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PabloLaura\Desktop\REVISIÓN FORM N°\2022\"/>
    </mc:Choice>
  </mc:AlternateContent>
  <bookViews>
    <workbookView xWindow="0" yWindow="0" windowWidth="28800" windowHeight="12045" tabRatio="693" firstSheet="1" activeTab="1"/>
  </bookViews>
  <sheets>
    <sheet name="Contactos" sheetId="34" state="hidden" r:id="rId1"/>
    <sheet name="R1.02 (ex FORM. 9)" sheetId="3" r:id="rId2"/>
    <sheet name="bd_lista" sheetId="32" state="hidden" r:id="rId3"/>
    <sheet name="CUADRO" sheetId="31" state="hidden" r:id="rId4"/>
    <sheet name="Hoja de Trabajo para listado" sheetId="30" state="hidden" r:id="rId5"/>
    <sheet name="RESUMEN" sheetId="8" state="hidden" r:id="rId6"/>
    <sheet name="CONCEPTOS" sheetId="24" r:id="rId7"/>
    <sheet name="CUT MN" sheetId="25" r:id="rId8"/>
    <sheet name="CUT ME" sheetId="26" r:id="rId9"/>
    <sheet name="TRL MN" sheetId="29" r:id="rId10"/>
    <sheet name="TRL ME" sheetId="20" r:id="rId11"/>
    <sheet name="CDI" sheetId="21" r:id="rId12"/>
    <sheet name="TCR MN" sheetId="27" r:id="rId13"/>
    <sheet name="TCR ME" sheetId="28" r:id="rId14"/>
    <sheet name="TFD MN" sheetId="35" r:id="rId15"/>
    <sheet name="TFD ME" sheetId="36" r:id="rId16"/>
    <sheet name="CVD_AUTO" sheetId="33" r:id="rId17"/>
  </sheets>
  <externalReferences>
    <externalReference r:id="rId18"/>
    <externalReference r:id="rId19"/>
  </externalReferences>
  <definedNames>
    <definedName name="_xlnm._FilterDatabase" localSheetId="2" hidden="1">bd_lista!$A$2:$E$591</definedName>
    <definedName name="_xlnm._FilterDatabase" localSheetId="11" hidden="1">CDI!$A$7:$H$73</definedName>
    <definedName name="_xlnm._FilterDatabase" localSheetId="0" hidden="1">Contactos!$A$3:$E$554</definedName>
    <definedName name="_xlnm._FilterDatabase" localSheetId="3" hidden="1">CUADRO!$A$5:$AA$1179</definedName>
    <definedName name="_xlnm._FilterDatabase" localSheetId="8" hidden="1">'CUT ME'!$A$7:$T$278</definedName>
    <definedName name="_xlnm._FilterDatabase" localSheetId="7" hidden="1">'CUT MN'!$A$7:$T$3075</definedName>
    <definedName name="_xlnm._FilterDatabase" localSheetId="16" hidden="1">CVD_AUTO!$A$7:$J$23</definedName>
    <definedName name="_xlnm._FilterDatabase" localSheetId="5" hidden="1">RESUMEN!$A$10:$AQ$599</definedName>
    <definedName name="_xlnm._FilterDatabase" localSheetId="13" hidden="1">'TCR ME'!$A$6:$F$6</definedName>
    <definedName name="_xlnm._FilterDatabase" localSheetId="12" hidden="1">'TCR MN'!$A$6:$F$50</definedName>
    <definedName name="_xlnm._FilterDatabase" localSheetId="15" hidden="1">'TFD ME'!$A$6:$F$6</definedName>
    <definedName name="_xlnm._FilterDatabase" localSheetId="14" hidden="1">'TFD MN'!$A$6:$F$13</definedName>
    <definedName name="_xlnm._FilterDatabase" localSheetId="10" hidden="1">'TRL ME'!$A$7:$P$9</definedName>
    <definedName name="_xlnm._FilterDatabase" localSheetId="9" hidden="1">'TRL MN'!$A$7:$P$70</definedName>
    <definedName name="_Key1" localSheetId="2" hidden="1">#REF!</definedName>
    <definedName name="_Key1" localSheetId="11" hidden="1">#REF!</definedName>
    <definedName name="_Key1" localSheetId="8" hidden="1">#REF!</definedName>
    <definedName name="_Key1" localSheetId="5" hidden="1">#REF!</definedName>
    <definedName name="_Key1" localSheetId="13" hidden="1">#REF!</definedName>
    <definedName name="_Key1" localSheetId="12" hidden="1">#REF!</definedName>
    <definedName name="_Key1" localSheetId="15" hidden="1">#REF!</definedName>
    <definedName name="_Key1" localSheetId="14" hidden="1">#REF!</definedName>
    <definedName name="_Key1" localSheetId="9" hidden="1">#REF!</definedName>
    <definedName name="_Key1" hidden="1">#REF!</definedName>
    <definedName name="_Key2" localSheetId="2" hidden="1">#REF!</definedName>
    <definedName name="_Key2" localSheetId="11" hidden="1">#REF!</definedName>
    <definedName name="_Key2" localSheetId="8" hidden="1">#REF!</definedName>
    <definedName name="_Key2" localSheetId="5" hidden="1">#REF!</definedName>
    <definedName name="_Key2" localSheetId="13" hidden="1">#REF!</definedName>
    <definedName name="_Key2" localSheetId="12" hidden="1">#REF!</definedName>
    <definedName name="_Key2" localSheetId="15" hidden="1">#REF!</definedName>
    <definedName name="_Key2" localSheetId="14" hidden="1">#REF!</definedName>
    <definedName name="_Key2" localSheetId="9" hidden="1">#REF!</definedName>
    <definedName name="_Key2" hidden="1">#REF!</definedName>
    <definedName name="_Order1" hidden="1">255</definedName>
    <definedName name="_Order2" hidden="1">255</definedName>
    <definedName name="_Sort" localSheetId="2" hidden="1">#REF!</definedName>
    <definedName name="_Sort" localSheetId="11" hidden="1">#REF!</definedName>
    <definedName name="_Sort" localSheetId="8" hidden="1">#REF!</definedName>
    <definedName name="_Sort" localSheetId="5" hidden="1">#REF!</definedName>
    <definedName name="_Sort" localSheetId="13" hidden="1">#REF!</definedName>
    <definedName name="_Sort" localSheetId="12" hidden="1">#REF!</definedName>
    <definedName name="_Sort" localSheetId="15" hidden="1">#REF!</definedName>
    <definedName name="_Sort" localSheetId="14" hidden="1">#REF!</definedName>
    <definedName name="_Sort" localSheetId="9" hidden="1">#REF!</definedName>
    <definedName name="_Sort" hidden="1">#REF!</definedName>
    <definedName name="_xlnm.Print_Area" localSheetId="11">CDI!$A$1:$H$77</definedName>
    <definedName name="_xlnm.Print_Area" localSheetId="6">CONCEPTOS!$A$1:$C$58</definedName>
    <definedName name="_xlnm.Print_Area" localSheetId="8">'CUT ME'!$A$1:$T$297</definedName>
    <definedName name="_xlnm.Print_Area" localSheetId="7">'CUT MN'!$A$1:$T$3096</definedName>
    <definedName name="_xlnm.Print_Area" localSheetId="16">CVD_AUTO!$A$1:$J$47</definedName>
    <definedName name="_xlnm.Print_Area" localSheetId="1">'R1.02 (ex FORM. 9)'!$A$1:$AF$61</definedName>
    <definedName name="_xlnm.Print_Area" localSheetId="5">RESUMEN!$A$1:$AQ$602</definedName>
    <definedName name="_xlnm.Print_Area" localSheetId="13">'TCR ME'!$A$1:$G$11</definedName>
    <definedName name="_xlnm.Print_Area" localSheetId="12">'TCR MN'!$A$1:$F$52</definedName>
    <definedName name="_xlnm.Print_Area" localSheetId="15">'TFD ME'!$A$1:$G$11</definedName>
    <definedName name="_xlnm.Print_Area" localSheetId="14">'TFD MN'!$A$1:$F$15</definedName>
    <definedName name="_xlnm.Print_Area" localSheetId="10">'TRL ME'!$A$1:$Q$43</definedName>
    <definedName name="_xlnm.Print_Area" localSheetId="9">'TRL MN'!$A$1:$Q$105</definedName>
    <definedName name="cod_ent">[1]RESUMEN!$A$11:$A$616</definedName>
    <definedName name="Cuadro_Ent">[1]RESUMEN!$A$11:$C$616</definedName>
    <definedName name="gy" localSheetId="9" hidden="1">#REF!</definedName>
    <definedName name="gy" hidden="1">#REF!</definedName>
    <definedName name="MARZO" localSheetId="2" hidden="1">#REF!</definedName>
    <definedName name="MARZO" localSheetId="11" hidden="1">#REF!</definedName>
    <definedName name="MARZO" localSheetId="8" hidden="1">#REF!</definedName>
    <definedName name="MARZO" localSheetId="5" hidden="1">#REF!</definedName>
    <definedName name="MARZO" localSheetId="13" hidden="1">#REF!</definedName>
    <definedName name="MARZO" localSheetId="12" hidden="1">#REF!</definedName>
    <definedName name="MARZO" localSheetId="15" hidden="1">#REF!</definedName>
    <definedName name="MARZO" localSheetId="14" hidden="1">#REF!</definedName>
    <definedName name="MARZO" localSheetId="9" hidden="1">#REF!</definedName>
    <definedName name="MARZO" hidden="1">#REF!</definedName>
    <definedName name="TCRME" localSheetId="9" hidden="1">#REF!</definedName>
    <definedName name="TCRME" hidden="1">#REF!</definedName>
    <definedName name="_xlnm.Print_Titles" localSheetId="11">CDI!$1:$7</definedName>
    <definedName name="_xlnm.Print_Titles" localSheetId="8">'CUT ME'!$1:$7</definedName>
    <definedName name="_xlnm.Print_Titles" localSheetId="7">'CUT MN'!$1:$7</definedName>
    <definedName name="_xlnm.Print_Titles" localSheetId="16">CVD_AUTO!$1:$7</definedName>
    <definedName name="_xlnm.Print_Titles" localSheetId="5">RESUMEN!$1:$10</definedName>
    <definedName name="_xlnm.Print_Titles" localSheetId="10">'TRL ME'!$1:$6</definedName>
    <definedName name="_xlnm.Print_Titles" localSheetId="9">'TRL MN'!$1:$7</definedName>
  </definedNames>
  <calcPr calcId="162913"/>
  <pivotCaches>
    <pivotCache cacheId="150" r:id="rId20"/>
    <pivotCache cacheId="151" r:id="rId21"/>
    <pivotCache cacheId="152" r:id="rId22"/>
    <pivotCache cacheId="153" r:id="rId23"/>
    <pivotCache cacheId="154" r:id="rId24"/>
  </pivotCache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599" i="8" l="1"/>
  <c r="G19" i="8"/>
  <c r="G206" i="8"/>
  <c r="G60" i="8"/>
  <c r="G18" i="8"/>
  <c r="G217" i="8"/>
  <c r="G21" i="8"/>
  <c r="I46" i="33"/>
  <c r="H46" i="33"/>
  <c r="P26" i="20" l="1"/>
  <c r="O26" i="20"/>
  <c r="N26" i="20"/>
  <c r="M26" i="20"/>
  <c r="L26" i="20"/>
  <c r="P87" i="29"/>
  <c r="O87" i="29"/>
  <c r="N87" i="29"/>
  <c r="Q3077" i="25" l="1"/>
  <c r="P3077" i="25"/>
  <c r="O3077" i="25"/>
  <c r="N3077" i="25"/>
  <c r="M50" i="3" l="1"/>
  <c r="I50" i="3"/>
  <c r="C50" i="3"/>
  <c r="G617" i="8" l="1"/>
  <c r="Q280" i="26"/>
  <c r="P280" i="26"/>
  <c r="O280" i="26"/>
  <c r="N280" i="26"/>
  <c r="D75" i="21" l="1"/>
  <c r="E75" i="21"/>
  <c r="F75" i="21"/>
  <c r="G75" i="21"/>
  <c r="H75" i="21"/>
  <c r="G621" i="8" s="1"/>
  <c r="CF2" i="30" l="1"/>
  <c r="F10" i="36" l="1"/>
  <c r="G10" i="36"/>
  <c r="A4" i="36"/>
  <c r="A3" i="36"/>
  <c r="F15" i="35"/>
  <c r="A4" i="35"/>
  <c r="A3" i="35"/>
  <c r="G623" i="8" l="1"/>
  <c r="G618" i="8"/>
  <c r="DI3" i="30"/>
  <c r="DH3" i="30"/>
  <c r="B48" i="31"/>
  <c r="B62" i="31"/>
  <c r="B122" i="31"/>
  <c r="B80" i="31"/>
  <c r="B74" i="31"/>
  <c r="B148" i="31"/>
  <c r="B138" i="31"/>
  <c r="B356" i="31"/>
  <c r="B270" i="31"/>
  <c r="B188" i="31"/>
  <c r="B262" i="31"/>
  <c r="B134" i="31"/>
  <c r="B164" i="31"/>
  <c r="B1112" i="31"/>
  <c r="B1096" i="31"/>
  <c r="B1104" i="31"/>
  <c r="B1106" i="31"/>
  <c r="B1100" i="31"/>
  <c r="B1114" i="31"/>
  <c r="B1108" i="31"/>
  <c r="B1102" i="31"/>
  <c r="B1110" i="31"/>
  <c r="X139" i="31" l="1"/>
  <c r="Y139" i="31" s="1"/>
  <c r="V139" i="31"/>
  <c r="U139" i="31"/>
  <c r="C139" i="31"/>
  <c r="X138" i="31"/>
  <c r="Y138" i="31" s="1"/>
  <c r="AA138" i="31" s="1"/>
  <c r="V138" i="31"/>
  <c r="W138" i="31" s="1"/>
  <c r="U138" i="31"/>
  <c r="C138" i="31"/>
  <c r="D138" i="31" s="1"/>
  <c r="Z138" i="31" l="1"/>
  <c r="D601" i="8" l="1"/>
  <c r="E601" i="8"/>
  <c r="F601" i="8"/>
  <c r="F621" i="8" s="1"/>
  <c r="G601" i="8"/>
  <c r="H601" i="8"/>
  <c r="I601" i="8"/>
  <c r="J601" i="8"/>
  <c r="K601" i="8"/>
  <c r="L601" i="8"/>
  <c r="M601" i="8"/>
  <c r="N601" i="8"/>
  <c r="O601" i="8"/>
  <c r="P601" i="8"/>
  <c r="Q601" i="8"/>
  <c r="R601" i="8"/>
  <c r="S601" i="8"/>
  <c r="T601" i="8"/>
  <c r="U601" i="8"/>
  <c r="V601" i="8"/>
  <c r="W601" i="8"/>
  <c r="X601" i="8"/>
  <c r="Y601" i="8"/>
  <c r="F622" i="8" s="1"/>
  <c r="Z601" i="8"/>
  <c r="AA601" i="8"/>
  <c r="AB601" i="8"/>
  <c r="AC601" i="8"/>
  <c r="AD601" i="8"/>
  <c r="AE601" i="8"/>
  <c r="AF601" i="8"/>
  <c r="AG601" i="8"/>
  <c r="AH601" i="8"/>
  <c r="AI601" i="8"/>
  <c r="AJ601" i="8"/>
  <c r="AK601" i="8"/>
  <c r="AL601" i="8"/>
  <c r="AM601" i="8"/>
  <c r="AN601" i="8"/>
  <c r="AO601" i="8"/>
  <c r="AP601" i="8"/>
  <c r="F623" i="8" l="1"/>
  <c r="F617" i="8"/>
  <c r="F618" i="8"/>
  <c r="F619" i="8"/>
  <c r="F620" i="8"/>
  <c r="G619" i="8"/>
  <c r="G620" i="8"/>
  <c r="H623" i="8" l="1"/>
  <c r="J623" i="8"/>
  <c r="H619" i="8"/>
  <c r="H620" i="8"/>
  <c r="J619" i="8"/>
  <c r="J620" i="8"/>
  <c r="H617" i="8"/>
  <c r="J617" i="8"/>
  <c r="H618" i="8"/>
  <c r="J618" i="8" l="1"/>
  <c r="B3" i="31"/>
  <c r="F12" i="3" l="1"/>
  <c r="A4" i="33" l="1"/>
  <c r="A3" i="33"/>
  <c r="G10" i="28"/>
  <c r="F10" i="28"/>
  <c r="A4" i="28"/>
  <c r="A3" i="28"/>
  <c r="F52" i="27"/>
  <c r="G622" i="8" s="1"/>
  <c r="A4" i="27"/>
  <c r="A3" i="27"/>
  <c r="A4" i="21"/>
  <c r="A3" i="21"/>
  <c r="A4" i="20"/>
  <c r="A3" i="20"/>
  <c r="A4" i="29"/>
  <c r="A3" i="29"/>
  <c r="A4" i="26"/>
  <c r="A3" i="26"/>
  <c r="AQ599" i="8"/>
  <c r="AQ598" i="8"/>
  <c r="AQ597" i="8"/>
  <c r="AQ596" i="8"/>
  <c r="AQ595" i="8"/>
  <c r="AQ594" i="8"/>
  <c r="AQ593" i="8"/>
  <c r="AQ592" i="8"/>
  <c r="AQ591" i="8"/>
  <c r="AQ590" i="8"/>
  <c r="AQ589" i="8"/>
  <c r="AQ588" i="8"/>
  <c r="AQ587" i="8"/>
  <c r="AQ586" i="8"/>
  <c r="AQ585" i="8"/>
  <c r="AQ584" i="8"/>
  <c r="AQ583" i="8"/>
  <c r="AQ582" i="8"/>
  <c r="AQ581" i="8"/>
  <c r="AQ580" i="8"/>
  <c r="AQ579" i="8"/>
  <c r="AQ578" i="8"/>
  <c r="AQ577" i="8"/>
  <c r="AQ576" i="8"/>
  <c r="AQ575" i="8"/>
  <c r="AQ574" i="8"/>
  <c r="AQ573" i="8"/>
  <c r="AQ572" i="8"/>
  <c r="AQ571" i="8"/>
  <c r="AQ570" i="8"/>
  <c r="AQ569" i="8"/>
  <c r="AQ568" i="8"/>
  <c r="AQ567" i="8"/>
  <c r="AQ566" i="8"/>
  <c r="AQ565" i="8"/>
  <c r="AQ564" i="8"/>
  <c r="AQ563" i="8"/>
  <c r="AQ562" i="8"/>
  <c r="AQ561" i="8"/>
  <c r="AQ560" i="8"/>
  <c r="AQ559" i="8"/>
  <c r="AQ558" i="8"/>
  <c r="AQ557" i="8"/>
  <c r="AQ556" i="8"/>
  <c r="AQ555" i="8"/>
  <c r="AQ554" i="8"/>
  <c r="AQ553" i="8"/>
  <c r="AQ552" i="8"/>
  <c r="AQ551" i="8"/>
  <c r="AQ550" i="8"/>
  <c r="AQ549" i="8"/>
  <c r="AQ548" i="8"/>
  <c r="AQ547" i="8"/>
  <c r="AQ546" i="8"/>
  <c r="AQ545" i="8"/>
  <c r="AQ544" i="8"/>
  <c r="AQ543" i="8"/>
  <c r="AQ542" i="8"/>
  <c r="AQ541" i="8"/>
  <c r="AQ540" i="8"/>
  <c r="AQ539" i="8"/>
  <c r="AQ538" i="8"/>
  <c r="AQ537" i="8"/>
  <c r="AQ536" i="8"/>
  <c r="AQ535" i="8"/>
  <c r="AQ534" i="8"/>
  <c r="AQ533" i="8"/>
  <c r="AQ532" i="8"/>
  <c r="AQ531" i="8"/>
  <c r="AQ530" i="8"/>
  <c r="AQ529" i="8"/>
  <c r="AQ528" i="8"/>
  <c r="AQ527" i="8"/>
  <c r="AQ526" i="8"/>
  <c r="AQ525" i="8"/>
  <c r="AQ524" i="8"/>
  <c r="AQ523" i="8"/>
  <c r="AQ522" i="8"/>
  <c r="AQ521" i="8"/>
  <c r="AQ520" i="8"/>
  <c r="AQ519" i="8"/>
  <c r="AQ518" i="8"/>
  <c r="AQ517" i="8"/>
  <c r="AQ516" i="8"/>
  <c r="AQ515" i="8"/>
  <c r="AQ514" i="8"/>
  <c r="AQ513" i="8"/>
  <c r="AQ512" i="8"/>
  <c r="AQ511" i="8"/>
  <c r="AQ510" i="8"/>
  <c r="AQ509" i="8"/>
  <c r="AQ508" i="8"/>
  <c r="AQ507" i="8"/>
  <c r="AQ506" i="8"/>
  <c r="AQ505" i="8"/>
  <c r="AQ504" i="8"/>
  <c r="AQ503" i="8"/>
  <c r="AQ502" i="8"/>
  <c r="AQ501" i="8"/>
  <c r="AQ500" i="8"/>
  <c r="AQ499" i="8"/>
  <c r="AQ498" i="8"/>
  <c r="AQ497" i="8"/>
  <c r="AQ496" i="8"/>
  <c r="AQ495" i="8"/>
  <c r="AQ494" i="8"/>
  <c r="AQ493" i="8"/>
  <c r="AQ492" i="8"/>
  <c r="AQ491" i="8"/>
  <c r="AQ490" i="8"/>
  <c r="AQ489" i="8"/>
  <c r="AQ488" i="8"/>
  <c r="AQ487" i="8"/>
  <c r="AQ486" i="8"/>
  <c r="AQ485" i="8"/>
  <c r="AQ484" i="8"/>
  <c r="AQ483" i="8"/>
  <c r="AQ482" i="8"/>
  <c r="AQ481" i="8"/>
  <c r="AQ480" i="8"/>
  <c r="AQ479" i="8"/>
  <c r="AQ478" i="8"/>
  <c r="AQ477" i="8"/>
  <c r="AQ476" i="8"/>
  <c r="AQ475" i="8"/>
  <c r="AQ474" i="8"/>
  <c r="AQ473" i="8"/>
  <c r="AQ472" i="8"/>
  <c r="AQ471" i="8"/>
  <c r="AQ470" i="8"/>
  <c r="AQ469" i="8"/>
  <c r="AQ468" i="8"/>
  <c r="AQ467" i="8"/>
  <c r="AQ466" i="8"/>
  <c r="AQ465" i="8"/>
  <c r="AQ464" i="8"/>
  <c r="AQ463" i="8"/>
  <c r="AQ462" i="8"/>
  <c r="AQ461" i="8"/>
  <c r="AQ460" i="8"/>
  <c r="AQ459" i="8"/>
  <c r="AQ458" i="8"/>
  <c r="AQ457" i="8"/>
  <c r="AQ456" i="8"/>
  <c r="AQ455" i="8"/>
  <c r="AQ454" i="8"/>
  <c r="AQ453" i="8"/>
  <c r="AQ452" i="8"/>
  <c r="AQ451" i="8"/>
  <c r="AQ450" i="8"/>
  <c r="AQ449" i="8"/>
  <c r="AQ448" i="8"/>
  <c r="AQ447" i="8"/>
  <c r="AQ446" i="8"/>
  <c r="AQ445" i="8"/>
  <c r="AQ444" i="8"/>
  <c r="AQ443" i="8"/>
  <c r="AQ442" i="8"/>
  <c r="AQ441" i="8"/>
  <c r="AQ440" i="8"/>
  <c r="AQ439" i="8"/>
  <c r="AQ438" i="8"/>
  <c r="AQ437" i="8"/>
  <c r="AQ436" i="8"/>
  <c r="AQ435" i="8"/>
  <c r="AQ434" i="8"/>
  <c r="AQ433" i="8"/>
  <c r="AQ432" i="8"/>
  <c r="AQ431" i="8"/>
  <c r="AQ430" i="8"/>
  <c r="AQ429" i="8"/>
  <c r="AQ428" i="8"/>
  <c r="AQ427" i="8"/>
  <c r="AQ426" i="8"/>
  <c r="AQ425" i="8"/>
  <c r="AQ424" i="8"/>
  <c r="AQ423" i="8"/>
  <c r="AQ422" i="8"/>
  <c r="AQ421" i="8"/>
  <c r="AQ420" i="8"/>
  <c r="AQ419" i="8"/>
  <c r="AQ418" i="8"/>
  <c r="AQ417" i="8"/>
  <c r="AQ416" i="8"/>
  <c r="AQ415" i="8"/>
  <c r="AQ414" i="8"/>
  <c r="AQ413" i="8"/>
  <c r="AQ412" i="8"/>
  <c r="AQ411" i="8"/>
  <c r="AQ410" i="8"/>
  <c r="AQ409" i="8"/>
  <c r="AQ408" i="8"/>
  <c r="AQ407" i="8"/>
  <c r="AQ406" i="8"/>
  <c r="AQ405" i="8"/>
  <c r="AQ404" i="8"/>
  <c r="AQ403" i="8"/>
  <c r="AQ402" i="8"/>
  <c r="AQ401" i="8"/>
  <c r="AQ400" i="8"/>
  <c r="AQ399" i="8"/>
  <c r="AQ398" i="8"/>
  <c r="AQ397" i="8"/>
  <c r="AQ396" i="8"/>
  <c r="AQ395" i="8"/>
  <c r="AQ394" i="8"/>
  <c r="AQ393" i="8"/>
  <c r="AQ392" i="8"/>
  <c r="AQ391" i="8"/>
  <c r="AQ390" i="8"/>
  <c r="AQ389" i="8"/>
  <c r="AQ388" i="8"/>
  <c r="AQ387" i="8"/>
  <c r="AQ386" i="8"/>
  <c r="AQ385" i="8"/>
  <c r="AQ384" i="8"/>
  <c r="AQ383" i="8"/>
  <c r="AQ382" i="8"/>
  <c r="AQ381" i="8"/>
  <c r="AQ380" i="8"/>
  <c r="AQ379" i="8"/>
  <c r="AQ378" i="8"/>
  <c r="AQ377" i="8"/>
  <c r="AQ376" i="8"/>
  <c r="AQ375" i="8"/>
  <c r="AQ374" i="8"/>
  <c r="AQ373" i="8"/>
  <c r="AQ372" i="8"/>
  <c r="AQ371" i="8"/>
  <c r="AQ370" i="8"/>
  <c r="AQ369" i="8"/>
  <c r="AQ368" i="8"/>
  <c r="AQ367" i="8"/>
  <c r="AQ366" i="8"/>
  <c r="AQ365" i="8"/>
  <c r="AQ364" i="8"/>
  <c r="AQ363" i="8"/>
  <c r="AQ362" i="8"/>
  <c r="AQ361" i="8"/>
  <c r="AQ360" i="8"/>
  <c r="AQ359" i="8"/>
  <c r="AQ358" i="8"/>
  <c r="AQ357" i="8"/>
  <c r="AQ356" i="8"/>
  <c r="AQ355" i="8"/>
  <c r="AQ354" i="8"/>
  <c r="AQ353" i="8"/>
  <c r="AQ352" i="8"/>
  <c r="AQ351" i="8"/>
  <c r="AQ350" i="8"/>
  <c r="AQ349" i="8"/>
  <c r="AQ348" i="8"/>
  <c r="AQ347" i="8"/>
  <c r="AQ346" i="8"/>
  <c r="AQ345" i="8"/>
  <c r="AQ344" i="8"/>
  <c r="AQ343" i="8"/>
  <c r="AQ342" i="8"/>
  <c r="AQ341" i="8"/>
  <c r="AQ340" i="8"/>
  <c r="AQ339" i="8"/>
  <c r="AQ338" i="8"/>
  <c r="AQ337" i="8"/>
  <c r="AQ336" i="8"/>
  <c r="AQ335" i="8"/>
  <c r="AQ334" i="8"/>
  <c r="AQ333" i="8"/>
  <c r="AQ332" i="8"/>
  <c r="AQ331" i="8"/>
  <c r="AQ330" i="8"/>
  <c r="AQ329" i="8"/>
  <c r="AQ328" i="8"/>
  <c r="AQ327" i="8"/>
  <c r="AQ326" i="8"/>
  <c r="AQ325" i="8"/>
  <c r="AQ324" i="8"/>
  <c r="AQ323" i="8"/>
  <c r="AQ322" i="8"/>
  <c r="AQ321" i="8"/>
  <c r="AQ320" i="8"/>
  <c r="AQ319" i="8"/>
  <c r="AQ318" i="8"/>
  <c r="AQ317" i="8"/>
  <c r="AQ316" i="8"/>
  <c r="AQ315" i="8"/>
  <c r="AQ314" i="8"/>
  <c r="AQ313" i="8"/>
  <c r="AQ312" i="8"/>
  <c r="AQ311" i="8"/>
  <c r="AQ310" i="8"/>
  <c r="AQ309" i="8"/>
  <c r="AQ308" i="8"/>
  <c r="AQ307" i="8"/>
  <c r="AQ306" i="8"/>
  <c r="AQ305" i="8"/>
  <c r="AQ304" i="8"/>
  <c r="AQ303" i="8"/>
  <c r="AQ302" i="8"/>
  <c r="AQ301" i="8"/>
  <c r="AQ300" i="8"/>
  <c r="AQ299" i="8"/>
  <c r="AQ298" i="8"/>
  <c r="AQ297" i="8"/>
  <c r="AQ296" i="8"/>
  <c r="AQ295" i="8"/>
  <c r="AQ294" i="8"/>
  <c r="AQ293" i="8"/>
  <c r="AQ292" i="8"/>
  <c r="AQ291" i="8"/>
  <c r="AQ290" i="8"/>
  <c r="AQ289" i="8"/>
  <c r="AQ288" i="8"/>
  <c r="AQ287" i="8"/>
  <c r="AQ286" i="8"/>
  <c r="AQ285" i="8"/>
  <c r="AQ284" i="8"/>
  <c r="AQ283" i="8"/>
  <c r="AQ282" i="8"/>
  <c r="AQ281" i="8"/>
  <c r="AQ280" i="8"/>
  <c r="AQ279" i="8"/>
  <c r="AQ278" i="8"/>
  <c r="AQ277" i="8"/>
  <c r="AQ276" i="8"/>
  <c r="AQ275" i="8"/>
  <c r="AQ274" i="8"/>
  <c r="AQ273" i="8"/>
  <c r="AQ272" i="8"/>
  <c r="AQ271" i="8"/>
  <c r="AQ270" i="8"/>
  <c r="AQ269" i="8"/>
  <c r="AQ268" i="8"/>
  <c r="AQ267" i="8"/>
  <c r="AQ266" i="8"/>
  <c r="AQ265" i="8"/>
  <c r="AQ264" i="8"/>
  <c r="AQ263" i="8"/>
  <c r="AQ262" i="8"/>
  <c r="AQ261" i="8"/>
  <c r="AQ260" i="8"/>
  <c r="AQ259" i="8"/>
  <c r="AQ258" i="8"/>
  <c r="AQ257" i="8"/>
  <c r="AQ256" i="8"/>
  <c r="AQ255" i="8"/>
  <c r="AQ254" i="8"/>
  <c r="AQ253" i="8"/>
  <c r="AQ252" i="8"/>
  <c r="AQ251" i="8"/>
  <c r="AQ250" i="8"/>
  <c r="AQ249" i="8"/>
  <c r="AQ248" i="8"/>
  <c r="AQ247" i="8"/>
  <c r="AQ246" i="8"/>
  <c r="AQ245" i="8"/>
  <c r="AQ244" i="8"/>
  <c r="AQ243" i="8"/>
  <c r="AQ242" i="8"/>
  <c r="AQ241" i="8"/>
  <c r="AQ240" i="8"/>
  <c r="AQ239" i="8"/>
  <c r="AQ238" i="8"/>
  <c r="AQ237" i="8"/>
  <c r="AQ236" i="8"/>
  <c r="AQ235" i="8"/>
  <c r="AQ234" i="8"/>
  <c r="AQ233" i="8"/>
  <c r="AQ232" i="8"/>
  <c r="AQ231" i="8"/>
  <c r="AQ230" i="8"/>
  <c r="AQ229" i="8"/>
  <c r="AQ228" i="8"/>
  <c r="AQ227" i="8"/>
  <c r="AQ226" i="8"/>
  <c r="AQ225" i="8"/>
  <c r="AQ224" i="8"/>
  <c r="AQ223" i="8"/>
  <c r="AQ222" i="8"/>
  <c r="AQ221" i="8"/>
  <c r="AQ220" i="8"/>
  <c r="AQ219" i="8"/>
  <c r="AQ218" i="8"/>
  <c r="AQ217" i="8"/>
  <c r="AQ216" i="8"/>
  <c r="AQ215" i="8"/>
  <c r="AQ214" i="8"/>
  <c r="AQ213" i="8"/>
  <c r="AQ212" i="8"/>
  <c r="AQ211" i="8"/>
  <c r="AQ210" i="8"/>
  <c r="AQ209" i="8"/>
  <c r="AQ208" i="8"/>
  <c r="AQ207" i="8"/>
  <c r="AQ206" i="8"/>
  <c r="AQ205" i="8"/>
  <c r="AQ204" i="8"/>
  <c r="AQ203" i="8"/>
  <c r="AQ202" i="8"/>
  <c r="AQ201" i="8"/>
  <c r="AQ200" i="8"/>
  <c r="AQ199" i="8"/>
  <c r="AQ198" i="8"/>
  <c r="AQ197" i="8"/>
  <c r="AQ196" i="8"/>
  <c r="AQ195" i="8"/>
  <c r="AQ194" i="8"/>
  <c r="AQ193" i="8"/>
  <c r="AQ192" i="8"/>
  <c r="AQ191" i="8"/>
  <c r="AQ190" i="8"/>
  <c r="AQ189" i="8"/>
  <c r="AQ188" i="8"/>
  <c r="AQ187" i="8"/>
  <c r="AQ186" i="8"/>
  <c r="AQ185" i="8"/>
  <c r="AQ184" i="8"/>
  <c r="AQ183" i="8"/>
  <c r="AQ182" i="8"/>
  <c r="AQ181" i="8"/>
  <c r="AQ180" i="8"/>
  <c r="AQ179" i="8"/>
  <c r="AQ178" i="8"/>
  <c r="AQ177" i="8"/>
  <c r="AQ176" i="8"/>
  <c r="AQ175" i="8"/>
  <c r="AQ174" i="8"/>
  <c r="AQ173" i="8"/>
  <c r="AQ172" i="8"/>
  <c r="AQ171" i="8"/>
  <c r="AQ170" i="8"/>
  <c r="AQ169" i="8"/>
  <c r="AQ168" i="8"/>
  <c r="AQ167" i="8"/>
  <c r="AQ166" i="8"/>
  <c r="AQ165" i="8"/>
  <c r="AQ164" i="8"/>
  <c r="AQ163" i="8"/>
  <c r="AQ162" i="8"/>
  <c r="AQ161" i="8"/>
  <c r="AQ160" i="8"/>
  <c r="AQ158" i="8"/>
  <c r="AQ157" i="8"/>
  <c r="AQ156" i="8"/>
  <c r="AQ155" i="8"/>
  <c r="AQ154" i="8"/>
  <c r="AQ153" i="8"/>
  <c r="AQ152" i="8"/>
  <c r="AQ149" i="8"/>
  <c r="AQ148" i="8"/>
  <c r="AQ147" i="8"/>
  <c r="AQ146" i="8"/>
  <c r="AQ145" i="8"/>
  <c r="AQ144" i="8"/>
  <c r="AQ143" i="8"/>
  <c r="AQ142" i="8"/>
  <c r="AQ141" i="8"/>
  <c r="AQ140" i="8"/>
  <c r="AQ139" i="8"/>
  <c r="AQ138" i="8"/>
  <c r="AQ137" i="8"/>
  <c r="AQ136" i="8"/>
  <c r="AQ135" i="8"/>
  <c r="AQ134" i="8"/>
  <c r="AQ133" i="8"/>
  <c r="AQ132" i="8"/>
  <c r="AQ131" i="8"/>
  <c r="AQ130" i="8"/>
  <c r="AQ129" i="8"/>
  <c r="AQ128" i="8"/>
  <c r="AQ127" i="8"/>
  <c r="AQ126" i="8"/>
  <c r="AQ125" i="8"/>
  <c r="AQ124" i="8"/>
  <c r="AQ123" i="8"/>
  <c r="AQ122" i="8"/>
  <c r="AQ121" i="8"/>
  <c r="AQ120" i="8"/>
  <c r="AQ119" i="8"/>
  <c r="AQ118" i="8"/>
  <c r="AQ117" i="8"/>
  <c r="AQ116" i="8"/>
  <c r="AQ115" i="8"/>
  <c r="AQ114" i="8"/>
  <c r="AQ113" i="8"/>
  <c r="AQ112" i="8"/>
  <c r="AQ111" i="8"/>
  <c r="AQ110" i="8"/>
  <c r="AQ109" i="8"/>
  <c r="AQ108" i="8"/>
  <c r="AQ107" i="8"/>
  <c r="AQ106" i="8"/>
  <c r="AQ105" i="8"/>
  <c r="AQ104" i="8"/>
  <c r="AQ103" i="8"/>
  <c r="AQ102" i="8"/>
  <c r="AQ101" i="8"/>
  <c r="AQ100" i="8"/>
  <c r="AQ99" i="8"/>
  <c r="AQ98" i="8"/>
  <c r="AQ97" i="8"/>
  <c r="AQ96" i="8"/>
  <c r="AQ95" i="8"/>
  <c r="AQ94" i="8"/>
  <c r="AQ93" i="8"/>
  <c r="AQ92" i="8"/>
  <c r="AQ91" i="8"/>
  <c r="AQ90" i="8"/>
  <c r="AQ89" i="8"/>
  <c r="AQ88" i="8"/>
  <c r="AQ87" i="8"/>
  <c r="AQ86" i="8"/>
  <c r="AQ85" i="8"/>
  <c r="AQ84" i="8"/>
  <c r="AQ83" i="8"/>
  <c r="AQ82" i="8"/>
  <c r="AQ81" i="8"/>
  <c r="AQ80" i="8"/>
  <c r="AQ79" i="8"/>
  <c r="AQ78" i="8"/>
  <c r="AQ77" i="8"/>
  <c r="AQ76" i="8"/>
  <c r="AQ75" i="8"/>
  <c r="AQ74" i="8"/>
  <c r="AQ73" i="8"/>
  <c r="AQ72" i="8"/>
  <c r="AQ71" i="8"/>
  <c r="AQ70" i="8"/>
  <c r="AQ69" i="8"/>
  <c r="AQ68" i="8"/>
  <c r="AQ67" i="8"/>
  <c r="AQ66" i="8"/>
  <c r="AQ65" i="8"/>
  <c r="AQ64" i="8"/>
  <c r="AQ63" i="8"/>
  <c r="AQ62" i="8"/>
  <c r="AQ61" i="8"/>
  <c r="AQ60" i="8"/>
  <c r="AQ59" i="8"/>
  <c r="AQ58" i="8"/>
  <c r="AQ57" i="8"/>
  <c r="AQ56" i="8"/>
  <c r="AQ55" i="8"/>
  <c r="AQ54" i="8"/>
  <c r="AQ53" i="8"/>
  <c r="AQ52" i="8"/>
  <c r="AQ51" i="8"/>
  <c r="AQ50" i="8"/>
  <c r="AQ49" i="8"/>
  <c r="AQ48" i="8"/>
  <c r="AQ47" i="8"/>
  <c r="AQ46" i="8"/>
  <c r="AQ45" i="8"/>
  <c r="AQ44" i="8"/>
  <c r="AQ43" i="8"/>
  <c r="AQ42" i="8"/>
  <c r="AQ41" i="8"/>
  <c r="AQ40" i="8"/>
  <c r="AQ39" i="8"/>
  <c r="AQ38" i="8"/>
  <c r="AQ37" i="8"/>
  <c r="AQ36" i="8"/>
  <c r="AQ35" i="8"/>
  <c r="AQ34" i="8"/>
  <c r="AQ33" i="8"/>
  <c r="AQ32" i="8"/>
  <c r="AQ31" i="8"/>
  <c r="AQ30" i="8"/>
  <c r="AQ29" i="8"/>
  <c r="AQ28" i="8"/>
  <c r="AQ27" i="8"/>
  <c r="AQ26" i="8"/>
  <c r="AQ25" i="8"/>
  <c r="AQ24" i="8"/>
  <c r="AQ23" i="8"/>
  <c r="AQ22" i="8"/>
  <c r="AQ21" i="8"/>
  <c r="AQ20" i="8"/>
  <c r="AQ19" i="8"/>
  <c r="AQ18" i="8"/>
  <c r="AQ17" i="8"/>
  <c r="AQ16" i="8"/>
  <c r="AQ15" i="8"/>
  <c r="AQ14" i="8"/>
  <c r="AQ13" i="8"/>
  <c r="AQ12" i="8"/>
  <c r="AQ11" i="8"/>
  <c r="A6" i="8"/>
  <c r="A5" i="8"/>
  <c r="F45" i="3"/>
  <c r="C45" i="3"/>
  <c r="C44" i="3"/>
  <c r="F43" i="3"/>
  <c r="C43" i="3"/>
  <c r="C42" i="3"/>
  <c r="F41" i="3"/>
  <c r="C41" i="3"/>
  <c r="F40" i="3"/>
  <c r="F39" i="3"/>
  <c r="C39" i="3"/>
  <c r="F38" i="3"/>
  <c r="C38" i="3"/>
  <c r="F37" i="3"/>
  <c r="C37" i="3"/>
  <c r="F36" i="3"/>
  <c r="C36" i="3"/>
  <c r="F35" i="3"/>
  <c r="C35" i="3"/>
  <c r="F34" i="3"/>
  <c r="C34" i="3"/>
  <c r="C33" i="3"/>
  <c r="C32" i="3"/>
  <c r="F31" i="3"/>
  <c r="C31" i="3"/>
  <c r="F30" i="3"/>
  <c r="C30" i="3"/>
  <c r="F29" i="3"/>
  <c r="C29" i="3"/>
  <c r="C28" i="3"/>
  <c r="F27" i="3"/>
  <c r="C26" i="3"/>
  <c r="F25" i="3"/>
  <c r="C25" i="3"/>
  <c r="DH290" i="30"/>
  <c r="DG290" i="30"/>
  <c r="DF290" i="30"/>
  <c r="DE290" i="30"/>
  <c r="DD290" i="30"/>
  <c r="DC290" i="30"/>
  <c r="DB290" i="30"/>
  <c r="DA290" i="30"/>
  <c r="CZ290" i="30"/>
  <c r="CY290" i="30"/>
  <c r="CX290" i="30"/>
  <c r="CW290" i="30"/>
  <c r="CV290" i="30"/>
  <c r="CU290" i="30"/>
  <c r="CT290" i="30"/>
  <c r="CS290" i="30"/>
  <c r="CR290" i="30"/>
  <c r="CQ290" i="30"/>
  <c r="CP290" i="30"/>
  <c r="CO290" i="30"/>
  <c r="CN290" i="30"/>
  <c r="CM290" i="30"/>
  <c r="CL290" i="30"/>
  <c r="CK290" i="30"/>
  <c r="CJ290" i="30"/>
  <c r="CI290" i="30"/>
  <c r="CH290" i="30"/>
  <c r="CG290" i="30"/>
  <c r="CF290" i="30"/>
  <c r="CE290" i="30"/>
  <c r="CD290" i="30"/>
  <c r="CC290" i="30"/>
  <c r="CB290" i="30"/>
  <c r="CA290" i="30"/>
  <c r="BZ290" i="30"/>
  <c r="BY290" i="30"/>
  <c r="BX290" i="30"/>
  <c r="BW290" i="30"/>
  <c r="BV290" i="30"/>
  <c r="BU290" i="30"/>
  <c r="BT290" i="30"/>
  <c r="BS290" i="30"/>
  <c r="BR290" i="30"/>
  <c r="BQ290" i="30"/>
  <c r="BP290" i="30"/>
  <c r="BO290" i="30"/>
  <c r="BN290" i="30"/>
  <c r="BM290" i="30"/>
  <c r="BL290" i="30"/>
  <c r="BK290" i="30"/>
  <c r="BJ290" i="30"/>
  <c r="BI290" i="30"/>
  <c r="BH290" i="30"/>
  <c r="BG290" i="30"/>
  <c r="BF290" i="30"/>
  <c r="BE290" i="30"/>
  <c r="BD290" i="30"/>
  <c r="BC290" i="30"/>
  <c r="BB290" i="30"/>
  <c r="BA290" i="30"/>
  <c r="AZ290" i="30"/>
  <c r="AY290" i="30"/>
  <c r="AX290" i="30"/>
  <c r="AW290" i="30"/>
  <c r="AV290" i="30"/>
  <c r="AU290" i="30"/>
  <c r="AT290" i="30"/>
  <c r="AS290" i="30"/>
  <c r="AR290" i="30"/>
  <c r="AQ290" i="30"/>
  <c r="AP290" i="30"/>
  <c r="AO290" i="30"/>
  <c r="AN290" i="30"/>
  <c r="AM290" i="30"/>
  <c r="AL290" i="30"/>
  <c r="AK290" i="30"/>
  <c r="AJ290" i="30"/>
  <c r="AI290" i="30"/>
  <c r="AH290" i="30"/>
  <c r="AG290" i="30"/>
  <c r="AF290" i="30"/>
  <c r="AE290" i="30"/>
  <c r="AD290" i="30"/>
  <c r="AC290" i="30"/>
  <c r="AB290" i="30"/>
  <c r="AA290" i="30"/>
  <c r="Z290" i="30"/>
  <c r="Y290" i="30"/>
  <c r="X290" i="30"/>
  <c r="W290" i="30"/>
  <c r="V290" i="30"/>
  <c r="U290" i="30"/>
  <c r="T290" i="30"/>
  <c r="S290" i="30"/>
  <c r="R290" i="30"/>
  <c r="Q290" i="30"/>
  <c r="P290" i="30"/>
  <c r="O290" i="30"/>
  <c r="N290" i="30"/>
  <c r="M290" i="30"/>
  <c r="L290" i="30"/>
  <c r="K290" i="30"/>
  <c r="J290" i="30"/>
  <c r="I290" i="30"/>
  <c r="H290" i="30"/>
  <c r="G290" i="30"/>
  <c r="F290" i="30"/>
  <c r="E290" i="30"/>
  <c r="D290" i="30"/>
  <c r="C290" i="30"/>
  <c r="B290" i="30"/>
  <c r="A290" i="30"/>
  <c r="DH289" i="30"/>
  <c r="DG289" i="30"/>
  <c r="DF289" i="30"/>
  <c r="DE289" i="30"/>
  <c r="DD289" i="30"/>
  <c r="DC289" i="30"/>
  <c r="DB289" i="30"/>
  <c r="DA289" i="30"/>
  <c r="CZ289" i="30"/>
  <c r="CY289" i="30"/>
  <c r="CX289" i="30"/>
  <c r="CW289" i="30"/>
  <c r="CV289" i="30"/>
  <c r="CU289" i="30"/>
  <c r="CT289" i="30"/>
  <c r="CS289" i="30"/>
  <c r="CR289" i="30"/>
  <c r="CQ289" i="30"/>
  <c r="CP289" i="30"/>
  <c r="CO289" i="30"/>
  <c r="CN289" i="30"/>
  <c r="CM289" i="30"/>
  <c r="CL289" i="30"/>
  <c r="CK289" i="30"/>
  <c r="CJ289" i="30"/>
  <c r="CI289" i="30"/>
  <c r="CH289" i="30"/>
  <c r="CG289" i="30"/>
  <c r="CF289" i="30"/>
  <c r="CE289" i="30"/>
  <c r="CD289" i="30"/>
  <c r="CC289" i="30"/>
  <c r="CB289" i="30"/>
  <c r="CA289" i="30"/>
  <c r="BZ289" i="30"/>
  <c r="BY289" i="30"/>
  <c r="BX289" i="30"/>
  <c r="BW289" i="30"/>
  <c r="BV289" i="30"/>
  <c r="BU289" i="30"/>
  <c r="BT289" i="30"/>
  <c r="BS289" i="30"/>
  <c r="BR289" i="30"/>
  <c r="BQ289" i="30"/>
  <c r="BP289" i="30"/>
  <c r="BO289" i="30"/>
  <c r="BN289" i="30"/>
  <c r="BM289" i="30"/>
  <c r="BL289" i="30"/>
  <c r="BK289" i="30"/>
  <c r="BJ289" i="30"/>
  <c r="BI289" i="30"/>
  <c r="BH289" i="30"/>
  <c r="BG289" i="30"/>
  <c r="BF289" i="30"/>
  <c r="BE289" i="30"/>
  <c r="BD289" i="30"/>
  <c r="BC289" i="30"/>
  <c r="BB289" i="30"/>
  <c r="BA289" i="30"/>
  <c r="AZ289" i="30"/>
  <c r="AY289" i="30"/>
  <c r="AX289" i="30"/>
  <c r="AW289" i="30"/>
  <c r="AV289" i="30"/>
  <c r="AU289" i="30"/>
  <c r="AT289" i="30"/>
  <c r="AS289" i="30"/>
  <c r="AR289" i="30"/>
  <c r="AQ289" i="30"/>
  <c r="AP289" i="30"/>
  <c r="AO289" i="30"/>
  <c r="AN289" i="30"/>
  <c r="AM289" i="30"/>
  <c r="AL289" i="30"/>
  <c r="AK289" i="30"/>
  <c r="AJ289" i="30"/>
  <c r="AI289" i="30"/>
  <c r="AH289" i="30"/>
  <c r="AG289" i="30"/>
  <c r="AF289" i="30"/>
  <c r="AE289" i="30"/>
  <c r="AD289" i="30"/>
  <c r="AC289" i="30"/>
  <c r="AB289" i="30"/>
  <c r="AA289" i="30"/>
  <c r="Z289" i="30"/>
  <c r="Y289" i="30"/>
  <c r="X289" i="30"/>
  <c r="W289" i="30"/>
  <c r="V289" i="30"/>
  <c r="U289" i="30"/>
  <c r="T289" i="30"/>
  <c r="S289" i="30"/>
  <c r="R289" i="30"/>
  <c r="Q289" i="30"/>
  <c r="P289" i="30"/>
  <c r="O289" i="30"/>
  <c r="N289" i="30"/>
  <c r="M289" i="30"/>
  <c r="L289" i="30"/>
  <c r="K289" i="30"/>
  <c r="J289" i="30"/>
  <c r="I289" i="30"/>
  <c r="H289" i="30"/>
  <c r="G289" i="30"/>
  <c r="F289" i="30"/>
  <c r="E289" i="30"/>
  <c r="D289" i="30"/>
  <c r="C289" i="30"/>
  <c r="B289" i="30"/>
  <c r="A289" i="30"/>
  <c r="DH288" i="30"/>
  <c r="DG288" i="30"/>
  <c r="DF288" i="30"/>
  <c r="DE288" i="30"/>
  <c r="DD288" i="30"/>
  <c r="DC288" i="30"/>
  <c r="DB288" i="30"/>
  <c r="DA288" i="30"/>
  <c r="CZ288" i="30"/>
  <c r="CY288" i="30"/>
  <c r="CX288" i="30"/>
  <c r="CW288" i="30"/>
  <c r="CV288" i="30"/>
  <c r="CU288" i="30"/>
  <c r="CT288" i="30"/>
  <c r="CS288" i="30"/>
  <c r="CR288" i="30"/>
  <c r="CQ288" i="30"/>
  <c r="CP288" i="30"/>
  <c r="CO288" i="30"/>
  <c r="CN288" i="30"/>
  <c r="CM288" i="30"/>
  <c r="CL288" i="30"/>
  <c r="CK288" i="30"/>
  <c r="CJ288" i="30"/>
  <c r="CI288" i="30"/>
  <c r="CH288" i="30"/>
  <c r="CG288" i="30"/>
  <c r="CF288" i="30"/>
  <c r="CE288" i="30"/>
  <c r="CD288" i="30"/>
  <c r="CC288" i="30"/>
  <c r="CB288" i="30"/>
  <c r="CA288" i="30"/>
  <c r="BZ288" i="30"/>
  <c r="BY288" i="30"/>
  <c r="BX288" i="30"/>
  <c r="BW288" i="30"/>
  <c r="BV288" i="30"/>
  <c r="BU288" i="30"/>
  <c r="BT288" i="30"/>
  <c r="BS288" i="30"/>
  <c r="BR288" i="30"/>
  <c r="BQ288" i="30"/>
  <c r="BP288" i="30"/>
  <c r="BO288" i="30"/>
  <c r="BN288" i="30"/>
  <c r="BM288" i="30"/>
  <c r="BL288" i="30"/>
  <c r="BK288" i="30"/>
  <c r="BJ288" i="30"/>
  <c r="BI288" i="30"/>
  <c r="BH288" i="30"/>
  <c r="BG288" i="30"/>
  <c r="BF288" i="30"/>
  <c r="BE288" i="30"/>
  <c r="BD288" i="30"/>
  <c r="BC288" i="30"/>
  <c r="BB288" i="30"/>
  <c r="BA288" i="30"/>
  <c r="AZ288" i="30"/>
  <c r="AY288" i="30"/>
  <c r="AX288" i="30"/>
  <c r="AW288" i="30"/>
  <c r="AV288" i="30"/>
  <c r="AU288" i="30"/>
  <c r="AT288" i="30"/>
  <c r="AS288" i="30"/>
  <c r="AR288" i="30"/>
  <c r="AQ288" i="30"/>
  <c r="AP288" i="30"/>
  <c r="AO288" i="30"/>
  <c r="AN288" i="30"/>
  <c r="AM288" i="30"/>
  <c r="AL288" i="30"/>
  <c r="AK288" i="30"/>
  <c r="AJ288" i="30"/>
  <c r="AI288" i="30"/>
  <c r="AH288" i="30"/>
  <c r="AG288" i="30"/>
  <c r="AF288" i="30"/>
  <c r="AE288" i="30"/>
  <c r="AD288" i="30"/>
  <c r="AC288" i="30"/>
  <c r="AB288" i="30"/>
  <c r="AA288" i="30"/>
  <c r="Z288" i="30"/>
  <c r="Y288" i="30"/>
  <c r="X288" i="30"/>
  <c r="W288" i="30"/>
  <c r="V288" i="30"/>
  <c r="U288" i="30"/>
  <c r="T288" i="30"/>
  <c r="S288" i="30"/>
  <c r="R288" i="30"/>
  <c r="Q288" i="30"/>
  <c r="P288" i="30"/>
  <c r="O288" i="30"/>
  <c r="N288" i="30"/>
  <c r="M288" i="30"/>
  <c r="L288" i="30"/>
  <c r="K288" i="30"/>
  <c r="J288" i="30"/>
  <c r="I288" i="30"/>
  <c r="H288" i="30"/>
  <c r="G288" i="30"/>
  <c r="F288" i="30"/>
  <c r="E288" i="30"/>
  <c r="D288" i="30"/>
  <c r="C288" i="30"/>
  <c r="B288" i="30"/>
  <c r="A288" i="30"/>
  <c r="DH287" i="30"/>
  <c r="DG287" i="30"/>
  <c r="DF287" i="30"/>
  <c r="DE287" i="30"/>
  <c r="DD287" i="30"/>
  <c r="DC287" i="30"/>
  <c r="DB287" i="30"/>
  <c r="DA287" i="30"/>
  <c r="CZ287" i="30"/>
  <c r="CY287" i="30"/>
  <c r="CX287" i="30"/>
  <c r="CW287" i="30"/>
  <c r="CV287" i="30"/>
  <c r="CU287" i="30"/>
  <c r="CT287" i="30"/>
  <c r="CS287" i="30"/>
  <c r="CR287" i="30"/>
  <c r="CQ287" i="30"/>
  <c r="CP287" i="30"/>
  <c r="CO287" i="30"/>
  <c r="CN287" i="30"/>
  <c r="CM287" i="30"/>
  <c r="CL287" i="30"/>
  <c r="CK287" i="30"/>
  <c r="CJ287" i="30"/>
  <c r="CI287" i="30"/>
  <c r="CH287" i="30"/>
  <c r="CG287" i="30"/>
  <c r="CF287" i="30"/>
  <c r="CE287" i="30"/>
  <c r="CD287" i="30"/>
  <c r="CC287" i="30"/>
  <c r="CB287" i="30"/>
  <c r="CA287" i="30"/>
  <c r="BZ287" i="30"/>
  <c r="BY287" i="30"/>
  <c r="BX287" i="30"/>
  <c r="BW287" i="30"/>
  <c r="BV287" i="30"/>
  <c r="BU287" i="30"/>
  <c r="BT287" i="30"/>
  <c r="BS287" i="30"/>
  <c r="BR287" i="30"/>
  <c r="BQ287" i="30"/>
  <c r="BP287" i="30"/>
  <c r="BO287" i="30"/>
  <c r="BN287" i="30"/>
  <c r="BM287" i="30"/>
  <c r="BL287" i="30"/>
  <c r="BK287" i="30"/>
  <c r="BJ287" i="30"/>
  <c r="BI287" i="30"/>
  <c r="BH287" i="30"/>
  <c r="BG287" i="30"/>
  <c r="BF287" i="30"/>
  <c r="BE287" i="30"/>
  <c r="BD287" i="30"/>
  <c r="BC287" i="30"/>
  <c r="BB287" i="30"/>
  <c r="BA287" i="30"/>
  <c r="AZ287" i="30"/>
  <c r="AY287" i="30"/>
  <c r="AX287" i="30"/>
  <c r="AW287" i="30"/>
  <c r="AV287" i="30"/>
  <c r="AU287" i="30"/>
  <c r="AT287" i="30"/>
  <c r="AS287" i="30"/>
  <c r="AR287" i="30"/>
  <c r="AQ287" i="30"/>
  <c r="AP287" i="30"/>
  <c r="AO287" i="30"/>
  <c r="AN287" i="30"/>
  <c r="AM287" i="30"/>
  <c r="AL287" i="30"/>
  <c r="AK287" i="30"/>
  <c r="AJ287" i="30"/>
  <c r="AI287" i="30"/>
  <c r="AH287" i="30"/>
  <c r="AG287" i="30"/>
  <c r="AF287" i="30"/>
  <c r="AE287" i="30"/>
  <c r="AD287" i="30"/>
  <c r="AC287" i="30"/>
  <c r="AB287" i="30"/>
  <c r="AA287" i="30"/>
  <c r="Z287" i="30"/>
  <c r="Y287" i="30"/>
  <c r="X287" i="30"/>
  <c r="W287" i="30"/>
  <c r="V287" i="30"/>
  <c r="U287" i="30"/>
  <c r="T287" i="30"/>
  <c r="S287" i="30"/>
  <c r="R287" i="30"/>
  <c r="Q287" i="30"/>
  <c r="P287" i="30"/>
  <c r="O287" i="30"/>
  <c r="N287" i="30"/>
  <c r="M287" i="30"/>
  <c r="L287" i="30"/>
  <c r="K287" i="30"/>
  <c r="J287" i="30"/>
  <c r="I287" i="30"/>
  <c r="H287" i="30"/>
  <c r="G287" i="30"/>
  <c r="F287" i="30"/>
  <c r="E287" i="30"/>
  <c r="D287" i="30"/>
  <c r="C287" i="30"/>
  <c r="B287" i="30"/>
  <c r="A287" i="30"/>
  <c r="DH286" i="30"/>
  <c r="DG286" i="30"/>
  <c r="DF286" i="30"/>
  <c r="DE286" i="30"/>
  <c r="DD286" i="30"/>
  <c r="DC286" i="30"/>
  <c r="DB286" i="30"/>
  <c r="DA286" i="30"/>
  <c r="CZ286" i="30"/>
  <c r="CY286" i="30"/>
  <c r="CX286" i="30"/>
  <c r="CW286" i="30"/>
  <c r="CV286" i="30"/>
  <c r="CU286" i="30"/>
  <c r="CT286" i="30"/>
  <c r="CS286" i="30"/>
  <c r="CR286" i="30"/>
  <c r="CQ286" i="30"/>
  <c r="CP286" i="30"/>
  <c r="CO286" i="30"/>
  <c r="CN286" i="30"/>
  <c r="CM286" i="30"/>
  <c r="CL286" i="30"/>
  <c r="CK286" i="30"/>
  <c r="CJ286" i="30"/>
  <c r="CI286" i="30"/>
  <c r="CH286" i="30"/>
  <c r="CG286" i="30"/>
  <c r="CF286" i="30"/>
  <c r="CE286" i="30"/>
  <c r="CD286" i="30"/>
  <c r="CC286" i="30"/>
  <c r="CB286" i="30"/>
  <c r="CA286" i="30"/>
  <c r="BZ286" i="30"/>
  <c r="BY286" i="30"/>
  <c r="BX286" i="30"/>
  <c r="BW286" i="30"/>
  <c r="BV286" i="30"/>
  <c r="BU286" i="30"/>
  <c r="BT286" i="30"/>
  <c r="BS286" i="30"/>
  <c r="BR286" i="30"/>
  <c r="BQ286" i="30"/>
  <c r="BP286" i="30"/>
  <c r="BO286" i="30"/>
  <c r="BN286" i="30"/>
  <c r="BM286" i="30"/>
  <c r="BL286" i="30"/>
  <c r="BK286" i="30"/>
  <c r="BJ286" i="30"/>
  <c r="BI286" i="30"/>
  <c r="BH286" i="30"/>
  <c r="BG286" i="30"/>
  <c r="BF286" i="30"/>
  <c r="BE286" i="30"/>
  <c r="BD286" i="30"/>
  <c r="BC286" i="30"/>
  <c r="BB286" i="30"/>
  <c r="BA286" i="30"/>
  <c r="AZ286" i="30"/>
  <c r="AY286" i="30"/>
  <c r="AX286" i="30"/>
  <c r="AW286" i="30"/>
  <c r="AV286" i="30"/>
  <c r="AU286" i="30"/>
  <c r="AT286" i="30"/>
  <c r="AS286" i="30"/>
  <c r="AR286" i="30"/>
  <c r="AQ286" i="30"/>
  <c r="AP286" i="30"/>
  <c r="AO286" i="30"/>
  <c r="AN286" i="30"/>
  <c r="AM286" i="30"/>
  <c r="AL286" i="30"/>
  <c r="AK286" i="30"/>
  <c r="AJ286" i="30"/>
  <c r="AI286" i="30"/>
  <c r="AH286" i="30"/>
  <c r="AG286" i="30"/>
  <c r="AF286" i="30"/>
  <c r="AE286" i="30"/>
  <c r="AD286" i="30"/>
  <c r="AC286" i="30"/>
  <c r="AB286" i="30"/>
  <c r="AA286" i="30"/>
  <c r="Z286" i="30"/>
  <c r="Y286" i="30"/>
  <c r="X286" i="30"/>
  <c r="W286" i="30"/>
  <c r="V286" i="30"/>
  <c r="U286" i="30"/>
  <c r="T286" i="30"/>
  <c r="S286" i="30"/>
  <c r="R286" i="30"/>
  <c r="Q286" i="30"/>
  <c r="P286" i="30"/>
  <c r="O286" i="30"/>
  <c r="N286" i="30"/>
  <c r="M286" i="30"/>
  <c r="L286" i="30"/>
  <c r="K286" i="30"/>
  <c r="J286" i="30"/>
  <c r="I286" i="30"/>
  <c r="H286" i="30"/>
  <c r="G286" i="30"/>
  <c r="F286" i="30"/>
  <c r="E286" i="30"/>
  <c r="D286" i="30"/>
  <c r="C286" i="30"/>
  <c r="B286" i="30"/>
  <c r="A286" i="30"/>
  <c r="DH285" i="30"/>
  <c r="DG285" i="30"/>
  <c r="DF285" i="30"/>
  <c r="DE285" i="30"/>
  <c r="DD285" i="30"/>
  <c r="DC285" i="30"/>
  <c r="DB285" i="30"/>
  <c r="DA285" i="30"/>
  <c r="CZ285" i="30"/>
  <c r="CY285" i="30"/>
  <c r="CX285" i="30"/>
  <c r="CW285" i="30"/>
  <c r="CV285" i="30"/>
  <c r="CU285" i="30"/>
  <c r="CT285" i="30"/>
  <c r="CS285" i="30"/>
  <c r="CR285" i="30"/>
  <c r="CQ285" i="30"/>
  <c r="CP285" i="30"/>
  <c r="CO285" i="30"/>
  <c r="CN285" i="30"/>
  <c r="CM285" i="30"/>
  <c r="CL285" i="30"/>
  <c r="CK285" i="30"/>
  <c r="CJ285" i="30"/>
  <c r="CI285" i="30"/>
  <c r="CH285" i="30"/>
  <c r="CG285" i="30"/>
  <c r="CF285" i="30"/>
  <c r="CE285" i="30"/>
  <c r="CD285" i="30"/>
  <c r="CC285" i="30"/>
  <c r="CB285" i="30"/>
  <c r="CA285" i="30"/>
  <c r="BZ285" i="30"/>
  <c r="BY285" i="30"/>
  <c r="BX285" i="30"/>
  <c r="BW285" i="30"/>
  <c r="BV285" i="30"/>
  <c r="BU285" i="30"/>
  <c r="BT285" i="30"/>
  <c r="BS285" i="30"/>
  <c r="BR285" i="30"/>
  <c r="BQ285" i="30"/>
  <c r="BP285" i="30"/>
  <c r="BO285" i="30"/>
  <c r="BN285" i="30"/>
  <c r="BM285" i="30"/>
  <c r="BL285" i="30"/>
  <c r="BK285" i="30"/>
  <c r="BJ285" i="30"/>
  <c r="BI285" i="30"/>
  <c r="BH285" i="30"/>
  <c r="BG285" i="30"/>
  <c r="BF285" i="30"/>
  <c r="BE285" i="30"/>
  <c r="BD285" i="30"/>
  <c r="BC285" i="30"/>
  <c r="BB285" i="30"/>
  <c r="BA285" i="30"/>
  <c r="AZ285" i="30"/>
  <c r="AY285" i="30"/>
  <c r="AX285" i="30"/>
  <c r="AW285" i="30"/>
  <c r="AV285" i="30"/>
  <c r="AU285" i="30"/>
  <c r="AT285" i="30"/>
  <c r="AS285" i="30"/>
  <c r="AR285" i="30"/>
  <c r="AQ285" i="30"/>
  <c r="AP285" i="30"/>
  <c r="AO285" i="30"/>
  <c r="AN285" i="30"/>
  <c r="AM285" i="30"/>
  <c r="AL285" i="30"/>
  <c r="AK285" i="30"/>
  <c r="AJ285" i="30"/>
  <c r="AI285" i="30"/>
  <c r="AH285" i="30"/>
  <c r="AG285" i="30"/>
  <c r="AF285" i="30"/>
  <c r="AE285" i="30"/>
  <c r="AD285" i="30"/>
  <c r="AC285" i="30"/>
  <c r="AB285" i="30"/>
  <c r="AA285" i="30"/>
  <c r="Z285" i="30"/>
  <c r="Y285" i="30"/>
  <c r="X285" i="30"/>
  <c r="W285" i="30"/>
  <c r="V285" i="30"/>
  <c r="U285" i="30"/>
  <c r="T285" i="30"/>
  <c r="S285" i="30"/>
  <c r="R285" i="30"/>
  <c r="Q285" i="30"/>
  <c r="P285" i="30"/>
  <c r="O285" i="30"/>
  <c r="N285" i="30"/>
  <c r="M285" i="30"/>
  <c r="L285" i="30"/>
  <c r="K285" i="30"/>
  <c r="J285" i="30"/>
  <c r="I285" i="30"/>
  <c r="H285" i="30"/>
  <c r="G285" i="30"/>
  <c r="F285" i="30"/>
  <c r="E285" i="30"/>
  <c r="D285" i="30"/>
  <c r="C285" i="30"/>
  <c r="B285" i="30"/>
  <c r="A285" i="30"/>
  <c r="DH284" i="30"/>
  <c r="DG284" i="30"/>
  <c r="DF284" i="30"/>
  <c r="DE284" i="30"/>
  <c r="DD284" i="30"/>
  <c r="DC284" i="30"/>
  <c r="DB284" i="30"/>
  <c r="DA284" i="30"/>
  <c r="CZ284" i="30"/>
  <c r="CY284" i="30"/>
  <c r="CX284" i="30"/>
  <c r="CW284" i="30"/>
  <c r="CV284" i="30"/>
  <c r="CU284" i="30"/>
  <c r="CT284" i="30"/>
  <c r="CS284" i="30"/>
  <c r="CR284" i="30"/>
  <c r="CQ284" i="30"/>
  <c r="CP284" i="30"/>
  <c r="CO284" i="30"/>
  <c r="CN284" i="30"/>
  <c r="CM284" i="30"/>
  <c r="CL284" i="30"/>
  <c r="CK284" i="30"/>
  <c r="CJ284" i="30"/>
  <c r="CI284" i="30"/>
  <c r="CH284" i="30"/>
  <c r="CG284" i="30"/>
  <c r="CF284" i="30"/>
  <c r="CE284" i="30"/>
  <c r="CD284" i="30"/>
  <c r="CC284" i="30"/>
  <c r="CB284" i="30"/>
  <c r="CA284" i="30"/>
  <c r="BZ284" i="30"/>
  <c r="BY284" i="30"/>
  <c r="BX284" i="30"/>
  <c r="BW284" i="30"/>
  <c r="BV284" i="30"/>
  <c r="BU284" i="30"/>
  <c r="BT284" i="30"/>
  <c r="BS284" i="30"/>
  <c r="BR284" i="30"/>
  <c r="BQ284" i="30"/>
  <c r="BP284" i="30"/>
  <c r="BO284" i="30"/>
  <c r="BN284" i="30"/>
  <c r="BM284" i="30"/>
  <c r="BL284" i="30"/>
  <c r="BK284" i="30"/>
  <c r="BJ284" i="30"/>
  <c r="BI284" i="30"/>
  <c r="BH284" i="30"/>
  <c r="BG284" i="30"/>
  <c r="BF284" i="30"/>
  <c r="BE284" i="30"/>
  <c r="BD284" i="30"/>
  <c r="BC284" i="30"/>
  <c r="BB284" i="30"/>
  <c r="BA284" i="30"/>
  <c r="AZ284" i="30"/>
  <c r="AY284" i="30"/>
  <c r="AX284" i="30"/>
  <c r="AW284" i="30"/>
  <c r="AV284" i="30"/>
  <c r="AU284" i="30"/>
  <c r="AT284" i="30"/>
  <c r="AS284" i="30"/>
  <c r="AR284" i="30"/>
  <c r="AQ284" i="30"/>
  <c r="AP284" i="30"/>
  <c r="AO284" i="30"/>
  <c r="AN284" i="30"/>
  <c r="AM284" i="30"/>
  <c r="AL284" i="30"/>
  <c r="AK284" i="30"/>
  <c r="AJ284" i="30"/>
  <c r="AI284" i="30"/>
  <c r="AH284" i="30"/>
  <c r="AG284" i="30"/>
  <c r="AF284" i="30"/>
  <c r="AE284" i="30"/>
  <c r="AD284" i="30"/>
  <c r="AC284" i="30"/>
  <c r="AB284" i="30"/>
  <c r="AA284" i="30"/>
  <c r="Z284" i="30"/>
  <c r="Y284" i="30"/>
  <c r="X284" i="30"/>
  <c r="W284" i="30"/>
  <c r="V284" i="30"/>
  <c r="U284" i="30"/>
  <c r="T284" i="30"/>
  <c r="S284" i="30"/>
  <c r="R284" i="30"/>
  <c r="Q284" i="30"/>
  <c r="P284" i="30"/>
  <c r="O284" i="30"/>
  <c r="N284" i="30"/>
  <c r="M284" i="30"/>
  <c r="L284" i="30"/>
  <c r="K284" i="30"/>
  <c r="J284" i="30"/>
  <c r="I284" i="30"/>
  <c r="H284" i="30"/>
  <c r="G284" i="30"/>
  <c r="F284" i="30"/>
  <c r="E284" i="30"/>
  <c r="D284" i="30"/>
  <c r="C284" i="30"/>
  <c r="B284" i="30"/>
  <c r="A284" i="30"/>
  <c r="DH283" i="30"/>
  <c r="DG283" i="30"/>
  <c r="DF283" i="30"/>
  <c r="DE283" i="30"/>
  <c r="DD283" i="30"/>
  <c r="DC283" i="30"/>
  <c r="DB283" i="30"/>
  <c r="DA283" i="30"/>
  <c r="CZ283" i="30"/>
  <c r="CY283" i="30"/>
  <c r="CX283" i="30"/>
  <c r="CW283" i="30"/>
  <c r="CV283" i="30"/>
  <c r="CU283" i="30"/>
  <c r="CT283" i="30"/>
  <c r="CS283" i="30"/>
  <c r="CR283" i="30"/>
  <c r="CQ283" i="30"/>
  <c r="CP283" i="30"/>
  <c r="CO283" i="30"/>
  <c r="CN283" i="30"/>
  <c r="CM283" i="30"/>
  <c r="CL283" i="30"/>
  <c r="CK283" i="30"/>
  <c r="CJ283" i="30"/>
  <c r="CI283" i="30"/>
  <c r="CH283" i="30"/>
  <c r="CG283" i="30"/>
  <c r="CF283" i="30"/>
  <c r="CE283" i="30"/>
  <c r="CD283" i="30"/>
  <c r="CC283" i="30"/>
  <c r="CB283" i="30"/>
  <c r="CA283" i="30"/>
  <c r="BZ283" i="30"/>
  <c r="BY283" i="30"/>
  <c r="BX283" i="30"/>
  <c r="BW283" i="30"/>
  <c r="BV283" i="30"/>
  <c r="BU283" i="30"/>
  <c r="BT283" i="30"/>
  <c r="BS283" i="30"/>
  <c r="BR283" i="30"/>
  <c r="BQ283" i="30"/>
  <c r="BP283" i="30"/>
  <c r="BO283" i="30"/>
  <c r="BN283" i="30"/>
  <c r="BM283" i="30"/>
  <c r="BL283" i="30"/>
  <c r="BK283" i="30"/>
  <c r="BJ283" i="30"/>
  <c r="BI283" i="30"/>
  <c r="BH283" i="30"/>
  <c r="BG283" i="30"/>
  <c r="BF283" i="30"/>
  <c r="BE283" i="30"/>
  <c r="BD283" i="30"/>
  <c r="BC283" i="30"/>
  <c r="BB283" i="30"/>
  <c r="BA283" i="30"/>
  <c r="AZ283" i="30"/>
  <c r="AY283" i="30"/>
  <c r="AX283" i="30"/>
  <c r="AW283" i="30"/>
  <c r="AV283" i="30"/>
  <c r="AU283" i="30"/>
  <c r="AT283" i="30"/>
  <c r="AS283" i="30"/>
  <c r="AR283" i="30"/>
  <c r="AQ283" i="30"/>
  <c r="AP283" i="30"/>
  <c r="AO283" i="30"/>
  <c r="AN283" i="30"/>
  <c r="AM283" i="30"/>
  <c r="AL283" i="30"/>
  <c r="AK283" i="30"/>
  <c r="AJ283" i="30"/>
  <c r="AI283" i="30"/>
  <c r="AH283" i="30"/>
  <c r="AG283" i="30"/>
  <c r="AF283" i="30"/>
  <c r="AE283" i="30"/>
  <c r="AD283" i="30"/>
  <c r="AC283" i="30"/>
  <c r="AB283" i="30"/>
  <c r="AA283" i="30"/>
  <c r="Z283" i="30"/>
  <c r="Y283" i="30"/>
  <c r="X283" i="30"/>
  <c r="W283" i="30"/>
  <c r="V283" i="30"/>
  <c r="U283" i="30"/>
  <c r="T283" i="30"/>
  <c r="S283" i="30"/>
  <c r="R283" i="30"/>
  <c r="Q283" i="30"/>
  <c r="P283" i="30"/>
  <c r="O283" i="30"/>
  <c r="N283" i="30"/>
  <c r="M283" i="30"/>
  <c r="L283" i="30"/>
  <c r="K283" i="30"/>
  <c r="J283" i="30"/>
  <c r="I283" i="30"/>
  <c r="H283" i="30"/>
  <c r="G283" i="30"/>
  <c r="F283" i="30"/>
  <c r="E283" i="30"/>
  <c r="D283" i="30"/>
  <c r="C283" i="30"/>
  <c r="B283" i="30"/>
  <c r="A283" i="30"/>
  <c r="DH282" i="30"/>
  <c r="DG282" i="30"/>
  <c r="DF282" i="30"/>
  <c r="DE282" i="30"/>
  <c r="DD282" i="30"/>
  <c r="DC282" i="30"/>
  <c r="DB282" i="30"/>
  <c r="DA282" i="30"/>
  <c r="CZ282" i="30"/>
  <c r="CY282" i="30"/>
  <c r="CX282" i="30"/>
  <c r="CW282" i="30"/>
  <c r="CV282" i="30"/>
  <c r="CU282" i="30"/>
  <c r="CT282" i="30"/>
  <c r="CS282" i="30"/>
  <c r="CR282" i="30"/>
  <c r="CQ282" i="30"/>
  <c r="CP282" i="30"/>
  <c r="CO282" i="30"/>
  <c r="CN282" i="30"/>
  <c r="CM282" i="30"/>
  <c r="CL282" i="30"/>
  <c r="CK282" i="30"/>
  <c r="CJ282" i="30"/>
  <c r="CI282" i="30"/>
  <c r="CH282" i="30"/>
  <c r="CG282" i="30"/>
  <c r="CF282" i="30"/>
  <c r="CE282" i="30"/>
  <c r="CD282" i="30"/>
  <c r="CC282" i="30"/>
  <c r="CB282" i="30"/>
  <c r="CA282" i="30"/>
  <c r="BZ282" i="30"/>
  <c r="BY282" i="30"/>
  <c r="BX282" i="30"/>
  <c r="BW282" i="30"/>
  <c r="BV282" i="30"/>
  <c r="BU282" i="30"/>
  <c r="BT282" i="30"/>
  <c r="BS282" i="30"/>
  <c r="BR282" i="30"/>
  <c r="BQ282" i="30"/>
  <c r="BP282" i="30"/>
  <c r="BO282" i="30"/>
  <c r="BN282" i="30"/>
  <c r="BM282" i="30"/>
  <c r="BL282" i="30"/>
  <c r="BK282" i="30"/>
  <c r="BJ282" i="30"/>
  <c r="BI282" i="30"/>
  <c r="BH282" i="30"/>
  <c r="BG282" i="30"/>
  <c r="BF282" i="30"/>
  <c r="BE282" i="30"/>
  <c r="BD282" i="30"/>
  <c r="BC282" i="30"/>
  <c r="BB282" i="30"/>
  <c r="BA282" i="30"/>
  <c r="AZ282" i="30"/>
  <c r="AY282" i="30"/>
  <c r="AX282" i="30"/>
  <c r="AW282" i="30"/>
  <c r="AV282" i="30"/>
  <c r="AU282" i="30"/>
  <c r="AT282" i="30"/>
  <c r="AS282" i="30"/>
  <c r="AR282" i="30"/>
  <c r="AQ282" i="30"/>
  <c r="AP282" i="30"/>
  <c r="AO282" i="30"/>
  <c r="AN282" i="30"/>
  <c r="AM282" i="30"/>
  <c r="AL282" i="30"/>
  <c r="AK282" i="30"/>
  <c r="AJ282" i="30"/>
  <c r="AI282" i="30"/>
  <c r="AH282" i="30"/>
  <c r="AG282" i="30"/>
  <c r="AF282" i="30"/>
  <c r="AE282" i="30"/>
  <c r="AD282" i="30"/>
  <c r="AC282" i="30"/>
  <c r="AB282" i="30"/>
  <c r="AA282" i="30"/>
  <c r="Z282" i="30"/>
  <c r="Y282" i="30"/>
  <c r="X282" i="30"/>
  <c r="W282" i="30"/>
  <c r="V282" i="30"/>
  <c r="U282" i="30"/>
  <c r="T282" i="30"/>
  <c r="S282" i="30"/>
  <c r="R282" i="30"/>
  <c r="Q282" i="30"/>
  <c r="P282" i="30"/>
  <c r="O282" i="30"/>
  <c r="N282" i="30"/>
  <c r="M282" i="30"/>
  <c r="L282" i="30"/>
  <c r="K282" i="30"/>
  <c r="J282" i="30"/>
  <c r="I282" i="30"/>
  <c r="H282" i="30"/>
  <c r="G282" i="30"/>
  <c r="F282" i="30"/>
  <c r="E282" i="30"/>
  <c r="D282" i="30"/>
  <c r="C282" i="30"/>
  <c r="B282" i="30"/>
  <c r="A282" i="30"/>
  <c r="DH281" i="30"/>
  <c r="DG281" i="30"/>
  <c r="DF281" i="30"/>
  <c r="DE281" i="30"/>
  <c r="DD281" i="30"/>
  <c r="DC281" i="30"/>
  <c r="DB281" i="30"/>
  <c r="DA281" i="30"/>
  <c r="CZ281" i="30"/>
  <c r="CY281" i="30"/>
  <c r="CX281" i="30"/>
  <c r="CW281" i="30"/>
  <c r="CV281" i="30"/>
  <c r="CU281" i="30"/>
  <c r="CT281" i="30"/>
  <c r="CS281" i="30"/>
  <c r="CR281" i="30"/>
  <c r="CQ281" i="30"/>
  <c r="CP281" i="30"/>
  <c r="CO281" i="30"/>
  <c r="CN281" i="30"/>
  <c r="CM281" i="30"/>
  <c r="CL281" i="30"/>
  <c r="CK281" i="30"/>
  <c r="CJ281" i="30"/>
  <c r="CI281" i="30"/>
  <c r="CH281" i="30"/>
  <c r="CG281" i="30"/>
  <c r="CF281" i="30"/>
  <c r="CE281" i="30"/>
  <c r="CD281" i="30"/>
  <c r="CC281" i="30"/>
  <c r="CB281" i="30"/>
  <c r="CA281" i="30"/>
  <c r="BZ281" i="30"/>
  <c r="BY281" i="30"/>
  <c r="BX281" i="30"/>
  <c r="BW281" i="30"/>
  <c r="BV281" i="30"/>
  <c r="BU281" i="30"/>
  <c r="BT281" i="30"/>
  <c r="BS281" i="30"/>
  <c r="BR281" i="30"/>
  <c r="BQ281" i="30"/>
  <c r="BP281" i="30"/>
  <c r="BO281" i="30"/>
  <c r="BN281" i="30"/>
  <c r="BM281" i="30"/>
  <c r="BL281" i="30"/>
  <c r="BK281" i="30"/>
  <c r="BJ281" i="30"/>
  <c r="BI281" i="30"/>
  <c r="BH281" i="30"/>
  <c r="BG281" i="30"/>
  <c r="BF281" i="30"/>
  <c r="BE281" i="30"/>
  <c r="BD281" i="30"/>
  <c r="BC281" i="30"/>
  <c r="BB281" i="30"/>
  <c r="BA281" i="30"/>
  <c r="AZ281" i="30"/>
  <c r="AY281" i="30"/>
  <c r="AX281" i="30"/>
  <c r="AW281" i="30"/>
  <c r="AV281" i="30"/>
  <c r="AU281" i="30"/>
  <c r="AT281" i="30"/>
  <c r="AS281" i="30"/>
  <c r="AR281" i="30"/>
  <c r="AQ281" i="30"/>
  <c r="AP281" i="30"/>
  <c r="AO281" i="30"/>
  <c r="AN281" i="30"/>
  <c r="AM281" i="30"/>
  <c r="AL281" i="30"/>
  <c r="AK281" i="30"/>
  <c r="AJ281" i="30"/>
  <c r="AI281" i="30"/>
  <c r="AH281" i="30"/>
  <c r="AG281" i="30"/>
  <c r="AF281" i="30"/>
  <c r="AE281" i="30"/>
  <c r="AD281" i="30"/>
  <c r="AC281" i="30"/>
  <c r="AB281" i="30"/>
  <c r="AA281" i="30"/>
  <c r="Z281" i="30"/>
  <c r="Y281" i="30"/>
  <c r="X281" i="30"/>
  <c r="W281" i="30"/>
  <c r="V281" i="30"/>
  <c r="U281" i="30"/>
  <c r="T281" i="30"/>
  <c r="S281" i="30"/>
  <c r="R281" i="30"/>
  <c r="Q281" i="30"/>
  <c r="P281" i="30"/>
  <c r="O281" i="30"/>
  <c r="N281" i="30"/>
  <c r="M281" i="30"/>
  <c r="L281" i="30"/>
  <c r="K281" i="30"/>
  <c r="J281" i="30"/>
  <c r="I281" i="30"/>
  <c r="H281" i="30"/>
  <c r="G281" i="30"/>
  <c r="F281" i="30"/>
  <c r="E281" i="30"/>
  <c r="D281" i="30"/>
  <c r="C281" i="30"/>
  <c r="B281" i="30"/>
  <c r="A281" i="30"/>
  <c r="DH280" i="30"/>
  <c r="DG280" i="30"/>
  <c r="DF280" i="30"/>
  <c r="DE280" i="30"/>
  <c r="DD280" i="30"/>
  <c r="DC280" i="30"/>
  <c r="DB280" i="30"/>
  <c r="DA280" i="30"/>
  <c r="CZ280" i="30"/>
  <c r="CY280" i="30"/>
  <c r="CX280" i="30"/>
  <c r="CW280" i="30"/>
  <c r="CV280" i="30"/>
  <c r="CU280" i="30"/>
  <c r="CT280" i="30"/>
  <c r="CS280" i="30"/>
  <c r="CR280" i="30"/>
  <c r="CQ280" i="30"/>
  <c r="CP280" i="30"/>
  <c r="CO280" i="30"/>
  <c r="CN280" i="30"/>
  <c r="CM280" i="30"/>
  <c r="CL280" i="30"/>
  <c r="CK280" i="30"/>
  <c r="CJ280" i="30"/>
  <c r="CI280" i="30"/>
  <c r="CH280" i="30"/>
  <c r="CG280" i="30"/>
  <c r="CF280" i="30"/>
  <c r="CE280" i="30"/>
  <c r="CD280" i="30"/>
  <c r="CC280" i="30"/>
  <c r="CB280" i="30"/>
  <c r="CA280" i="30"/>
  <c r="BZ280" i="30"/>
  <c r="BY280" i="30"/>
  <c r="BX280" i="30"/>
  <c r="BW280" i="30"/>
  <c r="BV280" i="30"/>
  <c r="BU280" i="30"/>
  <c r="BT280" i="30"/>
  <c r="BS280" i="30"/>
  <c r="BR280" i="30"/>
  <c r="BQ280" i="30"/>
  <c r="BP280" i="30"/>
  <c r="BO280" i="30"/>
  <c r="BN280" i="30"/>
  <c r="BM280" i="30"/>
  <c r="BL280" i="30"/>
  <c r="BK280" i="30"/>
  <c r="BJ280" i="30"/>
  <c r="BI280" i="30"/>
  <c r="BH280" i="30"/>
  <c r="BG280" i="30"/>
  <c r="BF280" i="30"/>
  <c r="BE280" i="30"/>
  <c r="BD280" i="30"/>
  <c r="BC280" i="30"/>
  <c r="BB280" i="30"/>
  <c r="BA280" i="30"/>
  <c r="AZ280" i="30"/>
  <c r="AY280" i="30"/>
  <c r="AX280" i="30"/>
  <c r="AW280" i="30"/>
  <c r="AV280" i="30"/>
  <c r="AU280" i="30"/>
  <c r="AT280" i="30"/>
  <c r="AS280" i="30"/>
  <c r="AR280" i="30"/>
  <c r="AQ280" i="30"/>
  <c r="AP280" i="30"/>
  <c r="AO280" i="30"/>
  <c r="AN280" i="30"/>
  <c r="AM280" i="30"/>
  <c r="AL280" i="30"/>
  <c r="AK280" i="30"/>
  <c r="AJ280" i="30"/>
  <c r="AI280" i="30"/>
  <c r="AH280" i="30"/>
  <c r="AG280" i="30"/>
  <c r="AF280" i="30"/>
  <c r="AE280" i="30"/>
  <c r="AD280" i="30"/>
  <c r="AC280" i="30"/>
  <c r="AB280" i="30"/>
  <c r="AA280" i="30"/>
  <c r="Z280" i="30"/>
  <c r="Y280" i="30"/>
  <c r="X280" i="30"/>
  <c r="W280" i="30"/>
  <c r="V280" i="30"/>
  <c r="U280" i="30"/>
  <c r="T280" i="30"/>
  <c r="S280" i="30"/>
  <c r="R280" i="30"/>
  <c r="Q280" i="30"/>
  <c r="P280" i="30"/>
  <c r="O280" i="30"/>
  <c r="N280" i="30"/>
  <c r="M280" i="30"/>
  <c r="L280" i="30"/>
  <c r="K280" i="30"/>
  <c r="J280" i="30"/>
  <c r="I280" i="30"/>
  <c r="H280" i="30"/>
  <c r="G280" i="30"/>
  <c r="F280" i="30"/>
  <c r="E280" i="30"/>
  <c r="D280" i="30"/>
  <c r="C280" i="30"/>
  <c r="B280" i="30"/>
  <c r="A280" i="30"/>
  <c r="DH279" i="30"/>
  <c r="DG279" i="30"/>
  <c r="DF279" i="30"/>
  <c r="DE279" i="30"/>
  <c r="DD279" i="30"/>
  <c r="DC279" i="30"/>
  <c r="DB279" i="30"/>
  <c r="DA279" i="30"/>
  <c r="CZ279" i="30"/>
  <c r="CY279" i="30"/>
  <c r="CX279" i="30"/>
  <c r="CW279" i="30"/>
  <c r="CV279" i="30"/>
  <c r="CU279" i="30"/>
  <c r="CT279" i="30"/>
  <c r="CS279" i="30"/>
  <c r="CR279" i="30"/>
  <c r="CQ279" i="30"/>
  <c r="CP279" i="30"/>
  <c r="CO279" i="30"/>
  <c r="CN279" i="30"/>
  <c r="CM279" i="30"/>
  <c r="CL279" i="30"/>
  <c r="CK279" i="30"/>
  <c r="CJ279" i="30"/>
  <c r="CI279" i="30"/>
  <c r="CH279" i="30"/>
  <c r="CG279" i="30"/>
  <c r="CF279" i="30"/>
  <c r="CE279" i="30"/>
  <c r="CD279" i="30"/>
  <c r="CC279" i="30"/>
  <c r="CB279" i="30"/>
  <c r="CA279" i="30"/>
  <c r="BZ279" i="30"/>
  <c r="BY279" i="30"/>
  <c r="BX279" i="30"/>
  <c r="BW279" i="30"/>
  <c r="BV279" i="30"/>
  <c r="BU279" i="30"/>
  <c r="BT279" i="30"/>
  <c r="BS279" i="30"/>
  <c r="BR279" i="30"/>
  <c r="BQ279" i="30"/>
  <c r="BP279" i="30"/>
  <c r="BO279" i="30"/>
  <c r="BN279" i="30"/>
  <c r="BM279" i="30"/>
  <c r="BL279" i="30"/>
  <c r="BK279" i="30"/>
  <c r="BJ279" i="30"/>
  <c r="BI279" i="30"/>
  <c r="BH279" i="30"/>
  <c r="BG279" i="30"/>
  <c r="BF279" i="30"/>
  <c r="BE279" i="30"/>
  <c r="BD279" i="30"/>
  <c r="BC279" i="30"/>
  <c r="BB279" i="30"/>
  <c r="BA279" i="30"/>
  <c r="AZ279" i="30"/>
  <c r="AY279" i="30"/>
  <c r="AX279" i="30"/>
  <c r="AW279" i="30"/>
  <c r="AV279" i="30"/>
  <c r="AU279" i="30"/>
  <c r="AT279" i="30"/>
  <c r="AS279" i="30"/>
  <c r="AR279" i="30"/>
  <c r="AQ279" i="30"/>
  <c r="AP279" i="30"/>
  <c r="AO279" i="30"/>
  <c r="AN279" i="30"/>
  <c r="AM279" i="30"/>
  <c r="AL279" i="30"/>
  <c r="AK279" i="30"/>
  <c r="AJ279" i="30"/>
  <c r="AI279" i="30"/>
  <c r="AH279" i="30"/>
  <c r="AG279" i="30"/>
  <c r="AF279" i="30"/>
  <c r="AE279" i="30"/>
  <c r="AD279" i="30"/>
  <c r="AC279" i="30"/>
  <c r="AB279" i="30"/>
  <c r="AA279" i="30"/>
  <c r="Z279" i="30"/>
  <c r="Y279" i="30"/>
  <c r="X279" i="30"/>
  <c r="W279" i="30"/>
  <c r="V279" i="30"/>
  <c r="U279" i="30"/>
  <c r="T279" i="30"/>
  <c r="S279" i="30"/>
  <c r="R279" i="30"/>
  <c r="Q279" i="30"/>
  <c r="P279" i="30"/>
  <c r="O279" i="30"/>
  <c r="N279" i="30"/>
  <c r="M279" i="30"/>
  <c r="L279" i="30"/>
  <c r="K279" i="30"/>
  <c r="J279" i="30"/>
  <c r="I279" i="30"/>
  <c r="H279" i="30"/>
  <c r="G279" i="30"/>
  <c r="F279" i="30"/>
  <c r="E279" i="30"/>
  <c r="D279" i="30"/>
  <c r="C279" i="30"/>
  <c r="B279" i="30"/>
  <c r="A279" i="30"/>
  <c r="DH278" i="30"/>
  <c r="DG278" i="30"/>
  <c r="DF278" i="30"/>
  <c r="DE278" i="30"/>
  <c r="DD278" i="30"/>
  <c r="DC278" i="30"/>
  <c r="DB278" i="30"/>
  <c r="DA278" i="30"/>
  <c r="CZ278" i="30"/>
  <c r="CY278" i="30"/>
  <c r="CX278" i="30"/>
  <c r="CW278" i="30"/>
  <c r="CV278" i="30"/>
  <c r="CU278" i="30"/>
  <c r="CT278" i="30"/>
  <c r="CS278" i="30"/>
  <c r="CR278" i="30"/>
  <c r="CQ278" i="30"/>
  <c r="CP278" i="30"/>
  <c r="CO278" i="30"/>
  <c r="CN278" i="30"/>
  <c r="CM278" i="30"/>
  <c r="CL278" i="30"/>
  <c r="CK278" i="30"/>
  <c r="CJ278" i="30"/>
  <c r="CI278" i="30"/>
  <c r="CH278" i="30"/>
  <c r="CG278" i="30"/>
  <c r="CF278" i="30"/>
  <c r="CE278" i="30"/>
  <c r="CD278" i="30"/>
  <c r="CC278" i="30"/>
  <c r="CB278" i="30"/>
  <c r="CA278" i="30"/>
  <c r="BZ278" i="30"/>
  <c r="BY278" i="30"/>
  <c r="BX278" i="30"/>
  <c r="BW278" i="30"/>
  <c r="BV278" i="30"/>
  <c r="BU278" i="30"/>
  <c r="BT278" i="30"/>
  <c r="BS278" i="30"/>
  <c r="BR278" i="30"/>
  <c r="BQ278" i="30"/>
  <c r="BP278" i="30"/>
  <c r="BO278" i="30"/>
  <c r="BN278" i="30"/>
  <c r="BM278" i="30"/>
  <c r="BL278" i="30"/>
  <c r="BK278" i="30"/>
  <c r="BJ278" i="30"/>
  <c r="BI278" i="30"/>
  <c r="BH278" i="30"/>
  <c r="BG278" i="30"/>
  <c r="BF278" i="30"/>
  <c r="BE278" i="30"/>
  <c r="BD278" i="30"/>
  <c r="BC278" i="30"/>
  <c r="BB278" i="30"/>
  <c r="BA278" i="30"/>
  <c r="AZ278" i="30"/>
  <c r="AY278" i="30"/>
  <c r="AX278" i="30"/>
  <c r="AW278" i="30"/>
  <c r="AV278" i="30"/>
  <c r="AU278" i="30"/>
  <c r="AT278" i="30"/>
  <c r="AS278" i="30"/>
  <c r="AR278" i="30"/>
  <c r="AQ278" i="30"/>
  <c r="AP278" i="30"/>
  <c r="AO278" i="30"/>
  <c r="AN278" i="30"/>
  <c r="AM278" i="30"/>
  <c r="AL278" i="30"/>
  <c r="AK278" i="30"/>
  <c r="AJ278" i="30"/>
  <c r="AI278" i="30"/>
  <c r="AH278" i="30"/>
  <c r="AG278" i="30"/>
  <c r="AF278" i="30"/>
  <c r="AE278" i="30"/>
  <c r="AD278" i="30"/>
  <c r="AC278" i="30"/>
  <c r="AB278" i="30"/>
  <c r="AA278" i="30"/>
  <c r="Z278" i="30"/>
  <c r="Y278" i="30"/>
  <c r="X278" i="30"/>
  <c r="W278" i="30"/>
  <c r="V278" i="30"/>
  <c r="U278" i="30"/>
  <c r="T278" i="30"/>
  <c r="S278" i="30"/>
  <c r="R278" i="30"/>
  <c r="Q278" i="30"/>
  <c r="P278" i="30"/>
  <c r="O278" i="30"/>
  <c r="N278" i="30"/>
  <c r="M278" i="30"/>
  <c r="L278" i="30"/>
  <c r="K278" i="30"/>
  <c r="J278" i="30"/>
  <c r="I278" i="30"/>
  <c r="H278" i="30"/>
  <c r="G278" i="30"/>
  <c r="F278" i="30"/>
  <c r="E278" i="30"/>
  <c r="D278" i="30"/>
  <c r="C278" i="30"/>
  <c r="B278" i="30"/>
  <c r="A278" i="30"/>
  <c r="DH277" i="30"/>
  <c r="DG277" i="30"/>
  <c r="DF277" i="30"/>
  <c r="DE277" i="30"/>
  <c r="DD277" i="30"/>
  <c r="DC277" i="30"/>
  <c r="DB277" i="30"/>
  <c r="DA277" i="30"/>
  <c r="CZ277" i="30"/>
  <c r="CY277" i="30"/>
  <c r="CX277" i="30"/>
  <c r="CW277" i="30"/>
  <c r="CV277" i="30"/>
  <c r="CU277" i="30"/>
  <c r="CT277" i="30"/>
  <c r="CS277" i="30"/>
  <c r="CR277" i="30"/>
  <c r="CQ277" i="30"/>
  <c r="CP277" i="30"/>
  <c r="CO277" i="30"/>
  <c r="CN277" i="30"/>
  <c r="CM277" i="30"/>
  <c r="CL277" i="30"/>
  <c r="CK277" i="30"/>
  <c r="CJ277" i="30"/>
  <c r="CI277" i="30"/>
  <c r="CH277" i="30"/>
  <c r="CG277" i="30"/>
  <c r="CF277" i="30"/>
  <c r="CE277" i="30"/>
  <c r="CD277" i="30"/>
  <c r="CC277" i="30"/>
  <c r="CB277" i="30"/>
  <c r="CA277" i="30"/>
  <c r="BZ277" i="30"/>
  <c r="BY277" i="30"/>
  <c r="BX277" i="30"/>
  <c r="BW277" i="30"/>
  <c r="BV277" i="30"/>
  <c r="BU277" i="30"/>
  <c r="BT277" i="30"/>
  <c r="BS277" i="30"/>
  <c r="BR277" i="30"/>
  <c r="BQ277" i="30"/>
  <c r="BP277" i="30"/>
  <c r="BO277" i="30"/>
  <c r="BN277" i="30"/>
  <c r="BM277" i="30"/>
  <c r="BL277" i="30"/>
  <c r="BK277" i="30"/>
  <c r="BJ277" i="30"/>
  <c r="BI277" i="30"/>
  <c r="BH277" i="30"/>
  <c r="BG277" i="30"/>
  <c r="BF277" i="30"/>
  <c r="BE277" i="30"/>
  <c r="BD277" i="30"/>
  <c r="BC277" i="30"/>
  <c r="BB277" i="30"/>
  <c r="BA277" i="30"/>
  <c r="AZ277" i="30"/>
  <c r="AY277" i="30"/>
  <c r="AX277" i="30"/>
  <c r="AW277" i="30"/>
  <c r="AV277" i="30"/>
  <c r="AU277" i="30"/>
  <c r="AT277" i="30"/>
  <c r="AS277" i="30"/>
  <c r="AR277" i="30"/>
  <c r="AQ277" i="30"/>
  <c r="AP277" i="30"/>
  <c r="AO277" i="30"/>
  <c r="AN277" i="30"/>
  <c r="AM277" i="30"/>
  <c r="AL277" i="30"/>
  <c r="AK277" i="30"/>
  <c r="AJ277" i="30"/>
  <c r="AI277" i="30"/>
  <c r="AH277" i="30"/>
  <c r="AG277" i="30"/>
  <c r="AF277" i="30"/>
  <c r="AE277" i="30"/>
  <c r="AD277" i="30"/>
  <c r="AC277" i="30"/>
  <c r="AB277" i="30"/>
  <c r="AA277" i="30"/>
  <c r="Z277" i="30"/>
  <c r="Y277" i="30"/>
  <c r="X277" i="30"/>
  <c r="W277" i="30"/>
  <c r="V277" i="30"/>
  <c r="U277" i="30"/>
  <c r="T277" i="30"/>
  <c r="S277" i="30"/>
  <c r="R277" i="30"/>
  <c r="Q277" i="30"/>
  <c r="P277" i="30"/>
  <c r="O277" i="30"/>
  <c r="N277" i="30"/>
  <c r="M277" i="30"/>
  <c r="L277" i="30"/>
  <c r="K277" i="30"/>
  <c r="J277" i="30"/>
  <c r="I277" i="30"/>
  <c r="H277" i="30"/>
  <c r="G277" i="30"/>
  <c r="F277" i="30"/>
  <c r="E277" i="30"/>
  <c r="D277" i="30"/>
  <c r="C277" i="30"/>
  <c r="B277" i="30"/>
  <c r="A277" i="30"/>
  <c r="DH276" i="30"/>
  <c r="DG276" i="30"/>
  <c r="DF276" i="30"/>
  <c r="DE276" i="30"/>
  <c r="DD276" i="30"/>
  <c r="DC276" i="30"/>
  <c r="DB276" i="30"/>
  <c r="DA276" i="30"/>
  <c r="CZ276" i="30"/>
  <c r="CY276" i="30"/>
  <c r="CX276" i="30"/>
  <c r="CW276" i="30"/>
  <c r="CV276" i="30"/>
  <c r="CU276" i="30"/>
  <c r="CT276" i="30"/>
  <c r="CS276" i="30"/>
  <c r="CR276" i="30"/>
  <c r="CQ276" i="30"/>
  <c r="CP276" i="30"/>
  <c r="CO276" i="30"/>
  <c r="CN276" i="30"/>
  <c r="CM276" i="30"/>
  <c r="CL276" i="30"/>
  <c r="CK276" i="30"/>
  <c r="CJ276" i="30"/>
  <c r="CI276" i="30"/>
  <c r="CH276" i="30"/>
  <c r="CG276" i="30"/>
  <c r="CF276" i="30"/>
  <c r="CE276" i="30"/>
  <c r="CD276" i="30"/>
  <c r="CC276" i="30"/>
  <c r="CB276" i="30"/>
  <c r="CA276" i="30"/>
  <c r="BZ276" i="30"/>
  <c r="BY276" i="30"/>
  <c r="BX276" i="30"/>
  <c r="BW276" i="30"/>
  <c r="BV276" i="30"/>
  <c r="BU276" i="30"/>
  <c r="BT276" i="30"/>
  <c r="BS276" i="30"/>
  <c r="BR276" i="30"/>
  <c r="BQ276" i="30"/>
  <c r="BP276" i="30"/>
  <c r="BO276" i="30"/>
  <c r="BN276" i="30"/>
  <c r="BM276" i="30"/>
  <c r="BL276" i="30"/>
  <c r="BK276" i="30"/>
  <c r="BJ276" i="30"/>
  <c r="BI276" i="30"/>
  <c r="BH276" i="30"/>
  <c r="BG276" i="30"/>
  <c r="BF276" i="30"/>
  <c r="BE276" i="30"/>
  <c r="BD276" i="30"/>
  <c r="BC276" i="30"/>
  <c r="BB276" i="30"/>
  <c r="BA276" i="30"/>
  <c r="AZ276" i="30"/>
  <c r="AY276" i="30"/>
  <c r="AX276" i="30"/>
  <c r="AW276" i="30"/>
  <c r="AV276" i="30"/>
  <c r="AU276" i="30"/>
  <c r="AT276" i="30"/>
  <c r="AS276" i="30"/>
  <c r="AR276" i="30"/>
  <c r="AQ276" i="30"/>
  <c r="AP276" i="30"/>
  <c r="AO276" i="30"/>
  <c r="AN276" i="30"/>
  <c r="AM276" i="30"/>
  <c r="AL276" i="30"/>
  <c r="AK276" i="30"/>
  <c r="AJ276" i="30"/>
  <c r="AI276" i="30"/>
  <c r="AH276" i="30"/>
  <c r="AG276" i="30"/>
  <c r="AF276" i="30"/>
  <c r="AE276" i="30"/>
  <c r="AD276" i="30"/>
  <c r="AC276" i="30"/>
  <c r="AB276" i="30"/>
  <c r="AA276" i="30"/>
  <c r="Z276" i="30"/>
  <c r="Y276" i="30"/>
  <c r="X276" i="30"/>
  <c r="W276" i="30"/>
  <c r="V276" i="30"/>
  <c r="U276" i="30"/>
  <c r="T276" i="30"/>
  <c r="S276" i="30"/>
  <c r="R276" i="30"/>
  <c r="Q276" i="30"/>
  <c r="P276" i="30"/>
  <c r="O276" i="30"/>
  <c r="N276" i="30"/>
  <c r="M276" i="30"/>
  <c r="L276" i="30"/>
  <c r="K276" i="30"/>
  <c r="J276" i="30"/>
  <c r="I276" i="30"/>
  <c r="H276" i="30"/>
  <c r="G276" i="30"/>
  <c r="F276" i="30"/>
  <c r="E276" i="30"/>
  <c r="D276" i="30"/>
  <c r="C276" i="30"/>
  <c r="B276" i="30"/>
  <c r="A276" i="30"/>
  <c r="DH275" i="30"/>
  <c r="DG275" i="30"/>
  <c r="DF275" i="30"/>
  <c r="DE275" i="30"/>
  <c r="DD275" i="30"/>
  <c r="DC275" i="30"/>
  <c r="DB275" i="30"/>
  <c r="DA275" i="30"/>
  <c r="CZ275" i="30"/>
  <c r="CY275" i="30"/>
  <c r="CX275" i="30"/>
  <c r="CW275" i="30"/>
  <c r="CV275" i="30"/>
  <c r="CU275" i="30"/>
  <c r="CT275" i="30"/>
  <c r="CS275" i="30"/>
  <c r="CR275" i="30"/>
  <c r="CQ275" i="30"/>
  <c r="CP275" i="30"/>
  <c r="CO275" i="30"/>
  <c r="CN275" i="30"/>
  <c r="CM275" i="30"/>
  <c r="CL275" i="30"/>
  <c r="CK275" i="30"/>
  <c r="CJ275" i="30"/>
  <c r="CI275" i="30"/>
  <c r="CH275" i="30"/>
  <c r="CG275" i="30"/>
  <c r="CF275" i="30"/>
  <c r="CE275" i="30"/>
  <c r="CD275" i="30"/>
  <c r="CC275" i="30"/>
  <c r="CB275" i="30"/>
  <c r="CA275" i="30"/>
  <c r="BZ275" i="30"/>
  <c r="BY275" i="30"/>
  <c r="BX275" i="30"/>
  <c r="BW275" i="30"/>
  <c r="BV275" i="30"/>
  <c r="BU275" i="30"/>
  <c r="BT275" i="30"/>
  <c r="BS275" i="30"/>
  <c r="BR275" i="30"/>
  <c r="BQ275" i="30"/>
  <c r="BP275" i="30"/>
  <c r="BO275" i="30"/>
  <c r="BN275" i="30"/>
  <c r="BM275" i="30"/>
  <c r="BL275" i="30"/>
  <c r="BK275" i="30"/>
  <c r="BJ275" i="30"/>
  <c r="BI275" i="30"/>
  <c r="BH275" i="30"/>
  <c r="BG275" i="30"/>
  <c r="BF275" i="30"/>
  <c r="BE275" i="30"/>
  <c r="BD275" i="30"/>
  <c r="BC275" i="30"/>
  <c r="BB275" i="30"/>
  <c r="BA275" i="30"/>
  <c r="AZ275" i="30"/>
  <c r="AY275" i="30"/>
  <c r="AX275" i="30"/>
  <c r="AW275" i="30"/>
  <c r="AV275" i="30"/>
  <c r="AU275" i="30"/>
  <c r="AT275" i="30"/>
  <c r="AS275" i="30"/>
  <c r="AR275" i="30"/>
  <c r="AQ275" i="30"/>
  <c r="AP275" i="30"/>
  <c r="AO275" i="30"/>
  <c r="AN275" i="30"/>
  <c r="AM275" i="30"/>
  <c r="AL275" i="30"/>
  <c r="AK275" i="30"/>
  <c r="AJ275" i="30"/>
  <c r="AI275" i="30"/>
  <c r="AH275" i="30"/>
  <c r="AG275" i="30"/>
  <c r="AF275" i="30"/>
  <c r="AE275" i="30"/>
  <c r="AD275" i="30"/>
  <c r="AC275" i="30"/>
  <c r="AB275" i="30"/>
  <c r="AA275" i="30"/>
  <c r="Z275" i="30"/>
  <c r="Y275" i="30"/>
  <c r="X275" i="30"/>
  <c r="W275" i="30"/>
  <c r="V275" i="30"/>
  <c r="U275" i="30"/>
  <c r="T275" i="30"/>
  <c r="S275" i="30"/>
  <c r="R275" i="30"/>
  <c r="Q275" i="30"/>
  <c r="P275" i="30"/>
  <c r="O275" i="30"/>
  <c r="N275" i="30"/>
  <c r="M275" i="30"/>
  <c r="L275" i="30"/>
  <c r="K275" i="30"/>
  <c r="J275" i="30"/>
  <c r="I275" i="30"/>
  <c r="H275" i="30"/>
  <c r="G275" i="30"/>
  <c r="F275" i="30"/>
  <c r="E275" i="30"/>
  <c r="D275" i="30"/>
  <c r="C275" i="30"/>
  <c r="B275" i="30"/>
  <c r="A275" i="30"/>
  <c r="DH274" i="30"/>
  <c r="DG274" i="30"/>
  <c r="DF274" i="30"/>
  <c r="DE274" i="30"/>
  <c r="DD274" i="30"/>
  <c r="DC274" i="30"/>
  <c r="DB274" i="30"/>
  <c r="DA274" i="30"/>
  <c r="CZ274" i="30"/>
  <c r="CY274" i="30"/>
  <c r="CX274" i="30"/>
  <c r="CW274" i="30"/>
  <c r="CV274" i="30"/>
  <c r="CU274" i="30"/>
  <c r="CT274" i="30"/>
  <c r="CS274" i="30"/>
  <c r="CR274" i="30"/>
  <c r="CQ274" i="30"/>
  <c r="CP274" i="30"/>
  <c r="CO274" i="30"/>
  <c r="CN274" i="30"/>
  <c r="CM274" i="30"/>
  <c r="CL274" i="30"/>
  <c r="CK274" i="30"/>
  <c r="CJ274" i="30"/>
  <c r="CI274" i="30"/>
  <c r="CH274" i="30"/>
  <c r="CG274" i="30"/>
  <c r="CF274" i="30"/>
  <c r="CE274" i="30"/>
  <c r="CD274" i="30"/>
  <c r="CC274" i="30"/>
  <c r="CB274" i="30"/>
  <c r="CA274" i="30"/>
  <c r="BZ274" i="30"/>
  <c r="BY274" i="30"/>
  <c r="BX274" i="30"/>
  <c r="BW274" i="30"/>
  <c r="BV274" i="30"/>
  <c r="BU274" i="30"/>
  <c r="BT274" i="30"/>
  <c r="BS274" i="30"/>
  <c r="BR274" i="30"/>
  <c r="BQ274" i="30"/>
  <c r="BP274" i="30"/>
  <c r="BO274" i="30"/>
  <c r="BN274" i="30"/>
  <c r="BM274" i="30"/>
  <c r="BL274" i="30"/>
  <c r="BK274" i="30"/>
  <c r="BJ274" i="30"/>
  <c r="BI274" i="30"/>
  <c r="BH274" i="30"/>
  <c r="BG274" i="30"/>
  <c r="BF274" i="30"/>
  <c r="BE274" i="30"/>
  <c r="BD274" i="30"/>
  <c r="BC274" i="30"/>
  <c r="BB274" i="30"/>
  <c r="BA274" i="30"/>
  <c r="AZ274" i="30"/>
  <c r="AY274" i="30"/>
  <c r="AX274" i="30"/>
  <c r="AW274" i="30"/>
  <c r="AV274" i="30"/>
  <c r="AU274" i="30"/>
  <c r="AT274" i="30"/>
  <c r="AS274" i="30"/>
  <c r="AR274" i="30"/>
  <c r="AQ274" i="30"/>
  <c r="AP274" i="30"/>
  <c r="AO274" i="30"/>
  <c r="AN274" i="30"/>
  <c r="AM274" i="30"/>
  <c r="AL274" i="30"/>
  <c r="AK274" i="30"/>
  <c r="AJ274" i="30"/>
  <c r="AI274" i="30"/>
  <c r="AH274" i="30"/>
  <c r="AG274" i="30"/>
  <c r="AF274" i="30"/>
  <c r="AE274" i="30"/>
  <c r="AD274" i="30"/>
  <c r="AC274" i="30"/>
  <c r="AB274" i="30"/>
  <c r="AA274" i="30"/>
  <c r="Z274" i="30"/>
  <c r="Y274" i="30"/>
  <c r="X274" i="30"/>
  <c r="W274" i="30"/>
  <c r="V274" i="30"/>
  <c r="U274" i="30"/>
  <c r="T274" i="30"/>
  <c r="S274" i="30"/>
  <c r="R274" i="30"/>
  <c r="Q274" i="30"/>
  <c r="P274" i="30"/>
  <c r="O274" i="30"/>
  <c r="N274" i="30"/>
  <c r="M274" i="30"/>
  <c r="L274" i="30"/>
  <c r="K274" i="30"/>
  <c r="J274" i="30"/>
  <c r="I274" i="30"/>
  <c r="H274" i="30"/>
  <c r="G274" i="30"/>
  <c r="F274" i="30"/>
  <c r="E274" i="30"/>
  <c r="D274" i="30"/>
  <c r="C274" i="30"/>
  <c r="B274" i="30"/>
  <c r="A274" i="30"/>
  <c r="DH273" i="30"/>
  <c r="DG273" i="30"/>
  <c r="DF273" i="30"/>
  <c r="DE273" i="30"/>
  <c r="DD273" i="30"/>
  <c r="DC273" i="30"/>
  <c r="DB273" i="30"/>
  <c r="DA273" i="30"/>
  <c r="CZ273" i="30"/>
  <c r="CY273" i="30"/>
  <c r="CX273" i="30"/>
  <c r="CW273" i="30"/>
  <c r="CV273" i="30"/>
  <c r="CU273" i="30"/>
  <c r="CT273" i="30"/>
  <c r="CS273" i="30"/>
  <c r="CR273" i="30"/>
  <c r="CQ273" i="30"/>
  <c r="CP273" i="30"/>
  <c r="CO273" i="30"/>
  <c r="CN273" i="30"/>
  <c r="CM273" i="30"/>
  <c r="CL273" i="30"/>
  <c r="CK273" i="30"/>
  <c r="CJ273" i="30"/>
  <c r="CI273" i="30"/>
  <c r="CH273" i="30"/>
  <c r="CG273" i="30"/>
  <c r="CF273" i="30"/>
  <c r="CE273" i="30"/>
  <c r="CD273" i="30"/>
  <c r="CC273" i="30"/>
  <c r="CB273" i="30"/>
  <c r="CA273" i="30"/>
  <c r="BZ273" i="30"/>
  <c r="BY273" i="30"/>
  <c r="BX273" i="30"/>
  <c r="BW273" i="30"/>
  <c r="BV273" i="30"/>
  <c r="BU273" i="30"/>
  <c r="BT273" i="30"/>
  <c r="BS273" i="30"/>
  <c r="BR273" i="30"/>
  <c r="BQ273" i="30"/>
  <c r="BP273" i="30"/>
  <c r="BO273" i="30"/>
  <c r="BN273" i="30"/>
  <c r="BM273" i="30"/>
  <c r="BL273" i="30"/>
  <c r="BK273" i="30"/>
  <c r="BJ273" i="30"/>
  <c r="BI273" i="30"/>
  <c r="BH273" i="30"/>
  <c r="BG273" i="30"/>
  <c r="BF273" i="30"/>
  <c r="BE273" i="30"/>
  <c r="BD273" i="30"/>
  <c r="BC273" i="30"/>
  <c r="BB273" i="30"/>
  <c r="BA273" i="30"/>
  <c r="AZ273" i="30"/>
  <c r="AY273" i="30"/>
  <c r="AX273" i="30"/>
  <c r="AW273" i="30"/>
  <c r="AV273" i="30"/>
  <c r="AU273" i="30"/>
  <c r="AT273" i="30"/>
  <c r="AS273" i="30"/>
  <c r="AR273" i="30"/>
  <c r="AQ273" i="30"/>
  <c r="AP273" i="30"/>
  <c r="AO273" i="30"/>
  <c r="AN273" i="30"/>
  <c r="AM273" i="30"/>
  <c r="AL273" i="30"/>
  <c r="AK273" i="30"/>
  <c r="AJ273" i="30"/>
  <c r="AI273" i="30"/>
  <c r="AH273" i="30"/>
  <c r="AG273" i="30"/>
  <c r="AF273" i="30"/>
  <c r="AE273" i="30"/>
  <c r="AD273" i="30"/>
  <c r="AC273" i="30"/>
  <c r="AB273" i="30"/>
  <c r="AA273" i="30"/>
  <c r="Z273" i="30"/>
  <c r="Y273" i="30"/>
  <c r="X273" i="30"/>
  <c r="W273" i="30"/>
  <c r="V273" i="30"/>
  <c r="U273" i="30"/>
  <c r="T273" i="30"/>
  <c r="S273" i="30"/>
  <c r="R273" i="30"/>
  <c r="Q273" i="30"/>
  <c r="P273" i="30"/>
  <c r="O273" i="30"/>
  <c r="N273" i="30"/>
  <c r="M273" i="30"/>
  <c r="L273" i="30"/>
  <c r="K273" i="30"/>
  <c r="J273" i="30"/>
  <c r="I273" i="30"/>
  <c r="H273" i="30"/>
  <c r="G273" i="30"/>
  <c r="F273" i="30"/>
  <c r="E273" i="30"/>
  <c r="D273" i="30"/>
  <c r="C273" i="30"/>
  <c r="B273" i="30"/>
  <c r="A273" i="30"/>
  <c r="DH272" i="30"/>
  <c r="DG272" i="30"/>
  <c r="DF272" i="30"/>
  <c r="DE272" i="30"/>
  <c r="DD272" i="30"/>
  <c r="DC272" i="30"/>
  <c r="DB272" i="30"/>
  <c r="DA272" i="30"/>
  <c r="CZ272" i="30"/>
  <c r="CY272" i="30"/>
  <c r="CX272" i="30"/>
  <c r="CW272" i="30"/>
  <c r="CV272" i="30"/>
  <c r="CU272" i="30"/>
  <c r="CT272" i="30"/>
  <c r="CS272" i="30"/>
  <c r="CR272" i="30"/>
  <c r="CQ272" i="30"/>
  <c r="CP272" i="30"/>
  <c r="CO272" i="30"/>
  <c r="CN272" i="30"/>
  <c r="CM272" i="30"/>
  <c r="CL272" i="30"/>
  <c r="CK272" i="30"/>
  <c r="CJ272" i="30"/>
  <c r="CI272" i="30"/>
  <c r="CH272" i="30"/>
  <c r="CG272" i="30"/>
  <c r="CF272" i="30"/>
  <c r="CE272" i="30"/>
  <c r="CD272" i="30"/>
  <c r="CC272" i="30"/>
  <c r="CB272" i="30"/>
  <c r="CA272" i="30"/>
  <c r="BZ272" i="30"/>
  <c r="BY272" i="30"/>
  <c r="BX272" i="30"/>
  <c r="BW272" i="30"/>
  <c r="BV272" i="30"/>
  <c r="BU272" i="30"/>
  <c r="BT272" i="30"/>
  <c r="BS272" i="30"/>
  <c r="BR272" i="30"/>
  <c r="BQ272" i="30"/>
  <c r="BP272" i="30"/>
  <c r="BO272" i="30"/>
  <c r="BN272" i="30"/>
  <c r="BM272" i="30"/>
  <c r="BL272" i="30"/>
  <c r="BK272" i="30"/>
  <c r="BJ272" i="30"/>
  <c r="BI272" i="30"/>
  <c r="BH272" i="30"/>
  <c r="BG272" i="30"/>
  <c r="BF272" i="30"/>
  <c r="BE272" i="30"/>
  <c r="BD272" i="30"/>
  <c r="BC272" i="30"/>
  <c r="BB272" i="30"/>
  <c r="BA272" i="30"/>
  <c r="AZ272" i="30"/>
  <c r="AY272" i="30"/>
  <c r="AX272" i="30"/>
  <c r="AW272" i="30"/>
  <c r="AV272" i="30"/>
  <c r="AU272" i="30"/>
  <c r="AT272" i="30"/>
  <c r="AS272" i="30"/>
  <c r="AR272" i="30"/>
  <c r="AQ272" i="30"/>
  <c r="AP272" i="30"/>
  <c r="AO272" i="30"/>
  <c r="AN272" i="30"/>
  <c r="AM272" i="30"/>
  <c r="AL272" i="30"/>
  <c r="AK272" i="30"/>
  <c r="AJ272" i="30"/>
  <c r="AI272" i="30"/>
  <c r="AH272" i="30"/>
  <c r="AG272" i="30"/>
  <c r="AF272" i="30"/>
  <c r="AE272" i="30"/>
  <c r="AD272" i="30"/>
  <c r="AC272" i="30"/>
  <c r="AB272" i="30"/>
  <c r="AA272" i="30"/>
  <c r="Z272" i="30"/>
  <c r="Y272" i="30"/>
  <c r="X272" i="30"/>
  <c r="W272" i="30"/>
  <c r="V272" i="30"/>
  <c r="U272" i="30"/>
  <c r="T272" i="30"/>
  <c r="S272" i="30"/>
  <c r="R272" i="30"/>
  <c r="Q272" i="30"/>
  <c r="P272" i="30"/>
  <c r="O272" i="30"/>
  <c r="N272" i="30"/>
  <c r="M272" i="30"/>
  <c r="L272" i="30"/>
  <c r="K272" i="30"/>
  <c r="J272" i="30"/>
  <c r="I272" i="30"/>
  <c r="H272" i="30"/>
  <c r="G272" i="30"/>
  <c r="F272" i="30"/>
  <c r="E272" i="30"/>
  <c r="D272" i="30"/>
  <c r="C272" i="30"/>
  <c r="B272" i="30"/>
  <c r="A272" i="30"/>
  <c r="DH271" i="30"/>
  <c r="DG271" i="30"/>
  <c r="DF271" i="30"/>
  <c r="DE271" i="30"/>
  <c r="DD271" i="30"/>
  <c r="DC271" i="30"/>
  <c r="DB271" i="30"/>
  <c r="DA271" i="30"/>
  <c r="CZ271" i="30"/>
  <c r="CY271" i="30"/>
  <c r="CX271" i="30"/>
  <c r="CW271" i="30"/>
  <c r="CV271" i="30"/>
  <c r="CU271" i="30"/>
  <c r="CT271" i="30"/>
  <c r="CS271" i="30"/>
  <c r="CR271" i="30"/>
  <c r="CQ271" i="30"/>
  <c r="CP271" i="30"/>
  <c r="CO271" i="30"/>
  <c r="CN271" i="30"/>
  <c r="CM271" i="30"/>
  <c r="CL271" i="30"/>
  <c r="CK271" i="30"/>
  <c r="CJ271" i="30"/>
  <c r="CI271" i="30"/>
  <c r="CH271" i="30"/>
  <c r="CG271" i="30"/>
  <c r="CF271" i="30"/>
  <c r="CE271" i="30"/>
  <c r="CD271" i="30"/>
  <c r="CC271" i="30"/>
  <c r="CB271" i="30"/>
  <c r="CA271" i="30"/>
  <c r="BZ271" i="30"/>
  <c r="BY271" i="30"/>
  <c r="BX271" i="30"/>
  <c r="BW271" i="30"/>
  <c r="BV271" i="30"/>
  <c r="BU271" i="30"/>
  <c r="BT271" i="30"/>
  <c r="BS271" i="30"/>
  <c r="BR271" i="30"/>
  <c r="BQ271" i="30"/>
  <c r="BP271" i="30"/>
  <c r="BO271" i="30"/>
  <c r="BN271" i="30"/>
  <c r="BM271" i="30"/>
  <c r="BL271" i="30"/>
  <c r="BK271" i="30"/>
  <c r="BJ271" i="30"/>
  <c r="BI271" i="30"/>
  <c r="BH271" i="30"/>
  <c r="BG271" i="30"/>
  <c r="BF271" i="30"/>
  <c r="BE271" i="30"/>
  <c r="BD271" i="30"/>
  <c r="BC271" i="30"/>
  <c r="BB271" i="30"/>
  <c r="BA271" i="30"/>
  <c r="AZ271" i="30"/>
  <c r="AY271" i="30"/>
  <c r="AX271" i="30"/>
  <c r="AW271" i="30"/>
  <c r="AV271" i="30"/>
  <c r="AU271" i="30"/>
  <c r="AT271" i="30"/>
  <c r="AS271" i="30"/>
  <c r="AR271" i="30"/>
  <c r="AQ271" i="30"/>
  <c r="AP271" i="30"/>
  <c r="AO271" i="30"/>
  <c r="AN271" i="30"/>
  <c r="AM271" i="30"/>
  <c r="AL271" i="30"/>
  <c r="AK271" i="30"/>
  <c r="AJ271" i="30"/>
  <c r="AI271" i="30"/>
  <c r="AH271" i="30"/>
  <c r="AG271" i="30"/>
  <c r="AF271" i="30"/>
  <c r="AE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F271" i="30"/>
  <c r="E271" i="30"/>
  <c r="D271" i="30"/>
  <c r="C271" i="30"/>
  <c r="B271" i="30"/>
  <c r="A271" i="30"/>
  <c r="DH270" i="30"/>
  <c r="DG270" i="30"/>
  <c r="DF270" i="30"/>
  <c r="DE270" i="30"/>
  <c r="DD270" i="30"/>
  <c r="DC270" i="30"/>
  <c r="DB270" i="30"/>
  <c r="DA270" i="30"/>
  <c r="CZ270" i="30"/>
  <c r="CY270" i="30"/>
  <c r="CX270" i="30"/>
  <c r="CW270" i="30"/>
  <c r="CV270" i="30"/>
  <c r="CU270" i="30"/>
  <c r="CT270" i="30"/>
  <c r="CS270" i="30"/>
  <c r="CR270" i="30"/>
  <c r="CQ270" i="30"/>
  <c r="CP270" i="30"/>
  <c r="CO270" i="30"/>
  <c r="CN270" i="30"/>
  <c r="CM270" i="30"/>
  <c r="CL270" i="30"/>
  <c r="CK270" i="30"/>
  <c r="CJ270" i="30"/>
  <c r="CI270" i="30"/>
  <c r="CH270" i="30"/>
  <c r="CG270" i="30"/>
  <c r="CF270" i="30"/>
  <c r="CE270" i="30"/>
  <c r="CD270" i="30"/>
  <c r="CC270" i="30"/>
  <c r="CB270" i="30"/>
  <c r="CA270" i="30"/>
  <c r="BZ270" i="30"/>
  <c r="BY270" i="30"/>
  <c r="BX270" i="30"/>
  <c r="BW270" i="30"/>
  <c r="BV270" i="30"/>
  <c r="BU270" i="30"/>
  <c r="BT270" i="30"/>
  <c r="BS270" i="30"/>
  <c r="BR270" i="30"/>
  <c r="BQ270" i="30"/>
  <c r="BP270" i="30"/>
  <c r="BO270" i="30"/>
  <c r="BN270" i="30"/>
  <c r="BM270" i="30"/>
  <c r="BL270" i="30"/>
  <c r="BK270" i="30"/>
  <c r="BJ270" i="30"/>
  <c r="BI270" i="30"/>
  <c r="BH270" i="30"/>
  <c r="BG270" i="30"/>
  <c r="BF270" i="30"/>
  <c r="BE270" i="30"/>
  <c r="BD270" i="30"/>
  <c r="BC270" i="30"/>
  <c r="BB270" i="30"/>
  <c r="BA270" i="30"/>
  <c r="AZ270" i="30"/>
  <c r="AY270" i="30"/>
  <c r="AX270" i="30"/>
  <c r="AW270" i="30"/>
  <c r="AV270" i="30"/>
  <c r="AU270" i="30"/>
  <c r="AT270" i="30"/>
  <c r="AS270" i="30"/>
  <c r="AR270" i="30"/>
  <c r="AQ270" i="30"/>
  <c r="AP270" i="30"/>
  <c r="AO270" i="30"/>
  <c r="AN270" i="30"/>
  <c r="AM270" i="30"/>
  <c r="AL270" i="30"/>
  <c r="AK270" i="30"/>
  <c r="AJ270" i="30"/>
  <c r="AI270" i="30"/>
  <c r="AH270" i="30"/>
  <c r="AG270" i="30"/>
  <c r="AF270" i="30"/>
  <c r="AE270" i="30"/>
  <c r="AD270" i="30"/>
  <c r="AC270" i="30"/>
  <c r="AB270" i="30"/>
  <c r="AA270" i="30"/>
  <c r="Z270" i="30"/>
  <c r="Y270" i="30"/>
  <c r="X270" i="30"/>
  <c r="W270" i="30"/>
  <c r="V270" i="30"/>
  <c r="U270" i="30"/>
  <c r="T270" i="30"/>
  <c r="S270" i="30"/>
  <c r="R270" i="30"/>
  <c r="Q270" i="30"/>
  <c r="P270" i="30"/>
  <c r="O270" i="30"/>
  <c r="N270" i="30"/>
  <c r="M270" i="30"/>
  <c r="L270" i="30"/>
  <c r="K270" i="30"/>
  <c r="J270" i="30"/>
  <c r="I270" i="30"/>
  <c r="H270" i="30"/>
  <c r="G270" i="30"/>
  <c r="F270" i="30"/>
  <c r="E270" i="30"/>
  <c r="D270" i="30"/>
  <c r="C270" i="30"/>
  <c r="B270" i="30"/>
  <c r="A270" i="30"/>
  <c r="DH269" i="30"/>
  <c r="DG269" i="30"/>
  <c r="DF269" i="30"/>
  <c r="DE269" i="30"/>
  <c r="DD269" i="30"/>
  <c r="DC269" i="30"/>
  <c r="DB269" i="30"/>
  <c r="DA269" i="30"/>
  <c r="CZ269" i="30"/>
  <c r="CY269" i="30"/>
  <c r="CX269" i="30"/>
  <c r="CW269" i="30"/>
  <c r="CV269" i="30"/>
  <c r="CU269" i="30"/>
  <c r="CT269" i="30"/>
  <c r="CS269" i="30"/>
  <c r="CR269" i="30"/>
  <c r="CQ269" i="30"/>
  <c r="CP269" i="30"/>
  <c r="CO269" i="30"/>
  <c r="CN269" i="30"/>
  <c r="CM269" i="30"/>
  <c r="CL269" i="30"/>
  <c r="CK269" i="30"/>
  <c r="CJ269" i="30"/>
  <c r="CI269" i="30"/>
  <c r="CH269" i="30"/>
  <c r="CG269" i="30"/>
  <c r="CF269" i="30"/>
  <c r="CE269" i="30"/>
  <c r="CD269" i="30"/>
  <c r="CC269" i="30"/>
  <c r="CB269" i="30"/>
  <c r="CA269" i="30"/>
  <c r="BZ269" i="30"/>
  <c r="BY269" i="30"/>
  <c r="BX269" i="30"/>
  <c r="BW269" i="30"/>
  <c r="BV269" i="30"/>
  <c r="BU269" i="30"/>
  <c r="BT269" i="30"/>
  <c r="BS269" i="30"/>
  <c r="BR269" i="30"/>
  <c r="BQ269" i="30"/>
  <c r="BP269" i="30"/>
  <c r="BO269" i="30"/>
  <c r="BN269" i="30"/>
  <c r="BM269" i="30"/>
  <c r="BL269" i="30"/>
  <c r="BK269" i="30"/>
  <c r="BJ269" i="30"/>
  <c r="BI269" i="30"/>
  <c r="BH269" i="30"/>
  <c r="BG269" i="30"/>
  <c r="BF269" i="30"/>
  <c r="BE269" i="30"/>
  <c r="BD269" i="30"/>
  <c r="BC269" i="30"/>
  <c r="BB269" i="30"/>
  <c r="BA269" i="30"/>
  <c r="AZ269" i="30"/>
  <c r="AY269" i="30"/>
  <c r="AX269" i="30"/>
  <c r="AW269" i="30"/>
  <c r="AV269" i="30"/>
  <c r="AU269" i="30"/>
  <c r="AT269" i="30"/>
  <c r="AS269" i="30"/>
  <c r="AR269" i="30"/>
  <c r="AQ269" i="30"/>
  <c r="AP269" i="30"/>
  <c r="AO269" i="30"/>
  <c r="AN269" i="30"/>
  <c r="AM269" i="30"/>
  <c r="AL269" i="30"/>
  <c r="AK269" i="30"/>
  <c r="AJ269" i="30"/>
  <c r="AI269" i="30"/>
  <c r="AH269" i="30"/>
  <c r="AG269" i="30"/>
  <c r="AF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F269" i="30"/>
  <c r="E269" i="30"/>
  <c r="D269" i="30"/>
  <c r="C269" i="30"/>
  <c r="B269" i="30"/>
  <c r="A269" i="30"/>
  <c r="DH268" i="30"/>
  <c r="DG268" i="30"/>
  <c r="DF268" i="30"/>
  <c r="DE268" i="30"/>
  <c r="DD268" i="30"/>
  <c r="DC268" i="30"/>
  <c r="DB268" i="30"/>
  <c r="DA268" i="30"/>
  <c r="CZ268" i="30"/>
  <c r="CY268" i="30"/>
  <c r="CX268" i="30"/>
  <c r="CW268" i="30"/>
  <c r="CV268" i="30"/>
  <c r="CU268" i="30"/>
  <c r="CT268" i="30"/>
  <c r="CS268" i="30"/>
  <c r="CR268" i="30"/>
  <c r="CQ268" i="30"/>
  <c r="CP268" i="30"/>
  <c r="CO268" i="30"/>
  <c r="CN268" i="30"/>
  <c r="CM268" i="30"/>
  <c r="CL268" i="30"/>
  <c r="CK268" i="30"/>
  <c r="CJ268" i="30"/>
  <c r="CI268" i="30"/>
  <c r="CH268" i="30"/>
  <c r="CG268" i="30"/>
  <c r="CF268" i="30"/>
  <c r="CE268" i="30"/>
  <c r="CD268" i="30"/>
  <c r="CC268" i="30"/>
  <c r="CB268" i="30"/>
  <c r="CA268" i="30"/>
  <c r="BZ268" i="30"/>
  <c r="BY268" i="30"/>
  <c r="BX268" i="30"/>
  <c r="BW268" i="30"/>
  <c r="BV268" i="30"/>
  <c r="BU268" i="30"/>
  <c r="BT268" i="30"/>
  <c r="BS268" i="30"/>
  <c r="BR268" i="30"/>
  <c r="BQ268" i="30"/>
  <c r="BP268" i="30"/>
  <c r="BO268" i="30"/>
  <c r="BN268" i="30"/>
  <c r="BM268" i="30"/>
  <c r="BL268" i="30"/>
  <c r="BK268" i="30"/>
  <c r="BJ268" i="30"/>
  <c r="BI268" i="30"/>
  <c r="BH268" i="30"/>
  <c r="BG268" i="30"/>
  <c r="BF268" i="30"/>
  <c r="BE268" i="30"/>
  <c r="BD268" i="30"/>
  <c r="BC268" i="30"/>
  <c r="BB268" i="30"/>
  <c r="BA268" i="30"/>
  <c r="AZ268" i="30"/>
  <c r="AY268" i="30"/>
  <c r="AX268" i="30"/>
  <c r="AW268" i="30"/>
  <c r="AV268" i="30"/>
  <c r="AU268" i="30"/>
  <c r="AT268" i="30"/>
  <c r="AS268" i="30"/>
  <c r="AR268" i="30"/>
  <c r="AQ268" i="30"/>
  <c r="AP268" i="30"/>
  <c r="AO268" i="30"/>
  <c r="AN268" i="30"/>
  <c r="AM268" i="30"/>
  <c r="AL268" i="30"/>
  <c r="AK268" i="30"/>
  <c r="AJ268" i="30"/>
  <c r="AI268" i="30"/>
  <c r="AH268" i="30"/>
  <c r="AG268" i="30"/>
  <c r="AF268" i="30"/>
  <c r="AE268" i="30"/>
  <c r="AD268" i="30"/>
  <c r="AC268" i="30"/>
  <c r="AB268" i="30"/>
  <c r="AA268" i="30"/>
  <c r="Z268" i="30"/>
  <c r="Y268" i="30"/>
  <c r="X268" i="30"/>
  <c r="W268" i="30"/>
  <c r="V268" i="30"/>
  <c r="U268" i="30"/>
  <c r="T268" i="30"/>
  <c r="S268" i="30"/>
  <c r="R268" i="30"/>
  <c r="Q268" i="30"/>
  <c r="P268" i="30"/>
  <c r="O268" i="30"/>
  <c r="N268" i="30"/>
  <c r="M268" i="30"/>
  <c r="L268" i="30"/>
  <c r="K268" i="30"/>
  <c r="J268" i="30"/>
  <c r="I268" i="30"/>
  <c r="H268" i="30"/>
  <c r="G268" i="30"/>
  <c r="F268" i="30"/>
  <c r="E268" i="30"/>
  <c r="D268" i="30"/>
  <c r="C268" i="30"/>
  <c r="B268" i="30"/>
  <c r="A268" i="30"/>
  <c r="DH267" i="30"/>
  <c r="DG267" i="30"/>
  <c r="DF267" i="30"/>
  <c r="DE267" i="30"/>
  <c r="DD267" i="30"/>
  <c r="DC267" i="30"/>
  <c r="DB267" i="30"/>
  <c r="DA267" i="30"/>
  <c r="CZ267" i="30"/>
  <c r="CY267" i="30"/>
  <c r="CX267" i="30"/>
  <c r="CW267" i="30"/>
  <c r="CV267" i="30"/>
  <c r="CU267" i="30"/>
  <c r="CT267" i="30"/>
  <c r="CS267" i="30"/>
  <c r="CR267" i="30"/>
  <c r="CQ267" i="30"/>
  <c r="CP267" i="30"/>
  <c r="CO267" i="30"/>
  <c r="CN267" i="30"/>
  <c r="CM267" i="30"/>
  <c r="CL267" i="30"/>
  <c r="CK267" i="30"/>
  <c r="CJ267" i="30"/>
  <c r="CI267" i="30"/>
  <c r="CH267" i="30"/>
  <c r="CG267" i="30"/>
  <c r="CF267" i="30"/>
  <c r="CE267" i="30"/>
  <c r="CD267" i="30"/>
  <c r="CC267" i="30"/>
  <c r="CB267" i="30"/>
  <c r="CA267" i="30"/>
  <c r="BZ267" i="30"/>
  <c r="BY267" i="30"/>
  <c r="BX267" i="30"/>
  <c r="BW267" i="30"/>
  <c r="BV267" i="30"/>
  <c r="BU267" i="30"/>
  <c r="BT267" i="30"/>
  <c r="BS267" i="30"/>
  <c r="BR267" i="30"/>
  <c r="BQ267" i="30"/>
  <c r="BP267" i="30"/>
  <c r="BO267" i="30"/>
  <c r="BN267" i="30"/>
  <c r="BM267" i="30"/>
  <c r="BL267" i="30"/>
  <c r="BK267" i="30"/>
  <c r="BJ267" i="30"/>
  <c r="BI267" i="30"/>
  <c r="BH267" i="30"/>
  <c r="BG267" i="30"/>
  <c r="BF267" i="30"/>
  <c r="BE267" i="30"/>
  <c r="BD267" i="30"/>
  <c r="BC267" i="30"/>
  <c r="BB267" i="30"/>
  <c r="BA267" i="30"/>
  <c r="AZ267" i="30"/>
  <c r="AY267" i="30"/>
  <c r="AX267" i="30"/>
  <c r="AW267" i="30"/>
  <c r="AV267" i="30"/>
  <c r="AU267" i="30"/>
  <c r="AT267" i="30"/>
  <c r="AS267" i="30"/>
  <c r="AR267" i="30"/>
  <c r="AQ267" i="30"/>
  <c r="AP267" i="30"/>
  <c r="AO267" i="30"/>
  <c r="AN267" i="30"/>
  <c r="AM267" i="30"/>
  <c r="AL267" i="30"/>
  <c r="AK267" i="30"/>
  <c r="AJ267" i="30"/>
  <c r="AI267" i="30"/>
  <c r="AH267" i="30"/>
  <c r="AG267" i="30"/>
  <c r="AF267" i="30"/>
  <c r="AE267" i="30"/>
  <c r="AD267" i="30"/>
  <c r="AC267" i="30"/>
  <c r="AB267" i="30"/>
  <c r="AA267" i="30"/>
  <c r="Z267" i="30"/>
  <c r="Y267" i="30"/>
  <c r="X267" i="30"/>
  <c r="W267" i="30"/>
  <c r="V267" i="30"/>
  <c r="U267" i="30"/>
  <c r="T267" i="30"/>
  <c r="S267" i="30"/>
  <c r="R267" i="30"/>
  <c r="Q267" i="30"/>
  <c r="P267" i="30"/>
  <c r="O267" i="30"/>
  <c r="N267" i="30"/>
  <c r="M267" i="30"/>
  <c r="L267" i="30"/>
  <c r="K267" i="30"/>
  <c r="J267" i="30"/>
  <c r="I267" i="30"/>
  <c r="H267" i="30"/>
  <c r="G267" i="30"/>
  <c r="F267" i="30"/>
  <c r="E267" i="30"/>
  <c r="D267" i="30"/>
  <c r="C267" i="30"/>
  <c r="B267" i="30"/>
  <c r="A267" i="30"/>
  <c r="DH266" i="30"/>
  <c r="DG266" i="30"/>
  <c r="DF266" i="30"/>
  <c r="DE266" i="30"/>
  <c r="DD266" i="30"/>
  <c r="DC266" i="30"/>
  <c r="DB266" i="30"/>
  <c r="DA266" i="30"/>
  <c r="CZ266" i="30"/>
  <c r="CY266" i="30"/>
  <c r="CX266" i="30"/>
  <c r="CW266" i="30"/>
  <c r="CV266" i="30"/>
  <c r="CU266" i="30"/>
  <c r="CT266" i="30"/>
  <c r="CS266" i="30"/>
  <c r="CR266" i="30"/>
  <c r="CQ266" i="30"/>
  <c r="CP266" i="30"/>
  <c r="CO266" i="30"/>
  <c r="CN266" i="30"/>
  <c r="CM266" i="30"/>
  <c r="CL266" i="30"/>
  <c r="CK266" i="30"/>
  <c r="CJ266" i="30"/>
  <c r="CI266" i="30"/>
  <c r="CH266" i="30"/>
  <c r="CG266" i="30"/>
  <c r="CF266" i="30"/>
  <c r="CE266" i="30"/>
  <c r="CD266" i="30"/>
  <c r="CC266" i="30"/>
  <c r="CB266" i="30"/>
  <c r="CA266" i="30"/>
  <c r="BZ266" i="30"/>
  <c r="BY266" i="30"/>
  <c r="BX266" i="30"/>
  <c r="BW266" i="30"/>
  <c r="BV266" i="30"/>
  <c r="BU266" i="30"/>
  <c r="BT266" i="30"/>
  <c r="BS266" i="30"/>
  <c r="BR266" i="30"/>
  <c r="BQ266" i="30"/>
  <c r="BP266" i="30"/>
  <c r="BO266" i="30"/>
  <c r="BN266" i="30"/>
  <c r="BM266" i="30"/>
  <c r="BL266" i="30"/>
  <c r="BK266" i="30"/>
  <c r="BJ266" i="30"/>
  <c r="BI266" i="30"/>
  <c r="BH266" i="30"/>
  <c r="BG266" i="30"/>
  <c r="BF266" i="30"/>
  <c r="BE266" i="30"/>
  <c r="BD266" i="30"/>
  <c r="BC266" i="30"/>
  <c r="BB266" i="30"/>
  <c r="BA266" i="30"/>
  <c r="AZ266" i="30"/>
  <c r="AY266" i="30"/>
  <c r="AX266" i="30"/>
  <c r="AW266" i="30"/>
  <c r="AV266" i="30"/>
  <c r="AU266" i="30"/>
  <c r="AT266" i="30"/>
  <c r="AS266" i="30"/>
  <c r="AR266" i="30"/>
  <c r="AQ266" i="30"/>
  <c r="AP266" i="30"/>
  <c r="AO266" i="30"/>
  <c r="AN266" i="30"/>
  <c r="AM266" i="30"/>
  <c r="AL266" i="30"/>
  <c r="AK266" i="30"/>
  <c r="AJ266" i="30"/>
  <c r="AI266" i="30"/>
  <c r="AH266" i="30"/>
  <c r="AG266" i="30"/>
  <c r="AF266" i="30"/>
  <c r="AE266" i="30"/>
  <c r="AD266" i="30"/>
  <c r="AC266" i="30"/>
  <c r="AB266" i="30"/>
  <c r="AA266" i="30"/>
  <c r="Z266" i="30"/>
  <c r="Y266" i="30"/>
  <c r="X266" i="30"/>
  <c r="W266" i="30"/>
  <c r="V266" i="30"/>
  <c r="U266" i="30"/>
  <c r="T266" i="30"/>
  <c r="S266" i="30"/>
  <c r="R266" i="30"/>
  <c r="Q266" i="30"/>
  <c r="P266" i="30"/>
  <c r="O266" i="30"/>
  <c r="N266" i="30"/>
  <c r="M266" i="30"/>
  <c r="L266" i="30"/>
  <c r="K266" i="30"/>
  <c r="J266" i="30"/>
  <c r="I266" i="30"/>
  <c r="H266" i="30"/>
  <c r="G266" i="30"/>
  <c r="F266" i="30"/>
  <c r="E266" i="30"/>
  <c r="D266" i="30"/>
  <c r="C266" i="30"/>
  <c r="B266" i="30"/>
  <c r="A266" i="30"/>
  <c r="DH265" i="30"/>
  <c r="DG265" i="30"/>
  <c r="DF265" i="30"/>
  <c r="DE265" i="30"/>
  <c r="DD265" i="30"/>
  <c r="DC265" i="30"/>
  <c r="DB265" i="30"/>
  <c r="DA265" i="30"/>
  <c r="CZ265" i="30"/>
  <c r="CY265" i="30"/>
  <c r="CX265" i="30"/>
  <c r="CW265" i="30"/>
  <c r="CV265" i="30"/>
  <c r="CU265" i="30"/>
  <c r="CT265" i="30"/>
  <c r="CS265" i="30"/>
  <c r="CR265" i="30"/>
  <c r="CQ265" i="30"/>
  <c r="CP265" i="30"/>
  <c r="CO265" i="30"/>
  <c r="CN265" i="30"/>
  <c r="CM265" i="30"/>
  <c r="CL265" i="30"/>
  <c r="CK265" i="30"/>
  <c r="CJ265" i="30"/>
  <c r="CI265" i="30"/>
  <c r="CH265" i="30"/>
  <c r="CG265" i="30"/>
  <c r="CF265" i="30"/>
  <c r="CE265" i="30"/>
  <c r="CD265" i="30"/>
  <c r="CC265" i="30"/>
  <c r="CB265" i="30"/>
  <c r="CA265" i="30"/>
  <c r="BZ265" i="30"/>
  <c r="BY265" i="30"/>
  <c r="BX265" i="30"/>
  <c r="BW265" i="30"/>
  <c r="BV265" i="30"/>
  <c r="BU265" i="30"/>
  <c r="BT265" i="30"/>
  <c r="BS265" i="30"/>
  <c r="BR265" i="30"/>
  <c r="BQ265" i="30"/>
  <c r="BP265" i="30"/>
  <c r="BO265" i="30"/>
  <c r="BN265" i="30"/>
  <c r="BM265" i="30"/>
  <c r="BL265" i="30"/>
  <c r="BK265" i="30"/>
  <c r="BJ265" i="30"/>
  <c r="BI265" i="30"/>
  <c r="BH265" i="30"/>
  <c r="BG265" i="30"/>
  <c r="BF265" i="30"/>
  <c r="BE265" i="30"/>
  <c r="BD265" i="30"/>
  <c r="BC265" i="30"/>
  <c r="BB265" i="30"/>
  <c r="BA265" i="30"/>
  <c r="AZ265" i="30"/>
  <c r="AY265" i="30"/>
  <c r="AX265" i="30"/>
  <c r="AW265" i="30"/>
  <c r="AV265" i="30"/>
  <c r="AU265" i="30"/>
  <c r="AT265" i="30"/>
  <c r="AS265" i="30"/>
  <c r="AR265" i="30"/>
  <c r="AQ265" i="30"/>
  <c r="AP265" i="30"/>
  <c r="AO265" i="30"/>
  <c r="AN265" i="30"/>
  <c r="AM265" i="30"/>
  <c r="AL265" i="30"/>
  <c r="AK265" i="30"/>
  <c r="AJ265" i="30"/>
  <c r="AI265" i="30"/>
  <c r="AH265" i="30"/>
  <c r="AG265" i="30"/>
  <c r="AF265" i="30"/>
  <c r="AE265" i="30"/>
  <c r="AD265" i="30"/>
  <c r="AC265" i="30"/>
  <c r="AB265" i="30"/>
  <c r="AA265" i="30"/>
  <c r="Z265" i="30"/>
  <c r="Y265" i="30"/>
  <c r="X265" i="30"/>
  <c r="W265" i="30"/>
  <c r="V265" i="30"/>
  <c r="U265" i="30"/>
  <c r="T265" i="30"/>
  <c r="S265" i="30"/>
  <c r="R265" i="30"/>
  <c r="Q265" i="30"/>
  <c r="P265" i="30"/>
  <c r="O265" i="30"/>
  <c r="N265" i="30"/>
  <c r="M265" i="30"/>
  <c r="L265" i="30"/>
  <c r="K265" i="30"/>
  <c r="J265" i="30"/>
  <c r="I265" i="30"/>
  <c r="H265" i="30"/>
  <c r="G265" i="30"/>
  <c r="F265" i="30"/>
  <c r="E265" i="30"/>
  <c r="D265" i="30"/>
  <c r="C265" i="30"/>
  <c r="B265" i="30"/>
  <c r="A265" i="30"/>
  <c r="DH264" i="30"/>
  <c r="DG264" i="30"/>
  <c r="DF264" i="30"/>
  <c r="DE264" i="30"/>
  <c r="DD264" i="30"/>
  <c r="DC264" i="30"/>
  <c r="DB264" i="30"/>
  <c r="DA264" i="30"/>
  <c r="CZ264" i="30"/>
  <c r="CY264" i="30"/>
  <c r="CX264" i="30"/>
  <c r="CW264" i="30"/>
  <c r="CV264" i="30"/>
  <c r="CU264" i="30"/>
  <c r="CT264" i="30"/>
  <c r="CS264" i="30"/>
  <c r="CR264" i="30"/>
  <c r="CQ264" i="30"/>
  <c r="CP264" i="30"/>
  <c r="CO264" i="30"/>
  <c r="CN264" i="30"/>
  <c r="CM264" i="30"/>
  <c r="CL264" i="30"/>
  <c r="CK264" i="30"/>
  <c r="CJ264" i="30"/>
  <c r="CI264" i="30"/>
  <c r="CH264" i="30"/>
  <c r="CG264" i="30"/>
  <c r="CF264" i="30"/>
  <c r="CE264" i="30"/>
  <c r="CD264" i="30"/>
  <c r="CC264" i="30"/>
  <c r="CB264" i="30"/>
  <c r="CA264" i="30"/>
  <c r="BZ264" i="30"/>
  <c r="BY264" i="30"/>
  <c r="BX264" i="30"/>
  <c r="BW264" i="30"/>
  <c r="BV264" i="30"/>
  <c r="BU264" i="30"/>
  <c r="BT264" i="30"/>
  <c r="BS264" i="30"/>
  <c r="BR264" i="30"/>
  <c r="BQ264" i="30"/>
  <c r="BP264" i="30"/>
  <c r="BO264" i="30"/>
  <c r="BN264" i="30"/>
  <c r="BM264" i="30"/>
  <c r="BL264" i="30"/>
  <c r="BK264" i="30"/>
  <c r="BJ264" i="30"/>
  <c r="BI264" i="30"/>
  <c r="BH264" i="30"/>
  <c r="BG264" i="30"/>
  <c r="BF264" i="30"/>
  <c r="BE264" i="30"/>
  <c r="BD264" i="30"/>
  <c r="BC264" i="30"/>
  <c r="BB264" i="30"/>
  <c r="BA264" i="30"/>
  <c r="AZ264" i="30"/>
  <c r="AY264" i="30"/>
  <c r="AX264" i="30"/>
  <c r="AW264" i="30"/>
  <c r="AV264" i="30"/>
  <c r="AU264" i="30"/>
  <c r="AT264" i="30"/>
  <c r="AS264" i="30"/>
  <c r="AR264" i="30"/>
  <c r="AQ264" i="30"/>
  <c r="AP264" i="30"/>
  <c r="AO264" i="30"/>
  <c r="AN264" i="30"/>
  <c r="AM264" i="30"/>
  <c r="AL264" i="30"/>
  <c r="AK264" i="30"/>
  <c r="AJ264" i="30"/>
  <c r="AI264" i="30"/>
  <c r="AH264" i="30"/>
  <c r="AG264" i="30"/>
  <c r="AF264" i="30"/>
  <c r="AE264" i="30"/>
  <c r="AD264" i="30"/>
  <c r="AC264" i="30"/>
  <c r="AB264" i="30"/>
  <c r="AA264" i="30"/>
  <c r="Z264" i="30"/>
  <c r="Y264" i="30"/>
  <c r="X264" i="30"/>
  <c r="W264" i="30"/>
  <c r="V264" i="30"/>
  <c r="U264" i="30"/>
  <c r="T264" i="30"/>
  <c r="S264" i="30"/>
  <c r="R264" i="30"/>
  <c r="Q264" i="30"/>
  <c r="P264" i="30"/>
  <c r="O264" i="30"/>
  <c r="N264" i="30"/>
  <c r="M264" i="30"/>
  <c r="L264" i="30"/>
  <c r="K264" i="30"/>
  <c r="J264" i="30"/>
  <c r="I264" i="30"/>
  <c r="H264" i="30"/>
  <c r="G264" i="30"/>
  <c r="F264" i="30"/>
  <c r="E264" i="30"/>
  <c r="D264" i="30"/>
  <c r="C264" i="30"/>
  <c r="B264" i="30"/>
  <c r="A264" i="30"/>
  <c r="DH263" i="30"/>
  <c r="DG263" i="30"/>
  <c r="DF263" i="30"/>
  <c r="DE263" i="30"/>
  <c r="DD263" i="30"/>
  <c r="DC263" i="30"/>
  <c r="DB263" i="30"/>
  <c r="DA263" i="30"/>
  <c r="CZ263" i="30"/>
  <c r="CY263" i="30"/>
  <c r="CX263" i="30"/>
  <c r="CW263" i="30"/>
  <c r="CV263" i="30"/>
  <c r="CU263" i="30"/>
  <c r="CT263" i="30"/>
  <c r="CS263" i="30"/>
  <c r="CR263" i="30"/>
  <c r="CQ263" i="30"/>
  <c r="CP263" i="30"/>
  <c r="CO263" i="30"/>
  <c r="CN263" i="30"/>
  <c r="CM263" i="30"/>
  <c r="CL263" i="30"/>
  <c r="CK263" i="30"/>
  <c r="CJ263" i="30"/>
  <c r="CI263" i="30"/>
  <c r="CH263" i="30"/>
  <c r="CG263" i="30"/>
  <c r="CF263" i="30"/>
  <c r="CE263" i="30"/>
  <c r="CD263" i="30"/>
  <c r="CC263" i="30"/>
  <c r="CB263" i="30"/>
  <c r="CA263" i="30"/>
  <c r="BZ263" i="30"/>
  <c r="BY263" i="30"/>
  <c r="BX263" i="30"/>
  <c r="BW263" i="30"/>
  <c r="BV263" i="30"/>
  <c r="BU263" i="30"/>
  <c r="BT263" i="30"/>
  <c r="BS263" i="30"/>
  <c r="BR263" i="30"/>
  <c r="BQ263" i="30"/>
  <c r="BP263" i="30"/>
  <c r="BO263" i="30"/>
  <c r="BN263" i="30"/>
  <c r="BM263" i="30"/>
  <c r="BL263" i="30"/>
  <c r="BK263" i="30"/>
  <c r="BJ263" i="30"/>
  <c r="BI263" i="30"/>
  <c r="BH263" i="30"/>
  <c r="BG263" i="30"/>
  <c r="BF263" i="30"/>
  <c r="BE263" i="30"/>
  <c r="BD263" i="30"/>
  <c r="BC263" i="30"/>
  <c r="BB263" i="30"/>
  <c r="BA263" i="30"/>
  <c r="AZ263" i="30"/>
  <c r="AY263" i="30"/>
  <c r="AX263" i="30"/>
  <c r="AW263" i="30"/>
  <c r="AV263" i="30"/>
  <c r="AU263" i="30"/>
  <c r="AT263" i="30"/>
  <c r="AS263" i="30"/>
  <c r="AR263" i="30"/>
  <c r="AQ263" i="30"/>
  <c r="AP263" i="30"/>
  <c r="AO263" i="30"/>
  <c r="AN263" i="30"/>
  <c r="AM263" i="30"/>
  <c r="AL263" i="30"/>
  <c r="AK263" i="30"/>
  <c r="AJ263" i="30"/>
  <c r="AI263" i="30"/>
  <c r="AH263" i="30"/>
  <c r="AG263" i="30"/>
  <c r="AF263" i="30"/>
  <c r="AE263" i="30"/>
  <c r="AD263" i="30"/>
  <c r="AC263" i="30"/>
  <c r="AB263" i="30"/>
  <c r="AA263" i="30"/>
  <c r="Z263" i="30"/>
  <c r="Y263" i="30"/>
  <c r="X263" i="30"/>
  <c r="W263" i="30"/>
  <c r="V263" i="30"/>
  <c r="U263" i="30"/>
  <c r="T263" i="30"/>
  <c r="S263" i="30"/>
  <c r="R263" i="30"/>
  <c r="Q263" i="30"/>
  <c r="P263" i="30"/>
  <c r="O263" i="30"/>
  <c r="N263" i="30"/>
  <c r="M263" i="30"/>
  <c r="L263" i="30"/>
  <c r="K263" i="30"/>
  <c r="J263" i="30"/>
  <c r="I263" i="30"/>
  <c r="H263" i="30"/>
  <c r="G263" i="30"/>
  <c r="F263" i="30"/>
  <c r="E263" i="30"/>
  <c r="D263" i="30"/>
  <c r="C263" i="30"/>
  <c r="B263" i="30"/>
  <c r="A263" i="30"/>
  <c r="DH262" i="30"/>
  <c r="DG262" i="30"/>
  <c r="DF262" i="30"/>
  <c r="DE262" i="30"/>
  <c r="DD262" i="30"/>
  <c r="DC262" i="30"/>
  <c r="DB262" i="30"/>
  <c r="DA262" i="30"/>
  <c r="CZ262" i="30"/>
  <c r="CY262" i="30"/>
  <c r="CX262" i="30"/>
  <c r="CW262" i="30"/>
  <c r="CV262" i="30"/>
  <c r="CU262" i="30"/>
  <c r="CT262" i="30"/>
  <c r="CS262" i="30"/>
  <c r="CR262" i="30"/>
  <c r="CQ262" i="30"/>
  <c r="CP262" i="30"/>
  <c r="CO262" i="30"/>
  <c r="CN262" i="30"/>
  <c r="CM262" i="30"/>
  <c r="CL262" i="30"/>
  <c r="CK262" i="30"/>
  <c r="CJ262" i="30"/>
  <c r="CI262" i="30"/>
  <c r="CH262" i="30"/>
  <c r="CG262" i="30"/>
  <c r="CF262" i="30"/>
  <c r="CE262" i="30"/>
  <c r="CD262" i="30"/>
  <c r="CC262" i="30"/>
  <c r="CB262" i="30"/>
  <c r="CA262" i="30"/>
  <c r="BZ262" i="30"/>
  <c r="BY262" i="30"/>
  <c r="BX262" i="30"/>
  <c r="BW262" i="30"/>
  <c r="BV262" i="30"/>
  <c r="BU262" i="30"/>
  <c r="BT262" i="30"/>
  <c r="BS262" i="30"/>
  <c r="BR262" i="30"/>
  <c r="BQ262" i="30"/>
  <c r="BP262" i="30"/>
  <c r="BO262" i="30"/>
  <c r="BN262" i="30"/>
  <c r="BM262" i="30"/>
  <c r="BL262" i="30"/>
  <c r="BK262" i="30"/>
  <c r="BJ262" i="30"/>
  <c r="BI262" i="30"/>
  <c r="BH262" i="30"/>
  <c r="BG262" i="30"/>
  <c r="BF262" i="30"/>
  <c r="BE262" i="30"/>
  <c r="BD262" i="30"/>
  <c r="BC262" i="30"/>
  <c r="BB262" i="30"/>
  <c r="BA262" i="30"/>
  <c r="AZ262" i="30"/>
  <c r="AY262" i="30"/>
  <c r="AX262" i="30"/>
  <c r="AW262" i="30"/>
  <c r="AV262" i="30"/>
  <c r="AU262" i="30"/>
  <c r="AT262" i="30"/>
  <c r="AS262" i="30"/>
  <c r="AR262" i="30"/>
  <c r="AQ262" i="30"/>
  <c r="AP262" i="30"/>
  <c r="AO262" i="30"/>
  <c r="AN262" i="30"/>
  <c r="AM262" i="30"/>
  <c r="AL262" i="30"/>
  <c r="AK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F262" i="30"/>
  <c r="E262" i="30"/>
  <c r="D262" i="30"/>
  <c r="C262" i="30"/>
  <c r="B262" i="30"/>
  <c r="A262" i="30"/>
  <c r="DH261" i="30"/>
  <c r="DG261" i="30"/>
  <c r="DF261" i="30"/>
  <c r="DE261" i="30"/>
  <c r="DD261" i="30"/>
  <c r="DC261" i="30"/>
  <c r="DB261" i="30"/>
  <c r="DA261" i="30"/>
  <c r="CZ261" i="30"/>
  <c r="CY261" i="30"/>
  <c r="CX261" i="30"/>
  <c r="CW261" i="30"/>
  <c r="CV261" i="30"/>
  <c r="CU261" i="30"/>
  <c r="CT261" i="30"/>
  <c r="CS261" i="30"/>
  <c r="CR261" i="30"/>
  <c r="CQ261" i="30"/>
  <c r="CP261" i="30"/>
  <c r="CO261" i="30"/>
  <c r="CN261" i="30"/>
  <c r="CM261" i="30"/>
  <c r="CL261" i="30"/>
  <c r="CK261" i="30"/>
  <c r="CJ261" i="30"/>
  <c r="CI261" i="30"/>
  <c r="CH261" i="30"/>
  <c r="CG261" i="30"/>
  <c r="CF261" i="30"/>
  <c r="CE261" i="30"/>
  <c r="CD261" i="30"/>
  <c r="CC261" i="30"/>
  <c r="CB261" i="30"/>
  <c r="CA261" i="30"/>
  <c r="BZ261" i="30"/>
  <c r="BY261" i="30"/>
  <c r="BX261" i="30"/>
  <c r="BW261" i="30"/>
  <c r="BV261" i="30"/>
  <c r="BU261" i="30"/>
  <c r="BT261" i="30"/>
  <c r="BS261" i="30"/>
  <c r="BR261" i="30"/>
  <c r="BQ261" i="30"/>
  <c r="BP261" i="30"/>
  <c r="BO261" i="30"/>
  <c r="BN261" i="30"/>
  <c r="BM261" i="30"/>
  <c r="BL261" i="30"/>
  <c r="BK261" i="30"/>
  <c r="BJ261" i="30"/>
  <c r="BI261" i="30"/>
  <c r="BH261" i="30"/>
  <c r="BG261" i="30"/>
  <c r="BF261" i="30"/>
  <c r="BE261" i="30"/>
  <c r="BD261" i="30"/>
  <c r="BC261" i="30"/>
  <c r="BB261" i="30"/>
  <c r="BA261" i="30"/>
  <c r="AZ261" i="30"/>
  <c r="AY261" i="30"/>
  <c r="AX261" i="30"/>
  <c r="AW261" i="30"/>
  <c r="AV261" i="30"/>
  <c r="AU261" i="30"/>
  <c r="AT261" i="30"/>
  <c r="AS261" i="30"/>
  <c r="AR261" i="30"/>
  <c r="AQ261" i="30"/>
  <c r="AP261" i="30"/>
  <c r="AO261" i="30"/>
  <c r="AN261" i="30"/>
  <c r="AM261" i="30"/>
  <c r="AL261" i="30"/>
  <c r="AK261" i="30"/>
  <c r="AJ261" i="30"/>
  <c r="AI261" i="30"/>
  <c r="AH261" i="30"/>
  <c r="AG261" i="30"/>
  <c r="AF261" i="30"/>
  <c r="AE261" i="30"/>
  <c r="AD261" i="30"/>
  <c r="AC261" i="30"/>
  <c r="AB261" i="30"/>
  <c r="AA261" i="30"/>
  <c r="Z261" i="30"/>
  <c r="Y261" i="30"/>
  <c r="X261" i="30"/>
  <c r="W261" i="30"/>
  <c r="V261" i="30"/>
  <c r="U261" i="30"/>
  <c r="T261" i="30"/>
  <c r="S261" i="30"/>
  <c r="R261" i="30"/>
  <c r="Q261" i="30"/>
  <c r="P261" i="30"/>
  <c r="O261" i="30"/>
  <c r="N261" i="30"/>
  <c r="M261" i="30"/>
  <c r="L261" i="30"/>
  <c r="K261" i="30"/>
  <c r="J261" i="30"/>
  <c r="I261" i="30"/>
  <c r="H261" i="30"/>
  <c r="G261" i="30"/>
  <c r="F261" i="30"/>
  <c r="E261" i="30"/>
  <c r="D261" i="30"/>
  <c r="C261" i="30"/>
  <c r="B261" i="30"/>
  <c r="A261" i="30"/>
  <c r="DH260" i="30"/>
  <c r="DG260" i="30"/>
  <c r="DF260" i="30"/>
  <c r="DE260" i="30"/>
  <c r="DD260" i="30"/>
  <c r="DC260" i="30"/>
  <c r="DB260" i="30"/>
  <c r="DA260" i="30"/>
  <c r="CZ260" i="30"/>
  <c r="CY260" i="30"/>
  <c r="CX260" i="30"/>
  <c r="CW260" i="30"/>
  <c r="CV260" i="30"/>
  <c r="CU260" i="30"/>
  <c r="CT260" i="30"/>
  <c r="CS260" i="30"/>
  <c r="CR260" i="30"/>
  <c r="CQ260" i="30"/>
  <c r="CP260" i="30"/>
  <c r="CO260" i="30"/>
  <c r="CN260" i="30"/>
  <c r="CM260" i="30"/>
  <c r="CL260" i="30"/>
  <c r="CK260" i="30"/>
  <c r="CJ260" i="30"/>
  <c r="CI260" i="30"/>
  <c r="CH260" i="30"/>
  <c r="CG260" i="30"/>
  <c r="CF260" i="30"/>
  <c r="CE260" i="30"/>
  <c r="CD260" i="30"/>
  <c r="CC260" i="30"/>
  <c r="CB260" i="30"/>
  <c r="CA260" i="30"/>
  <c r="BZ260" i="30"/>
  <c r="BY260" i="30"/>
  <c r="BX260" i="30"/>
  <c r="BW260" i="30"/>
  <c r="BV260" i="30"/>
  <c r="BU260" i="30"/>
  <c r="BT260" i="30"/>
  <c r="BS260" i="30"/>
  <c r="BR260" i="30"/>
  <c r="BQ260" i="30"/>
  <c r="BP260" i="30"/>
  <c r="BO260" i="30"/>
  <c r="BN260" i="30"/>
  <c r="BM260" i="30"/>
  <c r="BL260" i="30"/>
  <c r="BK260" i="30"/>
  <c r="BJ260" i="30"/>
  <c r="BI260" i="30"/>
  <c r="BH260" i="30"/>
  <c r="BG260" i="30"/>
  <c r="BF260" i="30"/>
  <c r="BE260" i="30"/>
  <c r="BD260" i="30"/>
  <c r="BC260" i="30"/>
  <c r="BB260" i="30"/>
  <c r="BA260" i="30"/>
  <c r="AZ260" i="30"/>
  <c r="AY260" i="30"/>
  <c r="AX260" i="30"/>
  <c r="AW260" i="30"/>
  <c r="AV260" i="30"/>
  <c r="AU260" i="30"/>
  <c r="AT260" i="30"/>
  <c r="AS260" i="30"/>
  <c r="AR260" i="30"/>
  <c r="AQ260" i="30"/>
  <c r="AP260" i="30"/>
  <c r="AO260" i="30"/>
  <c r="AN260" i="30"/>
  <c r="AM260" i="30"/>
  <c r="AL260" i="30"/>
  <c r="AK260" i="30"/>
  <c r="AJ260" i="30"/>
  <c r="AI260" i="30"/>
  <c r="AH260" i="30"/>
  <c r="AG260" i="30"/>
  <c r="AF260" i="30"/>
  <c r="AE260" i="30"/>
  <c r="AD260" i="30"/>
  <c r="AC260" i="30"/>
  <c r="AB260" i="30"/>
  <c r="AA260" i="30"/>
  <c r="Z260" i="30"/>
  <c r="Y260" i="30"/>
  <c r="X260" i="30"/>
  <c r="W260" i="30"/>
  <c r="V260" i="30"/>
  <c r="U260" i="30"/>
  <c r="T260" i="30"/>
  <c r="S260" i="30"/>
  <c r="R260" i="30"/>
  <c r="Q260" i="30"/>
  <c r="P260" i="30"/>
  <c r="O260" i="30"/>
  <c r="N260" i="30"/>
  <c r="M260" i="30"/>
  <c r="L260" i="30"/>
  <c r="K260" i="30"/>
  <c r="J260" i="30"/>
  <c r="I260" i="30"/>
  <c r="H260" i="30"/>
  <c r="G260" i="30"/>
  <c r="F260" i="30"/>
  <c r="E260" i="30"/>
  <c r="D260" i="30"/>
  <c r="C260" i="30"/>
  <c r="B260" i="30"/>
  <c r="A260" i="30"/>
  <c r="DH259" i="30"/>
  <c r="DG259" i="30"/>
  <c r="DF259" i="30"/>
  <c r="DE259" i="30"/>
  <c r="DD259" i="30"/>
  <c r="DC259" i="30"/>
  <c r="DB259" i="30"/>
  <c r="DA259" i="30"/>
  <c r="CZ259" i="30"/>
  <c r="CY259" i="30"/>
  <c r="CX259" i="30"/>
  <c r="CW259" i="30"/>
  <c r="CV259" i="30"/>
  <c r="CU259" i="30"/>
  <c r="CT259" i="30"/>
  <c r="CS259" i="30"/>
  <c r="CR259" i="30"/>
  <c r="CQ259" i="30"/>
  <c r="CP259" i="30"/>
  <c r="CO259" i="30"/>
  <c r="CN259" i="30"/>
  <c r="CM259" i="30"/>
  <c r="CL259" i="30"/>
  <c r="CK259" i="30"/>
  <c r="CJ259" i="30"/>
  <c r="CI259" i="30"/>
  <c r="CH259" i="30"/>
  <c r="CG259" i="30"/>
  <c r="CF259" i="30"/>
  <c r="CE259" i="30"/>
  <c r="CD259" i="30"/>
  <c r="CC259" i="30"/>
  <c r="CB259" i="30"/>
  <c r="CA259" i="30"/>
  <c r="BZ259" i="30"/>
  <c r="BY259" i="30"/>
  <c r="BX259" i="30"/>
  <c r="BW259" i="30"/>
  <c r="BV259" i="30"/>
  <c r="BU259" i="30"/>
  <c r="BT259" i="30"/>
  <c r="BS259" i="30"/>
  <c r="BR259" i="30"/>
  <c r="BQ259" i="30"/>
  <c r="BP259" i="30"/>
  <c r="BO259" i="30"/>
  <c r="BN259" i="30"/>
  <c r="BM259" i="30"/>
  <c r="BL259" i="30"/>
  <c r="BK259" i="30"/>
  <c r="BJ259" i="30"/>
  <c r="BI259" i="30"/>
  <c r="BH259" i="30"/>
  <c r="BG259" i="30"/>
  <c r="BF259" i="30"/>
  <c r="BE259" i="30"/>
  <c r="BD259" i="30"/>
  <c r="BC259" i="30"/>
  <c r="BB259" i="30"/>
  <c r="BA259" i="30"/>
  <c r="AZ259" i="30"/>
  <c r="AY259" i="30"/>
  <c r="AX259" i="30"/>
  <c r="AW259" i="30"/>
  <c r="AV259" i="30"/>
  <c r="AU259" i="30"/>
  <c r="AT259" i="30"/>
  <c r="AS259" i="30"/>
  <c r="AR259" i="30"/>
  <c r="AQ259" i="30"/>
  <c r="AP259" i="30"/>
  <c r="AO259" i="30"/>
  <c r="AN259" i="30"/>
  <c r="AM259" i="30"/>
  <c r="AL259" i="30"/>
  <c r="AK259" i="30"/>
  <c r="AJ259" i="30"/>
  <c r="AI259" i="30"/>
  <c r="AH259" i="30"/>
  <c r="AG259" i="30"/>
  <c r="AF259" i="30"/>
  <c r="AE259" i="30"/>
  <c r="AD259" i="30"/>
  <c r="AC259" i="30"/>
  <c r="AB259" i="30"/>
  <c r="AA259" i="30"/>
  <c r="Z259" i="30"/>
  <c r="Y259" i="30"/>
  <c r="X259" i="30"/>
  <c r="W259" i="30"/>
  <c r="V259" i="30"/>
  <c r="U259" i="30"/>
  <c r="T259" i="30"/>
  <c r="S259" i="30"/>
  <c r="R259" i="30"/>
  <c r="Q259" i="30"/>
  <c r="P259" i="30"/>
  <c r="O259" i="30"/>
  <c r="N259" i="30"/>
  <c r="M259" i="30"/>
  <c r="L259" i="30"/>
  <c r="K259" i="30"/>
  <c r="J259" i="30"/>
  <c r="I259" i="30"/>
  <c r="H259" i="30"/>
  <c r="G259" i="30"/>
  <c r="F259" i="30"/>
  <c r="E259" i="30"/>
  <c r="D259" i="30"/>
  <c r="C259" i="30"/>
  <c r="B259" i="30"/>
  <c r="A259" i="30"/>
  <c r="DH258" i="30"/>
  <c r="DG258" i="30"/>
  <c r="DF258" i="30"/>
  <c r="DE258" i="30"/>
  <c r="DD258" i="30"/>
  <c r="DC258" i="30"/>
  <c r="DB258" i="30"/>
  <c r="DA258" i="30"/>
  <c r="CZ258" i="30"/>
  <c r="CY258" i="30"/>
  <c r="CX258" i="30"/>
  <c r="CW258" i="30"/>
  <c r="CV258" i="30"/>
  <c r="CU258" i="30"/>
  <c r="CT258" i="30"/>
  <c r="CS258" i="30"/>
  <c r="CR258" i="30"/>
  <c r="CQ258" i="30"/>
  <c r="CP258" i="30"/>
  <c r="CO258" i="30"/>
  <c r="CN258" i="30"/>
  <c r="CM258" i="30"/>
  <c r="CL258" i="30"/>
  <c r="CK258" i="30"/>
  <c r="CJ258" i="30"/>
  <c r="CI258" i="30"/>
  <c r="CH258" i="30"/>
  <c r="CG258" i="30"/>
  <c r="CF258" i="30"/>
  <c r="CE258" i="30"/>
  <c r="CD258" i="30"/>
  <c r="CC258" i="30"/>
  <c r="CB258" i="30"/>
  <c r="CA258" i="30"/>
  <c r="BZ258" i="30"/>
  <c r="BY258" i="30"/>
  <c r="BX258" i="30"/>
  <c r="BW258" i="30"/>
  <c r="BV258" i="30"/>
  <c r="BU258" i="30"/>
  <c r="BT258" i="30"/>
  <c r="BS258" i="30"/>
  <c r="BR258" i="30"/>
  <c r="BQ258" i="30"/>
  <c r="BP258" i="30"/>
  <c r="BO258" i="30"/>
  <c r="BN258" i="30"/>
  <c r="BM258" i="30"/>
  <c r="BL258" i="30"/>
  <c r="BK258" i="30"/>
  <c r="BJ258" i="30"/>
  <c r="BI258" i="30"/>
  <c r="BH258" i="30"/>
  <c r="BG258" i="30"/>
  <c r="BF258" i="30"/>
  <c r="BE258" i="30"/>
  <c r="BD258" i="30"/>
  <c r="BC258" i="30"/>
  <c r="BB258" i="30"/>
  <c r="BA258" i="30"/>
  <c r="AZ258" i="30"/>
  <c r="AY258" i="30"/>
  <c r="AX258" i="30"/>
  <c r="AW258" i="30"/>
  <c r="AV258" i="30"/>
  <c r="AU258" i="30"/>
  <c r="AT258" i="30"/>
  <c r="AS258" i="30"/>
  <c r="AR258" i="30"/>
  <c r="AQ258" i="30"/>
  <c r="AP258" i="30"/>
  <c r="AO258" i="30"/>
  <c r="AN258" i="30"/>
  <c r="AM258" i="30"/>
  <c r="AL258" i="30"/>
  <c r="AK258" i="30"/>
  <c r="AJ258" i="30"/>
  <c r="AI258" i="30"/>
  <c r="AH258" i="30"/>
  <c r="AG258" i="30"/>
  <c r="AF258" i="30"/>
  <c r="AE258" i="30"/>
  <c r="AD258" i="30"/>
  <c r="AC258" i="30"/>
  <c r="AB258" i="30"/>
  <c r="AA258" i="30"/>
  <c r="Z258" i="30"/>
  <c r="Y258" i="30"/>
  <c r="X258" i="30"/>
  <c r="W258" i="30"/>
  <c r="V258" i="30"/>
  <c r="U258" i="30"/>
  <c r="T258" i="30"/>
  <c r="S258" i="30"/>
  <c r="R258" i="30"/>
  <c r="Q258" i="30"/>
  <c r="P258" i="30"/>
  <c r="O258" i="30"/>
  <c r="N258" i="30"/>
  <c r="M258" i="30"/>
  <c r="L258" i="30"/>
  <c r="K258" i="30"/>
  <c r="J258" i="30"/>
  <c r="I258" i="30"/>
  <c r="H258" i="30"/>
  <c r="G258" i="30"/>
  <c r="F258" i="30"/>
  <c r="E258" i="30"/>
  <c r="D258" i="30"/>
  <c r="C258" i="30"/>
  <c r="B258" i="30"/>
  <c r="A258" i="30"/>
  <c r="DH257" i="30"/>
  <c r="DG257" i="30"/>
  <c r="DF257" i="30"/>
  <c r="DE257" i="30"/>
  <c r="DD257" i="30"/>
  <c r="DC257" i="30"/>
  <c r="DB257" i="30"/>
  <c r="DA257" i="30"/>
  <c r="CZ257" i="30"/>
  <c r="CY257" i="30"/>
  <c r="CX257" i="30"/>
  <c r="CW257" i="30"/>
  <c r="CV257" i="30"/>
  <c r="CU257" i="30"/>
  <c r="CT257" i="30"/>
  <c r="CS257" i="30"/>
  <c r="CR257" i="30"/>
  <c r="CQ257" i="30"/>
  <c r="CP257" i="30"/>
  <c r="CO257" i="30"/>
  <c r="CN257" i="30"/>
  <c r="CM257" i="30"/>
  <c r="CL257" i="30"/>
  <c r="CK257" i="30"/>
  <c r="CJ257" i="30"/>
  <c r="CI257" i="30"/>
  <c r="CH257" i="30"/>
  <c r="CG257" i="30"/>
  <c r="CF257" i="30"/>
  <c r="CE257" i="30"/>
  <c r="CD257" i="30"/>
  <c r="CC257" i="30"/>
  <c r="CB257" i="30"/>
  <c r="CA257" i="30"/>
  <c r="BZ257" i="30"/>
  <c r="BY257" i="30"/>
  <c r="BX257" i="30"/>
  <c r="BW257" i="30"/>
  <c r="BV257" i="30"/>
  <c r="BU257" i="30"/>
  <c r="BT257" i="30"/>
  <c r="BS257" i="30"/>
  <c r="BR257" i="30"/>
  <c r="BQ257" i="30"/>
  <c r="BP257" i="30"/>
  <c r="BO257" i="30"/>
  <c r="BN257" i="30"/>
  <c r="BM257" i="30"/>
  <c r="BL257" i="30"/>
  <c r="BK257" i="30"/>
  <c r="BJ257" i="30"/>
  <c r="BI257" i="30"/>
  <c r="BH257" i="30"/>
  <c r="BG257" i="30"/>
  <c r="BF257" i="30"/>
  <c r="BE257" i="30"/>
  <c r="BD257" i="30"/>
  <c r="BC257" i="30"/>
  <c r="BB257" i="30"/>
  <c r="BA257" i="30"/>
  <c r="AZ257" i="30"/>
  <c r="AY257" i="30"/>
  <c r="AX257" i="30"/>
  <c r="AW257" i="30"/>
  <c r="AV257" i="30"/>
  <c r="AU257" i="30"/>
  <c r="AT257" i="30"/>
  <c r="AS257" i="30"/>
  <c r="AR257" i="30"/>
  <c r="AQ257" i="30"/>
  <c r="AP257" i="30"/>
  <c r="AO257" i="30"/>
  <c r="AN257" i="30"/>
  <c r="AM257" i="30"/>
  <c r="AL257" i="30"/>
  <c r="AK257" i="30"/>
  <c r="AJ257" i="30"/>
  <c r="AI257" i="30"/>
  <c r="AH257" i="30"/>
  <c r="AG257" i="30"/>
  <c r="AF257" i="30"/>
  <c r="AE257" i="30"/>
  <c r="AD257" i="30"/>
  <c r="AC257" i="30"/>
  <c r="AB257" i="30"/>
  <c r="AA257" i="30"/>
  <c r="Z257" i="30"/>
  <c r="Y257" i="30"/>
  <c r="X257" i="30"/>
  <c r="W257" i="30"/>
  <c r="V257" i="30"/>
  <c r="U257" i="30"/>
  <c r="T257" i="30"/>
  <c r="S257" i="30"/>
  <c r="R257" i="30"/>
  <c r="Q257" i="30"/>
  <c r="P257" i="30"/>
  <c r="O257" i="30"/>
  <c r="N257" i="30"/>
  <c r="M257" i="30"/>
  <c r="L257" i="30"/>
  <c r="K257" i="30"/>
  <c r="J257" i="30"/>
  <c r="I257" i="30"/>
  <c r="H257" i="30"/>
  <c r="G257" i="30"/>
  <c r="F257" i="30"/>
  <c r="E257" i="30"/>
  <c r="D257" i="30"/>
  <c r="C257" i="30"/>
  <c r="B257" i="30"/>
  <c r="A257" i="30"/>
  <c r="DH256" i="30"/>
  <c r="DG256" i="30"/>
  <c r="DF256" i="30"/>
  <c r="DE256" i="30"/>
  <c r="DD256" i="30"/>
  <c r="DC256" i="30"/>
  <c r="DB256" i="30"/>
  <c r="DA256" i="30"/>
  <c r="CZ256" i="30"/>
  <c r="CY256" i="30"/>
  <c r="CX256" i="30"/>
  <c r="CW256" i="30"/>
  <c r="CV256" i="30"/>
  <c r="CU256" i="30"/>
  <c r="CT256" i="30"/>
  <c r="CS256" i="30"/>
  <c r="CR256" i="30"/>
  <c r="CQ256" i="30"/>
  <c r="CP256" i="30"/>
  <c r="CO256" i="30"/>
  <c r="CN256" i="30"/>
  <c r="CM256" i="30"/>
  <c r="CL256" i="30"/>
  <c r="CK256" i="30"/>
  <c r="CJ256" i="30"/>
  <c r="CI256" i="30"/>
  <c r="CH256" i="30"/>
  <c r="CG256" i="30"/>
  <c r="CF256" i="30"/>
  <c r="CE256" i="30"/>
  <c r="CD256" i="30"/>
  <c r="CC256" i="30"/>
  <c r="CB256" i="30"/>
  <c r="CA256" i="30"/>
  <c r="BZ256" i="30"/>
  <c r="BY256" i="30"/>
  <c r="BX256" i="30"/>
  <c r="BW256" i="30"/>
  <c r="BV256" i="30"/>
  <c r="BU256" i="30"/>
  <c r="BT256" i="30"/>
  <c r="BS256" i="30"/>
  <c r="BR256" i="30"/>
  <c r="BQ256" i="30"/>
  <c r="BP256" i="30"/>
  <c r="BO256" i="30"/>
  <c r="BN256" i="30"/>
  <c r="BM256" i="30"/>
  <c r="BL256" i="30"/>
  <c r="BK256" i="30"/>
  <c r="BJ256" i="30"/>
  <c r="BI256" i="30"/>
  <c r="BH256" i="30"/>
  <c r="BG256" i="30"/>
  <c r="BF256" i="30"/>
  <c r="BE256" i="30"/>
  <c r="BD256" i="30"/>
  <c r="BC256" i="30"/>
  <c r="BB256" i="30"/>
  <c r="BA256" i="30"/>
  <c r="AZ256" i="30"/>
  <c r="AY256" i="30"/>
  <c r="AX256" i="30"/>
  <c r="AW256" i="30"/>
  <c r="AV256" i="30"/>
  <c r="AU256" i="30"/>
  <c r="AT256" i="30"/>
  <c r="AS256" i="30"/>
  <c r="AR256" i="30"/>
  <c r="AQ256" i="30"/>
  <c r="AP256" i="30"/>
  <c r="AO256" i="30"/>
  <c r="AN256" i="30"/>
  <c r="AM256" i="30"/>
  <c r="AL256" i="30"/>
  <c r="AK256" i="30"/>
  <c r="AJ256" i="30"/>
  <c r="AI256" i="30"/>
  <c r="AH256" i="30"/>
  <c r="AG256" i="30"/>
  <c r="AF256" i="30"/>
  <c r="AE256" i="30"/>
  <c r="AD256" i="30"/>
  <c r="AC256" i="30"/>
  <c r="AB256" i="30"/>
  <c r="AA256" i="30"/>
  <c r="Z256" i="30"/>
  <c r="Y256" i="30"/>
  <c r="X256" i="30"/>
  <c r="W256" i="30"/>
  <c r="V256" i="30"/>
  <c r="U256" i="30"/>
  <c r="T256" i="30"/>
  <c r="S256" i="30"/>
  <c r="R256" i="30"/>
  <c r="Q256" i="30"/>
  <c r="P256" i="30"/>
  <c r="O256" i="30"/>
  <c r="N256" i="30"/>
  <c r="M256" i="30"/>
  <c r="L256" i="30"/>
  <c r="K256" i="30"/>
  <c r="J256" i="30"/>
  <c r="I256" i="30"/>
  <c r="H256" i="30"/>
  <c r="G256" i="30"/>
  <c r="F256" i="30"/>
  <c r="E256" i="30"/>
  <c r="D256" i="30"/>
  <c r="C256" i="30"/>
  <c r="B256" i="30"/>
  <c r="A256" i="30"/>
  <c r="DH255" i="30"/>
  <c r="DG255" i="30"/>
  <c r="DF255" i="30"/>
  <c r="DE255" i="30"/>
  <c r="DD255" i="30"/>
  <c r="DC255" i="30"/>
  <c r="DB255" i="30"/>
  <c r="DA255" i="30"/>
  <c r="CZ255" i="30"/>
  <c r="CY255" i="30"/>
  <c r="CX255" i="30"/>
  <c r="CW255" i="30"/>
  <c r="CV255" i="30"/>
  <c r="CU255" i="30"/>
  <c r="CT255" i="30"/>
  <c r="CS255" i="30"/>
  <c r="CR255" i="30"/>
  <c r="CQ255" i="30"/>
  <c r="CP255" i="30"/>
  <c r="CO255" i="30"/>
  <c r="CN255" i="30"/>
  <c r="CM255" i="30"/>
  <c r="CL255" i="30"/>
  <c r="CK255" i="30"/>
  <c r="CJ255" i="30"/>
  <c r="CI255" i="30"/>
  <c r="CH255" i="30"/>
  <c r="CG255" i="30"/>
  <c r="CF255" i="30"/>
  <c r="CE255" i="30"/>
  <c r="CD255" i="30"/>
  <c r="CC255" i="30"/>
  <c r="CB255" i="30"/>
  <c r="CA255" i="30"/>
  <c r="BZ255" i="30"/>
  <c r="BY255" i="30"/>
  <c r="BX255" i="30"/>
  <c r="BW255" i="30"/>
  <c r="BV255" i="30"/>
  <c r="BU255" i="30"/>
  <c r="BT255" i="30"/>
  <c r="BS255" i="30"/>
  <c r="BR255" i="30"/>
  <c r="BQ255" i="30"/>
  <c r="BP255" i="30"/>
  <c r="BO255" i="30"/>
  <c r="BN255" i="30"/>
  <c r="BM255" i="30"/>
  <c r="BL255" i="30"/>
  <c r="BK255" i="30"/>
  <c r="BJ255" i="30"/>
  <c r="BI255" i="30"/>
  <c r="BH255" i="30"/>
  <c r="BG255" i="30"/>
  <c r="BF255" i="30"/>
  <c r="BE255" i="30"/>
  <c r="BD255" i="30"/>
  <c r="BC255" i="30"/>
  <c r="BB255" i="30"/>
  <c r="BA255" i="30"/>
  <c r="AZ255" i="30"/>
  <c r="AY255" i="30"/>
  <c r="AX255" i="30"/>
  <c r="AW255" i="30"/>
  <c r="AV255" i="30"/>
  <c r="AU255" i="30"/>
  <c r="AT255" i="30"/>
  <c r="AS255" i="30"/>
  <c r="AR255" i="30"/>
  <c r="AQ255" i="30"/>
  <c r="AP255" i="30"/>
  <c r="AO255" i="30"/>
  <c r="AN255" i="30"/>
  <c r="AM255" i="30"/>
  <c r="AL255" i="30"/>
  <c r="AK255" i="30"/>
  <c r="AJ255" i="30"/>
  <c r="AI255" i="30"/>
  <c r="AH255" i="30"/>
  <c r="AG255" i="30"/>
  <c r="AF255" i="30"/>
  <c r="AE255" i="30"/>
  <c r="AD255" i="30"/>
  <c r="AC255" i="30"/>
  <c r="AB255" i="30"/>
  <c r="AA255" i="30"/>
  <c r="Z255" i="30"/>
  <c r="Y255" i="30"/>
  <c r="X255" i="30"/>
  <c r="W255" i="30"/>
  <c r="V255" i="30"/>
  <c r="U255" i="30"/>
  <c r="T255" i="30"/>
  <c r="S255" i="30"/>
  <c r="R255" i="30"/>
  <c r="Q255" i="30"/>
  <c r="P255" i="30"/>
  <c r="O255" i="30"/>
  <c r="N255" i="30"/>
  <c r="M255" i="30"/>
  <c r="L255" i="30"/>
  <c r="K255" i="30"/>
  <c r="J255" i="30"/>
  <c r="I255" i="30"/>
  <c r="H255" i="30"/>
  <c r="G255" i="30"/>
  <c r="F255" i="30"/>
  <c r="E255" i="30"/>
  <c r="D255" i="30"/>
  <c r="C255" i="30"/>
  <c r="B255" i="30"/>
  <c r="A255" i="30"/>
  <c r="DH254" i="30"/>
  <c r="DG254" i="30"/>
  <c r="DF254" i="30"/>
  <c r="DE254" i="30"/>
  <c r="DD254" i="30"/>
  <c r="DC254" i="30"/>
  <c r="DB254" i="30"/>
  <c r="DA254" i="30"/>
  <c r="CZ254" i="30"/>
  <c r="CY254" i="30"/>
  <c r="CX254" i="30"/>
  <c r="CW254" i="30"/>
  <c r="CV254" i="30"/>
  <c r="CU254" i="30"/>
  <c r="CT254" i="30"/>
  <c r="CS254" i="30"/>
  <c r="CR254" i="30"/>
  <c r="CQ254" i="30"/>
  <c r="CP254" i="30"/>
  <c r="CO254" i="30"/>
  <c r="CN254" i="30"/>
  <c r="CM254" i="30"/>
  <c r="CL254" i="30"/>
  <c r="CK254" i="30"/>
  <c r="CJ254" i="30"/>
  <c r="CI254" i="30"/>
  <c r="CH254" i="30"/>
  <c r="CG254" i="30"/>
  <c r="CF254" i="30"/>
  <c r="CE254" i="30"/>
  <c r="CD254" i="30"/>
  <c r="CC254" i="30"/>
  <c r="CB254" i="30"/>
  <c r="CA254" i="30"/>
  <c r="BZ254" i="30"/>
  <c r="BY254" i="30"/>
  <c r="BX254" i="30"/>
  <c r="BW254" i="30"/>
  <c r="BV254" i="30"/>
  <c r="BU254" i="30"/>
  <c r="BT254" i="30"/>
  <c r="BS254" i="30"/>
  <c r="BR254" i="30"/>
  <c r="BQ254" i="30"/>
  <c r="BP254" i="30"/>
  <c r="BO254" i="30"/>
  <c r="BN254" i="30"/>
  <c r="BM254" i="30"/>
  <c r="BL254" i="30"/>
  <c r="BK254" i="30"/>
  <c r="BJ254" i="30"/>
  <c r="BI254" i="30"/>
  <c r="BH254" i="30"/>
  <c r="BG254" i="30"/>
  <c r="BF254" i="30"/>
  <c r="BE254" i="30"/>
  <c r="BD254" i="30"/>
  <c r="BC254" i="30"/>
  <c r="BB254" i="30"/>
  <c r="BA254" i="30"/>
  <c r="AZ254" i="30"/>
  <c r="AY254" i="30"/>
  <c r="AX254" i="30"/>
  <c r="AW254" i="30"/>
  <c r="AV254" i="30"/>
  <c r="AU254" i="30"/>
  <c r="AT254" i="30"/>
  <c r="AS254" i="30"/>
  <c r="AR254" i="30"/>
  <c r="AQ254" i="30"/>
  <c r="AP254" i="30"/>
  <c r="AO254" i="30"/>
  <c r="AN254" i="30"/>
  <c r="AM254" i="30"/>
  <c r="AL254" i="30"/>
  <c r="AK254" i="30"/>
  <c r="AJ254" i="30"/>
  <c r="AI254" i="30"/>
  <c r="AH254" i="30"/>
  <c r="AG254" i="30"/>
  <c r="AF254" i="30"/>
  <c r="AE254" i="30"/>
  <c r="AD254" i="30"/>
  <c r="AC254" i="30"/>
  <c r="AB254" i="30"/>
  <c r="AA254" i="30"/>
  <c r="Z254" i="30"/>
  <c r="Y254" i="30"/>
  <c r="X254" i="30"/>
  <c r="W254" i="30"/>
  <c r="V254" i="30"/>
  <c r="U254" i="30"/>
  <c r="T254" i="30"/>
  <c r="S254" i="30"/>
  <c r="R254" i="30"/>
  <c r="Q254" i="30"/>
  <c r="P254" i="30"/>
  <c r="O254" i="30"/>
  <c r="N254" i="30"/>
  <c r="M254" i="30"/>
  <c r="L254" i="30"/>
  <c r="K254" i="30"/>
  <c r="J254" i="30"/>
  <c r="I254" i="30"/>
  <c r="H254" i="30"/>
  <c r="G254" i="30"/>
  <c r="F254" i="30"/>
  <c r="E254" i="30"/>
  <c r="D254" i="30"/>
  <c r="C254" i="30"/>
  <c r="B254" i="30"/>
  <c r="A254" i="30"/>
  <c r="DH253" i="30"/>
  <c r="DG253" i="30"/>
  <c r="DF253" i="30"/>
  <c r="DE253" i="30"/>
  <c r="DD253" i="30"/>
  <c r="DC253" i="30"/>
  <c r="DB253" i="30"/>
  <c r="DA253" i="30"/>
  <c r="CZ253" i="30"/>
  <c r="CY253" i="30"/>
  <c r="CX253" i="30"/>
  <c r="CW253" i="30"/>
  <c r="CV253" i="30"/>
  <c r="CU253" i="30"/>
  <c r="CT253" i="30"/>
  <c r="CS253" i="30"/>
  <c r="CR253" i="30"/>
  <c r="CQ253" i="30"/>
  <c r="CP253" i="30"/>
  <c r="CO253" i="30"/>
  <c r="CN253" i="30"/>
  <c r="CM253" i="30"/>
  <c r="CL253" i="30"/>
  <c r="CK253" i="30"/>
  <c r="CJ253" i="30"/>
  <c r="CI253" i="30"/>
  <c r="CH253" i="30"/>
  <c r="CG253" i="30"/>
  <c r="CF253" i="30"/>
  <c r="CE253" i="30"/>
  <c r="CD253" i="30"/>
  <c r="CC253" i="30"/>
  <c r="CB253" i="30"/>
  <c r="CA253" i="30"/>
  <c r="BZ253" i="30"/>
  <c r="BY253" i="30"/>
  <c r="BX253" i="30"/>
  <c r="BW253" i="30"/>
  <c r="BV253" i="30"/>
  <c r="BU253" i="30"/>
  <c r="BT253" i="30"/>
  <c r="BS253" i="30"/>
  <c r="BR253" i="30"/>
  <c r="BQ253" i="30"/>
  <c r="BP253" i="30"/>
  <c r="BO253" i="30"/>
  <c r="BN253" i="30"/>
  <c r="BM253" i="30"/>
  <c r="BL253" i="30"/>
  <c r="BK253" i="30"/>
  <c r="BJ253" i="30"/>
  <c r="BI253" i="30"/>
  <c r="BH253" i="30"/>
  <c r="BG253" i="30"/>
  <c r="BF253" i="30"/>
  <c r="BE253" i="30"/>
  <c r="BD253" i="30"/>
  <c r="BC253" i="30"/>
  <c r="BB253" i="30"/>
  <c r="BA253" i="30"/>
  <c r="AZ253" i="30"/>
  <c r="AY253" i="30"/>
  <c r="AX253" i="30"/>
  <c r="AW253" i="30"/>
  <c r="AV253" i="30"/>
  <c r="AU253" i="30"/>
  <c r="AT253" i="30"/>
  <c r="AS253" i="30"/>
  <c r="AR253" i="30"/>
  <c r="AQ253" i="30"/>
  <c r="AP253" i="30"/>
  <c r="AO253" i="30"/>
  <c r="AN253" i="30"/>
  <c r="AM253" i="30"/>
  <c r="AL253" i="30"/>
  <c r="AK253" i="30"/>
  <c r="AJ253" i="30"/>
  <c r="AI253" i="30"/>
  <c r="AH253" i="30"/>
  <c r="AG253" i="30"/>
  <c r="AF253" i="30"/>
  <c r="AE253" i="30"/>
  <c r="AD253" i="30"/>
  <c r="AC253" i="30"/>
  <c r="AB253" i="30"/>
  <c r="AA253" i="30"/>
  <c r="Z253" i="30"/>
  <c r="Y253" i="30"/>
  <c r="X253" i="30"/>
  <c r="W253" i="30"/>
  <c r="V253" i="30"/>
  <c r="U253" i="30"/>
  <c r="T253" i="30"/>
  <c r="S253" i="30"/>
  <c r="R253" i="30"/>
  <c r="Q253" i="30"/>
  <c r="P253" i="30"/>
  <c r="O253" i="30"/>
  <c r="N253" i="30"/>
  <c r="M253" i="30"/>
  <c r="L253" i="30"/>
  <c r="K253" i="30"/>
  <c r="J253" i="30"/>
  <c r="I253" i="30"/>
  <c r="H253" i="30"/>
  <c r="G253" i="30"/>
  <c r="F253" i="30"/>
  <c r="E253" i="30"/>
  <c r="D253" i="30"/>
  <c r="C253" i="30"/>
  <c r="B253" i="30"/>
  <c r="A253" i="30"/>
  <c r="DH252" i="30"/>
  <c r="DG252" i="30"/>
  <c r="DF252" i="30"/>
  <c r="DE252" i="30"/>
  <c r="DD252" i="30"/>
  <c r="DC252" i="30"/>
  <c r="DB252" i="30"/>
  <c r="DA252" i="30"/>
  <c r="CZ252" i="30"/>
  <c r="CY252" i="30"/>
  <c r="CX252" i="30"/>
  <c r="CW252" i="30"/>
  <c r="CV252" i="30"/>
  <c r="CU252" i="30"/>
  <c r="CT252" i="30"/>
  <c r="CS252" i="30"/>
  <c r="CR252" i="30"/>
  <c r="CQ252" i="30"/>
  <c r="CP252" i="30"/>
  <c r="CO252" i="30"/>
  <c r="CN252" i="30"/>
  <c r="CM252" i="30"/>
  <c r="CL252" i="30"/>
  <c r="CK252" i="30"/>
  <c r="CJ252" i="30"/>
  <c r="CI252" i="30"/>
  <c r="CH252" i="30"/>
  <c r="CG252" i="30"/>
  <c r="CF252" i="30"/>
  <c r="CE252" i="30"/>
  <c r="CD252" i="30"/>
  <c r="CC252" i="30"/>
  <c r="CB252" i="30"/>
  <c r="CA252" i="30"/>
  <c r="BZ252" i="30"/>
  <c r="BY252" i="30"/>
  <c r="BX252" i="30"/>
  <c r="BW252" i="30"/>
  <c r="BV252" i="30"/>
  <c r="BU252" i="30"/>
  <c r="BT252" i="30"/>
  <c r="BS252" i="30"/>
  <c r="BR252" i="30"/>
  <c r="BQ252" i="30"/>
  <c r="BP252" i="30"/>
  <c r="BO252" i="30"/>
  <c r="BN252" i="30"/>
  <c r="BM252" i="30"/>
  <c r="BL252" i="30"/>
  <c r="BK252" i="30"/>
  <c r="BJ252" i="30"/>
  <c r="BI252" i="30"/>
  <c r="BH252" i="30"/>
  <c r="BG252" i="30"/>
  <c r="BF252" i="30"/>
  <c r="BE252" i="30"/>
  <c r="BD252" i="30"/>
  <c r="BC252" i="30"/>
  <c r="BB252" i="30"/>
  <c r="BA252" i="30"/>
  <c r="AZ252" i="30"/>
  <c r="AY252" i="30"/>
  <c r="AX252" i="30"/>
  <c r="AW252" i="30"/>
  <c r="AV252" i="30"/>
  <c r="AU252" i="30"/>
  <c r="AT252" i="30"/>
  <c r="AS252" i="30"/>
  <c r="AR252" i="30"/>
  <c r="AQ252" i="30"/>
  <c r="AP252" i="30"/>
  <c r="AO252" i="30"/>
  <c r="AN252" i="30"/>
  <c r="AM252" i="30"/>
  <c r="AL252" i="30"/>
  <c r="AK252" i="30"/>
  <c r="AJ252" i="30"/>
  <c r="AI252" i="30"/>
  <c r="AH252" i="30"/>
  <c r="AG252" i="30"/>
  <c r="AF252" i="30"/>
  <c r="AE252" i="30"/>
  <c r="AD252" i="30"/>
  <c r="AC252" i="30"/>
  <c r="AB252" i="30"/>
  <c r="AA252" i="30"/>
  <c r="Z252" i="30"/>
  <c r="Y252" i="30"/>
  <c r="X252" i="30"/>
  <c r="W252" i="30"/>
  <c r="V252" i="30"/>
  <c r="U252" i="30"/>
  <c r="T252" i="30"/>
  <c r="S252" i="30"/>
  <c r="R252" i="30"/>
  <c r="Q252" i="30"/>
  <c r="P252" i="30"/>
  <c r="O252" i="30"/>
  <c r="N252" i="30"/>
  <c r="M252" i="30"/>
  <c r="L252" i="30"/>
  <c r="K252" i="30"/>
  <c r="J252" i="30"/>
  <c r="I252" i="30"/>
  <c r="H252" i="30"/>
  <c r="G252" i="30"/>
  <c r="F252" i="30"/>
  <c r="E252" i="30"/>
  <c r="D252" i="30"/>
  <c r="C252" i="30"/>
  <c r="B252" i="30"/>
  <c r="A252" i="30"/>
  <c r="DH251" i="30"/>
  <c r="DG251" i="30"/>
  <c r="DF251" i="30"/>
  <c r="DE251" i="30"/>
  <c r="DD251" i="30"/>
  <c r="DC251" i="30"/>
  <c r="DB251" i="30"/>
  <c r="DA251" i="30"/>
  <c r="CZ251" i="30"/>
  <c r="CY251" i="30"/>
  <c r="CX251" i="30"/>
  <c r="CW251" i="30"/>
  <c r="CV251" i="30"/>
  <c r="CU251" i="30"/>
  <c r="CT251" i="30"/>
  <c r="CS251" i="30"/>
  <c r="CR251" i="30"/>
  <c r="CQ251" i="30"/>
  <c r="CP251" i="30"/>
  <c r="CO251" i="30"/>
  <c r="CN251" i="30"/>
  <c r="CM251" i="30"/>
  <c r="CL251" i="30"/>
  <c r="CK251" i="30"/>
  <c r="CJ251" i="30"/>
  <c r="CI251" i="30"/>
  <c r="CH251" i="30"/>
  <c r="CG251" i="30"/>
  <c r="CF251" i="30"/>
  <c r="CE251" i="30"/>
  <c r="CD251" i="30"/>
  <c r="CC251" i="30"/>
  <c r="CB251" i="30"/>
  <c r="CA251" i="30"/>
  <c r="BZ251" i="30"/>
  <c r="BY251" i="30"/>
  <c r="BX251" i="30"/>
  <c r="BW251" i="30"/>
  <c r="BV251" i="30"/>
  <c r="BU251" i="30"/>
  <c r="BT251" i="30"/>
  <c r="BS251" i="30"/>
  <c r="BR251" i="30"/>
  <c r="BQ251" i="30"/>
  <c r="BP251" i="30"/>
  <c r="BO251" i="30"/>
  <c r="BN251" i="30"/>
  <c r="BM251" i="30"/>
  <c r="BL251" i="30"/>
  <c r="BK251" i="30"/>
  <c r="BJ251" i="30"/>
  <c r="BI251" i="30"/>
  <c r="BH251" i="30"/>
  <c r="BG251" i="30"/>
  <c r="BF251" i="30"/>
  <c r="BE251" i="30"/>
  <c r="BD251" i="30"/>
  <c r="BC251" i="30"/>
  <c r="BB251" i="30"/>
  <c r="BA251" i="30"/>
  <c r="AZ251" i="30"/>
  <c r="AY251" i="30"/>
  <c r="AX251" i="30"/>
  <c r="AW251" i="30"/>
  <c r="AV251" i="30"/>
  <c r="AU251" i="30"/>
  <c r="AT251" i="30"/>
  <c r="AS251" i="30"/>
  <c r="AR251" i="30"/>
  <c r="AQ251" i="30"/>
  <c r="AP251" i="30"/>
  <c r="AO251" i="30"/>
  <c r="AN251" i="30"/>
  <c r="AM251" i="30"/>
  <c r="AL251" i="30"/>
  <c r="AK251" i="30"/>
  <c r="AJ251" i="30"/>
  <c r="AI251" i="30"/>
  <c r="AH251" i="30"/>
  <c r="AG251" i="30"/>
  <c r="AF251" i="30"/>
  <c r="AE251" i="30"/>
  <c r="AD251" i="30"/>
  <c r="AC251" i="30"/>
  <c r="AB251" i="30"/>
  <c r="AA251" i="30"/>
  <c r="Z251" i="30"/>
  <c r="Y251" i="30"/>
  <c r="X251" i="30"/>
  <c r="W251" i="30"/>
  <c r="V251" i="30"/>
  <c r="U251" i="30"/>
  <c r="T251" i="30"/>
  <c r="S251" i="30"/>
  <c r="R251" i="30"/>
  <c r="Q251" i="30"/>
  <c r="P251" i="30"/>
  <c r="O251" i="30"/>
  <c r="N251" i="30"/>
  <c r="M251" i="30"/>
  <c r="L251" i="30"/>
  <c r="K251" i="30"/>
  <c r="J251" i="30"/>
  <c r="I251" i="30"/>
  <c r="H251" i="30"/>
  <c r="G251" i="30"/>
  <c r="F251" i="30"/>
  <c r="E251" i="30"/>
  <c r="D251" i="30"/>
  <c r="C251" i="30"/>
  <c r="B251" i="30"/>
  <c r="A251" i="30"/>
  <c r="DH250" i="30"/>
  <c r="DG250" i="30"/>
  <c r="DF250" i="30"/>
  <c r="DE250" i="30"/>
  <c r="DD250" i="30"/>
  <c r="DC250" i="30"/>
  <c r="DB250" i="30"/>
  <c r="DA250" i="30"/>
  <c r="CZ250" i="30"/>
  <c r="CY250" i="30"/>
  <c r="CX250" i="30"/>
  <c r="CW250" i="30"/>
  <c r="CV250" i="30"/>
  <c r="CU250" i="30"/>
  <c r="CT250" i="30"/>
  <c r="CS250" i="30"/>
  <c r="CR250" i="30"/>
  <c r="CQ250" i="30"/>
  <c r="CP250" i="30"/>
  <c r="CO250" i="30"/>
  <c r="CN250" i="30"/>
  <c r="CM250" i="30"/>
  <c r="CL250" i="30"/>
  <c r="CK250" i="30"/>
  <c r="CJ250" i="30"/>
  <c r="CI250" i="30"/>
  <c r="CH250" i="30"/>
  <c r="CG250" i="30"/>
  <c r="CF250" i="30"/>
  <c r="CE250" i="30"/>
  <c r="CD250" i="30"/>
  <c r="CC250" i="30"/>
  <c r="CB250" i="30"/>
  <c r="CA250" i="30"/>
  <c r="BZ250" i="30"/>
  <c r="BY250" i="30"/>
  <c r="BX250" i="30"/>
  <c r="BW250" i="30"/>
  <c r="BV250" i="30"/>
  <c r="BU250" i="30"/>
  <c r="BT250" i="30"/>
  <c r="BS250" i="30"/>
  <c r="BR250" i="30"/>
  <c r="BQ250" i="30"/>
  <c r="BP250" i="30"/>
  <c r="BO250" i="30"/>
  <c r="BN250" i="30"/>
  <c r="BM250" i="30"/>
  <c r="BL250" i="30"/>
  <c r="BK250" i="30"/>
  <c r="BJ250" i="30"/>
  <c r="BI250" i="30"/>
  <c r="BH250" i="30"/>
  <c r="BG250" i="30"/>
  <c r="BF250" i="30"/>
  <c r="BE250" i="30"/>
  <c r="BD250" i="30"/>
  <c r="BC250" i="30"/>
  <c r="BB250" i="30"/>
  <c r="BA250" i="30"/>
  <c r="AZ250" i="30"/>
  <c r="AY250" i="30"/>
  <c r="AX250" i="30"/>
  <c r="AW250" i="30"/>
  <c r="AV250" i="30"/>
  <c r="AU250" i="30"/>
  <c r="AT250" i="30"/>
  <c r="AS250" i="30"/>
  <c r="AR250" i="30"/>
  <c r="AQ250" i="30"/>
  <c r="AP250" i="30"/>
  <c r="AO250" i="30"/>
  <c r="AN250" i="30"/>
  <c r="AM250" i="30"/>
  <c r="AL250" i="30"/>
  <c r="AK250" i="30"/>
  <c r="AJ250" i="30"/>
  <c r="AI250" i="30"/>
  <c r="AH250" i="30"/>
  <c r="AG250" i="30"/>
  <c r="AF250" i="30"/>
  <c r="AE250" i="30"/>
  <c r="AD250" i="30"/>
  <c r="AC250" i="30"/>
  <c r="AB250" i="30"/>
  <c r="AA250" i="30"/>
  <c r="Z250" i="30"/>
  <c r="Y250" i="30"/>
  <c r="X250" i="30"/>
  <c r="W250" i="30"/>
  <c r="V250" i="30"/>
  <c r="U250" i="30"/>
  <c r="T250" i="30"/>
  <c r="S250" i="30"/>
  <c r="R250" i="30"/>
  <c r="Q250" i="30"/>
  <c r="P250" i="30"/>
  <c r="O250" i="30"/>
  <c r="N250" i="30"/>
  <c r="M250" i="30"/>
  <c r="L250" i="30"/>
  <c r="K250" i="30"/>
  <c r="J250" i="30"/>
  <c r="I250" i="30"/>
  <c r="H250" i="30"/>
  <c r="G250" i="30"/>
  <c r="F250" i="30"/>
  <c r="E250" i="30"/>
  <c r="D250" i="30"/>
  <c r="C250" i="30"/>
  <c r="B250" i="30"/>
  <c r="A250" i="30"/>
  <c r="DH249" i="30"/>
  <c r="DG249" i="30"/>
  <c r="DF249" i="30"/>
  <c r="DE249" i="30"/>
  <c r="DD249" i="30"/>
  <c r="DC249" i="30"/>
  <c r="DB249" i="30"/>
  <c r="DA249" i="30"/>
  <c r="CZ249" i="30"/>
  <c r="CY249" i="30"/>
  <c r="CX249" i="30"/>
  <c r="CW249" i="30"/>
  <c r="CV249" i="30"/>
  <c r="CU249" i="30"/>
  <c r="CT249" i="30"/>
  <c r="CS249" i="30"/>
  <c r="CR249" i="30"/>
  <c r="CQ249" i="30"/>
  <c r="CP249" i="30"/>
  <c r="CO249" i="30"/>
  <c r="CN249" i="30"/>
  <c r="CM249" i="30"/>
  <c r="CL249" i="30"/>
  <c r="CK249" i="30"/>
  <c r="CJ249" i="30"/>
  <c r="CI249" i="30"/>
  <c r="CH249" i="30"/>
  <c r="CG249" i="30"/>
  <c r="CF249" i="30"/>
  <c r="CE249" i="30"/>
  <c r="CD249" i="30"/>
  <c r="CC249" i="30"/>
  <c r="CB249" i="30"/>
  <c r="CA249" i="30"/>
  <c r="BZ249" i="30"/>
  <c r="BY249" i="30"/>
  <c r="BX249" i="30"/>
  <c r="BW249" i="30"/>
  <c r="BV249" i="30"/>
  <c r="BU249" i="30"/>
  <c r="BT249" i="30"/>
  <c r="BS249" i="30"/>
  <c r="BR249" i="30"/>
  <c r="BQ249" i="30"/>
  <c r="BP249" i="30"/>
  <c r="BO249" i="30"/>
  <c r="BN249" i="30"/>
  <c r="BM249" i="30"/>
  <c r="BL249" i="30"/>
  <c r="BK249" i="30"/>
  <c r="BJ249" i="30"/>
  <c r="BI249" i="30"/>
  <c r="BH249" i="30"/>
  <c r="BG249" i="30"/>
  <c r="BF249" i="30"/>
  <c r="BE249" i="30"/>
  <c r="BD249" i="30"/>
  <c r="BC249" i="30"/>
  <c r="BB249" i="30"/>
  <c r="BA249" i="30"/>
  <c r="AZ249" i="30"/>
  <c r="AY249" i="30"/>
  <c r="AX249" i="30"/>
  <c r="AW249" i="30"/>
  <c r="AV249" i="30"/>
  <c r="AU249" i="30"/>
  <c r="AT249" i="30"/>
  <c r="AS249" i="30"/>
  <c r="AR249" i="30"/>
  <c r="AQ249" i="30"/>
  <c r="AP249" i="30"/>
  <c r="AO249" i="30"/>
  <c r="AN249" i="30"/>
  <c r="AM249" i="30"/>
  <c r="AL249" i="30"/>
  <c r="AK249" i="30"/>
  <c r="AJ249" i="30"/>
  <c r="AI249" i="30"/>
  <c r="AH249" i="30"/>
  <c r="AG249" i="30"/>
  <c r="AF249" i="30"/>
  <c r="AE249" i="30"/>
  <c r="AD249" i="30"/>
  <c r="AC249" i="30"/>
  <c r="AB249" i="30"/>
  <c r="AA249" i="30"/>
  <c r="Z249" i="30"/>
  <c r="Y249" i="30"/>
  <c r="X249" i="30"/>
  <c r="W249" i="30"/>
  <c r="V249" i="30"/>
  <c r="U249" i="30"/>
  <c r="T249" i="30"/>
  <c r="S249" i="30"/>
  <c r="R249" i="30"/>
  <c r="Q249" i="30"/>
  <c r="P249" i="30"/>
  <c r="O249" i="30"/>
  <c r="N249" i="30"/>
  <c r="M249" i="30"/>
  <c r="L249" i="30"/>
  <c r="K249" i="30"/>
  <c r="J249" i="30"/>
  <c r="I249" i="30"/>
  <c r="H249" i="30"/>
  <c r="G249" i="30"/>
  <c r="F249" i="30"/>
  <c r="E249" i="30"/>
  <c r="D249" i="30"/>
  <c r="C249" i="30"/>
  <c r="B249" i="30"/>
  <c r="A249" i="30"/>
  <c r="DH248" i="30"/>
  <c r="DG248" i="30"/>
  <c r="DF248" i="30"/>
  <c r="DE248" i="30"/>
  <c r="DD248" i="30"/>
  <c r="DC248" i="30"/>
  <c r="DB248" i="30"/>
  <c r="DA248" i="30"/>
  <c r="CZ248" i="30"/>
  <c r="CY248" i="30"/>
  <c r="CX248" i="30"/>
  <c r="CW248" i="30"/>
  <c r="CV248" i="30"/>
  <c r="CU248" i="30"/>
  <c r="CT248" i="30"/>
  <c r="CS248" i="30"/>
  <c r="CR248" i="30"/>
  <c r="CQ248" i="30"/>
  <c r="CP248" i="30"/>
  <c r="CO248" i="30"/>
  <c r="CN248" i="30"/>
  <c r="CM248" i="30"/>
  <c r="CL248" i="30"/>
  <c r="CK248" i="30"/>
  <c r="CJ248" i="30"/>
  <c r="CI248" i="30"/>
  <c r="CH248" i="30"/>
  <c r="CG248" i="30"/>
  <c r="CF248" i="30"/>
  <c r="CE248" i="30"/>
  <c r="CD248" i="30"/>
  <c r="CC248" i="30"/>
  <c r="CB248" i="30"/>
  <c r="CA248" i="30"/>
  <c r="BZ248" i="30"/>
  <c r="BY248" i="30"/>
  <c r="BX248" i="30"/>
  <c r="BW248" i="30"/>
  <c r="BV248" i="30"/>
  <c r="BU248" i="30"/>
  <c r="BT248" i="30"/>
  <c r="BS248" i="30"/>
  <c r="BR248" i="30"/>
  <c r="BQ248" i="30"/>
  <c r="BP248" i="30"/>
  <c r="BO248" i="30"/>
  <c r="BN248" i="30"/>
  <c r="BM248" i="30"/>
  <c r="BL248" i="30"/>
  <c r="BK248" i="30"/>
  <c r="BJ248" i="30"/>
  <c r="BI248" i="30"/>
  <c r="BH248" i="30"/>
  <c r="BG248" i="30"/>
  <c r="BF248" i="30"/>
  <c r="BE248" i="30"/>
  <c r="BD248" i="30"/>
  <c r="BC248" i="30"/>
  <c r="BB248" i="30"/>
  <c r="BA248" i="30"/>
  <c r="AZ248" i="30"/>
  <c r="AY248" i="30"/>
  <c r="AX248" i="30"/>
  <c r="AW248" i="30"/>
  <c r="AV248" i="30"/>
  <c r="AU248" i="30"/>
  <c r="AT248" i="30"/>
  <c r="AS248" i="30"/>
  <c r="AR248" i="30"/>
  <c r="AQ248" i="30"/>
  <c r="AP248" i="30"/>
  <c r="AO248" i="30"/>
  <c r="AN248" i="30"/>
  <c r="AM248" i="30"/>
  <c r="AL248" i="30"/>
  <c r="AK248" i="30"/>
  <c r="AJ248" i="30"/>
  <c r="AI248" i="30"/>
  <c r="AH248" i="30"/>
  <c r="AG248" i="30"/>
  <c r="AF248" i="30"/>
  <c r="AE248" i="30"/>
  <c r="AD248" i="30"/>
  <c r="AC248" i="30"/>
  <c r="AB248" i="30"/>
  <c r="AA248" i="30"/>
  <c r="Z248" i="30"/>
  <c r="Y248" i="30"/>
  <c r="X248" i="30"/>
  <c r="W248" i="30"/>
  <c r="V248" i="30"/>
  <c r="U248" i="30"/>
  <c r="T248" i="30"/>
  <c r="S248" i="30"/>
  <c r="R248" i="30"/>
  <c r="Q248" i="30"/>
  <c r="P248" i="30"/>
  <c r="O248" i="30"/>
  <c r="N248" i="30"/>
  <c r="M248" i="30"/>
  <c r="L248" i="30"/>
  <c r="K248" i="30"/>
  <c r="J248" i="30"/>
  <c r="I248" i="30"/>
  <c r="H248" i="30"/>
  <c r="G248" i="30"/>
  <c r="F248" i="30"/>
  <c r="E248" i="30"/>
  <c r="D248" i="30"/>
  <c r="C248" i="30"/>
  <c r="B248" i="30"/>
  <c r="A248" i="30"/>
  <c r="DH247" i="30"/>
  <c r="DG247" i="30"/>
  <c r="DF247" i="30"/>
  <c r="DE247" i="30"/>
  <c r="DD247" i="30"/>
  <c r="DC247" i="30"/>
  <c r="DB247" i="30"/>
  <c r="DA247" i="30"/>
  <c r="CZ247" i="30"/>
  <c r="CY247" i="30"/>
  <c r="CX247" i="30"/>
  <c r="CW247" i="30"/>
  <c r="CV247" i="30"/>
  <c r="CU247" i="30"/>
  <c r="CT247" i="30"/>
  <c r="CS247" i="30"/>
  <c r="CR247" i="30"/>
  <c r="CQ247" i="30"/>
  <c r="CP247" i="30"/>
  <c r="CO247" i="30"/>
  <c r="CN247" i="30"/>
  <c r="CM247" i="30"/>
  <c r="CL247" i="30"/>
  <c r="CK247" i="30"/>
  <c r="CJ247" i="30"/>
  <c r="CI247" i="30"/>
  <c r="CH247" i="30"/>
  <c r="CG247" i="30"/>
  <c r="CF247" i="30"/>
  <c r="CE247" i="30"/>
  <c r="CD247" i="30"/>
  <c r="CC247" i="30"/>
  <c r="CB247" i="30"/>
  <c r="CA247" i="30"/>
  <c r="BZ247" i="30"/>
  <c r="BY247" i="30"/>
  <c r="BX247" i="30"/>
  <c r="BW247" i="30"/>
  <c r="BV247" i="30"/>
  <c r="BU247" i="30"/>
  <c r="BT247" i="30"/>
  <c r="BS247" i="30"/>
  <c r="BR247" i="30"/>
  <c r="BQ247" i="30"/>
  <c r="BP247" i="30"/>
  <c r="BO247" i="30"/>
  <c r="BN247" i="30"/>
  <c r="BM247" i="30"/>
  <c r="BL247" i="30"/>
  <c r="BK247" i="30"/>
  <c r="BJ247" i="30"/>
  <c r="BI247" i="30"/>
  <c r="BH247" i="30"/>
  <c r="BG247" i="30"/>
  <c r="BF247" i="30"/>
  <c r="BE247" i="30"/>
  <c r="BD247" i="30"/>
  <c r="BC247" i="30"/>
  <c r="BB247" i="30"/>
  <c r="BA247" i="30"/>
  <c r="AZ247" i="30"/>
  <c r="AY247" i="30"/>
  <c r="AX247" i="30"/>
  <c r="AW247" i="30"/>
  <c r="AV247" i="30"/>
  <c r="AU247" i="30"/>
  <c r="AT247" i="30"/>
  <c r="AS247" i="30"/>
  <c r="AR247" i="30"/>
  <c r="AQ247" i="30"/>
  <c r="AP247" i="30"/>
  <c r="AO247" i="30"/>
  <c r="AN247" i="30"/>
  <c r="AM247" i="30"/>
  <c r="AL247" i="30"/>
  <c r="AK247" i="30"/>
  <c r="AJ247" i="30"/>
  <c r="AI247" i="30"/>
  <c r="AH247" i="30"/>
  <c r="AG247" i="30"/>
  <c r="AF247" i="30"/>
  <c r="AE247" i="30"/>
  <c r="AD247" i="30"/>
  <c r="AC247" i="30"/>
  <c r="AB247" i="30"/>
  <c r="AA247" i="30"/>
  <c r="Z247" i="30"/>
  <c r="Y247" i="30"/>
  <c r="X247" i="30"/>
  <c r="W247" i="30"/>
  <c r="V247" i="30"/>
  <c r="U247" i="30"/>
  <c r="T247" i="30"/>
  <c r="S247" i="30"/>
  <c r="R247" i="30"/>
  <c r="Q247" i="30"/>
  <c r="P247" i="30"/>
  <c r="O247" i="30"/>
  <c r="N247" i="30"/>
  <c r="M247" i="30"/>
  <c r="L247" i="30"/>
  <c r="K247" i="30"/>
  <c r="J247" i="30"/>
  <c r="I247" i="30"/>
  <c r="H247" i="30"/>
  <c r="G247" i="30"/>
  <c r="F247" i="30"/>
  <c r="E247" i="30"/>
  <c r="D247" i="30"/>
  <c r="C247" i="30"/>
  <c r="B247" i="30"/>
  <c r="A247" i="30"/>
  <c r="DH246" i="30"/>
  <c r="DG246" i="30"/>
  <c r="DF246" i="30"/>
  <c r="DE246" i="30"/>
  <c r="DD246" i="30"/>
  <c r="DC246" i="30"/>
  <c r="DB246" i="30"/>
  <c r="DA246" i="30"/>
  <c r="CZ246" i="30"/>
  <c r="CY246" i="30"/>
  <c r="CX246" i="30"/>
  <c r="CW246" i="30"/>
  <c r="CV246" i="30"/>
  <c r="CU246" i="30"/>
  <c r="CT246" i="30"/>
  <c r="CS246" i="30"/>
  <c r="CR246" i="30"/>
  <c r="CQ246" i="30"/>
  <c r="CP246" i="30"/>
  <c r="CO246" i="30"/>
  <c r="CN246" i="30"/>
  <c r="CM246" i="30"/>
  <c r="CL246" i="30"/>
  <c r="CK246" i="30"/>
  <c r="CJ246" i="30"/>
  <c r="CI246" i="30"/>
  <c r="CH246" i="30"/>
  <c r="CG246" i="30"/>
  <c r="CF246" i="30"/>
  <c r="CE246" i="30"/>
  <c r="CD246" i="30"/>
  <c r="CC246" i="30"/>
  <c r="CB246" i="30"/>
  <c r="CA246" i="30"/>
  <c r="BZ246" i="30"/>
  <c r="BY246" i="30"/>
  <c r="BX246" i="30"/>
  <c r="BW246" i="30"/>
  <c r="BV246" i="30"/>
  <c r="BU246" i="30"/>
  <c r="BT246" i="30"/>
  <c r="BS246" i="30"/>
  <c r="BR246" i="30"/>
  <c r="BQ246" i="30"/>
  <c r="BP246" i="30"/>
  <c r="BO246" i="30"/>
  <c r="BN246" i="30"/>
  <c r="BM246" i="30"/>
  <c r="BL246" i="30"/>
  <c r="BK246" i="30"/>
  <c r="BJ246" i="30"/>
  <c r="BI246" i="30"/>
  <c r="BH246" i="30"/>
  <c r="BG246" i="30"/>
  <c r="BF246" i="30"/>
  <c r="BE246" i="30"/>
  <c r="BD246" i="30"/>
  <c r="BC246" i="30"/>
  <c r="BB246" i="30"/>
  <c r="BA246" i="30"/>
  <c r="AZ246" i="30"/>
  <c r="AY246" i="30"/>
  <c r="AX246" i="30"/>
  <c r="AW246" i="30"/>
  <c r="AV246" i="30"/>
  <c r="AU246" i="30"/>
  <c r="AT246" i="30"/>
  <c r="AS246" i="30"/>
  <c r="AR246" i="30"/>
  <c r="AQ246" i="30"/>
  <c r="AP246" i="30"/>
  <c r="AO246" i="30"/>
  <c r="AN246" i="30"/>
  <c r="AM246" i="30"/>
  <c r="AL246" i="30"/>
  <c r="AK246" i="30"/>
  <c r="AJ246" i="30"/>
  <c r="AI246" i="30"/>
  <c r="AH246" i="30"/>
  <c r="AG246" i="30"/>
  <c r="AF246" i="30"/>
  <c r="AE246" i="30"/>
  <c r="AD246" i="30"/>
  <c r="AC246" i="30"/>
  <c r="AB246" i="30"/>
  <c r="AA246" i="30"/>
  <c r="Z246" i="30"/>
  <c r="Y246" i="30"/>
  <c r="X246" i="30"/>
  <c r="W246" i="30"/>
  <c r="V246" i="30"/>
  <c r="U246" i="30"/>
  <c r="T246" i="30"/>
  <c r="S246" i="30"/>
  <c r="R246" i="30"/>
  <c r="Q246" i="30"/>
  <c r="P246" i="30"/>
  <c r="O246" i="30"/>
  <c r="N246" i="30"/>
  <c r="M246" i="30"/>
  <c r="L246" i="30"/>
  <c r="K246" i="30"/>
  <c r="J246" i="30"/>
  <c r="I246" i="30"/>
  <c r="H246" i="30"/>
  <c r="G246" i="30"/>
  <c r="F246" i="30"/>
  <c r="E246" i="30"/>
  <c r="D246" i="30"/>
  <c r="C246" i="30"/>
  <c r="B246" i="30"/>
  <c r="A246" i="30"/>
  <c r="DH245" i="30"/>
  <c r="DG245" i="30"/>
  <c r="DF245" i="30"/>
  <c r="DE245" i="30"/>
  <c r="DD245" i="30"/>
  <c r="DC245" i="30"/>
  <c r="DB245" i="30"/>
  <c r="DA245" i="30"/>
  <c r="CZ245" i="30"/>
  <c r="CY245" i="30"/>
  <c r="CX245" i="30"/>
  <c r="CW245" i="30"/>
  <c r="CV245" i="30"/>
  <c r="CU245" i="30"/>
  <c r="CT245" i="30"/>
  <c r="CS245" i="30"/>
  <c r="CR245" i="30"/>
  <c r="CQ245" i="30"/>
  <c r="CP245" i="30"/>
  <c r="CO245" i="30"/>
  <c r="CN245" i="30"/>
  <c r="CM245" i="30"/>
  <c r="CL245" i="30"/>
  <c r="CK245" i="30"/>
  <c r="CJ245" i="30"/>
  <c r="CI245" i="30"/>
  <c r="CH245" i="30"/>
  <c r="CG245" i="30"/>
  <c r="CF245" i="30"/>
  <c r="CE245" i="30"/>
  <c r="CD245" i="30"/>
  <c r="CC245" i="30"/>
  <c r="CB245" i="30"/>
  <c r="CA245" i="30"/>
  <c r="BZ245" i="30"/>
  <c r="BY245" i="30"/>
  <c r="BX245" i="30"/>
  <c r="BW245" i="30"/>
  <c r="BV245" i="30"/>
  <c r="BU245" i="30"/>
  <c r="BT245" i="30"/>
  <c r="BS245" i="30"/>
  <c r="BR245" i="30"/>
  <c r="BQ245" i="30"/>
  <c r="BP245" i="30"/>
  <c r="BO245" i="30"/>
  <c r="BN245" i="30"/>
  <c r="BM245" i="30"/>
  <c r="BL245" i="30"/>
  <c r="BK245" i="30"/>
  <c r="BJ245" i="30"/>
  <c r="BI245" i="30"/>
  <c r="BH245" i="30"/>
  <c r="BG245" i="30"/>
  <c r="BF245" i="30"/>
  <c r="BE245" i="30"/>
  <c r="BD245" i="30"/>
  <c r="BC245" i="30"/>
  <c r="BB245" i="30"/>
  <c r="BA245" i="30"/>
  <c r="AZ245" i="30"/>
  <c r="AY245" i="30"/>
  <c r="AX245" i="30"/>
  <c r="AW245" i="30"/>
  <c r="AV245" i="30"/>
  <c r="AU245" i="30"/>
  <c r="AT245" i="30"/>
  <c r="AS245" i="30"/>
  <c r="AR245" i="30"/>
  <c r="AQ245" i="30"/>
  <c r="AP245" i="30"/>
  <c r="AO245" i="30"/>
  <c r="AN245" i="30"/>
  <c r="AM245" i="30"/>
  <c r="AL245" i="30"/>
  <c r="AK245" i="30"/>
  <c r="AJ245" i="30"/>
  <c r="AI245" i="30"/>
  <c r="AH245" i="30"/>
  <c r="AG245" i="30"/>
  <c r="AF245" i="30"/>
  <c r="AE245" i="30"/>
  <c r="AD245" i="30"/>
  <c r="AC245" i="30"/>
  <c r="AB245" i="30"/>
  <c r="AA245" i="30"/>
  <c r="Z245" i="30"/>
  <c r="Y245" i="30"/>
  <c r="X245" i="30"/>
  <c r="W245" i="30"/>
  <c r="V245" i="30"/>
  <c r="U245" i="30"/>
  <c r="T245" i="30"/>
  <c r="S245" i="30"/>
  <c r="R245" i="30"/>
  <c r="Q245" i="30"/>
  <c r="P245" i="30"/>
  <c r="O245" i="30"/>
  <c r="N245" i="30"/>
  <c r="M245" i="30"/>
  <c r="L245" i="30"/>
  <c r="K245" i="30"/>
  <c r="J245" i="30"/>
  <c r="I245" i="30"/>
  <c r="H245" i="30"/>
  <c r="G245" i="30"/>
  <c r="F245" i="30"/>
  <c r="E245" i="30"/>
  <c r="D245" i="30"/>
  <c r="C245" i="30"/>
  <c r="B245" i="30"/>
  <c r="A245" i="30"/>
  <c r="DH244" i="30"/>
  <c r="DG244" i="30"/>
  <c r="DF244" i="30"/>
  <c r="DE244" i="30"/>
  <c r="DD244" i="30"/>
  <c r="DC244" i="30"/>
  <c r="DB244" i="30"/>
  <c r="DA244" i="30"/>
  <c r="CZ244" i="30"/>
  <c r="CY244" i="30"/>
  <c r="CX244" i="30"/>
  <c r="CW244" i="30"/>
  <c r="CV244" i="30"/>
  <c r="CU244" i="30"/>
  <c r="CT244" i="30"/>
  <c r="CS244" i="30"/>
  <c r="CR244" i="30"/>
  <c r="CQ244" i="30"/>
  <c r="CP244" i="30"/>
  <c r="CO244" i="30"/>
  <c r="CN244" i="30"/>
  <c r="CM244" i="30"/>
  <c r="CL244" i="30"/>
  <c r="CK244" i="30"/>
  <c r="CJ244" i="30"/>
  <c r="CI244" i="30"/>
  <c r="CH244" i="30"/>
  <c r="CG244" i="30"/>
  <c r="CF244" i="30"/>
  <c r="CE244" i="30"/>
  <c r="CD244" i="30"/>
  <c r="CC244" i="30"/>
  <c r="CB244" i="30"/>
  <c r="CA244" i="30"/>
  <c r="BZ244" i="30"/>
  <c r="BY244" i="30"/>
  <c r="BX244" i="30"/>
  <c r="BW244" i="30"/>
  <c r="BV244" i="30"/>
  <c r="BU244" i="30"/>
  <c r="BT244" i="30"/>
  <c r="BS244" i="30"/>
  <c r="BR244" i="30"/>
  <c r="BQ244" i="30"/>
  <c r="BP244" i="30"/>
  <c r="BO244" i="30"/>
  <c r="BN244" i="30"/>
  <c r="BM244" i="30"/>
  <c r="BL244" i="30"/>
  <c r="BK244" i="30"/>
  <c r="BJ244" i="30"/>
  <c r="BI244" i="30"/>
  <c r="BH244" i="30"/>
  <c r="BG244" i="30"/>
  <c r="BF244" i="30"/>
  <c r="BE244" i="30"/>
  <c r="BD244" i="30"/>
  <c r="BC244" i="30"/>
  <c r="BB244" i="30"/>
  <c r="BA244" i="30"/>
  <c r="AZ244" i="30"/>
  <c r="AY244" i="30"/>
  <c r="AX244" i="30"/>
  <c r="AW244" i="30"/>
  <c r="AV244" i="30"/>
  <c r="AU244" i="30"/>
  <c r="AT244" i="30"/>
  <c r="AS244" i="30"/>
  <c r="AR244" i="30"/>
  <c r="AQ244" i="30"/>
  <c r="AP244" i="30"/>
  <c r="AO244" i="30"/>
  <c r="AN244" i="30"/>
  <c r="AM244" i="30"/>
  <c r="AL244" i="30"/>
  <c r="AK244" i="30"/>
  <c r="AJ244" i="30"/>
  <c r="AI244" i="30"/>
  <c r="AH244" i="30"/>
  <c r="AG244" i="30"/>
  <c r="AF244" i="30"/>
  <c r="AE244" i="30"/>
  <c r="AD244" i="30"/>
  <c r="AC244" i="30"/>
  <c r="AB244" i="30"/>
  <c r="AA244" i="30"/>
  <c r="Z244" i="30"/>
  <c r="Y244" i="30"/>
  <c r="X244" i="30"/>
  <c r="W244" i="30"/>
  <c r="V244" i="30"/>
  <c r="U244" i="30"/>
  <c r="T244" i="30"/>
  <c r="S244" i="30"/>
  <c r="R244" i="30"/>
  <c r="Q244" i="30"/>
  <c r="P244" i="30"/>
  <c r="O244" i="30"/>
  <c r="N244" i="30"/>
  <c r="M244" i="30"/>
  <c r="L244" i="30"/>
  <c r="K244" i="30"/>
  <c r="J244" i="30"/>
  <c r="I244" i="30"/>
  <c r="H244" i="30"/>
  <c r="G244" i="30"/>
  <c r="F244" i="30"/>
  <c r="E244" i="30"/>
  <c r="D244" i="30"/>
  <c r="C244" i="30"/>
  <c r="B244" i="30"/>
  <c r="A244" i="30"/>
  <c r="DH243" i="30"/>
  <c r="DG243" i="30"/>
  <c r="DF243" i="30"/>
  <c r="DE243" i="30"/>
  <c r="DD243" i="30"/>
  <c r="DC243" i="30"/>
  <c r="DB243" i="30"/>
  <c r="DA243" i="30"/>
  <c r="CZ243" i="30"/>
  <c r="CY243" i="30"/>
  <c r="CX243" i="30"/>
  <c r="CW243" i="30"/>
  <c r="CV243" i="30"/>
  <c r="CU243" i="30"/>
  <c r="CT243" i="30"/>
  <c r="CS243" i="30"/>
  <c r="CR243" i="30"/>
  <c r="CQ243" i="30"/>
  <c r="CP243" i="30"/>
  <c r="CO243" i="30"/>
  <c r="CN243" i="30"/>
  <c r="CM243" i="30"/>
  <c r="CL243" i="30"/>
  <c r="CK243" i="30"/>
  <c r="CJ243" i="30"/>
  <c r="CI243" i="30"/>
  <c r="CH243" i="30"/>
  <c r="CG243" i="30"/>
  <c r="CF243" i="30"/>
  <c r="CE243" i="30"/>
  <c r="CD243" i="30"/>
  <c r="CC243" i="30"/>
  <c r="CB243" i="30"/>
  <c r="CA243" i="30"/>
  <c r="BZ243" i="30"/>
  <c r="BY243" i="30"/>
  <c r="BX243" i="30"/>
  <c r="BW243" i="30"/>
  <c r="BV243" i="30"/>
  <c r="BU243" i="30"/>
  <c r="BT243" i="30"/>
  <c r="BS243" i="30"/>
  <c r="BR243" i="30"/>
  <c r="BQ243" i="30"/>
  <c r="BP243" i="30"/>
  <c r="BO243" i="30"/>
  <c r="BN243" i="30"/>
  <c r="BM243" i="30"/>
  <c r="BL243" i="30"/>
  <c r="BK243" i="30"/>
  <c r="BJ243" i="30"/>
  <c r="BI243" i="30"/>
  <c r="BH243" i="30"/>
  <c r="BG243" i="30"/>
  <c r="BF243" i="30"/>
  <c r="BE243" i="30"/>
  <c r="BD243" i="30"/>
  <c r="BC243" i="30"/>
  <c r="BB243" i="30"/>
  <c r="BA243" i="30"/>
  <c r="AZ243" i="30"/>
  <c r="AY243" i="30"/>
  <c r="AX243" i="30"/>
  <c r="AW243" i="30"/>
  <c r="AV243" i="30"/>
  <c r="AU243" i="30"/>
  <c r="AT243" i="30"/>
  <c r="AS243" i="30"/>
  <c r="AR243" i="30"/>
  <c r="AQ243" i="30"/>
  <c r="AP243" i="30"/>
  <c r="AO243" i="30"/>
  <c r="AN243" i="30"/>
  <c r="AM243" i="30"/>
  <c r="AL243" i="30"/>
  <c r="AK243" i="30"/>
  <c r="AJ243" i="30"/>
  <c r="AI243" i="30"/>
  <c r="AH243" i="30"/>
  <c r="AG243" i="30"/>
  <c r="AF243" i="30"/>
  <c r="AE243" i="30"/>
  <c r="AD243" i="30"/>
  <c r="AC243" i="30"/>
  <c r="AB243" i="30"/>
  <c r="AA243" i="30"/>
  <c r="Z243" i="30"/>
  <c r="Y243" i="30"/>
  <c r="X243" i="30"/>
  <c r="W243" i="30"/>
  <c r="V243" i="30"/>
  <c r="U243" i="30"/>
  <c r="T243" i="30"/>
  <c r="S243" i="30"/>
  <c r="R243" i="30"/>
  <c r="Q243" i="30"/>
  <c r="P243" i="30"/>
  <c r="O243" i="30"/>
  <c r="N243" i="30"/>
  <c r="M243" i="30"/>
  <c r="L243" i="30"/>
  <c r="K243" i="30"/>
  <c r="J243" i="30"/>
  <c r="I243" i="30"/>
  <c r="H243" i="30"/>
  <c r="G243" i="30"/>
  <c r="F243" i="30"/>
  <c r="E243" i="30"/>
  <c r="D243" i="30"/>
  <c r="C243" i="30"/>
  <c r="B243" i="30"/>
  <c r="A243" i="30"/>
  <c r="DH242" i="30"/>
  <c r="DG242" i="30"/>
  <c r="DF242" i="30"/>
  <c r="DE242" i="30"/>
  <c r="DD242" i="30"/>
  <c r="DC242" i="30"/>
  <c r="DB242" i="30"/>
  <c r="DA242" i="30"/>
  <c r="CZ242" i="30"/>
  <c r="CY242" i="30"/>
  <c r="CX242" i="30"/>
  <c r="CW242" i="30"/>
  <c r="CV242" i="30"/>
  <c r="CU242" i="30"/>
  <c r="CT242" i="30"/>
  <c r="CS242" i="30"/>
  <c r="CR242" i="30"/>
  <c r="CQ242" i="30"/>
  <c r="CP242" i="30"/>
  <c r="CO242" i="30"/>
  <c r="CN242" i="30"/>
  <c r="CM242" i="30"/>
  <c r="CL242" i="30"/>
  <c r="CK242" i="30"/>
  <c r="CJ242" i="30"/>
  <c r="CI242" i="30"/>
  <c r="CH242" i="30"/>
  <c r="CG242" i="30"/>
  <c r="CF242" i="30"/>
  <c r="CE242" i="30"/>
  <c r="CD242" i="30"/>
  <c r="CC242" i="30"/>
  <c r="CB242" i="30"/>
  <c r="CA242" i="30"/>
  <c r="BZ242" i="30"/>
  <c r="BY242" i="30"/>
  <c r="BX242" i="30"/>
  <c r="BW242" i="30"/>
  <c r="BV242" i="30"/>
  <c r="BU242" i="30"/>
  <c r="BT242" i="30"/>
  <c r="BS242" i="30"/>
  <c r="BR242" i="30"/>
  <c r="BQ242" i="30"/>
  <c r="BP242" i="30"/>
  <c r="BO242" i="30"/>
  <c r="BN242" i="30"/>
  <c r="BM242" i="30"/>
  <c r="BL242" i="30"/>
  <c r="BK242" i="30"/>
  <c r="BJ242" i="30"/>
  <c r="BI242" i="30"/>
  <c r="BH242" i="30"/>
  <c r="BG242" i="30"/>
  <c r="BF242" i="30"/>
  <c r="BE242" i="30"/>
  <c r="BD242" i="30"/>
  <c r="BC242" i="30"/>
  <c r="BB242" i="30"/>
  <c r="BA242" i="30"/>
  <c r="AZ242" i="30"/>
  <c r="AY242" i="30"/>
  <c r="AX242" i="30"/>
  <c r="AW242" i="30"/>
  <c r="AV242" i="30"/>
  <c r="AU242" i="30"/>
  <c r="AT242" i="30"/>
  <c r="AS242" i="30"/>
  <c r="AR242" i="30"/>
  <c r="AQ242" i="30"/>
  <c r="AP242" i="30"/>
  <c r="AO242" i="30"/>
  <c r="AN242" i="30"/>
  <c r="AM242" i="30"/>
  <c r="AL242" i="30"/>
  <c r="AK242" i="30"/>
  <c r="AJ242" i="30"/>
  <c r="AI242" i="30"/>
  <c r="AH242" i="30"/>
  <c r="AG242" i="30"/>
  <c r="AF242" i="30"/>
  <c r="AE242" i="30"/>
  <c r="AD242" i="30"/>
  <c r="AC242" i="30"/>
  <c r="AB242" i="30"/>
  <c r="AA242" i="30"/>
  <c r="Z242" i="30"/>
  <c r="Y242" i="30"/>
  <c r="X242" i="30"/>
  <c r="W242" i="30"/>
  <c r="V242" i="30"/>
  <c r="U242" i="30"/>
  <c r="T242" i="30"/>
  <c r="S242" i="30"/>
  <c r="R242" i="30"/>
  <c r="Q242" i="30"/>
  <c r="P242" i="30"/>
  <c r="O242" i="30"/>
  <c r="N242" i="30"/>
  <c r="M242" i="30"/>
  <c r="L242" i="30"/>
  <c r="K242" i="30"/>
  <c r="J242" i="30"/>
  <c r="I242" i="30"/>
  <c r="H242" i="30"/>
  <c r="G242" i="30"/>
  <c r="F242" i="30"/>
  <c r="E242" i="30"/>
  <c r="D242" i="30"/>
  <c r="C242" i="30"/>
  <c r="B242" i="30"/>
  <c r="A242" i="30"/>
  <c r="DH241" i="30"/>
  <c r="DG241" i="30"/>
  <c r="DF241" i="30"/>
  <c r="DE241" i="30"/>
  <c r="DD241" i="30"/>
  <c r="DC241" i="30"/>
  <c r="DB241" i="30"/>
  <c r="DA241" i="30"/>
  <c r="CZ241" i="30"/>
  <c r="CY241" i="30"/>
  <c r="CX241" i="30"/>
  <c r="CW241" i="30"/>
  <c r="CV241" i="30"/>
  <c r="CU241" i="30"/>
  <c r="CT241" i="30"/>
  <c r="CS241" i="30"/>
  <c r="CR241" i="30"/>
  <c r="CQ241" i="30"/>
  <c r="CP241" i="30"/>
  <c r="CO241" i="30"/>
  <c r="CN241" i="30"/>
  <c r="CM241" i="30"/>
  <c r="CL241" i="30"/>
  <c r="CK241" i="30"/>
  <c r="CJ241" i="30"/>
  <c r="CI241" i="30"/>
  <c r="CH241" i="30"/>
  <c r="CG241" i="30"/>
  <c r="CF241" i="30"/>
  <c r="CE241" i="30"/>
  <c r="CD241" i="30"/>
  <c r="CC241" i="30"/>
  <c r="CB241" i="30"/>
  <c r="CA241" i="30"/>
  <c r="BZ241" i="30"/>
  <c r="BY241" i="30"/>
  <c r="BX241" i="30"/>
  <c r="BW241" i="30"/>
  <c r="BV241" i="30"/>
  <c r="BU241" i="30"/>
  <c r="BT241" i="30"/>
  <c r="BS241" i="30"/>
  <c r="BR241" i="30"/>
  <c r="BQ241" i="30"/>
  <c r="BP241" i="30"/>
  <c r="BO241" i="30"/>
  <c r="BN241" i="30"/>
  <c r="BM241" i="30"/>
  <c r="BL241" i="30"/>
  <c r="BK241" i="30"/>
  <c r="BJ241" i="30"/>
  <c r="BI241" i="30"/>
  <c r="BH241" i="30"/>
  <c r="BG241" i="30"/>
  <c r="BF241" i="30"/>
  <c r="BE241" i="30"/>
  <c r="BD241" i="30"/>
  <c r="BC241" i="30"/>
  <c r="BB241" i="30"/>
  <c r="BA241" i="30"/>
  <c r="AZ241" i="30"/>
  <c r="AY241" i="30"/>
  <c r="AX241" i="30"/>
  <c r="AW241" i="30"/>
  <c r="AV241" i="30"/>
  <c r="AU241" i="30"/>
  <c r="AT241" i="30"/>
  <c r="AS241" i="30"/>
  <c r="AR241" i="30"/>
  <c r="AQ241" i="30"/>
  <c r="AP241" i="30"/>
  <c r="AO241" i="30"/>
  <c r="AN241" i="30"/>
  <c r="AM241" i="30"/>
  <c r="AL241" i="30"/>
  <c r="AK241" i="30"/>
  <c r="AJ241" i="30"/>
  <c r="AI241" i="30"/>
  <c r="AH241" i="30"/>
  <c r="AG241" i="30"/>
  <c r="AF241" i="30"/>
  <c r="AE241" i="30"/>
  <c r="AD241" i="30"/>
  <c r="AC241" i="30"/>
  <c r="AB241" i="30"/>
  <c r="AA241" i="30"/>
  <c r="Z241" i="30"/>
  <c r="Y241" i="30"/>
  <c r="X241" i="30"/>
  <c r="W241" i="30"/>
  <c r="V241" i="30"/>
  <c r="U241" i="30"/>
  <c r="T241" i="30"/>
  <c r="S241" i="30"/>
  <c r="R241" i="30"/>
  <c r="Q241" i="30"/>
  <c r="P241" i="30"/>
  <c r="O241" i="30"/>
  <c r="N241" i="30"/>
  <c r="M241" i="30"/>
  <c r="L241" i="30"/>
  <c r="K241" i="30"/>
  <c r="J241" i="30"/>
  <c r="I241" i="30"/>
  <c r="H241" i="30"/>
  <c r="G241" i="30"/>
  <c r="F241" i="30"/>
  <c r="E241" i="30"/>
  <c r="D241" i="30"/>
  <c r="C241" i="30"/>
  <c r="B241" i="30"/>
  <c r="A241" i="30"/>
  <c r="DH240" i="30"/>
  <c r="DG240" i="30"/>
  <c r="DF240" i="30"/>
  <c r="DE240" i="30"/>
  <c r="DD240" i="30"/>
  <c r="DC240" i="30"/>
  <c r="DB240" i="30"/>
  <c r="DA240" i="30"/>
  <c r="CZ240" i="30"/>
  <c r="CY240" i="30"/>
  <c r="CX240" i="30"/>
  <c r="CW240" i="30"/>
  <c r="CV240" i="30"/>
  <c r="CU240" i="30"/>
  <c r="CT240" i="30"/>
  <c r="CS240" i="30"/>
  <c r="CR240" i="30"/>
  <c r="CQ240" i="30"/>
  <c r="CP240" i="30"/>
  <c r="CO240" i="30"/>
  <c r="CN240" i="30"/>
  <c r="CM240" i="30"/>
  <c r="CL240" i="30"/>
  <c r="CK240" i="30"/>
  <c r="CJ240" i="30"/>
  <c r="CI240" i="30"/>
  <c r="CH240" i="30"/>
  <c r="CG240" i="30"/>
  <c r="CF240" i="30"/>
  <c r="CE240" i="30"/>
  <c r="CD240" i="30"/>
  <c r="CC240" i="30"/>
  <c r="CB240" i="30"/>
  <c r="CA240" i="30"/>
  <c r="BZ240" i="30"/>
  <c r="BY240" i="30"/>
  <c r="BX240" i="30"/>
  <c r="BW240" i="30"/>
  <c r="BV240" i="30"/>
  <c r="BU240" i="30"/>
  <c r="BT240" i="30"/>
  <c r="BS240" i="30"/>
  <c r="BR240" i="30"/>
  <c r="BQ240" i="30"/>
  <c r="BP240" i="30"/>
  <c r="BO240" i="30"/>
  <c r="BN240" i="30"/>
  <c r="BM240" i="30"/>
  <c r="BL240" i="30"/>
  <c r="BK240" i="30"/>
  <c r="BJ240" i="30"/>
  <c r="BI240" i="30"/>
  <c r="BH240" i="30"/>
  <c r="BG240" i="30"/>
  <c r="BF240" i="30"/>
  <c r="BE240" i="30"/>
  <c r="BD240" i="30"/>
  <c r="BC240" i="30"/>
  <c r="BB240" i="30"/>
  <c r="BA240" i="30"/>
  <c r="AZ240" i="30"/>
  <c r="AY240" i="30"/>
  <c r="AX240" i="30"/>
  <c r="AW240" i="30"/>
  <c r="AV240" i="30"/>
  <c r="AU240" i="30"/>
  <c r="AT240" i="30"/>
  <c r="AS240" i="30"/>
  <c r="AR240" i="30"/>
  <c r="AQ240" i="30"/>
  <c r="AP240" i="30"/>
  <c r="AO240" i="30"/>
  <c r="AN240" i="30"/>
  <c r="AM240" i="30"/>
  <c r="AL240" i="30"/>
  <c r="AK240" i="30"/>
  <c r="AJ240" i="30"/>
  <c r="AI240" i="30"/>
  <c r="AH240" i="30"/>
  <c r="AG240" i="30"/>
  <c r="AF240" i="30"/>
  <c r="AE240" i="30"/>
  <c r="AD240" i="30"/>
  <c r="AC240" i="30"/>
  <c r="AB240" i="30"/>
  <c r="AA240" i="30"/>
  <c r="Z240" i="30"/>
  <c r="Y240" i="30"/>
  <c r="X240" i="30"/>
  <c r="W240" i="30"/>
  <c r="V240" i="30"/>
  <c r="U240" i="30"/>
  <c r="T240" i="30"/>
  <c r="S240" i="30"/>
  <c r="R240" i="30"/>
  <c r="Q240" i="30"/>
  <c r="P240" i="30"/>
  <c r="O240" i="30"/>
  <c r="N240" i="30"/>
  <c r="M240" i="30"/>
  <c r="L240" i="30"/>
  <c r="K240" i="30"/>
  <c r="J240" i="30"/>
  <c r="I240" i="30"/>
  <c r="H240" i="30"/>
  <c r="G240" i="30"/>
  <c r="F240" i="30"/>
  <c r="E240" i="30"/>
  <c r="D240" i="30"/>
  <c r="C240" i="30"/>
  <c r="B240" i="30"/>
  <c r="A240" i="30"/>
  <c r="DH239" i="30"/>
  <c r="DG239" i="30"/>
  <c r="DF239" i="30"/>
  <c r="DE239" i="30"/>
  <c r="DD239" i="30"/>
  <c r="DC239" i="30"/>
  <c r="DB239" i="30"/>
  <c r="DA239" i="30"/>
  <c r="CZ239" i="30"/>
  <c r="CY239" i="30"/>
  <c r="CX239" i="30"/>
  <c r="CW239" i="30"/>
  <c r="CV239" i="30"/>
  <c r="CU239" i="30"/>
  <c r="CT239" i="30"/>
  <c r="CS239" i="30"/>
  <c r="CR239" i="30"/>
  <c r="CQ239" i="30"/>
  <c r="CP239" i="30"/>
  <c r="CO239" i="30"/>
  <c r="CN239" i="30"/>
  <c r="CM239" i="30"/>
  <c r="CL239" i="30"/>
  <c r="CK239" i="30"/>
  <c r="CJ239" i="30"/>
  <c r="CI239" i="30"/>
  <c r="CH239" i="30"/>
  <c r="CG239" i="30"/>
  <c r="CF239" i="30"/>
  <c r="CE239" i="30"/>
  <c r="CD239" i="30"/>
  <c r="CC239" i="30"/>
  <c r="CB239" i="30"/>
  <c r="CA239" i="30"/>
  <c r="BZ239" i="30"/>
  <c r="BY239" i="30"/>
  <c r="BX239" i="30"/>
  <c r="BW239" i="30"/>
  <c r="BV239" i="30"/>
  <c r="BU239" i="30"/>
  <c r="BT239" i="30"/>
  <c r="BS239" i="30"/>
  <c r="BR239" i="30"/>
  <c r="BQ239" i="30"/>
  <c r="BP239" i="30"/>
  <c r="BO239" i="30"/>
  <c r="BN239" i="30"/>
  <c r="BM239" i="30"/>
  <c r="BL239" i="30"/>
  <c r="BK239" i="30"/>
  <c r="BJ239" i="30"/>
  <c r="BI239" i="30"/>
  <c r="BH239" i="30"/>
  <c r="BG239" i="30"/>
  <c r="BF239" i="30"/>
  <c r="BE239" i="30"/>
  <c r="BD239" i="30"/>
  <c r="BC239" i="30"/>
  <c r="BB239" i="30"/>
  <c r="BA239" i="30"/>
  <c r="AZ239" i="30"/>
  <c r="AY239" i="30"/>
  <c r="AX239" i="30"/>
  <c r="AW239" i="30"/>
  <c r="AV239" i="30"/>
  <c r="AU239" i="30"/>
  <c r="AT239" i="30"/>
  <c r="AS239" i="30"/>
  <c r="AR239" i="30"/>
  <c r="AQ239" i="30"/>
  <c r="AP239" i="30"/>
  <c r="AO239" i="30"/>
  <c r="AN239" i="30"/>
  <c r="AM239" i="30"/>
  <c r="AL239" i="30"/>
  <c r="AK239" i="30"/>
  <c r="AJ239" i="30"/>
  <c r="AI239" i="30"/>
  <c r="AH239" i="30"/>
  <c r="AG239" i="30"/>
  <c r="AF239" i="30"/>
  <c r="AE239" i="30"/>
  <c r="AD239" i="30"/>
  <c r="AC239" i="30"/>
  <c r="AB239" i="30"/>
  <c r="AA239" i="30"/>
  <c r="Z239" i="30"/>
  <c r="Y239" i="30"/>
  <c r="X239" i="30"/>
  <c r="W239" i="30"/>
  <c r="V239" i="30"/>
  <c r="U239" i="30"/>
  <c r="T239" i="30"/>
  <c r="S239" i="30"/>
  <c r="R239" i="30"/>
  <c r="Q239" i="30"/>
  <c r="P239" i="30"/>
  <c r="O239" i="30"/>
  <c r="N239" i="30"/>
  <c r="M239" i="30"/>
  <c r="L239" i="30"/>
  <c r="K239" i="30"/>
  <c r="J239" i="30"/>
  <c r="I239" i="30"/>
  <c r="H239" i="30"/>
  <c r="G239" i="30"/>
  <c r="F239" i="30"/>
  <c r="E239" i="30"/>
  <c r="D239" i="30"/>
  <c r="C239" i="30"/>
  <c r="B239" i="30"/>
  <c r="A239" i="30"/>
  <c r="DH238" i="30"/>
  <c r="DG238" i="30"/>
  <c r="DF238" i="30"/>
  <c r="DE238" i="30"/>
  <c r="DD238" i="30"/>
  <c r="DC238" i="30"/>
  <c r="DB238" i="30"/>
  <c r="DA238" i="30"/>
  <c r="CZ238" i="30"/>
  <c r="CY238" i="30"/>
  <c r="CX238" i="30"/>
  <c r="CW238" i="30"/>
  <c r="CV238" i="30"/>
  <c r="CU238" i="30"/>
  <c r="CT238" i="30"/>
  <c r="CS238" i="30"/>
  <c r="CR238" i="30"/>
  <c r="CQ238" i="30"/>
  <c r="CP238" i="30"/>
  <c r="CO238" i="30"/>
  <c r="CN238" i="30"/>
  <c r="CM238" i="30"/>
  <c r="CL238" i="30"/>
  <c r="CK238" i="30"/>
  <c r="CJ238" i="30"/>
  <c r="CI238" i="30"/>
  <c r="CH238" i="30"/>
  <c r="CG238" i="30"/>
  <c r="CF238" i="30"/>
  <c r="CE238" i="30"/>
  <c r="CD238" i="30"/>
  <c r="CC238" i="30"/>
  <c r="CB238" i="30"/>
  <c r="CA238" i="30"/>
  <c r="BZ238" i="30"/>
  <c r="BY238" i="30"/>
  <c r="BX238" i="30"/>
  <c r="BW238" i="30"/>
  <c r="BV238" i="30"/>
  <c r="BU238" i="30"/>
  <c r="BT238" i="30"/>
  <c r="BS238" i="30"/>
  <c r="BR238" i="30"/>
  <c r="BQ238" i="30"/>
  <c r="BP238" i="30"/>
  <c r="BO238" i="30"/>
  <c r="BN238" i="30"/>
  <c r="BM238" i="30"/>
  <c r="BL238" i="30"/>
  <c r="BK238" i="30"/>
  <c r="BJ238" i="30"/>
  <c r="BI238" i="30"/>
  <c r="BH238" i="30"/>
  <c r="BG238" i="30"/>
  <c r="BF238" i="30"/>
  <c r="BE238" i="30"/>
  <c r="BD238" i="30"/>
  <c r="BC238" i="30"/>
  <c r="BB238" i="30"/>
  <c r="BA238" i="30"/>
  <c r="AZ238" i="30"/>
  <c r="AY238" i="30"/>
  <c r="AX238" i="30"/>
  <c r="AW238" i="30"/>
  <c r="AV238" i="30"/>
  <c r="AU238" i="30"/>
  <c r="AT238" i="30"/>
  <c r="AS238" i="30"/>
  <c r="AR238" i="30"/>
  <c r="AQ238" i="30"/>
  <c r="AP238" i="30"/>
  <c r="AO238" i="30"/>
  <c r="AN238" i="30"/>
  <c r="AM238" i="30"/>
  <c r="AL238" i="30"/>
  <c r="AK238" i="30"/>
  <c r="AJ238" i="30"/>
  <c r="AI238" i="30"/>
  <c r="AH238" i="30"/>
  <c r="AG238" i="30"/>
  <c r="AF238" i="30"/>
  <c r="AE238" i="30"/>
  <c r="AD238" i="30"/>
  <c r="AC238" i="30"/>
  <c r="AB238" i="30"/>
  <c r="AA238" i="30"/>
  <c r="Z238" i="30"/>
  <c r="Y238" i="30"/>
  <c r="X238" i="30"/>
  <c r="W238" i="30"/>
  <c r="V238" i="30"/>
  <c r="U238" i="30"/>
  <c r="T238" i="30"/>
  <c r="S238" i="30"/>
  <c r="R238" i="30"/>
  <c r="Q238" i="30"/>
  <c r="P238" i="30"/>
  <c r="O238" i="30"/>
  <c r="N238" i="30"/>
  <c r="M238" i="30"/>
  <c r="L238" i="30"/>
  <c r="K238" i="30"/>
  <c r="J238" i="30"/>
  <c r="I238" i="30"/>
  <c r="H238" i="30"/>
  <c r="G238" i="30"/>
  <c r="F238" i="30"/>
  <c r="E238" i="30"/>
  <c r="D238" i="30"/>
  <c r="C238" i="30"/>
  <c r="B238" i="30"/>
  <c r="A238" i="30"/>
  <c r="DH237" i="30"/>
  <c r="DG237" i="30"/>
  <c r="DF237" i="30"/>
  <c r="DE237" i="30"/>
  <c r="DD237" i="30"/>
  <c r="DC237" i="30"/>
  <c r="DB237" i="30"/>
  <c r="DA237" i="30"/>
  <c r="CZ237" i="30"/>
  <c r="CY237" i="30"/>
  <c r="CX237" i="30"/>
  <c r="CW237" i="30"/>
  <c r="CV237" i="30"/>
  <c r="CU237" i="30"/>
  <c r="CT237" i="30"/>
  <c r="CS237" i="30"/>
  <c r="CR237" i="30"/>
  <c r="CQ237" i="30"/>
  <c r="CP237" i="30"/>
  <c r="CO237" i="30"/>
  <c r="CN237" i="30"/>
  <c r="CM237" i="30"/>
  <c r="CL237" i="30"/>
  <c r="CK237" i="30"/>
  <c r="CJ237" i="30"/>
  <c r="CI237" i="30"/>
  <c r="CH237" i="30"/>
  <c r="CG237" i="30"/>
  <c r="CF237" i="30"/>
  <c r="CE237" i="30"/>
  <c r="CD237" i="30"/>
  <c r="CC237" i="30"/>
  <c r="CB237" i="30"/>
  <c r="CA237" i="30"/>
  <c r="BZ237" i="30"/>
  <c r="BY237" i="30"/>
  <c r="BX237" i="30"/>
  <c r="BW237" i="30"/>
  <c r="BV237" i="30"/>
  <c r="BU237" i="30"/>
  <c r="BT237" i="30"/>
  <c r="BS237" i="30"/>
  <c r="BR237" i="30"/>
  <c r="BQ237" i="30"/>
  <c r="BP237" i="30"/>
  <c r="BO237" i="30"/>
  <c r="BN237" i="30"/>
  <c r="BM237" i="30"/>
  <c r="BL237" i="30"/>
  <c r="BK237" i="30"/>
  <c r="BJ237" i="30"/>
  <c r="BI237" i="30"/>
  <c r="BH237" i="30"/>
  <c r="BG237" i="30"/>
  <c r="BF237" i="30"/>
  <c r="BE237" i="30"/>
  <c r="BD237" i="30"/>
  <c r="BC237" i="30"/>
  <c r="BB237" i="30"/>
  <c r="BA237" i="30"/>
  <c r="AZ237" i="30"/>
  <c r="AY237" i="30"/>
  <c r="AX237" i="30"/>
  <c r="AW237" i="30"/>
  <c r="AV237" i="30"/>
  <c r="AU237" i="30"/>
  <c r="AT237" i="30"/>
  <c r="AS237" i="30"/>
  <c r="AR237" i="30"/>
  <c r="AQ237" i="30"/>
  <c r="AP237" i="30"/>
  <c r="AO237" i="30"/>
  <c r="AN237" i="30"/>
  <c r="AM237" i="30"/>
  <c r="AL237" i="30"/>
  <c r="AK237" i="30"/>
  <c r="AJ237" i="30"/>
  <c r="AI237" i="30"/>
  <c r="AH237" i="30"/>
  <c r="AG237" i="30"/>
  <c r="AF237" i="30"/>
  <c r="AE237" i="30"/>
  <c r="AD237" i="30"/>
  <c r="AC237" i="30"/>
  <c r="AB237" i="30"/>
  <c r="AA237" i="30"/>
  <c r="Z237" i="30"/>
  <c r="Y237" i="30"/>
  <c r="X237" i="30"/>
  <c r="W237" i="30"/>
  <c r="V237" i="30"/>
  <c r="U237" i="30"/>
  <c r="T237" i="30"/>
  <c r="S237" i="30"/>
  <c r="R237" i="30"/>
  <c r="Q237" i="30"/>
  <c r="P237" i="30"/>
  <c r="O237" i="30"/>
  <c r="N237" i="30"/>
  <c r="M237" i="30"/>
  <c r="L237" i="30"/>
  <c r="K237" i="30"/>
  <c r="J237" i="30"/>
  <c r="I237" i="30"/>
  <c r="H237" i="30"/>
  <c r="G237" i="30"/>
  <c r="F237" i="30"/>
  <c r="E237" i="30"/>
  <c r="D237" i="30"/>
  <c r="C237" i="30"/>
  <c r="B237" i="30"/>
  <c r="A237" i="30"/>
  <c r="DH236" i="30"/>
  <c r="DG236" i="30"/>
  <c r="DF236" i="30"/>
  <c r="DE236" i="30"/>
  <c r="DD236" i="30"/>
  <c r="DC236" i="30"/>
  <c r="DB236" i="30"/>
  <c r="DA236" i="30"/>
  <c r="CZ236" i="30"/>
  <c r="CY236" i="30"/>
  <c r="CX236" i="30"/>
  <c r="CW236" i="30"/>
  <c r="CV236" i="30"/>
  <c r="CU236" i="30"/>
  <c r="CT236" i="30"/>
  <c r="CS236" i="30"/>
  <c r="CR236" i="30"/>
  <c r="CQ236" i="30"/>
  <c r="CP236" i="30"/>
  <c r="CO236" i="30"/>
  <c r="CN236" i="30"/>
  <c r="CM236" i="30"/>
  <c r="CL236" i="30"/>
  <c r="CK236" i="30"/>
  <c r="CJ236" i="30"/>
  <c r="CI236" i="30"/>
  <c r="CH236" i="30"/>
  <c r="CG236" i="30"/>
  <c r="CF236" i="30"/>
  <c r="CE236" i="30"/>
  <c r="CD236" i="30"/>
  <c r="CC236" i="30"/>
  <c r="CB236" i="30"/>
  <c r="CA236" i="30"/>
  <c r="BZ236" i="30"/>
  <c r="BY236" i="30"/>
  <c r="BX236" i="30"/>
  <c r="BW236" i="30"/>
  <c r="BV236" i="30"/>
  <c r="BU236" i="30"/>
  <c r="BT236" i="30"/>
  <c r="BS236" i="30"/>
  <c r="BR236" i="30"/>
  <c r="BQ236" i="30"/>
  <c r="BP236" i="30"/>
  <c r="BO236" i="30"/>
  <c r="BN236" i="30"/>
  <c r="BM236" i="30"/>
  <c r="BL236" i="30"/>
  <c r="BK236" i="30"/>
  <c r="BJ236" i="30"/>
  <c r="BI236" i="30"/>
  <c r="BH236" i="30"/>
  <c r="BG236" i="30"/>
  <c r="BF236" i="30"/>
  <c r="BE236" i="30"/>
  <c r="BD236" i="30"/>
  <c r="BC236" i="30"/>
  <c r="BB236" i="30"/>
  <c r="BA236" i="30"/>
  <c r="AZ236" i="30"/>
  <c r="AY236" i="30"/>
  <c r="AX236" i="30"/>
  <c r="AW236" i="30"/>
  <c r="AV236" i="30"/>
  <c r="AU236" i="30"/>
  <c r="AT236" i="30"/>
  <c r="AS236" i="30"/>
  <c r="AR236" i="30"/>
  <c r="AQ236" i="30"/>
  <c r="AP236" i="30"/>
  <c r="AO236" i="30"/>
  <c r="AN236" i="30"/>
  <c r="AM236" i="30"/>
  <c r="AL236" i="30"/>
  <c r="AK236" i="30"/>
  <c r="AJ236" i="30"/>
  <c r="AI236" i="30"/>
  <c r="AH236" i="30"/>
  <c r="AG236" i="30"/>
  <c r="AF236" i="30"/>
  <c r="AE236" i="30"/>
  <c r="AD236" i="30"/>
  <c r="AC236" i="30"/>
  <c r="AB236" i="30"/>
  <c r="AA236" i="30"/>
  <c r="Z236" i="30"/>
  <c r="Y236" i="30"/>
  <c r="X236" i="30"/>
  <c r="W236" i="30"/>
  <c r="V236" i="30"/>
  <c r="U236" i="30"/>
  <c r="T236" i="30"/>
  <c r="S236" i="30"/>
  <c r="R236" i="30"/>
  <c r="Q236" i="30"/>
  <c r="P236" i="30"/>
  <c r="O236" i="30"/>
  <c r="N236" i="30"/>
  <c r="M236" i="30"/>
  <c r="L236" i="30"/>
  <c r="K236" i="30"/>
  <c r="J236" i="30"/>
  <c r="I236" i="30"/>
  <c r="H236" i="30"/>
  <c r="G236" i="30"/>
  <c r="F236" i="30"/>
  <c r="E236" i="30"/>
  <c r="D236" i="30"/>
  <c r="C236" i="30"/>
  <c r="B236" i="30"/>
  <c r="A236" i="30"/>
  <c r="DH235" i="30"/>
  <c r="DG235" i="30"/>
  <c r="DF235" i="30"/>
  <c r="DE235" i="30"/>
  <c r="DD235" i="30"/>
  <c r="DC235" i="30"/>
  <c r="DB235" i="30"/>
  <c r="DA235" i="30"/>
  <c r="CZ235" i="30"/>
  <c r="CY235" i="30"/>
  <c r="CX235" i="30"/>
  <c r="CW235" i="30"/>
  <c r="CV235" i="30"/>
  <c r="CU235" i="30"/>
  <c r="CT235" i="30"/>
  <c r="CS235" i="30"/>
  <c r="CR235" i="30"/>
  <c r="CQ235" i="30"/>
  <c r="CP235" i="30"/>
  <c r="CO235" i="30"/>
  <c r="CN235" i="30"/>
  <c r="CM235" i="30"/>
  <c r="CL235" i="30"/>
  <c r="CK235" i="30"/>
  <c r="CJ235" i="30"/>
  <c r="CI235" i="30"/>
  <c r="CH235" i="30"/>
  <c r="CG235" i="30"/>
  <c r="CF235" i="30"/>
  <c r="CE235" i="30"/>
  <c r="CD235" i="30"/>
  <c r="CC235" i="30"/>
  <c r="CB235" i="30"/>
  <c r="CA235" i="30"/>
  <c r="BZ235" i="30"/>
  <c r="BY235" i="30"/>
  <c r="BX235" i="30"/>
  <c r="BW235" i="30"/>
  <c r="BV235" i="30"/>
  <c r="BU235" i="30"/>
  <c r="BT235" i="30"/>
  <c r="BS235" i="30"/>
  <c r="BR235" i="30"/>
  <c r="BQ235" i="30"/>
  <c r="BP235" i="30"/>
  <c r="BO235" i="30"/>
  <c r="BN235" i="30"/>
  <c r="BM235" i="30"/>
  <c r="BL235" i="30"/>
  <c r="BK235" i="30"/>
  <c r="BJ235" i="30"/>
  <c r="BI235" i="30"/>
  <c r="BH235" i="30"/>
  <c r="BG235" i="30"/>
  <c r="BF235" i="30"/>
  <c r="BE235" i="30"/>
  <c r="BD235" i="30"/>
  <c r="BC235" i="30"/>
  <c r="BB235" i="30"/>
  <c r="BA235" i="30"/>
  <c r="AZ235" i="30"/>
  <c r="AY235" i="30"/>
  <c r="AX235" i="30"/>
  <c r="AW235" i="30"/>
  <c r="AV235" i="30"/>
  <c r="AU235" i="30"/>
  <c r="AT235" i="30"/>
  <c r="AS235" i="30"/>
  <c r="AR235" i="30"/>
  <c r="AQ235" i="30"/>
  <c r="AP235" i="30"/>
  <c r="AO235" i="30"/>
  <c r="AN235" i="30"/>
  <c r="AM235" i="30"/>
  <c r="AL235" i="30"/>
  <c r="AK235" i="30"/>
  <c r="AJ235" i="30"/>
  <c r="AI235" i="30"/>
  <c r="AH235" i="30"/>
  <c r="AG235" i="30"/>
  <c r="AF235" i="30"/>
  <c r="AE235" i="30"/>
  <c r="AD235" i="30"/>
  <c r="AC235" i="30"/>
  <c r="AB235" i="30"/>
  <c r="AA235" i="30"/>
  <c r="Z235" i="30"/>
  <c r="Y235" i="30"/>
  <c r="X235" i="30"/>
  <c r="W235" i="30"/>
  <c r="V235" i="30"/>
  <c r="U235" i="30"/>
  <c r="T235" i="30"/>
  <c r="S235" i="30"/>
  <c r="R235" i="30"/>
  <c r="Q235" i="30"/>
  <c r="P235" i="30"/>
  <c r="O235" i="30"/>
  <c r="N235" i="30"/>
  <c r="M235" i="30"/>
  <c r="L235" i="30"/>
  <c r="K235" i="30"/>
  <c r="J235" i="30"/>
  <c r="I235" i="30"/>
  <c r="H235" i="30"/>
  <c r="G235" i="30"/>
  <c r="F235" i="30"/>
  <c r="E235" i="30"/>
  <c r="D235" i="30"/>
  <c r="C235" i="30"/>
  <c r="B235" i="30"/>
  <c r="A235" i="30"/>
  <c r="DH234" i="30"/>
  <c r="DG234" i="30"/>
  <c r="DF234" i="30"/>
  <c r="DE234" i="30"/>
  <c r="DD234" i="30"/>
  <c r="DC234" i="30"/>
  <c r="DB234" i="30"/>
  <c r="DA234" i="30"/>
  <c r="CZ234" i="30"/>
  <c r="CY234" i="30"/>
  <c r="CX234" i="30"/>
  <c r="CW234" i="30"/>
  <c r="CV234" i="30"/>
  <c r="CU234" i="30"/>
  <c r="CT234" i="30"/>
  <c r="CS234" i="30"/>
  <c r="CR234" i="30"/>
  <c r="CQ234" i="30"/>
  <c r="CP234" i="30"/>
  <c r="CO234" i="30"/>
  <c r="CN234" i="30"/>
  <c r="CM234" i="30"/>
  <c r="CL234" i="30"/>
  <c r="CK234" i="30"/>
  <c r="CJ234" i="30"/>
  <c r="CI234" i="30"/>
  <c r="CH234" i="30"/>
  <c r="CG234" i="30"/>
  <c r="CF234" i="30"/>
  <c r="CE234" i="30"/>
  <c r="CD234" i="30"/>
  <c r="CC234" i="30"/>
  <c r="CB234" i="30"/>
  <c r="CA234" i="30"/>
  <c r="BZ234" i="30"/>
  <c r="BY234" i="30"/>
  <c r="BX234" i="30"/>
  <c r="BW234" i="30"/>
  <c r="BV234" i="30"/>
  <c r="BU234" i="30"/>
  <c r="BT234" i="30"/>
  <c r="BS234" i="30"/>
  <c r="BR234" i="30"/>
  <c r="BQ234" i="30"/>
  <c r="BP234" i="30"/>
  <c r="BO234" i="30"/>
  <c r="BN234" i="30"/>
  <c r="BM234" i="30"/>
  <c r="BL234" i="30"/>
  <c r="BK234" i="30"/>
  <c r="BJ234" i="30"/>
  <c r="BI234" i="30"/>
  <c r="BH234" i="30"/>
  <c r="BG234" i="30"/>
  <c r="BF234" i="30"/>
  <c r="BE234" i="30"/>
  <c r="BD234" i="30"/>
  <c r="BC234" i="30"/>
  <c r="BB234" i="30"/>
  <c r="BA234" i="30"/>
  <c r="AZ234" i="30"/>
  <c r="AY234" i="30"/>
  <c r="AX234" i="30"/>
  <c r="AW234" i="30"/>
  <c r="AV234" i="30"/>
  <c r="AU234" i="30"/>
  <c r="AT234" i="30"/>
  <c r="AS234" i="30"/>
  <c r="AR234" i="30"/>
  <c r="AQ234" i="30"/>
  <c r="AP234" i="30"/>
  <c r="AO234" i="30"/>
  <c r="AN234" i="30"/>
  <c r="AM234" i="30"/>
  <c r="AL234" i="30"/>
  <c r="AK234" i="30"/>
  <c r="AJ234" i="30"/>
  <c r="AI234" i="30"/>
  <c r="AH234" i="30"/>
  <c r="AG234" i="30"/>
  <c r="AF234" i="30"/>
  <c r="AE234" i="30"/>
  <c r="AD234" i="30"/>
  <c r="AC234" i="30"/>
  <c r="AB234" i="30"/>
  <c r="AA234" i="30"/>
  <c r="Z234" i="30"/>
  <c r="Y234" i="30"/>
  <c r="X234" i="30"/>
  <c r="W234" i="30"/>
  <c r="V234" i="30"/>
  <c r="U234" i="30"/>
  <c r="T234" i="30"/>
  <c r="S234" i="30"/>
  <c r="R234" i="30"/>
  <c r="Q234" i="30"/>
  <c r="P234" i="30"/>
  <c r="O234" i="30"/>
  <c r="N234" i="30"/>
  <c r="M234" i="30"/>
  <c r="L234" i="30"/>
  <c r="K234" i="30"/>
  <c r="J234" i="30"/>
  <c r="I234" i="30"/>
  <c r="H234" i="30"/>
  <c r="G234" i="30"/>
  <c r="F234" i="30"/>
  <c r="E234" i="30"/>
  <c r="D234" i="30"/>
  <c r="C234" i="30"/>
  <c r="B234" i="30"/>
  <c r="A234" i="30"/>
  <c r="DH233" i="30"/>
  <c r="DG233" i="30"/>
  <c r="DF233" i="30"/>
  <c r="DE233" i="30"/>
  <c r="DD233" i="30"/>
  <c r="DC233" i="30"/>
  <c r="DB233" i="30"/>
  <c r="DA233" i="30"/>
  <c r="CZ233" i="30"/>
  <c r="CY233" i="30"/>
  <c r="CX233" i="30"/>
  <c r="CW233" i="30"/>
  <c r="CV233" i="30"/>
  <c r="CU233" i="30"/>
  <c r="CT233" i="30"/>
  <c r="CS233" i="30"/>
  <c r="CR233" i="30"/>
  <c r="CQ233" i="30"/>
  <c r="CP233" i="30"/>
  <c r="CO233" i="30"/>
  <c r="CN233" i="30"/>
  <c r="CM233" i="30"/>
  <c r="CL233" i="30"/>
  <c r="CK233" i="30"/>
  <c r="CJ233" i="30"/>
  <c r="CI233" i="30"/>
  <c r="CH233" i="30"/>
  <c r="CG233" i="30"/>
  <c r="CF233" i="30"/>
  <c r="CE233" i="30"/>
  <c r="CD233" i="30"/>
  <c r="CC233" i="30"/>
  <c r="CB233" i="30"/>
  <c r="CA233" i="30"/>
  <c r="BZ233" i="30"/>
  <c r="BY233" i="30"/>
  <c r="BX233" i="30"/>
  <c r="BW233" i="30"/>
  <c r="BV233" i="30"/>
  <c r="BU233" i="30"/>
  <c r="BT233" i="30"/>
  <c r="BS233" i="30"/>
  <c r="BR233" i="30"/>
  <c r="BQ233" i="30"/>
  <c r="BP233" i="30"/>
  <c r="BO233" i="30"/>
  <c r="BN233" i="30"/>
  <c r="BM233" i="30"/>
  <c r="BL233" i="30"/>
  <c r="BK233" i="30"/>
  <c r="BJ233" i="30"/>
  <c r="BI233" i="30"/>
  <c r="BH233" i="30"/>
  <c r="BG233" i="30"/>
  <c r="BF233" i="30"/>
  <c r="BE233" i="30"/>
  <c r="BD233" i="30"/>
  <c r="BC233" i="30"/>
  <c r="BB233" i="30"/>
  <c r="BA233" i="30"/>
  <c r="AZ233" i="30"/>
  <c r="AY233" i="30"/>
  <c r="AX233" i="30"/>
  <c r="AW233" i="30"/>
  <c r="AV233" i="30"/>
  <c r="AU233" i="30"/>
  <c r="AT233" i="30"/>
  <c r="AS233" i="30"/>
  <c r="AR233" i="30"/>
  <c r="AQ233" i="30"/>
  <c r="AP233" i="30"/>
  <c r="AO233" i="30"/>
  <c r="AN233" i="30"/>
  <c r="AM233" i="30"/>
  <c r="AL233" i="30"/>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F233" i="30"/>
  <c r="E233" i="30"/>
  <c r="D233" i="30"/>
  <c r="C233" i="30"/>
  <c r="B233" i="30"/>
  <c r="A233" i="30"/>
  <c r="DH232" i="30"/>
  <c r="DG232" i="30"/>
  <c r="DF232" i="30"/>
  <c r="DE232" i="30"/>
  <c r="DD232" i="30"/>
  <c r="DC232" i="30"/>
  <c r="DB232" i="30"/>
  <c r="DA232" i="30"/>
  <c r="CZ232" i="30"/>
  <c r="CY232" i="30"/>
  <c r="CX232" i="30"/>
  <c r="CW232" i="30"/>
  <c r="CV232" i="30"/>
  <c r="CU232" i="30"/>
  <c r="CT232" i="30"/>
  <c r="CS232" i="30"/>
  <c r="CR232" i="30"/>
  <c r="CQ232" i="30"/>
  <c r="CP232" i="30"/>
  <c r="CO232" i="30"/>
  <c r="CN232" i="30"/>
  <c r="CM232" i="30"/>
  <c r="CL232" i="30"/>
  <c r="CK232" i="30"/>
  <c r="CJ232" i="30"/>
  <c r="CI232" i="30"/>
  <c r="CH232" i="30"/>
  <c r="CG232" i="30"/>
  <c r="CF232" i="30"/>
  <c r="CE232" i="30"/>
  <c r="CD232" i="30"/>
  <c r="CC232" i="30"/>
  <c r="CB232" i="30"/>
  <c r="CA232" i="30"/>
  <c r="BZ232" i="30"/>
  <c r="BY232" i="30"/>
  <c r="BX232" i="30"/>
  <c r="BW232" i="30"/>
  <c r="BV232" i="30"/>
  <c r="BU232" i="30"/>
  <c r="BT232" i="30"/>
  <c r="BS232" i="30"/>
  <c r="BR232" i="30"/>
  <c r="BQ232" i="30"/>
  <c r="BP232" i="30"/>
  <c r="BO232" i="30"/>
  <c r="BN232" i="30"/>
  <c r="BM232" i="30"/>
  <c r="BL232" i="30"/>
  <c r="BK232" i="30"/>
  <c r="BJ232" i="30"/>
  <c r="BI232" i="30"/>
  <c r="BH232" i="30"/>
  <c r="BG232" i="30"/>
  <c r="BF232" i="30"/>
  <c r="BE232" i="30"/>
  <c r="BD232" i="30"/>
  <c r="BC232" i="30"/>
  <c r="BB232" i="30"/>
  <c r="BA232" i="30"/>
  <c r="AZ232" i="30"/>
  <c r="AY232" i="30"/>
  <c r="AX232" i="30"/>
  <c r="AW232" i="30"/>
  <c r="AV232" i="30"/>
  <c r="AU232" i="30"/>
  <c r="AT232" i="30"/>
  <c r="AS232" i="30"/>
  <c r="AR232" i="30"/>
  <c r="AQ232" i="30"/>
  <c r="AP232" i="30"/>
  <c r="AO232" i="30"/>
  <c r="AN232" i="30"/>
  <c r="AM232" i="30"/>
  <c r="AL232"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F232" i="30"/>
  <c r="E232" i="30"/>
  <c r="D232" i="30"/>
  <c r="C232" i="30"/>
  <c r="B232" i="30"/>
  <c r="A232" i="30"/>
  <c r="DH231" i="30"/>
  <c r="DG231" i="30"/>
  <c r="DF231" i="30"/>
  <c r="DE231" i="30"/>
  <c r="DD231" i="30"/>
  <c r="DC231" i="30"/>
  <c r="DB231" i="30"/>
  <c r="DA231" i="30"/>
  <c r="CZ231" i="30"/>
  <c r="CY231" i="30"/>
  <c r="CX231" i="30"/>
  <c r="CW231" i="30"/>
  <c r="CV231" i="30"/>
  <c r="CU231" i="30"/>
  <c r="CT231" i="30"/>
  <c r="CS231" i="30"/>
  <c r="CR231" i="30"/>
  <c r="CQ231" i="30"/>
  <c r="CP231" i="30"/>
  <c r="CO231" i="30"/>
  <c r="CN231" i="30"/>
  <c r="CM231" i="30"/>
  <c r="CL231" i="30"/>
  <c r="CK231" i="30"/>
  <c r="CJ231" i="30"/>
  <c r="CI231" i="30"/>
  <c r="CH231" i="30"/>
  <c r="CG231" i="30"/>
  <c r="CF231" i="30"/>
  <c r="CE231" i="30"/>
  <c r="CD231" i="30"/>
  <c r="CC231" i="30"/>
  <c r="CB231" i="30"/>
  <c r="CA231" i="30"/>
  <c r="BZ231" i="30"/>
  <c r="BY231" i="30"/>
  <c r="BX231" i="30"/>
  <c r="BW231" i="30"/>
  <c r="BV231" i="30"/>
  <c r="BU231" i="30"/>
  <c r="BT231" i="30"/>
  <c r="BS231" i="30"/>
  <c r="BR231" i="30"/>
  <c r="BQ231" i="30"/>
  <c r="BP231" i="30"/>
  <c r="BO231" i="30"/>
  <c r="BN231" i="30"/>
  <c r="BM231" i="30"/>
  <c r="BL231" i="30"/>
  <c r="BK231" i="30"/>
  <c r="BJ231" i="30"/>
  <c r="BI231" i="30"/>
  <c r="BH231" i="30"/>
  <c r="BG231" i="30"/>
  <c r="BF231" i="30"/>
  <c r="BE231" i="30"/>
  <c r="BD231" i="30"/>
  <c r="BC231" i="30"/>
  <c r="BB231" i="30"/>
  <c r="BA231" i="30"/>
  <c r="AZ231" i="30"/>
  <c r="AY231" i="30"/>
  <c r="AX231" i="30"/>
  <c r="AW231" i="30"/>
  <c r="AV231" i="30"/>
  <c r="AU231" i="30"/>
  <c r="AT231" i="30"/>
  <c r="AS231" i="30"/>
  <c r="AR231" i="30"/>
  <c r="AQ231" i="30"/>
  <c r="AP231" i="30"/>
  <c r="AO231" i="30"/>
  <c r="AN231" i="30"/>
  <c r="AM231" i="30"/>
  <c r="AL231" i="30"/>
  <c r="AK231" i="30"/>
  <c r="AJ231" i="30"/>
  <c r="AI231" i="30"/>
  <c r="AH231" i="30"/>
  <c r="AG231" i="30"/>
  <c r="AF231" i="30"/>
  <c r="AE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F231" i="30"/>
  <c r="E231" i="30"/>
  <c r="D231" i="30"/>
  <c r="C231" i="30"/>
  <c r="B231" i="30"/>
  <c r="A231" i="30"/>
  <c r="DH230" i="30"/>
  <c r="DG230" i="30"/>
  <c r="DF230" i="30"/>
  <c r="DE230" i="30"/>
  <c r="DD230" i="30"/>
  <c r="DC230" i="30"/>
  <c r="DB230" i="30"/>
  <c r="DA230" i="30"/>
  <c r="CZ230" i="30"/>
  <c r="CY230" i="30"/>
  <c r="CX230" i="30"/>
  <c r="CW230" i="30"/>
  <c r="CV230" i="30"/>
  <c r="CU230" i="30"/>
  <c r="CT230" i="30"/>
  <c r="CS230" i="30"/>
  <c r="CR230" i="30"/>
  <c r="CQ230" i="30"/>
  <c r="CP230" i="30"/>
  <c r="CO230" i="30"/>
  <c r="CN230" i="30"/>
  <c r="CM230" i="30"/>
  <c r="CL230" i="30"/>
  <c r="CK230" i="30"/>
  <c r="CJ230" i="30"/>
  <c r="CI230" i="30"/>
  <c r="CH230" i="30"/>
  <c r="CG230" i="30"/>
  <c r="CF230" i="30"/>
  <c r="CE230" i="30"/>
  <c r="CD230" i="30"/>
  <c r="CC230" i="30"/>
  <c r="CB230" i="30"/>
  <c r="CA230" i="30"/>
  <c r="BZ230" i="30"/>
  <c r="BY230" i="30"/>
  <c r="BX230" i="30"/>
  <c r="BW230" i="30"/>
  <c r="BV230" i="30"/>
  <c r="BU230" i="30"/>
  <c r="BT230" i="30"/>
  <c r="BS230" i="30"/>
  <c r="BR230" i="30"/>
  <c r="BQ230" i="30"/>
  <c r="BP230" i="30"/>
  <c r="BO230" i="30"/>
  <c r="BN230" i="30"/>
  <c r="BM230" i="30"/>
  <c r="BL230" i="30"/>
  <c r="BK230" i="30"/>
  <c r="BJ230" i="30"/>
  <c r="BI230" i="30"/>
  <c r="BH230" i="30"/>
  <c r="BG230" i="30"/>
  <c r="BF230" i="30"/>
  <c r="BE230" i="30"/>
  <c r="BD230" i="30"/>
  <c r="BC230" i="30"/>
  <c r="BB230" i="30"/>
  <c r="BA230" i="30"/>
  <c r="AZ230" i="30"/>
  <c r="AY230" i="30"/>
  <c r="AX230" i="30"/>
  <c r="AW230" i="30"/>
  <c r="AV230" i="30"/>
  <c r="AU230" i="30"/>
  <c r="AT230" i="30"/>
  <c r="AS230" i="30"/>
  <c r="AR230" i="30"/>
  <c r="AQ230" i="30"/>
  <c r="AP230" i="30"/>
  <c r="AO230" i="30"/>
  <c r="AN230" i="30"/>
  <c r="AM230" i="30"/>
  <c r="AL230"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F230" i="30"/>
  <c r="E230" i="30"/>
  <c r="D230" i="30"/>
  <c r="C230" i="30"/>
  <c r="B230" i="30"/>
  <c r="A230" i="30"/>
  <c r="DH229" i="30"/>
  <c r="DG229" i="30"/>
  <c r="DF229" i="30"/>
  <c r="DE229" i="30"/>
  <c r="DD229" i="30"/>
  <c r="DC229" i="30"/>
  <c r="DB229" i="30"/>
  <c r="DA229" i="30"/>
  <c r="CZ229" i="30"/>
  <c r="CY229" i="30"/>
  <c r="CX229" i="30"/>
  <c r="CW229" i="30"/>
  <c r="CV229" i="30"/>
  <c r="CU229" i="30"/>
  <c r="CT229" i="30"/>
  <c r="CS229" i="30"/>
  <c r="CR229" i="30"/>
  <c r="CQ229" i="30"/>
  <c r="CP229" i="30"/>
  <c r="CO229" i="30"/>
  <c r="CN229" i="30"/>
  <c r="CM229" i="30"/>
  <c r="CL229" i="30"/>
  <c r="CK229" i="30"/>
  <c r="CJ229" i="30"/>
  <c r="CI229" i="30"/>
  <c r="CH229" i="30"/>
  <c r="CG229" i="30"/>
  <c r="CF229" i="30"/>
  <c r="CE229" i="30"/>
  <c r="CD229" i="30"/>
  <c r="CC229" i="30"/>
  <c r="CB229" i="30"/>
  <c r="CA229" i="30"/>
  <c r="BZ229" i="30"/>
  <c r="BY229" i="30"/>
  <c r="BX229" i="30"/>
  <c r="BW229" i="30"/>
  <c r="BV229" i="30"/>
  <c r="BU229" i="30"/>
  <c r="BT229" i="30"/>
  <c r="BS229" i="30"/>
  <c r="BR229" i="30"/>
  <c r="BQ229" i="30"/>
  <c r="BP229" i="30"/>
  <c r="BO229" i="30"/>
  <c r="BN229" i="30"/>
  <c r="BM229" i="30"/>
  <c r="BL229" i="30"/>
  <c r="BK229" i="30"/>
  <c r="BJ229" i="30"/>
  <c r="BI229" i="30"/>
  <c r="BH229" i="30"/>
  <c r="BG229" i="30"/>
  <c r="BF229" i="30"/>
  <c r="BE229" i="30"/>
  <c r="BD229" i="30"/>
  <c r="BC229" i="30"/>
  <c r="BB229" i="30"/>
  <c r="BA229" i="30"/>
  <c r="AZ229" i="30"/>
  <c r="AY229" i="30"/>
  <c r="AX229" i="30"/>
  <c r="AW229" i="30"/>
  <c r="AV229" i="30"/>
  <c r="AU229" i="30"/>
  <c r="AT229" i="30"/>
  <c r="AS229" i="30"/>
  <c r="AR229" i="30"/>
  <c r="AQ229" i="30"/>
  <c r="AP229" i="30"/>
  <c r="AO229" i="30"/>
  <c r="AN229" i="30"/>
  <c r="AM229" i="30"/>
  <c r="AL229" i="30"/>
  <c r="AK229" i="30"/>
  <c r="AJ229" i="30"/>
  <c r="AI229" i="30"/>
  <c r="AH229" i="30"/>
  <c r="AG229" i="30"/>
  <c r="AF229" i="30"/>
  <c r="AE229" i="30"/>
  <c r="AD229" i="30"/>
  <c r="AC229" i="30"/>
  <c r="AB229" i="30"/>
  <c r="AA229" i="30"/>
  <c r="Z229" i="30"/>
  <c r="Y229" i="30"/>
  <c r="X229" i="30"/>
  <c r="W229" i="30"/>
  <c r="V229" i="30"/>
  <c r="U229" i="30"/>
  <c r="T229" i="30"/>
  <c r="S229" i="30"/>
  <c r="R229" i="30"/>
  <c r="Q229" i="30"/>
  <c r="P229" i="30"/>
  <c r="O229" i="30"/>
  <c r="N229" i="30"/>
  <c r="M229" i="30"/>
  <c r="L229" i="30"/>
  <c r="K229" i="30"/>
  <c r="J229" i="30"/>
  <c r="I229" i="30"/>
  <c r="H229" i="30"/>
  <c r="G229" i="30"/>
  <c r="F229" i="30"/>
  <c r="E229" i="30"/>
  <c r="D229" i="30"/>
  <c r="C229" i="30"/>
  <c r="B229" i="30"/>
  <c r="A229" i="30"/>
  <c r="DH228" i="30"/>
  <c r="DG228" i="30"/>
  <c r="DF228" i="30"/>
  <c r="DE228" i="30"/>
  <c r="DD228" i="30"/>
  <c r="DC228" i="30"/>
  <c r="DB228" i="30"/>
  <c r="DA228" i="30"/>
  <c r="CZ228" i="30"/>
  <c r="CY228" i="30"/>
  <c r="CX228" i="30"/>
  <c r="CW228" i="30"/>
  <c r="CV228" i="30"/>
  <c r="CU228" i="30"/>
  <c r="CT228" i="30"/>
  <c r="CS228" i="30"/>
  <c r="CR228" i="30"/>
  <c r="CQ228" i="30"/>
  <c r="CP228" i="30"/>
  <c r="CO228" i="30"/>
  <c r="CN228" i="30"/>
  <c r="CM228" i="30"/>
  <c r="CL228" i="30"/>
  <c r="CK228" i="30"/>
  <c r="CJ228" i="30"/>
  <c r="CI228" i="30"/>
  <c r="CH228" i="30"/>
  <c r="CG228" i="30"/>
  <c r="CF228" i="30"/>
  <c r="CE228" i="30"/>
  <c r="CD228" i="30"/>
  <c r="CC228" i="30"/>
  <c r="CB228" i="30"/>
  <c r="CA228" i="30"/>
  <c r="BZ228" i="30"/>
  <c r="BY228" i="30"/>
  <c r="BX228" i="30"/>
  <c r="BW228" i="30"/>
  <c r="BV228" i="30"/>
  <c r="BU228" i="30"/>
  <c r="BT228" i="30"/>
  <c r="BS228" i="30"/>
  <c r="BR228" i="30"/>
  <c r="BQ228" i="30"/>
  <c r="BP228" i="30"/>
  <c r="BO228" i="30"/>
  <c r="BN228" i="30"/>
  <c r="BM228" i="30"/>
  <c r="BL228" i="30"/>
  <c r="BK228" i="30"/>
  <c r="BJ228" i="30"/>
  <c r="BI228" i="30"/>
  <c r="BH228" i="30"/>
  <c r="BG228" i="30"/>
  <c r="BF228" i="30"/>
  <c r="BE228" i="30"/>
  <c r="BD228" i="30"/>
  <c r="BC228" i="30"/>
  <c r="BB228" i="30"/>
  <c r="BA228" i="30"/>
  <c r="AZ228" i="30"/>
  <c r="AY228" i="30"/>
  <c r="AX228" i="30"/>
  <c r="AW228" i="30"/>
  <c r="AV228" i="30"/>
  <c r="AU228" i="30"/>
  <c r="AT228" i="30"/>
  <c r="AS228" i="30"/>
  <c r="AR228" i="30"/>
  <c r="AQ228" i="30"/>
  <c r="AP228" i="30"/>
  <c r="AO228" i="30"/>
  <c r="AN228" i="30"/>
  <c r="AM228" i="30"/>
  <c r="AL228" i="30"/>
  <c r="AK228" i="30"/>
  <c r="AJ228" i="30"/>
  <c r="AI228" i="30"/>
  <c r="AH228" i="30"/>
  <c r="AG228" i="30"/>
  <c r="AF228" i="30"/>
  <c r="AE228" i="30"/>
  <c r="AD228" i="30"/>
  <c r="AC228" i="30"/>
  <c r="AB228" i="30"/>
  <c r="AA228" i="30"/>
  <c r="Z228" i="30"/>
  <c r="Y228" i="30"/>
  <c r="X228" i="30"/>
  <c r="W228" i="30"/>
  <c r="V228" i="30"/>
  <c r="U228" i="30"/>
  <c r="T228" i="30"/>
  <c r="S228" i="30"/>
  <c r="R228" i="30"/>
  <c r="Q228" i="30"/>
  <c r="P228" i="30"/>
  <c r="O228" i="30"/>
  <c r="N228" i="30"/>
  <c r="M228" i="30"/>
  <c r="L228" i="30"/>
  <c r="K228" i="30"/>
  <c r="J228" i="30"/>
  <c r="I228" i="30"/>
  <c r="H228" i="30"/>
  <c r="G228" i="30"/>
  <c r="F228" i="30"/>
  <c r="E228" i="30"/>
  <c r="D228" i="30"/>
  <c r="C228" i="30"/>
  <c r="B228" i="30"/>
  <c r="A228" i="30"/>
  <c r="DH227" i="30"/>
  <c r="DG227" i="30"/>
  <c r="DF227" i="30"/>
  <c r="DE227" i="30"/>
  <c r="DD227" i="30"/>
  <c r="DC227" i="30"/>
  <c r="DB227" i="30"/>
  <c r="DA227" i="30"/>
  <c r="CZ227" i="30"/>
  <c r="CY227" i="30"/>
  <c r="CX227" i="30"/>
  <c r="CW227" i="30"/>
  <c r="CV227" i="30"/>
  <c r="CU227" i="30"/>
  <c r="CT227" i="30"/>
  <c r="CS227" i="30"/>
  <c r="CR227" i="30"/>
  <c r="CQ227" i="30"/>
  <c r="CP227" i="30"/>
  <c r="CO227" i="30"/>
  <c r="CN227" i="30"/>
  <c r="CM227" i="30"/>
  <c r="CL227" i="30"/>
  <c r="CK227" i="30"/>
  <c r="CJ227" i="30"/>
  <c r="CI227" i="30"/>
  <c r="CH227" i="30"/>
  <c r="CG227" i="30"/>
  <c r="CF227" i="30"/>
  <c r="CE227" i="30"/>
  <c r="CD227" i="30"/>
  <c r="CC227" i="30"/>
  <c r="CB227" i="30"/>
  <c r="CA227" i="30"/>
  <c r="BZ227" i="30"/>
  <c r="BY227" i="30"/>
  <c r="BX227" i="30"/>
  <c r="BW227" i="30"/>
  <c r="BV227" i="30"/>
  <c r="BU227" i="30"/>
  <c r="BT227" i="30"/>
  <c r="BS227" i="30"/>
  <c r="BR227" i="30"/>
  <c r="BQ227" i="30"/>
  <c r="BP227" i="30"/>
  <c r="BO227" i="30"/>
  <c r="BN227" i="30"/>
  <c r="BM227" i="30"/>
  <c r="BL227" i="30"/>
  <c r="BK227" i="30"/>
  <c r="BJ227" i="30"/>
  <c r="BI227" i="30"/>
  <c r="BH227" i="30"/>
  <c r="BG227" i="30"/>
  <c r="BF227" i="30"/>
  <c r="BE227" i="30"/>
  <c r="BD227" i="30"/>
  <c r="BC227" i="30"/>
  <c r="BB227" i="30"/>
  <c r="BA227" i="30"/>
  <c r="AZ227" i="30"/>
  <c r="AY227" i="30"/>
  <c r="AX227" i="30"/>
  <c r="AW227" i="30"/>
  <c r="AV227" i="30"/>
  <c r="AU227" i="30"/>
  <c r="AT227" i="30"/>
  <c r="AS227" i="30"/>
  <c r="AR227" i="30"/>
  <c r="AQ227" i="30"/>
  <c r="AP227" i="30"/>
  <c r="AO227" i="30"/>
  <c r="AN227" i="30"/>
  <c r="AM227" i="30"/>
  <c r="AL227" i="30"/>
  <c r="AK227" i="30"/>
  <c r="AJ227" i="30"/>
  <c r="AI227" i="30"/>
  <c r="AH227" i="30"/>
  <c r="AG227" i="30"/>
  <c r="AF227" i="30"/>
  <c r="AE227" i="30"/>
  <c r="AD227" i="30"/>
  <c r="AC227" i="30"/>
  <c r="AB227" i="30"/>
  <c r="AA227" i="30"/>
  <c r="Z227" i="30"/>
  <c r="Y227" i="30"/>
  <c r="X227" i="30"/>
  <c r="W227" i="30"/>
  <c r="V227" i="30"/>
  <c r="U227" i="30"/>
  <c r="T227" i="30"/>
  <c r="S227" i="30"/>
  <c r="R227" i="30"/>
  <c r="Q227" i="30"/>
  <c r="P227" i="30"/>
  <c r="O227" i="30"/>
  <c r="N227" i="30"/>
  <c r="M227" i="30"/>
  <c r="L227" i="30"/>
  <c r="K227" i="30"/>
  <c r="J227" i="30"/>
  <c r="I227" i="30"/>
  <c r="H227" i="30"/>
  <c r="G227" i="30"/>
  <c r="F227" i="30"/>
  <c r="E227" i="30"/>
  <c r="D227" i="30"/>
  <c r="C227" i="30"/>
  <c r="B227" i="30"/>
  <c r="A227" i="30"/>
  <c r="DH226" i="30"/>
  <c r="DG226" i="30"/>
  <c r="DF226" i="30"/>
  <c r="DE226" i="30"/>
  <c r="DD226" i="30"/>
  <c r="DC226" i="30"/>
  <c r="DB226" i="30"/>
  <c r="DA226" i="30"/>
  <c r="CZ226" i="30"/>
  <c r="CY226" i="30"/>
  <c r="CX226" i="30"/>
  <c r="CW226" i="30"/>
  <c r="CV226" i="30"/>
  <c r="CU226" i="30"/>
  <c r="CT226" i="30"/>
  <c r="CS226" i="30"/>
  <c r="CR226" i="30"/>
  <c r="CQ226" i="30"/>
  <c r="CP226" i="30"/>
  <c r="CO226" i="30"/>
  <c r="CN226" i="30"/>
  <c r="CM226" i="30"/>
  <c r="CL226" i="30"/>
  <c r="CK226" i="30"/>
  <c r="CJ226" i="30"/>
  <c r="CI226" i="30"/>
  <c r="CH226" i="30"/>
  <c r="CG226" i="30"/>
  <c r="CF226" i="30"/>
  <c r="CE226" i="30"/>
  <c r="CD226" i="30"/>
  <c r="CC226" i="30"/>
  <c r="CB226" i="30"/>
  <c r="CA226" i="30"/>
  <c r="BZ226" i="30"/>
  <c r="BY226" i="30"/>
  <c r="BX226" i="30"/>
  <c r="BW226" i="30"/>
  <c r="BV226" i="30"/>
  <c r="BU226" i="30"/>
  <c r="BT226" i="30"/>
  <c r="BS226" i="30"/>
  <c r="BR226" i="30"/>
  <c r="BQ226" i="30"/>
  <c r="BP226" i="30"/>
  <c r="BO226" i="30"/>
  <c r="BN226" i="30"/>
  <c r="BM226" i="30"/>
  <c r="BL226" i="30"/>
  <c r="BK226" i="30"/>
  <c r="BJ226" i="30"/>
  <c r="BI226" i="30"/>
  <c r="BH226" i="30"/>
  <c r="BG226" i="30"/>
  <c r="BF226" i="30"/>
  <c r="BE226" i="30"/>
  <c r="BD226" i="30"/>
  <c r="BC226" i="30"/>
  <c r="BB226" i="30"/>
  <c r="BA226" i="30"/>
  <c r="AZ226" i="30"/>
  <c r="AY226" i="30"/>
  <c r="AX226" i="30"/>
  <c r="AW226" i="30"/>
  <c r="AV226" i="30"/>
  <c r="AU226" i="30"/>
  <c r="AT226" i="30"/>
  <c r="AS226" i="30"/>
  <c r="AR226" i="30"/>
  <c r="AQ226" i="30"/>
  <c r="AP226" i="30"/>
  <c r="AO226" i="30"/>
  <c r="AN226" i="30"/>
  <c r="AM226" i="30"/>
  <c r="AL226" i="30"/>
  <c r="AK226" i="30"/>
  <c r="AJ226" i="30"/>
  <c r="AI226" i="30"/>
  <c r="AH226" i="30"/>
  <c r="AG226" i="30"/>
  <c r="AF226" i="30"/>
  <c r="AE226" i="30"/>
  <c r="AD226" i="30"/>
  <c r="AC226" i="30"/>
  <c r="AB226" i="30"/>
  <c r="AA226" i="30"/>
  <c r="Z226" i="30"/>
  <c r="Y226" i="30"/>
  <c r="X226" i="30"/>
  <c r="W226" i="30"/>
  <c r="V226" i="30"/>
  <c r="U226" i="30"/>
  <c r="T226" i="30"/>
  <c r="S226" i="30"/>
  <c r="R226" i="30"/>
  <c r="Q226" i="30"/>
  <c r="P226" i="30"/>
  <c r="O226" i="30"/>
  <c r="N226" i="30"/>
  <c r="M226" i="30"/>
  <c r="L226" i="30"/>
  <c r="K226" i="30"/>
  <c r="J226" i="30"/>
  <c r="I226" i="30"/>
  <c r="H226" i="30"/>
  <c r="G226" i="30"/>
  <c r="F226" i="30"/>
  <c r="E226" i="30"/>
  <c r="D226" i="30"/>
  <c r="C226" i="30"/>
  <c r="B226" i="30"/>
  <c r="A226" i="30"/>
  <c r="DH225" i="30"/>
  <c r="DG225" i="30"/>
  <c r="DF225" i="30"/>
  <c r="DE225" i="30"/>
  <c r="DD225" i="30"/>
  <c r="DC225" i="30"/>
  <c r="DB225" i="30"/>
  <c r="DA225" i="30"/>
  <c r="CZ225" i="30"/>
  <c r="CY225" i="30"/>
  <c r="CX225" i="30"/>
  <c r="CW225" i="30"/>
  <c r="CV225" i="30"/>
  <c r="CU225" i="30"/>
  <c r="CT225" i="30"/>
  <c r="CS225" i="30"/>
  <c r="CR225" i="30"/>
  <c r="CQ225" i="30"/>
  <c r="CP225" i="30"/>
  <c r="CO225" i="30"/>
  <c r="CN225" i="30"/>
  <c r="CM225" i="30"/>
  <c r="CL225" i="30"/>
  <c r="CK225" i="30"/>
  <c r="CJ225" i="30"/>
  <c r="CI225" i="30"/>
  <c r="CH225" i="30"/>
  <c r="CG225" i="30"/>
  <c r="CF225" i="30"/>
  <c r="CE225" i="30"/>
  <c r="CD225" i="30"/>
  <c r="CC225" i="30"/>
  <c r="CB225" i="30"/>
  <c r="CA225" i="30"/>
  <c r="BZ225" i="30"/>
  <c r="BY225" i="30"/>
  <c r="BX225" i="30"/>
  <c r="BW225" i="30"/>
  <c r="BV225" i="30"/>
  <c r="BU225" i="30"/>
  <c r="BT225" i="30"/>
  <c r="BS225" i="30"/>
  <c r="BR225" i="30"/>
  <c r="BQ225" i="30"/>
  <c r="BP225" i="30"/>
  <c r="BO225" i="30"/>
  <c r="BN225" i="30"/>
  <c r="BM225" i="30"/>
  <c r="BL225" i="30"/>
  <c r="BK225" i="30"/>
  <c r="BJ225" i="30"/>
  <c r="BI225" i="30"/>
  <c r="BH225" i="30"/>
  <c r="BG225" i="30"/>
  <c r="BF225" i="30"/>
  <c r="BE225" i="30"/>
  <c r="BD225" i="30"/>
  <c r="BC225" i="30"/>
  <c r="BB225" i="30"/>
  <c r="BA225" i="30"/>
  <c r="AZ225" i="30"/>
  <c r="AY225" i="30"/>
  <c r="AX225" i="30"/>
  <c r="AW225" i="30"/>
  <c r="AV225" i="30"/>
  <c r="AU225" i="30"/>
  <c r="AT225" i="30"/>
  <c r="AS225" i="30"/>
  <c r="AR225" i="30"/>
  <c r="AQ225" i="30"/>
  <c r="AP225" i="30"/>
  <c r="AO225" i="30"/>
  <c r="AN225" i="30"/>
  <c r="AM225" i="30"/>
  <c r="AL225" i="30"/>
  <c r="AK225" i="30"/>
  <c r="AJ225" i="30"/>
  <c r="AI225" i="30"/>
  <c r="AH225" i="30"/>
  <c r="AG225" i="30"/>
  <c r="AF225" i="30"/>
  <c r="AE225" i="30"/>
  <c r="AD225" i="30"/>
  <c r="AC225" i="30"/>
  <c r="AB225" i="30"/>
  <c r="AA225" i="30"/>
  <c r="Z225" i="30"/>
  <c r="Y225" i="30"/>
  <c r="X225" i="30"/>
  <c r="W225" i="30"/>
  <c r="V225" i="30"/>
  <c r="U225" i="30"/>
  <c r="T225" i="30"/>
  <c r="S225" i="30"/>
  <c r="R225" i="30"/>
  <c r="Q225" i="30"/>
  <c r="P225" i="30"/>
  <c r="O225" i="30"/>
  <c r="N225" i="30"/>
  <c r="M225" i="30"/>
  <c r="L225" i="30"/>
  <c r="K225" i="30"/>
  <c r="J225" i="30"/>
  <c r="I225" i="30"/>
  <c r="H225" i="30"/>
  <c r="G225" i="30"/>
  <c r="F225" i="30"/>
  <c r="E225" i="30"/>
  <c r="D225" i="30"/>
  <c r="C225" i="30"/>
  <c r="B225" i="30"/>
  <c r="A225" i="30"/>
  <c r="DH224" i="30"/>
  <c r="DG224" i="30"/>
  <c r="DF224" i="30"/>
  <c r="DE224" i="30"/>
  <c r="DD224" i="30"/>
  <c r="DC224" i="30"/>
  <c r="DB224" i="30"/>
  <c r="DA224" i="30"/>
  <c r="CZ224" i="30"/>
  <c r="CY224" i="30"/>
  <c r="CX224" i="30"/>
  <c r="CW224" i="30"/>
  <c r="CV224" i="30"/>
  <c r="CU224" i="30"/>
  <c r="CT224" i="30"/>
  <c r="CS224" i="30"/>
  <c r="CR224" i="30"/>
  <c r="CQ224" i="30"/>
  <c r="CP224" i="30"/>
  <c r="CO224" i="30"/>
  <c r="CN224" i="30"/>
  <c r="CM224" i="30"/>
  <c r="CL224" i="30"/>
  <c r="CK224" i="30"/>
  <c r="CJ224" i="30"/>
  <c r="CI224" i="30"/>
  <c r="CH224" i="30"/>
  <c r="CG224" i="30"/>
  <c r="CF224" i="30"/>
  <c r="CE224" i="30"/>
  <c r="CD224" i="30"/>
  <c r="CC224" i="30"/>
  <c r="CB224" i="30"/>
  <c r="CA224" i="30"/>
  <c r="BZ224" i="30"/>
  <c r="BY224" i="30"/>
  <c r="BX224" i="30"/>
  <c r="BW224" i="30"/>
  <c r="BV224" i="30"/>
  <c r="BU224" i="30"/>
  <c r="BT224" i="30"/>
  <c r="BS224" i="30"/>
  <c r="BR224" i="30"/>
  <c r="BQ224" i="30"/>
  <c r="BP224" i="30"/>
  <c r="BO224" i="30"/>
  <c r="BN224" i="30"/>
  <c r="BM224" i="30"/>
  <c r="BL224" i="30"/>
  <c r="BK224" i="30"/>
  <c r="BJ224" i="30"/>
  <c r="BI224" i="30"/>
  <c r="BH224" i="30"/>
  <c r="BG224" i="30"/>
  <c r="BF224" i="30"/>
  <c r="BE224" i="30"/>
  <c r="BD224" i="30"/>
  <c r="BC224" i="30"/>
  <c r="BB224" i="30"/>
  <c r="BA224" i="30"/>
  <c r="AZ224" i="30"/>
  <c r="AY224" i="30"/>
  <c r="AX224" i="30"/>
  <c r="AW224" i="30"/>
  <c r="AV224" i="30"/>
  <c r="AU224" i="30"/>
  <c r="AT224" i="30"/>
  <c r="AS224" i="30"/>
  <c r="AR224" i="30"/>
  <c r="AQ224" i="30"/>
  <c r="AP224" i="30"/>
  <c r="AO224" i="30"/>
  <c r="AN224" i="30"/>
  <c r="AM224" i="30"/>
  <c r="AL224" i="30"/>
  <c r="AK224" i="30"/>
  <c r="AJ224" i="30"/>
  <c r="AI224" i="30"/>
  <c r="AH224" i="30"/>
  <c r="AG224" i="30"/>
  <c r="AF224" i="30"/>
  <c r="AE224" i="30"/>
  <c r="AD224" i="30"/>
  <c r="AC224" i="30"/>
  <c r="AB224" i="30"/>
  <c r="AA224" i="30"/>
  <c r="Z224" i="30"/>
  <c r="Y224" i="30"/>
  <c r="X224" i="30"/>
  <c r="W224" i="30"/>
  <c r="V224" i="30"/>
  <c r="U224" i="30"/>
  <c r="T224" i="30"/>
  <c r="S224" i="30"/>
  <c r="R224" i="30"/>
  <c r="Q224" i="30"/>
  <c r="P224" i="30"/>
  <c r="O224" i="30"/>
  <c r="N224" i="30"/>
  <c r="M224" i="30"/>
  <c r="L224" i="30"/>
  <c r="K224" i="30"/>
  <c r="J224" i="30"/>
  <c r="I224" i="30"/>
  <c r="H224" i="30"/>
  <c r="G224" i="30"/>
  <c r="F224" i="30"/>
  <c r="E224" i="30"/>
  <c r="D224" i="30"/>
  <c r="C224" i="30"/>
  <c r="B224" i="30"/>
  <c r="A224" i="30"/>
  <c r="DH223" i="30"/>
  <c r="DG223" i="30"/>
  <c r="DF223" i="30"/>
  <c r="DE223" i="30"/>
  <c r="DD223" i="30"/>
  <c r="DC223" i="30"/>
  <c r="DB223" i="30"/>
  <c r="DA223" i="30"/>
  <c r="CZ223" i="30"/>
  <c r="CY223" i="30"/>
  <c r="CX223" i="30"/>
  <c r="CW223" i="30"/>
  <c r="CV223" i="30"/>
  <c r="CU223" i="30"/>
  <c r="CT223" i="30"/>
  <c r="CS223" i="30"/>
  <c r="CR223" i="30"/>
  <c r="CQ223" i="30"/>
  <c r="CP223" i="30"/>
  <c r="CO223" i="30"/>
  <c r="CN223" i="30"/>
  <c r="CM223" i="30"/>
  <c r="CL223" i="30"/>
  <c r="CK223" i="30"/>
  <c r="CJ223" i="30"/>
  <c r="CI223" i="30"/>
  <c r="CH223" i="30"/>
  <c r="CG223" i="30"/>
  <c r="CF223" i="30"/>
  <c r="CE223" i="30"/>
  <c r="CD223" i="30"/>
  <c r="CC223" i="30"/>
  <c r="CB223" i="30"/>
  <c r="CA223" i="30"/>
  <c r="BZ223" i="30"/>
  <c r="BY223" i="30"/>
  <c r="BX223" i="30"/>
  <c r="BW223" i="30"/>
  <c r="BV223" i="30"/>
  <c r="BU223" i="30"/>
  <c r="BT223" i="30"/>
  <c r="BS223" i="30"/>
  <c r="BR223" i="30"/>
  <c r="BQ223" i="30"/>
  <c r="BP223" i="30"/>
  <c r="BO223" i="30"/>
  <c r="BN223" i="30"/>
  <c r="BM223" i="30"/>
  <c r="BL223" i="30"/>
  <c r="BK223" i="30"/>
  <c r="BJ223" i="30"/>
  <c r="BI223" i="30"/>
  <c r="BH223" i="30"/>
  <c r="BG223" i="30"/>
  <c r="BF223" i="30"/>
  <c r="BE223" i="30"/>
  <c r="BD223" i="30"/>
  <c r="BC223" i="30"/>
  <c r="BB223" i="30"/>
  <c r="BA223" i="30"/>
  <c r="AZ223" i="30"/>
  <c r="AY223" i="30"/>
  <c r="AX223" i="30"/>
  <c r="AW223" i="30"/>
  <c r="AV223" i="30"/>
  <c r="AU223" i="30"/>
  <c r="AT223" i="30"/>
  <c r="AS223" i="30"/>
  <c r="AR223" i="30"/>
  <c r="AQ223" i="30"/>
  <c r="AP223" i="30"/>
  <c r="AO223" i="30"/>
  <c r="AN223" i="30"/>
  <c r="AM223" i="30"/>
  <c r="AL223" i="30"/>
  <c r="AK223" i="30"/>
  <c r="AJ223" i="30"/>
  <c r="AI223" i="30"/>
  <c r="AH223" i="30"/>
  <c r="AG223" i="30"/>
  <c r="AF223" i="30"/>
  <c r="AE223" i="30"/>
  <c r="AD223" i="30"/>
  <c r="AC223" i="30"/>
  <c r="AB223" i="30"/>
  <c r="AA223" i="30"/>
  <c r="Z223" i="30"/>
  <c r="Y223" i="30"/>
  <c r="X223" i="30"/>
  <c r="W223" i="30"/>
  <c r="V223" i="30"/>
  <c r="U223" i="30"/>
  <c r="T223" i="30"/>
  <c r="S223" i="30"/>
  <c r="R223" i="30"/>
  <c r="Q223" i="30"/>
  <c r="P223" i="30"/>
  <c r="O223" i="30"/>
  <c r="N223" i="30"/>
  <c r="M223" i="30"/>
  <c r="L223" i="30"/>
  <c r="K223" i="30"/>
  <c r="J223" i="30"/>
  <c r="I223" i="30"/>
  <c r="H223" i="30"/>
  <c r="G223" i="30"/>
  <c r="F223" i="30"/>
  <c r="E223" i="30"/>
  <c r="D223" i="30"/>
  <c r="C223" i="30"/>
  <c r="B223" i="30"/>
  <c r="A223" i="30"/>
  <c r="DH222" i="30"/>
  <c r="DG222" i="30"/>
  <c r="DF222" i="30"/>
  <c r="DE222" i="30"/>
  <c r="DD222" i="30"/>
  <c r="DC222" i="30"/>
  <c r="DB222" i="30"/>
  <c r="DA222" i="30"/>
  <c r="CZ222" i="30"/>
  <c r="CY222" i="30"/>
  <c r="CX222" i="30"/>
  <c r="CW222" i="30"/>
  <c r="CV222" i="30"/>
  <c r="CU222" i="30"/>
  <c r="CT222" i="30"/>
  <c r="CS222" i="30"/>
  <c r="CR222" i="30"/>
  <c r="CQ222" i="30"/>
  <c r="CP222" i="30"/>
  <c r="CO222" i="30"/>
  <c r="CN222" i="30"/>
  <c r="CM222" i="30"/>
  <c r="CL222" i="30"/>
  <c r="CK222" i="30"/>
  <c r="CJ222" i="30"/>
  <c r="CI222" i="30"/>
  <c r="CH222" i="30"/>
  <c r="CG222" i="30"/>
  <c r="CF222" i="30"/>
  <c r="CE222" i="30"/>
  <c r="CD222" i="30"/>
  <c r="CC222" i="30"/>
  <c r="CB222" i="30"/>
  <c r="CA222" i="30"/>
  <c r="BZ222" i="30"/>
  <c r="BY222" i="30"/>
  <c r="BX222" i="30"/>
  <c r="BW222" i="30"/>
  <c r="BV222" i="30"/>
  <c r="BU222" i="30"/>
  <c r="BT222" i="30"/>
  <c r="BS222" i="30"/>
  <c r="BR222" i="30"/>
  <c r="BQ222" i="30"/>
  <c r="BP222" i="30"/>
  <c r="BO222" i="30"/>
  <c r="BN222" i="30"/>
  <c r="BM222" i="30"/>
  <c r="BL222" i="30"/>
  <c r="BK222" i="30"/>
  <c r="BJ222" i="30"/>
  <c r="BI222" i="30"/>
  <c r="BH222" i="30"/>
  <c r="BG222" i="30"/>
  <c r="BF222" i="30"/>
  <c r="BE222" i="30"/>
  <c r="BD222" i="30"/>
  <c r="BC222" i="30"/>
  <c r="BB222" i="30"/>
  <c r="BA222" i="30"/>
  <c r="AZ222" i="30"/>
  <c r="AY222" i="30"/>
  <c r="AX222" i="30"/>
  <c r="AW222" i="30"/>
  <c r="AV222" i="30"/>
  <c r="AU222" i="30"/>
  <c r="AT222" i="30"/>
  <c r="AS222" i="30"/>
  <c r="AR222" i="30"/>
  <c r="AQ222" i="30"/>
  <c r="AP222" i="30"/>
  <c r="AO222" i="30"/>
  <c r="AN222" i="30"/>
  <c r="AM222" i="30"/>
  <c r="AL222" i="30"/>
  <c r="AK222" i="30"/>
  <c r="AJ222" i="30"/>
  <c r="AI222" i="30"/>
  <c r="AH222" i="30"/>
  <c r="AG222" i="30"/>
  <c r="AF222" i="30"/>
  <c r="AE222" i="30"/>
  <c r="AD222" i="30"/>
  <c r="AC222" i="30"/>
  <c r="AB222" i="30"/>
  <c r="AA222" i="30"/>
  <c r="Z222" i="30"/>
  <c r="Y222" i="30"/>
  <c r="X222" i="30"/>
  <c r="W222" i="30"/>
  <c r="V222" i="30"/>
  <c r="U222" i="30"/>
  <c r="T222" i="30"/>
  <c r="S222" i="30"/>
  <c r="R222" i="30"/>
  <c r="Q222" i="30"/>
  <c r="P222" i="30"/>
  <c r="O222" i="30"/>
  <c r="N222" i="30"/>
  <c r="M222" i="30"/>
  <c r="L222" i="30"/>
  <c r="K222" i="30"/>
  <c r="J222" i="30"/>
  <c r="I222" i="30"/>
  <c r="H222" i="30"/>
  <c r="G222" i="30"/>
  <c r="F222" i="30"/>
  <c r="E222" i="30"/>
  <c r="D222" i="30"/>
  <c r="C222" i="30"/>
  <c r="B222" i="30"/>
  <c r="A222" i="30"/>
  <c r="DH221" i="30"/>
  <c r="DG221" i="30"/>
  <c r="DF221" i="30"/>
  <c r="DE221" i="30"/>
  <c r="DD221" i="30"/>
  <c r="DC221" i="30"/>
  <c r="DB221" i="30"/>
  <c r="DA221" i="30"/>
  <c r="CZ221" i="30"/>
  <c r="CY221" i="30"/>
  <c r="CX221" i="30"/>
  <c r="CW221" i="30"/>
  <c r="CV221" i="30"/>
  <c r="CU221" i="30"/>
  <c r="CT221" i="30"/>
  <c r="CS221" i="30"/>
  <c r="CR221" i="30"/>
  <c r="CQ221" i="30"/>
  <c r="CP221" i="30"/>
  <c r="CO221" i="30"/>
  <c r="CN221" i="30"/>
  <c r="CM221" i="30"/>
  <c r="CL221" i="30"/>
  <c r="CK221" i="30"/>
  <c r="CJ221" i="30"/>
  <c r="CI221" i="30"/>
  <c r="CH221" i="30"/>
  <c r="CG221" i="30"/>
  <c r="CF221" i="30"/>
  <c r="CE221" i="30"/>
  <c r="CD221" i="30"/>
  <c r="CC221" i="30"/>
  <c r="CB221" i="30"/>
  <c r="CA221" i="30"/>
  <c r="BZ221" i="30"/>
  <c r="BY221" i="30"/>
  <c r="BX221" i="30"/>
  <c r="BW221" i="30"/>
  <c r="BV221" i="30"/>
  <c r="BU221" i="30"/>
  <c r="BT221" i="30"/>
  <c r="BS221" i="30"/>
  <c r="BR221" i="30"/>
  <c r="BQ221" i="30"/>
  <c r="BP221" i="30"/>
  <c r="BO221" i="30"/>
  <c r="BN221" i="30"/>
  <c r="BM221" i="30"/>
  <c r="BL221" i="30"/>
  <c r="BK221" i="30"/>
  <c r="BJ221" i="30"/>
  <c r="BI221" i="30"/>
  <c r="BH221" i="30"/>
  <c r="BG221" i="30"/>
  <c r="BF221" i="30"/>
  <c r="BE221" i="30"/>
  <c r="BD221" i="30"/>
  <c r="BC221" i="30"/>
  <c r="BB221" i="30"/>
  <c r="BA221" i="30"/>
  <c r="AZ221" i="30"/>
  <c r="AY221" i="30"/>
  <c r="AX221" i="30"/>
  <c r="AW221" i="30"/>
  <c r="AV221" i="30"/>
  <c r="AU221" i="30"/>
  <c r="AT221" i="30"/>
  <c r="AS221" i="30"/>
  <c r="AR221" i="30"/>
  <c r="AQ221" i="30"/>
  <c r="AP221" i="30"/>
  <c r="AO221" i="30"/>
  <c r="AN221" i="30"/>
  <c r="AM221" i="30"/>
  <c r="AL221" i="30"/>
  <c r="AK221" i="30"/>
  <c r="AJ221" i="30"/>
  <c r="AI221" i="30"/>
  <c r="AH221" i="30"/>
  <c r="AG221" i="30"/>
  <c r="AF221" i="30"/>
  <c r="AE221" i="30"/>
  <c r="AD221" i="30"/>
  <c r="AC221" i="30"/>
  <c r="AB221" i="30"/>
  <c r="AA221" i="30"/>
  <c r="Z221" i="30"/>
  <c r="Y221" i="30"/>
  <c r="X221" i="30"/>
  <c r="W221" i="30"/>
  <c r="V221" i="30"/>
  <c r="U221" i="30"/>
  <c r="T221" i="30"/>
  <c r="S221" i="30"/>
  <c r="R221" i="30"/>
  <c r="Q221" i="30"/>
  <c r="P221" i="30"/>
  <c r="O221" i="30"/>
  <c r="N221" i="30"/>
  <c r="M221" i="30"/>
  <c r="L221" i="30"/>
  <c r="K221" i="30"/>
  <c r="J221" i="30"/>
  <c r="I221" i="30"/>
  <c r="H221" i="30"/>
  <c r="G221" i="30"/>
  <c r="F221" i="30"/>
  <c r="E221" i="30"/>
  <c r="D221" i="30"/>
  <c r="C221" i="30"/>
  <c r="B221" i="30"/>
  <c r="A221" i="30"/>
  <c r="DH220" i="30"/>
  <c r="DG220" i="30"/>
  <c r="DF220" i="30"/>
  <c r="DE220" i="30"/>
  <c r="DD220" i="30"/>
  <c r="DC220" i="30"/>
  <c r="DB220" i="30"/>
  <c r="DA220" i="30"/>
  <c r="CZ220" i="30"/>
  <c r="CY220" i="30"/>
  <c r="CX220" i="30"/>
  <c r="CW220" i="30"/>
  <c r="CV220" i="30"/>
  <c r="CU220" i="30"/>
  <c r="CT220" i="30"/>
  <c r="CS220" i="30"/>
  <c r="CR220" i="30"/>
  <c r="CQ220" i="30"/>
  <c r="CP220" i="30"/>
  <c r="CO220" i="30"/>
  <c r="CN220" i="30"/>
  <c r="CM220" i="30"/>
  <c r="CL220" i="30"/>
  <c r="CK220" i="30"/>
  <c r="CJ220" i="30"/>
  <c r="CI220" i="30"/>
  <c r="CH220" i="30"/>
  <c r="CG220" i="30"/>
  <c r="CF220" i="30"/>
  <c r="CE220" i="30"/>
  <c r="CD220" i="30"/>
  <c r="CC220" i="30"/>
  <c r="CB220" i="30"/>
  <c r="CA220" i="30"/>
  <c r="BZ220" i="30"/>
  <c r="BY220" i="30"/>
  <c r="BX220" i="30"/>
  <c r="BW220" i="30"/>
  <c r="BV220" i="30"/>
  <c r="BU220" i="30"/>
  <c r="BT220" i="30"/>
  <c r="BS220" i="30"/>
  <c r="BR220" i="30"/>
  <c r="BQ220" i="30"/>
  <c r="BP220" i="30"/>
  <c r="BO220" i="30"/>
  <c r="BN220" i="30"/>
  <c r="BM220" i="30"/>
  <c r="BL220" i="30"/>
  <c r="BK220" i="30"/>
  <c r="BJ220" i="30"/>
  <c r="BI220" i="30"/>
  <c r="BH220" i="30"/>
  <c r="BG220" i="30"/>
  <c r="BF220" i="30"/>
  <c r="BE220" i="30"/>
  <c r="BD220" i="30"/>
  <c r="BC220" i="30"/>
  <c r="BB220" i="30"/>
  <c r="BA220" i="30"/>
  <c r="AZ220" i="30"/>
  <c r="AY220" i="30"/>
  <c r="AX220" i="30"/>
  <c r="AW220" i="30"/>
  <c r="AV220" i="30"/>
  <c r="AU220" i="30"/>
  <c r="AT220" i="30"/>
  <c r="AS220" i="30"/>
  <c r="AR220" i="30"/>
  <c r="AQ220" i="30"/>
  <c r="AP220" i="30"/>
  <c r="AO220" i="30"/>
  <c r="AN220" i="30"/>
  <c r="AM220" i="30"/>
  <c r="AL220" i="30"/>
  <c r="AK220" i="30"/>
  <c r="AJ220" i="30"/>
  <c r="AI220" i="30"/>
  <c r="AH220" i="30"/>
  <c r="AG220" i="30"/>
  <c r="AF220" i="30"/>
  <c r="AE220" i="30"/>
  <c r="AD220" i="30"/>
  <c r="AC220" i="30"/>
  <c r="AB220" i="30"/>
  <c r="AA220" i="30"/>
  <c r="Z220" i="30"/>
  <c r="Y220" i="30"/>
  <c r="X220" i="30"/>
  <c r="W220" i="30"/>
  <c r="V220" i="30"/>
  <c r="U220" i="30"/>
  <c r="T220" i="30"/>
  <c r="S220" i="30"/>
  <c r="R220" i="30"/>
  <c r="Q220" i="30"/>
  <c r="P220" i="30"/>
  <c r="O220" i="30"/>
  <c r="N220" i="30"/>
  <c r="M220" i="30"/>
  <c r="L220" i="30"/>
  <c r="K220" i="30"/>
  <c r="J220" i="30"/>
  <c r="I220" i="30"/>
  <c r="H220" i="30"/>
  <c r="G220" i="30"/>
  <c r="F220" i="30"/>
  <c r="E220" i="30"/>
  <c r="D220" i="30"/>
  <c r="C220" i="30"/>
  <c r="B220" i="30"/>
  <c r="A220" i="30"/>
  <c r="DH219" i="30"/>
  <c r="DG219" i="30"/>
  <c r="DF219" i="30"/>
  <c r="DE219" i="30"/>
  <c r="DD219" i="30"/>
  <c r="DC219" i="30"/>
  <c r="DB219" i="30"/>
  <c r="DA219" i="30"/>
  <c r="CZ219" i="30"/>
  <c r="CY219" i="30"/>
  <c r="CX219" i="30"/>
  <c r="CW219" i="30"/>
  <c r="CV219" i="30"/>
  <c r="CU219" i="30"/>
  <c r="CT219" i="30"/>
  <c r="CS219" i="30"/>
  <c r="CR219" i="30"/>
  <c r="CQ219" i="30"/>
  <c r="CP219" i="30"/>
  <c r="CO219" i="30"/>
  <c r="CN219" i="30"/>
  <c r="CM219" i="30"/>
  <c r="CL219" i="30"/>
  <c r="CK219" i="30"/>
  <c r="CJ219" i="30"/>
  <c r="CI219" i="30"/>
  <c r="CH219" i="30"/>
  <c r="CG219" i="30"/>
  <c r="CF219" i="30"/>
  <c r="CE219" i="30"/>
  <c r="CD219" i="30"/>
  <c r="CC219" i="30"/>
  <c r="CB219" i="30"/>
  <c r="CA219" i="30"/>
  <c r="BZ219" i="30"/>
  <c r="BY219" i="30"/>
  <c r="BX219" i="30"/>
  <c r="BW219" i="30"/>
  <c r="BV219" i="30"/>
  <c r="BU219" i="30"/>
  <c r="BT219" i="30"/>
  <c r="BS219" i="30"/>
  <c r="BR219" i="30"/>
  <c r="BQ219" i="30"/>
  <c r="BP219" i="30"/>
  <c r="BO219" i="30"/>
  <c r="BN219" i="30"/>
  <c r="BM219" i="30"/>
  <c r="BL219" i="30"/>
  <c r="BK219" i="30"/>
  <c r="BJ219" i="30"/>
  <c r="BI219" i="30"/>
  <c r="BH219" i="30"/>
  <c r="BG219" i="30"/>
  <c r="BF219" i="30"/>
  <c r="BE219" i="30"/>
  <c r="BD219" i="30"/>
  <c r="BC219" i="30"/>
  <c r="BB219" i="30"/>
  <c r="BA219" i="30"/>
  <c r="AZ219" i="30"/>
  <c r="AY219" i="30"/>
  <c r="AX219" i="30"/>
  <c r="AW219" i="30"/>
  <c r="AV219" i="30"/>
  <c r="AU219" i="30"/>
  <c r="AT219" i="30"/>
  <c r="AS219" i="30"/>
  <c r="AR219" i="30"/>
  <c r="AQ219" i="30"/>
  <c r="AP219" i="30"/>
  <c r="AO219" i="30"/>
  <c r="AN219" i="30"/>
  <c r="AM219" i="30"/>
  <c r="AL219" i="30"/>
  <c r="AK219" i="30"/>
  <c r="AJ219" i="30"/>
  <c r="AI219" i="30"/>
  <c r="AH219" i="30"/>
  <c r="AG219" i="30"/>
  <c r="AF219" i="30"/>
  <c r="AE219" i="30"/>
  <c r="AD219" i="30"/>
  <c r="AC219" i="30"/>
  <c r="AB219" i="30"/>
  <c r="AA219" i="30"/>
  <c r="Z219" i="30"/>
  <c r="Y219" i="30"/>
  <c r="X219" i="30"/>
  <c r="W219" i="30"/>
  <c r="V219" i="30"/>
  <c r="U219" i="30"/>
  <c r="T219" i="30"/>
  <c r="S219" i="30"/>
  <c r="R219" i="30"/>
  <c r="Q219" i="30"/>
  <c r="P219" i="30"/>
  <c r="O219" i="30"/>
  <c r="N219" i="30"/>
  <c r="M219" i="30"/>
  <c r="L219" i="30"/>
  <c r="K219" i="30"/>
  <c r="J219" i="30"/>
  <c r="I219" i="30"/>
  <c r="H219" i="30"/>
  <c r="G219" i="30"/>
  <c r="F219" i="30"/>
  <c r="E219" i="30"/>
  <c r="D219" i="30"/>
  <c r="C219" i="30"/>
  <c r="B219" i="30"/>
  <c r="A219" i="30"/>
  <c r="DH218" i="30"/>
  <c r="DG218" i="30"/>
  <c r="DF218" i="30"/>
  <c r="DE218" i="30"/>
  <c r="DD218" i="30"/>
  <c r="DC218" i="30"/>
  <c r="DB218" i="30"/>
  <c r="DA218" i="30"/>
  <c r="CZ218" i="30"/>
  <c r="CY218" i="30"/>
  <c r="CX218" i="30"/>
  <c r="CW218" i="30"/>
  <c r="CV218" i="30"/>
  <c r="CU218" i="30"/>
  <c r="CT218" i="30"/>
  <c r="CS218" i="30"/>
  <c r="CR218" i="30"/>
  <c r="CQ218" i="30"/>
  <c r="CP218" i="30"/>
  <c r="CO218" i="30"/>
  <c r="CN218" i="30"/>
  <c r="CM218" i="30"/>
  <c r="CL218" i="30"/>
  <c r="CK218" i="30"/>
  <c r="CJ218" i="30"/>
  <c r="CI218" i="30"/>
  <c r="CH218" i="30"/>
  <c r="CG218" i="30"/>
  <c r="CF218" i="30"/>
  <c r="CE218" i="30"/>
  <c r="CD218" i="30"/>
  <c r="CC218" i="30"/>
  <c r="CB218" i="30"/>
  <c r="CA218" i="30"/>
  <c r="BZ218" i="30"/>
  <c r="BY218" i="30"/>
  <c r="BX218" i="30"/>
  <c r="BW218" i="30"/>
  <c r="BV218" i="30"/>
  <c r="BU218" i="30"/>
  <c r="BT218" i="30"/>
  <c r="BS218" i="30"/>
  <c r="BR218" i="30"/>
  <c r="BQ218" i="30"/>
  <c r="BP218" i="30"/>
  <c r="BO218" i="30"/>
  <c r="BN218" i="30"/>
  <c r="BM218" i="30"/>
  <c r="BL218" i="30"/>
  <c r="BK218" i="30"/>
  <c r="BJ218" i="30"/>
  <c r="BI218" i="30"/>
  <c r="BH218" i="30"/>
  <c r="BG218" i="30"/>
  <c r="BF218" i="30"/>
  <c r="BE218" i="30"/>
  <c r="BD218" i="30"/>
  <c r="BC218" i="30"/>
  <c r="BB218" i="30"/>
  <c r="BA218" i="30"/>
  <c r="AZ218" i="30"/>
  <c r="AY218" i="30"/>
  <c r="AX218" i="30"/>
  <c r="AW218" i="30"/>
  <c r="AV218" i="30"/>
  <c r="AU218" i="30"/>
  <c r="AT218" i="30"/>
  <c r="AS218" i="30"/>
  <c r="AR218" i="30"/>
  <c r="AQ218" i="30"/>
  <c r="AP218" i="30"/>
  <c r="AO218" i="30"/>
  <c r="AN218" i="30"/>
  <c r="AM218" i="30"/>
  <c r="AL218" i="30"/>
  <c r="AK218" i="30"/>
  <c r="AJ218" i="30"/>
  <c r="AI218" i="30"/>
  <c r="AH218" i="30"/>
  <c r="AG218" i="30"/>
  <c r="AF218" i="30"/>
  <c r="AE218" i="30"/>
  <c r="AD218" i="30"/>
  <c r="AC218" i="30"/>
  <c r="AB218" i="30"/>
  <c r="AA218" i="30"/>
  <c r="Z218" i="30"/>
  <c r="Y218" i="30"/>
  <c r="X218" i="30"/>
  <c r="W218" i="30"/>
  <c r="V218" i="30"/>
  <c r="U218" i="30"/>
  <c r="T218" i="30"/>
  <c r="S218" i="30"/>
  <c r="R218" i="30"/>
  <c r="Q218" i="30"/>
  <c r="P218" i="30"/>
  <c r="O218" i="30"/>
  <c r="N218" i="30"/>
  <c r="M218" i="30"/>
  <c r="L218" i="30"/>
  <c r="K218" i="30"/>
  <c r="J218" i="30"/>
  <c r="I218" i="30"/>
  <c r="H218" i="30"/>
  <c r="G218" i="30"/>
  <c r="F218" i="30"/>
  <c r="E218" i="30"/>
  <c r="D218" i="30"/>
  <c r="C218" i="30"/>
  <c r="B218" i="30"/>
  <c r="A218" i="30"/>
  <c r="DH217" i="30"/>
  <c r="DG217" i="30"/>
  <c r="DF217" i="30"/>
  <c r="DE217" i="30"/>
  <c r="DD217" i="30"/>
  <c r="DC217" i="30"/>
  <c r="DB217" i="30"/>
  <c r="DA217" i="30"/>
  <c r="CZ217" i="30"/>
  <c r="CY217" i="30"/>
  <c r="CX217" i="30"/>
  <c r="CW217" i="30"/>
  <c r="CV217" i="30"/>
  <c r="CU217" i="30"/>
  <c r="CT217" i="30"/>
  <c r="CS217" i="30"/>
  <c r="CR217" i="30"/>
  <c r="CQ217" i="30"/>
  <c r="CP217" i="30"/>
  <c r="CO217" i="30"/>
  <c r="CN217" i="30"/>
  <c r="CM217" i="30"/>
  <c r="CL217" i="30"/>
  <c r="CK217" i="30"/>
  <c r="CJ217" i="30"/>
  <c r="CI217" i="30"/>
  <c r="CH217" i="30"/>
  <c r="CG217" i="30"/>
  <c r="CF217" i="30"/>
  <c r="CE217" i="30"/>
  <c r="CD217" i="30"/>
  <c r="CC217" i="30"/>
  <c r="CB217" i="30"/>
  <c r="CA217" i="30"/>
  <c r="BZ217" i="30"/>
  <c r="BY217" i="30"/>
  <c r="BX217" i="30"/>
  <c r="BW217" i="30"/>
  <c r="BV217" i="30"/>
  <c r="BU217" i="30"/>
  <c r="BT217" i="30"/>
  <c r="BS217" i="30"/>
  <c r="BR217" i="30"/>
  <c r="BQ217" i="30"/>
  <c r="BP217" i="30"/>
  <c r="BO217" i="30"/>
  <c r="BN217" i="30"/>
  <c r="BM217" i="30"/>
  <c r="BL217" i="30"/>
  <c r="BK217" i="30"/>
  <c r="BJ217" i="30"/>
  <c r="BI217" i="30"/>
  <c r="BH217" i="30"/>
  <c r="BG217" i="30"/>
  <c r="BF217" i="30"/>
  <c r="BE217" i="30"/>
  <c r="BD217" i="30"/>
  <c r="BC217" i="30"/>
  <c r="BB217" i="30"/>
  <c r="BA217" i="30"/>
  <c r="AZ217" i="30"/>
  <c r="AY217" i="30"/>
  <c r="AX217" i="30"/>
  <c r="AW217" i="30"/>
  <c r="AV217" i="30"/>
  <c r="AU217" i="30"/>
  <c r="AT217" i="30"/>
  <c r="AS217" i="30"/>
  <c r="AR217" i="30"/>
  <c r="AQ217" i="30"/>
  <c r="AP217" i="30"/>
  <c r="AO217" i="30"/>
  <c r="AN217" i="30"/>
  <c r="AM217" i="30"/>
  <c r="AL217" i="30"/>
  <c r="AK217" i="30"/>
  <c r="AJ217" i="30"/>
  <c r="AI217" i="30"/>
  <c r="AH217" i="30"/>
  <c r="AG217" i="30"/>
  <c r="AF217" i="30"/>
  <c r="AE217" i="30"/>
  <c r="AD217" i="30"/>
  <c r="AC217" i="30"/>
  <c r="AB217" i="30"/>
  <c r="AA217" i="30"/>
  <c r="Z217" i="30"/>
  <c r="Y217" i="30"/>
  <c r="X217" i="30"/>
  <c r="W217" i="30"/>
  <c r="V217" i="30"/>
  <c r="U217" i="30"/>
  <c r="T217" i="30"/>
  <c r="S217" i="30"/>
  <c r="R217" i="30"/>
  <c r="Q217" i="30"/>
  <c r="P217" i="30"/>
  <c r="O217" i="30"/>
  <c r="N217" i="30"/>
  <c r="M217" i="30"/>
  <c r="L217" i="30"/>
  <c r="K217" i="30"/>
  <c r="J217" i="30"/>
  <c r="I217" i="30"/>
  <c r="H217" i="30"/>
  <c r="G217" i="30"/>
  <c r="F217" i="30"/>
  <c r="E217" i="30"/>
  <c r="D217" i="30"/>
  <c r="C217" i="30"/>
  <c r="B217" i="30"/>
  <c r="A217" i="30"/>
  <c r="DH216" i="30"/>
  <c r="DG216" i="30"/>
  <c r="DF216" i="30"/>
  <c r="DE216" i="30"/>
  <c r="DD216" i="30"/>
  <c r="DC216" i="30"/>
  <c r="DB216" i="30"/>
  <c r="DA216" i="30"/>
  <c r="CZ216" i="30"/>
  <c r="CY216" i="30"/>
  <c r="CX216" i="30"/>
  <c r="CW216" i="30"/>
  <c r="CV216" i="30"/>
  <c r="CU216" i="30"/>
  <c r="CT216" i="30"/>
  <c r="CS216" i="30"/>
  <c r="CR216" i="30"/>
  <c r="CQ216" i="30"/>
  <c r="CP216" i="30"/>
  <c r="CO216" i="30"/>
  <c r="CN216" i="30"/>
  <c r="CM216" i="30"/>
  <c r="CL216" i="30"/>
  <c r="CK216" i="30"/>
  <c r="CJ216" i="30"/>
  <c r="CI216" i="30"/>
  <c r="CH216" i="30"/>
  <c r="CG216" i="30"/>
  <c r="CF216" i="30"/>
  <c r="CE216" i="30"/>
  <c r="CD216" i="30"/>
  <c r="CC216" i="30"/>
  <c r="CB216" i="30"/>
  <c r="CA216" i="30"/>
  <c r="BZ216" i="30"/>
  <c r="BY216" i="30"/>
  <c r="BX216" i="30"/>
  <c r="BW216" i="30"/>
  <c r="BV216" i="30"/>
  <c r="BU216" i="30"/>
  <c r="BT216" i="30"/>
  <c r="BS216" i="30"/>
  <c r="BR216" i="30"/>
  <c r="BQ216" i="30"/>
  <c r="BP216" i="30"/>
  <c r="BO216" i="30"/>
  <c r="BN216" i="30"/>
  <c r="BM216" i="30"/>
  <c r="BL216" i="30"/>
  <c r="BK216" i="30"/>
  <c r="BJ216" i="30"/>
  <c r="BI216" i="30"/>
  <c r="BH216" i="30"/>
  <c r="BG216" i="30"/>
  <c r="BF216" i="30"/>
  <c r="BE216" i="30"/>
  <c r="BD216" i="30"/>
  <c r="BC216" i="30"/>
  <c r="BB216" i="30"/>
  <c r="BA216" i="30"/>
  <c r="AZ216" i="30"/>
  <c r="AY216" i="30"/>
  <c r="AX216" i="30"/>
  <c r="AW216" i="30"/>
  <c r="AV216" i="30"/>
  <c r="AU216" i="30"/>
  <c r="AT216" i="30"/>
  <c r="AS216" i="30"/>
  <c r="AR216" i="30"/>
  <c r="AQ216" i="30"/>
  <c r="AP216" i="30"/>
  <c r="AO216" i="30"/>
  <c r="AN216" i="30"/>
  <c r="AM216" i="30"/>
  <c r="AL216" i="30"/>
  <c r="AK216" i="30"/>
  <c r="AJ216" i="30"/>
  <c r="AI216" i="30"/>
  <c r="AH216" i="30"/>
  <c r="AG216" i="30"/>
  <c r="AF216" i="30"/>
  <c r="AE216" i="30"/>
  <c r="AD216" i="30"/>
  <c r="AC216" i="30"/>
  <c r="AB216" i="30"/>
  <c r="AA216" i="30"/>
  <c r="Z216" i="30"/>
  <c r="Y216" i="30"/>
  <c r="X216" i="30"/>
  <c r="W216" i="30"/>
  <c r="V216" i="30"/>
  <c r="U216" i="30"/>
  <c r="T216" i="30"/>
  <c r="S216" i="30"/>
  <c r="R216" i="30"/>
  <c r="Q216" i="30"/>
  <c r="P216" i="30"/>
  <c r="O216" i="30"/>
  <c r="N216" i="30"/>
  <c r="M216" i="30"/>
  <c r="L216" i="30"/>
  <c r="K216" i="30"/>
  <c r="J216" i="30"/>
  <c r="I216" i="30"/>
  <c r="H216" i="30"/>
  <c r="G216" i="30"/>
  <c r="F216" i="30"/>
  <c r="E216" i="30"/>
  <c r="D216" i="30"/>
  <c r="C216" i="30"/>
  <c r="B216" i="30"/>
  <c r="A216" i="30"/>
  <c r="DH215" i="30"/>
  <c r="DG215" i="30"/>
  <c r="DF215" i="30"/>
  <c r="DE215" i="30"/>
  <c r="DD215" i="30"/>
  <c r="DC215" i="30"/>
  <c r="DB215" i="30"/>
  <c r="DA215" i="30"/>
  <c r="CZ215" i="30"/>
  <c r="CY215" i="30"/>
  <c r="CX215" i="30"/>
  <c r="CW215" i="30"/>
  <c r="CV215" i="30"/>
  <c r="CU215" i="30"/>
  <c r="CT215" i="30"/>
  <c r="CS215" i="30"/>
  <c r="CR215" i="30"/>
  <c r="CQ215" i="30"/>
  <c r="CP215" i="30"/>
  <c r="CO215" i="30"/>
  <c r="CN215" i="30"/>
  <c r="CM215" i="30"/>
  <c r="CL215" i="30"/>
  <c r="CK215" i="30"/>
  <c r="CJ215" i="30"/>
  <c r="CI215" i="30"/>
  <c r="CH215" i="30"/>
  <c r="CG215" i="30"/>
  <c r="CF215" i="30"/>
  <c r="CE215" i="30"/>
  <c r="CD215" i="30"/>
  <c r="CC215" i="30"/>
  <c r="CB215" i="30"/>
  <c r="CA215" i="30"/>
  <c r="BZ215" i="30"/>
  <c r="BY215" i="30"/>
  <c r="BX215" i="30"/>
  <c r="BW215" i="30"/>
  <c r="BV215" i="30"/>
  <c r="BU215" i="30"/>
  <c r="BT215" i="30"/>
  <c r="BS215" i="30"/>
  <c r="BR215" i="30"/>
  <c r="BQ215" i="30"/>
  <c r="BP215" i="30"/>
  <c r="BO215" i="30"/>
  <c r="BN215" i="30"/>
  <c r="BM215" i="30"/>
  <c r="BL215" i="30"/>
  <c r="BK215" i="30"/>
  <c r="BJ215" i="30"/>
  <c r="BI215" i="30"/>
  <c r="BH215" i="30"/>
  <c r="BG215" i="30"/>
  <c r="BF215" i="30"/>
  <c r="BE215" i="30"/>
  <c r="BD215" i="30"/>
  <c r="BC215" i="30"/>
  <c r="BB215" i="30"/>
  <c r="BA215" i="30"/>
  <c r="AZ215" i="30"/>
  <c r="AY215" i="30"/>
  <c r="AX215" i="30"/>
  <c r="AW215" i="30"/>
  <c r="AV215" i="30"/>
  <c r="AU215" i="30"/>
  <c r="AT215" i="30"/>
  <c r="AS215" i="30"/>
  <c r="AR215" i="30"/>
  <c r="AQ215" i="30"/>
  <c r="AP215" i="30"/>
  <c r="AO215" i="30"/>
  <c r="AN215" i="30"/>
  <c r="AM215" i="30"/>
  <c r="AL215" i="30"/>
  <c r="AK215" i="30"/>
  <c r="AJ215" i="30"/>
  <c r="AI215" i="30"/>
  <c r="AH215" i="30"/>
  <c r="AG215" i="30"/>
  <c r="AF215" i="30"/>
  <c r="AE215" i="30"/>
  <c r="AD215" i="30"/>
  <c r="AC215" i="30"/>
  <c r="AB215" i="30"/>
  <c r="AA215" i="30"/>
  <c r="Z215" i="30"/>
  <c r="Y215" i="30"/>
  <c r="X215" i="30"/>
  <c r="W215" i="30"/>
  <c r="V215" i="30"/>
  <c r="U215" i="30"/>
  <c r="T215" i="30"/>
  <c r="S215" i="30"/>
  <c r="R215" i="30"/>
  <c r="Q215" i="30"/>
  <c r="P215" i="30"/>
  <c r="O215" i="30"/>
  <c r="N215" i="30"/>
  <c r="M215" i="30"/>
  <c r="L215" i="30"/>
  <c r="K215" i="30"/>
  <c r="J215" i="30"/>
  <c r="I215" i="30"/>
  <c r="H215" i="30"/>
  <c r="G215" i="30"/>
  <c r="F215" i="30"/>
  <c r="E215" i="30"/>
  <c r="D215" i="30"/>
  <c r="C215" i="30"/>
  <c r="B215" i="30"/>
  <c r="A215" i="30"/>
  <c r="DH214" i="30"/>
  <c r="DG214" i="30"/>
  <c r="DF214" i="30"/>
  <c r="DE214" i="30"/>
  <c r="DD214" i="30"/>
  <c r="DC214" i="30"/>
  <c r="DB214" i="30"/>
  <c r="DA214" i="30"/>
  <c r="CZ214" i="30"/>
  <c r="CY214" i="30"/>
  <c r="CX214" i="30"/>
  <c r="CW214" i="30"/>
  <c r="CV214" i="30"/>
  <c r="CU214" i="30"/>
  <c r="CT214" i="30"/>
  <c r="CS214" i="30"/>
  <c r="CR214" i="30"/>
  <c r="CQ214" i="30"/>
  <c r="CP214" i="30"/>
  <c r="CO214" i="30"/>
  <c r="CN214" i="30"/>
  <c r="CM214" i="30"/>
  <c r="CL214" i="30"/>
  <c r="CK214" i="30"/>
  <c r="CJ214" i="30"/>
  <c r="CI214" i="30"/>
  <c r="CH214" i="30"/>
  <c r="CG214" i="30"/>
  <c r="CF214" i="30"/>
  <c r="CE214" i="30"/>
  <c r="CD214" i="30"/>
  <c r="CC214" i="30"/>
  <c r="CB214" i="30"/>
  <c r="CA214" i="30"/>
  <c r="BZ214" i="30"/>
  <c r="BY214" i="30"/>
  <c r="BX214" i="30"/>
  <c r="BW214" i="30"/>
  <c r="BV214" i="30"/>
  <c r="BU214" i="30"/>
  <c r="BT214" i="30"/>
  <c r="BS214" i="30"/>
  <c r="BR214" i="30"/>
  <c r="BQ214" i="30"/>
  <c r="BP214" i="30"/>
  <c r="BO214" i="30"/>
  <c r="BN214" i="30"/>
  <c r="BM214" i="30"/>
  <c r="BL214" i="30"/>
  <c r="BK214" i="30"/>
  <c r="BJ214" i="30"/>
  <c r="BI214" i="30"/>
  <c r="BH214" i="30"/>
  <c r="BG214" i="30"/>
  <c r="BF214" i="30"/>
  <c r="BE214" i="30"/>
  <c r="BD214" i="30"/>
  <c r="BC214" i="30"/>
  <c r="BB214" i="30"/>
  <c r="BA214" i="30"/>
  <c r="AZ214" i="30"/>
  <c r="AY214" i="30"/>
  <c r="AX214" i="30"/>
  <c r="AW214" i="30"/>
  <c r="AV214" i="30"/>
  <c r="AU214" i="30"/>
  <c r="AT214" i="30"/>
  <c r="AS214" i="30"/>
  <c r="AR214" i="30"/>
  <c r="AQ214" i="30"/>
  <c r="AP214" i="30"/>
  <c r="AO214" i="30"/>
  <c r="AN214" i="30"/>
  <c r="AM214" i="30"/>
  <c r="AL214" i="30"/>
  <c r="AK214" i="30"/>
  <c r="AJ214" i="30"/>
  <c r="AI214" i="30"/>
  <c r="AH214" i="30"/>
  <c r="AG214" i="30"/>
  <c r="AF214" i="30"/>
  <c r="AE214" i="30"/>
  <c r="AD214" i="30"/>
  <c r="AC214" i="30"/>
  <c r="AB214" i="30"/>
  <c r="AA214" i="30"/>
  <c r="Z214" i="30"/>
  <c r="Y214" i="30"/>
  <c r="X214" i="30"/>
  <c r="W214" i="30"/>
  <c r="V214" i="30"/>
  <c r="U214" i="30"/>
  <c r="T214" i="30"/>
  <c r="S214" i="30"/>
  <c r="R214" i="30"/>
  <c r="Q214" i="30"/>
  <c r="P214" i="30"/>
  <c r="O214" i="30"/>
  <c r="N214" i="30"/>
  <c r="M214" i="30"/>
  <c r="L214" i="30"/>
  <c r="K214" i="30"/>
  <c r="J214" i="30"/>
  <c r="I214" i="30"/>
  <c r="H214" i="30"/>
  <c r="G214" i="30"/>
  <c r="F214" i="30"/>
  <c r="E214" i="30"/>
  <c r="D214" i="30"/>
  <c r="C214" i="30"/>
  <c r="B214" i="30"/>
  <c r="A214" i="30"/>
  <c r="DH213" i="30"/>
  <c r="DG213" i="30"/>
  <c r="DF213" i="30"/>
  <c r="DE213" i="30"/>
  <c r="DD213" i="30"/>
  <c r="DC213" i="30"/>
  <c r="DB213" i="30"/>
  <c r="DA213" i="30"/>
  <c r="CZ213" i="30"/>
  <c r="CY213" i="30"/>
  <c r="CX213" i="30"/>
  <c r="CW213" i="30"/>
  <c r="CV213" i="30"/>
  <c r="CU213" i="30"/>
  <c r="CT213" i="30"/>
  <c r="CS213" i="30"/>
  <c r="CR213" i="30"/>
  <c r="CQ213" i="30"/>
  <c r="CP213" i="30"/>
  <c r="CO213" i="30"/>
  <c r="CN213" i="30"/>
  <c r="CM213" i="30"/>
  <c r="CL213" i="30"/>
  <c r="CK213" i="30"/>
  <c r="CJ213" i="30"/>
  <c r="CI213" i="30"/>
  <c r="CH213" i="30"/>
  <c r="CG213" i="30"/>
  <c r="CF213" i="30"/>
  <c r="CE213" i="30"/>
  <c r="CD213" i="30"/>
  <c r="CC213" i="30"/>
  <c r="CB213" i="30"/>
  <c r="CA213" i="30"/>
  <c r="BZ213" i="30"/>
  <c r="BY213" i="30"/>
  <c r="BX213" i="30"/>
  <c r="BW213" i="30"/>
  <c r="BV213" i="30"/>
  <c r="BU213" i="30"/>
  <c r="BT213" i="30"/>
  <c r="BS213" i="30"/>
  <c r="BR213" i="30"/>
  <c r="BQ213" i="30"/>
  <c r="BP213" i="30"/>
  <c r="BO213" i="30"/>
  <c r="BN213" i="30"/>
  <c r="BM213" i="30"/>
  <c r="BL213" i="30"/>
  <c r="BK213" i="30"/>
  <c r="BJ213" i="30"/>
  <c r="BI213" i="30"/>
  <c r="BH213" i="30"/>
  <c r="BG213" i="30"/>
  <c r="BF213" i="30"/>
  <c r="BE213" i="30"/>
  <c r="BD213" i="30"/>
  <c r="BC213" i="30"/>
  <c r="BB213" i="30"/>
  <c r="BA213" i="30"/>
  <c r="AZ213" i="30"/>
  <c r="AY213" i="30"/>
  <c r="AX213" i="30"/>
  <c r="AW213" i="30"/>
  <c r="AV213" i="30"/>
  <c r="AU213" i="30"/>
  <c r="AT213" i="30"/>
  <c r="AS213" i="30"/>
  <c r="AR213" i="30"/>
  <c r="AQ213" i="30"/>
  <c r="AP213" i="30"/>
  <c r="AO213" i="30"/>
  <c r="AN213" i="30"/>
  <c r="AM213" i="30"/>
  <c r="AL213" i="30"/>
  <c r="AK213" i="30"/>
  <c r="AJ213" i="30"/>
  <c r="AI213" i="30"/>
  <c r="AH213" i="30"/>
  <c r="AG213" i="30"/>
  <c r="AF213" i="30"/>
  <c r="AE213" i="30"/>
  <c r="AD213" i="30"/>
  <c r="AC213" i="30"/>
  <c r="AB213" i="30"/>
  <c r="AA213" i="30"/>
  <c r="Z213" i="30"/>
  <c r="Y213" i="30"/>
  <c r="X213" i="30"/>
  <c r="W213" i="30"/>
  <c r="V213" i="30"/>
  <c r="U213" i="30"/>
  <c r="T213" i="30"/>
  <c r="S213" i="30"/>
  <c r="R213" i="30"/>
  <c r="Q213" i="30"/>
  <c r="P213" i="30"/>
  <c r="O213" i="30"/>
  <c r="N213" i="30"/>
  <c r="M213" i="30"/>
  <c r="L213" i="30"/>
  <c r="K213" i="30"/>
  <c r="J213" i="30"/>
  <c r="I213" i="30"/>
  <c r="H213" i="30"/>
  <c r="G213" i="30"/>
  <c r="F213" i="30"/>
  <c r="E213" i="30"/>
  <c r="D213" i="30"/>
  <c r="C213" i="30"/>
  <c r="B213" i="30"/>
  <c r="A213" i="30"/>
  <c r="DH212" i="30"/>
  <c r="DG212" i="30"/>
  <c r="DF212" i="30"/>
  <c r="DE212" i="30"/>
  <c r="DD212" i="30"/>
  <c r="DC212" i="30"/>
  <c r="DB212" i="30"/>
  <c r="DA212" i="30"/>
  <c r="CZ212" i="30"/>
  <c r="CY212" i="30"/>
  <c r="CX212" i="30"/>
  <c r="CW212" i="30"/>
  <c r="CV212" i="30"/>
  <c r="CU212" i="30"/>
  <c r="CT212" i="30"/>
  <c r="CS212" i="30"/>
  <c r="CR212" i="30"/>
  <c r="CQ212" i="30"/>
  <c r="CP212" i="30"/>
  <c r="CO212" i="30"/>
  <c r="CN212" i="30"/>
  <c r="CM212" i="30"/>
  <c r="CL212" i="30"/>
  <c r="CK212" i="30"/>
  <c r="CJ212" i="30"/>
  <c r="CI212" i="30"/>
  <c r="CH212" i="30"/>
  <c r="CG212" i="30"/>
  <c r="CF212" i="30"/>
  <c r="CE212" i="30"/>
  <c r="CD212" i="30"/>
  <c r="CC212" i="30"/>
  <c r="CB212" i="30"/>
  <c r="CA212" i="30"/>
  <c r="BZ212" i="30"/>
  <c r="BY212" i="30"/>
  <c r="BX212" i="30"/>
  <c r="BW212" i="30"/>
  <c r="BV212" i="30"/>
  <c r="BU212" i="30"/>
  <c r="BT212" i="30"/>
  <c r="BS212" i="30"/>
  <c r="BR212" i="30"/>
  <c r="BQ212" i="30"/>
  <c r="BP212" i="30"/>
  <c r="BO212" i="30"/>
  <c r="BN212" i="30"/>
  <c r="BM212" i="30"/>
  <c r="BL212" i="30"/>
  <c r="BK212" i="30"/>
  <c r="BJ212" i="30"/>
  <c r="BI212" i="30"/>
  <c r="BH212" i="30"/>
  <c r="BG212" i="30"/>
  <c r="BF212" i="30"/>
  <c r="BE212" i="30"/>
  <c r="BD212" i="30"/>
  <c r="BC212" i="30"/>
  <c r="BB212" i="30"/>
  <c r="BA212" i="30"/>
  <c r="AZ212" i="30"/>
  <c r="AY212" i="30"/>
  <c r="AX212" i="30"/>
  <c r="AW212" i="30"/>
  <c r="AV212" i="30"/>
  <c r="AU212" i="30"/>
  <c r="AT212" i="30"/>
  <c r="AS212" i="30"/>
  <c r="AR212" i="30"/>
  <c r="AQ212" i="30"/>
  <c r="AP212" i="30"/>
  <c r="AO212" i="30"/>
  <c r="AN212" i="30"/>
  <c r="AM212" i="30"/>
  <c r="AL212" i="30"/>
  <c r="AK212" i="30"/>
  <c r="AJ212" i="30"/>
  <c r="AI212" i="30"/>
  <c r="AH212" i="30"/>
  <c r="AG212" i="30"/>
  <c r="AF212" i="30"/>
  <c r="AE212" i="30"/>
  <c r="AD212" i="30"/>
  <c r="AC212" i="30"/>
  <c r="AB212" i="30"/>
  <c r="AA212" i="30"/>
  <c r="Z212" i="30"/>
  <c r="Y212" i="30"/>
  <c r="X212" i="30"/>
  <c r="W212" i="30"/>
  <c r="V212" i="30"/>
  <c r="U212" i="30"/>
  <c r="T212" i="30"/>
  <c r="S212" i="30"/>
  <c r="R212" i="30"/>
  <c r="Q212" i="30"/>
  <c r="P212" i="30"/>
  <c r="O212" i="30"/>
  <c r="N212" i="30"/>
  <c r="M212" i="30"/>
  <c r="L212" i="30"/>
  <c r="K212" i="30"/>
  <c r="J212" i="30"/>
  <c r="I212" i="30"/>
  <c r="H212" i="30"/>
  <c r="G212" i="30"/>
  <c r="F212" i="30"/>
  <c r="E212" i="30"/>
  <c r="D212" i="30"/>
  <c r="C212" i="30"/>
  <c r="B212" i="30"/>
  <c r="A212" i="30"/>
  <c r="DH211" i="30"/>
  <c r="DG211" i="30"/>
  <c r="DF211" i="30"/>
  <c r="DE211" i="30"/>
  <c r="DD211" i="30"/>
  <c r="DC211" i="30"/>
  <c r="DB211" i="30"/>
  <c r="DA211" i="30"/>
  <c r="CZ211" i="30"/>
  <c r="CY211" i="30"/>
  <c r="CX211" i="30"/>
  <c r="CW211" i="30"/>
  <c r="CV211" i="30"/>
  <c r="CU211" i="30"/>
  <c r="CT211" i="30"/>
  <c r="CS211" i="30"/>
  <c r="CR211" i="30"/>
  <c r="CQ211" i="30"/>
  <c r="CP211" i="30"/>
  <c r="CO211" i="30"/>
  <c r="CN211" i="30"/>
  <c r="CM211" i="30"/>
  <c r="CL211" i="30"/>
  <c r="CK211" i="30"/>
  <c r="CJ211" i="30"/>
  <c r="CI211" i="30"/>
  <c r="CH211" i="30"/>
  <c r="CG211" i="30"/>
  <c r="CF211" i="30"/>
  <c r="CE211" i="30"/>
  <c r="CD211" i="30"/>
  <c r="CC211" i="30"/>
  <c r="CB211" i="30"/>
  <c r="CA211" i="30"/>
  <c r="BZ211" i="30"/>
  <c r="BY211" i="30"/>
  <c r="BX211" i="30"/>
  <c r="BW211" i="30"/>
  <c r="BV211" i="30"/>
  <c r="BU211" i="30"/>
  <c r="BT211" i="30"/>
  <c r="BS211" i="30"/>
  <c r="BR211" i="30"/>
  <c r="BQ211" i="30"/>
  <c r="BP211" i="30"/>
  <c r="BO211" i="30"/>
  <c r="BN211" i="30"/>
  <c r="BM211" i="30"/>
  <c r="BL211" i="30"/>
  <c r="BK211" i="30"/>
  <c r="BJ211" i="30"/>
  <c r="BI211" i="30"/>
  <c r="BH211" i="30"/>
  <c r="BG211" i="30"/>
  <c r="BF211" i="30"/>
  <c r="BE211" i="30"/>
  <c r="BD211" i="30"/>
  <c r="BC211" i="30"/>
  <c r="BB211" i="30"/>
  <c r="BA211" i="30"/>
  <c r="AZ211" i="30"/>
  <c r="AY211" i="30"/>
  <c r="AX211" i="30"/>
  <c r="AW211" i="30"/>
  <c r="AV211" i="30"/>
  <c r="AU211" i="30"/>
  <c r="AT211" i="30"/>
  <c r="AS211" i="30"/>
  <c r="AR211" i="30"/>
  <c r="AQ211" i="30"/>
  <c r="AP211" i="30"/>
  <c r="AO211" i="30"/>
  <c r="AN211" i="30"/>
  <c r="AM211" i="30"/>
  <c r="AL211" i="30"/>
  <c r="AK211" i="30"/>
  <c r="AJ211" i="30"/>
  <c r="AI211" i="30"/>
  <c r="AH211" i="30"/>
  <c r="AG211" i="30"/>
  <c r="AF211" i="30"/>
  <c r="AE211" i="30"/>
  <c r="AD211" i="30"/>
  <c r="AC211" i="30"/>
  <c r="AB211" i="30"/>
  <c r="AA211" i="30"/>
  <c r="Z211" i="30"/>
  <c r="Y211" i="30"/>
  <c r="X211" i="30"/>
  <c r="W211" i="30"/>
  <c r="V211" i="30"/>
  <c r="U211" i="30"/>
  <c r="T211" i="30"/>
  <c r="S211" i="30"/>
  <c r="R211" i="30"/>
  <c r="Q211" i="30"/>
  <c r="P211" i="30"/>
  <c r="O211" i="30"/>
  <c r="N211" i="30"/>
  <c r="M211" i="30"/>
  <c r="L211" i="30"/>
  <c r="K211" i="30"/>
  <c r="J211" i="30"/>
  <c r="I211" i="30"/>
  <c r="H211" i="30"/>
  <c r="G211" i="30"/>
  <c r="F211" i="30"/>
  <c r="E211" i="30"/>
  <c r="D211" i="30"/>
  <c r="C211" i="30"/>
  <c r="B211" i="30"/>
  <c r="A211" i="30"/>
  <c r="DH210" i="30"/>
  <c r="DG210" i="30"/>
  <c r="DF210" i="30"/>
  <c r="DE210" i="30"/>
  <c r="DD210" i="30"/>
  <c r="DC210" i="30"/>
  <c r="DB210" i="30"/>
  <c r="DA210" i="30"/>
  <c r="CZ210" i="30"/>
  <c r="CY210" i="30"/>
  <c r="CX210" i="30"/>
  <c r="CW210" i="30"/>
  <c r="CV210" i="30"/>
  <c r="CU210" i="30"/>
  <c r="CT210" i="30"/>
  <c r="CS210" i="30"/>
  <c r="CR210" i="30"/>
  <c r="CQ210" i="30"/>
  <c r="CP210" i="30"/>
  <c r="CO210" i="30"/>
  <c r="CN210" i="30"/>
  <c r="CM210" i="30"/>
  <c r="CL210" i="30"/>
  <c r="CK210" i="30"/>
  <c r="CJ210" i="30"/>
  <c r="CI210" i="30"/>
  <c r="CH210" i="30"/>
  <c r="CG210" i="30"/>
  <c r="CF210" i="30"/>
  <c r="CE210" i="30"/>
  <c r="CD210" i="30"/>
  <c r="CC210" i="30"/>
  <c r="CB210" i="30"/>
  <c r="CA210" i="30"/>
  <c r="BZ210" i="30"/>
  <c r="BY210" i="30"/>
  <c r="BX210" i="30"/>
  <c r="BW210" i="30"/>
  <c r="BV210" i="30"/>
  <c r="BU210" i="30"/>
  <c r="BT210" i="30"/>
  <c r="BS210" i="30"/>
  <c r="BR210" i="30"/>
  <c r="BQ210" i="30"/>
  <c r="BP210" i="30"/>
  <c r="BO210" i="30"/>
  <c r="BN210" i="30"/>
  <c r="BM210" i="30"/>
  <c r="BL210" i="30"/>
  <c r="BK210" i="30"/>
  <c r="BJ210" i="30"/>
  <c r="BI210" i="30"/>
  <c r="BH210" i="30"/>
  <c r="BG210" i="30"/>
  <c r="BF210" i="30"/>
  <c r="BE210" i="30"/>
  <c r="BD210" i="30"/>
  <c r="BC210" i="30"/>
  <c r="BB210" i="30"/>
  <c r="BA210" i="30"/>
  <c r="AZ210" i="30"/>
  <c r="AY210" i="30"/>
  <c r="AX210" i="30"/>
  <c r="AW210" i="30"/>
  <c r="AV210" i="30"/>
  <c r="AU210" i="30"/>
  <c r="AT210" i="30"/>
  <c r="AS210" i="30"/>
  <c r="AR210" i="30"/>
  <c r="AQ210" i="30"/>
  <c r="AP210" i="30"/>
  <c r="AO210" i="30"/>
  <c r="AN210" i="30"/>
  <c r="AM210" i="30"/>
  <c r="AL210" i="30"/>
  <c r="AK210" i="30"/>
  <c r="AJ210" i="30"/>
  <c r="AI210" i="30"/>
  <c r="AH210" i="30"/>
  <c r="AG210" i="30"/>
  <c r="AF210" i="30"/>
  <c r="AE210" i="30"/>
  <c r="AD210" i="30"/>
  <c r="AC210" i="30"/>
  <c r="AB210" i="30"/>
  <c r="AA210" i="30"/>
  <c r="Z210" i="30"/>
  <c r="Y210" i="30"/>
  <c r="X210" i="30"/>
  <c r="W210" i="30"/>
  <c r="V210" i="30"/>
  <c r="U210" i="30"/>
  <c r="T210" i="30"/>
  <c r="S210" i="30"/>
  <c r="R210" i="30"/>
  <c r="Q210" i="30"/>
  <c r="P210" i="30"/>
  <c r="O210" i="30"/>
  <c r="N210" i="30"/>
  <c r="M210" i="30"/>
  <c r="L210" i="30"/>
  <c r="K210" i="30"/>
  <c r="J210" i="30"/>
  <c r="I210" i="30"/>
  <c r="H210" i="30"/>
  <c r="G210" i="30"/>
  <c r="F210" i="30"/>
  <c r="E210" i="30"/>
  <c r="D210" i="30"/>
  <c r="C210" i="30"/>
  <c r="B210" i="30"/>
  <c r="A210" i="30"/>
  <c r="DH209" i="30"/>
  <c r="DG209" i="30"/>
  <c r="DF209" i="30"/>
  <c r="DE209" i="30"/>
  <c r="DD209" i="30"/>
  <c r="DC209" i="30"/>
  <c r="DB209" i="30"/>
  <c r="DA209" i="30"/>
  <c r="CZ209" i="30"/>
  <c r="CY209" i="30"/>
  <c r="CX209" i="30"/>
  <c r="CW209" i="30"/>
  <c r="CV209" i="30"/>
  <c r="CU209" i="30"/>
  <c r="CT209" i="30"/>
  <c r="CS209" i="30"/>
  <c r="CR209" i="30"/>
  <c r="CQ209" i="30"/>
  <c r="CP209" i="30"/>
  <c r="CO209" i="30"/>
  <c r="CN209" i="30"/>
  <c r="CM209" i="30"/>
  <c r="CL209" i="30"/>
  <c r="CK209" i="30"/>
  <c r="CJ209" i="30"/>
  <c r="CI209" i="30"/>
  <c r="CH209" i="30"/>
  <c r="CG209" i="30"/>
  <c r="CF209" i="30"/>
  <c r="CE209" i="30"/>
  <c r="CD209" i="30"/>
  <c r="CC209" i="30"/>
  <c r="CB209" i="30"/>
  <c r="CA209" i="30"/>
  <c r="BZ209" i="30"/>
  <c r="BY209" i="30"/>
  <c r="BX209" i="30"/>
  <c r="BW209" i="30"/>
  <c r="BV209" i="30"/>
  <c r="BU209" i="30"/>
  <c r="BT209" i="30"/>
  <c r="BS209" i="30"/>
  <c r="BR209" i="30"/>
  <c r="BQ209" i="30"/>
  <c r="BP209" i="30"/>
  <c r="BO209" i="30"/>
  <c r="BN209" i="30"/>
  <c r="BM209" i="30"/>
  <c r="BL209" i="30"/>
  <c r="BK209" i="30"/>
  <c r="BJ209" i="30"/>
  <c r="BI209" i="30"/>
  <c r="BH209" i="30"/>
  <c r="BG209" i="30"/>
  <c r="BF209" i="30"/>
  <c r="BE209" i="30"/>
  <c r="BD209" i="30"/>
  <c r="BC209" i="30"/>
  <c r="BB209" i="30"/>
  <c r="BA209" i="30"/>
  <c r="AZ209" i="30"/>
  <c r="AY209" i="30"/>
  <c r="AX209" i="30"/>
  <c r="AW209" i="30"/>
  <c r="AV209" i="30"/>
  <c r="AU209" i="30"/>
  <c r="AT209" i="30"/>
  <c r="AS209" i="30"/>
  <c r="AR209" i="30"/>
  <c r="AQ209" i="30"/>
  <c r="AP209" i="30"/>
  <c r="AO209" i="30"/>
  <c r="AN209" i="30"/>
  <c r="AM209" i="30"/>
  <c r="AL209" i="30"/>
  <c r="AK209" i="30"/>
  <c r="AJ209" i="30"/>
  <c r="AI209" i="30"/>
  <c r="AH209" i="30"/>
  <c r="AG209" i="30"/>
  <c r="AF209" i="30"/>
  <c r="AE209" i="30"/>
  <c r="AD209" i="30"/>
  <c r="AC209" i="30"/>
  <c r="AB209" i="30"/>
  <c r="AA209" i="30"/>
  <c r="Z209" i="30"/>
  <c r="Y209" i="30"/>
  <c r="X209" i="30"/>
  <c r="W209" i="30"/>
  <c r="V209" i="30"/>
  <c r="U209" i="30"/>
  <c r="T209" i="30"/>
  <c r="S209" i="30"/>
  <c r="R209" i="30"/>
  <c r="Q209" i="30"/>
  <c r="P209" i="30"/>
  <c r="O209" i="30"/>
  <c r="N209" i="30"/>
  <c r="M209" i="30"/>
  <c r="L209" i="30"/>
  <c r="K209" i="30"/>
  <c r="J209" i="30"/>
  <c r="I209" i="30"/>
  <c r="H209" i="30"/>
  <c r="G209" i="30"/>
  <c r="F209" i="30"/>
  <c r="E209" i="30"/>
  <c r="D209" i="30"/>
  <c r="C209" i="30"/>
  <c r="B209" i="30"/>
  <c r="A209" i="30"/>
  <c r="DH208" i="30"/>
  <c r="DG208" i="30"/>
  <c r="DF208" i="30"/>
  <c r="DE208" i="30"/>
  <c r="DD208" i="30"/>
  <c r="DC208" i="30"/>
  <c r="DB208" i="30"/>
  <c r="DA208" i="30"/>
  <c r="CZ208" i="30"/>
  <c r="CY208" i="30"/>
  <c r="CX208" i="30"/>
  <c r="CW208" i="30"/>
  <c r="CV208" i="30"/>
  <c r="CU208" i="30"/>
  <c r="CT208" i="30"/>
  <c r="CS208" i="30"/>
  <c r="CR208" i="30"/>
  <c r="CQ208" i="30"/>
  <c r="CP208" i="30"/>
  <c r="CO208" i="30"/>
  <c r="CN208" i="30"/>
  <c r="CM208" i="30"/>
  <c r="CL208" i="30"/>
  <c r="CK208" i="30"/>
  <c r="CJ208" i="30"/>
  <c r="CI208" i="30"/>
  <c r="CH208" i="30"/>
  <c r="CG208" i="30"/>
  <c r="CF208" i="30"/>
  <c r="CE208" i="30"/>
  <c r="CD208" i="30"/>
  <c r="CC208" i="30"/>
  <c r="CB208" i="30"/>
  <c r="CA208" i="30"/>
  <c r="BZ208" i="30"/>
  <c r="BY208" i="30"/>
  <c r="BX208" i="30"/>
  <c r="BW208" i="30"/>
  <c r="BV208" i="30"/>
  <c r="BU208" i="30"/>
  <c r="BT208" i="30"/>
  <c r="BS208" i="30"/>
  <c r="BR208" i="30"/>
  <c r="BQ208" i="30"/>
  <c r="BP208" i="30"/>
  <c r="BO208" i="30"/>
  <c r="BN208" i="30"/>
  <c r="BM208" i="30"/>
  <c r="BL208" i="30"/>
  <c r="BK208" i="30"/>
  <c r="BJ208" i="30"/>
  <c r="BI208" i="30"/>
  <c r="BH208" i="30"/>
  <c r="BG208" i="30"/>
  <c r="BF208" i="30"/>
  <c r="BE208" i="30"/>
  <c r="BD208" i="30"/>
  <c r="BC208" i="30"/>
  <c r="BB208" i="30"/>
  <c r="BA208" i="30"/>
  <c r="AZ208" i="30"/>
  <c r="AY208" i="30"/>
  <c r="AX208" i="30"/>
  <c r="AW208" i="30"/>
  <c r="AV208" i="30"/>
  <c r="AU208" i="30"/>
  <c r="AT208" i="30"/>
  <c r="AS208" i="30"/>
  <c r="AR208" i="30"/>
  <c r="AQ208" i="30"/>
  <c r="AP208" i="30"/>
  <c r="AO208" i="30"/>
  <c r="AN208" i="30"/>
  <c r="AM208" i="30"/>
  <c r="AL208" i="30"/>
  <c r="AK208" i="30"/>
  <c r="AJ208" i="30"/>
  <c r="AI208" i="30"/>
  <c r="AH208" i="30"/>
  <c r="AG208" i="30"/>
  <c r="AF208" i="30"/>
  <c r="AE208" i="30"/>
  <c r="AD208" i="30"/>
  <c r="AC208" i="30"/>
  <c r="AB208" i="30"/>
  <c r="AA208" i="30"/>
  <c r="Z208" i="30"/>
  <c r="Y208" i="30"/>
  <c r="X208" i="30"/>
  <c r="W208" i="30"/>
  <c r="V208" i="30"/>
  <c r="U208" i="30"/>
  <c r="T208" i="30"/>
  <c r="S208" i="30"/>
  <c r="R208" i="30"/>
  <c r="Q208" i="30"/>
  <c r="P208" i="30"/>
  <c r="O208" i="30"/>
  <c r="N208" i="30"/>
  <c r="M208" i="30"/>
  <c r="L208" i="30"/>
  <c r="K208" i="30"/>
  <c r="J208" i="30"/>
  <c r="I208" i="30"/>
  <c r="H208" i="30"/>
  <c r="G208" i="30"/>
  <c r="F208" i="30"/>
  <c r="E208" i="30"/>
  <c r="D208" i="30"/>
  <c r="C208" i="30"/>
  <c r="B208" i="30"/>
  <c r="A208" i="30"/>
  <c r="DH207" i="30"/>
  <c r="DG207" i="30"/>
  <c r="DF207" i="30"/>
  <c r="DE207" i="30"/>
  <c r="DD207" i="30"/>
  <c r="DC207" i="30"/>
  <c r="DB207" i="30"/>
  <c r="DA207" i="30"/>
  <c r="CZ207" i="30"/>
  <c r="CY207" i="30"/>
  <c r="CX207" i="30"/>
  <c r="CW207" i="30"/>
  <c r="CV207" i="30"/>
  <c r="CU207" i="30"/>
  <c r="CT207" i="30"/>
  <c r="CS207" i="30"/>
  <c r="CR207" i="30"/>
  <c r="CQ207" i="30"/>
  <c r="CP207" i="30"/>
  <c r="CO207" i="30"/>
  <c r="CN207" i="30"/>
  <c r="CM207" i="30"/>
  <c r="CL207" i="30"/>
  <c r="CK207" i="30"/>
  <c r="CJ207" i="30"/>
  <c r="CI207" i="30"/>
  <c r="CH207" i="30"/>
  <c r="CG207" i="30"/>
  <c r="CF207" i="30"/>
  <c r="CE207" i="30"/>
  <c r="CD207" i="30"/>
  <c r="CC207" i="30"/>
  <c r="CB207" i="30"/>
  <c r="CA207" i="30"/>
  <c r="BZ207" i="30"/>
  <c r="BY207" i="30"/>
  <c r="BX207" i="30"/>
  <c r="BW207" i="30"/>
  <c r="BV207" i="30"/>
  <c r="BU207" i="30"/>
  <c r="BT207" i="30"/>
  <c r="BS207" i="30"/>
  <c r="BR207" i="30"/>
  <c r="BQ207" i="30"/>
  <c r="BP207" i="30"/>
  <c r="BO207" i="30"/>
  <c r="BN207" i="30"/>
  <c r="BM207" i="30"/>
  <c r="BL207" i="30"/>
  <c r="BK207" i="30"/>
  <c r="BJ207" i="30"/>
  <c r="BI207" i="30"/>
  <c r="BH207" i="30"/>
  <c r="BG207" i="30"/>
  <c r="BF207" i="30"/>
  <c r="BE207" i="30"/>
  <c r="BD207" i="30"/>
  <c r="BC207" i="30"/>
  <c r="BB207" i="30"/>
  <c r="BA207" i="30"/>
  <c r="AZ207" i="30"/>
  <c r="AY207" i="30"/>
  <c r="AX207" i="30"/>
  <c r="AW207" i="30"/>
  <c r="AV207" i="30"/>
  <c r="AU207" i="30"/>
  <c r="AT207" i="30"/>
  <c r="AS207" i="30"/>
  <c r="AR207" i="30"/>
  <c r="AQ207" i="30"/>
  <c r="AP207" i="30"/>
  <c r="AO207" i="30"/>
  <c r="AN207" i="30"/>
  <c r="AM207" i="30"/>
  <c r="AL207" i="30"/>
  <c r="AK207" i="30"/>
  <c r="AJ207" i="30"/>
  <c r="AI207" i="30"/>
  <c r="AH207" i="30"/>
  <c r="AG207" i="30"/>
  <c r="AF207" i="30"/>
  <c r="AE207" i="30"/>
  <c r="AD207" i="30"/>
  <c r="AC207" i="30"/>
  <c r="AB207" i="30"/>
  <c r="AA207" i="30"/>
  <c r="Z207" i="30"/>
  <c r="Y207" i="30"/>
  <c r="X207" i="30"/>
  <c r="W207" i="30"/>
  <c r="V207" i="30"/>
  <c r="U207" i="30"/>
  <c r="T207" i="30"/>
  <c r="S207" i="30"/>
  <c r="R207" i="30"/>
  <c r="Q207" i="30"/>
  <c r="P207" i="30"/>
  <c r="O207" i="30"/>
  <c r="N207" i="30"/>
  <c r="M207" i="30"/>
  <c r="L207" i="30"/>
  <c r="K207" i="30"/>
  <c r="J207" i="30"/>
  <c r="I207" i="30"/>
  <c r="H207" i="30"/>
  <c r="G207" i="30"/>
  <c r="F207" i="30"/>
  <c r="E207" i="30"/>
  <c r="D207" i="30"/>
  <c r="C207" i="30"/>
  <c r="B207" i="30"/>
  <c r="A207" i="30"/>
  <c r="DH206" i="30"/>
  <c r="DG206" i="30"/>
  <c r="DF206" i="30"/>
  <c r="DE206" i="30"/>
  <c r="DD206" i="30"/>
  <c r="DC206" i="30"/>
  <c r="DB206" i="30"/>
  <c r="DA206" i="30"/>
  <c r="CZ206" i="30"/>
  <c r="CY206" i="30"/>
  <c r="CX206" i="30"/>
  <c r="CW206" i="30"/>
  <c r="CV206" i="30"/>
  <c r="CU206" i="30"/>
  <c r="CT206" i="30"/>
  <c r="CS206" i="30"/>
  <c r="CR206" i="30"/>
  <c r="CQ206" i="30"/>
  <c r="CP206" i="30"/>
  <c r="CO206" i="30"/>
  <c r="CN206" i="30"/>
  <c r="CM206" i="30"/>
  <c r="CL206" i="30"/>
  <c r="CK206" i="30"/>
  <c r="CJ206" i="30"/>
  <c r="CI206" i="30"/>
  <c r="CH206" i="30"/>
  <c r="CG206" i="30"/>
  <c r="CF206" i="30"/>
  <c r="CE206" i="30"/>
  <c r="CD206" i="30"/>
  <c r="CC206" i="30"/>
  <c r="CB206" i="30"/>
  <c r="CA206" i="30"/>
  <c r="BZ206" i="30"/>
  <c r="BY206" i="30"/>
  <c r="BX206" i="30"/>
  <c r="BW206" i="30"/>
  <c r="BV206" i="30"/>
  <c r="BU206" i="30"/>
  <c r="BT206" i="30"/>
  <c r="BS206" i="30"/>
  <c r="BR206" i="30"/>
  <c r="BQ206" i="30"/>
  <c r="BP206" i="30"/>
  <c r="BO206" i="30"/>
  <c r="BN206" i="30"/>
  <c r="BM206" i="30"/>
  <c r="BL206" i="30"/>
  <c r="BK206" i="30"/>
  <c r="BJ206" i="30"/>
  <c r="BI206" i="30"/>
  <c r="BH206" i="30"/>
  <c r="BG206" i="30"/>
  <c r="BF206" i="30"/>
  <c r="BE206" i="30"/>
  <c r="BD206" i="30"/>
  <c r="BC206" i="30"/>
  <c r="BB206" i="30"/>
  <c r="BA206" i="30"/>
  <c r="AZ206" i="30"/>
  <c r="AY206" i="30"/>
  <c r="AX206" i="30"/>
  <c r="AW206" i="30"/>
  <c r="AV206" i="30"/>
  <c r="AU206" i="30"/>
  <c r="AT206" i="30"/>
  <c r="AS206" i="30"/>
  <c r="AR206" i="30"/>
  <c r="AQ206" i="30"/>
  <c r="AP206" i="30"/>
  <c r="AO206" i="30"/>
  <c r="AN206" i="30"/>
  <c r="AM206" i="30"/>
  <c r="AL206" i="30"/>
  <c r="AK206" i="30"/>
  <c r="AJ206" i="30"/>
  <c r="AI206" i="30"/>
  <c r="AH206" i="30"/>
  <c r="AG206" i="30"/>
  <c r="AF206" i="30"/>
  <c r="AE206" i="30"/>
  <c r="AD206" i="30"/>
  <c r="AC206" i="30"/>
  <c r="AB206" i="30"/>
  <c r="AA206" i="30"/>
  <c r="Z206" i="30"/>
  <c r="Y206" i="30"/>
  <c r="X206" i="30"/>
  <c r="W206" i="30"/>
  <c r="V206" i="30"/>
  <c r="U206" i="30"/>
  <c r="T206" i="30"/>
  <c r="S206" i="30"/>
  <c r="R206" i="30"/>
  <c r="Q206" i="30"/>
  <c r="P206" i="30"/>
  <c r="O206" i="30"/>
  <c r="N206" i="30"/>
  <c r="M206" i="30"/>
  <c r="L206" i="30"/>
  <c r="K206" i="30"/>
  <c r="J206" i="30"/>
  <c r="I206" i="30"/>
  <c r="H206" i="30"/>
  <c r="G206" i="30"/>
  <c r="F206" i="30"/>
  <c r="E206" i="30"/>
  <c r="D206" i="30"/>
  <c r="C206" i="30"/>
  <c r="B206" i="30"/>
  <c r="A206" i="30"/>
  <c r="DH205" i="30"/>
  <c r="DG205" i="30"/>
  <c r="DF205" i="30"/>
  <c r="DE205" i="30"/>
  <c r="DD205" i="30"/>
  <c r="DC205" i="30"/>
  <c r="DB205" i="30"/>
  <c r="DA205" i="30"/>
  <c r="CZ205" i="30"/>
  <c r="CY205" i="30"/>
  <c r="CX205" i="30"/>
  <c r="CW205" i="30"/>
  <c r="CV205" i="30"/>
  <c r="CU205" i="30"/>
  <c r="CT205" i="30"/>
  <c r="CS205" i="30"/>
  <c r="CR205" i="30"/>
  <c r="CQ205" i="30"/>
  <c r="CP205" i="30"/>
  <c r="CO205" i="30"/>
  <c r="CN205" i="30"/>
  <c r="CM205" i="30"/>
  <c r="CL205" i="30"/>
  <c r="CK205" i="30"/>
  <c r="CJ205" i="30"/>
  <c r="CI205" i="30"/>
  <c r="CH205" i="30"/>
  <c r="CG205" i="30"/>
  <c r="CF205" i="30"/>
  <c r="CE205" i="30"/>
  <c r="CD205" i="30"/>
  <c r="CC205" i="30"/>
  <c r="CB205" i="30"/>
  <c r="CA205" i="30"/>
  <c r="BZ205" i="30"/>
  <c r="BY205" i="30"/>
  <c r="BX205" i="30"/>
  <c r="BW205" i="30"/>
  <c r="BV205" i="30"/>
  <c r="BU205" i="30"/>
  <c r="BT205" i="30"/>
  <c r="BS205" i="30"/>
  <c r="BR205" i="30"/>
  <c r="BQ205" i="30"/>
  <c r="BP205" i="30"/>
  <c r="BO205" i="30"/>
  <c r="BN205" i="30"/>
  <c r="BM205" i="30"/>
  <c r="BL205" i="30"/>
  <c r="BK205" i="30"/>
  <c r="BJ205" i="30"/>
  <c r="BI205" i="30"/>
  <c r="BH205" i="30"/>
  <c r="BG205" i="30"/>
  <c r="BF205" i="30"/>
  <c r="BE205" i="30"/>
  <c r="BD205" i="30"/>
  <c r="BC205" i="30"/>
  <c r="BB205" i="30"/>
  <c r="BA205" i="30"/>
  <c r="AZ205" i="30"/>
  <c r="AY205" i="30"/>
  <c r="AX205" i="30"/>
  <c r="AW205" i="30"/>
  <c r="AV205" i="30"/>
  <c r="AU205" i="30"/>
  <c r="AT205" i="30"/>
  <c r="AS205" i="30"/>
  <c r="AR205" i="30"/>
  <c r="AQ205" i="30"/>
  <c r="AP205" i="30"/>
  <c r="AO205" i="30"/>
  <c r="AN205" i="30"/>
  <c r="AM205" i="30"/>
  <c r="AL205" i="30"/>
  <c r="AK205" i="30"/>
  <c r="AJ205" i="30"/>
  <c r="AI205" i="30"/>
  <c r="AH205" i="30"/>
  <c r="AG205" i="30"/>
  <c r="AF205" i="30"/>
  <c r="AE205" i="30"/>
  <c r="AD205" i="30"/>
  <c r="AC205" i="30"/>
  <c r="AB205" i="30"/>
  <c r="AA205" i="30"/>
  <c r="Z205" i="30"/>
  <c r="Y205" i="30"/>
  <c r="X205" i="30"/>
  <c r="W205" i="30"/>
  <c r="V205" i="30"/>
  <c r="U205" i="30"/>
  <c r="T205" i="30"/>
  <c r="S205" i="30"/>
  <c r="R205" i="30"/>
  <c r="Q205" i="30"/>
  <c r="P205" i="30"/>
  <c r="O205" i="30"/>
  <c r="N205" i="30"/>
  <c r="M205" i="30"/>
  <c r="L205" i="30"/>
  <c r="K205" i="30"/>
  <c r="J205" i="30"/>
  <c r="I205" i="30"/>
  <c r="H205" i="30"/>
  <c r="G205" i="30"/>
  <c r="F205" i="30"/>
  <c r="E205" i="30"/>
  <c r="D205" i="30"/>
  <c r="C205" i="30"/>
  <c r="B205" i="30"/>
  <c r="A205" i="30"/>
  <c r="DH204" i="30"/>
  <c r="DG204" i="30"/>
  <c r="DF204" i="30"/>
  <c r="DE204" i="30"/>
  <c r="DD204" i="30"/>
  <c r="DC204" i="30"/>
  <c r="DB204" i="30"/>
  <c r="DA204" i="30"/>
  <c r="CZ204" i="30"/>
  <c r="CY204" i="30"/>
  <c r="CX204" i="30"/>
  <c r="CW204" i="30"/>
  <c r="CV204" i="30"/>
  <c r="CU204" i="30"/>
  <c r="CT204" i="30"/>
  <c r="CS204" i="30"/>
  <c r="CR204" i="30"/>
  <c r="CQ204" i="30"/>
  <c r="CP204" i="30"/>
  <c r="CO204" i="30"/>
  <c r="CN204" i="30"/>
  <c r="CM204" i="30"/>
  <c r="CL204" i="30"/>
  <c r="CK204" i="30"/>
  <c r="CJ204" i="30"/>
  <c r="CI204" i="30"/>
  <c r="CH204" i="30"/>
  <c r="CG204" i="30"/>
  <c r="CF204" i="30"/>
  <c r="CE204" i="30"/>
  <c r="CD204" i="30"/>
  <c r="CC204" i="30"/>
  <c r="CB204" i="30"/>
  <c r="CA204" i="30"/>
  <c r="BZ204" i="30"/>
  <c r="BY204" i="30"/>
  <c r="BX204" i="30"/>
  <c r="BW204" i="30"/>
  <c r="BV204" i="30"/>
  <c r="BU204" i="30"/>
  <c r="BT204" i="30"/>
  <c r="BS204" i="30"/>
  <c r="BR204" i="30"/>
  <c r="BQ204" i="30"/>
  <c r="BP204" i="30"/>
  <c r="BO204" i="30"/>
  <c r="BN204" i="30"/>
  <c r="BM204" i="30"/>
  <c r="BL204" i="30"/>
  <c r="BK204" i="30"/>
  <c r="BJ204" i="30"/>
  <c r="BI204" i="30"/>
  <c r="BH204" i="30"/>
  <c r="BG204" i="30"/>
  <c r="BF204" i="30"/>
  <c r="BE204" i="30"/>
  <c r="BD204" i="30"/>
  <c r="BC204" i="30"/>
  <c r="BB204" i="30"/>
  <c r="BA204" i="30"/>
  <c r="AZ204" i="30"/>
  <c r="AY204" i="30"/>
  <c r="AX204" i="30"/>
  <c r="AW204" i="30"/>
  <c r="AV204" i="30"/>
  <c r="AU204" i="30"/>
  <c r="AT204" i="30"/>
  <c r="AS204" i="30"/>
  <c r="AR204" i="30"/>
  <c r="AQ204" i="30"/>
  <c r="AP204" i="30"/>
  <c r="AO204" i="30"/>
  <c r="AN204" i="30"/>
  <c r="AM204" i="30"/>
  <c r="AL204" i="30"/>
  <c r="AK204" i="30"/>
  <c r="AJ204" i="30"/>
  <c r="AI204" i="30"/>
  <c r="AH204" i="30"/>
  <c r="AG204" i="30"/>
  <c r="AF204" i="30"/>
  <c r="AE204" i="30"/>
  <c r="AD204" i="30"/>
  <c r="AC204" i="30"/>
  <c r="AB204" i="30"/>
  <c r="AA204" i="30"/>
  <c r="Z204" i="30"/>
  <c r="Y204" i="30"/>
  <c r="X204" i="30"/>
  <c r="W204" i="30"/>
  <c r="V204" i="30"/>
  <c r="U204" i="30"/>
  <c r="T204" i="30"/>
  <c r="S204" i="30"/>
  <c r="R204" i="30"/>
  <c r="Q204" i="30"/>
  <c r="P204" i="30"/>
  <c r="O204" i="30"/>
  <c r="N204" i="30"/>
  <c r="M204" i="30"/>
  <c r="L204" i="30"/>
  <c r="K204" i="30"/>
  <c r="J204" i="30"/>
  <c r="I204" i="30"/>
  <c r="H204" i="30"/>
  <c r="G204" i="30"/>
  <c r="F204" i="30"/>
  <c r="E204" i="30"/>
  <c r="D204" i="30"/>
  <c r="C204" i="30"/>
  <c r="B204" i="30"/>
  <c r="A204" i="30"/>
  <c r="DH203" i="30"/>
  <c r="DG203" i="30"/>
  <c r="DF203" i="30"/>
  <c r="DE203" i="30"/>
  <c r="DD203" i="30"/>
  <c r="DC203" i="30"/>
  <c r="DB203" i="30"/>
  <c r="DA203" i="30"/>
  <c r="CZ203" i="30"/>
  <c r="CY203" i="30"/>
  <c r="CX203" i="30"/>
  <c r="CW203" i="30"/>
  <c r="CV203" i="30"/>
  <c r="CU203" i="30"/>
  <c r="CT203" i="30"/>
  <c r="CS203" i="30"/>
  <c r="CR203" i="30"/>
  <c r="CQ203" i="30"/>
  <c r="CP203" i="30"/>
  <c r="CO203" i="30"/>
  <c r="CN203" i="30"/>
  <c r="CM203" i="30"/>
  <c r="CL203" i="30"/>
  <c r="CK203" i="30"/>
  <c r="CJ203" i="30"/>
  <c r="CI203" i="30"/>
  <c r="CH203" i="30"/>
  <c r="CG203" i="30"/>
  <c r="CF203" i="30"/>
  <c r="CE203" i="30"/>
  <c r="CD203" i="30"/>
  <c r="CC203" i="30"/>
  <c r="CB203" i="30"/>
  <c r="CA203" i="30"/>
  <c r="BZ203" i="30"/>
  <c r="BY203" i="30"/>
  <c r="BX203" i="30"/>
  <c r="BW203" i="30"/>
  <c r="BV203" i="30"/>
  <c r="BU203" i="30"/>
  <c r="BT203" i="30"/>
  <c r="BS203" i="30"/>
  <c r="BR203" i="30"/>
  <c r="BQ203" i="30"/>
  <c r="BP203" i="30"/>
  <c r="BO203" i="30"/>
  <c r="BN203" i="30"/>
  <c r="BM203" i="30"/>
  <c r="BL203" i="30"/>
  <c r="BK203" i="30"/>
  <c r="BJ203" i="30"/>
  <c r="BI203" i="30"/>
  <c r="BH203" i="30"/>
  <c r="BG203" i="30"/>
  <c r="BF203" i="30"/>
  <c r="BE203" i="30"/>
  <c r="BD203" i="30"/>
  <c r="BC203" i="30"/>
  <c r="BB203" i="30"/>
  <c r="BA203" i="30"/>
  <c r="AZ203" i="30"/>
  <c r="AY203" i="30"/>
  <c r="AX203" i="30"/>
  <c r="AW203" i="30"/>
  <c r="AV203" i="30"/>
  <c r="AU203" i="30"/>
  <c r="AT203" i="30"/>
  <c r="AS203" i="30"/>
  <c r="AR203" i="30"/>
  <c r="AQ203" i="30"/>
  <c r="AP203" i="30"/>
  <c r="AO203" i="30"/>
  <c r="AN203" i="30"/>
  <c r="AM203" i="30"/>
  <c r="AL203" i="30"/>
  <c r="AK203" i="30"/>
  <c r="AJ203" i="30"/>
  <c r="AI203" i="30"/>
  <c r="AH203" i="30"/>
  <c r="AG203" i="30"/>
  <c r="AF203" i="30"/>
  <c r="AE203" i="30"/>
  <c r="AD203" i="30"/>
  <c r="AC203" i="30"/>
  <c r="AB203" i="30"/>
  <c r="AA203" i="30"/>
  <c r="Z203" i="30"/>
  <c r="Y203" i="30"/>
  <c r="X203" i="30"/>
  <c r="W203" i="30"/>
  <c r="V203" i="30"/>
  <c r="U203" i="30"/>
  <c r="T203" i="30"/>
  <c r="S203" i="30"/>
  <c r="R203" i="30"/>
  <c r="Q203" i="30"/>
  <c r="P203" i="30"/>
  <c r="O203" i="30"/>
  <c r="N203" i="30"/>
  <c r="M203" i="30"/>
  <c r="L203" i="30"/>
  <c r="K203" i="30"/>
  <c r="J203" i="30"/>
  <c r="I203" i="30"/>
  <c r="H203" i="30"/>
  <c r="G203" i="30"/>
  <c r="F203" i="30"/>
  <c r="E203" i="30"/>
  <c r="D203" i="30"/>
  <c r="C203" i="30"/>
  <c r="B203" i="30"/>
  <c r="A203" i="30"/>
  <c r="DH202" i="30"/>
  <c r="DG202" i="30"/>
  <c r="DF202" i="30"/>
  <c r="DE202" i="30"/>
  <c r="DD202" i="30"/>
  <c r="DC202" i="30"/>
  <c r="DB202" i="30"/>
  <c r="DA202" i="30"/>
  <c r="CZ202" i="30"/>
  <c r="CY202" i="30"/>
  <c r="CX202" i="30"/>
  <c r="CW202" i="30"/>
  <c r="CV202" i="30"/>
  <c r="CU202" i="30"/>
  <c r="CT202" i="30"/>
  <c r="CS202" i="30"/>
  <c r="CR202" i="30"/>
  <c r="CQ202" i="30"/>
  <c r="CP202" i="30"/>
  <c r="CO202" i="30"/>
  <c r="CN202" i="30"/>
  <c r="CM202" i="30"/>
  <c r="CL202" i="30"/>
  <c r="CK202" i="30"/>
  <c r="CJ202" i="30"/>
  <c r="CI202" i="30"/>
  <c r="CH202" i="30"/>
  <c r="CG202" i="30"/>
  <c r="CF202" i="30"/>
  <c r="CE202" i="30"/>
  <c r="CD202" i="30"/>
  <c r="CC202" i="30"/>
  <c r="CB202" i="30"/>
  <c r="CA202" i="30"/>
  <c r="BZ202" i="30"/>
  <c r="BY202" i="30"/>
  <c r="BX202" i="30"/>
  <c r="BW202" i="30"/>
  <c r="BV202" i="30"/>
  <c r="BU202" i="30"/>
  <c r="BT202" i="30"/>
  <c r="BS202" i="30"/>
  <c r="BR202" i="30"/>
  <c r="BQ202" i="30"/>
  <c r="BP202" i="30"/>
  <c r="BO202" i="30"/>
  <c r="BN202" i="30"/>
  <c r="BM202" i="30"/>
  <c r="BL202" i="30"/>
  <c r="BK202" i="30"/>
  <c r="BJ202" i="30"/>
  <c r="BI202" i="30"/>
  <c r="BH202" i="30"/>
  <c r="BG202" i="30"/>
  <c r="BF202" i="30"/>
  <c r="BE202" i="30"/>
  <c r="BD202" i="30"/>
  <c r="BC202" i="30"/>
  <c r="BB202" i="30"/>
  <c r="BA202" i="30"/>
  <c r="AZ202" i="30"/>
  <c r="AY202" i="30"/>
  <c r="AX202" i="30"/>
  <c r="AW202" i="30"/>
  <c r="AV202" i="30"/>
  <c r="AU202" i="30"/>
  <c r="AT202" i="30"/>
  <c r="AS202" i="30"/>
  <c r="AR202" i="30"/>
  <c r="AQ202" i="30"/>
  <c r="AP202" i="30"/>
  <c r="AO202" i="30"/>
  <c r="AN202" i="30"/>
  <c r="AM202" i="30"/>
  <c r="AL202" i="30"/>
  <c r="AK202" i="30"/>
  <c r="AJ202" i="30"/>
  <c r="AI202" i="30"/>
  <c r="AH202" i="30"/>
  <c r="AG202" i="30"/>
  <c r="AF202" i="30"/>
  <c r="AE202" i="30"/>
  <c r="AD202" i="30"/>
  <c r="AC202" i="30"/>
  <c r="AB202" i="30"/>
  <c r="AA202" i="30"/>
  <c r="Z202" i="30"/>
  <c r="Y202" i="30"/>
  <c r="X202" i="30"/>
  <c r="W202" i="30"/>
  <c r="V202" i="30"/>
  <c r="U202" i="30"/>
  <c r="T202" i="30"/>
  <c r="S202" i="30"/>
  <c r="R202" i="30"/>
  <c r="Q202" i="30"/>
  <c r="P202" i="30"/>
  <c r="O202" i="30"/>
  <c r="N202" i="30"/>
  <c r="M202" i="30"/>
  <c r="L202" i="30"/>
  <c r="K202" i="30"/>
  <c r="J202" i="30"/>
  <c r="I202" i="30"/>
  <c r="H202" i="30"/>
  <c r="G202" i="30"/>
  <c r="F202" i="30"/>
  <c r="E202" i="30"/>
  <c r="D202" i="30"/>
  <c r="C202" i="30"/>
  <c r="B202" i="30"/>
  <c r="A202" i="30"/>
  <c r="DH201" i="30"/>
  <c r="DG201" i="30"/>
  <c r="DF201" i="30"/>
  <c r="DE201" i="30"/>
  <c r="DD201" i="30"/>
  <c r="DC201" i="30"/>
  <c r="DB201" i="30"/>
  <c r="DA201" i="30"/>
  <c r="CZ201" i="30"/>
  <c r="CY201" i="30"/>
  <c r="CX201" i="30"/>
  <c r="CW201" i="30"/>
  <c r="CV201" i="30"/>
  <c r="CU201" i="30"/>
  <c r="CT201" i="30"/>
  <c r="CS201" i="30"/>
  <c r="CR201" i="30"/>
  <c r="CQ201" i="30"/>
  <c r="CP201" i="30"/>
  <c r="CO201" i="30"/>
  <c r="CN201" i="30"/>
  <c r="CM201" i="30"/>
  <c r="CL201" i="30"/>
  <c r="CK201" i="30"/>
  <c r="CJ201" i="30"/>
  <c r="CI201" i="30"/>
  <c r="CH201" i="30"/>
  <c r="CG201" i="30"/>
  <c r="CF201" i="30"/>
  <c r="CE201" i="30"/>
  <c r="CD201" i="30"/>
  <c r="CC201" i="30"/>
  <c r="CB201" i="30"/>
  <c r="CA201" i="30"/>
  <c r="BZ201" i="30"/>
  <c r="BY201" i="30"/>
  <c r="BX201" i="30"/>
  <c r="BW201" i="30"/>
  <c r="BV201" i="30"/>
  <c r="BU201" i="30"/>
  <c r="BT201" i="30"/>
  <c r="BS201" i="30"/>
  <c r="BR201" i="30"/>
  <c r="BQ201" i="30"/>
  <c r="BP201" i="30"/>
  <c r="BO201" i="30"/>
  <c r="BN201" i="30"/>
  <c r="BM201" i="30"/>
  <c r="BL201" i="30"/>
  <c r="BK201" i="30"/>
  <c r="BJ201" i="30"/>
  <c r="BI201" i="30"/>
  <c r="BH201" i="30"/>
  <c r="BG201" i="30"/>
  <c r="BF201" i="30"/>
  <c r="BE201" i="30"/>
  <c r="BD201" i="30"/>
  <c r="BC201" i="30"/>
  <c r="BB201" i="30"/>
  <c r="BA201" i="30"/>
  <c r="AZ201" i="30"/>
  <c r="AY201" i="30"/>
  <c r="AX201" i="30"/>
  <c r="AW201" i="30"/>
  <c r="AV201" i="30"/>
  <c r="AU201" i="30"/>
  <c r="AT201" i="30"/>
  <c r="AS201" i="30"/>
  <c r="AR201" i="30"/>
  <c r="AQ201" i="30"/>
  <c r="AP201" i="30"/>
  <c r="AO201" i="30"/>
  <c r="AN201" i="30"/>
  <c r="AM201" i="30"/>
  <c r="AL201" i="30"/>
  <c r="AK201" i="30"/>
  <c r="AJ201" i="30"/>
  <c r="AI201" i="30"/>
  <c r="AH201" i="30"/>
  <c r="AG201" i="30"/>
  <c r="AF201" i="30"/>
  <c r="AE201" i="30"/>
  <c r="AD201" i="30"/>
  <c r="AC201" i="30"/>
  <c r="AB201" i="30"/>
  <c r="AA201" i="30"/>
  <c r="Z201" i="30"/>
  <c r="Y201" i="30"/>
  <c r="X201" i="30"/>
  <c r="W201" i="30"/>
  <c r="V201" i="30"/>
  <c r="U201" i="30"/>
  <c r="T201" i="30"/>
  <c r="S201" i="30"/>
  <c r="R201" i="30"/>
  <c r="Q201" i="30"/>
  <c r="P201" i="30"/>
  <c r="O201" i="30"/>
  <c r="N201" i="30"/>
  <c r="M201" i="30"/>
  <c r="L201" i="30"/>
  <c r="K201" i="30"/>
  <c r="J201" i="30"/>
  <c r="I201" i="30"/>
  <c r="H201" i="30"/>
  <c r="G201" i="30"/>
  <c r="F201" i="30"/>
  <c r="E201" i="30"/>
  <c r="D201" i="30"/>
  <c r="C201" i="30"/>
  <c r="B201" i="30"/>
  <c r="A201" i="30"/>
  <c r="DH200" i="30"/>
  <c r="DG200" i="30"/>
  <c r="DF200" i="30"/>
  <c r="DE200" i="30"/>
  <c r="DD200" i="30"/>
  <c r="DC200" i="30"/>
  <c r="DB200" i="30"/>
  <c r="DA200" i="30"/>
  <c r="CZ200" i="30"/>
  <c r="CY200" i="30"/>
  <c r="CX200" i="30"/>
  <c r="CW200" i="30"/>
  <c r="CV200" i="30"/>
  <c r="CU200" i="30"/>
  <c r="CT200" i="30"/>
  <c r="CS200" i="30"/>
  <c r="CR200" i="30"/>
  <c r="CQ200" i="30"/>
  <c r="CP200" i="30"/>
  <c r="CO200" i="30"/>
  <c r="CN200" i="30"/>
  <c r="CM200" i="30"/>
  <c r="CL200" i="30"/>
  <c r="CK200" i="30"/>
  <c r="CJ200" i="30"/>
  <c r="CI200" i="30"/>
  <c r="CH200" i="30"/>
  <c r="CG200" i="30"/>
  <c r="CF200" i="30"/>
  <c r="CE200" i="30"/>
  <c r="CD200" i="30"/>
  <c r="CC200" i="30"/>
  <c r="CB200" i="30"/>
  <c r="CA200" i="30"/>
  <c r="BZ200" i="30"/>
  <c r="BY200" i="30"/>
  <c r="BX200" i="30"/>
  <c r="BW200" i="30"/>
  <c r="BV200" i="30"/>
  <c r="BU200" i="30"/>
  <c r="BT200" i="30"/>
  <c r="BS200" i="30"/>
  <c r="BR200" i="30"/>
  <c r="BQ200" i="30"/>
  <c r="BP200" i="30"/>
  <c r="BO200" i="30"/>
  <c r="BN200" i="30"/>
  <c r="BM200" i="30"/>
  <c r="BL200" i="30"/>
  <c r="BK200" i="30"/>
  <c r="BJ200" i="30"/>
  <c r="BI200" i="30"/>
  <c r="BH200" i="30"/>
  <c r="BG200" i="30"/>
  <c r="BF200" i="30"/>
  <c r="BE200" i="30"/>
  <c r="BD200" i="30"/>
  <c r="BC200" i="30"/>
  <c r="BB200" i="30"/>
  <c r="BA200" i="30"/>
  <c r="AZ200" i="30"/>
  <c r="AY200" i="30"/>
  <c r="AX200" i="30"/>
  <c r="AW200" i="30"/>
  <c r="AV200" i="30"/>
  <c r="AU200" i="30"/>
  <c r="AT200" i="30"/>
  <c r="AS200" i="30"/>
  <c r="AR200" i="30"/>
  <c r="AQ200" i="30"/>
  <c r="AP200" i="30"/>
  <c r="AO200" i="30"/>
  <c r="AN200" i="30"/>
  <c r="AM200" i="30"/>
  <c r="AL200" i="30"/>
  <c r="AK200" i="30"/>
  <c r="AJ200" i="30"/>
  <c r="AI200" i="30"/>
  <c r="AH200" i="30"/>
  <c r="AG200" i="30"/>
  <c r="AF200" i="30"/>
  <c r="AE200" i="30"/>
  <c r="AD200" i="30"/>
  <c r="AC200" i="30"/>
  <c r="AB200" i="30"/>
  <c r="AA200" i="30"/>
  <c r="Z200" i="30"/>
  <c r="Y200" i="30"/>
  <c r="X200" i="30"/>
  <c r="W200" i="30"/>
  <c r="V200" i="30"/>
  <c r="U200" i="30"/>
  <c r="T200" i="30"/>
  <c r="S200" i="30"/>
  <c r="R200" i="30"/>
  <c r="Q200" i="30"/>
  <c r="P200" i="30"/>
  <c r="O200" i="30"/>
  <c r="N200" i="30"/>
  <c r="M200" i="30"/>
  <c r="L200" i="30"/>
  <c r="K200" i="30"/>
  <c r="J200" i="30"/>
  <c r="I200" i="30"/>
  <c r="H200" i="30"/>
  <c r="G200" i="30"/>
  <c r="F200" i="30"/>
  <c r="E200" i="30"/>
  <c r="D200" i="30"/>
  <c r="C200" i="30"/>
  <c r="B200" i="30"/>
  <c r="A200" i="30"/>
  <c r="DH199" i="30"/>
  <c r="DG199" i="30"/>
  <c r="DF199" i="30"/>
  <c r="DE199" i="30"/>
  <c r="DD199" i="30"/>
  <c r="DC199" i="30"/>
  <c r="DB199" i="30"/>
  <c r="DA199" i="30"/>
  <c r="CZ199" i="30"/>
  <c r="CY199" i="30"/>
  <c r="CX199" i="30"/>
  <c r="CW199" i="30"/>
  <c r="CV199" i="30"/>
  <c r="CU199" i="30"/>
  <c r="CT199" i="30"/>
  <c r="CS199" i="30"/>
  <c r="CR199" i="30"/>
  <c r="CQ199" i="30"/>
  <c r="CP199" i="30"/>
  <c r="CO199" i="30"/>
  <c r="CN199" i="30"/>
  <c r="CM199" i="30"/>
  <c r="CL199" i="30"/>
  <c r="CK199" i="30"/>
  <c r="CJ199" i="30"/>
  <c r="CI199" i="30"/>
  <c r="CH199" i="30"/>
  <c r="CG199" i="30"/>
  <c r="CF199" i="30"/>
  <c r="CE199" i="30"/>
  <c r="CD199" i="30"/>
  <c r="CC199" i="30"/>
  <c r="CB199" i="30"/>
  <c r="CA199" i="30"/>
  <c r="BZ199" i="30"/>
  <c r="BY199" i="30"/>
  <c r="BX199" i="30"/>
  <c r="BW199" i="30"/>
  <c r="BV199" i="30"/>
  <c r="BU199" i="30"/>
  <c r="BT199" i="30"/>
  <c r="BS199" i="30"/>
  <c r="BR199" i="30"/>
  <c r="BQ199" i="30"/>
  <c r="BP199" i="30"/>
  <c r="BO199" i="30"/>
  <c r="BN199" i="30"/>
  <c r="BM199" i="30"/>
  <c r="BL199" i="30"/>
  <c r="BK199" i="30"/>
  <c r="BJ199" i="30"/>
  <c r="BI199" i="30"/>
  <c r="BH199" i="30"/>
  <c r="BG199" i="30"/>
  <c r="BF199" i="30"/>
  <c r="BE199" i="30"/>
  <c r="BD199" i="30"/>
  <c r="BC199" i="30"/>
  <c r="BB199" i="30"/>
  <c r="BA199" i="30"/>
  <c r="AZ199" i="30"/>
  <c r="AY199" i="30"/>
  <c r="AX199" i="30"/>
  <c r="AW199" i="30"/>
  <c r="AV199" i="30"/>
  <c r="AU199" i="30"/>
  <c r="AT199" i="30"/>
  <c r="AS199" i="30"/>
  <c r="AR199" i="30"/>
  <c r="AQ199" i="30"/>
  <c r="AP199" i="30"/>
  <c r="AO199" i="30"/>
  <c r="AN199" i="30"/>
  <c r="AM199" i="30"/>
  <c r="AL199" i="30"/>
  <c r="AK199" i="30"/>
  <c r="AJ199" i="30"/>
  <c r="AI199" i="30"/>
  <c r="AH199" i="30"/>
  <c r="AG199" i="30"/>
  <c r="AF199" i="30"/>
  <c r="AE199" i="30"/>
  <c r="AD199" i="30"/>
  <c r="AC199" i="30"/>
  <c r="AB199" i="30"/>
  <c r="AA199" i="30"/>
  <c r="Z199" i="30"/>
  <c r="Y199" i="30"/>
  <c r="X199" i="30"/>
  <c r="W199" i="30"/>
  <c r="V199" i="30"/>
  <c r="U199" i="30"/>
  <c r="T199" i="30"/>
  <c r="S199" i="30"/>
  <c r="R199" i="30"/>
  <c r="Q199" i="30"/>
  <c r="P199" i="30"/>
  <c r="O199" i="30"/>
  <c r="N199" i="30"/>
  <c r="M199" i="30"/>
  <c r="L199" i="30"/>
  <c r="K199" i="30"/>
  <c r="J199" i="30"/>
  <c r="I199" i="30"/>
  <c r="H199" i="30"/>
  <c r="G199" i="30"/>
  <c r="F199" i="30"/>
  <c r="E199" i="30"/>
  <c r="D199" i="30"/>
  <c r="C199" i="30"/>
  <c r="B199" i="30"/>
  <c r="A199" i="30"/>
  <c r="DH198" i="30"/>
  <c r="DG198" i="30"/>
  <c r="DF198" i="30"/>
  <c r="DE198" i="30"/>
  <c r="DD198" i="30"/>
  <c r="DC198" i="30"/>
  <c r="DB198" i="30"/>
  <c r="DA198" i="30"/>
  <c r="CZ198" i="30"/>
  <c r="CY198" i="30"/>
  <c r="CX198" i="30"/>
  <c r="CW198" i="30"/>
  <c r="CV198" i="30"/>
  <c r="CU198" i="30"/>
  <c r="CT198" i="30"/>
  <c r="CS198" i="30"/>
  <c r="CR198" i="30"/>
  <c r="CQ198" i="30"/>
  <c r="CP198" i="30"/>
  <c r="CO198" i="30"/>
  <c r="CN198" i="30"/>
  <c r="CM198" i="30"/>
  <c r="CL198" i="30"/>
  <c r="CK198" i="30"/>
  <c r="CJ198" i="30"/>
  <c r="CI198" i="30"/>
  <c r="CH198" i="30"/>
  <c r="CG198" i="30"/>
  <c r="CF198" i="30"/>
  <c r="CE198" i="30"/>
  <c r="CD198" i="30"/>
  <c r="CC198" i="30"/>
  <c r="CB198" i="30"/>
  <c r="CA198" i="30"/>
  <c r="BZ198" i="30"/>
  <c r="BY198" i="30"/>
  <c r="BX198" i="30"/>
  <c r="BW198" i="30"/>
  <c r="BV198" i="30"/>
  <c r="BU198" i="30"/>
  <c r="BT198" i="30"/>
  <c r="BS198" i="30"/>
  <c r="BR198" i="30"/>
  <c r="BQ198" i="30"/>
  <c r="BP198" i="30"/>
  <c r="BO198" i="30"/>
  <c r="BN198" i="30"/>
  <c r="BM198" i="30"/>
  <c r="BL198" i="30"/>
  <c r="BK198" i="30"/>
  <c r="BJ198" i="30"/>
  <c r="BI198" i="30"/>
  <c r="BH198" i="30"/>
  <c r="BG198" i="30"/>
  <c r="BF198" i="30"/>
  <c r="BE198" i="30"/>
  <c r="BD198" i="30"/>
  <c r="BC198" i="30"/>
  <c r="BB198" i="30"/>
  <c r="BA198" i="30"/>
  <c r="AZ198" i="30"/>
  <c r="AY198" i="30"/>
  <c r="AX198" i="30"/>
  <c r="AW198" i="30"/>
  <c r="AV198" i="30"/>
  <c r="AU198" i="30"/>
  <c r="AT198" i="30"/>
  <c r="AS198" i="30"/>
  <c r="AR198" i="30"/>
  <c r="AQ198" i="30"/>
  <c r="AP198" i="30"/>
  <c r="AO198" i="30"/>
  <c r="AN198" i="30"/>
  <c r="AM198" i="30"/>
  <c r="AL198" i="30"/>
  <c r="AK198" i="30"/>
  <c r="AJ198" i="30"/>
  <c r="AI198" i="30"/>
  <c r="AH198" i="30"/>
  <c r="AG198" i="30"/>
  <c r="AF198" i="30"/>
  <c r="AE198" i="30"/>
  <c r="AD198" i="30"/>
  <c r="AC198" i="30"/>
  <c r="AB198" i="30"/>
  <c r="AA198" i="30"/>
  <c r="Z198" i="30"/>
  <c r="Y198" i="30"/>
  <c r="X198" i="30"/>
  <c r="W198" i="30"/>
  <c r="V198" i="30"/>
  <c r="U198" i="30"/>
  <c r="T198" i="30"/>
  <c r="S198" i="30"/>
  <c r="R198" i="30"/>
  <c r="Q198" i="30"/>
  <c r="P198" i="30"/>
  <c r="O198" i="30"/>
  <c r="N198" i="30"/>
  <c r="M198" i="30"/>
  <c r="L198" i="30"/>
  <c r="K198" i="30"/>
  <c r="J198" i="30"/>
  <c r="I198" i="30"/>
  <c r="H198" i="30"/>
  <c r="G198" i="30"/>
  <c r="F198" i="30"/>
  <c r="E198" i="30"/>
  <c r="D198" i="30"/>
  <c r="C198" i="30"/>
  <c r="B198" i="30"/>
  <c r="A198" i="30"/>
  <c r="DH197" i="30"/>
  <c r="DG197" i="30"/>
  <c r="DF197" i="30"/>
  <c r="DE197" i="30"/>
  <c r="DD197" i="30"/>
  <c r="DC197" i="30"/>
  <c r="DB197" i="30"/>
  <c r="DA197" i="30"/>
  <c r="CZ197" i="30"/>
  <c r="CY197" i="30"/>
  <c r="CX197" i="30"/>
  <c r="CW197" i="30"/>
  <c r="CV197" i="30"/>
  <c r="CU197" i="30"/>
  <c r="CT197" i="30"/>
  <c r="CS197" i="30"/>
  <c r="CR197" i="30"/>
  <c r="CQ197" i="30"/>
  <c r="CP197" i="30"/>
  <c r="CO197" i="30"/>
  <c r="CN197" i="30"/>
  <c r="CM197" i="30"/>
  <c r="CL197" i="30"/>
  <c r="CK197" i="30"/>
  <c r="CJ197" i="30"/>
  <c r="CI197" i="30"/>
  <c r="CH197" i="30"/>
  <c r="CG197" i="30"/>
  <c r="CF197" i="30"/>
  <c r="CE197" i="30"/>
  <c r="CD197" i="30"/>
  <c r="CC197" i="30"/>
  <c r="CB197" i="30"/>
  <c r="CA197" i="30"/>
  <c r="BZ197" i="30"/>
  <c r="BY197" i="30"/>
  <c r="BX197" i="30"/>
  <c r="BW197" i="30"/>
  <c r="BV197" i="30"/>
  <c r="BU197" i="30"/>
  <c r="BT197" i="30"/>
  <c r="BS197" i="30"/>
  <c r="BR197" i="30"/>
  <c r="BQ197" i="30"/>
  <c r="BP197" i="30"/>
  <c r="BO197" i="30"/>
  <c r="BN197" i="30"/>
  <c r="BM197" i="30"/>
  <c r="BL197" i="30"/>
  <c r="BK197" i="30"/>
  <c r="BJ197" i="30"/>
  <c r="BI197" i="30"/>
  <c r="BH197" i="30"/>
  <c r="BG197" i="30"/>
  <c r="BF197" i="30"/>
  <c r="BE197" i="30"/>
  <c r="BD197" i="30"/>
  <c r="BC197" i="30"/>
  <c r="BB197" i="30"/>
  <c r="BA197" i="30"/>
  <c r="AZ197" i="30"/>
  <c r="AY197" i="30"/>
  <c r="AX197" i="30"/>
  <c r="AW197" i="30"/>
  <c r="AV197" i="30"/>
  <c r="AU197" i="30"/>
  <c r="AT197" i="30"/>
  <c r="AS197" i="30"/>
  <c r="AR197" i="30"/>
  <c r="AQ197" i="30"/>
  <c r="AP197" i="30"/>
  <c r="AO197" i="30"/>
  <c r="AN197" i="30"/>
  <c r="AM197" i="30"/>
  <c r="AL197" i="30"/>
  <c r="AK197" i="30"/>
  <c r="AJ197" i="30"/>
  <c r="AI197" i="30"/>
  <c r="AH197" i="30"/>
  <c r="AG197" i="30"/>
  <c r="AF197" i="30"/>
  <c r="AE197" i="30"/>
  <c r="AD197" i="30"/>
  <c r="AC197" i="30"/>
  <c r="AB197" i="30"/>
  <c r="AA197" i="30"/>
  <c r="Z197" i="30"/>
  <c r="Y197" i="30"/>
  <c r="X197" i="30"/>
  <c r="W197" i="30"/>
  <c r="V197" i="30"/>
  <c r="U197" i="30"/>
  <c r="T197" i="30"/>
  <c r="S197" i="30"/>
  <c r="R197" i="30"/>
  <c r="Q197" i="30"/>
  <c r="P197" i="30"/>
  <c r="O197" i="30"/>
  <c r="N197" i="30"/>
  <c r="M197" i="30"/>
  <c r="L197" i="30"/>
  <c r="K197" i="30"/>
  <c r="J197" i="30"/>
  <c r="I197" i="30"/>
  <c r="H197" i="30"/>
  <c r="G197" i="30"/>
  <c r="F197" i="30"/>
  <c r="E197" i="30"/>
  <c r="D197" i="30"/>
  <c r="C197" i="30"/>
  <c r="B197" i="30"/>
  <c r="A197" i="30"/>
  <c r="DH196" i="30"/>
  <c r="DG196" i="30"/>
  <c r="DF196" i="30"/>
  <c r="DE196" i="30"/>
  <c r="DD196" i="30"/>
  <c r="DC196" i="30"/>
  <c r="DB196" i="30"/>
  <c r="DA196" i="30"/>
  <c r="CZ196" i="30"/>
  <c r="CY196" i="30"/>
  <c r="CX196" i="30"/>
  <c r="CW196" i="30"/>
  <c r="CV196" i="30"/>
  <c r="CU196" i="30"/>
  <c r="CT196" i="30"/>
  <c r="CS196" i="30"/>
  <c r="CR196" i="30"/>
  <c r="CQ196" i="30"/>
  <c r="CP196" i="30"/>
  <c r="CO196" i="30"/>
  <c r="CN196" i="30"/>
  <c r="CM196" i="30"/>
  <c r="CL196" i="30"/>
  <c r="CK196" i="30"/>
  <c r="CJ196" i="30"/>
  <c r="CI196" i="30"/>
  <c r="CH196" i="30"/>
  <c r="CG196" i="30"/>
  <c r="CF196" i="30"/>
  <c r="CE196" i="30"/>
  <c r="CD196" i="30"/>
  <c r="CC196" i="30"/>
  <c r="CB196" i="30"/>
  <c r="CA196" i="30"/>
  <c r="BZ196" i="30"/>
  <c r="BY196" i="30"/>
  <c r="BX196" i="30"/>
  <c r="BW196" i="30"/>
  <c r="BV196" i="30"/>
  <c r="BU196" i="30"/>
  <c r="BT196" i="30"/>
  <c r="BS196" i="30"/>
  <c r="BR196" i="30"/>
  <c r="BQ196" i="30"/>
  <c r="BP196" i="30"/>
  <c r="BO196" i="30"/>
  <c r="BN196" i="30"/>
  <c r="BM196" i="30"/>
  <c r="BL196" i="30"/>
  <c r="BK196" i="30"/>
  <c r="BJ196" i="30"/>
  <c r="BI196" i="30"/>
  <c r="BH196" i="30"/>
  <c r="BG196" i="30"/>
  <c r="BF196" i="30"/>
  <c r="BE196" i="30"/>
  <c r="BD196" i="30"/>
  <c r="BC196" i="30"/>
  <c r="BB196" i="30"/>
  <c r="BA196" i="30"/>
  <c r="AZ196" i="30"/>
  <c r="AY196" i="30"/>
  <c r="AX196" i="30"/>
  <c r="AW196" i="30"/>
  <c r="AV196" i="30"/>
  <c r="AU196" i="30"/>
  <c r="AT196" i="30"/>
  <c r="AS196" i="30"/>
  <c r="AR196" i="30"/>
  <c r="AQ196" i="30"/>
  <c r="AP196" i="30"/>
  <c r="AO196" i="30"/>
  <c r="AN196" i="30"/>
  <c r="AM196" i="30"/>
  <c r="AL196" i="30"/>
  <c r="AK196" i="30"/>
  <c r="AJ196" i="30"/>
  <c r="AI196" i="30"/>
  <c r="AH196" i="30"/>
  <c r="AG196" i="30"/>
  <c r="AF196" i="30"/>
  <c r="AE196" i="30"/>
  <c r="AD196" i="30"/>
  <c r="AC196" i="30"/>
  <c r="AB196" i="30"/>
  <c r="AA196" i="30"/>
  <c r="Z196" i="30"/>
  <c r="Y196" i="30"/>
  <c r="X196" i="30"/>
  <c r="W196" i="30"/>
  <c r="V196" i="30"/>
  <c r="U196" i="30"/>
  <c r="T196" i="30"/>
  <c r="S196" i="30"/>
  <c r="R196" i="30"/>
  <c r="Q196" i="30"/>
  <c r="P196" i="30"/>
  <c r="O196" i="30"/>
  <c r="N196" i="30"/>
  <c r="M196" i="30"/>
  <c r="L196" i="30"/>
  <c r="K196" i="30"/>
  <c r="J196" i="30"/>
  <c r="I196" i="30"/>
  <c r="H196" i="30"/>
  <c r="G196" i="30"/>
  <c r="F196" i="30"/>
  <c r="E196" i="30"/>
  <c r="D196" i="30"/>
  <c r="C196" i="30"/>
  <c r="B196" i="30"/>
  <c r="A196" i="30"/>
  <c r="DH195" i="30"/>
  <c r="DG195" i="30"/>
  <c r="DF195" i="30"/>
  <c r="DE195" i="30"/>
  <c r="DD195" i="30"/>
  <c r="DC195" i="30"/>
  <c r="DB195" i="30"/>
  <c r="DA195" i="30"/>
  <c r="CZ195" i="30"/>
  <c r="CY195" i="30"/>
  <c r="CX195" i="30"/>
  <c r="CW195" i="30"/>
  <c r="CV195" i="30"/>
  <c r="CU195" i="30"/>
  <c r="CT195" i="30"/>
  <c r="CS195" i="30"/>
  <c r="CR195" i="30"/>
  <c r="CQ195" i="30"/>
  <c r="CP195" i="30"/>
  <c r="CO195" i="30"/>
  <c r="CN195" i="30"/>
  <c r="CM195" i="30"/>
  <c r="CL195" i="30"/>
  <c r="CK195" i="30"/>
  <c r="CJ195" i="30"/>
  <c r="CI195" i="30"/>
  <c r="CH195" i="30"/>
  <c r="CG195" i="30"/>
  <c r="CF195" i="30"/>
  <c r="CE195" i="30"/>
  <c r="CD195" i="30"/>
  <c r="CC195" i="30"/>
  <c r="CB195" i="30"/>
  <c r="CA195" i="30"/>
  <c r="BZ195" i="30"/>
  <c r="BY195" i="30"/>
  <c r="BX195" i="30"/>
  <c r="BW195" i="30"/>
  <c r="BV195" i="30"/>
  <c r="BU195" i="30"/>
  <c r="BT195" i="30"/>
  <c r="BS195" i="30"/>
  <c r="BR195" i="30"/>
  <c r="BQ195" i="30"/>
  <c r="BP195" i="30"/>
  <c r="BO195" i="30"/>
  <c r="BN195" i="30"/>
  <c r="BM195" i="30"/>
  <c r="BL195" i="30"/>
  <c r="BK195" i="30"/>
  <c r="BJ195" i="30"/>
  <c r="BI195" i="30"/>
  <c r="BH195" i="30"/>
  <c r="BG195" i="30"/>
  <c r="BF195" i="30"/>
  <c r="BE195" i="30"/>
  <c r="BD195" i="30"/>
  <c r="BC195" i="30"/>
  <c r="BB195" i="30"/>
  <c r="BA195" i="30"/>
  <c r="AZ195" i="30"/>
  <c r="AY195" i="30"/>
  <c r="AX195" i="30"/>
  <c r="AW195" i="30"/>
  <c r="AV195" i="30"/>
  <c r="AU195" i="30"/>
  <c r="AT195" i="30"/>
  <c r="AS195" i="30"/>
  <c r="AR195" i="30"/>
  <c r="AQ195" i="30"/>
  <c r="AP195" i="30"/>
  <c r="AO195" i="30"/>
  <c r="AN195" i="30"/>
  <c r="AM195" i="30"/>
  <c r="AL195" i="30"/>
  <c r="AK195" i="30"/>
  <c r="AJ195" i="30"/>
  <c r="AI195" i="30"/>
  <c r="AH195" i="30"/>
  <c r="AG195" i="30"/>
  <c r="AF195" i="30"/>
  <c r="AE195" i="30"/>
  <c r="AD195" i="30"/>
  <c r="AC195" i="30"/>
  <c r="AB195" i="30"/>
  <c r="AA195" i="30"/>
  <c r="Z195" i="30"/>
  <c r="Y195" i="30"/>
  <c r="X195" i="30"/>
  <c r="W195" i="30"/>
  <c r="V195" i="30"/>
  <c r="U195" i="30"/>
  <c r="T195" i="30"/>
  <c r="S195" i="30"/>
  <c r="R195" i="30"/>
  <c r="Q195" i="30"/>
  <c r="P195" i="30"/>
  <c r="O195" i="30"/>
  <c r="N195" i="30"/>
  <c r="M195" i="30"/>
  <c r="L195" i="30"/>
  <c r="K195" i="30"/>
  <c r="J195" i="30"/>
  <c r="I195" i="30"/>
  <c r="H195" i="30"/>
  <c r="G195" i="30"/>
  <c r="F195" i="30"/>
  <c r="E195" i="30"/>
  <c r="D195" i="30"/>
  <c r="C195" i="30"/>
  <c r="B195" i="30"/>
  <c r="A195" i="30"/>
  <c r="DH194" i="30"/>
  <c r="DG194" i="30"/>
  <c r="DF194" i="30"/>
  <c r="DE194" i="30"/>
  <c r="DD194" i="30"/>
  <c r="DC194" i="30"/>
  <c r="DB194" i="30"/>
  <c r="DA194" i="30"/>
  <c r="CZ194" i="30"/>
  <c r="CY194" i="30"/>
  <c r="CX194" i="30"/>
  <c r="CW194" i="30"/>
  <c r="CV194" i="30"/>
  <c r="CU194" i="30"/>
  <c r="CT194" i="30"/>
  <c r="CS194" i="30"/>
  <c r="CR194" i="30"/>
  <c r="CQ194" i="30"/>
  <c r="CP194" i="30"/>
  <c r="CO194" i="30"/>
  <c r="CN194" i="30"/>
  <c r="CM194" i="30"/>
  <c r="CL194" i="30"/>
  <c r="CK194" i="30"/>
  <c r="CJ194" i="30"/>
  <c r="CI194" i="30"/>
  <c r="CH194" i="30"/>
  <c r="CG194" i="30"/>
  <c r="CF194" i="30"/>
  <c r="CE194" i="30"/>
  <c r="CD194" i="30"/>
  <c r="CC194" i="30"/>
  <c r="CB194" i="30"/>
  <c r="CA194" i="30"/>
  <c r="BZ194" i="30"/>
  <c r="BY194" i="30"/>
  <c r="BX194" i="30"/>
  <c r="BW194" i="30"/>
  <c r="BV194" i="30"/>
  <c r="BU194" i="30"/>
  <c r="BT194" i="30"/>
  <c r="BS194" i="30"/>
  <c r="BR194" i="30"/>
  <c r="BQ194" i="30"/>
  <c r="BP194" i="30"/>
  <c r="BO194" i="30"/>
  <c r="BN194" i="30"/>
  <c r="BM194" i="30"/>
  <c r="BL194" i="30"/>
  <c r="BK194" i="30"/>
  <c r="BJ194" i="30"/>
  <c r="BI194" i="30"/>
  <c r="BH194" i="30"/>
  <c r="BG194" i="30"/>
  <c r="BF194" i="30"/>
  <c r="BE194" i="30"/>
  <c r="BD194" i="30"/>
  <c r="BC194" i="30"/>
  <c r="BB194" i="30"/>
  <c r="BA194" i="30"/>
  <c r="AZ194" i="30"/>
  <c r="AY194" i="30"/>
  <c r="AX194" i="30"/>
  <c r="AW194" i="30"/>
  <c r="AV194" i="30"/>
  <c r="AU194" i="30"/>
  <c r="AT194" i="30"/>
  <c r="AS194" i="30"/>
  <c r="AR194" i="30"/>
  <c r="AQ194" i="30"/>
  <c r="AP194" i="30"/>
  <c r="AO194" i="30"/>
  <c r="AN194" i="30"/>
  <c r="AM194" i="30"/>
  <c r="AL194" i="30"/>
  <c r="AK194" i="30"/>
  <c r="AJ194" i="30"/>
  <c r="AI194" i="30"/>
  <c r="AH194" i="30"/>
  <c r="AG194" i="30"/>
  <c r="AF194" i="30"/>
  <c r="AE194" i="30"/>
  <c r="AD194" i="30"/>
  <c r="AC194" i="30"/>
  <c r="AB194" i="30"/>
  <c r="AA194" i="30"/>
  <c r="Z194" i="30"/>
  <c r="Y194" i="30"/>
  <c r="X194" i="30"/>
  <c r="W194" i="30"/>
  <c r="V194" i="30"/>
  <c r="U194" i="30"/>
  <c r="T194" i="30"/>
  <c r="S194" i="30"/>
  <c r="R194" i="30"/>
  <c r="Q194" i="30"/>
  <c r="P194" i="30"/>
  <c r="O194" i="30"/>
  <c r="N194" i="30"/>
  <c r="M194" i="30"/>
  <c r="L194" i="30"/>
  <c r="K194" i="30"/>
  <c r="J194" i="30"/>
  <c r="I194" i="30"/>
  <c r="H194" i="30"/>
  <c r="G194" i="30"/>
  <c r="F194" i="30"/>
  <c r="E194" i="30"/>
  <c r="D194" i="30"/>
  <c r="C194" i="30"/>
  <c r="B194" i="30"/>
  <c r="A194" i="30"/>
  <c r="DH193" i="30"/>
  <c r="DG193" i="30"/>
  <c r="DF193" i="30"/>
  <c r="DE193" i="30"/>
  <c r="DD193" i="30"/>
  <c r="DC193" i="30"/>
  <c r="DB193" i="30"/>
  <c r="DA193" i="30"/>
  <c r="CZ193" i="30"/>
  <c r="CY193" i="30"/>
  <c r="CX193" i="30"/>
  <c r="CW193" i="30"/>
  <c r="CV193" i="30"/>
  <c r="CU193" i="30"/>
  <c r="CT193" i="30"/>
  <c r="CS193" i="30"/>
  <c r="CR193" i="30"/>
  <c r="CQ193" i="30"/>
  <c r="CP193" i="30"/>
  <c r="CO193" i="30"/>
  <c r="CN193" i="30"/>
  <c r="CM193" i="30"/>
  <c r="CL193" i="30"/>
  <c r="CK193" i="30"/>
  <c r="CJ193" i="30"/>
  <c r="CI193" i="30"/>
  <c r="CH193" i="30"/>
  <c r="CG193" i="30"/>
  <c r="CF193" i="30"/>
  <c r="CE193" i="30"/>
  <c r="CD193" i="30"/>
  <c r="CC193" i="30"/>
  <c r="CB193" i="30"/>
  <c r="CA193" i="30"/>
  <c r="BZ193" i="30"/>
  <c r="BY193" i="30"/>
  <c r="BX193" i="30"/>
  <c r="BW193" i="30"/>
  <c r="BV193" i="30"/>
  <c r="BU193" i="30"/>
  <c r="BT193" i="30"/>
  <c r="BS193" i="30"/>
  <c r="BR193" i="30"/>
  <c r="BQ193" i="30"/>
  <c r="BP193" i="30"/>
  <c r="BO193" i="30"/>
  <c r="BN193" i="30"/>
  <c r="BM193" i="30"/>
  <c r="BL193" i="30"/>
  <c r="BK193" i="30"/>
  <c r="BJ193" i="30"/>
  <c r="BI193" i="30"/>
  <c r="BH193" i="30"/>
  <c r="BG193" i="30"/>
  <c r="BF193" i="30"/>
  <c r="BE193" i="30"/>
  <c r="BD193" i="30"/>
  <c r="BC193" i="30"/>
  <c r="BB193" i="30"/>
  <c r="BA193" i="30"/>
  <c r="AZ193" i="30"/>
  <c r="AY193" i="30"/>
  <c r="AX193" i="30"/>
  <c r="AW193" i="30"/>
  <c r="AV193" i="30"/>
  <c r="AU193" i="30"/>
  <c r="AT193" i="30"/>
  <c r="AS193" i="30"/>
  <c r="AR193" i="30"/>
  <c r="AQ193" i="30"/>
  <c r="AP193" i="30"/>
  <c r="AO193" i="30"/>
  <c r="AN193" i="30"/>
  <c r="AM193" i="30"/>
  <c r="AL193" i="30"/>
  <c r="AK193" i="30"/>
  <c r="AJ193" i="30"/>
  <c r="AI193" i="30"/>
  <c r="AH193" i="30"/>
  <c r="AG193" i="30"/>
  <c r="AF193" i="30"/>
  <c r="AE193" i="30"/>
  <c r="AD193" i="30"/>
  <c r="AC193" i="30"/>
  <c r="AB193" i="30"/>
  <c r="AA193" i="30"/>
  <c r="Z193" i="30"/>
  <c r="Y193" i="30"/>
  <c r="X193" i="30"/>
  <c r="W193" i="30"/>
  <c r="V193" i="30"/>
  <c r="U193" i="30"/>
  <c r="T193" i="30"/>
  <c r="S193" i="30"/>
  <c r="R193" i="30"/>
  <c r="Q193" i="30"/>
  <c r="P193" i="30"/>
  <c r="O193" i="30"/>
  <c r="N193" i="30"/>
  <c r="M193" i="30"/>
  <c r="L193" i="30"/>
  <c r="K193" i="30"/>
  <c r="J193" i="30"/>
  <c r="I193" i="30"/>
  <c r="H193" i="30"/>
  <c r="G193" i="30"/>
  <c r="F193" i="30"/>
  <c r="E193" i="30"/>
  <c r="D193" i="30"/>
  <c r="C193" i="30"/>
  <c r="B193" i="30"/>
  <c r="A193" i="30"/>
  <c r="DH192" i="30"/>
  <c r="DG192" i="30"/>
  <c r="DF192" i="30"/>
  <c r="DE192" i="30"/>
  <c r="DD192" i="30"/>
  <c r="DC192" i="30"/>
  <c r="DB192" i="30"/>
  <c r="DA192" i="30"/>
  <c r="CZ192" i="30"/>
  <c r="CY192" i="30"/>
  <c r="CX192" i="30"/>
  <c r="CW192" i="30"/>
  <c r="CV192" i="30"/>
  <c r="CU192" i="30"/>
  <c r="CT192" i="30"/>
  <c r="CS192" i="30"/>
  <c r="CR192" i="30"/>
  <c r="CQ192" i="30"/>
  <c r="CP192" i="30"/>
  <c r="CO192" i="30"/>
  <c r="CN192" i="30"/>
  <c r="CM192" i="30"/>
  <c r="CL192" i="30"/>
  <c r="CK192" i="30"/>
  <c r="CJ192" i="30"/>
  <c r="CI192" i="30"/>
  <c r="CH192" i="30"/>
  <c r="CG192" i="30"/>
  <c r="CF192" i="30"/>
  <c r="CE192" i="30"/>
  <c r="CD192" i="30"/>
  <c r="CC192" i="30"/>
  <c r="CB192" i="30"/>
  <c r="CA192" i="30"/>
  <c r="BZ192" i="30"/>
  <c r="BY192" i="30"/>
  <c r="BX192" i="30"/>
  <c r="BW192" i="30"/>
  <c r="BV192" i="30"/>
  <c r="BU192" i="30"/>
  <c r="BT192" i="30"/>
  <c r="BS192" i="30"/>
  <c r="BR192" i="30"/>
  <c r="BQ192" i="30"/>
  <c r="BP192" i="30"/>
  <c r="BO192" i="30"/>
  <c r="BN192" i="30"/>
  <c r="BM192" i="30"/>
  <c r="BL192" i="30"/>
  <c r="BK192" i="30"/>
  <c r="BJ192" i="30"/>
  <c r="BI192" i="30"/>
  <c r="BH192" i="30"/>
  <c r="BG192" i="30"/>
  <c r="BF192" i="30"/>
  <c r="BE192" i="30"/>
  <c r="BD192" i="30"/>
  <c r="BC192" i="30"/>
  <c r="BB192" i="30"/>
  <c r="BA192" i="30"/>
  <c r="AZ192" i="30"/>
  <c r="AY192" i="30"/>
  <c r="AX192" i="30"/>
  <c r="AW192" i="30"/>
  <c r="AV192" i="30"/>
  <c r="AU192" i="30"/>
  <c r="AT192" i="30"/>
  <c r="AS192" i="30"/>
  <c r="AR192" i="30"/>
  <c r="AQ192" i="30"/>
  <c r="AP192" i="30"/>
  <c r="AO192" i="30"/>
  <c r="AN192" i="30"/>
  <c r="AM192" i="30"/>
  <c r="AL192" i="30"/>
  <c r="AK192" i="30"/>
  <c r="AJ192" i="30"/>
  <c r="AI192" i="30"/>
  <c r="AH192" i="30"/>
  <c r="AG192" i="30"/>
  <c r="AF192" i="30"/>
  <c r="AE192" i="30"/>
  <c r="AD192" i="30"/>
  <c r="AC192" i="30"/>
  <c r="AB192" i="30"/>
  <c r="AA192" i="30"/>
  <c r="Z192" i="30"/>
  <c r="Y192" i="30"/>
  <c r="X192" i="30"/>
  <c r="W192" i="30"/>
  <c r="V192" i="30"/>
  <c r="U192" i="30"/>
  <c r="T192" i="30"/>
  <c r="S192" i="30"/>
  <c r="R192" i="30"/>
  <c r="Q192" i="30"/>
  <c r="P192" i="30"/>
  <c r="O192" i="30"/>
  <c r="N192" i="30"/>
  <c r="M192" i="30"/>
  <c r="L192" i="30"/>
  <c r="K192" i="30"/>
  <c r="J192" i="30"/>
  <c r="I192" i="30"/>
  <c r="H192" i="30"/>
  <c r="G192" i="30"/>
  <c r="F192" i="30"/>
  <c r="E192" i="30"/>
  <c r="D192" i="30"/>
  <c r="C192" i="30"/>
  <c r="B192" i="30"/>
  <c r="A192" i="30"/>
  <c r="DH191" i="30"/>
  <c r="DG191" i="30"/>
  <c r="DF191" i="30"/>
  <c r="DE191" i="30"/>
  <c r="DD191" i="30"/>
  <c r="DC191" i="30"/>
  <c r="DB191" i="30"/>
  <c r="DA191" i="30"/>
  <c r="CZ191" i="30"/>
  <c r="CY191" i="30"/>
  <c r="CX191" i="30"/>
  <c r="CW191" i="30"/>
  <c r="CV191" i="30"/>
  <c r="CU191" i="30"/>
  <c r="CT191" i="30"/>
  <c r="CS191" i="30"/>
  <c r="CR191" i="30"/>
  <c r="CQ191" i="30"/>
  <c r="CP191" i="30"/>
  <c r="CO191" i="30"/>
  <c r="CN191" i="30"/>
  <c r="CM191" i="30"/>
  <c r="CL191" i="30"/>
  <c r="CK191" i="30"/>
  <c r="CJ191" i="30"/>
  <c r="CI191" i="30"/>
  <c r="CH191" i="30"/>
  <c r="CG191" i="30"/>
  <c r="CF191" i="30"/>
  <c r="CE191" i="30"/>
  <c r="CD191" i="30"/>
  <c r="CC191" i="30"/>
  <c r="CB191" i="30"/>
  <c r="CA191" i="30"/>
  <c r="BZ191" i="30"/>
  <c r="BY191" i="30"/>
  <c r="BX191" i="30"/>
  <c r="BW191" i="30"/>
  <c r="BV191" i="30"/>
  <c r="BU191" i="30"/>
  <c r="BT191" i="30"/>
  <c r="BS191" i="30"/>
  <c r="BR191" i="30"/>
  <c r="BQ191" i="30"/>
  <c r="BP191" i="30"/>
  <c r="BO191" i="30"/>
  <c r="BN191" i="30"/>
  <c r="BM191" i="30"/>
  <c r="BL191" i="30"/>
  <c r="BK191" i="30"/>
  <c r="BJ191" i="30"/>
  <c r="BI191" i="30"/>
  <c r="BH191" i="30"/>
  <c r="BG191" i="30"/>
  <c r="BF191" i="30"/>
  <c r="BE191" i="30"/>
  <c r="BD191" i="30"/>
  <c r="BC191" i="30"/>
  <c r="BB191" i="30"/>
  <c r="BA191" i="30"/>
  <c r="AZ191" i="30"/>
  <c r="AY191" i="30"/>
  <c r="AX191" i="30"/>
  <c r="AW191" i="30"/>
  <c r="AV191" i="30"/>
  <c r="AU191" i="30"/>
  <c r="AT191" i="30"/>
  <c r="AS191" i="30"/>
  <c r="AR191" i="30"/>
  <c r="AQ191" i="30"/>
  <c r="AP191" i="30"/>
  <c r="AO191" i="30"/>
  <c r="AN191" i="30"/>
  <c r="AM191" i="30"/>
  <c r="AL191" i="30"/>
  <c r="AK191" i="30"/>
  <c r="AJ191" i="30"/>
  <c r="AI191" i="30"/>
  <c r="AH191" i="30"/>
  <c r="AG191" i="30"/>
  <c r="AF191" i="30"/>
  <c r="AE191" i="30"/>
  <c r="AD191" i="30"/>
  <c r="AC191" i="30"/>
  <c r="AB191" i="30"/>
  <c r="AA191" i="30"/>
  <c r="Z191" i="30"/>
  <c r="Y191" i="30"/>
  <c r="X191" i="30"/>
  <c r="W191" i="30"/>
  <c r="V191" i="30"/>
  <c r="U191" i="30"/>
  <c r="T191" i="30"/>
  <c r="S191" i="30"/>
  <c r="R191" i="30"/>
  <c r="Q191" i="30"/>
  <c r="P191" i="30"/>
  <c r="O191" i="30"/>
  <c r="N191" i="30"/>
  <c r="M191" i="30"/>
  <c r="L191" i="30"/>
  <c r="K191" i="30"/>
  <c r="J191" i="30"/>
  <c r="I191" i="30"/>
  <c r="H191" i="30"/>
  <c r="G191" i="30"/>
  <c r="F191" i="30"/>
  <c r="E191" i="30"/>
  <c r="D191" i="30"/>
  <c r="C191" i="30"/>
  <c r="B191" i="30"/>
  <c r="A191" i="30"/>
  <c r="DH190" i="30"/>
  <c r="DG190" i="30"/>
  <c r="DF190" i="30"/>
  <c r="DE190" i="30"/>
  <c r="DD190" i="30"/>
  <c r="DC190" i="30"/>
  <c r="DB190" i="30"/>
  <c r="DA190" i="30"/>
  <c r="CZ190" i="30"/>
  <c r="CY190" i="30"/>
  <c r="CX190" i="30"/>
  <c r="CW190" i="30"/>
  <c r="CV190" i="30"/>
  <c r="CU190" i="30"/>
  <c r="CT190" i="30"/>
  <c r="CS190" i="30"/>
  <c r="CR190" i="30"/>
  <c r="CQ190" i="30"/>
  <c r="CP190" i="30"/>
  <c r="CO190" i="30"/>
  <c r="CN190" i="30"/>
  <c r="CM190" i="30"/>
  <c r="CL190" i="30"/>
  <c r="CK190" i="30"/>
  <c r="CJ190" i="30"/>
  <c r="CI190" i="30"/>
  <c r="CH190" i="30"/>
  <c r="CG190" i="30"/>
  <c r="CF190" i="30"/>
  <c r="CE190" i="30"/>
  <c r="CD190" i="30"/>
  <c r="CC190" i="30"/>
  <c r="CB190" i="30"/>
  <c r="CA190" i="30"/>
  <c r="BZ190" i="30"/>
  <c r="BY190" i="30"/>
  <c r="BX190" i="30"/>
  <c r="BW190" i="30"/>
  <c r="BV190" i="30"/>
  <c r="BU190" i="30"/>
  <c r="BT190" i="30"/>
  <c r="BS190" i="30"/>
  <c r="BR190" i="30"/>
  <c r="BQ190" i="30"/>
  <c r="BP190" i="30"/>
  <c r="BO190" i="30"/>
  <c r="BN190" i="30"/>
  <c r="BM190" i="30"/>
  <c r="BL190" i="30"/>
  <c r="BK190" i="30"/>
  <c r="BJ190" i="30"/>
  <c r="BI190" i="30"/>
  <c r="BH190" i="30"/>
  <c r="BG190" i="30"/>
  <c r="BF190" i="30"/>
  <c r="BE190" i="30"/>
  <c r="BD190" i="30"/>
  <c r="BC190" i="30"/>
  <c r="BB190" i="30"/>
  <c r="BA190" i="30"/>
  <c r="AZ190" i="30"/>
  <c r="AY190" i="30"/>
  <c r="AX190" i="30"/>
  <c r="AW190" i="30"/>
  <c r="AV190" i="30"/>
  <c r="AU190" i="30"/>
  <c r="AT190" i="30"/>
  <c r="AS190" i="30"/>
  <c r="AR190" i="30"/>
  <c r="AQ190" i="30"/>
  <c r="AP190" i="30"/>
  <c r="AO190" i="30"/>
  <c r="AN190" i="30"/>
  <c r="AM190" i="30"/>
  <c r="AL190" i="30"/>
  <c r="AK190" i="30"/>
  <c r="AJ190" i="30"/>
  <c r="AI190" i="30"/>
  <c r="AH190" i="30"/>
  <c r="AG190" i="30"/>
  <c r="AF190" i="30"/>
  <c r="AE190" i="30"/>
  <c r="AD190" i="30"/>
  <c r="AC190" i="30"/>
  <c r="AB190" i="30"/>
  <c r="AA190" i="30"/>
  <c r="Z190" i="30"/>
  <c r="Y190" i="30"/>
  <c r="X190" i="30"/>
  <c r="W190" i="30"/>
  <c r="V190" i="30"/>
  <c r="U190" i="30"/>
  <c r="T190" i="30"/>
  <c r="S190" i="30"/>
  <c r="R190" i="30"/>
  <c r="Q190" i="30"/>
  <c r="P190" i="30"/>
  <c r="O190" i="30"/>
  <c r="N190" i="30"/>
  <c r="M190" i="30"/>
  <c r="L190" i="30"/>
  <c r="K190" i="30"/>
  <c r="J190" i="30"/>
  <c r="I190" i="30"/>
  <c r="H190" i="30"/>
  <c r="G190" i="30"/>
  <c r="F190" i="30"/>
  <c r="E190" i="30"/>
  <c r="D190" i="30"/>
  <c r="C190" i="30"/>
  <c r="B190" i="30"/>
  <c r="A190" i="30"/>
  <c r="DH189" i="30"/>
  <c r="DG189" i="30"/>
  <c r="DF189" i="30"/>
  <c r="DE189" i="30"/>
  <c r="DD189" i="30"/>
  <c r="DC189" i="30"/>
  <c r="DB189" i="30"/>
  <c r="DA189" i="30"/>
  <c r="CZ189" i="30"/>
  <c r="CY189" i="30"/>
  <c r="CX189" i="30"/>
  <c r="CW189" i="30"/>
  <c r="CV189" i="30"/>
  <c r="CU189" i="30"/>
  <c r="CT189" i="30"/>
  <c r="CS189" i="30"/>
  <c r="CR189" i="30"/>
  <c r="CQ189" i="30"/>
  <c r="CP189" i="30"/>
  <c r="CO189" i="30"/>
  <c r="CN189" i="30"/>
  <c r="CM189" i="30"/>
  <c r="CL189" i="30"/>
  <c r="CK189" i="30"/>
  <c r="CJ189" i="30"/>
  <c r="CI189" i="30"/>
  <c r="CH189" i="30"/>
  <c r="CG189" i="30"/>
  <c r="CF189" i="30"/>
  <c r="CE189" i="30"/>
  <c r="CD189" i="30"/>
  <c r="CC189" i="30"/>
  <c r="CB189" i="30"/>
  <c r="CA189" i="30"/>
  <c r="BZ189" i="30"/>
  <c r="BY189" i="30"/>
  <c r="BX189" i="30"/>
  <c r="BW189" i="30"/>
  <c r="BV189" i="30"/>
  <c r="BU189" i="30"/>
  <c r="BT189" i="30"/>
  <c r="BS189" i="30"/>
  <c r="BR189" i="30"/>
  <c r="BQ189" i="30"/>
  <c r="BP189" i="30"/>
  <c r="BO189" i="30"/>
  <c r="BN189" i="30"/>
  <c r="BM189" i="30"/>
  <c r="BL189" i="30"/>
  <c r="BK189" i="30"/>
  <c r="BJ189" i="30"/>
  <c r="BI189" i="30"/>
  <c r="BH189" i="30"/>
  <c r="BG189" i="30"/>
  <c r="BF189" i="30"/>
  <c r="BE189" i="30"/>
  <c r="BD189" i="30"/>
  <c r="BC189" i="30"/>
  <c r="BB189" i="30"/>
  <c r="BA189" i="30"/>
  <c r="AZ189" i="30"/>
  <c r="AY189" i="30"/>
  <c r="AX189" i="30"/>
  <c r="AW189" i="30"/>
  <c r="AV189" i="30"/>
  <c r="AU189" i="30"/>
  <c r="AT189" i="30"/>
  <c r="AS189" i="30"/>
  <c r="AR189" i="30"/>
  <c r="AQ189" i="30"/>
  <c r="AP189" i="30"/>
  <c r="AO189" i="30"/>
  <c r="AN189" i="30"/>
  <c r="AM189" i="30"/>
  <c r="AL189" i="30"/>
  <c r="AK189" i="30"/>
  <c r="AJ189" i="30"/>
  <c r="AI189" i="30"/>
  <c r="AH189" i="30"/>
  <c r="AG189" i="30"/>
  <c r="AF189" i="30"/>
  <c r="AE189" i="30"/>
  <c r="AD189" i="30"/>
  <c r="AC189" i="30"/>
  <c r="AB189" i="30"/>
  <c r="AA189" i="30"/>
  <c r="Z189" i="30"/>
  <c r="Y189" i="30"/>
  <c r="X189" i="30"/>
  <c r="W189" i="30"/>
  <c r="V189" i="30"/>
  <c r="U189" i="30"/>
  <c r="T189" i="30"/>
  <c r="S189" i="30"/>
  <c r="R189" i="30"/>
  <c r="Q189" i="30"/>
  <c r="P189" i="30"/>
  <c r="O189" i="30"/>
  <c r="N189" i="30"/>
  <c r="M189" i="30"/>
  <c r="L189" i="30"/>
  <c r="K189" i="30"/>
  <c r="J189" i="30"/>
  <c r="I189" i="30"/>
  <c r="H189" i="30"/>
  <c r="G189" i="30"/>
  <c r="F189" i="30"/>
  <c r="E189" i="30"/>
  <c r="D189" i="30"/>
  <c r="C189" i="30"/>
  <c r="B189" i="30"/>
  <c r="A189" i="30"/>
  <c r="DH188" i="30"/>
  <c r="DG188" i="30"/>
  <c r="DF188" i="30"/>
  <c r="DE188" i="30"/>
  <c r="DD188" i="30"/>
  <c r="DC188" i="30"/>
  <c r="DB188" i="30"/>
  <c r="DA188" i="30"/>
  <c r="CZ188" i="30"/>
  <c r="CY188" i="30"/>
  <c r="CX188" i="30"/>
  <c r="CW188" i="30"/>
  <c r="CV188" i="30"/>
  <c r="CU188" i="30"/>
  <c r="CT188" i="30"/>
  <c r="CS188" i="30"/>
  <c r="CR188" i="30"/>
  <c r="CQ188" i="30"/>
  <c r="CP188" i="30"/>
  <c r="CO188" i="30"/>
  <c r="CN188" i="30"/>
  <c r="CM188" i="30"/>
  <c r="CL188" i="30"/>
  <c r="CK188" i="30"/>
  <c r="CJ188" i="30"/>
  <c r="CI188" i="30"/>
  <c r="CH188" i="30"/>
  <c r="CG188" i="30"/>
  <c r="CF188" i="30"/>
  <c r="CE188" i="30"/>
  <c r="CD188" i="30"/>
  <c r="CC188" i="30"/>
  <c r="CB188" i="30"/>
  <c r="CA188" i="30"/>
  <c r="BZ188" i="30"/>
  <c r="BY188" i="30"/>
  <c r="BX188" i="30"/>
  <c r="BW188" i="30"/>
  <c r="BV188" i="30"/>
  <c r="BU188" i="30"/>
  <c r="BT188" i="30"/>
  <c r="BS188" i="30"/>
  <c r="BR188" i="30"/>
  <c r="BQ188" i="30"/>
  <c r="BP188" i="30"/>
  <c r="BO188" i="30"/>
  <c r="BN188" i="30"/>
  <c r="BM188" i="30"/>
  <c r="BL188" i="30"/>
  <c r="BK188" i="30"/>
  <c r="BJ188" i="30"/>
  <c r="BI188" i="30"/>
  <c r="BH188" i="30"/>
  <c r="BG188" i="30"/>
  <c r="BF188" i="30"/>
  <c r="BE188" i="30"/>
  <c r="BD188" i="30"/>
  <c r="BC188" i="30"/>
  <c r="BB188" i="30"/>
  <c r="BA188" i="30"/>
  <c r="AZ188" i="30"/>
  <c r="AY188" i="30"/>
  <c r="AX188" i="30"/>
  <c r="AW188" i="30"/>
  <c r="AV188" i="30"/>
  <c r="AU188" i="30"/>
  <c r="AT188" i="30"/>
  <c r="AS188" i="30"/>
  <c r="AR188" i="30"/>
  <c r="AQ188" i="30"/>
  <c r="AP188" i="30"/>
  <c r="AO188" i="30"/>
  <c r="AN188" i="30"/>
  <c r="AM188" i="30"/>
  <c r="AL188" i="30"/>
  <c r="AK188" i="30"/>
  <c r="AJ188" i="30"/>
  <c r="AI188" i="30"/>
  <c r="AH188" i="30"/>
  <c r="AG188" i="30"/>
  <c r="AF188" i="30"/>
  <c r="AE188" i="30"/>
  <c r="AD188" i="30"/>
  <c r="AC188" i="30"/>
  <c r="AB188" i="30"/>
  <c r="AA188" i="30"/>
  <c r="Z188" i="30"/>
  <c r="Y188" i="30"/>
  <c r="X188" i="30"/>
  <c r="W188" i="30"/>
  <c r="V188" i="30"/>
  <c r="U188" i="30"/>
  <c r="T188" i="30"/>
  <c r="S188" i="30"/>
  <c r="R188" i="30"/>
  <c r="Q188" i="30"/>
  <c r="P188" i="30"/>
  <c r="O188" i="30"/>
  <c r="N188" i="30"/>
  <c r="M188" i="30"/>
  <c r="L188" i="30"/>
  <c r="K188" i="30"/>
  <c r="J188" i="30"/>
  <c r="I188" i="30"/>
  <c r="H188" i="30"/>
  <c r="G188" i="30"/>
  <c r="F188" i="30"/>
  <c r="E188" i="30"/>
  <c r="D188" i="30"/>
  <c r="C188" i="30"/>
  <c r="B188" i="30"/>
  <c r="A188" i="30"/>
  <c r="DH187" i="30"/>
  <c r="DG187" i="30"/>
  <c r="DF187" i="30"/>
  <c r="DE187" i="30"/>
  <c r="DD187" i="30"/>
  <c r="DC187" i="30"/>
  <c r="DB187" i="30"/>
  <c r="DA187" i="30"/>
  <c r="CZ187" i="30"/>
  <c r="CY187" i="30"/>
  <c r="CX187" i="30"/>
  <c r="CW187" i="30"/>
  <c r="CV187" i="30"/>
  <c r="CU187" i="30"/>
  <c r="CT187" i="30"/>
  <c r="CS187" i="30"/>
  <c r="CR187" i="30"/>
  <c r="CQ187" i="30"/>
  <c r="CP187" i="30"/>
  <c r="CO187" i="30"/>
  <c r="CN187" i="30"/>
  <c r="CM187" i="30"/>
  <c r="CL187" i="30"/>
  <c r="CK187" i="30"/>
  <c r="CJ187" i="30"/>
  <c r="CI187" i="30"/>
  <c r="CH187" i="30"/>
  <c r="CG187" i="30"/>
  <c r="CF187" i="30"/>
  <c r="CE187" i="30"/>
  <c r="CD187" i="30"/>
  <c r="CC187" i="30"/>
  <c r="CB187" i="30"/>
  <c r="CA187" i="30"/>
  <c r="BZ187" i="30"/>
  <c r="BY187" i="30"/>
  <c r="BX187" i="30"/>
  <c r="BW187" i="30"/>
  <c r="BV187" i="30"/>
  <c r="BU187" i="30"/>
  <c r="BT187" i="30"/>
  <c r="BS187" i="30"/>
  <c r="BR187" i="30"/>
  <c r="BQ187" i="30"/>
  <c r="BP187" i="30"/>
  <c r="BO187" i="30"/>
  <c r="BN187" i="30"/>
  <c r="BM187" i="30"/>
  <c r="BL187" i="30"/>
  <c r="BK187" i="30"/>
  <c r="BJ187" i="30"/>
  <c r="BI187" i="30"/>
  <c r="BH187" i="30"/>
  <c r="BG187" i="30"/>
  <c r="BF187" i="30"/>
  <c r="BE187" i="30"/>
  <c r="BD187" i="30"/>
  <c r="BC187" i="30"/>
  <c r="BB187" i="30"/>
  <c r="BA187" i="30"/>
  <c r="AZ187" i="30"/>
  <c r="AY187" i="30"/>
  <c r="AX187" i="30"/>
  <c r="AW187" i="30"/>
  <c r="AV187" i="30"/>
  <c r="AU187" i="30"/>
  <c r="AT187" i="30"/>
  <c r="AS187" i="30"/>
  <c r="AR187" i="30"/>
  <c r="AQ187" i="30"/>
  <c r="AP187" i="30"/>
  <c r="AO187" i="30"/>
  <c r="AN187" i="30"/>
  <c r="AM187" i="30"/>
  <c r="AL187" i="30"/>
  <c r="AK187" i="30"/>
  <c r="AJ187" i="30"/>
  <c r="AI187" i="30"/>
  <c r="AH187" i="30"/>
  <c r="AG187" i="30"/>
  <c r="AF187" i="30"/>
  <c r="AE187" i="30"/>
  <c r="AD187" i="30"/>
  <c r="AC187" i="30"/>
  <c r="AB187" i="30"/>
  <c r="AA187" i="30"/>
  <c r="Z187" i="30"/>
  <c r="Y187" i="30"/>
  <c r="X187" i="30"/>
  <c r="W187" i="30"/>
  <c r="V187" i="30"/>
  <c r="U187" i="30"/>
  <c r="T187" i="30"/>
  <c r="S187" i="30"/>
  <c r="R187" i="30"/>
  <c r="Q187" i="30"/>
  <c r="P187" i="30"/>
  <c r="O187" i="30"/>
  <c r="N187" i="30"/>
  <c r="M187" i="30"/>
  <c r="L187" i="30"/>
  <c r="K187" i="30"/>
  <c r="J187" i="30"/>
  <c r="I187" i="30"/>
  <c r="H187" i="30"/>
  <c r="G187" i="30"/>
  <c r="F187" i="30"/>
  <c r="E187" i="30"/>
  <c r="D187" i="30"/>
  <c r="C187" i="30"/>
  <c r="B187" i="30"/>
  <c r="A187" i="30"/>
  <c r="DH186" i="30"/>
  <c r="DG186" i="30"/>
  <c r="DF186" i="30"/>
  <c r="DE186" i="30"/>
  <c r="DD186" i="30"/>
  <c r="DC186" i="30"/>
  <c r="DB186" i="30"/>
  <c r="DA186" i="30"/>
  <c r="CZ186" i="30"/>
  <c r="CY186" i="30"/>
  <c r="CX186" i="30"/>
  <c r="CW186" i="30"/>
  <c r="CV186" i="30"/>
  <c r="CU186" i="30"/>
  <c r="CT186" i="30"/>
  <c r="CS186" i="30"/>
  <c r="CR186" i="30"/>
  <c r="CQ186" i="30"/>
  <c r="CP186" i="30"/>
  <c r="CO186" i="30"/>
  <c r="CN186" i="30"/>
  <c r="CM186" i="30"/>
  <c r="CL186" i="30"/>
  <c r="CK186" i="30"/>
  <c r="CJ186" i="30"/>
  <c r="CI186" i="30"/>
  <c r="CH186" i="30"/>
  <c r="CG186" i="30"/>
  <c r="CF186" i="30"/>
  <c r="CE186" i="30"/>
  <c r="CD186" i="30"/>
  <c r="CC186" i="30"/>
  <c r="CB186" i="30"/>
  <c r="CA186" i="30"/>
  <c r="BZ186" i="30"/>
  <c r="BY186" i="30"/>
  <c r="BX186" i="30"/>
  <c r="BW186" i="30"/>
  <c r="BV186" i="30"/>
  <c r="BU186" i="30"/>
  <c r="BT186" i="30"/>
  <c r="BS186" i="30"/>
  <c r="BR186" i="30"/>
  <c r="BQ186" i="30"/>
  <c r="BP186" i="30"/>
  <c r="BO186" i="30"/>
  <c r="BN186" i="30"/>
  <c r="BM186" i="30"/>
  <c r="BL186" i="30"/>
  <c r="BK186" i="30"/>
  <c r="BJ186" i="30"/>
  <c r="BI186" i="30"/>
  <c r="BH186" i="30"/>
  <c r="BG186" i="30"/>
  <c r="BF186" i="30"/>
  <c r="BE186" i="30"/>
  <c r="BD186" i="30"/>
  <c r="BC186" i="30"/>
  <c r="BB186" i="30"/>
  <c r="BA186" i="30"/>
  <c r="AZ186" i="30"/>
  <c r="AY186" i="30"/>
  <c r="AX186" i="30"/>
  <c r="AW186" i="30"/>
  <c r="AV186" i="30"/>
  <c r="AU186" i="30"/>
  <c r="AT186" i="30"/>
  <c r="AS186" i="30"/>
  <c r="AR186" i="30"/>
  <c r="AQ186" i="30"/>
  <c r="AP186" i="30"/>
  <c r="AO186" i="30"/>
  <c r="AN186" i="30"/>
  <c r="AM186" i="30"/>
  <c r="AL186" i="30"/>
  <c r="AK186" i="30"/>
  <c r="AJ186" i="30"/>
  <c r="AI186" i="30"/>
  <c r="AH186" i="30"/>
  <c r="AG186" i="30"/>
  <c r="AF186" i="30"/>
  <c r="AE186" i="30"/>
  <c r="AD186" i="30"/>
  <c r="AC186" i="30"/>
  <c r="AB186" i="30"/>
  <c r="AA186" i="30"/>
  <c r="Z186" i="30"/>
  <c r="Y186" i="30"/>
  <c r="X186" i="30"/>
  <c r="W186" i="30"/>
  <c r="V186" i="30"/>
  <c r="U186" i="30"/>
  <c r="T186" i="30"/>
  <c r="S186" i="30"/>
  <c r="R186" i="30"/>
  <c r="Q186" i="30"/>
  <c r="P186" i="30"/>
  <c r="O186" i="30"/>
  <c r="N186" i="30"/>
  <c r="M186" i="30"/>
  <c r="L186" i="30"/>
  <c r="K186" i="30"/>
  <c r="J186" i="30"/>
  <c r="I186" i="30"/>
  <c r="H186" i="30"/>
  <c r="G186" i="30"/>
  <c r="F186" i="30"/>
  <c r="E186" i="30"/>
  <c r="D186" i="30"/>
  <c r="C186" i="30"/>
  <c r="B186" i="30"/>
  <c r="A186" i="30"/>
  <c r="DH185" i="30"/>
  <c r="DG185" i="30"/>
  <c r="DF185" i="30"/>
  <c r="DE185" i="30"/>
  <c r="DD185" i="30"/>
  <c r="DC185" i="30"/>
  <c r="DB185" i="30"/>
  <c r="DA185" i="30"/>
  <c r="CZ185" i="30"/>
  <c r="CY185" i="30"/>
  <c r="CX185" i="30"/>
  <c r="CW185" i="30"/>
  <c r="CV185" i="30"/>
  <c r="CU185" i="30"/>
  <c r="CT185" i="30"/>
  <c r="CS185" i="30"/>
  <c r="CR185" i="30"/>
  <c r="CQ185" i="30"/>
  <c r="CP185" i="30"/>
  <c r="CO185" i="30"/>
  <c r="CN185" i="30"/>
  <c r="CM185" i="30"/>
  <c r="CL185" i="30"/>
  <c r="CK185" i="30"/>
  <c r="CJ185" i="30"/>
  <c r="CI185" i="30"/>
  <c r="CH185" i="30"/>
  <c r="CG185" i="30"/>
  <c r="CF185" i="30"/>
  <c r="CE185" i="30"/>
  <c r="CD185" i="30"/>
  <c r="CC185" i="30"/>
  <c r="CB185" i="30"/>
  <c r="CA185" i="30"/>
  <c r="BZ185" i="30"/>
  <c r="BY185" i="30"/>
  <c r="BX185" i="30"/>
  <c r="BW185" i="30"/>
  <c r="BV185" i="30"/>
  <c r="BU185" i="30"/>
  <c r="BT185" i="30"/>
  <c r="BS185" i="30"/>
  <c r="BR185" i="30"/>
  <c r="BQ185" i="30"/>
  <c r="BP185" i="30"/>
  <c r="BO185" i="30"/>
  <c r="BN185" i="30"/>
  <c r="BM185" i="30"/>
  <c r="BL185" i="30"/>
  <c r="BK185" i="30"/>
  <c r="BJ185" i="30"/>
  <c r="BI185" i="30"/>
  <c r="BH185" i="30"/>
  <c r="BG185" i="30"/>
  <c r="BF185" i="30"/>
  <c r="BE185" i="30"/>
  <c r="BD185" i="30"/>
  <c r="BC185" i="30"/>
  <c r="BB185" i="30"/>
  <c r="BA185" i="30"/>
  <c r="AZ185" i="30"/>
  <c r="AY185" i="30"/>
  <c r="AX185" i="30"/>
  <c r="AW185" i="30"/>
  <c r="AV185" i="30"/>
  <c r="AU185" i="30"/>
  <c r="AT185" i="30"/>
  <c r="AS185" i="30"/>
  <c r="AR185" i="30"/>
  <c r="AQ185" i="30"/>
  <c r="AP185" i="30"/>
  <c r="AO185" i="30"/>
  <c r="AN185" i="30"/>
  <c r="AM185" i="30"/>
  <c r="AL185" i="30"/>
  <c r="AK185" i="30"/>
  <c r="AJ185" i="30"/>
  <c r="AI185" i="30"/>
  <c r="AH185" i="30"/>
  <c r="AG185" i="30"/>
  <c r="AF185" i="30"/>
  <c r="AE185" i="30"/>
  <c r="AD185" i="30"/>
  <c r="AC185" i="30"/>
  <c r="AB185" i="30"/>
  <c r="AA185" i="30"/>
  <c r="Z185" i="30"/>
  <c r="Y185" i="30"/>
  <c r="X185" i="30"/>
  <c r="W185" i="30"/>
  <c r="V185" i="30"/>
  <c r="U185" i="30"/>
  <c r="T185" i="30"/>
  <c r="S185" i="30"/>
  <c r="R185" i="30"/>
  <c r="Q185" i="30"/>
  <c r="P185" i="30"/>
  <c r="O185" i="30"/>
  <c r="N185" i="30"/>
  <c r="M185" i="30"/>
  <c r="L185" i="30"/>
  <c r="K185" i="30"/>
  <c r="J185" i="30"/>
  <c r="I185" i="30"/>
  <c r="H185" i="30"/>
  <c r="G185" i="30"/>
  <c r="F185" i="30"/>
  <c r="E185" i="30"/>
  <c r="D185" i="30"/>
  <c r="C185" i="30"/>
  <c r="B185" i="30"/>
  <c r="A185" i="30"/>
  <c r="DH184" i="30"/>
  <c r="DG184" i="30"/>
  <c r="DF184" i="30"/>
  <c r="DE184" i="30"/>
  <c r="DD184" i="30"/>
  <c r="DC184" i="30"/>
  <c r="DB184" i="30"/>
  <c r="DA184" i="30"/>
  <c r="CZ184" i="30"/>
  <c r="CY184" i="30"/>
  <c r="CX184" i="30"/>
  <c r="CW184" i="30"/>
  <c r="CV184" i="30"/>
  <c r="CU184" i="30"/>
  <c r="CT184" i="30"/>
  <c r="CS184" i="30"/>
  <c r="CR184" i="30"/>
  <c r="CQ184" i="30"/>
  <c r="CP184" i="30"/>
  <c r="CO184" i="30"/>
  <c r="CN184" i="30"/>
  <c r="CM184" i="30"/>
  <c r="CL184" i="30"/>
  <c r="CK184" i="30"/>
  <c r="CJ184" i="30"/>
  <c r="CI184" i="30"/>
  <c r="CH184" i="30"/>
  <c r="CG184" i="30"/>
  <c r="CF184" i="30"/>
  <c r="CE184" i="30"/>
  <c r="CD184" i="30"/>
  <c r="CC184" i="30"/>
  <c r="CB184" i="30"/>
  <c r="CA184" i="30"/>
  <c r="BZ184" i="30"/>
  <c r="BY184" i="30"/>
  <c r="BX184" i="30"/>
  <c r="BW184" i="30"/>
  <c r="BV184" i="30"/>
  <c r="BU184" i="30"/>
  <c r="BT184" i="30"/>
  <c r="BS184" i="30"/>
  <c r="BR184" i="30"/>
  <c r="BQ184" i="30"/>
  <c r="BP184" i="30"/>
  <c r="BO184" i="30"/>
  <c r="BN184" i="30"/>
  <c r="BM184" i="30"/>
  <c r="BL184" i="30"/>
  <c r="BK184" i="30"/>
  <c r="BJ184" i="30"/>
  <c r="BI184" i="30"/>
  <c r="BH184" i="30"/>
  <c r="BG184" i="30"/>
  <c r="BF184" i="30"/>
  <c r="BE184" i="30"/>
  <c r="BD184" i="30"/>
  <c r="BC184" i="30"/>
  <c r="BB184" i="30"/>
  <c r="BA184" i="30"/>
  <c r="AZ184" i="30"/>
  <c r="AY184" i="30"/>
  <c r="AX184" i="30"/>
  <c r="AW184" i="30"/>
  <c r="AV184" i="30"/>
  <c r="AU184" i="30"/>
  <c r="AT184" i="30"/>
  <c r="AS184" i="30"/>
  <c r="AR184" i="30"/>
  <c r="AQ184" i="30"/>
  <c r="AP184" i="30"/>
  <c r="AO184" i="30"/>
  <c r="AN184" i="30"/>
  <c r="AM184" i="30"/>
  <c r="AL184" i="30"/>
  <c r="AK184" i="30"/>
  <c r="AJ184" i="30"/>
  <c r="AI184" i="30"/>
  <c r="AH184" i="30"/>
  <c r="AG184" i="30"/>
  <c r="AF184" i="30"/>
  <c r="AE184" i="30"/>
  <c r="AD184" i="30"/>
  <c r="AC184" i="30"/>
  <c r="AB184" i="30"/>
  <c r="AA184" i="30"/>
  <c r="Z184" i="30"/>
  <c r="Y184" i="30"/>
  <c r="X184" i="30"/>
  <c r="W184" i="30"/>
  <c r="V184" i="30"/>
  <c r="U184" i="30"/>
  <c r="T184" i="30"/>
  <c r="S184" i="30"/>
  <c r="R184" i="30"/>
  <c r="Q184" i="30"/>
  <c r="P184" i="30"/>
  <c r="O184" i="30"/>
  <c r="N184" i="30"/>
  <c r="M184" i="30"/>
  <c r="L184" i="30"/>
  <c r="K184" i="30"/>
  <c r="J184" i="30"/>
  <c r="I184" i="30"/>
  <c r="H184" i="30"/>
  <c r="G184" i="30"/>
  <c r="F184" i="30"/>
  <c r="E184" i="30"/>
  <c r="D184" i="30"/>
  <c r="C184" i="30"/>
  <c r="B184" i="30"/>
  <c r="A184" i="30"/>
  <c r="DH183" i="30"/>
  <c r="DG183" i="30"/>
  <c r="DF183" i="30"/>
  <c r="DE183" i="30"/>
  <c r="DD183" i="30"/>
  <c r="DC183" i="30"/>
  <c r="DB183" i="30"/>
  <c r="DA183" i="30"/>
  <c r="CZ183" i="30"/>
  <c r="CY183" i="30"/>
  <c r="CX183" i="30"/>
  <c r="CW183" i="30"/>
  <c r="CV183" i="30"/>
  <c r="CU183" i="30"/>
  <c r="CT183" i="30"/>
  <c r="CS183" i="30"/>
  <c r="CR183" i="30"/>
  <c r="CQ183" i="30"/>
  <c r="CP183" i="30"/>
  <c r="CO183" i="30"/>
  <c r="CN183" i="30"/>
  <c r="CM183" i="30"/>
  <c r="CL183" i="30"/>
  <c r="CK183" i="30"/>
  <c r="CJ183" i="30"/>
  <c r="CI183" i="30"/>
  <c r="CH183" i="30"/>
  <c r="CG183" i="30"/>
  <c r="CF183" i="30"/>
  <c r="CE183" i="30"/>
  <c r="CD183" i="30"/>
  <c r="CC183" i="30"/>
  <c r="CB183" i="30"/>
  <c r="CA183" i="30"/>
  <c r="BZ183" i="30"/>
  <c r="BY183" i="30"/>
  <c r="BX183" i="30"/>
  <c r="BW183" i="30"/>
  <c r="BV183" i="30"/>
  <c r="BU183" i="30"/>
  <c r="BT183" i="30"/>
  <c r="BS183" i="30"/>
  <c r="BR183" i="30"/>
  <c r="BQ183" i="30"/>
  <c r="BP183" i="30"/>
  <c r="BO183" i="30"/>
  <c r="BN183" i="30"/>
  <c r="BM183" i="30"/>
  <c r="BL183" i="30"/>
  <c r="BK183" i="30"/>
  <c r="BJ183" i="30"/>
  <c r="BI183" i="30"/>
  <c r="BH183" i="30"/>
  <c r="BG183" i="30"/>
  <c r="BF183" i="30"/>
  <c r="BE183" i="30"/>
  <c r="BD183" i="30"/>
  <c r="BC183" i="30"/>
  <c r="BB183" i="30"/>
  <c r="BA183" i="30"/>
  <c r="AZ183" i="30"/>
  <c r="AY183" i="30"/>
  <c r="AX183" i="30"/>
  <c r="AW183" i="30"/>
  <c r="AV183" i="30"/>
  <c r="AU183" i="30"/>
  <c r="AT183" i="30"/>
  <c r="AS183" i="30"/>
  <c r="AR183" i="30"/>
  <c r="AQ183" i="30"/>
  <c r="AP183" i="30"/>
  <c r="AO183" i="30"/>
  <c r="AN183" i="30"/>
  <c r="AM183" i="30"/>
  <c r="AL183" i="30"/>
  <c r="AK183" i="30"/>
  <c r="AJ183" i="30"/>
  <c r="AI183" i="30"/>
  <c r="AH183" i="30"/>
  <c r="AG183" i="30"/>
  <c r="AF183" i="30"/>
  <c r="AE183" i="30"/>
  <c r="AD183" i="30"/>
  <c r="AC183" i="30"/>
  <c r="AB183" i="30"/>
  <c r="AA183" i="30"/>
  <c r="Z183" i="30"/>
  <c r="Y183" i="30"/>
  <c r="X183" i="30"/>
  <c r="W183" i="30"/>
  <c r="V183" i="30"/>
  <c r="U183" i="30"/>
  <c r="T183" i="30"/>
  <c r="S183" i="30"/>
  <c r="R183" i="30"/>
  <c r="Q183" i="30"/>
  <c r="P183" i="30"/>
  <c r="O183" i="30"/>
  <c r="N183" i="30"/>
  <c r="M183" i="30"/>
  <c r="L183" i="30"/>
  <c r="K183" i="30"/>
  <c r="J183" i="30"/>
  <c r="I183" i="30"/>
  <c r="H183" i="30"/>
  <c r="G183" i="30"/>
  <c r="F183" i="30"/>
  <c r="E183" i="30"/>
  <c r="D183" i="30"/>
  <c r="C183" i="30"/>
  <c r="B183" i="30"/>
  <c r="A183" i="30"/>
  <c r="DH182" i="30"/>
  <c r="DG182" i="30"/>
  <c r="DF182" i="30"/>
  <c r="DE182" i="30"/>
  <c r="DD182" i="30"/>
  <c r="DC182" i="30"/>
  <c r="DB182" i="30"/>
  <c r="DA182" i="30"/>
  <c r="CZ182" i="30"/>
  <c r="CY182" i="30"/>
  <c r="CX182" i="30"/>
  <c r="CW182" i="30"/>
  <c r="CV182" i="30"/>
  <c r="CU182" i="30"/>
  <c r="CT182" i="30"/>
  <c r="CS182" i="30"/>
  <c r="CR182" i="30"/>
  <c r="CQ182" i="30"/>
  <c r="CP182" i="30"/>
  <c r="CO182" i="30"/>
  <c r="CN182" i="30"/>
  <c r="CM182" i="30"/>
  <c r="CL182" i="30"/>
  <c r="CK182" i="30"/>
  <c r="CJ182" i="30"/>
  <c r="CI182" i="30"/>
  <c r="CH182" i="30"/>
  <c r="CG182" i="30"/>
  <c r="CF182" i="30"/>
  <c r="CE182" i="30"/>
  <c r="CD182" i="30"/>
  <c r="CC182" i="30"/>
  <c r="CB182" i="30"/>
  <c r="CA182" i="30"/>
  <c r="BZ182" i="30"/>
  <c r="BY182" i="30"/>
  <c r="BX182" i="30"/>
  <c r="BW182" i="30"/>
  <c r="BV182" i="30"/>
  <c r="BU182" i="30"/>
  <c r="BT182" i="30"/>
  <c r="BS182" i="30"/>
  <c r="BR182" i="30"/>
  <c r="BQ182" i="30"/>
  <c r="BP182" i="30"/>
  <c r="BO182" i="30"/>
  <c r="BN182" i="30"/>
  <c r="BM182" i="30"/>
  <c r="BL182" i="30"/>
  <c r="BK182" i="30"/>
  <c r="BJ182" i="30"/>
  <c r="BI182" i="30"/>
  <c r="BH182" i="30"/>
  <c r="BG182" i="30"/>
  <c r="BF182" i="30"/>
  <c r="BE182" i="30"/>
  <c r="BD182" i="30"/>
  <c r="BC182" i="30"/>
  <c r="BB182" i="30"/>
  <c r="BA182" i="30"/>
  <c r="AZ182" i="30"/>
  <c r="AY182" i="30"/>
  <c r="AX182" i="30"/>
  <c r="AW182" i="30"/>
  <c r="AV182" i="30"/>
  <c r="AU182" i="30"/>
  <c r="AT182" i="30"/>
  <c r="AS182" i="30"/>
  <c r="AR182" i="30"/>
  <c r="AQ182" i="30"/>
  <c r="AP182" i="30"/>
  <c r="AO182" i="30"/>
  <c r="AN182" i="30"/>
  <c r="AM182" i="30"/>
  <c r="AL182" i="30"/>
  <c r="AK182" i="30"/>
  <c r="AJ182" i="30"/>
  <c r="AI182" i="30"/>
  <c r="AH182" i="30"/>
  <c r="AG182" i="30"/>
  <c r="AF182" i="30"/>
  <c r="AE182" i="30"/>
  <c r="AD182" i="30"/>
  <c r="AC182" i="30"/>
  <c r="AB182" i="30"/>
  <c r="AA182" i="30"/>
  <c r="Z182" i="30"/>
  <c r="Y182" i="30"/>
  <c r="X182" i="30"/>
  <c r="W182" i="30"/>
  <c r="V182" i="30"/>
  <c r="U182" i="30"/>
  <c r="T182" i="30"/>
  <c r="S182" i="30"/>
  <c r="R182" i="30"/>
  <c r="Q182" i="30"/>
  <c r="P182" i="30"/>
  <c r="O182" i="30"/>
  <c r="N182" i="30"/>
  <c r="M182" i="30"/>
  <c r="L182" i="30"/>
  <c r="K182" i="30"/>
  <c r="J182" i="30"/>
  <c r="I182" i="30"/>
  <c r="H182" i="30"/>
  <c r="G182" i="30"/>
  <c r="F182" i="30"/>
  <c r="E182" i="30"/>
  <c r="D182" i="30"/>
  <c r="C182" i="30"/>
  <c r="B182" i="30"/>
  <c r="A182" i="30"/>
  <c r="DH181" i="30"/>
  <c r="DG181" i="30"/>
  <c r="DF181" i="30"/>
  <c r="DE181" i="30"/>
  <c r="DD181" i="30"/>
  <c r="DC181" i="30"/>
  <c r="DB181" i="30"/>
  <c r="DA181" i="30"/>
  <c r="CZ181" i="30"/>
  <c r="CY181" i="30"/>
  <c r="CX181" i="30"/>
  <c r="CW181" i="30"/>
  <c r="CV181" i="30"/>
  <c r="CU181" i="30"/>
  <c r="CT181" i="30"/>
  <c r="CS181" i="30"/>
  <c r="CR181" i="30"/>
  <c r="CQ181" i="30"/>
  <c r="CP181" i="30"/>
  <c r="CO181" i="30"/>
  <c r="CN181" i="30"/>
  <c r="CM181" i="30"/>
  <c r="CL181" i="30"/>
  <c r="CK181" i="30"/>
  <c r="CJ181" i="30"/>
  <c r="CI181" i="30"/>
  <c r="CH181" i="30"/>
  <c r="CG181" i="30"/>
  <c r="CF181" i="30"/>
  <c r="CE181" i="30"/>
  <c r="CD181" i="30"/>
  <c r="CC181" i="30"/>
  <c r="CB181" i="30"/>
  <c r="CA181" i="30"/>
  <c r="BZ181" i="30"/>
  <c r="BY181" i="30"/>
  <c r="BX181" i="30"/>
  <c r="BW181" i="30"/>
  <c r="BV181" i="30"/>
  <c r="BU181" i="30"/>
  <c r="BT181" i="30"/>
  <c r="BS181" i="30"/>
  <c r="BR181" i="30"/>
  <c r="BQ181" i="30"/>
  <c r="BP181" i="30"/>
  <c r="BO181" i="30"/>
  <c r="BN181" i="30"/>
  <c r="BM181" i="30"/>
  <c r="BL181" i="30"/>
  <c r="BK181" i="30"/>
  <c r="BJ181" i="30"/>
  <c r="BI181" i="30"/>
  <c r="BH181" i="30"/>
  <c r="BG181" i="30"/>
  <c r="BF181" i="30"/>
  <c r="BE181" i="30"/>
  <c r="BD181" i="30"/>
  <c r="BC181" i="30"/>
  <c r="BB181" i="30"/>
  <c r="BA181" i="30"/>
  <c r="AZ181" i="30"/>
  <c r="AY181" i="30"/>
  <c r="AX181" i="30"/>
  <c r="AW181" i="30"/>
  <c r="AV181" i="30"/>
  <c r="AU181" i="30"/>
  <c r="AT181" i="30"/>
  <c r="AS181" i="30"/>
  <c r="AR181" i="30"/>
  <c r="AQ181" i="30"/>
  <c r="AP181" i="30"/>
  <c r="AO181" i="30"/>
  <c r="AN181" i="30"/>
  <c r="AM181" i="30"/>
  <c r="AL181" i="30"/>
  <c r="AK181" i="30"/>
  <c r="AJ181" i="30"/>
  <c r="AI181" i="30"/>
  <c r="AH181" i="30"/>
  <c r="AG181" i="30"/>
  <c r="AF181" i="30"/>
  <c r="AE181" i="30"/>
  <c r="AD181" i="30"/>
  <c r="AC181" i="30"/>
  <c r="AB181" i="30"/>
  <c r="AA181" i="30"/>
  <c r="Z181" i="30"/>
  <c r="Y181" i="30"/>
  <c r="X181" i="30"/>
  <c r="W181" i="30"/>
  <c r="V181" i="30"/>
  <c r="U181" i="30"/>
  <c r="T181" i="30"/>
  <c r="S181" i="30"/>
  <c r="R181" i="30"/>
  <c r="Q181" i="30"/>
  <c r="P181" i="30"/>
  <c r="O181" i="30"/>
  <c r="N181" i="30"/>
  <c r="M181" i="30"/>
  <c r="L181" i="30"/>
  <c r="K181" i="30"/>
  <c r="J181" i="30"/>
  <c r="I181" i="30"/>
  <c r="H181" i="30"/>
  <c r="G181" i="30"/>
  <c r="F181" i="30"/>
  <c r="E181" i="30"/>
  <c r="D181" i="30"/>
  <c r="C181" i="30"/>
  <c r="B181" i="30"/>
  <c r="A181" i="30"/>
  <c r="DH180" i="30"/>
  <c r="DG180" i="30"/>
  <c r="DF180" i="30"/>
  <c r="DE180" i="30"/>
  <c r="DD180" i="30"/>
  <c r="DC180" i="30"/>
  <c r="DB180" i="30"/>
  <c r="DA180" i="30"/>
  <c r="CZ180" i="30"/>
  <c r="CY180" i="30"/>
  <c r="CX180" i="30"/>
  <c r="CW180" i="30"/>
  <c r="CV180" i="30"/>
  <c r="CU180" i="30"/>
  <c r="CT180" i="30"/>
  <c r="CS180" i="30"/>
  <c r="CR180" i="30"/>
  <c r="CQ180" i="30"/>
  <c r="CP180" i="30"/>
  <c r="CO180" i="30"/>
  <c r="CN180" i="30"/>
  <c r="CM180" i="30"/>
  <c r="CL180" i="30"/>
  <c r="CK180" i="30"/>
  <c r="CJ180" i="30"/>
  <c r="CI180" i="30"/>
  <c r="CH180" i="30"/>
  <c r="CG180" i="30"/>
  <c r="CF180" i="30"/>
  <c r="CE180" i="30"/>
  <c r="CD180" i="30"/>
  <c r="CC180" i="30"/>
  <c r="CB180" i="30"/>
  <c r="CA180" i="30"/>
  <c r="BZ180" i="30"/>
  <c r="BY180" i="30"/>
  <c r="BX180" i="30"/>
  <c r="BW180" i="30"/>
  <c r="BV180" i="30"/>
  <c r="BU180" i="30"/>
  <c r="BT180" i="30"/>
  <c r="BS180" i="30"/>
  <c r="BR180" i="30"/>
  <c r="BQ180" i="30"/>
  <c r="BP180" i="30"/>
  <c r="BO180" i="30"/>
  <c r="BN180" i="30"/>
  <c r="BM180" i="30"/>
  <c r="BL180" i="30"/>
  <c r="BK180" i="30"/>
  <c r="BJ180" i="30"/>
  <c r="BI180" i="30"/>
  <c r="BH180" i="30"/>
  <c r="BG180" i="30"/>
  <c r="BF180" i="30"/>
  <c r="BE180" i="30"/>
  <c r="BD180" i="30"/>
  <c r="BC180" i="30"/>
  <c r="BB180" i="30"/>
  <c r="BA180" i="30"/>
  <c r="AZ180" i="30"/>
  <c r="AY180" i="30"/>
  <c r="AX180" i="30"/>
  <c r="AW180" i="30"/>
  <c r="AV180" i="30"/>
  <c r="AU180" i="30"/>
  <c r="AT180" i="30"/>
  <c r="AS180" i="30"/>
  <c r="AR180" i="30"/>
  <c r="AQ180" i="30"/>
  <c r="AP180" i="30"/>
  <c r="AO180" i="30"/>
  <c r="AN180" i="30"/>
  <c r="AM180" i="30"/>
  <c r="AL180" i="30"/>
  <c r="AK180" i="30"/>
  <c r="AJ180" i="30"/>
  <c r="AI180" i="30"/>
  <c r="AH180" i="30"/>
  <c r="AG180" i="30"/>
  <c r="AF180" i="30"/>
  <c r="AE180" i="30"/>
  <c r="AD180" i="30"/>
  <c r="AC180" i="30"/>
  <c r="AB180" i="30"/>
  <c r="AA180" i="30"/>
  <c r="Z180" i="30"/>
  <c r="Y180" i="30"/>
  <c r="X180" i="30"/>
  <c r="W180" i="30"/>
  <c r="V180" i="30"/>
  <c r="U180" i="30"/>
  <c r="T180" i="30"/>
  <c r="S180" i="30"/>
  <c r="R180" i="30"/>
  <c r="Q180" i="30"/>
  <c r="P180" i="30"/>
  <c r="O180" i="30"/>
  <c r="N180" i="30"/>
  <c r="M180" i="30"/>
  <c r="L180" i="30"/>
  <c r="K180" i="30"/>
  <c r="J180" i="30"/>
  <c r="I180" i="30"/>
  <c r="H180" i="30"/>
  <c r="G180" i="30"/>
  <c r="F180" i="30"/>
  <c r="E180" i="30"/>
  <c r="D180" i="30"/>
  <c r="C180" i="30"/>
  <c r="B180" i="30"/>
  <c r="A180" i="30"/>
  <c r="DH179" i="30"/>
  <c r="DG179" i="30"/>
  <c r="DF179" i="30"/>
  <c r="DE179" i="30"/>
  <c r="DD179" i="30"/>
  <c r="DC179" i="30"/>
  <c r="DB179" i="30"/>
  <c r="DA179" i="30"/>
  <c r="CZ179" i="30"/>
  <c r="CY179" i="30"/>
  <c r="CX179" i="30"/>
  <c r="CW179" i="30"/>
  <c r="CV179" i="30"/>
  <c r="CU179" i="30"/>
  <c r="CT179" i="30"/>
  <c r="CS179" i="30"/>
  <c r="CR179" i="30"/>
  <c r="CQ179" i="30"/>
  <c r="CP179" i="30"/>
  <c r="CO179" i="30"/>
  <c r="CN179" i="30"/>
  <c r="CM179" i="30"/>
  <c r="CL179" i="30"/>
  <c r="CK179" i="30"/>
  <c r="CJ179" i="30"/>
  <c r="CI179" i="30"/>
  <c r="CH179" i="30"/>
  <c r="CG179" i="30"/>
  <c r="CF179" i="30"/>
  <c r="CE179" i="30"/>
  <c r="CD179" i="30"/>
  <c r="CC179" i="30"/>
  <c r="CB179" i="30"/>
  <c r="CA179" i="30"/>
  <c r="BZ179" i="30"/>
  <c r="BY179" i="30"/>
  <c r="BX179" i="30"/>
  <c r="BW179" i="30"/>
  <c r="BV179" i="30"/>
  <c r="BU179" i="30"/>
  <c r="BT179" i="30"/>
  <c r="BS179" i="30"/>
  <c r="BR179" i="30"/>
  <c r="BQ179" i="30"/>
  <c r="BP179" i="30"/>
  <c r="BO179" i="30"/>
  <c r="BN179" i="30"/>
  <c r="BM179" i="30"/>
  <c r="BL179" i="30"/>
  <c r="BK179" i="30"/>
  <c r="BJ179" i="30"/>
  <c r="BI179" i="30"/>
  <c r="BH179" i="30"/>
  <c r="BG179" i="30"/>
  <c r="BF179" i="30"/>
  <c r="BE179" i="30"/>
  <c r="BD179" i="30"/>
  <c r="BC179" i="30"/>
  <c r="BB179" i="30"/>
  <c r="BA179" i="30"/>
  <c r="AZ179" i="30"/>
  <c r="AY179" i="30"/>
  <c r="AX179" i="30"/>
  <c r="AW179" i="30"/>
  <c r="AV179" i="30"/>
  <c r="AU179" i="30"/>
  <c r="AT179" i="30"/>
  <c r="AS179" i="30"/>
  <c r="AR179" i="30"/>
  <c r="AQ179" i="30"/>
  <c r="AP179" i="30"/>
  <c r="AO179" i="30"/>
  <c r="AN179" i="30"/>
  <c r="AM179" i="30"/>
  <c r="AL179" i="30"/>
  <c r="AK179" i="30"/>
  <c r="AJ179" i="30"/>
  <c r="AI179" i="30"/>
  <c r="AH179" i="30"/>
  <c r="AG179" i="30"/>
  <c r="AF179" i="30"/>
  <c r="AE179" i="30"/>
  <c r="AD179" i="30"/>
  <c r="AC179" i="30"/>
  <c r="AB179" i="30"/>
  <c r="AA179" i="30"/>
  <c r="Z179" i="30"/>
  <c r="Y179" i="30"/>
  <c r="X179" i="30"/>
  <c r="W179" i="30"/>
  <c r="V179" i="30"/>
  <c r="U179" i="30"/>
  <c r="T179" i="30"/>
  <c r="S179" i="30"/>
  <c r="R179" i="30"/>
  <c r="Q179" i="30"/>
  <c r="P179" i="30"/>
  <c r="O179" i="30"/>
  <c r="N179" i="30"/>
  <c r="M179" i="30"/>
  <c r="L179" i="30"/>
  <c r="K179" i="30"/>
  <c r="J179" i="30"/>
  <c r="I179" i="30"/>
  <c r="H179" i="30"/>
  <c r="G179" i="30"/>
  <c r="F179" i="30"/>
  <c r="E179" i="30"/>
  <c r="D179" i="30"/>
  <c r="C179" i="30"/>
  <c r="B179" i="30"/>
  <c r="A179" i="30"/>
  <c r="DH178" i="30"/>
  <c r="DG178" i="30"/>
  <c r="DF178" i="30"/>
  <c r="DE178" i="30"/>
  <c r="DD178" i="30"/>
  <c r="DC178" i="30"/>
  <c r="DB178" i="30"/>
  <c r="DA178" i="30"/>
  <c r="CZ178" i="30"/>
  <c r="CY178" i="30"/>
  <c r="CX178" i="30"/>
  <c r="CW178" i="30"/>
  <c r="CV178" i="30"/>
  <c r="CU178" i="30"/>
  <c r="CT178" i="30"/>
  <c r="CS178" i="30"/>
  <c r="CR178" i="30"/>
  <c r="CQ178" i="30"/>
  <c r="CP178" i="30"/>
  <c r="CO178" i="30"/>
  <c r="CN178" i="30"/>
  <c r="CM178" i="30"/>
  <c r="CL178" i="30"/>
  <c r="CK178" i="30"/>
  <c r="CJ178" i="30"/>
  <c r="CI178" i="30"/>
  <c r="CH178" i="30"/>
  <c r="CG178" i="30"/>
  <c r="CF178" i="30"/>
  <c r="CE178" i="30"/>
  <c r="CD178" i="30"/>
  <c r="CC178" i="30"/>
  <c r="CB178" i="30"/>
  <c r="CA178" i="30"/>
  <c r="BZ178" i="30"/>
  <c r="BY178" i="30"/>
  <c r="BX178" i="30"/>
  <c r="BW178" i="30"/>
  <c r="BV178" i="30"/>
  <c r="BU178" i="30"/>
  <c r="BT178" i="30"/>
  <c r="BS178" i="30"/>
  <c r="BR178" i="30"/>
  <c r="BQ178" i="30"/>
  <c r="BP178" i="30"/>
  <c r="BO178" i="30"/>
  <c r="BN178" i="30"/>
  <c r="BM178" i="30"/>
  <c r="BL178" i="30"/>
  <c r="BK178" i="30"/>
  <c r="BJ178" i="30"/>
  <c r="BI178" i="30"/>
  <c r="BH178" i="30"/>
  <c r="BG178" i="30"/>
  <c r="BF178" i="30"/>
  <c r="BE178" i="30"/>
  <c r="BD178" i="30"/>
  <c r="BC178" i="30"/>
  <c r="BB178" i="30"/>
  <c r="BA178" i="30"/>
  <c r="AZ178" i="30"/>
  <c r="AY178" i="30"/>
  <c r="AX178" i="30"/>
  <c r="AW178" i="30"/>
  <c r="AV178" i="30"/>
  <c r="AU178" i="30"/>
  <c r="AT178" i="30"/>
  <c r="AS178" i="30"/>
  <c r="AR178" i="30"/>
  <c r="AQ178" i="30"/>
  <c r="AP178" i="30"/>
  <c r="AO178" i="30"/>
  <c r="AN178" i="30"/>
  <c r="AM178" i="30"/>
  <c r="AL178" i="30"/>
  <c r="AK178" i="30"/>
  <c r="AJ178" i="30"/>
  <c r="AI178" i="30"/>
  <c r="AH178" i="30"/>
  <c r="AG178" i="30"/>
  <c r="AF178" i="30"/>
  <c r="AE178" i="30"/>
  <c r="AD178" i="30"/>
  <c r="AC178" i="30"/>
  <c r="AB178" i="30"/>
  <c r="AA178" i="30"/>
  <c r="Z178" i="30"/>
  <c r="Y178" i="30"/>
  <c r="X178" i="30"/>
  <c r="W178" i="30"/>
  <c r="V178" i="30"/>
  <c r="U178" i="30"/>
  <c r="T178" i="30"/>
  <c r="S178" i="30"/>
  <c r="R178" i="30"/>
  <c r="Q178" i="30"/>
  <c r="P178" i="30"/>
  <c r="O178" i="30"/>
  <c r="N178" i="30"/>
  <c r="M178" i="30"/>
  <c r="L178" i="30"/>
  <c r="K178" i="30"/>
  <c r="J178" i="30"/>
  <c r="I178" i="30"/>
  <c r="H178" i="30"/>
  <c r="G178" i="30"/>
  <c r="F178" i="30"/>
  <c r="E178" i="30"/>
  <c r="D178" i="30"/>
  <c r="C178" i="30"/>
  <c r="B178" i="30"/>
  <c r="A178" i="30"/>
  <c r="DH177" i="30"/>
  <c r="DG177" i="30"/>
  <c r="DF177" i="30"/>
  <c r="DE177" i="30"/>
  <c r="DD177" i="30"/>
  <c r="DC177" i="30"/>
  <c r="DB177" i="30"/>
  <c r="DA177" i="30"/>
  <c r="CZ177" i="30"/>
  <c r="CY177" i="30"/>
  <c r="CX177" i="30"/>
  <c r="CW177" i="30"/>
  <c r="CV177" i="30"/>
  <c r="CU177" i="30"/>
  <c r="CT177" i="30"/>
  <c r="CS177" i="30"/>
  <c r="CR177" i="30"/>
  <c r="CQ177" i="30"/>
  <c r="CP177" i="30"/>
  <c r="CO177" i="30"/>
  <c r="CN177" i="30"/>
  <c r="CM177" i="30"/>
  <c r="CL177" i="30"/>
  <c r="CK177" i="30"/>
  <c r="CJ177" i="30"/>
  <c r="CI177" i="30"/>
  <c r="CH177" i="30"/>
  <c r="CG177" i="30"/>
  <c r="CF177" i="30"/>
  <c r="CE177" i="30"/>
  <c r="CD177" i="30"/>
  <c r="CC177" i="30"/>
  <c r="CB177" i="30"/>
  <c r="CA177" i="30"/>
  <c r="BZ177" i="30"/>
  <c r="BY177" i="30"/>
  <c r="BX177" i="30"/>
  <c r="BW177" i="30"/>
  <c r="BV177" i="30"/>
  <c r="BU177" i="30"/>
  <c r="BT177" i="30"/>
  <c r="BS177" i="30"/>
  <c r="BR177" i="30"/>
  <c r="BQ177" i="30"/>
  <c r="BP177" i="30"/>
  <c r="BO177" i="30"/>
  <c r="BN177" i="30"/>
  <c r="BM177" i="30"/>
  <c r="BL177" i="30"/>
  <c r="BK177" i="30"/>
  <c r="BJ177" i="30"/>
  <c r="BI177" i="30"/>
  <c r="BH177" i="30"/>
  <c r="BG177" i="30"/>
  <c r="BF177" i="30"/>
  <c r="BE177" i="30"/>
  <c r="BD177" i="30"/>
  <c r="BC177" i="30"/>
  <c r="BB177" i="30"/>
  <c r="BA177" i="30"/>
  <c r="AZ177" i="30"/>
  <c r="AY177" i="30"/>
  <c r="AX177" i="30"/>
  <c r="AW177" i="30"/>
  <c r="AV177" i="30"/>
  <c r="AU177" i="30"/>
  <c r="AT177" i="30"/>
  <c r="AS177" i="30"/>
  <c r="AR177" i="30"/>
  <c r="AQ177" i="30"/>
  <c r="AP177" i="30"/>
  <c r="AO177" i="30"/>
  <c r="AN177" i="30"/>
  <c r="AM177" i="30"/>
  <c r="AL177" i="30"/>
  <c r="AK177" i="30"/>
  <c r="AJ177" i="30"/>
  <c r="AI177" i="30"/>
  <c r="AH177" i="30"/>
  <c r="AG177" i="30"/>
  <c r="AF177" i="30"/>
  <c r="AE177" i="30"/>
  <c r="AD177" i="30"/>
  <c r="AC177" i="30"/>
  <c r="AB177" i="30"/>
  <c r="AA177" i="30"/>
  <c r="Z177" i="30"/>
  <c r="Y177" i="30"/>
  <c r="X177" i="30"/>
  <c r="W177" i="30"/>
  <c r="V177" i="30"/>
  <c r="U177" i="30"/>
  <c r="T177" i="30"/>
  <c r="S177" i="30"/>
  <c r="R177" i="30"/>
  <c r="Q177" i="30"/>
  <c r="P177" i="30"/>
  <c r="O177" i="30"/>
  <c r="N177" i="30"/>
  <c r="M177" i="30"/>
  <c r="L177" i="30"/>
  <c r="K177" i="30"/>
  <c r="J177" i="30"/>
  <c r="I177" i="30"/>
  <c r="H177" i="30"/>
  <c r="G177" i="30"/>
  <c r="F177" i="30"/>
  <c r="E177" i="30"/>
  <c r="D177" i="30"/>
  <c r="C177" i="30"/>
  <c r="B177" i="30"/>
  <c r="A177" i="30"/>
  <c r="DH176" i="30"/>
  <c r="DG176" i="30"/>
  <c r="DF176" i="30"/>
  <c r="DE176" i="30"/>
  <c r="DD176" i="30"/>
  <c r="DC176" i="30"/>
  <c r="DB176" i="30"/>
  <c r="DA176" i="30"/>
  <c r="CZ176" i="30"/>
  <c r="CY176" i="30"/>
  <c r="CX176" i="30"/>
  <c r="CW176" i="30"/>
  <c r="CV176" i="30"/>
  <c r="CU176" i="30"/>
  <c r="CT176" i="30"/>
  <c r="CS176" i="30"/>
  <c r="CR176" i="30"/>
  <c r="CQ176" i="30"/>
  <c r="CP176" i="30"/>
  <c r="CO176" i="30"/>
  <c r="CN176" i="30"/>
  <c r="CM176" i="30"/>
  <c r="CL176" i="30"/>
  <c r="CK176" i="30"/>
  <c r="CJ176" i="30"/>
  <c r="CI176" i="30"/>
  <c r="CH176" i="30"/>
  <c r="CG176" i="30"/>
  <c r="CF176" i="30"/>
  <c r="CE176" i="30"/>
  <c r="CD176" i="30"/>
  <c r="CC176" i="30"/>
  <c r="CB176" i="30"/>
  <c r="CA176" i="30"/>
  <c r="BZ176" i="30"/>
  <c r="BY176" i="30"/>
  <c r="BX176" i="30"/>
  <c r="BW176" i="30"/>
  <c r="BV176" i="30"/>
  <c r="BU176" i="30"/>
  <c r="BT176" i="30"/>
  <c r="BS176" i="30"/>
  <c r="BR176" i="30"/>
  <c r="BQ176" i="30"/>
  <c r="BP176" i="30"/>
  <c r="BO176" i="30"/>
  <c r="BN176" i="30"/>
  <c r="BM176" i="30"/>
  <c r="BL176" i="30"/>
  <c r="BK176" i="30"/>
  <c r="BJ176" i="30"/>
  <c r="BI176" i="30"/>
  <c r="BH176" i="30"/>
  <c r="BG176" i="30"/>
  <c r="BF176" i="30"/>
  <c r="BE176" i="30"/>
  <c r="BD176" i="30"/>
  <c r="BC176" i="30"/>
  <c r="BB176" i="30"/>
  <c r="BA176" i="30"/>
  <c r="AZ176" i="30"/>
  <c r="AY176" i="30"/>
  <c r="AX176" i="30"/>
  <c r="AW176" i="30"/>
  <c r="AV176" i="30"/>
  <c r="AU176" i="30"/>
  <c r="AT176" i="30"/>
  <c r="AS176" i="30"/>
  <c r="AR176" i="30"/>
  <c r="AQ176" i="30"/>
  <c r="AP176" i="30"/>
  <c r="AO176" i="30"/>
  <c r="AN176" i="30"/>
  <c r="AM176" i="30"/>
  <c r="AL176" i="30"/>
  <c r="AK176" i="30"/>
  <c r="AJ176" i="30"/>
  <c r="AI176" i="30"/>
  <c r="AH176" i="30"/>
  <c r="AG176" i="30"/>
  <c r="AF176" i="30"/>
  <c r="AE176" i="30"/>
  <c r="AD176" i="30"/>
  <c r="AC176" i="30"/>
  <c r="AB176" i="30"/>
  <c r="AA176" i="30"/>
  <c r="Z176" i="30"/>
  <c r="Y176" i="30"/>
  <c r="X176" i="30"/>
  <c r="W176" i="30"/>
  <c r="V176" i="30"/>
  <c r="U176" i="30"/>
  <c r="T176" i="30"/>
  <c r="S176" i="30"/>
  <c r="R176" i="30"/>
  <c r="Q176" i="30"/>
  <c r="P176" i="30"/>
  <c r="O176" i="30"/>
  <c r="N176" i="30"/>
  <c r="M176" i="30"/>
  <c r="L176" i="30"/>
  <c r="K176" i="30"/>
  <c r="J176" i="30"/>
  <c r="I176" i="30"/>
  <c r="H176" i="30"/>
  <c r="G176" i="30"/>
  <c r="F176" i="30"/>
  <c r="E176" i="30"/>
  <c r="D176" i="30"/>
  <c r="C176" i="30"/>
  <c r="B176" i="30"/>
  <c r="A176" i="30"/>
  <c r="DH175" i="30"/>
  <c r="DG175" i="30"/>
  <c r="DF175" i="30"/>
  <c r="DE175" i="30"/>
  <c r="DD175" i="30"/>
  <c r="DC175" i="30"/>
  <c r="DB175" i="30"/>
  <c r="DA175" i="30"/>
  <c r="CZ175" i="30"/>
  <c r="CY175" i="30"/>
  <c r="CX175" i="30"/>
  <c r="CW175" i="30"/>
  <c r="CV175" i="30"/>
  <c r="CU175" i="30"/>
  <c r="CT175" i="30"/>
  <c r="CS175" i="30"/>
  <c r="CR175" i="30"/>
  <c r="CQ175" i="30"/>
  <c r="CP175" i="30"/>
  <c r="CO175" i="30"/>
  <c r="CN175" i="30"/>
  <c r="CM175" i="30"/>
  <c r="CL175" i="30"/>
  <c r="CK175" i="30"/>
  <c r="CJ175" i="30"/>
  <c r="CI175" i="30"/>
  <c r="CH175" i="30"/>
  <c r="CG175" i="30"/>
  <c r="CF175" i="30"/>
  <c r="CE175" i="30"/>
  <c r="CD175" i="30"/>
  <c r="CC175" i="30"/>
  <c r="CB175" i="30"/>
  <c r="CA175" i="30"/>
  <c r="BZ175" i="30"/>
  <c r="BY175" i="30"/>
  <c r="BX175" i="30"/>
  <c r="BW175" i="30"/>
  <c r="BV175" i="30"/>
  <c r="BU175" i="30"/>
  <c r="BT175" i="30"/>
  <c r="BS175" i="30"/>
  <c r="BR175" i="30"/>
  <c r="BQ175" i="30"/>
  <c r="BP175" i="30"/>
  <c r="BO175" i="30"/>
  <c r="BN175" i="30"/>
  <c r="BM175" i="30"/>
  <c r="BL175" i="30"/>
  <c r="BK175" i="30"/>
  <c r="BJ175" i="30"/>
  <c r="BI175" i="30"/>
  <c r="BH175" i="30"/>
  <c r="BG175" i="30"/>
  <c r="BF175" i="30"/>
  <c r="BE175" i="30"/>
  <c r="BD175" i="30"/>
  <c r="BC175" i="30"/>
  <c r="BB175" i="30"/>
  <c r="BA175" i="30"/>
  <c r="AZ175" i="30"/>
  <c r="AY175" i="30"/>
  <c r="AX175" i="30"/>
  <c r="AW175" i="30"/>
  <c r="AV175" i="30"/>
  <c r="AU175" i="30"/>
  <c r="AT175" i="30"/>
  <c r="AS175" i="30"/>
  <c r="AR175" i="30"/>
  <c r="AQ175" i="30"/>
  <c r="AP175" i="30"/>
  <c r="AO175" i="30"/>
  <c r="AN175" i="30"/>
  <c r="AM175" i="30"/>
  <c r="AL175" i="30"/>
  <c r="AK175" i="30"/>
  <c r="AJ175" i="30"/>
  <c r="AI175" i="30"/>
  <c r="AH175" i="30"/>
  <c r="AG175" i="30"/>
  <c r="AF175" i="30"/>
  <c r="AE175" i="30"/>
  <c r="AD175" i="30"/>
  <c r="AC175" i="30"/>
  <c r="AB175" i="30"/>
  <c r="AA175" i="30"/>
  <c r="Z175" i="30"/>
  <c r="Y175" i="30"/>
  <c r="X175" i="30"/>
  <c r="W175" i="30"/>
  <c r="V175" i="30"/>
  <c r="U175" i="30"/>
  <c r="T175" i="30"/>
  <c r="S175" i="30"/>
  <c r="R175" i="30"/>
  <c r="Q175" i="30"/>
  <c r="P175" i="30"/>
  <c r="O175" i="30"/>
  <c r="N175" i="30"/>
  <c r="M175" i="30"/>
  <c r="L175" i="30"/>
  <c r="K175" i="30"/>
  <c r="J175" i="30"/>
  <c r="I175" i="30"/>
  <c r="H175" i="30"/>
  <c r="G175" i="30"/>
  <c r="F175" i="30"/>
  <c r="E175" i="30"/>
  <c r="D175" i="30"/>
  <c r="C175" i="30"/>
  <c r="B175" i="30"/>
  <c r="A175" i="30"/>
  <c r="DH174" i="30"/>
  <c r="DG174" i="30"/>
  <c r="DF174" i="30"/>
  <c r="DE174" i="30"/>
  <c r="DD174" i="30"/>
  <c r="DC174" i="30"/>
  <c r="DB174" i="30"/>
  <c r="DA174" i="30"/>
  <c r="CZ174" i="30"/>
  <c r="CY174" i="30"/>
  <c r="CX174" i="30"/>
  <c r="CW174" i="30"/>
  <c r="CV174" i="30"/>
  <c r="CU174" i="30"/>
  <c r="CT174" i="30"/>
  <c r="CS174" i="30"/>
  <c r="CR174" i="30"/>
  <c r="CQ174" i="30"/>
  <c r="CP174" i="30"/>
  <c r="CO174" i="30"/>
  <c r="CN174" i="30"/>
  <c r="CM174" i="30"/>
  <c r="CL174" i="30"/>
  <c r="CK174" i="30"/>
  <c r="CJ174" i="30"/>
  <c r="CI174" i="30"/>
  <c r="CH174" i="30"/>
  <c r="CG174" i="30"/>
  <c r="CF174" i="30"/>
  <c r="CE174" i="30"/>
  <c r="CD174" i="30"/>
  <c r="CC174" i="30"/>
  <c r="CB174" i="30"/>
  <c r="CA174" i="30"/>
  <c r="BZ174" i="30"/>
  <c r="BY174" i="30"/>
  <c r="BX174" i="30"/>
  <c r="BW174" i="30"/>
  <c r="BV174" i="30"/>
  <c r="BU174" i="30"/>
  <c r="BT174" i="30"/>
  <c r="BS174" i="30"/>
  <c r="BR174" i="30"/>
  <c r="BQ174" i="30"/>
  <c r="BP174" i="30"/>
  <c r="BO174" i="30"/>
  <c r="BN174" i="30"/>
  <c r="BM174" i="30"/>
  <c r="BL174" i="30"/>
  <c r="BK174" i="30"/>
  <c r="BJ174" i="30"/>
  <c r="BI174" i="30"/>
  <c r="BH174" i="30"/>
  <c r="BG174" i="30"/>
  <c r="BF174" i="30"/>
  <c r="BE174" i="30"/>
  <c r="BD174" i="30"/>
  <c r="BC174" i="30"/>
  <c r="BB174" i="30"/>
  <c r="BA174" i="30"/>
  <c r="AZ174" i="30"/>
  <c r="AY174" i="30"/>
  <c r="AX174" i="30"/>
  <c r="AW174" i="30"/>
  <c r="AV174" i="30"/>
  <c r="AU174" i="30"/>
  <c r="AT174" i="30"/>
  <c r="AS174" i="30"/>
  <c r="AR174" i="30"/>
  <c r="AQ174" i="30"/>
  <c r="AP174" i="30"/>
  <c r="AO174" i="30"/>
  <c r="AN174" i="30"/>
  <c r="AM174" i="30"/>
  <c r="AL174" i="30"/>
  <c r="AK174" i="30"/>
  <c r="AJ174" i="30"/>
  <c r="AI174" i="30"/>
  <c r="AH174" i="30"/>
  <c r="AG174" i="30"/>
  <c r="AF174" i="30"/>
  <c r="AE174" i="30"/>
  <c r="AD174" i="30"/>
  <c r="AC174" i="30"/>
  <c r="AB174" i="30"/>
  <c r="AA174" i="30"/>
  <c r="Z174" i="30"/>
  <c r="Y174" i="30"/>
  <c r="X174" i="30"/>
  <c r="W174" i="30"/>
  <c r="V174" i="30"/>
  <c r="U174" i="30"/>
  <c r="T174" i="30"/>
  <c r="S174" i="30"/>
  <c r="R174" i="30"/>
  <c r="Q174" i="30"/>
  <c r="P174" i="30"/>
  <c r="O174" i="30"/>
  <c r="N174" i="30"/>
  <c r="M174" i="30"/>
  <c r="L174" i="30"/>
  <c r="K174" i="30"/>
  <c r="J174" i="30"/>
  <c r="I174" i="30"/>
  <c r="H174" i="30"/>
  <c r="G174" i="30"/>
  <c r="F174" i="30"/>
  <c r="E174" i="30"/>
  <c r="D174" i="30"/>
  <c r="C174" i="30"/>
  <c r="B174" i="30"/>
  <c r="A174" i="30"/>
  <c r="DH173" i="30"/>
  <c r="DG173" i="30"/>
  <c r="DF173" i="30"/>
  <c r="DE173" i="30"/>
  <c r="DD173" i="30"/>
  <c r="DC173" i="30"/>
  <c r="DB173" i="30"/>
  <c r="DA173" i="30"/>
  <c r="CZ173" i="30"/>
  <c r="CY173" i="30"/>
  <c r="CX173" i="30"/>
  <c r="CW173" i="30"/>
  <c r="CV173" i="30"/>
  <c r="CU173" i="30"/>
  <c r="CT173" i="30"/>
  <c r="CS173" i="30"/>
  <c r="CR173" i="30"/>
  <c r="CQ173" i="30"/>
  <c r="CP173" i="30"/>
  <c r="CO173" i="30"/>
  <c r="CN173" i="30"/>
  <c r="CM173" i="30"/>
  <c r="CL173" i="30"/>
  <c r="CK173" i="30"/>
  <c r="CJ173" i="30"/>
  <c r="CI173" i="30"/>
  <c r="CH173" i="30"/>
  <c r="CG173" i="30"/>
  <c r="CF173" i="30"/>
  <c r="CE173" i="30"/>
  <c r="CD173" i="30"/>
  <c r="CC173" i="30"/>
  <c r="CB173" i="30"/>
  <c r="CA173" i="30"/>
  <c r="BZ173" i="30"/>
  <c r="BY173" i="30"/>
  <c r="BX173" i="30"/>
  <c r="BW173" i="30"/>
  <c r="BV173" i="30"/>
  <c r="BU173" i="30"/>
  <c r="BT173" i="30"/>
  <c r="BS173" i="30"/>
  <c r="BR173" i="30"/>
  <c r="BQ173" i="30"/>
  <c r="BP173" i="30"/>
  <c r="BO173" i="30"/>
  <c r="BN173" i="30"/>
  <c r="BM173" i="30"/>
  <c r="BL173" i="30"/>
  <c r="BK173" i="30"/>
  <c r="BJ173" i="30"/>
  <c r="BI173" i="30"/>
  <c r="BH173" i="30"/>
  <c r="BG173" i="30"/>
  <c r="BF173" i="30"/>
  <c r="BE173" i="30"/>
  <c r="BD173" i="30"/>
  <c r="BC173" i="30"/>
  <c r="BB173" i="30"/>
  <c r="BA173" i="30"/>
  <c r="AZ173" i="30"/>
  <c r="AY173" i="30"/>
  <c r="AX173" i="30"/>
  <c r="AW173" i="30"/>
  <c r="AV173" i="30"/>
  <c r="AU173" i="30"/>
  <c r="AT173" i="30"/>
  <c r="AS173" i="30"/>
  <c r="AR173" i="30"/>
  <c r="AQ173" i="30"/>
  <c r="AP173" i="30"/>
  <c r="AO173" i="30"/>
  <c r="AN173" i="30"/>
  <c r="AM173" i="30"/>
  <c r="AL173" i="30"/>
  <c r="AK173" i="30"/>
  <c r="AJ173" i="30"/>
  <c r="AI173" i="30"/>
  <c r="AH173" i="30"/>
  <c r="AG173" i="30"/>
  <c r="AF173" i="30"/>
  <c r="AE173" i="30"/>
  <c r="AD173" i="30"/>
  <c r="AC173" i="30"/>
  <c r="AB173" i="30"/>
  <c r="AA173" i="30"/>
  <c r="Z173" i="30"/>
  <c r="Y173" i="30"/>
  <c r="X173" i="30"/>
  <c r="W173" i="30"/>
  <c r="V173" i="30"/>
  <c r="U173" i="30"/>
  <c r="T173" i="30"/>
  <c r="S173" i="30"/>
  <c r="R173" i="30"/>
  <c r="Q173" i="30"/>
  <c r="P173" i="30"/>
  <c r="O173" i="30"/>
  <c r="N173" i="30"/>
  <c r="M173" i="30"/>
  <c r="L173" i="30"/>
  <c r="K173" i="30"/>
  <c r="J173" i="30"/>
  <c r="I173" i="30"/>
  <c r="H173" i="30"/>
  <c r="G173" i="30"/>
  <c r="F173" i="30"/>
  <c r="E173" i="30"/>
  <c r="D173" i="30"/>
  <c r="C173" i="30"/>
  <c r="B173" i="30"/>
  <c r="A173" i="30"/>
  <c r="DH172" i="30"/>
  <c r="DG172" i="30"/>
  <c r="DF172" i="30"/>
  <c r="DE172" i="30"/>
  <c r="DD172" i="30"/>
  <c r="DC172" i="30"/>
  <c r="DB172" i="30"/>
  <c r="DA172" i="30"/>
  <c r="CZ172" i="30"/>
  <c r="CY172" i="30"/>
  <c r="CX172" i="30"/>
  <c r="CW172" i="30"/>
  <c r="CV172" i="30"/>
  <c r="CU172" i="30"/>
  <c r="CT172" i="30"/>
  <c r="CS172" i="30"/>
  <c r="CR172" i="30"/>
  <c r="CQ172" i="30"/>
  <c r="CP172" i="30"/>
  <c r="CO172" i="30"/>
  <c r="CN172" i="30"/>
  <c r="CM172" i="30"/>
  <c r="CL172" i="30"/>
  <c r="CK172" i="30"/>
  <c r="CJ172" i="30"/>
  <c r="CI172" i="30"/>
  <c r="CH172" i="30"/>
  <c r="CG172" i="30"/>
  <c r="CF172" i="30"/>
  <c r="CE172" i="30"/>
  <c r="CD172" i="30"/>
  <c r="CC172" i="30"/>
  <c r="CB172" i="30"/>
  <c r="CA172" i="30"/>
  <c r="BZ172" i="30"/>
  <c r="BY172" i="30"/>
  <c r="BX172" i="30"/>
  <c r="BW172" i="30"/>
  <c r="BV172" i="30"/>
  <c r="BU172" i="30"/>
  <c r="BT172" i="30"/>
  <c r="BS172" i="30"/>
  <c r="BR172" i="30"/>
  <c r="BQ172" i="30"/>
  <c r="BP172" i="30"/>
  <c r="BO172" i="30"/>
  <c r="BN172" i="30"/>
  <c r="BM172" i="30"/>
  <c r="BL172" i="30"/>
  <c r="BK172" i="30"/>
  <c r="BJ172" i="30"/>
  <c r="BI172" i="30"/>
  <c r="BH172" i="30"/>
  <c r="BG172" i="30"/>
  <c r="BF172" i="30"/>
  <c r="BE172" i="30"/>
  <c r="BD172" i="30"/>
  <c r="BC172" i="30"/>
  <c r="BB172" i="30"/>
  <c r="BA172" i="30"/>
  <c r="AZ172" i="30"/>
  <c r="AY172" i="30"/>
  <c r="AX172" i="30"/>
  <c r="AW172" i="30"/>
  <c r="AV172" i="30"/>
  <c r="AU172" i="30"/>
  <c r="AT172" i="30"/>
  <c r="AS172" i="30"/>
  <c r="AR172" i="30"/>
  <c r="AQ172" i="30"/>
  <c r="AP172" i="30"/>
  <c r="AO172" i="30"/>
  <c r="AN172" i="30"/>
  <c r="AM172" i="30"/>
  <c r="AL172" i="30"/>
  <c r="AK172" i="30"/>
  <c r="AJ172" i="30"/>
  <c r="AI172" i="30"/>
  <c r="AH172" i="30"/>
  <c r="AG172" i="30"/>
  <c r="AF172" i="30"/>
  <c r="AE172" i="30"/>
  <c r="AD172" i="30"/>
  <c r="AC172" i="30"/>
  <c r="AB172" i="30"/>
  <c r="AA172" i="30"/>
  <c r="Z172" i="30"/>
  <c r="Y172" i="30"/>
  <c r="X172" i="30"/>
  <c r="W172" i="30"/>
  <c r="V172" i="30"/>
  <c r="U172" i="30"/>
  <c r="T172" i="30"/>
  <c r="S172" i="30"/>
  <c r="R172" i="30"/>
  <c r="Q172" i="30"/>
  <c r="P172" i="30"/>
  <c r="O172" i="30"/>
  <c r="N172" i="30"/>
  <c r="M172" i="30"/>
  <c r="L172" i="30"/>
  <c r="K172" i="30"/>
  <c r="J172" i="30"/>
  <c r="I172" i="30"/>
  <c r="H172" i="30"/>
  <c r="G172" i="30"/>
  <c r="F172" i="30"/>
  <c r="E172" i="30"/>
  <c r="D172" i="30"/>
  <c r="C172" i="30"/>
  <c r="B172" i="30"/>
  <c r="A172" i="30"/>
  <c r="DH171" i="30"/>
  <c r="DG171" i="30"/>
  <c r="DF171" i="30"/>
  <c r="DE171" i="30"/>
  <c r="DD171" i="30"/>
  <c r="DC171" i="30"/>
  <c r="DB171" i="30"/>
  <c r="DA171" i="30"/>
  <c r="CZ171" i="30"/>
  <c r="CY171" i="30"/>
  <c r="CX171" i="30"/>
  <c r="CW171" i="30"/>
  <c r="CV171" i="30"/>
  <c r="CU171" i="30"/>
  <c r="CT171" i="30"/>
  <c r="CS171" i="30"/>
  <c r="CR171" i="30"/>
  <c r="CQ171" i="30"/>
  <c r="CP171" i="30"/>
  <c r="CO171" i="30"/>
  <c r="CN171" i="30"/>
  <c r="CM171" i="30"/>
  <c r="CL171" i="30"/>
  <c r="CK171" i="30"/>
  <c r="CJ171" i="30"/>
  <c r="CI171" i="30"/>
  <c r="CH171" i="30"/>
  <c r="CG171" i="30"/>
  <c r="CF171" i="30"/>
  <c r="CE171" i="30"/>
  <c r="CD171" i="30"/>
  <c r="CC171" i="30"/>
  <c r="CB171" i="30"/>
  <c r="CA171" i="30"/>
  <c r="BZ171" i="30"/>
  <c r="BY171" i="30"/>
  <c r="BX171" i="30"/>
  <c r="BW171" i="30"/>
  <c r="BV171" i="30"/>
  <c r="BU171" i="30"/>
  <c r="BT171" i="30"/>
  <c r="BS171" i="30"/>
  <c r="BR171" i="30"/>
  <c r="BQ171" i="30"/>
  <c r="BP171" i="30"/>
  <c r="BO171" i="30"/>
  <c r="BN171" i="30"/>
  <c r="BM171" i="30"/>
  <c r="BL171" i="30"/>
  <c r="BK171" i="30"/>
  <c r="BJ171" i="30"/>
  <c r="BI171" i="30"/>
  <c r="BH171" i="30"/>
  <c r="BG171" i="30"/>
  <c r="BF171" i="30"/>
  <c r="BE171" i="30"/>
  <c r="BD171" i="30"/>
  <c r="BC171" i="30"/>
  <c r="BB171" i="30"/>
  <c r="BA171" i="30"/>
  <c r="AZ171" i="30"/>
  <c r="AY171" i="30"/>
  <c r="AX171" i="30"/>
  <c r="AW171" i="30"/>
  <c r="AV171" i="30"/>
  <c r="AU171" i="30"/>
  <c r="AT171" i="30"/>
  <c r="AS171" i="30"/>
  <c r="AR171" i="30"/>
  <c r="AQ171" i="30"/>
  <c r="AP171" i="30"/>
  <c r="AO171" i="30"/>
  <c r="AN171" i="30"/>
  <c r="AM171" i="30"/>
  <c r="AL171"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F171" i="30"/>
  <c r="E171" i="30"/>
  <c r="D171" i="30"/>
  <c r="C171" i="30"/>
  <c r="B171" i="30"/>
  <c r="A171" i="30"/>
  <c r="DH170" i="30"/>
  <c r="DG170" i="30"/>
  <c r="DF170" i="30"/>
  <c r="DE170" i="30"/>
  <c r="DD170" i="30"/>
  <c r="DC170" i="30"/>
  <c r="DB170" i="30"/>
  <c r="DA170" i="30"/>
  <c r="CZ170" i="30"/>
  <c r="CY170" i="30"/>
  <c r="CX170" i="30"/>
  <c r="CW170" i="30"/>
  <c r="CV170" i="30"/>
  <c r="CU170" i="30"/>
  <c r="CT170" i="30"/>
  <c r="CS170" i="30"/>
  <c r="CR170" i="30"/>
  <c r="CQ170" i="30"/>
  <c r="CP170" i="30"/>
  <c r="CO170" i="30"/>
  <c r="CN170" i="30"/>
  <c r="CM170" i="30"/>
  <c r="CL170" i="30"/>
  <c r="CK170" i="30"/>
  <c r="CJ170" i="30"/>
  <c r="CI170" i="30"/>
  <c r="CH170" i="30"/>
  <c r="CG170" i="30"/>
  <c r="CF170" i="30"/>
  <c r="CE170" i="30"/>
  <c r="CD170" i="30"/>
  <c r="CC170" i="30"/>
  <c r="CB170" i="30"/>
  <c r="CA170" i="30"/>
  <c r="BZ170" i="30"/>
  <c r="BY170" i="30"/>
  <c r="BX170" i="30"/>
  <c r="BW170" i="30"/>
  <c r="BV170" i="30"/>
  <c r="BU170" i="30"/>
  <c r="BT170" i="30"/>
  <c r="BS170" i="30"/>
  <c r="BR170" i="30"/>
  <c r="BQ170" i="30"/>
  <c r="BP170" i="30"/>
  <c r="BO170" i="30"/>
  <c r="BN170" i="30"/>
  <c r="BM170" i="30"/>
  <c r="BL170" i="30"/>
  <c r="BK170" i="30"/>
  <c r="BJ170" i="30"/>
  <c r="BI170" i="30"/>
  <c r="BH170" i="30"/>
  <c r="BG170" i="30"/>
  <c r="BF170" i="30"/>
  <c r="BE170" i="30"/>
  <c r="BD170" i="30"/>
  <c r="BC170" i="30"/>
  <c r="BB170" i="30"/>
  <c r="BA170" i="30"/>
  <c r="AZ170" i="30"/>
  <c r="AY170" i="30"/>
  <c r="AX170" i="30"/>
  <c r="AW170" i="30"/>
  <c r="AV170" i="30"/>
  <c r="AU170" i="30"/>
  <c r="AT170" i="30"/>
  <c r="AS170" i="30"/>
  <c r="AR170" i="30"/>
  <c r="AQ170" i="30"/>
  <c r="AP170" i="30"/>
  <c r="AO170" i="30"/>
  <c r="AN170" i="30"/>
  <c r="AM170" i="30"/>
  <c r="AL170" i="30"/>
  <c r="AK170" i="30"/>
  <c r="AJ170" i="30"/>
  <c r="AI170" i="30"/>
  <c r="AH170" i="30"/>
  <c r="AG170" i="30"/>
  <c r="AF170" i="30"/>
  <c r="AE170" i="30"/>
  <c r="AD170" i="30"/>
  <c r="AC170" i="30"/>
  <c r="AB170" i="30"/>
  <c r="AA170" i="30"/>
  <c r="Z170" i="30"/>
  <c r="Y170" i="30"/>
  <c r="X170" i="30"/>
  <c r="W170" i="30"/>
  <c r="V170" i="30"/>
  <c r="U170" i="30"/>
  <c r="T170" i="30"/>
  <c r="S170" i="30"/>
  <c r="R170" i="30"/>
  <c r="Q170" i="30"/>
  <c r="P170" i="30"/>
  <c r="O170" i="30"/>
  <c r="N170" i="30"/>
  <c r="M170" i="30"/>
  <c r="L170" i="30"/>
  <c r="K170" i="30"/>
  <c r="J170" i="30"/>
  <c r="I170" i="30"/>
  <c r="H170" i="30"/>
  <c r="G170" i="30"/>
  <c r="F170" i="30"/>
  <c r="E170" i="30"/>
  <c r="D170" i="30"/>
  <c r="C170" i="30"/>
  <c r="B170" i="30"/>
  <c r="A170" i="30"/>
  <c r="DH169" i="30"/>
  <c r="DG169" i="30"/>
  <c r="DF169" i="30"/>
  <c r="DE169" i="30"/>
  <c r="DD169" i="30"/>
  <c r="DC169" i="30"/>
  <c r="DB169" i="30"/>
  <c r="DA169" i="30"/>
  <c r="CZ169" i="30"/>
  <c r="CY169" i="30"/>
  <c r="CX169" i="30"/>
  <c r="CW169" i="30"/>
  <c r="CV169" i="30"/>
  <c r="CU169" i="30"/>
  <c r="CT169" i="30"/>
  <c r="CS169" i="30"/>
  <c r="CR169" i="30"/>
  <c r="CQ169" i="30"/>
  <c r="CP169" i="30"/>
  <c r="CO169" i="30"/>
  <c r="CN169" i="30"/>
  <c r="CM169" i="30"/>
  <c r="CL169" i="30"/>
  <c r="CK169" i="30"/>
  <c r="CJ169" i="30"/>
  <c r="CI169" i="30"/>
  <c r="CH169" i="30"/>
  <c r="CG169" i="30"/>
  <c r="CF169" i="30"/>
  <c r="CE169" i="30"/>
  <c r="CD169" i="30"/>
  <c r="CC169" i="30"/>
  <c r="CB169" i="30"/>
  <c r="CA169" i="30"/>
  <c r="BZ169" i="30"/>
  <c r="BY169" i="30"/>
  <c r="BX169" i="30"/>
  <c r="BW169" i="30"/>
  <c r="BV169" i="30"/>
  <c r="BU169" i="30"/>
  <c r="BT169" i="30"/>
  <c r="BS169" i="30"/>
  <c r="BR169" i="30"/>
  <c r="BQ169" i="30"/>
  <c r="BP169" i="30"/>
  <c r="BO169" i="30"/>
  <c r="BN169" i="30"/>
  <c r="BM169" i="30"/>
  <c r="BL169" i="30"/>
  <c r="BK169" i="30"/>
  <c r="BJ169" i="30"/>
  <c r="BI169" i="30"/>
  <c r="BH169" i="30"/>
  <c r="BG169" i="30"/>
  <c r="BF169" i="30"/>
  <c r="BE169" i="30"/>
  <c r="BD169" i="30"/>
  <c r="BC169" i="30"/>
  <c r="BB169" i="30"/>
  <c r="BA169" i="30"/>
  <c r="AZ169" i="30"/>
  <c r="AY169" i="30"/>
  <c r="AX169" i="30"/>
  <c r="AW169" i="30"/>
  <c r="AV169" i="30"/>
  <c r="AU169" i="30"/>
  <c r="AT169" i="30"/>
  <c r="AS169" i="30"/>
  <c r="AR169" i="30"/>
  <c r="AQ169" i="30"/>
  <c r="AP169" i="30"/>
  <c r="AO169" i="30"/>
  <c r="AN169" i="30"/>
  <c r="AM169" i="30"/>
  <c r="AL169" i="30"/>
  <c r="AK169" i="30"/>
  <c r="AJ169" i="30"/>
  <c r="AI169" i="30"/>
  <c r="AH169" i="30"/>
  <c r="AG169" i="30"/>
  <c r="AF169" i="30"/>
  <c r="AE169" i="30"/>
  <c r="AD169" i="30"/>
  <c r="AC169" i="30"/>
  <c r="AB169" i="30"/>
  <c r="AA169" i="30"/>
  <c r="Z169" i="30"/>
  <c r="Y169" i="30"/>
  <c r="X169" i="30"/>
  <c r="W169" i="30"/>
  <c r="V169" i="30"/>
  <c r="U169" i="30"/>
  <c r="T169" i="30"/>
  <c r="S169" i="30"/>
  <c r="R169" i="30"/>
  <c r="Q169" i="30"/>
  <c r="P169" i="30"/>
  <c r="O169" i="30"/>
  <c r="N169" i="30"/>
  <c r="M169" i="30"/>
  <c r="L169" i="30"/>
  <c r="K169" i="30"/>
  <c r="J169" i="30"/>
  <c r="I169" i="30"/>
  <c r="H169" i="30"/>
  <c r="G169" i="30"/>
  <c r="F169" i="30"/>
  <c r="E169" i="30"/>
  <c r="D169" i="30"/>
  <c r="C169" i="30"/>
  <c r="B169" i="30"/>
  <c r="A169" i="30"/>
  <c r="DH168" i="30"/>
  <c r="DG168" i="30"/>
  <c r="DF168" i="30"/>
  <c r="DE168" i="30"/>
  <c r="DD168" i="30"/>
  <c r="DC168" i="30"/>
  <c r="DB168" i="30"/>
  <c r="DA168" i="30"/>
  <c r="CZ168" i="30"/>
  <c r="CY168" i="30"/>
  <c r="CX168" i="30"/>
  <c r="CW168" i="30"/>
  <c r="CV168" i="30"/>
  <c r="CU168" i="30"/>
  <c r="CT168" i="30"/>
  <c r="CS168" i="30"/>
  <c r="CR168" i="30"/>
  <c r="CQ168" i="30"/>
  <c r="CP168" i="30"/>
  <c r="CO168" i="30"/>
  <c r="CN168" i="30"/>
  <c r="CM168" i="30"/>
  <c r="CL168" i="30"/>
  <c r="CK168" i="30"/>
  <c r="CJ168" i="30"/>
  <c r="CI168" i="30"/>
  <c r="CH168" i="30"/>
  <c r="CG168" i="30"/>
  <c r="CF168" i="30"/>
  <c r="CE168" i="30"/>
  <c r="CD168" i="30"/>
  <c r="CC168" i="30"/>
  <c r="CB168" i="30"/>
  <c r="CA168" i="30"/>
  <c r="BZ168" i="30"/>
  <c r="BY168" i="30"/>
  <c r="BX168" i="30"/>
  <c r="BW168" i="30"/>
  <c r="BV168" i="30"/>
  <c r="BU168" i="30"/>
  <c r="BT168" i="30"/>
  <c r="BS168" i="30"/>
  <c r="BR168" i="30"/>
  <c r="BQ168" i="30"/>
  <c r="BP168" i="30"/>
  <c r="BO168" i="30"/>
  <c r="BN168" i="30"/>
  <c r="BM168" i="30"/>
  <c r="BL168" i="30"/>
  <c r="BK168" i="30"/>
  <c r="BJ168" i="30"/>
  <c r="BI168" i="30"/>
  <c r="BH168" i="30"/>
  <c r="BG168" i="30"/>
  <c r="BF168" i="30"/>
  <c r="BE168" i="30"/>
  <c r="BD168" i="30"/>
  <c r="BC168" i="30"/>
  <c r="BB168" i="30"/>
  <c r="BA168" i="30"/>
  <c r="AZ168" i="30"/>
  <c r="AY168" i="30"/>
  <c r="AX168" i="30"/>
  <c r="AW168" i="30"/>
  <c r="AV168" i="30"/>
  <c r="AU168" i="30"/>
  <c r="AT168" i="30"/>
  <c r="AS168" i="30"/>
  <c r="AR168" i="30"/>
  <c r="AQ168" i="30"/>
  <c r="AP168" i="30"/>
  <c r="AO168" i="30"/>
  <c r="AN168" i="30"/>
  <c r="AM168" i="30"/>
  <c r="AL168" i="30"/>
  <c r="AK168" i="30"/>
  <c r="AJ168" i="30"/>
  <c r="AI168" i="30"/>
  <c r="AH168" i="30"/>
  <c r="AG168" i="30"/>
  <c r="AF168" i="30"/>
  <c r="AE168" i="30"/>
  <c r="AD168" i="30"/>
  <c r="AC168" i="30"/>
  <c r="AB168" i="30"/>
  <c r="AA168" i="30"/>
  <c r="Z168" i="30"/>
  <c r="Y168" i="30"/>
  <c r="X168" i="30"/>
  <c r="W168" i="30"/>
  <c r="V168" i="30"/>
  <c r="U168" i="30"/>
  <c r="T168" i="30"/>
  <c r="S168" i="30"/>
  <c r="R168" i="30"/>
  <c r="Q168" i="30"/>
  <c r="P168" i="30"/>
  <c r="O168" i="30"/>
  <c r="N168" i="30"/>
  <c r="M168" i="30"/>
  <c r="L168" i="30"/>
  <c r="K168" i="30"/>
  <c r="J168" i="30"/>
  <c r="I168" i="30"/>
  <c r="H168" i="30"/>
  <c r="G168" i="30"/>
  <c r="F168" i="30"/>
  <c r="E168" i="30"/>
  <c r="D168" i="30"/>
  <c r="C168" i="30"/>
  <c r="B168" i="30"/>
  <c r="A168" i="30"/>
  <c r="DH167" i="30"/>
  <c r="DG167" i="30"/>
  <c r="DF167" i="30"/>
  <c r="DE167" i="30"/>
  <c r="DD167" i="30"/>
  <c r="DC167" i="30"/>
  <c r="DB167" i="30"/>
  <c r="DA167" i="30"/>
  <c r="CZ167" i="30"/>
  <c r="CY167" i="30"/>
  <c r="CX167" i="30"/>
  <c r="CW167" i="30"/>
  <c r="CV167" i="30"/>
  <c r="CU167" i="30"/>
  <c r="CT167" i="30"/>
  <c r="CS167" i="30"/>
  <c r="CR167" i="30"/>
  <c r="CQ167" i="30"/>
  <c r="CP167" i="30"/>
  <c r="CO167" i="30"/>
  <c r="CN167" i="30"/>
  <c r="CM167" i="30"/>
  <c r="CL167" i="30"/>
  <c r="CK167" i="30"/>
  <c r="CJ167" i="30"/>
  <c r="CI167" i="30"/>
  <c r="CH167" i="30"/>
  <c r="CG167" i="30"/>
  <c r="CF167" i="30"/>
  <c r="CE167" i="30"/>
  <c r="CD167" i="30"/>
  <c r="CC167" i="30"/>
  <c r="CB167" i="30"/>
  <c r="CA167" i="30"/>
  <c r="BZ167" i="30"/>
  <c r="BY167" i="30"/>
  <c r="BX167" i="30"/>
  <c r="BW167" i="30"/>
  <c r="BV167" i="30"/>
  <c r="BU167" i="30"/>
  <c r="BT167" i="30"/>
  <c r="BS167" i="30"/>
  <c r="BR167" i="30"/>
  <c r="BQ167" i="30"/>
  <c r="BP167" i="30"/>
  <c r="BO167" i="30"/>
  <c r="BN167" i="30"/>
  <c r="BM167" i="30"/>
  <c r="BL167" i="30"/>
  <c r="BK167" i="30"/>
  <c r="BJ167" i="30"/>
  <c r="BI167" i="30"/>
  <c r="BH167" i="30"/>
  <c r="BG167" i="30"/>
  <c r="BF167" i="30"/>
  <c r="BE167" i="30"/>
  <c r="BD167" i="30"/>
  <c r="BC167" i="30"/>
  <c r="BB167" i="30"/>
  <c r="BA167" i="30"/>
  <c r="AZ167" i="30"/>
  <c r="AY167" i="30"/>
  <c r="AX167" i="30"/>
  <c r="AW167" i="30"/>
  <c r="AV167" i="30"/>
  <c r="AU167" i="30"/>
  <c r="AT167" i="30"/>
  <c r="AS167" i="30"/>
  <c r="AR167" i="30"/>
  <c r="AQ167" i="30"/>
  <c r="AP167" i="30"/>
  <c r="AO167" i="30"/>
  <c r="AN167" i="30"/>
  <c r="AM167" i="30"/>
  <c r="AL167" i="30"/>
  <c r="AK167" i="30"/>
  <c r="AJ167" i="30"/>
  <c r="AI167" i="30"/>
  <c r="AH167" i="30"/>
  <c r="AG167" i="30"/>
  <c r="AF167" i="30"/>
  <c r="AE167" i="30"/>
  <c r="AD167" i="30"/>
  <c r="AC167" i="30"/>
  <c r="AB167" i="30"/>
  <c r="AA167" i="30"/>
  <c r="Z167" i="30"/>
  <c r="Y167" i="30"/>
  <c r="X167" i="30"/>
  <c r="W167" i="30"/>
  <c r="V167" i="30"/>
  <c r="U167" i="30"/>
  <c r="T167" i="30"/>
  <c r="S167" i="30"/>
  <c r="R167" i="30"/>
  <c r="Q167" i="30"/>
  <c r="P167" i="30"/>
  <c r="O167" i="30"/>
  <c r="N167" i="30"/>
  <c r="M167" i="30"/>
  <c r="L167" i="30"/>
  <c r="K167" i="30"/>
  <c r="J167" i="30"/>
  <c r="I167" i="30"/>
  <c r="H167" i="30"/>
  <c r="G167" i="30"/>
  <c r="F167" i="30"/>
  <c r="E167" i="30"/>
  <c r="D167" i="30"/>
  <c r="C167" i="30"/>
  <c r="B167" i="30"/>
  <c r="A167" i="30"/>
  <c r="DH166" i="30"/>
  <c r="DG166" i="30"/>
  <c r="DF166" i="30"/>
  <c r="DE166" i="30"/>
  <c r="DD166" i="30"/>
  <c r="DC166" i="30"/>
  <c r="DB166" i="30"/>
  <c r="DA166" i="30"/>
  <c r="CZ166" i="30"/>
  <c r="CY166" i="30"/>
  <c r="CX166" i="30"/>
  <c r="CW166" i="30"/>
  <c r="CV166" i="30"/>
  <c r="CU166" i="30"/>
  <c r="CT166" i="30"/>
  <c r="CS166" i="30"/>
  <c r="CR166" i="30"/>
  <c r="CQ166" i="30"/>
  <c r="CP166" i="30"/>
  <c r="CO166" i="30"/>
  <c r="CN166" i="30"/>
  <c r="CM166" i="30"/>
  <c r="CL166" i="30"/>
  <c r="CK166" i="30"/>
  <c r="CJ166" i="30"/>
  <c r="CI166" i="30"/>
  <c r="CH166" i="30"/>
  <c r="CG166" i="30"/>
  <c r="CF166" i="30"/>
  <c r="CE166" i="30"/>
  <c r="CD166" i="30"/>
  <c r="CC166" i="30"/>
  <c r="CB166" i="30"/>
  <c r="CA166" i="30"/>
  <c r="BZ166" i="30"/>
  <c r="BY166" i="30"/>
  <c r="BX166" i="30"/>
  <c r="BW166" i="30"/>
  <c r="BV166" i="30"/>
  <c r="BU166" i="30"/>
  <c r="BT166" i="30"/>
  <c r="BS166" i="30"/>
  <c r="BR166" i="30"/>
  <c r="BQ166" i="30"/>
  <c r="BP166" i="30"/>
  <c r="BO166" i="30"/>
  <c r="BN166" i="30"/>
  <c r="BM166" i="30"/>
  <c r="BL166" i="30"/>
  <c r="BK166" i="30"/>
  <c r="BJ166" i="30"/>
  <c r="BI166" i="30"/>
  <c r="BH166" i="30"/>
  <c r="BG166" i="30"/>
  <c r="BF166" i="30"/>
  <c r="BE166" i="30"/>
  <c r="BD166" i="30"/>
  <c r="BC166" i="30"/>
  <c r="BB166" i="30"/>
  <c r="BA166" i="30"/>
  <c r="AZ166" i="30"/>
  <c r="AY166" i="30"/>
  <c r="AX166" i="30"/>
  <c r="AW166" i="30"/>
  <c r="AV166" i="30"/>
  <c r="AU166" i="30"/>
  <c r="AT166" i="30"/>
  <c r="AS166" i="30"/>
  <c r="AR166" i="30"/>
  <c r="AQ166" i="30"/>
  <c r="AP166" i="30"/>
  <c r="AO166" i="30"/>
  <c r="AN166" i="30"/>
  <c r="AM166" i="30"/>
  <c r="AL166" i="30"/>
  <c r="AK166" i="30"/>
  <c r="AJ166" i="30"/>
  <c r="AI166" i="30"/>
  <c r="AH166" i="30"/>
  <c r="AG166" i="30"/>
  <c r="AF166" i="30"/>
  <c r="AE166" i="30"/>
  <c r="AD166" i="30"/>
  <c r="AC166" i="30"/>
  <c r="AB166" i="30"/>
  <c r="AA166" i="30"/>
  <c r="Z166" i="30"/>
  <c r="Y166" i="30"/>
  <c r="X166" i="30"/>
  <c r="W166" i="30"/>
  <c r="V166" i="30"/>
  <c r="U166" i="30"/>
  <c r="T166" i="30"/>
  <c r="S166" i="30"/>
  <c r="R166" i="30"/>
  <c r="Q166" i="30"/>
  <c r="P166" i="30"/>
  <c r="O166" i="30"/>
  <c r="N166" i="30"/>
  <c r="M166" i="30"/>
  <c r="L166" i="30"/>
  <c r="K166" i="30"/>
  <c r="J166" i="30"/>
  <c r="I166" i="30"/>
  <c r="H166" i="30"/>
  <c r="G166" i="30"/>
  <c r="F166" i="30"/>
  <c r="E166" i="30"/>
  <c r="D166" i="30"/>
  <c r="C166" i="30"/>
  <c r="B166" i="30"/>
  <c r="A166" i="30"/>
  <c r="DH165" i="30"/>
  <c r="DG165" i="30"/>
  <c r="DF165" i="30"/>
  <c r="DE165" i="30"/>
  <c r="DD165" i="30"/>
  <c r="DC165" i="30"/>
  <c r="DB165" i="30"/>
  <c r="DA165" i="30"/>
  <c r="CZ165" i="30"/>
  <c r="CY165" i="30"/>
  <c r="CX165" i="30"/>
  <c r="CW165" i="30"/>
  <c r="CV165" i="30"/>
  <c r="CU165" i="30"/>
  <c r="CT165" i="30"/>
  <c r="CS165" i="30"/>
  <c r="CR165" i="30"/>
  <c r="CQ165" i="30"/>
  <c r="CP165" i="30"/>
  <c r="CO165" i="30"/>
  <c r="CN165" i="30"/>
  <c r="CM165" i="30"/>
  <c r="CL165" i="30"/>
  <c r="CK165" i="30"/>
  <c r="CJ165" i="30"/>
  <c r="CI165" i="30"/>
  <c r="CH165" i="30"/>
  <c r="CG165" i="30"/>
  <c r="CF165" i="30"/>
  <c r="CE165" i="30"/>
  <c r="CD165" i="30"/>
  <c r="CC165" i="30"/>
  <c r="CB165" i="30"/>
  <c r="CA165" i="30"/>
  <c r="BZ165" i="30"/>
  <c r="BY165" i="30"/>
  <c r="BX165" i="30"/>
  <c r="BW165" i="30"/>
  <c r="BV165" i="30"/>
  <c r="BU165" i="30"/>
  <c r="BT165" i="30"/>
  <c r="BS165" i="30"/>
  <c r="BR165" i="30"/>
  <c r="BQ165" i="30"/>
  <c r="BP165" i="30"/>
  <c r="BO165" i="30"/>
  <c r="BN165" i="30"/>
  <c r="BM165" i="30"/>
  <c r="BL165" i="30"/>
  <c r="BK165" i="30"/>
  <c r="BJ165" i="30"/>
  <c r="BI165" i="30"/>
  <c r="BH165" i="30"/>
  <c r="BG165" i="30"/>
  <c r="BF165" i="30"/>
  <c r="BE165" i="30"/>
  <c r="BD165" i="30"/>
  <c r="BC165" i="30"/>
  <c r="BB165" i="30"/>
  <c r="BA165" i="30"/>
  <c r="AZ165" i="30"/>
  <c r="AY165" i="30"/>
  <c r="AX165" i="30"/>
  <c r="AW165" i="30"/>
  <c r="AV165" i="30"/>
  <c r="AU165" i="30"/>
  <c r="AT165" i="30"/>
  <c r="AS165" i="30"/>
  <c r="AR165" i="30"/>
  <c r="AQ165" i="30"/>
  <c r="AP165" i="30"/>
  <c r="AO165" i="30"/>
  <c r="AN165" i="30"/>
  <c r="AM165" i="30"/>
  <c r="AL165" i="30"/>
  <c r="AK165" i="30"/>
  <c r="AJ165" i="30"/>
  <c r="AI165" i="30"/>
  <c r="AH165" i="30"/>
  <c r="AG165" i="30"/>
  <c r="AF165" i="30"/>
  <c r="AE165" i="30"/>
  <c r="AD165" i="30"/>
  <c r="AC165" i="30"/>
  <c r="AB165" i="30"/>
  <c r="AA165" i="30"/>
  <c r="Z165" i="30"/>
  <c r="Y165" i="30"/>
  <c r="X165" i="30"/>
  <c r="W165" i="30"/>
  <c r="V165" i="30"/>
  <c r="U165" i="30"/>
  <c r="T165" i="30"/>
  <c r="S165" i="30"/>
  <c r="R165" i="30"/>
  <c r="Q165" i="30"/>
  <c r="P165" i="30"/>
  <c r="O165" i="30"/>
  <c r="N165" i="30"/>
  <c r="M165" i="30"/>
  <c r="L165" i="30"/>
  <c r="K165" i="30"/>
  <c r="J165" i="30"/>
  <c r="I165" i="30"/>
  <c r="H165" i="30"/>
  <c r="G165" i="30"/>
  <c r="F165" i="30"/>
  <c r="E165" i="30"/>
  <c r="D165" i="30"/>
  <c r="C165" i="30"/>
  <c r="B165" i="30"/>
  <c r="A165" i="30"/>
  <c r="DH164" i="30"/>
  <c r="DG164" i="30"/>
  <c r="DF164" i="30"/>
  <c r="DE164" i="30"/>
  <c r="DD164" i="30"/>
  <c r="DC164" i="30"/>
  <c r="DB164" i="30"/>
  <c r="DA164" i="30"/>
  <c r="CZ164" i="30"/>
  <c r="CY164" i="30"/>
  <c r="CX164" i="30"/>
  <c r="CW164" i="30"/>
  <c r="CV164" i="30"/>
  <c r="CU164" i="30"/>
  <c r="CT164" i="30"/>
  <c r="CS164" i="30"/>
  <c r="CR164" i="30"/>
  <c r="CQ164" i="30"/>
  <c r="CP164" i="30"/>
  <c r="CO164" i="30"/>
  <c r="CN164" i="30"/>
  <c r="CM164" i="30"/>
  <c r="CL164" i="30"/>
  <c r="CK164" i="30"/>
  <c r="CJ164" i="30"/>
  <c r="CI164" i="30"/>
  <c r="CH164" i="30"/>
  <c r="CG164" i="30"/>
  <c r="CF164" i="30"/>
  <c r="CE164" i="30"/>
  <c r="CD164" i="30"/>
  <c r="CC164" i="30"/>
  <c r="CB164" i="30"/>
  <c r="CA164" i="30"/>
  <c r="BZ164" i="30"/>
  <c r="BY164" i="30"/>
  <c r="BX164" i="30"/>
  <c r="BW164" i="30"/>
  <c r="BV164" i="30"/>
  <c r="BU164" i="30"/>
  <c r="BT164" i="30"/>
  <c r="BS164" i="30"/>
  <c r="BR164" i="30"/>
  <c r="BQ164" i="30"/>
  <c r="BP164" i="30"/>
  <c r="BO164" i="30"/>
  <c r="BN164" i="30"/>
  <c r="BM164" i="30"/>
  <c r="BL164" i="30"/>
  <c r="BK164" i="30"/>
  <c r="BJ164" i="30"/>
  <c r="BI164" i="30"/>
  <c r="BH164" i="30"/>
  <c r="BG164" i="30"/>
  <c r="BF164" i="30"/>
  <c r="BE164" i="30"/>
  <c r="BD164" i="30"/>
  <c r="BC164" i="30"/>
  <c r="BB164" i="30"/>
  <c r="BA164" i="30"/>
  <c r="AZ164" i="30"/>
  <c r="AY164" i="30"/>
  <c r="AX164" i="30"/>
  <c r="AW164" i="30"/>
  <c r="AV164" i="30"/>
  <c r="AU164" i="30"/>
  <c r="AT164" i="30"/>
  <c r="AS164" i="30"/>
  <c r="AR164" i="30"/>
  <c r="AQ164" i="30"/>
  <c r="AP164" i="30"/>
  <c r="AO164" i="30"/>
  <c r="AN164" i="30"/>
  <c r="AM164" i="30"/>
  <c r="AL164" i="30"/>
  <c r="AK164" i="30"/>
  <c r="AJ164" i="30"/>
  <c r="AI164" i="30"/>
  <c r="AH164" i="30"/>
  <c r="AG164" i="30"/>
  <c r="AF164" i="30"/>
  <c r="AE164" i="30"/>
  <c r="AD164" i="30"/>
  <c r="AC164" i="30"/>
  <c r="AB164" i="30"/>
  <c r="AA164" i="30"/>
  <c r="Z164" i="30"/>
  <c r="Y164" i="30"/>
  <c r="X164" i="30"/>
  <c r="W164" i="30"/>
  <c r="V164" i="30"/>
  <c r="U164" i="30"/>
  <c r="T164" i="30"/>
  <c r="S164" i="30"/>
  <c r="R164" i="30"/>
  <c r="Q164" i="30"/>
  <c r="P164" i="30"/>
  <c r="O164" i="30"/>
  <c r="N164" i="30"/>
  <c r="M164" i="30"/>
  <c r="L164" i="30"/>
  <c r="K164" i="30"/>
  <c r="J164" i="30"/>
  <c r="I164" i="30"/>
  <c r="H164" i="30"/>
  <c r="G164" i="30"/>
  <c r="F164" i="30"/>
  <c r="E164" i="30"/>
  <c r="D164" i="30"/>
  <c r="C164" i="30"/>
  <c r="B164" i="30"/>
  <c r="A164" i="30"/>
  <c r="DH163" i="30"/>
  <c r="DG163" i="30"/>
  <c r="DF163" i="30"/>
  <c r="DE163" i="30"/>
  <c r="DD163" i="30"/>
  <c r="DC163" i="30"/>
  <c r="DB163" i="30"/>
  <c r="DA163" i="30"/>
  <c r="CZ163" i="30"/>
  <c r="CY163" i="30"/>
  <c r="CX163" i="30"/>
  <c r="CW163" i="30"/>
  <c r="CV163" i="30"/>
  <c r="CU163" i="30"/>
  <c r="CT163" i="30"/>
  <c r="CS163" i="30"/>
  <c r="CR163" i="30"/>
  <c r="CQ163" i="30"/>
  <c r="CP163" i="30"/>
  <c r="CO163" i="30"/>
  <c r="CN163" i="30"/>
  <c r="CM163" i="30"/>
  <c r="CL163" i="30"/>
  <c r="CK163" i="30"/>
  <c r="CJ163" i="30"/>
  <c r="CI163" i="30"/>
  <c r="CH163" i="30"/>
  <c r="CG163" i="30"/>
  <c r="CF163" i="30"/>
  <c r="CE163" i="30"/>
  <c r="CD163" i="30"/>
  <c r="CC163" i="30"/>
  <c r="CB163" i="30"/>
  <c r="CA163" i="30"/>
  <c r="BZ163" i="30"/>
  <c r="BY163" i="30"/>
  <c r="BX163" i="30"/>
  <c r="BW163" i="30"/>
  <c r="BV163" i="30"/>
  <c r="BU163" i="30"/>
  <c r="BT163" i="30"/>
  <c r="BS163" i="30"/>
  <c r="BR163" i="30"/>
  <c r="BQ163" i="30"/>
  <c r="BP163" i="30"/>
  <c r="BO163" i="30"/>
  <c r="BN163" i="30"/>
  <c r="BM163" i="30"/>
  <c r="BL163" i="30"/>
  <c r="BK163" i="30"/>
  <c r="BJ163" i="30"/>
  <c r="BI163" i="30"/>
  <c r="BH163" i="30"/>
  <c r="BG163" i="30"/>
  <c r="BF163" i="30"/>
  <c r="BE163" i="30"/>
  <c r="BD163" i="30"/>
  <c r="BC163" i="30"/>
  <c r="BB163" i="30"/>
  <c r="BA163" i="30"/>
  <c r="AZ163" i="30"/>
  <c r="AY163" i="30"/>
  <c r="AX163" i="30"/>
  <c r="AW163" i="30"/>
  <c r="AV163" i="30"/>
  <c r="AU163" i="30"/>
  <c r="AT163" i="30"/>
  <c r="AS163" i="30"/>
  <c r="AR163" i="30"/>
  <c r="AQ163" i="30"/>
  <c r="AP163" i="30"/>
  <c r="AO163" i="30"/>
  <c r="AN163" i="30"/>
  <c r="AM163" i="30"/>
  <c r="AL163" i="30"/>
  <c r="AK163" i="30"/>
  <c r="AJ163" i="30"/>
  <c r="AI163" i="30"/>
  <c r="AH163" i="30"/>
  <c r="AG163" i="30"/>
  <c r="AF163" i="30"/>
  <c r="AE163" i="30"/>
  <c r="AD163" i="30"/>
  <c r="AC163" i="30"/>
  <c r="AB163" i="30"/>
  <c r="AA163" i="30"/>
  <c r="Z163" i="30"/>
  <c r="Y163" i="30"/>
  <c r="X163" i="30"/>
  <c r="W163" i="30"/>
  <c r="V163" i="30"/>
  <c r="U163" i="30"/>
  <c r="T163" i="30"/>
  <c r="S163" i="30"/>
  <c r="R163" i="30"/>
  <c r="Q163" i="30"/>
  <c r="P163" i="30"/>
  <c r="O163" i="30"/>
  <c r="N163" i="30"/>
  <c r="M163" i="30"/>
  <c r="L163" i="30"/>
  <c r="K163" i="30"/>
  <c r="J163" i="30"/>
  <c r="I163" i="30"/>
  <c r="H163" i="30"/>
  <c r="G163" i="30"/>
  <c r="F163" i="30"/>
  <c r="E163" i="30"/>
  <c r="D163" i="30"/>
  <c r="C163" i="30"/>
  <c r="B163" i="30"/>
  <c r="A163" i="30"/>
  <c r="DH162" i="30"/>
  <c r="DG162" i="30"/>
  <c r="DF162" i="30"/>
  <c r="DE162" i="30"/>
  <c r="DD162" i="30"/>
  <c r="DC162" i="30"/>
  <c r="DB162" i="30"/>
  <c r="DA162" i="30"/>
  <c r="CZ162" i="30"/>
  <c r="CY162" i="30"/>
  <c r="CX162" i="30"/>
  <c r="CW162" i="30"/>
  <c r="CV162" i="30"/>
  <c r="CU162" i="30"/>
  <c r="CT162" i="30"/>
  <c r="CS162" i="30"/>
  <c r="CR162" i="30"/>
  <c r="CQ162" i="30"/>
  <c r="CP162" i="30"/>
  <c r="CO162" i="30"/>
  <c r="CN162" i="30"/>
  <c r="CM162" i="30"/>
  <c r="CL162" i="30"/>
  <c r="CK162" i="30"/>
  <c r="CJ162" i="30"/>
  <c r="CI162" i="30"/>
  <c r="CH162" i="30"/>
  <c r="CG162" i="30"/>
  <c r="CF162" i="30"/>
  <c r="CE162" i="30"/>
  <c r="CD162" i="30"/>
  <c r="CC162" i="30"/>
  <c r="CB162" i="30"/>
  <c r="CA162" i="30"/>
  <c r="BZ162" i="30"/>
  <c r="BY162" i="30"/>
  <c r="BX162" i="30"/>
  <c r="BW162" i="30"/>
  <c r="BV162" i="30"/>
  <c r="BU162" i="30"/>
  <c r="BT162" i="30"/>
  <c r="BS162" i="30"/>
  <c r="BR162" i="30"/>
  <c r="BQ162" i="30"/>
  <c r="BP162" i="30"/>
  <c r="BO162" i="30"/>
  <c r="BN162" i="30"/>
  <c r="BM162" i="30"/>
  <c r="BL162" i="30"/>
  <c r="BK162" i="30"/>
  <c r="BJ162" i="30"/>
  <c r="BI162" i="30"/>
  <c r="BH162" i="30"/>
  <c r="BG162" i="30"/>
  <c r="BF162" i="30"/>
  <c r="BE162" i="30"/>
  <c r="BD162" i="30"/>
  <c r="BC162" i="30"/>
  <c r="BB162" i="30"/>
  <c r="BA162" i="30"/>
  <c r="AZ162" i="30"/>
  <c r="AY162" i="30"/>
  <c r="AX162" i="30"/>
  <c r="AW162" i="30"/>
  <c r="AV162" i="30"/>
  <c r="AU162" i="30"/>
  <c r="AT162" i="30"/>
  <c r="AS162" i="30"/>
  <c r="AR162" i="30"/>
  <c r="AQ162" i="30"/>
  <c r="AP162" i="30"/>
  <c r="AO162" i="30"/>
  <c r="AN162" i="30"/>
  <c r="AM162" i="30"/>
  <c r="AL162" i="30"/>
  <c r="AK162" i="30"/>
  <c r="AJ162" i="30"/>
  <c r="AI162" i="30"/>
  <c r="AH162" i="30"/>
  <c r="AG162" i="30"/>
  <c r="AF162" i="30"/>
  <c r="AE162" i="30"/>
  <c r="AD162" i="30"/>
  <c r="AC162" i="30"/>
  <c r="AB162" i="30"/>
  <c r="AA162" i="30"/>
  <c r="Z162" i="30"/>
  <c r="Y162" i="30"/>
  <c r="X162" i="30"/>
  <c r="W162" i="30"/>
  <c r="V162" i="30"/>
  <c r="U162" i="30"/>
  <c r="T162" i="30"/>
  <c r="S162" i="30"/>
  <c r="R162" i="30"/>
  <c r="Q162" i="30"/>
  <c r="P162" i="30"/>
  <c r="O162" i="30"/>
  <c r="N162" i="30"/>
  <c r="M162" i="30"/>
  <c r="L162" i="30"/>
  <c r="K162" i="30"/>
  <c r="J162" i="30"/>
  <c r="I162" i="30"/>
  <c r="H162" i="30"/>
  <c r="G162" i="30"/>
  <c r="F162" i="30"/>
  <c r="E162" i="30"/>
  <c r="D162" i="30"/>
  <c r="C162" i="30"/>
  <c r="B162" i="30"/>
  <c r="A162" i="30"/>
  <c r="DH161" i="30"/>
  <c r="DG161" i="30"/>
  <c r="DF161" i="30"/>
  <c r="DE161" i="30"/>
  <c r="DD161" i="30"/>
  <c r="DC161" i="30"/>
  <c r="DB161" i="30"/>
  <c r="DA161" i="30"/>
  <c r="CZ161" i="30"/>
  <c r="CY161" i="30"/>
  <c r="CX161" i="30"/>
  <c r="CW161" i="30"/>
  <c r="CV161" i="30"/>
  <c r="CU161" i="30"/>
  <c r="CT161" i="30"/>
  <c r="CS161" i="30"/>
  <c r="CR161" i="30"/>
  <c r="CQ161" i="30"/>
  <c r="CP161" i="30"/>
  <c r="CO161" i="30"/>
  <c r="CN161" i="30"/>
  <c r="CM161" i="30"/>
  <c r="CL161" i="30"/>
  <c r="CK161" i="30"/>
  <c r="CJ161" i="30"/>
  <c r="CI161" i="30"/>
  <c r="CH161" i="30"/>
  <c r="CG161" i="30"/>
  <c r="CF161" i="30"/>
  <c r="CE161" i="30"/>
  <c r="CD161" i="30"/>
  <c r="CC161" i="30"/>
  <c r="CB161" i="30"/>
  <c r="CA161" i="30"/>
  <c r="BZ161" i="30"/>
  <c r="BY161" i="30"/>
  <c r="BX161" i="30"/>
  <c r="BW161" i="30"/>
  <c r="BV161" i="30"/>
  <c r="BU161" i="30"/>
  <c r="BT161" i="30"/>
  <c r="BS161" i="30"/>
  <c r="BR161" i="30"/>
  <c r="BQ161" i="30"/>
  <c r="BP161" i="30"/>
  <c r="BO161" i="30"/>
  <c r="BN161" i="30"/>
  <c r="BM161" i="30"/>
  <c r="BL161" i="30"/>
  <c r="BK161" i="30"/>
  <c r="BJ161" i="30"/>
  <c r="BI161" i="30"/>
  <c r="BH161" i="30"/>
  <c r="BG161" i="30"/>
  <c r="BF161" i="30"/>
  <c r="BE161" i="30"/>
  <c r="BD161" i="30"/>
  <c r="BC161" i="30"/>
  <c r="BB161" i="30"/>
  <c r="BA161" i="30"/>
  <c r="AZ161" i="30"/>
  <c r="AY161" i="30"/>
  <c r="AX161" i="30"/>
  <c r="AW161" i="30"/>
  <c r="AV161" i="30"/>
  <c r="AU161" i="30"/>
  <c r="AT161" i="30"/>
  <c r="AS161" i="30"/>
  <c r="AR161" i="30"/>
  <c r="AQ161" i="30"/>
  <c r="AP161" i="30"/>
  <c r="AO161" i="30"/>
  <c r="AN161" i="30"/>
  <c r="AM161" i="30"/>
  <c r="AL161" i="30"/>
  <c r="AK161" i="30"/>
  <c r="AJ161" i="30"/>
  <c r="AI161" i="30"/>
  <c r="AH161" i="30"/>
  <c r="AG161" i="30"/>
  <c r="AF161" i="30"/>
  <c r="AE161" i="30"/>
  <c r="AD161" i="30"/>
  <c r="AC161" i="30"/>
  <c r="AB161" i="30"/>
  <c r="AA161" i="30"/>
  <c r="Z161" i="30"/>
  <c r="Y161" i="30"/>
  <c r="X161" i="30"/>
  <c r="W161" i="30"/>
  <c r="V161" i="30"/>
  <c r="U161" i="30"/>
  <c r="T161" i="30"/>
  <c r="S161" i="30"/>
  <c r="R161" i="30"/>
  <c r="Q161" i="30"/>
  <c r="P161" i="30"/>
  <c r="O161" i="30"/>
  <c r="N161" i="30"/>
  <c r="M161" i="30"/>
  <c r="L161" i="30"/>
  <c r="K161" i="30"/>
  <c r="J161" i="30"/>
  <c r="I161" i="30"/>
  <c r="H161" i="30"/>
  <c r="G161" i="30"/>
  <c r="F161" i="30"/>
  <c r="E161" i="30"/>
  <c r="D161" i="30"/>
  <c r="C161" i="30"/>
  <c r="B161" i="30"/>
  <c r="A161" i="30"/>
  <c r="DH160" i="30"/>
  <c r="DG160" i="30"/>
  <c r="DF160" i="30"/>
  <c r="DE160" i="30"/>
  <c r="DD160" i="30"/>
  <c r="DC160" i="30"/>
  <c r="DB160" i="30"/>
  <c r="DA160" i="30"/>
  <c r="CZ160" i="30"/>
  <c r="CY160" i="30"/>
  <c r="CX160" i="30"/>
  <c r="CW160" i="30"/>
  <c r="CV160" i="30"/>
  <c r="CU160" i="30"/>
  <c r="CT160" i="30"/>
  <c r="CS160" i="30"/>
  <c r="CR160" i="30"/>
  <c r="CQ160" i="30"/>
  <c r="CP160" i="30"/>
  <c r="CO160" i="30"/>
  <c r="CN160" i="30"/>
  <c r="CM160" i="30"/>
  <c r="CL160" i="30"/>
  <c r="CK160" i="30"/>
  <c r="CJ160" i="30"/>
  <c r="CI160" i="30"/>
  <c r="CH160" i="30"/>
  <c r="CG160" i="30"/>
  <c r="CF160" i="30"/>
  <c r="CE160" i="30"/>
  <c r="CD160" i="30"/>
  <c r="CC160" i="30"/>
  <c r="CB160" i="30"/>
  <c r="CA160" i="30"/>
  <c r="BZ160" i="30"/>
  <c r="BY160" i="30"/>
  <c r="BX160" i="30"/>
  <c r="BW160" i="30"/>
  <c r="BV160" i="30"/>
  <c r="BU160" i="30"/>
  <c r="BT160" i="30"/>
  <c r="BS160" i="30"/>
  <c r="BR160" i="30"/>
  <c r="BQ160" i="30"/>
  <c r="BP160" i="30"/>
  <c r="BO160" i="30"/>
  <c r="BN160" i="30"/>
  <c r="BM160" i="30"/>
  <c r="BL160" i="30"/>
  <c r="BK160" i="30"/>
  <c r="BJ160" i="30"/>
  <c r="BI160" i="30"/>
  <c r="BH160" i="30"/>
  <c r="BG160" i="30"/>
  <c r="BF160" i="30"/>
  <c r="BE160" i="30"/>
  <c r="BD160" i="30"/>
  <c r="BC160" i="30"/>
  <c r="BB160" i="30"/>
  <c r="BA160" i="30"/>
  <c r="AZ160" i="30"/>
  <c r="AY160" i="30"/>
  <c r="AX160" i="30"/>
  <c r="AW160" i="30"/>
  <c r="AV160" i="30"/>
  <c r="AU160" i="30"/>
  <c r="AT160" i="30"/>
  <c r="AS160" i="30"/>
  <c r="AR160" i="30"/>
  <c r="AQ160" i="30"/>
  <c r="AP160" i="30"/>
  <c r="AO160" i="30"/>
  <c r="AN160" i="30"/>
  <c r="AM160" i="30"/>
  <c r="AL160" i="30"/>
  <c r="AK160" i="30"/>
  <c r="AJ160" i="30"/>
  <c r="AI160" i="30"/>
  <c r="AH160" i="30"/>
  <c r="AG160" i="30"/>
  <c r="AF160" i="30"/>
  <c r="AE160" i="30"/>
  <c r="AD160" i="30"/>
  <c r="AC160" i="30"/>
  <c r="AB160" i="30"/>
  <c r="AA160" i="30"/>
  <c r="Z160" i="30"/>
  <c r="Y160" i="30"/>
  <c r="X160" i="30"/>
  <c r="W160" i="30"/>
  <c r="V160" i="30"/>
  <c r="U160" i="30"/>
  <c r="T160" i="30"/>
  <c r="S160" i="30"/>
  <c r="R160" i="30"/>
  <c r="Q160" i="30"/>
  <c r="P160" i="30"/>
  <c r="O160" i="30"/>
  <c r="N160" i="30"/>
  <c r="M160" i="30"/>
  <c r="L160" i="30"/>
  <c r="K160" i="30"/>
  <c r="J160" i="30"/>
  <c r="I160" i="30"/>
  <c r="H160" i="30"/>
  <c r="G160" i="30"/>
  <c r="F160" i="30"/>
  <c r="E160" i="30"/>
  <c r="D160" i="30"/>
  <c r="C160" i="30"/>
  <c r="B160" i="30"/>
  <c r="A160" i="30"/>
  <c r="DH159" i="30"/>
  <c r="DG159" i="30"/>
  <c r="DF159" i="30"/>
  <c r="DE159" i="30"/>
  <c r="DD159" i="30"/>
  <c r="DC159" i="30"/>
  <c r="DB159" i="30"/>
  <c r="DA159" i="30"/>
  <c r="CZ159" i="30"/>
  <c r="CY159" i="30"/>
  <c r="CX159" i="30"/>
  <c r="CW159" i="30"/>
  <c r="CV159" i="30"/>
  <c r="CU159" i="30"/>
  <c r="CT159" i="30"/>
  <c r="CS159" i="30"/>
  <c r="CR159" i="30"/>
  <c r="CQ159" i="30"/>
  <c r="CP159" i="30"/>
  <c r="CO159" i="30"/>
  <c r="CN159" i="30"/>
  <c r="CM159" i="30"/>
  <c r="CL159" i="30"/>
  <c r="CK159" i="30"/>
  <c r="CJ159" i="30"/>
  <c r="CI159" i="30"/>
  <c r="CH159" i="30"/>
  <c r="CG159" i="30"/>
  <c r="CF159" i="30"/>
  <c r="CE159" i="30"/>
  <c r="CD159" i="30"/>
  <c r="CC159" i="30"/>
  <c r="CB159" i="30"/>
  <c r="CA159" i="30"/>
  <c r="BZ159" i="30"/>
  <c r="BY159" i="30"/>
  <c r="BX159" i="30"/>
  <c r="BW159" i="30"/>
  <c r="BV159" i="30"/>
  <c r="BU159" i="30"/>
  <c r="BT159" i="30"/>
  <c r="BS159" i="30"/>
  <c r="BR159" i="30"/>
  <c r="BQ159" i="30"/>
  <c r="BP159" i="30"/>
  <c r="BO159" i="30"/>
  <c r="BN159" i="30"/>
  <c r="BM159" i="30"/>
  <c r="BL159" i="30"/>
  <c r="BK159" i="30"/>
  <c r="BJ159" i="30"/>
  <c r="BI159" i="30"/>
  <c r="BH159" i="30"/>
  <c r="BG159" i="30"/>
  <c r="BF159" i="30"/>
  <c r="BE159" i="30"/>
  <c r="BD159" i="30"/>
  <c r="BC159" i="30"/>
  <c r="BB159" i="30"/>
  <c r="BA159" i="30"/>
  <c r="AZ159" i="30"/>
  <c r="AY159" i="30"/>
  <c r="AX159" i="30"/>
  <c r="AW159" i="30"/>
  <c r="AV159" i="30"/>
  <c r="AU159" i="30"/>
  <c r="AT159" i="30"/>
  <c r="AS159" i="30"/>
  <c r="AR159" i="30"/>
  <c r="AQ159" i="30"/>
  <c r="AP159" i="30"/>
  <c r="AO159" i="30"/>
  <c r="AN159" i="30"/>
  <c r="AM159" i="30"/>
  <c r="AL159" i="30"/>
  <c r="AK159" i="30"/>
  <c r="AJ159" i="30"/>
  <c r="AI159" i="30"/>
  <c r="AH159" i="30"/>
  <c r="AG159" i="30"/>
  <c r="AF159" i="30"/>
  <c r="AE159" i="30"/>
  <c r="AD159" i="30"/>
  <c r="AC159" i="30"/>
  <c r="AB159" i="30"/>
  <c r="AA159" i="30"/>
  <c r="Z159" i="30"/>
  <c r="Y159" i="30"/>
  <c r="X159" i="30"/>
  <c r="W159" i="30"/>
  <c r="V159" i="30"/>
  <c r="U159" i="30"/>
  <c r="T159" i="30"/>
  <c r="S159" i="30"/>
  <c r="R159" i="30"/>
  <c r="Q159" i="30"/>
  <c r="P159" i="30"/>
  <c r="O159" i="30"/>
  <c r="N159" i="30"/>
  <c r="M159" i="30"/>
  <c r="L159" i="30"/>
  <c r="K159" i="30"/>
  <c r="J159" i="30"/>
  <c r="I159" i="30"/>
  <c r="H159" i="30"/>
  <c r="G159" i="30"/>
  <c r="F159" i="30"/>
  <c r="E159" i="30"/>
  <c r="D159" i="30"/>
  <c r="C159" i="30"/>
  <c r="B159" i="30"/>
  <c r="A159" i="30"/>
  <c r="DH158" i="30"/>
  <c r="DG158" i="30"/>
  <c r="DF158" i="30"/>
  <c r="DE158" i="30"/>
  <c r="DD158" i="30"/>
  <c r="DC158" i="30"/>
  <c r="DB158" i="30"/>
  <c r="DA158" i="30"/>
  <c r="CZ158" i="30"/>
  <c r="CY158" i="30"/>
  <c r="CX158" i="30"/>
  <c r="CW158" i="30"/>
  <c r="CV158" i="30"/>
  <c r="CU158" i="30"/>
  <c r="CT158" i="30"/>
  <c r="CS158" i="30"/>
  <c r="CR158" i="30"/>
  <c r="CQ158" i="30"/>
  <c r="CP158" i="30"/>
  <c r="CO158" i="30"/>
  <c r="CN158" i="30"/>
  <c r="CM158" i="30"/>
  <c r="CL158" i="30"/>
  <c r="CK158" i="30"/>
  <c r="CJ158" i="30"/>
  <c r="CI158" i="30"/>
  <c r="CH158" i="30"/>
  <c r="CG158" i="30"/>
  <c r="CF158" i="30"/>
  <c r="CE158" i="30"/>
  <c r="CD158" i="30"/>
  <c r="CC158" i="30"/>
  <c r="CB158" i="30"/>
  <c r="CA158" i="30"/>
  <c r="BZ158" i="30"/>
  <c r="BY158" i="30"/>
  <c r="BX158" i="30"/>
  <c r="BW158" i="30"/>
  <c r="BV158" i="30"/>
  <c r="BU158" i="30"/>
  <c r="BT158" i="30"/>
  <c r="BS158" i="30"/>
  <c r="BR158" i="30"/>
  <c r="BQ158" i="30"/>
  <c r="BP158" i="30"/>
  <c r="BO158" i="30"/>
  <c r="BN158" i="30"/>
  <c r="BM158" i="30"/>
  <c r="BL158" i="30"/>
  <c r="BK158" i="30"/>
  <c r="BJ158" i="30"/>
  <c r="BI158" i="30"/>
  <c r="BH158" i="30"/>
  <c r="BG158" i="30"/>
  <c r="BF158" i="30"/>
  <c r="BE158" i="30"/>
  <c r="BD158" i="30"/>
  <c r="BC158" i="30"/>
  <c r="BB158" i="30"/>
  <c r="BA158" i="30"/>
  <c r="AZ158" i="30"/>
  <c r="AY158" i="30"/>
  <c r="AX158" i="30"/>
  <c r="AW158" i="30"/>
  <c r="AV158" i="30"/>
  <c r="AU158" i="30"/>
  <c r="AT158" i="30"/>
  <c r="AS158" i="30"/>
  <c r="AR158" i="30"/>
  <c r="AQ158" i="30"/>
  <c r="AP158" i="30"/>
  <c r="AO158" i="30"/>
  <c r="AN158" i="30"/>
  <c r="AM158" i="30"/>
  <c r="AL158" i="30"/>
  <c r="AK158" i="30"/>
  <c r="AJ158" i="30"/>
  <c r="AI158" i="30"/>
  <c r="AH158" i="30"/>
  <c r="AG158" i="30"/>
  <c r="AF158" i="30"/>
  <c r="AE158" i="30"/>
  <c r="AD158" i="30"/>
  <c r="AC158" i="30"/>
  <c r="AB158" i="30"/>
  <c r="AA158" i="30"/>
  <c r="Z158" i="30"/>
  <c r="Y158" i="30"/>
  <c r="X158" i="30"/>
  <c r="W158" i="30"/>
  <c r="V158" i="30"/>
  <c r="U158" i="30"/>
  <c r="T158" i="30"/>
  <c r="S158" i="30"/>
  <c r="R158" i="30"/>
  <c r="Q158" i="30"/>
  <c r="P158" i="30"/>
  <c r="O158" i="30"/>
  <c r="N158" i="30"/>
  <c r="M158" i="30"/>
  <c r="L158" i="30"/>
  <c r="K158" i="30"/>
  <c r="J158" i="30"/>
  <c r="I158" i="30"/>
  <c r="H158" i="30"/>
  <c r="G158" i="30"/>
  <c r="F158" i="30"/>
  <c r="E158" i="30"/>
  <c r="D158" i="30"/>
  <c r="C158" i="30"/>
  <c r="B158" i="30"/>
  <c r="A158" i="30"/>
  <c r="DH157" i="30"/>
  <c r="DG157" i="30"/>
  <c r="DF157" i="30"/>
  <c r="DE157" i="30"/>
  <c r="DD157" i="30"/>
  <c r="DC157" i="30"/>
  <c r="DB157" i="30"/>
  <c r="DA157" i="30"/>
  <c r="CZ157" i="30"/>
  <c r="CY157" i="30"/>
  <c r="CX157" i="30"/>
  <c r="CW157" i="30"/>
  <c r="CV157" i="30"/>
  <c r="CU157" i="30"/>
  <c r="CT157" i="30"/>
  <c r="CS157" i="30"/>
  <c r="CR157" i="30"/>
  <c r="CQ157" i="30"/>
  <c r="CP157" i="30"/>
  <c r="CO157" i="30"/>
  <c r="CN157" i="30"/>
  <c r="CM157" i="30"/>
  <c r="CL157" i="30"/>
  <c r="CK157" i="30"/>
  <c r="CJ157" i="30"/>
  <c r="CI157" i="30"/>
  <c r="CH157" i="30"/>
  <c r="CG157" i="30"/>
  <c r="CF157" i="30"/>
  <c r="CE157" i="30"/>
  <c r="CD157" i="30"/>
  <c r="CC157" i="30"/>
  <c r="CB157" i="30"/>
  <c r="CA157" i="30"/>
  <c r="BZ157" i="30"/>
  <c r="BY157" i="30"/>
  <c r="BX157" i="30"/>
  <c r="BW157" i="30"/>
  <c r="BV157" i="30"/>
  <c r="BU157" i="30"/>
  <c r="BT157" i="30"/>
  <c r="BS157" i="30"/>
  <c r="BR157" i="30"/>
  <c r="BQ157" i="30"/>
  <c r="BP157" i="30"/>
  <c r="BO157" i="30"/>
  <c r="BN157" i="30"/>
  <c r="BM157" i="30"/>
  <c r="BL157" i="30"/>
  <c r="BK157" i="30"/>
  <c r="BJ157" i="30"/>
  <c r="BI157" i="30"/>
  <c r="BH157" i="30"/>
  <c r="BG157" i="30"/>
  <c r="BF157" i="30"/>
  <c r="BE157" i="30"/>
  <c r="BD157" i="30"/>
  <c r="BC157" i="30"/>
  <c r="BB157" i="30"/>
  <c r="BA157" i="30"/>
  <c r="AZ157" i="30"/>
  <c r="AY157" i="30"/>
  <c r="AX157" i="30"/>
  <c r="AW157" i="30"/>
  <c r="AV157" i="30"/>
  <c r="AU157" i="30"/>
  <c r="AT157" i="30"/>
  <c r="AS157" i="30"/>
  <c r="AR157" i="30"/>
  <c r="AQ157" i="30"/>
  <c r="AP157" i="30"/>
  <c r="AO157" i="30"/>
  <c r="AN157" i="30"/>
  <c r="AM157" i="30"/>
  <c r="AL157" i="30"/>
  <c r="AK157" i="30"/>
  <c r="AJ157" i="30"/>
  <c r="AI157" i="30"/>
  <c r="AH157" i="30"/>
  <c r="AG157" i="30"/>
  <c r="AF157" i="30"/>
  <c r="AE157" i="30"/>
  <c r="AD157" i="30"/>
  <c r="AC157" i="30"/>
  <c r="AB157" i="30"/>
  <c r="AA157" i="30"/>
  <c r="Z157" i="30"/>
  <c r="Y157" i="30"/>
  <c r="X157" i="30"/>
  <c r="W157" i="30"/>
  <c r="V157" i="30"/>
  <c r="U157" i="30"/>
  <c r="T157" i="30"/>
  <c r="S157" i="30"/>
  <c r="R157" i="30"/>
  <c r="Q157" i="30"/>
  <c r="P157" i="30"/>
  <c r="O157" i="30"/>
  <c r="N157" i="30"/>
  <c r="M157" i="30"/>
  <c r="L157" i="30"/>
  <c r="K157" i="30"/>
  <c r="J157" i="30"/>
  <c r="I157" i="30"/>
  <c r="H157" i="30"/>
  <c r="G157" i="30"/>
  <c r="F157" i="30"/>
  <c r="E157" i="30"/>
  <c r="D157" i="30"/>
  <c r="C157" i="30"/>
  <c r="B157" i="30"/>
  <c r="A157" i="30"/>
  <c r="DH156" i="30"/>
  <c r="DG156" i="30"/>
  <c r="DF156" i="30"/>
  <c r="DE156" i="30"/>
  <c r="DD156" i="30"/>
  <c r="DC156" i="30"/>
  <c r="DB156" i="30"/>
  <c r="DA156" i="30"/>
  <c r="CZ156" i="30"/>
  <c r="CY156" i="30"/>
  <c r="CX156" i="30"/>
  <c r="CW156" i="30"/>
  <c r="CV156" i="30"/>
  <c r="CU156" i="30"/>
  <c r="CT156" i="30"/>
  <c r="CS156" i="30"/>
  <c r="CR156" i="30"/>
  <c r="CQ156" i="30"/>
  <c r="CP156" i="30"/>
  <c r="CO156" i="30"/>
  <c r="CN156" i="30"/>
  <c r="CM156" i="30"/>
  <c r="CL156" i="30"/>
  <c r="CK156" i="30"/>
  <c r="CJ156" i="30"/>
  <c r="CI156" i="30"/>
  <c r="CH156" i="30"/>
  <c r="CG156" i="30"/>
  <c r="CF156" i="30"/>
  <c r="CE156" i="30"/>
  <c r="CD156" i="30"/>
  <c r="CC156" i="30"/>
  <c r="CB156" i="30"/>
  <c r="CA156" i="30"/>
  <c r="BZ156" i="30"/>
  <c r="BY156" i="30"/>
  <c r="BX156" i="30"/>
  <c r="BW156" i="30"/>
  <c r="BV156" i="30"/>
  <c r="BU156" i="30"/>
  <c r="BT156" i="30"/>
  <c r="BS156" i="30"/>
  <c r="BR156" i="30"/>
  <c r="BQ156" i="30"/>
  <c r="BP156" i="30"/>
  <c r="BO156" i="30"/>
  <c r="BN156" i="30"/>
  <c r="BM156" i="30"/>
  <c r="BL156" i="30"/>
  <c r="BK156" i="30"/>
  <c r="BJ156" i="30"/>
  <c r="BI156" i="30"/>
  <c r="BH156" i="30"/>
  <c r="BG156" i="30"/>
  <c r="BF156" i="30"/>
  <c r="BE156" i="30"/>
  <c r="BD156" i="30"/>
  <c r="BC156" i="30"/>
  <c r="BB156" i="30"/>
  <c r="BA156" i="30"/>
  <c r="AZ156" i="30"/>
  <c r="AY156" i="30"/>
  <c r="AX156" i="30"/>
  <c r="AW156" i="30"/>
  <c r="AV156" i="30"/>
  <c r="AU156" i="30"/>
  <c r="AT156" i="30"/>
  <c r="AS156" i="30"/>
  <c r="AR156" i="30"/>
  <c r="AQ156" i="30"/>
  <c r="AP156" i="30"/>
  <c r="AO156" i="30"/>
  <c r="AN156" i="30"/>
  <c r="AM156" i="30"/>
  <c r="AL156" i="30"/>
  <c r="AK156" i="30"/>
  <c r="AJ156" i="30"/>
  <c r="AI156" i="30"/>
  <c r="AH156" i="30"/>
  <c r="AG156" i="30"/>
  <c r="AF156" i="30"/>
  <c r="AE156" i="30"/>
  <c r="AD156" i="30"/>
  <c r="AC156" i="30"/>
  <c r="AB156" i="30"/>
  <c r="AA156" i="30"/>
  <c r="Z156" i="30"/>
  <c r="Y156" i="30"/>
  <c r="X156" i="30"/>
  <c r="W156" i="30"/>
  <c r="V156" i="30"/>
  <c r="U156" i="30"/>
  <c r="T156" i="30"/>
  <c r="S156" i="30"/>
  <c r="R156" i="30"/>
  <c r="Q156" i="30"/>
  <c r="P156" i="30"/>
  <c r="O156" i="30"/>
  <c r="N156" i="30"/>
  <c r="M156" i="30"/>
  <c r="L156" i="30"/>
  <c r="K156" i="30"/>
  <c r="J156" i="30"/>
  <c r="I156" i="30"/>
  <c r="H156" i="30"/>
  <c r="G156" i="30"/>
  <c r="F156" i="30"/>
  <c r="E156" i="30"/>
  <c r="D156" i="30"/>
  <c r="C156" i="30"/>
  <c r="B156" i="30"/>
  <c r="A156" i="30"/>
  <c r="DH155" i="30"/>
  <c r="DG155" i="30"/>
  <c r="DF155" i="30"/>
  <c r="DE155" i="30"/>
  <c r="DD155" i="30"/>
  <c r="DC155" i="30"/>
  <c r="DB155" i="30"/>
  <c r="DA155" i="30"/>
  <c r="CZ155" i="30"/>
  <c r="CY155" i="30"/>
  <c r="CX155" i="30"/>
  <c r="CW155" i="30"/>
  <c r="CV155" i="30"/>
  <c r="CU155" i="30"/>
  <c r="CT155" i="30"/>
  <c r="CS155" i="30"/>
  <c r="CR155" i="30"/>
  <c r="CQ155" i="30"/>
  <c r="CP155" i="30"/>
  <c r="CO155" i="30"/>
  <c r="CN155" i="30"/>
  <c r="CM155" i="30"/>
  <c r="CL155" i="30"/>
  <c r="CK155" i="30"/>
  <c r="CJ155" i="30"/>
  <c r="CI155" i="30"/>
  <c r="CH155" i="30"/>
  <c r="CG155" i="30"/>
  <c r="CF155" i="30"/>
  <c r="CE155" i="30"/>
  <c r="CD155" i="30"/>
  <c r="CC155" i="30"/>
  <c r="CB155" i="30"/>
  <c r="CA155" i="30"/>
  <c r="BZ155" i="30"/>
  <c r="BY155" i="30"/>
  <c r="BX155" i="30"/>
  <c r="BW155" i="30"/>
  <c r="BV155" i="30"/>
  <c r="BU155" i="30"/>
  <c r="BT155" i="30"/>
  <c r="BS155" i="30"/>
  <c r="BR155" i="30"/>
  <c r="BQ155" i="30"/>
  <c r="BP155" i="30"/>
  <c r="BO155" i="30"/>
  <c r="BN155" i="30"/>
  <c r="BM155" i="30"/>
  <c r="BL155" i="30"/>
  <c r="BK155" i="30"/>
  <c r="BJ155" i="30"/>
  <c r="BI155" i="30"/>
  <c r="BH155" i="30"/>
  <c r="BG155" i="30"/>
  <c r="BF155" i="30"/>
  <c r="BE155" i="30"/>
  <c r="BD155" i="30"/>
  <c r="BC155" i="30"/>
  <c r="BB155" i="30"/>
  <c r="BA155" i="30"/>
  <c r="AZ155" i="30"/>
  <c r="AY155" i="30"/>
  <c r="AX155" i="30"/>
  <c r="AW155" i="30"/>
  <c r="AV155" i="30"/>
  <c r="AU155" i="30"/>
  <c r="AT155" i="30"/>
  <c r="AS155" i="30"/>
  <c r="AR155" i="30"/>
  <c r="AQ155" i="30"/>
  <c r="AP155" i="30"/>
  <c r="AO155" i="30"/>
  <c r="AN155" i="30"/>
  <c r="AM155" i="30"/>
  <c r="AL155" i="30"/>
  <c r="AK155" i="30"/>
  <c r="AJ155" i="30"/>
  <c r="AI155" i="30"/>
  <c r="AH155" i="30"/>
  <c r="AG155" i="30"/>
  <c r="AF155" i="30"/>
  <c r="AE155" i="30"/>
  <c r="AD155" i="30"/>
  <c r="AC155" i="30"/>
  <c r="AB155" i="30"/>
  <c r="AA155" i="30"/>
  <c r="Z155" i="30"/>
  <c r="Y155" i="30"/>
  <c r="X155" i="30"/>
  <c r="W155" i="30"/>
  <c r="V155" i="30"/>
  <c r="U155" i="30"/>
  <c r="T155" i="30"/>
  <c r="S155" i="30"/>
  <c r="R155" i="30"/>
  <c r="Q155" i="30"/>
  <c r="P155" i="30"/>
  <c r="O155" i="30"/>
  <c r="N155" i="30"/>
  <c r="M155" i="30"/>
  <c r="L155" i="30"/>
  <c r="K155" i="30"/>
  <c r="J155" i="30"/>
  <c r="I155" i="30"/>
  <c r="H155" i="30"/>
  <c r="G155" i="30"/>
  <c r="F155" i="30"/>
  <c r="E155" i="30"/>
  <c r="D155" i="30"/>
  <c r="C155" i="30"/>
  <c r="B155" i="30"/>
  <c r="A155" i="30"/>
  <c r="DH154" i="30"/>
  <c r="DG154" i="30"/>
  <c r="DF154" i="30"/>
  <c r="DE154" i="30"/>
  <c r="DD154" i="30"/>
  <c r="B154" i="30"/>
  <c r="A154" i="30"/>
  <c r="DH153" i="30"/>
  <c r="DG153" i="30"/>
  <c r="DF153" i="30"/>
  <c r="DE153" i="30"/>
  <c r="DD153" i="30"/>
  <c r="DC153" i="30"/>
  <c r="DB153" i="30"/>
  <c r="DA153" i="30"/>
  <c r="CZ153" i="30"/>
  <c r="CY153" i="30"/>
  <c r="CX153" i="30"/>
  <c r="CW153" i="30"/>
  <c r="CV153" i="30"/>
  <c r="CU153" i="30"/>
  <c r="CT153" i="30"/>
  <c r="CS153" i="30"/>
  <c r="CR153" i="30"/>
  <c r="CQ153" i="30"/>
  <c r="CP153" i="30"/>
  <c r="CO153" i="30"/>
  <c r="CN153" i="30"/>
  <c r="CM153" i="30"/>
  <c r="CL153" i="30"/>
  <c r="CK153" i="30"/>
  <c r="CJ153" i="30"/>
  <c r="CI153" i="30"/>
  <c r="CH153" i="30"/>
  <c r="CG153" i="30"/>
  <c r="CF153" i="30"/>
  <c r="CE153" i="30"/>
  <c r="CD153" i="30"/>
  <c r="CC153" i="30"/>
  <c r="CB153" i="30"/>
  <c r="CA153" i="30"/>
  <c r="BZ153" i="30"/>
  <c r="BY153" i="30"/>
  <c r="BX153" i="30"/>
  <c r="BW153" i="30"/>
  <c r="BV153" i="30"/>
  <c r="BU153" i="30"/>
  <c r="BT153" i="30"/>
  <c r="BS153" i="30"/>
  <c r="BR153" i="30"/>
  <c r="BQ153" i="30"/>
  <c r="BP153" i="30"/>
  <c r="BO153" i="30"/>
  <c r="BN153" i="30"/>
  <c r="BM153" i="30"/>
  <c r="BL153" i="30"/>
  <c r="BK153" i="30"/>
  <c r="BJ153" i="30"/>
  <c r="BI153" i="30"/>
  <c r="BH153" i="30"/>
  <c r="BG153" i="30"/>
  <c r="BF153" i="30"/>
  <c r="BE153" i="30"/>
  <c r="BD153" i="30"/>
  <c r="BC153" i="30"/>
  <c r="BB153" i="30"/>
  <c r="BA153" i="30"/>
  <c r="AZ153" i="30"/>
  <c r="AY153" i="30"/>
  <c r="AX153" i="30"/>
  <c r="AW153" i="30"/>
  <c r="AV153" i="30"/>
  <c r="AU153" i="30"/>
  <c r="AT153" i="30"/>
  <c r="AS153" i="30"/>
  <c r="AR153" i="30"/>
  <c r="AQ153" i="30"/>
  <c r="AP153" i="30"/>
  <c r="AO153" i="30"/>
  <c r="AN153" i="30"/>
  <c r="AM153" i="30"/>
  <c r="AL153" i="30"/>
  <c r="AK153" i="30"/>
  <c r="AJ153" i="30"/>
  <c r="AI153" i="30"/>
  <c r="AH153" i="30"/>
  <c r="AG153" i="30"/>
  <c r="AF153" i="30"/>
  <c r="AE153" i="30"/>
  <c r="AD153" i="30"/>
  <c r="AC153" i="30"/>
  <c r="AB153" i="30"/>
  <c r="AA153" i="30"/>
  <c r="Z153" i="30"/>
  <c r="Y153" i="30"/>
  <c r="X153" i="30"/>
  <c r="W153" i="30"/>
  <c r="V153" i="30"/>
  <c r="U153" i="30"/>
  <c r="T153" i="30"/>
  <c r="S153" i="30"/>
  <c r="R153" i="30"/>
  <c r="Q153" i="30"/>
  <c r="P153" i="30"/>
  <c r="O153" i="30"/>
  <c r="N153" i="30"/>
  <c r="M153" i="30"/>
  <c r="L153" i="30"/>
  <c r="K153" i="30"/>
  <c r="J153" i="30"/>
  <c r="I153" i="30"/>
  <c r="H153" i="30"/>
  <c r="G153" i="30"/>
  <c r="F153" i="30"/>
  <c r="E153" i="30"/>
  <c r="D153" i="30"/>
  <c r="C153" i="30"/>
  <c r="B153" i="30"/>
  <c r="A153" i="30"/>
  <c r="DG152" i="30"/>
  <c r="DF152" i="30"/>
  <c r="DE152" i="30"/>
  <c r="DD152" i="30"/>
  <c r="DC152" i="30"/>
  <c r="DB152" i="30"/>
  <c r="DA152" i="30"/>
  <c r="CZ152" i="30"/>
  <c r="CY152" i="30"/>
  <c r="CX152" i="30"/>
  <c r="CW152" i="30"/>
  <c r="CV152" i="30"/>
  <c r="CU152" i="30"/>
  <c r="CT152" i="30"/>
  <c r="CS152" i="30"/>
  <c r="CR152" i="30"/>
  <c r="CQ152" i="30"/>
  <c r="CP152" i="30"/>
  <c r="CO152" i="30"/>
  <c r="CN152" i="30"/>
  <c r="CM152" i="30"/>
  <c r="CL152" i="30"/>
  <c r="CK152" i="30"/>
  <c r="CJ152" i="30"/>
  <c r="CI152" i="30"/>
  <c r="CH152" i="30"/>
  <c r="CG152" i="30"/>
  <c r="CF152" i="30"/>
  <c r="CE152" i="30"/>
  <c r="CD152" i="30"/>
  <c r="CC152" i="30"/>
  <c r="CB152" i="30"/>
  <c r="CA152" i="30"/>
  <c r="BZ152" i="30"/>
  <c r="BY152" i="30"/>
  <c r="BX152" i="30"/>
  <c r="BW152" i="30"/>
  <c r="BV152" i="30"/>
  <c r="BU152" i="30"/>
  <c r="BT152" i="30"/>
  <c r="BS152" i="30"/>
  <c r="BR152" i="30"/>
  <c r="BQ152" i="30"/>
  <c r="BP152" i="30"/>
  <c r="BO152" i="30"/>
  <c r="BN152" i="30"/>
  <c r="BM152" i="30"/>
  <c r="BL152" i="30"/>
  <c r="BK152" i="30"/>
  <c r="BJ152" i="30"/>
  <c r="BI152" i="30"/>
  <c r="BH152" i="30"/>
  <c r="BG152" i="30"/>
  <c r="BF152" i="30"/>
  <c r="BE152" i="30"/>
  <c r="BD152" i="30"/>
  <c r="BC152" i="30"/>
  <c r="BB152" i="30"/>
  <c r="BA152" i="30"/>
  <c r="AZ152" i="30"/>
  <c r="AY152" i="30"/>
  <c r="AX152" i="30"/>
  <c r="AW152" i="30"/>
  <c r="AV152" i="30"/>
  <c r="AU152" i="30"/>
  <c r="AT152" i="30"/>
  <c r="AS152" i="30"/>
  <c r="AR152" i="30"/>
  <c r="AQ152" i="30"/>
  <c r="AP152" i="30"/>
  <c r="AO152" i="30"/>
  <c r="AN152" i="30"/>
  <c r="AM152" i="30"/>
  <c r="AL152" i="30"/>
  <c r="AK152" i="30"/>
  <c r="AJ152" i="30"/>
  <c r="AI152" i="30"/>
  <c r="AH152" i="30"/>
  <c r="AG152" i="30"/>
  <c r="AF152" i="30"/>
  <c r="AE152" i="30"/>
  <c r="AD152" i="30"/>
  <c r="AC152" i="30"/>
  <c r="AB152" i="30"/>
  <c r="AA152" i="30"/>
  <c r="Z152" i="30"/>
  <c r="Y152" i="30"/>
  <c r="X152" i="30"/>
  <c r="W152" i="30"/>
  <c r="V152" i="30"/>
  <c r="U152" i="30"/>
  <c r="T152" i="30"/>
  <c r="S152" i="30"/>
  <c r="R152" i="30"/>
  <c r="Q152" i="30"/>
  <c r="P152" i="30"/>
  <c r="O152" i="30"/>
  <c r="N152" i="30"/>
  <c r="M152" i="30"/>
  <c r="L152" i="30"/>
  <c r="K152" i="30"/>
  <c r="J152" i="30"/>
  <c r="I152" i="30"/>
  <c r="H152" i="30"/>
  <c r="G152" i="30"/>
  <c r="F152" i="30"/>
  <c r="E152" i="30"/>
  <c r="D152" i="30"/>
  <c r="C152" i="30"/>
  <c r="B152" i="30"/>
  <c r="A152" i="30"/>
  <c r="DF151" i="30"/>
  <c r="DE151" i="30"/>
  <c r="DD151" i="30"/>
  <c r="CE151" i="30"/>
  <c r="CE154" i="30" s="1"/>
  <c r="CD151" i="30"/>
  <c r="CD154" i="30" s="1"/>
  <c r="CC151" i="30"/>
  <c r="CC154" i="30" s="1"/>
  <c r="BD151" i="30"/>
  <c r="BD154" i="30" s="1"/>
  <c r="BC151" i="30"/>
  <c r="BC154" i="30" s="1"/>
  <c r="BB151" i="30"/>
  <c r="BB154" i="30" s="1"/>
  <c r="AC151" i="30"/>
  <c r="AC154" i="30" s="1"/>
  <c r="AB151" i="30"/>
  <c r="AB154" i="30" s="1"/>
  <c r="AA151" i="30"/>
  <c r="AA154" i="30" s="1"/>
  <c r="D151" i="30"/>
  <c r="D154" i="30" s="1"/>
  <c r="B151" i="30"/>
  <c r="A151" i="30"/>
  <c r="DH152" i="30"/>
  <c r="DB2" i="30"/>
  <c r="DB151" i="30" s="1"/>
  <c r="DB154" i="30" s="1"/>
  <c r="CZ2" i="30"/>
  <c r="CZ151" i="30" s="1"/>
  <c r="CZ154" i="30" s="1"/>
  <c r="CX2" i="30"/>
  <c r="CX151" i="30" s="1"/>
  <c r="CX154" i="30" s="1"/>
  <c r="CV2" i="30"/>
  <c r="CW2" i="30" s="1"/>
  <c r="CW151" i="30" s="1"/>
  <c r="CW154" i="30" s="1"/>
  <c r="CT2" i="30"/>
  <c r="CT151" i="30" s="1"/>
  <c r="CT154" i="30" s="1"/>
  <c r="CR2" i="30"/>
  <c r="CR151" i="30" s="1"/>
  <c r="CR154" i="30" s="1"/>
  <c r="CP2" i="30"/>
  <c r="CQ2" i="30" s="1"/>
  <c r="CQ151" i="30" s="1"/>
  <c r="CQ154" i="30" s="1"/>
  <c r="CN2" i="30"/>
  <c r="CN151" i="30" s="1"/>
  <c r="CN154" i="30" s="1"/>
  <c r="CL2" i="30"/>
  <c r="CL151" i="30" s="1"/>
  <c r="CL154" i="30" s="1"/>
  <c r="CJ2" i="30"/>
  <c r="CJ151" i="30" s="1"/>
  <c r="CJ154" i="30" s="1"/>
  <c r="CH2" i="30"/>
  <c r="CH151" i="30" s="1"/>
  <c r="CH154" i="30" s="1"/>
  <c r="CG2" i="30"/>
  <c r="CG151" i="30" s="1"/>
  <c r="CG154" i="30" s="1"/>
  <c r="CA2" i="30"/>
  <c r="CA151" i="30" s="1"/>
  <c r="CA154" i="30" s="1"/>
  <c r="BY2" i="30"/>
  <c r="BY151" i="30" s="1"/>
  <c r="BY154" i="30" s="1"/>
  <c r="BW2" i="30"/>
  <c r="BX2" i="30" s="1"/>
  <c r="BX151" i="30" s="1"/>
  <c r="BX154" i="30" s="1"/>
  <c r="BU2" i="30"/>
  <c r="BU151" i="30" s="1"/>
  <c r="BU154" i="30" s="1"/>
  <c r="BS2" i="30"/>
  <c r="BT2" i="30" s="1"/>
  <c r="BT151" i="30" s="1"/>
  <c r="BT154" i="30" s="1"/>
  <c r="BQ2" i="30"/>
  <c r="BR2" i="30" s="1"/>
  <c r="BR151" i="30" s="1"/>
  <c r="BR154" i="30" s="1"/>
  <c r="BO2" i="30"/>
  <c r="BP2" i="30" s="1"/>
  <c r="BP151" i="30" s="1"/>
  <c r="BP154" i="30" s="1"/>
  <c r="BM2" i="30"/>
  <c r="BM151" i="30" s="1"/>
  <c r="BM154" i="30" s="1"/>
  <c r="BK2" i="30"/>
  <c r="BL2" i="30" s="1"/>
  <c r="BL151" i="30" s="1"/>
  <c r="BL154" i="30" s="1"/>
  <c r="BI2" i="30"/>
  <c r="BI151" i="30" s="1"/>
  <c r="BI154" i="30" s="1"/>
  <c r="BG2" i="30"/>
  <c r="BH2" i="30" s="1"/>
  <c r="BH151" i="30" s="1"/>
  <c r="BH154" i="30" s="1"/>
  <c r="BE2" i="30"/>
  <c r="BE151" i="30" s="1"/>
  <c r="BE154" i="30" s="1"/>
  <c r="AZ2" i="30"/>
  <c r="BA2" i="30" s="1"/>
  <c r="BA151" i="30" s="1"/>
  <c r="BA154" i="30" s="1"/>
  <c r="AX2" i="30"/>
  <c r="AY2" i="30" s="1"/>
  <c r="AY151" i="30" s="1"/>
  <c r="AY154" i="30" s="1"/>
  <c r="AV2" i="30"/>
  <c r="AW2" i="30" s="1"/>
  <c r="AW151" i="30" s="1"/>
  <c r="AW154" i="30" s="1"/>
  <c r="AT2" i="30"/>
  <c r="AU2" i="30" s="1"/>
  <c r="AU151" i="30" s="1"/>
  <c r="AU154" i="30" s="1"/>
  <c r="AR2" i="30"/>
  <c r="AS2" i="30" s="1"/>
  <c r="AS151" i="30" s="1"/>
  <c r="AS154" i="30" s="1"/>
  <c r="AP2" i="30"/>
  <c r="AQ2" i="30" s="1"/>
  <c r="AQ151" i="30" s="1"/>
  <c r="AQ154" i="30" s="1"/>
  <c r="AN2" i="30"/>
  <c r="AN151" i="30" s="1"/>
  <c r="AN154" i="30" s="1"/>
  <c r="AL2" i="30"/>
  <c r="AM2" i="30" s="1"/>
  <c r="AM151" i="30" s="1"/>
  <c r="AM154" i="30" s="1"/>
  <c r="AJ2" i="30"/>
  <c r="AK2" i="30" s="1"/>
  <c r="AK151" i="30" s="1"/>
  <c r="AK154" i="30" s="1"/>
  <c r="AH2" i="30"/>
  <c r="AI2" i="30" s="1"/>
  <c r="AI151" i="30" s="1"/>
  <c r="AI154" i="30" s="1"/>
  <c r="AF2" i="30"/>
  <c r="AG2" i="30" s="1"/>
  <c r="AG151" i="30" s="1"/>
  <c r="AG154" i="30" s="1"/>
  <c r="AD2" i="30"/>
  <c r="AE2" i="30" s="1"/>
  <c r="AE151" i="30" s="1"/>
  <c r="AE154" i="30" s="1"/>
  <c r="Y2" i="30"/>
  <c r="Y151" i="30" s="1"/>
  <c r="Y154" i="30" s="1"/>
  <c r="W2" i="30"/>
  <c r="W151" i="30" s="1"/>
  <c r="W154" i="30" s="1"/>
  <c r="U2" i="30"/>
  <c r="V2" i="30" s="1"/>
  <c r="V151" i="30" s="1"/>
  <c r="V154" i="30" s="1"/>
  <c r="S2" i="30"/>
  <c r="T2" i="30" s="1"/>
  <c r="T151" i="30" s="1"/>
  <c r="T154" i="30" s="1"/>
  <c r="Q2" i="30"/>
  <c r="Q151" i="30" s="1"/>
  <c r="Q154" i="30" s="1"/>
  <c r="O2" i="30"/>
  <c r="O151" i="30" s="1"/>
  <c r="O154" i="30" s="1"/>
  <c r="M2" i="30"/>
  <c r="N2" i="30" s="1"/>
  <c r="N151" i="30" s="1"/>
  <c r="N154" i="30" s="1"/>
  <c r="K2" i="30"/>
  <c r="L2" i="30" s="1"/>
  <c r="L151" i="30" s="1"/>
  <c r="L154" i="30" s="1"/>
  <c r="I2" i="30"/>
  <c r="I151" i="30" s="1"/>
  <c r="I154" i="30" s="1"/>
  <c r="G2" i="30"/>
  <c r="G151" i="30" s="1"/>
  <c r="G154" i="30" s="1"/>
  <c r="E2" i="30"/>
  <c r="F2" i="30" s="1"/>
  <c r="F151" i="30" s="1"/>
  <c r="F154" i="30" s="1"/>
  <c r="C2" i="30"/>
  <c r="C151" i="30" s="1"/>
  <c r="C154" i="30" s="1"/>
  <c r="X347" i="31"/>
  <c r="Y347" i="31" s="1"/>
  <c r="V347" i="31"/>
  <c r="U347" i="31"/>
  <c r="C347" i="31"/>
  <c r="X346" i="31"/>
  <c r="Z346" i="31" s="1"/>
  <c r="V346" i="31"/>
  <c r="W346" i="31" s="1"/>
  <c r="U346" i="31"/>
  <c r="C346" i="31"/>
  <c r="D346" i="31" s="1"/>
  <c r="B346" i="31"/>
  <c r="X181" i="31"/>
  <c r="Y181" i="31" s="1"/>
  <c r="V181" i="31"/>
  <c r="U181" i="31"/>
  <c r="C181" i="31"/>
  <c r="X180" i="31"/>
  <c r="Z180" i="31" s="1"/>
  <c r="V180" i="31"/>
  <c r="W180" i="31" s="1"/>
  <c r="U180" i="31"/>
  <c r="C180" i="31"/>
  <c r="D180" i="31" s="1"/>
  <c r="B180" i="31"/>
  <c r="X237" i="31"/>
  <c r="Y237" i="31" s="1"/>
  <c r="V237" i="31"/>
  <c r="U237" i="31"/>
  <c r="C237" i="31"/>
  <c r="X236" i="31"/>
  <c r="Z236" i="31" s="1"/>
  <c r="V236" i="31"/>
  <c r="W236" i="31" s="1"/>
  <c r="U236" i="31"/>
  <c r="C236" i="31"/>
  <c r="D236" i="31" s="1"/>
  <c r="B236" i="31"/>
  <c r="X27" i="31"/>
  <c r="Y27" i="31" s="1"/>
  <c r="V27" i="31"/>
  <c r="U27" i="31"/>
  <c r="C27" i="31"/>
  <c r="X26" i="31"/>
  <c r="Z26" i="31" s="1"/>
  <c r="V26" i="31"/>
  <c r="W26" i="31" s="1"/>
  <c r="U26" i="31"/>
  <c r="C26" i="31"/>
  <c r="D26" i="31" s="1"/>
  <c r="B26" i="31"/>
  <c r="X47" i="31"/>
  <c r="Y47" i="31" s="1"/>
  <c r="V47" i="31"/>
  <c r="U47" i="31"/>
  <c r="C47" i="31"/>
  <c r="X46" i="31"/>
  <c r="Z46" i="31" s="1"/>
  <c r="V46" i="31"/>
  <c r="W46" i="31" s="1"/>
  <c r="U46" i="31"/>
  <c r="C46" i="31"/>
  <c r="D46" i="31" s="1"/>
  <c r="B46" i="31"/>
  <c r="X45" i="31"/>
  <c r="Y45" i="31" s="1"/>
  <c r="V45" i="31"/>
  <c r="U45" i="31"/>
  <c r="C45" i="31"/>
  <c r="X44" i="31"/>
  <c r="Y44" i="31" s="1"/>
  <c r="AA44" i="31" s="1"/>
  <c r="V44" i="31"/>
  <c r="W44" i="31" s="1"/>
  <c r="U44" i="31"/>
  <c r="C44" i="31"/>
  <c r="D44" i="31" s="1"/>
  <c r="B44" i="31"/>
  <c r="X33" i="31"/>
  <c r="Y33" i="31" s="1"/>
  <c r="V33" i="31"/>
  <c r="U33" i="31"/>
  <c r="C33" i="31"/>
  <c r="X32" i="31"/>
  <c r="Y32" i="31" s="1"/>
  <c r="AA32" i="31" s="1"/>
  <c r="V32" i="31"/>
  <c r="W32" i="31" s="1"/>
  <c r="U32" i="31"/>
  <c r="C32" i="31"/>
  <c r="D32" i="31" s="1"/>
  <c r="B32" i="31"/>
  <c r="X35" i="31"/>
  <c r="Y35" i="31" s="1"/>
  <c r="V35" i="31"/>
  <c r="U35" i="31"/>
  <c r="C35" i="31"/>
  <c r="X34" i="31"/>
  <c r="Z34" i="31" s="1"/>
  <c r="V34" i="31"/>
  <c r="W34" i="31" s="1"/>
  <c r="U34" i="31"/>
  <c r="C34" i="31"/>
  <c r="D34" i="31" s="1"/>
  <c r="B34" i="31"/>
  <c r="X43" i="31"/>
  <c r="Y43" i="31" s="1"/>
  <c r="V43" i="31"/>
  <c r="U43" i="31"/>
  <c r="C43" i="31"/>
  <c r="X42" i="31"/>
  <c r="Z42" i="31" s="1"/>
  <c r="V42" i="31"/>
  <c r="W42" i="31" s="1"/>
  <c r="U42" i="31"/>
  <c r="C42" i="31"/>
  <c r="D42" i="31" s="1"/>
  <c r="B42" i="31"/>
  <c r="X41" i="31"/>
  <c r="Y41" i="31" s="1"/>
  <c r="V41" i="31"/>
  <c r="U41" i="31"/>
  <c r="C41" i="31"/>
  <c r="X40" i="31"/>
  <c r="Z40" i="31" s="1"/>
  <c r="V40" i="31"/>
  <c r="W40" i="31" s="1"/>
  <c r="U40" i="31"/>
  <c r="C40" i="31"/>
  <c r="D40" i="31" s="1"/>
  <c r="B40" i="31"/>
  <c r="X31" i="31"/>
  <c r="Y31" i="31" s="1"/>
  <c r="V31" i="31"/>
  <c r="U31" i="31"/>
  <c r="C31" i="31"/>
  <c r="X30" i="31"/>
  <c r="Z30" i="31" s="1"/>
  <c r="V30" i="31"/>
  <c r="W30" i="31" s="1"/>
  <c r="U30" i="31"/>
  <c r="C30" i="31"/>
  <c r="D30" i="31" s="1"/>
  <c r="B30" i="31"/>
  <c r="X29" i="31"/>
  <c r="Y29" i="31" s="1"/>
  <c r="V29" i="31"/>
  <c r="U29" i="31"/>
  <c r="C29" i="31"/>
  <c r="X28" i="31"/>
  <c r="Y28" i="31" s="1"/>
  <c r="AA28" i="31" s="1"/>
  <c r="V28" i="31"/>
  <c r="W28" i="31" s="1"/>
  <c r="U28" i="31"/>
  <c r="C28" i="31"/>
  <c r="D28" i="31" s="1"/>
  <c r="B28" i="31"/>
  <c r="X39" i="31"/>
  <c r="Y39" i="31" s="1"/>
  <c r="V39" i="31"/>
  <c r="U39" i="31"/>
  <c r="C39" i="31"/>
  <c r="X38" i="31"/>
  <c r="Z38" i="31" s="1"/>
  <c r="V38" i="31"/>
  <c r="W38" i="31" s="1"/>
  <c r="U38" i="31"/>
  <c r="C38" i="31"/>
  <c r="D38" i="31" s="1"/>
  <c r="B38" i="31"/>
  <c r="X37" i="31"/>
  <c r="Y37" i="31" s="1"/>
  <c r="V37" i="31"/>
  <c r="U37" i="31"/>
  <c r="C37" i="31"/>
  <c r="X36" i="31"/>
  <c r="Y36" i="31" s="1"/>
  <c r="AA36" i="31" s="1"/>
  <c r="V36" i="31"/>
  <c r="W36" i="31" s="1"/>
  <c r="U36" i="31"/>
  <c r="C36" i="31"/>
  <c r="D36" i="31" s="1"/>
  <c r="B36" i="31"/>
  <c r="X379" i="31"/>
  <c r="Y379" i="31" s="1"/>
  <c r="V379" i="31"/>
  <c r="U379" i="31"/>
  <c r="C379" i="31"/>
  <c r="X378" i="31"/>
  <c r="Y378" i="31" s="1"/>
  <c r="AA378" i="31" s="1"/>
  <c r="V378" i="31"/>
  <c r="W378" i="31" s="1"/>
  <c r="U378" i="31"/>
  <c r="C378" i="31"/>
  <c r="D378" i="31" s="1"/>
  <c r="B378" i="31"/>
  <c r="X25" i="31"/>
  <c r="Y25" i="31" s="1"/>
  <c r="V25" i="31"/>
  <c r="U25" i="31"/>
  <c r="C25" i="31"/>
  <c r="X24" i="31"/>
  <c r="Y24" i="31" s="1"/>
  <c r="AA24" i="31" s="1"/>
  <c r="V24" i="31"/>
  <c r="W24" i="31" s="1"/>
  <c r="U24" i="31"/>
  <c r="C24" i="31"/>
  <c r="D24" i="31" s="1"/>
  <c r="B24" i="31"/>
  <c r="X23" i="31"/>
  <c r="Y23" i="31" s="1"/>
  <c r="V23" i="31"/>
  <c r="U23" i="31"/>
  <c r="C23" i="31"/>
  <c r="X22" i="31"/>
  <c r="Z22" i="31" s="1"/>
  <c r="V22" i="31"/>
  <c r="W22" i="31" s="1"/>
  <c r="U22" i="31"/>
  <c r="C22" i="31"/>
  <c r="D22" i="31" s="1"/>
  <c r="B22" i="31"/>
  <c r="X247" i="31"/>
  <c r="Y247" i="31" s="1"/>
  <c r="V247" i="31"/>
  <c r="U247" i="31"/>
  <c r="C247" i="31"/>
  <c r="X246" i="31"/>
  <c r="Z246" i="31" s="1"/>
  <c r="V246" i="31"/>
  <c r="W246" i="31" s="1"/>
  <c r="U246" i="31"/>
  <c r="C246" i="31"/>
  <c r="D246" i="31" s="1"/>
  <c r="B246" i="31"/>
  <c r="X1137" i="31"/>
  <c r="Y1137" i="31" s="1"/>
  <c r="V1137" i="31"/>
  <c r="U1137" i="31"/>
  <c r="C1137" i="31"/>
  <c r="X1136" i="31"/>
  <c r="Z1136" i="31" s="1"/>
  <c r="V1136" i="31"/>
  <c r="W1136" i="31" s="1"/>
  <c r="U1136" i="31"/>
  <c r="C1136" i="31"/>
  <c r="D1136" i="31" s="1"/>
  <c r="B1136" i="31"/>
  <c r="V1139" i="31"/>
  <c r="U1139" i="31"/>
  <c r="C1139" i="31"/>
  <c r="AA1138" i="31"/>
  <c r="Z1138" i="31"/>
  <c r="V1138" i="31"/>
  <c r="W1138" i="31" s="1"/>
  <c r="U1138" i="31"/>
  <c r="C1138" i="31"/>
  <c r="D1138" i="31" s="1"/>
  <c r="V1099" i="31"/>
  <c r="U1099" i="31"/>
  <c r="C1099" i="31"/>
  <c r="AA1098" i="31"/>
  <c r="Z1098" i="31"/>
  <c r="V1098" i="31"/>
  <c r="W1098" i="31" s="1"/>
  <c r="U1098" i="31"/>
  <c r="C1098" i="31"/>
  <c r="D1098" i="31" s="1"/>
  <c r="X21" i="31"/>
  <c r="Y21" i="31" s="1"/>
  <c r="V21" i="31"/>
  <c r="U21" i="31"/>
  <c r="C21" i="31"/>
  <c r="X20" i="31"/>
  <c r="Z20" i="31" s="1"/>
  <c r="V20" i="31"/>
  <c r="W20" i="31" s="1"/>
  <c r="U20" i="31"/>
  <c r="C20" i="31"/>
  <c r="D20" i="31" s="1"/>
  <c r="B20" i="31"/>
  <c r="V1091" i="31"/>
  <c r="U1091" i="31"/>
  <c r="C1091" i="31"/>
  <c r="AA1090" i="31"/>
  <c r="Z1090" i="31"/>
  <c r="V1090" i="31"/>
  <c r="W1090" i="31" s="1"/>
  <c r="U1090" i="31"/>
  <c r="C1090" i="31"/>
  <c r="D1090" i="31" s="1"/>
  <c r="V1089" i="31"/>
  <c r="U1089" i="31"/>
  <c r="C1089" i="31"/>
  <c r="AA1088" i="31"/>
  <c r="Z1088" i="31"/>
  <c r="V1088" i="31"/>
  <c r="W1088" i="31" s="1"/>
  <c r="U1088" i="31"/>
  <c r="C1088" i="31"/>
  <c r="D1088" i="31" s="1"/>
  <c r="X341" i="31"/>
  <c r="Y341" i="31" s="1"/>
  <c r="V341" i="31"/>
  <c r="U341" i="31"/>
  <c r="C341" i="31"/>
  <c r="X340" i="31"/>
  <c r="Z340" i="31" s="1"/>
  <c r="V340" i="31"/>
  <c r="W340" i="31" s="1"/>
  <c r="U340" i="31"/>
  <c r="C340" i="31"/>
  <c r="D340" i="31" s="1"/>
  <c r="B340" i="31"/>
  <c r="Y95" i="31"/>
  <c r="V95" i="31"/>
  <c r="U95" i="31"/>
  <c r="C95" i="31"/>
  <c r="Y94" i="31"/>
  <c r="AA94" i="31" s="1"/>
  <c r="V94" i="31"/>
  <c r="W94" i="31" s="1"/>
  <c r="U94" i="31"/>
  <c r="C94" i="31"/>
  <c r="D94" i="31" s="1"/>
  <c r="B94" i="31"/>
  <c r="X227" i="31"/>
  <c r="Y227" i="31" s="1"/>
  <c r="V227" i="31"/>
  <c r="U227" i="31"/>
  <c r="C227" i="31"/>
  <c r="X226" i="31"/>
  <c r="Y226" i="31" s="1"/>
  <c r="AA226" i="31" s="1"/>
  <c r="V226" i="31"/>
  <c r="W226" i="31" s="1"/>
  <c r="U226" i="31"/>
  <c r="C226" i="31"/>
  <c r="D226" i="31" s="1"/>
  <c r="B226" i="31"/>
  <c r="X1077" i="31"/>
  <c r="Y1077" i="31" s="1"/>
  <c r="V1077" i="31"/>
  <c r="U1077" i="31"/>
  <c r="C1077" i="31"/>
  <c r="X1076" i="31"/>
  <c r="Z1076" i="31" s="1"/>
  <c r="V1076" i="31"/>
  <c r="W1076" i="31" s="1"/>
  <c r="U1076" i="31"/>
  <c r="C1076" i="31"/>
  <c r="D1076" i="31" s="1"/>
  <c r="B1076" i="31"/>
  <c r="X175" i="31"/>
  <c r="Y175" i="31" s="1"/>
  <c r="V175" i="31"/>
  <c r="U175" i="31"/>
  <c r="C175" i="31"/>
  <c r="X174" i="31"/>
  <c r="Z174" i="31" s="1"/>
  <c r="V174" i="31"/>
  <c r="W174" i="31" s="1"/>
  <c r="U174" i="31"/>
  <c r="C174" i="31"/>
  <c r="D174" i="31" s="1"/>
  <c r="B174" i="31"/>
  <c r="X149" i="31"/>
  <c r="Y149" i="31" s="1"/>
  <c r="V149" i="31"/>
  <c r="U149" i="31"/>
  <c r="C149" i="31"/>
  <c r="X148" i="31"/>
  <c r="Z148" i="31" s="1"/>
  <c r="V148" i="31"/>
  <c r="W148" i="31" s="1"/>
  <c r="U148" i="31"/>
  <c r="C148" i="31"/>
  <c r="D148" i="31" s="1"/>
  <c r="X1105" i="31"/>
  <c r="Y1105" i="31" s="1"/>
  <c r="V1105" i="31"/>
  <c r="U1105" i="31"/>
  <c r="C1105" i="31"/>
  <c r="X1104" i="31"/>
  <c r="Z1104" i="31" s="1"/>
  <c r="V1104" i="31"/>
  <c r="W1104" i="31" s="1"/>
  <c r="U1104" i="31"/>
  <c r="C1104" i="31"/>
  <c r="D1104" i="31" s="1"/>
  <c r="X71" i="31"/>
  <c r="Y71" i="31" s="1"/>
  <c r="V71" i="31"/>
  <c r="U71" i="31"/>
  <c r="C71" i="31"/>
  <c r="X70" i="31"/>
  <c r="Z70" i="31" s="1"/>
  <c r="V70" i="31"/>
  <c r="W70" i="31" s="1"/>
  <c r="U70" i="31"/>
  <c r="C70" i="31"/>
  <c r="D70" i="31" s="1"/>
  <c r="B70" i="31"/>
  <c r="X75" i="31"/>
  <c r="Y75" i="31" s="1"/>
  <c r="V75" i="31"/>
  <c r="U75" i="31"/>
  <c r="C75" i="31"/>
  <c r="X74" i="31"/>
  <c r="Z74" i="31" s="1"/>
  <c r="V74" i="31"/>
  <c r="W74" i="31" s="1"/>
  <c r="U74" i="31"/>
  <c r="C74" i="31"/>
  <c r="D74" i="31" s="1"/>
  <c r="X57" i="31"/>
  <c r="Y57" i="31" s="1"/>
  <c r="V57" i="31"/>
  <c r="U57" i="31"/>
  <c r="C57" i="31"/>
  <c r="X56" i="31"/>
  <c r="Y56" i="31" s="1"/>
  <c r="AA56" i="31" s="1"/>
  <c r="V56" i="31"/>
  <c r="W56" i="31" s="1"/>
  <c r="U56" i="31"/>
  <c r="C56" i="31"/>
  <c r="D56" i="31" s="1"/>
  <c r="B56" i="31"/>
  <c r="X285" i="31"/>
  <c r="Y285" i="31" s="1"/>
  <c r="V285" i="31"/>
  <c r="U285" i="31"/>
  <c r="C285" i="31"/>
  <c r="X284" i="31"/>
  <c r="Y284" i="31" s="1"/>
  <c r="AA284" i="31" s="1"/>
  <c r="V284" i="31"/>
  <c r="W284" i="31" s="1"/>
  <c r="U284" i="31"/>
  <c r="C284" i="31"/>
  <c r="D284" i="31" s="1"/>
  <c r="B284" i="31"/>
  <c r="X157" i="31"/>
  <c r="Y157" i="31" s="1"/>
  <c r="V157" i="31"/>
  <c r="U157" i="31"/>
  <c r="C157" i="31"/>
  <c r="X156" i="31"/>
  <c r="Z156" i="31" s="1"/>
  <c r="V156" i="31"/>
  <c r="W156" i="31" s="1"/>
  <c r="U156" i="31"/>
  <c r="C156" i="31"/>
  <c r="D156" i="31" s="1"/>
  <c r="B156" i="31"/>
  <c r="X155" i="31"/>
  <c r="Y155" i="31" s="1"/>
  <c r="V155" i="31"/>
  <c r="U155" i="31"/>
  <c r="C155" i="31"/>
  <c r="X154" i="31"/>
  <c r="Z154" i="31" s="1"/>
  <c r="V154" i="31"/>
  <c r="W154" i="31" s="1"/>
  <c r="U154" i="31"/>
  <c r="C154" i="31"/>
  <c r="D154" i="31" s="1"/>
  <c r="B154" i="31"/>
  <c r="X1079" i="31"/>
  <c r="Y1079" i="31" s="1"/>
  <c r="V1079" i="31"/>
  <c r="U1079" i="31"/>
  <c r="C1079" i="31"/>
  <c r="X1078" i="31"/>
  <c r="Z1078" i="31" s="1"/>
  <c r="V1078" i="31"/>
  <c r="W1078" i="31" s="1"/>
  <c r="U1078" i="31"/>
  <c r="C1078" i="31"/>
  <c r="D1078" i="31" s="1"/>
  <c r="B1078" i="31"/>
  <c r="X159" i="31"/>
  <c r="Y159" i="31" s="1"/>
  <c r="V159" i="31"/>
  <c r="U159" i="31"/>
  <c r="C159" i="31"/>
  <c r="X158" i="31"/>
  <c r="Z158" i="31" s="1"/>
  <c r="V158" i="31"/>
  <c r="W158" i="31" s="1"/>
  <c r="U158" i="31"/>
  <c r="C158" i="31"/>
  <c r="D158" i="31" s="1"/>
  <c r="B158" i="31"/>
  <c r="X63" i="31"/>
  <c r="Y63" i="31" s="1"/>
  <c r="V63" i="31"/>
  <c r="U63" i="31"/>
  <c r="C63" i="31"/>
  <c r="X62" i="31"/>
  <c r="Z62" i="31" s="1"/>
  <c r="V62" i="31"/>
  <c r="W62" i="31" s="1"/>
  <c r="U62" i="31"/>
  <c r="C62" i="31"/>
  <c r="D62" i="31" s="1"/>
  <c r="X89" i="31"/>
  <c r="Y89" i="31" s="1"/>
  <c r="V89" i="31"/>
  <c r="U89" i="31"/>
  <c r="C89" i="31"/>
  <c r="X88" i="31"/>
  <c r="Z88" i="31" s="1"/>
  <c r="V88" i="31"/>
  <c r="W88" i="31" s="1"/>
  <c r="U88" i="31"/>
  <c r="C88" i="31"/>
  <c r="D88" i="31" s="1"/>
  <c r="B88" i="31"/>
  <c r="X137" i="31"/>
  <c r="Y137" i="31" s="1"/>
  <c r="V137" i="31"/>
  <c r="U137" i="31"/>
  <c r="C137" i="31"/>
  <c r="X136" i="31"/>
  <c r="Y136" i="31" s="1"/>
  <c r="AA136" i="31" s="1"/>
  <c r="V136" i="31"/>
  <c r="W136" i="31" s="1"/>
  <c r="U136" i="31"/>
  <c r="C136" i="31"/>
  <c r="D136" i="31" s="1"/>
  <c r="B136" i="31"/>
  <c r="X1115" i="31"/>
  <c r="Y1115" i="31" s="1"/>
  <c r="V1115" i="31"/>
  <c r="U1115" i="31"/>
  <c r="C1115" i="31"/>
  <c r="X1114" i="31"/>
  <c r="Y1114" i="31" s="1"/>
  <c r="AA1114" i="31" s="1"/>
  <c r="V1114" i="31"/>
  <c r="W1114" i="31" s="1"/>
  <c r="U1114" i="31"/>
  <c r="C1114" i="31"/>
  <c r="D1114" i="31" s="1"/>
  <c r="Y1085" i="31"/>
  <c r="V1085" i="31"/>
  <c r="U1085" i="31"/>
  <c r="C1085" i="31"/>
  <c r="Z1084" i="31"/>
  <c r="Y1084" i="31"/>
  <c r="AA1084" i="31" s="1"/>
  <c r="V1084" i="31"/>
  <c r="W1084" i="31" s="1"/>
  <c r="U1084" i="31"/>
  <c r="C1084" i="31"/>
  <c r="D1084" i="31" s="1"/>
  <c r="B1084" i="31"/>
  <c r="X215" i="31"/>
  <c r="Y215" i="31" s="1"/>
  <c r="V215" i="31"/>
  <c r="U215" i="31"/>
  <c r="C215" i="31"/>
  <c r="X214" i="31"/>
  <c r="Z214" i="31" s="1"/>
  <c r="V214" i="31"/>
  <c r="W214" i="31" s="1"/>
  <c r="U214" i="31"/>
  <c r="C214" i="31"/>
  <c r="D214" i="31" s="1"/>
  <c r="B214" i="31"/>
  <c r="Y93" i="31"/>
  <c r="V93" i="31"/>
  <c r="U93" i="31"/>
  <c r="C93" i="31"/>
  <c r="Z92" i="31"/>
  <c r="Y92" i="31"/>
  <c r="AA92" i="31" s="1"/>
  <c r="V92" i="31"/>
  <c r="W92" i="31" s="1"/>
  <c r="U92" i="31"/>
  <c r="C92" i="31"/>
  <c r="D92" i="31" s="1"/>
  <c r="B92" i="31"/>
  <c r="X99" i="31"/>
  <c r="Y99" i="31" s="1"/>
  <c r="V99" i="31"/>
  <c r="U99" i="31"/>
  <c r="C99" i="31"/>
  <c r="X98" i="31"/>
  <c r="Y98" i="31" s="1"/>
  <c r="AA98" i="31" s="1"/>
  <c r="V98" i="31"/>
  <c r="W98" i="31" s="1"/>
  <c r="U98" i="31"/>
  <c r="C98" i="31"/>
  <c r="D98" i="31" s="1"/>
  <c r="B98" i="31"/>
  <c r="X119" i="31"/>
  <c r="Y119" i="31" s="1"/>
  <c r="V119" i="31"/>
  <c r="U119" i="31"/>
  <c r="C119" i="31"/>
  <c r="X118" i="31"/>
  <c r="Z118" i="31" s="1"/>
  <c r="V118" i="31"/>
  <c r="W118" i="31" s="1"/>
  <c r="U118" i="31"/>
  <c r="C118" i="31"/>
  <c r="D118" i="31" s="1"/>
  <c r="B118" i="31"/>
  <c r="X117" i="31"/>
  <c r="Y117" i="31" s="1"/>
  <c r="V117" i="31"/>
  <c r="U117" i="31"/>
  <c r="C117" i="31"/>
  <c r="X116" i="31"/>
  <c r="Z116" i="31" s="1"/>
  <c r="V116" i="31"/>
  <c r="W116" i="31" s="1"/>
  <c r="U116" i="31"/>
  <c r="C116" i="31"/>
  <c r="D116" i="31" s="1"/>
  <c r="B116" i="31"/>
  <c r="X115" i="31"/>
  <c r="Y115" i="31" s="1"/>
  <c r="V115" i="31"/>
  <c r="U115" i="31"/>
  <c r="C115" i="31"/>
  <c r="X114" i="31"/>
  <c r="Z114" i="31" s="1"/>
  <c r="V114" i="31"/>
  <c r="W114" i="31" s="1"/>
  <c r="U114" i="31"/>
  <c r="C114" i="31"/>
  <c r="D114" i="31" s="1"/>
  <c r="B114" i="31"/>
  <c r="X113" i="31"/>
  <c r="Y113" i="31" s="1"/>
  <c r="V113" i="31"/>
  <c r="U113" i="31"/>
  <c r="C113" i="31"/>
  <c r="X112" i="31"/>
  <c r="Z112" i="31" s="1"/>
  <c r="V112" i="31"/>
  <c r="W112" i="31" s="1"/>
  <c r="U112" i="31"/>
  <c r="C112" i="31"/>
  <c r="D112" i="31" s="1"/>
  <c r="B112" i="31"/>
  <c r="X111" i="31"/>
  <c r="Y111" i="31" s="1"/>
  <c r="V111" i="31"/>
  <c r="U111" i="31"/>
  <c r="C111" i="31"/>
  <c r="X110" i="31"/>
  <c r="Z110" i="31" s="1"/>
  <c r="V110" i="31"/>
  <c r="W110" i="31" s="1"/>
  <c r="U110" i="31"/>
  <c r="C110" i="31"/>
  <c r="D110" i="31" s="1"/>
  <c r="B110" i="31"/>
  <c r="X109" i="31"/>
  <c r="Y109" i="31" s="1"/>
  <c r="V109" i="31"/>
  <c r="U109" i="31"/>
  <c r="C109" i="31"/>
  <c r="X108" i="31"/>
  <c r="Y108" i="31" s="1"/>
  <c r="AA108" i="31" s="1"/>
  <c r="V108" i="31"/>
  <c r="W108" i="31" s="1"/>
  <c r="U108" i="31"/>
  <c r="C108" i="31"/>
  <c r="D108" i="31" s="1"/>
  <c r="B108" i="31"/>
  <c r="X107" i="31"/>
  <c r="Y107" i="31" s="1"/>
  <c r="V107" i="31"/>
  <c r="U107" i="31"/>
  <c r="C107" i="31"/>
  <c r="X106" i="31"/>
  <c r="Y106" i="31" s="1"/>
  <c r="AA106" i="31" s="1"/>
  <c r="V106" i="31"/>
  <c r="W106" i="31" s="1"/>
  <c r="U106" i="31"/>
  <c r="C106" i="31"/>
  <c r="D106" i="31" s="1"/>
  <c r="B106" i="31"/>
  <c r="X1177" i="31"/>
  <c r="Y1177" i="31" s="1"/>
  <c r="V1177" i="31"/>
  <c r="U1177" i="31"/>
  <c r="C1177" i="31"/>
  <c r="X1176" i="31"/>
  <c r="Y1176" i="31" s="1"/>
  <c r="AA1176" i="31" s="1"/>
  <c r="V1176" i="31"/>
  <c r="W1176" i="31" s="1"/>
  <c r="U1176" i="31"/>
  <c r="C1176" i="31"/>
  <c r="D1176" i="31" s="1"/>
  <c r="B1176" i="31"/>
  <c r="X1175" i="31"/>
  <c r="Y1175" i="31" s="1"/>
  <c r="V1175" i="31"/>
  <c r="U1175" i="31"/>
  <c r="C1175" i="31"/>
  <c r="X1174" i="31"/>
  <c r="Z1174" i="31" s="1"/>
  <c r="V1174" i="31"/>
  <c r="W1174" i="31" s="1"/>
  <c r="U1174" i="31"/>
  <c r="C1174" i="31"/>
  <c r="D1174" i="31" s="1"/>
  <c r="B1174" i="31"/>
  <c r="X1173" i="31"/>
  <c r="Y1173" i="31" s="1"/>
  <c r="V1173" i="31"/>
  <c r="U1173" i="31"/>
  <c r="C1173" i="31"/>
  <c r="X1172" i="31"/>
  <c r="Z1172" i="31" s="1"/>
  <c r="V1172" i="31"/>
  <c r="W1172" i="31" s="1"/>
  <c r="U1172" i="31"/>
  <c r="C1172" i="31"/>
  <c r="D1172" i="31" s="1"/>
  <c r="B1172" i="31"/>
  <c r="X1143" i="31"/>
  <c r="Y1143" i="31" s="1"/>
  <c r="V1143" i="31"/>
  <c r="U1143" i="31"/>
  <c r="C1143" i="31"/>
  <c r="X1142" i="31"/>
  <c r="Z1142" i="31" s="1"/>
  <c r="V1142" i="31"/>
  <c r="W1142" i="31" s="1"/>
  <c r="U1142" i="31"/>
  <c r="C1142" i="31"/>
  <c r="D1142" i="31" s="1"/>
  <c r="B1142" i="31"/>
  <c r="X331" i="31"/>
  <c r="Y331" i="31" s="1"/>
  <c r="V331" i="31"/>
  <c r="U331" i="31"/>
  <c r="C331" i="31"/>
  <c r="X330" i="31"/>
  <c r="Z330" i="31" s="1"/>
  <c r="V330" i="31"/>
  <c r="W330" i="31" s="1"/>
  <c r="U330" i="31"/>
  <c r="C330" i="31"/>
  <c r="D330" i="31" s="1"/>
  <c r="B330" i="31"/>
  <c r="X279" i="31"/>
  <c r="Y279" i="31" s="1"/>
  <c r="V279" i="31"/>
  <c r="U279" i="31"/>
  <c r="C279" i="31"/>
  <c r="X278" i="31"/>
  <c r="Z278" i="31" s="1"/>
  <c r="V278" i="31"/>
  <c r="W278" i="31" s="1"/>
  <c r="U278" i="31"/>
  <c r="C278" i="31"/>
  <c r="D278" i="31" s="1"/>
  <c r="B278" i="31"/>
  <c r="X19" i="31"/>
  <c r="Y19" i="31" s="1"/>
  <c r="V19" i="31"/>
  <c r="U19" i="31"/>
  <c r="C19" i="31"/>
  <c r="X18" i="31"/>
  <c r="Z18" i="31" s="1"/>
  <c r="V18" i="31"/>
  <c r="W18" i="31" s="1"/>
  <c r="U18" i="31"/>
  <c r="C18" i="31"/>
  <c r="D18" i="31" s="1"/>
  <c r="B18" i="31"/>
  <c r="X329" i="31"/>
  <c r="Y329" i="31" s="1"/>
  <c r="V329" i="31"/>
  <c r="U329" i="31"/>
  <c r="C329" i="31"/>
  <c r="X328" i="31"/>
  <c r="Y328" i="31" s="1"/>
  <c r="AA328" i="31" s="1"/>
  <c r="V328" i="31"/>
  <c r="W328" i="31" s="1"/>
  <c r="U328" i="31"/>
  <c r="C328" i="31"/>
  <c r="D328" i="31" s="1"/>
  <c r="B328" i="31"/>
  <c r="X185" i="31"/>
  <c r="Y185" i="31" s="1"/>
  <c r="V185" i="31"/>
  <c r="U185" i="31"/>
  <c r="C185" i="31"/>
  <c r="X184" i="31"/>
  <c r="Y184" i="31" s="1"/>
  <c r="AA184" i="31" s="1"/>
  <c r="V184" i="31"/>
  <c r="W184" i="31" s="1"/>
  <c r="U184" i="31"/>
  <c r="C184" i="31"/>
  <c r="D184" i="31" s="1"/>
  <c r="B184" i="31"/>
  <c r="X325" i="31"/>
  <c r="Y325" i="31" s="1"/>
  <c r="V325" i="31"/>
  <c r="U325" i="31"/>
  <c r="C325" i="31"/>
  <c r="X324" i="31"/>
  <c r="Y324" i="31" s="1"/>
  <c r="AA324" i="31" s="1"/>
  <c r="V324" i="31"/>
  <c r="W324" i="31" s="1"/>
  <c r="U324" i="31"/>
  <c r="C324" i="31"/>
  <c r="D324" i="31" s="1"/>
  <c r="B324" i="31"/>
  <c r="X143" i="31"/>
  <c r="Y143" i="31" s="1"/>
  <c r="V143" i="31"/>
  <c r="U143" i="31"/>
  <c r="C143" i="31"/>
  <c r="X142" i="31"/>
  <c r="Z142" i="31" s="1"/>
  <c r="V142" i="31"/>
  <c r="W142" i="31" s="1"/>
  <c r="U142" i="31"/>
  <c r="C142" i="31"/>
  <c r="D142" i="31" s="1"/>
  <c r="B142" i="31"/>
  <c r="X295" i="31"/>
  <c r="Y295" i="31" s="1"/>
  <c r="V295" i="31"/>
  <c r="U295" i="31"/>
  <c r="C295" i="31"/>
  <c r="X294" i="31"/>
  <c r="Z294" i="31" s="1"/>
  <c r="V294" i="31"/>
  <c r="W294" i="31" s="1"/>
  <c r="U294" i="31"/>
  <c r="C294" i="31"/>
  <c r="D294" i="31" s="1"/>
  <c r="B294" i="31"/>
  <c r="X337" i="31"/>
  <c r="Y337" i="31" s="1"/>
  <c r="V337" i="31"/>
  <c r="U337" i="31"/>
  <c r="C337" i="31"/>
  <c r="X336" i="31"/>
  <c r="Z336" i="31" s="1"/>
  <c r="V336" i="31"/>
  <c r="W336" i="31" s="1"/>
  <c r="U336" i="31"/>
  <c r="C336" i="31"/>
  <c r="D336" i="31" s="1"/>
  <c r="B336" i="31"/>
  <c r="X305" i="31"/>
  <c r="Y305" i="31" s="1"/>
  <c r="V305" i="31"/>
  <c r="U305" i="31"/>
  <c r="C305" i="31"/>
  <c r="X304" i="31"/>
  <c r="Z304" i="31" s="1"/>
  <c r="V304" i="31"/>
  <c r="W304" i="31" s="1"/>
  <c r="U304" i="31"/>
  <c r="C304" i="31"/>
  <c r="D304" i="31" s="1"/>
  <c r="B304" i="31"/>
  <c r="X319" i="31"/>
  <c r="Y319" i="31" s="1"/>
  <c r="V319" i="31"/>
  <c r="U319" i="31"/>
  <c r="C319" i="31"/>
  <c r="X318" i="31"/>
  <c r="Z318" i="31" s="1"/>
  <c r="V318" i="31"/>
  <c r="W318" i="31" s="1"/>
  <c r="U318" i="31"/>
  <c r="C318" i="31"/>
  <c r="D318" i="31" s="1"/>
  <c r="B318" i="31"/>
  <c r="X301" i="31"/>
  <c r="Y301" i="31" s="1"/>
  <c r="V301" i="31"/>
  <c r="U301" i="31"/>
  <c r="C301" i="31"/>
  <c r="X300" i="31"/>
  <c r="Y300" i="31" s="1"/>
  <c r="AA300" i="31" s="1"/>
  <c r="V300" i="31"/>
  <c r="W300" i="31" s="1"/>
  <c r="U300" i="31"/>
  <c r="C300" i="31"/>
  <c r="D300" i="31" s="1"/>
  <c r="B300" i="31"/>
  <c r="X317" i="31"/>
  <c r="Y317" i="31" s="1"/>
  <c r="V317" i="31"/>
  <c r="U317" i="31"/>
  <c r="C317" i="31"/>
  <c r="X316" i="31"/>
  <c r="Y316" i="31" s="1"/>
  <c r="AA316" i="31" s="1"/>
  <c r="V316" i="31"/>
  <c r="W316" i="31" s="1"/>
  <c r="U316" i="31"/>
  <c r="C316" i="31"/>
  <c r="D316" i="31" s="1"/>
  <c r="B316" i="31"/>
  <c r="X315" i="31"/>
  <c r="Y315" i="31" s="1"/>
  <c r="V315" i="31"/>
  <c r="U315" i="31"/>
  <c r="C315" i="31"/>
  <c r="X314" i="31"/>
  <c r="Z314" i="31" s="1"/>
  <c r="V314" i="31"/>
  <c r="W314" i="31" s="1"/>
  <c r="U314" i="31"/>
  <c r="C314" i="31"/>
  <c r="D314" i="31" s="1"/>
  <c r="B314" i="31"/>
  <c r="X309" i="31"/>
  <c r="Y309" i="31" s="1"/>
  <c r="V309" i="31"/>
  <c r="U309" i="31"/>
  <c r="C309" i="31"/>
  <c r="X308" i="31"/>
  <c r="Z308" i="31" s="1"/>
  <c r="V308" i="31"/>
  <c r="W308" i="31" s="1"/>
  <c r="U308" i="31"/>
  <c r="C308" i="31"/>
  <c r="D308" i="31" s="1"/>
  <c r="B308" i="31"/>
  <c r="X333" i="31"/>
  <c r="Y333" i="31" s="1"/>
  <c r="V333" i="31"/>
  <c r="U333" i="31"/>
  <c r="C333" i="31"/>
  <c r="X332" i="31"/>
  <c r="Z332" i="31" s="1"/>
  <c r="V332" i="31"/>
  <c r="W332" i="31" s="1"/>
  <c r="U332" i="31"/>
  <c r="C332" i="31"/>
  <c r="D332" i="31" s="1"/>
  <c r="B332" i="31"/>
  <c r="X311" i="31"/>
  <c r="Y311" i="31" s="1"/>
  <c r="V311" i="31"/>
  <c r="U311" i="31"/>
  <c r="C311" i="31"/>
  <c r="X310" i="31"/>
  <c r="Z310" i="31" s="1"/>
  <c r="V310" i="31"/>
  <c r="W310" i="31" s="1"/>
  <c r="U310" i="31"/>
  <c r="C310" i="31"/>
  <c r="D310" i="31" s="1"/>
  <c r="B310" i="31"/>
  <c r="X223" i="31"/>
  <c r="Y223" i="31" s="1"/>
  <c r="V223" i="31"/>
  <c r="U223" i="31"/>
  <c r="C223" i="31"/>
  <c r="X222" i="31"/>
  <c r="Z222" i="31" s="1"/>
  <c r="V222" i="31"/>
  <c r="W222" i="31" s="1"/>
  <c r="U222" i="31"/>
  <c r="C222" i="31"/>
  <c r="D222" i="31" s="1"/>
  <c r="B222" i="31"/>
  <c r="Y67" i="31"/>
  <c r="V67" i="31"/>
  <c r="U67" i="31"/>
  <c r="C67" i="31"/>
  <c r="Z66" i="31"/>
  <c r="Y66" i="31"/>
  <c r="AA66" i="31" s="1"/>
  <c r="V66" i="31"/>
  <c r="W66" i="31" s="1"/>
  <c r="U66" i="31"/>
  <c r="C66" i="31"/>
  <c r="D66" i="31" s="1"/>
  <c r="B66" i="31"/>
  <c r="X17" i="31"/>
  <c r="Y17" i="31" s="1"/>
  <c r="V17" i="31"/>
  <c r="U17" i="31"/>
  <c r="C17" i="31"/>
  <c r="X16" i="31"/>
  <c r="Z16" i="31" s="1"/>
  <c r="V16" i="31"/>
  <c r="W16" i="31" s="1"/>
  <c r="U16" i="31"/>
  <c r="C16" i="31"/>
  <c r="D16" i="31" s="1"/>
  <c r="B16" i="31"/>
  <c r="X283" i="31"/>
  <c r="Y283" i="31" s="1"/>
  <c r="V283" i="31"/>
  <c r="U283" i="31"/>
  <c r="C283" i="31"/>
  <c r="X282" i="31"/>
  <c r="Z282" i="31" s="1"/>
  <c r="V282" i="31"/>
  <c r="W282" i="31" s="1"/>
  <c r="U282" i="31"/>
  <c r="C282" i="31"/>
  <c r="D282" i="31" s="1"/>
  <c r="B282" i="31"/>
  <c r="Y51" i="31"/>
  <c r="V51" i="31"/>
  <c r="U51" i="31"/>
  <c r="C51" i="31"/>
  <c r="Z50" i="31"/>
  <c r="Y50" i="31"/>
  <c r="AA50" i="31" s="1"/>
  <c r="V50" i="31"/>
  <c r="W50" i="31" s="1"/>
  <c r="U50" i="31"/>
  <c r="C50" i="31"/>
  <c r="D50" i="31" s="1"/>
  <c r="B50" i="31"/>
  <c r="Y49" i="31"/>
  <c r="V49" i="31"/>
  <c r="U49" i="31"/>
  <c r="C49" i="31"/>
  <c r="Z48" i="31"/>
  <c r="Y48" i="31"/>
  <c r="AA48" i="31" s="1"/>
  <c r="V48" i="31"/>
  <c r="W48" i="31" s="1"/>
  <c r="U48" i="31"/>
  <c r="C48" i="31"/>
  <c r="D48" i="31" s="1"/>
  <c r="X193" i="31"/>
  <c r="Y193" i="31" s="1"/>
  <c r="V193" i="31"/>
  <c r="U193" i="31"/>
  <c r="C193" i="31"/>
  <c r="X192" i="31"/>
  <c r="Z192" i="31" s="1"/>
  <c r="V192" i="31"/>
  <c r="W192" i="31" s="1"/>
  <c r="U192" i="31"/>
  <c r="C192" i="31"/>
  <c r="D192" i="31" s="1"/>
  <c r="B192" i="31"/>
  <c r="X15" i="31"/>
  <c r="Y15" i="31" s="1"/>
  <c r="V15" i="31"/>
  <c r="U15" i="31"/>
  <c r="C15" i="31"/>
  <c r="X14" i="31"/>
  <c r="Z14" i="31" s="1"/>
  <c r="V14" i="31"/>
  <c r="W14" i="31" s="1"/>
  <c r="U14" i="31"/>
  <c r="C14" i="31"/>
  <c r="D14" i="31" s="1"/>
  <c r="B14" i="31"/>
  <c r="X297" i="31"/>
  <c r="Y297" i="31" s="1"/>
  <c r="V297" i="31"/>
  <c r="U297" i="31"/>
  <c r="C297" i="31"/>
  <c r="X296" i="31"/>
  <c r="Z296" i="31" s="1"/>
  <c r="V296" i="31"/>
  <c r="W296" i="31" s="1"/>
  <c r="U296" i="31"/>
  <c r="C296" i="31"/>
  <c r="D296" i="31" s="1"/>
  <c r="B296" i="31"/>
  <c r="X281" i="31"/>
  <c r="Y281" i="31" s="1"/>
  <c r="V281" i="31"/>
  <c r="U281" i="31"/>
  <c r="C281" i="31"/>
  <c r="X280" i="31"/>
  <c r="Z280" i="31" s="1"/>
  <c r="V280" i="31"/>
  <c r="W280" i="31" s="1"/>
  <c r="U280" i="31"/>
  <c r="C280" i="31"/>
  <c r="D280" i="31" s="1"/>
  <c r="B280" i="31"/>
  <c r="Y293" i="31"/>
  <c r="V293" i="31"/>
  <c r="U293" i="31"/>
  <c r="C293" i="31"/>
  <c r="Z292" i="31"/>
  <c r="Y292" i="31"/>
  <c r="AA292" i="31" s="1"/>
  <c r="V292" i="31"/>
  <c r="W292" i="31" s="1"/>
  <c r="U292" i="31"/>
  <c r="C292" i="31"/>
  <c r="D292" i="31" s="1"/>
  <c r="B292" i="31"/>
  <c r="X197" i="31"/>
  <c r="Y197" i="31" s="1"/>
  <c r="V197" i="31"/>
  <c r="U197" i="31"/>
  <c r="C197" i="31"/>
  <c r="X196" i="31"/>
  <c r="Y196" i="31" s="1"/>
  <c r="AA196" i="31" s="1"/>
  <c r="V196" i="31"/>
  <c r="W196" i="31" s="1"/>
  <c r="U196" i="31"/>
  <c r="C196" i="31"/>
  <c r="D196" i="31" s="1"/>
  <c r="B196" i="31"/>
  <c r="Y303" i="31"/>
  <c r="V303" i="31"/>
  <c r="U303" i="31"/>
  <c r="C303" i="31"/>
  <c r="Z302" i="31"/>
  <c r="Y302" i="31"/>
  <c r="AA302" i="31" s="1"/>
  <c r="V302" i="31"/>
  <c r="W302" i="31" s="1"/>
  <c r="U302" i="31"/>
  <c r="C302" i="31"/>
  <c r="D302" i="31" s="1"/>
  <c r="B302" i="31"/>
  <c r="X313" i="31"/>
  <c r="Y313" i="31" s="1"/>
  <c r="V313" i="31"/>
  <c r="U313" i="31"/>
  <c r="C313" i="31"/>
  <c r="X312" i="31"/>
  <c r="Z312" i="31" s="1"/>
  <c r="V312" i="31"/>
  <c r="W312" i="31" s="1"/>
  <c r="U312" i="31"/>
  <c r="C312" i="31"/>
  <c r="D312" i="31" s="1"/>
  <c r="B312" i="31"/>
  <c r="X289" i="31"/>
  <c r="Y289" i="31" s="1"/>
  <c r="V289" i="31"/>
  <c r="U289" i="31"/>
  <c r="C289" i="31"/>
  <c r="X288" i="31"/>
  <c r="Z288" i="31" s="1"/>
  <c r="V288" i="31"/>
  <c r="W288" i="31" s="1"/>
  <c r="U288" i="31"/>
  <c r="C288" i="31"/>
  <c r="D288" i="31" s="1"/>
  <c r="B288" i="31"/>
  <c r="X189" i="31"/>
  <c r="Y189" i="31" s="1"/>
  <c r="V189" i="31"/>
  <c r="U189" i="31"/>
  <c r="C189" i="31"/>
  <c r="X188" i="31"/>
  <c r="Y188" i="31" s="1"/>
  <c r="AA188" i="31" s="1"/>
  <c r="V188" i="31"/>
  <c r="W188" i="31" s="1"/>
  <c r="U188" i="31"/>
  <c r="C188" i="31"/>
  <c r="D188" i="31" s="1"/>
  <c r="X145" i="31"/>
  <c r="Y145" i="31" s="1"/>
  <c r="V145" i="31"/>
  <c r="U145" i="31"/>
  <c r="C145" i="31"/>
  <c r="X144" i="31"/>
  <c r="Z144" i="31" s="1"/>
  <c r="V144" i="31"/>
  <c r="W144" i="31" s="1"/>
  <c r="U144" i="31"/>
  <c r="C144" i="31"/>
  <c r="D144" i="31" s="1"/>
  <c r="B144" i="31"/>
  <c r="X345" i="31"/>
  <c r="Y345" i="31" s="1"/>
  <c r="V345" i="31"/>
  <c r="U345" i="31"/>
  <c r="C345" i="31"/>
  <c r="X344" i="31"/>
  <c r="Y344" i="31" s="1"/>
  <c r="AA344" i="31" s="1"/>
  <c r="V344" i="31"/>
  <c r="W344" i="31" s="1"/>
  <c r="U344" i="31"/>
  <c r="C344" i="31"/>
  <c r="D344" i="31" s="1"/>
  <c r="B344" i="31"/>
  <c r="X307" i="31"/>
  <c r="Y307" i="31" s="1"/>
  <c r="V307" i="31"/>
  <c r="U307" i="31"/>
  <c r="C307" i="31"/>
  <c r="X306" i="31"/>
  <c r="Z306" i="31" s="1"/>
  <c r="V306" i="31"/>
  <c r="W306" i="31" s="1"/>
  <c r="U306" i="31"/>
  <c r="C306" i="31"/>
  <c r="D306" i="31" s="1"/>
  <c r="B306" i="31"/>
  <c r="X233" i="31"/>
  <c r="Y233" i="31" s="1"/>
  <c r="V233" i="31"/>
  <c r="U233" i="31"/>
  <c r="C233" i="31"/>
  <c r="X232" i="31"/>
  <c r="Z232" i="31" s="1"/>
  <c r="V232" i="31"/>
  <c r="W232" i="31" s="1"/>
  <c r="U232" i="31"/>
  <c r="C232" i="31"/>
  <c r="D232" i="31" s="1"/>
  <c r="B232" i="31"/>
  <c r="X203" i="31"/>
  <c r="Y203" i="31" s="1"/>
  <c r="V203" i="31"/>
  <c r="U203" i="31"/>
  <c r="C203" i="31"/>
  <c r="X202" i="31"/>
  <c r="Z202" i="31" s="1"/>
  <c r="V202" i="31"/>
  <c r="W202" i="31" s="1"/>
  <c r="U202" i="31"/>
  <c r="C202" i="31"/>
  <c r="D202" i="31" s="1"/>
  <c r="B202" i="31"/>
  <c r="X207" i="31"/>
  <c r="Y207" i="31" s="1"/>
  <c r="V207" i="31"/>
  <c r="U207" i="31"/>
  <c r="C207" i="31"/>
  <c r="X206" i="31"/>
  <c r="Z206" i="31" s="1"/>
  <c r="V206" i="31"/>
  <c r="W206" i="31" s="1"/>
  <c r="U206" i="31"/>
  <c r="C206" i="31"/>
  <c r="D206" i="31" s="1"/>
  <c r="B206" i="31"/>
  <c r="X171" i="31"/>
  <c r="Y171" i="31" s="1"/>
  <c r="V171" i="31"/>
  <c r="U171" i="31"/>
  <c r="C171" i="31"/>
  <c r="X170" i="31"/>
  <c r="Z170" i="31" s="1"/>
  <c r="V170" i="31"/>
  <c r="W170" i="31" s="1"/>
  <c r="U170" i="31"/>
  <c r="C170" i="31"/>
  <c r="D170" i="31" s="1"/>
  <c r="B170" i="31"/>
  <c r="Y13" i="31"/>
  <c r="V13" i="31"/>
  <c r="U13" i="31"/>
  <c r="C13" i="31"/>
  <c r="Z12" i="31"/>
  <c r="Y12" i="31"/>
  <c r="AA12" i="31" s="1"/>
  <c r="V12" i="31"/>
  <c r="W12" i="31" s="1"/>
  <c r="U12" i="31"/>
  <c r="C12" i="31"/>
  <c r="D12" i="31" s="1"/>
  <c r="B12" i="31"/>
  <c r="X191" i="31"/>
  <c r="Y191" i="31" s="1"/>
  <c r="V191" i="31"/>
  <c r="U191" i="31"/>
  <c r="C191" i="31"/>
  <c r="X190" i="31"/>
  <c r="Z190" i="31" s="1"/>
  <c r="V190" i="31"/>
  <c r="W190" i="31" s="1"/>
  <c r="U190" i="31"/>
  <c r="C190" i="31"/>
  <c r="D190" i="31" s="1"/>
  <c r="B190" i="31"/>
  <c r="X1103" i="31"/>
  <c r="Y1103" i="31" s="1"/>
  <c r="V1103" i="31"/>
  <c r="U1103" i="31"/>
  <c r="C1103" i="31"/>
  <c r="X1102" i="31"/>
  <c r="Z1102" i="31" s="1"/>
  <c r="V1102" i="31"/>
  <c r="W1102" i="31" s="1"/>
  <c r="U1102" i="31"/>
  <c r="C1102" i="31"/>
  <c r="D1102" i="31" s="1"/>
  <c r="X59" i="31"/>
  <c r="Y59" i="31" s="1"/>
  <c r="V59" i="31"/>
  <c r="U59" i="31"/>
  <c r="C59" i="31"/>
  <c r="X58" i="31"/>
  <c r="Z58" i="31" s="1"/>
  <c r="V58" i="31"/>
  <c r="W58" i="31" s="1"/>
  <c r="U58" i="31"/>
  <c r="C58" i="31"/>
  <c r="D58" i="31" s="1"/>
  <c r="B58" i="31"/>
  <c r="X55" i="31"/>
  <c r="Y55" i="31" s="1"/>
  <c r="V55" i="31"/>
  <c r="U55" i="31"/>
  <c r="C55" i="31"/>
  <c r="X54" i="31"/>
  <c r="Z54" i="31" s="1"/>
  <c r="V54" i="31"/>
  <c r="W54" i="31" s="1"/>
  <c r="U54" i="31"/>
  <c r="C54" i="31"/>
  <c r="D54" i="31" s="1"/>
  <c r="B54" i="31"/>
  <c r="X339" i="31"/>
  <c r="Y339" i="31" s="1"/>
  <c r="V339" i="31"/>
  <c r="U339" i="31"/>
  <c r="C339" i="31"/>
  <c r="X338" i="31"/>
  <c r="Z338" i="31" s="1"/>
  <c r="V338" i="31"/>
  <c r="W338" i="31" s="1"/>
  <c r="U338" i="31"/>
  <c r="C338" i="31"/>
  <c r="D338" i="31" s="1"/>
  <c r="B338" i="31"/>
  <c r="X265" i="31"/>
  <c r="Y265" i="31" s="1"/>
  <c r="V265" i="31"/>
  <c r="U265" i="31"/>
  <c r="C265" i="31"/>
  <c r="X264" i="31"/>
  <c r="Y264" i="31" s="1"/>
  <c r="AA264" i="31" s="1"/>
  <c r="V264" i="31"/>
  <c r="W264" i="31" s="1"/>
  <c r="U264" i="31"/>
  <c r="C264" i="31"/>
  <c r="D264" i="31" s="1"/>
  <c r="B264" i="31"/>
  <c r="X1135" i="31"/>
  <c r="Y1135" i="31" s="1"/>
  <c r="V1135" i="31"/>
  <c r="U1135" i="31"/>
  <c r="C1135" i="31"/>
  <c r="X1134" i="31"/>
  <c r="Z1134" i="31" s="1"/>
  <c r="V1134" i="31"/>
  <c r="W1134" i="31" s="1"/>
  <c r="U1134" i="31"/>
  <c r="C1134" i="31"/>
  <c r="D1134" i="31" s="1"/>
  <c r="B1134" i="31"/>
  <c r="X225" i="31"/>
  <c r="Y225" i="31" s="1"/>
  <c r="V225" i="31"/>
  <c r="U225" i="31"/>
  <c r="C225" i="31"/>
  <c r="X224" i="31"/>
  <c r="Y224" i="31" s="1"/>
  <c r="AA224" i="31" s="1"/>
  <c r="V224" i="31"/>
  <c r="W224" i="31" s="1"/>
  <c r="U224" i="31"/>
  <c r="C224" i="31"/>
  <c r="D224" i="31" s="1"/>
  <c r="B224" i="31"/>
  <c r="X163" i="31"/>
  <c r="Y163" i="31" s="1"/>
  <c r="V163" i="31"/>
  <c r="U163" i="31"/>
  <c r="C163" i="31"/>
  <c r="X162" i="31"/>
  <c r="Z162" i="31" s="1"/>
  <c r="V162" i="31"/>
  <c r="W162" i="31" s="1"/>
  <c r="U162" i="31"/>
  <c r="C162" i="31"/>
  <c r="D162" i="31" s="1"/>
  <c r="B162" i="31"/>
  <c r="X183" i="31"/>
  <c r="Y183" i="31" s="1"/>
  <c r="V183" i="31"/>
  <c r="U183" i="31"/>
  <c r="C183" i="31"/>
  <c r="X182" i="31"/>
  <c r="Z182" i="31" s="1"/>
  <c r="V182" i="31"/>
  <c r="W182" i="31" s="1"/>
  <c r="U182" i="31"/>
  <c r="C182" i="31"/>
  <c r="D182" i="31" s="1"/>
  <c r="B182" i="31"/>
  <c r="X1131" i="31"/>
  <c r="Y1131" i="31" s="1"/>
  <c r="V1131" i="31"/>
  <c r="U1131" i="31"/>
  <c r="C1131" i="31"/>
  <c r="X1130" i="31"/>
  <c r="Y1130" i="31" s="1"/>
  <c r="AA1130" i="31" s="1"/>
  <c r="V1130" i="31"/>
  <c r="W1130" i="31" s="1"/>
  <c r="U1130" i="31"/>
  <c r="C1130" i="31"/>
  <c r="D1130" i="31" s="1"/>
  <c r="B1130" i="31"/>
  <c r="X357" i="31"/>
  <c r="Y357" i="31" s="1"/>
  <c r="V357" i="31"/>
  <c r="U357" i="31"/>
  <c r="C357" i="31"/>
  <c r="X356" i="31"/>
  <c r="Z356" i="31" s="1"/>
  <c r="V356" i="31"/>
  <c r="W356" i="31" s="1"/>
  <c r="U356" i="31"/>
  <c r="C356" i="31"/>
  <c r="D356" i="31" s="1"/>
  <c r="Y1083" i="31"/>
  <c r="V1083" i="31"/>
  <c r="U1083" i="31"/>
  <c r="C1083" i="31"/>
  <c r="Z1082" i="31"/>
  <c r="Y1082" i="31"/>
  <c r="AA1082" i="31" s="1"/>
  <c r="V1082" i="31"/>
  <c r="W1082" i="31" s="1"/>
  <c r="U1082" i="31"/>
  <c r="C1082" i="31"/>
  <c r="D1082" i="31" s="1"/>
  <c r="B1082" i="31"/>
  <c r="X245" i="31"/>
  <c r="Y245" i="31" s="1"/>
  <c r="V245" i="31"/>
  <c r="U245" i="31"/>
  <c r="C245" i="31"/>
  <c r="X244" i="31"/>
  <c r="Y244" i="31" s="1"/>
  <c r="AA244" i="31" s="1"/>
  <c r="V244" i="31"/>
  <c r="W244" i="31" s="1"/>
  <c r="U244" i="31"/>
  <c r="C244" i="31"/>
  <c r="D244" i="31" s="1"/>
  <c r="B244" i="31"/>
  <c r="X147" i="31"/>
  <c r="Y147" i="31" s="1"/>
  <c r="V147" i="31"/>
  <c r="U147" i="31"/>
  <c r="C147" i="31"/>
  <c r="X146" i="31"/>
  <c r="Z146" i="31" s="1"/>
  <c r="V146" i="31"/>
  <c r="W146" i="31" s="1"/>
  <c r="U146" i="31"/>
  <c r="C146" i="31"/>
  <c r="D146" i="31" s="1"/>
  <c r="B146" i="31"/>
  <c r="X1093" i="31"/>
  <c r="Y1093" i="31" s="1"/>
  <c r="V1093" i="31"/>
  <c r="U1093" i="31"/>
  <c r="C1093" i="31"/>
  <c r="X1092" i="31"/>
  <c r="Z1092" i="31" s="1"/>
  <c r="V1092" i="31"/>
  <c r="W1092" i="31" s="1"/>
  <c r="U1092" i="31"/>
  <c r="C1092" i="31"/>
  <c r="D1092" i="31" s="1"/>
  <c r="B1092" i="31"/>
  <c r="Y1133" i="31"/>
  <c r="V1133" i="31"/>
  <c r="U1133" i="31"/>
  <c r="C1133" i="31"/>
  <c r="Z1132" i="31"/>
  <c r="Y1132" i="31"/>
  <c r="AA1132" i="31" s="1"/>
  <c r="V1132" i="31"/>
  <c r="W1132" i="31" s="1"/>
  <c r="U1132" i="31"/>
  <c r="C1132" i="31"/>
  <c r="D1132" i="31" s="1"/>
  <c r="B1132" i="31"/>
  <c r="Y243" i="31"/>
  <c r="V243" i="31"/>
  <c r="U243" i="31"/>
  <c r="C243" i="31"/>
  <c r="Z242" i="31"/>
  <c r="Y242" i="31"/>
  <c r="AA242" i="31" s="1"/>
  <c r="V242" i="31"/>
  <c r="W242" i="31" s="1"/>
  <c r="U242" i="31"/>
  <c r="C242" i="31"/>
  <c r="D242" i="31" s="1"/>
  <c r="B242" i="31"/>
  <c r="Y1125" i="31"/>
  <c r="V1125" i="31"/>
  <c r="U1125" i="31"/>
  <c r="C1125" i="31"/>
  <c r="Z1124" i="31"/>
  <c r="Y1124" i="31"/>
  <c r="AA1124" i="31" s="1"/>
  <c r="V1124" i="31"/>
  <c r="W1124" i="31" s="1"/>
  <c r="U1124" i="31"/>
  <c r="C1124" i="31"/>
  <c r="D1124" i="31" s="1"/>
  <c r="B1124" i="31"/>
  <c r="X173" i="31"/>
  <c r="Y173" i="31" s="1"/>
  <c r="V173" i="31"/>
  <c r="U173" i="31"/>
  <c r="C173" i="31"/>
  <c r="X172" i="31"/>
  <c r="Z172" i="31" s="1"/>
  <c r="V172" i="31"/>
  <c r="W172" i="31" s="1"/>
  <c r="U172" i="31"/>
  <c r="C172" i="31"/>
  <c r="D172" i="31" s="1"/>
  <c r="B172" i="31"/>
  <c r="X349" i="31"/>
  <c r="Y349" i="31" s="1"/>
  <c r="V349" i="31"/>
  <c r="U349" i="31"/>
  <c r="C349" i="31"/>
  <c r="X348" i="31"/>
  <c r="Z348" i="31" s="1"/>
  <c r="V348" i="31"/>
  <c r="W348" i="31" s="1"/>
  <c r="U348" i="31"/>
  <c r="C348" i="31"/>
  <c r="D348" i="31" s="1"/>
  <c r="B348" i="31"/>
  <c r="X251" i="31"/>
  <c r="Y251" i="31" s="1"/>
  <c r="V251" i="31"/>
  <c r="U251" i="31"/>
  <c r="C251" i="31"/>
  <c r="X250" i="31"/>
  <c r="Z250" i="31" s="1"/>
  <c r="V250" i="31"/>
  <c r="W250" i="31" s="1"/>
  <c r="U250" i="31"/>
  <c r="C250" i="31"/>
  <c r="D250" i="31" s="1"/>
  <c r="B250" i="31"/>
  <c r="X231" i="31"/>
  <c r="Y231" i="31" s="1"/>
  <c r="V231" i="31"/>
  <c r="U231" i="31"/>
  <c r="C231" i="31"/>
  <c r="X230" i="31"/>
  <c r="Y230" i="31" s="1"/>
  <c r="AA230" i="31" s="1"/>
  <c r="V230" i="31"/>
  <c r="W230" i="31" s="1"/>
  <c r="U230" i="31"/>
  <c r="C230" i="31"/>
  <c r="D230" i="31" s="1"/>
  <c r="B230" i="31"/>
  <c r="X1095" i="31"/>
  <c r="Y1095" i="31" s="1"/>
  <c r="V1095" i="31"/>
  <c r="U1095" i="31"/>
  <c r="C1095" i="31"/>
  <c r="X1094" i="31"/>
  <c r="Y1094" i="31" s="1"/>
  <c r="AA1094" i="31" s="1"/>
  <c r="V1094" i="31"/>
  <c r="W1094" i="31" s="1"/>
  <c r="U1094" i="31"/>
  <c r="C1094" i="31"/>
  <c r="D1094" i="31" s="1"/>
  <c r="B1094" i="31"/>
  <c r="X267" i="31"/>
  <c r="Y267" i="31" s="1"/>
  <c r="V267" i="31"/>
  <c r="U267" i="31"/>
  <c r="C267" i="31"/>
  <c r="X266" i="31"/>
  <c r="Z266" i="31" s="1"/>
  <c r="V266" i="31"/>
  <c r="W266" i="31" s="1"/>
  <c r="U266" i="31"/>
  <c r="C266" i="31"/>
  <c r="D266" i="31" s="1"/>
  <c r="B266" i="31"/>
  <c r="X211" i="31"/>
  <c r="Y211" i="31" s="1"/>
  <c r="V211" i="31"/>
  <c r="U211" i="31"/>
  <c r="C211" i="31"/>
  <c r="X210" i="31"/>
  <c r="Z210" i="31" s="1"/>
  <c r="V210" i="31"/>
  <c r="W210" i="31" s="1"/>
  <c r="U210" i="31"/>
  <c r="C210" i="31"/>
  <c r="D210" i="31" s="1"/>
  <c r="B210" i="31"/>
  <c r="X241" i="31"/>
  <c r="Y241" i="31" s="1"/>
  <c r="V241" i="31"/>
  <c r="U241" i="31"/>
  <c r="C241" i="31"/>
  <c r="X240" i="31"/>
  <c r="Z240" i="31" s="1"/>
  <c r="V240" i="31"/>
  <c r="W240" i="31" s="1"/>
  <c r="U240" i="31"/>
  <c r="C240" i="31"/>
  <c r="D240" i="31" s="1"/>
  <c r="B240" i="31"/>
  <c r="X275" i="31"/>
  <c r="Y275" i="31" s="1"/>
  <c r="V275" i="31"/>
  <c r="U275" i="31"/>
  <c r="C275" i="31"/>
  <c r="X274" i="31"/>
  <c r="Z274" i="31" s="1"/>
  <c r="V274" i="31"/>
  <c r="W274" i="31" s="1"/>
  <c r="U274" i="31"/>
  <c r="C274" i="31"/>
  <c r="D274" i="31" s="1"/>
  <c r="B274" i="31"/>
  <c r="X1097" i="31"/>
  <c r="Y1097" i="31" s="1"/>
  <c r="V1097" i="31"/>
  <c r="U1097" i="31"/>
  <c r="C1097" i="31"/>
  <c r="X1096" i="31"/>
  <c r="Y1096" i="31" s="1"/>
  <c r="AA1096" i="31" s="1"/>
  <c r="V1096" i="31"/>
  <c r="W1096" i="31" s="1"/>
  <c r="U1096" i="31"/>
  <c r="C1096" i="31"/>
  <c r="D1096" i="31" s="1"/>
  <c r="X169" i="31"/>
  <c r="Y169" i="31" s="1"/>
  <c r="V169" i="31"/>
  <c r="U169" i="31"/>
  <c r="C169" i="31"/>
  <c r="X168" i="31"/>
  <c r="Z168" i="31" s="1"/>
  <c r="V168" i="31"/>
  <c r="W168" i="31" s="1"/>
  <c r="U168" i="31"/>
  <c r="C168" i="31"/>
  <c r="D168" i="31" s="1"/>
  <c r="B168" i="31"/>
  <c r="X69" i="31"/>
  <c r="Y69" i="31" s="1"/>
  <c r="V69" i="31"/>
  <c r="U69" i="31"/>
  <c r="C69" i="31"/>
  <c r="X68" i="31"/>
  <c r="Y68" i="31" s="1"/>
  <c r="AA68" i="31" s="1"/>
  <c r="V68" i="31"/>
  <c r="W68" i="31" s="1"/>
  <c r="U68" i="31"/>
  <c r="C68" i="31"/>
  <c r="D68" i="31" s="1"/>
  <c r="B68" i="31"/>
  <c r="X61" i="31"/>
  <c r="Y61" i="31" s="1"/>
  <c r="V61" i="31"/>
  <c r="U61" i="31"/>
  <c r="C61" i="31"/>
  <c r="X60" i="31"/>
  <c r="Y60" i="31" s="1"/>
  <c r="AA60" i="31" s="1"/>
  <c r="V60" i="31"/>
  <c r="W60" i="31" s="1"/>
  <c r="U60" i="31"/>
  <c r="C60" i="31"/>
  <c r="D60" i="31" s="1"/>
  <c r="B60" i="31"/>
  <c r="Y261" i="31"/>
  <c r="V261" i="31"/>
  <c r="U261" i="31"/>
  <c r="C261" i="31"/>
  <c r="Z260" i="31"/>
  <c r="V260" i="31"/>
  <c r="W260" i="31" s="1"/>
  <c r="U260" i="31"/>
  <c r="C260" i="31"/>
  <c r="D260" i="31" s="1"/>
  <c r="B260" i="31"/>
  <c r="X65" i="31"/>
  <c r="Y65" i="31" s="1"/>
  <c r="V65" i="31"/>
  <c r="U65" i="31"/>
  <c r="C65" i="31"/>
  <c r="X64" i="31"/>
  <c r="Z64" i="31" s="1"/>
  <c r="V64" i="31"/>
  <c r="W64" i="31" s="1"/>
  <c r="U64" i="31"/>
  <c r="C64" i="31"/>
  <c r="D64" i="31" s="1"/>
  <c r="B64" i="31"/>
  <c r="X91" i="31"/>
  <c r="Y91" i="31" s="1"/>
  <c r="V91" i="31"/>
  <c r="U91" i="31"/>
  <c r="C91" i="31"/>
  <c r="X90" i="31"/>
  <c r="Z90" i="31" s="1"/>
  <c r="V90" i="31"/>
  <c r="W90" i="31" s="1"/>
  <c r="U90" i="31"/>
  <c r="C90" i="31"/>
  <c r="D90" i="31" s="1"/>
  <c r="B90" i="31"/>
  <c r="X123" i="31"/>
  <c r="Y123" i="31" s="1"/>
  <c r="V123" i="31"/>
  <c r="U123" i="31"/>
  <c r="C123" i="31"/>
  <c r="X122" i="31"/>
  <c r="Z122" i="31" s="1"/>
  <c r="V122" i="31"/>
  <c r="W122" i="31" s="1"/>
  <c r="U122" i="31"/>
  <c r="C122" i="31"/>
  <c r="D122" i="31" s="1"/>
  <c r="X73" i="31"/>
  <c r="Y73" i="31" s="1"/>
  <c r="V73" i="31"/>
  <c r="U73" i="31"/>
  <c r="C73" i="31"/>
  <c r="X72" i="31"/>
  <c r="Z72" i="31" s="1"/>
  <c r="V72" i="31"/>
  <c r="W72" i="31" s="1"/>
  <c r="U72" i="31"/>
  <c r="C72" i="31"/>
  <c r="D72" i="31" s="1"/>
  <c r="B72" i="31"/>
  <c r="X195" i="31"/>
  <c r="Y195" i="31" s="1"/>
  <c r="V195" i="31"/>
  <c r="U195" i="31"/>
  <c r="C195" i="31"/>
  <c r="X194" i="31"/>
  <c r="Z194" i="31" s="1"/>
  <c r="V194" i="31"/>
  <c r="W194" i="31" s="1"/>
  <c r="U194" i="31"/>
  <c r="C194" i="31"/>
  <c r="D194" i="31" s="1"/>
  <c r="B194" i="31"/>
  <c r="X221" i="31"/>
  <c r="Y221" i="31" s="1"/>
  <c r="V221" i="31"/>
  <c r="U221" i="31"/>
  <c r="C221" i="31"/>
  <c r="X220" i="31"/>
  <c r="Y220" i="31" s="1"/>
  <c r="AA220" i="31" s="1"/>
  <c r="V220" i="31"/>
  <c r="W220" i="31" s="1"/>
  <c r="U220" i="31"/>
  <c r="C220" i="31"/>
  <c r="D220" i="31" s="1"/>
  <c r="B220" i="31"/>
  <c r="X229" i="31"/>
  <c r="Y229" i="31" s="1"/>
  <c r="V229" i="31"/>
  <c r="U229" i="31"/>
  <c r="C229" i="31"/>
  <c r="X228" i="31"/>
  <c r="Y228" i="31" s="1"/>
  <c r="AA228" i="31" s="1"/>
  <c r="V228" i="31"/>
  <c r="W228" i="31" s="1"/>
  <c r="U228" i="31"/>
  <c r="C228" i="31"/>
  <c r="D228" i="31" s="1"/>
  <c r="B228" i="31"/>
  <c r="X161" i="31"/>
  <c r="Y161" i="31" s="1"/>
  <c r="V161" i="31"/>
  <c r="U161" i="31"/>
  <c r="C161" i="31"/>
  <c r="X160" i="31"/>
  <c r="Z160" i="31" s="1"/>
  <c r="V160" i="31"/>
  <c r="W160" i="31" s="1"/>
  <c r="U160" i="31"/>
  <c r="C160" i="31"/>
  <c r="D160" i="31" s="1"/>
  <c r="B160" i="31"/>
  <c r="X335" i="31"/>
  <c r="Y335" i="31" s="1"/>
  <c r="V335" i="31"/>
  <c r="U335" i="31"/>
  <c r="C335" i="31"/>
  <c r="X334" i="31"/>
  <c r="Z334" i="31" s="1"/>
  <c r="V334" i="31"/>
  <c r="W334" i="31" s="1"/>
  <c r="U334" i="31"/>
  <c r="C334" i="31"/>
  <c r="D334" i="31" s="1"/>
  <c r="B334" i="31"/>
  <c r="X135" i="31"/>
  <c r="Y135" i="31" s="1"/>
  <c r="V135" i="31"/>
  <c r="U135" i="31"/>
  <c r="C135" i="31"/>
  <c r="X134" i="31"/>
  <c r="Z134" i="31" s="1"/>
  <c r="V134" i="31"/>
  <c r="W134" i="31" s="1"/>
  <c r="U134" i="31"/>
  <c r="C134" i="31"/>
  <c r="D134" i="31" s="1"/>
  <c r="X1107" i="31"/>
  <c r="Y1107" i="31" s="1"/>
  <c r="V1107" i="31"/>
  <c r="U1107" i="31"/>
  <c r="C1107" i="31"/>
  <c r="X1106" i="31"/>
  <c r="Y1106" i="31" s="1"/>
  <c r="AA1106" i="31" s="1"/>
  <c r="V1106" i="31"/>
  <c r="W1106" i="31" s="1"/>
  <c r="U1106" i="31"/>
  <c r="C1106" i="31"/>
  <c r="D1106" i="31" s="1"/>
  <c r="X79" i="31"/>
  <c r="Y79" i="31" s="1"/>
  <c r="V79" i="31"/>
  <c r="U79" i="31"/>
  <c r="C79" i="31"/>
  <c r="X78" i="31"/>
  <c r="Z78" i="31" s="1"/>
  <c r="V78" i="31"/>
  <c r="W78" i="31" s="1"/>
  <c r="U78" i="31"/>
  <c r="C78" i="31"/>
  <c r="D78" i="31" s="1"/>
  <c r="B78" i="31"/>
  <c r="X77" i="31"/>
  <c r="Y77" i="31" s="1"/>
  <c r="V77" i="31"/>
  <c r="U77" i="31"/>
  <c r="C77" i="31"/>
  <c r="X76" i="31"/>
  <c r="Z76" i="31" s="1"/>
  <c r="V76" i="31"/>
  <c r="W76" i="31" s="1"/>
  <c r="U76" i="31"/>
  <c r="C76" i="31"/>
  <c r="D76" i="31" s="1"/>
  <c r="B76" i="31"/>
  <c r="X85" i="31"/>
  <c r="Y85" i="31" s="1"/>
  <c r="V85" i="31"/>
  <c r="U85" i="31"/>
  <c r="C85" i="31"/>
  <c r="X84" i="31"/>
  <c r="Y84" i="31" s="1"/>
  <c r="AA84" i="31" s="1"/>
  <c r="V84" i="31"/>
  <c r="W84" i="31" s="1"/>
  <c r="U84" i="31"/>
  <c r="C84" i="31"/>
  <c r="D84" i="31" s="1"/>
  <c r="B84" i="31"/>
  <c r="X187" i="31"/>
  <c r="Y187" i="31" s="1"/>
  <c r="V187" i="31"/>
  <c r="U187" i="31"/>
  <c r="C187" i="31"/>
  <c r="X186" i="31"/>
  <c r="Y186" i="31" s="1"/>
  <c r="AA186" i="31" s="1"/>
  <c r="V186" i="31"/>
  <c r="W186" i="31" s="1"/>
  <c r="U186" i="31"/>
  <c r="C186" i="31"/>
  <c r="D186" i="31" s="1"/>
  <c r="B186" i="31"/>
  <c r="X177" i="31"/>
  <c r="Y177" i="31" s="1"/>
  <c r="V177" i="31"/>
  <c r="U177" i="31"/>
  <c r="C177" i="31"/>
  <c r="X176" i="31"/>
  <c r="Z176" i="31" s="1"/>
  <c r="V176" i="31"/>
  <c r="W176" i="31" s="1"/>
  <c r="U176" i="31"/>
  <c r="C176" i="31"/>
  <c r="D176" i="31" s="1"/>
  <c r="B176" i="31"/>
  <c r="X141" i="31"/>
  <c r="Y141" i="31" s="1"/>
  <c r="V141" i="31"/>
  <c r="U141" i="31"/>
  <c r="C141" i="31"/>
  <c r="X140" i="31"/>
  <c r="Z140" i="31" s="1"/>
  <c r="V140" i="31"/>
  <c r="W140" i="31" s="1"/>
  <c r="U140" i="31"/>
  <c r="C140" i="31"/>
  <c r="D140" i="31" s="1"/>
  <c r="B140" i="31"/>
  <c r="X277" i="31"/>
  <c r="Y277" i="31" s="1"/>
  <c r="V277" i="31"/>
  <c r="U277" i="31"/>
  <c r="C277" i="31"/>
  <c r="X276" i="31"/>
  <c r="Z276" i="31" s="1"/>
  <c r="V276" i="31"/>
  <c r="W276" i="31" s="1"/>
  <c r="U276" i="31"/>
  <c r="C276" i="31"/>
  <c r="D276" i="31" s="1"/>
  <c r="B276" i="31"/>
  <c r="X321" i="31"/>
  <c r="Y321" i="31" s="1"/>
  <c r="V321" i="31"/>
  <c r="U321" i="31"/>
  <c r="C321" i="31"/>
  <c r="X320" i="31"/>
  <c r="Z320" i="31" s="1"/>
  <c r="V320" i="31"/>
  <c r="W320" i="31" s="1"/>
  <c r="U320" i="31"/>
  <c r="C320" i="31"/>
  <c r="D320" i="31" s="1"/>
  <c r="B320" i="31"/>
  <c r="X1113" i="31"/>
  <c r="Y1113" i="31" s="1"/>
  <c r="V1113" i="31"/>
  <c r="U1113" i="31"/>
  <c r="C1113" i="31"/>
  <c r="X1112" i="31"/>
  <c r="Y1112" i="31" s="1"/>
  <c r="AA1112" i="31" s="1"/>
  <c r="V1112" i="31"/>
  <c r="W1112" i="31" s="1"/>
  <c r="U1112" i="31"/>
  <c r="C1112" i="31"/>
  <c r="D1112" i="31" s="1"/>
  <c r="X271" i="31"/>
  <c r="Y271" i="31" s="1"/>
  <c r="V271" i="31"/>
  <c r="U271" i="31"/>
  <c r="C271" i="31"/>
  <c r="X270" i="31"/>
  <c r="Z270" i="31" s="1"/>
  <c r="V270" i="31"/>
  <c r="W270" i="31" s="1"/>
  <c r="U270" i="31"/>
  <c r="C270" i="31"/>
  <c r="D270" i="31" s="1"/>
  <c r="X1117" i="31"/>
  <c r="Y1117" i="31" s="1"/>
  <c r="V1117" i="31"/>
  <c r="U1117" i="31"/>
  <c r="C1117" i="31"/>
  <c r="X1116" i="31"/>
  <c r="Z1116" i="31" s="1"/>
  <c r="V1116" i="31"/>
  <c r="W1116" i="31" s="1"/>
  <c r="U1116" i="31"/>
  <c r="C1116" i="31"/>
  <c r="D1116" i="31" s="1"/>
  <c r="B1116" i="31"/>
  <c r="X287" i="31"/>
  <c r="Y287" i="31" s="1"/>
  <c r="V287" i="31"/>
  <c r="U287" i="31"/>
  <c r="C287" i="31"/>
  <c r="X286" i="31"/>
  <c r="Y286" i="31" s="1"/>
  <c r="AA286" i="31" s="1"/>
  <c r="V286" i="31"/>
  <c r="W286" i="31" s="1"/>
  <c r="U286" i="31"/>
  <c r="C286" i="31"/>
  <c r="D286" i="31" s="1"/>
  <c r="B286" i="31"/>
  <c r="Y83" i="31"/>
  <c r="V83" i="31"/>
  <c r="U83" i="31"/>
  <c r="C83" i="31"/>
  <c r="Z82" i="31"/>
  <c r="Y82" i="31"/>
  <c r="AA82" i="31" s="1"/>
  <c r="V82" i="31"/>
  <c r="W82" i="31" s="1"/>
  <c r="U82" i="31"/>
  <c r="C82" i="31"/>
  <c r="D82" i="31" s="1"/>
  <c r="B82" i="31"/>
  <c r="X253" i="31"/>
  <c r="Y253" i="31" s="1"/>
  <c r="V253" i="31"/>
  <c r="U253" i="31"/>
  <c r="C253" i="31"/>
  <c r="X252" i="31"/>
  <c r="Z252" i="31" s="1"/>
  <c r="V252" i="31"/>
  <c r="W252" i="31" s="1"/>
  <c r="U252" i="31"/>
  <c r="C252" i="31"/>
  <c r="D252" i="31" s="1"/>
  <c r="B252" i="31"/>
  <c r="X217" i="31"/>
  <c r="Y217" i="31" s="1"/>
  <c r="V217" i="31"/>
  <c r="U217" i="31"/>
  <c r="C217" i="31"/>
  <c r="X216" i="31"/>
  <c r="Z216" i="31" s="1"/>
  <c r="V216" i="31"/>
  <c r="W216" i="31" s="1"/>
  <c r="U216" i="31"/>
  <c r="C216" i="31"/>
  <c r="D216" i="31" s="1"/>
  <c r="B216" i="31"/>
  <c r="X291" i="31"/>
  <c r="Y291" i="31" s="1"/>
  <c r="V291" i="31"/>
  <c r="U291" i="31"/>
  <c r="C291" i="31"/>
  <c r="X290" i="31"/>
  <c r="Z290" i="31" s="1"/>
  <c r="V290" i="31"/>
  <c r="W290" i="31" s="1"/>
  <c r="U290" i="31"/>
  <c r="C290" i="31"/>
  <c r="D290" i="31" s="1"/>
  <c r="B290" i="31"/>
  <c r="Y11" i="31"/>
  <c r="V11" i="31"/>
  <c r="U11" i="31"/>
  <c r="C11" i="31"/>
  <c r="Z10" i="31"/>
  <c r="Y10" i="31"/>
  <c r="AA10" i="31" s="1"/>
  <c r="V10" i="31"/>
  <c r="W10" i="31" s="1"/>
  <c r="U10" i="31"/>
  <c r="C10" i="31"/>
  <c r="D10" i="31" s="1"/>
  <c r="B10" i="31"/>
  <c r="X1119" i="31"/>
  <c r="Y1119" i="31" s="1"/>
  <c r="V1119" i="31"/>
  <c r="U1119" i="31"/>
  <c r="C1119" i="31"/>
  <c r="X1118" i="31"/>
  <c r="Y1118" i="31" s="1"/>
  <c r="AA1118" i="31" s="1"/>
  <c r="V1118" i="31"/>
  <c r="W1118" i="31" s="1"/>
  <c r="U1118" i="31"/>
  <c r="C1118" i="31"/>
  <c r="D1118" i="31" s="1"/>
  <c r="B1118" i="31"/>
  <c r="X81" i="31"/>
  <c r="Y81" i="31" s="1"/>
  <c r="V81" i="31"/>
  <c r="U81" i="31"/>
  <c r="C81" i="31"/>
  <c r="X80" i="31"/>
  <c r="Z80" i="31" s="1"/>
  <c r="V80" i="31"/>
  <c r="W80" i="31" s="1"/>
  <c r="U80" i="31"/>
  <c r="C80" i="31"/>
  <c r="D80" i="31" s="1"/>
  <c r="X235" i="31"/>
  <c r="Y235" i="31" s="1"/>
  <c r="V235" i="31"/>
  <c r="U235" i="31"/>
  <c r="C235" i="31"/>
  <c r="X234" i="31"/>
  <c r="Z234" i="31" s="1"/>
  <c r="V234" i="31"/>
  <c r="W234" i="31" s="1"/>
  <c r="U234" i="31"/>
  <c r="C234" i="31"/>
  <c r="D234" i="31" s="1"/>
  <c r="B234" i="31"/>
  <c r="X1121" i="31"/>
  <c r="Y1121" i="31" s="1"/>
  <c r="V1121" i="31"/>
  <c r="U1121" i="31"/>
  <c r="C1121" i="31"/>
  <c r="X1120" i="31"/>
  <c r="Y1120" i="31" s="1"/>
  <c r="AA1120" i="31" s="1"/>
  <c r="V1120" i="31"/>
  <c r="W1120" i="31" s="1"/>
  <c r="U1120" i="31"/>
  <c r="C1120" i="31"/>
  <c r="D1120" i="31" s="1"/>
  <c r="B1120" i="31"/>
  <c r="X263" i="31"/>
  <c r="Y263" i="31" s="1"/>
  <c r="V263" i="31"/>
  <c r="U263" i="31"/>
  <c r="C263" i="31"/>
  <c r="X262" i="31"/>
  <c r="Z262" i="31" s="1"/>
  <c r="V262" i="31"/>
  <c r="W262" i="31" s="1"/>
  <c r="U262" i="31"/>
  <c r="C262" i="31"/>
  <c r="D262" i="31" s="1"/>
  <c r="X269" i="31"/>
  <c r="Y269" i="31" s="1"/>
  <c r="V269" i="31"/>
  <c r="U269" i="31"/>
  <c r="C269" i="31"/>
  <c r="X268" i="31"/>
  <c r="Y268" i="31" s="1"/>
  <c r="AA268" i="31" s="1"/>
  <c r="V268" i="31"/>
  <c r="W268" i="31" s="1"/>
  <c r="U268" i="31"/>
  <c r="C268" i="31"/>
  <c r="D268" i="31" s="1"/>
  <c r="B268" i="31"/>
  <c r="X201" i="31"/>
  <c r="Y201" i="31" s="1"/>
  <c r="V201" i="31"/>
  <c r="U201" i="31"/>
  <c r="C201" i="31"/>
  <c r="X200" i="31"/>
  <c r="Y200" i="31" s="1"/>
  <c r="AA200" i="31" s="1"/>
  <c r="V200" i="31"/>
  <c r="W200" i="31" s="1"/>
  <c r="U200" i="31"/>
  <c r="C200" i="31"/>
  <c r="D200" i="31" s="1"/>
  <c r="B200" i="31"/>
  <c r="X179" i="31"/>
  <c r="Y179" i="31" s="1"/>
  <c r="V179" i="31"/>
  <c r="U179" i="31"/>
  <c r="C179" i="31"/>
  <c r="X178" i="31"/>
  <c r="Z178" i="31" s="1"/>
  <c r="V178" i="31"/>
  <c r="W178" i="31" s="1"/>
  <c r="U178" i="31"/>
  <c r="C178" i="31"/>
  <c r="D178" i="31" s="1"/>
  <c r="B178" i="31"/>
  <c r="X205" i="31"/>
  <c r="Y205" i="31" s="1"/>
  <c r="V205" i="31"/>
  <c r="U205" i="31"/>
  <c r="C205" i="31"/>
  <c r="X204" i="31"/>
  <c r="V204" i="31"/>
  <c r="W204" i="31" s="1"/>
  <c r="U204" i="31"/>
  <c r="C204" i="31"/>
  <c r="D204" i="31" s="1"/>
  <c r="B204" i="31"/>
  <c r="X153" i="31"/>
  <c r="Y153" i="31" s="1"/>
  <c r="V153" i="31"/>
  <c r="U153" i="31"/>
  <c r="C153" i="31"/>
  <c r="X152" i="31"/>
  <c r="Z152" i="31" s="1"/>
  <c r="V152" i="31"/>
  <c r="W152" i="31" s="1"/>
  <c r="U152" i="31"/>
  <c r="C152" i="31"/>
  <c r="D152" i="31" s="1"/>
  <c r="B152" i="31"/>
  <c r="X377" i="31"/>
  <c r="Y377" i="31" s="1"/>
  <c r="V377" i="31"/>
  <c r="U377" i="31"/>
  <c r="C377" i="31"/>
  <c r="X376" i="31"/>
  <c r="Z376" i="31" s="1"/>
  <c r="V376" i="31"/>
  <c r="W376" i="31" s="1"/>
  <c r="U376" i="31"/>
  <c r="C376" i="31"/>
  <c r="D376" i="31" s="1"/>
  <c r="B376" i="31"/>
  <c r="X375" i="31"/>
  <c r="Y375" i="31" s="1"/>
  <c r="V375" i="31"/>
  <c r="U375" i="31"/>
  <c r="C375" i="31"/>
  <c r="X374" i="31"/>
  <c r="Z374" i="31" s="1"/>
  <c r="V374" i="31"/>
  <c r="W374" i="31" s="1"/>
  <c r="U374" i="31"/>
  <c r="C374" i="31"/>
  <c r="D374" i="31" s="1"/>
  <c r="B374" i="31"/>
  <c r="X373" i="31"/>
  <c r="Y373" i="31" s="1"/>
  <c r="V373" i="31"/>
  <c r="U373" i="31"/>
  <c r="C373" i="31"/>
  <c r="X372" i="31"/>
  <c r="Z372" i="31" s="1"/>
  <c r="V372" i="31"/>
  <c r="W372" i="31" s="1"/>
  <c r="U372" i="31"/>
  <c r="C372" i="31"/>
  <c r="D372" i="31" s="1"/>
  <c r="B372" i="31"/>
  <c r="X371" i="31"/>
  <c r="Y371" i="31" s="1"/>
  <c r="V371" i="31"/>
  <c r="U371" i="31"/>
  <c r="C371" i="31"/>
  <c r="X370" i="31"/>
  <c r="Y370" i="31" s="1"/>
  <c r="AA370" i="31" s="1"/>
  <c r="V370" i="31"/>
  <c r="W370" i="31" s="1"/>
  <c r="U370" i="31"/>
  <c r="C370" i="31"/>
  <c r="D370" i="31" s="1"/>
  <c r="B370" i="31"/>
  <c r="X369" i="31"/>
  <c r="Y369" i="31" s="1"/>
  <c r="V369" i="31"/>
  <c r="U369" i="31"/>
  <c r="C369" i="31"/>
  <c r="X368" i="31"/>
  <c r="Y368" i="31" s="1"/>
  <c r="AA368" i="31" s="1"/>
  <c r="V368" i="31"/>
  <c r="W368" i="31" s="1"/>
  <c r="U368" i="31"/>
  <c r="C368" i="31"/>
  <c r="D368" i="31" s="1"/>
  <c r="B368" i="31"/>
  <c r="X367" i="31"/>
  <c r="Y367" i="31" s="1"/>
  <c r="V367" i="31"/>
  <c r="U367" i="31"/>
  <c r="C367" i="31"/>
  <c r="X366" i="31"/>
  <c r="Z366" i="31" s="1"/>
  <c r="V366" i="31"/>
  <c r="W366" i="31" s="1"/>
  <c r="U366" i="31"/>
  <c r="C366" i="31"/>
  <c r="D366" i="31" s="1"/>
  <c r="B366" i="31"/>
  <c r="X365" i="31"/>
  <c r="Y365" i="31" s="1"/>
  <c r="V365" i="31"/>
  <c r="U365" i="31"/>
  <c r="C365" i="31"/>
  <c r="X364" i="31"/>
  <c r="V364" i="31"/>
  <c r="W364" i="31" s="1"/>
  <c r="U364" i="31"/>
  <c r="C364" i="31"/>
  <c r="D364" i="31" s="1"/>
  <c r="B364" i="31"/>
  <c r="X363" i="31"/>
  <c r="Y363" i="31" s="1"/>
  <c r="V363" i="31"/>
  <c r="U363" i="31"/>
  <c r="C363" i="31"/>
  <c r="X362" i="31"/>
  <c r="Z362" i="31" s="1"/>
  <c r="V362" i="31"/>
  <c r="W362" i="31" s="1"/>
  <c r="U362" i="31"/>
  <c r="C362" i="31"/>
  <c r="D362" i="31" s="1"/>
  <c r="B362" i="31"/>
  <c r="X361" i="31"/>
  <c r="Y361" i="31" s="1"/>
  <c r="V361" i="31"/>
  <c r="U361" i="31"/>
  <c r="C361" i="31"/>
  <c r="X360" i="31"/>
  <c r="Z360" i="31" s="1"/>
  <c r="V360" i="31"/>
  <c r="W360" i="31" s="1"/>
  <c r="U360" i="31"/>
  <c r="C360" i="31"/>
  <c r="D360" i="31" s="1"/>
  <c r="B360" i="31"/>
  <c r="X359" i="31"/>
  <c r="Y359" i="31" s="1"/>
  <c r="V359" i="31"/>
  <c r="U359" i="31"/>
  <c r="C359" i="31"/>
  <c r="X358" i="31"/>
  <c r="Z358" i="31" s="1"/>
  <c r="V358" i="31"/>
  <c r="W358" i="31" s="1"/>
  <c r="U358" i="31"/>
  <c r="C358" i="31"/>
  <c r="D358" i="31" s="1"/>
  <c r="B358" i="31"/>
  <c r="X131" i="31"/>
  <c r="Y131" i="31" s="1"/>
  <c r="V131" i="31"/>
  <c r="U131" i="31"/>
  <c r="C131" i="31"/>
  <c r="X130" i="31"/>
  <c r="Z130" i="31" s="1"/>
  <c r="V130" i="31"/>
  <c r="W130" i="31" s="1"/>
  <c r="U130" i="31"/>
  <c r="C130" i="31"/>
  <c r="D130" i="31" s="1"/>
  <c r="B130" i="31"/>
  <c r="X355" i="31"/>
  <c r="Y355" i="31" s="1"/>
  <c r="V355" i="31"/>
  <c r="U355" i="31"/>
  <c r="C355" i="31"/>
  <c r="X354" i="31"/>
  <c r="Y354" i="31" s="1"/>
  <c r="AA354" i="31" s="1"/>
  <c r="V354" i="31"/>
  <c r="W354" i="31" s="1"/>
  <c r="U354" i="31"/>
  <c r="C354" i="31"/>
  <c r="D354" i="31" s="1"/>
  <c r="B354" i="31"/>
  <c r="X353" i="31"/>
  <c r="Y353" i="31" s="1"/>
  <c r="V353" i="31"/>
  <c r="U353" i="31"/>
  <c r="C353" i="31"/>
  <c r="X352" i="31"/>
  <c r="Y352" i="31" s="1"/>
  <c r="AA352" i="31" s="1"/>
  <c r="V352" i="31"/>
  <c r="W352" i="31" s="1"/>
  <c r="U352" i="31"/>
  <c r="C352" i="31"/>
  <c r="D352" i="31" s="1"/>
  <c r="B352" i="31"/>
  <c r="X133" i="31"/>
  <c r="Y133" i="31" s="1"/>
  <c r="V133" i="31"/>
  <c r="U133" i="31"/>
  <c r="C133" i="31"/>
  <c r="X132" i="31"/>
  <c r="Z132" i="31" s="1"/>
  <c r="V132" i="31"/>
  <c r="W132" i="31" s="1"/>
  <c r="U132" i="31"/>
  <c r="C132" i="31"/>
  <c r="D132" i="31" s="1"/>
  <c r="B132" i="31"/>
  <c r="X129" i="31"/>
  <c r="Y129" i="31" s="1"/>
  <c r="V129" i="31"/>
  <c r="U129" i="31"/>
  <c r="C129" i="31"/>
  <c r="X128" i="31"/>
  <c r="V128" i="31"/>
  <c r="W128" i="31" s="1"/>
  <c r="U128" i="31"/>
  <c r="C128" i="31"/>
  <c r="D128" i="31" s="1"/>
  <c r="B128" i="31"/>
  <c r="X9" i="31"/>
  <c r="Y9" i="31" s="1"/>
  <c r="V9" i="31"/>
  <c r="U9" i="31"/>
  <c r="C9" i="31"/>
  <c r="X8" i="31"/>
  <c r="Z8" i="31" s="1"/>
  <c r="V8" i="31"/>
  <c r="W8" i="31" s="1"/>
  <c r="U8" i="31"/>
  <c r="C8" i="31"/>
  <c r="D8" i="31" s="1"/>
  <c r="B8" i="31"/>
  <c r="X1053" i="31"/>
  <c r="Y1053" i="31" s="1"/>
  <c r="V1053" i="31"/>
  <c r="U1053" i="31"/>
  <c r="C1053" i="31"/>
  <c r="X1052" i="31"/>
  <c r="Z1052" i="31" s="1"/>
  <c r="V1052" i="31"/>
  <c r="W1052" i="31" s="1"/>
  <c r="U1052" i="31"/>
  <c r="C1052" i="31"/>
  <c r="D1052" i="31" s="1"/>
  <c r="B1052" i="31"/>
  <c r="X1051" i="31"/>
  <c r="Y1051" i="31" s="1"/>
  <c r="V1051" i="31"/>
  <c r="U1051" i="31"/>
  <c r="C1051" i="31"/>
  <c r="X1050" i="31"/>
  <c r="Z1050" i="31" s="1"/>
  <c r="V1050" i="31"/>
  <c r="W1050" i="31" s="1"/>
  <c r="U1050" i="31"/>
  <c r="C1050" i="31"/>
  <c r="D1050" i="31" s="1"/>
  <c r="B1050" i="31"/>
  <c r="X1049" i="31"/>
  <c r="Y1049" i="31" s="1"/>
  <c r="V1049" i="31"/>
  <c r="U1049" i="31"/>
  <c r="C1049" i="31"/>
  <c r="X1048" i="31"/>
  <c r="Z1048" i="31" s="1"/>
  <c r="V1048" i="31"/>
  <c r="W1048" i="31" s="1"/>
  <c r="U1048" i="31"/>
  <c r="C1048" i="31"/>
  <c r="D1048" i="31" s="1"/>
  <c r="B1048" i="31"/>
  <c r="X1047" i="31"/>
  <c r="Y1047" i="31" s="1"/>
  <c r="V1047" i="31"/>
  <c r="U1047" i="31"/>
  <c r="C1047" i="31"/>
  <c r="X1046" i="31"/>
  <c r="Y1046" i="31" s="1"/>
  <c r="AA1046" i="31" s="1"/>
  <c r="V1046" i="31"/>
  <c r="W1046" i="31" s="1"/>
  <c r="U1046" i="31"/>
  <c r="C1046" i="31"/>
  <c r="D1046" i="31" s="1"/>
  <c r="B1046" i="31"/>
  <c r="X1045" i="31"/>
  <c r="Y1045" i="31" s="1"/>
  <c r="V1045" i="31"/>
  <c r="U1045" i="31"/>
  <c r="C1045" i="31"/>
  <c r="X1044" i="31"/>
  <c r="Y1044" i="31" s="1"/>
  <c r="AA1044" i="31" s="1"/>
  <c r="V1044" i="31"/>
  <c r="W1044" i="31" s="1"/>
  <c r="U1044" i="31"/>
  <c r="C1044" i="31"/>
  <c r="D1044" i="31" s="1"/>
  <c r="B1044" i="31"/>
  <c r="X1043" i="31"/>
  <c r="Y1043" i="31" s="1"/>
  <c r="V1043" i="31"/>
  <c r="U1043" i="31"/>
  <c r="C1043" i="31"/>
  <c r="X1042" i="31"/>
  <c r="Z1042" i="31" s="1"/>
  <c r="V1042" i="31"/>
  <c r="W1042" i="31" s="1"/>
  <c r="U1042" i="31"/>
  <c r="C1042" i="31"/>
  <c r="D1042" i="31" s="1"/>
  <c r="B1042" i="31"/>
  <c r="X1041" i="31"/>
  <c r="Y1041" i="31" s="1"/>
  <c r="V1041" i="31"/>
  <c r="U1041" i="31"/>
  <c r="C1041" i="31"/>
  <c r="X1040" i="31"/>
  <c r="V1040" i="31"/>
  <c r="W1040" i="31" s="1"/>
  <c r="U1040" i="31"/>
  <c r="C1040" i="31"/>
  <c r="D1040" i="31" s="1"/>
  <c r="B1040" i="31"/>
  <c r="X1039" i="31"/>
  <c r="Y1039" i="31" s="1"/>
  <c r="V1039" i="31"/>
  <c r="U1039" i="31"/>
  <c r="C1039" i="31"/>
  <c r="X1038" i="31"/>
  <c r="Z1038" i="31" s="1"/>
  <c r="V1038" i="31"/>
  <c r="W1038" i="31" s="1"/>
  <c r="U1038" i="31"/>
  <c r="C1038" i="31"/>
  <c r="D1038" i="31" s="1"/>
  <c r="B1038" i="31"/>
  <c r="X1037" i="31"/>
  <c r="Y1037" i="31" s="1"/>
  <c r="V1037" i="31"/>
  <c r="U1037" i="31"/>
  <c r="C1037" i="31"/>
  <c r="X1036" i="31"/>
  <c r="Y1036" i="31" s="1"/>
  <c r="AA1036" i="31" s="1"/>
  <c r="V1036" i="31"/>
  <c r="W1036" i="31" s="1"/>
  <c r="U1036" i="31"/>
  <c r="C1036" i="31"/>
  <c r="D1036" i="31" s="1"/>
  <c r="B1036" i="31"/>
  <c r="X1035" i="31"/>
  <c r="Y1035" i="31" s="1"/>
  <c r="V1035" i="31"/>
  <c r="U1035" i="31"/>
  <c r="C1035" i="31"/>
  <c r="X1034" i="31"/>
  <c r="Z1034" i="31" s="1"/>
  <c r="V1034" i="31"/>
  <c r="W1034" i="31" s="1"/>
  <c r="U1034" i="31"/>
  <c r="C1034" i="31"/>
  <c r="D1034" i="31" s="1"/>
  <c r="B1034" i="31"/>
  <c r="X1033" i="31"/>
  <c r="Y1033" i="31" s="1"/>
  <c r="V1033" i="31"/>
  <c r="U1033" i="31"/>
  <c r="C1033" i="31"/>
  <c r="X1032" i="31"/>
  <c r="Z1032" i="31" s="1"/>
  <c r="V1032" i="31"/>
  <c r="W1032" i="31" s="1"/>
  <c r="U1032" i="31"/>
  <c r="C1032" i="31"/>
  <c r="D1032" i="31" s="1"/>
  <c r="B1032" i="31"/>
  <c r="X1031" i="31"/>
  <c r="Y1031" i="31" s="1"/>
  <c r="V1031" i="31"/>
  <c r="U1031" i="31"/>
  <c r="C1031" i="31"/>
  <c r="X1030" i="31"/>
  <c r="Z1030" i="31" s="1"/>
  <c r="V1030" i="31"/>
  <c r="W1030" i="31" s="1"/>
  <c r="U1030" i="31"/>
  <c r="C1030" i="31"/>
  <c r="D1030" i="31" s="1"/>
  <c r="B1030" i="31"/>
  <c r="X1029" i="31"/>
  <c r="Y1029" i="31" s="1"/>
  <c r="V1029" i="31"/>
  <c r="U1029" i="31"/>
  <c r="C1029" i="31"/>
  <c r="X1028" i="31"/>
  <c r="Y1028" i="31" s="1"/>
  <c r="AA1028" i="31" s="1"/>
  <c r="V1028" i="31"/>
  <c r="W1028" i="31" s="1"/>
  <c r="U1028" i="31"/>
  <c r="C1028" i="31"/>
  <c r="D1028" i="31" s="1"/>
  <c r="B1028" i="31"/>
  <c r="X1027" i="31"/>
  <c r="Y1027" i="31" s="1"/>
  <c r="V1027" i="31"/>
  <c r="U1027" i="31"/>
  <c r="C1027" i="31"/>
  <c r="X1026" i="31"/>
  <c r="Z1026" i="31" s="1"/>
  <c r="V1026" i="31"/>
  <c r="W1026" i="31" s="1"/>
  <c r="U1026" i="31"/>
  <c r="C1026" i="31"/>
  <c r="D1026" i="31" s="1"/>
  <c r="B1026" i="31"/>
  <c r="X1025" i="31"/>
  <c r="Y1025" i="31" s="1"/>
  <c r="V1025" i="31"/>
  <c r="U1025" i="31"/>
  <c r="C1025" i="31"/>
  <c r="X1024" i="31"/>
  <c r="Z1024" i="31" s="1"/>
  <c r="V1024" i="31"/>
  <c r="W1024" i="31" s="1"/>
  <c r="U1024" i="31"/>
  <c r="C1024" i="31"/>
  <c r="D1024" i="31" s="1"/>
  <c r="B1024" i="31"/>
  <c r="X1023" i="31"/>
  <c r="Y1023" i="31" s="1"/>
  <c r="V1023" i="31"/>
  <c r="U1023" i="31"/>
  <c r="C1023" i="31"/>
  <c r="X1022" i="31"/>
  <c r="Z1022" i="31" s="1"/>
  <c r="V1022" i="31"/>
  <c r="W1022" i="31" s="1"/>
  <c r="U1022" i="31"/>
  <c r="C1022" i="31"/>
  <c r="D1022" i="31" s="1"/>
  <c r="B1022" i="31"/>
  <c r="X1021" i="31"/>
  <c r="Y1021" i="31" s="1"/>
  <c r="V1021" i="31"/>
  <c r="U1021" i="31"/>
  <c r="C1021" i="31"/>
  <c r="X1020" i="31"/>
  <c r="Y1020" i="31" s="1"/>
  <c r="AA1020" i="31" s="1"/>
  <c r="V1020" i="31"/>
  <c r="W1020" i="31" s="1"/>
  <c r="U1020" i="31"/>
  <c r="C1020" i="31"/>
  <c r="D1020" i="31" s="1"/>
  <c r="B1020" i="31"/>
  <c r="X1019" i="31"/>
  <c r="Y1019" i="31" s="1"/>
  <c r="V1019" i="31"/>
  <c r="U1019" i="31"/>
  <c r="C1019" i="31"/>
  <c r="X1018" i="31"/>
  <c r="Z1018" i="31" s="1"/>
  <c r="V1018" i="31"/>
  <c r="W1018" i="31" s="1"/>
  <c r="U1018" i="31"/>
  <c r="C1018" i="31"/>
  <c r="D1018" i="31" s="1"/>
  <c r="B1018" i="31"/>
  <c r="X1017" i="31"/>
  <c r="Y1017" i="31" s="1"/>
  <c r="V1017" i="31"/>
  <c r="U1017" i="31"/>
  <c r="C1017" i="31"/>
  <c r="X1016" i="31"/>
  <c r="Z1016" i="31" s="1"/>
  <c r="V1016" i="31"/>
  <c r="W1016" i="31" s="1"/>
  <c r="U1016" i="31"/>
  <c r="C1016" i="31"/>
  <c r="D1016" i="31" s="1"/>
  <c r="B1016" i="31"/>
  <c r="X1015" i="31"/>
  <c r="Y1015" i="31" s="1"/>
  <c r="V1015" i="31"/>
  <c r="U1015" i="31"/>
  <c r="C1015" i="31"/>
  <c r="X1014" i="31"/>
  <c r="Z1014" i="31" s="1"/>
  <c r="V1014" i="31"/>
  <c r="W1014" i="31" s="1"/>
  <c r="U1014" i="31"/>
  <c r="C1014" i="31"/>
  <c r="D1014" i="31" s="1"/>
  <c r="B1014" i="31"/>
  <c r="X1013" i="31"/>
  <c r="Y1013" i="31" s="1"/>
  <c r="V1013" i="31"/>
  <c r="U1013" i="31"/>
  <c r="C1013" i="31"/>
  <c r="X1012" i="31"/>
  <c r="Z1012" i="31" s="1"/>
  <c r="V1012" i="31"/>
  <c r="W1012" i="31" s="1"/>
  <c r="U1012" i="31"/>
  <c r="C1012" i="31"/>
  <c r="D1012" i="31" s="1"/>
  <c r="B1012" i="31"/>
  <c r="X1011" i="31"/>
  <c r="Y1011" i="31" s="1"/>
  <c r="V1011" i="31"/>
  <c r="U1011" i="31"/>
  <c r="C1011" i="31"/>
  <c r="X1010" i="31"/>
  <c r="Y1010" i="31" s="1"/>
  <c r="AA1010" i="31" s="1"/>
  <c r="V1010" i="31"/>
  <c r="W1010" i="31" s="1"/>
  <c r="U1010" i="31"/>
  <c r="C1010" i="31"/>
  <c r="D1010" i="31" s="1"/>
  <c r="B1010" i="31"/>
  <c r="X1009" i="31"/>
  <c r="Y1009" i="31" s="1"/>
  <c r="V1009" i="31"/>
  <c r="U1009" i="31"/>
  <c r="C1009" i="31"/>
  <c r="X1008" i="31"/>
  <c r="Z1008" i="31" s="1"/>
  <c r="V1008" i="31"/>
  <c r="W1008" i="31" s="1"/>
  <c r="U1008" i="31"/>
  <c r="C1008" i="31"/>
  <c r="D1008" i="31" s="1"/>
  <c r="B1008" i="31"/>
  <c r="X1007" i="31"/>
  <c r="Y1007" i="31" s="1"/>
  <c r="V1007" i="31"/>
  <c r="U1007" i="31"/>
  <c r="C1007" i="31"/>
  <c r="X1006" i="31"/>
  <c r="Z1006" i="31" s="1"/>
  <c r="V1006" i="31"/>
  <c r="W1006" i="31" s="1"/>
  <c r="U1006" i="31"/>
  <c r="C1006" i="31"/>
  <c r="D1006" i="31" s="1"/>
  <c r="B1006" i="31"/>
  <c r="X1005" i="31"/>
  <c r="Y1005" i="31" s="1"/>
  <c r="V1005" i="31"/>
  <c r="U1005" i="31"/>
  <c r="C1005" i="31"/>
  <c r="X1004" i="31"/>
  <c r="Y1004" i="31" s="1"/>
  <c r="AA1004" i="31" s="1"/>
  <c r="V1004" i="31"/>
  <c r="W1004" i="31" s="1"/>
  <c r="U1004" i="31"/>
  <c r="C1004" i="31"/>
  <c r="D1004" i="31" s="1"/>
  <c r="B1004" i="31"/>
  <c r="X1003" i="31"/>
  <c r="Y1003" i="31" s="1"/>
  <c r="V1003" i="31"/>
  <c r="U1003" i="31"/>
  <c r="C1003" i="31"/>
  <c r="X1002" i="31"/>
  <c r="Z1002" i="31" s="1"/>
  <c r="V1002" i="31"/>
  <c r="W1002" i="31" s="1"/>
  <c r="U1002" i="31"/>
  <c r="C1002" i="31"/>
  <c r="D1002" i="31" s="1"/>
  <c r="B1002" i="31"/>
  <c r="X1001" i="31"/>
  <c r="Y1001" i="31" s="1"/>
  <c r="V1001" i="31"/>
  <c r="U1001" i="31"/>
  <c r="C1001" i="31"/>
  <c r="X1000" i="31"/>
  <c r="Z1000" i="31" s="1"/>
  <c r="V1000" i="31"/>
  <c r="W1000" i="31" s="1"/>
  <c r="U1000" i="31"/>
  <c r="C1000" i="31"/>
  <c r="D1000" i="31" s="1"/>
  <c r="B1000" i="31"/>
  <c r="X999" i="31"/>
  <c r="Y999" i="31" s="1"/>
  <c r="V999" i="31"/>
  <c r="U999" i="31"/>
  <c r="C999" i="31"/>
  <c r="X998" i="31"/>
  <c r="Z998" i="31" s="1"/>
  <c r="V998" i="31"/>
  <c r="W998" i="31" s="1"/>
  <c r="U998" i="31"/>
  <c r="C998" i="31"/>
  <c r="D998" i="31" s="1"/>
  <c r="B998" i="31"/>
  <c r="X997" i="31"/>
  <c r="Y997" i="31" s="1"/>
  <c r="V997" i="31"/>
  <c r="U997" i="31"/>
  <c r="C997" i="31"/>
  <c r="X996" i="31"/>
  <c r="Z996" i="31" s="1"/>
  <c r="V996" i="31"/>
  <c r="W996" i="31" s="1"/>
  <c r="U996" i="31"/>
  <c r="C996" i="31"/>
  <c r="D996" i="31" s="1"/>
  <c r="B996" i="31"/>
  <c r="X995" i="31"/>
  <c r="Y995" i="31" s="1"/>
  <c r="V995" i="31"/>
  <c r="U995" i="31"/>
  <c r="C995" i="31"/>
  <c r="X994" i="31"/>
  <c r="Z994" i="31" s="1"/>
  <c r="V994" i="31"/>
  <c r="W994" i="31" s="1"/>
  <c r="U994" i="31"/>
  <c r="C994" i="31"/>
  <c r="D994" i="31" s="1"/>
  <c r="B994" i="31"/>
  <c r="X993" i="31"/>
  <c r="Y993" i="31" s="1"/>
  <c r="V993" i="31"/>
  <c r="U993" i="31"/>
  <c r="C993" i="31"/>
  <c r="X992" i="31"/>
  <c r="Z992" i="31" s="1"/>
  <c r="V992" i="31"/>
  <c r="W992" i="31" s="1"/>
  <c r="U992" i="31"/>
  <c r="C992" i="31"/>
  <c r="D992" i="31" s="1"/>
  <c r="B992" i="31"/>
  <c r="X991" i="31"/>
  <c r="Y991" i="31" s="1"/>
  <c r="V991" i="31"/>
  <c r="U991" i="31"/>
  <c r="C991" i="31"/>
  <c r="X990" i="31"/>
  <c r="Z990" i="31" s="1"/>
  <c r="V990" i="31"/>
  <c r="W990" i="31" s="1"/>
  <c r="U990" i="31"/>
  <c r="C990" i="31"/>
  <c r="D990" i="31" s="1"/>
  <c r="B990" i="31"/>
  <c r="X989" i="31"/>
  <c r="Y989" i="31" s="1"/>
  <c r="V989" i="31"/>
  <c r="U989" i="31"/>
  <c r="C989" i="31"/>
  <c r="X988" i="31"/>
  <c r="Y988" i="31" s="1"/>
  <c r="AA988" i="31" s="1"/>
  <c r="V988" i="31"/>
  <c r="W988" i="31" s="1"/>
  <c r="U988" i="31"/>
  <c r="C988" i="31"/>
  <c r="D988" i="31" s="1"/>
  <c r="B988" i="31"/>
  <c r="X987" i="31"/>
  <c r="Y987" i="31" s="1"/>
  <c r="V987" i="31"/>
  <c r="U987" i="31"/>
  <c r="C987" i="31"/>
  <c r="X986" i="31"/>
  <c r="Z986" i="31" s="1"/>
  <c r="V986" i="31"/>
  <c r="W986" i="31" s="1"/>
  <c r="U986" i="31"/>
  <c r="C986" i="31"/>
  <c r="D986" i="31" s="1"/>
  <c r="B986" i="31"/>
  <c r="X985" i="31"/>
  <c r="Y985" i="31" s="1"/>
  <c r="V985" i="31"/>
  <c r="U985" i="31"/>
  <c r="C985" i="31"/>
  <c r="X984" i="31"/>
  <c r="Z984" i="31" s="1"/>
  <c r="V984" i="31"/>
  <c r="W984" i="31" s="1"/>
  <c r="U984" i="31"/>
  <c r="C984" i="31"/>
  <c r="D984" i="31" s="1"/>
  <c r="B984" i="31"/>
  <c r="X983" i="31"/>
  <c r="Y983" i="31" s="1"/>
  <c r="V983" i="31"/>
  <c r="U983" i="31"/>
  <c r="C983" i="31"/>
  <c r="X982" i="31"/>
  <c r="Z982" i="31" s="1"/>
  <c r="V982" i="31"/>
  <c r="W982" i="31" s="1"/>
  <c r="U982" i="31"/>
  <c r="C982" i="31"/>
  <c r="D982" i="31" s="1"/>
  <c r="B982" i="31"/>
  <c r="X981" i="31"/>
  <c r="Y981" i="31" s="1"/>
  <c r="V981" i="31"/>
  <c r="U981" i="31"/>
  <c r="C981" i="31"/>
  <c r="X980" i="31"/>
  <c r="Y980" i="31" s="1"/>
  <c r="AA980" i="31" s="1"/>
  <c r="V980" i="31"/>
  <c r="W980" i="31" s="1"/>
  <c r="U980" i="31"/>
  <c r="C980" i="31"/>
  <c r="D980" i="31" s="1"/>
  <c r="B980" i="31"/>
  <c r="X979" i="31"/>
  <c r="Y979" i="31" s="1"/>
  <c r="V979" i="31"/>
  <c r="U979" i="31"/>
  <c r="C979" i="31"/>
  <c r="X978" i="31"/>
  <c r="Z978" i="31" s="1"/>
  <c r="V978" i="31"/>
  <c r="W978" i="31" s="1"/>
  <c r="U978" i="31"/>
  <c r="C978" i="31"/>
  <c r="D978" i="31" s="1"/>
  <c r="B978" i="31"/>
  <c r="X977" i="31"/>
  <c r="Y977" i="31" s="1"/>
  <c r="V977" i="31"/>
  <c r="U977" i="31"/>
  <c r="C977" i="31"/>
  <c r="X976" i="31"/>
  <c r="Z976" i="31" s="1"/>
  <c r="V976" i="31"/>
  <c r="W976" i="31" s="1"/>
  <c r="U976" i="31"/>
  <c r="C976" i="31"/>
  <c r="D976" i="31" s="1"/>
  <c r="B976" i="31"/>
  <c r="X975" i="31"/>
  <c r="Y975" i="31" s="1"/>
  <c r="V975" i="31"/>
  <c r="U975" i="31"/>
  <c r="C975" i="31"/>
  <c r="X974" i="31"/>
  <c r="Z974" i="31" s="1"/>
  <c r="V974" i="31"/>
  <c r="W974" i="31" s="1"/>
  <c r="U974" i="31"/>
  <c r="C974" i="31"/>
  <c r="D974" i="31" s="1"/>
  <c r="B974" i="31"/>
  <c r="X973" i="31"/>
  <c r="Y973" i="31" s="1"/>
  <c r="V973" i="31"/>
  <c r="U973" i="31"/>
  <c r="C973" i="31"/>
  <c r="X972" i="31"/>
  <c r="Y972" i="31" s="1"/>
  <c r="AA972" i="31" s="1"/>
  <c r="V972" i="31"/>
  <c r="W972" i="31" s="1"/>
  <c r="U972" i="31"/>
  <c r="C972" i="31"/>
  <c r="D972" i="31" s="1"/>
  <c r="B972" i="31"/>
  <c r="X971" i="31"/>
  <c r="Y971" i="31" s="1"/>
  <c r="V971" i="31"/>
  <c r="U971" i="31"/>
  <c r="C971" i="31"/>
  <c r="X970" i="31"/>
  <c r="Y970" i="31" s="1"/>
  <c r="AA970" i="31" s="1"/>
  <c r="V970" i="31"/>
  <c r="W970" i="31" s="1"/>
  <c r="U970" i="31"/>
  <c r="C970" i="31"/>
  <c r="D970" i="31" s="1"/>
  <c r="B970" i="31"/>
  <c r="X969" i="31"/>
  <c r="Y969" i="31" s="1"/>
  <c r="V969" i="31"/>
  <c r="U969" i="31"/>
  <c r="C969" i="31"/>
  <c r="X968" i="31"/>
  <c r="Z968" i="31" s="1"/>
  <c r="V968" i="31"/>
  <c r="W968" i="31" s="1"/>
  <c r="U968" i="31"/>
  <c r="C968" i="31"/>
  <c r="D968" i="31" s="1"/>
  <c r="B968" i="31"/>
  <c r="X967" i="31"/>
  <c r="Y967" i="31" s="1"/>
  <c r="V967" i="31"/>
  <c r="U967" i="31"/>
  <c r="C967" i="31"/>
  <c r="X966" i="31"/>
  <c r="Z966" i="31" s="1"/>
  <c r="V966" i="31"/>
  <c r="W966" i="31" s="1"/>
  <c r="U966" i="31"/>
  <c r="C966" i="31"/>
  <c r="D966" i="31" s="1"/>
  <c r="B966" i="31"/>
  <c r="X965" i="31"/>
  <c r="Y965" i="31" s="1"/>
  <c r="V965" i="31"/>
  <c r="U965" i="31"/>
  <c r="C965" i="31"/>
  <c r="X964" i="31"/>
  <c r="Z964" i="31" s="1"/>
  <c r="V964" i="31"/>
  <c r="W964" i="31" s="1"/>
  <c r="U964" i="31"/>
  <c r="C964" i="31"/>
  <c r="D964" i="31" s="1"/>
  <c r="B964" i="31"/>
  <c r="X963" i="31"/>
  <c r="Y963" i="31" s="1"/>
  <c r="V963" i="31"/>
  <c r="U963" i="31"/>
  <c r="C963" i="31"/>
  <c r="X962" i="31"/>
  <c r="Z962" i="31" s="1"/>
  <c r="V962" i="31"/>
  <c r="W962" i="31" s="1"/>
  <c r="U962" i="31"/>
  <c r="C962" i="31"/>
  <c r="D962" i="31" s="1"/>
  <c r="B962" i="31"/>
  <c r="X961" i="31"/>
  <c r="Y961" i="31" s="1"/>
  <c r="V961" i="31"/>
  <c r="U961" i="31"/>
  <c r="C961" i="31"/>
  <c r="X960" i="31"/>
  <c r="Z960" i="31" s="1"/>
  <c r="V960" i="31"/>
  <c r="W960" i="31" s="1"/>
  <c r="U960" i="31"/>
  <c r="C960" i="31"/>
  <c r="D960" i="31" s="1"/>
  <c r="B960" i="31"/>
  <c r="X959" i="31"/>
  <c r="Y959" i="31" s="1"/>
  <c r="V959" i="31"/>
  <c r="U959" i="31"/>
  <c r="C959" i="31"/>
  <c r="X958" i="31"/>
  <c r="Z958" i="31" s="1"/>
  <c r="V958" i="31"/>
  <c r="W958" i="31" s="1"/>
  <c r="U958" i="31"/>
  <c r="C958" i="31"/>
  <c r="D958" i="31" s="1"/>
  <c r="B958" i="31"/>
  <c r="X957" i="31"/>
  <c r="Y957" i="31" s="1"/>
  <c r="V957" i="31"/>
  <c r="U957" i="31"/>
  <c r="C957" i="31"/>
  <c r="X956" i="31"/>
  <c r="Y956" i="31" s="1"/>
  <c r="AA956" i="31" s="1"/>
  <c r="V956" i="31"/>
  <c r="W956" i="31" s="1"/>
  <c r="U956" i="31"/>
  <c r="C956" i="31"/>
  <c r="D956" i="31" s="1"/>
  <c r="B956" i="31"/>
  <c r="X955" i="31"/>
  <c r="Y955" i="31" s="1"/>
  <c r="V955" i="31"/>
  <c r="U955" i="31"/>
  <c r="C955" i="31"/>
  <c r="X954" i="31"/>
  <c r="Z954" i="31" s="1"/>
  <c r="V954" i="31"/>
  <c r="W954" i="31" s="1"/>
  <c r="U954" i="31"/>
  <c r="C954" i="31"/>
  <c r="D954" i="31" s="1"/>
  <c r="B954" i="31"/>
  <c r="X953" i="31"/>
  <c r="Y953" i="31" s="1"/>
  <c r="V953" i="31"/>
  <c r="U953" i="31"/>
  <c r="C953" i="31"/>
  <c r="X952" i="31"/>
  <c r="Z952" i="31" s="1"/>
  <c r="V952" i="31"/>
  <c r="W952" i="31" s="1"/>
  <c r="U952" i="31"/>
  <c r="C952" i="31"/>
  <c r="D952" i="31" s="1"/>
  <c r="B952" i="31"/>
  <c r="X951" i="31"/>
  <c r="Y951" i="31" s="1"/>
  <c r="V951" i="31"/>
  <c r="U951" i="31"/>
  <c r="C951" i="31"/>
  <c r="X950" i="31"/>
  <c r="Z950" i="31" s="1"/>
  <c r="V950" i="31"/>
  <c r="W950" i="31" s="1"/>
  <c r="U950" i="31"/>
  <c r="C950" i="31"/>
  <c r="D950" i="31" s="1"/>
  <c r="B950" i="31"/>
  <c r="X949" i="31"/>
  <c r="Y949" i="31" s="1"/>
  <c r="V949" i="31"/>
  <c r="U949" i="31"/>
  <c r="C949" i="31"/>
  <c r="X948" i="31"/>
  <c r="Y948" i="31" s="1"/>
  <c r="AA948" i="31" s="1"/>
  <c r="V948" i="31"/>
  <c r="W948" i="31" s="1"/>
  <c r="U948" i="31"/>
  <c r="C948" i="31"/>
  <c r="D948" i="31" s="1"/>
  <c r="B948" i="31"/>
  <c r="X947" i="31"/>
  <c r="Y947" i="31" s="1"/>
  <c r="V947" i="31"/>
  <c r="U947" i="31"/>
  <c r="C947" i="31"/>
  <c r="X946" i="31"/>
  <c r="Y946" i="31" s="1"/>
  <c r="AA946" i="31" s="1"/>
  <c r="V946" i="31"/>
  <c r="W946" i="31" s="1"/>
  <c r="U946" i="31"/>
  <c r="C946" i="31"/>
  <c r="D946" i="31" s="1"/>
  <c r="B946" i="31"/>
  <c r="X945" i="31"/>
  <c r="Y945" i="31" s="1"/>
  <c r="V945" i="31"/>
  <c r="U945" i="31"/>
  <c r="C945" i="31"/>
  <c r="X944" i="31"/>
  <c r="Z944" i="31" s="1"/>
  <c r="V944" i="31"/>
  <c r="W944" i="31" s="1"/>
  <c r="U944" i="31"/>
  <c r="C944" i="31"/>
  <c r="D944" i="31" s="1"/>
  <c r="B944" i="31"/>
  <c r="X943" i="31"/>
  <c r="Y943" i="31" s="1"/>
  <c r="V943" i="31"/>
  <c r="U943" i="31"/>
  <c r="C943" i="31"/>
  <c r="X942" i="31"/>
  <c r="Z942" i="31" s="1"/>
  <c r="V942" i="31"/>
  <c r="W942" i="31" s="1"/>
  <c r="U942" i="31"/>
  <c r="C942" i="31"/>
  <c r="D942" i="31" s="1"/>
  <c r="B942" i="31"/>
  <c r="X941" i="31"/>
  <c r="Y941" i="31" s="1"/>
  <c r="V941" i="31"/>
  <c r="U941" i="31"/>
  <c r="C941" i="31"/>
  <c r="X940" i="31"/>
  <c r="Y940" i="31" s="1"/>
  <c r="AA940" i="31" s="1"/>
  <c r="V940" i="31"/>
  <c r="W940" i="31" s="1"/>
  <c r="U940" i="31"/>
  <c r="C940" i="31"/>
  <c r="D940" i="31" s="1"/>
  <c r="B940" i="31"/>
  <c r="X939" i="31"/>
  <c r="Y939" i="31" s="1"/>
  <c r="V939" i="31"/>
  <c r="U939" i="31"/>
  <c r="C939" i="31"/>
  <c r="X938" i="31"/>
  <c r="Z938" i="31" s="1"/>
  <c r="V938" i="31"/>
  <c r="W938" i="31" s="1"/>
  <c r="U938" i="31"/>
  <c r="C938" i="31"/>
  <c r="D938" i="31" s="1"/>
  <c r="B938" i="31"/>
  <c r="X937" i="31"/>
  <c r="Y937" i="31" s="1"/>
  <c r="V937" i="31"/>
  <c r="U937" i="31"/>
  <c r="C937" i="31"/>
  <c r="X936" i="31"/>
  <c r="Z936" i="31" s="1"/>
  <c r="V936" i="31"/>
  <c r="W936" i="31" s="1"/>
  <c r="U936" i="31"/>
  <c r="C936" i="31"/>
  <c r="D936" i="31" s="1"/>
  <c r="B936" i="31"/>
  <c r="X935" i="31"/>
  <c r="Y935" i="31" s="1"/>
  <c r="V935" i="31"/>
  <c r="U935" i="31"/>
  <c r="C935" i="31"/>
  <c r="X934" i="31"/>
  <c r="Z934" i="31" s="1"/>
  <c r="V934" i="31"/>
  <c r="W934" i="31" s="1"/>
  <c r="U934" i="31"/>
  <c r="C934" i="31"/>
  <c r="D934" i="31" s="1"/>
  <c r="B934" i="31"/>
  <c r="X933" i="31"/>
  <c r="Y933" i="31" s="1"/>
  <c r="V933" i="31"/>
  <c r="U933" i="31"/>
  <c r="C933" i="31"/>
  <c r="X932" i="31"/>
  <c r="Z932" i="31" s="1"/>
  <c r="V932" i="31"/>
  <c r="W932" i="31" s="1"/>
  <c r="U932" i="31"/>
  <c r="C932" i="31"/>
  <c r="D932" i="31" s="1"/>
  <c r="B932" i="31"/>
  <c r="X931" i="31"/>
  <c r="Y931" i="31" s="1"/>
  <c r="V931" i="31"/>
  <c r="U931" i="31"/>
  <c r="C931" i="31"/>
  <c r="X930" i="31"/>
  <c r="Y930" i="31" s="1"/>
  <c r="AA930" i="31" s="1"/>
  <c r="V930" i="31"/>
  <c r="W930" i="31" s="1"/>
  <c r="U930" i="31"/>
  <c r="C930" i="31"/>
  <c r="D930" i="31" s="1"/>
  <c r="B930" i="31"/>
  <c r="X929" i="31"/>
  <c r="Y929" i="31" s="1"/>
  <c r="V929" i="31"/>
  <c r="U929" i="31"/>
  <c r="C929" i="31"/>
  <c r="X928" i="31"/>
  <c r="Z928" i="31" s="1"/>
  <c r="V928" i="31"/>
  <c r="W928" i="31" s="1"/>
  <c r="U928" i="31"/>
  <c r="C928" i="31"/>
  <c r="D928" i="31" s="1"/>
  <c r="B928" i="31"/>
  <c r="X927" i="31"/>
  <c r="Y927" i="31" s="1"/>
  <c r="V927" i="31"/>
  <c r="U927" i="31"/>
  <c r="C927" i="31"/>
  <c r="X926" i="31"/>
  <c r="Z926" i="31" s="1"/>
  <c r="V926" i="31"/>
  <c r="W926" i="31" s="1"/>
  <c r="U926" i="31"/>
  <c r="C926" i="31"/>
  <c r="D926" i="31" s="1"/>
  <c r="B926" i="31"/>
  <c r="X925" i="31"/>
  <c r="Y925" i="31" s="1"/>
  <c r="V925" i="31"/>
  <c r="U925" i="31"/>
  <c r="C925" i="31"/>
  <c r="X924" i="31"/>
  <c r="Y924" i="31" s="1"/>
  <c r="AA924" i="31" s="1"/>
  <c r="V924" i="31"/>
  <c r="W924" i="31" s="1"/>
  <c r="U924" i="31"/>
  <c r="C924" i="31"/>
  <c r="D924" i="31" s="1"/>
  <c r="B924" i="31"/>
  <c r="X923" i="31"/>
  <c r="Y923" i="31" s="1"/>
  <c r="V923" i="31"/>
  <c r="U923" i="31"/>
  <c r="C923" i="31"/>
  <c r="X922" i="31"/>
  <c r="Z922" i="31" s="1"/>
  <c r="V922" i="31"/>
  <c r="W922" i="31" s="1"/>
  <c r="U922" i="31"/>
  <c r="C922" i="31"/>
  <c r="D922" i="31" s="1"/>
  <c r="B922" i="31"/>
  <c r="X921" i="31"/>
  <c r="Y921" i="31" s="1"/>
  <c r="V921" i="31"/>
  <c r="U921" i="31"/>
  <c r="C921" i="31"/>
  <c r="X920" i="31"/>
  <c r="Z920" i="31" s="1"/>
  <c r="V920" i="31"/>
  <c r="W920" i="31" s="1"/>
  <c r="U920" i="31"/>
  <c r="C920" i="31"/>
  <c r="D920" i="31" s="1"/>
  <c r="B920" i="31"/>
  <c r="X919" i="31"/>
  <c r="Y919" i="31" s="1"/>
  <c r="V919" i="31"/>
  <c r="U919" i="31"/>
  <c r="C919" i="31"/>
  <c r="X918" i="31"/>
  <c r="Z918" i="31" s="1"/>
  <c r="V918" i="31"/>
  <c r="W918" i="31" s="1"/>
  <c r="U918" i="31"/>
  <c r="C918" i="31"/>
  <c r="D918" i="31" s="1"/>
  <c r="B918" i="31"/>
  <c r="X917" i="31"/>
  <c r="Y917" i="31" s="1"/>
  <c r="V917" i="31"/>
  <c r="U917" i="31"/>
  <c r="C917" i="31"/>
  <c r="X916" i="31"/>
  <c r="Z916" i="31" s="1"/>
  <c r="V916" i="31"/>
  <c r="W916" i="31" s="1"/>
  <c r="U916" i="31"/>
  <c r="C916" i="31"/>
  <c r="D916" i="31" s="1"/>
  <c r="B916" i="31"/>
  <c r="X915" i="31"/>
  <c r="Y915" i="31" s="1"/>
  <c r="V915" i="31"/>
  <c r="U915" i="31"/>
  <c r="C915" i="31"/>
  <c r="X914" i="31"/>
  <c r="Y914" i="31" s="1"/>
  <c r="AA914" i="31" s="1"/>
  <c r="V914" i="31"/>
  <c r="W914" i="31" s="1"/>
  <c r="U914" i="31"/>
  <c r="C914" i="31"/>
  <c r="D914" i="31" s="1"/>
  <c r="B914" i="31"/>
  <c r="X913" i="31"/>
  <c r="Y913" i="31" s="1"/>
  <c r="V913" i="31"/>
  <c r="U913" i="31"/>
  <c r="C913" i="31"/>
  <c r="X912" i="31"/>
  <c r="Z912" i="31" s="1"/>
  <c r="V912" i="31"/>
  <c r="W912" i="31" s="1"/>
  <c r="U912" i="31"/>
  <c r="C912" i="31"/>
  <c r="D912" i="31" s="1"/>
  <c r="B912" i="31"/>
  <c r="X911" i="31"/>
  <c r="Y911" i="31" s="1"/>
  <c r="V911" i="31"/>
  <c r="U911" i="31"/>
  <c r="C911" i="31"/>
  <c r="X910" i="31"/>
  <c r="Z910" i="31" s="1"/>
  <c r="V910" i="31"/>
  <c r="W910" i="31" s="1"/>
  <c r="U910" i="31"/>
  <c r="C910" i="31"/>
  <c r="D910" i="31" s="1"/>
  <c r="B910" i="31"/>
  <c r="X909" i="31"/>
  <c r="Y909" i="31" s="1"/>
  <c r="V909" i="31"/>
  <c r="U909" i="31"/>
  <c r="C909" i="31"/>
  <c r="X908" i="31"/>
  <c r="Y908" i="31" s="1"/>
  <c r="AA908" i="31" s="1"/>
  <c r="V908" i="31"/>
  <c r="W908" i="31" s="1"/>
  <c r="U908" i="31"/>
  <c r="C908" i="31"/>
  <c r="D908" i="31" s="1"/>
  <c r="B908" i="31"/>
  <c r="X907" i="31"/>
  <c r="Y907" i="31" s="1"/>
  <c r="V907" i="31"/>
  <c r="U907" i="31"/>
  <c r="C907" i="31"/>
  <c r="X906" i="31"/>
  <c r="Z906" i="31" s="1"/>
  <c r="V906" i="31"/>
  <c r="W906" i="31" s="1"/>
  <c r="U906" i="31"/>
  <c r="C906" i="31"/>
  <c r="D906" i="31" s="1"/>
  <c r="B906" i="31"/>
  <c r="X905" i="31"/>
  <c r="Y905" i="31" s="1"/>
  <c r="V905" i="31"/>
  <c r="U905" i="31"/>
  <c r="C905" i="31"/>
  <c r="X904" i="31"/>
  <c r="Z904" i="31" s="1"/>
  <c r="V904" i="31"/>
  <c r="W904" i="31" s="1"/>
  <c r="U904" i="31"/>
  <c r="C904" i="31"/>
  <c r="D904" i="31" s="1"/>
  <c r="B904" i="31"/>
  <c r="X903" i="31"/>
  <c r="Y903" i="31" s="1"/>
  <c r="V903" i="31"/>
  <c r="U903" i="31"/>
  <c r="C903" i="31"/>
  <c r="X902" i="31"/>
  <c r="Z902" i="31" s="1"/>
  <c r="V902" i="31"/>
  <c r="W902" i="31" s="1"/>
  <c r="U902" i="31"/>
  <c r="C902" i="31"/>
  <c r="D902" i="31" s="1"/>
  <c r="B902" i="31"/>
  <c r="X901" i="31"/>
  <c r="Y901" i="31" s="1"/>
  <c r="V901" i="31"/>
  <c r="U901" i="31"/>
  <c r="C901" i="31"/>
  <c r="X900" i="31"/>
  <c r="Y900" i="31" s="1"/>
  <c r="AA900" i="31" s="1"/>
  <c r="V900" i="31"/>
  <c r="W900" i="31" s="1"/>
  <c r="U900" i="31"/>
  <c r="C900" i="31"/>
  <c r="D900" i="31" s="1"/>
  <c r="B900" i="31"/>
  <c r="X899" i="31"/>
  <c r="Y899" i="31" s="1"/>
  <c r="V899" i="31"/>
  <c r="U899" i="31"/>
  <c r="C899" i="31"/>
  <c r="X898" i="31"/>
  <c r="Y898" i="31" s="1"/>
  <c r="AA898" i="31" s="1"/>
  <c r="V898" i="31"/>
  <c r="W898" i="31" s="1"/>
  <c r="U898" i="31"/>
  <c r="C898" i="31"/>
  <c r="D898" i="31" s="1"/>
  <c r="B898" i="31"/>
  <c r="X897" i="31"/>
  <c r="Y897" i="31" s="1"/>
  <c r="V897" i="31"/>
  <c r="U897" i="31"/>
  <c r="C897" i="31"/>
  <c r="X896" i="31"/>
  <c r="Z896" i="31" s="1"/>
  <c r="V896" i="31"/>
  <c r="W896" i="31" s="1"/>
  <c r="U896" i="31"/>
  <c r="C896" i="31"/>
  <c r="D896" i="31" s="1"/>
  <c r="B896" i="31"/>
  <c r="X895" i="31"/>
  <c r="Y895" i="31" s="1"/>
  <c r="V895" i="31"/>
  <c r="U895" i="31"/>
  <c r="C895" i="31"/>
  <c r="X894" i="31"/>
  <c r="Z894" i="31" s="1"/>
  <c r="V894" i="31"/>
  <c r="W894" i="31" s="1"/>
  <c r="U894" i="31"/>
  <c r="C894" i="31"/>
  <c r="D894" i="31" s="1"/>
  <c r="B894" i="31"/>
  <c r="X893" i="31"/>
  <c r="Y893" i="31" s="1"/>
  <c r="V893" i="31"/>
  <c r="U893" i="31"/>
  <c r="C893" i="31"/>
  <c r="X892" i="31"/>
  <c r="Y892" i="31" s="1"/>
  <c r="AA892" i="31" s="1"/>
  <c r="V892" i="31"/>
  <c r="W892" i="31" s="1"/>
  <c r="U892" i="31"/>
  <c r="C892" i="31"/>
  <c r="D892" i="31" s="1"/>
  <c r="B892" i="31"/>
  <c r="X891" i="31"/>
  <c r="Y891" i="31" s="1"/>
  <c r="V891" i="31"/>
  <c r="U891" i="31"/>
  <c r="C891" i="31"/>
  <c r="X890" i="31"/>
  <c r="Z890" i="31" s="1"/>
  <c r="V890" i="31"/>
  <c r="W890" i="31" s="1"/>
  <c r="U890" i="31"/>
  <c r="C890" i="31"/>
  <c r="D890" i="31" s="1"/>
  <c r="B890" i="31"/>
  <c r="X889" i="31"/>
  <c r="Y889" i="31" s="1"/>
  <c r="V889" i="31"/>
  <c r="U889" i="31"/>
  <c r="C889" i="31"/>
  <c r="X888" i="31"/>
  <c r="Z888" i="31" s="1"/>
  <c r="V888" i="31"/>
  <c r="W888" i="31" s="1"/>
  <c r="U888" i="31"/>
  <c r="C888" i="31"/>
  <c r="D888" i="31" s="1"/>
  <c r="B888" i="31"/>
  <c r="X887" i="31"/>
  <c r="Y887" i="31" s="1"/>
  <c r="V887" i="31"/>
  <c r="U887" i="31"/>
  <c r="C887" i="31"/>
  <c r="X886" i="31"/>
  <c r="Z886" i="31" s="1"/>
  <c r="V886" i="31"/>
  <c r="W886" i="31" s="1"/>
  <c r="U886" i="31"/>
  <c r="C886" i="31"/>
  <c r="D886" i="31" s="1"/>
  <c r="B886" i="31"/>
  <c r="X885" i="31"/>
  <c r="Y885" i="31" s="1"/>
  <c r="V885" i="31"/>
  <c r="U885" i="31"/>
  <c r="C885" i="31"/>
  <c r="X884" i="31"/>
  <c r="Z884" i="31" s="1"/>
  <c r="V884" i="31"/>
  <c r="W884" i="31" s="1"/>
  <c r="U884" i="31"/>
  <c r="C884" i="31"/>
  <c r="D884" i="31" s="1"/>
  <c r="B884" i="31"/>
  <c r="X883" i="31"/>
  <c r="Y883" i="31" s="1"/>
  <c r="V883" i="31"/>
  <c r="U883" i="31"/>
  <c r="C883" i="31"/>
  <c r="X882" i="31"/>
  <c r="Y882" i="31" s="1"/>
  <c r="AA882" i="31" s="1"/>
  <c r="V882" i="31"/>
  <c r="W882" i="31" s="1"/>
  <c r="U882" i="31"/>
  <c r="C882" i="31"/>
  <c r="D882" i="31" s="1"/>
  <c r="B882" i="31"/>
  <c r="X881" i="31"/>
  <c r="Y881" i="31" s="1"/>
  <c r="V881" i="31"/>
  <c r="U881" i="31"/>
  <c r="C881" i="31"/>
  <c r="X880" i="31"/>
  <c r="Z880" i="31" s="1"/>
  <c r="V880" i="31"/>
  <c r="W880" i="31" s="1"/>
  <c r="U880" i="31"/>
  <c r="C880" i="31"/>
  <c r="D880" i="31" s="1"/>
  <c r="B880" i="31"/>
  <c r="X879" i="31"/>
  <c r="Y879" i="31" s="1"/>
  <c r="V879" i="31"/>
  <c r="U879" i="31"/>
  <c r="C879" i="31"/>
  <c r="X878" i="31"/>
  <c r="Z878" i="31" s="1"/>
  <c r="V878" i="31"/>
  <c r="W878" i="31" s="1"/>
  <c r="U878" i="31"/>
  <c r="C878" i="31"/>
  <c r="D878" i="31" s="1"/>
  <c r="B878" i="31"/>
  <c r="X877" i="31"/>
  <c r="Y877" i="31" s="1"/>
  <c r="V877" i="31"/>
  <c r="U877" i="31"/>
  <c r="C877" i="31"/>
  <c r="X876" i="31"/>
  <c r="Y876" i="31" s="1"/>
  <c r="AA876" i="31" s="1"/>
  <c r="V876" i="31"/>
  <c r="W876" i="31" s="1"/>
  <c r="U876" i="31"/>
  <c r="C876" i="31"/>
  <c r="D876" i="31" s="1"/>
  <c r="B876" i="31"/>
  <c r="X875" i="31"/>
  <c r="Y875" i="31" s="1"/>
  <c r="V875" i="31"/>
  <c r="U875" i="31"/>
  <c r="C875" i="31"/>
  <c r="X874" i="31"/>
  <c r="Z874" i="31" s="1"/>
  <c r="V874" i="31"/>
  <c r="W874" i="31" s="1"/>
  <c r="U874" i="31"/>
  <c r="C874" i="31"/>
  <c r="D874" i="31" s="1"/>
  <c r="B874" i="31"/>
  <c r="X873" i="31"/>
  <c r="Y873" i="31" s="1"/>
  <c r="V873" i="31"/>
  <c r="U873" i="31"/>
  <c r="C873" i="31"/>
  <c r="X872" i="31"/>
  <c r="Z872" i="31" s="1"/>
  <c r="V872" i="31"/>
  <c r="W872" i="31" s="1"/>
  <c r="U872" i="31"/>
  <c r="C872" i="31"/>
  <c r="D872" i="31" s="1"/>
  <c r="B872" i="31"/>
  <c r="X871" i="31"/>
  <c r="Y871" i="31" s="1"/>
  <c r="V871" i="31"/>
  <c r="U871" i="31"/>
  <c r="C871" i="31"/>
  <c r="X870" i="31"/>
  <c r="Z870" i="31" s="1"/>
  <c r="V870" i="31"/>
  <c r="W870" i="31" s="1"/>
  <c r="U870" i="31"/>
  <c r="C870" i="31"/>
  <c r="D870" i="31" s="1"/>
  <c r="B870" i="31"/>
  <c r="X869" i="31"/>
  <c r="Y869" i="31" s="1"/>
  <c r="V869" i="31"/>
  <c r="U869" i="31"/>
  <c r="C869" i="31"/>
  <c r="X868" i="31"/>
  <c r="Z868" i="31" s="1"/>
  <c r="V868" i="31"/>
  <c r="W868" i="31" s="1"/>
  <c r="U868" i="31"/>
  <c r="C868" i="31"/>
  <c r="D868" i="31" s="1"/>
  <c r="B868" i="31"/>
  <c r="X867" i="31"/>
  <c r="Y867" i="31" s="1"/>
  <c r="V867" i="31"/>
  <c r="U867" i="31"/>
  <c r="C867" i="31"/>
  <c r="X866" i="31"/>
  <c r="Y866" i="31" s="1"/>
  <c r="AA866" i="31" s="1"/>
  <c r="V866" i="31"/>
  <c r="W866" i="31" s="1"/>
  <c r="U866" i="31"/>
  <c r="C866" i="31"/>
  <c r="D866" i="31" s="1"/>
  <c r="B866" i="31"/>
  <c r="X865" i="31"/>
  <c r="Y865" i="31" s="1"/>
  <c r="V865" i="31"/>
  <c r="U865" i="31"/>
  <c r="C865" i="31"/>
  <c r="X864" i="31"/>
  <c r="Z864" i="31" s="1"/>
  <c r="V864" i="31"/>
  <c r="W864" i="31" s="1"/>
  <c r="U864" i="31"/>
  <c r="C864" i="31"/>
  <c r="D864" i="31" s="1"/>
  <c r="B864" i="31"/>
  <c r="X863" i="31"/>
  <c r="Y863" i="31" s="1"/>
  <c r="V863" i="31"/>
  <c r="U863" i="31"/>
  <c r="C863" i="31"/>
  <c r="X862" i="31"/>
  <c r="Z862" i="31" s="1"/>
  <c r="V862" i="31"/>
  <c r="W862" i="31" s="1"/>
  <c r="U862" i="31"/>
  <c r="C862" i="31"/>
  <c r="D862" i="31" s="1"/>
  <c r="B862" i="31"/>
  <c r="X861" i="31"/>
  <c r="Y861" i="31" s="1"/>
  <c r="V861" i="31"/>
  <c r="U861" i="31"/>
  <c r="C861" i="31"/>
  <c r="X860" i="31"/>
  <c r="Y860" i="31" s="1"/>
  <c r="AA860" i="31" s="1"/>
  <c r="V860" i="31"/>
  <c r="W860" i="31" s="1"/>
  <c r="U860" i="31"/>
  <c r="C860" i="31"/>
  <c r="D860" i="31" s="1"/>
  <c r="B860" i="31"/>
  <c r="X859" i="31"/>
  <c r="Y859" i="31" s="1"/>
  <c r="V859" i="31"/>
  <c r="U859" i="31"/>
  <c r="C859" i="31"/>
  <c r="X858" i="31"/>
  <c r="Y858" i="31" s="1"/>
  <c r="AA858" i="31" s="1"/>
  <c r="V858" i="31"/>
  <c r="W858" i="31" s="1"/>
  <c r="U858" i="31"/>
  <c r="C858" i="31"/>
  <c r="D858" i="31" s="1"/>
  <c r="B858" i="31"/>
  <c r="X857" i="31"/>
  <c r="Y857" i="31" s="1"/>
  <c r="V857" i="31"/>
  <c r="U857" i="31"/>
  <c r="C857" i="31"/>
  <c r="X856" i="31"/>
  <c r="Z856" i="31" s="1"/>
  <c r="V856" i="31"/>
  <c r="W856" i="31" s="1"/>
  <c r="U856" i="31"/>
  <c r="C856" i="31"/>
  <c r="D856" i="31" s="1"/>
  <c r="B856" i="31"/>
  <c r="X855" i="31"/>
  <c r="Y855" i="31" s="1"/>
  <c r="V855" i="31"/>
  <c r="U855" i="31"/>
  <c r="C855" i="31"/>
  <c r="X854" i="31"/>
  <c r="Z854" i="31" s="1"/>
  <c r="V854" i="31"/>
  <c r="W854" i="31" s="1"/>
  <c r="U854" i="31"/>
  <c r="C854" i="31"/>
  <c r="D854" i="31" s="1"/>
  <c r="B854" i="31"/>
  <c r="X853" i="31"/>
  <c r="Y853" i="31" s="1"/>
  <c r="V853" i="31"/>
  <c r="U853" i="31"/>
  <c r="C853" i="31"/>
  <c r="X852" i="31"/>
  <c r="Z852" i="31" s="1"/>
  <c r="V852" i="31"/>
  <c r="W852" i="31" s="1"/>
  <c r="U852" i="31"/>
  <c r="C852" i="31"/>
  <c r="D852" i="31" s="1"/>
  <c r="B852" i="31"/>
  <c r="X851" i="31"/>
  <c r="Y851" i="31" s="1"/>
  <c r="V851" i="31"/>
  <c r="U851" i="31"/>
  <c r="C851" i="31"/>
  <c r="X850" i="31"/>
  <c r="Y850" i="31" s="1"/>
  <c r="AA850" i="31" s="1"/>
  <c r="V850" i="31"/>
  <c r="W850" i="31" s="1"/>
  <c r="U850" i="31"/>
  <c r="C850" i="31"/>
  <c r="D850" i="31" s="1"/>
  <c r="B850" i="31"/>
  <c r="X849" i="31"/>
  <c r="Y849" i="31" s="1"/>
  <c r="V849" i="31"/>
  <c r="U849" i="31"/>
  <c r="C849" i="31"/>
  <c r="X848" i="31"/>
  <c r="Z848" i="31" s="1"/>
  <c r="V848" i="31"/>
  <c r="W848" i="31" s="1"/>
  <c r="U848" i="31"/>
  <c r="C848" i="31"/>
  <c r="D848" i="31" s="1"/>
  <c r="B848" i="31"/>
  <c r="X847" i="31"/>
  <c r="Y847" i="31" s="1"/>
  <c r="V847" i="31"/>
  <c r="U847" i="31"/>
  <c r="C847" i="31"/>
  <c r="X846" i="31"/>
  <c r="Z846" i="31" s="1"/>
  <c r="V846" i="31"/>
  <c r="W846" i="31" s="1"/>
  <c r="U846" i="31"/>
  <c r="C846" i="31"/>
  <c r="D846" i="31" s="1"/>
  <c r="B846" i="31"/>
  <c r="X845" i="31"/>
  <c r="Y845" i="31" s="1"/>
  <c r="V845" i="31"/>
  <c r="U845" i="31"/>
  <c r="C845" i="31"/>
  <c r="X844" i="31"/>
  <c r="Y844" i="31" s="1"/>
  <c r="AA844" i="31" s="1"/>
  <c r="V844" i="31"/>
  <c r="W844" i="31" s="1"/>
  <c r="U844" i="31"/>
  <c r="C844" i="31"/>
  <c r="D844" i="31" s="1"/>
  <c r="B844" i="31"/>
  <c r="X843" i="31"/>
  <c r="Y843" i="31" s="1"/>
  <c r="V843" i="31"/>
  <c r="U843" i="31"/>
  <c r="C843" i="31"/>
  <c r="X842" i="31"/>
  <c r="Z842" i="31" s="1"/>
  <c r="V842" i="31"/>
  <c r="W842" i="31" s="1"/>
  <c r="U842" i="31"/>
  <c r="C842" i="31"/>
  <c r="D842" i="31" s="1"/>
  <c r="B842" i="31"/>
  <c r="X841" i="31"/>
  <c r="Y841" i="31" s="1"/>
  <c r="V841" i="31"/>
  <c r="U841" i="31"/>
  <c r="C841" i="31"/>
  <c r="X840" i="31"/>
  <c r="Z840" i="31" s="1"/>
  <c r="V840" i="31"/>
  <c r="W840" i="31" s="1"/>
  <c r="U840" i="31"/>
  <c r="C840" i="31"/>
  <c r="D840" i="31" s="1"/>
  <c r="B840" i="31"/>
  <c r="X839" i="31"/>
  <c r="Y839" i="31" s="1"/>
  <c r="V839" i="31"/>
  <c r="U839" i="31"/>
  <c r="C839" i="31"/>
  <c r="X838" i="31"/>
  <c r="Z838" i="31" s="1"/>
  <c r="V838" i="31"/>
  <c r="W838" i="31" s="1"/>
  <c r="U838" i="31"/>
  <c r="C838" i="31"/>
  <c r="D838" i="31" s="1"/>
  <c r="B838" i="31"/>
  <c r="X837" i="31"/>
  <c r="Y837" i="31" s="1"/>
  <c r="V837" i="31"/>
  <c r="U837" i="31"/>
  <c r="C837" i="31"/>
  <c r="X836" i="31"/>
  <c r="Z836" i="31" s="1"/>
  <c r="V836" i="31"/>
  <c r="W836" i="31" s="1"/>
  <c r="U836" i="31"/>
  <c r="C836" i="31"/>
  <c r="D836" i="31" s="1"/>
  <c r="B836" i="31"/>
  <c r="X835" i="31"/>
  <c r="Y835" i="31" s="1"/>
  <c r="V835" i="31"/>
  <c r="U835" i="31"/>
  <c r="C835" i="31"/>
  <c r="X834" i="31"/>
  <c r="Y834" i="31" s="1"/>
  <c r="AA834" i="31" s="1"/>
  <c r="V834" i="31"/>
  <c r="W834" i="31" s="1"/>
  <c r="U834" i="31"/>
  <c r="C834" i="31"/>
  <c r="D834" i="31" s="1"/>
  <c r="B834" i="31"/>
  <c r="X833" i="31"/>
  <c r="Y833" i="31" s="1"/>
  <c r="V833" i="31"/>
  <c r="U833" i="31"/>
  <c r="C833" i="31"/>
  <c r="X832" i="31"/>
  <c r="Z832" i="31" s="1"/>
  <c r="V832" i="31"/>
  <c r="W832" i="31" s="1"/>
  <c r="U832" i="31"/>
  <c r="C832" i="31"/>
  <c r="D832" i="31" s="1"/>
  <c r="B832" i="31"/>
  <c r="X831" i="31"/>
  <c r="Y831" i="31" s="1"/>
  <c r="V831" i="31"/>
  <c r="U831" i="31"/>
  <c r="C831" i="31"/>
  <c r="X830" i="31"/>
  <c r="Z830" i="31" s="1"/>
  <c r="V830" i="31"/>
  <c r="W830" i="31" s="1"/>
  <c r="U830" i="31"/>
  <c r="C830" i="31"/>
  <c r="D830" i="31" s="1"/>
  <c r="B830" i="31"/>
  <c r="X829" i="31"/>
  <c r="Y829" i="31" s="1"/>
  <c r="V829" i="31"/>
  <c r="U829" i="31"/>
  <c r="C829" i="31"/>
  <c r="X828" i="31"/>
  <c r="Y828" i="31" s="1"/>
  <c r="AA828" i="31" s="1"/>
  <c r="V828" i="31"/>
  <c r="W828" i="31" s="1"/>
  <c r="U828" i="31"/>
  <c r="C828" i="31"/>
  <c r="D828" i="31" s="1"/>
  <c r="B828" i="31"/>
  <c r="X827" i="31"/>
  <c r="Y827" i="31" s="1"/>
  <c r="V827" i="31"/>
  <c r="U827" i="31"/>
  <c r="C827" i="31"/>
  <c r="X826" i="31"/>
  <c r="Y826" i="31" s="1"/>
  <c r="AA826" i="31" s="1"/>
  <c r="V826" i="31"/>
  <c r="W826" i="31" s="1"/>
  <c r="U826" i="31"/>
  <c r="C826" i="31"/>
  <c r="D826" i="31" s="1"/>
  <c r="B826" i="31"/>
  <c r="X825" i="31"/>
  <c r="Y825" i="31" s="1"/>
  <c r="V825" i="31"/>
  <c r="U825" i="31"/>
  <c r="C825" i="31"/>
  <c r="X824" i="31"/>
  <c r="Z824" i="31" s="1"/>
  <c r="V824" i="31"/>
  <c r="W824" i="31" s="1"/>
  <c r="U824" i="31"/>
  <c r="C824" i="31"/>
  <c r="D824" i="31" s="1"/>
  <c r="B824" i="31"/>
  <c r="X823" i="31"/>
  <c r="Y823" i="31" s="1"/>
  <c r="V823" i="31"/>
  <c r="U823" i="31"/>
  <c r="C823" i="31"/>
  <c r="X822" i="31"/>
  <c r="Z822" i="31" s="1"/>
  <c r="V822" i="31"/>
  <c r="W822" i="31" s="1"/>
  <c r="U822" i="31"/>
  <c r="C822" i="31"/>
  <c r="D822" i="31" s="1"/>
  <c r="B822" i="31"/>
  <c r="X821" i="31"/>
  <c r="Y821" i="31" s="1"/>
  <c r="V821" i="31"/>
  <c r="U821" i="31"/>
  <c r="C821" i="31"/>
  <c r="X820" i="31"/>
  <c r="Z820" i="31" s="1"/>
  <c r="V820" i="31"/>
  <c r="W820" i="31" s="1"/>
  <c r="U820" i="31"/>
  <c r="C820" i="31"/>
  <c r="D820" i="31" s="1"/>
  <c r="B820" i="31"/>
  <c r="X819" i="31"/>
  <c r="Y819" i="31" s="1"/>
  <c r="V819" i="31"/>
  <c r="U819" i="31"/>
  <c r="C819" i="31"/>
  <c r="X818" i="31"/>
  <c r="Y818" i="31" s="1"/>
  <c r="AA818" i="31" s="1"/>
  <c r="V818" i="31"/>
  <c r="W818" i="31" s="1"/>
  <c r="U818" i="31"/>
  <c r="C818" i="31"/>
  <c r="D818" i="31" s="1"/>
  <c r="B818" i="31"/>
  <c r="X817" i="31"/>
  <c r="Y817" i="31" s="1"/>
  <c r="V817" i="31"/>
  <c r="U817" i="31"/>
  <c r="C817" i="31"/>
  <c r="X816" i="31"/>
  <c r="Z816" i="31" s="1"/>
  <c r="V816" i="31"/>
  <c r="W816" i="31" s="1"/>
  <c r="U816" i="31"/>
  <c r="C816" i="31"/>
  <c r="D816" i="31" s="1"/>
  <c r="B816" i="31"/>
  <c r="X815" i="31"/>
  <c r="Y815" i="31" s="1"/>
  <c r="V815" i="31"/>
  <c r="U815" i="31"/>
  <c r="C815" i="31"/>
  <c r="X814" i="31"/>
  <c r="Z814" i="31" s="1"/>
  <c r="V814" i="31"/>
  <c r="W814" i="31" s="1"/>
  <c r="U814" i="31"/>
  <c r="C814" i="31"/>
  <c r="D814" i="31" s="1"/>
  <c r="B814" i="31"/>
  <c r="X381" i="31"/>
  <c r="Y381" i="31" s="1"/>
  <c r="V381" i="31"/>
  <c r="U381" i="31"/>
  <c r="C381" i="31"/>
  <c r="X380" i="31"/>
  <c r="Y380" i="31" s="1"/>
  <c r="AA380" i="31" s="1"/>
  <c r="V380" i="31"/>
  <c r="W380" i="31" s="1"/>
  <c r="U380" i="31"/>
  <c r="C380" i="31"/>
  <c r="D380" i="31" s="1"/>
  <c r="B380" i="31"/>
  <c r="X813" i="31"/>
  <c r="Y813" i="31" s="1"/>
  <c r="V813" i="31"/>
  <c r="U813" i="31"/>
  <c r="C813" i="31"/>
  <c r="X812" i="31"/>
  <c r="Z812" i="31" s="1"/>
  <c r="V812" i="31"/>
  <c r="W812" i="31" s="1"/>
  <c r="U812" i="31"/>
  <c r="C812" i="31"/>
  <c r="D812" i="31" s="1"/>
  <c r="B812" i="31"/>
  <c r="X811" i="31"/>
  <c r="Y811" i="31" s="1"/>
  <c r="V811" i="31"/>
  <c r="U811" i="31"/>
  <c r="C811" i="31"/>
  <c r="X810" i="31"/>
  <c r="Z810" i="31" s="1"/>
  <c r="V810" i="31"/>
  <c r="W810" i="31" s="1"/>
  <c r="U810" i="31"/>
  <c r="C810" i="31"/>
  <c r="D810" i="31" s="1"/>
  <c r="B810" i="31"/>
  <c r="X809" i="31"/>
  <c r="Y809" i="31" s="1"/>
  <c r="V809" i="31"/>
  <c r="U809" i="31"/>
  <c r="C809" i="31"/>
  <c r="X808" i="31"/>
  <c r="Z808" i="31" s="1"/>
  <c r="V808" i="31"/>
  <c r="W808" i="31" s="1"/>
  <c r="U808" i="31"/>
  <c r="C808" i="31"/>
  <c r="D808" i="31" s="1"/>
  <c r="B808" i="31"/>
  <c r="X807" i="31"/>
  <c r="Y807" i="31" s="1"/>
  <c r="V807" i="31"/>
  <c r="U807" i="31"/>
  <c r="C807" i="31"/>
  <c r="X806" i="31"/>
  <c r="Z806" i="31" s="1"/>
  <c r="V806" i="31"/>
  <c r="W806" i="31" s="1"/>
  <c r="U806" i="31"/>
  <c r="C806" i="31"/>
  <c r="D806" i="31" s="1"/>
  <c r="B806" i="31"/>
  <c r="X805" i="31"/>
  <c r="Y805" i="31" s="1"/>
  <c r="V805" i="31"/>
  <c r="U805" i="31"/>
  <c r="C805" i="31"/>
  <c r="X804" i="31"/>
  <c r="Y804" i="31" s="1"/>
  <c r="AA804" i="31" s="1"/>
  <c r="V804" i="31"/>
  <c r="W804" i="31" s="1"/>
  <c r="U804" i="31"/>
  <c r="C804" i="31"/>
  <c r="D804" i="31" s="1"/>
  <c r="B804" i="31"/>
  <c r="X387" i="31"/>
  <c r="Y387" i="31" s="1"/>
  <c r="V387" i="31"/>
  <c r="U387" i="31"/>
  <c r="C387" i="31"/>
  <c r="X386" i="31"/>
  <c r="Z386" i="31" s="1"/>
  <c r="V386" i="31"/>
  <c r="W386" i="31" s="1"/>
  <c r="U386" i="31"/>
  <c r="C386" i="31"/>
  <c r="D386" i="31" s="1"/>
  <c r="B386" i="31"/>
  <c r="X803" i="31"/>
  <c r="Y803" i="31" s="1"/>
  <c r="V803" i="31"/>
  <c r="U803" i="31"/>
  <c r="C803" i="31"/>
  <c r="X802" i="31"/>
  <c r="Z802" i="31" s="1"/>
  <c r="V802" i="31"/>
  <c r="W802" i="31" s="1"/>
  <c r="U802" i="31"/>
  <c r="C802" i="31"/>
  <c r="D802" i="31" s="1"/>
  <c r="B802" i="31"/>
  <c r="X801" i="31"/>
  <c r="Y801" i="31" s="1"/>
  <c r="V801" i="31"/>
  <c r="U801" i="31"/>
  <c r="C801" i="31"/>
  <c r="X800" i="31"/>
  <c r="Y800" i="31" s="1"/>
  <c r="AA800" i="31" s="1"/>
  <c r="V800" i="31"/>
  <c r="W800" i="31" s="1"/>
  <c r="U800" i="31"/>
  <c r="C800" i="31"/>
  <c r="D800" i="31" s="1"/>
  <c r="B800" i="31"/>
  <c r="X799" i="31"/>
  <c r="Y799" i="31" s="1"/>
  <c r="V799" i="31"/>
  <c r="U799" i="31"/>
  <c r="C799" i="31"/>
  <c r="X798" i="31"/>
  <c r="Y798" i="31" s="1"/>
  <c r="AA798" i="31" s="1"/>
  <c r="V798" i="31"/>
  <c r="W798" i="31" s="1"/>
  <c r="U798" i="31"/>
  <c r="C798" i="31"/>
  <c r="D798" i="31" s="1"/>
  <c r="B798" i="31"/>
  <c r="X797" i="31"/>
  <c r="Y797" i="31" s="1"/>
  <c r="V797" i="31"/>
  <c r="U797" i="31"/>
  <c r="C797" i="31"/>
  <c r="X796" i="31"/>
  <c r="Z796" i="31" s="1"/>
  <c r="V796" i="31"/>
  <c r="W796" i="31" s="1"/>
  <c r="U796" i="31"/>
  <c r="C796" i="31"/>
  <c r="D796" i="31" s="1"/>
  <c r="B796" i="31"/>
  <c r="X795" i="31"/>
  <c r="Y795" i="31" s="1"/>
  <c r="V795" i="31"/>
  <c r="U795" i="31"/>
  <c r="C795" i="31"/>
  <c r="X794" i="31"/>
  <c r="Z794" i="31" s="1"/>
  <c r="V794" i="31"/>
  <c r="W794" i="31" s="1"/>
  <c r="U794" i="31"/>
  <c r="C794" i="31"/>
  <c r="D794" i="31" s="1"/>
  <c r="B794" i="31"/>
  <c r="X793" i="31"/>
  <c r="Y793" i="31" s="1"/>
  <c r="V793" i="31"/>
  <c r="U793" i="31"/>
  <c r="C793" i="31"/>
  <c r="X792" i="31"/>
  <c r="Z792" i="31" s="1"/>
  <c r="V792" i="31"/>
  <c r="W792" i="31" s="1"/>
  <c r="U792" i="31"/>
  <c r="C792" i="31"/>
  <c r="D792" i="31" s="1"/>
  <c r="B792" i="31"/>
  <c r="X791" i="31"/>
  <c r="Y791" i="31" s="1"/>
  <c r="V791" i="31"/>
  <c r="U791" i="31"/>
  <c r="C791" i="31"/>
  <c r="X790" i="31"/>
  <c r="Y790" i="31" s="1"/>
  <c r="AA790" i="31" s="1"/>
  <c r="V790" i="31"/>
  <c r="W790" i="31" s="1"/>
  <c r="U790" i="31"/>
  <c r="C790" i="31"/>
  <c r="D790" i="31" s="1"/>
  <c r="B790" i="31"/>
  <c r="X789" i="31"/>
  <c r="Y789" i="31" s="1"/>
  <c r="V789" i="31"/>
  <c r="U789" i="31"/>
  <c r="C789" i="31"/>
  <c r="X788" i="31"/>
  <c r="Z788" i="31" s="1"/>
  <c r="V788" i="31"/>
  <c r="W788" i="31" s="1"/>
  <c r="U788" i="31"/>
  <c r="C788" i="31"/>
  <c r="D788" i="31" s="1"/>
  <c r="B788" i="31"/>
  <c r="X787" i="31"/>
  <c r="Y787" i="31" s="1"/>
  <c r="V787" i="31"/>
  <c r="U787" i="31"/>
  <c r="C787" i="31"/>
  <c r="X786" i="31"/>
  <c r="Z786" i="31" s="1"/>
  <c r="V786" i="31"/>
  <c r="W786" i="31" s="1"/>
  <c r="U786" i="31"/>
  <c r="C786" i="31"/>
  <c r="D786" i="31" s="1"/>
  <c r="B786" i="31"/>
  <c r="X785" i="31"/>
  <c r="Y785" i="31" s="1"/>
  <c r="V785" i="31"/>
  <c r="U785" i="31"/>
  <c r="C785" i="31"/>
  <c r="X784" i="31"/>
  <c r="Y784" i="31" s="1"/>
  <c r="AA784" i="31" s="1"/>
  <c r="V784" i="31"/>
  <c r="W784" i="31" s="1"/>
  <c r="U784" i="31"/>
  <c r="C784" i="31"/>
  <c r="D784" i="31" s="1"/>
  <c r="B784" i="31"/>
  <c r="X783" i="31"/>
  <c r="Y783" i="31" s="1"/>
  <c r="V783" i="31"/>
  <c r="U783" i="31"/>
  <c r="C783" i="31"/>
  <c r="X782" i="31"/>
  <c r="Z782" i="31" s="1"/>
  <c r="V782" i="31"/>
  <c r="W782" i="31" s="1"/>
  <c r="U782" i="31"/>
  <c r="C782" i="31"/>
  <c r="D782" i="31" s="1"/>
  <c r="B782" i="31"/>
  <c r="X781" i="31"/>
  <c r="Y781" i="31" s="1"/>
  <c r="V781" i="31"/>
  <c r="U781" i="31"/>
  <c r="C781" i="31"/>
  <c r="X780" i="31"/>
  <c r="Z780" i="31" s="1"/>
  <c r="V780" i="31"/>
  <c r="W780" i="31" s="1"/>
  <c r="U780" i="31"/>
  <c r="C780" i="31"/>
  <c r="D780" i="31" s="1"/>
  <c r="B780" i="31"/>
  <c r="X779" i="31"/>
  <c r="Y779" i="31" s="1"/>
  <c r="V779" i="31"/>
  <c r="U779" i="31"/>
  <c r="C779" i="31"/>
  <c r="X778" i="31"/>
  <c r="V778" i="31"/>
  <c r="W778" i="31" s="1"/>
  <c r="U778" i="31"/>
  <c r="C778" i="31"/>
  <c r="D778" i="31" s="1"/>
  <c r="B778" i="31"/>
  <c r="X777" i="31"/>
  <c r="Y777" i="31" s="1"/>
  <c r="V777" i="31"/>
  <c r="U777" i="31"/>
  <c r="C777" i="31"/>
  <c r="X776" i="31"/>
  <c r="Z776" i="31" s="1"/>
  <c r="V776" i="31"/>
  <c r="W776" i="31" s="1"/>
  <c r="U776" i="31"/>
  <c r="C776" i="31"/>
  <c r="D776" i="31" s="1"/>
  <c r="B776" i="31"/>
  <c r="X7" i="31"/>
  <c r="Y7" i="31" s="1"/>
  <c r="V7" i="31"/>
  <c r="U7" i="31"/>
  <c r="C7" i="31"/>
  <c r="X6" i="31"/>
  <c r="Y6" i="31" s="1"/>
  <c r="AA6" i="31" s="1"/>
  <c r="V6" i="31"/>
  <c r="W6" i="31" s="1"/>
  <c r="U6" i="31"/>
  <c r="C6" i="31"/>
  <c r="D6" i="31" s="1"/>
  <c r="B6" i="31"/>
  <c r="X775" i="31"/>
  <c r="Y775" i="31" s="1"/>
  <c r="V775" i="31"/>
  <c r="U775" i="31"/>
  <c r="C775" i="31"/>
  <c r="X774" i="31"/>
  <c r="Z774" i="31" s="1"/>
  <c r="V774" i="31"/>
  <c r="W774" i="31" s="1"/>
  <c r="U774" i="31"/>
  <c r="C774" i="31"/>
  <c r="D774" i="31" s="1"/>
  <c r="B774" i="31"/>
  <c r="X773" i="31"/>
  <c r="Y773" i="31" s="1"/>
  <c r="V773" i="31"/>
  <c r="U773" i="31"/>
  <c r="C773" i="31"/>
  <c r="X772" i="31"/>
  <c r="V772" i="31"/>
  <c r="W772" i="31" s="1"/>
  <c r="U772" i="31"/>
  <c r="C772" i="31"/>
  <c r="D772" i="31" s="1"/>
  <c r="B772" i="31"/>
  <c r="X771" i="31"/>
  <c r="Y771" i="31" s="1"/>
  <c r="V771" i="31"/>
  <c r="U771" i="31"/>
  <c r="C771" i="31"/>
  <c r="X770" i="31"/>
  <c r="Y770" i="31" s="1"/>
  <c r="AA770" i="31" s="1"/>
  <c r="V770" i="31"/>
  <c r="W770" i="31" s="1"/>
  <c r="U770" i="31"/>
  <c r="C770" i="31"/>
  <c r="D770" i="31" s="1"/>
  <c r="B770" i="31"/>
  <c r="X769" i="31"/>
  <c r="Y769" i="31" s="1"/>
  <c r="V769" i="31"/>
  <c r="U769" i="31"/>
  <c r="C769" i="31"/>
  <c r="X768" i="31"/>
  <c r="Y768" i="31" s="1"/>
  <c r="AA768" i="31" s="1"/>
  <c r="V768" i="31"/>
  <c r="W768" i="31" s="1"/>
  <c r="U768" i="31"/>
  <c r="C768" i="31"/>
  <c r="D768" i="31" s="1"/>
  <c r="B768" i="31"/>
  <c r="X767" i="31"/>
  <c r="Y767" i="31" s="1"/>
  <c r="V767" i="31"/>
  <c r="U767" i="31"/>
  <c r="C767" i="31"/>
  <c r="X766" i="31"/>
  <c r="Z766" i="31" s="1"/>
  <c r="V766" i="31"/>
  <c r="W766" i="31" s="1"/>
  <c r="U766" i="31"/>
  <c r="C766" i="31"/>
  <c r="D766" i="31" s="1"/>
  <c r="B766" i="31"/>
  <c r="X765" i="31"/>
  <c r="Y765" i="31" s="1"/>
  <c r="V765" i="31"/>
  <c r="U765" i="31"/>
  <c r="C765" i="31"/>
  <c r="X764" i="31"/>
  <c r="V764" i="31"/>
  <c r="W764" i="31" s="1"/>
  <c r="U764" i="31"/>
  <c r="C764" i="31"/>
  <c r="D764" i="31" s="1"/>
  <c r="B764" i="31"/>
  <c r="X763" i="31"/>
  <c r="Y763" i="31" s="1"/>
  <c r="V763" i="31"/>
  <c r="U763" i="31"/>
  <c r="C763" i="31"/>
  <c r="X762" i="31"/>
  <c r="Z762" i="31" s="1"/>
  <c r="V762" i="31"/>
  <c r="W762" i="31" s="1"/>
  <c r="U762" i="31"/>
  <c r="C762" i="31"/>
  <c r="D762" i="31" s="1"/>
  <c r="B762" i="31"/>
  <c r="X761" i="31"/>
  <c r="Y761" i="31" s="1"/>
  <c r="V761" i="31"/>
  <c r="U761" i="31"/>
  <c r="C761" i="31"/>
  <c r="X760" i="31"/>
  <c r="Y760" i="31" s="1"/>
  <c r="AA760" i="31" s="1"/>
  <c r="V760" i="31"/>
  <c r="W760" i="31" s="1"/>
  <c r="U760" i="31"/>
  <c r="C760" i="31"/>
  <c r="D760" i="31" s="1"/>
  <c r="B760" i="31"/>
  <c r="X759" i="31"/>
  <c r="Y759" i="31" s="1"/>
  <c r="V759" i="31"/>
  <c r="U759" i="31"/>
  <c r="C759" i="31"/>
  <c r="X758" i="31"/>
  <c r="Z758" i="31" s="1"/>
  <c r="V758" i="31"/>
  <c r="W758" i="31" s="1"/>
  <c r="U758" i="31"/>
  <c r="C758" i="31"/>
  <c r="D758" i="31" s="1"/>
  <c r="B758" i="31"/>
  <c r="X757" i="31"/>
  <c r="Y757" i="31" s="1"/>
  <c r="V757" i="31"/>
  <c r="U757" i="31"/>
  <c r="C757" i="31"/>
  <c r="X756" i="31"/>
  <c r="V756" i="31"/>
  <c r="W756" i="31" s="1"/>
  <c r="U756" i="31"/>
  <c r="C756" i="31"/>
  <c r="D756" i="31" s="1"/>
  <c r="B756" i="31"/>
  <c r="X755" i="31"/>
  <c r="Y755" i="31" s="1"/>
  <c r="V755" i="31"/>
  <c r="U755" i="31"/>
  <c r="C755" i="31"/>
  <c r="X754" i="31"/>
  <c r="Y754" i="31" s="1"/>
  <c r="AA754" i="31" s="1"/>
  <c r="V754" i="31"/>
  <c r="W754" i="31" s="1"/>
  <c r="U754" i="31"/>
  <c r="C754" i="31"/>
  <c r="D754" i="31" s="1"/>
  <c r="B754" i="31"/>
  <c r="X753" i="31"/>
  <c r="Y753" i="31" s="1"/>
  <c r="V753" i="31"/>
  <c r="U753" i="31"/>
  <c r="C753" i="31"/>
  <c r="X752" i="31"/>
  <c r="Z752" i="31" s="1"/>
  <c r="V752" i="31"/>
  <c r="W752" i="31" s="1"/>
  <c r="U752" i="31"/>
  <c r="C752" i="31"/>
  <c r="D752" i="31" s="1"/>
  <c r="B752" i="31"/>
  <c r="X751" i="31"/>
  <c r="Y751" i="31" s="1"/>
  <c r="V751" i="31"/>
  <c r="U751" i="31"/>
  <c r="C751" i="31"/>
  <c r="X750" i="31"/>
  <c r="Z750" i="31" s="1"/>
  <c r="V750" i="31"/>
  <c r="W750" i="31" s="1"/>
  <c r="U750" i="31"/>
  <c r="C750" i="31"/>
  <c r="D750" i="31" s="1"/>
  <c r="B750" i="31"/>
  <c r="X749" i="31"/>
  <c r="Y749" i="31" s="1"/>
  <c r="V749" i="31"/>
  <c r="U749" i="31"/>
  <c r="C749" i="31"/>
  <c r="X748" i="31"/>
  <c r="V748" i="31"/>
  <c r="W748" i="31" s="1"/>
  <c r="U748" i="31"/>
  <c r="C748" i="31"/>
  <c r="D748" i="31" s="1"/>
  <c r="B748" i="31"/>
  <c r="X747" i="31"/>
  <c r="Y747" i="31" s="1"/>
  <c r="V747" i="31"/>
  <c r="U747" i="31"/>
  <c r="C747" i="31"/>
  <c r="X746" i="31"/>
  <c r="Z746" i="31" s="1"/>
  <c r="V746" i="31"/>
  <c r="W746" i="31" s="1"/>
  <c r="U746" i="31"/>
  <c r="C746" i="31"/>
  <c r="D746" i="31" s="1"/>
  <c r="B746" i="31"/>
  <c r="X745" i="31"/>
  <c r="Y745" i="31" s="1"/>
  <c r="V745" i="31"/>
  <c r="U745" i="31"/>
  <c r="C745" i="31"/>
  <c r="X744" i="31"/>
  <c r="Y744" i="31" s="1"/>
  <c r="AA744" i="31" s="1"/>
  <c r="V744" i="31"/>
  <c r="W744" i="31" s="1"/>
  <c r="U744" i="31"/>
  <c r="C744" i="31"/>
  <c r="D744" i="31" s="1"/>
  <c r="B744" i="31"/>
  <c r="X743" i="31"/>
  <c r="Y743" i="31" s="1"/>
  <c r="V743" i="31"/>
  <c r="U743" i="31"/>
  <c r="C743" i="31"/>
  <c r="X742" i="31"/>
  <c r="Z742" i="31" s="1"/>
  <c r="V742" i="31"/>
  <c r="W742" i="31" s="1"/>
  <c r="U742" i="31"/>
  <c r="C742" i="31"/>
  <c r="D742" i="31" s="1"/>
  <c r="B742" i="31"/>
  <c r="X741" i="31"/>
  <c r="Y741" i="31" s="1"/>
  <c r="V741" i="31"/>
  <c r="U741" i="31"/>
  <c r="C741" i="31"/>
  <c r="X740" i="31"/>
  <c r="V740" i="31"/>
  <c r="W740" i="31" s="1"/>
  <c r="U740" i="31"/>
  <c r="C740" i="31"/>
  <c r="D740" i="31" s="1"/>
  <c r="B740" i="31"/>
  <c r="X739" i="31"/>
  <c r="Y739" i="31" s="1"/>
  <c r="V739" i="31"/>
  <c r="U739" i="31"/>
  <c r="C739" i="31"/>
  <c r="X738" i="31"/>
  <c r="Y738" i="31" s="1"/>
  <c r="AA738" i="31" s="1"/>
  <c r="V738" i="31"/>
  <c r="W738" i="31" s="1"/>
  <c r="U738" i="31"/>
  <c r="C738" i="31"/>
  <c r="D738" i="31" s="1"/>
  <c r="B738" i="31"/>
  <c r="X737" i="31"/>
  <c r="Y737" i="31" s="1"/>
  <c r="V737" i="31"/>
  <c r="U737" i="31"/>
  <c r="C737" i="31"/>
  <c r="X736" i="31"/>
  <c r="Y736" i="31" s="1"/>
  <c r="AA736" i="31" s="1"/>
  <c r="V736" i="31"/>
  <c r="W736" i="31" s="1"/>
  <c r="U736" i="31"/>
  <c r="C736" i="31"/>
  <c r="D736" i="31" s="1"/>
  <c r="B736" i="31"/>
  <c r="X735" i="31"/>
  <c r="Y735" i="31" s="1"/>
  <c r="V735" i="31"/>
  <c r="U735" i="31"/>
  <c r="C735" i="31"/>
  <c r="X734" i="31"/>
  <c r="Z734" i="31" s="1"/>
  <c r="V734" i="31"/>
  <c r="W734" i="31" s="1"/>
  <c r="U734" i="31"/>
  <c r="C734" i="31"/>
  <c r="D734" i="31" s="1"/>
  <c r="B734" i="31"/>
  <c r="X733" i="31"/>
  <c r="Y733" i="31" s="1"/>
  <c r="V733" i="31"/>
  <c r="U733" i="31"/>
  <c r="C733" i="31"/>
  <c r="X732" i="31"/>
  <c r="V732" i="31"/>
  <c r="W732" i="31" s="1"/>
  <c r="U732" i="31"/>
  <c r="C732" i="31"/>
  <c r="D732" i="31" s="1"/>
  <c r="B732" i="31"/>
  <c r="X731" i="31"/>
  <c r="Y731" i="31" s="1"/>
  <c r="V731" i="31"/>
  <c r="U731" i="31"/>
  <c r="C731" i="31"/>
  <c r="X730" i="31"/>
  <c r="Z730" i="31" s="1"/>
  <c r="V730" i="31"/>
  <c r="W730" i="31" s="1"/>
  <c r="U730" i="31"/>
  <c r="C730" i="31"/>
  <c r="D730" i="31" s="1"/>
  <c r="B730" i="31"/>
  <c r="X729" i="31"/>
  <c r="Y729" i="31" s="1"/>
  <c r="V729" i="31"/>
  <c r="U729" i="31"/>
  <c r="C729" i="31"/>
  <c r="X728" i="31"/>
  <c r="Y728" i="31" s="1"/>
  <c r="AA728" i="31" s="1"/>
  <c r="V728" i="31"/>
  <c r="W728" i="31" s="1"/>
  <c r="U728" i="31"/>
  <c r="C728" i="31"/>
  <c r="D728" i="31" s="1"/>
  <c r="B728" i="31"/>
  <c r="X727" i="31"/>
  <c r="Y727" i="31" s="1"/>
  <c r="V727" i="31"/>
  <c r="U727" i="31"/>
  <c r="C727" i="31"/>
  <c r="X726" i="31"/>
  <c r="Z726" i="31" s="1"/>
  <c r="V726" i="31"/>
  <c r="W726" i="31" s="1"/>
  <c r="U726" i="31"/>
  <c r="C726" i="31"/>
  <c r="D726" i="31" s="1"/>
  <c r="B726" i="31"/>
  <c r="X725" i="31"/>
  <c r="Y725" i="31" s="1"/>
  <c r="V725" i="31"/>
  <c r="U725" i="31"/>
  <c r="C725" i="31"/>
  <c r="X724" i="31"/>
  <c r="V724" i="31"/>
  <c r="W724" i="31" s="1"/>
  <c r="U724" i="31"/>
  <c r="C724" i="31"/>
  <c r="D724" i="31" s="1"/>
  <c r="B724" i="31"/>
  <c r="X723" i="31"/>
  <c r="Y723" i="31" s="1"/>
  <c r="V723" i="31"/>
  <c r="U723" i="31"/>
  <c r="C723" i="31"/>
  <c r="X722" i="31"/>
  <c r="Y722" i="31" s="1"/>
  <c r="AA722" i="31" s="1"/>
  <c r="V722" i="31"/>
  <c r="W722" i="31" s="1"/>
  <c r="U722" i="31"/>
  <c r="C722" i="31"/>
  <c r="D722" i="31" s="1"/>
  <c r="B722" i="31"/>
  <c r="X721" i="31"/>
  <c r="Y721" i="31" s="1"/>
  <c r="V721" i="31"/>
  <c r="U721" i="31"/>
  <c r="C721" i="31"/>
  <c r="X720" i="31"/>
  <c r="Z720" i="31" s="1"/>
  <c r="V720" i="31"/>
  <c r="W720" i="31" s="1"/>
  <c r="U720" i="31"/>
  <c r="C720" i="31"/>
  <c r="D720" i="31" s="1"/>
  <c r="B720" i="31"/>
  <c r="X719" i="31"/>
  <c r="Y719" i="31" s="1"/>
  <c r="V719" i="31"/>
  <c r="U719" i="31"/>
  <c r="C719" i="31"/>
  <c r="X718" i="31"/>
  <c r="Z718" i="31" s="1"/>
  <c r="V718" i="31"/>
  <c r="W718" i="31" s="1"/>
  <c r="U718" i="31"/>
  <c r="C718" i="31"/>
  <c r="D718" i="31" s="1"/>
  <c r="B718" i="31"/>
  <c r="X717" i="31"/>
  <c r="Y717" i="31" s="1"/>
  <c r="V717" i="31"/>
  <c r="U717" i="31"/>
  <c r="C717" i="31"/>
  <c r="X716" i="31"/>
  <c r="Y716" i="31" s="1"/>
  <c r="AA716" i="31" s="1"/>
  <c r="V716" i="31"/>
  <c r="W716" i="31" s="1"/>
  <c r="U716" i="31"/>
  <c r="C716" i="31"/>
  <c r="D716" i="31" s="1"/>
  <c r="B716" i="31"/>
  <c r="X715" i="31"/>
  <c r="Y715" i="31" s="1"/>
  <c r="V715" i="31"/>
  <c r="U715" i="31"/>
  <c r="C715" i="31"/>
  <c r="X714" i="31"/>
  <c r="Z714" i="31" s="1"/>
  <c r="V714" i="31"/>
  <c r="W714" i="31" s="1"/>
  <c r="U714" i="31"/>
  <c r="C714" i="31"/>
  <c r="D714" i="31" s="1"/>
  <c r="B714" i="31"/>
  <c r="X713" i="31"/>
  <c r="Y713" i="31" s="1"/>
  <c r="V713" i="31"/>
  <c r="U713" i="31"/>
  <c r="C713" i="31"/>
  <c r="X712" i="31"/>
  <c r="Y712" i="31" s="1"/>
  <c r="AA712" i="31" s="1"/>
  <c r="V712" i="31"/>
  <c r="W712" i="31" s="1"/>
  <c r="U712" i="31"/>
  <c r="C712" i="31"/>
  <c r="D712" i="31" s="1"/>
  <c r="B712" i="31"/>
  <c r="X711" i="31"/>
  <c r="Y711" i="31" s="1"/>
  <c r="V711" i="31"/>
  <c r="U711" i="31"/>
  <c r="C711" i="31"/>
  <c r="X710" i="31"/>
  <c r="Z710" i="31" s="1"/>
  <c r="V710" i="31"/>
  <c r="W710" i="31" s="1"/>
  <c r="U710" i="31"/>
  <c r="C710" i="31"/>
  <c r="D710" i="31" s="1"/>
  <c r="B710" i="31"/>
  <c r="X709" i="31"/>
  <c r="Y709" i="31" s="1"/>
  <c r="V709" i="31"/>
  <c r="U709" i="31"/>
  <c r="C709" i="31"/>
  <c r="X708" i="31"/>
  <c r="V708" i="31"/>
  <c r="W708" i="31" s="1"/>
  <c r="U708" i="31"/>
  <c r="C708" i="31"/>
  <c r="D708" i="31" s="1"/>
  <c r="B708" i="31"/>
  <c r="X707" i="31"/>
  <c r="Y707" i="31" s="1"/>
  <c r="V707" i="31"/>
  <c r="U707" i="31"/>
  <c r="C707" i="31"/>
  <c r="X706" i="31"/>
  <c r="Z706" i="31" s="1"/>
  <c r="V706" i="31"/>
  <c r="W706" i="31" s="1"/>
  <c r="U706" i="31"/>
  <c r="C706" i="31"/>
  <c r="D706" i="31" s="1"/>
  <c r="B706" i="31"/>
  <c r="X705" i="31"/>
  <c r="Y705" i="31" s="1"/>
  <c r="V705" i="31"/>
  <c r="U705" i="31"/>
  <c r="C705" i="31"/>
  <c r="X704" i="31"/>
  <c r="Z704" i="31" s="1"/>
  <c r="V704" i="31"/>
  <c r="W704" i="31" s="1"/>
  <c r="U704" i="31"/>
  <c r="C704" i="31"/>
  <c r="D704" i="31" s="1"/>
  <c r="B704" i="31"/>
  <c r="X703" i="31"/>
  <c r="Y703" i="31" s="1"/>
  <c r="V703" i="31"/>
  <c r="U703" i="31"/>
  <c r="C703" i="31"/>
  <c r="X702" i="31"/>
  <c r="Z702" i="31" s="1"/>
  <c r="V702" i="31"/>
  <c r="W702" i="31" s="1"/>
  <c r="U702" i="31"/>
  <c r="C702" i="31"/>
  <c r="D702" i="31" s="1"/>
  <c r="B702" i="31"/>
  <c r="X701" i="31"/>
  <c r="Y701" i="31" s="1"/>
  <c r="V701" i="31"/>
  <c r="U701" i="31"/>
  <c r="C701" i="31"/>
  <c r="X700" i="31"/>
  <c r="Z700" i="31" s="1"/>
  <c r="V700" i="31"/>
  <c r="W700" i="31" s="1"/>
  <c r="U700" i="31"/>
  <c r="C700" i="31"/>
  <c r="D700" i="31" s="1"/>
  <c r="B700" i="31"/>
  <c r="X699" i="31"/>
  <c r="Y699" i="31" s="1"/>
  <c r="V699" i="31"/>
  <c r="U699" i="31"/>
  <c r="C699" i="31"/>
  <c r="X698" i="31"/>
  <c r="Z698" i="31" s="1"/>
  <c r="V698" i="31"/>
  <c r="W698" i="31" s="1"/>
  <c r="U698" i="31"/>
  <c r="C698" i="31"/>
  <c r="D698" i="31" s="1"/>
  <c r="B698" i="31"/>
  <c r="X697" i="31"/>
  <c r="Y697" i="31" s="1"/>
  <c r="V697" i="31"/>
  <c r="U697" i="31"/>
  <c r="C697" i="31"/>
  <c r="X696" i="31"/>
  <c r="Z696" i="31" s="1"/>
  <c r="V696" i="31"/>
  <c r="W696" i="31" s="1"/>
  <c r="U696" i="31"/>
  <c r="C696" i="31"/>
  <c r="D696" i="31" s="1"/>
  <c r="B696" i="31"/>
  <c r="X695" i="31"/>
  <c r="Y695" i="31" s="1"/>
  <c r="V695" i="31"/>
  <c r="U695" i="31"/>
  <c r="C695" i="31"/>
  <c r="X694" i="31"/>
  <c r="Z694" i="31" s="1"/>
  <c r="V694" i="31"/>
  <c r="W694" i="31" s="1"/>
  <c r="U694" i="31"/>
  <c r="C694" i="31"/>
  <c r="D694" i="31" s="1"/>
  <c r="B694" i="31"/>
  <c r="X693" i="31"/>
  <c r="Y693" i="31" s="1"/>
  <c r="V693" i="31"/>
  <c r="U693" i="31"/>
  <c r="C693" i="31"/>
  <c r="X692" i="31"/>
  <c r="Y692" i="31" s="1"/>
  <c r="AA692" i="31" s="1"/>
  <c r="V692" i="31"/>
  <c r="W692" i="31" s="1"/>
  <c r="U692" i="31"/>
  <c r="C692" i="31"/>
  <c r="D692" i="31" s="1"/>
  <c r="B692" i="31"/>
  <c r="X691" i="31"/>
  <c r="Y691" i="31" s="1"/>
  <c r="V691" i="31"/>
  <c r="U691" i="31"/>
  <c r="C691" i="31"/>
  <c r="X690" i="31"/>
  <c r="Z690" i="31" s="1"/>
  <c r="V690" i="31"/>
  <c r="W690" i="31" s="1"/>
  <c r="U690" i="31"/>
  <c r="C690" i="31"/>
  <c r="D690" i="31" s="1"/>
  <c r="B690" i="31"/>
  <c r="X689" i="31"/>
  <c r="Y689" i="31" s="1"/>
  <c r="V689" i="31"/>
  <c r="U689" i="31"/>
  <c r="C689" i="31"/>
  <c r="X688" i="31"/>
  <c r="Z688" i="31" s="1"/>
  <c r="V688" i="31"/>
  <c r="W688" i="31" s="1"/>
  <c r="U688" i="31"/>
  <c r="C688" i="31"/>
  <c r="D688" i="31" s="1"/>
  <c r="B688" i="31"/>
  <c r="X687" i="31"/>
  <c r="Y687" i="31" s="1"/>
  <c r="V687" i="31"/>
  <c r="U687" i="31"/>
  <c r="C687" i="31"/>
  <c r="X686" i="31"/>
  <c r="Z686" i="31" s="1"/>
  <c r="V686" i="31"/>
  <c r="W686" i="31" s="1"/>
  <c r="U686" i="31"/>
  <c r="C686" i="31"/>
  <c r="D686" i="31" s="1"/>
  <c r="B686" i="31"/>
  <c r="X685" i="31"/>
  <c r="Y685" i="31" s="1"/>
  <c r="V685" i="31"/>
  <c r="U685" i="31"/>
  <c r="C685" i="31"/>
  <c r="X684" i="31"/>
  <c r="Y684" i="31" s="1"/>
  <c r="AA684" i="31" s="1"/>
  <c r="V684" i="31"/>
  <c r="W684" i="31" s="1"/>
  <c r="U684" i="31"/>
  <c r="C684" i="31"/>
  <c r="D684" i="31" s="1"/>
  <c r="B684" i="31"/>
  <c r="X683" i="31"/>
  <c r="Y683" i="31" s="1"/>
  <c r="V683" i="31"/>
  <c r="U683" i="31"/>
  <c r="C683" i="31"/>
  <c r="X682" i="31"/>
  <c r="Z682" i="31" s="1"/>
  <c r="V682" i="31"/>
  <c r="W682" i="31" s="1"/>
  <c r="U682" i="31"/>
  <c r="C682" i="31"/>
  <c r="D682" i="31" s="1"/>
  <c r="B682" i="31"/>
  <c r="X681" i="31"/>
  <c r="Y681" i="31" s="1"/>
  <c r="V681" i="31"/>
  <c r="U681" i="31"/>
  <c r="C681" i="31"/>
  <c r="X680" i="31"/>
  <c r="Z680" i="31" s="1"/>
  <c r="V680" i="31"/>
  <c r="W680" i="31" s="1"/>
  <c r="U680" i="31"/>
  <c r="C680" i="31"/>
  <c r="D680" i="31" s="1"/>
  <c r="B680" i="31"/>
  <c r="X679" i="31"/>
  <c r="Y679" i="31" s="1"/>
  <c r="V679" i="31"/>
  <c r="U679" i="31"/>
  <c r="C679" i="31"/>
  <c r="X678" i="31"/>
  <c r="Z678" i="31" s="1"/>
  <c r="V678" i="31"/>
  <c r="W678" i="31" s="1"/>
  <c r="U678" i="31"/>
  <c r="C678" i="31"/>
  <c r="D678" i="31" s="1"/>
  <c r="B678" i="31"/>
  <c r="X677" i="31"/>
  <c r="Y677" i="31" s="1"/>
  <c r="V677" i="31"/>
  <c r="U677" i="31"/>
  <c r="C677" i="31"/>
  <c r="X676" i="31"/>
  <c r="Y676" i="31" s="1"/>
  <c r="AA676" i="31" s="1"/>
  <c r="V676" i="31"/>
  <c r="W676" i="31" s="1"/>
  <c r="U676" i="31"/>
  <c r="C676" i="31"/>
  <c r="D676" i="31" s="1"/>
  <c r="B676" i="31"/>
  <c r="X675" i="31"/>
  <c r="Y675" i="31" s="1"/>
  <c r="V675" i="31"/>
  <c r="U675" i="31"/>
  <c r="C675" i="31"/>
  <c r="X674" i="31"/>
  <c r="Z674" i="31" s="1"/>
  <c r="V674" i="31"/>
  <c r="W674" i="31" s="1"/>
  <c r="U674" i="31"/>
  <c r="C674" i="31"/>
  <c r="D674" i="31" s="1"/>
  <c r="B674" i="31"/>
  <c r="X673" i="31"/>
  <c r="Y673" i="31" s="1"/>
  <c r="V673" i="31"/>
  <c r="U673" i="31"/>
  <c r="C673" i="31"/>
  <c r="X672" i="31"/>
  <c r="Z672" i="31" s="1"/>
  <c r="V672" i="31"/>
  <c r="W672" i="31" s="1"/>
  <c r="U672" i="31"/>
  <c r="C672" i="31"/>
  <c r="D672" i="31" s="1"/>
  <c r="B672" i="31"/>
  <c r="X671" i="31"/>
  <c r="Y671" i="31" s="1"/>
  <c r="V671" i="31"/>
  <c r="U671" i="31"/>
  <c r="C671" i="31"/>
  <c r="X670" i="31"/>
  <c r="Z670" i="31" s="1"/>
  <c r="V670" i="31"/>
  <c r="W670" i="31" s="1"/>
  <c r="U670" i="31"/>
  <c r="C670" i="31"/>
  <c r="D670" i="31" s="1"/>
  <c r="B670" i="31"/>
  <c r="X669" i="31"/>
  <c r="Y669" i="31" s="1"/>
  <c r="V669" i="31"/>
  <c r="U669" i="31"/>
  <c r="C669" i="31"/>
  <c r="X668" i="31"/>
  <c r="Y668" i="31" s="1"/>
  <c r="AA668" i="31" s="1"/>
  <c r="V668" i="31"/>
  <c r="W668" i="31" s="1"/>
  <c r="U668" i="31"/>
  <c r="C668" i="31"/>
  <c r="D668" i="31" s="1"/>
  <c r="B668" i="31"/>
  <c r="X667" i="31"/>
  <c r="Y667" i="31" s="1"/>
  <c r="V667" i="31"/>
  <c r="U667" i="31"/>
  <c r="C667" i="31"/>
  <c r="X666" i="31"/>
  <c r="Z666" i="31" s="1"/>
  <c r="V666" i="31"/>
  <c r="W666" i="31" s="1"/>
  <c r="U666" i="31"/>
  <c r="C666" i="31"/>
  <c r="D666" i="31" s="1"/>
  <c r="B666" i="31"/>
  <c r="X665" i="31"/>
  <c r="Y665" i="31" s="1"/>
  <c r="V665" i="31"/>
  <c r="U665" i="31"/>
  <c r="C665" i="31"/>
  <c r="X664" i="31"/>
  <c r="Z664" i="31" s="1"/>
  <c r="V664" i="31"/>
  <c r="W664" i="31" s="1"/>
  <c r="U664" i="31"/>
  <c r="C664" i="31"/>
  <c r="D664" i="31" s="1"/>
  <c r="B664" i="31"/>
  <c r="X663" i="31"/>
  <c r="Y663" i="31" s="1"/>
  <c r="V663" i="31"/>
  <c r="U663" i="31"/>
  <c r="C663" i="31"/>
  <c r="X662" i="31"/>
  <c r="Z662" i="31" s="1"/>
  <c r="V662" i="31"/>
  <c r="W662" i="31" s="1"/>
  <c r="U662" i="31"/>
  <c r="C662" i="31"/>
  <c r="D662" i="31" s="1"/>
  <c r="B662" i="31"/>
  <c r="X661" i="31"/>
  <c r="Y661" i="31" s="1"/>
  <c r="V661" i="31"/>
  <c r="U661" i="31"/>
  <c r="C661" i="31"/>
  <c r="X660" i="31"/>
  <c r="Y660" i="31" s="1"/>
  <c r="AA660" i="31" s="1"/>
  <c r="V660" i="31"/>
  <c r="W660" i="31" s="1"/>
  <c r="U660" i="31"/>
  <c r="C660" i="31"/>
  <c r="D660" i="31" s="1"/>
  <c r="B660" i="31"/>
  <c r="X659" i="31"/>
  <c r="Y659" i="31" s="1"/>
  <c r="V659" i="31"/>
  <c r="U659" i="31"/>
  <c r="C659" i="31"/>
  <c r="X658" i="31"/>
  <c r="Y658" i="31" s="1"/>
  <c r="AA658" i="31" s="1"/>
  <c r="V658" i="31"/>
  <c r="W658" i="31" s="1"/>
  <c r="U658" i="31"/>
  <c r="C658" i="31"/>
  <c r="D658" i="31" s="1"/>
  <c r="B658" i="31"/>
  <c r="X657" i="31"/>
  <c r="Y657" i="31" s="1"/>
  <c r="V657" i="31"/>
  <c r="U657" i="31"/>
  <c r="C657" i="31"/>
  <c r="X656" i="31"/>
  <c r="Z656" i="31" s="1"/>
  <c r="V656" i="31"/>
  <c r="W656" i="31" s="1"/>
  <c r="U656" i="31"/>
  <c r="C656" i="31"/>
  <c r="D656" i="31" s="1"/>
  <c r="B656" i="31"/>
  <c r="X655" i="31"/>
  <c r="Y655" i="31" s="1"/>
  <c r="V655" i="31"/>
  <c r="U655" i="31"/>
  <c r="C655" i="31"/>
  <c r="X654" i="31"/>
  <c r="Z654" i="31" s="1"/>
  <c r="V654" i="31"/>
  <c r="W654" i="31" s="1"/>
  <c r="U654" i="31"/>
  <c r="C654" i="31"/>
  <c r="D654" i="31" s="1"/>
  <c r="B654" i="31"/>
  <c r="X653" i="31"/>
  <c r="Y653" i="31" s="1"/>
  <c r="V653" i="31"/>
  <c r="U653" i="31"/>
  <c r="C653" i="31"/>
  <c r="X652" i="31"/>
  <c r="Y652" i="31" s="1"/>
  <c r="AA652" i="31" s="1"/>
  <c r="V652" i="31"/>
  <c r="W652" i="31" s="1"/>
  <c r="U652" i="31"/>
  <c r="C652" i="31"/>
  <c r="D652" i="31" s="1"/>
  <c r="B652" i="31"/>
  <c r="X651" i="31"/>
  <c r="Y651" i="31" s="1"/>
  <c r="V651" i="31"/>
  <c r="U651" i="31"/>
  <c r="C651" i="31"/>
  <c r="X650" i="31"/>
  <c r="Y650" i="31" s="1"/>
  <c r="AA650" i="31" s="1"/>
  <c r="V650" i="31"/>
  <c r="W650" i="31" s="1"/>
  <c r="U650" i="31"/>
  <c r="C650" i="31"/>
  <c r="D650" i="31" s="1"/>
  <c r="B650" i="31"/>
  <c r="X649" i="31"/>
  <c r="Y649" i="31" s="1"/>
  <c r="V649" i="31"/>
  <c r="U649" i="31"/>
  <c r="C649" i="31"/>
  <c r="X648" i="31"/>
  <c r="Z648" i="31" s="1"/>
  <c r="V648" i="31"/>
  <c r="W648" i="31" s="1"/>
  <c r="U648" i="31"/>
  <c r="C648" i="31"/>
  <c r="D648" i="31" s="1"/>
  <c r="B648" i="31"/>
  <c r="X647" i="31"/>
  <c r="Y647" i="31" s="1"/>
  <c r="V647" i="31"/>
  <c r="U647" i="31"/>
  <c r="C647" i="31"/>
  <c r="X646" i="31"/>
  <c r="Z646" i="31" s="1"/>
  <c r="V646" i="31"/>
  <c r="W646" i="31" s="1"/>
  <c r="U646" i="31"/>
  <c r="C646" i="31"/>
  <c r="D646" i="31" s="1"/>
  <c r="B646" i="31"/>
  <c r="X645" i="31"/>
  <c r="Y645" i="31" s="1"/>
  <c r="V645" i="31"/>
  <c r="U645" i="31"/>
  <c r="C645" i="31"/>
  <c r="X644" i="31"/>
  <c r="Y644" i="31" s="1"/>
  <c r="AA644" i="31" s="1"/>
  <c r="V644" i="31"/>
  <c r="W644" i="31" s="1"/>
  <c r="U644" i="31"/>
  <c r="C644" i="31"/>
  <c r="D644" i="31" s="1"/>
  <c r="B644" i="31"/>
  <c r="X643" i="31"/>
  <c r="Y643" i="31" s="1"/>
  <c r="V643" i="31"/>
  <c r="U643" i="31"/>
  <c r="C643" i="31"/>
  <c r="X642" i="31"/>
  <c r="Z642" i="31" s="1"/>
  <c r="V642" i="31"/>
  <c r="W642" i="31" s="1"/>
  <c r="U642" i="31"/>
  <c r="C642" i="31"/>
  <c r="D642" i="31" s="1"/>
  <c r="B642" i="31"/>
  <c r="X641" i="31"/>
  <c r="Y641" i="31" s="1"/>
  <c r="V641" i="31"/>
  <c r="U641" i="31"/>
  <c r="C641" i="31"/>
  <c r="X640" i="31"/>
  <c r="Z640" i="31" s="1"/>
  <c r="V640" i="31"/>
  <c r="W640" i="31" s="1"/>
  <c r="U640" i="31"/>
  <c r="C640" i="31"/>
  <c r="D640" i="31" s="1"/>
  <c r="B640" i="31"/>
  <c r="X639" i="31"/>
  <c r="Y639" i="31" s="1"/>
  <c r="V639" i="31"/>
  <c r="U639" i="31"/>
  <c r="C639" i="31"/>
  <c r="X638" i="31"/>
  <c r="Z638" i="31" s="1"/>
  <c r="V638" i="31"/>
  <c r="W638" i="31" s="1"/>
  <c r="U638" i="31"/>
  <c r="C638" i="31"/>
  <c r="D638" i="31" s="1"/>
  <c r="B638" i="31"/>
  <c r="X637" i="31"/>
  <c r="Y637" i="31" s="1"/>
  <c r="V637" i="31"/>
  <c r="U637" i="31"/>
  <c r="C637" i="31"/>
  <c r="X636" i="31"/>
  <c r="Y636" i="31" s="1"/>
  <c r="AA636" i="31" s="1"/>
  <c r="V636" i="31"/>
  <c r="W636" i="31" s="1"/>
  <c r="U636" i="31"/>
  <c r="C636" i="31"/>
  <c r="D636" i="31" s="1"/>
  <c r="B636" i="31"/>
  <c r="X635" i="31"/>
  <c r="Y635" i="31" s="1"/>
  <c r="V635" i="31"/>
  <c r="U635" i="31"/>
  <c r="C635" i="31"/>
  <c r="X634" i="31"/>
  <c r="Z634" i="31" s="1"/>
  <c r="V634" i="31"/>
  <c r="W634" i="31" s="1"/>
  <c r="U634" i="31"/>
  <c r="C634" i="31"/>
  <c r="D634" i="31" s="1"/>
  <c r="B634" i="31"/>
  <c r="X633" i="31"/>
  <c r="Y633" i="31" s="1"/>
  <c r="V633" i="31"/>
  <c r="U633" i="31"/>
  <c r="C633" i="31"/>
  <c r="X632" i="31"/>
  <c r="Z632" i="31" s="1"/>
  <c r="V632" i="31"/>
  <c r="W632" i="31" s="1"/>
  <c r="U632" i="31"/>
  <c r="C632" i="31"/>
  <c r="D632" i="31" s="1"/>
  <c r="B632" i="31"/>
  <c r="X631" i="31"/>
  <c r="Y631" i="31" s="1"/>
  <c r="V631" i="31"/>
  <c r="U631" i="31"/>
  <c r="C631" i="31"/>
  <c r="X630" i="31"/>
  <c r="Z630" i="31" s="1"/>
  <c r="V630" i="31"/>
  <c r="W630" i="31" s="1"/>
  <c r="U630" i="31"/>
  <c r="C630" i="31"/>
  <c r="D630" i="31" s="1"/>
  <c r="B630" i="31"/>
  <c r="X629" i="31"/>
  <c r="Y629" i="31" s="1"/>
  <c r="V629" i="31"/>
  <c r="U629" i="31"/>
  <c r="C629" i="31"/>
  <c r="X628" i="31"/>
  <c r="Y628" i="31" s="1"/>
  <c r="AA628" i="31" s="1"/>
  <c r="V628" i="31"/>
  <c r="W628" i="31" s="1"/>
  <c r="U628" i="31"/>
  <c r="C628" i="31"/>
  <c r="D628" i="31" s="1"/>
  <c r="B628" i="31"/>
  <c r="X627" i="31"/>
  <c r="Y627" i="31" s="1"/>
  <c r="V627" i="31"/>
  <c r="U627" i="31"/>
  <c r="C627" i="31"/>
  <c r="X626" i="31"/>
  <c r="Z626" i="31" s="1"/>
  <c r="V626" i="31"/>
  <c r="W626" i="31" s="1"/>
  <c r="U626" i="31"/>
  <c r="C626" i="31"/>
  <c r="D626" i="31" s="1"/>
  <c r="B626" i="31"/>
  <c r="X625" i="31"/>
  <c r="Y625" i="31" s="1"/>
  <c r="V625" i="31"/>
  <c r="U625" i="31"/>
  <c r="C625" i="31"/>
  <c r="X624" i="31"/>
  <c r="Z624" i="31" s="1"/>
  <c r="V624" i="31"/>
  <c r="W624" i="31" s="1"/>
  <c r="U624" i="31"/>
  <c r="C624" i="31"/>
  <c r="D624" i="31" s="1"/>
  <c r="B624" i="31"/>
  <c r="X623" i="31"/>
  <c r="Y623" i="31" s="1"/>
  <c r="V623" i="31"/>
  <c r="U623" i="31"/>
  <c r="C623" i="31"/>
  <c r="X622" i="31"/>
  <c r="Z622" i="31" s="1"/>
  <c r="V622" i="31"/>
  <c r="W622" i="31" s="1"/>
  <c r="U622" i="31"/>
  <c r="C622" i="31"/>
  <c r="D622" i="31" s="1"/>
  <c r="B622" i="31"/>
  <c r="X391" i="31"/>
  <c r="Y391" i="31" s="1"/>
  <c r="V391" i="31"/>
  <c r="U391" i="31"/>
  <c r="C391" i="31"/>
  <c r="X390" i="31"/>
  <c r="Y390" i="31" s="1"/>
  <c r="AA390" i="31" s="1"/>
  <c r="V390" i="31"/>
  <c r="W390" i="31" s="1"/>
  <c r="U390" i="31"/>
  <c r="C390" i="31"/>
  <c r="D390" i="31" s="1"/>
  <c r="B390" i="31"/>
  <c r="X393" i="31"/>
  <c r="Y393" i="31" s="1"/>
  <c r="V393" i="31"/>
  <c r="U393" i="31"/>
  <c r="C393" i="31"/>
  <c r="X392" i="31"/>
  <c r="Z392" i="31" s="1"/>
  <c r="V392" i="31"/>
  <c r="W392" i="31" s="1"/>
  <c r="U392" i="31"/>
  <c r="C392" i="31"/>
  <c r="D392" i="31" s="1"/>
  <c r="B392" i="31"/>
  <c r="X621" i="31"/>
  <c r="Y621" i="31" s="1"/>
  <c r="V621" i="31"/>
  <c r="U621" i="31"/>
  <c r="C621" i="31"/>
  <c r="X620" i="31"/>
  <c r="Z620" i="31" s="1"/>
  <c r="V620" i="31"/>
  <c r="W620" i="31" s="1"/>
  <c r="U620" i="31"/>
  <c r="C620" i="31"/>
  <c r="D620" i="31" s="1"/>
  <c r="B620" i="31"/>
  <c r="X619" i="31"/>
  <c r="Y619" i="31" s="1"/>
  <c r="V619" i="31"/>
  <c r="U619" i="31"/>
  <c r="C619" i="31"/>
  <c r="X618" i="31"/>
  <c r="Z618" i="31" s="1"/>
  <c r="V618" i="31"/>
  <c r="W618" i="31" s="1"/>
  <c r="U618" i="31"/>
  <c r="C618" i="31"/>
  <c r="D618" i="31" s="1"/>
  <c r="B618" i="31"/>
  <c r="X617" i="31"/>
  <c r="Y617" i="31" s="1"/>
  <c r="V617" i="31"/>
  <c r="U617" i="31"/>
  <c r="C617" i="31"/>
  <c r="X616" i="31"/>
  <c r="Y616" i="31" s="1"/>
  <c r="AA616" i="31" s="1"/>
  <c r="V616" i="31"/>
  <c r="W616" i="31" s="1"/>
  <c r="U616" i="31"/>
  <c r="C616" i="31"/>
  <c r="D616" i="31" s="1"/>
  <c r="B616" i="31"/>
  <c r="X615" i="31"/>
  <c r="Y615" i="31" s="1"/>
  <c r="V615" i="31"/>
  <c r="U615" i="31"/>
  <c r="C615" i="31"/>
  <c r="X614" i="31"/>
  <c r="Z614" i="31" s="1"/>
  <c r="V614" i="31"/>
  <c r="W614" i="31" s="1"/>
  <c r="U614" i="31"/>
  <c r="C614" i="31"/>
  <c r="D614" i="31" s="1"/>
  <c r="B614" i="31"/>
  <c r="X613" i="31"/>
  <c r="Y613" i="31" s="1"/>
  <c r="V613" i="31"/>
  <c r="U613" i="31"/>
  <c r="C613" i="31"/>
  <c r="X612" i="31"/>
  <c r="Z612" i="31" s="1"/>
  <c r="V612" i="31"/>
  <c r="W612" i="31" s="1"/>
  <c r="U612" i="31"/>
  <c r="C612" i="31"/>
  <c r="D612" i="31" s="1"/>
  <c r="B612" i="31"/>
  <c r="X611" i="31"/>
  <c r="Y611" i="31" s="1"/>
  <c r="V611" i="31"/>
  <c r="U611" i="31"/>
  <c r="C611" i="31"/>
  <c r="X610" i="31"/>
  <c r="Z610" i="31" s="1"/>
  <c r="V610" i="31"/>
  <c r="W610" i="31" s="1"/>
  <c r="U610" i="31"/>
  <c r="C610" i="31"/>
  <c r="D610" i="31" s="1"/>
  <c r="B610" i="31"/>
  <c r="X609" i="31"/>
  <c r="Y609" i="31" s="1"/>
  <c r="V609" i="31"/>
  <c r="U609" i="31"/>
  <c r="C609" i="31"/>
  <c r="X608" i="31"/>
  <c r="Y608" i="31" s="1"/>
  <c r="AA608" i="31" s="1"/>
  <c r="V608" i="31"/>
  <c r="W608" i="31" s="1"/>
  <c r="U608" i="31"/>
  <c r="C608" i="31"/>
  <c r="D608" i="31" s="1"/>
  <c r="B608" i="31"/>
  <c r="X607" i="31"/>
  <c r="Y607" i="31" s="1"/>
  <c r="V607" i="31"/>
  <c r="U607" i="31"/>
  <c r="C607" i="31"/>
  <c r="X606" i="31"/>
  <c r="Z606" i="31" s="1"/>
  <c r="V606" i="31"/>
  <c r="W606" i="31" s="1"/>
  <c r="U606" i="31"/>
  <c r="C606" i="31"/>
  <c r="D606" i="31" s="1"/>
  <c r="B606" i="31"/>
  <c r="X605" i="31"/>
  <c r="Y605" i="31" s="1"/>
  <c r="V605" i="31"/>
  <c r="U605" i="31"/>
  <c r="C605" i="31"/>
  <c r="X604" i="31"/>
  <c r="Z604" i="31" s="1"/>
  <c r="V604" i="31"/>
  <c r="W604" i="31" s="1"/>
  <c r="U604" i="31"/>
  <c r="C604" i="31"/>
  <c r="D604" i="31" s="1"/>
  <c r="B604" i="31"/>
  <c r="X603" i="31"/>
  <c r="Y603" i="31" s="1"/>
  <c r="V603" i="31"/>
  <c r="U603" i="31"/>
  <c r="C603" i="31"/>
  <c r="X602" i="31"/>
  <c r="Z602" i="31" s="1"/>
  <c r="V602" i="31"/>
  <c r="W602" i="31" s="1"/>
  <c r="U602" i="31"/>
  <c r="C602" i="31"/>
  <c r="D602" i="31" s="1"/>
  <c r="B602" i="31"/>
  <c r="X601" i="31"/>
  <c r="Y601" i="31" s="1"/>
  <c r="V601" i="31"/>
  <c r="U601" i="31"/>
  <c r="C601" i="31"/>
  <c r="X600" i="31"/>
  <c r="Y600" i="31" s="1"/>
  <c r="AA600" i="31" s="1"/>
  <c r="V600" i="31"/>
  <c r="W600" i="31" s="1"/>
  <c r="U600" i="31"/>
  <c r="C600" i="31"/>
  <c r="D600" i="31" s="1"/>
  <c r="B600" i="31"/>
  <c r="X599" i="31"/>
  <c r="Y599" i="31" s="1"/>
  <c r="V599" i="31"/>
  <c r="U599" i="31"/>
  <c r="C599" i="31"/>
  <c r="X598" i="31"/>
  <c r="Z598" i="31" s="1"/>
  <c r="V598" i="31"/>
  <c r="W598" i="31" s="1"/>
  <c r="U598" i="31"/>
  <c r="C598" i="31"/>
  <c r="D598" i="31" s="1"/>
  <c r="B598" i="31"/>
  <c r="X597" i="31"/>
  <c r="Y597" i="31" s="1"/>
  <c r="V597" i="31"/>
  <c r="U597" i="31"/>
  <c r="C597" i="31"/>
  <c r="X596" i="31"/>
  <c r="Z596" i="31" s="1"/>
  <c r="V596" i="31"/>
  <c r="W596" i="31" s="1"/>
  <c r="U596" i="31"/>
  <c r="C596" i="31"/>
  <c r="D596" i="31" s="1"/>
  <c r="B596" i="31"/>
  <c r="X595" i="31"/>
  <c r="Y595" i="31" s="1"/>
  <c r="V595" i="31"/>
  <c r="U595" i="31"/>
  <c r="C595" i="31"/>
  <c r="X594" i="31"/>
  <c r="Z594" i="31" s="1"/>
  <c r="V594" i="31"/>
  <c r="W594" i="31" s="1"/>
  <c r="U594" i="31"/>
  <c r="C594" i="31"/>
  <c r="D594" i="31" s="1"/>
  <c r="B594" i="31"/>
  <c r="X593" i="31"/>
  <c r="Y593" i="31" s="1"/>
  <c r="V593" i="31"/>
  <c r="U593" i="31"/>
  <c r="C593" i="31"/>
  <c r="X592" i="31"/>
  <c r="Y592" i="31" s="1"/>
  <c r="AA592" i="31" s="1"/>
  <c r="V592" i="31"/>
  <c r="W592" i="31" s="1"/>
  <c r="U592" i="31"/>
  <c r="C592" i="31"/>
  <c r="D592" i="31" s="1"/>
  <c r="B592" i="31"/>
  <c r="X591" i="31"/>
  <c r="Y591" i="31" s="1"/>
  <c r="V591" i="31"/>
  <c r="U591" i="31"/>
  <c r="C591" i="31"/>
  <c r="X590" i="31"/>
  <c r="Z590" i="31" s="1"/>
  <c r="V590" i="31"/>
  <c r="W590" i="31" s="1"/>
  <c r="U590" i="31"/>
  <c r="C590" i="31"/>
  <c r="D590" i="31" s="1"/>
  <c r="B590" i="31"/>
  <c r="X589" i="31"/>
  <c r="Y589" i="31" s="1"/>
  <c r="V589" i="31"/>
  <c r="U589" i="31"/>
  <c r="C589" i="31"/>
  <c r="X588" i="31"/>
  <c r="Z588" i="31" s="1"/>
  <c r="V588" i="31"/>
  <c r="W588" i="31" s="1"/>
  <c r="U588" i="31"/>
  <c r="C588" i="31"/>
  <c r="D588" i="31" s="1"/>
  <c r="B588" i="31"/>
  <c r="X587" i="31"/>
  <c r="Y587" i="31" s="1"/>
  <c r="V587" i="31"/>
  <c r="U587" i="31"/>
  <c r="C587" i="31"/>
  <c r="X586" i="31"/>
  <c r="Z586" i="31" s="1"/>
  <c r="V586" i="31"/>
  <c r="W586" i="31" s="1"/>
  <c r="U586" i="31"/>
  <c r="C586" i="31"/>
  <c r="D586" i="31" s="1"/>
  <c r="B586" i="31"/>
  <c r="X585" i="31"/>
  <c r="Y585" i="31" s="1"/>
  <c r="V585" i="31"/>
  <c r="U585" i="31"/>
  <c r="C585" i="31"/>
  <c r="X584" i="31"/>
  <c r="Y584" i="31" s="1"/>
  <c r="AA584" i="31" s="1"/>
  <c r="V584" i="31"/>
  <c r="W584" i="31" s="1"/>
  <c r="U584" i="31"/>
  <c r="C584" i="31"/>
  <c r="D584" i="31" s="1"/>
  <c r="B584" i="31"/>
  <c r="X583" i="31"/>
  <c r="Y583" i="31" s="1"/>
  <c r="V583" i="31"/>
  <c r="U583" i="31"/>
  <c r="C583" i="31"/>
  <c r="X582" i="31"/>
  <c r="Z582" i="31" s="1"/>
  <c r="V582" i="31"/>
  <c r="W582" i="31" s="1"/>
  <c r="U582" i="31"/>
  <c r="C582" i="31"/>
  <c r="D582" i="31" s="1"/>
  <c r="B582" i="31"/>
  <c r="X581" i="31"/>
  <c r="Y581" i="31" s="1"/>
  <c r="V581" i="31"/>
  <c r="U581" i="31"/>
  <c r="C581" i="31"/>
  <c r="X580" i="31"/>
  <c r="Z580" i="31" s="1"/>
  <c r="V580" i="31"/>
  <c r="W580" i="31" s="1"/>
  <c r="U580" i="31"/>
  <c r="C580" i="31"/>
  <c r="D580" i="31" s="1"/>
  <c r="B580" i="31"/>
  <c r="X579" i="31"/>
  <c r="Y579" i="31" s="1"/>
  <c r="V579" i="31"/>
  <c r="U579" i="31"/>
  <c r="C579" i="31"/>
  <c r="X578" i="31"/>
  <c r="Z578" i="31" s="1"/>
  <c r="V578" i="31"/>
  <c r="W578" i="31" s="1"/>
  <c r="U578" i="31"/>
  <c r="C578" i="31"/>
  <c r="D578" i="31" s="1"/>
  <c r="B578" i="31"/>
  <c r="X577" i="31"/>
  <c r="Y577" i="31" s="1"/>
  <c r="V577" i="31"/>
  <c r="U577" i="31"/>
  <c r="C577" i="31"/>
  <c r="X576" i="31"/>
  <c r="Y576" i="31" s="1"/>
  <c r="AA576" i="31" s="1"/>
  <c r="V576" i="31"/>
  <c r="W576" i="31" s="1"/>
  <c r="U576" i="31"/>
  <c r="C576" i="31"/>
  <c r="D576" i="31" s="1"/>
  <c r="B576" i="31"/>
  <c r="X575" i="31"/>
  <c r="Y575" i="31" s="1"/>
  <c r="V575" i="31"/>
  <c r="U575" i="31"/>
  <c r="C575" i="31"/>
  <c r="X574" i="31"/>
  <c r="Z574" i="31" s="1"/>
  <c r="V574" i="31"/>
  <c r="W574" i="31" s="1"/>
  <c r="U574" i="31"/>
  <c r="C574" i="31"/>
  <c r="D574" i="31" s="1"/>
  <c r="B574" i="31"/>
  <c r="X573" i="31"/>
  <c r="Y573" i="31" s="1"/>
  <c r="V573" i="31"/>
  <c r="U573" i="31"/>
  <c r="C573" i="31"/>
  <c r="X572" i="31"/>
  <c r="Z572" i="31" s="1"/>
  <c r="V572" i="31"/>
  <c r="W572" i="31" s="1"/>
  <c r="U572" i="31"/>
  <c r="C572" i="31"/>
  <c r="D572" i="31" s="1"/>
  <c r="B572" i="31"/>
  <c r="X571" i="31"/>
  <c r="Y571" i="31" s="1"/>
  <c r="V571" i="31"/>
  <c r="U571" i="31"/>
  <c r="C571" i="31"/>
  <c r="X570" i="31"/>
  <c r="Z570" i="31" s="1"/>
  <c r="V570" i="31"/>
  <c r="W570" i="31" s="1"/>
  <c r="U570" i="31"/>
  <c r="C570" i="31"/>
  <c r="D570" i="31" s="1"/>
  <c r="B570" i="31"/>
  <c r="X569" i="31"/>
  <c r="Y569" i="31" s="1"/>
  <c r="V569" i="31"/>
  <c r="U569" i="31"/>
  <c r="C569" i="31"/>
  <c r="X568" i="31"/>
  <c r="Y568" i="31" s="1"/>
  <c r="AA568" i="31" s="1"/>
  <c r="V568" i="31"/>
  <c r="W568" i="31" s="1"/>
  <c r="U568" i="31"/>
  <c r="C568" i="31"/>
  <c r="D568" i="31" s="1"/>
  <c r="B568" i="31"/>
  <c r="X567" i="31"/>
  <c r="Y567" i="31" s="1"/>
  <c r="V567" i="31"/>
  <c r="U567" i="31"/>
  <c r="C567" i="31"/>
  <c r="X566" i="31"/>
  <c r="Z566" i="31" s="1"/>
  <c r="V566" i="31"/>
  <c r="W566" i="31" s="1"/>
  <c r="U566" i="31"/>
  <c r="C566" i="31"/>
  <c r="D566" i="31" s="1"/>
  <c r="B566" i="31"/>
  <c r="X565" i="31"/>
  <c r="Y565" i="31" s="1"/>
  <c r="V565" i="31"/>
  <c r="U565" i="31"/>
  <c r="C565" i="31"/>
  <c r="X564" i="31"/>
  <c r="Z564" i="31" s="1"/>
  <c r="V564" i="31"/>
  <c r="W564" i="31" s="1"/>
  <c r="U564" i="31"/>
  <c r="C564" i="31"/>
  <c r="D564" i="31" s="1"/>
  <c r="B564" i="31"/>
  <c r="X563" i="31"/>
  <c r="Y563" i="31" s="1"/>
  <c r="V563" i="31"/>
  <c r="U563" i="31"/>
  <c r="C563" i="31"/>
  <c r="X562" i="31"/>
  <c r="Z562" i="31" s="1"/>
  <c r="V562" i="31"/>
  <c r="W562" i="31" s="1"/>
  <c r="U562" i="31"/>
  <c r="C562" i="31"/>
  <c r="D562" i="31" s="1"/>
  <c r="B562" i="31"/>
  <c r="X561" i="31"/>
  <c r="Y561" i="31" s="1"/>
  <c r="V561" i="31"/>
  <c r="U561" i="31"/>
  <c r="C561" i="31"/>
  <c r="X560" i="31"/>
  <c r="Y560" i="31" s="1"/>
  <c r="AA560" i="31" s="1"/>
  <c r="V560" i="31"/>
  <c r="W560" i="31" s="1"/>
  <c r="U560" i="31"/>
  <c r="C560" i="31"/>
  <c r="D560" i="31" s="1"/>
  <c r="B560" i="31"/>
  <c r="X559" i="31"/>
  <c r="Y559" i="31" s="1"/>
  <c r="V559" i="31"/>
  <c r="U559" i="31"/>
  <c r="C559" i="31"/>
  <c r="X558" i="31"/>
  <c r="Z558" i="31" s="1"/>
  <c r="V558" i="31"/>
  <c r="W558" i="31" s="1"/>
  <c r="U558" i="31"/>
  <c r="C558" i="31"/>
  <c r="D558" i="31" s="1"/>
  <c r="B558" i="31"/>
  <c r="X557" i="31"/>
  <c r="Y557" i="31" s="1"/>
  <c r="V557" i="31"/>
  <c r="U557" i="31"/>
  <c r="C557" i="31"/>
  <c r="X556" i="31"/>
  <c r="Z556" i="31" s="1"/>
  <c r="V556" i="31"/>
  <c r="W556" i="31" s="1"/>
  <c r="U556" i="31"/>
  <c r="C556" i="31"/>
  <c r="D556" i="31" s="1"/>
  <c r="B556" i="31"/>
  <c r="X555" i="31"/>
  <c r="Y555" i="31" s="1"/>
  <c r="V555" i="31"/>
  <c r="U555" i="31"/>
  <c r="C555" i="31"/>
  <c r="X554" i="31"/>
  <c r="Z554" i="31" s="1"/>
  <c r="V554" i="31"/>
  <c r="W554" i="31" s="1"/>
  <c r="U554" i="31"/>
  <c r="C554" i="31"/>
  <c r="D554" i="31" s="1"/>
  <c r="B554" i="31"/>
  <c r="X553" i="31"/>
  <c r="Y553" i="31" s="1"/>
  <c r="V553" i="31"/>
  <c r="U553" i="31"/>
  <c r="C553" i="31"/>
  <c r="X552" i="31"/>
  <c r="Y552" i="31" s="1"/>
  <c r="AA552" i="31" s="1"/>
  <c r="V552" i="31"/>
  <c r="W552" i="31" s="1"/>
  <c r="U552" i="31"/>
  <c r="C552" i="31"/>
  <c r="D552" i="31" s="1"/>
  <c r="B552" i="31"/>
  <c r="X551" i="31"/>
  <c r="Y551" i="31" s="1"/>
  <c r="V551" i="31"/>
  <c r="U551" i="31"/>
  <c r="C551" i="31"/>
  <c r="X550" i="31"/>
  <c r="Z550" i="31" s="1"/>
  <c r="V550" i="31"/>
  <c r="W550" i="31" s="1"/>
  <c r="U550" i="31"/>
  <c r="C550" i="31"/>
  <c r="D550" i="31" s="1"/>
  <c r="B550" i="31"/>
  <c r="X549" i="31"/>
  <c r="Y549" i="31" s="1"/>
  <c r="V549" i="31"/>
  <c r="U549" i="31"/>
  <c r="C549" i="31"/>
  <c r="X548" i="31"/>
  <c r="Z548" i="31" s="1"/>
  <c r="V548" i="31"/>
  <c r="W548" i="31" s="1"/>
  <c r="U548" i="31"/>
  <c r="C548" i="31"/>
  <c r="D548" i="31" s="1"/>
  <c r="B548" i="31"/>
  <c r="X385" i="31"/>
  <c r="Y385" i="31" s="1"/>
  <c r="V385" i="31"/>
  <c r="U385" i="31"/>
  <c r="C385" i="31"/>
  <c r="X384" i="31"/>
  <c r="Z384" i="31" s="1"/>
  <c r="V384" i="31"/>
  <c r="W384" i="31" s="1"/>
  <c r="U384" i="31"/>
  <c r="C384" i="31"/>
  <c r="D384" i="31" s="1"/>
  <c r="B384" i="31"/>
  <c r="X547" i="31"/>
  <c r="Y547" i="31" s="1"/>
  <c r="V547" i="31"/>
  <c r="U547" i="31"/>
  <c r="C547" i="31"/>
  <c r="X546" i="31"/>
  <c r="Y546" i="31" s="1"/>
  <c r="AA546" i="31" s="1"/>
  <c r="V546" i="31"/>
  <c r="W546" i="31" s="1"/>
  <c r="U546" i="31"/>
  <c r="C546" i="31"/>
  <c r="D546" i="31" s="1"/>
  <c r="B546" i="31"/>
  <c r="X545" i="31"/>
  <c r="Y545" i="31" s="1"/>
  <c r="V545" i="31"/>
  <c r="U545" i="31"/>
  <c r="C545" i="31"/>
  <c r="X544" i="31"/>
  <c r="Z544" i="31" s="1"/>
  <c r="V544" i="31"/>
  <c r="W544" i="31" s="1"/>
  <c r="U544" i="31"/>
  <c r="C544" i="31"/>
  <c r="D544" i="31" s="1"/>
  <c r="B544" i="31"/>
  <c r="X543" i="31"/>
  <c r="Y543" i="31" s="1"/>
  <c r="V543" i="31"/>
  <c r="U543" i="31"/>
  <c r="C543" i="31"/>
  <c r="X542" i="31"/>
  <c r="Z542" i="31" s="1"/>
  <c r="V542" i="31"/>
  <c r="W542" i="31" s="1"/>
  <c r="U542" i="31"/>
  <c r="C542" i="31"/>
  <c r="D542" i="31" s="1"/>
  <c r="B542" i="31"/>
  <c r="X541" i="31"/>
  <c r="Y541" i="31" s="1"/>
  <c r="V541" i="31"/>
  <c r="U541" i="31"/>
  <c r="C541" i="31"/>
  <c r="X540" i="31"/>
  <c r="Z540" i="31" s="1"/>
  <c r="V540" i="31"/>
  <c r="W540" i="31" s="1"/>
  <c r="U540" i="31"/>
  <c r="C540" i="31"/>
  <c r="D540" i="31" s="1"/>
  <c r="B540" i="31"/>
  <c r="X539" i="31"/>
  <c r="Y539" i="31" s="1"/>
  <c r="V539" i="31"/>
  <c r="U539" i="31"/>
  <c r="C539" i="31"/>
  <c r="X538" i="31"/>
  <c r="Y538" i="31" s="1"/>
  <c r="AA538" i="31" s="1"/>
  <c r="V538" i="31"/>
  <c r="W538" i="31" s="1"/>
  <c r="U538" i="31"/>
  <c r="C538" i="31"/>
  <c r="D538" i="31" s="1"/>
  <c r="B538" i="31"/>
  <c r="X537" i="31"/>
  <c r="Y537" i="31" s="1"/>
  <c r="V537" i="31"/>
  <c r="U537" i="31"/>
  <c r="C537" i="31"/>
  <c r="X536" i="31"/>
  <c r="Z536" i="31" s="1"/>
  <c r="V536" i="31"/>
  <c r="W536" i="31" s="1"/>
  <c r="U536" i="31"/>
  <c r="C536" i="31"/>
  <c r="D536" i="31" s="1"/>
  <c r="B536" i="31"/>
  <c r="X535" i="31"/>
  <c r="Y535" i="31" s="1"/>
  <c r="V535" i="31"/>
  <c r="U535" i="31"/>
  <c r="C535" i="31"/>
  <c r="X534" i="31"/>
  <c r="Z534" i="31" s="1"/>
  <c r="V534" i="31"/>
  <c r="W534" i="31" s="1"/>
  <c r="U534" i="31"/>
  <c r="C534" i="31"/>
  <c r="D534" i="31" s="1"/>
  <c r="B534" i="31"/>
  <c r="X533" i="31"/>
  <c r="Y533" i="31" s="1"/>
  <c r="V533" i="31"/>
  <c r="U533" i="31"/>
  <c r="C533" i="31"/>
  <c r="X532" i="31"/>
  <c r="Z532" i="31" s="1"/>
  <c r="V532" i="31"/>
  <c r="W532" i="31" s="1"/>
  <c r="U532" i="31"/>
  <c r="C532" i="31"/>
  <c r="D532" i="31" s="1"/>
  <c r="B532" i="31"/>
  <c r="X531" i="31"/>
  <c r="Y531" i="31" s="1"/>
  <c r="V531" i="31"/>
  <c r="U531" i="31"/>
  <c r="C531" i="31"/>
  <c r="X530" i="31"/>
  <c r="Y530" i="31" s="1"/>
  <c r="AA530" i="31" s="1"/>
  <c r="V530" i="31"/>
  <c r="W530" i="31" s="1"/>
  <c r="U530" i="31"/>
  <c r="C530" i="31"/>
  <c r="D530" i="31" s="1"/>
  <c r="B530" i="31"/>
  <c r="X529" i="31"/>
  <c r="Y529" i="31" s="1"/>
  <c r="V529" i="31"/>
  <c r="U529" i="31"/>
  <c r="C529" i="31"/>
  <c r="X528" i="31"/>
  <c r="Z528" i="31" s="1"/>
  <c r="V528" i="31"/>
  <c r="W528" i="31" s="1"/>
  <c r="U528" i="31"/>
  <c r="C528" i="31"/>
  <c r="D528" i="31" s="1"/>
  <c r="B528" i="31"/>
  <c r="X527" i="31"/>
  <c r="Y527" i="31" s="1"/>
  <c r="V527" i="31"/>
  <c r="U527" i="31"/>
  <c r="C527" i="31"/>
  <c r="X526" i="31"/>
  <c r="Z526" i="31" s="1"/>
  <c r="V526" i="31"/>
  <c r="W526" i="31" s="1"/>
  <c r="U526" i="31"/>
  <c r="C526" i="31"/>
  <c r="D526" i="31" s="1"/>
  <c r="B526" i="31"/>
  <c r="X525" i="31"/>
  <c r="Y525" i="31" s="1"/>
  <c r="V525" i="31"/>
  <c r="U525" i="31"/>
  <c r="C525" i="31"/>
  <c r="X524" i="31"/>
  <c r="Z524" i="31" s="1"/>
  <c r="V524" i="31"/>
  <c r="W524" i="31" s="1"/>
  <c r="U524" i="31"/>
  <c r="C524" i="31"/>
  <c r="D524" i="31" s="1"/>
  <c r="B524" i="31"/>
  <c r="X523" i="31"/>
  <c r="Y523" i="31" s="1"/>
  <c r="V523" i="31"/>
  <c r="U523" i="31"/>
  <c r="C523" i="31"/>
  <c r="X522" i="31"/>
  <c r="Y522" i="31" s="1"/>
  <c r="AA522" i="31" s="1"/>
  <c r="V522" i="31"/>
  <c r="W522" i="31" s="1"/>
  <c r="U522" i="31"/>
  <c r="C522" i="31"/>
  <c r="D522" i="31" s="1"/>
  <c r="B522" i="31"/>
  <c r="X383" i="31"/>
  <c r="Y383" i="31" s="1"/>
  <c r="V383" i="31"/>
  <c r="U383" i="31"/>
  <c r="C383" i="31"/>
  <c r="X382" i="31"/>
  <c r="Z382" i="31" s="1"/>
  <c r="V382" i="31"/>
  <c r="W382" i="31" s="1"/>
  <c r="U382" i="31"/>
  <c r="C382" i="31"/>
  <c r="D382" i="31" s="1"/>
  <c r="B382" i="31"/>
  <c r="X521" i="31"/>
  <c r="Y521" i="31" s="1"/>
  <c r="V521" i="31"/>
  <c r="U521" i="31"/>
  <c r="C521" i="31"/>
  <c r="X520" i="31"/>
  <c r="Z520" i="31" s="1"/>
  <c r="V520" i="31"/>
  <c r="W520" i="31" s="1"/>
  <c r="U520" i="31"/>
  <c r="C520" i="31"/>
  <c r="D520" i="31" s="1"/>
  <c r="B520" i="31"/>
  <c r="X519" i="31"/>
  <c r="Y519" i="31" s="1"/>
  <c r="V519" i="31"/>
  <c r="U519" i="31"/>
  <c r="C519" i="31"/>
  <c r="X518" i="31"/>
  <c r="Z518" i="31" s="1"/>
  <c r="V518" i="31"/>
  <c r="W518" i="31" s="1"/>
  <c r="U518" i="31"/>
  <c r="C518" i="31"/>
  <c r="D518" i="31" s="1"/>
  <c r="B518" i="31"/>
  <c r="X517" i="31"/>
  <c r="Y517" i="31" s="1"/>
  <c r="V517" i="31"/>
  <c r="U517" i="31"/>
  <c r="C517" i="31"/>
  <c r="X516" i="31"/>
  <c r="Y516" i="31" s="1"/>
  <c r="AA516" i="31" s="1"/>
  <c r="V516" i="31"/>
  <c r="W516" i="31" s="1"/>
  <c r="U516" i="31"/>
  <c r="C516" i="31"/>
  <c r="D516" i="31" s="1"/>
  <c r="B516" i="31"/>
  <c r="X515" i="31"/>
  <c r="Y515" i="31" s="1"/>
  <c r="V515" i="31"/>
  <c r="U515" i="31"/>
  <c r="C515" i="31"/>
  <c r="X514" i="31"/>
  <c r="Z514" i="31" s="1"/>
  <c r="V514" i="31"/>
  <c r="W514" i="31" s="1"/>
  <c r="U514" i="31"/>
  <c r="C514" i="31"/>
  <c r="D514" i="31" s="1"/>
  <c r="B514" i="31"/>
  <c r="X513" i="31"/>
  <c r="Y513" i="31" s="1"/>
  <c r="V513" i="31"/>
  <c r="U513" i="31"/>
  <c r="C513" i="31"/>
  <c r="X512" i="31"/>
  <c r="Z512" i="31" s="1"/>
  <c r="V512" i="31"/>
  <c r="W512" i="31" s="1"/>
  <c r="U512" i="31"/>
  <c r="C512" i="31"/>
  <c r="D512" i="31" s="1"/>
  <c r="B512" i="31"/>
  <c r="X511" i="31"/>
  <c r="Y511" i="31" s="1"/>
  <c r="V511" i="31"/>
  <c r="U511" i="31"/>
  <c r="C511" i="31"/>
  <c r="X510" i="31"/>
  <c r="Z510" i="31" s="1"/>
  <c r="V510" i="31"/>
  <c r="W510" i="31" s="1"/>
  <c r="U510" i="31"/>
  <c r="C510" i="31"/>
  <c r="D510" i="31" s="1"/>
  <c r="B510" i="31"/>
  <c r="X509" i="31"/>
  <c r="Y509" i="31" s="1"/>
  <c r="V509" i="31"/>
  <c r="U509" i="31"/>
  <c r="C509" i="31"/>
  <c r="X508" i="31"/>
  <c r="Y508" i="31" s="1"/>
  <c r="AA508" i="31" s="1"/>
  <c r="V508" i="31"/>
  <c r="W508" i="31" s="1"/>
  <c r="U508" i="31"/>
  <c r="C508" i="31"/>
  <c r="D508" i="31" s="1"/>
  <c r="B508" i="31"/>
  <c r="X507" i="31"/>
  <c r="Y507" i="31" s="1"/>
  <c r="V507" i="31"/>
  <c r="U507" i="31"/>
  <c r="C507" i="31"/>
  <c r="X506" i="31"/>
  <c r="Z506" i="31" s="1"/>
  <c r="V506" i="31"/>
  <c r="W506" i="31" s="1"/>
  <c r="U506" i="31"/>
  <c r="C506" i="31"/>
  <c r="D506" i="31" s="1"/>
  <c r="B506" i="31"/>
  <c r="X505" i="31"/>
  <c r="Y505" i="31" s="1"/>
  <c r="V505" i="31"/>
  <c r="U505" i="31"/>
  <c r="C505" i="31"/>
  <c r="X504" i="31"/>
  <c r="Z504" i="31" s="1"/>
  <c r="V504" i="31"/>
  <c r="W504" i="31" s="1"/>
  <c r="U504" i="31"/>
  <c r="C504" i="31"/>
  <c r="D504" i="31" s="1"/>
  <c r="B504" i="31"/>
  <c r="X503" i="31"/>
  <c r="Y503" i="31" s="1"/>
  <c r="V503" i="31"/>
  <c r="U503" i="31"/>
  <c r="C503" i="31"/>
  <c r="X502" i="31"/>
  <c r="Z502" i="31" s="1"/>
  <c r="V502" i="31"/>
  <c r="W502" i="31" s="1"/>
  <c r="U502" i="31"/>
  <c r="C502" i="31"/>
  <c r="D502" i="31" s="1"/>
  <c r="B502" i="31"/>
  <c r="X501" i="31"/>
  <c r="Y501" i="31" s="1"/>
  <c r="V501" i="31"/>
  <c r="U501" i="31"/>
  <c r="C501" i="31"/>
  <c r="X500" i="31"/>
  <c r="Y500" i="31" s="1"/>
  <c r="AA500" i="31" s="1"/>
  <c r="V500" i="31"/>
  <c r="W500" i="31" s="1"/>
  <c r="U500" i="31"/>
  <c r="C500" i="31"/>
  <c r="D500" i="31" s="1"/>
  <c r="B500" i="31"/>
  <c r="X499" i="31"/>
  <c r="Y499" i="31" s="1"/>
  <c r="V499" i="31"/>
  <c r="U499" i="31"/>
  <c r="C499" i="31"/>
  <c r="X498" i="31"/>
  <c r="Z498" i="31" s="1"/>
  <c r="V498" i="31"/>
  <c r="W498" i="31" s="1"/>
  <c r="U498" i="31"/>
  <c r="C498" i="31"/>
  <c r="D498" i="31" s="1"/>
  <c r="B498" i="31"/>
  <c r="X497" i="31"/>
  <c r="Y497" i="31" s="1"/>
  <c r="V497" i="31"/>
  <c r="U497" i="31"/>
  <c r="C497" i="31"/>
  <c r="X496" i="31"/>
  <c r="Z496" i="31" s="1"/>
  <c r="V496" i="31"/>
  <c r="W496" i="31" s="1"/>
  <c r="U496" i="31"/>
  <c r="C496" i="31"/>
  <c r="D496" i="31" s="1"/>
  <c r="B496" i="31"/>
  <c r="X495" i="31"/>
  <c r="Y495" i="31" s="1"/>
  <c r="V495" i="31"/>
  <c r="U495" i="31"/>
  <c r="C495" i="31"/>
  <c r="X494" i="31"/>
  <c r="Z494" i="31" s="1"/>
  <c r="V494" i="31"/>
  <c r="W494" i="31" s="1"/>
  <c r="U494" i="31"/>
  <c r="C494" i="31"/>
  <c r="D494" i="31" s="1"/>
  <c r="B494" i="31"/>
  <c r="X493" i="31"/>
  <c r="Y493" i="31" s="1"/>
  <c r="V493" i="31"/>
  <c r="U493" i="31"/>
  <c r="C493" i="31"/>
  <c r="X492" i="31"/>
  <c r="Y492" i="31" s="1"/>
  <c r="AA492" i="31" s="1"/>
  <c r="V492" i="31"/>
  <c r="W492" i="31" s="1"/>
  <c r="U492" i="31"/>
  <c r="C492" i="31"/>
  <c r="D492" i="31" s="1"/>
  <c r="B492" i="31"/>
  <c r="X491" i="31"/>
  <c r="Y491" i="31" s="1"/>
  <c r="V491" i="31"/>
  <c r="U491" i="31"/>
  <c r="C491" i="31"/>
  <c r="X490" i="31"/>
  <c r="Z490" i="31" s="1"/>
  <c r="V490" i="31"/>
  <c r="W490" i="31" s="1"/>
  <c r="U490" i="31"/>
  <c r="C490" i="31"/>
  <c r="D490" i="31" s="1"/>
  <c r="B490" i="31"/>
  <c r="X489" i="31"/>
  <c r="Y489" i="31" s="1"/>
  <c r="V489" i="31"/>
  <c r="U489" i="31"/>
  <c r="C489" i="31"/>
  <c r="X488" i="31"/>
  <c r="Z488" i="31" s="1"/>
  <c r="V488" i="31"/>
  <c r="W488" i="31" s="1"/>
  <c r="U488" i="31"/>
  <c r="C488" i="31"/>
  <c r="D488" i="31" s="1"/>
  <c r="B488" i="31"/>
  <c r="X487" i="31"/>
  <c r="Y487" i="31" s="1"/>
  <c r="V487" i="31"/>
  <c r="U487" i="31"/>
  <c r="C487" i="31"/>
  <c r="X486" i="31"/>
  <c r="Z486" i="31" s="1"/>
  <c r="V486" i="31"/>
  <c r="W486" i="31" s="1"/>
  <c r="U486" i="31"/>
  <c r="C486" i="31"/>
  <c r="D486" i="31" s="1"/>
  <c r="B486" i="31"/>
  <c r="X485" i="31"/>
  <c r="Y485" i="31" s="1"/>
  <c r="V485" i="31"/>
  <c r="U485" i="31"/>
  <c r="C485" i="31"/>
  <c r="X484" i="31"/>
  <c r="Y484" i="31" s="1"/>
  <c r="AA484" i="31" s="1"/>
  <c r="V484" i="31"/>
  <c r="W484" i="31" s="1"/>
  <c r="U484" i="31"/>
  <c r="C484" i="31"/>
  <c r="D484" i="31" s="1"/>
  <c r="B484" i="31"/>
  <c r="X483" i="31"/>
  <c r="Y483" i="31" s="1"/>
  <c r="V483" i="31"/>
  <c r="U483" i="31"/>
  <c r="C483" i="31"/>
  <c r="X482" i="31"/>
  <c r="Y482" i="31" s="1"/>
  <c r="AA482" i="31" s="1"/>
  <c r="V482" i="31"/>
  <c r="W482" i="31" s="1"/>
  <c r="U482" i="31"/>
  <c r="C482" i="31"/>
  <c r="D482" i="31" s="1"/>
  <c r="B482" i="31"/>
  <c r="X481" i="31"/>
  <c r="Y481" i="31" s="1"/>
  <c r="V481" i="31"/>
  <c r="U481" i="31"/>
  <c r="C481" i="31"/>
  <c r="X480" i="31"/>
  <c r="Z480" i="31" s="1"/>
  <c r="V480" i="31"/>
  <c r="W480" i="31" s="1"/>
  <c r="U480" i="31"/>
  <c r="C480" i="31"/>
  <c r="D480" i="31" s="1"/>
  <c r="B480" i="31"/>
  <c r="X479" i="31"/>
  <c r="Y479" i="31" s="1"/>
  <c r="V479" i="31"/>
  <c r="U479" i="31"/>
  <c r="C479" i="31"/>
  <c r="X478" i="31"/>
  <c r="Z478" i="31" s="1"/>
  <c r="V478" i="31"/>
  <c r="W478" i="31" s="1"/>
  <c r="U478" i="31"/>
  <c r="C478" i="31"/>
  <c r="D478" i="31" s="1"/>
  <c r="B478" i="31"/>
  <c r="X477" i="31"/>
  <c r="Y477" i="31" s="1"/>
  <c r="V477" i="31"/>
  <c r="U477" i="31"/>
  <c r="C477" i="31"/>
  <c r="X476" i="31"/>
  <c r="Y476" i="31" s="1"/>
  <c r="AA476" i="31" s="1"/>
  <c r="V476" i="31"/>
  <c r="W476" i="31" s="1"/>
  <c r="U476" i="31"/>
  <c r="C476" i="31"/>
  <c r="D476" i="31" s="1"/>
  <c r="B476" i="31"/>
  <c r="X475" i="31"/>
  <c r="Y475" i="31" s="1"/>
  <c r="V475" i="31"/>
  <c r="U475" i="31"/>
  <c r="C475" i="31"/>
  <c r="X474" i="31"/>
  <c r="Z474" i="31" s="1"/>
  <c r="V474" i="31"/>
  <c r="W474" i="31" s="1"/>
  <c r="U474" i="31"/>
  <c r="C474" i="31"/>
  <c r="D474" i="31" s="1"/>
  <c r="B474" i="31"/>
  <c r="X473" i="31"/>
  <c r="Y473" i="31" s="1"/>
  <c r="V473" i="31"/>
  <c r="U473" i="31"/>
  <c r="C473" i="31"/>
  <c r="X472" i="31"/>
  <c r="Z472" i="31" s="1"/>
  <c r="V472" i="31"/>
  <c r="W472" i="31" s="1"/>
  <c r="U472" i="31"/>
  <c r="C472" i="31"/>
  <c r="D472" i="31" s="1"/>
  <c r="B472" i="31"/>
  <c r="X471" i="31"/>
  <c r="Y471" i="31" s="1"/>
  <c r="V471" i="31"/>
  <c r="U471" i="31"/>
  <c r="C471" i="31"/>
  <c r="X470" i="31"/>
  <c r="Z470" i="31" s="1"/>
  <c r="V470" i="31"/>
  <c r="W470" i="31" s="1"/>
  <c r="U470" i="31"/>
  <c r="C470" i="31"/>
  <c r="D470" i="31" s="1"/>
  <c r="B470" i="31"/>
  <c r="X469" i="31"/>
  <c r="Y469" i="31" s="1"/>
  <c r="V469" i="31"/>
  <c r="U469" i="31"/>
  <c r="C469" i="31"/>
  <c r="X468" i="31"/>
  <c r="Y468" i="31" s="1"/>
  <c r="AA468" i="31" s="1"/>
  <c r="V468" i="31"/>
  <c r="W468" i="31" s="1"/>
  <c r="U468" i="31"/>
  <c r="C468" i="31"/>
  <c r="D468" i="31" s="1"/>
  <c r="B468" i="31"/>
  <c r="X467" i="31"/>
  <c r="Y467" i="31" s="1"/>
  <c r="V467" i="31"/>
  <c r="U467" i="31"/>
  <c r="C467" i="31"/>
  <c r="X466" i="31"/>
  <c r="Z466" i="31" s="1"/>
  <c r="V466" i="31"/>
  <c r="W466" i="31" s="1"/>
  <c r="U466" i="31"/>
  <c r="C466" i="31"/>
  <c r="D466" i="31" s="1"/>
  <c r="B466" i="31"/>
  <c r="X465" i="31"/>
  <c r="Y465" i="31" s="1"/>
  <c r="V465" i="31"/>
  <c r="U465" i="31"/>
  <c r="C465" i="31"/>
  <c r="X464" i="31"/>
  <c r="Z464" i="31" s="1"/>
  <c r="V464" i="31"/>
  <c r="W464" i="31" s="1"/>
  <c r="U464" i="31"/>
  <c r="C464" i="31"/>
  <c r="D464" i="31" s="1"/>
  <c r="B464" i="31"/>
  <c r="X463" i="31"/>
  <c r="Y463" i="31" s="1"/>
  <c r="V463" i="31"/>
  <c r="U463" i="31"/>
  <c r="C463" i="31"/>
  <c r="X462" i="31"/>
  <c r="Z462" i="31" s="1"/>
  <c r="V462" i="31"/>
  <c r="W462" i="31" s="1"/>
  <c r="U462" i="31"/>
  <c r="C462" i="31"/>
  <c r="D462" i="31" s="1"/>
  <c r="B462" i="31"/>
  <c r="X461" i="31"/>
  <c r="Y461" i="31" s="1"/>
  <c r="V461" i="31"/>
  <c r="U461" i="31"/>
  <c r="C461" i="31"/>
  <c r="X460" i="31"/>
  <c r="Y460" i="31" s="1"/>
  <c r="AA460" i="31" s="1"/>
  <c r="V460" i="31"/>
  <c r="W460" i="31" s="1"/>
  <c r="U460" i="31"/>
  <c r="C460" i="31"/>
  <c r="D460" i="31" s="1"/>
  <c r="B460" i="31"/>
  <c r="X459" i="31"/>
  <c r="Y459" i="31" s="1"/>
  <c r="V459" i="31"/>
  <c r="U459" i="31"/>
  <c r="C459" i="31"/>
  <c r="X458" i="31"/>
  <c r="Z458" i="31" s="1"/>
  <c r="V458" i="31"/>
  <c r="W458" i="31" s="1"/>
  <c r="U458" i="31"/>
  <c r="C458" i="31"/>
  <c r="D458" i="31" s="1"/>
  <c r="B458" i="31"/>
  <c r="X457" i="31"/>
  <c r="Y457" i="31" s="1"/>
  <c r="V457" i="31"/>
  <c r="U457" i="31"/>
  <c r="C457" i="31"/>
  <c r="X456" i="31"/>
  <c r="Z456" i="31" s="1"/>
  <c r="V456" i="31"/>
  <c r="W456" i="31" s="1"/>
  <c r="U456" i="31"/>
  <c r="C456" i="31"/>
  <c r="D456" i="31" s="1"/>
  <c r="B456" i="31"/>
  <c r="X455" i="31"/>
  <c r="Y455" i="31" s="1"/>
  <c r="V455" i="31"/>
  <c r="U455" i="31"/>
  <c r="C455" i="31"/>
  <c r="X454" i="31"/>
  <c r="Z454" i="31" s="1"/>
  <c r="V454" i="31"/>
  <c r="W454" i="31" s="1"/>
  <c r="U454" i="31"/>
  <c r="C454" i="31"/>
  <c r="D454" i="31" s="1"/>
  <c r="B454" i="31"/>
  <c r="X453" i="31"/>
  <c r="Y453" i="31" s="1"/>
  <c r="V453" i="31"/>
  <c r="U453" i="31"/>
  <c r="C453" i="31"/>
  <c r="X452" i="31"/>
  <c r="Y452" i="31" s="1"/>
  <c r="AA452" i="31" s="1"/>
  <c r="V452" i="31"/>
  <c r="W452" i="31" s="1"/>
  <c r="U452" i="31"/>
  <c r="C452" i="31"/>
  <c r="D452" i="31" s="1"/>
  <c r="B452" i="31"/>
  <c r="X451" i="31"/>
  <c r="Y451" i="31" s="1"/>
  <c r="V451" i="31"/>
  <c r="U451" i="31"/>
  <c r="C451" i="31"/>
  <c r="X450" i="31"/>
  <c r="Z450" i="31" s="1"/>
  <c r="V450" i="31"/>
  <c r="W450" i="31" s="1"/>
  <c r="U450" i="31"/>
  <c r="C450" i="31"/>
  <c r="D450" i="31" s="1"/>
  <c r="B450" i="31"/>
  <c r="X449" i="31"/>
  <c r="Y449" i="31" s="1"/>
  <c r="V449" i="31"/>
  <c r="U449" i="31"/>
  <c r="C449" i="31"/>
  <c r="X448" i="31"/>
  <c r="Z448" i="31" s="1"/>
  <c r="V448" i="31"/>
  <c r="W448" i="31" s="1"/>
  <c r="U448" i="31"/>
  <c r="C448" i="31"/>
  <c r="D448" i="31" s="1"/>
  <c r="B448" i="31"/>
  <c r="X447" i="31"/>
  <c r="Y447" i="31" s="1"/>
  <c r="V447" i="31"/>
  <c r="U447" i="31"/>
  <c r="C447" i="31"/>
  <c r="X446" i="31"/>
  <c r="V446" i="31"/>
  <c r="W446" i="31" s="1"/>
  <c r="U446" i="31"/>
  <c r="C446" i="31"/>
  <c r="D446" i="31" s="1"/>
  <c r="B446" i="31"/>
  <c r="X445" i="31"/>
  <c r="Y445" i="31" s="1"/>
  <c r="V445" i="31"/>
  <c r="U445" i="31"/>
  <c r="C445" i="31"/>
  <c r="X444" i="31"/>
  <c r="Y444" i="31" s="1"/>
  <c r="AA444" i="31" s="1"/>
  <c r="V444" i="31"/>
  <c r="W444" i="31" s="1"/>
  <c r="U444" i="31"/>
  <c r="C444" i="31"/>
  <c r="D444" i="31" s="1"/>
  <c r="B444" i="31"/>
  <c r="X443" i="31"/>
  <c r="Y443" i="31" s="1"/>
  <c r="V443" i="31"/>
  <c r="U443" i="31"/>
  <c r="C443" i="31"/>
  <c r="X442" i="31"/>
  <c r="Z442" i="31" s="1"/>
  <c r="V442" i="31"/>
  <c r="W442" i="31" s="1"/>
  <c r="U442" i="31"/>
  <c r="C442" i="31"/>
  <c r="D442" i="31" s="1"/>
  <c r="B442" i="31"/>
  <c r="X441" i="31"/>
  <c r="Y441" i="31" s="1"/>
  <c r="V441" i="31"/>
  <c r="U441" i="31"/>
  <c r="C441" i="31"/>
  <c r="X440" i="31"/>
  <c r="Z440" i="31" s="1"/>
  <c r="V440" i="31"/>
  <c r="W440" i="31" s="1"/>
  <c r="U440" i="31"/>
  <c r="C440" i="31"/>
  <c r="D440" i="31" s="1"/>
  <c r="B440" i="31"/>
  <c r="X439" i="31"/>
  <c r="Y439" i="31" s="1"/>
  <c r="V439" i="31"/>
  <c r="U439" i="31"/>
  <c r="C439" i="31"/>
  <c r="X438" i="31"/>
  <c r="Z438" i="31" s="1"/>
  <c r="V438" i="31"/>
  <c r="W438" i="31" s="1"/>
  <c r="U438" i="31"/>
  <c r="C438" i="31"/>
  <c r="D438" i="31" s="1"/>
  <c r="B438" i="31"/>
  <c r="X437" i="31"/>
  <c r="Y437" i="31" s="1"/>
  <c r="V437" i="31"/>
  <c r="U437" i="31"/>
  <c r="C437" i="31"/>
  <c r="X436" i="31"/>
  <c r="Y436" i="31" s="1"/>
  <c r="AA436" i="31" s="1"/>
  <c r="V436" i="31"/>
  <c r="W436" i="31" s="1"/>
  <c r="U436" i="31"/>
  <c r="C436" i="31"/>
  <c r="D436" i="31" s="1"/>
  <c r="B436" i="31"/>
  <c r="X435" i="31"/>
  <c r="Y435" i="31" s="1"/>
  <c r="V435" i="31"/>
  <c r="U435" i="31"/>
  <c r="C435" i="31"/>
  <c r="X434" i="31"/>
  <c r="Y434" i="31" s="1"/>
  <c r="AA434" i="31" s="1"/>
  <c r="V434" i="31"/>
  <c r="W434" i="31" s="1"/>
  <c r="U434" i="31"/>
  <c r="C434" i="31"/>
  <c r="D434" i="31" s="1"/>
  <c r="B434" i="31"/>
  <c r="X433" i="31"/>
  <c r="Y433" i="31" s="1"/>
  <c r="V433" i="31"/>
  <c r="U433" i="31"/>
  <c r="C433" i="31"/>
  <c r="X432" i="31"/>
  <c r="Z432" i="31" s="1"/>
  <c r="V432" i="31"/>
  <c r="W432" i="31" s="1"/>
  <c r="U432" i="31"/>
  <c r="C432" i="31"/>
  <c r="D432" i="31" s="1"/>
  <c r="B432" i="31"/>
  <c r="X431" i="31"/>
  <c r="Y431" i="31" s="1"/>
  <c r="V431" i="31"/>
  <c r="U431" i="31"/>
  <c r="C431" i="31"/>
  <c r="X430" i="31"/>
  <c r="V430" i="31"/>
  <c r="W430" i="31" s="1"/>
  <c r="U430" i="31"/>
  <c r="C430" i="31"/>
  <c r="D430" i="31" s="1"/>
  <c r="B430" i="31"/>
  <c r="X429" i="31"/>
  <c r="Y429" i="31" s="1"/>
  <c r="V429" i="31"/>
  <c r="U429" i="31"/>
  <c r="C429" i="31"/>
  <c r="X428" i="31"/>
  <c r="Y428" i="31" s="1"/>
  <c r="AA428" i="31" s="1"/>
  <c r="V428" i="31"/>
  <c r="W428" i="31" s="1"/>
  <c r="U428" i="31"/>
  <c r="C428" i="31"/>
  <c r="D428" i="31" s="1"/>
  <c r="B428" i="31"/>
  <c r="X427" i="31"/>
  <c r="Y427" i="31" s="1"/>
  <c r="V427" i="31"/>
  <c r="U427" i="31"/>
  <c r="C427" i="31"/>
  <c r="X426" i="31"/>
  <c r="Z426" i="31" s="1"/>
  <c r="V426" i="31"/>
  <c r="W426" i="31" s="1"/>
  <c r="U426" i="31"/>
  <c r="C426" i="31"/>
  <c r="D426" i="31" s="1"/>
  <c r="B426" i="31"/>
  <c r="X425" i="31"/>
  <c r="Y425" i="31" s="1"/>
  <c r="V425" i="31"/>
  <c r="U425" i="31"/>
  <c r="C425" i="31"/>
  <c r="X424" i="31"/>
  <c r="V424" i="31"/>
  <c r="W424" i="31" s="1"/>
  <c r="U424" i="31"/>
  <c r="C424" i="31"/>
  <c r="D424" i="31" s="1"/>
  <c r="B424" i="31"/>
  <c r="X423" i="31"/>
  <c r="Y423" i="31" s="1"/>
  <c r="V423" i="31"/>
  <c r="U423" i="31"/>
  <c r="C423" i="31"/>
  <c r="X422" i="31"/>
  <c r="Z422" i="31" s="1"/>
  <c r="V422" i="31"/>
  <c r="W422" i="31" s="1"/>
  <c r="U422" i="31"/>
  <c r="C422" i="31"/>
  <c r="D422" i="31" s="1"/>
  <c r="B422" i="31"/>
  <c r="X421" i="31"/>
  <c r="Y421" i="31" s="1"/>
  <c r="V421" i="31"/>
  <c r="U421" i="31"/>
  <c r="C421" i="31"/>
  <c r="X420" i="31"/>
  <c r="Y420" i="31" s="1"/>
  <c r="AA420" i="31" s="1"/>
  <c r="V420" i="31"/>
  <c r="W420" i="31" s="1"/>
  <c r="U420" i="31"/>
  <c r="C420" i="31"/>
  <c r="D420" i="31" s="1"/>
  <c r="B420" i="31"/>
  <c r="X419" i="31"/>
  <c r="Y419" i="31" s="1"/>
  <c r="V419" i="31"/>
  <c r="U419" i="31"/>
  <c r="C419" i="31"/>
  <c r="X418" i="31"/>
  <c r="Y418" i="31" s="1"/>
  <c r="AA418" i="31" s="1"/>
  <c r="V418" i="31"/>
  <c r="W418" i="31" s="1"/>
  <c r="U418" i="31"/>
  <c r="C418" i="31"/>
  <c r="D418" i="31" s="1"/>
  <c r="B418" i="31"/>
  <c r="X417" i="31"/>
  <c r="Y417" i="31" s="1"/>
  <c r="V417" i="31"/>
  <c r="U417" i="31"/>
  <c r="C417" i="31"/>
  <c r="X416" i="31"/>
  <c r="Z416" i="31" s="1"/>
  <c r="V416" i="31"/>
  <c r="W416" i="31" s="1"/>
  <c r="U416" i="31"/>
  <c r="C416" i="31"/>
  <c r="D416" i="31" s="1"/>
  <c r="B416" i="31"/>
  <c r="X415" i="31"/>
  <c r="Y415" i="31" s="1"/>
  <c r="V415" i="31"/>
  <c r="U415" i="31"/>
  <c r="C415" i="31"/>
  <c r="X414" i="31"/>
  <c r="V414" i="31"/>
  <c r="W414" i="31" s="1"/>
  <c r="U414" i="31"/>
  <c r="C414" i="31"/>
  <c r="D414" i="31" s="1"/>
  <c r="B414" i="31"/>
  <c r="X413" i="31"/>
  <c r="Y413" i="31" s="1"/>
  <c r="V413" i="31"/>
  <c r="U413" i="31"/>
  <c r="C413" i="31"/>
  <c r="X412" i="31"/>
  <c r="Y412" i="31" s="1"/>
  <c r="AA412" i="31" s="1"/>
  <c r="V412" i="31"/>
  <c r="W412" i="31" s="1"/>
  <c r="U412" i="31"/>
  <c r="C412" i="31"/>
  <c r="D412" i="31" s="1"/>
  <c r="B412" i="31"/>
  <c r="X411" i="31"/>
  <c r="Y411" i="31" s="1"/>
  <c r="V411" i="31"/>
  <c r="U411" i="31"/>
  <c r="C411" i="31"/>
  <c r="X410" i="31"/>
  <c r="Z410" i="31" s="1"/>
  <c r="V410" i="31"/>
  <c r="W410" i="31" s="1"/>
  <c r="U410" i="31"/>
  <c r="C410" i="31"/>
  <c r="D410" i="31" s="1"/>
  <c r="B410" i="31"/>
  <c r="X409" i="31"/>
  <c r="Y409" i="31" s="1"/>
  <c r="V409" i="31"/>
  <c r="U409" i="31"/>
  <c r="C409" i="31"/>
  <c r="X408" i="31"/>
  <c r="V408" i="31"/>
  <c r="W408" i="31" s="1"/>
  <c r="U408" i="31"/>
  <c r="C408" i="31"/>
  <c r="D408" i="31" s="1"/>
  <c r="B408" i="31"/>
  <c r="X407" i="31"/>
  <c r="Y407" i="31" s="1"/>
  <c r="V407" i="31"/>
  <c r="U407" i="31"/>
  <c r="C407" i="31"/>
  <c r="X406" i="31"/>
  <c r="Z406" i="31" s="1"/>
  <c r="V406" i="31"/>
  <c r="W406" i="31" s="1"/>
  <c r="U406" i="31"/>
  <c r="C406" i="31"/>
  <c r="D406" i="31" s="1"/>
  <c r="B406" i="31"/>
  <c r="X405" i="31"/>
  <c r="Y405" i="31" s="1"/>
  <c r="V405" i="31"/>
  <c r="U405" i="31"/>
  <c r="C405" i="31"/>
  <c r="X404" i="31"/>
  <c r="Y404" i="31" s="1"/>
  <c r="AA404" i="31" s="1"/>
  <c r="V404" i="31"/>
  <c r="W404" i="31" s="1"/>
  <c r="U404" i="31"/>
  <c r="C404" i="31"/>
  <c r="D404" i="31" s="1"/>
  <c r="B404" i="31"/>
  <c r="X403" i="31"/>
  <c r="Y403" i="31" s="1"/>
  <c r="V403" i="31"/>
  <c r="U403" i="31"/>
  <c r="C403" i="31"/>
  <c r="X402" i="31"/>
  <c r="Z402" i="31" s="1"/>
  <c r="V402" i="31"/>
  <c r="W402" i="31" s="1"/>
  <c r="U402" i="31"/>
  <c r="C402" i="31"/>
  <c r="D402" i="31" s="1"/>
  <c r="B402" i="31"/>
  <c r="X401" i="31"/>
  <c r="Y401" i="31" s="1"/>
  <c r="V401" i="31"/>
  <c r="U401" i="31"/>
  <c r="C401" i="31"/>
  <c r="X400" i="31"/>
  <c r="Z400" i="31" s="1"/>
  <c r="V400" i="31"/>
  <c r="W400" i="31" s="1"/>
  <c r="U400" i="31"/>
  <c r="C400" i="31"/>
  <c r="D400" i="31" s="1"/>
  <c r="B400" i="31"/>
  <c r="X399" i="31"/>
  <c r="Y399" i="31" s="1"/>
  <c r="V399" i="31"/>
  <c r="U399" i="31"/>
  <c r="C399" i="31"/>
  <c r="X398" i="31"/>
  <c r="V398" i="31"/>
  <c r="W398" i="31" s="1"/>
  <c r="U398" i="31"/>
  <c r="C398" i="31"/>
  <c r="D398" i="31" s="1"/>
  <c r="B398" i="31"/>
  <c r="X397" i="31"/>
  <c r="Y397" i="31" s="1"/>
  <c r="V397" i="31"/>
  <c r="U397" i="31"/>
  <c r="C397" i="31"/>
  <c r="X396" i="31"/>
  <c r="Y396" i="31" s="1"/>
  <c r="AA396" i="31" s="1"/>
  <c r="V396" i="31"/>
  <c r="W396" i="31" s="1"/>
  <c r="U396" i="31"/>
  <c r="C396" i="31"/>
  <c r="D396" i="31" s="1"/>
  <c r="B396" i="31"/>
  <c r="X389" i="31"/>
  <c r="Y389" i="31" s="1"/>
  <c r="V389" i="31"/>
  <c r="U389" i="31"/>
  <c r="C389" i="31"/>
  <c r="X388" i="31"/>
  <c r="Y388" i="31" s="1"/>
  <c r="AA388" i="31" s="1"/>
  <c r="V388" i="31"/>
  <c r="W388" i="31" s="1"/>
  <c r="U388" i="31"/>
  <c r="C388" i="31"/>
  <c r="D388" i="31" s="1"/>
  <c r="B388" i="31"/>
  <c r="X1057" i="31"/>
  <c r="Y1057" i="31" s="1"/>
  <c r="V1057" i="31"/>
  <c r="U1057" i="31"/>
  <c r="C1057" i="31"/>
  <c r="X1056" i="31"/>
  <c r="Z1056" i="31" s="1"/>
  <c r="V1056" i="31"/>
  <c r="W1056" i="31" s="1"/>
  <c r="U1056" i="31"/>
  <c r="C1056" i="31"/>
  <c r="D1056" i="31" s="1"/>
  <c r="B1056" i="31"/>
  <c r="X1055" i="31"/>
  <c r="Y1055" i="31" s="1"/>
  <c r="V1055" i="31"/>
  <c r="U1055" i="31"/>
  <c r="C1055" i="31"/>
  <c r="X1054" i="31"/>
  <c r="Z1054" i="31" s="1"/>
  <c r="V1054" i="31"/>
  <c r="W1054" i="31" s="1"/>
  <c r="U1054" i="31"/>
  <c r="C1054" i="31"/>
  <c r="D1054" i="31" s="1"/>
  <c r="B1054" i="31"/>
  <c r="X1179" i="31"/>
  <c r="Y1179" i="31" s="1"/>
  <c r="V1179" i="31"/>
  <c r="U1179" i="31"/>
  <c r="C1179" i="31"/>
  <c r="X1178" i="31"/>
  <c r="Z1178" i="31" s="1"/>
  <c r="V1178" i="31"/>
  <c r="W1178" i="31" s="1"/>
  <c r="U1178" i="31"/>
  <c r="C1178" i="31"/>
  <c r="D1178" i="31" s="1"/>
  <c r="B1178" i="31"/>
  <c r="X1067" i="31"/>
  <c r="Y1067" i="31" s="1"/>
  <c r="V1067" i="31"/>
  <c r="U1067" i="31"/>
  <c r="C1067" i="31"/>
  <c r="X1066" i="31"/>
  <c r="Z1066" i="31" s="1"/>
  <c r="V1066" i="31"/>
  <c r="W1066" i="31" s="1"/>
  <c r="U1066" i="31"/>
  <c r="C1066" i="31"/>
  <c r="D1066" i="31" s="1"/>
  <c r="B1066" i="31"/>
  <c r="X1071" i="31"/>
  <c r="Y1071" i="31" s="1"/>
  <c r="V1071" i="31"/>
  <c r="U1071" i="31"/>
  <c r="C1071" i="31"/>
  <c r="X1070" i="31"/>
  <c r="Z1070" i="31" s="1"/>
  <c r="V1070" i="31"/>
  <c r="W1070" i="31" s="1"/>
  <c r="U1070" i="31"/>
  <c r="C1070" i="31"/>
  <c r="D1070" i="31" s="1"/>
  <c r="B1070" i="31"/>
  <c r="X1075" i="31"/>
  <c r="Y1075" i="31" s="1"/>
  <c r="V1075" i="31"/>
  <c r="U1075" i="31"/>
  <c r="C1075" i="31"/>
  <c r="X1074" i="31"/>
  <c r="Y1074" i="31" s="1"/>
  <c r="AA1074" i="31" s="1"/>
  <c r="V1074" i="31"/>
  <c r="W1074" i="31" s="1"/>
  <c r="U1074" i="31"/>
  <c r="C1074" i="31"/>
  <c r="D1074" i="31" s="1"/>
  <c r="B1074" i="31"/>
  <c r="X1073" i="31"/>
  <c r="Y1073" i="31" s="1"/>
  <c r="V1073" i="31"/>
  <c r="U1073" i="31"/>
  <c r="C1073" i="31"/>
  <c r="X1072" i="31"/>
  <c r="Z1072" i="31" s="1"/>
  <c r="V1072" i="31"/>
  <c r="W1072" i="31" s="1"/>
  <c r="U1072" i="31"/>
  <c r="C1072" i="31"/>
  <c r="D1072" i="31" s="1"/>
  <c r="B1072" i="31"/>
  <c r="X1063" i="31"/>
  <c r="Y1063" i="31" s="1"/>
  <c r="V1063" i="31"/>
  <c r="U1063" i="31"/>
  <c r="C1063" i="31"/>
  <c r="X1062" i="31"/>
  <c r="Y1062" i="31" s="1"/>
  <c r="AA1062" i="31" s="1"/>
  <c r="V1062" i="31"/>
  <c r="W1062" i="31" s="1"/>
  <c r="U1062" i="31"/>
  <c r="C1062" i="31"/>
  <c r="D1062" i="31" s="1"/>
  <c r="B1062" i="31"/>
  <c r="X1061" i="31"/>
  <c r="Y1061" i="31" s="1"/>
  <c r="V1061" i="31"/>
  <c r="U1061" i="31"/>
  <c r="C1061" i="31"/>
  <c r="X1060" i="31"/>
  <c r="Z1060" i="31" s="1"/>
  <c r="V1060" i="31"/>
  <c r="W1060" i="31" s="1"/>
  <c r="U1060" i="31"/>
  <c r="C1060" i="31"/>
  <c r="D1060" i="31" s="1"/>
  <c r="B1060" i="31"/>
  <c r="X1059" i="31"/>
  <c r="Y1059" i="31" s="1"/>
  <c r="V1059" i="31"/>
  <c r="U1059" i="31"/>
  <c r="C1059" i="31"/>
  <c r="X1058" i="31"/>
  <c r="Z1058" i="31" s="1"/>
  <c r="V1058" i="31"/>
  <c r="W1058" i="31" s="1"/>
  <c r="U1058" i="31"/>
  <c r="C1058" i="31"/>
  <c r="D1058" i="31" s="1"/>
  <c r="B1058" i="31"/>
  <c r="X1069" i="31"/>
  <c r="Y1069" i="31" s="1"/>
  <c r="V1069" i="31"/>
  <c r="U1069" i="31"/>
  <c r="C1069" i="31"/>
  <c r="X1068" i="31"/>
  <c r="Z1068" i="31" s="1"/>
  <c r="V1068" i="31"/>
  <c r="W1068" i="31" s="1"/>
  <c r="U1068" i="31"/>
  <c r="C1068" i="31"/>
  <c r="D1068" i="31" s="1"/>
  <c r="B1068" i="31"/>
  <c r="X1065" i="31"/>
  <c r="Y1065" i="31" s="1"/>
  <c r="V1065" i="31"/>
  <c r="U1065" i="31"/>
  <c r="C1065" i="31"/>
  <c r="X1064" i="31"/>
  <c r="Z1064" i="31" s="1"/>
  <c r="V1064" i="31"/>
  <c r="W1064" i="31" s="1"/>
  <c r="U1064" i="31"/>
  <c r="C1064" i="31"/>
  <c r="D1064" i="31" s="1"/>
  <c r="B1064" i="31"/>
  <c r="X1171" i="31"/>
  <c r="Y1171" i="31" s="1"/>
  <c r="V1171" i="31"/>
  <c r="U1171" i="31"/>
  <c r="C1171" i="31"/>
  <c r="X1170" i="31"/>
  <c r="Z1170" i="31" s="1"/>
  <c r="V1170" i="31"/>
  <c r="W1170" i="31" s="1"/>
  <c r="U1170" i="31"/>
  <c r="C1170" i="31"/>
  <c r="D1170" i="31" s="1"/>
  <c r="B1170" i="31"/>
  <c r="X1129" i="31"/>
  <c r="Y1129" i="31" s="1"/>
  <c r="V1129" i="31"/>
  <c r="U1129" i="31"/>
  <c r="C1129" i="31"/>
  <c r="X1128" i="31"/>
  <c r="Y1128" i="31" s="1"/>
  <c r="AA1128" i="31" s="1"/>
  <c r="V1128" i="31"/>
  <c r="W1128" i="31" s="1"/>
  <c r="U1128" i="31"/>
  <c r="C1128" i="31"/>
  <c r="D1128" i="31" s="1"/>
  <c r="B1128" i="31"/>
  <c r="X1127" i="31"/>
  <c r="Y1127" i="31" s="1"/>
  <c r="V1127" i="31"/>
  <c r="U1127" i="31"/>
  <c r="C1127" i="31"/>
  <c r="X1126" i="31"/>
  <c r="Z1126" i="31" s="1"/>
  <c r="V1126" i="31"/>
  <c r="W1126" i="31" s="1"/>
  <c r="U1126" i="31"/>
  <c r="C1126" i="31"/>
  <c r="D1126" i="31" s="1"/>
  <c r="B1126" i="31"/>
  <c r="X53" i="31"/>
  <c r="Y53" i="31" s="1"/>
  <c r="V53" i="31"/>
  <c r="U53" i="31"/>
  <c r="C53" i="31"/>
  <c r="X52" i="31"/>
  <c r="Y52" i="31" s="1"/>
  <c r="AA52" i="31" s="1"/>
  <c r="V52" i="31"/>
  <c r="W52" i="31" s="1"/>
  <c r="U52" i="31"/>
  <c r="C52" i="31"/>
  <c r="D52" i="31" s="1"/>
  <c r="B52" i="31"/>
  <c r="X1081" i="31"/>
  <c r="Y1081" i="31" s="1"/>
  <c r="V1081" i="31"/>
  <c r="U1081" i="31"/>
  <c r="C1081" i="31"/>
  <c r="X1080" i="31"/>
  <c r="Z1080" i="31" s="1"/>
  <c r="V1080" i="31"/>
  <c r="W1080" i="31" s="1"/>
  <c r="U1080" i="31"/>
  <c r="C1080" i="31"/>
  <c r="D1080" i="31" s="1"/>
  <c r="B1080" i="31"/>
  <c r="X97" i="31"/>
  <c r="Y97" i="31" s="1"/>
  <c r="V97" i="31"/>
  <c r="U97" i="31"/>
  <c r="C97" i="31"/>
  <c r="X96" i="31"/>
  <c r="Z96" i="31" s="1"/>
  <c r="V96" i="31"/>
  <c r="W96" i="31" s="1"/>
  <c r="U96" i="31"/>
  <c r="C96" i="31"/>
  <c r="D96" i="31" s="1"/>
  <c r="B96" i="31"/>
  <c r="X255" i="31"/>
  <c r="Y255" i="31" s="1"/>
  <c r="V255" i="31"/>
  <c r="U255" i="31"/>
  <c r="C255" i="31"/>
  <c r="X254" i="31"/>
  <c r="Z254" i="31" s="1"/>
  <c r="V254" i="31"/>
  <c r="W254" i="31" s="1"/>
  <c r="U254" i="31"/>
  <c r="C254" i="31"/>
  <c r="D254" i="31" s="1"/>
  <c r="B254" i="31"/>
  <c r="X87" i="31"/>
  <c r="Y87" i="31" s="1"/>
  <c r="V87" i="31"/>
  <c r="U87" i="31"/>
  <c r="C87" i="31"/>
  <c r="X86" i="31"/>
  <c r="Z86" i="31" s="1"/>
  <c r="V86" i="31"/>
  <c r="W86" i="31" s="1"/>
  <c r="U86" i="31"/>
  <c r="C86" i="31"/>
  <c r="D86" i="31" s="1"/>
  <c r="B86" i="31"/>
  <c r="X125" i="31"/>
  <c r="Y125" i="31" s="1"/>
  <c r="V125" i="31"/>
  <c r="U125" i="31"/>
  <c r="C125" i="31"/>
  <c r="X124" i="31"/>
  <c r="Y124" i="31" s="1"/>
  <c r="AA124" i="31" s="1"/>
  <c r="V124" i="31"/>
  <c r="W124" i="31" s="1"/>
  <c r="U124" i="31"/>
  <c r="C124" i="31"/>
  <c r="D124" i="31" s="1"/>
  <c r="B124" i="31"/>
  <c r="X167" i="31"/>
  <c r="Y167" i="31" s="1"/>
  <c r="V167" i="31"/>
  <c r="U167" i="31"/>
  <c r="C167" i="31"/>
  <c r="X166" i="31"/>
  <c r="Z166" i="31" s="1"/>
  <c r="V166" i="31"/>
  <c r="W166" i="31" s="1"/>
  <c r="U166" i="31"/>
  <c r="C166" i="31"/>
  <c r="D166" i="31" s="1"/>
  <c r="B166" i="31"/>
  <c r="X257" i="31"/>
  <c r="Y257" i="31" s="1"/>
  <c r="V257" i="31"/>
  <c r="U257" i="31"/>
  <c r="C257" i="31"/>
  <c r="X256" i="31"/>
  <c r="Z256" i="31" s="1"/>
  <c r="V256" i="31"/>
  <c r="W256" i="31" s="1"/>
  <c r="U256" i="31"/>
  <c r="C256" i="31"/>
  <c r="D256" i="31" s="1"/>
  <c r="B256" i="31"/>
  <c r="X239" i="31"/>
  <c r="Y239" i="31" s="1"/>
  <c r="V239" i="31"/>
  <c r="U239" i="31"/>
  <c r="C239" i="31"/>
  <c r="X238" i="31"/>
  <c r="Y238" i="31" s="1"/>
  <c r="AA238" i="31" s="1"/>
  <c r="V238" i="31"/>
  <c r="W238" i="31" s="1"/>
  <c r="U238" i="31"/>
  <c r="C238" i="31"/>
  <c r="D238" i="31" s="1"/>
  <c r="B238" i="31"/>
  <c r="X127" i="31"/>
  <c r="Y127" i="31" s="1"/>
  <c r="V127" i="31"/>
  <c r="U127" i="31"/>
  <c r="C127" i="31"/>
  <c r="X126" i="31"/>
  <c r="Z126" i="31" s="1"/>
  <c r="V126" i="31"/>
  <c r="W126" i="31" s="1"/>
  <c r="U126" i="31"/>
  <c r="C126" i="31"/>
  <c r="D126" i="31" s="1"/>
  <c r="B126" i="31"/>
  <c r="X299" i="31"/>
  <c r="Y299" i="31" s="1"/>
  <c r="V299" i="31"/>
  <c r="U299" i="31"/>
  <c r="C299" i="31"/>
  <c r="X298" i="31"/>
  <c r="Z298" i="31" s="1"/>
  <c r="V298" i="31"/>
  <c r="W298" i="31" s="1"/>
  <c r="U298" i="31"/>
  <c r="C298" i="31"/>
  <c r="D298" i="31" s="1"/>
  <c r="B298" i="31"/>
  <c r="X209" i="31"/>
  <c r="Y209" i="31" s="1"/>
  <c r="V209" i="31"/>
  <c r="U209" i="31"/>
  <c r="C209" i="31"/>
  <c r="X208" i="31"/>
  <c r="Z208" i="31" s="1"/>
  <c r="V208" i="31"/>
  <c r="W208" i="31" s="1"/>
  <c r="U208" i="31"/>
  <c r="C208" i="31"/>
  <c r="D208" i="31" s="1"/>
  <c r="B208" i="31"/>
  <c r="X1111" i="31"/>
  <c r="Y1111" i="31" s="1"/>
  <c r="V1111" i="31"/>
  <c r="U1111" i="31"/>
  <c r="C1111" i="31"/>
  <c r="X1110" i="31"/>
  <c r="Z1110" i="31" s="1"/>
  <c r="V1110" i="31"/>
  <c r="W1110" i="31" s="1"/>
  <c r="U1110" i="31"/>
  <c r="C1110" i="31"/>
  <c r="D1110" i="31" s="1"/>
  <c r="X213" i="31"/>
  <c r="Y213" i="31" s="1"/>
  <c r="V213" i="31"/>
  <c r="U213" i="31"/>
  <c r="C213" i="31"/>
  <c r="X212" i="31"/>
  <c r="Z212" i="31" s="1"/>
  <c r="V212" i="31"/>
  <c r="W212" i="31" s="1"/>
  <c r="U212" i="31"/>
  <c r="C212" i="31"/>
  <c r="D212" i="31" s="1"/>
  <c r="B212" i="31"/>
  <c r="X259" i="31"/>
  <c r="Y259" i="31" s="1"/>
  <c r="V259" i="31"/>
  <c r="U259" i="31"/>
  <c r="C259" i="31"/>
  <c r="X258" i="31"/>
  <c r="Z258" i="31" s="1"/>
  <c r="V258" i="31"/>
  <c r="W258" i="31" s="1"/>
  <c r="U258" i="31"/>
  <c r="C258" i="31"/>
  <c r="D258" i="31" s="1"/>
  <c r="B258" i="31"/>
  <c r="X1101" i="31"/>
  <c r="Y1101" i="31" s="1"/>
  <c r="V1101" i="31"/>
  <c r="U1101" i="31"/>
  <c r="C1101" i="31"/>
  <c r="X1100" i="31"/>
  <c r="Y1100" i="31" s="1"/>
  <c r="AA1100" i="31" s="1"/>
  <c r="V1100" i="31"/>
  <c r="W1100" i="31" s="1"/>
  <c r="U1100" i="31"/>
  <c r="C1100" i="31"/>
  <c r="D1100" i="31" s="1"/>
  <c r="X343" i="31"/>
  <c r="Y343" i="31" s="1"/>
  <c r="V343" i="31"/>
  <c r="U343" i="31"/>
  <c r="C343" i="31"/>
  <c r="X342" i="31"/>
  <c r="Y342" i="31" s="1"/>
  <c r="AA342" i="31" s="1"/>
  <c r="V342" i="31"/>
  <c r="W342" i="31" s="1"/>
  <c r="U342" i="31"/>
  <c r="C342" i="31"/>
  <c r="D342" i="31" s="1"/>
  <c r="B342" i="31"/>
  <c r="X1109" i="31"/>
  <c r="Y1109" i="31" s="1"/>
  <c r="V1109" i="31"/>
  <c r="U1109" i="31"/>
  <c r="C1109" i="31"/>
  <c r="X1108" i="31"/>
  <c r="Y1108" i="31" s="1"/>
  <c r="AA1108" i="31" s="1"/>
  <c r="V1108" i="31"/>
  <c r="W1108" i="31" s="1"/>
  <c r="U1108" i="31"/>
  <c r="C1108" i="31"/>
  <c r="D1108" i="31" s="1"/>
  <c r="X323" i="31"/>
  <c r="Y323" i="31" s="1"/>
  <c r="V323" i="31"/>
  <c r="U323" i="31"/>
  <c r="C323" i="31"/>
  <c r="X322" i="31"/>
  <c r="Z322" i="31" s="1"/>
  <c r="V322" i="31"/>
  <c r="W322" i="31" s="1"/>
  <c r="U322" i="31"/>
  <c r="C322" i="31"/>
  <c r="D322" i="31" s="1"/>
  <c r="B322" i="31"/>
  <c r="Y327" i="31"/>
  <c r="V327" i="31"/>
  <c r="U327" i="31"/>
  <c r="C327" i="31"/>
  <c r="Z326" i="31"/>
  <c r="Y326" i="31"/>
  <c r="AA326" i="31" s="1"/>
  <c r="V326" i="31"/>
  <c r="W326" i="31" s="1"/>
  <c r="U326" i="31"/>
  <c r="C326" i="31"/>
  <c r="D326" i="31" s="1"/>
  <c r="B326" i="31"/>
  <c r="X199" i="31"/>
  <c r="Y199" i="31" s="1"/>
  <c r="V199" i="31"/>
  <c r="U199" i="31"/>
  <c r="C199" i="31"/>
  <c r="X198" i="31"/>
  <c r="Z198" i="31" s="1"/>
  <c r="V198" i="31"/>
  <c r="W198" i="31" s="1"/>
  <c r="U198" i="31"/>
  <c r="C198" i="31"/>
  <c r="D198" i="31" s="1"/>
  <c r="B198" i="31"/>
  <c r="X273" i="31"/>
  <c r="Y273" i="31" s="1"/>
  <c r="V273" i="31"/>
  <c r="U273" i="31"/>
  <c r="C273" i="31"/>
  <c r="X272" i="31"/>
  <c r="Z272" i="31" s="1"/>
  <c r="V272" i="31"/>
  <c r="W272" i="31" s="1"/>
  <c r="U272" i="31"/>
  <c r="C272" i="31"/>
  <c r="D272" i="31" s="1"/>
  <c r="B272" i="31"/>
  <c r="Y351" i="31"/>
  <c r="V351" i="31"/>
  <c r="U351" i="31"/>
  <c r="C351" i="31"/>
  <c r="Z350" i="31"/>
  <c r="Y350" i="31"/>
  <c r="AA350" i="31" s="1"/>
  <c r="V350" i="31"/>
  <c r="W350" i="31" s="1"/>
  <c r="U350" i="31"/>
  <c r="C350" i="31"/>
  <c r="D350" i="31" s="1"/>
  <c r="B350" i="31"/>
  <c r="X249" i="31"/>
  <c r="Y249" i="31" s="1"/>
  <c r="V249" i="31"/>
  <c r="U249" i="31"/>
  <c r="C249" i="31"/>
  <c r="X248" i="31"/>
  <c r="Z248" i="31" s="1"/>
  <c r="V248" i="31"/>
  <c r="W248" i="31" s="1"/>
  <c r="U248" i="31"/>
  <c r="C248" i="31"/>
  <c r="D248" i="31" s="1"/>
  <c r="B248" i="31"/>
  <c r="Y219" i="31"/>
  <c r="V219" i="31"/>
  <c r="U219" i="31"/>
  <c r="C219" i="31"/>
  <c r="Z218" i="31"/>
  <c r="Y218" i="31"/>
  <c r="AA218" i="31" s="1"/>
  <c r="V218" i="31"/>
  <c r="W218" i="31" s="1"/>
  <c r="U218" i="31"/>
  <c r="C218" i="31"/>
  <c r="D218" i="31" s="1"/>
  <c r="B218" i="31"/>
  <c r="X151" i="31"/>
  <c r="Y151" i="31" s="1"/>
  <c r="V151" i="31"/>
  <c r="U151" i="31"/>
  <c r="C151" i="31"/>
  <c r="X150" i="31"/>
  <c r="Z150" i="31" s="1"/>
  <c r="V150" i="31"/>
  <c r="W150" i="31" s="1"/>
  <c r="U150" i="31"/>
  <c r="C150" i="31"/>
  <c r="D150" i="31" s="1"/>
  <c r="B150" i="31"/>
  <c r="X165" i="31"/>
  <c r="Y165" i="31" s="1"/>
  <c r="V165" i="31"/>
  <c r="U165" i="31"/>
  <c r="C165" i="31"/>
  <c r="X164" i="31"/>
  <c r="Y164" i="31" s="1"/>
  <c r="AA164" i="31" s="1"/>
  <c r="V164" i="31"/>
  <c r="W164" i="31" s="1"/>
  <c r="U164" i="31"/>
  <c r="C164" i="31"/>
  <c r="D164" i="31" s="1"/>
  <c r="Y1087" i="31"/>
  <c r="V1087" i="31"/>
  <c r="U1087" i="31"/>
  <c r="C1087" i="31"/>
  <c r="Z1086" i="31"/>
  <c r="Y1086" i="31"/>
  <c r="AA1086" i="31" s="1"/>
  <c r="V1086" i="31"/>
  <c r="W1086" i="31" s="1"/>
  <c r="U1086" i="31"/>
  <c r="C1086" i="31"/>
  <c r="D1086" i="31" s="1"/>
  <c r="B1086" i="31"/>
  <c r="X105" i="31"/>
  <c r="Y105" i="31" s="1"/>
  <c r="V105" i="31"/>
  <c r="U105" i="31"/>
  <c r="C105" i="31"/>
  <c r="X104" i="31"/>
  <c r="Z104" i="31" s="1"/>
  <c r="V104" i="31"/>
  <c r="W104" i="31" s="1"/>
  <c r="U104" i="31"/>
  <c r="C104" i="31"/>
  <c r="D104" i="31" s="1"/>
  <c r="B104" i="31"/>
  <c r="X103" i="31"/>
  <c r="Y103" i="31" s="1"/>
  <c r="V103" i="31"/>
  <c r="U103" i="31"/>
  <c r="C103" i="31"/>
  <c r="X102" i="31"/>
  <c r="Z102" i="31" s="1"/>
  <c r="V102" i="31"/>
  <c r="W102" i="31" s="1"/>
  <c r="U102" i="31"/>
  <c r="C102" i="31"/>
  <c r="D102" i="31" s="1"/>
  <c r="B102" i="31"/>
  <c r="X1169" i="31"/>
  <c r="Y1169" i="31" s="1"/>
  <c r="V1169" i="31"/>
  <c r="U1169" i="31"/>
  <c r="C1169" i="31"/>
  <c r="X1168" i="31"/>
  <c r="Z1168" i="31" s="1"/>
  <c r="V1168" i="31"/>
  <c r="W1168" i="31" s="1"/>
  <c r="U1168" i="31"/>
  <c r="C1168" i="31"/>
  <c r="D1168" i="31" s="1"/>
  <c r="B1168" i="31"/>
  <c r="X1167" i="31"/>
  <c r="Y1167" i="31" s="1"/>
  <c r="V1167" i="31"/>
  <c r="U1167" i="31"/>
  <c r="C1167" i="31"/>
  <c r="X1166" i="31"/>
  <c r="Z1166" i="31" s="1"/>
  <c r="V1166" i="31"/>
  <c r="W1166" i="31" s="1"/>
  <c r="U1166" i="31"/>
  <c r="C1166" i="31"/>
  <c r="D1166" i="31" s="1"/>
  <c r="B1166" i="31"/>
  <c r="X1165" i="31"/>
  <c r="Y1165" i="31" s="1"/>
  <c r="V1165" i="31"/>
  <c r="U1165" i="31"/>
  <c r="C1165" i="31"/>
  <c r="X1164" i="31"/>
  <c r="Y1164" i="31" s="1"/>
  <c r="AA1164" i="31" s="1"/>
  <c r="V1164" i="31"/>
  <c r="W1164" i="31" s="1"/>
  <c r="U1164" i="31"/>
  <c r="C1164" i="31"/>
  <c r="D1164" i="31" s="1"/>
  <c r="B1164" i="31"/>
  <c r="X1163" i="31"/>
  <c r="Y1163" i="31" s="1"/>
  <c r="V1163" i="31"/>
  <c r="U1163" i="31"/>
  <c r="C1163" i="31"/>
  <c r="X1162" i="31"/>
  <c r="Z1162" i="31" s="1"/>
  <c r="V1162" i="31"/>
  <c r="W1162" i="31" s="1"/>
  <c r="U1162" i="31"/>
  <c r="C1162" i="31"/>
  <c r="D1162" i="31" s="1"/>
  <c r="B1162" i="31"/>
  <c r="X1161" i="31"/>
  <c r="Y1161" i="31" s="1"/>
  <c r="V1161" i="31"/>
  <c r="U1161" i="31"/>
  <c r="C1161" i="31"/>
  <c r="X1160" i="31"/>
  <c r="Z1160" i="31" s="1"/>
  <c r="V1160" i="31"/>
  <c r="W1160" i="31" s="1"/>
  <c r="U1160" i="31"/>
  <c r="C1160" i="31"/>
  <c r="D1160" i="31" s="1"/>
  <c r="B1160" i="31"/>
  <c r="X121" i="31"/>
  <c r="Y121" i="31" s="1"/>
  <c r="V121" i="31"/>
  <c r="U121" i="31"/>
  <c r="C121" i="31"/>
  <c r="X120" i="31"/>
  <c r="Z120" i="31" s="1"/>
  <c r="V120" i="31"/>
  <c r="W120" i="31" s="1"/>
  <c r="U120" i="31"/>
  <c r="C120" i="31"/>
  <c r="D120" i="31" s="1"/>
  <c r="B120" i="31"/>
  <c r="X1159" i="31"/>
  <c r="Y1159" i="31" s="1"/>
  <c r="V1159" i="31"/>
  <c r="U1159" i="31"/>
  <c r="C1159" i="31"/>
  <c r="X1158" i="31"/>
  <c r="Z1158" i="31" s="1"/>
  <c r="V1158" i="31"/>
  <c r="W1158" i="31" s="1"/>
  <c r="U1158" i="31"/>
  <c r="C1158" i="31"/>
  <c r="D1158" i="31" s="1"/>
  <c r="B1158" i="31"/>
  <c r="X1157" i="31"/>
  <c r="Y1157" i="31" s="1"/>
  <c r="V1157" i="31"/>
  <c r="U1157" i="31"/>
  <c r="C1157" i="31"/>
  <c r="X1156" i="31"/>
  <c r="Z1156" i="31" s="1"/>
  <c r="V1156" i="31"/>
  <c r="W1156" i="31" s="1"/>
  <c r="U1156" i="31"/>
  <c r="C1156" i="31"/>
  <c r="D1156" i="31" s="1"/>
  <c r="B1156" i="31"/>
  <c r="X395" i="31"/>
  <c r="Y395" i="31" s="1"/>
  <c r="V395" i="31"/>
  <c r="U395" i="31"/>
  <c r="C395" i="31"/>
  <c r="X394" i="31"/>
  <c r="Z394" i="31" s="1"/>
  <c r="V394" i="31"/>
  <c r="W394" i="31" s="1"/>
  <c r="U394" i="31"/>
  <c r="C394" i="31"/>
  <c r="D394" i="31" s="1"/>
  <c r="B394" i="31"/>
  <c r="X1155" i="31"/>
  <c r="Y1155" i="31" s="1"/>
  <c r="V1155" i="31"/>
  <c r="U1155" i="31"/>
  <c r="C1155" i="31"/>
  <c r="X1154" i="31"/>
  <c r="Z1154" i="31" s="1"/>
  <c r="V1154" i="31"/>
  <c r="W1154" i="31" s="1"/>
  <c r="U1154" i="31"/>
  <c r="C1154" i="31"/>
  <c r="D1154" i="31" s="1"/>
  <c r="B1154" i="31"/>
  <c r="X1153" i="31"/>
  <c r="Y1153" i="31" s="1"/>
  <c r="V1153" i="31"/>
  <c r="U1153" i="31"/>
  <c r="C1153" i="31"/>
  <c r="X1152" i="31"/>
  <c r="Y1152" i="31" s="1"/>
  <c r="AA1152" i="31" s="1"/>
  <c r="V1152" i="31"/>
  <c r="W1152" i="31" s="1"/>
  <c r="U1152" i="31"/>
  <c r="C1152" i="31"/>
  <c r="D1152" i="31" s="1"/>
  <c r="B1152" i="31"/>
  <c r="X1141" i="31"/>
  <c r="Y1141" i="31" s="1"/>
  <c r="V1141" i="31"/>
  <c r="U1141" i="31"/>
  <c r="C1141" i="31"/>
  <c r="X1140" i="31"/>
  <c r="Z1140" i="31" s="1"/>
  <c r="V1140" i="31"/>
  <c r="W1140" i="31" s="1"/>
  <c r="U1140" i="31"/>
  <c r="C1140" i="31"/>
  <c r="D1140" i="31" s="1"/>
  <c r="B1140" i="31"/>
  <c r="X1151" i="31"/>
  <c r="Y1151" i="31" s="1"/>
  <c r="V1151" i="31"/>
  <c r="U1151" i="31"/>
  <c r="C1151" i="31"/>
  <c r="X1150" i="31"/>
  <c r="Z1150" i="31" s="1"/>
  <c r="V1150" i="31"/>
  <c r="W1150" i="31" s="1"/>
  <c r="U1150" i="31"/>
  <c r="C1150" i="31"/>
  <c r="D1150" i="31" s="1"/>
  <c r="B1150" i="31"/>
  <c r="X1149" i="31"/>
  <c r="Y1149" i="31" s="1"/>
  <c r="V1149" i="31"/>
  <c r="U1149" i="31"/>
  <c r="C1149" i="31"/>
  <c r="X1148" i="31"/>
  <c r="Z1148" i="31" s="1"/>
  <c r="V1148" i="31"/>
  <c r="W1148" i="31" s="1"/>
  <c r="U1148" i="31"/>
  <c r="C1148" i="31"/>
  <c r="D1148" i="31" s="1"/>
  <c r="B1148" i="31"/>
  <c r="X1147" i="31"/>
  <c r="Y1147" i="31" s="1"/>
  <c r="V1147" i="31"/>
  <c r="U1147" i="31"/>
  <c r="C1147" i="31"/>
  <c r="X1146" i="31"/>
  <c r="Z1146" i="31" s="1"/>
  <c r="V1146" i="31"/>
  <c r="W1146" i="31" s="1"/>
  <c r="U1146" i="31"/>
  <c r="C1146" i="31"/>
  <c r="D1146" i="31" s="1"/>
  <c r="B1146" i="31"/>
  <c r="X101" i="31"/>
  <c r="Y101" i="31" s="1"/>
  <c r="V101" i="31"/>
  <c r="U101" i="31"/>
  <c r="C101" i="31"/>
  <c r="X100" i="31"/>
  <c r="Z100" i="31" s="1"/>
  <c r="V100" i="31"/>
  <c r="W100" i="31" s="1"/>
  <c r="U100" i="31"/>
  <c r="C100" i="31"/>
  <c r="D100" i="31" s="1"/>
  <c r="B100" i="31"/>
  <c r="X1145" i="31"/>
  <c r="Y1145" i="31" s="1"/>
  <c r="V1145" i="31"/>
  <c r="U1145" i="31"/>
  <c r="C1145" i="31"/>
  <c r="X1144" i="31"/>
  <c r="Z1144" i="31" s="1"/>
  <c r="V1144" i="31"/>
  <c r="W1144" i="31" s="1"/>
  <c r="U1144" i="31"/>
  <c r="C1144" i="31"/>
  <c r="D1144" i="31" s="1"/>
  <c r="B1144" i="31"/>
  <c r="X1123" i="31"/>
  <c r="Y1123" i="31" s="1"/>
  <c r="V1123" i="31"/>
  <c r="U1123" i="31"/>
  <c r="C1123" i="31"/>
  <c r="X1122" i="31"/>
  <c r="Z1122" i="31" s="1"/>
  <c r="V1122" i="31"/>
  <c r="W1122" i="31" s="1"/>
  <c r="U1122" i="31"/>
  <c r="C1122" i="31"/>
  <c r="D1122" i="31" s="1"/>
  <c r="B1122" i="31"/>
  <c r="C591" i="32"/>
  <c r="B2" i="32"/>
  <c r="CY2" i="30" l="1"/>
  <c r="CY151" i="30" s="1"/>
  <c r="CY154" i="30" s="1"/>
  <c r="CP151" i="30"/>
  <c r="CP154" i="30" s="1"/>
  <c r="CO2" i="30"/>
  <c r="CO151" i="30" s="1"/>
  <c r="CO154" i="30" s="1"/>
  <c r="CV151" i="30"/>
  <c r="CV154" i="30" s="1"/>
  <c r="CB2" i="30"/>
  <c r="CB151" i="30" s="1"/>
  <c r="CB154" i="30" s="1"/>
  <c r="J622" i="8"/>
  <c r="H622" i="8"/>
  <c r="CK2" i="30"/>
  <c r="CK151" i="30" s="1"/>
  <c r="CK154" i="30" s="1"/>
  <c r="CS2" i="30"/>
  <c r="CS151" i="30" s="1"/>
  <c r="CS154" i="30" s="1"/>
  <c r="DA2" i="30"/>
  <c r="DA151" i="30" s="1"/>
  <c r="DA154" i="30" s="1"/>
  <c r="CM2" i="30"/>
  <c r="CM151" i="30" s="1"/>
  <c r="CM154" i="30" s="1"/>
  <c r="CU2" i="30"/>
  <c r="CU151" i="30" s="1"/>
  <c r="CU154" i="30" s="1"/>
  <c r="DC2" i="30"/>
  <c r="DC151" i="30" s="1"/>
  <c r="DC154" i="30" s="1"/>
  <c r="BW151" i="30"/>
  <c r="BW154" i="30" s="1"/>
  <c r="BZ2" i="30"/>
  <c r="BZ151" i="30" s="1"/>
  <c r="BZ154" i="30" s="1"/>
  <c r="BO151" i="30"/>
  <c r="BO154" i="30" s="1"/>
  <c r="BQ151" i="30"/>
  <c r="BQ154" i="30" s="1"/>
  <c r="Z1118" i="31"/>
  <c r="Z1112" i="31"/>
  <c r="Z1114" i="31"/>
  <c r="Y1110" i="31"/>
  <c r="AA1110" i="31" s="1"/>
  <c r="Z1100" i="31"/>
  <c r="CI2" i="30"/>
  <c r="CI151" i="30" s="1"/>
  <c r="CI154" i="30" s="1"/>
  <c r="CF151" i="30"/>
  <c r="CF154" i="30" s="1"/>
  <c r="BJ2" i="30"/>
  <c r="BJ151" i="30" s="1"/>
  <c r="BJ154" i="30" s="1"/>
  <c r="BG151" i="30"/>
  <c r="BG154" i="30" s="1"/>
  <c r="BF2" i="30"/>
  <c r="BF151" i="30" s="1"/>
  <c r="BF154" i="30" s="1"/>
  <c r="BN2" i="30"/>
  <c r="BN151" i="30" s="1"/>
  <c r="BN154" i="30" s="1"/>
  <c r="BV2" i="30"/>
  <c r="BV151" i="30" s="1"/>
  <c r="BV154" i="30" s="1"/>
  <c r="BK151" i="30"/>
  <c r="BK154" i="30" s="1"/>
  <c r="BS151" i="30"/>
  <c r="BS154" i="30" s="1"/>
  <c r="AJ151" i="30"/>
  <c r="AJ154" i="30" s="1"/>
  <c r="AR151" i="30"/>
  <c r="AR154" i="30" s="1"/>
  <c r="AZ151" i="30"/>
  <c r="AZ154" i="30" s="1"/>
  <c r="AD151" i="30"/>
  <c r="AD154" i="30" s="1"/>
  <c r="AL151" i="30"/>
  <c r="AL154" i="30" s="1"/>
  <c r="AT151" i="30"/>
  <c r="AT154" i="30" s="1"/>
  <c r="AF151" i="30"/>
  <c r="AF154" i="30" s="1"/>
  <c r="AV151" i="30"/>
  <c r="AV154" i="30" s="1"/>
  <c r="AO2" i="30"/>
  <c r="AO151" i="30" s="1"/>
  <c r="AO154" i="30" s="1"/>
  <c r="AH151" i="30"/>
  <c r="AH154" i="30" s="1"/>
  <c r="AP151" i="30"/>
  <c r="AP154" i="30" s="1"/>
  <c r="AX151" i="30"/>
  <c r="AX154" i="30" s="1"/>
  <c r="K151" i="30"/>
  <c r="K154" i="30" s="1"/>
  <c r="S151" i="30"/>
  <c r="S154" i="30" s="1"/>
  <c r="H2" i="30"/>
  <c r="H151" i="30" s="1"/>
  <c r="H154" i="30" s="1"/>
  <c r="P2" i="30"/>
  <c r="P151" i="30" s="1"/>
  <c r="P154" i="30" s="1"/>
  <c r="X2" i="30"/>
  <c r="X151" i="30" s="1"/>
  <c r="X154" i="30" s="1"/>
  <c r="E151" i="30"/>
  <c r="E154" i="30" s="1"/>
  <c r="M151" i="30"/>
  <c r="M154" i="30" s="1"/>
  <c r="U151" i="30"/>
  <c r="U154" i="30" s="1"/>
  <c r="J2" i="30"/>
  <c r="J151" i="30" s="1"/>
  <c r="J154" i="30" s="1"/>
  <c r="R2" i="30"/>
  <c r="R151" i="30" s="1"/>
  <c r="R154" i="30" s="1"/>
  <c r="Z2" i="30"/>
  <c r="Z151" i="30" s="1"/>
  <c r="Z154" i="30" s="1"/>
  <c r="Z538" i="31"/>
  <c r="Z1120" i="31"/>
  <c r="Y1092" i="31"/>
  <c r="AA1092" i="31" s="1"/>
  <c r="Z1130" i="31"/>
  <c r="Y144" i="31"/>
  <c r="AA144" i="31" s="1"/>
  <c r="Z1096" i="31"/>
  <c r="Y1134" i="31"/>
  <c r="AA1134" i="31" s="1"/>
  <c r="Y1136" i="31"/>
  <c r="AA1136" i="31" s="1"/>
  <c r="Z1094" i="31"/>
  <c r="Y1104" i="31"/>
  <c r="AA1104" i="31" s="1"/>
  <c r="Y906" i="31"/>
  <c r="AA906" i="31" s="1"/>
  <c r="Z1108" i="31"/>
  <c r="Z1106" i="31"/>
  <c r="Y162" i="31"/>
  <c r="AA162" i="31" s="1"/>
  <c r="Y542" i="31"/>
  <c r="AA542" i="31" s="1"/>
  <c r="Z798" i="31"/>
  <c r="Y648" i="31"/>
  <c r="AA648" i="31" s="1"/>
  <c r="Y706" i="31"/>
  <c r="AA706" i="31" s="1"/>
  <c r="Y544" i="31"/>
  <c r="AA544" i="31" s="1"/>
  <c r="Y598" i="31"/>
  <c r="AA598" i="31" s="1"/>
  <c r="Y474" i="31"/>
  <c r="AA474" i="31" s="1"/>
  <c r="Y1116" i="31"/>
  <c r="AA1116" i="31" s="1"/>
  <c r="Z244" i="31"/>
  <c r="Y1102" i="31"/>
  <c r="AA1102" i="31" s="1"/>
  <c r="Y20" i="31"/>
  <c r="AA20" i="31" s="1"/>
  <c r="Z468" i="31"/>
  <c r="Z482" i="31"/>
  <c r="Z800" i="31"/>
  <c r="Y386" i="31"/>
  <c r="AA386" i="31" s="1"/>
  <c r="Z826" i="31"/>
  <c r="Y1076" i="31"/>
  <c r="AA1076" i="31" s="1"/>
  <c r="Y450" i="31"/>
  <c r="AA450" i="31" s="1"/>
  <c r="Y774" i="31"/>
  <c r="AA774" i="31" s="1"/>
  <c r="Y132" i="31"/>
  <c r="AA132" i="31" s="1"/>
  <c r="Z568" i="31"/>
  <c r="Y572" i="31"/>
  <c r="AA572" i="31" s="1"/>
  <c r="Z650" i="31"/>
  <c r="Z676" i="31"/>
  <c r="Y680" i="31"/>
  <c r="AA680" i="31" s="1"/>
  <c r="Z908" i="31"/>
  <c r="Y912" i="31"/>
  <c r="AA912" i="31" s="1"/>
  <c r="Z946" i="31"/>
  <c r="Z972" i="31"/>
  <c r="Y976" i="31"/>
  <c r="AA976" i="31" s="1"/>
  <c r="Y1012" i="31"/>
  <c r="AA1012" i="31" s="1"/>
  <c r="Y190" i="31"/>
  <c r="AA190" i="31" s="1"/>
  <c r="Y192" i="31"/>
  <c r="AA192" i="31" s="1"/>
  <c r="Y590" i="31"/>
  <c r="AA590" i="31" s="1"/>
  <c r="Y614" i="31"/>
  <c r="AA614" i="31" s="1"/>
  <c r="Z858" i="31"/>
  <c r="Y466" i="31"/>
  <c r="AA466" i="31" s="1"/>
  <c r="Y528" i="31"/>
  <c r="AA528" i="31" s="1"/>
  <c r="Y922" i="31"/>
  <c r="AA922" i="31" s="1"/>
  <c r="Y1162" i="31"/>
  <c r="AA1162" i="31" s="1"/>
  <c r="Z164" i="31"/>
  <c r="Z1128" i="31"/>
  <c r="Y402" i="31"/>
  <c r="AA402" i="31" s="1"/>
  <c r="Z546" i="31"/>
  <c r="Y582" i="31"/>
  <c r="AA582" i="31" s="1"/>
  <c r="Y752" i="31"/>
  <c r="AA752" i="31" s="1"/>
  <c r="Z790" i="31"/>
  <c r="Z418" i="31"/>
  <c r="Z914" i="31"/>
  <c r="Z124" i="31"/>
  <c r="Z434" i="31"/>
  <c r="Y526" i="31"/>
  <c r="AA526" i="31" s="1"/>
  <c r="Y574" i="31"/>
  <c r="AA574" i="31" s="1"/>
  <c r="Z744" i="31"/>
  <c r="Y856" i="31"/>
  <c r="AA856" i="31" s="1"/>
  <c r="Z1164" i="31"/>
  <c r="Z1074" i="31"/>
  <c r="Z404" i="31"/>
  <c r="Y426" i="31"/>
  <c r="AA426" i="31" s="1"/>
  <c r="Z444" i="31"/>
  <c r="Y448" i="31"/>
  <c r="AA448" i="31" s="1"/>
  <c r="Y536" i="31"/>
  <c r="AA536" i="31" s="1"/>
  <c r="Y550" i="31"/>
  <c r="AA550" i="31" s="1"/>
  <c r="Y606" i="31"/>
  <c r="AA606" i="31" s="1"/>
  <c r="Y392" i="31"/>
  <c r="AA392" i="31" s="1"/>
  <c r="Y796" i="31"/>
  <c r="AA796" i="31" s="1"/>
  <c r="Y888" i="31"/>
  <c r="AA888" i="31" s="1"/>
  <c r="Y916" i="31"/>
  <c r="AA916" i="31" s="1"/>
  <c r="Z924" i="31"/>
  <c r="Y928" i="31"/>
  <c r="AA928" i="31" s="1"/>
  <c r="Y964" i="31"/>
  <c r="AA964" i="31" s="1"/>
  <c r="Y1000" i="31"/>
  <c r="AA1000" i="31" s="1"/>
  <c r="Z1044" i="31"/>
  <c r="Y260" i="31"/>
  <c r="AA260" i="31" s="1"/>
  <c r="Z224" i="31"/>
  <c r="Z226" i="31"/>
  <c r="Y1056" i="31"/>
  <c r="AA1056" i="31" s="1"/>
  <c r="Z396" i="31"/>
  <c r="Y506" i="31"/>
  <c r="AA506" i="31" s="1"/>
  <c r="Y824" i="31"/>
  <c r="AA824" i="31" s="1"/>
  <c r="Y932" i="31"/>
  <c r="AA932" i="31" s="1"/>
  <c r="Y1174" i="31"/>
  <c r="AA1174" i="31" s="1"/>
  <c r="Z284" i="31"/>
  <c r="Y490" i="31"/>
  <c r="AA490" i="31" s="1"/>
  <c r="Y556" i="31"/>
  <c r="AA556" i="31" s="1"/>
  <c r="Z658" i="31"/>
  <c r="Y698" i="31"/>
  <c r="AA698" i="31" s="1"/>
  <c r="Y710" i="31"/>
  <c r="AA710" i="31" s="1"/>
  <c r="Y864" i="31"/>
  <c r="AA864" i="31" s="1"/>
  <c r="Z1010" i="31"/>
  <c r="Y1018" i="31"/>
  <c r="AA1018" i="31" s="1"/>
  <c r="Z1036" i="31"/>
  <c r="Z184" i="31"/>
  <c r="Z98" i="31"/>
  <c r="Y410" i="31"/>
  <c r="AA410" i="31" s="1"/>
  <c r="Z436" i="31"/>
  <c r="Y498" i="31"/>
  <c r="AA498" i="31" s="1"/>
  <c r="Z600" i="31"/>
  <c r="Y604" i="31"/>
  <c r="AA604" i="31" s="1"/>
  <c r="Z616" i="31"/>
  <c r="Y620" i="31"/>
  <c r="AA620" i="31" s="1"/>
  <c r="Z828" i="31"/>
  <c r="Y832" i="31"/>
  <c r="AA832" i="31" s="1"/>
  <c r="Z970" i="31"/>
  <c r="Y458" i="31"/>
  <c r="AA458" i="31" s="1"/>
  <c r="Z592" i="31"/>
  <c r="Y690" i="31"/>
  <c r="AA690" i="31" s="1"/>
  <c r="Z930" i="31"/>
  <c r="Y938" i="31"/>
  <c r="AA938" i="31" s="1"/>
  <c r="Y890" i="31"/>
  <c r="AA890" i="31" s="1"/>
  <c r="Y904" i="31"/>
  <c r="AA904" i="31" s="1"/>
  <c r="Y994" i="31"/>
  <c r="AA994" i="31" s="1"/>
  <c r="Y1002" i="31"/>
  <c r="AA1002" i="31" s="1"/>
  <c r="Y1034" i="31"/>
  <c r="AA1034" i="31" s="1"/>
  <c r="Y314" i="31"/>
  <c r="AA314" i="31" s="1"/>
  <c r="Y118" i="31"/>
  <c r="AA118" i="31" s="1"/>
  <c r="Y156" i="31"/>
  <c r="AA156" i="31" s="1"/>
  <c r="Z1152" i="31"/>
  <c r="Y1060" i="31"/>
  <c r="AA1060" i="31" s="1"/>
  <c r="Z476" i="31"/>
  <c r="Y480" i="31"/>
  <c r="AA480" i="31" s="1"/>
  <c r="Z492" i="31"/>
  <c r="Y496" i="31"/>
  <c r="AA496" i="31" s="1"/>
  <c r="Y626" i="31"/>
  <c r="AA626" i="31" s="1"/>
  <c r="Z660" i="31"/>
  <c r="Y664" i="31"/>
  <c r="AA664" i="31" s="1"/>
  <c r="Y682" i="31"/>
  <c r="AA682" i="31" s="1"/>
  <c r="Z728" i="31"/>
  <c r="Z738" i="31"/>
  <c r="Y746" i="31"/>
  <c r="AA746" i="31" s="1"/>
  <c r="Z754" i="31"/>
  <c r="Y758" i="31"/>
  <c r="AA758" i="31" s="1"/>
  <c r="Z768" i="31"/>
  <c r="Z818" i="31"/>
  <c r="Z948" i="31"/>
  <c r="Z980" i="31"/>
  <c r="Y160" i="31"/>
  <c r="AA160" i="31" s="1"/>
  <c r="Z324" i="31"/>
  <c r="Z1176" i="31"/>
  <c r="Z24" i="31"/>
  <c r="AQ601" i="8"/>
  <c r="Y1140" i="31"/>
  <c r="AA1140" i="31" s="1"/>
  <c r="Z412" i="31"/>
  <c r="Z420" i="31"/>
  <c r="Z530" i="31"/>
  <c r="Z552" i="31"/>
  <c r="Z652" i="31"/>
  <c r="Z736" i="31"/>
  <c r="Y780" i="31"/>
  <c r="AA780" i="31" s="1"/>
  <c r="Y810" i="31"/>
  <c r="AA810" i="31" s="1"/>
  <c r="Y840" i="31"/>
  <c r="AA840" i="31" s="1"/>
  <c r="Y872" i="31"/>
  <c r="AA872" i="31" s="1"/>
  <c r="Z900" i="31"/>
  <c r="Y952" i="31"/>
  <c r="AA952" i="31" s="1"/>
  <c r="Z228" i="31"/>
  <c r="Z264" i="31"/>
  <c r="Z344" i="31"/>
  <c r="Z28" i="31"/>
  <c r="Z368" i="31"/>
  <c r="Y178" i="31"/>
  <c r="AA178" i="31" s="1"/>
  <c r="Z186" i="31"/>
  <c r="Y16" i="31"/>
  <c r="AA16" i="31" s="1"/>
  <c r="Z238" i="31"/>
  <c r="Y1080" i="31"/>
  <c r="AA1080" i="31" s="1"/>
  <c r="Z460" i="31"/>
  <c r="Y464" i="31"/>
  <c r="AA464" i="31" s="1"/>
  <c r="Y514" i="31"/>
  <c r="AA514" i="31" s="1"/>
  <c r="Y382" i="31"/>
  <c r="AA382" i="31" s="1"/>
  <c r="Z560" i="31"/>
  <c r="Z584" i="31"/>
  <c r="Y588" i="31"/>
  <c r="AA588" i="31" s="1"/>
  <c r="Y634" i="31"/>
  <c r="AA634" i="31" s="1"/>
  <c r="Y642" i="31"/>
  <c r="AA642" i="31" s="1"/>
  <c r="Z668" i="31"/>
  <c r="Y714" i="31"/>
  <c r="AA714" i="31" s="1"/>
  <c r="Z722" i="31"/>
  <c r="Y726" i="31"/>
  <c r="AA726" i="31" s="1"/>
  <c r="Y762" i="31"/>
  <c r="AA762" i="31" s="1"/>
  <c r="Z6" i="31"/>
  <c r="Z784" i="31"/>
  <c r="Y788" i="31"/>
  <c r="AA788" i="31" s="1"/>
  <c r="Z804" i="31"/>
  <c r="Z380" i="31"/>
  <c r="Y816" i="31"/>
  <c r="AA816" i="31" s="1"/>
  <c r="Z834" i="31"/>
  <c r="Z844" i="31"/>
  <c r="Y848" i="31"/>
  <c r="AA848" i="31" s="1"/>
  <c r="Z866" i="31"/>
  <c r="Z876" i="31"/>
  <c r="Y880" i="31"/>
  <c r="AA880" i="31" s="1"/>
  <c r="Z898" i="31"/>
  <c r="Z956" i="31"/>
  <c r="Y960" i="31"/>
  <c r="AA960" i="31" s="1"/>
  <c r="Y986" i="31"/>
  <c r="AA986" i="31" s="1"/>
  <c r="Y996" i="31"/>
  <c r="AA996" i="31" s="1"/>
  <c r="Y1026" i="31"/>
  <c r="AA1026" i="31" s="1"/>
  <c r="Z196" i="31"/>
  <c r="Z452" i="31"/>
  <c r="Z576" i="31"/>
  <c r="Z684" i="31"/>
  <c r="Z692" i="31"/>
  <c r="Y696" i="31"/>
  <c r="AA696" i="31" s="1"/>
  <c r="Y730" i="31"/>
  <c r="AA730" i="31" s="1"/>
  <c r="Y766" i="31"/>
  <c r="AA766" i="31" s="1"/>
  <c r="Y792" i="31"/>
  <c r="AA792" i="31" s="1"/>
  <c r="Y820" i="31"/>
  <c r="AA820" i="31" s="1"/>
  <c r="Y852" i="31"/>
  <c r="AA852" i="31" s="1"/>
  <c r="Y884" i="31"/>
  <c r="AA884" i="31" s="1"/>
  <c r="Y936" i="31"/>
  <c r="AA936" i="31" s="1"/>
  <c r="Y1016" i="31"/>
  <c r="AA1016" i="31" s="1"/>
  <c r="Z60" i="31"/>
  <c r="Y146" i="31"/>
  <c r="AA146" i="31" s="1"/>
  <c r="Y306" i="31"/>
  <c r="AA306" i="31" s="1"/>
  <c r="Z188" i="31"/>
  <c r="Z32" i="31"/>
  <c r="Z108" i="31"/>
  <c r="Y126" i="31"/>
  <c r="AA126" i="31" s="1"/>
  <c r="Z388" i="31"/>
  <c r="Y442" i="31"/>
  <c r="AA442" i="31" s="1"/>
  <c r="Z484" i="31"/>
  <c r="Z508" i="31"/>
  <c r="Y512" i="31"/>
  <c r="AA512" i="31" s="1"/>
  <c r="Y558" i="31"/>
  <c r="AA558" i="31" s="1"/>
  <c r="Y566" i="31"/>
  <c r="AA566" i="31" s="1"/>
  <c r="Z608" i="31"/>
  <c r="Z628" i="31"/>
  <c r="Y632" i="31"/>
  <c r="AA632" i="31" s="1"/>
  <c r="Y666" i="31"/>
  <c r="AA666" i="31" s="1"/>
  <c r="Y674" i="31"/>
  <c r="AA674" i="31" s="1"/>
  <c r="Z712" i="31"/>
  <c r="Y720" i="31"/>
  <c r="AA720" i="31" s="1"/>
  <c r="Y742" i="31"/>
  <c r="AA742" i="31" s="1"/>
  <c r="Z760" i="31"/>
  <c r="Z770" i="31"/>
  <c r="Y782" i="31"/>
  <c r="AA782" i="31" s="1"/>
  <c r="Y812" i="31"/>
  <c r="AA812" i="31" s="1"/>
  <c r="Y842" i="31"/>
  <c r="AA842" i="31" s="1"/>
  <c r="Y874" i="31"/>
  <c r="AA874" i="31" s="1"/>
  <c r="Z940" i="31"/>
  <c r="Y944" i="31"/>
  <c r="AA944" i="31" s="1"/>
  <c r="Y954" i="31"/>
  <c r="AA954" i="31" s="1"/>
  <c r="Y978" i="31"/>
  <c r="AA978" i="31" s="1"/>
  <c r="Y984" i="31"/>
  <c r="AA984" i="31" s="1"/>
  <c r="Z1020" i="31"/>
  <c r="Y1024" i="31"/>
  <c r="AA1024" i="31" s="1"/>
  <c r="Y1042" i="31"/>
  <c r="AA1042" i="31" s="1"/>
  <c r="Z352" i="31"/>
  <c r="Y366" i="31"/>
  <c r="AA366" i="31" s="1"/>
  <c r="Z200" i="31"/>
  <c r="Y176" i="31"/>
  <c r="AA176" i="31" s="1"/>
  <c r="Z316" i="31"/>
  <c r="Z342" i="31"/>
  <c r="Z1062" i="31"/>
  <c r="Z500" i="31"/>
  <c r="Z522" i="31"/>
  <c r="Z390" i="31"/>
  <c r="Z644" i="31"/>
  <c r="Z850" i="31"/>
  <c r="Z860" i="31"/>
  <c r="Z882" i="31"/>
  <c r="Z892" i="31"/>
  <c r="Y896" i="31"/>
  <c r="AA896" i="31" s="1"/>
  <c r="Y920" i="31"/>
  <c r="AA920" i="31" s="1"/>
  <c r="Y962" i="31"/>
  <c r="AA962" i="31" s="1"/>
  <c r="Y968" i="31"/>
  <c r="AA968" i="31" s="1"/>
  <c r="Z1004" i="31"/>
  <c r="Y1008" i="31"/>
  <c r="AA1008" i="31" s="1"/>
  <c r="Z286" i="31"/>
  <c r="Y266" i="31"/>
  <c r="AA266" i="31" s="1"/>
  <c r="Z378" i="31"/>
  <c r="Y34" i="31"/>
  <c r="AA34" i="31" s="1"/>
  <c r="Z52" i="31"/>
  <c r="Z428" i="31"/>
  <c r="Y432" i="31"/>
  <c r="AA432" i="31" s="1"/>
  <c r="Z516" i="31"/>
  <c r="Z636" i="31"/>
  <c r="Y750" i="31"/>
  <c r="AA750" i="31" s="1"/>
  <c r="Y776" i="31"/>
  <c r="AA776" i="31" s="1"/>
  <c r="Y806" i="31"/>
  <c r="AA806" i="31" s="1"/>
  <c r="Y836" i="31"/>
  <c r="AA836" i="31" s="1"/>
  <c r="Y868" i="31"/>
  <c r="AA868" i="31" s="1"/>
  <c r="Z988" i="31"/>
  <c r="Y992" i="31"/>
  <c r="AA992" i="31" s="1"/>
  <c r="Z1028" i="31"/>
  <c r="Y1032" i="31"/>
  <c r="AA1032" i="31" s="1"/>
  <c r="Y1150" i="31"/>
  <c r="AA1150" i="31" s="1"/>
  <c r="Y1160" i="31"/>
  <c r="AA1160" i="31" s="1"/>
  <c r="Y322" i="31"/>
  <c r="AA322" i="31" s="1"/>
  <c r="Y298" i="31"/>
  <c r="AA298" i="31" s="1"/>
  <c r="Y96" i="31"/>
  <c r="AA96" i="31" s="1"/>
  <c r="Y1058" i="31"/>
  <c r="AA1058" i="31" s="1"/>
  <c r="Y1054" i="31"/>
  <c r="AA1054" i="31" s="1"/>
  <c r="Z398" i="31"/>
  <c r="Y398" i="31"/>
  <c r="AA398" i="31" s="1"/>
  <c r="Z408" i="31"/>
  <c r="Y408" i="31"/>
  <c r="AA408" i="31" s="1"/>
  <c r="Z430" i="31"/>
  <c r="Y430" i="31"/>
  <c r="AA430" i="31" s="1"/>
  <c r="Y1148" i="31"/>
  <c r="AA1148" i="31" s="1"/>
  <c r="Y120" i="31"/>
  <c r="AA120" i="31" s="1"/>
  <c r="Y248" i="31"/>
  <c r="AA248" i="31" s="1"/>
  <c r="Y208" i="31"/>
  <c r="AA208" i="31" s="1"/>
  <c r="Y254" i="31"/>
  <c r="AA254" i="31" s="1"/>
  <c r="Y1068" i="31"/>
  <c r="AA1068" i="31" s="1"/>
  <c r="Y1178" i="31"/>
  <c r="AA1178" i="31" s="1"/>
  <c r="Y1146" i="31"/>
  <c r="AA1146" i="31" s="1"/>
  <c r="Y1158" i="31"/>
  <c r="AA1158" i="31" s="1"/>
  <c r="Y104" i="31"/>
  <c r="AA104" i="31" s="1"/>
  <c r="Y86" i="31"/>
  <c r="AA86" i="31" s="1"/>
  <c r="Y1064" i="31"/>
  <c r="AA1064" i="31" s="1"/>
  <c r="Y1066" i="31"/>
  <c r="AA1066" i="31" s="1"/>
  <c r="Y416" i="31"/>
  <c r="AA416" i="31" s="1"/>
  <c r="Z446" i="31"/>
  <c r="Y446" i="31"/>
  <c r="AA446" i="31" s="1"/>
  <c r="Y100" i="31"/>
  <c r="AA100" i="31" s="1"/>
  <c r="Y1156" i="31"/>
  <c r="AA1156" i="31" s="1"/>
  <c r="Y102" i="31"/>
  <c r="AA102" i="31" s="1"/>
  <c r="Y212" i="31"/>
  <c r="AA212" i="31" s="1"/>
  <c r="Y1170" i="31"/>
  <c r="AA1170" i="31" s="1"/>
  <c r="Y1070" i="31"/>
  <c r="AA1070" i="31" s="1"/>
  <c r="Y1144" i="31"/>
  <c r="AA1144" i="31" s="1"/>
  <c r="Y394" i="31"/>
  <c r="AA394" i="31" s="1"/>
  <c r="Y1168" i="31"/>
  <c r="AA1168" i="31" s="1"/>
  <c r="Y198" i="31"/>
  <c r="AA198" i="31" s="1"/>
  <c r="Y258" i="31"/>
  <c r="AA258" i="31" s="1"/>
  <c r="Y166" i="31"/>
  <c r="AA166" i="31" s="1"/>
  <c r="Z414" i="31"/>
  <c r="Y414" i="31"/>
  <c r="AA414" i="31" s="1"/>
  <c r="Z424" i="31"/>
  <c r="Y424" i="31"/>
  <c r="AA424" i="31" s="1"/>
  <c r="Y1122" i="31"/>
  <c r="AA1122" i="31" s="1"/>
  <c r="Y1154" i="31"/>
  <c r="AA1154" i="31" s="1"/>
  <c r="Y1166" i="31"/>
  <c r="AA1166" i="31" s="1"/>
  <c r="Y150" i="31"/>
  <c r="AA150" i="31" s="1"/>
  <c r="Y272" i="31"/>
  <c r="AA272" i="31" s="1"/>
  <c r="Y256" i="31"/>
  <c r="AA256" i="31" s="1"/>
  <c r="Y1126" i="31"/>
  <c r="AA1126" i="31" s="1"/>
  <c r="Y1072" i="31"/>
  <c r="AA1072" i="31" s="1"/>
  <c r="Y400" i="31"/>
  <c r="AA400" i="31" s="1"/>
  <c r="Y440" i="31"/>
  <c r="AA440" i="31" s="1"/>
  <c r="Y456" i="31"/>
  <c r="AA456" i="31" s="1"/>
  <c r="Y472" i="31"/>
  <c r="AA472" i="31" s="1"/>
  <c r="Y488" i="31"/>
  <c r="AA488" i="31" s="1"/>
  <c r="Y504" i="31"/>
  <c r="AA504" i="31" s="1"/>
  <c r="Y520" i="31"/>
  <c r="AA520" i="31" s="1"/>
  <c r="Y534" i="31"/>
  <c r="AA534" i="31" s="1"/>
  <c r="Y548" i="31"/>
  <c r="AA548" i="31" s="1"/>
  <c r="Y564" i="31"/>
  <c r="AA564" i="31" s="1"/>
  <c r="Y580" i="31"/>
  <c r="AA580" i="31" s="1"/>
  <c r="Y596" i="31"/>
  <c r="AA596" i="31" s="1"/>
  <c r="Y612" i="31"/>
  <c r="AA612" i="31" s="1"/>
  <c r="Y624" i="31"/>
  <c r="AA624" i="31" s="1"/>
  <c r="Y640" i="31"/>
  <c r="AA640" i="31" s="1"/>
  <c r="Y656" i="31"/>
  <c r="AA656" i="31" s="1"/>
  <c r="Y672" i="31"/>
  <c r="AA672" i="31" s="1"/>
  <c r="Y688" i="31"/>
  <c r="AA688" i="31" s="1"/>
  <c r="Y704" i="31"/>
  <c r="AA704" i="31" s="1"/>
  <c r="Z732" i="31"/>
  <c r="Y732" i="31"/>
  <c r="AA732" i="31" s="1"/>
  <c r="Y406" i="31"/>
  <c r="AA406" i="31" s="1"/>
  <c r="Y422" i="31"/>
  <c r="AA422" i="31" s="1"/>
  <c r="Y438" i="31"/>
  <c r="AA438" i="31" s="1"/>
  <c r="Y454" i="31"/>
  <c r="AA454" i="31" s="1"/>
  <c r="Y470" i="31"/>
  <c r="AA470" i="31" s="1"/>
  <c r="Y486" i="31"/>
  <c r="AA486" i="31" s="1"/>
  <c r="Y502" i="31"/>
  <c r="AA502" i="31" s="1"/>
  <c r="Y518" i="31"/>
  <c r="AA518" i="31" s="1"/>
  <c r="Y532" i="31"/>
  <c r="AA532" i="31" s="1"/>
  <c r="Y384" i="31"/>
  <c r="AA384" i="31" s="1"/>
  <c r="Y562" i="31"/>
  <c r="AA562" i="31" s="1"/>
  <c r="Y578" i="31"/>
  <c r="AA578" i="31" s="1"/>
  <c r="Y594" i="31"/>
  <c r="AA594" i="31" s="1"/>
  <c r="Y610" i="31"/>
  <c r="AA610" i="31" s="1"/>
  <c r="Y622" i="31"/>
  <c r="AA622" i="31" s="1"/>
  <c r="Y638" i="31"/>
  <c r="AA638" i="31" s="1"/>
  <c r="Y654" i="31"/>
  <c r="AA654" i="31" s="1"/>
  <c r="Y670" i="31"/>
  <c r="AA670" i="31" s="1"/>
  <c r="Y686" i="31"/>
  <c r="AA686" i="31" s="1"/>
  <c r="Y702" i="31"/>
  <c r="AA702" i="31" s="1"/>
  <c r="Z716" i="31"/>
  <c r="Z756" i="31"/>
  <c r="Y756" i="31"/>
  <c r="AA756" i="31" s="1"/>
  <c r="Z778" i="31"/>
  <c r="Y778" i="31"/>
  <c r="AA778" i="31" s="1"/>
  <c r="Y700" i="31"/>
  <c r="AA700" i="31" s="1"/>
  <c r="Z740" i="31"/>
  <c r="Y740" i="31"/>
  <c r="AA740" i="31" s="1"/>
  <c r="Z764" i="31"/>
  <c r="Y764" i="31"/>
  <c r="AA764" i="31" s="1"/>
  <c r="Y462" i="31"/>
  <c r="AA462" i="31" s="1"/>
  <c r="Y478" i="31"/>
  <c r="AA478" i="31" s="1"/>
  <c r="Y494" i="31"/>
  <c r="AA494" i="31" s="1"/>
  <c r="Y510" i="31"/>
  <c r="AA510" i="31" s="1"/>
  <c r="Y524" i="31"/>
  <c r="AA524" i="31" s="1"/>
  <c r="Y540" i="31"/>
  <c r="AA540" i="31" s="1"/>
  <c r="Y554" i="31"/>
  <c r="AA554" i="31" s="1"/>
  <c r="Y570" i="31"/>
  <c r="AA570" i="31" s="1"/>
  <c r="Y586" i="31"/>
  <c r="AA586" i="31" s="1"/>
  <c r="Y602" i="31"/>
  <c r="AA602" i="31" s="1"/>
  <c r="Y618" i="31"/>
  <c r="AA618" i="31" s="1"/>
  <c r="Y630" i="31"/>
  <c r="AA630" i="31" s="1"/>
  <c r="Y646" i="31"/>
  <c r="AA646" i="31" s="1"/>
  <c r="Y662" i="31"/>
  <c r="AA662" i="31" s="1"/>
  <c r="Y678" i="31"/>
  <c r="AA678" i="31" s="1"/>
  <c r="Y694" i="31"/>
  <c r="AA694" i="31" s="1"/>
  <c r="Z708" i="31"/>
  <c r="Y708" i="31"/>
  <c r="AA708" i="31" s="1"/>
  <c r="Z724" i="31"/>
  <c r="Y724" i="31"/>
  <c r="AA724" i="31" s="1"/>
  <c r="Y734" i="31"/>
  <c r="AA734" i="31" s="1"/>
  <c r="Y718" i="31"/>
  <c r="AA718" i="31" s="1"/>
  <c r="Z748" i="31"/>
  <c r="Y748" i="31"/>
  <c r="AA748" i="31" s="1"/>
  <c r="Z772" i="31"/>
  <c r="Y772" i="31"/>
  <c r="AA772" i="31" s="1"/>
  <c r="Y786" i="31"/>
  <c r="AA786" i="31" s="1"/>
  <c r="Y802" i="31"/>
  <c r="AA802" i="31" s="1"/>
  <c r="Y814" i="31"/>
  <c r="AA814" i="31" s="1"/>
  <c r="Y830" i="31"/>
  <c r="AA830" i="31" s="1"/>
  <c r="Y846" i="31"/>
  <c r="AA846" i="31" s="1"/>
  <c r="Y862" i="31"/>
  <c r="AA862" i="31" s="1"/>
  <c r="Y878" i="31"/>
  <c r="AA878" i="31" s="1"/>
  <c r="Y894" i="31"/>
  <c r="AA894" i="31" s="1"/>
  <c r="Y910" i="31"/>
  <c r="AA910" i="31" s="1"/>
  <c r="Y926" i="31"/>
  <c r="AA926" i="31" s="1"/>
  <c r="Y942" i="31"/>
  <c r="AA942" i="31" s="1"/>
  <c r="Y958" i="31"/>
  <c r="AA958" i="31" s="1"/>
  <c r="Y974" i="31"/>
  <c r="AA974" i="31" s="1"/>
  <c r="Y990" i="31"/>
  <c r="AA990" i="31" s="1"/>
  <c r="Y1006" i="31"/>
  <c r="AA1006" i="31" s="1"/>
  <c r="Y1022" i="31"/>
  <c r="AA1022" i="31" s="1"/>
  <c r="Y1038" i="31"/>
  <c r="AA1038" i="31" s="1"/>
  <c r="Z128" i="31"/>
  <c r="Y128" i="31"/>
  <c r="AA128" i="31" s="1"/>
  <c r="Z204" i="31"/>
  <c r="Y204" i="31"/>
  <c r="AA204" i="31" s="1"/>
  <c r="Y794" i="31"/>
  <c r="AA794" i="31" s="1"/>
  <c r="Y808" i="31"/>
  <c r="AA808" i="31" s="1"/>
  <c r="Y822" i="31"/>
  <c r="AA822" i="31" s="1"/>
  <c r="Y838" i="31"/>
  <c r="AA838" i="31" s="1"/>
  <c r="Y854" i="31"/>
  <c r="AA854" i="31" s="1"/>
  <c r="Y870" i="31"/>
  <c r="AA870" i="31" s="1"/>
  <c r="Y886" i="31"/>
  <c r="AA886" i="31" s="1"/>
  <c r="Y902" i="31"/>
  <c r="AA902" i="31" s="1"/>
  <c r="Y918" i="31"/>
  <c r="AA918" i="31" s="1"/>
  <c r="Y934" i="31"/>
  <c r="AA934" i="31" s="1"/>
  <c r="Y950" i="31"/>
  <c r="AA950" i="31" s="1"/>
  <c r="Y966" i="31"/>
  <c r="AA966" i="31" s="1"/>
  <c r="Y982" i="31"/>
  <c r="AA982" i="31" s="1"/>
  <c r="Y998" i="31"/>
  <c r="AA998" i="31" s="1"/>
  <c r="Y1014" i="31"/>
  <c r="AA1014" i="31" s="1"/>
  <c r="Y1030" i="31"/>
  <c r="AA1030" i="31" s="1"/>
  <c r="Z1040" i="31"/>
  <c r="Y1040" i="31"/>
  <c r="AA1040" i="31" s="1"/>
  <c r="Z364" i="31"/>
  <c r="Y364" i="31"/>
  <c r="AA364" i="31" s="1"/>
  <c r="Z1046" i="31"/>
  <c r="Z354" i="31"/>
  <c r="Z370" i="31"/>
  <c r="Z268" i="31"/>
  <c r="Z84" i="31"/>
  <c r="Z220" i="31"/>
  <c r="Z68" i="31"/>
  <c r="Z230" i="31"/>
  <c r="Z300" i="31"/>
  <c r="Z328" i="31"/>
  <c r="Z106" i="31"/>
  <c r="Z136" i="31"/>
  <c r="Z56" i="31"/>
  <c r="Z94" i="31"/>
  <c r="Z36" i="31"/>
  <c r="Z44" i="31"/>
  <c r="Y140" i="31"/>
  <c r="AA140" i="31" s="1"/>
  <c r="Y334" i="31"/>
  <c r="AA334" i="31" s="1"/>
  <c r="Y64" i="31"/>
  <c r="AA64" i="31" s="1"/>
  <c r="Y210" i="31"/>
  <c r="AA210" i="31" s="1"/>
  <c r="Y182" i="31"/>
  <c r="AA182" i="31" s="1"/>
  <c r="Y232" i="31"/>
  <c r="AA232" i="31" s="1"/>
  <c r="Y14" i="31"/>
  <c r="AA14" i="31" s="1"/>
  <c r="Y282" i="31"/>
  <c r="AA282" i="31" s="1"/>
  <c r="Y308" i="31"/>
  <c r="AA308" i="31" s="1"/>
  <c r="Y142" i="31"/>
  <c r="AA142" i="31" s="1"/>
  <c r="Y1172" i="31"/>
  <c r="AA1172" i="31" s="1"/>
  <c r="Y116" i="31"/>
  <c r="AA116" i="31" s="1"/>
  <c r="Y154" i="31"/>
  <c r="AA154" i="31" s="1"/>
  <c r="Y174" i="31"/>
  <c r="AA174" i="31" s="1"/>
  <c r="Y22" i="31"/>
  <c r="AA22" i="31" s="1"/>
  <c r="Y42" i="31"/>
  <c r="AA42" i="31" s="1"/>
  <c r="Y346" i="31"/>
  <c r="AA346" i="31" s="1"/>
  <c r="Y8" i="31"/>
  <c r="AA8" i="31" s="1"/>
  <c r="Y362" i="31"/>
  <c r="AA362" i="31" s="1"/>
  <c r="Y152" i="31"/>
  <c r="AA152" i="31" s="1"/>
  <c r="Y80" i="31"/>
  <c r="AA80" i="31" s="1"/>
  <c r="Y276" i="31"/>
  <c r="AA276" i="31" s="1"/>
  <c r="Y134" i="31"/>
  <c r="AA134" i="31" s="1"/>
  <c r="Y90" i="31"/>
  <c r="AA90" i="31" s="1"/>
  <c r="Y240" i="31"/>
  <c r="AA240" i="31" s="1"/>
  <c r="Y58" i="31"/>
  <c r="AA58" i="31" s="1"/>
  <c r="Y202" i="31"/>
  <c r="AA202" i="31" s="1"/>
  <c r="Y296" i="31"/>
  <c r="AA296" i="31" s="1"/>
  <c r="Y332" i="31"/>
  <c r="AA332" i="31" s="1"/>
  <c r="Y294" i="31"/>
  <c r="AA294" i="31" s="1"/>
  <c r="Y1142" i="31"/>
  <c r="AA1142" i="31" s="1"/>
  <c r="Y114" i="31"/>
  <c r="AA114" i="31" s="1"/>
  <c r="Y1078" i="31"/>
  <c r="AA1078" i="31" s="1"/>
  <c r="Y148" i="31"/>
  <c r="AA148" i="31" s="1"/>
  <c r="Y246" i="31"/>
  <c r="AA246" i="31" s="1"/>
  <c r="Y40" i="31"/>
  <c r="AA40" i="31" s="1"/>
  <c r="Y180" i="31"/>
  <c r="AA180" i="31" s="1"/>
  <c r="Y1052" i="31"/>
  <c r="AA1052" i="31" s="1"/>
  <c r="Y360" i="31"/>
  <c r="AA360" i="31" s="1"/>
  <c r="Y376" i="31"/>
  <c r="AA376" i="31" s="1"/>
  <c r="Y234" i="31"/>
  <c r="AA234" i="31" s="1"/>
  <c r="Y252" i="31"/>
  <c r="AA252" i="31" s="1"/>
  <c r="Y320" i="31"/>
  <c r="AA320" i="31" s="1"/>
  <c r="Y122" i="31"/>
  <c r="AA122" i="31" s="1"/>
  <c r="Y274" i="31"/>
  <c r="AA274" i="31" s="1"/>
  <c r="Y172" i="31"/>
  <c r="AA172" i="31" s="1"/>
  <c r="Y356" i="31"/>
  <c r="AA356" i="31" s="1"/>
  <c r="Y54" i="31"/>
  <c r="AA54" i="31" s="1"/>
  <c r="Y206" i="31"/>
  <c r="AA206" i="31" s="1"/>
  <c r="Y312" i="31"/>
  <c r="AA312" i="31" s="1"/>
  <c r="Y280" i="31"/>
  <c r="AA280" i="31" s="1"/>
  <c r="Y310" i="31"/>
  <c r="AA310" i="31" s="1"/>
  <c r="Y336" i="31"/>
  <c r="AA336" i="31" s="1"/>
  <c r="Y330" i="31"/>
  <c r="AA330" i="31" s="1"/>
  <c r="Y112" i="31"/>
  <c r="AA112" i="31" s="1"/>
  <c r="Y214" i="31"/>
  <c r="AA214" i="31" s="1"/>
  <c r="Y158" i="31"/>
  <c r="AA158" i="31" s="1"/>
  <c r="Y30" i="31"/>
  <c r="AA30" i="31" s="1"/>
  <c r="Y236" i="31"/>
  <c r="AA236" i="31" s="1"/>
  <c r="Y1050" i="31"/>
  <c r="AA1050" i="31" s="1"/>
  <c r="Y358" i="31"/>
  <c r="AA358" i="31" s="1"/>
  <c r="Y374" i="31"/>
  <c r="AA374" i="31" s="1"/>
  <c r="Y216" i="31"/>
  <c r="AA216" i="31" s="1"/>
  <c r="Y78" i="31"/>
  <c r="AA78" i="31" s="1"/>
  <c r="Y72" i="31"/>
  <c r="AA72" i="31" s="1"/>
  <c r="Y348" i="31"/>
  <c r="AA348" i="31" s="1"/>
  <c r="Y338" i="31"/>
  <c r="AA338" i="31" s="1"/>
  <c r="Y170" i="31"/>
  <c r="AA170" i="31" s="1"/>
  <c r="Y288" i="31"/>
  <c r="AA288" i="31" s="1"/>
  <c r="Y222" i="31"/>
  <c r="AA222" i="31" s="1"/>
  <c r="Y304" i="31"/>
  <c r="AA304" i="31" s="1"/>
  <c r="Y278" i="31"/>
  <c r="AA278" i="31" s="1"/>
  <c r="Y110" i="31"/>
  <c r="AA110" i="31" s="1"/>
  <c r="Y62" i="31"/>
  <c r="AA62" i="31" s="1"/>
  <c r="Y70" i="31"/>
  <c r="AA70" i="31" s="1"/>
  <c r="Y26" i="31"/>
  <c r="AA26" i="31" s="1"/>
  <c r="Y1048" i="31"/>
  <c r="AA1048" i="31" s="1"/>
  <c r="Y130" i="31"/>
  <c r="AA130" i="31" s="1"/>
  <c r="Y372" i="31"/>
  <c r="AA372" i="31" s="1"/>
  <c r="Y262" i="31"/>
  <c r="AA262" i="31" s="1"/>
  <c r="Y290" i="31"/>
  <c r="AA290" i="31" s="1"/>
  <c r="Y270" i="31"/>
  <c r="AA270" i="31" s="1"/>
  <c r="Y76" i="31"/>
  <c r="AA76" i="31" s="1"/>
  <c r="Y194" i="31"/>
  <c r="AA194" i="31" s="1"/>
  <c r="Y168" i="31"/>
  <c r="AA168" i="31" s="1"/>
  <c r="Y250" i="31"/>
  <c r="AA250" i="31" s="1"/>
  <c r="Y318" i="31"/>
  <c r="AA318" i="31" s="1"/>
  <c r="Y18" i="31"/>
  <c r="AA18" i="31" s="1"/>
  <c r="Y88" i="31"/>
  <c r="AA88" i="31" s="1"/>
  <c r="Y74" i="31"/>
  <c r="AA74" i="31" s="1"/>
  <c r="Y340" i="31"/>
  <c r="AA340" i="31" s="1"/>
  <c r="Y38" i="31"/>
  <c r="AA38" i="31" s="1"/>
  <c r="Y46" i="31"/>
  <c r="AA46" i="31" s="1"/>
  <c r="DG2" i="30"/>
  <c r="DH151" i="30" s="1"/>
  <c r="H621" i="8" l="1"/>
  <c r="J621" i="8"/>
  <c r="DK155" i="30"/>
  <c r="DG151" i="30"/>
  <c r="L48" i="31" l="1"/>
  <c r="G49" i="31"/>
  <c r="O49" i="31"/>
  <c r="F62" i="31"/>
  <c r="N62" i="31"/>
  <c r="I63" i="31"/>
  <c r="Q63" i="31"/>
  <c r="G122" i="31"/>
  <c r="O122" i="31"/>
  <c r="J123" i="31"/>
  <c r="K80" i="31"/>
  <c r="F81" i="31"/>
  <c r="N81" i="31"/>
  <c r="L74" i="31"/>
  <c r="G75" i="31"/>
  <c r="O75" i="31"/>
  <c r="F148" i="31"/>
  <c r="N148" i="31"/>
  <c r="I149" i="31"/>
  <c r="Q149" i="31"/>
  <c r="H138" i="31"/>
  <c r="P138" i="31"/>
  <c r="K139" i="31"/>
  <c r="J356" i="31"/>
  <c r="M357" i="31"/>
  <c r="L270" i="31"/>
  <c r="G271" i="31"/>
  <c r="O271" i="31"/>
  <c r="F188" i="31"/>
  <c r="N188" i="31"/>
  <c r="I189" i="31"/>
  <c r="Q189" i="31"/>
  <c r="H262" i="31"/>
  <c r="P262" i="31"/>
  <c r="K263" i="31"/>
  <c r="J134" i="31"/>
  <c r="M135" i="31"/>
  <c r="L164" i="31"/>
  <c r="G165" i="31"/>
  <c r="O165" i="31"/>
  <c r="L1090" i="31"/>
  <c r="G1091" i="31"/>
  <c r="O1091" i="31"/>
  <c r="H1112" i="31"/>
  <c r="P1112" i="31"/>
  <c r="K1113" i="31"/>
  <c r="L1138" i="31"/>
  <c r="G1139" i="31"/>
  <c r="O1139" i="31"/>
  <c r="H1096" i="31"/>
  <c r="P1096" i="31"/>
  <c r="K1097" i="31"/>
  <c r="L1098" i="31"/>
  <c r="G1099" i="31"/>
  <c r="O1099" i="31"/>
  <c r="H1104" i="31"/>
  <c r="P1104" i="31"/>
  <c r="K1105" i="31"/>
  <c r="J1106" i="31"/>
  <c r="M1107" i="31"/>
  <c r="F1100" i="31"/>
  <c r="N1100" i="31"/>
  <c r="I1101" i="31"/>
  <c r="Q1101" i="31"/>
  <c r="J1114" i="31"/>
  <c r="M1115" i="31"/>
  <c r="F1108" i="31"/>
  <c r="N1108" i="31"/>
  <c r="I1109" i="31"/>
  <c r="Q1109" i="31"/>
  <c r="M1102" i="31"/>
  <c r="H1103" i="31"/>
  <c r="P1103" i="31"/>
  <c r="G1110" i="31"/>
  <c r="O1110" i="31"/>
  <c r="M48" i="31"/>
  <c r="H49" i="31"/>
  <c r="P49" i="31"/>
  <c r="G62" i="31"/>
  <c r="O62" i="31"/>
  <c r="J63" i="31"/>
  <c r="H122" i="31"/>
  <c r="P122" i="31"/>
  <c r="K123" i="31"/>
  <c r="L80" i="31"/>
  <c r="G81" i="31"/>
  <c r="O81" i="31"/>
  <c r="M74" i="31"/>
  <c r="H75" i="31"/>
  <c r="P75" i="31"/>
  <c r="G148" i="31"/>
  <c r="F48" i="31"/>
  <c r="N48" i="31"/>
  <c r="I49" i="31"/>
  <c r="Q49" i="31"/>
  <c r="H62" i="31"/>
  <c r="P62" i="31"/>
  <c r="K63" i="31"/>
  <c r="I122" i="31"/>
  <c r="Q122" i="31"/>
  <c r="L123" i="31"/>
  <c r="M80" i="31"/>
  <c r="H81" i="31"/>
  <c r="P81" i="31"/>
  <c r="F74" i="31"/>
  <c r="N74" i="31"/>
  <c r="I75" i="31"/>
  <c r="Q75" i="31"/>
  <c r="H148" i="31"/>
  <c r="P148" i="31"/>
  <c r="K149" i="31"/>
  <c r="J138" i="31"/>
  <c r="M139" i="31"/>
  <c r="L356" i="31"/>
  <c r="G357" i="31"/>
  <c r="O357" i="31"/>
  <c r="F270" i="31"/>
  <c r="N270" i="31"/>
  <c r="I271" i="31"/>
  <c r="Q271" i="31"/>
  <c r="H188" i="31"/>
  <c r="P188" i="31"/>
  <c r="K189" i="31"/>
  <c r="J262" i="31"/>
  <c r="M263" i="31"/>
  <c r="L134" i="31"/>
  <c r="G135" i="31"/>
  <c r="O135" i="31"/>
  <c r="F164" i="31"/>
  <c r="N164" i="31"/>
  <c r="I165" i="31"/>
  <c r="Q165" i="31"/>
  <c r="F1090" i="31"/>
  <c r="N1090" i="31"/>
  <c r="I1091" i="31"/>
  <c r="Q1091" i="31"/>
  <c r="J1112" i="31"/>
  <c r="G48" i="31"/>
  <c r="O48" i="31"/>
  <c r="J49" i="31"/>
  <c r="I62" i="31"/>
  <c r="Q62" i="31"/>
  <c r="L63" i="31"/>
  <c r="J122" i="31"/>
  <c r="M123" i="31"/>
  <c r="F80" i="31"/>
  <c r="N80" i="31"/>
  <c r="I81" i="31"/>
  <c r="Q81" i="31"/>
  <c r="G74" i="31"/>
  <c r="O74" i="31"/>
  <c r="J75" i="31"/>
  <c r="I148" i="31"/>
  <c r="H48" i="31"/>
  <c r="P48" i="31"/>
  <c r="K49" i="31"/>
  <c r="J62" i="31"/>
  <c r="M63" i="31"/>
  <c r="K122" i="31"/>
  <c r="F123" i="31"/>
  <c r="N123" i="31"/>
  <c r="G80" i="31"/>
  <c r="O80" i="31"/>
  <c r="J81" i="31"/>
  <c r="H74" i="31"/>
  <c r="P74" i="31"/>
  <c r="K75" i="31"/>
  <c r="J148" i="31"/>
  <c r="M149" i="31"/>
  <c r="I48" i="31"/>
  <c r="Q48" i="31"/>
  <c r="L49" i="31"/>
  <c r="K62" i="31"/>
  <c r="F63" i="31"/>
  <c r="N63" i="31"/>
  <c r="L122" i="31"/>
  <c r="G123" i="31"/>
  <c r="O123" i="31"/>
  <c r="H80" i="31"/>
  <c r="P80" i="31"/>
  <c r="K81" i="31"/>
  <c r="I74" i="31"/>
  <c r="Q74" i="31"/>
  <c r="L75" i="31"/>
  <c r="K148" i="31"/>
  <c r="J48" i="31"/>
  <c r="M49" i="31"/>
  <c r="L62" i="31"/>
  <c r="G63" i="31"/>
  <c r="O63" i="31"/>
  <c r="M122" i="31"/>
  <c r="H123" i="31"/>
  <c r="P123" i="31"/>
  <c r="I80" i="31"/>
  <c r="Q80" i="31"/>
  <c r="L81" i="31"/>
  <c r="J74" i="31"/>
  <c r="M75" i="31"/>
  <c r="L148" i="31"/>
  <c r="G149" i="31"/>
  <c r="O149" i="31"/>
  <c r="K48" i="31"/>
  <c r="F49" i="31"/>
  <c r="N49" i="31"/>
  <c r="M62" i="31"/>
  <c r="H63" i="31"/>
  <c r="P63" i="31"/>
  <c r="F122" i="31"/>
  <c r="N122" i="31"/>
  <c r="I123" i="31"/>
  <c r="Q123" i="31"/>
  <c r="J80" i="31"/>
  <c r="M81" i="31"/>
  <c r="K74" i="31"/>
  <c r="F75" i="31"/>
  <c r="N75" i="31"/>
  <c r="M148" i="31"/>
  <c r="P149" i="31"/>
  <c r="K138" i="31"/>
  <c r="H139" i="31"/>
  <c r="K356" i="31"/>
  <c r="I357" i="31"/>
  <c r="K270" i="31"/>
  <c r="J271" i="31"/>
  <c r="M188" i="31"/>
  <c r="L189" i="31"/>
  <c r="O262" i="31"/>
  <c r="N263" i="31"/>
  <c r="F134" i="31"/>
  <c r="P134" i="31"/>
  <c r="N135" i="31"/>
  <c r="G164" i="31"/>
  <c r="Q164" i="31"/>
  <c r="N165" i="31"/>
  <c r="P1090" i="31"/>
  <c r="M1091" i="31"/>
  <c r="I1112" i="31"/>
  <c r="F1113" i="31"/>
  <c r="O1113" i="31"/>
  <c r="I1138" i="31"/>
  <c r="N1139" i="31"/>
  <c r="I1096" i="31"/>
  <c r="N1097" i="31"/>
  <c r="H1098" i="31"/>
  <c r="Q1098" i="31"/>
  <c r="M1099" i="31"/>
  <c r="G1104" i="31"/>
  <c r="Q1104" i="31"/>
  <c r="M1105" i="31"/>
  <c r="N1106" i="31"/>
  <c r="J1107" i="31"/>
  <c r="M1100" i="31"/>
  <c r="J1101" i="31"/>
  <c r="M1114" i="31"/>
  <c r="I1115" i="31"/>
  <c r="L1108" i="31"/>
  <c r="H1109" i="31"/>
  <c r="F1102" i="31"/>
  <c r="O1102" i="31"/>
  <c r="K1103" i="31"/>
  <c r="L1110" i="31"/>
  <c r="H1111" i="31"/>
  <c r="P1111" i="31"/>
  <c r="M1139" i="31"/>
  <c r="L1105" i="31"/>
  <c r="G1109" i="31"/>
  <c r="O1111" i="31"/>
  <c r="O148" i="31"/>
  <c r="L138" i="31"/>
  <c r="I139" i="31"/>
  <c r="M356" i="31"/>
  <c r="J357" i="31"/>
  <c r="M270" i="31"/>
  <c r="K271" i="31"/>
  <c r="O188" i="31"/>
  <c r="M189" i="31"/>
  <c r="F262" i="31"/>
  <c r="Q262" i="31"/>
  <c r="O263" i="31"/>
  <c r="G134" i="31"/>
  <c r="Q134" i="31"/>
  <c r="P135" i="31"/>
  <c r="H164" i="31"/>
  <c r="P165" i="31"/>
  <c r="G1090" i="31"/>
  <c r="Q1090" i="31"/>
  <c r="N1091" i="31"/>
  <c r="K1112" i="31"/>
  <c r="G1113" i="31"/>
  <c r="P1113" i="31"/>
  <c r="J1138" i="31"/>
  <c r="F1139" i="31"/>
  <c r="P1139" i="31"/>
  <c r="J1096" i="31"/>
  <c r="F1097" i="31"/>
  <c r="O1097" i="31"/>
  <c r="I1098" i="31"/>
  <c r="N1099" i="31"/>
  <c r="I1104" i="31"/>
  <c r="N1105" i="31"/>
  <c r="F1106" i="31"/>
  <c r="O1106" i="31"/>
  <c r="K1107" i="31"/>
  <c r="O1100" i="31"/>
  <c r="K1101" i="31"/>
  <c r="N1114" i="31"/>
  <c r="J1115" i="31"/>
  <c r="M1108" i="31"/>
  <c r="J1109" i="31"/>
  <c r="G1102" i="31"/>
  <c r="P1102" i="31"/>
  <c r="L1103" i="31"/>
  <c r="M1110" i="31"/>
  <c r="I1111" i="31"/>
  <c r="Q1111" i="31"/>
  <c r="N1111" i="31"/>
  <c r="G1098" i="31"/>
  <c r="L1100" i="31"/>
  <c r="K1110" i="31"/>
  <c r="Q148" i="31"/>
  <c r="M138" i="31"/>
  <c r="J139" i="31"/>
  <c r="N356" i="31"/>
  <c r="K357" i="31"/>
  <c r="O270" i="31"/>
  <c r="L271" i="31"/>
  <c r="Q188" i="31"/>
  <c r="N189" i="31"/>
  <c r="G262" i="31"/>
  <c r="F263" i="31"/>
  <c r="P263" i="31"/>
  <c r="H134" i="31"/>
  <c r="F135" i="31"/>
  <c r="Q135" i="31"/>
  <c r="I164" i="31"/>
  <c r="F165" i="31"/>
  <c r="H1090" i="31"/>
  <c r="P1091" i="31"/>
  <c r="L1112" i="31"/>
  <c r="H1113" i="31"/>
  <c r="Q1113" i="31"/>
  <c r="K1138" i="31"/>
  <c r="H1139" i="31"/>
  <c r="Q1139" i="31"/>
  <c r="K1096" i="31"/>
  <c r="G1097" i="31"/>
  <c r="P1097" i="31"/>
  <c r="J1098" i="31"/>
  <c r="F1099" i="31"/>
  <c r="P1099" i="31"/>
  <c r="J1104" i="31"/>
  <c r="F1105" i="31"/>
  <c r="O1105" i="31"/>
  <c r="G1106" i="31"/>
  <c r="P1106" i="31"/>
  <c r="L1107" i="31"/>
  <c r="G1100" i="31"/>
  <c r="P1100" i="31"/>
  <c r="L1101" i="31"/>
  <c r="F1114" i="31"/>
  <c r="O1114" i="31"/>
  <c r="K1115" i="31"/>
  <c r="O1108" i="31"/>
  <c r="K1109" i="31"/>
  <c r="H1102" i="31"/>
  <c r="Q1102" i="31"/>
  <c r="M1103" i="31"/>
  <c r="N1110" i="31"/>
  <c r="J1111" i="31"/>
  <c r="F1111" i="31"/>
  <c r="M1097" i="31"/>
  <c r="H1101" i="31"/>
  <c r="P1109" i="31"/>
  <c r="F149" i="31"/>
  <c r="N138" i="31"/>
  <c r="L139" i="31"/>
  <c r="O356" i="31"/>
  <c r="L357" i="31"/>
  <c r="P270" i="31"/>
  <c r="M271" i="31"/>
  <c r="G188" i="31"/>
  <c r="O189" i="31"/>
  <c r="I262" i="31"/>
  <c r="G263" i="31"/>
  <c r="Q263" i="31"/>
  <c r="I134" i="31"/>
  <c r="H135" i="31"/>
  <c r="J164" i="31"/>
  <c r="H165" i="31"/>
  <c r="I1090" i="31"/>
  <c r="F1091" i="31"/>
  <c r="M1112" i="31"/>
  <c r="I1113" i="31"/>
  <c r="M1138" i="31"/>
  <c r="I1139" i="31"/>
  <c r="L1096" i="31"/>
  <c r="H1097" i="31"/>
  <c r="Q1097" i="31"/>
  <c r="K1098" i="31"/>
  <c r="H1099" i="31"/>
  <c r="Q1099" i="31"/>
  <c r="K1104" i="31"/>
  <c r="G1105" i="31"/>
  <c r="P1105" i="31"/>
  <c r="H1106" i="31"/>
  <c r="Q1106" i="31"/>
  <c r="N1107" i="31"/>
  <c r="H1100" i="31"/>
  <c r="Q1100" i="31"/>
  <c r="M1101" i="31"/>
  <c r="G1114" i="31"/>
  <c r="P1114" i="31"/>
  <c r="L1115" i="31"/>
  <c r="G1108" i="31"/>
  <c r="P1108" i="31"/>
  <c r="L1109" i="31"/>
  <c r="I1102" i="31"/>
  <c r="N1103" i="31"/>
  <c r="F1110" i="31"/>
  <c r="P1110" i="31"/>
  <c r="K1111" i="31"/>
  <c r="J1110" i="31"/>
  <c r="O1104" i="31"/>
  <c r="H1115" i="31"/>
  <c r="J1103" i="31"/>
  <c r="H149" i="31"/>
  <c r="O138" i="31"/>
  <c r="N139" i="31"/>
  <c r="F356" i="31"/>
  <c r="P356" i="31"/>
  <c r="N357" i="31"/>
  <c r="G270" i="31"/>
  <c r="Q270" i="31"/>
  <c r="N271" i="31"/>
  <c r="I188" i="31"/>
  <c r="F189" i="31"/>
  <c r="P189" i="31"/>
  <c r="K262" i="31"/>
  <c r="H263" i="31"/>
  <c r="K134" i="31"/>
  <c r="I135" i="31"/>
  <c r="K164" i="31"/>
  <c r="J165" i="31"/>
  <c r="J1090" i="31"/>
  <c r="H1091" i="31"/>
  <c r="N1112" i="31"/>
  <c r="J1113" i="31"/>
  <c r="N1138" i="31"/>
  <c r="J1139" i="31"/>
  <c r="M1096" i="31"/>
  <c r="I1097" i="31"/>
  <c r="M1098" i="31"/>
  <c r="I1099" i="31"/>
  <c r="L1104" i="31"/>
  <c r="H1105" i="31"/>
  <c r="Q1105" i="31"/>
  <c r="I1106" i="31"/>
  <c r="F1107" i="31"/>
  <c r="O1107" i="31"/>
  <c r="I1100" i="31"/>
  <c r="N1101" i="31"/>
  <c r="H1114" i="31"/>
  <c r="Q1114" i="31"/>
  <c r="N1115" i="31"/>
  <c r="H1108" i="31"/>
  <c r="Q1108" i="31"/>
  <c r="M1109" i="31"/>
  <c r="J1102" i="31"/>
  <c r="F1103" i="31"/>
  <c r="O1103" i="31"/>
  <c r="H1110" i="31"/>
  <c r="Q1110" i="31"/>
  <c r="L1111" i="31"/>
  <c r="G1096" i="31"/>
  <c r="F1104" i="31"/>
  <c r="M1106" i="31"/>
  <c r="N1102" i="31"/>
  <c r="J149" i="31"/>
  <c r="F138" i="31"/>
  <c r="Q138" i="31"/>
  <c r="O139" i="31"/>
  <c r="G356" i="31"/>
  <c r="Q356" i="31"/>
  <c r="P357" i="31"/>
  <c r="H270" i="31"/>
  <c r="P271" i="31"/>
  <c r="J188" i="31"/>
  <c r="G189" i="31"/>
  <c r="L262" i="31"/>
  <c r="I263" i="31"/>
  <c r="M134" i="31"/>
  <c r="J135" i="31"/>
  <c r="M164" i="31"/>
  <c r="K165" i="31"/>
  <c r="K1090" i="31"/>
  <c r="J1091" i="31"/>
  <c r="O1112" i="31"/>
  <c r="L1113" i="31"/>
  <c r="F1138" i="31"/>
  <c r="O1138" i="31"/>
  <c r="K1139" i="31"/>
  <c r="N1096" i="31"/>
  <c r="J1097" i="31"/>
  <c r="N1098" i="31"/>
  <c r="J1099" i="31"/>
  <c r="M1104" i="31"/>
  <c r="I1105" i="31"/>
  <c r="K1106" i="31"/>
  <c r="G1107" i="31"/>
  <c r="P1107" i="31"/>
  <c r="J1100" i="31"/>
  <c r="F1101" i="31"/>
  <c r="O1101" i="31"/>
  <c r="I1114" i="31"/>
  <c r="F1115" i="31"/>
  <c r="O1115" i="31"/>
  <c r="I1108" i="31"/>
  <c r="N1109" i="31"/>
  <c r="K1102" i="31"/>
  <c r="G1103" i="31"/>
  <c r="Q1103" i="31"/>
  <c r="I1110" i="31"/>
  <c r="M1111" i="31"/>
  <c r="I1103" i="31"/>
  <c r="Q1096" i="31"/>
  <c r="I1107" i="31"/>
  <c r="K1108" i="31"/>
  <c r="L149" i="31"/>
  <c r="G138" i="31"/>
  <c r="F139" i="31"/>
  <c r="P139" i="31"/>
  <c r="H356" i="31"/>
  <c r="F357" i="31"/>
  <c r="Q357" i="31"/>
  <c r="I270" i="31"/>
  <c r="F271" i="31"/>
  <c r="K188" i="31"/>
  <c r="H189" i="31"/>
  <c r="M262" i="31"/>
  <c r="J263" i="31"/>
  <c r="N134" i="31"/>
  <c r="K135" i="31"/>
  <c r="O164" i="31"/>
  <c r="L165" i="31"/>
  <c r="M1090" i="31"/>
  <c r="K1091" i="31"/>
  <c r="F1112" i="31"/>
  <c r="Q1112" i="31"/>
  <c r="M1113" i="31"/>
  <c r="G1138" i="31"/>
  <c r="P1138" i="31"/>
  <c r="L1139" i="31"/>
  <c r="F1096" i="31"/>
  <c r="O1096" i="31"/>
  <c r="L1097" i="31"/>
  <c r="F1098" i="31"/>
  <c r="O1098" i="31"/>
  <c r="K1099" i="31"/>
  <c r="N1104" i="31"/>
  <c r="J1105" i="31"/>
  <c r="L1106" i="31"/>
  <c r="H1107" i="31"/>
  <c r="Q1107" i="31"/>
  <c r="K1100" i="31"/>
  <c r="G1101" i="31"/>
  <c r="P1101" i="31"/>
  <c r="K1114" i="31"/>
  <c r="G1115" i="31"/>
  <c r="P1115" i="31"/>
  <c r="J1108" i="31"/>
  <c r="F1109" i="31"/>
  <c r="O1109" i="31"/>
  <c r="L1102" i="31"/>
  <c r="L1099" i="31"/>
  <c r="Q1115" i="31"/>
  <c r="G1111" i="31"/>
  <c r="N149" i="31"/>
  <c r="I138" i="31"/>
  <c r="G139" i="31"/>
  <c r="Q139" i="31"/>
  <c r="I356" i="31"/>
  <c r="H357" i="31"/>
  <c r="J270" i="31"/>
  <c r="H271" i="31"/>
  <c r="L188" i="31"/>
  <c r="J189" i="31"/>
  <c r="N262" i="31"/>
  <c r="L263" i="31"/>
  <c r="O134" i="31"/>
  <c r="L135" i="31"/>
  <c r="P164" i="31"/>
  <c r="M165" i="31"/>
  <c r="O1090" i="31"/>
  <c r="L1091" i="31"/>
  <c r="G1112" i="31"/>
  <c r="N1113" i="31"/>
  <c r="H1138" i="31"/>
  <c r="Q1138" i="31"/>
  <c r="P1098" i="31"/>
  <c r="L1114" i="31"/>
  <c r="O347" i="31"/>
  <c r="G347" i="31"/>
  <c r="M346" i="31"/>
  <c r="K181" i="31"/>
  <c r="Q180" i="31"/>
  <c r="I180" i="31"/>
  <c r="O237" i="31"/>
  <c r="G237" i="31"/>
  <c r="M236" i="31"/>
  <c r="K27" i="31"/>
  <c r="Q26" i="31"/>
  <c r="I26" i="31"/>
  <c r="O47" i="31"/>
  <c r="G47" i="31"/>
  <c r="M46" i="31"/>
  <c r="K45" i="31"/>
  <c r="N347" i="31"/>
  <c r="F347" i="31"/>
  <c r="L346" i="31"/>
  <c r="J181" i="31"/>
  <c r="P180" i="31"/>
  <c r="H180" i="31"/>
  <c r="N237" i="31"/>
  <c r="F237" i="31"/>
  <c r="L236" i="31"/>
  <c r="J27" i="31"/>
  <c r="P26" i="31"/>
  <c r="H26" i="31"/>
  <c r="N47" i="31"/>
  <c r="F47" i="31"/>
  <c r="L46" i="31"/>
  <c r="J45" i="31"/>
  <c r="P44" i="31"/>
  <c r="H44" i="31"/>
  <c r="N33" i="31"/>
  <c r="F33" i="31"/>
  <c r="L32" i="31"/>
  <c r="J35" i="31"/>
  <c r="P34" i="31"/>
  <c r="H34" i="31"/>
  <c r="N43" i="31"/>
  <c r="F43" i="31"/>
  <c r="L42" i="31"/>
  <c r="J41" i="31"/>
  <c r="P40" i="31"/>
  <c r="H40" i="31"/>
  <c r="N31" i="31"/>
  <c r="F31" i="31"/>
  <c r="L30" i="31"/>
  <c r="J29" i="31"/>
  <c r="P28" i="31"/>
  <c r="H28" i="31"/>
  <c r="N39" i="31"/>
  <c r="F39" i="31"/>
  <c r="L38" i="31"/>
  <c r="J37" i="31"/>
  <c r="P36" i="31"/>
  <c r="H36" i="31"/>
  <c r="N379" i="31"/>
  <c r="F379" i="31"/>
  <c r="L378" i="31"/>
  <c r="J25" i="31"/>
  <c r="P24" i="31"/>
  <c r="H24" i="31"/>
  <c r="N23" i="31"/>
  <c r="F23" i="31"/>
  <c r="L22" i="31"/>
  <c r="J247" i="31"/>
  <c r="P246" i="31"/>
  <c r="H246" i="31"/>
  <c r="N1137" i="31"/>
  <c r="F1137" i="31"/>
  <c r="L1136" i="31"/>
  <c r="P21" i="31"/>
  <c r="H21" i="31"/>
  <c r="N20" i="31"/>
  <c r="F20" i="31"/>
  <c r="Q1089" i="31"/>
  <c r="I1089" i="31"/>
  <c r="M1088" i="31"/>
  <c r="M347" i="31"/>
  <c r="K346" i="31"/>
  <c r="Q181" i="31"/>
  <c r="I181" i="31"/>
  <c r="O180" i="31"/>
  <c r="G180" i="31"/>
  <c r="M237" i="31"/>
  <c r="K236" i="31"/>
  <c r="Q27" i="31"/>
  <c r="I27" i="31"/>
  <c r="O26" i="31"/>
  <c r="G26" i="31"/>
  <c r="M47" i="31"/>
  <c r="K46" i="31"/>
  <c r="Q45" i="31"/>
  <c r="I45" i="31"/>
  <c r="L347" i="31"/>
  <c r="J346" i="31"/>
  <c r="P181" i="31"/>
  <c r="H181" i="31"/>
  <c r="N180" i="31"/>
  <c r="F180" i="31"/>
  <c r="L237" i="31"/>
  <c r="J236" i="31"/>
  <c r="P27" i="31"/>
  <c r="H27" i="31"/>
  <c r="N26" i="31"/>
  <c r="F26" i="31"/>
  <c r="L47" i="31"/>
  <c r="J46" i="31"/>
  <c r="P45" i="31"/>
  <c r="H45" i="31"/>
  <c r="K347" i="31"/>
  <c r="Q346" i="31"/>
  <c r="I346" i="31"/>
  <c r="O181" i="31"/>
  <c r="G181" i="31"/>
  <c r="M180" i="31"/>
  <c r="K237" i="31"/>
  <c r="Q236" i="31"/>
  <c r="I236" i="31"/>
  <c r="O27" i="31"/>
  <c r="G27" i="31"/>
  <c r="M26" i="31"/>
  <c r="K47" i="31"/>
  <c r="Q46" i="31"/>
  <c r="I46" i="31"/>
  <c r="O45" i="31"/>
  <c r="J347" i="31"/>
  <c r="Q347" i="31"/>
  <c r="I347" i="31"/>
  <c r="O346" i="31"/>
  <c r="G346" i="31"/>
  <c r="M181" i="31"/>
  <c r="K180" i="31"/>
  <c r="Q237" i="31"/>
  <c r="I237" i="31"/>
  <c r="O236" i="31"/>
  <c r="G236" i="31"/>
  <c r="M27" i="31"/>
  <c r="K26" i="31"/>
  <c r="Q47" i="31"/>
  <c r="I47" i="31"/>
  <c r="O46" i="31"/>
  <c r="G46" i="31"/>
  <c r="P347" i="31"/>
  <c r="H347" i="31"/>
  <c r="N346" i="31"/>
  <c r="F346" i="31"/>
  <c r="L181" i="31"/>
  <c r="J180" i="31"/>
  <c r="P237" i="31"/>
  <c r="H237" i="31"/>
  <c r="N236" i="31"/>
  <c r="F236" i="31"/>
  <c r="L27" i="31"/>
  <c r="J26" i="31"/>
  <c r="P47" i="31"/>
  <c r="H47" i="31"/>
  <c r="N46" i="31"/>
  <c r="F46" i="31"/>
  <c r="L45" i="31"/>
  <c r="J44" i="31"/>
  <c r="P33" i="31"/>
  <c r="H33" i="31"/>
  <c r="N32" i="31"/>
  <c r="F32" i="31"/>
  <c r="L35" i="31"/>
  <c r="J34" i="31"/>
  <c r="P43" i="31"/>
  <c r="H43" i="31"/>
  <c r="N42" i="31"/>
  <c r="F42" i="31"/>
  <c r="L41" i="31"/>
  <c r="J40" i="31"/>
  <c r="P31" i="31"/>
  <c r="H31" i="31"/>
  <c r="N30" i="31"/>
  <c r="F30" i="31"/>
  <c r="L29" i="31"/>
  <c r="J28" i="31"/>
  <c r="F181" i="31"/>
  <c r="P46" i="31"/>
  <c r="N44" i="31"/>
  <c r="G33" i="31"/>
  <c r="J32" i="31"/>
  <c r="M35" i="31"/>
  <c r="O34" i="31"/>
  <c r="I43" i="31"/>
  <c r="K42" i="31"/>
  <c r="N41" i="31"/>
  <c r="Q40" i="31"/>
  <c r="F40" i="31"/>
  <c r="J31" i="31"/>
  <c r="M30" i="31"/>
  <c r="O29" i="31"/>
  <c r="G28" i="31"/>
  <c r="L39" i="31"/>
  <c r="Q38" i="31"/>
  <c r="H38" i="31"/>
  <c r="M37" i="31"/>
  <c r="I36" i="31"/>
  <c r="M379" i="31"/>
  <c r="I378" i="31"/>
  <c r="N25" i="31"/>
  <c r="J24" i="31"/>
  <c r="O23" i="31"/>
  <c r="J22" i="31"/>
  <c r="O247" i="31"/>
  <c r="F247" i="31"/>
  <c r="K246" i="31"/>
  <c r="P1137" i="31"/>
  <c r="G1137" i="31"/>
  <c r="K1136" i="31"/>
  <c r="O21" i="31"/>
  <c r="F21" i="31"/>
  <c r="K20" i="31"/>
  <c r="P1089" i="31"/>
  <c r="G1089" i="31"/>
  <c r="J1088" i="31"/>
  <c r="N341" i="31"/>
  <c r="F341" i="31"/>
  <c r="L340" i="31"/>
  <c r="J95" i="31"/>
  <c r="P94" i="31"/>
  <c r="H94" i="31"/>
  <c r="N227" i="31"/>
  <c r="F227" i="31"/>
  <c r="L226" i="31"/>
  <c r="J1077" i="31"/>
  <c r="P1076" i="31"/>
  <c r="H1076" i="31"/>
  <c r="N175" i="31"/>
  <c r="F175" i="31"/>
  <c r="L174" i="31"/>
  <c r="J71" i="31"/>
  <c r="L180" i="31"/>
  <c r="H46" i="31"/>
  <c r="N45" i="31"/>
  <c r="M44" i="31"/>
  <c r="Q33" i="31"/>
  <c r="I32" i="31"/>
  <c r="K35" i="31"/>
  <c r="N34" i="31"/>
  <c r="G43" i="31"/>
  <c r="J42" i="31"/>
  <c r="M41" i="31"/>
  <c r="O40" i="31"/>
  <c r="I31" i="31"/>
  <c r="K30" i="31"/>
  <c r="N29" i="31"/>
  <c r="Q28" i="31"/>
  <c r="F28" i="31"/>
  <c r="K39" i="31"/>
  <c r="P38" i="31"/>
  <c r="G38" i="31"/>
  <c r="L37" i="31"/>
  <c r="Q36" i="31"/>
  <c r="G36" i="31"/>
  <c r="L379" i="31"/>
  <c r="Q378" i="31"/>
  <c r="H378" i="31"/>
  <c r="M25" i="31"/>
  <c r="I24" i="31"/>
  <c r="M23" i="31"/>
  <c r="I22" i="31"/>
  <c r="N247" i="31"/>
  <c r="J246" i="31"/>
  <c r="O1137" i="31"/>
  <c r="J1136" i="31"/>
  <c r="N21" i="31"/>
  <c r="J20" i="31"/>
  <c r="O1089" i="31"/>
  <c r="F1089" i="31"/>
  <c r="I1088" i="31"/>
  <c r="M341" i="31"/>
  <c r="K340" i="31"/>
  <c r="Q95" i="31"/>
  <c r="I95" i="31"/>
  <c r="O94" i="31"/>
  <c r="G94" i="31"/>
  <c r="M227" i="31"/>
  <c r="K226" i="31"/>
  <c r="Q1077" i="31"/>
  <c r="I1077" i="31"/>
  <c r="O1076" i="31"/>
  <c r="G1076" i="31"/>
  <c r="M175" i="31"/>
  <c r="K174" i="31"/>
  <c r="Q71" i="31"/>
  <c r="I71" i="31"/>
  <c r="J237" i="31"/>
  <c r="M45" i="31"/>
  <c r="L44" i="31"/>
  <c r="O33" i="31"/>
  <c r="H32" i="31"/>
  <c r="I35" i="31"/>
  <c r="M34" i="31"/>
  <c r="Q43" i="31"/>
  <c r="I42" i="31"/>
  <c r="K41" i="31"/>
  <c r="N40" i="31"/>
  <c r="G31" i="31"/>
  <c r="J30" i="31"/>
  <c r="M29" i="31"/>
  <c r="O28" i="31"/>
  <c r="J39" i="31"/>
  <c r="O38" i="31"/>
  <c r="F38" i="31"/>
  <c r="K37" i="31"/>
  <c r="O36" i="31"/>
  <c r="F36" i="31"/>
  <c r="K379" i="31"/>
  <c r="P378" i="31"/>
  <c r="G378" i="31"/>
  <c r="L25" i="31"/>
  <c r="Q24" i="31"/>
  <c r="G24" i="31"/>
  <c r="L23" i="31"/>
  <c r="Q22" i="31"/>
  <c r="H22" i="31"/>
  <c r="M247" i="31"/>
  <c r="I246" i="31"/>
  <c r="M1137" i="31"/>
  <c r="I1136" i="31"/>
  <c r="M21" i="31"/>
  <c r="I20" i="31"/>
  <c r="N1089" i="31"/>
  <c r="Q1088" i="31"/>
  <c r="H1088" i="31"/>
  <c r="L341" i="31"/>
  <c r="J340" i="31"/>
  <c r="P95" i="31"/>
  <c r="H95" i="31"/>
  <c r="N94" i="31"/>
  <c r="F94" i="31"/>
  <c r="L227" i="31"/>
  <c r="J226" i="31"/>
  <c r="P1077" i="31"/>
  <c r="H1077" i="31"/>
  <c r="N1076" i="31"/>
  <c r="F1076" i="31"/>
  <c r="L175" i="31"/>
  <c r="J174" i="31"/>
  <c r="P236" i="31"/>
  <c r="G45" i="31"/>
  <c r="K44" i="31"/>
  <c r="M33" i="31"/>
  <c r="Q32" i="31"/>
  <c r="G32" i="31"/>
  <c r="H35" i="31"/>
  <c r="L34" i="31"/>
  <c r="O43" i="31"/>
  <c r="H42" i="31"/>
  <c r="I41" i="31"/>
  <c r="M40" i="31"/>
  <c r="Q31" i="31"/>
  <c r="I30" i="31"/>
  <c r="K29" i="31"/>
  <c r="N28" i="31"/>
  <c r="I39" i="31"/>
  <c r="N38" i="31"/>
  <c r="I37" i="31"/>
  <c r="N36" i="31"/>
  <c r="J379" i="31"/>
  <c r="O378" i="31"/>
  <c r="F378" i="31"/>
  <c r="K25" i="31"/>
  <c r="O24" i="31"/>
  <c r="F24" i="31"/>
  <c r="K23" i="31"/>
  <c r="P22" i="31"/>
  <c r="G22" i="31"/>
  <c r="L247" i="31"/>
  <c r="Q246" i="31"/>
  <c r="G246" i="31"/>
  <c r="L1137" i="31"/>
  <c r="Q1136" i="31"/>
  <c r="H1136" i="31"/>
  <c r="L21" i="31"/>
  <c r="Q20" i="31"/>
  <c r="H20" i="31"/>
  <c r="M1089" i="31"/>
  <c r="P1088" i="31"/>
  <c r="G1088" i="31"/>
  <c r="K341" i="31"/>
  <c r="Q340" i="31"/>
  <c r="I340" i="31"/>
  <c r="O95" i="31"/>
  <c r="G95" i="31"/>
  <c r="M94" i="31"/>
  <c r="K227" i="31"/>
  <c r="Q226" i="31"/>
  <c r="I226" i="31"/>
  <c r="O1077" i="31"/>
  <c r="G1077" i="31"/>
  <c r="M1076" i="31"/>
  <c r="K175" i="31"/>
  <c r="Q174" i="31"/>
  <c r="I174" i="31"/>
  <c r="H236" i="31"/>
  <c r="N27" i="31"/>
  <c r="F45" i="31"/>
  <c r="I44" i="31"/>
  <c r="L33" i="31"/>
  <c r="P32" i="31"/>
  <c r="Q35" i="31"/>
  <c r="G35" i="31"/>
  <c r="K34" i="31"/>
  <c r="M43" i="31"/>
  <c r="Q42" i="31"/>
  <c r="G42" i="31"/>
  <c r="H41" i="31"/>
  <c r="L40" i="31"/>
  <c r="O31" i="31"/>
  <c r="H30" i="31"/>
  <c r="I29" i="31"/>
  <c r="M28" i="31"/>
  <c r="Q39" i="31"/>
  <c r="H39" i="31"/>
  <c r="M38" i="31"/>
  <c r="Q37" i="31"/>
  <c r="H37" i="31"/>
  <c r="M36" i="31"/>
  <c r="I379" i="31"/>
  <c r="N378" i="31"/>
  <c r="I25" i="31"/>
  <c r="N24" i="31"/>
  <c r="J23" i="31"/>
  <c r="O22" i="31"/>
  <c r="F22" i="31"/>
  <c r="K247" i="31"/>
  <c r="O246" i="31"/>
  <c r="F246" i="31"/>
  <c r="K1137" i="31"/>
  <c r="P1136" i="31"/>
  <c r="G1136" i="31"/>
  <c r="K21" i="31"/>
  <c r="P20" i="31"/>
  <c r="G20" i="31"/>
  <c r="L1089" i="31"/>
  <c r="O1088" i="31"/>
  <c r="F1088" i="31"/>
  <c r="J341" i="31"/>
  <c r="P340" i="31"/>
  <c r="H340" i="31"/>
  <c r="N95" i="31"/>
  <c r="F95" i="31"/>
  <c r="L94" i="31"/>
  <c r="J227" i="31"/>
  <c r="P226" i="31"/>
  <c r="H226" i="31"/>
  <c r="N1077" i="31"/>
  <c r="F1077" i="31"/>
  <c r="L1076" i="31"/>
  <c r="J175" i="31"/>
  <c r="P174" i="31"/>
  <c r="H174" i="31"/>
  <c r="F27" i="31"/>
  <c r="G44" i="31"/>
  <c r="K33" i="31"/>
  <c r="O32" i="31"/>
  <c r="P35" i="31"/>
  <c r="F35" i="31"/>
  <c r="I34" i="31"/>
  <c r="L43" i="31"/>
  <c r="P42" i="31"/>
  <c r="Q41" i="31"/>
  <c r="G41" i="31"/>
  <c r="K40" i="31"/>
  <c r="M31" i="31"/>
  <c r="Q30" i="31"/>
  <c r="G30" i="31"/>
  <c r="P346" i="31"/>
  <c r="L26" i="31"/>
  <c r="Q44" i="31"/>
  <c r="F44" i="31"/>
  <c r="J33" i="31"/>
  <c r="M32" i="31"/>
  <c r="O35" i="31"/>
  <c r="G34" i="31"/>
  <c r="K43" i="31"/>
  <c r="O42" i="31"/>
  <c r="P41" i="31"/>
  <c r="F41" i="31"/>
  <c r="I40" i="31"/>
  <c r="L31" i="31"/>
  <c r="P30" i="31"/>
  <c r="Q29" i="31"/>
  <c r="G29" i="31"/>
  <c r="K28" i="31"/>
  <c r="O39" i="31"/>
  <c r="J38" i="31"/>
  <c r="O37" i="31"/>
  <c r="F37" i="31"/>
  <c r="K36" i="31"/>
  <c r="P379" i="31"/>
  <c r="G379" i="31"/>
  <c r="K378" i="31"/>
  <c r="P25" i="31"/>
  <c r="G25" i="31"/>
  <c r="L24" i="31"/>
  <c r="Q23" i="31"/>
  <c r="H23" i="31"/>
  <c r="M22" i="31"/>
  <c r="Q247" i="31"/>
  <c r="H247" i="31"/>
  <c r="M246" i="31"/>
  <c r="I1137" i="31"/>
  <c r="N1136" i="31"/>
  <c r="I21" i="31"/>
  <c r="M20" i="31"/>
  <c r="J1089" i="31"/>
  <c r="L1088" i="31"/>
  <c r="P341" i="31"/>
  <c r="H341" i="31"/>
  <c r="N340" i="31"/>
  <c r="F340" i="31"/>
  <c r="L95" i="31"/>
  <c r="J94" i="31"/>
  <c r="P227" i="31"/>
  <c r="H227" i="31"/>
  <c r="N226" i="31"/>
  <c r="F226" i="31"/>
  <c r="L1077" i="31"/>
  <c r="J1076" i="31"/>
  <c r="P175" i="31"/>
  <c r="H175" i="31"/>
  <c r="N174" i="31"/>
  <c r="F174" i="31"/>
  <c r="F34" i="31"/>
  <c r="F29" i="31"/>
  <c r="N37" i="31"/>
  <c r="M378" i="31"/>
  <c r="I23" i="31"/>
  <c r="L246" i="31"/>
  <c r="Q21" i="31"/>
  <c r="G341" i="31"/>
  <c r="K94" i="31"/>
  <c r="M1077" i="31"/>
  <c r="G175" i="31"/>
  <c r="O71" i="31"/>
  <c r="K70" i="31"/>
  <c r="M57" i="31"/>
  <c r="K56" i="31"/>
  <c r="Q285" i="31"/>
  <c r="I285" i="31"/>
  <c r="O284" i="31"/>
  <c r="G284" i="31"/>
  <c r="M157" i="31"/>
  <c r="K156" i="31"/>
  <c r="Q155" i="31"/>
  <c r="I155" i="31"/>
  <c r="O154" i="31"/>
  <c r="G154" i="31"/>
  <c r="M1079" i="31"/>
  <c r="K1078" i="31"/>
  <c r="Q159" i="31"/>
  <c r="I159" i="31"/>
  <c r="O158" i="31"/>
  <c r="G158" i="31"/>
  <c r="Q89" i="31"/>
  <c r="I89" i="31"/>
  <c r="O88" i="31"/>
  <c r="G88" i="31"/>
  <c r="M137" i="31"/>
  <c r="K136" i="31"/>
  <c r="L1085" i="31"/>
  <c r="Q1084" i="31"/>
  <c r="I1084" i="31"/>
  <c r="O215" i="31"/>
  <c r="G215" i="31"/>
  <c r="M214" i="31"/>
  <c r="J93" i="31"/>
  <c r="O92" i="31"/>
  <c r="G92" i="31"/>
  <c r="M99" i="31"/>
  <c r="K98" i="31"/>
  <c r="Q119" i="31"/>
  <c r="I119" i="31"/>
  <c r="O118" i="31"/>
  <c r="G118" i="31"/>
  <c r="J43" i="31"/>
  <c r="L28" i="31"/>
  <c r="G37" i="31"/>
  <c r="J378" i="31"/>
  <c r="Q25" i="31"/>
  <c r="G23" i="31"/>
  <c r="Q1137" i="31"/>
  <c r="J21" i="31"/>
  <c r="O340" i="31"/>
  <c r="I94" i="31"/>
  <c r="Q227" i="31"/>
  <c r="K1077" i="31"/>
  <c r="O174" i="31"/>
  <c r="N71" i="31"/>
  <c r="J70" i="31"/>
  <c r="L57" i="31"/>
  <c r="J56" i="31"/>
  <c r="P285" i="31"/>
  <c r="H285" i="31"/>
  <c r="N284" i="31"/>
  <c r="F284" i="31"/>
  <c r="L157" i="31"/>
  <c r="J156" i="31"/>
  <c r="P155" i="31"/>
  <c r="H155" i="31"/>
  <c r="N154" i="31"/>
  <c r="F154" i="31"/>
  <c r="L1079" i="31"/>
  <c r="J1078" i="31"/>
  <c r="P159" i="31"/>
  <c r="H159" i="31"/>
  <c r="N158" i="31"/>
  <c r="F158" i="31"/>
  <c r="P89" i="31"/>
  <c r="H89" i="31"/>
  <c r="N88" i="31"/>
  <c r="F88" i="31"/>
  <c r="L137" i="31"/>
  <c r="J136" i="31"/>
  <c r="K1085" i="31"/>
  <c r="P1084" i="31"/>
  <c r="H1084" i="31"/>
  <c r="N215" i="31"/>
  <c r="F215" i="31"/>
  <c r="L214" i="31"/>
  <c r="Q93" i="31"/>
  <c r="I93" i="31"/>
  <c r="N92" i="31"/>
  <c r="F92" i="31"/>
  <c r="L99" i="31"/>
  <c r="M42" i="31"/>
  <c r="O41" i="31"/>
  <c r="I28" i="31"/>
  <c r="P39" i="31"/>
  <c r="O25" i="31"/>
  <c r="N22" i="31"/>
  <c r="J1137" i="31"/>
  <c r="G21" i="31"/>
  <c r="M340" i="31"/>
  <c r="O227" i="31"/>
  <c r="M174" i="31"/>
  <c r="M71" i="31"/>
  <c r="Q70" i="31"/>
  <c r="I70" i="31"/>
  <c r="K57" i="31"/>
  <c r="Q56" i="31"/>
  <c r="I56" i="31"/>
  <c r="O285" i="31"/>
  <c r="G285" i="31"/>
  <c r="M284" i="31"/>
  <c r="K157" i="31"/>
  <c r="Q156" i="31"/>
  <c r="I156" i="31"/>
  <c r="O155" i="31"/>
  <c r="G155" i="31"/>
  <c r="M154" i="31"/>
  <c r="K1079" i="31"/>
  <c r="Q1078" i="31"/>
  <c r="I1078" i="31"/>
  <c r="O159" i="31"/>
  <c r="G159" i="31"/>
  <c r="M158" i="31"/>
  <c r="O89" i="31"/>
  <c r="G89" i="31"/>
  <c r="M88" i="31"/>
  <c r="K137" i="31"/>
  <c r="Q136" i="31"/>
  <c r="I136" i="31"/>
  <c r="J1085" i="31"/>
  <c r="O1084" i="31"/>
  <c r="G1084" i="31"/>
  <c r="M215" i="31"/>
  <c r="K214" i="31"/>
  <c r="P93" i="31"/>
  <c r="H93" i="31"/>
  <c r="M92" i="31"/>
  <c r="K99" i="31"/>
  <c r="Q98" i="31"/>
  <c r="I98" i="31"/>
  <c r="O119" i="31"/>
  <c r="G119" i="31"/>
  <c r="M39" i="31"/>
  <c r="L36" i="31"/>
  <c r="H25" i="31"/>
  <c r="K22" i="31"/>
  <c r="H1137" i="31"/>
  <c r="O20" i="31"/>
  <c r="G340" i="31"/>
  <c r="I227" i="31"/>
  <c r="Q1076" i="31"/>
  <c r="G174" i="31"/>
  <c r="L71" i="31"/>
  <c r="P70" i="31"/>
  <c r="H70" i="31"/>
  <c r="J57" i="31"/>
  <c r="P56" i="31"/>
  <c r="H56" i="31"/>
  <c r="N285" i="31"/>
  <c r="F285" i="31"/>
  <c r="L284" i="31"/>
  <c r="J157" i="31"/>
  <c r="P156" i="31"/>
  <c r="H156" i="31"/>
  <c r="N155" i="31"/>
  <c r="F155" i="31"/>
  <c r="L154" i="31"/>
  <c r="J1079" i="31"/>
  <c r="P1078" i="31"/>
  <c r="H1078" i="31"/>
  <c r="N159" i="31"/>
  <c r="F159" i="31"/>
  <c r="L158" i="31"/>
  <c r="N89" i="31"/>
  <c r="F89" i="31"/>
  <c r="L88" i="31"/>
  <c r="J137" i="31"/>
  <c r="P136" i="31"/>
  <c r="H136" i="31"/>
  <c r="Q1085" i="31"/>
  <c r="I1085" i="31"/>
  <c r="N1084" i="31"/>
  <c r="F1084" i="31"/>
  <c r="L215" i="31"/>
  <c r="J214" i="31"/>
  <c r="O93" i="31"/>
  <c r="G93" i="31"/>
  <c r="L92" i="31"/>
  <c r="J99" i="31"/>
  <c r="P98" i="31"/>
  <c r="H98" i="31"/>
  <c r="N119" i="31"/>
  <c r="F119" i="31"/>
  <c r="J47" i="31"/>
  <c r="O44" i="31"/>
  <c r="G40" i="31"/>
  <c r="K31" i="31"/>
  <c r="G39" i="31"/>
  <c r="J36" i="31"/>
  <c r="Q379" i="31"/>
  <c r="F25" i="31"/>
  <c r="P247" i="31"/>
  <c r="O1136" i="31"/>
  <c r="L20" i="31"/>
  <c r="M95" i="31"/>
  <c r="G227" i="31"/>
  <c r="K1076" i="31"/>
  <c r="K71" i="31"/>
  <c r="O70" i="31"/>
  <c r="G70" i="31"/>
  <c r="Q57" i="31"/>
  <c r="I57" i="31"/>
  <c r="O56" i="31"/>
  <c r="G56" i="31"/>
  <c r="M285" i="31"/>
  <c r="K284" i="31"/>
  <c r="Q157" i="31"/>
  <c r="I157" i="31"/>
  <c r="O156" i="31"/>
  <c r="G156" i="31"/>
  <c r="M155" i="31"/>
  <c r="K154" i="31"/>
  <c r="Q1079" i="31"/>
  <c r="I1079" i="31"/>
  <c r="O1078" i="31"/>
  <c r="G1078" i="31"/>
  <c r="M159" i="31"/>
  <c r="K158" i="31"/>
  <c r="M89" i="31"/>
  <c r="K88" i="31"/>
  <c r="Q137" i="31"/>
  <c r="I137" i="31"/>
  <c r="O136" i="31"/>
  <c r="G136" i="31"/>
  <c r="P1085" i="31"/>
  <c r="H1085" i="31"/>
  <c r="M1084" i="31"/>
  <c r="K215" i="31"/>
  <c r="Q214" i="31"/>
  <c r="I214" i="31"/>
  <c r="N93" i="31"/>
  <c r="F93" i="31"/>
  <c r="K92" i="31"/>
  <c r="Q99" i="31"/>
  <c r="I99" i="31"/>
  <c r="O98" i="31"/>
  <c r="G98" i="31"/>
  <c r="M119" i="31"/>
  <c r="I33" i="31"/>
  <c r="O30" i="31"/>
  <c r="O379" i="31"/>
  <c r="M24" i="31"/>
  <c r="I247" i="31"/>
  <c r="M1136" i="31"/>
  <c r="K1089" i="31"/>
  <c r="N1088" i="31"/>
  <c r="Q341" i="31"/>
  <c r="K95" i="31"/>
  <c r="O226" i="31"/>
  <c r="I1076" i="31"/>
  <c r="Q175" i="31"/>
  <c r="H71" i="31"/>
  <c r="N70" i="31"/>
  <c r="F70" i="31"/>
  <c r="P57" i="31"/>
  <c r="H57" i="31"/>
  <c r="N56" i="31"/>
  <c r="F56" i="31"/>
  <c r="L285" i="31"/>
  <c r="J284" i="31"/>
  <c r="P157" i="31"/>
  <c r="H157" i="31"/>
  <c r="N156" i="31"/>
  <c r="F156" i="31"/>
  <c r="L155" i="31"/>
  <c r="J154" i="31"/>
  <c r="P1079" i="31"/>
  <c r="H1079" i="31"/>
  <c r="N1078" i="31"/>
  <c r="F1078" i="31"/>
  <c r="L159" i="31"/>
  <c r="J158" i="31"/>
  <c r="L89" i="31"/>
  <c r="J88" i="31"/>
  <c r="P137" i="31"/>
  <c r="H137" i="31"/>
  <c r="N136" i="31"/>
  <c r="F136" i="31"/>
  <c r="O1085" i="31"/>
  <c r="G1085" i="31"/>
  <c r="L1084" i="31"/>
  <c r="J215" i="31"/>
  <c r="P214" i="31"/>
  <c r="H214" i="31"/>
  <c r="M93" i="31"/>
  <c r="J92" i="31"/>
  <c r="P99" i="31"/>
  <c r="H99" i="31"/>
  <c r="N98" i="31"/>
  <c r="F98" i="31"/>
  <c r="L119" i="31"/>
  <c r="H346" i="31"/>
  <c r="N181" i="31"/>
  <c r="K32" i="31"/>
  <c r="N35" i="31"/>
  <c r="P29" i="31"/>
  <c r="K38" i="31"/>
  <c r="H379" i="31"/>
  <c r="K24" i="31"/>
  <c r="G247" i="31"/>
  <c r="F1136" i="31"/>
  <c r="H1089" i="31"/>
  <c r="K1088" i="31"/>
  <c r="O341" i="31"/>
  <c r="M226" i="31"/>
  <c r="O175" i="31"/>
  <c r="G71" i="31"/>
  <c r="M70" i="31"/>
  <c r="O57" i="31"/>
  <c r="G57" i="31"/>
  <c r="M56" i="31"/>
  <c r="K285" i="31"/>
  <c r="Q284" i="31"/>
  <c r="I284" i="31"/>
  <c r="O157" i="31"/>
  <c r="G157" i="31"/>
  <c r="M156" i="31"/>
  <c r="K155" i="31"/>
  <c r="Q154" i="31"/>
  <c r="I154" i="31"/>
  <c r="O1079" i="31"/>
  <c r="G1079" i="31"/>
  <c r="M1078" i="31"/>
  <c r="K159" i="31"/>
  <c r="Q158" i="31"/>
  <c r="I158" i="31"/>
  <c r="K89" i="31"/>
  <c r="Q88" i="31"/>
  <c r="I88" i="31"/>
  <c r="O137" i="31"/>
  <c r="G137" i="31"/>
  <c r="M136" i="31"/>
  <c r="N1085" i="31"/>
  <c r="F1085" i="31"/>
  <c r="K1084" i="31"/>
  <c r="Q215" i="31"/>
  <c r="I215" i="31"/>
  <c r="O214" i="31"/>
  <c r="G214" i="31"/>
  <c r="L93" i="31"/>
  <c r="Q92" i="31"/>
  <c r="I92" i="31"/>
  <c r="O99" i="31"/>
  <c r="G99" i="31"/>
  <c r="Q34" i="31"/>
  <c r="H29" i="31"/>
  <c r="I38" i="31"/>
  <c r="P37" i="31"/>
  <c r="P23" i="31"/>
  <c r="N246" i="31"/>
  <c r="I341" i="31"/>
  <c r="Q94" i="31"/>
  <c r="G226" i="31"/>
  <c r="I175" i="31"/>
  <c r="P71" i="31"/>
  <c r="F71" i="31"/>
  <c r="L70" i="31"/>
  <c r="N57" i="31"/>
  <c r="F57" i="31"/>
  <c r="L56" i="31"/>
  <c r="J285" i="31"/>
  <c r="P284" i="31"/>
  <c r="H284" i="31"/>
  <c r="N157" i="31"/>
  <c r="F157" i="31"/>
  <c r="L156" i="31"/>
  <c r="J155" i="31"/>
  <c r="P154" i="31"/>
  <c r="H154" i="31"/>
  <c r="N1079" i="31"/>
  <c r="F1079" i="31"/>
  <c r="L1078" i="31"/>
  <c r="J159" i="31"/>
  <c r="P158" i="31"/>
  <c r="H158" i="31"/>
  <c r="J89" i="31"/>
  <c r="P88" i="31"/>
  <c r="H88" i="31"/>
  <c r="N137" i="31"/>
  <c r="F137" i="31"/>
  <c r="L136" i="31"/>
  <c r="M1085" i="31"/>
  <c r="J1084" i="31"/>
  <c r="P215" i="31"/>
  <c r="H215" i="31"/>
  <c r="N214" i="31"/>
  <c r="F214" i="31"/>
  <c r="K93" i="31"/>
  <c r="P92" i="31"/>
  <c r="H92" i="31"/>
  <c r="N99" i="31"/>
  <c r="F99" i="31"/>
  <c r="L98" i="31"/>
  <c r="J119" i="31"/>
  <c r="P118" i="31"/>
  <c r="Q118" i="31"/>
  <c r="F118" i="31"/>
  <c r="L117" i="31"/>
  <c r="J116" i="31"/>
  <c r="P115" i="31"/>
  <c r="H115" i="31"/>
  <c r="N114" i="31"/>
  <c r="F114" i="31"/>
  <c r="L113" i="31"/>
  <c r="J112" i="31"/>
  <c r="P111" i="31"/>
  <c r="H111" i="31"/>
  <c r="N110" i="31"/>
  <c r="F110" i="31"/>
  <c r="L109" i="31"/>
  <c r="J108" i="31"/>
  <c r="P107" i="31"/>
  <c r="H107" i="31"/>
  <c r="N106" i="31"/>
  <c r="F106" i="31"/>
  <c r="L1177" i="31"/>
  <c r="J1176" i="31"/>
  <c r="P1175" i="31"/>
  <c r="H1175" i="31"/>
  <c r="N1174" i="31"/>
  <c r="F1174" i="31"/>
  <c r="L1173" i="31"/>
  <c r="J1172" i="31"/>
  <c r="P1143" i="31"/>
  <c r="H1143" i="31"/>
  <c r="N1142" i="31"/>
  <c r="F1142" i="31"/>
  <c r="L331" i="31"/>
  <c r="J330" i="31"/>
  <c r="P279" i="31"/>
  <c r="H279" i="31"/>
  <c r="N278" i="31"/>
  <c r="F278" i="31"/>
  <c r="L19" i="31"/>
  <c r="J18" i="31"/>
  <c r="P329" i="31"/>
  <c r="H329" i="31"/>
  <c r="N328" i="31"/>
  <c r="F328" i="31"/>
  <c r="L185" i="31"/>
  <c r="J184" i="31"/>
  <c r="P325" i="31"/>
  <c r="H325" i="31"/>
  <c r="N324" i="31"/>
  <c r="F324" i="31"/>
  <c r="L143" i="31"/>
  <c r="J142" i="31"/>
  <c r="P295" i="31"/>
  <c r="H295" i="31"/>
  <c r="N294" i="31"/>
  <c r="F294" i="31"/>
  <c r="L337" i="31"/>
  <c r="J336" i="31"/>
  <c r="P305" i="31"/>
  <c r="H305" i="31"/>
  <c r="N304" i="31"/>
  <c r="F304" i="31"/>
  <c r="L319" i="31"/>
  <c r="M98" i="31"/>
  <c r="N118" i="31"/>
  <c r="K117" i="31"/>
  <c r="Q116" i="31"/>
  <c r="I116" i="31"/>
  <c r="O115" i="31"/>
  <c r="G115" i="31"/>
  <c r="M114" i="31"/>
  <c r="K113" i="31"/>
  <c r="Q112" i="31"/>
  <c r="I112" i="31"/>
  <c r="O111" i="31"/>
  <c r="G111" i="31"/>
  <c r="M110" i="31"/>
  <c r="K109" i="31"/>
  <c r="Q108" i="31"/>
  <c r="I108" i="31"/>
  <c r="O107" i="31"/>
  <c r="G107" i="31"/>
  <c r="M106" i="31"/>
  <c r="K1177" i="31"/>
  <c r="Q1176" i="31"/>
  <c r="I1176" i="31"/>
  <c r="O1175" i="31"/>
  <c r="G1175" i="31"/>
  <c r="M1174" i="31"/>
  <c r="K1173" i="31"/>
  <c r="Q1172" i="31"/>
  <c r="I1172" i="31"/>
  <c r="O1143" i="31"/>
  <c r="G1143" i="31"/>
  <c r="M1142" i="31"/>
  <c r="K331" i="31"/>
  <c r="Q330" i="31"/>
  <c r="I330" i="31"/>
  <c r="O279" i="31"/>
  <c r="G279" i="31"/>
  <c r="M278" i="31"/>
  <c r="K19" i="31"/>
  <c r="Q18" i="31"/>
  <c r="I18" i="31"/>
  <c r="O329" i="31"/>
  <c r="G329" i="31"/>
  <c r="M328" i="31"/>
  <c r="K185" i="31"/>
  <c r="Q184" i="31"/>
  <c r="I184" i="31"/>
  <c r="O325" i="31"/>
  <c r="G325" i="31"/>
  <c r="M324" i="31"/>
  <c r="K143" i="31"/>
  <c r="Q142" i="31"/>
  <c r="I142" i="31"/>
  <c r="O295" i="31"/>
  <c r="G295" i="31"/>
  <c r="M294" i="31"/>
  <c r="K337" i="31"/>
  <c r="Q336" i="31"/>
  <c r="I336" i="31"/>
  <c r="O305" i="31"/>
  <c r="G305" i="31"/>
  <c r="M304" i="31"/>
  <c r="K319" i="31"/>
  <c r="Q318" i="31"/>
  <c r="I318" i="31"/>
  <c r="J98" i="31"/>
  <c r="M118" i="31"/>
  <c r="J117" i="31"/>
  <c r="P116" i="31"/>
  <c r="H116" i="31"/>
  <c r="N115" i="31"/>
  <c r="F115" i="31"/>
  <c r="L114" i="31"/>
  <c r="J113" i="31"/>
  <c r="P112" i="31"/>
  <c r="H112" i="31"/>
  <c r="N111" i="31"/>
  <c r="F111" i="31"/>
  <c r="L110" i="31"/>
  <c r="J109" i="31"/>
  <c r="P108" i="31"/>
  <c r="H108" i="31"/>
  <c r="N107" i="31"/>
  <c r="F107" i="31"/>
  <c r="L106" i="31"/>
  <c r="J1177" i="31"/>
  <c r="P1176" i="31"/>
  <c r="H1176" i="31"/>
  <c r="N1175" i="31"/>
  <c r="F1175" i="31"/>
  <c r="L1174" i="31"/>
  <c r="J1173" i="31"/>
  <c r="P1172" i="31"/>
  <c r="H1172" i="31"/>
  <c r="N1143" i="31"/>
  <c r="F1143" i="31"/>
  <c r="L1142" i="31"/>
  <c r="J331" i="31"/>
  <c r="P330" i="31"/>
  <c r="H330" i="31"/>
  <c r="N279" i="31"/>
  <c r="F279" i="31"/>
  <c r="L278" i="31"/>
  <c r="J19" i="31"/>
  <c r="P18" i="31"/>
  <c r="H18" i="31"/>
  <c r="N329" i="31"/>
  <c r="F329" i="31"/>
  <c r="L328" i="31"/>
  <c r="J185" i="31"/>
  <c r="P184" i="31"/>
  <c r="H184" i="31"/>
  <c r="N325" i="31"/>
  <c r="F325" i="31"/>
  <c r="L324" i="31"/>
  <c r="J143" i="31"/>
  <c r="P142" i="31"/>
  <c r="H142" i="31"/>
  <c r="N295" i="31"/>
  <c r="F295" i="31"/>
  <c r="L294" i="31"/>
  <c r="J337" i="31"/>
  <c r="P336" i="31"/>
  <c r="H336" i="31"/>
  <c r="P119" i="31"/>
  <c r="L118" i="31"/>
  <c r="Q117" i="31"/>
  <c r="I117" i="31"/>
  <c r="O116" i="31"/>
  <c r="G116" i="31"/>
  <c r="M115" i="31"/>
  <c r="K114" i="31"/>
  <c r="Q113" i="31"/>
  <c r="I113" i="31"/>
  <c r="O112" i="31"/>
  <c r="G112" i="31"/>
  <c r="M111" i="31"/>
  <c r="K110" i="31"/>
  <c r="Q109" i="31"/>
  <c r="I109" i="31"/>
  <c r="O108" i="31"/>
  <c r="G108" i="31"/>
  <c r="M107" i="31"/>
  <c r="K106" i="31"/>
  <c r="Q1177" i="31"/>
  <c r="I1177" i="31"/>
  <c r="O1176" i="31"/>
  <c r="G1176" i="31"/>
  <c r="M1175" i="31"/>
  <c r="K1174" i="31"/>
  <c r="Q1173" i="31"/>
  <c r="I1173" i="31"/>
  <c r="O1172" i="31"/>
  <c r="G1172" i="31"/>
  <c r="M1143" i="31"/>
  <c r="K1142" i="31"/>
  <c r="Q331" i="31"/>
  <c r="I331" i="31"/>
  <c r="O330" i="31"/>
  <c r="G330" i="31"/>
  <c r="M279" i="31"/>
  <c r="K278" i="31"/>
  <c r="Q19" i="31"/>
  <c r="I19" i="31"/>
  <c r="O18" i="31"/>
  <c r="G18" i="31"/>
  <c r="M329" i="31"/>
  <c r="K328" i="31"/>
  <c r="Q185" i="31"/>
  <c r="I185" i="31"/>
  <c r="O184" i="31"/>
  <c r="G184" i="31"/>
  <c r="M325" i="31"/>
  <c r="K324" i="31"/>
  <c r="Q143" i="31"/>
  <c r="I143" i="31"/>
  <c r="O142" i="31"/>
  <c r="G142" i="31"/>
  <c r="M295" i="31"/>
  <c r="K294" i="31"/>
  <c r="Q337" i="31"/>
  <c r="I337" i="31"/>
  <c r="O336" i="31"/>
  <c r="G336" i="31"/>
  <c r="M305" i="31"/>
  <c r="K119" i="31"/>
  <c r="K118" i="31"/>
  <c r="P117" i="31"/>
  <c r="H117" i="31"/>
  <c r="N116" i="31"/>
  <c r="F116" i="31"/>
  <c r="L115" i="31"/>
  <c r="J114" i="31"/>
  <c r="P113" i="31"/>
  <c r="H113" i="31"/>
  <c r="N112" i="31"/>
  <c r="F112" i="31"/>
  <c r="L111" i="31"/>
  <c r="J110" i="31"/>
  <c r="P109" i="31"/>
  <c r="H109" i="31"/>
  <c r="N108" i="31"/>
  <c r="F108" i="31"/>
  <c r="L107" i="31"/>
  <c r="J106" i="31"/>
  <c r="P1177" i="31"/>
  <c r="H1177" i="31"/>
  <c r="N1176" i="31"/>
  <c r="F1176" i="31"/>
  <c r="L1175" i="31"/>
  <c r="J1174" i="31"/>
  <c r="P1173" i="31"/>
  <c r="H1173" i="31"/>
  <c r="N1172" i="31"/>
  <c r="F1172" i="31"/>
  <c r="L1143" i="31"/>
  <c r="J1142" i="31"/>
  <c r="P331" i="31"/>
  <c r="H331" i="31"/>
  <c r="N330" i="31"/>
  <c r="F330" i="31"/>
  <c r="L279" i="31"/>
  <c r="J278" i="31"/>
  <c r="P19" i="31"/>
  <c r="H19" i="31"/>
  <c r="N18" i="31"/>
  <c r="F18" i="31"/>
  <c r="L329" i="31"/>
  <c r="J328" i="31"/>
  <c r="P185" i="31"/>
  <c r="H185" i="31"/>
  <c r="N184" i="31"/>
  <c r="F184" i="31"/>
  <c r="L325" i="31"/>
  <c r="J324" i="31"/>
  <c r="P143" i="31"/>
  <c r="H143" i="31"/>
  <c r="N142" i="31"/>
  <c r="F142" i="31"/>
  <c r="L295" i="31"/>
  <c r="J294" i="31"/>
  <c r="P337" i="31"/>
  <c r="H337" i="31"/>
  <c r="N336" i="31"/>
  <c r="F336" i="31"/>
  <c r="L305" i="31"/>
  <c r="J304" i="31"/>
  <c r="P319" i="31"/>
  <c r="H319" i="31"/>
  <c r="N318" i="31"/>
  <c r="H119" i="31"/>
  <c r="J118" i="31"/>
  <c r="O117" i="31"/>
  <c r="G117" i="31"/>
  <c r="M116" i="31"/>
  <c r="K115" i="31"/>
  <c r="Q114" i="31"/>
  <c r="I114" i="31"/>
  <c r="O113" i="31"/>
  <c r="G113" i="31"/>
  <c r="M112" i="31"/>
  <c r="K111" i="31"/>
  <c r="Q110" i="31"/>
  <c r="I110" i="31"/>
  <c r="O109" i="31"/>
  <c r="G109" i="31"/>
  <c r="M108" i="31"/>
  <c r="K107" i="31"/>
  <c r="Q106" i="31"/>
  <c r="I106" i="31"/>
  <c r="O1177" i="31"/>
  <c r="G1177" i="31"/>
  <c r="M1176" i="31"/>
  <c r="K1175" i="31"/>
  <c r="Q1174" i="31"/>
  <c r="I1174" i="31"/>
  <c r="O1173" i="31"/>
  <c r="G1173" i="31"/>
  <c r="M1172" i="31"/>
  <c r="K1143" i="31"/>
  <c r="Q1142" i="31"/>
  <c r="I1142" i="31"/>
  <c r="O331" i="31"/>
  <c r="G331" i="31"/>
  <c r="M330" i="31"/>
  <c r="K279" i="31"/>
  <c r="Q278" i="31"/>
  <c r="I278" i="31"/>
  <c r="O19" i="31"/>
  <c r="G19" i="31"/>
  <c r="M18" i="31"/>
  <c r="K329" i="31"/>
  <c r="Q328" i="31"/>
  <c r="I328" i="31"/>
  <c r="O185" i="31"/>
  <c r="G185" i="31"/>
  <c r="M184" i="31"/>
  <c r="K325" i="31"/>
  <c r="Q324" i="31"/>
  <c r="I324" i="31"/>
  <c r="O143" i="31"/>
  <c r="G143" i="31"/>
  <c r="M142" i="31"/>
  <c r="K295" i="31"/>
  <c r="Q294" i="31"/>
  <c r="I294" i="31"/>
  <c r="O337" i="31"/>
  <c r="G337" i="31"/>
  <c r="M336" i="31"/>
  <c r="K305" i="31"/>
  <c r="Q304" i="31"/>
  <c r="I304" i="31"/>
  <c r="I118" i="31"/>
  <c r="N117" i="31"/>
  <c r="F117" i="31"/>
  <c r="L116" i="31"/>
  <c r="J115" i="31"/>
  <c r="P114" i="31"/>
  <c r="H114" i="31"/>
  <c r="N113" i="31"/>
  <c r="F113" i="31"/>
  <c r="L112" i="31"/>
  <c r="J111" i="31"/>
  <c r="P110" i="31"/>
  <c r="H110" i="31"/>
  <c r="N109" i="31"/>
  <c r="F109" i="31"/>
  <c r="L108" i="31"/>
  <c r="J107" i="31"/>
  <c r="P106" i="31"/>
  <c r="H106" i="31"/>
  <c r="N1177" i="31"/>
  <c r="F1177" i="31"/>
  <c r="L1176" i="31"/>
  <c r="J1175" i="31"/>
  <c r="P1174" i="31"/>
  <c r="H1174" i="31"/>
  <c r="N1173" i="31"/>
  <c r="F1173" i="31"/>
  <c r="L1172" i="31"/>
  <c r="J1143" i="31"/>
  <c r="P1142" i="31"/>
  <c r="H1142" i="31"/>
  <c r="N331" i="31"/>
  <c r="F331" i="31"/>
  <c r="L330" i="31"/>
  <c r="J279" i="31"/>
  <c r="P278" i="31"/>
  <c r="H278" i="31"/>
  <c r="N19" i="31"/>
  <c r="F19" i="31"/>
  <c r="L18" i="31"/>
  <c r="J329" i="31"/>
  <c r="P328" i="31"/>
  <c r="H328" i="31"/>
  <c r="N185" i="31"/>
  <c r="F185" i="31"/>
  <c r="L184" i="31"/>
  <c r="J325" i="31"/>
  <c r="P324" i="31"/>
  <c r="H324" i="31"/>
  <c r="N143" i="31"/>
  <c r="F143" i="31"/>
  <c r="L142" i="31"/>
  <c r="J295" i="31"/>
  <c r="P294" i="31"/>
  <c r="H294" i="31"/>
  <c r="N337" i="31"/>
  <c r="F337" i="31"/>
  <c r="L336" i="31"/>
  <c r="J305" i="31"/>
  <c r="P304" i="31"/>
  <c r="H304" i="31"/>
  <c r="N319" i="31"/>
  <c r="H118" i="31"/>
  <c r="M117" i="31"/>
  <c r="K116" i="31"/>
  <c r="Q115" i="31"/>
  <c r="I115" i="31"/>
  <c r="O114" i="31"/>
  <c r="G114" i="31"/>
  <c r="M113" i="31"/>
  <c r="K112" i="31"/>
  <c r="Q111" i="31"/>
  <c r="I111" i="31"/>
  <c r="O110" i="31"/>
  <c r="G110" i="31"/>
  <c r="M109" i="31"/>
  <c r="K108" i="31"/>
  <c r="Q107" i="31"/>
  <c r="I107" i="31"/>
  <c r="O106" i="31"/>
  <c r="G106" i="31"/>
  <c r="M1177" i="31"/>
  <c r="K1176" i="31"/>
  <c r="Q1175" i="31"/>
  <c r="I1175" i="31"/>
  <c r="O1174" i="31"/>
  <c r="G1174" i="31"/>
  <c r="M1173" i="31"/>
  <c r="K1172" i="31"/>
  <c r="Q1143" i="31"/>
  <c r="I1143" i="31"/>
  <c r="O1142" i="31"/>
  <c r="G1142" i="31"/>
  <c r="M331" i="31"/>
  <c r="K330" i="31"/>
  <c r="Q279" i="31"/>
  <c r="I279" i="31"/>
  <c r="O278" i="31"/>
  <c r="G278" i="31"/>
  <c r="M19" i="31"/>
  <c r="K18" i="31"/>
  <c r="Q329" i="31"/>
  <c r="I329" i="31"/>
  <c r="O328" i="31"/>
  <c r="G328" i="31"/>
  <c r="M185" i="31"/>
  <c r="K184" i="31"/>
  <c r="Q325" i="31"/>
  <c r="I325" i="31"/>
  <c r="O324" i="31"/>
  <c r="G324" i="31"/>
  <c r="M143" i="31"/>
  <c r="K142" i="31"/>
  <c r="Q295" i="31"/>
  <c r="I295" i="31"/>
  <c r="O294" i="31"/>
  <c r="G294" i="31"/>
  <c r="M337" i="31"/>
  <c r="K336" i="31"/>
  <c r="Q305" i="31"/>
  <c r="I305" i="31"/>
  <c r="O304" i="31"/>
  <c r="G304" i="31"/>
  <c r="M319" i="31"/>
  <c r="K318" i="31"/>
  <c r="Q301" i="31"/>
  <c r="I301" i="31"/>
  <c r="O300" i="31"/>
  <c r="G300" i="31"/>
  <c r="M317" i="31"/>
  <c r="Q319" i="31"/>
  <c r="O318" i="31"/>
  <c r="H301" i="31"/>
  <c r="M300" i="31"/>
  <c r="I317" i="31"/>
  <c r="O316" i="31"/>
  <c r="G316" i="31"/>
  <c r="M315" i="31"/>
  <c r="K314" i="31"/>
  <c r="Q309" i="31"/>
  <c r="I309" i="31"/>
  <c r="O308" i="31"/>
  <c r="G308" i="31"/>
  <c r="M333" i="31"/>
  <c r="K332" i="31"/>
  <c r="Q311" i="31"/>
  <c r="I311" i="31"/>
  <c r="O310" i="31"/>
  <c r="G310" i="31"/>
  <c r="M223" i="31"/>
  <c r="K222" i="31"/>
  <c r="P67" i="31"/>
  <c r="H67" i="31"/>
  <c r="M66" i="31"/>
  <c r="K17" i="31"/>
  <c r="Q16" i="31"/>
  <c r="I16" i="31"/>
  <c r="O283" i="31"/>
  <c r="G283" i="31"/>
  <c r="M282" i="31"/>
  <c r="J51" i="31"/>
  <c r="O50" i="31"/>
  <c r="G50" i="31"/>
  <c r="O193" i="31"/>
  <c r="G193" i="31"/>
  <c r="M192" i="31"/>
  <c r="K15" i="31"/>
  <c r="Q14" i="31"/>
  <c r="I14" i="31"/>
  <c r="O297" i="31"/>
  <c r="G297" i="31"/>
  <c r="M296" i="31"/>
  <c r="K281" i="31"/>
  <c r="Q280" i="31"/>
  <c r="I280" i="31"/>
  <c r="N293" i="31"/>
  <c r="F293" i="31"/>
  <c r="K292" i="31"/>
  <c r="Q197" i="31"/>
  <c r="I197" i="31"/>
  <c r="O196" i="31"/>
  <c r="G196" i="31"/>
  <c r="L303" i="31"/>
  <c r="Q302" i="31"/>
  <c r="I302" i="31"/>
  <c r="O313" i="31"/>
  <c r="G313" i="31"/>
  <c r="M312" i="31"/>
  <c r="K289" i="31"/>
  <c r="Q288" i="31"/>
  <c r="I288" i="31"/>
  <c r="K145" i="31"/>
  <c r="Q144" i="31"/>
  <c r="I144" i="31"/>
  <c r="O345" i="31"/>
  <c r="G345" i="31"/>
  <c r="M344" i="31"/>
  <c r="O319" i="31"/>
  <c r="M318" i="31"/>
  <c r="P301" i="31"/>
  <c r="G301" i="31"/>
  <c r="L300" i="31"/>
  <c r="Q317" i="31"/>
  <c r="H317" i="31"/>
  <c r="N316" i="31"/>
  <c r="F316" i="31"/>
  <c r="L315" i="31"/>
  <c r="J314" i="31"/>
  <c r="P309" i="31"/>
  <c r="H309" i="31"/>
  <c r="N308" i="31"/>
  <c r="F308" i="31"/>
  <c r="L333" i="31"/>
  <c r="J332" i="31"/>
  <c r="P311" i="31"/>
  <c r="H311" i="31"/>
  <c r="N310" i="31"/>
  <c r="F310" i="31"/>
  <c r="L223" i="31"/>
  <c r="J222" i="31"/>
  <c r="O67" i="31"/>
  <c r="G67" i="31"/>
  <c r="L66" i="31"/>
  <c r="J17" i="31"/>
  <c r="P16" i="31"/>
  <c r="H16" i="31"/>
  <c r="N283" i="31"/>
  <c r="F283" i="31"/>
  <c r="L282" i="31"/>
  <c r="Q51" i="31"/>
  <c r="I51" i="31"/>
  <c r="N50" i="31"/>
  <c r="F50" i="31"/>
  <c r="N193" i="31"/>
  <c r="F193" i="31"/>
  <c r="L192" i="31"/>
  <c r="J15" i="31"/>
  <c r="P14" i="31"/>
  <c r="H14" i="31"/>
  <c r="N297" i="31"/>
  <c r="F297" i="31"/>
  <c r="L296" i="31"/>
  <c r="J281" i="31"/>
  <c r="P280" i="31"/>
  <c r="H280" i="31"/>
  <c r="M293" i="31"/>
  <c r="J292" i="31"/>
  <c r="P197" i="31"/>
  <c r="H197" i="31"/>
  <c r="N196" i="31"/>
  <c r="F196" i="31"/>
  <c r="K303" i="31"/>
  <c r="P302" i="31"/>
  <c r="H302" i="31"/>
  <c r="N313" i="31"/>
  <c r="F313" i="31"/>
  <c r="L312" i="31"/>
  <c r="J289" i="31"/>
  <c r="P288" i="31"/>
  <c r="H288" i="31"/>
  <c r="J145" i="31"/>
  <c r="P144" i="31"/>
  <c r="H144" i="31"/>
  <c r="N345" i="31"/>
  <c r="F345" i="31"/>
  <c r="L344" i="31"/>
  <c r="J307" i="31"/>
  <c r="J319" i="31"/>
  <c r="L318" i="31"/>
  <c r="O301" i="31"/>
  <c r="F301" i="31"/>
  <c r="K300" i="31"/>
  <c r="P317" i="31"/>
  <c r="G317" i="31"/>
  <c r="M316" i="31"/>
  <c r="K315" i="31"/>
  <c r="Q314" i="31"/>
  <c r="I314" i="31"/>
  <c r="O309" i="31"/>
  <c r="G309" i="31"/>
  <c r="M308" i="31"/>
  <c r="K333" i="31"/>
  <c r="Q332" i="31"/>
  <c r="I332" i="31"/>
  <c r="O311" i="31"/>
  <c r="G311" i="31"/>
  <c r="M310" i="31"/>
  <c r="K223" i="31"/>
  <c r="Q222" i="31"/>
  <c r="I222" i="31"/>
  <c r="N67" i="31"/>
  <c r="F67" i="31"/>
  <c r="K66" i="31"/>
  <c r="Q17" i="31"/>
  <c r="I17" i="31"/>
  <c r="O16" i="31"/>
  <c r="G16" i="31"/>
  <c r="M283" i="31"/>
  <c r="K282" i="31"/>
  <c r="P51" i="31"/>
  <c r="H51" i="31"/>
  <c r="M50" i="31"/>
  <c r="M193" i="31"/>
  <c r="K192" i="31"/>
  <c r="Q15" i="31"/>
  <c r="I15" i="31"/>
  <c r="O14" i="31"/>
  <c r="G14" i="31"/>
  <c r="M297" i="31"/>
  <c r="K296" i="31"/>
  <c r="Q281" i="31"/>
  <c r="I281" i="31"/>
  <c r="O280" i="31"/>
  <c r="G280" i="31"/>
  <c r="L293" i="31"/>
  <c r="Q292" i="31"/>
  <c r="I292" i="31"/>
  <c r="O197" i="31"/>
  <c r="G197" i="31"/>
  <c r="M196" i="31"/>
  <c r="J303" i="31"/>
  <c r="O302" i="31"/>
  <c r="G302" i="31"/>
  <c r="M313" i="31"/>
  <c r="K312" i="31"/>
  <c r="Q289" i="31"/>
  <c r="I289" i="31"/>
  <c r="O288" i="31"/>
  <c r="G288" i="31"/>
  <c r="N305" i="31"/>
  <c r="I319" i="31"/>
  <c r="J318" i="31"/>
  <c r="N301" i="31"/>
  <c r="J300" i="31"/>
  <c r="O317" i="31"/>
  <c r="F317" i="31"/>
  <c r="L316" i="31"/>
  <c r="J315" i="31"/>
  <c r="P314" i="31"/>
  <c r="H314" i="31"/>
  <c r="N309" i="31"/>
  <c r="F309" i="31"/>
  <c r="L308" i="31"/>
  <c r="J333" i="31"/>
  <c r="P332" i="31"/>
  <c r="H332" i="31"/>
  <c r="N311" i="31"/>
  <c r="F311" i="31"/>
  <c r="L310" i="31"/>
  <c r="J223" i="31"/>
  <c r="P222" i="31"/>
  <c r="H222" i="31"/>
  <c r="M67" i="31"/>
  <c r="J66" i="31"/>
  <c r="P17" i="31"/>
  <c r="H17" i="31"/>
  <c r="N16" i="31"/>
  <c r="F16" i="31"/>
  <c r="L283" i="31"/>
  <c r="J282" i="31"/>
  <c r="O51" i="31"/>
  <c r="G51" i="31"/>
  <c r="L50" i="31"/>
  <c r="L193" i="31"/>
  <c r="J192" i="31"/>
  <c r="P15" i="31"/>
  <c r="H15" i="31"/>
  <c r="N14" i="31"/>
  <c r="F14" i="31"/>
  <c r="L297" i="31"/>
  <c r="J296" i="31"/>
  <c r="P281" i="31"/>
  <c r="H281" i="31"/>
  <c r="N280" i="31"/>
  <c r="F280" i="31"/>
  <c r="K293" i="31"/>
  <c r="P292" i="31"/>
  <c r="H292" i="31"/>
  <c r="N197" i="31"/>
  <c r="F197" i="31"/>
  <c r="L196" i="31"/>
  <c r="Q303" i="31"/>
  <c r="I303" i="31"/>
  <c r="N302" i="31"/>
  <c r="F302" i="31"/>
  <c r="L313" i="31"/>
  <c r="J312" i="31"/>
  <c r="P289" i="31"/>
  <c r="H289" i="31"/>
  <c r="N288" i="31"/>
  <c r="F288" i="31"/>
  <c r="F305" i="31"/>
  <c r="G319" i="31"/>
  <c r="H318" i="31"/>
  <c r="M301" i="31"/>
  <c r="I300" i="31"/>
  <c r="N317" i="31"/>
  <c r="K316" i="31"/>
  <c r="Q315" i="31"/>
  <c r="I315" i="31"/>
  <c r="O314" i="31"/>
  <c r="G314" i="31"/>
  <c r="M309" i="31"/>
  <c r="K308" i="31"/>
  <c r="Q333" i="31"/>
  <c r="I333" i="31"/>
  <c r="O332" i="31"/>
  <c r="G332" i="31"/>
  <c r="M311" i="31"/>
  <c r="K310" i="31"/>
  <c r="Q223" i="31"/>
  <c r="I223" i="31"/>
  <c r="O222" i="31"/>
  <c r="G222" i="31"/>
  <c r="L67" i="31"/>
  <c r="Q66" i="31"/>
  <c r="I66" i="31"/>
  <c r="O17" i="31"/>
  <c r="G17" i="31"/>
  <c r="M16" i="31"/>
  <c r="K283" i="31"/>
  <c r="Q282" i="31"/>
  <c r="I282" i="31"/>
  <c r="N51" i="31"/>
  <c r="F51" i="31"/>
  <c r="K50" i="31"/>
  <c r="K193" i="31"/>
  <c r="Q192" i="31"/>
  <c r="I192" i="31"/>
  <c r="O15" i="31"/>
  <c r="G15" i="31"/>
  <c r="M14" i="31"/>
  <c r="K297" i="31"/>
  <c r="Q296" i="31"/>
  <c r="I296" i="31"/>
  <c r="O281" i="31"/>
  <c r="G281" i="31"/>
  <c r="M280" i="31"/>
  <c r="J293" i="31"/>
  <c r="O292" i="31"/>
  <c r="G292" i="31"/>
  <c r="M197" i="31"/>
  <c r="K196" i="31"/>
  <c r="P303" i="31"/>
  <c r="H303" i="31"/>
  <c r="M302" i="31"/>
  <c r="K313" i="31"/>
  <c r="Q312" i="31"/>
  <c r="I312" i="31"/>
  <c r="O289" i="31"/>
  <c r="G289" i="31"/>
  <c r="M288" i="31"/>
  <c r="O145" i="31"/>
  <c r="G145" i="31"/>
  <c r="M144" i="31"/>
  <c r="K345" i="31"/>
  <c r="F319" i="31"/>
  <c r="G318" i="31"/>
  <c r="L301" i="31"/>
  <c r="Q300" i="31"/>
  <c r="H300" i="31"/>
  <c r="L317" i="31"/>
  <c r="J316" i="31"/>
  <c r="P315" i="31"/>
  <c r="H315" i="31"/>
  <c r="N314" i="31"/>
  <c r="F314" i="31"/>
  <c r="L309" i="31"/>
  <c r="J308" i="31"/>
  <c r="P333" i="31"/>
  <c r="H333" i="31"/>
  <c r="N332" i="31"/>
  <c r="F332" i="31"/>
  <c r="L311" i="31"/>
  <c r="J310" i="31"/>
  <c r="P223" i="31"/>
  <c r="H223" i="31"/>
  <c r="N222" i="31"/>
  <c r="F222" i="31"/>
  <c r="K67" i="31"/>
  <c r="P66" i="31"/>
  <c r="H66" i="31"/>
  <c r="N17" i="31"/>
  <c r="F17" i="31"/>
  <c r="L16" i="31"/>
  <c r="J283" i="31"/>
  <c r="P282" i="31"/>
  <c r="H282" i="31"/>
  <c r="M51" i="31"/>
  <c r="J50" i="31"/>
  <c r="J193" i="31"/>
  <c r="P192" i="31"/>
  <c r="H192" i="31"/>
  <c r="N15" i="31"/>
  <c r="F15" i="31"/>
  <c r="L14" i="31"/>
  <c r="J297" i="31"/>
  <c r="P296" i="31"/>
  <c r="H296" i="31"/>
  <c r="N281" i="31"/>
  <c r="F281" i="31"/>
  <c r="L280" i="31"/>
  <c r="Q293" i="31"/>
  <c r="I293" i="31"/>
  <c r="N292" i="31"/>
  <c r="F292" i="31"/>
  <c r="L197" i="31"/>
  <c r="J196" i="31"/>
  <c r="O303" i="31"/>
  <c r="G303" i="31"/>
  <c r="L302" i="31"/>
  <c r="J313" i="31"/>
  <c r="P312" i="31"/>
  <c r="H312" i="31"/>
  <c r="N289" i="31"/>
  <c r="F289" i="31"/>
  <c r="L288" i="31"/>
  <c r="N145" i="31"/>
  <c r="F145" i="31"/>
  <c r="L144" i="31"/>
  <c r="J345" i="31"/>
  <c r="L304" i="31"/>
  <c r="F318" i="31"/>
  <c r="K301" i="31"/>
  <c r="P300" i="31"/>
  <c r="F300" i="31"/>
  <c r="K317" i="31"/>
  <c r="Q316" i="31"/>
  <c r="I316" i="31"/>
  <c r="O315" i="31"/>
  <c r="G315" i="31"/>
  <c r="M314" i="31"/>
  <c r="K309" i="31"/>
  <c r="Q308" i="31"/>
  <c r="I308" i="31"/>
  <c r="O333" i="31"/>
  <c r="G333" i="31"/>
  <c r="M332" i="31"/>
  <c r="K311" i="31"/>
  <c r="Q310" i="31"/>
  <c r="I310" i="31"/>
  <c r="O223" i="31"/>
  <c r="G223" i="31"/>
  <c r="M222" i="31"/>
  <c r="J67" i="31"/>
  <c r="O66" i="31"/>
  <c r="G66" i="31"/>
  <c r="M17" i="31"/>
  <c r="K16" i="31"/>
  <c r="Q283" i="31"/>
  <c r="I283" i="31"/>
  <c r="O282" i="31"/>
  <c r="G282" i="31"/>
  <c r="L51" i="31"/>
  <c r="Q50" i="31"/>
  <c r="I50" i="31"/>
  <c r="Q193" i="31"/>
  <c r="I193" i="31"/>
  <c r="O192" i="31"/>
  <c r="G192" i="31"/>
  <c r="M15" i="31"/>
  <c r="K14" i="31"/>
  <c r="Q297" i="31"/>
  <c r="I297" i="31"/>
  <c r="O296" i="31"/>
  <c r="G296" i="31"/>
  <c r="M281" i="31"/>
  <c r="K280" i="31"/>
  <c r="P293" i="31"/>
  <c r="H293" i="31"/>
  <c r="M292" i="31"/>
  <c r="K197" i="31"/>
  <c r="Q196" i="31"/>
  <c r="I196" i="31"/>
  <c r="N303" i="31"/>
  <c r="F303" i="31"/>
  <c r="K302" i="31"/>
  <c r="Q313" i="31"/>
  <c r="I313" i="31"/>
  <c r="O312" i="31"/>
  <c r="G312" i="31"/>
  <c r="M289" i="31"/>
  <c r="K288" i="31"/>
  <c r="M145" i="31"/>
  <c r="K144" i="31"/>
  <c r="Q345" i="31"/>
  <c r="K304" i="31"/>
  <c r="P318" i="31"/>
  <c r="J301" i="31"/>
  <c r="N300" i="31"/>
  <c r="J317" i="31"/>
  <c r="P316" i="31"/>
  <c r="H316" i="31"/>
  <c r="N315" i="31"/>
  <c r="F315" i="31"/>
  <c r="L314" i="31"/>
  <c r="J309" i="31"/>
  <c r="P308" i="31"/>
  <c r="H308" i="31"/>
  <c r="N333" i="31"/>
  <c r="F333" i="31"/>
  <c r="L332" i="31"/>
  <c r="J311" i="31"/>
  <c r="P310" i="31"/>
  <c r="H310" i="31"/>
  <c r="N223" i="31"/>
  <c r="F223" i="31"/>
  <c r="L222" i="31"/>
  <c r="Q67" i="31"/>
  <c r="I67" i="31"/>
  <c r="N66" i="31"/>
  <c r="F66" i="31"/>
  <c r="L17" i="31"/>
  <c r="J16" i="31"/>
  <c r="P283" i="31"/>
  <c r="H283" i="31"/>
  <c r="N282" i="31"/>
  <c r="F282" i="31"/>
  <c r="K51" i="31"/>
  <c r="P50" i="31"/>
  <c r="H50" i="31"/>
  <c r="P193" i="31"/>
  <c r="H193" i="31"/>
  <c r="N192" i="31"/>
  <c r="F192" i="31"/>
  <c r="L15" i="31"/>
  <c r="J14" i="31"/>
  <c r="P297" i="31"/>
  <c r="H297" i="31"/>
  <c r="N296" i="31"/>
  <c r="F296" i="31"/>
  <c r="L281" i="31"/>
  <c r="J280" i="31"/>
  <c r="O293" i="31"/>
  <c r="G293" i="31"/>
  <c r="L292" i="31"/>
  <c r="J197" i="31"/>
  <c r="P196" i="31"/>
  <c r="M303" i="31"/>
  <c r="L345" i="31"/>
  <c r="N344" i="31"/>
  <c r="Q307" i="31"/>
  <c r="H307" i="31"/>
  <c r="N306" i="31"/>
  <c r="F306" i="31"/>
  <c r="L233" i="31"/>
  <c r="J232" i="31"/>
  <c r="P203" i="31"/>
  <c r="H203" i="31"/>
  <c r="N202" i="31"/>
  <c r="F202" i="31"/>
  <c r="L207" i="31"/>
  <c r="J206" i="31"/>
  <c r="P171" i="31"/>
  <c r="H171" i="31"/>
  <c r="N170" i="31"/>
  <c r="F170" i="31"/>
  <c r="K13" i="31"/>
  <c r="P12" i="31"/>
  <c r="H12" i="31"/>
  <c r="N191" i="31"/>
  <c r="F191" i="31"/>
  <c r="L190" i="31"/>
  <c r="N59" i="31"/>
  <c r="F59" i="31"/>
  <c r="L58" i="31"/>
  <c r="J55" i="31"/>
  <c r="P54" i="31"/>
  <c r="H54" i="31"/>
  <c r="N339" i="31"/>
  <c r="F339" i="31"/>
  <c r="L338" i="31"/>
  <c r="J265" i="31"/>
  <c r="P264" i="31"/>
  <c r="H264" i="31"/>
  <c r="N1135" i="31"/>
  <c r="F1135" i="31"/>
  <c r="L1134" i="31"/>
  <c r="J225" i="31"/>
  <c r="P224" i="31"/>
  <c r="H224" i="31"/>
  <c r="N163" i="31"/>
  <c r="F163" i="31"/>
  <c r="L162" i="31"/>
  <c r="J183" i="31"/>
  <c r="P182" i="31"/>
  <c r="H182" i="31"/>
  <c r="N1131" i="31"/>
  <c r="F1131" i="31"/>
  <c r="L1130" i="31"/>
  <c r="M1083" i="31"/>
  <c r="J1082" i="31"/>
  <c r="P245" i="31"/>
  <c r="H245" i="31"/>
  <c r="N244" i="31"/>
  <c r="F244" i="31"/>
  <c r="L147" i="31"/>
  <c r="J146" i="31"/>
  <c r="P1093" i="31"/>
  <c r="H1093" i="31"/>
  <c r="N1092" i="31"/>
  <c r="F1092" i="31"/>
  <c r="K1133" i="31"/>
  <c r="P1132" i="31"/>
  <c r="H196" i="31"/>
  <c r="J302" i="31"/>
  <c r="P313" i="31"/>
  <c r="O144" i="31"/>
  <c r="I345" i="31"/>
  <c r="K344" i="31"/>
  <c r="P307" i="31"/>
  <c r="G307" i="31"/>
  <c r="M306" i="31"/>
  <c r="K233" i="31"/>
  <c r="Q232" i="31"/>
  <c r="I232" i="31"/>
  <c r="O203" i="31"/>
  <c r="G203" i="31"/>
  <c r="M202" i="31"/>
  <c r="K207" i="31"/>
  <c r="Q206" i="31"/>
  <c r="I206" i="31"/>
  <c r="O171" i="31"/>
  <c r="G171" i="31"/>
  <c r="M170" i="31"/>
  <c r="J13" i="31"/>
  <c r="O12" i="31"/>
  <c r="G12" i="31"/>
  <c r="M191" i="31"/>
  <c r="K190" i="31"/>
  <c r="M59" i="31"/>
  <c r="K58" i="31"/>
  <c r="Q55" i="31"/>
  <c r="I55" i="31"/>
  <c r="O54" i="31"/>
  <c r="G54" i="31"/>
  <c r="M339" i="31"/>
  <c r="K338" i="31"/>
  <c r="Q265" i="31"/>
  <c r="I265" i="31"/>
  <c r="O264" i="31"/>
  <c r="G264" i="31"/>
  <c r="M1135" i="31"/>
  <c r="K1134" i="31"/>
  <c r="Q225" i="31"/>
  <c r="I225" i="31"/>
  <c r="O224" i="31"/>
  <c r="G224" i="31"/>
  <c r="M163" i="31"/>
  <c r="K162" i="31"/>
  <c r="Q183" i="31"/>
  <c r="I183" i="31"/>
  <c r="O182" i="31"/>
  <c r="G182" i="31"/>
  <c r="M1131" i="31"/>
  <c r="K1130" i="31"/>
  <c r="L1083" i="31"/>
  <c r="Q1082" i="31"/>
  <c r="I1082" i="31"/>
  <c r="O245" i="31"/>
  <c r="G245" i="31"/>
  <c r="M244" i="31"/>
  <c r="K147" i="31"/>
  <c r="Q146" i="31"/>
  <c r="I146" i="31"/>
  <c r="O1093" i="31"/>
  <c r="H313" i="31"/>
  <c r="N144" i="31"/>
  <c r="H345" i="31"/>
  <c r="J344" i="31"/>
  <c r="O307" i="31"/>
  <c r="F307" i="31"/>
  <c r="L306" i="31"/>
  <c r="J233" i="31"/>
  <c r="P232" i="31"/>
  <c r="H232" i="31"/>
  <c r="N203" i="31"/>
  <c r="F203" i="31"/>
  <c r="L202" i="31"/>
  <c r="J207" i="31"/>
  <c r="P206" i="31"/>
  <c r="H206" i="31"/>
  <c r="N171" i="31"/>
  <c r="F171" i="31"/>
  <c r="L170" i="31"/>
  <c r="Q13" i="31"/>
  <c r="I13" i="31"/>
  <c r="N12" i="31"/>
  <c r="F12" i="31"/>
  <c r="L191" i="31"/>
  <c r="J190" i="31"/>
  <c r="L59" i="31"/>
  <c r="J58" i="31"/>
  <c r="P55" i="31"/>
  <c r="H55" i="31"/>
  <c r="N54" i="31"/>
  <c r="F54" i="31"/>
  <c r="L339" i="31"/>
  <c r="J338" i="31"/>
  <c r="P265" i="31"/>
  <c r="H265" i="31"/>
  <c r="N264" i="31"/>
  <c r="F264" i="31"/>
  <c r="L1135" i="31"/>
  <c r="J1134" i="31"/>
  <c r="P225" i="31"/>
  <c r="H225" i="31"/>
  <c r="N224" i="31"/>
  <c r="F224" i="31"/>
  <c r="L163" i="31"/>
  <c r="J162" i="31"/>
  <c r="P183" i="31"/>
  <c r="H183" i="31"/>
  <c r="N182" i="31"/>
  <c r="F182" i="31"/>
  <c r="L1131" i="31"/>
  <c r="J1130" i="31"/>
  <c r="K1083" i="31"/>
  <c r="P1082" i="31"/>
  <c r="H1082" i="31"/>
  <c r="N245" i="31"/>
  <c r="F245" i="31"/>
  <c r="L244" i="31"/>
  <c r="J147" i="31"/>
  <c r="P146" i="31"/>
  <c r="N312" i="31"/>
  <c r="Q145" i="31"/>
  <c r="J144" i="31"/>
  <c r="I344" i="31"/>
  <c r="N307" i="31"/>
  <c r="K306" i="31"/>
  <c r="Q233" i="31"/>
  <c r="I233" i="31"/>
  <c r="O232" i="31"/>
  <c r="G232" i="31"/>
  <c r="M203" i="31"/>
  <c r="K202" i="31"/>
  <c r="Q207" i="31"/>
  <c r="I207" i="31"/>
  <c r="O206" i="31"/>
  <c r="G206" i="31"/>
  <c r="M171" i="31"/>
  <c r="K170" i="31"/>
  <c r="P13" i="31"/>
  <c r="H13" i="31"/>
  <c r="M12" i="31"/>
  <c r="K191" i="31"/>
  <c r="Q190" i="31"/>
  <c r="I190" i="31"/>
  <c r="K59" i="31"/>
  <c r="Q58" i="31"/>
  <c r="I58" i="31"/>
  <c r="O55" i="31"/>
  <c r="G55" i="31"/>
  <c r="M54" i="31"/>
  <c r="K339" i="31"/>
  <c r="Q338" i="31"/>
  <c r="I338" i="31"/>
  <c r="O265" i="31"/>
  <c r="G265" i="31"/>
  <c r="M264" i="31"/>
  <c r="K1135" i="31"/>
  <c r="Q1134" i="31"/>
  <c r="I1134" i="31"/>
  <c r="O225" i="31"/>
  <c r="G225" i="31"/>
  <c r="M224" i="31"/>
  <c r="K163" i="31"/>
  <c r="Q162" i="31"/>
  <c r="I162" i="31"/>
  <c r="O183" i="31"/>
  <c r="G183" i="31"/>
  <c r="M182" i="31"/>
  <c r="K1131" i="31"/>
  <c r="Q1130" i="31"/>
  <c r="I1130" i="31"/>
  <c r="J1083" i="31"/>
  <c r="O1082" i="31"/>
  <c r="G1082" i="31"/>
  <c r="M245" i="31"/>
  <c r="K244" i="31"/>
  <c r="Q147" i="31"/>
  <c r="I147" i="31"/>
  <c r="O146" i="31"/>
  <c r="G146" i="31"/>
  <c r="M1093" i="31"/>
  <c r="K1092" i="31"/>
  <c r="F312" i="31"/>
  <c r="P145" i="31"/>
  <c r="G144" i="31"/>
  <c r="H344" i="31"/>
  <c r="M307" i="31"/>
  <c r="J306" i="31"/>
  <c r="P233" i="31"/>
  <c r="H233" i="31"/>
  <c r="N232" i="31"/>
  <c r="F232" i="31"/>
  <c r="L203" i="31"/>
  <c r="J202" i="31"/>
  <c r="P207" i="31"/>
  <c r="H207" i="31"/>
  <c r="N206" i="31"/>
  <c r="F206" i="31"/>
  <c r="L171" i="31"/>
  <c r="J170" i="31"/>
  <c r="O13" i="31"/>
  <c r="G13" i="31"/>
  <c r="L12" i="31"/>
  <c r="J191" i="31"/>
  <c r="P190" i="31"/>
  <c r="H190" i="31"/>
  <c r="J59" i="31"/>
  <c r="P58" i="31"/>
  <c r="H58" i="31"/>
  <c r="N55" i="31"/>
  <c r="F55" i="31"/>
  <c r="L54" i="31"/>
  <c r="J339" i="31"/>
  <c r="P338" i="31"/>
  <c r="H338" i="31"/>
  <c r="N265" i="31"/>
  <c r="F265" i="31"/>
  <c r="L264" i="31"/>
  <c r="J1135" i="31"/>
  <c r="P1134" i="31"/>
  <c r="H1134" i="31"/>
  <c r="N225" i="31"/>
  <c r="F225" i="31"/>
  <c r="L224" i="31"/>
  <c r="J163" i="31"/>
  <c r="P162" i="31"/>
  <c r="H162" i="31"/>
  <c r="N183" i="31"/>
  <c r="F183" i="31"/>
  <c r="L182" i="31"/>
  <c r="J1131" i="31"/>
  <c r="P1130" i="31"/>
  <c r="H1130" i="31"/>
  <c r="Q1083" i="31"/>
  <c r="I1083" i="31"/>
  <c r="N1082" i="31"/>
  <c r="F1082" i="31"/>
  <c r="L245" i="31"/>
  <c r="J244" i="31"/>
  <c r="P147" i="31"/>
  <c r="H147" i="31"/>
  <c r="N146" i="31"/>
  <c r="F146" i="31"/>
  <c r="L1093" i="31"/>
  <c r="J1092" i="31"/>
  <c r="O1133" i="31"/>
  <c r="G1133" i="31"/>
  <c r="L289" i="31"/>
  <c r="L145" i="31"/>
  <c r="F144" i="31"/>
  <c r="Q344" i="31"/>
  <c r="G344" i="31"/>
  <c r="L307" i="31"/>
  <c r="Q306" i="31"/>
  <c r="I306" i="31"/>
  <c r="O233" i="31"/>
  <c r="G233" i="31"/>
  <c r="M232" i="31"/>
  <c r="K203" i="31"/>
  <c r="Q202" i="31"/>
  <c r="I202" i="31"/>
  <c r="O207" i="31"/>
  <c r="G207" i="31"/>
  <c r="M206" i="31"/>
  <c r="K171" i="31"/>
  <c r="Q170" i="31"/>
  <c r="I170" i="31"/>
  <c r="N13" i="31"/>
  <c r="F13" i="31"/>
  <c r="K12" i="31"/>
  <c r="Q191" i="31"/>
  <c r="I191" i="31"/>
  <c r="O190" i="31"/>
  <c r="G190" i="31"/>
  <c r="Q59" i="31"/>
  <c r="I59" i="31"/>
  <c r="O58" i="31"/>
  <c r="G58" i="31"/>
  <c r="M55" i="31"/>
  <c r="K54" i="31"/>
  <c r="Q339" i="31"/>
  <c r="I339" i="31"/>
  <c r="O338" i="31"/>
  <c r="G338" i="31"/>
  <c r="M265" i="31"/>
  <c r="K264" i="31"/>
  <c r="Q1135" i="31"/>
  <c r="I1135" i="31"/>
  <c r="O1134" i="31"/>
  <c r="G1134" i="31"/>
  <c r="M225" i="31"/>
  <c r="K224" i="31"/>
  <c r="Q163" i="31"/>
  <c r="I163" i="31"/>
  <c r="O162" i="31"/>
  <c r="G162" i="31"/>
  <c r="M183" i="31"/>
  <c r="K182" i="31"/>
  <c r="Q1131" i="31"/>
  <c r="I1131" i="31"/>
  <c r="O1130" i="31"/>
  <c r="G1130" i="31"/>
  <c r="P1083" i="31"/>
  <c r="H1083" i="31"/>
  <c r="M1082" i="31"/>
  <c r="K245" i="31"/>
  <c r="Q244" i="31"/>
  <c r="I244" i="31"/>
  <c r="O147" i="31"/>
  <c r="G147" i="31"/>
  <c r="M146" i="31"/>
  <c r="K1093" i="31"/>
  <c r="Q1092" i="31"/>
  <c r="I1092" i="31"/>
  <c r="N1133" i="31"/>
  <c r="F1133" i="31"/>
  <c r="I145" i="31"/>
  <c r="P345" i="31"/>
  <c r="P344" i="31"/>
  <c r="F344" i="31"/>
  <c r="K307" i="31"/>
  <c r="P306" i="31"/>
  <c r="H306" i="31"/>
  <c r="N233" i="31"/>
  <c r="F233" i="31"/>
  <c r="L232" i="31"/>
  <c r="J203" i="31"/>
  <c r="P202" i="31"/>
  <c r="H202" i="31"/>
  <c r="N207" i="31"/>
  <c r="F207" i="31"/>
  <c r="L206" i="31"/>
  <c r="J171" i="31"/>
  <c r="P170" i="31"/>
  <c r="H170" i="31"/>
  <c r="M13" i="31"/>
  <c r="J12" i="31"/>
  <c r="P191" i="31"/>
  <c r="H191" i="31"/>
  <c r="N190" i="31"/>
  <c r="F190" i="31"/>
  <c r="P59" i="31"/>
  <c r="H59" i="31"/>
  <c r="N58" i="31"/>
  <c r="F58" i="31"/>
  <c r="L55" i="31"/>
  <c r="J54" i="31"/>
  <c r="P339" i="31"/>
  <c r="H339" i="31"/>
  <c r="N338" i="31"/>
  <c r="F338" i="31"/>
  <c r="L265" i="31"/>
  <c r="J264" i="31"/>
  <c r="P1135" i="31"/>
  <c r="H1135" i="31"/>
  <c r="N1134" i="31"/>
  <c r="F1134" i="31"/>
  <c r="L225" i="31"/>
  <c r="J224" i="31"/>
  <c r="P163" i="31"/>
  <c r="H163" i="31"/>
  <c r="N162" i="31"/>
  <c r="F162" i="31"/>
  <c r="L183" i="31"/>
  <c r="J182" i="31"/>
  <c r="P1131" i="31"/>
  <c r="H1131" i="31"/>
  <c r="N1130" i="31"/>
  <c r="F1130" i="31"/>
  <c r="O1083" i="31"/>
  <c r="G1083" i="31"/>
  <c r="L1082" i="31"/>
  <c r="J245" i="31"/>
  <c r="P244" i="31"/>
  <c r="H244" i="31"/>
  <c r="N147" i="31"/>
  <c r="F147" i="31"/>
  <c r="L146" i="31"/>
  <c r="J1093" i="31"/>
  <c r="P1092" i="31"/>
  <c r="H1092" i="31"/>
  <c r="M1133" i="31"/>
  <c r="J1132" i="31"/>
  <c r="O243" i="31"/>
  <c r="G243" i="31"/>
  <c r="L242" i="31"/>
  <c r="Q1125" i="31"/>
  <c r="J288" i="31"/>
  <c r="H145" i="31"/>
  <c r="M345" i="31"/>
  <c r="O344" i="31"/>
  <c r="I307" i="31"/>
  <c r="O306" i="31"/>
  <c r="G306" i="31"/>
  <c r="M233" i="31"/>
  <c r="K232" i="31"/>
  <c r="Q203" i="31"/>
  <c r="I203" i="31"/>
  <c r="O202" i="31"/>
  <c r="G202" i="31"/>
  <c r="M207" i="31"/>
  <c r="K206" i="31"/>
  <c r="Q171" i="31"/>
  <c r="I171" i="31"/>
  <c r="O170" i="31"/>
  <c r="G170" i="31"/>
  <c r="L13" i="31"/>
  <c r="Q12" i="31"/>
  <c r="I12" i="31"/>
  <c r="O191" i="31"/>
  <c r="G191" i="31"/>
  <c r="M190" i="31"/>
  <c r="O59" i="31"/>
  <c r="G59" i="31"/>
  <c r="M58" i="31"/>
  <c r="K55" i="31"/>
  <c r="Q54" i="31"/>
  <c r="I54" i="31"/>
  <c r="O339" i="31"/>
  <c r="G339" i="31"/>
  <c r="M338" i="31"/>
  <c r="K265" i="31"/>
  <c r="Q264" i="31"/>
  <c r="I264" i="31"/>
  <c r="O1135" i="31"/>
  <c r="G1135" i="31"/>
  <c r="M1134" i="31"/>
  <c r="K225" i="31"/>
  <c r="Q224" i="31"/>
  <c r="I224" i="31"/>
  <c r="O163" i="31"/>
  <c r="G163" i="31"/>
  <c r="M162" i="31"/>
  <c r="K183" i="31"/>
  <c r="Q182" i="31"/>
  <c r="I182" i="31"/>
  <c r="O1131" i="31"/>
  <c r="G1131" i="31"/>
  <c r="M1130" i="31"/>
  <c r="N1083" i="31"/>
  <c r="F1083" i="31"/>
  <c r="K1082" i="31"/>
  <c r="Q245" i="31"/>
  <c r="I245" i="31"/>
  <c r="O244" i="31"/>
  <c r="G244" i="31"/>
  <c r="M147" i="31"/>
  <c r="K146" i="31"/>
  <c r="Q1093" i="31"/>
  <c r="I1093" i="31"/>
  <c r="P1133" i="31"/>
  <c r="M1132" i="31"/>
  <c r="Q243" i="31"/>
  <c r="H243" i="31"/>
  <c r="K242" i="31"/>
  <c r="O1125" i="31"/>
  <c r="G1125" i="31"/>
  <c r="L1124" i="31"/>
  <c r="J173" i="31"/>
  <c r="P172" i="31"/>
  <c r="H172" i="31"/>
  <c r="N349" i="31"/>
  <c r="F349" i="31"/>
  <c r="L348" i="31"/>
  <c r="J251" i="31"/>
  <c r="P250" i="31"/>
  <c r="H250" i="31"/>
  <c r="N231" i="31"/>
  <c r="F231" i="31"/>
  <c r="L230" i="31"/>
  <c r="J1095" i="31"/>
  <c r="P1094" i="31"/>
  <c r="H1094" i="31"/>
  <c r="N267" i="31"/>
  <c r="F267" i="31"/>
  <c r="L266" i="31"/>
  <c r="J211" i="31"/>
  <c r="P210" i="31"/>
  <c r="H210" i="31"/>
  <c r="N241" i="31"/>
  <c r="F241" i="31"/>
  <c r="L240" i="31"/>
  <c r="J275" i="31"/>
  <c r="P274" i="31"/>
  <c r="H274" i="31"/>
  <c r="J169" i="31"/>
  <c r="P168" i="31"/>
  <c r="H168" i="31"/>
  <c r="N69" i="31"/>
  <c r="F69" i="31"/>
  <c r="L68" i="31"/>
  <c r="J61" i="31"/>
  <c r="P60" i="31"/>
  <c r="H60" i="31"/>
  <c r="N261" i="31"/>
  <c r="F261" i="31"/>
  <c r="L260" i="31"/>
  <c r="J65" i="31"/>
  <c r="P64" i="31"/>
  <c r="H64" i="31"/>
  <c r="N91" i="31"/>
  <c r="F91" i="31"/>
  <c r="L90" i="31"/>
  <c r="N73" i="31"/>
  <c r="F73" i="31"/>
  <c r="L72" i="31"/>
  <c r="J195" i="31"/>
  <c r="P194" i="31"/>
  <c r="H194" i="31"/>
  <c r="N221" i="31"/>
  <c r="G1093" i="31"/>
  <c r="L1133" i="31"/>
  <c r="L1132" i="31"/>
  <c r="P243" i="31"/>
  <c r="F243" i="31"/>
  <c r="J242" i="31"/>
  <c r="N1125" i="31"/>
  <c r="F1125" i="31"/>
  <c r="K1124" i="31"/>
  <c r="Q173" i="31"/>
  <c r="I173" i="31"/>
  <c r="O172" i="31"/>
  <c r="G172" i="31"/>
  <c r="M349" i="31"/>
  <c r="K348" i="31"/>
  <c r="Q251" i="31"/>
  <c r="I251" i="31"/>
  <c r="O250" i="31"/>
  <c r="G250" i="31"/>
  <c r="M231" i="31"/>
  <c r="K230" i="31"/>
  <c r="Q1095" i="31"/>
  <c r="I1095" i="31"/>
  <c r="O1094" i="31"/>
  <c r="G1094" i="31"/>
  <c r="M267" i="31"/>
  <c r="K266" i="31"/>
  <c r="Q211" i="31"/>
  <c r="I211" i="31"/>
  <c r="O210" i="31"/>
  <c r="G210" i="31"/>
  <c r="M241" i="31"/>
  <c r="K240" i="31"/>
  <c r="Q275" i="31"/>
  <c r="I275" i="31"/>
  <c r="O274" i="31"/>
  <c r="G274" i="31"/>
  <c r="Q169" i="31"/>
  <c r="I169" i="31"/>
  <c r="O168" i="31"/>
  <c r="G168" i="31"/>
  <c r="M69" i="31"/>
  <c r="K68" i="31"/>
  <c r="Q61" i="31"/>
  <c r="I61" i="31"/>
  <c r="O60" i="31"/>
  <c r="G60" i="31"/>
  <c r="M261" i="31"/>
  <c r="K260" i="31"/>
  <c r="Q65" i="31"/>
  <c r="I65" i="31"/>
  <c r="O64" i="31"/>
  <c r="G64" i="31"/>
  <c r="M91" i="31"/>
  <c r="K90" i="31"/>
  <c r="M73" i="31"/>
  <c r="K72" i="31"/>
  <c r="Q195" i="31"/>
  <c r="I195" i="31"/>
  <c r="O194" i="31"/>
  <c r="G194" i="31"/>
  <c r="F1093" i="31"/>
  <c r="J1133" i="31"/>
  <c r="K1132" i="31"/>
  <c r="N243" i="31"/>
  <c r="I242" i="31"/>
  <c r="M1125" i="31"/>
  <c r="J1124" i="31"/>
  <c r="P173" i="31"/>
  <c r="H173" i="31"/>
  <c r="N172" i="31"/>
  <c r="F172" i="31"/>
  <c r="L349" i="31"/>
  <c r="J348" i="31"/>
  <c r="P251" i="31"/>
  <c r="H251" i="31"/>
  <c r="N250" i="31"/>
  <c r="F250" i="31"/>
  <c r="L231" i="31"/>
  <c r="J230" i="31"/>
  <c r="P1095" i="31"/>
  <c r="H1095" i="31"/>
  <c r="N1094" i="31"/>
  <c r="F1094" i="31"/>
  <c r="L267" i="31"/>
  <c r="J266" i="31"/>
  <c r="P211" i="31"/>
  <c r="H211" i="31"/>
  <c r="N210" i="31"/>
  <c r="F210" i="31"/>
  <c r="L241" i="31"/>
  <c r="J240" i="31"/>
  <c r="P275" i="31"/>
  <c r="H275" i="31"/>
  <c r="N274" i="31"/>
  <c r="F274" i="31"/>
  <c r="P169" i="31"/>
  <c r="H169" i="31"/>
  <c r="N168" i="31"/>
  <c r="F168" i="31"/>
  <c r="L69" i="31"/>
  <c r="J68" i="31"/>
  <c r="P61" i="31"/>
  <c r="H61" i="31"/>
  <c r="N60" i="31"/>
  <c r="F60" i="31"/>
  <c r="L261" i="31"/>
  <c r="J260" i="31"/>
  <c r="P65" i="31"/>
  <c r="H65" i="31"/>
  <c r="N64" i="31"/>
  <c r="F64" i="31"/>
  <c r="L91" i="31"/>
  <c r="J90" i="31"/>
  <c r="L73" i="31"/>
  <c r="J72" i="31"/>
  <c r="P195" i="31"/>
  <c r="H195" i="31"/>
  <c r="O1092" i="31"/>
  <c r="I1133" i="31"/>
  <c r="I1132" i="31"/>
  <c r="M243" i="31"/>
  <c r="Q242" i="31"/>
  <c r="H242" i="31"/>
  <c r="L1125" i="31"/>
  <c r="Q1124" i="31"/>
  <c r="I1124" i="31"/>
  <c r="O173" i="31"/>
  <c r="G173" i="31"/>
  <c r="M172" i="31"/>
  <c r="K349" i="31"/>
  <c r="Q348" i="31"/>
  <c r="I348" i="31"/>
  <c r="O251" i="31"/>
  <c r="G251" i="31"/>
  <c r="M250" i="31"/>
  <c r="K231" i="31"/>
  <c r="Q230" i="31"/>
  <c r="I230" i="31"/>
  <c r="O1095" i="31"/>
  <c r="G1095" i="31"/>
  <c r="M1094" i="31"/>
  <c r="K267" i="31"/>
  <c r="Q266" i="31"/>
  <c r="I266" i="31"/>
  <c r="O211" i="31"/>
  <c r="G211" i="31"/>
  <c r="M210" i="31"/>
  <c r="K241" i="31"/>
  <c r="Q240" i="31"/>
  <c r="I240" i="31"/>
  <c r="O275" i="31"/>
  <c r="G275" i="31"/>
  <c r="M274" i="31"/>
  <c r="O169" i="31"/>
  <c r="G169" i="31"/>
  <c r="M168" i="31"/>
  <c r="K69" i="31"/>
  <c r="Q68" i="31"/>
  <c r="I68" i="31"/>
  <c r="O61" i="31"/>
  <c r="G61" i="31"/>
  <c r="M60" i="31"/>
  <c r="K261" i="31"/>
  <c r="Q260" i="31"/>
  <c r="I260" i="31"/>
  <c r="O65" i="31"/>
  <c r="G65" i="31"/>
  <c r="M64" i="31"/>
  <c r="K91" i="31"/>
  <c r="Q90" i="31"/>
  <c r="I90" i="31"/>
  <c r="K73" i="31"/>
  <c r="Q72" i="31"/>
  <c r="I72" i="31"/>
  <c r="O195" i="31"/>
  <c r="M1092" i="31"/>
  <c r="H1133" i="31"/>
  <c r="H1132" i="31"/>
  <c r="L243" i="31"/>
  <c r="P242" i="31"/>
  <c r="G242" i="31"/>
  <c r="K1125" i="31"/>
  <c r="P1124" i="31"/>
  <c r="H1124" i="31"/>
  <c r="N173" i="31"/>
  <c r="F173" i="31"/>
  <c r="L172" i="31"/>
  <c r="J349" i="31"/>
  <c r="P348" i="31"/>
  <c r="H348" i="31"/>
  <c r="N251" i="31"/>
  <c r="F251" i="31"/>
  <c r="L250" i="31"/>
  <c r="J231" i="31"/>
  <c r="P230" i="31"/>
  <c r="H230" i="31"/>
  <c r="N1095" i="31"/>
  <c r="F1095" i="31"/>
  <c r="L1094" i="31"/>
  <c r="J267" i="31"/>
  <c r="P266" i="31"/>
  <c r="H266" i="31"/>
  <c r="N211" i="31"/>
  <c r="F211" i="31"/>
  <c r="L210" i="31"/>
  <c r="J241" i="31"/>
  <c r="P240" i="31"/>
  <c r="H240" i="31"/>
  <c r="N275" i="31"/>
  <c r="F275" i="31"/>
  <c r="L274" i="31"/>
  <c r="N169" i="31"/>
  <c r="F169" i="31"/>
  <c r="L168" i="31"/>
  <c r="J69" i="31"/>
  <c r="P68" i="31"/>
  <c r="H68" i="31"/>
  <c r="N61" i="31"/>
  <c r="F61" i="31"/>
  <c r="L60" i="31"/>
  <c r="J261" i="31"/>
  <c r="P260" i="31"/>
  <c r="H260" i="31"/>
  <c r="N65" i="31"/>
  <c r="F65" i="31"/>
  <c r="L64" i="31"/>
  <c r="J91" i="31"/>
  <c r="P90" i="31"/>
  <c r="H90" i="31"/>
  <c r="J73" i="31"/>
  <c r="P72" i="31"/>
  <c r="H72" i="31"/>
  <c r="N195" i="31"/>
  <c r="F195" i="31"/>
  <c r="L194" i="31"/>
  <c r="J221" i="31"/>
  <c r="L1092" i="31"/>
  <c r="Q1132" i="31"/>
  <c r="G1132" i="31"/>
  <c r="K243" i="31"/>
  <c r="O242" i="31"/>
  <c r="F242" i="31"/>
  <c r="J1125" i="31"/>
  <c r="O1124" i="31"/>
  <c r="G1124" i="31"/>
  <c r="M173" i="31"/>
  <c r="K172" i="31"/>
  <c r="Q349" i="31"/>
  <c r="I349" i="31"/>
  <c r="O348" i="31"/>
  <c r="G348" i="31"/>
  <c r="M251" i="31"/>
  <c r="K250" i="31"/>
  <c r="Q231" i="31"/>
  <c r="I231" i="31"/>
  <c r="O230" i="31"/>
  <c r="G230" i="31"/>
  <c r="M1095" i="31"/>
  <c r="K1094" i="31"/>
  <c r="Q267" i="31"/>
  <c r="I267" i="31"/>
  <c r="O266" i="31"/>
  <c r="G266" i="31"/>
  <c r="M211" i="31"/>
  <c r="K210" i="31"/>
  <c r="Q241" i="31"/>
  <c r="I241" i="31"/>
  <c r="O240" i="31"/>
  <c r="G240" i="31"/>
  <c r="M275" i="31"/>
  <c r="K274" i="31"/>
  <c r="M169" i="31"/>
  <c r="K168" i="31"/>
  <c r="Q69" i="31"/>
  <c r="I69" i="31"/>
  <c r="O68" i="31"/>
  <c r="G68" i="31"/>
  <c r="M61" i="31"/>
  <c r="K60" i="31"/>
  <c r="Q261" i="31"/>
  <c r="I261" i="31"/>
  <c r="O260" i="31"/>
  <c r="G260" i="31"/>
  <c r="M65" i="31"/>
  <c r="K64" i="31"/>
  <c r="Q91" i="31"/>
  <c r="I91" i="31"/>
  <c r="O90" i="31"/>
  <c r="G90" i="31"/>
  <c r="Q73" i="31"/>
  <c r="I73" i="31"/>
  <c r="O72" i="31"/>
  <c r="G72" i="31"/>
  <c r="M195" i="31"/>
  <c r="K194" i="31"/>
  <c r="Q221" i="31"/>
  <c r="I221" i="31"/>
  <c r="O220" i="31"/>
  <c r="G220" i="31"/>
  <c r="M229" i="31"/>
  <c r="G1092" i="31"/>
  <c r="O1132" i="31"/>
  <c r="F1132" i="31"/>
  <c r="J243" i="31"/>
  <c r="N242" i="31"/>
  <c r="I1125" i="31"/>
  <c r="N1124" i="31"/>
  <c r="F1124" i="31"/>
  <c r="L173" i="31"/>
  <c r="J172" i="31"/>
  <c r="P349" i="31"/>
  <c r="H349" i="31"/>
  <c r="N348" i="31"/>
  <c r="F348" i="31"/>
  <c r="L251" i="31"/>
  <c r="J250" i="31"/>
  <c r="P231" i="31"/>
  <c r="H231" i="31"/>
  <c r="N230" i="31"/>
  <c r="F230" i="31"/>
  <c r="L1095" i="31"/>
  <c r="J1094" i="31"/>
  <c r="P267" i="31"/>
  <c r="H267" i="31"/>
  <c r="N266" i="31"/>
  <c r="F266" i="31"/>
  <c r="L211" i="31"/>
  <c r="J210" i="31"/>
  <c r="P241" i="31"/>
  <c r="H241" i="31"/>
  <c r="N240" i="31"/>
  <c r="F240" i="31"/>
  <c r="L275" i="31"/>
  <c r="J274" i="31"/>
  <c r="L169" i="31"/>
  <c r="J168" i="31"/>
  <c r="P69" i="31"/>
  <c r="H69" i="31"/>
  <c r="N68" i="31"/>
  <c r="F68" i="31"/>
  <c r="L61" i="31"/>
  <c r="J60" i="31"/>
  <c r="P261" i="31"/>
  <c r="H261" i="31"/>
  <c r="N260" i="31"/>
  <c r="F260" i="31"/>
  <c r="L65" i="31"/>
  <c r="J64" i="31"/>
  <c r="P91" i="31"/>
  <c r="H91" i="31"/>
  <c r="N90" i="31"/>
  <c r="F90" i="31"/>
  <c r="P73" i="31"/>
  <c r="H73" i="31"/>
  <c r="N72" i="31"/>
  <c r="F72" i="31"/>
  <c r="L195" i="31"/>
  <c r="J194" i="31"/>
  <c r="P221" i="31"/>
  <c r="H221" i="31"/>
  <c r="N220" i="31"/>
  <c r="F220" i="31"/>
  <c r="H146" i="31"/>
  <c r="N1093" i="31"/>
  <c r="Q1133" i="31"/>
  <c r="N1132" i="31"/>
  <c r="I243" i="31"/>
  <c r="M242" i="31"/>
  <c r="P1125" i="31"/>
  <c r="H1125" i="31"/>
  <c r="M1124" i="31"/>
  <c r="K173" i="31"/>
  <c r="Q172" i="31"/>
  <c r="I172" i="31"/>
  <c r="O349" i="31"/>
  <c r="G349" i="31"/>
  <c r="M348" i="31"/>
  <c r="K251" i="31"/>
  <c r="Q250" i="31"/>
  <c r="I250" i="31"/>
  <c r="O231" i="31"/>
  <c r="G231" i="31"/>
  <c r="M230" i="31"/>
  <c r="K1095" i="31"/>
  <c r="Q1094" i="31"/>
  <c r="I1094" i="31"/>
  <c r="O267" i="31"/>
  <c r="G267" i="31"/>
  <c r="M266" i="31"/>
  <c r="K211" i="31"/>
  <c r="Q210" i="31"/>
  <c r="I210" i="31"/>
  <c r="O241" i="31"/>
  <c r="G241" i="31"/>
  <c r="M240" i="31"/>
  <c r="K275" i="31"/>
  <c r="Q274" i="31"/>
  <c r="I274" i="31"/>
  <c r="K169" i="31"/>
  <c r="Q168" i="31"/>
  <c r="I168" i="31"/>
  <c r="O69" i="31"/>
  <c r="G69" i="31"/>
  <c r="M68" i="31"/>
  <c r="K61" i="31"/>
  <c r="Q60" i="31"/>
  <c r="I60" i="31"/>
  <c r="O261" i="31"/>
  <c r="G261" i="31"/>
  <c r="M260" i="31"/>
  <c r="K65" i="31"/>
  <c r="Q64" i="31"/>
  <c r="I64" i="31"/>
  <c r="O91" i="31"/>
  <c r="G91" i="31"/>
  <c r="M90" i="31"/>
  <c r="O73" i="31"/>
  <c r="G73" i="31"/>
  <c r="M72" i="31"/>
  <c r="K195" i="31"/>
  <c r="Q194" i="31"/>
  <c r="I194" i="31"/>
  <c r="O221" i="31"/>
  <c r="G221" i="31"/>
  <c r="M220" i="31"/>
  <c r="K229" i="31"/>
  <c r="Q228" i="31"/>
  <c r="I228" i="31"/>
  <c r="O161" i="31"/>
  <c r="L221" i="31"/>
  <c r="K220" i="31"/>
  <c r="N229" i="31"/>
  <c r="H228" i="31"/>
  <c r="M161" i="31"/>
  <c r="K160" i="31"/>
  <c r="Q335" i="31"/>
  <c r="I335" i="31"/>
  <c r="O334" i="31"/>
  <c r="G334" i="31"/>
  <c r="M79" i="31"/>
  <c r="K78" i="31"/>
  <c r="Q77" i="31"/>
  <c r="I77" i="31"/>
  <c r="O76" i="31"/>
  <c r="G76" i="31"/>
  <c r="M85" i="31"/>
  <c r="K84" i="31"/>
  <c r="Q187" i="31"/>
  <c r="I187" i="31"/>
  <c r="O186" i="31"/>
  <c r="G186" i="31"/>
  <c r="M177" i="31"/>
  <c r="K176" i="31"/>
  <c r="Q141" i="31"/>
  <c r="I141" i="31"/>
  <c r="O140" i="31"/>
  <c r="G140" i="31"/>
  <c r="M277" i="31"/>
  <c r="K276" i="31"/>
  <c r="Q321" i="31"/>
  <c r="I321" i="31"/>
  <c r="O320" i="31"/>
  <c r="G320" i="31"/>
  <c r="M1117" i="31"/>
  <c r="K1116" i="31"/>
  <c r="Q287" i="31"/>
  <c r="I287" i="31"/>
  <c r="O286" i="31"/>
  <c r="G286" i="31"/>
  <c r="L83" i="31"/>
  <c r="Q82" i="31"/>
  <c r="I82" i="31"/>
  <c r="O253" i="31"/>
  <c r="G253" i="31"/>
  <c r="M252" i="31"/>
  <c r="K217" i="31"/>
  <c r="Q216" i="31"/>
  <c r="I216" i="31"/>
  <c r="O291" i="31"/>
  <c r="G291" i="31"/>
  <c r="M290" i="31"/>
  <c r="J11" i="31"/>
  <c r="O10" i="31"/>
  <c r="G10" i="31"/>
  <c r="M1119" i="31"/>
  <c r="K1118" i="31"/>
  <c r="M235" i="31"/>
  <c r="K234" i="31"/>
  <c r="Q1121" i="31"/>
  <c r="I1121" i="31"/>
  <c r="K221" i="31"/>
  <c r="J220" i="31"/>
  <c r="L229" i="31"/>
  <c r="P228" i="31"/>
  <c r="G228" i="31"/>
  <c r="L161" i="31"/>
  <c r="J160" i="31"/>
  <c r="P335" i="31"/>
  <c r="H335" i="31"/>
  <c r="N334" i="31"/>
  <c r="F334" i="31"/>
  <c r="L79" i="31"/>
  <c r="J78" i="31"/>
  <c r="P77" i="31"/>
  <c r="H77" i="31"/>
  <c r="N76" i="31"/>
  <c r="F76" i="31"/>
  <c r="L85" i="31"/>
  <c r="J84" i="31"/>
  <c r="P187" i="31"/>
  <c r="H187" i="31"/>
  <c r="N186" i="31"/>
  <c r="F186" i="31"/>
  <c r="L177" i="31"/>
  <c r="J176" i="31"/>
  <c r="P141" i="31"/>
  <c r="H141" i="31"/>
  <c r="N140" i="31"/>
  <c r="F140" i="31"/>
  <c r="L277" i="31"/>
  <c r="J276" i="31"/>
  <c r="P321" i="31"/>
  <c r="H321" i="31"/>
  <c r="N320" i="31"/>
  <c r="F320" i="31"/>
  <c r="L1117" i="31"/>
  <c r="J1116" i="31"/>
  <c r="P287" i="31"/>
  <c r="H287" i="31"/>
  <c r="N286" i="31"/>
  <c r="F286" i="31"/>
  <c r="K83" i="31"/>
  <c r="P82" i="31"/>
  <c r="H82" i="31"/>
  <c r="N253" i="31"/>
  <c r="F253" i="31"/>
  <c r="L252" i="31"/>
  <c r="J217" i="31"/>
  <c r="P216" i="31"/>
  <c r="H216" i="31"/>
  <c r="N291" i="31"/>
  <c r="F291" i="31"/>
  <c r="L290" i="31"/>
  <c r="Q11" i="31"/>
  <c r="I11" i="31"/>
  <c r="N10" i="31"/>
  <c r="F10" i="31"/>
  <c r="L1119" i="31"/>
  <c r="J1118" i="31"/>
  <c r="G195" i="31"/>
  <c r="F221" i="31"/>
  <c r="I220" i="31"/>
  <c r="J229" i="31"/>
  <c r="O228" i="31"/>
  <c r="F228" i="31"/>
  <c r="K161" i="31"/>
  <c r="Q160" i="31"/>
  <c r="I160" i="31"/>
  <c r="O335" i="31"/>
  <c r="G335" i="31"/>
  <c r="M334" i="31"/>
  <c r="K79" i="31"/>
  <c r="Q78" i="31"/>
  <c r="I78" i="31"/>
  <c r="O77" i="31"/>
  <c r="G77" i="31"/>
  <c r="M76" i="31"/>
  <c r="K85" i="31"/>
  <c r="Q84" i="31"/>
  <c r="I84" i="31"/>
  <c r="O187" i="31"/>
  <c r="G187" i="31"/>
  <c r="M186" i="31"/>
  <c r="K177" i="31"/>
  <c r="Q176" i="31"/>
  <c r="I176" i="31"/>
  <c r="O141" i="31"/>
  <c r="G141" i="31"/>
  <c r="M140" i="31"/>
  <c r="K277" i="31"/>
  <c r="Q276" i="31"/>
  <c r="I276" i="31"/>
  <c r="O321" i="31"/>
  <c r="G321" i="31"/>
  <c r="M320" i="31"/>
  <c r="K1117" i="31"/>
  <c r="Q1116" i="31"/>
  <c r="I1116" i="31"/>
  <c r="O287" i="31"/>
  <c r="G287" i="31"/>
  <c r="M286" i="31"/>
  <c r="J83" i="31"/>
  <c r="O82" i="31"/>
  <c r="G82" i="31"/>
  <c r="M253" i="31"/>
  <c r="K252" i="31"/>
  <c r="Q217" i="31"/>
  <c r="I217" i="31"/>
  <c r="O216" i="31"/>
  <c r="G216" i="31"/>
  <c r="M291" i="31"/>
  <c r="K290" i="31"/>
  <c r="P11" i="31"/>
  <c r="H11" i="31"/>
  <c r="M10" i="31"/>
  <c r="K1119" i="31"/>
  <c r="Q1118" i="31"/>
  <c r="I1118" i="31"/>
  <c r="N194" i="31"/>
  <c r="H220" i="31"/>
  <c r="I229" i="31"/>
  <c r="N228" i="31"/>
  <c r="J161" i="31"/>
  <c r="P160" i="31"/>
  <c r="H160" i="31"/>
  <c r="N335" i="31"/>
  <c r="F335" i="31"/>
  <c r="L334" i="31"/>
  <c r="J79" i="31"/>
  <c r="P78" i="31"/>
  <c r="H78" i="31"/>
  <c r="N77" i="31"/>
  <c r="F77" i="31"/>
  <c r="L76" i="31"/>
  <c r="J85" i="31"/>
  <c r="P84" i="31"/>
  <c r="H84" i="31"/>
  <c r="N187" i="31"/>
  <c r="F187" i="31"/>
  <c r="L186" i="31"/>
  <c r="J177" i="31"/>
  <c r="P176" i="31"/>
  <c r="H176" i="31"/>
  <c r="N141" i="31"/>
  <c r="F141" i="31"/>
  <c r="L140" i="31"/>
  <c r="J277" i="31"/>
  <c r="P276" i="31"/>
  <c r="H276" i="31"/>
  <c r="N321" i="31"/>
  <c r="F321" i="31"/>
  <c r="L320" i="31"/>
  <c r="J1117" i="31"/>
  <c r="P1116" i="31"/>
  <c r="H1116" i="31"/>
  <c r="N287" i="31"/>
  <c r="F287" i="31"/>
  <c r="L286" i="31"/>
  <c r="Q83" i="31"/>
  <c r="I83" i="31"/>
  <c r="N82" i="31"/>
  <c r="F82" i="31"/>
  <c r="L253" i="31"/>
  <c r="J252" i="31"/>
  <c r="P217" i="31"/>
  <c r="H217" i="31"/>
  <c r="N216" i="31"/>
  <c r="F216" i="31"/>
  <c r="L291" i="31"/>
  <c r="J290" i="31"/>
  <c r="O11" i="31"/>
  <c r="G11" i="31"/>
  <c r="L10" i="31"/>
  <c r="J1119" i="31"/>
  <c r="P1118" i="31"/>
  <c r="H1118" i="31"/>
  <c r="M194" i="31"/>
  <c r="H229" i="31"/>
  <c r="M228" i="31"/>
  <c r="I161" i="31"/>
  <c r="O160" i="31"/>
  <c r="G160" i="31"/>
  <c r="M335" i="31"/>
  <c r="K334" i="31"/>
  <c r="Q79" i="31"/>
  <c r="I79" i="31"/>
  <c r="O78" i="31"/>
  <c r="G78" i="31"/>
  <c r="M77" i="31"/>
  <c r="K76" i="31"/>
  <c r="Q85" i="31"/>
  <c r="I85" i="31"/>
  <c r="O84" i="31"/>
  <c r="G84" i="31"/>
  <c r="M187" i="31"/>
  <c r="K186" i="31"/>
  <c r="Q177" i="31"/>
  <c r="I177" i="31"/>
  <c r="O176" i="31"/>
  <c r="G176" i="31"/>
  <c r="M141" i="31"/>
  <c r="K140" i="31"/>
  <c r="Q277" i="31"/>
  <c r="I277" i="31"/>
  <c r="O276" i="31"/>
  <c r="G276" i="31"/>
  <c r="M321" i="31"/>
  <c r="K320" i="31"/>
  <c r="Q1117" i="31"/>
  <c r="I1117" i="31"/>
  <c r="O1116" i="31"/>
  <c r="G1116" i="31"/>
  <c r="M287" i="31"/>
  <c r="K286" i="31"/>
  <c r="P83" i="31"/>
  <c r="H83" i="31"/>
  <c r="M82" i="31"/>
  <c r="K253" i="31"/>
  <c r="Q252" i="31"/>
  <c r="I252" i="31"/>
  <c r="O217" i="31"/>
  <c r="G217" i="31"/>
  <c r="M216" i="31"/>
  <c r="K291" i="31"/>
  <c r="Q290" i="31"/>
  <c r="I290" i="31"/>
  <c r="N11" i="31"/>
  <c r="F11" i="31"/>
  <c r="K10" i="31"/>
  <c r="Q1119" i="31"/>
  <c r="I1119" i="31"/>
  <c r="O1118" i="31"/>
  <c r="G1118" i="31"/>
  <c r="Q235" i="31"/>
  <c r="I235" i="31"/>
  <c r="O234" i="31"/>
  <c r="G234" i="31"/>
  <c r="M1121" i="31"/>
  <c r="F194" i="31"/>
  <c r="Q220" i="31"/>
  <c r="Q229" i="31"/>
  <c r="G229" i="31"/>
  <c r="L228" i="31"/>
  <c r="Q161" i="31"/>
  <c r="H161" i="31"/>
  <c r="N160" i="31"/>
  <c r="F160" i="31"/>
  <c r="L335" i="31"/>
  <c r="J334" i="31"/>
  <c r="P79" i="31"/>
  <c r="H79" i="31"/>
  <c r="N78" i="31"/>
  <c r="F78" i="31"/>
  <c r="L77" i="31"/>
  <c r="J76" i="31"/>
  <c r="P85" i="31"/>
  <c r="H85" i="31"/>
  <c r="N84" i="31"/>
  <c r="F84" i="31"/>
  <c r="L187" i="31"/>
  <c r="J186" i="31"/>
  <c r="P177" i="31"/>
  <c r="H177" i="31"/>
  <c r="N176" i="31"/>
  <c r="F176" i="31"/>
  <c r="L141" i="31"/>
  <c r="J140" i="31"/>
  <c r="P277" i="31"/>
  <c r="H277" i="31"/>
  <c r="N276" i="31"/>
  <c r="F276" i="31"/>
  <c r="L321" i="31"/>
  <c r="J320" i="31"/>
  <c r="P1117" i="31"/>
  <c r="H1117" i="31"/>
  <c r="N1116" i="31"/>
  <c r="F1116" i="31"/>
  <c r="L287" i="31"/>
  <c r="J286" i="31"/>
  <c r="O83" i="31"/>
  <c r="G83" i="31"/>
  <c r="L82" i="31"/>
  <c r="J253" i="31"/>
  <c r="P252" i="31"/>
  <c r="H252" i="31"/>
  <c r="N217" i="31"/>
  <c r="F217" i="31"/>
  <c r="L216" i="31"/>
  <c r="J291" i="31"/>
  <c r="P290" i="31"/>
  <c r="H290" i="31"/>
  <c r="M11" i="31"/>
  <c r="J10" i="31"/>
  <c r="P1119" i="31"/>
  <c r="H1119" i="31"/>
  <c r="N1118" i="31"/>
  <c r="F1118" i="31"/>
  <c r="P235" i="31"/>
  <c r="H235" i="31"/>
  <c r="N234" i="31"/>
  <c r="P220" i="31"/>
  <c r="P229" i="31"/>
  <c r="F229" i="31"/>
  <c r="K228" i="31"/>
  <c r="P161" i="31"/>
  <c r="G161" i="31"/>
  <c r="M160" i="31"/>
  <c r="K335" i="31"/>
  <c r="Q334" i="31"/>
  <c r="I334" i="31"/>
  <c r="O79" i="31"/>
  <c r="G79" i="31"/>
  <c r="M78" i="31"/>
  <c r="K77" i="31"/>
  <c r="Q76" i="31"/>
  <c r="I76" i="31"/>
  <c r="O85" i="31"/>
  <c r="G85" i="31"/>
  <c r="M84" i="31"/>
  <c r="K187" i="31"/>
  <c r="Q186" i="31"/>
  <c r="I186" i="31"/>
  <c r="O177" i="31"/>
  <c r="G177" i="31"/>
  <c r="M176" i="31"/>
  <c r="K141" i="31"/>
  <c r="Q140" i="31"/>
  <c r="I140" i="31"/>
  <c r="O277" i="31"/>
  <c r="G277" i="31"/>
  <c r="M276" i="31"/>
  <c r="K321" i="31"/>
  <c r="Q320" i="31"/>
  <c r="I320" i="31"/>
  <c r="O1117" i="31"/>
  <c r="G1117" i="31"/>
  <c r="M1116" i="31"/>
  <c r="K287" i="31"/>
  <c r="Q286" i="31"/>
  <c r="I286" i="31"/>
  <c r="N83" i="31"/>
  <c r="F83" i="31"/>
  <c r="K82" i="31"/>
  <c r="Q253" i="31"/>
  <c r="I253" i="31"/>
  <c r="O252" i="31"/>
  <c r="G252" i="31"/>
  <c r="M217" i="31"/>
  <c r="K216" i="31"/>
  <c r="Q291" i="31"/>
  <c r="I291" i="31"/>
  <c r="O290" i="31"/>
  <c r="G290" i="31"/>
  <c r="L11" i="31"/>
  <c r="Q10" i="31"/>
  <c r="I10" i="31"/>
  <c r="O1119" i="31"/>
  <c r="G1119" i="31"/>
  <c r="M1118" i="31"/>
  <c r="O235" i="31"/>
  <c r="G235" i="31"/>
  <c r="M221" i="31"/>
  <c r="L220" i="31"/>
  <c r="O229" i="31"/>
  <c r="J228" i="31"/>
  <c r="N161" i="31"/>
  <c r="F161" i="31"/>
  <c r="L160" i="31"/>
  <c r="J335" i="31"/>
  <c r="P334" i="31"/>
  <c r="H334" i="31"/>
  <c r="N79" i="31"/>
  <c r="F79" i="31"/>
  <c r="L78" i="31"/>
  <c r="J77" i="31"/>
  <c r="P76" i="31"/>
  <c r="H76" i="31"/>
  <c r="N85" i="31"/>
  <c r="F85" i="31"/>
  <c r="L84" i="31"/>
  <c r="J187" i="31"/>
  <c r="P186" i="31"/>
  <c r="H186" i="31"/>
  <c r="N177" i="31"/>
  <c r="F177" i="31"/>
  <c r="L176" i="31"/>
  <c r="J141" i="31"/>
  <c r="P140" i="31"/>
  <c r="H140" i="31"/>
  <c r="N277" i="31"/>
  <c r="F277" i="31"/>
  <c r="L276" i="31"/>
  <c r="J321" i="31"/>
  <c r="P320" i="31"/>
  <c r="H320" i="31"/>
  <c r="N1117" i="31"/>
  <c r="F1117" i="31"/>
  <c r="L1116" i="31"/>
  <c r="J287" i="31"/>
  <c r="P286" i="31"/>
  <c r="H286" i="31"/>
  <c r="M83" i="31"/>
  <c r="J82" i="31"/>
  <c r="P253" i="31"/>
  <c r="H253" i="31"/>
  <c r="N252" i="31"/>
  <c r="F252" i="31"/>
  <c r="L217" i="31"/>
  <c r="J216" i="31"/>
  <c r="P291" i="31"/>
  <c r="H291" i="31"/>
  <c r="N290" i="31"/>
  <c r="F290" i="31"/>
  <c r="K11" i="31"/>
  <c r="P10" i="31"/>
  <c r="H10" i="31"/>
  <c r="N1119" i="31"/>
  <c r="F1119" i="31"/>
  <c r="L1118" i="31"/>
  <c r="N235" i="31"/>
  <c r="F235" i="31"/>
  <c r="L234" i="31"/>
  <c r="J1121" i="31"/>
  <c r="P1120" i="31"/>
  <c r="H1120" i="31"/>
  <c r="Q234" i="31"/>
  <c r="P1121" i="31"/>
  <c r="J1120" i="31"/>
  <c r="J269" i="31"/>
  <c r="P268" i="31"/>
  <c r="H268" i="31"/>
  <c r="N201" i="31"/>
  <c r="F201" i="31"/>
  <c r="L200" i="31"/>
  <c r="J179" i="31"/>
  <c r="P178" i="31"/>
  <c r="H178" i="31"/>
  <c r="N205" i="31"/>
  <c r="F205" i="31"/>
  <c r="L204" i="31"/>
  <c r="J153" i="31"/>
  <c r="P152" i="31"/>
  <c r="H152" i="31"/>
  <c r="N377" i="31"/>
  <c r="F377" i="31"/>
  <c r="L376" i="31"/>
  <c r="J375" i="31"/>
  <c r="P374" i="31"/>
  <c r="H374" i="31"/>
  <c r="N373" i="31"/>
  <c r="F373" i="31"/>
  <c r="L372" i="31"/>
  <c r="J371" i="31"/>
  <c r="P370" i="31"/>
  <c r="H370" i="31"/>
  <c r="N369" i="31"/>
  <c r="F369" i="31"/>
  <c r="L368" i="31"/>
  <c r="J367" i="31"/>
  <c r="P366" i="31"/>
  <c r="H366" i="31"/>
  <c r="N365" i="31"/>
  <c r="F365" i="31"/>
  <c r="L364" i="31"/>
  <c r="J363" i="31"/>
  <c r="P362" i="31"/>
  <c r="H362" i="31"/>
  <c r="N361" i="31"/>
  <c r="F361" i="31"/>
  <c r="L360" i="31"/>
  <c r="J359" i="31"/>
  <c r="P358" i="31"/>
  <c r="H358" i="31"/>
  <c r="N131" i="31"/>
  <c r="F131" i="31"/>
  <c r="L130" i="31"/>
  <c r="J355" i="31"/>
  <c r="P354" i="31"/>
  <c r="H354" i="31"/>
  <c r="N353" i="31"/>
  <c r="F353" i="31"/>
  <c r="L352" i="31"/>
  <c r="J133" i="31"/>
  <c r="P132" i="31"/>
  <c r="H132" i="31"/>
  <c r="N129" i="31"/>
  <c r="F129" i="31"/>
  <c r="L128" i="31"/>
  <c r="J9" i="31"/>
  <c r="P8" i="31"/>
  <c r="H8" i="31"/>
  <c r="N1053" i="31"/>
  <c r="F1053" i="31"/>
  <c r="L1052" i="31"/>
  <c r="J1051" i="31"/>
  <c r="P1050" i="31"/>
  <c r="H1050" i="31"/>
  <c r="N1049" i="31"/>
  <c r="F1049" i="31"/>
  <c r="L1048" i="31"/>
  <c r="J1047" i="31"/>
  <c r="P1046" i="31"/>
  <c r="H1046" i="31"/>
  <c r="N1045" i="31"/>
  <c r="F1045" i="31"/>
  <c r="L1044" i="31"/>
  <c r="J1043" i="31"/>
  <c r="P1042" i="31"/>
  <c r="H1042" i="31"/>
  <c r="N1041" i="31"/>
  <c r="F1041" i="31"/>
  <c r="L1040" i="31"/>
  <c r="J1039" i="31"/>
  <c r="P1038" i="31"/>
  <c r="H1038" i="31"/>
  <c r="N1037" i="31"/>
  <c r="F1037" i="31"/>
  <c r="L1036" i="31"/>
  <c r="J1035" i="31"/>
  <c r="P1034" i="31"/>
  <c r="H1034" i="31"/>
  <c r="N1033" i="31"/>
  <c r="F1033" i="31"/>
  <c r="L1032" i="31"/>
  <c r="J1031" i="31"/>
  <c r="P1030" i="31"/>
  <c r="H1030" i="31"/>
  <c r="N1029" i="31"/>
  <c r="F1029" i="31"/>
  <c r="L1028" i="31"/>
  <c r="J1027" i="31"/>
  <c r="P1026" i="31"/>
  <c r="H1026" i="31"/>
  <c r="N1025" i="31"/>
  <c r="F1025" i="31"/>
  <c r="L1024" i="31"/>
  <c r="J1023" i="31"/>
  <c r="P1022" i="31"/>
  <c r="H1022" i="31"/>
  <c r="N1021" i="31"/>
  <c r="P234" i="31"/>
  <c r="O1121" i="31"/>
  <c r="I1120" i="31"/>
  <c r="Q269" i="31"/>
  <c r="I269" i="31"/>
  <c r="O268" i="31"/>
  <c r="G268" i="31"/>
  <c r="M201" i="31"/>
  <c r="K200" i="31"/>
  <c r="Q179" i="31"/>
  <c r="I179" i="31"/>
  <c r="O178" i="31"/>
  <c r="G178" i="31"/>
  <c r="M205" i="31"/>
  <c r="K204" i="31"/>
  <c r="Q153" i="31"/>
  <c r="I153" i="31"/>
  <c r="O152" i="31"/>
  <c r="G152" i="31"/>
  <c r="M377" i="31"/>
  <c r="K376" i="31"/>
  <c r="Q375" i="31"/>
  <c r="I375" i="31"/>
  <c r="O374" i="31"/>
  <c r="G374" i="31"/>
  <c r="M373" i="31"/>
  <c r="K372" i="31"/>
  <c r="Q371" i="31"/>
  <c r="I371" i="31"/>
  <c r="O370" i="31"/>
  <c r="G370" i="31"/>
  <c r="M369" i="31"/>
  <c r="K368" i="31"/>
  <c r="Q367" i="31"/>
  <c r="I367" i="31"/>
  <c r="O366" i="31"/>
  <c r="G366" i="31"/>
  <c r="M365" i="31"/>
  <c r="K364" i="31"/>
  <c r="Q363" i="31"/>
  <c r="I363" i="31"/>
  <c r="O362" i="31"/>
  <c r="G362" i="31"/>
  <c r="M361" i="31"/>
  <c r="K360" i="31"/>
  <c r="Q359" i="31"/>
  <c r="I359" i="31"/>
  <c r="O358" i="31"/>
  <c r="G358" i="31"/>
  <c r="M131" i="31"/>
  <c r="K130" i="31"/>
  <c r="Q355" i="31"/>
  <c r="I355" i="31"/>
  <c r="O354" i="31"/>
  <c r="G354" i="31"/>
  <c r="M353" i="31"/>
  <c r="K352" i="31"/>
  <c r="Q133" i="31"/>
  <c r="I133" i="31"/>
  <c r="O132" i="31"/>
  <c r="G132" i="31"/>
  <c r="M129" i="31"/>
  <c r="K128" i="31"/>
  <c r="Q9" i="31"/>
  <c r="I9" i="31"/>
  <c r="O8" i="31"/>
  <c r="G8" i="31"/>
  <c r="M1053" i="31"/>
  <c r="K1052" i="31"/>
  <c r="Q1051" i="31"/>
  <c r="I1051" i="31"/>
  <c r="O1050" i="31"/>
  <c r="G1050" i="31"/>
  <c r="M1049" i="31"/>
  <c r="K1048" i="31"/>
  <c r="Q1047" i="31"/>
  <c r="I1047" i="31"/>
  <c r="O1046" i="31"/>
  <c r="G1046" i="31"/>
  <c r="M1045" i="31"/>
  <c r="K1044" i="31"/>
  <c r="Q1043" i="31"/>
  <c r="I1043" i="31"/>
  <c r="O1042" i="31"/>
  <c r="G1042" i="31"/>
  <c r="M1041" i="31"/>
  <c r="K1040" i="31"/>
  <c r="Q1039" i="31"/>
  <c r="I1039" i="31"/>
  <c r="O1038" i="31"/>
  <c r="G1038" i="31"/>
  <c r="M1037" i="31"/>
  <c r="K1036" i="31"/>
  <c r="Q1035" i="31"/>
  <c r="I1035" i="31"/>
  <c r="O1034" i="31"/>
  <c r="G1034" i="31"/>
  <c r="M1033" i="31"/>
  <c r="K1032" i="31"/>
  <c r="Q1031" i="31"/>
  <c r="I1031" i="31"/>
  <c r="O1030" i="31"/>
  <c r="G1030" i="31"/>
  <c r="M1029" i="31"/>
  <c r="K1028" i="31"/>
  <c r="Q1027" i="31"/>
  <c r="I1027" i="31"/>
  <c r="O1026" i="31"/>
  <c r="G1026" i="31"/>
  <c r="M1025" i="31"/>
  <c r="K1024" i="31"/>
  <c r="Q1023" i="31"/>
  <c r="I1023" i="31"/>
  <c r="O1022" i="31"/>
  <c r="G1022" i="31"/>
  <c r="M1021" i="31"/>
  <c r="K1020" i="31"/>
  <c r="Q1019" i="31"/>
  <c r="I1019" i="31"/>
  <c r="O1018" i="31"/>
  <c r="G1018" i="31"/>
  <c r="M1017" i="31"/>
  <c r="M234" i="31"/>
  <c r="N1121" i="31"/>
  <c r="Q1120" i="31"/>
  <c r="G1120" i="31"/>
  <c r="P269" i="31"/>
  <c r="H269" i="31"/>
  <c r="N268" i="31"/>
  <c r="F268" i="31"/>
  <c r="L201" i="31"/>
  <c r="J200" i="31"/>
  <c r="P179" i="31"/>
  <c r="H179" i="31"/>
  <c r="N178" i="31"/>
  <c r="F178" i="31"/>
  <c r="L205" i="31"/>
  <c r="J204" i="31"/>
  <c r="P153" i="31"/>
  <c r="H153" i="31"/>
  <c r="N152" i="31"/>
  <c r="F152" i="31"/>
  <c r="L377" i="31"/>
  <c r="J376" i="31"/>
  <c r="P375" i="31"/>
  <c r="H375" i="31"/>
  <c r="N374" i="31"/>
  <c r="F374" i="31"/>
  <c r="L373" i="31"/>
  <c r="J372" i="31"/>
  <c r="P371" i="31"/>
  <c r="H371" i="31"/>
  <c r="N370" i="31"/>
  <c r="F370" i="31"/>
  <c r="L369" i="31"/>
  <c r="J368" i="31"/>
  <c r="P367" i="31"/>
  <c r="H367" i="31"/>
  <c r="N366" i="31"/>
  <c r="F366" i="31"/>
  <c r="L365" i="31"/>
  <c r="J364" i="31"/>
  <c r="P363" i="31"/>
  <c r="H363" i="31"/>
  <c r="N362" i="31"/>
  <c r="F362" i="31"/>
  <c r="L361" i="31"/>
  <c r="J360" i="31"/>
  <c r="P359" i="31"/>
  <c r="H359" i="31"/>
  <c r="N358" i="31"/>
  <c r="F358" i="31"/>
  <c r="L131" i="31"/>
  <c r="J130" i="31"/>
  <c r="P355" i="31"/>
  <c r="H355" i="31"/>
  <c r="N354" i="31"/>
  <c r="F354" i="31"/>
  <c r="L353" i="31"/>
  <c r="J352" i="31"/>
  <c r="P133" i="31"/>
  <c r="H133" i="31"/>
  <c r="N132" i="31"/>
  <c r="F132" i="31"/>
  <c r="L129" i="31"/>
  <c r="J128" i="31"/>
  <c r="P9" i="31"/>
  <c r="H9" i="31"/>
  <c r="N8" i="31"/>
  <c r="F8" i="31"/>
  <c r="L1053" i="31"/>
  <c r="J1052" i="31"/>
  <c r="P1051" i="31"/>
  <c r="H1051" i="31"/>
  <c r="N1050" i="31"/>
  <c r="F1050" i="31"/>
  <c r="L1049" i="31"/>
  <c r="J1048" i="31"/>
  <c r="P1047" i="31"/>
  <c r="H1047" i="31"/>
  <c r="N1046" i="31"/>
  <c r="F1046" i="31"/>
  <c r="L1045" i="31"/>
  <c r="J1044" i="31"/>
  <c r="P1043" i="31"/>
  <c r="H1043" i="31"/>
  <c r="N1042" i="31"/>
  <c r="F1042" i="31"/>
  <c r="L1041" i="31"/>
  <c r="J1040" i="31"/>
  <c r="P1039" i="31"/>
  <c r="H1039" i="31"/>
  <c r="N1038" i="31"/>
  <c r="F1038" i="31"/>
  <c r="L1037" i="31"/>
  <c r="J1036" i="31"/>
  <c r="P1035" i="31"/>
  <c r="H1035" i="31"/>
  <c r="N1034" i="31"/>
  <c r="F1034" i="31"/>
  <c r="L1033" i="31"/>
  <c r="J1032" i="31"/>
  <c r="P1031" i="31"/>
  <c r="H1031" i="31"/>
  <c r="N1030" i="31"/>
  <c r="F1030" i="31"/>
  <c r="L1029" i="31"/>
  <c r="J1028" i="31"/>
  <c r="P1027" i="31"/>
  <c r="H1027" i="31"/>
  <c r="N1026" i="31"/>
  <c r="F1026" i="31"/>
  <c r="L1025" i="31"/>
  <c r="J1024" i="31"/>
  <c r="P1023" i="31"/>
  <c r="H1023" i="31"/>
  <c r="N1022" i="31"/>
  <c r="F1022" i="31"/>
  <c r="L1021" i="31"/>
  <c r="J1020" i="31"/>
  <c r="P1019" i="31"/>
  <c r="H1019" i="31"/>
  <c r="J234" i="31"/>
  <c r="L1121" i="31"/>
  <c r="O1120" i="31"/>
  <c r="F1120" i="31"/>
  <c r="O269" i="31"/>
  <c r="G269" i="31"/>
  <c r="M268" i="31"/>
  <c r="K201" i="31"/>
  <c r="Q200" i="31"/>
  <c r="I200" i="31"/>
  <c r="O179" i="31"/>
  <c r="G179" i="31"/>
  <c r="M178" i="31"/>
  <c r="K205" i="31"/>
  <c r="Q204" i="31"/>
  <c r="I204" i="31"/>
  <c r="O153" i="31"/>
  <c r="G153" i="31"/>
  <c r="M152" i="31"/>
  <c r="K377" i="31"/>
  <c r="Q376" i="31"/>
  <c r="I376" i="31"/>
  <c r="O375" i="31"/>
  <c r="G375" i="31"/>
  <c r="M374" i="31"/>
  <c r="K373" i="31"/>
  <c r="Q372" i="31"/>
  <c r="I372" i="31"/>
  <c r="O371" i="31"/>
  <c r="G371" i="31"/>
  <c r="M370" i="31"/>
  <c r="K369" i="31"/>
  <c r="Q368" i="31"/>
  <c r="I368" i="31"/>
  <c r="O367" i="31"/>
  <c r="G367" i="31"/>
  <c r="M366" i="31"/>
  <c r="K365" i="31"/>
  <c r="Q364" i="31"/>
  <c r="I364" i="31"/>
  <c r="O363" i="31"/>
  <c r="G363" i="31"/>
  <c r="M362" i="31"/>
  <c r="K361" i="31"/>
  <c r="Q360" i="31"/>
  <c r="I360" i="31"/>
  <c r="O359" i="31"/>
  <c r="G359" i="31"/>
  <c r="M358" i="31"/>
  <c r="K131" i="31"/>
  <c r="Q130" i="31"/>
  <c r="I130" i="31"/>
  <c r="O355" i="31"/>
  <c r="G355" i="31"/>
  <c r="M354" i="31"/>
  <c r="K353" i="31"/>
  <c r="Q352" i="31"/>
  <c r="I352" i="31"/>
  <c r="O133" i="31"/>
  <c r="G133" i="31"/>
  <c r="M132" i="31"/>
  <c r="K129" i="31"/>
  <c r="Q128" i="31"/>
  <c r="I128" i="31"/>
  <c r="O9" i="31"/>
  <c r="G9" i="31"/>
  <c r="M8" i="31"/>
  <c r="K1053" i="31"/>
  <c r="Q1052" i="31"/>
  <c r="I1052" i="31"/>
  <c r="O1051" i="31"/>
  <c r="G1051" i="31"/>
  <c r="M1050" i="31"/>
  <c r="K1049" i="31"/>
  <c r="Q1048" i="31"/>
  <c r="I1048" i="31"/>
  <c r="O1047" i="31"/>
  <c r="G1047" i="31"/>
  <c r="M1046" i="31"/>
  <c r="K1045" i="31"/>
  <c r="Q1044" i="31"/>
  <c r="I1044" i="31"/>
  <c r="O1043" i="31"/>
  <c r="G1043" i="31"/>
  <c r="M1042" i="31"/>
  <c r="K1041" i="31"/>
  <c r="Q1040" i="31"/>
  <c r="I1040" i="31"/>
  <c r="O1039" i="31"/>
  <c r="G1039" i="31"/>
  <c r="M1038" i="31"/>
  <c r="K1037" i="31"/>
  <c r="Q1036" i="31"/>
  <c r="I1036" i="31"/>
  <c r="O1035" i="31"/>
  <c r="G1035" i="31"/>
  <c r="M1034" i="31"/>
  <c r="K1033" i="31"/>
  <c r="Q1032" i="31"/>
  <c r="I1032" i="31"/>
  <c r="O1031" i="31"/>
  <c r="G1031" i="31"/>
  <c r="M1030" i="31"/>
  <c r="K1029" i="31"/>
  <c r="Q1028" i="31"/>
  <c r="I1028" i="31"/>
  <c r="O1027" i="31"/>
  <c r="G1027" i="31"/>
  <c r="M1026" i="31"/>
  <c r="K1025" i="31"/>
  <c r="Q1024" i="31"/>
  <c r="I1024" i="31"/>
  <c r="O1023" i="31"/>
  <c r="G1023" i="31"/>
  <c r="M1022" i="31"/>
  <c r="K1021" i="31"/>
  <c r="Q1020" i="31"/>
  <c r="I1020" i="31"/>
  <c r="O1019" i="31"/>
  <c r="L235" i="31"/>
  <c r="I234" i="31"/>
  <c r="K1121" i="31"/>
  <c r="N1120" i="31"/>
  <c r="N269" i="31"/>
  <c r="F269" i="31"/>
  <c r="L268" i="31"/>
  <c r="J201" i="31"/>
  <c r="P200" i="31"/>
  <c r="H200" i="31"/>
  <c r="N179" i="31"/>
  <c r="F179" i="31"/>
  <c r="L178" i="31"/>
  <c r="J205" i="31"/>
  <c r="P204" i="31"/>
  <c r="H204" i="31"/>
  <c r="N153" i="31"/>
  <c r="F153" i="31"/>
  <c r="L152" i="31"/>
  <c r="J377" i="31"/>
  <c r="P376" i="31"/>
  <c r="H376" i="31"/>
  <c r="N375" i="31"/>
  <c r="F375" i="31"/>
  <c r="L374" i="31"/>
  <c r="J373" i="31"/>
  <c r="P372" i="31"/>
  <c r="H372" i="31"/>
  <c r="N371" i="31"/>
  <c r="F371" i="31"/>
  <c r="L370" i="31"/>
  <c r="J369" i="31"/>
  <c r="P368" i="31"/>
  <c r="H368" i="31"/>
  <c r="N367" i="31"/>
  <c r="F367" i="31"/>
  <c r="L366" i="31"/>
  <c r="J365" i="31"/>
  <c r="P364" i="31"/>
  <c r="H364" i="31"/>
  <c r="N363" i="31"/>
  <c r="F363" i="31"/>
  <c r="L362" i="31"/>
  <c r="J361" i="31"/>
  <c r="P360" i="31"/>
  <c r="H360" i="31"/>
  <c r="N359" i="31"/>
  <c r="F359" i="31"/>
  <c r="L358" i="31"/>
  <c r="J131" i="31"/>
  <c r="P130" i="31"/>
  <c r="H130" i="31"/>
  <c r="N355" i="31"/>
  <c r="F355" i="31"/>
  <c r="L354" i="31"/>
  <c r="J353" i="31"/>
  <c r="P352" i="31"/>
  <c r="H352" i="31"/>
  <c r="N133" i="31"/>
  <c r="F133" i="31"/>
  <c r="L132" i="31"/>
  <c r="J129" i="31"/>
  <c r="P128" i="31"/>
  <c r="H128" i="31"/>
  <c r="N9" i="31"/>
  <c r="F9" i="31"/>
  <c r="L8" i="31"/>
  <c r="J1053" i="31"/>
  <c r="P1052" i="31"/>
  <c r="H1052" i="31"/>
  <c r="N1051" i="31"/>
  <c r="F1051" i="31"/>
  <c r="L1050" i="31"/>
  <c r="J1049" i="31"/>
  <c r="P1048" i="31"/>
  <c r="H1048" i="31"/>
  <c r="N1047" i="31"/>
  <c r="F1047" i="31"/>
  <c r="L1046" i="31"/>
  <c r="J1045" i="31"/>
  <c r="P1044" i="31"/>
  <c r="H1044" i="31"/>
  <c r="N1043" i="31"/>
  <c r="F1043" i="31"/>
  <c r="L1042" i="31"/>
  <c r="J1041" i="31"/>
  <c r="P1040" i="31"/>
  <c r="H1040" i="31"/>
  <c r="N1039" i="31"/>
  <c r="F1039" i="31"/>
  <c r="L1038" i="31"/>
  <c r="J1037" i="31"/>
  <c r="P1036" i="31"/>
  <c r="H1036" i="31"/>
  <c r="N1035" i="31"/>
  <c r="F1035" i="31"/>
  <c r="L1034" i="31"/>
  <c r="J1033" i="31"/>
  <c r="P1032" i="31"/>
  <c r="H1032" i="31"/>
  <c r="N1031" i="31"/>
  <c r="F1031" i="31"/>
  <c r="L1030" i="31"/>
  <c r="J1029" i="31"/>
  <c r="P1028" i="31"/>
  <c r="H1028" i="31"/>
  <c r="N1027" i="31"/>
  <c r="F1027" i="31"/>
  <c r="L1026" i="31"/>
  <c r="J1025" i="31"/>
  <c r="P1024" i="31"/>
  <c r="H1024" i="31"/>
  <c r="N1023" i="31"/>
  <c r="F1023" i="31"/>
  <c r="L1022" i="31"/>
  <c r="J1021" i="31"/>
  <c r="P1020" i="31"/>
  <c r="H1020" i="31"/>
  <c r="N1019" i="31"/>
  <c r="F1019" i="31"/>
  <c r="L1018" i="31"/>
  <c r="J1017" i="31"/>
  <c r="K235" i="31"/>
  <c r="H234" i="31"/>
  <c r="H1121" i="31"/>
  <c r="M1120" i="31"/>
  <c r="M269" i="31"/>
  <c r="K268" i="31"/>
  <c r="Q201" i="31"/>
  <c r="I201" i="31"/>
  <c r="O200" i="31"/>
  <c r="G200" i="31"/>
  <c r="M179" i="31"/>
  <c r="K178" i="31"/>
  <c r="Q205" i="31"/>
  <c r="I205" i="31"/>
  <c r="O204" i="31"/>
  <c r="G204" i="31"/>
  <c r="M153" i="31"/>
  <c r="K152" i="31"/>
  <c r="Q377" i="31"/>
  <c r="I377" i="31"/>
  <c r="O376" i="31"/>
  <c r="G376" i="31"/>
  <c r="M375" i="31"/>
  <c r="K374" i="31"/>
  <c r="Q373" i="31"/>
  <c r="I373" i="31"/>
  <c r="O372" i="31"/>
  <c r="G372" i="31"/>
  <c r="M371" i="31"/>
  <c r="K370" i="31"/>
  <c r="Q369" i="31"/>
  <c r="I369" i="31"/>
  <c r="O368" i="31"/>
  <c r="G368" i="31"/>
  <c r="M367" i="31"/>
  <c r="K366" i="31"/>
  <c r="Q365" i="31"/>
  <c r="I365" i="31"/>
  <c r="O364" i="31"/>
  <c r="G364" i="31"/>
  <c r="M363" i="31"/>
  <c r="K362" i="31"/>
  <c r="Q361" i="31"/>
  <c r="I361" i="31"/>
  <c r="O360" i="31"/>
  <c r="G360" i="31"/>
  <c r="M359" i="31"/>
  <c r="K358" i="31"/>
  <c r="Q131" i="31"/>
  <c r="I131" i="31"/>
  <c r="O130" i="31"/>
  <c r="G130" i="31"/>
  <c r="M355" i="31"/>
  <c r="K354" i="31"/>
  <c r="Q353" i="31"/>
  <c r="I353" i="31"/>
  <c r="O352" i="31"/>
  <c r="G352" i="31"/>
  <c r="M133" i="31"/>
  <c r="K132" i="31"/>
  <c r="Q129" i="31"/>
  <c r="I129" i="31"/>
  <c r="O128" i="31"/>
  <c r="G128" i="31"/>
  <c r="M9" i="31"/>
  <c r="K8" i="31"/>
  <c r="Q1053" i="31"/>
  <c r="I1053" i="31"/>
  <c r="O1052" i="31"/>
  <c r="G1052" i="31"/>
  <c r="M1051" i="31"/>
  <c r="K1050" i="31"/>
  <c r="Q1049" i="31"/>
  <c r="I1049" i="31"/>
  <c r="O1048" i="31"/>
  <c r="G1048" i="31"/>
  <c r="M1047" i="31"/>
  <c r="K1046" i="31"/>
  <c r="Q1045" i="31"/>
  <c r="I1045" i="31"/>
  <c r="O1044" i="31"/>
  <c r="G1044" i="31"/>
  <c r="M1043" i="31"/>
  <c r="K1042" i="31"/>
  <c r="Q1041" i="31"/>
  <c r="I1041" i="31"/>
  <c r="O1040" i="31"/>
  <c r="G1040" i="31"/>
  <c r="M1039" i="31"/>
  <c r="K1038" i="31"/>
  <c r="Q1037" i="31"/>
  <c r="I1037" i="31"/>
  <c r="O1036" i="31"/>
  <c r="G1036" i="31"/>
  <c r="M1035" i="31"/>
  <c r="K1034" i="31"/>
  <c r="Q1033" i="31"/>
  <c r="I1033" i="31"/>
  <c r="O1032" i="31"/>
  <c r="G1032" i="31"/>
  <c r="M1031" i="31"/>
  <c r="K1030" i="31"/>
  <c r="Q1029" i="31"/>
  <c r="I1029" i="31"/>
  <c r="O1028" i="31"/>
  <c r="G1028" i="31"/>
  <c r="M1027" i="31"/>
  <c r="K1026" i="31"/>
  <c r="Q1025" i="31"/>
  <c r="I1025" i="31"/>
  <c r="O1024" i="31"/>
  <c r="G1024" i="31"/>
  <c r="M1023" i="31"/>
  <c r="K1022" i="31"/>
  <c r="Q1021" i="31"/>
  <c r="I1021" i="31"/>
  <c r="O1020" i="31"/>
  <c r="G1020" i="31"/>
  <c r="M1019" i="31"/>
  <c r="K1018" i="31"/>
  <c r="Q1017" i="31"/>
  <c r="I1017" i="31"/>
  <c r="O1016" i="31"/>
  <c r="G1016" i="31"/>
  <c r="M1015" i="31"/>
  <c r="K1014" i="31"/>
  <c r="Q1013" i="31"/>
  <c r="I1013" i="31"/>
  <c r="J235" i="31"/>
  <c r="F234" i="31"/>
  <c r="G1121" i="31"/>
  <c r="L1120" i="31"/>
  <c r="L269" i="31"/>
  <c r="J268" i="31"/>
  <c r="P201" i="31"/>
  <c r="H201" i="31"/>
  <c r="N200" i="31"/>
  <c r="F200" i="31"/>
  <c r="L179" i="31"/>
  <c r="J178" i="31"/>
  <c r="P205" i="31"/>
  <c r="H205" i="31"/>
  <c r="N204" i="31"/>
  <c r="F204" i="31"/>
  <c r="L153" i="31"/>
  <c r="J152" i="31"/>
  <c r="P377" i="31"/>
  <c r="H377" i="31"/>
  <c r="N376" i="31"/>
  <c r="F376" i="31"/>
  <c r="L375" i="31"/>
  <c r="J374" i="31"/>
  <c r="P373" i="31"/>
  <c r="H373" i="31"/>
  <c r="N372" i="31"/>
  <c r="F372" i="31"/>
  <c r="L371" i="31"/>
  <c r="J370" i="31"/>
  <c r="P369" i="31"/>
  <c r="H369" i="31"/>
  <c r="N368" i="31"/>
  <c r="F368" i="31"/>
  <c r="L367" i="31"/>
  <c r="J366" i="31"/>
  <c r="P365" i="31"/>
  <c r="H365" i="31"/>
  <c r="N364" i="31"/>
  <c r="F364" i="31"/>
  <c r="L363" i="31"/>
  <c r="J362" i="31"/>
  <c r="P361" i="31"/>
  <c r="H361" i="31"/>
  <c r="N360" i="31"/>
  <c r="F360" i="31"/>
  <c r="L359" i="31"/>
  <c r="J358" i="31"/>
  <c r="P131" i="31"/>
  <c r="H131" i="31"/>
  <c r="N130" i="31"/>
  <c r="F130" i="31"/>
  <c r="L355" i="31"/>
  <c r="J354" i="31"/>
  <c r="P353" i="31"/>
  <c r="H353" i="31"/>
  <c r="N352" i="31"/>
  <c r="F352" i="31"/>
  <c r="L133" i="31"/>
  <c r="J132" i="31"/>
  <c r="P129" i="31"/>
  <c r="H129" i="31"/>
  <c r="N128" i="31"/>
  <c r="F128" i="31"/>
  <c r="L9" i="31"/>
  <c r="J8" i="31"/>
  <c r="P1053" i="31"/>
  <c r="H1053" i="31"/>
  <c r="N1052" i="31"/>
  <c r="F1052" i="31"/>
  <c r="L1051" i="31"/>
  <c r="J1050" i="31"/>
  <c r="P1049" i="31"/>
  <c r="H1049" i="31"/>
  <c r="N1048" i="31"/>
  <c r="F1048" i="31"/>
  <c r="L1047" i="31"/>
  <c r="J1046" i="31"/>
  <c r="P1045" i="31"/>
  <c r="H1045" i="31"/>
  <c r="N1044" i="31"/>
  <c r="F1044" i="31"/>
  <c r="L1043" i="31"/>
  <c r="J1042" i="31"/>
  <c r="P1041" i="31"/>
  <c r="H1041" i="31"/>
  <c r="N1040" i="31"/>
  <c r="F1040" i="31"/>
  <c r="L1039" i="31"/>
  <c r="J1038" i="31"/>
  <c r="P1037" i="31"/>
  <c r="H1037" i="31"/>
  <c r="N1036" i="31"/>
  <c r="F1036" i="31"/>
  <c r="L1035" i="31"/>
  <c r="J1034" i="31"/>
  <c r="P1033" i="31"/>
  <c r="H1033" i="31"/>
  <c r="N1032" i="31"/>
  <c r="F1032" i="31"/>
  <c r="L1031" i="31"/>
  <c r="J1030" i="31"/>
  <c r="P1029" i="31"/>
  <c r="H1029" i="31"/>
  <c r="N1028" i="31"/>
  <c r="F1028" i="31"/>
  <c r="L1027" i="31"/>
  <c r="J1026" i="31"/>
  <c r="P1025" i="31"/>
  <c r="H1025" i="31"/>
  <c r="N1024" i="31"/>
  <c r="F1024" i="31"/>
  <c r="L1023" i="31"/>
  <c r="J1022" i="31"/>
  <c r="P1021" i="31"/>
  <c r="H1021" i="31"/>
  <c r="N1020" i="31"/>
  <c r="F1020" i="31"/>
  <c r="L1019" i="31"/>
  <c r="J1018" i="31"/>
  <c r="P1017" i="31"/>
  <c r="H1017" i="31"/>
  <c r="N1016" i="31"/>
  <c r="F1016" i="31"/>
  <c r="F1121" i="31"/>
  <c r="K1120" i="31"/>
  <c r="K269" i="31"/>
  <c r="Q268" i="31"/>
  <c r="I268" i="31"/>
  <c r="O201" i="31"/>
  <c r="G201" i="31"/>
  <c r="M200" i="31"/>
  <c r="K179" i="31"/>
  <c r="Q178" i="31"/>
  <c r="I178" i="31"/>
  <c r="O205" i="31"/>
  <c r="G205" i="31"/>
  <c r="M204" i="31"/>
  <c r="K153" i="31"/>
  <c r="Q152" i="31"/>
  <c r="I152" i="31"/>
  <c r="O377" i="31"/>
  <c r="G377" i="31"/>
  <c r="M376" i="31"/>
  <c r="K375" i="31"/>
  <c r="Q374" i="31"/>
  <c r="I374" i="31"/>
  <c r="O373" i="31"/>
  <c r="G373" i="31"/>
  <c r="M372" i="31"/>
  <c r="K371" i="31"/>
  <c r="Q370" i="31"/>
  <c r="I370" i="31"/>
  <c r="O369" i="31"/>
  <c r="G369" i="31"/>
  <c r="M368" i="31"/>
  <c r="K367" i="31"/>
  <c r="Q366" i="31"/>
  <c r="I366" i="31"/>
  <c r="O365" i="31"/>
  <c r="G365" i="31"/>
  <c r="M364" i="31"/>
  <c r="K363" i="31"/>
  <c r="Q362" i="31"/>
  <c r="I362" i="31"/>
  <c r="O361" i="31"/>
  <c r="G361" i="31"/>
  <c r="M360" i="31"/>
  <c r="K359" i="31"/>
  <c r="Q358" i="31"/>
  <c r="I358" i="31"/>
  <c r="O131" i="31"/>
  <c r="G131" i="31"/>
  <c r="M130" i="31"/>
  <c r="K355" i="31"/>
  <c r="Q354" i="31"/>
  <c r="I354" i="31"/>
  <c r="O353" i="31"/>
  <c r="G353" i="31"/>
  <c r="M352" i="31"/>
  <c r="K133" i="31"/>
  <c r="Q132" i="31"/>
  <c r="I132" i="31"/>
  <c r="O129" i="31"/>
  <c r="G129" i="31"/>
  <c r="M128" i="31"/>
  <c r="K9" i="31"/>
  <c r="Q8" i="31"/>
  <c r="I8" i="31"/>
  <c r="O1053" i="31"/>
  <c r="G1053" i="31"/>
  <c r="M1052" i="31"/>
  <c r="K1051" i="31"/>
  <c r="Q1050" i="31"/>
  <c r="I1050" i="31"/>
  <c r="O1049" i="31"/>
  <c r="G1049" i="31"/>
  <c r="M1048" i="31"/>
  <c r="K1047" i="31"/>
  <c r="Q1046" i="31"/>
  <c r="I1046" i="31"/>
  <c r="O1045" i="31"/>
  <c r="G1045" i="31"/>
  <c r="M1044" i="31"/>
  <c r="K1043" i="31"/>
  <c r="Q1042" i="31"/>
  <c r="I1042" i="31"/>
  <c r="O1041" i="31"/>
  <c r="G1041" i="31"/>
  <c r="M1040" i="31"/>
  <c r="K1039" i="31"/>
  <c r="Q1038" i="31"/>
  <c r="I1038" i="31"/>
  <c r="O1037" i="31"/>
  <c r="G1037" i="31"/>
  <c r="M1036" i="31"/>
  <c r="K1035" i="31"/>
  <c r="Q1034" i="31"/>
  <c r="I1034" i="31"/>
  <c r="O1033" i="31"/>
  <c r="G1033" i="31"/>
  <c r="M1032" i="31"/>
  <c r="K1031" i="31"/>
  <c r="Q1030" i="31"/>
  <c r="I1030" i="31"/>
  <c r="O1029" i="31"/>
  <c r="G1029" i="31"/>
  <c r="M1028" i="31"/>
  <c r="K1027" i="31"/>
  <c r="Q1026" i="31"/>
  <c r="I1026" i="31"/>
  <c r="O1025" i="31"/>
  <c r="G1025" i="31"/>
  <c r="M1024" i="31"/>
  <c r="K1023" i="31"/>
  <c r="Q1022" i="31"/>
  <c r="I1022" i="31"/>
  <c r="O1021" i="31"/>
  <c r="G1021" i="31"/>
  <c r="M1020" i="31"/>
  <c r="K1019" i="31"/>
  <c r="Q1018" i="31"/>
  <c r="I1018" i="31"/>
  <c r="O1017" i="31"/>
  <c r="G1017" i="31"/>
  <c r="M1016" i="31"/>
  <c r="K1015" i="31"/>
  <c r="Q1014" i="31"/>
  <c r="I1014" i="31"/>
  <c r="O1013" i="31"/>
  <c r="G1013" i="31"/>
  <c r="M1012" i="31"/>
  <c r="K1011" i="31"/>
  <c r="Q1010" i="31"/>
  <c r="I1010" i="31"/>
  <c r="O1009" i="31"/>
  <c r="G1009" i="31"/>
  <c r="P1018" i="31"/>
  <c r="K1017" i="31"/>
  <c r="J1016" i="31"/>
  <c r="L1015" i="31"/>
  <c r="O1014" i="31"/>
  <c r="H1013" i="31"/>
  <c r="L1012" i="31"/>
  <c r="Q1011" i="31"/>
  <c r="H1011" i="31"/>
  <c r="M1010" i="31"/>
  <c r="I1009" i="31"/>
  <c r="N1008" i="31"/>
  <c r="F1008" i="31"/>
  <c r="L1007" i="31"/>
  <c r="J1006" i="31"/>
  <c r="P1005" i="31"/>
  <c r="H1005" i="31"/>
  <c r="N1004" i="31"/>
  <c r="F1004" i="31"/>
  <c r="L1003" i="31"/>
  <c r="J1002" i="31"/>
  <c r="P1001" i="31"/>
  <c r="H1001" i="31"/>
  <c r="N1000" i="31"/>
  <c r="F1000" i="31"/>
  <c r="L999" i="31"/>
  <c r="J998" i="31"/>
  <c r="P997" i="31"/>
  <c r="H997" i="31"/>
  <c r="N996" i="31"/>
  <c r="F996" i="31"/>
  <c r="L995" i="31"/>
  <c r="J994" i="31"/>
  <c r="P993" i="31"/>
  <c r="H993" i="31"/>
  <c r="N992" i="31"/>
  <c r="F992" i="31"/>
  <c r="L991" i="31"/>
  <c r="J990" i="31"/>
  <c r="P989" i="31"/>
  <c r="H989" i="31"/>
  <c r="N988" i="31"/>
  <c r="F988" i="31"/>
  <c r="L987" i="31"/>
  <c r="J986" i="31"/>
  <c r="P985" i="31"/>
  <c r="H985" i="31"/>
  <c r="N984" i="31"/>
  <c r="F984" i="31"/>
  <c r="L983" i="31"/>
  <c r="J982" i="31"/>
  <c r="P981" i="31"/>
  <c r="H981" i="31"/>
  <c r="N980" i="31"/>
  <c r="F980" i="31"/>
  <c r="L979" i="31"/>
  <c r="J978" i="31"/>
  <c r="P977" i="31"/>
  <c r="H977" i="31"/>
  <c r="N976" i="31"/>
  <c r="F976" i="31"/>
  <c r="L975" i="31"/>
  <c r="J974" i="31"/>
  <c r="P973" i="31"/>
  <c r="H973" i="31"/>
  <c r="N972" i="31"/>
  <c r="F972" i="31"/>
  <c r="L971" i="31"/>
  <c r="J970" i="31"/>
  <c r="P969" i="31"/>
  <c r="H969" i="31"/>
  <c r="N968" i="31"/>
  <c r="F968" i="31"/>
  <c r="L967" i="31"/>
  <c r="J966" i="31"/>
  <c r="P965" i="31"/>
  <c r="H965" i="31"/>
  <c r="N964" i="31"/>
  <c r="F964" i="31"/>
  <c r="L963" i="31"/>
  <c r="J962" i="31"/>
  <c r="P961" i="31"/>
  <c r="H961" i="31"/>
  <c r="N960" i="31"/>
  <c r="F960" i="31"/>
  <c r="L959" i="31"/>
  <c r="J958" i="31"/>
  <c r="P957" i="31"/>
  <c r="H957" i="31"/>
  <c r="N956" i="31"/>
  <c r="F956" i="31"/>
  <c r="L955" i="31"/>
  <c r="J954" i="31"/>
  <c r="P953" i="31"/>
  <c r="H953" i="31"/>
  <c r="N952" i="31"/>
  <c r="F952" i="31"/>
  <c r="L951" i="31"/>
  <c r="J950" i="31"/>
  <c r="P949" i="31"/>
  <c r="H949" i="31"/>
  <c r="N948" i="31"/>
  <c r="F948" i="31"/>
  <c r="L947" i="31"/>
  <c r="J946" i="31"/>
  <c r="P945" i="31"/>
  <c r="H945" i="31"/>
  <c r="N944" i="31"/>
  <c r="F944" i="31"/>
  <c r="L943" i="31"/>
  <c r="J942" i="31"/>
  <c r="P941" i="31"/>
  <c r="H941" i="31"/>
  <c r="N940" i="31"/>
  <c r="F940" i="31"/>
  <c r="L939" i="31"/>
  <c r="J938" i="31"/>
  <c r="P937" i="31"/>
  <c r="H937" i="31"/>
  <c r="N936" i="31"/>
  <c r="F936" i="31"/>
  <c r="L935" i="31"/>
  <c r="J934" i="31"/>
  <c r="P933" i="31"/>
  <c r="H933" i="31"/>
  <c r="N932" i="31"/>
  <c r="F932" i="31"/>
  <c r="L931" i="31"/>
  <c r="N1018" i="31"/>
  <c r="F1017" i="31"/>
  <c r="I1016" i="31"/>
  <c r="J1015" i="31"/>
  <c r="N1014" i="31"/>
  <c r="F1013" i="31"/>
  <c r="K1012" i="31"/>
  <c r="P1011" i="31"/>
  <c r="G1011" i="31"/>
  <c r="L1010" i="31"/>
  <c r="Q1009" i="31"/>
  <c r="H1009" i="31"/>
  <c r="M1008" i="31"/>
  <c r="K1007" i="31"/>
  <c r="Q1006" i="31"/>
  <c r="I1006" i="31"/>
  <c r="O1005" i="31"/>
  <c r="G1005" i="31"/>
  <c r="M1004" i="31"/>
  <c r="K1003" i="31"/>
  <c r="Q1002" i="31"/>
  <c r="I1002" i="31"/>
  <c r="O1001" i="31"/>
  <c r="G1001" i="31"/>
  <c r="M1000" i="31"/>
  <c r="K999" i="31"/>
  <c r="Q998" i="31"/>
  <c r="I998" i="31"/>
  <c r="O997" i="31"/>
  <c r="G997" i="31"/>
  <c r="M996" i="31"/>
  <c r="K995" i="31"/>
  <c r="Q994" i="31"/>
  <c r="I994" i="31"/>
  <c r="O993" i="31"/>
  <c r="G993" i="31"/>
  <c r="M992" i="31"/>
  <c r="K991" i="31"/>
  <c r="Q990" i="31"/>
  <c r="I990" i="31"/>
  <c r="O989" i="31"/>
  <c r="G989" i="31"/>
  <c r="M988" i="31"/>
  <c r="K987" i="31"/>
  <c r="Q986" i="31"/>
  <c r="I986" i="31"/>
  <c r="O985" i="31"/>
  <c r="G985" i="31"/>
  <c r="M984" i="31"/>
  <c r="K983" i="31"/>
  <c r="Q982" i="31"/>
  <c r="I982" i="31"/>
  <c r="O981" i="31"/>
  <c r="G981" i="31"/>
  <c r="M980" i="31"/>
  <c r="K979" i="31"/>
  <c r="Q978" i="31"/>
  <c r="I978" i="31"/>
  <c r="O977" i="31"/>
  <c r="G977" i="31"/>
  <c r="M976" i="31"/>
  <c r="K975" i="31"/>
  <c r="Q974" i="31"/>
  <c r="I974" i="31"/>
  <c r="O973" i="31"/>
  <c r="G973" i="31"/>
  <c r="M972" i="31"/>
  <c r="K971" i="31"/>
  <c r="Q970" i="31"/>
  <c r="I970" i="31"/>
  <c r="O969" i="31"/>
  <c r="G969" i="31"/>
  <c r="M968" i="31"/>
  <c r="K967" i="31"/>
  <c r="Q966" i="31"/>
  <c r="I966" i="31"/>
  <c r="O965" i="31"/>
  <c r="G965" i="31"/>
  <c r="M964" i="31"/>
  <c r="K963" i="31"/>
  <c r="Q962" i="31"/>
  <c r="I962" i="31"/>
  <c r="O961" i="31"/>
  <c r="G961" i="31"/>
  <c r="M960" i="31"/>
  <c r="K959" i="31"/>
  <c r="Q958" i="31"/>
  <c r="I958" i="31"/>
  <c r="O957" i="31"/>
  <c r="G957" i="31"/>
  <c r="M956" i="31"/>
  <c r="K955" i="31"/>
  <c r="Q954" i="31"/>
  <c r="I954" i="31"/>
  <c r="O953" i="31"/>
  <c r="G953" i="31"/>
  <c r="M952" i="31"/>
  <c r="K951" i="31"/>
  <c r="Q950" i="31"/>
  <c r="I950" i="31"/>
  <c r="O949" i="31"/>
  <c r="G949" i="31"/>
  <c r="M948" i="31"/>
  <c r="K947" i="31"/>
  <c r="Q946" i="31"/>
  <c r="I946" i="31"/>
  <c r="O945" i="31"/>
  <c r="G945" i="31"/>
  <c r="M944" i="31"/>
  <c r="K943" i="31"/>
  <c r="Q942" i="31"/>
  <c r="I942" i="31"/>
  <c r="O941" i="31"/>
  <c r="G941" i="31"/>
  <c r="M940" i="31"/>
  <c r="K939" i="31"/>
  <c r="Q938" i="31"/>
  <c r="I938" i="31"/>
  <c r="O937" i="31"/>
  <c r="G937" i="31"/>
  <c r="M936" i="31"/>
  <c r="K935" i="31"/>
  <c r="Q934" i="31"/>
  <c r="I934" i="31"/>
  <c r="O933" i="31"/>
  <c r="G933" i="31"/>
  <c r="M932" i="31"/>
  <c r="M1018" i="31"/>
  <c r="H1016" i="31"/>
  <c r="I1015" i="31"/>
  <c r="M1014" i="31"/>
  <c r="P1013" i="31"/>
  <c r="J1012" i="31"/>
  <c r="O1011" i="31"/>
  <c r="F1011" i="31"/>
  <c r="K1010" i="31"/>
  <c r="P1009" i="31"/>
  <c r="F1009" i="31"/>
  <c r="L1008" i="31"/>
  <c r="J1007" i="31"/>
  <c r="P1006" i="31"/>
  <c r="H1006" i="31"/>
  <c r="N1005" i="31"/>
  <c r="F1005" i="31"/>
  <c r="L1004" i="31"/>
  <c r="J1003" i="31"/>
  <c r="P1002" i="31"/>
  <c r="H1002" i="31"/>
  <c r="N1001" i="31"/>
  <c r="F1001" i="31"/>
  <c r="L1000" i="31"/>
  <c r="J999" i="31"/>
  <c r="P998" i="31"/>
  <c r="H998" i="31"/>
  <c r="N997" i="31"/>
  <c r="F997" i="31"/>
  <c r="L996" i="31"/>
  <c r="J995" i="31"/>
  <c r="P994" i="31"/>
  <c r="H994" i="31"/>
  <c r="N993" i="31"/>
  <c r="F993" i="31"/>
  <c r="L992" i="31"/>
  <c r="J991" i="31"/>
  <c r="P990" i="31"/>
  <c r="H990" i="31"/>
  <c r="N989" i="31"/>
  <c r="F989" i="31"/>
  <c r="L988" i="31"/>
  <c r="J987" i="31"/>
  <c r="P986" i="31"/>
  <c r="H986" i="31"/>
  <c r="N985" i="31"/>
  <c r="F985" i="31"/>
  <c r="L984" i="31"/>
  <c r="J983" i="31"/>
  <c r="P982" i="31"/>
  <c r="H982" i="31"/>
  <c r="N981" i="31"/>
  <c r="F981" i="31"/>
  <c r="L980" i="31"/>
  <c r="J979" i="31"/>
  <c r="P978" i="31"/>
  <c r="H978" i="31"/>
  <c r="N977" i="31"/>
  <c r="F977" i="31"/>
  <c r="L976" i="31"/>
  <c r="J975" i="31"/>
  <c r="P974" i="31"/>
  <c r="H974" i="31"/>
  <c r="N973" i="31"/>
  <c r="F973" i="31"/>
  <c r="L972" i="31"/>
  <c r="J971" i="31"/>
  <c r="P970" i="31"/>
  <c r="H970" i="31"/>
  <c r="N969" i="31"/>
  <c r="F969" i="31"/>
  <c r="L968" i="31"/>
  <c r="J967" i="31"/>
  <c r="P966" i="31"/>
  <c r="H966" i="31"/>
  <c r="N965" i="31"/>
  <c r="F965" i="31"/>
  <c r="L964" i="31"/>
  <c r="J963" i="31"/>
  <c r="P962" i="31"/>
  <c r="H962" i="31"/>
  <c r="N961" i="31"/>
  <c r="F961" i="31"/>
  <c r="L960" i="31"/>
  <c r="J959" i="31"/>
  <c r="P958" i="31"/>
  <c r="H958" i="31"/>
  <c r="N957" i="31"/>
  <c r="F957" i="31"/>
  <c r="L956" i="31"/>
  <c r="J955" i="31"/>
  <c r="P954" i="31"/>
  <c r="H954" i="31"/>
  <c r="N953" i="31"/>
  <c r="F953" i="31"/>
  <c r="L952" i="31"/>
  <c r="J951" i="31"/>
  <c r="P950" i="31"/>
  <c r="H950" i="31"/>
  <c r="N949" i="31"/>
  <c r="F949" i="31"/>
  <c r="L948" i="31"/>
  <c r="J947" i="31"/>
  <c r="P946" i="31"/>
  <c r="H946" i="31"/>
  <c r="N945" i="31"/>
  <c r="F945" i="31"/>
  <c r="L944" i="31"/>
  <c r="J943" i="31"/>
  <c r="P942" i="31"/>
  <c r="H942" i="31"/>
  <c r="N941" i="31"/>
  <c r="F941" i="31"/>
  <c r="L940" i="31"/>
  <c r="J939" i="31"/>
  <c r="P938" i="31"/>
  <c r="H938" i="31"/>
  <c r="N937" i="31"/>
  <c r="F937" i="31"/>
  <c r="L936" i="31"/>
  <c r="J935" i="31"/>
  <c r="P934" i="31"/>
  <c r="H934" i="31"/>
  <c r="N933" i="31"/>
  <c r="F933" i="31"/>
  <c r="F1021" i="31"/>
  <c r="F1018" i="31"/>
  <c r="Q1016" i="31"/>
  <c r="Q1015" i="31"/>
  <c r="G1015" i="31"/>
  <c r="J1014" i="31"/>
  <c r="M1013" i="31"/>
  <c r="Q1012" i="31"/>
  <c r="H1012" i="31"/>
  <c r="M1011" i="31"/>
  <c r="H1010" i="31"/>
  <c r="M1009" i="31"/>
  <c r="J1008" i="31"/>
  <c r="P1007" i="31"/>
  <c r="H1007" i="31"/>
  <c r="N1006" i="31"/>
  <c r="F1006" i="31"/>
  <c r="L1005" i="31"/>
  <c r="J1004" i="31"/>
  <c r="P1003" i="31"/>
  <c r="H1003" i="31"/>
  <c r="N1002" i="31"/>
  <c r="F1002" i="31"/>
  <c r="L1001" i="31"/>
  <c r="J1000" i="31"/>
  <c r="P999" i="31"/>
  <c r="H999" i="31"/>
  <c r="N998" i="31"/>
  <c r="F998" i="31"/>
  <c r="L997" i="31"/>
  <c r="J996" i="31"/>
  <c r="P995" i="31"/>
  <c r="H995" i="31"/>
  <c r="N994" i="31"/>
  <c r="F994" i="31"/>
  <c r="L993" i="31"/>
  <c r="J992" i="31"/>
  <c r="P991" i="31"/>
  <c r="H991" i="31"/>
  <c r="N990" i="31"/>
  <c r="F990" i="31"/>
  <c r="L989" i="31"/>
  <c r="J988" i="31"/>
  <c r="P987" i="31"/>
  <c r="H987" i="31"/>
  <c r="N986" i="31"/>
  <c r="F986" i="31"/>
  <c r="L985" i="31"/>
  <c r="J984" i="31"/>
  <c r="P983" i="31"/>
  <c r="H983" i="31"/>
  <c r="N982" i="31"/>
  <c r="F982" i="31"/>
  <c r="L981" i="31"/>
  <c r="J980" i="31"/>
  <c r="P979" i="31"/>
  <c r="H979" i="31"/>
  <c r="N978" i="31"/>
  <c r="F978" i="31"/>
  <c r="L977" i="31"/>
  <c r="J976" i="31"/>
  <c r="P975" i="31"/>
  <c r="H975" i="31"/>
  <c r="N974" i="31"/>
  <c r="F974" i="31"/>
  <c r="L973" i="31"/>
  <c r="J972" i="31"/>
  <c r="P971" i="31"/>
  <c r="H971" i="31"/>
  <c r="N970" i="31"/>
  <c r="F970" i="31"/>
  <c r="L969" i="31"/>
  <c r="J968" i="31"/>
  <c r="P967" i="31"/>
  <c r="H967" i="31"/>
  <c r="N966" i="31"/>
  <c r="F966" i="31"/>
  <c r="L965" i="31"/>
  <c r="J964" i="31"/>
  <c r="P963" i="31"/>
  <c r="H963" i="31"/>
  <c r="N962" i="31"/>
  <c r="F962" i="31"/>
  <c r="L961" i="31"/>
  <c r="J960" i="31"/>
  <c r="P959" i="31"/>
  <c r="H959" i="31"/>
  <c r="N958" i="31"/>
  <c r="F958" i="31"/>
  <c r="L957" i="31"/>
  <c r="J956" i="31"/>
  <c r="P955" i="31"/>
  <c r="H955" i="31"/>
  <c r="N954" i="31"/>
  <c r="F954" i="31"/>
  <c r="L953" i="31"/>
  <c r="J952" i="31"/>
  <c r="P951" i="31"/>
  <c r="H951" i="31"/>
  <c r="N950" i="31"/>
  <c r="F950" i="31"/>
  <c r="L949" i="31"/>
  <c r="J948" i="31"/>
  <c r="P947" i="31"/>
  <c r="H947" i="31"/>
  <c r="N946" i="31"/>
  <c r="F946" i="31"/>
  <c r="L945" i="31"/>
  <c r="J944" i="31"/>
  <c r="P943" i="31"/>
  <c r="H943" i="31"/>
  <c r="N942" i="31"/>
  <c r="F942" i="31"/>
  <c r="L941" i="31"/>
  <c r="J940" i="31"/>
  <c r="P939" i="31"/>
  <c r="H939" i="31"/>
  <c r="N938" i="31"/>
  <c r="F938" i="31"/>
  <c r="L937" i="31"/>
  <c r="J936" i="31"/>
  <c r="P935" i="31"/>
  <c r="H935" i="31"/>
  <c r="N934" i="31"/>
  <c r="F934" i="31"/>
  <c r="L933" i="31"/>
  <c r="J932" i="31"/>
  <c r="P931" i="31"/>
  <c r="H931" i="31"/>
  <c r="L1020" i="31"/>
  <c r="P1016" i="31"/>
  <c r="P1015" i="31"/>
  <c r="F1015" i="31"/>
  <c r="H1014" i="31"/>
  <c r="L1013" i="31"/>
  <c r="P1012" i="31"/>
  <c r="G1012" i="31"/>
  <c r="L1011" i="31"/>
  <c r="P1010" i="31"/>
  <c r="G1010" i="31"/>
  <c r="L1009" i="31"/>
  <c r="Q1008" i="31"/>
  <c r="I1008" i="31"/>
  <c r="O1007" i="31"/>
  <c r="G1007" i="31"/>
  <c r="M1006" i="31"/>
  <c r="K1005" i="31"/>
  <c r="Q1004" i="31"/>
  <c r="I1004" i="31"/>
  <c r="O1003" i="31"/>
  <c r="G1003" i="31"/>
  <c r="M1002" i="31"/>
  <c r="K1001" i="31"/>
  <c r="Q1000" i="31"/>
  <c r="I1000" i="31"/>
  <c r="O999" i="31"/>
  <c r="G999" i="31"/>
  <c r="M998" i="31"/>
  <c r="K997" i="31"/>
  <c r="Q996" i="31"/>
  <c r="I996" i="31"/>
  <c r="O995" i="31"/>
  <c r="G995" i="31"/>
  <c r="M994" i="31"/>
  <c r="K993" i="31"/>
  <c r="Q992" i="31"/>
  <c r="I992" i="31"/>
  <c r="O991" i="31"/>
  <c r="G991" i="31"/>
  <c r="M990" i="31"/>
  <c r="K989" i="31"/>
  <c r="Q988" i="31"/>
  <c r="I988" i="31"/>
  <c r="O987" i="31"/>
  <c r="G987" i="31"/>
  <c r="M986" i="31"/>
  <c r="K985" i="31"/>
  <c r="Q984" i="31"/>
  <c r="I984" i="31"/>
  <c r="O983" i="31"/>
  <c r="G983" i="31"/>
  <c r="M982" i="31"/>
  <c r="K981" i="31"/>
  <c r="Q980" i="31"/>
  <c r="I980" i="31"/>
  <c r="O979" i="31"/>
  <c r="G979" i="31"/>
  <c r="M978" i="31"/>
  <c r="K977" i="31"/>
  <c r="Q976" i="31"/>
  <c r="I976" i="31"/>
  <c r="O975" i="31"/>
  <c r="G975" i="31"/>
  <c r="M974" i="31"/>
  <c r="K973" i="31"/>
  <c r="Q972" i="31"/>
  <c r="I972" i="31"/>
  <c r="O971" i="31"/>
  <c r="G971" i="31"/>
  <c r="M970" i="31"/>
  <c r="K969" i="31"/>
  <c r="Q968" i="31"/>
  <c r="I968" i="31"/>
  <c r="O967" i="31"/>
  <c r="G967" i="31"/>
  <c r="M966" i="31"/>
  <c r="K965" i="31"/>
  <c r="Q964" i="31"/>
  <c r="I964" i="31"/>
  <c r="O963" i="31"/>
  <c r="G963" i="31"/>
  <c r="M962" i="31"/>
  <c r="K961" i="31"/>
  <c r="Q960" i="31"/>
  <c r="I960" i="31"/>
  <c r="O959" i="31"/>
  <c r="G959" i="31"/>
  <c r="M958" i="31"/>
  <c r="K957" i="31"/>
  <c r="Q956" i="31"/>
  <c r="I956" i="31"/>
  <c r="O955" i="31"/>
  <c r="G955" i="31"/>
  <c r="M954" i="31"/>
  <c r="K953" i="31"/>
  <c r="Q952" i="31"/>
  <c r="I952" i="31"/>
  <c r="O951" i="31"/>
  <c r="G951" i="31"/>
  <c r="M950" i="31"/>
  <c r="K949" i="31"/>
  <c r="Q948" i="31"/>
  <c r="I948" i="31"/>
  <c r="O947" i="31"/>
  <c r="G947" i="31"/>
  <c r="M946" i="31"/>
  <c r="K945" i="31"/>
  <c r="Q944" i="31"/>
  <c r="I944" i="31"/>
  <c r="O943" i="31"/>
  <c r="G943" i="31"/>
  <c r="M942" i="31"/>
  <c r="K941" i="31"/>
  <c r="Q940" i="31"/>
  <c r="I940" i="31"/>
  <c r="O939" i="31"/>
  <c r="G939" i="31"/>
  <c r="M938" i="31"/>
  <c r="K937" i="31"/>
  <c r="Q936" i="31"/>
  <c r="I936" i="31"/>
  <c r="O935" i="31"/>
  <c r="G935" i="31"/>
  <c r="M934" i="31"/>
  <c r="K933" i="31"/>
  <c r="Q932" i="31"/>
  <c r="I932" i="31"/>
  <c r="O931" i="31"/>
  <c r="G931" i="31"/>
  <c r="J1019" i="31"/>
  <c r="N1017" i="31"/>
  <c r="L1016" i="31"/>
  <c r="O1015" i="31"/>
  <c r="G1014" i="31"/>
  <c r="K1013" i="31"/>
  <c r="O1012" i="31"/>
  <c r="F1012" i="31"/>
  <c r="J1011" i="31"/>
  <c r="O1010" i="31"/>
  <c r="F1010" i="31"/>
  <c r="K1009" i="31"/>
  <c r="P1008" i="31"/>
  <c r="H1008" i="31"/>
  <c r="N1007" i="31"/>
  <c r="F1007" i="31"/>
  <c r="L1006" i="31"/>
  <c r="J1005" i="31"/>
  <c r="P1004" i="31"/>
  <c r="H1004" i="31"/>
  <c r="N1003" i="31"/>
  <c r="F1003" i="31"/>
  <c r="L1002" i="31"/>
  <c r="J1001" i="31"/>
  <c r="P1000" i="31"/>
  <c r="H1000" i="31"/>
  <c r="N999" i="31"/>
  <c r="F999" i="31"/>
  <c r="L998" i="31"/>
  <c r="J997" i="31"/>
  <c r="P996" i="31"/>
  <c r="H996" i="31"/>
  <c r="N995" i="31"/>
  <c r="F995" i="31"/>
  <c r="L994" i="31"/>
  <c r="J993" i="31"/>
  <c r="P992" i="31"/>
  <c r="H992" i="31"/>
  <c r="N991" i="31"/>
  <c r="F991" i="31"/>
  <c r="L990" i="31"/>
  <c r="J989" i="31"/>
  <c r="P988" i="31"/>
  <c r="H988" i="31"/>
  <c r="N987" i="31"/>
  <c r="F987" i="31"/>
  <c r="L986" i="31"/>
  <c r="J985" i="31"/>
  <c r="P984" i="31"/>
  <c r="H984" i="31"/>
  <c r="G1019" i="31"/>
  <c r="L1017" i="31"/>
  <c r="K1016" i="31"/>
  <c r="N1015" i="31"/>
  <c r="P1014" i="31"/>
  <c r="F1014" i="31"/>
  <c r="J1013" i="31"/>
  <c r="N1012" i="31"/>
  <c r="I1011" i="31"/>
  <c r="N1010" i="31"/>
  <c r="J1009" i="31"/>
  <c r="O1008" i="31"/>
  <c r="G1008" i="31"/>
  <c r="M1007" i="31"/>
  <c r="K1006" i="31"/>
  <c r="Q1005" i="31"/>
  <c r="I1005" i="31"/>
  <c r="O1004" i="31"/>
  <c r="G1004" i="31"/>
  <c r="M1003" i="31"/>
  <c r="K1002" i="31"/>
  <c r="Q1001" i="31"/>
  <c r="I1001" i="31"/>
  <c r="O1000" i="31"/>
  <c r="G1000" i="31"/>
  <c r="M999" i="31"/>
  <c r="K998" i="31"/>
  <c r="Q997" i="31"/>
  <c r="I997" i="31"/>
  <c r="O996" i="31"/>
  <c r="G996" i="31"/>
  <c r="M995" i="31"/>
  <c r="K994" i="31"/>
  <c r="Q993" i="31"/>
  <c r="I993" i="31"/>
  <c r="O992" i="31"/>
  <c r="G992" i="31"/>
  <c r="M991" i="31"/>
  <c r="K990" i="31"/>
  <c r="Q989" i="31"/>
  <c r="I989" i="31"/>
  <c r="O988" i="31"/>
  <c r="G988" i="31"/>
  <c r="M987" i="31"/>
  <c r="K986" i="31"/>
  <c r="Q985" i="31"/>
  <c r="I985" i="31"/>
  <c r="O984" i="31"/>
  <c r="G984" i="31"/>
  <c r="M983" i="31"/>
  <c r="K982" i="31"/>
  <c r="Q981" i="31"/>
  <c r="I981" i="31"/>
  <c r="O980" i="31"/>
  <c r="G980" i="31"/>
  <c r="M979" i="31"/>
  <c r="K978" i="31"/>
  <c r="Q977" i="31"/>
  <c r="I977" i="31"/>
  <c r="O976" i="31"/>
  <c r="G976" i="31"/>
  <c r="M975" i="31"/>
  <c r="K974" i="31"/>
  <c r="Q973" i="31"/>
  <c r="I973" i="31"/>
  <c r="O972" i="31"/>
  <c r="G972" i="31"/>
  <c r="M971" i="31"/>
  <c r="K970" i="31"/>
  <c r="Q969" i="31"/>
  <c r="I969" i="31"/>
  <c r="O968" i="31"/>
  <c r="G968" i="31"/>
  <c r="M967" i="31"/>
  <c r="K966" i="31"/>
  <c r="Q965" i="31"/>
  <c r="I965" i="31"/>
  <c r="O964" i="31"/>
  <c r="G964" i="31"/>
  <c r="M963" i="31"/>
  <c r="K962" i="31"/>
  <c r="Q961" i="31"/>
  <c r="I961" i="31"/>
  <c r="O960" i="31"/>
  <c r="G960" i="31"/>
  <c r="M959" i="31"/>
  <c r="K958" i="31"/>
  <c r="Q957" i="31"/>
  <c r="I957" i="31"/>
  <c r="O956" i="31"/>
  <c r="G956" i="31"/>
  <c r="M955" i="31"/>
  <c r="K954" i="31"/>
  <c r="Q953" i="31"/>
  <c r="I953" i="31"/>
  <c r="O952" i="31"/>
  <c r="G952" i="31"/>
  <c r="M951" i="31"/>
  <c r="K950" i="31"/>
  <c r="Q949" i="31"/>
  <c r="I949" i="31"/>
  <c r="O948" i="31"/>
  <c r="G948" i="31"/>
  <c r="M947" i="31"/>
  <c r="K946" i="31"/>
  <c r="Q945" i="31"/>
  <c r="I945" i="31"/>
  <c r="O944" i="31"/>
  <c r="G944" i="31"/>
  <c r="M943" i="31"/>
  <c r="K942" i="31"/>
  <c r="Q941" i="31"/>
  <c r="I941" i="31"/>
  <c r="O940" i="31"/>
  <c r="G940" i="31"/>
  <c r="M939" i="31"/>
  <c r="K938" i="31"/>
  <c r="Q937" i="31"/>
  <c r="I937" i="31"/>
  <c r="O936" i="31"/>
  <c r="G936" i="31"/>
  <c r="M935" i="31"/>
  <c r="K934" i="31"/>
  <c r="Q933" i="31"/>
  <c r="I933" i="31"/>
  <c r="O932" i="31"/>
  <c r="G932" i="31"/>
  <c r="M931" i="31"/>
  <c r="K1004" i="31"/>
  <c r="Q1003" i="31"/>
  <c r="G998" i="31"/>
  <c r="M997" i="31"/>
  <c r="I991" i="31"/>
  <c r="M981" i="31"/>
  <c r="F979" i="31"/>
  <c r="K976" i="31"/>
  <c r="M973" i="31"/>
  <c r="F971" i="31"/>
  <c r="K968" i="31"/>
  <c r="M965" i="31"/>
  <c r="F963" i="31"/>
  <c r="K960" i="31"/>
  <c r="M957" i="31"/>
  <c r="F955" i="31"/>
  <c r="K952" i="31"/>
  <c r="M949" i="31"/>
  <c r="F947" i="31"/>
  <c r="K944" i="31"/>
  <c r="M941" i="31"/>
  <c r="F939" i="31"/>
  <c r="K936" i="31"/>
  <c r="M933" i="31"/>
  <c r="Q931" i="31"/>
  <c r="P930" i="31"/>
  <c r="H930" i="31"/>
  <c r="N929" i="31"/>
  <c r="F929" i="31"/>
  <c r="L928" i="31"/>
  <c r="J927" i="31"/>
  <c r="P926" i="31"/>
  <c r="H926" i="31"/>
  <c r="N925" i="31"/>
  <c r="F925" i="31"/>
  <c r="L924" i="31"/>
  <c r="J923" i="31"/>
  <c r="P922" i="31"/>
  <c r="H922" i="31"/>
  <c r="N921" i="31"/>
  <c r="F921" i="31"/>
  <c r="L920" i="31"/>
  <c r="J919" i="31"/>
  <c r="P918" i="31"/>
  <c r="H918" i="31"/>
  <c r="N917" i="31"/>
  <c r="F917" i="31"/>
  <c r="L916" i="31"/>
  <c r="J915" i="31"/>
  <c r="P914" i="31"/>
  <c r="H914" i="31"/>
  <c r="N913" i="31"/>
  <c r="F913" i="31"/>
  <c r="L912" i="31"/>
  <c r="J911" i="31"/>
  <c r="P910" i="31"/>
  <c r="H910" i="31"/>
  <c r="N909" i="31"/>
  <c r="F909" i="31"/>
  <c r="L908" i="31"/>
  <c r="J907" i="31"/>
  <c r="P906" i="31"/>
  <c r="H906" i="31"/>
  <c r="N905" i="31"/>
  <c r="F905" i="31"/>
  <c r="L904" i="31"/>
  <c r="J903" i="31"/>
  <c r="P902" i="31"/>
  <c r="H902" i="31"/>
  <c r="N901" i="31"/>
  <c r="F901" i="31"/>
  <c r="L900" i="31"/>
  <c r="J899" i="31"/>
  <c r="P898" i="31"/>
  <c r="H898" i="31"/>
  <c r="N897" i="31"/>
  <c r="F897" i="31"/>
  <c r="L896" i="31"/>
  <c r="J895" i="31"/>
  <c r="P894" i="31"/>
  <c r="H894" i="31"/>
  <c r="N893" i="31"/>
  <c r="F893" i="31"/>
  <c r="L892" i="31"/>
  <c r="J891" i="31"/>
  <c r="P890" i="31"/>
  <c r="H890" i="31"/>
  <c r="N889" i="31"/>
  <c r="F889" i="31"/>
  <c r="L888" i="31"/>
  <c r="J887" i="31"/>
  <c r="P886" i="31"/>
  <c r="H886" i="31"/>
  <c r="N885" i="31"/>
  <c r="F885" i="31"/>
  <c r="L884" i="31"/>
  <c r="J883" i="31"/>
  <c r="P882" i="31"/>
  <c r="H882" i="31"/>
  <c r="N881" i="31"/>
  <c r="F881" i="31"/>
  <c r="L880" i="31"/>
  <c r="J879" i="31"/>
  <c r="P878" i="31"/>
  <c r="H878" i="31"/>
  <c r="N877" i="31"/>
  <c r="F877" i="31"/>
  <c r="L876" i="31"/>
  <c r="J875" i="31"/>
  <c r="P874" i="31"/>
  <c r="H874" i="31"/>
  <c r="N873" i="31"/>
  <c r="F873" i="31"/>
  <c r="L872" i="31"/>
  <c r="J871" i="31"/>
  <c r="P870" i="31"/>
  <c r="H870" i="31"/>
  <c r="N869" i="31"/>
  <c r="F869" i="31"/>
  <c r="L868" i="31"/>
  <c r="J867" i="31"/>
  <c r="P866" i="31"/>
  <c r="H866" i="31"/>
  <c r="N865" i="31"/>
  <c r="F865" i="31"/>
  <c r="L864" i="31"/>
  <c r="J863" i="31"/>
  <c r="P862" i="31"/>
  <c r="H862" i="31"/>
  <c r="N861" i="31"/>
  <c r="F861" i="31"/>
  <c r="L860" i="31"/>
  <c r="J859" i="31"/>
  <c r="P858" i="31"/>
  <c r="H858" i="31"/>
  <c r="N857" i="31"/>
  <c r="F857" i="31"/>
  <c r="L856" i="31"/>
  <c r="J855" i="31"/>
  <c r="J1010" i="31"/>
  <c r="N1009" i="31"/>
  <c r="I1003" i="31"/>
  <c r="O990" i="31"/>
  <c r="K984" i="31"/>
  <c r="Q983" i="31"/>
  <c r="J981" i="31"/>
  <c r="O978" i="31"/>
  <c r="H976" i="31"/>
  <c r="Q975" i="31"/>
  <c r="J973" i="31"/>
  <c r="O970" i="31"/>
  <c r="H968" i="31"/>
  <c r="Q967" i="31"/>
  <c r="J965" i="31"/>
  <c r="O962" i="31"/>
  <c r="H960" i="31"/>
  <c r="Q959" i="31"/>
  <c r="J957" i="31"/>
  <c r="O954" i="31"/>
  <c r="H952" i="31"/>
  <c r="Q951" i="31"/>
  <c r="J949" i="31"/>
  <c r="O946" i="31"/>
  <c r="H944" i="31"/>
  <c r="Q943" i="31"/>
  <c r="J941" i="31"/>
  <c r="O938" i="31"/>
  <c r="H936" i="31"/>
  <c r="Q935" i="31"/>
  <c r="J933" i="31"/>
  <c r="N931" i="31"/>
  <c r="O930" i="31"/>
  <c r="G930" i="31"/>
  <c r="M929" i="31"/>
  <c r="K928" i="31"/>
  <c r="Q927" i="31"/>
  <c r="I927" i="31"/>
  <c r="O926" i="31"/>
  <c r="G926" i="31"/>
  <c r="M925" i="31"/>
  <c r="K924" i="31"/>
  <c r="Q923" i="31"/>
  <c r="I923" i="31"/>
  <c r="O922" i="31"/>
  <c r="G922" i="31"/>
  <c r="M921" i="31"/>
  <c r="K920" i="31"/>
  <c r="Q919" i="31"/>
  <c r="I919" i="31"/>
  <c r="O918" i="31"/>
  <c r="G918" i="31"/>
  <c r="M917" i="31"/>
  <c r="K916" i="31"/>
  <c r="Q915" i="31"/>
  <c r="I915" i="31"/>
  <c r="O914" i="31"/>
  <c r="G914" i="31"/>
  <c r="M913" i="31"/>
  <c r="K912" i="31"/>
  <c r="Q911" i="31"/>
  <c r="I911" i="31"/>
  <c r="O910" i="31"/>
  <c r="G910" i="31"/>
  <c r="M909" i="31"/>
  <c r="K908" i="31"/>
  <c r="Q907" i="31"/>
  <c r="I907" i="31"/>
  <c r="O906" i="31"/>
  <c r="G906" i="31"/>
  <c r="M905" i="31"/>
  <c r="K904" i="31"/>
  <c r="Q903" i="31"/>
  <c r="I903" i="31"/>
  <c r="O902" i="31"/>
  <c r="G902" i="31"/>
  <c r="M901" i="31"/>
  <c r="K900" i="31"/>
  <c r="Q899" i="31"/>
  <c r="I899" i="31"/>
  <c r="O898" i="31"/>
  <c r="G898" i="31"/>
  <c r="M897" i="31"/>
  <c r="K896" i="31"/>
  <c r="Q895" i="31"/>
  <c r="I895" i="31"/>
  <c r="O894" i="31"/>
  <c r="G894" i="31"/>
  <c r="M893" i="31"/>
  <c r="K892" i="31"/>
  <c r="Q891" i="31"/>
  <c r="I891" i="31"/>
  <c r="O890" i="31"/>
  <c r="G890" i="31"/>
  <c r="M889" i="31"/>
  <c r="K888" i="31"/>
  <c r="Q887" i="31"/>
  <c r="I887" i="31"/>
  <c r="O886" i="31"/>
  <c r="G886" i="31"/>
  <c r="M885" i="31"/>
  <c r="K884" i="31"/>
  <c r="Q883" i="31"/>
  <c r="I883" i="31"/>
  <c r="O882" i="31"/>
  <c r="G882" i="31"/>
  <c r="M881" i="31"/>
  <c r="K880" i="31"/>
  <c r="Q879" i="31"/>
  <c r="I879" i="31"/>
  <c r="O878" i="31"/>
  <c r="G878" i="31"/>
  <c r="M877" i="31"/>
  <c r="K876" i="31"/>
  <c r="Q875" i="31"/>
  <c r="I875" i="31"/>
  <c r="O874" i="31"/>
  <c r="G874" i="31"/>
  <c r="M873" i="31"/>
  <c r="K872" i="31"/>
  <c r="Q871" i="31"/>
  <c r="I871" i="31"/>
  <c r="O870" i="31"/>
  <c r="G870" i="31"/>
  <c r="M869" i="31"/>
  <c r="K868" i="31"/>
  <c r="Q867" i="31"/>
  <c r="I867" i="31"/>
  <c r="O866" i="31"/>
  <c r="G866" i="31"/>
  <c r="M865" i="31"/>
  <c r="K864" i="31"/>
  <c r="O1002" i="31"/>
  <c r="K996" i="31"/>
  <c r="Q995" i="31"/>
  <c r="G990" i="31"/>
  <c r="M989" i="31"/>
  <c r="N983" i="31"/>
  <c r="L978" i="31"/>
  <c r="N975" i="31"/>
  <c r="L970" i="31"/>
  <c r="N967" i="31"/>
  <c r="L962" i="31"/>
  <c r="N959" i="31"/>
  <c r="L954" i="31"/>
  <c r="N951" i="31"/>
  <c r="L946" i="31"/>
  <c r="N943" i="31"/>
  <c r="L938" i="31"/>
  <c r="N935" i="31"/>
  <c r="K931" i="31"/>
  <c r="N930" i="31"/>
  <c r="F930" i="31"/>
  <c r="L929" i="31"/>
  <c r="J928" i="31"/>
  <c r="P927" i="31"/>
  <c r="H927" i="31"/>
  <c r="N926" i="31"/>
  <c r="F926" i="31"/>
  <c r="L925" i="31"/>
  <c r="J924" i="31"/>
  <c r="P923" i="31"/>
  <c r="H923" i="31"/>
  <c r="N922" i="31"/>
  <c r="F922" i="31"/>
  <c r="L921" i="31"/>
  <c r="J920" i="31"/>
  <c r="P919" i="31"/>
  <c r="H919" i="31"/>
  <c r="N918" i="31"/>
  <c r="F918" i="31"/>
  <c r="L917" i="31"/>
  <c r="J916" i="31"/>
  <c r="P915" i="31"/>
  <c r="H915" i="31"/>
  <c r="N914" i="31"/>
  <c r="F914" i="31"/>
  <c r="L913" i="31"/>
  <c r="J912" i="31"/>
  <c r="P911" i="31"/>
  <c r="H911" i="31"/>
  <c r="N910" i="31"/>
  <c r="F910" i="31"/>
  <c r="L909" i="31"/>
  <c r="J908" i="31"/>
  <c r="P907" i="31"/>
  <c r="H907" i="31"/>
  <c r="N906" i="31"/>
  <c r="F906" i="31"/>
  <c r="L905" i="31"/>
  <c r="J904" i="31"/>
  <c r="P903" i="31"/>
  <c r="H903" i="31"/>
  <c r="N902" i="31"/>
  <c r="F902" i="31"/>
  <c r="L901" i="31"/>
  <c r="J900" i="31"/>
  <c r="P899" i="31"/>
  <c r="H899" i="31"/>
  <c r="N898" i="31"/>
  <c r="F898" i="31"/>
  <c r="L897" i="31"/>
  <c r="J896" i="31"/>
  <c r="P895" i="31"/>
  <c r="H895" i="31"/>
  <c r="N894" i="31"/>
  <c r="F894" i="31"/>
  <c r="L893" i="31"/>
  <c r="J892" i="31"/>
  <c r="P891" i="31"/>
  <c r="H891" i="31"/>
  <c r="N890" i="31"/>
  <c r="F890" i="31"/>
  <c r="L889" i="31"/>
  <c r="J888" i="31"/>
  <c r="P887" i="31"/>
  <c r="H887" i="31"/>
  <c r="N886" i="31"/>
  <c r="F886" i="31"/>
  <c r="L885" i="31"/>
  <c r="J884" i="31"/>
  <c r="P883" i="31"/>
  <c r="H883" i="31"/>
  <c r="N882" i="31"/>
  <c r="F882" i="31"/>
  <c r="L881" i="31"/>
  <c r="J880" i="31"/>
  <c r="P879" i="31"/>
  <c r="H879" i="31"/>
  <c r="N878" i="31"/>
  <c r="F878" i="31"/>
  <c r="L877" i="31"/>
  <c r="J876" i="31"/>
  <c r="P875" i="31"/>
  <c r="H875" i="31"/>
  <c r="N874" i="31"/>
  <c r="F874" i="31"/>
  <c r="L873" i="31"/>
  <c r="J872" i="31"/>
  <c r="P871" i="31"/>
  <c r="H871" i="31"/>
  <c r="N870" i="31"/>
  <c r="F870" i="31"/>
  <c r="L869" i="31"/>
  <c r="J868" i="31"/>
  <c r="P867" i="31"/>
  <c r="H867" i="31"/>
  <c r="N866" i="31"/>
  <c r="F866" i="31"/>
  <c r="L865" i="31"/>
  <c r="J864" i="31"/>
  <c r="P863" i="31"/>
  <c r="H863" i="31"/>
  <c r="N862" i="31"/>
  <c r="F862" i="31"/>
  <c r="L861" i="31"/>
  <c r="J860" i="31"/>
  <c r="P859" i="31"/>
  <c r="H1018" i="31"/>
  <c r="K1008" i="31"/>
  <c r="Q1007" i="31"/>
  <c r="G1002" i="31"/>
  <c r="M1001" i="31"/>
  <c r="I995" i="31"/>
  <c r="I983" i="31"/>
  <c r="P980" i="31"/>
  <c r="G978" i="31"/>
  <c r="I975" i="31"/>
  <c r="P972" i="31"/>
  <c r="G970" i="31"/>
  <c r="I967" i="31"/>
  <c r="P964" i="31"/>
  <c r="G962" i="31"/>
  <c r="I959" i="31"/>
  <c r="P956" i="31"/>
  <c r="G954" i="31"/>
  <c r="I951" i="31"/>
  <c r="P948" i="31"/>
  <c r="G946" i="31"/>
  <c r="I943" i="31"/>
  <c r="P940" i="31"/>
  <c r="G938" i="31"/>
  <c r="I935" i="31"/>
  <c r="P932" i="31"/>
  <c r="J931" i="31"/>
  <c r="M930" i="31"/>
  <c r="K929" i="31"/>
  <c r="Q928" i="31"/>
  <c r="I928" i="31"/>
  <c r="O927" i="31"/>
  <c r="G927" i="31"/>
  <c r="M926" i="31"/>
  <c r="K925" i="31"/>
  <c r="Q924" i="31"/>
  <c r="I924" i="31"/>
  <c r="O923" i="31"/>
  <c r="G923" i="31"/>
  <c r="M922" i="31"/>
  <c r="K921" i="31"/>
  <c r="Q920" i="31"/>
  <c r="I920" i="31"/>
  <c r="O919" i="31"/>
  <c r="G919" i="31"/>
  <c r="M918" i="31"/>
  <c r="K917" i="31"/>
  <c r="Q916" i="31"/>
  <c r="I916" i="31"/>
  <c r="O915" i="31"/>
  <c r="G915" i="31"/>
  <c r="M914" i="31"/>
  <c r="K913" i="31"/>
  <c r="Q912" i="31"/>
  <c r="I912" i="31"/>
  <c r="O911" i="31"/>
  <c r="G911" i="31"/>
  <c r="M910" i="31"/>
  <c r="K909" i="31"/>
  <c r="Q908" i="31"/>
  <c r="I908" i="31"/>
  <c r="O907" i="31"/>
  <c r="G907" i="31"/>
  <c r="M906" i="31"/>
  <c r="K905" i="31"/>
  <c r="Q904" i="31"/>
  <c r="I904" i="31"/>
  <c r="O903" i="31"/>
  <c r="G903" i="31"/>
  <c r="M902" i="31"/>
  <c r="K901" i="31"/>
  <c r="Q900" i="31"/>
  <c r="I900" i="31"/>
  <c r="O899" i="31"/>
  <c r="G899" i="31"/>
  <c r="M898" i="31"/>
  <c r="K897" i="31"/>
  <c r="Q896" i="31"/>
  <c r="I896" i="31"/>
  <c r="O895" i="31"/>
  <c r="G895" i="31"/>
  <c r="M894" i="31"/>
  <c r="K893" i="31"/>
  <c r="Q892" i="31"/>
  <c r="I892" i="31"/>
  <c r="O891" i="31"/>
  <c r="G891" i="31"/>
  <c r="M890" i="31"/>
  <c r="K889" i="31"/>
  <c r="Q888" i="31"/>
  <c r="I888" i="31"/>
  <c r="O887" i="31"/>
  <c r="G887" i="31"/>
  <c r="M886" i="31"/>
  <c r="K885" i="31"/>
  <c r="Q884" i="31"/>
  <c r="I884" i="31"/>
  <c r="O883" i="31"/>
  <c r="G883" i="31"/>
  <c r="M882" i="31"/>
  <c r="K881" i="31"/>
  <c r="Q880" i="31"/>
  <c r="I880" i="31"/>
  <c r="O879" i="31"/>
  <c r="G879" i="31"/>
  <c r="M878" i="31"/>
  <c r="K877" i="31"/>
  <c r="Q876" i="31"/>
  <c r="I876" i="31"/>
  <c r="O875" i="31"/>
  <c r="G875" i="31"/>
  <c r="M874" i="31"/>
  <c r="K873" i="31"/>
  <c r="Q872" i="31"/>
  <c r="I872" i="31"/>
  <c r="O871" i="31"/>
  <c r="G871" i="31"/>
  <c r="M870" i="31"/>
  <c r="K869" i="31"/>
  <c r="Q868" i="31"/>
  <c r="I868" i="31"/>
  <c r="O867" i="31"/>
  <c r="G867" i="31"/>
  <c r="H1015" i="31"/>
  <c r="I1007" i="31"/>
  <c r="O994" i="31"/>
  <c r="K988" i="31"/>
  <c r="Q987" i="31"/>
  <c r="F983" i="31"/>
  <c r="K980" i="31"/>
  <c r="M977" i="31"/>
  <c r="F975" i="31"/>
  <c r="K972" i="31"/>
  <c r="M969" i="31"/>
  <c r="F967" i="31"/>
  <c r="K964" i="31"/>
  <c r="M961" i="31"/>
  <c r="F959" i="31"/>
  <c r="K956" i="31"/>
  <c r="M953" i="31"/>
  <c r="F951" i="31"/>
  <c r="K948" i="31"/>
  <c r="M945" i="31"/>
  <c r="F943" i="31"/>
  <c r="K940" i="31"/>
  <c r="M937" i="31"/>
  <c r="F935" i="31"/>
  <c r="L932" i="31"/>
  <c r="I931" i="31"/>
  <c r="L930" i="31"/>
  <c r="J929" i="31"/>
  <c r="P928" i="31"/>
  <c r="H928" i="31"/>
  <c r="N927" i="31"/>
  <c r="F927" i="31"/>
  <c r="L926" i="31"/>
  <c r="J925" i="31"/>
  <c r="P924" i="31"/>
  <c r="H924" i="31"/>
  <c r="N923" i="31"/>
  <c r="F923" i="31"/>
  <c r="L922" i="31"/>
  <c r="J921" i="31"/>
  <c r="P920" i="31"/>
  <c r="H920" i="31"/>
  <c r="N919" i="31"/>
  <c r="F919" i="31"/>
  <c r="L918" i="31"/>
  <c r="J917" i="31"/>
  <c r="P916" i="31"/>
  <c r="H916" i="31"/>
  <c r="N915" i="31"/>
  <c r="F915" i="31"/>
  <c r="L914" i="31"/>
  <c r="J913" i="31"/>
  <c r="P912" i="31"/>
  <c r="H912" i="31"/>
  <c r="N911" i="31"/>
  <c r="F911" i="31"/>
  <c r="L910" i="31"/>
  <c r="J909" i="31"/>
  <c r="P908" i="31"/>
  <c r="H908" i="31"/>
  <c r="N907" i="31"/>
  <c r="F907" i="31"/>
  <c r="L906" i="31"/>
  <c r="J905" i="31"/>
  <c r="P904" i="31"/>
  <c r="H904" i="31"/>
  <c r="N903" i="31"/>
  <c r="F903" i="31"/>
  <c r="L902" i="31"/>
  <c r="J901" i="31"/>
  <c r="P900" i="31"/>
  <c r="H900" i="31"/>
  <c r="N899" i="31"/>
  <c r="F899" i="31"/>
  <c r="L898" i="31"/>
  <c r="J897" i="31"/>
  <c r="P896" i="31"/>
  <c r="H896" i="31"/>
  <c r="N895" i="31"/>
  <c r="F895" i="31"/>
  <c r="L894" i="31"/>
  <c r="J893" i="31"/>
  <c r="P892" i="31"/>
  <c r="H892" i="31"/>
  <c r="N891" i="31"/>
  <c r="F891" i="31"/>
  <c r="L890" i="31"/>
  <c r="J889" i="31"/>
  <c r="P888" i="31"/>
  <c r="H888" i="31"/>
  <c r="N887" i="31"/>
  <c r="F887" i="31"/>
  <c r="L886" i="31"/>
  <c r="J885" i="31"/>
  <c r="P884" i="31"/>
  <c r="H884" i="31"/>
  <c r="N883" i="31"/>
  <c r="F883" i="31"/>
  <c r="L882" i="31"/>
  <c r="J881" i="31"/>
  <c r="P880" i="31"/>
  <c r="H880" i="31"/>
  <c r="N879" i="31"/>
  <c r="F879" i="31"/>
  <c r="L878" i="31"/>
  <c r="J877" i="31"/>
  <c r="P876" i="31"/>
  <c r="H876" i="31"/>
  <c r="N875" i="31"/>
  <c r="F875" i="31"/>
  <c r="L874" i="31"/>
  <c r="J873" i="31"/>
  <c r="P872" i="31"/>
  <c r="H872" i="31"/>
  <c r="N871" i="31"/>
  <c r="F871" i="31"/>
  <c r="L870" i="31"/>
  <c r="J869" i="31"/>
  <c r="P868" i="31"/>
  <c r="H868" i="31"/>
  <c r="N867" i="31"/>
  <c r="F867" i="31"/>
  <c r="L866" i="31"/>
  <c r="J865" i="31"/>
  <c r="P864" i="31"/>
  <c r="H864" i="31"/>
  <c r="N863" i="31"/>
  <c r="F863" i="31"/>
  <c r="L862" i="31"/>
  <c r="J861" i="31"/>
  <c r="P860" i="31"/>
  <c r="H860" i="31"/>
  <c r="N859" i="31"/>
  <c r="F859" i="31"/>
  <c r="L1014" i="31"/>
  <c r="N1013" i="31"/>
  <c r="O1006" i="31"/>
  <c r="K1000" i="31"/>
  <c r="Q999" i="31"/>
  <c r="G994" i="31"/>
  <c r="M993" i="31"/>
  <c r="I987" i="31"/>
  <c r="O982" i="31"/>
  <c r="H980" i="31"/>
  <c r="Q979" i="31"/>
  <c r="J977" i="31"/>
  <c r="O974" i="31"/>
  <c r="H972" i="31"/>
  <c r="Q971" i="31"/>
  <c r="J969" i="31"/>
  <c r="O966" i="31"/>
  <c r="H964" i="31"/>
  <c r="Q963" i="31"/>
  <c r="J961" i="31"/>
  <c r="O958" i="31"/>
  <c r="H956" i="31"/>
  <c r="Q955" i="31"/>
  <c r="J953" i="31"/>
  <c r="O950" i="31"/>
  <c r="H948" i="31"/>
  <c r="Q947" i="31"/>
  <c r="J945" i="31"/>
  <c r="O942" i="31"/>
  <c r="H940" i="31"/>
  <c r="Q939" i="31"/>
  <c r="J937" i="31"/>
  <c r="O934" i="31"/>
  <c r="K932" i="31"/>
  <c r="F931" i="31"/>
  <c r="K930" i="31"/>
  <c r="Q929" i="31"/>
  <c r="I929" i="31"/>
  <c r="O928" i="31"/>
  <c r="G928" i="31"/>
  <c r="M927" i="31"/>
  <c r="K926" i="31"/>
  <c r="Q925" i="31"/>
  <c r="I925" i="31"/>
  <c r="O924" i="31"/>
  <c r="G924" i="31"/>
  <c r="M923" i="31"/>
  <c r="K922" i="31"/>
  <c r="Q921" i="31"/>
  <c r="I921" i="31"/>
  <c r="O920" i="31"/>
  <c r="G920" i="31"/>
  <c r="M919" i="31"/>
  <c r="K918" i="31"/>
  <c r="Q917" i="31"/>
  <c r="I917" i="31"/>
  <c r="O916" i="31"/>
  <c r="G916" i="31"/>
  <c r="M915" i="31"/>
  <c r="K914" i="31"/>
  <c r="Q913" i="31"/>
  <c r="I913" i="31"/>
  <c r="O912" i="31"/>
  <c r="G912" i="31"/>
  <c r="M911" i="31"/>
  <c r="K910" i="31"/>
  <c r="Q909" i="31"/>
  <c r="I909" i="31"/>
  <c r="O908" i="31"/>
  <c r="G908" i="31"/>
  <c r="M907" i="31"/>
  <c r="K906" i="31"/>
  <c r="Q905" i="31"/>
  <c r="I905" i="31"/>
  <c r="O904" i="31"/>
  <c r="G904" i="31"/>
  <c r="M903" i="31"/>
  <c r="K902" i="31"/>
  <c r="Q901" i="31"/>
  <c r="I901" i="31"/>
  <c r="O900" i="31"/>
  <c r="G900" i="31"/>
  <c r="M899" i="31"/>
  <c r="K898" i="31"/>
  <c r="Q897" i="31"/>
  <c r="I897" i="31"/>
  <c r="O896" i="31"/>
  <c r="G896" i="31"/>
  <c r="M895" i="31"/>
  <c r="K894" i="31"/>
  <c r="Q893" i="31"/>
  <c r="I893" i="31"/>
  <c r="O892" i="31"/>
  <c r="G892" i="31"/>
  <c r="M891" i="31"/>
  <c r="K890" i="31"/>
  <c r="Q889" i="31"/>
  <c r="I889" i="31"/>
  <c r="O888" i="31"/>
  <c r="G888" i="31"/>
  <c r="M887" i="31"/>
  <c r="K886" i="31"/>
  <c r="Q885" i="31"/>
  <c r="I885" i="31"/>
  <c r="O884" i="31"/>
  <c r="G884" i="31"/>
  <c r="M883" i="31"/>
  <c r="K882" i="31"/>
  <c r="Q881" i="31"/>
  <c r="I881" i="31"/>
  <c r="O880" i="31"/>
  <c r="G880" i="31"/>
  <c r="M879" i="31"/>
  <c r="K878" i="31"/>
  <c r="Q877" i="31"/>
  <c r="I877" i="31"/>
  <c r="O876" i="31"/>
  <c r="G876" i="31"/>
  <c r="M875" i="31"/>
  <c r="K874" i="31"/>
  <c r="Q873" i="31"/>
  <c r="I873" i="31"/>
  <c r="O872" i="31"/>
  <c r="G872" i="31"/>
  <c r="M871" i="31"/>
  <c r="K870" i="31"/>
  <c r="Q869" i="31"/>
  <c r="I869" i="31"/>
  <c r="O868" i="31"/>
  <c r="G868" i="31"/>
  <c r="M867" i="31"/>
  <c r="K866" i="31"/>
  <c r="Q865" i="31"/>
  <c r="I865" i="31"/>
  <c r="G1006" i="31"/>
  <c r="M1005" i="31"/>
  <c r="I999" i="31"/>
  <c r="O986" i="31"/>
  <c r="L982" i="31"/>
  <c r="N979" i="31"/>
  <c r="L974" i="31"/>
  <c r="N971" i="31"/>
  <c r="L966" i="31"/>
  <c r="N963" i="31"/>
  <c r="L958" i="31"/>
  <c r="N955" i="31"/>
  <c r="L950" i="31"/>
  <c r="N947" i="31"/>
  <c r="L942" i="31"/>
  <c r="N939" i="31"/>
  <c r="L934" i="31"/>
  <c r="H932" i="31"/>
  <c r="J930" i="31"/>
  <c r="P929" i="31"/>
  <c r="H929" i="31"/>
  <c r="N928" i="31"/>
  <c r="F928" i="31"/>
  <c r="L927" i="31"/>
  <c r="J926" i="31"/>
  <c r="P925" i="31"/>
  <c r="H925" i="31"/>
  <c r="N924" i="31"/>
  <c r="F924" i="31"/>
  <c r="L923" i="31"/>
  <c r="J922" i="31"/>
  <c r="P921" i="31"/>
  <c r="H921" i="31"/>
  <c r="N920" i="31"/>
  <c r="F920" i="31"/>
  <c r="L919" i="31"/>
  <c r="J918" i="31"/>
  <c r="P917" i="31"/>
  <c r="H917" i="31"/>
  <c r="N916" i="31"/>
  <c r="F916" i="31"/>
  <c r="L915" i="31"/>
  <c r="J914" i="31"/>
  <c r="P913" i="31"/>
  <c r="H913" i="31"/>
  <c r="N912" i="31"/>
  <c r="F912" i="31"/>
  <c r="L911" i="31"/>
  <c r="J910" i="31"/>
  <c r="P909" i="31"/>
  <c r="H909" i="31"/>
  <c r="N908" i="31"/>
  <c r="F908" i="31"/>
  <c r="L907" i="31"/>
  <c r="J906" i="31"/>
  <c r="P905" i="31"/>
  <c r="H905" i="31"/>
  <c r="N904" i="31"/>
  <c r="F904" i="31"/>
  <c r="L903" i="31"/>
  <c r="J902" i="31"/>
  <c r="P901" i="31"/>
  <c r="H901" i="31"/>
  <c r="N900" i="31"/>
  <c r="F900" i="31"/>
  <c r="L899" i="31"/>
  <c r="J898" i="31"/>
  <c r="P897" i="31"/>
  <c r="H897" i="31"/>
  <c r="N896" i="31"/>
  <c r="F896" i="31"/>
  <c r="L895" i="31"/>
  <c r="J894" i="31"/>
  <c r="P893" i="31"/>
  <c r="H893" i="31"/>
  <c r="N892" i="31"/>
  <c r="F892" i="31"/>
  <c r="L891" i="31"/>
  <c r="J890" i="31"/>
  <c r="P889" i="31"/>
  <c r="H889" i="31"/>
  <c r="N888" i="31"/>
  <c r="F888" i="31"/>
  <c r="L887" i="31"/>
  <c r="J886" i="31"/>
  <c r="P885" i="31"/>
  <c r="H885" i="31"/>
  <c r="N884" i="31"/>
  <c r="F884" i="31"/>
  <c r="L883" i="31"/>
  <c r="J882" i="31"/>
  <c r="P881" i="31"/>
  <c r="H881" i="31"/>
  <c r="N880" i="31"/>
  <c r="F880" i="31"/>
  <c r="L879" i="31"/>
  <c r="J878" i="31"/>
  <c r="P877" i="31"/>
  <c r="H877" i="31"/>
  <c r="N876" i="31"/>
  <c r="F876" i="31"/>
  <c r="L875" i="31"/>
  <c r="J874" i="31"/>
  <c r="P873" i="31"/>
  <c r="H873" i="31"/>
  <c r="N872" i="31"/>
  <c r="F872" i="31"/>
  <c r="L871" i="31"/>
  <c r="J870" i="31"/>
  <c r="P869" i="31"/>
  <c r="H869" i="31"/>
  <c r="N868" i="31"/>
  <c r="F868" i="31"/>
  <c r="L867" i="31"/>
  <c r="J866" i="31"/>
  <c r="P865" i="31"/>
  <c r="H865" i="31"/>
  <c r="N864" i="31"/>
  <c r="F864" i="31"/>
  <c r="L863" i="31"/>
  <c r="J862" i="31"/>
  <c r="P861" i="31"/>
  <c r="H861" i="31"/>
  <c r="N860" i="31"/>
  <c r="F860" i="31"/>
  <c r="L859" i="31"/>
  <c r="J858" i="31"/>
  <c r="P857" i="31"/>
  <c r="H857" i="31"/>
  <c r="N856" i="31"/>
  <c r="F856" i="31"/>
  <c r="L855" i="31"/>
  <c r="J854" i="31"/>
  <c r="P853" i="31"/>
  <c r="H853" i="31"/>
  <c r="I1012" i="31"/>
  <c r="N1011" i="31"/>
  <c r="I926" i="31"/>
  <c r="O925" i="31"/>
  <c r="K919" i="31"/>
  <c r="G913" i="31"/>
  <c r="Q906" i="31"/>
  <c r="M900" i="31"/>
  <c r="I894" i="31"/>
  <c r="O893" i="31"/>
  <c r="K887" i="31"/>
  <c r="G881" i="31"/>
  <c r="Q874" i="31"/>
  <c r="M868" i="31"/>
  <c r="Q864" i="31"/>
  <c r="K863" i="31"/>
  <c r="I862" i="31"/>
  <c r="O859" i="31"/>
  <c r="O858" i="31"/>
  <c r="I857" i="31"/>
  <c r="K856" i="31"/>
  <c r="N855" i="31"/>
  <c r="Q854" i="31"/>
  <c r="H854" i="31"/>
  <c r="M853" i="31"/>
  <c r="J852" i="31"/>
  <c r="P851" i="31"/>
  <c r="H851" i="31"/>
  <c r="N850" i="31"/>
  <c r="F850" i="31"/>
  <c r="L849" i="31"/>
  <c r="J848" i="31"/>
  <c r="P847" i="31"/>
  <c r="H847" i="31"/>
  <c r="N846" i="31"/>
  <c r="F846" i="31"/>
  <c r="L845" i="31"/>
  <c r="J844" i="31"/>
  <c r="P843" i="31"/>
  <c r="H843" i="31"/>
  <c r="N842" i="31"/>
  <c r="F842" i="31"/>
  <c r="L841" i="31"/>
  <c r="J840" i="31"/>
  <c r="P839" i="31"/>
  <c r="H839" i="31"/>
  <c r="N838" i="31"/>
  <c r="F838" i="31"/>
  <c r="L837" i="31"/>
  <c r="J836" i="31"/>
  <c r="P835" i="31"/>
  <c r="H835" i="31"/>
  <c r="N834" i="31"/>
  <c r="F834" i="31"/>
  <c r="L833" i="31"/>
  <c r="J832" i="31"/>
  <c r="P831" i="31"/>
  <c r="H831" i="31"/>
  <c r="N830" i="31"/>
  <c r="F830" i="31"/>
  <c r="L829" i="31"/>
  <c r="J828" i="31"/>
  <c r="P827" i="31"/>
  <c r="H827" i="31"/>
  <c r="N826" i="31"/>
  <c r="F826" i="31"/>
  <c r="L825" i="31"/>
  <c r="J824" i="31"/>
  <c r="P823" i="31"/>
  <c r="H823" i="31"/>
  <c r="N822" i="31"/>
  <c r="F822" i="31"/>
  <c r="L821" i="31"/>
  <c r="J820" i="31"/>
  <c r="P819" i="31"/>
  <c r="H819" i="31"/>
  <c r="N818" i="31"/>
  <c r="F818" i="31"/>
  <c r="L817" i="31"/>
  <c r="J816" i="31"/>
  <c r="P815" i="31"/>
  <c r="H815" i="31"/>
  <c r="N814" i="31"/>
  <c r="F814" i="31"/>
  <c r="L381" i="31"/>
  <c r="J380" i="31"/>
  <c r="P813" i="31"/>
  <c r="H813" i="31"/>
  <c r="N812" i="31"/>
  <c r="F812" i="31"/>
  <c r="L811" i="31"/>
  <c r="J810" i="31"/>
  <c r="P809" i="31"/>
  <c r="H809" i="31"/>
  <c r="N808" i="31"/>
  <c r="F808" i="31"/>
  <c r="L807" i="31"/>
  <c r="J806" i="31"/>
  <c r="P805" i="31"/>
  <c r="H805" i="31"/>
  <c r="N804" i="31"/>
  <c r="F804" i="31"/>
  <c r="L387" i="31"/>
  <c r="J386" i="31"/>
  <c r="P803" i="31"/>
  <c r="H803" i="31"/>
  <c r="N802" i="31"/>
  <c r="F802" i="31"/>
  <c r="L801" i="31"/>
  <c r="J800" i="31"/>
  <c r="P799" i="31"/>
  <c r="H799" i="31"/>
  <c r="N798" i="31"/>
  <c r="F798" i="31"/>
  <c r="L797" i="31"/>
  <c r="J796" i="31"/>
  <c r="P795" i="31"/>
  <c r="H795" i="31"/>
  <c r="N794" i="31"/>
  <c r="F794" i="31"/>
  <c r="L793" i="31"/>
  <c r="J792" i="31"/>
  <c r="P791" i="31"/>
  <c r="H791" i="31"/>
  <c r="N790" i="31"/>
  <c r="F790" i="31"/>
  <c r="L789" i="31"/>
  <c r="J788" i="31"/>
  <c r="P787" i="31"/>
  <c r="H787" i="31"/>
  <c r="N786" i="31"/>
  <c r="G986" i="31"/>
  <c r="M985" i="31"/>
  <c r="G982" i="31"/>
  <c r="I979" i="31"/>
  <c r="P976" i="31"/>
  <c r="G974" i="31"/>
  <c r="I971" i="31"/>
  <c r="P968" i="31"/>
  <c r="G966" i="31"/>
  <c r="I963" i="31"/>
  <c r="P960" i="31"/>
  <c r="G958" i="31"/>
  <c r="I955" i="31"/>
  <c r="P952" i="31"/>
  <c r="G950" i="31"/>
  <c r="I947" i="31"/>
  <c r="P944" i="31"/>
  <c r="G942" i="31"/>
  <c r="I939" i="31"/>
  <c r="P936" i="31"/>
  <c r="G934" i="31"/>
  <c r="G925" i="31"/>
  <c r="Q918" i="31"/>
  <c r="M912" i="31"/>
  <c r="I906" i="31"/>
  <c r="O905" i="31"/>
  <c r="K899" i="31"/>
  <c r="G893" i="31"/>
  <c r="Q886" i="31"/>
  <c r="M880" i="31"/>
  <c r="I874" i="31"/>
  <c r="O873" i="31"/>
  <c r="K867" i="31"/>
  <c r="O864" i="31"/>
  <c r="I863" i="31"/>
  <c r="G862" i="31"/>
  <c r="Q860" i="31"/>
  <c r="M859" i="31"/>
  <c r="N858" i="31"/>
  <c r="G857" i="31"/>
  <c r="J856" i="31"/>
  <c r="M855" i="31"/>
  <c r="P854" i="31"/>
  <c r="G854" i="31"/>
  <c r="L853" i="31"/>
  <c r="Q852" i="31"/>
  <c r="I852" i="31"/>
  <c r="O851" i="31"/>
  <c r="G851" i="31"/>
  <c r="M850" i="31"/>
  <c r="K849" i="31"/>
  <c r="Q848" i="31"/>
  <c r="I848" i="31"/>
  <c r="O847" i="31"/>
  <c r="G847" i="31"/>
  <c r="M846" i="31"/>
  <c r="K845" i="31"/>
  <c r="Q844" i="31"/>
  <c r="I844" i="31"/>
  <c r="O843" i="31"/>
  <c r="G843" i="31"/>
  <c r="M842" i="31"/>
  <c r="K841" i="31"/>
  <c r="Q840" i="31"/>
  <c r="I840" i="31"/>
  <c r="O839" i="31"/>
  <c r="G839" i="31"/>
  <c r="M838" i="31"/>
  <c r="K837" i="31"/>
  <c r="Q836" i="31"/>
  <c r="I836" i="31"/>
  <c r="O835" i="31"/>
  <c r="G835" i="31"/>
  <c r="M834" i="31"/>
  <c r="K833" i="31"/>
  <c r="Q832" i="31"/>
  <c r="I832" i="31"/>
  <c r="O831" i="31"/>
  <c r="G831" i="31"/>
  <c r="M830" i="31"/>
  <c r="K829" i="31"/>
  <c r="Q828" i="31"/>
  <c r="I828" i="31"/>
  <c r="O827" i="31"/>
  <c r="G827" i="31"/>
  <c r="M826" i="31"/>
  <c r="K825" i="31"/>
  <c r="Q824" i="31"/>
  <c r="I824" i="31"/>
  <c r="O823" i="31"/>
  <c r="G823" i="31"/>
  <c r="M822" i="31"/>
  <c r="K821" i="31"/>
  <c r="Q820" i="31"/>
  <c r="I820" i="31"/>
  <c r="O819" i="31"/>
  <c r="G819" i="31"/>
  <c r="M818" i="31"/>
  <c r="K817" i="31"/>
  <c r="Q816" i="31"/>
  <c r="I816" i="31"/>
  <c r="O815" i="31"/>
  <c r="G815" i="31"/>
  <c r="M814" i="31"/>
  <c r="K381" i="31"/>
  <c r="Q380" i="31"/>
  <c r="I380" i="31"/>
  <c r="O813" i="31"/>
  <c r="G813" i="31"/>
  <c r="M812" i="31"/>
  <c r="K811" i="31"/>
  <c r="Q810" i="31"/>
  <c r="I810" i="31"/>
  <c r="O809" i="31"/>
  <c r="G809" i="31"/>
  <c r="M808" i="31"/>
  <c r="K807" i="31"/>
  <c r="Q806" i="31"/>
  <c r="I806" i="31"/>
  <c r="O805" i="31"/>
  <c r="G805" i="31"/>
  <c r="M804" i="31"/>
  <c r="K387" i="31"/>
  <c r="Q386" i="31"/>
  <c r="I386" i="31"/>
  <c r="O803" i="31"/>
  <c r="G803" i="31"/>
  <c r="M802" i="31"/>
  <c r="K801" i="31"/>
  <c r="Q800" i="31"/>
  <c r="I800" i="31"/>
  <c r="O799" i="31"/>
  <c r="G799" i="31"/>
  <c r="M798" i="31"/>
  <c r="K797" i="31"/>
  <c r="Q796" i="31"/>
  <c r="I796" i="31"/>
  <c r="O795" i="31"/>
  <c r="G795" i="31"/>
  <c r="M794" i="31"/>
  <c r="K793" i="31"/>
  <c r="K992" i="31"/>
  <c r="Q991" i="31"/>
  <c r="Q930" i="31"/>
  <c r="M924" i="31"/>
  <c r="I918" i="31"/>
  <c r="O917" i="31"/>
  <c r="K911" i="31"/>
  <c r="G905" i="31"/>
  <c r="Q898" i="31"/>
  <c r="M892" i="31"/>
  <c r="I886" i="31"/>
  <c r="O885" i="31"/>
  <c r="K879" i="31"/>
  <c r="G873" i="31"/>
  <c r="Q866" i="31"/>
  <c r="M864" i="31"/>
  <c r="G863" i="31"/>
  <c r="Q861" i="31"/>
  <c r="O860" i="31"/>
  <c r="K859" i="31"/>
  <c r="M858" i="31"/>
  <c r="Q857" i="31"/>
  <c r="I856" i="31"/>
  <c r="K855" i="31"/>
  <c r="O854" i="31"/>
  <c r="F854" i="31"/>
  <c r="K853" i="31"/>
  <c r="P852" i="31"/>
  <c r="H852" i="31"/>
  <c r="N851" i="31"/>
  <c r="F851" i="31"/>
  <c r="L850" i="31"/>
  <c r="J849" i="31"/>
  <c r="P848" i="31"/>
  <c r="H848" i="31"/>
  <c r="N847" i="31"/>
  <c r="F847" i="31"/>
  <c r="L846" i="31"/>
  <c r="J845" i="31"/>
  <c r="P844" i="31"/>
  <c r="H844" i="31"/>
  <c r="N843" i="31"/>
  <c r="F843" i="31"/>
  <c r="L842" i="31"/>
  <c r="J841" i="31"/>
  <c r="P840" i="31"/>
  <c r="H840" i="31"/>
  <c r="N839" i="31"/>
  <c r="F839" i="31"/>
  <c r="L838" i="31"/>
  <c r="J837" i="31"/>
  <c r="P836" i="31"/>
  <c r="H836" i="31"/>
  <c r="N835" i="31"/>
  <c r="F835" i="31"/>
  <c r="L834" i="31"/>
  <c r="J833" i="31"/>
  <c r="P832" i="31"/>
  <c r="H832" i="31"/>
  <c r="N831" i="31"/>
  <c r="F831" i="31"/>
  <c r="L830" i="31"/>
  <c r="J829" i="31"/>
  <c r="P828" i="31"/>
  <c r="H828" i="31"/>
  <c r="N827" i="31"/>
  <c r="F827" i="31"/>
  <c r="L826" i="31"/>
  <c r="J825" i="31"/>
  <c r="P824" i="31"/>
  <c r="H824" i="31"/>
  <c r="N823" i="31"/>
  <c r="F823" i="31"/>
  <c r="L822" i="31"/>
  <c r="J821" i="31"/>
  <c r="P820" i="31"/>
  <c r="H820" i="31"/>
  <c r="N819" i="31"/>
  <c r="F819" i="31"/>
  <c r="L818" i="31"/>
  <c r="J817" i="31"/>
  <c r="P816" i="31"/>
  <c r="H816" i="31"/>
  <c r="N815" i="31"/>
  <c r="F815" i="31"/>
  <c r="L814" i="31"/>
  <c r="J381" i="31"/>
  <c r="P380" i="31"/>
  <c r="H380" i="31"/>
  <c r="N813" i="31"/>
  <c r="F813" i="31"/>
  <c r="L812" i="31"/>
  <c r="J811" i="31"/>
  <c r="P810" i="31"/>
  <c r="H810" i="31"/>
  <c r="N809" i="31"/>
  <c r="F809" i="31"/>
  <c r="L808" i="31"/>
  <c r="J807" i="31"/>
  <c r="P806" i="31"/>
  <c r="H806" i="31"/>
  <c r="N805" i="31"/>
  <c r="F805" i="31"/>
  <c r="L804" i="31"/>
  <c r="J387" i="31"/>
  <c r="P386" i="31"/>
  <c r="H386" i="31"/>
  <c r="N803" i="31"/>
  <c r="F803" i="31"/>
  <c r="L802" i="31"/>
  <c r="J801" i="31"/>
  <c r="P800" i="31"/>
  <c r="H800" i="31"/>
  <c r="N799" i="31"/>
  <c r="F799" i="31"/>
  <c r="L798" i="31"/>
  <c r="J797" i="31"/>
  <c r="P796" i="31"/>
  <c r="H796" i="31"/>
  <c r="N795" i="31"/>
  <c r="F795" i="31"/>
  <c r="L794" i="31"/>
  <c r="J793" i="31"/>
  <c r="P792" i="31"/>
  <c r="H792" i="31"/>
  <c r="N791" i="31"/>
  <c r="F791" i="31"/>
  <c r="L790" i="31"/>
  <c r="J789" i="31"/>
  <c r="I930" i="31"/>
  <c r="O929" i="31"/>
  <c r="K923" i="31"/>
  <c r="G917" i="31"/>
  <c r="Q910" i="31"/>
  <c r="M904" i="31"/>
  <c r="I898" i="31"/>
  <c r="O897" i="31"/>
  <c r="K891" i="31"/>
  <c r="G885" i="31"/>
  <c r="Q878" i="31"/>
  <c r="M872" i="31"/>
  <c r="M866" i="31"/>
  <c r="I864" i="31"/>
  <c r="O861" i="31"/>
  <c r="M860" i="31"/>
  <c r="I859" i="31"/>
  <c r="L858" i="31"/>
  <c r="O857" i="31"/>
  <c r="H856" i="31"/>
  <c r="I855" i="31"/>
  <c r="N854" i="31"/>
  <c r="J853" i="31"/>
  <c r="O852" i="31"/>
  <c r="G852" i="31"/>
  <c r="M851" i="31"/>
  <c r="K850" i="31"/>
  <c r="Q849" i="31"/>
  <c r="I849" i="31"/>
  <c r="O848" i="31"/>
  <c r="G848" i="31"/>
  <c r="M847" i="31"/>
  <c r="K846" i="31"/>
  <c r="Q845" i="31"/>
  <c r="I845" i="31"/>
  <c r="O844" i="31"/>
  <c r="G844" i="31"/>
  <c r="M843" i="31"/>
  <c r="K842" i="31"/>
  <c r="Q841" i="31"/>
  <c r="I841" i="31"/>
  <c r="O840" i="31"/>
  <c r="G840" i="31"/>
  <c r="M839" i="31"/>
  <c r="K838" i="31"/>
  <c r="Q837" i="31"/>
  <c r="I837" i="31"/>
  <c r="O836" i="31"/>
  <c r="G836" i="31"/>
  <c r="M835" i="31"/>
  <c r="K834" i="31"/>
  <c r="Q833" i="31"/>
  <c r="I833" i="31"/>
  <c r="O832" i="31"/>
  <c r="G832" i="31"/>
  <c r="M831" i="31"/>
  <c r="K830" i="31"/>
  <c r="Q829" i="31"/>
  <c r="I829" i="31"/>
  <c r="O828" i="31"/>
  <c r="G828" i="31"/>
  <c r="M827" i="31"/>
  <c r="K826" i="31"/>
  <c r="Q825" i="31"/>
  <c r="I825" i="31"/>
  <c r="O824" i="31"/>
  <c r="G824" i="31"/>
  <c r="M823" i="31"/>
  <c r="K822" i="31"/>
  <c r="Q821" i="31"/>
  <c r="I821" i="31"/>
  <c r="O820" i="31"/>
  <c r="G820" i="31"/>
  <c r="M819" i="31"/>
  <c r="K818" i="31"/>
  <c r="Q817" i="31"/>
  <c r="I817" i="31"/>
  <c r="O816" i="31"/>
  <c r="G816" i="31"/>
  <c r="M815" i="31"/>
  <c r="K814" i="31"/>
  <c r="Q381" i="31"/>
  <c r="I381" i="31"/>
  <c r="O380" i="31"/>
  <c r="G380" i="31"/>
  <c r="M813" i="31"/>
  <c r="K812" i="31"/>
  <c r="Q811" i="31"/>
  <c r="I811" i="31"/>
  <c r="O810" i="31"/>
  <c r="G810" i="31"/>
  <c r="M809" i="31"/>
  <c r="K808" i="31"/>
  <c r="Q807" i="31"/>
  <c r="I807" i="31"/>
  <c r="O806" i="31"/>
  <c r="G806" i="31"/>
  <c r="M805" i="31"/>
  <c r="K804" i="31"/>
  <c r="Q387" i="31"/>
  <c r="I387" i="31"/>
  <c r="O386" i="31"/>
  <c r="G386" i="31"/>
  <c r="M803" i="31"/>
  <c r="K802" i="31"/>
  <c r="Q801" i="31"/>
  <c r="I801" i="31"/>
  <c r="O800" i="31"/>
  <c r="G800" i="31"/>
  <c r="M799" i="31"/>
  <c r="K798" i="31"/>
  <c r="Q797" i="31"/>
  <c r="I797" i="31"/>
  <c r="O796" i="31"/>
  <c r="G796" i="31"/>
  <c r="M795" i="31"/>
  <c r="K794" i="31"/>
  <c r="Q793" i="31"/>
  <c r="I793" i="31"/>
  <c r="O792" i="31"/>
  <c r="G792" i="31"/>
  <c r="M791" i="31"/>
  <c r="K790" i="31"/>
  <c r="Q789" i="31"/>
  <c r="I789" i="31"/>
  <c r="O788" i="31"/>
  <c r="G788" i="31"/>
  <c r="M787" i="31"/>
  <c r="K786" i="31"/>
  <c r="O998" i="31"/>
  <c r="G929" i="31"/>
  <c r="Q922" i="31"/>
  <c r="M916" i="31"/>
  <c r="I910" i="31"/>
  <c r="O909" i="31"/>
  <c r="K903" i="31"/>
  <c r="G897" i="31"/>
  <c r="Q890" i="31"/>
  <c r="M884" i="31"/>
  <c r="I878" i="31"/>
  <c r="O877" i="31"/>
  <c r="K871" i="31"/>
  <c r="I866" i="31"/>
  <c r="G864" i="31"/>
  <c r="Q862" i="31"/>
  <c r="M861" i="31"/>
  <c r="K860" i="31"/>
  <c r="H859" i="31"/>
  <c r="K858" i="31"/>
  <c r="M857" i="31"/>
  <c r="Q856" i="31"/>
  <c r="G856" i="31"/>
  <c r="H855" i="31"/>
  <c r="M854" i="31"/>
  <c r="I853" i="31"/>
  <c r="N852" i="31"/>
  <c r="F852" i="31"/>
  <c r="L851" i="31"/>
  <c r="J850" i="31"/>
  <c r="P849" i="31"/>
  <c r="H849" i="31"/>
  <c r="N848" i="31"/>
  <c r="F848" i="31"/>
  <c r="L847" i="31"/>
  <c r="J846" i="31"/>
  <c r="P845" i="31"/>
  <c r="H845" i="31"/>
  <c r="N844" i="31"/>
  <c r="F844" i="31"/>
  <c r="L843" i="31"/>
  <c r="J842" i="31"/>
  <c r="P841" i="31"/>
  <c r="H841" i="31"/>
  <c r="N840" i="31"/>
  <c r="F840" i="31"/>
  <c r="L839" i="31"/>
  <c r="J838" i="31"/>
  <c r="P837" i="31"/>
  <c r="H837" i="31"/>
  <c r="N836" i="31"/>
  <c r="F836" i="31"/>
  <c r="L835" i="31"/>
  <c r="J834" i="31"/>
  <c r="P833" i="31"/>
  <c r="H833" i="31"/>
  <c r="N832" i="31"/>
  <c r="F832" i="31"/>
  <c r="L831" i="31"/>
  <c r="J830" i="31"/>
  <c r="P829" i="31"/>
  <c r="H829" i="31"/>
  <c r="N828" i="31"/>
  <c r="F828" i="31"/>
  <c r="L827" i="31"/>
  <c r="J826" i="31"/>
  <c r="P825" i="31"/>
  <c r="H825" i="31"/>
  <c r="N824" i="31"/>
  <c r="F824" i="31"/>
  <c r="L823" i="31"/>
  <c r="J822" i="31"/>
  <c r="P821" i="31"/>
  <c r="H821" i="31"/>
  <c r="N820" i="31"/>
  <c r="F820" i="31"/>
  <c r="L819" i="31"/>
  <c r="J818" i="31"/>
  <c r="P817" i="31"/>
  <c r="H817" i="31"/>
  <c r="N816" i="31"/>
  <c r="F816" i="31"/>
  <c r="L815" i="31"/>
  <c r="J814" i="31"/>
  <c r="P381" i="31"/>
  <c r="H381" i="31"/>
  <c r="N380" i="31"/>
  <c r="F380" i="31"/>
  <c r="L813" i="31"/>
  <c r="J812" i="31"/>
  <c r="P811" i="31"/>
  <c r="H811" i="31"/>
  <c r="N810" i="31"/>
  <c r="F810" i="31"/>
  <c r="L809" i="31"/>
  <c r="J808" i="31"/>
  <c r="P807" i="31"/>
  <c r="H807" i="31"/>
  <c r="M928" i="31"/>
  <c r="I922" i="31"/>
  <c r="O921" i="31"/>
  <c r="K915" i="31"/>
  <c r="G909" i="31"/>
  <c r="Q902" i="31"/>
  <c r="M896" i="31"/>
  <c r="I890" i="31"/>
  <c r="O889" i="31"/>
  <c r="K883" i="31"/>
  <c r="G877" i="31"/>
  <c r="Q870" i="31"/>
  <c r="O865" i="31"/>
  <c r="Q863" i="31"/>
  <c r="O862" i="31"/>
  <c r="K861" i="31"/>
  <c r="I860" i="31"/>
  <c r="G859" i="31"/>
  <c r="I858" i="31"/>
  <c r="L857" i="31"/>
  <c r="P856" i="31"/>
  <c r="Q855" i="31"/>
  <c r="G855" i="31"/>
  <c r="L854" i="31"/>
  <c r="Q853" i="31"/>
  <c r="G853" i="31"/>
  <c r="M852" i="31"/>
  <c r="K851" i="31"/>
  <c r="Q850" i="31"/>
  <c r="I850" i="31"/>
  <c r="O849" i="31"/>
  <c r="G849" i="31"/>
  <c r="M848" i="31"/>
  <c r="K847" i="31"/>
  <c r="Q846" i="31"/>
  <c r="I846" i="31"/>
  <c r="O845" i="31"/>
  <c r="G845" i="31"/>
  <c r="M844" i="31"/>
  <c r="K843" i="31"/>
  <c r="Q842" i="31"/>
  <c r="I842" i="31"/>
  <c r="O841" i="31"/>
  <c r="G841" i="31"/>
  <c r="M840" i="31"/>
  <c r="K839" i="31"/>
  <c r="Q838" i="31"/>
  <c r="I838" i="31"/>
  <c r="O837" i="31"/>
  <c r="G837" i="31"/>
  <c r="M836" i="31"/>
  <c r="K835" i="31"/>
  <c r="Q834" i="31"/>
  <c r="I834" i="31"/>
  <c r="O833" i="31"/>
  <c r="G833" i="31"/>
  <c r="M832" i="31"/>
  <c r="K831" i="31"/>
  <c r="Q830" i="31"/>
  <c r="I830" i="31"/>
  <c r="O829" i="31"/>
  <c r="G829" i="31"/>
  <c r="M828" i="31"/>
  <c r="K827" i="31"/>
  <c r="Q826" i="31"/>
  <c r="I826" i="31"/>
  <c r="O825" i="31"/>
  <c r="G825" i="31"/>
  <c r="M824" i="31"/>
  <c r="K823" i="31"/>
  <c r="Q822" i="31"/>
  <c r="I822" i="31"/>
  <c r="O821" i="31"/>
  <c r="G821" i="31"/>
  <c r="M820" i="31"/>
  <c r="K819" i="31"/>
  <c r="Q818" i="31"/>
  <c r="I818" i="31"/>
  <c r="O817" i="31"/>
  <c r="G817" i="31"/>
  <c r="M816" i="31"/>
  <c r="K815" i="31"/>
  <c r="Q814" i="31"/>
  <c r="I814" i="31"/>
  <c r="O381" i="31"/>
  <c r="G381" i="31"/>
  <c r="M380" i="31"/>
  <c r="K813" i="31"/>
  <c r="Q812" i="31"/>
  <c r="I812" i="31"/>
  <c r="O811" i="31"/>
  <c r="G811" i="31"/>
  <c r="M810" i="31"/>
  <c r="K809" i="31"/>
  <c r="Q808" i="31"/>
  <c r="I808" i="31"/>
  <c r="O807" i="31"/>
  <c r="G807" i="31"/>
  <c r="M806" i="31"/>
  <c r="K805" i="31"/>
  <c r="Q804" i="31"/>
  <c r="I804" i="31"/>
  <c r="O387" i="31"/>
  <c r="G387" i="31"/>
  <c r="M386" i="31"/>
  <c r="K803" i="31"/>
  <c r="Q802" i="31"/>
  <c r="I802" i="31"/>
  <c r="O801" i="31"/>
  <c r="G801" i="31"/>
  <c r="M800" i="31"/>
  <c r="K799" i="31"/>
  <c r="Q798" i="31"/>
  <c r="I798" i="31"/>
  <c r="O797" i="31"/>
  <c r="G797" i="31"/>
  <c r="M796" i="31"/>
  <c r="K795" i="31"/>
  <c r="Q794" i="31"/>
  <c r="I794" i="31"/>
  <c r="O793" i="31"/>
  <c r="G793" i="31"/>
  <c r="M792" i="31"/>
  <c r="K791" i="31"/>
  <c r="Q790" i="31"/>
  <c r="I790" i="31"/>
  <c r="O789" i="31"/>
  <c r="G789" i="31"/>
  <c r="M788" i="31"/>
  <c r="K787" i="31"/>
  <c r="Q786" i="31"/>
  <c r="I786" i="31"/>
  <c r="K927" i="31"/>
  <c r="G921" i="31"/>
  <c r="Q914" i="31"/>
  <c r="M908" i="31"/>
  <c r="I902" i="31"/>
  <c r="O901" i="31"/>
  <c r="K895" i="31"/>
  <c r="G889" i="31"/>
  <c r="Q882" i="31"/>
  <c r="M876" i="31"/>
  <c r="I870" i="31"/>
  <c r="O869" i="31"/>
  <c r="K865" i="31"/>
  <c r="O863" i="31"/>
  <c r="M862" i="31"/>
  <c r="I861" i="31"/>
  <c r="G860" i="31"/>
  <c r="G858" i="31"/>
  <c r="K857" i="31"/>
  <c r="O856" i="31"/>
  <c r="P855" i="31"/>
  <c r="F855" i="31"/>
  <c r="K854" i="31"/>
  <c r="O853" i="31"/>
  <c r="F853" i="31"/>
  <c r="L852" i="31"/>
  <c r="J851" i="31"/>
  <c r="P850" i="31"/>
  <c r="H850" i="31"/>
  <c r="N849" i="31"/>
  <c r="F849" i="31"/>
  <c r="L848" i="31"/>
  <c r="J847" i="31"/>
  <c r="P846" i="31"/>
  <c r="H846" i="31"/>
  <c r="N845" i="31"/>
  <c r="F845" i="31"/>
  <c r="L844" i="31"/>
  <c r="J843" i="31"/>
  <c r="P842" i="31"/>
  <c r="H842" i="31"/>
  <c r="N841" i="31"/>
  <c r="F841" i="31"/>
  <c r="L840" i="31"/>
  <c r="J839" i="31"/>
  <c r="P838" i="31"/>
  <c r="H838" i="31"/>
  <c r="N837" i="31"/>
  <c r="F837" i="31"/>
  <c r="L836" i="31"/>
  <c r="J835" i="31"/>
  <c r="P834" i="31"/>
  <c r="H834" i="31"/>
  <c r="N833" i="31"/>
  <c r="F833" i="31"/>
  <c r="L832" i="31"/>
  <c r="J831" i="31"/>
  <c r="P830" i="31"/>
  <c r="H830" i="31"/>
  <c r="N829" i="31"/>
  <c r="F829" i="31"/>
  <c r="L828" i="31"/>
  <c r="J827" i="31"/>
  <c r="P826" i="31"/>
  <c r="H826" i="31"/>
  <c r="N825" i="31"/>
  <c r="F825" i="31"/>
  <c r="L824" i="31"/>
  <c r="J823" i="31"/>
  <c r="P822" i="31"/>
  <c r="H822" i="31"/>
  <c r="N821" i="31"/>
  <c r="F821" i="31"/>
  <c r="L820" i="31"/>
  <c r="J819" i="31"/>
  <c r="P818" i="31"/>
  <c r="H818" i="31"/>
  <c r="N817" i="31"/>
  <c r="F817" i="31"/>
  <c r="L816" i="31"/>
  <c r="J815" i="31"/>
  <c r="P814" i="31"/>
  <c r="H814" i="31"/>
  <c r="N381" i="31"/>
  <c r="F381" i="31"/>
  <c r="L380" i="31"/>
  <c r="J813" i="31"/>
  <c r="P812" i="31"/>
  <c r="H812" i="31"/>
  <c r="N811" i="31"/>
  <c r="F811" i="31"/>
  <c r="L810" i="31"/>
  <c r="J809" i="31"/>
  <c r="P808" i="31"/>
  <c r="H808" i="31"/>
  <c r="N807" i="31"/>
  <c r="F807" i="31"/>
  <c r="L806" i="31"/>
  <c r="J805" i="31"/>
  <c r="P804" i="31"/>
  <c r="H804" i="31"/>
  <c r="N387" i="31"/>
  <c r="F387" i="31"/>
  <c r="L386" i="31"/>
  <c r="J803" i="31"/>
  <c r="P802" i="31"/>
  <c r="H802" i="31"/>
  <c r="N801" i="31"/>
  <c r="F801" i="31"/>
  <c r="L800" i="31"/>
  <c r="J799" i="31"/>
  <c r="P798" i="31"/>
  <c r="H798" i="31"/>
  <c r="N797" i="31"/>
  <c r="F797" i="31"/>
  <c r="L796" i="31"/>
  <c r="J795" i="31"/>
  <c r="P794" i="31"/>
  <c r="H794" i="31"/>
  <c r="N793" i="31"/>
  <c r="F793" i="31"/>
  <c r="L792" i="31"/>
  <c r="J791" i="31"/>
  <c r="P790" i="31"/>
  <c r="H790" i="31"/>
  <c r="N789" i="31"/>
  <c r="F789" i="31"/>
  <c r="L788" i="31"/>
  <c r="J787" i="31"/>
  <c r="K907" i="31"/>
  <c r="J857" i="31"/>
  <c r="G850" i="31"/>
  <c r="M849" i="31"/>
  <c r="I843" i="31"/>
  <c r="O830" i="31"/>
  <c r="K824" i="31"/>
  <c r="Q823" i="31"/>
  <c r="G818" i="31"/>
  <c r="M817" i="31"/>
  <c r="I813" i="31"/>
  <c r="O804" i="31"/>
  <c r="F386" i="31"/>
  <c r="M801" i="31"/>
  <c r="I799" i="31"/>
  <c r="N796" i="31"/>
  <c r="J794" i="31"/>
  <c r="I792" i="31"/>
  <c r="O790" i="31"/>
  <c r="Q787" i="31"/>
  <c r="P786" i="31"/>
  <c r="K785" i="31"/>
  <c r="Q784" i="31"/>
  <c r="I784" i="31"/>
  <c r="O783" i="31"/>
  <c r="G783" i="31"/>
  <c r="M782" i="31"/>
  <c r="K781" i="31"/>
  <c r="Q780" i="31"/>
  <c r="I780" i="31"/>
  <c r="O779" i="31"/>
  <c r="G779" i="31"/>
  <c r="M778" i="31"/>
  <c r="K777" i="31"/>
  <c r="Q776" i="31"/>
  <c r="I776" i="31"/>
  <c r="O7" i="31"/>
  <c r="G7" i="31"/>
  <c r="M6" i="31"/>
  <c r="K775" i="31"/>
  <c r="Q774" i="31"/>
  <c r="I774" i="31"/>
  <c r="O773" i="31"/>
  <c r="G773" i="31"/>
  <c r="M772" i="31"/>
  <c r="K771" i="31"/>
  <c r="Q770" i="31"/>
  <c r="I770" i="31"/>
  <c r="O769" i="31"/>
  <c r="G769" i="31"/>
  <c r="M768" i="31"/>
  <c r="K767" i="31"/>
  <c r="Q766" i="31"/>
  <c r="I766" i="31"/>
  <c r="O765" i="31"/>
  <c r="G765" i="31"/>
  <c r="M764" i="31"/>
  <c r="K763" i="31"/>
  <c r="Q762" i="31"/>
  <c r="I762" i="31"/>
  <c r="O761" i="31"/>
  <c r="G761" i="31"/>
  <c r="M760" i="31"/>
  <c r="K759" i="31"/>
  <c r="Q758" i="31"/>
  <c r="I758" i="31"/>
  <c r="O757" i="31"/>
  <c r="G757" i="31"/>
  <c r="M756" i="31"/>
  <c r="K755" i="31"/>
  <c r="Q754" i="31"/>
  <c r="I754" i="31"/>
  <c r="O753" i="31"/>
  <c r="G753" i="31"/>
  <c r="M752" i="31"/>
  <c r="K751" i="31"/>
  <c r="Q750" i="31"/>
  <c r="I750" i="31"/>
  <c r="O749" i="31"/>
  <c r="G749" i="31"/>
  <c r="M748" i="31"/>
  <c r="K747" i="31"/>
  <c r="Q746" i="31"/>
  <c r="I746" i="31"/>
  <c r="O745" i="31"/>
  <c r="G745" i="31"/>
  <c r="M744" i="31"/>
  <c r="K743" i="31"/>
  <c r="Q742" i="31"/>
  <c r="I742" i="31"/>
  <c r="O741" i="31"/>
  <c r="G741" i="31"/>
  <c r="M740" i="31"/>
  <c r="K739" i="31"/>
  <c r="Q738" i="31"/>
  <c r="I738" i="31"/>
  <c r="O737" i="31"/>
  <c r="G737" i="31"/>
  <c r="M736" i="31"/>
  <c r="K735" i="31"/>
  <c r="Q734" i="31"/>
  <c r="I734" i="31"/>
  <c r="O733" i="31"/>
  <c r="G733" i="31"/>
  <c r="M732" i="31"/>
  <c r="K731" i="31"/>
  <c r="Q730" i="31"/>
  <c r="I730" i="31"/>
  <c r="O729" i="31"/>
  <c r="G729" i="31"/>
  <c r="M728" i="31"/>
  <c r="K727" i="31"/>
  <c r="Q726" i="31"/>
  <c r="I726" i="31"/>
  <c r="O725" i="31"/>
  <c r="G725" i="31"/>
  <c r="M724" i="31"/>
  <c r="K723" i="31"/>
  <c r="Q722" i="31"/>
  <c r="I722" i="31"/>
  <c r="O721" i="31"/>
  <c r="G721" i="31"/>
  <c r="M720" i="31"/>
  <c r="K719" i="31"/>
  <c r="Q718" i="31"/>
  <c r="I718" i="31"/>
  <c r="O717" i="31"/>
  <c r="I882" i="31"/>
  <c r="O881" i="31"/>
  <c r="M856" i="31"/>
  <c r="O855" i="31"/>
  <c r="O842" i="31"/>
  <c r="K836" i="31"/>
  <c r="Q835" i="31"/>
  <c r="G830" i="31"/>
  <c r="M829" i="31"/>
  <c r="I823" i="31"/>
  <c r="O812" i="31"/>
  <c r="N806" i="31"/>
  <c r="J804" i="31"/>
  <c r="Q803" i="31"/>
  <c r="H801" i="31"/>
  <c r="K796" i="31"/>
  <c r="G794" i="31"/>
  <c r="P793" i="31"/>
  <c r="F792" i="31"/>
  <c r="M790" i="31"/>
  <c r="Q788" i="31"/>
  <c r="O787" i="31"/>
  <c r="O786" i="31"/>
  <c r="J785" i="31"/>
  <c r="P784" i="31"/>
  <c r="H784" i="31"/>
  <c r="N783" i="31"/>
  <c r="F783" i="31"/>
  <c r="L782" i="31"/>
  <c r="J781" i="31"/>
  <c r="P780" i="31"/>
  <c r="H780" i="31"/>
  <c r="N779" i="31"/>
  <c r="F779" i="31"/>
  <c r="L778" i="31"/>
  <c r="J777" i="31"/>
  <c r="P776" i="31"/>
  <c r="H776" i="31"/>
  <c r="N7" i="31"/>
  <c r="F7" i="31"/>
  <c r="L6" i="31"/>
  <c r="J775" i="31"/>
  <c r="P774" i="31"/>
  <c r="H774" i="31"/>
  <c r="N773" i="31"/>
  <c r="F773" i="31"/>
  <c r="L772" i="31"/>
  <c r="J771" i="31"/>
  <c r="P770" i="31"/>
  <c r="H770" i="31"/>
  <c r="N769" i="31"/>
  <c r="F769" i="31"/>
  <c r="L768" i="31"/>
  <c r="J767" i="31"/>
  <c r="P766" i="31"/>
  <c r="H766" i="31"/>
  <c r="N765" i="31"/>
  <c r="F765" i="31"/>
  <c r="L764" i="31"/>
  <c r="J763" i="31"/>
  <c r="P762" i="31"/>
  <c r="H762" i="31"/>
  <c r="N761" i="31"/>
  <c r="F761" i="31"/>
  <c r="L760" i="31"/>
  <c r="J759" i="31"/>
  <c r="P758" i="31"/>
  <c r="H758" i="31"/>
  <c r="N757" i="31"/>
  <c r="F757" i="31"/>
  <c r="L756" i="31"/>
  <c r="J755" i="31"/>
  <c r="P754" i="31"/>
  <c r="H754" i="31"/>
  <c r="N753" i="31"/>
  <c r="F753" i="31"/>
  <c r="L752" i="31"/>
  <c r="J751" i="31"/>
  <c r="P750" i="31"/>
  <c r="H750" i="31"/>
  <c r="N749" i="31"/>
  <c r="F749" i="31"/>
  <c r="L748" i="31"/>
  <c r="J747" i="31"/>
  <c r="P746" i="31"/>
  <c r="H746" i="31"/>
  <c r="N745" i="31"/>
  <c r="F745" i="31"/>
  <c r="L744" i="31"/>
  <c r="J743" i="31"/>
  <c r="P742" i="31"/>
  <c r="H742" i="31"/>
  <c r="N741" i="31"/>
  <c r="F741" i="31"/>
  <c r="L740" i="31"/>
  <c r="J739" i="31"/>
  <c r="P738" i="31"/>
  <c r="H738" i="31"/>
  <c r="N737" i="31"/>
  <c r="F737" i="31"/>
  <c r="L736" i="31"/>
  <c r="J735" i="31"/>
  <c r="P734" i="31"/>
  <c r="H734" i="31"/>
  <c r="N733" i="31"/>
  <c r="F733" i="31"/>
  <c r="I914" i="31"/>
  <c r="O913" i="31"/>
  <c r="M888" i="31"/>
  <c r="K848" i="31"/>
  <c r="Q847" i="31"/>
  <c r="G842" i="31"/>
  <c r="M841" i="31"/>
  <c r="I835" i="31"/>
  <c r="O822" i="31"/>
  <c r="K816" i="31"/>
  <c r="Q815" i="31"/>
  <c r="G812" i="31"/>
  <c r="M811" i="31"/>
  <c r="K806" i="31"/>
  <c r="G804" i="31"/>
  <c r="P387" i="31"/>
  <c r="L803" i="31"/>
  <c r="O798" i="31"/>
  <c r="F796" i="31"/>
  <c r="M793" i="31"/>
  <c r="Q791" i="31"/>
  <c r="J790" i="31"/>
  <c r="P788" i="31"/>
  <c r="N787" i="31"/>
  <c r="M786" i="31"/>
  <c r="Q785" i="31"/>
  <c r="I785" i="31"/>
  <c r="O784" i="31"/>
  <c r="G784" i="31"/>
  <c r="M783" i="31"/>
  <c r="K782" i="31"/>
  <c r="Q781" i="31"/>
  <c r="I781" i="31"/>
  <c r="O780" i="31"/>
  <c r="G780" i="31"/>
  <c r="M779" i="31"/>
  <c r="K778" i="31"/>
  <c r="Q777" i="31"/>
  <c r="I777" i="31"/>
  <c r="O776" i="31"/>
  <c r="G776" i="31"/>
  <c r="M7" i="31"/>
  <c r="K6" i="31"/>
  <c r="Q775" i="31"/>
  <c r="I775" i="31"/>
  <c r="O774" i="31"/>
  <c r="G774" i="31"/>
  <c r="M773" i="31"/>
  <c r="K772" i="31"/>
  <c r="Q771" i="31"/>
  <c r="I771" i="31"/>
  <c r="O770" i="31"/>
  <c r="G770" i="31"/>
  <c r="M769" i="31"/>
  <c r="K768" i="31"/>
  <c r="Q767" i="31"/>
  <c r="I767" i="31"/>
  <c r="O766" i="31"/>
  <c r="G766" i="31"/>
  <c r="M765" i="31"/>
  <c r="K764" i="31"/>
  <c r="Q763" i="31"/>
  <c r="I763" i="31"/>
  <c r="O762" i="31"/>
  <c r="G762" i="31"/>
  <c r="M761" i="31"/>
  <c r="K760" i="31"/>
  <c r="Q759" i="31"/>
  <c r="I759" i="31"/>
  <c r="O758" i="31"/>
  <c r="G758" i="31"/>
  <c r="M757" i="31"/>
  <c r="K756" i="31"/>
  <c r="Q755" i="31"/>
  <c r="I755" i="31"/>
  <c r="O754" i="31"/>
  <c r="G754" i="31"/>
  <c r="M753" i="31"/>
  <c r="K752" i="31"/>
  <c r="Q751" i="31"/>
  <c r="I751" i="31"/>
  <c r="O750" i="31"/>
  <c r="G750" i="31"/>
  <c r="M749" i="31"/>
  <c r="K748" i="31"/>
  <c r="Q747" i="31"/>
  <c r="I747" i="31"/>
  <c r="O746" i="31"/>
  <c r="G746" i="31"/>
  <c r="M745" i="31"/>
  <c r="K744" i="31"/>
  <c r="Q743" i="31"/>
  <c r="I743" i="31"/>
  <c r="O742" i="31"/>
  <c r="G742" i="31"/>
  <c r="M741" i="31"/>
  <c r="K740" i="31"/>
  <c r="Q739" i="31"/>
  <c r="I739" i="31"/>
  <c r="O738" i="31"/>
  <c r="G738" i="31"/>
  <c r="M737" i="31"/>
  <c r="K736" i="31"/>
  <c r="Q735" i="31"/>
  <c r="I735" i="31"/>
  <c r="O734" i="31"/>
  <c r="G734" i="31"/>
  <c r="M733" i="31"/>
  <c r="K732" i="31"/>
  <c r="Q731" i="31"/>
  <c r="I731" i="31"/>
  <c r="O730" i="31"/>
  <c r="G730" i="31"/>
  <c r="M729" i="31"/>
  <c r="K728" i="31"/>
  <c r="Q727" i="31"/>
  <c r="I727" i="31"/>
  <c r="O726" i="31"/>
  <c r="G726" i="31"/>
  <c r="M725" i="31"/>
  <c r="K724" i="31"/>
  <c r="Q723" i="31"/>
  <c r="I723" i="31"/>
  <c r="O722" i="31"/>
  <c r="G722" i="31"/>
  <c r="M920" i="31"/>
  <c r="I854" i="31"/>
  <c r="N853" i="31"/>
  <c r="I847" i="31"/>
  <c r="O834" i="31"/>
  <c r="K828" i="31"/>
  <c r="Q827" i="31"/>
  <c r="G822" i="31"/>
  <c r="M821" i="31"/>
  <c r="I815" i="31"/>
  <c r="F806" i="31"/>
  <c r="M387" i="31"/>
  <c r="I803" i="31"/>
  <c r="N800" i="31"/>
  <c r="J798" i="31"/>
  <c r="Q795" i="31"/>
  <c r="H793" i="31"/>
  <c r="O791" i="31"/>
  <c r="G790" i="31"/>
  <c r="N788" i="31"/>
  <c r="L787" i="31"/>
  <c r="L786" i="31"/>
  <c r="P785" i="31"/>
  <c r="H785" i="31"/>
  <c r="N784" i="31"/>
  <c r="F784" i="31"/>
  <c r="L783" i="31"/>
  <c r="J782" i="31"/>
  <c r="P781" i="31"/>
  <c r="H781" i="31"/>
  <c r="N780" i="31"/>
  <c r="F780" i="31"/>
  <c r="L779" i="31"/>
  <c r="J778" i="31"/>
  <c r="P777" i="31"/>
  <c r="H777" i="31"/>
  <c r="N776" i="31"/>
  <c r="F776" i="31"/>
  <c r="L7" i="31"/>
  <c r="J6" i="31"/>
  <c r="P775" i="31"/>
  <c r="H775" i="31"/>
  <c r="N774" i="31"/>
  <c r="F774" i="31"/>
  <c r="L773" i="31"/>
  <c r="J772" i="31"/>
  <c r="P771" i="31"/>
  <c r="H771" i="31"/>
  <c r="N770" i="31"/>
  <c r="F770" i="31"/>
  <c r="L769" i="31"/>
  <c r="J768" i="31"/>
  <c r="P767" i="31"/>
  <c r="H767" i="31"/>
  <c r="N766" i="31"/>
  <c r="F766" i="31"/>
  <c r="L765" i="31"/>
  <c r="J764" i="31"/>
  <c r="P763" i="31"/>
  <c r="H763" i="31"/>
  <c r="N762" i="31"/>
  <c r="F762" i="31"/>
  <c r="L761" i="31"/>
  <c r="J760" i="31"/>
  <c r="P759" i="31"/>
  <c r="H759" i="31"/>
  <c r="N758" i="31"/>
  <c r="F758" i="31"/>
  <c r="L757" i="31"/>
  <c r="J756" i="31"/>
  <c r="P755" i="31"/>
  <c r="H755" i="31"/>
  <c r="N754" i="31"/>
  <c r="F754" i="31"/>
  <c r="L753" i="31"/>
  <c r="J752" i="31"/>
  <c r="P751" i="31"/>
  <c r="H751" i="31"/>
  <c r="N750" i="31"/>
  <c r="F750" i="31"/>
  <c r="L749" i="31"/>
  <c r="J748" i="31"/>
  <c r="P747" i="31"/>
  <c r="H747" i="31"/>
  <c r="N746" i="31"/>
  <c r="F746" i="31"/>
  <c r="L745" i="31"/>
  <c r="J744" i="31"/>
  <c r="P743" i="31"/>
  <c r="H743" i="31"/>
  <c r="N742" i="31"/>
  <c r="F742" i="31"/>
  <c r="L741" i="31"/>
  <c r="J740" i="31"/>
  <c r="P739" i="31"/>
  <c r="H739" i="31"/>
  <c r="N738" i="31"/>
  <c r="F738" i="31"/>
  <c r="L737" i="31"/>
  <c r="J736" i="31"/>
  <c r="P735" i="31"/>
  <c r="H735" i="31"/>
  <c r="N734" i="31"/>
  <c r="F734" i="31"/>
  <c r="L733" i="31"/>
  <c r="J732" i="31"/>
  <c r="P731" i="31"/>
  <c r="H731" i="31"/>
  <c r="N730" i="31"/>
  <c r="F730" i="31"/>
  <c r="L729" i="31"/>
  <c r="J728" i="31"/>
  <c r="P727" i="31"/>
  <c r="Q894" i="31"/>
  <c r="G865" i="31"/>
  <c r="M863" i="31"/>
  <c r="O846" i="31"/>
  <c r="K840" i="31"/>
  <c r="Q839" i="31"/>
  <c r="G834" i="31"/>
  <c r="M833" i="31"/>
  <c r="I827" i="31"/>
  <c r="O814" i="31"/>
  <c r="K810" i="31"/>
  <c r="Q809" i="31"/>
  <c r="Q805" i="31"/>
  <c r="H387" i="31"/>
  <c r="K800" i="31"/>
  <c r="G798" i="31"/>
  <c r="P797" i="31"/>
  <c r="L795" i="31"/>
  <c r="L791" i="31"/>
  <c r="P789" i="31"/>
  <c r="K788" i="31"/>
  <c r="I787" i="31"/>
  <c r="J786" i="31"/>
  <c r="O785" i="31"/>
  <c r="G785" i="31"/>
  <c r="M784" i="31"/>
  <c r="K783" i="31"/>
  <c r="Q782" i="31"/>
  <c r="I782" i="31"/>
  <c r="O781" i="31"/>
  <c r="G781" i="31"/>
  <c r="M780" i="31"/>
  <c r="K779" i="31"/>
  <c r="Q778" i="31"/>
  <c r="I778" i="31"/>
  <c r="O777" i="31"/>
  <c r="G777" i="31"/>
  <c r="M776" i="31"/>
  <c r="K7" i="31"/>
  <c r="Q6" i="31"/>
  <c r="I6" i="31"/>
  <c r="O775" i="31"/>
  <c r="G775" i="31"/>
  <c r="M774" i="31"/>
  <c r="K773" i="31"/>
  <c r="Q772" i="31"/>
  <c r="I772" i="31"/>
  <c r="O771" i="31"/>
  <c r="G771" i="31"/>
  <c r="M770" i="31"/>
  <c r="K769" i="31"/>
  <c r="Q768" i="31"/>
  <c r="I768" i="31"/>
  <c r="O767" i="31"/>
  <c r="G767" i="31"/>
  <c r="M766" i="31"/>
  <c r="K765" i="31"/>
  <c r="Q764" i="31"/>
  <c r="I764" i="31"/>
  <c r="O763" i="31"/>
  <c r="G763" i="31"/>
  <c r="M762" i="31"/>
  <c r="K761" i="31"/>
  <c r="Q760" i="31"/>
  <c r="I760" i="31"/>
  <c r="O759" i="31"/>
  <c r="G759" i="31"/>
  <c r="M758" i="31"/>
  <c r="K757" i="31"/>
  <c r="Q756" i="31"/>
  <c r="I756" i="31"/>
  <c r="O755" i="31"/>
  <c r="G755" i="31"/>
  <c r="M754" i="31"/>
  <c r="K753" i="31"/>
  <c r="Q752" i="31"/>
  <c r="I752" i="31"/>
  <c r="O751" i="31"/>
  <c r="G751" i="31"/>
  <c r="M750" i="31"/>
  <c r="K749" i="31"/>
  <c r="Q748" i="31"/>
  <c r="I748" i="31"/>
  <c r="O747" i="31"/>
  <c r="G747" i="31"/>
  <c r="M746" i="31"/>
  <c r="K745" i="31"/>
  <c r="Q744" i="31"/>
  <c r="I744" i="31"/>
  <c r="O743" i="31"/>
  <c r="G743" i="31"/>
  <c r="M742" i="31"/>
  <c r="K741" i="31"/>
  <c r="Q740" i="31"/>
  <c r="I740" i="31"/>
  <c r="O739" i="31"/>
  <c r="G739" i="31"/>
  <c r="M738" i="31"/>
  <c r="K737" i="31"/>
  <c r="Q736" i="31"/>
  <c r="I736" i="31"/>
  <c r="O735" i="31"/>
  <c r="G735" i="31"/>
  <c r="M734" i="31"/>
  <c r="K733" i="31"/>
  <c r="Q732" i="31"/>
  <c r="I732" i="31"/>
  <c r="O731" i="31"/>
  <c r="G731" i="31"/>
  <c r="M730" i="31"/>
  <c r="K729" i="31"/>
  <c r="Q728" i="31"/>
  <c r="I728" i="31"/>
  <c r="O727" i="31"/>
  <c r="G727" i="31"/>
  <c r="M726" i="31"/>
  <c r="K725" i="31"/>
  <c r="Q724" i="31"/>
  <c r="I724" i="31"/>
  <c r="O723" i="31"/>
  <c r="G723" i="31"/>
  <c r="M722" i="31"/>
  <c r="K721" i="31"/>
  <c r="Q720" i="31"/>
  <c r="I720" i="31"/>
  <c r="O719" i="31"/>
  <c r="G719" i="31"/>
  <c r="M718" i="31"/>
  <c r="K717" i="31"/>
  <c r="Q716" i="31"/>
  <c r="Q926" i="31"/>
  <c r="G869" i="31"/>
  <c r="K862" i="31"/>
  <c r="G861" i="31"/>
  <c r="Q859" i="31"/>
  <c r="K852" i="31"/>
  <c r="Q851" i="31"/>
  <c r="G846" i="31"/>
  <c r="M845" i="31"/>
  <c r="I839" i="31"/>
  <c r="O826" i="31"/>
  <c r="K820" i="31"/>
  <c r="Q819" i="31"/>
  <c r="G814" i="31"/>
  <c r="M381" i="31"/>
  <c r="I809" i="31"/>
  <c r="L805" i="31"/>
  <c r="O802" i="31"/>
  <c r="F800" i="31"/>
  <c r="M797" i="31"/>
  <c r="I795" i="31"/>
  <c r="Q792" i="31"/>
  <c r="I791" i="31"/>
  <c r="M789" i="31"/>
  <c r="I788" i="31"/>
  <c r="G787" i="31"/>
  <c r="H786" i="31"/>
  <c r="N785" i="31"/>
  <c r="F785" i="31"/>
  <c r="L784" i="31"/>
  <c r="J783" i="31"/>
  <c r="P782" i="31"/>
  <c r="H782" i="31"/>
  <c r="N781" i="31"/>
  <c r="F781" i="31"/>
  <c r="L780" i="31"/>
  <c r="J779" i="31"/>
  <c r="P778" i="31"/>
  <c r="H778" i="31"/>
  <c r="N777" i="31"/>
  <c r="F777" i="31"/>
  <c r="L776" i="31"/>
  <c r="J7" i="31"/>
  <c r="P6" i="31"/>
  <c r="H6" i="31"/>
  <c r="N775" i="31"/>
  <c r="F775" i="31"/>
  <c r="L774" i="31"/>
  <c r="J773" i="31"/>
  <c r="P772" i="31"/>
  <c r="H772" i="31"/>
  <c r="N771" i="31"/>
  <c r="F771" i="31"/>
  <c r="L770" i="31"/>
  <c r="J769" i="31"/>
  <c r="P768" i="31"/>
  <c r="H768" i="31"/>
  <c r="N767" i="31"/>
  <c r="F767" i="31"/>
  <c r="L766" i="31"/>
  <c r="J765" i="31"/>
  <c r="P764" i="31"/>
  <c r="H764" i="31"/>
  <c r="N763" i="31"/>
  <c r="F763" i="31"/>
  <c r="L762" i="31"/>
  <c r="J761" i="31"/>
  <c r="P760" i="31"/>
  <c r="H760" i="31"/>
  <c r="N759" i="31"/>
  <c r="F759" i="31"/>
  <c r="L758" i="31"/>
  <c r="J757" i="31"/>
  <c r="P756" i="31"/>
  <c r="H756" i="31"/>
  <c r="N755" i="31"/>
  <c r="F755" i="31"/>
  <c r="L754" i="31"/>
  <c r="J753" i="31"/>
  <c r="P752" i="31"/>
  <c r="H752" i="31"/>
  <c r="N751" i="31"/>
  <c r="F751" i="31"/>
  <c r="L750" i="31"/>
  <c r="J749" i="31"/>
  <c r="P748" i="31"/>
  <c r="H748" i="31"/>
  <c r="N747" i="31"/>
  <c r="F747" i="31"/>
  <c r="L746" i="31"/>
  <c r="J745" i="31"/>
  <c r="P744" i="31"/>
  <c r="H744" i="31"/>
  <c r="N743" i="31"/>
  <c r="F743" i="31"/>
  <c r="L742" i="31"/>
  <c r="J741" i="31"/>
  <c r="P740" i="31"/>
  <c r="H740" i="31"/>
  <c r="N739" i="31"/>
  <c r="F739" i="31"/>
  <c r="L738" i="31"/>
  <c r="J737" i="31"/>
  <c r="P736" i="31"/>
  <c r="H736" i="31"/>
  <c r="N735" i="31"/>
  <c r="F735" i="31"/>
  <c r="L734" i="31"/>
  <c r="J733" i="31"/>
  <c r="P732" i="31"/>
  <c r="H732" i="31"/>
  <c r="N731" i="31"/>
  <c r="F731" i="31"/>
  <c r="L730" i="31"/>
  <c r="J729" i="31"/>
  <c r="P728" i="31"/>
  <c r="H728" i="31"/>
  <c r="N727" i="31"/>
  <c r="F727" i="31"/>
  <c r="L726" i="31"/>
  <c r="J725" i="31"/>
  <c r="P724" i="31"/>
  <c r="H724" i="31"/>
  <c r="N723" i="31"/>
  <c r="F723" i="31"/>
  <c r="L722" i="31"/>
  <c r="J721" i="31"/>
  <c r="P720" i="31"/>
  <c r="H720" i="31"/>
  <c r="N719" i="31"/>
  <c r="F719" i="31"/>
  <c r="G901" i="31"/>
  <c r="Q858" i="31"/>
  <c r="I851" i="31"/>
  <c r="O838" i="31"/>
  <c r="K832" i="31"/>
  <c r="Q831" i="31"/>
  <c r="G826" i="31"/>
  <c r="M825" i="31"/>
  <c r="I819" i="31"/>
  <c r="O808" i="31"/>
  <c r="I805" i="31"/>
  <c r="N386" i="31"/>
  <c r="J802" i="31"/>
  <c r="Q799" i="31"/>
  <c r="H797" i="31"/>
  <c r="N792" i="31"/>
  <c r="G791" i="31"/>
  <c r="K789" i="31"/>
  <c r="H788" i="31"/>
  <c r="F787" i="31"/>
  <c r="G786" i="31"/>
  <c r="M785" i="31"/>
  <c r="K784" i="31"/>
  <c r="Q783" i="31"/>
  <c r="I783" i="31"/>
  <c r="O782" i="31"/>
  <c r="G782" i="31"/>
  <c r="M781" i="31"/>
  <c r="K780" i="31"/>
  <c r="Q779" i="31"/>
  <c r="I779" i="31"/>
  <c r="O778" i="31"/>
  <c r="G778" i="31"/>
  <c r="M777" i="31"/>
  <c r="K776" i="31"/>
  <c r="Q7" i="31"/>
  <c r="I7" i="31"/>
  <c r="O6" i="31"/>
  <c r="G6" i="31"/>
  <c r="M775" i="31"/>
  <c r="K774" i="31"/>
  <c r="Q773" i="31"/>
  <c r="I773" i="31"/>
  <c r="O772" i="31"/>
  <c r="G772" i="31"/>
  <c r="M771" i="31"/>
  <c r="K770" i="31"/>
  <c r="Q769" i="31"/>
  <c r="I769" i="31"/>
  <c r="O768" i="31"/>
  <c r="G768" i="31"/>
  <c r="M767" i="31"/>
  <c r="K766" i="31"/>
  <c r="Q765" i="31"/>
  <c r="I765" i="31"/>
  <c r="O764" i="31"/>
  <c r="G764" i="31"/>
  <c r="M763" i="31"/>
  <c r="K762" i="31"/>
  <c r="Q761" i="31"/>
  <c r="I761" i="31"/>
  <c r="O760" i="31"/>
  <c r="G760" i="31"/>
  <c r="M759" i="31"/>
  <c r="K758" i="31"/>
  <c r="Q757" i="31"/>
  <c r="I757" i="31"/>
  <c r="O756" i="31"/>
  <c r="G756" i="31"/>
  <c r="M755" i="31"/>
  <c r="K754" i="31"/>
  <c r="Q753" i="31"/>
  <c r="I753" i="31"/>
  <c r="O752" i="31"/>
  <c r="G752" i="31"/>
  <c r="M751" i="31"/>
  <c r="K750" i="31"/>
  <c r="Q749" i="31"/>
  <c r="I749" i="31"/>
  <c r="O748" i="31"/>
  <c r="G748" i="31"/>
  <c r="M747" i="31"/>
  <c r="K746" i="31"/>
  <c r="Q745" i="31"/>
  <c r="I745" i="31"/>
  <c r="O744" i="31"/>
  <c r="G744" i="31"/>
  <c r="M743" i="31"/>
  <c r="K742" i="31"/>
  <c r="Q741" i="31"/>
  <c r="I741" i="31"/>
  <c r="O740" i="31"/>
  <c r="G740" i="31"/>
  <c r="M739" i="31"/>
  <c r="K738" i="31"/>
  <c r="Q737" i="31"/>
  <c r="I737" i="31"/>
  <c r="O736" i="31"/>
  <c r="G736" i="31"/>
  <c r="M735" i="31"/>
  <c r="K734" i="31"/>
  <c r="Q733" i="31"/>
  <c r="I733" i="31"/>
  <c r="O732" i="31"/>
  <c r="G732" i="31"/>
  <c r="M731" i="31"/>
  <c r="K730" i="31"/>
  <c r="Q729" i="31"/>
  <c r="I729" i="31"/>
  <c r="O728" i="31"/>
  <c r="G728" i="31"/>
  <c r="M727" i="31"/>
  <c r="K726" i="31"/>
  <c r="Q725" i="31"/>
  <c r="I725" i="31"/>
  <c r="O724" i="31"/>
  <c r="G724" i="31"/>
  <c r="M723" i="31"/>
  <c r="K722" i="31"/>
  <c r="Q721" i="31"/>
  <c r="I721" i="31"/>
  <c r="O720" i="31"/>
  <c r="G720" i="31"/>
  <c r="M719" i="31"/>
  <c r="K718" i="31"/>
  <c r="Q717" i="31"/>
  <c r="I717" i="31"/>
  <c r="O716" i="31"/>
  <c r="K875" i="31"/>
  <c r="F858" i="31"/>
  <c r="O850" i="31"/>
  <c r="K844" i="31"/>
  <c r="Q843" i="31"/>
  <c r="G838" i="31"/>
  <c r="M837" i="31"/>
  <c r="I831" i="31"/>
  <c r="O818" i="31"/>
  <c r="K380" i="31"/>
  <c r="Q813" i="31"/>
  <c r="G808" i="31"/>
  <c r="M807" i="31"/>
  <c r="K386" i="31"/>
  <c r="G802" i="31"/>
  <c r="P801" i="31"/>
  <c r="L799" i="31"/>
  <c r="O794" i="31"/>
  <c r="K792" i="31"/>
  <c r="H789" i="31"/>
  <c r="F788" i="31"/>
  <c r="F786" i="31"/>
  <c r="L785" i="31"/>
  <c r="J784" i="31"/>
  <c r="P783" i="31"/>
  <c r="H783" i="31"/>
  <c r="N782" i="31"/>
  <c r="F782" i="31"/>
  <c r="L781" i="31"/>
  <c r="J780" i="31"/>
  <c r="P779" i="31"/>
  <c r="H779" i="31"/>
  <c r="N778" i="31"/>
  <c r="F778" i="31"/>
  <c r="L777" i="31"/>
  <c r="J776" i="31"/>
  <c r="P7" i="31"/>
  <c r="H7" i="31"/>
  <c r="N6" i="31"/>
  <c r="F6" i="31"/>
  <c r="L775" i="31"/>
  <c r="J774" i="31"/>
  <c r="P773" i="31"/>
  <c r="H773" i="31"/>
  <c r="N772" i="31"/>
  <c r="F772" i="31"/>
  <c r="L771" i="31"/>
  <c r="J770" i="31"/>
  <c r="P769" i="31"/>
  <c r="H769" i="31"/>
  <c r="N768" i="31"/>
  <c r="F768" i="31"/>
  <c r="L767" i="31"/>
  <c r="J766" i="31"/>
  <c r="P765" i="31"/>
  <c r="H765" i="31"/>
  <c r="N764" i="31"/>
  <c r="F764" i="31"/>
  <c r="L763" i="31"/>
  <c r="J762" i="31"/>
  <c r="P761" i="31"/>
  <c r="H761" i="31"/>
  <c r="N760" i="31"/>
  <c r="F760" i="31"/>
  <c r="L759" i="31"/>
  <c r="J758" i="31"/>
  <c r="P757" i="31"/>
  <c r="H757" i="31"/>
  <c r="N756" i="31"/>
  <c r="F756" i="31"/>
  <c r="L755" i="31"/>
  <c r="J754" i="31"/>
  <c r="P753" i="31"/>
  <c r="H753" i="31"/>
  <c r="N752" i="31"/>
  <c r="F752" i="31"/>
  <c r="L751" i="31"/>
  <c r="J750" i="31"/>
  <c r="P749" i="31"/>
  <c r="H749" i="31"/>
  <c r="N748" i="31"/>
  <c r="F748" i="31"/>
  <c r="L747" i="31"/>
  <c r="J746" i="31"/>
  <c r="P745" i="31"/>
  <c r="H745" i="31"/>
  <c r="N744" i="31"/>
  <c r="F744" i="31"/>
  <c r="L743" i="31"/>
  <c r="J742" i="31"/>
  <c r="P741" i="31"/>
  <c r="H741" i="31"/>
  <c r="N740" i="31"/>
  <c r="F740" i="31"/>
  <c r="L739" i="31"/>
  <c r="J738" i="31"/>
  <c r="P737" i="31"/>
  <c r="H737" i="31"/>
  <c r="N736" i="31"/>
  <c r="F736" i="31"/>
  <c r="L735" i="31"/>
  <c r="J734" i="31"/>
  <c r="P733" i="31"/>
  <c r="H733" i="31"/>
  <c r="N732" i="31"/>
  <c r="F732" i="31"/>
  <c r="L731" i="31"/>
  <c r="J730" i="31"/>
  <c r="P729" i="31"/>
  <c r="H729" i="31"/>
  <c r="N728" i="31"/>
  <c r="F728" i="31"/>
  <c r="L727" i="31"/>
  <c r="J726" i="31"/>
  <c r="P725" i="31"/>
  <c r="H725" i="31"/>
  <c r="N724" i="31"/>
  <c r="F724" i="31"/>
  <c r="L723" i="31"/>
  <c r="J722" i="31"/>
  <c r="P721" i="31"/>
  <c r="H721" i="31"/>
  <c r="N720" i="31"/>
  <c r="F720" i="31"/>
  <c r="L719" i="31"/>
  <c r="J718" i="31"/>
  <c r="P717" i="31"/>
  <c r="H727" i="31"/>
  <c r="H722" i="31"/>
  <c r="L720" i="31"/>
  <c r="P718" i="31"/>
  <c r="N717" i="31"/>
  <c r="H716" i="31"/>
  <c r="N715" i="31"/>
  <c r="F715" i="31"/>
  <c r="L714" i="31"/>
  <c r="J713" i="31"/>
  <c r="P712" i="31"/>
  <c r="H712" i="31"/>
  <c r="N711" i="31"/>
  <c r="F711" i="31"/>
  <c r="L710" i="31"/>
  <c r="J709" i="31"/>
  <c r="P708" i="31"/>
  <c r="H708" i="31"/>
  <c r="N707" i="31"/>
  <c r="F707" i="31"/>
  <c r="L706" i="31"/>
  <c r="J705" i="31"/>
  <c r="P704" i="31"/>
  <c r="H704" i="31"/>
  <c r="N703" i="31"/>
  <c r="F703" i="31"/>
  <c r="L702" i="31"/>
  <c r="J701" i="31"/>
  <c r="P700" i="31"/>
  <c r="H700" i="31"/>
  <c r="N699" i="31"/>
  <c r="F699" i="31"/>
  <c r="L698" i="31"/>
  <c r="J697" i="31"/>
  <c r="P696" i="31"/>
  <c r="H696" i="31"/>
  <c r="N695" i="31"/>
  <c r="F695" i="31"/>
  <c r="L694" i="31"/>
  <c r="J693" i="31"/>
  <c r="P692" i="31"/>
  <c r="H692" i="31"/>
  <c r="N691" i="31"/>
  <c r="F691" i="31"/>
  <c r="L690" i="31"/>
  <c r="J689" i="31"/>
  <c r="P688" i="31"/>
  <c r="H688" i="31"/>
  <c r="N687" i="31"/>
  <c r="F687" i="31"/>
  <c r="L686" i="31"/>
  <c r="J685" i="31"/>
  <c r="P684" i="31"/>
  <c r="H684" i="31"/>
  <c r="N683" i="31"/>
  <c r="F683" i="31"/>
  <c r="L682" i="31"/>
  <c r="J681" i="31"/>
  <c r="P680" i="31"/>
  <c r="H680" i="31"/>
  <c r="N679" i="31"/>
  <c r="F679" i="31"/>
  <c r="L678" i="31"/>
  <c r="J677" i="31"/>
  <c r="P676" i="31"/>
  <c r="H676" i="31"/>
  <c r="N675" i="31"/>
  <c r="F675" i="31"/>
  <c r="L674" i="31"/>
  <c r="J673" i="31"/>
  <c r="P672" i="31"/>
  <c r="H672" i="31"/>
  <c r="N671" i="31"/>
  <c r="F671" i="31"/>
  <c r="L670" i="31"/>
  <c r="J669" i="31"/>
  <c r="P668" i="31"/>
  <c r="H668" i="31"/>
  <c r="N667" i="31"/>
  <c r="F667" i="31"/>
  <c r="L666" i="31"/>
  <c r="J665" i="31"/>
  <c r="P664" i="31"/>
  <c r="H664" i="31"/>
  <c r="N663" i="31"/>
  <c r="F663" i="31"/>
  <c r="L662" i="31"/>
  <c r="J661" i="31"/>
  <c r="P660" i="31"/>
  <c r="H660" i="31"/>
  <c r="N659" i="31"/>
  <c r="F659" i="31"/>
  <c r="L658" i="31"/>
  <c r="J657" i="31"/>
  <c r="P656" i="31"/>
  <c r="H656" i="31"/>
  <c r="N655" i="31"/>
  <c r="F655" i="31"/>
  <c r="L654" i="31"/>
  <c r="J653" i="31"/>
  <c r="P652" i="31"/>
  <c r="H652" i="31"/>
  <c r="N651" i="31"/>
  <c r="F651" i="31"/>
  <c r="L650" i="31"/>
  <c r="J649" i="31"/>
  <c r="P648" i="31"/>
  <c r="H648" i="31"/>
  <c r="N647" i="31"/>
  <c r="F647" i="31"/>
  <c r="L646" i="31"/>
  <c r="J645" i="31"/>
  <c r="P644" i="31"/>
  <c r="H644" i="31"/>
  <c r="N643" i="31"/>
  <c r="F643" i="31"/>
  <c r="L642" i="31"/>
  <c r="J641" i="31"/>
  <c r="P640" i="31"/>
  <c r="H640" i="31"/>
  <c r="N639" i="31"/>
  <c r="F639" i="31"/>
  <c r="L638" i="31"/>
  <c r="J637" i="31"/>
  <c r="P636" i="31"/>
  <c r="H636" i="31"/>
  <c r="N635" i="31"/>
  <c r="F635" i="31"/>
  <c r="L634" i="31"/>
  <c r="J633" i="31"/>
  <c r="P632" i="31"/>
  <c r="H632" i="31"/>
  <c r="N631" i="31"/>
  <c r="F631" i="31"/>
  <c r="L630" i="31"/>
  <c r="J629" i="31"/>
  <c r="P628" i="31"/>
  <c r="H628" i="31"/>
  <c r="L732" i="31"/>
  <c r="P726" i="31"/>
  <c r="L724" i="31"/>
  <c r="F722" i="31"/>
  <c r="K720" i="31"/>
  <c r="O718" i="31"/>
  <c r="M717" i="31"/>
  <c r="P716" i="31"/>
  <c r="G716" i="31"/>
  <c r="M715" i="31"/>
  <c r="K714" i="31"/>
  <c r="Q713" i="31"/>
  <c r="I713" i="31"/>
  <c r="O712" i="31"/>
  <c r="G712" i="31"/>
  <c r="M711" i="31"/>
  <c r="K710" i="31"/>
  <c r="Q709" i="31"/>
  <c r="I709" i="31"/>
  <c r="O708" i="31"/>
  <c r="G708" i="31"/>
  <c r="M707" i="31"/>
  <c r="K706" i="31"/>
  <c r="Q705" i="31"/>
  <c r="I705" i="31"/>
  <c r="O704" i="31"/>
  <c r="G704" i="31"/>
  <c r="M703" i="31"/>
  <c r="K702" i="31"/>
  <c r="Q701" i="31"/>
  <c r="I701" i="31"/>
  <c r="O700" i="31"/>
  <c r="G700" i="31"/>
  <c r="M699" i="31"/>
  <c r="K698" i="31"/>
  <c r="Q697" i="31"/>
  <c r="I697" i="31"/>
  <c r="O696" i="31"/>
  <c r="G696" i="31"/>
  <c r="M695" i="31"/>
  <c r="K694" i="31"/>
  <c r="Q693" i="31"/>
  <c r="I693" i="31"/>
  <c r="O692" i="31"/>
  <c r="G692" i="31"/>
  <c r="M691" i="31"/>
  <c r="K690" i="31"/>
  <c r="Q689" i="31"/>
  <c r="I689" i="31"/>
  <c r="O688" i="31"/>
  <c r="G688" i="31"/>
  <c r="M687" i="31"/>
  <c r="K686" i="31"/>
  <c r="Q685" i="31"/>
  <c r="I685" i="31"/>
  <c r="O684" i="31"/>
  <c r="G684" i="31"/>
  <c r="M683" i="31"/>
  <c r="K682" i="31"/>
  <c r="Q681" i="31"/>
  <c r="I681" i="31"/>
  <c r="O680" i="31"/>
  <c r="G680" i="31"/>
  <c r="M679" i="31"/>
  <c r="K678" i="31"/>
  <c r="Q677" i="31"/>
  <c r="I677" i="31"/>
  <c r="O676" i="31"/>
  <c r="G676" i="31"/>
  <c r="M675" i="31"/>
  <c r="K674" i="31"/>
  <c r="Q673" i="31"/>
  <c r="I673" i="31"/>
  <c r="O672" i="31"/>
  <c r="G672" i="31"/>
  <c r="M671" i="31"/>
  <c r="K670" i="31"/>
  <c r="Q669" i="31"/>
  <c r="I669" i="31"/>
  <c r="O668" i="31"/>
  <c r="G668" i="31"/>
  <c r="M667" i="31"/>
  <c r="K666" i="31"/>
  <c r="Q665" i="31"/>
  <c r="I665" i="31"/>
  <c r="O664" i="31"/>
  <c r="G664" i="31"/>
  <c r="M663" i="31"/>
  <c r="K662" i="31"/>
  <c r="Q661" i="31"/>
  <c r="I661" i="31"/>
  <c r="O660" i="31"/>
  <c r="G660" i="31"/>
  <c r="M659" i="31"/>
  <c r="K658" i="31"/>
  <c r="Q657" i="31"/>
  <c r="I657" i="31"/>
  <c r="O656" i="31"/>
  <c r="G656" i="31"/>
  <c r="M655" i="31"/>
  <c r="K654" i="31"/>
  <c r="Q653" i="31"/>
  <c r="I653" i="31"/>
  <c r="O652" i="31"/>
  <c r="G652" i="31"/>
  <c r="M651" i="31"/>
  <c r="K650" i="31"/>
  <c r="Q649" i="31"/>
  <c r="I649" i="31"/>
  <c r="O648" i="31"/>
  <c r="G648" i="31"/>
  <c r="M647" i="31"/>
  <c r="K646" i="31"/>
  <c r="Q645" i="31"/>
  <c r="I645" i="31"/>
  <c r="O644" i="31"/>
  <c r="G644" i="31"/>
  <c r="M643" i="31"/>
  <c r="K642" i="31"/>
  <c r="Q641" i="31"/>
  <c r="I641" i="31"/>
  <c r="O640" i="31"/>
  <c r="G640" i="31"/>
  <c r="M639" i="31"/>
  <c r="K638" i="31"/>
  <c r="Q637" i="31"/>
  <c r="I637" i="31"/>
  <c r="O636" i="31"/>
  <c r="G636" i="31"/>
  <c r="M635" i="31"/>
  <c r="K634" i="31"/>
  <c r="Q633" i="31"/>
  <c r="I633" i="31"/>
  <c r="O632" i="31"/>
  <c r="G632" i="31"/>
  <c r="M631" i="31"/>
  <c r="K630" i="31"/>
  <c r="Q629" i="31"/>
  <c r="I629" i="31"/>
  <c r="O628" i="31"/>
  <c r="G628" i="31"/>
  <c r="M627" i="31"/>
  <c r="K626" i="31"/>
  <c r="Q625" i="31"/>
  <c r="I625" i="31"/>
  <c r="J731" i="31"/>
  <c r="N726" i="31"/>
  <c r="J724" i="31"/>
  <c r="N721" i="31"/>
  <c r="J720" i="31"/>
  <c r="N718" i="31"/>
  <c r="L717" i="31"/>
  <c r="N716" i="31"/>
  <c r="F716" i="31"/>
  <c r="L715" i="31"/>
  <c r="J714" i="31"/>
  <c r="P713" i="31"/>
  <c r="H713" i="31"/>
  <c r="N712" i="31"/>
  <c r="F712" i="31"/>
  <c r="L711" i="31"/>
  <c r="J710" i="31"/>
  <c r="P709" i="31"/>
  <c r="H709" i="31"/>
  <c r="N708" i="31"/>
  <c r="F708" i="31"/>
  <c r="L707" i="31"/>
  <c r="J706" i="31"/>
  <c r="P705" i="31"/>
  <c r="H705" i="31"/>
  <c r="N704" i="31"/>
  <c r="F704" i="31"/>
  <c r="L703" i="31"/>
  <c r="J702" i="31"/>
  <c r="P701" i="31"/>
  <c r="H701" i="31"/>
  <c r="N700" i="31"/>
  <c r="F700" i="31"/>
  <c r="L699" i="31"/>
  <c r="J698" i="31"/>
  <c r="P697" i="31"/>
  <c r="H697" i="31"/>
  <c r="N696" i="31"/>
  <c r="F696" i="31"/>
  <c r="L695" i="31"/>
  <c r="J694" i="31"/>
  <c r="P693" i="31"/>
  <c r="H693" i="31"/>
  <c r="N692" i="31"/>
  <c r="F692" i="31"/>
  <c r="L691" i="31"/>
  <c r="J690" i="31"/>
  <c r="P689" i="31"/>
  <c r="H689" i="31"/>
  <c r="N688" i="31"/>
  <c r="F688" i="31"/>
  <c r="L687" i="31"/>
  <c r="J686" i="31"/>
  <c r="P685" i="31"/>
  <c r="H685" i="31"/>
  <c r="N684" i="31"/>
  <c r="F684" i="31"/>
  <c r="L683" i="31"/>
  <c r="J682" i="31"/>
  <c r="P681" i="31"/>
  <c r="H681" i="31"/>
  <c r="N680" i="31"/>
  <c r="F680" i="31"/>
  <c r="L679" i="31"/>
  <c r="J678" i="31"/>
  <c r="P677" i="31"/>
  <c r="H677" i="31"/>
  <c r="N676" i="31"/>
  <c r="F676" i="31"/>
  <c r="L675" i="31"/>
  <c r="J674" i="31"/>
  <c r="P673" i="31"/>
  <c r="H673" i="31"/>
  <c r="N672" i="31"/>
  <c r="F672" i="31"/>
  <c r="L671" i="31"/>
  <c r="J670" i="31"/>
  <c r="P669" i="31"/>
  <c r="H669" i="31"/>
  <c r="N668" i="31"/>
  <c r="F668" i="31"/>
  <c r="L667" i="31"/>
  <c r="J666" i="31"/>
  <c r="P665" i="31"/>
  <c r="H665" i="31"/>
  <c r="N664" i="31"/>
  <c r="F664" i="31"/>
  <c r="L663" i="31"/>
  <c r="J662" i="31"/>
  <c r="P661" i="31"/>
  <c r="H661" i="31"/>
  <c r="N660" i="31"/>
  <c r="F660" i="31"/>
  <c r="L659" i="31"/>
  <c r="J658" i="31"/>
  <c r="P657" i="31"/>
  <c r="H657" i="31"/>
  <c r="N656" i="31"/>
  <c r="F656" i="31"/>
  <c r="L655" i="31"/>
  <c r="J654" i="31"/>
  <c r="P653" i="31"/>
  <c r="H653" i="31"/>
  <c r="N652" i="31"/>
  <c r="F652" i="31"/>
  <c r="L651" i="31"/>
  <c r="J650" i="31"/>
  <c r="P649" i="31"/>
  <c r="H649" i="31"/>
  <c r="N648" i="31"/>
  <c r="F648" i="31"/>
  <c r="L647" i="31"/>
  <c r="J646" i="31"/>
  <c r="P645" i="31"/>
  <c r="H645" i="31"/>
  <c r="N644" i="31"/>
  <c r="F644" i="31"/>
  <c r="L643" i="31"/>
  <c r="J642" i="31"/>
  <c r="P641" i="31"/>
  <c r="H641" i="31"/>
  <c r="N640" i="31"/>
  <c r="P730" i="31"/>
  <c r="H726" i="31"/>
  <c r="P723" i="31"/>
  <c r="M721" i="31"/>
  <c r="Q719" i="31"/>
  <c r="L718" i="31"/>
  <c r="J717" i="31"/>
  <c r="M716" i="31"/>
  <c r="K715" i="31"/>
  <c r="Q714" i="31"/>
  <c r="I714" i="31"/>
  <c r="O713" i="31"/>
  <c r="G713" i="31"/>
  <c r="M712" i="31"/>
  <c r="K711" i="31"/>
  <c r="Q710" i="31"/>
  <c r="I710" i="31"/>
  <c r="O709" i="31"/>
  <c r="G709" i="31"/>
  <c r="M708" i="31"/>
  <c r="K707" i="31"/>
  <c r="Q706" i="31"/>
  <c r="I706" i="31"/>
  <c r="O705" i="31"/>
  <c r="G705" i="31"/>
  <c r="M704" i="31"/>
  <c r="K703" i="31"/>
  <c r="Q702" i="31"/>
  <c r="I702" i="31"/>
  <c r="O701" i="31"/>
  <c r="G701" i="31"/>
  <c r="M700" i="31"/>
  <c r="K699" i="31"/>
  <c r="Q698" i="31"/>
  <c r="I698" i="31"/>
  <c r="O697" i="31"/>
  <c r="G697" i="31"/>
  <c r="M696" i="31"/>
  <c r="K695" i="31"/>
  <c r="Q694" i="31"/>
  <c r="I694" i="31"/>
  <c r="O693" i="31"/>
  <c r="G693" i="31"/>
  <c r="M692" i="31"/>
  <c r="K691" i="31"/>
  <c r="Q690" i="31"/>
  <c r="I690" i="31"/>
  <c r="O689" i="31"/>
  <c r="G689" i="31"/>
  <c r="M688" i="31"/>
  <c r="K687" i="31"/>
  <c r="Q686" i="31"/>
  <c r="I686" i="31"/>
  <c r="O685" i="31"/>
  <c r="G685" i="31"/>
  <c r="M684" i="31"/>
  <c r="K683" i="31"/>
  <c r="Q682" i="31"/>
  <c r="I682" i="31"/>
  <c r="O681" i="31"/>
  <c r="G681" i="31"/>
  <c r="M680" i="31"/>
  <c r="K679" i="31"/>
  <c r="Q678" i="31"/>
  <c r="I678" i="31"/>
  <c r="O677" i="31"/>
  <c r="G677" i="31"/>
  <c r="M676" i="31"/>
  <c r="K675" i="31"/>
  <c r="Q674" i="31"/>
  <c r="I674" i="31"/>
  <c r="O673" i="31"/>
  <c r="G673" i="31"/>
  <c r="M672" i="31"/>
  <c r="K671" i="31"/>
  <c r="Q670" i="31"/>
  <c r="I670" i="31"/>
  <c r="O669" i="31"/>
  <c r="G669" i="31"/>
  <c r="M668" i="31"/>
  <c r="K667" i="31"/>
  <c r="Q666" i="31"/>
  <c r="I666" i="31"/>
  <c r="O665" i="31"/>
  <c r="G665" i="31"/>
  <c r="M664" i="31"/>
  <c r="K663" i="31"/>
  <c r="Q662" i="31"/>
  <c r="I662" i="31"/>
  <c r="O661" i="31"/>
  <c r="G661" i="31"/>
  <c r="M660" i="31"/>
  <c r="K659" i="31"/>
  <c r="Q658" i="31"/>
  <c r="I658" i="31"/>
  <c r="O657" i="31"/>
  <c r="G657" i="31"/>
  <c r="M656" i="31"/>
  <c r="K655" i="31"/>
  <c r="Q654" i="31"/>
  <c r="I654" i="31"/>
  <c r="O653" i="31"/>
  <c r="G653" i="31"/>
  <c r="M652" i="31"/>
  <c r="K651" i="31"/>
  <c r="Q650" i="31"/>
  <c r="I650" i="31"/>
  <c r="O649" i="31"/>
  <c r="G649" i="31"/>
  <c r="M648" i="31"/>
  <c r="K647" i="31"/>
  <c r="Q646" i="31"/>
  <c r="I646" i="31"/>
  <c r="O645" i="31"/>
  <c r="G645" i="31"/>
  <c r="M644" i="31"/>
  <c r="K643" i="31"/>
  <c r="Q642" i="31"/>
  <c r="I642" i="31"/>
  <c r="O641" i="31"/>
  <c r="G641" i="31"/>
  <c r="M640" i="31"/>
  <c r="K639" i="31"/>
  <c r="Q638" i="31"/>
  <c r="I638" i="31"/>
  <c r="O637" i="31"/>
  <c r="G637" i="31"/>
  <c r="M636" i="31"/>
  <c r="K635" i="31"/>
  <c r="Q634" i="31"/>
  <c r="I634" i="31"/>
  <c r="O633" i="31"/>
  <c r="G633" i="31"/>
  <c r="M632" i="31"/>
  <c r="K631" i="31"/>
  <c r="Q630" i="31"/>
  <c r="I630" i="31"/>
  <c r="O629" i="31"/>
  <c r="G629" i="31"/>
  <c r="M628" i="31"/>
  <c r="K627" i="31"/>
  <c r="H730" i="31"/>
  <c r="N729" i="31"/>
  <c r="F726" i="31"/>
  <c r="J723" i="31"/>
  <c r="L721" i="31"/>
  <c r="P719" i="31"/>
  <c r="H718" i="31"/>
  <c r="H717" i="31"/>
  <c r="L716" i="31"/>
  <c r="J715" i="31"/>
  <c r="P714" i="31"/>
  <c r="H714" i="31"/>
  <c r="N713" i="31"/>
  <c r="F713" i="31"/>
  <c r="L712" i="31"/>
  <c r="J711" i="31"/>
  <c r="P710" i="31"/>
  <c r="H710" i="31"/>
  <c r="N709" i="31"/>
  <c r="F709" i="31"/>
  <c r="L708" i="31"/>
  <c r="J707" i="31"/>
  <c r="P706" i="31"/>
  <c r="H706" i="31"/>
  <c r="N705" i="31"/>
  <c r="F705" i="31"/>
  <c r="L704" i="31"/>
  <c r="J703" i="31"/>
  <c r="P702" i="31"/>
  <c r="H702" i="31"/>
  <c r="N701" i="31"/>
  <c r="F701" i="31"/>
  <c r="L700" i="31"/>
  <c r="J699" i="31"/>
  <c r="P698" i="31"/>
  <c r="H698" i="31"/>
  <c r="N697" i="31"/>
  <c r="F697" i="31"/>
  <c r="L696" i="31"/>
  <c r="J695" i="31"/>
  <c r="P694" i="31"/>
  <c r="H694" i="31"/>
  <c r="N693" i="31"/>
  <c r="F693" i="31"/>
  <c r="L692" i="31"/>
  <c r="J691" i="31"/>
  <c r="P690" i="31"/>
  <c r="H690" i="31"/>
  <c r="N689" i="31"/>
  <c r="F689" i="31"/>
  <c r="L688" i="31"/>
  <c r="J687" i="31"/>
  <c r="P686" i="31"/>
  <c r="H686" i="31"/>
  <c r="N685" i="31"/>
  <c r="F685" i="31"/>
  <c r="L684" i="31"/>
  <c r="J683" i="31"/>
  <c r="P682" i="31"/>
  <c r="H682" i="31"/>
  <c r="N681" i="31"/>
  <c r="F681" i="31"/>
  <c r="L680" i="31"/>
  <c r="J679" i="31"/>
  <c r="P678" i="31"/>
  <c r="H678" i="31"/>
  <c r="N677" i="31"/>
  <c r="F677" i="31"/>
  <c r="L676" i="31"/>
  <c r="J675" i="31"/>
  <c r="P674" i="31"/>
  <c r="H674" i="31"/>
  <c r="N673" i="31"/>
  <c r="F673" i="31"/>
  <c r="L672" i="31"/>
  <c r="J671" i="31"/>
  <c r="P670" i="31"/>
  <c r="H670" i="31"/>
  <c r="N669" i="31"/>
  <c r="F669" i="31"/>
  <c r="L668" i="31"/>
  <c r="J667" i="31"/>
  <c r="P666" i="31"/>
  <c r="H666" i="31"/>
  <c r="N665" i="31"/>
  <c r="F665" i="31"/>
  <c r="L664" i="31"/>
  <c r="J663" i="31"/>
  <c r="P662" i="31"/>
  <c r="H662" i="31"/>
  <c r="N661" i="31"/>
  <c r="F661" i="31"/>
  <c r="L660" i="31"/>
  <c r="J659" i="31"/>
  <c r="P658" i="31"/>
  <c r="H658" i="31"/>
  <c r="N657" i="31"/>
  <c r="F657" i="31"/>
  <c r="L656" i="31"/>
  <c r="J655" i="31"/>
  <c r="P654" i="31"/>
  <c r="H654" i="31"/>
  <c r="N653" i="31"/>
  <c r="F653" i="31"/>
  <c r="L652" i="31"/>
  <c r="J651" i="31"/>
  <c r="P650" i="31"/>
  <c r="H650" i="31"/>
  <c r="N649" i="31"/>
  <c r="F649" i="31"/>
  <c r="L648" i="31"/>
  <c r="J647" i="31"/>
  <c r="P646" i="31"/>
  <c r="H646" i="31"/>
  <c r="N645" i="31"/>
  <c r="F645" i="31"/>
  <c r="L644" i="31"/>
  <c r="J643" i="31"/>
  <c r="P642" i="31"/>
  <c r="H642" i="31"/>
  <c r="N641" i="31"/>
  <c r="F641" i="31"/>
  <c r="L640" i="31"/>
  <c r="J639" i="31"/>
  <c r="P638" i="31"/>
  <c r="H638" i="31"/>
  <c r="N637" i="31"/>
  <c r="F637" i="31"/>
  <c r="L636" i="31"/>
  <c r="J635" i="31"/>
  <c r="P634" i="31"/>
  <c r="H634" i="31"/>
  <c r="N633" i="31"/>
  <c r="F633" i="31"/>
  <c r="L632" i="31"/>
  <c r="J631" i="31"/>
  <c r="P630" i="31"/>
  <c r="H630" i="31"/>
  <c r="N629" i="31"/>
  <c r="F729" i="31"/>
  <c r="N725" i="31"/>
  <c r="H723" i="31"/>
  <c r="F721" i="31"/>
  <c r="J719" i="31"/>
  <c r="G718" i="31"/>
  <c r="G717" i="31"/>
  <c r="K716" i="31"/>
  <c r="Q715" i="31"/>
  <c r="I715" i="31"/>
  <c r="O714" i="31"/>
  <c r="G714" i="31"/>
  <c r="M713" i="31"/>
  <c r="K712" i="31"/>
  <c r="Q711" i="31"/>
  <c r="I711" i="31"/>
  <c r="O710" i="31"/>
  <c r="G710" i="31"/>
  <c r="M709" i="31"/>
  <c r="K708" i="31"/>
  <c r="Q707" i="31"/>
  <c r="I707" i="31"/>
  <c r="O706" i="31"/>
  <c r="G706" i="31"/>
  <c r="M705" i="31"/>
  <c r="K704" i="31"/>
  <c r="Q703" i="31"/>
  <c r="I703" i="31"/>
  <c r="O702" i="31"/>
  <c r="G702" i="31"/>
  <c r="M701" i="31"/>
  <c r="K700" i="31"/>
  <c r="Q699" i="31"/>
  <c r="I699" i="31"/>
  <c r="O698" i="31"/>
  <c r="G698" i="31"/>
  <c r="M697" i="31"/>
  <c r="K696" i="31"/>
  <c r="Q695" i="31"/>
  <c r="I695" i="31"/>
  <c r="O694" i="31"/>
  <c r="G694" i="31"/>
  <c r="M693" i="31"/>
  <c r="K692" i="31"/>
  <c r="Q691" i="31"/>
  <c r="I691" i="31"/>
  <c r="O690" i="31"/>
  <c r="G690" i="31"/>
  <c r="M689" i="31"/>
  <c r="K688" i="31"/>
  <c r="Q687" i="31"/>
  <c r="I687" i="31"/>
  <c r="O686" i="31"/>
  <c r="G686" i="31"/>
  <c r="M685" i="31"/>
  <c r="K684" i="31"/>
  <c r="Q683" i="31"/>
  <c r="I683" i="31"/>
  <c r="O682" i="31"/>
  <c r="G682" i="31"/>
  <c r="M681" i="31"/>
  <c r="K680" i="31"/>
  <c r="Q679" i="31"/>
  <c r="I679" i="31"/>
  <c r="O678" i="31"/>
  <c r="G678" i="31"/>
  <c r="M677" i="31"/>
  <c r="K676" i="31"/>
  <c r="Q675" i="31"/>
  <c r="I675" i="31"/>
  <c r="O674" i="31"/>
  <c r="G674" i="31"/>
  <c r="M673" i="31"/>
  <c r="K672" i="31"/>
  <c r="Q671" i="31"/>
  <c r="I671" i="31"/>
  <c r="O670" i="31"/>
  <c r="G670" i="31"/>
  <c r="M669" i="31"/>
  <c r="K668" i="31"/>
  <c r="Q667" i="31"/>
  <c r="I667" i="31"/>
  <c r="O666" i="31"/>
  <c r="G666" i="31"/>
  <c r="M665" i="31"/>
  <c r="K664" i="31"/>
  <c r="Q663" i="31"/>
  <c r="I663" i="31"/>
  <c r="O662" i="31"/>
  <c r="G662" i="31"/>
  <c r="M661" i="31"/>
  <c r="K660" i="31"/>
  <c r="Q659" i="31"/>
  <c r="I659" i="31"/>
  <c r="O658" i="31"/>
  <c r="G658" i="31"/>
  <c r="M657" i="31"/>
  <c r="K656" i="31"/>
  <c r="Q655" i="31"/>
  <c r="I655" i="31"/>
  <c r="O654" i="31"/>
  <c r="G654" i="31"/>
  <c r="M653" i="31"/>
  <c r="K652" i="31"/>
  <c r="Q651" i="31"/>
  <c r="I651" i="31"/>
  <c r="O650" i="31"/>
  <c r="G650" i="31"/>
  <c r="M649" i="31"/>
  <c r="K648" i="31"/>
  <c r="Q647" i="31"/>
  <c r="I647" i="31"/>
  <c r="O646" i="31"/>
  <c r="G646" i="31"/>
  <c r="M645" i="31"/>
  <c r="K644" i="31"/>
  <c r="Q643" i="31"/>
  <c r="I643" i="31"/>
  <c r="O642" i="31"/>
  <c r="G642" i="31"/>
  <c r="M641" i="31"/>
  <c r="K640" i="31"/>
  <c r="Q639" i="31"/>
  <c r="I639" i="31"/>
  <c r="O638" i="31"/>
  <c r="G638" i="31"/>
  <c r="M637" i="31"/>
  <c r="K636" i="31"/>
  <c r="Q635" i="31"/>
  <c r="I635" i="31"/>
  <c r="O634" i="31"/>
  <c r="G634" i="31"/>
  <c r="M633" i="31"/>
  <c r="K632" i="31"/>
  <c r="Q631" i="31"/>
  <c r="I631" i="31"/>
  <c r="O630" i="31"/>
  <c r="G630" i="31"/>
  <c r="M629" i="31"/>
  <c r="K628" i="31"/>
  <c r="Q627" i="31"/>
  <c r="I627" i="31"/>
  <c r="O626" i="31"/>
  <c r="L728" i="31"/>
  <c r="L725" i="31"/>
  <c r="P722" i="31"/>
  <c r="I719" i="31"/>
  <c r="F718" i="31"/>
  <c r="F717" i="31"/>
  <c r="J716" i="31"/>
  <c r="P715" i="31"/>
  <c r="H715" i="31"/>
  <c r="N714" i="31"/>
  <c r="F714" i="31"/>
  <c r="L713" i="31"/>
  <c r="J712" i="31"/>
  <c r="P711" i="31"/>
  <c r="H711" i="31"/>
  <c r="N710" i="31"/>
  <c r="F710" i="31"/>
  <c r="L709" i="31"/>
  <c r="J708" i="31"/>
  <c r="P707" i="31"/>
  <c r="H707" i="31"/>
  <c r="N706" i="31"/>
  <c r="F706" i="31"/>
  <c r="L705" i="31"/>
  <c r="J704" i="31"/>
  <c r="P703" i="31"/>
  <c r="H703" i="31"/>
  <c r="N702" i="31"/>
  <c r="F702" i="31"/>
  <c r="L701" i="31"/>
  <c r="J700" i="31"/>
  <c r="P699" i="31"/>
  <c r="H699" i="31"/>
  <c r="N698" i="31"/>
  <c r="F698" i="31"/>
  <c r="L697" i="31"/>
  <c r="J696" i="31"/>
  <c r="P695" i="31"/>
  <c r="H695" i="31"/>
  <c r="N694" i="31"/>
  <c r="F694" i="31"/>
  <c r="L693" i="31"/>
  <c r="J692" i="31"/>
  <c r="P691" i="31"/>
  <c r="H691" i="31"/>
  <c r="N690" i="31"/>
  <c r="F690" i="31"/>
  <c r="L689" i="31"/>
  <c r="J688" i="31"/>
  <c r="P687" i="31"/>
  <c r="H687" i="31"/>
  <c r="N686" i="31"/>
  <c r="F686" i="31"/>
  <c r="L685" i="31"/>
  <c r="J684" i="31"/>
  <c r="P683" i="31"/>
  <c r="H683" i="31"/>
  <c r="N682" i="31"/>
  <c r="F682" i="31"/>
  <c r="L681" i="31"/>
  <c r="J680" i="31"/>
  <c r="P679" i="31"/>
  <c r="H679" i="31"/>
  <c r="N678" i="31"/>
  <c r="F678" i="31"/>
  <c r="L677" i="31"/>
  <c r="J676" i="31"/>
  <c r="P675" i="31"/>
  <c r="H675" i="31"/>
  <c r="N674" i="31"/>
  <c r="F674" i="31"/>
  <c r="L673" i="31"/>
  <c r="J672" i="31"/>
  <c r="P671" i="31"/>
  <c r="H671" i="31"/>
  <c r="N670" i="31"/>
  <c r="F670" i="31"/>
  <c r="L669" i="31"/>
  <c r="J668" i="31"/>
  <c r="P667" i="31"/>
  <c r="H667" i="31"/>
  <c r="N666" i="31"/>
  <c r="F666" i="31"/>
  <c r="L665" i="31"/>
  <c r="J664" i="31"/>
  <c r="P663" i="31"/>
  <c r="H663" i="31"/>
  <c r="N662" i="31"/>
  <c r="F662" i="31"/>
  <c r="L661" i="31"/>
  <c r="J660" i="31"/>
  <c r="P659" i="31"/>
  <c r="H659" i="31"/>
  <c r="N658" i="31"/>
  <c r="F658" i="31"/>
  <c r="L657" i="31"/>
  <c r="J656" i="31"/>
  <c r="P655" i="31"/>
  <c r="H655" i="31"/>
  <c r="N654" i="31"/>
  <c r="F654" i="31"/>
  <c r="L653" i="31"/>
  <c r="J652" i="31"/>
  <c r="P651" i="31"/>
  <c r="H651" i="31"/>
  <c r="N650" i="31"/>
  <c r="F650" i="31"/>
  <c r="L649" i="31"/>
  <c r="J648" i="31"/>
  <c r="P647" i="31"/>
  <c r="H647" i="31"/>
  <c r="N646" i="31"/>
  <c r="F646" i="31"/>
  <c r="L645" i="31"/>
  <c r="J644" i="31"/>
  <c r="P643" i="31"/>
  <c r="H643" i="31"/>
  <c r="N642" i="31"/>
  <c r="F642" i="31"/>
  <c r="L641" i="31"/>
  <c r="J640" i="31"/>
  <c r="P639" i="31"/>
  <c r="H639" i="31"/>
  <c r="N638" i="31"/>
  <c r="F638" i="31"/>
  <c r="L637" i="31"/>
  <c r="J636" i="31"/>
  <c r="P635" i="31"/>
  <c r="H635" i="31"/>
  <c r="N634" i="31"/>
  <c r="F634" i="31"/>
  <c r="L633" i="31"/>
  <c r="J632" i="31"/>
  <c r="P631" i="31"/>
  <c r="H631" i="31"/>
  <c r="N630" i="31"/>
  <c r="F630" i="31"/>
  <c r="L629" i="31"/>
  <c r="J628" i="31"/>
  <c r="J727" i="31"/>
  <c r="F725" i="31"/>
  <c r="N722" i="31"/>
  <c r="H719" i="31"/>
  <c r="I716" i="31"/>
  <c r="O715" i="31"/>
  <c r="G715" i="31"/>
  <c r="M714" i="31"/>
  <c r="K713" i="31"/>
  <c r="Q712" i="31"/>
  <c r="I712" i="31"/>
  <c r="O711" i="31"/>
  <c r="G711" i="31"/>
  <c r="M710" i="31"/>
  <c r="K709" i="31"/>
  <c r="Q708" i="31"/>
  <c r="I708" i="31"/>
  <c r="O707" i="31"/>
  <c r="G707" i="31"/>
  <c r="M706" i="31"/>
  <c r="K705" i="31"/>
  <c r="Q704" i="31"/>
  <c r="I704" i="31"/>
  <c r="O703" i="31"/>
  <c r="G703" i="31"/>
  <c r="M702" i="31"/>
  <c r="K701" i="31"/>
  <c r="Q700" i="31"/>
  <c r="I700" i="31"/>
  <c r="O699" i="31"/>
  <c r="G699" i="31"/>
  <c r="M698" i="31"/>
  <c r="K697" i="31"/>
  <c r="Q696" i="31"/>
  <c r="I696" i="31"/>
  <c r="O695" i="31"/>
  <c r="G695" i="31"/>
  <c r="M694" i="31"/>
  <c r="K693" i="31"/>
  <c r="Q692" i="31"/>
  <c r="I692" i="31"/>
  <c r="O691" i="31"/>
  <c r="G691" i="31"/>
  <c r="M690" i="31"/>
  <c r="K689" i="31"/>
  <c r="Q688" i="31"/>
  <c r="I688" i="31"/>
  <c r="O687" i="31"/>
  <c r="G687" i="31"/>
  <c r="M686" i="31"/>
  <c r="K685" i="31"/>
  <c r="Q684" i="31"/>
  <c r="I684" i="31"/>
  <c r="O683" i="31"/>
  <c r="G683" i="31"/>
  <c r="M682" i="31"/>
  <c r="K681" i="31"/>
  <c r="Q680" i="31"/>
  <c r="I680" i="31"/>
  <c r="O679" i="31"/>
  <c r="G679" i="31"/>
  <c r="M678" i="31"/>
  <c r="K677" i="31"/>
  <c r="Q676" i="31"/>
  <c r="I676" i="31"/>
  <c r="O675" i="31"/>
  <c r="G675" i="31"/>
  <c r="M674" i="31"/>
  <c r="K673" i="31"/>
  <c r="Q672" i="31"/>
  <c r="I672" i="31"/>
  <c r="O671" i="31"/>
  <c r="G671" i="31"/>
  <c r="M670" i="31"/>
  <c r="K669" i="31"/>
  <c r="Q668" i="31"/>
  <c r="I668" i="31"/>
  <c r="O667" i="31"/>
  <c r="G667" i="31"/>
  <c r="M666" i="31"/>
  <c r="K665" i="31"/>
  <c r="Q664" i="31"/>
  <c r="I664" i="31"/>
  <c r="O663" i="31"/>
  <c r="G663" i="31"/>
  <c r="M662" i="31"/>
  <c r="K661" i="31"/>
  <c r="Q660" i="31"/>
  <c r="I660" i="31"/>
  <c r="O659" i="31"/>
  <c r="G659" i="31"/>
  <c r="M658" i="31"/>
  <c r="K657" i="31"/>
  <c r="Q656" i="31"/>
  <c r="I656" i="31"/>
  <c r="O655" i="31"/>
  <c r="G655" i="31"/>
  <c r="M654" i="31"/>
  <c r="K653" i="31"/>
  <c r="Q652" i="31"/>
  <c r="I652" i="31"/>
  <c r="O651" i="31"/>
  <c r="G651" i="31"/>
  <c r="M650" i="31"/>
  <c r="K649" i="31"/>
  <c r="Q648" i="31"/>
  <c r="I648" i="31"/>
  <c r="O647" i="31"/>
  <c r="G647" i="31"/>
  <c r="M646" i="31"/>
  <c r="K645" i="31"/>
  <c r="Q644" i="31"/>
  <c r="I644" i="31"/>
  <c r="O643" i="31"/>
  <c r="G643" i="31"/>
  <c r="M642" i="31"/>
  <c r="K641" i="31"/>
  <c r="Q640" i="31"/>
  <c r="I640" i="31"/>
  <c r="O639" i="31"/>
  <c r="G639" i="31"/>
  <c r="M638" i="31"/>
  <c r="K637" i="31"/>
  <c r="Q636" i="31"/>
  <c r="I636" i="31"/>
  <c r="O635" i="31"/>
  <c r="G635" i="31"/>
  <c r="M634" i="31"/>
  <c r="K633" i="31"/>
  <c r="Q632" i="31"/>
  <c r="I632" i="31"/>
  <c r="O631" i="31"/>
  <c r="G631" i="31"/>
  <c r="M630" i="31"/>
  <c r="K629" i="31"/>
  <c r="Q628" i="31"/>
  <c r="I628" i="31"/>
  <c r="O627" i="31"/>
  <c r="G627" i="31"/>
  <c r="M626" i="31"/>
  <c r="K625" i="31"/>
  <c r="Q624" i="31"/>
  <c r="I624" i="31"/>
  <c r="O623" i="31"/>
  <c r="G623" i="31"/>
  <c r="M622" i="31"/>
  <c r="N636" i="31"/>
  <c r="L631" i="31"/>
  <c r="Q626" i="31"/>
  <c r="F626" i="31"/>
  <c r="H625" i="31"/>
  <c r="M624" i="31"/>
  <c r="I623" i="31"/>
  <c r="N622" i="31"/>
  <c r="K391" i="31"/>
  <c r="Q390" i="31"/>
  <c r="I390" i="31"/>
  <c r="O393" i="31"/>
  <c r="G393" i="31"/>
  <c r="M392" i="31"/>
  <c r="K621" i="31"/>
  <c r="Q620" i="31"/>
  <c r="I620" i="31"/>
  <c r="O619" i="31"/>
  <c r="G619" i="31"/>
  <c r="M618" i="31"/>
  <c r="K617" i="31"/>
  <c r="Q616" i="31"/>
  <c r="I616" i="31"/>
  <c r="O615" i="31"/>
  <c r="G615" i="31"/>
  <c r="M614" i="31"/>
  <c r="K613" i="31"/>
  <c r="Q612" i="31"/>
  <c r="I612" i="31"/>
  <c r="O611" i="31"/>
  <c r="G611" i="31"/>
  <c r="M610" i="31"/>
  <c r="K609" i="31"/>
  <c r="Q608" i="31"/>
  <c r="I608" i="31"/>
  <c r="O607" i="31"/>
  <c r="G607" i="31"/>
  <c r="M606" i="31"/>
  <c r="K605" i="31"/>
  <c r="Q604" i="31"/>
  <c r="I604" i="31"/>
  <c r="O603" i="31"/>
  <c r="G603" i="31"/>
  <c r="M602" i="31"/>
  <c r="K601" i="31"/>
  <c r="Q600" i="31"/>
  <c r="I600" i="31"/>
  <c r="O599" i="31"/>
  <c r="G599" i="31"/>
  <c r="M598" i="31"/>
  <c r="K597" i="31"/>
  <c r="Q596" i="31"/>
  <c r="I596" i="31"/>
  <c r="O595" i="31"/>
  <c r="G595" i="31"/>
  <c r="M594" i="31"/>
  <c r="K593" i="31"/>
  <c r="Q592" i="31"/>
  <c r="I592" i="31"/>
  <c r="O591" i="31"/>
  <c r="G591" i="31"/>
  <c r="M590" i="31"/>
  <c r="K589" i="31"/>
  <c r="Q588" i="31"/>
  <c r="I588" i="31"/>
  <c r="O587" i="31"/>
  <c r="G587" i="31"/>
  <c r="M586" i="31"/>
  <c r="K585" i="31"/>
  <c r="Q584" i="31"/>
  <c r="I584" i="31"/>
  <c r="O583" i="31"/>
  <c r="G583" i="31"/>
  <c r="M582" i="31"/>
  <c r="K581" i="31"/>
  <c r="Q580" i="31"/>
  <c r="I580" i="31"/>
  <c r="O579" i="31"/>
  <c r="G579" i="31"/>
  <c r="M578" i="31"/>
  <c r="K577" i="31"/>
  <c r="Q576" i="31"/>
  <c r="I576" i="31"/>
  <c r="O575" i="31"/>
  <c r="G575" i="31"/>
  <c r="M574" i="31"/>
  <c r="K573" i="31"/>
  <c r="Q572" i="31"/>
  <c r="I572" i="31"/>
  <c r="O571" i="31"/>
  <c r="G571" i="31"/>
  <c r="M570" i="31"/>
  <c r="K569" i="31"/>
  <c r="Q568" i="31"/>
  <c r="I568" i="31"/>
  <c r="O567" i="31"/>
  <c r="G567" i="31"/>
  <c r="M566" i="31"/>
  <c r="K565" i="31"/>
  <c r="Q564" i="31"/>
  <c r="I564" i="31"/>
  <c r="O563" i="31"/>
  <c r="G563" i="31"/>
  <c r="M562" i="31"/>
  <c r="K561" i="31"/>
  <c r="Q560" i="31"/>
  <c r="I560" i="31"/>
  <c r="O559" i="31"/>
  <c r="G559" i="31"/>
  <c r="M558" i="31"/>
  <c r="K557" i="31"/>
  <c r="Q556" i="31"/>
  <c r="I556" i="31"/>
  <c r="O555" i="31"/>
  <c r="G555" i="31"/>
  <c r="M554" i="31"/>
  <c r="K553" i="31"/>
  <c r="Q552" i="31"/>
  <c r="I552" i="31"/>
  <c r="O551" i="31"/>
  <c r="G551" i="31"/>
  <c r="M550" i="31"/>
  <c r="K549" i="31"/>
  <c r="Q548" i="31"/>
  <c r="I548" i="31"/>
  <c r="O385" i="31"/>
  <c r="G385" i="31"/>
  <c r="M384" i="31"/>
  <c r="K547" i="31"/>
  <c r="Q546" i="31"/>
  <c r="I546" i="31"/>
  <c r="O545" i="31"/>
  <c r="G545" i="31"/>
  <c r="M544" i="31"/>
  <c r="K543" i="31"/>
  <c r="F636" i="31"/>
  <c r="P627" i="31"/>
  <c r="P626" i="31"/>
  <c r="G625" i="31"/>
  <c r="L624" i="31"/>
  <c r="Q623" i="31"/>
  <c r="H623" i="31"/>
  <c r="L622" i="31"/>
  <c r="J391" i="31"/>
  <c r="P390" i="31"/>
  <c r="H390" i="31"/>
  <c r="N393" i="31"/>
  <c r="F393" i="31"/>
  <c r="L392" i="31"/>
  <c r="J621" i="31"/>
  <c r="P620" i="31"/>
  <c r="H620" i="31"/>
  <c r="N619" i="31"/>
  <c r="F619" i="31"/>
  <c r="L618" i="31"/>
  <c r="J617" i="31"/>
  <c r="P616" i="31"/>
  <c r="H616" i="31"/>
  <c r="N615" i="31"/>
  <c r="F615" i="31"/>
  <c r="L614" i="31"/>
  <c r="J613" i="31"/>
  <c r="P612" i="31"/>
  <c r="H612" i="31"/>
  <c r="N611" i="31"/>
  <c r="F611" i="31"/>
  <c r="L610" i="31"/>
  <c r="J609" i="31"/>
  <c r="P608" i="31"/>
  <c r="H608" i="31"/>
  <c r="N607" i="31"/>
  <c r="F607" i="31"/>
  <c r="L606" i="31"/>
  <c r="J605" i="31"/>
  <c r="P604" i="31"/>
  <c r="H604" i="31"/>
  <c r="N603" i="31"/>
  <c r="F603" i="31"/>
  <c r="L602" i="31"/>
  <c r="J601" i="31"/>
  <c r="P600" i="31"/>
  <c r="H600" i="31"/>
  <c r="N599" i="31"/>
  <c r="F599" i="31"/>
  <c r="L598" i="31"/>
  <c r="J597" i="31"/>
  <c r="P596" i="31"/>
  <c r="H596" i="31"/>
  <c r="N595" i="31"/>
  <c r="F595" i="31"/>
  <c r="L594" i="31"/>
  <c r="J593" i="31"/>
  <c r="P592" i="31"/>
  <c r="H592" i="31"/>
  <c r="N591" i="31"/>
  <c r="F591" i="31"/>
  <c r="L590" i="31"/>
  <c r="J589" i="31"/>
  <c r="P588" i="31"/>
  <c r="H588" i="31"/>
  <c r="N587" i="31"/>
  <c r="F587" i="31"/>
  <c r="L586" i="31"/>
  <c r="J585" i="31"/>
  <c r="P584" i="31"/>
  <c r="H584" i="31"/>
  <c r="N583" i="31"/>
  <c r="F583" i="31"/>
  <c r="L582" i="31"/>
  <c r="J581" i="31"/>
  <c r="P580" i="31"/>
  <c r="H580" i="31"/>
  <c r="N579" i="31"/>
  <c r="F579" i="31"/>
  <c r="L578" i="31"/>
  <c r="J577" i="31"/>
  <c r="P576" i="31"/>
  <c r="H576" i="31"/>
  <c r="N575" i="31"/>
  <c r="F575" i="31"/>
  <c r="L574" i="31"/>
  <c r="J573" i="31"/>
  <c r="P572" i="31"/>
  <c r="H572" i="31"/>
  <c r="N571" i="31"/>
  <c r="F571" i="31"/>
  <c r="L570" i="31"/>
  <c r="J569" i="31"/>
  <c r="P568" i="31"/>
  <c r="H568" i="31"/>
  <c r="N567" i="31"/>
  <c r="F567" i="31"/>
  <c r="L566" i="31"/>
  <c r="J565" i="31"/>
  <c r="P564" i="31"/>
  <c r="H564" i="31"/>
  <c r="N563" i="31"/>
  <c r="F563" i="31"/>
  <c r="L562" i="31"/>
  <c r="J561" i="31"/>
  <c r="P560" i="31"/>
  <c r="H560" i="31"/>
  <c r="N559" i="31"/>
  <c r="F559" i="31"/>
  <c r="L558" i="31"/>
  <c r="J557" i="31"/>
  <c r="P556" i="31"/>
  <c r="H556" i="31"/>
  <c r="N555" i="31"/>
  <c r="F555" i="31"/>
  <c r="L554" i="31"/>
  <c r="J553" i="31"/>
  <c r="P552" i="31"/>
  <c r="H552" i="31"/>
  <c r="N551" i="31"/>
  <c r="F551" i="31"/>
  <c r="L550" i="31"/>
  <c r="J549" i="31"/>
  <c r="P548" i="31"/>
  <c r="H548" i="31"/>
  <c r="N385" i="31"/>
  <c r="F385" i="31"/>
  <c r="L384" i="31"/>
  <c r="J547" i="31"/>
  <c r="P546" i="31"/>
  <c r="H546" i="31"/>
  <c r="N545" i="31"/>
  <c r="F545" i="31"/>
  <c r="L635" i="31"/>
  <c r="J630" i="31"/>
  <c r="P629" i="31"/>
  <c r="N627" i="31"/>
  <c r="N626" i="31"/>
  <c r="P625" i="31"/>
  <c r="F625" i="31"/>
  <c r="K624" i="31"/>
  <c r="P623" i="31"/>
  <c r="F623" i="31"/>
  <c r="K622" i="31"/>
  <c r="Q391" i="31"/>
  <c r="I391" i="31"/>
  <c r="O390" i="31"/>
  <c r="G390" i="31"/>
  <c r="M393" i="31"/>
  <c r="K392" i="31"/>
  <c r="Q621" i="31"/>
  <c r="I621" i="31"/>
  <c r="O620" i="31"/>
  <c r="G620" i="31"/>
  <c r="M619" i="31"/>
  <c r="K618" i="31"/>
  <c r="Q617" i="31"/>
  <c r="I617" i="31"/>
  <c r="O616" i="31"/>
  <c r="G616" i="31"/>
  <c r="M615" i="31"/>
  <c r="K614" i="31"/>
  <c r="Q613" i="31"/>
  <c r="I613" i="31"/>
  <c r="O612" i="31"/>
  <c r="G612" i="31"/>
  <c r="M611" i="31"/>
  <c r="K610" i="31"/>
  <c r="Q609" i="31"/>
  <c r="I609" i="31"/>
  <c r="O608" i="31"/>
  <c r="G608" i="31"/>
  <c r="M607" i="31"/>
  <c r="K606" i="31"/>
  <c r="Q605" i="31"/>
  <c r="I605" i="31"/>
  <c r="O604" i="31"/>
  <c r="G604" i="31"/>
  <c r="M603" i="31"/>
  <c r="K602" i="31"/>
  <c r="Q601" i="31"/>
  <c r="I601" i="31"/>
  <c r="O600" i="31"/>
  <c r="G600" i="31"/>
  <c r="M599" i="31"/>
  <c r="K598" i="31"/>
  <c r="Q597" i="31"/>
  <c r="I597" i="31"/>
  <c r="O596" i="31"/>
  <c r="G596" i="31"/>
  <c r="M595" i="31"/>
  <c r="K594" i="31"/>
  <c r="Q593" i="31"/>
  <c r="I593" i="31"/>
  <c r="O592" i="31"/>
  <c r="G592" i="31"/>
  <c r="M591" i="31"/>
  <c r="K590" i="31"/>
  <c r="Q589" i="31"/>
  <c r="I589" i="31"/>
  <c r="O588" i="31"/>
  <c r="G588" i="31"/>
  <c r="M587" i="31"/>
  <c r="K586" i="31"/>
  <c r="Q585" i="31"/>
  <c r="I585" i="31"/>
  <c r="O584" i="31"/>
  <c r="G584" i="31"/>
  <c r="M583" i="31"/>
  <c r="K582" i="31"/>
  <c r="Q581" i="31"/>
  <c r="I581" i="31"/>
  <c r="O580" i="31"/>
  <c r="G580" i="31"/>
  <c r="M579" i="31"/>
  <c r="K578" i="31"/>
  <c r="Q577" i="31"/>
  <c r="I577" i="31"/>
  <c r="O576" i="31"/>
  <c r="G576" i="31"/>
  <c r="M575" i="31"/>
  <c r="K574" i="31"/>
  <c r="Q573" i="31"/>
  <c r="I573" i="31"/>
  <c r="O572" i="31"/>
  <c r="G572" i="31"/>
  <c r="M571" i="31"/>
  <c r="K570" i="31"/>
  <c r="Q569" i="31"/>
  <c r="I569" i="31"/>
  <c r="O568" i="31"/>
  <c r="G568" i="31"/>
  <c r="M567" i="31"/>
  <c r="K566" i="31"/>
  <c r="Q565" i="31"/>
  <c r="I565" i="31"/>
  <c r="O564" i="31"/>
  <c r="G564" i="31"/>
  <c r="M563" i="31"/>
  <c r="K562" i="31"/>
  <c r="Q561" i="31"/>
  <c r="I561" i="31"/>
  <c r="O560" i="31"/>
  <c r="G560" i="31"/>
  <c r="M559" i="31"/>
  <c r="K558" i="31"/>
  <c r="Q557" i="31"/>
  <c r="I557" i="31"/>
  <c r="O556" i="31"/>
  <c r="G556" i="31"/>
  <c r="M555" i="31"/>
  <c r="K554" i="31"/>
  <c r="Q553" i="31"/>
  <c r="I553" i="31"/>
  <c r="O552" i="31"/>
  <c r="G552" i="31"/>
  <c r="M551" i="31"/>
  <c r="K550" i="31"/>
  <c r="Q549" i="31"/>
  <c r="I549" i="31"/>
  <c r="O548" i="31"/>
  <c r="G548" i="31"/>
  <c r="M385" i="31"/>
  <c r="K384" i="31"/>
  <c r="Q547" i="31"/>
  <c r="I547" i="31"/>
  <c r="O546" i="31"/>
  <c r="G546" i="31"/>
  <c r="M545" i="31"/>
  <c r="K544" i="31"/>
  <c r="F640" i="31"/>
  <c r="H629" i="31"/>
  <c r="L627" i="31"/>
  <c r="L626" i="31"/>
  <c r="O625" i="31"/>
  <c r="J624" i="31"/>
  <c r="N623" i="31"/>
  <c r="J622" i="31"/>
  <c r="P391" i="31"/>
  <c r="H391" i="31"/>
  <c r="N390" i="31"/>
  <c r="F390" i="31"/>
  <c r="L393" i="31"/>
  <c r="J392" i="31"/>
  <c r="P621" i="31"/>
  <c r="H621" i="31"/>
  <c r="N620" i="31"/>
  <c r="F620" i="31"/>
  <c r="L619" i="31"/>
  <c r="J618" i="31"/>
  <c r="P617" i="31"/>
  <c r="H617" i="31"/>
  <c r="N616" i="31"/>
  <c r="F616" i="31"/>
  <c r="L615" i="31"/>
  <c r="J614" i="31"/>
  <c r="P613" i="31"/>
  <c r="H613" i="31"/>
  <c r="N612" i="31"/>
  <c r="F612" i="31"/>
  <c r="L611" i="31"/>
  <c r="J610" i="31"/>
  <c r="P609" i="31"/>
  <c r="H609" i="31"/>
  <c r="N608" i="31"/>
  <c r="F608" i="31"/>
  <c r="L607" i="31"/>
  <c r="J606" i="31"/>
  <c r="P605" i="31"/>
  <c r="H605" i="31"/>
  <c r="N604" i="31"/>
  <c r="F604" i="31"/>
  <c r="L603" i="31"/>
  <c r="J602" i="31"/>
  <c r="P601" i="31"/>
  <c r="H601" i="31"/>
  <c r="N600" i="31"/>
  <c r="F600" i="31"/>
  <c r="L599" i="31"/>
  <c r="J598" i="31"/>
  <c r="P597" i="31"/>
  <c r="H597" i="31"/>
  <c r="N596" i="31"/>
  <c r="F596" i="31"/>
  <c r="L595" i="31"/>
  <c r="J594" i="31"/>
  <c r="P593" i="31"/>
  <c r="H593" i="31"/>
  <c r="N592" i="31"/>
  <c r="F592" i="31"/>
  <c r="L591" i="31"/>
  <c r="J590" i="31"/>
  <c r="P589" i="31"/>
  <c r="H589" i="31"/>
  <c r="N588" i="31"/>
  <c r="F588" i="31"/>
  <c r="L587" i="31"/>
  <c r="J586" i="31"/>
  <c r="P585" i="31"/>
  <c r="H585" i="31"/>
  <c r="N584" i="31"/>
  <c r="F584" i="31"/>
  <c r="L583" i="31"/>
  <c r="J582" i="31"/>
  <c r="P581" i="31"/>
  <c r="H581" i="31"/>
  <c r="N580" i="31"/>
  <c r="F580" i="31"/>
  <c r="L579" i="31"/>
  <c r="J578" i="31"/>
  <c r="P577" i="31"/>
  <c r="H577" i="31"/>
  <c r="N576" i="31"/>
  <c r="F576" i="31"/>
  <c r="L575" i="31"/>
  <c r="J574" i="31"/>
  <c r="P573" i="31"/>
  <c r="H573" i="31"/>
  <c r="N572" i="31"/>
  <c r="F572" i="31"/>
  <c r="L571" i="31"/>
  <c r="J570" i="31"/>
  <c r="P569" i="31"/>
  <c r="H569" i="31"/>
  <c r="N568" i="31"/>
  <c r="F568" i="31"/>
  <c r="L567" i="31"/>
  <c r="J566" i="31"/>
  <c r="P565" i="31"/>
  <c r="H565" i="31"/>
  <c r="N564" i="31"/>
  <c r="F564" i="31"/>
  <c r="L563" i="31"/>
  <c r="J562" i="31"/>
  <c r="P561" i="31"/>
  <c r="H561" i="31"/>
  <c r="N560" i="31"/>
  <c r="F560" i="31"/>
  <c r="L559" i="31"/>
  <c r="J558" i="31"/>
  <c r="P557" i="31"/>
  <c r="H557" i="31"/>
  <c r="N556" i="31"/>
  <c r="F556" i="31"/>
  <c r="L555" i="31"/>
  <c r="J554" i="31"/>
  <c r="P553" i="31"/>
  <c r="H553" i="31"/>
  <c r="N552" i="31"/>
  <c r="F552" i="31"/>
  <c r="L551" i="31"/>
  <c r="J550" i="31"/>
  <c r="P549" i="31"/>
  <c r="H549" i="31"/>
  <c r="N548" i="31"/>
  <c r="F548" i="31"/>
  <c r="L385" i="31"/>
  <c r="L639" i="31"/>
  <c r="J634" i="31"/>
  <c r="P633" i="31"/>
  <c r="F629" i="31"/>
  <c r="J627" i="31"/>
  <c r="J626" i="31"/>
  <c r="N625" i="31"/>
  <c r="H624" i="31"/>
  <c r="M623" i="31"/>
  <c r="I622" i="31"/>
  <c r="O391" i="31"/>
  <c r="G391" i="31"/>
  <c r="M390" i="31"/>
  <c r="K393" i="31"/>
  <c r="Q392" i="31"/>
  <c r="I392" i="31"/>
  <c r="O621" i="31"/>
  <c r="G621" i="31"/>
  <c r="M620" i="31"/>
  <c r="K619" i="31"/>
  <c r="Q618" i="31"/>
  <c r="I618" i="31"/>
  <c r="O617" i="31"/>
  <c r="G617" i="31"/>
  <c r="M616" i="31"/>
  <c r="K615" i="31"/>
  <c r="Q614" i="31"/>
  <c r="I614" i="31"/>
  <c r="O613" i="31"/>
  <c r="G613" i="31"/>
  <c r="M612" i="31"/>
  <c r="K611" i="31"/>
  <c r="Q610" i="31"/>
  <c r="I610" i="31"/>
  <c r="O609" i="31"/>
  <c r="G609" i="31"/>
  <c r="M608" i="31"/>
  <c r="K607" i="31"/>
  <c r="Q606" i="31"/>
  <c r="I606" i="31"/>
  <c r="O605" i="31"/>
  <c r="G605" i="31"/>
  <c r="M604" i="31"/>
  <c r="K603" i="31"/>
  <c r="Q602" i="31"/>
  <c r="I602" i="31"/>
  <c r="O601" i="31"/>
  <c r="G601" i="31"/>
  <c r="M600" i="31"/>
  <c r="K599" i="31"/>
  <c r="Q598" i="31"/>
  <c r="I598" i="31"/>
  <c r="O597" i="31"/>
  <c r="G597" i="31"/>
  <c r="M596" i="31"/>
  <c r="K595" i="31"/>
  <c r="Q594" i="31"/>
  <c r="I594" i="31"/>
  <c r="O593" i="31"/>
  <c r="G593" i="31"/>
  <c r="M592" i="31"/>
  <c r="K591" i="31"/>
  <c r="Q590" i="31"/>
  <c r="I590" i="31"/>
  <c r="O589" i="31"/>
  <c r="G589" i="31"/>
  <c r="M588" i="31"/>
  <c r="K587" i="31"/>
  <c r="Q586" i="31"/>
  <c r="I586" i="31"/>
  <c r="O585" i="31"/>
  <c r="G585" i="31"/>
  <c r="M584" i="31"/>
  <c r="K583" i="31"/>
  <c r="Q582" i="31"/>
  <c r="I582" i="31"/>
  <c r="O581" i="31"/>
  <c r="G581" i="31"/>
  <c r="M580" i="31"/>
  <c r="K579" i="31"/>
  <c r="Q578" i="31"/>
  <c r="I578" i="31"/>
  <c r="O577" i="31"/>
  <c r="G577" i="31"/>
  <c r="M576" i="31"/>
  <c r="K575" i="31"/>
  <c r="Q574" i="31"/>
  <c r="I574" i="31"/>
  <c r="O573" i="31"/>
  <c r="G573" i="31"/>
  <c r="M572" i="31"/>
  <c r="K571" i="31"/>
  <c r="Q570" i="31"/>
  <c r="I570" i="31"/>
  <c r="O569" i="31"/>
  <c r="G569" i="31"/>
  <c r="M568" i="31"/>
  <c r="K567" i="31"/>
  <c r="Q566" i="31"/>
  <c r="I566" i="31"/>
  <c r="O565" i="31"/>
  <c r="G565" i="31"/>
  <c r="M564" i="31"/>
  <c r="K563" i="31"/>
  <c r="Q562" i="31"/>
  <c r="I562" i="31"/>
  <c r="O561" i="31"/>
  <c r="G561" i="31"/>
  <c r="M560" i="31"/>
  <c r="K559" i="31"/>
  <c r="Q558" i="31"/>
  <c r="I558" i="31"/>
  <c r="O557" i="31"/>
  <c r="G557" i="31"/>
  <c r="M556" i="31"/>
  <c r="K555" i="31"/>
  <c r="Q554" i="31"/>
  <c r="I554" i="31"/>
  <c r="O553" i="31"/>
  <c r="G553" i="31"/>
  <c r="M552" i="31"/>
  <c r="K551" i="31"/>
  <c r="Q550" i="31"/>
  <c r="I550" i="31"/>
  <c r="O549" i="31"/>
  <c r="G549" i="31"/>
  <c r="M548" i="31"/>
  <c r="K385" i="31"/>
  <c r="Q384" i="31"/>
  <c r="I384" i="31"/>
  <c r="O547" i="31"/>
  <c r="G547" i="31"/>
  <c r="M546" i="31"/>
  <c r="K545" i="31"/>
  <c r="Q544" i="31"/>
  <c r="I544" i="31"/>
  <c r="O543" i="31"/>
  <c r="H633" i="31"/>
  <c r="N628" i="31"/>
  <c r="H627" i="31"/>
  <c r="I626" i="31"/>
  <c r="M625" i="31"/>
  <c r="P624" i="31"/>
  <c r="G624" i="31"/>
  <c r="L623" i="31"/>
  <c r="Q622" i="31"/>
  <c r="H622" i="31"/>
  <c r="N391" i="31"/>
  <c r="F391" i="31"/>
  <c r="L390" i="31"/>
  <c r="J393" i="31"/>
  <c r="P392" i="31"/>
  <c r="H392" i="31"/>
  <c r="N621" i="31"/>
  <c r="F621" i="31"/>
  <c r="L620" i="31"/>
  <c r="J619" i="31"/>
  <c r="P618" i="31"/>
  <c r="H618" i="31"/>
  <c r="N617" i="31"/>
  <c r="F617" i="31"/>
  <c r="L616" i="31"/>
  <c r="J615" i="31"/>
  <c r="P614" i="31"/>
  <c r="H614" i="31"/>
  <c r="N613" i="31"/>
  <c r="F613" i="31"/>
  <c r="L612" i="31"/>
  <c r="J611" i="31"/>
  <c r="P610" i="31"/>
  <c r="H610" i="31"/>
  <c r="N609" i="31"/>
  <c r="F609" i="31"/>
  <c r="L608" i="31"/>
  <c r="J607" i="31"/>
  <c r="P606" i="31"/>
  <c r="H606" i="31"/>
  <c r="N605" i="31"/>
  <c r="F605" i="31"/>
  <c r="L604" i="31"/>
  <c r="J603" i="31"/>
  <c r="P602" i="31"/>
  <c r="H602" i="31"/>
  <c r="N601" i="31"/>
  <c r="F601" i="31"/>
  <c r="L600" i="31"/>
  <c r="J599" i="31"/>
  <c r="P598" i="31"/>
  <c r="H598" i="31"/>
  <c r="N597" i="31"/>
  <c r="F597" i="31"/>
  <c r="L596" i="31"/>
  <c r="J595" i="31"/>
  <c r="P594" i="31"/>
  <c r="H594" i="31"/>
  <c r="N593" i="31"/>
  <c r="F593" i="31"/>
  <c r="L592" i="31"/>
  <c r="J591" i="31"/>
  <c r="P590" i="31"/>
  <c r="H590" i="31"/>
  <c r="N589" i="31"/>
  <c r="F589" i="31"/>
  <c r="L588" i="31"/>
  <c r="J587" i="31"/>
  <c r="P586" i="31"/>
  <c r="H586" i="31"/>
  <c r="N585" i="31"/>
  <c r="F585" i="31"/>
  <c r="L584" i="31"/>
  <c r="J583" i="31"/>
  <c r="P582" i="31"/>
  <c r="H582" i="31"/>
  <c r="N581" i="31"/>
  <c r="F581" i="31"/>
  <c r="L580" i="31"/>
  <c r="J579" i="31"/>
  <c r="P578" i="31"/>
  <c r="H578" i="31"/>
  <c r="N577" i="31"/>
  <c r="F577" i="31"/>
  <c r="L576" i="31"/>
  <c r="J575" i="31"/>
  <c r="P574" i="31"/>
  <c r="H574" i="31"/>
  <c r="N573" i="31"/>
  <c r="F573" i="31"/>
  <c r="L572" i="31"/>
  <c r="J571" i="31"/>
  <c r="P570" i="31"/>
  <c r="H570" i="31"/>
  <c r="N569" i="31"/>
  <c r="F569" i="31"/>
  <c r="L568" i="31"/>
  <c r="J567" i="31"/>
  <c r="P566" i="31"/>
  <c r="H566" i="31"/>
  <c r="N565" i="31"/>
  <c r="F565" i="31"/>
  <c r="L564" i="31"/>
  <c r="J563" i="31"/>
  <c r="P562" i="31"/>
  <c r="H562" i="31"/>
  <c r="N561" i="31"/>
  <c r="F561" i="31"/>
  <c r="L560" i="31"/>
  <c r="J559" i="31"/>
  <c r="P558" i="31"/>
  <c r="H558" i="31"/>
  <c r="N557" i="31"/>
  <c r="F557" i="31"/>
  <c r="L556" i="31"/>
  <c r="J555" i="31"/>
  <c r="P554" i="31"/>
  <c r="H554" i="31"/>
  <c r="N553" i="31"/>
  <c r="F553" i="31"/>
  <c r="L552" i="31"/>
  <c r="J551" i="31"/>
  <c r="P550" i="31"/>
  <c r="H550" i="31"/>
  <c r="N549" i="31"/>
  <c r="F549" i="31"/>
  <c r="L548" i="31"/>
  <c r="J385" i="31"/>
  <c r="P384" i="31"/>
  <c r="H384" i="31"/>
  <c r="N547" i="31"/>
  <c r="F547" i="31"/>
  <c r="L546" i="31"/>
  <c r="J545" i="31"/>
  <c r="P544" i="31"/>
  <c r="H544" i="31"/>
  <c r="N543" i="31"/>
  <c r="J638" i="31"/>
  <c r="P637" i="31"/>
  <c r="N632" i="31"/>
  <c r="L628" i="31"/>
  <c r="F627" i="31"/>
  <c r="H626" i="31"/>
  <c r="L625" i="31"/>
  <c r="O624" i="31"/>
  <c r="F624" i="31"/>
  <c r="K623" i="31"/>
  <c r="P622" i="31"/>
  <c r="G622" i="31"/>
  <c r="M391" i="31"/>
  <c r="K390" i="31"/>
  <c r="Q393" i="31"/>
  <c r="I393" i="31"/>
  <c r="O392" i="31"/>
  <c r="G392" i="31"/>
  <c r="M621" i="31"/>
  <c r="K620" i="31"/>
  <c r="Q619" i="31"/>
  <c r="I619" i="31"/>
  <c r="O618" i="31"/>
  <c r="G618" i="31"/>
  <c r="M617" i="31"/>
  <c r="K616" i="31"/>
  <c r="Q615" i="31"/>
  <c r="I615" i="31"/>
  <c r="O614" i="31"/>
  <c r="G614" i="31"/>
  <c r="M613" i="31"/>
  <c r="K612" i="31"/>
  <c r="Q611" i="31"/>
  <c r="I611" i="31"/>
  <c r="O610" i="31"/>
  <c r="G610" i="31"/>
  <c r="M609" i="31"/>
  <c r="K608" i="31"/>
  <c r="Q607" i="31"/>
  <c r="I607" i="31"/>
  <c r="O606" i="31"/>
  <c r="G606" i="31"/>
  <c r="M605" i="31"/>
  <c r="K604" i="31"/>
  <c r="Q603" i="31"/>
  <c r="I603" i="31"/>
  <c r="O602" i="31"/>
  <c r="G602" i="31"/>
  <c r="M601" i="31"/>
  <c r="K600" i="31"/>
  <c r="Q599" i="31"/>
  <c r="I599" i="31"/>
  <c r="O598" i="31"/>
  <c r="G598" i="31"/>
  <c r="M597" i="31"/>
  <c r="K596" i="31"/>
  <c r="Q595" i="31"/>
  <c r="I595" i="31"/>
  <c r="O594" i="31"/>
  <c r="G594" i="31"/>
  <c r="M593" i="31"/>
  <c r="K592" i="31"/>
  <c r="Q591" i="31"/>
  <c r="I591" i="31"/>
  <c r="O590" i="31"/>
  <c r="G590" i="31"/>
  <c r="M589" i="31"/>
  <c r="K588" i="31"/>
  <c r="Q587" i="31"/>
  <c r="I587" i="31"/>
  <c r="O586" i="31"/>
  <c r="G586" i="31"/>
  <c r="M585" i="31"/>
  <c r="K584" i="31"/>
  <c r="Q583" i="31"/>
  <c r="I583" i="31"/>
  <c r="O582" i="31"/>
  <c r="G582" i="31"/>
  <c r="M581" i="31"/>
  <c r="K580" i="31"/>
  <c r="Q579" i="31"/>
  <c r="I579" i="31"/>
  <c r="O578" i="31"/>
  <c r="G578" i="31"/>
  <c r="M577" i="31"/>
  <c r="K576" i="31"/>
  <c r="Q575" i="31"/>
  <c r="I575" i="31"/>
  <c r="O574" i="31"/>
  <c r="G574" i="31"/>
  <c r="M573" i="31"/>
  <c r="K572" i="31"/>
  <c r="Q571" i="31"/>
  <c r="I571" i="31"/>
  <c r="O570" i="31"/>
  <c r="G570" i="31"/>
  <c r="M569" i="31"/>
  <c r="K568" i="31"/>
  <c r="Q567" i="31"/>
  <c r="I567" i="31"/>
  <c r="O566" i="31"/>
  <c r="G566" i="31"/>
  <c r="M565" i="31"/>
  <c r="K564" i="31"/>
  <c r="Q563" i="31"/>
  <c r="I563" i="31"/>
  <c r="O562" i="31"/>
  <c r="G562" i="31"/>
  <c r="M561" i="31"/>
  <c r="K560" i="31"/>
  <c r="Q559" i="31"/>
  <c r="I559" i="31"/>
  <c r="O558" i="31"/>
  <c r="G558" i="31"/>
  <c r="M557" i="31"/>
  <c r="K556" i="31"/>
  <c r="Q555" i="31"/>
  <c r="I555" i="31"/>
  <c r="O554" i="31"/>
  <c r="G554" i="31"/>
  <c r="M553" i="31"/>
  <c r="K552" i="31"/>
  <c r="Q551" i="31"/>
  <c r="I551" i="31"/>
  <c r="O550" i="31"/>
  <c r="G550" i="31"/>
  <c r="M549" i="31"/>
  <c r="K548" i="31"/>
  <c r="Q385" i="31"/>
  <c r="I385" i="31"/>
  <c r="O384" i="31"/>
  <c r="G384" i="31"/>
  <c r="M547" i="31"/>
  <c r="K546" i="31"/>
  <c r="Q545" i="31"/>
  <c r="I545" i="31"/>
  <c r="O544" i="31"/>
  <c r="G544" i="31"/>
  <c r="M543" i="31"/>
  <c r="H637" i="31"/>
  <c r="F632" i="31"/>
  <c r="F628" i="31"/>
  <c r="G626" i="31"/>
  <c r="J625" i="31"/>
  <c r="N624" i="31"/>
  <c r="J623" i="31"/>
  <c r="O622" i="31"/>
  <c r="F622" i="31"/>
  <c r="L391" i="31"/>
  <c r="J390" i="31"/>
  <c r="P393" i="31"/>
  <c r="H393" i="31"/>
  <c r="N392" i="31"/>
  <c r="F392" i="31"/>
  <c r="L621" i="31"/>
  <c r="J620" i="31"/>
  <c r="P619" i="31"/>
  <c r="H619" i="31"/>
  <c r="N618" i="31"/>
  <c r="F618" i="31"/>
  <c r="L617" i="31"/>
  <c r="J616" i="31"/>
  <c r="P615" i="31"/>
  <c r="H615" i="31"/>
  <c r="N614" i="31"/>
  <c r="F614" i="31"/>
  <c r="L613" i="31"/>
  <c r="J612" i="31"/>
  <c r="P611" i="31"/>
  <c r="H611" i="31"/>
  <c r="N610" i="31"/>
  <c r="F610" i="31"/>
  <c r="L609" i="31"/>
  <c r="J608" i="31"/>
  <c r="P607" i="31"/>
  <c r="H607" i="31"/>
  <c r="N606" i="31"/>
  <c r="F606" i="31"/>
  <c r="L605" i="31"/>
  <c r="J604" i="31"/>
  <c r="P603" i="31"/>
  <c r="H603" i="31"/>
  <c r="N602" i="31"/>
  <c r="F602" i="31"/>
  <c r="L601" i="31"/>
  <c r="J600" i="31"/>
  <c r="P599" i="31"/>
  <c r="H599" i="31"/>
  <c r="N598" i="31"/>
  <c r="F598" i="31"/>
  <c r="L597" i="31"/>
  <c r="J596" i="31"/>
  <c r="P595" i="31"/>
  <c r="H595" i="31"/>
  <c r="N594" i="31"/>
  <c r="F594" i="31"/>
  <c r="L593" i="31"/>
  <c r="J592" i="31"/>
  <c r="P591" i="31"/>
  <c r="H591" i="31"/>
  <c r="N590" i="31"/>
  <c r="F590" i="31"/>
  <c r="L589" i="31"/>
  <c r="J588" i="31"/>
  <c r="P587" i="31"/>
  <c r="H587" i="31"/>
  <c r="N586" i="31"/>
  <c r="F586" i="31"/>
  <c r="L585" i="31"/>
  <c r="J584" i="31"/>
  <c r="P583" i="31"/>
  <c r="H583" i="31"/>
  <c r="N582" i="31"/>
  <c r="F582" i="31"/>
  <c r="L581" i="31"/>
  <c r="J580" i="31"/>
  <c r="P579" i="31"/>
  <c r="H579" i="31"/>
  <c r="N578" i="31"/>
  <c r="F578" i="31"/>
  <c r="L577" i="31"/>
  <c r="J576" i="31"/>
  <c r="P575" i="31"/>
  <c r="H575" i="31"/>
  <c r="N574" i="31"/>
  <c r="F574" i="31"/>
  <c r="L573" i="31"/>
  <c r="J572" i="31"/>
  <c r="P571" i="31"/>
  <c r="H571" i="31"/>
  <c r="N570" i="31"/>
  <c r="F570" i="31"/>
  <c r="L569" i="31"/>
  <c r="J568" i="31"/>
  <c r="P567" i="31"/>
  <c r="H567" i="31"/>
  <c r="N566" i="31"/>
  <c r="F566" i="31"/>
  <c r="L565" i="31"/>
  <c r="J564" i="31"/>
  <c r="P563" i="31"/>
  <c r="H563" i="31"/>
  <c r="N562" i="31"/>
  <c r="F562" i="31"/>
  <c r="L561" i="31"/>
  <c r="J560" i="31"/>
  <c r="P559" i="31"/>
  <c r="H559" i="31"/>
  <c r="N558" i="31"/>
  <c r="F558" i="31"/>
  <c r="L557" i="31"/>
  <c r="J556" i="31"/>
  <c r="P555" i="31"/>
  <c r="H555" i="31"/>
  <c r="N554" i="31"/>
  <c r="F554" i="31"/>
  <c r="L553" i="31"/>
  <c r="J552" i="31"/>
  <c r="P551" i="31"/>
  <c r="H551" i="31"/>
  <c r="N550" i="31"/>
  <c r="F550" i="31"/>
  <c r="L549" i="31"/>
  <c r="J548" i="31"/>
  <c r="P385" i="31"/>
  <c r="H385" i="31"/>
  <c r="N384" i="31"/>
  <c r="F384" i="31"/>
  <c r="L547" i="31"/>
  <c r="J546" i="31"/>
  <c r="P545" i="31"/>
  <c r="H545" i="31"/>
  <c r="N544" i="31"/>
  <c r="F544" i="31"/>
  <c r="L543" i="31"/>
  <c r="G543" i="31"/>
  <c r="M542" i="31"/>
  <c r="K541" i="31"/>
  <c r="Q540" i="31"/>
  <c r="I540" i="31"/>
  <c r="O539" i="31"/>
  <c r="G539" i="31"/>
  <c r="M538" i="31"/>
  <c r="K537" i="31"/>
  <c r="Q536" i="31"/>
  <c r="I536" i="31"/>
  <c r="O535" i="31"/>
  <c r="G535" i="31"/>
  <c r="M534" i="31"/>
  <c r="K533" i="31"/>
  <c r="Q532" i="31"/>
  <c r="I532" i="31"/>
  <c r="O531" i="31"/>
  <c r="G531" i="31"/>
  <c r="M530" i="31"/>
  <c r="K529" i="31"/>
  <c r="Q528" i="31"/>
  <c r="I528" i="31"/>
  <c r="O527" i="31"/>
  <c r="G527" i="31"/>
  <c r="M526" i="31"/>
  <c r="K525" i="31"/>
  <c r="Q524" i="31"/>
  <c r="I524" i="31"/>
  <c r="O523" i="31"/>
  <c r="G523" i="31"/>
  <c r="M522" i="31"/>
  <c r="K383" i="31"/>
  <c r="Q382" i="31"/>
  <c r="I382" i="31"/>
  <c r="O521" i="31"/>
  <c r="G521" i="31"/>
  <c r="M520" i="31"/>
  <c r="K519" i="31"/>
  <c r="Q518" i="31"/>
  <c r="I518" i="31"/>
  <c r="O517" i="31"/>
  <c r="G517" i="31"/>
  <c r="M516" i="31"/>
  <c r="K515" i="31"/>
  <c r="Q514" i="31"/>
  <c r="I514" i="31"/>
  <c r="O513" i="31"/>
  <c r="G513" i="31"/>
  <c r="M512" i="31"/>
  <c r="K511" i="31"/>
  <c r="Q510" i="31"/>
  <c r="I510" i="31"/>
  <c r="O509" i="31"/>
  <c r="G509" i="31"/>
  <c r="M508" i="31"/>
  <c r="K507" i="31"/>
  <c r="Q506" i="31"/>
  <c r="I506" i="31"/>
  <c r="O505" i="31"/>
  <c r="G505" i="31"/>
  <c r="M504" i="31"/>
  <c r="K503" i="31"/>
  <c r="Q502" i="31"/>
  <c r="I502" i="31"/>
  <c r="O501" i="31"/>
  <c r="G501" i="31"/>
  <c r="M500" i="31"/>
  <c r="K499" i="31"/>
  <c r="Q498" i="31"/>
  <c r="I498" i="31"/>
  <c r="O497" i="31"/>
  <c r="G497" i="31"/>
  <c r="M496" i="31"/>
  <c r="K495" i="31"/>
  <c r="Q494" i="31"/>
  <c r="I494" i="31"/>
  <c r="O493" i="31"/>
  <c r="G493" i="31"/>
  <c r="M492" i="31"/>
  <c r="K491" i="31"/>
  <c r="Q490" i="31"/>
  <c r="I490" i="31"/>
  <c r="O489" i="31"/>
  <c r="G489" i="31"/>
  <c r="M488" i="31"/>
  <c r="K487" i="31"/>
  <c r="Q486" i="31"/>
  <c r="I486" i="31"/>
  <c r="O485" i="31"/>
  <c r="G485" i="31"/>
  <c r="M484" i="31"/>
  <c r="K483" i="31"/>
  <c r="Q482" i="31"/>
  <c r="I482" i="31"/>
  <c r="O481" i="31"/>
  <c r="G481" i="31"/>
  <c r="M480" i="31"/>
  <c r="K479" i="31"/>
  <c r="Q478" i="31"/>
  <c r="I478" i="31"/>
  <c r="O477" i="31"/>
  <c r="G477" i="31"/>
  <c r="M476" i="31"/>
  <c r="K475" i="31"/>
  <c r="Q474" i="31"/>
  <c r="I474" i="31"/>
  <c r="O473" i="31"/>
  <c r="G473" i="31"/>
  <c r="M472" i="31"/>
  <c r="K471" i="31"/>
  <c r="Q470" i="31"/>
  <c r="I470" i="31"/>
  <c r="O469" i="31"/>
  <c r="G469" i="31"/>
  <c r="M468" i="31"/>
  <c r="K467" i="31"/>
  <c r="Q466" i="31"/>
  <c r="I466" i="31"/>
  <c r="O465" i="31"/>
  <c r="G465" i="31"/>
  <c r="M464" i="31"/>
  <c r="K463" i="31"/>
  <c r="Q462" i="31"/>
  <c r="I462" i="31"/>
  <c r="O461" i="31"/>
  <c r="G461" i="31"/>
  <c r="M460" i="31"/>
  <c r="K459" i="31"/>
  <c r="Q458" i="31"/>
  <c r="I458" i="31"/>
  <c r="O457" i="31"/>
  <c r="G457" i="31"/>
  <c r="M456" i="31"/>
  <c r="K455" i="31"/>
  <c r="Q454" i="31"/>
  <c r="I454" i="31"/>
  <c r="O453" i="31"/>
  <c r="G453" i="31"/>
  <c r="M452" i="31"/>
  <c r="K451" i="31"/>
  <c r="Q450" i="31"/>
  <c r="I450" i="31"/>
  <c r="O449" i="31"/>
  <c r="G449" i="31"/>
  <c r="M448" i="31"/>
  <c r="L544" i="31"/>
  <c r="F543" i="31"/>
  <c r="L542" i="31"/>
  <c r="J541" i="31"/>
  <c r="P540" i="31"/>
  <c r="H540" i="31"/>
  <c r="N539" i="31"/>
  <c r="F539" i="31"/>
  <c r="L538" i="31"/>
  <c r="J537" i="31"/>
  <c r="P536" i="31"/>
  <c r="H536" i="31"/>
  <c r="N535" i="31"/>
  <c r="F535" i="31"/>
  <c r="L534" i="31"/>
  <c r="J533" i="31"/>
  <c r="P532" i="31"/>
  <c r="H532" i="31"/>
  <c r="N531" i="31"/>
  <c r="F531" i="31"/>
  <c r="L530" i="31"/>
  <c r="J529" i="31"/>
  <c r="P528" i="31"/>
  <c r="H528" i="31"/>
  <c r="N527" i="31"/>
  <c r="F527" i="31"/>
  <c r="L526" i="31"/>
  <c r="J525" i="31"/>
  <c r="P524" i="31"/>
  <c r="H524" i="31"/>
  <c r="N523" i="31"/>
  <c r="F523" i="31"/>
  <c r="L522" i="31"/>
  <c r="J383" i="31"/>
  <c r="P382" i="31"/>
  <c r="H382" i="31"/>
  <c r="N521" i="31"/>
  <c r="F521" i="31"/>
  <c r="L520" i="31"/>
  <c r="J519" i="31"/>
  <c r="P518" i="31"/>
  <c r="H518" i="31"/>
  <c r="N517" i="31"/>
  <c r="F517" i="31"/>
  <c r="L516" i="31"/>
  <c r="J515" i="31"/>
  <c r="P514" i="31"/>
  <c r="H514" i="31"/>
  <c r="N513" i="31"/>
  <c r="F513" i="31"/>
  <c r="L512" i="31"/>
  <c r="J511" i="31"/>
  <c r="P510" i="31"/>
  <c r="H510" i="31"/>
  <c r="N509" i="31"/>
  <c r="F509" i="31"/>
  <c r="L508" i="31"/>
  <c r="J507" i="31"/>
  <c r="P506" i="31"/>
  <c r="H506" i="31"/>
  <c r="N505" i="31"/>
  <c r="F505" i="31"/>
  <c r="L504" i="31"/>
  <c r="J503" i="31"/>
  <c r="P502" i="31"/>
  <c r="H502" i="31"/>
  <c r="N501" i="31"/>
  <c r="F501" i="31"/>
  <c r="L500" i="31"/>
  <c r="J499" i="31"/>
  <c r="P498" i="31"/>
  <c r="H498" i="31"/>
  <c r="N497" i="31"/>
  <c r="F497" i="31"/>
  <c r="L496" i="31"/>
  <c r="J495" i="31"/>
  <c r="P494" i="31"/>
  <c r="H494" i="31"/>
  <c r="N493" i="31"/>
  <c r="F493" i="31"/>
  <c r="L492" i="31"/>
  <c r="J491" i="31"/>
  <c r="P490" i="31"/>
  <c r="H490" i="31"/>
  <c r="N489" i="31"/>
  <c r="F489" i="31"/>
  <c r="L488" i="31"/>
  <c r="J487" i="31"/>
  <c r="P486" i="31"/>
  <c r="H486" i="31"/>
  <c r="N485" i="31"/>
  <c r="F485" i="31"/>
  <c r="L484" i="31"/>
  <c r="J483" i="31"/>
  <c r="P482" i="31"/>
  <c r="H482" i="31"/>
  <c r="N481" i="31"/>
  <c r="F481" i="31"/>
  <c r="L480" i="31"/>
  <c r="J479" i="31"/>
  <c r="P478" i="31"/>
  <c r="H478" i="31"/>
  <c r="N477" i="31"/>
  <c r="F477" i="31"/>
  <c r="L476" i="31"/>
  <c r="J475" i="31"/>
  <c r="P474" i="31"/>
  <c r="H474" i="31"/>
  <c r="N473" i="31"/>
  <c r="F473" i="31"/>
  <c r="L472" i="31"/>
  <c r="J471" i="31"/>
  <c r="P470" i="31"/>
  <c r="H470" i="31"/>
  <c r="N469" i="31"/>
  <c r="F469" i="31"/>
  <c r="L468" i="31"/>
  <c r="J467" i="31"/>
  <c r="P466" i="31"/>
  <c r="H466" i="31"/>
  <c r="N465" i="31"/>
  <c r="F465" i="31"/>
  <c r="L464" i="31"/>
  <c r="J463" i="31"/>
  <c r="P462" i="31"/>
  <c r="H462" i="31"/>
  <c r="N461" i="31"/>
  <c r="F461" i="31"/>
  <c r="L460" i="31"/>
  <c r="J459" i="31"/>
  <c r="P458" i="31"/>
  <c r="H458" i="31"/>
  <c r="N457" i="31"/>
  <c r="F457" i="31"/>
  <c r="L456" i="31"/>
  <c r="J455" i="31"/>
  <c r="P454" i="31"/>
  <c r="H454" i="31"/>
  <c r="N453" i="31"/>
  <c r="F453" i="31"/>
  <c r="L452" i="31"/>
  <c r="J544" i="31"/>
  <c r="K542" i="31"/>
  <c r="Q541" i="31"/>
  <c r="I541" i="31"/>
  <c r="O540" i="31"/>
  <c r="G540" i="31"/>
  <c r="M539" i="31"/>
  <c r="K538" i="31"/>
  <c r="Q537" i="31"/>
  <c r="I537" i="31"/>
  <c r="O536" i="31"/>
  <c r="G536" i="31"/>
  <c r="M535" i="31"/>
  <c r="K534" i="31"/>
  <c r="Q533" i="31"/>
  <c r="I533" i="31"/>
  <c r="O532" i="31"/>
  <c r="G532" i="31"/>
  <c r="M531" i="31"/>
  <c r="K530" i="31"/>
  <c r="Q529" i="31"/>
  <c r="I529" i="31"/>
  <c r="O528" i="31"/>
  <c r="G528" i="31"/>
  <c r="M527" i="31"/>
  <c r="K526" i="31"/>
  <c r="Q525" i="31"/>
  <c r="I525" i="31"/>
  <c r="O524" i="31"/>
  <c r="G524" i="31"/>
  <c r="M523" i="31"/>
  <c r="K522" i="31"/>
  <c r="Q383" i="31"/>
  <c r="I383" i="31"/>
  <c r="O382" i="31"/>
  <c r="G382" i="31"/>
  <c r="M521" i="31"/>
  <c r="K520" i="31"/>
  <c r="Q519" i="31"/>
  <c r="I519" i="31"/>
  <c r="O518" i="31"/>
  <c r="G518" i="31"/>
  <c r="M517" i="31"/>
  <c r="K516" i="31"/>
  <c r="Q515" i="31"/>
  <c r="I515" i="31"/>
  <c r="O514" i="31"/>
  <c r="G514" i="31"/>
  <c r="M513" i="31"/>
  <c r="K512" i="31"/>
  <c r="Q511" i="31"/>
  <c r="I511" i="31"/>
  <c r="O510" i="31"/>
  <c r="G510" i="31"/>
  <c r="M509" i="31"/>
  <c r="K508" i="31"/>
  <c r="Q507" i="31"/>
  <c r="I507" i="31"/>
  <c r="O506" i="31"/>
  <c r="G506" i="31"/>
  <c r="M505" i="31"/>
  <c r="K504" i="31"/>
  <c r="Q503" i="31"/>
  <c r="I503" i="31"/>
  <c r="O502" i="31"/>
  <c r="G502" i="31"/>
  <c r="M501" i="31"/>
  <c r="K500" i="31"/>
  <c r="Q499" i="31"/>
  <c r="I499" i="31"/>
  <c r="O498" i="31"/>
  <c r="G498" i="31"/>
  <c r="M497" i="31"/>
  <c r="K496" i="31"/>
  <c r="Q495" i="31"/>
  <c r="I495" i="31"/>
  <c r="O494" i="31"/>
  <c r="G494" i="31"/>
  <c r="M493" i="31"/>
  <c r="K492" i="31"/>
  <c r="Q491" i="31"/>
  <c r="I491" i="31"/>
  <c r="O490" i="31"/>
  <c r="G490" i="31"/>
  <c r="M489" i="31"/>
  <c r="K488" i="31"/>
  <c r="Q487" i="31"/>
  <c r="I487" i="31"/>
  <c r="O486" i="31"/>
  <c r="G486" i="31"/>
  <c r="M485" i="31"/>
  <c r="K484" i="31"/>
  <c r="Q483" i="31"/>
  <c r="I483" i="31"/>
  <c r="O482" i="31"/>
  <c r="G482" i="31"/>
  <c r="M481" i="31"/>
  <c r="K480" i="31"/>
  <c r="Q479" i="31"/>
  <c r="I479" i="31"/>
  <c r="O478" i="31"/>
  <c r="G478" i="31"/>
  <c r="M477" i="31"/>
  <c r="K476" i="31"/>
  <c r="Q475" i="31"/>
  <c r="I475" i="31"/>
  <c r="O474" i="31"/>
  <c r="G474" i="31"/>
  <c r="M473" i="31"/>
  <c r="K472" i="31"/>
  <c r="Q471" i="31"/>
  <c r="I471" i="31"/>
  <c r="O470" i="31"/>
  <c r="G470" i="31"/>
  <c r="M469" i="31"/>
  <c r="K468" i="31"/>
  <c r="Q467" i="31"/>
  <c r="I467" i="31"/>
  <c r="O466" i="31"/>
  <c r="G466" i="31"/>
  <c r="M465" i="31"/>
  <c r="K464" i="31"/>
  <c r="Q463" i="31"/>
  <c r="I463" i="31"/>
  <c r="O462" i="31"/>
  <c r="G462" i="31"/>
  <c r="M461" i="31"/>
  <c r="K460" i="31"/>
  <c r="Q459" i="31"/>
  <c r="I459" i="31"/>
  <c r="O458" i="31"/>
  <c r="G458" i="31"/>
  <c r="M457" i="31"/>
  <c r="K456" i="31"/>
  <c r="Q455" i="31"/>
  <c r="I455" i="31"/>
  <c r="O454" i="31"/>
  <c r="G454" i="31"/>
  <c r="M453" i="31"/>
  <c r="K452" i="31"/>
  <c r="J384" i="31"/>
  <c r="P547" i="31"/>
  <c r="Q543" i="31"/>
  <c r="J542" i="31"/>
  <c r="P541" i="31"/>
  <c r="H541" i="31"/>
  <c r="N540" i="31"/>
  <c r="F540" i="31"/>
  <c r="L539" i="31"/>
  <c r="J538" i="31"/>
  <c r="P537" i="31"/>
  <c r="H537" i="31"/>
  <c r="N536" i="31"/>
  <c r="F536" i="31"/>
  <c r="L535" i="31"/>
  <c r="J534" i="31"/>
  <c r="P533" i="31"/>
  <c r="H533" i="31"/>
  <c r="N532" i="31"/>
  <c r="F532" i="31"/>
  <c r="L531" i="31"/>
  <c r="J530" i="31"/>
  <c r="P529" i="31"/>
  <c r="H529" i="31"/>
  <c r="N528" i="31"/>
  <c r="F528" i="31"/>
  <c r="L527" i="31"/>
  <c r="J526" i="31"/>
  <c r="P525" i="31"/>
  <c r="H525" i="31"/>
  <c r="N524" i="31"/>
  <c r="F524" i="31"/>
  <c r="L523" i="31"/>
  <c r="J522" i="31"/>
  <c r="P383" i="31"/>
  <c r="H383" i="31"/>
  <c r="N382" i="31"/>
  <c r="F382" i="31"/>
  <c r="L521" i="31"/>
  <c r="J520" i="31"/>
  <c r="P519" i="31"/>
  <c r="H519" i="31"/>
  <c r="N518" i="31"/>
  <c r="F518" i="31"/>
  <c r="L517" i="31"/>
  <c r="J516" i="31"/>
  <c r="P515" i="31"/>
  <c r="H515" i="31"/>
  <c r="N514" i="31"/>
  <c r="F514" i="31"/>
  <c r="L513" i="31"/>
  <c r="J512" i="31"/>
  <c r="P511" i="31"/>
  <c r="H511" i="31"/>
  <c r="N510" i="31"/>
  <c r="F510" i="31"/>
  <c r="L509" i="31"/>
  <c r="J508" i="31"/>
  <c r="P507" i="31"/>
  <c r="H507" i="31"/>
  <c r="N506" i="31"/>
  <c r="F506" i="31"/>
  <c r="L505" i="31"/>
  <c r="J504" i="31"/>
  <c r="P503" i="31"/>
  <c r="H503" i="31"/>
  <c r="N502" i="31"/>
  <c r="F502" i="31"/>
  <c r="L501" i="31"/>
  <c r="J500" i="31"/>
  <c r="P499" i="31"/>
  <c r="H499" i="31"/>
  <c r="N498" i="31"/>
  <c r="F498" i="31"/>
  <c r="L497" i="31"/>
  <c r="J496" i="31"/>
  <c r="P495" i="31"/>
  <c r="H495" i="31"/>
  <c r="N494" i="31"/>
  <c r="F494" i="31"/>
  <c r="L493" i="31"/>
  <c r="J492" i="31"/>
  <c r="P491" i="31"/>
  <c r="H491" i="31"/>
  <c r="N490" i="31"/>
  <c r="F490" i="31"/>
  <c r="L489" i="31"/>
  <c r="J488" i="31"/>
  <c r="P487" i="31"/>
  <c r="H487" i="31"/>
  <c r="N486" i="31"/>
  <c r="F486" i="31"/>
  <c r="L485" i="31"/>
  <c r="J484" i="31"/>
  <c r="P483" i="31"/>
  <c r="H483" i="31"/>
  <c r="N482" i="31"/>
  <c r="F482" i="31"/>
  <c r="L481" i="31"/>
  <c r="J480" i="31"/>
  <c r="P479" i="31"/>
  <c r="H479" i="31"/>
  <c r="N478" i="31"/>
  <c r="F478" i="31"/>
  <c r="L477" i="31"/>
  <c r="J476" i="31"/>
  <c r="P475" i="31"/>
  <c r="H475" i="31"/>
  <c r="N474" i="31"/>
  <c r="F474" i="31"/>
  <c r="L473" i="31"/>
  <c r="J472" i="31"/>
  <c r="P471" i="31"/>
  <c r="H471" i="31"/>
  <c r="N470" i="31"/>
  <c r="F470" i="31"/>
  <c r="L469" i="31"/>
  <c r="J468" i="31"/>
  <c r="P467" i="31"/>
  <c r="H467" i="31"/>
  <c r="N466" i="31"/>
  <c r="F466" i="31"/>
  <c r="L465" i="31"/>
  <c r="J464" i="31"/>
  <c r="P463" i="31"/>
  <c r="H463" i="31"/>
  <c r="N462" i="31"/>
  <c r="F462" i="31"/>
  <c r="L461" i="31"/>
  <c r="J460" i="31"/>
  <c r="P459" i="31"/>
  <c r="H459" i="31"/>
  <c r="N458" i="31"/>
  <c r="F458" i="31"/>
  <c r="L457" i="31"/>
  <c r="J456" i="31"/>
  <c r="P455" i="31"/>
  <c r="H455" i="31"/>
  <c r="N454" i="31"/>
  <c r="F454" i="31"/>
  <c r="L453" i="31"/>
  <c r="J452" i="31"/>
  <c r="H547" i="31"/>
  <c r="P543" i="31"/>
  <c r="Q542" i="31"/>
  <c r="I542" i="31"/>
  <c r="O541" i="31"/>
  <c r="G541" i="31"/>
  <c r="M540" i="31"/>
  <c r="K539" i="31"/>
  <c r="Q538" i="31"/>
  <c r="I538" i="31"/>
  <c r="O537" i="31"/>
  <c r="G537" i="31"/>
  <c r="M536" i="31"/>
  <c r="K535" i="31"/>
  <c r="Q534" i="31"/>
  <c r="I534" i="31"/>
  <c r="O533" i="31"/>
  <c r="G533" i="31"/>
  <c r="M532" i="31"/>
  <c r="K531" i="31"/>
  <c r="Q530" i="31"/>
  <c r="I530" i="31"/>
  <c r="O529" i="31"/>
  <c r="G529" i="31"/>
  <c r="M528" i="31"/>
  <c r="K527" i="31"/>
  <c r="Q526" i="31"/>
  <c r="I526" i="31"/>
  <c r="O525" i="31"/>
  <c r="G525" i="31"/>
  <c r="M524" i="31"/>
  <c r="K523" i="31"/>
  <c r="Q522" i="31"/>
  <c r="I522" i="31"/>
  <c r="O383" i="31"/>
  <c r="G383" i="31"/>
  <c r="M382" i="31"/>
  <c r="K521" i="31"/>
  <c r="Q520" i="31"/>
  <c r="I520" i="31"/>
  <c r="O519" i="31"/>
  <c r="G519" i="31"/>
  <c r="M518" i="31"/>
  <c r="K517" i="31"/>
  <c r="Q516" i="31"/>
  <c r="I516" i="31"/>
  <c r="O515" i="31"/>
  <c r="G515" i="31"/>
  <c r="M514" i="31"/>
  <c r="K513" i="31"/>
  <c r="Q512" i="31"/>
  <c r="I512" i="31"/>
  <c r="O511" i="31"/>
  <c r="G511" i="31"/>
  <c r="M510" i="31"/>
  <c r="K509" i="31"/>
  <c r="Q508" i="31"/>
  <c r="I508" i="31"/>
  <c r="O507" i="31"/>
  <c r="G507" i="31"/>
  <c r="M506" i="31"/>
  <c r="K505" i="31"/>
  <c r="Q504" i="31"/>
  <c r="I504" i="31"/>
  <c r="O503" i="31"/>
  <c r="G503" i="31"/>
  <c r="M502" i="31"/>
  <c r="K501" i="31"/>
  <c r="Q500" i="31"/>
  <c r="I500" i="31"/>
  <c r="O499" i="31"/>
  <c r="G499" i="31"/>
  <c r="M498" i="31"/>
  <c r="K497" i="31"/>
  <c r="Q496" i="31"/>
  <c r="I496" i="31"/>
  <c r="O495" i="31"/>
  <c r="G495" i="31"/>
  <c r="M494" i="31"/>
  <c r="K493" i="31"/>
  <c r="Q492" i="31"/>
  <c r="I492" i="31"/>
  <c r="O491" i="31"/>
  <c r="G491" i="31"/>
  <c r="M490" i="31"/>
  <c r="K489" i="31"/>
  <c r="Q488" i="31"/>
  <c r="I488" i="31"/>
  <c r="O487" i="31"/>
  <c r="G487" i="31"/>
  <c r="M486" i="31"/>
  <c r="K485" i="31"/>
  <c r="Q484" i="31"/>
  <c r="I484" i="31"/>
  <c r="O483" i="31"/>
  <c r="G483" i="31"/>
  <c r="M482" i="31"/>
  <c r="K481" i="31"/>
  <c r="Q480" i="31"/>
  <c r="I480" i="31"/>
  <c r="O479" i="31"/>
  <c r="G479" i="31"/>
  <c r="M478" i="31"/>
  <c r="K477" i="31"/>
  <c r="Q476" i="31"/>
  <c r="I476" i="31"/>
  <c r="O475" i="31"/>
  <c r="G475" i="31"/>
  <c r="M474" i="31"/>
  <c r="K473" i="31"/>
  <c r="Q472" i="31"/>
  <c r="I472" i="31"/>
  <c r="O471" i="31"/>
  <c r="G471" i="31"/>
  <c r="M470" i="31"/>
  <c r="K469" i="31"/>
  <c r="Q468" i="31"/>
  <c r="I468" i="31"/>
  <c r="O467" i="31"/>
  <c r="G467" i="31"/>
  <c r="M466" i="31"/>
  <c r="K465" i="31"/>
  <c r="Q464" i="31"/>
  <c r="I464" i="31"/>
  <c r="O463" i="31"/>
  <c r="G463" i="31"/>
  <c r="M462" i="31"/>
  <c r="K461" i="31"/>
  <c r="Q460" i="31"/>
  <c r="I460" i="31"/>
  <c r="O459" i="31"/>
  <c r="G459" i="31"/>
  <c r="M458" i="31"/>
  <c r="K457" i="31"/>
  <c r="Q456" i="31"/>
  <c r="I456" i="31"/>
  <c r="O455" i="31"/>
  <c r="G455" i="31"/>
  <c r="M454" i="31"/>
  <c r="K453" i="31"/>
  <c r="Q452" i="31"/>
  <c r="I452" i="31"/>
  <c r="O451" i="31"/>
  <c r="G451" i="31"/>
  <c r="M450" i="31"/>
  <c r="K449" i="31"/>
  <c r="Q448" i="31"/>
  <c r="I448" i="31"/>
  <c r="N546" i="31"/>
  <c r="J543" i="31"/>
  <c r="P542" i="31"/>
  <c r="H542" i="31"/>
  <c r="N541" i="31"/>
  <c r="F541" i="31"/>
  <c r="L540" i="31"/>
  <c r="J539" i="31"/>
  <c r="P538" i="31"/>
  <c r="H538" i="31"/>
  <c r="N537" i="31"/>
  <c r="F537" i="31"/>
  <c r="L536" i="31"/>
  <c r="J535" i="31"/>
  <c r="P534" i="31"/>
  <c r="H534" i="31"/>
  <c r="N533" i="31"/>
  <c r="F533" i="31"/>
  <c r="L532" i="31"/>
  <c r="J531" i="31"/>
  <c r="P530" i="31"/>
  <c r="H530" i="31"/>
  <c r="N529" i="31"/>
  <c r="F529" i="31"/>
  <c r="L528" i="31"/>
  <c r="J527" i="31"/>
  <c r="P526" i="31"/>
  <c r="H526" i="31"/>
  <c r="N525" i="31"/>
  <c r="F525" i="31"/>
  <c r="L524" i="31"/>
  <c r="J523" i="31"/>
  <c r="P522" i="31"/>
  <c r="H522" i="31"/>
  <c r="N383" i="31"/>
  <c r="F383" i="31"/>
  <c r="L382" i="31"/>
  <c r="J521" i="31"/>
  <c r="P520" i="31"/>
  <c r="H520" i="31"/>
  <c r="N519" i="31"/>
  <c r="F519" i="31"/>
  <c r="L518" i="31"/>
  <c r="J517" i="31"/>
  <c r="P516" i="31"/>
  <c r="H516" i="31"/>
  <c r="N515" i="31"/>
  <c r="F515" i="31"/>
  <c r="L514" i="31"/>
  <c r="J513" i="31"/>
  <c r="P512" i="31"/>
  <c r="H512" i="31"/>
  <c r="N511" i="31"/>
  <c r="F511" i="31"/>
  <c r="L510" i="31"/>
  <c r="J509" i="31"/>
  <c r="P508" i="31"/>
  <c r="H508" i="31"/>
  <c r="N507" i="31"/>
  <c r="F507" i="31"/>
  <c r="L506" i="31"/>
  <c r="J505" i="31"/>
  <c r="P504" i="31"/>
  <c r="H504" i="31"/>
  <c r="N503" i="31"/>
  <c r="F503" i="31"/>
  <c r="L502" i="31"/>
  <c r="J501" i="31"/>
  <c r="P500" i="31"/>
  <c r="H500" i="31"/>
  <c r="N499" i="31"/>
  <c r="F499" i="31"/>
  <c r="L498" i="31"/>
  <c r="J497" i="31"/>
  <c r="P496" i="31"/>
  <c r="H496" i="31"/>
  <c r="N495" i="31"/>
  <c r="F495" i="31"/>
  <c r="L494" i="31"/>
  <c r="J493" i="31"/>
  <c r="P492" i="31"/>
  <c r="H492" i="31"/>
  <c r="N491" i="31"/>
  <c r="F491" i="31"/>
  <c r="L490" i="31"/>
  <c r="J489" i="31"/>
  <c r="P488" i="31"/>
  <c r="H488" i="31"/>
  <c r="N487" i="31"/>
  <c r="F487" i="31"/>
  <c r="L486" i="31"/>
  <c r="J485" i="31"/>
  <c r="P484" i="31"/>
  <c r="H484" i="31"/>
  <c r="N483" i="31"/>
  <c r="F483" i="31"/>
  <c r="L482" i="31"/>
  <c r="J481" i="31"/>
  <c r="P480" i="31"/>
  <c r="H480" i="31"/>
  <c r="N479" i="31"/>
  <c r="F479" i="31"/>
  <c r="L478" i="31"/>
  <c r="J477" i="31"/>
  <c r="P476" i="31"/>
  <c r="H476" i="31"/>
  <c r="N475" i="31"/>
  <c r="F475" i="31"/>
  <c r="L474" i="31"/>
  <c r="J473" i="31"/>
  <c r="P472" i="31"/>
  <c r="H472" i="31"/>
  <c r="N471" i="31"/>
  <c r="F471" i="31"/>
  <c r="L470" i="31"/>
  <c r="J469" i="31"/>
  <c r="P468" i="31"/>
  <c r="H468" i="31"/>
  <c r="N467" i="31"/>
  <c r="F467" i="31"/>
  <c r="L466" i="31"/>
  <c r="J465" i="31"/>
  <c r="P464" i="31"/>
  <c r="H464" i="31"/>
  <c r="N463" i="31"/>
  <c r="F463" i="31"/>
  <c r="L462" i="31"/>
  <c r="J461" i="31"/>
  <c r="P460" i="31"/>
  <c r="H460" i="31"/>
  <c r="N459" i="31"/>
  <c r="F459" i="31"/>
  <c r="L458" i="31"/>
  <c r="J457" i="31"/>
  <c r="P456" i="31"/>
  <c r="H456" i="31"/>
  <c r="N455" i="31"/>
  <c r="F455" i="31"/>
  <c r="L454" i="31"/>
  <c r="J453" i="31"/>
  <c r="P452" i="31"/>
  <c r="H452" i="31"/>
  <c r="N451" i="31"/>
  <c r="F451" i="31"/>
  <c r="L450" i="31"/>
  <c r="J449" i="31"/>
  <c r="F546" i="31"/>
  <c r="I543" i="31"/>
  <c r="O542" i="31"/>
  <c r="G542" i="31"/>
  <c r="M541" i="31"/>
  <c r="K540" i="31"/>
  <c r="Q539" i="31"/>
  <c r="I539" i="31"/>
  <c r="O538" i="31"/>
  <c r="G538" i="31"/>
  <c r="M537" i="31"/>
  <c r="K536" i="31"/>
  <c r="Q535" i="31"/>
  <c r="I535" i="31"/>
  <c r="O534" i="31"/>
  <c r="G534" i="31"/>
  <c r="M533" i="31"/>
  <c r="K532" i="31"/>
  <c r="Q531" i="31"/>
  <c r="I531" i="31"/>
  <c r="O530" i="31"/>
  <c r="G530" i="31"/>
  <c r="M529" i="31"/>
  <c r="K528" i="31"/>
  <c r="Q527" i="31"/>
  <c r="I527" i="31"/>
  <c r="O526" i="31"/>
  <c r="G526" i="31"/>
  <c r="M525" i="31"/>
  <c r="K524" i="31"/>
  <c r="Q523" i="31"/>
  <c r="I523" i="31"/>
  <c r="O522" i="31"/>
  <c r="G522" i="31"/>
  <c r="M383" i="31"/>
  <c r="K382" i="31"/>
  <c r="Q521" i="31"/>
  <c r="I521" i="31"/>
  <c r="O520" i="31"/>
  <c r="G520" i="31"/>
  <c r="M519" i="31"/>
  <c r="K518" i="31"/>
  <c r="Q517" i="31"/>
  <c r="I517" i="31"/>
  <c r="O516" i="31"/>
  <c r="G516" i="31"/>
  <c r="M515" i="31"/>
  <c r="K514" i="31"/>
  <c r="Q513" i="31"/>
  <c r="I513" i="31"/>
  <c r="O512" i="31"/>
  <c r="G512" i="31"/>
  <c r="M511" i="31"/>
  <c r="K510" i="31"/>
  <c r="Q509" i="31"/>
  <c r="I509" i="31"/>
  <c r="O508" i="31"/>
  <c r="G508" i="31"/>
  <c r="M507" i="31"/>
  <c r="K506" i="31"/>
  <c r="Q505" i="31"/>
  <c r="I505" i="31"/>
  <c r="O504" i="31"/>
  <c r="G504" i="31"/>
  <c r="M503" i="31"/>
  <c r="K502" i="31"/>
  <c r="Q501" i="31"/>
  <c r="I501" i="31"/>
  <c r="O500" i="31"/>
  <c r="G500" i="31"/>
  <c r="M499" i="31"/>
  <c r="K498" i="31"/>
  <c r="Q497" i="31"/>
  <c r="I497" i="31"/>
  <c r="O496" i="31"/>
  <c r="G496" i="31"/>
  <c r="M495" i="31"/>
  <c r="K494" i="31"/>
  <c r="Q493" i="31"/>
  <c r="I493" i="31"/>
  <c r="O492" i="31"/>
  <c r="G492" i="31"/>
  <c r="M491" i="31"/>
  <c r="K490" i="31"/>
  <c r="Q489" i="31"/>
  <c r="I489" i="31"/>
  <c r="O488" i="31"/>
  <c r="G488" i="31"/>
  <c r="M487" i="31"/>
  <c r="K486" i="31"/>
  <c r="Q485" i="31"/>
  <c r="I485" i="31"/>
  <c r="O484" i="31"/>
  <c r="G484" i="31"/>
  <c r="M483" i="31"/>
  <c r="K482" i="31"/>
  <c r="Q481" i="31"/>
  <c r="I481" i="31"/>
  <c r="O480" i="31"/>
  <c r="G480" i="31"/>
  <c r="M479" i="31"/>
  <c r="K478" i="31"/>
  <c r="Q477" i="31"/>
  <c r="I477" i="31"/>
  <c r="O476" i="31"/>
  <c r="G476" i="31"/>
  <c r="M475" i="31"/>
  <c r="K474" i="31"/>
  <c r="Q473" i="31"/>
  <c r="I473" i="31"/>
  <c r="O472" i="31"/>
  <c r="G472" i="31"/>
  <c r="M471" i="31"/>
  <c r="K470" i="31"/>
  <c r="Q469" i="31"/>
  <c r="I469" i="31"/>
  <c r="O468" i="31"/>
  <c r="G468" i="31"/>
  <c r="M467" i="31"/>
  <c r="K466" i="31"/>
  <c r="Q465" i="31"/>
  <c r="I465" i="31"/>
  <c r="O464" i="31"/>
  <c r="G464" i="31"/>
  <c r="M463" i="31"/>
  <c r="K462" i="31"/>
  <c r="Q461" i="31"/>
  <c r="I461" i="31"/>
  <c r="O460" i="31"/>
  <c r="G460" i="31"/>
  <c r="M459" i="31"/>
  <c r="K458" i="31"/>
  <c r="Q457" i="31"/>
  <c r="I457" i="31"/>
  <c r="O456" i="31"/>
  <c r="G456" i="31"/>
  <c r="M455" i="31"/>
  <c r="K454" i="31"/>
  <c r="Q453" i="31"/>
  <c r="I453" i="31"/>
  <c r="O452" i="31"/>
  <c r="G452" i="31"/>
  <c r="M451" i="31"/>
  <c r="K450" i="31"/>
  <c r="Q449" i="31"/>
  <c r="I449" i="31"/>
  <c r="O448" i="31"/>
  <c r="G448" i="31"/>
  <c r="M447" i="31"/>
  <c r="K446" i="31"/>
  <c r="L545" i="31"/>
  <c r="H543" i="31"/>
  <c r="N542" i="31"/>
  <c r="F542" i="31"/>
  <c r="L541" i="31"/>
  <c r="J540" i="31"/>
  <c r="P539" i="31"/>
  <c r="H539" i="31"/>
  <c r="N538" i="31"/>
  <c r="F538" i="31"/>
  <c r="L537" i="31"/>
  <c r="J536" i="31"/>
  <c r="P535" i="31"/>
  <c r="H535" i="31"/>
  <c r="N534" i="31"/>
  <c r="F534" i="31"/>
  <c r="L533" i="31"/>
  <c r="J532" i="31"/>
  <c r="P531" i="31"/>
  <c r="H531" i="31"/>
  <c r="N530" i="31"/>
  <c r="F530" i="31"/>
  <c r="L529" i="31"/>
  <c r="J528" i="31"/>
  <c r="P527" i="31"/>
  <c r="H527" i="31"/>
  <c r="N526" i="31"/>
  <c r="F526" i="31"/>
  <c r="L525" i="31"/>
  <c r="J524" i="31"/>
  <c r="P523" i="31"/>
  <c r="H523" i="31"/>
  <c r="N522" i="31"/>
  <c r="F522" i="31"/>
  <c r="L383" i="31"/>
  <c r="J382" i="31"/>
  <c r="P521" i="31"/>
  <c r="H521" i="31"/>
  <c r="N520" i="31"/>
  <c r="F520" i="31"/>
  <c r="L519" i="31"/>
  <c r="J518" i="31"/>
  <c r="P517" i="31"/>
  <c r="H517" i="31"/>
  <c r="N516" i="31"/>
  <c r="F516" i="31"/>
  <c r="L515" i="31"/>
  <c r="J514" i="31"/>
  <c r="P513" i="31"/>
  <c r="H513" i="31"/>
  <c r="N512" i="31"/>
  <c r="F512" i="31"/>
  <c r="L511" i="31"/>
  <c r="J510" i="31"/>
  <c r="P509" i="31"/>
  <c r="H509" i="31"/>
  <c r="N508" i="31"/>
  <c r="F508" i="31"/>
  <c r="L507" i="31"/>
  <c r="J506" i="31"/>
  <c r="P505" i="31"/>
  <c r="H505" i="31"/>
  <c r="N504" i="31"/>
  <c r="F504" i="31"/>
  <c r="L503" i="31"/>
  <c r="J502" i="31"/>
  <c r="P501" i="31"/>
  <c r="H501" i="31"/>
  <c r="N500" i="31"/>
  <c r="F500" i="31"/>
  <c r="L499" i="31"/>
  <c r="J498" i="31"/>
  <c r="P497" i="31"/>
  <c r="H497" i="31"/>
  <c r="N496" i="31"/>
  <c r="F496" i="31"/>
  <c r="L495" i="31"/>
  <c r="J494" i="31"/>
  <c r="P493" i="31"/>
  <c r="H493" i="31"/>
  <c r="N492" i="31"/>
  <c r="F492" i="31"/>
  <c r="L491" i="31"/>
  <c r="J490" i="31"/>
  <c r="P489" i="31"/>
  <c r="H489" i="31"/>
  <c r="N488" i="31"/>
  <c r="F488" i="31"/>
  <c r="L487" i="31"/>
  <c r="J486" i="31"/>
  <c r="P485" i="31"/>
  <c r="H485" i="31"/>
  <c r="N484" i="31"/>
  <c r="F484" i="31"/>
  <c r="L483" i="31"/>
  <c r="J482" i="31"/>
  <c r="P481" i="31"/>
  <c r="H481" i="31"/>
  <c r="N480" i="31"/>
  <c r="F480" i="31"/>
  <c r="L479" i="31"/>
  <c r="J478" i="31"/>
  <c r="P477" i="31"/>
  <c r="H477" i="31"/>
  <c r="N476" i="31"/>
  <c r="F476" i="31"/>
  <c r="L475" i="31"/>
  <c r="F472" i="31"/>
  <c r="H461" i="31"/>
  <c r="F456" i="31"/>
  <c r="Q451" i="31"/>
  <c r="O450" i="31"/>
  <c r="M449" i="31"/>
  <c r="L448" i="31"/>
  <c r="P447" i="31"/>
  <c r="G447" i="31"/>
  <c r="L446" i="31"/>
  <c r="Q445" i="31"/>
  <c r="I445" i="31"/>
  <c r="O444" i="31"/>
  <c r="G444" i="31"/>
  <c r="M443" i="31"/>
  <c r="K442" i="31"/>
  <c r="Q441" i="31"/>
  <c r="I441" i="31"/>
  <c r="O440" i="31"/>
  <c r="G440" i="31"/>
  <c r="M439" i="31"/>
  <c r="K438" i="31"/>
  <c r="Q437" i="31"/>
  <c r="I437" i="31"/>
  <c r="O436" i="31"/>
  <c r="G436" i="31"/>
  <c r="M435" i="31"/>
  <c r="K434" i="31"/>
  <c r="Q433" i="31"/>
  <c r="I433" i="31"/>
  <c r="O432" i="31"/>
  <c r="G432" i="31"/>
  <c r="M431" i="31"/>
  <c r="K430" i="31"/>
  <c r="Q429" i="31"/>
  <c r="I429" i="31"/>
  <c r="O428" i="31"/>
  <c r="G428" i="31"/>
  <c r="M427" i="31"/>
  <c r="K426" i="31"/>
  <c r="Q425" i="31"/>
  <c r="I425" i="31"/>
  <c r="O424" i="31"/>
  <c r="G424" i="31"/>
  <c r="M423" i="31"/>
  <c r="K422" i="31"/>
  <c r="Q421" i="31"/>
  <c r="I421" i="31"/>
  <c r="O420" i="31"/>
  <c r="G420" i="31"/>
  <c r="M419" i="31"/>
  <c r="K418" i="31"/>
  <c r="Q417" i="31"/>
  <c r="I417" i="31"/>
  <c r="O416" i="31"/>
  <c r="G416" i="31"/>
  <c r="M415" i="31"/>
  <c r="K414" i="31"/>
  <c r="Q413" i="31"/>
  <c r="I413" i="31"/>
  <c r="O412" i="31"/>
  <c r="G412" i="31"/>
  <c r="M411" i="31"/>
  <c r="K410" i="31"/>
  <c r="Q409" i="31"/>
  <c r="I409" i="31"/>
  <c r="O408" i="31"/>
  <c r="G408" i="31"/>
  <c r="M407" i="31"/>
  <c r="K406" i="31"/>
  <c r="Q405" i="31"/>
  <c r="I405" i="31"/>
  <c r="O404" i="31"/>
  <c r="G404" i="31"/>
  <c r="M403" i="31"/>
  <c r="K402" i="31"/>
  <c r="Q401" i="31"/>
  <c r="I401" i="31"/>
  <c r="O400" i="31"/>
  <c r="G400" i="31"/>
  <c r="M399" i="31"/>
  <c r="K398" i="31"/>
  <c r="Q397" i="31"/>
  <c r="I397" i="31"/>
  <c r="O396" i="31"/>
  <c r="G396" i="31"/>
  <c r="M389" i="31"/>
  <c r="K388" i="31"/>
  <c r="Q1057" i="31"/>
  <c r="I1057" i="31"/>
  <c r="O1056" i="31"/>
  <c r="G1056" i="31"/>
  <c r="M1055" i="31"/>
  <c r="K1054" i="31"/>
  <c r="Q1179" i="31"/>
  <c r="I1179" i="31"/>
  <c r="O1178" i="31"/>
  <c r="G1178" i="31"/>
  <c r="M1067" i="31"/>
  <c r="K1066" i="31"/>
  <c r="Q1071" i="31"/>
  <c r="I1071" i="31"/>
  <c r="O1070" i="31"/>
  <c r="G1070" i="31"/>
  <c r="M1075" i="31"/>
  <c r="K1074" i="31"/>
  <c r="Q1073" i="31"/>
  <c r="I1073" i="31"/>
  <c r="O1072" i="31"/>
  <c r="G1072" i="31"/>
  <c r="M1063" i="31"/>
  <c r="K1062" i="31"/>
  <c r="Q1061" i="31"/>
  <c r="I1061" i="31"/>
  <c r="O1060" i="31"/>
  <c r="G1060" i="31"/>
  <c r="M1059" i="31"/>
  <c r="K1058" i="31"/>
  <c r="Q1069" i="31"/>
  <c r="I1069" i="31"/>
  <c r="O1068" i="31"/>
  <c r="G1068" i="31"/>
  <c r="M1065" i="31"/>
  <c r="K1064" i="31"/>
  <c r="Q1171" i="31"/>
  <c r="I1171" i="31"/>
  <c r="O1170" i="31"/>
  <c r="G1170" i="31"/>
  <c r="M1129" i="31"/>
  <c r="K1128" i="31"/>
  <c r="Q1127" i="31"/>
  <c r="I1127" i="31"/>
  <c r="O1126" i="31"/>
  <c r="G1126" i="31"/>
  <c r="M53" i="31"/>
  <c r="K52" i="31"/>
  <c r="Q1081" i="31"/>
  <c r="I1081" i="31"/>
  <c r="O1080" i="31"/>
  <c r="G1080" i="31"/>
  <c r="M97" i="31"/>
  <c r="K96" i="31"/>
  <c r="Q255" i="31"/>
  <c r="I255" i="31"/>
  <c r="O254" i="31"/>
  <c r="G254" i="31"/>
  <c r="M87" i="31"/>
  <c r="K86" i="31"/>
  <c r="Q125" i="31"/>
  <c r="I125" i="31"/>
  <c r="O124" i="31"/>
  <c r="G124" i="31"/>
  <c r="M167" i="31"/>
  <c r="K166" i="31"/>
  <c r="Q257" i="31"/>
  <c r="I257" i="31"/>
  <c r="O256" i="31"/>
  <c r="G256" i="31"/>
  <c r="M239" i="31"/>
  <c r="K238" i="31"/>
  <c r="Q127" i="31"/>
  <c r="I127" i="31"/>
  <c r="O126" i="31"/>
  <c r="G126" i="31"/>
  <c r="M299" i="31"/>
  <c r="K298" i="31"/>
  <c r="Q209" i="31"/>
  <c r="I209" i="31"/>
  <c r="O208" i="31"/>
  <c r="G208" i="31"/>
  <c r="Q213" i="31"/>
  <c r="I213" i="31"/>
  <c r="O212" i="31"/>
  <c r="G212" i="31"/>
  <c r="M259" i="31"/>
  <c r="K258" i="31"/>
  <c r="M343" i="31"/>
  <c r="K342" i="31"/>
  <c r="M323" i="31"/>
  <c r="K322" i="31"/>
  <c r="P327" i="31"/>
  <c r="H327" i="31"/>
  <c r="M326" i="31"/>
  <c r="K199" i="31"/>
  <c r="Q198" i="31"/>
  <c r="I198" i="31"/>
  <c r="O273" i="31"/>
  <c r="G273" i="31"/>
  <c r="M272" i="31"/>
  <c r="J351" i="31"/>
  <c r="O350" i="31"/>
  <c r="G350" i="31"/>
  <c r="M249" i="31"/>
  <c r="K248" i="31"/>
  <c r="P219" i="31"/>
  <c r="H219" i="31"/>
  <c r="M218" i="31"/>
  <c r="K151" i="31"/>
  <c r="Q150" i="31"/>
  <c r="I150" i="31"/>
  <c r="J1087" i="31"/>
  <c r="O1086" i="31"/>
  <c r="G1086" i="31"/>
  <c r="M105" i="31"/>
  <c r="K104" i="31"/>
  <c r="Q103" i="31"/>
  <c r="I103" i="31"/>
  <c r="O102" i="31"/>
  <c r="G102" i="31"/>
  <c r="M1169" i="31"/>
  <c r="K1168" i="31"/>
  <c r="Q1167" i="31"/>
  <c r="I1167" i="31"/>
  <c r="O1166" i="31"/>
  <c r="G1166" i="31"/>
  <c r="M1165" i="31"/>
  <c r="K1164" i="31"/>
  <c r="Q1163" i="31"/>
  <c r="I1163" i="31"/>
  <c r="O1162" i="31"/>
  <c r="G1162" i="31"/>
  <c r="M1161" i="31"/>
  <c r="K1160" i="31"/>
  <c r="Q121" i="31"/>
  <c r="I121" i="31"/>
  <c r="O120" i="31"/>
  <c r="G120" i="31"/>
  <c r="M1159" i="31"/>
  <c r="K1158" i="31"/>
  <c r="Q1157" i="31"/>
  <c r="I1157" i="31"/>
  <c r="O1156" i="31"/>
  <c r="G1156" i="31"/>
  <c r="M395" i="31"/>
  <c r="K394" i="31"/>
  <c r="Q1155" i="31"/>
  <c r="I1155" i="31"/>
  <c r="O1154" i="31"/>
  <c r="G1154" i="31"/>
  <c r="M1153" i="31"/>
  <c r="K1152" i="31"/>
  <c r="Q1141" i="31"/>
  <c r="I1141" i="31"/>
  <c r="O1140" i="31"/>
  <c r="G1140" i="31"/>
  <c r="M1151" i="31"/>
  <c r="K1150" i="31"/>
  <c r="Q1149" i="31"/>
  <c r="I1149" i="31"/>
  <c r="L471" i="31"/>
  <c r="J466" i="31"/>
  <c r="P465" i="31"/>
  <c r="N460" i="31"/>
  <c r="L455" i="31"/>
  <c r="P451" i="31"/>
  <c r="N450" i="31"/>
  <c r="L449" i="31"/>
  <c r="K448" i="31"/>
  <c r="O447" i="31"/>
  <c r="F447" i="31"/>
  <c r="J446" i="31"/>
  <c r="P445" i="31"/>
  <c r="H445" i="31"/>
  <c r="N444" i="31"/>
  <c r="F444" i="31"/>
  <c r="L443" i="31"/>
  <c r="J442" i="31"/>
  <c r="P441" i="31"/>
  <c r="H441" i="31"/>
  <c r="N440" i="31"/>
  <c r="F440" i="31"/>
  <c r="L439" i="31"/>
  <c r="J438" i="31"/>
  <c r="P437" i="31"/>
  <c r="H437" i="31"/>
  <c r="N436" i="31"/>
  <c r="F436" i="31"/>
  <c r="L435" i="31"/>
  <c r="J434" i="31"/>
  <c r="P433" i="31"/>
  <c r="H433" i="31"/>
  <c r="N432" i="31"/>
  <c r="F432" i="31"/>
  <c r="L431" i="31"/>
  <c r="J430" i="31"/>
  <c r="P429" i="31"/>
  <c r="H429" i="31"/>
  <c r="N428" i="31"/>
  <c r="F428" i="31"/>
  <c r="L427" i="31"/>
  <c r="J426" i="31"/>
  <c r="P425" i="31"/>
  <c r="H425" i="31"/>
  <c r="N424" i="31"/>
  <c r="F424" i="31"/>
  <c r="L423" i="31"/>
  <c r="J422" i="31"/>
  <c r="P421" i="31"/>
  <c r="H421" i="31"/>
  <c r="N420" i="31"/>
  <c r="F420" i="31"/>
  <c r="L419" i="31"/>
  <c r="J418" i="31"/>
  <c r="P417" i="31"/>
  <c r="H417" i="31"/>
  <c r="N416" i="31"/>
  <c r="F416" i="31"/>
  <c r="L415" i="31"/>
  <c r="J414" i="31"/>
  <c r="P413" i="31"/>
  <c r="H413" i="31"/>
  <c r="N412" i="31"/>
  <c r="F412" i="31"/>
  <c r="L411" i="31"/>
  <c r="J410" i="31"/>
  <c r="P409" i="31"/>
  <c r="H409" i="31"/>
  <c r="N408" i="31"/>
  <c r="F408" i="31"/>
  <c r="L407" i="31"/>
  <c r="J406" i="31"/>
  <c r="P405" i="31"/>
  <c r="H405" i="31"/>
  <c r="N404" i="31"/>
  <c r="F404" i="31"/>
  <c r="L403" i="31"/>
  <c r="J402" i="31"/>
  <c r="P401" i="31"/>
  <c r="H401" i="31"/>
  <c r="N400" i="31"/>
  <c r="F400" i="31"/>
  <c r="L399" i="31"/>
  <c r="J398" i="31"/>
  <c r="P397" i="31"/>
  <c r="H397" i="31"/>
  <c r="N396" i="31"/>
  <c r="F396" i="31"/>
  <c r="L389" i="31"/>
  <c r="J388" i="31"/>
  <c r="P1057" i="31"/>
  <c r="H1057" i="31"/>
  <c r="N1056" i="31"/>
  <c r="F1056" i="31"/>
  <c r="L1055" i="31"/>
  <c r="J1054" i="31"/>
  <c r="P1179" i="31"/>
  <c r="H1179" i="31"/>
  <c r="N1178" i="31"/>
  <c r="F1178" i="31"/>
  <c r="L1067" i="31"/>
  <c r="J1066" i="31"/>
  <c r="P1071" i="31"/>
  <c r="H1071" i="31"/>
  <c r="N1070" i="31"/>
  <c r="F1070" i="31"/>
  <c r="L1075" i="31"/>
  <c r="J1074" i="31"/>
  <c r="P1073" i="31"/>
  <c r="H1073" i="31"/>
  <c r="N1072" i="31"/>
  <c r="F1072" i="31"/>
  <c r="L1063" i="31"/>
  <c r="J1062" i="31"/>
  <c r="P1061" i="31"/>
  <c r="H1061" i="31"/>
  <c r="N1060" i="31"/>
  <c r="F1060" i="31"/>
  <c r="L1059" i="31"/>
  <c r="J1058" i="31"/>
  <c r="P1069" i="31"/>
  <c r="H1069" i="31"/>
  <c r="N1068" i="31"/>
  <c r="F1068" i="31"/>
  <c r="L1065" i="31"/>
  <c r="J1064" i="31"/>
  <c r="P1171" i="31"/>
  <c r="H1171" i="31"/>
  <c r="N1170" i="31"/>
  <c r="F1170" i="31"/>
  <c r="L1129" i="31"/>
  <c r="J1128" i="31"/>
  <c r="P1127" i="31"/>
  <c r="H1127" i="31"/>
  <c r="N1126" i="31"/>
  <c r="F1126" i="31"/>
  <c r="L53" i="31"/>
  <c r="J52" i="31"/>
  <c r="P1081" i="31"/>
  <c r="H1081" i="31"/>
  <c r="N1080" i="31"/>
  <c r="F1080" i="31"/>
  <c r="L97" i="31"/>
  <c r="J96" i="31"/>
  <c r="P255" i="31"/>
  <c r="H255" i="31"/>
  <c r="N254" i="31"/>
  <c r="F254" i="31"/>
  <c r="L87" i="31"/>
  <c r="J86" i="31"/>
  <c r="P125" i="31"/>
  <c r="H125" i="31"/>
  <c r="N124" i="31"/>
  <c r="F124" i="31"/>
  <c r="L167" i="31"/>
  <c r="J166" i="31"/>
  <c r="P257" i="31"/>
  <c r="H257" i="31"/>
  <c r="N256" i="31"/>
  <c r="F256" i="31"/>
  <c r="L239" i="31"/>
  <c r="J238" i="31"/>
  <c r="P127" i="31"/>
  <c r="H127" i="31"/>
  <c r="N126" i="31"/>
  <c r="F126" i="31"/>
  <c r="L299" i="31"/>
  <c r="J298" i="31"/>
  <c r="P209" i="31"/>
  <c r="H209" i="31"/>
  <c r="N208" i="31"/>
  <c r="F208" i="31"/>
  <c r="P213" i="31"/>
  <c r="H213" i="31"/>
  <c r="N212" i="31"/>
  <c r="F212" i="31"/>
  <c r="L259" i="31"/>
  <c r="J258" i="31"/>
  <c r="L343" i="31"/>
  <c r="J342" i="31"/>
  <c r="L323" i="31"/>
  <c r="J322" i="31"/>
  <c r="O327" i="31"/>
  <c r="G327" i="31"/>
  <c r="L326" i="31"/>
  <c r="J199" i="31"/>
  <c r="P198" i="31"/>
  <c r="H198" i="31"/>
  <c r="N273" i="31"/>
  <c r="F273" i="31"/>
  <c r="L272" i="31"/>
  <c r="Q351" i="31"/>
  <c r="I351" i="31"/>
  <c r="N350" i="31"/>
  <c r="F350" i="31"/>
  <c r="L249" i="31"/>
  <c r="J248" i="31"/>
  <c r="O219" i="31"/>
  <c r="G219" i="31"/>
  <c r="L218" i="31"/>
  <c r="J151" i="31"/>
  <c r="P150" i="31"/>
  <c r="H150" i="31"/>
  <c r="Q1087" i="31"/>
  <c r="I1087" i="31"/>
  <c r="N1086" i="31"/>
  <c r="F1086" i="31"/>
  <c r="L105" i="31"/>
  <c r="J104" i="31"/>
  <c r="P103" i="31"/>
  <c r="H103" i="31"/>
  <c r="N102" i="31"/>
  <c r="F102" i="31"/>
  <c r="L1169" i="31"/>
  <c r="J1168" i="31"/>
  <c r="P1167" i="31"/>
  <c r="H1167" i="31"/>
  <c r="N1166" i="31"/>
  <c r="F1166" i="31"/>
  <c r="L1165" i="31"/>
  <c r="J1164" i="31"/>
  <c r="P1163" i="31"/>
  <c r="H1163" i="31"/>
  <c r="N1162" i="31"/>
  <c r="F1162" i="31"/>
  <c r="L1161" i="31"/>
  <c r="J1160" i="31"/>
  <c r="P121" i="31"/>
  <c r="H121" i="31"/>
  <c r="N120" i="31"/>
  <c r="F120" i="31"/>
  <c r="L1159" i="31"/>
  <c r="J1158" i="31"/>
  <c r="P1157" i="31"/>
  <c r="H1157" i="31"/>
  <c r="N1156" i="31"/>
  <c r="F1156" i="31"/>
  <c r="L395" i="31"/>
  <c r="J394" i="31"/>
  <c r="P1155" i="31"/>
  <c r="H1155" i="31"/>
  <c r="N1154" i="31"/>
  <c r="F1154" i="31"/>
  <c r="H465" i="31"/>
  <c r="F460" i="31"/>
  <c r="L451" i="31"/>
  <c r="J450" i="31"/>
  <c r="H449" i="31"/>
  <c r="J448" i="31"/>
  <c r="N447" i="31"/>
  <c r="I446" i="31"/>
  <c r="O445" i="31"/>
  <c r="G445" i="31"/>
  <c r="M444" i="31"/>
  <c r="K443" i="31"/>
  <c r="Q442" i="31"/>
  <c r="I442" i="31"/>
  <c r="O441" i="31"/>
  <c r="G441" i="31"/>
  <c r="M440" i="31"/>
  <c r="K439" i="31"/>
  <c r="Q438" i="31"/>
  <c r="I438" i="31"/>
  <c r="O437" i="31"/>
  <c r="G437" i="31"/>
  <c r="M436" i="31"/>
  <c r="K435" i="31"/>
  <c r="Q434" i="31"/>
  <c r="I434" i="31"/>
  <c r="O433" i="31"/>
  <c r="G433" i="31"/>
  <c r="M432" i="31"/>
  <c r="K431" i="31"/>
  <c r="Q430" i="31"/>
  <c r="I430" i="31"/>
  <c r="O429" i="31"/>
  <c r="G429" i="31"/>
  <c r="M428" i="31"/>
  <c r="K427" i="31"/>
  <c r="Q426" i="31"/>
  <c r="I426" i="31"/>
  <c r="O425" i="31"/>
  <c r="G425" i="31"/>
  <c r="M424" i="31"/>
  <c r="K423" i="31"/>
  <c r="Q422" i="31"/>
  <c r="I422" i="31"/>
  <c r="O421" i="31"/>
  <c r="G421" i="31"/>
  <c r="M420" i="31"/>
  <c r="K419" i="31"/>
  <c r="Q418" i="31"/>
  <c r="I418" i="31"/>
  <c r="O417" i="31"/>
  <c r="G417" i="31"/>
  <c r="M416" i="31"/>
  <c r="K415" i="31"/>
  <c r="Q414" i="31"/>
  <c r="I414" i="31"/>
  <c r="O413" i="31"/>
  <c r="G413" i="31"/>
  <c r="M412" i="31"/>
  <c r="K411" i="31"/>
  <c r="Q410" i="31"/>
  <c r="I410" i="31"/>
  <c r="O409" i="31"/>
  <c r="G409" i="31"/>
  <c r="M408" i="31"/>
  <c r="K407" i="31"/>
  <c r="Q406" i="31"/>
  <c r="I406" i="31"/>
  <c r="O405" i="31"/>
  <c r="G405" i="31"/>
  <c r="M404" i="31"/>
  <c r="K403" i="31"/>
  <c r="Q402" i="31"/>
  <c r="I402" i="31"/>
  <c r="O401" i="31"/>
  <c r="G401" i="31"/>
  <c r="M400" i="31"/>
  <c r="K399" i="31"/>
  <c r="Q398" i="31"/>
  <c r="I398" i="31"/>
  <c r="O397" i="31"/>
  <c r="G397" i="31"/>
  <c r="M396" i="31"/>
  <c r="K389" i="31"/>
  <c r="Q388" i="31"/>
  <c r="I388" i="31"/>
  <c r="O1057" i="31"/>
  <c r="G1057" i="31"/>
  <c r="M1056" i="31"/>
  <c r="K1055" i="31"/>
  <c r="Q1054" i="31"/>
  <c r="I1054" i="31"/>
  <c r="O1179" i="31"/>
  <c r="G1179" i="31"/>
  <c r="M1178" i="31"/>
  <c r="K1067" i="31"/>
  <c r="Q1066" i="31"/>
  <c r="I1066" i="31"/>
  <c r="O1071" i="31"/>
  <c r="G1071" i="31"/>
  <c r="M1070" i="31"/>
  <c r="K1075" i="31"/>
  <c r="Q1074" i="31"/>
  <c r="I1074" i="31"/>
  <c r="O1073" i="31"/>
  <c r="G1073" i="31"/>
  <c r="M1072" i="31"/>
  <c r="K1063" i="31"/>
  <c r="Q1062" i="31"/>
  <c r="I1062" i="31"/>
  <c r="O1061" i="31"/>
  <c r="G1061" i="31"/>
  <c r="M1060" i="31"/>
  <c r="K1059" i="31"/>
  <c r="Q1058" i="31"/>
  <c r="I1058" i="31"/>
  <c r="O1069" i="31"/>
  <c r="G1069" i="31"/>
  <c r="M1068" i="31"/>
  <c r="K1065" i="31"/>
  <c r="Q1064" i="31"/>
  <c r="I1064" i="31"/>
  <c r="O1171" i="31"/>
  <c r="G1171" i="31"/>
  <c r="M1170" i="31"/>
  <c r="K1129" i="31"/>
  <c r="Q1128" i="31"/>
  <c r="I1128" i="31"/>
  <c r="O1127" i="31"/>
  <c r="G1127" i="31"/>
  <c r="M1126" i="31"/>
  <c r="K53" i="31"/>
  <c r="Q52" i="31"/>
  <c r="I52" i="31"/>
  <c r="O1081" i="31"/>
  <c r="G1081" i="31"/>
  <c r="M1080" i="31"/>
  <c r="K97" i="31"/>
  <c r="Q96" i="31"/>
  <c r="I96" i="31"/>
  <c r="O255" i="31"/>
  <c r="G255" i="31"/>
  <c r="M254" i="31"/>
  <c r="K87" i="31"/>
  <c r="Q86" i="31"/>
  <c r="I86" i="31"/>
  <c r="O125" i="31"/>
  <c r="G125" i="31"/>
  <c r="M124" i="31"/>
  <c r="K167" i="31"/>
  <c r="Q166" i="31"/>
  <c r="I166" i="31"/>
  <c r="O257" i="31"/>
  <c r="G257" i="31"/>
  <c r="M256" i="31"/>
  <c r="K239" i="31"/>
  <c r="Q238" i="31"/>
  <c r="I238" i="31"/>
  <c r="O127" i="31"/>
  <c r="G127" i="31"/>
  <c r="M126" i="31"/>
  <c r="K299" i="31"/>
  <c r="Q298" i="31"/>
  <c r="I298" i="31"/>
  <c r="O209" i="31"/>
  <c r="G209" i="31"/>
  <c r="M208" i="31"/>
  <c r="O213" i="31"/>
  <c r="G213" i="31"/>
  <c r="M212" i="31"/>
  <c r="K259" i="31"/>
  <c r="Q258" i="31"/>
  <c r="I258" i="31"/>
  <c r="K343" i="31"/>
  <c r="Q342" i="31"/>
  <c r="I342" i="31"/>
  <c r="K323" i="31"/>
  <c r="Q322" i="31"/>
  <c r="I322" i="31"/>
  <c r="N327" i="31"/>
  <c r="F327" i="31"/>
  <c r="K326" i="31"/>
  <c r="Q199" i="31"/>
  <c r="I199" i="31"/>
  <c r="O198" i="31"/>
  <c r="G198" i="31"/>
  <c r="M273" i="31"/>
  <c r="K272" i="31"/>
  <c r="P351" i="31"/>
  <c r="H351" i="31"/>
  <c r="M350" i="31"/>
  <c r="K249" i="31"/>
  <c r="Q248" i="31"/>
  <c r="I248" i="31"/>
  <c r="N219" i="31"/>
  <c r="F219" i="31"/>
  <c r="K218" i="31"/>
  <c r="Q151" i="31"/>
  <c r="I151" i="31"/>
  <c r="O150" i="31"/>
  <c r="G150" i="31"/>
  <c r="P1087" i="31"/>
  <c r="H1087" i="31"/>
  <c r="M1086" i="31"/>
  <c r="K105" i="31"/>
  <c r="Q104" i="31"/>
  <c r="I104" i="31"/>
  <c r="O103" i="31"/>
  <c r="G103" i="31"/>
  <c r="M102" i="31"/>
  <c r="K1169" i="31"/>
  <c r="Q1168" i="31"/>
  <c r="I1168" i="31"/>
  <c r="O1167" i="31"/>
  <c r="G1167" i="31"/>
  <c r="M1166" i="31"/>
  <c r="K1165" i="31"/>
  <c r="Q1164" i="31"/>
  <c r="I1164" i="31"/>
  <c r="O1163" i="31"/>
  <c r="G1163" i="31"/>
  <c r="M1162" i="31"/>
  <c r="K1161" i="31"/>
  <c r="Q1160" i="31"/>
  <c r="I1160" i="31"/>
  <c r="O121" i="31"/>
  <c r="G121" i="31"/>
  <c r="M120" i="31"/>
  <c r="K1159" i="31"/>
  <c r="Q1158" i="31"/>
  <c r="I1158" i="31"/>
  <c r="J470" i="31"/>
  <c r="P469" i="31"/>
  <c r="N464" i="31"/>
  <c r="L459" i="31"/>
  <c r="J454" i="31"/>
  <c r="P453" i="31"/>
  <c r="J451" i="31"/>
  <c r="H450" i="31"/>
  <c r="F449" i="31"/>
  <c r="H448" i="31"/>
  <c r="L447" i="31"/>
  <c r="Q446" i="31"/>
  <c r="H446" i="31"/>
  <c r="N445" i="31"/>
  <c r="F445" i="31"/>
  <c r="L444" i="31"/>
  <c r="J443" i="31"/>
  <c r="P442" i="31"/>
  <c r="H442" i="31"/>
  <c r="N441" i="31"/>
  <c r="F441" i="31"/>
  <c r="L440" i="31"/>
  <c r="J439" i="31"/>
  <c r="P438" i="31"/>
  <c r="H438" i="31"/>
  <c r="N437" i="31"/>
  <c r="F437" i="31"/>
  <c r="L436" i="31"/>
  <c r="J435" i="31"/>
  <c r="P434" i="31"/>
  <c r="H434" i="31"/>
  <c r="N433" i="31"/>
  <c r="F433" i="31"/>
  <c r="L432" i="31"/>
  <c r="J431" i="31"/>
  <c r="P430" i="31"/>
  <c r="H430" i="31"/>
  <c r="N429" i="31"/>
  <c r="F429" i="31"/>
  <c r="L428" i="31"/>
  <c r="J427" i="31"/>
  <c r="P426" i="31"/>
  <c r="H426" i="31"/>
  <c r="N425" i="31"/>
  <c r="F425" i="31"/>
  <c r="L424" i="31"/>
  <c r="J423" i="31"/>
  <c r="P422" i="31"/>
  <c r="H422" i="31"/>
  <c r="N421" i="31"/>
  <c r="F421" i="31"/>
  <c r="L420" i="31"/>
  <c r="J419" i="31"/>
  <c r="P418" i="31"/>
  <c r="H418" i="31"/>
  <c r="N417" i="31"/>
  <c r="F417" i="31"/>
  <c r="L416" i="31"/>
  <c r="J415" i="31"/>
  <c r="P414" i="31"/>
  <c r="H414" i="31"/>
  <c r="N413" i="31"/>
  <c r="F413" i="31"/>
  <c r="L412" i="31"/>
  <c r="J411" i="31"/>
  <c r="P410" i="31"/>
  <c r="H410" i="31"/>
  <c r="N409" i="31"/>
  <c r="F409" i="31"/>
  <c r="L408" i="31"/>
  <c r="J407" i="31"/>
  <c r="P406" i="31"/>
  <c r="H406" i="31"/>
  <c r="N405" i="31"/>
  <c r="F405" i="31"/>
  <c r="L404" i="31"/>
  <c r="J403" i="31"/>
  <c r="P402" i="31"/>
  <c r="H402" i="31"/>
  <c r="N401" i="31"/>
  <c r="F401" i="31"/>
  <c r="L400" i="31"/>
  <c r="J399" i="31"/>
  <c r="P398" i="31"/>
  <c r="H398" i="31"/>
  <c r="N397" i="31"/>
  <c r="F397" i="31"/>
  <c r="L396" i="31"/>
  <c r="J389" i="31"/>
  <c r="P388" i="31"/>
  <c r="H388" i="31"/>
  <c r="N1057" i="31"/>
  <c r="F1057" i="31"/>
  <c r="L1056" i="31"/>
  <c r="J1055" i="31"/>
  <c r="P1054" i="31"/>
  <c r="H1054" i="31"/>
  <c r="N1179" i="31"/>
  <c r="F1179" i="31"/>
  <c r="L1178" i="31"/>
  <c r="J1067" i="31"/>
  <c r="P1066" i="31"/>
  <c r="H1066" i="31"/>
  <c r="N1071" i="31"/>
  <c r="F1071" i="31"/>
  <c r="L1070" i="31"/>
  <c r="J1075" i="31"/>
  <c r="P1074" i="31"/>
  <c r="H1074" i="31"/>
  <c r="N1073" i="31"/>
  <c r="F1073" i="31"/>
  <c r="L1072" i="31"/>
  <c r="J1063" i="31"/>
  <c r="P1062" i="31"/>
  <c r="H1062" i="31"/>
  <c r="N1061" i="31"/>
  <c r="F1061" i="31"/>
  <c r="L1060" i="31"/>
  <c r="J1059" i="31"/>
  <c r="P1058" i="31"/>
  <c r="H1058" i="31"/>
  <c r="N1069" i="31"/>
  <c r="F1069" i="31"/>
  <c r="L1068" i="31"/>
  <c r="J1065" i="31"/>
  <c r="P1064" i="31"/>
  <c r="H1064" i="31"/>
  <c r="N1171" i="31"/>
  <c r="F1171" i="31"/>
  <c r="L1170" i="31"/>
  <c r="J1129" i="31"/>
  <c r="P1128" i="31"/>
  <c r="H1128" i="31"/>
  <c r="N1127" i="31"/>
  <c r="F1127" i="31"/>
  <c r="L1126" i="31"/>
  <c r="J53" i="31"/>
  <c r="P52" i="31"/>
  <c r="H52" i="31"/>
  <c r="N1081" i="31"/>
  <c r="F1081" i="31"/>
  <c r="L1080" i="31"/>
  <c r="J97" i="31"/>
  <c r="P96" i="31"/>
  <c r="H96" i="31"/>
  <c r="N255" i="31"/>
  <c r="F255" i="31"/>
  <c r="L254" i="31"/>
  <c r="J87" i="31"/>
  <c r="P86" i="31"/>
  <c r="H86" i="31"/>
  <c r="N125" i="31"/>
  <c r="F125" i="31"/>
  <c r="L124" i="31"/>
  <c r="J167" i="31"/>
  <c r="P166" i="31"/>
  <c r="H166" i="31"/>
  <c r="N257" i="31"/>
  <c r="F257" i="31"/>
  <c r="L256" i="31"/>
  <c r="J239" i="31"/>
  <c r="P238" i="31"/>
  <c r="H238" i="31"/>
  <c r="N127" i="31"/>
  <c r="F127" i="31"/>
  <c r="L126" i="31"/>
  <c r="J299" i="31"/>
  <c r="P298" i="31"/>
  <c r="H298" i="31"/>
  <c r="N209" i="31"/>
  <c r="F209" i="31"/>
  <c r="L208" i="31"/>
  <c r="N213" i="31"/>
  <c r="F213" i="31"/>
  <c r="L212" i="31"/>
  <c r="J259" i="31"/>
  <c r="P258" i="31"/>
  <c r="H258" i="31"/>
  <c r="J343" i="31"/>
  <c r="P342" i="31"/>
  <c r="H342" i="31"/>
  <c r="J323" i="31"/>
  <c r="P322" i="31"/>
  <c r="H322" i="31"/>
  <c r="M327" i="31"/>
  <c r="J326" i="31"/>
  <c r="P199" i="31"/>
  <c r="H199" i="31"/>
  <c r="N198" i="31"/>
  <c r="F198" i="31"/>
  <c r="L273" i="31"/>
  <c r="J272" i="31"/>
  <c r="O351" i="31"/>
  <c r="G351" i="31"/>
  <c r="L350" i="31"/>
  <c r="J249" i="31"/>
  <c r="P248" i="31"/>
  <c r="H248" i="31"/>
  <c r="M219" i="31"/>
  <c r="J218" i="31"/>
  <c r="P151" i="31"/>
  <c r="H151" i="31"/>
  <c r="N150" i="31"/>
  <c r="F150" i="31"/>
  <c r="O1087" i="31"/>
  <c r="G1087" i="31"/>
  <c r="L1086" i="31"/>
  <c r="J105" i="31"/>
  <c r="P104" i="31"/>
  <c r="H104" i="31"/>
  <c r="N103" i="31"/>
  <c r="F103" i="31"/>
  <c r="L102" i="31"/>
  <c r="J1169" i="31"/>
  <c r="P1168" i="31"/>
  <c r="H1168" i="31"/>
  <c r="N1167" i="31"/>
  <c r="F1167" i="31"/>
  <c r="L1166" i="31"/>
  <c r="J1165" i="31"/>
  <c r="P1164" i="31"/>
  <c r="H1164" i="31"/>
  <c r="N1163" i="31"/>
  <c r="F1163" i="31"/>
  <c r="L1162" i="31"/>
  <c r="J1161" i="31"/>
  <c r="P1160" i="31"/>
  <c r="H1160" i="31"/>
  <c r="N121" i="31"/>
  <c r="F121" i="31"/>
  <c r="L120" i="31"/>
  <c r="J1159" i="31"/>
  <c r="P1158" i="31"/>
  <c r="H469" i="31"/>
  <c r="F464" i="31"/>
  <c r="H453" i="31"/>
  <c r="I451" i="31"/>
  <c r="G450" i="31"/>
  <c r="F448" i="31"/>
  <c r="K447" i="31"/>
  <c r="P446" i="31"/>
  <c r="G446" i="31"/>
  <c r="M445" i="31"/>
  <c r="K444" i="31"/>
  <c r="Q443" i="31"/>
  <c r="I443" i="31"/>
  <c r="O442" i="31"/>
  <c r="G442" i="31"/>
  <c r="M441" i="31"/>
  <c r="K440" i="31"/>
  <c r="Q439" i="31"/>
  <c r="I439" i="31"/>
  <c r="O438" i="31"/>
  <c r="G438" i="31"/>
  <c r="M437" i="31"/>
  <c r="K436" i="31"/>
  <c r="Q435" i="31"/>
  <c r="I435" i="31"/>
  <c r="O434" i="31"/>
  <c r="G434" i="31"/>
  <c r="M433" i="31"/>
  <c r="K432" i="31"/>
  <c r="Q431" i="31"/>
  <c r="I431" i="31"/>
  <c r="O430" i="31"/>
  <c r="G430" i="31"/>
  <c r="M429" i="31"/>
  <c r="K428" i="31"/>
  <c r="Q427" i="31"/>
  <c r="I427" i="31"/>
  <c r="O426" i="31"/>
  <c r="G426" i="31"/>
  <c r="M425" i="31"/>
  <c r="K424" i="31"/>
  <c r="Q423" i="31"/>
  <c r="I423" i="31"/>
  <c r="O422" i="31"/>
  <c r="G422" i="31"/>
  <c r="M421" i="31"/>
  <c r="K420" i="31"/>
  <c r="Q419" i="31"/>
  <c r="I419" i="31"/>
  <c r="O418" i="31"/>
  <c r="G418" i="31"/>
  <c r="M417" i="31"/>
  <c r="K416" i="31"/>
  <c r="Q415" i="31"/>
  <c r="I415" i="31"/>
  <c r="O414" i="31"/>
  <c r="G414" i="31"/>
  <c r="M413" i="31"/>
  <c r="K412" i="31"/>
  <c r="Q411" i="31"/>
  <c r="I411" i="31"/>
  <c r="O410" i="31"/>
  <c r="G410" i="31"/>
  <c r="M409" i="31"/>
  <c r="K408" i="31"/>
  <c r="Q407" i="31"/>
  <c r="I407" i="31"/>
  <c r="O406" i="31"/>
  <c r="G406" i="31"/>
  <c r="M405" i="31"/>
  <c r="K404" i="31"/>
  <c r="Q403" i="31"/>
  <c r="I403" i="31"/>
  <c r="O402" i="31"/>
  <c r="G402" i="31"/>
  <c r="M401" i="31"/>
  <c r="K400" i="31"/>
  <c r="Q399" i="31"/>
  <c r="I399" i="31"/>
  <c r="O398" i="31"/>
  <c r="G398" i="31"/>
  <c r="M397" i="31"/>
  <c r="K396" i="31"/>
  <c r="Q389" i="31"/>
  <c r="I389" i="31"/>
  <c r="O388" i="31"/>
  <c r="G388" i="31"/>
  <c r="M1057" i="31"/>
  <c r="K1056" i="31"/>
  <c r="Q1055" i="31"/>
  <c r="I1055" i="31"/>
  <c r="O1054" i="31"/>
  <c r="G1054" i="31"/>
  <c r="M1179" i="31"/>
  <c r="K1178" i="31"/>
  <c r="Q1067" i="31"/>
  <c r="I1067" i="31"/>
  <c r="O1066" i="31"/>
  <c r="G1066" i="31"/>
  <c r="M1071" i="31"/>
  <c r="K1070" i="31"/>
  <c r="Q1075" i="31"/>
  <c r="I1075" i="31"/>
  <c r="O1074" i="31"/>
  <c r="G1074" i="31"/>
  <c r="M1073" i="31"/>
  <c r="K1072" i="31"/>
  <c r="Q1063" i="31"/>
  <c r="I1063" i="31"/>
  <c r="O1062" i="31"/>
  <c r="G1062" i="31"/>
  <c r="M1061" i="31"/>
  <c r="K1060" i="31"/>
  <c r="Q1059" i="31"/>
  <c r="I1059" i="31"/>
  <c r="O1058" i="31"/>
  <c r="G1058" i="31"/>
  <c r="M1069" i="31"/>
  <c r="K1068" i="31"/>
  <c r="Q1065" i="31"/>
  <c r="I1065" i="31"/>
  <c r="O1064" i="31"/>
  <c r="G1064" i="31"/>
  <c r="M1171" i="31"/>
  <c r="K1170" i="31"/>
  <c r="Q1129" i="31"/>
  <c r="I1129" i="31"/>
  <c r="O1128" i="31"/>
  <c r="G1128" i="31"/>
  <c r="M1127" i="31"/>
  <c r="K1126" i="31"/>
  <c r="Q53" i="31"/>
  <c r="I53" i="31"/>
  <c r="O52" i="31"/>
  <c r="G52" i="31"/>
  <c r="M1081" i="31"/>
  <c r="K1080" i="31"/>
  <c r="Q97" i="31"/>
  <c r="I97" i="31"/>
  <c r="O96" i="31"/>
  <c r="G96" i="31"/>
  <c r="M255" i="31"/>
  <c r="K254" i="31"/>
  <c r="Q87" i="31"/>
  <c r="I87" i="31"/>
  <c r="O86" i="31"/>
  <c r="G86" i="31"/>
  <c r="M125" i="31"/>
  <c r="K124" i="31"/>
  <c r="Q167" i="31"/>
  <c r="I167" i="31"/>
  <c r="O166" i="31"/>
  <c r="G166" i="31"/>
  <c r="M257" i="31"/>
  <c r="K256" i="31"/>
  <c r="Q239" i="31"/>
  <c r="I239" i="31"/>
  <c r="O238" i="31"/>
  <c r="G238" i="31"/>
  <c r="M127" i="31"/>
  <c r="K126" i="31"/>
  <c r="Q299" i="31"/>
  <c r="I299" i="31"/>
  <c r="O298" i="31"/>
  <c r="G298" i="31"/>
  <c r="M209" i="31"/>
  <c r="K208" i="31"/>
  <c r="M213" i="31"/>
  <c r="K212" i="31"/>
  <c r="Q259" i="31"/>
  <c r="I259" i="31"/>
  <c r="O258" i="31"/>
  <c r="G258" i="31"/>
  <c r="Q343" i="31"/>
  <c r="I343" i="31"/>
  <c r="O342" i="31"/>
  <c r="G342" i="31"/>
  <c r="Q323" i="31"/>
  <c r="I323" i="31"/>
  <c r="O322" i="31"/>
  <c r="G322" i="31"/>
  <c r="L327" i="31"/>
  <c r="Q326" i="31"/>
  <c r="I326" i="31"/>
  <c r="O199" i="31"/>
  <c r="G199" i="31"/>
  <c r="M198" i="31"/>
  <c r="K273" i="31"/>
  <c r="Q272" i="31"/>
  <c r="I272" i="31"/>
  <c r="N351" i="31"/>
  <c r="F351" i="31"/>
  <c r="K350" i="31"/>
  <c r="Q249" i="31"/>
  <c r="I249" i="31"/>
  <c r="O248" i="31"/>
  <c r="G248" i="31"/>
  <c r="L219" i="31"/>
  <c r="Q218" i="31"/>
  <c r="I218" i="31"/>
  <c r="O151" i="31"/>
  <c r="G151" i="31"/>
  <c r="M150" i="31"/>
  <c r="N1087" i="31"/>
  <c r="F1087" i="31"/>
  <c r="K1086" i="31"/>
  <c r="Q105" i="31"/>
  <c r="I105" i="31"/>
  <c r="O104" i="31"/>
  <c r="G104" i="31"/>
  <c r="M103" i="31"/>
  <c r="K102" i="31"/>
  <c r="Q1169" i="31"/>
  <c r="I1169" i="31"/>
  <c r="O1168" i="31"/>
  <c r="G1168" i="31"/>
  <c r="M1167" i="31"/>
  <c r="K1166" i="31"/>
  <c r="Q1165" i="31"/>
  <c r="I1165" i="31"/>
  <c r="O1164" i="31"/>
  <c r="G1164" i="31"/>
  <c r="M1163" i="31"/>
  <c r="K1162" i="31"/>
  <c r="Q1161" i="31"/>
  <c r="I1161" i="31"/>
  <c r="O1160" i="31"/>
  <c r="G1160" i="31"/>
  <c r="M121" i="31"/>
  <c r="K120" i="31"/>
  <c r="Q1159" i="31"/>
  <c r="I1159" i="31"/>
  <c r="O1158" i="31"/>
  <c r="G1158" i="31"/>
  <c r="M1157" i="31"/>
  <c r="K1156" i="31"/>
  <c r="Q395" i="31"/>
  <c r="I395" i="31"/>
  <c r="O394" i="31"/>
  <c r="G394" i="31"/>
  <c r="M1155" i="31"/>
  <c r="K1154" i="31"/>
  <c r="Q1153" i="31"/>
  <c r="I1153" i="31"/>
  <c r="O1152" i="31"/>
  <c r="G1152" i="31"/>
  <c r="M1141" i="31"/>
  <c r="K1140" i="31"/>
  <c r="Q1151" i="31"/>
  <c r="I1151" i="31"/>
  <c r="O1150" i="31"/>
  <c r="J474" i="31"/>
  <c r="P473" i="31"/>
  <c r="N468" i="31"/>
  <c r="L463" i="31"/>
  <c r="J458" i="31"/>
  <c r="P457" i="31"/>
  <c r="N452" i="31"/>
  <c r="H451" i="31"/>
  <c r="F450" i="31"/>
  <c r="J447" i="31"/>
  <c r="O446" i="31"/>
  <c r="F446" i="31"/>
  <c r="L445" i="31"/>
  <c r="J444" i="31"/>
  <c r="P443" i="31"/>
  <c r="H443" i="31"/>
  <c r="N442" i="31"/>
  <c r="F442" i="31"/>
  <c r="L441" i="31"/>
  <c r="J440" i="31"/>
  <c r="P439" i="31"/>
  <c r="H439" i="31"/>
  <c r="N438" i="31"/>
  <c r="F438" i="31"/>
  <c r="L437" i="31"/>
  <c r="J436" i="31"/>
  <c r="P435" i="31"/>
  <c r="H435" i="31"/>
  <c r="N434" i="31"/>
  <c r="F434" i="31"/>
  <c r="L433" i="31"/>
  <c r="J432" i="31"/>
  <c r="P431" i="31"/>
  <c r="H431" i="31"/>
  <c r="N430" i="31"/>
  <c r="F430" i="31"/>
  <c r="L429" i="31"/>
  <c r="J428" i="31"/>
  <c r="P427" i="31"/>
  <c r="H427" i="31"/>
  <c r="N426" i="31"/>
  <c r="F426" i="31"/>
  <c r="L425" i="31"/>
  <c r="J424" i="31"/>
  <c r="P423" i="31"/>
  <c r="H423" i="31"/>
  <c r="N422" i="31"/>
  <c r="F422" i="31"/>
  <c r="L421" i="31"/>
  <c r="J420" i="31"/>
  <c r="P419" i="31"/>
  <c r="H419" i="31"/>
  <c r="N418" i="31"/>
  <c r="F418" i="31"/>
  <c r="L417" i="31"/>
  <c r="J416" i="31"/>
  <c r="P415" i="31"/>
  <c r="H415" i="31"/>
  <c r="N414" i="31"/>
  <c r="F414" i="31"/>
  <c r="L413" i="31"/>
  <c r="J412" i="31"/>
  <c r="P411" i="31"/>
  <c r="H411" i="31"/>
  <c r="N410" i="31"/>
  <c r="F410" i="31"/>
  <c r="L409" i="31"/>
  <c r="J408" i="31"/>
  <c r="P407" i="31"/>
  <c r="H407" i="31"/>
  <c r="N406" i="31"/>
  <c r="F406" i="31"/>
  <c r="L405" i="31"/>
  <c r="J404" i="31"/>
  <c r="P403" i="31"/>
  <c r="H403" i="31"/>
  <c r="N402" i="31"/>
  <c r="F402" i="31"/>
  <c r="L401" i="31"/>
  <c r="J400" i="31"/>
  <c r="P399" i="31"/>
  <c r="H399" i="31"/>
  <c r="N398" i="31"/>
  <c r="F398" i="31"/>
  <c r="L397" i="31"/>
  <c r="J396" i="31"/>
  <c r="P389" i="31"/>
  <c r="H389" i="31"/>
  <c r="N388" i="31"/>
  <c r="F388" i="31"/>
  <c r="L1057" i="31"/>
  <c r="J1056" i="31"/>
  <c r="P1055" i="31"/>
  <c r="H1055" i="31"/>
  <c r="N1054" i="31"/>
  <c r="F1054" i="31"/>
  <c r="L1179" i="31"/>
  <c r="J1178" i="31"/>
  <c r="P1067" i="31"/>
  <c r="H1067" i="31"/>
  <c r="N1066" i="31"/>
  <c r="F1066" i="31"/>
  <c r="L1071" i="31"/>
  <c r="J1070" i="31"/>
  <c r="P1075" i="31"/>
  <c r="H1075" i="31"/>
  <c r="N1074" i="31"/>
  <c r="F1074" i="31"/>
  <c r="L1073" i="31"/>
  <c r="J1072" i="31"/>
  <c r="P1063" i="31"/>
  <c r="H1063" i="31"/>
  <c r="N1062" i="31"/>
  <c r="F1062" i="31"/>
  <c r="L1061" i="31"/>
  <c r="J1060" i="31"/>
  <c r="P1059" i="31"/>
  <c r="H1059" i="31"/>
  <c r="N1058" i="31"/>
  <c r="F1058" i="31"/>
  <c r="L1069" i="31"/>
  <c r="J1068" i="31"/>
  <c r="P1065" i="31"/>
  <c r="H1065" i="31"/>
  <c r="N1064" i="31"/>
  <c r="F1064" i="31"/>
  <c r="L1171" i="31"/>
  <c r="J1170" i="31"/>
  <c r="P1129" i="31"/>
  <c r="H1129" i="31"/>
  <c r="N1128" i="31"/>
  <c r="F1128" i="31"/>
  <c r="L1127" i="31"/>
  <c r="J1126" i="31"/>
  <c r="P53" i="31"/>
  <c r="H53" i="31"/>
  <c r="N52" i="31"/>
  <c r="F52" i="31"/>
  <c r="L1081" i="31"/>
  <c r="J1080" i="31"/>
  <c r="P97" i="31"/>
  <c r="H97" i="31"/>
  <c r="N96" i="31"/>
  <c r="F96" i="31"/>
  <c r="L255" i="31"/>
  <c r="J254" i="31"/>
  <c r="P87" i="31"/>
  <c r="H87" i="31"/>
  <c r="N86" i="31"/>
  <c r="F86" i="31"/>
  <c r="L125" i="31"/>
  <c r="J124" i="31"/>
  <c r="P167" i="31"/>
  <c r="H167" i="31"/>
  <c r="N166" i="31"/>
  <c r="F166" i="31"/>
  <c r="L257" i="31"/>
  <c r="J256" i="31"/>
  <c r="P239" i="31"/>
  <c r="H239" i="31"/>
  <c r="N238" i="31"/>
  <c r="F238" i="31"/>
  <c r="L127" i="31"/>
  <c r="J126" i="31"/>
  <c r="P299" i="31"/>
  <c r="H299" i="31"/>
  <c r="N298" i="31"/>
  <c r="F298" i="31"/>
  <c r="L209" i="31"/>
  <c r="J208" i="31"/>
  <c r="L213" i="31"/>
  <c r="J212" i="31"/>
  <c r="P259" i="31"/>
  <c r="H259" i="31"/>
  <c r="N258" i="31"/>
  <c r="F258" i="31"/>
  <c r="P343" i="31"/>
  <c r="H343" i="31"/>
  <c r="N342" i="31"/>
  <c r="F342" i="31"/>
  <c r="P323" i="31"/>
  <c r="H323" i="31"/>
  <c r="N322" i="31"/>
  <c r="F322" i="31"/>
  <c r="K327" i="31"/>
  <c r="P326" i="31"/>
  <c r="H326" i="31"/>
  <c r="N199" i="31"/>
  <c r="F199" i="31"/>
  <c r="L198" i="31"/>
  <c r="J273" i="31"/>
  <c r="P272" i="31"/>
  <c r="H272" i="31"/>
  <c r="M351" i="31"/>
  <c r="J350" i="31"/>
  <c r="P249" i="31"/>
  <c r="H249" i="31"/>
  <c r="N248" i="31"/>
  <c r="F248" i="31"/>
  <c r="K219" i="31"/>
  <c r="P218" i="31"/>
  <c r="H218" i="31"/>
  <c r="N151" i="31"/>
  <c r="F151" i="31"/>
  <c r="L150" i="31"/>
  <c r="M1087" i="31"/>
  <c r="J1086" i="31"/>
  <c r="P105" i="31"/>
  <c r="H105" i="31"/>
  <c r="N104" i="31"/>
  <c r="F104" i="31"/>
  <c r="L103" i="31"/>
  <c r="J102" i="31"/>
  <c r="P1169" i="31"/>
  <c r="H1169" i="31"/>
  <c r="N1168" i="31"/>
  <c r="F1168" i="31"/>
  <c r="L1167" i="31"/>
  <c r="J1166" i="31"/>
  <c r="P1165" i="31"/>
  <c r="H1165" i="31"/>
  <c r="N1164" i="31"/>
  <c r="F1164" i="31"/>
  <c r="L1163" i="31"/>
  <c r="J1162" i="31"/>
  <c r="P1161" i="31"/>
  <c r="H1161" i="31"/>
  <c r="N1160" i="31"/>
  <c r="F1160" i="31"/>
  <c r="L121" i="31"/>
  <c r="J120" i="31"/>
  <c r="P1159" i="31"/>
  <c r="H1159" i="31"/>
  <c r="N1158" i="31"/>
  <c r="F1158" i="31"/>
  <c r="L1157" i="31"/>
  <c r="J1156" i="31"/>
  <c r="P395" i="31"/>
  <c r="H395" i="31"/>
  <c r="N394" i="31"/>
  <c r="F394" i="31"/>
  <c r="L1155" i="31"/>
  <c r="J1154" i="31"/>
  <c r="P1153" i="31"/>
  <c r="H1153" i="31"/>
  <c r="N1152" i="31"/>
  <c r="F1152" i="31"/>
  <c r="L1141" i="31"/>
  <c r="H473" i="31"/>
  <c r="F468" i="31"/>
  <c r="H457" i="31"/>
  <c r="F452" i="31"/>
  <c r="P449" i="31"/>
  <c r="P448" i="31"/>
  <c r="I447" i="31"/>
  <c r="N446" i="31"/>
  <c r="K445" i="31"/>
  <c r="Q444" i="31"/>
  <c r="I444" i="31"/>
  <c r="O443" i="31"/>
  <c r="G443" i="31"/>
  <c r="M442" i="31"/>
  <c r="K441" i="31"/>
  <c r="Q440" i="31"/>
  <c r="I440" i="31"/>
  <c r="O439" i="31"/>
  <c r="G439" i="31"/>
  <c r="M438" i="31"/>
  <c r="K437" i="31"/>
  <c r="Q436" i="31"/>
  <c r="I436" i="31"/>
  <c r="O435" i="31"/>
  <c r="G435" i="31"/>
  <c r="M434" i="31"/>
  <c r="K433" i="31"/>
  <c r="Q432" i="31"/>
  <c r="I432" i="31"/>
  <c r="O431" i="31"/>
  <c r="G431" i="31"/>
  <c r="M430" i="31"/>
  <c r="K429" i="31"/>
  <c r="Q428" i="31"/>
  <c r="I428" i="31"/>
  <c r="O427" i="31"/>
  <c r="G427" i="31"/>
  <c r="M426" i="31"/>
  <c r="K425" i="31"/>
  <c r="Q424" i="31"/>
  <c r="I424" i="31"/>
  <c r="O423" i="31"/>
  <c r="G423" i="31"/>
  <c r="M422" i="31"/>
  <c r="K421" i="31"/>
  <c r="Q420" i="31"/>
  <c r="I420" i="31"/>
  <c r="O419" i="31"/>
  <c r="G419" i="31"/>
  <c r="M418" i="31"/>
  <c r="K417" i="31"/>
  <c r="Q416" i="31"/>
  <c r="I416" i="31"/>
  <c r="O415" i="31"/>
  <c r="G415" i="31"/>
  <c r="M414" i="31"/>
  <c r="K413" i="31"/>
  <c r="Q412" i="31"/>
  <c r="I412" i="31"/>
  <c r="O411" i="31"/>
  <c r="G411" i="31"/>
  <c r="M410" i="31"/>
  <c r="K409" i="31"/>
  <c r="Q408" i="31"/>
  <c r="I408" i="31"/>
  <c r="O407" i="31"/>
  <c r="G407" i="31"/>
  <c r="M406" i="31"/>
  <c r="K405" i="31"/>
  <c r="Q404" i="31"/>
  <c r="I404" i="31"/>
  <c r="O403" i="31"/>
  <c r="G403" i="31"/>
  <c r="M402" i="31"/>
  <c r="K401" i="31"/>
  <c r="Q400" i="31"/>
  <c r="I400" i="31"/>
  <c r="O399" i="31"/>
  <c r="G399" i="31"/>
  <c r="M398" i="31"/>
  <c r="K397" i="31"/>
  <c r="Q396" i="31"/>
  <c r="I396" i="31"/>
  <c r="O389" i="31"/>
  <c r="G389" i="31"/>
  <c r="M388" i="31"/>
  <c r="K1057" i="31"/>
  <c r="Q1056" i="31"/>
  <c r="I1056" i="31"/>
  <c r="O1055" i="31"/>
  <c r="G1055" i="31"/>
  <c r="M1054" i="31"/>
  <c r="K1179" i="31"/>
  <c r="Q1178" i="31"/>
  <c r="I1178" i="31"/>
  <c r="O1067" i="31"/>
  <c r="G1067" i="31"/>
  <c r="M1066" i="31"/>
  <c r="K1071" i="31"/>
  <c r="Q1070" i="31"/>
  <c r="I1070" i="31"/>
  <c r="O1075" i="31"/>
  <c r="G1075" i="31"/>
  <c r="M1074" i="31"/>
  <c r="K1073" i="31"/>
  <c r="Q1072" i="31"/>
  <c r="I1072" i="31"/>
  <c r="O1063" i="31"/>
  <c r="G1063" i="31"/>
  <c r="M1062" i="31"/>
  <c r="K1061" i="31"/>
  <c r="Q1060" i="31"/>
  <c r="I1060" i="31"/>
  <c r="O1059" i="31"/>
  <c r="G1059" i="31"/>
  <c r="M1058" i="31"/>
  <c r="K1069" i="31"/>
  <c r="Q1068" i="31"/>
  <c r="I1068" i="31"/>
  <c r="O1065" i="31"/>
  <c r="G1065" i="31"/>
  <c r="M1064" i="31"/>
  <c r="K1171" i="31"/>
  <c r="Q1170" i="31"/>
  <c r="I1170" i="31"/>
  <c r="O1129" i="31"/>
  <c r="G1129" i="31"/>
  <c r="M1128" i="31"/>
  <c r="K1127" i="31"/>
  <c r="Q1126" i="31"/>
  <c r="I1126" i="31"/>
  <c r="O53" i="31"/>
  <c r="G53" i="31"/>
  <c r="M52" i="31"/>
  <c r="K1081" i="31"/>
  <c r="Q1080" i="31"/>
  <c r="I1080" i="31"/>
  <c r="O97" i="31"/>
  <c r="G97" i="31"/>
  <c r="M96" i="31"/>
  <c r="K255" i="31"/>
  <c r="Q254" i="31"/>
  <c r="I254" i="31"/>
  <c r="O87" i="31"/>
  <c r="G87" i="31"/>
  <c r="M86" i="31"/>
  <c r="K125" i="31"/>
  <c r="Q124" i="31"/>
  <c r="I124" i="31"/>
  <c r="O167" i="31"/>
  <c r="G167" i="31"/>
  <c r="M166" i="31"/>
  <c r="K257" i="31"/>
  <c r="Q256" i="31"/>
  <c r="I256" i="31"/>
  <c r="O239" i="31"/>
  <c r="G239" i="31"/>
  <c r="M238" i="31"/>
  <c r="K127" i="31"/>
  <c r="Q126" i="31"/>
  <c r="I126" i="31"/>
  <c r="O299" i="31"/>
  <c r="G299" i="31"/>
  <c r="M298" i="31"/>
  <c r="K209" i="31"/>
  <c r="Q208" i="31"/>
  <c r="I208" i="31"/>
  <c r="K213" i="31"/>
  <c r="Q212" i="31"/>
  <c r="I212" i="31"/>
  <c r="O259" i="31"/>
  <c r="G259" i="31"/>
  <c r="M258" i="31"/>
  <c r="O343" i="31"/>
  <c r="G343" i="31"/>
  <c r="M342" i="31"/>
  <c r="O323" i="31"/>
  <c r="G323" i="31"/>
  <c r="M322" i="31"/>
  <c r="J327" i="31"/>
  <c r="O326" i="31"/>
  <c r="G326" i="31"/>
  <c r="M199" i="31"/>
  <c r="K198" i="31"/>
  <c r="Q273" i="31"/>
  <c r="I273" i="31"/>
  <c r="O272" i="31"/>
  <c r="G272" i="31"/>
  <c r="L351" i="31"/>
  <c r="Q350" i="31"/>
  <c r="I350" i="31"/>
  <c r="O249" i="31"/>
  <c r="G249" i="31"/>
  <c r="M248" i="31"/>
  <c r="J219" i="31"/>
  <c r="O218" i="31"/>
  <c r="G218" i="31"/>
  <c r="M151" i="31"/>
  <c r="K150" i="31"/>
  <c r="L1087" i="31"/>
  <c r="Q1086" i="31"/>
  <c r="I1086" i="31"/>
  <c r="O105" i="31"/>
  <c r="G105" i="31"/>
  <c r="M104" i="31"/>
  <c r="K103" i="31"/>
  <c r="Q102" i="31"/>
  <c r="I102" i="31"/>
  <c r="O1169" i="31"/>
  <c r="G1169" i="31"/>
  <c r="M1168" i="31"/>
  <c r="K1167" i="31"/>
  <c r="Q1166" i="31"/>
  <c r="I1166" i="31"/>
  <c r="O1165" i="31"/>
  <c r="G1165" i="31"/>
  <c r="M1164" i="31"/>
  <c r="K1163" i="31"/>
  <c r="Q1162" i="31"/>
  <c r="I1162" i="31"/>
  <c r="O1161" i="31"/>
  <c r="G1161" i="31"/>
  <c r="M1160" i="31"/>
  <c r="K121" i="31"/>
  <c r="Q120" i="31"/>
  <c r="I120" i="31"/>
  <c r="O1159" i="31"/>
  <c r="G1159" i="31"/>
  <c r="M1158" i="31"/>
  <c r="K1157" i="31"/>
  <c r="Q1156" i="31"/>
  <c r="I1156" i="31"/>
  <c r="O395" i="31"/>
  <c r="G395" i="31"/>
  <c r="M394" i="31"/>
  <c r="K1155" i="31"/>
  <c r="Q1154" i="31"/>
  <c r="I1154" i="31"/>
  <c r="O1153" i="31"/>
  <c r="G1153" i="31"/>
  <c r="M1152" i="31"/>
  <c r="K1141" i="31"/>
  <c r="Q1140" i="31"/>
  <c r="I1140" i="31"/>
  <c r="O1151" i="31"/>
  <c r="G1151" i="31"/>
  <c r="M1150" i="31"/>
  <c r="N472" i="31"/>
  <c r="L467" i="31"/>
  <c r="J462" i="31"/>
  <c r="P461" i="31"/>
  <c r="N456" i="31"/>
  <c r="P450" i="31"/>
  <c r="N449" i="31"/>
  <c r="N448" i="31"/>
  <c r="Q447" i="31"/>
  <c r="H447" i="31"/>
  <c r="M446" i="31"/>
  <c r="J445" i="31"/>
  <c r="P444" i="31"/>
  <c r="H444" i="31"/>
  <c r="N443" i="31"/>
  <c r="F443" i="31"/>
  <c r="L442" i="31"/>
  <c r="J441" i="31"/>
  <c r="P440" i="31"/>
  <c r="H440" i="31"/>
  <c r="N439" i="31"/>
  <c r="F439" i="31"/>
  <c r="L438" i="31"/>
  <c r="J437" i="31"/>
  <c r="P436" i="31"/>
  <c r="H436" i="31"/>
  <c r="N435" i="31"/>
  <c r="F435" i="31"/>
  <c r="L434" i="31"/>
  <c r="J433" i="31"/>
  <c r="P432" i="31"/>
  <c r="H432" i="31"/>
  <c r="N431" i="31"/>
  <c r="F431" i="31"/>
  <c r="L430" i="31"/>
  <c r="J429" i="31"/>
  <c r="P428" i="31"/>
  <c r="H428" i="31"/>
  <c r="N427" i="31"/>
  <c r="F427" i="31"/>
  <c r="L426" i="31"/>
  <c r="J425" i="31"/>
  <c r="P424" i="31"/>
  <c r="H424" i="31"/>
  <c r="N423" i="31"/>
  <c r="F423" i="31"/>
  <c r="L422" i="31"/>
  <c r="J421" i="31"/>
  <c r="P420" i="31"/>
  <c r="H420" i="31"/>
  <c r="N419" i="31"/>
  <c r="F419" i="31"/>
  <c r="L418" i="31"/>
  <c r="J417" i="31"/>
  <c r="P416" i="31"/>
  <c r="H416" i="31"/>
  <c r="N415" i="31"/>
  <c r="F415" i="31"/>
  <c r="L414" i="31"/>
  <c r="J413" i="31"/>
  <c r="P412" i="31"/>
  <c r="H412" i="31"/>
  <c r="N411" i="31"/>
  <c r="F411" i="31"/>
  <c r="L410" i="31"/>
  <c r="J409" i="31"/>
  <c r="P408" i="31"/>
  <c r="H408" i="31"/>
  <c r="N407" i="31"/>
  <c r="F407" i="31"/>
  <c r="L406" i="31"/>
  <c r="J405" i="31"/>
  <c r="P404" i="31"/>
  <c r="H404" i="31"/>
  <c r="N403" i="31"/>
  <c r="F403" i="31"/>
  <c r="L402" i="31"/>
  <c r="J401" i="31"/>
  <c r="P400" i="31"/>
  <c r="H400" i="31"/>
  <c r="N399" i="31"/>
  <c r="F399" i="31"/>
  <c r="L398" i="31"/>
  <c r="J397" i="31"/>
  <c r="P396" i="31"/>
  <c r="H396" i="31"/>
  <c r="N389" i="31"/>
  <c r="F389" i="31"/>
  <c r="L388" i="31"/>
  <c r="J1057" i="31"/>
  <c r="P1056" i="31"/>
  <c r="H1056" i="31"/>
  <c r="N1055" i="31"/>
  <c r="F1055" i="31"/>
  <c r="L1054" i="31"/>
  <c r="J1179" i="31"/>
  <c r="P1178" i="31"/>
  <c r="H1178" i="31"/>
  <c r="N1067" i="31"/>
  <c r="F1067" i="31"/>
  <c r="L1066" i="31"/>
  <c r="J1071" i="31"/>
  <c r="P1070" i="31"/>
  <c r="H1070" i="31"/>
  <c r="N1075" i="31"/>
  <c r="F1075" i="31"/>
  <c r="L1074" i="31"/>
  <c r="J1073" i="31"/>
  <c r="P1072" i="31"/>
  <c r="H1072" i="31"/>
  <c r="N1063" i="31"/>
  <c r="F1063" i="31"/>
  <c r="L1062" i="31"/>
  <c r="J1061" i="31"/>
  <c r="P1060" i="31"/>
  <c r="H1060" i="31"/>
  <c r="N1059" i="31"/>
  <c r="F1059" i="31"/>
  <c r="L1058" i="31"/>
  <c r="J1069" i="31"/>
  <c r="P1068" i="31"/>
  <c r="H1068" i="31"/>
  <c r="N1065" i="31"/>
  <c r="F1065" i="31"/>
  <c r="L1064" i="31"/>
  <c r="J1171" i="31"/>
  <c r="P1170" i="31"/>
  <c r="H1170" i="31"/>
  <c r="N1129" i="31"/>
  <c r="F1129" i="31"/>
  <c r="L1128" i="31"/>
  <c r="J1127" i="31"/>
  <c r="P1126" i="31"/>
  <c r="H1126" i="31"/>
  <c r="N53" i="31"/>
  <c r="F53" i="31"/>
  <c r="L52" i="31"/>
  <c r="J1081" i="31"/>
  <c r="P1080" i="31"/>
  <c r="H1080" i="31"/>
  <c r="N97" i="31"/>
  <c r="F97" i="31"/>
  <c r="L96" i="31"/>
  <c r="J255" i="31"/>
  <c r="P254" i="31"/>
  <c r="H254" i="31"/>
  <c r="N87" i="31"/>
  <c r="F87" i="31"/>
  <c r="L86" i="31"/>
  <c r="J125" i="31"/>
  <c r="P124" i="31"/>
  <c r="H124" i="31"/>
  <c r="N167" i="31"/>
  <c r="F167" i="31"/>
  <c r="L166" i="31"/>
  <c r="J257" i="31"/>
  <c r="P256" i="31"/>
  <c r="H256" i="31"/>
  <c r="N239" i="31"/>
  <c r="F239" i="31"/>
  <c r="L238" i="31"/>
  <c r="J127" i="31"/>
  <c r="P126" i="31"/>
  <c r="H126" i="31"/>
  <c r="N299" i="31"/>
  <c r="F299" i="31"/>
  <c r="L298" i="31"/>
  <c r="J209" i="31"/>
  <c r="P208" i="31"/>
  <c r="H208" i="31"/>
  <c r="J213" i="31"/>
  <c r="P212" i="31"/>
  <c r="H212" i="31"/>
  <c r="N259" i="31"/>
  <c r="F259" i="31"/>
  <c r="L258" i="31"/>
  <c r="N343" i="31"/>
  <c r="F343" i="31"/>
  <c r="L342" i="31"/>
  <c r="N323" i="31"/>
  <c r="F323" i="31"/>
  <c r="L322" i="31"/>
  <c r="Q327" i="31"/>
  <c r="I327" i="31"/>
  <c r="N326" i="31"/>
  <c r="F326" i="31"/>
  <c r="L199" i="31"/>
  <c r="J198" i="31"/>
  <c r="P273" i="31"/>
  <c r="H273" i="31"/>
  <c r="N272" i="31"/>
  <c r="F272" i="31"/>
  <c r="K351" i="31"/>
  <c r="P350" i="31"/>
  <c r="H350" i="31"/>
  <c r="N249" i="31"/>
  <c r="F249" i="31"/>
  <c r="L248" i="31"/>
  <c r="Q219" i="31"/>
  <c r="I219" i="31"/>
  <c r="N218" i="31"/>
  <c r="F218" i="31"/>
  <c r="L151" i="31"/>
  <c r="J150" i="31"/>
  <c r="K1087" i="31"/>
  <c r="P1086" i="31"/>
  <c r="H1086" i="31"/>
  <c r="N105" i="31"/>
  <c r="F105" i="31"/>
  <c r="L104" i="31"/>
  <c r="J103" i="31"/>
  <c r="P102" i="31"/>
  <c r="H102" i="31"/>
  <c r="N1169" i="31"/>
  <c r="F1169" i="31"/>
  <c r="L1168" i="31"/>
  <c r="J1167" i="31"/>
  <c r="P1166" i="31"/>
  <c r="H1166" i="31"/>
  <c r="N1165" i="31"/>
  <c r="F1165" i="31"/>
  <c r="L1164" i="31"/>
  <c r="J1163" i="31"/>
  <c r="P1162" i="31"/>
  <c r="H1162" i="31"/>
  <c r="N1161" i="31"/>
  <c r="F1161" i="31"/>
  <c r="L1160" i="31"/>
  <c r="J121" i="31"/>
  <c r="P120" i="31"/>
  <c r="H120" i="31"/>
  <c r="N1159" i="31"/>
  <c r="F1159" i="31"/>
  <c r="L1158" i="31"/>
  <c r="M1156" i="31"/>
  <c r="Q394" i="31"/>
  <c r="G1155" i="31"/>
  <c r="N1153" i="31"/>
  <c r="L1152" i="31"/>
  <c r="H1141" i="31"/>
  <c r="J1140" i="31"/>
  <c r="K1151" i="31"/>
  <c r="L1150" i="31"/>
  <c r="P1149" i="31"/>
  <c r="G1149" i="31"/>
  <c r="M1148" i="31"/>
  <c r="K1147" i="31"/>
  <c r="Q1146" i="31"/>
  <c r="I1146" i="31"/>
  <c r="O101" i="31"/>
  <c r="M100" i="31"/>
  <c r="Q1144" i="31"/>
  <c r="O1123" i="31"/>
  <c r="M1122" i="31"/>
  <c r="O1144" i="31"/>
  <c r="H1158" i="31"/>
  <c r="L1156" i="31"/>
  <c r="P394" i="31"/>
  <c r="F1155" i="31"/>
  <c r="L1153" i="31"/>
  <c r="J1152" i="31"/>
  <c r="G1141" i="31"/>
  <c r="H1140" i="31"/>
  <c r="J1151" i="31"/>
  <c r="J1150" i="31"/>
  <c r="O1149" i="31"/>
  <c r="F1149" i="31"/>
  <c r="L1148" i="31"/>
  <c r="J1147" i="31"/>
  <c r="P1146" i="31"/>
  <c r="H1146" i="31"/>
  <c r="N101" i="31"/>
  <c r="F101" i="31"/>
  <c r="L100" i="31"/>
  <c r="J1145" i="31"/>
  <c r="P1144" i="31"/>
  <c r="H1144" i="31"/>
  <c r="N1123" i="31"/>
  <c r="F1123" i="31"/>
  <c r="L1122" i="31"/>
  <c r="K100" i="31"/>
  <c r="G1144" i="31"/>
  <c r="L1123" i="31"/>
  <c r="O1157" i="31"/>
  <c r="H1156" i="31"/>
  <c r="L394" i="31"/>
  <c r="P1154" i="31"/>
  <c r="K1153" i="31"/>
  <c r="I1152" i="31"/>
  <c r="F1141" i="31"/>
  <c r="F1140" i="31"/>
  <c r="H1151" i="31"/>
  <c r="I1150" i="31"/>
  <c r="N1149" i="31"/>
  <c r="K1148" i="31"/>
  <c r="Q1147" i="31"/>
  <c r="I1147" i="31"/>
  <c r="O1146" i="31"/>
  <c r="G1146" i="31"/>
  <c r="M101" i="31"/>
  <c r="I1145" i="31"/>
  <c r="K1122" i="31"/>
  <c r="N1157" i="31"/>
  <c r="I394" i="31"/>
  <c r="M1154" i="31"/>
  <c r="J1153" i="31"/>
  <c r="H1152" i="31"/>
  <c r="F1151" i="31"/>
  <c r="H1150" i="31"/>
  <c r="M1149" i="31"/>
  <c r="J1148" i="31"/>
  <c r="P1147" i="31"/>
  <c r="H1147" i="31"/>
  <c r="N1146" i="31"/>
  <c r="F1146" i="31"/>
  <c r="L101" i="31"/>
  <c r="J100" i="31"/>
  <c r="P1145" i="31"/>
  <c r="H1145" i="31"/>
  <c r="N1144" i="31"/>
  <c r="F1144" i="31"/>
  <c r="J1157" i="31"/>
  <c r="N395" i="31"/>
  <c r="H394" i="31"/>
  <c r="L1154" i="31"/>
  <c r="F1153" i="31"/>
  <c r="P1141" i="31"/>
  <c r="P1140" i="31"/>
  <c r="G1150" i="31"/>
  <c r="L1149" i="31"/>
  <c r="Q1148" i="31"/>
  <c r="I1148" i="31"/>
  <c r="O1147" i="31"/>
  <c r="G1147" i="31"/>
  <c r="M1146" i="31"/>
  <c r="K101" i="31"/>
  <c r="Q100" i="31"/>
  <c r="I100" i="31"/>
  <c r="O1145" i="31"/>
  <c r="G1145" i="31"/>
  <c r="M1144" i="31"/>
  <c r="K1123" i="31"/>
  <c r="Q1122" i="31"/>
  <c r="I1122" i="31"/>
  <c r="P100" i="31"/>
  <c r="N1145" i="31"/>
  <c r="L1144" i="31"/>
  <c r="P1122" i="31"/>
  <c r="Q1123" i="31"/>
  <c r="G1122" i="31"/>
  <c r="G1157" i="31"/>
  <c r="K395" i="31"/>
  <c r="O1155" i="31"/>
  <c r="H1154" i="31"/>
  <c r="O1141" i="31"/>
  <c r="N1140" i="31"/>
  <c r="P1151" i="31"/>
  <c r="Q1150" i="31"/>
  <c r="F1150" i="31"/>
  <c r="K1149" i="31"/>
  <c r="P1148" i="31"/>
  <c r="H1148" i="31"/>
  <c r="N1147" i="31"/>
  <c r="F1147" i="31"/>
  <c r="L1146" i="31"/>
  <c r="J101" i="31"/>
  <c r="H100" i="31"/>
  <c r="F1145" i="31"/>
  <c r="J1123" i="31"/>
  <c r="H1122" i="31"/>
  <c r="O1122" i="31"/>
  <c r="F1157" i="31"/>
  <c r="J395" i="31"/>
  <c r="N1155" i="31"/>
  <c r="Q1152" i="31"/>
  <c r="N1141" i="31"/>
  <c r="M1140" i="31"/>
  <c r="N1151" i="31"/>
  <c r="P1150" i="31"/>
  <c r="J1149" i="31"/>
  <c r="O1148" i="31"/>
  <c r="G1148" i="31"/>
  <c r="M1147" i="31"/>
  <c r="K1146" i="31"/>
  <c r="Q101" i="31"/>
  <c r="I101" i="31"/>
  <c r="O100" i="31"/>
  <c r="G100" i="31"/>
  <c r="M1145" i="31"/>
  <c r="K1144" i="31"/>
  <c r="I1123" i="31"/>
  <c r="P1156" i="31"/>
  <c r="F395" i="31"/>
  <c r="J1155" i="31"/>
  <c r="P1152" i="31"/>
  <c r="J1141" i="31"/>
  <c r="L1140" i="31"/>
  <c r="L1151" i="31"/>
  <c r="N1150" i="31"/>
  <c r="H1149" i="31"/>
  <c r="N1148" i="31"/>
  <c r="F1148" i="31"/>
  <c r="L1147" i="31"/>
  <c r="J1146" i="31"/>
  <c r="P101" i="31"/>
  <c r="H101" i="31"/>
  <c r="N100" i="31"/>
  <c r="F100" i="31"/>
  <c r="L1145" i="31"/>
  <c r="J1144" i="31"/>
  <c r="P1123" i="31"/>
  <c r="H1123" i="31"/>
  <c r="N1122" i="31"/>
  <c r="F1122" i="31"/>
  <c r="G101" i="31"/>
  <c r="K1145" i="31"/>
  <c r="I1144" i="31"/>
  <c r="G1123" i="31"/>
  <c r="Q1145" i="31"/>
  <c r="M1123" i="31"/>
  <c r="J1122" i="31"/>
  <c r="R1113" i="31" l="1"/>
  <c r="R1098" i="31"/>
  <c r="R1139" i="31"/>
  <c r="R271" i="31"/>
  <c r="R1101" i="31"/>
  <c r="R1114" i="31"/>
  <c r="R1105" i="31"/>
  <c r="R165" i="31"/>
  <c r="R122" i="31"/>
  <c r="R123" i="31"/>
  <c r="R138" i="31"/>
  <c r="R1091" i="31"/>
  <c r="R1097" i="31"/>
  <c r="R75" i="31"/>
  <c r="R149" i="31"/>
  <c r="R63" i="31"/>
  <c r="R357" i="31"/>
  <c r="R1103" i="31"/>
  <c r="R356" i="31"/>
  <c r="R1099" i="31"/>
  <c r="R135" i="31"/>
  <c r="R1106" i="31"/>
  <c r="R262" i="31"/>
  <c r="R134" i="31"/>
  <c r="R1090" i="31"/>
  <c r="R270" i="31"/>
  <c r="R1100" i="31"/>
  <c r="R188" i="31"/>
  <c r="R189" i="31"/>
  <c r="R48" i="31"/>
  <c r="R81" i="31"/>
  <c r="R62" i="31"/>
  <c r="R1109" i="31"/>
  <c r="R1112" i="31"/>
  <c r="R1115" i="31"/>
  <c r="R1138" i="31"/>
  <c r="R1104" i="31"/>
  <c r="R1110" i="31"/>
  <c r="R49" i="31"/>
  <c r="R1108" i="31"/>
  <c r="R139" i="31"/>
  <c r="R1107" i="31"/>
  <c r="R1111" i="31"/>
  <c r="R263" i="31"/>
  <c r="R1102" i="31"/>
  <c r="R80" i="31"/>
  <c r="R1096" i="31"/>
  <c r="R164" i="31"/>
  <c r="R74" i="31"/>
  <c r="R148" i="31"/>
  <c r="R931" i="31"/>
  <c r="R1119" i="31"/>
  <c r="R144" i="31"/>
  <c r="R282" i="31"/>
  <c r="R326" i="31"/>
  <c r="R452" i="31"/>
  <c r="R1148" i="31"/>
  <c r="R1141" i="31"/>
  <c r="R86" i="31"/>
  <c r="R1064" i="31"/>
  <c r="R1066" i="31"/>
  <c r="R402" i="31"/>
  <c r="R418" i="31"/>
  <c r="R434" i="31"/>
  <c r="R460" i="31"/>
  <c r="R546" i="31"/>
  <c r="R547" i="31"/>
  <c r="R561" i="31"/>
  <c r="R577" i="31"/>
  <c r="R593" i="31"/>
  <c r="R609" i="31"/>
  <c r="R391" i="31"/>
  <c r="R717" i="31"/>
  <c r="R741" i="31"/>
  <c r="R757" i="31"/>
  <c r="R773" i="31"/>
  <c r="R855" i="31"/>
  <c r="R852" i="31"/>
  <c r="R804" i="31"/>
  <c r="R860" i="31"/>
  <c r="R876" i="31"/>
  <c r="R892" i="31"/>
  <c r="R908" i="31"/>
  <c r="R924" i="31"/>
  <c r="R975" i="31"/>
  <c r="R1010" i="31"/>
  <c r="R945" i="31"/>
  <c r="R977" i="31"/>
  <c r="R1009" i="31"/>
  <c r="R1017" i="31"/>
  <c r="R217" i="31"/>
  <c r="R78" i="31"/>
  <c r="R321" i="31"/>
  <c r="R68" i="31"/>
  <c r="R230" i="31"/>
  <c r="R65" i="31"/>
  <c r="R211" i="31"/>
  <c r="R261" i="31"/>
  <c r="R267" i="31"/>
  <c r="R264" i="31"/>
  <c r="R222" i="31"/>
  <c r="R288" i="31"/>
  <c r="R280" i="31"/>
  <c r="R293" i="31"/>
  <c r="R159" i="31"/>
  <c r="R154" i="31"/>
  <c r="R27" i="31"/>
  <c r="R395" i="31"/>
  <c r="R1159" i="31"/>
  <c r="R105" i="31"/>
  <c r="R249" i="31"/>
  <c r="R468" i="31"/>
  <c r="R725" i="31"/>
  <c r="R718" i="31"/>
  <c r="R464" i="31"/>
  <c r="R1169" i="31"/>
  <c r="R1067" i="31"/>
  <c r="R403" i="31"/>
  <c r="R419" i="31"/>
  <c r="R435" i="31"/>
  <c r="R640" i="31"/>
  <c r="R786" i="31"/>
  <c r="R747" i="31"/>
  <c r="R763" i="31"/>
  <c r="R777" i="31"/>
  <c r="R252" i="31"/>
  <c r="R1093" i="31"/>
  <c r="R71" i="31"/>
  <c r="R729" i="31"/>
  <c r="R806" i="31"/>
  <c r="R90" i="31"/>
  <c r="R240" i="31"/>
  <c r="R1124" i="31"/>
  <c r="R45" i="31"/>
  <c r="R100" i="31"/>
  <c r="R1123" i="31"/>
  <c r="R1153" i="31"/>
  <c r="R1165" i="31"/>
  <c r="R259" i="31"/>
  <c r="R167" i="31"/>
  <c r="R1129" i="31"/>
  <c r="R1075" i="31"/>
  <c r="R399" i="31"/>
  <c r="R415" i="31"/>
  <c r="R431" i="31"/>
  <c r="R450" i="31"/>
  <c r="R1163" i="31"/>
  <c r="R209" i="31"/>
  <c r="R255" i="31"/>
  <c r="R1069" i="31"/>
  <c r="R1179" i="31"/>
  <c r="R405" i="31"/>
  <c r="R421" i="31"/>
  <c r="R437" i="31"/>
  <c r="R219" i="31"/>
  <c r="R350" i="31"/>
  <c r="R456" i="31"/>
  <c r="R484" i="31"/>
  <c r="R500" i="31"/>
  <c r="R516" i="31"/>
  <c r="R530" i="31"/>
  <c r="R463" i="31"/>
  <c r="R479" i="31"/>
  <c r="R495" i="31"/>
  <c r="R511" i="31"/>
  <c r="R525" i="31"/>
  <c r="R541" i="31"/>
  <c r="R462" i="31"/>
  <c r="R478" i="31"/>
  <c r="R494" i="31"/>
  <c r="R510" i="31"/>
  <c r="R524" i="31"/>
  <c r="R540" i="31"/>
  <c r="R550" i="31"/>
  <c r="R566" i="31"/>
  <c r="R582" i="31"/>
  <c r="R598" i="31"/>
  <c r="R614" i="31"/>
  <c r="R628" i="31"/>
  <c r="R545" i="31"/>
  <c r="R559" i="31"/>
  <c r="R575" i="31"/>
  <c r="R591" i="31"/>
  <c r="R607" i="31"/>
  <c r="R393" i="31"/>
  <c r="R626" i="31"/>
  <c r="R630" i="31"/>
  <c r="R646" i="31"/>
  <c r="R662" i="31"/>
  <c r="R678" i="31"/>
  <c r="R694" i="31"/>
  <c r="R710" i="31"/>
  <c r="R726" i="31"/>
  <c r="R720" i="31"/>
  <c r="R736" i="31"/>
  <c r="R752" i="31"/>
  <c r="R768" i="31"/>
  <c r="R782" i="31"/>
  <c r="R787" i="31"/>
  <c r="R727" i="31"/>
  <c r="R743" i="31"/>
  <c r="R759" i="31"/>
  <c r="R775" i="31"/>
  <c r="R738" i="31"/>
  <c r="R754" i="31"/>
  <c r="R770" i="31"/>
  <c r="R784" i="31"/>
  <c r="R793" i="31"/>
  <c r="R807" i="31"/>
  <c r="R821" i="31"/>
  <c r="R837" i="31"/>
  <c r="R853" i="31"/>
  <c r="R795" i="31"/>
  <c r="R809" i="31"/>
  <c r="R823" i="31"/>
  <c r="R839" i="31"/>
  <c r="R871" i="31"/>
  <c r="R887" i="31"/>
  <c r="R903" i="31"/>
  <c r="R919" i="31"/>
  <c r="R967" i="31"/>
  <c r="R866" i="31"/>
  <c r="R882" i="31"/>
  <c r="R898" i="31"/>
  <c r="R914" i="31"/>
  <c r="R930" i="31"/>
  <c r="R987" i="31"/>
  <c r="R1003" i="31"/>
  <c r="R942" i="31"/>
  <c r="R958" i="31"/>
  <c r="R974" i="31"/>
  <c r="R990" i="31"/>
  <c r="R1006" i="31"/>
  <c r="R1021" i="31"/>
  <c r="R944" i="31"/>
  <c r="R960" i="31"/>
  <c r="R976" i="31"/>
  <c r="R992" i="31"/>
  <c r="R1008" i="31"/>
  <c r="R1028" i="31"/>
  <c r="R1044" i="31"/>
  <c r="R352" i="31"/>
  <c r="R368" i="31"/>
  <c r="R200" i="31"/>
  <c r="R1034" i="31"/>
  <c r="R1050" i="31"/>
  <c r="R358" i="31"/>
  <c r="R374" i="31"/>
  <c r="R1037" i="31"/>
  <c r="R1053" i="31"/>
  <c r="R361" i="31"/>
  <c r="R377" i="31"/>
  <c r="R290" i="31"/>
  <c r="R1117" i="31"/>
  <c r="R85" i="31"/>
  <c r="R10" i="31"/>
  <c r="R286" i="31"/>
  <c r="R186" i="31"/>
  <c r="R60" i="31"/>
  <c r="R1094" i="31"/>
  <c r="R338" i="31"/>
  <c r="R13" i="31"/>
  <c r="R1082" i="31"/>
  <c r="R203" i="31"/>
  <c r="R339" i="31"/>
  <c r="R15" i="31"/>
  <c r="R305" i="31"/>
  <c r="R16" i="31"/>
  <c r="R309" i="31"/>
  <c r="R50" i="31"/>
  <c r="R19" i="31"/>
  <c r="R109" i="31"/>
  <c r="R142" i="31"/>
  <c r="R1172" i="31"/>
  <c r="R116" i="31"/>
  <c r="R304" i="31"/>
  <c r="R278" i="31"/>
  <c r="R110" i="31"/>
  <c r="R137" i="31"/>
  <c r="R57" i="31"/>
  <c r="R70" i="31"/>
  <c r="R25" i="31"/>
  <c r="R119" i="31"/>
  <c r="R340" i="31"/>
  <c r="R246" i="31"/>
  <c r="R378" i="31"/>
  <c r="R1089" i="31"/>
  <c r="R32" i="31"/>
  <c r="R1137" i="31"/>
  <c r="R31" i="31"/>
  <c r="R237" i="31"/>
  <c r="R1157" i="31"/>
  <c r="R1147" i="31"/>
  <c r="R1151" i="31"/>
  <c r="R272" i="31"/>
  <c r="R1160" i="31"/>
  <c r="R322" i="31"/>
  <c r="R298" i="31"/>
  <c r="R96" i="31"/>
  <c r="R1058" i="31"/>
  <c r="R1054" i="31"/>
  <c r="R406" i="31"/>
  <c r="R422" i="31"/>
  <c r="R438" i="31"/>
  <c r="R448" i="31"/>
  <c r="R120" i="31"/>
  <c r="R1086" i="31"/>
  <c r="R208" i="31"/>
  <c r="R254" i="31"/>
  <c r="R1068" i="31"/>
  <c r="R1178" i="31"/>
  <c r="R404" i="31"/>
  <c r="R420" i="31"/>
  <c r="R436" i="31"/>
  <c r="R461" i="31"/>
  <c r="R477" i="31"/>
  <c r="R493" i="31"/>
  <c r="R509" i="31"/>
  <c r="R523" i="31"/>
  <c r="R539" i="31"/>
  <c r="R632" i="31"/>
  <c r="R627" i="31"/>
  <c r="R549" i="31"/>
  <c r="R565" i="31"/>
  <c r="R581" i="31"/>
  <c r="R597" i="31"/>
  <c r="R613" i="31"/>
  <c r="R548" i="31"/>
  <c r="R564" i="31"/>
  <c r="R580" i="31"/>
  <c r="R596" i="31"/>
  <c r="R612" i="31"/>
  <c r="R625" i="31"/>
  <c r="R641" i="31"/>
  <c r="R657" i="31"/>
  <c r="R673" i="31"/>
  <c r="R689" i="31"/>
  <c r="R705" i="31"/>
  <c r="R652" i="31"/>
  <c r="R668" i="31"/>
  <c r="R684" i="31"/>
  <c r="R700" i="31"/>
  <c r="R716" i="31"/>
  <c r="R643" i="31"/>
  <c r="R659" i="31"/>
  <c r="R675" i="31"/>
  <c r="R691" i="31"/>
  <c r="R707" i="31"/>
  <c r="R745" i="31"/>
  <c r="R761" i="31"/>
  <c r="R7" i="31"/>
  <c r="R810" i="31"/>
  <c r="R824" i="31"/>
  <c r="R840" i="31"/>
  <c r="R794" i="31"/>
  <c r="R808" i="31"/>
  <c r="R822" i="31"/>
  <c r="R838" i="31"/>
  <c r="R864" i="31"/>
  <c r="R880" i="31"/>
  <c r="R896" i="31"/>
  <c r="R912" i="31"/>
  <c r="R928" i="31"/>
  <c r="R861" i="31"/>
  <c r="R877" i="31"/>
  <c r="R893" i="31"/>
  <c r="R909" i="31"/>
  <c r="R925" i="31"/>
  <c r="R947" i="31"/>
  <c r="R933" i="31"/>
  <c r="R949" i="31"/>
  <c r="R965" i="31"/>
  <c r="R981" i="31"/>
  <c r="R997" i="31"/>
  <c r="R1027" i="31"/>
  <c r="R1043" i="31"/>
  <c r="R133" i="31"/>
  <c r="R367" i="31"/>
  <c r="R179" i="31"/>
  <c r="R229" i="31"/>
  <c r="R1118" i="31"/>
  <c r="R276" i="31"/>
  <c r="R141" i="31"/>
  <c r="R335" i="31"/>
  <c r="R221" i="31"/>
  <c r="R72" i="31"/>
  <c r="R348" i="31"/>
  <c r="R61" i="31"/>
  <c r="R1095" i="31"/>
  <c r="R69" i="31"/>
  <c r="R231" i="31"/>
  <c r="R344" i="31"/>
  <c r="R225" i="31"/>
  <c r="R54" i="31"/>
  <c r="R170" i="31"/>
  <c r="R66" i="31"/>
  <c r="R303" i="31"/>
  <c r="R318" i="31"/>
  <c r="R332" i="31"/>
  <c r="R319" i="31"/>
  <c r="R302" i="31"/>
  <c r="R14" i="31"/>
  <c r="R279" i="31"/>
  <c r="R111" i="31"/>
  <c r="R99" i="31"/>
  <c r="R1136" i="31"/>
  <c r="R155" i="31"/>
  <c r="R284" i="31"/>
  <c r="R41" i="31"/>
  <c r="R44" i="31"/>
  <c r="R341" i="31"/>
  <c r="R181" i="31"/>
  <c r="R180" i="31"/>
  <c r="R1146" i="31"/>
  <c r="R1140" i="31"/>
  <c r="R1149" i="31"/>
  <c r="R1155" i="31"/>
  <c r="R1161" i="31"/>
  <c r="R343" i="31"/>
  <c r="R239" i="31"/>
  <c r="R53" i="31"/>
  <c r="R1063" i="31"/>
  <c r="R389" i="31"/>
  <c r="R411" i="31"/>
  <c r="R427" i="31"/>
  <c r="R443" i="31"/>
  <c r="R248" i="31"/>
  <c r="R121" i="31"/>
  <c r="R213" i="31"/>
  <c r="R125" i="31"/>
  <c r="R1171" i="31"/>
  <c r="R1071" i="31"/>
  <c r="R401" i="31"/>
  <c r="R417" i="31"/>
  <c r="R433" i="31"/>
  <c r="R449" i="31"/>
  <c r="R447" i="31"/>
  <c r="R472" i="31"/>
  <c r="R480" i="31"/>
  <c r="R496" i="31"/>
  <c r="R512" i="31"/>
  <c r="R526" i="31"/>
  <c r="R542" i="31"/>
  <c r="R459" i="31"/>
  <c r="R475" i="31"/>
  <c r="R491" i="31"/>
  <c r="R507" i="31"/>
  <c r="R383" i="31"/>
  <c r="R537" i="31"/>
  <c r="R458" i="31"/>
  <c r="R474" i="31"/>
  <c r="R490" i="31"/>
  <c r="R506" i="31"/>
  <c r="R382" i="31"/>
  <c r="R536" i="31"/>
  <c r="R384" i="31"/>
  <c r="R562" i="31"/>
  <c r="R578" i="31"/>
  <c r="R594" i="31"/>
  <c r="R610" i="31"/>
  <c r="R622" i="31"/>
  <c r="R555" i="31"/>
  <c r="R571" i="31"/>
  <c r="R587" i="31"/>
  <c r="R603" i="31"/>
  <c r="R619" i="31"/>
  <c r="R642" i="31"/>
  <c r="R658" i="31"/>
  <c r="R674" i="31"/>
  <c r="R690" i="31"/>
  <c r="R706" i="31"/>
  <c r="R732" i="31"/>
  <c r="R748" i="31"/>
  <c r="R764" i="31"/>
  <c r="R778" i="31"/>
  <c r="R858" i="31"/>
  <c r="R723" i="31"/>
  <c r="R739" i="31"/>
  <c r="R755" i="31"/>
  <c r="R771" i="31"/>
  <c r="R785" i="31"/>
  <c r="R734" i="31"/>
  <c r="R750" i="31"/>
  <c r="R766" i="31"/>
  <c r="R780" i="31"/>
  <c r="R789" i="31"/>
  <c r="R387" i="31"/>
  <c r="R817" i="31"/>
  <c r="R833" i="31"/>
  <c r="R849" i="31"/>
  <c r="R791" i="31"/>
  <c r="R805" i="31"/>
  <c r="R819" i="31"/>
  <c r="R835" i="31"/>
  <c r="R851" i="31"/>
  <c r="R867" i="31"/>
  <c r="R883" i="31"/>
  <c r="R899" i="31"/>
  <c r="R915" i="31"/>
  <c r="R951" i="31"/>
  <c r="R862" i="31"/>
  <c r="R878" i="31"/>
  <c r="R894" i="31"/>
  <c r="R910" i="31"/>
  <c r="R926" i="31"/>
  <c r="R971" i="31"/>
  <c r="R999" i="31"/>
  <c r="R938" i="31"/>
  <c r="R954" i="31"/>
  <c r="R970" i="31"/>
  <c r="R986" i="31"/>
  <c r="R1002" i="31"/>
  <c r="R940" i="31"/>
  <c r="R956" i="31"/>
  <c r="R972" i="31"/>
  <c r="R988" i="31"/>
  <c r="R1004" i="31"/>
  <c r="R1024" i="31"/>
  <c r="R1040" i="31"/>
  <c r="R128" i="31"/>
  <c r="R364" i="31"/>
  <c r="R204" i="31"/>
  <c r="R1030" i="31"/>
  <c r="R1046" i="31"/>
  <c r="R354" i="31"/>
  <c r="R370" i="31"/>
  <c r="R268" i="31"/>
  <c r="R1033" i="31"/>
  <c r="R1049" i="31"/>
  <c r="R131" i="31"/>
  <c r="R373" i="31"/>
  <c r="R177" i="31"/>
  <c r="R161" i="31"/>
  <c r="R82" i="31"/>
  <c r="R140" i="31"/>
  <c r="R334" i="31"/>
  <c r="R64" i="31"/>
  <c r="R210" i="31"/>
  <c r="R1125" i="31"/>
  <c r="R1134" i="31"/>
  <c r="R146" i="31"/>
  <c r="R171" i="31"/>
  <c r="R1135" i="31"/>
  <c r="R192" i="31"/>
  <c r="R315" i="31"/>
  <c r="R281" i="31"/>
  <c r="R311" i="31"/>
  <c r="R345" i="31"/>
  <c r="R185" i="31"/>
  <c r="R1177" i="31"/>
  <c r="R336" i="31"/>
  <c r="R330" i="31"/>
  <c r="R112" i="31"/>
  <c r="R328" i="31"/>
  <c r="R106" i="31"/>
  <c r="R157" i="31"/>
  <c r="R1085" i="31"/>
  <c r="R136" i="31"/>
  <c r="R56" i="31"/>
  <c r="R93" i="31"/>
  <c r="R1084" i="31"/>
  <c r="R226" i="31"/>
  <c r="R95" i="31"/>
  <c r="R21" i="31"/>
  <c r="R42" i="31"/>
  <c r="R346" i="31"/>
  <c r="R39" i="31"/>
  <c r="R47" i="31"/>
  <c r="R104" i="31"/>
  <c r="R1156" i="31"/>
  <c r="R102" i="31"/>
  <c r="R212" i="31"/>
  <c r="R124" i="31"/>
  <c r="R1170" i="31"/>
  <c r="R1070" i="31"/>
  <c r="R400" i="31"/>
  <c r="R416" i="31"/>
  <c r="R432" i="31"/>
  <c r="R457" i="31"/>
  <c r="R473" i="31"/>
  <c r="R489" i="31"/>
  <c r="R505" i="31"/>
  <c r="R521" i="31"/>
  <c r="R535" i="31"/>
  <c r="R560" i="31"/>
  <c r="R576" i="31"/>
  <c r="R592" i="31"/>
  <c r="R608" i="31"/>
  <c r="R390" i="31"/>
  <c r="R637" i="31"/>
  <c r="R653" i="31"/>
  <c r="R669" i="31"/>
  <c r="R685" i="31"/>
  <c r="R701" i="31"/>
  <c r="R648" i="31"/>
  <c r="R664" i="31"/>
  <c r="R680" i="31"/>
  <c r="R696" i="31"/>
  <c r="R712" i="31"/>
  <c r="R639" i="31"/>
  <c r="R655" i="31"/>
  <c r="R671" i="31"/>
  <c r="R687" i="31"/>
  <c r="R703" i="31"/>
  <c r="R386" i="31"/>
  <c r="R820" i="31"/>
  <c r="R836" i="31"/>
  <c r="R790" i="31"/>
  <c r="R818" i="31"/>
  <c r="R834" i="31"/>
  <c r="R850" i="31"/>
  <c r="R857" i="31"/>
  <c r="R873" i="31"/>
  <c r="R889" i="31"/>
  <c r="R905" i="31"/>
  <c r="R921" i="31"/>
  <c r="R961" i="31"/>
  <c r="R993" i="31"/>
  <c r="R1023" i="31"/>
  <c r="R1039" i="31"/>
  <c r="R9" i="31"/>
  <c r="R363" i="31"/>
  <c r="R153" i="31"/>
  <c r="R253" i="31"/>
  <c r="R220" i="31"/>
  <c r="R183" i="31"/>
  <c r="R232" i="31"/>
  <c r="R289" i="31"/>
  <c r="R196" i="31"/>
  <c r="R193" i="31"/>
  <c r="R316" i="31"/>
  <c r="R329" i="31"/>
  <c r="R107" i="31"/>
  <c r="R22" i="31"/>
  <c r="R227" i="31"/>
  <c r="R26" i="31"/>
  <c r="R1158" i="31"/>
  <c r="R323" i="31"/>
  <c r="R299" i="31"/>
  <c r="R97" i="31"/>
  <c r="R1059" i="31"/>
  <c r="R1055" i="31"/>
  <c r="R407" i="31"/>
  <c r="R423" i="31"/>
  <c r="R439" i="31"/>
  <c r="R199" i="31"/>
  <c r="R103" i="31"/>
  <c r="R198" i="31"/>
  <c r="R257" i="31"/>
  <c r="R1127" i="31"/>
  <c r="R1073" i="31"/>
  <c r="R397" i="31"/>
  <c r="R413" i="31"/>
  <c r="R429" i="31"/>
  <c r="R445" i="31"/>
  <c r="R476" i="31"/>
  <c r="R492" i="31"/>
  <c r="R508" i="31"/>
  <c r="R522" i="31"/>
  <c r="R538" i="31"/>
  <c r="R455" i="31"/>
  <c r="R471" i="31"/>
  <c r="R487" i="31"/>
  <c r="R503" i="31"/>
  <c r="R519" i="31"/>
  <c r="R533" i="31"/>
  <c r="R454" i="31"/>
  <c r="R470" i="31"/>
  <c r="R486" i="31"/>
  <c r="R502" i="31"/>
  <c r="R518" i="31"/>
  <c r="R532" i="31"/>
  <c r="R544" i="31"/>
  <c r="R558" i="31"/>
  <c r="R574" i="31"/>
  <c r="R590" i="31"/>
  <c r="R606" i="31"/>
  <c r="R392" i="31"/>
  <c r="R629" i="31"/>
  <c r="R551" i="31"/>
  <c r="R567" i="31"/>
  <c r="R583" i="31"/>
  <c r="R599" i="31"/>
  <c r="R615" i="31"/>
  <c r="R636" i="31"/>
  <c r="R638" i="31"/>
  <c r="R654" i="31"/>
  <c r="R670" i="31"/>
  <c r="R686" i="31"/>
  <c r="R702" i="31"/>
  <c r="R721" i="31"/>
  <c r="R728" i="31"/>
  <c r="R744" i="31"/>
  <c r="R760" i="31"/>
  <c r="R6" i="31"/>
  <c r="R719" i="31"/>
  <c r="R735" i="31"/>
  <c r="R751" i="31"/>
  <c r="R767" i="31"/>
  <c r="R781" i="31"/>
  <c r="R800" i="31"/>
  <c r="R730" i="31"/>
  <c r="R746" i="31"/>
  <c r="R762" i="31"/>
  <c r="R776" i="31"/>
  <c r="R796" i="31"/>
  <c r="R801" i="31"/>
  <c r="R381" i="31"/>
  <c r="R829" i="31"/>
  <c r="R845" i="31"/>
  <c r="R803" i="31"/>
  <c r="R815" i="31"/>
  <c r="R831" i="31"/>
  <c r="R847" i="31"/>
  <c r="R863" i="31"/>
  <c r="R879" i="31"/>
  <c r="R895" i="31"/>
  <c r="R911" i="31"/>
  <c r="R927" i="31"/>
  <c r="R935" i="31"/>
  <c r="R874" i="31"/>
  <c r="R890" i="31"/>
  <c r="R906" i="31"/>
  <c r="R922" i="31"/>
  <c r="R955" i="31"/>
  <c r="R995" i="31"/>
  <c r="R1015" i="31"/>
  <c r="R934" i="31"/>
  <c r="R950" i="31"/>
  <c r="R966" i="31"/>
  <c r="R982" i="31"/>
  <c r="R998" i="31"/>
  <c r="R936" i="31"/>
  <c r="R952" i="31"/>
  <c r="R968" i="31"/>
  <c r="R984" i="31"/>
  <c r="R1000" i="31"/>
  <c r="R1121" i="31"/>
  <c r="R1020" i="31"/>
  <c r="R1036" i="31"/>
  <c r="R1052" i="31"/>
  <c r="R360" i="31"/>
  <c r="R376" i="31"/>
  <c r="R234" i="31"/>
  <c r="R1026" i="31"/>
  <c r="R1042" i="31"/>
  <c r="R132" i="31"/>
  <c r="R366" i="31"/>
  <c r="R178" i="31"/>
  <c r="R1029" i="31"/>
  <c r="R1045" i="31"/>
  <c r="R353" i="31"/>
  <c r="R369" i="31"/>
  <c r="R201" i="31"/>
  <c r="R277" i="31"/>
  <c r="R11" i="31"/>
  <c r="R216" i="31"/>
  <c r="R320" i="31"/>
  <c r="R1132" i="31"/>
  <c r="R274" i="31"/>
  <c r="R172" i="31"/>
  <c r="R147" i="31"/>
  <c r="R162" i="31"/>
  <c r="R190" i="31"/>
  <c r="R233" i="31"/>
  <c r="R312" i="31"/>
  <c r="R245" i="31"/>
  <c r="R244" i="31"/>
  <c r="R163" i="31"/>
  <c r="R191" i="31"/>
  <c r="R296" i="31"/>
  <c r="R333" i="31"/>
  <c r="R301" i="31"/>
  <c r="R143" i="31"/>
  <c r="R1173" i="31"/>
  <c r="R117" i="31"/>
  <c r="R18" i="31"/>
  <c r="R108" i="31"/>
  <c r="R324" i="31"/>
  <c r="R1174" i="31"/>
  <c r="R118" i="31"/>
  <c r="R1079" i="31"/>
  <c r="R98" i="31"/>
  <c r="R156" i="31"/>
  <c r="R215" i="31"/>
  <c r="R174" i="31"/>
  <c r="R1077" i="31"/>
  <c r="R94" i="31"/>
  <c r="R36" i="31"/>
  <c r="R28" i="31"/>
  <c r="R30" i="31"/>
  <c r="R236" i="31"/>
  <c r="R379" i="31"/>
  <c r="R33" i="31"/>
  <c r="R1144" i="31"/>
  <c r="R101" i="31"/>
  <c r="R1145" i="31"/>
  <c r="R394" i="31"/>
  <c r="R1168" i="31"/>
  <c r="R151" i="31"/>
  <c r="R258" i="31"/>
  <c r="R166" i="31"/>
  <c r="R1128" i="31"/>
  <c r="R1074" i="31"/>
  <c r="R398" i="31"/>
  <c r="R414" i="31"/>
  <c r="R430" i="31"/>
  <c r="R446" i="31"/>
  <c r="R1154" i="31"/>
  <c r="R1166" i="31"/>
  <c r="R273" i="31"/>
  <c r="R256" i="31"/>
  <c r="R1126" i="31"/>
  <c r="R1072" i="31"/>
  <c r="R396" i="31"/>
  <c r="R412" i="31"/>
  <c r="R428" i="31"/>
  <c r="R444" i="31"/>
  <c r="R453" i="31"/>
  <c r="R469" i="31"/>
  <c r="R485" i="31"/>
  <c r="R501" i="31"/>
  <c r="R517" i="31"/>
  <c r="R531" i="31"/>
  <c r="R624" i="31"/>
  <c r="R557" i="31"/>
  <c r="R573" i="31"/>
  <c r="R589" i="31"/>
  <c r="R605" i="31"/>
  <c r="R621" i="31"/>
  <c r="R556" i="31"/>
  <c r="R572" i="31"/>
  <c r="R588" i="31"/>
  <c r="R604" i="31"/>
  <c r="R620" i="31"/>
  <c r="R633" i="31"/>
  <c r="R649" i="31"/>
  <c r="R665" i="31"/>
  <c r="R681" i="31"/>
  <c r="R697" i="31"/>
  <c r="R713" i="31"/>
  <c r="R644" i="31"/>
  <c r="R660" i="31"/>
  <c r="R676" i="31"/>
  <c r="R692" i="31"/>
  <c r="R708" i="31"/>
  <c r="R635" i="31"/>
  <c r="R651" i="31"/>
  <c r="R667" i="31"/>
  <c r="R683" i="31"/>
  <c r="R699" i="31"/>
  <c r="R715" i="31"/>
  <c r="R737" i="31"/>
  <c r="R753" i="31"/>
  <c r="R769" i="31"/>
  <c r="R783" i="31"/>
  <c r="R816" i="31"/>
  <c r="R832" i="31"/>
  <c r="R848" i="31"/>
  <c r="R802" i="31"/>
  <c r="R814" i="31"/>
  <c r="R830" i="31"/>
  <c r="R846" i="31"/>
  <c r="R856" i="31"/>
  <c r="R872" i="31"/>
  <c r="R888" i="31"/>
  <c r="R904" i="31"/>
  <c r="R920" i="31"/>
  <c r="R959" i="31"/>
  <c r="R869" i="31"/>
  <c r="R885" i="31"/>
  <c r="R901" i="31"/>
  <c r="R917" i="31"/>
  <c r="R979" i="31"/>
  <c r="R941" i="31"/>
  <c r="R957" i="31"/>
  <c r="R973" i="31"/>
  <c r="R989" i="31"/>
  <c r="R1005" i="31"/>
  <c r="R1019" i="31"/>
  <c r="R1035" i="31"/>
  <c r="R1051" i="31"/>
  <c r="R359" i="31"/>
  <c r="R375" i="31"/>
  <c r="R235" i="31"/>
  <c r="R1116" i="31"/>
  <c r="R84" i="31"/>
  <c r="R77" i="31"/>
  <c r="R228" i="31"/>
  <c r="R291" i="31"/>
  <c r="R260" i="31"/>
  <c r="R266" i="31"/>
  <c r="R275" i="31"/>
  <c r="R173" i="31"/>
  <c r="R243" i="31"/>
  <c r="R91" i="31"/>
  <c r="R241" i="31"/>
  <c r="R1083" i="31"/>
  <c r="R1133" i="31"/>
  <c r="R55" i="31"/>
  <c r="R206" i="31"/>
  <c r="R224" i="31"/>
  <c r="R12" i="31"/>
  <c r="R306" i="31"/>
  <c r="R145" i="31"/>
  <c r="R292" i="31"/>
  <c r="R297" i="31"/>
  <c r="R283" i="31"/>
  <c r="R308" i="31"/>
  <c r="R325" i="31"/>
  <c r="R1175" i="31"/>
  <c r="R89" i="31"/>
  <c r="R158" i="31"/>
  <c r="R29" i="31"/>
  <c r="R24" i="31"/>
  <c r="R175" i="31"/>
  <c r="R247" i="31"/>
  <c r="R20" i="31"/>
  <c r="R1150" i="31"/>
  <c r="R87" i="31"/>
  <c r="R1065" i="31"/>
  <c r="R1167" i="31"/>
  <c r="R150" i="31"/>
  <c r="R127" i="31"/>
  <c r="R1081" i="31"/>
  <c r="R1061" i="31"/>
  <c r="R1057" i="31"/>
  <c r="R409" i="31"/>
  <c r="R425" i="31"/>
  <c r="R441" i="31"/>
  <c r="R488" i="31"/>
  <c r="R504" i="31"/>
  <c r="R520" i="31"/>
  <c r="R534" i="31"/>
  <c r="R451" i="31"/>
  <c r="R467" i="31"/>
  <c r="R483" i="31"/>
  <c r="R499" i="31"/>
  <c r="R515" i="31"/>
  <c r="R529" i="31"/>
  <c r="R466" i="31"/>
  <c r="R482" i="31"/>
  <c r="R498" i="31"/>
  <c r="R514" i="31"/>
  <c r="R528" i="31"/>
  <c r="R554" i="31"/>
  <c r="R570" i="31"/>
  <c r="R586" i="31"/>
  <c r="R602" i="31"/>
  <c r="R618" i="31"/>
  <c r="R623" i="31"/>
  <c r="R385" i="31"/>
  <c r="R563" i="31"/>
  <c r="R579" i="31"/>
  <c r="R595" i="31"/>
  <c r="R611" i="31"/>
  <c r="R634" i="31"/>
  <c r="R650" i="31"/>
  <c r="R666" i="31"/>
  <c r="R682" i="31"/>
  <c r="R698" i="31"/>
  <c r="R714" i="31"/>
  <c r="R724" i="31"/>
  <c r="R740" i="31"/>
  <c r="R756" i="31"/>
  <c r="R772" i="31"/>
  <c r="R731" i="31"/>
  <c r="R742" i="31"/>
  <c r="R758" i="31"/>
  <c r="R774" i="31"/>
  <c r="R792" i="31"/>
  <c r="R797" i="31"/>
  <c r="R811" i="31"/>
  <c r="R825" i="31"/>
  <c r="R841" i="31"/>
  <c r="R799" i="31"/>
  <c r="R813" i="31"/>
  <c r="R827" i="31"/>
  <c r="R843" i="31"/>
  <c r="R859" i="31"/>
  <c r="R875" i="31"/>
  <c r="R891" i="31"/>
  <c r="R907" i="31"/>
  <c r="R923" i="31"/>
  <c r="R983" i="31"/>
  <c r="R870" i="31"/>
  <c r="R886" i="31"/>
  <c r="R902" i="31"/>
  <c r="R918" i="31"/>
  <c r="R939" i="31"/>
  <c r="R1014" i="31"/>
  <c r="R991" i="31"/>
  <c r="R1007" i="31"/>
  <c r="R1012" i="31"/>
  <c r="R946" i="31"/>
  <c r="R962" i="31"/>
  <c r="R978" i="31"/>
  <c r="R994" i="31"/>
  <c r="R1011" i="31"/>
  <c r="R932" i="31"/>
  <c r="R948" i="31"/>
  <c r="R964" i="31"/>
  <c r="R980" i="31"/>
  <c r="R996" i="31"/>
  <c r="R1016" i="31"/>
  <c r="R1032" i="31"/>
  <c r="R1048" i="31"/>
  <c r="R130" i="31"/>
  <c r="R372" i="31"/>
  <c r="R1120" i="31"/>
  <c r="R1022" i="31"/>
  <c r="R1038" i="31"/>
  <c r="R8" i="31"/>
  <c r="R362" i="31"/>
  <c r="R152" i="31"/>
  <c r="R1025" i="31"/>
  <c r="R1041" i="31"/>
  <c r="R129" i="31"/>
  <c r="R365" i="31"/>
  <c r="R205" i="31"/>
  <c r="R79" i="31"/>
  <c r="R83" i="31"/>
  <c r="R76" i="31"/>
  <c r="R168" i="31"/>
  <c r="R250" i="31"/>
  <c r="R1130" i="31"/>
  <c r="R58" i="31"/>
  <c r="R207" i="31"/>
  <c r="R307" i="31"/>
  <c r="R1092" i="31"/>
  <c r="R1131" i="31"/>
  <c r="R59" i="31"/>
  <c r="R223" i="31"/>
  <c r="R300" i="31"/>
  <c r="R17" i="31"/>
  <c r="R197" i="31"/>
  <c r="R317" i="31"/>
  <c r="R313" i="31"/>
  <c r="R337" i="31"/>
  <c r="R331" i="31"/>
  <c r="R113" i="31"/>
  <c r="R184" i="31"/>
  <c r="R1176" i="31"/>
  <c r="R294" i="31"/>
  <c r="R1142" i="31"/>
  <c r="R114" i="31"/>
  <c r="R214" i="31"/>
  <c r="R1078" i="31"/>
  <c r="R34" i="31"/>
  <c r="R35" i="31"/>
  <c r="R1076" i="31"/>
  <c r="R40" i="31"/>
  <c r="R46" i="31"/>
  <c r="R23" i="31"/>
  <c r="R43" i="31"/>
  <c r="R347" i="31"/>
  <c r="R1122" i="31"/>
  <c r="R218" i="31"/>
  <c r="R1152" i="31"/>
  <c r="R1164" i="31"/>
  <c r="R342" i="31"/>
  <c r="R238" i="31"/>
  <c r="R52" i="31"/>
  <c r="R1062" i="31"/>
  <c r="R388" i="31"/>
  <c r="R410" i="31"/>
  <c r="R426" i="31"/>
  <c r="R442" i="31"/>
  <c r="R1087" i="31"/>
  <c r="R351" i="31"/>
  <c r="R327" i="31"/>
  <c r="R1162" i="31"/>
  <c r="R126" i="31"/>
  <c r="R1080" i="31"/>
  <c r="R1060" i="31"/>
  <c r="R1056" i="31"/>
  <c r="R408" i="31"/>
  <c r="R424" i="31"/>
  <c r="R440" i="31"/>
  <c r="R465" i="31"/>
  <c r="R481" i="31"/>
  <c r="R497" i="31"/>
  <c r="R513" i="31"/>
  <c r="R527" i="31"/>
  <c r="R543" i="31"/>
  <c r="R553" i="31"/>
  <c r="R569" i="31"/>
  <c r="R585" i="31"/>
  <c r="R601" i="31"/>
  <c r="R617" i="31"/>
  <c r="R552" i="31"/>
  <c r="R568" i="31"/>
  <c r="R584" i="31"/>
  <c r="R600" i="31"/>
  <c r="R616" i="31"/>
  <c r="R645" i="31"/>
  <c r="R661" i="31"/>
  <c r="R677" i="31"/>
  <c r="R693" i="31"/>
  <c r="R709" i="31"/>
  <c r="R656" i="31"/>
  <c r="R672" i="31"/>
  <c r="R688" i="31"/>
  <c r="R704" i="31"/>
  <c r="R722" i="31"/>
  <c r="R631" i="31"/>
  <c r="R647" i="31"/>
  <c r="R663" i="31"/>
  <c r="R679" i="31"/>
  <c r="R695" i="31"/>
  <c r="R711" i="31"/>
  <c r="R788" i="31"/>
  <c r="R733" i="31"/>
  <c r="R749" i="31"/>
  <c r="R765" i="31"/>
  <c r="R779" i="31"/>
  <c r="R380" i="31"/>
  <c r="R828" i="31"/>
  <c r="R844" i="31"/>
  <c r="R854" i="31"/>
  <c r="R798" i="31"/>
  <c r="R812" i="31"/>
  <c r="R826" i="31"/>
  <c r="R842" i="31"/>
  <c r="R868" i="31"/>
  <c r="R884" i="31"/>
  <c r="R900" i="31"/>
  <c r="R916" i="31"/>
  <c r="R943" i="31"/>
  <c r="R865" i="31"/>
  <c r="R881" i="31"/>
  <c r="R897" i="31"/>
  <c r="R913" i="31"/>
  <c r="R929" i="31"/>
  <c r="R963" i="31"/>
  <c r="R1018" i="31"/>
  <c r="R937" i="31"/>
  <c r="R953" i="31"/>
  <c r="R969" i="31"/>
  <c r="R985" i="31"/>
  <c r="R1001" i="31"/>
  <c r="R1013" i="31"/>
  <c r="R1031" i="31"/>
  <c r="R1047" i="31"/>
  <c r="R355" i="31"/>
  <c r="R371" i="31"/>
  <c r="R269" i="31"/>
  <c r="R176" i="31"/>
  <c r="R160" i="31"/>
  <c r="R194" i="31"/>
  <c r="R287" i="31"/>
  <c r="R187" i="31"/>
  <c r="R242" i="31"/>
  <c r="R195" i="31"/>
  <c r="R169" i="31"/>
  <c r="R251" i="31"/>
  <c r="R73" i="31"/>
  <c r="R349" i="31"/>
  <c r="R265" i="31"/>
  <c r="R182" i="31"/>
  <c r="R202" i="31"/>
  <c r="R314" i="31"/>
  <c r="R51" i="31"/>
  <c r="R67" i="31"/>
  <c r="R310" i="31"/>
  <c r="R295" i="31"/>
  <c r="R1143" i="31"/>
  <c r="R115" i="31"/>
  <c r="R285" i="31"/>
  <c r="R92" i="31"/>
  <c r="R88" i="31"/>
  <c r="R37" i="31"/>
  <c r="R1088" i="31"/>
  <c r="R38" i="31"/>
  <c r="S343" i="31" l="1"/>
  <c r="T343" i="31" s="1"/>
  <c r="T342" i="31" s="1"/>
  <c r="S1103" i="31"/>
  <c r="T1103" i="31" s="1"/>
  <c r="T1102" i="31" s="1"/>
  <c r="S1099" i="31"/>
  <c r="T1099" i="31" s="1"/>
  <c r="T1098" i="31" s="1"/>
  <c r="S53" i="31"/>
  <c r="T53" i="31" s="1"/>
  <c r="T52" i="31" s="1"/>
  <c r="S1109" i="31"/>
  <c r="T1109" i="31" s="1"/>
  <c r="T1108" i="31" s="1"/>
  <c r="S135" i="31"/>
  <c r="T135" i="31" s="1"/>
  <c r="T134" i="31" s="1"/>
  <c r="S1139" i="31"/>
  <c r="T1139" i="31" s="1"/>
  <c r="T1138" i="31" s="1"/>
  <c r="S357" i="31"/>
  <c r="T357" i="31" s="1"/>
  <c r="T356" i="31" s="1"/>
  <c r="S139" i="31"/>
  <c r="T139" i="31" s="1"/>
  <c r="T138" i="31" s="1"/>
  <c r="S1113" i="31"/>
  <c r="T1113" i="31" s="1"/>
  <c r="T1112" i="31" s="1"/>
  <c r="S1097" i="31"/>
  <c r="T1097" i="31" s="1"/>
  <c r="T1096" i="31" s="1"/>
  <c r="S165" i="31"/>
  <c r="T165" i="31" s="1"/>
  <c r="T164" i="31" s="1"/>
  <c r="S63" i="31"/>
  <c r="T63" i="31" s="1"/>
  <c r="T62" i="31" s="1"/>
  <c r="S81" i="31"/>
  <c r="T81" i="31" s="1"/>
  <c r="T80" i="31" s="1"/>
  <c r="S1105" i="31"/>
  <c r="T1105" i="31" s="1"/>
  <c r="T1104" i="31" s="1"/>
  <c r="S249" i="31"/>
  <c r="T249" i="31" s="1"/>
  <c r="T248" i="31" s="1"/>
  <c r="S1101" i="31"/>
  <c r="T1101" i="31" s="1"/>
  <c r="T1100" i="31" s="1"/>
  <c r="S219" i="31"/>
  <c r="T219" i="31" s="1"/>
  <c r="T218" i="31" s="1"/>
  <c r="S149" i="31"/>
  <c r="T149" i="31" s="1"/>
  <c r="T148" i="31" s="1"/>
  <c r="S123" i="31"/>
  <c r="T123" i="31" s="1"/>
  <c r="T122" i="31" s="1"/>
  <c r="S75" i="31"/>
  <c r="T75" i="31" s="1"/>
  <c r="T74" i="31" s="1"/>
  <c r="S271" i="31"/>
  <c r="T271" i="31" s="1"/>
  <c r="T270" i="31" s="1"/>
  <c r="S1091" i="31"/>
  <c r="T1091" i="31" s="1"/>
  <c r="T1090" i="31" s="1"/>
  <c r="S1111" i="31"/>
  <c r="T1111" i="31" s="1"/>
  <c r="T1110" i="31" s="1"/>
  <c r="S49" i="31"/>
  <c r="T49" i="31" s="1"/>
  <c r="T48" i="31" s="1"/>
  <c r="S263" i="31"/>
  <c r="T263" i="31" s="1"/>
  <c r="T262" i="31" s="1"/>
  <c r="S1107" i="31"/>
  <c r="T1107" i="31" s="1"/>
  <c r="T1106" i="31" s="1"/>
  <c r="S1115" i="31"/>
  <c r="T1115" i="31" s="1"/>
  <c r="T1114" i="31" s="1"/>
  <c r="S189" i="31"/>
  <c r="T189" i="31" s="1"/>
  <c r="T188" i="31" s="1"/>
  <c r="S65" i="31"/>
  <c r="T65" i="31" s="1"/>
  <c r="T64" i="31" s="1"/>
  <c r="S155" i="31"/>
  <c r="T155" i="31" s="1"/>
  <c r="T154" i="31" s="1"/>
  <c r="S429" i="31"/>
  <c r="T429" i="31" s="1"/>
  <c r="T428" i="31" s="1"/>
  <c r="S211" i="31"/>
  <c r="T211" i="31" s="1"/>
  <c r="T210" i="31" s="1"/>
  <c r="S1177" i="31"/>
  <c r="T1177" i="31" s="1"/>
  <c r="T1176" i="31" s="1"/>
  <c r="S465" i="31"/>
  <c r="T465" i="31" s="1"/>
  <c r="T464" i="31" s="1"/>
  <c r="S659" i="31"/>
  <c r="T659" i="31" s="1"/>
  <c r="T658" i="31" s="1"/>
  <c r="S411" i="31"/>
  <c r="T411" i="31" s="1"/>
  <c r="T410" i="31" s="1"/>
  <c r="S1127" i="31"/>
  <c r="T1127" i="31" s="1"/>
  <c r="T1126" i="31" s="1"/>
  <c r="S389" i="31"/>
  <c r="T389" i="31" s="1"/>
  <c r="T388" i="31" s="1"/>
  <c r="S445" i="31"/>
  <c r="T445" i="31" s="1"/>
  <c r="T444" i="31" s="1"/>
  <c r="S707" i="31"/>
  <c r="T707" i="31" s="1"/>
  <c r="T706" i="31" s="1"/>
  <c r="S675" i="31"/>
  <c r="T675" i="31" s="1"/>
  <c r="T674" i="31" s="1"/>
  <c r="S1149" i="31"/>
  <c r="T1149" i="31" s="1"/>
  <c r="T1148" i="31" s="1"/>
  <c r="S15" i="31"/>
  <c r="T15" i="31" s="1"/>
  <c r="T14" i="31" s="1"/>
  <c r="S1073" i="31"/>
  <c r="T1073" i="31" s="1"/>
  <c r="T1072" i="31" s="1"/>
  <c r="S327" i="31"/>
  <c r="T327" i="31" s="1"/>
  <c r="T326" i="31" s="1"/>
  <c r="S593" i="31"/>
  <c r="T593" i="31" s="1"/>
  <c r="T592" i="31" s="1"/>
  <c r="S643" i="31"/>
  <c r="T643" i="31" s="1"/>
  <c r="T642" i="31" s="1"/>
  <c r="S741" i="31"/>
  <c r="T741" i="31" s="1"/>
  <c r="T740" i="31" s="1"/>
  <c r="S1125" i="31"/>
  <c r="T1125" i="31" s="1"/>
  <c r="T1124" i="31" s="1"/>
  <c r="S315" i="31"/>
  <c r="T315" i="31" s="1"/>
  <c r="T314" i="31" s="1"/>
  <c r="S47" i="31"/>
  <c r="T47" i="31" s="1"/>
  <c r="T46" i="31" s="1"/>
  <c r="S281" i="31"/>
  <c r="T281" i="31" s="1"/>
  <c r="T280" i="31" s="1"/>
  <c r="S131" i="31"/>
  <c r="T131" i="31" s="1"/>
  <c r="T130" i="31" s="1"/>
  <c r="S619" i="31"/>
  <c r="T619" i="31" s="1"/>
  <c r="T618" i="31" s="1"/>
  <c r="S1017" i="31"/>
  <c r="T1017" i="31" s="1"/>
  <c r="T1016" i="31" s="1"/>
  <c r="S1077" i="31"/>
  <c r="T1077" i="31" s="1"/>
  <c r="T1076" i="31" s="1"/>
  <c r="S1037" i="31"/>
  <c r="T1037" i="31" s="1"/>
  <c r="T1036" i="31" s="1"/>
  <c r="S821" i="31"/>
  <c r="T821" i="31" s="1"/>
  <c r="T820" i="31" s="1"/>
  <c r="S57" i="31"/>
  <c r="T57" i="31" s="1"/>
  <c r="T56" i="31" s="1"/>
  <c r="S807" i="31"/>
  <c r="T807" i="31" s="1"/>
  <c r="T806" i="31" s="1"/>
  <c r="S217" i="31"/>
  <c r="T217" i="31" s="1"/>
  <c r="T216" i="31" s="1"/>
  <c r="S253" i="31"/>
  <c r="T253" i="31" s="1"/>
  <c r="T252" i="31" s="1"/>
  <c r="S45" i="31"/>
  <c r="T45" i="31" s="1"/>
  <c r="T44" i="31" s="1"/>
  <c r="S909" i="31"/>
  <c r="T909" i="31" s="1"/>
  <c r="T908" i="31" s="1"/>
  <c r="S999" i="31"/>
  <c r="T999" i="31" s="1"/>
  <c r="T998" i="31" s="1"/>
  <c r="S539" i="31"/>
  <c r="T539" i="31" s="1"/>
  <c r="T538" i="31" s="1"/>
  <c r="S373" i="31"/>
  <c r="T373" i="31" s="1"/>
  <c r="T372" i="31" s="1"/>
  <c r="S309" i="31"/>
  <c r="T309" i="31" s="1"/>
  <c r="T308" i="31" s="1"/>
  <c r="S87" i="31"/>
  <c r="T87" i="31" s="1"/>
  <c r="T86" i="31" s="1"/>
  <c r="S293" i="31"/>
  <c r="T293" i="31" s="1"/>
  <c r="T292" i="31" s="1"/>
  <c r="S757" i="31"/>
  <c r="T757" i="31" s="1"/>
  <c r="T756" i="31" s="1"/>
  <c r="S673" i="31"/>
  <c r="T673" i="31" s="1"/>
  <c r="T672" i="31" s="1"/>
  <c r="S1075" i="31"/>
  <c r="T1075" i="31" s="1"/>
  <c r="T1074" i="31" s="1"/>
  <c r="S119" i="31"/>
  <c r="T119" i="31" s="1"/>
  <c r="T118" i="31" s="1"/>
  <c r="S1019" i="31"/>
  <c r="T1019" i="31" s="1"/>
  <c r="T1018" i="31" s="1"/>
  <c r="S829" i="31"/>
  <c r="T829" i="31" s="1"/>
  <c r="T828" i="31" s="1"/>
  <c r="S13" i="31"/>
  <c r="T13" i="31" s="1"/>
  <c r="T12" i="31" s="1"/>
  <c r="S1093" i="31"/>
  <c r="T1093" i="31" s="1"/>
  <c r="T1092" i="31" s="1"/>
  <c r="S183" i="31"/>
  <c r="T183" i="31" s="1"/>
  <c r="T182" i="31" s="1"/>
  <c r="S591" i="31"/>
  <c r="T591" i="31" s="1"/>
  <c r="T590" i="31" s="1"/>
  <c r="S1065" i="31"/>
  <c r="T1065" i="31" s="1"/>
  <c r="T1064" i="31" s="1"/>
  <c r="S1117" i="31"/>
  <c r="T1117" i="31" s="1"/>
  <c r="T1116" i="31" s="1"/>
  <c r="S689" i="31"/>
  <c r="T689" i="31" s="1"/>
  <c r="T688" i="31" s="1"/>
  <c r="S773" i="31"/>
  <c r="T773" i="31" s="1"/>
  <c r="T772" i="31" s="1"/>
  <c r="S145" i="31"/>
  <c r="T145" i="31" s="1"/>
  <c r="T144" i="31" s="1"/>
  <c r="S261" i="31"/>
  <c r="T261" i="31" s="1"/>
  <c r="T260" i="31" s="1"/>
  <c r="S469" i="31"/>
  <c r="T469" i="31" s="1"/>
  <c r="T468" i="31" s="1"/>
  <c r="S835" i="31"/>
  <c r="T835" i="31" s="1"/>
  <c r="T834" i="31" s="1"/>
  <c r="S1153" i="31"/>
  <c r="T1153" i="31" s="1"/>
  <c r="T1152" i="31" s="1"/>
  <c r="S949" i="31"/>
  <c r="T949" i="31" s="1"/>
  <c r="T948" i="31" s="1"/>
  <c r="S265" i="31"/>
  <c r="T265" i="31" s="1"/>
  <c r="T264" i="31" s="1"/>
  <c r="S431" i="31"/>
  <c r="T431" i="31" s="1"/>
  <c r="T430" i="31" s="1"/>
  <c r="S91" i="31"/>
  <c r="T91" i="31" s="1"/>
  <c r="T90" i="31" s="1"/>
  <c r="S609" i="31"/>
  <c r="T609" i="31" s="1"/>
  <c r="T608" i="31" s="1"/>
  <c r="S851" i="31"/>
  <c r="T851" i="31" s="1"/>
  <c r="T850" i="31" s="1"/>
  <c r="S805" i="31"/>
  <c r="T805" i="31" s="1"/>
  <c r="T804" i="31" s="1"/>
  <c r="S229" i="31"/>
  <c r="T229" i="31" s="1"/>
  <c r="T228" i="31" s="1"/>
  <c r="S747" i="31"/>
  <c r="T747" i="31" s="1"/>
  <c r="T746" i="31" s="1"/>
  <c r="S1165" i="31"/>
  <c r="T1165" i="31" s="1"/>
  <c r="T1164" i="31" s="1"/>
  <c r="S965" i="31"/>
  <c r="T965" i="31" s="1"/>
  <c r="T964" i="31" s="1"/>
  <c r="S759" i="31"/>
  <c r="T759" i="31" s="1"/>
  <c r="T758" i="31" s="1"/>
  <c r="S109" i="31"/>
  <c r="T109" i="31" s="1"/>
  <c r="T108" i="31" s="1"/>
  <c r="S799" i="31"/>
  <c r="T799" i="31" s="1"/>
  <c r="T798" i="31" s="1"/>
  <c r="S363" i="31"/>
  <c r="T363" i="31" s="1"/>
  <c r="T362" i="31" s="1"/>
  <c r="S1169" i="31"/>
  <c r="T1169" i="31" s="1"/>
  <c r="T1168" i="31" s="1"/>
  <c r="S885" i="31"/>
  <c r="T885" i="31" s="1"/>
  <c r="T884" i="31" s="1"/>
  <c r="S1163" i="31"/>
  <c r="T1163" i="31" s="1"/>
  <c r="T1162" i="31" s="1"/>
  <c r="S1033" i="31"/>
  <c r="T1033" i="31" s="1"/>
  <c r="T1032" i="31" s="1"/>
  <c r="S903" i="31"/>
  <c r="T903" i="31" s="1"/>
  <c r="T902" i="31" s="1"/>
  <c r="S223" i="31"/>
  <c r="T223" i="31" s="1"/>
  <c r="T222" i="31" s="1"/>
  <c r="S775" i="31"/>
  <c r="T775" i="31" s="1"/>
  <c r="T774" i="31" s="1"/>
  <c r="S607" i="31"/>
  <c r="T607" i="31" s="1"/>
  <c r="T606" i="31" s="1"/>
  <c r="S855" i="31"/>
  <c r="T855" i="31" s="1"/>
  <c r="T854" i="31" s="1"/>
  <c r="S723" i="31"/>
  <c r="T723" i="31" s="1"/>
  <c r="T722" i="31" s="1"/>
  <c r="S933" i="31"/>
  <c r="T933" i="31" s="1"/>
  <c r="T932" i="31" s="1"/>
  <c r="S283" i="31"/>
  <c r="T283" i="31" s="1"/>
  <c r="T282" i="31" s="1"/>
  <c r="S85" i="31"/>
  <c r="T85" i="31" s="1"/>
  <c r="T84" i="31" s="1"/>
  <c r="S447" i="31"/>
  <c r="T447" i="31" s="1"/>
  <c r="T446" i="31" s="1"/>
  <c r="S237" i="31"/>
  <c r="T237" i="31" s="1"/>
  <c r="T236" i="31" s="1"/>
  <c r="S367" i="31"/>
  <c r="T367" i="31" s="1"/>
  <c r="T366" i="31" s="1"/>
  <c r="S705" i="31"/>
  <c r="T705" i="31" s="1"/>
  <c r="T704" i="31" s="1"/>
  <c r="S1123" i="31"/>
  <c r="T1123" i="31" s="1"/>
  <c r="T1122" i="31" s="1"/>
  <c r="S79" i="31"/>
  <c r="T79" i="31" s="1"/>
  <c r="T78" i="31" s="1"/>
  <c r="S577" i="31"/>
  <c r="T577" i="31" s="1"/>
  <c r="T576" i="31" s="1"/>
  <c r="S1023" i="31"/>
  <c r="T1023" i="31" s="1"/>
  <c r="T1022" i="31" s="1"/>
  <c r="S21" i="31"/>
  <c r="T21" i="31" s="1"/>
  <c r="T20" i="31" s="1"/>
  <c r="S221" i="31"/>
  <c r="T221" i="31" s="1"/>
  <c r="T220" i="31" s="1"/>
  <c r="S925" i="31"/>
  <c r="T925" i="31" s="1"/>
  <c r="T924" i="31" s="1"/>
  <c r="S69" i="31"/>
  <c r="T69" i="31" s="1"/>
  <c r="T68" i="31" s="1"/>
  <c r="S861" i="31"/>
  <c r="T861" i="31" s="1"/>
  <c r="T860" i="31" s="1"/>
  <c r="S391" i="31"/>
  <c r="T391" i="31" s="1"/>
  <c r="T390" i="31" s="1"/>
  <c r="S587" i="31"/>
  <c r="T587" i="31" s="1"/>
  <c r="T586" i="31" s="1"/>
  <c r="S1151" i="31"/>
  <c r="T1151" i="31" s="1"/>
  <c r="T1150" i="31" s="1"/>
  <c r="S1121" i="31"/>
  <c r="T1121" i="31" s="1"/>
  <c r="T1120" i="31" s="1"/>
  <c r="S817" i="31"/>
  <c r="T817" i="31" s="1"/>
  <c r="T816" i="31" s="1"/>
  <c r="S625" i="31"/>
  <c r="T625" i="31" s="1"/>
  <c r="T624" i="31" s="1"/>
  <c r="S259" i="31"/>
  <c r="T259" i="31" s="1"/>
  <c r="T258" i="31" s="1"/>
  <c r="S1053" i="31"/>
  <c r="T1053" i="31" s="1"/>
  <c r="T1052" i="31" s="1"/>
  <c r="S1137" i="31"/>
  <c r="T1137" i="31" s="1"/>
  <c r="T1136" i="31" s="1"/>
  <c r="S917" i="31"/>
  <c r="T917" i="31" s="1"/>
  <c r="T916" i="31" s="1"/>
  <c r="S901" i="31"/>
  <c r="T901" i="31" s="1"/>
  <c r="T900" i="31" s="1"/>
  <c r="S845" i="31"/>
  <c r="T845" i="31" s="1"/>
  <c r="T844" i="31" s="1"/>
  <c r="S831" i="31"/>
  <c r="T831" i="31" s="1"/>
  <c r="T830" i="31" s="1"/>
  <c r="S31" i="31"/>
  <c r="T31" i="31" s="1"/>
  <c r="T30" i="31" s="1"/>
  <c r="S133" i="31"/>
  <c r="T133" i="31" s="1"/>
  <c r="T132" i="31" s="1"/>
  <c r="S1021" i="31"/>
  <c r="T1021" i="31" s="1"/>
  <c r="T1020" i="31" s="1"/>
  <c r="S575" i="31"/>
  <c r="T575" i="31" s="1"/>
  <c r="T574" i="31" s="1"/>
  <c r="S27" i="31"/>
  <c r="T27" i="31" s="1"/>
  <c r="T26" i="31" s="1"/>
  <c r="S1079" i="31"/>
  <c r="T1079" i="31" s="1"/>
  <c r="T1078" i="31" s="1"/>
  <c r="S535" i="31"/>
  <c r="T535" i="31" s="1"/>
  <c r="T534" i="31" s="1"/>
  <c r="S99" i="31"/>
  <c r="T99" i="31" s="1"/>
  <c r="T98" i="31" s="1"/>
  <c r="S1043" i="31"/>
  <c r="T1043" i="31" s="1"/>
  <c r="T1042" i="31" s="1"/>
  <c r="S905" i="31"/>
  <c r="T905" i="31" s="1"/>
  <c r="T904" i="31" s="1"/>
  <c r="S141" i="31"/>
  <c r="T141" i="31" s="1"/>
  <c r="T140" i="31" s="1"/>
  <c r="S1119" i="31"/>
  <c r="T1119" i="31" s="1"/>
  <c r="T1118" i="31" s="1"/>
  <c r="S95" i="31"/>
  <c r="T95" i="31" s="1"/>
  <c r="T94" i="31" s="1"/>
  <c r="S809" i="31"/>
  <c r="T809" i="31" s="1"/>
  <c r="T808" i="31" s="1"/>
  <c r="S921" i="31"/>
  <c r="T921" i="31" s="1"/>
  <c r="T920" i="31" s="1"/>
  <c r="S399" i="31"/>
  <c r="T399" i="31" s="1"/>
  <c r="T398" i="31" s="1"/>
  <c r="S1081" i="31"/>
  <c r="T1081" i="31" s="1"/>
  <c r="T1080" i="31" s="1"/>
  <c r="S303" i="31"/>
  <c r="T303" i="31" s="1"/>
  <c r="T302" i="31" s="1"/>
  <c r="S1147" i="31"/>
  <c r="T1147" i="31" s="1"/>
  <c r="T1146" i="31" s="1"/>
  <c r="S245" i="31"/>
  <c r="T245" i="31" s="1"/>
  <c r="T244" i="31" s="1"/>
  <c r="S433" i="31"/>
  <c r="T433" i="31" s="1"/>
  <c r="T432" i="31" s="1"/>
  <c r="S791" i="31"/>
  <c r="T791" i="31" s="1"/>
  <c r="T790" i="31" s="1"/>
  <c r="S311" i="31"/>
  <c r="T311" i="31" s="1"/>
  <c r="T310" i="31" s="1"/>
  <c r="S981" i="31"/>
  <c r="T981" i="31" s="1"/>
  <c r="T980" i="31" s="1"/>
  <c r="S947" i="31"/>
  <c r="T947" i="31" s="1"/>
  <c r="T946" i="31" s="1"/>
  <c r="S887" i="31"/>
  <c r="T887" i="31" s="1"/>
  <c r="T886" i="31" s="1"/>
  <c r="S793" i="31"/>
  <c r="T793" i="31" s="1"/>
  <c r="T792" i="31" s="1"/>
  <c r="S725" i="31"/>
  <c r="T725" i="31" s="1"/>
  <c r="T724" i="31" s="1"/>
  <c r="S571" i="31"/>
  <c r="T571" i="31" s="1"/>
  <c r="T570" i="31" s="1"/>
  <c r="S849" i="31"/>
  <c r="T849" i="31" s="1"/>
  <c r="T848" i="31" s="1"/>
  <c r="S453" i="31"/>
  <c r="T453" i="31" s="1"/>
  <c r="T452" i="31" s="1"/>
  <c r="S763" i="31"/>
  <c r="T763" i="31" s="1"/>
  <c r="T762" i="31" s="1"/>
  <c r="S719" i="31"/>
  <c r="T719" i="31" s="1"/>
  <c r="T718" i="31" s="1"/>
  <c r="S671" i="31"/>
  <c r="T671" i="31" s="1"/>
  <c r="T670" i="31" s="1"/>
  <c r="S477" i="31"/>
  <c r="T477" i="31" s="1"/>
  <c r="T476" i="31" s="1"/>
  <c r="S837" i="31"/>
  <c r="T837" i="31" s="1"/>
  <c r="T836" i="31" s="1"/>
  <c r="S335" i="31"/>
  <c r="T335" i="31" s="1"/>
  <c r="T334" i="31" s="1"/>
  <c r="S893" i="31"/>
  <c r="T893" i="31" s="1"/>
  <c r="T892" i="31" s="1"/>
  <c r="S839" i="31"/>
  <c r="T839" i="31" s="1"/>
  <c r="T838" i="31" s="1"/>
  <c r="S641" i="31"/>
  <c r="T641" i="31" s="1"/>
  <c r="T640" i="31" s="1"/>
  <c r="S71" i="31"/>
  <c r="T71" i="31" s="1"/>
  <c r="T70" i="31" s="1"/>
  <c r="S651" i="31"/>
  <c r="T651" i="31" s="1"/>
  <c r="T650" i="31" s="1"/>
  <c r="S425" i="31"/>
  <c r="T425" i="31" s="1"/>
  <c r="T424" i="31" s="1"/>
  <c r="S177" i="31"/>
  <c r="T177" i="31" s="1"/>
  <c r="T176" i="31" s="1"/>
  <c r="S239" i="31"/>
  <c r="T239" i="31" s="1"/>
  <c r="T238" i="31" s="1"/>
  <c r="S159" i="31"/>
  <c r="T159" i="31" s="1"/>
  <c r="T158" i="31" s="1"/>
  <c r="S267" i="31"/>
  <c r="T267" i="31" s="1"/>
  <c r="T266" i="31" s="1"/>
  <c r="S415" i="31"/>
  <c r="T415" i="31" s="1"/>
  <c r="T414" i="31" s="1"/>
  <c r="S395" i="31"/>
  <c r="T395" i="31" s="1"/>
  <c r="T394" i="31" s="1"/>
  <c r="S561" i="31"/>
  <c r="T561" i="31" s="1"/>
  <c r="T560" i="31" s="1"/>
  <c r="S105" i="31"/>
  <c r="T105" i="31" s="1"/>
  <c r="T104" i="31" s="1"/>
  <c r="S931" i="31"/>
  <c r="T931" i="31" s="1"/>
  <c r="T930" i="31" s="1"/>
  <c r="S417" i="31"/>
  <c r="T417" i="31" s="1"/>
  <c r="T416" i="31" s="1"/>
  <c r="S1069" i="31"/>
  <c r="T1069" i="31" s="1"/>
  <c r="T1068" i="31" s="1"/>
  <c r="S525" i="31"/>
  <c r="T525" i="31" s="1"/>
  <c r="T524" i="31" s="1"/>
  <c r="S823" i="31"/>
  <c r="T823" i="31" s="1"/>
  <c r="T822" i="31" s="1"/>
  <c r="S1179" i="31"/>
  <c r="T1179" i="31" s="1"/>
  <c r="T1178" i="31" s="1"/>
  <c r="S193" i="31"/>
  <c r="T193" i="31" s="1"/>
  <c r="T192" i="31" s="1"/>
  <c r="S701" i="31"/>
  <c r="T701" i="31" s="1"/>
  <c r="T700" i="31" s="1"/>
  <c r="S461" i="31"/>
  <c r="T461" i="31" s="1"/>
  <c r="T460" i="31" s="1"/>
  <c r="S331" i="31"/>
  <c r="T331" i="31" s="1"/>
  <c r="T330" i="31" s="1"/>
  <c r="S941" i="31"/>
  <c r="T941" i="31" s="1"/>
  <c r="T940" i="31" s="1"/>
  <c r="S749" i="31"/>
  <c r="T749" i="31" s="1"/>
  <c r="T748" i="31" s="1"/>
  <c r="S563" i="31"/>
  <c r="T563" i="31" s="1"/>
  <c r="T562" i="31" s="1"/>
  <c r="S513" i="31"/>
  <c r="T513" i="31" s="1"/>
  <c r="T512" i="31" s="1"/>
  <c r="S739" i="31"/>
  <c r="T739" i="31" s="1"/>
  <c r="T738" i="31" s="1"/>
  <c r="S241" i="31"/>
  <c r="T241" i="31" s="1"/>
  <c r="T240" i="31" s="1"/>
  <c r="S231" i="31"/>
  <c r="T231" i="31" s="1"/>
  <c r="T230" i="31" s="1"/>
  <c r="S127" i="31"/>
  <c r="T127" i="31" s="1"/>
  <c r="T126" i="31" s="1"/>
  <c r="S873" i="31"/>
  <c r="T873" i="31" s="1"/>
  <c r="T872" i="31" s="1"/>
  <c r="S971" i="31"/>
  <c r="T971" i="31" s="1"/>
  <c r="T970" i="31" s="1"/>
  <c r="S157" i="31"/>
  <c r="T157" i="31" s="1"/>
  <c r="T156" i="31" s="1"/>
  <c r="S975" i="31"/>
  <c r="T975" i="31" s="1"/>
  <c r="T974" i="31" s="1"/>
  <c r="S409" i="31"/>
  <c r="T409" i="31" s="1"/>
  <c r="T408" i="31" s="1"/>
  <c r="S635" i="31"/>
  <c r="T635" i="31" s="1"/>
  <c r="T634" i="31" s="1"/>
  <c r="S215" i="31"/>
  <c r="T215" i="31" s="1"/>
  <c r="T214" i="31" s="1"/>
  <c r="S547" i="31"/>
  <c r="T547" i="31" s="1"/>
  <c r="T546" i="31" s="1"/>
  <c r="S745" i="31"/>
  <c r="T745" i="31" s="1"/>
  <c r="T744" i="31" s="1"/>
  <c r="S487" i="31"/>
  <c r="T487" i="31" s="1"/>
  <c r="T486" i="31" s="1"/>
  <c r="S987" i="31"/>
  <c r="T987" i="31" s="1"/>
  <c r="T986" i="31" s="1"/>
  <c r="S419" i="31"/>
  <c r="T419" i="31" s="1"/>
  <c r="T418" i="31" s="1"/>
  <c r="S1015" i="31"/>
  <c r="T1015" i="31" s="1"/>
  <c r="T1014" i="31" s="1"/>
  <c r="S471" i="31"/>
  <c r="T471" i="31" s="1"/>
  <c r="T470" i="31" s="1"/>
  <c r="S653" i="31"/>
  <c r="T653" i="31" s="1"/>
  <c r="T652" i="31" s="1"/>
  <c r="S97" i="31"/>
  <c r="T97" i="31" s="1"/>
  <c r="T96" i="31" s="1"/>
  <c r="S11" i="31"/>
  <c r="T11" i="31" s="1"/>
  <c r="T10" i="31" s="1"/>
  <c r="S915" i="31"/>
  <c r="T915" i="31" s="1"/>
  <c r="T914" i="31" s="1"/>
  <c r="S727" i="31"/>
  <c r="T727" i="31" s="1"/>
  <c r="T726" i="31" s="1"/>
  <c r="S479" i="31"/>
  <c r="T479" i="31" s="1"/>
  <c r="T478" i="31" s="1"/>
  <c r="S787" i="31"/>
  <c r="T787" i="31" s="1"/>
  <c r="T786" i="31" s="1"/>
  <c r="S853" i="31"/>
  <c r="T853" i="31" s="1"/>
  <c r="T852" i="31" s="1"/>
  <c r="S403" i="31"/>
  <c r="T403" i="31" s="1"/>
  <c r="T402" i="31" s="1"/>
  <c r="S927" i="31"/>
  <c r="T927" i="31" s="1"/>
  <c r="T926" i="31" s="1"/>
  <c r="S995" i="31"/>
  <c r="T995" i="31" s="1"/>
  <c r="T994" i="31" s="1"/>
  <c r="S483" i="31"/>
  <c r="T483" i="31" s="1"/>
  <c r="T482" i="31" s="1"/>
  <c r="S275" i="31"/>
  <c r="T275" i="31" s="1"/>
  <c r="T274" i="31" s="1"/>
  <c r="S983" i="31"/>
  <c r="T983" i="31" s="1"/>
  <c r="T982" i="31" s="1"/>
  <c r="S103" i="31"/>
  <c r="T103" i="31" s="1"/>
  <c r="T102" i="31" s="1"/>
  <c r="S581" i="31"/>
  <c r="T581" i="31" s="1"/>
  <c r="T580" i="31" s="1"/>
  <c r="S521" i="31"/>
  <c r="T521" i="31" s="1"/>
  <c r="T520" i="31" s="1"/>
  <c r="S243" i="31"/>
  <c r="T243" i="31" s="1"/>
  <c r="T242" i="31" s="1"/>
  <c r="S569" i="31"/>
  <c r="T569" i="31" s="1"/>
  <c r="T568" i="31" s="1"/>
  <c r="S169" i="31"/>
  <c r="T169" i="31" s="1"/>
  <c r="T168" i="31" s="1"/>
  <c r="S997" i="31"/>
  <c r="T997" i="31" s="1"/>
  <c r="T996" i="31" s="1"/>
  <c r="S963" i="31"/>
  <c r="T963" i="31" s="1"/>
  <c r="T962" i="31" s="1"/>
  <c r="S803" i="31"/>
  <c r="T803" i="31" s="1"/>
  <c r="T802" i="31" s="1"/>
  <c r="S493" i="31"/>
  <c r="T493" i="31" s="1"/>
  <c r="T492" i="31" s="1"/>
  <c r="S77" i="31"/>
  <c r="T77" i="31" s="1"/>
  <c r="T76" i="31" s="1"/>
  <c r="S235" i="31"/>
  <c r="T235" i="31" s="1"/>
  <c r="T234" i="31" s="1"/>
  <c r="S533" i="31"/>
  <c r="T533" i="31" s="1"/>
  <c r="T532" i="31" s="1"/>
  <c r="S977" i="31"/>
  <c r="T977" i="31" s="1"/>
  <c r="T976" i="31" s="1"/>
  <c r="S597" i="31"/>
  <c r="T597" i="31" s="1"/>
  <c r="T596" i="31" s="1"/>
  <c r="S935" i="31"/>
  <c r="T935" i="31" s="1"/>
  <c r="T934" i="31" s="1"/>
  <c r="S1089" i="31"/>
  <c r="T1089" i="31" s="1"/>
  <c r="T1088" i="31" s="1"/>
  <c r="S789" i="31"/>
  <c r="T789" i="31" s="1"/>
  <c r="T788" i="31" s="1"/>
  <c r="S153" i="31"/>
  <c r="T153" i="31" s="1"/>
  <c r="T152" i="31" s="1"/>
  <c r="S743" i="31"/>
  <c r="T743" i="31" s="1"/>
  <c r="T742" i="31" s="1"/>
  <c r="S699" i="31"/>
  <c r="T699" i="31" s="1"/>
  <c r="T698" i="31" s="1"/>
  <c r="S555" i="31"/>
  <c r="T555" i="31" s="1"/>
  <c r="T554" i="31" s="1"/>
  <c r="S645" i="31"/>
  <c r="T645" i="31" s="1"/>
  <c r="T644" i="31" s="1"/>
  <c r="S605" i="31"/>
  <c r="T605" i="31" s="1"/>
  <c r="T604" i="31" s="1"/>
  <c r="S1145" i="31"/>
  <c r="T1145" i="31" s="1"/>
  <c r="T1144" i="31" s="1"/>
  <c r="S191" i="31"/>
  <c r="T191" i="31" s="1"/>
  <c r="T190" i="31" s="1"/>
  <c r="S321" i="31"/>
  <c r="T321" i="31" s="1"/>
  <c r="T320" i="31" s="1"/>
  <c r="S1135" i="31"/>
  <c r="T1135" i="31" s="1"/>
  <c r="T1134" i="31" s="1"/>
  <c r="S1005" i="31"/>
  <c r="T1005" i="31" s="1"/>
  <c r="T1004" i="31" s="1"/>
  <c r="S955" i="31"/>
  <c r="T955" i="31" s="1"/>
  <c r="T954" i="31" s="1"/>
  <c r="S623" i="31"/>
  <c r="T623" i="31" s="1"/>
  <c r="T622" i="31" s="1"/>
  <c r="S507" i="31"/>
  <c r="T507" i="31" s="1"/>
  <c r="T506" i="31" s="1"/>
  <c r="S181" i="31"/>
  <c r="T181" i="31" s="1"/>
  <c r="T180" i="31" s="1"/>
  <c r="S437" i="31"/>
  <c r="T437" i="31" s="1"/>
  <c r="T436" i="31" s="1"/>
  <c r="S899" i="31"/>
  <c r="T899" i="31" s="1"/>
  <c r="T898" i="31" s="1"/>
  <c r="S463" i="31"/>
  <c r="T463" i="31" s="1"/>
  <c r="T462" i="31" s="1"/>
  <c r="S1067" i="31"/>
  <c r="T1067" i="31" s="1"/>
  <c r="T1066" i="31" s="1"/>
  <c r="S203" i="31"/>
  <c r="T203" i="31" s="1"/>
  <c r="T202" i="31" s="1"/>
  <c r="S1063" i="31"/>
  <c r="T1063" i="31" s="1"/>
  <c r="T1062" i="31" s="1"/>
  <c r="S185" i="31"/>
  <c r="T185" i="31" s="1"/>
  <c r="T184" i="31" s="1"/>
  <c r="S1011" i="31"/>
  <c r="T1011" i="31" s="1"/>
  <c r="T1010" i="31" s="1"/>
  <c r="S225" i="31"/>
  <c r="T225" i="31" s="1"/>
  <c r="T224" i="31" s="1"/>
  <c r="S589" i="31"/>
  <c r="T589" i="31" s="1"/>
  <c r="T588" i="31" s="1"/>
  <c r="S1167" i="31"/>
  <c r="T1167" i="31" s="1"/>
  <c r="T1166" i="31" s="1"/>
  <c r="S167" i="31"/>
  <c r="T167" i="31" s="1"/>
  <c r="T166" i="31" s="1"/>
  <c r="S361" i="31"/>
  <c r="T361" i="31" s="1"/>
  <c r="T360" i="31" s="1"/>
  <c r="S761" i="31"/>
  <c r="T761" i="31" s="1"/>
  <c r="T760" i="31" s="1"/>
  <c r="S491" i="31"/>
  <c r="T491" i="31" s="1"/>
  <c r="T490" i="31" s="1"/>
  <c r="S565" i="31"/>
  <c r="T565" i="31" s="1"/>
  <c r="T564" i="31" s="1"/>
  <c r="S1009" i="31"/>
  <c r="T1009" i="31" s="1"/>
  <c r="T1008" i="31" s="1"/>
  <c r="S709" i="31"/>
  <c r="T709" i="31" s="1"/>
  <c r="T708" i="31" s="1"/>
  <c r="S161" i="31"/>
  <c r="T161" i="31" s="1"/>
  <c r="T160" i="31" s="1"/>
  <c r="S601" i="31"/>
  <c r="T601" i="31" s="1"/>
  <c r="T600" i="31" s="1"/>
  <c r="S515" i="31"/>
  <c r="T515" i="31" s="1"/>
  <c r="T514" i="31" s="1"/>
  <c r="S573" i="31"/>
  <c r="T573" i="31" s="1"/>
  <c r="T572" i="31" s="1"/>
  <c r="S1155" i="31"/>
  <c r="T1155" i="31" s="1"/>
  <c r="T1154" i="31" s="1"/>
  <c r="S637" i="31"/>
  <c r="T637" i="31" s="1"/>
  <c r="T636" i="31" s="1"/>
  <c r="S919" i="31"/>
  <c r="T919" i="31" s="1"/>
  <c r="T918" i="31" s="1"/>
  <c r="S19" i="31"/>
  <c r="T19" i="31" s="1"/>
  <c r="T18" i="31" s="1"/>
  <c r="S173" i="31"/>
  <c r="T173" i="31" s="1"/>
  <c r="T172" i="31" s="1"/>
  <c r="S923" i="31"/>
  <c r="T923" i="31" s="1"/>
  <c r="T922" i="31" s="1"/>
  <c r="S729" i="31"/>
  <c r="T729" i="31" s="1"/>
  <c r="T728" i="31" s="1"/>
  <c r="S1159" i="31"/>
  <c r="T1159" i="31" s="1"/>
  <c r="T1158" i="31" s="1"/>
  <c r="S197" i="31"/>
  <c r="T197" i="31" s="1"/>
  <c r="T196" i="31" s="1"/>
  <c r="S67" i="31"/>
  <c r="T67" i="31" s="1"/>
  <c r="T66" i="31" s="1"/>
  <c r="S865" i="31"/>
  <c r="T865" i="31" s="1"/>
  <c r="T864" i="31" s="1"/>
  <c r="S717" i="31"/>
  <c r="T717" i="31" s="1"/>
  <c r="T716" i="31" s="1"/>
  <c r="S423" i="31"/>
  <c r="T423" i="31" s="1"/>
  <c r="T422" i="31" s="1"/>
  <c r="S273" i="31"/>
  <c r="T273" i="31" s="1"/>
  <c r="T272" i="31" s="1"/>
  <c r="S33" i="31"/>
  <c r="T33" i="31" s="1"/>
  <c r="T32" i="31" s="1"/>
  <c r="S117" i="31"/>
  <c r="T117" i="31" s="1"/>
  <c r="T116" i="31" s="1"/>
  <c r="S17" i="31"/>
  <c r="T17" i="31" s="1"/>
  <c r="T16" i="31" s="1"/>
  <c r="S1035" i="31"/>
  <c r="T1035" i="31" s="1"/>
  <c r="T1034" i="31" s="1"/>
  <c r="S755" i="31"/>
  <c r="T755" i="31" s="1"/>
  <c r="T754" i="31" s="1"/>
  <c r="S769" i="31"/>
  <c r="T769" i="31" s="1"/>
  <c r="T768" i="31" s="1"/>
  <c r="S663" i="31"/>
  <c r="T663" i="31" s="1"/>
  <c r="T662" i="31" s="1"/>
  <c r="S541" i="31"/>
  <c r="T541" i="31" s="1"/>
  <c r="T540" i="31" s="1"/>
  <c r="S457" i="31"/>
  <c r="T457" i="31" s="1"/>
  <c r="T456" i="31" s="1"/>
  <c r="S89" i="31"/>
  <c r="T89" i="31" s="1"/>
  <c r="T88" i="31" s="1"/>
  <c r="S813" i="31"/>
  <c r="T813" i="31" s="1"/>
  <c r="T812" i="31" s="1"/>
  <c r="S41" i="31"/>
  <c r="T41" i="31" s="1"/>
  <c r="T40" i="31" s="1"/>
  <c r="S115" i="31"/>
  <c r="T115" i="31" s="1"/>
  <c r="T114" i="31" s="1"/>
  <c r="S467" i="31"/>
  <c r="T467" i="31" s="1"/>
  <c r="T466" i="31" s="1"/>
  <c r="S693" i="31"/>
  <c r="T693" i="31" s="1"/>
  <c r="T692" i="31" s="1"/>
  <c r="S891" i="31"/>
  <c r="T891" i="31" s="1"/>
  <c r="T890" i="31" s="1"/>
  <c r="S509" i="31"/>
  <c r="T509" i="31" s="1"/>
  <c r="T508" i="31" s="1"/>
  <c r="S289" i="31"/>
  <c r="T289" i="31" s="1"/>
  <c r="T288" i="31" s="1"/>
  <c r="S387" i="31"/>
  <c r="T387" i="31" s="1"/>
  <c r="T386" i="31" s="1"/>
  <c r="S681" i="31"/>
  <c r="T681" i="31" s="1"/>
  <c r="T680" i="31" s="1"/>
  <c r="S125" i="31"/>
  <c r="T125" i="31" s="1"/>
  <c r="T124" i="31" s="1"/>
  <c r="S1003" i="31"/>
  <c r="T1003" i="31" s="1"/>
  <c r="T1002" i="31" s="1"/>
  <c r="S911" i="31"/>
  <c r="T911" i="31" s="1"/>
  <c r="T910" i="31" s="1"/>
  <c r="S877" i="31"/>
  <c r="T877" i="31" s="1"/>
  <c r="T876" i="31" s="1"/>
  <c r="S945" i="31"/>
  <c r="T945" i="31" s="1"/>
  <c r="T944" i="31" s="1"/>
  <c r="S435" i="31"/>
  <c r="T435" i="31" s="1"/>
  <c r="T434" i="31" s="1"/>
  <c r="S93" i="31"/>
  <c r="T93" i="31" s="1"/>
  <c r="T92" i="31" s="1"/>
  <c r="S427" i="31"/>
  <c r="T427" i="31" s="1"/>
  <c r="T426" i="31" s="1"/>
  <c r="S1013" i="31"/>
  <c r="T1013" i="31" s="1"/>
  <c r="T1012" i="31" s="1"/>
  <c r="S871" i="31"/>
  <c r="T871" i="31" s="1"/>
  <c r="T870" i="31" s="1"/>
  <c r="S505" i="31"/>
  <c r="T505" i="31" s="1"/>
  <c r="T504" i="31" s="1"/>
  <c r="S777" i="31"/>
  <c r="T777" i="31" s="1"/>
  <c r="T776" i="31" s="1"/>
  <c r="S687" i="31"/>
  <c r="T687" i="31" s="1"/>
  <c r="T686" i="31" s="1"/>
  <c r="S545" i="31"/>
  <c r="T545" i="31" s="1"/>
  <c r="T544" i="31" s="1"/>
  <c r="S137" i="31"/>
  <c r="T137" i="31" s="1"/>
  <c r="T136" i="31" s="1"/>
  <c r="S895" i="31"/>
  <c r="T895" i="31" s="1"/>
  <c r="T894" i="31" s="1"/>
  <c r="S1141" i="31"/>
  <c r="T1141" i="31" s="1"/>
  <c r="T1140" i="31" s="1"/>
  <c r="S365" i="31"/>
  <c r="T365" i="31" s="1"/>
  <c r="T364" i="31" s="1"/>
  <c r="S603" i="31"/>
  <c r="T603" i="31" s="1"/>
  <c r="T602" i="31" s="1"/>
  <c r="S815" i="31"/>
  <c r="T815" i="31" s="1"/>
  <c r="T814" i="31" s="1"/>
  <c r="S907" i="31"/>
  <c r="T907" i="31" s="1"/>
  <c r="T906" i="31" s="1"/>
  <c r="S665" i="31"/>
  <c r="T665" i="31" s="1"/>
  <c r="T664" i="31" s="1"/>
  <c r="S213" i="31"/>
  <c r="T213" i="31" s="1"/>
  <c r="T212" i="31" s="1"/>
  <c r="S337" i="31"/>
  <c r="T337" i="31" s="1"/>
  <c r="T336" i="31" s="1"/>
  <c r="S129" i="31"/>
  <c r="T129" i="31" s="1"/>
  <c r="T128" i="31" s="1"/>
  <c r="S733" i="31"/>
  <c r="T733" i="31" s="1"/>
  <c r="T732" i="31" s="1"/>
  <c r="S385" i="31"/>
  <c r="T385" i="31" s="1"/>
  <c r="T384" i="31" s="1"/>
  <c r="S497" i="31"/>
  <c r="T497" i="31" s="1"/>
  <c r="T496" i="31" s="1"/>
  <c r="S171" i="31"/>
  <c r="T171" i="31" s="1"/>
  <c r="T170" i="31" s="1"/>
  <c r="S277" i="31"/>
  <c r="T277" i="31" s="1"/>
  <c r="T276" i="31" s="1"/>
  <c r="S407" i="31"/>
  <c r="T407" i="31" s="1"/>
  <c r="T406" i="31" s="1"/>
  <c r="S1173" i="31"/>
  <c r="T1173" i="31" s="1"/>
  <c r="T1172" i="31" s="1"/>
  <c r="S61" i="31"/>
  <c r="T61" i="31" s="1"/>
  <c r="T60" i="31" s="1"/>
  <c r="S201" i="31"/>
  <c r="T201" i="31" s="1"/>
  <c r="T200" i="31" s="1"/>
  <c r="S961" i="31"/>
  <c r="T961" i="31" s="1"/>
  <c r="T960" i="31" s="1"/>
  <c r="S753" i="31"/>
  <c r="T753" i="31" s="1"/>
  <c r="T752" i="31" s="1"/>
  <c r="S647" i="31"/>
  <c r="T647" i="31" s="1"/>
  <c r="T646" i="31" s="1"/>
  <c r="S351" i="31"/>
  <c r="T351" i="31" s="1"/>
  <c r="T350" i="31" s="1"/>
  <c r="S677" i="31"/>
  <c r="T677" i="31" s="1"/>
  <c r="T676" i="31" s="1"/>
  <c r="S257" i="31"/>
  <c r="T257" i="31" s="1"/>
  <c r="T256" i="31" s="1"/>
  <c r="S29" i="31"/>
  <c r="T29" i="31" s="1"/>
  <c r="T28" i="31" s="1"/>
  <c r="S967" i="31"/>
  <c r="T967" i="31" s="1"/>
  <c r="T966" i="31" s="1"/>
  <c r="S797" i="31"/>
  <c r="T797" i="31" s="1"/>
  <c r="T796" i="31" s="1"/>
  <c r="S455" i="31"/>
  <c r="T455" i="31" s="1"/>
  <c r="T454" i="31" s="1"/>
  <c r="S523" i="31"/>
  <c r="T523" i="31" s="1"/>
  <c r="T522" i="31" s="1"/>
  <c r="S317" i="31"/>
  <c r="T317" i="31" s="1"/>
  <c r="T316" i="31" s="1"/>
  <c r="S819" i="31"/>
  <c r="T819" i="31" s="1"/>
  <c r="T818" i="31" s="1"/>
  <c r="S649" i="31"/>
  <c r="T649" i="31" s="1"/>
  <c r="T648" i="31" s="1"/>
  <c r="S347" i="31"/>
  <c r="T347" i="31" s="1"/>
  <c r="T346" i="31" s="1"/>
  <c r="S83" i="31"/>
  <c r="T83" i="31" s="1"/>
  <c r="T82" i="31" s="1"/>
  <c r="S269" i="31"/>
  <c r="T269" i="31" s="1"/>
  <c r="T268" i="31" s="1"/>
  <c r="S1041" i="31"/>
  <c r="T1041" i="31" s="1"/>
  <c r="T1040" i="31" s="1"/>
  <c r="S537" i="31"/>
  <c r="T537" i="31" s="1"/>
  <c r="T536" i="31" s="1"/>
  <c r="S481" i="31"/>
  <c r="T481" i="31" s="1"/>
  <c r="T480" i="31" s="1"/>
  <c r="S285" i="31"/>
  <c r="T285" i="31" s="1"/>
  <c r="T284" i="31" s="1"/>
  <c r="S55" i="31"/>
  <c r="T55" i="31" s="1"/>
  <c r="T54" i="31" s="1"/>
  <c r="S349" i="31"/>
  <c r="T349" i="31" s="1"/>
  <c r="T348" i="31" s="1"/>
  <c r="S685" i="31"/>
  <c r="T685" i="31" s="1"/>
  <c r="T684" i="31" s="1"/>
  <c r="S255" i="31"/>
  <c r="T255" i="31" s="1"/>
  <c r="T254" i="31" s="1"/>
  <c r="S1055" i="31"/>
  <c r="T1055" i="31" s="1"/>
  <c r="T1054" i="31" s="1"/>
  <c r="S143" i="31"/>
  <c r="T143" i="31" s="1"/>
  <c r="T142" i="31" s="1"/>
  <c r="S187" i="31"/>
  <c r="T187" i="31" s="1"/>
  <c r="T186" i="31" s="1"/>
  <c r="S369" i="31"/>
  <c r="T369" i="31" s="1"/>
  <c r="T368" i="31" s="1"/>
  <c r="S737" i="31"/>
  <c r="T737" i="31" s="1"/>
  <c r="T736" i="31" s="1"/>
  <c r="S631" i="31"/>
  <c r="T631" i="31" s="1"/>
  <c r="T630" i="31" s="1"/>
  <c r="S629" i="31"/>
  <c r="T629" i="31" s="1"/>
  <c r="T628" i="31" s="1"/>
  <c r="S511" i="31"/>
  <c r="T511" i="31" s="1"/>
  <c r="T510" i="31" s="1"/>
  <c r="S39" i="31"/>
  <c r="T39" i="31" s="1"/>
  <c r="T38" i="31" s="1"/>
  <c r="S1143" i="31"/>
  <c r="T1143" i="31" s="1"/>
  <c r="T1142" i="31" s="1"/>
  <c r="S195" i="31"/>
  <c r="T195" i="31" s="1"/>
  <c r="T194" i="31" s="1"/>
  <c r="S617" i="31"/>
  <c r="T617" i="31" s="1"/>
  <c r="T616" i="31" s="1"/>
  <c r="S441" i="31"/>
  <c r="T441" i="31" s="1"/>
  <c r="T440" i="31" s="1"/>
  <c r="S295" i="31"/>
  <c r="T295" i="31" s="1"/>
  <c r="T294" i="31" s="1"/>
  <c r="S715" i="31"/>
  <c r="T715" i="31" s="1"/>
  <c r="T714" i="31" s="1"/>
  <c r="S489" i="31"/>
  <c r="T489" i="31" s="1"/>
  <c r="T488" i="31" s="1"/>
  <c r="S307" i="31"/>
  <c r="T307" i="31" s="1"/>
  <c r="T306" i="31" s="1"/>
  <c r="S661" i="31"/>
  <c r="T661" i="31" s="1"/>
  <c r="T660" i="31" s="1"/>
  <c r="S621" i="31"/>
  <c r="T621" i="31" s="1"/>
  <c r="T620" i="31" s="1"/>
  <c r="S37" i="31"/>
  <c r="T37" i="31" s="1"/>
  <c r="T36" i="31" s="1"/>
  <c r="S313" i="31"/>
  <c r="T313" i="31" s="1"/>
  <c r="T312" i="31" s="1"/>
  <c r="S1133" i="31"/>
  <c r="T1133" i="31" s="1"/>
  <c r="T1132" i="31" s="1"/>
  <c r="S1027" i="31"/>
  <c r="T1027" i="31" s="1"/>
  <c r="T1026" i="31" s="1"/>
  <c r="S1001" i="31"/>
  <c r="T1001" i="31" s="1"/>
  <c r="T1000" i="31" s="1"/>
  <c r="S951" i="31"/>
  <c r="T951" i="31" s="1"/>
  <c r="T950" i="31" s="1"/>
  <c r="S875" i="31"/>
  <c r="T875" i="31" s="1"/>
  <c r="T874" i="31" s="1"/>
  <c r="S703" i="31"/>
  <c r="T703" i="31" s="1"/>
  <c r="T702" i="31" s="1"/>
  <c r="S559" i="31"/>
  <c r="T559" i="31" s="1"/>
  <c r="T558" i="31" s="1"/>
  <c r="S1157" i="31"/>
  <c r="T1157" i="31" s="1"/>
  <c r="T1156" i="31" s="1"/>
  <c r="S43" i="31"/>
  <c r="T43" i="31" s="1"/>
  <c r="T42" i="31" s="1"/>
  <c r="S147" i="31"/>
  <c r="T147" i="31" s="1"/>
  <c r="T146" i="31" s="1"/>
  <c r="S371" i="31"/>
  <c r="T371" i="31" s="1"/>
  <c r="T370" i="31" s="1"/>
  <c r="S1025" i="31"/>
  <c r="T1025" i="31" s="1"/>
  <c r="T1024" i="31" s="1"/>
  <c r="S879" i="31"/>
  <c r="T879" i="31" s="1"/>
  <c r="T878" i="31" s="1"/>
  <c r="S691" i="31"/>
  <c r="T691" i="31" s="1"/>
  <c r="T690" i="31" s="1"/>
  <c r="S383" i="31"/>
  <c r="T383" i="31" s="1"/>
  <c r="T382" i="31" s="1"/>
  <c r="S473" i="31"/>
  <c r="T473" i="31" s="1"/>
  <c r="T472" i="31" s="1"/>
  <c r="S669" i="31"/>
  <c r="T669" i="31" s="1"/>
  <c r="T668" i="31" s="1"/>
  <c r="S613" i="31"/>
  <c r="T613" i="31" s="1"/>
  <c r="T612" i="31" s="1"/>
  <c r="S209" i="31"/>
  <c r="T209" i="31" s="1"/>
  <c r="T208" i="31" s="1"/>
  <c r="S1059" i="31"/>
  <c r="T1059" i="31" s="1"/>
  <c r="T1058" i="31" s="1"/>
  <c r="S379" i="31"/>
  <c r="T379" i="31" s="1"/>
  <c r="T378" i="31" s="1"/>
  <c r="S287" i="31"/>
  <c r="T287" i="31" s="1"/>
  <c r="T286" i="31" s="1"/>
  <c r="S353" i="31"/>
  <c r="T353" i="31" s="1"/>
  <c r="T352" i="31" s="1"/>
  <c r="S721" i="31"/>
  <c r="T721" i="31" s="1"/>
  <c r="T720" i="31" s="1"/>
  <c r="S627" i="31"/>
  <c r="T627" i="31" s="1"/>
  <c r="T626" i="31" s="1"/>
  <c r="S615" i="31"/>
  <c r="T615" i="31" s="1"/>
  <c r="T614" i="31" s="1"/>
  <c r="S495" i="31"/>
  <c r="T495" i="31" s="1"/>
  <c r="T494" i="31" s="1"/>
  <c r="S451" i="31"/>
  <c r="T451" i="31" s="1"/>
  <c r="T450" i="31" s="1"/>
  <c r="S943" i="31"/>
  <c r="T943" i="31" s="1"/>
  <c r="T942" i="31" s="1"/>
  <c r="S869" i="31"/>
  <c r="T869" i="31" s="1"/>
  <c r="T868" i="31" s="1"/>
  <c r="S889" i="31"/>
  <c r="T889" i="31" s="1"/>
  <c r="T888" i="31" s="1"/>
  <c r="S985" i="31"/>
  <c r="T985" i="31" s="1"/>
  <c r="T984" i="31" s="1"/>
  <c r="S233" i="31"/>
  <c r="T233" i="31" s="1"/>
  <c r="T232" i="31" s="1"/>
  <c r="S355" i="31"/>
  <c r="T355" i="31" s="1"/>
  <c r="T354" i="31" s="1"/>
  <c r="S863" i="31"/>
  <c r="T863" i="31" s="1"/>
  <c r="T862" i="31" s="1"/>
  <c r="S781" i="31"/>
  <c r="T781" i="31" s="1"/>
  <c r="T780" i="31" s="1"/>
  <c r="S73" i="31"/>
  <c r="T73" i="31" s="1"/>
  <c r="T72" i="31" s="1"/>
  <c r="S929" i="31"/>
  <c r="T929" i="31" s="1"/>
  <c r="T928" i="31" s="1"/>
  <c r="S795" i="31"/>
  <c r="T795" i="31" s="1"/>
  <c r="T794" i="31" s="1"/>
  <c r="S1087" i="31"/>
  <c r="T1087" i="31" s="1"/>
  <c r="T1086" i="31" s="1"/>
  <c r="S1045" i="31"/>
  <c r="T1045" i="31" s="1"/>
  <c r="T1044" i="31" s="1"/>
  <c r="S1007" i="31"/>
  <c r="T1007" i="31" s="1"/>
  <c r="T1006" i="31" s="1"/>
  <c r="S599" i="31"/>
  <c r="T599" i="31" s="1"/>
  <c r="T598" i="31" s="1"/>
  <c r="S531" i="31"/>
  <c r="T531" i="31" s="1"/>
  <c r="T530" i="31" s="1"/>
  <c r="S585" i="31"/>
  <c r="T585" i="31" s="1"/>
  <c r="T584" i="31" s="1"/>
  <c r="S59" i="31"/>
  <c r="T59" i="31" s="1"/>
  <c r="T58" i="31" s="1"/>
  <c r="S1129" i="31"/>
  <c r="T1129" i="31" s="1"/>
  <c r="T1128" i="31" s="1"/>
  <c r="S1175" i="31"/>
  <c r="T1175" i="31" s="1"/>
  <c r="T1174" i="31" s="1"/>
  <c r="S377" i="31"/>
  <c r="T377" i="31" s="1"/>
  <c r="T376" i="31" s="1"/>
  <c r="S969" i="31"/>
  <c r="T969" i="31" s="1"/>
  <c r="T968" i="31" s="1"/>
  <c r="S7" i="31"/>
  <c r="T7" i="31" s="1"/>
  <c r="T6" i="31" s="1"/>
  <c r="S23" i="31"/>
  <c r="T23" i="31" s="1"/>
  <c r="T22" i="31" s="1"/>
  <c r="S401" i="31"/>
  <c r="T401" i="31" s="1"/>
  <c r="T400" i="31" s="1"/>
  <c r="S107" i="31"/>
  <c r="T107" i="31" s="1"/>
  <c r="T106" i="31" s="1"/>
  <c r="S1047" i="31"/>
  <c r="T1047" i="31" s="1"/>
  <c r="T1046" i="31" s="1"/>
  <c r="S989" i="31"/>
  <c r="T989" i="31" s="1"/>
  <c r="T988" i="31" s="1"/>
  <c r="S939" i="31"/>
  <c r="T939" i="31" s="1"/>
  <c r="T938" i="31" s="1"/>
  <c r="S767" i="31"/>
  <c r="T767" i="31" s="1"/>
  <c r="T766" i="31" s="1"/>
  <c r="S859" i="31"/>
  <c r="T859" i="31" s="1"/>
  <c r="T858" i="31" s="1"/>
  <c r="S611" i="31"/>
  <c r="T611" i="31" s="1"/>
  <c r="T610" i="31" s="1"/>
  <c r="S333" i="31"/>
  <c r="T333" i="31" s="1"/>
  <c r="T332" i="31" s="1"/>
  <c r="S345" i="31"/>
  <c r="T345" i="31" s="1"/>
  <c r="T344" i="31" s="1"/>
  <c r="S913" i="31"/>
  <c r="T913" i="31" s="1"/>
  <c r="T912" i="31" s="1"/>
  <c r="S841" i="31"/>
  <c r="T841" i="31" s="1"/>
  <c r="T840" i="31" s="1"/>
  <c r="S121" i="31"/>
  <c r="T121" i="31" s="1"/>
  <c r="T120" i="31" s="1"/>
  <c r="S299" i="31"/>
  <c r="T299" i="31" s="1"/>
  <c r="T298" i="31" s="1"/>
  <c r="S247" i="31"/>
  <c r="T247" i="31" s="1"/>
  <c r="T246" i="31" s="1"/>
  <c r="S111" i="31"/>
  <c r="T111" i="31" s="1"/>
  <c r="T110" i="31" s="1"/>
  <c r="S51" i="31"/>
  <c r="T51" i="31" s="1"/>
  <c r="T50" i="31" s="1"/>
  <c r="S1083" i="31"/>
  <c r="T1083" i="31" s="1"/>
  <c r="T1082" i="31" s="1"/>
  <c r="S375" i="31"/>
  <c r="T375" i="31" s="1"/>
  <c r="T374" i="31" s="1"/>
  <c r="S1029" i="31"/>
  <c r="T1029" i="31" s="1"/>
  <c r="T1028" i="31" s="1"/>
  <c r="S991" i="31"/>
  <c r="T991" i="31" s="1"/>
  <c r="T990" i="31" s="1"/>
  <c r="S711" i="31"/>
  <c r="T711" i="31" s="1"/>
  <c r="T710" i="31" s="1"/>
  <c r="S583" i="31"/>
  <c r="T583" i="31" s="1"/>
  <c r="T582" i="31" s="1"/>
  <c r="S517" i="31"/>
  <c r="T517" i="31" s="1"/>
  <c r="T516" i="31" s="1"/>
  <c r="S35" i="31"/>
  <c r="T35" i="31" s="1"/>
  <c r="T34" i="31" s="1"/>
  <c r="S301" i="31"/>
  <c r="T301" i="31" s="1"/>
  <c r="T300" i="31" s="1"/>
  <c r="S1049" i="31"/>
  <c r="T1049" i="31" s="1"/>
  <c r="T1048" i="31" s="1"/>
  <c r="S683" i="31"/>
  <c r="T683" i="31" s="1"/>
  <c r="T682" i="31" s="1"/>
  <c r="S151" i="31"/>
  <c r="T151" i="31" s="1"/>
  <c r="T150" i="31" s="1"/>
  <c r="S1057" i="31"/>
  <c r="T1057" i="31" s="1"/>
  <c r="T1056" i="31" s="1"/>
  <c r="S1131" i="31"/>
  <c r="T1131" i="31" s="1"/>
  <c r="T1130" i="31" s="1"/>
  <c r="S9" i="31"/>
  <c r="T9" i="31" s="1"/>
  <c r="T8" i="31" s="1"/>
  <c r="S667" i="31"/>
  <c r="T667" i="31" s="1"/>
  <c r="T666" i="31" s="1"/>
  <c r="S207" i="31"/>
  <c r="T207" i="31" s="1"/>
  <c r="T206" i="31" s="1"/>
  <c r="S857" i="31"/>
  <c r="T857" i="31" s="1"/>
  <c r="T856" i="31" s="1"/>
  <c r="S413" i="31"/>
  <c r="T413" i="31" s="1"/>
  <c r="T412" i="31" s="1"/>
  <c r="S325" i="31"/>
  <c r="T325" i="31" s="1"/>
  <c r="T324" i="31" s="1"/>
  <c r="S297" i="31"/>
  <c r="T297" i="31" s="1"/>
  <c r="T296" i="31" s="1"/>
  <c r="S163" i="31"/>
  <c r="T163" i="31" s="1"/>
  <c r="T162" i="31" s="1"/>
  <c r="S953" i="31"/>
  <c r="T953" i="31" s="1"/>
  <c r="T952" i="31" s="1"/>
  <c r="S731" i="31"/>
  <c r="T731" i="31" s="1"/>
  <c r="T730" i="31" s="1"/>
  <c r="S655" i="31"/>
  <c r="T655" i="31" s="1"/>
  <c r="T654" i="31" s="1"/>
  <c r="S519" i="31"/>
  <c r="T519" i="31" s="1"/>
  <c r="T518" i="31" s="1"/>
  <c r="S199" i="31"/>
  <c r="T199" i="31" s="1"/>
  <c r="T198" i="31" s="1"/>
  <c r="S713" i="31"/>
  <c r="T713" i="31" s="1"/>
  <c r="T712" i="31" s="1"/>
  <c r="S1071" i="31"/>
  <c r="T1071" i="31" s="1"/>
  <c r="T1070" i="31" s="1"/>
  <c r="S227" i="31"/>
  <c r="T227" i="31" s="1"/>
  <c r="T226" i="31" s="1"/>
  <c r="S329" i="31"/>
  <c r="T329" i="31" s="1"/>
  <c r="T328" i="31" s="1"/>
  <c r="S1031" i="31"/>
  <c r="T1031" i="31" s="1"/>
  <c r="T1030" i="31" s="1"/>
  <c r="S973" i="31"/>
  <c r="T973" i="31" s="1"/>
  <c r="T972" i="31" s="1"/>
  <c r="S751" i="31"/>
  <c r="T751" i="31" s="1"/>
  <c r="T750" i="31" s="1"/>
  <c r="S779" i="31"/>
  <c r="T779" i="31" s="1"/>
  <c r="T778" i="31" s="1"/>
  <c r="S595" i="31"/>
  <c r="T595" i="31" s="1"/>
  <c r="T594" i="31" s="1"/>
  <c r="S475" i="31"/>
  <c r="T475" i="31" s="1"/>
  <c r="T474" i="31" s="1"/>
  <c r="S543" i="31"/>
  <c r="T543" i="31" s="1"/>
  <c r="T542" i="31" s="1"/>
  <c r="S319" i="31"/>
  <c r="T319" i="31" s="1"/>
  <c r="T318" i="31" s="1"/>
  <c r="S897" i="31"/>
  <c r="T897" i="31" s="1"/>
  <c r="T896" i="31" s="1"/>
  <c r="S825" i="31"/>
  <c r="T825" i="31" s="1"/>
  <c r="T824" i="31" s="1"/>
  <c r="S633" i="31"/>
  <c r="T633" i="31" s="1"/>
  <c r="T632" i="31" s="1"/>
  <c r="S421" i="31"/>
  <c r="T421" i="31" s="1"/>
  <c r="T420" i="31" s="1"/>
  <c r="S449" i="31"/>
  <c r="T449" i="31" s="1"/>
  <c r="T448" i="31" s="1"/>
  <c r="S323" i="31"/>
  <c r="T323" i="31" s="1"/>
  <c r="T322" i="31" s="1"/>
  <c r="S341" i="31"/>
  <c r="T341" i="31" s="1"/>
  <c r="T340" i="31" s="1"/>
  <c r="S279" i="31"/>
  <c r="T279" i="31" s="1"/>
  <c r="T278" i="31" s="1"/>
  <c r="S359" i="31"/>
  <c r="T359" i="31" s="1"/>
  <c r="T358" i="31" s="1"/>
  <c r="S883" i="31"/>
  <c r="T883" i="31" s="1"/>
  <c r="T882" i="31" s="1"/>
  <c r="S785" i="31"/>
  <c r="T785" i="31" s="1"/>
  <c r="T784" i="31" s="1"/>
  <c r="S695" i="31"/>
  <c r="T695" i="31" s="1"/>
  <c r="T694" i="31" s="1"/>
  <c r="S567" i="31"/>
  <c r="T567" i="31" s="1"/>
  <c r="T566" i="31" s="1"/>
  <c r="S501" i="31"/>
  <c r="T501" i="31" s="1"/>
  <c r="T500" i="31" s="1"/>
  <c r="S101" i="31"/>
  <c r="T101" i="31" s="1"/>
  <c r="T100" i="31" s="1"/>
  <c r="S1095" i="31"/>
  <c r="T1095" i="31" s="1"/>
  <c r="T1094" i="31" s="1"/>
  <c r="S381" i="31"/>
  <c r="T381" i="31" s="1"/>
  <c r="T380" i="31" s="1"/>
  <c r="S833" i="31"/>
  <c r="T833" i="31" s="1"/>
  <c r="T832" i="31" s="1"/>
  <c r="S843" i="31"/>
  <c r="T843" i="31" s="1"/>
  <c r="T842" i="31" s="1"/>
  <c r="S657" i="31"/>
  <c r="T657" i="31" s="1"/>
  <c r="T656" i="31" s="1"/>
  <c r="S529" i="31"/>
  <c r="T529" i="31" s="1"/>
  <c r="T528" i="31" s="1"/>
  <c r="S827" i="31"/>
  <c r="T827" i="31" s="1"/>
  <c r="T826" i="31" s="1"/>
  <c r="S553" i="31"/>
  <c r="T553" i="31" s="1"/>
  <c r="T552" i="31" s="1"/>
  <c r="S1061" i="31"/>
  <c r="T1061" i="31" s="1"/>
  <c r="T1060" i="31" s="1"/>
  <c r="S443" i="31"/>
  <c r="T443" i="31" s="1"/>
  <c r="T442" i="31" s="1"/>
  <c r="S251" i="31"/>
  <c r="T251" i="31" s="1"/>
  <c r="T250" i="31" s="1"/>
  <c r="S1039" i="31"/>
  <c r="T1039" i="31" s="1"/>
  <c r="T1038" i="31" s="1"/>
  <c r="S979" i="31"/>
  <c r="T979" i="31" s="1"/>
  <c r="T978" i="31" s="1"/>
  <c r="S499" i="31"/>
  <c r="T499" i="31" s="1"/>
  <c r="T498" i="31" s="1"/>
  <c r="S25" i="31"/>
  <c r="T25" i="31" s="1"/>
  <c r="T24" i="31" s="1"/>
  <c r="S847" i="31"/>
  <c r="T847" i="31" s="1"/>
  <c r="T846" i="31" s="1"/>
  <c r="S557" i="31"/>
  <c r="T557" i="31" s="1"/>
  <c r="T556" i="31" s="1"/>
  <c r="S397" i="31"/>
  <c r="T397" i="31" s="1"/>
  <c r="T396" i="31" s="1"/>
  <c r="S175" i="31"/>
  <c r="T175" i="31" s="1"/>
  <c r="T174" i="31" s="1"/>
  <c r="S179" i="31"/>
  <c r="T179" i="31" s="1"/>
  <c r="T178" i="31" s="1"/>
  <c r="S937" i="31"/>
  <c r="T937" i="31" s="1"/>
  <c r="T936" i="31" s="1"/>
  <c r="S801" i="31"/>
  <c r="T801" i="31" s="1"/>
  <c r="T800" i="31" s="1"/>
  <c r="S639" i="31"/>
  <c r="T639" i="31" s="1"/>
  <c r="T638" i="31" s="1"/>
  <c r="S393" i="31"/>
  <c r="T393" i="31" s="1"/>
  <c r="T392" i="31" s="1"/>
  <c r="S503" i="31"/>
  <c r="T503" i="31" s="1"/>
  <c r="T502" i="31" s="1"/>
  <c r="S697" i="31"/>
  <c r="T697" i="31" s="1"/>
  <c r="T696" i="31" s="1"/>
  <c r="S1171" i="31"/>
  <c r="T1171" i="31" s="1"/>
  <c r="T1170" i="31" s="1"/>
  <c r="S1084" i="31"/>
  <c r="T1085" i="31" s="1"/>
  <c r="T1084" i="31" s="1"/>
  <c r="S113" i="31"/>
  <c r="T113" i="31" s="1"/>
  <c r="T112" i="31" s="1"/>
  <c r="S205" i="31"/>
  <c r="T205" i="31" s="1"/>
  <c r="T204" i="31" s="1"/>
  <c r="S957" i="31"/>
  <c r="T957" i="31" s="1"/>
  <c r="T956" i="31" s="1"/>
  <c r="S735" i="31"/>
  <c r="T735" i="31" s="1"/>
  <c r="T734" i="31" s="1"/>
  <c r="S765" i="31"/>
  <c r="T765" i="31" s="1"/>
  <c r="T764" i="31" s="1"/>
  <c r="S579" i="31"/>
  <c r="T579" i="31" s="1"/>
  <c r="T578" i="31" s="1"/>
  <c r="S459" i="31"/>
  <c r="T459" i="31" s="1"/>
  <c r="T458" i="31" s="1"/>
  <c r="S527" i="31"/>
  <c r="T527" i="31" s="1"/>
  <c r="T526" i="31" s="1"/>
  <c r="S881" i="31"/>
  <c r="T881" i="31" s="1"/>
  <c r="T880" i="31" s="1"/>
  <c r="S811" i="31"/>
  <c r="T811" i="31" s="1"/>
  <c r="T810" i="31" s="1"/>
  <c r="S549" i="31"/>
  <c r="T549" i="31" s="1"/>
  <c r="T548" i="31" s="1"/>
  <c r="S405" i="31"/>
  <c r="T405" i="31" s="1"/>
  <c r="T404" i="31" s="1"/>
  <c r="S439" i="31"/>
  <c r="T439" i="31" s="1"/>
  <c r="T438" i="31" s="1"/>
  <c r="S1161" i="31"/>
  <c r="T1161" i="31" s="1"/>
  <c r="T1160" i="31" s="1"/>
  <c r="S305" i="31"/>
  <c r="T305" i="31" s="1"/>
  <c r="T304" i="31" s="1"/>
  <c r="S339" i="31"/>
  <c r="T339" i="31" s="1"/>
  <c r="T338" i="31" s="1"/>
  <c r="S291" i="31"/>
  <c r="T291" i="31" s="1"/>
  <c r="T290" i="31" s="1"/>
  <c r="S1051" i="31"/>
  <c r="T1051" i="31" s="1"/>
  <c r="T1050" i="31" s="1"/>
  <c r="S993" i="31"/>
  <c r="T993" i="31" s="1"/>
  <c r="T992" i="31" s="1"/>
  <c r="S959" i="31"/>
  <c r="T959" i="31" s="1"/>
  <c r="T958" i="31" s="1"/>
  <c r="S867" i="31"/>
  <c r="T867" i="31" s="1"/>
  <c r="T866" i="31" s="1"/>
  <c r="S771" i="31"/>
  <c r="T771" i="31" s="1"/>
  <c r="T770" i="31" s="1"/>
  <c r="S783" i="31"/>
  <c r="T783" i="31" s="1"/>
  <c r="T782" i="31" s="1"/>
  <c r="S679" i="31"/>
  <c r="T679" i="31" s="1"/>
  <c r="T678" i="31" s="1"/>
  <c r="S551" i="31"/>
  <c r="T551" i="31" s="1"/>
  <c r="T550" i="31" s="1"/>
  <c r="S485" i="31"/>
  <c r="T485" i="31" s="1"/>
  <c r="T484" i="31" s="1"/>
</calcChain>
</file>

<file path=xl/comments1.xml><?xml version="1.0" encoding="utf-8"?>
<comments xmlns="http://schemas.openxmlformats.org/spreadsheetml/2006/main">
  <authors>
    <author>Eusebio Wilson Callisaya Fernandez</author>
  </authors>
  <commentList>
    <comment ref="H14" authorId="0" shapeId="0">
      <text>
        <r>
          <rPr>
            <b/>
            <i/>
            <sz val="9"/>
            <color indexed="10"/>
            <rFont val="Tahoma"/>
            <family val="2"/>
          </rPr>
          <t>INGRESE EL CÓDIGO INSTITUCIONAL DE SU ENTIDAD</t>
        </r>
      </text>
    </comment>
  </commentList>
</comments>
</file>

<file path=xl/comments2.xml><?xml version="1.0" encoding="utf-8"?>
<comments xmlns="http://schemas.openxmlformats.org/spreadsheetml/2006/main">
  <authors>
    <author>Eusebio Wilson Callisaya Fernandez</author>
  </authors>
  <commentList>
    <comment ref="A10" authorId="0" shapeId="0">
      <text>
        <r>
          <rPr>
            <b/>
            <sz val="16"/>
            <color indexed="81"/>
            <rFont val="Tahoma"/>
            <family val="2"/>
          </rPr>
          <t>Filtrar por su Codigo Institucional</t>
        </r>
        <r>
          <rPr>
            <sz val="16"/>
            <color indexed="81"/>
            <rFont val="Tahoma"/>
            <family val="2"/>
          </rPr>
          <t xml:space="preserve">
</t>
        </r>
      </text>
    </comment>
  </commentList>
</comments>
</file>

<file path=xl/comments3.xml><?xml version="1.0" encoding="utf-8"?>
<comments xmlns="http://schemas.openxmlformats.org/spreadsheetml/2006/main">
  <authors>
    <author>Rommel D. Cuba Calle</author>
  </authors>
  <commentList>
    <comment ref="B29" authorId="0" shapeId="0">
      <text>
        <r>
          <rPr>
            <sz val="9"/>
            <color indexed="81"/>
            <rFont val="Tahoma"/>
            <family val="2"/>
          </rPr>
          <t xml:space="preserve">Comunicado MEFP/VPCF/DGSGIF N° 031/2019, coordinar con la DGSGIF
</t>
        </r>
      </text>
    </comment>
  </commentList>
</comments>
</file>

<file path=xl/comments4.xml><?xml version="1.0" encoding="utf-8"?>
<comments xmlns="http://schemas.openxmlformats.org/spreadsheetml/2006/main">
  <authors>
    <author>Rommel D. Cuba Calle</author>
  </authors>
  <commentList>
    <comment ref="L7" authorId="0" shapeId="0">
      <text>
        <r>
          <rPr>
            <sz val="9"/>
            <color indexed="81"/>
            <rFont val="Tahoma"/>
            <family val="2"/>
          </rPr>
          <t>En caso de que la BOD o CRV se utilice para reversión de C-31 se deberá consignar en esta columna el Nro. de Preventivo objeto de reversión</t>
        </r>
      </text>
    </comment>
    <comment ref="T7" authorId="0" shapeId="0">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5.xml><?xml version="1.0" encoding="utf-8"?>
<comments xmlns="http://schemas.openxmlformats.org/spreadsheetml/2006/main">
  <authors>
    <author>Pablo Roberto Laura Soto</author>
    <author>Rommel D. Cuba Calle</author>
  </authors>
  <commentList>
    <comment ref="A7"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 ref="T7" authorId="1" shapeId="0">
      <text>
        <r>
          <rPr>
            <b/>
            <sz val="9"/>
            <color indexed="81"/>
            <rFont val="Tahoma"/>
            <family val="2"/>
          </rPr>
          <t xml:space="preserve">Observación/Aclaración:
</t>
        </r>
        <r>
          <rPr>
            <sz val="9"/>
            <color indexed="81"/>
            <rFont val="Tahoma"/>
            <family val="2"/>
          </rPr>
          <t xml:space="preserve">Observación.- En el caso de corresponder que el recurso sea registrado en favor del Tesoro General de la Nación, deberá consignarse el CITE de la nota remitida a la Dirección General de Programación y Operaciones del Tesoro y la fecha de remisión.
Aclaración.- En caso que la operación no corresponda a al Entidad, deberá señalar la Entidad que deberá asumir esta operación. (Según información disponible)
</t>
        </r>
      </text>
    </comment>
  </commentList>
</comments>
</file>

<file path=xl/comments6.xml><?xml version="1.0" encoding="utf-8"?>
<comments xmlns="http://schemas.openxmlformats.org/spreadsheetml/2006/main">
  <authors>
    <author>Pablo Roberto Laura Soto</author>
  </authors>
  <commentList>
    <comment ref="A7" authorId="0" shapeId="0">
      <text>
        <r>
          <rPr>
            <b/>
            <sz val="11"/>
            <color indexed="10"/>
            <rFont val="Calibri"/>
            <family val="2"/>
          </rPr>
          <t>SEGUIR LOS PASOS EN ORDEN:</t>
        </r>
        <r>
          <rPr>
            <b/>
            <sz val="9"/>
            <color indexed="81"/>
            <rFont val="Tahoma"/>
            <family val="2"/>
          </rPr>
          <t xml:space="preserve">
</t>
        </r>
        <r>
          <rPr>
            <sz val="9"/>
            <color indexed="81"/>
            <rFont val="Tahoma"/>
            <family val="2"/>
          </rPr>
          <t>1° Filtrar por su Codigo Institucional
2° Registrar el comprobante C-21, C-31 o ajuste manual (si corresponde).
3° Comunicar a la DGCF para  descargo respectivo</t>
        </r>
      </text>
    </comment>
  </commentList>
</comments>
</file>

<file path=xl/comments7.xml><?xml version="1.0" encoding="utf-8"?>
<comments xmlns="http://schemas.openxmlformats.org/spreadsheetml/2006/main">
  <authors>
    <author>Pablo Roberto Laura Soto</author>
  </authors>
  <commentList>
    <comment ref="A7" authorId="0" shapeId="0">
      <text>
        <r>
          <rPr>
            <b/>
            <sz val="9"/>
            <color indexed="10"/>
            <rFont val="Tahoma"/>
            <family val="2"/>
          </rPr>
          <t>SEGUIR LOS PASOS EN ORDEN:</t>
        </r>
        <r>
          <rPr>
            <sz val="9"/>
            <color indexed="81"/>
            <rFont val="Tahoma"/>
            <family val="2"/>
          </rPr>
          <t xml:space="preserve">
1° Filtrar por su Codigo Institucional
2° Registrar el comprobante C-21, C-31 o ajuste manual (si corresponde).
3° Comunicar a la DGCF para  descargo respectivo</t>
        </r>
      </text>
    </comment>
  </commentList>
</comments>
</file>

<file path=xl/comments8.xml><?xml version="1.0" encoding="utf-8"?>
<comments xmlns="http://schemas.openxmlformats.org/spreadsheetml/2006/main">
  <authors>
    <author>Eusebio Wilson Callisaya Fernandez</author>
  </authors>
  <commentList>
    <comment ref="A7" authorId="0" shapeId="0">
      <text>
        <r>
          <rPr>
            <b/>
            <sz val="8"/>
            <color indexed="10"/>
            <rFont val="Tahoma"/>
            <family val="2"/>
          </rPr>
          <t>SEGUIR LOS PASOS EN ORDEN</t>
        </r>
        <r>
          <rPr>
            <b/>
            <sz val="8"/>
            <color indexed="81"/>
            <rFont val="Tahoma"/>
            <family val="2"/>
          </rPr>
          <t xml:space="preserve">
</t>
        </r>
        <r>
          <rPr>
            <sz val="8"/>
            <color indexed="81"/>
            <rFont val="Tahoma"/>
            <family val="2"/>
          </rPr>
          <t>1° Buscar su codigo institucional o seleccionar mediante el filtro
2° Para obtener el detalle, ingresar al sistema SIGEP e ingresar a la sgte ruta:
     - Perfil 248 - CONSULTAS GENERALES
           * Consultas SIGEP
           * Recursos
           * Reporte de Recursos
           * Reporte de Recursos Sin Imputación
           ** Insertar rango de fecha desde / hasta
            **Buscar Cuenta Contable (s/g columna descrita)</t>
        </r>
      </text>
    </comment>
  </commentList>
</comments>
</file>

<file path=xl/comments9.xml><?xml version="1.0" encoding="utf-8"?>
<comments xmlns="http://schemas.openxmlformats.org/spreadsheetml/2006/main">
  <authors>
    <author>Pablo Roberto Laura Soto</author>
  </authors>
  <commentList>
    <comment ref="A7" authorId="0" shapeId="0">
      <text>
        <r>
          <rPr>
            <b/>
            <sz val="9"/>
            <color indexed="10"/>
            <rFont val="Tahoma"/>
            <family val="2"/>
          </rPr>
          <t>SEGUIR LOS PASOS EN ORDEN:</t>
        </r>
        <r>
          <rPr>
            <sz val="9"/>
            <color indexed="81"/>
            <rFont val="Tahoma"/>
            <family val="2"/>
          </rPr>
          <t xml:space="preserve">
1° Filtrar por su Codigo Institucional
2° Filtrar por "Tipo", si tuviera varias Códigos de Operación
3° Registrar el comprobante C-21 o C-31 correspondiente.
4° Indicar el número de Libreta consignado en el C-21 o C-31
5° Remitir esta información a la DGCF para su conciliación</t>
        </r>
      </text>
    </comment>
  </commentList>
</comments>
</file>

<file path=xl/sharedStrings.xml><?xml version="1.0" encoding="utf-8"?>
<sst xmlns="http://schemas.openxmlformats.org/spreadsheetml/2006/main" count="27249" uniqueCount="7209">
  <si>
    <t xml:space="preserve">AL </t>
  </si>
  <si>
    <t>A:</t>
  </si>
  <si>
    <t>DESCRIPCIÓN</t>
  </si>
  <si>
    <t>BOD</t>
  </si>
  <si>
    <t>Boletas de Depósito</t>
  </si>
  <si>
    <t>C-21 o C-32</t>
  </si>
  <si>
    <t>CRV</t>
  </si>
  <si>
    <t>Créditos Varios</t>
  </si>
  <si>
    <t>SWF</t>
  </si>
  <si>
    <t>Créditos por SWIFT</t>
  </si>
  <si>
    <t>C-21</t>
  </si>
  <si>
    <t>COB</t>
  </si>
  <si>
    <t>C-31</t>
  </si>
  <si>
    <t>DEV</t>
  </si>
  <si>
    <t>Débitos Varios</t>
  </si>
  <si>
    <t>CVD</t>
  </si>
  <si>
    <t>Comisiones por Compra Venta de Divisas</t>
  </si>
  <si>
    <t>DDC</t>
  </si>
  <si>
    <t>Diferencial Cambiario</t>
  </si>
  <si>
    <t>C-21 o C-31</t>
  </si>
  <si>
    <t>NTI</t>
  </si>
  <si>
    <t>PTV</t>
  </si>
  <si>
    <t>Pago de Títulos - Valores</t>
  </si>
  <si>
    <t>RVL</t>
  </si>
  <si>
    <t>Revalorización en Moneda Nacional</t>
  </si>
  <si>
    <t>PERÍODO EVALUADO DEL:</t>
  </si>
  <si>
    <t>CDI</t>
  </si>
  <si>
    <t>TRL</t>
  </si>
  <si>
    <t>Cambios de Imputación</t>
  </si>
  <si>
    <t>Transferencias entre Libretas</t>
  </si>
  <si>
    <r>
      <rPr>
        <b/>
        <sz val="7"/>
        <rFont val="Arial"/>
        <family val="2"/>
      </rPr>
      <t>Bolivianos</t>
    </r>
    <r>
      <rPr>
        <b/>
        <sz val="8"/>
        <rFont val="Arial"/>
        <family val="2"/>
      </rPr>
      <t xml:space="preserve">
(Bs)</t>
    </r>
  </si>
  <si>
    <t>FORMULARIO DE COMUNICACIÓN DE OPERACIONES PENDIENTES (SIN REGULARIZACIÓN)</t>
  </si>
  <si>
    <t>DETALLE DE OPERACIONES SIN REGULARIZACIÓN</t>
  </si>
  <si>
    <t>QUE AFECTAN A LA CUENTA ÚNICA DEL TESORO EN BOLIVIANOS (CUT) No. 3987069001</t>
  </si>
  <si>
    <t>ÁREA DE CONCILIACIÓN Y RECOLECCIÓN DE DATOS</t>
  </si>
  <si>
    <t>COD.
ENT.</t>
  </si>
  <si>
    <t>ENTIDAD</t>
  </si>
  <si>
    <t>GLOSA</t>
  </si>
  <si>
    <t>Vicepresidencia del Estado Plurinacional</t>
  </si>
  <si>
    <t>Ministerio de Relaciones Exteriores</t>
  </si>
  <si>
    <t>Ministerio de Gobierno</t>
  </si>
  <si>
    <t>Ministerio de Educación</t>
  </si>
  <si>
    <t>Ministerio de Defensa</t>
  </si>
  <si>
    <t>Ministerio de la Presidencia</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</si>
  <si>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</si>
  <si>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</si>
  <si>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</si>
  <si>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</si>
  <si>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</si>
  <si>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</si>
  <si>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</si>
  <si>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</si>
  <si>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</si>
  <si>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</si>
  <si>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</si>
  <si>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</si>
  <si>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</si>
  <si>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</si>
  <si>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</si>
  <si>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</si>
  <si>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</si>
  <si>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</si>
  <si>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</si>
  <si>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</si>
  <si>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</si>
  <si>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</si>
  <si>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Mayor de San Simón</t>
  </si>
  <si>
    <t>Universidad Técnica de Oruro</t>
  </si>
  <si>
    <t>Universidad Autónoma Tomás Frías</t>
  </si>
  <si>
    <t>Universidad Autónoma Juan Misael Saracho</t>
  </si>
  <si>
    <t>Universidad Autónoma Gabriel René Moreno</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</si>
  <si>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</si>
  <si>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</si>
  <si>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</si>
  <si>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</si>
  <si>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</si>
  <si>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</si>
  <si>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</si>
  <si>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</si>
  <si>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</si>
  <si>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</si>
  <si>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</si>
  <si>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</si>
  <si>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</si>
  <si>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</si>
  <si>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Registro Único para la Administración Tributaria Municipal</t>
  </si>
  <si>
    <t>Agencia para el Des. de las Macroreg. y Zonas Fronterizas</t>
  </si>
  <si>
    <t>Autoridad de Supervisión del Sistema Financiero</t>
  </si>
  <si>
    <t>Instituto Nacional de Estadística</t>
  </si>
  <si>
    <t>Administración de Servicios Portuarios - Bolivia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</si>
  <si>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</si>
  <si>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</si>
  <si>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</si>
  <si>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</si>
  <si>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</si>
  <si>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</si>
  <si>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</si>
  <si>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</si>
  <si>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</si>
  <si>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</si>
  <si>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</si>
  <si>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</si>
  <si>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</si>
  <si>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</si>
  <si>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</si>
  <si>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</si>
  <si>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</si>
  <si>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</si>
  <si>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</si>
  <si>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</si>
  <si>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</si>
  <si>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</si>
  <si>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</si>
  <si>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</si>
  <si>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</si>
  <si>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</si>
  <si>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</si>
  <si>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</si>
  <si>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</si>
  <si>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</si>
  <si>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</si>
  <si>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</si>
  <si>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</si>
  <si>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</si>
  <si>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</si>
  <si>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</si>
  <si>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</si>
  <si>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</si>
  <si>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</si>
  <si>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</si>
  <si>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</si>
  <si>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</si>
  <si>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</si>
  <si>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</si>
  <si>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</si>
  <si>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</si>
  <si>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</si>
  <si>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</si>
  <si>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</si>
  <si>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</si>
  <si>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</si>
  <si>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</si>
  <si>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</si>
  <si>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</si>
  <si>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</si>
  <si>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</si>
  <si>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</si>
  <si>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Corporación del Seguro Social Militar</t>
  </si>
  <si>
    <t>Caja Nacional de Salud</t>
  </si>
  <si>
    <t>Caja Petrolera de Salud</t>
  </si>
  <si>
    <t>Caja Bancaria Estatal de Salud</t>
  </si>
  <si>
    <t>Caja de Salud del Servicio Nal. de Caminos y Ramas Anexas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</si>
  <si>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</si>
  <si>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</si>
  <si>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</si>
  <si>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</si>
  <si>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</si>
  <si>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</si>
  <si>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</si>
  <si>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</si>
  <si>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</si>
  <si>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Yacimientos Petrolíferos Fiscales Bolivianos</t>
  </si>
  <si>
    <t>Empresa Nacional de Electricidad</t>
  </si>
  <si>
    <t>Corporación Minera de Bolivia</t>
  </si>
  <si>
    <t>Empresa Nacional de Ferrocarriles - Residual</t>
  </si>
  <si>
    <t>Transportes Aéreos Bolivianos</t>
  </si>
  <si>
    <t>Empresa Naviera Boliviana</t>
  </si>
  <si>
    <t>Empresa de Apoyo a la Producción de Alimentos</t>
  </si>
  <si>
    <t>Empresa Siderúrgica del Mutún</t>
  </si>
  <si>
    <t>Boliviana de Aviación</t>
  </si>
  <si>
    <t>Depósitos Aduaneros Bolivianos</t>
  </si>
  <si>
    <t>Empresa Boliviana de Industrializacion de Hidrocarburos</t>
  </si>
  <si>
    <t>Agencia Boliviana Espacial</t>
  </si>
  <si>
    <t>Empresa Azucarera San Buenaventura</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</si>
  <si>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</si>
  <si>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</si>
  <si>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</si>
  <si>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</si>
  <si>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</si>
  <si>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</si>
  <si>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</si>
  <si>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</si>
  <si>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</si>
  <si>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</si>
  <si>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</si>
  <si>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</si>
  <si>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</si>
  <si>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</si>
  <si>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</si>
  <si>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</si>
  <si>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</si>
  <si>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</si>
  <si>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</si>
  <si>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</si>
  <si>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</si>
  <si>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</si>
  <si>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</si>
  <si>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</si>
  <si>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</si>
  <si>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</si>
  <si>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</si>
  <si>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</si>
  <si>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</si>
  <si>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</si>
  <si>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</si>
  <si>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</si>
  <si>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</si>
  <si>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</si>
  <si>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</si>
  <si>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</si>
  <si>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</si>
  <si>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</si>
  <si>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</si>
  <si>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</si>
  <si>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</si>
  <si>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</si>
  <si>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</si>
  <si>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</si>
  <si>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</si>
  <si>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</si>
  <si>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</si>
  <si>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</si>
  <si>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</si>
  <si>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</si>
  <si>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</si>
  <si>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</si>
  <si>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</si>
  <si>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</si>
  <si>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</si>
  <si>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</si>
  <si>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</si>
  <si>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</si>
  <si>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</si>
  <si>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</si>
  <si>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</si>
  <si>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</si>
  <si>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</si>
  <si>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</si>
  <si>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</si>
  <si>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</si>
  <si>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</si>
  <si>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</si>
  <si>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</si>
  <si>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</si>
  <si>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</si>
  <si>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</si>
  <si>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</si>
  <si>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</si>
  <si>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</si>
  <si>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</si>
  <si>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</si>
  <si>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</si>
  <si>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</si>
  <si>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</si>
  <si>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</si>
  <si>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</si>
  <si>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</si>
  <si>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</si>
  <si>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</si>
  <si>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</si>
  <si>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</si>
  <si>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</si>
  <si>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</si>
  <si>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</si>
  <si>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</si>
  <si>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</si>
  <si>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</si>
  <si>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</si>
  <si>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</si>
  <si>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</si>
  <si>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</si>
  <si>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</si>
  <si>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</si>
  <si>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</si>
  <si>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</si>
  <si>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</si>
  <si>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</si>
  <si>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</si>
  <si>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</si>
  <si>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</si>
  <si>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</si>
  <si>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</si>
  <si>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</si>
  <si>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</si>
  <si>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</si>
  <si>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</si>
  <si>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</si>
  <si>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</si>
  <si>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</si>
  <si>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</si>
  <si>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</si>
  <si>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</si>
  <si>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</si>
  <si>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</si>
  <si>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</si>
  <si>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</si>
  <si>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</si>
  <si>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</si>
  <si>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</si>
  <si>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</si>
  <si>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</si>
  <si>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</si>
  <si>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</si>
  <si>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</si>
  <si>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</si>
  <si>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</si>
  <si>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</si>
  <si>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</si>
  <si>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</si>
  <si>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</si>
  <si>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</si>
  <si>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</si>
  <si>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</si>
  <si>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</si>
  <si>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</si>
  <si>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</si>
  <si>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</si>
  <si>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</si>
  <si>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</si>
  <si>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</si>
  <si>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</si>
  <si>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</si>
  <si>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</si>
  <si>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</si>
  <si>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</si>
  <si>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</si>
  <si>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</si>
  <si>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</si>
  <si>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</si>
  <si>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</si>
  <si>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</si>
  <si>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</si>
  <si>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</si>
  <si>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</si>
  <si>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</si>
  <si>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</si>
  <si>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</si>
  <si>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</si>
  <si>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</si>
  <si>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</si>
  <si>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</si>
  <si>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</si>
  <si>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</si>
  <si>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</si>
  <si>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</si>
  <si>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</si>
  <si>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</si>
  <si>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</si>
  <si>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</si>
  <si>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</si>
  <si>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</si>
  <si>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</si>
  <si>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</si>
  <si>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</si>
  <si>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</si>
  <si>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</si>
  <si>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</si>
  <si>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</si>
  <si>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</si>
  <si>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</si>
  <si>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</si>
  <si>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</si>
  <si>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</si>
  <si>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</si>
  <si>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</si>
  <si>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</si>
  <si>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</si>
  <si>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</si>
  <si>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</si>
  <si>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</si>
  <si>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</si>
  <si>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</si>
  <si>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</si>
  <si>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</si>
  <si>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</si>
  <si>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</si>
  <si>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</si>
  <si>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</si>
  <si>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</si>
  <si>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</si>
  <si>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</si>
  <si>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</si>
  <si>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</si>
  <si>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</si>
  <si>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</si>
  <si>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</si>
  <si>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</si>
  <si>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</si>
  <si>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</si>
  <si>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</si>
  <si>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</si>
  <si>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</si>
  <si>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</si>
  <si>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</si>
  <si>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</si>
  <si>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</si>
  <si>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</si>
  <si>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</si>
  <si>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</si>
  <si>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</si>
  <si>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</si>
  <si>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</si>
  <si>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</si>
  <si>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</si>
  <si>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</si>
  <si>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</si>
  <si>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</si>
  <si>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</si>
  <si>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</si>
  <si>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</si>
  <si>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</si>
  <si>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</si>
  <si>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</si>
  <si>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</si>
  <si>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</si>
  <si>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</si>
  <si>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</si>
  <si>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</si>
  <si>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</si>
  <si>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</si>
  <si>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</si>
  <si>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</si>
  <si>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</si>
  <si>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</si>
  <si>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</si>
  <si>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</si>
  <si>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</si>
  <si>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</si>
  <si>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</si>
  <si>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</si>
  <si>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</si>
  <si>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</si>
  <si>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</si>
  <si>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</si>
  <si>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</si>
  <si>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</si>
  <si>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</si>
  <si>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</si>
  <si>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</si>
  <si>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</si>
  <si>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</si>
  <si>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</si>
  <si>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Entre Ríos</t>
  </si>
  <si>
    <t>Gobierno Autónomo Municipal de Cotoca</t>
  </si>
  <si>
    <t>Gobierno Autónomo Municipal de Porongo (Ayacucho)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</si>
  <si>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</si>
  <si>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</si>
  <si>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</si>
  <si>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</si>
  <si>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</si>
  <si>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</si>
  <si>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</si>
  <si>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</si>
  <si>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</si>
  <si>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</si>
  <si>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</si>
  <si>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</si>
  <si>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</si>
  <si>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</si>
  <si>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</si>
  <si>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</si>
  <si>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</si>
  <si>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</si>
  <si>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</si>
  <si>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</si>
  <si>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</si>
  <si>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</si>
  <si>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</si>
  <si>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</si>
  <si>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</si>
  <si>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</si>
  <si>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</si>
  <si>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</si>
  <si>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</si>
  <si>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</si>
  <si>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</si>
  <si>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</si>
  <si>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</si>
  <si>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</si>
  <si>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</si>
  <si>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</si>
  <si>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</si>
  <si>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</si>
  <si>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</si>
  <si>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</si>
  <si>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</si>
  <si>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</si>
  <si>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</si>
  <si>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</si>
  <si>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</si>
  <si>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</si>
  <si>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</si>
  <si>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</si>
  <si>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</si>
  <si>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</si>
  <si>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</si>
  <si>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</si>
  <si>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</si>
  <si>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</si>
  <si>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</si>
  <si>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</si>
  <si>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</si>
  <si>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</si>
  <si>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</si>
  <si>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</si>
  <si>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</si>
  <si>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</si>
  <si>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</si>
  <si>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</si>
  <si>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</si>
  <si>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</si>
  <si>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</si>
  <si>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</si>
  <si>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</si>
  <si>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</si>
  <si>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</si>
  <si>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</si>
  <si>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</si>
  <si>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</si>
  <si>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</si>
  <si>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</si>
  <si>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</si>
  <si>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</si>
  <si>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</si>
  <si>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</si>
  <si>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</si>
  <si>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AGUA POTABLE Y ALCANTARILLADO VIACHA</t>
  </si>
  <si>
    <t>ENTIDAD MUNICIPAL DE ASEO URBANO SUCRE</t>
  </si>
  <si>
    <t>EMPRESA MUNICIPAL DE AREAS VERDES SUCRE</t>
  </si>
  <si>
    <t xml:space="preserve">Empresa Municipal de Servicio de Aseo </t>
  </si>
  <si>
    <t>Empresa Municipal de Áreas Verdes, Parques y Forestación</t>
  </si>
  <si>
    <t>Empresa Municipal de Asfaltos y Vías</t>
  </si>
  <si>
    <t>EMPRESA PÚBLICA DEPARTAMENTAL ESTRATÉGICA DE AGUAS - LA PAZ</t>
  </si>
  <si>
    <t>EMPRESA PUBLICA MUNICIPAL DE SERVICIOS DE AGUA Y ALCANTARRILLADO SANITARIO DE COBIJA</t>
  </si>
  <si>
    <t>ENTIDAD MATADERO FRIGORIFICO MUNICIPAL DE TARIJA</t>
  </si>
  <si>
    <t>ENTIDAD ASEO MUNICIPAL DE TARIJA</t>
  </si>
  <si>
    <t>ENTIDAD OBRAS PUBLICAS MUNICIPALES DE TARIJA</t>
  </si>
  <si>
    <t>ENTIDAD ORDENAMIENTO TERRITORIAL DE TARIJA</t>
  </si>
  <si>
    <t>ENTIDAD ORDEN Y SEGURIDAD CIUDADANA MUNICIPAL DE TARIJA</t>
  </si>
  <si>
    <t>EMPRESA MUNICIPAL AUTONOMA DE AGUA POTABLE Y ALCANTARILLADO  DE YACUIBA</t>
  </si>
  <si>
    <t>99 - 01</t>
  </si>
  <si>
    <t>DIRECCIÓN GENERAL DE PROGRAMACIÓN Y OPERACIONES DEL TESORO</t>
  </si>
  <si>
    <t>99 - 02</t>
  </si>
  <si>
    <t>99 - 03</t>
  </si>
  <si>
    <t>DIRECCIÓN GENERAL DE CRÉDITO PÚBLICO</t>
  </si>
  <si>
    <t>99 - 04</t>
  </si>
  <si>
    <t>DIRECCIÓN GENERAL DE ADMINISTRACIÓN Y FINANZAS TERRITORIALES</t>
  </si>
  <si>
    <t>99 - 07</t>
  </si>
  <si>
    <t>DIRECCIÓN GENERAL DE PENSIONES Y JUBILACIONES</t>
  </si>
  <si>
    <t>AFP</t>
  </si>
  <si>
    <t>CONTA</t>
  </si>
  <si>
    <t>N/I</t>
  </si>
  <si>
    <t>CDT</t>
  </si>
  <si>
    <t>Nro. 
TRL</t>
  </si>
  <si>
    <t>TOTAL</t>
  </si>
  <si>
    <t>TOTALES</t>
  </si>
  <si>
    <t>DETALLE DE OPERACIONES SIN REGULARIZACIÓN POR ENTIDADES</t>
  </si>
  <si>
    <t>(EXPRESADO EN BOLIVIANOS)</t>
  </si>
  <si>
    <t>CUT Bs</t>
  </si>
  <si>
    <t>CUT $US</t>
  </si>
  <si>
    <t>COD.</t>
  </si>
  <si>
    <t>RESP.</t>
  </si>
  <si>
    <t>TOTAL PENDIENTES</t>
  </si>
  <si>
    <t>CONSIDERACIONES GENERALES DEL FORMULARIO</t>
  </si>
  <si>
    <t>BOD Boletas de Depósito</t>
  </si>
  <si>
    <t>• Corresponden a depósitos realizados a la Cuenta Única del Tesoro (CUT) que indican en la glosa la entidad beneficiaria o el número de Libreta específica.</t>
  </si>
  <si>
    <t>CRV Créditos Varios</t>
  </si>
  <si>
    <t xml:space="preserve">•  Son operaciones de créditos o abonos en la CUT, correspondientes a Notas de Crédito, Transferencias y Traspasos a la CUT. </t>
  </si>
  <si>
    <t>• En base a los antecedentes que originaron la operación la entidad deberá realizar los registros de C-21's presupuestarios, según el presupuesto de recursos asignado en la gestión vigente. Para el registro de Donaciones deberá describir en la glosa los documentos que originaron la operación: el número de convenio o contrato, nombre del programa o proyecto a ejecutar y otros que permita identificarla correctamente. Para Créditos Externos, deberán elaborar el comprobante manual C-21 CIP (s/g formato Excel) el mismo debe ser remitido a la DGCF con las firmas respectivas para su CONCILIACIÓN, con los documentos de respaldos necesarios.</t>
  </si>
  <si>
    <t>SWF Créditos por SWIFT</t>
  </si>
  <si>
    <t xml:space="preserve">• Son créditos originados por desembolsos del exterior (transferencias internacionales) provenientes de préstamos, donaciones, etc. </t>
  </si>
  <si>
    <t>• La entidad deberá realizar la regularización estas operaciones en el SIGMA en base a las mismas consideraciones de los Créditos Varios (CRV).</t>
  </si>
  <si>
    <t>COB  Comisiones Bancarias Administrativas</t>
  </si>
  <si>
    <t>• Regularizar las comisiones bancarias mediante C-31 de "Regularización" afectando el presupuesto del gasto (Fuentes: 11, 20, 80 y 70) según corresponda.</t>
  </si>
  <si>
    <t>DEV  Débitos Varios</t>
  </si>
  <si>
    <t>• En base a los antecedentes la entidad deberá realizar el registro C-31 de "Regularización" según el presupuesto de gasto. Para las transferencias de recursos al TGN deberá describir en la glosa el origen de los recursos: notas, normativa aplicada, periodo recaudado, etc.</t>
  </si>
  <si>
    <t>• Corresponde a débitos por comisiones que cobra el BCB a las operaciones que requieren compra - venta de divisas.</t>
  </si>
  <si>
    <t>• La entidad realizará la regularización de estas operaciones en base a las mismas consideraciones de las Comisiones Bancarias Administrativas (COB).</t>
  </si>
  <si>
    <t>DDC  Diferencial Cambiario</t>
  </si>
  <si>
    <t>• Débitos o créditos que realiza el BCB por las diferencias cambiarias positivas o negativas provenientes de operaciones en moneda extranjera.</t>
  </si>
  <si>
    <t>• Según el saldo (de débito o crédito) la entidad realizará los registros de C-21, C-31 o C-32 presupuestarios de "Regularización" en el SIGMA.</t>
  </si>
  <si>
    <t xml:space="preserve">NTI  Nota Impresa de Pago Deuda Pública </t>
  </si>
  <si>
    <t>• Débitos generados por el pago del servicio de la deuda pública.</t>
  </si>
  <si>
    <t>• Estas operaciones se regularizan mediante comprobante C-31 de "Regularización" afectando el presupuesto asignando en la gestión vigente.</t>
  </si>
  <si>
    <t>• Son débitos provenientes de pagos o cancelación de títulos valores que realiza el BCB a través de operaciones de débito a cuentas del TGN.</t>
  </si>
  <si>
    <t>• Según el saldo (ganancia o pérdida) se realizan los registros C-21 o C-31 presupuestarios previendo la debida asignación presupuestaria de las pérdidas; por lo que se recomienda realizar seguimiento continuo para tomar acciones oportunas.</t>
  </si>
  <si>
    <t>CDI  Cambios de Imputación</t>
  </si>
  <si>
    <t>• Corresponde a ingresos automáticos (C-21 SIP – Aux. Grupos 59100 al 59900) generados por Recaudaciones (depósitos) diarios en Cuenta(s) recaudadora(s).</t>
  </si>
  <si>
    <r>
      <t xml:space="preserve">Nota importante: </t>
    </r>
    <r>
      <rPr>
        <sz val="8"/>
        <color theme="1"/>
        <rFont val="Calibri"/>
        <family val="2"/>
      </rPr>
      <t>Los casos especiales no descritos anteriormente que puedan implicar otra forma de regularización deben ser coordinados con la Dirección General de Contabilidad Fiscal.</t>
    </r>
  </si>
  <si>
    <t>Acreedores</t>
  </si>
  <si>
    <t>No Identificado</t>
  </si>
  <si>
    <t>Dirección General de Programación y Operaciones del Tesoro</t>
  </si>
  <si>
    <t xml:space="preserve">CÓDIGO ENTIDAD      </t>
  </si>
  <si>
    <t>QUE AFECTAN A LAS CUENTAS ÚNICAS DEL TESORO EN BOLIVIANOS Y DÓLARES
(EXPRESADO EN BOLIVIANOS)</t>
  </si>
  <si>
    <t xml:space="preserve">CUT </t>
  </si>
  <si>
    <t>TFD</t>
  </si>
  <si>
    <t>TRL Bs
Crédito</t>
  </si>
  <si>
    <t>TRL Bs
Débito</t>
  </si>
  <si>
    <t>TRL USD
Débito</t>
  </si>
  <si>
    <t>TRL USD
Crédito</t>
  </si>
  <si>
    <t>CDC</t>
  </si>
  <si>
    <t>DAU</t>
  </si>
  <si>
    <t>DVD</t>
  </si>
  <si>
    <t>Diferencial Cambiario en Compra Venta de Divisas</t>
  </si>
  <si>
    <t>Comisiones Bancarias</t>
  </si>
  <si>
    <t>Nota Impresa de Pago de Deuda Pública</t>
  </si>
  <si>
    <t>Cierre Definitivo de Cuentas</t>
  </si>
  <si>
    <t>Debito Automático Instruido por el VTCP</t>
  </si>
  <si>
    <t>Fondo de Desarrollo Indigena</t>
  </si>
  <si>
    <t>Agencia de Gobierno Electrónico y Tecnologías de Información y Comunicación</t>
  </si>
  <si>
    <t>Agencia Boliviana de Energía Nuclear</t>
  </si>
  <si>
    <t>Servicio Nacional Textil</t>
  </si>
  <si>
    <t>Gestora Pública de la Seguridad Social de Largo Plazo</t>
  </si>
  <si>
    <t>EMPRESA MUNICIPAL DE AGUA POTABLE Y ALCANTARILLADO SANITARIO DE URIONDO</t>
  </si>
  <si>
    <t>00099021001</t>
  </si>
  <si>
    <t>Conservatorio Plurinacional de Musica</t>
  </si>
  <si>
    <t xml:space="preserve">Servicio Geológico Minero </t>
  </si>
  <si>
    <t>Empresa Estatal "Boliviana de Turismo"</t>
  </si>
  <si>
    <t>Cuenta Contable</t>
  </si>
  <si>
    <t>Las operaciones en las CUT’s en moneda Bolivianos y Dólares, ambas deben ser registradas en moneda Nacional “Bolivianos”, para el caso de operaciones originadas en moneda extranjera “Dólares” se debe incorporar la Fecha de extracto, Tipo de Cambio "Compra".</t>
  </si>
  <si>
    <r>
      <rPr>
        <b/>
        <sz val="8"/>
        <color theme="1"/>
        <rFont val="Calibri"/>
        <family val="2"/>
      </rPr>
      <t xml:space="preserve">DAU Debito Automatico Instruido por el VTCP 
• </t>
    </r>
    <r>
      <rPr>
        <sz val="8"/>
        <color theme="1"/>
        <rFont val="Calibri"/>
        <family val="2"/>
      </rPr>
      <t>Operación de deducción de recursos realizada a cuentas corrientes fiscales por incumplimiento de convenio, contratos o cualquier obligación a una entidad con o sin intervención del titular.
• En base a los antecedentes del caso la entidad debera regularizar mediante C-31 CIP de Regularización  afectando a la estructura presupuestaria respectiva, de la misma forma en el caso que corresponda a un credito la entidad debera realizar la regularización mediante un C-21 CIP o C32 segun corresponda.</t>
    </r>
  </si>
  <si>
    <t>• Son débitos que realiza el BCB por el cobro de comisiones bancarias por las operaciones que se realizan en la CUT.</t>
  </si>
  <si>
    <t>• Operaciones solicitadas por la entidad, generados por transferencias o cargos bancarios que realiza el BCB.</t>
  </si>
  <si>
    <t xml:space="preserve">PTV  Pago de Títulos - Valores </t>
  </si>
  <si>
    <t>• Débitos o créditos que aplica el BCB por la revalorización de la moneda nacional por efectos de la variación del valor en moneda origen (moneda extranjera).</t>
  </si>
  <si>
    <r>
      <t>-</t>
    </r>
    <r>
      <rPr>
        <sz val="8"/>
        <color theme="1"/>
        <rFont val="Times New Roman"/>
        <family val="1"/>
      </rPr>
      <t xml:space="preserve">           </t>
    </r>
    <r>
      <rPr>
        <sz val="8"/>
        <color theme="1"/>
        <rFont val="Calibri"/>
        <family val="2"/>
      </rPr>
      <t>Con Presupuesto, ingreso o gasto cuando corresponda, elaborar el registro C21 o C31.</t>
    </r>
  </si>
  <si>
    <r>
      <t>-</t>
    </r>
    <r>
      <rPr>
        <sz val="8"/>
        <color theme="1"/>
        <rFont val="Times New Roman"/>
        <family val="1"/>
      </rPr>
      <t xml:space="preserve">           </t>
    </r>
    <r>
      <rPr>
        <sz val="8"/>
        <color theme="1"/>
        <rFont val="Calibri"/>
        <family val="2"/>
      </rPr>
      <t>Sin Presupuesto y/o Contablemente, elaborar el C21 o C31 cuando afecte a un registro de origen Sin Imputación, se recomienda coordinar con la Dirección General de Contabilidad Fiscal exponiendo todos los antecedentes.</t>
    </r>
  </si>
  <si>
    <t>REGISTRO EN EL SIGEP</t>
  </si>
  <si>
    <t>-</t>
  </si>
  <si>
    <t>Crédito por Dividendo de Títulos Valores</t>
  </si>
  <si>
    <r>
      <t xml:space="preserve">A continuación se describe los </t>
    </r>
    <r>
      <rPr>
        <b/>
        <sz val="8"/>
        <color theme="1"/>
        <rFont val="Calibri"/>
        <family val="2"/>
      </rPr>
      <t xml:space="preserve">códigos de operación más recurrentes </t>
    </r>
    <r>
      <rPr>
        <sz val="8"/>
        <color theme="1"/>
        <rFont val="Calibri"/>
        <family val="2"/>
      </rPr>
      <t>que afectan a la Cuenta Única del Tesoro:</t>
    </r>
  </si>
  <si>
    <r>
      <t xml:space="preserve">TRC TRANSFERENCIA ENTRE CUENTAS
• </t>
    </r>
    <r>
      <rPr>
        <sz val="8"/>
        <color theme="1"/>
        <rFont val="Calibri"/>
        <family val="2"/>
      </rPr>
      <t>Operaciones solicitadas por cada entidad, generados por transferencias y/o gastos operativos que realiza el VTCP.
• En base a los antecedentes cada entidad deberá realizar el registro C-31 o C-21 de "Regularización" según corresponda o solicitar el traspaso (TBP) a la DGCF.</t>
    </r>
  </si>
  <si>
    <t>RVL  Revalorización de Moneda Nacional</t>
  </si>
  <si>
    <t>• A estas operaciones se las debe asignar el Rubro correspondiente según el Presupuesto de Recursos, siempre y cuando no corresponda a un depósito erróneo o disminución de algún exigible.</t>
  </si>
  <si>
    <r>
      <t xml:space="preserve">CDT CREDITO PARA DIVIDENDO DE TITULOS VALOR
• </t>
    </r>
    <r>
      <rPr>
        <sz val="8"/>
        <rFont val="Calibri"/>
        <family val="2"/>
      </rPr>
      <t>Acreditación efectuada por el BCB a cuenta del TGN por el cobro de dividendos de  titulos valores.
• Operaciones que deben ser regularizadas a través de C-21 afectando al rubro respectivo.</t>
    </r>
  </si>
  <si>
    <t>5.9.3</t>
  </si>
  <si>
    <t>5.9.4</t>
  </si>
  <si>
    <t>5.9.7</t>
  </si>
  <si>
    <t>5.9.8</t>
  </si>
  <si>
    <t>NO_CONCILIADO</t>
  </si>
  <si>
    <t>NTE</t>
  </si>
  <si>
    <t>CTV</t>
  </si>
  <si>
    <t>Nota de Transferencia Electrónica</t>
  </si>
  <si>
    <t>Ministerio de Justicia y Transparencia Institucional</t>
  </si>
  <si>
    <r>
      <t xml:space="preserve">El formulario de Operaciones Pendientes en la CUT tiene por objetivo, comunicar que en el período evaluado su Entidad no ha regularizado operaciones mediante el registro de   C-21's, C-31's o C-32’s en el SIGEP, por lo que se solicita revisar los anexos adjuntos y evaluar las operaciones a ser regularizadas por la entidad. Concluido el registro debe comunicar a la Dirección General de Contabilidad Fiscal – DGCF para su respectiva conciliación concluyendo el ciclo integrado en el SIGEP. Cabe aclarar que el FORMULARIO </t>
    </r>
    <r>
      <rPr>
        <b/>
        <sz val="8"/>
        <color theme="1"/>
        <rFont val="Calibri"/>
        <family val="2"/>
      </rPr>
      <t>es un medio de comunicación y alerta</t>
    </r>
    <r>
      <rPr>
        <sz val="8"/>
        <color theme="1"/>
        <rFont val="Calibri"/>
        <family val="2"/>
      </rPr>
      <t>,</t>
    </r>
    <r>
      <rPr>
        <b/>
        <sz val="8"/>
        <color theme="1"/>
        <rFont val="Calibri"/>
        <family val="2"/>
      </rPr>
      <t xml:space="preserve"> mas no se constituye en un documento de respaldo</t>
    </r>
    <r>
      <rPr>
        <sz val="8"/>
        <color theme="1"/>
        <rFont val="Calibri"/>
        <family val="2"/>
      </rPr>
      <t xml:space="preserve"> para el registro de la operación, siendo responsabilidad de la entidad el análisis, evaluación y regularización oportuna en función a los antecedentes de cada una de las operaciones, a fin de mantener en línea la ejecución presupuestaria de ingresos y gastos de manera mensual y comunicar el mismo a la Dirección General de Contabilidad Fiscal (Disposición Final Tercera  de la Ley Nº856).</t>
    </r>
  </si>
  <si>
    <t>YAP</t>
  </si>
  <si>
    <t>PLS</t>
  </si>
  <si>
    <t>WAM</t>
  </si>
  <si>
    <t>JAD</t>
  </si>
  <si>
    <t>MVP</t>
  </si>
  <si>
    <t>JMT</t>
  </si>
  <si>
    <t>SGP</t>
  </si>
  <si>
    <t>ETC</t>
  </si>
  <si>
    <t>Nro. Comp. BCB</t>
  </si>
  <si>
    <t>Tipo de Operación</t>
  </si>
  <si>
    <t>Fecha Extracto</t>
  </si>
  <si>
    <t>Nro. Doc. Extracto</t>
  </si>
  <si>
    <t>Glosa</t>
  </si>
  <si>
    <t>Entidad</t>
  </si>
  <si>
    <t>D.A.</t>
  </si>
  <si>
    <t>C-21 CIP</t>
  </si>
  <si>
    <t>C-31 CIP</t>
  </si>
  <si>
    <t>C-31 SIP</t>
  </si>
  <si>
    <t>C-21 SIP</t>
  </si>
  <si>
    <t>Importe</t>
  </si>
  <si>
    <t>Descripción</t>
  </si>
  <si>
    <t>Total</t>
  </si>
  <si>
    <t>Estado Actual</t>
  </si>
  <si>
    <t>IDH</t>
  </si>
  <si>
    <t>CONTABILIZACION ORDENES DE TRANSFERENCIA GRACOS</t>
  </si>
  <si>
    <t>QUE AFECTAN A LA CUENTA ÚNICA DEL TESORO EN DÓLARES (CUT) No. 5970034001</t>
  </si>
  <si>
    <t>DETALLE DE OPERACIONES SIN REGULARIZACIÓN POR TRANSFERENCIAS ENTRE LIBRETAS (TRL)</t>
  </si>
  <si>
    <t>RCC</t>
  </si>
  <si>
    <t>MZC</t>
  </si>
  <si>
    <t>Empresa Pública "Editorial del Estado Plurinacional de Bolivia"</t>
  </si>
  <si>
    <t>Empresa Estratégica Boliviana de Construcción y Conservación de Infraestructura Civil</t>
  </si>
  <si>
    <t>Empresa Estatal de Transporte por Cable "Mi teleférico"</t>
  </si>
  <si>
    <r>
      <t xml:space="preserve">QUE AFECTAN A LA CUENTA ÚNICA DEL TESORO EN BOLIVIANOS (CUT) No. </t>
    </r>
    <r>
      <rPr>
        <b/>
        <sz val="12"/>
        <rFont val="Calibri"/>
        <family val="2"/>
        <scheme val="minor"/>
      </rPr>
      <t>3987069001</t>
    </r>
  </si>
  <si>
    <r>
      <t xml:space="preserve">QUE AFECTAN A LA CUENTA ÚNICA DEL TESORO EN DÓLARES (CUT) No. </t>
    </r>
    <r>
      <rPr>
        <b/>
        <sz val="12"/>
        <rFont val="Calibri"/>
        <family val="2"/>
        <scheme val="minor"/>
      </rPr>
      <t>5970034001</t>
    </r>
  </si>
  <si>
    <t>Empresa Pública Nacional Estratégica de Yacimientos de Litio Bolivianos</t>
  </si>
  <si>
    <t>TCR</t>
  </si>
  <si>
    <t>Transferencia de Cuentas Recaudadoras de la EBP</t>
  </si>
  <si>
    <t xml:space="preserve">• Se debe coordinar con la Dirección General de Contabilidad Fiscal, el relacionamiento matricial, con base a los conceptos detallados en el Instructivo de la Cuenta Bancaria y el presupuesto de recursos de la gestión vigente. </t>
  </si>
  <si>
    <t xml:space="preserve">TCR Transferencia de Cuentas Recaudadoras de la EBP
</t>
  </si>
  <si>
    <t>• Corresponden a Tranferencias de recursos de Cuentas Fiscales de Tipo Recaudadora de la Entidad Bancaria Pública, pendientes de reguliarizacion  en las Cuentas Únicas del Tesoro.</t>
  </si>
  <si>
    <t>Dirección General de Administración y Finanzas Territoriales</t>
  </si>
  <si>
    <t>DETALLE DE OPERACIONES TCR SIN REGULARIZACIÓN</t>
  </si>
  <si>
    <t>CUENTA BANCARIA</t>
  </si>
  <si>
    <t>DENOMINACIÓN</t>
  </si>
  <si>
    <t>CÓD. ENT.</t>
  </si>
  <si>
    <t>DA</t>
  </si>
  <si>
    <t>IMPORTE (Bs)</t>
  </si>
  <si>
    <t>Coordinar Automatización C-21's</t>
  </si>
  <si>
    <t>Dirección General de Crédito Público</t>
  </si>
  <si>
    <t>Autoridad de Supervisión de la Seguridad Social de Corto Plazo</t>
  </si>
  <si>
    <t>Adm.de Aeropuertos y Servicios Auxiliares a la Naveg. Aérea</t>
  </si>
  <si>
    <t>VICEPRESIDENCIA DEL ESTADO PLURINACIONAL</t>
  </si>
  <si>
    <t>MINISTERIO DE RELACIONES EXTERIORES</t>
  </si>
  <si>
    <t>MINISTERIO DE GOBIERNO</t>
  </si>
  <si>
    <t>MINISTERIO DE DEFENSA</t>
  </si>
  <si>
    <t>MINISTERIO DE LA PRESIDENCIA</t>
  </si>
  <si>
    <t>MINISTERIO DE JUSTICIA Y TRANSPARENCIA INSTITUCIONAL</t>
  </si>
  <si>
    <t>MINISTERIO DE ECONOMÍA Y FINANZAS PÚBLICAS</t>
  </si>
  <si>
    <t>MINISTERIO DE DESARROLLO PRODUCTIVO Y ECONOMÍA PLURAL</t>
  </si>
  <si>
    <t>MINISTERIO DE DESARROLLO RURAL Y TIERRAS</t>
  </si>
  <si>
    <t>MINISTERIO DE PLANIFICACIÓN DEL DESARROLLO</t>
  </si>
  <si>
    <t>MINISTERIO DE TRABAJO, EMPLEO Y PREVISIÓN SOCIAL</t>
  </si>
  <si>
    <t>MINISTERIO DE MINERÍA Y METALURGIA</t>
  </si>
  <si>
    <t>MINISTERIO DE OBRAS PÚBLICAS, SERVICIOS Y VIVIENDA</t>
  </si>
  <si>
    <t>MINISTERIO DE MEDIO AMBIENTE Y AGUA</t>
  </si>
  <si>
    <t>ORQUESTA SINFÓNICA NACIONAL</t>
  </si>
  <si>
    <t>CONSERVATORIO PLURINACIONAL DE MUSICA</t>
  </si>
  <si>
    <t>INSTITUTO BOLIVIANO DE LA CEGUERA</t>
  </si>
  <si>
    <t>COMITÉ NACIONAL DE LA PERSONA CON DISCAPACIDAD</t>
  </si>
  <si>
    <t>DIRECCIÓN GENERAL DE AERONÁUTICA CIVIL</t>
  </si>
  <si>
    <t>AGENCIA PARA EL DES. DE LA SOC. DE LA INFORMACIÓN EN BOLIVIA</t>
  </si>
  <si>
    <t>ACADEMIA NACIONAL DE CIENCIAS</t>
  </si>
  <si>
    <t>ESCUELA DE GESTIÓN PÚBLICA PLURINACIONAL</t>
  </si>
  <si>
    <t>FONDO DE FINANCIAMIENTO PARA LA MINERÍA</t>
  </si>
  <si>
    <t>SERVICIO DE DESARROLLO DE LAS EMPRESAS PÚB. PRODUCTIVAS</t>
  </si>
  <si>
    <t>LOTERÍA NACIONAL DE BENEFICENCIA Y SALUBRIDAD</t>
  </si>
  <si>
    <t>CONSEJO NACIONAL DE VIVIENDA POLICIAL</t>
  </si>
  <si>
    <t>COMITÉ EJECUTIVO DE LA UNIVERSIDAD BOLIVIANA</t>
  </si>
  <si>
    <t>UNIVERSIDAD MAYOR REAL Y PONTIFICIA DE SAN FRANCISCO XAVIER</t>
  </si>
  <si>
    <t>UNIVERSIDAD MAYOR DE SAN ANDRÉS</t>
  </si>
  <si>
    <t>UNIVERSIDAD PÚBLICA DE EL ALTO</t>
  </si>
  <si>
    <t>UNIVERSIDAD MAYOR DE SAN SIMÓN</t>
  </si>
  <si>
    <t>UNIVERSIDAD TÉCNICA DE ORURO</t>
  </si>
  <si>
    <t>UNIVERSIDAD AUTÓNOMA TOMÁS FRÍAS</t>
  </si>
  <si>
    <t>UNIVERSIDAD NACIONAL SIGLO XX</t>
  </si>
  <si>
    <t>UNIVERSIDAD AUTÓNOMA JUAN MISAEL SARACHO</t>
  </si>
  <si>
    <t>UNIVERSIDAD AUTÓNOMA GABRIEL RENÉ MORENO</t>
  </si>
  <si>
    <t>UNIVERSIDAD AUTÓNOMA DEL BENI JOSÉ BALLIVIÁN</t>
  </si>
  <si>
    <t>UNIVERSIDAD AMAZÓNICA DE PANDO</t>
  </si>
  <si>
    <t>PROYECTO SUCRE CIUDAD UNIVERSITARIA</t>
  </si>
  <si>
    <t>SERVICIO PLURINACIONAL DE DEFENSA PÚBLICA</t>
  </si>
  <si>
    <t>OBSERVATORIO PLURINACIONAL DE LA CALIDAD  EDUCATIVA</t>
  </si>
  <si>
    <t>MUSEO NACIONAL DE HISTORIA NATURAL</t>
  </si>
  <si>
    <t>DIRECCIÓN DEL NOTARIADO PLURINACIONAL</t>
  </si>
  <si>
    <t>SERVICIO PLURINACIONAL DE ASISTENCIA A LA VÍCTIMA</t>
  </si>
  <si>
    <t>SERVICIO PARA LA PREVENCIÓN DE LA TORTURA</t>
  </si>
  <si>
    <t>OFICINATÉCNICA PARA EL FORTALECIMIENTO DE LA EMPRESA PÚBLICA</t>
  </si>
  <si>
    <t>AGENCIA NACIONAL DE HIDROCARBUROS</t>
  </si>
  <si>
    <t>AUTORIDAD GENERAL DE IMPUGNACIÓN TRIBUTARIA</t>
  </si>
  <si>
    <t>ESCUELA MILITAR DE INGENIERÍA</t>
  </si>
  <si>
    <t>CENTRO DE INVESTIGACIÓN AGRÍCOLA TROPICAL</t>
  </si>
  <si>
    <t>AUTORIDAD JURISDICCIONAL ADMINISTRATIVA MINERA</t>
  </si>
  <si>
    <t>SERVICIO AL MEJORAMIENTO DE LA NAVEGACIÓN AMAZÓNICA</t>
  </si>
  <si>
    <t>DIRECCIÓN ESTRATÉGICA DE REIVINDICACION MARÍTIMA, SILALA Y RECURSOS HÍDRICOS INTERNACIONALES</t>
  </si>
  <si>
    <t>REGISTRO ÚNICO PARA LA ADMINISTRACIÓN TRIBUTARIA MUNICIPAL</t>
  </si>
  <si>
    <t>AGENCIA PARA EL DES. DE LAS MACROREG. Y ZONAS FRONTERIZAS</t>
  </si>
  <si>
    <t>AUTORIDAD DE SUPERVISIÓN DEL SISTEMA FINANCIERO</t>
  </si>
  <si>
    <t>INSTITUTO NACIONAL DE ESTADÍSTICA</t>
  </si>
  <si>
    <t>UNIDAD DE ANÁLISIS DE POLÍTICAS SOCIALES Y ECONÓMICAS</t>
  </si>
  <si>
    <t>INSTITUTO NACIONAL DE REFORMA AGRARIA</t>
  </si>
  <si>
    <t>SERVICIO NACIONAL DE METEOROLOGÍA E HIDROLOGÍA</t>
  </si>
  <si>
    <t>SERV. NAL. DE REG. Y CONTROL DE LA COMER. DE MINERALES Y METALES</t>
  </si>
  <si>
    <t>INSTITUTO NACIONAL DE INNOVACIÓN AGROPECUARIA Y FORESTAL</t>
  </si>
  <si>
    <t>FONDO NACIONAL DE DESARROLLO FORESTAL</t>
  </si>
  <si>
    <t>INSUMOS BOLIVIA</t>
  </si>
  <si>
    <t>SERV. NAL. PARA LA SOSTENIBILIDAD EN SANEAMIENTO BÁSICO</t>
  </si>
  <si>
    <t>SERVICIO ESTATAL DE AUTONOMÍAS</t>
  </si>
  <si>
    <t>ZONA FRANCA COMERCIAL E INDUSTRIAL DE COBIJA</t>
  </si>
  <si>
    <t xml:space="preserve">SERVICIO GEOLÓGICO MINERO </t>
  </si>
  <si>
    <t>SERVICIO NACIONAL DE HIDROGRAFÍA NAVAL</t>
  </si>
  <si>
    <t>SERVICIO NACIONAL DE AEROFOTOGRAMETRÍA</t>
  </si>
  <si>
    <t>SERVICIO GEODÉSICO DE MAPAS</t>
  </si>
  <si>
    <t>CENTRAL DE ABASTECIMIENTO Y SUMINISTROS DE SALUD</t>
  </si>
  <si>
    <t>INSTITUTO NACIONAL DE SALUD OCUPACIONAL</t>
  </si>
  <si>
    <t>ENTIDAD EJECUTORA DE MEDIO AMBIENTE Y AGUA</t>
  </si>
  <si>
    <t>INSTITUTO DEL SEGURO AGRARIO</t>
  </si>
  <si>
    <t>DIREC. DPTAL. DE EDUCACIÓN  CHUQUISACA</t>
  </si>
  <si>
    <t>DIREC. DPTAL. DE EDUCACIÓN LA PAZ</t>
  </si>
  <si>
    <t>DIREC. DPTAL. DE EDUCACIÓN COCHABAMBA</t>
  </si>
  <si>
    <t>DIREC. DPTAL. DE EDUCACIÓN ORURO</t>
  </si>
  <si>
    <t>DIREC. DPTAL. DE EDUCACIÓN POTOSÍ</t>
  </si>
  <si>
    <t>DIREC. DPTAL. DE EDUCACIÓN TARIJA</t>
  </si>
  <si>
    <t>DIREC. DPTAL. DE EDUCACIÓN SANTA CRUZ</t>
  </si>
  <si>
    <t>DIREC. DPTAL. DE EDUCACIÓN BENI</t>
  </si>
  <si>
    <t>DIREC. DPTAL. DE EDUCACIÓN PANDO</t>
  </si>
  <si>
    <t>OFICINA TÉCNICA NACIONAL DE LOS RÍOS PILCOMAYO Y BERMEJO</t>
  </si>
  <si>
    <t>ADUANA NACIONAL</t>
  </si>
  <si>
    <t>FONDO NACIONAL DE INVERSIÓN PRODUCTIVA Y SOCIAL</t>
  </si>
  <si>
    <t>SERVICIO NACIONAL DE RIEGO</t>
  </si>
  <si>
    <t>SERVICIO DE IMPUESTOS NACIONALES</t>
  </si>
  <si>
    <t>ADMINISTRADORA BOLIVIANA DE CARRETERAS</t>
  </si>
  <si>
    <t>VÍAS BOLIVIA</t>
  </si>
  <si>
    <t>FUNDACIÓN CULTURAL DEL BANCO CENTRAL DE BOLIVIA</t>
  </si>
  <si>
    <t>UNIV. INDÍGENA BOL. COMUN. INTERCULTL PROD. TUPAK KATARI</t>
  </si>
  <si>
    <t>UNIV. INDÍGENA BOL. COMUN. INTERCULT PROD. CASIMIRO HUANCA</t>
  </si>
  <si>
    <t>UNIV. INDÍGENA BOL. COMUN. INTERCULT PROD. APIAGUAIKI TUPA</t>
  </si>
  <si>
    <t>SERVICIO DEPARTAMENTAL DE RIEGO - CHUQUISACA</t>
  </si>
  <si>
    <t>SERVICIO DEPARTAMENTAL DE RIEGO - LA PAZ</t>
  </si>
  <si>
    <t>SERVICIO DEPARTAMENTAL DE RIEGO - COCHABAMBA</t>
  </si>
  <si>
    <t>SERVICIO DEPARTAMENTAL DE RIEGO - ORURO</t>
  </si>
  <si>
    <t>SERVICIO DEPARTAMENTAL DE RIEGO - POTOSÍ</t>
  </si>
  <si>
    <t>SERVICIO DEPARTAMENTAL DE RIEGO - TARIJA</t>
  </si>
  <si>
    <t>AUTORIDAD DE FISCALIZACIÓN DEL JUEGO</t>
  </si>
  <si>
    <t>AUTORIDAD DE REGULACIÓN Y FISCALIZACIÓN DE TELECOMUNICACIONES Y TRANSPORTES</t>
  </si>
  <si>
    <t>AUTORIDAD DE FISC Y CTROL SOC DE AGUA POTABLE SANEAM.BÁSICO</t>
  </si>
  <si>
    <t>AUTORIDAD DE FISCALIZAC. Y CONTROL SOC DE BOSQUES Y TIERRAS</t>
  </si>
  <si>
    <t>AUTORIDAD DE FISCALIZACIÓN Y CONTROL DE PENSIONES Y SEGUROS - APS</t>
  </si>
  <si>
    <t>AUTORIDAD DE FISCALIZACIÓN DE EMPRESAS</t>
  </si>
  <si>
    <t>ESCUELA BOLIVIANA INTERCULTURAL DE MÚSICA</t>
  </si>
  <si>
    <t>SERVICIO GENERAL DE IDENTIFICACIÓN PERSONAL</t>
  </si>
  <si>
    <t>AGENCIA ESTATAL DE VIVIENDA</t>
  </si>
  <si>
    <t>ESCUELA DE JUECES DEL ESTADO</t>
  </si>
  <si>
    <t>INSTITUTO PLURINACIONAL DE ESTUDIO DE LENGUAS Y CULTURAS</t>
  </si>
  <si>
    <t>MUTUAL DE SERVICIOS AL POLICÍA</t>
  </si>
  <si>
    <t>UNIDAD DE INVESTIGACIONES FINANCIERAS</t>
  </si>
  <si>
    <t>AUTORIDAD DE FISCALIZACIÓN Y CONTROL DE COOPERATIVAS</t>
  </si>
  <si>
    <t>AUTORIDAD PLURINACIONAL DE LA MADRE TIERRA</t>
  </si>
  <si>
    <t>CENTRO DE INV.ARQUEOLÓGICAS,ANTROPOLÓGICAS Y ADM.DE TIWANAKU</t>
  </si>
  <si>
    <t>CENTRO INTERNACIONAL DE LA QUINUA</t>
  </si>
  <si>
    <t>FONDO DE DESARROLLO INDIGENA</t>
  </si>
  <si>
    <t>AGENCIA DE GOBIERNO ELECTRÓNICO Y TECNOLOGÍAS DE INFORMACIÓN Y COMUNICACIÓN</t>
  </si>
  <si>
    <t>AGENCIA BOLIVIANA DE ENERGÍA NUCLEAR</t>
  </si>
  <si>
    <t>SERVICIO NACIONAL TEXTIL</t>
  </si>
  <si>
    <t xml:space="preserve">ESCUELA BOLIVIANA INTERCULTURAL DE DANZA </t>
  </si>
  <si>
    <t>AGENCIA DE INFRAESTRUCTURA EN SALUD Y EQUIPAMIENTO MÉDICO</t>
  </si>
  <si>
    <t>AGENCIA BOLIVIANA DE CORREOS "CORREOS DE BOLIVIA"</t>
  </si>
  <si>
    <t>AUTORIDAD DE SUPERVISIÓN DE LA SEGURIDAD SOCIAL DE CORTO PLAZO</t>
  </si>
  <si>
    <t>CORPORACIÓN DEL SEGURO SOCIAL MILITAR</t>
  </si>
  <si>
    <t>CAJA NACIONAL DE SALUD</t>
  </si>
  <si>
    <t>CAJA PETROLERA DE SALUD</t>
  </si>
  <si>
    <t>CAJA BANCARIA ESTATAL DE SALUD</t>
  </si>
  <si>
    <t>CAJA DE SALUD DEL SERVICIO NAL. DE CAMINOS Y RAMAS ANEXAS</t>
  </si>
  <si>
    <t>CAJA DE SALUD CORDES</t>
  </si>
  <si>
    <t>SEGURO SOCIAL UNIVERSITARIO DE COCHABAMBA</t>
  </si>
  <si>
    <t>SEGURO SOCIAL UNIVERSITARIO DE ORURO</t>
  </si>
  <si>
    <t>SEGURO SOCIAL UNIVERSITARIO DE SANTA CRUZ</t>
  </si>
  <si>
    <t>SEGURO SOCIAL UNIVERSITARIO DE SUCRE</t>
  </si>
  <si>
    <t>SEGURO SOCIAL UNIVERSITARIO DE LA PAZ</t>
  </si>
  <si>
    <t>SEGURO SOCIAL UNIVERSITARIO DE TARIJA</t>
  </si>
  <si>
    <t>SEGURO SOCIAL UNIVERSITARIO DE POTOSÍ</t>
  </si>
  <si>
    <t>SEGURO SOCIAL UNIVERSITARIO DE BENI</t>
  </si>
  <si>
    <t>SEGURO INTEGRAL DE SALUD</t>
  </si>
  <si>
    <t>ADM.DE AEROPUERTOS Y SERVICIOS AUXILIARES A LA NAVEG. AÉREA</t>
  </si>
  <si>
    <t>YACIMIENTOS PETROLÍFEROS FISCALES BOLIVIANOS</t>
  </si>
  <si>
    <t>EMPRESA NACIONAL DE ELECTRICIDAD</t>
  </si>
  <si>
    <t>CORPORACIÓN MINERA DE BOLIVIA</t>
  </si>
  <si>
    <t>EMPRESA METALÚRGICA VINTO - NACIONALIZADA</t>
  </si>
  <si>
    <t>EMPRESA NACIONAL DE FERROCARRILES - RESIDUAL</t>
  </si>
  <si>
    <t>TRANSPORTES AÉREOS BOLIVIANOS</t>
  </si>
  <si>
    <t>BOLIVIA TV</t>
  </si>
  <si>
    <t>CORPORACIÓN DE LAS FUERZAS ARMADAS P/ EL DES. NACIONAL</t>
  </si>
  <si>
    <t>EMPRESA NAVIERA BOLIVIANA</t>
  </si>
  <si>
    <t>EMPRESA DE APOYO A LA PRODUCCIÓN DE ALIMENTOS</t>
  </si>
  <si>
    <t>EMPRESA SIDERÚRGICA DEL MUTÚN</t>
  </si>
  <si>
    <t>EMPRESA PÚBLICA NACIONAL ESTRATÉGICA CARTONES DE BOLIVIA</t>
  </si>
  <si>
    <t>BOLIVIANA DE AVIACIÓN</t>
  </si>
  <si>
    <t>DEPÓSITOS ADUANEROS BOLIVIANOS</t>
  </si>
  <si>
    <t>EMPRESA BOLIVIANA DE INDUSTRIALIZACION DE HIDROCARBUROS</t>
  </si>
  <si>
    <t>AGENCIA BOLIVIANA ESPACIAL</t>
  </si>
  <si>
    <t>EMPRESA AZUCARERA SAN BUENAVENTURA</t>
  </si>
  <si>
    <t>EMPRESA ESTRATÉGICA BOLIVIANA DE CONSTRUCCIÓN Y CONSERVACIÓN DE INFRAESTRUCTURA CIVIL</t>
  </si>
  <si>
    <t>EMPRESA PÚBLICA "QUIPUS"</t>
  </si>
  <si>
    <t>EMPRESA ESTATAL DE TRANSPORTE POR CABLE "MI TELEFÉRICO"</t>
  </si>
  <si>
    <t>EMPRESA ESTATAL "BOLIVIANA DE TURISMO"</t>
  </si>
  <si>
    <t>EMPRESA PÚBLICA YACANA</t>
  </si>
  <si>
    <t>ADMINISTRACIÓN DE SERVICIOS PORTUARIOS - BOLIVIA</t>
  </si>
  <si>
    <t>GESTORA PÚBLICA DE LA SEGURIDAD SOCIAL DE LARGO PLAZO</t>
  </si>
  <si>
    <t xml:space="preserve">EMPRESA PÚBLICA TRANSPORTE AÉREO MILITAR </t>
  </si>
  <si>
    <t>EMPRESA PÚBLICA NACIONAL ESTRATÉGICA DE YACIMIENTOS DE LITIO BOLIVIANOS</t>
  </si>
  <si>
    <t>EMPRESA PÚBLICA "EDITORIAL DEL ESTADO PLURINACIONAL DE BOLIVIA"</t>
  </si>
  <si>
    <t>EMPRESA BOLIVIANA DE ALIMENTOS Y DERIVADOS</t>
  </si>
  <si>
    <t>EMPRESA MISICUNI</t>
  </si>
  <si>
    <t>EMPRESA PÚB. DEPTAL. HOTEL TERMINAL-TERMINAL DE BUSES ORURO</t>
  </si>
  <si>
    <t>ASAMBLEA LEGISLATIVA PLURINACIONAL</t>
  </si>
  <si>
    <t>ÓRGANO JUDICIAL</t>
  </si>
  <si>
    <t>TRIBUNAL CONSTITUCIONAL PLURINACIONAL</t>
  </si>
  <si>
    <t>ÓRGANO ELECTORAL PLURINACIONAL</t>
  </si>
  <si>
    <t>CONTRALORIA GENERAL DEL ESTADO</t>
  </si>
  <si>
    <t>MINISTERIO PÚBLICO</t>
  </si>
  <si>
    <t>DEFENSORIA DEL PUEBLO</t>
  </si>
  <si>
    <t>PROCURADURIA GENERAL DEL ESTADO</t>
  </si>
  <si>
    <t>EMPRESA TARIJEÑA DEL GAS</t>
  </si>
  <si>
    <t>SERVICIO AUTÓNOMO MUNICIPAL DE AGUA POTABLE Y ALCANTARILLADO</t>
  </si>
  <si>
    <t>SERVICIO MUNICIPAL DE AGUA POTABLE Y ALCANTARILLADO</t>
  </si>
  <si>
    <t>EMPRESA LOCAL DE AGUA POTABLE Y ALCANTARILLADO SUCRE</t>
  </si>
  <si>
    <t>ADMINISTRACIÓN AUTÓNOMA PARA OBRAS SANITARIAS - POTOSÍ</t>
  </si>
  <si>
    <t>SERVICIO LOCAL DE ACUEDUCTOS Y ALCANTARILLADO - ORURO</t>
  </si>
  <si>
    <t>FONDO NACIONAL DE DESARROLLO REGIONAL</t>
  </si>
  <si>
    <t>FONDO DE DESARROLLO DEL SIST.FIN. Y APOYO AL SEC.PRODUCTIVO</t>
  </si>
  <si>
    <t>FONDO ROTATORIO DE FOMENTO PRODUCTIVO REGIONAL</t>
  </si>
  <si>
    <t>GOBIERNO AUTÓNOMO DEPARTAMENTAL DE CHUQUISACA</t>
  </si>
  <si>
    <t>GOBIERNO AUTÓNOMO DEPARTAMENTAL DE LA PAZ</t>
  </si>
  <si>
    <t>GOBIERNO AUTÓNOMO DEPARTAMENTAL DE COCHABAMBA</t>
  </si>
  <si>
    <t>GOBIERNO AUTÓNOMO DEPARTAMENTAL DE ORURO</t>
  </si>
  <si>
    <t>GOBIERNO AUTÓNOMO DEPARTAMENTAL DE POTOSÍ</t>
  </si>
  <si>
    <t>GOBIERNO AUTÓNOMO DEPARTAMENTAL DE TARIJA</t>
  </si>
  <si>
    <t>GOBIERNO AUTÓNOMO DEPARTAMENTAL DE SANTA CRUZ</t>
  </si>
  <si>
    <t>GOBIERNO AUTÓNOMO DEPARTAMENTAL DEL BENI</t>
  </si>
  <si>
    <t>GOBIERNO AUTÓNOMO DEPARTAMENTAL DE PANDO</t>
  </si>
  <si>
    <t>BANCO CENTRAL DE BOLIVIA</t>
  </si>
  <si>
    <t>GOBIERNO AUTÓNOMO MUNICIPAL DE SUCRE</t>
  </si>
  <si>
    <t>GOBIERNO AUTÓNOMO MUNICIPAL DE YOTALA</t>
  </si>
  <si>
    <t>GOBIERNO AUTÓNOMO MUNICIPAL DE POROMA</t>
  </si>
  <si>
    <t>GOBIERNO AUTÓNOMO MUNICIPAL DE VILLA AZURDUY</t>
  </si>
  <si>
    <t>GOBIERNO AUTÓNOMO MUNICIPAL DE TARVITA (VILLA ORÍAS)</t>
  </si>
  <si>
    <t>GOBIERNO AUTÓNOMO MUNICIPAL DE VILLA ZUDAÑEZ (TACOPAYA)</t>
  </si>
  <si>
    <t>GOBIERNO AUTÓNOMO MUNICIPAL DE PRESTO</t>
  </si>
  <si>
    <t>GOBIERNO AUTÓNOMO MUNICIPAL DE VILLA MOJOCOYA</t>
  </si>
  <si>
    <t>GOBIERNO AUTÓNOMO MUNICIPAL DE ICLA</t>
  </si>
  <si>
    <t>GOBIERNO AUTÓNOMO MUNICIPAL DE PADILLA</t>
  </si>
  <si>
    <t>GOBIERNO AUTÓNOMO MUNICIPAL DE TOMINA</t>
  </si>
  <si>
    <t>GOBIERNO AUTÓNOMO MUNICIPAL DE SOPACHUY</t>
  </si>
  <si>
    <t>GOBIERNO AUTÓNOMO MUNICIPAL DE VILLA ALCALÁ</t>
  </si>
  <si>
    <t>GOBIERNO AUTÓNOMO MUNICIPAL DE EL VILLAR</t>
  </si>
  <si>
    <t>GOBIERNO AUTÓNOMO MUNICIPAL DE MONTEAGUDO</t>
  </si>
  <si>
    <t>GOBIERNO AUTÓNOMO MUNICIPAL DE SAN PABLO DE HUACARETA</t>
  </si>
  <si>
    <t>GOBIERNO AUTÓNOMO MUNICIPAL DE TARABUCO</t>
  </si>
  <si>
    <t>GOBIERNO AUTÓNOMO MUNICIPAL DE YAMPARÁEZ</t>
  </si>
  <si>
    <t>GOBIERNO AUTÓNOMO MUNICIPAL DE CAMARGO</t>
  </si>
  <si>
    <t>GOBIERNO AUTÓNOMO MUNICIPAL DE SAN LUCAS</t>
  </si>
  <si>
    <t>GOBIERNO AUTÓNOMO MUNICIPAL DE INCAHUASI</t>
  </si>
  <si>
    <t>GOBIERNO AUTÓNOMO MUNICIPAL DE VILLA SERRANO</t>
  </si>
  <si>
    <t>GOBIERNO AUTÓNOMO MUNICIPAL DE CAMATAQUI (VILLA ABECIA)</t>
  </si>
  <si>
    <t>GOBIERNO AUTÓNOMO MUNICIPAL DE CULPINA</t>
  </si>
  <si>
    <t>GOBIERNO AUTÓNOMO MUNICIPAL DE LAS CARRERAS</t>
  </si>
  <si>
    <t>GOBIERNO AUTÓNOMO MUNICIPAL DE VILLA VACA GUZMÁN</t>
  </si>
  <si>
    <t>GOBIERNO AUTÓNOMO MUNICIPAL DE VILLA DE HUACAYA</t>
  </si>
  <si>
    <t>GOBIERNO AUTÓNOMO MUNICIPAL DE MACHARETI</t>
  </si>
  <si>
    <t>GOBIERNO AUTÓNOMO MUNICIPAL DE VILLA CHARCAS</t>
  </si>
  <si>
    <t>GOBIERNO AUTÓNOMO MUNICIPAL DE LA PAZ</t>
  </si>
  <si>
    <t>GOBIERNO AUTÓNOMO MUNICIPAL DE PALCA</t>
  </si>
  <si>
    <t>GOBIERNO AUTÓNOMO MUNICIPAL DE MECAPACA</t>
  </si>
  <si>
    <t>GOBIERNO AUTÓNOMO MUNICIPAL DE ACHOCALLA</t>
  </si>
  <si>
    <t>GOBIERNO AUTÓNOMO MUNICIPAL DE EL ALTO DE LA PAZ</t>
  </si>
  <si>
    <t>GOBIERNO AUTÓNOMO MUNICIPAL DE VIACHA</t>
  </si>
  <si>
    <t>GOBIERNO AUTÓNOMO MUNICIPAL DE GUAQUI</t>
  </si>
  <si>
    <t>GOBIERNO AUTÓNOMO MUNICIPAL DE TIAHUANACU</t>
  </si>
  <si>
    <t>GOBIERNO AUTÓNOMO MUNICIPAL DE DESAGUADERO</t>
  </si>
  <si>
    <t>GOBIERNO AUTÓNOMO MUNICIPAL DE CARANAVI</t>
  </si>
  <si>
    <t>GOBIERNO AUTÓNOMO MUNICIPAL DE SICA SICA (VILLA AROMA)</t>
  </si>
  <si>
    <t>GOBIERNO AUTÓNOMO MUNICIPAL DE UMALA</t>
  </si>
  <si>
    <t>GOBIERNO AUTÓNOMO MUNICIPAL DE AYO AYO</t>
  </si>
  <si>
    <t>GOBIERNO AUTÓNOMO MUNICIPAL DE CALAMARCA</t>
  </si>
  <si>
    <t>GOBIERNO AUTÓNOMO MUNICIPAL DE PATACAMAYA</t>
  </si>
  <si>
    <t>GOBIERNO AUTÓNOMO MUNICIPAL DE COLQUENCHA</t>
  </si>
  <si>
    <t>GOBIERNO AUTÓNOMO MUNICIPAL DE COLLANA</t>
  </si>
  <si>
    <t>GOBIERNO AUTÓNOMO MUNICIPAL DE INQUISIVI</t>
  </si>
  <si>
    <t>GOBIERNO AUTÓNOMO MUNICIPAL DE QUIME</t>
  </si>
  <si>
    <t>GOBIERNO AUTÓNOMO MUNICIPAL DE CAJUATA</t>
  </si>
  <si>
    <t>GOBIERNO AUTÓNOMO MUNICIPAL DE COLQUIRI</t>
  </si>
  <si>
    <t>GOBIERNO AUTÓNOMO MUNICIPAL DE ICHOCA</t>
  </si>
  <si>
    <t>GOBIERNO AUTÓNOMO MUNICIPAL DE VILLA LIBERTAD LICOMA</t>
  </si>
  <si>
    <t>GOBIERNO AUTÓNOMO MUNICIPAL DE ACHACACHI</t>
  </si>
  <si>
    <t>GOBIERNO AUTÓNOMO MUNICIPAL DE ANCORAIMES</t>
  </si>
  <si>
    <t>GOBIERNO AUTÓNOMO MUNICIPAL DE SORATA</t>
  </si>
  <si>
    <t>GOBIERNO AUTÓNOMO MUNICIPAL DE GUANAY</t>
  </si>
  <si>
    <t>GOBIERNO AUTÓNOMO MUNICIPAL DE TACACOMA</t>
  </si>
  <si>
    <t>GOBIERNO AUTÓNOMO MUNICIPAL DE TIPUANI</t>
  </si>
  <si>
    <t>GOBIERNO AUTÓNOMO MUNICIPAL DE QUIABAYA</t>
  </si>
  <si>
    <t>GOBIERNO AUTÓNOMO MUNICIPAL DE COMBAYA</t>
  </si>
  <si>
    <t>GOBIERNO AUTÓNOMO MUNICIPAL DE COPACABANA</t>
  </si>
  <si>
    <t>GOBIERNO AUTÓNOMO MUNICIPAL DE SAN PEDRO DE TIQUINA</t>
  </si>
  <si>
    <t>GOBIERNO AUTÓNOMO MUNICIPAL DE TITO YUPANQUI</t>
  </si>
  <si>
    <t>GOBIERNO AUTÓNOMO MUNICIPAL DE CHUMA</t>
  </si>
  <si>
    <t>GOBIERNO AUTÓNOMO MUNICIPAL DE AYATA</t>
  </si>
  <si>
    <t>GOBIERNO AUTÓNOMO MUNICIPAL DE AUCAPATA</t>
  </si>
  <si>
    <t>GOBIERNO AUTÓNOMO MUNICIPAL DE COROCORO</t>
  </si>
  <si>
    <t>GOBIERNO AUTÓNOMO MUNICIPAL DE CAQUIAVIRI</t>
  </si>
  <si>
    <t>GOBIERNO AUTÓNOMO MUNICIPAL DE CALACOTO</t>
  </si>
  <si>
    <t>GOBIERNO AUTÓNOMO MUNICIPAL DE COMANCHE</t>
  </si>
  <si>
    <t>GOBIERNO AUTÓNOMO MUNICIPAL DE CHARAÑA</t>
  </si>
  <si>
    <t>GOBIERNO AUTÓNOMO MUNICIPAL DE WALDO BALLIVIÁN</t>
  </si>
  <si>
    <t>GOBIERNO AUTÓNOMO MUNICIPAL DE NAZACARA DE PACAJES</t>
  </si>
  <si>
    <t>GOBIERNO AUTÓNOMO MUNICIPAL DE SANTIAGO DE CALLAPA</t>
  </si>
  <si>
    <t>GOBIERNO AUTÓNOMO MUNICIPAL DE PUERTO ACOSTA</t>
  </si>
  <si>
    <t>GOBIERNO AUTÓNOMO MUNICIPAL DE MOCOMOCO</t>
  </si>
  <si>
    <t>GOBIERNO AUTÓNOMO MUNICIPAL DE CARABUCO</t>
  </si>
  <si>
    <t>GOBIERNO AUTÓNOMO MUNICIPAL DE APOLO</t>
  </si>
  <si>
    <t>GOBIERNO AUTÓNOMO MUNICIPAL DE PELECHUCO</t>
  </si>
  <si>
    <t>GOBIERNO AUTÓNOMO MUNICIPAL DE LURIBAY</t>
  </si>
  <si>
    <t>GOBIERNO AUTÓNOMO MUNICIPAL DE SAPAHAQUI</t>
  </si>
  <si>
    <t>GOBIERNO AUTÓNOMO MUNICIPAL DE YACO</t>
  </si>
  <si>
    <t>GOBIERNO AUTÓNOMO MUNICIPAL DE MALLA</t>
  </si>
  <si>
    <t>GOBIERNO AUTÓNOMO MUNICIPAL DE CAIROMA</t>
  </si>
  <si>
    <t>GOBIERNO AUTÓNOMO MUNICIPAL DE CHULUMANI (VILLA DE LA LIBERTAD)</t>
  </si>
  <si>
    <t>GOBIERNO AUTÓNOMO MUNICIPAL DE IRUPANA (VILLA DE LANZA)</t>
  </si>
  <si>
    <t>GOBIERNO AUTÓNOMO MUNICIPAL DE YANACACHI</t>
  </si>
  <si>
    <t>GOBIERNO AUTÓNOMO MUNICIPAL DE PALOS BLANCOS</t>
  </si>
  <si>
    <t>GOBIERNO AUTÓNOMO MUNICIPAL DE LA ASUNTA</t>
  </si>
  <si>
    <t>GOBIERNO AUTÓNOMO MUNICIPAL DE PUCARANI</t>
  </si>
  <si>
    <t>GOBIERNO AUTÓNOMO MUNICIPAL DE LAJA</t>
  </si>
  <si>
    <t>GOBIERNO AUTÓNOMO MUNICIPAL DE BATALLAS</t>
  </si>
  <si>
    <t>GOBIERNO AUTÓNOMO MUNICIPAL DE PUERTO PÉREZ</t>
  </si>
  <si>
    <t>GOBIERNO AUTÓNOMO MUNICIPAL DE COROICO</t>
  </si>
  <si>
    <t>GOBIERNO AUTÓNOMO MUNICIPAL DE CORIPATA</t>
  </si>
  <si>
    <t>GOBIERNO AUTÓNOMO MUNICIPAL DE IXIAMAS</t>
  </si>
  <si>
    <t>GOBIERNO AUTÓNOMO MUNICIPAL DE SAN BUENAVENTURA</t>
  </si>
  <si>
    <t>GOBIERNO AUTÓNOMO MUNICIPAL DE GENERAL JUAN JOSÉ PÉREZ (CHARAZANI)</t>
  </si>
  <si>
    <t>GOBIERNO AUTÓNOMO MUNICIPAL DE CURVA</t>
  </si>
  <si>
    <t>GOBIERNO AUTÓNOMO MUNICIPAL DE SAN PEDRO DE CURAHUARA</t>
  </si>
  <si>
    <t>GOBIERNO AUTÓNOMO MUNICIPAL DE PAPEL PAMPA</t>
  </si>
  <si>
    <t>GOBIERNO AUTÓNOMO MUNICIPAL DE CHACARILLA</t>
  </si>
  <si>
    <t>GOBIERNO AUTÓNOMO MUNICIPAL DE SANTIAGO DE MACHACA</t>
  </si>
  <si>
    <t>GOBIERNO AUTÓNOMO MUNICIPAL DE CATACORA</t>
  </si>
  <si>
    <t>GOBIERNO AUTÓNOMO MUNICIPAL DE MAPIRI</t>
  </si>
  <si>
    <t>GOBIERNO AUTÓNOMO MUNICIPAL DE TEOPONTE</t>
  </si>
  <si>
    <t>GOBIERNO AUTÓNOMO MUNICIPAL DE SAN ANDRÉS DE MACHACA</t>
  </si>
  <si>
    <t>GOBIERNO AUTÓNOMO MUNICIPAL DE JESÚS DE MACHACA</t>
  </si>
  <si>
    <t>GOBIERNO AUTÓNOMO MUNICIPAL DE TARACO</t>
  </si>
  <si>
    <t>GOBIERNO AUTÓNOMO MUNICIPAL DE HUARINA</t>
  </si>
  <si>
    <t>GOBIERNO AUTÓNOMO MUNICIPAL DE SANTIAGO DE HUATA</t>
  </si>
  <si>
    <t>GOBIERNO AUTÓNOMO MUNICIPAL DE ESCOMA</t>
  </si>
  <si>
    <t>GOBIERNO AUTÓNOMO MUNICIPAL DE HUMANATA</t>
  </si>
  <si>
    <t>GOBIERNO AUTÓNOMO MUNICIPAL DE ALTO BENI</t>
  </si>
  <si>
    <t>GOBIERNO AUTÓNOMO MUNICIPAL DE HUATAJATA</t>
  </si>
  <si>
    <t>GOBIERNO AUTÓNOMO MUNICIPAL DE CHUA COCANI</t>
  </si>
  <si>
    <t>GOBIERNO AUTÓNOMO MUNICIPAL DE COCHABAMBA</t>
  </si>
  <si>
    <t>GOBIERNO AUTÓNOMO MUNICIPAL DE QUILLACOLLO</t>
  </si>
  <si>
    <t>GOBIERNO AUTÓNOMO MUNICIPAL DE SIPE SIPE</t>
  </si>
  <si>
    <t>GOBIERNO AUTÓNOMO MUNICIPAL DE TIQUIPAYA</t>
  </si>
  <si>
    <t>GOBIERNO AUTÓNOMO MUNICIPAL DE VINTO</t>
  </si>
  <si>
    <t>GOBIERNO AUTÓNOMO MUNICIPAL DE COLCAPIRHUA</t>
  </si>
  <si>
    <t>GOBIERNO AUTÓNOMO MUNICIPAL DE AIQUILE</t>
  </si>
  <si>
    <t>GOBIERNO AUTÓNOMO MUNICIPAL DE PASORAPA</t>
  </si>
  <si>
    <t>GOBIERNO AUTÓNOMO MUNICIPAL DE OMEREQUE</t>
  </si>
  <si>
    <t>GOBIERNO AUTÓNOMO MUNICIPAL DE INDEPENDENCIA</t>
  </si>
  <si>
    <t>GOBIERNO AUTÓNOMO MUNICIPAL DE MOROCHATA</t>
  </si>
  <si>
    <t>GOBIERNO AUTÓNOMO MUNICIPAL DE SACABA</t>
  </si>
  <si>
    <t>GOBIERNO AUTÓNOMO MUNICIPAL DE COLOMI</t>
  </si>
  <si>
    <t>GOBIERNO AUTÓNOMO MUNICIPAL DE VILLA TUNARI</t>
  </si>
  <si>
    <t>GOBIERNO AUTÓNOMO MUNICIPAL DE PUNATA</t>
  </si>
  <si>
    <t>GOBIERNO AUTÓNOMO MUNICIPAL DE VILLA RIVERO</t>
  </si>
  <si>
    <t>GOBIERNO AUTÓNOMO MUNICIPAL DE SAN BENITO (VILLA JOSÉ QUINTÍN MENDOZA)</t>
  </si>
  <si>
    <t>GOBIERNO AUTÓNOMO MUNICIPAL DE TACACHI</t>
  </si>
  <si>
    <t>GOBIERNO AUTÓNOMO MUNICIPAL VILLA GUALBERTO VILLARROEL</t>
  </si>
  <si>
    <t>GOBIERNO AUTÓNOMO MUNICIPAL DE TARATA</t>
  </si>
  <si>
    <t>GOBIERNO AUTÓNOMO MUNICIPAL DE ANZALDO</t>
  </si>
  <si>
    <t>GOBIERNO AUTÓNOMO MUNICIPAL DE ARBIETO</t>
  </si>
  <si>
    <t>GOBIERNO AUTÓNOMO MUNICIPAL DE SACABAMBA</t>
  </si>
  <si>
    <t>GOBIERNO AUTÓNOMO MUNICIPAL DE CLIZA</t>
  </si>
  <si>
    <t>GOBIERNO AUTÓNOMO MUNICIPAL DE TOCO</t>
  </si>
  <si>
    <t>GOBIERNO AUTÓNOMO MUNICIPAL DE TOLATA</t>
  </si>
  <si>
    <t>GOBIERNO AUTÓNOMO MUNICIPAL DE CAPINOTA</t>
  </si>
  <si>
    <t>GOBIERNO AUTÓNOMO MUNICIPAL DE SANTIVAÑEZ</t>
  </si>
  <si>
    <t>GOBIERNO AUTÓNOMO MUNICIPAL DE SICAYA</t>
  </si>
  <si>
    <t>GOBIERNO AUTÓNOMO MUNICIPAL DE TAPACARI</t>
  </si>
  <si>
    <t>GOBIERNO AUTÓNOMO MUNICIPAL DE TOTORA</t>
  </si>
  <si>
    <t>GOBIERNO AUTÓNOMO MUNICIPAL DE POJO</t>
  </si>
  <si>
    <t>GOBIERNO AUTÓNOMO MUNICIPAL DE POCONA</t>
  </si>
  <si>
    <t>GOBIERNO AUTÓNOMO MUNICIPAL DE CHIMORÉ</t>
  </si>
  <si>
    <t>GOBIERNO AUTÓNOMO MUNICIPAL DE PUERTO VILLARROEL</t>
  </si>
  <si>
    <t>GOBIERNO AUTÓNOMO MUNICIPAL DE ARANI</t>
  </si>
  <si>
    <t>GOBIERNO AUTÓNOMO MUNICIPAL DE VACAS</t>
  </si>
  <si>
    <t>GOBIERNO AUTÓNOMO MUNICIPAL DE ARQUE</t>
  </si>
  <si>
    <t>GOBIERNO AUTÓNOMO MUNICIPAL DE TACOPAYA</t>
  </si>
  <si>
    <t>GOBIERNO AUTÓNOMO MUNICIPAL DE BOLIVAR</t>
  </si>
  <si>
    <t>GOBIERNO AUTÓNOMO MUNICIPAL DE TIRAQUE</t>
  </si>
  <si>
    <t>GOBIERNO AUTÓNOMO MUNICIPAL DE MIZQUE</t>
  </si>
  <si>
    <t>GOBIERNO AUTÓNOMO MUNICIPAL DE VILA VILA</t>
  </si>
  <si>
    <t>GOBIERNO AUTÓNOMO MUNICIPAL DE ALALAY</t>
  </si>
  <si>
    <t>GOBIERNO AUTÓNOMO MUNICIPAL DE ENTRE RIOS</t>
  </si>
  <si>
    <t>GOBIERNO AUTÓNOMO MUNICIPAL DE COCAPATA</t>
  </si>
  <si>
    <t>GOBIERNO AUTÓNOMO MUNICIPAL DE SHINAHOTA</t>
  </si>
  <si>
    <t>GOBIERNO AUTÓNOMO MUNICIPAL DE ORURO</t>
  </si>
  <si>
    <t>GOBIERNO AUTÓNOMO MUNICIPAL DE CARACOLLO</t>
  </si>
  <si>
    <t>GOBIERNO AUTÓNOMO MUNICIPAL DE EL CHORO</t>
  </si>
  <si>
    <t>GOBIERNO AUTÓNOMO MUNICIPAL DE CHALLAPATA</t>
  </si>
  <si>
    <t>GOBIERNO AUTÓNOMO MUNICIPAL DE SANTUARIO DE QUILLACAS</t>
  </si>
  <si>
    <t>GOBIERNO AUTÓNOMO MUNICIPAL DE HUANUNI</t>
  </si>
  <si>
    <t>GOBIERNO AUTÓNOMO MUNICIPAL DE MACHACAMARCA</t>
  </si>
  <si>
    <t>GOBIERNO AUTÓNOMO MUNICIPAL DE POOPÓ (VILLA POOPÓ)</t>
  </si>
  <si>
    <t>GOBIERNO AUTÓNOMO MUNICIPAL DE PAZÑA</t>
  </si>
  <si>
    <t>GOBIERNO AUTÓNOMO MUNICIPAL DE ANTEQUERA</t>
  </si>
  <si>
    <t>GOBIERNO AUTÓNOMO MUNICIPAL DE EUCALIPTUS</t>
  </si>
  <si>
    <t>GOBIERNO AUTÓNOMO MUNICIPAL DE SANTIAGO DE HUARI</t>
  </si>
  <si>
    <t>GOBIERNO AUTÓNOMO MUNICIPAL DE CORQUE</t>
  </si>
  <si>
    <t>GOBIERNO AUTÓNOMO MUNICIPAL DE CHOQUECOTA</t>
  </si>
  <si>
    <t>GOBIERNO AUTÓNOMO MUNICIPAL DE CURAHUARA DE CARANGAS</t>
  </si>
  <si>
    <t>GOBIERNO AUTÓNOMO MUNICIPAL DE TURCO</t>
  </si>
  <si>
    <t>GOBIERNO AUTÓNOMO MUNICIPAL DE HUACHACALLA</t>
  </si>
  <si>
    <t>GOBIERNO AUTÓNOMO MUNICIPAL DE ESCARA</t>
  </si>
  <si>
    <t>GOBIERNO AUTÓNOMO MUNICIPAL DE CRUZ DE MACHACAMARCA</t>
  </si>
  <si>
    <t>GOBIERNO AUTÓNOMO MUNICIPAL DE YUNGUYO DE LITORAL</t>
  </si>
  <si>
    <t>GOBIERNO AUTÓNOMO MUNICIPAL DE ESMERALDA</t>
  </si>
  <si>
    <t>GOBIERNO AUTÓNOMO MUNICIPAL DE TOLEDO</t>
  </si>
  <si>
    <t>GOBIERNO AUTÓNOMO MUNICIPAL DE ANDAMARCA (SANTIAGO DE ANDAMARCA)</t>
  </si>
  <si>
    <t>GOBIERNO AUTÓNOMO MUNICIPAL DE BELÉN DE ANDAMARCA</t>
  </si>
  <si>
    <t>GOBIERNO AUTÓNOMO MUNICIPAL DE SALINAS DE G. MENDOZA</t>
  </si>
  <si>
    <t>GOBIERNO AUTÓNOMO MUNICIPAL DE PAMPA AULLAGAS</t>
  </si>
  <si>
    <t>GOBIERNO AUTÓNOMO MUNICIPAL DE LA RIVERA</t>
  </si>
  <si>
    <t>GOBIERNO AUTÓNOMO MUNICIPAL DE TODOS SANTOS</t>
  </si>
  <si>
    <t>GOBIERNO AUTÓNOMO MUNICIPAL DE CARANGAS</t>
  </si>
  <si>
    <t>GOBIERNO AUTÓNOMO MUNICIPAL DE SABAYA</t>
  </si>
  <si>
    <t>GOBIERNO AUTÓNOMO MUNICIPAL DE COIPASA</t>
  </si>
  <si>
    <t>GOBIERNO AUTÓNOMO MUNICIPAL DE HUAYLLAMARCA (SANTIAGO DE HUAYLLAMARCA)</t>
  </si>
  <si>
    <t>GOBIERNO AUTÓNOMO MUNICIPAL DE SORACACHI</t>
  </si>
  <si>
    <t>GOBIERNO AUTÓNOMO MUNICIPAL DE POTOSÍ</t>
  </si>
  <si>
    <t>GOBIERNO AUTÓNOMO MUNICIPAL DE TINGUIPAYA</t>
  </si>
  <si>
    <t>GOBIERNO AUTÓNOMO MUNICIPAL DE YOCALLA</t>
  </si>
  <si>
    <t>GOBIERNO AUTÓNOMO MUNICIPAL DE URMIRI</t>
  </si>
  <si>
    <t>GOBIERNO AUTÓNOMO MUNICIPAL DE UNCÍA</t>
  </si>
  <si>
    <t>GOBIERNO AUTÓNOMO MUNICIPAL DE CHAYANTA</t>
  </si>
  <si>
    <t>GOBIERNO AUTÓNOMO MUNICIPAL DE LLALLAGUA</t>
  </si>
  <si>
    <t>GOBIERNO AUTÓNOMO MUNICIPAL DE BETANZOS</t>
  </si>
  <si>
    <t>GOBIERNO AUTÓNOMO MUNICIPAL DE CHAQUI</t>
  </si>
  <si>
    <t>GOBIERNO AUTÓNOMO MUNICIPAL DE TACOBAMBA</t>
  </si>
  <si>
    <t>GOBIERNO AUTÓNOMO MUNICIPAL DE COLQUECHACA</t>
  </si>
  <si>
    <t>GOBIERNO AUTÓNOMO MUNICIPAL DE RAVELO</t>
  </si>
  <si>
    <t>GOBIERNO AUTÓNOMO MUNICIPAL DE POCOATA</t>
  </si>
  <si>
    <t>GOBIERNO AUTÓNOMO MUNICIPAL DE OCURÍ</t>
  </si>
  <si>
    <t>GOBIERNO AUTÓNOMO MUNICIPAL DE SAN PEDRO DE BUENA VISTA</t>
  </si>
  <si>
    <t>GOBIERNO AUTÓNOMO MUNICIPAL DE TORO TORO</t>
  </si>
  <si>
    <t>GOBIERNO AUTÓNOMO MUNICIPAL DE COTAGAITA</t>
  </si>
  <si>
    <t>GOBIERNO AUTÓNOMO MUNICIPAL DE VITICHI</t>
  </si>
  <si>
    <t>GOBIERNO AUTÓNOMO MUNICIPAL DE TUPIZA</t>
  </si>
  <si>
    <t>GOBIERNO AUTÓNOMO MUNICIPAL DE ATOCHA</t>
  </si>
  <si>
    <t>GOBIERNO AUTÓNOMO MUNICIPAL DE COLCHA"K" (VILLA MARTÍN)</t>
  </si>
  <si>
    <t>GOBIERNO AUTÓNOMO MUNICIPAL DE SAN PEDRO DE QUEMES</t>
  </si>
  <si>
    <t>GOBIERNO AUTÓNOMO MUNICIPAL DE SAN PABLO DE LÍPEZ</t>
  </si>
  <si>
    <t>GOBIERNO AUTÓNOMO MUNICIPAL DE MOJINETE</t>
  </si>
  <si>
    <t>GOBIERNO AUTÓNOMO MUNICIPAL DE SAN ANTONIO DE ESMORUCO</t>
  </si>
  <si>
    <t>GOBIERNO AUTÓNOMO MUNICIPAL DE SACACA (VILLA DE SACACA)</t>
  </si>
  <si>
    <t>GOBIERNO AUTÓNOMO MUNICIPAL DE CARIPUYO</t>
  </si>
  <si>
    <t>GOBIERNO AUTÓNOMO MUNICIPAL DE PUNA (VILLA TALAVERA)</t>
  </si>
  <si>
    <t>GOBIERNO AUTÓNOMO MUNICIPAL DE CAIZA "D"</t>
  </si>
  <si>
    <t>GOBIERNO AUTÓNOMO MUNICIPAL DE UYUNI</t>
  </si>
  <si>
    <t>GOBIERNO AUTÓNOMO MUNICIPAL DE TOMAVE</t>
  </si>
  <si>
    <t>GOBIERNO AUTÓNOMO MUNICIPAL DE PORCO</t>
  </si>
  <si>
    <t>GOBIERNO AUTÓNOMO MUNICIPAL DE ARAMPAMPA</t>
  </si>
  <si>
    <t>GOBIERNO AUTÓNOMO MUNICIPAL DE ACASIO</t>
  </si>
  <si>
    <t>GOBIERNO AUTÓNOMO MUNICIPAL DE LLICA</t>
  </si>
  <si>
    <t>GOBIERNO AUTÓNOMO MUNICIPAL DE TAHUA</t>
  </si>
  <si>
    <t>GOBIERNO AUTÓNOMO MUNICIPAL DE VILLAZÓN</t>
  </si>
  <si>
    <t>GOBIERNO AUTÓNOMO MUNICIPAL DE SAN AGUSTÍN</t>
  </si>
  <si>
    <t>GOBIERNO AUTÓNOMO MUNICIPAL DE CKOCHAS</t>
  </si>
  <si>
    <t>GOBIERNO AUTÓNOMO MUNICIPAL DE CHUQUIHUTA AYLLU JUCUMANI</t>
  </si>
  <si>
    <t>GOBIERNO AUTÓNOMO MUNICIPAL DE TARIJA</t>
  </si>
  <si>
    <t>GOBIERNO AUTÓNOMO MUNICIPAL DE PADCAYA</t>
  </si>
  <si>
    <t>GOBIERNO AUTÓNOMO MUNICIPAL DE BERMEJO</t>
  </si>
  <si>
    <t>GOBIERNO AUTÓNOMO MUNICIPAL DE YACUIBA</t>
  </si>
  <si>
    <t>GOBIERNO AUTÓNOMO MUNICIPAL DE CARAPARÍ</t>
  </si>
  <si>
    <t>GOBIERNO AUTÓNOMO MUNICIPAL DE VILLAMONTES</t>
  </si>
  <si>
    <t>GOBIERNO AUTÓNOMO MUNICIPAL DE URIONDO (CONCEPCIÓN)</t>
  </si>
  <si>
    <t>GOBIERNO AUTÓNOMO MUNICIPAL DE YUNCHARA</t>
  </si>
  <si>
    <t>GOBIERNO AUTÓNOMO MUNICIPAL DE SAN LORENZO</t>
  </si>
  <si>
    <t>GOBIERNO AUTÓNOMO MUNICIPAL DE EL PUENTE</t>
  </si>
  <si>
    <t>GOBIERNO AUTÓNOMO MUNICIPAL DE ENTRE RÍOS</t>
  </si>
  <si>
    <t>GOBIERNO AUTÓNOMO MUNICIPAL DE SANTA CRUZ DE LA SIERRA</t>
  </si>
  <si>
    <t>GOBIERNO AUTÓNOMO MUNICIPAL DE COTOCA</t>
  </si>
  <si>
    <t>GOBIERNO AUTÓNOMO MUNICIPAL DE PORONGO (AYACUCHO)</t>
  </si>
  <si>
    <t>GOBIERNO AUTÓNOMO MUNICIPAL DE LA GUARDIA</t>
  </si>
  <si>
    <t>GOBIERNO AUTÓNOMO MUNICIPAL DE EL TORNO</t>
  </si>
  <si>
    <t>GOBIERNO AUTÓNOMO MUNICIPAL DE WARNES</t>
  </si>
  <si>
    <t>GOBIERNO AUTÓNOMO MUNICIPAL DE SAN IGNACIO (SAN IGNACIO DE VELASCO)</t>
  </si>
  <si>
    <t>GOBIERNO AUTÓNOMO MUNICIPAL DE SAN MIGUEL (SAN MIGUEL DE VELASCO)</t>
  </si>
  <si>
    <t>GOBIERNO AUTÓNOMO MUNICIPAL DE SAN RAFAEL</t>
  </si>
  <si>
    <t>GOBIERNO AUTÓNOMO MUNICIPAL DE BUENA VISTA</t>
  </si>
  <si>
    <t>GOBIERNO AUTÓNOMO MUNICIPAL DE SAN CARLOS</t>
  </si>
  <si>
    <t>GOBIERNO AUTÓNOMO MUNICIPAL DE YAPACANÍ</t>
  </si>
  <si>
    <t>GOBIERNO AUTÓNOMO MUNICIPAL DE SAN JOSÉ</t>
  </si>
  <si>
    <t>GOBIERNO AUTÓNOMO MUNICIPAL DE PAILÓN</t>
  </si>
  <si>
    <t>GOBIERNO AUTÓNOMO MUNICIPAL DE ROBORÉ</t>
  </si>
  <si>
    <t>GOBIERNO AUTÓNOMO MUNICIPAL DE PORTACHUELO</t>
  </si>
  <si>
    <t>GOBIERNO AUTÓNOMO MUNICIPAL DE SANTA ROSA DEL SARA</t>
  </si>
  <si>
    <t>GOBIERNO AUTÓNOMO MUNICIPAL DE LAGUNILLAS</t>
  </si>
  <si>
    <t>GOBIERNO AUTÓNOMO MUNICIPAL DE CABEZAS</t>
  </si>
  <si>
    <t>GOBIERNO AUTÓNOMO MUNICIPAL DE CUEVO</t>
  </si>
  <si>
    <t>GOBIERNO AUTÓNOMO MUNICIPAL DE GUTIÉRREZ</t>
  </si>
  <si>
    <t>GOBIERNO AUTÓNOMO MUNICIPAL DE CAMIRI</t>
  </si>
  <si>
    <t>GOBIERNO AUTÓNOMO MUNICIPAL DE BOYUIBE</t>
  </si>
  <si>
    <t>GOBIERNO AUTÓNOMO MUNICIPAL DE VALLEGRANDE</t>
  </si>
  <si>
    <t>GOBIERNO AUTÓNOMO MUNICIPAL DE TRIGAL</t>
  </si>
  <si>
    <t>GOBIERNO AUTÓNOMO MUNICIPAL DE MORO MORO</t>
  </si>
  <si>
    <t>GOBIERNO AUTÓNOMO MUNICIPAL DE POSTRER VALLE</t>
  </si>
  <si>
    <t>GOBIERNO AUTÓNOMO MUNICIPAL DE PUCARA</t>
  </si>
  <si>
    <t>GOBIERNO AUTÓNOMO MUNICIPAL DE SAMAIPATA</t>
  </si>
  <si>
    <t>GOBIERNO AUTÓNOMO MUNICIPAL DE PAMPA GRANDE</t>
  </si>
  <si>
    <t>GOBIERNO AUTÓNOMO MUNICIPAL DE MAIRANA</t>
  </si>
  <si>
    <t>GOBIERNO AUTÓNOMO MUNICIPAL DE QUIRUSILLAS</t>
  </si>
  <si>
    <t>GOBIERNO AUTÓNOMO MUNICIPAL DE MONTERO</t>
  </si>
  <si>
    <t>GOBIERNO AUTÓNOMO MUNICIPAL DE GENERAL AGUSTÍN SAAVEDRA</t>
  </si>
  <si>
    <t>GOBIERNO AUTÓNOMO MUNICIPAL DE MINEROS</t>
  </si>
  <si>
    <t>GOBIERNO AUTÓNOMO MUNICIPAL DE CONCEPCIÓN</t>
  </si>
  <si>
    <t>GOBIERNO AUTÓNOMO MUNICIPAL DE SAN JAVIER</t>
  </si>
  <si>
    <t>GOBIERNO AUTÓNOMO MUNICIPAL DE SAN JULIÁN</t>
  </si>
  <si>
    <t>GOBIERNO AUTÓNOMO MUNICIPAL DE SAN MATÍAS</t>
  </si>
  <si>
    <t>GOBIERNO AUTÓNOMO MUNICIPAL DE COMARAPA</t>
  </si>
  <si>
    <t>GOBIERNO AUTÓNOMO MUNICIPAL DE SAIPINA</t>
  </si>
  <si>
    <t>GOBIERNO AUTÓNOMO MUNICIPAL DE PUERTO SUÁREZ</t>
  </si>
  <si>
    <t>GOBIERNO AUTÓNOMO MUNICIPAL DE PUERTO QUIJARRO</t>
  </si>
  <si>
    <t>GOBIERNO AUTÓNOMO MUNICIPAL DE ASCENCIÓN DE GUARAYOS</t>
  </si>
  <si>
    <t>GOBIERNO AUTÓNOMO MUNICIPAL DE URUBICHA</t>
  </si>
  <si>
    <t>GOBIERNO AUTÓNOMO MUNICIPAL DE OKINAWA UNO</t>
  </si>
  <si>
    <t>GOBIERNO AUTÓNOMO MUNICIPAL DE SAN ANTONIO DE LOMERIO</t>
  </si>
  <si>
    <t>GOBIERNO AUTÓNOMO MUNICIPAL DE SAN RAMÓN</t>
  </si>
  <si>
    <t>GOBIERNO AUTÓNOMO MUNICIPAL DE EL CARMEN RIVERO TÓRREZ</t>
  </si>
  <si>
    <t>GOBIERNO AUTÓNOMO MUNICIPAL DE SAN JUAN</t>
  </si>
  <si>
    <t>GOBIERNO AUTÓNOMO MUNICIPAL DE FERNÁNDEZ ALONSO</t>
  </si>
  <si>
    <t>GOBIERNO AUTÓNOMO MUNICIPAL DE SAN PEDRO</t>
  </si>
  <si>
    <t>GOBIERNO AUTÓNOMO MUNICIPAL DE CUATRO CAÑADAS</t>
  </si>
  <si>
    <t>GOBIERNO AUTÓNOMO MUNICIPAL DE COLPA BÉLGICA</t>
  </si>
  <si>
    <t>GOBIERNO AUTÓNOMO MUNICIPAL DE TRINIDAD</t>
  </si>
  <si>
    <t>GOBIERNO AUTÓNOMO MUNICIPAL DE RIBERALTA</t>
  </si>
  <si>
    <t>GOBIERNO AUTÓNOMO MUNICIPAL DE PUERTO GUAYARAMERÍN</t>
  </si>
  <si>
    <t>GOBIERNO AUTÓNOMO MUNICIPAL DE REYES</t>
  </si>
  <si>
    <t>GOBIERNO AUTÓNOMO MUNICIPAL DE PUERTO RURRENABAQUE</t>
  </si>
  <si>
    <t>GOBIERNO AUTÓNOMO MUNICIPAL DE SAN BORJA</t>
  </si>
  <si>
    <t>GOBIERNO AUTÓNOMO MUNICIPAL DE SANTA ROSA</t>
  </si>
  <si>
    <t>GOBIERNO AUTÓNOMO MUNICIPAL DE SANTA ANA</t>
  </si>
  <si>
    <t>GOBIERNO AUTÓNOMO MUNICIPAL DE SAN IGNACIO</t>
  </si>
  <si>
    <t>GOBIERNO AUTÓNOMO MUNICIPAL DE LORETO</t>
  </si>
  <si>
    <t>GOBIERNO AUTÓNOMO MUNICIPAL DE SAN ANDRÉS</t>
  </si>
  <si>
    <t>GOBIERNO AUTÓNOMO MUNICIPAL DE SAN JOAQUÍN</t>
  </si>
  <si>
    <t>GOBIERNO AUTÓNOMO MUNICIPAL DE PUERTO SÍLES</t>
  </si>
  <si>
    <t>GOBIERNO AUTÓNOMO MUNICIPAL DE MAGDALENA</t>
  </si>
  <si>
    <t>GOBIERNO AUTÓNOMO MUNICIPAL DE BAURES</t>
  </si>
  <si>
    <t>GOBIERNO AUTÓNOMO MUNICIPAL DE HUACARAJE</t>
  </si>
  <si>
    <t>GOBIERNO AUTÓNOMO MUNICIPAL DE EXALTACIÓN</t>
  </si>
  <si>
    <t>GOBIERNO AUTÓNOMO MUNICIPAL DE COBIJA</t>
  </si>
  <si>
    <t>GOBIERNO AUTÓNOMO MUNICIPAL DE PORVENIR</t>
  </si>
  <si>
    <t>GOBIERNO AUTÓNOMO MUNICIPAL DE BOLPEBRA</t>
  </si>
  <si>
    <t>GOBIERNO AUTÓNOMO MUNICIPAL DE BELLA FLOR</t>
  </si>
  <si>
    <t>GOBIERNO AUTÓNOMO MUNICIPAL DE PUERTO RICO</t>
  </si>
  <si>
    <t>GOBIERNO AUTÓNOMO MUNICIPAL DE FILADELFIA</t>
  </si>
  <si>
    <t>GOBIERNO AUTÓNOMO MUNICIPAL DE PUERTO GONZALO MORENO</t>
  </si>
  <si>
    <t>GOBIERNO AUTÓNOMO MUNICIPAL DE SENA</t>
  </si>
  <si>
    <t>GOBIERNO AUTÓNOMO MUNICIPAL DE SANTA ROSA DEL ABUNÁ</t>
  </si>
  <si>
    <t>GOBIERNO AUTÓNOMO MUNICIPAL DE INGAVI (HUMAITA)</t>
  </si>
  <si>
    <t>GOBIERNO AUTÓNOMO MUNICIPAL DE NUEVA ESPERANZA</t>
  </si>
  <si>
    <t>GOBIERNO AUTÓNOMO MUNICIPAL DE VILLA NUEVA (LOMA ALTA)</t>
  </si>
  <si>
    <t>GOBIERNO AUTÓNOMO MUNICIPAL DE SANTOS MERCADO</t>
  </si>
  <si>
    <t>EMPRESA MUNICIPAL DE GESTIÓN DE RESIDUOS SÓLIDOS</t>
  </si>
  <si>
    <t>EMPRESA MUNICIPAL DE AGUA POTABLE Y ALCANTARILLADO SACABA</t>
  </si>
  <si>
    <t>EMPRESA MUNICIPAL DE AREAS VERDES Y RECREACIÓN ALTERNATIVA</t>
  </si>
  <si>
    <t>SERVICIO DE ENCAUZAMIENTO DE RIOS (SEARPI)</t>
  </si>
  <si>
    <t xml:space="preserve">EMPRESA MUNICIPAL DE SERVICIO DE ASEO </t>
  </si>
  <si>
    <t>EMPRESA MUNICIPAL DE ÁREAS VERDES, PARQUES Y FORESTACIÓN</t>
  </si>
  <si>
    <t>EMPRESA MUNICIPAL DE ASFALTOS Y VÍAS</t>
  </si>
  <si>
    <t>ENTIDAD DESCENTRALIZADA UMMIPRE PROMAN</t>
  </si>
  <si>
    <t>EMPRESA PÚBLICA DEPARTAMENTAL DE SERVICIOS ELECTRICOS TARIJA - SETAR</t>
  </si>
  <si>
    <t>ENTIDAD DESCENTRALIZADA MUNICIPAL TERMINAL DE BUSES LA PAZ</t>
  </si>
  <si>
    <t>ENTIDAD DIRECCIÓN DE LA TERMINAL DE BUSES DE TARIJA</t>
  </si>
  <si>
    <t>ENTIDAD DESCENTRALIZADA MUNICIPAL DE MAQUINARIA Y EQUIPO</t>
  </si>
  <si>
    <t>EMPRESA PÚBLICA DEPARTAMENTAL FÁBRICA DE CALAMINAS Y CLAVOS POTOSI</t>
  </si>
  <si>
    <t>GOBIERNO AUTÓNOMO INDÍGENA ORIGINARIO CAMPESINO DEL TERRITORIO DE RAQAYPAMPA</t>
  </si>
  <si>
    <t>GAIOC DE LA NACIÓN ORIGINARIA URU CHIPAYA</t>
  </si>
  <si>
    <t>GOBIERNO AUTÓNOMO REGIONAL DEL GRAN CHACO</t>
  </si>
  <si>
    <t>Dirección General de Pensiones y Jubilaciones</t>
  </si>
  <si>
    <t>Universidad Autónoma del Beni José Ballivián</t>
  </si>
  <si>
    <t>Autoridad de Fiscalización del Juego</t>
  </si>
  <si>
    <t>Autoridad de Fiscalización de Empresas</t>
  </si>
  <si>
    <t xml:space="preserve">Escuela Boliviana Intercultural de Danza </t>
  </si>
  <si>
    <t>Agencia de Infraestructura en Salud y Equipamiento Médico</t>
  </si>
  <si>
    <t>Agencia Boliviana de Correos "Correos de Bolivia"</t>
  </si>
  <si>
    <t>Empresa Pública Nacional Estratégica Cartones de Bolivia</t>
  </si>
  <si>
    <t xml:space="preserve">Empresa Pública Transporte Aéreo Militar </t>
  </si>
  <si>
    <t>Empresa Boliviana de Alimentos y Derivados</t>
  </si>
  <si>
    <t>Defensoria del Pueblo</t>
  </si>
  <si>
    <t>Procuraduria General del Estado</t>
  </si>
  <si>
    <t>Gobierno Autónomo Municipal de Chuquihuta Ayllu Jucumani</t>
  </si>
  <si>
    <t>Gobierno Autónomo Indígena Originario Campesino del Territorio de Raqaypampa</t>
  </si>
  <si>
    <t>Gobierno Autónomo Regional del Gran Chaco</t>
  </si>
  <si>
    <t>Área de Contabilidad</t>
  </si>
  <si>
    <t>Impuesto Directo A Los Hidrocarburos</t>
  </si>
  <si>
    <r>
      <t xml:space="preserve">Asimismo se aclara que los anexos de operaciones pendientes han sido identificados según la información descrita en las glosas de extractos bancarios de la CUT en el SIGEP, mismos que son proporcionados por el BCB. Se hace notar que en el “Anexo” de las BOD no se incluye aquellas Boletas de Deposito que en su descripción no se identifica la entidad beneficiaria y/o libreta, por lo que se sugiere a la entidad tomar en cuenta la importancia de estos datos al momento de realizar depósitos en las CUT’s. Sin embargo todas las operaciones bajo los códigos de formulario incluyendo los </t>
    </r>
    <r>
      <rPr>
        <u/>
        <sz val="8"/>
        <color rgb="FFFF0000"/>
        <rFont val="Calibri"/>
        <family val="2"/>
      </rPr>
      <t>no identificados (N/I)</t>
    </r>
    <r>
      <rPr>
        <sz val="8"/>
        <color theme="1"/>
        <rFont val="Calibri"/>
        <family val="2"/>
      </rPr>
      <t xml:space="preserve"> se comunicarán periódicamente en el </t>
    </r>
    <r>
      <rPr>
        <b/>
        <u/>
        <sz val="8"/>
        <color theme="1"/>
        <rFont val="Calibri"/>
        <family val="2"/>
      </rPr>
      <t>PORTAL</t>
    </r>
    <r>
      <rPr>
        <sz val="8"/>
        <color theme="1"/>
        <rFont val="Calibri"/>
        <family val="2"/>
      </rPr>
      <t xml:space="preserve"> de comunicados del </t>
    </r>
    <r>
      <rPr>
        <b/>
        <u/>
        <sz val="8"/>
        <color theme="1"/>
        <rFont val="Calibri"/>
        <family val="2"/>
      </rPr>
      <t>SIGEP</t>
    </r>
    <r>
      <rPr>
        <sz val="8"/>
        <color theme="1"/>
        <rFont val="Calibri"/>
        <family val="2"/>
      </rPr>
      <t>.</t>
    </r>
  </si>
  <si>
    <t>DIRECCIÓN ADMINISTRATIVA FINANCIERA</t>
  </si>
  <si>
    <r>
      <rPr>
        <b/>
        <u/>
        <sz val="10"/>
        <rFont val="Arial"/>
        <family val="2"/>
      </rPr>
      <t>NOTA IMPORTANTE</t>
    </r>
    <r>
      <rPr>
        <sz val="10"/>
        <rFont val="Arial"/>
        <family val="2"/>
      </rPr>
      <t xml:space="preserve">: El formulario es un medio de COMUNICACIÓN y ALERTA, mas no se constituye en un documento de respaldo para el registro de ingresos y/o gastos, siendo responsabilidad de la entidad el análisis, evaluación y regularización oportuna en funcion a los antecedentes de cada una de las operaciones. </t>
    </r>
  </si>
  <si>
    <t>TOTAL TCR ME</t>
  </si>
  <si>
    <t>TOTAL TCR MN</t>
  </si>
  <si>
    <t>Elaboración:</t>
  </si>
  <si>
    <t>DIRECCIÓN GENERAL DE CONTABILIDAD FISCAL</t>
  </si>
  <si>
    <t>UNIDAD DE CONTABILIDAD Y CUENTAS FISCALES</t>
  </si>
  <si>
    <t>Área de Conciliación y Recolección de Datos</t>
  </si>
  <si>
    <t>La siguiente informacion se encuentra desagregada por códigos de operación que afectan a las Cuentas Únicas del Tesoro (CUT) sin regularización por parte de la entidad durante el período evaluado.</t>
  </si>
  <si>
    <t>Bolivia TV</t>
  </si>
  <si>
    <t>Agencia del Desarrollo del Cine y Audiovisual Bolivianos</t>
  </si>
  <si>
    <t>Direc. Dptal. de Educación La Paz</t>
  </si>
  <si>
    <t>Validaciones</t>
  </si>
  <si>
    <t>CUT M/N</t>
  </si>
  <si>
    <t>Resumen</t>
  </si>
  <si>
    <t>Detalle</t>
  </si>
  <si>
    <t>Diferencias</t>
  </si>
  <si>
    <t>CUT M/E</t>
  </si>
  <si>
    <t>TRL M/N</t>
  </si>
  <si>
    <t>TRL M/E</t>
  </si>
  <si>
    <t>NTE - DÉBITO</t>
  </si>
  <si>
    <t>NTE - CRÉDITO</t>
  </si>
  <si>
    <t>Universidad Pública de El Alto</t>
  </si>
  <si>
    <t>Universidad Nacional Siglo XX</t>
  </si>
  <si>
    <t>OficinaTécnica para el Fortalecimiento de la Empresa Pública</t>
  </si>
  <si>
    <t>Servicio Plurinacional de la Mujer y de la Despatriarcalización Ana María Romero</t>
  </si>
  <si>
    <t>Caja de Salud CORDES</t>
  </si>
  <si>
    <t>Empresa Metalúrgica VINTO - Nacionalizada</t>
  </si>
  <si>
    <t>Corporación de las Fuerzas Armadas p/ el Des. Nacional</t>
  </si>
  <si>
    <t>Empresa Pública "QUIPUS"</t>
  </si>
  <si>
    <t>Empresa Pública YACANA</t>
  </si>
  <si>
    <t>Empresa Servicios Aéreos Bolivianos</t>
  </si>
  <si>
    <t>CET</t>
  </si>
  <si>
    <t>Cobro por Emisiones de Títulos</t>
  </si>
  <si>
    <t>ene</t>
  </si>
  <si>
    <t>Valores</t>
  </si>
  <si>
    <t>Débitos
(Bs)</t>
  </si>
  <si>
    <t>Créditos
(Bs)</t>
  </si>
  <si>
    <t>Enero</t>
  </si>
  <si>
    <t>Febrero</t>
  </si>
  <si>
    <t>Marzo</t>
  </si>
  <si>
    <t>Abril</t>
  </si>
  <si>
    <t>Mayo</t>
  </si>
  <si>
    <t>Junio</t>
  </si>
  <si>
    <t>Julio</t>
  </si>
  <si>
    <t>Agosto</t>
  </si>
  <si>
    <t>Septiembre</t>
  </si>
  <si>
    <t>Octubre</t>
  </si>
  <si>
    <t>Suma de Débitos</t>
  </si>
  <si>
    <t>Suma de Créditos</t>
  </si>
  <si>
    <t>Débitos
(USD)</t>
  </si>
  <si>
    <t>Créditos
(USD)</t>
  </si>
  <si>
    <t>Suma de Total</t>
  </si>
  <si>
    <t>Débitos</t>
  </si>
  <si>
    <t>Créditos</t>
  </si>
  <si>
    <t>RESUMEN OPERACIONES PENDIENTES DE REGULARIZACIÓN EN LAS CUT'S POR ENTIDAD</t>
  </si>
  <si>
    <t>Mov.</t>
  </si>
  <si>
    <t>Total Mov.</t>
  </si>
  <si>
    <t>Total Pendientes</t>
  </si>
  <si>
    <t>Sec.</t>
  </si>
  <si>
    <t>Nivel Institucional</t>
  </si>
  <si>
    <t>Noviembre</t>
  </si>
  <si>
    <t>Diciembre</t>
  </si>
  <si>
    <t>Suma de Débitos
(Bs)</t>
  </si>
  <si>
    <t>Suma de Créditos
(Bs)</t>
  </si>
  <si>
    <t>Responsable</t>
  </si>
  <si>
    <t>SERVICIO PLURINACIONAL DE LA MUJER Y DE LA DESPATRIARCALIZACIÓN ANA MARÍA ROMERO</t>
  </si>
  <si>
    <t>AGENCIA DEL DESARROLLO DEL CINE Y AUDIOVISUAL BOLIVIANOS</t>
  </si>
  <si>
    <t>EMPRESA SERVICIOS AÉREOS BOLIVIANOS</t>
  </si>
  <si>
    <t>IMPUESTO DIRECTO A LOS HIDROCARBUROS</t>
  </si>
  <si>
    <t>Sin Nivel</t>
  </si>
  <si>
    <t>Instituciones Descentralizadas</t>
  </si>
  <si>
    <t>Instituciones Financieras no Bancarias</t>
  </si>
  <si>
    <t>Universidades Públicas</t>
  </si>
  <si>
    <t>Instituciones Descentralizadas Departamentales</t>
  </si>
  <si>
    <t>Instituciones de Seguridad Social</t>
  </si>
  <si>
    <t>Empresas Nacionales</t>
  </si>
  <si>
    <t>Empresas Departamentales</t>
  </si>
  <si>
    <t>Empresas Municipales</t>
  </si>
  <si>
    <t>Instituciones Financieras no Bancarias Regionales</t>
  </si>
  <si>
    <t>Gobiernos Autónomos Departamentales</t>
  </si>
  <si>
    <t>INSTITUCIONES FINANCIERAS BANCARIAS</t>
  </si>
  <si>
    <t>Gobiernos Autonomos Municipales</t>
  </si>
  <si>
    <t>Instituciones Descentralizadas Municipales</t>
  </si>
  <si>
    <t>Gobiernos Autónomos Indígenas Originarias Campesinas</t>
  </si>
  <si>
    <t>Gobiernos Autónomos Regionales</t>
  </si>
  <si>
    <t>Nivel Institucional2</t>
  </si>
  <si>
    <t>Total Pendientes2</t>
  </si>
  <si>
    <t>Entidad2</t>
  </si>
  <si>
    <t>Órgano Ejecutivo</t>
  </si>
  <si>
    <t>CUT MN</t>
  </si>
  <si>
    <t>CUT ME</t>
  </si>
  <si>
    <t>TRLMN</t>
  </si>
  <si>
    <t>TRL ME</t>
  </si>
  <si>
    <t>IMPORTE ($us)</t>
  </si>
  <si>
    <t>CVD_AUTO</t>
  </si>
  <si>
    <t>Coordinar con la DGSGIF</t>
  </si>
  <si>
    <t>TRL  Traspaso o Transferencia entre Libretas</t>
  </si>
  <si>
    <r>
      <t xml:space="preserve">• </t>
    </r>
    <r>
      <rPr>
        <b/>
        <sz val="8"/>
        <color theme="1"/>
        <rFont val="Calibri"/>
        <family val="2"/>
      </rPr>
      <t xml:space="preserve">Traspaso. </t>
    </r>
    <r>
      <rPr>
        <sz val="8"/>
        <color theme="1"/>
        <rFont val="Calibri"/>
        <family val="2"/>
      </rPr>
      <t>Refiere al movimiento de recursos entre componentes del mismo Ente Contable pero con Código de Entidad distinto, su descargo debe realizarse previo análisis de los antecedentes que originan el traspaso este recurso y realización del registro C-21 o C-31 correspondiente o en su defecto se debe justificar que la operación no amerita algún registro.</t>
    </r>
  </si>
  <si>
    <r>
      <t xml:space="preserve">• </t>
    </r>
    <r>
      <rPr>
        <b/>
        <sz val="8"/>
        <color theme="1"/>
        <rFont val="Calibri"/>
        <family val="2"/>
      </rPr>
      <t xml:space="preserve">Transferencia. </t>
    </r>
    <r>
      <rPr>
        <sz val="8"/>
        <color theme="1"/>
        <rFont val="Calibri"/>
        <family val="2"/>
      </rPr>
      <t>Refiere al movimiento de recursos entre Entes Contables diferentes. Estas operaciones se descargan de dos formas:</t>
    </r>
  </si>
  <si>
    <r>
      <rPr>
        <b/>
        <sz val="8"/>
        <color theme="1"/>
        <rFont val="Calibri"/>
        <family val="2"/>
      </rPr>
      <t xml:space="preserve">Nota. </t>
    </r>
    <r>
      <rPr>
        <i/>
        <sz val="8"/>
        <color theme="1"/>
        <rFont val="Calibri"/>
        <family val="2"/>
      </rPr>
      <t>Las operaciones TRL se regularizan mediante su "Descargo", debido a que estos movimientos mantienen el estado "No Conciliado" en el reporte que muestra los movimientos de la Libreta.</t>
    </r>
  </si>
  <si>
    <t>CVD  Comisiones por Compra Venta de Divisas</t>
  </si>
  <si>
    <t>Observación/ Aclaración</t>
  </si>
  <si>
    <t>• Corresponde a débitos por comisiones que cobra el BCB a las operaciones que requieren compra - venta de divisas, cuyo proceso debe obedecer al comunicado: "MEFP/VPCF/DGSGIF N° 031/2019: CONCILIACIÓN AUTOMÁTICA DE COMISIONES POR TRANSFERENCIA DE DIVISAS AL EXTERIOR (CVD) PARA EL NIVEL CENTRAL SISTEMA DE GESTIÓN PÚBLICA (SIGEP) de fecha 01-07-2019", por lo que en caso de presentarse este tipo de operaciones debe coordinar con la Dirección General de Sistemas y Gestión de la Información Fiscal (DGSGIF).</t>
  </si>
  <si>
    <t>• Corresponde a ingresos generados (C-21 SIP – Aux. 59300) por pagos PEC de cualquier otra entidad del sector públicom con orgien en la CUT's.</t>
  </si>
  <si>
    <r>
      <t xml:space="preserve">Nota. </t>
    </r>
    <r>
      <rPr>
        <i/>
        <sz val="8"/>
        <color theme="1"/>
        <rFont val="Calibri"/>
        <family val="2"/>
      </rPr>
      <t>Debido a que estas operaciones contemplan la asignación a rubros en correspondencia a los ingresos percibidos, no amerita la remisión de información alguna unicamente la comunicación del proceso concluido, ya que este es evidenciado mediante los reportes de C-21 Sin Imputación Presupuestarios que afectan a cuentas contables con la denominación "Por clasificar".</t>
    </r>
  </si>
  <si>
    <r>
      <t xml:space="preserve">• Corresponde a créditos y/o débitos generados a requerimiento de la entidad, previa evaluación de la DGPOT, que por su naturaleza corresponderan conceptos de </t>
    </r>
    <r>
      <rPr>
        <b/>
        <sz val="8"/>
        <color theme="1"/>
        <rFont val="Calibri"/>
        <family val="2"/>
      </rPr>
      <t>Traspaso o Transferenci</t>
    </r>
    <r>
      <rPr>
        <sz val="8"/>
        <color theme="1"/>
        <rFont val="Calibri"/>
        <family val="2"/>
      </rPr>
      <t>a.</t>
    </r>
  </si>
  <si>
    <t>CUADRO DITRIBUCIÓN DE ENTIDADES - ACRD</t>
  </si>
  <si>
    <t>Correo</t>
  </si>
  <si>
    <t>Yesenia Apaza Poma</t>
  </si>
  <si>
    <t>yesenia.apaza@economiayfinanzas.gob.bo</t>
  </si>
  <si>
    <t>Malcom Zeballos Churqui</t>
  </si>
  <si>
    <t>malcom.zeballos@economiayfinanzas.gob.bo</t>
  </si>
  <si>
    <t>Rommel Cuba Calle</t>
  </si>
  <si>
    <t>rommel.cuba@economiayfinanzas.gob.bo</t>
  </si>
  <si>
    <t>Emma Ticonipa Condori</t>
  </si>
  <si>
    <t>Correo Institucional</t>
  </si>
  <si>
    <t>virginia.callisaya@economiayfinanzas.gob.bo</t>
  </si>
  <si>
    <r>
      <t xml:space="preserve">Estas operaciones deben ser registradas en el SIGEP en los plazos establecidos en normativa vigente (Art. 11 de la Ley 2042 </t>
    </r>
    <r>
      <rPr>
        <b/>
        <sz val="10"/>
        <rFont val="Arial"/>
        <family val="2"/>
      </rPr>
      <t>"al 10 del mes siguiente al de Ejecución"</t>
    </r>
    <r>
      <rPr>
        <sz val="10"/>
        <rFont val="Arial"/>
        <family val="2"/>
      </rPr>
      <t>); por lo que debe considerar este documento con carácter de alerta y se deberá oficializar con nota de respuesta a la Dirección General de Contabilidad Fiscal, en oficinas del piso 8vo del Edificio del Ministerio de Economía y Finanzas Públicas ubicado en la Av. Mariscal Santa Cruz, Esq. Loayza.</t>
    </r>
  </si>
  <si>
    <t>ACRD</t>
  </si>
  <si>
    <t>Tuición</t>
  </si>
  <si>
    <t>Descripción Tuición</t>
  </si>
  <si>
    <t>Tuición1</t>
  </si>
  <si>
    <t>Descripción Tuición 1</t>
  </si>
  <si>
    <t>Ministerio de Salud y Deportes</t>
  </si>
  <si>
    <t>Ministerio de Hidrocarburos y Energías</t>
  </si>
  <si>
    <t>MINISTERIO DE SALUD Y DEPORTES</t>
  </si>
  <si>
    <t>MINISTERIO DE HIDROCARBUROS Y ENERGÍAS</t>
  </si>
  <si>
    <t>Tesoro General de la Nación</t>
  </si>
  <si>
    <t>Ministerio de Culturas, Descolonización y Despatriarcalización</t>
  </si>
  <si>
    <t>Autoridad de Fiscalización de Electricidad y Tecnología Nuclear</t>
  </si>
  <si>
    <t>Gobierno Autónomo Municipal de El Villar</t>
  </si>
  <si>
    <t>Gobierno Autónomo Municipal de El Choro</t>
  </si>
  <si>
    <t>Gobierno Autónomo Municipal de La Rivera</t>
  </si>
  <si>
    <t>Gobierno Autónomo Municipal de El Puente</t>
  </si>
  <si>
    <t>Gobierno Autónomo Municipal de Santa Cruz de La Sierra</t>
  </si>
  <si>
    <t>Gobierno Autónomo Municipal de La Guardia</t>
  </si>
  <si>
    <t>Gobierno Autónomo Municipal de El Torno</t>
  </si>
  <si>
    <t>Empresa Municipal de Areas Verdes y Recreación alternativa</t>
  </si>
  <si>
    <t>Entidad Descentralizada UMMIPRE PROMAN</t>
  </si>
  <si>
    <t>ENTIDAD MUNICIPAL DE ASEO POTOSI</t>
  </si>
  <si>
    <t>ENTIDAD DESCENTRALIZADA MUNICIPAL DE CEMENTERIOS DE LA PAZ</t>
  </si>
  <si>
    <t xml:space="preserve">EMPRESA PRESTADORA DE SERVICIO DE AGUA POTABLE Y ALCANTARILLADO </t>
  </si>
  <si>
    <t>EMPRESA MUNICIPAL FABRICA DE JOYAS</t>
  </si>
  <si>
    <t>EMPRESA MUNICIPAL DE DISTRIBUCION DE ENERGIA ELECTRICA LLALLAGUA</t>
  </si>
  <si>
    <t>GAIOC de la Nación Originaria Uru Chipaya</t>
  </si>
  <si>
    <t>Nombre</t>
  </si>
  <si>
    <t>Telefono - Interno</t>
  </si>
  <si>
    <t>MINISTERIO DE EDUCACIÓN</t>
  </si>
  <si>
    <t>MINISTERIO DE CULTURAS, DESCOLONIZACIÓN Y DESPATRIARCALIZACIÓN</t>
  </si>
  <si>
    <t>AUTORIDAD DE FISCALIZACIÓN DE ELECTRICIDAD Y TECNOLOGÍA NUCLEAR</t>
  </si>
  <si>
    <t>ACREEDORES</t>
  </si>
  <si>
    <t>ÁREA DE CONTABILIDAD</t>
  </si>
  <si>
    <t>NO IDENTIFICADO</t>
  </si>
  <si>
    <t>CONTACTO UCCF:</t>
  </si>
  <si>
    <r>
      <t xml:space="preserve">QUE AFECTAN A LA CUENTA ÚNICA DEL TESORO EN BOLIVIANOS (CUT) No. </t>
    </r>
    <r>
      <rPr>
        <b/>
        <sz val="12"/>
        <rFont val="Calibri"/>
        <family val="2"/>
        <scheme val="minor"/>
      </rPr>
      <t>3987069001</t>
    </r>
    <r>
      <rPr>
        <b/>
        <sz val="10"/>
        <rFont val="Calibri"/>
        <family val="2"/>
        <scheme val="minor"/>
      </rPr>
      <t xml:space="preserve"> - COMISIÓN BANCARIA (PROCESO AUTOMÁTICO)</t>
    </r>
  </si>
  <si>
    <t>2183333 - 1637</t>
  </si>
  <si>
    <t>2183333 - 1639</t>
  </si>
  <si>
    <t>2183333 - 1649</t>
  </si>
  <si>
    <t>Comisiones Bancarías y por Compra Venta de Divisas sujetas a proceso automático</t>
  </si>
  <si>
    <t>10000041244140</t>
  </si>
  <si>
    <t>MIN. SALUD Y DEPORTES - VENTA DE VALORES FISC. A NIVEL NACIONAL</t>
  </si>
  <si>
    <t>• Las Boletas de Depósito se regularizan en el SIGEP mediante comprobantes presupuestarios C-21's por el reconocimiento del ingreso y cuando la Boleta de Depósito sea utilizada para la reversión de comprobantes de pago C-31's.</t>
  </si>
  <si>
    <t>00512012001</t>
  </si>
  <si>
    <t>TRANSFERENCIA AUTOMATICA SEGUN INSTRUCCION DEL MINISTERIO DE ECONOMIA Y FINANZAS PUBLICAS LIBRETA 00099021001 TGN - RECURSOS ORDINARIOS</t>
  </si>
  <si>
    <t>COB_AUTO &amp; CVD_AUTO  Comisiones Bancarias proceso automático</t>
  </si>
  <si>
    <t>10000041173216</t>
  </si>
  <si>
    <t>TGN - REC. POR GARANTÍAS SUBASTA ELECTRÓNICA Y MERCADO VIRTUAL</t>
  </si>
  <si>
    <t>Graciela Romero Huanca</t>
  </si>
  <si>
    <t>2183333 - 1663</t>
  </si>
  <si>
    <t>Virginia Huanca Mamani</t>
  </si>
  <si>
    <t>2183333 - 1636</t>
  </si>
  <si>
    <t>virginia.huanca@economiayfinanzas.gob.bo</t>
  </si>
  <si>
    <t>Virginia Callisaya Kantuta</t>
  </si>
  <si>
    <t>2183333 - 1645</t>
  </si>
  <si>
    <t>02</t>
  </si>
  <si>
    <t>01</t>
  </si>
  <si>
    <t>Navegación Aérea y Aeropuertos Bolivianos</t>
  </si>
  <si>
    <t>00512012002</t>
  </si>
  <si>
    <t>00389012001</t>
  </si>
  <si>
    <t>GCM</t>
  </si>
  <si>
    <t>NAVEGACIÓN AÉREA Y AEROPUERTOS BOLIVIANOS</t>
  </si>
  <si>
    <t>graciela.romero@economiayfinanzas.gob.bo</t>
  </si>
  <si>
    <t>O19887440002</t>
  </si>
  <si>
    <t>O19887530002</t>
  </si>
  <si>
    <t>B19886790002</t>
  </si>
  <si>
    <t>B19886810002</t>
  </si>
  <si>
    <t>B19887180002</t>
  </si>
  <si>
    <t>B19887210002</t>
  </si>
  <si>
    <t>B19887280002</t>
  </si>
  <si>
    <t>B19887300002</t>
  </si>
  <si>
    <t>B19887310002</t>
  </si>
  <si>
    <t>Q15557080002</t>
  </si>
  <si>
    <t>Q15557130002</t>
  </si>
  <si>
    <t>O19889480002</t>
  </si>
  <si>
    <t>O19890080002</t>
  </si>
  <si>
    <t>O19890550002</t>
  </si>
  <si>
    <t>O19892790002</t>
  </si>
  <si>
    <t>O19893120002</t>
  </si>
  <si>
    <t>O19894500002</t>
  </si>
  <si>
    <t>B19893430002</t>
  </si>
  <si>
    <t>Q15569170002</t>
  </si>
  <si>
    <t>Q15569180002</t>
  </si>
  <si>
    <t>O19896770002</t>
  </si>
  <si>
    <t>O19897760002</t>
  </si>
  <si>
    <t>O19899800002</t>
  </si>
  <si>
    <t>O19900170002</t>
  </si>
  <si>
    <t>O19900190002</t>
  </si>
  <si>
    <t>O19900280002</t>
  </si>
  <si>
    <t>O19900870002</t>
  </si>
  <si>
    <t>O19900880002</t>
  </si>
  <si>
    <t>O19901110002</t>
  </si>
  <si>
    <t>G17510950003</t>
  </si>
  <si>
    <t>O19904010002</t>
  </si>
  <si>
    <t>Q15587930002</t>
  </si>
  <si>
    <t>F0008394</t>
  </si>
  <si>
    <t>O19906870002</t>
  </si>
  <si>
    <t>B19906020002</t>
  </si>
  <si>
    <t>S10233670002</t>
  </si>
  <si>
    <t>O19910320002</t>
  </si>
  <si>
    <t>O19913630002</t>
  </si>
  <si>
    <t>O19913640002</t>
  </si>
  <si>
    <t>Q15606950002</t>
  </si>
  <si>
    <t>O19916120002</t>
  </si>
  <si>
    <t>O19916320002</t>
  </si>
  <si>
    <t>O19916720002</t>
  </si>
  <si>
    <t>B19916330002</t>
  </si>
  <si>
    <t>O19921030002</t>
  </si>
  <si>
    <t>G17604920003</t>
  </si>
  <si>
    <t>B19926580002</t>
  </si>
  <si>
    <t>Q15634630002</t>
  </si>
  <si>
    <t>Q15650240002</t>
  </si>
  <si>
    <t>G17643090003</t>
  </si>
  <si>
    <t>O19937120002</t>
  </si>
  <si>
    <t>O19937140002</t>
  </si>
  <si>
    <t>O19939970002</t>
  </si>
  <si>
    <t>O19940000002</t>
  </si>
  <si>
    <t>O19940050002</t>
  </si>
  <si>
    <t>B19940150002</t>
  </si>
  <si>
    <t>B19940170002</t>
  </si>
  <si>
    <t>O19944360002</t>
  </si>
  <si>
    <t>O19944390002</t>
  </si>
  <si>
    <t>Q15665540002</t>
  </si>
  <si>
    <t>Q15671810002</t>
  </si>
  <si>
    <t>Q15671820002</t>
  </si>
  <si>
    <t>S10246550003</t>
  </si>
  <si>
    <t>S10246550001</t>
  </si>
  <si>
    <t>G17692080003</t>
  </si>
  <si>
    <t>Q15675270002</t>
  </si>
  <si>
    <t>Q15677770002</t>
  </si>
  <si>
    <t>O19950200002</t>
  </si>
  <si>
    <t>O19950690002</t>
  </si>
  <si>
    <t>O19950710002</t>
  </si>
  <si>
    <t>O19950740002</t>
  </si>
  <si>
    <t>T04286480001</t>
  </si>
  <si>
    <t>T04286520001</t>
  </si>
  <si>
    <t>T04286540001</t>
  </si>
  <si>
    <t>T04286560001</t>
  </si>
  <si>
    <t>T04286580001</t>
  </si>
  <si>
    <t>T04286600001</t>
  </si>
  <si>
    <t>T04286620001</t>
  </si>
  <si>
    <t>T04286640001</t>
  </si>
  <si>
    <t>T04286660001</t>
  </si>
  <si>
    <t>T04286680001</t>
  </si>
  <si>
    <t>T04286700001</t>
  </si>
  <si>
    <t>T04284670001</t>
  </si>
  <si>
    <t>T04284690001</t>
  </si>
  <si>
    <t>T04284710001</t>
  </si>
  <si>
    <t>T04284730001</t>
  </si>
  <si>
    <t>T04284750001</t>
  </si>
  <si>
    <t>T04284770001</t>
  </si>
  <si>
    <t>T04284790001</t>
  </si>
  <si>
    <t>T04284810001</t>
  </si>
  <si>
    <t>T04284830001</t>
  </si>
  <si>
    <t>T04284850001</t>
  </si>
  <si>
    <t>T04284870001</t>
  </si>
  <si>
    <t>T04284890001</t>
  </si>
  <si>
    <t>T04284910001</t>
  </si>
  <si>
    <t>T04284930001</t>
  </si>
  <si>
    <t>T04284950001</t>
  </si>
  <si>
    <t>T04284970001</t>
  </si>
  <si>
    <t>T04284990001</t>
  </si>
  <si>
    <t>T04285010001</t>
  </si>
  <si>
    <t>T04285030001</t>
  </si>
  <si>
    <t>T04285050001</t>
  </si>
  <si>
    <t>T04285130001</t>
  </si>
  <si>
    <t>T04285070001</t>
  </si>
  <si>
    <t>T04285090001</t>
  </si>
  <si>
    <t>T04285110001</t>
  </si>
  <si>
    <t>T04285150001</t>
  </si>
  <si>
    <t>T04285170001</t>
  </si>
  <si>
    <t>T04285190001</t>
  </si>
  <si>
    <t>T04285210001</t>
  </si>
  <si>
    <t>T04285230001</t>
  </si>
  <si>
    <t>T04285250001</t>
  </si>
  <si>
    <t>T04285270001</t>
  </si>
  <si>
    <t>T04285290001</t>
  </si>
  <si>
    <t>T04285310001</t>
  </si>
  <si>
    <t>T04285330001</t>
  </si>
  <si>
    <t>T04285350001</t>
  </si>
  <si>
    <t>T04285370001</t>
  </si>
  <si>
    <t>T04285390001</t>
  </si>
  <si>
    <t>T04285410001</t>
  </si>
  <si>
    <t>T04286720001</t>
  </si>
  <si>
    <t>T04286740001</t>
  </si>
  <si>
    <t>T04286760001</t>
  </si>
  <si>
    <t>T04286780001</t>
  </si>
  <si>
    <t>T04286800001</t>
  </si>
  <si>
    <t>T04286820001</t>
  </si>
  <si>
    <t>T04286840001</t>
  </si>
  <si>
    <t>T04286860001</t>
  </si>
  <si>
    <t>T04286880001</t>
  </si>
  <si>
    <t>T04286900001</t>
  </si>
  <si>
    <t>T04286920001</t>
  </si>
  <si>
    <t>T04285430001</t>
  </si>
  <si>
    <t>T04285450001</t>
  </si>
  <si>
    <t>T04285470001</t>
  </si>
  <si>
    <t>T04285490001</t>
  </si>
  <si>
    <t>T04285510001</t>
  </si>
  <si>
    <t>T04285530001</t>
  </si>
  <si>
    <t>T04285550001</t>
  </si>
  <si>
    <t>T04285570001</t>
  </si>
  <si>
    <t>T04285590001</t>
  </si>
  <si>
    <t>T04285610001</t>
  </si>
  <si>
    <t>T04285630001</t>
  </si>
  <si>
    <t>T04285650001</t>
  </si>
  <si>
    <t>T04285670001</t>
  </si>
  <si>
    <t>T04285690001</t>
  </si>
  <si>
    <t>T04285710001</t>
  </si>
  <si>
    <t>T04285730001</t>
  </si>
  <si>
    <t>T04285810001</t>
  </si>
  <si>
    <t>T04285750001</t>
  </si>
  <si>
    <t>T04285770001</t>
  </si>
  <si>
    <t>T04285790001</t>
  </si>
  <si>
    <t>T04285830001</t>
  </si>
  <si>
    <t>T04285850001</t>
  </si>
  <si>
    <t>T04285870001</t>
  </si>
  <si>
    <t>T04285900001</t>
  </si>
  <si>
    <t>T04285920001</t>
  </si>
  <si>
    <t>T04285940001</t>
  </si>
  <si>
    <t>T04285960001</t>
  </si>
  <si>
    <t>T04285980001</t>
  </si>
  <si>
    <t>T04286000001</t>
  </si>
  <si>
    <t>T04286020001</t>
  </si>
  <si>
    <t>T04286040001</t>
  </si>
  <si>
    <t>T04286060001</t>
  </si>
  <si>
    <t>T04286080001</t>
  </si>
  <si>
    <t>T04286100001</t>
  </si>
  <si>
    <t>T04286120001</t>
  </si>
  <si>
    <t>T04286140001</t>
  </si>
  <si>
    <t>T04286160001</t>
  </si>
  <si>
    <t>T04286180001</t>
  </si>
  <si>
    <t>T04286200001</t>
  </si>
  <si>
    <t>T04286220001</t>
  </si>
  <si>
    <t>T04286240001</t>
  </si>
  <si>
    <t>T04286260001</t>
  </si>
  <si>
    <t>T04286280001</t>
  </si>
  <si>
    <t>T04286300001</t>
  </si>
  <si>
    <t>T04286320001</t>
  </si>
  <si>
    <t>T04286340001</t>
  </si>
  <si>
    <t>T04286360001</t>
  </si>
  <si>
    <t>T04286380001</t>
  </si>
  <si>
    <t>T04286400001</t>
  </si>
  <si>
    <t>T04286420001</t>
  </si>
  <si>
    <t>T04286500001</t>
  </si>
  <si>
    <t>T04286440001</t>
  </si>
  <si>
    <t>T04286460001</t>
  </si>
  <si>
    <t>S10248040004</t>
  </si>
  <si>
    <t>O19954030002</t>
  </si>
  <si>
    <t>O19954050002</t>
  </si>
  <si>
    <t>O19954060002</t>
  </si>
  <si>
    <t>O19954070002</t>
  </si>
  <si>
    <t>O19955030002</t>
  </si>
  <si>
    <t>O19955900002</t>
  </si>
  <si>
    <t>B19954090002</t>
  </si>
  <si>
    <t>G17728520003</t>
  </si>
  <si>
    <t>00099021001 DEPOSITO DE EFECTIVO, DEPOSITANTE: ESTHER P. SALGUEIRO POVEDA, CONCEPTO: DEVOLUCION DE AGUINALDO, CUENTA DE DEPOSITO: CUENTA UNICA DEL TESORO</t>
  </si>
  <si>
    <t>00099021001 DEPOSITO DE EFECTIVO, DEPOSITANTE: ADOLFO FEDERICO AREVALO VERGARA CI.395568 LP, CONCEPTO: DICTAMEN RESPONSABILIDAD CIVIL N°CGE/DRC-043/2020 DE LA CONTRALORIA GENERAL DEL ESTADO, CUENTA DE DEPOSITO: CUENTA UNICA DEL TESORO</t>
  </si>
  <si>
    <t>00099021001 DEP.DE CHEQ.AJENOS,RET.DE CAM.,CONCEPTO: COMPENSACION MENSUAL COTIZACION,DEP.: FUTURO DE BOLIVIA S.A. AFP , PROCEDENCIA: BANCO DE CREDITO DE BOLIVIA S.A., CHEQUE: 661652, FECHA DE EMISION:31/12/2021</t>
  </si>
  <si>
    <t>00099021001 DEP.DE CHEQ.AJENOS,RET.DE CAM.,CONCEPTO: FRACCION COMPLEMENTARIA MENSUAL,DEP.: FUTURO DE BOLIVIA S.A. AFP , PROCEDENCIA: BANCO DE CREDITO DE BOLIVIA S.A., CHEQUE: 661660, FECHA DE EMISION:31/12/2021</t>
  </si>
  <si>
    <t>NUMERO DE LIBRETA CUT: 00099021001 OPERACIÓN E75 TRANSFERENCIA DE LA CUENTA FISCAL BUN A LA CUT EN MN TRANSFERENCIA DE FONDOS A SOLICITUD DE: GOBIERNO AUTONOMO DEPARTAMENTAL DE POTOSI, CITE: GADP/SAF/TES/NÂ°567/2021 CUENTA CUT 3987 LIBRETA NÂ° 00099021001 TGN-RECURSOS ORDINARIOS (3987)</t>
  </si>
  <si>
    <t>00099021001 DEPOSITO DE EFECTIVO, DEPOSITANTE: MARCOS MARCA QUISPECAHUANA, CONCEPTO: DEVOLUCION DE RECURSOS AL TESORO, CUENTA DE DEPOSITO: CUENTA UNICA DEL TESORO</t>
  </si>
  <si>
    <t>00099021001 DEPOSITO DE EFECTIVO, DEPOSITANTE: ORLANDO QUENTA MANTILLA, CONCEPTO: DEVOLUCION POR ATRASOS EN HORARIOS DE INGRESO, CUENTA DE DEPOSITO: CUENTA UNICA DEL TESORO</t>
  </si>
  <si>
    <t>00099021001 DEPOSITO DE EFECTIVO, DEPOSITANTE: MONICA A. CABRERA AVILES, CONCEPTO: DEVOLUCION, CUENTA DE DEPOSITO: CUENTA UNICA DEL TESORO</t>
  </si>
  <si>
    <t>00099021001 DEPOSITO DE EFECTIVO, DEPOSITANTE: BENEDICTA CERON VDA DE CALLE, CONCEPTO: SUSCRIPCION DE CONVENIO PARA EL PAGO DE LO ADEUDADO, CUENTA DE DEPOSITO: CUENTA UNICA DEL TESORO</t>
  </si>
  <si>
    <t>00099021001 DEPOSITO DE EFECTIVO, DEPOSITANTE: WENDY MARIN MENDOZA, CONCEPTO: DEVOLUCION, CUENTA DE DEPOSITO: CUENTA UNICA DEL TESORO</t>
  </si>
  <si>
    <t>00099021001 DEPOSITO DE EFECTIVO, DEPOSITANTE: EMPRESA BOLIVIANA DE CONSTR.EBC-OSCAR ARELLANO, CONCEPTO: DEVOLUCION DE RECURSOS PÚBLICOS DE LA EMPRESA, CUENTA DE DEPOSITO: CUENTA UNICA DEL TESORO</t>
  </si>
  <si>
    <t>00099021001 DEP.DE CHEQ.AJENOS,RET.DE CAM.,CONCEPTO: DEVOLUCION DE CC NO COBRADA SEPTIEMBRE 2021,DEP.: LA VITALICIA SEGUROS Y REASEGUROS DE VIDA S.A. , PROCEDENCIA: BANCO BISA S.A., CHEQUE: 76491, FECHA DE EMISION:05/01/2022</t>
  </si>
  <si>
    <t>NUMERO DE LIBRETA CUT: 00099021001 OPERACIÓN E75 TRANSFERENCIA DE LA CUENTA FISCAL BUN A LA CUT EN MN TRANSF. DE FDOS.SG.SOL.EXT.OF.GAMP NÂ°0532/2021 A LA CUTA. 3987 LIBRETA 00099021001 TGN RECURSOS ORDINARIOS</t>
  </si>
  <si>
    <t>NUMERO DE LIBRETA CUT: 00099021001 OPERACIÓN E75 TRANSFERENCIA DE LA CUENTA FISCAL BUN A LA CUT EN MN TRANSF. DE FDOS.SG.SOL.G.A.M.M/EM NÂ°004/2022 A LA CTA. CUTE 3987 LIBRETA 00099021001</t>
  </si>
  <si>
    <t>00099021001 DEPOSITO DE EFECTIVO, DEPOSITANTE: BEATRIZ FLORENCIA ROJAS CONDORI, CONCEPTO: DEVOLUCION POR ATRASOS EN HORARIO DE INGRESO, CUENTA DE DEPOSITO: CUENTA UNICA DEL TESORO</t>
  </si>
  <si>
    <t>00099021001 DEPOSITO DE EFECTIVO, DEPOSITANTE: NORAH ROXANA CANDIA PACHECO, CONCEPTO: DEVOLUCION DE PERCEPCION DE HABERES INDEBIDOS, CUENTA DE DEPOSITO: CUENTA UNICA DEL TESORO</t>
  </si>
  <si>
    <t>00099021001 DEPOSITO DE EFECTIVO, DEPOSITANTE: LUCIANO EULOGIO HUANCA COPA, CONCEPTO: DEVOLUCION DE FONDOS NO EJECUTADOS DE C-31 -5181, CUENTA DE DEPOSITO: CUENTA UNICA DEL TESORO</t>
  </si>
  <si>
    <t>00099021001 DEPOSITO DE EFECTIVO, DEPOSITANTE: LUCIANO EULOGIO HUANCA COPA, CONCEPTO: DEVOLUCION D FONDOS NO EJECUTADOS DE C31-5182, CUENTA DE DEPOSITO: CUENTA UNICA DEL TESORO</t>
  </si>
  <si>
    <t>00099021001 DEPOSITO DE EFECTIVO, DEPOSITANTE: FABIOLA MURILLO CORONADO, CONCEPTO: REG. N° 1010155 DE 09/07/2021 CITE GAMT-MAE 05 26/2021 (HRE-TEL 2021-9656) DEBITO 1-17177929 GAM T., CUENTA DE DEPOSITO: CUENTA UNICA DEL TESORO</t>
  </si>
  <si>
    <t>00099021001 DEPOSITO DE EFECTIVO, DEPOSITANTE: SEGUROS PROVIDA S.A., CONCEPTO: DEVOLUCION DE FONDOS DE CASO CON ERROR NUA 100062064 CONCIL SEPT/2021, CUENTA DE DEPOSITO: CUENTA UNICA DEL TESORO</t>
  </si>
  <si>
    <t>00099021001 DEPOSITO DE EFECTIVO, DEPOSITANTE: SEGUROS PROVIDA S.A., CONCEPTO: DEVOLUCION FONDOS NO COBRADOS CONCILIACION SEPTIEMBRE /2021, CUENTA DE DEPOSITO: CUENTA UNICA DEL TESORO</t>
  </si>
  <si>
    <t>PAGO A CAF PRÉSTAMO CFA008606 VCTO. 07-01-2022 POR CUENTA DE TGN , NTI. 015623 VALOR 07-01-2022 CAPITAL USD 3.129.897,54 INTERESES USD 407.351,41 COMISIONES USD 10.688,39 CTA. 3987 CUENTA UNICA DEL TESORO LIB. 00099021001 REF.: COMISIONES BANCARIAS</t>
  </si>
  <si>
    <t>00099021001 DEPOSITO DE EFECTIVO, DEPOSITANTE: CARLOS ANTONIO PADILLA, CONCEPTO: DEVOLUCION DE HABERES, CUENTA DE DEPOSITO: CUENTA UNICA DEL TESORO</t>
  </si>
  <si>
    <t>NUMERO DE LIBRETA CUT: 00099021001 OPERACIÓN E75 TRANSFERENCIA DE LA CUENTA FISCAL BUN A LA CUT EN MN TRANSF.DE FDOS.SG.SOL.G.A.DEPTAL.ORURO CITE:GAD-ORU/SDAFP/UF/ATCP/CE-00001/2021 CTA CUT 3987 LIBRETA 00099021001</t>
  </si>
  <si>
    <t>A:00099021001 A :00099021001 Débito Automático (DA) por reembolso de Subsidios por Incapacidad Temporal s/g nota CITE:MEFP/VTCP/DGPOT/UAIS/No.08/2022 e inf .MEFP/VTCP/DGPOT/UAIS/ No.02/2022 de UAIS, Nota Int. MEFP/DGAJ/UAJ N°1148/2021 y solicitud de la Direc.Deptal Pando con nota CITE: U.A.A.07/2021, D.D.E.P/U.A.J.No 011/2021 y IT N°01/2021 e informe legal y Técnico a través de las cuales solicita DA al Ente Gestor corresp. a enero a noviembre de 2017 (6-32238-R).</t>
  </si>
  <si>
    <t>00099021001 DEPOSITO DE EFECTIVO, DEPOSITANTE: MAVI FERNANDEZ ALCALA, CONCEPTO: PAGO DE MULTA DE LA ORDEN DE PUBLICACION N°3 ARTE DE PRENSA INDICADORES FINANCIEROS, CUENTA DE DEPOSITO: CUENTA UNICA DEL TESORO</t>
  </si>
  <si>
    <t>||TRANSFERENCIA A LA CUENTA UNICA DEL TESORO POR REMUNERACION MAXIMA EN EL SECTOR PUBLICO DE MARCELINO ALIAGA LIMACHI CORRESPONDIENTE AL MES DE DICIEMBRE 2021, SEGUN DOC. ADJUNTOS Y ROC N° 14/2022 DEL DCR, LIBRETA N° 00099021001 TRANSFERENCIA REMUNERACION MAXIMA DE MARCELINO ALIAGIA LIMACHI DICIEMBRE/21 LIBRETA 00099021001</t>
  </si>
  <si>
    <t>00099021001 DEPOSITO DE EFECTIVO, DEPOSITANTE: FUNDACION ABYA YALA BOLIVIA NIT 269230029, CONCEPTO: PAGO MULTA RETRASO EN ENVIO DE DOCUMENTACION POR ORDEN DE DIFUSION EN TELEVISION, CUENTA DE DEPOSITO: CUENTA UNICA DEL TESORO</t>
  </si>
  <si>
    <t>00099021001 DEPOSITO DE EFECTIVO, DEPOSITANTE: BRENDA KELLY CAMEO ALVAREZ, CONCEPTO: DEVOLUCION DE PAGO DE PLANILLA POR ABANDONO, CUENTA DE DEPOSITO: CUENTA UNICA DEL TESORO</t>
  </si>
  <si>
    <t>00099021001 DEPOSITO DE EFECTIVO, DEPOSITANTE: BRENDA CAMEO ALVAREZ, CONCEPTO: DEVOLUCION DE PAGO DE PLANILLA POR ATRASO, CUENTA DE DEPOSITO: CUENTA UNICA DEL TESORO</t>
  </si>
  <si>
    <t>NUMERO DE LIBRETA CUT: 00099021001 OPERACIÓN E75 TRANSFERENCIA DE LA CUENTA FISCAL BUN A LA CUT EN MN TRANSFERENCIA DE FONDOS A SOLICITUD DE: GOBIERNO AUTONOMO MUNICIPAL DE BERMEJO, CITE:CONTAB.DIR.FINAN.GAMB.OF.NÂ°009/2022 CUENTA CUT 3987 LIBRETA NÂ° 00099021001 TGN-RECURSOS ORDINARIOS (3987)</t>
  </si>
  <si>
    <t>00099021001 DEPOSITO DE EFECTIVO, DEPOSITANTE: ALVARO MARCO ANTONIO CABA OLIVAREZ CI 2377522 LP, CONCEPTO: CITE:MEFP/VTCP/DGPOT/UAIS-CPI/N°030/2016 REGULARIZACION : SEPTIEMBRE -OCTUBRE 2020, CUENTA DE DEPOSITO: CUENTA UNICA DEL TESORO</t>
  </si>
  <si>
    <t>00099021001 DEPOSITO DE EFECTIVO, DEPOSITANTE: CLAUDIO BARRA ZARCO, CONCEPTO: REVERSION DE HABER DEFINITIVO MES DE SEPTIEMBRE 2020, CUENTA DE DEPOSITO: CUENTA UNICA DEL TESORO</t>
  </si>
  <si>
    <t>00099021001 DEPOSITO DE EFECTIVO, DEPOSITANTE: LUIS ALBERTO CABEZAS LLUSCO, CONCEPTO: PAGO DE ENERGIA ELECTRICA, CUENTA DE DEPOSITO: CUENTA UNICA DEL TESORO</t>
  </si>
  <si>
    <t>00099021001 DEP.DE CHEQ.AJENOS,RET.DE CAM.,CONCEPTO: DEVOLUCION DE FONDOS EN AVANCE A FAVOR DE LAS PERSONAS CON DISCAPACIDAD PREV. 8165,DEP.: MELISA ABALOS CHOQUE , PROCEDENCIA: BANCO UNION S.A., CHEQUE: 2770, FECHA DE EMISION:12/01/2022</t>
  </si>
  <si>
    <t>00099021001 DEPOSITO DE EFECTIVO, DEPOSITANTE: AYLIN RUTH CABALLERO MAMANI, CONCEPTO: DEVOLUCION POR ATRASOS, CUENTA DE DEPOSITO: CUENTA UNICA DEL TESORO</t>
  </si>
  <si>
    <t>PAGO A IDA PRÉSTAMO 5744-BO VCTO. 15-01-2022 POR CUENTA DE TGN , NTI. 015630 VALOR 18-01-2022 CAPITAL USD 934.208,20 INTERESES USD 56.915,46 CTA. 3987 CUENTA UNICA DEL TESORO LIB. 00099021001 REF.: COMISIONES BANCARIAS</t>
  </si>
  <si>
    <t>00099021001 DEP.DE CHEQ.AJENOS,RET.DE CAM.,CONCEPTO: MORON VEIZAGA MARIO ALBERTO,DEP.: BANCO UNION S.A. , PROCEDENCIA: BANCO UNION S.A., CHEQUE: 178224, FECHA DE EMISION:19/01/2022</t>
  </si>
  <si>
    <t>NUMERO DE LIBRETA CUT: 00099021001 OPERACIÓN E18 TRANSFERENCIA DEL SISTEMA FINANCIERO POR CUENTA DE TERCEROS A LA CUT TRANSFERENCIA A SOLICITUD DEL MEFP SEGUN NOTA CITE MEFP VTCP DGPOT UAIS CPI NO 0122001 BUN 22</t>
  </si>
  <si>
    <t>NUMERO DE LIBRETA CUT: 00099021001 OPERACIÓN E18 TRANSFERENCIA DEL SISTEMA FINANCIERO POR CUENTA DE TERCEROS A LA CUT SOL. ESC. VAMED ENGINEERING</t>
  </si>
  <si>
    <t>PAGO A EXIMBANK CHINA POPUL PRÉSTAMO PBC 2016 (22) 410 VCTO. 21-01-2022 POR CUENTA DE TGN , NTI. 015671 VALOR 21-01-2022 INTERESES USD 2.084.170,97 COMISIONES USD 202.210,39 CTA. 3987 CUENTA UNICA DEL TESORO LIB. 00099021001 REF.: COMISIONES BANCARIAS</t>
  </si>
  <si>
    <t>00099021001 DEPOSITO DE EFECTIVO, DEPOSITANTE: PAOLA AMPARO QUISPE CONDE, CONCEPTO: DEVOLUCION DE VIATICO NO UTILIZADO, CUENTA DE DEPOSITO: CUENTA UNICA DEL TESORO</t>
  </si>
  <si>
    <t>00099021001 DEPOSITO DE EFECTIVO, DEPOSITANTE: PAOLA QUISPE CONDE, CONCEPTO: DEVOLUCION DIFERENCIA PARTIDA 22500 SEGUROS EN SOLICITUD DE PAGO DEL C31 N°261, CUENTA DE DEPOSITO: CUENTA UNICA DEL TESORO</t>
  </si>
  <si>
    <t>00099021001 DEPOSITO DE EFECTIVO, DEPOSITANTE: LENNY QUISPE COCA, CONCEPTO: DEVOLUCION DE PAGO DEL C31 N°564 FIRMADO SEGÚN INSTRUCTIVO DE CIERRE AL 31/12/2021, CUENTA DE DEPOSITO: CUENTA UNICA DEL TESORO</t>
  </si>
  <si>
    <t>00099021001 DEPOSITO DE EFECTIVO, DEPOSITANTE: LENNY QUISPE COCA, CONCEPTO: DEVOLUCION DE PAGO DEL C-31 N°575 FIRMADO SEGÚN INSTRUCTIVO DE CIERRE AL 31/12/2021, CUENTA DE DEPOSITO: CUENTA UNICA DEL TESORO</t>
  </si>
  <si>
    <t>00099021001 DEP.DE CHEQ.AJENOS,RET.DE CAM.,CONCEPTO: EFRAIN LUCIO FLORES HUARACHI,DEP.: BANCO UNION S.A. , PROCEDENCIA: BANCO UNION S.A., CHEQUE: 178228, FECHA DE EMISION:25/01/2022</t>
  </si>
  <si>
    <t>00099021001 DEP.DE CHEQ.AJENOS,RET.DE CAM.,CONCEPTO: LIDIA EMMA AJATA TOPOCO,DEP.: BANCO UNION S.A. , PROCEDENCIA: BANCO UNION S.A., CHEQUE: 178230, FECHA DE EMISION:25/01/2022</t>
  </si>
  <si>
    <t>00099021001 DEPOSITO DE EFECTIVO, DEPOSITANTE: MONICA PATRICIA SEA ARAMAYO, CONCEPTO: DEVOLUCION RENUMERACION MAXIMA, CUENTA DE DEPOSITO: CUENTA UNICA DEL TESORO</t>
  </si>
  <si>
    <t>00099021001 DEPOSITO DE EFECTIVO, DEPOSITANTE: JUDITH IRENE CERRUTO LACIO, CONCEPTO: DEVOLUCION DE LIMITE SALARIAL, CUENTA DE DEPOSITO: CUENTA UNICA DEL TESORO</t>
  </si>
  <si>
    <t>NUMERO DE LIBRETA CUT: 00099021001 OPERACIÓN E18 TRANSFERENCIA DEL SISTEMA FINANCIERO POR CUENTA DE TERCEROS A LA CUT devolucion pagos de cc no cobrados diciembre y reintegros 2020</t>
  </si>
  <si>
    <t>NUMERO DE LIBRETA CUT: 00099021001 OPERACIÓN E18 TRANSFERENCIA DEL SISTEMA FINANCIERO POR CUENTA DE TERCEROS A LA CUT SOL. COMPA#IA PANAME#A DE AVIACION S.A.</t>
  </si>
  <si>
    <t>NUMERO DE LIBRETA CUT: 00099021001 OPERACIÓN E18 TRANSFERENCIA DEL SISTEMA FINANCIERO POR CUENTA DE TERCEROS A LA CUT SOL. ESC. CIA. PANAME#A DE AVIACION S.A.</t>
  </si>
  <si>
    <t>'TRANSFERENCIA DE FONDOS||S/G FORMULARIO CITE: MEFP/VTCP/DGCP/UF/N°67/2022 DE LA FECHA.(HRE-TSO-194), POR CONCEPTO DE TRANSMISION DE RECURSOS AL FIDEICOMISO DE CRÉDITOS DE CAPITAL DE OPERACIÓN A LAS EMPRESAS PÚBLICAS DEL NIVEL CENTRAL DEL ESTADO Y AL SEDEM (FICREP). DÉBITO DE LA LIBRETA N°00099021001 "RECURSOS ORDINARIOS". COBRO DE ÚTILES DE ESCRITORIO.</t>
  </si>
  <si>
    <t>'TRANSFERENCIA DE FONDOS||S/G FORMULARIO CITE: MEFP/VTCP/DGCP/UF/N°67/2022 DE LA FECHA.(HRE-TSO-194), POR CONCEPTO DE TRANSMISION DE RECURSOS AL FIDEICOMISO DE CRÉDITOS DE CAPITAL DE OPERACIÓN A LAS EMPRESAS PÚBLICAS DEL NIVEL CENTRAL DEL ESTADO Y AL SEDEM (FICREP). DÉBITO DE LA LIBRETA N°00099021001 "RECURSOS ORDINARIOS".</t>
  </si>
  <si>
    <t>PROVISION DE FONDOS A SOLICITUD DE YACIMIENTOS PETROLIFEROS FISCALES BOLIVIANOS SEGUN SOLICITUD YPFB-0008-2022 REF: PAGO AL TESORO GENERAL DE LA NACION PARTICIPACION DE LA PRODUCCION OCTUBRE 2021 LIB. 00099021001 TGN YPFB PARTICIPACION 6% PRODUCCIÓN BRUTA DE HIDROCARBUROS BOCA DE POZO</t>
  </si>
  <si>
    <t>NUMERO DE LIBRETA CUT: 00099021001 OPERACIÓN E75 TRANSFERENCIA DE LA CUENTA FISCAL BUN A LA CUT EN MN TRANSFERENCIA DE FONDOS A SOLICITUD DE: GOBIERNO AUTONOMO DEPARTAMENTAL DE TARIJA, CITE:GOB.AUT.DPTAL.TJA/S.D.E.F/EMM/OF.NÂ°046/2022 CUENTA CUT 3987 LIBRETA NÂ° 00099021001 TGN-RECURSOS ORDINARIO</t>
  </si>
  <si>
    <t>NUMERO DE LIBRETA CUT: 00099021001 OPERACIÓN E18 TRANSFERENCIA DEL SISTEMA FINANCIERO POR CUENTA DE TERCEROS A LA CUT devolucion de aportes descreditacion TGN-MEFP_VTCP_DGPOT_UAIS_No_3011 2021</t>
  </si>
  <si>
    <t>00099021001 DEPOSITO DE EFECTIVO, DEPOSITANTE: ROSA AMALIA QUISBERT DE MARCA, CONCEPTO: DEVOLUCION DE RETROACTIVO, CUENTA DE DEPOSITO: CUENTA UNICA DEL TESORO</t>
  </si>
  <si>
    <t>'TRANSFERENCIA DE FONDOS||S/G. NOTA CITE: MH/VTCP/DGT/UO/OB N°1844/2008 DE F.21-10-2008 DEL MIN. DE HACIENDA S/G. DETALLE ADJUNTO DÉBITO DE LA LIBRETA N°00099021001 TGN-RECURSOS ORDINARIOS, REPOSICION UTILES DE ESCRITORIO</t>
  </si>
  <si>
    <t>00099021001 DEPOSITO DE EFECTIVO, DEPOSITANTE: ROSARIO DAYSI GARABITO LIZECA, CONCEPTO: DEVOLUCION LEY FINANCIAL JUNIO 2021, CUENTA DE DEPOSITO: CUENTA UNICA DEL TESORO</t>
  </si>
  <si>
    <t>00099021001 DEPOSITO DE EFECTIVO, DEPOSITANTE: ROSARIO DAYSI GARABITO LIZECA, CONCEPTO: DEVOLUCION LEY FINANCIAL JULIO 2021, CUENTA DE DEPOSITO: CUENTA UNICA DEL TESORO</t>
  </si>
  <si>
    <t>00099021001 DEPOSITO DE EFECTIVO, DEPOSITANTE: ROSARIO DAYSI GARABITO LIZECA, CONCEPTO: DEVOLUCION LEY FINANCIAL AGOSTO 2021, CUENTA DE DEPOSITO: CUENTA UNICA DEL TESORO</t>
  </si>
  <si>
    <t>00099021001 DEPOSITO DE EFECTIVO, DEPOSITANTE: ROSARIO DAYSI GARABITO LIZECA, CONCEPTO: DEVOLUCION LEY FINANCIAL SEPTIEMBRE 2021, CUENTA DE DEPOSITO: CUENTA UNICA DEL TESORO</t>
  </si>
  <si>
    <t>00099021001 DEPOSITO DE EFECTIVO, DEPOSITANTE: ALVARO MARCO ANTONIO CABA OLIVAREZ CI.2377522LP, CONCEPTO: CITE:MEFP/VTCP/DGPOT/UAIS-CPI/N°030/2016 REGULARIZACION;NOVIEMBRE-DICIEMBRE 2020, CUENTA DE DEPOSITO: CUENTA UNICA DEL TESORO</t>
  </si>
  <si>
    <t>00099021001 DEPOSITO DE EFECTIVO, DEPOSITANTE: LUIS FERNANDO CANDIA, CONCEPTO: "CAPACITACION ", CUENTA DE DEPOSITO: CUENTA UNICA DEL TESORO</t>
  </si>
  <si>
    <t>00099021001 DEP.DE CHEQ.AJENOS,RET.DE CAM.,CONCEPTO: PAGO POR DESCUENTOS RECURSOS PUBLICOS,DEP.: CAJA NACIONAL DE SALUD , PROCEDENCIA: BANCO UNION S.A., CHEQUE: 58642, FECHA DE EMISION:28/01/2022</t>
  </si>
  <si>
    <t>PAGO A AFD PRÉSTAMO CBO 1020 01 B VCTO. 31-01-2022 POR CUENTA DE TGN , NTI. 015646 VALOR 31-01-2022 INTERESES EUR 290.106,66 COMISIONES EUR 13.161,39 CTA. 3987 CUENTA UNICA DEL TESORO LIB. 00099021001 REF.: COMISIONES BANCARIAS</t>
  </si>
  <si>
    <t>AJUSTE COMPLEMENTARIO POR REVALORIZACION SALDOS DE ACTIVOS DE RESERVA Y OBLIGACIONES MONEDA EXTRANJERA (DOLARES) Saldo MO = -380241962.25 ;Bs/Mo: 6.86000000000 ;Saldo Bs: -2608459861.03</t>
  </si>
  <si>
    <t>PAGO A CAF PRÉSTAMO CFA008606 VCTO. 07-01-2022 POR CUENTA DE TGN , NTI. 015623 VALOR 07-01-2022 CAPITAL USD 3.129.897,54 INTERESES USD 407.351,41 COMISIONES USD 10.688,39 CTA. 5970 CUENTA UNICA DEL TESORO DOLARES AMERICANOS LIB. 00099021001</t>
  </si>
  <si>
    <t>AJUSTE COMPLEMENTARIO POR REVALORIZACION SALDOS DE ACTIVOS DE RESERVA Y OBLIGACIONES MONEDA EXTRANJERA (DOLARES) Saldo MO = -379211845.27 ;Bs/Mo: 6.86000000000 ;Saldo Bs: -2601393258.56</t>
  </si>
  <si>
    <t>AJUSTE COMPLEMENTARIO POR REVALORIZACION SALDOS DE ACTIVOS DE RESERVA Y OBLIGACIONES MONEDA EXTRANJERA (DOLARES) Saldo MO = -379347165.71 ;Bs/Mo: 6.86000000000 ;Saldo Bs: -2602321556.78</t>
  </si>
  <si>
    <t>AJUSTE COMPLEMENTARIO POR REVALORIZACION SALDOS DE ACTIVOS DE RESERVA Y OBLIGACIONES MONEDA EXTRANJERA (DOLARES) Saldo MO = -380267155.00 ;Bs/Mo: 6.86000000000 ;Saldo Bs: -2608632683.29</t>
  </si>
  <si>
    <t>PAGO A IDA PRÉSTAMO 5744-BO VCTO. 15-01-2022 POR CUENTA DE TGN , NTI. 015630 VALOR 18-01-2022 CAPITAL USD 934.208,20 INTERESES USD 56.915,46 CTA. 5970 CUENTA UNICA DEL TESORO DOLARES AMERICANOS LIB. 00099021001</t>
  </si>
  <si>
    <t>AJUSTE COMPLEMENTARIO POR REVALORIZACION SALDOS DE ACTIVOS DE RESERVA Y OBLIGACIONES MONEDA EXTRANJERA (DOLARES) Saldo MO = -368226928.45 ;Bs/Mo: 6.86000000000 ;Saldo Bs: -2526036729.15</t>
  </si>
  <si>
    <t>AJUSTE COMPLEMENTARIO POR REVALORIZACION SALDOS DE ACTIVOS DE RESERVA Y OBLIGACIONES MONEDA EXTRANJERA (DOLARES) Saldo MO = -368753356.48 ;Bs/Mo: 6.86000000000 ;Saldo Bs: -2529648025.47</t>
  </si>
  <si>
    <t>PAGO A EXIMBANK CHINA POPUL PRÉSTAMO PBC 2015 (08) 350 VCTO. 21-01-2022 POR CUENTA DE TGN , NTI. 015626 VALOR 21-01-2022 CAPITAL USD 27.355.555,56 INTERESES USD 4.425.828,32 COMISIONES USD 260.358,75 CTA. 5970 CUENTA UNICA DEL TESORO DOLARES AMERICANOS LIB. 00099021001 REF. COMISION DEL BANQUERO</t>
  </si>
  <si>
    <t>PAGO A EXIMBANK CHINA POPUL PRÉSTAMO PBC 2016 (22) 410 VCTO. 21-01-2022 POR CUENTA DE TGN , NTI. 015671 VALOR 21-01-2022 INTERESES USD 2.084.170,97 COMISIONES USD 202.210,39 CTA. 5970 CUENTA UNICA DEL TESORO DOLARES AMERICANOS LIB. 00099021001</t>
  </si>
  <si>
    <t>PAGO A EXIMBANK CHINA POPUL PRÉSTAMO PBC 2016 (22) 410 VCTO. 21-01-2022 POR CUENTA DE TGN , NTI. 015671 VALOR 21-01-2022 INTERESES USD 2.084.170,97 COMISIONES USD 202.210,39 CTA. 5970 CUENTA UNICA DEL TESORO DOLARES AMERICANOS LIB. 00099021001 REF. COMISION DEL BANQUERO</t>
  </si>
  <si>
    <t>PAGO A EXIMBANK CHINA POPUL PRÉSTAMO PBC 2016 (38) 426 VCTO. 21-01-2022 POR CUENTA DE TGN , NTI. 015669 VALOR 21-01-2022 INTERESES USD 3.992.776,81 COMISIONES USD 260.183,33 CTA. 5970 CUENTA UNICA DEL TESORO DOLARES AMERICANOS LIB. 00099021001 REF. COMISION DEL BANQUERO</t>
  </si>
  <si>
    <t>AJUSTE COMPLEMENTARIO POR REVALORIZACION SALDOS DE ACTIVOS DE RESERVA Y OBLIGACIONES MONEDA EXTRANJERA (DOLARES) Saldo MO = -321894893.00 ;Bs/Mo: 6.86000000000 ;Saldo Bs: -2208198966.00</t>
  </si>
  <si>
    <t>AJUSTE COMPLEMENTARIO POR REVALORIZACION SALDOS DE ACTIVOS DE RESERVA Y OBLIGACIONES MONEDA EXTRANJERA (DOLARES) Saldo MO = -328370587.97 ;Bs/Mo: 6.86000000000 ;Saldo Bs: -2252622233.45</t>
  </si>
  <si>
    <t>AJUSTE COMPLEMENTARIO POR REVALORIZACION SALDOS DE ACTIVOS DE RESERVA Y OBLIGACIONES MONEDA EXTRANJERA (DOLARES) Saldo MO = -322143228.80 ;Bs/Mo: 6.86000000000 ;Saldo Bs: -2209902549.56</t>
  </si>
  <si>
    <t>PAGO A AFD PRÉSTAMO CBO 1020 01 B VCTO. 31-01-2022 POR CUENTA DE TGN , NTI. 015646 VALOR 31-01-2022 INTERESES EUR 290.106,66 COMISIONES EUR 13.161,39 CTA. 5970 CUENTA UNICA DEL TESORO DOLARES AMERICANOS LIB. 00099021001</t>
  </si>
  <si>
    <t>00099014102</t>
  </si>
  <si>
    <t>De: 00512012001 A:00389012001 A requerimiento de la Navegación Aérea y Aeropuertos Bolivianos (NAABO), con nota CITE: NAABOL -DNAF/No001/2022 y de acuerdo al D.S. N° 4630 de 30-11-2021 en la cual solicita la transferencia de recursos entre</t>
  </si>
  <si>
    <t>De: 00512012001 A:00389022001 A requerimiento de la Navegación Aérea y Aeropuertos Bolivianos (NAABO), con nota CITE: NAABOL -DNAF/No001/2022 y de acuerdo al D.S. N° 4630 de 30-11-2021 en la cual solicita la transferencia de recursos entre</t>
  </si>
  <si>
    <t>De: 00512012001 A:00389032001 A requerimiento de la Navegación Aérea y Aeropuertos Bolivianos (NAABO), con nota CITE: NAABOL -DNAF/No001/2022 y de acuerdo al D.S. N° 4630 de 30-11-2021 en la cual solicita la transferencia de recursos entre</t>
  </si>
  <si>
    <t>De: 00512012002 A:00389032001 A requerimiento de la Navegación Aérea y Aeropuertos Bolivianos (NAABO), con nota CITE: NAABOL -DNAF/No001/2022 y de acuerdo al D.S. N° 4630 de 30-11-2021 en la cual solicita la transferencia de recursos entre</t>
  </si>
  <si>
    <t>De: 00512012002 A:00389042001 A requerimiento de la Navegación Aérea y Aeropuertos Bolivianos (NAABO), con nota CITE: NAABOL -DNAF/No001/2022 y de acuerdo al D.S. N° 4630 de 30-11-2021 en la cual solicita la transferencia de recursos entre</t>
  </si>
  <si>
    <t>De: 00512012002 A:00389052001 A requerimiento de la Navegación Aérea y Aeropuertos Bolivianos (NAABO), con nota CITE: NAABOL -DNAF/No001/2022 y de acuerdo al D.S. N° 4630 de 30-11-2021 en la cual solicita la transferencia de recursos entre</t>
  </si>
  <si>
    <t>De: 00389012001 A:00099021001 Transferencia que realizamos a solicitud de la Dirección General de Administración y Finanzas Territoriales mediante nota interna CITE: MEFP/VTCP/DGAFT/USCFT/N°15/2022, por concepto de recuperaciones por la deu</t>
  </si>
  <si>
    <t>10000009603619</t>
  </si>
  <si>
    <t xml:space="preserve">MIN. EDUCACION - ESFM SIMON BOLIVAR </t>
  </si>
  <si>
    <t>10000004669377</t>
  </si>
  <si>
    <t xml:space="preserve">MIN.EDUCACION - ENSAF </t>
  </si>
  <si>
    <t>10000018815833</t>
  </si>
  <si>
    <t xml:space="preserve">MINISTERIO DE EDUCACION - UNIVERSIDAD PEDAGOGICA </t>
  </si>
  <si>
    <t>10000025427217</t>
  </si>
  <si>
    <t xml:space="preserve">MINISTERIO DE EDUCACIÓN - ESFM SIMÓN RODRIGUEZ CTA. RECAUDADORA </t>
  </si>
  <si>
    <t>10000028754013</t>
  </si>
  <si>
    <t>MIN. EDU. - UNIDAD ESPECIALIZADA DE FORMACIÓN CONTINUA - RECAUDADORA</t>
  </si>
  <si>
    <t>10000029132903</t>
  </si>
  <si>
    <t>MIN. EDU. - ESFM MCAL ANDRES DE SANTA CRUZ Y CALAHUMANA - CTA. RECAUDADORA</t>
  </si>
  <si>
    <t>10000029123796</t>
  </si>
  <si>
    <t xml:space="preserve">MIN. EDU. - ESFM TECNOLÓGICO Y HUMANÍSTICO EL ALTO CTA. RECAUDADORA </t>
  </si>
  <si>
    <t>10000029113482</t>
  </si>
  <si>
    <t>MIN. EDU. - ESFM ENRIQUE FINOT - RECAUDADORA</t>
  </si>
  <si>
    <t>10000029699276</t>
  </si>
  <si>
    <t>MINISTERIO DE EDUCACIÓN - ESFM CLARA PARADA DE PINTO</t>
  </si>
  <si>
    <t>10000041244041</t>
  </si>
  <si>
    <t>MIN. SALUD Y DEPORTES – PROG NAL PREVENCIONES DE ENFERMEDADES INGRESOS A NIVEL NAL</t>
  </si>
  <si>
    <t>10000033350690</t>
  </si>
  <si>
    <t>10000006036277</t>
  </si>
  <si>
    <t>TGN FONDOS EN CUSTODIA</t>
  </si>
  <si>
    <t>10000023569524</t>
  </si>
  <si>
    <t xml:space="preserve">TGN - RECUPERACION DE CREDITO DS 2979 - MONEDA NACIONAL </t>
  </si>
  <si>
    <t>10000030955576</t>
  </si>
  <si>
    <t>SEDEM-ECEBOL-RECAUDADORA GESTIÓN OPERATIVA</t>
  </si>
  <si>
    <t>10000005579591</t>
  </si>
  <si>
    <t>CEUB - RECAUDADORA</t>
  </si>
  <si>
    <t>10000018347224</t>
  </si>
  <si>
    <t xml:space="preserve">DIRECCION DEL NOTARIADO PLURINACIONAL - CUENTA RECAUDADORA </t>
  </si>
  <si>
    <t>10000021636698</t>
  </si>
  <si>
    <t xml:space="preserve">DIRNOPLU-CUENTA RECAUDADORA VIA VOLUNTARIA </t>
  </si>
  <si>
    <t>10000004713687</t>
  </si>
  <si>
    <t xml:space="preserve">BOLIVIA TV - RECAUDACIONES </t>
  </si>
  <si>
    <t>10000003905748</t>
  </si>
  <si>
    <t xml:space="preserve">EMAPA - CAPTACION DE RECURSOS POR CARTERA </t>
  </si>
  <si>
    <t>10000005546409</t>
  </si>
  <si>
    <t xml:space="preserve">EMAPA - VENTA PRODUCTOS AGRICOLAS </t>
  </si>
  <si>
    <t>10000021512426</t>
  </si>
  <si>
    <t xml:space="preserve">EMAPA- SUPERMERCADOS </t>
  </si>
  <si>
    <t>10000011553042</t>
  </si>
  <si>
    <t>EMAPA - VENTAS DIRECTAS</t>
  </si>
  <si>
    <t>20000023569847</t>
  </si>
  <si>
    <t xml:space="preserve">TGN - RECUPERACION DE CREDITO DS 2979 - MONEDA EXTRANJERA </t>
  </si>
  <si>
    <t>00099021001 DEP.DE CHEQ.AJENOS,RET.DE NO_CONCILIADO CAM.,CONCEPTO: PAGO INCAPACIDADES TEMPORALES (REEMBOLSO) MINISTERIO DE ECONOMIA Y FINANZAS PUBLICAS,DEP.: CAJA NACIONAL DE SALUD , PROCEDENCIA: BANCO UNION S.A., CHEQUE: 27051, FECHA DE EMISION:31/12/2021
NOTA MEFP/VTCP/DGPOT/UAIS/N°164/2022 DE 20/01/2022</t>
  </si>
  <si>
    <t>00099021001 DEP.DE CHEQ.AJENOS,RET.DE NO_CONCILIADO CAM.,CONCEPTO: PAGO INCAPACIDADES TEMPORALES (REEMBOLSO)MINISTERIO DE ECONOMIA Y FINANZAS PUBLICAS,DEP.: CAJA NACIONAL DE SALUD , PROCEDENCIA: BANCO UNION S.A., CHEQUE: 27050, FECHA DE EMISION:31/12/2021
NOTA MEFP/VTCP/DGPOT/UAIS/N°164/2022 DE 20/01/2022</t>
  </si>
  <si>
    <t>00099021001 DEP.DE CHEQ.AJENOS,RET.DE NO_CONCILIADO CAM.,CONCEPTO: PAGO INCAPACIDADES TEMPORALES (REEMBOLSO)MINISTERIO DE ECONOMIA Y FINANZAS PUBLICAS,DEP.: CAJA NACIONAL DE SALUD , PROCEDENCIA: BANCO UNION S.A., CHEQUE: 27056, FECHA DE EMISION:31/12/2021
NOTA MEFP/VTCP/DGPOT/UAIS/N°164/2022 DE 20/01/2022</t>
  </si>
  <si>
    <t>00099021001 DEP.DE CHEQ.AJENOS,RET.DE NO_CONCILIADO CAM.,CONCEPTO: PAGO INCAPACIDADES TEMPORALES (REEMBOLSO)MINISTERIO DE ECONOMIA Y FINANZAS PUBLICAS,DEP.: CAJA NACIONAL DE SALUD , PROCEDENCIA: BANCO UNION S.A., CHEQUE: 27053, FECHA DE EMISION:31/12/2021
NOTA MEFP/VTCP/DGPOT/UAIS/N°164/2022 DE 20/01/2022</t>
  </si>
  <si>
    <t>00099021001 DEP.DE CHEQ.AJENOS,RET.DE NO_CONCILIADO CAM.,CONCEPTO: PAGO INCAPACIDADES TEMPORALES (REEMBOLSO)MINISTERIO DE ECONOMIA Y FINANZAS PUBLICAS,DEP.: CAJA NACIONAL DE SALUD , PROCEDENCIA: BANCO UNION S.A., CHEQUE: 27052, FECHA DE EMISION:31/12/2021
NOTA MEFP/VTCP/DGPOT/UAIS/N°164/2022 DE 20/01/2022</t>
  </si>
  <si>
    <t>00099021001 DEP.DE CHEQ.AJENOS,RET.DE NO_CONCILIADO CAM.,CONCEPTO: PAGO INCAPACIDADES TEMPORALES (REEMBOLSO) MINISTERIO DE ECONOMIA Y FINANZAS PUBLICAS,DEP.: CAJA NACIONAL DE SALUD , PROCEDENCIA: BANCO UNION S.A., CHEQUE: 27119, FECHA DE EMISION:11/01/2022
NOTA MEFP/VTCP/DGPOT/UAIS/N°164/2022 DE 20/01/2022</t>
  </si>
  <si>
    <t>(*) Los importes correspondientes a operaciones CUT Dolares, se expresan en Moneda Nacional.</t>
  </si>
  <si>
    <t>TIPO</t>
  </si>
  <si>
    <t>Dólares
($us) (*)</t>
  </si>
  <si>
    <t>O19958790002</t>
  </si>
  <si>
    <t>O19959480002</t>
  </si>
  <si>
    <t>O19961820002</t>
  </si>
  <si>
    <t>B19961770002</t>
  </si>
  <si>
    <t>B19961780002</t>
  </si>
  <si>
    <t>Q15706790002</t>
  </si>
  <si>
    <t>Q15707180002</t>
  </si>
  <si>
    <t>B19965000002</t>
  </si>
  <si>
    <t>G17762620003</t>
  </si>
  <si>
    <t>O19969970002</t>
  </si>
  <si>
    <t>O19976650002</t>
  </si>
  <si>
    <t>Q15733330002</t>
  </si>
  <si>
    <t>Q15733340002</t>
  </si>
  <si>
    <t>O19979290002</t>
  </si>
  <si>
    <t>B19979860002</t>
  </si>
  <si>
    <t>S10255890002</t>
  </si>
  <si>
    <t>Q15746960002</t>
  </si>
  <si>
    <t>O19986040002</t>
  </si>
  <si>
    <t>O19986580002</t>
  </si>
  <si>
    <t>O19987230002</t>
  </si>
  <si>
    <t>B19986440002</t>
  </si>
  <si>
    <t>Q15754080002</t>
  </si>
  <si>
    <t>O19990160002</t>
  </si>
  <si>
    <t>O19990830002</t>
  </si>
  <si>
    <t>O19990610002</t>
  </si>
  <si>
    <t>O19991600002</t>
  </si>
  <si>
    <t>O19991620002</t>
  </si>
  <si>
    <t>O19991890002</t>
  </si>
  <si>
    <t>O19991900002</t>
  </si>
  <si>
    <t>O19991910002</t>
  </si>
  <si>
    <t>O19991880002</t>
  </si>
  <si>
    <t>O19995070002</t>
  </si>
  <si>
    <t>B19994250002</t>
  </si>
  <si>
    <t>Q15767000002</t>
  </si>
  <si>
    <t>Q15767750002</t>
  </si>
  <si>
    <t>G17872240003</t>
  </si>
  <si>
    <t>J04886610002</t>
  </si>
  <si>
    <t>O20002780002</t>
  </si>
  <si>
    <t>O20002800002</t>
  </si>
  <si>
    <t>O20002910002</t>
  </si>
  <si>
    <t>Q15781330002</t>
  </si>
  <si>
    <t>O20004790002</t>
  </si>
  <si>
    <t>O20012370002</t>
  </si>
  <si>
    <t>Q15800090002</t>
  </si>
  <si>
    <t>B20017040002</t>
  </si>
  <si>
    <t>O20020520002</t>
  </si>
  <si>
    <t>O20020530002</t>
  </si>
  <si>
    <t>O20020630002</t>
  </si>
  <si>
    <t>O20021010002</t>
  </si>
  <si>
    <t>B20020570002</t>
  </si>
  <si>
    <t>G17956730003</t>
  </si>
  <si>
    <t>Q15824290002</t>
  </si>
  <si>
    <t>T04296240001</t>
  </si>
  <si>
    <t>T04296260001</t>
  </si>
  <si>
    <t>T04296280001</t>
  </si>
  <si>
    <t>T04296300001</t>
  </si>
  <si>
    <t>T04296320001</t>
  </si>
  <si>
    <t>T04296340001</t>
  </si>
  <si>
    <t>T04296360001</t>
  </si>
  <si>
    <t>T04296380001</t>
  </si>
  <si>
    <t>T04294950001</t>
  </si>
  <si>
    <t>T04294970001</t>
  </si>
  <si>
    <t>T04294990001</t>
  </si>
  <si>
    <t>T04295010001</t>
  </si>
  <si>
    <t>T04295030001</t>
  </si>
  <si>
    <t>T04295050001</t>
  </si>
  <si>
    <t>T04295070001</t>
  </si>
  <si>
    <t>T04295090001</t>
  </si>
  <si>
    <t>T04295110001</t>
  </si>
  <si>
    <t>T04295130001</t>
  </si>
  <si>
    <t>T04295150001</t>
  </si>
  <si>
    <t>T04295170001</t>
  </si>
  <si>
    <t>T04295250001</t>
  </si>
  <si>
    <t>T04295190001</t>
  </si>
  <si>
    <t>T04295210001</t>
  </si>
  <si>
    <t>T04295230001</t>
  </si>
  <si>
    <t>T04295270001</t>
  </si>
  <si>
    <t>T04295290001</t>
  </si>
  <si>
    <t>T04295310001</t>
  </si>
  <si>
    <t>T04295330001</t>
  </si>
  <si>
    <t>T04295350001</t>
  </si>
  <si>
    <t>T04295370001</t>
  </si>
  <si>
    <t>T04295390001</t>
  </si>
  <si>
    <t>T04295410001</t>
  </si>
  <si>
    <t>T04295430001</t>
  </si>
  <si>
    <t>T04295450001</t>
  </si>
  <si>
    <t>T04295470001</t>
  </si>
  <si>
    <t>T04295490001</t>
  </si>
  <si>
    <t>T04295510001</t>
  </si>
  <si>
    <t>T04295530001</t>
  </si>
  <si>
    <t>T04295550001</t>
  </si>
  <si>
    <t>T04295570001</t>
  </si>
  <si>
    <t>T04295590001</t>
  </si>
  <si>
    <t>T04295610001</t>
  </si>
  <si>
    <t>T04295630001</t>
  </si>
  <si>
    <t>T04295650001</t>
  </si>
  <si>
    <t>T04295670001</t>
  </si>
  <si>
    <t>T04295690001</t>
  </si>
  <si>
    <t>T04295710001</t>
  </si>
  <si>
    <t>T04295730001</t>
  </si>
  <si>
    <t>T04295750001</t>
  </si>
  <si>
    <t>T04295770001</t>
  </si>
  <si>
    <t>T04295790001</t>
  </si>
  <si>
    <t>T04295810001</t>
  </si>
  <si>
    <t>T04295830001</t>
  </si>
  <si>
    <t>T04295850001</t>
  </si>
  <si>
    <t>T04295870001</t>
  </si>
  <si>
    <t>T04295960001</t>
  </si>
  <si>
    <t>T04295890001</t>
  </si>
  <si>
    <t>T04295910001</t>
  </si>
  <si>
    <t>T04295940001</t>
  </si>
  <si>
    <t>T04295980001</t>
  </si>
  <si>
    <t>T04296000001</t>
  </si>
  <si>
    <t>T04296020001</t>
  </si>
  <si>
    <t>T04296040001</t>
  </si>
  <si>
    <t>T04296060001</t>
  </si>
  <si>
    <t>T04296080001</t>
  </si>
  <si>
    <t>T04296100001</t>
  </si>
  <si>
    <t>T04296120001</t>
  </si>
  <si>
    <t>T04296140001</t>
  </si>
  <si>
    <t>T04296160001</t>
  </si>
  <si>
    <t>T04296180001</t>
  </si>
  <si>
    <t>T04296200001</t>
  </si>
  <si>
    <t>T04296220001</t>
  </si>
  <si>
    <t>T04294730001</t>
  </si>
  <si>
    <t>T04294750001</t>
  </si>
  <si>
    <t>T04294770001</t>
  </si>
  <si>
    <t>T04294790001</t>
  </si>
  <si>
    <t>T04294810001</t>
  </si>
  <si>
    <t>T04294830001</t>
  </si>
  <si>
    <t>T04294850001</t>
  </si>
  <si>
    <t>T04294870001</t>
  </si>
  <si>
    <t>T04294890001</t>
  </si>
  <si>
    <t>T04294910001</t>
  </si>
  <si>
    <t>T04294930001</t>
  </si>
  <si>
    <t>T04296400001</t>
  </si>
  <si>
    <t>T04296420001</t>
  </si>
  <si>
    <t>T04296440001</t>
  </si>
  <si>
    <t>T04296460001</t>
  </si>
  <si>
    <t>T04296480001</t>
  </si>
  <si>
    <t>T04296500001</t>
  </si>
  <si>
    <t>T04296520001</t>
  </si>
  <si>
    <t>T04296540001</t>
  </si>
  <si>
    <t>T04296560001</t>
  </si>
  <si>
    <t>T04296580001</t>
  </si>
  <si>
    <t>T04296600001</t>
  </si>
  <si>
    <t>T04296620001</t>
  </si>
  <si>
    <t>T04296640001</t>
  </si>
  <si>
    <t>T04296660001</t>
  </si>
  <si>
    <t>T04296680001</t>
  </si>
  <si>
    <t>T04296700001</t>
  </si>
  <si>
    <t>T04296720001</t>
  </si>
  <si>
    <t>T04296740001</t>
  </si>
  <si>
    <t>T04296760001</t>
  </si>
  <si>
    <t>T04296780001</t>
  </si>
  <si>
    <t>T04296800001</t>
  </si>
  <si>
    <t>T04296820001</t>
  </si>
  <si>
    <t>T04296840001</t>
  </si>
  <si>
    <t>T04296860001</t>
  </si>
  <si>
    <t>T04296880001</t>
  </si>
  <si>
    <t>T04296900001</t>
  </si>
  <si>
    <t>T04296920001</t>
  </si>
  <si>
    <t>T04296940001</t>
  </si>
  <si>
    <t>T04296960001</t>
  </si>
  <si>
    <t>T04296980001</t>
  </si>
  <si>
    <t>00099021001 DEPOSITO DE EFECTIVO, DEPOSITANTE: ADOLFO FEDERICO AREVALO VERGARA CI.395568LP, CONCEPTO: DICTAMEN RESPONSABILIDAD CIVIL N°CGE/DRC-043/2020 DE LA CONTRALORIA GENERAL DEL ESTADO, CUENTA DE DEPOSITO: CUENTA UNICA DEL TESORO</t>
  </si>
  <si>
    <t>00099021001 DEPOSITO DE EFECTIVO, DEPOSITANTE: CLAUDIA VERONICA SILVA CORINI, CONCEPTO: DEVOLUCION RENUMERACION MAXIMA, CUENTA DE DEPOSITO: CUENTA UNICA DEL TESORO</t>
  </si>
  <si>
    <t>00099021001 DEPOSITO DE EFECTIVO, DEPOSITANTE: PAOLA CLEOFE ECHEVERRIA MURILLO, CONCEPTO: REVERSION DE SUELDO, CUENTA DE DEPOSITO: CUENTA UNICA DEL TESORO</t>
  </si>
  <si>
    <t>00099021001 DEP.DE CHEQ.AJENOS,RET.DE CAM.,CONCEPTO: FRACCIONAMIENTO COMPLEMENTARIA MENSUAL,DEP.: FUTURO DE BOLIVIA SA AFP , PROCEDENCIA: BANCO DE CREDITO DE BOLIVIA S.A., CHEQUE: 66336, FECHA DE EMISION:28/01/2022</t>
  </si>
  <si>
    <t>00099021001 DEP.DE CHEQ.AJENOS,RET.DE CAM.,CONCEPTO: COMPENSACION MENSUAL DE COTIZACIONES,DEP.: FUTURO DE BOLIVIA SA AFP , PROCEDENCIA: BANCO DE CREDITO DE BOLIVIA S.A., CHEQUE: 66335, FECHA DE EMISION:28/01/2022</t>
  </si>
  <si>
    <t>NUMERO DE LIBRETA CUT: 00099021001 OPERACIÓN E75 TRANSFERENCIA DE LA CUENTA FISCAL BUN A LA CUT EN MN TRANSFERENCIA DE FONDOS A SOLICITUD DE: UNVERSIDAD AUTÃNOMA "TOMAS FIRAS", CITE: TESORO TRASP. 02-21 CUENTA CUT 3987 LIBRETA NÂ° 00099021001 TGN-RECURSOS ORDINARIOS (3987)</t>
  </si>
  <si>
    <t>NUMERO DE LIBRETA CUT: 00015091101 OPERACIÓN E75 TRANSFERENCIA DE LA CUENTA FISCAL BUN A LA CUT EN MN TRANSFERENCIA DE FONDOS SEGÃN INST. ELECTRÃNICA DE CIERRE ACF/SOL/NO. 63536/2022 CUENTA CUT 3987 LIBRETA NÂ°00015091101</t>
  </si>
  <si>
    <t>00099021001 DEP.DE CHEQ.AJENOS,RET.DE CAM.,CONCEPTO: DEVOLUCION DE CC NO COBRADA OCTUBRE 2021,DEP.: LA VITALICIA SEGUROS Y REASEGUROS DE VIDA SA , PROCEDENCIA: BANCO BISA S.A., CHEQUE: 76588, FECHA DE EMISION:03/02/2022</t>
  </si>
  <si>
    <t>PAGO A CAF PRÉSTAMO CFA008814 VCTO. 03-02-2022 POR CUENTA DE TGN , NTI. 015734 VALOR 03-02-2022 CAPITAL USD 1.879.965,19 INTERESES USD 295.892,08 COMISIONES USD 8.677,29 CTA. 3987 CUENTA UNICA DEL TESORO LIB. 00099021001 REF.: COMISIONES BANCARIAS</t>
  </si>
  <si>
    <t>00099021001 DEPOSITO DE EFECTIVO, DEPOSITANTE: GONZALO COAQUIRA ALI, CONCEPTO: DEVOLUCION DE FONDOS NO EJECUTADOS DE C-31 -6291, CUENTA DE DEPOSITO: CUENTA UNICA DEL TESORO</t>
  </si>
  <si>
    <t>00099021001 DEPOSITO DE EFECTIVO, DEPOSITANTE: NORMA REBECA BARRENECHEA CUETO, CONCEPTO: DEVOLUCION POR TOPE SALARIAL CORRESPONDIENTE AL MES DE ENERO 2020, CUENTA DE DEPOSITO: CUENTA UNICA DEL TESORO</t>
  </si>
  <si>
    <t>NUMERO DE LIBRETA CUT: 00099021001 OPERACIÓN E75 TRANSFERENCIA DE LA CUENTA FISCAL BUN A LA CUT EN MN TRANSFERENCIA DE FONDOS A SOLICITUD DE: GOBIERNO AUTÃNOMO MUNICIPAL SAN PEDRO DE BUENA VISTA, CITE:GAM SPBV/MAE - 007/2022 CUENTA CUT 3987 LIBRETA NÂ° 00099021001 TGN-RECURSOS ORDINARIOS (3987)</t>
  </si>
  <si>
    <t>NUMERO DE LIBRETA CUT: 00099021001 OPERACIÓN E75 TRANSFERENCIA DE LA CUENTA FISCAL BUN A LA CUT EN MN TRANSFERENCIA DE FONDOS A SOLICITUD DE: GOBIERNO AUTÃNOMO MUNICIPAL SAN PEDRO DE BUENA VISTA, CITE:GAM SPBV/MAE - 006/2022 CUENTA CUT 3987 LIBRETA NÂ° 00099021001 TGN-RECURSOS ORDINARIOS (3987)</t>
  </si>
  <si>
    <t>00099021001 DEPOSITO DE EFECTIVO, DEPOSITANTE: JONATAN CONDORI ROQUE, CONCEPTO: DEVOLUCIÓN POR PAGO DE DEMASIA, CUENTA DE DEPOSITO: CUENTA UNICA DEL TESORO</t>
  </si>
  <si>
    <t>00099021001 DEP.DE CHEQ.AJENOS,RET.DE CAM.,CONCEPTO: DEVOLUCION FONDOS NO COBRADOS CONCILIACION OCTUBRE/2021 CASO FALLECIDOS,DEP.: SEGUROS PROVIDA S.A. , PROCEDENCIA: BANCO NACIONAL DE BOLIVIA S.A., CHEQUE: 2312836, FECHA DE EMISION:09/02/2022</t>
  </si>
  <si>
    <t>||TRANSFERENCIA A LA CUENTA UNICA DEL TESORO POR REMUNERACIÓN MÁXIMA DEL SECTOR PUBLICO DE MARCELINO ALIAGA LIMACHI CORRESPONDIENTE AL MES DE ENERO/2022. SEGUN DOCUMENTOS ADJUNTOS Y ROC N° 55/2022 DEL DCR. LIBRETA N° 00099021001 TRANSFERENCIA REMUNERACION MAXIMA DE MARCELINO ALIAGA LIMACHI ENERO/22 LIBRETA 00099021001</t>
  </si>
  <si>
    <t>NUMERO DE LIBRETA CUT: 00099021001 OPERACIÓN E18 TRANSFERENCIA DEL SISTEMA FINANCIERO POR CUENTA DE TERCEROS A LA CUT devolucion de desembolso CCG al TGN</t>
  </si>
  <si>
    <t>00099021001 DEPOSITO DE EFECTIVO, DEPOSITANTE: JOSE LUIS MOREIRA IBAÑEZ, CONCEPTO: DEVOLUCION DE RETROACTIVO, CUENTA DE DEPOSITO: CUENTA UNICA DEL TESORO</t>
  </si>
  <si>
    <t>00099021001 DEPOSITO DE EFECTIVO, DEPOSITANTE: MARIO LUIS ARUQUIPA CHUQUIMIA, CONCEPTO: DEVOLUCION POR PAGO DE DEMASIA DEL AGUINALDO DE NAVIDAD DE LA GESTION 2021, CUENTA DE DEPOSITO: CUENTA UNICA DEL TESORO</t>
  </si>
  <si>
    <t>00099021001 DEPOSITO DE EFECTIVO, DEPOSITANTE: WILDER ISRAEL FUENTES GUTIERREZ, CONCEPTO: DEVOLUCION POR INCOMPATIBILIDAD SALARIAL CORRESPONDIENTE MESES JUNIO-JULIO-AGOSTO-SEPTIEMBRE, CUENTA DE DEPOSITO: CUENTA UNICA DEL TESORO</t>
  </si>
  <si>
    <t>00099021001 DEP.DE CHEQ.AJENOS,RET.DE CAM.,CONCEPTO: DEVOLUCION ERROR DE PAGO,DEP.: HERRERA AMENABAR MOTORS SRL , PROCEDENCIA: BANCO UNION S.A., CHEQUE: 641, FECHA DE EMISION:09/02/2022</t>
  </si>
  <si>
    <t>NUMERO DE LIBRETA CUT: 00099021001 OPERACIÓN E75 TRANSFERENCIA DE LA CUENTA FISCAL BUN A LA CUT EN MN TRANSFERENCIA DE FONDOS A SOLICITUD DE: GOBIERNO AUTÃNOMO MUNICIPAL TACOBAMBA, CITE:GAMDT.020/2022 CUENTA CUT 3987 LIBRETA NÂ° 00099021001 TGN-RECURSOS ORDINARIOS (3987)</t>
  </si>
  <si>
    <t>00099021001 DEPOSITO DE EFECTIVO, DEPOSITANTE: ANTENA UNO CANAL 6 S.R.L., CONCEPTO: PAGO DE MULTA POR RETRASO EN ENTREGA DE DOCUMENTACION, CUENTA DE DEPOSITO: CUENTA UNICA DEL TESORO</t>
  </si>
  <si>
    <t>00099021001 DEPOSITO DE EFECTIVO, DEPOSITANTE: RADIODIFUSORAS POPULARES S.A, CONCEPTO: DEVOLUCION DE RETROACTIVO, CUENTA DE DEPOSITO: CUENTA UNICA DEL TESORO</t>
  </si>
  <si>
    <t>00099021001 DEPOSITO DE EFECTIVO, DEPOSITANTE: FUNDACION ABYAYALA BOLIVIA, CONCEPTO: PAGO MULTA RETRASO EN ENVÍO DE DOCUMENTACION POR ORDEN DE DIFUSIÓN EN TELEVISIÓN, CUENTA DE DEPOSITO: CUENTA UNICA DEL TESORO</t>
  </si>
  <si>
    <t>00099021001 DEPOSITO DE EFECTIVO, DEPOSITANTE: PAY EXPRESS S.R.L. - PAT, CONCEPTO: PAGO DE MULTA DEL 0,5% POR ENTREGA DE DOCUMENTOS CON RETRASO DE 3 DÍAS HABILES, CUENTA DE DEPOSITO: CUENTA UNICA DEL TESORO</t>
  </si>
  <si>
    <t>00099021001 DEPOSITO DE EFECTIVO, DEPOSITANTE: PAY EXPRESS S.R.L - PAT, CONCEPTO: PAGO DE MULTA DEL 0,5% POR ENTREGA DE DOCUMENTOS CON RETRAZO DE 9 DÍAS HABILES, CUENTA DE DEPOSITO: CUENTA UNICA DEL TESORO</t>
  </si>
  <si>
    <t>00099021001 DEPOSITO DE EFECTIVO, DEPOSITANTE: JAVIER GUSTAVO MONASTERIOS VERGARA, CONCEPTO: MULTA, CUENTA DE DEPOSITO: CUENTA UNICA DEL TESORO</t>
  </si>
  <si>
    <t>00099021001 DEPOSITO DE EFECTIVO, DEPOSITANTE: COMPAÑIA COMERCIAL MINERA RICACRUZ LTDA, CONCEPTO: MULTA, CUENTA DE DEPOSITO: CUENTA UNICA DEL TESORO</t>
  </si>
  <si>
    <t>00099021001 DEPOSITO DE EFECTIVO, DEPOSITANTE: FILOMENA DURAN CHURA, CONCEPTO: DEVOLUCION DE HABER, CUENTA DE DEPOSITO: CUENTA UNICA DEL TESORO</t>
  </si>
  <si>
    <t>00099021001 DEP.DE CHEQ.AJENOS,RET.DE CAM.,CONCEPTO: SEDES.DEVOLUCION INCAPACIDAD TEMPORAL NOV./21,DEP.: CAJA PETROLERA DE SALUD , PROCEDENCIA: BANCO UNION S.A., CHEQUE: 18963, FECHA DE EMISION:15/02/2022</t>
  </si>
  <si>
    <t>NUMERO DE LIBRETA CUT: 00099021001 OPERACIÓN E18 TRANSFERENCIA DEL SISTEMA FINANCIERO POR CUENTA DE TERCEROS A LA CUT devolucion pagos de cc no cobrados enero 2021</t>
  </si>
  <si>
    <t>NUMERO DE LIBRETA CUT: 00099021001 OPERACIÓN E75 TRANSFERENCIA DE LA CUENTA FISCAL BUN A LA CUT EN MN TRANSFERENCIA DE FONDOS A SOLICITUD DE: GOBIERNO AUTÃNOMO MUNICIPAL DE URIONDO, CITE:GAMU/DESP/NÂ°093/2022 CUENTA CUT 3987 LIBRETA NÂ° 00099021001 TGN-RECURSOS ORDINARIOS (3987)</t>
  </si>
  <si>
    <t>PAGO A IDA PRÉSTAMO 3842-BO VCTO. 15-02-2022 POR CUENTA DE TGN , NTI. 015695 VALOR 15-02-2022 CAPITAL USD 78.423,89 INTERESES USD 97,59 CTA. 3987 CUENTA UNICA DEL TESORO LIB. 00099021001 REF.: COMISIONES BANCARIAS</t>
  </si>
  <si>
    <t>A:00099021001 A requerimiento de la Unidad de Administración e Información Salarial (UAIS), con nota interna CITE: MEFP/VTCP/DGPOT/UAIS/N° 293/2022 e informe CITE: MEFP/VTCP/DGPOT/UAIS/N° 27/2022 en la cual solicita la reversión definitiva de las boletas consignadas en el Comprobante de Pago N° 18992 de varias entidades H.R. 6-22507-R.</t>
  </si>
  <si>
    <t>00099021001 DEPOSITO DE EFECTIVO, DEPOSITANTE: MELENDEZ WILL NICOLAS ANTONIO, CONCEPTO: DEVOLUCIÓN DE HABERES DEL MES DE ENERO DE 2022 DEL SR. MELENDEZ WILL NICOLAS ANTONIO, CUENTA DE DEPOSITO: CUENTA UNICA DEL TESORO</t>
  </si>
  <si>
    <t>00099021001 DEPOSITO DE EFECTIVO, DEPOSITANTE: QUIROZ AMORES JULIAN BOLIVAR, CONCEPTO: DEVOLUCIÓN DE HABERES DEL MES DE ENERO DE 2022 DELSR. QUIROZ AMORES JULIAN BOLIVAR, CUENTA DE DEPOSITO: CUENTA UNICA DEL TESORO</t>
  </si>
  <si>
    <t>00099021001 DEPOSITO DE EFECTIVO, DEPOSITANTE: GLADYS BEATRIZ PLATA AMARRO, CONCEPTO: EXCESO MAXIMO DE REMUNERACION PERMITIDO DOBLE PERCEPCION, CUENTA DE DEPOSITO: CUENTA UNICA DEL TESORO</t>
  </si>
  <si>
    <t>NUMERO DE LIBRETA CUT: 00099021001 OPERACIÓN E75 TRANSFERENCIA DE LA CUENTA FISCAL BUN A LA CUT EN MN TRANSFERENCIA DE FONDOS A SOLICITUD DE: GOBIERNO AUTÃNOMO MUNICIPAL DE PUERTO VILLARROEL, CITE:08/GAMPV/2022 CUENTA CUT 3987 LIBRETA NÂ° 00099021001 TGN-RECURSOS ORDINARIOS (3987)</t>
  </si>
  <si>
    <t>00099021001 DEPOSITO DE EFECTIVO, DEPOSITANTE: COMUNICACIONES EL PAIS S.A., CONCEPTO: DECIMA NOVENA (MULTA), CUENTA DE DEPOSITO: CUENTA UNICA DEL TESORO</t>
  </si>
  <si>
    <t>NUMERO DE LIBRETA CUT: 00099021001 OPERACIÓN E75 TRANSFERENCIA DE LA CUENTA FISCAL BUN A LA CUT EN MN TRANSFERENCIA DE FONDOS A SOLICITUD DE: GOBIERNO AUTÃNOMO DE LA NACION ORIGINARIA URU CHIPAYA, CITE: G.A.N.O.U.CH./0023/2022 CUENTA CUT 3987 LIBRETA NÂ° 00099021001 TGN-RECURSOS ORDINARIOS (3987</t>
  </si>
  <si>
    <t>00099021001 DEP.DE CHEQ.AJENOS,RET.DE CAM.,CONCEPTO: ALEX VACA GUARDIA,DEP.: BANCO UNION SA , PROCEDENCIA: BANCO UNION S.A., CHEQUE: 178249, FECHA DE EMISION:23/02/2022</t>
  </si>
  <si>
    <t>00099021001 DEPOSITO DE EFECTIVO, DEPOSITANTE: WILSON JAVIER LAURA CONDORI, CONCEPTO: DEVOLUCION POR PAGO EN EXCESO DE AGUINALDO 2021, CUENTA DE DEPOSITO: CUENTA UNICA DEL TESORO</t>
  </si>
  <si>
    <t>00099021001 DEPOSITO DE EFECTIVO, DEPOSITANTE: LILIAN CASTELO, CONCEPTO: DEVOLUCION POR PAGO EN EXCESO DE AGUINALDO 2021, CUENTA DE DEPOSITO: CUENTA UNICA DEL TESORO</t>
  </si>
  <si>
    <t>00099021001 DEPOSITO DE EFECTIVO, DEPOSITANTE: URIEL ALEJANDRO DELGADILLO, CONCEPTO: DEVOLUCION DE SUELDOS Y SALARIOS FUENTE 10, CUENTA DE DEPOSITO: CUENTA UNICA DEL TESORO</t>
  </si>
  <si>
    <t>00099021001 DEPOSITO DE EFECTIVO, DEPOSITANTE: HUGO QUENTA CONDORI, CONCEPTO: DEVOLUCION POR CATEGORIA INDEBIDA, CUENTA DE DEPOSITO: CUENTA UNICA DEL TESORO</t>
  </si>
  <si>
    <t>00099021001 DEP.DE CHEQ.AJENOS,RET.DE CAM.,CONCEPTO: CERVANTES DONOSO GONZALO FERNANDO,DEP.: BANCO UNION SA , PROCEDENCIA: BANCO UNION S.A., CHEQUE: 178255, FECHA DE EMISION:24/02/2022</t>
  </si>
  <si>
    <t>PROVISION DE FONDOS A SOLICITUD DE YACIMIENTOS PETROLIFEROS FISCALES BOLIVIANOS SEGUN SOLICITUD YPFB-0042-2022 REF: PAGO AL TESORO GENERAL DE LA NACION PARTICIPACION DE LA PRODUCCION NOVIEMBRE 2021 LIB. 00099021001 TGN YPFB PARTICIPACION 6% PRODUCCIÓN BRUTA DE HIDROCARBUROS BOCA DE POZO</t>
  </si>
  <si>
    <t>NUMERO DE LIBRETA CUT: 00099021001 OPERACIÓN E18 TRANSFERENCIA DEL SISTEMA FINANCIERO POR CUENTA DE TERCEROS A LA CUT TRANSFEEENCIA A SOLICITUD DEL MEFP. SEGUN NOTA CITE MEFP/VTCP/DGPOT/UAIS-CPI/NÂº 0222001.BUN/22</t>
  </si>
  <si>
    <t>AJUSTE COMPLEMENTARIO POR REVALORIZACION SALDOS DE ACTIVOS DE RESERVA Y OBLIGACIONES MONEDA EXTRANJERA (DOLARES) Saldo MO = -320801286.60 ;Bs/Mo: 6.86000000000 ;Saldo Bs: -2200696826.07</t>
  </si>
  <si>
    <t>PAGO A CAF PRÉSTAMO CFA008814 VCTO. 03-02-2022 POR CUENTA DE TGN , NTI. 015734 VALOR 03-02-2022 CAPITAL USD 1.879.965,19 INTERESES USD 295.892,08 COMISIONES USD 8.677,29 CTA. 5970 CUENTA UNICA DEL TESORO DOLARES AMERICANOS LIB. 00099021001</t>
  </si>
  <si>
    <t>AJUSTE COMPLEMENTARIO POR REVALORIZACION SALDOS DE ACTIVOS DE RESERVA Y OBLIGACIONES MONEDA EXTRANJERA (DOLARES) Saldo MO = -324992978.97 ;Bs/Mo: 6.86000000000 ;Saldo Bs: -2229451835.74</t>
  </si>
  <si>
    <t>AJUSTE COMPLEMENTARIO POR REVALORIZACION SALDOS DE ACTIVOS DE RESERVA Y OBLIGACIONES MONEDA EXTRANJERA (DOLARES) Saldo MO = -322361515.95 ;Bs/Mo: 6.86000000000 ;Saldo Bs: -2211399999.41</t>
  </si>
  <si>
    <t>AJUSTE COMPLEMENTARIO POR REVALORIZACION SALDOS DE ACTIVOS DE RESERVA Y OBLIGACIONES MONEDA EXTRANJERA (DOLARES) Saldo MO = -318097232.93 ;Bs/Mo: 6.86000000000 ;Saldo Bs: -2182147017.91</t>
  </si>
  <si>
    <t>AJUSTE COMPLEMENTARIO POR REVALORIZACION SALDOS DE ACTIVOS DE RESERVA Y OBLIGACIONES MONEDA EXTRANJERA (DOLARES) Saldo MO = -307836694.88 ;Bs/Mo: 6.86000000000 ;Saldo Bs: -2111759726.87</t>
  </si>
  <si>
    <t>AJUSTE COMPLEMENTARIO POR REVALORIZACION SALDOS DE ACTIVOS DE RESERVA Y OBLIGACIONES MONEDA EXTRANJERA (DOLARES) Saldo MO = -308560021.22 ;Bs/Mo: 6.86000000000 ;Saldo Bs: -2116721745.58</t>
  </si>
  <si>
    <t>AJUSTE COMPLEMENTARIO POR REVALORIZACION SALDOS DE ACTIVOS DE RESERVA Y OBLIGACIONES MONEDA EXTRANJERA (DOLARES) Saldo MO = -302151126.33 ;Bs/Mo: 6.86000000000 ;Saldo Bs: -2072756726.61</t>
  </si>
  <si>
    <t>PAGO A IDA PRÉSTAMO 3842-BO VCTO. 15-02-2022 POR CUENTA DE TGN , NTI. 015695 VALOR 15-02-2022 CAPITAL USD 78.423,89 INTERESES USD 97,59 CTA. 5970 CUENTA UNICA DEL TESORO DOLARES AMERICANOS LIB. 00099021001</t>
  </si>
  <si>
    <t>AJUSTE COMPLEMENTARIO POR REVALORIZACION SALDOS DE ACTIVOS DE RESERVA Y OBLIGACIONES MONEDA EXTRANJERA (DOLARES) Saldo MO = -290401689.36 ;Bs/Mo: 6.86000000000 ;Saldo Bs: -1992155589.03</t>
  </si>
  <si>
    <t>AJUSTE COMPLEMENTARIO POR REVALORIZACION SALDOS DE ACTIVOS DE RESERVA Y OBLIGACIONES MONEDA EXTRANJERA (DOLARES) Saldo MO = -278906548.70 ;Bs/Mo: 6.86000000000 ;Saldo Bs: -1913298924.06</t>
  </si>
  <si>
    <t>AJUSTE COMPLEMENTARIO POR REVALORIZACION SALDOS DE ACTIVOS DE RESERVA Y OBLIGACIONES MONEDA EXTRANJERA (DOLARES) Saldo MO = -248310967.89 ;Bs/Mo: 6.86000000000 ;Saldo Bs: -1703413239.71</t>
  </si>
  <si>
    <t>AJUSTE COMPLEMENTARIO POR REVALORIZACION SALDOS DE ACTIVOS DE RESERVA Y OBLIGACIONES MONEDA EXTRANJERA (DOLARES) Saldo MO = -242649705.78 ;Bs/Mo: 6.86000000000 ;Saldo Bs: -1664576981.64</t>
  </si>
  <si>
    <t>07</t>
  </si>
  <si>
    <t>00086071101</t>
  </si>
  <si>
    <t>De: 00086071101 A:00099021001 A: 00099021001 Transferencia que realizamos a solicitud de la Dirección General de Crédito Público con nota interna CITE: MEFP/VTCP/DGCP/UODP-108/2022, con la finalidad de dar cumplimiento a lo establecido en e</t>
  </si>
  <si>
    <t>De: 00389012001 A:00099021001 De: 00389012001 A:00099021001 Transferencia que realizamos a solicitud de la Dirección General de Administración y Finanzas Territoriales mediante nota interna CITE: MEFP/VTCP/DGAFT/USCFT/N°39/2022, por concept</t>
  </si>
  <si>
    <t>00291012002</t>
  </si>
  <si>
    <t>De: 00291012002 A:00099021001 A requerimiento de la Administradora Boliviana de Carreteras (ABC), con nota CITE: ABC/GNA/SAF/ATE/2022-0327 y en virtud a la nota interna MEFP/VTCP/DGCP/UODP/N° 150/2022 de la Dirección General de Crédito Públ</t>
  </si>
  <si>
    <t>DGCF – R1.02</t>
  </si>
  <si>
    <t>feb</t>
  </si>
  <si>
    <t>jorge.vargas@economiayfinanzas.gob.bo</t>
  </si>
  <si>
    <t>2183333 - 1633</t>
  </si>
  <si>
    <t>Transferencia al final del día</t>
  </si>
  <si>
    <t>G17996330001</t>
  </si>
  <si>
    <t>O20031100002</t>
  </si>
  <si>
    <t>O20034080002</t>
  </si>
  <si>
    <t>O20035080002</t>
  </si>
  <si>
    <t>B20034310002</t>
  </si>
  <si>
    <t>B20034670002</t>
  </si>
  <si>
    <t>Q15851010002</t>
  </si>
  <si>
    <t>G18019470003</t>
  </si>
  <si>
    <t>S10275220002</t>
  </si>
  <si>
    <t>O20039140002</t>
  </si>
  <si>
    <t>B20039510002</t>
  </si>
  <si>
    <t>B20039530002</t>
  </si>
  <si>
    <t>O20045900002</t>
  </si>
  <si>
    <t>O20046230002</t>
  </si>
  <si>
    <t>O20046450002</t>
  </si>
  <si>
    <t>O20047140002</t>
  </si>
  <si>
    <t>O20047180002</t>
  </si>
  <si>
    <t>B20046370002</t>
  </si>
  <si>
    <t>O20047840002</t>
  </si>
  <si>
    <t>Q15872810002</t>
  </si>
  <si>
    <t>O20050890002</t>
  </si>
  <si>
    <t>B20050310002</t>
  </si>
  <si>
    <t>O20057000002</t>
  </si>
  <si>
    <t>O20057340002</t>
  </si>
  <si>
    <t>B20057150002</t>
  </si>
  <si>
    <t>O20060520002</t>
  </si>
  <si>
    <t>O20061940002</t>
  </si>
  <si>
    <t>Q15901460002</t>
  </si>
  <si>
    <t>O20065450002</t>
  </si>
  <si>
    <t>B20065320002</t>
  </si>
  <si>
    <t>G18152830003</t>
  </si>
  <si>
    <t>G18155560004</t>
  </si>
  <si>
    <t>G18155580003</t>
  </si>
  <si>
    <t>G18155590003</t>
  </si>
  <si>
    <t>O20075560002</t>
  </si>
  <si>
    <t>O20075580002</t>
  </si>
  <si>
    <t>F0008940</t>
  </si>
  <si>
    <t>S10287630001</t>
  </si>
  <si>
    <t>O20083230002</t>
  </si>
  <si>
    <t>O20083260002</t>
  </si>
  <si>
    <t>O20084350002</t>
  </si>
  <si>
    <t>B20083430002</t>
  </si>
  <si>
    <t>B20083550002</t>
  </si>
  <si>
    <t>O20087290002</t>
  </si>
  <si>
    <t>O20087300002</t>
  </si>
  <si>
    <t>O20087310002</t>
  </si>
  <si>
    <t>O20087320002</t>
  </si>
  <si>
    <t>O20087850002</t>
  </si>
  <si>
    <t>B20086620002</t>
  </si>
  <si>
    <t>B20086640002</t>
  </si>
  <si>
    <t>B20086660002</t>
  </si>
  <si>
    <t>B20086700002</t>
  </si>
  <si>
    <t>B20086810002</t>
  </si>
  <si>
    <t>B20086830002</t>
  </si>
  <si>
    <t>Q15957070002</t>
  </si>
  <si>
    <t>G18216240004</t>
  </si>
  <si>
    <t>B20090660002</t>
  </si>
  <si>
    <t>Q15959310002</t>
  </si>
  <si>
    <t>O20093520002</t>
  </si>
  <si>
    <t>B20094120002</t>
  </si>
  <si>
    <t>O20097660002</t>
  </si>
  <si>
    <t>O20098270002</t>
  </si>
  <si>
    <t>O20098490002</t>
  </si>
  <si>
    <t>S10292650001</t>
  </si>
  <si>
    <t>B20101390002</t>
  </si>
  <si>
    <t>G18267630003</t>
  </si>
  <si>
    <t>G18270840003</t>
  </si>
  <si>
    <t>G18280880003</t>
  </si>
  <si>
    <t>G18282840003</t>
  </si>
  <si>
    <t>T04307710001</t>
  </si>
  <si>
    <t>T04307730001</t>
  </si>
  <si>
    <t>T04307750001</t>
  </si>
  <si>
    <t>T04307770001</t>
  </si>
  <si>
    <t>T04307790001</t>
  </si>
  <si>
    <t>T04307810001</t>
  </si>
  <si>
    <t>T04307830001</t>
  </si>
  <si>
    <t>T04307850001</t>
  </si>
  <si>
    <t>T04307870001</t>
  </si>
  <si>
    <t>T04307890001</t>
  </si>
  <si>
    <t>T04307910001</t>
  </si>
  <si>
    <t>T04307930001</t>
  </si>
  <si>
    <t>T04307950001</t>
  </si>
  <si>
    <t>T04307970001</t>
  </si>
  <si>
    <t>T04307990001</t>
  </si>
  <si>
    <t>T04308010001</t>
  </si>
  <si>
    <t>T04308030001</t>
  </si>
  <si>
    <t>T04308050001</t>
  </si>
  <si>
    <t>T04308070001</t>
  </si>
  <si>
    <t>T04308090001</t>
  </si>
  <si>
    <t>T04308110001</t>
  </si>
  <si>
    <t>T04308130001</t>
  </si>
  <si>
    <t>T04308150001</t>
  </si>
  <si>
    <t>T04308170001</t>
  </si>
  <si>
    <t>T04308190001</t>
  </si>
  <si>
    <t>T04308210001</t>
  </si>
  <si>
    <t>T04308230001</t>
  </si>
  <si>
    <t>T04308250001</t>
  </si>
  <si>
    <t>T04308270001</t>
  </si>
  <si>
    <t>T04308290001</t>
  </si>
  <si>
    <t>T04308310001</t>
  </si>
  <si>
    <t>T04308330001</t>
  </si>
  <si>
    <t>T04308350001</t>
  </si>
  <si>
    <t>T04308370001</t>
  </si>
  <si>
    <t>T04308390001</t>
  </si>
  <si>
    <t>T04306420001</t>
  </si>
  <si>
    <t>T04306440001</t>
  </si>
  <si>
    <t>T04306460001</t>
  </si>
  <si>
    <t>T04306480001</t>
  </si>
  <si>
    <t>T04306500001</t>
  </si>
  <si>
    <t>T04306520001</t>
  </si>
  <si>
    <t>T04306540001</t>
  </si>
  <si>
    <t>T04306560001</t>
  </si>
  <si>
    <t>T04306580001</t>
  </si>
  <si>
    <t>T04306600001</t>
  </si>
  <si>
    <t>T04306620001</t>
  </si>
  <si>
    <t>T04306640001</t>
  </si>
  <si>
    <t>T04306660001</t>
  </si>
  <si>
    <t>T04306680001</t>
  </si>
  <si>
    <t>T04306700001</t>
  </si>
  <si>
    <t>T04306720001</t>
  </si>
  <si>
    <t>T04306740001</t>
  </si>
  <si>
    <t>T04306760001</t>
  </si>
  <si>
    <t>T04306780001</t>
  </si>
  <si>
    <t>T04306800001</t>
  </si>
  <si>
    <t>T04306820001</t>
  </si>
  <si>
    <t>T04306840001</t>
  </si>
  <si>
    <t>T04306860001</t>
  </si>
  <si>
    <t>T04306880001</t>
  </si>
  <si>
    <t>T04306900001</t>
  </si>
  <si>
    <t>T04306920001</t>
  </si>
  <si>
    <t>T04306940001</t>
  </si>
  <si>
    <t>T04306960001</t>
  </si>
  <si>
    <t>T04306980001</t>
  </si>
  <si>
    <t>T04307000001</t>
  </si>
  <si>
    <t>T04307020001</t>
  </si>
  <si>
    <t>T04307040001</t>
  </si>
  <si>
    <t>T04307060001</t>
  </si>
  <si>
    <t>T04307080001</t>
  </si>
  <si>
    <t>T04307100001</t>
  </si>
  <si>
    <t>T04307120001</t>
  </si>
  <si>
    <t>T04307140001</t>
  </si>
  <si>
    <t>T04307160001</t>
  </si>
  <si>
    <t>T04307180001</t>
  </si>
  <si>
    <t>T04307200001</t>
  </si>
  <si>
    <t>T04307220001</t>
  </si>
  <si>
    <t>T04307240001</t>
  </si>
  <si>
    <t>T04307260001</t>
  </si>
  <si>
    <t>T04307280001</t>
  </si>
  <si>
    <t>T04307300001</t>
  </si>
  <si>
    <t>T04307320001</t>
  </si>
  <si>
    <t>T04307340001</t>
  </si>
  <si>
    <t>T04307360001</t>
  </si>
  <si>
    <t>T04307380001</t>
  </si>
  <si>
    <t>T04307400001</t>
  </si>
  <si>
    <t>T04307420001</t>
  </si>
  <si>
    <t>T04307440001</t>
  </si>
  <si>
    <t>T04307460001</t>
  </si>
  <si>
    <t>T04307480001</t>
  </si>
  <si>
    <t>T04307500001</t>
  </si>
  <si>
    <t>T04307520001</t>
  </si>
  <si>
    <t>T04307540001</t>
  </si>
  <si>
    <t>T04307560001</t>
  </si>
  <si>
    <t>T04307580001</t>
  </si>
  <si>
    <t>T04307600001</t>
  </si>
  <si>
    <t>T04307620001</t>
  </si>
  <si>
    <t>T04307640001</t>
  </si>
  <si>
    <t>T04307660001</t>
  </si>
  <si>
    <t>T04307690001</t>
  </si>
  <si>
    <t>T04306140001</t>
  </si>
  <si>
    <t>T04306160001</t>
  </si>
  <si>
    <t>T04306180001</t>
  </si>
  <si>
    <t>T04306200001</t>
  </si>
  <si>
    <t>T04306220001</t>
  </si>
  <si>
    <t>T04306240001</t>
  </si>
  <si>
    <t>T04306260001</t>
  </si>
  <si>
    <t>T04306280001</t>
  </si>
  <si>
    <t>T04306300001</t>
  </si>
  <si>
    <t>T04306320001</t>
  </si>
  <si>
    <t>T04306340001</t>
  </si>
  <si>
    <t>T04306360001</t>
  </si>
  <si>
    <t>T04306380001</t>
  </si>
  <si>
    <t>T04306400001</t>
  </si>
  <si>
    <t>COBRO COSTOS DE PAPELERIA SEGUN TRANSFERENCIA DEL EXTERIOR POR ORDEN DE BOFA SECURITIES, INC LIB. 00099021001 TGN-RECURSOS ORDINARIOS (3987)</t>
  </si>
  <si>
    <t>00099021001 DEPOSITO DE EFECTIVO, DEPOSITANTE: INGRID GABY MELGAREJO POMAR, CONCEPTO: DEVOLUCION MES DE FEBRERO TOPE SALARIAL UNIVERSIDAD MAYOR DE SAN ANDRES, CUENTA DE DEPOSITO: CUENTA UNICA DEL TESORO</t>
  </si>
  <si>
    <t>00099021001 DEPOSITO DE EFECTIVO, DEPOSITANTE: MARTIN TICONA TICONA, CONCEPTO: DEVOLUCION, CUENTA DE DEPOSITO: CUENTA UNICA DEL TESORO</t>
  </si>
  <si>
    <t>00099021001 DEP.DE CHEQ.AJENOS,RET.DE CAM.,CONCEPTO: DEVOLUCIÓN DE CC NO COBRADA NOVIEMBRE Y AGUINALDO 2021,DEP.: LA VITALICIA SEGUROS Y REASEGUROS DE VIDA S.A. , PROCEDENCIA: BANCO BISA S.A., CHEQUE: 76691, FECHA DE EMISION:04/03/2022</t>
  </si>
  <si>
    <t>00099021001 DEP.DE CHEQ.AJENOS,RET.DE CAM.,CONCEPTO: PAGO POR DESCUENTOS RECURSOS PUBLICOS,DEP.: CAJA NACIONAL DE SALUD , PROCEDENCIA: BANCO UNION S.A., CHEQUE: 59467, FECHA DE EMISION:03/03/2022</t>
  </si>
  <si>
    <t>NUMERO DE LIBRETA CUT: 00099021001 OPERACIÓN E18 TRANSFERENCIA DEL SISTEMA FINANCIERO POR CUENTA DE TERCEROS A LA CUT devolucion pagos de CC no cobrados febrero 2021</t>
  </si>
  <si>
    <t>TRANSFERENCIA DE FONDOS AL EXTERIOR A SOLICITUD DE AGENCIA BOLIVIANA DE ENERGIA SEGUN SOLICITUD 15218 REF: INVAP SE PAGO CERTIFICADO DE AVANCE N 58 ORIGEN EXTRANJERO CORRESPONDIENTE A LOS COMPONENTES DE DISENO DEFINITIVO E IGENIERIA DIRECCION DE PROYECTOS GESTION Y SERVICIOS DE ORIGEN EXTRANJERO RE LIB. 00099021001 TGN-RECURSOS ORDINARIOS (3987)</t>
  </si>
  <si>
    <t>||TRANSFERENCIA A LA CUENTA UNICA DEL TESORO POR REMUNERACIÓN MÁXIMA DEL SECTOR PUBLICO DE MARCELINO ALIAGA LIMACHI CORRESPONDIENTE AL MES DE FEBRERO/2022. SEGUN DOCUMENTOS ADJUNTOS Y ROC N° 98/2022 DEL DCR. TRANSFERENCIA REMUNERACION MAXIMA DE MARCELINO ALIAGA LIMACHI FEBRERO/22 LIBRETA 00099021001</t>
  </si>
  <si>
    <t>00099021001 DEPOSITO DE EFECTIVO, DEPOSITANTE: ADOLFO FEDERICO AREVALO VERGARA C.I.395568LP, CONCEPTO: DICTAMEN RESPONSABILIDAD CIVIL N°CGE/DRC-043/2020 DE LA CONTRALORIA GENERAL DEL ESTADO, CUENTA DE DEPOSITO: CUENTA UNICA DEL TESORO</t>
  </si>
  <si>
    <t>00099021001 DEP.DE CHEQ.AJENOS,RET.DE CAM.,CONCEPTO: FRACCION COMPLEMENTARIA MENSUAL,DEP.: FUTURO DE BOLIVIA S.A AFP , PROCEDENCIA: BANCO DE CREDITO DE BOLIVIA S.A., CHEQUE: 665307, FECHA DE EMISION:02/03/2022</t>
  </si>
  <si>
    <t>00099021001 DEP.DE CHEQ.AJENOS,RET.DE CAM.,CONCEPTO: COMPENSACION MENSUAL DE COTIZACIONES,DEP.: FUTURO DE BOLIVIA S.A AFP , PROCEDENCIA: BANCO DE CREDITO DE BOLIVIA S.A., CHEQUE: 665299, FECHA DE EMISION:02/03/2022</t>
  </si>
  <si>
    <t>00099021001 DEPOSITO DE EFECTIVO, DEPOSITANTE: JOSE NESTOR HUAMPO ZARATE, CONCEPTO: POR EXCEDENTE EN RENUMERACION MAXIMA EN EL SECTOR PUBLICO MES DE NOVIEMBRE 2020, CUENTA DE DEPOSITO: CUENTA UNICA DEL TESORO</t>
  </si>
  <si>
    <t>00099021001 DEPOSITO DE EFECTIVO, DEPOSITANTE: LEOCADIO ORLANDO MOREIRA MONTOYA, CONCEPTO: POR EXCEDENTE EN RENUMERACION MAXIMA EN EL SECTOR PUBLICO MES DE NOVIEMBRE 2020, CUENTA DE DEPOSITO: CUENTA UNICA DEL TESORO</t>
  </si>
  <si>
    <t>00099021001 DEPOSITO DE EFECTIVO, DEPOSITANTE: ANGEL EDMUNDO VEIZAGA QUISPE, CONCEPTO: POR EXCEDENTE EN RENUMERAION MAXIMA EN EL SECTOR PUBLICO MES DE NOVIEMBRE 2020, CUENTA DE DEPOSITO: CUENTA UNICA DEL TESORO</t>
  </si>
  <si>
    <t>00099021001 DEPOSITO DE EFECTIVO, DEPOSITANTE: ERNESTO CARLOS REYES ARANO, CONCEPTO: EXCEDENTE EN REMUNERACION MAXIMA EN EL SECTOR PUBLICO MES DE NOVIEMBRE 2020, CUENTA DE DEPOSITO: CUENTA UNICA DEL TESORO</t>
  </si>
  <si>
    <t>00099021001 DEPOSITO DE EFECTIVO, DEPOSITANTE: SEGUROS PROVIDA SA, CONCEPTO: DEVOLUCION DE FONDOS NO COBRADOS CONCILIACION NOVIEMBRE Y AGUIANLDO /2021, CUENTA DE DEPOSITO: CUENTA UNICA DEL TESORO</t>
  </si>
  <si>
    <t>00099021001 DEP.DE CHEQ.AJENOS,RET.DE CAM.,CONCEPTO: DEVOLUCION POR PENDIENTE DE DESCARGO DE FONDOS EN AVANCE JOSE ANTONIO MORENO PEÑA,DEP.: MINISTERIO DE CULTURAS D Y D , PROCEDENCIA: BANCO UNION S.A., CHEQUE: 63, FECHA DE EMISION:07/03/2022</t>
  </si>
  <si>
    <t>00099021001 DEPOSITO DE EFECTIVO, DEPOSITANTE: APARICIO CUELLAR ALICIA, CONCEPTO: REVERSION DEFINITIVA MES DE FEBRERO /2022 APARICIO CUELLAR ALICIA, CUENTA DE DEPOSITO: CUENTA UNICA DEL TESORO</t>
  </si>
  <si>
    <t>NUMERO DE LIBRETA CUT: 0099021001 OPERACIÓN E18 TRANSFERENCIA DEL SISTEMA FINANCIERO POR CUENTA DE TERCEROS A LA CUT TRANSFERENCIA POR DEVOLUCION REMANENTE PAGO DI 2021-211-22735799</t>
  </si>
  <si>
    <t>00099021001 DEPOSITO DE EFECTIVO, DEPOSITANTE: NORMA REBECA BARRENECHEA CUETO, CONCEPTO: DEV POR TOPE SALARIAL CORRESPONDIENTE AL MES DE FEBRERO 2020, CUENTA DE DEPOSITO: CUENTA UNICA DEL TESORO</t>
  </si>
  <si>
    <t>00099021001 DEP.DE CHEQ.AJENOS,RET.DE CAM.,CONCEPTO: ROBERTO ENRIQUE ZELAYA FLORES,DEP.: BANCO UNION SA , PROCEDENCIA: BANCO UNION S.A., CHEQUE: 178263, FECHA DE EMISION:10/03/2022</t>
  </si>
  <si>
    <t>00099021001 DEPOSITO DE EFECTIVO, DEPOSITANTE: RONALD IGOR PARDO ZAPATA-UMSA, CONCEPTO: REGULARIZACION POR TOPE SALARIAL, CUENTA DE DEPOSITO: CUENTA UNICA DEL TESORO</t>
  </si>
  <si>
    <t>00099021001 DEP.DE CHEQ.AJENOS,RET.DE CAM.,CONCEPTO: DEVOLUCION DE SALDOS NO EJECUTADOS ELECCIONES GENERALES,DEP.: TED ORURO , PROCEDENCIA: BANCO UNION S.A., CHEQUE: 3083, FECHA DE EMISION:09/03/2022</t>
  </si>
  <si>
    <t>00099021001 DEPOSITO DE EFECTIVO, DEPOSITANTE: HILDA BENITEZ TORREZ, CONCEPTO: DEVOLUCION DE UN SUELDO QUE NO CORRESPONDIA, CUENTA DE DEPOSITO: CUENTA UNICA DEL TESORO</t>
  </si>
  <si>
    <t>00099021001 DEPOSITO DE EFECTIVO, DEPOSITANTE: MINISTERIO DE EDUCACION-EUGENIO VELARDE CORONEL, CONCEPTO: REVERSION DEFINITIVA CORRESPONDIENTE AL MES DE FEBRERO 2022, CUENTA DE DEPOSITO: CUENTA UNICA DEL TESORO</t>
  </si>
  <si>
    <t>NUMERO DE LIBRETA CUT: 00099021001 OPERACIÓN E18 TRANSFERENCIA DEL SISTEMA FINANCIERO POR CUENTA DE TERCEROS A LA CUT devolucion pagos de cc no cobrados marzo 2021</t>
  </si>
  <si>
    <t>00099021001 DEPOSITO DE EFECTIVO, DEPOSITANTE: CLAURE HALLPINO CONCEPCION, CONCEPTO: DEVOLUCION DE HABERES CORRESPONDIENTE AL MES DE AGOSTO /2019, CUENTA DE DEPOSITO: CUENTA UNICA DEL TESORO</t>
  </si>
  <si>
    <t>00099021001 DEP.DE CHEQ.AJENOS,RET.DE CAM.,CONCEPTO: DEVOLUCION POR CONCEPTO DE COVID-19,DEP.: GOBIERNO AUTONOMO MUNICIPAL DE SAIPINA , PROCEDENCIA: BANCO UNION S.A., CHEQUE: 14930, FECHA DE EMISION:11/03/2022</t>
  </si>
  <si>
    <t>PAGO A PRIV PRÉSTAMO US29731QAC15 VCTO. 20-03-2022 POR CUENTA DE TGN , NTI. 015822 VALOR 18-03-2022 INTERESES USD 22.500.000,00 CTA. 3987 CUENTA UNICA DEL TESORO LIB. 00099021001 REF.: COMISIONES BANCARIAS</t>
  </si>
  <si>
    <t>VENTA DE DIVISAS CON TRANSFERENCIA DE FONDOS A SOLICITUD DE YACIMIENTOS PETROLIFEROS FISCALES BOLIVIANOS SEGUN SOLICITUD 15341 REF: PAGO A COPEC SA 20MO POST PAGO POR SUM HIDR LIQ OCCIDENTE CHILE 2021 SEGUN OP UPCA NO 171 INFORME TECNICO UPCA 0180 2022 INFORME LEGAL DUER 0187 2022 HR DCIM 3278 2022 LIB. 00513012004 LBP-YPFB-UNICOMERCIAL (4030005415/1-2188907)</t>
  </si>
  <si>
    <t>TRANSFERENCIA DE FONDOS AL EXTERIOR A SOLICITUD DE AGENCIA BOLIVIANA DE ENERGIA SEGUN SOLICITUD 15337 REF: NUCADVISOR PAGO CORRESPONDIENTE AL AC N 25 DEL CONTRATO DE ADHESION SERVICIO DE SEGUIMIENTO Y MONITOREO Y CONTROL CON NUCADVISOR PARA EL CONTRATO DE CIDTN SEGUN INFORME 084 2022 NOTA INTERNA 02 LIB. 00099021001 TGN-RECURSOS ORDINARIOS (3987)</t>
  </si>
  <si>
    <t>TRANSFERENCIA DE FONDOS AL EXTERIOR A SOLICITUD DE AGENCIA BOLIVIANA DE ENERGIA SEGUN SOLICITUD 15336 REF: NUCADVISOR PAGO CORRESPONDIENTE AL AC N 26 DEL CONTRATO DE ADHESION SERVICIO DE SEGUIMIENTO Y MONITOREO Y CONTROL CON NUCADVISOR PARA EL CONTRATO DE CIDTN SEGUN INFORME 081 2022 NOTA INTERNA 02 LIB. 00099021001 TGN-RECURSOS ORDINARIOS (3987)</t>
  </si>
  <si>
    <t>00099021001 DEPOSITO DE EFECTIVO, DEPOSITANTE: ALVARO MARCO ANTONIO CABA OLIVAREZ, CONCEPTO: CITE:MEFP/VTCP/DGPOT/UAIS-CPI/NRO 030/2016 REGULARIZACION :ENERO-FEBRERO 2021, CUENTA DE DEPOSITO: CUENTA UNICA DEL TESORO</t>
  </si>
  <si>
    <t>A:00099021001 TRANSFERENCIA AL MEFP POR DEVOLUCION DE FONDOS NO EJECUTADOS DE GASTOS DE PROTOCOLIZACION DEL TGN I,II,IV Y V, S/G NOTA CON HR Nº3572</t>
  </si>
  <si>
    <t>'COBRO DE UTILES DE ESCRITORIO POR´||COMPLEMENTO A COMPROBANTE S-1028762 DE LA FECHA REF: COBRO DE COMISIONES POR DEVOLUCION DE FONDOS USD 300.- DE 6 TRANSFERENCIAS PROCESADAS EN FECHA 11/1/2022, MINISTERIO DE ECONOMIA Y FINANZAS PÚBLICAS. LIBRETA 00099021001 TGN-RECURSOS ORDINARIOS (COBRO ÚTILES DE ESCRITORIO)</t>
  </si>
  <si>
    <t>00099021001 DEPOSITO DE EFECTIVO, DEPOSITANTE: ALVARO MARCO ANTONIO CABA OLIVAREZ, CONCEPTO: CITE:MEFP/VTCP/DGPOT/UAIS-CPI/N°030/2016 REGULARIZACION: MARZO-ABRIL 2021, CUENTA DE DEPOSITO: CUENTA UNICA DEL TESORO</t>
  </si>
  <si>
    <t>00099021001 DEPOSITO DE EFECTIVO, DEPOSITANTE: ALVARO MARCO ANTONIO CABA OLIVAREZ, CONCEPTO: CITE:MEFP/VTCP/DGPOT/UAIS-CPI/N°030/2016 REGULARIZACION : MAYO-JUNIO 2021, CUENTA DE DEPOSITO: CUENTA UNICA DEL TESORO</t>
  </si>
  <si>
    <t>00099021001 DEPOSITO DE EFECTIVO, DEPOSITANTE: AMANDA CLAVIJO DE ROMAN, CONCEPTO: DEVOLUCION DE UNA DUODECIMA DE AGUINALDO 2021, CUENTA DE DEPOSITO: CUENTA UNICA DEL TESORO</t>
  </si>
  <si>
    <t>00099021001 DEP.DE CHEQ.AJENOS,RET.DE CAM.,CONCEPTO: COMPENSACION MENSUAL DE COTIZACIONES,DEP.: FUTURO DE BOLIVIA S.A. AFP , PROCEDENCIA: BANCO DE CREDITO DE BOLIVIA S.A., CHEQUE: 666933, FECHA DE EMISION:23/03/2022</t>
  </si>
  <si>
    <t>00099021001 DEP.DE CHEQ.AJENOS,RET.DE CAM.,CONCEPTO: FRACCION COMPLEMENTARIO MENSUAL,DEP.: FUTURO DE BOLIVIA S.A. AFP , PROCEDENCIA: BANCO DE CREDITO DE BOLIVIA S.A., CHEQUE: 666925, FECHA DE EMISION:23/03/2022</t>
  </si>
  <si>
    <t>00099021001 DEPOSITO DE EFECTIVO, DEPOSITANTE: CARLA LORENA PAZ ACUÑA, CONCEPTO: EXCESO MAXIMA RENUMERACION PERMITIDA JUNIO 2021, CUENTA DE DEPOSITO: CUENTA UNICA DEL TESORO</t>
  </si>
  <si>
    <t>00099021001 DEPOSITO DE EFECTIVO, DEPOSITANTE: CARLA LORENA PAZ ACUÑA, CONCEPTO: EXCESO MAXIMA RENUMERACION PERMITIDA JULIO 2021, CUENTA DE DEPOSITO: CUENTA UNICA DEL TESORO</t>
  </si>
  <si>
    <t>00099021001 DEPOSITO DE EFECTIVO, DEPOSITANTE: CARLA LORENA PAZ ACUÑA, CONCEPTO: EXCESO MAXIMA RENUMERACION PERMITIDA AGOSTO 2021, CUENTA DE DEPOSITO: CUENTA UNICA DEL TESORO</t>
  </si>
  <si>
    <t>00099021001 DEPOSITO DE EFECTIVO, DEPOSITANTE: CARLA LORENA PAZ ACUÑA, CONCEPTO: EXCESO MAXIMA RENUMERACION PERMITIDA SEPTIEMBRE 2021, CUENTA DE DEPOSITO: CUENTA UNICA DEL TESORO</t>
  </si>
  <si>
    <t>00099021001 DEP.DE CHEQ.AJENOS,RET.DE CAM.,CONCEPTO: PAGO ADICIONLA MES DE MAYO 2021 AUTORIDAD DE FISCALIZACION,DEP.: CAJA DE SALUD DE LA BANCA PRIVADA , PROCEDENCIA: BANCO NACIONAL DE BOLIVIA S.A., CHEQUE: 9965237, FECHA DE EMISION:25/02/2022</t>
  </si>
  <si>
    <t>00099021001 DEP.DE CHEQ.AJENOS,RET.DE CAM.,CONCEPTO: REMISION DE PLANILLAS BAJAS MEDICAS DICIEMBRE 2021,DEP.: CAJA DE SALUD DE LA BANCA PRIVADA , PROCEDENCIA: BANCO NACIONAL DE BOLIVIA S.A., CHEQUE: 9966593, FECHA DE EMISION:16/03/2022</t>
  </si>
  <si>
    <t>00099021001 DEP.DE CHEQ.AJENOS,RET.DE CAM.,CONCEPTO: REEMBOLSO SUBSIDIO DE INCAPACIDAD DICIEMBRE 2021,DEP.: CAJA DE SALUD DE LA BANCA PRIVADA , PROCEDENCIA: BANCO NACIONAL DE BOLIVIA S.A., CHEQUE: 9966406, FECHA DE EMISION:16/03/2022</t>
  </si>
  <si>
    <t>00099021001 DEP.DE CHEQ.AJENOS,RET.DE CAM.,CONCEPTO: INCAPACIDAD TEMPORAL PERIODO ENERO 2022 LA PAZ AUTORIDAD DE FISCALIZACION,DEP.: CAJA DE SALUD DE LA BANCA PRIVADA , PROCEDENCIA: BANCO NACIONAL DE BOLIVIA S.A., CHEQUE: 9966224, FECHA DE EMISION:16/03/2022</t>
  </si>
  <si>
    <t>00099021001 DEP.DE CHEQ.AJENOS,RET.DE CAM.,CONCEPTO: REEMBOLSO SUBSIDIO INCAPACIDAD ENERO,DEP.: CAJA DE SALUD DE LA BANCA PRIVADA , PROCEDENCIA: BANCO NACIONAL DE BOLIVIA S.A., CHEQUE: 9967177, FECHA DE EMISION:17/03/2022</t>
  </si>
  <si>
    <t>00099021001 DEP.DE CHEQ.AJENOS,RET.DE CAM.,CONCEPTO: INCAPACIDAD TEMPORAL PERIODO DICIEMBRE 2021 LA PAZ AUTORIDAD DE FISCALIZACION,DEP.: CAJA DE SALUD DE LA BANCA PRIVADA , PROCEDENCIA: BANCO NACIONAL DE BOLIVIA S.A., CHEQUE: 9966693, FECHA DE EMISION:16/03/2022</t>
  </si>
  <si>
    <t>NUMERO DE LIBRETA CUT: 00099021001 OPERACIÓN E18 TRANSFERENCIA DEL SISTEMA FINANCIERO POR CUENTA DE TERCEROS A LA CUT devolucion pagos de CC no cobrados abril 2021</t>
  </si>
  <si>
    <t>VENTA DE DIVISAS CON TRANSFERENCIA DE FONDOS A SOLICITUD DE YACIMIENTOS PETROLIFEROS FISCALES BOLIVIANOS SEGUN SOLICITUD 15390 REF: PAGO A TRAFIGURA PTE LTD 27MO POST PAGO POR SUM HIDR LIQ SUR ORIENTE 2021 SEGUN OP UPCA 241 INFORME TECNICO UPCA 0251 2022 INFORME LEGAL DUER 0231 2022 HR DCIM 5199 202 LIB. 00513012004 LBP-YPFB-UNICOMERCIAL (4030005415/1-2188907)</t>
  </si>
  <si>
    <t>00099021001 DEP.DE CHEQ.AJENOS,RET.DE CAM.,CONCEPTO: CLAUDIA MEDINA JUSTINIANO,DEP.: BANCO UNION SA , PROCEDENCIA: BANCO UNION S.A., CHEQUE: 182390, FECHA DE EMISION:25/03/2022</t>
  </si>
  <si>
    <t>NUMERO DE LIBRETA CUT: 00099021001 OPERACIÓN E75 TRANSFERENCIA DE LA CUENTA FISCAL BUN A LA CUT EN MN AUTÃNOMO DEPARTAMENTAL DE CHUQUISACA, CITE: TESORERIA Y C.P.NÂ°315/2022 CUENTA CUT 3987 LIBRETA NÂ° 00099021001 TGN-RECURSOS ORDINARIOS (3987)</t>
  </si>
  <si>
    <t>00099021001 DEP.DE CHEQ.AJENOS,RET.DE CAM.,CONCEPTO: PAGO DE RECURSOS PÚBLICOS,DEP.: CAJA NACIONAL DE SALUD , PROCEDENCIA: BANCO UNION S.A., CHEQUE: 59918, FECHA DE EMISION:28/03/2022</t>
  </si>
  <si>
    <t>00099021001 DEPOSITO DE EFECTIVO, DEPOSITANTE: KATERINE MELGAR SUAREZ, CONCEPTO: DEVOLUCION DE FONDOS ASIGNADOS, CUENTA DE DEPOSITO: CUENTA UNICA DEL TESORO</t>
  </si>
  <si>
    <t>00099021001 DEPOSITO DE EFECTIVO, DEPOSITANTE: FREDDY NAPOLEON EGUIVAR RODRIGUEZ, CONCEPTO: DEVOLUCION HABERES, CUENTA DE DEPOSITO: CUENTA UNICA DEL TESORO</t>
  </si>
  <si>
    <t>00099021001 DEPOSITO DE EFECTIVO, DEPOSITANTE: ALIANZA SEGUROS S.A., CONCEPTO: DEVOLUCION POR ANULACION DE POLIZA 27021224, CUENTA DE DEPOSITO: CUENTA UNICA DEL TESORO</t>
  </si>
  <si>
    <t>'COBRO DE UTILES DE ESCRITORIO POR´||COMPLEMENTO A COMPROBANTE S-1029264 DE LA FECHA REF: COBRO DE COMISIONES DEL BANQUERO EQUIV. EUR 10.- MINISTERIO DE ECONOMIA Y FINANZAS PÚBLICAS. LIBRETA 00099021001 TGN-RECURSOS ORDINARIOS (COBRO ÚTILES DE ESCRITORIO)</t>
  </si>
  <si>
    <t>PROVISION DE FONDOS A SOLICITUD DE YACIMIENTOS PETROLIFEROS FISCALES BOLIVIANOS SEGUN SOLICITUD YPFB-0071-2022 REF: PAGO AL TESORO GENERAL DE LA NACION PARTICIPACION DE LA PRODUCCION DICIEMBRE 2021 LIB. 00099021001 TGN YPFB PARTICIPACION 6% PRODUCCIÓN BRUTA DE HIDROCARBUROS BOCA DE POZO</t>
  </si>
  <si>
    <t>TRANSFERENCIA DE FONDOS AL EXTERIOR A SOLICITUD DE AGENCIA BOLIVIANA DE ENERGIA SEGUN SOLICITUD 15423 REF: INVAP SE PAGO CERTIFICADO DE AVANCE N 60 ORIGEN EXTRANJERO CORRESPONDIENTE A LOS COMPONENTES DE DISENO DEFINITIVO E IGENIERIA DIRECCION DE PROYECTOS GESTION Y SERVICIOS DE ORIGEN EXTRANJERO RED LIB. 00099021001 TGN-RECURSOS ORDINARIOS (3987)</t>
  </si>
  <si>
    <t>PAGO A AFD PRÉSTAMO CBO-1011-02-C VCTO. 31-03-2022 POR CUENTA DE TGN , NTI. 015877 VALOR 31-03-2022 INTERESES EUR 89.382,22 COMISIONES EUR 85.040,45 CTA. 3987 CUENTA UNICA DEL TESORO LIB. 00099021001 REF.: COMISIONES BANCARIAS</t>
  </si>
  <si>
    <t>PAGO A BANCO EUROPEO DE INV PRÉSTAMO FI No 88662 VCTO. 31-03-2022 POR CUENTA DE TGN , NTI. 015983 VALOR 31-03-2022 INTERESES USD 288.264,54 COMISIONES USD 52.670,17 CTA. 3987 CUENTA UNICA DEL TESORO LIB. 00099021001 REF.: COMISIONES BANCARIAS</t>
  </si>
  <si>
    <t>TRANSFERENCIA DEL EXTERIOR SEGUN SWIFT NO.3331 DE FECHA 02/03/2022 ORDENANTE: BOFA SECURITIES, INC LIB. 00099037011 TGN - BONOS SOBERANOS</t>
  </si>
  <si>
    <t>AJUSTE COMPLEMENTARIO POR REVALORIZACION SALDOS DE ACTIVOS DE RESERVA Y OBLIGACIONES MONEDA EXTRANJERA (DOLARES) Saldo MO = -296033051.16 ;Bs/Mo: 6.86000000000 ;Saldo Bs: -2030786730.94</t>
  </si>
  <si>
    <t>AJUSTE COMPLEMENTARIO POR REVALORIZACION SALDOS DE ACTIVOS DE RESERVA Y OBLIGACIONES MONEDA EXTRANJERA (DOLARES) Saldo MO = -290248137.31 ;Bs/Mo: 6.86000000000 ;Saldo Bs: -1991102221.94</t>
  </si>
  <si>
    <t>AJUSTE COMPLEMENTARIO POR REVALORIZACION SALDOS DE ACTIVOS DE RESERVA Y OBLIGACIONES MONEDA EXTRANJERA (DOLARES) Saldo MO = -287733550.91 ;Bs/Mo: 6.86000000000 ;Saldo Bs: -1973852159.23</t>
  </si>
  <si>
    <t>AJUSTE COMPLEMENTARIO POR REVALORIZACION SALDOS DE ACTIVOS DE RESERVA Y OBLIGACIONES MONEDA EXTRANJERA (DOLARES) Saldo MO = -294357957.17 ;Bs/Mo: 6.86000000000 ;Saldo Bs: -2019295586.22</t>
  </si>
  <si>
    <t>AJUSTE COMPLEMENTARIO POR REVALORIZACION SALDOS DE ACTIVOS DE RESERVA Y OBLIGACIONES MONEDA EXTRANJERA (DOLARES) Saldo MO = -301309187.80 ;Bs/Mo: 6.86000000000 ;Saldo Bs: -2066981028.32</t>
  </si>
  <si>
    <t>AJUSTE COMPLEMENTARIO POR REVALORIZACION SALDOS DE ACTIVOS DE RESERVA Y OBLIGACIONES MONEDA EXTRANJERA (DOLARES) Saldo MO = -300389499.90 ;Bs/Mo: 6.86000000000 ;Saldo Bs: -2060671969.33</t>
  </si>
  <si>
    <t>00099021001 DEPOSITO DE EFECTIVO, DEPOSITANTE: NICOLE MANUELA COLQUE ROMERO, CONCEPTO: DEVOLUCION PAGO EN DEMASIA, CUENTA DE DEPOSITO: CUENTA UNICA DEL TESORO EN DOLARES AMERICANOS</t>
  </si>
  <si>
    <t>AJUSTE COMPLEMENTARIO POR REVALORIZACION SALDOS DE ACTIVOS DE RESERVA Y OBLIGACIONES MONEDA EXTRANJERA (DOLARES) Saldo MO = -296237452.26 ;Bs/Mo: 6.86000000000 ;Saldo Bs: -2032188922.48</t>
  </si>
  <si>
    <t>AJUSTE COMPLEMENTARIO POR REVALORIZACION SALDOS DE ACTIVOS DE RESERVA Y OBLIGACIONES MONEDA EXTRANJERA (DOLARES) Saldo MO = -297188892.64 ;Bs/Mo: 6.86000000000 ;Saldo Bs: -2038715803.49</t>
  </si>
  <si>
    <t>AJUSTE COMPLEMENTARIO POR REVALORIZACION SALDOS DE ACTIVOS DE RESERVA Y OBLIGACIONES MONEDA EXTRANJERA (DOLARES) Saldo MO = -306764093.18 ;Bs/Mo: 6.86000000000 ;Saldo Bs: -2104401679.23</t>
  </si>
  <si>
    <t>AJUSTE COMPLEMENTARIO POR REVALORIZACION SALDOS DE ACTIVOS DE RESERVA Y OBLIGACIONES MONEDA EXTRANJERA (DOLARES) Saldo MO = -307012824.67 ;Bs/Mo: 6.86000000000 ;Saldo Bs: -2106107977.23</t>
  </si>
  <si>
    <t>PAGO A PRIV PRÉSTAMO US29731QAC15 VCTO. 20-03-2022 POR CUENTA DE TGN , NTI. 015822 VALOR 18-03-2022 INTERESES USD 22.500.000,00 CTA. 5970 CUENTA UNICA DEL TESORO DOLARES AMERICANOS LIB. 00099021001</t>
  </si>
  <si>
    <t>AJUSTE COMPLEMENTARIO POR REVALORIZACION SALDOS DE ACTIVOS DE RESERVA Y OBLIGACIONES MONEDA EXTRANJERA (DOLARES) Saldo MO = -285143734.32 ;Bs/Mo: 6.86000000000 ;Saldo Bs: -1956086017.45</t>
  </si>
  <si>
    <t>PAGO A EXIMBANK CHINA POPUL PRÉSTAMO GCL 2011 (41) 391 VCTO. 21-03-2022 POR CUENTA DE TGN , NTI. 015797 VALOR 21-03-2022 CAPITAL RMY 23.110.550,10 INTERESES RMY 5.112.567,25 CTA. 5970 CUENTA UNICA DEL TESORO DOLARES AMERICANOS LIB. 00099021001 REF. COMISION DEL BANQUERO</t>
  </si>
  <si>
    <t>PAGO A EXIMBANK CHINA POPUL PRÉSTAMO GCL 2016 (29) 599 VCTO. 21-03-2022 POR CUENTA DE TGN , NTI. 015798 VALOR 21-03-2022 INTERESES RMY 3.336.666,67 COMISIONES RMY 45.694,44 CTA. 5970 CUENTA UNICA DEL TESORO DOLARES AMERICANOS LIB. 00099021001 REF. COMISION DEL BANQUERO</t>
  </si>
  <si>
    <t>PAGO A EXIMBANK CHINA POPUL PRÉSTAMO GCL 2009 (43) 294 VCTO. 21-03-2022 POR CUENTA DE TGN , NTI. 015795 VALOR 21-03-2022 CAPITAL RMY 9.043.802,00 INTERESES RMY 1.727.868,82 CTA. 5970 CUENTA UNICA DEL TESORO DOLARES AMERICANOS LIB. 00099021001 REF. COMISION DEL BANQUERO</t>
  </si>
  <si>
    <t>PAGO A EXIMBANK CHINA POPUL PRÉSTAMO GCL 2007 (13) 184 VCTO. 21-03-2022 POR CUENTA DE TGN , NTI. 015794 VALOR 21-03-2022 CAPITAL RMY 12.168.507,60 INTERESES RMY 1.590.694,35 CTA. 5970 CUENTA UNICA DEL TESORO DOLARES AMERICANOS LIB. 00099021001 REF. COMISION DEL BANQUERO</t>
  </si>
  <si>
    <t>PAGO A EXIMBANK CHINA POPUL PRÉSTAMO GCL 2017 (02) 607 VCTO. 21-03-2022 POR CUENTA DE TGN , NTI. 015799 VALOR 21-03-2022 INTERESES RMY 3.167.500,00 COMISIONES RMY 87.986,11 CTA. 5970 CUENTA UNICA DEL TESORO DOLARES AMERICANOS LIB. 00099021001 REF. COMISION DEL BANQUERO</t>
  </si>
  <si>
    <t>PAGO A EXIMBANK CHINA POPUL PRÉSTAMO GCL 2004 (04) 114A VCTO. 21-03-2022 POR CUENTA DE TGN , NTI. 015790 VALOR 21-03-2022 CAPITAL RMY 1.910.703,24 INTERESES RMY 134.492,28 CTA. 5970 CUENTA UNICA DEL TESORO DOLARES AMERICANOS LIB. 00099021001 REF. COMISION DEL BANQUERO</t>
  </si>
  <si>
    <t>||REGULARIZACION DEL COMPROBANTE S-1025516 DEL 9/2/2022 SEGÚN NOTA MEFP/VTCP/DGPOT/UOTGN/N°401/2022 DEL 21/3/2022 REF: COBRO DE COMISIONES POR LA DEVOLUCION DE 6 TRANSFERENCIAS PROCESADAS EL 11/1/2022 POR USD 300, DEBIDO A QUE EL NOMBRE Y LA CUENTA NO COINCIDIAN. LIB: 00099021001 TGN-RECURSOS ORDINARIOS DOLARES AMERICANOS.</t>
  </si>
  <si>
    <t>||PAGO EXIMBANK COREA PRESTAMO EDCF NO.BOL-1 VCTO.20-03-2022 POR CUENTA DEL TGN COD. LIQ. 015782 DEL 18-03-2022 VALOR 21-03-2022 CAPITAL KRW593.825.000 INTERESES KRW139.874.250 LIBRETA 00099021001 TGN RECURSOS ORDINARIOS-DOLARES AMERICANOS (5970)</t>
  </si>
  <si>
    <t>AJUSTE COMPLEMENTARIO POR REVALORIZACION SALDOS DE ACTIVOS DE RESERVA Y OBLIGACIONES MONEDA EXTRANJERA (DOLARES) Saldo MO = -268817249.40 ;Bs/Mo: 6.86000000000 ;Saldo Bs: -1844086330.90</t>
  </si>
  <si>
    <t>AJUSTE COMPLEMENTARIO POR REVALORIZACION SALDOS DE ACTIVOS DE RESERVA Y OBLIGACIONES MONEDA EXTRANJERA (DOLARES) Saldo MO = -266814690.24 ;Bs/Mo: 6.86000000000 ;Saldo Bs: -1830348775.06</t>
  </si>
  <si>
    <t>AJUSTE COMPLEMENTARIO POR REVALORIZACION SALDOS DE ACTIVOS DE RESERVA Y OBLIGACIONES MONEDA EXTRANJERA (DOLARES) Saldo MO = -270059775.25 ;Bs/Mo: 6.86000000000 ;Saldo Bs: -1852610058.25</t>
  </si>
  <si>
    <t>AJUSTE COMPLEMENTARIO POR REVALORIZACION SALDOS DE ACTIVOS DE RESERVA Y OBLIGACIONES MONEDA EXTRANJERA (DOLARES) Saldo MO = -269470468.55 ;Bs/Mo: 6.86000000000 ;Saldo Bs: -1848567414.24</t>
  </si>
  <si>
    <t>AJUSTE COMPLEMENTARIO POR REVALORIZACION SALDOS DE ACTIVOS DE RESERVA Y OBLIGACIONES MONEDA EXTRANJERA (DOLARES) Saldo MO = -292882651.56 ;Bs/Mo: 6.86000000000 ;Saldo Bs: -2009174989.72</t>
  </si>
  <si>
    <t>AJUSTE COMPLEMENTARIO POR REVALORIZACION SALDOS DE ACTIVOS DE RESERVA Y OBLIGACIONES MONEDA EXTRANJERA (DOLARES) Saldo MO = -278247662.95 ;Bs/Mo: 6.86000000000 ;Saldo Bs: -1908778967.86</t>
  </si>
  <si>
    <t>||REGULARIZACIÓN DEL COMPROBANTE S-1025388 DEL 7/2/2022 SEGÚN NOTA MEFP/VTCP/DGPOT/UOTGN/N°172/2022 DEL 28/3/2022 REF: COBRO DE COMISIONES POR TRANSFERENCIA DE EUR 100.- A SOL. DEL MIN. ECONOMIA Y FINANZAS PÚBLICAS REF: POR RENOVACION ANUAL. LIB.00099021001 TGN-RECURSOS ORDINARIOS-DOLARES AMERICANOS COMISIONES DEL BANQUERO EQUIV. EUR 10.-</t>
  </si>
  <si>
    <t>AJUSTE COMPLEMENTARIO POR REVALORIZACION SALDOS DE ACTIVOS DE RESERVA Y OBLIGACIONES MONEDA EXTRANJERA (DOLARES) Saldo MO = -289607488.38 ;Bs/Mo: 6.86000000000 ;Saldo Bs: -1986707370.28</t>
  </si>
  <si>
    <t>AJUSTE COMPLEMENTARIO POR REVALORIZACION SALDOS DE ACTIVOS DE RESERVA Y OBLIGACIONES MONEDA EXTRANJERA (DOLARES) Saldo MO = -273000380.36 ;Bs/Mo: 6.86000000000 ;Saldo Bs: -1872782609.31</t>
  </si>
  <si>
    <t>PAGO A AFD PRÉSTAMO CBO-1011-02-C VCTO. 31-03-2022 POR CUENTA DE TGN , NTI. 015877 VALOR 31-03-2022 INTERESES EUR 89.382,22 COMISIONES EUR 85.040,45 CTA. 5970 CUENTA UNICA DEL TESORO DOLARES AMERICANOS LIB. 00099021001</t>
  </si>
  <si>
    <t>PAGO A BANCO EUROPEO DE INV PRÉSTAMO FI No 88662 VCTO. 31-03-2022 POR CUENTA DE TGN , NTI. 015983 VALOR 31-03-2022 INTERESES USD 288.264,54 COMISIONES USD 52.670,17 CTA. 5970 CUENTA UNICA DEL TESORO DOLARES AMERICANOS LIB. 00099021001</t>
  </si>
  <si>
    <t>De: 00291014362 A:00099021001 A requerimiento de la Administradora Boliviana de Carreteras (ABC), con nota CITE: ABC/GNA/SAF/ATE/2022-0479, en la cual solicita la transferencia entre Libretas para el Proyecto de Construcción de la Carretera</t>
  </si>
  <si>
    <t>De: 00291014346 A:00099021001 A requerimiento de la Administradora Boliviana de Carreteras (ABC), con nota CITE: ABC/GNA/SAF/ATE/2022-0479, en la cual solicita la transferencia entre Libretas para el Proyecto de Construcción de la Carretera</t>
  </si>
  <si>
    <t>De: 00081014202 A:00099021001 A requerimiento del Ministerio de Obras Públicas, Servicios y Vivienda, con nota CITE: MOPSV/DGAA/N° 118/2022 e informe INF/MOPSV/VMTEL/UEPP N° 0257/2022, en la cual solicita la TRANSFERENCIA DE RECURSOS DE ENT</t>
  </si>
  <si>
    <t>De: 00389012001 A:00099021001 En virtud a la nota interna MEFP/VTCP/DGAFT/USCFT/N°59/2022, de la Dirección General de Administración y Finanzas Territoriales, en la cual solicita transferencia de recuperaciones por la deuda emergente del De</t>
  </si>
  <si>
    <t>00086011101</t>
  </si>
  <si>
    <t>De: 00086011101 A:00099021001 A: 00099021001 Transferencia que realizamos a solicitud de la Dirección General de Crédito Público con nota interna CITE: MEFP/VTCP/DGCP/UODP-168/2022, con la finalidad de dar cumplimiento a lo establecido en e</t>
  </si>
  <si>
    <t>De: 00099014102 A:00041011101 En virtud de las notas CITE: CAR/MDPyEP/DGAA/UF N° 0018/2022 del Ministerio de Desarrollo Productivo y Economía Plural con nota y MEFP/VPCF/DGCF/UCCF/N° 97/2022, y al proveído de la H.R. 6-1786-R, en la cual so</t>
  </si>
  <si>
    <t>6477069001</t>
  </si>
  <si>
    <t xml:space="preserve">TGN. IDH NIV.RENTA DIG.PREFECT.DEP.PROD. </t>
  </si>
  <si>
    <t>6478069001</t>
  </si>
  <si>
    <t xml:space="preserve">TGN IDH NIV.RENTA DIG.MUNICIPIOS DEP.PROD. </t>
  </si>
  <si>
    <t>5377034001</t>
  </si>
  <si>
    <t xml:space="preserve">FONDO DE ALIVIO HIPC I </t>
  </si>
  <si>
    <t>4249034001</t>
  </si>
  <si>
    <t xml:space="preserve">AASANA - CENTRAL </t>
  </si>
  <si>
    <t>CVD AUTO</t>
  </si>
  <si>
    <t>mar</t>
  </si>
  <si>
    <t>2183333 - 1632</t>
  </si>
  <si>
    <t>German Choque Mita</t>
  </si>
  <si>
    <t>2183333 - 1644</t>
  </si>
  <si>
    <t>german.choque@economiayfinanzas.gob.bo</t>
  </si>
  <si>
    <t xml:space="preserve">B20094150002 </t>
  </si>
  <si>
    <t>Q16002610002</t>
  </si>
  <si>
    <t>G18317110003</t>
  </si>
  <si>
    <t>G18335750003</t>
  </si>
  <si>
    <t>G18362650003</t>
  </si>
  <si>
    <t>G18375640004</t>
  </si>
  <si>
    <t>J04950610002</t>
  </si>
  <si>
    <t>Q16035170002</t>
  </si>
  <si>
    <t>S10301180002</t>
  </si>
  <si>
    <t>S10301180003</t>
  </si>
  <si>
    <t>Q16102330002</t>
  </si>
  <si>
    <t>Q16103770002</t>
  </si>
  <si>
    <t>G18513910003</t>
  </si>
  <si>
    <t>G18513880003</t>
  </si>
  <si>
    <t>G18517030001</t>
  </si>
  <si>
    <t>G18547710003</t>
  </si>
  <si>
    <t>G18552280003</t>
  </si>
  <si>
    <t>T04316140001</t>
  </si>
  <si>
    <t>T04316160001</t>
  </si>
  <si>
    <t>T04316180001</t>
  </si>
  <si>
    <t>T04316200001</t>
  </si>
  <si>
    <t>T04316220001</t>
  </si>
  <si>
    <t>T04316240001</t>
  </si>
  <si>
    <t>T04316260001</t>
  </si>
  <si>
    <t>T04316280001</t>
  </si>
  <si>
    <t>T04316300001</t>
  </si>
  <si>
    <t>T04316320001</t>
  </si>
  <si>
    <t>T04316340001</t>
  </si>
  <si>
    <t>T04316360001</t>
  </si>
  <si>
    <t>T04316380001</t>
  </si>
  <si>
    <t>T04316400001</t>
  </si>
  <si>
    <t>T04316420001</t>
  </si>
  <si>
    <t>T04316440001</t>
  </si>
  <si>
    <t>T04316460001</t>
  </si>
  <si>
    <t>T04316480001</t>
  </si>
  <si>
    <t>T04316500001</t>
  </si>
  <si>
    <t>T04316520001</t>
  </si>
  <si>
    <t>T04316540001</t>
  </si>
  <si>
    <t>T04316560001</t>
  </si>
  <si>
    <t>T04316580001</t>
  </si>
  <si>
    <t>T04316600001</t>
  </si>
  <si>
    <t>T04316620001</t>
  </si>
  <si>
    <t>T04316640001</t>
  </si>
  <si>
    <t>T04316660001</t>
  </si>
  <si>
    <t>T04316680001</t>
  </si>
  <si>
    <t>T04316700001</t>
  </si>
  <si>
    <t>T04316720001</t>
  </si>
  <si>
    <t>T04316740001</t>
  </si>
  <si>
    <t>T04316760001</t>
  </si>
  <si>
    <t>T04316780001</t>
  </si>
  <si>
    <t>T04316800001</t>
  </si>
  <si>
    <t>T04316820001</t>
  </si>
  <si>
    <t>T04316840001</t>
  </si>
  <si>
    <t>T04316860001</t>
  </si>
  <si>
    <t>T04316880001</t>
  </si>
  <si>
    <t>T04316900001</t>
  </si>
  <si>
    <t>T04316920001</t>
  </si>
  <si>
    <t>T04316940001</t>
  </si>
  <si>
    <t>T04316960001</t>
  </si>
  <si>
    <t>T04316980001</t>
  </si>
  <si>
    <t>T04317000001</t>
  </si>
  <si>
    <t>T04317020001</t>
  </si>
  <si>
    <t>T04317040001</t>
  </si>
  <si>
    <t>T04317060001</t>
  </si>
  <si>
    <t>T04317080001</t>
  </si>
  <si>
    <t>T04317100001</t>
  </si>
  <si>
    <t>T04317120001</t>
  </si>
  <si>
    <t>T04317140001</t>
  </si>
  <si>
    <t>T04317160001</t>
  </si>
  <si>
    <t>T04317180001</t>
  </si>
  <si>
    <t>T04317200001</t>
  </si>
  <si>
    <t>T04317220001</t>
  </si>
  <si>
    <t>T04317240001</t>
  </si>
  <si>
    <t>T04317260001</t>
  </si>
  <si>
    <t>T04317280001</t>
  </si>
  <si>
    <t>T04317300001</t>
  </si>
  <si>
    <t>T04317320001</t>
  </si>
  <si>
    <t>T04317340001</t>
  </si>
  <si>
    <t>T04317360001</t>
  </si>
  <si>
    <t>T04317380001</t>
  </si>
  <si>
    <t>T04317400001</t>
  </si>
  <si>
    <t>T04317420001</t>
  </si>
  <si>
    <t>T04317440001</t>
  </si>
  <si>
    <t>T04317460001</t>
  </si>
  <si>
    <t>T04317480001</t>
  </si>
  <si>
    <t>T04317500001</t>
  </si>
  <si>
    <t>T04317520001</t>
  </si>
  <si>
    <t>T04317540001</t>
  </si>
  <si>
    <t>T04317560001</t>
  </si>
  <si>
    <t>T04317580001</t>
  </si>
  <si>
    <t>T04317600001</t>
  </si>
  <si>
    <t>T04317620001</t>
  </si>
  <si>
    <t>T04317640001</t>
  </si>
  <si>
    <t>T04317660001</t>
  </si>
  <si>
    <t>T04317680001</t>
  </si>
  <si>
    <t>T04317700001</t>
  </si>
  <si>
    <t>T04317720001</t>
  </si>
  <si>
    <t>T04317740001</t>
  </si>
  <si>
    <t>T04317760001</t>
  </si>
  <si>
    <t>T04317780001</t>
  </si>
  <si>
    <t>T04317800001</t>
  </si>
  <si>
    <t>T04317820001</t>
  </si>
  <si>
    <t>T04317840001</t>
  </si>
  <si>
    <t>T04317860001</t>
  </si>
  <si>
    <t>T04317880001</t>
  </si>
  <si>
    <t>T04317900001</t>
  </si>
  <si>
    <t>T04317920001</t>
  </si>
  <si>
    <t>T04317940001</t>
  </si>
  <si>
    <t>T04317960001</t>
  </si>
  <si>
    <t>T04317980001</t>
  </si>
  <si>
    <t>T04318000001</t>
  </si>
  <si>
    <t>T04318020001</t>
  </si>
  <si>
    <t>T04318040001</t>
  </si>
  <si>
    <t>T04318060001</t>
  </si>
  <si>
    <t>T04318080001</t>
  </si>
  <si>
    <t>T04318100001</t>
  </si>
  <si>
    <t>T04318140001</t>
  </si>
  <si>
    <t>T04318160001</t>
  </si>
  <si>
    <t>T04318180001</t>
  </si>
  <si>
    <t>T04318200001</t>
  </si>
  <si>
    <t>T04318220001</t>
  </si>
  <si>
    <t>T04318240001</t>
  </si>
  <si>
    <t>T04318260001</t>
  </si>
  <si>
    <t>T04318280001</t>
  </si>
  <si>
    <t>T04318300001</t>
  </si>
  <si>
    <t>T04318320001</t>
  </si>
  <si>
    <t>T04318340001</t>
  </si>
  <si>
    <t>T04318360001</t>
  </si>
  <si>
    <t>T04318380001</t>
  </si>
  <si>
    <t>T04318400001</t>
  </si>
  <si>
    <t>O20108860002</t>
  </si>
  <si>
    <t>B20109830002</t>
  </si>
  <si>
    <t>B20109860002</t>
  </si>
  <si>
    <t>B20109870002</t>
  </si>
  <si>
    <t>O20112570002</t>
  </si>
  <si>
    <t>O20113910002</t>
  </si>
  <si>
    <t>B20113120002</t>
  </si>
  <si>
    <t>B20113200002</t>
  </si>
  <si>
    <t>O20117080002</t>
  </si>
  <si>
    <t>O20117380002</t>
  </si>
  <si>
    <t>B20116410002</t>
  </si>
  <si>
    <t>B20117090002</t>
  </si>
  <si>
    <t>O20120840002</t>
  </si>
  <si>
    <t>O20120940002</t>
  </si>
  <si>
    <t>O20123080002</t>
  </si>
  <si>
    <t>B20123120002</t>
  </si>
  <si>
    <t>O20126310002</t>
  </si>
  <si>
    <t>O20127020002</t>
  </si>
  <si>
    <t>B20125980002</t>
  </si>
  <si>
    <t>O20129360002</t>
  </si>
  <si>
    <t>O20130550002</t>
  </si>
  <si>
    <t>O20132550002</t>
  </si>
  <si>
    <t>O20132870002</t>
  </si>
  <si>
    <t>O20133060002</t>
  </si>
  <si>
    <t>B20139730002</t>
  </si>
  <si>
    <t>O20142330002</t>
  </si>
  <si>
    <t>O20142710002</t>
  </si>
  <si>
    <t>O20143980002</t>
  </si>
  <si>
    <t>O20146770002</t>
  </si>
  <si>
    <t>B20146590002</t>
  </si>
  <si>
    <t>B20146610002</t>
  </si>
  <si>
    <t>O20149070002</t>
  </si>
  <si>
    <t>O20149270002</t>
  </si>
  <si>
    <t>O20149580002</t>
  </si>
  <si>
    <t>O20149670002</t>
  </si>
  <si>
    <t>O20149770002</t>
  </si>
  <si>
    <t>O20150260002</t>
  </si>
  <si>
    <t>O20152730002</t>
  </si>
  <si>
    <t>O20153370002</t>
  </si>
  <si>
    <t>O20153380002</t>
  </si>
  <si>
    <t>B20152110002</t>
  </si>
  <si>
    <t>O20154970002</t>
  </si>
  <si>
    <t>O20155860002</t>
  </si>
  <si>
    <t>O20159430002</t>
  </si>
  <si>
    <t>B20158670002</t>
  </si>
  <si>
    <t>B20161470002</t>
  </si>
  <si>
    <t>B20161500002</t>
  </si>
  <si>
    <t>B20162270002</t>
  </si>
  <si>
    <t>O20165380002</t>
  </si>
  <si>
    <t>O20168770002</t>
  </si>
  <si>
    <t>O20169920002</t>
  </si>
  <si>
    <t>B20169560002</t>
  </si>
  <si>
    <t>B20169510002</t>
  </si>
  <si>
    <t xml:space="preserve">B20169530002 </t>
  </si>
  <si>
    <t xml:space="preserve">B20169540002 </t>
  </si>
  <si>
    <t>O20171710002</t>
  </si>
  <si>
    <t>O20171840002</t>
  </si>
  <si>
    <t>O20172270002</t>
  </si>
  <si>
    <t>B20172850002</t>
  </si>
  <si>
    <t>00099021001 DEP.DE CHEQ.AJENOS,RET.DE CAM.,CONCEPTO: PAGO INCAPACIDADES TEMPORALES (REEMBOLSO) MINISTERIO DE ECONOMIA Y FINANZAS PÚBLICAS,DEP.: CAJA NACIONAL DE SALUD , PROCEDENCIA: BANCO UNION S.A., CHEQUE: 27727, FECHA DE EMISION:24/03/2022 
COMUNICADO DT-254-2022 DE 05/04/2022</t>
  </si>
  <si>
    <t>00099021001 DEP.DE CHEQ.AJENOS,RET.DE CAM.,CONCEPTO: PAGO INCAPACIDADES TEMPORALES (REEMBOLSO) MINISTERIO DE ECONOMÍA Y FINANZAS PÚBLICAS,DEP.: CAJA NACIONAL DE SALUD , PROCEDENCIA: BANCO UNION S.A., CHEQUE: 27706, FECHA DE EMISION:30/03/2022 
COMUNICADO DT-268-2022 DE 05/04/2022</t>
  </si>
  <si>
    <t>NUMERO DE LIBRETA CUT: 00099021001 OPERACIÓN E18 TRANSFERENCIA DEL SISTEMA FINANCIERO POR CUENTA DE TERCEROS A LA CUT devolucion pagps de CC no cobrados mayo 2021</t>
  </si>
  <si>
    <t>PAGO A CAF PRÉSTAMO CFA010253 VCTO. 04-04-2022 POR CUENTA DE TGN , NTI. 015902 VALOR 04-04-2022 INTERESES USD 42.328,09 COMISIONES USD 190.415,23 CTA. 3987 CUENTA UNICA DEL TESORO LIB. 00099021001 REF.: COMISIONES BANCARIAS</t>
  </si>
  <si>
    <t>TRANSFERENCIA DE FONDOS AL EXTERIOR A SOLICITUD DE AGENCIA BOLIVIANA DE ENERGIA SEGUN SOLICITUD 15476 REF: INVAP SE PAGO CERTIFICADO DE AVANCE N 62 ORIGEN EXTRANJERO CORRESPONDIENTE A LOS COMPONENTES DE DISENO DEFINITIVO E IGENIERIA DIRECCION DE PROYECTOS GESTION Y SERVICIOS DE ORIGEN EXTRANJERO RED LIB. 00099021001 TGN-RECURSOS ORDINARIOS (3987)</t>
  </si>
  <si>
    <t>TRANSFERENCIA DE FONDOS AL EXTERIOR A SOLICITUD DE AGENCIA BOLIVIANA DE ENERGIA SEGUN SOLICITUD 15495 REF: NUCADVISOR PAGO CORRESPONDIENTE AL AC N 28 DEL CONTRATO DE ADHESION SERVICIO DE SEGUIMIENTO Y MONITOREO Y CONTROL CON NUCADVISOR PARA EL CONTRATO DE CIDTN SEGUN NOTA INTERNA 0370 2022 INFORME LIB. 00099021001 TGN-RECURSOS ORDINARIOS (3987)</t>
  </si>
  <si>
    <t>TRANSFERENCIA DE FONDOS AL EXTERIOR A SOLICITUD DE AGENCIA BOLIVIANA DE ENERGIA SEGUN SOLICITUD 15497 REF: REGISTRO PARA TRANSFERENCIA AL ORGANISMO INTERNACIONAL DE ENERGIA ATOMICA POR GASTOS NACIONALES DE PARTICIPACION DEL PROYECTO BOL 1012 SEGUN NOTA INTERNA ABEN DATN NI N 0210 2022 INFORME TECNIC LIB. 00099021001 TGN-RECURSOS ORDINARIOS (3987)</t>
  </si>
  <si>
    <t>A:00099021001 A requerimiento de la Unidad de Administración e Información Salarial (UAIS), con nota interna CITE: MEFP/VTCP/DGPOT/UAIS/N° 623/2022 e informe MEFP/VTCP/DGPOT/UAIS/N° 49/2022 en la cual solicita la reversión definitiva de 45 boletas consignadas en el Comprobante de Pago N° 18969 H.R. 6-2033-R</t>
  </si>
  <si>
    <t>NUMERO DE LIBRETA CUT: 00099021001 OPERACIÓN E75 TRANSFERENCIA DE LA CUENTA FISCAL BUN A LA CUT EN MN TRANSFERENCIA DE FONDOS A SOLICITUD DE: GOBIERNO AUTONOMO MUNICIPAL DE ROBORE, CITE: GAM-ROB.CITE:310/2022 CUENTA CUT 3987 LIBRETA NÂ° 00099021001 TGN-RECURSOS ORDINARIOS</t>
  </si>
  <si>
    <t>||TRANSFERENCIA A LA CUENTA ÚNICA DEL TESORO POR REMUNERACIÓN MÁXIMA DEL SECTOR PUBLICO DE MARCELINO ALIAGA LIMACHI Y SIKORINA BUSTAMANTE CORRESPONDIENTE AL MES DE MARZO/2022, SEGUN DOCUMENTOS ADJUNTOS Y ROC N° 170/2022 DEL DCR. TRANSFERENCIA REMUNERACIÓN MAXIMA DE SIKORINA BUSTAMANTE PACO MARZO/2022 LIBRETA 00990201001</t>
  </si>
  <si>
    <t>||TRANSFERENCIA A LA CUENTA ÚNICA DEL TESORO POR REMUNERACIÓN MÁXIMA DEL SECTOR PUBLICO DE MARCELINO ALIAGA LIMACHI Y SIKORINA BUSTAMANTE CORRESPONDIENTE AL MES DE MARZO/2022, SEGUN DOCUMENTOS ADJUNTOS Y ROC N° 170/2022 DEL DCR. TRANSFERENCIA REMUNERACIÓN MAXIMA DE MARCELINO NARCISO ALIAGA LIMACHI MARZO/2022 LIBRETA 00990201001</t>
  </si>
  <si>
    <t>NUMERO DE LIBRETA CUT: 00099021001 OPERACIÓN E18 TRANSFERENCIA DEL SISTEMA FINANCIERO POR CUENTA DE TERCEROS A LA CUT revision aporte patronal para la vivienda TGN diciembre 2021 ministerio de eucacion, ministerio de salud, ministerio de obras publicas, servicios y vivienda y EMAPA</t>
  </si>
  <si>
    <t>NUMERO DE LIBRETA CUT: 00099021001 OPERACIÓN E18 TRANSFERENCIA DEL SISTEMA FINANCIERO POR CUENTA DE TERCEROS A LA CUT devolucion pagos de cc no cobrados junio 2021</t>
  </si>
  <si>
    <t>PAGO A FND PRÉSTAMO NDF-358 VCTO. 24-04-2022 POR CUENTA DE TGN , NTI. 015935 VALOR 25-04-2022 CAPITAL EUR 47.845,29 INTERESES EUR 14.712,43 CTA. 3987 CUENTA UNICA DEL TESORO LIB. 00099021001 REF.: COMISIONES BANCARIAS</t>
  </si>
  <si>
    <t>PAGO A CAF PRÉSTAMO CFA009609 VCTO. 25-04-2022 POR CUENTA DE TGN , NTI. 015903 VALOR 25-04-2022 CAPITAL USD 159.706,60 INTERESES USD 21.706,45 COMISIONES USD 47.280,45 CTA. 3987 CUENTA UNICA DEL TESORO LIB. 00099021001 REF.: COMISIONES BANCARIAS</t>
  </si>
  <si>
    <t>COBRO DE OBLIGACIONES A LA NAVEGACIÓN AÉREA Y AEROPUERTOS BOLIVIANOS - NAABOL, PRÉSTAMO ICO 01020033.0 EQUIP. AEROPUERTO J. WILSTERMAN, VCTO. 24/04/2022, CUT 3987 LIBRETA Nº 00389012001 NAABOL - ADMINISTRACIÓN CENTRAL.</t>
  </si>
  <si>
    <t>PAGO A PRIV PRÉSTAMO US29731QAA58 VCTO. 29-04-2022 POR CUENTA DE TGN , NTI. 016109 VALOR 28-04-2022 INTERESES USD 1.371.118,13 CTA. 3987 CUENTA UNICA DEL TESORO LIB. 00099021001 REF.: COMISIONES BANCARIAS</t>
  </si>
  <si>
    <t>PROVISION DE FONDOS A SOLICITUD DE YACIMIENTOS PETROLIFEROS FISCALES BOLIVIANOS SEGUN SOLICITUD YPFB-0116-2022 REF: PAGO AL TESORO GENERAL DE LA NACION PARTICIPACION DE LA PRODUCCION ENERO 2022 LIB. 00099021001 TGN YPFB PARTICIPACION 6% PRODUCCIÓN BRUTA DE HIDROCARBUROS BOCA DE POZO</t>
  </si>
  <si>
    <t>00099021001 DEPOSITO DE EFECTIVO, DEPOSITANTE: RENE CAPUMA CHALLAPA, CONCEPTO: DEVOLUCION DE HABERES, CUENTA DE DEPOSITO: CUENTA UNICA DEL TESORO</t>
  </si>
  <si>
    <t>00099021001 DEP.DE CHEQ.AJENOS,RET.DE CAM.,CONCEPTO: JOSE JOAQUIN SOLIZ ALANEZ,DEP.: BANCO UNION SA , PROCEDENCIA: BANCO UNION S.A., CHEQUE: 182394, FECHA DE EMISION:01/04/2022</t>
  </si>
  <si>
    <t>00099021001 DEP.DE CHEQ.AJENOS,RET.DE CAM.,CONCEPTO: FRACCIÓN COMPLEMENTARIA MENSUAL,DEP.: FUTURO DE BOLIVIA S.A. AFP , PROCEDENCIA: BANCO DE CREDITO DE BOLIVIA S.A., CHEQUE: 667493, FECHA DE EMISION:31/03/2022</t>
  </si>
  <si>
    <t>00099021001 DEP.DE CHEQ.AJENOS,RET.DE CAM.,CONCEPTO: COMPENSACIÓN MENSUAL DE COTIZACIONES,DEP.: FUTURO DE BOLIVIA S.A. AFP , PROCEDENCIA: BANCO DE CREDITO DE BOLIVIA S.A., CHEQUE: 667485, FECHA DE EMISION:31/03/2022</t>
  </si>
  <si>
    <t>00099021001 DEPOSITO DE EFECTIVO, DEPOSITANTE: ADOLFO FEDERICO AREVALO VERGARA CI 395568 LP, CONCEPTO: DICTAMEN RESPONSABILIDAD CIVIL N° CGE/DRC-043/2020 DE LA CONTRALORIA GENERAL DEL ESTADO, CUENTA DE DEPOSITO: CUENTA UNICA DEL TESORO</t>
  </si>
  <si>
    <t>00099021001 DEPOSITO DE EFECTIVO, DEPOSITANTE: MIRKO HERRERA ARAUZ, CONCEPTO: DEVOLUCION DE REFRIGERIO DEL PROYECTO DE GANANCIA TGM 10, CUENTA DE DEPOSITO: CUENTA UNICA DEL TESORO</t>
  </si>
  <si>
    <t>00099021001 DEP.DE CHEQ.AJENOS,RET.DE CAM.,CONCEPTO: REEMBOLSO SUBSIDIO INCAPACIDAD ENERO / 2022,DEP.: CAJA DE SALUD DE LA BANCA PRIVADA , PROCEDENCIA: BANCO NACIONAL DE BOLIVIA S.A., CHEQUE: 7191787, FECHA DE EMISION:21/03/2022</t>
  </si>
  <si>
    <t>00099021001 DEP.DE CHEQ.AJENOS,RET.DE CAM.,CONCEPTO: REEMBOLSO SUBSIDIO INCAPACIDAD DICIEMBRE/2021,DEP.: CAJA DE SALUD DE LA BANCA PRIVADA , PROCEDENCIA: BANCO NACIONAL DE BOLIVIA S.A., CHEQUE: 7191788, FECHA DE EMISION:21/03/2022</t>
  </si>
  <si>
    <t>00099021001 DEPOSITO DE EFECTIVO, DEPOSITANTE: JASCEMINE XIOMARA DE LA RIVA SANDOVAL, CONCEPTO: REGULARIZACION POR TOPE SALARIAL, CUENTA DE DEPOSITO: CUENTA UNICA DEL TESORO</t>
  </si>
  <si>
    <t>00099021001 DEPOSITO DE EFECTIVO, DEPOSITANTE: CARLOS BARRENECHEA AGUILAR, CONCEPTO: DEVOLUCIÓN DE DEUDA, CUENTA DE DEPOSITO: CUENTA UNICA DEL TESORO</t>
  </si>
  <si>
    <t>00099021001 DEP.DE CHEQ.AJENOS,RET.DE CAM.,CONCEPTO: DEVOLUCION DE CC NO COBRADO DICIEMBRE 2021,DEP.: LA VITALICIA SEGUROS Y REASEGUROS DE VIDA S.A. , PROCEDENCIA: BANCO BISA S.A., CHEQUE: 76816, FECHA DE EMISION:05/04/2022</t>
  </si>
  <si>
    <t>00099021001 DEP.DE CHEQ.AJENOS,RET.DE CAM.,CONCEPTO: JOSE JOAQUIN SOLIZ ALANEZ,DEP.: BANCO UNION , PROCEDENCIA: BANCO UNION S.A., CHEQUE: 182397, FECHA DE EMISION:05/04/2022</t>
  </si>
  <si>
    <t>00099021001 DEPOSITO DE EFECTIVO, DEPOSITANTE: PEDRO LARICO FLORES CI 2105367 LP, CONCEPTO: DEVOLUCION DE DEUDA, CUENTA DE DEPOSITO: CUENTA UNICA DEL TESORO</t>
  </si>
  <si>
    <t>00099021001 DEPOSITO DE EFECTIVO, DEPOSITANTE: LIBIO SOSSA RIVERA, CONCEPTO: DEVOLUCION DE DEUDA, CUENTA DE DEPOSITO: CUENTA UNICA DEL TESORO</t>
  </si>
  <si>
    <t>00099021001 DEPOSITO DE EFECTIVO, DEPOSITANTE: NORMA REBECA BARRENECHEA CUETO, CONCEPTO: DEVOLUCION POR TOPE SALARIAL CORRESPONDIENTE AL MES DE MARZO 2020, CUENTA DE DEPOSITO: CUENTA UNICA DEL TESORO</t>
  </si>
  <si>
    <t>00099021001 DEP.DE CHEQ.AJENOS,RET.DE CAM.,CONCEPTO: DEVOLUCION DE FONDOS NO COBRADOS CONCILIACION DICIEMBRE 2021,DEP.: SEGUROS PROVIDA SA , PROCEDENCIA: BANCO NACIONAL DE BOLIVIA S.A., CHEQUE: 4350545, FECHA DE EMISION:07/04/2022</t>
  </si>
  <si>
    <t>00099021001 DEPOSITO DE EFECTIVO, DEPOSITANTE: JUAN CARLOS GALARZA PORTUGAL, CONCEPTO: DEVOLUCION SEGUN LEY FINANCIAL, CUENTA DE DEPOSITO: CUENTA UNICA DEL TESORO</t>
  </si>
  <si>
    <t>00099021001 DEP.DE CHEQ.AJENOS,RET.DE CAM.,CONCEPTO: INCAPACIDAD TEMPORAL - PERIODO ENERO 2022 - SUCRE,DEP.: CAJA DE SALUD DE LA BANCA PRIVADA , PROCEDENCIA: BANCO NACIONAL DE BOLIVIA S.A., CHEQUE: 1000867, FECHA DE EMISION:29/03/2022</t>
  </si>
  <si>
    <t>00099021001 DEPOSITO DE EFECTIVO, DEPOSITANTE: FRANKLIN HUGO MORALES SOLIZ CI 2683040LP, CONCEPTO: DEVOLUCION RENUMERACION MAXIMA SECTOR PUBLICO DICTAMEN CGE/DRC 043/2020, CUENTA DE DEPOSITO: CUENTA UNICA DEL TESORO</t>
  </si>
  <si>
    <t>00099021001 DEPOSITO DE EFECTIVO, DEPOSITANTE: ELIANA ROSA CANQUI ATAHUICHI DE CALLE, CONCEPTO: DEVOLUCION DE BONO DE FRONTERA, CUENTA DE DEPOSITO: CUENTA UNICA DEL TESORO</t>
  </si>
  <si>
    <t>00099021001 DEPOSITO DE EFECTIVO, DEPOSITANTE: VICTOR HUGO CHAVEZ SALAZAR, CONCEPTO: REMUNERACION MAXIMA EN EL SECTOR PUBLICO MES DE OCTUBRE 2020, CUENTA DE DEPOSITO: CUENTA UNICA DEL TESORO</t>
  </si>
  <si>
    <t>00099021001 DEP.DE CHEQ.AJENOS,RET.DE CAM.,CONCEPTO: DURAN ALFARO SOPHIA NATALY,DEP.: BANCO UNION SA , PROCEDENCIA: BANCO UNION S.A., CHEQUE: 182400, FECHA DE EMISION:14/04/2022</t>
  </si>
  <si>
    <t>00099021001 DEPOSITO DE EFECTIVO, DEPOSITANTE: ADOLFO FEDERICO AREVALO VERGARA CI 395568LP, CONCEPTO: DICTAMEN RESPONSABILIDAD CIVIL NRO CGE/DRC-043/2020 DE LA CONTRALORIA GENERAL DEL ESTADO, CUENTA DE DEPOSITO: CUENTA UNICA DEL TESORO</t>
  </si>
  <si>
    <t>00099021001 DEPOSITO DE EFECTIVO, DEPOSITANTE: ALVARO MARCO ANTONIO CABA OLIVAREZ, CONCEPTO: CITE:MEFP/VCTP/DGPOT/UAIS-CPI/N°030/2016 REGULARIZACIÓN: JULIO-AGOSTO 2021, CUENTA DE DEPOSITO: CUENTA UNICA DEL TESORO</t>
  </si>
  <si>
    <t>00099021001 DEPOSITO DE EFECTIVO, DEPOSITANTE: CARLOS DENCEL PELAEZ PACHECO, CONCEPTO: RENUMERACION MAXIMA PERMITIDA, CUENTA DE DEPOSITO: CUENTA UNICA DEL TESORO</t>
  </si>
  <si>
    <t>00099021001 DEPOSITO DE EFECTIVO, DEPOSITANTE: HERNAN DANIEL LEON RADA C.I.2707321 LP., CONCEPTO: DEVOLUCION AGUINALDO 2021 POR SIETE MESES DE TRABAJO CEA PUERTO DE MEJILLONES, CUENTA DE DEPOSITO: CUENTA UNICA DEL TESORO</t>
  </si>
  <si>
    <t>00099021001 DEP.DE CHEQ.AJENOS,RET.DE CAM.,CONCEPTO: FRACCION COMPLEMENTARIA MENSUAL,DEP.: FUTURO DE BOLIVIA S.A. AFP , PROCEDENCIA: BANCO DE CREDITO DE BOLIVIA S.A., CHEQUE: 66891, FECHA DE EMISION:18/04/2022</t>
  </si>
  <si>
    <t>00099021001 DEP.DE CHEQ.AJENOS,RET.DE CAM.,CONCEPTO: COMPENSACION MENSUAL DE COTIZACION,DEP.: FUTURO DE BOLIVIA S.A. AFP , PROCEDENCIA: BANCO DE CREDITO DE BOLIVIA S.A., CHEQUE: 66892, FECHA DE EMISION:18/04/2022</t>
  </si>
  <si>
    <t>00099021001 DEPOSITO DE EFECTIVO, DEPOSITANTE: VICTOR MANUEL MELGAR CAMPERO, CONCEPTO: DEVOLUCION DE PAGO EN EXCESO DE LICENCIA SIN GOCE DE HABERES DE LA GESTION 2021, CUENTA DE DEPOSITO: CUENTA UNICA DEL TESORO</t>
  </si>
  <si>
    <t>00099021001 DEPOSITO DE EFECTIVO, DEPOSITANTE: YPFB ANDINA S.A., CONCEPTO: DEP., CUENTA DE DEPOSITO: CUENTA UNICA DEL TESORO</t>
  </si>
  <si>
    <t>00099031004 DEPOSITO DE EFECTIVO, DEPOSITANTE: YPFB ANDINA S.A., CONCEPTO: DEP., CUENTA DE DEPOSITO: CUENTA UNICA DEL TESORO</t>
  </si>
  <si>
    <t>00099021001 DEPOSITO DE EFECTIVO, DEPOSITANTE: MARI SOL VILLCA ACUÑA, CONCEPTO: DEVOLUCION POR PAGO EN DEMASÍA DE LICENCIA SIN GOCE DE HABERES DE LA GESTION 2021, CUENTA DE DEPOSITO: CUENTA UNICA DEL TESORO</t>
  </si>
  <si>
    <t>00099021001 DEPOSITO DE EFECTIVO, DEPOSITANTE: WILFREDO ESPEJO SANDI, CONCEPTO: DOBLE PERCEPCION, CUENTA DE DEPOSITO: CUENTA UNICA DEL TESORO</t>
  </si>
  <si>
    <t>00099021001 DEPOSITO DE EFECTIVO, DEPOSITANTE: RIDER ALVAREZ CALLISAYA, CONCEPTO: INGRESO Y DESCUENTO POR ITEM Y EMPLEADO, CUENTA DE DEPOSITO: CUENTA UNICA DEL TESORO</t>
  </si>
  <si>
    <t>00099021001 DEPOSITO DE EFECTIVO, DEPOSITANTE: WILDER ISRAEL FUENTES GUTIERREZ, CONCEPTO: DEVOLUCION INCOMPATIBILIDAD SALARIAL CORRESPONDIENTE AL MES DE MARZO 2022, CUENTA DE DEPOSITO: CUENTA UNICA DEL TESORO</t>
  </si>
  <si>
    <t>00099021001 DEPOSITO DE EFECTIVO, DEPOSITANTE: MELISA ABALOS CHOQUE, CONCEPTO: DEVOLUCION DE RECURSOS POR OTORGACION DE FONDOS EN AVANCE, CUENTA DE DEPOSITO: CUENTA UNICA DEL TESORO</t>
  </si>
  <si>
    <t>00099021001 DEP.DE CHEQ.AJENOS,RET.DE CAM.,CONCEPTO: PAGO INCAPACIDADES TEMPORALES (REEMBOLSO) MINISTERIO DE ECONOMIA Y FINANZAS PÚBLICAS,DEP.: CAJA NACIONAL DE SALUD , PROCEDENCIA: BANCO UNION S.A., CHEQUE: 27970, FECHA DE EMISION:21/04/2022 
COMUNICADO DT-360-2022 DE 28/04/2022</t>
  </si>
  <si>
    <t>00099021001 DEPOSITO DE EFECTIVO, DEPOSITANTE: IBONE SOLARES BENAVIDES, CONCEPTO: COMPROMISO DE DEVOLUCION DE DEUDA, CUENTA DE DEPOSITO: CUENTA UNICA DEL TESORO</t>
  </si>
  <si>
    <t>00099021001 DEPOSITO DE EFECTIVO, DEPOSITANTE: SANDRA JOUSSETTE SIACAR BACARREZA, CONCEPTO: DEVOLUCION POR TOPE SALARIAL, CUENTA DE DEPOSITO: CUENTA UNICA DEL TESORO</t>
  </si>
  <si>
    <t>00099021001 DEP.DE CHEQ.AJENOS,RET.DE CAM.,CONCEPTO: CUELLAR IRIARTE YANNET HUMBELINA,DEP.: BANCO UNION S.A. , PROCEDENCIA: BANCO UNION S.A., CHEQUE: 182404, FECHA DE EMISION:25/04/2022</t>
  </si>
  <si>
    <t>00099021001 DEP.DE CHEQ.AJENOS,RET.DE CAM.,CONCEPTO: COMPENSACION MENSUAL DE COTIZACION,DEP.: FUTURO DE BOLIVIA S.A AFP , PROCEDENCIA: BANCO DE CREDITO DE BOLIVIA S.A., CHEQUE: 66918, FECHA DE EMISION:25/04/2022</t>
  </si>
  <si>
    <t>00099021001 DEP.DE CHEQ.AJENOS,RET.DE CAM.,CONCEPTO: FRACCION COMPLEMENTARIA MENSUAL,DEP.: FUTURO DE BOLIVIA S.A. AFP , PROCEDENCIA: BANCO DE CREDITO DE BOLIVIA S.A., CHEQUE: 66917, FECHA DE EMISION:25/04/2022</t>
  </si>
  <si>
    <t>00099021001 DEP.DE CHEQ.AJENOS,RET.DE CAM.,CONCEPTO: PAGO INCAPACIDADES TEMPORALES (REEMBOLSO) MINISTERIO DE ECONOMI Y FINANZAS PUBLICAS,DEP.: CAJA NACIONAL DE SALUD , PROCEDENCIA: BANCO UNION S.A., CHEQUE: 27997, FECHA DE EMISION:25/04/2022 
COMUNICADO DT-379-2022 DE 04/05/2022</t>
  </si>
  <si>
    <t>00099021001 DEPOSITO DE EFECTIVO, DEPOSITANTE: ALFONSO PADILLA VILLALTA, CONCEPTO: DICTAMEN DE RESPONSABILIDAD CIVIL N° CGE/DRC-010/2021 DE LA CONTRALORIA GENERAL DEL ESTADO, CUENTA DE DEPOSITO: CUENTA UNICA DEL TESORO</t>
  </si>
  <si>
    <t>00099021001 DEPOSITO DE EFECTIVO, DEPOSITANTE: JAVIER AGUSTIN BURGOA VARGAS, CONCEPTO: DEVOLUCIÓN EXCESO SALARIO DOCENCIA MARZO 2022, CUENTA DE DEPOSITO: CUENTA UNICA DEL TESORO</t>
  </si>
  <si>
    <t>00099021001 DEPOSITO DE EFECTIVO, DEPOSITANTE: JUAN ALBERTO BERRIOS GOSALVEZ, CONCEPTO: DEVOLUCION RENTA FEBRERO 2022 FERROVIARIOS Y R.A., CUENTA DE DEPOSITO: CUENTA UNICA DEL TESORO</t>
  </si>
  <si>
    <t>00099021001 DEP.DE CHEQ.AJENOS,RET.DE CAM.,CONCEPTO: PAGO INCAPACIDADES TEMPORALES (REEMBOLSO) MINISTERIO DE ECONOMIA Y FINANZAS PUBLICAS,DEP.: CAJA NACIONAL DE SALUD , PROCEDENCIA: BANCO UNION S.A., CHEQUE: 28022, FECHA DE EMISION:27/04/2022 
COMUNICADO DT-379-2022 DE 04/05/2022</t>
  </si>
  <si>
    <t>00099021001 DEP.DE CHEQ.AJENOS,RET.DE CAM.,CONCEPTO: PAGO INCAPACIDADES TEMPORALES (REEMBOLSO) MINISTERIO DE ECONOMIA Y FINANZAS PUBLICAS,DEP.: CAJA NACIONAL DE SALUD , PROCEDENCIA: BANCO UNION S.A., CHEQUE: 28001, FECHA DE EMISION:27/04/2022 
COMUNICADO DT-379-2022 DE 04/05/2022</t>
  </si>
  <si>
    <t>00099021001 DEP.DE CHEQ.AJENOS,RET.DE CAM.,CONCEPTO: PAGO INCAPACIDADES TEMPORALES (REEMBOLSO) MINISTERIO DE ECONOMIA Y FINANZAS PUBLICAS,DEP.: CAJA NACIONAL DE SALUD , PROCEDENCIA: BANCO UNION S.A., CHEQUE: 27998, FECHA DE EMISION:27/04/2022 
COMUNICADO DT-379-2022 DE 04/05/2022</t>
  </si>
  <si>
    <t>00099021001 DEP.DE CHEQ.AJENOS,RET.DE CAM.,CONCEPTO: PAGO INCAPACIDADES TEMPORALES (REEMBOLSO) MINISTERIO DE ECONOMIA Y FINANZAS PUBLICAS,DEP.: CAJA NACIONAL DE SALUD , PROCEDENCIA: BANCO UNION S.A., CHEQUE: 27999, FECHA DE EMISION:27/04/2022 
COMUNICADO DT-379-2022 DE 04/05/2022</t>
  </si>
  <si>
    <t>00099021001 DEPOSITO DE EFECTIVO, DEPOSITANTE: ZENIBIO NINA ARTEAGA, CONCEPTO: REGULARIZACIONES POR TOPE SALARIAL, CUENTA DE DEPOSITO: CUENTA UNICA DEL TESORO</t>
  </si>
  <si>
    <t>00099021001 DEPOSITO DE EFECTIVO, DEPOSITANTE: MINISTERIO DE RELACIONES EXTERIORES, CONCEPTO: COBRO COMISIONES POR DEVOLUCION DE FONDOS DEL CIC - CP, CUENTA DE DEPOSITO: CUENTA UNICA DEL TESORO</t>
  </si>
  <si>
    <t>00099021001 DEP.DE CHEQ.AJENOS,RET.DE CAM.,CONCEPTO: DEVOLUCION DE SALDOS NO EJECUTADOS,DEP.: GOB AUTONOMO DEPARTAMENTAL DE COCHABAMBA , PROCEDENCIA: BANCO UNION S.A., CHEQUE: 182248, FECHA DE EMISION:26/04/2022</t>
  </si>
  <si>
    <t>CONCILIADO_PARCIAL</t>
  </si>
  <si>
    <t>AJUSTE COMPLEMENTARIO POR REVALORIZACION SALDOS DE ACTIVOS DE RESERVA Y OBLIGACIONES MONEDA EXTRANJERA (DOLARES) Saldo MO = -261272883.11 ;Bs/Mo: 6.86000000000 ;Saldo Bs: -1792331978.12</t>
  </si>
  <si>
    <t>PAGO A CAF PRÉSTAMO CFA010253 VCTO. 04-04-2022 POR CUENTA DE TGN , NTI. 015902 VALOR 04-04-2022 INTERESES USD 42.328,09 COMISIONES USD 190.415,23 CTA. 5970 CUENTA UNICA DEL TESORO DOLARES AMERICANOS LIB. 00099021001</t>
  </si>
  <si>
    <t>AJUSTE COMPLEMENTARIO POR REVALORIZACION SALDOS DE ACTIVOS DE RESERVA Y OBLIGACIONES MONEDA EXTRANJERA (DOLARES) Saldo MO = -258240678.10 ;Bs/Mo: 6.86000000000 ;Saldo Bs: -1771531051.76</t>
  </si>
  <si>
    <t>AJUSTE COMPLEMENTARIO POR REVALORIZACION SALDOS DE ACTIVOS DE RESERVA Y OBLIGACIONES MONEDA EXTRANJERA (DOLARES) Saldo MO = -250848056.32 ;Bs/Mo: 6.86000000000 ;Saldo Bs: -1720817666.37</t>
  </si>
  <si>
    <t>AJUSTE COMPLEMENTARIO POR REVALORIZACION SALDOS DE ACTIVOS DE RESERVA Y OBLIGACIONES MONEDA EXTRANJERA (DOLARES) Saldo MO = -258477036.43 ;Bs/Mo: 6.86000000000 ;Saldo Bs: -1773152469.92</t>
  </si>
  <si>
    <t>AJUSTE COMPLEMENTARIO POR REVALORIZACION SALDOS DE ACTIVOS DE RESERVA Y OBLIGACIONES MONEDA EXTRANJERA (DOLARES) Saldo MO = -263366803.26 ;Bs/Mo: 6.86000000000 ;Saldo Bs: -1806696270.35</t>
  </si>
  <si>
    <t>AJUSTE COMPLEMENTARIO POR REVALORIZACION SALDOS DE ACTIVOS DE RESERVA Y OBLIGACIONES MONEDA EXTRANJERA (DOLARES) Saldo MO = -265105160.46 ;Bs/Mo: 6.86000000000 ;Saldo Bs: -1818621400.73</t>
  </si>
  <si>
    <t>AJUSTE COMPLEMENTARIO POR REVALORIZACION SALDOS DE ACTIVOS DE RESERVA Y OBLIGACIONES MONEDA EXTRANJERA (DOLARES) Saldo MO = -263151760.63 ;Bs/Mo: 6.86000000000 ;Saldo Bs: -1805221077.91</t>
  </si>
  <si>
    <t>AJUSTE COMPLEMENTARIO POR REVALORIZACION SALDOS DE ACTIVOS DE RESERVA Y OBLIGACIONES MONEDA EXTRANJERA (DOLARES) Saldo MO = -277659305.02 ;Bs/Mo: 6.86000000000 ;Saldo Bs: -1904742832.43</t>
  </si>
  <si>
    <t>AJUSTE COMPLEMENTARIO POR REVALORIZACION SALDOS DE ACTIVOS DE RESERVA Y OBLIGACIONES MONEDA EXTRANJERA (DOLARES) Saldo MO = -268476905.59 ;Bs/Mo: 6.86000000000 ;Saldo Bs: -1841751572.36</t>
  </si>
  <si>
    <t>AJUSTE COMPLEMENTARIO POR REVALORIZACION SALDOS DE ACTIVOS DE RESERVA Y OBLIGACIONES MONEDA EXTRANJERA (DOLARES) Saldo MO = -260983359.83 ;Bs/Mo: 6.86000000000 ;Saldo Bs: -1790345848.45</t>
  </si>
  <si>
    <t>AJUSTE COMPLEMENTARIO POR REVALORIZACION SALDOS DE ACTIVOS DE RESERVA Y OBLIGACIONES MONEDA EXTRANJERA (DOLARES) Saldo MO = -245588793.90 ;Bs/Mo: 6.86000000000 ;Saldo Bs: -1684739126.14</t>
  </si>
  <si>
    <t>AJUSTE COMPLEMENTARIO POR REVALORIZACION SALDOS DE ACTIVOS DE RESERVA Y OBLIGACIONES MONEDA EXTRANJERA (DOLARES) Saldo MO = -245909754.57 ;Bs/Mo: 6.86000000000 ;Saldo Bs: -1686940916.37</t>
  </si>
  <si>
    <t>AJUSTE COMPLEMENTARIO POR REVALORIZACION SALDOS DE ACTIVOS DE RESERVA Y OBLIGACIONES MONEDA EXTRANJERA (DOLARES) Saldo MO = -242939960.26 ;Bs/Mo: 6.86000000000 ;Saldo Bs: -1666568127.37</t>
  </si>
  <si>
    <t>PAGO A CAF PRÉSTAMO CFA009609 VCTO. 25-04-2022 POR CUENTA DE TGN , NTI. 015903 VALOR 25-04-2022 CAPITAL USD 159.706,60 INTERESES USD 21.706,45 COMISIONES USD 47.280,45 CTA. 5970 CUENTA UNICA DEL TESORO DOLARES AMERICANOS LIB. 00099021001</t>
  </si>
  <si>
    <t>PAGO A FND PRÉSTAMO NDF-358 VCTO. 24-04-2022 POR CUENTA DE TGN , NTI. 015935 VALOR 25-04-2022 CAPITAL EUR 47.845,29 INTERESES EUR 14.712,43 CTA. 5970 CUENTA UNICA DEL TESORO DOLARES AMERICANOS LIB. 00099021001</t>
  </si>
  <si>
    <t>AJUSTE COMPLEMENTARIO POR REVALORIZACION SALDOS DE ACTIVOS DE RESERVA Y OBLIGACIONES MONEDA EXTRANJERA (DOLARES) Saldo MO = -228480880.45 ;Bs/Mo: 6.86000000000 ;Saldo Bs: -1567378839.92</t>
  </si>
  <si>
    <t>AJUSTE COMPLEMENTARIO POR REVALORIZACION SALDOS DE ACTIVOS DE RESERVA Y OBLIGACIONES MONEDA EXTRANJERA (DOLARES) Saldo MO = -228061943.33 ;Bs/Mo: 6.86000000000 ;Saldo Bs: -1564504931.25</t>
  </si>
  <si>
    <t>PAGO A PRIV PRÉSTAMO US29731QAA58 VCTO. 29-04-2022 POR CUENTA DE TGN , NTI. 016109 VALOR 28-04-2022 INTERESES USD 1.371.118,13 CTA. 5970 CUENTA UNICA DEL TESORO DOLARES AMERICANOS LIB. 00099021001</t>
  </si>
  <si>
    <t>AJUSTE COMPLEMENTARIO POR REVALORIZACION SALDOS DE ACTIVOS DE RESERVA Y OBLIGACIONES MONEDA EXTRANJERA (DOLARES) Saldo MO = -252957762.48 ;Bs/Mo: 6.86000000000 ;Saldo Bs: -1735290250.60</t>
  </si>
  <si>
    <t>TRANSFERENCIA RECIBIDA DEL EXTERIOR SEGÚN MENSAJES SWIFT Nos. 7207-7205 (REM.EXT.) DE FECHA 29-04-2022 POR DESEMBOLSO DE CAF PRÉSTAMO CFA009344 PROGRAMA MI AGUA IV LIBRETA N° 00086077002 MMAYA-USD PROGRAMA MIAGUA FASE IV NRO. 9344 REF.: UTILES DE ESCRITORIO</t>
  </si>
  <si>
    <t>AJUSTE COMPLEMENTARIO POR REVALORIZACION SALDOS DE ACTIVOS DE RESERVA Y OBLIGACIONES MONEDA EXTRANJERA (DOLARES) Saldo MO = -226027744.59 ;Bs/Mo: 6.86000000000 ;Saldo Bs: -1550550327.91</t>
  </si>
  <si>
    <t>De: 00389012001 A:00099021001 A: 00099021001 Transferencia que realizamos a solicitud de la Dirección General de Administración y Finanzas Territoriales mediante nota interna CITE: MEFP/VTCP/DGAFT/ USCFT/N°74/2022, por concepto de recuperac</t>
  </si>
  <si>
    <t>De: 00086071101 A:00099021001 A: 00099021001 Transferencia que realizamos a solicitud de la Dirección General de Crédito Público con nota interna CITE: MEFP/VTCP/DGCP/UODP-267/2022, con la finalidad de dar cumplimiento a lo establecido en</t>
  </si>
  <si>
    <t>00291014203</t>
  </si>
  <si>
    <t>De: 00291014203 A:00099021001 Transferencia a requerimiento de la Administradora Boliviana de Carreteras, según nota CITE ABC/GNA/SAF/ATE/ 2022-0764 e informe CITE: INF/GNA/SAF/ATE/2022-0027/I/2022-07779, por concepto de restitución de recu</t>
  </si>
  <si>
    <t>De: 00291014352 A:00099021001 De: 00291012002 A: 00099021001 Transferencia de recursos a requerimiento de la Administradora Boliviana de Carreteras (ABC), con nota CITE: ABC/GNA/SAF/ATE/2022-0759 de acuerdo a la Ley N°1267 de 20 de Diciembr</t>
  </si>
  <si>
    <t>De: 00099021001 A:00291012001 Transferencia a requerimiento de la Administradora Boliviana de Carreteras, según nota CITE ABC/GNA/SAF/ATE/ 2022-0764 e informe CITE: INF/GNA/SAF/ATE/2022-0027/I/2022-07779, por concepto de restitución de recu</t>
  </si>
  <si>
    <t>abr</t>
  </si>
  <si>
    <t>Jorge Vargas Sontura</t>
  </si>
  <si>
    <t>O20176250002</t>
  </si>
  <si>
    <t>00099021001 DEPOSITO DE EFECTIVO, DEPOSITANTE: JASCEMINE XIOMARA DE LA RIVA SANDOVAL, CONCEPTO: REGULARIZACION POR TOPE SALARIAL ABRIL 2022, CUENTA DE DEPOSITO: CUENTA UNICA DEL TESORO</t>
  </si>
  <si>
    <t>O20176790002</t>
  </si>
  <si>
    <t>00099021001 DEPOSITO DE EFECTIVO, DEPOSITANTE: WINNER JESUS TICONA PAREDES, CONCEPTO: REGULARIZACION DE TOPE SALARIAL, CUENTA DE DEPOSITO: CUENTA UNICA DEL TESORO</t>
  </si>
  <si>
    <t>O20179890002</t>
  </si>
  <si>
    <t>00099021001 DEPOSITO DE EFECTIVO, DEPOSITANTE: LUCIO MURILLO ARANCIBIA, CONCEPTO: REVERSION DE BOLETA DE HABER MENSUAL MARZO, CUENTA DE DEPOSITO: CUENTA UNICA DEL TESORO</t>
  </si>
  <si>
    <t>B20178850002</t>
  </si>
  <si>
    <t>00099021001 DEP.DE CHEQ.AJENOS,RET.DE CAM.,CONCEPTO: DEVOLUCION DE RECURSOS NO EJECUTADOS DE LA FUENTE 41-111,DEP.: GOBIERNO AUTONOMO MUNICIPAL DE LA ASUNTA , PROCEDENCIA: BANCO UNION S.A., CHEQUE: 24524, FECHA DE EMISION:27/04/2022</t>
  </si>
  <si>
    <t>O20183270002</t>
  </si>
  <si>
    <t>00099021001 DEPOSITO DE EFECTIVO, DEPOSITANTE: SOF 2DO(+)GUALBERTO COPAJERA ACHO C.I.2783395-1F, CONCEPTO: DEVOLUCIÓN DE HABERES DEL MES DE OCTUBRE DE 2020, CUENTA DE DEPOSITO: CUENTA UNICA DEL TESORO</t>
  </si>
  <si>
    <t>B20182400002</t>
  </si>
  <si>
    <t>00099021001 DEP.DE CHEQ.AJENOS,RET.DE CAM.,CONCEPTO: PAGO POR DESCUENTOS RECURSOS PUBLICOS,DEP.: CAJA NACIONAL DE SALUD , PROCEDENCIA: BANCO UNION S.A., CHEQUE: 60444, FECHA DE EMISION:29/04/2022</t>
  </si>
  <si>
    <t>B20182410002</t>
  </si>
  <si>
    <t>00099021001 DEP.DE CHEQ.AJENOS,RET.DE CAM.,CONCEPTO: DEVOLUCIÓN DE CC NO COBRADA ENERO - 2022,DEP.: LA VITALICIA SEGUROS Y REASEGUROS DE VIDA S.A. , PROCEDENCIA: BANCO BISA S.A., CHEQUE: 76901, FECHA DE EMISION:04/05/2022</t>
  </si>
  <si>
    <t>O20190010002</t>
  </si>
  <si>
    <t>00099021001 DEPOSITO DE EFECTIVO, DEPOSITANTE: FRANKLIN HUGO MORALES SOLIZ CI.2683040LP, CONCEPTO: DEVOLUCION REMUNERACION MAXIMA SECTOR PÚBLICO DICTAMEN CGE/DRC 043/2020, CUENTA DE DEPOSITO: CUENTA UNICA DEL TESORO</t>
  </si>
  <si>
    <t>B20189790002</t>
  </si>
  <si>
    <t>00099021001 DEP.DE CHEQ.AJENOS,RET.DE CAM.,CONCEPTO: INCAPACIDAD TEMPORAL-PERIODO FEBRERO 2022-LA PAZ,DEP.: CAJA DE SALUD DE LA BANCA PRIVADA , PROCEDENCIA: BANCO NACIONAL DE BOLIVIA S.A., CHEQUE: 9969164, FECHA DE EMISION:26/04/2022</t>
  </si>
  <si>
    <t>B20189850002</t>
  </si>
  <si>
    <t>00099021001 DEP.DE CHEQ.AJENOS,RET.DE CAM.,CONCEPTO: REEMBOLSO SUBSIDIO INCAPACIDAD AGOSTO,DEP.: CAJA DE SALUD DE LA BANCA PRIVADA , PROCEDENCIA: BANCO NACIONAL DE BOLIVIA S.A., CHEQUE: 9968926, FECHA DE EMISION:26/04/2022</t>
  </si>
  <si>
    <t>B20189880002</t>
  </si>
  <si>
    <t>00099021001 DEP.DE CHEQ.AJENOS,RET.DE CAM.,CONCEPTO: REEMBOLSO SUBSIDIO DE INCAPACIDAD FEBRERO 2022,DEP.: CAJA DE SALUD DE LA BANCA PRIVADA , PROCEDENCIA: BANCO NACIONAL DE BOLIVIA S.A., CHEQUE: 7191789, FECHA DE EMISION:18/04/2022</t>
  </si>
  <si>
    <t>B20189900002</t>
  </si>
  <si>
    <t>00099021001 DEP.DE CHEQ.AJENOS,RET.DE CAM.,CONCEPTO: REMISION PLANILLAS DE PARTES DE BAJAS MEDICAS FEBRERO 2022,DEP.: CAJA DE SALUD DE LA BANCA PRIVADA , PROCEDENCIA: BANCO NACIONAL DE BOLIVIA S.A., CHEQUE: 9969056, FECHA DE EMISION:26/04/2022</t>
  </si>
  <si>
    <t>B20189940002</t>
  </si>
  <si>
    <t>00099021001 DEP.DE CHEQ.AJENOS,RET.DE CAM.,CONCEPTO: SOLIZ ALANEZ JOSE JOAQUIN,DEP.: BANCO UNION S.A. , PROCEDENCIA: BANCO UNION S.A., CHEQUE: 182413, FECHA DE EMISION:09/05/2022</t>
  </si>
  <si>
    <t>O20193860002</t>
  </si>
  <si>
    <t>00099021001 DEPOSITO DE EFECTIVO, DEPOSITANTE: DANNY RONALD ROCA JIMÉNEZ, CONCEPTO: TOPE SALARIAL MESES FEBRERO Y MARZO 2022, CUENTA DE DEPOSITO: CUENTA UNICA DEL TESORO</t>
  </si>
  <si>
    <t>O20194250002</t>
  </si>
  <si>
    <t>00099021001 DEPOSITO DE EFECTIVO, DEPOSITANTE: MIRKO HERRERA ARAUZ, CONCEPTO: DEVOLUCION DE REFRIGERIO DEL PROYECTO DE GANADERIA TGM 10, CUENTA DE DEPOSITO: CUENTA UNICA DEL TESORO</t>
  </si>
  <si>
    <t>O20194370002</t>
  </si>
  <si>
    <t>00099021001 DEPOSITO DE EFECTIVO, DEPOSITANTE: JUDITH IRENE CERRUTO LACIO, CONCEPTO: DEVOLUCION DE EXCEDENTE SALARIAL ENERO-MAYO 2021, CUENTA DE DEPOSITO: CUENTA UNICA DEL TESORO</t>
  </si>
  <si>
    <t>B20192620002</t>
  </si>
  <si>
    <t>00099021001 DEP.DE CHEQ.AJENOS,RET.DE CAM.,CONCEPTO: DEVOLUCION DE RECURSOS PARA PREVENCION CONTENCION Y TRATAMIENTO DE LA INFECCION POR EL CORONAVIRUS C,DEP.: GOB.AUTONOMO MUNICIPAL VILLA LIBERTAD LICOMA</t>
  </si>
  <si>
    <t>B20193030002</t>
  </si>
  <si>
    <t>00099021001 DEP.DE CHEQ.AJENOS,RET.DE CAM.,CONCEPTO: DEVOLUCION DE CC NO COBRADA ENERO 2022,DEP.: LA VITALICIA SEGUROS Y REASEGUROS DE VIDA S.A. , PROCEDENCIA: BANCO BISA S.A., CHEQUE: 76913, FECHA DE EMISION:09/05/2022</t>
  </si>
  <si>
    <t>B20193400002</t>
  </si>
  <si>
    <t>00099021001 DEP.DE CHEQ.AJENOS,RET.DE CAM.,CONCEPTO: SEPMUD. DEVOLUCION INCAPACIDAD TEMPORAL ENERO/22,DEP.: CAJA PETROLERA DE SALUD , PROCEDENCIA: BANCO UNION S.A., CHEQUE: 19235, FECHA DE EMISION:10/05/2022</t>
  </si>
  <si>
    <t>O20196510002</t>
  </si>
  <si>
    <t>00099021001 DEPOSITO DE EFECTIVO, DEPOSITANTE: FEDERICO VICENTE ALCON 2326713 LP, CONCEPTO: REVERSION MES 03/2022, CUENTA DE DEPOSITO: CUENTA UNICA DEL TESORO</t>
  </si>
  <si>
    <t>O20196540002</t>
  </si>
  <si>
    <t>00099021001 DEPOSITO DE EFECTIVO, DEPOSITANTE: FEDERICO VICENTE ALCON 2326713 LP, CONCEPTO: REVERSION MES 04/2022, CUENTA DE DEPOSITO: CUENTA UNICA DEL TESORO</t>
  </si>
  <si>
    <t>O20197730002</t>
  </si>
  <si>
    <t>00099021001 DEPOSITO DE EFECTIVO, DEPOSITANTE: CARLOS DENCEL PELAEZ PACHECO, CONCEPTO: REMUNERACION MAXIMA PERMITIDA, CUENTA DE DEPOSITO: CUENTA UNICA DEL TESORO</t>
  </si>
  <si>
    <t>O20197760002</t>
  </si>
  <si>
    <t>00099021001 DEPOSITO DE EFECTIVO, DEPOSITANTE: SEGUROS PROVIDA S.A., CONCEPTO: REVERSION CHEQUES NO COBRADOS CONCILIACION ENERO/2022, CUENTA DE DEPOSITO: CUENTA UNICA DEL TESORO</t>
  </si>
  <si>
    <t>O20200250002</t>
  </si>
  <si>
    <t>00099021001 DEPOSITO DE EFECTIVO, DEPOSITANTE: QUEVEDO SEJAS CIRO JULIO, CONCEPTO: ELABORACION DE PLANOS PARA CATASTRO MUNICIPAL, CUENTA DE DEPOSITO: CUENTA UNICA DEL TESORO</t>
  </si>
  <si>
    <t>O20203840002</t>
  </si>
  <si>
    <t>00099021001 DEPOSITO DE EFECTIVO, DEPOSITANTE: UBALDO ARTIME QUISPE SALAS C.I. 4879930 LP, CONCEPTO: DEVOLUCIÓN POR EXCEDENTE MAYOR AL SUELDO DEL PRESIDENTE, CUENTA DE DEPOSITO: CUENTA UNICA DEL TESORO</t>
  </si>
  <si>
    <t>O20209660002</t>
  </si>
  <si>
    <t>00099021001 DEPOSITO DE EFECTIVO, DEPOSITANTE: MARIA MAGALY SOLIZ TORRICO, CONCEPTO: DEVOLUCION ACREEDORES POR NO CORRESPONDER AL HABER DEL MES DE MARZO 2005, CUENTA DE DEPOSITO: CUENTA UNICA DEL TESORO</t>
  </si>
  <si>
    <t>B20209750002</t>
  </si>
  <si>
    <t>00099021001 DEP.DE CHEQ.AJENOS,RET.DE CAM.,CONCEPTO: FRACCION COMPLEMENTARA MENSUAL,DEP.: FUTURO DE BOLIVIA S.A. AFP , PROCEDENCIA: BANCO DE CREDITO DE BOLIVIA S.A., CHEQUE: 67072, FECHA DE EMISION:17/05/2022</t>
  </si>
  <si>
    <t>B20209790002</t>
  </si>
  <si>
    <t>00099021001 DEP.DE CHEQ.AJENOS,RET.DE CAM.,CONCEPTO: COMPENSACION MENSUAL DE COTIZACION,DEP.: FUTURO DE BOLIVIA S.A. AFP , PROCEDENCIA: BANCO DE CREDITO DE BOLIVIA S.A., CHEQUE: 67071, FECHA DE EMISION:17/05/2022</t>
  </si>
  <si>
    <t>O20213160002</t>
  </si>
  <si>
    <t>00099021001 DEPOSITO DE EFECTIVO, DEPOSITANTE: OPCE, CONCEPTO: DEVOLUCION DE RECURSOS INFORME DE AUDITORIA GESTION 2019, CUENTA DE DEPOSITO: CUENTA UNICA DEL TESORO</t>
  </si>
  <si>
    <t>O20216230002</t>
  </si>
  <si>
    <t>00099021001 DEPOSITO DE EFECTIVO, DEPOSITANTE: VIVIAN FERNANDEZ PEREDO, CONCEPTO: PAGO EN EXCESO AGUINALDO - GESTION 2021, CUENTA DE DEPOSITO: CUENTA UNICA DEL TESORO</t>
  </si>
  <si>
    <t>B20216480002</t>
  </si>
  <si>
    <t>00099021001 DEP.DE CHEQ.AJENOS,RET.DE CAM.,CONCEPTO: JOSE JOAQUIN SOLIZ ALANEZ,DEP.: BANCO UNION SA , PROCEDENCIA: BANCO UNION S.A., CHEQUE: 182418, FECHA DE EMISION:19/05/2022</t>
  </si>
  <si>
    <t>O20219930002</t>
  </si>
  <si>
    <t>00099021001 DEPOSITO DE EFECTIVO, DEPOSITANTE: VIRGINIA NANCY CAMPOS RODRIGUEZ, CONCEPTO: REVERSION DE BOLETA DE HABER MENSUAL MES DE MARZO, CUENTA DE DEPOSITO: CUENTA UNICA DEL TESORO</t>
  </si>
  <si>
    <t>O20219950002</t>
  </si>
  <si>
    <t>00099021001 DEPOSITO DE EFECTIVO, DEPOSITANTE: VIRGINIA NANCY CAMPOS RODRIGUEZ, CONCEPTO: REVERSION DE BOLETA DE HABER MENSUAL DEL MES DE ABRIL, CUENTA DE DEPOSITO: CUENTA UNICA DEL TESORO</t>
  </si>
  <si>
    <t>O20219980002</t>
  </si>
  <si>
    <t>00099021001 DEPOSITO DE EFECTIVO, DEPOSITANTE: GABRIEL NEGRON POVEDA, CONCEPTO: DEVOLUCION POR PAGO EN DEMASIA, CUENTA DE DEPOSITO: CUENTA UNICA DEL TESORO</t>
  </si>
  <si>
    <t>O20220590002</t>
  </si>
  <si>
    <t>O20223190002</t>
  </si>
  <si>
    <t>O20223910002</t>
  </si>
  <si>
    <t>00099021001 DEPOSITO DE EFECTIVO, DEPOSITANTE: ERIKA PATRICIA MAIDANA NINA, CONCEPTO: DEVOLUCION POR PAGO EN DEMASIA DE LICENCIA DE GOCE DE HABERES DE LA GESTION 2021, CUENTA DE DEPOSITO: CUENTA UNICA DEL TESORO</t>
  </si>
  <si>
    <t>O20230510002</t>
  </si>
  <si>
    <t>00099021001 DEPOSITO DE EFECTIVO, DEPOSITANTE: RAMIRO RUBEN PARY MONTECINOS, CONCEPTO: DEVOLUCION EXCEDENTE SALARIO FEBRERO 2022, CUENTA DE DEPOSITO: CUENTA UNICA DEL TESORO</t>
  </si>
  <si>
    <t>O20230520002</t>
  </si>
  <si>
    <t>00099021001 DEPOSITO DE EFECTIVO, DEPOSITANTE: RAMIRO RUBEN PARY MONTECINOS, CONCEPTO: DEVOLUCION EXCEDENTE SALARIO MARZO 2022, CUENTA DE DEPOSITO: CUENTA UNICA DEL TESORO</t>
  </si>
  <si>
    <t>O20230530002</t>
  </si>
  <si>
    <t>00099021001 DEPOSITO DE EFECTIVO, DEPOSITANTE: RAMIRO RUBEN PARY MONTECINOS, CONCEPTO: DEVOLUCION EXCEDENTE SALARIO ABRIL 2022, CUENTA DE DEPOSITO: CUENTA UNICA DEL TESORO</t>
  </si>
  <si>
    <t>O20230540002</t>
  </si>
  <si>
    <t>00099021001 DEPOSITO DE EFECTIVO, DEPOSITANTE: RAMIRO RUBEN PARY MONTECINOS, CONCEPTO: DEVOLUCION EXCEDENTE SALARIO ENERO 2022, CUENTA DE DEPOSITO: CUENTA UNICA DEL TESORO</t>
  </si>
  <si>
    <t>B20228970002</t>
  </si>
  <si>
    <t>00099021001 DEP.DE CHEQ.AJENOS,RET.DE CAM.,CONCEPTO: COMPENSACION MENSUAL COTIZACION,DEP.: FUTURO DE BOLIVIA SA AFP , PROCEDENCIA: BANCO DE CREDITO DE BOLIVIA S.A., CHEQUE: 67109, FECHA DE EMISION:25/05/2022</t>
  </si>
  <si>
    <t>B20228980002</t>
  </si>
  <si>
    <t>00099021001 DEP.DE CHEQ.AJENOS,RET.DE CAM.,CONCEPTO: FRACCION COMPLEMENTARIA,DEP.: FUTURO DE BOLIVIA SA AFP , PROCEDENCIA: BANCO DE CREDITO DE BOLIVIA S.A., CHEQUE: 67110, FECHA DE EMISION:25/05/2022</t>
  </si>
  <si>
    <t>B20229420002</t>
  </si>
  <si>
    <t>00099021001 DEP.DE CHEQ.AJENOS,RET.DE CAM.,CONCEPTO: FLORES BAPTISTA EDWIN,DEP.: BANCO UNION S.A. , PROCEDENCIA: BANCO UNION S.A., CHEQUE: 182426, FECHA DE EMISION:25/05/2022</t>
  </si>
  <si>
    <t>B20229450002</t>
  </si>
  <si>
    <t>00099021001 DEP.DE CHEQ.AJENOS,RET.DE CAM.,CONCEPTO: FLORES BAPTISTA EDWIN,DEP.: BANCO UNION S.A. , PROCEDENCIA: BANCO UNION S.A., CHEQUE: 182424, FECHA DE EMISION:25/05/2022</t>
  </si>
  <si>
    <t>O20230790002</t>
  </si>
  <si>
    <t>O20233590002</t>
  </si>
  <si>
    <t>00099021001 DEPOSITO DE EFECTIVO, DEPOSITANTE: JESUS GUILLERMO NOGALES CARVALHO, CONCEPTO: PAGO EN EXCESO DE LICENCIA SIN GOCE DE HABERES DE LA GESTION 2021, CUENTA DE DEPOSITO: CUENTA UNICA DEL TESORO</t>
  </si>
  <si>
    <t>B20235270002</t>
  </si>
  <si>
    <t>00099021001 DEP.DE CHEQ.AJENOS,RET.DE CAM.,CONCEPTO: PAGO POR DESCUENTOS RECURSOS PUBLICOS,DEP.: CAJA NACIONAL DE SALUD , PROCEDENCIA: BANCO UNION S.A., CHEQUE: 60962, FECHA DE EMISION:26/05/2022</t>
  </si>
  <si>
    <t>B20239530002</t>
  </si>
  <si>
    <t>00099021001 DEP.DE CHEQ.AJENOS,RET.DE CAM.,CONCEPTO: PARTES DE BAJAS MEDICAS MES DE MARZO DE 2022,DEP.: CAJA DE SALUD DE LA BANCA PRIVADA , PROCEDENCIA: BANCO NACIONAL DE BOLIVIA S.A., CHEQUE: 9970734, FECHA DE EMISION:18/05/2022</t>
  </si>
  <si>
    <t>B20239550002</t>
  </si>
  <si>
    <t>00099021001 DEP.DE CHEQ.AJENOS,RET.DE CAM.,CONCEPTO: INCAPACIDAD TEMPORAL- PERIODO MARZO 2022- LA PAZ,DEP.: CAJA DE SALUD DE LA BANCA PRIVADA , PROCEDENCIA: BANCO NACIONAL DE BOLIVIA S.A., CHEQUE: 9970344, FECHA DE EMISION:18/05/2022</t>
  </si>
  <si>
    <t>B20239560002</t>
  </si>
  <si>
    <t>00099021001 DEP.DE CHEQ.AJENOS,RET.DE CAM.,CONCEPTO: REEMBOLSO SUBSIDIO INCAPACIDAD AGOSTO,DEP.: CAJA DE SALUD DE LA BANCA PRIVADA , PROCEDENCIA: BANCO NACIONAL DE BOLIVIA S.A., CHEQUE: 9970643, FECHA DE EMISION:18/05/2022</t>
  </si>
  <si>
    <t>B20239570002</t>
  </si>
  <si>
    <t>00099021001 DEP.DE CHEQ.AJENOS,RET.DE CAM.,CONCEPTO: REEMBOLSO SUBSIDIO INCAPACIDAD AGOSTO,DEP.: CAJA DE SALUD DE LA BANCA PRIVADA , PROCEDENCIA: BANCO NACIONAL DE BOLIVIA S.A., CHEQUE: 7191790, FECHA DE EMISION:18/05/2022</t>
  </si>
  <si>
    <t>B20239660002</t>
  </si>
  <si>
    <t>G18587740003</t>
  </si>
  <si>
    <t>PAGO A IDA PRÉSTAMO 6671-BO VCTO. 01-05-2022 POR CUENTA DE TGN , NTI. 016029 VALOR 03-05-2022  INTERESES USD 439.515,32 CTA. 3987 CUENTA UNICA DEL TESORO  LIB. 00099021001 REF.: COMISIONES BANCARIAS</t>
  </si>
  <si>
    <t>Q16167230002</t>
  </si>
  <si>
    <t>NUMERO DE LIBRETA CUT: 00099021001 OPERACIÓN E18  TRANSFERENCIA DEL SISTEMA FINANCIERO POR CUENTA DE TERCEROS  A LA CUT devolucion pagos de CC no cobrados julio 2021</t>
  </si>
  <si>
    <t>Q16174780002</t>
  </si>
  <si>
    <t>NUMERO DE LIBRETA CUT: 00099021001 OPERACIÓN E75 TRANSFERENCIA DE  LA CUENTA FISCAL BUN A LA CUT EN MN CIERRE DE CTA.SG.INST.ELECTRONICA ACF/SOL/NÂ°71487/2022 CON TRANSF. A LA CTA.CUT 3987 LBRETA 00099021001</t>
  </si>
  <si>
    <t>Q16181980002</t>
  </si>
  <si>
    <t>NUMERO DE LIBRETA CUT: 00099021001 OPERACIÓN E75 TRANSFERENCIA DE  LA CUENTA FISCAL BUN A LA CUT EN MN TRANSFERENCIA DE FONDOS A SOLICITUD DE: GOBIERNO AUTONOMO MUNICIPAL DE CAIROMA CITE: GAMC/DESP/MAE/INMO/NÂ° 218/2022 CUENTA CUT 3987  LIBRETA  NÂ°  00099021001 TGN-RECURSOS ORDINARIOS</t>
  </si>
  <si>
    <t>S10322830002</t>
  </si>
  <si>
    <t>||TRANSFERENCIA A LA CUENTA ÚNICA DEL TESORO POR REMUNERACIÓN MÁXIMA DEL SECTOR PÚBLICO DE MARCELINO ALIAGA LIMACHI Y SIKORINA BUSTAMANTE, CORRESPONDIENTE AL MES DE ABRIL/2022, SEGUN DOCUMENTOS ADJUNTOS Y ROC N° 299/2022 DEL DCR. TRANSFERENCIA REMUNERACIÓN MAXIMA DE MARCELINO N. ALIAGA LIMACHI PAGO ABRIL/2022 LIBRETA 00099021001</t>
  </si>
  <si>
    <t>S10322830003</t>
  </si>
  <si>
    <t>||TRANSFERENCIA A LA CUENTA ÚNICA DEL TESORO POR REMUNERACIÓN MÁXIMA DEL SECTOR PÚBLICO DE MARCELINO ALIAGA LIMACHI Y SIKORINA BUSTAMANTE, CORRESPONDIENTE AL MES DE ABRIL/2022, SEGUN DOCUMENTOS ADJUNTOS Y ROC N° 299/2022 DEL DCR. TRANSFERENCIA REMUNERACIÓN MAXIMA DE SIKORINA BUSTAMANTE PACO PAGO ABRIL/2022 LIBRETA 00099021001</t>
  </si>
  <si>
    <t>S10323930001</t>
  </si>
  <si>
    <t>'COBRO DE UTILES DE ESCRITORIO POR´||COMPLEMENTO A COMPROBANTE S-1032392 DE LA FECHA REF:COBRO DE COMISION DEL BANQUERO EQUIV.EUR 15.- AGENCIA BOLIVIANA DE ENERGIA NUCLEAR(ABEN) LIBRETA 00099021001 TGN-RECURSOS ORIDINARIOS (VALOR UTILES DE ESCRITORIO)</t>
  </si>
  <si>
    <t>Q16212220002</t>
  </si>
  <si>
    <t>NUMERO DE LIBRETA CUT: 00099021001 OPERACIÓN E18  TRANSFERENCIA DEL SISTEMA FINANCIERO POR CUENTA DE TERCEROS  A LA CUT devolucion pagos de cc no cobrados agosto 2021</t>
  </si>
  <si>
    <t>S10329000003</t>
  </si>
  <si>
    <t>||TRANSF.DE FDOS SG. NOTA MEFP/VTCP/DGCP/UODP/905/2019 DEL 25/09/2019 MEFP,  PAGO CUSTODIO CORRESP. AL PRIMER TRIMESTRE DE 2022 FACT.NO.1181787 REF.BENEF.JPMORGAN CHASE BANK, PAIS EE.UU., RETENCION MONTO TOTAL FACT. USD116.31 X 12,5% USD 14,54 T/C BS6,86 CGO.LIB.00099021001 TGN RECURSOS ORDINARIOS, COBRO COMIS.0,10% S/USD 101,77 SWIFT BS220.-UT.BS50.-</t>
  </si>
  <si>
    <t>G18722700003</t>
  </si>
  <si>
    <t>PAGO A OPEP PRÉSTAMO 12601P VCTO. 15-05-2022 POR CUENTA DE TGN , NTI. 016030 VALOR 16-05-2022 CAPITAL USD 402.415,00 INTERESES USD 157.356,42 CTA. 3987 CUENTA UNICA DEL TESORO  LIB. 00099021001 REF.: COMISIONES BANCARIAS</t>
  </si>
  <si>
    <t>G18724260003</t>
  </si>
  <si>
    <t>PAGO A BID PRÉSTAMO 5039/OC-BO VCTO. 15-05-2022 POR CUENTA DE TGN , NTI. 016055 VALOR 16-05-2022  INTERESES USD 2.866.147,23 CTA. 3987 CUENTA UNICA DEL TESORO  LIB. 00099021001 REF.: COMISIONES BANCARIAS</t>
  </si>
  <si>
    <t>J05002090002</t>
  </si>
  <si>
    <t>A:00099021001 A requerimiento de la Unidad de Administración e Información Salarial (UAIS), con nota interna CITE: MEFP/VTCP/DGPOT/UAIS/N°1017/2022 e informe CITE: MEFP/VTCP/DGPOT/UAIS/N° 77/2022 en la cual solicita la reversión definitiva de 9 boletas consignadas en el Comprobante de Pago N° 18977 H.R. 6-4534-R.</t>
  </si>
  <si>
    <t>Q16235870002</t>
  </si>
  <si>
    <t>NUMERO DE LIBRETA CUT: 00099021001 OPERACIÓN E18  TRANSFERENCIA DEL SISTEMA FINANCIERO POR CUENTA DE TERCEROS  A LA CUT devolucion pagos en exceso</t>
  </si>
  <si>
    <t>G18767360003</t>
  </si>
  <si>
    <t>TRANSFERENCIA DE FONDOS AL EXTERIOR A SOLICITUD DE AGENCIA BOLIVIANA DE ENERGIA SEGUN SOLICITUD 15747 REF: INVAP SE PAGO CERTIFICADO DE AVANCE N 64 ORIGEN EXTRANJERO CORRESPONDIENTE A LOS COMPONENTES DE DISENO DEFINITIVO E IGENIERIA DIRECCION DE PROYECTOS GESTION Y SERVICIOS DE ORIGEN EXTRANJERO RED LIB. 00099021001 TGN-RECURSOS ORDINARIOS (3987)</t>
  </si>
  <si>
    <t>Q16248650002</t>
  </si>
  <si>
    <t>NUMERO DE LIBRETA CUT: 00099021001 OPERACIÓN E75 TRANSFERENCIA DE  LA CUENTA FISCAL BUN A LA CUT EN MN TRANSFERENCIA DE FONDOS A SOLICITUD DE: GOBIERNO AUTONOMO MUNICIPAL COMANCHE CITE:GAMC/MAE/RHT/NÂ°121/2022 CUENTA CUT 3987  LIBRETA  NÂ°  00099021001 TGN-RECURSOS ORDINARIOS</t>
  </si>
  <si>
    <t>G18796460003</t>
  </si>
  <si>
    <t>TRANSFERENCIA DE FONDOS AL EXTERIOR A SOLICITUD DE AGENCIA BOLIVIANA DE ENERGIA SEGUN SOLICITUD 15760 REF: NUCADVISOR PAGO CORRESPONDIENTE AL AC N 29 DEL CONTRATO DE ADHESION SERVICIO DE SEGUIMIENTO Y MONITOREO Y CONTROL CON NUCADVISOR PARA EL CONTRATO DE CIDTN SEGUN  NOTA INTERNA 088 2022  INFORME LIB. 00099021001 TGN-RECURSOS ORDINARIOS (3987)</t>
  </si>
  <si>
    <t>Q16254720002</t>
  </si>
  <si>
    <t>NUMERO DE LIBRETA CUT: 0099021001 OPERACIÓN E75 TRANSFERENCIA DE  LA CUENTA FISCAL BUN A LA CUT EN MN TRANSFERENCIA DE FONDOS A SOLICITUD DE: GOBIERNO AUTONOMO MUNICIPAL RIBERALTA CITE:G.A.M.R./NAL/BANCARIA/DESP/NÂ°008/2022 CUENTA CUT 3987  LIBRETA  NÂ°  00099021001 TGN-RECURSOS ORDINARIOS</t>
  </si>
  <si>
    <t>Q16263360002</t>
  </si>
  <si>
    <t>NUMERO DE LIBRETA CUT: 00099021001 OPERACIÓN E75 TRANSFERENCIA DE  LA CUENTA FISCAL BUN A LA CUT EN MN TRANSFERENCIA DE FONDOS A SOLICITUD DE: GOBIERNO AUTONOMO MUNICIPAL DE MIZQUE, CITE:GAMM/DEP.NÂ°291-E/2022 CUENTA CUT 3987  LIBRETA  NÂ°  00099021001 TGN-RECURSOS ORDINARIOS</t>
  </si>
  <si>
    <t>G18823970003</t>
  </si>
  <si>
    <t>PAGO A BID PRÉSTAMO 2880/BL-BO VCTO. 25-05-2022 POR CUENTA DE TGN , NTI. 016103 VALOR 25-05-2022   COMISIONES USD 921,24 CTA. 3987 CUENTA UNICA DEL TESORO  LIB. 00099021001 REF.: COMISIONES BANCARIAS</t>
  </si>
  <si>
    <t>G18833910003</t>
  </si>
  <si>
    <t>PROVISION DE FONDOS A SOLICITUD DE YACIMIENTOS PETROLIFEROS FISCALES BOLIVIANOS SEGUN SOLICITUD YPFB-0162-2022 REF: PAGO AL TESORO GENERAL DE LA NACION PARTICIPACION DE LA PRODUCCION FEBRERO 2022 LIB. 00099021001 TGN YPFB PARTICIPACION 6% PRODUCCIÓN BRUTA DE HIDROCARBUROS BOCA DE POZO</t>
  </si>
  <si>
    <t>Q16278320002</t>
  </si>
  <si>
    <t>NUMERO DE LIBRETA CUT: 00099021001 OPERACIÓN E18  TRANSFERENCIA DEL SISTEMA FINANCIERO POR CUENTA DE TERCEROS  A LA CUT TRANSFERENCIA DEVOLUCION DE ABONO A LA BRIGADA ASAMBLEISTA DE COCHABAMBA</t>
  </si>
  <si>
    <t>T04326040001</t>
  </si>
  <si>
    <t>T04326060001</t>
  </si>
  <si>
    <t>T04326080001</t>
  </si>
  <si>
    <t>T04326100001</t>
  </si>
  <si>
    <t>T04326120001</t>
  </si>
  <si>
    <t>T04326140001</t>
  </si>
  <si>
    <t>T04326160001</t>
  </si>
  <si>
    <t>T04326180001</t>
  </si>
  <si>
    <t>T04326200001</t>
  </si>
  <si>
    <t>T04326220001</t>
  </si>
  <si>
    <t>T04326240001</t>
  </si>
  <si>
    <t>T04326260001</t>
  </si>
  <si>
    <t>T04326280001</t>
  </si>
  <si>
    <t>T04326300001</t>
  </si>
  <si>
    <t>T04326320001</t>
  </si>
  <si>
    <t>T04326340001</t>
  </si>
  <si>
    <t>T04326360001</t>
  </si>
  <si>
    <t>T04326380001</t>
  </si>
  <si>
    <t>T04326400001</t>
  </si>
  <si>
    <t>T04326420001</t>
  </si>
  <si>
    <t>T04326440001</t>
  </si>
  <si>
    <t>T04326460001</t>
  </si>
  <si>
    <t>T04326480001</t>
  </si>
  <si>
    <t>T04326500001</t>
  </si>
  <si>
    <t>T04326520001</t>
  </si>
  <si>
    <t>T04326540001</t>
  </si>
  <si>
    <t>T04326560001</t>
  </si>
  <si>
    <t>T04326580001</t>
  </si>
  <si>
    <t>T04326600001</t>
  </si>
  <si>
    <t>T04326620001</t>
  </si>
  <si>
    <t>T04326640001</t>
  </si>
  <si>
    <t>T04326660001</t>
  </si>
  <si>
    <t>T04326680001</t>
  </si>
  <si>
    <t>T04326700001</t>
  </si>
  <si>
    <t>T04326720001</t>
  </si>
  <si>
    <t>T04326740001</t>
  </si>
  <si>
    <t>T04326760001</t>
  </si>
  <si>
    <t>T04326780001</t>
  </si>
  <si>
    <t>T04326800001</t>
  </si>
  <si>
    <t>T04326820001</t>
  </si>
  <si>
    <t>T04326840001</t>
  </si>
  <si>
    <t>T04326860001</t>
  </si>
  <si>
    <t>T04326880001</t>
  </si>
  <si>
    <t>T04326900001</t>
  </si>
  <si>
    <t>T04326920001</t>
  </si>
  <si>
    <t>T04326940001</t>
  </si>
  <si>
    <t>T04326960001</t>
  </si>
  <si>
    <t>T04326980001</t>
  </si>
  <si>
    <t>T04327000001</t>
  </si>
  <si>
    <t>T04327020001</t>
  </si>
  <si>
    <t>T04327040001</t>
  </si>
  <si>
    <t>T04327060001</t>
  </si>
  <si>
    <t>T04327080001</t>
  </si>
  <si>
    <t>T04327100001</t>
  </si>
  <si>
    <t>T04327120001</t>
  </si>
  <si>
    <t>T04327140001</t>
  </si>
  <si>
    <t>T04327160001</t>
  </si>
  <si>
    <t>T04327180001</t>
  </si>
  <si>
    <t>T04327200001</t>
  </si>
  <si>
    <t>T04327220001</t>
  </si>
  <si>
    <t>T04327240001</t>
  </si>
  <si>
    <t>T04327260001</t>
  </si>
  <si>
    <t>T04327280001</t>
  </si>
  <si>
    <t>T04327300001</t>
  </si>
  <si>
    <t>T04327320001</t>
  </si>
  <si>
    <t>T04327340001</t>
  </si>
  <si>
    <t>T04327370001</t>
  </si>
  <si>
    <t>T04327390001</t>
  </si>
  <si>
    <t>T04327410001</t>
  </si>
  <si>
    <t>T04327430001</t>
  </si>
  <si>
    <t>T04327450001</t>
  </si>
  <si>
    <t>T04327470001</t>
  </si>
  <si>
    <t>T04327490001</t>
  </si>
  <si>
    <t>T04327510001</t>
  </si>
  <si>
    <t>T04327530001</t>
  </si>
  <si>
    <t>T04327550001</t>
  </si>
  <si>
    <t>T04327570001</t>
  </si>
  <si>
    <t>T04327590001</t>
  </si>
  <si>
    <t>T04327610001</t>
  </si>
  <si>
    <t>T04327630001</t>
  </si>
  <si>
    <t>T04327650001</t>
  </si>
  <si>
    <t>T04327670001</t>
  </si>
  <si>
    <t>T04327690001</t>
  </si>
  <si>
    <t>T04327710001</t>
  </si>
  <si>
    <t>T04327730001</t>
  </si>
  <si>
    <t>T04327750001</t>
  </si>
  <si>
    <t>T04327770001</t>
  </si>
  <si>
    <t>T04327790001</t>
  </si>
  <si>
    <t>T04327810001</t>
  </si>
  <si>
    <t>T04327830001</t>
  </si>
  <si>
    <t>T04327850001</t>
  </si>
  <si>
    <t>T04327870001</t>
  </si>
  <si>
    <t>T04327890001</t>
  </si>
  <si>
    <t>T04327910001</t>
  </si>
  <si>
    <t>T04327930001</t>
  </si>
  <si>
    <t>T04327950001</t>
  </si>
  <si>
    <t>T04327970001</t>
  </si>
  <si>
    <t>T04327990001</t>
  </si>
  <si>
    <t>T04328010001</t>
  </si>
  <si>
    <t>T04328030001</t>
  </si>
  <si>
    <t>T04328050001</t>
  </si>
  <si>
    <t>T04328070001</t>
  </si>
  <si>
    <t>T04328090001</t>
  </si>
  <si>
    <t>T04328110001</t>
  </si>
  <si>
    <t>T04328130001</t>
  </si>
  <si>
    <t>T04328150001</t>
  </si>
  <si>
    <t>T04328170001</t>
  </si>
  <si>
    <t>T04328190001</t>
  </si>
  <si>
    <t>T04328210001</t>
  </si>
  <si>
    <t>T04328230001</t>
  </si>
  <si>
    <t>T04328250001</t>
  </si>
  <si>
    <t>T04328270001</t>
  </si>
  <si>
    <t>T04328290001</t>
  </si>
  <si>
    <t>PAGO A IDA PRÉSTAMO 6671-BO VCTO. 01-05-2022 POR CUENTA DE TGN , NTI. 016029 VALOR 03-05-2022 INTERESES USD 439.515,32 CTA. 5970 CUENTA UNICA DEL TESORO DOLARES AMERICANOS LIB. 00099021001</t>
  </si>
  <si>
    <t>AJUSTE COMPLEMENTARIO POR REVALORIZACION SALDOS DE ACTIVOS DE RESERVA Y OBLIGACIONES MONEDA EXTRANJERA (DOLARES) Saldo MO = -216068654.45 ;Bs/Mo: 6.86000000000 ;Saldo Bs: -1482230969.50</t>
  </si>
  <si>
    <t>AJUSTE COMPLEMENTARIO POR REVALORIZACION SALDOS DE ACTIVOS DE RESERVA Y OBLIGACIONES MONEDA EXTRANJERA (DOLARES) Saldo MO = -210123489.45 ;Bs/Mo: 6.86000000000 ;Saldo Bs: -1441447137.65</t>
  </si>
  <si>
    <t>AJUSTE COMPLEMENTARIO POR REVALORIZACION SALDOS DE ACTIVOS DE RESERVA Y OBLIGACIONES MONEDA EXTRANJERA (DOLARES) Saldo MO = -223573724.58 ;Bs/Mo: 6.86000000000 ;Saldo Bs: -1533715750.64</t>
  </si>
  <si>
    <t>||REG. DEL COMPROBANTE 1030672 DEL 13/04/2022 SEGUN NOTA MEFP/VTCP/DGPOT/UOTGN/NO.530/2022 DE LA FECHA REF:COBRO DE COMISIONES POR TRANSFERENCIA DE EUR 6.791.- A SOL. DE LA AGENCIA BOLIVIANA DE ENERGIA NUCLEAR(ABEN), GASTOS NACIONALES DE PARTICIPACION. LIBRETA 00099021001 TGN-RECURSOS ORDINARIOS-DOLARES COMIS.DEL BANQUERO EQUIV.EUR 15.-</t>
  </si>
  <si>
    <t>||REG. DEL COMPROBANTE 1030671 DEL 13/04/2022 SEGUN NOTA MEFP/VTCP/DGPOT/UOTGN/NO.530/2022 DE LA FECHA REF:COBRO DE COMISIONES POR TRANSFERENCIA EUR 6.457,70 A SOL. DE LA UNIDAD DE INVESTIGACION FINANCIERAS, POR CONSULTORIA POR PRODUCTO INTERNACIONAL PARA LA DIRECCION LIBRETA 00099021001 TGN-RECURSOS ORDINARIIOS-DOLARES, COMISION DEL BANQUERO EQUIV.EUR 7.-</t>
  </si>
  <si>
    <t>AJUSTE COMPLEMENTARIO POR REVALORIZACION SALDOS DE ACTIVOS DE RESERVA Y OBLIGACIONES MONEDA EXTRANJERA (DOLARES) Saldo MO = -223693491.12 ;Bs/Mo: 6.86000000000 ;Saldo Bs: -1534537349.10</t>
  </si>
  <si>
    <t>AJUSTE COMPLEMENTARIO POR REVALORIZACION SALDOS DE ACTIVOS DE RESERVA Y OBLIGACIONES MONEDA EXTRANJERA (DOLARES) Saldo MO = -198254164.53 ;Bs/Mo: 6.86000000000 ;Saldo Bs: -1360023568.67</t>
  </si>
  <si>
    <t>||TRANSF.DE FDOS SG. NOTA MEFP/VTCP/DGCP/UODP/905/2019 DEL 25/09/2019 MEFP, PAGO CUSTODIO CORRESP. AL PRIMER TRIMESTRE DE 2022 FACT.NO.1181787 REF.BENEF.JPMORGAN CHASE BANK, PAIS EE.UU., RETENCION MONTO TOTAL FACT. USD116.31 X 12,5% USD 14,54 T/C BS6,86 LIB.00099021001 TGN RECURSOS ORDINARIOS DOLARES AMERICANOS</t>
  </si>
  <si>
    <t>PAGO A OPEP PRÉSTAMO 12601P VCTO. 15-05-2022 POR CUENTA DE TGN , NTI. 016030 VALOR 16-05-2022 CAPITAL USD 402.415,00 INTERESES USD 157.356,42 CTA. 5970 CUENTA UNICA DEL TESORO DOLARES AMERICANOS LIB. 00099021001</t>
  </si>
  <si>
    <t>PAGO A BID PRÉSTAMO 5039/OC-BO VCTO. 15-05-2022 POR CUENTA DE TGN , NTI. 016055 VALOR 16-05-2022 INTERESES USD 2.866.147,23 CTA. 5970 CUENTA UNICA DEL TESORO DOLARES AMERICANOS LIB. 00099021001</t>
  </si>
  <si>
    <t>AJUSTE COMPLEMENTARIO POR REVALORIZACION SALDOS DE ACTIVOS DE RESERVA Y OBLIGACIONES MONEDA EXTRANJERA (DOLARES) Saldo MO = -201082627.49 ;Bs/Mo: 6.86000000000 ;Saldo Bs: -1379426824.61</t>
  </si>
  <si>
    <t>AJUSTE COMPLEMENTARIO POR REVALORIZACION SALDOS DE ACTIVOS DE RESERVA Y OBLIGACIONES MONEDA EXTRANJERA (DOLARES) Saldo MO = -196559151.19 ;Bs/Mo: 6.86000000000 ;Saldo Bs: -1348395777.15</t>
  </si>
  <si>
    <t>||REGULARIZACION DEL COMPROBANTE S-1031436 DEL 26/04/2022 SEGÚN NOTA MEFP/VTCP/DGPOT/UOTGN/N°577/2022 DEL 20/05/2022 REF: COBRO DE COMISIONES POR TRANSFERENCIA DE EUR 26.400 A SOL. DEL MEFP, PAGO DE MEMBRESIA. LIB: 00099021001 TGN-RECURSOS ORDINARIOS-DOLARES AMERICANOS, COMISION DEL BANQUERO EQUIV. EUR 10.-</t>
  </si>
  <si>
    <t>||REGULARIZACION DEL COMPROBANTE S-1031441 DEL 26/04/2022 SEGÚN NOTA MEFP/VTCP/DGPOT/UOTGN/N°577/2022 DEL 20/05/2022 REF: COBRO DE COMISIONES POR TRANSFERENCIA DE EUR 42.526.- A SOL. DEL MEFP, PAGO DE MEMBRESIA. LIB: 00099021001 TGN-RECURSOS ORDINARIOS-DOLARES AMERICANOS, COMISION DEL BANQUERO EQUIV. EUR 25.-</t>
  </si>
  <si>
    <t>AJUSTE COMPLEMENTARIO POR REVALORIZACION SALDOS DE ACTIVOS DE RESERVA Y OBLIGACIONES MONEDA EXTRANJERA (DOLARES) Saldo MO = -192898727.62 ;Bs/Mo: 6.86000000000 ;Saldo Bs: -1323285271.45</t>
  </si>
  <si>
    <t>PAGO A BID PRÉSTAMO 2880/BL-BO VCTO. 25-05-2022 POR CUENTA DE TGN , NTI. 016103 VALOR 25-05-2022 COMISIONES USD 921,24 CTA. 5970 CUENTA UNICA DEL TESORO DOLARES AMERICANOS LIB. 00099021001</t>
  </si>
  <si>
    <t>AJUSTE COMPLEMENTARIO POR REVALORIZACION SALDOS DE ACTIVOS DE RESERVA Y OBLIGACIONES MONEDA EXTRANJERA (DOLARES) Saldo MO = -177734772.27 ;Bs/Mo: 6.86000000000 ;Saldo Bs: -1219260537.76</t>
  </si>
  <si>
    <t>AJUSTE COMPLEMENTARIO POR REVALORIZACION SALDOS DE ACTIVOS DE RESERVA Y OBLIGACIONES MONEDA EXTRANJERA (DOLARES) Saldo MO = -177387742.98 ;Bs/Mo: 6.86000000000 ;Saldo Bs: -1216879916.86</t>
  </si>
  <si>
    <t>||REGULARIZACIÓN DEL COMPROBANTE S-1023294 DEL 10/01/2022 SEGÚN NOTA MEFP/VTCP/DGPOT/UOTGN/N°646/2022 RECIBIDA EL 30/05/2022 REF: COBRO DE COMISIONES DE USD50.- POR DEVOLUCIÓN DE FONDOS DE USD29.074,87 A SOL. DEL MIN. DE RELACIONES EXTERIORES. LIB.00099021001 TGN-RECURSOS ORDINARIOS-DOLARES AMERICANOS,COMISION DEL BANQUERO EQUIV. USD50.-</t>
  </si>
  <si>
    <t>De: 00066028004 A:00099021001 A requerimiento del Ministerio de Planificación del Desarrollo con nota CITE: MPD/VIPFE/DGPP/UP-NE 0479/2022, en la cual solicita la transferencia entre libretas de diferentes entidades por el cierre de Libreta</t>
  </si>
  <si>
    <t>00512014301</t>
  </si>
  <si>
    <t>De: 00512014301 A:00389014301 De: 00512014301 A:00389014301 Transferencia que se realiza a fin de atender la solicitud de la Navegación Aérea y Aeropuertos Bolivianos (NAABOL), con nota CITE: NAABOL- DNE- PMAR-/N°010/2022 y de acuerdo al D</t>
  </si>
  <si>
    <t>De: 00291012002 A:00099021001 A: 00099021001 Transferencia que realizamos a solicitud de la Dirección General de Crédito Público con nota interna CITE: MEFP/VTCP/DGCP/UODP-334/2022, con la finalidad de dar cumplimiento a lo establecido en e</t>
  </si>
  <si>
    <t>De: 00086011101 A:00099021001 A: 00099021001 Transferencia que realizamos a solicitud de la Dirección General de Crédito Público con nota interna CITE: MEFP/VTCP/DGCP/UODP-334/2022, con la finalidad de dar cumplimiento a lo establecido en e</t>
  </si>
  <si>
    <t>De: 00047011103 A:00099021001 A: 00099021001 Transferencia que realizamos a solicitud de la Dirección General de Crédito Público con nota interna CITE: MEFP/VTCP/DGCP/UODP-334/2022, con la finalidad de dar cumplimiento a lo establecido en e</t>
  </si>
  <si>
    <t>De: 00153018002 A:00099021001 De: 00153018002 A: 00099021001 Transferencia que se realiza a fin de atender la solicitud al Observatorio Plurinacional de la Calidad Educativa mediante nota CITE: NE/OPCE/DE N°353/2022, informe OPCE/ DE/ AAF</t>
  </si>
  <si>
    <t>De: 00389012001 A:00099021001 De: 00389012001 A: 00099021001 Transferencia que realizamos a solicitud de la Dirección General de Administración y Finanzas Territoriales mediante nota interna CITE: MEFP/VTCP/DGAFT/USCFT/N°91/2022, por concep</t>
  </si>
  <si>
    <t>10000024347614</t>
  </si>
  <si>
    <t xml:space="preserve">MINISTERIO DE EDUCACIÓN - UNIVERSIDAD PEDAGOGICA - VALORES HABILITACION </t>
  </si>
  <si>
    <t>10000018659661</t>
  </si>
  <si>
    <t xml:space="preserve">AUTORIDAD DE FISCALIZACION Y CONTROL DE PENSIONES Y SEGUROS APS - MULTAS </t>
  </si>
  <si>
    <t>may</t>
  </si>
  <si>
    <t>O20246760002</t>
  </si>
  <si>
    <t>Q16308750002</t>
  </si>
  <si>
    <t>B20249180002</t>
  </si>
  <si>
    <t>B20249190002</t>
  </si>
  <si>
    <t>G18914620003</t>
  </si>
  <si>
    <t>G18914630003</t>
  </si>
  <si>
    <t>O20252090002</t>
  </si>
  <si>
    <t>O20252700002</t>
  </si>
  <si>
    <t>O20253590002</t>
  </si>
  <si>
    <t>O20253640002</t>
  </si>
  <si>
    <t>B20252670002</t>
  </si>
  <si>
    <t>O20256250002</t>
  </si>
  <si>
    <t>O20257550002</t>
  </si>
  <si>
    <t>B20256840002</t>
  </si>
  <si>
    <t>B20256860002</t>
  </si>
  <si>
    <t>O20259350002</t>
  </si>
  <si>
    <t>O20259400002</t>
  </si>
  <si>
    <t>G18960080003</t>
  </si>
  <si>
    <t>O20263690002</t>
  </si>
  <si>
    <t>O20266250002</t>
  </si>
  <si>
    <t>O20266260002</t>
  </si>
  <si>
    <t>O20267390002</t>
  </si>
  <si>
    <t>B20266190002</t>
  </si>
  <si>
    <t>B20266200002</t>
  </si>
  <si>
    <t>B20266470002</t>
  </si>
  <si>
    <t>B20266500002</t>
  </si>
  <si>
    <t>B20267000002</t>
  </si>
  <si>
    <t>J05031000002</t>
  </si>
  <si>
    <t>Q16353100002</t>
  </si>
  <si>
    <t>S10349810002</t>
  </si>
  <si>
    <t>S10349810003</t>
  </si>
  <si>
    <t>O20270220002</t>
  </si>
  <si>
    <t>O20270870002</t>
  </si>
  <si>
    <t>Q16360500002</t>
  </si>
  <si>
    <t>B20274130002</t>
  </si>
  <si>
    <t>G19053740003</t>
  </si>
  <si>
    <t>O20284230002</t>
  </si>
  <si>
    <t>O20284390002</t>
  </si>
  <si>
    <t>O20286420002</t>
  </si>
  <si>
    <t>B20284870002</t>
  </si>
  <si>
    <t>B20284880002</t>
  </si>
  <si>
    <t>B20284890002</t>
  </si>
  <si>
    <t>B20284920002</t>
  </si>
  <si>
    <t>B20284940002</t>
  </si>
  <si>
    <t>B20284960002</t>
  </si>
  <si>
    <t>B20285000002</t>
  </si>
  <si>
    <t>B20285030002</t>
  </si>
  <si>
    <t>B20285050002</t>
  </si>
  <si>
    <t>B20285080002</t>
  </si>
  <si>
    <t>B20285120002</t>
  </si>
  <si>
    <t>B20285220002</t>
  </si>
  <si>
    <t>B20285240002</t>
  </si>
  <si>
    <t>O20294760002</t>
  </si>
  <si>
    <t>O20294800002</t>
  </si>
  <si>
    <t>O20295000002</t>
  </si>
  <si>
    <t>G19098350003</t>
  </si>
  <si>
    <t>G19098360003</t>
  </si>
  <si>
    <t>S10359130001</t>
  </si>
  <si>
    <t>O20296770002</t>
  </si>
  <si>
    <t>O20297150002</t>
  </si>
  <si>
    <t>O20300320002</t>
  </si>
  <si>
    <t>O20300380002</t>
  </si>
  <si>
    <t>O20300390002</t>
  </si>
  <si>
    <t>O20300410002</t>
  </si>
  <si>
    <t>O20300710002</t>
  </si>
  <si>
    <t>Q16421810002</t>
  </si>
  <si>
    <t>O20305420002</t>
  </si>
  <si>
    <t>O20305540002</t>
  </si>
  <si>
    <t>O20309430002</t>
  </si>
  <si>
    <t>O20309450002</t>
  </si>
  <si>
    <t>O20309480002</t>
  </si>
  <si>
    <t>B20309050002</t>
  </si>
  <si>
    <t>G19158520003</t>
  </si>
  <si>
    <t>Q16434010002</t>
  </si>
  <si>
    <t>O20311970002</t>
  </si>
  <si>
    <t>O20313280002</t>
  </si>
  <si>
    <t>B20311930002</t>
  </si>
  <si>
    <t>B20312750002</t>
  </si>
  <si>
    <t>B20312780002</t>
  </si>
  <si>
    <t>T04337000001</t>
  </si>
  <si>
    <t>T04337020001</t>
  </si>
  <si>
    <t>T04337040001</t>
  </si>
  <si>
    <t>T04337060001</t>
  </si>
  <si>
    <t>T04337080001</t>
  </si>
  <si>
    <t>T04337100001</t>
  </si>
  <si>
    <t>T04337120001</t>
  </si>
  <si>
    <t>T04337140001</t>
  </si>
  <si>
    <t>T04337160001</t>
  </si>
  <si>
    <t>T04337180001</t>
  </si>
  <si>
    <t>T04337200001</t>
  </si>
  <si>
    <t>T04337220001</t>
  </si>
  <si>
    <t>T04337240001</t>
  </si>
  <si>
    <t>T04337260001</t>
  </si>
  <si>
    <t>T04337280001</t>
  </si>
  <si>
    <t>T04337300001</t>
  </si>
  <si>
    <t>T04337320001</t>
  </si>
  <si>
    <t>T04337340001</t>
  </si>
  <si>
    <t>T04337360001</t>
  </si>
  <si>
    <t>T04337380001</t>
  </si>
  <si>
    <t>T04337400001</t>
  </si>
  <si>
    <t>T04337420001</t>
  </si>
  <si>
    <t>T04337440001</t>
  </si>
  <si>
    <t>T04337460001</t>
  </si>
  <si>
    <t>T04337480001</t>
  </si>
  <si>
    <t>T04337500001</t>
  </si>
  <si>
    <t>T04337520001</t>
  </si>
  <si>
    <t>T04337540001</t>
  </si>
  <si>
    <t>T04337560001</t>
  </si>
  <si>
    <t>T04337580001</t>
  </si>
  <si>
    <t>T04337600001</t>
  </si>
  <si>
    <t>T04337620001</t>
  </si>
  <si>
    <t>T04337640001</t>
  </si>
  <si>
    <t>T04337660001</t>
  </si>
  <si>
    <t>T04337680001</t>
  </si>
  <si>
    <t>T04337700001</t>
  </si>
  <si>
    <t>T04337720001</t>
  </si>
  <si>
    <t>T04337740001</t>
  </si>
  <si>
    <t>T04337760001</t>
  </si>
  <si>
    <t>T04337780001</t>
  </si>
  <si>
    <t>T04337800001</t>
  </si>
  <si>
    <t>T04337820001</t>
  </si>
  <si>
    <t>T04337840001</t>
  </si>
  <si>
    <t>T04337860001</t>
  </si>
  <si>
    <t>T04337880001</t>
  </si>
  <si>
    <t>T04337900001</t>
  </si>
  <si>
    <t>T04337920001</t>
  </si>
  <si>
    <t>T04337940001</t>
  </si>
  <si>
    <t>T04337960001</t>
  </si>
  <si>
    <t>T04337980001</t>
  </si>
  <si>
    <t>T04338000001</t>
  </si>
  <si>
    <t>T04338020001</t>
  </si>
  <si>
    <t>T04338040001</t>
  </si>
  <si>
    <t>T04338060001</t>
  </si>
  <si>
    <t>T04338080001</t>
  </si>
  <si>
    <t>T04338100001</t>
  </si>
  <si>
    <t>T04338120001</t>
  </si>
  <si>
    <t>T04338140001</t>
  </si>
  <si>
    <t>T04338160001</t>
  </si>
  <si>
    <t>T04338180001</t>
  </si>
  <si>
    <t>T04338200001</t>
  </si>
  <si>
    <t>T04338220001</t>
  </si>
  <si>
    <t>T04338240001</t>
  </si>
  <si>
    <t>T04338260001</t>
  </si>
  <si>
    <t>T04338280001</t>
  </si>
  <si>
    <t>T04338300001</t>
  </si>
  <si>
    <t>T04338320001</t>
  </si>
  <si>
    <t>T04338340001</t>
  </si>
  <si>
    <t>T04338360001</t>
  </si>
  <si>
    <t>T04338390001</t>
  </si>
  <si>
    <t>T04338410001</t>
  </si>
  <si>
    <t>T04338430001</t>
  </si>
  <si>
    <t>T04338450001</t>
  </si>
  <si>
    <t>T04338470001</t>
  </si>
  <si>
    <t>T04338490001</t>
  </si>
  <si>
    <t>T04338510001</t>
  </si>
  <si>
    <t>T04338530001</t>
  </si>
  <si>
    <t>T04338550001</t>
  </si>
  <si>
    <t>T04338570001</t>
  </si>
  <si>
    <t>T04338590001</t>
  </si>
  <si>
    <t>T04338610001</t>
  </si>
  <si>
    <t>T04338630001</t>
  </si>
  <si>
    <t>T04338650001</t>
  </si>
  <si>
    <t>T04338670001</t>
  </si>
  <si>
    <t>T04338690001</t>
  </si>
  <si>
    <t>T04338710001</t>
  </si>
  <si>
    <t>T04338730001</t>
  </si>
  <si>
    <t>T04338750001</t>
  </si>
  <si>
    <t>T04338770001</t>
  </si>
  <si>
    <t>T04338790001</t>
  </si>
  <si>
    <t>T04338810001</t>
  </si>
  <si>
    <t>T04338830001</t>
  </si>
  <si>
    <t>T04338850001</t>
  </si>
  <si>
    <t>T04338870001</t>
  </si>
  <si>
    <t>T04338890001</t>
  </si>
  <si>
    <t>T04338910001</t>
  </si>
  <si>
    <t>T04338930001</t>
  </si>
  <si>
    <t>T04338950001</t>
  </si>
  <si>
    <t>T04338970001</t>
  </si>
  <si>
    <t>T04338990001</t>
  </si>
  <si>
    <t>T04339010001</t>
  </si>
  <si>
    <t>T04339030001</t>
  </si>
  <si>
    <t>T04339050001</t>
  </si>
  <si>
    <t>T04339070001</t>
  </si>
  <si>
    <t>T04339090001</t>
  </si>
  <si>
    <t>T04339110001</t>
  </si>
  <si>
    <t>T04339130001</t>
  </si>
  <si>
    <t>T04339150001</t>
  </si>
  <si>
    <t>T04339170001</t>
  </si>
  <si>
    <t>T04339190001</t>
  </si>
  <si>
    <t>T04339210001</t>
  </si>
  <si>
    <t>T04339230001</t>
  </si>
  <si>
    <t>T04339250001</t>
  </si>
  <si>
    <t>O20317030002</t>
  </si>
  <si>
    <t>G19188940003</t>
  </si>
  <si>
    <t>G19188970003</t>
  </si>
  <si>
    <t>G19190580001</t>
  </si>
  <si>
    <t>G19190580003</t>
  </si>
  <si>
    <t>G19190730003</t>
  </si>
  <si>
    <t>G19196140003</t>
  </si>
  <si>
    <t>G19196170003</t>
  </si>
  <si>
    <t>G19201220001</t>
  </si>
  <si>
    <t>G19201230001</t>
  </si>
  <si>
    <t>G19201240001</t>
  </si>
  <si>
    <t>G19201250001</t>
  </si>
  <si>
    <t>G19201280002</t>
  </si>
  <si>
    <t>G19201710002</t>
  </si>
  <si>
    <t>G19201740002</t>
  </si>
  <si>
    <t>G19201770002</t>
  </si>
  <si>
    <t>G19201800002</t>
  </si>
  <si>
    <t>G19201830002</t>
  </si>
  <si>
    <t>00099021001 DEP.DE CHEQ.AJENOS,RET.DE CAM.,CONCEPTO: SALVATIERRA NEGRETE LILIANA,DEP.: BANCO UNION S.A. , PROCEDENCIA: BANCO UNION S.A., CHEQUE: 182427, FECHA DE EMISION:30/05/2022</t>
  </si>
  <si>
    <t>NUMERO DE LIBRETA CUT: 00099021001 OPERACIÓN E18  TRANSFERENCIA DEL SISTEMA FINANCIERO POR CUENTA DE TERCEROS  A LA CUT devolucion pagos de CC no cobrados septiembre 2021</t>
  </si>
  <si>
    <t>00099021001 DEP.DE CHEQ.AJENOS,RET.DE CAM.,CONCEPTO: COMPENSACION MENSUAL DE COTIZACIONES,DEP.: FUTURO DE BOLIVIA SA AFP , PROCEDENCIA: BANCO DE CREDITO DE BOLIVIA S.A., CHEQUE: 67131, FECHA DE EMISION:01/06/2022</t>
  </si>
  <si>
    <t>00099021001 DEP.DE CHEQ.AJENOS,RET.DE CAM.,CONCEPTO: FRACCION COMPLEMENTARIA MENSUAL,DEP.: FUTURO DE BOLIVIA SA AFP , PROCEDENCIA: BANCO DE CREDITO DE BOLIVIA S.A., CHEQUE: 67132, FECHA DE EMISION:01/06/2022</t>
  </si>
  <si>
    <t>TRANSFERENCIA DE FONDOS AL EXTERIOR A SOLICITUD DE AGENCIA BOLIVIANA DE ENERGIA SEGUN SOLICITUD 15853 REF: INVAP SE PAGO CERTIFICADO DE AVANCE N 65 ORIGEN EXTRANJERO CORRESPONDIENTE A LOS COMPONENTES DE DISENO DEFINITIVO E IGENIERIA DIRECCION DE PROYECTOS GESTION Y SERVICIOS DE ORIGEN EXTRANJERO RED LIB. 00099021001 TGN-RECURSOS ORDINARIOS (3987)</t>
  </si>
  <si>
    <t>TRANSFERENCIA DE FONDOS AL EXTERIOR A SOLICITUD DE AGENCIA BOLIVIANA DE ENERGIA SEGUN SOLICITUD 15852 REF: INVAP SE PAGO CERTIFICADO DE AVANCE N 67 ORIGEN EXTRANJERO CORRESPONDIENTE A LOS COMPONENTES DE DISENO DEFINITIVO E IGENIERIA DIRECCION DE PROYECTOS GESTION Y SERVICIOS DE ORIGEN EXTRANJERO RED LIB. 00099021001 TGN-RECURSOS ORDINARIOS (3987)</t>
  </si>
  <si>
    <t>00099021001 DEPOSITO DE EFECTIVO, DEPOSITANTE: MARIA ELENA COLUMBA COSSIO, CONCEPTO: REVERSION DE BOLETA DE HABE MENSUAL, CUENTA DE DEPOSITO: CUENTA UNICA DEL TESORO</t>
  </si>
  <si>
    <t>00099021001 DEP.DE CHEQ.AJENOS,RET.DE CAM.,CONCEPTO: DEVOLUCION DE CC NO COBRADA FEBRERO 2022,DEP.: LA VITALICIA SEGUROS Y REASEGUROS DE VIDA S.A. , PROCEDENCIA: BANCO BISA S.A., CHEQUE: 79956, FECHA DE EMISION:02/06/2022</t>
  </si>
  <si>
    <t>00099021001 DEPOSITO DE EFECTIVO, DEPOSITANTE: MARÍA ELENA COLUMBA COSSIO, CONCEPTO: REVERSION BOLETA DE HABER MENSUAL (MARZO 2022), CUENTA DE DEPOSITO: CUENTA UNICA DEL TESORO</t>
  </si>
  <si>
    <t>00099021001 DEPOSITO DE EFECTIVO, DEPOSITANTE: MIRKO HERRERA ARAUZ, CONCEPTO: DEVOLUCION DE REFRIGERIO DEL PROYECTO DE GANADERIA, CUENTA DE DEPOSITO: CUENTA UNICA DEL TESORO</t>
  </si>
  <si>
    <t>00099021001 DEP.DE CHEQ.AJENOS,RET.DE CAM.,CONCEPTO: FRACION COMPLEMENTARIA MENSUAL,DEP.: FUTURO DE BOLIVIA S.A. AFP , PROCEDENCIA: BANCO DE CREDITO DE BOLIVIA S.A., CHEQUE: 67146, FECHA DE EMISION:06/06/2022</t>
  </si>
  <si>
    <t>00099021001 DEP.DE CHEQ.AJENOS,RET.DE CAM.,CONCEPTO: FRACCION COMPLEMENTARIO MENSUAL,DEP.: FUTURO DE BOLIVIA S.A. AFP , PROCEDENCIA: BANCO DE CREDITO DE BOLIVIA S.A., CHEQUE: 67147, FECHA DE EMISION:06/06/2022</t>
  </si>
  <si>
    <t>00099021001 DEPOSITO DE EFECTIVO, DEPOSITANTE: GERMAN LUIS CARDENAS ESPINOZA, CONCEPTO: DEPÓSITO COBRO DE BONO DE FALLECIDO, CUENTA DE DEPOSITO: CUENTA UNICA DEL TESORO</t>
  </si>
  <si>
    <t>00099021001 DEPOSITO DE EFECTIVO, DEPOSITANTE: MIRKO HERRERA ARAUZ, CONCEPTO: DEVOLUCIÓN DE REFRIGERIO DEL PROYECTO DE GANADERIA, CUENTA DE DEPOSITO: CUENTA UNICA DEL TESORO</t>
  </si>
  <si>
    <t>PAGO A BID PRÉSTAMO 987-SF-BO VCTO. 07-06-2022 POR CUENTA DE FNDR SEGÚN NOTA COD.LIQ. 016155 DE FECHA 06-06-2022, VALOR 07-06-2022 CAPITAL USD 175.731,82 INTERESES USD 249.264,05 LIBRETA N° 00099021001 TGN-RECURSOS ORDINARIOS 3987 - ALIVIO MDRI</t>
  </si>
  <si>
    <t>00099021001 DEPOSITO DE EFECTIVO, DEPOSITANTE: SERVICIO DEPARTAMENTAL DE SALUD - SEDES, CONCEPTO: REMUNERACION MAXIMA PERMITIDA EN EL SECTOR PUBLICO MAYO 2022, CUENTA DE DEPOSITO: CUENTA UNICA DEL TESORO</t>
  </si>
  <si>
    <t>00099021001 DEPOSITO DE EFECTIVO, DEPOSITANTE: CARLOS DENCEL PELAEZ PACHECO, CONCEPTO: REMUNERACION MAXIMA PERMITIDA ABRIL 2022, CUENTA DE DEPOSITO: CUENTA UNICA DEL TESORO</t>
  </si>
  <si>
    <t>00099021001 DEPOSITO DE EFECTIVO, DEPOSITANTE: CARLOS DENCEL PELAEZ PACHECO, CONCEPTO: REMUNERACION MAXIMA PERMITIDA MAYO 2022, CUENTA DE DEPOSITO: CUENTA UNICA DEL TESORO</t>
  </si>
  <si>
    <t>00099021001 DEPOSITO DE EFECTIVO, DEPOSITANTE: BANHER VLADIMIR CHAMBI QUISPE, CONCEPTO: REVERSION DE BOLETA DE HABER MENSUAL 2022/2, CUENTA DE DEPOSITO: CUENTA UNICA DEL TESORO</t>
  </si>
  <si>
    <t>00099021001 DEP.DE CHEQ.AJENOS,RET.DE CAM.,CONCEPTO: COMPENSACIÓN MENSUAL COTIZACION,DEP.: FUTURO DE BOLIVIA S.A. AFP , PROCEDENCIA: BANCO DE CREDITO DE BOLIVIA S.A., CHEQUE: 67218, FECHA DE EMISION:08/06/2022</t>
  </si>
  <si>
    <t>00099021001 DEP.DE CHEQ.AJENOS,RET.DE CAM.,CONCEPTO: FRACCIÓN COMPLEMENTARIA MENSUAL,DEP.: FUTURO DE BOLIVIA S.A. AFP , PROCEDENCIA: BANCO DE CREDITO DE BOLIVIA S.A., CHEQUE: 67219, FECHA DE EMISION:08/06/2022</t>
  </si>
  <si>
    <t>00099021001 DEP.DE CHEQ.AJENOS,RET.DE CAM.,CONCEPTO: DEVOLUCION DE FONDOS CASO FALLECIDO CONCILIACION FEBRERO /2022,DEP.: SEGUROS PROVIDA SA , PROCEDENCIA: BANCO NACIONAL DE BOLIVIA S.A., CHEQUE: 4350612, FECHA DE EMISION:09/06/2022</t>
  </si>
  <si>
    <t>00099021001 DEP.DE CHEQ.AJENOS,RET.DE CAM.,CONCEPTO: DEVOLUCION DE FONDOS CASO NO COBRADO CONCILIACION FEBRERO 2022,DEP.: SEGUROS PROVIDA SA , PROCEDENCIA: BANCO NACIONAL DE BOLIVIA S.A., CHEQUE: 2312850, FECHA DE EMISION:09/06/2022</t>
  </si>
  <si>
    <t>00587012019 DEP.DE CHEQ.AJENOS,RET.DE CAM.,CONCEPTO: INGRESOS DE EMAPA,DEP.: E.B.C. , PROCEDENCIA: BANCO UNION S.A., CHEQUE: 1669, FECHA DE EMISION:09/06/2022</t>
  </si>
  <si>
    <t>A:00099021001 A:00099021001 A fin de atender el requerimiento de la Unidad de Administración e Información Salarial (UAIS), con nota interna CITE: MEFP/VTCP/DGPOT/UAIS/N°1162/2022 e informe CITE: MEFP/VTCP/DGPOT/UAIS/ N°90/2022 en la cual solicita la reversión definitiva de las boletas de pago consignadas en el Comprobante de Pago N°18981 (H.R. 6-5034-R).</t>
  </si>
  <si>
    <t>NUMERO DE LIBRETA CUT: 00548022001 OPERACIÓN E75 TRANSFERENCIA DE  LA CUENTA FISCAL BUN A LA CUT EN MN TRANSFERENCIA DE FONDOS A SOLICITUD DE: FABRICA DE MUNICIONES COFADENA CITE:FBM-GG:239/22 CUENTA CUT 3987  LIBRETA  NÂ°  00548022001 - COFADENA - FABRICA BOLIVIANA DE MUNICION</t>
  </si>
  <si>
    <t>||TRANSFERENCIA A LA CUENTA ÚNICA DEL TESORO POR REMUNERACIÓN MÁXIMA DEL SECTOR PÚBLICO DE MARCELINO ALIAGA LIMACHI Y SIKORINA BUSTAMANTE, CORRESPONDIENTE AL MES DE MAYO/2022, SEGÚN DOCUMENTOS ADJUNTOS Y ROC N° 437/2022 DEL DCR. TRANSFERENCIA REMUNERACIÓN MÁXIMA DE MARCELINO N. ALIAGA LIMACHI PAGO MAYO/2022 LIBRETA 00099021001</t>
  </si>
  <si>
    <t>||TRANSFERENCIA A LA CUENTA ÚNICA DEL TESORO POR REMUNERACIÓN MÁXIMA DEL SECTOR PÚBLICO DE MARCELINO ALIAGA LIMACHI Y SIKORINA BUSTAMANTE, CORRESPONDIENTE AL MES DE MAYO/2022, SEGÚN DOCUMENTOS ADJUNTOS Y ROC N° 437/2022 DEL DCR. TRANSFERENCIA REMUNERACIÓN MÁXIMA DE SIKORINA BUSTAMANTE PACO PAGO MAYO/2022 LIBRETA 00099021001</t>
  </si>
  <si>
    <t>00099021001 DEPOSITO DE EFECTIVO, DEPOSITANTE: RICARDO JAVIER AGUILAR AGRAMONT, CONCEPTO: PAGO EN EXCESO LICENCIA SIN GOCE DE HABERES GESTION 2021, CUENTA DE DEPOSITO: CUENTA UNICA DEL TESORO</t>
  </si>
  <si>
    <t>00099021001 DEPOSITO DE EFECTIVO, DEPOSITANTE: SEDES LA PAZ - VICTOR HUGO SORIA CASTILLO, CONCEPTO: DOBLE PERCEPCION SALARIAL MES JULIO 2012, CUENTA DE DEPOSITO: CUENTA UNICA DEL TESORO</t>
  </si>
  <si>
    <t>NUMERO DE LIBRETA CUT: 00099021001 OPERACIÓN E75 TRANSFERENCIA DE  LA CUENTA FISCAL BUN A LA CUT EN MN TRANSFERENCIA DE FONDOS A SOLICITUD DE: GOBIERNO AUTONOMO MUNICIPAL ORURO, CITE: UNID TES CRED PUB GAMO NÂ°162/2022 CUENTA CUT 3987  LIBRETA  NÂ°  00099021001 TGN-RECURSOS ORDINARIOS</t>
  </si>
  <si>
    <t>00099021001 DEP.DE CHEQ.AJENOS,RET.DE CAM.,CONCEPTO: AUT. DE AGUA POTABLE Y SANEAMIENTO BÁSICO DEVOL. INCAPACIDAD TEMPORAL FEBRERO/22,DEP.: CAJA PETROLERA DE SALUD , PROCEDENCIA: BANCO UNION S.A., CHEQUE: 19369, FECHA DE EMISION:13/06/2022</t>
  </si>
  <si>
    <t>PAGO A IDA PRÉSTAMO 5461-BO VCTO. 15-06-2022 POR CUENTA DE TGN , NTI. 016288 VALOR 15-06-2022 CAPITAL USD 95.086,20 INTERESES USD 48.039,88 CTA. 3987 CUENTA UNICA DEL TESORO  LIB. 00099021001 REF.: COMISIONES BANCARIAS</t>
  </si>
  <si>
    <t>00099021001 DEPOSITO DE EFECTIVO, DEPOSITANTE: MUSEO NACIONAL DE HISTORIA NATURAL, CONCEPTO: DEVOLUCIÓN POR VIATICOS ROSEMBER HURTADO ULLOA, CUENTA DE DEPOSITO: CUENTA UNICA DEL TESORO</t>
  </si>
  <si>
    <t>00099021001 DEPOSITO DE EFECTIVO, DEPOSITANTE: MUSEO NACIONAL DE HISTORIA NATURAL, CONCEPTO: DEVOLUCIÓN POR CONCEPTO VIATICOS, CUENTA DE DEPOSITO: CUENTA UNICA DEL TESORO</t>
  </si>
  <si>
    <t>00099021001 DEP.DE CHEQ.AJENOS,RET.DE CAM.,CONCEPTO: PAGO INCAPACIDADES TEMPORALES (REEMBOLSO) MINISTERIO DE ECONOMIA Y FINANZAS PÚBLICAS,DEP.: CAJA NACIONAL DE SALUD , PROCEDENCIA: BANCO UNION S.A., CHEQUE: 28492, FECHA DE EMISION:15/06/2022</t>
  </si>
  <si>
    <t>00099021001 DEP.DE CHEQ.AJENOS,RET.DE CAM.,CONCEPTO: PAGO INCAPACIDADES TEMPORALES (REEMBOLSO) MINISTERIO DE ECONOMIA Y FINANZAS PUBLICAS,DEP.: CAJA NACIONAL DE SALUD , PROCEDENCIA: BANCO UNION S.A., CHEQUE: 28493, FECHA DE EMISION:15/06/2022</t>
  </si>
  <si>
    <t>00423142001 DEP.DE CHEQ.AJENOS,RET.DE CAM.,CONCEPTO: ZEGARRA CAMACHO ANNEL DANNEZA,DEP.: BANCO UNION S.A. , PROCEDENCIA: BANCO UNION S.A., CHEQUE: 182437, FECHA DE EMISION:17/06/2022</t>
  </si>
  <si>
    <t>00099021001 DEP.DE CHEQ.AJENOS,RET.DE CAM.,CONCEPTO: PAGO INCAPACIDADES TEMPORALES (REEMBOLSO) MINISTERIO DE ECONOMIA Y FINANZAS PUBLICAS,DEP.: CAJA NACIONAL DE SALUD , PROCEDENCIA: BANCO UNION S.A., CHEQUE: 28491, FECHA DE EMISION:15/06/2022</t>
  </si>
  <si>
    <t>00099021001 DEP.DE CHEQ.AJENOS,RET.DE CAM.,CONCEPTO: PAGO INCAPACIDADES TEMPORALES (REEMBOLSO) MINISTERIO DE ECONOMIA Y FINANZAS PUBLICAS,DEP.: CAJA NACIONAL DE SALUD , PROCEDENCIA: BANCO UNION S.A., CHEQUE: 28432, FECHA DE EMISION:15/06/2022</t>
  </si>
  <si>
    <t>00099021001 DEP.DE CHEQ.AJENOS,RET.DE CAM.,CONCEPTO: PAGO INCAPACIDADES TEMPORALES (REEMBOLSO) MINISTERIO DE ECONOMIA Y FINANZAS PUBLICAS,DEP.: CAJA NACIONAL DE SALUD , PROCEDENCIA: BANCO UNION S.A., CHEQUE: 28431, FECHA DE EMISION:15/06/2022</t>
  </si>
  <si>
    <t>00099021001 DEP.DE CHEQ.AJENOS,RET.DE CAM.,CONCEPTO: PAGO INCAPACIDADES TEMPORALES (REEMBOLSO) MINISTERIO DE ECONOMIA Y FINANZAS PUBLICAS,DEP.: CAJA NACIONAL DE SALUD , PROCEDENCIA: BANCO UNION S.A., CHEQUE: 28486, FECHA DE EMISION:15/06/2022</t>
  </si>
  <si>
    <t>00099021001 DEP.DE CHEQ.AJENOS,RET.DE CAM.,CONCEPTO: PAGO DE INCAPACIDADES TEMPORALES (REEMBOLSO) MINISTERIO DE ECONOMIA Y FINANZAS PUBLICAS,DEP.: CAJA NACIONAL DE SALUD , PROCEDENCIA: BANCO UNION S.A., CHEQUE: 28500, FECHA DE EMISION:17/06/2022</t>
  </si>
  <si>
    <t>00099021001 DEP.DE CHEQ.AJENOS,RET.DE CAM.,CONCEPTO: PAGO INCAPACIDADES TEMPORALES (REEMBOLSO) MINISTERIO DE ECONOMIA Y FINANZAS PUBLICAS,DEP.: CAJA NACIONAL DE SALUD , PROCEDENCIA: BANCO UNION S.A., CHEQUE: 28494, FECHA DE EMISION:17/06/2022</t>
  </si>
  <si>
    <t>00099021001 DEP.DE CHEQ.AJENOS,RET.DE CAM.,CONCEPTO: PAGO INCAPACIDADES TEMPORALES (REEMBOLSO) MINISTERIO DE ECONOMIA Y FINANZAS PUBLICAS,DEP.: CAJA NACIONAL DE SALUD , PROCEDENCIA: BANCO UNION S.A., CHEQUE: 28525, FECHA DE EMISION:17/06/2022</t>
  </si>
  <si>
    <t>00099021001 DEP.DE CHEQ.AJENOS,RET.DE CAM.,CONCEPTO: COMPENSACION MENSUAL COTIZACIONES,DEP.: FUTURO DE BOLIVIA SA AFP , PROCEDENCIA: BANCO DE CREDITO DE BOLIVIA S.A., CHEQUE: 67250, FECHA DE EMISION:15/06/2022</t>
  </si>
  <si>
    <t>00099021001 DEP.DE CHEQ.AJENOS,RET.DE CAM.,CONCEPTO: FRACCION COMPLEMENTARIA MENSUAL,DEP.: FUTURO DE BOLIVIA SA AFP , PROCEDENCIA: BANCO DE CREDITO DE BOLIVIA S.A., CHEQUE: 67251, FECHA DE EMISION:15/06/2022</t>
  </si>
  <si>
    <t>00099021001 DEPOSITO DE EFECTIVO, DEPOSITANTE: BISONTE SRL, CONCEPTO: DEVOLUCION PAGO ENERGIA ELECTRICA Y AGUA (NOV, DIC,2021) (ENR, FEB, MAR, ABR 2022), CUENTA DE DEPOSITO: CUENTA UNICA DEL TESORO</t>
  </si>
  <si>
    <t>00099021001 DEPOSITO DE EFECTIVO, DEPOSITANTE: JAVIER AGUSTIN BURGOA VARGAS, CONCEPTO: DEVOLUCIÓN EXCESO SALARIO DOCENCIA ABRIL 2022, CUENTA DE DEPOSITO: CUENTA UNICA DEL TESORO</t>
  </si>
  <si>
    <t>PAGO A BANCO EUROPEO DE INV PRÉSTAMO FIN 82800 VCTO. 21-06-2022 POR CUENTA DE TGN , NTI. 016330 VALOR 22-06-2022 CAPITAL USD 519.598,29 INTERESES USD 80.962,39 CTA. 3987 CUENTA UNICA DEL TESORO  LIB. 00099021001 REF.: COMISIONES BANCARIAS</t>
  </si>
  <si>
    <t>PAGO A BANCO EUROPEO DE INV PRÉSTAMO FIN 82800 VCTO. 21-06-2022 POR CUENTA DE TGN , NTI. 016329 VALOR 22-06-2022 CAPITAL USD 432.356,72 INTERESES USD 72.494,87 CTA. 3987 CUENTA UNICA DEL TESORO  LIB. 00099021001 REF.: COMISIONES BANCARIAS</t>
  </si>
  <si>
    <t>||COBRO DE ÚTILES DE ESCRITORIO POR REGULARIZACIÓN DE NUESTRO COMPROBANTE S-1034969 DE 9/06/2022 POR COBRO DE COMISIONES QUE EFECTUA EL BANCO DE ESPAÑA POR PAGO DEL PRÉSTAMO FIDA E-7-BO, SEGÚN NOTA MEFP/VTCP/DGCP/UODP/N°452/2022 DEL 20/06/2022. LIBRETA 00099021001 TGN RECURSOS ORDINARIOS (3987) REF.: ÚTILES DE ESCRITORIO</t>
  </si>
  <si>
    <t>00155012001 DEPOSITO DE EFECTIVO, DEPOSITANTE: DIRECCION NOTARIADO PLURINACIONAL, CONCEPTO: DEVOLUCION TAAS AEROPUERTARIAS Y FACTURA ELECTRÓNICA, CUENTA DE DEPOSITO: CUENTA UNICA DEL TESORO</t>
  </si>
  <si>
    <t>00099021001 DEPOSITO DE EFECTIVO, DEPOSITANTE: JASCEMINE XIOMARA DE LA RIVA SANDOVAL, CONCEPTO: REGULARIZACION POR TOPE SALARIAL MAYO 2022, CUENTA DE DEPOSITO: CUENTA UNICA DEL TESORO</t>
  </si>
  <si>
    <t>NUMERO DE LIBRETA CUT: 00099021001 OPERACIÓN E75 TRANSFERENCIA DE  LA CUENTA FISCAL BUN A LA CUT EN MN TRANSFERENCIA DE FONDOS A SOLICITUD DE: GOBIERNO AUTONOMO DEPARTAMENTAL DE ORURO, CITE: GAD-ORU/SDAFP/UF/ATCP/CE-0122/2022 CUENTA CUT 3987  LIBRETA  NÂ°  00099021001 TGN-RECURSOS ORDINARIOS</t>
  </si>
  <si>
    <t>00099021001 DEPOSITO DE EFECTIVO, DEPOSITANTE: RAUL VITALIANO CHIPANA YANA, CONCEPTO: DEVOLUCION, CUENTA DE DEPOSITO: CUENTA UNICA DEL TESORO</t>
  </si>
  <si>
    <t>00099021001 DEPOSITO DE EFECTIVO, DEPOSITANTE: APARICIA AYDEE CRISPIN ARGANDOÑA CI 3068379 OR, CONCEPTO: DEVOLUCION, CUENTA DE DEPOSITO: CUENTA UNICA DEL TESORO</t>
  </si>
  <si>
    <t>00099021001 DEPOSITO DE EFECTIVO, DEPOSITANTE: GUADALUPE COYO QUENTA, CONCEPTO: DEVOLUCIÓN DE FONDOS ASIGNADOS PARA VIATICOS PREVENTIVOS 1455, CUENTA DE DEPOSITO: CUENTA UNICA DEL TESORO</t>
  </si>
  <si>
    <t>00099021001 DEP.DE CHEQ.AJENOS,RET.DE CAM.,CONCEPTO: AUTORIDAD IMPUG TRIBUTARIA DEVOLUCION INCAPACIDAD TEMPORAL MARZO/22,DEP.: CAJA PETROLERA DE SALUD , PROCEDENCIA: BANCO UNION S.A., CHEQUE: 19429, FECHA DE EMISION:28/06/2022</t>
  </si>
  <si>
    <t>PROVISION DE FONDOS A SOLICITUD DE YACIMIENTOS PETROLIFEROS FISCALES BOLIVIANOS SEGUN SOLICITUD YPFB-0185-2022 REF: PAGO AL TESORO GENERAL DE LA NACION PARTICIPACION DE LA PRODUCCION MARZO 2022 LIB. 00099021001 TGN YPFB PARTICIPACION 6% PRODUCCIÓN BRUTA DE HIDROCARBUROS BOCA DE POZO</t>
  </si>
  <si>
    <t>NUMERO DE LIBRETA CUT: 00099021001 OPERACIÓN E18  TRANSFERENCIA DEL SISTEMA FINANCIERO POR CUENTA DE TERCEROS  A LA CUT devolucion pagos de cc no cobrados octubre 2021</t>
  </si>
  <si>
    <t>00099021001 DEPOSITO DE EFECTIVO, DEPOSITANTE: COMUNITARY TOURS OF LIFE SRL, CONCEPTO: DEVOLUCIÓN POR CAMBIO DE BOLETA, CUENTA DE DEPOSITO: CUENTA UNICA DEL TESORO</t>
  </si>
  <si>
    <t>00099021001 DEP.DE CHEQ.AJENOS,RET.DE CAM.,CONCEPTO: DEVOLUCION COTIZACION EXCESO,DEP.: FUTURO DE BOLIVIA S.A. AFP , PROCEDENCIA: BANCO DE CREDITO DE BOLIVIA S.A., CHEQUE: 67282, FECHA DE EMISION:28/06/2022</t>
  </si>
  <si>
    <t>00099021001 DEP.DE CHEQ.AJENOS,RET.DE CAM.,CONCEPTO: COMPENSACIÓN MENSUAL DE COTIZACION,DEP.: FUTURO DE BOLIVIA SA AFP , PROCEDENCIA: BANCO DE CREDITO DE BOLIVIA S.A., CHEQUE: 67288, FECHA DE EMISION:29/06/2022</t>
  </si>
  <si>
    <t>00099021001 DEP.DE CHEQ.AJENOS,RET.DE CAM.,CONCEPTO: FRACCION COMPLEMENTARIA MENSUAL,DEP.: FUTURO DE BOLIVIA SA AFP , PROCEDENCIA: BANCO DE CREDITO DE BOLIVIA S.A., CHEQUE: 67287, FECHA DE EMISION:29/06/2022</t>
  </si>
  <si>
    <t>00099021001 DEPOSITO DE EFECTIVO, DEPOSITANTE: AUTORIDAD DE SUPERVISION DE SERVICIOS FINANCIEROS, CONCEPTO: POR RE AJUSTE TARIFARIO Y PENALIDAD, CUENTA DE DEPOSITO: CUENTA UNICA DEL TESORO</t>
  </si>
  <si>
    <t>PAGO A NATIXIS FRANCIA PRÉSTAMO 931-OB1 VCTO. 30-06-2022 POR CUENTA DE SEMAPA , VALOR 30-06-2022 CAPITAL EUR 26.208,00 INTERESES EUR 952,88 LIB. 00099031002 RECUP.DIFERENCIALES CAPITAL E INTERES-CRED.EXT.</t>
  </si>
  <si>
    <t>PAGO A NATIXIS FRANCIA PRÉSTAMO 931-OA1 VCTO. 30-06-2022 POR CUENTA DE GMSCZ , VALOR 30-06-2022 CAPITAL EUR 110.336,00 INTERESES EUR 10.525,71 LIB. 00099031002 RECUP.DIFERENCIALES CAPITAL E INTERES-CRED.EXT.</t>
  </si>
  <si>
    <t>PAGO PRÉSTAMO KFW ALEMANIA KfW 199365263 VCTO. 30-06-2022 POR CUENTA DE TGN , NTI. 016194 VALOR 30-06-2022 CAPITAL EUR 60.857,12 INTERESES EUR 5.477,14 CTA. 3987 CUENTA UNICA DEL TESORO  LIB. 00099021001</t>
  </si>
  <si>
    <t>PAGO PRÉSTAMO KFW ALEMANIA KfW 199365263 VCTO. 30-06-2022 POR CUENTA DE TGN , NTI. 016194 VALOR 30-06-2022 CAPITAL EUR 60.857,12 INTERESES EUR 5.477,14 CTA. 3987 CUENTA UNICA DEL TESORO  LIB. 00099021001 REF.: COMISIONES BANCARIAS</t>
  </si>
  <si>
    <t>PAGO A KFW ALEMANIA PRÉSTAMO KfW 199565359 VCTO. 30-06-2022 POR CUENTA DE GOB.AUT.DEPT.STCRUZ , VALOR 30-06-2022 CAPITAL EUR 42.000,00 INTERESES EUR 24.261,32 LIB. 00099031002 RECUP.DIFERENCIALES CAPITAL E INTERES-CRED.EXT.</t>
  </si>
  <si>
    <t>TRANSFERENCIA DE FONDOS AL EXTERIOR A SOLICITUD DE AGENCIA BOLIVIANA DE ENERGIA SEGUN SOLICITUD 16062 REF: NUCADVISOR PAGO CORRESPONDIENTE AL AC N 31 DEL CONTRATO DE ADHESION SERVICIO DE SEGUIMIENTO Y MONITOREO Y CONTROL CON NUCADVISOR PARA EL CONTRATO DE CIDTN SEGUN NOTA INTERNA 0178 2022 INFORME 0 LIB. 00099021001 TGN-RECURSOS ORDINARIOS (3987)</t>
  </si>
  <si>
    <t>TRANSFERENCIA DE FONDOS AL EXTERIOR A SOLICITUD DE AGENCIA BOLIVIANA DE ENERGIA SEGUN SOLICITUD 16066 REF: NUCADVISOR PAGO CORRESPONDIENTE AL AC N 21 DEL CONTRATO DE ADHESION SERVICIO DE SEGUIMIENTO Y MONITOREO Y CONTROL CON NUCADVISOR PARA EL CONTRATO DE CIDTN SEGUN NOTA INTERNA 167 2022 INFORME 08 LIB. 00099021001 TGN-RECURSOS ORDINARIOS (3987)</t>
  </si>
  <si>
    <t>COMSIONES BANCARIAS POR PAGO PRÉSTAMO KFW ALEMANIA 1993 65 263 VCTO. 30-06-2022 POR CUENTA DE TGN SEGÚN NOTA COD.LIQ. 016177 DE FECHA 28-06-2022, VALOR 30-06-2022 CAPITAL UFV 663.953,72 INTERESES UFV 59.755,84 LIBRETA N°00099021001 TGN-RECURSOS ORDINARIOS (3987) REF.: COMISIONES BANCARIAS</t>
  </si>
  <si>
    <t>PAGO PRÉSTAMO KFW ALEMANIA 1993 65 263 VCTO. 30-06-2022 POR CUENTA DE TGN SEGÚN NOTA COD.LIQ. 016177 DE FECHA 28-06-2022, VALOR 30-06-2022 CAPITAL UFV 663.953,72 INTERESES UFV 59.755,84 LIBRETA N°00099021001 TGN-RECURSOS ORDINARIOS (3987)</t>
  </si>
  <si>
    <t>COMSIONES BANCARIAS POR PAGO PRÉSTAMO KFW ALEMANIA I-H-047 VCTO. 30-06-2022 POR CUENTA DE TGN SEGÚN NOTA COD. LIQ. 016176 DE FECHA 28-06-2022, VALOR 30-06-2022 CAPITAL UFV 943.562,09 INTERESES UFV 74.603,56 LIBRETA N°00099021001 TGN-RECURSOS ORDINARIOS (3987) REF.: COMISIONES BANCARIAS</t>
  </si>
  <si>
    <t>PAGO PRÉSTAMO KFW ALEMANIA I-H-047 VCTO. 30-06-2022 POR CUENTA DE TGN SEGÚN NOTA COD. LIQ. 016176 DE FECHA 28-06-2022, VALOR 30-06-2022 CAPITAL UFV 943.562,09 INTERESES UFV 74.603,56 LIBRETA N°00099021001 TGN-RECURSOS ORDINARIOS (3987)</t>
  </si>
  <si>
    <t>DIFERENCIAL POR PAGO PRÉSTAMO KFW ALEMANIA KfW 199265711 VCTO. 30-06-2022 POR CUENTA DE ENDE GUARACACHI S.A. SEGÚN NOTA  COD. LIQ. 016254 DE FECHA 20-06-2022, VALOR 30-06-2022 EUR 20.805,65 INTERESES EUR 4.184,98 LIBRETA NRO. 00099031002 RECUP. DIFERENCIALES CAPITAL E INTERESES CRED.EXT.</t>
  </si>
  <si>
    <t>DIFERENCIAL POR PAGO PRÉSTAMO KFW ALEMANIA KfW 199365263 VCTO. 30-06-2022 POR CUENTA DE EMPRESA CORANI SA SEGÚN NOTA EC-GAF-94/6-2022 DE FECHA 14-06-2022, VALOR 30-06-2022 CAPITAL EUR 21.514,46 INTERESES EUR 7.745,20 LIBRETA NRO. 00099031002 RECUP. DIFERENCIALES CAPITAL E INTERESES CRED.EXT.</t>
  </si>
  <si>
    <t>DIFERENCIAL POR PAGO PRÉSTAMO KFW ALEMANIA KfW 199665928 VCTO. 30-06-2022 POR CUENTA DE GOB.AUT.DEPT.CBBA SEGÚN NOTA 016190 DE FECHA 18-06-2022, VALOR 30-06-2022 CAPITAL UFV 1.494.264,18 INTERESES UFV 269.004,40 LIBRETA NRO. 00099031002 RECUP. DIFERENCIALES CAPITAL E INTERESES CRED.EXT.</t>
  </si>
  <si>
    <t>DIFERENCIAL POR PAGO PRÉSTAMO KFW ALEMANIA KfW 199865734 VCTO. 30-06-2022 POR CUENTA DE GOB.AUT.DEPT.CHUQUIS SEGÚN NOTA COD. LIQ. 016191 DE FECHA 28-06-2022, VALOR 30-06-2022 INTERESES UFV 179.707,58 LIBRETA NRO. 00099031002 RECUP. DIFERENCIALES CAPITAL E INTERESES CRED.EXT.</t>
  </si>
  <si>
    <t>DIFERENCIAL POR PAGO PRÉSTAMO KFW ALEMANIA KfW 199565359 VCTO. 30-06-2022 POR CUENTA DE GOB.AUT.DEPT.STCRUZ SEGÚN NOTA COD. LIQ.  016189 DE FECHA 26-06-2022, VALOR 30-06-2022 INTERESES UFV 336.604,00 LIBRETA NRO. 00099031002 RECUP. DIFERENCIALES CAPITAL E INTERESES CRED.EXT.</t>
  </si>
  <si>
    <t>DIFERENCIAL POR PAGO PRÉSTAMO KFW ALEMANIA KfW 198766453 VCTO. 30-06-2022 POR CUENTA DE GOB.AUT.DEPT.CHUQUIS SEGÚN NOTA COD. LIQ. 016174 DE FECHA 28-06-2022, VALOR 30-06-2022 INTERESES UFV 67.559,24 LIBRETA NRO. 00099031002 RECUP. DIFERENCIALES CAPITAL E INTERESES CRED.EXT.</t>
  </si>
  <si>
    <t>AJUSTE COMPLEMENTARIO POR REVALORIZACION SALDOS DE ACTIVOS DE RESERVA Y OBLIGACIONES MONEDA EXTRANJERA (DOLARES) Saldo MO = -143082425.92 ;Bs/Mo: 6.86000000000 ;Saldo Bs: -981545441.79</t>
  </si>
  <si>
    <t>AJUSTE COMPLEMENTARIO POR REVALORIZACION SALDOS DE ACTIVOS DE RESERVA Y OBLIGACIONES MONEDA EXTRANJERA (DOLARES) Saldo MO = -144331529.16 ;Bs/Mo: 6.86000000000 ;Saldo Bs: -990114290.02</t>
  </si>
  <si>
    <t>AJUSTE COMPLEMENTARIO POR REVALORIZACION SALDOS DE ACTIVOS DE RESERVA Y OBLIGACIONES MONEDA EXTRANJERA (DOLARES) Saldo MO = -208567765.07 ;Bs/Mo: 6.86000000000 ;Saldo Bs: -1430774868.39</t>
  </si>
  <si>
    <t>AJUSTE COMPLEMENTARIO POR REVALORIZACION SALDOS DE ACTIVOS DE RESERVA Y OBLIGACIONES MONEDA EXTRANJERA (DOLARES) Saldo MO = -171798121.22 ;Bs/Mo: 6.86000000000 ;Saldo Bs: -1178535111.55</t>
  </si>
  <si>
    <t>AJUSTE COMPLEMENTARIO POR REVALORIZACION SALDOS DE ACTIVOS DE RESERVA Y OBLIGACIONES MONEDA EXTRANJERA (DOLARES) Saldo MO = -162035587.07 ;Bs/Mo: 6.86000000000 ;Saldo Bs: -1111564127.32</t>
  </si>
  <si>
    <t>PAGO A IDA PRÉSTAMO 5461-BO VCTO. 15-06-2022 POR CUENTA DE TGN , NTI. 016288 VALOR 15-06-2022 CAPITAL USD 95.086,20 INTERESES USD 48.039,88 CTA. 5970 CUENTA UNICA DEL TESORO DOLARES AMERICANOS LIB. 00099021001</t>
  </si>
  <si>
    <t>AJUSTE COMPLEMENTARIO POR REVALORIZACION SALDOS DE ACTIVOS DE RESERVA Y OBLIGACIONES MONEDA EXTRANJERA (DOLARES) Saldo MO = -152753073.56 ;Bs/Mo: 6.86000000000 ;Saldo Bs: -1047886084.61</t>
  </si>
  <si>
    <t>AJUSTE COMPLEMENTARIO POR REVALORIZACION SALDOS DE ACTIVOS DE RESERVA Y OBLIGACIONES MONEDA EXTRANJERA (DOLARES) Saldo MO = -90427794.86 ;Bs/Mo: 6.86000000000 ;Saldo Bs: -620334672.73</t>
  </si>
  <si>
    <t>AJUSTE COMPLEMENTARIO POR REVALORIZACION SALDOS DE ACTIVOS DE RESERVA Y OBLIGACIONES MONEDA EXTRANJERA (DOLARES) Saldo MO = -90312482.13 ;Bs/Mo: 6.86000000000 ;Saldo Bs: -619543627.42</t>
  </si>
  <si>
    <t>PAGO A BANCO EUROPEO DE INV PRÉSTAMO FIN 82800 VCTO. 21-06-2022 POR CUENTA DE TGN , NTI. 016330 VALOR 22-06-2022 CAPITAL USD 519.598,29 INTERESES USD 80.962,39 CTA. 5970 CUENTA UNICA DEL TESORO DOLARES AMERICANOS LIB. 00099021001</t>
  </si>
  <si>
    <t>PAGO A BANCO EUROPEO DE INV PRÉSTAMO FIN 82800 VCTO. 21-06-2022 POR CUENTA DE TGN , NTI. 016329 VALOR 22-06-2022 CAPITAL USD 432.356,72 INTERESES USD 72.494,87 CTA. 5970 CUENTA UNICA DEL TESORO DOLARES AMERICANOS LIB. 00099021001</t>
  </si>
  <si>
    <t>||REGULARIZACIÓN DE NUESTRO COMPROBANTE S-1034969 DE 9/06/2022 POR COBRO DE COMISIONES QUE EFECTUA EL BANCO DE ESPAÑA POR PAGO DEL PRÉSTAMO FIDA E-7-BO, SEGÚN NOTA MEFP/VTCP/DGCP/UODP/N°452/2022 DE 20/06/2022. LIBRETA 00099021001 TGN RECURSOS ORDINARIOS DÓLARES AMERICANOS (5970)</t>
  </si>
  <si>
    <t>AJUSTE COMPLEMENTARIO POR REVALORIZACION SALDOS DE ACTIVOS DE RESERVA Y OBLIGACIONES MONEDA EXTRANJERA (DOLARES) Saldo MO = -97611167.55 ;Bs/Mo: 6.86000000000 ;Saldo Bs: -669612609.38</t>
  </si>
  <si>
    <t>AJUSTE COMPLEMENTARIO POR REVALORIZACION SALDOS DE ACTIVOS DE RESERVA Y OBLIGACIONES MONEDA EXTRANJERA (DOLARES) Saldo MO = -107500188.07 ;Bs/Mo: 6.86000000000 ;Saldo Bs: -737451290.17</t>
  </si>
  <si>
    <t>AJUSTE COMPLEMENTARIO POR REVALORIZACION SALDOS DE ACTIVOS DE RESERVA Y OBLIGACIONES MONEDA EXTRANJERA (DOLARES) Saldo MO = -207092479.06 ;Bs/Mo: 6.86000000000 ;Saldo Bs: -1420654406.33</t>
  </si>
  <si>
    <t>AJUSTE COMPLEMENTARIO POR REVALORIZACION SALDOS DE ACTIVOS DE RESERVA Y OBLIGACIONES MONEDA EXTRANJERA (DOLARES) Saldo MO = -196202399.50 ;Bs/Mo: 6.86000000000 ;Saldo Bs: -1345948460.59</t>
  </si>
  <si>
    <t>De: 00389012001 A:00099021001 Transferencia que realizamos a solicitud de la Dirección General de Administración y Finanzas Territoriales mediante nota interna CITE: MEFP/VTCP/DGAFT/USCFT/N°115/2022, por concepto de recuperaciones de la deu</t>
  </si>
  <si>
    <t>De: 00081014202 A:00099021001 De: 00081014202 A: 00099021001 A fin de atender el requerimiento del Ministerio de Obras Públicas Servicio y Vivienda con nota CITE: MOPSV/DGAA/N°373/2022 e informe CITE: INF/ MOPSV/VMTEL/UEPP N°0130/2022 en el</t>
  </si>
  <si>
    <t>10000044861107</t>
  </si>
  <si>
    <t xml:space="preserve">FUNDACIÓN CULTURAL DEL BCB - CENTRO CULTURAL SANTA CRUZ </t>
  </si>
  <si>
    <t>jun</t>
  </si>
  <si>
    <t>O20322080002</t>
  </si>
  <si>
    <t>B20322140002</t>
  </si>
  <si>
    <t>B20322160002</t>
  </si>
  <si>
    <t>J05064680002</t>
  </si>
  <si>
    <t>J05064690002</t>
  </si>
  <si>
    <t>J05064700002</t>
  </si>
  <si>
    <t>J05064710002</t>
  </si>
  <si>
    <t>J05064720002</t>
  </si>
  <si>
    <t>J05064730002</t>
  </si>
  <si>
    <t>O20326590002</t>
  </si>
  <si>
    <t>O20327250002</t>
  </si>
  <si>
    <t>B20325470002</t>
  </si>
  <si>
    <t>Q16475900002</t>
  </si>
  <si>
    <t>S10369950001</t>
  </si>
  <si>
    <t>O20333570002</t>
  </si>
  <si>
    <t>O20333590002</t>
  </si>
  <si>
    <t>O20333700002</t>
  </si>
  <si>
    <t>Q16487460002</t>
  </si>
  <si>
    <t>Q16487820002</t>
  </si>
  <si>
    <t>O20335910002</t>
  </si>
  <si>
    <t>O20336570002</t>
  </si>
  <si>
    <t>O20336810002</t>
  </si>
  <si>
    <t>F0009937</t>
  </si>
  <si>
    <t>J05072670002</t>
  </si>
  <si>
    <t>S10371820002</t>
  </si>
  <si>
    <t>S10371820003</t>
  </si>
  <si>
    <t>O20339120002</t>
  </si>
  <si>
    <t>O20340700002</t>
  </si>
  <si>
    <t>O20340710002</t>
  </si>
  <si>
    <t>B20338950002</t>
  </si>
  <si>
    <t>B20339200002</t>
  </si>
  <si>
    <t>B20339630002</t>
  </si>
  <si>
    <t>B20339640002</t>
  </si>
  <si>
    <t>B20339660002</t>
  </si>
  <si>
    <t>B20339750002</t>
  </si>
  <si>
    <t>O20343010002</t>
  </si>
  <si>
    <t>B20342360002</t>
  </si>
  <si>
    <t>B20342610002</t>
  </si>
  <si>
    <t>B20343170002</t>
  </si>
  <si>
    <t>B20343200002</t>
  </si>
  <si>
    <t>Servicio Plurinacional de Registro de Comercio</t>
  </si>
  <si>
    <t>O20346520002</t>
  </si>
  <si>
    <t>O20346870002</t>
  </si>
  <si>
    <t>O20347050002</t>
  </si>
  <si>
    <t>B20345900002</t>
  </si>
  <si>
    <t>O20351070002</t>
  </si>
  <si>
    <t>O20351080002</t>
  </si>
  <si>
    <t>B20349450002</t>
  </si>
  <si>
    <t>B20349480002</t>
  </si>
  <si>
    <t>B20349510002</t>
  </si>
  <si>
    <t>B20349530002</t>
  </si>
  <si>
    <t>Q16520950002</t>
  </si>
  <si>
    <t>Q16522050002</t>
  </si>
  <si>
    <t>Q16522080002</t>
  </si>
  <si>
    <t>O20353940002</t>
  </si>
  <si>
    <t>B20352680002</t>
  </si>
  <si>
    <t>B20353150002</t>
  </si>
  <si>
    <t>S10378180001</t>
  </si>
  <si>
    <t>O20357140002</t>
  </si>
  <si>
    <t>O20359470002</t>
  </si>
  <si>
    <t>O20359570002</t>
  </si>
  <si>
    <t>O20359590002</t>
  </si>
  <si>
    <t>B20358760002</t>
  </si>
  <si>
    <t>B20358790002</t>
  </si>
  <si>
    <t>B20358820002</t>
  </si>
  <si>
    <t>B20359320002</t>
  </si>
  <si>
    <t>B20359340002</t>
  </si>
  <si>
    <t>O20360510002</t>
  </si>
  <si>
    <t>O20360520002</t>
  </si>
  <si>
    <t>O20360550002</t>
  </si>
  <si>
    <t>O20363150002</t>
  </si>
  <si>
    <t>O20363410002</t>
  </si>
  <si>
    <t>B20362630002</t>
  </si>
  <si>
    <t>O20367090002</t>
  </si>
  <si>
    <t>O20367100002</t>
  </si>
  <si>
    <t>B20365560002</t>
  </si>
  <si>
    <t>F0010056</t>
  </si>
  <si>
    <t>Q16560110002</t>
  </si>
  <si>
    <t>Q16560280002</t>
  </si>
  <si>
    <t>O20368940002</t>
  </si>
  <si>
    <t>O20369000002</t>
  </si>
  <si>
    <t>B20369410002</t>
  </si>
  <si>
    <t>B20369430002</t>
  </si>
  <si>
    <t>B20369440002</t>
  </si>
  <si>
    <t>G19445550004</t>
  </si>
  <si>
    <t>Q16567370002</t>
  </si>
  <si>
    <t>O20373820002</t>
  </si>
  <si>
    <t>F0010085</t>
  </si>
  <si>
    <t>S10382980001</t>
  </si>
  <si>
    <t>S10383020001</t>
  </si>
  <si>
    <t>S10383080002</t>
  </si>
  <si>
    <t>S10383120001</t>
  </si>
  <si>
    <t>O20375610002</t>
  </si>
  <si>
    <t>O20377050002</t>
  </si>
  <si>
    <t>Q16578530002</t>
  </si>
  <si>
    <t>O20380180002</t>
  </si>
  <si>
    <t>B20379020002</t>
  </si>
  <si>
    <t>Q16587610002</t>
  </si>
  <si>
    <t>O20382960002</t>
  </si>
  <si>
    <t>B20382570002</t>
  </si>
  <si>
    <t>B20382590002</t>
  </si>
  <si>
    <t>G19489970003</t>
  </si>
  <si>
    <t>G19492800003</t>
  </si>
  <si>
    <t>G19492810003</t>
  </si>
  <si>
    <t>G19498730003</t>
  </si>
  <si>
    <t>L00049040003</t>
  </si>
  <si>
    <t>Q16592870002</t>
  </si>
  <si>
    <t>S10385880001</t>
  </si>
  <si>
    <t>S10386390003</t>
  </si>
  <si>
    <t>O20386890002</t>
  </si>
  <si>
    <t>B20386080002</t>
  </si>
  <si>
    <t>B20386110002</t>
  </si>
  <si>
    <t>B20386150002</t>
  </si>
  <si>
    <t>F0010143</t>
  </si>
  <si>
    <t>G19512960003</t>
  </si>
  <si>
    <t>S10388660003</t>
  </si>
  <si>
    <t>T04348250001</t>
  </si>
  <si>
    <t>T04348270001</t>
  </si>
  <si>
    <t>T04348290001</t>
  </si>
  <si>
    <t>T04348310001</t>
  </si>
  <si>
    <t>T04348330001</t>
  </si>
  <si>
    <t>T04348350001</t>
  </si>
  <si>
    <t>T04348370001</t>
  </si>
  <si>
    <t>T04348390001</t>
  </si>
  <si>
    <t>T04348410001</t>
  </si>
  <si>
    <t>T04348430001</t>
  </si>
  <si>
    <t>T04348450001</t>
  </si>
  <si>
    <t>T04348470001</t>
  </si>
  <si>
    <t>T04348490001</t>
  </si>
  <si>
    <t>T04348510001</t>
  </si>
  <si>
    <t>T04348530001</t>
  </si>
  <si>
    <t>T04348550001</t>
  </si>
  <si>
    <t>T04348570001</t>
  </si>
  <si>
    <t>T04348590001</t>
  </si>
  <si>
    <t>T04348610001</t>
  </si>
  <si>
    <t>T04348630001</t>
  </si>
  <si>
    <t>T04348650001</t>
  </si>
  <si>
    <t>T04348670001</t>
  </si>
  <si>
    <t>T04348690001</t>
  </si>
  <si>
    <t>T04348710001</t>
  </si>
  <si>
    <t>T04348730001</t>
  </si>
  <si>
    <t>T04348750001</t>
  </si>
  <si>
    <t>T04348770001</t>
  </si>
  <si>
    <t>T04348790001</t>
  </si>
  <si>
    <t>T04348810001</t>
  </si>
  <si>
    <t>T04348830001</t>
  </si>
  <si>
    <t>T04348850001</t>
  </si>
  <si>
    <t>T04348870001</t>
  </si>
  <si>
    <t>T04348890001</t>
  </si>
  <si>
    <t>T04348910001</t>
  </si>
  <si>
    <t>T04348930001</t>
  </si>
  <si>
    <t>T04348950001</t>
  </si>
  <si>
    <t>T04348970001</t>
  </si>
  <si>
    <t>T04348990001</t>
  </si>
  <si>
    <t>T04349010001</t>
  </si>
  <si>
    <t>T04349030001</t>
  </si>
  <si>
    <t>T04349050001</t>
  </si>
  <si>
    <t>T04349070001</t>
  </si>
  <si>
    <t>T04349090001</t>
  </si>
  <si>
    <t>T04349110001</t>
  </si>
  <si>
    <t>T04349130001</t>
  </si>
  <si>
    <t>T04349150001</t>
  </si>
  <si>
    <t>T04349170001</t>
  </si>
  <si>
    <t>T04349190001</t>
  </si>
  <si>
    <t>T04349210001</t>
  </si>
  <si>
    <t>T04349230001</t>
  </si>
  <si>
    <t>T04349250001</t>
  </si>
  <si>
    <t>T04349270001</t>
  </si>
  <si>
    <t>T04349290001</t>
  </si>
  <si>
    <t>T04349310001</t>
  </si>
  <si>
    <t>T04349330001</t>
  </si>
  <si>
    <t>T04349350001</t>
  </si>
  <si>
    <t>T04349370001</t>
  </si>
  <si>
    <t>T04349390001</t>
  </si>
  <si>
    <t>T04349410001</t>
  </si>
  <si>
    <t>T04349430001</t>
  </si>
  <si>
    <t>T04349450001</t>
  </si>
  <si>
    <t>T04349470001</t>
  </si>
  <si>
    <t>T04349490001</t>
  </si>
  <si>
    <t>T04349510001</t>
  </si>
  <si>
    <t>T04349530001</t>
  </si>
  <si>
    <t>T04349550001</t>
  </si>
  <si>
    <t>T04349570001</t>
  </si>
  <si>
    <t>T04349590001</t>
  </si>
  <si>
    <t>T04349610001</t>
  </si>
  <si>
    <t>T04349630001</t>
  </si>
  <si>
    <t>T04349650001</t>
  </si>
  <si>
    <t>T04349670001</t>
  </si>
  <si>
    <t>T04349690001</t>
  </si>
  <si>
    <t>T04349710001</t>
  </si>
  <si>
    <t>T04349730001</t>
  </si>
  <si>
    <t>T04349750001</t>
  </si>
  <si>
    <t>T04349770001</t>
  </si>
  <si>
    <t>T04349790001</t>
  </si>
  <si>
    <t>T04349810001</t>
  </si>
  <si>
    <t>T04349830001</t>
  </si>
  <si>
    <t>T04349850001</t>
  </si>
  <si>
    <t>T04349870001</t>
  </si>
  <si>
    <t>T04349890001</t>
  </si>
  <si>
    <t>T04349910001</t>
  </si>
  <si>
    <t>T04349930001</t>
  </si>
  <si>
    <t>T04349950001</t>
  </si>
  <si>
    <t>T04349970001</t>
  </si>
  <si>
    <t>T04349990001</t>
  </si>
  <si>
    <t>T04350010001</t>
  </si>
  <si>
    <t>T04350030001</t>
  </si>
  <si>
    <t>T04350050001</t>
  </si>
  <si>
    <t>T04350070001</t>
  </si>
  <si>
    <t>T04350090001</t>
  </si>
  <si>
    <t>T04350110001</t>
  </si>
  <si>
    <t>T04350130001</t>
  </si>
  <si>
    <t>T04350150001</t>
  </si>
  <si>
    <t>T04350170001</t>
  </si>
  <si>
    <t>T04350190001</t>
  </si>
  <si>
    <t>T04350210001</t>
  </si>
  <si>
    <t>T04350230001</t>
  </si>
  <si>
    <t>T04350250001</t>
  </si>
  <si>
    <t>T04350270001</t>
  </si>
  <si>
    <t>T04350290001</t>
  </si>
  <si>
    <t>T04350310001</t>
  </si>
  <si>
    <t>T04350330001</t>
  </si>
  <si>
    <t>T04350350001</t>
  </si>
  <si>
    <t>T04350370001</t>
  </si>
  <si>
    <t>T04350390001</t>
  </si>
  <si>
    <t>T04350410001</t>
  </si>
  <si>
    <t>T04350430001</t>
  </si>
  <si>
    <t>T04350450001</t>
  </si>
  <si>
    <t>T04350470001</t>
  </si>
  <si>
    <t>T04350490001</t>
  </si>
  <si>
    <t>00099021001 DEPOSITO DE EFECTIVO, DEPOSITANTE: JASCEMINE XIOMARA DE LA RIVA SANDOVAL, CONCEPTO: REGULARIZACION POR TOPE SALARIAL JUNIO 2022, CUENTA DE DEPOSITO: CUENTA UNICA DEL TESORO</t>
  </si>
  <si>
    <t>A:00099021001 A fin de atender el requerimiento de la Unidad de Administración e Información Salarial (UAIS), con nota interna CITE: MEFP/VTCP/DGPOT/UAIS/N°277/2022 e informe CITE: MEFP/VTCP/ DGPOT/UAIS/N°98/2022, en la cual solicita reversión definitiva de 17 boletas de diferentes entidades consignadas en el comprobante N° 18985 (H.R. 6-11566-R).</t>
  </si>
  <si>
    <t>00099021001 DEPOSITO DE EFECTIVO, DEPOSITANTE: FELICIANO HUANCA LAURA, CONCEPTO: DEVOLUCION DE COBRO INDEBIDO, CUENTA DE DEPOSITO: CUENTA UNICA DEL TESORO</t>
  </si>
  <si>
    <t>00099021001 DEPOSITO DE EFECTIVO, DEPOSITANTE: JUAN CARLOS MESCHWITZ ATTIE, CONCEPTO: DEVOLUCIÓN PREVENTIVO (1397), CUENTA DE DEPOSITO: CUENTA UNICA DEL TESORO</t>
  </si>
  <si>
    <t>00046104203 DEPOSITO DE EFECTIVO, DEPOSITANTE: JUAN CARLOS CHACON CONTRERAS, CONCEPTO: REVERSIÓN, CUENTA DE DEPOSITO: CUENTA UNICA DEL TESORO</t>
  </si>
  <si>
    <t>00099021001 DEPOSITO DE EFECTIVO, DEPOSITANTE: JOSÉ CHAMBI SIÑANI, CONCEPTO: DEVOLUCION DE SALDO EN FONDO EN AVANCE, CUENTA DE DEPOSITO: CUENTA UNICA DEL TESORO</t>
  </si>
  <si>
    <t>00099021001 DEP.DE CHEQ.AJENOS,RET.DE CAM.,CONCEPTO: DEVOLUCIÓN DE CC NO COBRADA MARZO 2022,DEP.: LA VITALICIA SEGUROS Y REASEGUROS DE VIDA S.A. , PROCEDENCIA: BANCO BISA S.A., CHEQUE: 80001, FECHA DE EMISION:04/07/2022</t>
  </si>
  <si>
    <t>NUMERO DE LIBRETA CUT: 00099021001 OPERACIÓN E75 TRANSFERENCIA DE  LA CUENTA FISCAL BUN A LA CUT EN MN TRANSFERENCIA DE FONDOS A SOLICITUD DE: GOBIERNO AUTONOMO MUNICIPAL DE YOTALA, CITE: OFF.GMAY 353/2022 CUENTA CUT 3987  LIBRETA  NÂ°  00099021001 TGN-RECURSOS ORDINARIOS</t>
  </si>
  <si>
    <t>COBRO DE||ÚTILES DE ESCRITORIO POR EL COMPROBANTE CONTABLE N°1036994 DE LA FECHA, SG. CORREO ADJUNTO COSTO ÚTILES DE ESCRITORIO DE LA CTA 3987069001, LIBRETA 000383012001</t>
  </si>
  <si>
    <t>00046171101 DEPOSITO DE EFECTIVO, DEPOSITANTE: FEDERAL JUST IN TIME COURIER, CONCEPTO: SANCION POR INCUMPLIMIENTO REINSCRIPCION GESTION 2022, CUENTA DE DEPOSITO: CUENTA UNICA DEL TESORO</t>
  </si>
  <si>
    <t>00099021001 DEPOSITO DE EFECTIVO, DEPOSITANTE: GRACIELA ELSY JURADO TORREZ, CONCEPTO: DEVOLUCION DE PASAJE AEREO NO UTILIZADO DE LA ENTRENADORA GRACIELA ELSY JURADO TORREZ, CUENTA DE DEPOSITO: CUENTA UNICA DEL TESORO</t>
  </si>
  <si>
    <t>00099021001 DEPOSITO DE EFECTIVO, DEPOSITANTE: INTERCONTINENTAL TRAVEL, CONCEPTO: DEVOLUCION DEPÓSITO EN DEMASIA PAGO POR EMISION PASAJES AEREOS (VALLEDUPAR 2022), CUENTA DE DEPOSITO: CUENTA UNICA DEL TESORO</t>
  </si>
  <si>
    <t>00099021001 DEPOSITO DE EFECTIVO, DEPOSITANTE: SAUL ARMIN MEJIA RIVAS, CONCEPTO: DEV ASIGNACION DE FONDOS DE APOYO LOG PARA 10 CUMBRE PARA LA RRECONSTRUCCION ECONOMICA Y PRODUCTIVA, CUENTA DE DEPOSITO: CUENTA UNICA DEL TESORO</t>
  </si>
  <si>
    <t>NUMERO DE LIBRETA CUT: 00291014351 OPERACIÓN E18  TRANSFERENCIA DEL SISTEMA FINANCIERO POR CUENTA DE TERCEROS  A LA CUT EJEC.BOLETA CT-119655-0101 CHINA HARZONE</t>
  </si>
  <si>
    <t>NUMERO DE LIBRETA CUT: 00016014201 OPERACIÓN E75 TRANSFERENCIA DE  LA CUENTA FISCAL BUN A LA CUT EN MN TRANSFERENCIA DE FONDOS A SOLICITUD DE: GOBIERNO AUTONOMO DEPARTAMENTAL DE SANTA CRUZ, CITE: OF-CONTAB-DPC NÂ°061/2022 CUENTA CUT 3987  LIBRETA  NÂ°  00016014201 MIN. EDUCACION - DIPLOMAS DE BACHI</t>
  </si>
  <si>
    <t>00099021001 DEPOSITO DE EFECTIVO, DEPOSITANTE: ROSALIA LAURA VELASQUEZ, CONCEPTO: DEPÓSITO PERDIDA DE CREDENCIAL, CUENTA DE DEPOSITO: CUENTA UNICA DEL TESORO</t>
  </si>
  <si>
    <t>00099021001 DEPOSITO DE EFECTIVO, DEPOSITANTE: WINSTOM FAUSTO CANQUI ARAMAYO, CONCEPTO: DEVOLUCION VIATICOS GESTION 2021, CUENTA DE DEPOSITO: CUENTA UNICA DEL TESORO</t>
  </si>
  <si>
    <t>00213012001 DEPOSITO DE EFECTIVO, DEPOSITANTE: WILDER ALDY RAMIREZ HUANCA SENAMHI, CONCEPTO: POR DEVOLUCION DE FONDOS EN AVANCE, CUENTA DE DEPOSITO: CUENTA UNICA DEL TESORO</t>
  </si>
  <si>
    <t>De: 00081170001 De: 00081170001 A: 1-4670754 Débito Automático por incumplimiento de pago de la cuota de préstamo N° 1400292, según contrato de reprogramación de Deuda N°001/08 s/g notas CITE: DE-GEF-LCR-CAF-2600-CAR/22, informe legal: DE-AL-EC-0159-INF/22 Informe Técnico (IT): GEF-LCR-CAF-0314-INF/22 del FNR, así también como el IT MEFP/VTCP/DGPOT/UPCFTGN/ No.31/2022 y Criterio Legal MEFP/DGAJ/UAJ N°699/2022, del MEFP (HR.6-12196-R6-5147-R).</t>
  </si>
  <si>
    <t>A:00099021001 A: 00099021001 A fin de atender el requerimiento de la Unidad de Administración e Información Salarial (UAIS), con nota interna CITE: MEFP/VTCP/DGPOT/UAIS/N°1333/2022 e informe CITE: MEFP/VTCP/ DGPOT/UAIS/N°101/2022, en la cual solicita reversión definitiva de 451 boletas de que no fueron cobradas en su periodo de vigencia consignadas en el comprobante N° 71922 (H.R. 6-13683-R).</t>
  </si>
  <si>
    <t>||TRANSFERENCIA A LA CUENTA ÚNICA DEL TESORO POR REMUNERACIÓN MÁXIMA DEL SECTOR PÚBLICO DE MARCELINO ALIAGA LIMACHI Y SIKORINA BUSTAMANTE, CORRESPONDIENTE AL MES DE JUNIO/2022, SEGÚN DOCUMENTOS ADJUNTOS Y  ROC N° 552/2022 DEL DCR. TRANSFERENCIA REMUNERACIÓN MÁXIMA DE MARCELINO N. ALIAGA LIMACHI PAGO JUNIO/2022 LIBRETA 00099021001</t>
  </si>
  <si>
    <t>||TRANSFERENCIA A LA CUENTA ÚNICA DEL TESORO POR REMUNERACIÓN MÁXIMA DEL SECTOR PÚBLICO DE MARCELINO ALIAGA LIMACHI Y SIKORINA BUSTAMANTE, CORRESPONDIENTE AL MES DE JUNIO/2022, SEGÚN DOCUMENTOS ADJUNTOS Y  ROC N° 552/2022 DEL DCR. TRANSFERENCIA REMUNERACIÓN MÁXIMA DE SIKORINA BUSTAMANTE PACO JUNIO/2022 LIBRETA 00099021001</t>
  </si>
  <si>
    <t>00046104203 DEPOSITO DE EFECTIVO, DEPOSITANTE: FRANKLIN GUIDO QUISPE CRUZ, CONCEPTO: REVERSION, CUENTA DE DEPOSITO: CUENTA UNICA DEL TESORO</t>
  </si>
  <si>
    <t>00099021001 DEPOSITO DE EFECTIVO, DEPOSITANTE: VICTOR MANUEL CABALLERO, CONCEPTO: DEVOLUCIÓN PREVENTIVO (PREV 116), CUENTA DE DEPOSITO: CUENTA UNICA DEL TESORO</t>
  </si>
  <si>
    <t>00099021001 DEPOSITO DE EFECTIVO, DEPOSITANTE: REINA ESTELA VELASCO URANOY, CONCEPTO: DEVOLUCIÓN PREVENTIVO (PREV 116), CUENTA DE DEPOSITO: CUENTA UNICA DEL TESORO</t>
  </si>
  <si>
    <t>00046024701 DEP.DE CHEQ.AJENOS,RET.DE CAM.,CONCEPTO: OPERATIVIZACION DEL CONVENIO INTERINSTITUCIONAL N° 0043 - MINISTERIO DE SALUD Y DEPORTES,DEP.: CAMARA DE DIPUTADOS , PROCEDENCIA: BANCO UNION S.A., CHEQUE: 577, FECHA DE EMISION:08/07/2022</t>
  </si>
  <si>
    <t>00099021001 DEP.DE CHEQ.AJENOS,RET.DE CAM.,CONCEPTO: DEVOLUCION DE FONDOS NO COBRADOS CONCILIACION MARZO/2022,DEP.: SEGUROS PROVIDA S.A. , PROCEDENCIA: BANCO NACIONAL DE BOLIVIA S.A., CHEQUE: 2312852, FECHA DE EMISION:11/07/2022</t>
  </si>
  <si>
    <t>00099021001 DEP.DE CHEQ.AJENOS,RET.DE CAM.,CONCEPTO: DEVOLUCION DE SUBSIDIO,DEP.: SEGURO SOCIAL UNIVERSITARIO "LA PAZ" , PROCEDENCIA: BANCO UNION S.A., CHEQUE: 28916, FECHA DE EMISION:08/07/2022</t>
  </si>
  <si>
    <t>00283014101 DEP.DE CHEQ.AJENOS,RET.DE CAM.,CONCEPTO: DEVOLUCIÓN DE SUBSIDIO,DEP.: SEGURO SOCIAL UNIVERSITARIO "LA PAZ" , PROCEDENCIA: BANCO UNION S.A., CHEQUE: 29323, FECHA DE EMISION:28/06/2022</t>
  </si>
  <si>
    <t>00283014101 DEP.DE CHEQ.AJENOS,RET.DE CAM.,CONCEPTO: DEVOLUCION SUBSIDIO INCAPACIDAD TEMPORAL,DEP.: SEGURO SOCIAL UNIVERSITARIO "LA PAZ" , PROCEDENCIA: BANCO UNION S.A., CHEQUE: 29324, FECHA DE EMISION:28/06/2022</t>
  </si>
  <si>
    <t>00099021001 DEP.DE CHEQ.AJENOS,RET.DE CAM.,CONCEPTO: PAGO POR DESCUENTOS RECURSOS PUBLICOS,DEP.: CAJA NACIONAL DE SALUD , PROCEDENCIA: BANCO UNION S.A., CHEQUE: 61585, FECHA DE EMISION:12/07/2022</t>
  </si>
  <si>
    <t>00599062001 DEP.DE CHEQ.AJENOS,RET.DE CAM.,CONCEPTO: DEPÓSITO SALDOS NO EJECUTADOS MILTON MOSCOSO,DEP.: EMPRESA BOLIVIANA DE ALIMENTOS Y DERIVADOS EBA , PROCEDENCIA: BANCO UNION S.A., CHEQUE: 903, FECHA DE EMISION:06/07/2022</t>
  </si>
  <si>
    <t>00099021001 DEP.DE CHEQ.AJENOS,RET.DE CAM.,CONCEPTO: COMPENSACION MENSUAL DE COTIZACION,DEP.: FUTURO DE BOLIVIA S.A.AFP , PROCEDENCIA: BANCO DE CREDITO DE BOLIVIA S.A., CHEQUE: 67409, FECHA DE EMISION:12/07/2022</t>
  </si>
  <si>
    <t>00099021001 DEP.DE CHEQ.AJENOS,RET.DE CAM.,CONCEPTO: FRACCIONAMIENTO COMPLEMENTARIO MENSUAL,DEP.: FUTURO DE BOLIVIA S.A. AFP , PROCEDENCIA: BANCO DE CREDITO DE BOLIVIA S.A., CHEQUE: 67410, FECHA DE EMISION:12/07/2022</t>
  </si>
  <si>
    <t>00047347001 DEPOSITO DE EFECTIVO, DEPOSITANTE: JUAN CARLOS MANZANEDA ALTUZARRA, CONCEPTO: DEVOLUCIÓN DE VIATICO POR VIAJE AL MUNICIPIO DE SAN JULIAN "SANTA CRUZ", CUENTA DE DEPOSITO: CUENTA UNICA DEL TESORO</t>
  </si>
  <si>
    <t>00099021001 DEP.DE CHEQ.AJENOS,RET.DE CAM.,CONCEPTO: DEVOLUCIÓN DE APORTES INDEVIDOS,DEP.: CORPORACION DE SEGURO SOCIAL MILITAR , PROCEDENCIA: BANCO UNION S.A., CHEQUE: 17477, FECHA DE EMISION:06/07/2022</t>
  </si>
  <si>
    <t>00099021001 DEPOSITO DE EFECTIVO, DEPOSITANTE: EMPRESA CONSTRUCTORA EMCAR SRL, CONCEPTO: DEVOLUCIÓN DE ENERGIA ELECTRICA Y AGUA POTABLE DE NOV, DIC 2021 A ENE-FEB-MAR-ABR2022, CUENTA DE DEPOSITO: CUENTA UNICA DEL TESORO</t>
  </si>
  <si>
    <t>00099021001 DEP.DE CHEQ.AJENOS,RET.DE CAM.,CONCEPTO: INCAPACIDAD TEMPORAL - ABRIL 2022 - LA PAZ,DEP.: CAJA DE SALUD DE LA BANCA PRIVADA , PROCEDENCIA: BANCO NACIONAL DE BOLIVIA S.A., CHEQUE: 9973102, FECHA DE EMISION:30/06/2022</t>
  </si>
  <si>
    <t>00099021001 DEP.DE CHEQ.AJENOS,RET.DE CAM.,CONCEPTO: REMISION PLANILLA DE PARTES DE BJAS MEDICAS ABRIL 2022,DEP.: CAJA DE SALUD DE LA BANCA PRIVADA , PROCEDENCIA: BANCO NACIONAL DE BOLIVIA S.A., CHEQUE: 9973014, FECHA DE EMISION:30/06/2022</t>
  </si>
  <si>
    <t>00099021001 DEP.DE CHEQ.AJENOS,RET.DE CAM.,CONCEPTO: REEMBOLSO SUBSIDIO INCAPACIDAD ABRIL-2022,DEP.: CAJA DE SALUD DE LA BANCA PRIVADA , PROCEDENCIA: BANCO NACIONAL DE BOLIVIA S.A., CHEQUE: 9972815, FECHA DE EMISION:30/06/2022</t>
  </si>
  <si>
    <t>00099021001 DEP.DE CHEQ.AJENOS,RET.DE CAM.,CONCEPTO: DEVOLUCIÓN DE CC NO COBRADA MARZO 2022,DEP.: LA VITALICIA SEGUROS Y REASEGUROS DE VIDA S.A. , PROCEDENCIA: BANCO BISA S.A., CHEQUE: 80034, FECHA DE EMISION:13/07/2022</t>
  </si>
  <si>
    <t>NUMERO DE LIBRETA CUT: 00291014351 OPERACIÓN E18  TRANSFERENCIA DEL SISTEMA FINANCIERO POR CUENTA DE TERCEROS  A LA CUT TRANSFERENCIA POR COMPLEMENTACION Y VALIDACION DEL ESTUDIO A DISENO FINAL Y SUPERVISION TECNICA AMBIENTAL DE LA CARRETERA PORVENIR - PUERTO RICO TRAMO 1B SAN MIGUEL PUERTO RICO</t>
  </si>
  <si>
    <t>NUMERO DE LIBRETA CUT: 00099021001 OPERACIÓN E18  TRANSFERENCIA DEL SISTEMA FINANCIERO POR CUENTA DE TERCEROS  A LA CUT MINISTERIO DE SALUD Y DEPORTES</t>
  </si>
  <si>
    <t>00133012001 DEPOSITO DE EFECTIVO, DEPOSITANTE: LOTERIA NAC.DE BENEFICIENCIA Y SALUBRIDAD (201501), CONCEPTO: SALDO PAGO DE PREMIOS MENORES SORTEO "BILLETE DE LA FORTUNA" SEGUNDO DEPÓSITO, CUENTA DE DEPOSITO: CUENTA UNICA DEL TESORO</t>
  </si>
  <si>
    <t>00099021001 DEP.DE CHEQ.AJENOS,RET.DE CAM.,CONCEPTO: DEVOLUCIÓN COTIZACION EXCESO,DEP.: FUTURO DE BOLIVIA S.A. AFP , PROCEDENCIA: BANCO DE CREDITO DE BOLIVIA S.A., CHEQUE: 67423, FECHA DE EMISION:14/07/2022</t>
  </si>
  <si>
    <t>00373024105 DEP.DE CHEQ.AJENOS,RET.DE CAM.,CONCEPTO: JOSE CHUVE CHORE,DEP.: BANCO UNION S.A. , PROCEDENCIA: BANCO UNION S.A., CHEQUE: 182454, FECHA DE EMISION:15/07/2022</t>
  </si>
  <si>
    <t>'COBRO DE'||ÚTILES DE ESCRITORIO POR EL COMPROBANTE NRO.1037816 DE LA FECHA S/G. NOTA CITE SEDEM/GG/PB N°0341/2022 DE LA FECHA ENVIADA POR EL SERVICIO DE DESARROLLO DE LAS EMPRESAS PÚBLICAS PRODUCTIVAS (HRE-TSO-1593). DEBITO DE LA LIB. N°00132022002 SEDEM-ADMINISTRACIÓN Y OPERACIONES PAPELBOL</t>
  </si>
  <si>
    <t>00133012001 DEPOSITO DE EFECTIVO, DEPOSITANTE: LOTERIA NACIONAL DE BENEFICENCIA Y SALUBRIDAD, CONCEPTO: FONDOS EN AVANCE, CUENTA DE DEPOSITO: CUENTA UNICA DEL TESORO</t>
  </si>
  <si>
    <t>00099021001 DEPOSITO DE EFECTIVO, DEPOSITANTE: JUSTA YOLANDA MAMANI QUISPE, CONCEPTO: NUEVAS NUPCIAS, CUENTA DE DEPOSITO: CUENTA UNICA DEL TESORO</t>
  </si>
  <si>
    <t>00099021001 DEPOSITO DE EFECTIVO, DEPOSITANTE: JOSE MARIA CUENTAS GONZALES, CONCEPTO: REVERSION DE BOLETA DE HABER MENSUAL DE MAYO DE 2022 DE EDMUNDO RAMIRO CUENTAS DELGADILLO, CUENTA DE DEPOSITO: CUENTA UNICA DEL TESORO</t>
  </si>
  <si>
    <t>00099021001 DEPOSITO DE EFECTIVO, DEPOSITANTE: JOSE MARIA CUENTAS GONZALES, CONCEPTO: REVERSION DE BOLETA DE HABER MENSUAL PARCIAL DE JUNIO DE 2022 DE EDMUNDO RAMIRO CUENTAS DELGADILLO, CUENTA DE DEPOSITO: CUENTA UNICA DEL TESORO</t>
  </si>
  <si>
    <t>00099021001 DEP.DE CHEQ.AJENOS,RET.DE CAM.,CONCEPTO: COMPENSACION MENSUAL DE COTIZACIONES,DEP.: FUTURO DE BOLIVIA S.A. AFP , PROCEDENCIA: BANCO DE CREDITO DE BOLIVIA S.A., CHEQUE: 67435, FECHA DE EMISION:18/07/2022</t>
  </si>
  <si>
    <t>00099021001 DEP.DE CHEQ.AJENOS,RET.DE CAM.,CONCEPTO: FRACCION COMPLEMENTARIA MENSUAL,DEP.: FUTURO DE BOLIVIA S.A. AFP , PROCEDENCIA: BANCO DE CREDITO DE BOLIVIA S.A., CHEQUE: 67436, FECHA DE EMISION:18/07/2022</t>
  </si>
  <si>
    <t>00099021001 DEP.DE CHEQ.AJENOS,RET.DE CAM.,CONCEPTO: DEVOLUCION COTIZACION EXCESO,DEP.: FUTURO DE BOLIVIA S.A. AFP , PROCEDENCIA: BANCO DE CREDITO DE BOLIVIA S.A., CHEQUE: 67429, FECHA DE EMISION:15/07/2022</t>
  </si>
  <si>
    <t>00291014203 DEP.DE CHEQ.AJENOS,RET.DE CAM.,CONCEPTO: PROYECTO: CONST. PUENTE EL TORNO - ESPEJOS,DEP.: FONDO NACIONAL DE DESARROLLO REGIONAL (FNDR) , PROCEDENCIA: BANCO UNION S.A., CHEQUE: 1700, FECHA DE EMISION:19/07/2022</t>
  </si>
  <si>
    <t>00291014203 DEP.DE CHEQ.AJENOS,RET.DE CAM.,CONCEPTO: PROYECTO: CONST. PUENTE EL TORNO - ESPEJOS,DEP.: FONDO NACIONAL DE DESARROLLO REGIONAL (FNDR) , PROCEDENCIA: BANCO UNION S.A., CHEQUE: 1699, FECHA DE EMISION:19/07/2022</t>
  </si>
  <si>
    <t>00593019201 DEPOSITO DE EFECTIVO, DEPOSITANTE: JHOSSELINE YANIRA VILLA ZEBALLOS, CONCEPTO: REPOSICION DE IMPUESTOS POR DOBLE FACTURACION, CUENTA DE DEPOSITO: CUENTA UNICA DEL TESORO</t>
  </si>
  <si>
    <t>00099021001 DEPOSITO DE EFECTIVO, DEPOSITANTE: LUIS LEONARDO PINTO TOLA, CONCEPTO: DEVOLUCION DE HABERES, CUENTA DE DEPOSITO: CUENTA UNICA DEL TESORO</t>
  </si>
  <si>
    <t>00099021001 DEPOSITO DE EFECTIVO, DEPOSITANTE: MINISTERIO DE SALUD Y DEPORTES, CONCEPTO: REVERSION DE FONDOS FUENTE10, CUENTA DE DEPOSITO: CUENTA UNICA DEL TESORO</t>
  </si>
  <si>
    <t>00099021001 DEP.DE CHEQ.AJENOS,RET.DE CAM.,CONCEPTO: BONILLA CRUZ FERID MANUEL,DEP.: BANCO UNION S.A. , PROCEDENCIA: BANCO UNION S.A., CHEQUE: 182455, FECHA DE EMISION:20/07/2022</t>
  </si>
  <si>
    <t>00382014302 DEP.DE CHEQ.AJENOS,RET.DE CAM.,CONCEPTO: DEVOLUCION A LA LIBRETA 00382014302 CORRESPONDIENTE A PAGOS EN DEMASIA O PRESTADORES DE SERVICIO,DEP.: AISEM , PROCEDENCIA: BANCO UNION S.A., CHEQUE: 287, FECHA DE EMISION:15/07/2022</t>
  </si>
  <si>
    <t>A:00099021001 TRANSFERENCIA DE RECUPERACIONES SEGÚN NOTA GEF-LCR-JSZ-0733-NOT/22 POR CONCEPTO DE PAGO DE CAPITAL E INTERES DE ACUERDO A CONTRATO DE FIDEICOMISO “ACCESOS SEGUROS VIVIR BIEN” CORRESPONDIENTE AL GAD CHUQUISACA.</t>
  </si>
  <si>
    <t>A:00099021001 TRANSFERENCIA DE RECUPERACIONES SEGÚN NOTA GEF-LCR-JSZ-0733-NOT/22 POR CONCEPTO DE PAGO DE CAPITAL E INTERES DE ACUERDO A CONTRATO DE FIDEICOMISO “ACCESOS SEGUROS VIVIR BIEN” CORRESPONDIENTE AL GAM SANTA CRUZ.</t>
  </si>
  <si>
    <t>NUMERO DE LIBRETA CUT: 00099021001 OPERACIÓN E75 TRANSFERENCIA DE  LA CUENTA FISCAL BUN A LA CUT EN MN TRANSFERENCIA DE FONDOS A SOLICITUD DE: GOBIERNO AUTONOMO MUNICIPAL VILLA GUALBERTO VILLARROEL, CITE: G.A.M.V.G.V./NÂ°208/2022 CUENTA CUT 3987  LIBRETA  NÂ°  00099021001 TGN-RECURSOS ORDINARIOS</t>
  </si>
  <si>
    <t>NUMERO DE LIBRETA CUT: 00099021001 OPERACIÓN E75 TRANSFERENCIA DE  LA CUENTA FISCAL BUN A LA CUT EN MN TRANSFERENCIA DE FONDOS A SOLICITUD DE: GOBIERNO AUTONOMO DEPARTAMENTAL DE SANTA CRUZ, CITE:OF-CONTAB-DPC NO080/2022 CUENTA CUT 3987  LIBRETA  NÂ°  00099021001 TGN-RECURSOS ORDINARIOS</t>
  </si>
  <si>
    <t>00590012001 DEPOSITO DE EFECTIVO, DEPOSITANTE: EMPRESA PÚBLICA QUIPUS, CONCEPTO: REVERSION DE PLANILLA MENSUAL - JUNIO 2022, CUENTA DE DEPOSITO: CUENTA UNICA DEL TESORO</t>
  </si>
  <si>
    <t>00099021001 DEP.DE CHEQ.AJENOS,RET.DE CAM.,CONCEPTO: DEVOLUCIÓN DE RETROACTIVO,DEP.: CAJA DE SALUD DE LA BANCA PRIVADA , PROCEDENCIA: BANCO NACIONAL DE BOLIVIA S.A., CHEQUE: 3570103, FECHA DE EMISION:30/06/2022</t>
  </si>
  <si>
    <t>00099021001 DEP.DE CHEQ.AJENOS,RET.DE CAM.,CONCEPTO: DEVOLUCIÓN DE RETROACTIVO,DEP.: CAJA DE SALUD DE LA BANCA PRIVADA , PROCEDENCIA: BANCO NACIONAL DE BOLIVIA S.A., CHEQUE: 3570351, FECHA DE EMISION:30/06/2022</t>
  </si>
  <si>
    <t>00099021001 DEP.DE CHEQ.AJENOS,RET.DE CAM.,CONCEPTO: DEVOLUCIÓN DE RETROACTIVO,DEP.: CAJA DE SALUD DE LA BANCA PRIVADA , PROCEDENCIA: BANCO NACIONAL DE BOLIVIA S.A., CHEQUE: 3570256, FECHA DE EMISION:30/06/2022</t>
  </si>
  <si>
    <t>VENTA DE DIVISAS S/G NOTAS YPFB/PRS/GAFC-1981/2022,01/07/22PRS/GAFC-2103/2022,21/07/22  REF.:EMISION CARTA DE CREDITO I-2022-10,COMISION EMISION L/C 0,15% S/USD885.000.-POR 131 DIAS,REEMB.GSTS.COMUNICACION BS220.-Y EMISION COMP.CONTABLE BS50.- LIB. 00513012004 LBP-YPFB-UNICOMERCIAL (4030005415/1-2188907) REF: COMISIONES EMISION I-2022-10</t>
  </si>
  <si>
    <t>NUMERO DE LIBRETA CUT: 00099021001 OPERACIÓN E18  TRANSFERENCIA DEL SISTEMA FINANCIERO POR CUENTA DE TERCEROS  A LA CUT devolucion pagos de CC no cobrados noviembre 2021</t>
  </si>
  <si>
    <t>00099021001 DEPOSITO DE EFECTIVO, DEPOSITANTE: WILZON MONASTERIOS FIGUEREDO, CONCEPTO: DEVOLUCION POR FONDOS NO UTILIZADOS POR CONCEPTO DE FONDOS EN AVANCE, CUENTA DE DEPOSITO: CUENTA UNICA DEL TESORO</t>
  </si>
  <si>
    <t>A:00099021001 TRANSFERENCIA DE RECUPERACIONES SEGÚN NOTA GEF-LCR-AGA-0774-NOT/22 POR CONCEPTO DE PAGO DE CAPITAL E INTERES DE ACUERDO A CONTRATO DE FIDEICOMISO “PROGRAMA APOYO A LA EJECUCION DE LA INVERSION PUBLICA” FIRMADO ENTRE MINISTERIO DE PLANIFICACION Y EL FNDR, CORRESPONDIENTE AL GAM DE SAN LORENZO.</t>
  </si>
  <si>
    <t>'COBRO DE'||ÚTILES DE ESCRITORIO POR EL COMPROBANTE NRO. 1038290 DE LA FECHA, Y S/G NOTA CITE: SEDEM/GG/PB N°0355/2022 DE FECHA 25/07/2022 ENVIADO POR  EL SEDEM (HRE-TGL-11333). DEBITO DE LA LIBRETA N°00132022002 SEDEM- ADM. Y OPERACIONES PAPELBOL, COBRO DE ÚTILES DE ESCRITORIO</t>
  </si>
  <si>
    <t>'COBRO DE'||ÚTILES DE ESCRITORIO POR EL COMPROBANTE NRO. 1038301 DE LA FECHA, Y S/G NOTA CITE: SEDEM/GG/PB N°0355/2022 DE FECHA 25/07/2022 ENVIADO POR  EL SEDEM (HRE-TGL-11333). DEBITO DE LA LIBRETA N°00132022002 SEDEM- ADM. Y OPERACIONES PAPELBOL, COBRO DE ÚTILES DE ESCRITORIO</t>
  </si>
  <si>
    <t>||PRIMER Y ÚNICO DESEMB. DE RECURSOS AL TGN REPRESENTADO POR EL MEFP, CRÉD. LIQUIDEZ EXCEPCIONAL A FAVOR TGN-GESTIÓN 2022, DE ACUERDO A LEY N°1670, RD N°054/2022, CONT. SANO-DLBCI N°16/2022, NOTA: MEFP/VTCP/DGCP/UEPS/N°969/2022 CON CTA: N°3987069001 LIB:00099021001, HR:11374 ABONO EN CTA N°3987, LIB:00099021001, PRIMER Y ÚNICO DESEMB. A FAVOR TGN LIQUIDEZ EXCEPCIONAL 2022</t>
  </si>
  <si>
    <t>COBRO DE||ÚTILES DE ESCRITORIO POR LA ELABORACIÓN DE COMPROBANTE CONTABLE N° 1038308 POR PRIMER Y ÚNICO DESEMB. DE RECURSOS AL TGN REPRESENTADO POR EL MEFP, CRÉD. LIQUIDEZ EXCEPCIONAL A FAVOR TGN-GESTIÓN 2022, NOTA: MEFP/VTCP/DGCP/UEPS/N°969/2022, HR:11374 DE LA LIBRETA N°00099021001 TGN  RECURSOS ORDINARIOS, COSTO ÚTILES DE ESCRITORIO</t>
  </si>
  <si>
    <t>00099021001 DEPOSITO DE EFECTIVO, DEPOSITANTE: JANETH PACO MARTINEZ, CONCEPTO: DEVOLUCION DE SUELDO Y SALARIOS, CUENTA DE DEPOSITO: CUENTA UNICA DEL TESORO</t>
  </si>
  <si>
    <t>NUMERO DE LIBRETA CUT: 00046021109 OPERACIÓN E75 TRANSFERENCIA DE  LA CUENTA FISCAL BUN A LA CUT EN MN TRANSFERENCIA DE FONDOS A SOLICITUD DE: GOBIERNO AUTONOMO MUNICIPAL COLPA BELGICA, CITE:DESPACHO ALCALDESA CITE NÂ°206/2022 CUENTA CUT 3987  LIBRETA  NÂ°  00046021109 MS - MIN.SALUD - RECAUDACION</t>
  </si>
  <si>
    <t>00302014201 DEP.DE CHEQ.AJENOS,RET.DE CAM.,CONCEPTO: DEP. PARA EJECUCION DE GASTO CORRIENTE,DEP.: MARIA LOURDES RICALDI MARISCAL , PROCEDENCIA: BANCO UNION S.A., CHEQUE: 277, FECHA DE EMISION:27/07/2022</t>
  </si>
  <si>
    <t>NÚMERO DE LIBRETA CUT: 99031009.00 OPERACIÓN T01 TRANSFERENCIA DE FONDOS A LA CUT - TESORO DIRECTO DE BANCO UNION S.A. A CUENTA UNICA DEL TESORO CON NUMERO DE SOLICITUD = 7042819 Y NUMERO CORRELATIVO = 91320027072022689 TRANSFERENCIA TGN RECURSOS ORDINARIOS POR CUENTA DE VALORES UNION SOLICITUD VALO</t>
  </si>
  <si>
    <t>00099021001 DEPOSITO DE EFECTIVO, DEPOSITANTE: MINISTERIO DE MEDIO AMBIENTE Y AGUA (MMAYA), CONCEPTO: DEVOLUCION DE FONDOS DE AVANCE N| DE LIBRETA - 00099021001, CUENTA DE DEPOSITO: CUENTA UNICA DEL TESORO</t>
  </si>
  <si>
    <t>00099021001 DEP.DE CHEQ.AJENOS,RET.DE CAM.,CONCEPTO: FRACCION COMPLEMENTARIA MENSUAL,DEP.: FUTURO DE BOLIVIA SA AFP , PROCEDENCIA: BANCO DE CREDITO DE BOLIVIA S.A., CHEQUE: 67463, FECHA DE EMISION:28/07/2022</t>
  </si>
  <si>
    <t>00099021001 DEP.DE CHEQ.AJENOS,RET.DE CAM.,CONCEPTO: COMPENSACION MENSUAL DE COTIZACION,DEP.: FUTURO DE BOLIVIA SA AFP , PROCEDENCIA: BANCO DE CREDITO DE BOLIVIA S.A., CHEQUE: 67464, FECHA DE EMISION:28/07/2022</t>
  </si>
  <si>
    <t>PROVISION DE FONDOS A SOLICITUD DE YACIMIENTOS PETROLIFEROS FISCALES BOLIVIANOS SEGUN SOLICITUD YPFB-0224-2022 REF: PAGO AL TESORO GENERAL DE LA NACION PARTICIPACION DE LA PRODUCCION ABRIL 2022 LIB. 00099021001 TGN YPFB PARTICIPACION 6% PRODUCCIÓN BRUTA DE HIDROCARBUROS BOCA DE POZO</t>
  </si>
  <si>
    <t>PAGO A BID PRÉSTAMO 3060/BL-BO VCTO. 28-07-2022 POR CUENTA DE TGN , NTI. 016318 VALOR 28-07-2022 CAPITAL USD 883.236,01 INTERESES USD 644.297,37 CTA. 3987 CUENTA UNICA DEL TESORO  LIB. 00099021001 REF.: COMISIONES BANCARIAS</t>
  </si>
  <si>
    <t>TRANSFERENCIA RECIBIDA DEL EXTERIOR SEGÚN MENSAJES SWIFT Nos. 12555-12554 (REM.EXT.) DE FECHA 28-07-2022 POR DESEMBOLSO DE CAF PRÉSTAMO CAF011750 APOYO PLAN DE VACUNACIÓN COVID 19 LIBRETA N° 00099021001 (3987) TGN- RECURSOS ORDINARIOS  REF.: UTILES DE ESCRITORIO</t>
  </si>
  <si>
    <t>RETIRO DEL COMPROBANTE G-1949281 DE LA FECHA POR DOBLE CONTABILIZACIÓN. &lt;&gt;CTA. 3987 CUENTA UNICA DEL TESORO LIB. 00099021001 REF.: COMISIONES BANCARIAS</t>
  </si>
  <si>
    <t>NUMERO DE LIBRETA CUT: 00291014351 OPERACIÓN E18  TRANSFERENCIA DEL SISTEMA FINANCIERO POR CUENTA DE TERCEROS  A LA CUT TRANSFERENCIA REVISION COMPLEMENTACION Y VALIDACION DEL ESTUDIO A DISENO FINAL Y SUPERVISION TECNICA AMBIENTAL DE LA CARRETERA PORVENIR PUERTO RICO TRAMO 1B SAN MIGUEL PUERTO RICO</t>
  </si>
  <si>
    <t>'COBRO DE'||ÚTILES DE ESCRITORIO POR EL COMPROBANTE CONTABLE 1038584 DE LA FECHA SEGÚN NOTA MEFP/VTCP/DGCP/UF/N° 440/2022 DE FECHA 27.07.2022 (HRE-TSO-1659) ENVIADA POR EL MEFP. DEBITO DE LA LIBRETA 00598012001 EEPB-RECURSOS ESPECIFICOS POR VENTAS DE SERVICIOS.</t>
  </si>
  <si>
    <t>||REGULARIZACIÓN DE NUESTRA OPERACIÓN N°1037789 DE FECHA 15/7/2022 SEGÚN NOTAS MHE-VMEEA/2022-01029 (HRE-TGL-11565) Y MHE-VMEEA/2022-01011 (HRE-TGL-11495) DEL MINISTERIO DE HIDROCARBUROS Y ENERGÍAS. DÉBITO DE LA LIBRETA N°00078018002 MHE-EFICIENCIA ENERGÉTICA-PNUMA, COBRO DE ÚTILES DE ESCRITORIO.</t>
  </si>
  <si>
    <t>00099021001 DEPOSITO DE EFECTIVO, DEPOSITANTE: DIMPNA SANTA CRUZ MAMANI, CONCEPTO: REVERSION DE BOLETA DE HABER MENSUAL - MARZO, CUENTA DE DEPOSITO: CUENTA UNICA DEL TESORO</t>
  </si>
  <si>
    <t>A:00099021001 TRANSFERENCIA DE RECUPERACIONES SEGÚN NOTA GEF-LCR-JSZ-0733-NOT/22 POR CONCEPTO DE PAGO DE CAPITAL E INTERES DE ACUERDO A CONTRATO DE FIDEICOMISO “ACCESOS SEGUROS VIVIR BIEN” CORRESPONDIENTE AL GAD COCHABAMBA.</t>
  </si>
  <si>
    <t>A:00099021001 TRANSFERENCIA DE RECUPERACIONES SEGÚN NOTA GEF-LCR-JSZ-0733-NOT/22 POR CONCEPTO DE PAGO DE CAPITAL E INTERES DE ACUERDO A CONTRATO DE FIDEICOMISO “ACCESOS SEGUROS VIVIR BIEN” CORRESPONDIENTE AL GAD LA PAZ.</t>
  </si>
  <si>
    <t>A:00099021001 TRANSFERENCIA DE RECUPERACIONES SEGÚN NOTA GEF-LCR-JSZ-0817-NOT/22 POR CONCEPTO DE PAGO DE INTERES DE ACUERDO A REPROGRAMACIÓN DE FIDEICOMISO “ACCESOS SEGUROS VIVIR BIEN” CORRESPONDIENTE AL GAD COCHABAMBA.</t>
  </si>
  <si>
    <t>PAGO A AFD PRÉSTAMO CBO 1036 02 K  VCTO. 31-07-2022 POR CUENTA DE TGN , NTI. 016444 VALOR 29-07-2022  INTERESES EUR 372.558,33 CTA. 3987 CUENTA UNICA DEL TESORO  LIB. 00099031008 REF.: COMISIONES BANCARIAS</t>
  </si>
  <si>
    <t>||TRANSFERENCIA DEL EXTERIOR SEGUN MENSAJE SWIFT NRO. 12638 Y NOTA CITE: AGBC-AGBC/DAF/CNI-RSYS-0014-CAR/2022 DE FECHA 26.04.2022 (HRE-TGL-6525). REMITIDA POR AGENCIA BOLIVIANA DE CORREOS. DEBITO DE LA LIBRETA 000383012001. COBRO UTILES DE ESCRITORIO.</t>
  </si>
  <si>
    <t>AJUSTE COMPLEMENTARIO POR REVALORIZACION SALDOS DE ACTIVOS DE RESERVA Y OBLIGACIONES MONEDA EXTRANJERA (DOLARES) Saldo MO = -188402240.57 ;Bs/Mo: 6.86000000000 ;Saldo Bs: -1292439370.29</t>
  </si>
  <si>
    <t>AJUSTE COMPLEMENTARIO POR REVALORIZACION SALDOS DE ACTIVOS DE RESERVA Y OBLIGACIONES MONEDA EXTRANJERA (DOLARES) Saldo MO = -184670161.35 ;Bs/Mo: 6.86000000000 ;Saldo Bs: -1266837306.85</t>
  </si>
  <si>
    <t>AJUSTE COMPLEMENTARIO POR REVALORIZACION SALDOS DE ACTIVOS DE RESERVA Y OBLIGACIONES MONEDA EXTRANJERA (DOLARES) Saldo MO = -180154866.15 ;Bs/Mo: 6.86000000000 ;Saldo Bs: -1235862381.80</t>
  </si>
  <si>
    <t>AJUSTE COMPLEMENTARIO POR REVALORIZACION SALDOS DE ACTIVOS DE RESERVA Y OBLIGACIONES MONEDA EXTRANJERA (DOLARES) Saldo MO = -166582009.58 ;Bs/Mo: 6.86000000000 ;Saldo Bs: -1142752585.70</t>
  </si>
  <si>
    <t>AJUSTE COMPLEMENTARIO POR REVALORIZACION SALDOS DE ACTIVOS DE RESERVA Y OBLIGACIONES MONEDA EXTRANJERA (DOLARES) Saldo MO = -159873430.56 ;Bs/Mo: 6.86000000000 ;Saldo Bs: -1096731733.66</t>
  </si>
  <si>
    <t>AJUSTE COMPLEMENTARIO POR REVALORIZACION SALDOS DE ACTIVOS DE RESERVA Y OBLIGACIONES MONEDA EXTRANJERA (DOLARES) Saldo MO = -162403684.39 ;Bs/Mo: 6.86000000000 ;Saldo Bs: -1114089274.91</t>
  </si>
  <si>
    <t>AJUSTE COMPLEMENTARIO POR REVALORIZACION SALDOS DE ACTIVOS DE RESERVA Y OBLIGACIONES MONEDA EXTRANJERA (DOLARES) Saldo MO = -162585274.35 ;Bs/Mo: 6.86000000000 ;Saldo Bs: -1115334982.05</t>
  </si>
  <si>
    <t>AJUSTE COMPLEMENTARIO POR REVALORIZACION SALDOS DE ACTIVOS DE RESERVA Y OBLIGACIONES MONEDA EXTRANJERA (DOLARES) Saldo MO = -166037582.96 ;Bs/Mo: 6.86000000000 ;Saldo Bs: -1139017819.10</t>
  </si>
  <si>
    <t>||TRANSFERENCIA DE FONDOS S/G.CITE: MEFP/VTCP/DGCP/UODP/N°508/2022 DE FECHA 15/07/2022, DEL MIN.DE ECONOMÍA Y FINANZAS PÚBLICAS.(HRE-TSO-1591),PAGO CUOTA PARTE DEL CRÉDITO IDA 3507-BO A CARGO DEL FONDO NACIONAL DE DESARROLLO REGIONAL (FNDR) VENCIMIENTO 15 DE JULIO DE 2022. ABONO A LA LIBRETA N° 00099021001 TGN-RECURSOS ORDINARIOS.</t>
  </si>
  <si>
    <t>AJUSTE COMPLEMENTARIO POR REVALORIZACION SALDOS DE ACTIVOS DE RESERVA Y OBLIGACIONES MONEDA EXTRANJERA (DOLARES) Saldo MO = -135693856.19 ;Bs/Mo: 6.86000000000 ;Saldo Bs: -930859853.48</t>
  </si>
  <si>
    <t>AJUSTE COMPLEMENTARIO POR REVALORIZACION SALDOS DE ACTIVOS DE RESERVA Y OBLIGACIONES MONEDA EXTRANJERA (DOLARES) Saldo MO = -133649663.63 ;Bs/Mo: 6.86000000000 ;Saldo Bs: -916836692.49</t>
  </si>
  <si>
    <t>AJUSTE COMPLEMENTARIO POR REVALORIZACION SALDOS DE ACTIVOS DE RESERVA Y OBLIGACIONES MONEDA EXTRANJERA (DOLARES) Saldo MO = -145206440.25 ;Bs/Mo: 6.86000000000 ;Saldo Bs: -996116180.13</t>
  </si>
  <si>
    <t>AJUSTE COMPLEMENTARIO POR REVALORIZACION SALDOS DE ACTIVOS DE RESERVA Y OBLIGACIONES MONEDA EXTRANJERA (DOLARES) Saldo MO = -146043101.74 ;Bs/Mo: 6.86000000000 ;Saldo Bs: -1001855677.95</t>
  </si>
  <si>
    <t>PAGO A EXIMBANK CHINA POPUL PRÉSTAMO PBC 2015 (08) 350 VCTO. 21-07-2022 POR CUENTA DE TGN , NTI. 016290 VALOR 21-07-2022 CAPITAL USD 27.355.555,56 INTERESES USD 4.057.545,47 COMISIONES USD 246.406,24 CTA. 5970 CUENTA UNICA DEL TESORO DOLARES AMERICANOS LIB. 00099021001 REF. COMISION DEL BANQUERO</t>
  </si>
  <si>
    <t>PAGO A EXIMBANK CHINA POPUL PRÉSTAMO PBC 2016 (22) 410 VCTO. 21-07-2022 POR CUENTA DE TGN , NTI. 016336 VALOR 21-07-2022 INTERESES USD 2.510.217,11 COMISIONES USD 122.242,29 CTA. 5970 CUENTA UNICA DEL TESORO DOLARES AMERICANOS LIB. 00099021001 REF. COMISION DEL BANQUERO</t>
  </si>
  <si>
    <t>PAGO A EXIMBANK CHINA POPUL PRÉSTAMO PBC 2016 (38) 426 VCTO. 21-07-2022 POR CUENTA DE TGN , NTI. 016338 VALOR 21-07-2022 INTERESES USD 4.628.590,59 COMISIONES USD 139.122,31 CTA. 5970 CUENTA UNICA DEL TESORO DOLARES AMERICANOS LIB. 00099021001 REF. COMISION DEL BANQUERO</t>
  </si>
  <si>
    <t>TRANSFERENCIA DE FONDOS AL EXTERIOR A SOLICITUD DE UNIDAD DE INVESTIGACIONES FINANCIERAS SEGUN SOLICITUD 16189 REF: AP 261 PREV 303 29 HT 154975 PAGO A ANDREA GARZON POR CONSULTORIA POR PRODUCTO INTERNACIONAL PARA LA DIRECCION DE ANALISIS ESTRATEGICO SUPERVISION Y COORDINACION INTERNACIONAL CORRESP LIB. 00099021001 TGN-RECURSOS ORDINARIOS-DOLARES AMERICANOS (5970) POR DIFERENCIAL CAMBIARIO</t>
  </si>
  <si>
    <t>AJUSTE COMPLEMENTARIO POR REVALORIZACION SALDOS DE ACTIVOS DE RESERVA Y OBLIGACIONES MONEDA EXTRANJERA (DOLARES) Saldo MO = -105705273.00 ;Bs/Mo: 6.86000000000 ;Saldo Bs: -725138172.76</t>
  </si>
  <si>
    <t>AJUSTE COMPLEMENTARIO POR REVALORIZACION SALDOS DE ACTIVOS DE RESERVA Y OBLIGACIONES MONEDA EXTRANJERA (DOLARES) Saldo MO = -94683953.05 ;Bs/Mo: 6.86000000000 ;Saldo Bs: -649531917.91</t>
  </si>
  <si>
    <t>AJUSTE COMPLEMENTARIO POR REVALORIZACION SALDOS DE ACTIVOS DE RESERVA Y OBLIGACIONES MONEDA EXTRANJERA (DOLARES) Saldo MO = -91146030.77 ;Bs/Mo: 6.86000000000 ;Saldo Bs: -625261771.07</t>
  </si>
  <si>
    <t>PAGO A BID PRÉSTAMO 3060/BL-BO VCTO. 28-07-2022 POR CUENTA DE TGN , NTI. 016318 VALOR 28-07-2022 CAPITAL USD 883.236,01 INTERESES USD 644.297,37 CTA. 5970 CUENTA UNICA DEL TESORO DOLARES AMERICANOS LIB. 00099021001</t>
  </si>
  <si>
    <t>TRANSFERENCIA RECIBIDA DEL EXTERIOR SEGÚN MENSAJES SWIFT Nos. 12555-12554 (REM.EXT.) DE FECHA 28-07-2022 POR DESEMBOLSO DE CAF PRÉSTAMO CAF011750 APOYO PLAN DE VACUNACIÓN COVID 19 LIBRETA N° 00099021001 (5970) TGN - RECURSOS ORDINARIOS-DOLARES AMERICANOS</t>
  </si>
  <si>
    <t>RETIRO DEL COMPROBANTE G-1949281 DE LA FECHA POR DOBLE CONTABILIZACIÓN. &lt;&gt;CTA. 5970 CUENTA UNICA DEL TESORO DOLARES AMERICANOS LIB. 00099021001</t>
  </si>
  <si>
    <t>TRANSFERENCIA DE FONDOS AL EXTERIOR A SOLICITUD DE UNIDAD DE INVESTIGACIONES FINANCIERAS SEGUN SOLICITUD 16235 REF: AP 293 PREV 327 HT 156343 DEVOLUCION DE RETENCIONES A ANDREA GARZON POR CONSULTORIA POR PRODUCTO INTERNACIONAL PARA LA DIRECCION DE ANALISIS ESTRATEGICO SUPERVISION Y COORDINACION IN LIB. 00099021001 TGN-RECURSOS ORDINARIOS-DOLARES AMERICANOS (5970) POR DIFERENCIAL CAMBIARIO</t>
  </si>
  <si>
    <t>PAGO A AFD PRÉSTAMO CBO 1036 02 K VCTO. 31-07-2022 POR CUENTA DE TGN , NTI. 016444 VALOR 29-07-2022 INTERESES EUR 372.558,33 CTA. 5970 CUENTA UNICA DEL TESORO DOLARES AMERICANOS LIB. 00099021001</t>
  </si>
  <si>
    <t>AJUSTE COMPLEMENTARIO POR REVALORIZACION SALDOS DE ACTIVOS DE RESERVA Y OBLIGACIONES MONEDA EXTRANJERA (DOLARES) Saldo MO = -215535497.94 ;Bs/Mo: 6.86000000000 ;Saldo Bs: -1478573515.86</t>
  </si>
  <si>
    <t>De: 00389012001 A:00099021001 Transferencia que realizamos a solicitud de la Dirección General de Administración y Finanzas Territoriales mediante nota interna CITE: MEFP/VTCP/DGAFT/USCFT/N°136/2022, por concepto de recuperaciones de la deu</t>
  </si>
  <si>
    <t>De: 00512012001 A:00389012001 A fin de atender el requerimiento de la Navegación Aérea y Aeropuertos Bolivianos (NAABOL) con nota CITE: NAABOL -DNAF/N°0175/2022 de acuerdo a DS N°4630 de 30 de noviembre de 2021en la que solicita la transfe</t>
  </si>
  <si>
    <t>De: 00512012002 A:00389012001 A fin de atender el requerimiento de la Navegación Aérea y Aeropuertos Bolivianos (NAABOL) con nota CITE: NAABOL -DNAF/N°0175/2022 de acuerdo a DS N°4630 de 30 de noviembre de 2021en la que solicita transferen</t>
  </si>
  <si>
    <t>00512014102</t>
  </si>
  <si>
    <t>De: 00512014102 A:00389012001 A fin de atender el requerimiento de la Navegación Aérea y Aeropuertos Bolivianos (NAABOL) con nota CITE: NAABOL -DNAF/N°0175/2022 de acuerdo a DS N°4630 de 30 de noviembre de 2021en la que solicita transferen</t>
  </si>
  <si>
    <t>00512014202</t>
  </si>
  <si>
    <t>De: 00512014202 A:00389012001 A fin de atender el requerimiento de la Navegación Aérea y Aeropuertos Bolivianos (NAABOL) con nota CITE: NAABOL -DNAF/N°0175/2022 de acuerdo a DS N°4630 de 30 de noviembre de 2021en la que solicita transferen</t>
  </si>
  <si>
    <t>00512014203</t>
  </si>
  <si>
    <t>De: 00512014203 A:00389012001 A fin de atender el requerimiento de la Navegación Aérea y Aeropuertos Bolivianos (NAABOL) con nota CITE: NAABOL -DNAF/N°0175/2022 de acuerdo a DS N°4630 de 30 de noviembre de 2021en la que solicita transferen</t>
  </si>
  <si>
    <t>00512014204</t>
  </si>
  <si>
    <t>De: 00512014204 A:00389012001 A fin de atender el requerimiento de la Navegación Aérea y Aeropuertos Bolivianos (NAABOL) con nota CITE: NAABOL -DNAF/N°0175/2022 de acuerdo a DS N°4630 de 30 de noviembre de 2021en la que solicita transferen</t>
  </si>
  <si>
    <t>00512014205</t>
  </si>
  <si>
    <t>De: 00512014205 A:00389012001 A fin de atender el requerimiento de la Navegación Aérea y Aeropuertos Bolivianos (NAABOL) con nota CITE: NAABOL -DNAF/N°0175/2022 de acuerdo a DS N°4630 de 30 de noviembre de 2021en la que solicita transferen</t>
  </si>
  <si>
    <t>00512014302</t>
  </si>
  <si>
    <t>De: 00512014302 A:00389012001 A fin de atender el requerimiento de la Navegación Aérea y Aeropuertos Bolivianos (NAABOL) con nota CITE: NAABOL -DNAF/N°0175/2022 de acuerdo a DS N°4630 de 30 de noviembre de 2021en la que solicita transferen</t>
  </si>
  <si>
    <t>00512014501</t>
  </si>
  <si>
    <t>De: 00512014501 A:00389012001 A fin de atender el requerimiento de la Navegación Aérea y Aeropuertos Bolivianos (NAABOL) con nota CITE: NAABOL -DNAF/N°0175/2022 de acuerdo a DS N°4630 de 30 de noviembre de 2021en la que solicita transferen</t>
  </si>
  <si>
    <t>04</t>
  </si>
  <si>
    <t>De: 00066047003 A:00086047009 De: 00066047003 A: 00086047009 Transferencia que se realiza a fin de atender la solicitud del Viceministerio de Inversión Pública y Financiamiento Externo (VIPFE), dependiente del Ministerio de Planificación de</t>
  </si>
  <si>
    <t>00086047009</t>
  </si>
  <si>
    <t>10000044427975</t>
  </si>
  <si>
    <t>MINISTERIO DE SALUD Y DEPORTES - CENETROP - RECURSOS PROPIOS</t>
  </si>
  <si>
    <t>10000006036425</t>
  </si>
  <si>
    <t xml:space="preserve">MTEPS - INGRESOS </t>
  </si>
  <si>
    <t>10000026505608</t>
  </si>
  <si>
    <t>EMPRESA PUBLICA EDITORIAL DEL ESTADO PLURINACIONAL DE BOLIVIA - PRESTAMO FINPRO</t>
  </si>
  <si>
    <t>10000028355910</t>
  </si>
  <si>
    <t xml:space="preserve">EEPB - RECURSOS ESPECÍFICOS POR VENTA DE SERVICIOS </t>
  </si>
  <si>
    <t>0736069001</t>
  </si>
  <si>
    <t xml:space="preserve">TGN. MIN.FIN.RECAUDACION IMPUESTOS FORM.811 </t>
  </si>
  <si>
    <t>4456069001</t>
  </si>
  <si>
    <t xml:space="preserve">TRANSFERENCIAS -SIN </t>
  </si>
  <si>
    <t>5123069001</t>
  </si>
  <si>
    <t xml:space="preserve">TGN-RECAUDACION AUTORIDAD DE IMPUGNACION TRIBUTARIA </t>
  </si>
  <si>
    <t>6461069001</t>
  </si>
  <si>
    <t xml:space="preserve">SIN-REGALIAS MINERAS INGRESOS PROPIOS </t>
  </si>
  <si>
    <t>Sin  nombre</t>
  </si>
  <si>
    <t/>
  </si>
  <si>
    <t>VHM</t>
  </si>
  <si>
    <t>JRC</t>
  </si>
  <si>
    <t>VCK</t>
  </si>
  <si>
    <t>JVS</t>
  </si>
  <si>
    <t>GRH</t>
  </si>
  <si>
    <t>00099021001 DEP.DE CHEQ.AJENOS,RET.DE CAM.,CONCEPTO: PAGO INCAPACIDADES TEMPORALES (REEMBOLSO) MINISTERIO DE ECONOMIA Y FINANZAS PUBLICAS,DEP.: CAJA NACIONAL DE SALUD , PROCEDENCIA: BANCO UNION S.A., CHEQUE: 28584, FECHA DE EMISION:01/07/2022
COMUNICADO DT-598-2022 DE 21/07/2022</t>
  </si>
  <si>
    <t>00099021001 DEP.DE CHEQ.AJENOS,RET.DE CAM.,CONCEPTO: PAGO INCAPACIDADES TEMPORALES (REEMBOLSO) MINISTERIO DE ECONOMIA Y FINANZAS PUBLICAS,DEP.: CAJA NACIONAL DE SALUD , PROCEDENCIA: BANCO UNION S.A., CHEQUE: 28592, FECHA DE EMISION:01/07/2022
COMUNICADO DT-598-2022 DE 21/07/2022</t>
  </si>
  <si>
    <t>jul</t>
  </si>
  <si>
    <t>José Rivas Cortez</t>
  </si>
  <si>
    <t>jose.rivas@economiayfinanzas.gob.bo</t>
  </si>
  <si>
    <t>O20233380002</t>
  </si>
  <si>
    <t>O20389100002</t>
  </si>
  <si>
    <t>O20389240002</t>
  </si>
  <si>
    <t>O20389270002</t>
  </si>
  <si>
    <t>O20389790002</t>
  </si>
  <si>
    <t>O20390820002</t>
  </si>
  <si>
    <t>B20390090002</t>
  </si>
  <si>
    <t>O20393580002</t>
  </si>
  <si>
    <t>O20396820002</t>
  </si>
  <si>
    <t>O20397570002</t>
  </si>
  <si>
    <t>O20397580002</t>
  </si>
  <si>
    <t>O20397620002</t>
  </si>
  <si>
    <t>O20399350002</t>
  </si>
  <si>
    <t>O20400170002</t>
  </si>
  <si>
    <t>O20400570002</t>
  </si>
  <si>
    <t>O20400790002</t>
  </si>
  <si>
    <t>O20400810002</t>
  </si>
  <si>
    <t>O20400820002</t>
  </si>
  <si>
    <t>O20400850002</t>
  </si>
  <si>
    <t>B20400000002</t>
  </si>
  <si>
    <t>O20402940002</t>
  </si>
  <si>
    <t>O20402960002</t>
  </si>
  <si>
    <t>O20402990002</t>
  </si>
  <si>
    <t>O20403740002</t>
  </si>
  <si>
    <t>O20403780002</t>
  </si>
  <si>
    <t>O20403790002</t>
  </si>
  <si>
    <t>O20403920002</t>
  </si>
  <si>
    <t>O20404200002</t>
  </si>
  <si>
    <t>B20402680002</t>
  </si>
  <si>
    <t>B20403360002</t>
  </si>
  <si>
    <t>B20403460002</t>
  </si>
  <si>
    <t>B20403520002</t>
  </si>
  <si>
    <t>B20403540002</t>
  </si>
  <si>
    <t>B20403550002</t>
  </si>
  <si>
    <t>B20402660002</t>
  </si>
  <si>
    <t>O20406110002</t>
  </si>
  <si>
    <t>O20406560002</t>
  </si>
  <si>
    <t>O20406740002</t>
  </si>
  <si>
    <t>O20407160002</t>
  </si>
  <si>
    <t>O20407300002</t>
  </si>
  <si>
    <t>O20407310002</t>
  </si>
  <si>
    <t>B20406450002</t>
  </si>
  <si>
    <t>B20406640002</t>
  </si>
  <si>
    <t>B20406660002</t>
  </si>
  <si>
    <t>B20406680002</t>
  </si>
  <si>
    <t>B20406690002</t>
  </si>
  <si>
    <t>B20406700002</t>
  </si>
  <si>
    <t>B20406730002</t>
  </si>
  <si>
    <t>O20409530002</t>
  </si>
  <si>
    <t>O20409560002</t>
  </si>
  <si>
    <t>O20410060002</t>
  </si>
  <si>
    <t>O20410430002</t>
  </si>
  <si>
    <t>B20409620002</t>
  </si>
  <si>
    <t>B20409640002</t>
  </si>
  <si>
    <t>O20412150002</t>
  </si>
  <si>
    <t>O20412650002</t>
  </si>
  <si>
    <t>O20412670002</t>
  </si>
  <si>
    <t>O20412770002</t>
  </si>
  <si>
    <t>O20413190002</t>
  </si>
  <si>
    <t>O20413400002</t>
  </si>
  <si>
    <t>O20413480002</t>
  </si>
  <si>
    <t>O20413490002</t>
  </si>
  <si>
    <t>O20413670002</t>
  </si>
  <si>
    <t>O20413790002</t>
  </si>
  <si>
    <t>B20412010002</t>
  </si>
  <si>
    <t>B20412640002</t>
  </si>
  <si>
    <t>O20415520002</t>
  </si>
  <si>
    <t>O20416290002</t>
  </si>
  <si>
    <t>O20416440002</t>
  </si>
  <si>
    <t>O20416690002</t>
  </si>
  <si>
    <t>O20416830002</t>
  </si>
  <si>
    <t>O20418330002</t>
  </si>
  <si>
    <t>O20419140002</t>
  </si>
  <si>
    <t>B20418620002</t>
  </si>
  <si>
    <t>B20418650002</t>
  </si>
  <si>
    <t>B20418660002</t>
  </si>
  <si>
    <t>O20421650002</t>
  </si>
  <si>
    <t>O20421660002</t>
  </si>
  <si>
    <t>O20421680002</t>
  </si>
  <si>
    <t>O20421690002</t>
  </si>
  <si>
    <t>O20422160002</t>
  </si>
  <si>
    <t>O20422180002</t>
  </si>
  <si>
    <t>O20422210002</t>
  </si>
  <si>
    <t>B20421520002</t>
  </si>
  <si>
    <t>B20421670002</t>
  </si>
  <si>
    <t>O20422950002</t>
  </si>
  <si>
    <t>O20424930002</t>
  </si>
  <si>
    <t>O20425620002</t>
  </si>
  <si>
    <t>O20425640002</t>
  </si>
  <si>
    <t>O20425760002</t>
  </si>
  <si>
    <t>O20426040002</t>
  </si>
  <si>
    <t>O20426180002</t>
  </si>
  <si>
    <t>O20426190002</t>
  </si>
  <si>
    <t>O20427600002</t>
  </si>
  <si>
    <t>O20427660002</t>
  </si>
  <si>
    <t>O20427800002</t>
  </si>
  <si>
    <t>O20428460002</t>
  </si>
  <si>
    <t>O20428550002</t>
  </si>
  <si>
    <t>O20428670002</t>
  </si>
  <si>
    <t>O20429010002</t>
  </si>
  <si>
    <t>O20429390002</t>
  </si>
  <si>
    <t>B20427730002</t>
  </si>
  <si>
    <t>B20427740002</t>
  </si>
  <si>
    <t>B20428180002</t>
  </si>
  <si>
    <t>O20431140002</t>
  </si>
  <si>
    <t>O20431790002</t>
  </si>
  <si>
    <t>O20431880002</t>
  </si>
  <si>
    <t>O20431940002</t>
  </si>
  <si>
    <t>O20432320002</t>
  </si>
  <si>
    <t>O20432330002</t>
  </si>
  <si>
    <t>O20432350002</t>
  </si>
  <si>
    <t>O20432360002</t>
  </si>
  <si>
    <t>O20432370002</t>
  </si>
  <si>
    <t>O20432380002</t>
  </si>
  <si>
    <t>O20432400002</t>
  </si>
  <si>
    <t>O20432670002</t>
  </si>
  <si>
    <t>B20431080002</t>
  </si>
  <si>
    <t>B20431530002</t>
  </si>
  <si>
    <t>B20431550002</t>
  </si>
  <si>
    <t>B20431660002</t>
  </si>
  <si>
    <t>O20434770002</t>
  </si>
  <si>
    <t>O20434850002</t>
  </si>
  <si>
    <t>O20435140002</t>
  </si>
  <si>
    <t>O20435980002</t>
  </si>
  <si>
    <t>O20436010002</t>
  </si>
  <si>
    <t>O20436030002</t>
  </si>
  <si>
    <t>O20436050002</t>
  </si>
  <si>
    <t>O20436200002</t>
  </si>
  <si>
    <t>O20436280002</t>
  </si>
  <si>
    <t>O20436290002</t>
  </si>
  <si>
    <t>B20435120002</t>
  </si>
  <si>
    <t>O20438050002</t>
  </si>
  <si>
    <t>O20438080002</t>
  </si>
  <si>
    <t>O20438370002</t>
  </si>
  <si>
    <t>O20438560002</t>
  </si>
  <si>
    <t>O20438750002</t>
  </si>
  <si>
    <t>O20439100002</t>
  </si>
  <si>
    <t>O20439170002</t>
  </si>
  <si>
    <t>O20439180002</t>
  </si>
  <si>
    <t>O20440820002</t>
  </si>
  <si>
    <t>O20441110002</t>
  </si>
  <si>
    <t>O20441210002</t>
  </si>
  <si>
    <t>O20441220002</t>
  </si>
  <si>
    <t>O20441240002</t>
  </si>
  <si>
    <t>O20441580002</t>
  </si>
  <si>
    <t>B20441370002</t>
  </si>
  <si>
    <t>O20444580002</t>
  </si>
  <si>
    <t>O20445310002</t>
  </si>
  <si>
    <t>O20445760002</t>
  </si>
  <si>
    <t>O20445800002</t>
  </si>
  <si>
    <t>B20444420002</t>
  </si>
  <si>
    <t>O20447810002</t>
  </si>
  <si>
    <t>O20448280002</t>
  </si>
  <si>
    <t>B20447500002</t>
  </si>
  <si>
    <t>B20447970002</t>
  </si>
  <si>
    <t>B20449850002</t>
  </si>
  <si>
    <t>B20449880002</t>
  </si>
  <si>
    <t>B20450940002</t>
  </si>
  <si>
    <t>B20450950002</t>
  </si>
  <si>
    <t>O20453400002</t>
  </si>
  <si>
    <t>O20453540002</t>
  </si>
  <si>
    <t>O20453970002</t>
  </si>
  <si>
    <t>O20454020002</t>
  </si>
  <si>
    <t>O20454360002</t>
  </si>
  <si>
    <t>O20454630002</t>
  </si>
  <si>
    <t>O20455070002</t>
  </si>
  <si>
    <t>O20455300002</t>
  </si>
  <si>
    <t>B20453420002</t>
  </si>
  <si>
    <t>O20457900002</t>
  </si>
  <si>
    <t>O20458010002</t>
  </si>
  <si>
    <t>O20458020002</t>
  </si>
  <si>
    <t>O20458030002</t>
  </si>
  <si>
    <t>O20458050002</t>
  </si>
  <si>
    <t>O20458350002</t>
  </si>
  <si>
    <t>O20458850002</t>
  </si>
  <si>
    <t>B20457260002</t>
  </si>
  <si>
    <t>B20457290002</t>
  </si>
  <si>
    <t>O20460560002</t>
  </si>
  <si>
    <t>O20460790002</t>
  </si>
  <si>
    <t>O20461460002</t>
  </si>
  <si>
    <t>O20461470002</t>
  </si>
  <si>
    <t>O20461500002</t>
  </si>
  <si>
    <t>O20461550002</t>
  </si>
  <si>
    <t>B20460610002</t>
  </si>
  <si>
    <t>B20460630002</t>
  </si>
  <si>
    <t>B20460730002</t>
  </si>
  <si>
    <t>B20460740002</t>
  </si>
  <si>
    <t>B20460750002</t>
  </si>
  <si>
    <t>B20460770002</t>
  </si>
  <si>
    <t>B20460780002</t>
  </si>
  <si>
    <t>B20460990002</t>
  </si>
  <si>
    <t>B20461310002</t>
  </si>
  <si>
    <t>F0010153</t>
  </si>
  <si>
    <t>Q16610860002</t>
  </si>
  <si>
    <t>G19532360002</t>
  </si>
  <si>
    <t>S10390250002</t>
  </si>
  <si>
    <t>S10390250001</t>
  </si>
  <si>
    <t>F0010166</t>
  </si>
  <si>
    <t>F0010169</t>
  </si>
  <si>
    <t>S10391000003</t>
  </si>
  <si>
    <t>Q16625550002</t>
  </si>
  <si>
    <t>S10391340001</t>
  </si>
  <si>
    <t>Q16634040002</t>
  </si>
  <si>
    <t>Q16634060002</t>
  </si>
  <si>
    <t>Q16634070002</t>
  </si>
  <si>
    <t>G19577260004</t>
  </si>
  <si>
    <t>Q16635410002</t>
  </si>
  <si>
    <t>G19607640002</t>
  </si>
  <si>
    <t>G19609060003</t>
  </si>
  <si>
    <t>G19609120003</t>
  </si>
  <si>
    <t>S10393840003</t>
  </si>
  <si>
    <t>F0010234</t>
  </si>
  <si>
    <t>G19622320003</t>
  </si>
  <si>
    <t>G19622370003</t>
  </si>
  <si>
    <t>S10394460003</t>
  </si>
  <si>
    <t>S10394870001</t>
  </si>
  <si>
    <t>S10394870003</t>
  </si>
  <si>
    <t>S10394380001</t>
  </si>
  <si>
    <t>S10394220002</t>
  </si>
  <si>
    <t>S10395500001</t>
  </si>
  <si>
    <t>S10395770003</t>
  </si>
  <si>
    <t>G19652360003</t>
  </si>
  <si>
    <t>Q16668280002</t>
  </si>
  <si>
    <t>S10399270001</t>
  </si>
  <si>
    <t>S10400420001</t>
  </si>
  <si>
    <t>S10400760001</t>
  </si>
  <si>
    <t>S10400740001</t>
  </si>
  <si>
    <t>Q16685910002</t>
  </si>
  <si>
    <t>S10402720001</t>
  </si>
  <si>
    <t>J05123720002</t>
  </si>
  <si>
    <t>J05123730002</t>
  </si>
  <si>
    <t>S10402990002</t>
  </si>
  <si>
    <t>S10403700001</t>
  </si>
  <si>
    <t>Q16703940002</t>
  </si>
  <si>
    <t>S10404320001</t>
  </si>
  <si>
    <t>S10404450001</t>
  </si>
  <si>
    <t>S10404490001</t>
  </si>
  <si>
    <t>J05126650002</t>
  </si>
  <si>
    <t>J05126660002</t>
  </si>
  <si>
    <t>J05126690002</t>
  </si>
  <si>
    <t>J05126700002</t>
  </si>
  <si>
    <t>Q16708680002</t>
  </si>
  <si>
    <t>Q16708690002</t>
  </si>
  <si>
    <t>G19762700003</t>
  </si>
  <si>
    <t>S10406040004</t>
  </si>
  <si>
    <t>Q16723040002</t>
  </si>
  <si>
    <t>F0010372</t>
  </si>
  <si>
    <t>G19822040003</t>
  </si>
  <si>
    <t>Q16742610002</t>
  </si>
  <si>
    <t>Q16742620002</t>
  </si>
  <si>
    <t>F0010394</t>
  </si>
  <si>
    <t>Q16751450002</t>
  </si>
  <si>
    <t>T04359890001</t>
  </si>
  <si>
    <t>T04359910001</t>
  </si>
  <si>
    <t>T04359930001</t>
  </si>
  <si>
    <t>T04359950001</t>
  </si>
  <si>
    <t>T04359970001</t>
  </si>
  <si>
    <t>T04359990001</t>
  </si>
  <si>
    <t>T04360010001</t>
  </si>
  <si>
    <t>T04360030001</t>
  </si>
  <si>
    <t>T04360050001</t>
  </si>
  <si>
    <t>T04360070001</t>
  </si>
  <si>
    <t>T04360090001</t>
  </si>
  <si>
    <t>T04360170001</t>
  </si>
  <si>
    <t>T04360110001</t>
  </si>
  <si>
    <t>T04360130001</t>
  </si>
  <si>
    <t>T04360150001</t>
  </si>
  <si>
    <t>T04360190001</t>
  </si>
  <si>
    <t>T04360210001</t>
  </si>
  <si>
    <t>T04360230001</t>
  </si>
  <si>
    <t>T04360250001</t>
  </si>
  <si>
    <t>T04360270001</t>
  </si>
  <si>
    <t>T04360290001</t>
  </si>
  <si>
    <t>T04360310001</t>
  </si>
  <si>
    <t>T04360330001</t>
  </si>
  <si>
    <t>T04360350001</t>
  </si>
  <si>
    <t>T04360370001</t>
  </si>
  <si>
    <t>T04360390001</t>
  </si>
  <si>
    <t>T04360410001</t>
  </si>
  <si>
    <t>T04360430001</t>
  </si>
  <si>
    <t>T04360450001</t>
  </si>
  <si>
    <t>T04360470001</t>
  </si>
  <si>
    <t>T04360490001</t>
  </si>
  <si>
    <t>T04360510001</t>
  </si>
  <si>
    <t>T04360530001</t>
  </si>
  <si>
    <t>T04360550001</t>
  </si>
  <si>
    <t>T04360570001</t>
  </si>
  <si>
    <t>T04360590001</t>
  </si>
  <si>
    <t>T04360610001</t>
  </si>
  <si>
    <t>T04360630001</t>
  </si>
  <si>
    <t>T04360650001</t>
  </si>
  <si>
    <t>T04360670001</t>
  </si>
  <si>
    <t>T04360690001</t>
  </si>
  <si>
    <t>T04360710001</t>
  </si>
  <si>
    <t>T04360730001</t>
  </si>
  <si>
    <t>T04359340001</t>
  </si>
  <si>
    <t>T04359360001</t>
  </si>
  <si>
    <t>T04359380001</t>
  </si>
  <si>
    <t>T04359400001</t>
  </si>
  <si>
    <t>T04359480001</t>
  </si>
  <si>
    <t>T04359420001</t>
  </si>
  <si>
    <t>T04360750001</t>
  </si>
  <si>
    <t>T04360770001</t>
  </si>
  <si>
    <t>T04360850001</t>
  </si>
  <si>
    <t>T04360790001</t>
  </si>
  <si>
    <t>T04360810001</t>
  </si>
  <si>
    <t>T04360830001</t>
  </si>
  <si>
    <t>T04360870001</t>
  </si>
  <si>
    <t>T04360890001</t>
  </si>
  <si>
    <t>T04360910001</t>
  </si>
  <si>
    <t>T04360930001</t>
  </si>
  <si>
    <t>T04360950001</t>
  </si>
  <si>
    <t>T04360970001</t>
  </si>
  <si>
    <t>T04360990001</t>
  </si>
  <si>
    <t>T04361010001</t>
  </si>
  <si>
    <t>T04361030001</t>
  </si>
  <si>
    <t>T04361050001</t>
  </si>
  <si>
    <t>T04361070001</t>
  </si>
  <si>
    <t>T04361090001</t>
  </si>
  <si>
    <t>T04361110001</t>
  </si>
  <si>
    <t>T04361130001</t>
  </si>
  <si>
    <t>T04361150001</t>
  </si>
  <si>
    <t>T04361170001</t>
  </si>
  <si>
    <t>T04361190001</t>
  </si>
  <si>
    <t>T04361210001</t>
  </si>
  <si>
    <t>T04361230001</t>
  </si>
  <si>
    <t>T04361250001</t>
  </si>
  <si>
    <t>T04361270001</t>
  </si>
  <si>
    <t>T04361290001</t>
  </si>
  <si>
    <t>T04361310001</t>
  </si>
  <si>
    <t>T04361330001</t>
  </si>
  <si>
    <t>T04361350001</t>
  </si>
  <si>
    <t>T04361370001</t>
  </si>
  <si>
    <t>T04361390001</t>
  </si>
  <si>
    <t>T04361410001</t>
  </si>
  <si>
    <t>T04361430001</t>
  </si>
  <si>
    <t>T04361450001</t>
  </si>
  <si>
    <t>T04361530001</t>
  </si>
  <si>
    <t>T04361470001</t>
  </si>
  <si>
    <t>T04361490001</t>
  </si>
  <si>
    <t>T04361510001</t>
  </si>
  <si>
    <t>T04361550001</t>
  </si>
  <si>
    <t>T04361570001</t>
  </si>
  <si>
    <t>T04361590001</t>
  </si>
  <si>
    <t>T04359440001</t>
  </si>
  <si>
    <t>T04359460001</t>
  </si>
  <si>
    <t>T04359500001</t>
  </si>
  <si>
    <t>T04359520001</t>
  </si>
  <si>
    <t>T04359540001</t>
  </si>
  <si>
    <t>T04359560001</t>
  </si>
  <si>
    <t>T04359580001</t>
  </si>
  <si>
    <t>T04359600001</t>
  </si>
  <si>
    <t>T04359620001</t>
  </si>
  <si>
    <t>T04359640001</t>
  </si>
  <si>
    <t>T04359660001</t>
  </si>
  <si>
    <t>T04359680001</t>
  </si>
  <si>
    <t>T04359700001</t>
  </si>
  <si>
    <t>T04359720001</t>
  </si>
  <si>
    <t>T04359740001</t>
  </si>
  <si>
    <t>T04359760001</t>
  </si>
  <si>
    <t>T04359790001</t>
  </si>
  <si>
    <t>T04359810001</t>
  </si>
  <si>
    <t>T04359830001</t>
  </si>
  <si>
    <t>T04359850001</t>
  </si>
  <si>
    <t>T04359870001</t>
  </si>
  <si>
    <t>S10409400001</t>
  </si>
  <si>
    <t>S10410010003</t>
  </si>
  <si>
    <t>S10410000003</t>
  </si>
  <si>
    <t>S10410050001</t>
  </si>
  <si>
    <t>G19851810005</t>
  </si>
  <si>
    <t>F0010421</t>
  </si>
  <si>
    <t>Q16765760002</t>
  </si>
  <si>
    <t>G19871100001</t>
  </si>
  <si>
    <t>Q16770540002</t>
  </si>
  <si>
    <t>G19873980004</t>
  </si>
  <si>
    <t>G19875460003</t>
  </si>
  <si>
    <t>G19875470003</t>
  </si>
  <si>
    <t>G19875500001</t>
  </si>
  <si>
    <t>G19875520001</t>
  </si>
  <si>
    <t>Q16772580002</t>
  </si>
  <si>
    <t>Q16772590002</t>
  </si>
  <si>
    <t>Q16772610002</t>
  </si>
  <si>
    <t>S10413410002</t>
  </si>
  <si>
    <t>S10413210003</t>
  </si>
  <si>
    <t>00099021001 DEPOSITO DE EFECTIVO, DEPOSITANTE: ROSARIO JUANA GUMIEL GUERECA, CONCEPTO: PAGO POR DOBLE PERCEPCION POR LOS PERIODOS DE NOVIEMBRE 2021 A DICIEMBRE 2021, CUENTA DE DEPOSITO: CUENTA UNICA DEL TESORO  /DJBR.</t>
  </si>
  <si>
    <t>00099021001 DEPOSITO DE EFECTIVO, DEPOSITANTE: WALTER JORGE VELASCO CHOQUE, CONCEPTO: DEVOLUCION DE SALDOS DEL FONDO ROTATIVO GESTION 2021, CUENTA DE DEPOSITO: CUENTA UNICA DEL TESORO  /DJBR.</t>
  </si>
  <si>
    <t>00099021001 DEPOSITO DE EFECTIVO, DEPOSITANTE: JORGE ZARATE CORINA, CONCEPTO: DEVOLUCION POR ATRASOS, CUENTA DE DEPOSITO: CUENTA UNICA DEL TESORO  /DJBR.</t>
  </si>
  <si>
    <t>00099021001 DEPOSITO DE EFECTIVO, DEPOSITANTE: CARLOS OLMOS ROSAS, CONCEPTO: DEVOLUCIÓN SIN RETENCIÓN C-31/MES (92162/DIC-2021) CI608241LP OLMOS ROSAS CARLOS GUSTAVO ITEM:81945, CUENTA DE DEPOSITO: CUENTA UNICA DEL TESORO  /DJBR.</t>
  </si>
  <si>
    <t>00099021001 DEPOSITO DE EFECTIVO, DEPOSITANTE: CARLOS OLMOS ROSAS, CONCEPTO: DEV. LIQUIDO PAGABLE C-31/MES (902162/DIC 2021) CI6082413LP OLMOS ROSAS CARLOS GUSTAVO ITEM:81945, CUENTA DE DEPOSITO: CUENTA UNICA DEL TESORO  /DJBR.</t>
  </si>
  <si>
    <t>00099021001 DEPOSITO DE EFECTIVO, DEPOSITANTE: CARLOS OLMOS ROSAS, CONCEPTO: DEV. DES SIN C-31/MES (902163/AGUINALDO 2021) CI6082413LP OLMOS ROSAS CARLOS GUSTAVO ITEM:81945, CUENTA DE DEPOSITO: CUENTA UNICA DEL TESORO  /DJBR.</t>
  </si>
  <si>
    <t>00099021001 DEPOSITO DE EFECTIVO, DEPOSITANTE: MARIA JOSE FERNANDEZ QUIROGA, CONCEPTO: DEVOLUCION CAJA CHICA, CUENTA DE DEPOSITO: CUENTA UNICA DEL TESORO  /DJBR.</t>
  </si>
  <si>
    <t>00099021001 DEPOSITO DE EFECTIVO, DEPOSITANTE: MARCO ANTONIO CABRERA CARRILLO, CONCEPTO: REVERSION DE BOLETA DE HABER MENSUAL, CUENTA DE DEPOSITO: CUENTA UNICA DEL TESORO  /DJBR.</t>
  </si>
  <si>
    <t>00099021001 DEPOSITO DE EFECTIVO, DEPOSITANTE: JOSE LUIS MOREIRA IBAÑEZ, CONCEPTO: DEVOLUCION DE RETROACTIVO MES DE MARZO DE 1993, CUENTA DE DEPOSITO: CUENTA UNICA DEL TESORO  /DJBR.</t>
  </si>
  <si>
    <t>00099021001 DEPOSITO DE EFECTIVO, DEPOSITANTE: PABLO ARMANDO HERRERA CAMARGO, CONCEPTO: DEVOLUCION DE SUELDO Y SALARIO, CUENTA DE DEPOSITO: CUENTA UNICA DEL TESORO  /DJBR.</t>
  </si>
  <si>
    <t>00099021001 DEPOSITO DE EFECTIVO, DEPOSITANTE: GUADALUPE JULIETA MALDONADO VERASTEGUI, CONCEPTO: DEVOLUCIÓN POR DOBLE PERCEPCIÓN, CUENTA DE DEPOSITO: CUENTA UNICA DEL TESORO  /DJBR.</t>
  </si>
  <si>
    <t>00099021001 DEPOSITO DE EFECTIVO, DEPOSITANTE: CARLOS CHOQUE MAMANI, CONCEPTO: DEVOLUCION POR DOBLE PERCEPCION, CUENTA DE DEPOSITO: CUENTA UNICA DEL TESORO  /DJBR.</t>
  </si>
  <si>
    <t>00099021001 DEPOSITO DE EFECTIVO, DEPOSITANTE: EUGENIA QUISPE CHOQUE, CONCEPTO: REGULARIZACION POR TOPE SALARIAL, CUENTA DE DEPOSITO: CUENTA UNICA DEL TESORO  /DJBR.</t>
  </si>
  <si>
    <t>00099021001 DEPOSITO DE EFECTIVO, DEPOSITANTE: OSCAR YUCRA RAMOS, CONCEPTO: DEVOLUCION POR INCREMENTO DE PRECIOS UMOPAR YUNGAS -ABRIL 2022, CUENTA DE DEPOSITO: CUENTA UNICA DEL TESORO  /DJBR.</t>
  </si>
  <si>
    <t>00099021001 DEPOSITO DE EFECTIVO, DEPOSITANTE: LAUREN LETICIA FERNANDEZ SORUCO, CONCEPTO: INADECUADO DESCUENTO DE 71 MINUTOS DE ATRASO ACUMULADOS EN EL MES DE JULIO 2020, CUENTA DE DEPOSITO: CUENTA UNICA DEL TESORO  /DJBR.</t>
  </si>
  <si>
    <t>00099021001 DEPOSITO DE EFECTIVO, DEPOSITANTE: SAUL YECID SALAZAR ENCINAS, CONCEPTO: DEVOLUCION DE HABERES CATEDRATICOS MES DE MARZO 2022, CUENTA DE DEPOSITO: CUENTA UNICA DEL TESORO  /DJBR.</t>
  </si>
  <si>
    <t>00099021001 DEPOSITO DE EFECTIVO, DEPOSITANTE: SIKORINA BUSTAMANTE PACO, CONCEPTO: DEVOLUCION POR EXEDENTE RENUMERACION MAXIMA REINTEGRO, CUENTA DE DEPOSITO: CUENTA UNICA DEL TESORO  /DJBR.</t>
  </si>
  <si>
    <t>00099021001 DEPOSITO DE EFECTIVO, DEPOSITANTE: MARCELINO NARCISO ALIAGA LIMACHI, CONCEPTO: EXCEDENTE REMUNERACIÓN MAXIMA REINTEGRO, CUENTA DE DEPOSITO: CUENTA UNICA DEL TESORO  /DJBR.</t>
  </si>
  <si>
    <t>00099021001 DEPOSITO DE EFECTIVO, DEPOSITANTE: ELOY MACHACA HUACANI, CONCEPTO: COMPROMISO DE DEVOLUCION DE DEUDA, CUENTA DE DEPOSITO: CUENTA UNICA DEL TESORO  /DJBR.</t>
  </si>
  <si>
    <t>00099021001 DEPOSITO DE EFECTIVO, DEPOSITANTE: ARMANDO OLIVARES COA, CONCEPTO: DEVOLUCION POR DOBLE PERCEPCION, CUENTA DE DEPOSITO: CUENTA UNICA DEL TESORO  /DJBR.</t>
  </si>
  <si>
    <t>00099021001 DEP.DE CHEQ.AJENOS,RET.DE CAM.,CONCEPTO: ROCABADO RIOS ELIZABETH,DEP.: BANCO UNION S.A. , PROCEDENCIA: BANCO UNION S.A., CHEQUE: 182439, FECHA DE EMISION:17/06/2022  /DJBR.</t>
  </si>
  <si>
    <t>00099021001 DEPOSITO DE EFECTIVO, DEPOSITANTE: JORGE VALENTIN LOPEZ ARENAS CI 2685150LP, CONCEPTO: POR LA DOBLE PERCEPCION EN EL PAGO DE AGUINALDO DE LA GESTION 2021, CUENTA DE DEPOSITO: CUENTA UNICA DEL TESORO  /DJBR.</t>
  </si>
  <si>
    <t>00099021001 DEPOSITO DE EFECTIVO, DEPOSITANTE: CIRO GERMAN ALAVIA MARIN, CONCEPTO: DEVOLUCION POR TOPE SALARIAL CORRESPONDIENTE A JUNIO 2021, CUENTA DE DEPOSITO: CUENTA UNICA DEL TESORO  /DJBR.</t>
  </si>
  <si>
    <t>00099021001 DEPOSITO DE EFECTIVO, DEPOSITANTE: CIRO GERMAN ALAVIA MARIN, CONCEPTO: DEVOLUCION POR TOPE SALARIAL CORRESPONDIENTE A JULIO 2021, CUENTA DE DEPOSITO: CUENTA UNICA DEL TESORO  /DJBR.</t>
  </si>
  <si>
    <t>00099021001 DEPOSITO DE EFECTIVO, DEPOSITANTE: CIRO GERMAN ALAVIA MARIN, CONCEPTO: DEVOLUCIÓN POR TOPE SALARIAL CORRESPONDIENTE A AGOSTO 2021, CUENTA DE DEPOSITO: CUENTA UNICA DEL TESORO  /DJBR.</t>
  </si>
  <si>
    <t>00099021001 DEPOSITO DE EFECTIVO, DEPOSITANTE: CIRO GERMAN ALAVIA MARIN, CONCEPTO: DEVOLUCIÓN POR TOPE SALARIAL CORRESPONDIENTE A SEPTIEMBRE 2021, CUENTA DE DEPOSITO: CUENTA UNICA DEL TESORO  /DJBR.</t>
  </si>
  <si>
    <t>00099021001 DEPOSITO DE EFECTIVO, DEPOSITANTE: RAQUEL IVANA GARCIA PEREZ, CONCEPTO: DEVOLUCION DE SUELDOS Y SALARIOS DEL MES DE JUNIO FUENTE 41, CUENTA DE DEPOSITO: CUENTA UNICA DEL TESORO  /DJBR.</t>
  </si>
  <si>
    <t>00099021001 DEPOSITO DE EFECTIVO, DEPOSITANTE: RAQUEL IVANA GARCIA PEREZ, CONCEPTO: DEVOLUCION DE SUELDOS Y SALARIOS DEL MES DE MAYO FUENTE 41, CUENTA DE DEPOSITO: CUENTA UNICA DEL TESORO  /DJBR.</t>
  </si>
  <si>
    <t>00099021001 DEPOSITO DE EFECTIVO, DEPOSITANTE: PEDRO PALLARICO QUISPE, CONCEPTO: COBRO DOBLE PERCEPCION, CUENTA DE DEPOSITO: CUENTA UNICA DEL TESORO  /DJBR.</t>
  </si>
  <si>
    <t>00099021001 DEP.DE CHEQ.AJENOS,RET.DE CAM.,CONCEPTO: ABEL LOPEZ ARRUETA,DEP.: BANCO UNION S.A. , PROCEDENCIA: BANCO UNION S.A., CHEQUE: 182448, FECHA DE EMISION:11/07/2022  /DJBR.</t>
  </si>
  <si>
    <t>00099021001 DEPOSITO DE EFECTIVO, DEPOSITANTE: ALAN ORTEGA MEDINA, CONCEPTO: DEVOLUCIÓN DE SUELDOS Y SALARIOS, CUENTA DE DEPOSITO: CUENTA UNICA DEL TESORO  /DJBR.</t>
  </si>
  <si>
    <t>00099021001 DEPOSITO DE EFECTIVO, DEPOSITANTE: GUDELIA QUISPE BARRA, CONCEPTO: DEVOLUCIÓN DE DESCUENTO SIN RETENCION 902241/ABRIL/2022 RETROACTIVO (COLEGIO MEDICO D.L.P), CUENTA DE DEPOSITO: CUENTA UNICA DEL TESORO  /DJBR.</t>
  </si>
  <si>
    <t>00099021001 DEPOSITO DE EFECTIVO, DEPOSITANTE: GERMAN QUISPE NIURA, CONCEPTO: DEVOLUCIÓN DE PASAJE Y VIATICOS, CUENTA DE DEPOSITO: CUENTA UNICA DEL TESORO  /DJBR.</t>
  </si>
  <si>
    <t>00099021001 DEPOSITO DE EFECTIVO, DEPOSITANTE: JAIME FELIX JALDIN ZARATE, CONCEPTO: DEVOLUCIÓN DE PASAJE Y VIATICOS, CUENTA DE DEPOSITO: CUENTA UNICA DEL TESORO  /DJBR.</t>
  </si>
  <si>
    <t>00099021001 DEPOSITO DE EFECTIVO, DEPOSITANTE: GUDELIA QUISPE BARRA, CONCEPTO: DEVOLUCION LIQUIDO PAGABLE 902241/ABRIL/2022, CUENTA DE DEPOSITO: CUENTA UNICA DEL TESORO  /DJBR.</t>
  </si>
  <si>
    <t>00099021001 DEPOSITO DE EFECTIVO, DEPOSITANTE: JESSICA HUGUETT MENDOZA CASAZOLA, CONCEPTO: DEVOLUCION DE SUELDOS Y SALARIOS, CUENTA DE DEPOSITO: CUENTA UNICA DEL TESORO  /DJBR.</t>
  </si>
  <si>
    <t>00099021001 DEPOSITO DE EFECTIVO, DEPOSITANTE: SONIA ELDER VILDOZO VDA DE TARQUI, CONCEPTO: COBRO INDEBIDO, CUENTA DE DEPOSITO: CUENTA UNICA DEL TESORO</t>
  </si>
  <si>
    <t>00099021001 DEPOSITO DE EFECTIVO, DEPOSITANTE: DANIEL APAZA CONDORI, CONCEPTO: DEVOLUCION DE DEUDA, CUENTA DE DEPOSITO: CUENTA UNICA DEL TESORO</t>
  </si>
  <si>
    <t>00099021001 DEPOSITO DE EFECTIVO, DEPOSITANTE: LICIA OSINAGA GUTIERREZ, CONCEPTO: DEVOLUCION POR DOBLE PERCEPCION, CUENTA DE DEPOSITO: CUENTA UNICA DEL TESORO /DJBR.</t>
  </si>
  <si>
    <t>00099021001 DEPOSITO DE EFECTIVO, DEPOSITANTE: JUAN MACHACA FERNANDEZ, CONCEPTO: DEVOLUCION DE DEUDA SEGUN PLAN DE PAGOS PRIMERA CUOTA, CUENTA DE DEPOSITO: CUENTA UNICA DEL TESORO /DJBR.</t>
  </si>
  <si>
    <t>00344018001 DEPOSITO DE EFECTIVO, DEPOSITANTE: CARLOS ALBERTO REZA AZURDUY, CONCEPTO: DEVOLUCION AL C-31 254 GASTO PARCIAL EN 5/07/2022, CUENTA DE DEPOSITO: CUENTA UNICA DEL TESORO</t>
  </si>
  <si>
    <t>00099021001 DEP.DE CHEQ.AJENOS,RET.DE CAM.,CONCEPTO: PAGO POR DESCUENTO RECURSOS PUBLICOS,DEP.: CAJA NACIONAL DE SALUD , PROCEDENCIA: BANCO UNION S.A., CHEQUE: 62003, FECHA DE EMISION:26/07/2022</t>
  </si>
  <si>
    <t>00099021001 DEPOSITO DE EFECTIVO, DEPOSITANTE: MIGUEL ANGEL NUÑEZ JUSTINIANO, CONCEPTO: DOBLE PERCEPCION, CUENTA DE DEPOSITO: CUENTA UNICA DEL TESORO</t>
  </si>
  <si>
    <t>00046024102 DEPOSITO DE EFECTIVO, DEPOSITANTE: NAZARIO HUANCA GONZALES, CONCEPTO: DEVOLUCION, CUENTA DE DEPOSITO: CUENTA UNICA DEL TESORO</t>
  </si>
  <si>
    <t>00046024102 DEPOSITO DE EFECTIVO, DEPOSITANTE: RUTH VIVIANA VALVERDE ROJAS, CONCEPTO: DEVOLUCION DE BONO DE VACUNACION, CUENTA DE DEPOSITO: CUENTA UNICA DEL TESORO</t>
  </si>
  <si>
    <t>00086038003 DEPOSITO DE EFECTIVO, DEPOSITANTE: WILLIAMS ALDO ARIAS NOGALES -SERNAP, CONCEPTO: DEVOLUCION DE FONDOS, CUENTA DE DEPOSITO: CUENTA UNICA DEL TESORO</t>
  </si>
  <si>
    <t>00086031101 DEPOSITO DE EFECTIVO, DEPOSITANTE: WILLIAMS ALDO ARIAS NOGALES-SERNAP, CONCEPTO: DEVOLUCION DE FONDOS, CUENTA DE DEPOSITO: CUENTA UNICA DEL TESORO</t>
  </si>
  <si>
    <t>00099021001 DEPOSITO DE EFECTIVO, DEPOSITANTE: MARIELA ARCE VELASCO, CONCEPTO: DEVOLUCION DE GASTOS NO EJECUTADOS CORRESPONDIENTE AL MES DE JULIO, CUENTA DE DEPOSITO: CUENTA UNICA DEL TESORO</t>
  </si>
  <si>
    <t>00099021001 DEPOSITO DE EFECTIVO, DEPOSITANTE: NATALIO SARAVIA QUISPE, CONCEPTO: DEVOLUCION DE SALIDA RETROACTIVO, CUENTA DE DEPOSITO: CUENTA UNICA DEL TESORO /DJBR.</t>
  </si>
  <si>
    <t>00099021001 DEPOSITO DE EFECTIVO, DEPOSITANTE: JASCEMINE XIOMARA DE LA RIVA SANDOVAL, CONCEPTO: REGULARIZACION POR TOPE SALARIAL JULIO 2022, CUENTA DE DEPOSITO: CUENTA UNICA DEL TESORO</t>
  </si>
  <si>
    <t>00155012001 DEPOSITO DE EFECTIVO, DEPOSITANTE: DIRECCION DEL NOTARIADO PLURINACIONAL, CONCEPTO: DEVOLUCION DE ESTIPENDIO DEL MES DE JUNIO, CUENTA DE DEPOSITO: CUENTA UNICA DEL TESORO</t>
  </si>
  <si>
    <t>00099021001 DEPOSITO DE EFECTIVO, DEPOSITANTE: LIDIA PARI AYALA, CONCEPTO: PAGO EN DEMASIA DE VIATICOS PREV 2261, CUENTA DE DEPOSITO: CUENTA UNICA DEL TESORO /DJBR.</t>
  </si>
  <si>
    <t>00046104203 DEPOSITO DE EFECTIVO, DEPOSITANTE: JORGE QUISPE CHOQUE, CONCEPTO: REVERSION DE FONDOS NO UTILIZADOS, CUENTA DE DEPOSITO: CUENTA UNICA DEL TESORO</t>
  </si>
  <si>
    <t>00046104203 DEPOSITO DE EFECTIVO, DEPOSITANTE: JUAN PABLO FLORES VASQUEZ, CONCEPTO: REVERSION DE FONDOS NO UTILIZADOS, CUENTA DE DEPOSITO: CUENTA UNICA DEL TESORO</t>
  </si>
  <si>
    <t>00099021001 DEP.DE CHEQ.AJENOS,RET.DE CAM.,CONCEPTO: DEVOLUCION DE CC NO COBRADA ABRIL 2022,DEP.: LA VITALICIA SEGUROS Y REASEGUROS DE VIDA S.A. , PROCEDENCIA: BANCO BISA S.A., CHEQUE: 80071, FECHA DE EMISION:03/08/2022</t>
  </si>
  <si>
    <t>00190012002 DEPOSITO DE EFECTIVO, DEPOSITANTE: JORGE HAROLD SENZANO ARZE, CONCEPTO: DEVOLUCION DE HABERES, CUENTA DE DEPOSITO: CUENTA UNICA DEL TESORO</t>
  </si>
  <si>
    <t>00190012003 DEPOSITO DE EFECTIVO, DEPOSITANTE: LEONEL AGUILAR CHAVEZ, CONCEPTO: DEVOLUCION DE HABERES, CUENTA DE DEPOSITO: CUENTA UNICA DEL TESORO</t>
  </si>
  <si>
    <t>00190012003 DEPOSITO DE EFECTIVO, DEPOSITANTE: JORGE HAROLD SENZANO ARZE, CONCEPTO: DEVOLUCION DE HABERES, CUENTA DE DEPOSITO: CUENTA UNICA DEL TESORO</t>
  </si>
  <si>
    <t>00099021001 DEPOSITO DE EFECTIVO, DEPOSITANTE: ROBERTO FLOR CALZADILLA, CONCEPTO: DEVOLUCION, CUENTA DE DEPOSITO: CUENTA UNICA DEL TESORO</t>
  </si>
  <si>
    <t>00293062001 DEPOSITO DE EFECTIVO, DEPOSITANTE: HUGO HASSENTEUFEL CEREZO, CONCEPTO: DEVOLUCION PARCIAL GASTO DE SERVICIO DE JARDINERIA, CUENTA DE DEPOSITO: CUENTA UNICA DEL TESORO</t>
  </si>
  <si>
    <t>00099021001 DEPOSITO DE EFECTIVO, DEPOSITANTE: GROVER CELSO RIVERA BALLESTEROS, CONCEPTO: DEVOLUCION POR COBRO DE DOBLE PERCEPCION POR LOS PERIODOS DE JUNIO 2022 A JULIO 2022, CUENTA DE DEPOSITO: CUENTA UNICA DEL TESORO</t>
  </si>
  <si>
    <t>00099021001 DEPOSITO DE EFECTIVO, DEPOSITANTE: RAUL MENDOZA GUTIERREZ, CONCEPTO: DEVOLUCION POR DOBLE PERCEPCION DE SALARIO SEPTIEMBRE 2018, CUENTA DE DEPOSITO: CUENTA UNICA DEL TESORO</t>
  </si>
  <si>
    <t>00099021001 DEPOSITO DE EFECTIVO, DEPOSITANTE: RENAN ABEL GONZALES URIARTE, CONCEPTO: DEVOLUCION POR PLANILLA DE PAGO C-31 1373, CUENTA DE DEPOSITO: CUENTA UNICA DEL TESORO /DJBR.</t>
  </si>
  <si>
    <t>00099021001 DEPOSITO DE EFECTIVO, DEPOSITANTE: SAUL RUEDA ARTEAGA, CONCEPTO: DOBLE PERCEPCION DEVOLUCION DE LA UFRE, CUENTA DE DEPOSITO: CUENTA UNICA DEL TESORO</t>
  </si>
  <si>
    <t>00046104203 DEPOSITO DE EFECTIVO, DEPOSITANTE: NICODEM AQUINO CALDERON, CONCEPTO: REVERSION DE FONDOS NO UTILIZADOS, CUENTA DE DEPOSITO: CUENTA UNICA DEL TESORO</t>
  </si>
  <si>
    <t>00099021001 DEP.DE CHEQ.AJENOS,RET.DE CAM.,CONCEPTO: FRACCION COMPLEMENTARIA MENSUAL,DEP.: FUTURO DE BOLIVIA S A - AFP , PROCEDENCIA: BANCO DE CREDITO DE BOLIVIA S.A., CHEQUE: 67563, FECHA DE EMISION:05/08/2022</t>
  </si>
  <si>
    <t>00099021001 DEP.DE CHEQ.AJENOS,RET.DE CAM.,CONCEPTO: MINISTERIO HIDROCARBUROS DEVOLUCION INCAPACIDAD TEMPORAL ABRIL/22,DEP.: CAJA PETROLERA DE SALUD , PROCEDENCIA: BANCO UNION S.A., CHEQUE: 19545, FECHA DE EMISION:04/08/2022</t>
  </si>
  <si>
    <t>00099021001 DEP.DE CHEQ.AJENOS,RET.DE CAM.,CONCEPTO: AUTORIDAD IMPUG TRIBUTARIA, DEVOLUCION INCAPACIDAD TEMPORL,DEP.: CAJA PETROLERA DE SALUD , PROCEDENCIA: BANCO UNION S.A., CHEQUE: 19551, FECHA DE EMISION:04/08/2022</t>
  </si>
  <si>
    <t>00587012012 DEP.DE CHEQ.AJENOS,RET.DE CAM.,CONCEPTO: PAGO PARCIAL C-26 SAN IGNACIO,DEP.: E.B.C. , PROCEDENCIA: BANCO UNION S.A., CHEQUE: 1691, FECHA DE EMISION:05/08/2022</t>
  </si>
  <si>
    <t>00099021001 DEP.DE CHEQ.AJENOS,RET.DE CAM.,CONCEPTO: AUT AGUA POTABLEY SANEAMENTO BASICO. DEVOL. INCAPACIDAD TEMPORAL,DEP.: CAJA PETROLERA DE SALUD , PROCEDENCIA: BANCO UNION S.A., CHEQUE: 19548, FECHA DE EMISION:04/08/2022</t>
  </si>
  <si>
    <t>00587012019 DEP.DE CHEQ.AJENOS,RET.DE CAM.,CONCEPTO: PAGO PLLA 1 CONST. EQUIP. PLANTA DE GRANOS PAILON,DEP.: E.B.C. , PROCEDENCIA: BANCO UNION S.A., CHEQUE: 1689, FECHA DE EMISION:05/08/2022</t>
  </si>
  <si>
    <t>00099021001 DEP.DE CHEQ.AJENOS,RET.DE CAM.,CONCEPTO: COMPENSACION MENSUAL DE COTIZACIONES,DEP.: FUTURO DE BOLIVIA S A - AFP , PROCEDENCIA: BANCO DE CREDITO DE BOLIVIA S.A., CHEQUE: 67562, FECHA DE EMISION:05/08/2022</t>
  </si>
  <si>
    <t>00099021001 DEPOSITO DE EFECTIVO, DEPOSITANTE: YOLANDA QUISPE MAYTA, CONCEPTO: DEVOLUCION POR DOBLE PERCEPCION, CUENTA DE DEPOSITO: CUENTA UNICA DEL TESORO</t>
  </si>
  <si>
    <t>00099021001 DEPOSITO DE EFECTIVO, DEPOSITANTE: HERIBERTO CASTAÑETA MARONI, CONCEPTO: DEVOLUCION DEUDA - DOBLE PERCEPCION, CUENTA DE DEPOSITO: CUENTA UNICA DEL TESORO</t>
  </si>
  <si>
    <t>00099021001 DEPOSITO DE EFECTIVO, DEPOSITANTE: ANGEL FIDEL CONDORI CHARCA, CONCEPTO: DEVOLUCION DE DEUDA, CUENTA DE DEPOSITO: CUENTA UNICA DEL TESORO</t>
  </si>
  <si>
    <t>00190012002 DEPOSITO DE EFECTIVO, DEPOSITANTE: WILLY ARNOLD BENAVIDES SANABRIA, CONCEPTO: DEVOLUCION DE HABERES EN DEMASIA CORRESPONDIENTE AL MES DE JUNIO/2022, CUENTA DE DEPOSITO: CUENTA UNICA DEL TESORO</t>
  </si>
  <si>
    <t>00099021001 DEPOSITO DE EFECTIVO, DEPOSITANTE: JUSTA MENDOZA DE CARVAJAL, CONCEPTO: DEVOLUCION RETROACTIVO, CUENTA DE DEPOSITO: CUENTA UNICA DEL TESORO</t>
  </si>
  <si>
    <t>00046024204 DEPOSITO DE EFECTIVO, DEPOSITANTE: ROGER MONTAÑO ROBLES, CONCEPTO: DEVOLUCION DE SUELDOS Y SALARIOS -ENERO 2015, CUENTA DE DEPOSITO: CUENTA UNICA DEL TESORO</t>
  </si>
  <si>
    <t>00099021001 DEP.DE CHEQ.AJENOS,RET.DE CAM.,CONCEPTO: PATRICIA ERIKA NAVIA CALVETTY,DEP.: BANCO UNION SA , PROCEDENCIA: BANCO UNION S.A., CHEQUE: 182476, FECHA DE EMISION:08/08/2022</t>
  </si>
  <si>
    <t>00099021001 DEP.DE CHEQ.AJENOS,RET.DE CAM.,CONCEPTO: DEVOLUCION SUBSIDIO INCAPACIDAD TEMPORAL,DEP.: SEGURO SOCIAL UNIVERSITARIO LA PAZ , PROCEDENCIA: BANCO UNION S.A., CHEQUE: 29501, FECHA DE EMISION:19/07/2022</t>
  </si>
  <si>
    <t>00099021001 DEP.DE CHEQ.AJENOS,RET.DE CAM.,CONCEPTO: DEVOLUCION SUBSIDIO INCAPACIDAD TEMPORAL,DEP.: SEGURO SOCIAL UNIVERSITARIO LA PAZ , PROCEDENCIA: BANCO UNION S.A., CHEQUE: 29499, FECHA DE EMISION:19/07/2022</t>
  </si>
  <si>
    <t>00099021001 DEP.DE CHEQ.AJENOS,RET.DE CAM.,CONCEPTO: BAJAS MEDICAS MES DE MAYO 2022 Y AL RETROACTIVO AL BONO DE ANTIGUEDAD ENERO-ABRIL 2022,DEP.: CAJA DE SALUD DE LA BANCA PRIVADA , PROCEDENCIA: BANCO NACIONAL DE BOLIVIA S.A., CHEQUE: 9974237, FECHA DE EMISION:2</t>
  </si>
  <si>
    <t>00099021001 DEP.DE CHEQ.AJENOS,RET.DE CAM.,CONCEPTO: REEMBOLSO SUBSIDIO MAYO 2022,DEP.: CAJA DE SALUD DE LA BANCA PRIVADA , PROCEDENCIA: BANCO NACIONAL DE BOLIVIA S.A., CHEQUE: 9973918, FECHA DE EMISION:26/07/2022</t>
  </si>
  <si>
    <t>00099021001 DEP.DE CHEQ.AJENOS,RET.DE CAM.,CONCEPTO: REEMBOLSO SUBSIDIO RETROACTIVO ENERO -ABRIL 2022,DEP.: CAJA DE SALUD DE LA BANCA PRIVADA , PROCEDENCIA: BANCO NACIONAL DE BOLIVIA S.A., CHEQUE: 9974350, FECHA DE EMISION:26/07/2022</t>
  </si>
  <si>
    <t>00099021001 DEP.DE CHEQ.AJENOS,RET.DE CAM.,CONCEPTO: INCAPACIDAD TEMPORAL -PERIODO MAYO 2022,DEP.: CAJA DE SALUD DE LA BANCA PRIVADA , PROCEDENCIA: BANCO NACIONAL DE BOLIVIA S.A., CHEQUE: 9974176, FECHA DE EMISION:26/07/2022</t>
  </si>
  <si>
    <t>00078031108 DEPOSITO DE EFECTIVO, DEPOSITANTE: IMPROCEL S.A., CONCEPTO: PAGO DE MULTA POR CUENTA IMPROCEL, DE LA SEGUNDA ENTREGA DEL PROCESO DE CONTRATACION ADQUISICION, CUENTA DE DEPOSITO: CUENTA UNICA DEL TESORO</t>
  </si>
  <si>
    <t>00099021001 DEPOSITO DE EFECTIVO, DEPOSITANTE: OTILIA H. CONDORI CUNO, CONCEPTO: POR COBRO INDEBIDO (SEGUNDAS NUPCIAS) DE LOLA CELESTINA CUNO CANASA (Q.E.P.D.), CUENTA DE DEPOSITO: CUENTA UNICA DEL TESORO</t>
  </si>
  <si>
    <t>00099021001 DEPOSITO DE EFECTIVO, DEPOSITANTE: RAMIRO QUISPE PADILLA, CONCEPTO: DEVOLUCION A PAGO EN DEMASIA DE LA PARTIDA 22210 - VIATICOS PREVENTIVO 2562, CUENTA DE DEPOSITO: CUENTA UNICA DEL TESORO</t>
  </si>
  <si>
    <t>00046104203 DEPOSITO DE EFECTIVO, DEPOSITANTE: NORMA MONICA CALLISAYA AGUILAR MIN. DE SALUD, CONCEPTO: REVERSION SALDO NO UTILAZADO (NO EJECUTADO), CUENTA DE DEPOSITO: CUENTA UNICA DEL TESORO</t>
  </si>
  <si>
    <t>00099021001 DEP.DE CHEQ.AJENOS,RET.DE CAM.,CONCEPTO: INCAPACIDAD TEMPORAL DE CAJA DE SALUD CORDES A: AUTORIDAD DE REGULACION FISCALIZACION,DEP.: CAJA DE SALUD CORDES , PROCEDENCIA: BANCO UNION S.A., CHEQUE: 26815, FECHA DE EMISION:29/07/2022</t>
  </si>
  <si>
    <t>00099021001 DEP.DE CHEQ.AJENOS,RET.DE CAM.,CONCEPTO: DEVOLUCION DE FONDOS NO COBRADOS CONCILIACION ABRIL/2022,DEP.: SEGUROS PROVIDA S.A. , PROCEDENCIA: BANCO NACIONAL DE BOLIVIA S.A., CHEQUE: 4350618, FECHA DE EMISION:09/08/2022</t>
  </si>
  <si>
    <t>00099021001 DEPOSITO DE EFECTIVO, DEPOSITANTE: REINA ZULEMA RAMOS MIRANDA, CONCEPTO: DEVOLUCION A PAGO EN DEMASIA, PARTIDA 22210 - VIATICOS POR VIAJES AL INTERIOR , PREV 2080, CUENTA DE DEPOSITO: CUENTA UNICA DEL TESORO /DJBR.</t>
  </si>
  <si>
    <t>00099021001 DEPOSITO DE EFECTIVO, DEPOSITANTE: LOURDES ALIAGA ZAPATA, CONCEPTO: DOBLE PERCEPCION DEL MES DE SEPTIEMBRE 2022, CUENTA DE DEPOSITO: CUENTA UNICA DEL TESORO</t>
  </si>
  <si>
    <t>00099021001 DEPOSITO DE EFECTIVO, DEPOSITANTE: LOURDES ALIAGA ZAPATA, CONCEPTO: DOBLE PERCEPCION DEL MES DE AGOSTO 2022, CUENTA DE DEPOSITO: CUENTA UNICA DEL TESORO</t>
  </si>
  <si>
    <t>00099021001 DEPOSITO DE EFECTIVO, DEPOSITANTE: GONZALO ALCAZAR PINTO, CONCEPTO: DEVOLUCION DE DEUDA, CUENTA DE DEPOSITO: CUENTA UNICA DEL TESORO /DJBR.</t>
  </si>
  <si>
    <t>00099021001 DEPOSITO DE EFECTIVO, DEPOSITANTE: DELIA GIOVANA QUISPE QUISPE, CONCEPTO: DEVOLUCION DE PAGO EN DEMASIA, CUENTA DE DEPOSITO: CUENTA UNICA DEL TESORO</t>
  </si>
  <si>
    <t>00099021001 DEPOSITO DE EFECTIVO, DEPOSITANTE: MIGUEL ANGEL ROCHA SEMO, CONCEPTO: DEVOLUCION DE SUELDOS Y SALARIOS, CUENTA DE DEPOSITO: CUENTA UNICA DEL TESORO</t>
  </si>
  <si>
    <t>00099021001 DEPOSITO DE EFECTIVO, DEPOSITANTE: SERVICIO DEPARTAMENTAL DE SALUD DEL BENI, CONCEPTO: DEVOLUCION DE VIATICO POR PAGO EN DEMASIA GESTION 2021 PREV 2585,2573,2563, CUENTA DE DEPOSITO: CUENTA UNICA DEL TESORO</t>
  </si>
  <si>
    <t>00099021001 DEPOSITO DE EFECTIVO, DEPOSITANTE: NICOLAS CONDORI ACERO, CONCEPTO: DEVOLUCION DE VIATICO POR PAGO EN DEMASIA GESTION 2021 PREV. 2575 Y 2495, CUENTA DE DEPOSITO: CUENTA UNICA DEL TESORO /DJBR.</t>
  </si>
  <si>
    <t>00099021001 DEPOSITO DE EFECTIVO, DEPOSITANTE: VICTOR CRESPO HUISA, CONCEPTO: DEVOLUCION DE VIATICOS PAGO EN DEMASIA 2021 PREV.2636 Y 2577, CUENTA DE DEPOSITO: CUENTA UNICA DEL TESORO /DJBR.</t>
  </si>
  <si>
    <t>00099021001 DEPOSITO DE EFECTIVO, DEPOSITANTE: CARLOS DENCEL PELAEZ PACHECO, CONCEPTO: REMUNERACION MAXIMA PERMITIDA JULIO 2022, CUENTA DE DEPOSITO: CUENTA UNICA DEL TESORO</t>
  </si>
  <si>
    <t>00212012001 DEP.DE CHEQ.AJENOS,RET.DE CAM.,CONCEPTO: DEVOLUCION CREDITO FISCAL POR FACTURAS NO PRESENTADAS POR JURIDICA,DEP.: RESP. TESORERIA INRA-CLAUDIA SALCEDO , PROCEDENCIA: BANCO UNION S.A., CHEQUE: 5294, FECHA DE EMISION:08/08/2022</t>
  </si>
  <si>
    <t>00099021001 DEPOSITO DE EFECTIVO, DEPOSITANTE: AGUSTINA RODRIGUEZ DE APAZA, CONCEPTO: DEVOLUCION NUPCIA, CUENTA DE DEPOSITO: CUENTA UNICA DEL TESORO</t>
  </si>
  <si>
    <t>00099021001 DEPOSITO DE EFECTIVO, DEPOSITANTE: MARIO ALEJANDRO GUTIERREZ BALDERRAMA, CONCEPTO: DEVOLUCION DE PAGO DE VIATICOS - PROCEDER A CIERRE DE CARGO DE CUENTA, CUENTA DE DEPOSITO: CUENTA UNICA DEL TESORO</t>
  </si>
  <si>
    <t>00099021001 DEPOSITO DE EFECTIVO, DEPOSITANTE: EDGAR FELIX DE LA FUENTE REYNA, CONCEPTO: COMPROMISO DE DEVOLUCION DE DEUDA, CUENTA DE DEPOSITO: CUENTA UNICA DEL TESORO</t>
  </si>
  <si>
    <t>00132042002 DEPOSITO DE EFECTIVO, DEPOSITANTE: LORENA GONZALES ROMERO, CONCEPTO: DEVOLUCION DE PASAJE, CUENTA DE DEPOSITO: CUENTA UNICA DEL TESORO</t>
  </si>
  <si>
    <t>00099021001 DEPOSITO DE EFECTIVO, DEPOSITANTE: RODOLFO DUARTE CASTRO, CONCEPTO: DEVOLUCION POR DOBLE PERCEPCION, CUENTA DE DEPOSITO: CUENTA UNICA DEL TESORO</t>
  </si>
  <si>
    <t>00099021001 DEPOSITO DE EFECTIVO, DEPOSITANTE: FELIX HUAYTA AYALA, CONCEPTO: LIQUIDACION REVERSION HABERES Y APORTES PATRONALES MES JUNIO/2022, CUENTA DE DEPOSITO: CUENTA UNICA DEL TESORO /DJBR.</t>
  </si>
  <si>
    <t>00099021001 DEPOSITO DE EFECTIVO, DEPOSITANTE: JUAN JOSÉ VELASQUEZ MAMANI, CONCEPTO: DEVOLUCION A PAGO EN DEMASIA DE LA PARTIDA 22210 VIATICOS POR VIAJES AL INTERIOR DEL PAIS C-31, CUENTA DE DEPOSITO: CUENTA UNICA DEL TESORO /DJBR.</t>
  </si>
  <si>
    <t>00078031108 DEP.DE CHEQ.AJENOS,RET.DE CAM.,CONCEPTO: PAGO DE MULTA POR INCUMPLIMIENTO DEL CONTRATO CP/CD ST/EEC-GNV N° 230/2022,DEP.: EEC - GNV , PROCEDENCIA: BANCO UNION S.A., CHEQUE: 112, FECHA DE EMISION:11/08/2022</t>
  </si>
  <si>
    <t>00099021001 DEP.DE CHEQ.AJENOS,RET.DE CAM.,CONCEPTO: FRACCION COMPLEMENTARIA MENSUAL,DEP.: FUTURO DE BOLIVIA S.A. AFP , PROCEDENCIA: BANCO DE CREDITO DE BOLIVIA S.A., CHEQUE: 67614, FECHA DE EMISION:11/08/2022</t>
  </si>
  <si>
    <t>00099021001 DEP.DE CHEQ.AJENOS,RET.DE CAM.,CONCEPTO: COMPENSACION MENSUAL DE COTIZACIONES,DEP.: FUTURO DE BOLIVIA S.A. AFP , PROCEDENCIA: BANCO DE CREDITO DE BOLIVIA S.A., CHEQUE: 67613, FECHA DE EMISION:11/08/2022</t>
  </si>
  <si>
    <t>00099021001 DEPOSITO DE EFECTIVO, DEPOSITANTE: MINISTERIO DE MEDIO AMBIENTE Y AGUA, CONCEPTO: DEVOLUCION DE SALDO DE FONDOS EN AVANCE, CUENTA DE DEPOSITO: CUENTA UNICA DEL TESORO</t>
  </si>
  <si>
    <t>00099021001 DEPOSITO DE EFECTIVO, DEPOSITANTE: VICTOR RUBEN LIMACHI CHIPANA, CONCEPTO: DEVOLUCION DE PAGOS DE VIATICOS EN DEMASIA 2581 Y 2070, CUENTA DE DEPOSITO: CUENTA UNICA DEL TESORO</t>
  </si>
  <si>
    <t>00099021001 DEPOSITO DE EFECTIVO, DEPOSITANTE: VICTOR RUBEN LIMACHI CHIPANA, CONCEPTO: PAGO DE VIATICOS EN DEMASIA 2021 PREV. 2347 Y 2260, CUENTA DE DEPOSITO: CUENTA UNICA DEL TESORO</t>
  </si>
  <si>
    <t>00099021001 DEPOSITO DE EFECTIVO, DEPOSITANTE: MICAELA BELTRÁN QUISPE, CONCEPTO: PERCEPCION EN DEMACIA DE VIATICOS. DEVOLUCION DE LA DIFERENCIA DE LA PERCEPCION DE VIATICOS., CUENTA DE DEPOSITO: CUENTA UNICA DEL TESORO</t>
  </si>
  <si>
    <t>00099021001 DEPOSITO DE EFECTIVO, DEPOSITANTE: VILMA GONZALES CHIJI, CONCEPTO: REPOSICION DE DEMASIA DE LA PERCEPCION DE VIATICOS POR VIAJES, CUENTA DE DEPOSITO: CUENTA UNICA DEL TESORO</t>
  </si>
  <si>
    <t>00099021001 DEPOSITO DE EFECTIVO, DEPOSITANTE: CARLOS TABOADA BARRENECHEA, CONCEPTO: DEVOLUCION DE PAGO UNICO D.S. 822, CUENTA DE DEPOSITO: CUENTA UNICA DEL TESORO</t>
  </si>
  <si>
    <t>00598012001 DEP.DE CHEQ.AJENOS,RET.DE CAM.,CONCEPTO: DEVOLUCION CAJA BANCARIA ESTATAL,DEP.: EDITORIAL DE ESTADO , PROCEDENCIA: BANCO UNION S.A., CHEQUE: 48622, FECHA DE EMISION:19/07/2022</t>
  </si>
  <si>
    <t>00099021001 DEP.DE CHEQ.AJENOS,RET.DE CAM.,CONCEPTO: DEVOLUCION DE PASAJES AEREOS NO UTILIZADOS GESTION 2021,DEP.: BOLIVIANA DE AVIACION , PROCEDENCIA: BANCO UNION S.A., CHEQUE: 15776, FECHA DE EMISION:11/08/2022</t>
  </si>
  <si>
    <t>00254014101 DEPOSITO DE EFECTIVO, DEPOSITANTE: SALOMON MAMANI CHOQUE, CONCEPTO: DEVOLUCION, CUENTA DE DEPOSITO: CUENTA UNICA DEL TESORO</t>
  </si>
  <si>
    <t>00099021001 DEPOSITO DE EFECTIVO, DEPOSITANTE: ABOTOUR LTDA, CONCEPTO: DEVOLUCION DE DEPÓSITO EN DEMASIA PAGO DE EMISION DE PASAJES AEREOS (VALLEDUPAR 2022), CUENTA DE DEPOSITO: CUENTA UNICA DEL TESORO</t>
  </si>
  <si>
    <t>00099021001 DEPOSITO DE EFECTIVO, DEPOSITANTE: MINISTERIO DE MEDIO AMBIENTE Y AGUA, CONCEPTO: DEVOLUCION DE SALDO DE FONDO EN AVANCE, CUENTA DE DEPOSITO: CUENTA UNICA DEL TESORO</t>
  </si>
  <si>
    <t>00099021001 DEPOSITO DE EFECTIVO, DEPOSITANTE: MIREYA VIRGINIA PACOSILLO QUINTA, CONCEPTO: DEVOLUCION POR FONDOS NO UTILIZADOS POR CONCEPTO DE AVANCE, CUENTA DE DEPOSITO: CUENTA UNICA DEL TESORO</t>
  </si>
  <si>
    <t>00099021001 DEPOSITO DE EFECTIVO, DEPOSITANTE: ZAIDA DIRMIA TORREZ COSSIO, CONCEPTO: DEVOLUCION POR DOBLE PERCEPCION, CUENTA DE DEPOSITO: CUENTA UNICA DEL TESORO</t>
  </si>
  <si>
    <t>00099021001 DEPOSITO DE EFECTIVO, DEPOSITANTE: MIGUEL ANGEL EDUARDO DELGADO MONDACA, CONCEPTO: DEVOLUCION EN DEMASIA DE LA PARTIDA 22210 VIATICOS POR VIAJE AL INTERIOR DEL PAIS, CUENTA DE DEPOSITO: CUENTA UNICA DEL TESORO /DJBR.</t>
  </si>
  <si>
    <t>00213012001 DEPOSITO DE EFECTIVO, DEPOSITANTE: HUGO CRISTOBAL MAMANI TICONA, CONCEPTO: DEVOLUCION DE RECURSOS POR CONCEPTO DE PASAJES, CUENTA DE DEPOSITO: CUENTA UNICA DEL TESORO</t>
  </si>
  <si>
    <t>00213012001 DEPOSITO DE EFECTIVO, DEPOSITANTE: JOSE MAURICIO MALDONADO CALANI, CONCEPTO: DEVOLUCION POR CONCEPTO DE 3 DIAS DE REFRIGERIO, CUENTA DE DEPOSITO: CUENTA UNICA DEL TESORO</t>
  </si>
  <si>
    <t>00099021001 DEPOSITO DE EFECTIVO, DEPOSITANTE: YUJRA QUISPE MATEO, CONCEPTO: DEVOLUCION DE DEUDA POR DOBLE PERCEPCION, CUENTA DE DEPOSITO: CUENTA UNICA DEL TESORO /DJBR.</t>
  </si>
  <si>
    <t>00099021001 DEPOSITO DE EFECTIVO, DEPOSITANTE: DEYSY QUISPE LEON, CONCEPTO: DEVOLUCION DE SUELDO POR AJUSTE, CUENTA DE DEPOSITO: CUENTA UNICA DEL TESORO /DJBR.</t>
  </si>
  <si>
    <t>00099021001 DEPOSITO DE EFECTIVO, DEPOSITANTE: WALTER OMAR MACHICADO OBLITAS, CONCEPTO: DEVOLUCION DE DINERO POR DOBLE PERCEPCION, CUENTA DE DEPOSITO: CUENTA UNICA DEL TESORO</t>
  </si>
  <si>
    <t>00591012001 DEPOSITO DE EFECTIVO, DEPOSITANTE: EMPRESA ESTATAL MI TELEFERICO, CONCEPTO: DEVOLUCION, CUENTA DE DEPOSITO: CUENTA UNICA DEL TESORO</t>
  </si>
  <si>
    <t>00099021001 DEPOSITO DE EFECTIVO, DEPOSITANTE: POLETTE CELIA CLAVIJO CHAVEZ, CONCEPTO: DEVOLUCION DE SUELDOS Y SALARIOS FUENTE :10, CUENTA DE DEPOSITO: CUENTA UNICA DEL TESORO /DJBR.</t>
  </si>
  <si>
    <t>00389012001 DEPOSITO DE EFECTIVO, DEPOSITANTE: NAABOL - OF. CENTRAL, CONCEPTO: DEVOLUCION DE RECURSOS NO UTILIZADOS PREV. 245, CUENTA DE DEPOSITO: CUENTA UNICA DEL TESORO</t>
  </si>
  <si>
    <t>00046024102 DEPOSITO DE EFECTIVO, DEPOSITANTE: MISAEL LUCIO QUEVEDO APAZA, CONCEPTO: DEVOLUCION DE VIATICOS DE VACUNACION, CUENTA DE DEPOSITO: CUENTA UNICA DEL TESORO</t>
  </si>
  <si>
    <t>00099021001 DEPOSITO DE EFECTIVO, DEPOSITANTE: ROGER PACARI QUISPE, CONCEPTO: DEV. A PAGO EN DEMASIA DE LA PARTIDA 22210-VIATICOS POR VIAJE AL INTERIOR DEL PAIS P-2302, CUENTA DE DEPOSITO: CUENTA UNICA DEL TESORO /DJBR.</t>
  </si>
  <si>
    <t>00099021001 DEP.DE CHEQ.AJENOS,RET.DE CAM.,CONCEPTO: REEMBOLSO POR INCAPACIDAD TEMPORAL DE ABRIL/2022 DE PERSONAL DE PLANTA,DEP.: CAJA BANCARIA ESTATAL DE SALUD , PROCEDENCIA: BANCO UNION S.A., CHEQUE: 48620, FECHA DE EMISION:19/07/2022</t>
  </si>
  <si>
    <t>00099021001 DEP.DE CHEQ.AJENOS,RET.DE CAM.,CONCEPTO: REEMBOLSO POR INCAPACIDAD TEMPORAL DE MAYO/2022 DE PERSONAL DE PLANTA,DEP.: CAJA BANCARIA ESTATAL DE SALUD , PROCEDENCIA: BANCO UNION S.A., CHEQUE: 48993, FECHA DE EMISION:09/08/2022</t>
  </si>
  <si>
    <t>00347012002 DEP.DE CHEQ.AJENOS,RET.DE CAM.,CONCEPTO: MONTAÑO RUEDA CRISTIAN ALFONSO,DEP.: BANCO UNION SA , PROCEDENCIA: BANCO UNION S.A., CHEQUE: 182481, FECHA DE EMISION:17/08/2022</t>
  </si>
  <si>
    <t>00099021001 DEPOSITO DE EFECTIVO, DEPOSITANTE: PILAR REYNALDA ESPINOZA MICHEL, CONCEPTO: DOBLE PERCEPCION, CUENTA DE DEPOSITO: CUENTA UNICA DEL TESORO /DJBR.</t>
  </si>
  <si>
    <t>00099021001 DEPOSITO DE EFECTIVO, DEPOSITANTE: FATIMA AYAVIRI AYAVIRI, CONCEPTO: REVERSION DE BOLETA DE HABER MENSUAL DE ABRIL GESTION 2022, CUENTA DE DEPOSITO: CUENTA UNICA DEL TESORO</t>
  </si>
  <si>
    <t>00099021001 DEPOSITO DE EFECTIVO, DEPOSITANTE: JOSE OROPEZA BUSTILLOS, CONCEPTO: DEVOLUCION POR DOBLE PERCEPCION, CUENTA DE DEPOSITO: CUENTA UNICA DEL TESORO</t>
  </si>
  <si>
    <t>00099021001 DEPOSITO DE EFECTIVO, DEPOSITANTE: PROY. CAFICULTURA JUAN CARLOS SANTOS CHINO, CONCEPTO: REVERSION POR CONCEPTO DE VIATICOS C-31:2678, 2496, CUENTA DE DEPOSITO: CUENTA UNICA DEL TESORO</t>
  </si>
  <si>
    <t>00099021001 DEPOSITO DE EFECTIVO, DEPOSITANTE: JOSE GILBERTO ORTIZ ASTETE CI 2719165 LP, CONCEPTO: DEVOLUCION DE HABERES DEL MES DE FEBRERO 2021, CUENTA DE DEPOSITO: CUENTA UNICA DEL TESORO</t>
  </si>
  <si>
    <t>00099021001 DEPOSITO DE EFECTIVO, DEPOSITANTE: JOSE GILBERTO ORTIZ ASTETE CI 2719165 LP, CONCEPTO: DEVOLUCION DE HABERES DEL MES DE MAYO 2021, CUENTA DE DEPOSITO: CUENTA UNICA DEL TESORO</t>
  </si>
  <si>
    <t>00099021001 DEPOSITO DE EFECTIVO, DEPOSITANTE: JOSE GILBERTO ORTIZ ASTETE CI 2719165 LP, CONCEPTO: DEVOLUCION DE HABERES EL MES DE ABRIL DEL 2021, CUENTA DE DEPOSITO: CUENTA UNICA DEL TESORO</t>
  </si>
  <si>
    <t>00099021001 DEPOSITO DE EFECTIVO, DEPOSITANTE: JOSE GILBERTO ORTIZ ASTETE CI 2719165 LP, CONCEPTO: DEVOLUCION DE HABERES DEL MES DE MARZO 2021, CUENTA DE DEPOSITO: CUENTA UNICA DEL TESORO</t>
  </si>
  <si>
    <t>00099021001 DEPOSITO DE EFECTIVO, DEPOSITANTE: JOSE GILBERTO ORTIZ ASTETE CI 2719165 LP, CONCEPTO: DEVOLUCION DE HABERES DEL MES DE ENERO DEL 2021, CUENTA DE DEPOSITO: CUENTA UNICA DEL TESORO</t>
  </si>
  <si>
    <t>00099021001 DEPOSITO DE EFECTIVO, DEPOSITANTE: JOSE GILBERTO ORTIZ ASTETE CI 2719165 LP, CONCEPTO: DEVOLUCION DE HABERES DEL MES DE DICIEMBRE DEL 2020, CUENTA DE DEPOSITO: CUENTA UNICA DEL TESORO</t>
  </si>
  <si>
    <t>00099021001 DEPOSITO DE EFECTIVO, DEPOSITANTE: PATRICIA RAMONA VASQUEZ VILLEGAS, CONCEPTO: FALTA DE DESCUENTO NOTA ABEN/DAJ/NIE N°003/2022, CUENTA DE DEPOSITO: CUENTA UNICA DEL TESORO /DJBR.</t>
  </si>
  <si>
    <t>00099021001 DEPOSITO DE EFECTIVO, DEPOSITANTE: FELIX FERNANDO MERCADO ALVAREZ, CONCEPTO: DEVOLUCION DE SALDO DE FONDOS EN AVANCE, CUENTA DE DEPOSITO: CUENTA UNICA DEL TESORO</t>
  </si>
  <si>
    <t>00190012003 DEP.DE CHEQ.AJENOS,RET.DE CAM.,CONCEPTO: INDEMINIZACON POR PERDIDA TOTAL POR ACCIDENTE RECLAMO N° ORS1900130,DEP.: CREDINFORM INTERNATIONAL S.A. , PROCEDENCIA: BANCO MERCANTIL SANTA CRUZ S.A., CHEQUE: 127919, FECHA DE EMISION:17/08/2022</t>
  </si>
  <si>
    <t>00190012003 DEP.DE CHEQ.AJENOS,RET.DE CAM.,CONCEPTO: INDEMINIZACION POR PERDIDA TOTAL RECLAMO N° LPS1900959,DEP.: CREDINFORM INTERNATIONAL S.A. , PROCEDENCIA: BANCO MERCANTIL SANTA CRUZ S.A., CHEQUE: 127918, FECHA DE EMISION:17/08/2022</t>
  </si>
  <si>
    <t>00099021001 DEP.DE CHEQ.AJENOS,RET.DE CAM.,CONCEPTO: DEVOLUCION REEMBOLSO DE INCAPACIDAD TEMPORAL CORRESPONDIENTE AL MES MAYO/2022 CBES,DEP.: INSTITUTO NACIONAL DE ESTADISTICA - INE , PROCEDENCIA: BANCO UNION S.A., CHEQUE: 48998, FECHA DE EMISION:09/08/2022</t>
  </si>
  <si>
    <t>00099021001 DEPOSITO DE EFECTIVO, DEPOSITANTE: LEE MARCELO USTAREZ OCAMPO, CONCEPTO: DEVOLUCION POR PAGO DEMASIA VIATICOS DE FECHA 27/12/2021, PREVENTIVO 2531, CUENTA DE DEPOSITO: CUENTA UNICA DEL TESORO /DJBR.</t>
  </si>
  <si>
    <t>00099021001 DEPOSITO DE EFECTIVO, DEPOSITANTE: CARLOS PRIETO MENDOZA, CONCEPTO: REVERSION DE BOLETA DE HABER MENSUAL MARZO 2022, CUENTA DE DEPOSITO: CUENTA UNICA DEL TESORO</t>
  </si>
  <si>
    <t>00099021001 DEPOSITO DE EFECTIVO, DEPOSITANTE: CARLOS PRIETO MENDOZA, CONCEPTO: REVERSION DE BOLETA DE HABER MENSUAL MAYO 2022, CUENTA DE DEPOSITO: CUENTA UNICA DEL TESORO</t>
  </si>
  <si>
    <t>00099021001 DEPOSITO DE EFECTIVO, DEPOSITANTE: CARLOS PRIETO MENDOZA, CONCEPTO: REVERSION DE BOLETA DE HABER MENSUAL ABRIL 2022, CUENTA DE DEPOSITO: CUENTA UNICA DEL TESORO</t>
  </si>
  <si>
    <t>00046024102 DEPOSITO DE EFECTIVO, DEPOSITANTE: SEDES, CONCEPTO: DEVOLUCION DE VACUNACION, CUENTA DE DEPOSITO: CUENTA UNICA DEL TESORO</t>
  </si>
  <si>
    <t>00099021001 DEPOSITO DE EFECTIVO, DEPOSITANTE: MINISTERIO DE MEDIO AMBIENTE Y AGUA, CONCEPTO: DEVOLUCION DE SALDO SEGUNDO DE FONDO EN AVANCE, CUENTA DE DEPOSITO: CUENTA UNICA DEL TESORO</t>
  </si>
  <si>
    <t>00046024102 DEPOSITO DE EFECTIVO, DEPOSITANTE: MATEO FIDEL DELGADO CORANE, CONCEPTO: DEVOLUCION DE VIATICO DE VACUNCION, CUENTA DE DEPOSITO: CUENTA UNICA DEL TESORO</t>
  </si>
  <si>
    <t>00099021001 DEPOSITO DE EFECTIVO, DEPOSITANTE: JENNY FRIDA TOURS AND TRAVEL, CONCEPTO: DEVOLUCION DE DEPÓSITO EN DEMASIA PAGO POR EMISION PASAJES AEREOS VALLEDUPAR 2022, CUENTA DE DEPOSITO: CUENTA UNICA DEL TESORO</t>
  </si>
  <si>
    <t>00099021001 DEP.DE CHEQ.AJENOS,RET.DE CAM.,CONCEPTO: SIXTO MAMANI FLORES,DEP.: BANCO UNION SA , PROCEDENCIA: BANCO UNION S.A., CHEQUE: 182482, FECHA DE EMISION:19/08/2022</t>
  </si>
  <si>
    <t>00046024102 DEPOSITO DE EFECTIVO, DEPOSITANTE: GONZALO EDGAR PULLI MENDEZ, CONCEPTO: DEVOLUCION DEL BONO VIATICO DE VACUNACION CORRESPONDIENTE A LA GESTION 2022, CUENTA DE DEPOSITO: CUENTA UNICA DEL TESORO</t>
  </si>
  <si>
    <t>00046024102 DEPOSITO DE EFECTIVO, DEPOSITANTE: AIDA PRIMITIVA MAMANI APAZA, CONCEPTO: DEVOLUCION VIATICO DE VACUNACION, CUENTA DE DEPOSITO: CUENTA UNICA DEL TESORO</t>
  </si>
  <si>
    <t>00212012001 DEPOSITO DE EFECTIVO, DEPOSITANTE: ABOG. DENNIS LOURDES LIMACHI MELENDEZ, CONCEPTO: DEVOLUCION CREDITO FISCAL FACTURAS N°000112,N°000022 CAJA CHICA, CUENTA DE DEPOSITO: CUENTA UNICA DEL TESORO</t>
  </si>
  <si>
    <t>00016011101 DEPOSITO DE EFECTIVO, DEPOSITANTE: LIBRERIA DEL MINISTERIO DE EDUCACION, CONCEPTO: VENTA DE MATERIAL BIBLIOGRAFICO Y/O MULTIMEDIA DE LA LIBRERIA DEL MINISTERIO DE EDUCACION, CUENTA DE DEPOSITO: CUENTA UNICA DEL TESORO</t>
  </si>
  <si>
    <t>00086047006 DEPOSITO DE EFECTIVO, DEPOSITANTE: MANUEL QUISPE MAMANI, CONCEPTO: DEVOLUCION DE SALDO FONDOS EN AVANCE PARA COMPRA DE COMBUSTIBLE, CUENTA DE DEPOSITO: CUENTA UNICA DEL TESORO</t>
  </si>
  <si>
    <t>00046024102 DEPOSITO DE EFECTIVO, DEPOSITANTE: ROS MERY ALANOCA ALANOCA, CONCEPTO: DEVOLUCION DE PAGO DE VIATICO DE VACUNACION GESTION 2022, CUENTA DE DEPOSITO: CUENTA UNICA DEL TESORO</t>
  </si>
  <si>
    <t>00212012001 DEPOSITO DE EFECTIVO, DEPOSITANTE: DANITZA LIZETH PEÑA MORATO, CONCEPTO: REPOSICION DE CREDENCIAL, CUENTA DE DEPOSITO: CUENTA UNICA DEL TESORO</t>
  </si>
  <si>
    <t>00086011109 DEPOSITO DE EFECTIVO, DEPOSITANTE: GISSELLE YANICE SALCEDO GIL, CONCEPTO: REPOSICION DE CREDENCIAL, CUENTA DE DEPOSITO: CUENTA UNICA DEL TESORO</t>
  </si>
  <si>
    <t>00086011109 DEPOSITO DE EFECTIVO, DEPOSITANTE: EFRAIN CONDORI, CONCEPTO: REPOSICION DE CREDENCIAL, CUENTA DE DEPOSITO: CUENTA UNICA DEL TESORO</t>
  </si>
  <si>
    <t>00155012001 DEPOSITO DE EFECTIVO, DEPOSITANTE: LUIS RIVERO QUISBERT, CONCEPTO: DEVOLUCION DE BS300 ASIGNADOS PARA EXAMEN PRE OCUPACIONAL PERSONAL EVENTUAL., CUENTA DE DEPOSITO: CUENTA UNICA DEL TESORO</t>
  </si>
  <si>
    <t>00099021001 DEPOSITO DE EFECTIVO, DEPOSITANTE: LUCRECIA VELARDE VDA. DE FLORES, CONCEPTO: NUEVAS NUPCIAS, CUENTA DE DEPOSITO: CUENTA UNICA DEL TESORO</t>
  </si>
  <si>
    <t>00099021001 DEPOSITO DE EFECTIVO, DEPOSITANTE: MMAYA, CONCEPTO: DEVOLUCION FONDO EN AVANCE PABLO MURILLO CONDORI, CUENTA DE DEPOSITO: CUENTA UNICA DEL TESORO</t>
  </si>
  <si>
    <t>00046024102 DEPOSITO DE EFECTIVO, DEPOSITANTE: MARIA VICTORIA CHAMBI PARISACA, CONCEPTO: DEVOLUCION DE BONO DE VACUNACION, CUENTA DE DEPOSITO: CUENTA UNICA DEL TESORO</t>
  </si>
  <si>
    <t>00590012001 DEPOSITO DE EFECTIVO, DEPOSITANTE: CRHISTIAN JOSE POLO APURI, CONCEPTO: DEVOLUCION DE FONDOS NO UTILIZADOS, CUENTA DE DEPOSITO: CUENTA UNICA DEL TESORO</t>
  </si>
  <si>
    <t>00046031102 DEPOSITO DE EFECTIVO, DEPOSITANTE: MAKIBER SA SUCURSAL BOLIVIA, CONCEPTO: PAGO POR CONSUMO DE AGUA DEL MES DE NOVIEMBRE 2021, CUENTA DE DEPOSITO: CUENTA UNICA DEL TESORO</t>
  </si>
  <si>
    <t>00046031102 DEPOSITO DE EFECTIVO, DEPOSITANTE: MEKIBER SA SUCURSAL BOLIVIA, CONCEPTO: PAGO DEL AGUA A INLASA DE MESES ENERO, FEBRERO , MARZO ,ABRIL,MAYO ,JUNIO Y JULIO 2022, CUENTA DE DEPOSITO: CUENTA UNICA DEL TESORO</t>
  </si>
  <si>
    <t>00099021001 DEP.DE CHEQ.AJENOS,RET.DE CAM.,CONCEPTO: GUZMAN BAYA EDWIN RENE,DEP.: BANCO UNION S.A. , PROCEDENCIA: BANCO UNION S.A., CHEQUE: 182484, FECHA DE EMISION:23/08/2022</t>
  </si>
  <si>
    <t>00099021001 DEPOSITO DE EFECTIVO, DEPOSITANTE: IPDSA, CONCEPTO: DEVOLUCION POR PAGO EN DEMASIA VIATICOS GESTION 2021 PREV. 2324, CUENTA DE DEPOSITO: CUENTA UNICA DEL TESORO</t>
  </si>
  <si>
    <t>00099021001 DEPOSITO DE EFECTIVO, DEPOSITANTE: DELFONCIO AGUILAR GARCIA, CONCEPTO: DEVOLUCION DE SUELDO, CUENTA DE DEPOSITO: CUENTA UNICA DEL TESORO / DJBR.</t>
  </si>
  <si>
    <t>00046024102 DEPOSITO DE EFECTIVO, DEPOSITANTE: SEDES LA PAZ - NESTOR FLORENTINO APAZA MAMANI, CONCEPTO: DEVOLUCION VIATICOS DE VACUNACION, CUENTA DE DEPOSITO: CUENTA UNICA DEL TESORO</t>
  </si>
  <si>
    <t>00046024102 DEPOSITO DE EFECTIVO, DEPOSITANTE: SEDES -LA PAZ- JENNY ULO VELIZ, CONCEPTO: DEVOLUCION VIATICOS DE VACUNACION, CUENTA DE DEPOSITO: CUENTA UNICA DEL TESORO</t>
  </si>
  <si>
    <t>00099021001 DEP.DE CHEQ.AJENOS,RET.DE CAM.,CONCEPTO: DEVOLUCION DE DESCUENTOS POR LA NO PRESENTACION DE DESCARGOS DEV 443,DEP.: HENRRY RAMOS CAYO , PROCEDENCIA: BANCO UNION S.A., CHEQUE: 2983, FECHA DE EMISION:22/08/2022</t>
  </si>
  <si>
    <t>00344018001 DEPOSITO DE EFECTIVO, DEPOSITANTE: ARIEL HEBER ROMERO VELARDE, CONCEPTO: DEV C 31 356 GASTO PARCIAL FECHA 16-17/08/2022 CURSO ESPECIALIZADO GRD, CUENTA DE DEPOSITO: CUENTA UNICA DEL TESORO</t>
  </si>
  <si>
    <t>00099021001 DEPOSITO DE EFECTIVO, DEPOSITANTE: JHONNY WALTER NINA SORIA, CONCEPTO: DEVOLUCIÓN DE SUELDO Y SALARIO, CUENTA DE DEPOSITO: CUENTA UNICA DEL TESORO /DJBR.</t>
  </si>
  <si>
    <t>00099021001 DEP.DE CHEQ.AJENOS,RET.DE CAM.,CONCEPTO: PAGO POR DESCUENTO RECURSOS PUBLICOS,DEP.: CAJA NACIONAL DE SALUD , PROCEDENCIA: BANCO UNION S.A., CHEQUE: 62743, FECHA DE EMISION:25/08/2022</t>
  </si>
  <si>
    <t>00099021001 DEP.DE CHEQ.AJENOS,RET.DE CAM.,CONCEPTO: DEVOLUCIÓN DE PRIMA POR EXCLUSIÓN,DEP.: UNIBIENES S.A. , PROCEDENCIA: BANCO UNION S.A., CHEQUE: 3090, FECHA DE EMISION:24/08/2022</t>
  </si>
  <si>
    <t>00099021001 DEPOSITO DE EFECTIVO, DEPOSITANTE: FREDY MOISES FLORES MAMANI, CONCEPTO: COBRO INDEVIDO DEL PRA, CUENTA DE DEPOSITO: CUENTA UNICA DEL TESORO</t>
  </si>
  <si>
    <t>00099021001 DEP.DE CHEQ.AJENOS,RET.DE CAM.,CONCEPTO: PAGO INCAPACIDAD TEMPORALES (REEMBOLSO ) MINISTERIO DE ECONOMIA Y FINANZAS PUBLICAS,DEP.: CAJA NACIONAL DE SALUD , PROCEDENCIA: BANCO UNION S.A., CHEQUE: 29087, FECHA DE EMISION:25/08/2022</t>
  </si>
  <si>
    <t>00099021001 DEP.DE CHEQ.AJENOS,RET.DE CAM.,CONCEPTO: PAGO INCAPACIDADES TEMPORALES (REEMBOLSO) MINISTERIO DE ECONOMIA Y FINANZAS PUBLICAS,DEP.: CAJA NACIONAL DE SALUD , PROCEDENCIA: BANCO UNION S.A., CHEQUE: 29086, FECHA DE EMISION:25/08/2022</t>
  </si>
  <si>
    <t>00099021001 DEP.DE CHEQ.AJENOS,RET.DE CAM.,CONCEPTO: DEVOLUCION PLANILLA CAJA BANCARIA ESTATAL,DEP.: SEDES COCHABAMBA , PROCEDENCIA: BANCO UNION S.A., CHEQUE: 48996, FECHA DE EMISION:09/08/2022</t>
  </si>
  <si>
    <t>00099021001 DEP.DE CHEQ.AJENOS,RET.DE CAM.,CONCEPTO: REVERSION EN INCUMPLIMIENTO A AUDITORIA SOBRE DISTRIBUCION DE COMBUSTIBLE GESTION 2020,DEP.: FUERZA AEREA BOLIVIANA , PROCEDENCIA: BANCO UNION S.A., CHEQUE: 15585, FECHA DE EMISION:24/08/2022</t>
  </si>
  <si>
    <t>00213012001 DEPOSITO DE EFECTIVO, DEPOSITANTE: GALLEGOS TORREZ HERLAND HUASCAR, CONCEPTO: DEVOLUCION DE GASTOS NO EJECUTADOS, CUENTA DE DEPOSITO: CUENTA UNICA DEL TESORO</t>
  </si>
  <si>
    <t>00046024102 DEPOSITO DE EFECTIVO, DEPOSITANTE: RUTH LOPEZ SEGALES, CONCEPTO: PAGO DE VIATICOS DE VACUNACION GESTION 2022, CUENTA DE DEPOSITO: CUENTA UNICA DEL TESORO</t>
  </si>
  <si>
    <t>00046104203 DEPOSITO DE EFECTIVO, DEPOSITANTE: GUADALUPE MARCA KANTUTA, CONCEPTO: REVERSION DE FONDOS NO UTILIZADOS, CUENTA DE DEPOSITO: CUENTA UNICA DEL TESORO</t>
  </si>
  <si>
    <t>00046104203 DEPOSITO DE EFECTIVO, DEPOSITANTE: FRANKLIN GUIDO QUISPE CRUZ, CONCEPTO: REVERSION DE FONDOS NO UTILIZADOS, CUENTA DE DEPOSITO: CUENTA UNICA DEL TESORO</t>
  </si>
  <si>
    <t>00133012001 DEPOSITO DE EFECTIVO, DEPOSITANTE: LOTERIA NACIONAL DE BENEFICENCIA Y SALUBRIDAD, CONCEPTO: SALDO PAGO DE PREMIOS MENORES SORTEO EL CARNAVALERO, CUENTA DE DEPOSITO: CUENTA UNICA DEL TESORO</t>
  </si>
  <si>
    <t>00099021001 DEPOSITO DE EFECTIVO, DEPOSITANTE: MILKA YANINI TRONCOSO LINARES C.I. 4822956, CONCEPTO: DEVOLUCION DE FONDOS EN AVANCE "AUTORIDAD PLURINACIONAL DE LA MADRE TIERRA", CUENTA DE DEPOSITO: CUENTA UNICA DEL TESORO</t>
  </si>
  <si>
    <t>00099021001 DEPOSITO DE EFECTIVO, DEPOSITANTE: EDSON NELSON POMARES VALDIVIA, CONCEPTO: DEVOLUCION DE SALDOS NO EJECUTADOS POR VIAJE A LA CIUDAD DE CHUQUISACA, CUENTA DE DEPOSITO: CUENTA UNICA DEL TESORO</t>
  </si>
  <si>
    <t>00099021001 DEPOSITO DE EFECTIVO, DEPOSITANTE: OSCAR NIGOEVIC HEREDIA, CONCEPTO: DEVOLUCION DEMASIA HABERES MAXIMA RENUMERACION SECTOR PUBLICO, CUENTA DE DEPOSITO: CUENTA UNICA DEL TESORO</t>
  </si>
  <si>
    <t>00053011102 DEPOSITO DE EFECTIVO, DEPOSITANTE: ROSMERY COAQUIRA CANQUILLA, CONCEPTO: DEVOLUCION DE FONDOS EN AVANCE, CUENTA DE DEPOSITO: CUENTA UNICA DEL TESORO</t>
  </si>
  <si>
    <t>00099021001 DEPOSITO DE EFECTIVO, DEPOSITANTE: EDMUNDO WALTER PARADA LOZANO, CONCEPTO: 2DO DEPOSÍTO DEVOLUCION BECA: WALTER AGUSTIN PARADA VILLARROEL, CUENTA DE DEPOSITO: CUENTA UNICA DEL TESORO</t>
  </si>
  <si>
    <t>00041014101 DEP.DE CHEQ.AJENOS,RET.DE CAM.,CONCEPTO: TRANSPARENCIA DE RECURSOS POR DEPÓSITO EFECTUADO POR EL GAM PAZÑA-ORURO EN CUMPLIMIENTO AL DS2812,DEP.: MDPYEP , PROCEDENCIA: BANCO UNION S.A., CHEQUE: 2922, FECHA DE EMISION:19/08/2022</t>
  </si>
  <si>
    <t>00599022001 DEPOSITO DE EFECTIVO, DEPOSITANTE: EBA - MARIA ESTHER ALARCON CUETO, CONCEPTO: SALDO DE FONDOS NO EJECUTADO I/2022 - 13520, CUENTA DE DEPOSITO: CUENTA UNICA DEL TESORO</t>
  </si>
  <si>
    <t>00342012001 DEPOSITO DE EFECTIVO, DEPOSITANTE: AGENCIA ESTATAL DE VIVIENDA, CONCEPTO: DEVOLUCION DE SALARIOS DEVENGADOS, CUENTA DE DEPOSITO: CUENTA UNICA DEL TESORO</t>
  </si>
  <si>
    <t>00046104203 DEPOSITO DE EFECTIVO, DEPOSITANTE: JUAN CARLOS RAMOS CHAVEZ MIN-SALUD, CONCEPTO: REVERSION, CUENTA DE DEPOSITO: CUENTA UNICA DEL TESORO</t>
  </si>
  <si>
    <t>00046104203 DEPOSITO DE EFECTIVO, DEPOSITANTE: NORMA MONICA CALLISAYA AGUILAR MIN-SALUD, CONCEPTO: REVERSION, CUENTA DE DEPOSITO: CUENTA UNICA DEL TESORO</t>
  </si>
  <si>
    <t>00099021001 DEPOSITO DE EFECTIVO, DEPOSITANTE: GOBIERNO AUTONOMO MUNICIPAL DE LA GUARDIA, CONCEPTO: CONST. UNIDAD EDUCATIVA DR. ANGEL FOIANINI BANZER II - MUN. LA GUARDIA, CUENTA DE DEPOSITO: CUENTA UNICA DEL TESORO</t>
  </si>
  <si>
    <t>00046104203 DEPOSITO DE EFECTIVO, DEPOSITANTE: RUBEN CALLE FLORES, CONCEPTO: REVERSION DE FONDOS NO UTILIZADOS, CUENTA DE DEPOSITO: CUENTA UNICA DEL TESORO</t>
  </si>
  <si>
    <t>00046104203 DEPOSITO DE EFECTIVO, DEPOSITANTE: RONALD COLQUE QUISPE, CONCEPTO: REVERSION, CUENTA DE DEPOSITO: CUENTA UNICA DEL TESORO</t>
  </si>
  <si>
    <t>00587012013 DEP.DE CHEQ.AJENOS,RET.DE CAM.,CONCEPTO: EBC -CONSTRUCCION CARRETERA MONTEAGUDO PAGO PLANILLAS DE AVANCE,DEP.: E.B.C. , PROCEDENCIA: BANCO UNION S.A., CHEQUE: 1694, FECHA DE EMISION:30/08/2022</t>
  </si>
  <si>
    <t>00587012014 DEP.DE CHEQ.AJENOS,RET.DE CAM.,CONCEPTO: EBC-CONSTRUCCION DOBLE VIA EL ALTO VIACHA DEPÓSITO PAGO PLANILLAS,DEP.: E.B.C. , PROCEDENCIA: BANCO UNION S.A., CHEQUE: 1695, FECHA DE EMISION:30/08/2022</t>
  </si>
  <si>
    <t>00099021001 DEPOSITO DE EFECTIVO, DEPOSITANTE: ROSAURA CHURA YANI, CONCEPTO: REVERSION DE BOLETA DE HABER MENSUAL - MAYO MINISTERIO DE EDUCACION, CUENTA DE DEPOSITO: CUENTA UNICA DEL TESORO</t>
  </si>
  <si>
    <t>00099021001 DEPOSITO DE EFECTIVO, DEPOSITANTE: MARIA JOSE VELARDE PEÑARANDA, CONCEPTO: DEVOLUCION DE REFRIGERIO MES DE JULIO DE 2022, CUENTA DE DEPOSITO: CUENTA UNICA DEL TESORO</t>
  </si>
  <si>
    <t>00293062001 DEPOSITO DE EFECTIVO, DEPOSITANTE: JHOANA MELCON, CONCEPTO: REVERSION COMPROBANTE N °63,3 DEVOLUCION PASANTIAS, CUENTA DE DEPOSITO: CUENTA UNICA DEL TESORO</t>
  </si>
  <si>
    <t>00099021001 DEPOSITO DE EFECTIVO, DEPOSITANTE: SERGIO RODRIGO TERRAZAS ZENTENO, CONCEPTO: DEVOLUCION DE RECURSOS POR SERVICIOS BASICOS EN DEMASIA, CUENTA DE DEPOSITO: CUENTA UNICA DEL TESORO</t>
  </si>
  <si>
    <t>00099021001 DEPOSITO DE EFECTIVO, DEPOSITANTE: SERGIO RODRIGO TERRZAS ZENTENO, CONCEPTO: DEVOLUCION DE RECURSOS POR SERVICIOS BASICOS EN DEMASIA, CUENTA DE DEPOSITO: CUENTA UNICA DEL TESORO</t>
  </si>
  <si>
    <t>00293064201 DEPOSITO DE EFECTIVO, DEPOSITANTE: JHOANA MELCON, CONCEPTO: REVERSION COMPROBANTE N°79,2 DEVOLUCION PASANTIAS, CUENTA DE DEPOSITO: CUENTA UNICA DEL TESORO</t>
  </si>
  <si>
    <t>00046171101 DEPOSITO DE EFECTIVO, DEPOSITANTE: SYROS CORP, CONCEPTO: INGRESO POR VENTA DE SERVICIOS, CUENTA DE DEPOSITO: CUENTA UNICA DEL TESORO</t>
  </si>
  <si>
    <t>00099021001 DEP.DE CHEQ.AJENOS,RET.DE CAM.,CONCEPTO: AUTORIDAD IMPUG. TRIBUTARIA DEVOLUCION INCAPACIDAD TEMPORAL, ENERO/22,DEP.: CAJA PETROLERA DE SALUD , PROCEDENCIA: BANCO UNION S.A., CHEQUE: 19616, FECHA DE EMISION:31/08/2022</t>
  </si>
  <si>
    <t>00099021001 DEP.DE CHEQ.AJENOS,RET.DE CAM.,CONCEPTO: AUTORIDAD IMPUG. TRIBUTARIA DEVOLUCION INCAPACIDAD TEMPORAL, MAYO/22,DEP.: CAJA PETROLERA DE SALUD , PROCEDENCIA: BANCO UNION S.A., CHEQUE: 19612, FECHA DE EMISION:31/08/2022</t>
  </si>
  <si>
    <t>00862012001 DEP.DE CHEQ.AJENOS,RET.DE CAM.,CONCEPTO: FNDR DEVOLUCION INCAPACIDAD TEMPORAL MAYO/22,DEP.: CAJA PETROLERA DE SALUD , PROCEDENCIA: BANCO UNION S.A., CHEQUE: 19607, FECHA DE EMISION:31/08/2022</t>
  </si>
  <si>
    <t>00041011103 DEP.DE CHEQ.AJENOS,RET.DE CAM.,CONCEPTO: TRANSFERENCIA DE RECURSOS POR LA EMISION DE AUTORIZACIONES PREVIAS DE IMPORTACION MES JULIO/2022,DEP.: MDP Y EP , PROCEDENCIA: BANCO UNION S.A., CHEQUE: 1208, FECHA DE EMISION:24/08/2022</t>
  </si>
  <si>
    <t>00099021001 DEP.DE CHEQ.AJENOS,RET.DE CAM.,CONCEPTO: MIONISTERIO DE HIDROCARBUROS DEVOLUCION INCAPACIDAD TEMPORAL MAYO/22,DEP.: CAJA PETROLERA DE SALUD , PROCEDENCIA: BANCO UNION S.A., CHEQUE: 19606, FECHA DE EMISION:31/08/2022</t>
  </si>
  <si>
    <t>00099021001 DEP.DE CHEQ.AJENOS,RET.DE CAM.,CONCEPTO: AUT. FISCALIZACION EMPRESAS DEVOLUCION INCAPACIDAD TEMPORAL, MAYO/22,DEP.: CAJA PETROLERA DE SALUD , PROCEDENCIA: BANCO UNION S.A., CHEQUE: 19614, FECHA DE EMISION:31/08/2022</t>
  </si>
  <si>
    <t>00041011104 DEP.DE CHEQ.AJENOS,RET.DE CAM.,CONCEPTO: TRANSFERENCIA DE RECURSOS POR LA EMISION DE CERTIFICACION SELLO HECHO EN BOLIVIA MES DE JULIO 2022,DEP.: MDP Y EP , PROCEDENCIA: BANCO UNION S.A., CHEQUE: 1209, FECHA DE EMISION:24/08/2022</t>
  </si>
  <si>
    <t>00086071101 DEP.DE CHEQ.AJENOS,RET.DE CAM.,CONCEPTO: EJECUCION DE BOLETA DE GARANTIA,DEP.: MINISTERIO DE MEDIO AMBIENTE Y AGUA , PROCEDENCIA: BANCO UNION S.A., CHEQUE: 25, FECHA DE EMISION:18/08/2022</t>
  </si>
  <si>
    <t>00099021001 DEP.DE CHEQ.AJENOS,RET.DE CAM.,CONCEPTO: DEVOLUCION PLANILLA CAJA BANCARIA ESTATAL,DEP.: SEDES COCHABAMBA , PROCEDENCIA: BANCO UNION S.A., CHEQUE: 48623, FECHA DE EMISION:29/08/2022</t>
  </si>
  <si>
    <t>A:00099021001 TRANSFERENCIA DE RECUPERACIONES SEGÚN NOTA GEF-LCR-AGA-0820-NOT/22 POR CONCEPTO DE PAGO DE INTERES DE ACUERDO A REPROGRAMACION DE FIDEICOMISO “PROGRAMA APOYO A LA EJECUCION DE LA INVERSION PUBLICA”, CORRESPONDIENTE AL GAM DE SAN LORENZO.</t>
  </si>
  <si>
    <t>NUMERO DE LIBRETA CUT: 00099021001 OPERACIÓN E75 TRANSFERENCIA DE LA CUENTA FISCAL BUN A LA CUT EN MN TRANSFERENCIA DE FONDOS A SOLICITUD DE: GOBIERNO AUTONOMO DEPARTAMENTAL DEL BENI, CITE:GAD BENI/SDAF/DDF/UTCP NÂ°36/2022 CUENTA CUT 3987 LIBRETA NÂ° 00099021001 TGN-RECURSOS ORDINARIOS</t>
  </si>
  <si>
    <t>PAGO PRÉSTAMO IDA 2134-BO VCTO. 01-08-2022 POR CUENTA DE BANCO DE DESARROLLO , VALOR 01-08-2022 CAPITAL BS 524.823,23 INTERESES BS 83.971,74</t>
  </si>
  <si>
    <t>NUMERO DE LIBRETA CUT: 00283012001 OPERACIÓN E18 TRANSFERENCIA DEL SISTEMA FINANCIERO POR CUENTA DE TERCEROS A LA CUT SOL. ESC. DE ALMACENERA BOLIVIANA S.A.</t>
  </si>
  <si>
    <t>NUMERO DE LIBRETA CUT: 03420102001 OPERACIÓN E18 TRANSFERENCIA DEL SISTEMA FINANCIERO POR CUENTA DE TERCEROS A LA CUT TRANSFERENCIA DE RECURSOS DEL FIDEICOMISO AEVIVIENDA</t>
  </si>
  <si>
    <t>||COMPLEMENTO AL COMP. G-1953236 DE LA FECHA, PAGO PRÉSTAMO IDA 2134-BO VCTO. 01-08-2022 POR CUENTA DEL BANCO DE DESARROLLO PRODUCTIVO SAM, VALOR 01-08-2022 CAPITAL BS 524.823,23 INTERESES BS 83.971,74 LIBRETA 00099021001 - TGN RECURSOS ORDINARIOS - ALIVIO MDRI</t>
  </si>
  <si>
    <t>||COMPLEMENTO AL COMP. G-1953236 DE LA FECHA, PAGO PRÉSTAMO IDA 2134-BO VCTO. 01-08-2022 POR CUENTA DEL BANCO DE DESARROLLO PRODUCTIVO SAM, VALOR 01-08-2022 CAPITAL BS 524.823,23 INTERESES BS 83.971,74</t>
  </si>
  <si>
    <t>A:00099021001 TRANSFERENCIA DE RECUPERACIONES SEGÚN NOTA GEF-LCR-JSZ-0817-NOT/22 POR CONCEPTO DE PAGO DE INTERES DE ACUERDO REPROGRAMACION DE FIDEICOMISO “ACCESOS SEGUROS VIVIR BIEN” CORRESPONDIENTE AL GAD COCHABAMBA.</t>
  </si>
  <si>
    <t>A:00099021001 TRANSFERENCIA DE RECUPERACIONES SEGÚN NOTA GEF-LCR-JSZ-0733-NOT/22 POR CONCEPTO DE PAGO DE CAPITAL E INTERES DE ACUERDO A CONTRATO DE FIDEICOMISO “ACCESOS SEGUROS VIVIR BIEN” CORRESPONDIENTE AL GAD PANDO.</t>
  </si>
  <si>
    <t>A:00099021001 TRANSFERENCIA DE RECUPERACIONES SEGÚN NOTA GEF-LCR-JSZ-0733-NOT/22 POR CONCEPTO DE PAGO DE CAPITAL E INTERES DE ACUERDO A CONTRATO DE FIDEICOMISO “ACCESOS SEGUROS VIVIR BIEN” CORRESPONDIENTE AL GAM COBIJA.</t>
  </si>
  <si>
    <t>||REGULARIZACION DE LA OPERACION N° S-1038407, REGISTRADA POR EL DEPTO. DE OPERACIONES DE INVERSION EN F.26.07.2022, EN ATENCION A NOTA CITE:PGE-DGAA-HSCS-0061-CAR/22 ENVIADA POR LA PROCURADURIA GENERAL DEL ESTADO EN LA FECHA (HRE-TGL-11859) DEBITO DE LA LIBRETA N°00099021001 TGN - RECURSOS ORDINARIOS, COBRO DE UTILES DE ESCRITORIO.</t>
  </si>
  <si>
    <t>NUMERO DE LIBRETA CUT: 00099021001 OPERACIÓN E18 TRANSFERENCIA DEL SISTEMA FINANCIERO POR CUENTA DE TERCEROS A LA CUT devolucion pagos de CC no cobrados diciembre 2021</t>
  </si>
  <si>
    <t>||COMISION TRANSFERENCIA FDOS.AL EXTERIOR 0,10% S/USD602.800.-,REEMB.GSTS.COMUNICACION BS220.-Y EMISION COMP.CONTABLE BS50.-REF.:PAGO 4 LC I-2021-15 P/C MINISTERIO DE HIDROCARBUROS Y ENERGIAS-EEC GNV A/F LANDI RENZO SPA,EN COMPL.A COMP.1039133,03/08/22. LIB.00078034201 MHE -EEC-GNV FONDO DE CONVERSION DE VEHICULOS REF.:COMIS.PAGO 4 LC I-2021-15</t>
  </si>
  <si>
    <t>NUMERO DE LIBRETA CUT: 00046021109 OPERACIÓN E75 TRANSFERENCIA DE LA CUENTA FISCAL BUN A LA CUT EN MN TRANSFERENCIA DE FONDOS A SOLICITUD DE: GOBIERNO AUTONOMO MUNICIPAL DE POJO, CITE:G.A.M.P./NÂ°417/2022 CUENTA CUT 3987 LIBRETA NÂ° 00046021109 MS - MIN.SALUD - RECAUDACION</t>
  </si>
  <si>
    <t>NUMERO DE LIBRETA CUT: 00046021109 OPERACIÓN E75 TRANSFERENCIA DE LA CUENTA FISCAL BUN A LA CUT EN MN TRANSFERENCIA DE FONDOS A SOLICITUD DE: GOBIERNO AUTONOMO MUNICIPAL DE POJO, CITE:G.A.M.P./NÂ°416/2022 CUENTA CUT 3987 LIBRETA NÂ° 00046021109 MS - MIN.SALUD - RECAUDACION</t>
  </si>
  <si>
    <t>NUMERO DE LIBRETA CUT: 00046021109 OPERACIÓN E75 TRANSFERENCIA DE LA CUENTA FISCAL BUN A LA CUT EN MN TRANSFERENCIA DE FONDOS A SOLICITUD DE: GOBIERNO AUTONOMO MUNICIPAL DE POJO, CITE:G.A.M.P./NÂ°415/2022 CUENTA CUT 3987 LIBRETA NÂ° 00046021109 MS - MIN.SALUD - RECAUDACION</t>
  </si>
  <si>
    <t>VENTA DE DIVISAS S/G NOTA FBM-GG-302/2022,29/07/2022 Y AUT.VTA.DIVISAS EFECT.P/MEFP DE 04/08/2022 REF.:EMISIÓN CARTA DE CRÉDITO I-2022-13,COMISIÓN EMISIÓN L/C 0,15% S/USD349.419,98 POR 260 DIAS,REEMB.GSTS.COMUNICACIÓN BS220.-Y EMISIÓN COMP.CONTA LIB. 00548022001 COFADENA - FÁBRICA BOLIVIANA DE MUNICIÓN REF: COMISIONES EMISION I-2022-13</t>
  </si>
  <si>
    <t>NUMERO DE LIBRETA CUT: 00099021001 OPERACIÓN E18 TRANSFERENCIA DEL SISTEMA FINANCIERO POR CUENTA DE TERCEROS A LA CUT dev pagos en exceso gob aut dept tarija</t>
  </si>
  <si>
    <t>NUMERO DE LIBRETA CUT: 03420102001 OPERACIÓN E18 TRANSFERENCIA DEL SISTEMA FINANCIERO POR CUENTA DE TERCEROS A LA CUT TRANSFERENCIA DE RECURSOS DEL FIDEICOMISO AEVIVIENDA SOLICITUD SUBGERENCIA NACIONAL DE FIDEICOMISOS</t>
  </si>
  <si>
    <t>PAGO PRÉSTAMO BID BID 939-SF-BO VCTO. 08-08-2022 POR CUENTA DE BANCO DE DESARROLLO , VALOR 08-08-2022 CAPITAL BS 3.423.057,33 INTERESES BS 577.136,83 LIBRETA NRO.00099021001 TGN-RECURSOS ORDINARIOS (3987)-ALIVIO MDRI</t>
  </si>
  <si>
    <t>TRANSFERENCIA DE FONDOS AL EXTERIOR A SOLICITUD DE AGENCIA BOLIVIANA DE ENERGIA SEGUN SOLICITUD 16314 REF: NUCADVISOR PAGO CORRESPONDIENTE AL AC N 33 DEL CONTRATO DE ADHESION SERVICIO DE SEGUIMIENTO Y MONITOREO Y CONTROL CON NUCADVISOR PARA EL CONTRATO DE CIDTN SEGUN NOTA INTERNA 0262 2022 INFORME 0 LIB. 00099021001 TGN-RECURSOS ORDINARIOS (3987)</t>
  </si>
  <si>
    <t>PAGO PRÉSTAMO BID 914-SF-BO-1 VCTO. 08-08-2022 POR CUENTA DE FNDR SEGÚN NOTA COD. LIQ. 016445 DE FECHA 05-08-2022, VALOR 08-08-2022 CAPITAL USD 6.779,09 INTERESES USD 11.231,93 LIBRETA NRO.00099021001 TGN-RECURSOS ORDINARIOS - 3987 - ALIVIO MDRI</t>
  </si>
  <si>
    <t>'TRANSFERENCIA DE FONDOS||S/G.NOTA CITE MEFP/VTCP/DGCP/UF/N°460/2022 DE LA FECHA, DEL MEFP(HRE-TSO-1757),PAGO DE REMUNERACION FIDUCIARIA DE ACUERDO A LO ESTABLECIDO EN EL CONTRATO DE CONSTITUCION DEL FIDEICOMISO INCENTIVOS A LAS EXPORTACIONES CCF Y SUS RESPECTIVAS ADENDAS DEBITO DE LA LIBRETA N°00099021001, REPOSICION UTILES DE ESCRITORIO.</t>
  </si>
  <si>
    <t>A:00099021001 TRANSFERENCIA DE RECUPERACIONES SEGÚN NOTA GEF-LCR-JSZ-0853-NOT/22 POR CONCEPTO DE PAGO DE CAPITAL E INTERES DE ACUERDO A CONTRATO DE FIDEICOMISO “PROYECTOS DE INVERSION PUBLICA” CORRESPONDIENTE AL GAR GRAN CHACO.</t>
  </si>
  <si>
    <t>TRANSFERENCIA DE FONDOS AL EXTERIOR A SOLICITUD DE AGENCIA BOLIVIANA DE ENERGIA SEGUN SOLICITUD 16321 REF: INVAP SE PAGO CERTIFICADO DE AVANCE N 69 ORIGEN EXTRANJERO CORRESPONDIENTE A LOS COMPONENTES DE DISENO DEFINITIVO E IGENIERIA DIRECCION DE PROYECTOS GESTION Y SERVICIOS DE ORIGEN EXTRANJERO RED LIB. 00099021001 TGN-RECURSOS ORDINARIOS (3987)</t>
  </si>
  <si>
    <t>TRANSFERENCIA DE FONDOS AL EXTERIOR A SOLICITUD DE AGENCIA BOLIVIANA DE ENERGIA SEGUN SOLICITUD 16324 REF: INVAP SE PAGO CERTIFICADO DE AVANCE N 71 ORIGEN EXTRANJERO CORRESPONDIENTE A LOS COMPONENTES DE DISENO DEFINITIVO E IGENIERIA DIRECCION DE PROYECTOS GESTION Y SERVICIOS DE ORIGEN EXTRANJERO RED LIB. 00099021001 TGN-RECURSOS ORDINARIOS (3987)</t>
  </si>
  <si>
    <t>||TRANSF.DE FONDOS SG NOTA MEFP/VTCP/DGCP/UODP/905/2019 DEL 25-09-2019 MEFP, PAGO CUSTODIO CORRESP. AL SEGUNDO TRIMESTRE DE 2022 FACT.NO.1195321 REF:BENEF.JPMORGAN CHASE BANK, PAIS EE.UU., RETENCION MONTO TOTAL FACT.USD107,81X12,5%USD13,48 T/C BS6.86 CGO.LIB.00099021001 TGN RECURSOS ORDINARIOS, COBRO COMIS.0,10%S/USD94,33, SWIFT BS220.-UTILES BS50.-</t>
  </si>
  <si>
    <t>'TRANSFERENCIA DE FONDOS||A SOLICITUD DEL MIN.DE ECONOMIA Y FINANZAS PUBLICAS S/G. NOTA CITE: MEFP/VTCP/DGCP/UF/N°469/2022 DE LA FECHA, (HRE-TSO-1763), RESTITUCION DE GASTOS JUDICIALES -FIDEICOMISO INCENTIVOS A LAS EXPORTACIONES (CCF) - 1ER SEMESTRE 2022 DEBITO DE LA LIBRETA N° 00099021001 RECURSOS ORDINARIOS.</t>
  </si>
  <si>
    <t>'TRANSFERENCIA DE FONDOS||A SOLICITUD DEL MIN.DE ECONOMIA Y FINANZAS PUBLICAS S/G. NOTA CITE: MEFP/VTCP/DGCP/UF/N°469/2022 DE LA FECHA, (HRE-TSO-1763), RESTITUCION DE GASTOS JUDICIALES -FIDEICOMISO INCENTIVOS A LAS EXPORTACIONES (CCF) - 1ER SEMESTRE 2022 DEBITO DE LA LIBRETA N°00099021001, REPOSICION UTILES DE ESCRITORIO.</t>
  </si>
  <si>
    <t>||COBRO DE ÚTILES DE ESCRITORIO POR COMISIONES QUE COBRA EL MUFG BANK LTD. POR DESEMBOLSO DE JPY2.161.236 PTMO. BV-P5 DE JICA, SEGÚN NOTA MEFP/VTCP/DGCP/UODP/N° 549/2022 DE 08/08/2022. LIBRETA N° 00099021001 TGN-RECURSOS ORDINARIOS (3987) REF. ÚTILES DE ESCRITORIO</t>
  </si>
  <si>
    <t>||TRANSFERENCIA A LA CUENTA ÚNICA DEL TESORO POR REMUNERACIÓN MÁXIMA DEL SECTOR PÚBLICO DE MARCELINO ALIAGA LIMACHI, CORRESPONDIENTE AL MES DE JULIO/2022, SEGÚN DOCUMENTOS ADJUNTOS Y ROC N° 679/2022 DEL DCR. TRANSFERENCIA REMUNERACIÓN MÁXIMA DE MARCELINO ALIAGA LIMACHI JULIO/2022 LIBRETA 00099021001</t>
  </si>
  <si>
    <t>||COMISION TRANSFERENCIA FDOS.AL EXTERIOR 0,10% S/USD417.830,40.-,REEMB.GSTS.COMUNICACION BS220.-Y EMISION COMP.CONTABLE BS50.-REF.:PAGO 2 LC I-2022-02 P/C MHE-EECGNV A/F ,EN COMPL.A COMP.1039549,10/08/22. LIB.00078034201 MHE -EEC-GNV FONDO DE CONVERSION DE VEHICULOS REF.:COMISIONES PAGO 2 LC I-2022-02</t>
  </si>
  <si>
    <t>||TRANSFERENCIA DE FONDOS SEGÚN MENSAJES SWIFT N°13209 Y 13208 DE LA FECHA Y NOTA CITE: AGBC-AGBC/DAF/CNI-RSYS-0014-CAR/2022 DE AGENCIA BOLIVIANA DE CORREOS DE FECHA 26/04/2022 (HRE-TGL-6525). (SECTOR PÚBLICO-SERVICIOS). DÉBITO DE LA LIBRETA 000383012001 AGENCIA BOLIVIANA DE CORREOS, COBRO DE ÚTILES DE ESCRITORIO.</t>
  </si>
  <si>
    <t>TRANSFERENCIA RECIBIDA DEL EXTERIOR SEGÚN MENSAJES SWIFT Nos. 13243-13242 (REM.EXT.) DE FECHA 10-08-2022 POR DESEMBOLSO DE BID PRÉSTAMO 5039/OC-BO REQ. 00012 BO 2022098506 LIBRETA N° 00099021001 (3987) TGN- RECURSOS ORDINARIOS REF.: UTILES DE ESCRITORIO</t>
  </si>
  <si>
    <t>NUMERO DE LIBRETA CUT: 00099021001 OPERACIÓN E18 TRANSFERENCIA DEL SISTEMA FINANCIERO POR CUENTA DE TERCEROS A LA CUT devolucion pagos de CC no cobrados enero 2022</t>
  </si>
  <si>
    <t>'COBRO DE'||UTILES DE ESCRITORIO POR EL COMPROBANTE NRO. 1039923 DE LA FECHA, S/G.NOTA CITE SEDEM/GG/PB N° 0355/2022 DE FECHA 25/7/2022 (HRE-TGL-11333) ENVIADO POR SEDEM DÉBITO DE LA LIBRETA 00132022002 SEDEM - ADMINISTRACION Y OPERACIONES PAPELBOL</t>
  </si>
  <si>
    <t>'COBRO DE'||ÚTILES DE ESCRITORIO POR EL COMPROBANTE NRO.1040038 DE LA FECHA S/G. NOTA CITE SEDEM/GG/PB/N°0355/2022 (HRE-TGL-11333) REMITIDO POR EL SERVICIO DE DESARROLLO DE LAS EMPRESAS PUBLICAS PRODUCTIVAS DEBITO DE LA LIB.N°00132022002 SEDEM-ADMINISTRACIÓN Y OPERACIONES PAPELBOL</t>
  </si>
  <si>
    <t>||AMPLIACION DE VALIDEZ 0,15% S/USD337.500.-POR 83 DIAS,COMISION ENMIENDA LC BS220.-REEMBS.GSTS.COMUNICACION BS220.-Y EMISION COMP.CONTABLE BS50.-,S/G NOTA MHE/EECGNV/UFIN/2022-0350,09/08/22 REF.:I-2022-04 P/C MHE-EECGNV A/F LANDI RENZO SPA,EN COMPL.A COMP.1040075,12/08/22 LIB.00078034201 MHE -EEC-GNV FONDO DE CONVERSION DE VEHICULOS REF.:AMPL.VAL.,ENMIENDAS LCI-2022-04</t>
  </si>
  <si>
    <t>||AMPLIACION DE VALIDEZ 0,15% S/USD301.400.-POR 83 DIAS,COMISION ENMIENDA LC BS220.-REEMBS.GSTS.COMUNICACION BS220.-Y EMISION COMP.CONTABLE BS50.-,S/G NOTA MHE/EECGNV/UFIN/2022-0349,09/08/22 REF.:I-2021-15 P/C MHE-EECGNV A/F LANDI RENZO SPA,EN COMPL.A COMP.1040073,12/08/22 LIB.00078034201 MHE -EEC-GNV FONDO DE CONVERSION DE VEHICULOS REF.:AMPL.VAL.,ENMIENDAS LCI-2021-15</t>
  </si>
  <si>
    <t>NUMERO DE LIBRETA CUT: 00046021109 OPERACIÓN E75 TRANSFERENCIA DE LA CUENTA FISCAL BUN A LA CUT EN MN TRANSFERENCIA DE FONDOS A SOLICITUD DE: GOBIERNO AUTONOMO MUNICIPAL LA PAZ, CITE: SMFIN/DTM/UAO/NÂ°432/2022 CUENTA CUT 3987 LIBRETA NÂ° 00046021109 MS - MIN.SALUD - RECAUDACION</t>
  </si>
  <si>
    <t>'COBRO DE'||UTILES DE ESCRITORIO POR EL COMPROBANTE NRO. 1040270 DE LA FECHA, S/G.NOTA CITE SEDEM/GG/PB N° 0355/2022 DE FECHA 25/7/2022 (HRE-TGL-11333) ENVIADO POR SEDEM DÉBITO DE LA LIBRETA 00132022002 SEDEM - ADMINISTRACION Y OPERACIONES PAPELBOL</t>
  </si>
  <si>
    <t>A:00190012003 A fin de atender el requerimiento de la Unidad de Administración e Información Salarial (UAIS), con nota interna CITE: MEFP/VTCP/DGPOT/UAIS/N°1571/2022 e informe CITE: MEFP/VTCP/ DGPOT/UAIS/N°115/2022, en la cual solicita reversión definitiva solicitada por las entidades consignadas en el comprobante N° 18990 (H.R. 6-17856-R).</t>
  </si>
  <si>
    <t>||LIBRETA CUT N°00572019201 DESEMBOLSO DEL PRESTAMO DE DINERO DEL FIDEICOMISO FINPRO N°013 CON LA EMPRESA EMAPA - PROYECTO "IMPLEMENTACIÓN DEL COMPLEJO PISCÍCOLA EN EL TRÓPICO DE COCHABAMBA" S/NOTA BDP/GO/PC/4749/2022</t>
  </si>
  <si>
    <t>||COMISION TRANSFERENCIA FDOS.AL EXTERIOR 0,10% S/USD522.288.-,REEMB.GSTS.COMUNICACION BS220.-Y EMISION COMP.CONTABLE BS50.-REF.:PAGO 3 LC I-2022-02 P/C MHE-EECGNV A/F INPROCIL S.A.,EN COMPL.A COMP.1040369,18/08/22. LIB.00078034201 MHE -EEC-GNV FONDO DE CONVERSION DE VEHICULOS REF.:COMISIONES PAGO 3 LC I-2022-02</t>
  </si>
  <si>
    <t>NUMERO DE LIBRETA CUT: 00099021001 OPERACIÓN E18 TRANSFERENCIA DEL SISTEMA FINANCIERO POR CUENTA DE TERCEROS A LA CUT recuperacion de monto pagado en demasia jubilacion para devolver al fondo MVV,FS y al TGN</t>
  </si>
  <si>
    <t>||COBRO DE ÚTILES DE ESCRITORIO POR REGULARIZACIÓN DE NUESTRO COMPROBANTE S-1037625 DE 12/07/2022 POR COBRO DE COMISIONES QUE EFECTUÓ EL BANCO DE ESPAÑA POR PAGO DEL PRÉSTAMO FIDA E-7-BO, S/G NOTA MEFP/VTCP/DGCP/UODP/N°568/2022 DE 18 DE AGOSTO DE 2022. LIBRETA 00099021001 TGN RECURSOS ORDINARIOS (3987) REF.: ÚTILES DE ESCRITORIO</t>
  </si>
  <si>
    <t>'COBRO DE'||ÚTILES DE ESCRITORIO POR EL COMPROBANTE NRO.1040446 DE LA FECHA S/G. NOTA CITE SEDEM/GG/PB/N°0402/2022 (HRE-TSO-1833) REMITIDA POR EL SERVICIO DE DESARROLLO DE LAS EMPRESAS PUBLICAS PRODUCTIVAS. DEBITO DE LA LIBRETA N°00132022002 SEDEM-ADMINISTRACIÓN Y OPERACIONES PAPELBOL</t>
  </si>
  <si>
    <t>COBRO DE||ÚTILES DE ESCRITORIO POR LA ELABORACIÓN DEL COMPROBANTE CONTABLE 1040448 POR COBRO ANTICIPADO DE CAPITAL E INTERESES PRÉSTAMO EXTRAORDINARIO AL FNDR CONTRATO SANO N°350/2015 Y CONTRATOS MODIFICATORIOS SG. NOTA DE-GEF-LCR-JSZ-4033-CAR/22 COSTO ÚTILES DE ESCRITORIO DE LA CUT N°3987 LIBRETA N°00862012001 FNDR-ADMINISTRACIÓN</t>
  </si>
  <si>
    <t>A:00099021001 A. fin de atender el requerimiento de la Unidad de Administración e Información Salarial (UAIS), con nota interna CITE: MEFP/VTCP/DGPOT/UAIS/N°1524/2022 e informe CITE: MEFP/VTCP/ DGPOT/UAIS/N°112/2022, en la cual solicita una reversión definitiva de las boletas de pago solicitadas por el SENASIR consignadas en el Comprobante de Pago N°71925 (H.R. 6-14964-R).</t>
  </si>
  <si>
    <t>A:00099021001 A. fin de atender el requerimiento de la Unidad de Administración e Información Salarial (UAIS), con nota interna CITE: MEFP/VTCP/DGPOT/UAIS/N°1525/2022 e informe CITE: MEFP/VTCP/ DGPOT/UAIS/N°112/2022, en la cual solicita una reversión definitiva de las boletas de pago solicitadas por el SENASIR consignadas en el Comprobante de Pago N°71926 (H.R. 6-14964-R).</t>
  </si>
  <si>
    <t>A:00099021001 A. fin de atender el requerimiento de la Unidad de Administración e Información Salarial (UAIS), con nota interna CITE: MEFP/VTCP/DGPOT/UAIS/N°1630/2022 e informe CITE: MEFP/VTCP/ DGPOT/UAIS/N°118/2022, en la cual solicita una reversión definitiva de las boletas de pago solicitadas por el SENASIR consignadas en el Comprobante de Pago N°71927 (H.R. 6-17802-R).</t>
  </si>
  <si>
    <t>A:00099021001 A. fin de atender el requerimiento de la Unidad de Administración e Información Salarial (UAIS), con nota interna CITE: MEFP/VTCP/DGPOT/UAIS/N°1631/2022 e informe CITE: MEFP/VTCP/ DGPOT/UAIS/N°118/2022, en la cual solicita una reversión definitiva de las boletas de pago solicitadas por el SENASIR consignadas en el Comprobante de Pago N°71928 (H.R. 6-17802-R).</t>
  </si>
  <si>
    <t>NUMERO DE LIBRETA CUT: 00099021001 OPERACIÓN E75 TRANSFERENCIA DE LA CUENTA FISCAL BUN A LA CUT EN MN TRANSFERENCIA DE FONDOS A SOLICITUD DE: GOBIERNO AUTONOMO DEPARTAMENTAL DE ORURO, CITE:GAD-ORU/SDAFP/UF/ATCP/CE-0154/2022 CUENTA CUT 3987 LIBRETA NÂ° 00099021001 TGN-RECURSOS ORDINARIOS</t>
  </si>
  <si>
    <t>NUMERO DE LIBRETA CUT: 00099021001 OPERACIÓN E75 TRANSFERENCIA DE LA CUENTA FISCAL BUN A LA CUT EN MN TRANSFERENCIA DE FONDOS A SOLICITUD DE: GOBIERNO AUTONOMO DEPARTAMENTAL DE ORURO, CITE:GAD-ORU/SDAFP/UF/ATCP/CE-152/2022 CUENTA CUT 3987 LIBRETA NÂ° 00099021001 TGN-RECURSOS ORDINARIOS</t>
  </si>
  <si>
    <t>PAGO A JICA PRÉSTAMO BV-P5 VCTO. 20-08-2022 POR CUENTA DE TGN , SEGUN NOTA MEFP/VTCP/DGCP/UODP/NRO 571/2022 DE 19/08/22 DEL MEFP Y NTI. 016553 VALOR 22-08-2022 INTERESES JPY 709.594,00 COMISIONES JPY 995.786,00 CTA. 3987 CUENTA UNICA DEL TESORO LIB. 00099021001 REF.: COMISIONES BANCARIAS</t>
  </si>
  <si>
    <t>||PAGO A EXIMBANK COREA PRÉSTAMO EDCF NO. BOL-2 VCTO. 20/08/2022 POR CUENTA DEL TGN, SEGÚN MENSAJE SWIFT 13945 DE LA FECHA, AUTORIZACIÓN S/G COD. LIQ. 016430 DE 19/08/2022, VALOR 22/08/2022 CAPITAL KRW 713.093.000 INTERESES KRW 18.303.460 LIB. 00099021001 TGN-RECURSOS ORDINARIOS (3987) REF.: COMISIONES BANCARIAS</t>
  </si>
  <si>
    <t>NUMERO DE LIBRETA CUT: 00099021001 OPERACIÓN E18 TRANSFERENCIA DEL SISTEMA FINANCIERO POR CUENTA DE TERCEROS A LA CUT devolucion pagos de CC no cobrados febrero 2022</t>
  </si>
  <si>
    <t>A:00099021001 TRANSFERENCIA DE RECUPERACIONES SEGÚN NOTA GEF-LCR-HVI-0932-NOT/22 POR CONCEPTO DE PAGO DE CAPITAL E INTERES DE ACUERDO A CONTRATO DE FIDEICOMISO “PROYECTOS DE INVERSION PUBLICA” CORRESPONDIENTE AL GAM CHIMORE.</t>
  </si>
  <si>
    <t>A:00099021001 TRANSFERENCIA DE RECUPERACIONES SEGÚN NOTA GEF-LCR-HVI-0932-NOT/22 POR CONCEPTO DE PAGO DE CAPITAL E INTERES DE ACUERDO A CONTRATO DE FIDEICOMISO “PROYECTOS DE INVERSION PUBLICA” CORRESPONDIENTE AL GAM TARIJA.</t>
  </si>
  <si>
    <t>A:00099021001 TRANSFERENCIA DE RECUPERACIONES SEGÚN NOTA GEF-LCR-HVI-0932-NOT/22 POR CONCEPTO DE PAGO DE CAPITAL E INTERES DE ACUERDO A CONTRATO DE FIDEICOMISO “PROYECTOS DE INVERSION PUBLICA” CORRESPONDIENTE AL GAM VILLA AZURDUY.</t>
  </si>
  <si>
    <t>A:00099021001 TRANSFERENCIA DE RECUPERACIONES SEGÚN NOTA GEF-LCR-HVI-0932-NOT/22 POR CONCEPTO DE PAGO DE CAPITAL E INTERES DE ACUERDO A CONTRATO DE FIDEICOMISO “PROYECTOS DE INVERSION PUBLICA” CORRESPONDIENTE AL GAM TIQUIPAYA.</t>
  </si>
  <si>
    <t>A:00099021001 TRANSFERENCIA DE RECUPERACIONES SEGÚN NOTA GEF-LCR-HVI-0932-NOT/22 POR CONCEPTO DE PAGO DE INTERES DE ACUERDO A CONTRATO DE FIDEICOMISO “PROYECTOS DE INVERSION PUBLICA” CORRESPONDIENTE AL GAM SANTIAGO DE ANDAMARCA.</t>
  </si>
  <si>
    <t>A:00099021001 TRANSFERENCIA DE RECUPERACIONES SEGÚN NOTA GEF-LCR-HVI-0932-NOT/22 POR CONCEPTO DE PAGO DE CAPITAL E INTERES DE ACUERDO A CONTRATO DE FIDEICOMISO “PROYECTOS DE INVERSION PUBLICA” CORRESPONDIENTE AL GAM ICLA.</t>
  </si>
  <si>
    <t>A:00099021001 TRANSFERENCIA DE RECUPERACIONES SEGÚN NOTA GEF-LCR-HVI-0932-NOT/22 POR CONCEPTO DE PAGO DE CAPITAL E INTERES DE ACUERDO A CONTRATO DE FIDEICOMISO “PROYECTOS DE INVERSION PUBLICA” CORRESPONDIENTE AL GAM HUMANATA.</t>
  </si>
  <si>
    <t>A:00099021001 TRANSFERENCIA DE RECUPERACIONES SEGÚN NOTA GEF-LCR-HVI-0932-NOT/22 POR CONCEPTO DE PAGO DE CAPITAL E INTERES DE ACUERDO A CONTRATO DE FIDEICOMISO “PROYECTOS DE INVERSION PUBLICA” CORRESPONDIENTE AL GAM MOJINETE.</t>
  </si>
  <si>
    <t>PROVISION DE FONDOS A SOLICITUD DE YACIMIENTOS PETROLIFEROS FISCALES BOLIVIANOS SEGUN SOLICITUD YPFB-0275-2022 REF: PAGO AL TESORO GENERAL DE LA NACION PARTICIPACION DE LA PRODUCCION MAYO 2022 LIB. 00099021001 TGN YPFB PARTICIPACION 6% PRODUCCIÓN BRUTA DE HIDROCARBUROS BOCA DE POZO</t>
  </si>
  <si>
    <t>NUMERO DE LIBRETA CUT: 00099021001 OPERACIÓN E75 TRANSFERENCIA DE LA CUENTA FISCAL BUN A LA CUT EN MN TRANSFERENCIA DE FONDOS A SOLICITUD DE: GOBIERNO AUTONOMO MUNICIPAL DE ALTO BENI, CITE:GAMAB/MAE/BMS/DESP-235/2022 CUENTA CUT 3987 LIBRETA NÂ° 00099021001 TGN-RECURSOS ORDINARIOS</t>
  </si>
  <si>
    <t>NUMERO DE LIBRETA CUT: 00099021001 OPERACIÓN E75 TRANSFERENCIA DE LA CUENTA FISCAL BUN A LA CUT EN MN TRANSFERENCIA DE FONDOS A SOLICITUD DE: GOBIERNO AUTONOMO MUNICIPAL DE TARACO, CITE:GAM/MAE/NO.324/2022 CUENTA CUT 3987 LIBRETA NÂ° 00099021001 TGN-RECURSOS ORDINARIOS</t>
  </si>
  <si>
    <t>A:00099021001 TRANSFERENCIA DE RECUPERACIONES SEGÚN NOTA GEF-LCR-HVI-0932-NOT/22 POR CONCEPTO DE PAGO DE CAPITAL E INTERES DE ACUERDO A CONTRATO DE FIDEICOMISO “PROYECTOS DE INVERSION PUBLICA” CORRESPONDIENTE AL GAM SANTA CRUZ.</t>
  </si>
  <si>
    <t>A:00099021001 TRANSFERENCIA DE RECUPERACIONES SEGÚN NOTA GEF-LCR-HVI-0932-NOT/22 POR CONCEPTO DE PAGO DE CAPITAL E INTERES DE ACUERDO A CONTRATO DE FIDEICOMISO “PROYECTOS DE INVERSION PUBLICA” CORRESPONDIENTE AL GAM COCHABAMBA.</t>
  </si>
  <si>
    <t>A:00099021001 TRANSFERENCIA DE RECUPERACIONES SEGÚN NOTA GEF-LCR-JSZ-0980-NOT/22 POR CONCEPTO DE PAGO DE INTERES DE ACUERDO A CONTRATO DE REPROGRAMACION DE FIDEICOMISO “PROYECTOS DE INVERSION PUBLICA” CORRESPONDIENTE AL GAM CULPINA.</t>
  </si>
  <si>
    <t>A:00099021001 TRANSFERENCIA DE RECUPERACIONES SEGÚN NOTA GEF-LCR-HVI-0932-NOT/22 POR CONCEPTO DE PAGO DE CAPITAL E INTERES DE ACUERDO A CONTRATO DE FIDEICOMISO “PROYECTOS DE INVERSION PUBLICA” CORRESPONDIENTE AL GAM SAN CARLOS.</t>
  </si>
  <si>
    <t>A:00099021001 TRANSFERENCIA DE RECUPERACIONES SEGÚN NOTA GEF-LCR-HVI-0932-NOT/22 POR CONCEPTO DE PAGO DE CAPITAL E INTERES DE ACUERDO A CONTRATO DE FIDEICOMISO “PROYECTOS DE INVERSION PUBLICA” CORRESPONDIENTE AL GAM SOPACHUY.</t>
  </si>
  <si>
    <t>A:00099021001 TRANSFERENCIA DE RECUPERACIONES SEGÚN NOTA GEF-LCR-HVI-0932-NOT/22 POR CONCEPTO DE PAGO DE CAPITAL E INTERES DE ACUERDO A CONTRATO DE FIDEICOMISO “PROYECTOS DE INVERSION PUBLICA” CORRESPONDIENTE AL GAM SHINAHOTA.</t>
  </si>
  <si>
    <t>A:00099021001 TRANSFERENCIA DE RECUPERACIONES SEGÚN NOTA GEF-LCR-HVI-0932-NOT/22 POR CONCEPTO DE PAGO DE CAPITAL E INTERES DE ACUERDO A CONTRATO DE FIDEICOMISO “PROYECTOS DE INVERSION PUBLICA” CORRESPONDIENTE AL GAD TARIJA.</t>
  </si>
  <si>
    <t>A:00099021001 TRANSFERENCIA DE RECUPERACIONES SEGÚN NOTA GEF-LCR-HVI-0932-NOT/22 POR CONCEPTO DE PAGO DE CAPITAL E INTERES DE ACUERDO A CONTRATO DE FIDEICOMISO “PROYECTOS DE INVERSION PUBLICA” CORRESPONDIENTE AL GAM ENTRE RIOS TARIJA.</t>
  </si>
  <si>
    <t>A:00099021001 TRANSFERENCIA DE RECUPERACIONES SEGÚN NOTA GEF-LCR-HVI-0932-NOT/22 POR CONCEPTO DE PAGO DE CAPITAL E INTERES DE ACUERDO A CONTRATO DE FIDEICOMISO “PROYECTOS DE INVERSION PUBLICA” CORRESPONDIENTE AL GAM TOMINA.</t>
  </si>
  <si>
    <t>A:00099021001 TRANSFERENCIA DE RECUPERACIONES SEGÚN NOTA GEF-LCR-HVI-0932-NOT/22 POR CONCEPTO DE PAGO DE CAPITAL E INTERES DE ACUERDO A CONTRATO DE FIDEICOMISO “PROYECTOS DE INVERSION PUBLICA” CORRESPONDIENTE AL GAD POTOSI.</t>
  </si>
  <si>
    <t>A:00099021001 TRANSFERENCIA DE RECUPERACIONES SEGÚN NOTA GEF-LCR-HVI-0932-NOT/22 POR CONCEPTO DE PAGO DE CAPITAL E INTERES DE ACUERDO A CONTRATO DE FIDEICOMISO “PROYECTOS DE INVERSION PUBLICA” CORRESPONDIENTE AL GAM COLOMI.</t>
  </si>
  <si>
    <t>A:00099021001 TRANSFERENCIA DE RECUPERACIONES SEGÚN NOTA GEF-LCR-HVI-0932-NOT/22 POR CONCEPTO DE PAGO DE CAPITAL E INTERES DE ACUERDO A CONTRATO DE FIDEICOMISO “PROYECTOS DE INVERSION PUBLICA” CORRESPONDIENTE AL GAM TUPIZA.</t>
  </si>
  <si>
    <t>A:00099021001 TRANSFERENCIA DE RECUPERACIONES SEGÚN NOTA GEF-LCR-HVI-0932-NOT/22 POR CONCEPTO DE PAGO DE CAPITAL E INTERES DE ACUERDO A CONTRATO DE FIDEICOMISO “PROYECTOS DE INVERSION PUBLICA” CORRESPONDIENTE AL GAM INCAHUASI.</t>
  </si>
  <si>
    <t>NUMERO DE LIBRETA CUT: 00099021001 OPERACIÓN E75 TRANSFERENCIA DE LA CUENTA FISCAL BUN A LA CUT EN MN TRANSFERENCIA DE FONDOS A SOLICITUD DE: GOBIERNO AUTONOMO DEPARTAMENTAL DEL BENI, CITE:GAD BENI/SDAF/DDF/UTCP NÂ°89/2022 CUENTA CUT 3987 LIBRETA NÂ° 00099021001 TGN-RECURSOS ORDINARIOS</t>
  </si>
  <si>
    <t>||REGISTRO COBRO COMISION AVISO ENMIENDA CARTA DE CREDITO STANDBY BS220.-Y EMISION COMP.CONTABLE BS50.-REF.:S364912160194 (BCB:SB-R-2021-07) A/F MIN.HIDROCARBUROS Y ENERGIA-EECGNV,S/G SWIFT 14389,29/08/2022. LIB.00078034207 MHE-EEC-GNV FONDO RECALIFICACIÓN Y REP. DE CILINDROS A GNV REF.:SBLC S364912160194</t>
  </si>
  <si>
    <t>||PAGO A BID 3091/BL-BO VCTO. 27-08-2022 POR CUENTA DEL TGN - GAD PANDO, SEGÚN NOTA MEFP/VTCP/DGCP/UODP/N°596/2022 DE LA FECHA, VALOR 29/08/2022 CAPITAL USD 102.500,00 INTERESES USD 86.603,21 COMISIÓN 7.547,28 LIBRETA N° 00099021001 TGN-RECURSOS ORDINARIOS (3987) REF.: COMISIONES BANCARIAS</t>
  </si>
  <si>
    <t>||PAGO A BID 3091/BL-BO VCTO. 27-08-2022 POR CUENTA DEL TGN - GAD BENI, SEGÚN NOTA MEFP/VTCP/DGCP/UODP/N°596/2022 DE LA FECHA, VALOR 29/08/2022 CAPITAL USD 241.090,69 INTERESES USD 210.337,05 LIBRETA N° 00099021001 TGN-RECURSOS ORDINARIOS (3987) REF.: COMISIONES BANCARIAS</t>
  </si>
  <si>
    <t>||REGISTRO COBRO COMISIÓN ENMIENDA CARTA DE CRÉDITO STANDBY BS220.- Y EMISIÓN COMP. CONTABLE BS50.-, REF.:S364912160701 (BCB:SB-R-2021-15) A/F MINISTERIO DE HIDROCARBUROS EEC-GNV, S/G SWIFT N°14388, 29/08/2022. LIB.:00078034207 MHE-EEC-GNV FDO. RECALIFICACIÓN Y REP. CILINDROS A GNV REF:COM AVISO 3 SB-R-2021-15</t>
  </si>
  <si>
    <t>VENTA DE DIVISAS CON TRANSFERENCIA DE FONDOS A SOLICITUD DE MINISTERIO DE EDUCACION SEGUN SOLICITUD 16426 REF: PAGO POR INTERESES DE DEMORA QUE GENERO LA DEVOLUCION DE REMANENTES NO INVERTIDOS DE LA SUBVENCION TEJIENDO REDES VIRTUALES DE FORMACION DOCENTE FORTALECIMIENTO DE LA UNIVERSIDAD PEDAGOGIC LIB. 00016071101 MIN.EDUCACION - UNIVERSIDAD PEDAGOGICA ESFM MARISCAL SUCRE</t>
  </si>
  <si>
    <t>A:00099021001 TRANSFERENCIA DE RECUPERACIONES SEGÚN NOTA GEF-LCR-JSZ-0983-NOT/22 POR CONCEPTO DE PAGO DE INTERES DE ACUERDO A REPROGRAMACION “PROGRAMA APOYO A LA EJECUCION DE LA INVERSION PUBLICA” CORRESPONDIENTE AL GAM DE CULPINA.</t>
  </si>
  <si>
    <t>NUMERO DE LIBRETA CUT: 00099021001 OPERACIÓN E18 TRANSFERENCIA DEL SISTEMA FINANCIERO POR CUENTA DE TERCEROS A LA CUT reversion aporte patronal para la vivienda TGN junio 2022 y fiscalia general del estado</t>
  </si>
  <si>
    <t>COBRO COSTOS DE PAPELERIA SEGUN TRANSFERENCIA DEL EXTERIOR POR ORDEN DE SUPERGASBRAS ENERGIA LTDA (RIO DE JANEIRO) REF.: CRED SWF OF 22/08/30 LIB. 00513062001 YPFB-OPERACIONES PLANTA DE SEPARACION DE LIQUIDOS RIO GRANDE</t>
  </si>
  <si>
    <t>NUMERO DE LIBRETA CUT: 00099021001 OPERACIÓN E18 TRANSFERENCIA DEL SISTEMA FINANCIERO POR CUENTA DE TERCEROS A LA CUT devolucion pagos de CC no cobrados marzo 2022</t>
  </si>
  <si>
    <t>VENTA DE DIVISAS S/G NOTAS YPFB/GAFC/DCEG-154/2022,05/07/22;YPFB/GAFC-2220/2022,01/08/2022 REF.:EMISION CARTA DE CREDITO I-2022-16,COMISION EMISION L/C 0,15% S/USD2.608.790,20.-POR 91 DIAS,REEMB.GSTS.COMUNICACION BS220.-Y EMISION COMP.CONTABLE B LIB. 00513042001 YPFB - OPERACIONES G N E E REF: COMISIONES EMISION I-2022-16</t>
  </si>
  <si>
    <t>TRANSFERENCIA DE FONDOS AL EXTERIOR A SOLICITUD DE AGENCIA BOLIVIANA DE ENERGIA SEGUN SOLICITUD 16444 REF: INVAP SE PAGO CERTIFICADO DE AVANCE N 73 ORIGEN EXTRANJERO CORRESPONDIENTE A LOS COMPONENTES DE DISENO EFINITIVO E IGENIERIA DIRECCION DE PROYECTOS GESTION Y SERVICIOS DE ORIGEN EXTRANJERO RED LIB. 00099021001 TGN-RECURSOS ORDINARIOS (3987)</t>
  </si>
  <si>
    <t>TRANSFERENCIA DE FONDOS AL EXTERIOR A SOLICITUD DE AGENCIA BOLIVIANA DE ENERGIA SEGUN SOLICITUD 16443 REF: INVAP SE PAGO CERTIFICADO DE AVANCE N 75 ORIGEN EXTRANJERO ORRESPONDIENTE AL COMPONENTE DE FORMACION DE RECURSOS HUMANOS RED DE CMNYR SEGUN NOTA INTERNA 0355 2022 INF TEC N 0205 2022 INF N 008 LIB. 00099021001 TGN-RECURSOS ORDINARIOS (3987)</t>
  </si>
  <si>
    <t>COBRO COSTOS DE PAPELERIA SEGUN TRANSFERENCIA DEL EXTERIOR POR ORDEN DE COPA ENERGIA DISTRIBUIDORA DE GAS S.A., FECHA VALOR 30/8/2022, RFB/07134502961/INV/73, 75, 74, 77 LIB. 00513062001 YPFB-OPERACIONES PLANTA DE SEPARACION DE LIQUIDOS RIO GRANDE</t>
  </si>
  <si>
    <t>COBRO COSTOS DE PAPELERIA SEGUN TRANSFERENCIA DEL EXTERIOR POR ORDEN DE PARAGUAY ENERGY GAS S.R.L. FECHA VALOR 30/8/2022 LIB. 00513062001 YPFB-OPERACIONES PLANTA DE SEPARACION DE LIQUIDOS RIO GRANDE</t>
  </si>
  <si>
    <t>NUMERO DE LIBRETA CUT: 00099021001 OPERACIÓN E75 TRANSFERENCIA DE LA CUENTA FISCAL BUN A LA CUT EN MN TRANSFERENCIA DE FONDOS A SOLICITUD DE: GOBIERNO AUTONOMO DEPARTAMENTAL DE POTOSI, CITE:/GAD/SAF/TES/NÂ°322/2022 CUENTA CUT 3987 LIBRETA NÂ° 00099021001 TGN-RECURSOS ORDINARIOS</t>
  </si>
  <si>
    <t>NUMERO DE LIBRETA CUT: 00099021001 OPERACIÓN E75 TRANSFERENCIA DE LA CUENTA FISCAL BUN A LA CUT EN MN TRANSFERENCIA DE FONDOS A SOLICITUD DE: GOBIERNO AUTONOMO DEPARTAMENTAL DE POTOSI, CITE:/GAD/SAF/TES/NÂ°321/2022 CUENTA CUT 3987 LIBRETA NÂ° 00099021001 TGN-RECURSOS ORDINARIOS</t>
  </si>
  <si>
    <t>NUMERO DE LIBRETA CUT: 00099021001 OPERACIÓN E75 TRANSFERENCIA DE LA CUENTA FISCAL BUN A LA CUT EN MN TRANSFERENCIA DE FONDOS A SOLICITUD DE: GOBIERNO AUTONOMO DEPARTAMENTAL DE POTOSI, CITE:/GAD/SAF/TES/NÂ°320/2022 CUENTA CUT 3987 LIBRETA NÂ° 00099021001 TGN-RECURSOS ORDINARIOS</t>
  </si>
  <si>
    <t>||REGULARIZACION DE NUESTRA OPERACION NRO. 1040519 DE FECHA 19/08/2022 EN ATENCION A NOTA CITE EJE-898-JAF 78/2022 ENVIADA POR ESCUELA DE JUECES DEL ESTADO (HRE-TGL-13499) (SECTOR PÚBLICO-DONACIONES) LIBRETA N°00343018001 POR CUENTA DE AGENCIA ESPAÑOLA DE COOPERACION INTERNACIONAL PARA EL DESARROLLO</t>
  </si>
  <si>
    <t>||TRANSFERENCIA DE FONDOS SEGÚN MENSAJES SWIFT NROS. 14532 Y 14531 DE LA FECHA Y NOTA CITE: AGBC-AGBC/DAF/CNI-RSYS-0014-CAR/2022 DE FECHA 26/04/2022 (HRE-TGL-6525) DE LA AGENCIA BOLIVIANA DE CORREOS. DÉBITO DE LA LIBRETA 000383012001 AGENCIA BOLIVIANA DE CORREOS, REPOSICIÓN ÚTILES DE ESCRITORIO.</t>
  </si>
  <si>
    <t>DESCONCILIADO</t>
  </si>
  <si>
    <t>AJUSTE COMPLEMENTARIO POR REVALORIZACION SALDOS DE ACTIVOS DE RESERVA Y OBLIGACIONES MONEDA EXTRANJERA (DOLARES) Saldo MO = -214255734.92 ;Bs/Mo: 6.86000000000 ;Saldo Bs: -1469794341.56</t>
  </si>
  <si>
    <t>||REGULARIZACION DE LA OPERACION N° S-1038407, REGISTRADA POR EL DEPTO. DE OPERACIONES DE INVERSION EN F.26.07.2022, EN ATENCION A NOTA CITE:PGE-DGAA-HSCS-0061-CAR/22 ENVIADA POR LA PROCURADURIA GENERAL DEL ESTADO EN LA FECHA (HRE-TGL-11859) A LA LIB. N°00683010001 PROGE-RECUPERACION DE RECURSOS POR PROCESOS JUDICIALES. P/CTA DE IGHALOS LLC</t>
  </si>
  <si>
    <t>AJUSTE COMPLEMENTARIO POR REVALORIZACION SALDOS DE ACTIVOS DE RESERVA Y OBLIGACIONES MONEDA EXTRANJERA (DOLARES) Saldo MO = -204246011.34 ;Bs/Mo: 6.86000000000 ;Saldo Bs: -1401127637.78</t>
  </si>
  <si>
    <t>De: 00383012002 Transferencia a Libreta 00383012001 INGRESOS AGENCIA BOLIVIANA DE CORREOS</t>
  </si>
  <si>
    <t>AJUSTE COMPLEMENTARIO POR REVALORIZACION SALDOS DE ACTIVOS DE RESERVA Y OBLIGACIONES MONEDA EXTRANJERA (DOLARES) Saldo MO = -494078050.07 ;Bs/Mo: 6.86000000000 ;Saldo Bs: -3389375423.46</t>
  </si>
  <si>
    <t>PAGO PRÉSTAMO BID 939-SF-BO VCTO. 08-08-2022 POR CUENTA DE BANCO DE DESARROLLO , VALOR 08-08-2022 CAPITAL USD 651.382,87 INTERESES USD 109.824,94 LIBRETA NRO. 00099021001 TGN - RECURSOS ORDINARIOS DOLARES AMERICANOS - 5970 ALIVIO MDRI</t>
  </si>
  <si>
    <t>'TRANSFERENCIA DE FONDOS||S/G.NOTA CITE MEFP/VTCP/DGCP/UF/N°460/2022 DE LA FECHA, DEL MEFP(HRE-TSO-1757),PAGO DE REMUNERACION FIDUCIARIA DE ACUERDO A LO ESTABLECIDO EN EL CONTRATO DE CONSTITUCION DEL FIDEICOMISO INCENTIVOS A LAS EXPORTACIONES CCF Y SUS RESPECTIVAS ADENDAS DEBITO DE LA LIBRETA N° 00099021001 RECURSOS ORDINARIOS.</t>
  </si>
  <si>
    <t>AJUSTE COMPLEMENTARIO POR REVALORIZACION SALDOS DE ACTIVOS DE RESERVA Y OBLIGACIONES MONEDA EXTRANJERA (DOLARES) Saldo MO = -489721965.76 ;Bs/Mo: 6.86000000000 ;Saldo Bs: -3359492685.12</t>
  </si>
  <si>
    <t>||TRANSF.DE FONDOS SG NOTA MEFP/VTCP/DGCP/UODP/905/2019 DEL 25-09-2019 MEFP, PAGO CUSTODIO CORRESP. AL SEGUNDO TRIMESTRE DE 2022 FACT.NO.1195321 REF:BENEF.JPMORGAN CHASE BANK, PAIS EE.UU., RETENCION MONTO TOTAL FACT.USD107,81X12,5%USD13,48 T/C BS6.86 LIB.00099021001 TGN RECURSOS ORDINARIOS DOLARES AMERICANOS</t>
  </si>
  <si>
    <t>||REGULARIZACIÓN DE NUESTRO COMPROBANTE S-1038795 DE 29/07/2022 POR COMISIONES QUE COBRA EL MUFG BANK LTD. POR DESEMBOLSO DE JPY2.161.236 PTMO.BV-P5 DE JICA, SEGÚN NOTA MEFP/VTCP/DGCP/UODP/N° 549/2022 DE 08/08/2022. LIBRETA N° 00099021001 TGN RECURSOS ORDINARIOS - DÓLARES AMERICANOS (5970).</t>
  </si>
  <si>
    <t>AJUSTE COMPLEMENTARIO POR REVALORIZACION SALDOS DE ACTIVOS DE RESERVA Y OBLIGACIONES MONEDA EXTRANJERA (DOLARES) Saldo MO = -486209673.96 ;Bs/Mo: 6.86000000000 ;Saldo Bs: -3335398363.36</t>
  </si>
  <si>
    <t>AJUSTE COMPLEMENTARIO POR REVALORIZACION SALDOS DE ACTIVOS DE RESERVA Y OBLIGACIONES MONEDA EXTRANJERA (DOLARES) Saldo MO = -484993790.28 ;Bs/Mo: 6.86000000000 ;Saldo Bs: -3327057401.30</t>
  </si>
  <si>
    <t>AJUSTE COMPLEMENTARIO POR REVALORIZACION SALDOS DE ACTIVOS DE RESERVA Y OBLIGACIONES MONEDA EXTRANJERA (DOLARES) Saldo MO = -475318280.35 ;Bs/Mo: 6.86000000000 ;Saldo Bs: -3260683403.18</t>
  </si>
  <si>
    <t>AJUSTE COMPLEMENTARIO POR REVALORIZACION SALDOS DE ACTIVOS DE RESERVA Y OBLIGACIONES MONEDA EXTRANJERA (DOLARES) Saldo MO = -474927696.36 ;Bs/Mo: 6.86000000000 ;Saldo Bs: -3258003997.02</t>
  </si>
  <si>
    <t>AJUSTE COMPLEMENTARIO POR REVALORIZACION SALDOS DE ACTIVOS DE RESERVA Y OBLIGACIONES MONEDA EXTRANJERA (DOLARES) Saldo MO = -465320494.31 ;Bs/Mo: 6.86000000000 ;Saldo Bs: -3192098590.94</t>
  </si>
  <si>
    <t>||REGISTRO REVERSION FONDOS P/DEVOL.SALDO NO UTILIZADO PAGOS 86,87,88 Y 89 LC I-2018-17 P/C ABEN A/F INVAP SOCIEDAD DEL ESTADO,S/G DOCS.ADJ. LIB.00099021001 TGN-RECURSOS ORDINARIOS REF.:DEVOL.SALDO NO UT.PAGOS LC I-2018-17 P/C ABEN A/F INVAP</t>
  </si>
  <si>
    <t>||REGULARIZACIÓN DE NUESTRO COMPROBANTE S-1037625 DE 12/07/2022 POR COBRO DE COMISIONES QUE EFECTUÓ EL BANCO DE ESPAÑA POR PAGO DEL PRÉSTAMO FIDA E-7-BO, S/G NOTA MEFP/VTCP/DGCP/UODP/N°568/2022 DE 18 DE AGOSTO DE 2022. LIBRETA 00099021001 TGN RECURSOS ORDINARIOS DOLARES AMERICANOS (5970)</t>
  </si>
  <si>
    <t>AJUSTE COMPLEMENTARIO POR REVALORIZACION SALDOS DE ACTIVOS DE RESERVA Y OBLIGACIONES MONEDA EXTRANJERA (DOLARES) Saldo MO = -440895182.14 ;Bs/Mo: 6.86000000000 ;Saldo Bs: -3024540949.49</t>
  </si>
  <si>
    <t>AJUSTE COMPLEMENTARIO POR REVALORIZACION SALDOS DE ACTIVOS DE RESERVA Y OBLIGACIONES MONEDA EXTRANJERA (DOLARES) Saldo MO = -432895234.87 ;Bs/Mo: 6.86000000000 ;Saldo Bs: -2969661311.18</t>
  </si>
  <si>
    <t>PAGO A JICA PRÉSTAMO BV-P5 VCTO. 20-08-2022 POR CUENTA DE TGN , SEGUN NOTA MEFP/VTCP/DGCP/UODP/NRO 571/2022 DE 19/08/22 DEL MEFP Y NTI. 016553 VALOR 22-08-2022 INTERESES JPY 709.594,00 COMISIONES JPY 995.786,00 CTA. 5970 CUENTA UNICA DEL TESORO DOLARES AMERICANOS LIB. 00099021001</t>
  </si>
  <si>
    <t>||PAGO A EXIMBANK COREA PRÉSTAMO EDCF NO. BOL-2 VCTO. 20/08/2022 POR CUENTA DEL TGN, SEGÚN MENSAJE SWIFT 13945 DE LA FECHA, AUTORIZACIÓN S/G COD. LIQ. 016430 DE 19/08/2022, VALOR 22/08/2022 CAPITAL KRW 713.093.000 INTERESES KRW 18.303.460 LIB. 00099021001 TGN-RECURSOS ORDINARIOS-DÓLARES AMERICANOS (5970)</t>
  </si>
  <si>
    <t>||COBRO DE COMISIONES QUE EFECTÚA EL MUFG BANK LTD. POR PAGO DEL PRÉSTAMO BV-P5 VCTO. 20/08/2022 SEGÚN MENSAJE SWIFT NRO. 13932 DE LA FECHA Y NOTA MEFP/VTCP/DGCP/UODP/NRO. 571/2022 DEL 19/08/2022. LIB. 00099021001 TGN-RECURSOS ORDINARIOS-DÓLARES AMERICANOS (5970)</t>
  </si>
  <si>
    <t>AJUSTE COMPLEMENTARIO POR REVALORIZACION SALDOS DE ACTIVOS DE RESERVA Y OBLIGACIONES MONEDA EXTRANJERA (DOLARES) Saldo MO = -422057757.93 ;Bs/Mo: 6.86000000000 ;Saldo Bs: -2895316219.39</t>
  </si>
  <si>
    <t>AJUSTE COMPLEMENTARIO POR REVALORIZACION SALDOS DE ACTIVOS DE RESERVA Y OBLIGACIONES MONEDA EXTRANJERA (DOLARES) Saldo MO = -422495490.38 ;Bs/Mo: 6.86000000000 ;Saldo Bs: -2898319064.02</t>
  </si>
  <si>
    <t>AJUSTE COMPLEMENTARIO POR REVALORIZACION SALDOS DE ACTIVOS DE RESERVA Y OBLIGACIONES MONEDA EXTRANJERA (DOLARES) Saldo MO = -448550297.92 ;Bs/Mo: 6.86000000000 ;Saldo Bs: -3077055043.72</t>
  </si>
  <si>
    <t>AJUSTE COMPLEMENTARIO POR REVALORIZACION SALDOS DE ACTIVOS DE RESERVA Y OBLIGACIONES MONEDA EXTRANJERA (DOLARES) Saldo MO = -458096396.11 ;Bs/Mo: 6.86000000000 ;Saldo Bs: -3142541277.30</t>
  </si>
  <si>
    <t>||PAGO A BID 3091/BL-BO VCTO. 27-08-2022 POR CUENTA DEL TGN - GAD BENI, SEGÚN NOTA MEFP/VTCP/DGCP/UODP/N°596/2022 DE LA FECHA, VALOR 29/08/2022 CAPITAL USD 241.090,69 INTERESES USD 210.337,05 LIBRETA N° 00099021001 TGN-RECURSOS ORDINARIOS-DOLARES AMERICANOS (5970)</t>
  </si>
  <si>
    <t>||PAGO A BID 3091/BL-BO VCTO. 27-08-2022 POR CUENTA DEL TGN - GAD PANDO, SEGÚN NOTA MEFP/VTCP/DGCP/UODP/N°596/2022 DE LA FECHA, VALOR 29/08/2022 CAPITAL USD 102.500,00 INTERESES USD 86.603,21 COMISIÓN 7.547,28 LIBRETA N° 00099021001 TGN-RECURSOS ORDINARIOS-DOLARES AMERICANOS (5970)</t>
  </si>
  <si>
    <t>||REGULARIZACION DE NUESTRA OPERACION NRO.1040124 DE FECHA 15/08/2022 EN ATENCION A NOTA CITE SEDEM/GG/CB N° 0537/2022 (HRE-TGL-13384) ENVIADO POR EL SERVICIO DE DESARROLLO DE LAS EMPRESAS PÚBLICAS PRODUCTIVAS (ORIGINAL CURSA EN ARCHIVO DOSP) (SECTOR PÚBLICO-EXPORTACIONES) LIBRETA N°00576012001 CARTONBOL-RECAUDACION EN M/E. POR CUENTA DE APEX PAPER INTERNATIONAL INC.</t>
  </si>
  <si>
    <t>AJUSTE COMPLEMENTARIO POR REVALORIZACION SALDOS DE ACTIVOS DE RESERVA Y OBLIGACIONES MONEDA EXTRANJERA (DOLARES) Saldo MO = -467787438.72 ;Bs/Mo: 6.86000000000 ;Saldo Bs: -3209021829.63</t>
  </si>
  <si>
    <t>AJUSTE COMPLEMENTARIO POR REVALORIZACION SALDOS DE ACTIVOS DE RESERVA Y OBLIGACIONES MONEDA EXTRANJERA (DOLARES) Saldo MO = -543291932.78 ;Bs/Mo: 6.86000000000 ;Saldo Bs: -3726982658.88</t>
  </si>
  <si>
    <t>De: 00389012001 A:00081170001 A: 00081170001 A requerimiento de la Navegación Aérea y Aeropuertos Bolivianos (NAABOL), con nota CITE: NAABOL -DNAF/N°0023/2022 y de acuerdo al D.S. N° 4630 de 30-11-2021 en la cual solicita la transferencia</t>
  </si>
  <si>
    <t>De: 00389012001 A:00081170001 De: 00389012001 A: 00081170001 A requerimiento de la Navegación Aérea y Aeropuertos Bolivianos (NAABOL), con nota CITE: NAABOL -DNAF/N°0105/2022 y de acuerdo al D.S. N° 4630 de 30 de noviembre de 2021 en la</t>
  </si>
  <si>
    <t>De: 00389012001 A:00081170001 De: 00389012001 A: 00081170001 A fin de atender el requerimiento de la Navegación Aérea y Aeropuertos Bolivianos (NAABOL), con nota CITE: NAABOL -DNAF/N°0061/2022 y de acuerdo al D.S. N° 4630 de 30-11-2021 en</t>
  </si>
  <si>
    <t>De: 00389012001 A:00081170001 De: 00389012001 A: 00081170001 A fin de atender el requerimiento de la Navegación Aérea y Aeropuertos Bolivianos (NAABOL), con nota CITE: NAABOL -DNAF/N°0164/2022 y de acuerdo al D.S. N° 4630 de 30-11-2021 en</t>
  </si>
  <si>
    <t>00291012009</t>
  </si>
  <si>
    <t>De: 00291012009 A:00099021001 De: 00291012009 A: 00099021001 Transferencia de regularización a solicitud de la Dirección General de Crédito Público con nota CITE: MEFP/VTCP/DGCP/UF/N°527/2022 e informe Técnico MEFP/VTCP/DGCP/ UODP/ N°349/2</t>
  </si>
  <si>
    <t>De: 00099021001 A:00153018002 A fin de atender la Transferencia a la solicitud al Observatorio Plurinacional de la Calidad Educativa mediante nota CITE: NE:/OPCE/DE N°426/2022, informe OPCE/DE/AAF/FINAN N°044/2022 correspondiente a reversi</t>
  </si>
  <si>
    <t>De: 00389012001 A:00099021001 Transferencia que realizamos a solicitud de la Dirección General de Administración y Finanzas Territoriales mediante nota interna CITE: MEFP/VTCP/DGAFT/USCFT/N°155/2022, por concepto de recuperaciones de la deu</t>
  </si>
  <si>
    <t>De: 00099014102 A:00224012002 De: 00099014102 A: 00224012002 Transferencia que realizamos a requerimiento de Insumos Bolivia mediante nota CITE: CAR/INB/DGE/GAF/JARH N°0116/2022 y en virtud a la nota interna CITE: MEFP/VPCF/DGCF/UCCF Nos.19</t>
  </si>
  <si>
    <t>00224012002</t>
  </si>
  <si>
    <t>10000045296709</t>
  </si>
  <si>
    <t>MIN. CULTURAS, DESC Y DESP. - REC. CENTRO CULTURAL LA SOMBRERERIA - SUCRE</t>
  </si>
  <si>
    <t>10000004737067</t>
  </si>
  <si>
    <t>MTEPS - DIRECCION GENERAL DE SERVICIO CIVIL</t>
  </si>
  <si>
    <t>10000004669020</t>
  </si>
  <si>
    <t>FPS.HAM LA PAZ</t>
  </si>
  <si>
    <t>10000004671223</t>
  </si>
  <si>
    <t>AASANA PACS SONET</t>
  </si>
  <si>
    <t>10000030623842</t>
  </si>
  <si>
    <t>YPFB - GERENCIA DE SEG, SALUD, MEDIO AMBIENTE, SOCIAL Y GESTIÓN CORPORATIVA – EEIA</t>
  </si>
  <si>
    <t>10000004670754</t>
  </si>
  <si>
    <t>FNDR INVERSIONES FIN</t>
  </si>
  <si>
    <t>7400069001</t>
  </si>
  <si>
    <t>A.J.A.M.- RECAUDACION DEL 60% DE PATENTES MINERAS</t>
  </si>
  <si>
    <t>B20386180002 B</t>
  </si>
  <si>
    <t>00099021001 DEP.DE CHEQ.AJENOS,RET.DE CAM.,CONCEPTO: PAGO INCAPACIDADES
TEMPORALES (REEMBOLSO) MINISTERIO DE ECONOMIA Y FINANZAS PUBLICAS,DEP.: CAJA
NACIONAL DE SALUD , PROCEDENCIA: BANCO UNION S.A., CHEQUE: 28798, FECHA DE EMISION:29/07/2022
COMUNICADO DT-763-2022 DE 08/08/2022</t>
  </si>
  <si>
    <t>00099021001 DEP.DE CHEQ.AJENOS,RET.DE NO_CONCILIADO CAM.,CONCEPTO: PAGO INCAPACIDADES TEMPORALES (REEMBOLSO) MINISTERIO DE ECONOMIA Y FINANZAS PUBLICAS,DEP.: CAJA NACIONAL DE SALUD , PROCEDENCIA: BANCO UNION S.A., CHEQUE: 28797, FECHA DE EMISION:29/07/2022
COMUNICADO DT-763-2022 DE 08/08/2022</t>
  </si>
  <si>
    <t>00099021001 DEP.DE CHEQ.AJENOS,RET.DE CAM.,CONCEPTO: PAGO INCAPACIDADES
TEMPORALES (REEMBOLSO) MINISTERIO DE ECONOMIA Y FINANZAS PUBLICAS,DEP.: CAJA
NACIONAL DE SALUD , PROCEDENCIA: BANCO UNION S.A., CHEQUE: 28800, FECHA DE EMISION:29/07/2022
COMUNICADO DT-763-2022 DE 08/08/2022</t>
  </si>
  <si>
    <t>00099021001 DEP.DE CHEQ.AJENOS,RET.DE NO_CONCILIADO CAM.,CONCEPTO: PAGO INCAPACIDADES TEMPORALES (REEMBOLSO) MINISTERIO DE ECONOMIA Y FINANZAS PUBLICAS,DEP.: CAJA NACIONAL DE SALUD , PROCEDENCIA: BANCO UNION S.A., CHEQUE: 28799, FECHA DE EMISION:29/07/2022
COMUNICADO DT-763-2022 DE 08/08/2022</t>
  </si>
  <si>
    <t>00099021001 DEP.DE CHEQ.AJENOS,RET.DE NO_CONCILIADO CAM.,CONCEPTO: PAGO INCAPACIDADES TEMPORALES (REEMBOLO) MINISTERIO DE ECONOMIA Y FINANZAS PUBLICAS,DEP.: CAJA NCIONAL DE SALUD , PROCEDENCIA: BANCO UNION S.A., CHEQUE: 28940, FECHA DE EMISION:09/08/2022
COMUNICADO DT-812-2022 DE 22/08/2022</t>
  </si>
  <si>
    <t>00099021001 DEP.DE CHEQ.AJENOS,RET.DE NO_CONCILIADO CAM.,CONCEPTO: PAGO INCAPACIDADES TEMPORALES (REEMBOLSO) MINISTERIO DE ECONOMIA Y FINANZAS PUBLICAS,DEP.: CAJA NACIONAL DE SALUD , PROCEDENCIA: BANCO UNION S.A., CHEQUE: 28987, FECHA DE EMISION:17/08/2022
COMUNICADO DT-841-2022 DE 30/08/2022</t>
  </si>
  <si>
    <t>emma.ticonipa@economiayfinanzas.gob.bo</t>
  </si>
  <si>
    <t>Judith Machicado Ticona</t>
  </si>
  <si>
    <t>2183333 - 1648</t>
  </si>
  <si>
    <t>judith.machicado@economiayfinanzas.gob.bo</t>
  </si>
  <si>
    <t>Ministerio de Justicia</t>
  </si>
  <si>
    <t>Consejo Supremo de Defensa Plurinacional</t>
  </si>
  <si>
    <t>Conservatorio Nacional de Música</t>
  </si>
  <si>
    <t>Agencia para el Des. de la Soc. de la Información Boliviana</t>
  </si>
  <si>
    <t>Servicio Nacional de Defensa Pública</t>
  </si>
  <si>
    <t>Observatorio Nacional de la Calidad  Educativa</t>
  </si>
  <si>
    <t>Oficina Técnica para el Fortalecimiento de la Empresa Pública</t>
  </si>
  <si>
    <t>Autoridad General Jurisdiccional Administrativa Minera</t>
  </si>
  <si>
    <t>Servicio al Mejoramiento de Navegación Amazónica</t>
  </si>
  <si>
    <t>Dirección Estratégica de Reivindicación Marítima</t>
  </si>
  <si>
    <t>Agencia para el Desarrollo de las Macroregiones y Zonas Fronterizas</t>
  </si>
  <si>
    <t>SENARECOM</t>
  </si>
  <si>
    <t>Serv. Nal. para la Sostenibilidad del Saneamiento Básico</t>
  </si>
  <si>
    <t>Servicio Geológico Minero</t>
  </si>
  <si>
    <t>Centro de Abastecimiento y Suministros de Salud</t>
  </si>
  <si>
    <t>Oficina Técnica de los Ríos Pilcomayo y Bermejo</t>
  </si>
  <si>
    <t>Fondo Nacional de Producción e Inversión Social</t>
  </si>
  <si>
    <t>Fundación Cultural BCB</t>
  </si>
  <si>
    <t xml:space="preserve">Univ. Indígena Bol. Comunitaria Intercultural Produc. Tupak Katari </t>
  </si>
  <si>
    <t>Universidad Casimiro Huanca</t>
  </si>
  <si>
    <t>Universidad Indígena Boliviana Comunitaria Intercultural Productiva Apiaguaiki Tupa</t>
  </si>
  <si>
    <t>Autoridad de Fiscalización y Control Social del Juego</t>
  </si>
  <si>
    <t>Autoridad de Fisc y Ctrol Soc de Telecomunicaciones y Transp</t>
  </si>
  <si>
    <t>Autoridad de Fiscalización y Control Soc de Bosques y Tierras</t>
  </si>
  <si>
    <t>Autoridad de Fiscalización y Control Social de Pensiones</t>
  </si>
  <si>
    <t>Autoridad de Fiscalización y Control Social de Electricidad</t>
  </si>
  <si>
    <t>Autoridad de Fiscalización y Control Social de Empresas</t>
  </si>
  <si>
    <t>Instituto Plurinacional del Estudio de Lenguas y Culturas</t>
  </si>
  <si>
    <t>Centro de Investig.  Arqueológicas, Antropológicas y Adm. Tiwanaku</t>
  </si>
  <si>
    <t>Fondo de Desarrollo Indígena</t>
  </si>
  <si>
    <t>Comité Organizador de los XI Juegos Suramericanos Cochabamba 2018</t>
  </si>
  <si>
    <t>Servicio Plurinacional de la Mujer y de la Despatria.</t>
  </si>
  <si>
    <t>NAABOL</t>
  </si>
  <si>
    <t>Caja de Salud del Servicio Nacional de Caminos y Ramas Anexas</t>
  </si>
  <si>
    <t>Adm.de Aeropuertos y Servicios Auxiliares de Naveg. Aérea</t>
  </si>
  <si>
    <t>Transportes Aéreo Boliviano</t>
  </si>
  <si>
    <t xml:space="preserve"> Bolivia TV</t>
  </si>
  <si>
    <t>Corporación de las Fuerzas Armadas para el Desarrollo Nacional</t>
  </si>
  <si>
    <t>Empresa siderúrgica del Mutún</t>
  </si>
  <si>
    <t>Lácteos de Bolivia</t>
  </si>
  <si>
    <t>Cartones de Bolivia</t>
  </si>
  <si>
    <t>Empresa Púb. Nal. Estratégica Cementos de Bolivia</t>
  </si>
  <si>
    <t>Empresa boliviana de Industrialización de Hidrocarburos</t>
  </si>
  <si>
    <t>Agencia Bolivia Espacial</t>
  </si>
  <si>
    <t>Empresa Estratégica Boliviana de Construcción y Conservación I.C.</t>
  </si>
  <si>
    <t>Empresa Pública Nacional Textil</t>
  </si>
  <si>
    <t>Empresa Estatal de Transporte por Cable "Mi Teleférico"</t>
  </si>
  <si>
    <t>Empresa Estatal Boliviana de Turismo</t>
  </si>
  <si>
    <t>Empresa Pública Transporte Aéreo Militar</t>
  </si>
  <si>
    <t>Empresa Boliviana de Producción Agropecuaria</t>
  </si>
  <si>
    <t xml:space="preserve">Órgano Judicial </t>
  </si>
  <si>
    <t>Contraloría General del Estado</t>
  </si>
  <si>
    <t>MINISTERIO PUBLICO</t>
  </si>
  <si>
    <t>Defensoría del Pueblo</t>
  </si>
  <si>
    <t>Procuraduría General del Estado</t>
  </si>
  <si>
    <t>Empresa Tarijeña de Gas</t>
  </si>
  <si>
    <t>Administración Autónoma para Obras Sanitarias - Potosi</t>
  </si>
  <si>
    <t>Fondo Desarrollo del Sistema Financiero y Apoyo al Sector Productivo</t>
  </si>
  <si>
    <t>Empresa Municipal de Agua Potable y Alcantarillado Sacaba (EMAPAS)</t>
  </si>
  <si>
    <t>Empresa Municipal de Áreas Verdes y Recreación Alternativa</t>
  </si>
  <si>
    <t>Empresa Municipal de Agua Potable y Alcantarillado Viacha</t>
  </si>
  <si>
    <t>Empresa Municipal de Agua Potable y Alcantarrillado Viacha</t>
  </si>
  <si>
    <t>Empresa Pública Departamental Estratégica de Aguas - La Paz</t>
  </si>
  <si>
    <t>Dirección General de Administración de Finanzas Territoriales</t>
  </si>
  <si>
    <t>Dirección General de Pensiones</t>
  </si>
  <si>
    <t>ago</t>
  </si>
  <si>
    <t>Periodo 1-Enero-2021 al 31-Agosto-2021</t>
  </si>
  <si>
    <t>Fecha de operación
(DD/MM/AA)</t>
  </si>
  <si>
    <t>Código</t>
  </si>
  <si>
    <t>N° Libreta 
(CUT)</t>
  </si>
  <si>
    <t>N° Comprobante Recurso</t>
  </si>
  <si>
    <t>N° Comprobante Gasto</t>
  </si>
  <si>
    <t>Importe - MO (1)</t>
  </si>
  <si>
    <t>Importe - MN</t>
  </si>
  <si>
    <t>N° Asiento manual (2)</t>
  </si>
  <si>
    <t>D00217670007</t>
  </si>
  <si>
    <t>G17510950001</t>
  </si>
  <si>
    <t>D00217830013</t>
  </si>
  <si>
    <t>D00217880014</t>
  </si>
  <si>
    <t>D00217920010</t>
  </si>
  <si>
    <t>G17604920001</t>
  </si>
  <si>
    <t>D00218040011</t>
  </si>
  <si>
    <t>D00218130014</t>
  </si>
  <si>
    <t>G17643020008</t>
  </si>
  <si>
    <t>G17643090001</t>
  </si>
  <si>
    <t>G17643090008</t>
  </si>
  <si>
    <t>G17643100008</t>
  </si>
  <si>
    <t>D00218300012</t>
  </si>
  <si>
    <t>D00218340014</t>
  </si>
  <si>
    <t>D00218380015</t>
  </si>
  <si>
    <t>G17728520001</t>
  </si>
  <si>
    <t>D00218510015</t>
  </si>
  <si>
    <t>G17762620001</t>
  </si>
  <si>
    <t>D00218590007</t>
  </si>
  <si>
    <t>D00218630009</t>
  </si>
  <si>
    <t>D00218670008</t>
  </si>
  <si>
    <t>D00218710015</t>
  </si>
  <si>
    <t>D00218750015</t>
  </si>
  <si>
    <t>D00218830009</t>
  </si>
  <si>
    <t>G17872240001</t>
  </si>
  <si>
    <t>D00218880008</t>
  </si>
  <si>
    <t>D00218970013</t>
  </si>
  <si>
    <t>D00219190008</t>
  </si>
  <si>
    <t>D00219240007</t>
  </si>
  <si>
    <t>G17996320002</t>
  </si>
  <si>
    <t>D00219280011</t>
  </si>
  <si>
    <t>D00219360011</t>
  </si>
  <si>
    <t>D00219400009</t>
  </si>
  <si>
    <t>D00219450009</t>
  </si>
  <si>
    <t>D00219500011</t>
  </si>
  <si>
    <t>D00219580013</t>
  </si>
  <si>
    <t>O20056960002</t>
  </si>
  <si>
    <t>D00219620013</t>
  </si>
  <si>
    <t>D00219670009</t>
  </si>
  <si>
    <t>D00219720016</t>
  </si>
  <si>
    <t>D00219760009</t>
  </si>
  <si>
    <t>G18152830001</t>
  </si>
  <si>
    <t>D00219800011</t>
  </si>
  <si>
    <t>G18171610008</t>
  </si>
  <si>
    <t>G18171620008</t>
  </si>
  <si>
    <t>G18171600008</t>
  </si>
  <si>
    <t>G18171590008</t>
  </si>
  <si>
    <t>G18171630008</t>
  </si>
  <si>
    <t>G18171580008</t>
  </si>
  <si>
    <t>S10287620001</t>
  </si>
  <si>
    <t>S10287110002</t>
  </si>
  <si>
    <t>D00219840015</t>
  </si>
  <si>
    <t>D00219890015</t>
  </si>
  <si>
    <t>D00219940017</t>
  </si>
  <si>
    <t>D00219980013</t>
  </si>
  <si>
    <t>D00220020011</t>
  </si>
  <si>
    <t>D00220060012</t>
  </si>
  <si>
    <t>S10292640001</t>
  </si>
  <si>
    <t>D00220100011</t>
  </si>
  <si>
    <t>D00220150012</t>
  </si>
  <si>
    <t>G18280880001</t>
  </si>
  <si>
    <t>G18282840001</t>
  </si>
  <si>
    <t>D00220230010</t>
  </si>
  <si>
    <t>G18317110001</t>
  </si>
  <si>
    <t>D00220270009</t>
  </si>
  <si>
    <t>D00220310009</t>
  </si>
  <si>
    <t>D00220350011</t>
  </si>
  <si>
    <t>D00220390012</t>
  </si>
  <si>
    <t>D00220430016</t>
  </si>
  <si>
    <t>D00220470012</t>
  </si>
  <si>
    <t>D00220600012</t>
  </si>
  <si>
    <t>D00220640012</t>
  </si>
  <si>
    <t>D00220680014</t>
  </si>
  <si>
    <t>D00220720011</t>
  </si>
  <si>
    <t>D00220770014</t>
  </si>
  <si>
    <t>D00220810013</t>
  </si>
  <si>
    <t>G18513880001</t>
  </si>
  <si>
    <t>G18513910001</t>
  </si>
  <si>
    <t>D00220850009</t>
  </si>
  <si>
    <t>D00220960010</t>
  </si>
  <si>
    <t>G18547710001</t>
  </si>
  <si>
    <t>D00221000013</t>
  </si>
  <si>
    <t>G18572290003</t>
  </si>
  <si>
    <t>D00221050008</t>
  </si>
  <si>
    <t>G18587740001</t>
  </si>
  <si>
    <t>D00221090012</t>
  </si>
  <si>
    <t>D00221130011</t>
  </si>
  <si>
    <t>D00221260012</t>
  </si>
  <si>
    <t>S10323920001</t>
  </si>
  <si>
    <t>S10323940001</t>
  </si>
  <si>
    <t>D00221300011</t>
  </si>
  <si>
    <t>D00221380009</t>
  </si>
  <si>
    <t>S10329000001</t>
  </si>
  <si>
    <t>G18722700001</t>
  </si>
  <si>
    <t>G18724260001</t>
  </si>
  <si>
    <t>D00221460014</t>
  </si>
  <si>
    <t>D00221590013</t>
  </si>
  <si>
    <t>S10335840001</t>
  </si>
  <si>
    <t>S10335870001</t>
  </si>
  <si>
    <t>D00221630010</t>
  </si>
  <si>
    <t>G18823970001</t>
  </si>
  <si>
    <t>D00221850009</t>
  </si>
  <si>
    <t>D00221890008</t>
  </si>
  <si>
    <t>S10343050001</t>
  </si>
  <si>
    <t>D00221990008</t>
  </si>
  <si>
    <t>D00222160012</t>
  </si>
  <si>
    <t>D00222290013</t>
  </si>
  <si>
    <t>D00222320008</t>
  </si>
  <si>
    <t>D00222360013</t>
  </si>
  <si>
    <t>G19053740001</t>
  </si>
  <si>
    <t>D00222410008</t>
  </si>
  <si>
    <t>D00222460012</t>
  </si>
  <si>
    <t>D00222500010</t>
  </si>
  <si>
    <t>G19098350001</t>
  </si>
  <si>
    <t>G19098360001</t>
  </si>
  <si>
    <t>S10359100001</t>
  </si>
  <si>
    <t>D00222630009</t>
  </si>
  <si>
    <t>D00222670012</t>
  </si>
  <si>
    <t>D00222710009</t>
  </si>
  <si>
    <t>D00222810019</t>
  </si>
  <si>
    <t>D00222860017</t>
  </si>
  <si>
    <t>D00222900014</t>
  </si>
  <si>
    <t>D00222950016</t>
  </si>
  <si>
    <t>D00222990011</t>
  </si>
  <si>
    <t>D00223030007</t>
  </si>
  <si>
    <t>D00223150004</t>
  </si>
  <si>
    <t>D00223200010</t>
  </si>
  <si>
    <t>D00223240009</t>
  </si>
  <si>
    <t>S10378170003</t>
  </si>
  <si>
    <t>D00223280012</t>
  </si>
  <si>
    <t>D00223320011</t>
  </si>
  <si>
    <t>D00223370006</t>
  </si>
  <si>
    <t>D00223410012</t>
  </si>
  <si>
    <t>G19425160008</t>
  </si>
  <si>
    <t>G19425170008</t>
  </si>
  <si>
    <t>G19425180008</t>
  </si>
  <si>
    <t>G19441180003</t>
  </si>
  <si>
    <t>D00223490011</t>
  </si>
  <si>
    <t>D00223580010</t>
  </si>
  <si>
    <t>D00223640015</t>
  </si>
  <si>
    <t>G19492810001</t>
  </si>
  <si>
    <t>G19498730002</t>
  </si>
  <si>
    <t>L00049040001</t>
  </si>
  <si>
    <t>G19513300003</t>
  </si>
  <si>
    <t>G19512960001</t>
  </si>
  <si>
    <t>D00223720010</t>
  </si>
  <si>
    <t>D00223770011</t>
  </si>
  <si>
    <t>S10391000002</t>
  </si>
  <si>
    <t>D00223860010</t>
  </si>
  <si>
    <t>J05109110001</t>
  </si>
  <si>
    <t>D00223940008</t>
  </si>
  <si>
    <t>G19607650003</t>
  </si>
  <si>
    <t>S10393840001</t>
  </si>
  <si>
    <t>D00223980010</t>
  </si>
  <si>
    <t>S10394460001</t>
  </si>
  <si>
    <t>S10394370001</t>
  </si>
  <si>
    <t>D00224030011</t>
  </si>
  <si>
    <t>D00224070012</t>
  </si>
  <si>
    <t>D00224110009</t>
  </si>
  <si>
    <t>D00224160010</t>
  </si>
  <si>
    <t>D00224200009</t>
  </si>
  <si>
    <t>S10402550002</t>
  </si>
  <si>
    <t>S10404290001</t>
  </si>
  <si>
    <t>D00224330010</t>
  </si>
  <si>
    <t>D00224370015</t>
  </si>
  <si>
    <t>G19762700001</t>
  </si>
  <si>
    <t>S10406040001</t>
  </si>
  <si>
    <t>S10406050001</t>
  </si>
  <si>
    <t>D00224410008</t>
  </si>
  <si>
    <t>D00224460012</t>
  </si>
  <si>
    <t>D00224500010</t>
  </si>
  <si>
    <t>D00224580011</t>
  </si>
  <si>
    <t>S10410000001</t>
  </si>
  <si>
    <t>S10410010001</t>
  </si>
  <si>
    <t>S10410150002</t>
  </si>
  <si>
    <t>D00224660010</t>
  </si>
  <si>
    <t>D00224720012</t>
  </si>
  <si>
    <t>Ref.:</t>
  </si>
  <si>
    <t>MN: Moneda Nacional</t>
  </si>
  <si>
    <t>MO: Moneda Origen</t>
  </si>
  <si>
    <t>(1) Incluir cuando se traten de operaciones en la CUT N°5970034001 ME.</t>
  </si>
  <si>
    <t>(2) Incluir cuando se realicen asientos manuales para el registro de transferencias entre libreta - TRL de la CUT MN y/o ME.</t>
  </si>
  <si>
    <t>CORRESPONDIENTE AL PERIODO DE ENERO A SEPTIEMBRE DE 2022</t>
  </si>
  <si>
    <t>ACTUALIZADO AL : 05 de octubre de 2022 Hrs. 14:02</t>
  </si>
  <si>
    <t>O20464560002</t>
  </si>
  <si>
    <t>O20464710002</t>
  </si>
  <si>
    <t>O20464860002</t>
  </si>
  <si>
    <t>O20464980002</t>
  </si>
  <si>
    <t>O20465340002</t>
  </si>
  <si>
    <t>O20465570002</t>
  </si>
  <si>
    <t>O20465730002</t>
  </si>
  <si>
    <t>O20465770002</t>
  </si>
  <si>
    <t>O20465780002</t>
  </si>
  <si>
    <t>O20466250002</t>
  </si>
  <si>
    <t>O20466280002</t>
  </si>
  <si>
    <t>O20466290002</t>
  </si>
  <si>
    <t>O20466300002</t>
  </si>
  <si>
    <t>O20466310002</t>
  </si>
  <si>
    <t>B20464030002</t>
  </si>
  <si>
    <t>B20465090002</t>
  </si>
  <si>
    <t>Q16777580002</t>
  </si>
  <si>
    <t>Q16777600002</t>
  </si>
  <si>
    <t>Q16778510002</t>
  </si>
  <si>
    <t>G19889820001</t>
  </si>
  <si>
    <t>G19889840001</t>
  </si>
  <si>
    <t>G19889860001</t>
  </si>
  <si>
    <t>G19893240001</t>
  </si>
  <si>
    <t>S10413870001</t>
  </si>
  <si>
    <t>S10413900003</t>
  </si>
  <si>
    <t>S10413920003</t>
  </si>
  <si>
    <t>S10413930003</t>
  </si>
  <si>
    <t>S10413970003</t>
  </si>
  <si>
    <t>S10414000003</t>
  </si>
  <si>
    <t>S10414010003</t>
  </si>
  <si>
    <t>S10414040003</t>
  </si>
  <si>
    <t>S10414060003</t>
  </si>
  <si>
    <t>S10414180003</t>
  </si>
  <si>
    <t>S10414200003</t>
  </si>
  <si>
    <t>S10414250003</t>
  </si>
  <si>
    <t>O20468120002</t>
  </si>
  <si>
    <t>O20468160002</t>
  </si>
  <si>
    <t>O20468150002</t>
  </si>
  <si>
    <t>O20468180002</t>
  </si>
  <si>
    <t>O20469000002</t>
  </si>
  <si>
    <t>O20469030002</t>
  </si>
  <si>
    <t>O20469180002</t>
  </si>
  <si>
    <t>O20469210002</t>
  </si>
  <si>
    <t>O20469310002</t>
  </si>
  <si>
    <t>O20469350002</t>
  </si>
  <si>
    <t>O20469360002</t>
  </si>
  <si>
    <t>O20469380002</t>
  </si>
  <si>
    <t>O20469450002</t>
  </si>
  <si>
    <t>O20469630002</t>
  </si>
  <si>
    <t>O20469790002</t>
  </si>
  <si>
    <t>O20469830002</t>
  </si>
  <si>
    <t>O20469910002</t>
  </si>
  <si>
    <t>O20469990002</t>
  </si>
  <si>
    <t>O20470000002</t>
  </si>
  <si>
    <t>O20470020002</t>
  </si>
  <si>
    <t>O20470080002</t>
  </si>
  <si>
    <t>O20470120002</t>
  </si>
  <si>
    <t>O20470150002</t>
  </si>
  <si>
    <t>O20470180002</t>
  </si>
  <si>
    <t>O20470220002</t>
  </si>
  <si>
    <t>O20470300002</t>
  </si>
  <si>
    <t>O20470310002</t>
  </si>
  <si>
    <t>O20470430002</t>
  </si>
  <si>
    <t>O20470440002</t>
  </si>
  <si>
    <t>O20470450002</t>
  </si>
  <si>
    <t>O20470500002</t>
  </si>
  <si>
    <t>O20470460002</t>
  </si>
  <si>
    <t>O20470470002</t>
  </si>
  <si>
    <t>O20470480002</t>
  </si>
  <si>
    <t>O20470520002</t>
  </si>
  <si>
    <t>O20470590002</t>
  </si>
  <si>
    <t>B20467740002</t>
  </si>
  <si>
    <t>G19902920001</t>
  </si>
  <si>
    <t>G19902960001</t>
  </si>
  <si>
    <t>G19902940001</t>
  </si>
  <si>
    <t>Q16784570002</t>
  </si>
  <si>
    <t>F0010447</t>
  </si>
  <si>
    <t>G19905850001</t>
  </si>
  <si>
    <t>G19905860003</t>
  </si>
  <si>
    <t>G19905880001</t>
  </si>
  <si>
    <t>S10415040003</t>
  </si>
  <si>
    <t>S10415080001</t>
  </si>
  <si>
    <t>S10415140003</t>
  </si>
  <si>
    <t>S10415170001</t>
  </si>
  <si>
    <t>S10415190001</t>
  </si>
  <si>
    <t>S10415200003</t>
  </si>
  <si>
    <t>S10415320003</t>
  </si>
  <si>
    <t>S10415310003</t>
  </si>
  <si>
    <t>S10415250003</t>
  </si>
  <si>
    <t>G19907260001</t>
  </si>
  <si>
    <t>O20472270002</t>
  </si>
  <si>
    <t>O20472330002</t>
  </si>
  <si>
    <t>O20472410002</t>
  </si>
  <si>
    <t>O20472430002</t>
  </si>
  <si>
    <t>O20472440002</t>
  </si>
  <si>
    <t>O20472610002</t>
  </si>
  <si>
    <t>O20472890002</t>
  </si>
  <si>
    <t>O20473020002</t>
  </si>
  <si>
    <t>O20472730002</t>
  </si>
  <si>
    <t>O20472820002</t>
  </si>
  <si>
    <t>O20473080002</t>
  </si>
  <si>
    <t>O20473090002</t>
  </si>
  <si>
    <t>O20473140002</t>
  </si>
  <si>
    <t>O20473390002</t>
  </si>
  <si>
    <t>O20473500002</t>
  </si>
  <si>
    <t>O20473550002</t>
  </si>
  <si>
    <t>O20473600002</t>
  </si>
  <si>
    <t>O20473650002</t>
  </si>
  <si>
    <t>O20473910002</t>
  </si>
  <si>
    <t>O20473920002</t>
  </si>
  <si>
    <t>O20474200002</t>
  </si>
  <si>
    <t>O20474360002</t>
  </si>
  <si>
    <t>O20474400002</t>
  </si>
  <si>
    <t>O20474420002</t>
  </si>
  <si>
    <t>O20474510002</t>
  </si>
  <si>
    <t>O20474490002</t>
  </si>
  <si>
    <t>O20474540002</t>
  </si>
  <si>
    <t>O20474560002</t>
  </si>
  <si>
    <t>B20472350002</t>
  </si>
  <si>
    <t>B20472420002</t>
  </si>
  <si>
    <t>B20472510002</t>
  </si>
  <si>
    <t>B20473220002</t>
  </si>
  <si>
    <t>B20473380002</t>
  </si>
  <si>
    <t>B20473510002</t>
  </si>
  <si>
    <t>S10415530001</t>
  </si>
  <si>
    <t>G19917080001</t>
  </si>
  <si>
    <t>J05145050002</t>
  </si>
  <si>
    <t>Q16793180002</t>
  </si>
  <si>
    <t>Q16794250002</t>
  </si>
  <si>
    <t>F0010473</t>
  </si>
  <si>
    <t>S10415730003</t>
  </si>
  <si>
    <t>S10415740003</t>
  </si>
  <si>
    <t>S10415840001</t>
  </si>
  <si>
    <t>O20476130002</t>
  </si>
  <si>
    <t>O20476210002</t>
  </si>
  <si>
    <t>O20476560002</t>
  </si>
  <si>
    <t>O20476630002</t>
  </si>
  <si>
    <t>O20476680002</t>
  </si>
  <si>
    <t>O20476880002</t>
  </si>
  <si>
    <t>O20477260002</t>
  </si>
  <si>
    <t>O20477350002</t>
  </si>
  <si>
    <t>O20477390002</t>
  </si>
  <si>
    <t>O20477430002</t>
  </si>
  <si>
    <t>O20477480002</t>
  </si>
  <si>
    <t>O20477690002</t>
  </si>
  <si>
    <t>O20477710002</t>
  </si>
  <si>
    <t>O20477730002</t>
  </si>
  <si>
    <t>O20477790002</t>
  </si>
  <si>
    <t>O20477810002</t>
  </si>
  <si>
    <t>O20477990002</t>
  </si>
  <si>
    <t>O20478210002</t>
  </si>
  <si>
    <t>O20478220002</t>
  </si>
  <si>
    <t>O20478230002</t>
  </si>
  <si>
    <t>O20478270002</t>
  </si>
  <si>
    <t>O20478310002</t>
  </si>
  <si>
    <t>O20478350002</t>
  </si>
  <si>
    <t>O20478370002</t>
  </si>
  <si>
    <t>O20478410002</t>
  </si>
  <si>
    <t>O20478420002</t>
  </si>
  <si>
    <t>B20476100002</t>
  </si>
  <si>
    <t>B20476110002</t>
  </si>
  <si>
    <t>B20476120002</t>
  </si>
  <si>
    <t>B20476170002</t>
  </si>
  <si>
    <t>B20476180002</t>
  </si>
  <si>
    <t>B20476220002</t>
  </si>
  <si>
    <t>B20476240002</t>
  </si>
  <si>
    <t>B20476250002</t>
  </si>
  <si>
    <t>B20476280002</t>
  </si>
  <si>
    <t>B20476320002</t>
  </si>
  <si>
    <t>B20476480002</t>
  </si>
  <si>
    <t>B20476500002</t>
  </si>
  <si>
    <t>B20476920002</t>
  </si>
  <si>
    <t>B20477540002</t>
  </si>
  <si>
    <t>G19925340004</t>
  </si>
  <si>
    <t>G19926970001</t>
  </si>
  <si>
    <t>G19930130001</t>
  </si>
  <si>
    <t>G19930150001</t>
  </si>
  <si>
    <t>Q16798490002</t>
  </si>
  <si>
    <t>S10416000001</t>
  </si>
  <si>
    <t>S10416040001</t>
  </si>
  <si>
    <t>S10416060001</t>
  </si>
  <si>
    <t>Q16799890002</t>
  </si>
  <si>
    <t>S10416100001</t>
  </si>
  <si>
    <t>S10416100004</t>
  </si>
  <si>
    <t>G19932890001</t>
  </si>
  <si>
    <t>G19936760001</t>
  </si>
  <si>
    <t>S10416380001</t>
  </si>
  <si>
    <t>S10416350001</t>
  </si>
  <si>
    <t>S10416310001</t>
  </si>
  <si>
    <t>S10416180001</t>
  </si>
  <si>
    <t>S10416440001</t>
  </si>
  <si>
    <t>O20480600002</t>
  </si>
  <si>
    <t>O20480840002</t>
  </si>
  <si>
    <t>O20480850002</t>
  </si>
  <si>
    <t>O20480870002</t>
  </si>
  <si>
    <t>O20480980002</t>
  </si>
  <si>
    <t>O20481000002</t>
  </si>
  <si>
    <t>O20481110002</t>
  </si>
  <si>
    <t>O20481120002</t>
  </si>
  <si>
    <t>O20481130002</t>
  </si>
  <si>
    <t>O20481190002</t>
  </si>
  <si>
    <t>O20481300002</t>
  </si>
  <si>
    <t>O20481310002</t>
  </si>
  <si>
    <t>O20481430002</t>
  </si>
  <si>
    <t>O20481440002</t>
  </si>
  <si>
    <t>O20481460002</t>
  </si>
  <si>
    <t>O20481490002</t>
  </si>
  <si>
    <t>O20481510002</t>
  </si>
  <si>
    <t>O20481570002</t>
  </si>
  <si>
    <t>O20481730002</t>
  </si>
  <si>
    <t>O20482020002</t>
  </si>
  <si>
    <t>O20482040002</t>
  </si>
  <si>
    <t>B20480060002</t>
  </si>
  <si>
    <t>B20480460002</t>
  </si>
  <si>
    <t>B20480490002</t>
  </si>
  <si>
    <t>B20480570002</t>
  </si>
  <si>
    <t>B20480920002</t>
  </si>
  <si>
    <t>B20480930002</t>
  </si>
  <si>
    <t>B20481030002</t>
  </si>
  <si>
    <t>B20481090002</t>
  </si>
  <si>
    <t>F0010491</t>
  </si>
  <si>
    <t>G19946270001</t>
  </si>
  <si>
    <t>S10416710001</t>
  </si>
  <si>
    <t>Q16805880002</t>
  </si>
  <si>
    <t>Q16805910002</t>
  </si>
  <si>
    <t>S10416850001</t>
  </si>
  <si>
    <t>S10416840001</t>
  </si>
  <si>
    <t>S10416810001</t>
  </si>
  <si>
    <t>S10416870001</t>
  </si>
  <si>
    <t>Q16807510002</t>
  </si>
  <si>
    <t>Q16807640002</t>
  </si>
  <si>
    <t>G19949660001</t>
  </si>
  <si>
    <t>G19949680001</t>
  </si>
  <si>
    <t>G19949700001</t>
  </si>
  <si>
    <t>G19949720001</t>
  </si>
  <si>
    <t>G19949740001</t>
  </si>
  <si>
    <t>G19949760001</t>
  </si>
  <si>
    <t>G19951120001</t>
  </si>
  <si>
    <t>G19951140001</t>
  </si>
  <si>
    <t>G19951220001</t>
  </si>
  <si>
    <t>G19951240001</t>
  </si>
  <si>
    <t>S10416970001</t>
  </si>
  <si>
    <t>S10416970004</t>
  </si>
  <si>
    <t>S10416980001</t>
  </si>
  <si>
    <t>S10416980004</t>
  </si>
  <si>
    <t>S10417030003</t>
  </si>
  <si>
    <t>O20483960002</t>
  </si>
  <si>
    <t>O20484270002</t>
  </si>
  <si>
    <t>O20484620002</t>
  </si>
  <si>
    <t>O20484680002</t>
  </si>
  <si>
    <t>O20484640002</t>
  </si>
  <si>
    <t>O20484660002</t>
  </si>
  <si>
    <t>O20485210002</t>
  </si>
  <si>
    <t>O20485220002</t>
  </si>
  <si>
    <t>O20485250002</t>
  </si>
  <si>
    <t>O20485440002</t>
  </si>
  <si>
    <t>O20485590002</t>
  </si>
  <si>
    <t>O20485650002</t>
  </si>
  <si>
    <t>O20485660002</t>
  </si>
  <si>
    <t>O20485880002</t>
  </si>
  <si>
    <t>O20485890002</t>
  </si>
  <si>
    <t>O20485910002</t>
  </si>
  <si>
    <t>O20485930002</t>
  </si>
  <si>
    <t>O20485940002</t>
  </si>
  <si>
    <t>O20486100002</t>
  </si>
  <si>
    <t>O20486140002</t>
  </si>
  <si>
    <t>O20486150002</t>
  </si>
  <si>
    <t>B20484590002</t>
  </si>
  <si>
    <t>B20484960002</t>
  </si>
  <si>
    <t>B20484970002</t>
  </si>
  <si>
    <t>B20484990002</t>
  </si>
  <si>
    <t>B20485020002</t>
  </si>
  <si>
    <t>B20485040002</t>
  </si>
  <si>
    <t>B20485090002</t>
  </si>
  <si>
    <t>B20485110002</t>
  </si>
  <si>
    <t>B20485130002</t>
  </si>
  <si>
    <t>B20485140002</t>
  </si>
  <si>
    <t>B20485170002</t>
  </si>
  <si>
    <t>B20485200002</t>
  </si>
  <si>
    <t>B20485230002</t>
  </si>
  <si>
    <t>B20485240002</t>
  </si>
  <si>
    <t>Q16810870002</t>
  </si>
  <si>
    <t>Q16811610002</t>
  </si>
  <si>
    <t>S10418370002</t>
  </si>
  <si>
    <t>G19963910001</t>
  </si>
  <si>
    <t>G19962250001</t>
  </si>
  <si>
    <t>G19963890001</t>
  </si>
  <si>
    <t>G19963930001</t>
  </si>
  <si>
    <t>G19963950001</t>
  </si>
  <si>
    <t>G19963970001</t>
  </si>
  <si>
    <t>G19964030001</t>
  </si>
  <si>
    <t>G19964010001</t>
  </si>
  <si>
    <t>Q16813310002</t>
  </si>
  <si>
    <t>Q16813360002</t>
  </si>
  <si>
    <t>F0010510</t>
  </si>
  <si>
    <t>G19967040001</t>
  </si>
  <si>
    <t>G19967050002</t>
  </si>
  <si>
    <t>G19967060001</t>
  </si>
  <si>
    <t>G19970430001</t>
  </si>
  <si>
    <t>O20487680002</t>
  </si>
  <si>
    <t>O20487690002</t>
  </si>
  <si>
    <t>O20488060002</t>
  </si>
  <si>
    <t>O20488070002</t>
  </si>
  <si>
    <t>O20488590002</t>
  </si>
  <si>
    <t>O20488630002</t>
  </si>
  <si>
    <t>O20488740002</t>
  </si>
  <si>
    <t>O20488770002</t>
  </si>
  <si>
    <t>O20488780002</t>
  </si>
  <si>
    <t>O20489020002</t>
  </si>
  <si>
    <t>O20489210002</t>
  </si>
  <si>
    <t>O20489280002</t>
  </si>
  <si>
    <t>O20489740002</t>
  </si>
  <si>
    <t>O20490010002</t>
  </si>
  <si>
    <t>O20490080002</t>
  </si>
  <si>
    <t>O20490090002</t>
  </si>
  <si>
    <t>O20490330002</t>
  </si>
  <si>
    <t>O20490490002</t>
  </si>
  <si>
    <t>O20490520002</t>
  </si>
  <si>
    <t>B20487770002</t>
  </si>
  <si>
    <t>B20487780002</t>
  </si>
  <si>
    <t>B20488000002</t>
  </si>
  <si>
    <t>B20488870002</t>
  </si>
  <si>
    <t>Q16817120002</t>
  </si>
  <si>
    <t>S10420950002</t>
  </si>
  <si>
    <t>S10421020002</t>
  </si>
  <si>
    <t>G19979870001</t>
  </si>
  <si>
    <t>S10420970001</t>
  </si>
  <si>
    <t>Q16818620002</t>
  </si>
  <si>
    <t>S10421200003</t>
  </si>
  <si>
    <t>G19981170003</t>
  </si>
  <si>
    <t>S10420980003</t>
  </si>
  <si>
    <t>S10421000003</t>
  </si>
  <si>
    <t>S10421170003</t>
  </si>
  <si>
    <t>G19982530002</t>
  </si>
  <si>
    <t>G19982570002</t>
  </si>
  <si>
    <t>G19982520001</t>
  </si>
  <si>
    <t>G19982540001</t>
  </si>
  <si>
    <t>G19982560001</t>
  </si>
  <si>
    <t>G19982580001</t>
  </si>
  <si>
    <t>G19982600001</t>
  </si>
  <si>
    <t>G19982620001</t>
  </si>
  <si>
    <t>G19982640001</t>
  </si>
  <si>
    <t>G19984100001</t>
  </si>
  <si>
    <t>G19984120001</t>
  </si>
  <si>
    <t>O20492110002</t>
  </si>
  <si>
    <t>O20492270002</t>
  </si>
  <si>
    <t>O20492500002</t>
  </si>
  <si>
    <t>O20492580002</t>
  </si>
  <si>
    <t>O20492710002</t>
  </si>
  <si>
    <t>O20492850002</t>
  </si>
  <si>
    <t>O20492880002</t>
  </si>
  <si>
    <t>O20493090002</t>
  </si>
  <si>
    <t>O20493270002</t>
  </si>
  <si>
    <t>O20493280002</t>
  </si>
  <si>
    <t>O20493290002</t>
  </si>
  <si>
    <t>O20493300002</t>
  </si>
  <si>
    <t>O20493340002</t>
  </si>
  <si>
    <t>O20493410002</t>
  </si>
  <si>
    <t>O20493420002</t>
  </si>
  <si>
    <t>O20493480002</t>
  </si>
  <si>
    <t>O20493740002</t>
  </si>
  <si>
    <t>O20493630002</t>
  </si>
  <si>
    <t>O20493860002</t>
  </si>
  <si>
    <t>O20493880002</t>
  </si>
  <si>
    <t>O20493890002</t>
  </si>
  <si>
    <t>O20493940002</t>
  </si>
  <si>
    <t>O20493950002</t>
  </si>
  <si>
    <t>O20493970002</t>
  </si>
  <si>
    <t>O20493980002</t>
  </si>
  <si>
    <t>B20492760002</t>
  </si>
  <si>
    <t>B20492790002</t>
  </si>
  <si>
    <t>B20492940002</t>
  </si>
  <si>
    <t>B20492970002</t>
  </si>
  <si>
    <t>B20492980002</t>
  </si>
  <si>
    <t>G19994880001</t>
  </si>
  <si>
    <t>G19994840001</t>
  </si>
  <si>
    <t>G19994860001</t>
  </si>
  <si>
    <t>G19994900001</t>
  </si>
  <si>
    <t>G19996460001</t>
  </si>
  <si>
    <t>G19996510001</t>
  </si>
  <si>
    <t>G19996530001</t>
  </si>
  <si>
    <t>S10421660001</t>
  </si>
  <si>
    <t>G20000990003</t>
  </si>
  <si>
    <t>G20001040001</t>
  </si>
  <si>
    <t>G20004220001</t>
  </si>
  <si>
    <t>G20004200001</t>
  </si>
  <si>
    <t>O20495570002</t>
  </si>
  <si>
    <t>O20496110002</t>
  </si>
  <si>
    <t>O20496180002</t>
  </si>
  <si>
    <t>O20496210002</t>
  </si>
  <si>
    <t>O20496260002</t>
  </si>
  <si>
    <t>O20496280002</t>
  </si>
  <si>
    <t>O20496710002</t>
  </si>
  <si>
    <t>O20496740002</t>
  </si>
  <si>
    <t>O20496760002</t>
  </si>
  <si>
    <t>O20496770002</t>
  </si>
  <si>
    <t>O20497130002</t>
  </si>
  <si>
    <t>O20497530002</t>
  </si>
  <si>
    <t>O20497460002</t>
  </si>
  <si>
    <t>O20497440002</t>
  </si>
  <si>
    <t>B20495460002</t>
  </si>
  <si>
    <t>B20496240002</t>
  </si>
  <si>
    <t>B20496120002</t>
  </si>
  <si>
    <t>B20496130002</t>
  </si>
  <si>
    <t>B20496140002</t>
  </si>
  <si>
    <t>B20496310002</t>
  </si>
  <si>
    <t>B20496340002</t>
  </si>
  <si>
    <t>B20496390002</t>
  </si>
  <si>
    <t>B20496440002</t>
  </si>
  <si>
    <t>O20497580002</t>
  </si>
  <si>
    <t>G20012530002</t>
  </si>
  <si>
    <t>G20010900001</t>
  </si>
  <si>
    <t>G20010920001</t>
  </si>
  <si>
    <t>G20012500001</t>
  </si>
  <si>
    <t>G20012520001</t>
  </si>
  <si>
    <t>G20012540001</t>
  </si>
  <si>
    <t>G20012560001</t>
  </si>
  <si>
    <t>G20015820036</t>
  </si>
  <si>
    <t>G20015880001</t>
  </si>
  <si>
    <t>G20015860001</t>
  </si>
  <si>
    <t>G20015840001</t>
  </si>
  <si>
    <t>S10422940002</t>
  </si>
  <si>
    <t>S10422880003</t>
  </si>
  <si>
    <t>S10422940003</t>
  </si>
  <si>
    <t>S10422950003</t>
  </si>
  <si>
    <t>S10423000003</t>
  </si>
  <si>
    <t>S10423020003</t>
  </si>
  <si>
    <t>G20020660001</t>
  </si>
  <si>
    <t>O20499130002</t>
  </si>
  <si>
    <t>O20499170002</t>
  </si>
  <si>
    <t>O20499590002</t>
  </si>
  <si>
    <t>O20499550002</t>
  </si>
  <si>
    <t>O20499610002</t>
  </si>
  <si>
    <t>O20500050002</t>
  </si>
  <si>
    <t>O20500280002</t>
  </si>
  <si>
    <t>O20500440002</t>
  </si>
  <si>
    <t>O20500450002</t>
  </si>
  <si>
    <t>O20500420002</t>
  </si>
  <si>
    <t>O20500500002</t>
  </si>
  <si>
    <t>O20500590002</t>
  </si>
  <si>
    <t>O20500610002</t>
  </si>
  <si>
    <t>O20500620002</t>
  </si>
  <si>
    <t>O20500630002</t>
  </si>
  <si>
    <t>O20500660002</t>
  </si>
  <si>
    <t>O20500760002</t>
  </si>
  <si>
    <t>O20501340002</t>
  </si>
  <si>
    <t>B20500330002</t>
  </si>
  <si>
    <t>B20500360002</t>
  </si>
  <si>
    <t>B20500380002</t>
  </si>
  <si>
    <t>Q16839110002</t>
  </si>
  <si>
    <t>Q16839120002</t>
  </si>
  <si>
    <t>S10423600002</t>
  </si>
  <si>
    <t>Q16840740002</t>
  </si>
  <si>
    <t>G20031890001</t>
  </si>
  <si>
    <t>G20031870001</t>
  </si>
  <si>
    <t>G20031850001</t>
  </si>
  <si>
    <t>G20031830001</t>
  </si>
  <si>
    <t>G20031910001</t>
  </si>
  <si>
    <t>G20034950001</t>
  </si>
  <si>
    <t>S10423330003</t>
  </si>
  <si>
    <t>S10423350003</t>
  </si>
  <si>
    <t>S10423360003</t>
  </si>
  <si>
    <t>S10423380003</t>
  </si>
  <si>
    <t>S10423410003</t>
  </si>
  <si>
    <t>S10423420003</t>
  </si>
  <si>
    <t>S10423580003</t>
  </si>
  <si>
    <t>S10423590003</t>
  </si>
  <si>
    <t>S10423620003</t>
  </si>
  <si>
    <t>S10423730003</t>
  </si>
  <si>
    <t>S10423700003</t>
  </si>
  <si>
    <t>O20503000002</t>
  </si>
  <si>
    <t>O20503040002</t>
  </si>
  <si>
    <t>O20503150002</t>
  </si>
  <si>
    <t>O20503430002</t>
  </si>
  <si>
    <t>O20503460002</t>
  </si>
  <si>
    <t>O20503540002</t>
  </si>
  <si>
    <t>O20503660002</t>
  </si>
  <si>
    <t>O20503680002</t>
  </si>
  <si>
    <t>O20503730002</t>
  </si>
  <si>
    <t>O20503800002</t>
  </si>
  <si>
    <t>O20503990002</t>
  </si>
  <si>
    <t>O20504000002</t>
  </si>
  <si>
    <t>O20504190002</t>
  </si>
  <si>
    <t>O20504230002</t>
  </si>
  <si>
    <t>O20504380002</t>
  </si>
  <si>
    <t>O20504690002</t>
  </si>
  <si>
    <t>O20504820002</t>
  </si>
  <si>
    <t>O20504850002</t>
  </si>
  <si>
    <t>O20504920002</t>
  </si>
  <si>
    <t>O20504940002</t>
  </si>
  <si>
    <t>O20504960002</t>
  </si>
  <si>
    <t>O20505080002</t>
  </si>
  <si>
    <t>O20505090002</t>
  </si>
  <si>
    <t>O20505100002</t>
  </si>
  <si>
    <t>O20505110002</t>
  </si>
  <si>
    <t>O20505130002</t>
  </si>
  <si>
    <t>O20505390002</t>
  </si>
  <si>
    <t>O20505400002</t>
  </si>
  <si>
    <t>O20505410002</t>
  </si>
  <si>
    <t>O20505430002</t>
  </si>
  <si>
    <t>O20505450002</t>
  </si>
  <si>
    <t>O20505470002</t>
  </si>
  <si>
    <t>O20505500002</t>
  </si>
  <si>
    <t>O20505510002</t>
  </si>
  <si>
    <t>B20503230002</t>
  </si>
  <si>
    <t>B20503260002</t>
  </si>
  <si>
    <t>B20503300002</t>
  </si>
  <si>
    <t>B20503370002</t>
  </si>
  <si>
    <t>B20503420002</t>
  </si>
  <si>
    <t>B20503450002</t>
  </si>
  <si>
    <t>B20503480002</t>
  </si>
  <si>
    <t>B20503500002</t>
  </si>
  <si>
    <t>B20503610002</t>
  </si>
  <si>
    <t>B20504330002</t>
  </si>
  <si>
    <t>B20504390002</t>
  </si>
  <si>
    <t>B20504400002</t>
  </si>
  <si>
    <t>B20504440002</t>
  </si>
  <si>
    <t>B20504450002</t>
  </si>
  <si>
    <t>B20504460002</t>
  </si>
  <si>
    <t>B20504480002</t>
  </si>
  <si>
    <t>B20504490002</t>
  </si>
  <si>
    <t>G20043920002</t>
  </si>
  <si>
    <t>G20043890001</t>
  </si>
  <si>
    <t>G20043870001</t>
  </si>
  <si>
    <t>S10424040001</t>
  </si>
  <si>
    <t>G20043930001</t>
  </si>
  <si>
    <t>G20043850001</t>
  </si>
  <si>
    <t>G20043830001</t>
  </si>
  <si>
    <t>G20043910001</t>
  </si>
  <si>
    <t>Q16848220002</t>
  </si>
  <si>
    <t>Q16849140002</t>
  </si>
  <si>
    <t>G20047900003</t>
  </si>
  <si>
    <t>S10424220003</t>
  </si>
  <si>
    <t>S10424230003</t>
  </si>
  <si>
    <t>S10424260003</t>
  </si>
  <si>
    <t>S10424300003</t>
  </si>
  <si>
    <t>S10424430001</t>
  </si>
  <si>
    <t>S10424450001</t>
  </si>
  <si>
    <t>G20049280002</t>
  </si>
  <si>
    <t>S10424330001</t>
  </si>
  <si>
    <t>G20049290001</t>
  </si>
  <si>
    <t>G20050850001</t>
  </si>
  <si>
    <t>G20050860004</t>
  </si>
  <si>
    <t>G20050820001</t>
  </si>
  <si>
    <t>S10424820001</t>
  </si>
  <si>
    <t>S10424440002</t>
  </si>
  <si>
    <t>O20507000002</t>
  </si>
  <si>
    <t>O20507170002</t>
  </si>
  <si>
    <t>O20507180002</t>
  </si>
  <si>
    <t>O20507460002</t>
  </si>
  <si>
    <t>O20507470002</t>
  </si>
  <si>
    <t>O20508110002</t>
  </si>
  <si>
    <t>O20508550002</t>
  </si>
  <si>
    <t>O20508920002</t>
  </si>
  <si>
    <t>O20508810002</t>
  </si>
  <si>
    <t>O20508870002</t>
  </si>
  <si>
    <t>O20508980002</t>
  </si>
  <si>
    <t>O20508990002</t>
  </si>
  <si>
    <t>O20509000002</t>
  </si>
  <si>
    <t>O20509030002</t>
  </si>
  <si>
    <t>O20509120002</t>
  </si>
  <si>
    <t>O20509250002</t>
  </si>
  <si>
    <t>O20509540002</t>
  </si>
  <si>
    <t>B20506990002</t>
  </si>
  <si>
    <t>B20507210002</t>
  </si>
  <si>
    <t>B20507220002</t>
  </si>
  <si>
    <t>B20507250002</t>
  </si>
  <si>
    <t>B20507450002</t>
  </si>
  <si>
    <t>B20507490002</t>
  </si>
  <si>
    <t>B20507620002</t>
  </si>
  <si>
    <t>B20507630002</t>
  </si>
  <si>
    <t>B20507650002</t>
  </si>
  <si>
    <t>B20507990002</t>
  </si>
  <si>
    <t>B20508010002</t>
  </si>
  <si>
    <t>B20508020002</t>
  </si>
  <si>
    <t>B20508050002</t>
  </si>
  <si>
    <t>F0010587</t>
  </si>
  <si>
    <t>J05161940001</t>
  </si>
  <si>
    <t>J05161950001</t>
  </si>
  <si>
    <t>Q16852760002</t>
  </si>
  <si>
    <t>G20058770067</t>
  </si>
  <si>
    <t>G20060380066</t>
  </si>
  <si>
    <t>G20060510001</t>
  </si>
  <si>
    <t>G20060530001</t>
  </si>
  <si>
    <t>G20060550001</t>
  </si>
  <si>
    <t>Q16854900002</t>
  </si>
  <si>
    <t>Q16854910002</t>
  </si>
  <si>
    <t>Q16854930002</t>
  </si>
  <si>
    <t>Q16856690002</t>
  </si>
  <si>
    <t>G20066300002</t>
  </si>
  <si>
    <t>S10425430003</t>
  </si>
  <si>
    <t>S10425340003</t>
  </si>
  <si>
    <t>S10425340001</t>
  </si>
  <si>
    <t>G20066310001</t>
  </si>
  <si>
    <t>G20066330001</t>
  </si>
  <si>
    <t>G20067700001</t>
  </si>
  <si>
    <t>S10425620003</t>
  </si>
  <si>
    <t>S10425580003</t>
  </si>
  <si>
    <t>S10425590003</t>
  </si>
  <si>
    <t>S10425600003</t>
  </si>
  <si>
    <t>S10425650003</t>
  </si>
  <si>
    <t>S10425670003</t>
  </si>
  <si>
    <t>O20511540002</t>
  </si>
  <si>
    <t>O20511660002</t>
  </si>
  <si>
    <t>O20511670002</t>
  </si>
  <si>
    <t>O20511690002</t>
  </si>
  <si>
    <t>O20511730002</t>
  </si>
  <si>
    <t>O20511860002</t>
  </si>
  <si>
    <t>O20511980002</t>
  </si>
  <si>
    <t>O20512210002</t>
  </si>
  <si>
    <t>O20512330002</t>
  </si>
  <si>
    <t>O20512520002</t>
  </si>
  <si>
    <t>O20512540002</t>
  </si>
  <si>
    <t>O20512550002</t>
  </si>
  <si>
    <t>O20512920002</t>
  </si>
  <si>
    <t>O20512940002</t>
  </si>
  <si>
    <t>O20512980002</t>
  </si>
  <si>
    <t>O20513180002</t>
  </si>
  <si>
    <t>O20513190002</t>
  </si>
  <si>
    <t>B20511920002</t>
  </si>
  <si>
    <t>G20075700002</t>
  </si>
  <si>
    <t>G20075710001</t>
  </si>
  <si>
    <t>G20077160001</t>
  </si>
  <si>
    <t>S10426380003</t>
  </si>
  <si>
    <t>S10426400003</t>
  </si>
  <si>
    <t>S10426480001</t>
  </si>
  <si>
    <t>G20084590003</t>
  </si>
  <si>
    <t>G20083020002</t>
  </si>
  <si>
    <t>G20083030001</t>
  </si>
  <si>
    <t>G20084580001</t>
  </si>
  <si>
    <t>G20084580002</t>
  </si>
  <si>
    <t>G20084580004</t>
  </si>
  <si>
    <t>G20084590001</t>
  </si>
  <si>
    <t>G20084590002</t>
  </si>
  <si>
    <t>S10426660003</t>
  </si>
  <si>
    <t>S10426550004</t>
  </si>
  <si>
    <t>O20514820002</t>
  </si>
  <si>
    <t>O20514910002</t>
  </si>
  <si>
    <t>O20515110002</t>
  </si>
  <si>
    <t>O20515120002</t>
  </si>
  <si>
    <t>O20515130002</t>
  </si>
  <si>
    <t>O20515140002</t>
  </si>
  <si>
    <t>O20515150002</t>
  </si>
  <si>
    <t>O20515160002</t>
  </si>
  <si>
    <t>O20515180002</t>
  </si>
  <si>
    <t>O20515500002</t>
  </si>
  <si>
    <t>O20515540002</t>
  </si>
  <si>
    <t>O20515660002</t>
  </si>
  <si>
    <t>O20516050002</t>
  </si>
  <si>
    <t>O20516140002</t>
  </si>
  <si>
    <t>O20516150002</t>
  </si>
  <si>
    <t>O20516200002</t>
  </si>
  <si>
    <t>O20516220002</t>
  </si>
  <si>
    <t>O20516230002</t>
  </si>
  <si>
    <t>O20516250002</t>
  </si>
  <si>
    <t>O20516260002</t>
  </si>
  <si>
    <t>O20516270002</t>
  </si>
  <si>
    <t>O20516300002</t>
  </si>
  <si>
    <t>O20516430002</t>
  </si>
  <si>
    <t>O20516820002</t>
  </si>
  <si>
    <t>O20516980002</t>
  </si>
  <si>
    <t>O20517040002</t>
  </si>
  <si>
    <t>O20517060002</t>
  </si>
  <si>
    <t>O20517090002</t>
  </si>
  <si>
    <t>O20517220002</t>
  </si>
  <si>
    <t>B20514900002</t>
  </si>
  <si>
    <t>B20515190002</t>
  </si>
  <si>
    <t>B20515230002</t>
  </si>
  <si>
    <t>B20515260002</t>
  </si>
  <si>
    <t>B20515280002</t>
  </si>
  <si>
    <t>B20515320002</t>
  </si>
  <si>
    <t>B20515340002</t>
  </si>
  <si>
    <t>B20515360002</t>
  </si>
  <si>
    <t>B20515370002</t>
  </si>
  <si>
    <t>B20515400002</t>
  </si>
  <si>
    <t>B20515520002</t>
  </si>
  <si>
    <t>B20515420002</t>
  </si>
  <si>
    <t>B20515440002</t>
  </si>
  <si>
    <t>B20515470002</t>
  </si>
  <si>
    <t>B20515560002</t>
  </si>
  <si>
    <t>B20515590002</t>
  </si>
  <si>
    <t>B20515780002</t>
  </si>
  <si>
    <t>B20515800002</t>
  </si>
  <si>
    <t>B20515840002</t>
  </si>
  <si>
    <t>B20515900002</t>
  </si>
  <si>
    <t>G20089550003</t>
  </si>
  <si>
    <t>G20089520003</t>
  </si>
  <si>
    <t>G20093900001</t>
  </si>
  <si>
    <t>S10427310001</t>
  </si>
  <si>
    <t>S10427320001</t>
  </si>
  <si>
    <t>G20098150001</t>
  </si>
  <si>
    <t>G20098160003</t>
  </si>
  <si>
    <t>G20098170003</t>
  </si>
  <si>
    <t>G20098180003</t>
  </si>
  <si>
    <t>G20098190003</t>
  </si>
  <si>
    <t>G20099640002</t>
  </si>
  <si>
    <t>G20099650001</t>
  </si>
  <si>
    <t>S10427150001</t>
  </si>
  <si>
    <t>S10427410001</t>
  </si>
  <si>
    <t>S10427440004</t>
  </si>
  <si>
    <t>S10427600003</t>
  </si>
  <si>
    <t>S10427610003</t>
  </si>
  <si>
    <t>O20519080002</t>
  </si>
  <si>
    <t>O20519090002</t>
  </si>
  <si>
    <t>O20519270002</t>
  </si>
  <si>
    <t>O20519300002</t>
  </si>
  <si>
    <t>O20519390002</t>
  </si>
  <si>
    <t>O20519630002</t>
  </si>
  <si>
    <t>O20519670002</t>
  </si>
  <si>
    <t>O20520100002</t>
  </si>
  <si>
    <t>O20520140002</t>
  </si>
  <si>
    <t>O20520220002</t>
  </si>
  <si>
    <t>O20520230002</t>
  </si>
  <si>
    <t>O20520370002</t>
  </si>
  <si>
    <t>O20520570002</t>
  </si>
  <si>
    <t>O20520580002</t>
  </si>
  <si>
    <t>B20518750002</t>
  </si>
  <si>
    <t>B20518860002</t>
  </si>
  <si>
    <t>B20519000002</t>
  </si>
  <si>
    <t>B20519490002</t>
  </si>
  <si>
    <t>B20519560002</t>
  </si>
  <si>
    <t>B20519610002</t>
  </si>
  <si>
    <t>B20519690002</t>
  </si>
  <si>
    <t>Q16877550002</t>
  </si>
  <si>
    <t>Q16878050002</t>
  </si>
  <si>
    <t>S10427990003</t>
  </si>
  <si>
    <t>S10428000003</t>
  </si>
  <si>
    <t>G20111620001</t>
  </si>
  <si>
    <t>G20111640001</t>
  </si>
  <si>
    <t>G20113790002</t>
  </si>
  <si>
    <t>G20113800001</t>
  </si>
  <si>
    <t>S10428120001</t>
  </si>
  <si>
    <t>S10428200001</t>
  </si>
  <si>
    <t>G20113940001</t>
  </si>
  <si>
    <t>G20113930001</t>
  </si>
  <si>
    <t>G20113930004</t>
  </si>
  <si>
    <t>G20113940004</t>
  </si>
  <si>
    <t>S10428260003</t>
  </si>
  <si>
    <t>S10428460003</t>
  </si>
  <si>
    <t>S10428470003</t>
  </si>
  <si>
    <t>S10428500001</t>
  </si>
  <si>
    <t>O20522030002</t>
  </si>
  <si>
    <t>O20522060002</t>
  </si>
  <si>
    <t>O20523200002</t>
  </si>
  <si>
    <t>O20523670002</t>
  </si>
  <si>
    <t>O20524050002</t>
  </si>
  <si>
    <t>O20524090002</t>
  </si>
  <si>
    <t>O20524110002</t>
  </si>
  <si>
    <t>O20524160002</t>
  </si>
  <si>
    <t>B20522110002</t>
  </si>
  <si>
    <t>B20522350002</t>
  </si>
  <si>
    <t>B20522360002</t>
  </si>
  <si>
    <t>B20522440002</t>
  </si>
  <si>
    <t>B20522870002</t>
  </si>
  <si>
    <t>B20523010002</t>
  </si>
  <si>
    <t>B20523100002</t>
  </si>
  <si>
    <t>B20523120002</t>
  </si>
  <si>
    <t>B20523150002</t>
  </si>
  <si>
    <t>J05167930002</t>
  </si>
  <si>
    <t>G20124090001</t>
  </si>
  <si>
    <t>G20124110001</t>
  </si>
  <si>
    <t>S10428760001</t>
  </si>
  <si>
    <t>G20126870030</t>
  </si>
  <si>
    <t>G20128270001</t>
  </si>
  <si>
    <t>G20128340001</t>
  </si>
  <si>
    <t>G20128310001</t>
  </si>
  <si>
    <t>G20129720003</t>
  </si>
  <si>
    <t>G20129790002</t>
  </si>
  <si>
    <t>G20129780001</t>
  </si>
  <si>
    <t>G20129800001</t>
  </si>
  <si>
    <t>S10429340001</t>
  </si>
  <si>
    <t>O20525610002</t>
  </si>
  <si>
    <t>O20525640002</t>
  </si>
  <si>
    <t>O20525820002</t>
  </si>
  <si>
    <t>O20526000002</t>
  </si>
  <si>
    <t>O20526510002</t>
  </si>
  <si>
    <t>O20526740002</t>
  </si>
  <si>
    <t>O20526770002</t>
  </si>
  <si>
    <t>O20526910002</t>
  </si>
  <si>
    <t>O20526960002</t>
  </si>
  <si>
    <t>O20527240002</t>
  </si>
  <si>
    <t>O20527970002</t>
  </si>
  <si>
    <t>O20528200002</t>
  </si>
  <si>
    <t>O20528390002</t>
  </si>
  <si>
    <t>O20528420002</t>
  </si>
  <si>
    <t>O20528440002</t>
  </si>
  <si>
    <t>O20528560002</t>
  </si>
  <si>
    <t>B20525650002</t>
  </si>
  <si>
    <t>B20525870002</t>
  </si>
  <si>
    <t>B20525900002</t>
  </si>
  <si>
    <t>B20526180002</t>
  </si>
  <si>
    <t>B20526250002</t>
  </si>
  <si>
    <t>B20526410002</t>
  </si>
  <si>
    <t>B20526430002</t>
  </si>
  <si>
    <t>B20526800002</t>
  </si>
  <si>
    <t>B20526880002</t>
  </si>
  <si>
    <t>B20526930002</t>
  </si>
  <si>
    <t>G20136800003</t>
  </si>
  <si>
    <t>Q16889770002</t>
  </si>
  <si>
    <t>Q16890240002</t>
  </si>
  <si>
    <t>Q16890260002</t>
  </si>
  <si>
    <t>G20138370003</t>
  </si>
  <si>
    <t>Q16890660002</t>
  </si>
  <si>
    <t>J05169480001</t>
  </si>
  <si>
    <t>Q16891260002</t>
  </si>
  <si>
    <t>Q16893140002</t>
  </si>
  <si>
    <t>Q16893040002</t>
  </si>
  <si>
    <t>Q16893050002</t>
  </si>
  <si>
    <t>S10429680001</t>
  </si>
  <si>
    <t>G20144580001</t>
  </si>
  <si>
    <t>S10429590003</t>
  </si>
  <si>
    <t>I01075530002</t>
  </si>
  <si>
    <t>S10429910001</t>
  </si>
  <si>
    <t>S10429950003</t>
  </si>
  <si>
    <t>O20530260002</t>
  </si>
  <si>
    <t>O20530290002</t>
  </si>
  <si>
    <t>O20530750002</t>
  </si>
  <si>
    <t>O20530770002</t>
  </si>
  <si>
    <t>O20530870002</t>
  </si>
  <si>
    <t>O20531220002</t>
  </si>
  <si>
    <t>O20531290002</t>
  </si>
  <si>
    <t>O20531470002</t>
  </si>
  <si>
    <t>O20531490002</t>
  </si>
  <si>
    <t>O20531640002</t>
  </si>
  <si>
    <t>B20530000002</t>
  </si>
  <si>
    <t>B20530330002</t>
  </si>
  <si>
    <t>B20530350002</t>
  </si>
  <si>
    <t>B20530820002</t>
  </si>
  <si>
    <t>O20532000002</t>
  </si>
  <si>
    <t>O20532010002</t>
  </si>
  <si>
    <t>O20532030002</t>
  </si>
  <si>
    <t>O20532050002</t>
  </si>
  <si>
    <t>Q16895880002</t>
  </si>
  <si>
    <t>Q16895800002</t>
  </si>
  <si>
    <t>Q16895820002</t>
  </si>
  <si>
    <t>Q16895840002</t>
  </si>
  <si>
    <t>Q16896040002</t>
  </si>
  <si>
    <t>Q16896100002</t>
  </si>
  <si>
    <t>G20158550003</t>
  </si>
  <si>
    <t>G20158620003</t>
  </si>
  <si>
    <t>G20158840003</t>
  </si>
  <si>
    <t>G20160450002</t>
  </si>
  <si>
    <t>T04370930001</t>
  </si>
  <si>
    <t>T04370950001</t>
  </si>
  <si>
    <t>T04370970001</t>
  </si>
  <si>
    <t>T04370990001</t>
  </si>
  <si>
    <t>T04371010001</t>
  </si>
  <si>
    <t>T04371030001</t>
  </si>
  <si>
    <t>T04371050001</t>
  </si>
  <si>
    <t>T04371070001</t>
  </si>
  <si>
    <t>T04371090001</t>
  </si>
  <si>
    <t>T04371110001</t>
  </si>
  <si>
    <t>T04371130001</t>
  </si>
  <si>
    <t>T04371150001</t>
  </si>
  <si>
    <t>T04371170001</t>
  </si>
  <si>
    <t>T04371190001</t>
  </si>
  <si>
    <t>T04371210001</t>
  </si>
  <si>
    <t>T04371230001</t>
  </si>
  <si>
    <t>T04371250001</t>
  </si>
  <si>
    <t>T04371270001</t>
  </si>
  <si>
    <t>T04371290001</t>
  </si>
  <si>
    <t>T04371310001</t>
  </si>
  <si>
    <t>T04371330001</t>
  </si>
  <si>
    <t>T04371350001</t>
  </si>
  <si>
    <t>T04371370001</t>
  </si>
  <si>
    <t>G20162160001</t>
  </si>
  <si>
    <t>T04369590001</t>
  </si>
  <si>
    <t>T04369610001</t>
  </si>
  <si>
    <t>T04369630001</t>
  </si>
  <si>
    <t>T04369650001</t>
  </si>
  <si>
    <t>T04369670001</t>
  </si>
  <si>
    <t>T04369690001</t>
  </si>
  <si>
    <t>T04369710001</t>
  </si>
  <si>
    <t>T04369730001</t>
  </si>
  <si>
    <t>T04369750001</t>
  </si>
  <si>
    <t>T04369770001</t>
  </si>
  <si>
    <t>T04369790001</t>
  </si>
  <si>
    <t>T04369810001</t>
  </si>
  <si>
    <t>T04369830001</t>
  </si>
  <si>
    <t>T04369850001</t>
  </si>
  <si>
    <t>T04369870001</t>
  </si>
  <si>
    <t>T04369890001</t>
  </si>
  <si>
    <t>T04369910001</t>
  </si>
  <si>
    <t>T04369930001</t>
  </si>
  <si>
    <t>T04369950001</t>
  </si>
  <si>
    <t>T04369970001</t>
  </si>
  <si>
    <t>T04369990001</t>
  </si>
  <si>
    <t>T04370010001</t>
  </si>
  <si>
    <t>T04370030001</t>
  </si>
  <si>
    <t>T04370050001</t>
  </si>
  <si>
    <t>T04370130001</t>
  </si>
  <si>
    <t>T04370070001</t>
  </si>
  <si>
    <t>T04371390001</t>
  </si>
  <si>
    <t>T04371410001</t>
  </si>
  <si>
    <t>T04371490001</t>
  </si>
  <si>
    <t>T04371430001</t>
  </si>
  <si>
    <t>T04371450001</t>
  </si>
  <si>
    <t>T04371470001</t>
  </si>
  <si>
    <t>T04371510001</t>
  </si>
  <si>
    <t>T04371530001</t>
  </si>
  <si>
    <t>T04371550001</t>
  </si>
  <si>
    <t>T04371570001</t>
  </si>
  <si>
    <t>T04371590001</t>
  </si>
  <si>
    <t>T04371610001</t>
  </si>
  <si>
    <t>T04371630001</t>
  </si>
  <si>
    <t>T04371650001</t>
  </si>
  <si>
    <t>T04371670001</t>
  </si>
  <si>
    <t>T04371690001</t>
  </si>
  <si>
    <t>T04371710001</t>
  </si>
  <si>
    <t>T04371730001</t>
  </si>
  <si>
    <t>T04371750001</t>
  </si>
  <si>
    <t>T04371770001</t>
  </si>
  <si>
    <t>T04371790001</t>
  </si>
  <si>
    <t>T04371810001</t>
  </si>
  <si>
    <t>T04371830001</t>
  </si>
  <si>
    <t>T04370090001</t>
  </si>
  <si>
    <t>T04370110001</t>
  </si>
  <si>
    <t>T04370150001</t>
  </si>
  <si>
    <t>T04370170001</t>
  </si>
  <si>
    <t>T04370190001</t>
  </si>
  <si>
    <t>T04370210001</t>
  </si>
  <si>
    <t>T04370230001</t>
  </si>
  <si>
    <t>T04370250001</t>
  </si>
  <si>
    <t>T04370270001</t>
  </si>
  <si>
    <t>T04370290001</t>
  </si>
  <si>
    <t>T04370310001</t>
  </si>
  <si>
    <t>T04370330001</t>
  </si>
  <si>
    <t>T04370350001</t>
  </si>
  <si>
    <t>T04370370001</t>
  </si>
  <si>
    <t>T04370390001</t>
  </si>
  <si>
    <t>T04370410001</t>
  </si>
  <si>
    <t>T04370430001</t>
  </si>
  <si>
    <t>T04370450001</t>
  </si>
  <si>
    <t>T04370470001</t>
  </si>
  <si>
    <t>T04370490001</t>
  </si>
  <si>
    <t>T04370510001</t>
  </si>
  <si>
    <t>T04370530001</t>
  </si>
  <si>
    <t>T04370550001</t>
  </si>
  <si>
    <t>T04370570001</t>
  </si>
  <si>
    <t>T04370590001</t>
  </si>
  <si>
    <t>T04370610001</t>
  </si>
  <si>
    <t>T04370630001</t>
  </si>
  <si>
    <t>T04370650001</t>
  </si>
  <si>
    <t>T04370670001</t>
  </si>
  <si>
    <t>T04370690001</t>
  </si>
  <si>
    <t>T04370710001</t>
  </si>
  <si>
    <t>T04370730001</t>
  </si>
  <si>
    <t>T04370810001</t>
  </si>
  <si>
    <t>T04370750001</t>
  </si>
  <si>
    <t>T04370770001</t>
  </si>
  <si>
    <t>T04370790001</t>
  </si>
  <si>
    <t>T04370830001</t>
  </si>
  <si>
    <t>T04370850001</t>
  </si>
  <si>
    <t>T04370870001</t>
  </si>
  <si>
    <t>T04370890001</t>
  </si>
  <si>
    <t>T04370910001</t>
  </si>
  <si>
    <t>S10430320001</t>
  </si>
  <si>
    <t>S10430630003</t>
  </si>
  <si>
    <t>S10430710003</t>
  </si>
  <si>
    <t>S10430640003</t>
  </si>
  <si>
    <t>S10430670003</t>
  </si>
  <si>
    <t>S10430680003</t>
  </si>
  <si>
    <t>S10430720003</t>
  </si>
  <si>
    <t>S10431040002</t>
  </si>
  <si>
    <t>S10431040003</t>
  </si>
  <si>
    <t>O20533670002</t>
  </si>
  <si>
    <t>O20533710002</t>
  </si>
  <si>
    <t>O20533720002</t>
  </si>
  <si>
    <t>O20533730002</t>
  </si>
  <si>
    <t>O20533750002</t>
  </si>
  <si>
    <t>O20533760002</t>
  </si>
  <si>
    <t>O20534000002</t>
  </si>
  <si>
    <t>O20533770002</t>
  </si>
  <si>
    <t>O20533800002</t>
  </si>
  <si>
    <t>O20534020002</t>
  </si>
  <si>
    <t>O20534040002</t>
  </si>
  <si>
    <t>O20534050002</t>
  </si>
  <si>
    <t>O20534130002</t>
  </si>
  <si>
    <t>O20534190002</t>
  </si>
  <si>
    <t>O20534210002</t>
  </si>
  <si>
    <t>O20534220002</t>
  </si>
  <si>
    <t>O20534240002</t>
  </si>
  <si>
    <t>O20534260002</t>
  </si>
  <si>
    <t>O20534270002</t>
  </si>
  <si>
    <t>O20534290002</t>
  </si>
  <si>
    <t>O20534300002</t>
  </si>
  <si>
    <t>O20534320002</t>
  </si>
  <si>
    <t>O20534330002</t>
  </si>
  <si>
    <t>O20534350002</t>
  </si>
  <si>
    <t>O20534360002</t>
  </si>
  <si>
    <t>O20534440002</t>
  </si>
  <si>
    <t>O20534510002</t>
  </si>
  <si>
    <t>O20534910002</t>
  </si>
  <si>
    <t>O20534920002</t>
  </si>
  <si>
    <t>O20534930002</t>
  </si>
  <si>
    <t>O20534960002</t>
  </si>
  <si>
    <t>O20534970002</t>
  </si>
  <si>
    <t>O20534980002</t>
  </si>
  <si>
    <t>O20534990002</t>
  </si>
  <si>
    <t>O20535000002</t>
  </si>
  <si>
    <t>O20535100002</t>
  </si>
  <si>
    <t>O20535190002</t>
  </si>
  <si>
    <t>O20535390002</t>
  </si>
  <si>
    <t>O20535400002</t>
  </si>
  <si>
    <t>O20535410002</t>
  </si>
  <si>
    <t>O20535420002</t>
  </si>
  <si>
    <t>O20535430002</t>
  </si>
  <si>
    <t>O20535470002</t>
  </si>
  <si>
    <t>O20535660002</t>
  </si>
  <si>
    <t>O20535590002</t>
  </si>
  <si>
    <t>O20535610002</t>
  </si>
  <si>
    <t>O20535640002</t>
  </si>
  <si>
    <t>O20535820002</t>
  </si>
  <si>
    <t>O20535880002</t>
  </si>
  <si>
    <t>O20535930002</t>
  </si>
  <si>
    <t>O20535960002</t>
  </si>
  <si>
    <t>O20535990002</t>
  </si>
  <si>
    <t>B20533610002</t>
  </si>
  <si>
    <t>B20533690002</t>
  </si>
  <si>
    <t>B20534230002</t>
  </si>
  <si>
    <t>B20534460002</t>
  </si>
  <si>
    <t>B20534550002</t>
  </si>
  <si>
    <t>B20534590002</t>
  </si>
  <si>
    <t>B20534610002</t>
  </si>
  <si>
    <t>B20534620002</t>
  </si>
  <si>
    <t>B20534690002</t>
  </si>
  <si>
    <t>B20534810002</t>
  </si>
  <si>
    <t>B20534900002</t>
  </si>
  <si>
    <t>O20536040002</t>
  </si>
  <si>
    <t>O20536050002</t>
  </si>
  <si>
    <t>G20176010001</t>
  </si>
  <si>
    <t>G20180520002</t>
  </si>
  <si>
    <t>Q16907820002</t>
  </si>
  <si>
    <t>G20179040003</t>
  </si>
  <si>
    <t>G20180530001</t>
  </si>
  <si>
    <t>G20181160002</t>
  </si>
  <si>
    <t>G20181180002</t>
  </si>
  <si>
    <t>G20181170001</t>
  </si>
  <si>
    <t>G20181190001</t>
  </si>
  <si>
    <t>S10431840002</t>
  </si>
  <si>
    <t>S10431850002</t>
  </si>
  <si>
    <t>O20537610002</t>
  </si>
  <si>
    <t>O20537910002</t>
  </si>
  <si>
    <t>O20537960002</t>
  </si>
  <si>
    <t>O20537970002</t>
  </si>
  <si>
    <t>O20537980002</t>
  </si>
  <si>
    <t>O20538010002</t>
  </si>
  <si>
    <t>O20538330002</t>
  </si>
  <si>
    <t>O20538370002</t>
  </si>
  <si>
    <t>O20538400002</t>
  </si>
  <si>
    <t>O20538430002</t>
  </si>
  <si>
    <t>O20538470002</t>
  </si>
  <si>
    <t>O20538550002</t>
  </si>
  <si>
    <t>O20538670002</t>
  </si>
  <si>
    <t>O20539200002</t>
  </si>
  <si>
    <t>O20539350002</t>
  </si>
  <si>
    <t>O20539360002</t>
  </si>
  <si>
    <t>O20539430002</t>
  </si>
  <si>
    <t>B20537440002</t>
  </si>
  <si>
    <t>B20537470002</t>
  </si>
  <si>
    <t>B20537480002</t>
  </si>
  <si>
    <t>B20537630002</t>
  </si>
  <si>
    <t>B20537780002</t>
  </si>
  <si>
    <t>B20537800002</t>
  </si>
  <si>
    <t>B20537820002</t>
  </si>
  <si>
    <t>B20537990002</t>
  </si>
  <si>
    <t>B20538000002</t>
  </si>
  <si>
    <t>B20538030002</t>
  </si>
  <si>
    <t>B20538070002</t>
  </si>
  <si>
    <t>B20538090002</t>
  </si>
  <si>
    <t>B20538110002</t>
  </si>
  <si>
    <t>B20538250002</t>
  </si>
  <si>
    <t>F0010677</t>
  </si>
  <si>
    <t>J05172410002</t>
  </si>
  <si>
    <t>J05172420002</t>
  </si>
  <si>
    <t>G20193810003</t>
  </si>
  <si>
    <t>G20193820003</t>
  </si>
  <si>
    <t>G20193830003</t>
  </si>
  <si>
    <t>G20193840003</t>
  </si>
  <si>
    <t>G20195340001</t>
  </si>
  <si>
    <t>G20195360001</t>
  </si>
  <si>
    <t>G20195380001</t>
  </si>
  <si>
    <t>Q16916380002</t>
  </si>
  <si>
    <t>Q16916390002</t>
  </si>
  <si>
    <t>Q16916400002</t>
  </si>
  <si>
    <t>S10432410003</t>
  </si>
  <si>
    <t>S10432780003</t>
  </si>
  <si>
    <t>S10433170003</t>
  </si>
  <si>
    <t>S10433150003</t>
  </si>
  <si>
    <t>O20541850002</t>
  </si>
  <si>
    <t>O20542080002</t>
  </si>
  <si>
    <t>O20542500002</t>
  </si>
  <si>
    <t>O20542510002</t>
  </si>
  <si>
    <t>O20542560002</t>
  </si>
  <si>
    <t>O20542580002</t>
  </si>
  <si>
    <t>O20542610002</t>
  </si>
  <si>
    <t>O20542770002</t>
  </si>
  <si>
    <t>O20542780002</t>
  </si>
  <si>
    <t>O20542790002</t>
  </si>
  <si>
    <t>O20542830002</t>
  </si>
  <si>
    <t>O20542860002</t>
  </si>
  <si>
    <t>O20542970002</t>
  </si>
  <si>
    <t>O20543030002</t>
  </si>
  <si>
    <t>O20543050002</t>
  </si>
  <si>
    <t>O20543090002</t>
  </si>
  <si>
    <t>O20543560002</t>
  </si>
  <si>
    <t>O20543580002</t>
  </si>
  <si>
    <t>O20543630002</t>
  </si>
  <si>
    <t>O20543730002</t>
  </si>
  <si>
    <t>O20543760002</t>
  </si>
  <si>
    <t>O20543830002</t>
  </si>
  <si>
    <t>O20543840002</t>
  </si>
  <si>
    <t>B20542200002</t>
  </si>
  <si>
    <t>B20542420002</t>
  </si>
  <si>
    <t>B20542430002</t>
  </si>
  <si>
    <t>B20542450002</t>
  </si>
  <si>
    <t>B20542460002</t>
  </si>
  <si>
    <t>B20542800002</t>
  </si>
  <si>
    <t>B20542820002</t>
  </si>
  <si>
    <t>B20542850002</t>
  </si>
  <si>
    <t>G20205750003</t>
  </si>
  <si>
    <t>G20205820003</t>
  </si>
  <si>
    <t>S10434180002</t>
  </si>
  <si>
    <t>S10433990003</t>
  </si>
  <si>
    <t>S10434010003</t>
  </si>
  <si>
    <t>S10434170003</t>
  </si>
  <si>
    <t>S10434190003</t>
  </si>
  <si>
    <t>S10434380003</t>
  </si>
  <si>
    <t>G20210390003</t>
  </si>
  <si>
    <t>S10434410002</t>
  </si>
  <si>
    <t>S10434300001</t>
  </si>
  <si>
    <t>S10434550001</t>
  </si>
  <si>
    <t>S10433870001</t>
  </si>
  <si>
    <t>G20210480001</t>
  </si>
  <si>
    <t>S10434640003</t>
  </si>
  <si>
    <t>O20546280002</t>
  </si>
  <si>
    <t>O20546540002</t>
  </si>
  <si>
    <t>O20546570002</t>
  </si>
  <si>
    <t>O20546590002</t>
  </si>
  <si>
    <t>O20546610002</t>
  </si>
  <si>
    <t>O20546620002</t>
  </si>
  <si>
    <t>O20546690002</t>
  </si>
  <si>
    <t>O20546700002</t>
  </si>
  <si>
    <t>O20546710002</t>
  </si>
  <si>
    <t>O20546720002</t>
  </si>
  <si>
    <t>O20546780002</t>
  </si>
  <si>
    <t>O20547160002</t>
  </si>
  <si>
    <t>O20547000002</t>
  </si>
  <si>
    <t>O20547010002</t>
  </si>
  <si>
    <t>O20547190002</t>
  </si>
  <si>
    <t>O20547200002</t>
  </si>
  <si>
    <t>O20547210002</t>
  </si>
  <si>
    <t>O20547240002</t>
  </si>
  <si>
    <t>O20547700002</t>
  </si>
  <si>
    <t>O20547730002</t>
  </si>
  <si>
    <t>O20547750002</t>
  </si>
  <si>
    <t>O20547760002</t>
  </si>
  <si>
    <t>O20547770002</t>
  </si>
  <si>
    <t>O20547820002</t>
  </si>
  <si>
    <t>O20547850002</t>
  </si>
  <si>
    <t>O20547860002</t>
  </si>
  <si>
    <t>O20547910002</t>
  </si>
  <si>
    <t>O20547970002</t>
  </si>
  <si>
    <t>O20548040002</t>
  </si>
  <si>
    <t>O20548160002</t>
  </si>
  <si>
    <t>O20548170002</t>
  </si>
  <si>
    <t>O20548210002</t>
  </si>
  <si>
    <t>O20548220002</t>
  </si>
  <si>
    <t>O20548520002</t>
  </si>
  <si>
    <t>O20548650002</t>
  </si>
  <si>
    <t>O20548730002</t>
  </si>
  <si>
    <t>B20546350002</t>
  </si>
  <si>
    <t>B20546440002</t>
  </si>
  <si>
    <t>B20546460002</t>
  </si>
  <si>
    <t>B20546580002</t>
  </si>
  <si>
    <t>B20546600002</t>
  </si>
  <si>
    <t>B20546630002</t>
  </si>
  <si>
    <t>B20546680002</t>
  </si>
  <si>
    <t>B20547050002</t>
  </si>
  <si>
    <t>B20547080002</t>
  </si>
  <si>
    <t>B20547150002</t>
  </si>
  <si>
    <t>B20547180002</t>
  </si>
  <si>
    <t>B20547220002</t>
  </si>
  <si>
    <t>B20547230002</t>
  </si>
  <si>
    <t>B20547250002</t>
  </si>
  <si>
    <t>B20547270002</t>
  </si>
  <si>
    <t>B20547280002</t>
  </si>
  <si>
    <t>B20547290002</t>
  </si>
  <si>
    <t>B20547300002</t>
  </si>
  <si>
    <t>B20547310002</t>
  </si>
  <si>
    <t>B20547320002</t>
  </si>
  <si>
    <t>B20547330002</t>
  </si>
  <si>
    <t>B20547340002</t>
  </si>
  <si>
    <t>B20547350002</t>
  </si>
  <si>
    <t>B20547360002</t>
  </si>
  <si>
    <t>B20547380002</t>
  </si>
  <si>
    <t>B20547390002</t>
  </si>
  <si>
    <t>B20547430002</t>
  </si>
  <si>
    <t>B20547400002</t>
  </si>
  <si>
    <t>B20547410002</t>
  </si>
  <si>
    <t>B20547420002</t>
  </si>
  <si>
    <t>B20547450002</t>
  </si>
  <si>
    <t>B20547480002</t>
  </si>
  <si>
    <t>B20547490002</t>
  </si>
  <si>
    <t>B20547500002</t>
  </si>
  <si>
    <t>B20547510002</t>
  </si>
  <si>
    <t>B20547520002</t>
  </si>
  <si>
    <t>G20218770001</t>
  </si>
  <si>
    <t>J05175520001</t>
  </si>
  <si>
    <t>G20223960003</t>
  </si>
  <si>
    <t>G20227170003</t>
  </si>
  <si>
    <t>Q16932170002</t>
  </si>
  <si>
    <t>G20225610001</t>
  </si>
  <si>
    <t>G20225630001</t>
  </si>
  <si>
    <t>G20225680003</t>
  </si>
  <si>
    <t>G20227110003</t>
  </si>
  <si>
    <t>G20227120007</t>
  </si>
  <si>
    <t>G20227430004</t>
  </si>
  <si>
    <t>G20229000001</t>
  </si>
  <si>
    <t>S10435220003</t>
  </si>
  <si>
    <t>S10435240003</t>
  </si>
  <si>
    <t>S10435330003</t>
  </si>
  <si>
    <t>G20229670002</t>
  </si>
  <si>
    <t>G20229020001</t>
  </si>
  <si>
    <t>G20229710004</t>
  </si>
  <si>
    <t>G20229680001</t>
  </si>
  <si>
    <t>G20229040001</t>
  </si>
  <si>
    <t>I01077430002</t>
  </si>
  <si>
    <t>S10436860001</t>
  </si>
  <si>
    <t>00099021001 DEPOSITO DE EFECTIVO, DEPOSITANTE: LANNY MELINA CORDOVA SULLCANI, CONCEPTO: DEVOLUCION DE SUELDOS Y SALARIOS, CUENTA DE DEPOSITO: CUENTA UNICA DEL TESORO</t>
  </si>
  <si>
    <t>00099021001 DEPOSITO DE EFECTIVO, DEPOSITANTE: JUAN CARLOS RUIZ RADA, CONCEPTO: PLAN DE PAGO MENSUAL DVOLUCION DE COBRO INDEBIDO, CUENTA DE DEPOSITO: CUENTA UNICA DEL TESORO</t>
  </si>
  <si>
    <t>00099021001 DEPOSITO DE EFECTIVO, DEPOSITANTE: JUAN LADISLAO MAMANI TARQUI, CONCEPTO: DEVOLUCION DE LA DEUDA, CUENTA DE DEPOSITO: CUENTA UNICA DEL TESORO</t>
  </si>
  <si>
    <t>00099021001 DEPOSITO DE EFECTIVO, DEPOSITANTE: JASCEMINE XIOMARA DE LA RIVA SANDOVAL, CONCEPTO: REGULARIZACION POR TOPE SALARIAL AGOSTO 2022, CUENTA DE DEPOSITO: CUENTA UNICA DEL TESORO</t>
  </si>
  <si>
    <t>00099021001 DEPOSITO DE EFECTIVO, DEPOSITANTE: |, CONCEPTO: DEVOLUCION POR DOBLE PERCEPCION, CUENTA DE DEPOSITO: CUENTA UNICA DEL TESORO</t>
  </si>
  <si>
    <t>00099021001 DEPOSITO DE EFECTIVO, DEPOSITANTE: ANTONIO ARUQUIPA MALLEA, CONCEPTO: DEVOLUCION DE RETROACTIVO, CUENTA DE DEPOSITO: CUENTA UNICA DEL TESORO</t>
  </si>
  <si>
    <t>00099021001 DEPOSITO DE EFECTIVO, DEPOSITANTE: JUAN MACHACA FERNANDEZ, CONCEPTO: DEVOLUCION DE DEUDA SEGUN PLAN DE PAGO 2DA CUOTA, CUENTA DE DEPOSITO: CUENTA UNICA DEL TESORO</t>
  </si>
  <si>
    <t>00099021001 DEPOSITO DE EFECTIVO, DEPOSITANTE: JESUS QUENTA TICONA, CONCEPTO: DEVOLUCION DE RETROACTIVO, CUENTA DE DEPOSITO: CUENTA UNICA DEL TESORO</t>
  </si>
  <si>
    <t>00099021001 DEPOSITO DE EFECTIVO, DEPOSITANTE: SONIA ELDER VILDOZO VDA. DE TARQUI, CONCEPTO: COBRO INDEVIDO, CUENTA DE DEPOSITO: CUENTA UNICA DEL TESORO</t>
  </si>
  <si>
    <t>00099021001 DEPOSITO DE EFECTIVO, DEPOSITANTE: ANGELICA AGUIDA CHOQUE ZUÑAGUA, CONCEPTO: DEVOLUCION POR DOBLE PERCPECION, CUENTA DE DEPOSITO: CUENTA UNICA DEL TESORO /DJBR.</t>
  </si>
  <si>
    <t>00099021001 DEPOSITO DE EFECTIVO, DEPOSITANTE: MMA Y A, CONCEPTO: DEVOLUCION DE FONDOS EN AVANCE NO UTILIZADOS, CUENTA DE DEPOSITO: CUENTA UNICA DEL TESORO</t>
  </si>
  <si>
    <t>00053014101 DEPOSITO DE EFECTIVO, DEPOSITANTE: MINISTERIO DE CULTURAS, CONCEPTO: DEVOLUCION DE FONDOS EN AVANCE, CUENTA DE DEPOSITO: CUENTA UNICA DEL TESORO</t>
  </si>
  <si>
    <t>00099021001 DEPOSITO DE EFECTIVO, DEPOSITANTE: MINISTERIO DE CULTURAS, CONCEPTO: DEVOLUCION DE FONDOS EN AVANCE, CUENTA DE DEPOSITO: CUENTA UNICA DEL TESORO</t>
  </si>
  <si>
    <t>00290012001 DEP.DE CHEQ.AJENOS,RET.DE CAM.,CONCEPTO: DEPÓSITO POR CONCEPTO DE MULTAS, TRAMITE 8345038,DEP.: SERVICIO DE IMPUESTOS NACIONALES , PROCEDENCIA: BANCO UNION S.A., CHEQUE: 6723, FECHA DE EMISION:23/08/2022</t>
  </si>
  <si>
    <t>00293012001 DEP.DE CHEQ.AJENOS,RET.DE CAM.,CONCEPTO: INGRESO POR SUBSIDIO INCAPACIDAD TEMPORAL,DEP.: FUNDACION CULTURAL DEL BANCO CENTRAL DE BOLIVIA , PROCEDENCIA: BANCO UNION S.A., CHEQUE: 532, FECHA DE EMISION:01/09/2022</t>
  </si>
  <si>
    <t>NUMERO DE LIBRETA CUT: 00099021001 OPERACIÓN E18 TRANSFERENCIA DEL SISTEMA FINANCIERO POR CUENTA DE TERCEROS A LA CUT TRANSFERENCIA DE VOLUCION DE ABONO A LA SEPTIMA DIVISION DEL EJERCITO SOLICITUD EMPRESA DE LUZ Y FUERZA ELECTRICA COCHABAMBA S.A.</t>
  </si>
  <si>
    <t>NUMERO DE LIBRETA CUT: 00548022001 OPERACIÓN E75 TRANSFERENCIA DE LA CUENTA FISCAL BUN A LA CUT EN MN TRANSFERENCIA DE FONDOS A SOLICITUD DE: CORPORACION DE LAS FF.AA PARA EL DESARROLLO NACIONAL FABRICA BOLIVIANA DE MUNICION , CITE:FBM-GG:373/22 CUENTA CUT 3987 LIBRETA NÂ° 00548022001 COFADENA</t>
  </si>
  <si>
    <t>COBRO COSTOS DE PAPELERIA SEGUN TRANSFERENCIA DEL EXTERIOR POR ORDEN DE GASS CORONA S A E C A (ASUNCION PARAGUAY) REF.: S0622434023001 - 0612254 FECHA VALOR 31/08/2022 LIB. 00513062001 YPFB-OPERACIONES PLANTA DE SEPARACION DE LIQUIDOS RIO GRANDE</t>
  </si>
  <si>
    <t>COBRO COSTOS DE PAPELERIA SEGUN TRANSFERENCIA DEL EXTERIOR POR ORDEN DE PETROLEOS DEL NORTE S.A.C.I. (PARAGUAY) REF.: PAGO FACTURA 1187/2022 FECHA VALOR 31/08/2022 LIB. 00513062001 YPFB-OPERACIONES PLANTA DE SEPARACION DE LIQUIDOS RIO GRANDE</t>
  </si>
  <si>
    <t>COBRO COSTOS DE PAPELERIA POR REGULARIZACION DE TRANSFERENCIA DEL EXTERIOR POR ORDEN DE CONSULADO GENERAL DE BOLIVIA EN SANTIAGO CHILE REF.: RECAUDACIONES GESTORÍA CONSULAR POR EL MES DE JULIO 2022 LIB. 00010011102 MIN.RELACIONES EXTERIORES - GESTORIA CONSULAR LEY Nº 3108</t>
  </si>
  <si>
    <t>COBRO COSTOS DE PAPELERIA SEGUN TRANSFERENCIA DEL EXTERIOR POR ORDEN DE COPA ENERGIA DISTRIBUIDORA DE GAS S.A. (SAO PAULO) REF.: CVR OF DIR PYMT INV 11862022 FECHA VALOR 1/09/2022 LIB. 00513062001 YPFB-OPERACIONES PLANTA DE SEPARACION DE LIQUIDOS RIO GRANDE</t>
  </si>
  <si>
    <t>'COBRO DE'||ÚTILES DE ESCRITORIO POR EL COMPROBANTE NRO. 1041386 DE LA FECHA, S/G. NOTA CITE YPFB/GAFC-1498/2022 DE FECHA 05/05/2022 (HRE-TGL-6925) ENVIADO POR YACIMIENTOS PETROLIFEROS FISCALES BOLIVIANOS. DÉBITO DE LA LIBRETA 00513022001 YPFB  OPERACIONES .</t>
  </si>
  <si>
    <t>||REGULARIZACIÓN DE NUESTRA OPERACIÓN NRO. 1040319 DE FECHA 17/08/2022 SEGÚN NOTA CITE: CAR/NAABOL/DNE/JNC N°0127/2022 DE FECHA 31/08/2022 (HRE-TSO-1950) (SECTOR PÚBLICO  SOBREVUELOS) ORIGINAL CURSA EN COMPROBANTE N°1041393. DÉBITO DE LA LIBRETA 00389012001 NAABOL-ADMINISTRACION, REPOSICIÓN ÚTILES DE ESCRITORIO.</t>
  </si>
  <si>
    <t>||REGULARIZACIÓN DE NUESTRA OPERACIÓN NRO. 1040742 DE FECHA 24/08/2022 SEGÚN NOTA CITE: CAR/NAABOL/DNE/JNC N°0127/2022 DE FECHA 31/08/2022 (HRE-TSO-1950) (SECTOR PÚBLICO  SOBREVUELOS) ORIGINAL CURSA EN COMPROBANTE N°1041393. DÉBITO DE LA LIBRETA 00389012001 NAABOL-ADMINISTRACION, REPOSICIÓN ÚTILES DE ESCRITORIO.</t>
  </si>
  <si>
    <t>||REGULARIZACION DE NUESTRA OPERACION NRO. 1039213 DE FECHA 4/8/2022 EN ATENCION A NOTA CITE CAR/NAABOL/DNE/JNC N° 0127/2022 DE FECHA 31/8/2022 (HRE-TSO-1950) ENVIADA POR NAVEGACION AEREA Y AEROPUERTOS BOLIVIANOS (SECTOR PUBLICO-SOBREVUELOS) DEBITO DE LA LIBRETA 00389012001 NAABOL-ADMINISTRACION, REPOSICIÓN ÚTILES DE ESCRITORIO.</t>
  </si>
  <si>
    <t>||REGULARIZACION DE NUESTRA OPERACION N° 1040578 DE FECHA 22/8/2022 EN ATENCION A NOTA CITE CAR/NAABOL/DNE/JNC N° 0127/2022 DE FECHA 31/8/2022 (HRE-TSO-1950) (OR. CURSA EN CBTE. 1041393) ENVIADA POR NAVEGACION AEREA Y AEROPUERTOS BOLIVIANOS (SECTOR PUBLICO-SOBREVUELOS) DEBITO DE LA LIBRETA 00389012001 NAABOL-ADMINISTRACION, REPOSICIÓN ÚTILES DE ESCRITORIO.</t>
  </si>
  <si>
    <t>||REGULARIZACION DE NUESTRA OPERACION N° 1040741 DE FECHA 24/8/2022 EN ATENCION A NOTA CITE CAR/NAABOL/DNE/JNC N° 0127/2022 DE FECHA 31/8/2022 (HRE-TSO-1950) (OR. CURSA EN CBTE. 1041393) ENVIADA POR NAVEGACION AEREA Y AEROPUERTOS BOLIVIANOS (SECTOR PUBLICO-SOBREVUELOS) DEBITO DE LA LIBRETA 00389012001 NAABOL-ADMINISTRACION, REPOSICIÓN ÚTILES DE ESCRITORIO.</t>
  </si>
  <si>
    <t>||REGULARIZACION DE NUESTRA OPERACION N° 1040957 DE FECHA 29/8/2022 EN ATENCION A NOTA CITE CAR/NAABOL/DNE/JNC N° 0127/2022 DE FECHA 31/8/2022 (HRE-TSO-1950) (OR. CURSA EN CBTE. 1041393) ENVIADA POR NAVEGACION AEREA Y AEROPUERTOS BOLIVIANOS (SECTOR PUBLICO-SOBREVUELOS) DEBITO DE LA LIBRETA 00389012001 NAABOL-ADMINISTRACION, REPOSICIÓN ÚTILES DE ESCRITORIO.</t>
  </si>
  <si>
    <t>||REG. DE NUESTRA OP. N°1040508 DE F.19/8/2022 S/G. NOTAS CITE CAR/NAABOL/DNE/JNC N°0127/2022 DE F.31/8/2022 (HRE-TSO-1950) (OR. CURSA EN CBTE.1041393) ENVIADA POR NAABOL Y CITE:DGAC/4122/2022 DE F.30/8/2022 (HRE-TSO-1935) ENVIADA POR DGAC (SECTOR PUBLICO-SOBREVUELOS) DEBITO DE LA LIBRETA 00389012001 NAABOL-ADMINISTRACION, REPOSICIÓN ÚTILES DE ESCRITORIO.</t>
  </si>
  <si>
    <t>||REG. DE NUESTRA OP. N°1040508 DE F.19/8/2022 S/G. NOTAS CITE:DGAC/4122/2022 DE F.30/8/2022 (HRE-TSO-1935), DGAC-10774/2022 DE F.31/3/2022 (HRE-TGL-5031) Y CAR/NAABOL/DNE/JNC N°0127/2022 DE F.31/8/2022 (HRE-TSO-1950) (OR. CURSA EN CBTE.1041393) (SECTOR PUBLICO-SOBREVUELOS) DEBITO DE LA LIBRETA 0117012001 DGAC, REPOSICIÓN DE ÚTILES DE ESCRITORIO</t>
  </si>
  <si>
    <t>||REGULARIZACIÓN DE NUESTRA OPERACIÓN N°1040618 DE FECHA 22/08/2022 SEGÚN NOTA CITE: CAR/NAABOL/DNE/JNC N°0127/2022 (ORIGINAL CURSA EN COMPROBANTE N°1041393) DE NAVEGACIÓN AÉREA Y AEROPUERTOS BOLIVIANOS (HRE-TSO-1950). DÉBITO DE LA LIBRETA 00389012001, REPOSICIÓN DE ÚTILES DE ESCRITORIO.</t>
  </si>
  <si>
    <t>||REGULARIZACIÓN DE NUESTRA OPERACIÓN N°1040640 DE FECHA 23/08/2022 SEGÚN NOTA CITE: CAR/NAABOL/DNE/JNC N°0127/2022 (ORIGINAL CURSA EN COMPROBANTE N°1041393) DE NAVEGACIÓN AÉREA Y AEROPUERTOS BOLIVIANOS (HRE-TSO-1950). DÉBITO DE LA LIBRETA 00389012001 NAABOL - ADMINISTRACIÓN, REPOSICIÓN DE ÚTILES DE ESCRITORIO.</t>
  </si>
  <si>
    <t>||TRANSFERENCIA DE FONDOS S/G. MENSAJES SWIFT NROS. 14611 Y 14610 DE LA FECHA, Y NOTA CITE: ADSIB - DE N° 129 DE FECHA 10/05/2016 (HRE-TGL-6924) (SECTOR PÚBLICO - SERVICIOS). DÉBITO DE LA LIBRETA 00119012001 ADSIB, REPOSICIÓN ÚTILES DE ESCRITORIO.</t>
  </si>
  <si>
    <t>00099021001 DEPOSITO DE EFECTIVO, DEPOSITANTE: ENRIQUE L. VELIZ GARCIA, CONCEPTO: POR INCURRIR EL COBRO DOBLE PERCEPCION DEL MES DE AGOSTO, CUENTA DE DEPOSITO: CUENTA UNICA DEL TESORO /DJBR.</t>
  </si>
  <si>
    <t>00099021001 DEPOSITO DE EFECTIVO, DEPOSITANTE: FRUTA BOLIVIANA - IPDSA, CONCEPTO: DEVOLUSION POR PAGO EN DEMASIA VIATICOS GESTION 20211 C-31 PREVENTIVO 2595, CUENTA DE DEPOSITO: CUENTA UNICA DEL TESORO</t>
  </si>
  <si>
    <t>00099021001 DEPOSITO DE EFECTIVO, DEPOSITANTE: FRUTA BOLIVIANA - IPDSA, CONCEPTO: DEVOLUSION POR PAGO EN DEMASIA VIATICOS GESTION 2021 C-31 PREVENTIVO 2519, CUENTA DE DEPOSITO: CUENTA UNICA DEL TESORO</t>
  </si>
  <si>
    <t>00099021001 DEPOSITO DE EFECTIVO, DEPOSITANTE: FRUTA BOLIVIANA - IPDSA, CONCEPTO: DEVOLUCION POR PAGO EN DEMASIA VIATICOS GESTION 2021 C-31 PREVENTIVO 2485, CUENTA DE DEPOSITO: CUENTA UNICA DEL TESORO</t>
  </si>
  <si>
    <t>00099021001 DEPOSITO DE EFECTIVO, DEPOSITANTE: JOSE ARIAS VIGABRIEL, CONCEPTO: DEVOLUCION DE FONDOS POR CONCEPTO DE VIAJE A LA CIUDAD DE ORURO, CUENTA DE DEPOSITO: CUENTA UNICA DEL TESORO /DJBR.</t>
  </si>
  <si>
    <t>00099021001 DEPOSITO DE EFECTIVO, DEPOSITANTE: JOSE IGNACIO CLAROS QUISPE, CONCEPTO: DEVOLUCION DE RECURSOS SALDO NO EJECUTADO DE 1 FIC, CUENTA DE DEPOSITO: CUENTA UNICA DEL TESORO</t>
  </si>
  <si>
    <t>00010011102 DEPOSITO DE EFECTIVO, DEPOSITANTE: HECTOR PAZ LUNA BUENO, CONCEPTO: REPOSICION POR GESTORIA CONSULAR LEY N°3108 AL MIN. REALCIONES EXTERIORES, CUENTA DE DEPOSITO: CUENTA UNICA DEL TESORO</t>
  </si>
  <si>
    <t>00099021001 DEPOSITO DE EFECTIVO, DEPOSITANTE: RICARDO CONDORI SARZU, CONCEPTO: DEVOLUCION POR DOBLE PERCEPCION, CUENTA DE DEPOSITO: CUENTA UNICA DEL TESORO</t>
  </si>
  <si>
    <t>00099021001 DEPOSITO DE EFECTIVO, DEPOSITANTE: GUIDO CASTILLO PACO, CONCEPTO: CONVENIO DOBLE PERCEPCION, CUENTA DE DEPOSITO: CUENTA UNICA DEL TESORO</t>
  </si>
  <si>
    <t>00099021001 DEPOSITO DE EFECTIVO, DEPOSITANTE: PROYECTO CAFE, CONCEPTO: DEVOLUCION POR PAGO EN DEMASIA VIATICOS GESTION 2021 C-31, PREVENTIVO N° 2213, CUENTA DE DEPOSITO: CUENTA UNICA DEL TESORO</t>
  </si>
  <si>
    <t>00099021001 DEPOSITO DE EFECTIVO, DEPOSITANTE: PROYECTO CACAO - IPD-SA, CONCEPTO: DEVOLUCIÓN POR PAGO EN DEMASIA VIATICOS GESTION 2021 PREVENTIVO N°2552, CUENTA DE DEPOSITO: CUENTA UNICA DEL TESORO</t>
  </si>
  <si>
    <t>00099021001 DEPOSITO DE EFECTIVO, DEPOSITANTE: PROYECTO FRUTA BOLIVIANA, CONCEPTO: DEVOLUCIÓN POR PAGO EN DEMASIA VIATICOS GESTION 2021-C-31 PREVENTIVO N°2418, CUENTA DE DEPOSITO: CUENTA UNICA DEL TESORO</t>
  </si>
  <si>
    <t>00099021001 DEPOSITO DE EFECTIVO, DEPOSITANTE: VICTOR JAVIER ARTEAGA VARGAS, CONCEPTO: DEVOLUCION POR: DOBLE PERCEPCION, CUENTA DE DEPOSITO: CUENTA UNICA DEL TESORO /DJBR.</t>
  </si>
  <si>
    <t>00046104203 DEPOSITO DE EFECTIVO, DEPOSITANTE: MARTHA EUFROSINA ADRIAN MEDINA, CONCEPTO: REVERSION DE FONDOS NO UTILIZADOS, CUENTA DE DEPOSITO: CUENTA UNICA DEL TESORO</t>
  </si>
  <si>
    <t>00099021001 DEPOSITO DE EFECTIVO, DEPOSITANTE: ERASMO QUISPE HUANCA, CONCEPTO: DEVOLUCION DE PAGO EN DEMASIA DE VIATICOS SEGUN NOTA NI/IPD-SA/DGE/0681-81-2022, CUENTA DE DEPOSITO: CUENTA UNICA DEL TESORO</t>
  </si>
  <si>
    <t>00132052001 DEPOSITO DE EFECTIVO, DEPOSITANTE: CARLOS OSINAGA ROMERO - EEPS, CONCEPTO: POR INCUMPLIMIENTO AL INSTRUCTIVO TRIBUTARIO, CUENTA DE DEPOSITO: CUENTA UNICA DEL TESORO</t>
  </si>
  <si>
    <t>00099021001 DEPOSITO DE EFECTIVO, DEPOSITANTE: SENASIR, CONCEPTO: COMPROMISO DEVOLUCION DE DEUDA, CUENTA DE DEPOSITO: CUENTA UNICA DEL TESORO</t>
  </si>
  <si>
    <t>00099021001 DEPOSITO DE EFECTIVO, DEPOSITANTE: MIGUEL ANGEL ZABALA, CONCEPTO: DEVOLUCION POR : DOBLE PERCEPCION, CUENTA DE DEPOSITO: CUENTA UNICA DEL TESORO /DJBR.</t>
  </si>
  <si>
    <t>00016011101 DEPOSITO DE EFECTIVO, DEPOSITANTE: MINISTERIO DE EDUCACION, CONCEPTO: GASTOS DE LIMPIEZA Y SERVICIOS DE ENERGIA ELECTRICA Y AGUA POTABLE DEL SALON "AVELINO SIÑANI", CUENTA DE DEPOSITO: CUENTA UNICA DEL TESORO</t>
  </si>
  <si>
    <t>00099021001 DEPOSITO DE EFECTIVO, DEPOSITANTE: MARIELA FABIOLA ARCE VELASCO, CONCEPTO: SALDOS DEVENGADOS, CUENTA DE DEPOSITO: CUENTA UNICA DEL TESORO</t>
  </si>
  <si>
    <t>00099021001 DEPOSITO DE EFECTIVO, DEPOSITANTE: LIDIA IMELDA ADUVIRI VALERO, CONCEPTO: DEVOLUCION POR PAGO DEMASIA VIATICOS GESTION 2021 PROYECTO FRUTAS, CUENTA DE DEPOSITO: CUENTA UNICA DEL TESORO</t>
  </si>
  <si>
    <t>00099021001 DEPOSITO DE EFECTIVO, DEPOSITANTE: HILARION CHUGAR CACERES, CONCEPTO: DEVOLUCION A PAGO EN DEMASIA DE LA PARTIDA 22210-VIATICOS POR VIAJES AL INTERIOR DEL PAIS, CUENTA DE DEPOSITO: CUENTA UNICA DEL TESORO /DJBR.</t>
  </si>
  <si>
    <t>00016011101 DEPOSITO DE EFECTIVO, DEPOSITANTE: JULIETA ASPIAZU CHOQUE, CONCEPTO: RESARCIMIENTO DE CURSO SUBVENCIONADO MINISTERIO DE EDUCACION, CUENTA DE DEPOSITO: CUENTA UNICA DEL TESORO</t>
  </si>
  <si>
    <t>00212012001 DEPOSITO DE EFECTIVO, DEPOSITANTE: JUANA CHURQUI HUARANCA, CONCEPTO: REPOCISION DE CREDENCIAL, CUENTA DE DEPOSITO: CUENTA UNICA DEL TESORO</t>
  </si>
  <si>
    <t>00086011109 DEPOSITO DE EFECTIVO, DEPOSITANTE: JOSE MAO FORONDA MONASTERIOS, CONCEPTO: DEVOLUCION DE CREDENCIAL MMAYA, CUENTA DE DEPOSITO: CUENTA UNICA DEL TESORO</t>
  </si>
  <si>
    <t>00099021001 DEPOSITO DE EFECTIVO, DEPOSITANTE: LIDIA IMELDA ADUVIRI VALERO, CONCEPTO: DEVOLUCION POR PAGO DEMASIA VIATICOS GESTIO 2021 PROYECTO FRUTAS, CUENTA DE DEPOSITO: CUENTA UNICA DEL TESORO</t>
  </si>
  <si>
    <t>00016011101 DEPOSITO DE EFECTIVO, DEPOSITANTE: VANESA JHANETH VALERIANO TICONA, CONCEPTO: DEVOLUCION DE CURSO NO REALIZADO, CUENTA DE DEPOSITO: CUENTA UNICA DEL TESORO</t>
  </si>
  <si>
    <t>00206012001 DEPOSITO DE EFECTIVO, DEPOSITANTE: INSTITUTO NACIONAL DE ESTADISTICA, CONCEPTO: DEPÓSITO POR VENTA DE LA OFICINA CENTRAL LA PAZ DE FECHA 31/08/2022, CUENTA DE DEPOSITO: CUENTA UNICA DEL TESORO</t>
  </si>
  <si>
    <t>00099021001 DEPOSITO DE EFECTIVO, DEPOSITANTE: PROYECTO FRUTAS, CONCEPTO: REVERSION POR CONCEPTO DE VIATICOS C-31 2320, 2514,2461, CUENTA DE DEPOSITO: CUENTA UNICA DEL TESORO</t>
  </si>
  <si>
    <t>00046171101 DEPOSITO DE EFECTIVO, DEPOSITANTE: MULTIPLY SRL, CONCEPTO: PAGO POR SANCION PECUNARIA FALTA DE REGENTE FARMACEUTICO DE ACUERDO A RA N°S/068, CUENTA DE DEPOSITO: CUENTA UNICA DEL TESORO</t>
  </si>
  <si>
    <t>00099021001 DEPOSITO DE EFECTIVO, DEPOSITANTE: GUILLERMO ELOY TICONIPA CONDE, CONCEPTO: DOBLE PERCEPCION, CUENTA DE DEPOSITO: CUENTA UNICA DEL TESORO</t>
  </si>
  <si>
    <t>00099021001 DEPOSITO DE EFECTIVO, DEPOSITANTE: PROYECTO FRUTAS, CONCEPTO: REVERSION POR CONCEPTO DE VIATICOS C-31 2278, CUENTA DE DEPOSITO: CUENTA UNICA DEL TESORO</t>
  </si>
  <si>
    <t>00099021001 DEPOSITO DE EFECTIVO, DEPOSITANTE: PROYECTO FRUTAS, CONCEPTO: REVERSION POR CONCEPTO DE VIATICOS C-31 2301,2483,2599, CUENTA DE DEPOSITO: CUENTA UNICA DEL TESORO</t>
  </si>
  <si>
    <t>00099021001 DEPOSITO DE EFECTIVO, DEPOSITANTE: PROYECTO FRUTAS, CONCEPTO: REVERSION POR CONCEPTO DE VIATICOS C-31 2199,2533, CUENTA DE DEPOSITO: CUENTA UNICA DEL TESORO</t>
  </si>
  <si>
    <t>00378012002 DEPOSITO DE EFECTIVO, DEPOSITANTE: ALEJANDRO F. AMARU CUSI - SENATEX, CONCEPTO: DEVOLUCION PREVENTIVO N°756 SALDO NO EJECUTADO AL C31 -167, CUENTA DE DEPOSITO: CUENTA UNICA DEL TESORO</t>
  </si>
  <si>
    <t>00290012001 DEP.DE CHEQ.AJENOS,RET.DE CAM.,CONCEPTO: DEPÓSITO POR CONCEPTO DE GASTOS TRAMITE 8241469,DEP.: SERVICIO DE IMPUESTOS NACIONALES , PROCEDENCIA: BANCO UNION S.A., CHEQUE: 6727, FECHA DE EMISION:30/08/2022</t>
  </si>
  <si>
    <t>COBRO COSTOS DE PAPELERIA SEGUN TRANSFERENCIA DEL EXTERIOR POR ORDEN DE GAS TOTAL S.A., FECHA VALOR 1/9/2022 LIB. 00513062001 YPFB-OPERACIONES PLANTA DE SEPARACION DE LIQUIDOS RIO GRANDE</t>
  </si>
  <si>
    <t>COBRO COSTOS DE PAPELERIA SEGUN TRANSFERENCIA DEL EXTERIOR POR ORDEN DE OLEODUCTO SUR DEL PERU S.A.C. FECHA VALOR 2/9/2022 LIB. 00513062001 YPFB-OPERACIONES PLANTA DE SEPARACION DE LIQUIDOS RIO GRANDE</t>
  </si>
  <si>
    <t>COBRO COSTOS DE PAPELERIA SEGUN TRANSFERENCIA DEL EXTERIOR POR ORDEN DE SOLGAS SA (LIMA PERU) REF.: CRED 550 2076516 FECHA VALOR 1/9/2022 LIB. 00513062001 YPFB-OPERACIONES PLANTA DE SEPARACION DE LIQUIDOS RIO GRANDE</t>
  </si>
  <si>
    <t>NUMERO DE LIBRETA CUT: 00283012001 OPERACIÓN E18 TRANSFERENCIA DEL SISTEMA FINANCIERO POR CUENTA DE TERCEROS A LA CUT SOL. ESC. ALMACENERA BOLIVIANA S.A.</t>
  </si>
  <si>
    <t>A:00099021001 TRANSFERENCIA DE RECUPERACIONES SEGÚN NOTA GEF-LCR-HVI-0932-NOT/22 POR CONCEPTO DE PAGO DE CAPITAL E INTERES DE ACUERDO A CONTRATO DE FIDEICOMISO “PROYECTOS DE INVERSION PUBLICA” CORRESPONDIENTE AL GAM TARVITA.</t>
  </si>
  <si>
    <t>A:00099021001 TRANSFERENCIA DE RECUPERACIONES SEGÚN NOTA GEF-LCR-JSZ-1017-NOT/22 POR CONCEPTO DE PAGO DE CAPITAL E INTERES DE ACUERDO A CONTRATO DE FIDEICOMISO “PROYECTOS DE INVERSION PUBLICA” CORRESPONDIENTE AL GAD POTOSI.</t>
  </si>
  <si>
    <t>A:00099021001 TRANSFERENCIA DE RECUPERACIONES SEGÚN NOTA GEF-LCR-JSZ-1019-NOT/22 POR CONCEPTO DE PAGO DE CAPITAL E INTERES DE ACUERDO A CONTRATO DE FIDEICOMISO “PROYECTOS DE INVERSION PUBLICA” CORRESPONDIENTE AL GAD SANTA CRUZ.</t>
  </si>
  <si>
    <t>A:00099021001 TRANSFERENCIA DE RECUPERACIONES SEGÚN NOTA GEF-LCR-JSZ-1019-NOT/22 POR CONCEPTO DE PAGO DE INTERES DE ACUERDO A CONTRATO DE FIDEICOMISO “PROYECTOS DE INVERSION PUBLICA” CORRESPONDIENTE AL GAIOC SALINAS.</t>
  </si>
  <si>
    <t>A:00099021001 TRANSFERENCIA DE RECUPERACIONES SEGÚN NOTA GEF-LCR-HVI-0932-NOT/22 POR CONCEPTO DE PAGO DE INTERES DE ACUERDO A CONTRATO DE FIDEICOMISO “PROYECTOS DE INVERSION PUBLICA” CORRESPONDIENTE AL GAM VILLA CHARCAS.</t>
  </si>
  <si>
    <t>A:00099021001 TRANSFERENCIA DE RECUPERACIONES SEGÚN NOTA GEF-LCR-HVI-0932-NOT/22 POR CONCEPTO DE PAGO DE CAPITAL E INTERES DE ACUERDO A CONTRATO DE FIDEICOMISO “PROYECTOS DE INVERSION PUBLICA” CORRESPONDIENTE AL GAM MAPIRI.</t>
  </si>
  <si>
    <t>A:00099021001 TRANSFERENCIA DE RECUPERACIONES SEGÚN NOTA GEF-LCR-HVI-0932-NOT/22 POR CONCEPTO DE PAGO DE CAPITAL E INTERES DE ACUERDO A CONTRATO DE FIDEICOMISO “PROYECTOS DE INVERSION PUBLICA” CORRESPONDIENTE AL GAM COBIJA.</t>
  </si>
  <si>
    <t>A:00099021001 TRANSFERENCIA DE RECUPERACIONES SEGÚN NOTA GEF-LCR-HVI-0932-NOT/22 POR CONCEPTO DE PAGO DE CAPITAL E INTERES DE ACUERDO A CONTRATO DE FIDEICOMISO “PROYECTOS DE INVERSION PUBLICA” CORRESPONDIENTE AL GAM ANZALDO.</t>
  </si>
  <si>
    <t>A:00099021001 TRANSFERENCIA DE RECUPERACIONES SEGÚN NOTA GEF-LCR-HVI-0932-NOT/22 POR CONCEPTO DE PAGO DE INTERES DE ACUERDO A CONTRATO DE FIDEICOMISO “PROYECTOS DE INVERSION PUBLICA” CORRESPONDIENTE AL GAM ANZALDO.</t>
  </si>
  <si>
    <t>A:00099021001 TRANSFERENCIA DE RECUPERACIONES SEGÚN NOTA GEF-LCR-JSZ-1017-NOT/22 POR CONCEPTO DE PAGO DE INTERES DE ACUERDO A CONTRATO DE FIDEICOMISO “PROYECTOS DE INVERSION PUBLICA” CORRESPONDIENTE AL GAM CULPINA.</t>
  </si>
  <si>
    <t>A:00099021001 TRANSFERENCIA DE RECUPERACIONES SEGÚN NOTA GEF-LCR-HVI-0932-NOT/22 POR CONCEPTO DE PAGO DE INTERES DE ACUERDO A CONTRATO DE FIDEICOMISO “PROYECTOS DE INVERSION PUBLICA” CORRESPONDIENTE AL GAM VINTO.</t>
  </si>
  <si>
    <t>A:00099021001 TRANSFERENCIA DE RECUPERACIONES SEGÚN NOTA GEF-LCR-HVI-0932-NOT/22 POR CONCEPTO DE PAGO DE CAPITAL E INTERES DE ACUERDO A CONTRATO DE FIDEICOMISO “PROYECTOS DE INVERSION PUBLICA” CORRESPONDIENTE AL GAM EL VILLAR.</t>
  </si>
  <si>
    <t>A:00099021001 TRANSFERENCIA DE RECUPERACIONES SEGÚN NOTA GEF-LCR-JSZ-1017-NOT/22 POR CONCEPTO DE PAGO DE INTERES DE ACUERDO A CONTRATO DE FIDEICOMISO “PROYECTOS DE INVERSION PUBLICA” CORRESPONDIENTE AL GAD ORURO.</t>
  </si>
  <si>
    <t>A:00099021001 TRANSFERENCIA DE RECUPERACIONES SEGÚN NOTA GEF-LCR-HVI-0932-NOT/22 POR CONCEPTO DE PAGO DE CAPITAL E INTERES DE ACUERDO A CONTRATO DE FIDEICOMISO “PROYECTOS DE INVERSION PUBLICA” CORRESPONDIENTE AL GAM PUERTO RICO.</t>
  </si>
  <si>
    <t>A:00099021001 TRANSFERENCIA DE RECUPERACIONES SEGÚN NOTA GEF-LCR-HVI-0932-NOT/22 POR CONCEPTO DE PAGO DE CAPITAL E INTERES DE ACUERDO A CONTRATO DE FIDEICOMISO “PROYECTOS DE INVERSION PUBLICA” CORRESPONDIENTE AL GAM VILLA TUNARI.</t>
  </si>
  <si>
    <t>A:00099021001 TRANSFERENCIA DE RECUPERACIONES SEGÚN NOTA GEF-LCR-HVI-0932-NOT/22 POR CONCEPTO DE PAGO DE CAPITAL E INTERES DE ACUERDO A CONTRATO DE FIDEICOMISO “PROYECTOS DE INVERSION PUBLICA” CORRESPONDIENTE AL GAM CHUMA.</t>
  </si>
  <si>
    <t>A:00099021001 TRANSFERENCIA DE RECUPERACIONES SEGÚN NOTA GEF-LCR-HVI-0932-NOT/22 POR CONCEPTO DE PAGO DE INTERES DE ACUERDO A CONTRATO DE FIDEICOMISO “PROYECTOS DE INVERSION PUBLICA” CORRESPONDIENTE AL GAM PAZÑA.</t>
  </si>
  <si>
    <t>A:00099021001 TRANSFERENCIA DE RECUPERACIONES SEGÚN NOTA GEF-LCR-HVI-0932-NOT/22 POR CONCEPTO DE PAGO DE CAPITAL E INTERES DE ACUERDO A CONTRATO DE FIDEICOMISO “PROYECTOS DE INVERSION PUBLICA” CORRESPONDIENTE AL GAM PADCAYA.</t>
  </si>
  <si>
    <t>A:00099021001 TRANSFERENCIA DE RECUPERACIONES SEGÚN NOTA GEF-LCR-HVI-0932-NOT/22 POR CONCEPTO DE PAGO DE INTERES DE ACUERDO A CONTRATO DE FIDEICOMISO “PROYECTOS DE INVERSION PUBLICA” CORRESPONDIENTE AL GAM SIPE SIPE.</t>
  </si>
  <si>
    <t>A:00099021001 TRANSFERENCIA DE RECUPERACIONES SEGÚN NOTA GEF-LCR-HVI-0932-NOT/22 POR CONCEPTO DE PAGO DE CAPITAL E INTERES DE ACUERDO A CONTRATO DE FIDEICOMISO “PROYECTOS DE INVERSION PUBLICA” CORRESPONDIENTE AL GAM POJO.</t>
  </si>
  <si>
    <t>A:00099021001 TRANSFERENCIA DE RECUPERACIONES SEGÚN NOTA GEF-LCR-JSZ-0993-NOT/22 POR CONCEPTO DE PAGO DE CAPITAL E INTERES DE ACUERDO A CONTRATO DE FIDEICOMISO “PROYECTOS DE INVERSION PUBLICA” CORRESPONDIENTE AL GAM INCAHUASI.</t>
  </si>
  <si>
    <t>A:00099021001 TRANSFERENCIA DE RECUPERACIONES SEGÚN NOTA GEF-LCR-HVI-0932-NOT/22 POR CONCEPTO DE PAGO DE CAPITAL E INTERES DE ACUERDO A CONTRATO DE FIDEICOMISO “PROYECTOS DE INVERSION PUBLICA” CORRESPONDIENTE AL GAM SICAYA.</t>
  </si>
  <si>
    <t>A:00099021001 TRANSFERENCIA DE RECUPERACIONES SEGÚN NOTA GEF-LCR-HVI-0932-NOT/22 POR CONCEPTO DE PAGO DE CAPITAL E INTERES DE ACUERDO A CONTRATO DE FIDEICOMISO “PROYECTOS DE INVERSION PUBLICA” CORRESPONDIENTE AL GAM TARABUCO.</t>
  </si>
  <si>
    <t>A:00099021001 TRANSFERENCIA DE RECUPERACIONES SEGÚN NOTA GEF-LCR-HVI-0932-NOT/22 POR CONCEPTO DE PAGO DE CAPITAL E INTERES DE ACUERDO A CONTRATO DE FIDEICOMISO “PROYECTOS DE INVERSION PUBLICA” CORRESPONDIENTE AL GAM IRUPANA (VILLA DE LANZA).</t>
  </si>
  <si>
    <t>A:00099021001 TRANSFERENCIA DE RECUPERACIONES SEGÚN NOTA GEF-LCR-HVI-0932-NOT/22 POR CONCEPTO DE PAGO DE CAPITAL E INTERES DE ACUERDO A CONTRATO DE FIDEICOMISO “PROYECTOS DE INVERSION PUBLICA” CORRESPONDIENTE AL GAM AIQUILE.</t>
  </si>
  <si>
    <t>A:00099021001 TRANSFERENCIA DE RECUPERACIONES SEGÚN NOTA GEF-LCR-HVI-0932-NOT/22 POR CONCEPTO DE PAGO DE INTERES DE ACUERDO A CONTRATO DE FIDEICOMISO “PROYECTOS DE INVERSION PUBLICA” CORRESPONDIENTE AL GAM CARABUCO.</t>
  </si>
  <si>
    <t>A:00099021001 TRANSFERENCIA DE RECUPERACIONES SEGÚN NOTA GEF-LCR-HVI-0932-NOT/22 POR CONCEPTO DE PAGO DE CAPITAL E INTERES DE ACUERDO A CONTRATO DE FIDEICOMISO “PROYECTOS DE INVERSION PUBLICA” CORRESPONDIENTE AL GAM CLIZA.</t>
  </si>
  <si>
    <t>A:00099021001 TRANSFERENCIA DE RECUPERACIONES SEGÚN NOTA GEF-LCR-HVI-0932-NOT/22 POR CONCEPTO DE PAGO DE CAPITAL E INTERES DE ACUERDO A CONTRATO DE FIDEICOMISO “PROYECTOS DE INVERSION PUBLICA” CORRESPONDIENTE AL GAM VILLA VACA GUZMAN (MUYUPAMPA).</t>
  </si>
  <si>
    <t>A:00099021001 TRANSFERENCIA DE RECUPERACIONES SEGÚN NOTA GEF-LCR-HVI-0932-NOT/22 POR CONCEPTO DE PAGO DE CAPITAL E INTERES DE ACUERDO A CONTRATO DE FIDEICOMISO “PROYECTOS DE INVERSION PUBLICA” CORRESPONDIENTE AL GAM BELEN DE ANDAMARCA.</t>
  </si>
  <si>
    <t>A:00099021001 TRANSFERENCIA DE RECUPERACIONES SEGÚN NOTA GEF-LCR-HVI-0932-NOT/22 POR CONCEPTO DE PAGO DE CAPITAL E INTERES DE ACUERDO A CONTRATO DE FIDEICOMISO “PROYECTOS DE INVERSION PUBLICA” CORRESPONDIENTE AL GAM BELLA FLOR.</t>
  </si>
  <si>
    <t>A:00099021001 TRANSFERENCIA DE RECUPERACIONES SEGÚN NOTA GEF-LCR-HVI-0932-NOT/22 POR CONCEPTO DE PAGO DE CAPITAL E INTERES DE ACUERDO A CONTRATO DE FIDEICOMISO “PROYECTOS DE INVERSION PUBLICA” CORRESPONDIENTE AL GAM COCAPATA.</t>
  </si>
  <si>
    <t>A:00099021001 TRANSFERENCIA DE RECUPERACIONES SEGÚN NOTA GEF-LCR-HVI-0932-NOT/22 POR CONCEPTO DE PAGO DE CAPITAL E INTERES DE ACUERDO A CONTRATO DE FIDEICOMISO “PROYECTOS DE INVERSION PUBLICA” CORRESPONDIENTE AL GAM CORQUE.</t>
  </si>
  <si>
    <t>A:00099021001 TRANSFERENCIA DE RECUPERACIONES SEGÚN NOTA GEF-LCR-HVI-0932-NOT/22 POR CONCEPTO DE PAGO DE CAPITAL E INTERES DE ACUERDO A CONTRATO DE FIDEICOMISO “PROYECTOS DE INVERSION PUBLICA” CORRESPONDIENTE AL GAM EL ALTO.</t>
  </si>
  <si>
    <t>A:00099021001 TRANSFERENCIA DE RECUPERACIONES SEGÚN NOTA GEF-LCR-HVI-0932-NOT/22 POR CONCEPTO DE PAGO DE CAPITAL E INTERES DE ACUERDO A CONTRATO DE FIDEICOMISO “PROYECTOS DE INVERSION PUBLICA” CORRESPONDIENTE AL GAM LURIBAY.</t>
  </si>
  <si>
    <t>A:00099021001 TRANSFERENCIA DE RECUPERACIONES SEGÚN NOTA GEF-LCR-HVI-0932-NOT/22 POR CONCEPTO DE PAGO DE INTERES DE ACUERDO A CONTRATO DE FIDEICOMISO “PROYECTOS DE INVERSION PUBLICA” CORRESPONDIENTE AL GAM YANACACHI.</t>
  </si>
  <si>
    <t>COBRO COSTOS DE PAPELERIA SEGUN TRANSFERENCIA DEL EXTERIOR POR ORDEN DE CONSULADO GENERAL DE BOLIVIA EN SAN PABLO BRASIL REF.: RECAUDACIONES GESTORÍA CONSULAR POR EL MES DE JULIO 2022 LIB. 00010011102 MIN.RELACIONES EXTERIORES - GESTORIA CONSULAR LEY Nº 3108</t>
  </si>
  <si>
    <t>TRANSFERENCIA RECIBIDA DEL EXTERIOR SEGÚN MENSAJES SWIFT Nos. 14650-14649 (REM.EXT.) DE FECHA 02-09-2022 POR DESEMBOLSO DE CAF PRÉSTAMO CFA010546 PROGRAMA MIAGUA V LIBRETA N° 00287102001 FPS-RECURSOS PROPIOS REF.: UTILES DE ESCRITORIO</t>
  </si>
  <si>
    <t>COBRO COSTOS DE PAPELERIA SEGUN TRANSFERENCIA DEL EXTERIOR POR ORDEN DE EMBAJADA DE BOLIVIA EN TOKIO-JAPON, FECHA VALOR 2/9/2022, REF.:GESTORIA CONSULAR POR AGOSTO 2022. LIB. 00010011102 MIN.RELACIONES EXTERIORES - GESTORIA CONSULAR LEY Nº 3108</t>
  </si>
  <si>
    <t>||TRANSFERENCIA DE FONDOS S/G. MENSAJES SWIFT NROS. 14628 Y 14624 DE LA FECHA, Y NOTA CITE: DGAC-10774/2022 DE FECHA 31/03/2022 (HRE-TGL-5031). (SECTOR PÚBLICO - SOBREVUELOS). DÉBITO DE LA LIBRETA 00117012001 DGAC, REPOSICIÓN ÚTILES DE ESCRITORIO.</t>
  </si>
  <si>
    <t>'COBRO DE'||UTILES DE ESCRITORIO POR EL COMPROBANTE NRO. 1041505 DE LA FECHA, S/G.NOTA YPFB/GAFC-1498/2022 DE FECHA 5/5/2022 ENVIADO POR YACIMIENTOS PETROLIFEROS FISCALES BOLIVIANOS. (SECTOR PÚBLICO-EXPORTACIONES). DÉBITO DE LA LIBRETA 00513022001 YPFB-OPERACIONES</t>
  </si>
  <si>
    <t>||TRANSFERENCIA DE FONDOS S/G MENSAJE SWIFT NRO.14667 DE LA FECHA Y NOTA CITE DGAC/10774/2022 DE F.31.03.2022 (HRE-TGL-5031) DE LA DIRECCION GENERAL DE AERONAUTICA CIVIL (SECTOR PÚBLICO- SOBREVUELOS). DEBITO DE LA LIBRETA 0117012001 DGAC, REPOSICIÓN DE ÚTILES DE ESCRITORIO.</t>
  </si>
  <si>
    <t>'COBRO DE'||ÚTILES DE ESCRITORIO POR EL COMPROBANTE NRO. 1041516 DE LA FECHA, S/G. NOTA CITE YPFB/GAFC-1498/2022 DE FECHA 05/05/2022 (HRE-TGL-6925) ENVIADO POR YACIMIENTOS PETROLIFEROS FISCALES BOLIVIANOS. DÉBITO DE LA LIBRETA 00513022001 YPFB  OPERACIONES .</t>
  </si>
  <si>
    <t>'COBRO DE'||UTILES DE ESCRITORIO POR EL COMPROBANTE N° 1041518 S/G. NOTA CITE YPFB/GAFC-1498/2022 DE FECHA 5/5/2022 (HRE-TGL-6925) ENVIADO POR YACIMIENTOS PETROLIFEROS FISCALES BOLIVIANOS. (SECTOR PÚBLICO-EXPORTACIONES). DÉBITO DE LA LIBRETA 00513022001 YPFB-OPERACIONES</t>
  </si>
  <si>
    <t>||TRANSFERENCIA DE FONDOS SEGÚN MENSAJES SWIFT N°14648 Y 14647 DE LA FECHA Y NOTA CITE ADSIB-DE N°129 DE FECHA 10.05.2016 DE LA AGENCIA PARA EL DESARROLLO DE LA SOCIEDAD DE LA INFORMACIÓN EN BOLIVIA (HRE-TGL-6924). (SECTOR PÚBLICO-SERVICIOS). DÉBITO DE LA LIBRETA 00119012001 ADSIB, REPOSICIÓN DE ÚTILES DE ESCRITORIO.</t>
  </si>
  <si>
    <t>||TRANSFERENCIA DE FONDOS S/G MENSAJE SWIFT NRO. 14694 Y NOTA ENVIADA POR NAVEGACION AEREA Y AEROPUERTOS BOLIVIANOS CITE NAABOL-DNAF/N°0112/2022 DE F.30.03.2022. (HRE-TGL-4950) (SECTOR PÚBLICO- SOBREVUELOS). DEBITO DE LA LIB. 00389012001 NAABOL- ADMINISTRACIÓN , REPOSICIÓN DE ÚTILES DE ESCRITORIO</t>
  </si>
  <si>
    <t>||TRANSFERENCIA DE FONDOS S/G MENSAJE SWIFT NRO. 14693 Y NOTA ENVIADA POR NAVEGACION AEREA Y AEROPUERTOS BOLIVIANOS CITE NAABOL-DNAF/N°0112/2022 DE F.30.03.2022. (HRE-TGL-4950) (SECTOR PÚBLICO- SOBREVUELOS). DEBITO DE LA LIB. 00389012001 NAABOL- ADMINISTRACIÓN , REPOSICIÓN DE ÚTILES DE ESCRITORIO</t>
  </si>
  <si>
    <t>||TRANSFERENCIA DE FONDOS S/G MENSAJE SWIFT NRO. 14668 Y NOTA CITE: NAABOL-DNAF/N°0112/2022 DE FECHA 30/03/2022 (HRE-TGL-4950) (SECTOR PÚBLICO-SOBREVUELOS). DEBITO DE LA LIBRETA 00389012001 NAABOL- ADMINISTRACION CENTRAL, REPOSICION ÚTILES DE ESCRITORIO.</t>
  </si>
  <si>
    <t>COBRO COSTOS DE PAPELERIA SEGUN TRANSFERENCIA DEL EXTERIOR POR ORDEN DE COPA ENERGIA DISTRIBUIDORA DE GAS S.A. (SAO PAULO) REF.: CVR OF DIR PYMT CRED INV 87 88 89 90 FECHA VALOR 2/09/2022 LIB. 00513062001 YPFB-OPERACIONES PLANTA DE SEPARACION DE LIQUIDOS RIO GRANDE</t>
  </si>
  <si>
    <t>00099021001 DEPOSITO DE EFECTIVO, DEPOSITANTE: MARIA EUGENIA NERY MARCONI RODRIGUEZ, CONCEPTO: DEVOLUCION AL SENASIR, CUENTA DE DEPOSITO: CUENTA UNICA DEL TESORO</t>
  </si>
  <si>
    <t>00016018001 DEPOSITO DE EFECTIVO, DEPOSITANTE: MINISTERIO DE EDUCACION, CONCEPTO: DEVOLUCION DE PASAJES, CUENTA DE DEPOSITO: CUENTA UNICA DEL TESORO</t>
  </si>
  <si>
    <t>00099021001 DEPOSITO DE EFECTIVO, DEPOSITANTE: JORGE NINA BERNAL, CONCEPTO: DEVOLUCION POR DOBLE PERCEPCION DE ACUERDO A CONVENIO DE PAGO N° 004/2021 - SENASIR, CUENTA DE DEPOSITO: CUENTA UNICA DEL TESORO</t>
  </si>
  <si>
    <t>00590012001 DEPOSITO DE EFECTIVO, DEPOSITANTE: CARLOS EDUARDO SORUCO ZEGADA, CONCEPTO: DEVOLUCION DE SALARIO ENERO 2020, CUENTA DE DEPOSITO: CUENTA UNICA DEL TESORO</t>
  </si>
  <si>
    <t>00099021001 DEPOSITO DE EFECTIVO, DEPOSITANTE: GROVER ANTONIO FLORES ARANIBAR, CONCEPTO: CONVENIO DOBLE PERCEPCION - SENASIR, CUENTA DE DEPOSITO: CUENTA UNICA DEL TESORO</t>
  </si>
  <si>
    <t>00249012001 DEPOSITO DE EFECTIVO, DEPOSITANTE: MAURICIO JORGE LOPEZ MENDIZABAL, CONCEPTO: DEVOLUCION POR EL EXCEDENTE EN EL PAGO DEL SALARIO POR EL MES DE MAYO, CUENTA DE DEPOSITO: CUENTA UNICA DEL TESORO</t>
  </si>
  <si>
    <t>00046171101 DEPOSITO DE EFECTIVO, DEPOSITANTE: LABORATORIOS VITA S.A., CONCEPTO: MULTA POR INCUMPLIMIENTO DE DEBERES SEGUN NOTA DE COBRANZA CITE N° MSYD/AGEMED/ADAJ/CE/97/2022, CUENTA DE DEPOSITO: CUENTA UNICA DEL TESORO</t>
  </si>
  <si>
    <t>00099021001 DEPOSITO DE EFECTIVO, DEPOSITANTE: HENRY DAVID MERCADO GEMIO, CONCEPTO: DEVOLUCION POR DOBLE PERCEPCION, CUENTA DE DEPOSITO: CUENTA UNICA DEL TESORO /DJBR.</t>
  </si>
  <si>
    <t>00099021001 DEPOSITO DE EFECTIVO, DEPOSITANTE: URSINA MANUELO CORNEJO, CONCEPTO: DEVOLUCION COBRO INDEBIDO POR INCONSISTENCIA DE COTIZACIONES - SENASIR, CUENTA DE DEPOSITO: CUENTA UNICA DEL TESORO</t>
  </si>
  <si>
    <t>00099021001 DEPOSITO DE EFECTIVO, DEPOSITANTE: FLORA RODRIGUEZ SIRPA, CONCEPTO: DEVOLUCION POR COBRO INDEBIDO, CUENTA DE DEPOSITO: CUENTA UNICA DEL TESORO</t>
  </si>
  <si>
    <t>00099021001 DEPOSITO DE EFECTIVO, DEPOSITANTE: MAURO MARCELO ANTEQUERA EGUEZ, CONCEPTO: SEXTO DEPÓSITO DEVOLUCION POR COMPRA DE 10 AROS, DE ACUERDO AL PRCESO DE CONTRATACION SENAPE, CUENTA DE DEPOSITO: CUENTA UNICA DEL TESORO</t>
  </si>
  <si>
    <t>00206012001 DEPOSITO DE EFECTIVO, DEPOSITANTE: INSTITUTO NACIONAL DE ESTADISTICA, CONCEPTO: DEPÓSITO POR VENTA DE LA OFICINA CENTRAL LA PAZ, DE FECHA 02/09/2022, CUENTA DE DEPOSITO: CUENTA UNICA DEL TESORO</t>
  </si>
  <si>
    <t>00099021001 DEPOSITO DE EFECTIVO, DEPOSITANTE: MINISTERIO PUBLICO, CONCEPTO: DEVOLUCION DE PAGO EXCEDENTE DEL SR ADALID YANIQUEZ, CUENTA DE DEPOSITO: CUENTA UNICA DEL TESORO</t>
  </si>
  <si>
    <t>00291012002 DEPOSITO DE EFECTIVO, DEPOSITANTE: CA INGENIERIA 2017 FELIX CHOQUEVILCA ROCHA, CONCEPTO: PAGO MULTAS PROYECTO "ESTUDIO DE SOLUCIONES, PARA EL MEJORAMIENTO DE SUELOS EN BOLIVIA", CUENTA DE DEPOSITO: CUENTA UNICA DEL TESORO</t>
  </si>
  <si>
    <t>00099021001 DEPOSITO DE EFECTIVO, DEPOSITANTE: GARY VILLARROEL CHUQUIMIA, CONCEPTO: DEVOLUCION A SENASIR, CUENTA DE DEPOSITO: CUENTA UNICA DEL TESORO</t>
  </si>
  <si>
    <t>00099021001 DEPOSITO DE EFECTIVO, DEPOSITANTE: SEGUNDINO HUGO MAMANI TIÑINI, CONCEPTO: COMPROMISO DE DEVOLUCION DE DEUDA - SEGUNDINO HUGO MAMANI TIÑINI, CUENTA DE DEPOSITO: CUENTA UNICA DEL TESORO</t>
  </si>
  <si>
    <t>00099021001 DEPOSITO DE EFECTIVO, DEPOSITANTE: FRUTA BOLIVIANA, CONCEPTO: DEVOLUCION POR PAGO EN DEMASIA VIATICOS GESTION 2021 C-31 PREVENTIVO 2259, CUENTA DE DEPOSITO: CUENTA UNICA DEL TESORO</t>
  </si>
  <si>
    <t>00099021001 DEPOSITO DE EFECTIVO, DEPOSITANTE: LINO RAUL RAMOS MAMANI, CONCEPTO: DEVOLUCION POR DOBLE PERCEPCION, CUENTA DE DEPOSITO: CUENTA UNICA DEL TESORO /DJBR.</t>
  </si>
  <si>
    <t>00099021001 DEPOSITO DE EFECTIVO, DEPOSITANTE: JOSE ANTONIO QUIROZ VERA, CONCEPTO: COMPROMISO DE DEVOLUCION DE DEUDA, CUENTA DE DEPOSITO: CUENTA UNICA DEL TESORO</t>
  </si>
  <si>
    <t>00099021001 DEPOSITO DE EFECTIVO, DEPOSITANTE: PAULINO VINO MACHICADO, CONCEPTO: COMPROMISO DE DEVOLUCION DE DEUDA, CUENTA DE DEPOSITO: CUENTA UNICA DEL TESORO</t>
  </si>
  <si>
    <t>00046171101 DEPOSITO DE EFECTIVO, DEPOSITANTE: INTERMEDICAL SRL, CONCEPTO: SANCION POR INCUMPLIMIENTO A LA NORMA GESTION 2022, CUENTA DE DEPOSITO: CUENTA UNICA DEL TESORO</t>
  </si>
  <si>
    <t>00132042003 DEPOSITO DE EFECTIVO, DEPOSITANTE: EEPAF, CONCEPTO: DEVOLUCION DE RECURSOS NO EJECUTADOS FONDOS EN AVANCE FAVIOLA FLORES, CUENTA DE DEPOSITO: CUENTA UNICA DEL TESORO</t>
  </si>
  <si>
    <t>00099021001 DEPOSITO DE EFECTIVO, DEPOSITANTE: MARIA EUGENIA CABALLERO MOGRO, CONCEPTO: DEVOLUCION DE RETROACTIVO, CUENTA DE DEPOSITO: CUENTA UNICA DEL TESORO</t>
  </si>
  <si>
    <t>00099021001 DEPOSITO DE EFECTIVO, DEPOSITANTE: ELIZABETH GISELA CAMPOS SARAVIA, CONCEPTO: DOBLE PERCEPCION, CUENTA DE DEPOSITO: CUENTA UNICA DEL TESORO</t>
  </si>
  <si>
    <t>00155012002 DEP.DE CHEQ.AJENOS,RET.DE CAM.,CONCEPTO: TRANSFERENCIA DE RECURSOS POR SANCION DISCIPLINARIA DE JUANA RUTH MAMANI JARRO Y LUCIO CANAZA SACACA,DEP.: DIRECCION DEL NOTARIADO PLURINACIONAL</t>
  </si>
  <si>
    <t>00513212001 DEP.DE CHEQ.AJENOS,RET.DE CAM.,CONCEPTO: REVERSION DE FONDOS,DEP.: Y.P.F.B. , PROCEDENCIA: BANCO UNION S.A., CHEQUE: 402, FECHA DE EMISION:02/09/2022</t>
  </si>
  <si>
    <t>00041044201 DEP.DE CHEQ.AJENOS,RET.DE CAM.,CONCEPTO: DEVOLUCION DE RECURSOS DE LA ASOCIACION AGROPECUARIA APICOLA Y GANADERA DE SAPIRANGUE,DEP.: PRO BOLIVIA , PROCEDENCIA: BANCO UNION S.A., CHEQUE: 574, FECHA DE EMISION:01/09/2022</t>
  </si>
  <si>
    <t>00099021001 DEP.DE CHEQ.AJENOS,RET.DE CAM.,CONCEPTO: DEVOLUCION DE CC NO COBRADA MAYO 2022,DEP.: LA VITALICIA SEGUROS Y REASEGUROS DE VIDA SA , PROCEDENCIA: BANCO BISA S.A., CHEQUE: 80152, FECHA DE EMISION:05/09/2022</t>
  </si>
  <si>
    <t>00016018001 DEP.DE CHEQ.AJENOS,RET.DE CAM.,CONCEPTO: DEPÓSITO UNICEF FASE,DEP.: MINISTERIO DE EDUCACION , PROCEDENCIA: BANCO UNION S.A., CHEQUE: 285, FECHA DE EMISION:02/09/2022</t>
  </si>
  <si>
    <t>00587012012 DEP.DE CHEQ.AJENOS,RET.DE CAM.,CONCEPTO: PAGO PLANILLAS DE AVA NCE,DEP.: E.B.C. , PROCEDENCIA: BANCO UNION S.A., CHEQUE: 1698, FECHA DE EMISION:05/09/2022</t>
  </si>
  <si>
    <t>||TRANSFERENCIA DE FONDOS EN ATENCION A CORREO ELECTRONICO DEL VICEMINISTERIO DEL TESORO Y CREDITO PUBLICO (JEFATURA DE UNIDAD DE PROGRAMACION Y CONTROL FINANCIERO - JEFATURA DE OPERACIONES DEL TGN) Y DE ACUERDO A PROVEIDO DE LA GERENCIA DE OPERACIONES MONETARIAS DE FECHA 03/09/2022 A LA CUENTA BCO.UNION-CUENTA CORRIENTE Y DE ENCAJE</t>
  </si>
  <si>
    <t>COBRO COSTOS DE PAPELERIA SEGUN TRANSFERENCIA DEL EXTERIOR POR ORDEN DE LLAMA GAS S.A. (LIMA PERU) REF.: CRED 550 2077154 FECHA VALOR 2/09/2022 LIB. 00513062001 YPFB-OPERACIONES PLANTA DE SEPARACION DE LIQUIDOS RIO GRANDE</t>
  </si>
  <si>
    <t>A:00378012002 Transferencia a la libreta N° 00378012002 SENATEX - ADMINISTRACIÓN CENTRAL, para adquisición de materia prima (fibra de algodón), necesaria para realizar operaciones propias del giro de actividades del SENATEX</t>
  </si>
  <si>
    <t>NUMERO DE LIBRETA CUT: 00099021001 OPERACIÓN E18 TRANSFERENCIA DEL SISTEMA FINANCIERO POR CUENTA DE TERCEROS A LA CUT TRANSFERENCIA DEVOLUCIÃN DE FONDOS POR 34 CASOS RECHAZADOS DE ABONO EN CUENTA A LAS BENEFICIARIAS DEL BJA EN ATENCIÃN A LA NOTA CITE: MSYD/BJA/CE/1056/2022</t>
  </si>
  <si>
    <t>NUMERO DE LIBRETA CUT: 00099021001 OPERACIÓN E18 TRANSFERENCIA DEL SISTEMA FINANCIERO POR CUENTA DE TERCEROS A LA CUT TRANSFERENCIA DEVOLUCION DE FONDO</t>
  </si>
  <si>
    <t>A:00099021001 TRANSFERENCIA DE RECUPERACIONES SEGÚN NOTA GEF-LCR-JSZ-1014-NOT/22 POR CONCEPTO DE PAGO DE INTERES DE ACUERDO A CONTRATO DE FIDEICOMISO “PROGRAMA APOYO A LA EJECUCION DE LA INVERSION PUBLICA” FIRMADO ENTRE MINISTERIO DE PLANIFICACION Y EL FNDR, CORRESPONDIENTE A REPROGRAMACION DEL GAM DE VILLA TUNARI.</t>
  </si>
  <si>
    <t>||REGULARIZACIÓN DE LA OPERACIÓN N°1041448 REGISTRADA POR EL DEPTO. DE OPERACIONES DE INVERSIÓN EN FECHA 01/09/2022, EN ATENCIÓN A NOTA CITE: NAABOL-DNAF/N°0112/2022 DE F.30/03/2022 (HRE-TGL-4950) E INFORMACIÓN ADICIONAL DEL STANDARD CHARTERED BANK (SECTOR PÚBLICO - SOBREVUELOS). DÉBITO DE LA LIBRETA 00389012001 NAABOL-ADMINISTRACION, REPOSICIÓN ÚTILES DE ESCRITORIO.</t>
  </si>
  <si>
    <t>||REGULARIZACIÓN DE LA OPERACIÓN N°1041446 REGISTRADA POR EL DEPTO. DE OPERACIONES DE INVERSIÓN EN FECHA 01/09/2022, EN ATENCIÓN A NOTA CITE: DGAC-10774/2022 DE FECHA 31.03.2022. (HRE-TGL-5031) E INFORMACIÓN ADICIONAL DEL STANDARD CHARTERED BANK (SECTOR PÚBLICO - SOBREVUELOS). DEBITO DE LA LIBRETA 0117012001 DGAC, REPOSICIÓN DE ÚTILES DE ESCRITORIO</t>
  </si>
  <si>
    <t>'COBRO DE'||UTILES DE ESCRITORIO POR EL COMPROBANTE NRO. 1041553 DE LA FECHA, S/G.NOTA MEFP/VTCP/DGPOT/UOTGN/N°930/2022 ENVIADO POR EL MINISTERIO DE ECONOMIA Y FINANZAS PUBLICAS (HRE-TSO-1995) DÉBITO DE LA LIBRETA N° 00099021001 TGN RECURSOS ORDINARIOS.</t>
  </si>
  <si>
    <t>00099021001 DEPOSITO DE EFECTIVO, DEPOSITANTE: EDNA AUGUSTA RIVAS HERRERA, CONCEPTO: COMPROMISO DE DEVOLUCION DE DEUDA, CUENTA DE DEPOSITO: CUENTA UNICA DEL TESORO /DJBR.</t>
  </si>
  <si>
    <t>00099021001 DEPOSITO DE EFECTIVO, DEPOSITANTE: IPDSA, CONCEPTO: DEVOLUCION DE PAGO EN DEMASIA VIATICOS GESTION 2021 C-31 PREVENTIVO 2405, CUENTA DE DEPOSITO: CUENTA UNICA DEL TESORO</t>
  </si>
  <si>
    <t>00099021001 DEPOSITO DE EFECTIVO, DEPOSITANTE: MARCELA FABIOLA ARCE VELASCO, CONCEPTO: DEVOLUCION DE SALDOS NO EJECUTADOS CORRESPONDIENTE AL MES DE AGOSTO, CUENTA DE DEPOSITO: CUENTA UNICA DEL TESORO</t>
  </si>
  <si>
    <t>00099021001 DEPOSITO DE EFECTIVO, DEPOSITANTE: MANUEL MONROY CHAZARRETA, CONCEPTO: DEVOLUCION DEUDA DOBLE PERCEPCION, CUENTA DE DEPOSITO: CUENTA UNICA DEL TESORO</t>
  </si>
  <si>
    <t>00099021001 DEPOSITO DE EFECTIVO, DEPOSITANTE: EDUARDO FIDEL ALBARRACIN ROCHA, CONCEPTO: COMPORMISO DE DEVOLUCION DE DEUDA SENASIR REGIONAL LA PAZ NRO 320/2022, CUENTA DE DEPOSITO: CUENTA UNICA DEL TESORO</t>
  </si>
  <si>
    <t>00099021001 DEPOSITO DE EFECTIVO, DEPOSITANTE: JOSE LUIS FLORES SALAZAR, CONCEPTO: DOBLE PERCEPCION, CUENTA DE DEPOSITO: CUENTA UNICA DEL TESORO</t>
  </si>
  <si>
    <t>00046171101 DEPOSITO DE EFECTIVO, DEPOSITANTE: FERERAL JUST IN TIME COURIER, CONCEPTO: SANCION POR INCUMPLIMIENTO REINSCRIPCION GESTION 2022, CUENTA DE DEPOSITO: CUENTA UNICA DEL TESORO</t>
  </si>
  <si>
    <t>00099021001 DEPOSITO DE EFECTIVO, DEPOSITANTE: MIGUEL AMARU MAMANI C.I. 2693000LP, CONCEPTO: CONVENIO DOBLE PERCEPCION - SENASIR, CUENTA DE DEPOSITO: CUENTA UNICA DEL TESORO</t>
  </si>
  <si>
    <t>00099021001 DEPOSITO DE EFECTIVO, DEPOSITANTE: HILDA MERY GUTIERREZ MARTINEZ, CONCEPTO: COBRO DOBLE PERCEPCION PERIODOS : ABRIL/2018 A JULIO/2018, CUENTA DE DEPOSITO: CUENTA UNICA DEL TESORO</t>
  </si>
  <si>
    <t>00099021001 DEPOSITO DE EFECTIVO, DEPOSITANTE: SEDES LA PAZ NIT 121815027, CONCEPTO: INCAPACIDAD TEMPORAL, CUENTA DE DEPOSITO: CUENTA UNICA DEL TESORO</t>
  </si>
  <si>
    <t>00046104203 DEPOSITO DE EFECTIVO, DEPOSITANTE: PATRICIA ISABEL TORREZ NINAJA, CONCEPTO: REVERSION DE FONDOS NO UTILIZADOS, CUENTA DE DEPOSITO: CUENTA UNICA DEL TESORO</t>
  </si>
  <si>
    <t>00046104203 DEPOSITO DE EFECTIVO, DEPOSITANTE: KATTERIN JENNY ARÑEZ REVOLLO, CONCEPTO: DEVOLUCION DE RECURSOS NO UTILIZADOS, CUENTA DE DEPOSITO: CUENTA UNICA DEL TESORO</t>
  </si>
  <si>
    <t>00046104203 DEPOSITO DE EFECTIVO, DEPOSITANTE: SULMA MANDEZ LOPEZ, CONCEPTO: DEVOLUCION DE RECURSOS NO UTILIZADOS, CUENTA DE DEPOSITO: CUENTA UNICA DEL TESORO</t>
  </si>
  <si>
    <t>00020021102 DEPOSITO DE EFECTIVO, DEPOSITANTE: ESCUELA DE ALTOS ESTUDIOS NACIONALES, CONCEPTO: REBERSION DEL NO CONSUMO DE COMBUSTIBLE DE LA ESCUELA DE ALTOS ESTUDIOS NACIONALES, CUENTA DE DEPOSITO: CUENTA UNICA DEL TESORO</t>
  </si>
  <si>
    <t>00099021001 DEPOSITO DE EFECTIVO, DEPOSITANTE: RENAN ABEL GONZALES URIARTE, CONCEPTO: DEVOLUCION DE PAGO EN DEMASIA C-31 2385, CUENTA DE DEPOSITO: CUENTA UNICA DEL TESORO /DJBR.</t>
  </si>
  <si>
    <t>00099021002 DEPOSITO DE EFECTIVO, DEPOSITANTE: RENENA ABEL GONZALES URIARTE, CONCEPTO: DEVOLUCION DE PAGO EN DEMASIA C-31 2444, CUENTA DE DEPOSITO: CUENTA UNICA DEL TESORO /DJBR.</t>
  </si>
  <si>
    <t>00099021001 DEPOSITO DE EFECTIVO, DEPOSITANTE: RENAN ABEL GONZALES URIARTE, CONCEPTO: DEVOLUCION DE PAGO EN DEMASIA C-31 2557, CUENTA DE DEPOSITO: CUENTA UNICA DEL TESORO /DJBR.</t>
  </si>
  <si>
    <t>00234014202 DEPOSITO DE EFECTIVO, DEPOSITANTE: JOSE ANGEL RODRIGUEZ QUISPE, CONCEPTO: DEVOLUCION AL C-31 N° 546, PARTIDA N°851, CUENTA DE DEPOSITO: CUENTA UNICA DEL TESORO</t>
  </si>
  <si>
    <t>00234012001 DEPOSITO DE EFECTIVO, DEPOSITANTE: JOSE ANGEL RODRIGUEZ QUISPE, CONCEPTO: DEVOLUCION AL C-31 N° 545, PARTIDA N° 34110, CUENTA DE DEPOSITO: CUENTA UNICA DEL TESORO</t>
  </si>
  <si>
    <t>00099021001 DEPOSITO DE EFECTIVO, DEPOSITANTE: ESTANISLAO RAMIRO OROSCO LEON, CONCEPTO: DOBLE PERCEPCION DEVOLUCION, CUENTA DE DEPOSITO: CUENTA UNICA DEL TESORO /DJBR.</t>
  </si>
  <si>
    <t>00099021001 DEPOSITO DE EFECTIVO, DEPOSITANTE: ALBINO HUAYGUA COLQUE, CONCEPTO: DEVOLUCION DE FONDOS EN AVANCE, CUENTA DE DEPOSITO: CUENTA UNICA DEL TESORO /DJBR.</t>
  </si>
  <si>
    <t>00099021001 DEPOSITO DE EFECTIVO, DEPOSITANTE: ROGER EMILIO CUAQUIRA SEGALES -AJ, CONCEPTO: DEVOLUCION DE PASAJES Y VIATICOS, CUENTA DE DEPOSITO: CUENTA UNICA DEL TESORO</t>
  </si>
  <si>
    <t>00099021001 DEPOSITO DE EFECTIVO, DEPOSITANTE: ADAIR ADRIAN PINTO RIVERO, CONCEPTO: DEVOLUCION DE PASAJE AEREO, CUENTA DE DEPOSITO: CUENTA UNICA DEL TESORO /DJBR.</t>
  </si>
  <si>
    <t>00290012001 DEP.DE CHEQ.AJENOS,RET.DE CAM.,CONCEPTO: DEPÓSITO POR CONCEPTO DE PAGO EN DEMASIA TRAMITE 838676,DEP.: SERVICIO DE IMPUESTOS NACIONALES , PROCEDENCIA: BANCO UNION S.A., CHEQUE: 6728, FECHA DE EMISION:31/08/2022</t>
  </si>
  <si>
    <t>00290012001 DEP.DE CHEQ.AJENOS,RET.DE CAM.,CONCEPTO: DEPÓSITO POR CONCEPTO DE PAGO POR INTERES POR MORA TRAMITE 8428857,DEP.: SERVICIO DE IMPUESTOS NACIONALES , PROCEDENCIA: BANCO UNION S.A., CHEQUE: 6729, FECHA DE EMISION:01/09/2022</t>
  </si>
  <si>
    <t>00290012001 DEP.DE CHEQ.AJENOS,RET.DE CAM.,CONCEPTO: DEPÓSITO POR CONCEPTO DE COBRO DE MULTAS TRAMITE08428857,DEP.: SERVICIO DE IMPUESTOS NACIONALES , PROCEDENCIA: BANCO UNION S.A., CHEQUE: 6732, FECHA DE EMISION:01/09/2022</t>
  </si>
  <si>
    <t>00099021001 DEP.DE CHEQ.AJENOS,RET.DE CAM.,CONCEPTO: INCAPACIDAD TEMPORAL DE; CAJA SALUD CORDES PARA; MINISTERIO DE MEDIO AMBIENTE Y AGUA,DEP.: CAJA DE SALUD CORDES , PROCEDENCIA: BANCO UNION S.A., CHEQUE: 27191, FECHA DE EMISION:17/08/2022</t>
  </si>
  <si>
    <t>00099021001 DEP.DE CHEQ.AJENOS,RET.DE CAM.,CONCEPTO: INCAPACIDAD TEMPORAL; CAJA DE SALUD CORDES PARA: MINISTERIO DE SALU Y DEPORTES,DEP.: CAJA DE SALUD CORDES , PROCEDENCIA: BANCO UNION S.A., CHEQUE: 27187, FECHA DE EMISION:17/08/2022</t>
  </si>
  <si>
    <t>00081011101 DEP.DE CHEQ.AJENOS,RET.DE CAM.,CONCEPTO: INCAPACIDAD TEMPORAL DE: CAJA DE SALUD CORDES A: MINISTERIO DE OBRAS PUBLICAS SERVICIO Y VIVIENDA,DEP.: CAJA DE SALUD CORDES , PROCEDENCIA: BANCO UNION S.A., CHEQUE: 27182, FECHA DE EMISION:17/08/2022</t>
  </si>
  <si>
    <t>00081011101 DEP.DE CHEQ.AJENOS,RET.DE CAM.,CONCEPTO: POR INCAPACIDAD TEMPORAL:CAJA DE SALUD CORDES PARA:MINISTERIO DE OBRAS PUBLICAS SERVICIO Y VIVIENDA,DEP.: CAJA DE SALUD CORDES , PROCEDENCIA: BANCO UNION S.A., CHEQUE: 27188, FECHA DE EMISION:17/08/2022</t>
  </si>
  <si>
    <t>00099021001 DEP.DE CHEQ.AJENOS,RET.DE CAM.,CONCEPTO: INCAPACIDAD TEMPORAL DE: CAJA DE SALUD CORDES PARA: MINISTERIO DE MEDIO AMBIENTE Y AGUA,DEP.: CAJA DE SALUD CORDES , PROCEDENCIA: BANCO UNION S.A., CHEQUE: 27192, FECHA DE EMISION:17/08/2022</t>
  </si>
  <si>
    <t>00099021001 DEP.DE CHEQ.AJENOS,RET.DE CAM.,CONCEPTO: POR INCAPACIDAD TEMPORAL:CAJA DE SALUD CORDES PARA: AUTORIDAD DE REGULACION Y FISCALIZACION,DEP.: CAJA DE SALUD CORDES , PROCEDENCIA: BANCO UNION S.A., CHEQUE: 27207, FECHA DE EMISION:17/08/2022</t>
  </si>
  <si>
    <t>00099021001 DEP.DE CHEQ.AJENOS,RET.DE CAM.,CONCEPTO: INCAPACIDAD TEMPORAL DE: CAJA DE SALUD CORDES PARA: AGENCIA BOLIVIANA DE ENERGIA NUCLEAR,DEP.: CAJA DE SALUD CORDES , PROCEDENCIA: BANCO UNION S.A., CHEQUE: 27190, FECHA DE EMISION:17/08/2022</t>
  </si>
  <si>
    <t>00099021001 DEP.DE CHEQ.AJENOS,RET.DE CAM.,CONCEPTO: PAGO INCAPACIDADES TEMPORALES REEMBOLSO MINISTERIO DE ECONOMIA Y FINANZAS PUBLICAS,DEP.: CAJA NACIONAL DE SALUD , PROCEDENCIA: BANCO UNION S.A., CHEQUE: 29198, FECHA DE EMISION:05/09/2022</t>
  </si>
  <si>
    <t>00099021001 DEP.DE CHEQ.AJENOS,RET.DE CAM.,CONCEPTO: PAGO INCAPACIDADES TEMPORALES REEMBOLSO MINISTERIO DE ECONOMIA Y FINANZAS PUBLICAS,DEP.: CAJA NACIONAL DE SALUD , PROCEDENCIA: BANCO UNION S.A., CHEQUE: 29245, FECHA DE EMISION:05/09/2022</t>
  </si>
  <si>
    <t>00015021104 DEP.DE CHEQ.AJENOS,RET.DE CAM.,CONCEPTO: TRASPASO DE FONDOS,DEP.: DIRECCION NACIONAL DE SALUD Y BIENESTAR SOCIAL , PROCEDENCIA: BANCO UNION S.A., CHEQUE: 3123, FECHA DE EMISION:05/09/2022</t>
  </si>
  <si>
    <t>00099021001 DEP.DE CHEQ.AJENOS,RET.DE CAM.,CONCEPTO: INCAPACIDAD TEMPORAL DE CAJA DE SALUD CORDES PARA: MINISTERIO DE MEDIO AMBIENTE Y AGUA,DEP.: CAJA DE SALUD CORDES , PROCEDENCIA: BANCO UNION S.A., CHEQUE: 27335, FECHA DE EMISION:29/08/2022</t>
  </si>
  <si>
    <t>VENTA DE DIVISAS CON TRANSFERENCIA DE FONDOS A SOLICITUD DE EMPRESA NACIONAL DE ELECTRICIDAD SEGUN SOLICITUD 16493 REF: INGENIERIA DE SISTEMAS PARA LA DEFENSA DE ESPANA SA -CTTO. 260-2022 PAGO 1, PRODUCTO 1, SERVICIOS CONSULTORIA POR PRODUCTO ANALISIS DE VIABILIDAD DEL PROYECTO DE GUAYARAMERIN Y REC LIB. 00514012002 ENDE - BS ADMINISTRACION Y OPERACIONES POR DIFERENCIAL CAMBIARIO</t>
  </si>
  <si>
    <t>COBRO COSTOS DE PAPELERIA POR REGULARIZACION DE TRANSFERENCIA DEL EXTERIOR POR ORDEN DE EMBAJADA DE BOLIVIA ASUNCION -PARAGUAY REF:DEVOLUCION DE GASTOS DE FUNCIONAMIENTO GESTION 2021 LIB. 00099021001 TGN-RECURSOS ORDINARIOS (3987)</t>
  </si>
  <si>
    <t>COBRO COSTOS DE PAPELERIA SEGUN TRANSFERENCIA DEL EXTERIOR POR ORDEN DE AXXION CAPITAL PARTN ERS SAC, FECHA VALOR 6/9/2022, EMB 20-4 CIST HERCO COMBUSTIBLES SA LIB. 00513062001 YPFB-OPERACIONES PLANTA DE SEPARACION DE LIQUIDOS RIO GRANDE</t>
  </si>
  <si>
    <t>COBRO COSTOS DE PAPELERIA SEGUN TRANSFERENCIA DEL EXTERIOR POR ORDEN DE QUISPE MURANA JAIME RAUL, FECHA VALOR 06/09/2022 REF:COMPRA CLORURO DE POTASIO LIB. 00597012001 RECURSOS PROPIOS VENTAS YLB</t>
  </si>
  <si>
    <t>NUMERO DE LIBRETA CUT: 00283012001 OPERACIÓN E18 TRANSFERENCIA DEL SISTEMA FINANCIERO POR CUENTA DE TERCEROS A LA CUT SOL. ESC. DE SOCIEDAD JENNEFER SRL</t>
  </si>
  <si>
    <t>'COBRO DE'||ÚTILES DE ESCRITORIO POR EL COMPROBANTE NRO. 1041598 DE LA FECHA, S/G. NOTA CITE YPFB/GAFC-1498/2022 DE FECHA 05/05/2022 (HRE-TGL-6925) ENVIADO POR YACIMIENTOS PETROLIFEROS FISCALES BOLIVIANOS. DÉBITO DE LA LIBRETA 00513022001 YPFB  OPERACIONES.</t>
  </si>
  <si>
    <t>'COBRO DE'||ÚTILES DE ESCRITORIO POR EL COMPROBANTE N°1041603 Y NOTA CITE: YPFB/GAFC-1498/2022 DE FECHA 05/05/2022 (HRE-TGL-6925) ENVIADO POR YACIMIENTOS PETROLÍFEROS FISCALES BOLIVIANOS. DÉBITO DE LA LIBRETA 00513022001 YPFB OPERACIONES, REPOSICIÓN DE ÚTILES DE ESCRITORIO.</t>
  </si>
  <si>
    <t>'COBRO DE'||ÚTILES DE ESCRITORIO POR EL COMPROBANTE NRO.1041605 DE LA FECHA S/G. NOTA ENVIADA POR YACIMIENTOS PETROLIFEROS FISCALES BOLIVIANOS, CITE YPFB/GAFC-1498/2022 DE F.05.05.2022 (HRE-TGL-6925). DEBITO DE LA LIBRETA 00513022001 YPFB  OPERACIONES</t>
  </si>
  <si>
    <t>NUMERO DE LIBRETA CUT: 00099021001 OPERACIÓN E75 TRANSFERENCIA DE LA CUENTA FISCAL BUN A LA CUT EN MN TRANSFERENCIA DE FONDOS A SOLICITUD DE: GOBIERNO AUTONOMO DEPARTAMENTAL DE ORURO, CITE:GAD-ORU/SDAFP/UF/ATCP/CE-0165/2022 CUENTA CUT 3987 LIBRETA NÂ° 00099021001 TGN-RECURSOS ORDINARIOS</t>
  </si>
  <si>
    <t>||RESPUESTA A DEBITO DEL BANQUERO SG MJE.SWIFT NO.14778 DE LA FECHA REF.:COBRO COMIS.POR TRANSFERENCIA EUR25,098,45 FECHA VALOR 23/08/22 SG SOLICITUD DE ADUANA NACIONAL REF.:PAGO POR CONTRIBUCION A LA OMA PERIODO 01/07/22 A 30/06/23 LIB.00283012002 ADUANA NAL.-RECURSOS PROPIOS (4169-03D353)</t>
  </si>
  <si>
    <t>||RESPUESTA A DEBITO DEL BANQUERO SG MJE.SWIFT NO.14778 DE LA FECHA REF.:COBRO COMIS.POR TRANSFERENCIA EUR25,098,45 FECHA VALOR 23/08/22 SG SOLICITUD DE ADUANA NACIONAL REF.:PAGO POR CONTRIBUCION A LA OMA PERIODO 01/07/22 A 30/06/23 LIB.00283012002 ADUANA NAL.-RECURSOS PROPIOS 4169-03D353 (UTILES DE ESCRITORIO)</t>
  </si>
  <si>
    <t>COBRO COSTOS DE PAPELERIA POR REGULARIZACION DE TRANSFERENCIA DEL EXTERIOR POR ORDEN DE CONSULADO DE BOLIVIA EN RIO DE JANEIRO BRASIL REF.: RECAUDACIONES GESTORÍA CONSULAR POR EL MES DE JULIO Y AGOSTO 2022 LIB. 00010011102 MIN.RELACIONES EXTERIORES - GESTORIA CONSULAR LEY Nº 3108</t>
  </si>
  <si>
    <t>COBRO COSTOS DE PAPELERIA SEGUN TRANSFERENCIA DEL EXTERIOR POR ORDEN DE CORPORACION PARAGUAYA DISTRIBUIDORA DE DERIVADOS DE PETROLEO S.A., FECHA VALOR 6/9/2022 LIB. 00513062001 YPFB-OPERACIONES PLANTA DE SEPARACION DE LIQUIDOS RIO GRANDE</t>
  </si>
  <si>
    <t>'COBRO DE'||ÚTILES DE ESCRITORIO POR EL COMPROBANTE N°1041637 Y NOTA CITE: YPFB/GAFC-1498/2022 DE FECHA 05/05/2022 (HRE-TGL-6925) ENVIADO POR YACIMIENTOS PETROLÍFEROS FISCALES BOLIVIANOS (SECTOR PÚBLICO  EXPORTACIÓN DE UREA). DÉBITO DE LA LIBRETA 00513022001 YPFB OPERACIONES, REPOSICIÓN DE ÚTILES DE ESCRITORIO.</t>
  </si>
  <si>
    <t>'COBRO DE'||UTILES DE ESCRITORIO POR EL COMPROBANTE NRO. 1041633 DE LA FECHA, S/G.NOTA YPFB/GAFC-1498/2022 DE FECHA 5/5/2022 (HRE-TGL-6925) ENVIADO POR YACIMIENTOS PETROLIFEROS FISCALES BOLIVIANOS. (SECTOR PÚBLICO-EXPORTACIONES). DÉBITO DE LA LIBRETA 00513022001 YPFB-OPERACIONES</t>
  </si>
  <si>
    <t>'COBRO DE'||ÚTILES DE ESCRITORIO POR EL COMPROBANTE NRO. 1041630 DE LA FECHA, S/G. NOTA CITE YPFB/GAFC-1498/2022 DE FECHA 05/05/2022 (HRE-TGL-6925) ENVIADO POR YACIMIENTOS PETROLIFEROS FISCALES BOLIVIANOS. DÉBITO DE LA LIBRETA 00513022001 YPFB  OPERACIONES .</t>
  </si>
  <si>
    <t>||AMPLIACIÓN DE VALIDEZ 0.15% S/USD 982.034,13 POR 91 DIAS, ENMIENDA BS220.-, REEMBOLSO GSTS DE COM. BS220,- Y EMISIÓN DE CBTE. CONTABLE BS50.- S/G NOTA SEDEM/GG/EB/ORU N°0448/2022 REF.:I-2021-06 P/C EMPRESA PÚBLICA PRODUCTIVA CEMENTOS DE BOLIVIA A/F TROMBINI EMBALAGENS SA CGO.LIB N°00132032001 ECEBOL GESTIÓN OPERATIVA REF.:AMPL. DE VALIDEZ N°3 LC I-2021-06</t>
  </si>
  <si>
    <t>COBRO DE||ÚTILES DE ESCRITORIO POR LA ELABORACION DEL COMPROBANTE CONTABLE N°1041643 DE LA FECHA REF: PRIMER DESEMBOLSO DE RECURSOS A FAVOR DE YLB PROYECTO TERCERA FASE DESARROLLO INTEGRAL DE LA SALMUERA DEL SALAR DE UYUNIPLANTA INDUSTRIAL SG. CORREO ADJUNTO COSTO ÚTILES DE ESCRITORIO DE LA CUT LIBRETA N° 00597012001 RECURSOS PROPIOS VENTAS YLB</t>
  </si>
  <si>
    <t>00099021001 DEPOSITO DE EFECTIVO, DEPOSITANTE: ALP-CAMARA DE DIPUTADOS, CONCEPTO: DEVOLUCION DE RECURSOS POR SERVICIOS EN DEMASIA, CUENTA DE DEPOSITO: CUENTA UNICA DEL TESORO</t>
  </si>
  <si>
    <t>00595012002 DEPOSITO DE EFECTIVO, DEPOSITANTE: MARCO AURELIO MORALES SANCHEZ, CONCEPTO: REPOSICION DE CREDITO FISCAL IVA, FAC 003 NIT 9903598019, N°003 NIT 2370337015, CUENTA DE DEPOSITO: CUENTA UNICA DEL TESORO</t>
  </si>
  <si>
    <t>00099021001 DEPOSITO DE EFECTIVO, DEPOSITANTE: AMANDA BALBOA HUANCA, CONCEPTO: DEVOLUCION DE HABERES, CUENTA DE DEPOSITO: CUENTA UNICA DEL TESORO /DJBR.</t>
  </si>
  <si>
    <t>00046171101 DEPOSITO DE EFECTIVO, DEPOSITANTE: HIPOCRATES PHARMA DE VIRGINIA BOLAÑOS CACHICATARI, CONCEPTO: PAGO SANCION SEGUN RES. ADM 168 DEL 31/12/2021, CUENTA DE DEPOSITO: CUENTA UNICA DEL TESORO</t>
  </si>
  <si>
    <t>00046024102 DEPOSITO DE EFECTIVO, DEPOSITANTE: VERONICA PATRICIA MONTES ARENAS, CONCEPTO: DEVOLUCION VIATICO DE VACUNACION, CUENTA DE DEPOSITO: CUENTA UNICA DEL TESORO</t>
  </si>
  <si>
    <t>00099021001 DEPOSITO DE EFECTIVO, DEPOSITANTE: JUAN CARLOS DE LA BARRA SALCEDO, CONCEPTO: CONVENIO DOBLE PERCEPCION - SENASIR, CUENTA DE DEPOSITO: CUENTA UNICA DEL TESORO</t>
  </si>
  <si>
    <t>00099021001 DEPOSITO DE EFECTIVO, DEPOSITANTE: FRUTZ BOLIVIANA, CONCEPTO: DEVOLUCION POR PAGO EN DEMASIA GESTION 2021 C-31, PREVENTIVO 2376, CUENTA DE DEPOSITO: CUENTA UNICA DEL TESORO</t>
  </si>
  <si>
    <t>00099021001 DEPOSITO DE EFECTIVO, DEPOSITANTE: FRUTA BOLIVIANA, CONCEPTO: DEVOLUCION POR PAGO EN DEMASIA GESTION 2021 C-31, PREVENTIVO 2233, CUENTA DE DEPOSITO: CUENTA UNICA DEL TESORO</t>
  </si>
  <si>
    <t>00862012001 DEPOSITO DE EFECTIVO, DEPOSITANTE: FNDR-ADMINISTRACION REAS TARQUI MARY CASILDA, CONCEPTO: DEPÓSITO POR DEVOLUCION DE PAGO BONO DE ANTIGUEDAD MES DE MAYO/2022 Y APORTE PATRONAL Y LABORAL, CUENTA DE DEPOSITO: CUENTA UNICA DEL TESORO</t>
  </si>
  <si>
    <t>00099021001 DEPOSITO DE EFECTIVO, DEPOSITANTE: UE-FNSE, CONCEPTO: PAGO AGUA OFICINAS UE-FNSE VICEMINISTERIO DE AUTONOMIAS MES DE JULIO DE 2022, CUENTA DE DEPOSITO: CUENTA UNICA DEL TESORO</t>
  </si>
  <si>
    <t>00099021001 DEPOSITO DE EFECTIVO, DEPOSITANTE: CAMARA DE DIPUTADOS, CONCEPTO: DEVOLUCION DE RECURSOS FICS, CUENTA DE DEPOSITO: CUENTA UNICA DEL TESORO</t>
  </si>
  <si>
    <t>00099021001 DEPOSITO DE EFECTIVO, DEPOSITANTE: SONIA FERNANDEZ ZENTENO, CONCEPTO: DEVOLUCION DE HABERES, CUENTA DE DEPOSITO: CUENTA UNICA DEL TESORO /DJBR.</t>
  </si>
  <si>
    <t>00099021001 DEPOSITO DE EFECTIVO, DEPOSITANTE: EFRAIN JUNIOR UZQUIANO CARRILLO, CONCEPTO: ALIMENTACION MES DE AGOSTO/22: MRO. JOSE A. MAMANI QUISPE, CUENTA DE DEPOSITO: CUENTA UNICA DEL TESORO</t>
  </si>
  <si>
    <t>00099021001 DEPOSITO DE EFECTIVO, DEPOSITANTE: EFRAIN JUNIOR UZQUIANO CARRILLO, CONCEPTO: ALIMENTACION MES AGOSTO/22: MRO. KEVIN LOZA QUISBERT, CUENTA DE DEPOSITO: CUENTA UNICA DEL TESORO</t>
  </si>
  <si>
    <t>00086031101 DEPOSITO DE EFECTIVO, DEPOSITANTE: TEODORO MAMANI IBARRA, CONCEPTO: DEVOLUCION DE RETROACTIVO, CUENTA DE DEPOSITO: CUENTA UNICA DEL TESORO</t>
  </si>
  <si>
    <t>00099021001 DEPOSITO DE EFECTIVO, DEPOSITANTE: EFRAIN J. UZQUIANO C, CONCEPTO: OTROS MES AGOSTO /22 MRO KEVIN LOZA QUISBERT, CUENTA DE DEPOSITO: CUENTA UNICA DEL TESORO</t>
  </si>
  <si>
    <t>00099021001 DEPOSITO DE EFECTIVO, DEPOSITANTE: EFRAIN J. UZQUIANO CARRILLO, CONCEPTO: OTROS MES AGOSTO/22 MRO JOSE A. MAMANI QUISPE, CUENTA DE DEPOSITO: CUENTA UNICA DEL TESORO</t>
  </si>
  <si>
    <t>00595012002 DEPOSITO DE EFECTIVO, DEPOSITANTE: JOSE LUIS DUK GARCIA, CONCEPTO: DEVOLUCION DE PASAJES AEREOS C-31 157.1.6, CUENTA DE DEPOSITO: CUENTA UNICA DEL TESORO</t>
  </si>
  <si>
    <t>00099021001 DEPOSITO DE EFECTIVO, DEPOSITANTE: (UAP) - ATTO GUTIERREZ CRISTINA, CONCEPTO: DEPÓSITO POR DEMASIA POR PERSEPCION MAYOR DE MONTO DE SALARIO, CUENTA DE DEPOSITO: CUENTA UNICA DEL TESORO</t>
  </si>
  <si>
    <t>00099021001 DEPOSITO DE EFECTIVO, DEPOSITANTE: MMAYA -ALVARO J RAMIREZ VARGAS, CONCEPTO: DEVOLUCION FONDO EN AVANCE, CUENTA DE DEPOSITO: CUENTA UNICA DEL TESORO</t>
  </si>
  <si>
    <t>00206012001 DEPOSITO DE EFECTIVO, DEPOSITANTE: INSTITUTO NACIONAL DE ESTADISTICA, CONCEPTO: DEPÓSITO POR VENTA DE LA OFICINA CENTRAL LA PAZ DE FECHA 06/09/2022, CUENTA DE DEPOSITO: CUENTA UNICA DEL TESORO</t>
  </si>
  <si>
    <t>00591012001 DEP.DE CHEQ.AJENOS,RET.DE CAM.,CONCEPTO: DEPÓSITOS NO IDENTIFICADOS POR ALQUILERES Y PUBLICIDAD, GESTION 2021, SG HR MT/2022-00562 Y DOC. ADJ,DEP.: EMP. ESTATAL DE TRANSPORTE POR CABLE MI TELEFERICO</t>
  </si>
  <si>
    <t>00081011101 DEP.DE CHEQ.AJENOS,RET.DE CAM.,CONCEPTO: INCAPACIDAD TEMPORAL DE CAJA DE SALUD CORDES PARA-MINISTERIO DE OBRAS PUBLICAS, SERVICIOS Y VIVIENDA,DEP.: CAJA DE SALUD CORDES , PROCEDENCIA: BANCO UNION S.A., CHEQUE: 27328, FECHA DE EMISION:26/08/2022</t>
  </si>
  <si>
    <t>00099021001 DEP.DE CHEQ.AJENOS,RET.DE CAM.,CONCEPTO: INCAPACIDAD TEMPORAL DE CAJA DE SALUD CORDES PARA: MINISTERIO DE SALUD Y DEPORTES,DEP.: CAJA DE SALUD CORDES , PROCEDENCIA: BANCO UNION S.A., CHEQUE: 27329, FECHA DE EMISION:26/08/2022</t>
  </si>
  <si>
    <t>00099021001 DEP.DE CHEQ.AJENOS,RET.DE CAM.,CONCEPTO: INCAPACIDAD TEMPORAL DE CAJA DE SALUYD CORDES PARA:MINISTERIO DE OBRAS PUBLICAS, SERVICIO Y VIVIENDA,DEP.: CAJA DE SALUD CORDES , PROCEDENCIA: BANCO UNION S.A., CHEQUE: 27323, FECHA DE EMISION:26/08/2022</t>
  </si>
  <si>
    <t>00070057001 DEP.DE CHEQ.AJENOS,RET.DE CAM.,CONCEPTO: DEVOLUCION DE RECURSOS DE NAYEF JOANNATHAN PEREZ VARGAS (PAE II),DEP.: MINISTERIO DE TRABAJO, EMPLEO Y PREVISION SOCIAL , PROCEDENCIA: BANCO UNION S.A., CHEQUE: 10735, FECHA DE EMISION:05/09/2022</t>
  </si>
  <si>
    <t>00099021001 DEP.DE CHEQ.AJENOS,RET.DE CAM.,CONCEPTO: DEVOLUCION DEP CTA ACREEDORES SENASIR CONCEPTO COBROS INDEBIDOS CBTE:196 02/09/2022,DEP.: SENASIR , PROCEDENCIA: BANCO UNION S.A., CHEQUE: 9784, FECHA DE EMISION:02/09/2022</t>
  </si>
  <si>
    <t>00099021001 DEP.DE CHEQ.AJENOS,RET.DE CAM.,CONCEPTO: DEVOLUCION DE PASAJES Y VIATICOS,DEP.: LUIZAGA CLAROS ALEX REINALDO , PROCEDENCIA: BANCO UNION S.A., CHEQUE: 2303, FECHA DE EMISION:31/08/2022 /DJBR.</t>
  </si>
  <si>
    <t>00041014202 DEP.DE CHEQ.AJENOS,RET.DE CAM.,CONCEPTO: TRANSFERENCIA DE RECURSOS POR DEP. EFECTUADO POR EL GAM SORACACHI - ORURO EN CUMPLIMIENTO AL DS.2812,DEP.: MDPYEP , PROCEDENCIA: BANCO UNION S.A., CHEQUE: 2928, FECHA DE EMISION:02/09/2022</t>
  </si>
  <si>
    <t>A:00099021001 TRANSFERENCIA DE RECURSOS POR DEPOSITO EN DEMASÍA A SOLICITUD N° 74 FARIP CORRESPONDIENTE AL GAM DE VILLA MOJOCOYA SEGÚN SOLICITUD DEL MPD CON CITE: MPD/DGAA-NE 0154/2022.</t>
  </si>
  <si>
    <t>COBRO COSTOS DE PAPELERIA POR REGULARIZACION DE TRANSFERENCIA DEL EXTERIOR POR ORDEN DE CONSULADO DE BOLIVIA SEVILLA-ESPAÑA REF:GESTORIA CONSULAR AGOSTO 2022 LIB. 00010011102 MIN.RELACIONES EXTERIORES - GESTORIA CONSULAR LEY Nº 3108</t>
  </si>
  <si>
    <t>'COBRO DE'||UTILES DE ESCRITORIO POR EL COMPROBANTE NRO. 1041670 DE LA FECHA S/G. CORREO ELECTRONICO DE LA FECHA ENVIADO POR YPFB. DÉBITO DE LA LIBRETA 00513022001 YPFB-"OPERACIONES" COBRO DE ÚTILES DE ESCRITORIO</t>
  </si>
  <si>
    <t>NUMERO DE LIBRETA CUT: 00099021001 OPERACIÓN E18 TRANSFERENCIA DEL SISTEMA FINANCIERO POR CUENTA DE TERCEROS A LA CUT devolucion de pago CC incurrido en doble percepcion</t>
  </si>
  <si>
    <t>NUMERO DE LIBRETA CUT: 00099021001 OPERACIÓN E18 TRANSFERENCIA DEL SISTEMA FINANCIERO POR CUENTA DE TERCEROS A LA CUT devolucion pagos de CC no cobrados abril 2022</t>
  </si>
  <si>
    <t>'COBRO DE'||UTILES DE ESCRITORIO POR EL COMPROBANTE NRO. 1041683 DE LA FECHA, S/G.NOTA YPFB/GAFC-1498/2022 DE FECHA 5/5/2022 ENVIADO POR YACIMIENTOS PETROLIFEROS FISCALES BOLIVIANOS. (SECTOR PÚBLICO-EXPORTACIONES). DÉBITO DE LA LIBRETA 00513022001 YPFB-OPERACIONES</t>
  </si>
  <si>
    <t>'COBRO DE'||ÚTILES DE ESCRITORIO POR EL COMPROBANTE N°1041682 Y NOTA CITE: YPFB/GAFC-1498/2022 (HRE-TGL-6925) DE FECHA 05/05/2022 ENVIADA POR YACIMIENTOS PETROLÍFEROS FISCALES BOLIVIANOS (SECTOR PÚBLICO  EXPORTACIÓN DE UREA). DÉBITO DE LA LIBRETA 00513022001 YPFB OPERACIONES, REPOSICIÓN DE ÚTILES DE ESCRITORIO.</t>
  </si>
  <si>
    <t>'COBRO DE'||ÚTILES DE ESCRITORIO POR EL COMPROBANTE NRO. 1041680 DE LA FECHA, S/G. NOTA CITE YPFB/GAFC-1498/2022 DE FECHA 05/05/2022 (HRE-TGL-6925) ENVIADO POR YACIMIENTOS PETROLIFEROS FISCALES BOLIVIANOS. DÉBITO DE LA LIBRETA 00513022001 YPFB  OPERACIONES .</t>
  </si>
  <si>
    <t>'COBRO DE'||ÚTILES DE ESCRITORIO POR EL COMPROBANTE N°1041686 Y NOTA CITE: YPFB/GAFC-1498/2022 (HRE-TGL-6925) DE FECHA 05/05/2022 ENVIADA POR YACIMIENTOS PETROLÍFEROS FISCALES BOLIVIANOS (SECTOR PÚBLICO  EXPORTACIÓN DE UREA). DÉBITO DE LA LIBRETA 00513022001 YPFB OPERACIONES, REPOSICIÓN DE ÚTILES DE ESCRITORIO.</t>
  </si>
  <si>
    <t>NUMERO DE LIBRETA CUT: 00373024105 OPERACIÓN E75 TRANSFERENCIA DE LA CUENTA FISCAL BUN A LA CUT EN MN TRANSFERENCIA DE FONDOS A SOLICITUD DE: GOBIERNO AUTONOMO MUNICIPAL PUERTO ACOSTA, CITE:GAMPA/SMAF/NE NÂ°035/2022 CUENTA CUT 3987 LIBRETA NÂ° 00373024105 FDI-TRANSFERENCIAS PROGRAMAS Y/O PROYEC</t>
  </si>
  <si>
    <t>COBRO COSTOS DE PAPELERIA SEGUN TRANSFERENCIA DEL EXTERIOR POR ORDEN DE COPA ENERGIA DISTRIBUIDORA DE GAS S.A., FECHA VALOR 06/09/2022 REF:INV.12272022 LIB. 00513062001 YPFB-OPERACIONES PLANTA DE SEPARACION DE LIQUIDOS RIO GRANDE</t>
  </si>
  <si>
    <t>COBRO COSTOS DE PAPELERIA SEGUN TRANSFERENCIA DEL EXTERIOR POR ORDEN DE COPA ENERGIA DISTRIBUIDORA DE GAS S.A., FECHA VALOR 06/09/2022 REF:INV.71, 72 LIB. 00513062001 YPFB-OPERACIONES PLANTA DE SEPARACION DE LIQUIDOS RIO GRANDE</t>
  </si>
  <si>
    <t>COBRO COSTOS DE PAPELERIA SEGUN TRANSFERENCIA DEL EXTERIOR POR ORDEN DE SUPERGASBRAS ENERGIA LTDA, FECHA VALOR 06/09/2022 LIB. 00513062001 YPFB-OPERACIONES PLANTA DE SEPARACION DE LIQUIDOS RIO GRANDE</t>
  </si>
  <si>
    <t>COBRO COSTOS DE PAPELERIA POR REGULARIZACION DE TRANSFERENCIA DEL EXTERIOR POR ORDEN DE EMBAJADA DE BOLIVIA QUITO ECUADOR, FECHA VALOR 6/9/2022, REF: RECAUDACION GESTORIA CONSULAR LIB. 00010011102 MIN.RELACIONES EXTERIORES - GESTORIA CONSULAR LEY Nº 3108</t>
  </si>
  <si>
    <t>COBRO COSTOS DE PAPELERIA POR REGULARIZACION DE TRANSFERENCIA DEL EXTERIOR POR ORDEN DE EMBASSY OF BOLIVIA PAISES BAJOS-LA HAYA REF:GESTORIA CONSULAR AGOSTO 2022 LIB. 00010011102 MIN.RELACIONES EXTERIORES - GESTORIA CONSULAR LEY Nº 3108</t>
  </si>
  <si>
    <t>COBRO COSTOS DE PAPELERIA SEGUN TRANSFERENCIA DEL EXTERIOR POR ORDEN DE INVERSIONES SAN ISIDRO S.A., FECHA VALOR 6/9/2022 LIB. 00513062001 YPFB-OPERACIONES PLANTA DE SEPARACION DE LIQUIDOS RIO GRANDE</t>
  </si>
  <si>
    <t>COBRO COSTOS DE PAPELERIA SEGUN TRANSFERENCIA DEL EXTERIOR POR ORDEN DE CONSULADO GENERAL DE BOLIVIA EN ARICA CHILE REF.: RECAUDACIONES GESTORÍA CONSULAR POR EL MES DE AGOSTO 2022 LIB. 00010011102 MIN.RELACIONES EXTERIORES - GESTORIA CONSULAR LEY Nº 3108</t>
  </si>
  <si>
    <t>COBRO COSTOS DE PAPELERIA SEGUN TRANSFERENCIA DEL EXTERIOR POR ORDEN DE CORPORACION PETROLERA S.A. (ASUNCION PARAGUAY) REF.: DEPOSITO EN CUENTA 0768365 FECHA VALOR 6/09/2022 LIB. 00513062001 YPFB-OPERACIONES PLANTA DE SEPARACION DE LIQUIDOS RIO GRANDE</t>
  </si>
  <si>
    <t>COBRO COSTOS DE PAPELERIA SEGUN TRANSFERENCIA DEL EXTERIOR POR ORDEN DE EMBAJADA DEL ESTADO PLURINACIONAL OTTAWA CANADA, REF: TRANSFERENCIA GESTORIA CONSULAR LIB. 00010011102 MIN.RELACIONES EXTERIORES - GESTORIA CONSULAR LEY Nº 3108</t>
  </si>
  <si>
    <t>COBRO COSTOS DE PAPELERIA SEGUN TRANSFERENCIA DEL EXTERIOR POR ORDEN DE CONSULADO DE BOLIVIA EN MURCIA ESPAÑA REF.: RECAUDACIONES GESTORÍA CONSULAR POR EL MES DE AGOSTO 2022 LIB. 00010011102 MIN.RELACIONES EXTERIORES - GESTORIA CONSULAR LEY Nº 3108</t>
  </si>
  <si>
    <t>||REGULARIZACIÓN DEL COMP. S-1040473 DE 19/08/2022. COMISIONES QUE COBRA EL MUFG BANK LTD. POR EMISIÓN DE AUTORIZACION DE PAGO CORRESP. A LA DONACIÓN JAPONESA N° 1660870 REF.28-VJ-156, S/G MENSAJE SWIFT N°13839 DE 19/08/2022 Y NOTA ABC/GNA/SAF/ATE/2022-1777 DE 29/08/2022 CTA. 3987069001 - LIBRETA N° 00291012002 ABC-RECURSOS PROPIOS</t>
  </si>
  <si>
    <t>||REGULARIZACIÓN DEL COMP. S-1040473 DE 19/08/2022. COMISIONES QUE COBRA EL MUFG BANK LTD. POR EMISIÓN DE AUTORIZACION DE PAGO CORRESP. A LA DONACIÓN JAPONESA N° 1660870 REF.28-VJ-156, S/G MENSAJE SWIFT N°13839 DE 19/08/2022 Y NOTA ABC/GNA/SAF/ATE/2022-1777 DE 29/08/2022 CTA. 3987069001 - LIBRETA N°00291012002 ABC-RECURSOS PROPIOS POR 1 MENSAJE SWIFT Y ÚT. DE ESCRITORIO</t>
  </si>
  <si>
    <t>||REGULARIZACIÓN DEL COMP. S-1040472 DE 19/08/2022 COMISIONES QUE COBRA EL MUFG BANK LTD. POR EMISIÓN DE AUTORIZACION DE PAGO CORRESP. A LA DONACIÓN JAPONESA N°1660870 REF.28-VJ-128B S/G MENSAJE SWIFT N°13840 DE 19/08/2022 Y NOTA ABC/GNA/SAF/ATE/2022-1777 DE 29/08/2022 CTA. 3987069001 - LIBRETA N° 00291012002 ABC-RECURSOS PROPIOS</t>
  </si>
  <si>
    <t>||REGULARIZACIÓN DEL COMP. S-1040472 DE 19/08/2022 COMISIONES QUE COBRA EL MUFG BANK LTD. POR EMISIÓN DE AUTORIZACION DE PAGO CORRESP. A LA DONACIÓN JAPONESA N°1660870 REF.28-VJ-128B S/G MENSAJE SWIFT N°13840 DE 19/08/2022 Y NOTA ABC/GNA/SAF/ATE/2022-1777 DE 29/08/2022 CTA. 3987069001 - LIBRETA N°00291012002 ABC-RECURSOS PROPIOS POR 1 MENSAJE SWIFT Y ÚT. DE ESCRITORIO</t>
  </si>
  <si>
    <t>||TRANSFERENCIA DE FONDOS SEGUN MENSAJE SWIFT14906 DE LA FECHA Y NOTA CITE: AGBC-AGBC/DAF/CNI-RSYS-0014-CAR/2022 DE F.26.04.2022 DE LA AGENCIA BOLIVIANA DE CORREOS (HRE-TGL-6525). DEBITO DE LA LIBRETA 000383012001 AGENCIA BOLIVIANA DE CORREOS, REPOSICION DE UTILES DE ESCRITORIO</t>
  </si>
  <si>
    <t>00099021001 DEPOSITO DE EFECTIVO, DEPOSITANTE: ERASMO ANTI CHOQUE, CONCEPTO: DEVOLUCION POR DOBLE PERCEPCION, CUENTA DE DEPOSITO: CUENTA UNICA DEL TESORO</t>
  </si>
  <si>
    <t>00099021001 DEPOSITO DE EFECTIVO, DEPOSITANTE: FERNANDO GUARACHI CRUZ, CONCEPTO: REVERSION, CUENTA DE DEPOSITO: CUENTA UNICA DEL TESORO /DJBR.</t>
  </si>
  <si>
    <t>00046171101 DEPOSITO DE EFECTIVO, DEPOSITANTE: PHARMABRICH SRL, CONCEPTO: MS-AGEMEND INGRESOS POR VENTA DE SERVICIOS, CUENTA DE DEPOSITO: CUENTA UNICA DEL TESORO</t>
  </si>
  <si>
    <t>00099021001 DEPOSITO DE EFECTIVO, DEPOSITANTE: MIGUEL ANGEL ROCHA SEMO, CONCEPTO: DEVOLUCION DE SUELDOS Y SALARIOS - SEDES, CUENTA DE DEPOSITO: CUENTA UNICA DEL TESORO</t>
  </si>
  <si>
    <t>00133012001 DEPOSITO DE EFECTIVO, DEPOSITANTE: LOTERIA NACIONAL DE BENEFICENCIA Y SALUBRIDAD, CONCEPTO: SALDO DE PREMIOS MENORES "SORTEO 94 AÑOS DE ESPERANZA Y SALUBRIDAD", CUENTA DE DEPOSITO: CUENTA UNICA DEL TESORO</t>
  </si>
  <si>
    <t>00133012001 DEPOSITO DE EFECTIVO, DEPOSITANTE: LOTERIA NACIONAL DE BENEFICENCIA Y SALUBRIDAD, CONCEPTO: "SALDO DE PREMIOS MENORES" SORTEO PAPA CONTIGO ME SAQUE LA LOTERIA, CUENTA DE DEPOSITO: CUENTA UNICA DEL TESORO</t>
  </si>
  <si>
    <t>00190012003 DEPOSITO DE EFECTIVO, DEPOSITANTE: INES MONSERRATT RAMIREZ ALVARADO, CONCEPTO: REPOSICION POR PERDIDA DE CREDENCIAL, CUENTA DE DEPOSITO: CUENTA UNICA DEL TESORO</t>
  </si>
  <si>
    <t>00099021001 DEPOSITO DE EFECTIVO, DEPOSITANTE: FRUTA BOLIVIANA, CONCEPTO: DEVOLUSION POR PAGO EN DEMASIA VIATICOS GESTION 2021 C-31 PREVENTIVO 2334, CUENTA DE DEPOSITO: CUENTA UNICA DEL TESORO</t>
  </si>
  <si>
    <t>00099021001 DEPOSITO DE EFECTIVO, DEPOSITANTE: FRUTA BOLIVIANA, CONCEPTO: DEVOLUSION DE VIATICOS POR PAGO EN DEMASIA GESTION 2021 C-31 PREVENTIVO 2230, CUENTA DE DEPOSITO: CUENTA UNICA DEL TESORO</t>
  </si>
  <si>
    <t>00099021001 DEPOSITO DE EFECTIVO, DEPOSITANTE: FRUTA BOLIVIANA, CONCEPTO: DEVOLUSION POR PAGO DE VIATICOS GESTION 2021 C-31 - 2319 PREVENTIVO 2319, CUENTA DE DEPOSITO: CUENTA UNICA DEL TESORO</t>
  </si>
  <si>
    <t>00099021001 DEPOSITO DE EFECTIVO, DEPOSITANTE: LUIS ALFONZO PARDO BARRIENTOS -MDPYEP, CONCEPTO: DEVOLUCION USO DE OPERADOR TIGO LLAMADAS AGOSTO 2022, CUENTA DE DEPOSITO: CUENTA UNICA DEL TESORO</t>
  </si>
  <si>
    <t>00099021001 DEPOSITO DE EFECTIVO, DEPOSITANTE: JAEL CARMIÑA LEMUS VARGAS, CONCEPTO: DEVOLUCION FACTURAS NAABOL, CUENTA DE DEPOSITO: CUENTA UNICA DEL TESORO</t>
  </si>
  <si>
    <t>00099021001 DEPOSITO DE EFECTIVO, DEPOSITANTE: CARLOS HUGO QUINTANILLA MURILLO, CONCEPTO: DEVOLUCION POR REAJUSTE Y PENALIDAD, CUENTA DE DEPOSITO: CUENTA UNICA DEL TESORO /DJBR.</t>
  </si>
  <si>
    <t>00099021001 DEPOSITO DE EFECTIVO, DEPOSITANTE: MIN DESARROLLO PRODUCTIVO Y ECONOMIA PLURAL, CONCEPTO: DEPÓSITO POR USO DE OTRA OPERADORA TELEFONICA DEL SR. MILKO J. MITA RODRIGUEZ, CUENTA DE DEPOSITO: CUENTA UNICA DEL TESORO</t>
  </si>
  <si>
    <t>00046104203 DEPOSITO DE EFECTIVO, DEPOSITANTE: LIA RIOS CARLOS RODRIGO, CONCEPTO: DEVOLUCION DE RECURSOS NO UTILIZADOS, CUENTA DE DEPOSITO: CUENTA UNICA DEL TESORO</t>
  </si>
  <si>
    <t>00046104203 DEPOSITO DE EFECTIVO, DEPOSITANTE: SULMA MENDEZ LOPEZ, CONCEPTO: DEVOLUCION DE RECURSOS NO UTILIZADOS, CUENTA DE DEPOSITO: CUENTA UNICA DEL TESORO</t>
  </si>
  <si>
    <t>00099021001 DEPOSITO DE EFECTIVO, DEPOSITANTE: MARIO ALBERTO LOPEZ TROCHE, CONCEPTO: DOBLE PERCEPCION, CUENTA DE DEPOSITO: CUENTA UNICA DEL TESORO /DJBR.</t>
  </si>
  <si>
    <t>00206012001 DEPOSITO DE EFECTIVO, DEPOSITANTE: INSTITUTO NACIONAL DE ESTADISTICA, CONCEPTO: DEPÓSITO POR VENTA DE LA OFICINA CENTRAL LA PAZ DE FECHA 07/09/2022, CUENTA DE DEPOSITO: CUENTA UNICA DEL TESORO</t>
  </si>
  <si>
    <t>00099021001 DEPOSITO DE EFECTIVO, DEPOSITANTE: SEGUROS PROVIDA S.A., CONCEPTO: DEVOLUCION DE FONDOS NO COBRADOS SEGUN CONCILIACION MAYO/2022, CUENTA DE DEPOSITO: CUENTA UNICA DEL TESORO</t>
  </si>
  <si>
    <t>00099021001 DEPOSITO DE EFECTIVO, DEPOSITANTE: MINISTERIO DE MEDIO AMBIENTE Y AGUA, CONCEPTO: PAGO DE PEAJES VIAS BOLIVIA VEHICULO 4687-PHF, CUENTA DE DEPOSITO: CUENTA UNICA DEL TESORO</t>
  </si>
  <si>
    <t>00580012001 DEP.DE CHEQ.AJENOS,RET.DE CAM.,CONCEPTO: DEVOLUCION POR EXTRAVIO DE CREDENCIAL INSTITUCIONAL SR. RODRIGO HUMEREZ,DEP.: DEPÓSITOS ADUANEROS BOLIVIANOS , PROCEDENCIA: BANCO UNION S.A., CHEQUE: 658, FECHA DE EMISION:02/09/2022</t>
  </si>
  <si>
    <t>00155012001 DEP.DE CHEQ.AJENOS,RET.DE CAM.,CONCEPTO: DIRECCION DEL NOTARIADO PLUR. DEVOLUCION INCAPACIDAD TEMPORAL, JUNIO/22,DEP.: CAJA PETROLERA DE SALUD , PROCEDENCIA: BANCO UNION S.A., CHEQUE: 19667, FECHA DE EMISION:08/09/2022</t>
  </si>
  <si>
    <t>00046171101 DEP.DE CHEQ.AJENOS,RET.DE CAM.,CONCEPTO: AGEMED. DEVOLUCION INCAPACIDAD TEMPORAL POR JUNIO/22,DEP.: CAJA PETROLERA DE SALUD , PROCEDENCIA: BANCO UNION S.A., CHEQUE: 19668, FECHA DE EMISION:08/09/2022</t>
  </si>
  <si>
    <t>00099021001 DEP.DE CHEQ.AJENOS,RET.DE CAM.,CONCEPTO: CAMARA DE SENADORES. DEVOLUCION INCAPACIDAD TEMPORAL JUNIO/22,DEP.: CAJA PETROLERA DE SALUD , PROCEDENCIA: BANCO UNION S.A., CHEQUE: 19665, FECHA DE EMISION:08/09/2022</t>
  </si>
  <si>
    <t>00099021001 DEP.DE CHEQ.AJENOS,RET.DE CAM.,CONCEPTO: AUT. DE AGUA POTABLE Y SANEAMINETO BASICO. DEVOL. INCAPACIDAD TEMPORAL JUNIO/22,DEP.: CAJA PETROLERA DE SALUD , PROCEDENCIA: BANCO UNION S.A., CHEQUE: 19666, FECHA DE EMISION:08/09/2022</t>
  </si>
  <si>
    <t>00385014201 DEP.DE CHEQ.AJENOS,RET.DE CAM.,CONCEPTO: ASUSS. DEVOLUCION INCAPACIDAD TEMPORAL POR JUNIO/22,DEP.: CAJA PETROLERA DE SALUD , PROCEDENCIA: BANCO UNION S.A., CHEQUE: 19664, FECHA DE EMISION:08/09/2022</t>
  </si>
  <si>
    <t>00099021001 DEP.DE CHEQ.AJENOS,RET.DE CAM.,CONCEPTO: CAMARA DE DIPUTADOS. DEVOLUCION INCAPACIDAD TEMPORAL JUNIO/22,DEP.: CAJA PETROLERA DE SALUD , PROCEDENCIA: BANCO UNION S.A., CHEQUE: 19663, FECHA DE EMISION:08/09/2022</t>
  </si>
  <si>
    <t>00585012002 DEP.DE CHEQ.AJENOS,RET.DE CAM.,CONCEPTO: AGENCIA BOLIVIANA ESPACIAL. DEVOLUCION INCAPACIDAD TEMPORAL JUNIO/22,DEP.: CAJA PETROLERA DE SALUD , PROCEDENCIA: BANCO UNION S.A., CHEQUE: 19662, FECHA DE EMISION:08/09/2022</t>
  </si>
  <si>
    <t>00373024101 DEP.DE CHEQ.AJENOS,RET.DE CAM.,CONCEPTO: FONDO DE DESARROLLO INDIGENA. DEVOLUCION INCAPACIDAD TEMPORAL JUNIO/22,DEP.: CAJA PETROLERA DE SALUD , PROCEDENCIA: BANCO UNION S.A., CHEQUE: 19661, FECHA DE EMISION:08/09/2022</t>
  </si>
  <si>
    <t>00597019202 DEP.DE CHEQ.AJENOS,RET.DE CAM.,CONCEPTO: YACIMIENTOS DE LITIO BOLIVIANOS. DEVOLUCION INCAPACIDAD TEMPORAL JUNIO/22,DEP.: CAJA PETROLERA DE SALUD , PROCEDENCIA: BANCO UNION S.A., CHEQUE: 19656, FECHA DE EMISION:08/09/2022</t>
  </si>
  <si>
    <t>00099021001 DEP.DE CHEQ.AJENOS,RET.DE CAM.,CONCEPTO: AUTORIDAD IMPUGNACION TRIBUTARIA. DEVOLUCION INCAPACIDAD TEMPORAL, JUNIO /22,DEP.: CAJA PETROLERA DE SALUD , PROCEDENCIA: BANCO UNION S.A., CHEQUE: 19657, FECHA DE EMISION:08/09/2022</t>
  </si>
  <si>
    <t>00099021001 DEP.DE CHEQ.AJENOS,RET.DE CAM.,CONCEPTO: MINISTERIO DE HIDROCARBUROS. DEVOLUCION INCAPACIDAD TEMPORAL JUNIO/2022,DEP.: CAJA PETROLERA DE SALUD , PROCEDENCIA: BANCO UNION S.A., CHEQUE: 19658, FECHA DE EMISION:08/09/2022</t>
  </si>
  <si>
    <t>00862012001 DEP.DE CHEQ.AJENOS,RET.DE CAM.,CONCEPTO: FNDR. DEVOLUCION INCAPACIDAD TEMPORAL JUNIO/22,DEP.: CAJA PETROLERA DE SALUD , PROCEDENCIA: BANCO UNION S.A., CHEQUE: 19659, FECHA DE EMISION:08/09/2022</t>
  </si>
  <si>
    <t>00035011105 DEP.DE CHEQ.AJENOS,RET.DE CAM.,CONCEPTO: DEVOLUCION DE SUBSIDIO DE INCAPACIDAD TEMPORAL MAYO 2022 (UCAS),DEP.: MINISTERIO DE ECONOMIA Y FINANZAS PUBLICAS , PROCEDENCIA: BANCO UNION S.A., CHEQUE: 48991, FECHA DE EMISION:09/08/2022</t>
  </si>
  <si>
    <t>NUMERO DE LIBRETA CUT: 00291014353 OPERACIÓN E18 TRANSFERENCIA DEL SISTEMA FINANCIERO POR CUENTA DE TERCEROS A LA CUT TRANSFERENCIA DEVOLUCION TOTAL SALDO PLANILLA MINIMA PROYECTO SUPERVISION TECNICA Y AMBIENTAL OBRAS DE REHABILITACION Y RECONSTRUCCION TRAMO CARRETERO EPIZANA-COMARAPA TRAMO IV LA</t>
  </si>
  <si>
    <t>NUMERO DE LIBRETA CUT: 00086018702 OPERACIÓN E18 TRANSFERENCIA DEL SISTEMA FINANCIERO POR CUENTA DE TERCEROS A LA CUT TRANSFERENCIA DESEMBOLSO PARA EL PROYECTO FORTALECIMIENTO INSTITUCIONAL PARA EL ESTUDIO DE LA DENSIDAD Y ESTRUCTURA POBLACIONAL SOLICITUD BDP SAM - FIDEICOMISO NÂº 20 FONABOSQUE</t>
  </si>
  <si>
    <t>||LIBRETA CUT N° 00572019201 DESEMBOLSO DEL PRESTAMO DE DINERO DEL FIDEICOMISO FINPRO N°013 CON LA EMPRESA EMAPA - PROYECTO "IMPLEMENTACIÓN DEL COMPLEJO PISCÍCOLA EN EL TRÓPICO DE COCHABAMBA", SEGÚN NOTA ADJUNTA</t>
  </si>
  <si>
    <t>COBRO COSTOS DE PAPELERIA SEGUN TRANSFERENCIA DEL EXTERIOR POR ORDEN DE COMPANHIA MATOGROSSENSE DE GAS MT GAS, FECHA VALOR 08/09/2022 REF:INVOICE EXB MTT 07 22 LIB. 00513012007 YPFB - RECURSOS NACIONALIZACIÓN</t>
  </si>
  <si>
    <t>COBRO COSTOS DE PAPELERIA POR REGULARIZACION DE TRANSFERENCIA DEL EXTERIOR POR ORDEN DE CONSULADO DE BOLIVIA EN CORDOBA ARGENTINA REF.: RECAUDACIONES GESTORÍA CONSULAR POR EL MES DE AGOSTO 2022 LIB. 00010011102 MIN.RELACIONES EXTERIORES - GESTORIA CONSULAR LEY Nº 3108</t>
  </si>
  <si>
    <t>COBRO COSTOS DE PAPELERIA SEGUN TRANSFERENCIA DEL EXTERIOR POR ORDEN DE LIB. 00513012007 YPFB - RECURSOS NACIONALIZACIÓN</t>
  </si>
  <si>
    <t>COBRO COSTOS DE PAPELERIA SEGUN TRANSFERENCIA DEL EXTERIOR POR ORDEN DE ENERGIA ARGENTINA S.A.,FECHA VALOR 07/09/2022 REF:INV/EXA-GJA-133/22 INV/CGS-GJA-081/22 LIB. 00513012007 YPFB - RECURSOS NACIONALIZACIÓN</t>
  </si>
  <si>
    <t>COBRO COSTOS DE PAPELERIA SEGUN TRANSFERENCIA DEL EXTERIOR POR ORDEN DE ENERGIA ARGENTINA S.A., FECHA VALOR 07/09/2022 REF:INV/EXA-GJA-133/22 RFB/CGS-GJA-081/22 LIB. 00513012007 YPFB - RECURSOS NACIONALIZACIÓN</t>
  </si>
  <si>
    <t>COBRO COSTOS DE PAPELERIA SEGUN TRANSFERENCIA DEL EXTERIOR POR ORDEN DE BOROSUR SAC, FECHA VALOR 7/9/2022, REF: ODV-VEX-079/22 LIB. 00597012001 RECURSOS PROPIOS VENTAS YLB</t>
  </si>
  <si>
    <t>COBRO COSTOS DE PAPELERIA SEGUN TRANSFERENCIA DEL EXTERIOR POR ORDEN DE LLAMA GAS S.A., FECHA VALOR 7/9/2022 LIB. 00513062001 YPFB-OPERACIONES PLANTA DE SEPARACION DE LIQUIDOS RIO GRANDE</t>
  </si>
  <si>
    <t>COBRO COSTOS DE PAPELERIA SEGUN TRANSFERENCIA DEL EXTERIOR POR ORDEN DE CONSULADO DE BOLIVIA EN VALENCIA-ESPAÑA REF:RECAUDACION DE GESTION CONSULAR MES DE AGOSTO 2022 LIB. 00010011102 MIN.RELACIONES EXTERIORES - GESTORIA CONSULAR LEY Nº 3108</t>
  </si>
  <si>
    <t>NUMERO DE LIBRETA CUT: 00344018001 OPERACIÓN E18 TRANSFERENCIA DEL SISTEMA FINANCIERO POR CUENTA DE TERCEROS A LA CUT INSTITUTO PLURINACIONAL DE ESTUDIOS LENGUAS Y CULTURAS IPELC</t>
  </si>
  <si>
    <t>NUMERO DE LIBRETA CUT: 00374018002 OPERACIÓN E18 TRANSFERENCIA DEL SISTEMA FINANCIERO POR CUENTA DE TERCEROS A LA CUT AGENCIA DE GOBIERNO ELECTRONICO Y TECNOLOGIAS DE AGETIC</t>
  </si>
  <si>
    <t>A:00099021001 TRANSFERENCIA DE RECUPERACIONES SEGÚN NOTA GEF-LCR-HVI-0932-NOT/22 Y GEF-LCR-JSZ-1038-NOT/22 POR CONCEPTO DE PAGO DE CAPITAL E INTERES DE ACUERDO A CONTRATO DE FIDEICOMISO “PROYECTOS DE INVERSION PUBLICA” CORRESPONDIENTE AL GAM PUCARA.</t>
  </si>
  <si>
    <t>A:00099021001 TRANSFERENCIA DE RECUPERACIONES SEGÚN NOTA GEF-LCR-HVI-0932-NOT/22 POR CONCEPTO DE PAGO DE INTERES DE ACUERDO A CONTRATO DE FIDEICOMISO “PROYECTOS DE INVERSION PUBLICA” CORRESPONDIENTE AL GAM SUCRE.</t>
  </si>
  <si>
    <t>A:00099021001 TRANSFERENCIA DE RECUPERACIONES SEGÚN NOTA GEF-LCR-HVI-0932-NOT/22 Y GEF-LCR-JSZ-1038-NOT/22 POR CONCEPTO DE PAGO DE CAPITAL E INTERES DE ACUERDO A CONTRATO DE FIDEICOMISO “PROYECTOS DE INVERSION PUBLICA” CORRESPONDIENTE AL GAM FERNANDEZ ALONZO.</t>
  </si>
  <si>
    <t>A:00099021001 TRANSFERENCIA DE RECUPERACIONES SEGÚN NOTA GEF-LCR-HVI-0932-NOT/22 POR CONCEPTO DE PAGO DE INTERES DE ACUERDO A CONTRATO DE FIDEICOMISO “PROYECTOS DE INVERSION PUBLICA” CORRESPONDIENTE AL GAM SAN MATIAS.</t>
  </si>
  <si>
    <t>A:00099021001 TRANSFERENCIA DE RECUPERACIONES SEGÚN NOTA GEF-LCR-HVI-0932-NOT/22 POR CONCEPTO DE PAGO DE CAPITAL E INTERES DE ACUERDO A CONTRATO DE FIDEICOMISO “PROYECTOS DE INVERSION PUBLICA” CORRESPONDIENTE AL GAM ORURO.</t>
  </si>
  <si>
    <t>A:00099021001 TRANSFERENCIA DE RECUPERACIONES SEGÚN NOTA GEF-LCR-HVI-0932-NOT/22 Y GEF-LCR-JSZ-1038-NOT/22 POR CONCEPTO DE PAGO DE CAPITAL E INTERES DE ACUERDO A CONTRATO DE FIDEICOMISO “PROYECTOS DE INVERSION PUBLICA” CORRESPONDIENTE AL GAM SAN ANDRES DE MACHACA.</t>
  </si>
  <si>
    <t>A:00099021001 TRANSFERENCIA DE RECUPERACIONES SEGÚN NOTA GEF-LCR-HVI-0932-NOT/22 POR CONCEPTO DE PAGO DE CAPITAL E INTERES DE ACUERDO A CONTRATO DE FIDEICOMISO “PROYECTOS DE INVERSION PUBLICA” CORRESPONDIENTE AL GAM ENTRE RIOS (COCHABAMBA).</t>
  </si>
  <si>
    <t>COBRO COSTOS DE PAPELERIA SEGUN TRANSFERENCIA DEL EXTERIOR POR ORDEN DE GAS CORONA SAECA, FECHA VALOR 7/9/2022 LIB. 00513062001 YPFB-OPERACIONES PLANTA DE SEPARACION DE LIQUIDOS RIO GRANDE</t>
  </si>
  <si>
    <t>TRANSFERENCIA DEL EXTERIOR SEGUN SWIFT NO.14969 DE FECHA 08/09/2022 ORDENANTE: CONSULADO GERAL DA BOLIVIA SAO PAULO-BRASIL LIB. 00340012005 SEGIP - RECAUDACION EXTERIOR - CEDULAS DE IDENTIDAD</t>
  </si>
  <si>
    <t>COBRO COSTOS DE PAPELERIA SEGUN TRANSFERENCIA DEL EXTERIOR POR ORDEN DE CONSULADO GERAL DA BOLIVIA SAO PAULO-BRASIL LIB. 00340012003 RECAUDACION EXTRANJERIA - C.I. -L.C.</t>
  </si>
  <si>
    <t>COBRO COSTOS DE PAPELERIA SEGUN TRANSFERENCIA DEL EXTERIOR POR ORDEN DE ENERGIA ARGENTINA S.A. REF.: INV EXA-GJA-133/22 INV CGS-GJA-081/22 GAS NATURAL FECHA VALOR 8/09/2022 LIB. 00513012007 YPFB - RECURSOS NACIONALIZACIÓN</t>
  </si>
  <si>
    <t>00046104203 DEPOSITO DE EFECTIVO, DEPOSITANTE: SONIA LEYDI CONDORI MOYA, CONCEPTO: DEVOLUCION DE PASAJE, CUENTA DE DEPOSITO: CUENTA UNICA DEL TESORO</t>
  </si>
  <si>
    <t>00046104203 DEPOSITO DE EFECTIVO, DEPOSITANTE: MARIA MARISOL POMACOSI CONDORI, CONCEPTO: DEVOLUCION DE PASAJE, CUENTA DE DEPOSITO: CUENTA UNICA DEL TESORO</t>
  </si>
  <si>
    <t>00099021001 DEPOSITO DE EFECTIVO, DEPOSITANTE: IPD-SA, CONCEPTO: DEVOLUCION DE PASAJE NO UTILIZADO GESTION 2022 PREV 48, CUENTA DE DEPOSITO: CUENTA UNICA DEL TESORO</t>
  </si>
  <si>
    <t>00099021001 DEPOSITO DE EFECTIVO, DEPOSITANTE: IPD -SA, CONCEPTO: DEVOLUCION POR PAGO EN DEMASIA VIATICOS GESTION 2021 C-31 PREVENTIVO N°2545, CUENTA DE DEPOSITO: CUENTA UNICA DEL TESORO</t>
  </si>
  <si>
    <t>00046104203 DEPOSITO DE EFECTIVO, DEPOSITANTE: LUIS ALBERTO SIRPA GONZALES, CONCEPTO: REVERSION DE FONDOS NO UTILIZADOS, CUENTA DE DEPOSITO: CUENTA UNICA DEL TESORO</t>
  </si>
  <si>
    <t>00046104203 DEPOSITO DE EFECTIVO, DEPOSITANTE: JOSE SOLIZ ALARCÓN, CONCEPTO: REVERSION, CUENTA DE DEPOSITO: CUENTA UNICA DEL TESORO</t>
  </si>
  <si>
    <t>00046104203 DEPOSITO DE EFECTIVO, DEPOSITANTE: DEIMAMIO SALINAS CORDERO, CONCEPTO: REVERSION, CUENTA DE DEPOSITO: CUENTA UNICA DEL TESORO</t>
  </si>
  <si>
    <t>00046104203 DEPOSITO DE EFECTIVO, DEPOSITANTE: LUIS CARLOS SUAREZ MONTAÑO, CONCEPTO: REVERSION, CUENTA DE DEPOSITO: CUENTA UNICA DEL TESORO</t>
  </si>
  <si>
    <t>00587012001 DEPOSITO DE EFECTIVO, DEPOSITANTE: PERCY ELVIS TUCO TUCO E.B.C., CONCEPTO: DEVOLUCION AL COMPROBANTE NRO787, CUENTA DE DEPOSITO: CUENTA UNICA DEL TESORO</t>
  </si>
  <si>
    <t>00099021001 DEPOSITO DE EFECTIVO, DEPOSITANTE: EUSEBIO HUANCA LIMACHI, CONCEPTO: CONVENIO DOBLE PERCEPCION - SENASIR, CUENTA DE DEPOSITO: CUENTA UNICA DEL TESORO</t>
  </si>
  <si>
    <t>00099021001 DEPOSITO DE EFECTIVO, DEPOSITANTE: VICEMINISTERIO DE DEPORTES, CONCEPTO: DEVOLUCION DE FONDOS EN AVANCE DEL SR ALBERTO PELAGIO ALVARADO, PREMIACION DEPORTISTAS MEDALLEROS, CUENTA DE DEPOSITO: CUENTA UNICA DEL TESORO</t>
  </si>
  <si>
    <t>00099021001 DEPOSITO DE EFECTIVO, DEPOSITANTE: JUAN ARMANDO CABRERA MIRANDA, CONCEPTO: DEVOLUCION POR DOBLE PERCEPCION, CUENTA DE DEPOSITO: CUENTA UNICA DEL TESORO</t>
  </si>
  <si>
    <t>00099021001 DEPOSITO DE EFECTIVO, DEPOSITANTE: JUAN YANA HUACANI, CONCEPTO: COMPROMISO DE DEVOLUCION DE DEUDAD, CUENTA DE DEPOSITO: CUENTA UNICA DEL TESORO</t>
  </si>
  <si>
    <t>00099021001 DEPOSITO DE EFECTIVO, DEPOSITANTE: CC. DEMN MARCO ANTONIO ROSALES HUMEREZ, CONCEPTO: REVERISON SEGUN PREV 2232 (ALIMENTACION Y SOCORRO MES AGOSTO), CUENTA DE DEPOSITO: CUENTA UNICA DEL TESORO</t>
  </si>
  <si>
    <t>00099021001 DEPOSITO DE EFECTIVO, DEPOSITANTE: CN. DAEN WINSOR EDWIN POZO RODRIGUEZ, CONCEPTO: REVERSION SEGUN PREV 4270 SANEAMIENTO DE PREDIOS, CUENTA DE DEPOSITO: CUENTA UNICA DEL TESORO /DJBR.</t>
  </si>
  <si>
    <t>00213012001 DEPOSITO DE EFECTIVO, DEPOSITANTE: JUSTO FRANZ CHOQUE CHOQUE, CONCEPTO: DEVOLUCION DE GASTOS NO EJECUTADOS, CUENTA DE DEPOSITO: CUENTA UNICA DEL TESORO</t>
  </si>
  <si>
    <t>00670012003 DEPOSITO DE EFECTIVO, DEPOSITANTE: EDWIN PAZ PEREZ FLORES, CONCEPTO: REPOSICION CREDENCIAL, CUENTA DE DEPOSITO: CUENTA UNICA DEL TESORO</t>
  </si>
  <si>
    <t>00224012002 DEP.DE CHEQ.AJENOS,RET.DE CAM.,CONCEPTO: TRANSFERENCIA DE FONDOS PARA PAGOS VIA SIGEP, PARA GASTOS DEL PROGRAMA SHINAHOTA,DEP.: INSUMOS BOLIVIA , PROCEDENCIA: BANCO UNION S.A., CHEQUE: 3366, FECHA DE EMISION:07/09/2022</t>
  </si>
  <si>
    <t>00224012007 DEP.DE CHEQ.AJENOS,RET.DE CAM.,CONCEPTO: TRANSFERENCIA DE FONDOS PARA PAGOS VIA SIGEP, GASTOS DEL PROGRAMA IVIRGARZAMA,DEP.: INSUMOS BOLIVIA , PROCEDENCIA: BANCO UNION S.A., CHEQUE: 2251, FECHA DE EMISION:07/09/2022</t>
  </si>
  <si>
    <t>00660012006 DEP.DE CHEQ.AJENOS,RET.DE CAM.,CONCEPTO: DEVOLUCION DE PASAJES DE GESTIONES ANTERIORES,DEP.: ORGANO JUDICIAL-DISTRITO COCHABAMBA , PROCEDENCIA: BANCO UNION S.A., CHEQUE: 298, FECHA DE EMISION:06/09/2022</t>
  </si>
  <si>
    <t>00206012001 DEP.DE CHEQ.AJENOS,RET.DE CAM.,CONCEPTO: DEPÓSITO POR OTROS INGRESOS,DEP.: INSTITUTO NACIONAL DE ESTADISTICA , PROCEDENCIA: BANCO UNION S.A., CHEQUE: 5458, FECHA DE EMISION:06/09/2022</t>
  </si>
  <si>
    <t>NUMERO DE LIBRETA CUT: 00099021001 OPERACIÓN E18 TRANSFERENCIA DEL SISTEMA FINANCIERO POR CUENTA DE TERCEROS A LA CUT TRANSFERENCIA DISPOSICION A LA LEY NÂ° 1356 DE FECHA 28/12/2020 VENTA SERVICIOS TELEFONOA MOVIL INTERNET SOLICITUD EMPRESA NACIONAL DE TELECOMUNICACIONES S.A. ENTEL S.A.</t>
  </si>
  <si>
    <t>||TRANSFERENCIA DE FONDOS SEGÚN NOTA DEL MINISTERIO DE ECONOMÍA Y FINANZAS PÚBLICAS MEFP/VTCP/DGPOT/UPCFTGN/1064/2022 DE FECHA 09-09-2022 LIBRETA N° 00099021001 TGN-RECURSOS ORDINARIOS (3987)</t>
  </si>
  <si>
    <t>||TRANSFERENCIA A LA CUENTA ÚNICA DEL TESORO POR REMUNERACIÓN MÁXIMA DEL SECTOR PÚBLICO DE MARCELINO ALIAGA LIMACHI, CORRESPONDIENTE AL MES DE AGOSTO/2022, SEGÚN DOCUMENTOS ADJUNTOS Y ROC N° 808/2022 DEL DCR. TRANSFERENCIA REMUNERACIÓN MAXIMA DE MARCELINO ALIAGA LIMACHI AGOSTO/2022 LIBRETA N° 00099021001</t>
  </si>
  <si>
    <t>COBRO COSTOS DE PAPELERIA POR REGULARIZACION DE TRANSFERENCIA DEL EXTERIOR POR ORDEN DE CONSULADO GENERAL DE BOLIVIA GINEBRA-SUIZA REF:GESTORIA CONSULAR AGOSTO 2022 LIB. 00010011102 MIN.RELACIONES EXTERIORES - GESTORIA CONSULAR LEY Nº 3108</t>
  </si>
  <si>
    <t>||COMISIONES BANCARIAS POR TRANSFERENCIA DE FONDOS SEGÚN NOTA DEL MINISTERIO DE ECONOMÍA Y FINANZAS PÚBLICAS MEFP/VTCP/DGPOT/UPCFTGN/1064/2022 DE 09-09-2022 LIBRETA N° 00099021001 TGN-RECURSOS ORDINARIOS (3987) REF.: ÚTILES DE ESCRITORIO</t>
  </si>
  <si>
    <t>NUMERO DE LIBRETA CUT: 00373024105 OPERACIÓN E75 TRANSFERENCIA DE LA CUENTA FISCAL BUN A LA CUT EN MN TRANSFERENCIA DE FONDOS A SOLICITUD DE: GOBIERNO AUTONOMO MUNICIPAL COLCAPIRHUA, CITE:G.A.M.C-DESP.EXT./836/2022 CUENTA CUT 3987 LIBRETA NÂ° 00373024105 FDI-TRANSFERENCIAS PROGRAMAS Y/O PROYECT</t>
  </si>
  <si>
    <t>||TRANSFERENCIA DE FONDOS S/G MENSAJES SWIFT NROS. 15054 Y 15053 DE LA FECHA Y NOTA CITE DGAC/10774/2022 DE F.31.03.2022 (HRE-TGL-5031) DE LA DIRECCION GENERAL DE AERONAUTICA CIVIL (SECTOR PÚBLICO- SOBREVUELOS). DEBITO DE LA LIBRETA 0117012001 DGAC, REPOSICIÓN DE ÚTILES DE ESCRITORIO.</t>
  </si>
  <si>
    <t>TRANSFERENCIA DE FONDOS AL EXTERIOR A SOLICITUD DE YACIMIENTOS PETROLIFEROS FISCALES BOLIVIANOS SEGUN SOLICITUD YPFB-0280-2022 REF: PAGO PETROLEOS PARAGUAYOS PETROPAR 1ER POST PAGO POR SUM HIDR LIQ SUR ORIENTE 2022 SEGUN OP UPCA 1075 LIB. 00513012004 LBP-YPFB-UNICOMERCIAL (4030005415/1-2188907)</t>
  </si>
  <si>
    <t>||TRANSFERENCIA DE FONDOS S/G. MENSAJE SWIFT NRO. 14974 DE LA FECHA, Y NOTAS CITE: NAABOL-DNAF/N°0117/2022 DE FECHA 04/04/2022 (HRE-TGL-5306), CITE: NAABOL-DNAF/N°0112/2022 DE FECHA 30/03/2022 (HRE-TGL-4950). (SECTOR PÚBLICO - SOBREVUELOS). DÉBITO DE LA LIBRETA 00389012001 NAABOL-ADMINISTRACION, REPOSICIÓN ÚTILES DE ESCRITORIO.</t>
  </si>
  <si>
    <t>||TRANSFERENCIA DE FONDOS S/G MENSAJE SWIFT NRO.14975 DE LA FECHA Y NOTA CITE DGAC/10774/2022 DE F.31.03.2022 (HRE-TGL-5031) DE LA DIRECCION GENERAL DE AERONAUTICA CIVIL (SECTOR PÚBLICO- SOBREVUELOS). DEBITO DE LA LIBRETA 0117012001 DGAC, REPOSICIÓN DE ÚTILES DE ESCRITORIO.</t>
  </si>
  <si>
    <t>||TRANSFERENCIA DE FONDOS S/G. MENSAJES SWIFT NROS. 15051 Y 15050 DE LA FECHA, Y NOTA CITE: NAABOL-DNAF/N°0112/2022 DE FECHA 30/03/2022 (HRE-TGL-4950). (SECTOR PÚBLICO - SOBREVUELOS). DÉBITO DE LA LIBRETA 00389012001 NAABOL-ADMINISTRACION, REPOSICIÓN ÚTILES DE ESCRITORIO.</t>
  </si>
  <si>
    <t>TRANSFERENCIA DEL EXTERIOR SEGUN SWIFT NO.15004 DE FECHA 09/09/2022 ORDENANTE: CONSULADO GENERAL DE BOLIVIA - BUENOS AIRES-ARGENTINA LIB. 00340012005 SEGIP - RECAUDACION EXTERIOR - CEDULAS DE IDENTIDAD</t>
  </si>
  <si>
    <t>TRANSFERENCIA DEL EXTERIOR SEGUN SWIFT NO 15044 DE FECHA 09/09/2022 ORDENANTE: CONSULADO DE BOLIVIA EN MADRID, REF: RECAUDACION EXT. 796 CEDULAS IDENTIDAD AGOSTO 14.328 Y 86 LICENCIAS DE CONDUCIR AGOSTO 5.160 LIB. 00340012005 SEGIP - RECAUDACION EXTERIOR - CEDULAS DE IDENTIDAD</t>
  </si>
  <si>
    <t>COBRO COSTOS DE PAPELERIA SEGUN TRANSFERENCIA DEL EXTERIOR POR ORDEN DE EMBAJADA DE BOLIVIA EN BOGOTA COLOMBIA REF.: RECAUDACIONES GESTORÍA CONSULAR POR EL MES DE JULIO Y AGOSTO 2022 LIB. 00010011102 MIN.RELACIONES EXTERIORES - GESTORIA CONSULAR LEY Nº 3108</t>
  </si>
  <si>
    <t>COBRO COSTOS DE PAPELERIA SEGUN TRANSFERENCIA DEL EXTERIOR POR ORDEN DE CONSULADO GENERAL DE BOLIVIA - BUENOS AIRES-ARGENTINA LIB. 00340012003 RECAUDACION EXTRANJERIA - C.I. -L.C.</t>
  </si>
  <si>
    <t>COBRO COSTOS DE PAPELERIA SEGUN TRANSFERENCIA DEL EXTERIOR POR ORDEN DE LUXURY FIBRES LIMITED REF:INV 8 LESS DEBIT NOTES LIB. 00593012001 EMPRESA ESTATAL YACANA - RECURSOS PROPIOS</t>
  </si>
  <si>
    <t>COBRO COSTOS DE PAPELERIA SEGUN TRANSFERENCIA DEL EXTERIOR POR ORDEN DE CONSULADO DE BOLIVIA EN MADRID, REF: RECAUDACION EXT. 796 CEDULAS IDENTIDAD AGOSTO 14.328 Y 86 LICENCIAS DE CONDUCIR AGOSTO 5.160 LIB. 00340012003 RECAUDACION EXTRANJERIA - C.I. -L.C.</t>
  </si>
  <si>
    <t>COBRO COSTOS DE PAPELERIA SEGUN TRANSFERENCIA DEL EXTERIOR POR ORDEN DE COPA ENERGIA DISTRIBUIDORA DE GAS S.A. FECHA VALOR 08/09/2022 REF:RFB 07134505809 LIB. 00513062001 YPFB-OPERACIONES PLANTA DE SEPARACION DE LIQUIDOS RIO GRANDE</t>
  </si>
  <si>
    <t>COBRO COSTOS DE PAPELERIA SEGUN TRANSFERENCIA DEL EXTERIOR POR ORDEN DE CONSULADO GENERAL DE BOLIVIA EN MILAN, FECHA VALOR 9/9/2022, REF.:GESTORÍA CONSULAR DE AGOSTO 2022 LIB. 00010011102 MIN.RELACIONES EXTERIORES - GESTORIA CONSULAR LEY Nº 3108</t>
  </si>
  <si>
    <t>COBRO COSTOS DE PAPELERIA SEGUN TRANSFERENCIA DEL EXTERIOR POR ORDEN DE PARAGUAY ENERGY GAS S.R.L. (PY/ASUNCION) REF.: OPE 0/606511 FECHA VALOR 8/09/2022 LIB. 00513062001 YPFB-OPERACIONES PLANTA DE SEPARACION DE LIQUIDOS RIO GRANDE</t>
  </si>
  <si>
    <t>COBRO COSTOS DE PAPELERIA SEGUN TRANSFERENCIA DEL EXTERIOR POR ORDEN DE EMBAJADA DEL ESTADO PLURINACIONAL DE BOLIVIA - MEXICO REF:GESTORIA CONSULAR AGOSTO 2022 LIB. 00010011102 MIN.RELACIONES EXTERIORES - GESTORIA CONSULAR LEY Nº 3108</t>
  </si>
  <si>
    <t>COBRO COSTOS DE PAPELERIA SEGUN TRANSFERENCIA DEL EXTERIOR POR ORDEN DE CONSULADO GENERAL DE BOLIVIA BUENOS AIRES-ARGENTINA REF:GESTORIA CONSULAR AGOSTO 2022 LIB. 00010011102 MIN.RELACIONES EXTERIORES - GESTORIA CONSULAR LEY Nº 3108</t>
  </si>
  <si>
    <t>00099021001 DEPOSITO DE EFECTIVO, DEPOSITANTE: FREDDY IVAN CONDORI CUNO, CONCEPTO: POR COBRO DE SEGUNDAS NUPCIAS DE LOLA CUNO CANASA (QEPD), CUENTA DE DEPOSITO: CUENTA UNICA DEL TESORO</t>
  </si>
  <si>
    <t>00099021001 DEPOSITO DE EFECTIVO, DEPOSITANTE: JUAN ANGEL CORONEL SARDON C.I. 6136125 L.P., CONCEPTO: DEVOLUCION AL SENACIR COACTIVO SOCIAL, CUENTA DE DEPOSITO: CUENTA UNICA DEL TESORO</t>
  </si>
  <si>
    <t>00099021001 DEPOSITO DE EFECTIVO, DEPOSITANTE: GUIDO BARRIOS RIVAS, CONCEPTO: DEVOLUCION POR DOBLE PERCEPCION, CUENTA DE DEPOSITO: CUENTA UNICA DEL TESORO /DJBR.</t>
  </si>
  <si>
    <t>00081011101 DEPOSITO DE EFECTIVO, DEPOSITANTE: KEVIN YERKO VERA CAREAGA, CONCEPTO: REPOSICION DE CREDENCIAL Y TARJETA DE MARCADO, CUENTA DE DEPOSITO: CUENTA UNICA DEL TESORO</t>
  </si>
  <si>
    <t>00099021001 DEPOSITO DE EFECTIVO, DEPOSITANTE: TEOFILO BAPTISTA RAMIREZ, CONCEPTO: DEVOLUCION DE HABERES DEL 2010 CORRESPONDIENTE AL MES DE AGOSTO DE 2022, CUENTA DE DEPOSITO: CUENTA UNICA DEL TESORO /DJBR.</t>
  </si>
  <si>
    <t>00190012002 DEPOSITO DE EFECTIVO, DEPOSITANTE: WILLY BENAVIDES SANABRIA, CONCEPTO: DEVOLUCION POR CONCEPTO DE APORTES PATRONALES, CUENTA DE DEPOSITO: CUENTA UNICA DEL TESORO</t>
  </si>
  <si>
    <t>00020061101 DEPOSITO DE EFECTIVO, DEPOSITANTE: ADRIAN DELGADO HOYOS, CONCEPTO: DEPÓSITO DE GARANTIA DE 7% POR SERVICIO DE CONSULTORIA EN LINEA DEL MES DE AGOSTO 2022, CUENTA DE DEPOSITO: CUENTA UNICA DEL TESORO</t>
  </si>
  <si>
    <t>00046171101 DEPOSITO DE EFECTIVO, DEPOSITANTE: EMPRESA DISMED IMPORTACIONES Y REPRESENTACIONES, CONCEPTO: MULTA POR : SANCION JURIDICA RES. ADM. S/020 DEL 04-04-2022, CUENTA DE DEPOSITO: CUENTA UNICA DEL TESORO</t>
  </si>
  <si>
    <t>00099021001 DEPOSITO DE EFECTIVO, DEPOSITANTE: RENE ZAMBRANA ESPINOZA, CONCEPTO: DEVOLUCION DE PASAJES NACIONALES, CUENTA DE DEPOSITO: CUENTA UNICA DEL TESORO /DJBR.</t>
  </si>
  <si>
    <t>00599012001 DEPOSITO DE EFECTIVO, DEPOSITANTE: EBA-EMPRESA BOLIVIANA DE ALIMENTOS Y DERIVADOS, CONCEPTO: FACTURA NO DECLARADA, CUENTA DE DEPOSITO: CUENTA UNICA DEL TESORO</t>
  </si>
  <si>
    <t>00099021001 DEPOSITO DE EFECTIVO, DEPOSITANTE: MERY QUIÑONES GABRIEL, CONCEPTO: DEVOLUCION DE COBRO INDEBIDO - SENASIR, CUENTA DE DEPOSITO: CUENTA UNICA DEL TESORO</t>
  </si>
  <si>
    <t>00190012003 DEPOSITO DE EFECTIVO, DEPOSITANTE: JOSE MACHICADO GANDARILLAS, CONCEPTO: DEVOLUCION UTC CORRESPONDIENTE A NOVIEMBRE 2021, CUENTA DE DEPOSITO: CUENTA UNICA DEL TESORO</t>
  </si>
  <si>
    <t>00046171101 DEPOSITO DE EFECTIVO, DEPOSITANTE: ORTODONCIA.COM, CONCEPTO: SANCION POR INCUMPLIMINETO A LA NORMA SEGUN RESOLUCION ADMINISTRATIVA 57/2020 DE LA 4TA CUOTA, CUENTA DE DEPOSITO: CUENTA UNICA DEL TESORO</t>
  </si>
  <si>
    <t>00099021001 DEPOSITO DE EFECTIVO, DEPOSITANTE: PROCURADORIA GENERAL DEL ESTADO, CONCEPTO: DEP. POR DEBITO COMP. BCB S 10391000003 COB EXTRACTO 1039100 COMISIONES BANCARIAS RECURSOS R. EXT., CUENTA DE DEPOSITO: CUENTA UNICA DEL TESORO</t>
  </si>
  <si>
    <t>00423182001 DEPOSITO DE EFECTIVO, DEPOSITANTE: JOSE EDUARDO CAYHUARA SOZA, CONCEPTO: PASAJES AL INTERIOR DEL PAIS, CUENTA DE DEPOSITO: CUENTA UNICA DEL TESORO</t>
  </si>
  <si>
    <t>00099021001 DEPOSITO DE EFECTIVO, DEPOSITANTE: JUSTA MENDOZA DE CARVAJAL, CONCEPTO: DEVOLUCION DE RETROACTIVO, CUENTA DE DEPOSITO: CUENTA UNICA DEL TESORO</t>
  </si>
  <si>
    <t>00099021001 DEPOSITO DE EFECTIVO, DEPOSITANTE: RODOLFO ABEL SUAREZ SALAZAR, CONCEPTO: SALDO DE COMPRA GASOLINA, CUENTA DE DEPOSITO: CUENTA UNICA DEL TESORO</t>
  </si>
  <si>
    <t>00046024204 DEPOSITO DE EFECTIVO, DEPOSITANTE: MINISTERIO DE SALUD Y DEPORTES, CONCEPTO: REVERSIO DE FONDOS POR LA DESADUANIZACION DE INSECTICIDA (BENDIOCORB 80%PM), CUENTA DE DEPOSITO: CUENTA UNICA DEL TESORO</t>
  </si>
  <si>
    <t>00234014202 DEPOSITO DE EFECTIVO, DEPOSITANTE: VANESSA KAREN FLORES PATANA, CONCEPTO: DEVOLUCION AL PREV N° 565 PARTIDA "GASTOS ESPECIALIZADOS POR LA ATENCION MEDICA", CUENTA DE DEPOSITO: CUENTA UNICA DEL TESORO</t>
  </si>
  <si>
    <t>00099021001 DEPOSITO DE EFECTIVO, DEPOSITANTE: MINISTERIO DE MEDIO AMBIENTE Y AGUA, CONCEPTO: PAGO DE PEAJES VIAS BOLIVIA VEHICULO 2526-ZBE, CUENTA DE DEPOSITO: CUENTA UNICA DEL TESORO</t>
  </si>
  <si>
    <t>00099021001 DEPOSITO DE EFECTIVO, DEPOSITANTE: MINISTERIO DE MEDIO AMBIENTE Y AGUA, CONCEPTO: PAGO DE PEAJES VIAS BOLIVIA VEHICULO 2978 NFD, CUENTA DE DEPOSITO: CUENTA UNICA DEL TESORO</t>
  </si>
  <si>
    <t>00086018043 DEPOSITO DE EFECTIVO, DEPOSITANTE: PETER ALEJANDRO ARELLANO ORELLANA, CONCEPTO: DEVOLUCION DE FONDOS EN AVANCE, CUENTA DE DEPOSITO: CUENTA UNICA DEL TESORO</t>
  </si>
  <si>
    <t>00099021001 DEPOSITO DE EFECTIVO, DEPOSITANTE: AGENCIA ESTATAL DE VIVIENDA, CONCEPTO: PAGO DEL SERVICIO DE AGUA POTABLE (EPSAS) DE LA AGENCIA ESTATAL DE VIVIENDA 07/22, CUENTA DE DEPOSITO: CUENTA UNICA DEL TESORO</t>
  </si>
  <si>
    <t>00099021001 DEPOSITO DE EFECTIVO, DEPOSITANTE: DAVID DANTE MONTAÑO SILES, CONCEPTO: DEVOLUCION POR DOBLE PERCEPCION, CUENTA DE DEPOSITO: CUENTA UNICA DEL TESORO</t>
  </si>
  <si>
    <t>00099021001 DEPOSITO DE EFECTIVO, DEPOSITANTE: PATRICIA ANGELICA PONCE CAMBEROS, CONCEPTO: PRORRATEO SERVICIO DE INTERNET, CUENTA DE DEPOSITO: CUENTA UNICA DEL TESORO</t>
  </si>
  <si>
    <t>00201012002 DEP.DE CHEQ.AJENOS,RET.DE CAM.,CONCEPTO: SALDO PLANILLA DE OBRA N°14 "MEJORAMIENTO DE VIAS URBANAS MUNICIPIO DE VILLA TUNARI",DEP.: ADEMAF , PROCEDENCIA: BANCO UNION S.A., CHEQUE: 90, FECHA DE EMISION:12/09/2022</t>
  </si>
  <si>
    <t>00099021001 DEP.DE CHEQ.AJENOS,RET.DE CAM.,CONCEPTO: DEVOLUCION DE GASTOS OPERACIONALES MES DE JULIO 2022,DEP.: PROGRAMA NACIONAL DE POST-ALFABETIZACION , PROCEDENCIA: BANCO UNION S.A., CHEQUE: 5854, FECHA DE EMISION:09/09/2022</t>
  </si>
  <si>
    <t>00099021001 DEP.DE CHEQ.AJENOS,RET.DE CAM.,CONCEPTO: QUISPE CORO CARMEN VIVIANA,DEP.: BANCO UNION SA , PROCEDENCIA: BANCO UNION S.A., CHEQUE: 182495, FECHA DE EMISION:12/09/2022</t>
  </si>
  <si>
    <t>00099021001 DEP.DE CHEQ.AJENOS,RET.DE CAM.,CONCEPTO: TRIBUNAL COSNTITUCIONAL PLURINACIONAL DE SUCRE,DEP.: CAJA PETROLERA DE SALUD SUCRE , PROCEDENCIA: BANCO UNION S.A., CHEQUE: 23454, FECHA DE EMISION:31/08/2022</t>
  </si>
  <si>
    <t>00578012002 DEP.DE CHEQ.AJENOS,RET.DE CAM.,CONCEPTO: REVERSION,DEP.: BOLIVIANA DE AVIACION , PROCEDENCIA: BANCO UNION S.A., CHEQUE: 15852, FECHA DE EMISION:12/09/2022</t>
  </si>
  <si>
    <t>COBRO COSTOS DE PAPELERIA SEGUN TRANSFERENCIA DEL EXTERIOR POR ORDEN DE LLAMA GAS S.A., FECHA VALOR 9/9/2022 LIB. 00513062001 YPFB-OPERACIONES PLANTA DE SEPARACION DE LIQUIDOS RIO GRANDE</t>
  </si>
  <si>
    <t>COBRO COSTOS DE PAPELERIA POR REGULARIZACION DE TRANSFERENCIA DEL EXTERIOR POR ORDEN DE YPF EXPLORACION Y PRODUCCION DE HIDROCARBUROS DE BOLIVIA S.A., FECHA VALOR 9/9/2022 LIB. 00513012007 YPFB - RECURSOS NACIONALIZACIÓN</t>
  </si>
  <si>
    <t>COBRO COSTOS DE PAPELERIA SEGUN TRANSFERENCIA DEL EXTERIOR POR ORDEN DE CO4 BRASIL CORPORACION LTDA, FECHA VALOR 9/9/2022, REF.:INV/ODV-VEX-085/22 LIB. 00597012001 RECURSOS PROPIOS VENTAS YLB</t>
  </si>
  <si>
    <t>COBRO COSTOS DE PAPELERIA SEGUN TRANSFERENCIA DEL EXTERIOR POR ORDEN DE PANTANAL AGROCON LTDA (CORUMBA BRASIL) REF.: CRED SWF OF 22/09/09 INV ODVVEX08622 FECHA VALOR 9/09/2022 LIB. 00597012001 RECURSOS PROPIOS VENTAS YLB</t>
  </si>
  <si>
    <t>COBRO COSTOS DE PAPELERIA SEGUN TRANSFERENCIA DEL EXTERIOR POR ORDEN DE COPA ENERGIA DISTRIBUIDORA DE GAS S.A. (SAO PAULO) REF.: CRED INV 1229/2022 FECHA VALOR 9/09/2022 LIB. 00513062001 YPFB-OPERACIONES PLANTA DE SEPARACION DE LIQUIDOS RIO GRANDE</t>
  </si>
  <si>
    <t>COBRO COSTOS DE PAPELERIA SEGUN TRANSFERENCIA DEL EXTERIOR POR ORDEN DE ECO PRODUCTOS AGROPECUARIOS (BRASIL) REF.: CRED INV ODV VEX 078 22 FECHA VALOR 9/09/2022 LIB. 00597012001 RECURSOS PROPIOS VENTAS YLB</t>
  </si>
  <si>
    <t>COBRO COSTOS DE PAPELERIA SEGUN TRANSFERENCIA DEL EXTERIOR POR ORDEN DE CONSULADO GENERAL DE BOLIVIA EN HOUSTON EE.UU. REF.: RECAUDACIONES GESTORÍA CONSULAR POR EL MES DE AGOSTO 2022 LIB. 00010011102 MIN.RELACIONES EXTERIORES - GESTORIA CONSULAR LEY Nº 3108</t>
  </si>
  <si>
    <t>'COBRO DE'||UTILES DE ESCRITORIO POR EL COMPROBANTE NRO. 1042165 DE LA FECHA, S/G.NOTA YPFB/GAFC-1498/2022 DE FECHA 5/5/2022 ENVIADO POR YACIMIENTOS PETROLIFEROS FISCALES BOLIVIANOS. (SECTOR PÚBLICO-EXPORTACIONES). DÉBITO DE LA LIBRETA 00513022001 YPFB-OPERACIONES</t>
  </si>
  <si>
    <t>TRANSFERENCIA RECIBIDA DEL EXTERIOR SEGÚN MENSAJES SWIFT Nos. 15125-15124 (REM.EXT.) DE FECHA 12-09-2022 POR DESEMBOLSO DE CAF PRÉSTAMO CFA011805 APOYO GESTIÓN PRESUPUESTARIA LIBRETA N° 00099021001 (3987) TGN- RECURSOS ORDINARIOS REF.: UTILES DE ESCRITORIO</t>
  </si>
  <si>
    <t>COBRO COSTOS DE PAPELERIA SEGUN TRANSFERENCIA DEL EXTERIOR POR ORDEN DE YTL SOCIEDAD ANONIMA, REF: INV/PAGO TOTAL FACT ODCVEX 08722 LIB. 00597012001 RECURSOS PROPIOS VENTAS YLB</t>
  </si>
  <si>
    <t>COBRO COSTOS DE PAPELERIA SEGUN TRANSFERENCIA DEL EXTERIOR POR ORDEN DE PETROBRAS S.A. REF.: INV EXB-GAS-278/22 FECHA VALOR 12/09/2022 LIB. 00513012007 YPFB - RECURSOS NACIONALIZACIÓN</t>
  </si>
  <si>
    <t>COBRO COSTOS DE PAPELERIA SEGUN TRANSFERENCIA DEL EXTERIOR POR ORDEN DE ENERGIA ARGENTINA S.A. REF.: INV EXA-GJA-133/22, INV CGS-GJA-081/22, GAS NATURAL FECHA VALOR 12/09/2022 LIB. 00513012007 YPFB - RECURSOS NACIONALIZACIÓN</t>
  </si>
  <si>
    <t>00099021001 DEPOSITO DE EFECTIVO, DEPOSITANTE: CAMARA DE SENADORES, CONCEPTO: SALDO DE ACTIVIDADES PROGRAMADA POR SENADORA SILVIA SALAME, CUENTA DE DEPOSITO: CUENTA UNICA DEL TESORO</t>
  </si>
  <si>
    <t>00155012001 DEPOSITO DE EFECTIVO, DEPOSITANTE: MANUEL ALEJANDRO LOAYZA QUISBERT, CONCEPTO: DEVOLUCION DE PAGO POR GARANTIA A LA DISTRIBUIDORA DE ELECTRICIDAD ENDE DE ORURO, CUENTA DE DEPOSITO: CUENTA UNICA DEL TESORO</t>
  </si>
  <si>
    <t>00046104203 DEPOSITO DE EFECTIVO, DEPOSITANTE: EVERTH JOSUE TAMBO CHALCO, CONCEPTO: REVERSION DE FONDOS NO UTILIZADOS, CUENTA DE DEPOSITO: CUENTA UNICA DEL TESORO</t>
  </si>
  <si>
    <t>00234012001 DEPOSITO DE EFECTIVO, DEPOSITANTE: GUDELIA CINTHIA MAMANI FLORES, CONCEPTO: DEVOLUCION AL C-31 N°545, PARTIDA N°259, CUENTA DE DEPOSITO: CUENTA UNICA DEL TESORO</t>
  </si>
  <si>
    <t>00081011101 DEPOSITO DE EFECTIVO, DEPOSITANTE: LUIS CARLOS MAMANI MIRANDA, CONCEPTO: REPOSICION DE CREDENCIAL, CUENTA DE DEPOSITO: CUENTA UNICA DEL TESORO</t>
  </si>
  <si>
    <t>00020051101 DEPOSITO DE EFECTIVO, DEPOSITANTE: JHIMMY RODRIGO CORTEZ CONTRERAS, CONCEPTO: REVERSION POR GASTOS DE FUNCIONAMIENTO, CUENTA DE DEPOSITO: CUENTA UNICA DEL TESORO</t>
  </si>
  <si>
    <t>00020051101 DEPOSITO DE EFECTIVO, DEPOSITANTE: JHIMMY RODRIGO CORTEZ CONTRERAS, CONCEPTO: REVERSION POR ENERGIA ELECTRICA, CUENTA DE DEPOSITO: CUENTA UNICA DEL TESORO</t>
  </si>
  <si>
    <t>00020061101 DEPOSITO DE EFECTIVO, DEPOSITANTE: LUCIA HUANCA DE VELASQUEZ, CONCEPTO: DEPÓSITO DE GARANTIA DEL CONTRATO N°002/22 MES SEPTIEMBRE /22, CUENTA DE DEPOSITO: CUENTA UNICA DEL TESORO</t>
  </si>
  <si>
    <t>00099021001 DEPOSITO DE EFECTIVO, DEPOSITANTE: RULY ADRIAN MAMANI CHOQUE, CONCEPTO: REVERSION, CUENTA DE DEPOSITO: CUENTA UNICA DEL TESORO</t>
  </si>
  <si>
    <t>00099021001 DEPOSITO DE EFECTIVO, DEPOSITANTE: ANH -GILMAR ROCHA LOPEZ, CONCEPTO: DEVOLUCION DE PASAJE AEREO, CUENTA DE DEPOSITO: CUENTA UNICA DEL TESORO</t>
  </si>
  <si>
    <t>00526012001 DEPOSITO DE EFECTIVO, DEPOSITANTE: BOLIVIA TV-RODRIGO GUIBARRA PARRADO, CONCEPTO: DEVOLUCION DE FONDOS EN AVANCE, CUENTA DE DEPOSITO: CUENTA UNICA DEL TESORO</t>
  </si>
  <si>
    <t>00389012001 DEPOSITO DE EFECTIVO, DEPOSITANTE: RICHARD ORLANDO HERBAS CHOQUE, CONCEPTO: DEVOLUCION DE FONDOS SEGÚN PREVENTIVO N°581, CUENTA DE DEPOSITO: CUENTA UNICA DEL TESORO</t>
  </si>
  <si>
    <t>00016011101 DEPOSITO DE EFECTIVO, DEPOSITANTE: ZULMA ROXANA MAMANI CHOQUE CI.8438740, CONCEPTO: SALDO DE PAGOS, CUENTA DE DEPOSITO: CUENTA UNICA DEL TESORO</t>
  </si>
  <si>
    <t>00155012001 DEP.DE CHEQ.AJENOS,RET.DE CAM.,CONCEPTO: TRANSFERENCIA DE RECURSOS POR DEVOLUCIONES DE CARMEN FABIOLA ARNEZ Y LUISA IRENE RODRIGUEZ,DEP.: DIRECCION DEL NOTARIADO PLURINACIONAL</t>
  </si>
  <si>
    <t>00291024201 DEP.DE CHEQ.AJENOS,RET.DE CAM.,CONCEPTO: CONTRAPARTE APORTE LOCAL PROYECTO CONST. CARRETERA MONTEAGUDO-MUYUPAMPA-IPATI,DEP.: GOBIERNO AUTÓNOMO DEPARTAMENTAL DE CHUQUISACA , PROCEDENCIA: BANCO UNION S.A., CHEQUE: 130, FECHA DE EMISION:06/09/2022</t>
  </si>
  <si>
    <t>00099021001 DEP.DE CHEQ.AJENOS,RET.DE CAM.,CONCEPTO: DEVOLUCION DE RECURSOS POR REPOSICION DE TARJETAS MAGNETICAS SEGÚN NOTA INTERNA AISEM/DAF/NI/1129/22,DEP.: AISEM , PROCEDENCIA: BANCO UNION S.A., CHEQUE: 310, FECHA DE EMISION:31/08/2022</t>
  </si>
  <si>
    <t>00099021001 DEP.DE CHEQ.AJENOS,RET.DE CAM.,CONCEPTO: FRACCION COMPLEMENTARIA MENSUAL,DEP.: FUTURO DE BOLIVIA S.A. AFP , PROCEDENCIA: BANCO DE CREDITO DE BOLIVIA S.A., CHEQUE: 677898, FECHA DE EMISION:09/09/2022</t>
  </si>
  <si>
    <t>00099021001 DEP.DE CHEQ.AJENOS,RET.DE CAM.,CONCEPTO: COMPENSACION MENSUAL DE COTIZACION,DEP.: FUTURO DE BOLIVIA SA AFP , PROCEDENCIA: BANCO DE CREDITO DE BOLIVIA S.A., CHEQUE: 677880, FECHA DE EMISION:09/09/2022</t>
  </si>
  <si>
    <t>00099021001 DEP.DE CHEQ.AJENOS,RET.DE CAM.,CONCEPTO: REEMBOLSO DE SUBSIDIO POR INCAPACIDAD TEMPORAL,DEP.: MINISTERIO DE SALUD Y DEPORTES , PROCEDENCIA: BANCO UNION S.A., CHEQUE: 49137, FECHA DE EMISION:18/08/2022</t>
  </si>
  <si>
    <t>00099021001 DEP.DE CHEQ.AJENOS,RET.DE CAM.,CONCEPTO: DEVOLUCION DEP CTA ACREEDORES SENASIR CONCEPTO COBROS INDEBIDOS CBTE 210,09/09/2022,DEP.: SENASIR , PROCEDENCIA: BANCO UNION S.A., CHEQUE: 9803, FECHA DE EMISION:09/09/2022</t>
  </si>
  <si>
    <t>00514012004 DEP.DE CHEQ.AJENOS,RET.DE CAM.,CONCEPTO: TRANSFERENCIAS ENTRE CUENTAS PARA CUMPLIR CON OBLIGACIONES FINANCIERAS DE LA EMPRESA,DEP.: ENDE , PROCEDENCIA: BANCO UNION S.A., CHEQUE: 23808, FECHA DE EMISION:12/09/2022</t>
  </si>
  <si>
    <t>00099021001 DEP.DE CHEQ.AJENOS,RET.DE CAM.,CONCEPTO: LUNA VARGAS ABIGAIL ANTONIETA,DEP.: BANCO UNION SA , PROCEDENCIA: BANCO UNION S.A., CHEQUE: 182494, FECHA DE EMISION:12/09/2022 / DJBR.</t>
  </si>
  <si>
    <t>00099021001 DEPOSITO DE EFECTIVO, DEPOSITANTE: VICEMINISTERIO DE DEPORTES, CONCEPTO: DEVOLUCION DEL SALDO DE FONDOS EN AVANCE, ADMINISTRADO POR:ALDO MIJAIL CALIZAYA ESPINAL, CUENTA DE DEPOSITO: CUENTA UNICA DEL TESORO</t>
  </si>
  <si>
    <t>REGULARIZACION DE TRANSFERENCIA DEL EXTERIOR SEGUN SWIFT NO 15137 DE FECHA 13/09/2022 ORDENANTE: CONSULADO GENERAL DE BOLIVIA BUENOS AIRES ARGENTINA FECHA VALOR 12/9/2022 LIB. 00340012005 SEGIP - RECAUDACION EXTERIOR - CEDULAS DE IDENTIDAD</t>
  </si>
  <si>
    <t>COBRO COSTOS DE PAPELERIA SEGUN TRANSFERENCIA DEL EXTERIOR POR ORDEN DE AXXION CAPITAL PARTIN ERS SAC, FECHA VALOR 13/09/2022 REF:EMB 21 4 CIST DE HERCO COMBUSTIBLES LIB. 00513062001 YPFB-OPERACIONES PLANTA DE SEPARACION DE LIQUIDOS RIO GRANDE</t>
  </si>
  <si>
    <t>COBRO COSTOS DE PAPELERIA SEGUN TRANSFERENCIA DEL EXTERIOR POR ORDEN DE COPA ENERGIA DISTRIBUIDORA DE GAS S A (SAO PAULO) REF.: INV 114 124 FECHA VALOR 12/09/2022 LIB. 00513062001 YPFB-OPERACIONES PLANTA DE SEPARACION DE LIQUIDOS RIO GRANDE</t>
  </si>
  <si>
    <t>COBRO COSTOS DE PAPELERIA SEGUN TRANSFERENCIA DEL EXTERIOR POR ORDEN DE PETROLEO BRASILEIRO S A PETROBRAS (RIO DE JANEIRO BRASIL) REF.: INV EXB-CBA-041-22 FECHA VALOR 12/09/2022 LIB. 00513012007 YPFB - RECURSOS NACIONALIZACIÓN</t>
  </si>
  <si>
    <t>COBRO COSTOS DE PAPELERIA SEGUN TRANSFERENCIA DEL EXTERIOR POR ORDEN DE GAS TOTAL S A (SAN ANTONIO PARAGUAY) REF.: PAGO PROFORMA NRO.1254 FECHA VALOR 12/09/2022 LIB. 00513062001 YPFB-OPERACIONES PLANTA DE SEPARACION DE LIQUIDOS RIO GRANDE</t>
  </si>
  <si>
    <t>COBRO COSTOS DE PAPELERIA POR REGULARIZACION DE TRANSFERENCIA DEL EXTERIOR POR ORDEN DE CONSULADO GENERAL DE BOLIVIA BUENOS AIRES ARGENTINA FECHA VALOR 12/9/2022 LIB. 00340012003 RECAUDACION EXTRANJERIA - C.I. -L.C.</t>
  </si>
  <si>
    <t>COBRO COSTOS DE PAPELERIA SEGUN TRANSFERENCIA DEL EXTERIOR POR ORDEN DE CONSULADO DE BOLIVIA EN MENDOZA ARGENTINA, REF: RECAUDACION GESTORIA CONSULAR LIB. 00010011102 MIN.RELACIONES EXTERIORES - GESTORIA CONSULAR LEY Nº 3108</t>
  </si>
  <si>
    <t>TRANSFERENCIA DE FONDOS AL EXTERIOR A SOLICITUD DE MINISTERIO DE RELACIONES EXTERIORES SEGUN SOLICITUD 16542 REF: PAGO DE COSTO DE VIDA AL PERSONAL DIPLOMATICO Y CONSULAR DEL SERVICIO EXTERIOR CORRESPONDIENTE AL MES DE AGOSTO 2022 SEGUN INFORME GM DGAA URH IN 188 2022 DE 07 9 2022 PLANILLA MIXTA LIB. 00099021001 TGN-RECURSOS ORDINARIOS (3987)</t>
  </si>
  <si>
    <t>COBRO COSTOS DE PAPELERIA POR REGULARIZACION DE TRANSFERENCIA DEL EXTERIOR POR ORDEN DE VICECONSULADO DE BOLIVIA LA PLATA-ARGENTINA REF:GESTORIA CONSULAR AGOSTO 2022 LIB. 00010011102 MIN.RELACIONES EXTERIORES - GESTORIA CONSULAR LEY Nº 3108</t>
  </si>
  <si>
    <t>COBRO COSTOS DE PAPELERIA POR REGULARIZACION DE TRANSFERENCIA DEL EXTERIOR POR ORDEN DE CONSULATE GENERAL OF THE PLURINATIONAL NEW YORK-EE.UU. REF:GESTORIA CONSULAR AGOSTO 2022 LIB. 00010011102 MIN.RELACIONES EXTERIORES - GESTORIA CONSULAR LEY Nº 3108</t>
  </si>
  <si>
    <t>COBRO COSTOS DE PAPELERIA SEGUN TRANSFERENCIA DEL EXTERIOR POR ORDEN DE CONSULADO DE BOLIVIA EN ANTOFAGASTA-CHILE, FECHA VALOR 13/9/22,REF.:GESTORÍA CONSULAR POR AGOSTO 2022 LIB. 00010011102 MIN.RELACIONES EXTERIORES - GESTORIA CONSULAR LEY Nº 3108</t>
  </si>
  <si>
    <t>||REGULARIZACIÓN DE NUESTRA OPERACIÓN NRO. 1041431 DE FECHA 01/09/2022 EN ATENCIÓN A NOTA DEL INSTITUTO NACIONAL DE INNOVACIÓN AGROPECUARIA Y FORESTAL CITE: MDRYT/INIAF/DAF/UFIN/N°24/2022 (HRE-TGL-2046) DE LA FECHA. A LA LIB.00222018014 INIAF-CIMMYT PLATAFORMA DE FENOTIPADO EN CAMPO. POR CUENTA DE CIMMYT.</t>
  </si>
  <si>
    <t>||TRANSFERENCIAS DEL EXTERIOR SEGUN MENSAJES SWIFT NROS 15182 - 15183 Y NOTA CITE: ADSIB-DE N°129 DE FECHA 10.05.2016 (HRE-TGL-6924). REMITIDA POR AGENCIA PARA EL DESARROLLO DE LA SOCIEDAD DE LA INFORMACION EN BOLIVIA (SECTOR PÚBLICO - SERVICIOS) DEBITO DE LA LIBRETA 00119012001 ADSIB, REPOSICION UTILES DE ESCRITORIO.</t>
  </si>
  <si>
    <t>||REGULARIZACIÓN DE NUESTRA OPERACIÓN NRO. 1041431 DE FECHA 01/09/2022 EN ATENCIÓN A NOTA DEL INSTITUTO NACIONAL DE INNOVACIÓN AGROPECUARIA Y FORESTAL CITE: MDRYT/INIAF/DAF/UFIN/N°24/2022 (HRE-TGL-2046) DE LA FECHA. DÉBITO DE LA LIBRETA 00222012001 INIAF - A NIVEL NACIONAL. COBRO DE ÚTILES DE ESCRITORIO.</t>
  </si>
  <si>
    <t>'TRANSFERENCIA DE FONDOS S/G CITE Nº' MEFP/VTCP/DGAFT/||UOIET/TES/N°3111/2022 DE LA FECHA, DEL MEFP (HRE-TSO-2053) A LOS GOBIERNOS AUTONOMOS MUNICIPALES, INDIGENAS ORIGINARIOS CAMPESINOS DE CHARAGUA IYAMBAE Y GUARANI KEREIMBA IYAAMBAE POR CONCEPTO DE PAGO DE PATENTES PETROLERAS 2022. DEBITO DE LA LIBRETA N°00099021001 TGN. RECURSOS ORDINARIOS, REPOSICION DE UTILES DE ESCRITORIO.</t>
  </si>
  <si>
    <t>||TRANSFERENCIA DEL EXTERIOR SEGUN MENSAJE SWIFT N° 15194 Y NOTA CITE: DGAC-10774/2022 DE FECHA 31.03.2022. (HRE-TGL-5031) REMITIDA POR DIRECCIÓN GENERAL DE AERONAUTICA CIVIL. (SECTOR PÚBLICO - SOBREVUELOS) DEBITO DE LA LIBRETA 0117012001 DGAC, REPOSICIÓN DE ÚTILES DE ESCRITORIO</t>
  </si>
  <si>
    <t>||TRANSFERENCIA DE FONDOS SEGÚN MENSAJE SWIFT N°15195 DE LA FECHA Y NOTA CITE: NAABOL-DNAF/N° 0112/2022 DE NAVEGACIÓN AEREA Y AEROPUERTOS BOLIVIANOS DE FECHA 30/03/2022 (HRE-TGL-4950). (SECTOR PÚBLICO-SOBREVUELOS). DÉBITO DE LA LIBRETA 00389012001 NAABOL - ADMINISTRACIÓN, REPOSICIÓN DE ÚTILES DE ESCRITORIO.</t>
  </si>
  <si>
    <t>COBRO COSTOS DE PAPELERIA SEGUN TRANSFERENCIA DEL EXTERIOR POR ORDEN DE ENERGETICA ARGENTINA S.A, DE FECHA VALOR 13/9/2022, INV/EXA-GJA-133/22 LIB. 00513012007 YPFB - RECURSOS NACIONALIZACIÓN</t>
  </si>
  <si>
    <t>00099021001 DEPOSITO DE EFECTIVO, DEPOSITANTE: ROSSMARY BARRERA VINO, CONCEPTO: DEVOLUCION POR CONVENIO CON SENASIR, CUENTA DE DEPOSITO: CUENTA UNICA DEL TESORO</t>
  </si>
  <si>
    <t>00099021001 DEPOSITO DE EFECTIVO, DEPOSITANTE: XIMENA QUIROGA PANDIQUE, CONCEPTO: DEVOLUCION PAGO EN DEMASIA DE HOTEL, CUENTA DE DEPOSITO: CUENTA UNICA DEL TESORO /DJBR.</t>
  </si>
  <si>
    <t>00099021001 DEPOSITO DE EFECTIVO, DEPOSITANTE: ANTONIO CANDIA VASQUEZ, CONCEPTO: DEVOLUCION DE RECURSOS, CUENTA DE DEPOSITO: CUENTA UNICA DEL TESORO</t>
  </si>
  <si>
    <t>00099021001 DEPOSITO DE EFECTIVO, DEPOSITANTE: ROLANDO MOYA HUANCA, CONCEPTO: REVERSION DE VIATICOS DE ACUERDO A NUMERO DE PREVENTIVO 1789, CUENTA DE DEPOSITO: CUENTA UNICA DEL TESORO /DJBR.</t>
  </si>
  <si>
    <t>00046024204 DEPOSITO DE EFECTIVO, DEPOSITANTE: RAUL ORUÑO GARCIA, CONCEPTO: REVERSION DE FONDOS, CUENTA DE DEPOSITO: CUENTA UNICA DEL TESORO</t>
  </si>
  <si>
    <t>00099021001 DEPOSITO DE EFECTIVO, DEPOSITANTE: JHOANA STEPHANY PEREYRA CRESPO, CONCEPTO: DEVOLUCION POR FONDOS NO UTILIZADOS POR CONCEPTO DE FONDO EN AVANCE, CUENTA DE DEPOSITO: CUENTA UNICA DEL TESORO</t>
  </si>
  <si>
    <t>00670022001 DEPOSITO DE EFECTIVO, DEPOSITANTE: WILLY TOLA MAMANI, CONCEPTO: DEVOLUCION DE COMBUSTIBLE N° PREVENTIVO 150, CUENTA DE DEPOSITO: CUENTA UNICA DEL TESORO</t>
  </si>
  <si>
    <t>00041044201 DEPOSITO DE EFECTIVO, DEPOSITANTE: GABRIEL COCHI QUISPE, CONCEPTO: DEVOLUCION POR GASTOS EN COMBUSTIBLE VOLCAN, CUENTA DE DEPOSITO: CUENTA UNICA DEL TESORO</t>
  </si>
  <si>
    <t>00099021001 DEPOSITO DE EFECTIVO, DEPOSITANTE: JHONNY ESPINOZA AGUILAR, CONCEPTO: REVERSION DEL SERVICIO DE MANTENIMIENTO Y REPARACION DE VEHICULOS MES DE AGOSTO (N°PREVENTIVO 735), CUENTA DE DEPOSITO: CUENTA UNICA DEL TESORO /DJBR.</t>
  </si>
  <si>
    <t>00099021001 DEPOSITO DE EFECTIVO, DEPOSITANTE: JHONNY ESPINOZA AGUILAR, CONCEPTO: REVERSION DEL SERVICIO DE ENERGIA ELECTRICA, AGUA POTABLE, TELEFONIA E INTERNET MES SEPT. PREV N°747, CUENTA DE DEPOSITO: CUENTA UNICA DEL TESORO</t>
  </si>
  <si>
    <t>00046104203 DEPOSITO DE EFECTIVO, DEPOSITANTE: ZULMA MAMANI VIDAURRE, CONCEPTO: REVERSION DE FONDOS NO UTILIZADOS, CUENTA DE DEPOSITO: CUENTA UNICA DEL TESORO</t>
  </si>
  <si>
    <t>00099021001 DEPOSITO DE EFECTIVO, DEPOSITANTE: DERCY MARY CHIJO QUISBERT-MDPYEP, CONCEPTO: DEVOLUCION DE GASTOS TELEFÓNICOS-AGOSTO 2022, CUENTA DE DEPOSITO: CUENTA UNICA DEL TESORO</t>
  </si>
  <si>
    <t>00099021001 DEPOSITO DE EFECTIVO, DEPOSITANTE: FRUTA BOLIVIANA, CONCEPTO: SOLICITUD DE DEVOLUCION PAGO EN DEMASIA DE LA PARTIDA 22210 VIATICOS POR VIATICOS PREVENTIVO 2339, CUENTA DE DEPOSITO: CUENTA UNICA DEL TESORO</t>
  </si>
  <si>
    <t>00099021001 DEPOSITO DE EFECTIVO, DEPOSITANTE: FRUTA BOLIVIANA, CONCEPTO: SOLICITUD DE DEVOLUCION PAGO EN DEMASIA DE LA PARTIDA 22210 VIATICOS PREVENTIVO 2460, CUENTA DE DEPOSITO: CUENTA UNICA DEL TESORO</t>
  </si>
  <si>
    <t>00099021001 DEPOSITO DE EFECTIVO, DEPOSITANTE: DERCY MARY CHIJO QUISBERT-MDPYEP, CONCEPTO: DEVOLUCION DE GASTOS TELEFONICOS-JULIO 2022, CUENTA DE DEPOSITO: CUENTA UNICA DEL TESORO</t>
  </si>
  <si>
    <t>00099021001 DEPOSITO DE EFECTIVO, DEPOSITANTE: CARLOS DENCEL PELAEZ PACHECO, CONCEPTO: REMUNERACION MAXIMA PERMITIDA MES AGOSTO 2022, CUENTA DE DEPOSITO: CUENTA UNICA DEL TESORO</t>
  </si>
  <si>
    <t>00132012007 DEPOSITO DE EFECTIVO, DEPOSITANTE: RUBEN DARIO SANCHEZ AGUIRRE, CONCEPTO: DEVOLUCION DE VIATICOS NO UTILIZADOS DEV. 526 GESTION 2021, CUENTA DE DEPOSITO: CUENTA UNICA DEL TESORO</t>
  </si>
  <si>
    <t>00526012001 DEP.DE CHEQ.AJENOS,RET.DE CAM.,CONCEPTO: DEPÓSITO TRASPASOS DE SALDOS DEL F.R. OBSERVACION DE AUDITORIA,DEP.: BOLIVIA TV , PROCEDENCIA: BANCO UNION S.A., CHEQUE: 16773, FECHA DE EMISION:13/09/2022</t>
  </si>
  <si>
    <t>00526012001 DEP.DE CHEQ.AJENOS,RET.DE CAM.,CONCEPTO: DEPÓSITO TRASPASOS DE SALDOS DEL F.R. OBSERVACION DE AUDITORIA,DEP.: BOLIVIA TV , PROCEDENCIA: BANCO UNION S.A., CHEQUE: 16772, FECHA DE EMISION:13/09/2022</t>
  </si>
  <si>
    <t>00526012001 DEP.DE CHEQ.AJENOS,RET.DE CAM.,CONCEPTO: DEPÓSITO SEGUN INFORME N° 25 TRASPASO SALDOS PARCIALES DELAS CTAS F.R. POR OBSERVACION DE AUDITORIA,DEP.: BOLIVIA TV , PROCEDENCIA: BANCO UNION S.A., CHEQUE: 16771, FECHA DE EMISION:13/09/2022</t>
  </si>
  <si>
    <t>NUMERO DE LIBRETA CUT: 00283012001 OPERACIÓN E18 TRANSFERENCIA DEL SISTEMA FINANCIERO POR CUENTA DE TERCEROS A LA CUT SOL. ESC. A ALMACENERA BOLIVIANA S.A.</t>
  </si>
  <si>
    <t>||LIBRETA CUT N°00599049202, DESEMBOLSO DE PRESTAMO EN EL MARCO DEL FIDEICOMISO FINPRO N°006 CON LA EMPRESA BOLIVIANA DE ALIMENTOS Y DERIVADOS EBA " IMPLEMENTACION DE UNA PLANTA DE PROCESAMIENTO DE STEVIA" SEGUN NOTA: BDP/GO/PC/5524/2022.</t>
  </si>
  <si>
    <t>COBRO COSTOS DE PAPELERIA SEGUN TRANSFERENCIA DEL EXTERIOR POR ORDEN DE CONSULADO GENERAL DE BOLIVIA BARCELONA ESPANA, REF: GESTORIA CONSULAR LIB. 00010011102 MIN.RELACIONES EXTERIORES - GESTORIA CONSULAR LEY Nº 3108</t>
  </si>
  <si>
    <t>COBRO COSTOS DE PAPELERIA SEGUN TRANSFERENCIA DEL EXTERIOR POR ORDEN DE COPA ENERGIA DISTRIBUIDORA DE GAS S A (SAO PAULO) REF.: INV 12442022 FECHA VALOR 13/09/2022 LIB. 00513062001 YPFB-OPERACIONES PLANTA DE SEPARACION DE LIQUIDOS RIO GRANDE</t>
  </si>
  <si>
    <t>COBRO COSTOS DE PAPELERIA SEGUN TRANSFERENCIA DEL EXTERIOR POR ORDEN DE CORPORACION PETROLERA S.A. (ASUNCION PARAGUAY) REF.: DEPOSITO CUENTA - 0428862 FECHA VALOR 13/09/2022 LIB. 00513062001 YPFB-OPERACIONES PLANTA DE SEPARACION DE LIQUIDOS RIO GRANDE</t>
  </si>
  <si>
    <t>COBRO COSTOS DE PAPELERIA SEGUN TRANSFERENCIA DEL EXTERIOR POR ORDEN DE INVERSIONES SAN ISIDRO S.A. (PY/ASUNCION) REF.: OPE 0/607122 FECHA VALOR 13/09/2022 LIB. 00513062001 YPFB-OPERACIONES PLANTA DE SEPARACION DE LIQUIDOS RIO GRANDE</t>
  </si>
  <si>
    <t>COBRO COSTOS DE PAPELERIA SEGUN TRANSFERENCIA DEL EXTERIOR POR ORDEN DE PUMA ENERGY PARAGUAY S.A., FECHA VALOR 13/9/2022 LIB. 00513062001 YPFB-OPERACIONES PLANTA DE SEPARACION DE LIQUIDOS RIO GRANDE</t>
  </si>
  <si>
    <t>COBRO COSTOS DE PAPELERIA SEGUN TRANSFERENCIA DEL EXTERIOR POR ORDEN DE CONSULADO DE BOLIVIA EN TACNA PERU REF: RECAUDACIONES GESTORIA CONSULAR MAYO, JUNIO Y JULIO 2022 LIB. 00010011102 MIN.RELACIONES EXTERIORES - GESTORIA CONSULAR LEY Nº 3108</t>
  </si>
  <si>
    <t>||TRANSFERENCIA DEL EXTERIOR SEGUN MENSAJE SWIFT N° 15199 Y NOTA CITE: DGAC-10774/2022 DE FECHA 31.03.2022. (HRE-TGL-5031) REMITIDA POR DIRECCIÓN GENERAL DE AERONAUTICA CIVIL. (SECTOR PÚBLICO - SOBREVUELOS) DEBITO DE LA LIBRETA 0117012001 DGAC, REPOSICIÓN DE ÚTILES DE ESCRITORIO</t>
  </si>
  <si>
    <t>||TRANSFERENCIA DE FONDOS S/G MENSAJE SWIFT NRO. 15290 Y NOTA ENVIADA POR NAVEGACION AEREA Y AEROPUERTOS BOLIVIANOS CITE NAABOL-DNAF/N°0112/2022 DE F.30.03.2022. (HRE-TGL-4950) (SECTOR PÚBLICO- SOBREVUELOS). DEBITO DE LA LIB. 00389012001 NAABOL- ADMINISTRACIÓN , REPOSICIÓN DE ÚTILES DE ESCRITORIO</t>
  </si>
  <si>
    <t>||TRANSFERENCIA DEL EXTERIOR SEGUN MENSAJES SWIFT NROS. 15274 - 15276 Y NOTA CITE: DGAC-10774/2022 DE FECHA 31.03.2022. (HRE-TGL-5031) REMITIDA POR DIRECCIÓN GENERAL DE AERONAUTICA CIVIL. (SECTOR PÚBLICO - SOBREVUELOS) DEBITO DE LA LIBRETA 0117012001 DGAC, REPOSICIÓN DE ÚTILES DE ESCRITORIO</t>
  </si>
  <si>
    <t>||TRANSFERENCIA DE FONDOS S/G. MENSAJE SWIFT NRO. 15289 DE LA FECHA, Y NOTA CITE: DGAC-10774/2022 DE FECHA 31/03/2022 (HRE-TGL-5031) REMITIDA POR LA DIRECCIÓN GENERAL DE AERONAUTICA CIVIL. (SECTOR PÚBLICO - SOBREVUELOS). DÉBITO DE LA LIBRETA 00117012001 DGAC, REPOSICIÓN ÚTILES DE ESCRITORIO.</t>
  </si>
  <si>
    <t>||TRANSFERENCIA DE FONDOS S/G MENSAJE SWIFT NRO. 15198 Y NOTAS CITE: NAABOL-DNAF/N°0117/2022 DE F.4/4/2022 (HRE-TGL-5306) Y CITE: NAABOL-DNAF/N°0112/2022 DE F. 30/03/2022 (HRE-TGL-4950) ENVIADAS POR NAVEGACION AEREA Y AEROPUERTOS BOLIVIANOS. (SECTOR PÚBLICO-SOBREVUELOS). DEBITO DE LA LIBRETA 00389012001 NAABOL-ADMINISTRACION, REPOSICIÓN ÚTILES DE ESCRITORIO.</t>
  </si>
  <si>
    <t>||TRANSFERENCIA DE FONDOS S/G. MENSAJE SWIFT NRO. 15287 DE LA FECHA, Y NOTA CITE: NAABOL-DNAF/N°0112/2022 DE FECHA 30/03/2022 (HRE-TGL-4950) REMITIDA POR NAVEGACIÓN AEREA Y AEROPUERTOS BOLIVIANOS. (SECTOR PÚBLICO - SOBREVUELOS). DÉBITO DE LA LIBRETA 00389012001 NAABOL-ADMINISTRACION, REPOSICIÓN ÚTILES DE ESCRITORIO.</t>
  </si>
  <si>
    <t>||TRANSFERENCIA DE FONDOS S/G. MENSAJE SWIFT NRO. 15286 DE LA FECHA Y NOTA DGAC-10774/2022 DE FECHA 31/03/22 (HRE-TGL-5031) ENVIADA POR LA DIRECCIÓN GENERAL DE AERONAUTICA CIVIL (SECTOR PÚBLICOSOBREVUELOS) DEBITO DE LA LIBRETA 0117012001 DGAC, REPOSICION UTILES DE ESCRITORIO.</t>
  </si>
  <si>
    <t>||TRANSFERENCIA DE FONDOS S/G MENSAJES SWIFT NROS. 15277 Y 15275 Y NOTA CITE: NAABOL-DNAF/N°0112/2022 DE FECHA 30/03/2022 (HRE-TGL-4950) ENVIADA POR LA NAVEGACIÓN AEREA Y AEROPUERTOS BOLIVIANOS (SECTOR PÚBLICO-SOBREVUELOS). DEBITO DE LA LIBRETA 00389012001 NAABOL- ADMINISTRACION CENTRAL, REPOSICION ÚTILES DE ESCRITORIO.</t>
  </si>
  <si>
    <t>||TRANSFERENCIAS DEL EXTERIOR SEGUN MENSAJES SWIFT NROS. 15309 - 15310 Y NOTA CITE: NAABOL-DNAF/N° 0112/2022 DE FECHA 30.03.2022 (HRE-TGL-4950). REMITIDA POR NAVEGACIÓN AÉREA Y AEROPUERTOS BOLIVIANOS. (SECTOR PÚBLICO - SOBREVUELOS) DEBITO DE LA LIBRETA 00389012001 NAABOL-ADMINISTRACION, REPOSICIÓN ÚTILES DE ESCRITORIO.</t>
  </si>
  <si>
    <t>||REGULARIZACION DE NUESTRA OPERACION N° 1041599 DE FECHA 6/9/2022 EN ATENCION A NOTA CITE CAR/NAABOL/DNE/JNC N° 133/2022 DE FECHA 14/9/2022 (HRE-TSO-2059) (ORIGINAL CURSA EN CBTE. 1042370) ENVIADA POR NAVEGACION AEREA Y AEROPUERTOS BOLIVIANOS (SECTOR PUBLICO-SOBREVUELOS) DEBITO DE LA LIBRETA 00389012001 NAABOL-ADMINISTRACION, REPOSICIÓN ÚTILES DE ESCRITORIO.</t>
  </si>
  <si>
    <t>||REGULARIZACION DE NUESTRA OPERACION NRO. 1041569 DE FECHA 5/9/2022 EN ATENCION A NOTA CITE CAR/NAABOL/DNE/JNC N° 133/2022 DE FECHA 14/9/2022 (HRE-TSO-2059) ENVIADA POR NAVEGACION AEREA Y AEROPUERTOS BOLIVIANOS (SECTOR PUBLICO-SOBREVUELOS) DEBITO DE LA LIBRETA 00389012001 NAABOL-ADMINISTRACION, REPOSICIÓN ÚTILES DE ESCRITORIO.</t>
  </si>
  <si>
    <t>00119012001 DEPOSITO DE EFECTIVO, DEPOSITANTE: ADSIB, CONCEPTO: POR FACTURAS DE COTEL RL NO INCLUIDAS EN EL REGISTRO DE COMPRAS, CUENTA DE DEPOSITO: CUENTA UNICA DEL TESORO</t>
  </si>
  <si>
    <t>00046104203 DEPOSITO DE EFECTIVO, DEPOSITANTE: JUAN MARCELO CALLE SALCEDO CI. 6103812LP, CONCEPTO: REVERSION, CUENTA DE DEPOSITO: CUENTA UNICA DEL TESORO</t>
  </si>
  <si>
    <t>00099021001 DEPOSITO DE EFECTIVO, DEPOSITANTE: FRUTA BOLIVIANA, CONCEPTO: DEVOLUCION DE PAGO EN DEMASÍA VIATICOS GESTION 2021 C-31 PREVENTIVO 2467, CUENTA DE DEPOSITO: CUENTA UNICA DEL TESORO</t>
  </si>
  <si>
    <t>00046171101 DEPOSITO DE EFECTIVO, DEPOSITANTE: VECOBAL SRL, CONCEPTO: SANCION POR INCUMPLIMIENTO A LA NORMA, CUENTA DE DEPOSITO: CUENTA UNICA DEL TESORO</t>
  </si>
  <si>
    <t>00572012001 DEPOSITO DE EFECTIVO, DEPOSITANTE: MIGUEL JULIO GARCIA AYALA, CONCEPTO: DEVOLUCION DE RECURSO DE VIATICOS NO UTILIZADOS, CUENTA DE DEPOSITO: CUENTA UNICA DEL TESORO</t>
  </si>
  <si>
    <t>00099021001 DEPOSITO DE EFECTIVO, DEPOSITANTE: JAIME GABRIEL ITURRALDE LIRA, CONCEPTO: DEVOLUCION RECURSOS FORO DE INTERES CIUDADANO, CUENTA DE DEPOSITO: CUENTA UNICA DEL TESORO /DJBR.</t>
  </si>
  <si>
    <t>00020071101 DEPOSITO DE EFECTIVO, DEPOSITANTE: ARNOLD OSMAR DE JESUS CORONADO TITO, CONCEPTO: RETENCION POR PROYECTO CATASTRAL AREA URBANA INTENSIVA DE SANTA ANA DE YACUMA PARTIDA 22300 (FLETES), CUENTA DE DEPOSITO: CUENTA UNICA DEL TESORO</t>
  </si>
  <si>
    <t>00020071101 DEPOSITO DE EFECTIVO, DEPOSITANTE: ARNOLD OSMAR DE JESUS CORONADO TITO, CONCEPTO: RETENCION PROYECTO CATASTRAL AREA URBANA INTENSIVA DE SANTA ANA DE YACUMA PARTIDA 26990 (ALARIFES), CUENTA DE DEPOSITO: CUENTA UNICA DEL TESORO</t>
  </si>
  <si>
    <t>00020071101 DEPOSITO DE EFECTIVO, DEPOSITANTE: ARNOLD OSMAR DE JESUS CORONADO TITO, CONCEPTO: RETENCION POR PROYECTO CATASTRAL AREA INTENSIVA DE SANTA ANA DE YACUMA PARTIDA 34700 (MINERALES), CUENTA DE DEPOSITO: CUENTA UNICA DEL TESORO</t>
  </si>
  <si>
    <t>00099021001 DEPOSITO DE EFECTIVO, DEPOSITANTE: JULIA AGUIRRE TORREZ, CONCEPTO: DEVOLUCION DE RECURSOS, CUENTA DE DEPOSITO: CUENTA UNICA DEL TESORO /DJBR.</t>
  </si>
  <si>
    <t>00099021001 DEPOSITO DE EFECTIVO, DEPOSITANTE: HERNAN ALVARADO RALDE, CONCEPTO: REVERSION TOTAL DEL SUELDO MES DE AGOSTO 2022, CUENTA DE DEPOSITO: CUENTA UNICA DEL TESORO /DJBR.</t>
  </si>
  <si>
    <t>00099021001 DEPOSITO DE EFECTIVO, DEPOSITANTE: ALBERTO ABEL LOAYZA GOMEZ, CONCEPTO: DEVOLUCION POR PAGO EN DEMASIA DEL AGUINALDO DE NAVIDAD DE LA GESTION 2021, CUENTA DE DEPOSITO: CUENTA UNICA DEL TESORO</t>
  </si>
  <si>
    <t>00086011102 DEPOSITO DE EFECTIVO, DEPOSITANTE: SIOP SRL, CONCEPTO: PAGO DE MULTA -MULTAS POR CONTRAVENCIONES A LA LEY DE MEDIO AMBIENTE, CUENTA DE DEPOSITO: CUENTA UNICA DEL TESORO</t>
  </si>
  <si>
    <t>00086011102 DEPOSITO DE EFECTIVO, DEPOSITANTE: SIOP SRL., CONCEPTO: PAGO DE MULTA-MULTAS POR CONTRAVENCIONES A LA LEY DE MEDIO AMBIENTE, CUENTA DE DEPOSITO: CUENTA UNICA DEL TESORO</t>
  </si>
  <si>
    <t>00086038008 DEPOSITO DE EFECTIVO, DEPOSITANTE: ING. GABRIEL QUISPE CATARI-SERNAP, CONCEPTO: FONDOS NO UTILIZADOS MMAYA-SERNAP-WCS-PAISAJE MADIDI, CUENTA DE DEPOSITO: CUENTA UNICA DEL TESORO</t>
  </si>
  <si>
    <t>00099021001 DEPOSITO DE EFECTIVO, DEPOSITANTE: ESPERANZA AGUILAR ZEBALLOS, CONCEPTO: DEVOLUCION POR SOBREPASAR LETRA "A" POLICIA BOLIVIANA, CUENTA DE DEPOSITO: CUENTA UNICA DEL TESORO</t>
  </si>
  <si>
    <t>00344018001 DEPOSITO DE EFECTIVO, DEPOSITANTE: IPELC, CONCEPTO: DEVOLUCION C-31 356 GASTO PARCIAL DEL 16-17/2022 CURSO ESPECIALIZADO DE GDR, CUENTA DE DEPOSITO: CUENTA UNICA DEL TESORO</t>
  </si>
  <si>
    <t>00344018001 DEPOSITO DE EFECTIVO, DEPOSITANTE: IPELC, CONCEPTO: DEVOL. AL C-31 362 DE GASTO PARCIAL EN FECHA 16-17/08/2022 DE ACOMP. A VISITA DE LA COOP. ESP CON U, CUENTA DE DEPOSITO: CUENTA UNICA DEL TESORO</t>
  </si>
  <si>
    <t>00155012001 DEPOSITO DE EFECTIVO, DEPOSITANTE: LUIS RIVERO QUISBERT, CONCEPTO: RECUPERACION POR DESCUENTO DE RC-IVA DE PAGO DE VACACIONES NO UTILIZADAS, CUENTA DE DEPOSITO: CUENTA UNICA DEL TESORO</t>
  </si>
  <si>
    <t>00155012001 DEPOSITO DE EFECTIVO, DEPOSITANTE: LUIS RIVERO QUISBERT, CONCEPTO: RECUPERACION DE APORTES PATRONALES PAGADOS EN EXCESO, CUENTA DE DEPOSITO: CUENTA UNICA DEL TESORO</t>
  </si>
  <si>
    <t>00099021001 DEPOSITO DE EFECTIVO, DEPOSITANTE: VICTORIA ARRASCAITA TICONA, CONCEPTO: DEPÓSITO DE SALDO NO EJECUTADO, CUENTA DE DEPOSITO: CUENTA UNICA DEL TESORO</t>
  </si>
  <si>
    <t>00099021001 DEPOSITO DE EFECTIVO, DEPOSITANTE: FRUTA BOLIVIANA, CONCEPTO: DEVOLUCION A PAGO EN DEMASIA DE LA PARTIDA 22210-VIATICOS POR VIAJES AL INTERIOR DEL PAIS PREV 2462, CUENTA DE DEPOSITO: CUENTA UNICA DEL TESORO</t>
  </si>
  <si>
    <t>00099021001 DEPOSITO DE EFECTIVO, DEPOSITANTE: FRUTA BOLIVIANA, CONCEPTO: DEVOLUCION A PAGO EN DEMASIA DE LA PARTIDA 22210 PREV 2530-2318, CUENTA DE DEPOSITO: CUENTA UNICA DEL TESORO</t>
  </si>
  <si>
    <t>00099021001 DEPOSITO DE EFECTIVO, DEPOSITANTE: FRUTA BOLIVIANA, CONCEPTO: SOLICITUD DE DEVOLUCION A PAGO EN DEMASIA DE LA PARTIDA 22210 PREVENTIVO 2232, CUENTA DE DEPOSITO: CUENTA UNICA DEL TESORO</t>
  </si>
  <si>
    <t>00099021001 DEPOSITO DE EFECTIVO, DEPOSITANTE: FRUTA BOLIVIANA, CONCEPTO: SOLICITUD DE DEVOLUCION A PAGO EN DEMASIA DE LA PARTIDA 22210 PREV 2231, CUENTA DE DEPOSITO: CUENTA UNICA DEL TESORO</t>
  </si>
  <si>
    <t>00099021001 DEPOSITO DE EFECTIVO, DEPOSITANTE: FRUTA BOLIVIANA, CONCEPTO: DEVOLUCION DE PAGO EN DEMASIA DE LA PARTIDA 22210 PREVENTIVO 2628, CUENTA DE DEPOSITO: CUENTA UNICA DEL TESORO</t>
  </si>
  <si>
    <t>00099021001 DEPOSITO DE EFECTIVO, DEPOSITANTE: MINISTERIO DE MEDIO AMBIENTE Y AGUA, CONCEPTO: PAGO DE PEAJES VIAS BOLIVIA VEHICULO 2526PBU, CUENTA DE DEPOSITO: CUENTA UNICA DEL TESORO</t>
  </si>
  <si>
    <t>00099021001 DEPOSITO DE EFECTIVO, DEPOSITANTE: MINISTERIO DE MEDIO AMBIENTE Y AGUA, CONCEPTO: PAGO DE PEAJES VIAS BOLIVIA VEHICULO 3449 TGS, CUENTA DE DEPOSITO: CUENTA UNICA DEL TESORO</t>
  </si>
  <si>
    <t>00099021001 DEPOSITO DE EFECTIVO, DEPOSITANTE: MINISTERIO DE MEDIO AMBIENTE Y AGUA, CONCEPTO: PAGO DE PEAJES VIAS BOLIVIA VEHICULOS 3159 CXT, CUENTA DE DEPOSITO: CUENTA UNICA DEL TESORO</t>
  </si>
  <si>
    <t>00099021001 DEPOSITO DE EFECTIVO, DEPOSITANTE: MINISTERIO DE MEDIO AMBIENTE Y AGUA, CONCEPTO: PAGO DE PEAJES VIAS BOLIVIA VEHICULO 5007 CLL, CUENTA DE DEPOSITO: CUENTA UNICA DEL TESORO</t>
  </si>
  <si>
    <t>00099021001 DEPOSITO DE EFECTIVO, DEPOSITANTE: MINISTERIO DE MEDIO AMBIENTE Y AGUA, CONCEPTO: PAGOS DE PEAJES VIAS BOLIVIA VEHICULO 2526 NYK, CUENTA DE DEPOSITO: CUENTA UNICA DEL TESORO</t>
  </si>
  <si>
    <t>00099021001 DEPOSITO DE EFECTIVO, DEPOSITANTE: MINISTERIO DE MEDIO AMBIENTE Y AGUA, CONCEPTO: PAGO DE PEAJES VIAS BOLIVIA VEHICULO 3435XSD, CUENTA DE DEPOSITO: CUENTA UNICA DEL TESORO</t>
  </si>
  <si>
    <t>00099021001 DEPOSITO DE EFECTIVO, DEPOSITANTE: TROPICAL TOURS, CONCEPTO: DEVOLUCION IMPUESTO ISAE BOLETO NATALIA PORCEL C-31 876 GESTION 2022, CUENTA DE DEPOSITO: CUENTA UNICA DEL TESORO</t>
  </si>
  <si>
    <t>00591012001 DEP.DE CHEQ.AJENOS,RET.DE CAM.,CONCEPTO: DEPÓSITO POR EXTRAVIO DE CREDENCIALES SG. BOLETAS Y DOC ADJUNTAS,DEP.: EMP. ESTATAL DE TRANSPORTE POR CABLE MI TELEFERICO , PROCEDENCIA: BANCO UNION S.A., CHEQUE: 3278, FECHA DE EMISION:12/09/2022</t>
  </si>
  <si>
    <t>00591012001 DEP.DE CHEQ.AJENOS,RET.DE CAM.,CONCEPTO: DEPÓSITOS NO IDENTIFICADOS POR ALQUILERES Y PUBLICIDAD, GESTION 2021, SG HR MT/2022-02220 Y DOC. ADJ,DEP.: EMP. ESTATAL DE TRANSPORTE POR CABLE MI TELEFERICO</t>
  </si>
  <si>
    <t>00591012001 DEP.DE CHEQ.AJENOS,RET.DE CAM.,CONCEPTO: DEPÓSITOS POR FONDOS DE MRAS POR CTAS POR COBRAR GESTIONES ANTERIORES, SG HR EX/2022-03150 Y DOC. AD,DEP.: EMP. ESTATAL DE TRANSPORTE POR CABLE MI TELEFERICO</t>
  </si>
  <si>
    <t>00591012001 DEP.DE CHEQ.AJENOS,RET.DE CAM.,CONCEPTO: DEP. NO IDENTIFICADOS ALQUILERES Y PUBLICIDAD, CTAS POR COBRAR GEST.2020, SG HR MT/2022-05576 Y DOC,DEP.: EMP. ESTATAL DE TRANSPORTE POR CABLE MI TELEFERICO</t>
  </si>
  <si>
    <t>00591012001 DEP.DE CHEQ.AJENOS,RET.DE CAM.,CONCEPTO: DEP. NO IDENTIFICADOS ALQUILERES Y PUBLICIDAD CTAS POR COBRAR GEST 2019, SG HR MT/2022-05182 Y DOC,DEP.: EMP. ESTATAL DE TRANSPORTE POR CABLE MI TELEFERICO</t>
  </si>
  <si>
    <t>00591012001 DEP.DE CHEQ.AJENOS,RET.DE CAM.,CONCEPTO: DEP. NO IDENTIFICADOS ALQUILERES Y PUBLICIDAD, CTAS POR COBRAR GEST 2018 SG HR MT/2022-05575 Y DOC,DEP.: EMP. ESTATAL DE TRANSPORTE POR CABLE MI TELEFERICO</t>
  </si>
  <si>
    <t>00591012001 DEP.DE CHEQ.AJENOS,RET.DE CAM.,CONCEPTO: DEP. NO IDENTIFICADOS ALQUILERES Y PUBLICIDAD, CTAS POR COBRAR GEST 2017, SG HR MT/2022-05574 Y DOC,DEP.: EMP. ESTATAL DE TRANSPORTE POR CABLE MI TELEFERICO</t>
  </si>
  <si>
    <t>00591012001 DEP.DE CHEQ.AJENOS,RET.DE CAM.,CONCEPTO: DEPÓSITOS NO IDENTIFICADOS ALQUILERES Y PUBLICIDAD GESTION 2021, SG HR MT/2022-01392 Y DOC ADJ,DEP.: EMP. ESTATAL DE TRANSPORTE POR CABLE MI TELEFERICO</t>
  </si>
  <si>
    <t>00580012001 DEP.DE CHEQ.AJENOS,RET.DE CAM.,CONCEPTO: DEPÓSITO POR EXTRAVIO DE CREDENCIAL INSTITUCIONAL (LUIS VILLEGAS),DEP.: DEPOSITOS ADUANEROS BOLIVIANOS , PROCEDENCIA: BANCO UNION S.A., CHEQUE: 673, FECHA DE EMISION:13/09/2022</t>
  </si>
  <si>
    <t>00099021001 DEP.DE CHEQ.AJENOS,RET.DE CAM.,CONCEPTO: DEVOLUCION INCAPACIDAD TEMPORAL,DEP.: SEGURO SOCIAL UNIVERSITARIO "LA PAZ" , PROCEDENCIA: BANCO UNION S.A., CHEQUE: 29749, FECHA DE EMISION:01/09/2022</t>
  </si>
  <si>
    <t>00595012002 DEP.DE CHEQ.AJENOS,RET.DE CAM.,CONCEPTO: DEVOLUCION DE FONDOS POR SUBSIDIO DE INCAPACIDAD TEMPORAL,DEP.: CAJA DE SALUD DE LA BANCA PRIVADA , PROCEDENCIA: BANCO NACIONAL DE BOLIVIA S.A., CHEQUE: 1000967, FECHA DE EMISION:30/08/2022</t>
  </si>
  <si>
    <t>00099021001 DEP.DE CHEQ.AJENOS,RET.DE CAM.,CONCEPTO: REEMBOLSO SUBSIDIO INCAPACIDAD ABRIL,DEP.: CAJA DE SALUD DE LA BANCA PRIVADA , PROCEDENCIA: BANCO NACIONAL DE BOLIVIA S.A., CHEQUE: 7191791, FECHA DE EMISION:31/08/2022</t>
  </si>
  <si>
    <t>00099021001 DEP.DE CHEQ.AJENOS,RET.DE CAM.,CONCEPTO: REMISION PLANILLAS DE PARTES DE BAJAS MEDICAS JUNIO 2022,DEP.: CAJA DE SALUD DE LA BANCA PRIVADA , PROCEDENCIA: BANCO NACIONAL DE BOLIVIA S.A., CHEQUE: 9977177, FECHA DE EMISION:31/08/2022</t>
  </si>
  <si>
    <t>00099021001 DEP.DE CHEQ.AJENOS,RET.DE CAM.,CONCEPTO: REEMBOLSO SUBSIDIO INCAPACIDAD JUNIO 2022,DEP.: CAJA DE SALUD DE LA BANCA PRIVADA , PROCEDENCIA: BANCO NACIONAL DE BOLIVIA S.A., CHEQUE: 9977077, FECHA DE EMISION:31/08/2022</t>
  </si>
  <si>
    <t>00099021001 DEP.DE CHEQ.AJENOS,RET.DE CAM.,CONCEPTO: INCAPACIDAD TEMPORAL JUNIO 2022 LA PAZ,DEP.: CAJA DE SALUD DE LA BANCA PRIVADA , PROCEDENCIA: BANCO NACIONAL DE BOLIVIA S.A., CHEQUE: 9976735, FECHA DE EMISION:31/08/2022</t>
  </si>
  <si>
    <t>00099021001 DEP.DE CHEQ.AJENOS,RET.DE CAM.,CONCEPTO: REEMBOLSO DE SUBSIDIO POR INCAPACIDAD TEMPORAL JUNIO /2022,DEP.: CAJA DE SALUD DE LA BANCA PRIVADA , PROCEDENCIA: BANCO NACIONAL DE BOLIVIA S.A., CHEQUE: 9976865, FECHA DE EMISION:31/08/2022</t>
  </si>
  <si>
    <t>00595012002 DEP.DE CHEQ.AJENOS,RET.DE CAM.,CONCEPTO: DEVOLUCION DE FONDOS POR SUBSIDIOS 06/2022,DEP.: CAJA DE SALUD DE LA BANCA PRIVADA , PROCEDENCIA: BANCO NACIONAL DE BOLIVIA S.A., CHEQUE: 9976986, FECHA DE EMISION:31/08/2022</t>
  </si>
  <si>
    <t>REGULARIZACION DE TRANSFERENCIA DEL EXTERIOR SEGUN CONSULADO DE BOLIVIA EN CALAMA-CHILE REF:RECAUDACIONES CEDULA DE IDENTIDAD AGOSTO 2022 DE FECHA 15/09/2022 ORDENANTE: LIB. 00340012005 SEGIP - RECAUDACION EXTERIOR - CEDULAS DE IDENTIDAD</t>
  </si>
  <si>
    <t>COBRO COSTOS DE PAPELERIA POR REGULARIZACION DE TRANSFERENCIA DEL EXTERIOR POR ORDEN DE CONSULADO GENERAL DE BOLIVIA EN MIAMI EE.UU. REF.: RECAUDACIONES GESTORÍA CONSULAR POR EL MES DE AGOSTO/2022 LIB. 00010011102 MIN.RELACIONES EXTERIORES - GESTORIA CONSULAR LEY Nº 3108</t>
  </si>
  <si>
    <t>COBRO COSTOS DE PAPELERIA POR REGULARIZACION DE TRANSFERENCIA DEL EXTERIOR POR ORDEN DE EMBAJADA DE BOLIVIA EN PARIS FRANCIA REF.: RECAUDACIONES GESTORÍA CONSULAR POR EL MES DE AGOSTO/2022 LIB. 00010011102 MIN.RELACIONES EXTERIORES - GESTORIA CONSULAR LEY Nº 3108</t>
  </si>
  <si>
    <t>||COMISIÓN TRANSFERENCIA FDOS. AL EXTERIOR 0.10% S/USD 248.976.-, REEMB. GSTS. COM. BS220.- Y EMISIÓN COMP. CONT. BS50.-, REF.:PAGO N°12 LC I-2021-06 P/C ECEBOL A/F TROMBINI EMBALAGENS S/A, EN COMPL. A COMP. CONT. N°1042403. LIB.:00132032001 ECEBOL-GESTIÓN OPERATIVA REF.:COMISIONES PAGO N°12 LC I-2021-06</t>
  </si>
  <si>
    <t>COBRO COSTOS DE PAPELERIA POR REGULARIZACION DE TRANSFERENCIA DEL EXTERIOR POR ORDEN DE LIB. 00340012003 RECAUDACION EXTRANJERIA - C.I. -L.C.</t>
  </si>
  <si>
    <t>COBRO COSTOS DE PAPELERIA POR REGULARIZACION DE TRANSFERENCIA DEL EXTERIOR POR ORDEN DE CONSULADO DE BOLIVIA EN JUJUY ARGENTINA REF.: RECAUDACIONES GESTORÍA CONSULAR POR LOS MESES DE JULIO Y AGOSTO/2022 LIB. 00010011102 MIN.RELACIONES EXTERIORES - GESTORIA CONSULAR LEY Nº 3108</t>
  </si>
  <si>
    <t>COBRO COSTOS DE PAPELERIA SEGUN TRANSFERENCIA DEL EXTERIOR POR ORDEN DE SUPERGASBRAS ENERGIA LTDA (RIO DE JANEIRO) REF.: CRED SWF OF 22/09/14 - 0458168 FECHA VALOR 14/09/2022 LIB. 00513062001 YPFB-OPERACIONES PLANTA DE SEPARACION DE LIQUIDOS RIO GRANDE</t>
  </si>
  <si>
    <t>COBRO COSTOS DE PAPELERIA SEGUN TRANSFERENCIA DEL EXTERIOR POR ORDEN DE COPA ENERGIA DISTRIBUIDORA DE GAS S.A., FECHA VALOR 14/9/22, REF.:INV/125126131, 132133135,136 LIB. 00513062001 YPFB-OPERACIONES PLANTA DE SEPARACION DE LIQUIDOS RIO GRANDE</t>
  </si>
  <si>
    <t>NUMERO DE LIBRETA CUT: 00099021001 OPERACIÓN E18 TRANSFERENCIA DEL SISTEMA FINANCIERO POR CUENTA DE TERCEROS A LA CUT devolucion pagos de CC no cobrados mayo 2022</t>
  </si>
  <si>
    <t>TRANSFERENCIA DE FONDOS AL EXTERIOR A SOLICITUD DE AGENCIA BOLIVIANA DE ENERGIA SEGUN SOLICITUD 16569 REF: LABORATORIOS BACON SAIC PRIMER PAGO DEL 80 POR CIENTO POR LA ADQUISICION DE RADIOFARMACOS PET PARA EL INICIO DE OPERACION DEL CMNYR SANTA CRUZ SEGUN NOTA INTERNA N 33 2022 POA ABEN 837 ORDEN DE LIB. 00099021001 TGN-RECURSOS ORDINARIOS (3987)</t>
  </si>
  <si>
    <t>||TRANSFERENCIAS DEL EXTERIOR SEGUN MENSAJES SWIFT NROS. 15346 - 15347 Y NOTA CITE: NAABOL-DNAF/N° 0112/2022 DE FECHA 30.03.2022 (HRE-TGL-4950). REMITIDA POR NAVEGACIÓN AÉREA Y AEROPUERTOS BOLIVIANOS. (SECTOR PÚBLICO - SOBREVUELOS) DEBITO DE LA LIBRETA 00389012001 NAABOL-ADMINISTRACION, REPOSICIÓN ÚTILES DE ESCRITORIO.</t>
  </si>
  <si>
    <t>||TRANSFERENCIA DE FONDOS SEGÚN MENSAJES SWIFT N°15345 Y 15344 DE LA FECHA Y NOTA CITE: DGAC-10774/2022 DE LA DIRECCIÓN GENERAL DE AERONÁUTICA CIVIL DE FECHA 31/03/2022 (HRE-TGL-5031). (SECTOR PÚBLICO-SOBREVUELOS). DÉBITO DE LA LIBRETA 0117012001 DGAC, REPOSICIÓN DE ÚTILES DE ESCRITORIO.</t>
  </si>
  <si>
    <t>||TRANSFERENCIA DE FONDOS S/G MENSAJES SWIFT NROS. 15336 Y 15335 Y NOTA ENVIADA POR NAABOL CITE NAABOL-DNAF/N°0112/2022 DE F.30.03.2022. (HRE-TGL-4950) (SECTOR PÚBLICO- SOBREVUELOS). DEBITO DE LA LIB. 00389012001 NAABOL- ADMINISTRACIÓN , REPOSICIÓN DE ÚTILES DE ESCRITORIO</t>
  </si>
  <si>
    <t>||TRANSFERENCIA DE FONDOS S/G. MENSAJES SWIFT NROS. 15349 Y 15348 DE LA FECHA, Y NOTA REMITIDA POR LA DIRECCIÓN GENERAL DE AERONAUTICA CIVIL CITE: DGAC-10774/2022 DE FECHA 31/03/2022 (HRE-TGL-5031) (SECTOR PÚBLICO - SOBREVUELOS). DÉBITO DE LA LIBRETA 00117012001 DGAC, REPOSICIÓN ÚTILES DE ESCRITORIO.</t>
  </si>
  <si>
    <t>||TRANSFERENCIA DE FONDOS EN ATENCION A NOTA CITE: MEFP/VTCP/DGCP/UF/N°519/2022 DE LA FECHA, DEL MIN.DE ECONOMIA Y FINANZAS PUBLICAS (HRE-TSO-2063) DEBITO AUTOMATICO A LA EMPRESA PUBLICA NACIONAL ESTRATEGICA BOLIVIANA DE AVIACION EN FAVOR DEL FIDEICOMISO FINPRO. DEBITO DE LA LIBRETA 00578012002 BOA-BOLIVIANA DE AVIACION  INGRESOS</t>
  </si>
  <si>
    <t>'COBRO DE'||ÚTILES DE ESCRITORIO POR EL COMPROBANTE NRO. 1042443 DE LA FECHA S/G. NOTA CITE MEFP/VTCP/DGCP/UF/N°519/2022 DE LA FECHA, DEL MIN.DE ECONOMIA Y FINANZAS PUBLICAS (HRE-TSO-2063) DEBITO DE LA LIBRETA 00578012002 BOA-BOLIVIANA DE AVIACION INGRESOS</t>
  </si>
  <si>
    <t>TRANSFERENCIA DEL EXTERIOR SEGUN SWIFT NO.15373 DE FECHA 15/09/2022 ORDENANTE: CONSULADO DE BOLIVIA EN IQUIQUE CHILE REF.: RECAUDACIONES GESTORÍA CONSULAR POR EL MES DE AGOSTO/2022 LIB. 00010011102 MIN.RELACIONES EXTERIORES - GESTORIA CONSULAR LEY Nº 3108</t>
  </si>
  <si>
    <t>'COBRO DE'||ÚTILES DE ESCRITORIO POR EL COMPROBANTE NRO. 1042431 DE LA FECHA, S/G. NOTA REMITIDA POR YACIMIENTOS PETROLIFEROS FISCALES BOLIVIANOS CITE: YPFB/GAFC-1498/2022 DE FECHA 05/05/2022 (HRE-TGL-6925). DÉBITO DE LA LIBRETA 00513022001 YPFB  OPERACIONES.</t>
  </si>
  <si>
    <t>COBRO COSTOS DE PAPELERIA SEGUN TRANSFERENCIA DEL EXTERIOR POR ORDEN DE CONSULADO DE BOLIVIA EN IQUIQUE CHILE REF.: RECAUDACIONES GESTORÍA CONSULAR POR EL MES DE AGOSTO/2022 LIB. 00010011102 MIN.RELACIONES EXTERIORES - GESTORIA CONSULAR LEY Nº 3108</t>
  </si>
  <si>
    <t>COBRO COSTOS DE PAPELERIA SEGUN TRANSFERENCIA DEL EXTERIOR POR ORDEN DE LLAMA GAS S.A., FECHA VALOR 15/09/2022 REF:FACTURA 67, FACTURA 78 LIB. 00513062001 YPFB-OPERACIONES PLANTA DE SEPARACION DE LIQUIDOS RIO GRANDE</t>
  </si>
  <si>
    <t>VENTA DE DIVISAS CON TRANSFERENCIA DE FONDOS A SOLICITUD DE MINISTERIO DE DESARROLLO PRODUCTIVO Y ECONOMIA PLURAL SEGUN SOLICITUD 16527 REF: CONTRIBUTION PARTIAL OF THE ACCUMULATED DEBT FROM BOLIVIA TO THE OIC. EQUIVALENTES 5.364,12 USD LIB. 00041071101 SERVICIO NACIONAL DE VERIFICACION DE EXPORTACIONES POR DIFERENCIAL CAMBIARIO</t>
  </si>
  <si>
    <t>COBRO COSTOS DE PAPELERIA SEGUN TRANSFERENCIA DEL EXTERIOR POR ORDEN DE LIMA GAS S.A., FECHA VALOR 15/09/2022 LIB. 00513062001 YPFB-OPERACIONES PLANTA DE SEPARACION DE LIQUIDOS RIO GRANDE</t>
  </si>
  <si>
    <t>'COBRO DE'||UTILES DE ESCRITORIO POR EL COMPROBANTE NRO. 1042481 DE LA FECHA, S/G.NOTA CITE: SEDEM/GG/EV N° 0024/2022 DE FECHA 25/01/2022 (HRE-TGL-1500) ENVIADO POR SERVICIO DE DESARROLLO DE LAS EMPRESAS PUBLICAS PRODUCTIVAS. (SECTOR PÚBLICO-EXPORTACIONES). DÉBITO DE LA LIBRETA 00132072001 SEDEM - ADMINISTRACION RECAUDACION ENVIBOL EN BOLIVIANOS</t>
  </si>
  <si>
    <t>||PAGO PRÉSTAMO IDA 2013-BO VCTO. 15-09-2022 POR CUENTA DE COMIBOL, SEGÚN NOTA CITE: UNTE-159/2022 DEL 14-SEP-2022 Y COD. LIQ. 16603, CAPITAL DEG134.859,00 INTERESES DEG 7.080,10. LIBRETA NRO. 00099021001-RECURSOS ORDINARIOS (3987) MDRI</t>
  </si>
  <si>
    <t>00099021001 DEPOSITO DE EFECTIVO, DEPOSITANTE: RODOLFO OSCAR ROJAS V., CONCEPTO: DEVOLUCION POR FONDOS EN AVANCE, CUENTA DE DEPOSITO: CUENTA UNICA DEL TESORO /DJBR.</t>
  </si>
  <si>
    <t>00016011101 DEPOSITO DE EFECTIVO, DEPOSITANTE: RITA QUISPE POMA, CONCEPTO: SALDO NO EJECUTADOS, CUENTA DE DEPOSITO: CUENTA UNICA DEL TESORO</t>
  </si>
  <si>
    <t>00099021001 DEPOSITO DE EFECTIVO, DEPOSITANTE: JUAN ENRIQUE CONCEPCION, CONCEPTO: DEVOLUCION PREVENTIVO 2204, CUENTA DE DEPOSITO: CUENTA UNICA DEL TESORO</t>
  </si>
  <si>
    <t>00099021001 DEPOSITO DE EFECTIVO, DEPOSITANTE: MINISTERIO DE MEDIO AMBIENTE Y AGUA, CONCEPTO: PAGO COMBUSTIBLE, CUENTA DE DEPOSITO: CUENTA UNICA DEL TESORO</t>
  </si>
  <si>
    <t>00099021001 DEPOSITO DE EFECTIVO, DEPOSITANTE: ELIZABETH LOPEZ NOGALES CI 6549885, CONCEPTO: DEVOLUCION DE RECURSOS POR SERVICIOS BASICOS EN DEMASIA, CUENTA DE DEPOSITO: CUENTA UNICA DEL TESORO /DJBR.</t>
  </si>
  <si>
    <t>00099021001 DEPOSITO DE EFECTIVO, DEPOSITANTE: ADALID MAMANI GUARACHI, CONCEPTO: REVERSIÓN DE BOLETA HABER MENSUAL, CUENTA DE DEPOSITO: CUENTA UNICA DEL TESORO</t>
  </si>
  <si>
    <t>00190012003 DEPOSITO DE EFECTIVO, DEPOSITANTE: KAREM DENISSE VALDA FERNANDEZ, CONCEPTO: DEVOLUCION DE HABERES ENERO 2021, CUENTA DE DEPOSITO: CUENTA UNICA DEL TESORO</t>
  </si>
  <si>
    <t>00016011101 DEPOSITO DE EFECTIVO, DEPOSITANTE: VIRGINIA Z. FUENTES F.-MINISTERIO DE EDUCACION, CONCEPTO: DEVOLUCION DE SALDO NO EJECUTADO, CUENTA DE DEPOSITO: CUENTA UNICA DEL TESORO</t>
  </si>
  <si>
    <t>00046171101 DEPOSITO DE EFECTIVO, DEPOSITANTE: DMO S.R.L., CONCEPTO: INCUMPLIMIENTO A LA NORMA, CUENTA DE DEPOSITO: CUENTA UNICA DEL TESORO</t>
  </si>
  <si>
    <t>00099021001 DEPOSITO DE EFECTIVO, DEPOSITANTE: FRUTA BOLIVIANA, CONCEPTO: DEVOLUCION POR PAGO EN DEMASIA VIATICOS GESTION 2021 PREVENTIVO 2669, CUENTA DE DEPOSITO: CUENTA UNICA DEL TESORO</t>
  </si>
  <si>
    <t>00099021001 DEPOSITO DE EFECTIVO, DEPOSITANTE: FRUTA BOLIVIANA, CONCEPTO: DEVOLUCION POR PAGO EN DEMASIA VIATICOS GESTION 2021 PREVENTIVO 2547, CUENTA DE DEPOSITO: CUENTA UNICA DEL TESORO</t>
  </si>
  <si>
    <t>00099021001 DEPOSITO DE EFECTIVO, DEPOSITANTE: CAFE, CONCEPTO: DEVOLUCION POR PAGO EN DEMASIA VIATICOS GESTION 2021 PREVENTIVO 2491-2497, CUENTA DE DEPOSITO: CUENTA UNICA DEL TESORO</t>
  </si>
  <si>
    <t>00378012002 DEPOSITO DE EFECTIVO, DEPOSITANTE: SILVIA KAREM HUANCA CHOQUEHUANCA, CONCEPTO: DEVOLUCION A FORMULARIO (210 IVA EXPORTADORES) POR DDJJ CORRESPONDIENTE AL PERIODO DE DICIEMBRE 2021, CUENTA DE DEPOSITO: CUENTA UNICA DEL TESORO</t>
  </si>
  <si>
    <t>00099021001 DEPOSITO DE EFECTIVO, DEPOSITANTE: JENNY LISS APAZA CONDORI, CONCEPTO: DEVOLUCIÓN DE SALDOS DE FONDOS EN AVANCE Y RETENCION POR IMPUESTOS DE LEY, CUENTA DE DEPOSITO: CUENTA UNICA DEL TESORO /DJBR.</t>
  </si>
  <si>
    <t>00595012002 DEPOSITO DE EFECTIVO, DEPOSITANTE: LUZ MARIA MEZA VARGAS, CONCEPTO: DEPÓSITO RETENCION DE IMPUESTOS IUE-IT POR RECIBOS DEL 08/06/22 Y 26/07/22, CUENTA DE DEPOSITO: CUENTA UNICA DEL TESORO</t>
  </si>
  <si>
    <t>00132039202 DEPOSITO DE EFECTIVO, DEPOSITANTE: IVONNE NATIVIDAD NINA CRUZ, CONCEPTO: DEVOLUCION DE SALDO POR CONTRATO SEDEM-UC-ECEBOL N°036-2021, CUENTA DE DEPOSITO: CUENTA UNICA DEL TESORO</t>
  </si>
  <si>
    <t>00099021001 DEP.DE CHEQ.AJENOS,RET.DE CAM.,CONCEPTO: PAGO INCAPACIDADES TEMPORALES (REEMBOLSO)MINISTERIO DE ECONOMIA Y FINANZAS PUBLICAS,DEP.: CAJA NACIONAL DE SALUD , PROCEDENCIA: BANCO UNION S.A., CHEQUE: 29372, FECHA DE EMISION:16/09/2022</t>
  </si>
  <si>
    <t>00047347001 DEP.DE CHEQ.AJENOS,RET.DE CAM.,CONCEPTO: DEVOLUCION DE PAGO,DEP.: SAGUAPAC , PROCEDENCIA: BANCO UNION S.A., CHEQUE: 4582, FECHA DE EMISION:09/09/2022</t>
  </si>
  <si>
    <t>00047347001 DEP.DE CHEQ.AJENOS,RET.DE CAM.,CONCEPTO: DEVOLUCION DE PAGO,DEP.: SAGUAPAC , PROCEDENCIA: BANCO UNION S.A., CHEQUE: 4581, FECHA DE EMISION:09/09/2022</t>
  </si>
  <si>
    <t>00099021001 DEP.DE CHEQ.AJENOS,RET.DE CAM.,CONCEPTO: DEVOLUCION PASAJE AEREO IVAN LIMA C31 3,-7,DEP.: AMAZONAS SA , PROCEDENCIA: BANCO UNION S.A., CHEQUE: 915, FECHA DE EMISION:14/09/2022</t>
  </si>
  <si>
    <t>00578012002 DEP.DE CHEQ.AJENOS,RET.DE CAM.,CONCEPTO: REVERSION,DEP.: BOLIVIANA DE AVIACION , PROCEDENCIA: BANCO UNION S.A., CHEQUE: 15862, FECHA DE EMISION:15/09/2022</t>
  </si>
  <si>
    <t>00587012013 DEP.DE CHEQ.AJENOS,RET.DE CAM.,CONCEPTO: PAGO PLANILLAS DE AVANCE CERT 70 Y 71 MUYUPAMPA,DEP.: E.B.C. , PROCEDENCIA: BANCO UNION S.A., CHEQUE: 1699, FECHA DE EMISION:15/09/2022</t>
  </si>
  <si>
    <t>00099021001 DEP.DE CHEQ.AJENOS,RET.DE CAM.,CONCEPTO: DEVOLUCION DE CAJA DE CAMINOS POR SUBSIDIO POR INCAPACIDAD TEMPORAL GESTION 2020-2021,DEP.: CAJA DE SALUD DE CAMINOS , PROCEDENCIA: BANCO UNION S.A., CHEQUE: 3988, FECHA DE EMISION:12/09/2022</t>
  </si>
  <si>
    <t>00291014203 DEP.DE CHEQ.AJENOS,RET.DE CAM.,CONCEPTO: REEMBOLSO GAD PANDO FNDR CARRETERA PORVENIR PUERTO RICO TRAMO 1B,DEP.: FNDR , PROCEDENCIA: BANCO UNION S.A., CHEQUE: 3987, FECHA DE EMISION:12/09/2022</t>
  </si>
  <si>
    <t>00291014203 DEP.DE CHEQ.AJENOS,RET.DE CAM.,CONCEPTO: REEMBOLSO GAD PANDO FNDR CARRETERA PORVENIR PUERTO RICO TRAMO A1,DEP.: FNDR , PROCEDENCIA: BANCO UNION S.A., CHEQUE: 3986, FECHA DE EMISION:12/09/2022</t>
  </si>
  <si>
    <t>00099021001 DEP.DE CHEQ.AJENOS,RET.DE CAM.,CONCEPTO: AUTORIDAD FISCALIZACION EMPRESAS DEVOLUCION INCAPACIDAD TEMPORAL JUNIO /22,DEP.: CAJA PETROLERA DE SALUD , PROCEDENCIA: BANCO UNION S.A., CHEQUE: 19660, FECHA DE EMISION:08/09/2022</t>
  </si>
  <si>
    <t>00099021001 DEP.DE CHEQ.AJENOS,RET.DE CAM.,CONCEPTO: ARANIBAR ANTELO EDUARDO,DEP.: BANCO UNION S.A. , PROCEDENCIA: BANCO UNION S.A., CHEQUE: 182500, FECHA DE EMISION:16/09/2022</t>
  </si>
  <si>
    <t>00670012002 DEP.DE CHEQ.AJENOS,RET.DE CAM.,CONCEPTO: INCAPACIDAD TEMPORAL,DEP.: TRIBUNAL ELECTORAL DEPARTAMENTAL DE CHUQUISACA , PROCEDENCIA: BANCO UNION S.A., CHEQUE: 5930, FECHA DE EMISION:13/09/2022</t>
  </si>
  <si>
    <t>00047081101 DEP.DE CHEQ.AJENOS,RET.DE CAM.,CONCEPTO: FINIQUITO DE LA ASEGURADORA BOLIVIANA CIACRUZ,DEP.: SENASAG , PROCEDENCIA: BANCO UNION S.A., CHEQUE: 4146, FECHA DE EMISION:13/09/2022</t>
  </si>
  <si>
    <t>A:00099021001 TRANSFERENCIA DE RECUPERACIONES SEGÚN NOTA GEF-LCR-HVI-0932-NOT/22 Y GEF-LCR-JSZ-1100-NOT/22 POR CONCEPTO DE PAGO DE CAPITAL E INTERES DE ACUERDO A CONTRATO DE FIDEICOMISO “PROYECTOS DE INVERSION PUBLICA” CORRESPONDIENTE AL GAD BENI.</t>
  </si>
  <si>
    <t>De: 00514012003 PAGO SERVICIO DE LA DEUDA CONTRATO SANO DLBCI Nº 84/2016 PROYECTO HIDROELECTRICO IVIRIZU DC-CONTA Nº 090111</t>
  </si>
  <si>
    <t>De: 00514012004 PAGO SERVICIO DE LA DEUDA SANO DLBCI Nº 84/2016 PROYECTO HIDROELECTRICO IVIRIZU DC-CONTA Nº 090111</t>
  </si>
  <si>
    <t>NUMERO DE LIBRETA CUT: 00099021001 OPERACIÓN E18 TRANSFERENCIA DEL SISTEMA FINANCIERO POR CUENTA DE TERCEROS A LA CUT TRANSFERENCIA DEVOLUCION DE BECA PROGRAMA 100 BECAS DE ESTUDIO EN LAS AREAS CIENTIFICA TEGNOLOGICA Y DE SALUD SOLICITUD SANCHEZ YELMA WILVER</t>
  </si>
  <si>
    <t>VENTA DE DIVISAS CON TRANSFERENCIA DE FONDOS A SOLICITUD DE MINISTERIO DE RELACIONES EXTERIORES SEGUN SOLICITUD 16571 REF: PAGO DE HABERES AL PERSONAL DIPLOMATICO CONSULAR Y AGREGADOS COMERCIALES DEL SERVICIO EXTERIOR CORRESPONDIENTE AL MES DE AGOSTO 2022 SEGUN INFORME GM DGAA URH IN 188 2022 DE 07 LIB. 00099021001 TGN-RECURSOS ORDINARIOS (3987)</t>
  </si>
  <si>
    <t>TRANSFERENCIA DE FONDOS AL EXTERIOR A SOLICITUD DE MINISTERIO DE RELACIONES EXTERIORES SEGUN SOLICITUD 16570 REF: PAGO DE COSTO DE VIDA AL PERSONAL DIPLOMATICO CONSULAR Y AGREGADOS COMERCIALES DEL SERVICIO EXTERIOR CORRESPONDIENTE AL MES DE AGOSTO 2022 SEGUN INFORME GM DGAA URH IN 188 2022 DE 07 09 LIB. 00099021001 TGN-RECURSOS ORDINARIOS (3987)</t>
  </si>
  <si>
    <t>COBRO COSTOS DE PAPELERIA SEGUN TRANSFERENCIA DEL EXTERIOR POR ORDEN DE SOLGAS SA (LIMA PERU) REF.: CRED 550 2081735 FECHA VALOR 15/09/2022 LIB. 00513062001 YPFB-OPERACIONES PLANTA DE SEPARACION DE LIQUIDOS RIO GRANDE</t>
  </si>
  <si>
    <t>COBRO COSTOS DE PAPELERIA SEGUN TRANSFERENCIA DEL EXTERIOR POR ORDEN DE COPA ENERGIA DISTRIBUIDORA DE GAS S A (SAO PAULO) REF.: INV 1266/2022 FECHA VALOR 15/09/2022 LIB. 00513062001 YPFB-OPERACIONES PLANTA DE SEPARACION DE LIQUIDOS RIO GRANDE</t>
  </si>
  <si>
    <t>COBRO COSTOS DE PAPELERIA SEGUN TRANSFERENCIA DEL EXTERIOR POR ORDEN DE PETROLEOS DEL NORTE S.A.C.I. (PARAGUAY) REF.: PAGO FACTURA 1269/2022 FECHA VALOR 16/09/2022 LIB. 00513062001 YPFB-OPERACIONES PLANTA DE SEPARACION DE LIQUIDOS RIO GRANDE</t>
  </si>
  <si>
    <t>NUMERO DE LIBRETA CUT: 00099021001 OPERACIÓN E75 TRANSFERENCIA DE LA CUENTA FISCAL BUN A LA CUT EN MN TRANSFERENCIA DE FONDOS A SOLICITUD DE: GOBIERNO AUTONOMO MUNICIPAL COTAGAITA, CITE:S/N CUENTA CUT 3987 LIBRETA NÂ° 00099021001 TGN-RECURSOS ORDINARIOS</t>
  </si>
  <si>
    <t>NUMERO DE LIBRETA CUT: 00373024105 OPERACIÓN E75 TRANSFERENCIA DE LA CUENTA FISCAL BUN A LA CUT EN MN TRANSFERENCIA DE FONDOS A SOLICITUD DE: GOBIERNO AUTONOMO MUNICIPAL COTAGAITA, CITE:S/N CUENTA CUT 3987 LIBRETA NÂ° 00373024105 FDI-TRANSFERENCIAS PROGRAMAS Y/O PROYECTOS (TGN-IDH)</t>
  </si>
  <si>
    <t>NUMERO DE LIBRETA CUT: 00086014407 OPERACIÓN E75 TRANSFERENCIA DE LA CUENTA FISCAL BUN A LA CUT EN MN TRANSFERENCIA DE FONDOS A SOLICITUD DE: GOBIERNO AUTONOMO MUNICIPAL COTAGAITA, CITE:S/N CUENTA CUT 3987 LIBRETA NÂ° 00086014407 MMAYA-BS-PLAN NACIONAL DE CUENCAS PROYECTOS (99 13-17)</t>
  </si>
  <si>
    <t>NUMERO DE LIBRETA CUT: 00311018005 OPERACIÓN E18 TRANSFERENCIA DEL SISTEMA FINANCIERO POR CUENTA DE TERCEROS A LA CUT AUTORIDAD DE FISCALIZACION Y CONTROL AAPS</t>
  </si>
  <si>
    <t>TRANSFERENCIA DEL EXTERIOR SEGUN SWIFT NO 15486 DE FECHA 16/09/2022 ORDENANTE: CONSULADO GENERAL DE BOLIVIA EN WASHINGTON, REF: RECAUDACIONES EXTERIORES AGOSTO CEDULAS DE IDENTIDAD LIB. 00340012005 SEGIP - RECAUDACION EXTERIOR - CEDULAS DE IDENTIDAD</t>
  </si>
  <si>
    <t>||TRANSFERENCIAS DEL EXTERIOR SEGUN MENSAJE SWIFT N° 15425 Y NOTA CITE: NAABOL-DNAF/N° 0112/2022 DE FECHA 30.03.2022 (HRE-TGL-4950). REMITIDA POR NAVEGACIÓN AÉREA Y AEROPUERTOS BOLIVIANOS. (SECTOR PÚBLICO - SOBREVUELOS) DEBITO DE LA LIBRETA 00389012001 NAABOL-ADMINISTRACION, REPOSICIÓN ÚTILES DE ESCRITORIO.</t>
  </si>
  <si>
    <t>'TRANSFERENCIA DE FONDOS||A SOLICITUD DEL MINISTERIO DE ECONOMIA Y FINANZAS PUBLICAS S/G NOTA CITE MEFP/VTCP/DGCP/UODP/N°642/2022 DE LA FECHA. (HRE-TSO-2087) A FAVOR DEL GOBIERNO AUTONOMO MUNICIPAL DE EL ALTO. DEBITO DE LA LIBRETA N° 00099021001 TGN-RECURSOS ORDINARIOS, REPOSICION DE UTILES DE ESCRITORIO</t>
  </si>
  <si>
    <t>'TRANSFERENCIA DE FONDOS||A SOLICITUD DEL MINISTERIO DE ECONOMIA Y FINANZAS PUBLICAS S/G NOTA CITE MEFP/VTCP/DGCP/UODP/N°642/2022 DE LA FECHA. (HRE-TSO-2087) A FAVOR DEL GOBIERNO AUTONOMO MUNICIPAL DE EL ALTO. DEBITO DE LA LIBRETA N° 00099037016 "BID 3812/BL-BO-GAMEA-BS-DRENAJE PLUVIAL MUNIC. EL ALTO III"</t>
  </si>
  <si>
    <t>COBRO COSTOS DE PAPELERIA SEGUN TRANSFERENCIA DEL EXTERIOR POR ORDEN DE CONSULADO GENERAL DE BOLIVIA EN WASHINGTON, REF: RECAUDACIONES EXTERIORES AGOSTO CEDULAS DE IDENTIDAD LIB. 00340012003 RECAUDACION EXTRANJERIA - C.I. -L.C.</t>
  </si>
  <si>
    <t>COBRO COSTOS DE PAPELERIA SEGUN TRANSFERENCIA DEL EXTERIOR POR ORDEN DE LIMA GAS S.A. FECHA VALOR 16/9/2022 LIB. 00513062001 YPFB-OPERACIONES PLANTA DE SEPARACION DE LIQUIDOS RIO GRANDE</t>
  </si>
  <si>
    <t>COBRO COSTOS DE PAPELERIA SEGUN TRANSFERENCIA DEL EXTERIOR POR ORDEN DE ENERGIA ARGENTINA S.A., DE FECHA VALOR 16/9/2022, INV/EXA-GJA-133/22 LIB. 00513012007 YPFB - RECURSOS NACIONALIZACIÓN</t>
  </si>
  <si>
    <t>||REGULARIZACIÓN DE NUESTRA OPERACIÓN N°1040320 DE FECHA 17/8/2022 SEGÚN NOTAS CITE:CAR/NAABOL/DNE/JNC N°133/2022 DE FECHA 14/9/2022 (HRE-TSO-2059) DE NAABOL Y DGAC/4431/2022 DE FECHA 16/9/2022 (HRE-TSO-2090), DGAC-10774/2022 DE FECHA 31/3/2022 (HRE-TSO-5031) DE LA DGAC. DÉBITO DE LA LIBRETA 0117012001 DGAC, REPOSICIÓN DE ÚTILES DE ESCRITORIO.</t>
  </si>
  <si>
    <t>||REGULARIZACION DE LA OP. N°1041388 DE F.1/9/2022 S/G. NOTAS CITE DGAC/4431/2022 DE F.16/9/2022 (HRE-TSO-2090), CITE:CAR/NAABOL/DNE/JNC N°133/2022 DE F14/9/2022 (HRE-TSO-2059) (OR. EN CBTE. 1042370) Y CITE DGAC-10774/2022 DE F.31.3.2022 (HRE-TGL-5031) (SECTOR PUBLICO-SOBREVUELOS) DEBITO DE LA LIBRETA 0117012001 DGAC, REPOSICIÓN DE ÚTILES DE ESCRITORIO</t>
  </si>
  <si>
    <t>||REGULARIZACIÓN DE NUESTRA OPERACIÓN N°1040320 DE FECHA 17/8/2022 SEGÚN NOTAS CITE: CAR/NAABOL/DNE/JNC N°133/2022 DE FECHA 14/9/2022 DE NAABOL (HRE-TSO-2059) Y DGAC/4431/2022 DE FECHA 16/9/2022 DE LA DGAC (HRE-TSO-2090). DÉBITO DE LA LIBRETA 00389012001 NAABOL - ADMINISTRACIÓN, REPOSICIÓN DE ÚTILES DE ESCRITORIO.</t>
  </si>
  <si>
    <t>||REGULARIZACION DE NUESTRA OPERACION N°1041388 DE F.1/9/2022 S/G. NOTAS CITE:CAR/NAABOL/DNE/JNC N°133/2022 DE F14/9/2022 (HRE-TSO-2059) (OR. CURSA EN CBTE. 1042370) Y CITE DGAC/4431/2022 DE F.16/9/2022 (HRE-TSO-2090) (OR. CURSA EN CBTE. 1042558) (SECTOR PUBLICO-SOBREVUELOS) DEBITO DE LA LIBRETA 00389012001 NAABOL-ADMINISTRACION, REPOSICIÓN ÚTILES DE ESCRITORIO.</t>
  </si>
  <si>
    <t>||REGULARIZACION DE LA OP. N°1041131 DE F.30/8//2022 S/G. NOTAS CITE:DGAC/4431/2022 DE F.16/9/2022 (HRE-TSO-2090) (OR. CURSA EN CBTE. N°1042558) Y CITE: DGAC-10774/2022 DE F.31/3/2022 (HRE-TGL-5031) ENVIADAS POR DIRECCION GENERAL DE AERONAUTICA CIVIL. (SECTOR PUBLICO-SOBREVUELOS) DEBITO DE LA LIBRETA 0117012001 DGAC, REPOSICIÓN DE ÚTILES DE ESCRITORIO</t>
  </si>
  <si>
    <t>||REGULARIZACION DE LA OPERACION N°1041601 DE F.6/9//2022 S/G. NOTAS CITE:DGAC/4431/2022 DE F.16/9/2022 (HRE-TSO-2090) (OR. CURSA EN CBTE. N°1042558) Y CITE: DGAC-10774/2022 DE F.31/3/2022 (HRE-TGL-5031) ENVIADAS POR DIRECCION GENERAL DE AERONAUTICA CIVIL. (SECTOR PUBLICO-SOBREVUELOS) DEBITO DE LA LIBRETA 0117012001 DGAC, REPOSICIÓN DE ÚTILES DE ESCRITORIO</t>
  </si>
  <si>
    <t>00291012008 DEPOSITO DE EFECTIVO, DEPOSITANTE: LILI ROSSE MARY MIRANDA CHOQUE, CONCEPTO: SERVICIO DE LA UNIDAD DE LABORATORIO CENTRAL ABC, CUENTA DE DEPOSITO: CUENTA UNICA DEL TESORO</t>
  </si>
  <si>
    <t>00201012002 DEPOSITO DE EFECTIVO, DEPOSITANTE: ADEMAF, CONCEPTO: DEVOLUCION DE RECURSOS NO UTILIZADOS, CUENTA DE DEPOSITO: CUENTA UNICA DEL TESORO</t>
  </si>
  <si>
    <t>00099021001 DEPOSITO DE EFECTIVO, DEPOSITANTE: MARTIN R. SANCHEZ ALFARO, CONCEPTO: DEVOLUCION ANTICIPO DE VIATICOS, CUENTA DE DEPOSITO: CUENTA UNICA DEL TESORO</t>
  </si>
  <si>
    <t>00099021001 DEPOSITO DE EFECTIVO, DEPOSITANTE: IPDSA-WILBER MARTIN MENDOZA SOLIZ, CONCEPTO: DEVOLUCION POR PAGO EN DEMASÍA VIATICOS GESTION 2021 PREV 2323, CUENTA DE DEPOSITO: CUENTA UNICA DEL TESORO</t>
  </si>
  <si>
    <t>00670012003 DEPOSITO DE EFECTIVO, DEPOSITANTE: IRMASOL, CONCEPTO: DEPÓSITO POR INUTILIZACION Y RECICLADO DE MATERIAL ELECTORAL DE ELECCIONES, CUENTA DE DEPOSITO: CUENTA UNICA DEL TESORO</t>
  </si>
  <si>
    <t>00099021001 DEPOSITO DE EFECTIVO, DEPOSITANTE: KURT JAVIER MICHALSKY POZO, CONCEPTO: DEVOLUCIÓN POR INCREMENTO DE PRECIOS DDFELCN CHUQUISACA SEPTIEMBRE 2022, CUENTA DE DEPOSITO: CUENTA UNICA DEL TESORO</t>
  </si>
  <si>
    <t>00086057006 DEPOSITO DE EFECTIVO, DEPOSITANTE: HARZZEL CHAVEZ FERNANDEZ, CONCEPTO: PARA PAGO DE IMPUESTO, CUENTA DE DEPOSITO: CUENTA UNICA DEL TESORO</t>
  </si>
  <si>
    <t>00599012001 DEPOSITO DE EFECTIVO, DEPOSITANTE: EBA, CONCEPTO: FACTURA NO DECLARADA EBA - GESTION GERENCIAL EJECUTIVA, CUENTA DE DEPOSITO: CUENTA UNICA DEL TESORO</t>
  </si>
  <si>
    <t>00099021001 DEPOSITO DE EFECTIVO, DEPOSITANTE: DANIEL ANTONIO QUISPE MOLLINEDO, CONCEPTO: DEVOLUCION POR SALARIO, CUENTA DE DEPOSITO: CUENTA UNICA DEL TESORO /DJBR.</t>
  </si>
  <si>
    <t>00598012001 DEPOSITO DE EFECTIVO, DEPOSITANTE: WALDO ANDREE BERNAL SALINAS, CONCEPTO: DEVOLUCION POR FONDOS EN AVANCE, CUENTA DE DEPOSITO: CUENTA UNICA DEL TESORO</t>
  </si>
  <si>
    <t>00378012002 DEPOSITO DE EFECTIVO, DEPOSITANTE: TAMIRA MADELAINE ROJAS PARRADO, CONCEPTO: DEVOLUCION DEL 13% DE CREDITO FOSCAL A FACTURA NRO 333, CUENTA DE DEPOSITO: CUENTA UNICA DEL TESORO</t>
  </si>
  <si>
    <t>00378012002 DEPOSITO DE EFECTIVO, DEPOSITANTE: TAMIRA MADELAINE ROJAS PARRADO, CONCEPTO: DEVOLUCION DEL 13% DE CREDITO FISCAL A FACTURA NRO 000003, CUENTA DE DEPOSITO: CUENTA UNICA DEL TESORO</t>
  </si>
  <si>
    <t>00046104203 DEPOSITO DE EFECTIVO, DEPOSITANTE: FRANKLIN GUIDO QUISPE CRUZ, CONCEPTO: REVERSIÓN DE FONDOS NO UTILIZADOS, CUENTA DE DEPOSITO: CUENTA UNICA DEL TESORO</t>
  </si>
  <si>
    <t>00046104203 DEPOSITO DE EFECTIVO, DEPOSITANTE: LUIS ALBERTO SIRPA GONZALES, CONCEPTO: REVERSIÓN DE FONDOS NO UTILIZADOS, CUENTA DE DEPOSITO: CUENTA UNICA DEL TESORO</t>
  </si>
  <si>
    <t>00099021001 DEPOSITO DE EFECTIVO, DEPOSITANTE: PRIMO CONDORI CONDORI, CONCEPTO: DEVOLUCION POR VIATICOS C-31-2408-2200, CUENTA DE DEPOSITO: CUENTA UNICA DEL TESORO</t>
  </si>
  <si>
    <t>00046114201 DEPOSITO DE EFECTIVO, DEPOSITANTE: IRMA MURILLO MAIDANA, CONCEPTO: DEVOLUCION DE FONDOS NO EJECUTADOS DE C31 4644, CUENTA DE DEPOSITO: CUENTA UNICA DEL TESORO</t>
  </si>
  <si>
    <t>00099021001 DEPOSITO DE EFECTIVO, DEPOSITANTE: LILIANA VALENCIA ESPER, CONCEPTO: DEVOLUCION, CUENTA DE DEPOSITO: CUENTA UNICA DEL TESORO</t>
  </si>
  <si>
    <t>00099021001 DEP.DE CHEQ.AJENOS,RET.DE CAM.,CONCEPTO: DEVOLUCION POR PASAJES AEREOS NO UTILIZADOS POR MAURA DURAN ZELADA,DEP.: MINISTERIO DE CULTURAS D. Y D. , PROCEDENCIA: BANCO UNION S.A., CHEQUE: 140, FECHA DE EMISION:13/09/2022</t>
  </si>
  <si>
    <t>REGULARIZACION DE TRANSFERENCIA DEL EXTERIOR SEGUN SWIFT NO.15475 DE FECHA 19/09/2022 ORDENANTE: CONSULADO DE BOLIVIA EN BILBAO ESPAÑA REF.: RECAUDACIONES GESTORÍA CONSULAR POR EL MES DE AGOSTO/2022 LIB. 00010011102 MIN.RELACIONES EXTERIORES - GESTORIA CONSULAR LEY Nº 3108</t>
  </si>
  <si>
    <t>COBRO COSTOS DE PAPELERIA POR REGULARIZACION DE TRANSFERENCIA DEL EXTERIOR POR ORDEN DE CONSULADO DE BOLIVIA EN BILBAO ESPAÑA REF.: RECAUDACIONES GESTORÍA CONSULAR POR EL MES DE AGOSTO/2022 LIB. 00010011102 MIN.RELACIONES EXTERIORES - GESTORIA CONSULAR LEY Nº 3108</t>
  </si>
  <si>
    <t>COBRO COSTOS DE PAPELERIA SEGUN TRANSFERENCIA DEL EXTERIOR POR ORDEN DE GAS TOTAL S.A., FECHA VALOR 16/09/2022 REF:PAGO DE PROFORMA NO.1287 2022 LIB. 00513062001 YPFB-OPERACIONES PLANTA DE SEPARACION DE LIQUIDOS RIO GRANDE</t>
  </si>
  <si>
    <t>||TRANSFERENCIA DE FONDOS SEGÚN MENSAJES SWIFT N°15635 Y 15632 DE LA FECHA Y NOTA CITE: DGAC-10774/2022 DE LA DIRECCIÓN GENERAL DE AERONÁUTICA CIVIL DE FECHA 31/03/2022 (HRE-TGL-5031). (SECTOR PÚBLICO-SOBREVUELOS). DÉBITO DE LA LIBRETA 0117012001 DGAC, REPOSICIÓN DE ÚTILES DE ESCRITORIO.</t>
  </si>
  <si>
    <t>||TRANSFERENCIA DE FONDOS S/G. MENSAJES SWIFT NROS. 15633 Y 15630 DE LA FECHA, Y NOTA REMITIDA POR NAVEGACIÓN AEREA Y AEROPUERTOS BOLIVIANOS CITE: NAABOL-DNAF/N°0112/2022 DE FECHA 30/03/2022 (HRE-TGL-4950) (SECTOR PÚBLICO - SOBREVUELOS). DÉBITO DE LA LIBRETA 00389012001 NAABOL-ADMINISTRACION, REPOSICIÓN ÚTILES DE ESCRITORIO.</t>
  </si>
  <si>
    <t>'COBRO DE'||UTILES DE ESCRITORIO POR EL COMPROBANTE NRO. 1042646 DE LA FECHA, SEGUN NOTA YPFB/GAFC-1498/2022 DE FECHA 5/5/2022 ENVIADO POR YACIMIENTOS PETROLIFEROS FISCALES BOLIVIANOS. (SECTOR PÚBLICO-EXPORTACIONES). DÉBITO DE LA LIBRETA 00513022001 YPFB-OPERACIONES</t>
  </si>
  <si>
    <t>PAGO A BID PRÉSTAMO 1075-SF-BO VCTO. 18-09-2022 POR CUENTA DE FNDR SEGÚN NOTA COD. LIQ. 016460 DE FECHA 14-09-2022, VALOR 19-09-2022 CAPITAL USD 42.924,39 INTERESES USD 16.445,33 LIBRETA NRO. 00099021001 TGN-RECURSOS ORDINARIOS - 3987 - MDRI</t>
  </si>
  <si>
    <t>TRANSFERENCIA DEL EXTERIOR SEGUN SWIFT NO.15705 DE FECHA 19/09/2022 ORDENANTE: CONSULATE GENERAL OF BOLIVIA LOS ANGELES - EE.UU. REF:GESTORIA CONSULAR AGOSTO 2022 LIB. 00010011102 MIN.RELACIONES EXTERIORES - GESTORIA CONSULAR LEY Nº 3108</t>
  </si>
  <si>
    <t>COBRO COSTOS DE PAPELERIA SEGUN TRANSFERENCIA DEL EXTERIOR POR ORDEN DE CONSULATE GENERAL OF BOLIVIA LOS ANGELES - EE.UU. REF:GESTORIA CONSULAR AGOSTO 2022 LIB. 00010011102 MIN.RELACIONES EXTERIORES - GESTORIA CONSULAR LEY Nº 3108</t>
  </si>
  <si>
    <t>PAGO A BID PRÉSTAMO 1075-SF-BO VCTO. 18-09-2022 POR CUENTA DE FNDR SEGÚN NOTA COD. LIQ. 016460 DE FECHA 14-09-2022, VALOR 19-09-2022 CAPITAL USD 196.473,29 INTERESES USD 75.273,50 LIBRETA N° 00862012009 FNDR-DUSAF BID 1075-SF/BO REC.LINEA CAP.INT.COM.</t>
  </si>
  <si>
    <t>PAGO A BID PRÉSTAMO 1075-SF-BO VCTO. 18-09-2022 POR CUENTA DE FNDR SEGÚN NOTA COD. LIQ. 016460 DE FECHA 14-09-2022, VALOR 19-09-2022 CAPITAL USD 196.473,29 INTERESES USD 75.273,50 LIBRETA N° 00862012010 FNDR-DUSAF BID 1075/SF-BO REC.LINEA CAP.INT.COM.</t>
  </si>
  <si>
    <t>PAGO A BID PRÉSTAMO 1075-SF-BO VCTO. 18-09-2022 POR CUENTA DE FNDR SEGÚN NOTA COD. LIQ. 016460 DE FECHA 14-09-2022, VALOR 19-09-2022 CAPITAL USD 196.473,29 INTERESES USD 75.273,50 LIBRETA N° 00862012001 FNDR ADMINISTRACIÓN REF.: COMISIONES BANCARIAS</t>
  </si>
  <si>
    <t>PAGO A BID PRÉSTAMO 1075-SF-BO VCTO. 18-09-2022 POR CUENTA DE FNDR SEGÚN NOTA COD. LIQ. 016460 DE FECHA 14-09-2022, VALOR 19-09-2022 CAPITAL USD 42.924,39 INTERESES USD 16.445,33 LIBRETA N° 00862012009 FNDR-DUSAF BID 1075-SF/BO REC.LINEA CAP.INT.COM.</t>
  </si>
  <si>
    <t>PAGO A BID PRÉSTAMO 1075-SF-BO VCTO. 18-09-2022 POR CUENTA DE FNDR SEGÚN NOTA COD. LIQ. 016460 DE FECHA 14-09-2022, VALOR 19-09-2022 CAPITAL USD 42.924,39 INTERESES USD 16.445,33 LIBRETA N° 00862012010 FNDR-DUSAF BID 1075/SF-BO REC.LINEA CAP.INT.COM.</t>
  </si>
  <si>
    <t>||TRANSFERENCIAS DEL EXTERIOR SEGUN MENSAJES SWIFT NROS. 15725 - 15726 Y NOTA CITE: ADSIB - DE N°129 DE FECHA 10/05/2016 (HRE-TGL-6924). REMITIDA POR AGENCIA PARA EL DESARROLLO DE LA SOCIEDAD DE LA INFORMACION EN BOLIVIA. (SECTOR PÚBLICO - SERVICIOS) DEBITO DE LA LIBRETA 00119012001 ADSIB, REPOSICION UTILES DE ESCRITORIO</t>
  </si>
  <si>
    <t>||VENTA DE DIVISAS S/G NOTAS MHE-EECGNV/2022-0004,09/09/22;MHE/EECGNV/UFIN/2022-0374,13/09/22 REF.:EMISION CARTA DE CREDITO I-2022-18,COMISION EMISION L/C 0,15% S/USD1.745.000.-POR 282 DIAS,REEMB.GSTS.COMUNICACION BS220.-Y EMISION COMP.CONTABLE BS50.- LIB.00078034201 MHE -EEC-GNV FONDO DE CONVERSION DE VEHICULOS REF.:COMISIONES EMISION LC I-2022-18</t>
  </si>
  <si>
    <t>00099021001 DEPOSITO DE EFECTIVO, DEPOSITANTE: ROCIO GUTIERREZ BARZOLA, CONCEPTO: REVERSION POR RETENCIONES DE IMPUESTO, CUENTA DE DEPOSITO: CUENTA UNICA DEL TESORO</t>
  </si>
  <si>
    <t>00046021109 DEPOSITO DE EFECTIVO, DEPOSITANTE: MINISTERIO DE SALUD Y DEPORTES, CONCEPTO: REPOSICION DE VIATICOS POR VIAJE A SANTA CRUZ DEL 30-JUNIO-2022, CUENTA DE DEPOSITO: CUENTA UNICA DEL TESORO</t>
  </si>
  <si>
    <t>00599012001 DEPOSITO DE EFECTIVO, DEPOSITANTE: EBA, CONCEPTO: FACTURA NO DECLARADA, CUENTA DE DEPOSITO: CUENTA UNICA DEL TESORO</t>
  </si>
  <si>
    <t>00599012001 DEPOSITO DE EFECTIVO, DEPOSITANTE: FACTURA NO DECLARADA, CONCEPTO: FACTURA NO DECLARADA, CUENTA DE DEPOSITO: CUENTA UNICA DEL TESORO</t>
  </si>
  <si>
    <t>00133012001 DEPOSITO DE EFECTIVO, DEPOSITANTE: LOTERIA NACIONAL DE BENEFICENCIA Y SALUBRIDAD, CONCEPTO: SALDO PAGO PREMIOS MENORES SORTEO "EL CARNAVALERO" SEGUNDO DEPÓSITO, CUENTA DE DEPOSITO: CUENTA UNICA DEL TESORO</t>
  </si>
  <si>
    <t>00133012001 DEPOSITO DE EFECTIVO, DEPOSITANTE: LOTERIA NACIONAL DE BENEFICENCIA Y SALUBRIDAD, CONCEPTO: SALDO PAGO PREMIOS MENORES SORTEO "TE AMO MAMA", CUENTA DE DEPOSITO: CUENTA UNICA DEL TESORO</t>
  </si>
  <si>
    <t>00099021001 DEPOSITO DE EFECTIVO, DEPOSITANTE: VICEMINISTERIO DE DEPORTES, CONCEPTO: DEV. DE ASIGNACION DE FONDOS EN AVANCE A DINA ANTIÑAPA POR EL SALDO DEL EV "CEREMONIA DEL ENCENDIDO", CUENTA DE DEPOSITO: CUENTA UNICA DEL TESORO</t>
  </si>
  <si>
    <t>00099021001 DEPOSITO DE EFECTIVO, DEPOSITANTE: ADOLFO ISRAEL VASQUEZ CUELLAR, CONCEPTO: DEVOLUCIÓN POR TOPE SALARIAL UMSA MESES JUNIO-JULIO 2022, CUENTA DE DEPOSITO: CUENTA UNICA DEL TESORO</t>
  </si>
  <si>
    <t>00099021001 DEPOSITO DE EFECTIVO, DEPOSITANTE: DEFENSORIA DEL PUEBLO, CONCEPTO: EFECTIVIZACIÓN DE BOLETAS DE PAGO, CUENTA DE DEPOSITO: CUENTA UNICA DEL TESORO</t>
  </si>
  <si>
    <t>00099021001 DEPOSITO DE EFECTIVO, DEPOSITANTE: PORFIRIO LIMACHI POMA, CONCEPTO: COBRO INDEBIDO-DEVOLUCIÓN, CUENTA DE DEPOSITO: CUENTA UNICA DEL TESORO</t>
  </si>
  <si>
    <t>00046104203 DEPOSITO DE EFECTIVO, DEPOSITANTE: JUAN DOMINGO MAMANI HUARACHI, CONCEPTO: DEVOLUCION DE RECURSOS NO UTILIZADOS, CUENTA DE DEPOSITO: CUENTA UNICA DEL TESORO</t>
  </si>
  <si>
    <t>00046104203 DEPOSITO DE EFECTIVO, DEPOSITANTE: GERMAN FLORES MENDOZA, CONCEPTO: REVERSION DE FONDOS NO UTILIZADOS, CUENTA DE DEPOSITO: CUENTA UNICA DEL TESORO</t>
  </si>
  <si>
    <t>00046104203 DEPOSITO DE EFECTIVO, DEPOSITANTE: FREDDY LOPEZ PEREZ, CONCEPTO: REVERSION, CUENTA DE DEPOSITO: CUENTA UNICA DEL TESORO</t>
  </si>
  <si>
    <t>00594012001 DEPOSITO DE EFECTIVO, DEPOSITANTE: WAGNER RUBEN COARITE QUISPE, CONCEPTO: DEV PARCIAL DEL C-31 N°1287 SOLICITADO PARA GASTOS DE TRANSPORTE PARA EL TRASLADO DE PUERTO QUIJARRO, CUENTA DE DEPOSITO: CUENTA UNICA DEL TESORO</t>
  </si>
  <si>
    <t>00046024204 DEPOSITO DE EFECTIVO, DEPOSITANTE: MINISTERIO DE SALUD Y DEPORTES, CONCEPTO: DEVOLUCIÓN DE RECURSOS ECONOMICOS NO EJECUTADOS PREVENTIVO N°3890, CUENTA DE DEPOSITO: CUENTA UNICA DEL TESORO</t>
  </si>
  <si>
    <t>00046021109 DEPOSITO DE EFECTIVO, DEPOSITANTE: AMELIA JESUSA LOPEZ FLORES, CONCEPTO: DEVOLUCIÓN TOTAL DEL BOLETO AEREO, CUENTA DE DEPOSITO: CUENTA UNICA DEL TESORO</t>
  </si>
  <si>
    <t>00016011101 DEPOSITO DE EFECTIVO, DEPOSITANTE: DANIEL ALEJANDRO MONTECINOS LLERENA, CONCEPTO: DEVOLUCION CARGO A CUENTA PAGO DE VIATICOS PARA PERSONAL EXTERNO DEL ENCUENTRO FORTALECIENDO LA M. E, CUENTA DE DEPOSITO: CUENTA UNICA DEL TESORO</t>
  </si>
  <si>
    <t>00016011101 DEPOSITO DE EFECTIVO, DEPOSITANTE: LILIANA HUANCA ZULETA, CONCEPTO: SALDO NO EJECUTADO, CUENTA DE DEPOSITO: CUENTA UNICA DEL TESORO</t>
  </si>
  <si>
    <t>00132042003 DEPOSITO DE EFECTIVO, DEPOSITANTE: EEPAF, CONCEPTO: DEVOLUCION DE FONDOS EN AAVNCE -EEPAF RAUL RODRIGO MAGNE APAZA, CUENTA DE DEPOSITO: CUENTA UNICA DEL TESORO</t>
  </si>
  <si>
    <t>00132042003 DEPOSITO DE EFECTIVO, DEPOSITANTE: EEPAF, CONCEPTO: DEVOLUCION DE FONDOS EN AVANCE -EEPAF ELTON RUFO VILLANUEVA MAMANI, CUENTA DE DEPOSITO: CUENTA UNICA DEL TESORO</t>
  </si>
  <si>
    <t>00206012001 DEPOSITO DE EFECTIVO, DEPOSITANTE: INSTITUTO NACIONAL DE ESTADISTICA, CONCEPTO: DEPÓSITO POR VENTA DE LA OFICINA CENTRAL LA PAZ DE FECHA 19/09/2022, CUENTA DE DEPOSITO: CUENTA UNICA DEL TESORO</t>
  </si>
  <si>
    <t>00190012003 DEPOSITO DE EFECTIVO, DEPOSITANTE: RUEDA MARTINEZ MARIA ELENA, CONCEPTO: DEVOLUCION POR REGULARIZACION DE PARTIDAS PRESUPUESTARIAS, CUENTA DE DEPOSITO: CUENTA UNICA DEL TESORO</t>
  </si>
  <si>
    <t>00046181101 DEP.DE CHEQ.AJENOS,RET.DE CAM.,CONCEPTO: REVERSION DE FONDOS,DEP.: MIISTERIO DE SALUD Y DEPORTES , PROCEDENCIA: BANCO UNION S.A., CHEQUE: 49331, FECHA DE EMISION:29/08/2022</t>
  </si>
  <si>
    <t>00070011102 DEP.DE CHEQ.AJENOS,RET.DE CAM.,CONCEPTO: DEPÓSITO DE VIRGINIA CUELLAR, JHONNY VEGA Y DORA VELASQUEZ POR DESCARGO CTAS A COBRAR LARGO PLAZO,DEP.: MINISTERIO DE TRABAJO EMPLEO Y PREVISION SOCIAL</t>
  </si>
  <si>
    <t>00514012002 DEP.DE CHEQ.AJENOS,RET.DE CAM.,CONCEPTO: TRANSFERENCIA PARA CUMPLIR OBLIGACIONES DE PAGO AL EXTERIOR,DEP.: ENDE , PROCEDENCIA: BANCO UNION S.A., CHEQUE: 10666, FECHA DE EMISION:15/09/2022</t>
  </si>
  <si>
    <t>00514012002 DEP.DE CHEQ.AJENOS,RET.DE CAM.,CONCEPTO: TRANSFERENCIAS PARA CUMPLIR OBLIGACIONES DE PAGO AL EXTERIOR,DEP.: ENDE , PROCEDENCIA: BANCO UNION S.A., CHEQUE: 10667, FECHA DE EMISION:15/09/2022</t>
  </si>
  <si>
    <t>00514012002 DEP.DE CHEQ.AJENOS,RET.DE CAM.,CONCEPTO: TRANSFERENCIA PARA CUMPLIR CON OBLIGACIONES DE PAGO AL EXTERIOR,DEP.: ENDE , PROCEDENCIA: BANCO UNION S.A., CHEQUE: 10668, FECHA DE EMISION:15/09/2022</t>
  </si>
  <si>
    <t>00514012002 DEP.DE CHEQ.AJENOS,RET.DE CAM.,CONCEPTO: TRANSFERENCIA PARA CUMPLIR OBLIGACIONES DE PAGO AL EXTERIOR,DEP.: ENDE , PROCEDENCIA: BANCO UNION S.A., CHEQUE: 10665, FECHA DE EMISION:15/09/2022</t>
  </si>
  <si>
    <t>00086038003 DEP.DE CHEQ.AJENOS,RET.DE CAM.,CONCEPTO: INGRESO POR RENDIMIENTO FUNDESNAP-GOB,DEP.: SERNAP , PROCEDENCIA: BANCO BISA S.A., CHEQUE: 2820, FECHA DE EMISION:16/09/2022</t>
  </si>
  <si>
    <t>00086038003 DEP.DE CHEQ.AJENOS,RET.DE CAM.,CONCEPTO: INGRESOS POR RENDIMIENTO FUNDESNAP-LUCACHI,DEP.: SERNAP , PROCEDENCIA: BANCO BISA S.A., CHEQUE: 2821, FECHA DE EMISION:16/09/2022</t>
  </si>
  <si>
    <t>00086038003 DEP.DE CHEQ.AJENOS,RET.DE CAM.,CONCEPTO: INGRESO POR RENDIMIENTO FUNDESNAP-GEF,DEP.: SERNAP , PROCEDENCIA: BANCO BISA S.A., CHEQUE: 2829, FECHA DE EMISION:16/09/2022</t>
  </si>
  <si>
    <t>00086038003 DEP.DE CHEQ.AJENOS,RET.DE CAM.,CONCEPTO: INGRESO POR RENDIMIENTO FUNDESNAP-GEF,DEP.: SERNAP , PROCEDENCIA: BANCO BISA S.A., CHEQUE: 2822, FECHA DE EMISION:16/09/2022</t>
  </si>
  <si>
    <t>00086038003 DEP.DE CHEQ.AJENOS,RET.DE CAM.,CONCEPTO: INGRESO POR RENDIMIENTOS FUNDESNAP-GEF,DEP.: SERNAP , PROCEDENCIA: BANCO BISA S.A., CHEQUE: 2826, FECHA DE EMISION:16/09/2022</t>
  </si>
  <si>
    <t>00086038003 DEP.DE CHEQ.AJENOS,RET.DE CAM.,CONCEPTO: INGRESO POR RENDIMIENTOS FUNDESNAP-GEF,DEP.: SERNAP , PROCEDENCIA: BANCO BISA S.A., CHEQUE: 2830, FECHA DE EMISION:16/09/2022</t>
  </si>
  <si>
    <t>00086038003 DEP.DE CHEQ.AJENOS,RET.DE CAM.,CONCEPTO: INGRESO POR RENDIMIENTOS FUNDESNAP-GEF,DEP.: SERNAP , PROCEDENCIA: BANCO BISA S.A., CHEQUE: 2827, FECHA DE EMISION:16/09/2022</t>
  </si>
  <si>
    <t>00086038003 DEP.DE CHEQ.AJENOS,RET.DE CAM.,CONCEPTO: INGRESO POR RENDIMIENTOS FUNDESNAP-GEF,DEP.: SERNAP , PROCEDENCIA: BANCO BISA S.A., CHEQUE: 2828, FECHA DE EMISION:16/09/2022</t>
  </si>
  <si>
    <t>00086038003 DEP.DE CHEQ.AJENOS,RET.DE CAM.,CONCEPTO: INGRESO POR RENDIMIENTOS FUNDESNAP-GEF,DEP.: SERNAP , PROCEDENCIA: BANCO BISA S.A., CHEQUE: 2824, FECHA DE EMISION:16/09/2022</t>
  </si>
  <si>
    <t>00086038003 DEP.DE CHEQ.AJENOS,RET.DE CAM.,CONCEPTO: INGRESO POR RENDIMIENTOS FUNDESNAP-GEF,DEP.: SERNAP , PROCEDENCIA: BANCO BISA S.A., CHEQUE: 2825, FECHA DE EMISION:16/09/2022</t>
  </si>
  <si>
    <t>00580012001 DEP.DE CHEQ.AJENOS,RET.DE CAM.,CONCEPTO: TRANSFERENCIA ERRONEA SUBARRENDATARIO MARCO ANTONIO LUCERO PACHECO,DEP.: DEPÓSITOS ADUANEROS BOLIVIANOS , PROCEDENCIA: BANCO UNION S.A., CHEQUE: 694, FECHA DE EMISION:15/09/2022</t>
  </si>
  <si>
    <t>00099021001 DEP.DE CHEQ.AJENOS,RET.DE CAM.,CONCEPTO: DEVOLUCIÓN POR CIERRE DE FONDO ROTATIVO DIRECCION DISTRITAL CHUQUISACA MEM-UGP 390/2022,DEP.: JHOVANA EMILY CHILLO GIRONDA , PROCEDENCIA: BANCO UNION S.A., CHEQUE: 6, FECHA DE EMISION:14/09/2022 /DJBR.</t>
  </si>
  <si>
    <t>00580012001 DEP.DE CHEQ.AJENOS,RET.DE CAM.,CONCEPTO: PAGO MULTAS POR RETRASO PAGO ALQUILER SUBARRENDATARIOS MESES JULIO-AGOSTO,DEP.: DEPÓSITOS ADUANEROS BOLIVIANOS , PROCEDENCIA: BANCO UNION S.A., CHEQUE: 697, FECHA DE EMISION:16/09/2022</t>
  </si>
  <si>
    <t>00580012001 DEP.DE CHEQ.AJENOS,RET.DE CAM.,CONCEPTO: DEVOLUCION CONSUMO AGUA POTABLE SUBARRENDATARIOS CORRESPONDIENTE AL MES AGOSTO 2022,DEP.: DEPÓSITOS ADUANEROS BOLIVIANOS , PROCEDENCIA: BANCO UNION S.A., CHEQUE: 696, FECHA DE EMISION:16/09/2022</t>
  </si>
  <si>
    <t>PROVISION DE FONDOS A SOLICITUD DE YACIMIENTOS PETROLIFEROS FISCALES BOLIVIANOS SEGUN SOLICITUD YPFB-0282-2022 REF: PAGO MONTO DISTRIBUCION MONELCO SRL FC EXB CBA 036 21 NOVIEMBRE 2021 LIB. 00513012007 YPFB - RECURSOS NACIONALIZACIÓN</t>
  </si>
  <si>
    <t>PROVISION DE FONDOS A SOLICITUD DE YACIMIENTOS PETROLIFEROS FISCALES BOLIVIANOS SEGUN SOLICITUD YPFB-0281-2022 REF: PAGO MONTO DISTRIBUCION CEE FC EXB CBA 036 21 NOVIEMBRE 2021 LIB. 00513012007 YPFB - RECURSOS NACIONALIZACIÓN</t>
  </si>
  <si>
    <t>COBRO COSTOS DE PAPELERIA SEGUN TRANSFERENCIA DEL EXTERIOR POR ORDEN DE AXXION CAPITAL PARTN ERS SAC, FECHA VALOR 20/9/22, REF.:EMB 22-4 CIST-HERCO COMBUSTIBLES LIB. 00513062001 YPFB-OPERACIONES PLANTA DE SEPARACION DE LIQUIDOS RIO GRANDE</t>
  </si>
  <si>
    <t>'COBRO DE'||UTILES DE ESCRITORIO POR EL COMPROBANTE NRO. 1042729 DE LA FECHA, S/G.NOTA YPFB/GAFC-1498/2022 DE FECHA 5/5/2022 ENVIADO POR YACIMIENTOS PETROLIFEROS FISCALES BOLIVIANOS. (SECTOR PÚBLICO-EXPORTACIONES). DÉBITO DE LA LIBRETA 00513022001 YPFB-OPERACIONES</t>
  </si>
  <si>
    <t>'COBRO DE'||ÚTILES DE ESCRITORIO POR EL COMPROBANTE N°1042730 Y NOTA CITE: YPFB/GAFC-1498/2022 (HRE-TGL-6925) DE FECHA 05/05/2022 DE YACIMIENTOS PETROLÍFEROS FISCALES BOLIVIANOS (SECTOR PÚBLICO  EXPORTACIÓN DE UREA Y OTROS YPFB). DÉBITO DE LA LIBRETA 00513022001 YPFB OPERACIONES, REPOSICIÓN DE ÚTILES DE ESCRITORIO.</t>
  </si>
  <si>
    <t>COBRO COSTOS DE PAPELERIA SEGUN TRANSFERENCIA DEL EXTERIOR POR ORDEN DE CORPORACION PARAGUAYA DISTRIBUIDORA DE DERIVADOS DE PETROLEO S.A. (ASUNCION PARAGUAY) REF.: PAGO A PROVEEDORES - 0423398 FECHA VALOR 20/09/2022 LIB. 00513062001 YPFB-OPERACIONES PLANTA DE SEPARACION DE LIQUIDOS RIO GRANDE</t>
  </si>
  <si>
    <t>TRANSFERENCIA RECIBIDA DEL EXTERIOR SEGÚN MENSAJES SWIFT Nos. 15769-15768 (REM.EXT.) DE FECHA 20-09-2022 POR DESEMBOLSO DE BIRF PRÉSTAMO 8552-BO 29 LIBRETA N° 00291012002 ABC-RECURSOS PROPIOS REF.: UTILES DE ESCRITORIO</t>
  </si>
  <si>
    <t>TRANSFERENCIA RECIBIDA DEL EXTERIOR SEGÚN MENSAJES SWIFT Nos. 15774-15773 (REM.EXT.) DE FECHA 20-09-2022 POR DESEMBOLSO DE BIRF PRÉSTAMO BIRF 8648-BO 28 LIBRETA N° 00291012002 ABC-RECURSOS PROPIOS REF.: UTILES DE ESCRITORIO</t>
  </si>
  <si>
    <t>TRANSFERENCIA RECIBIDA DEL EXTERIOR SEGÚN MENSAJES SWIFT Nos. 15776-15775 (REM.EXT.) DE FECHA 20-09-2022 POR DESEMBOLSO DE IDA PRÉSTAMO 4923-BO ABC035 LIBRETA N° 00291012002 ABC-RECURSOS PROPIOS REF.: UTILES DE ESCRITORIO</t>
  </si>
  <si>
    <t>TRANSFERENCIA RECIBIDA DEL EXTERIOR SEGÚN MENSAJES SWIFT Nos. 15766-15765 (REM.EXT.) DE FECHA 20-09-2022 POR DESEMBOLSO DE IDA PRÉSTAMO 5744-BO 18 LIBRETA N° 00291012002 ABC-RECURSOS PROPIOS REF.: UTILES DE ESCRITORIO</t>
  </si>
  <si>
    <t>TRANSFERENCIA DEL EXTERIOR SEGUN SWIFT NO.15757 DE FECHA 20/09/2022 ORDENANTE: EMBAJADA DE BOLIVIA EN BERLIN ALEMANIA REF.: RECAUDACIONES GESTORÍA CONSULAR POR EL MES DE AGOSTO/2022 LIB. 00010011102 MIN.RELACIONES EXTERIORES - GESTORIA CONSULAR LEY Nº 3108</t>
  </si>
  <si>
    <t>COBRO COSTOS DE PAPELERIA SEGUN TRANSFERENCIA DEL EXTERIOR POR ORDEN DE EMBAJADA DE BOLIVIA EN BERLIN ALEMANIA REF.: RECAUDACIONES GESTORÍA CONSULAR POR EL MES DE AGOSTO/2022 LIB. 00010011102 MIN.RELACIONES EXTERIORES - GESTORIA CONSULAR LEY Nº 3108</t>
  </si>
  <si>
    <t>||COMISION TRANSFERENCIA FDOS.AL EXTERIOR 0,10% S/USD348.192.-,REEMB.GSTS.COMUNICACION BS220.-Y EMISION COMP.CONTABLE BS50.-REF.:PAGO 4 LC I-2022-02 P/C MHE-EEC-GNV A/F INPROCIL S.A.,EN COMPL.A COMP.1042714,20/09/22. LIB.00078034201 MHE-EEC-GNV FONDO DE CONVERSION DE VEHICULOS REF.:COMSIONES PAGO 4 LC I-2022-02</t>
  </si>
  <si>
    <t>||COMISION TRANSFERENCIA FDOS.AL EXTERIOR 0,10% S/USD229,51,REEMB.GSTS.COMUNICACION BS220.-Y EMISION COMP.CONTABLE BS50.-REF.:PAGO COMISIONES BANCARIAS LC EXP ILC79461CHL (BCB:E-2022-02) P/C ENVASES FOSKO S.A. A/F CARTONBOL,EN COMPL.A COMP.1042740,20/09/22. LIB.00576012002 CARTONBOL - RECAUDADORA REF.:COMIS.PAGO LC EXP ILC79461CHL</t>
  </si>
  <si>
    <t>||PAGO A EXIMBANK COREA PRÉSTAMO EDCF NO. BOL-1 VCTO. 20/09/2022 POR CUENTA DEL TGN, AUTORIZACIÓN S/G COD. LIQ. 016522 DE 16/09/2022 CAPITAL KRW 593.825.000 INTERESES KRW 134.708.790 LIB. 00099021001 TGN-RECURSOS ORDINARIOS (3987) REF.: COMISIONES BANCARIAS</t>
  </si>
  <si>
    <t>||REGULARIZACIÓN DE NUESTRA OPERACIÓN N°1042542 DE FECHA 16/9/2022 SEGÚN NOTA CITE: CAR/NAABOL/DNE/JNC N°138/2022 DE NAVEGACIÓN AÉREA Y AEROPUERTOS BOLIVIANOS (HRE-TGL-2107). DÉBITO DE LA LIBRETA 00389012001 NAABOL - ADMINISTRACIÓN, REPOSICIÓN DE ÚTILES DE ESCRITORIO.</t>
  </si>
  <si>
    <t>||REGULARIZACION DE NUESTRA OPERACION NRO.1042641 SEGUN NOTA CITE: CAR/NAABOL/DNE/JNC N°138/2022 DE FECHA 20/09/2022 (HRE-TSO-2107), (SECTOR PUBLICO - SOBREVUELOS) ORIGINAL CURSA EN COMPROBANTE NRO.1042760. DEBITO DE LA LIBRETA 00389012001 NAABOL - ADMINISTRACION CENTRAL, REPOSICION DE UTILES DE ESCRITORIO</t>
  </si>
  <si>
    <t>00070057001 DEPOSITO DE EFECTIVO, DEPOSITANTE: FERNANDO MAXIMILIANO CANAZA CHURATA, CONCEPTO: DEVOLUCION DE UN DIA DE HABER, CUENTA DE DEPOSITO: CUENTA UNICA DEL TESORO</t>
  </si>
  <si>
    <t>00099021001 DEPOSITO DE EFECTIVO, DEPOSITANTE: JUANA ROSALINA CONDORI LUCANA, CONCEPTO: DEVOLUCIÓN POR DOBLE PERCEPCION, CUENTA DE DEPOSITO: CUENTA UNICA DEL TESORO</t>
  </si>
  <si>
    <t>00099021001 DEPOSITO DE EFECTIVO, DEPOSITANTE: JAVIER AGUSTIN BURGOA VARGAS, CONCEPTO: DEVOLUCION EXCESO DE SALARIO DOCENCIA MAYO 2022, CUENTA DE DEPOSITO: CUENTA UNICA DEL TESORO</t>
  </si>
  <si>
    <t>00099021001 DEPOSITO DE EFECTIVO, DEPOSITANTE: JAVIER AGUSTIN BURGOA VARGAS, CONCEPTO: DEVOLUCION EXCESO DE SALARIO DOCENCIA JUNIO 2022, CUENTA DE DEPOSITO: CUENTA UNICA DEL TESORO</t>
  </si>
  <si>
    <t>00599012001 DEPOSITO DE EFECTIVO, DEPOSITANTE: EMPRESA BOLIVIANA DE ALIMENTOS Y DERIVADOS, CONCEPTO: DEVOLUCION DE RECURSOS NO UTILIZADOS PABLO MERLOTT, CUENTA DE DEPOSITO: CUENTA UNICA DEL TESORO</t>
  </si>
  <si>
    <t>00046114201 DEPOSITO DE EFECTIVO, DEPOSITANTE: GALARZA ZELADA JUAN MANUEL, CONCEPTO: DEVOLUCION DE FONDOS NO EJECUTADOS DE C-31-5008, CUENTA DE DEPOSITO: CUENTA UNICA DEL TESORO</t>
  </si>
  <si>
    <t>00378012002 DEPOSITO DE EFECTIVO, DEPOSITANTE: SERVICIO NACIONAL TEXTIL, CONCEPTO: DEVOLUCION PREVENTIVO N°866, CUENTA DE DEPOSITO: CUENTA UNICA DEL TESORO</t>
  </si>
  <si>
    <t>00046104203 DEPOSITO DE EFECTIVO, DEPOSITANTE: NORMA ROCIO SARAVIA MIRANDA, CONCEPTO: REVERSION DE FONDOS NO UTILIZADOS, CUENTA DE DEPOSITO: CUENTA UNICA DEL TESORO</t>
  </si>
  <si>
    <t>00660012002 DEPOSITO DE EFECTIVO, DEPOSITANTE: MARCELO SAUL BUEZO ZELADA, CONCEPTO: REVERSION, CUENTA DE DEPOSITO: CUENTA UNICA DEL TESORO</t>
  </si>
  <si>
    <t>00046104203 DEPOSITO DE EFECTIVO, DEPOSITANTE: MERY TATIANA SEGALES JARRO, CONCEPTO: REVERSION, CUENTA DE DEPOSITO: CUENTA UNICA DEL TESORO</t>
  </si>
  <si>
    <t>00046171101 DEPOSITO DE EFECTIVO, DEPOSITANTE: DISTRIPOINT SRL, CONCEPTO: SANCION POR INCUMPLIMIENTO A REINSCRIPCION GESTION 2022, CUENTA DE DEPOSITO: CUENTA UNICA DEL TESORO</t>
  </si>
  <si>
    <t>00099021001 DEPOSITO DE EFECTIVO, DEPOSITANTE: AUSBERTO CORTES RIVERO, CONCEPTO: DEV. IMPUESTOS SABSA E ISAE DEL BOLETO DE BRENDA VELASQUEZ C-31 868 GESTION 2022, CUENTA DE DEPOSITO: CUENTA UNICA DEL TESORO</t>
  </si>
  <si>
    <t>00016011101 DEPOSITO DE EFECTIVO, DEPOSITANTE: MAYRA ANDREA CARDENAS LAZARTE, CONCEPTO: DEVOLUCION POR CONCEPTO DE PASAJES Y VIATICOS AL MINISTERIO DE EDUCACION, CUENTA DE DEPOSITO: CUENTA UNICA DEL TESORO</t>
  </si>
  <si>
    <t>00290012001 DEP.DE CHEQ.AJENOS,RET.DE CAM.,CONCEPTO: DEPÓSITO POR CONCEPTO DE RECUPERACION DE RECURSOS, TRAMITE 8344612,DEP.: SERVICIO DE IMPUESTOS NACIONALES , PROCEDENCIA: BANCO UNION S.A., CHEQUE: 6742, FECHA DE EMISION:13/09/2022</t>
  </si>
  <si>
    <t>00660012006 DEP.DE CHEQ.AJENOS,RET.DE CAM.,CONCEPTO: DEVOLUCION DE ESTIPENDIO Y PASAJES AEREOS GESTION 2021,DEP.: ORGANO JUDICIAL - DISTRITO TARIJA , PROCEDENCIA: BANCO UNION S.A., CHEQUE: 185, FECHA DE EMISION:15/09/2022</t>
  </si>
  <si>
    <t>00016014101 DEP.DE CHEQ.AJENOS,RET.DE CAM.,CONCEPTO: DIPLOMAS DE BACHILLER GOBIERNO AUTONOMO DEPARTAMENTAL DE LA PAZ,DEP.: MINISTERIO DE EDUCACION , PROCEDENCIA: BANCO UNION S.A., CHEQUE: 304, FECHA DE EMISION:20/09/2022</t>
  </si>
  <si>
    <t>00099021001 DEP.DE CHEQ.AJENOS,RET.DE CAM.,CONCEPTO: DEPÓSITO A LA CUT,DEP.: MINISTERIO DE GOBIERNO , PROCEDENCIA: BANCO UNION S.A., CHEQUE: 52152, FECHA DE EMISION:14/09/2022</t>
  </si>
  <si>
    <t>00099021001 DEP.DE CHEQ.AJENOS,RET.DE CAM.,CONCEPTO: DEVOLUCIÓN DE FONDOS POR LA NO PRESENTACION DE DESCARGOS DEV 327,DEP.: IVAN CUELLAR BARRIENTOS , PROCEDENCIA: BANCO UNION S.A., CHEQUE: 3024, FECHA DE EMISION:19/09/2022 /DJBR.</t>
  </si>
  <si>
    <t>00099021001 DEP.DE CHEQ.AJENOS,RET.DE CAM.,CONCEPTO: DEVOLUCIÓN DE FONDOS POR LA NO PRESENTACION DE DESCARGOS DEV 481,DEP.: LILIAN ORTEGA MARTINEZ , PROCEDENCIA: BANCO UNION S.A., CHEQUE: 3025, FECHA DE EMISION:19/09/2022 /DJBR.</t>
  </si>
  <si>
    <t>00099021001 DEP.DE CHEQ.AJENOS,RET.DE CAM.,CONCEPTO: DEVOLUCIÓN DE FONDOS POR LA NO PRESENTACION DE DESCARGOS DEV 665,DEP.: RODRIGO CHOQUE VILLARPANDO , PROCEDENCIA: BANCO UNION S.A., CHEQUE: 3027, FECHA DE EMISION:19/09/2022 /DJBR.</t>
  </si>
  <si>
    <t>NUMERO DE LIBRETA CUT: 00344018001 OPERACIÓN E18 TRANSFERENCIA DEL SISTEMA FINANCIERO POR CUENTA DE TERCEROS A LA CUT FINANCIAMIENTO ASISTENCIA TECNICA A SOLICITU DE UNITED NATIONS CHILDREN S FUND UNICEF</t>
  </si>
  <si>
    <t>||TRANSFERENCIA DEL EXTERIOR SEGUN MENSAJES SWIFT NROS. 15820 - 15821 Y NOTA CITE: DGAC-10774/2022 DE FECHA 31.03.2022. (HRE-TGL-5031) REMITIDA POR DIRECCIÓN GENERAL DE AERONAUTICA CIVIL. (SECTOR PÚBLICO - SOBREVUELOS) DEBITO DE LA LIBRETA 0117012001 DGAC, REPOSICIÓN DE ÚTILES DE ESCRITORIO</t>
  </si>
  <si>
    <t>||TRANSFERENCIA DE FONDOS SEGÚN MENSAJES SWIFT N°15800 Y 15799 DE LA FECHA Y NOTA CITE: ADSIB-DE N°129 DE ADSIB DE FECHA 10/05/2016 (HRE-TGL-6924). (SECTOR PÚBLICO-SERVICIOS). DÉBITO DE LA LIBRETA 00119012001 ADSIB, REPOSICIÓN DE ÚTILES DE ESCRITORIO.</t>
  </si>
  <si>
    <t>COBRO COSTOS DE PAPELERIA SEGUN TRANSFERENCIA DEL EXTERIOR POR ORDEN DE PUMA ENERGY PARAGUAY S.A., FECHA VALOR 20/9/2022 LIB. 00513062001 YPFB-OPERACIONES PLANTA DE SEPARACION DE LIQUIDOS RIO GRANDE</t>
  </si>
  <si>
    <t>COBRO COSTOS DE PAPELERIA SEGUN TRANSFERENCIA DEL EXTERIOR POR ORDEN DE CORPORATION PETROLERA S.A., FECHA VALOR 20/9/2022 LIB. 00513062001 YPFB-OPERACIONES PLANTA DE SEPARACION DE LIQUIDOS RIO GRANDE</t>
  </si>
  <si>
    <t>TRANSFERENCIA DEL EXTERIOR SEGUN SWIFT NO 15833 DE FECHA 21/09/2022 ORDENANTE: EMBASSY OF BOLIVIA BEIJING CHINA, REF:RECAUDACIONES CONSULARES AGOSTO 2022 LIB. 00010011102 MIN.RELACIONES EXTERIORES - GESTORIA CONSULAR LEY Nº 3108</t>
  </si>
  <si>
    <t>COBRO COSTOS DE PAPELERIA SEGUN TRANSFERENCIA DEL EXTERIOR POR ORDEN DE EMBASSY OF BOLIVIA BEIJING CHINA, REF:RECAUDACIONES CONSULARES AGOSTO 2022 LIB. 00010011102 MIN.RELACIONES EXTERIORES - GESTORIA CONSULAR LEY Nº 3108</t>
  </si>
  <si>
    <t>'COBRO DE UTILES DE ESCRITORIO POR´||BS50.-Y REEMB.GSTS.COMUNICACION BS220.- CARTA DE CREDITO STANDBY REF.:S364912260545 (BCB:SB-R-2022-02) A/F MHE-EECGNV,EN COMPL.A COMP.1042792,21/09/22. LIB.00078034207 MHE-EEC-GNV FONDO RECALIFICACIÓN Y REP. DE CILINDROS A GNV REF.:SBLC S364912260545</t>
  </si>
  <si>
    <t>||COMISIÓN TRANSFERENCIA FDOS. AL EXTERIOR 0.10% S/USD 270.000.- REEMB. GSTS. COM. BS220.- Y EMISIÓN COMP. CONT. BS50.-, REF.: PAGO N°2 LC I-2022-04 P/C EEC-GNV COMISIONES, EN COMPL. A COMP. CONT. N°1042817, 21/09/2022. LIB: 00078034201 MHE - EEC-GNV FONDO DE CONVERSIÓN DE VEHÍCULOS, REF.:PAGO N°2 LC I-2022-04.</t>
  </si>
  <si>
    <t>PAGO A EXIMBANK CHINA POPUL PRÉSTAMO GCL 2004 (08) 118 VCTO. 21-09-2022 POR CUENTA DE YPFB , NTI. 016527 VALOR 21-09-2022 CAPITAL RMY 6.620.579,87 INTERESES RMY 473.739,27 CTA. 00513012002 LBP-YPFB-VENTA GAS NAT.UNRC LP CP (2011349951300)</t>
  </si>
  <si>
    <t>PAGO A EXIMBANK CHINA POPUL PRÉSTAMO GCL 2011 (17) 367 VCTO. 21-09-2022 POR CUENTA DE YPFB , NTI. 016514 VALOR 21-09-2022 CAPITAL RMY 12.447.146,49 INTERESES RMY 2.544.749,95 CTA. 00513012007 YPFB-RECURSOS NACIONALIZACION</t>
  </si>
  <si>
    <t>PAGO A EXIMBANK CHINA POPUL PRÉSTAMO GCL 2011 (17) 367 VCTO. 21-09-2022 POR CUENTA DE YPFB , NTI. 016514 VALOR 21-09-2022 CAPITAL RMY 12.447.146,49 INTERESES RMY 2.544.749,95 CTA. 00513012007 YPFB-RECURSOS NACIONALIZACION REF.: COMISIONES BANCARIAS</t>
  </si>
  <si>
    <t>PAGO A EXIMBANK CHINA POPUL PRÉSTAMO GCL 2004 (08) 118 VCTO. 21-09-2022 POR CUENTA DE YPFB , NTI. 016527 VALOR 21-09-2022 CAPITAL RMY 6.620.579,87 INTERESES RMY 473.739,27 CTA. 00513012002 LBP-YPFB-VENTA GAS NAT.UNRC LP CP (2011349951300) REF.: COMISIONES BANCARIAS</t>
  </si>
  <si>
    <t>||REGULARIZACION DE NUESTRA OPERACION NRO. 1042546 DE FECHA 16/09/2022 EN ATENCION A NOTA CITE ENABOL: DAF/CONT.NRO.063/2022 DE FECHA 21/09/2022 (HRE-TGL-14668) ENVIADA POR EMPRESA PÚBLICA NACIONAL ESTRATÉGICA - EMPRESA NAVIERA BOLIVIANA (SECTOR PUBLICO-SERVICIOS) DEBITO DE LA LIBRETA N°00551012001 EPNE-ENABOL RECURSOS ESPECIFICOS, COBRO DE UTILES DE ESCRITORIO</t>
  </si>
  <si>
    <t>||TRANSFERENCIA DE FONDOS S/G. MENSAJES SWIFT NROS. 15853 Y 15851 DE LA FECHA, Y NOTA REMITIDA POR LA DIRECCIÓN GENERAL DE AERONAUTICA CIVIL CITE: DGAC-10774/2022 DE FECHA 31/03/2022 (HRE-TGL-5031) (SECTOR PÚBLICO - SOBREVUELOS). DÉBITO DE LA LIBRETA 00117012001 DGAC, REPOSICIÓN ÚTILES DE ESCRITORIO.</t>
  </si>
  <si>
    <t>||TRANSFERENCIA DE FONDOS S/G MENSAJES SWIFT NROS.15852 Y15850 Y NOTAS ENVIADAS POR NAVEGACION AEREA Y AEROPUERTOS BOLIVIANOS CITE NAABOL-DNAF/N°0117/2022 DE F.04.04.2022 (HRE-TGL-5306) Y NAABOL-DNAF/N°0112/2022 DE F.30.03.2022 (HRE-TGL- 4950)(SECTOR PÚBLICO- SOBREVUELOS) DEBITO DE LA LIBRETA N° 00389012001 NAABOL- ADMINISTRACIÓN , REPOSICIÓN DE ÚTILES DE ESCRITORIO</t>
  </si>
  <si>
    <t>'COBRO DE UTILES DE ESCRITORIO POR´||COMPLEMENTO A COMPROBANTE S-1042849 DE LA FECHA, REF: YPFB. LIB: 0513062001 YPFB-OPERACIONES PLANTA DE SEPARACION DE LIQUIDOS RIO GRANDE (UTILES DE ESCRITORIO)</t>
  </si>
  <si>
    <t>00099021001 DEPOSITO DE EFECTIVO, DEPOSITANTE: ZORAIDA CONDARCO AGUIRRE, CONCEPTO: DEVOLUCIÓN POR DOBLE PERCEPCION, CUENTA DE DEPOSITO: CUENTA UNICA DEL TESORO</t>
  </si>
  <si>
    <t>00389012001 DEPOSITO DE EFECTIVO, DEPOSITANTE: NAABOL-OF CENTRAL, CONCEPTO: DEVOLUCION DE RECURSOS NO UTILIZADOS C-31 N°1077 DA 1, CUENTA DE DEPOSITO: CUENTA UNICA DEL TESORO</t>
  </si>
  <si>
    <t>00070057001 DEPOSITO DE EFECTIVO, DEPOSITANTE: MARCO ANTONIO ECHENIQUE MARQUEZ, CONCEPTO: DEVOLUCION DE DIEZ DIAS DE HABERES POR PERMISO EN EL MES DE AGOSTO SIN GOCE DE HABER, CUENTA DE DEPOSITO: CUENTA UNICA DEL TESORO</t>
  </si>
  <si>
    <t>00099021001 DEPOSITO DE EFECTIVO, DEPOSITANTE: MILENA PACHECO PAREDES, CONCEPTO: DEVOLUCION DE VIATICOS (1 DIA), CUENTA DE DEPOSITO: CUENTA UNICA DEL TESORO /DJBR.</t>
  </si>
  <si>
    <t>00053011102 DEPOSITO DE EFECTIVO, DEPOSITANTE: MINISTERIO DE CULTURAS DESCOLONIZACION Y DESPA., CONCEPTO: DEVOLUCION DE SALDOS DE FONDOS EN AVANCE, CUENTA DE DEPOSITO: CUENTA UNICA DEL TESORO</t>
  </si>
  <si>
    <t>00099021001 DEPOSITO DE EFECTIVO, DEPOSITANTE: DIONICIO MAMANI LAURA, CONCEPTO: DEVOLUCION POR DOBLE PERCEPCION, CUENTA DE DEPOSITO: CUENTA UNICA DEL TESORO</t>
  </si>
  <si>
    <t>00046104203 DEPOSITO DE EFECTIVO, DEPOSITANTE: RENE ALVARO JIMENEZ MARCA, CONCEPTO: REVERSION, CUENTA DE DEPOSITO: CUENTA UNICA DEL TESORO</t>
  </si>
  <si>
    <t>00053014101 DEPOSITO DE EFECTIVO, DEPOSITANTE: UVALDO JAVIER ROMERO MAMANI, CONCEPTO: DEVOLUCIÓN DE FONDO EN AVANCE NO EJECUTADO, CUENTA DE DEPOSITO: CUENTA UNICA DEL TESORO</t>
  </si>
  <si>
    <t>00660012006 DEP.DE CHEQ.AJENOS,RET.DE CAM.,CONCEPTO: DEP. POR FALTANTE EN ENTREGA DE MATERIAL GEST. 2021,DEP.: ORGANO JUDICIAL DAF LA PAZ , PROCEDENCIA: BANCO UNION S.A., CHEQUE: 2830, FECHA DE EMISION:16/09/2022</t>
  </si>
  <si>
    <t>00099021001 DEP.DE CHEQ.AJENOS,RET.DE CAM.,CONCEPTO: DEVOLUCION AL TGN (RECURSOS DEL SINIESTRO BRIGADA POTOSI),DEP.: CAMARA DE DIPUTADOS , PROCEDENCIA: BANCO UNION S.A., CHEQUE: 682, FECHA DE EMISION:22/09/2022</t>
  </si>
  <si>
    <t>00070011102 DEP.DE CHEQ.AJENOS,RET.DE CAM.,CONCEPTO: DEPÓSITO POR DEVOLUCION DE PASAJES AEREOS DE JOSUE MARTINEZ E. ZULEMA SERRUDO A . REV C31 N°2322,DEP.: MINISTERIO DE TRABAJO EMPLEO Y PREVISION SOCIAL</t>
  </si>
  <si>
    <t>00086054202 DEP.DE CHEQ.AJENOS,RET.DE CAM.,CONCEPTO: DEPÓSITO DEL 50% DE CONTRAPARTE DEL PROYECTO CONSTRUCCION DEL SISTEMA DE ALCANTARILLADO Y PTAR,DEP.: GOBIERNO AUTONOMO MUNICIPAL DE LAJA</t>
  </si>
  <si>
    <t>00599042001 DEP.DE CHEQ.AJENOS,RET.DE CAM.,CONCEPTO: DEVOLUCION DE SALDO NO EJECUTADO DE FAVIO JUSTO MAMANI QUISPE,DEP.: EMPRESA BOLIVIANA DE ALIMENTOS Y DERIVADOS-EBA , PROCEDENCIA: BANCO UNION S.A., CHEQUE: 1121, FECHA DE EMISION:22/09/2022</t>
  </si>
  <si>
    <t>00099021001 DEP.DE CHEQ.AJENOS,RET.DE CAM.,CONCEPTO: GUZMAN BAYA EDWIN RENE,DEP.: BANCO UNION S.A. , PROCEDENCIA: BANCO UNION S.A., CHEQUE: 182506, FECHA DE EMISION:22/09/2022</t>
  </si>
  <si>
    <t>00099021001 DEP.DE CHEQ.AJENOS,RET.DE CAM.,CONCEPTO: BENITEZ ZABALA ELSA ROSARIO,DEP.: BANCO UNION S.A. , PROCEDENCIA: BANCO UNION S.A., CHEQUE: 182507, FECHA DE EMISION:22/09/2022</t>
  </si>
  <si>
    <t>00099021001 DEP.DE CHEQ.AJENOS,RET.DE CAM.,CONCEPTO: DEVOLUCION DE VIATICOS DEV.21,DEP.: JOSE ABEL MARTINEZ MRDEN , PROCEDENCIA: BANCO UNION S.A., CHEQUE: 3038, FECHA DE EMISION:20/09/2022</t>
  </si>
  <si>
    <t>00099021001 DEP.DE CHEQ.AJENOS,RET.DE CAM.,CONCEPTO: DEVOLUCION DE FONDOS POR FACTURA NO DECLARADA PREV. C-31 N°3655,DEP.: ROXANA TRUJILLO MOGRO , PROCEDENCIA: BANCO UNION S.A., CHEQUE: 3016, FECHA DE EMISION:13/09/2022 /DJBR.</t>
  </si>
  <si>
    <t>A:00099021001 Transferencia que realizamos a solicitud de la Unidad de Administración e Información Salarial mediante nota CITE: MEFP/VTCP/DGPOT/UAIS/No 1809/2022, informe MEFP/VTCP/DGPOT/UAIS/No. 131/2022 para la reversión definitiva de las Boletas de Pago solicitadas por el SENASIR consignadas en el comprobante de pago No. 71933 H.R. 6-20197-R</t>
  </si>
  <si>
    <t>COBRO COSTOS DE PAPELERIA SEGUN TRANSFERENCIA DEL EXTERIOR POR ORDEN DE SUPERGASBRAS ENERGIA LTDA, FECHA VALOR 21/9/2022, INV/1309/2022, 1308/2022 LIB. 00513062001 YPFB-OPERACIONES PLANTA DE SEPARACION DE LIQUIDOS RIO GRANDE</t>
  </si>
  <si>
    <t>COBRO COSTOS DE PAPELERIA SEGUN TRANSFERENCIA DEL EXTERIOR POR ORDEN DE PETROLEOS DEL NORTE SACI, FECHA VALOR 21/9/2022, PAGO FACTURA 1324/2022 LIB. 00513062001 YPFB-OPERACIONES PLANTA DE SEPARACION DE LIQUIDOS RIO GRANDE</t>
  </si>
  <si>
    <t>'COBRO DE UTILES DE ESCRITORIO POR´||BS50.-,REEMB.GSTS.COMUNICACION BS220.-Y COMISIONES ENVIO DOCUMENTOS BS220.-LC EXP A/F CARTONBOL REF.:ILC79461CHL (BCB:E-2022-02),S/G DOCS.ADJ. LIB.00576012002 CARTONBOL-RECAUDADORA RF.:COMIS.ENV.DOCS.,SWIFT Y EMIS.COMP.CONT. LC EXP ILC79461CHL</t>
  </si>
  <si>
    <t>TRANSFERENCIA DE FONDOS AL EXTERIOR A SOLICITUD DE MINISTERIO DE RELACIONES EXTERIORES SEGUN SOLICITUD 16636 REF: ENVIO DE REMESA ADICIONAL A LAS MISIONES DIPLOMATICAS Y REPRESENTACIONES PARA LA ADQUISICION DE ACTIVOS FIJOS CORRESPONDIENTE A LOS REQUERIMIENTOS DE GASTOS PROGRAMADOS Y NO ATENDIDOS PO LIB. 00099021001 TGN-RECURSOS ORDINARIOS (3987)</t>
  </si>
  <si>
    <t>COBRO COSTOS DE PAPELERIA SEGUN TRANSFERENCIA DEL EXTERIOR POR ORDEN DE PARAGUAY ENERGY GAS S.R.L., FECHA VALOR 21/9/2022 LIB. 00513062001 YPFB-OPERACIONES PLANTA DE SEPARACION DE LIQUIDOS RIO GRANDE</t>
  </si>
  <si>
    <t>COBRO COSTOS DE PAPELERIA SEGUN TRANSFERENCIA DEL EXTERIOR POR ORDEN DE GAS CORONA SAECA, FECHA VALOR 21/9/2022 LIB. 00513062001 YPFB-OPERACIONES PLANTA DE SEPARACION DE LIQUIDOS RIO GRANDE</t>
  </si>
  <si>
    <t>COBRO COSTOS DE PAPELERIA SEGUN TRANSFERENCIA DEL EXTERIOR POR ORDEN DE CORPORACION ANDINA DEL GAS PERU S.A.C., FECHA VALOR 22/9/2022 LIB. 00513062001 YPFB-OPERACIONES PLANTA DE SEPARACION DE LIQUIDOS RIO GRANDE</t>
  </si>
  <si>
    <t>TRANSFERENCIA RECIBIDA DEL EXTERIOR SEGÚN MENSAJES SWIFT Nos. 15933-15932 (REM.EXT.) DE FECHA 22-09-2022 POR DESEMBOLSO DE BID PRÉSTAMO 4376/BL-BO REQ 00027 BO 2022106459 LIBRETA N° 00291012002 ABC-RECURSOS PROPIOS REF.: UTILES DE ESCRITORIO</t>
  </si>
  <si>
    <t>TRANSFERENCIA DEL EXTERIOR SEGUN SWIFT NO 15882, 15881 DE FECHA 22/09/2022 ORDENANTE: VICECONSULADO DEL ESTADO PLURI ARGENTINA, RECAUDACIONES GESTORIA CONSULAR AGOSTO 2022 LIB. 00010011102 MIN.RELACIONES EXTERIORES - GESTORIA CONSULAR LEY Nº 3108</t>
  </si>
  <si>
    <t>COBRO COSTOS DE PAPELERIA SEGUN TRANSFERENCIA DEL EXTERIOR POR ORDEN DE LLAMA GAS S.A., FECHA VALOR 22/9/2022 LIB. 00513062001 YPFB-OPERACIONES PLANTA DE SEPARACION DE LIQUIDOS RIO GRANDE</t>
  </si>
  <si>
    <t>COBRO COSTOS DE PAPELERIA SEGUN TRANSFERENCIA DEL EXTERIOR POR ORDEN DE VICECONSULADO DEL ESTADO PLURI ARGENTINA, RECAUDACIONES GESTORIA CONSULAR AGOSTO 2022 LIB. 00010011102 MIN.RELACIONES EXTERIORES - GESTORIA CONSULAR LEY Nº 3108</t>
  </si>
  <si>
    <t>COBRO DE||ÚTILES DE ESCRITORIO POR LA ELABORACIÓN DEL COMPROBANTE CONTABLE 1042929 DE RECEPCIÓN DE FONDOS DEL EXTERIOR SWIFT N° 15920 CLIENTE ORDENANTE COMMISSION DE LUNION EUROPEENE, CLIENTE BENEFICIARIO 8263 TGN APS MMAYA SANEAMIENTO GEST DEL AGUA COSTO ÚTILES DE ESCRITORIO DE LA CUT, LIBRETA N°00086011109 MMAYA-BS-OTROS INGRESOS</t>
  </si>
  <si>
    <t>00099021001 DEPOSITO DE EFECTIVO, DEPOSITANTE: GREGORIA MAMANI CHOQUE, CONCEPTO: DEVOLUCION POR DOBLE PERCEPCION, CUENTA DE DEPOSITO: CUENTA UNICA DEL TESORO</t>
  </si>
  <si>
    <t>00099021001 DEPOSITO DE EFECTIVO, DEPOSITANTE: ROSA AMALIA QUISBERT DE MARCA, CONCEPTO: DEVOLUCIÓN DE RETROACTIVO, CUENTA DE DEPOSITO: CUENTA UNICA DEL TESORO</t>
  </si>
  <si>
    <t>00587012001 DEPOSITO DE EFECTIVO, DEPOSITANTE: E.B.C., CONCEPTO: DEVOLUCIÓN DE RECURSOS PARA CAPACITACION TALLER ELABORACION POA 2023, CUENTA DE DEPOSITO: CUENTA UNICA DEL TESORO</t>
  </si>
  <si>
    <t>00513122001 DEPOSITO DE EFECTIVO, DEPOSITANTE: MAYRA MONTES FLORES, CONCEPTO: PAGO NOTA DE DEBITO DRPT-2022-09-127 Y DRPT-2022-09-129 POR CAMBIO DE RUTA DE PASAJES AEREOS, CUENTA DE DEPOSITO: CUENTA UNICA DEL TESORO</t>
  </si>
  <si>
    <t>00587012001 DEPOSITO DE EFECTIVO, DEPOSITANTE: E.B.C., CONCEPTO: DEVOLUCIÓN AL COMPROBANTE N°908, CUENTA DE DEPOSITO: CUENTA UNICA DEL TESORO</t>
  </si>
  <si>
    <t>00378012002 DEPOSITO DE EFECTIVO, DEPOSITANTE: ALEJANDRO F. AMARU CUSI -SENATEX, CONCEPTO: DEVOLUCION PREVENTIVO N°756 SALDO NO EJECUTADO AL C31 167, CUENTA DE DEPOSITO: CUENTA UNICA DEL TESORO</t>
  </si>
  <si>
    <t>00099021001 DEPOSITO DE EFECTIVO, DEPOSITANTE: FRANZ RUBEN RODRIGUEZ LOAYZA, CONCEPTO: DEVOLUCION POR DOBLE PERCEPCION, CUENTA DE DEPOSITO: CUENTA UNICA DEL TESORO</t>
  </si>
  <si>
    <t>00099021001 DEPOSITO DE EFECTIVO, DEPOSITANTE: FIDEL VICTOR CHAVEZ FORONDA, CONCEPTO: DEVOLUCION DE HABERES, CUENTA DE DEPOSITO: CUENTA UNICA DEL TESORO /DJBR.</t>
  </si>
  <si>
    <t>00292032001 DEPOSITO DE EFECTIVO, DEPOSITANTE: MELINDA DANIELA YUJRA RODRIGUEZ, CONCEPTO: DEVOLUCION DE FONDOS EN AVANCE, CUENTA DE DEPOSITO: CUENTA UNICA DEL TESORO</t>
  </si>
  <si>
    <t>00081011101 DEPOSITO DE EFECTIVO, DEPOSITANTE: FREDY D. BRACAMONTE VALVERDE, CONCEPTO: DEVOLUCIÓN FONDOS EN AVANCE, CUENTA DE DEPOSITO: CUENTA UNICA DEL TESORO</t>
  </si>
  <si>
    <t>00590012001 DEPOSITO DE EFECTIVO, DEPOSITANTE: VICTOR HUGO HUARACHI FLORES, CONCEPTO: DEVOLUCIÓN DE FONDOS NO UTILIZADOS, CUENTA DE DEPOSITO: CUENTA UNICA DEL TESORO</t>
  </si>
  <si>
    <t>00213012001 DEPOSITO DE EFECTIVO, DEPOSITANTE: WILDER ALDY RAMIREZ HUANCA- SERV DE METEREOLOGIA, CONCEPTO: GASTOS NO REALIZADOS, CUENTA DE DEPOSITO: CUENTA UNICA DEL TESORO</t>
  </si>
  <si>
    <t>00099021001 DEPOSITO DE EFECTIVO, DEPOSITANTE: NORAH ELISA GUTIERREZ CORNEJO, CONCEPTO: COMPROMISO DEVOLUCIÓN DE DEUDA A SENASIR, CUENTA DE DEPOSITO: CUENTA UNICA DEL TESORO</t>
  </si>
  <si>
    <t>00590012001 DEPOSITO DE EFECTIVO, DEPOSITANTE: ANAHI CARCAGNO CAREAGA, CONCEPTO: DEVOLUCIÓN DE FONDOS NO UTILIZADOS, CUENTA DE DEPOSITO: CUENTA UNICA DEL TESORO</t>
  </si>
  <si>
    <t>00132042003 DEPOSITO DE EFECTIVO, DEPOSITANTE: EEPAF, CONCEPTO: EEPAF-DEVOLUCIÓN DE RECURSOS NO EJECUTADOS FONDOS EN AVANCE- CRISTHIAN SABINO FERNANDEZ LLAVES, CUENTA DE DEPOSITO: CUENTA UNICA DEL TESORO</t>
  </si>
  <si>
    <t>00155012001 DEP.DE CHEQ.AJENOS,RET.DE CAM.,CONCEPTO: TRANSFERENCIA DE RECURSOS A LA CUT POR DESCUENTOS DE PERMISOS SIN GOCE DE HABERES,DEP.: DIRECCION DEL NOTARIADO PLURINACIONAL , PROCEDENCIA: BANCO UNION S.A., CHEQUE: 766, FECHA DE EMISION:21/09/2022</t>
  </si>
  <si>
    <t>00660012006 DEP.DE CHEQ.AJENOS,RET.DE CAM.,CONCEPTO: DEV DE PASAJES DE GESTIONES ANTERIORES POR OBSERVACION INFORME DE AUDITORIA UNAI CBBA OJ N°008/2019,DEP.: ORGANO JUDICIAL-DISTRITO COCHABAMBA</t>
  </si>
  <si>
    <t>00660012006 DEP.DE CHEQ.AJENOS,RET.DE CAM.,CONCEPTO: DEV POR OBSERVACIONES INFORME DE AUDITORIA UNAI CBBA OJ N°005/2022 MANT Y REP DE INMUEBLES,DEP.: ORGANO JUDICIAL-DISTRITO COCHABAMBA</t>
  </si>
  <si>
    <t>00070011102 DEP.DE CHEQ.AJENOS,RET.DE CAM.,CONCEPTO: DEPÓSITO DE HELBERT ARDILES, LUIS CARDOZO Y JOSE RIVERA POR EL INFORME DE AUD. MTEPS-UAI-13/21,DEP.: MINISTERIO DE TRABAJO EMPLEO Y PREVISION SOCIAL</t>
  </si>
  <si>
    <t>00578012002 DEP.DE CHEQ.AJENOS,RET.DE CAM.,CONCEPTO: REVERSIÓN,DEP.: BOLIVIANA DE AVIACION , PROCEDENCIA: BANCO UNION S.A., CHEQUE: 15877, FECHA DE EMISION:22/09/2022</t>
  </si>
  <si>
    <t>00099021001 DEP.DE CHEQ.AJENOS,RET.DE CAM.,CONCEPTO: DEVOLUCIÓN DE PAGOS POSTERIORES,DEP.: FUTURO DE BOLIVIA S.A. AFP , PROCEDENCIA: BANCO DE CREDITO DE BOLIVIA S.A., CHEQUE: 67868, FECHA DE EMISION:22/09/2022</t>
  </si>
  <si>
    <t>00099021001 DEP.DE CHEQ.AJENOS,RET.DE CAM.,CONCEPTO: DEVOLUCIÓN DE PAGOS POSTERIORES,DEP.: FUTURO DE BOLIVIA S.A. AFP , PROCEDENCIA: BANCO DE CREDITO DE BOLIVIA S.A., CHEQUE: 67869, FECHA DE EMISION:22/09/2022</t>
  </si>
  <si>
    <t>00670012002 DEP.DE CHEQ.AJENOS,RET.DE CAM.,CONCEPTO: RETENCIÓN POR DEVOLUCIÓN PASAJES Y VIATICOS DE JORGE OCHOA, JUAN CARLOS VILLARROEL, MAURICIO MEJIA,DEP.: TRIBUNAL SUPREMO ELECTORAL-OEP</t>
  </si>
  <si>
    <t>00670012003 DEP.DE CHEQ.AJENOS,RET.DE CAM.,CONCEPTO: PROCESO ADMINISTRATIVO A HUGO LITO VALDEZ CASTILLO,DEP.: TRIBUNAL SUPREMO ELECTORAL , PROCEDENCIA: BANCO UNION S.A., CHEQUE: 411, FECHA DE EMISION:21/09/2022</t>
  </si>
  <si>
    <t>00099021001 DEP.DE CHEQ.AJENOS,RET.DE CAM.,CONCEPTO: OSORIO OPORTO GASTON MARTIN,DEP.: BANCO UNION SA , PROCEDENCIA: BANCO UNION S.A., CHEQUE: 182510, FECHA DE EMISION:23/09/2022</t>
  </si>
  <si>
    <t>PROVISION DE FONDOS A SOLICITUD DE YACIMIENTOS PETROLIFEROS FISCALES BOLIVIANOS SEGUN SOLICITUD YPFB-0284-2022 REF: PAGO IMPUESTO DIRECTO A LOS HIDROCARBUROS PRODUCCION JUNIO 2022 LIB. 00513012007 YPFB - RECURSOS NACIONALIZACIÓN</t>
  </si>
  <si>
    <t>NUMERO DE LIBRETA CUT: 00265028001 OPERACIÓN E18 TRANSFERENCIA DEL SISTEMA FINANCIERO POR CUENTA DE TERCEROS A LA CUT SOL. UNDP REPRESENTATIVE IN BOLIVIA (BOB</t>
  </si>
  <si>
    <t>NUMERO DE LIBRETA CUT: 00513012008 OPERACIÓN E18 TRANSFERENCIA DEL SISTEMA FINANCIERO POR CUENTA DE TERCEROS A LA CUT PAGO DIVIDENDOS A YPFB DEL TERCER TRAMO DE JGOA 20 06 2022YPFB CASA MATRIZ</t>
  </si>
  <si>
    <t>PROVISION DE FONDOS A SOLICITUD DE YACIMIENTOS PETROLIFEROS FISCALES BOLIVIANOS SEGUN SOLICITUD YPFB-0291-2022 REF: PAGO AL TESORO GENERAL DE LA NACION PARTICIPACION DE LA PRODUCCION JUNIO 2022 LIB. 00099021001 TGN YPFB PARTICIPACION 6% PRODUCCIÓN BRUTA DE HIDROCARBUROS BOCA DE POZO</t>
  </si>
  <si>
    <t>NUMERO DE LIBRETA CUT: 00387012001 OPERACIÓN E18 TRANSFERENCIA DEL SISTEMA FINANCIERO POR CUENTA DE TERCEROS A LA CUT ADECINE EXHIBICION OBRAS AUDIOVISUALES</t>
  </si>
  <si>
    <t>De: 00514012003 PAGO SERVICIO DE LA DEUDA SANO Nº 409/2011 PROYECTO LINEA DE TRANSMISION 230Kv CHACO - TARIJA.</t>
  </si>
  <si>
    <t>NUMERO DE LIBRETA CUT: 00099021001 OPERACIÓN E75 TRANSFERENCIA DE LA CUENTA FISCAL BUN A LA CUT EN MN TRANSFERENCIA DE FONDOS A SOLICITUD DE: GOBIERNO AUTONOMO MUNICIPAL HUARACAJE, CITE: GAMHUA-MAE-NÂ°098/2022 CUENTA CUT 3987 LIBRETA NÂ° 00099021001 TGN-RECURSOS ORDINARIOS</t>
  </si>
  <si>
    <t>NUMERO DE LIBRETA CUT: 00046021109 OPERACIÓN E75 TRANSFERENCIA DE LA CUENTA FISCAL BUN A LA CUT EN MN TRANSFERENCIA DE FONDOS A SOLICITUD DE: GOBIERNO AUTONOMO MUNICIPAL DE SIPE SIPE, G.A.M.S.S.CITE:NÂ° 737/22 CUENTA CUT 3987 LIBRETA NÂ° 00046021109 MS - MIN.SALUD - RECAUDACION</t>
  </si>
  <si>
    <t>NUMERO DE LIBRETA CUT: 00046021109 OPERACIÓN E75 TRANSFERENCIA DE LA CUENTA FISCAL BUN A LA CUT EN MN TRANSFERENCIA DE FONDOS A SOLICITUD DE: GOBIERNO AUTONOMO MUNICIPAL DE SIPE SIPE, G.A.M.S.S.CITE:NÂ° 736/22 CUENTA CUT 3987 LIBRETA NÂ° 00046021109 MS - MIN.SALUD - RECAUDACION</t>
  </si>
  <si>
    <t>'COBRO DE'||ÚTILES DE ESCRITORIO POR EL COMPROBANTE NRO.1042965 DE LA FECHA S/G. NOTA CITE SENATEX/DGE/CAR/0306/2017 DE F.21.07.2017 (HRE-TGL-10945), ENVIADA POR EL SERVICIO NACIONAL TEXTIL. DEBITO DE LA LIBRETA 00378012002 SENATEX - ADMINISTRACION CENTRAL</t>
  </si>
  <si>
    <t>COBRO COSTOS DE PAPELERIA SEGUN TRANSFERENCIA DEL EXTERIOR POR ORDEN DE FIDEICOMISO HERCO-CK M, FECHA VALOR 23/9/22, REF.:EMB 23 5 CIST HERCO COMBUSTIBLES LIB. 00513062001 YPFB-OPERACIONES PLANTA DE SEPARACION DE LIQUIDOS RIO GRANDE</t>
  </si>
  <si>
    <t>||TRANSFERENCIA DEL EXTERIOR SEGUN MENSAJES SWIFT NROS. 16038 - 16040 Y NOTA CITE: DGAC-10774/2022 DE FECHA 31.03.2022. (HRE-TGL-5031) REMITIDA POR DIRECCIÓN GENERAL DE AERONAUTICA CIVIL. (SECTOR PÚBLICO - SOBREVUELOS) DEBITO DE LA LIBRETA 0117012001 DGAC, REPOSICIÓN DE ÚTILES DE ESCRITORIO.</t>
  </si>
  <si>
    <t>'COBRO DE'||ÚTILES DE ESCRITORIO POR EL COMPROBANTE NRO. 1042989 DE LA FECHA, S/G. NOTA CITE: ESM/GAF/UCPT/205/2022 (HRE-TGL-14815) DE LA EMPRESA SIDERÚRGICA DEL MUTÚN. DÉBITO DE LA LIBRETA 00573012001 EMPRESA SIDERURGICA DEL MUTÚN - RECURSOS PROPIOS.</t>
  </si>
  <si>
    <t>||TRANSFERENCIAS DEL EXTERIOR SEGUN MENSAJES SWIFT NROS. 16056 - 16057 Y NOTA CITE: NAABOL-DNAF/N° 0112/2022 DE FECHA 30.03.2022 (HRE-TGL-4950). REMITIDA POR NAVEGACIÓN AÉREA Y AEROPUERTOS BOLIVIANOS. (SECTOR PÚBLICO - SOBREVUELOS) DEBITO DE LA LIBRETA 00389012001 NAABOL-ADMINISTRACION, REPOSICIÓN ÚTILES DE ESCRITORIO.</t>
  </si>
  <si>
    <t>00119012001 DEPOSITO DE EFECTIVO, DEPOSITANTE: EDUARDO ALBARRACIN, CONCEPTO: DEVOLUCION POR EL DESEMBOLSO DE PASAJES LA PAZ -SCZ -LA PAZ FONDO ROTATORIO, CUENTA DE DEPOSITO: CUENTA UNICA DEL TESORO</t>
  </si>
  <si>
    <t>00046171101 DEPOSITO DE EFECTIVO, DEPOSITANTE: GEDESA LTDA, CONCEPTO: PAGO SANCION, CUENTA DE DEPOSITO: CUENTA UNICA DEL TESORO</t>
  </si>
  <si>
    <t>00016011101 DEPOSITO DE EFECTIVO, DEPOSITANTE: EL SABOR DE LAS MISKISIMIS, CONCEPTO: PRORRATEO DE AGUA, CUENTA DE DEPOSITO: CUENTA UNICA DEL TESORO</t>
  </si>
  <si>
    <t>00099021001 DEPOSITO DE EFECTIVO, DEPOSITANTE: FIDEL QUISPE COSME CI 2142229LP, CONCEPTO: DEVOLUCION DE DEUDA, CUENTA DE DEPOSITO: CUENTA UNICA DEL TESORO /DJBR.</t>
  </si>
  <si>
    <t>00016011101 DEPOSITO DE EFECTIVO, DEPOSITANTE: ERASMO CONDORI RAMOS, CONCEPTO: USO DEL SALON AVELINO SIÑANI, CUENTA DE DEPOSITO: CUENTA UNICA DEL TESORO</t>
  </si>
  <si>
    <t>00234012001 DEPOSITO DE EFECTIVO, DEPOSITANTE: JORGE MAMANI CHAVEZ, CONCEPTO: DEVOLUCION AL C-31 N°610, PARTIDA N°34110, CUENTA DE DEPOSITO: CUENTA UNICA DEL TESORO</t>
  </si>
  <si>
    <t>00234014202 DEPOSITO DE EFECTIVO, DEPOSITANTE: JORGE MAMANI CHAVEZ, CONCEPTO: DEVOLUCION AL C-31 612, PARTIDA N°851, CUENTA DE DEPOSITO: CUENTA UNICA DEL TESORO</t>
  </si>
  <si>
    <t>00070057001 DEP.DE CHEQ.AJENOS,RET.DE CAM.,CONCEPTO: DEPÓSITO SEGUN INF. INTERNA MTEPS/UAI 09/2021 CORRESPONDE A RECURSOS DEL PROGRAMA PAE II,DEP.: MINISTERIO DE TRABAJO EMPLEO Y PREVISION SOCIAL</t>
  </si>
  <si>
    <t>00253014221 DEP.DE CHEQ.AJENOS,RET.DE CAM.,CONCEPTO: DEP GAD ORURO G/INV EJEC PROY CONST Y MICRORIEGO -KULLCU PRESAS OFID,DEP.: GAD ORURO , PROCEDENCIA: BANCO UNION S.A., CHEQUE: 1629, FECHA DE EMISION:23/09/2022</t>
  </si>
  <si>
    <t>00253014114 DEP.DE CHEQ.AJENOS,RET.DE CAM.,CONCEPTO: DEP GAM CARACOLLO G/INV EJEC PROY MANEJO INTEGRAL RESIDUOS SOLIDOS PROASRED,DEP.: GAM CARACOLLO , PROCEDENCIA: BANCO UNION S.A., CHEQUE: 1630, FECHA DE EMISION:23/09/2022</t>
  </si>
  <si>
    <t>00099021001 DEP.DE CHEQ.AJENOS,RET.DE CAM.,CONCEPTO: PAGO POR MONTOS EXCEDENTES EN SUELDOS,DEP.: CAJA NACIONAL DE SALUD , PROCEDENCIA: BANCO UNION S.A., CHEQUE: 63484, FECHA DE EMISION:23/09/2022</t>
  </si>
  <si>
    <t>00099021001 DEPOSITO DE EFECTIVO, DEPOSITANTE: RAFAEL MURILLO GARCIA-MMAYA, CONCEPTO: DEVOLUCION DE FONDOS EN AVANCE NO UTILIZADOS MMAYA, CUENTA DE DEPOSITO: CUENTA UNICA DEL TESORO</t>
  </si>
  <si>
    <t>00099021001 DEPOSITO DE EFECTIVO, DEPOSITANTE: SANDRA YOUSSETTE SIACAR BACARREZA, CONCEPTO: DEVOLUCION POR TOPE SALARIAL MAYO-AGOSTO 2022, CUENTA DE DEPOSITO: CUENTA UNICA DEL TESORO</t>
  </si>
  <si>
    <t>00099021001 DEPOSITO DE EFECTIVO, DEPOSITANTE: JUANA LOZA DE DELGADO, CONCEPTO: DEVOLUCION DE PAGO UNICO D.S. 822, CUENTA DE DEPOSITO: CUENTA UNICA DEL TESORO</t>
  </si>
  <si>
    <t>00081011101 DEPOSITO DE EFECTIVO, DEPOSITANTE: TUPAJ ALBERTO VALDA VARGAS, CONCEPTO: REPOSICION DE TARJETA DE MARCADO, CUENTA DE DEPOSITO: CUENTA UNICA DEL TESORO</t>
  </si>
  <si>
    <t>NUMERO DE LIBRETA CUT: 00291012006 OPERACIÓN E18 TRANSFERENCIA DEL SISTEMA FINANCIERO POR CUENTA DE TERCEROS A LA CUT ABC-CNC-USO DE DERECHO DE VIA</t>
  </si>
  <si>
    <t>NUMERO DE LIBRETA CUT: 00046021109 OPERACIÓN E75 TRANSFERENCIA DE LA CUENTA FISCAL BUN A LA CUT EN MN TRANSFERENCIA DE FONDOS A SOLICITUD DE: GOBIERNO AUTONOMO MUNICIPAL DE EL ALTO, CITE:DTM/UT/NE/518/2022 CUENTA CUT 3987 LIBRETA NÂ° 00046021109 MS - MIN.SALUD - RECAUDACION</t>
  </si>
  <si>
    <t>NUMERO DE LIBRETA CUT: 00046021109 OPERACIÓN E75 TRANSFERENCIA DE LA CUENTA FISCAL BUN A LA CUT EN MN TRANSFERENCIA DE FONDOS A SOLICITUD DE: GOBIERNO AUTONOMO MUNICIPAL DE EL ALTO, CITE:DTM/UT/NE/517/2022 CUENTA CUT 3987 LIBRETA NÂ° 00046021109 MS - MIN.SALUD - RECAUDACION</t>
  </si>
  <si>
    <t>PROVISION DE FONDOS A SOLICITUD DE YACIMIENTOS PETROLIFEROS FISCALES BOLIVIANOS SEGUN SOLICITUD YPFB-0298-2022 REF: PAGO EXP DE GN ARGENTINA OP GJA 133 22 RT ME PLUSPETROL BOLIVIA CORP SA JUNIO 2022 LIB. 00513012007 YPFB - RECURSOS NACIONALIZACIÓN</t>
  </si>
  <si>
    <t>PROVISION DE FONDOS A SOLICITUD DE YACIMIENTOS PETROLIFEROS FISCALES BOLIVIANOS SEGUN SOLICITUD YPFB-0301-2022 REF: PAGO EXP DE GN ARGENTINA OP GJA 133 22 RT ME YPFB CHACO SA JUNIO 2022 LIB. 00513012007 YPFB - RECURSOS NACIONALIZACIÓN</t>
  </si>
  <si>
    <t>PROVISION DE FONDOS A SOLICITUD DE YACIMIENTOS PETROLIFEROS FISCALES BOLIVIANOS SEGUN SOLICITUD YPFB-0311-2022 REF: PAGO EXP DE GN ARGENTINA OP GJA 133 22 RT ME GP EXPLORACION PRODUCCION SL AQUIO IPATI JUNIO 2022 LIB. 00513012007 YPFB - RECURSOS NACIONALIZACIÓN</t>
  </si>
  <si>
    <t>PAGO A BID PRÉSTAMO 1116-SF-BO VCTO. 25-09-2022 POR CUENTA DE GOB.AUT.DEPT.TARIJA SEGÚN NOTA COD.LIQ. 016458 DE FECHA 19-09-2022, VALOR 26-09-2022 CAPITAL USD 7.531,83 INTERESES USD 3.189,37 LIBRETA N° 00099021001 TGN-RECURSOS ORDINARIOS 3987 - ALIVIO MDRI</t>
  </si>
  <si>
    <t>COBRO COSTOS DE PAPELERIA SEGUN TRANSFERENCIA DEL EXTERIOR POR ORDEN DE COPA ENERGIA DISTRIBUIDORA DE GAS S A (SAO PAULO) REF.: INV 13202022 FECHA VALOR 23/09/2022 LIB. 00513062001 YPFB-OPERACIONES PLANTA DE SEPARACION DE LIQUIDOS RIO GRANDE</t>
  </si>
  <si>
    <t>||COMISION ENMIENDA LC BS220.-REEMBS.GSTS.COMUNICACION BS220.-Y EMISION COMP.CONTABLE BS50.-,S/G NOTA FBM-GG-407/2022,20/09/2022 REF.:I-2022-13 P/C FABRICA BOLIVIANA DE MUNICION A/F CBC- COMPANHIA BRASILEIRA DE CARTUCHOS. LIB.00548022001 COFADENA - FÁBRICA BOLIVIANA DE MUNICIÓN REF.:COMISIONES ENMIENDA LC I-2022-13</t>
  </si>
  <si>
    <t>||TRANSFERENCIAS DEL EXTERIOR SEGUN MENSAJE SWIFT N° 16114 Y NOTA CITE: NAABOL-DNAF/N° 0112/2022 DE FECHA 30.03.2022 (HRE-TGL-4950). REMITIDA POR NAVEGACIÓN AÉREA Y AEROPUERTOS BOLIVIANOS. (SECTOR PÚBLICO - SOBREVUELOS) DEBITO DE LA LIBRETA 00389012001 NAABOL-ADMINISTRACION, REPOSICIÓN ÚTILES DE ESCRITORIO.</t>
  </si>
  <si>
    <t>||TRANSFERENCIA DE FONDOS SEGÚN MENSAJES SWIFT N°16094 Y 16093 DE LA FECHA Y NOTA CITE: NAABOL-DNAF/N° 0112/2022 DE NAVEGACIÓN AEREA Y AEROPUERTOS BOLIVIANOS DE FECHA 30/03/2022 (HRE-TGL-4950). (SECTOR PÚBLICO-SOBREVUELOS). DÉBITO DE LA LIBRETA 00389012001 NAABOL - ADMINISTRACIÓN, REPOSICIÓN DE ÚTILES DE ESCRITORIO.</t>
  </si>
  <si>
    <t>||TRANSFERENCIA DE FONDOS S/G. MENSAJES SWIFT NROS. 16090 Y 16088 DE LA FECHA, Y NOTA REMITIDA POR LA DIRECCIÓN GENERAL DE AERONAUTICA CIVIL CITE: DGAC-10774/2022 DE FECHA 31/03/2022 (HRE-TGL-5031) (SECTOR PÚBLICO - SOBREVUELOS). DÉBITO DE LA LIBRETA 00117012001 DGAC, REPOSICIÓN ÚTILES DE ESCRITORIO.</t>
  </si>
  <si>
    <t>||TRANSFERENCIA DE FONDOS S/G. MENSAJES SWIFT NROS. 16089 Y 16087 DE LA FECHA, Y NOTA REMITIDA POR NAVEGACIÓN AEREA Y AEROPUERTOS BOLIVIANOS CITE: NAABOL-DNAF/N°0112/2022 DE FECHA 30/03/2022 (HRE-TGL-4950) (SECTOR PÚBLICO - SOBREVUELOS). DÉBITO DE LA LIBRETA 00389012001 NAABOL-ADMINISTRACION, REPOSICIÓN ÚTILES DE ESCRITORIO.</t>
  </si>
  <si>
    <t>||TRANSFERENCIA DEL EXTERIOR SEGUN MENSAJE SWIFT N° 16113 Y NOTA CITE: DGAC-10774/2022 DE FECHA 31.03.2022. (HRE-TGL-5031) REMITIDA POR DIRECCIÓN GENERAL DE AERONAUTICA CIVIL. (SECTOR PÚBLICO - SOBREVUELOS) DEBITO DE LA LIBRETA 0117012001 DGAC, REPOSICIÓN DE ÚTILES DE ESCRITORIO</t>
  </si>
  <si>
    <t>||TRANSFERENCIA DE FONDOS SEGÚN MENSAJES SWIFT N°16096 Y 16095 DE LA FECHA Y NOTA CITE: DGAC-10774/2022 DE LA DIRECCIÓN GENERAL DE AERONÁUTICA CIVIL DE FECHA 31/03/2022 (HRE-TGL-5031). (SECTOR PÚBLICO-SOBREVUELOS). DÉBITO DE LA LIBRETA 0117012001 DGAC, REPOSICIÓN DE ÚTILES DE ESCRITORIO.</t>
  </si>
  <si>
    <t>||REGULARIZACIÓN DE NUESTRA OPERACIÓN NRO. 1042747 DE FECHA 20/09/2022 SEGÚN NOTA REMITIDA DEL MINISTERIO DE LA PRESIDENCIA CITE: MPR/DGAA/UF-0062-CAR/22 DE FECHA 23/09/2022 (HRE-TGL-14890) (SECTOR PÚBLICO-DONACIONES). A LA LIB.00025178002 MPR-INSTITUCIONALIDAD DE LOS GAIOCS BOL. P.CTA.DE CASH MANAGEMENT SECTION-IDB.</t>
  </si>
  <si>
    <t>||REGULARIZACIÓN DE NUESTRA OPERACIÓN NRO. 1042747 DE FECHA 20/09/2022 SEGÚN NOTA REMITIDA DEL MINISTERIO DE LA PRESIDENCIA CITE: MPR/DGAA/UF-0062-CAR/22 DE FECHA 23/09/2022 (HRE-TGL-14890) (SECTOR PÚBLICO-DONACIONES). DEBITO DE LA LIB.00025178002 MPR-INSTITUCIONALIDAD DE LOS GAIOCS BOLIVIA.COBRO ÚTILES DE ESCRITORIO.</t>
  </si>
  <si>
    <t>00213012001 DEPOSITO DE EFECTIVO, DEPOSITANTE: FREDDY GUTIERREZ MOREIRA, CONCEPTO: DEVOLUCION DE FONDOS NO EJECUTADOS, CUENTA DE DEPOSITO: CUENTA UNICA DEL TESORO</t>
  </si>
  <si>
    <t>00046191101 DEPOSITO DE EFECTIVO, DEPOSITANTE: CINTHYA MICHELLE ACHA BOLIVAR, CONCEPTO: POR DEVOLUCION DE CAMBIO DE VUELO/PENALIDADES, CUENTA DE DEPOSITO: CUENTA UNICA DEL TESORO</t>
  </si>
  <si>
    <t>00046191101 DEPOSITO DE EFECTIVO, DEPOSITANTE: ARIEL TORRICO DEL CASTILLO, CONCEPTO: POR DEVOLUCION DE CAMBIO DE VUELO / PENALIDADES, CUENTA DE DEPOSITO: CUENTA UNICA DEL TESORO</t>
  </si>
  <si>
    <t>00046191101 DEPOSITO DE EFECTIVO, DEPOSITANTE: CARLA LIDIA ORDOÑEZ ALEJANDRO, CONCEPTO: POR DEVOLUCION DE CAMBIO DE VUELO/PENALIDADES, CUENTA DE DEPOSITO: CUENTA UNICA DEL TESORO</t>
  </si>
  <si>
    <t>00526012001 DEPOSITO DE EFECTIVO, DEPOSITANTE: BOLIVIA TV -JAIME QUISPE MAMANI, CONCEPTO: DEVOLUCION DE FONDOS EN AVANCE, CUENTA DE DEPOSITO: CUENTA UNICA DEL TESORO</t>
  </si>
  <si>
    <t>00046191101 DEPOSITO DE EFECTIVO, DEPOSITANTE: RONALD BRUN ROJAS, CONCEPTO: POR DEVOLUCION DE CAMBIO DE VUELO/ PENALIDADES, CUENTA DE DEPOSITO: CUENTA UNICA DEL TESORO</t>
  </si>
  <si>
    <t>00598012001 DEPOSITO DE EFECTIVO, DEPOSITANTE: JAVIER CHIRINOS CONDORI, CONCEPTO: PAGO POR CARGO MORA, CUENTA DE DEPOSITO: CUENTA UNICA DEL TESORO</t>
  </si>
  <si>
    <t>00046191101 DEPOSITO DE EFECTIVO, DEPOSITANTE: SALLY VARGAS SILES, CONCEPTO: POR DEVOLUCION DE CAMBIO DE VUELO/PENALIDADES, CUENTA DE DEPOSITO: CUENTA UNICA DEL TESORO</t>
  </si>
  <si>
    <t>00046191101 DEPOSITO DE EFECTIVO, DEPOSITANTE: WILFREDO TERRAZAS ORTUÑO, CONCEPTO: POR DEVOLUCION DE CAMBIO DE VUELO/PENALIDADES, CUENTA DE DEPOSITO: CUENTA UNICA DEL TESORO</t>
  </si>
  <si>
    <t>00598012001 DEPOSITO DE EFECTIVO, DEPOSITANTE: JAVIER CHIRINOS CONDORI, CONCEPTO: DEVOLUCION DE FONDOS EN AVANCE, CUENTA DE DEPOSITO: CUENTA UNICA DEL TESORO</t>
  </si>
  <si>
    <t>00099021001 DEPOSITO DE EFECTIVO, DEPOSITANTE: ELVIS AYRTON ALIENDRE VILLAGOMEZ, CONCEPTO: DEVOLUCION DE FONDOS POR TASA DE AEROPUERTO NAABOL, CUENTA DE DEPOSITO: CUENTA UNICA DEL TESORO /DJBR.</t>
  </si>
  <si>
    <t>00099021001 DEPOSITO DE EFECTIVO, DEPOSITANTE: ALAN CHRISTIAN TORREZ TICONA, CONCEPTO: DEVOLUCION DE FONDOS POR TASA DE AEROPUERTO NAABOL, CUENTA DE DEPOSITO: CUENTA UNICA DEL TESORO /DJBR.</t>
  </si>
  <si>
    <t>00066011102 DEPOSITO DE EFECTIVO, DEPOSITANTE: SCARLETH PAOLA VICTORIA PAREDES LOPEZ, CONCEPTO: REPOSICION DE CREDENCIAL, CUENTA DE DEPOSITO: CUENTA UNICA DEL TESORO</t>
  </si>
  <si>
    <t>00099021001 DEPOSITO DE EFECTIVO, DEPOSITANTE: COMITE DE RELACIONES ECONOMICAS INTERNACIONALES, CONCEPTO: DEVOLUCION REFRIGERIO FORO PARTICIPACION CIUDADANA SANTA CRUZ, CUENTA DE DEPOSITO: CUENTA UNICA DEL TESORO</t>
  </si>
  <si>
    <t>00099021001 DEPOSITO DE EFECTIVO, DEPOSITANTE: SERVICIO PLURINACIONAL DE DEFENSA PUBLICA, CONCEPTO: PAGO DE SERVICIOS BASICOS DEL MES DE AGOSTO EN FAVOR DE LA PROCURADURIA GENERAL DEL ESTADO, CUENTA DE DEPOSITO: CUENTA UNICA DEL TESORO</t>
  </si>
  <si>
    <t>00099021001 DEPOSITO DE EFECTIVO, DEPOSITANTE: LEONIDAS VEDIA SERON, CONCEPTO: DEVOLUCION POR PAGO EN DEMASIA DE SUELDOS DEL PERIODO OCTUBRE /2021 DE LEONIDAS VEDIA SERON, CUENTA DE DEPOSITO: CUENTA UNICA DEL TESORO /DJBR.</t>
  </si>
  <si>
    <t>00099021001 DEPOSITO DE EFECTIVO, DEPOSITANTE: LOURDES IVETH TELLEZ, CONCEPTO: DEVOLUCION Y PAGO DE MULTA POR NO REALIZAR LA INSPECCION TECNICA VEHICULAR EN PERIODOS ESTABLECIDOS, CUENTA DE DEPOSITO: CUENTA UNICA DEL TESORO</t>
  </si>
  <si>
    <t>00099021001 DEPOSITO DE EFECTIVO, DEPOSITANTE: EDSON JOAQUIN LOPEZ ZOTA, CONCEPTO: DEVOLUCION POR PAGO EN DEMASIA DEL MES DE DICIEMBRE 2020 DE EDSON JOAQUIN LOPEZ ZOTA, CUENTA DE DEPOSITO: CUENTA UNICA DEL TESORO</t>
  </si>
  <si>
    <t>00099021001 DEPOSITO DE EFECTIVO, DEPOSITANTE: JOSE GUILLERMO PINAYA SALINAS CI 3447160LP, CONCEPTO: REVERSION POR CONCEPTO DE COMBUSTIBLE (GASOLINA) MES DE ABRIL, CUENTA DE DEPOSITO: CUENTA UNICA DEL TESORO /DJBR.</t>
  </si>
  <si>
    <t>00099021001 DEPOSITO DE EFECTIVO, DEPOSITANTE: DIEGO MARTIN LOZA LOPEZ CI 4377279LP, CONCEPTO: REVERSION POR CONCEPTO DE COMBUSTIBLE (GASOLINA) MES DE ABRIL, CUENTA DE DEPOSITO: CUENTA UNICA DEL TESORO /DJBR.</t>
  </si>
  <si>
    <t>00099021001 DEPOSITO DE EFECTIVO, DEPOSITANTE: JOSE RAFAEL VERA ROCHA CI 3827149 CBBA, CONCEPTO: REVERSION POR CONCEPTO DE COMBUSTIBLE (GASOLINA) MES DE ABRIL, CUENTA DE DEPOSITO: CUENTA UNICA DEL TESORO /DJBR.</t>
  </si>
  <si>
    <t>00099021001 DEPOSITO DE EFECTIVO, DEPOSITANTE: HERNAN DARIO CRESPO ZAMBRANA CI 3007348CBBA, CONCEPTO: REVERSION POR CONCEPTO DE COMBUSTIBLE (GASOLINA) MES DE ABRIL, CUENTA DE DEPOSITO: CUENTA UNICA DEL TESORO /DJBR.</t>
  </si>
  <si>
    <t>00099021001 DEPOSITO DE EFECTIVO, DEPOSITANTE: AUGUSTO ANTONIO GARCIA LARA CI 3018245CBBA, CONCEPTO: REVERSION POR CONCEPTO DE COMBUSTIBLE (GASOLINA) MES DE ABRIL, CUENTA DE DEPOSITO: CUENTA UNICA DEL TESORO /DJBR.</t>
  </si>
  <si>
    <t>00099021001 DEPOSITO DE EFECTIVO, DEPOSITANTE: ABEL DARIO MAMANI HUANCA CI 6964223 LP, CONCEPTO: REVERSION POR CONCEPTO DE COMBUSTIBLE (GASOLINA) MES DE MARZO, CUENTA DE DEPOSITO: CUENTA UNICA DEL TESORO /DJBR.</t>
  </si>
  <si>
    <t>00099021001 DEPOSITO DE EFECTIVO, DEPOSITANTE: RICARDO MORALES CORONEL CI 3390930LP, CONCEPTO: REVERSION POR CONCEPTO DE COMBUSTIBLE (GASOLINA) MES DE MARZO, CUENTA DE DEPOSITO: CUENTA UNICA DEL TESORO /DJBR.</t>
  </si>
  <si>
    <t>00099021001 DEPOSITO DE EFECTIVO, DEPOSITANTE: MINISTERIO DE MEDIO AMBIENTE Y AGUA, CONCEPTO: DEVOLUCION DE FONDOS, CUENTA DE DEPOSITO: CUENTA UNICA DEL TESORO</t>
  </si>
  <si>
    <t>00099021001 DEPOSITO DE EFECTIVO, DEPOSITANTE: DANIEL ALEJANDRO CHAMBI LIMACHI, CONCEPTO: REVERSION, CUENTA DE DEPOSITO: CUENTA UNICA DEL TESORO /DJBR.</t>
  </si>
  <si>
    <t>00046104203 DEPOSITO DE EFECTIVO, DEPOSITANTE: CARLOS RODRIGO LIA RIOS, CONCEPTO: DEVOLUCION DE RECURSOS NO UTILIZADOS, CUENTA DE DEPOSITO: CUENTA UNICA DEL TESORO</t>
  </si>
  <si>
    <t>00046104203 DEPOSITO DE EFECTIVO, DEPOSITANTE: EVELYN JOSEFA PINTO ORELLANA, CONCEPTO: REVERSION, CUENTA DE DEPOSITO: CUENTA UNICA DEL TESORO</t>
  </si>
  <si>
    <t>00099021001 DEPOSITO DE EFECTIVO, DEPOSITANTE: GUSTAVO GARCIA VALDEZ, CONCEPTO: REVERCION TOTAL, CUENTA DE DEPOSITO: CUENTA UNICA DEL TESORO</t>
  </si>
  <si>
    <t>00016011101 DEPOSITO DE EFECTIVO, DEPOSITANTE: MIN. DE EDUCACION CARLOS ERWIN TICONA QUISPE, CONCEPTO: DEVOLUCION DE PASAJES Y VIATICOS, CUENTA DE DEPOSITO: CUENTA UNICA DEL TESORO</t>
  </si>
  <si>
    <t>00046171101 DEPOSITO DE EFECTIVO, DEPOSITANTE: OPHTHALMIC SYSTEM, CONCEPTO: SANCION POR INCUMPLIMIENTO A LA NORMA GESTION 2022, CUENTA DE DEPOSITO: CUENTA UNICA DEL TESORO</t>
  </si>
  <si>
    <t>00099021001 DEPOSITO DE EFECTIVO, DEPOSITANTE: MCD Y D, CONCEPTO: DEVOLUCION DE FONDO EN AVANCE NO EJECUTADO PARA LA DOSIFICACION DE FACTURAS, CUENTA DE DEPOSITO: CUENTA UNICA DEL TESORO.</t>
  </si>
  <si>
    <t>00015011107 DEPOSITO DE EFECTIVO, DEPOSITANTE: JORGE COSTAS, CONCEPTO: DEPÓSITO POR CARGO DE RECONEXION DE SERVICIO DE ENERGIA ELECTRICA DE LAS OFICINAS DIRCABI NACIONAL, CUENTA DE DEPOSITO: CUENTA UNICA DEL TESORO</t>
  </si>
  <si>
    <t>00015011107 DEPOSITO DE EFECTIVO, DEPOSITANTE: JORGE COSTAS, CONCEPTO: DEPÓSITO CONSUMO DE AGUA POTABLE CONTRAPARTE DE LAS OFICINAS DE DIRCABI NACIONAL FACTURADO SEP/2022, CUENTA DE DEPOSITO: CUENTA UNICA DEL TESORO</t>
  </si>
  <si>
    <t>00015011107 DEPOSITO DE EFECTIVO, DEPOSITANTE: JORGE COSTAS, CONCEPTO: DEPÓSITO POR SERVICIO ENERGIA ELECTRICA CONTRAPARTE MES DE AGOSTO/2022 CALLE CUBA #1617, CUENTA DE DEPOSITO: CUENTA UNICA DEL TESORO</t>
  </si>
  <si>
    <t>00015011107 DEPOSITO DE EFECTIVO, DEPOSITANTE: JORGE COSTAS, CONCEPTO: DEPÓSITO POR SERVICIO DE ENERGIA ELECTRICA CONTRAPARTE MES DE SEPTIEMBRE/2022 CALLE CUBA #1617, CUENTA DE DEPOSITO: CUENTA UNICA DEL TESORO</t>
  </si>
  <si>
    <t>00015011107 DEPOSITO DE EFECTIVO, DEPOSITANTE: JORGE COSTAS, CONCEPTO: DEPÓSITO CARGO DE RECONEXION DE SERVICIO DE ENERGIA ELECTRICA DE LAS OFICINAS DE DIRCABI NACIONAL, CUENTA DE DEPOSITO: CUENTA UNICA DEL TESORO</t>
  </si>
  <si>
    <t>00016011101 DEPOSITO DE EFECTIVO, DEPOSITANTE: ABEL NINA VARGAS CI 4999110 LP, CONCEPTO: SALDOS NO EJECUTADOS, CUENTA DE DEPOSITO: CUENTA UNICA DEL TESORO</t>
  </si>
  <si>
    <t>00099021001 DEPOSITO DE EFECTIVO, DEPOSITANTE: MAURICIO CLEVER FLORES MORALES, CONCEPTO: POR DEVOLUCIÓN DE MÁXIMA REMUNERACIÓN ECONÓMICA PERCIBIDA EN EL MES DE ENERO 2022, CUENTA DE DEPOSITO: CUENTA UNICA DEL TESORO</t>
  </si>
  <si>
    <t>00099021001 DEPOSITO DE EFECTIVO, DEPOSITANTE: MAURICIO CLEVER FLORES MORALES, CONCEPTO: POR DEVOLUCIÓN DE MÁXIMA REMUNERACIÓN ECONÓMICA PERCIBIDA MES DE JUNIO 2022, CUENTA DE DEPOSITO: CUENTA UNICA DEL TESORO</t>
  </si>
  <si>
    <t>00099021001 DEPOSITO DE EFECTIVO, DEPOSITANTE: MAURICIO CLEVER FLORES MORALES, CONCEPTO: POR DEVOLUCIÓN DE MÁXIMA REMUNERACIÓN ECONÓMICA PERCIBIDA EN EL MES DE MARZO 2022, CUENTA DE DEPOSITO: CUENTA UNICA DEL TESORO</t>
  </si>
  <si>
    <t>00099021001 DEPOSITO DE EFECTIVO, DEPOSITANTE: MAURICIO CLEVER FLORES MORALES, CONCEPTO: POR DEVOLUCIÓN DE MÁXIMA REMUNERACIÓN ECONÓMICA PERCIBIDA EN EL MES DE FEBRERO 2022, CUENTA DE DEPOSITO: CUENTA UNICA DEL TESORO</t>
  </si>
  <si>
    <t>00526012001 DEPOSITO DE EFECTIVO, DEPOSITANTE: BOLIVIA TV MILTON ADEMAR SALVATIERRA RAMOS, CONCEPTO: DEVOLUCION DE FONDO EN AVANCE, CUENTA DE DEPOSITO: CUENTA UNICA DEL TESORO</t>
  </si>
  <si>
    <t>00292032001 DEPOSITO DE EFECTIVO, DEPOSITANTE: MELINDA DANIELA YUJRA RODRIGUEZ, CONCEPTO: DEVOLUCION DE SALDO NO UTILIZADO DE FONDOS EN AVANCE, CUENTA DE DEPOSITO: CUENTA UNICA DEL TESORO</t>
  </si>
  <si>
    <t>00291014343 DEPOSITO DE EFECTIVO, DEPOSITANTE: ADMINISTRADORA BOLIVIANA DE CARRETERAS (ABC), CONCEPTO: PROYECTO SAN BUENAVENTURA-IXIAMAS (CONSTRUCCION 22 PUENTES) DEVOLUCION C31-634/2022, CUENTA DE DEPOSITO: CUENTA UNICA DEL TESORO</t>
  </si>
  <si>
    <t>00291014343 DEPOSITO DE EFECTIVO, DEPOSITANTE: ADMINISTRADORA BOLIVIANA DE CARRETERAS (ABC), CONCEPTO: PROYECTO SAN BUENAVENTURA-IXIAMAS (CONSTRUCCION 22 PUENTES) DEVOLUCION C31-632/2022, CUENTA DE DEPOSITO: CUENTA UNICA DEL TESORO</t>
  </si>
  <si>
    <t>00291014343 DEPOSITO DE EFECTIVO, DEPOSITANTE: ADMINISTRADORA BOLIVIANA DE CARRETERAS (ABC), CONCEPTO: PROYECTO SAN BUENAVENTURA - IXIAMAS (CONSTRUCCION 22 PUENTES) DEVOLUCION C31 - 633/2022, CUENTA DE DEPOSITO: CUENTA UNICA DEL TESORO</t>
  </si>
  <si>
    <t>00099021001 DEP.DE CHEQ.AJENOS,RET.DE CAM.,CONCEPTO: DEVOLUCION POR REEMBOLSO DE I.T. MES JUNIO 2022 DE LA CBES,DEP.: INSTITUTO NACIONAL DE ESTADISTICA - INE , PROCEDENCIA: BANCO UNION S.A., CHEQUE: 49335, FECHA DE EMISION:29/08/2022</t>
  </si>
  <si>
    <t>00099021001 DEP.DE CHEQ.AJENOS,RET.DE CAM.,CONCEPTO: REEMBOLSO POR BAJAS MEDICAS DE INCAPACIDAD TEMPORAL JUNIO/2022,DEP.: CAJA BANCARIA ESTATAL DE SALUD , PROCEDENCIA: BANCO UNION S.A., CHEQUE: 49330, FECHA DE EMISION:29/08/2022</t>
  </si>
  <si>
    <t>00590012001 DEP.DE CHEQ.AJENOS,RET.DE CAM.,CONCEPTO: DEPÓSITO POR REGULARIZACION DE LAS VENTAS SEGUN FACTURA N°170,DEP.: EMPRESA PUBLICA QUIPUS , PROCEDENCIA: BANCO UNION S.A., CHEQUE: 662, FECHA DE EMISION:22/09/2022</t>
  </si>
  <si>
    <t>00047137003 DEP.DE CHEQ.AJENOS,RET.DE CAM.,CONCEPTO: DEVOLUCION ASOCIACION MACHARETI HITO 2 CHC-392 CON/CHACO/045/20 C31 N°2887 DEL 2022,DEP.: PROYECTO DE ALIANZAS RURALES , PROCEDENCIA: BANCO UNION S.A., CHEQUE: 29, FECHA DE EMISION:21/09/2022</t>
  </si>
  <si>
    <t>00099021001 DEP.DE CHEQ.AJENOS,RET.DE CAM.,CONCEPTO: TRIBUNAL CONSTITUCIONAL PLURINACIONAL DE SUCRE,DEP.: CAJA PETROLERA DE SALUD SUCRE , PROCEDENCIA: BANCO UNION S.A., CHEQUE: 23505, FECHA DE EMISION:14/09/2022</t>
  </si>
  <si>
    <t>00206012001 DEP.DE CHEQ.AJENOS,RET.DE CAM.,CONCEPTO: DEPÓSITO POR OTROS INGRESOS,DEP.: INSTITUTO NACIONAL DE ESTADISTICA , PROCEDENCIA: BANCO UNION S.A., CHEQUE: 5461, FECHA DE EMISION:26/09/2022</t>
  </si>
  <si>
    <t>00206012001 DEP.DE CHEQ.AJENOS,RET.DE CAM.,CONCEPTO: DEPÓSITO POR OTROS INGRESOS,DEP.: INSTITUTO NACIONAL DE ESTADISTICA , PROCEDENCIA: BANCO UNION S.A., CHEQUE: 5460, FECHA DE EMISION:26/09/2022</t>
  </si>
  <si>
    <t>00099021001 DEP.DE CHEQ.AJENOS,RET.DE CAM.,CONCEPTO: TRIBUNAL CONSTITUCIONAL PLURINACIONAL DE SUCRE,DEP.: CAJA PETROLERA DE SALUD SUCRE , PROCEDENCIA: BANCO UNION S.A., CHEQUE: 23518, FECHA DE EMISION:15/09/2022</t>
  </si>
  <si>
    <t>00099021001 DEP.DE CHEQ.AJENOS,RET.DE CAM.,CONCEPTO: VOLAR OROZCO SILVANA CAROL,DEP.: BANCO UNION S.A. , PROCEDENCIA: BANCO UNION S.A., CHEQUE: 182514, FECHA DE EMISION:27/09/2022</t>
  </si>
  <si>
    <t>00340012003 DEP.DE CHEQ.AJENOS,RET.DE CAM.,CONCEPTO: POR PERMISOS SIN GOCE DE HABERES Y HONORARIOS-JUNIO 2022 C31(1843-2018)F20 OF230,DEP.: CARLOS ALBERTO MACHICADO VERA , PROCEDENCIA: BANCO UNION S.A., CHEQUE: 16213, FECHA DE EMISION:16/09/2022</t>
  </si>
  <si>
    <t>00340012003 DEP.DE CHEQ.AJENOS,RET.DE CAM.,CONCEPTO: PR PERMISOS SIN GOCE DE HABERES Y HONORARIOS-JULIO 2022 C31 (2170-2403) F20 - OF 230,DEP.: CARLOS ALBERTO MACHICADO VERA , PROCEDENCIA: BANCO UNION S.A., CHEQUE: 16214, FECHA DE EMISION:16/09/2022</t>
  </si>
  <si>
    <t>00099021001 DEPOSITO DE EFECTIVO, DEPOSITANTE: MINISTERIO PÚBLICO, CONCEPTO: DEVOLUCION DEL SALDO DE RECURSOS ASIGNADO POR LIC. MARLENE JIMENEZ S., CUENTA DE DEPOSITO: CUENTA UNICA DEL TESORO</t>
  </si>
  <si>
    <t>00099021001 DEPOSITO DE EFECTIVO, DEPOSITANTE: MINISTERIO PUBLICO, CONCEPTO: DEVOLUCION DEL SALDO DE RECURSO ASIGNADO, POR LA DRA. GRISEL ARANCIBIA, CUENTA DE DEPOSITO: CUENTA UNICA DEL TESORO</t>
  </si>
  <si>
    <t>COBRO COSTOS DE PAPELERIA SEGUN TRANSFERENCIA DEL EXTERIOR POR ORDEN DE COPA ENERGIA DISTRIBUIDORA DE GAS S.A. (SAO PAULO) REF.: INV 151, 154, 155, 172, 173 FECHA VALOR 26/09/2022 LIB. 00513062001 YPFB-OPERACIONES PLANTA DE SEPARACION DE LIQUIDOS RIO GRANDE</t>
  </si>
  <si>
    <t>TRANSFERENCIA DEL EXTERIOR SEGUN SWIFT NO.16167 DE FECHA 27/09/2022 ORDENANTE: CONSULADO GENERAL DE BOLIVIA - WASHINGTON - EE.UU. REF:GESTORIA CONSULAR AGOSTO 2022 LIB. 00010011102 MIN.RELACIONES EXTERIORES - GESTORIA CONSULAR LEY Nº 3108</t>
  </si>
  <si>
    <t>NUMERO DE LIBRETA CUT: 00041014101 OPERACIÓN E75 TRANSFERENCIA DE LA CUENTA FISCAL BUN A LA CUT EN MN TRANSF. DE FDOS.SG.SOL. DEL GOBIERNO AUTONMO MUNICIPAL DE VINTO A LA CUENTA 3987 CUT LIBRETA NÂ°00041014101 MDPYEP</t>
  </si>
  <si>
    <t>TRANSFERENCIA RECIBIDA DEL EXTERIOR SEGÚN MENSAJES SWIFT Nos. 16197-16196 (REM.EXT.) DE FECHA 27-09-2022 POR DESEMBOLSO DE IDA PRÉSTAMO 5744-BO 5 LIBRETA N° 00291012002 ABC-RECURSOS PROPIOS REF.: UTILES DE ESCRITORIO</t>
  </si>
  <si>
    <t>COBRO COSTOS DE PAPELERIA SEGUN TRANSFERENCIA DEL EXTERIOR POR ORDEN DE CONSULADO GENERAL DE BOLIVIA - WASHINGTON - EE.UU. REF:GESTORIA CONSULAR AGOSTO 2022 LIB. 00010011102 MIN.RELACIONES EXTERIORES - GESTORIA CONSULAR LEY Nº 3108</t>
  </si>
  <si>
    <t>TRANSFERENCIA DEL EXTERIOR SEGUN SWIFT NO 16163 DE FECHA 27/09/2022 ORDENANTE: EMBAIXADA DO ESTADO PLURINACIONAL DA BOLIVIA NA REPUBLICA FEDERATIVA BRASILIA, REF: RECAUDACION GESTORIA CONSULAR LIB. 00010011102 MIN.RELACIONES EXTERIORES - GESTORIA CONSULAR LEY Nº 3108</t>
  </si>
  <si>
    <t>TRANSFERENCIA DEL EXTERIOR SEGUN SWIFT NO 16188 DE FECHA 27/09/2022 ORDENANTE: CONSULADO GENERAL DE BOLIVIA EN CHILE, REF: TRANSFERENCIA GESTORIA CONSULAR DEL MES DE AGOSTO 2022 LIB. 00010011102 MIN.RELACIONES EXTERIORES - GESTORIA CONSULAR LEY Nº 3108</t>
  </si>
  <si>
    <t>COBRO COSTOS DE PAPELERIA SEGUN TRANSFERENCIA DEL EXTERIOR POR ORDEN DE EMBAIXADA DO ESTADO PLURINACIONAL DA BOLIVIA NA REPUBLICA FEDERATIVA BRASILIA, REF: RECAUDACION GESTORIA CONSULAR LIB. 00010011102 MIN.RELACIONES EXTERIORES - GESTORIA CONSULAR LEY Nº 3108</t>
  </si>
  <si>
    <t>COBRO COSTOS DE PAPELERIA SEGUN TRANSFERENCIA DEL EXTERIOR POR ORDEN DE CONSULADO GENERAL DE BOLIVIA EN CHILE, REF: TRANSFERENCIA GESTORIA CONSULAR DEL MES DE AGOSTO 2022 LIB. 00010011102 MIN.RELACIONES EXTERIORES - GESTORIA CONSULAR LEY Nº 3108</t>
  </si>
  <si>
    <t>||REGULARIZACIÓN DE NUESTRA OPERACIÓN NRO. 1040513 DE FECHA 19/08/2022 SEGÚN NOTA REMITIDA DEL ÓRGANO JUDICIAL CITE: N°1014/2022-DGAF/OJ DE FECHA 22/09/2022 (HRE-TGL-14964) (SECTOR PÚBLICO  DONACIONES). A LA LIB.00660038001-PROGRAMA JUSTICIA-CONSEJO DE LA MAGISTRATURA. POR CUENTA DE AECID.</t>
  </si>
  <si>
    <t>||REGULARIZACIÓN DE NUESTRA OPERACIÓN NRO. 1040512 DE FECHA 19/08/2022 SEGÚN NOTA REMITIDA DEL ÓRGANO JUDICIAL CITE: N°1014/2022-DGAF/OJ DE FECHA 22/09/2022 (HRE-TGL-14964) (SECTOR PÚBLICO  DONACIONES). ORIGINAL CURSA EN EL COMPROBANTE N°1043184. A LA LIB.00660038001-PROGRAMA JUSTICIA-CONSEJO DE LA MAGISTRATURA. POR CUENTA DE AECID.</t>
  </si>
  <si>
    <t>00099021001 DEPOSITO DE EFECTIVO, DEPOSITANTE: HUASCAR AMERICO AJATA GUERRERO, CONCEPTO: DEVOLUCION DE GASTOS DE REPRESENTACION, CUENTA DE DEPOSITO: CUENTA UNICA DEL TESORO /DJBR.</t>
  </si>
  <si>
    <t>00099021001 DEPOSITO DE EFECTIVO, DEPOSITANTE: JORGE ROGELIO SANTANDER ESTRADA, CONCEPTO: REGULARIZACION DE TOPE SALARIAL JUNIO 2022, CUENTA DE DEPOSITO: CUENTA UNICA DEL TESORO</t>
  </si>
  <si>
    <t>00099021001 DEPOSITO DE EFECTIVO, DEPOSITANTE: JORGE ROGELIO SANTANDER ESTRADA, CONCEPTO: REGULARIZACION DE TOPE SALARIAL MAYO 2022, CUENTA DE DEPOSITO: CUENTA UNICA DEL TESORO</t>
  </si>
  <si>
    <t>00099021001 DEPOSITO DE EFECTIVO, DEPOSITANTE: SIMON MAMANI CORI, CONCEPTO: DEVOLUCION POR DOBLE PERCEPCION, CUENTA DE DEPOSITO: CUENTA UNICA DEL TESORO /DJBR.</t>
  </si>
  <si>
    <t>00099021001 DEPOSITO DE EFECTIVO, DEPOSITANTE: ANMI EL PALMAR SERNAP, CONCEPTO: DEVOLUCION DE FONDOS NO UTILIZADOS, CUENTA DE DEPOSITO: CUENTA UNICA DEL TESORO /DJBR.</t>
  </si>
  <si>
    <t>00016011101 DEPOSITO DE EFECTIVO, DEPOSITANTE: ROSARIO POMA-MINISTERIO DE EDUCACION, CONCEPTO: DEVOLUCION DE SALDOS EN PAGO DE VIATICOS POR VIAJE A SUCRE, CUENTA DE DEPOSITO: CUENTA UNICA DEL TESORO</t>
  </si>
  <si>
    <t>00016011101 DEPOSITO DE EFECTIVO, DEPOSITANTE: ROSARIO POMA-MINISTERIO DE EDUCACION, CONCEPTO: DEVOLUCION DE SALDOS NO UTILIZADOS VIAJE SUCRE, CUENTA DE DEPOSITO: CUENTA UNICA DEL TESORO</t>
  </si>
  <si>
    <t>00046104203 DEPOSITO DE EFECTIVO, DEPOSITANTE: SULMA MENDEZ LOPEZ, CONCEPTO: REVERSION DE RECURSOS NO UTILIZADOS, CUENTA DE DEPOSITO: CUENTA UNICA DEL TESORO</t>
  </si>
  <si>
    <t>00383012001 DEPOSITO DE EFECTIVO, DEPOSITANTE: JAVIER FLORES MICHEL AGBC, CONCEPTO: REVERSION FONDOS EN AVANCE PREV 390 Y 391, CUENTA DE DEPOSITO: CUENTA UNICA DEL TESORO</t>
  </si>
  <si>
    <t>00234012001 DEPOSITO DE EFECTIVO, DEPOSITANTE: SALVADOR MISAEL VALERIANO CARBALLO, CONCEPTO: DEVOLUCION AL C-31 N°610, PARTIDA N°259, CUENTA DE DEPOSITO: CUENTA UNICA DEL TESORO</t>
  </si>
  <si>
    <t>00099021001 DEPOSITO DE EFECTIVO, DEPOSITANTE: RONAL DANNY QUENALLATA PAYE, CONCEPTO: DEVOLUCION DE RECURSOS ASIGNADOS SEGUN C-31 762-1-1, CUENTA DE DEPOSITO: CUENTA UNICA DEL TESORO</t>
  </si>
  <si>
    <t>00526012001 DEPOSITO DE EFECTIVO, DEPOSITANTE: BOLIVIA TV- JAIME WINDSOR ALCON VARGAS, CONCEPTO: DEVOLUCION DE VIATICOS, CUENTA DE DEPOSITO: CUENTA UNICA DEL TESORO</t>
  </si>
  <si>
    <t>00206012001 DEPOSITO DE EFECTIVO, DEPOSITANTE: INSTITUTO NACIONAL DE ESTADISTICA, CONCEPTO: DEPÓSITO POR VENTA DE LA OFICINA CENTRAL LA PAZ, DE FECHA 27/9/2022, CUENTA DE DEPOSITO: CUENTA UNICA DEL TESORO</t>
  </si>
  <si>
    <t>00016011101 DEPOSITO DE EFECTIVO, DEPOSITANTE: DANIEL ALEJANDRO MONTECINOS LLERENA, CONCEPTO: EN ATENCION A NOTA NI/DGAA/UF/EC/ N°0167/2022, CUENTA DE DEPOSITO: CUENTA UNICA DEL TESORO</t>
  </si>
  <si>
    <t>00046024102 DEPOSITO DE EFECTIVO, DEPOSITANTE: SABINO JULIO QUISPE LIMA, CONCEPTO: DEVOLUCION DE VACUNACION, CUENTA DE DEPOSITO: CUENTA UNICA DEL TESORO</t>
  </si>
  <si>
    <t>00290194101 DEP.DE CHEQ.AJENOS,RET.DE CAM.,CONCEPTO: DEPÓSITO POR CONCEPTO DE DEVOLUCION DE HABERES DE LA GESTION 2020 TRAMITE 8329334,DEP.: SERVICIO DE IMPUESTOS NACIONALES , PROCEDENCIA: BANCO UNION S.A., CHEQUE: 6755, FECHA DE EMISION:22/09/2022</t>
  </si>
  <si>
    <t>00290012001 DEP.DE CHEQ.AJENOS,RET.DE CAM.,CONCEPTO: DEPÓSITO POR CONCEPTO DE MULTAS CORRESPONDIENTE A ORDENES DE COMPRA TRAMITE 8380461,DEP.: SERVICIO DE IMPUESTOS NACIONALES , PROCEDENCIA: BANCO UNION S.A., CHEQUE: 6754, FECHA DE EMISION:22/09/2022</t>
  </si>
  <si>
    <t>00290012001 DEP.DE CHEQ.AJENOS,RET.DE CAM.,CONCEPTO: DEPÓSITO POR CONCEPTO DE DEVOLUCION DE PASAJES AEREOS TRAMITE 8465416,DEP.: SERVICIO DE IMPUESTOS NACIONALES , PROCEDENCIA: BANCO UNION S.A., CHEQUE: 6756, FECHA DE EMISION:22/09/2022</t>
  </si>
  <si>
    <t>00070011102 DEP.DE CHEQ.AJENOS,RET.DE CAM.,CONCEPTO: DEPÓSITO DE ANTONIO QUISBERT T. POR DESCARGO DE CTAS A COBRAR A LARGO PLAZO H.R. 2022-48255,DEP.: MINISTERIO DE TRABAJO EMPLEO Y PREVISION SOCIAL</t>
  </si>
  <si>
    <t>00046024204 DEP.DE CHEQ.AJENOS,RET.DE CAM.,CONCEPTO: REEMBOLSO DE SUBSIDIO POR INCAPACIDAD TEMPORAL,DEP.: MINISTERIO DE SALUD Y DEPORTES , PROCEDENCIA: BANCO UNION S.A., CHEQUE: 49385, FECHA DE EMISION:06/09/2022</t>
  </si>
  <si>
    <t>00046021109 DEP.DE CHEQ.AJENOS,RET.DE CAM.,CONCEPTO: REEMBOLSO DE SUBSIDIO POR INCAPACIDAD TEMPORAL,DEP.: MINISTERIO DE SALUD Y DEPORTES , PROCEDENCIA: BANCO UNION S.A., CHEQUE: 49384, FECHA DE EMISION:06/09/2022</t>
  </si>
  <si>
    <t>00099021001 DEP.DE CHEQ.AJENOS,RET.DE CAM.,CONCEPTO: REEMBOLSO DE SUBSIDIO POR INCAPACIDAD TEMPORAL,DEP.: MINISTERIO DE SALUD Y DEPORTES , PROCEDENCIA: BANCO UNION S.A., CHEQUE: 49383, FECHA DE EMISION:06/09/2022</t>
  </si>
  <si>
    <t>00099021001 DEP.DE CHEQ.AJENOS,RET.DE CAM.,CONCEPTO: DEVOLUCION DE APORTES DE LA CSBP,DEP.: CAJA DE SALUD DE LA BANCA PRIVADA , PROCEDENCIA: BANCO NACIONAL DE BOLIVIA S.A., CHEQUE: 5069616, FECHA DE EMISION:13/09/2022</t>
  </si>
  <si>
    <t>00099021001 DEP.DE CHEQ.AJENOS,RET.DE CAM.,CONCEPTO: DEVOLUCION DE APORTES DE LA CSBP,DEP.: CAJA DE SALUD DE LA BANCA PRIVADA , PROCEDENCIA: BANCO NACIONAL DE BOLIVIA S.A., CHEQUE: 5069575, FECHA DE EMISION:13/09/2022</t>
  </si>
  <si>
    <t>00086031101 DEP.DE CHEQ.AJENOS,RET.DE CAM.,CONCEPTO: INGRESO POR COBRO SISCO A TURISTAS (PN CARRASCO) DEL MES AGOSTO 2022,DEP.: PN CARRASCO SERNAP , PROCEDENCIA: BANCO UNION S.A., CHEQUE: 1543, FECHA DE EMISION:31/08/2022</t>
  </si>
  <si>
    <t>00086031101 DEP.DE CHEQ.AJENOS,RET.DE CAM.,CONCEPTO: INGRESO POR COBRO SISCO A TURISTAS (ANMI EL PALMAR) DEL MES AGOSTO 2022,DEP.: ANMI EL PALMAR SERNAP , PROCEDENCIA: BANCO UNION S.A., CHEQUE: 1318, FECHA DE EMISION:03/09/2022</t>
  </si>
  <si>
    <t>00099021001 DEP.DE CHEQ.AJENOS,RET.DE CAM.,CONCEPTO: DEVOLUCION PAGO INCORRECTO EN LA PLAINILLA DE REFRIGERIO -LUIS ANGEL ARIAS SANCHEZ,DEP.: SENASIR , PROCEDENCIA: BANCO UNION S.A., CHEQUE: 680, FECHA DE EMISION:26/09/2022</t>
  </si>
  <si>
    <t>00660012006 DEP.DE CHEQ.AJENOS,RET.DE CAM.,CONCEPTO: REPOSICION DE CREDENCIAL DE LILIAN VANESA OSINA SANCHEZ,DEP.: ORGANO JUDICIAL-DISTRITO CHUQUISACA , PROCEDENCIA: BANCO UNION S.A., CHEQUE: 193, FECHA DE EMISION:26/09/2022</t>
  </si>
  <si>
    <t>00373024103 DEP.DE CHEQ.AJENOS,RET.DE CAM.,CONCEPTO: HABIMAEL CASTRILLO TARRAGA,DEP.: BANCO UNION SA , PROCEDENCIA: BANCO UNION S.A., CHEQUE: 182515, FECHA DE EMISION:28/09/2022</t>
  </si>
  <si>
    <t>A:00099021001 DEVOLUCION DEUDA AL TGN POR PARTE DEL SR. GUILLERMO ARAMAYO HERRERA CORRESPONDIENTE AL MES DE AGOSTO/2022. S/G. INF. SENASIR UAF-ITES Nº 0363/2022, DE FECHA 26/09/2022</t>
  </si>
  <si>
    <t>A:00099021001 Transferencia que realizamos a solicitud de la Unidad de Administración e Información Salarial mediante nota CITE: MEFP/VTCP/DGPOT/UAIS/No 1732/2022, informe MEFP/VTCP/DGPOT/UAIS/No. 127/2022 para la reversión definitiva de las Boletas de Pago solicitadas por el SENASIR consignadas en el comprobante de pago No. 71931 H.R. 6-19051-R</t>
  </si>
  <si>
    <t>A:00099021001 Transferencia que realizamos a solicitud de la Unidad de Administración e Información Salarial mediante nota CITE: MEFP/VTCP/DGPOT/UAIS/No 1733/2022, informe MEFP/VTCP/DGPOT/UAIS/No. 127/2022 para la reversión definitiva de las Boletas de Pago solicitadas por el SENASIR consignadas en el comprobante de pago No. 71932 H.R. 6-19051-R</t>
  </si>
  <si>
    <t>TRANSFERENCIA DE FONDOS AL EXTERIOR A SOLICITUD DE SERVICIO GENERAL DE IDENTIFICACION PERSONAL - SEGIP SEGUN SOLICITUD 16672 REF: TRANSFERENCIA AL EXTERIOR PARA COMPRA DE UTILES DE ESCRITORIO Y OFICINA, MATERIAL DE LIMPIEZA DE SAO PAULO - BRASIL LIB. 00340012003 RECAUDACION EXTRANJERIA - C.I. -L.C.</t>
  </si>
  <si>
    <t>TRANSFERENCIA DE FONDOS AL EXTERIOR A SOLICITUD DE SERVICIO GENERAL DE IDENTIFICACION PERSONAL - SEGIP SEGUN SOLICITUD 16671 REF: TRANSFERENCIA AL EXTERIOR PARA COMPRA DE MATERIALES DE ESCRITORIO Y OFICINA, MATERIAL DE LIMPIEZA DE WASHINGTON DC LIB. 00340012003 RECAUDACION EXTRANJERIA - C.I. -L.C.</t>
  </si>
  <si>
    <t>TRANSFERENCIA DE FONDOS AL EXTERIOR A SOLICITUD DE SERVICIO GENERAL DE IDENTIFICACION PERSONAL - SEGIP SEGUN SOLICITUD 16670 REF: TRANSFERENCIA AL EXTERIOR PARA COMPRA DE UTILES DE ESCRITORIO Y OFICINA DE CALAMA- CHILE LIB. 00340012003 RECAUDACION EXTRANJERIA - C.I. -L.C.</t>
  </si>
  <si>
    <t>TRANSFERENCIA DE FONDOS AL EXTERIOR A SOLICITUD DE SERVICIO GENERAL DE IDENTIFICACION PERSONAL - SEGIP SEGUN SOLICITUD 16669 REF: TRANSFERENCIA AL EXTERIOR PARA COMPRA DE MATERIAL DE LIMPIEZA Y PAPEL DE OFICINA CALAMA CHILE LIB. 00340012003 RECAUDACION EXTRANJERIA - C.I. -L.C.</t>
  </si>
  <si>
    <t>COBRO COSTOS DE PAPELERIA SEGUN TRANSFERENCIA DEL EXTERIOR POR ORDEN DE GAS TOTAL S.A., FECHA VALOR 27/09/2022 LIB. 00513062001 YPFB-OPERACIONES PLANTA DE SEPARACION DE LIQUIDOS RIO GRANDE</t>
  </si>
  <si>
    <t>COBRO COSTOS DE PAPELERIA SEGUN TRANSFERENCIA DEL EXTERIOR POR ORDEN DE SUPERGASBRAS ENERGIA LTDA, FECHA VALOR 27/09/2022 LIB. 00513062001 YPFB-OPERACIONES PLANTA DE SEPARACION DE LIQUIDOS RIO GRANDE</t>
  </si>
  <si>
    <t>COBRO COSTOS DE PAPELERIA SEGUN TRANSFERENCIA DEL EXTERIOR POR ORDEN DE COPA ENERGIA DISTRIBUIDORA DE GAS SA, FECHA VALOR 27/09/2022 REF:INV 210, 188 LIB. 00513062001 YPFB-OPERACIONES PLANTA DE SEPARACION DE LIQUIDOS RIO GRANDE</t>
  </si>
  <si>
    <t>NUMERO DE LIBRETA CUT: 00099021001 OPERACIÓN E75 TRANSFERENCIA DE LA CUENTA FISCAL BUN A LA CUT EN MN TRANSFERENCIA DE FONDOS A SOLICITUD DE: GOBIERNO AUTONOMO MUNICIPAL HUARACAJE, CITE: GAMHUA-MAE-NÂ°101/2022 CUENTA CUT 3987 LIBRETA NÂ° 00099021001 TGN-RECURSOS ORDINARIOS</t>
  </si>
  <si>
    <t>NUMERO DE LIBRETA CUT: 00086014407 OPERACIÓN E75 TRANSFERENCIA DE LA CUENTA FISCAL BUN A LA CUT EN MN TRANSFERENCIA DE FONDOS A SOLICITUD DE: GOBIERNO AUTONOMO MUNICIPAL COLLANA, CITE:GAMC/MAE/RJPE/NÂ°125-9/2022 CUENTA CUT 3987 LIBRETA NÂ° 00086014407 MMAYA-BS-PLAN NACIONAL DE CUENCAS PROYECTOS</t>
  </si>
  <si>
    <t>NUMERO DE LIBRETA CUT: 00373024105 OPERACIÓN E75 TRANSFERENCIA DE LA CUENTA FISCAL BUN A LA CUT EN MN TRANSFERENCIA DE FONDOS A SOLICITUD DE: GOBIERNO AUTONOMO MUNICIPAL DESAGUADERO, CITE:GAMD/MAE/RLTM/NÂ°720/2022 CUENTA CUT 3987 LIBRETA NÂ° 00373024105 FDI-TRANSFERENCIAS PROGRAMAS Y/O PROYECTO</t>
  </si>
  <si>
    <t>||TRANSFERENCIA DEL EXTERIOR SEGUN MENSAJE SWIFT N° 16251 Y NOTA CITE: DGAC-10774/2022 DE FECHA 31.03.2022. (HRE-TGL-5031) REMITIDA POR DIRECCIÓN GENERAL DE AERONAUTICA CIVIL. (SECTOR PÚBLICO - SOBREVUELOS) DEBITO DE LA LIBRETA 0117012001 DGAC, REPOSICIÓN DE ÚTILES DE ESCRITORIO</t>
  </si>
  <si>
    <t>||TRANSFERENCIA DE FONDOS S/G MENSAJES SWIFT NROS. 16289 Y 16288 DE LA FECHA. Y NOTA CITE AGBC-AGBC/DAF/CNI-RSYS-0014-CAR/2022 ENVIADA POR LA AGENCIA BOLIVIANA DE CORREOS F.26.04.2022 (HRE-TGL-6525) (SECTOR PÚBLICO - SERVICIOS) DEBITO DE LA LIBRETA 00383012001 AGENCIA BOLIVIANA DE CORREOS, REPOSICIÓN DE ÚTILES DE ESCRITORIO</t>
  </si>
  <si>
    <t>||TRANSFERENCIA DE FONDOS SEGÚN MENSAJES SWIFT N°16297 Y 16296 DE LA FECHA Y NOTA CITE: DGAC-10774/2022 DE LA DIRECCIÓN GENERAL DE AERONÁUTICA CIVIL DE FECHA 31/03/2022 (HRE-TGL-5031). (SECTOR PÚBLICO-SOBREVUELOS). DÉBITO DE LA LIBRETA 0117012001 DGAC, REPOSICIÓN DE ÚTILES DE ESCRITORIO.</t>
  </si>
  <si>
    <t>||TRANSFERENCIA DE FONDOS S/G. MENSAJES SWIFT NROS. 16295 Y 16294 DE LA FECHA, Y NOTA REMITIDA POR NAVEGACIÓN AEREA Y AEROPUERTOS BOLIVIANOS CITE: NAABOL-DNAF/N°0112/2022 DE FECHA 30/03/2022 (HRE-TGL-4950) (SECTOR PÚBLICO - SOBREVUELOS). DÉBITO DE LA LIBRETA 00389012001 NAABOL-ADMINISTRACION, REPOSICIÓN ÚTILES DE ESCRITORIO.</t>
  </si>
  <si>
    <t>00099021001 DEPOSITO DE EFECTIVO, DEPOSITANTE: ABDUL OSCAR ARENAS ROJAS, CONCEPTO: DEVOLUCION POR DOBLE PERCEPCION, CUENTA DE DEPOSITO: CUENTA UNICA DEL TESORO /DJBR.</t>
  </si>
  <si>
    <t>00099021001 DEPOSITO DE EFECTIVO, DEPOSITANTE: DAVID CONTRERAS CHOQUE, CONCEPTO: DEVOLUCION AL BANCO CENTRAL DE BOLIVIA, CUENTA DE DEPOSITO: CUENTA UNICA DEL TESORO</t>
  </si>
  <si>
    <t>00099021001 DEPOSITO DE EFECTIVO, DEPOSITANTE: WILDER ISRAEL FUENTES GUTIERREZ, CONCEPTO: POR INCOMPATIBILIDAD SALARIAL MESES DE ABRIL, MAYO, JUNIO, JULIO Y AGOSTO, CUENTA DE DEPOSITO: CUENTA UNICA DEL TESORO</t>
  </si>
  <si>
    <t>00099021001 DEPOSITO DE EFECTIVO, DEPOSITANTE: JUAN CARLOS CRUZ BELTRAN, CONCEPTO: REVERSION, CUENTA DE DEPOSITO: CUENTA UNICA DEL TESORO/DJBR.</t>
  </si>
  <si>
    <t>00099021001 DEPOSITO DE EFECTIVO, DEPOSITANTE: JUAN CARLOS CRUZ BELTRAN, CONCEPTO: REVERSION, CUENTA DE DEPOSITO: CUENTA UNICA DEL TESORO /DJBR.</t>
  </si>
  <si>
    <t>00035051101 DEPOSITO DE EFECTIVO, DEPOSITANTE: SENASIR, CONCEPTO: DEVOLUCION FONDOS PARA EL FUNCIONAMIENTO PLATAFORMA ADM. REGIONAL POTOSI -CARLA ANDIA Z., CUENTA DE DEPOSITO: CUENTA UNICA DEL TESORO</t>
  </si>
  <si>
    <t>00046171101 DEPOSITO DE EFECTIVO, DEPOSITANTE: EQUIPOS Y HERRAMIENTAS HERRACRUZ SA, CONCEPTO: PAGO DE SANCION REINSCRIPCIÓN EN AGEMED, CUENTA DE DEPOSITO: CUENTA UNICA DEL TESORO</t>
  </si>
  <si>
    <t>00099021001 DEPOSITO DE EFECTIVO, DEPOSITANTE: SENASIR, CONCEPTO: DEVOLUCION DE FONDOS DE PLATAFORMA ADM. REGIONAL POTOSI -CARLA ANDIA Z,, CUENTA DE DEPOSITO: CUENTA UNICA DEL TESORO</t>
  </si>
  <si>
    <t>00016011101 DEPOSITO DE EFECTIVO, DEPOSITANTE: LUIS FERNANDO CARRION JUSTINIANO C.I. 2353128 LP, CONCEPTO: SALDOS NO EJECUTADOS, CUENTA DE DEPOSITO: CUENTA UNICA DEL TESORO</t>
  </si>
  <si>
    <t>00099021001 DEPOSITO DE EFECTIVO, DEPOSITANTE: MCDYD - JULIAN MAMANI CALLE, CONCEPTO: DEV. SALDOS FONDOS EN AVANCE, CUENTA DE DEPOSITO: CUENTA UNICA DEL TESORO</t>
  </si>
  <si>
    <t>00053014101 DEPOSITO DE EFECTIVO, DEPOSITANTE: UVALDO JAVIER ROMERO MAMANI, CONCEPTO: DEVOLUCION DE DINERO NO EJECUTADO, CUENTA DE DEPOSITO: CUENTA UNICA DEL TESORO</t>
  </si>
  <si>
    <t>00212012001 DEPOSITO DE EFECTIVO, DEPOSITANTE: LOURDES EMILIANA LAURA QUISPE, CONCEPTO: REPOSICION DE CREDENCIAL, CUENTA DE DEPOSITO: CUENTA UNICA DEL TESORO</t>
  </si>
  <si>
    <t>00099021001 DEPOSITO DE EFECTIVO, DEPOSITANTE: CARLOS YAMAMOTO HURTADO, CONCEPTO: DEPÓSITO, CUENTA DE DEPOSITO: CUENTA UNICA DEL TESORO /DJBR.</t>
  </si>
  <si>
    <t>00099021001 DEPOSITO DE EFECTIVO, DEPOSITANTE: AMALIA LARICO CHURATA, CONCEPTO: DEVOLUCION DE DEUDA, CUENTA DE DEPOSITO: CUENTA UNICA DEL TESORO</t>
  </si>
  <si>
    <t>00099021001 DEPOSITO DE EFECTIVO, DEPOSITANTE: CAFE-IPDSA, CONCEPTO: DEVOLUCION POR PAGO DE VIATICOS GESTION 2021 C-31 P-2571, CUENTA DE DEPOSITO: CUENTA UNICA DEL TESORO</t>
  </si>
  <si>
    <t>00041044201 DEPOSITO DE EFECTIVO, DEPOSITANTE: FELIX WILSON CORTEZ CHAVEZ, CONCEPTO: DEVOLUCION DE RECURSOS NO EJECUTADOS POR FONDOS EN AVANCE, CUENTA DE DEPOSITO: CUENTA UNICA DEL TESORO</t>
  </si>
  <si>
    <t>00086038008 DEPOSITO DE EFECTIVO, DEPOSITANTE: GIOVANNA ROCABADO C.-SERNAP, CONCEPTO: FONDOS NO UTILIZADOS, CUENTA DE DEPOSITO: CUENTA UNICA DEL TESORO</t>
  </si>
  <si>
    <t>00213012001 DEPOSITO DE EFECTIVO, DEPOSITANTE: HUGO SILVA ALANOCA, CONCEPTO: DEVOLUCION DE GASTOS NO EJECUTADOS, CUENTA DE DEPOSITO: CUENTA UNICA DEL TESORO</t>
  </si>
  <si>
    <t>00046171101 DEPOSITO DE EFECTIVO, DEPOSITANTE: SYROS CORP, CONCEPTO: INGRESOS POR VENTA DE SERVICIOS, CUENTA DE DEPOSITO: CUENTA UNICA DEL TESORO</t>
  </si>
  <si>
    <t>00099021001 DEP.DE CHEQ.AJENOS,RET.DE CAM.,CONCEPTO: REEMBOLSO SUBSIDIO INCAPACIDAD TEMPORAL,DEP.: CONTRALORIA GENERAL DEL ESTADO , PROCEDENCIA: BANCO NACIONAL DE BOLIVIA S.A., CHEQUE: 3734017, FECHA DE EMISION:31/08/2022</t>
  </si>
  <si>
    <t>00099021001 DEP.DE CHEQ.AJENOS,RET.DE CAM.,CONCEPTO: PAGO INCAPACIDADES TEMPORALES (REEMBOLSO) MINISTERIO DE ECONOMIA Y FINANZAS PUBLICAS,DEP.: CAJA NACIONAL DE SALUD , PROCEDENCIA: BANCO UNION S.A., CHEQUE: 29498, FECHA DE EMISION:29/09/2022</t>
  </si>
  <si>
    <t>00015011108 DEP.DE CHEQ.AJENOS,RET.DE CAM.,CONCEPTO: DEPÓSITO A LA CUT,DEP.: MINISTERIO DE GOBIERNO , PROCEDENCIA: BANCO UNION S.A., CHEQUE: 52160, FECHA DE EMISION:26/09/2022</t>
  </si>
  <si>
    <t>00015011108 DEP.DE CHEQ.AJENOS,RET.DE CAM.,CONCEPTO: DEPÓSITO A LA CUT,DEP.: MINISTERIO DE GOBIERNO , PROCEDENCIA: BANCO UNION S.A., CHEQUE: 52159, FECHA DE EMISION:26/09/2022</t>
  </si>
  <si>
    <t>00015011108 DEP.DE CHEQ.AJENOS,RET.DE CAM.,CONCEPTO: DEPÓSITO A LA CUT,DEP.: MINISTERIO DE GOBIERNO , PROCEDENCIA: BANCO UNION S.A., CHEQUE: 52158, FECHA DE EMISION:26/09/2022</t>
  </si>
  <si>
    <t>00041011103 DEP.DE CHEQ.AJENOS,RET.DE CAM.,CONCEPTO: TRANSFERENCIA DE RECURSOS POR LA EMISION DE AUTORIZACIONES PREVIAS DE IMPORTACION MES DE AGOSTO 2022,DEP.: MDPYEP , PROCEDENCIA: BANCO UNION S.A., CHEQUE: 1212, FECHA DE EMISION:27/09/2022</t>
  </si>
  <si>
    <t>00041011104 DEP.DE CHEQ.AJENOS,RET.DE CAM.,CONCEPTO: TRANSFERENCIA DE RECURSOS POR LA EMISION DE CERTIFICACION SELLO HECHO EN BOLIVIA MES DE AGOSTO 2022,DEP.: MDPYEP , PROCEDENCIA: BANCO UNION S.A., CHEQUE: 1213, FECHA DE EMISION:27/09/2022</t>
  </si>
  <si>
    <t>00099021001 DEP.DE CHEQ.AJENOS,RET.DE CAM.,CONCEPTO: REEMBOLSO POR SUBSIDIO DE INCAPACIDAD TEMPORAL JULIO 2022-SEGURO UNIVERSITARIO,DEP.: MDPYEP , PROCEDENCIA: BANCO UNION S.A., CHEQUE: 29915, FECHA DE EMISION:23/09/2022</t>
  </si>
  <si>
    <t>PROVISION DE FONDOS A SOLICITUD DE YACIMIENTOS PETROLIFEROS FISCALES BOLIVIANOS SEGUN SOLICITUD YPFB-0317-2022 REF: PAGO A YPFB TRANSIERRA SA POR BITG Y TEMIN SERV FIRME DE TRANSP DE GN AGOSTO 2022 LIB. 00513012007 YPFB - RECURSOS NACIONALIZACIÓN</t>
  </si>
  <si>
    <t>PROVISION DE FONDOS A SOLICITUD DE YACIMIENTOS PETROLIFEROS FISCALES BOLIVIANOS SEGUN SOLICITUD YPFB-0319-2022 REF: PAGO A YPFB TRANSIERRA SA POR SERVICIO INT ACUERDO TEMPORAL BITG Y TEMIN AGOSTO 2022 LIB. 00513012007 YPFB - RECURSOS NACIONALIZACIÓN</t>
  </si>
  <si>
    <t>||LIBRETA CUT N°00132039202 DESEMBOLSO DEL PRESTAMO DE DINERO DEL FIDEICOMISO FINPRO N°017 CON EL SERVICIO DE DESARROLLO DE LAS EMPRESAS PÚBLICAS PRODUCTIVAS SEDEM PARA ECEBOL - PROYECTOS "IMPLEMENTACIÓN DE UNA PLANTA DE CEMENTO EN EL DEPARTAMENTO DE POTOSÍ", S/G NOTA ADJ</t>
  </si>
  <si>
    <t>||TRANSFERENCIA DE FONDOS S/G.MENSAJE SWIFT NRO.16311 DE LA FECHA, Y NOTAS REMITIDAS POR NAVEGACIÓN AEREA Y AEROPUERTOS BOLIVIANOS CITE:NAABOL-DNAF/N°0117/2022 DE F.04/04/2022 (HRE-TGL-5306) Y CITE:NAABOL-DNAF/N°0112/2022 DE F.30/03/2022 (HRE-TGL-4950). DÉBITO DE LA LIBRETA 00389012001 NAABOL-ADMINISTRACION, REPOSICIÓN ÚTILES DE ESCRITORIO.</t>
  </si>
  <si>
    <t>||TRANSFERENCIA DE FONDOS S/G. MENSAJE SWIFT NRO. 16310 DE LA FECHA, Y NOTA REMITIDA POR LA DIRECCIÓN GENERAL DE AERONAUTICA CIVIL CITE: DGAC-10774/2022 DE FECHA 31/03/2022 (HRE-TGL-5031) (SECTOR PÚBLICO - SOBREVUELOS). DÉBITO DE LA LIBRETA 00117012001 DGAC, REPOSICIÓN ÚTILES DE ESCRITORIO.</t>
  </si>
  <si>
    <t>||TRANSFERENCIA DEL EXTERIOR SEGUN MENSAJES SWIFT NROS. 16349 - 16348 Y NOTA CITE: DGAC-10774/2022 DE FECHA 31.03.2022. (HRE-TGL-5031) REMITIDA POR DIRECCIÓN GENERAL DE AERONAUTICA CIVIL. (SECTOR PÚBLICO - SOBREVUELOS) DEBITO DE LA LIBRETA 0117012001 DGAC, REPOSICIÓN DE ÚTILES DE ESCRITORIO</t>
  </si>
  <si>
    <t>||TRANSFERENCIAS DEL EXTERIOR SEGUN MENSAJES SWIFT NROS. 16350 - 16347 Y NOTA CITE: NAABOL-DNAF/N° 0112/2022 DE FECHA 30.03.2022 (HRE-TGL-4950). REMITIDA POR NAVEGACIÓN AÉREA Y AEROPUERTOS BOLIVIANOS. (SECTOR PÚBLICO - SOBREVUELOS) DEBITO DE LA LIBRETA 00389012001 NAABOL-ADMINISTRACION, REPOSICIÓN ÚTILES DE ESCRITORIO.</t>
  </si>
  <si>
    <t>||TRANSFERENCIA DE FONDOS S/G. MENSAJE SWIFT NRO. 16370 DE LA FECHA, Y NOTA REMITIDA POR NAVEGACIÓN AEREA Y AEROPUERTOS BOLIVIANOS CITE: NAABOL-DNAF/N°0112/2022 DE FECHA 30/03/2022 (HRE-TGL-4950) (SECTOR PÚBLICO - SOBREVUELOS). DÉBITO DE LA LIBRETA 00389012001 NAABOL-ADMINISTRACION, REPOSICIÓN ÚTILES DE ESCRITORIO.</t>
  </si>
  <si>
    <t>TRANSFERENCIA DE FONDOS AL EXTERIOR A SOLICITUD DE MINISTERIO DE SALUD SEGUN SOLICITUD 16673 REF: PAGO AL CONSORCIO PGI-ANTARES-CASA SOLO, FB21230011, POR CONCEPTO DEL PRODUCTO 5.8-VALIDACION DE LOS DOCUMENTOS ELABORADOS CON LAS INSTANCIAS CORRESPONDIENTES, PAGO QUE SE EFECTUA CONFORME AL REGLAMENTO LIB. 00046054208 CPL. IN. SALUD-IMPLEMENTACION PMASSEA BID 3151 Bs.</t>
  </si>
  <si>
    <t>||REVERSION DE FONDOS, DEBIDO A QUE EN LA GLOSA PRINCIPAL SE MENCIONA LA PALABRA PRODUCTOS QUIMICOS REF: OPERACION N°041045-16680 DE EMPRESA PUBLICA DE TRANSPORTE AEREO MILITAR, BENEFICIARIO QUANTUM GLOBAL. LIBRETA N° 00596012001 EP-TAM GESTION ADMINISTRATIVA.</t>
  </si>
  <si>
    <t>'COBRO DE UTILES DE ESCRITORIO POR´||BS50.- Y REGISTRO COBRO REEMBOLSO GASTOS COMUNICACIÓN BS220.- CARTA DE CRÉDITO STANDBY REF: 10000LG000787800 (BCB:SB-R-2021-14) A/F ADM. BOLIVIANA DE CARRETERAS, S/G NOTA ABC/GNA/SAF/ATE/2022-1968, 27/09/2022. LIB: 00291012002 ABC-RECURSOS PROPIOS REF.:REEMB GSTS COM EMIS CBTE. CONT. SBLC 10000LG000787800</t>
  </si>
  <si>
    <t>||REGISTRO COBRO COMISION AVISO CARTA DE CREDITO DE EXPORTACION BS220 Y EMISION COMP.CONTABLE BS50.- A/F CARTONBOL REF.:ILC79461CHL (BCB:E-2022-02),S/G SWIFT ADJ.DE LA FECHA. LIB.00576012002 CARTONBOL - RECAUDADORA REF.:LC EXPORTACION ILC79461CHL</t>
  </si>
  <si>
    <t>||AMPLIACION DE VALIDEZ 0,15% S/USD210.712,15.-POR 32 DIAS,COMISION ENMIENDA LC BS220.-REEMBS.GSTS.COMUNICACION BS220.-Y EMISION COMP.CONTABLE BS50.-,S/G NOTA SEDEM/GG/EB/ORU N°0508/2022,27/09/22 REF.:I-2022-07 P/C ECEBOL A/F INGENIERÍA LOGÍSTICA PERÚ E.I.R.L. LIB.00132032001 ECEBOL - GESTION OPERATIVA REF.:COMISIONES ENMIENDA LC I-2022-07</t>
  </si>
  <si>
    <t>COBRO COSTOS DE PAPELERIA SEGUN TRANSFERENCIA DEL EXTERIOR POR ORDEN DE AGRO SHANGHAI EIRL, FECHA VALOR 29/09/2022 REF:ODV-VEX-099-22 COMPRA DE FERTILIZANTES LIB. 00597012001 RECURSOS PROPIOS VENTAS YLB</t>
  </si>
  <si>
    <t>||TRANSFERENCIA DE FONDOS S/G. MENSAJES SWIFT NROS. 16381 Y 16380 DE LA FECHA, Y NOTA REMITIDA POR NAVEGACIÓN AEREA Y AEROPUERTOS BOLIVIANOS CITE: NAABOL-DNAF/N°0112/2022 DE FECHA 30/03/2022 (HRE-TGL-4950) (SECTOR PÚBLICO - SOBREVUELOS). DÉBITO DE LA LIBRETA 00389012001 NAABOL-ADMINISTRACION, REPOSICIÓN ÚTILES DE ESCRITORIO.</t>
  </si>
  <si>
    <t>00046171101 DEPOSITO DE EFECTIVO, DEPOSITANTE: EMPRESA : AHMVIDA, CONCEPTO: SANCION INCUMPLIMIENTO A LA NORMA, SEGUN RES ADM S/38 DE FECHA 06 DE JUNIO DE 2022, CUENTA DE DEPOSITO: CUENTA UNICA DEL TESORO</t>
  </si>
  <si>
    <t>00234012001 DEPOSITO DE EFECTIVO, DEPOSITANTE: ADALIT TICONA YUJRA, CONCEPTO: DEVOLUCION AL C-31 NRO 581 PARTIDA NRO 259, CUENTA DE DEPOSITO: CUENTA UNICA DEL TESORO</t>
  </si>
  <si>
    <t>00099021001 DEPOSITO DE EFECTIVO, DEPOSITANTE: FRUTA BOLIVIANA, CONCEPTO: SOLICITUD DE DEVOLUCION POR PAGO EN DEMASIA DE VIATICOS GESTION 2021 PREV 2458 -2554, CUENTA DE DEPOSITO: CUENTA UNICA DEL TESORO</t>
  </si>
  <si>
    <t>00099021001 DEPOSITO DE EFECTIVO, DEPOSITANTE: GANADERIA, CONCEPTO: DEVOLUCION POR PAGO DE VIATICOS EN DEMASIA GESTION 2021 P-2489, CUENTA DE DEPOSITO: CUENTA UNICA DEL TESORO</t>
  </si>
  <si>
    <t>00099021001 DEPOSITO DE EFECTIVO, DEPOSITANTE: ANA MARIA YOUNG VISCARRA, CONCEPTO: DOBLE PERCEPCION, CUENTA DE DEPOSITO: CUENTA UNICA DEL TESORO</t>
  </si>
  <si>
    <t>00099021001 DEPOSITO DE EFECTIVO, DEPOSITANTE: GANADERIA, CONCEPTO: DEVOLUCION POR PAGO EN DEMASIA DE VIATICOS GESTION 2021 P-2606, CUENTA DE DEPOSITO: CUENTA UNICA DEL TESORO</t>
  </si>
  <si>
    <t>00099021001 DEPOSITO DE EFECTIVO, DEPOSITANTE: JAIME VILLA ALEJO, CONCEPTO: DEVOLUCION AL MINISTERIO DE EDUCACION, CUENTA DE DEPOSITO: CUENTA UNICA DEL TESORO</t>
  </si>
  <si>
    <t>00221012001 DEPOSITO DE EFECTIVO, DEPOSITANTE: NANCY MAMANI MAMANI, CONCEPTO: PAGO DE FACTURA, CUENTA DE DEPOSITO: CUENTA UNICA DEL TESORO</t>
  </si>
  <si>
    <t>00046134201 DEPOSITO DE EFECTIVO, DEPOSITANTE: JESUS EDGAR MACHICADO SALAS CI 4923054LP, CONCEPTO: DEVOLUCION DEL FONDO PNFRFSS-MSYD, CUENTA DE DEPOSITO: CUENTA UNICA DEL TESORO</t>
  </si>
  <si>
    <t>00132042003 DEPOSITO DE EFECTIVO, DEPOSITANTE: EEPAF, CONCEPTO: DEVOLUCION DE FONDOS EN AVANCE -EEPAF SONIA MAMANI ARUQUIPA, CUENTA DE DEPOSITO: CUENTA UNICA DEL TESORO</t>
  </si>
  <si>
    <t>00132042003 DEPOSITO DE EFECTIVO, DEPOSITANTE: EEPAF, CONCEPTO: DEVOLUCION FONDOS EN AVANCE -EEPAF DAVID QUISPE TITO, CUENTA DE DEPOSITO: CUENTA UNICA DEL TESORO</t>
  </si>
  <si>
    <t>00070057001 DEPOSITO DE EFECTIVO, DEPOSITANTE: JHONNY PERCY CADIMA CABALLERO, CONCEPTO: DEVOLUCION DE 1 (UN)DIA DE HABER, CUENTA DE DEPOSITO: CUENTA UNICA DEL TESORO</t>
  </si>
  <si>
    <t>00046104203 DEPOSITO DE EFECTIVO, DEPOSITANTE: JUAN MARCELO CALLE SALCEDO, CONCEPTO: REVERSION, CUENTA DE DEPOSITO: CUENTA UNICA DEL TESORO</t>
  </si>
  <si>
    <t>00234012001 DEPOSITO DE EFECTIVO, DEPOSITANTE: LLAVE MARTINEZ EDUARDO, CONCEPTO: DEVOLUCION A C-31 N°581, PARTIDA 34110, CUENTA DE DEPOSITO: CUENTA UNICA DEL TESORO</t>
  </si>
  <si>
    <t>00234014202 DEPOSITO DE EFECTIVO, DEPOSITANTE: LLAVE MARTINEZ EDUARDO, CONCEPTO: DEVOLUCION AL C-31 N°582 PARTIDA 851, CUENTA DE DEPOSITO: CUENTA UNICA DEL TESORO</t>
  </si>
  <si>
    <t>00099021001 DEPOSITO DE EFECTIVO, DEPOSITANTE: WALTER ROLANDO MOJICA SANDI, CONCEPTO: DOBLE PERCEPCION, CUENTA DE DEPOSITO: CUENTA UNICA DEL TESORO/DJBR.</t>
  </si>
  <si>
    <t>00053014101 DEPOSITO DE EFECTIVO, DEPOSITANTE: MCDD - JULIO CONDORI, CONCEPTO: DEVOLUCION DE RETENCIONES, CUENTA DE DEPOSITO: CUENTA UNICA DEL TESORO</t>
  </si>
  <si>
    <t>00595012001 DEPOSITO DE EFECTIVO, DEPOSITANTE: MARIA RENEE GALLO MONTOYA, CONCEPTO: RESTITUCION DE PAGOS INDEBIDOS Y EN EXCESO DE BONO DE ANTIGUEDAD Y COLATERALES, CUENTA DE DEPOSITO: CUENTA UNICA DEL TESORO</t>
  </si>
  <si>
    <t>00041048006 DEPOSITO DE EFECTIVO, DEPOSITANTE: PRO BOLIVIA, CONCEPTO: DEVOLUCION DE RECURSOS A YACIMIENTOS PETROLIFEROS FISCALES POR DEPÓSITO ERRONEO, CUENTA DE DEPOSITO: CUENTA UNICA DEL TESORO</t>
  </si>
  <si>
    <t>00099021001 DEPOSITO DE EFECTIVO, DEPOSITANTE: ARMANDO CHOQUE CHOQUE, CONCEPTO: RESTITUCION DE FONDOS EN AVANCE, CUENTA DE DEPOSITO: CUENTA UNICA DEL TESORO /DJBR.</t>
  </si>
  <si>
    <t>00016011101 DEPOSITO DE EFECTIVO, DEPOSITANTE: MIN DE EDUCACION- WILFREDO CHOQUE CANQUI, CONCEPTO: DEVOLUCION CARGO A CUENTA DE COMBUSTIBLE, CUENTA DE DEPOSITO: CUENTA UNICA DEL TESORO</t>
  </si>
  <si>
    <t>00099021001 DEPOSITO DE EFECTIVO, DEPOSITANTE: MINISTERIO DE RELACIONES EXTERIORES, CONCEPTO: DEVOLUCION DE BOLETOS NO UTILIZADOS DE ENERO-GESTION 2022, CUENTA DE DEPOSITO: CUENTA UNICA DEL TESORO</t>
  </si>
  <si>
    <t>00291012002 DEPOSITO DE EFECTIVO, DEPOSITANTE: RENE QUISPE CASAS, CONCEPTO: POR EXTRAVIO DE CREDENCIAL, CUENTA DE DEPOSITO: CUENTA UNICA DEL TESORO</t>
  </si>
  <si>
    <t>00599042001 DEPOSITO DE EFECTIVO, DEPOSITANTE: EMPRESA BOLIVIANA DE ALIMENTOS Y DERIVADOS EBA, CONCEPTO: DEVOLUCION DE RECURSOS NO UTILIZADOS EN LA EXPOCRUZ 2022 MAX FLORES CALLE, CUENTA DE DEPOSITO: CUENTA UNICA DEL TESORO</t>
  </si>
  <si>
    <t>00099021001 DEPOSITO DE EFECTIVO, DEPOSITANTE: JUANA NATALIA MARCA BARRIENTOS, CONCEPTO: PARA DEVOLUCION DE DEUDA SENASIR, CUENTA DE DEPOSITO: CUENTA UNICA DEL TESORO</t>
  </si>
  <si>
    <t>00099021001 DEPOSITO DE EFECTIVO, DEPOSITANTE: CAMARA DE DIPUTADOS, CONCEPTO: DEVOLUCION DE DINERO POR FORO DE INTERES CIUDADANO, CUENTA DE DEPOSITO: CUENTA UNICA DEL TESORO</t>
  </si>
  <si>
    <t>00099021001 DEPOSITO DE EFECTIVO, DEPOSITANTE: LUIS ALBERTO GEMIO GEMIO CI 10920478 LP, CONCEPTO: DEVOLUCION DE FONDOS NO UTILIZADOS N° PREVENTIVO 654, CUENTA DE DEPOSITO: CUENTA UNICA DEL TESORO /DJBR.</t>
  </si>
  <si>
    <t>00086047006 DEPOSITO DE EFECTIVO, DEPOSITANTE: NOHEMI ASUNCION BERNAL, CONCEPTO: DEVOLUCION EN FONDOS EN AVANCE, CUENTA DE DEPOSITO: CUENTA UNICA DEL TESORO</t>
  </si>
  <si>
    <t>00016011101 DEPOSITO DE EFECTIVO, DEPOSITANTE: ROMAN BISMARCK URIA TRINO, CONCEPTO: DEVOLUCION FONDOS EN AVANCE PAGO REFRIGERIO, CUENTA DE DEPOSITO: CUENTA UNICA DEL TESORO</t>
  </si>
  <si>
    <t>00099021001 DEPOSITO DE EFECTIVO, DEPOSITANTE: ROXANA BEATRIZ NINA HUANCA, CONCEPTO: DEVOLUCION POR SALDO NO UTILIZABLE DEL PREVENTIVO C-31 (3900) A FAVOR DE EL INIAF, CUENTA DE DEPOSITO: CUENTA UNICA DEL TESORO</t>
  </si>
  <si>
    <t>00099021001 DEPOSITO DE EFECTIVO, DEPOSITANTE: JUAN SEBASTIAN CALAPEÑA PECHO, CONCEPTO: DEVOLUCION DE RECURSOS POR SERVICIOS BASICOS, CUENTA DE DEPOSITO: CUENTA UNICA DEL TESORO</t>
  </si>
  <si>
    <t>00086011102 DEPOSITO DE EFECTIVO, DEPOSITANTE: TRANSPORTES LOGISTANK SRL, CONCEPTO: CONTRAVENCIONES A LA LEY DE MEDIO AMBIENTE, CUENTA DE DEPOSITO: CUENTA UNICA DEL TESORO</t>
  </si>
  <si>
    <t>00119012001 DEP.DE CHEQ.AJENOS,RET.DE CAM.,CONCEPTO: DEVOLUCION DEL 13% CORRESPONDIENTE A FACTURA DUPLICADA,DEP.: ADSIB-ADALID ZURITA ZELADA , PROCEDENCIA: BANCO UNION S.A., CHEQUE: 121, FECHA DE EMISION:29/09/2022</t>
  </si>
  <si>
    <t>00660012002 DEP.DE CHEQ.AJENOS,RET.DE CAM.,CONCEPTO: REV. ANT. POR ROTACIONES REPORTADAS NO REALIZADAS DE A. SANDOVAL Y M. CALDERON , AGO/2022 CM SCZ,DEP.: ORGANO JUDICIAL - DAF NACIONAL</t>
  </si>
  <si>
    <t>00514012004 DEP.DE CHEQ.AJENOS,RET.DE CAM.,CONCEPTO: TRANSFERENCIA ENTRE CUENTAS PARA CUMPLIR CON OBLIGACIONES FINANCIERAS DE LA EMPRESA,DEP.: ENDE , PROCEDENCIA: BANCO UNION S.A., CHEQUE: 23952, FECHA DE EMISION:28/09/2022</t>
  </si>
  <si>
    <t>00587012020 DEP.DE CHEQ.AJENOS,RET.DE CAM.,CONCEPTO: DEPÓSITO ANTICIPO 20% NAABOL - RURRENABAQUE,DEP.: E.B.C. , PROCEDENCIA: BANCO UNION S.A., CHEQUE: 1703, FECHA DE EMISION:30/09/2022</t>
  </si>
  <si>
    <t>00587012012 DEP.DE CHEQ.AJENOS,RET.DE CAM.,CONCEPTO: DEPÓSITO SALDO PLANILLA 26 JUNIO/22,DEP.: E.B.C. , PROCEDENCIA: BANCO UNION S.A., CHEQUE: 1704, FECHA DE EMISION:30/09/2022</t>
  </si>
  <si>
    <t>00587012001 DEP.DE CHEQ.AJENOS,RET.DE CAM.,CONCEPTO: DEPÓSITO, PAGO POR DEVOLUCION DE RETENCIONES 7%,DEP.: E.B.C. , PROCEDENCIA: BANCO UNION S.A., CHEQUE: 1705, FECHA DE EMISION:30/09/2022</t>
  </si>
  <si>
    <t>00514012002 DEP.DE CHEQ.AJENOS,RET.DE CAM.,CONCEPTO: TRANSFERENCIA ENTRE CTAS PARA CUMPLIR CON OBLIGACIONES DE LA EMPRESA,DEP.: ENDE , PROCEDENCIA: BANCO UNION S.A., CHEQUE: 10670, FECHA DE EMISION:19/09/2022</t>
  </si>
  <si>
    <t>00099021001 DEP.DE CHEQ.AJENOS,RET.DE CAM.,CONCEPTO: SUBSIDIO POR INCAPACIDAD TEMPORAL JULIO -2022,DEP.: CAJA DE SALUD DE LA BANACA PRIVADA , PROCEDENCIA: BANCO NACIONAL DE BOLIVIA S.A., CHEQUE: 9978164, FECHA DE EMISION:22/09/2022</t>
  </si>
  <si>
    <t>00099021001 DEP.DE CHEQ.AJENOS,RET.DE CAM.,CONCEPTO: PLANILLAS DE PARTES DE BAJAS MEDICAS, MES DE JULIO 2022,DEP.: CAJA DE SALUD DE LA BANCA PRIVADA , PROCEDENCIA: BANCO NACIONAL DE BOLIVIA S.A., CHEQUE: 9978056, FECHA DE EMISION:22/09/2022</t>
  </si>
  <si>
    <t>00099021001 DEP.DE CHEQ.AJENOS,RET.DE CAM.,CONCEPTO: REEMBOLSO DE SUBSIDIO POR INCAPACIDAD TEMPORAL JULIO - 2022,DEP.: CAJA DE SALUD DE LA BANCA PRIVADA , PROCEDENCIA: BANCO NACIONAL DE BOLIVIA S.A., CHEQUE: 9977999, FECHA DE EMISION:22/09/2022</t>
  </si>
  <si>
    <t>00595012002 DEP.DE CHEQ.AJENOS,RET.DE CAM.,CONCEPTO: DEVOLUCION DE FONDOS POR SUBSIDIOS DE INCAPACIDAD TEMPORAL 07/2022,DEP.: CAJA DE SALUD DE LA BANCA PRIVADA , PROCEDENCIA: BANCO NACIONAL DE BOLIVIA S.A., CHEQUE: 9977816, FECHA DE EMISION:22/09/2022</t>
  </si>
  <si>
    <t>00099021001 DEP.DE CHEQ.AJENOS,RET.DE CAM.,CONCEPTO: REEMBOLSO SUBSIDIO INCAPACIDAD JULIO-2022,DEP.: CAJA DE SALUD DE LA BANCA PRIVADA , PROCEDENCIA: BANCO NACIONAL DE BOLIVIA S.A., CHEQUE: 9977786, FECHA DE EMISION:22/09/2022</t>
  </si>
  <si>
    <t>00382014302 DEP.DE CHEQ.AJENOS,RET.DE CAM.,CONCEPTO: DEVOLUCION DE RECURSOS PERSONAL MEDICO SEGUN INFORME AISEM/DAF/INF/1497/22,DEP.: AISEM , PROCEDENCIA: BANCO UNION S.A., CHEQUE: 321, FECHA DE EMISION:30/09/2022</t>
  </si>
  <si>
    <t>00099021001 DEP.DE CHEQ.AJENOS,RET.DE CAM.,CONCEPTO: INCAPACIDAD TEMPORAL-PERIODO JULIO 2022 - LA PAZ,DEP.: CAJA DE SALUD DE LA BANCA PRIVADA , PROCEDENCIA: BANCO NACIONAL DE BOLIVIA S.A., CHEQUE: 9977631, FECHA DE EMISION:22/09/2022</t>
  </si>
  <si>
    <t>00599012001 DEP.DE CHEQ.AJENOS,RET.DE CAM.,CONCEPTO: PARA ARREGLO Y PUESTA EN FUNCIONAMIENTO DE RREFRIGERADOR,DEP.: EMPRESA BOLIVIANA DE ALIMENTOS Y DERIVADOS -EBA , PROCEDENCIA: BANCO UNION S.A., CHEQUE: 938, FECHA DE EMISION:30/09/2022</t>
  </si>
  <si>
    <t>00599012001 DEP.DE CHEQ.AJENOS,RET.DE CAM.,CONCEPTO: PAGO DE EXAMEN POST OCUPACIONAL Y FORMULARIO DE BAJA,DEP.: EMPRESA BOLIVIANA DE ALIMENTOS Y DERIVADOS -EBA , PROCEDENCIA: BANCO UNION S.A., CHEQUE: 936, FECHA DE EMISION:30/09/2022</t>
  </si>
  <si>
    <t>00099021001 DEP.DE CHEQ.AJENOS,RET.DE CAM.,CONCEPTO: REEMBOLSO SUBSIDIOS POR INCAPACIDAD TEMPORAL JULIO 2022,DEP.: CAJA DE SALUD DE LA BANCA PRIVADA , PROCEDENCIA: BANCO NACIONAL DE BOLIVIA S.A., CHEQUE: 9977478, FECHA DE EMISION:22/09/2022</t>
  </si>
  <si>
    <t>00099021001 DEP.DE CHEQ.AJENOS,RET.DE CAM.,CONCEPTO: DEVOLUCION DEL MINISTERIO DE JUSTICIA Y TRANSPARENCIA POR SERVICIOS BASICOS AGOSTO 2022,POR COMODATO,DEP.: PROCURADURIA GENERAL DEL ESTADO</t>
  </si>
  <si>
    <t>00599012001 DEP.DE CHEQ.AJENOS,RET.DE CAM.,CONCEPTO: PARA ARREGLO Y PUESTO EN FUNCIONAMIENTO DE REFRIGERADOR,DEP.: EMPRESA BOLIVIANA DE ALIMENTOS Y DERIVADOS -EBA , PROCEDENCIA: BANCO UNION S.A., CHEQUE: 937, FECHA DE EMISION:30/09/2022</t>
  </si>
  <si>
    <t>00099021001 DEP.DE CHEQ.AJENOS,RET.DE CAM.,CONCEPTO: SOLICITUD DE REEMBOLSO POR INCAPACIDAD TEMPORAL,DEP.: CAJA DE SALUD DE LA BANCA PRIVADA , PROCEDENCIA: BANCO NACIONAL DE BOLIVIA S.A., CHEQUE: 9977326, FECHA DE EMISION:22/09/2022</t>
  </si>
  <si>
    <t>00599072001 DEP.DE CHEQ.AJENOS,RET.DE CAM.,CONCEPTO: DEPÓSITO SALDOS NO EJECUTADOS REYNALDO ARISACA,DEP.: EMPRESA BOLIVIANA DE ALIMENTOS Y DERIVADOS -EBA , PROCEDENCIA: BANCO UNION S.A., CHEQUE: 1127, FECHA DE EMISION:30/09/2022</t>
  </si>
  <si>
    <t>00599032003 DEP.DE CHEQ.AJENOS,RET.DE CAM.,CONCEPTO: DEPÓSITO SALDO NO EJECUTADO JAIME OSVALDO ARI,DEP.: EMPRESA BOLIVIANA DE ALIMENTOS Y DERIVADOS -EBA , PROCEDENCIA: BANCO UNION S.A., CHEQUE: 1126, FECHA DE EMISION:30/09/2022</t>
  </si>
  <si>
    <t>00599042001 DEP.DE CHEQ.AJENOS,RET.DE CAM.,CONCEPTO: OMISION DE FACTURA NO DECLARADA MARIETA BURGOA,DEP.: EMPRESA BOLIVIANA DE ALIMENTOS Y DERIVADOS -EBA , PROCEDENCIA: BANCO UNION S.A., CHEQUE: 1129, FECHA DE EMISION:30/09/2022</t>
  </si>
  <si>
    <t>00099021001 DEP.DE CHEQ.AJENOS,RET.DE CAM.,CONCEPTO: SOLICITUD DE REEMBOLSO,DEP.: CAJA DE SALUD DE LA BANCA PRIVADA , PROCEDENCIA: BANCO NACIONAL DE BOLIVIA S.A., CHEQUE: 9977212, FECHA DE EMISION:22/09/2022</t>
  </si>
  <si>
    <t>00599032003 DEP.DE CHEQ.AJENOS,RET.DE CAM.,CONCEPTO: DEPÓSITO SALDO NO EJECUTADO ARIEL ALBA,DEP.: EMPRESA BOLIVIANA DE ALIMENTOS Y DERIVADOS -EBA , PROCEDENCIA: BANCO UNION S.A., CHEQUE: 1125, FECHA DE EMISION:30/09/2022</t>
  </si>
  <si>
    <t>00599072001 DEP.DE CHEQ.AJENOS,RET.DE CAM.,CONCEPTO: DEPÓSITO SALDOS NO EJECUTADOS REYNALDO ARISACA,DEP.: EMPRESA BOLIVIANA DE ALIMENTOS Y DERIVADOS -EBA , PROCEDENCIA: BANCO UNION S.A., CHEQUE: 1128, FECHA DE EMISION:30/09/2022</t>
  </si>
  <si>
    <t>00599012001 DEP.DE CHEQ.AJENOS,RET.DE CAM.,CONCEPTO: DEVOLUCION DE RECURSOS POR MANTENIMIENTO Y ARREGLO DE CAMIONETA POR GABRIELA SEJAS MARIN,DEP.: EMPRESA BOLIVIANA DE ALIMENTOS Y DERIVADOS -EBA</t>
  </si>
  <si>
    <t>00595012002 DEP.DE CHEQ.AJENOS,RET.DE CAM.,CONCEPTO: DEVOLUCION DE FONDOS POR SUBSIDIO INCAPACIDAD TEMPORAL 07/2022,DEP.: CAJA DE SALUD DE LA BANCA PRIVADA , PROCEDENCIA: BANCO NACIONAL DE BOLIVIA S.A., CHEQUE: 1000975, FECHA DE EMISION:20/09/2022</t>
  </si>
  <si>
    <t>00599052001 DEP.DE CHEQ.AJENOS,RET.DE CAM.,CONCEPTO: OMISION DE FACTURA NO DECLARADA LIBRO DE COMPRAS MARCO ANTONIO CASTILLO VERA,DEP.: EMPRESA BOLIVIANA DE ALIMENTOS Y DERIVADOS -EBA</t>
  </si>
  <si>
    <t>00099021001 DEP.DE CHEQ.AJENOS,RET.DE CAM.,CONCEPTO: REEMBOLSO DE SUBSIDIO POR INCAPACIDAD TEMPORAL JULIO 2022,DEP.: CAJA DE SALUD DE LA BANCA PRIVADA , PROCEDENCIA: BANCO NACIONAL DE BOLIVIA S.A., CHEQUE: 9977502, FECHA DE EMISION:22/09/2022</t>
  </si>
  <si>
    <t>00599032003 DEP.DE CHEQ.AJENOS,RET.DE CAM.,CONCEPTO: DEPÓSITO SALDO NO EJECUTADO ARIEL ALBA,DEP.: EMPRESA BOLIVIANA DE ALIMENTOS Y DERIVADOS -EBA , PROCEDENCIA: BANCO UNION S.A., CHEQUE: 1123, FECHA DE EMISION:30/09/2022</t>
  </si>
  <si>
    <t>00599032003 DEP.DE CHEQ.AJENOS,RET.DE CAM.,CONCEPTO: DEPÓSITO CUENTAS POR COBRAR JOSE LUIS VARGAS,DEP.: EMPRESA BOLIVIANA DE ALIMENTOS Y DERIVADOS -EBA , PROCEDENCIA: BANCO UNION S.A., CHEQUE: 1124, FECHA DE EMISION:30/09/2022</t>
  </si>
  <si>
    <t>00016018001 DEP.DE CHEQ.AJENOS,RET.DE CAM.,CONCEPTO: UNICEF FACE,DEP.: MINISTERIO DE EDUCACION , PROCEDENCIA: BANCO UNION S.A., CHEQUE: 307, FECHA DE EMISION:21/09/2022</t>
  </si>
  <si>
    <t>00016018001 DEP.DE CHEQ.AJENOS,RET.DE CAM.,CONCEPTO: UNICEF FACE,DEP.: MINISTERIO DE EDUCACION , PROCEDENCIA: BANCO UNION S.A., CHEQUE: 310, FECHA DE EMISION:29/09/2022</t>
  </si>
  <si>
    <t>00599012001 DEP.DE CHEQ.AJENOS,RET.DE CAM.,CONCEPTO: PAGO DE CONSUMO DE AGUA POTABLE PRORRATEO CORRESPONDIENTE DE EDIFICIO HERMANOS MALDONADO,DEP.: EMPRESA BOLIVIANA DE ALIMENTOS Y DERIVADOS -EBA</t>
  </si>
  <si>
    <t>00016018001 DEP.DE CHEQ.AJENOS,RET.DE CAM.,CONCEPTO: UNICEF FACE,DEP.: MINISTERIO DE EDUCACION , PROCEDENCIA: BANCO UNION S.A., CHEQUE: 308, FECHA DE EMISION:21/09/2022</t>
  </si>
  <si>
    <t>COBRO COSTOS DE PAPELERIA POR REGULARIZACION DE TRANSFERENCIA DEL EXTERIOR POR ORDEN DE GAS CORONA S A E C A (ASUNCION PARAGUAY) REF.: S0622713C45701 - 0540844 FECHA VALOR 28/09/2022 LIB. 00513062001 YPFB-OPERACIONES PLANTA DE SEPARACION DE LIQUIDOS RIO GRANDE</t>
  </si>
  <si>
    <t>De: 00514012003 PAGO SERVICIO DE LA DEUDA SANO DLBCI Nº 106/2016 PROYECTO PLANTA SOLAR FOTOVOLTAICA ORURO (50MW) Y 50 MW ADICIONALES DC-CONTA Nº 090264</t>
  </si>
  <si>
    <t>PAGO A AFD PRÉSTAMO CBO-1011-02-C VCTO. 30-09-2022 POR CUENTA DE TGN , NTI. 016634 VALOR 30-09-2022 INTERESES EUR 164.088,89 COMISIONES EUR 75.396,59 CTA. 3987 CUENTA UNICA DEL TESORO LIB. 00099021001 REF.: COMISIONES BANCARIAS</t>
  </si>
  <si>
    <t>PAGO A NATIXIS FRANCIA PRÉSTAMO 931-OA1 VCTO. 30-09-2022 POR CUENTA DE GMSCZ , VALOR 30-09-2022 CAPITAL EUR 8.968,00 INTERESES EUR 1.359,97 LIB. 00099031002 RECUP.DIFERENCIALES CAPITAL E INTERES-CRED.EXT.</t>
  </si>
  <si>
    <t>NUMERO DE LIBRETA CUT: 00099021001 OPERACIÓN E18 TRANSFERENCIA DEL SISTEMA FINANCIERO POR CUENTA DE TERCEROS A LA CUT devolucion de aportes desacreditacion TGN-MEFP_VTCP_DGPOT_UAIS_No_1649.2022</t>
  </si>
  <si>
    <t>COBRO COSTOS DE PAPELERIA SEGUN TRANSFERENCIA DEL EXTERIOR POR ORDEN DE PUMA ENERGY PARAGUAY S.A., FECHA VALOR 29/9/2022 LIB. 00513062001 YPFB-OPERACIONES PLANTA DE SEPARACION DE LIQUIDOS RIO GRANDE</t>
  </si>
  <si>
    <t>COBRO COSTOS DE PAPELERIA SEGUN TRANSFERENCIA DEL EXTERIOR POR ORDEN DE PETROLEOS DEL NORTE S.A.C.I., FECHA VALOR 29/09/2022 REF:FACTURA 1349/2022 LIB. 00513062001 YPFB-OPERACIONES PLANTA DE SEPARACION DE LIQUIDOS RIO GRANDE</t>
  </si>
  <si>
    <t>TRANSFERENCIA DE FONDOS AL EXTERIOR A SOLICITUD DE YACIMIENTOS PETROLIFEROS FISCALES BOLIVIANOS SEGUN SOLICITUD YPFB-0323-2022 REF: PAGO NOVUM ENERGY TRADING CORP 2DO POST PAGO POR SUM HIDR LIQ MEDIANTE BUQUES OCCIDENTE 2022 SEGUN OP UPCA 1135 LIB. 00513012004 LBP-YPFB-UNICOMERCIAL (4030005415/1-2188907)</t>
  </si>
  <si>
    <t>TRANSFERENCIA DE FONDOS AL EXTERIOR A SOLICITUD DE AGENCIA BOLIVIANA DE ENERGIA SEGUN SOLICITUD 16701 REF: INVAP SE PAGO CERTIFICADO DE AVANCE N 77 ORIGEN EXTRANJERO CORRESPONDIENTE A LOS COMPONENTES DE DISENO DEFINITIVO E IGENIERIA DIRECCION DE PROYECTOS GESTION Y SERVICIOS DE ORIGEN EXTRANJERO RED LIB. 00099021001 TGN-RECURSOS ORDINARIOS (3987)</t>
  </si>
  <si>
    <t>TRANSFERENCIA DE FONDOS AL EXTERIOR A SOLICITUD DE MINISTERIO DE RELACIONES EXTERIORES SEGUN SOLICITUD 16700 REF: ENVIO DE REMESAS ADICIONALES A DIFERENTES MISIONES DIPLOMATICAS PARA ATENDER GASTOS DE REPATRIACION Y VISITAS CONSULARES RESPALDADO POR LOS INFORMES TECNICOS RESPECTIVOS SEGUN CUADRO DET LIB. 00010011102 MIN.RELACIONES EXTERIORES - GESTORIA CONSULAR LEY Nº 3108</t>
  </si>
  <si>
    <t>VENTA DE DIVISAS CON TRANSFERENCIA DE FONDOS A SOLICITUD DE EMPRESA PUBLICA DE TRANSPORTE AEREO MILITAR SEGUN SOLICITUD 16681 REF: TRANSFERENCIA A LA EMPRESA ANSETT AVIATION ITALY POR EL CURSO DE RECALIFICACION EN SIMULADOR DE VUELO PARA 4 TRIPULANTES DE LA AERONAVE AVRO RJ70 MATRICULA CP 3106 DE LA LIB. 00596012001 EP-TAM GESTION ADMINISTRATIVA POR DIFERENCIAL CAMBIARIO</t>
  </si>
  <si>
    <t>COBRO COSTOS DE PAPELERIA SEGUN TRANSFERENCIA DEL EXTERIOR POR ORDEN DE TRADENER LIMITADA, FECHA VALOR 30/9/2022, INV PPC-TD-02-22 LIB. 00513012007 YPFB - RECURSOS NACIONALIZACIÓN</t>
  </si>
  <si>
    <t>||TRANSFERENCIA DE FONDOS S/G. MENSAJE SWIFT NRO. 16439 DE LA FECHA, Y NOTA REMITIDA POR LA DIRECCIÓN GENERAL DE AERONAUTICA CIVIL CITE: DGAC-10774/2022 DE FECHA 31/03/2022 (HRE-TGL-5031) (SECTOR PÚBLICO - SOBREVUELOS). DÉBITO DE LA LIBRETA 00117012001 DGAC, REPOSICIÓN ÚTILES DE ESCRITORIO.</t>
  </si>
  <si>
    <t>||TRANSFERENCIA DE FONDOS S/G. MENSAJE SWIFT NRO. 16433 DE LA FECHA, Y NOTA REMITIDA POR NAVEGACIÓN AEREA Y AEROPUERTOS BOLIVIANOS CITE: NAABOL-DNAF/N°0112/2022 DE FECHA 30/03/2022 (HRE-TGL-4950) (SECTOR PÚBLICO - SOBREVUELOS). DÉBITO DE LA LIBRETA 00389012001 NAABOL-ADMINISTRACION, REPOSICIÓN ÚTILES DE ESCRITORIO.</t>
  </si>
  <si>
    <t>||TRANSFERENCIA DE FONDOS SEGÚN MENSAJES SWIFT N°16386 Y 16385 DE LA FECHA Y NOTA CITE: NAABOL-DNAF/N° 0112/2022 DE NAVEGACIÓN AEREA Y AEROPUERTOS BOLIVIANOS DE FECHA 30/03/2022 (HRE-TGL-4950). (SECTOR PÚBLICO-SOBREVUELOS). DÉBITO DE LA LIBRETA 00389012001 NAABOL - ADMINISTRACIÓN, REPOSICIÓN DE ÚTILES DE ESCRITORIO.</t>
  </si>
  <si>
    <t>REGULARIZACION DE TRANSFERENCIA DEL EXTERIOR SEGUN SWIFT NO 16351 DE FECHA 30/09/2022 ORDENANTE: CONSULADO DE BOLIVIA EN MADRID, FECHA VALOR 29/9/2022, RECAUDACIONES GESTORIA CONSULAR LIB. 00010011102 MIN.RELACIONES EXTERIORES - GESTORIA CONSULAR LEY Nº 3108</t>
  </si>
  <si>
    <t>COBRO COSTOS DE PAPELERIA SEGUN TRANSFERENCIA DEL EXTERIOR POR ORDEN DE ECONOMET SPA, FECHA VALOR 30/9/2022, ORDEN DE VENTA ODV-VEX-0002-22 150 TM LIB. 00597012001 RECURSOS PROPIOS VENTAS YLB</t>
  </si>
  <si>
    <t>VENTA DE DIVISAS S/G NOTAS SEDEM/GG/EB N°0750/2022,26/08/22;SEDEM/GG/EB N°0790/2022,08/09/22.REF.:EMISION CARTA DE CREDITO I-2022-19,COMISION EMISION L/C 0,15% S/USD284.482,75.-POR 169 DIAS,REEMB.GSTS.COMUNICACION BS220.-Y EMISION COMP.CONTABLE LIB. 00132032001 ECEBOL - GESTION OPERATIVA REF: COMISIONES EMISION I-2022-19</t>
  </si>
  <si>
    <t>COBRO COSTOS DE PAPELERIA POR REGULARIZACION DE TRANSFERENCIA DEL EXTERIOR POR ORDEN DE CONSULADO DE BOLIVIA EN MADRID, FECHA VALOR 29/9/2022, RECAUDACIONES GESTORIA CONSULAR LIB. 00010011102 MIN.RELACIONES EXTERIORES - GESTORIA CONSULAR LEY Nº 3108</t>
  </si>
  <si>
    <t>COBRO COSTOS DE PAPELERIA SEGUN TRANSFERENCIA DEL EXTERIOR POR ORDEN DE SOLLEM SPA, FECHA VALOR 30/9/2022, SM2225 ACC 5970034001 LIB. 00597012001 RECURSOS PROPIOS VENTAS YLB</t>
  </si>
  <si>
    <t>TRANSFERENCIA AUTOMATICA SEGUN INSTRUCCION DEL MINISTERIO DE ECONOMIA Y FINANZAS PUBLICAS LIBRETA 00990201001 TGN RECURSOS ORDINARIOS</t>
  </si>
  <si>
    <t>COBRO DE||ÚTILES DE ESCRITORIO POR EL COMPROBANTE CONTABLE N°1043683 DE LA FECHA SG MEFP/VTCP/DGCP/UODP/N°671/2022 COSTO ÚTILES DE ESCRITORIO DE LA CUT N°3987, LIBRETA N° 00099021001 TGN-RECURSOS ORDINARIOS</t>
  </si>
  <si>
    <t>REGULARIZACION DE TRANSFERENCIA DEL EXTERIOR SEGUN SWIFT NO.14511 DE FECHA 01/09/2022 ORDENANTE: CONSULATE GENERAL OF BOLIVIA (LOS ANGELES USA) REF.: G0122431010301 - 0165318 TRIBUNAL SUPREMO ELECTORAL LIB. 00099021001 TGN-RECURSOS ORDINARIOS-DOLARES AMERICANOS (5970)</t>
  </si>
  <si>
    <t>REGULARIZACION DE TRANSFERENCIA DEL EXTERIOR SEGUN SWIFT NO.14436 DE FECHA 01/09/2022 ORDENANTE: CONSULADO GENERAL DE BOLIVIA EN SANTIAGO CHILE REF.: RECAUDACIONES GESTORÍA CONSULAR POR EL MES DE JULIO 2022 LIB. 00010011102 MIN.REL.EXT.- USD INGRESOS POR GESTORÍA CONSULAR</t>
  </si>
  <si>
    <t>COBRO COSTOS DE PAPELERIA POR REGULARIZACION DE TRANSFERENCIA DEL EXTERIOR POR ORDEN DE CONSULATE GENERAL OF BOLIVIA (LOS ANGELES USA) REF.: G0122431010301 - 0165318 TRIBUNAL SUPREMO ELECTORAL LIB. 00099021001 TGN-RECURSOS ORDINARIOS-DOLARES AMERICANOS (5970)</t>
  </si>
  <si>
    <t>'COBRO DE'||ÚTILES DE ESCRITORIO POR EL COMPROBANTE NRO. 1041428 DE LA FECHA, S/G. NOTA CITE: RIBB/UAF/SCO N°041/22 DE FECHA 07/07/2022 (HRE-TGL-10413) DEL REGISTRO INTERNACIONAL BOLIVIANO DE BUQUES. DÉBITO DE LA LIBRETA 00020061101 MIN. DEF.- RIBB-INGRESOS VARIOS USD, COBRO DE ÚTILES DE ESCRITORIO.</t>
  </si>
  <si>
    <t>AJUSTE COMPLEMENTARIO POR REVALORIZACION SALDOS DE ACTIVOS DE RESERVA Y OBLIGACIONES MONEDA EXTRANJERA (DOLARES) Saldo MO = -547178193.43 ;Bs/Mo: 6.86000000000 ;Saldo Bs: -3753642406.91</t>
  </si>
  <si>
    <t>TRANSFERENCIA DEL EXTERIOR SEGUN SWIFT NO.14666 DE FECHA 02/09/2022 ORDENANTE: CONSULADO GENERAL DE BOLIVIA EN SAN PABLO BRASIL REF.: RECAUDACIONES GESTORÍA CONSULAR POR EL MES DE JULIO 2022 LIB. 00010011102 MIN.REL.EXT.- USD INGRESOS POR GESTORÍA CONSULAR</t>
  </si>
  <si>
    <t>TRANSFERENCIA DEL EXTERIOR SEGUN SWIFT NO.14660-14661 DE FECHA 02/09/2022 ORDENANTE: EMBAJADA DE BOLIVIA EN TOKIO-JAPON, FECHA VALOR 2/9/2022, REF.:GESTORIA CONSULAR POR AGOSTO 2022. LIB. 00010011102 MIN.REL.EXT.- USD INGRESOS POR GESTORÍA CONSULAR</t>
  </si>
  <si>
    <t>'TRANSFERENCIA'||RECIBIDA DEL EXTERIOR SEGÚN MENSAJES SWIFT NOS. 14704-14703 DE FECHA 05-09-2022 POR DESEMBOLSO DE DONACIÓN EXTERNA FINANCIADO POR LA CAF. LIBRETA N° 00086108004 MMAYA-UCP-PPCR-PROYECTOS CAF USD REF.: ÚTILES DE ESCRITORIO</t>
  </si>
  <si>
    <t>TRANSFERENCIA DEL EXTERIOR SEGUN SWIFT NOS.14755-14751 DE FECHA 06/09/2022 ORDENANTE: QUISPE MURANA JAIME RAUL, FECHA VALOR 06/09/2022 REF:COMPRA CLORURO DE POTASIO LIB. 00597012001 RECURSOS ESPECIFICOS YLB</t>
  </si>
  <si>
    <t>REGULARIZACION DE TRANSFERENCIA DEL EXTERIOR SEGUN SWIFT NO.14695 DE FECHA 06/09/2022 ORDENANTE: CONSULADO DE BOLIVIA EN RIO DE JANEIRO BRASIL REF.: RECAUDACIONES GESTORÍA CONSULAR POR EL MES DE JULIO Y AGOSTO 2022 LIB. 00010011102 MIN.REL.EXT.- USD INGRESOS POR GESTORÍA CONSULAR</t>
  </si>
  <si>
    <t>REGULARIZACION DE TRANSFERENCIA DEL EXTERIOR SEGUN SWIFT NO.14775 DE FECHA 07/09/2022 ORDENANTE: CONSULADO DE BOLIVIA SEVILLA-ESPAÑA REF:GESTORIA CONSULAR AGOSTO 2022 LIB. 00010011102 MIN.REL.EXT.- USD INGRESOS POR GESTORÍA CONSULAR</t>
  </si>
  <si>
    <t>REGULARIZACION DE TRANSFERENCIA DEL EXTERIOR SEGUN SWIFT NO 14772 DE FECHA 07/09/2022 ORDENANTE: EMBAJADA DE BOLIVIA QUITO ECUADOR, FECHA VALOR 6/9/2022, REF: RECAUDACION GESTORIA CONSULAR LIB. 00010011102 MIN.REL.EXT.- USD INGRESOS POR GESTORÍA CONSULAR</t>
  </si>
  <si>
    <t>REGULARIZACION DE TRANSFERENCIA DEL EXTERIOR SEGUN SWIFT NO.14776 DE FECHA 07/09/2022 ORDENANTE: EMBASSY OF BOLIVIA PAISES BAJOS-LA HAYA REF:GESTORIA CONSULAR AGOSTO 2022 LIB. 00010011102 MIN.REL.EXT.- USD INGRESOS POR GESTORÍA CONSULAR</t>
  </si>
  <si>
    <t>TRANSFERENCIA DEL EXTERIOR SEGUN SWIFT NO.14833 DE FECHA 07/09/2022 ORDENANTE: CONSULADO GENERAL DE BOLIVIA EN ARICA CHILE REF.: RECAUDACIONES GESTORÍA CONSULAR POR EL MES DE AGOSTO 2022 LIB. 00010011102 MIN.REL.EXT.- USD INGRESOS POR GESTORÍA CONSULAR</t>
  </si>
  <si>
    <t>TRANSFERENCIA DEL EXTERIOR SEGUN SWIFT NO 14909 DE FECHA 07/09/2022 ORDENANTE: EMBAJADA DEL ESTADO PLURINACIONAL OTTAWA CANADA, REF: TRANSFERENCIA GESTORIA CONSULAR LIB. 00010011102 MIN.REL.EXT.- USD INGRESOS POR GESTORÍA CONSULAR</t>
  </si>
  <si>
    <t>TRANSFERENCIA DEL EXTERIOR SEGUN SWIFT NO.14871 DE FECHA 07/09/2022 ORDENANTE: CONSULADO DE BOLIVIA EN MURCIA ESPAÑA REF.: RECAUDACIONES GESTORÍA CONSULAR POR EL MES DE AGOSTO 2022 LIB. 00010011102 MIN.REL.EXT.- USD INGRESOS POR GESTORÍA CONSULAR</t>
  </si>
  <si>
    <t>TRANSFERENCIA DE FONDOS AL EXTERIOR A SOLICITUD DE MINISTERIO DE EDUCACION SEGUN SOLICITUD 16494 REF: HR42822 TRANS DE RECURSOS A FAVOR DEL BECARIO JOEL JOSE QUISBERTH RODRIGUEZ CON CI 6826767 LP POR CONCEPTO DE ASIG MENSUAL SEPTIEMBRE 2022 QUIEN CURSA LA MAESTRIA EN ING QUIMICA EQUIVALENTES 1.350, LIB. 00099021001 TGN-RECURSOS ORDINARIOS-DOLARES AMERICANOS (5970) POR DIFERENCIAL CAMBIARIO</t>
  </si>
  <si>
    <t>TRANSFERENCIA DE FONDOS AL EXTERIOR A SOLICITUD DE MINISTERIO DE EDUCACION SEGUN SOLICITUD 16495 REF: HR42893 TRANS DE RECURSOS A FAVOR DEL BECARIO MONICA ARZABE ARANIBAR CI 4494518 CBB POR MATRICULA COLEGIATURA Y LABORATORIO 2DO SEMESTRE GESTION 2022 EQUIVALENTES 13.586,67 USD LIB. 00099021001 TGN-RECURSOS ORDINARIOS-DOLARES AMERICANOS (5970) POR DIFERENCIAL CAMBIARIO</t>
  </si>
  <si>
    <t>TRANSFERENCIA DE FONDOS AL EXTERIOR A SOLICITUD DE MINISTERIO DE EDUCACION SEGUN SOLICITUD 16487 REF: HR42125 A FAVOR DE MONICA ARZABE ARANIBAR CON CI 4494518 CB POR DE ASIGNACIONES MENSUALES AGOSTO Y SEPT 2022 MAESTRIA EN LA UNIV WESTERN AUSTRALIA EQUIVALENTES 2.400,62 USD LIB. 00099021001 TGN-RECURSOS ORDINARIOS-DOLARES AMERICANOS (5970) POR DIFERENCIAL CAMBIARIO</t>
  </si>
  <si>
    <t>REGULARIZACION DE TRANSFERENCIA DEL EXTERIOR SEGUN SWIFT NO.14861 DE FECHA 08/09/2022 ORDENANTE: CONSULADO DE BOLIVIA EN CORDOBA ARGENTINA REF.: RECAUDACIONES GESTORÍA CONSULAR POR EL MES DE AGOSTO 2022 LIB. 00010011102 MIN.REL.EXT.- USD INGRESOS POR GESTORÍA CONSULAR</t>
  </si>
  <si>
    <t>TRANSFERENCIA DEL EXTERIOR SEGUN SWIFT NO 14915, 14914 DE FECHA 08/09/2022 ORDENANTE: BOROSUR SAC, FECHA VALOR 7/9/2022, REF: ODV-VEX-079/22 LIB. 00597012001 RECURSOS ESPECIFICOS YLB</t>
  </si>
  <si>
    <t>TRANSFERENCIA DEL EXTERIOR SEGUN SWIFT NO.14950 DE FECHA 08/09/2022 ORDENANTE: CONSULADO DE BOLIVIA EN VALENCIA-ESPAÑA REF:RECAUDACION DE GESTION CONSULAR MES DE AGOSTO 2022 LIB. 00010011102 MIN.REL.EXT.- USD INGRESOS POR GESTORÍA CONSULAR</t>
  </si>
  <si>
    <t>TRANSFERENCIA DE FONDOS AL EXTERIOR A SOLICITUD DE MINISTERIO DE EDUCACION SEGUN SOLICITUD 16486 REF: HR42166 IN FAVOR OF MARIA FERNANDA ROJAS MICHAGA WITH CI5281814 FOR MONTHLY ASSIGNMENTS AUG SEPT 2022 FOR THE DOCTORATE IN MECHANICAL ENGINEERING EQUIVALENTES 2.368,18 USD LIB. 00099021001 TGN-RECURSOS ORDINARIOS-DOLARES AMERICANOS (5970) POR DIFERENCIAL CAMBIARIO</t>
  </si>
  <si>
    <t>'COBRO DE'||ÚTILES DE ESCRITORIO POR EL COMPROBANTE NRO. 1042063 DE LA FECHA, S/G. NOTA CITE: RIBB/UAF/SCO N°041/22 DEL REGISTRO INTERNACIONAL BOLIVIANO DE BUQUES (HRE-TGL-10413) DÉBITO DE LA LIBRETA 00020061101 MIN. DEF.- RIBB-INGRESOS VARIOS USD.</t>
  </si>
  <si>
    <t>REGULARIZACION DE TRANSFERENCIA DEL EXTERIOR SEGUN SWIFT NO.14965 DE FECHA 09/09/2022 ORDENANTE: CONSULADO GENERAL DE BOLIVIA GINEBRA-SUIZA REF:GESTORIA CONSULAR AGOSTO 2022 LIB. 00010011102 MIN.REL.EXT.- USD INGRESOS POR GESTORÍA CONSULAR</t>
  </si>
  <si>
    <t>TRANSFERENCIA DEL EXTERIOR SEGUN SWIFT NO.14977 Y NO.14976 DE FECHA 09/09/2022 ORDENANTE: EMBAJADA DE BOLIVIA EN BOGOTA COLOMBIA REF.: RECAUDACIONES GESTORÍA CONSULAR POR EL MES DE JULIO Y AGOSTO 2022 LIB. 00010011102 MIN.REL.EXT.- USD INGRESOS POR GESTORÍA CONSULAR</t>
  </si>
  <si>
    <t>TRANSFERENCIA DEL EXTERIOR SEGUN SWIFT NO.15033 DE FECHA 09/09/2022 ORDENANTE: CONSULADO GENERAL DE BOLIVIA EN MILAN, FECHA VALOR 9/9/2022, REF.:GESTORÍA CONSULAR DE AGOSTO 2022 LIB. 00010011102 MIN.REL.EXT.- USD INGRESOS POR GESTORÍA CONSULAR</t>
  </si>
  <si>
    <t>TRANSFERENCIA DEL EXTERIOR SEGUN SWIFT NO.15059 DE FECHA 09/09/2022 ORDENANTE: EMBAJADA DEL ESTADO PLURINACIONAL DE BOLIVIA - MEXICO REF:GESTORIA CONSULAR AGOSTO 2022 LIB. 00010011102 MIN.REL.EXT.- USD INGRESOS POR GESTORÍA CONSULAR</t>
  </si>
  <si>
    <t>TRANSFERENCIA DEL EXTERIOR SEGUN SWIFT NO.15056 DE FECHA 09/09/2022 ORDENANTE: CONSULADO GENERAL DE BOLIVIA BUENOS AIRES-ARGENTINA REF:GESTORIA CONSULAR AGOSTO 2022 LIB. 00010011102 MIN.REL.EXT.- USD INGRESOS POR GESTORÍA CONSULAR</t>
  </si>
  <si>
    <t>TRANSFERENCIA DEL EXTERIOR SEGUN SWIFT NOS.15062-15063 DE FECHA 12/09/2022 ORDENANTE: CO4 BRASIL CORPORACION LTDA, FECHA VALOR 9/9/2022, REF.:INV/ODV-VEX-085/22 LIB. 00597012001 RECURSOS ESPECIFICOS YLB</t>
  </si>
  <si>
    <t>TRANSFERENCIA DEL EXTERIOR SEGUN SWIFT NO.15118 DE FECHA 12/09/2022 ORDENANTE: CONSULADO GENERAL DE BOLIVIA EN HOUSTON EE.UU. REF.: RECAUDACIONES GESTORÍA CONSULAR POR EL MES DE AGOSTO 2022 LIB. 00010011102 MIN.REL.EXT.- USD INGRESOS POR GESTORÍA CONSULAR</t>
  </si>
  <si>
    <t>TRANSFERENCIA DEL EXTERIOR SEGUN SWIFT NO.15081 Y NO.15080 DE FECHA 12/09/2022 ORDENANTE: ECO PRODUCTOS AGROPECUARIOS (BRASIL) REF.: CRED INV ODV VEX 078 22 FECHA VALOR 9/09/2022 LIB. 00597012001 RECURSOS ESPECIFICOS YLB</t>
  </si>
  <si>
    <t>TRANSFERENCIA DEL EXTERIOR SEGUN SWIFT NO.15085 Y NO.15084 DE FECHA 12/09/2022 ORDENANTE: PANTANAL AGROCON LTDA (CORUMBA BRASIL) REF.: CRED SWF OF 22/09/09 INV ODVVEX08622 FECHA VALOR 9/09/2022 LIB. 00597012001 RECURSOS ESPECIFICOS YLB</t>
  </si>
  <si>
    <t>TRANSFERENCIA RECIBIDA DEL EXTERIOR SEGÚN MENSAJES SWIFT Nos. 15125-15124 (REM.EXT.) DE FECHA 12-09-2022 POR DESEMBOLSO DE CAF PRÉSTAMO CFA011805 APOYO GESTIÓN PRESUPUESTARIA LIBRETA N° 00099021001 (5970) TGN - RECURSOS ORDINARIOS-DOLARES AMERICANOS</t>
  </si>
  <si>
    <t>TRANSFERENCIA DEL EXTERIOR SEGUN SWIFT NO 15140, 15139 DE FECHA 12/09/2022 ORDENANTE: YTL SOCIEDAD ANONIMA, REF: INV/PAGO TOTAL FACT ODCVEX 08722 LIB. 00597012001 RECURSOS ESPECIFICOS YLB</t>
  </si>
  <si>
    <t>TRANSFERENCIA DEL EXTERIOR SEGUN SWIFT NO 15155 DE FECHA 13/09/2022 ORDENANTE: CONSULADO DE BOLIVIA EN MENDOZA ARGENTINA, REF: RECAUDACION GESTORIA CONSULAR LIB. 00010011102 MIN.REL.EXT.- USD INGRESOS POR GESTORÍA CONSULAR</t>
  </si>
  <si>
    <t>REGULARIZACION DE TRANSFERENCIA DEL EXTERIOR SEGUN SWIFT NO.15012 DE FECHA 13/09/2022 ORDENANTE: VICECONSULADO DE BOLIVIA LA PLATA-ARGENTINA REF:GESTORIA CONSULAR AGOSTO 2022 LIB. 00010011102 MIN.REL.EXT.- USD INGRESOS POR GESTORÍA CONSULAR</t>
  </si>
  <si>
    <t>REGULARIZACION DE TRANSFERENCIA DEL EXTERIOR SEGUN SWIFT NO.14967 DE FECHA 13/09/2022 ORDENANTE: CONSULATE GENERAL OF THE PLURINATIONAL NEW YORK-EE.UU. REF:GESTORIA CONSULAR AGOSTO 2022 LIB. 00010011102 MIN.REL.EXT.- USD INGRESOS POR GESTORÍA CONSULAR</t>
  </si>
  <si>
    <t>TRANSFERENCIA DEL EXTERIOR SEGUN SWIFT NO.15171 DE FECHA 13/09/2022 ORDENANTE: CONSULADO DE BOLIVIA EN ANTOFAGASTA-CHILE, FECHA VALOR 13/9/22,REF.:GESTORÍA CONSULAR POR AGOSTO 2022 LIB. 00010011102 MIN.REL.EXT.- USD INGRESOS POR GESTORÍA CONSULAR</t>
  </si>
  <si>
    <t>AJUSTE COMPLEMENTARIO POR REVALORIZACION SALDOS DE ACTIVOS DE RESERVA Y OBLIGACIONES MONEDA EXTRANJERA (DOLARES) Saldo MO = -906120302.84 ;Bs/Mo: 6.86000000000 ;Saldo Bs: -6215985277.47</t>
  </si>
  <si>
    <t>TRANSFERENCIA DEL EXTERIOR SEGUN SWIFT NO 15288 DE FECHA 14/09/2022 ORDENANTE: CONSULADO GENERAL DE BOLIVIA BARCELONA ESPANA, REF: GESTORIA CONSULAR LIB. 00010011102 MIN.REL.EXT.- USD INGRESOS POR GESTORÍA CONSULAR</t>
  </si>
  <si>
    <t>TRANSFERENCIA DEL EXTERIOR SEGUN SWIFT NO 15269 DE FECHA 14/09/2022 ORDENANTE: CONSULADO DE BOLIVIA EN TACNA PERU REF: RECAUDACIONES GESTORIA CONSULAR MAYO, JUNIO Y JULIO 2022 LIB. 00010011102 MIN.REL.EXT.- USD INGRESOS POR GESTORÍA CONSULAR</t>
  </si>
  <si>
    <t>AJUSTE COMPLEMENTARIO POR REVALORIZACION SALDOS DE ACTIVOS DE RESERVA Y OBLIGACIONES MONEDA EXTRANJERA (DOLARES) Saldo MO = -903183811.98 ;Bs/Mo: 6.86000000000 ;Saldo Bs: -6195840950.16</t>
  </si>
  <si>
    <t>REGULARIZACION DE TRANSFERENCIA DEL EXTERIOR SEGUN SWIFT NO.15297 DE FECHA 15/09/2022 ORDENANTE: CONSULADO GENERAL DE BOLIVIA EN MIAMI EE.UU. REF.: RECAUDACIONES GESTORÍA CONSULAR POR EL MES DE AGOSTO/2022 LIB. 00010011102 MIN.REL.EXT.- USD INGRESOS POR GESTORÍA CONSULAR</t>
  </si>
  <si>
    <t>REGULARIZACION DE TRANSFERENCIA DEL EXTERIOR SEGUN SWIFT NO.15308 DE FECHA 15/09/2022 ORDENANTE: EMBAJADA DE BOLIVIA EN PARIS FRANCIA REF.: RECAUDACIONES GESTORÍA CONSULAR POR EL MES DE AGOSTO/2022 LIB. 00010011102 MIN.REL.EXT.- USD INGRESOS POR GESTORÍA CONSULAR</t>
  </si>
  <si>
    <t>REGULARIZACION DE TRANSFERENCIA DEL EXTERIOR SEGUN SWIFT NO.15313 DE FECHA 15/09/2022 ORDENANTE: CONSULADO DE BOLIVIA EN JUJUY ARGENTINA REF.: RECAUDACIONES GESTORÍA CONSULAR POR LOS MESES DE JULIO Y AGOSTO/2022 LIB. 00010011102 MIN.REL.EXT.- USD INGRESOS POR GESTORÍA CONSULAR</t>
  </si>
  <si>
    <t>||REGULARIZACION DE LA OPERACION N° 1042125 DE FECHA 9/9/2022 SEGUN NOTA CITE: NE-N° 409-2022-UP/REC DE FECHA 12/9/2022 (HRE-TGL-14411) ENVIADA POR LA UNIVERSIDAD PEDAGOGICA DEBITO DE LA LIBRETA N° 00016078001. COBRO DE UTILES DE ESCRITORIO.</t>
  </si>
  <si>
    <t>AJUSTE COMPLEMENTARIO POR REVALORIZACION SALDOS DE ACTIVOS DE RESERVA Y OBLIGACIONES MONEDA EXTRANJERA (DOLARES) Saldo MO = -863388643.01 ;Bs/Mo: 6.86000000000 ;Saldo Bs: -5922846091.06</t>
  </si>
  <si>
    <t>REGULARIZACION DE TRANSFERENCIA DEL EXTERIOR SEGUN SWIFT NO.15372 DE FECHA 16/09/2022 ORDENANTE: CONSULADO DE BOLIVIA EN IQUIQUE REF.: DEVOLUCION DE SALDOS NO EJECUTADOS EN EL EXTERIOR EMPADRONAMIENTO 2019 LIB. 00099021001 TGN-RECURSOS ORDINARIOS-DOLARES AMERICANOS (5970)</t>
  </si>
  <si>
    <t>COBRO COSTOS DE PAPELERIA POR REGULARIZACION DE TRANSFERENCIA DEL EXTERIOR POR ORDEN DE CONSULADO DE BOLIVIA EN IQUIQUE REF.: DEVOLUCION DE SALDOS NO EJECUTADOS EN EL EXTERIOR EMPADRONAMIENTO 2019 LIB. 00099021001 TGN-RECURSOS ORDINARIOS-DOLARES AMERICANOS (5970)</t>
  </si>
  <si>
    <t>AJUSTE COMPLEMENTARIO POR REVALORIZACION SALDOS DE ACTIVOS DE RESERVA Y OBLIGACIONES MONEDA EXTRANJERA (DOLARES) Saldo MO = -791431338.07 ;Bs/Mo: 6.86000000000 ;Saldo Bs: -5429218979.15</t>
  </si>
  <si>
    <t>TRANSFERENCIA RECIBIDA DEL EXTERIOR SEGÚN MENSAJES SWIFT Nos. 15695-15694 (REM.EXT.) DE FECHA 19-09-2022 POR DESEMBOLSO DE FIDA PRÉSTAMO 2000000784 RFB/200000078400 LIBRETA N° 00047297001 MDRYT-(PRO-CAMELIDOS)$US PROG.FORT.INT.COMPLEJO CAMELIDOS ALTIPLANO</t>
  </si>
  <si>
    <t>TRANSFERENCIA RECIBIDA DEL EXTERIOR SEGÚN MENSAJES SWIFT Nos. 15695-15694 (REM.EXT.) DE FECHA 19-09-2022 POR DESEMBOLSO DE FIDA PRÉSTAMO 2000000784 RFB/200000078400 LIBRETA N° 00047297001 MDRYT-(PRO-CAMELIDOS)$US PROG.FORT.INT.COMPLEJO CAMELIDOS ALTIPLANO REF.: UTILES DE ESCRITORIO</t>
  </si>
  <si>
    <t>AJUSTE COMPLEMENTARIO POR REVALORIZACION SALDOS DE ACTIVOS DE RESERVA Y OBLIGACIONES MONEDA EXTRANJERA (DOLARES) Saldo MO = -761374482.61 ;Bs/Mo: 6.86000000000 ;Saldo Bs: -5223028950.72</t>
  </si>
  <si>
    <t>||TRANSFERENCIA FDOS.AL EXTERIOR POR USD229,51 REF.:PAGO COMISIONES BANCARIAS LC EXP ILC79461CHL P/C ENVASES FOSKO S.A. A/F CARTONBOL,S/G NOTA SEDEM/GG/CB N° 0594/2022,19/09/2022. LIB.00576012001 CARTONBOL-RECAUDACION EN MONEDA EXTRANJERA REF.:PAGO COMIS.LC EXP ILC79461CHL</t>
  </si>
  <si>
    <t>||PAGO A EXIMBANK COREA PRÉSTAMO EDCF NO. BOL-1 VCTO. 20/09/2022 POR CUENTA DEL TGN, AUTORIZACIÓN S/G COD. LIQ. 016522 DE 16/09/2022 CAPITAL KRW 593.825.000 INTERESES KRW 134.708.790 LIB. 00099021001 TGN-RECURSOS ORDINARIOS-DÓLARES AMERICANOS (5970)</t>
  </si>
  <si>
    <t>TRANSFERENCIA DE FONDOS AL EXTERIOR A SOLICITUD DE UNIDAD DE INVESTIGACIONES FINANCIERAS SEGUN SOLICITUD 16614 REF: AP 376 PREV 394 Y 395 HT 160080 PAGO A ANDREA GARZON POR CONSULTORIA POR PRODUCTO INTERNACIONAL PARA LA DIRECCION DE ANALISIS ESTRATEGICO SUPERVISION Y COORDINACION INTERNACIONAL CORR LIB. 00099021001 TGN-RECURSOS ORDINARIOS-DOLARES AMERICANOS (5970) POR DIFERENCIAL CAMBIARIO</t>
  </si>
  <si>
    <t>PAGO A EXIMBANK CHINA POPUL PRÉSTAMO GCL 2004 (04) 114A VCTO. 21-09-2022 POR CUENTA DE TGN , NTI. 016510 VALOR 21-09-2022 CAPITAL RMY 1.910.703,24 INTERESES RMY 117.189,80 CTA. 5970 CUENTA UNICA DEL TESORO DOLARES AMERICANOS LIB. 00099021001 REF. COMISION DEL BANQUERO</t>
  </si>
  <si>
    <t>PAGO A EXIMBANK CHINA POPUL PRÉSTAMO GCL 2007 (13) 184 VCTO. 21-09-2022 POR CUENTA DE TGN , NTI. 016513 VALOR 21-09-2022 CAPITAL RMY 12.168.507,60 INTERESES RMY 1.492.670,26 CTA. 5970 CUENTA UNICA DEL TESORO DOLARES AMERICANOS LIB. 00099021001 REF. COMISION DEL BANQUERO</t>
  </si>
  <si>
    <t>PAGO A EXIMBANK CHINA POPUL PRÉSTAMO GCL 2009 (43) 294 VCTO. 21-09-2022 POR CUENTA DE TGN , NTI. 016528 VALOR 21-09-2022 CAPITAL RMY 9.043.802,00 INTERESES RMY 1.664.059,78 CTA. 5970 CUENTA UNICA DEL TESORO DOLARES AMERICANOS LIB. 00099021001 REF. COMISION DEL BANQUERO</t>
  </si>
  <si>
    <t>PAGO A EXIMBANK CHINA POPUL PRÉSTAMO GCL 2011 (41) 391 VCTO. 21-09-2022 POR CUENTA DE TGN , NTI. 016515 VALOR 21-09-2022 CAPITAL RMY 23.110.550,10 INTERESES RMY 4.961.064,75 CTA. 5970 CUENTA UNICA DEL TESORO DOLARES AMERICANOS LIB. 00099021001 REF. COMISION DEL BANQUERO</t>
  </si>
  <si>
    <t>PAGO A EXIMBANK CHINA POPUL PRÉSTAMO GCL 2016 (29) 599 VCTO. 21-09-2022 POR CUENTA DE TGN , NTI. 016516 VALOR 21-09-2022 CAPITAL RMY 17.500.000,00 INTERESES RMY 3.577.777,78 CTA. 5970 CUENTA UNICA DEL TESORO DOLARES AMERICANOS LIB. 00099021001 REF. COMISION DEL BANQUERO</t>
  </si>
  <si>
    <t>PAGO A EXIMBANK CHINA POPUL PRÉSTAMO GCL 2017 (02) 607 VCTO. 21-09-2022 POR CUENTA DE TGN , NTI. 016517 VALOR 21-09-2022 INTERESES RMY 3.220.000,00 COMISIONES RMY 89.444,44 CTA. 5970 CUENTA UNICA DEL TESORO DOLARES AMERICANOS LIB. 00099021001 REF. COMISION DEL BANQUERO</t>
  </si>
  <si>
    <t>00010011102 DEPOSITO DE EFECTIVO, DEPOSITANTE: EMBAJADA DE BOLIVIA EN MOSCU-RUSIA, CONCEPTO: RECAUDACION GESTORIA CONSULAR DE ENERO AL MES DE AGOSTO /2022 DE LA EMBAJADA DE BOLIVIA EN RUSIA, CUENTA DE DEPOSITO: CUENTA UNICA DEL TESORO EN DOLARES AMERICANOS</t>
  </si>
  <si>
    <t>AJUSTE COMPLEMENTARIO POR REVALORIZACION SALDOS DE ACTIVOS DE RESERVA Y OBLIGACIONES MONEDA EXTRANJERA (DOLARES) Saldo MO = -750322761.20 ;Bs/Mo: 6.86000000000 ;Saldo Bs: -5147214141.81</t>
  </si>
  <si>
    <t>TRANSFERENCIA DE FONDOS AL EXTERIOR A SOLICITUD DE MINISTERIO DE ECONOMIA Y FINANZAS PUBLICAS SEGUN SOLICITUD 16619 REF: PAGO A THE BANK OF NEW YORK MELLON - CUENTA LU103400222349569780, POR COMISION DE AGENTE PAGADOR LUXEMBURGO SERVICIOS ESPECIALIZADOS TRUSTEE (PAYING AGENT FEE), PERIODO DEL 22/08/ LIB. 00099021001 TGN-RECURSOS ORDINARIOS-DOLARES AMERICANOS (5970) POR DIFERENCIAL CAMBIARIO</t>
  </si>
  <si>
    <t>TRANSFERENCIA RECIBIDA DEL EXTERIOR SEGÚN MENSAJES SWIFT Nos. 15907-15906 (REM.EXT.) DE FECHA 22-09-2022 POR DESEMBOLSO DE CAF PRÉSTAMO CFA009787 PROGRAMA MIAGUA IV FASE 2 LIBRETA N° 00086077003 MMAYA-USD PROGRAMA MIAGUA IV FASE CFA 9787</t>
  </si>
  <si>
    <t>||TRANSFERENCIA DE FONDOS SEGUN MENSAJES SWIFT NROS. 15917 - 15918 Y NOTA CITE: ABE-DGE 431/2022 DE FECHA 25.05.2022 (HRE-TGL-8147) REMITIDA POR AGENCIA BOLIVIANA ESPACIAL. (SECTOR PÚBLICO - SERVICIOS) LIBRETA N°00585012001 ABE-VENTA DE SERVICIOS DE COMUNICACIÓN, POR CUENTA DE SES S.A.</t>
  </si>
  <si>
    <t>TRANSFERENCIA RECIBIDA DEL EXTERIOR SEGÚN MENSAJES SWIFT Nos. 15907-15906 (REM.EXT.) DE FECHA 22-09-2022 POR DESEMBOLSO DE CAF PRÉSTAMO CFA009787 PROGRAMA MIAGUA IV FASE 2 LIBRETA N° 00086077003 MMAYA-USD PROGRAMA MIAGUA IV FASE CFA 9787 REF.: UTILES DE ESCRITORIO</t>
  </si>
  <si>
    <t>AJUSTE COMPLEMENTARIO POR REVALORIZACION SALDOS DE ACTIVOS DE RESERVA Y OBLIGACIONES MONEDA EXTRANJERA (DOLARES) Saldo MO = -758199037.73 ;Bs/Mo: 6.86000000000 ;Saldo Bs: -5201245398.82</t>
  </si>
  <si>
    <t>'COBRO DE'||ÚTILES DE ESCRITORIO POR EL COMPROBANTE NRO. 1042960 DE LA FECHA, S/G. NOTA CITE: RIBB/UAF/SCO N°041/22 (HRE-TGL-10413) DEL REGISTRO INTERNACIONAL BOLIVIANO DE BUQUES. DÉBITO DE LA LIBRETA 00020061101 MIN. DEF.- RIBB-INGRESOS VARIOS USD.</t>
  </si>
  <si>
    <t>REGULARIZACION DE TRANSFERENCIA DEL EXTERIOR SEGUN SWIFT NOS.15943-15942 DE FECHA 23/09/2022 ORDENANTE: EMBASSY OF BOLIVIA STJARNVAGEN, FECHA VALOR 22/09/2022, REF.:DEVOLUCION DE SALDOS NO EJECUTADOS TSE 2019 Y 2020 SEGUN CONCILIACION LIB. 00099021001 TGN-RECURSOS ORDINARIOS-DOLARES AMERICANOS (5970)</t>
  </si>
  <si>
    <t>COBRO COSTOS DE PAPELERIA POR REGULARIZACION DE TRANSFERENCIA DEL EXTERIOR POR ORDEN DE EMBASSY OF BOLIVIA STJARNVAGEN, FECHA VALOR 22/09/2022, REF.:DEVOLUCION DE SALDOS NO EJECUTADOS TSE 2019 Y 2020 SEGUN CONCILIACION LIB. 00099021001 TGN-RECURSOS ORDINARIOS-DOLARES AMERICANOS (5970)</t>
  </si>
  <si>
    <t>AJUSTE COMPLEMENTARIO POR REVALORIZACION SALDOS DE ACTIVOS DE RESERVA Y OBLIGACIONES MONEDA EXTRANJERA (DOLARES) Saldo MO = -690790473.88 ;Bs/Mo: 6.86000000000 ;Saldo Bs: -4738822650.83</t>
  </si>
  <si>
    <t>AJUSTE COMPLEMENTARIO POR REVALORIZACION SALDOS DE ACTIVOS DE RESERVA Y OBLIGACIONES MONEDA EXTRANJERA (DOLARES) Saldo MO = -690686886.61 ;Bs/Mo: 6.86000000000 ;Saldo Bs: -4738112042.17</t>
  </si>
  <si>
    <t>TRANSFERENCIA RECIBIDA DEL EXTERIOR SEGÚN MENSAJES SWIFT Nos. 16197-16196 (REM.EXT.) DE FECHA 27-09-2022 POR DESEMBOLSO DE IDA PRÉSTAMO 5744-BO 5 LIBRETA N° 00291014379 ABC-USD-5744-5745-REHAB.CUMPL.ESTAND.(CRECE) CARR.STA.CRUZ.TR</t>
  </si>
  <si>
    <t>AJUSTE COMPLEMENTARIO POR REVALORIZACION SALDOS DE ACTIVOS DE RESERVA Y OBLIGACIONES MONEDA EXTRANJERA (DOLARES) Saldo MO = -681870179.54 ;Bs/Mo: 6.86000000000 ;Saldo Bs: -4677629431.65</t>
  </si>
  <si>
    <t>A:00099021001 Transferencia de recursos a solicitud del Órgano Judicial mediante nota CITE: UNID./NAL./FINANZAS/DAF/OJ No 725/2022 (operación bimonetaria), a favor del Gobierno Autónomo Municipal de Santa Cruz por concepto de Restitución Certificado de Depósito Judicial No. 0107520 (TC 6,86) H.R 6-22633-R.</t>
  </si>
  <si>
    <t>A:00099021001 Transferencia de recursos a solicitud del Órgano Judicial mediante nota CITE: UNID./NAL./FINANZAS/DAF/OJ No 724/2022 (operación bimonetaria), a favor del Gobierno Autónomo Municipal de Santa Cruz por concepto de Restitución Certificado de Depósito Judicial No. 0107992 (TC 6,86) H.R 6-22634-R.</t>
  </si>
  <si>
    <t>TRANSFERENCIA RECIBIDA DEL EXTERIOR SEGÚN MENSAJES SWIFT Nos. 16363-16362 (REM.EXT.) DE FECHA 29-09-2022 POR DESEMBOLSO DE BID PRÉSTAMO 3536/BL-BO REQ 00027 BO 2022107178 LIBRETA N° 00047347001 MDRYT-IPD-SA CRIAR II, CONTRATO DE PRESTAMO 3536 BL/BO DOLARES</t>
  </si>
  <si>
    <t>A:00099021001 Transferencia de recursos a solicitud del Órgano Judicial mediante nota CITE: UNID./NAL./FINANZAS/DAF/OJ No 723/2022 (operación bimonetaria), a favor del Gobierno Autónomo Municipal de Santa Cruz por concepto de Restitución Certificado de Depósito Judicial No. 0049992 y 0050562 (TC 6,86) H.R 6-22638-R.</t>
  </si>
  <si>
    <t>TRANSFERENCIA DEL EXTERIOR SEGUN SWIFT NOS.16332-16331 DE FECHA 29/09/2022 ORDENANTE: AGRO SHANGHAI EIRL, FECHA VALOR 29/09/2022 REF:ODV-VEX-099-22 COMPRA DE FERTILIZANTES LIB. 00597012001 RECURSOS ESPECIFICOS YLB</t>
  </si>
  <si>
    <t>TRANSFERENCIA RECIBIDA DEL EXTERIOR SEGÚN MENSAJES SWIFT Nos. 16363-16362 (REM.EXT.) DE FECHA 29-09-2022 POR DESEMBOLSO DE BID PRÉSTAMO 3536/BL-BO REQ 00027 BO 2022107178 LIBRETA N° 00047347001 MDRYT-IPD-SA CRIAR II, CONTRATO DE PRESTAMO 3536 BL/BO DOLARES REF.: UTILES DE ESCRITORIO</t>
  </si>
  <si>
    <t>PAGO A AFD PRÉSTAMO CBO-1011-02-C VCTO. 30-09-2022 POR CUENTA DE TGN , NTI. 016634 VALOR 30-09-2022 INTERESES EUR 164.088,89 COMISIONES EUR 75.396,59 CTA. 5970 CUENTA UNICA DEL TESORO DOLARES AMERICANOS LIB. 00099021001</t>
  </si>
  <si>
    <t>REGULARIZACION DE TRANSFERENCIA DEL EXTERIOR SEGUN SWIFT NO.16226 DE FECHA 30/09/2022 ORDENANTE: CONSULADO DE BOLIVIA EN JUJUY ARGENTINA REF.: SALDOS NO EJECUTADOS TRIBUNAL SUPREMO ELECTORAL 2019-2020 LIB. 00099021001 TGN-RECURSOS ORDINARIOS-DOLARES AMERICANOS (5970)</t>
  </si>
  <si>
    <t>REGULARIZACION DE TRANSFERENCIA DEL EXTERIOR SEGUN SWIFT NO.16221 DE FECHA 30/09/2022 ORDENANTE: CONSULADO DE BOLIVIA EN JUJUY ARGENTINA REF.: SALDOS NO EJECUTADOS TRIBUNAL SUPREMO ELECTORAL 2019-2020 LIB. 00099021001 TGN-RECURSOS ORDINARIOS-DOLARES AMERICANOS (5970)</t>
  </si>
  <si>
    <t>COBRO COSTOS DE PAPELERIA POR REGULARIZACION DE TRANSFERENCIA DEL EXTERIOR POR ORDEN DE CONSULADO DE BOLIVIA EN JUJUY ARGENTINA REF.: SALDOS NO EJECUTADOS TRIBUNAL SUPREMO ELECTORAL 2019-2020 LIB. 00099021001 TGN-RECURSOS ORDINARIOS-DOLARES AMERICANOS (5970)</t>
  </si>
  <si>
    <t>TRANSFERENCIA DEL EXTERIOR SEGUN SWIFT NO 16447, 16446 DE FECHA 30/09/2022 ORDENANTE: ECONOMET SPA, FECHA VALOR 30/9/2022, ORDEN DE VENTA ODV-VEX-0002-22 150 TM LIB. 00597012001 RECURSOS ESPECIFICOS YLB</t>
  </si>
  <si>
    <t>TRANSFERENCIA DEL EXTERIOR SEGUN SWIFT NO 16449, 16448 DE FECHA 30/09/2022 ORDENANTE: SOLLEM SPA, FECHA VALOR 30/9/2022, SM2225 ACC 5970034001 LIB. 00597012001 RECURSOS ESPECIFICOS YLB</t>
  </si>
  <si>
    <t>AJUSTE COMPLEMENTARIO POR REVALORIZACION SALDOS DE ACTIVOS DE RESERVA Y OBLIGACIONES MONEDA EXTRANJERA (DOLARES) Saldo MO = -691725525.15 ;Bs/Mo: 6.86000000000 ;Saldo Bs: -4745237102.55</t>
  </si>
  <si>
    <t>00066047003</t>
  </si>
  <si>
    <t>De: 00066047003 A:00086047009 De: 00066047003 A: 00086047009 Transferencia que realizamos en virtud a la nota CITE: MPD/VIPFE/DGPP/ UP-NE 1600/2022 y el Convenio Interinstitucional de Financiamiento VIPFE/DGPP/UP/BID-3534/N°002/2018 corre</t>
  </si>
  <si>
    <t>De: 00099021001 A:00081011108 De: 00099021001 A: 00081011108 Transferencia que se realiza a solicitud del Ministerio de Obras Públicas, Servicios y Vivienda mediante nota CITE: MOPSV/DGAA/N°383/2022 y conforme procedimiento de la Dirección</t>
  </si>
  <si>
    <t>00513012014</t>
  </si>
  <si>
    <t>De: 00513012014 A:00099021001 Transferencia de recursos a solicitud de Yacimientos Petrolíferos Fiscales Bolivianos mediante nota CITE: GAFC/DFC-0847/2022 (operación bimonetaria), destinados a pagos en moneda extranjera por importación de h</t>
  </si>
  <si>
    <t>00513012004</t>
  </si>
  <si>
    <t>De: 00513012004 A:00099021001 Transferencia de recursos a solicitud de Yacimientos Petrolíferos Fiscales Bolivianos mediante nota CITE: GAFC/DFC-0848/2022 (operación bimonetaria), destinados a pagos en moneda extranjera por importación de h</t>
  </si>
  <si>
    <t>00081011108</t>
  </si>
  <si>
    <t>De: 00513012014 A:00099021001 Transferencia de recursos a solicitud de Yacimientos Petrolíferos Fiscales Bolivianos mediante nota CITE: GAFC/DFC-0853/2022 (operación bimonetaria), destinados a pagos en moneda extranjera por importación de h</t>
  </si>
  <si>
    <t>De: 00389012001 A:00099021001 ransferencia que realizamos a solicitud de la Dirección General de Administración y Finanzas Territoriales mediante nota interna CITE: MEFP/VTCP/DGAFT/USCFT/N°177/2022, por concepto de recuperaciones de la deud</t>
  </si>
  <si>
    <t>De: 00513012014 A:00099021001 Transferencia de recursos a solicitud de Yacimientos Petrolíferos Fiscales Bolivianos mediante nota CITE: GAFC/DFC-0869/2022 (operación bimonetaria), destinados a pagos en moneda extranjera por importación de h</t>
  </si>
  <si>
    <t>De: 00513012004 A:00099021001 Transferencia de recursos a solicitud de Yacimientos Petrolíferos Fiscales Bolivianos mediante nota CITE: GAFC/DFC-0872/2022 (operación bimonetaria), destinados a pagos en moneda extranjera por importación de h</t>
  </si>
  <si>
    <t>De: 00513012004 A:00099021001 Transferencia de recursos a solicitud de Yacimientos Petrolíferos Fiscales Bolivianos mediante nota CITE: GAFC/DFC-0894/2022 (operación bimonetaria), destinados a pagos en moneda extranjera por importación de h</t>
  </si>
  <si>
    <t>De: 00513012014 A:00099021001 Transferencia de recursos a solicitud de Yacimientos Petrolíferos Fiscales Bolivianos mediante nota CITE: GAFC/DFC-0893/2022 (operación bimonetaria), destinados a pagos en moneda extranjera por importación de h</t>
  </si>
  <si>
    <t>03</t>
  </si>
  <si>
    <t>00066031010</t>
  </si>
  <si>
    <t>De: 00066031010 A:00016018010 Transferencia que realizamos en virtud a la nota CITE: MPD/VIPFE/DGGFE/UAP –NE 2507/2022 y Desembolso UAP/019/2022 y CIF UAP/ESP/1274/2015 correspondiente al Proyecto Construcción y Equipamiento de las Insti</t>
  </si>
  <si>
    <t>00016018010</t>
  </si>
  <si>
    <t>G19889870002</t>
  </si>
  <si>
    <t>G19889850002</t>
  </si>
  <si>
    <t>G19889880001</t>
  </si>
  <si>
    <t>S10414290001</t>
  </si>
  <si>
    <t>D00224760010</t>
  </si>
  <si>
    <t>G19905840002</t>
  </si>
  <si>
    <t>G19905870002</t>
  </si>
  <si>
    <t>S10415780003</t>
  </si>
  <si>
    <t>G19930140002</t>
  </si>
  <si>
    <t>G19932880002</t>
  </si>
  <si>
    <t>G19946260002</t>
  </si>
  <si>
    <t>G19949710002</t>
  </si>
  <si>
    <t>G19949730002</t>
  </si>
  <si>
    <t>G19951110002</t>
  </si>
  <si>
    <t>G19951210002</t>
  </si>
  <si>
    <t>G19951230002</t>
  </si>
  <si>
    <t>G19951250003</t>
  </si>
  <si>
    <t>G19951270003</t>
  </si>
  <si>
    <t>G19951260003</t>
  </si>
  <si>
    <t>G19962240002</t>
  </si>
  <si>
    <t>G19963960002</t>
  </si>
  <si>
    <t>G19964000002</t>
  </si>
  <si>
    <t>G19968580003</t>
  </si>
  <si>
    <t>S10420640001</t>
  </si>
  <si>
    <t>G19979860002</t>
  </si>
  <si>
    <t>G19982510002</t>
  </si>
  <si>
    <t>G19982610002</t>
  </si>
  <si>
    <t>G19984090002</t>
  </si>
  <si>
    <t>G19984110002</t>
  </si>
  <si>
    <t>G19994850002</t>
  </si>
  <si>
    <t>G19996520002</t>
  </si>
  <si>
    <t>G19996500002</t>
  </si>
  <si>
    <t>G19994890002</t>
  </si>
  <si>
    <t>G20000990002</t>
  </si>
  <si>
    <t>G20001030002</t>
  </si>
  <si>
    <t>G20012550002</t>
  </si>
  <si>
    <t>G20015870002</t>
  </si>
  <si>
    <t>G20015850002</t>
  </si>
  <si>
    <t>G20015830002</t>
  </si>
  <si>
    <t>D00225110009</t>
  </si>
  <si>
    <t>G20031880002</t>
  </si>
  <si>
    <t>G20034940002</t>
  </si>
  <si>
    <t>D00225150013</t>
  </si>
  <si>
    <t>G20043880002</t>
  </si>
  <si>
    <t>G20043860002</t>
  </si>
  <si>
    <t>G20043840002</t>
  </si>
  <si>
    <t>S10424080003</t>
  </si>
  <si>
    <t>D00225190013</t>
  </si>
  <si>
    <t>G20066340002</t>
  </si>
  <si>
    <t>G20066350001</t>
  </si>
  <si>
    <t>D00225230010</t>
  </si>
  <si>
    <t>G20084610002</t>
  </si>
  <si>
    <t>G20084610003</t>
  </si>
  <si>
    <t>D00225270013</t>
  </si>
  <si>
    <t>S10427400001</t>
  </si>
  <si>
    <t>S10427440001</t>
  </si>
  <si>
    <t>S10427440002</t>
  </si>
  <si>
    <t>G20113810003</t>
  </si>
  <si>
    <t>G20113870008</t>
  </si>
  <si>
    <t>G20113880008</t>
  </si>
  <si>
    <t>G20113890008</t>
  </si>
  <si>
    <t>G20113900008</t>
  </si>
  <si>
    <t>G20113910008</t>
  </si>
  <si>
    <t>G20113920008</t>
  </si>
  <si>
    <t>O20519980002</t>
  </si>
  <si>
    <t>D00225350009</t>
  </si>
  <si>
    <t>G20124060003</t>
  </si>
  <si>
    <t>G20127020002</t>
  </si>
  <si>
    <t>S10429000002</t>
  </si>
  <si>
    <t>G20127020003</t>
  </si>
  <si>
    <t>D00225390010</t>
  </si>
  <si>
    <t>S10429610001</t>
  </si>
  <si>
    <t>G20144720002</t>
  </si>
  <si>
    <t>G20144730001</t>
  </si>
  <si>
    <t>D00225430013</t>
  </si>
  <si>
    <t>D00225470014</t>
  </si>
  <si>
    <t>G20179040002</t>
  </si>
  <si>
    <t>D00225560007</t>
  </si>
  <si>
    <t>F0010696</t>
  </si>
  <si>
    <t>G20211920002</t>
  </si>
  <si>
    <t>G20210470002</t>
  </si>
  <si>
    <t>G20211920003</t>
  </si>
  <si>
    <t>G20223960001</t>
  </si>
  <si>
    <t>G20225640002</t>
  </si>
  <si>
    <t>G20225660002</t>
  </si>
  <si>
    <t>G20225650001</t>
  </si>
  <si>
    <t>G20225670001</t>
  </si>
  <si>
    <t>G20229010002</t>
  </si>
  <si>
    <t>G20229030002</t>
  </si>
  <si>
    <t>D00225660009</t>
  </si>
  <si>
    <t>De: 00099021001 A:00513012006 Transferencia de recursos a solicitud de Yacimientos Petrolíferos Fiscales Bolivianos mediante nota CITE: GAFC/DFC-0847/2022 (operación bimonetaria), destinados a pagos en moneda extranjera por importación de h</t>
  </si>
  <si>
    <t>De: 00099021001 A:00513012005 Transferencia de recursos a solicitud de Yacimientos Petrolíferos Fiscales Bolivianos mediante nota CITE: GAFC/DFC-0848/2022 (operación bimonetaria), destinados a pagos en moneda extranjera por importación de h</t>
  </si>
  <si>
    <t>00513012006</t>
  </si>
  <si>
    <t>00513012005</t>
  </si>
  <si>
    <t>De: 00099021001 A:00513012006 Transferencia de recursos a solicitud de Yacimientos Petrolíferos Fiscales Bolivianos mediante nota CITE: GAFC/DFC-0853/2022 (operación bimonetaria), destinados a pagos en moneda extranjera por importación de h</t>
  </si>
  <si>
    <t>De: 00099021001 A:00513012006 Transferencia de recursos a solicitud de Yacimientos Petrolíferos Fiscales Bolivianos mediante nota CITE: GAFC/DFC-0869/2022 (operación bimonetaria), destinados a pagos en moneda extranjera por importación de h</t>
  </si>
  <si>
    <t>De: 00099021001 A:00513012005 Transferencia de recursos a solicitud de Yacimientos Petrolíferos Fiscales Bolivianos mediante nota CITE: GAFC/DFC-0872/2022 (operación bimonetaria), destinados a pagos en moneda extranjera por importación de h</t>
  </si>
  <si>
    <t>De: 00099021001 A:00513012005 Transferencia de recursos a solicitud de Yacimientos Petrolíferos Fiscales Bolivianos mediante nota CITE: GAFC/DFC-0894/2022 (operación bimonetaria), destinados a pagos en moneda extranjera por importación de h</t>
  </si>
  <si>
    <t>De: 00099021001 A:00513012006 Transferencia de recursos a solicitud de Yacimientos Petrolíferos Fiscales Bolivianos mediante nota CITE: GAFC/DFC-0893/2022 (operación bimonetaria), destinados a pagos en moneda extranjera por importación de h</t>
  </si>
  <si>
    <t>10000045646681</t>
  </si>
  <si>
    <t xml:space="preserve">MIN. JUSTICIA Y TRANSPARENCIA INSTITUCIONAL - RECAUDADORA DGRCSA </t>
  </si>
  <si>
    <t>10000006035930</t>
  </si>
  <si>
    <t xml:space="preserve">FPS.HAM COCHABAMBA </t>
  </si>
  <si>
    <t>10000029014763</t>
  </si>
  <si>
    <t xml:space="preserve">FPS SUPERVISIÓN TÉCNICA DE OBRAS </t>
  </si>
  <si>
    <t>10000004670978</t>
  </si>
  <si>
    <t xml:space="preserve">AUTORIDAD DE FISC. Y CTROL. SOC. DE AGUA POTABLE Y SANEAM. BASICO </t>
  </si>
  <si>
    <t>10000044526397</t>
  </si>
  <si>
    <t xml:space="preserve">ESCUELA BOLIVIANA INTERCULTURAL DE DANZA - EBID RECAUDACIONES </t>
  </si>
  <si>
    <t>10000028449820</t>
  </si>
  <si>
    <t xml:space="preserve">ASUSS - CUENTA CORRIENTE FISCAL - RECAUDADORA </t>
  </si>
  <si>
    <t>10000028506480</t>
  </si>
  <si>
    <t xml:space="preserve">EMPRESA PUBLICA TRANSPORTE AÉREO MILITAR </t>
  </si>
  <si>
    <t>Nº Correlativo: 10</t>
  </si>
  <si>
    <t>sep</t>
  </si>
  <si>
    <t>Fecha: 05 - OCTUBRE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</si>
</sst>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_-* #,##0.00_-;\-* #,##0.00_-;_-* &quot;-&quot;??_-;_-@_-"/>
    <numFmt numFmtId="165" formatCode="_-* #,##0.00\ _€_-;\-* #,##0.00\ _€_-;_-* &quot;-&quot;??\ _€_-;_-@_-"/>
    <numFmt numFmtId="166" formatCode="#,##0.00;[Red]\(#,##0.00\);\ \-\ \ \ \ "/>
    <numFmt numFmtId="167" formatCode="#,##0.00;\(#,##0.00\);\ \-\ \ \ \ \ "/>
  </numFmts>
  <fonts count="102">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0"/>
      <name val="Arial"/>
      <family val="2"/>
    </font>
    <font>
      <b/>
      <sz val="12"/>
      <name val="Arial"/>
      <family val="2"/>
    </font>
    <font>
      <sz val="12"/>
      <name val="Arial"/>
      <family val="2"/>
    </font>
    <font>
      <b/>
      <sz val="13"/>
      <name val="Arial"/>
      <family val="2"/>
    </font>
    <font>
      <b/>
      <sz val="9"/>
      <name val="Arial"/>
      <family val="2"/>
    </font>
    <font>
      <sz val="7"/>
      <name val="Arial"/>
      <family val="2"/>
    </font>
    <font>
      <sz val="8"/>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1"/>
      <color theme="1"/>
      <name val="Calibri"/>
      <family val="2"/>
      <charset val="134"/>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b/>
      <sz val="8"/>
      <name val="Arial"/>
      <family val="2"/>
    </font>
    <font>
      <b/>
      <sz val="7"/>
      <name val="Arial"/>
      <family val="2"/>
    </font>
    <font>
      <sz val="11"/>
      <name val="Arial"/>
      <family val="2"/>
    </font>
    <font>
      <b/>
      <sz val="11"/>
      <name val="Arial"/>
      <family val="2"/>
    </font>
    <font>
      <sz val="8"/>
      <name val="Calibri"/>
      <family val="2"/>
      <scheme val="minor"/>
    </font>
    <font>
      <sz val="8"/>
      <name val="Tahoma"/>
      <family val="2"/>
    </font>
    <font>
      <b/>
      <sz val="10"/>
      <color rgb="FFFF0000"/>
      <name val="Calibri"/>
      <family val="2"/>
      <scheme val="minor"/>
    </font>
    <font>
      <b/>
      <sz val="11"/>
      <color theme="1"/>
      <name val="Calibri"/>
      <family val="2"/>
    </font>
    <font>
      <b/>
      <sz val="14"/>
      <color theme="1"/>
      <name val="Calibri"/>
      <family val="2"/>
    </font>
    <font>
      <b/>
      <sz val="13"/>
      <color theme="0"/>
      <name val="Calibri"/>
      <family val="2"/>
    </font>
    <font>
      <sz val="13"/>
      <color theme="1"/>
      <name val="Calibri"/>
      <family val="2"/>
    </font>
    <font>
      <b/>
      <sz val="8"/>
      <color theme="1"/>
      <name val="Tahoma"/>
      <family val="2"/>
    </font>
    <font>
      <u/>
      <sz val="11"/>
      <color theme="10"/>
      <name val="Calibri"/>
      <family val="2"/>
    </font>
    <font>
      <b/>
      <sz val="9"/>
      <color indexed="81"/>
      <name val="Tahoma"/>
      <family val="2"/>
    </font>
    <font>
      <b/>
      <sz val="9"/>
      <color indexed="10"/>
      <name val="Tahoma"/>
      <family val="2"/>
    </font>
    <font>
      <sz val="11"/>
      <name val="Calibri"/>
      <family val="2"/>
    </font>
    <font>
      <u/>
      <sz val="7"/>
      <name val="Calibri"/>
      <family val="2"/>
    </font>
    <font>
      <sz val="10"/>
      <name val="Calibri"/>
      <family val="2"/>
    </font>
    <font>
      <sz val="8"/>
      <color theme="1"/>
      <name val="Calibri"/>
      <family val="2"/>
    </font>
    <font>
      <b/>
      <sz val="8"/>
      <color theme="1"/>
      <name val="Calibri"/>
      <family val="2"/>
    </font>
    <font>
      <b/>
      <sz val="16"/>
      <color indexed="81"/>
      <name val="Tahoma"/>
      <family val="2"/>
    </font>
    <font>
      <sz val="16"/>
      <color indexed="81"/>
      <name val="Tahoma"/>
      <family val="2"/>
    </font>
    <font>
      <b/>
      <sz val="8"/>
      <color theme="1"/>
      <name val="Arial"/>
      <family val="2"/>
    </font>
    <font>
      <b/>
      <u/>
      <sz val="10"/>
      <color rgb="FFFF0000"/>
      <name val="Calibri"/>
      <family val="2"/>
      <scheme val="minor"/>
    </font>
    <font>
      <b/>
      <u/>
      <sz val="8"/>
      <color theme="1"/>
      <name val="Calibri"/>
      <family val="2"/>
    </font>
    <font>
      <sz val="8"/>
      <color theme="1"/>
      <name val="Times New Roman"/>
      <family val="1"/>
    </font>
    <font>
      <b/>
      <sz val="8"/>
      <name val="Calibri"/>
      <family val="2"/>
    </font>
    <font>
      <sz val="8"/>
      <name val="Calibri"/>
      <family val="2"/>
    </font>
    <font>
      <b/>
      <u/>
      <sz val="10"/>
      <name val="Arial"/>
      <family val="2"/>
    </font>
    <font>
      <b/>
      <u/>
      <sz val="8"/>
      <color theme="1"/>
      <name val="Calibri"/>
      <family val="2"/>
      <scheme val="minor"/>
    </font>
    <font>
      <b/>
      <sz val="10"/>
      <name val="Calibri"/>
      <family val="2"/>
      <scheme val="minor"/>
    </font>
    <font>
      <b/>
      <sz val="10"/>
      <color theme="1"/>
      <name val="Calibri"/>
      <family val="2"/>
      <scheme val="minor"/>
    </font>
    <font>
      <sz val="10"/>
      <color theme="1"/>
      <name val="Calibri"/>
      <family val="2"/>
      <scheme val="minor"/>
    </font>
    <font>
      <sz val="9"/>
      <color indexed="81"/>
      <name val="Tahoma"/>
      <family val="2"/>
    </font>
    <font>
      <sz val="10"/>
      <name val="Calibri"/>
      <family val="2"/>
      <scheme val="minor"/>
    </font>
    <font>
      <b/>
      <i/>
      <u/>
      <sz val="10"/>
      <color rgb="FFFF0000"/>
      <name val="Calibri"/>
      <family val="2"/>
      <scheme val="minor"/>
    </font>
    <font>
      <b/>
      <sz val="8"/>
      <color indexed="10"/>
      <name val="Tahoma"/>
      <family val="2"/>
    </font>
    <font>
      <b/>
      <sz val="8"/>
      <color indexed="81"/>
      <name val="Tahoma"/>
      <family val="2"/>
    </font>
    <font>
      <b/>
      <sz val="11"/>
      <color indexed="10"/>
      <name val="Calibri"/>
      <family val="2"/>
    </font>
    <font>
      <sz val="8"/>
      <color indexed="81"/>
      <name val="Tahoma"/>
      <family val="2"/>
    </font>
    <font>
      <sz val="8"/>
      <color theme="1"/>
      <name val="Calibri"/>
      <family val="2"/>
      <scheme val="minor"/>
    </font>
    <font>
      <sz val="11"/>
      <color rgb="FFFF0000"/>
      <name val="Calibri"/>
      <family val="2"/>
    </font>
    <font>
      <b/>
      <i/>
      <sz val="9"/>
      <color indexed="10"/>
      <name val="Tahoma"/>
      <family val="2"/>
    </font>
    <font>
      <b/>
      <sz val="12"/>
      <name val="Calibri"/>
      <family val="2"/>
      <scheme val="minor"/>
    </font>
    <font>
      <b/>
      <sz val="12"/>
      <color rgb="FFFF0000"/>
      <name val="Calibri"/>
      <family val="2"/>
      <scheme val="minor"/>
    </font>
    <font>
      <b/>
      <sz val="14"/>
      <color rgb="FFFF0000"/>
      <name val="Calibri"/>
      <family val="2"/>
      <scheme val="minor"/>
    </font>
    <font>
      <sz val="9"/>
      <name val="Arial"/>
      <family val="2"/>
    </font>
    <font>
      <b/>
      <i/>
      <sz val="10"/>
      <color rgb="FFFF0000"/>
      <name val="Calibri"/>
      <family val="2"/>
      <scheme val="minor"/>
    </font>
    <font>
      <u/>
      <sz val="8"/>
      <color rgb="FFFF0000"/>
      <name val="Calibri"/>
      <family val="2"/>
    </font>
    <font>
      <b/>
      <u/>
      <sz val="12"/>
      <color theme="1"/>
      <name val="Calibri"/>
      <family val="2"/>
      <scheme val="minor"/>
    </font>
    <font>
      <b/>
      <sz val="10"/>
      <name val="Arial"/>
      <family val="2"/>
    </font>
    <font>
      <b/>
      <u/>
      <sz val="14"/>
      <color theme="1"/>
      <name val="Calibri"/>
      <family val="2"/>
    </font>
    <font>
      <b/>
      <sz val="12"/>
      <color theme="1"/>
      <name val="Calibri"/>
      <family val="2"/>
    </font>
    <font>
      <b/>
      <u/>
      <sz val="16"/>
      <color theme="1"/>
      <name val="Calibri"/>
      <family val="2"/>
    </font>
    <font>
      <b/>
      <sz val="10"/>
      <color theme="1"/>
      <name val="Century Gothic"/>
      <family val="2"/>
    </font>
    <font>
      <sz val="10"/>
      <color theme="1"/>
      <name val="Century Gothic"/>
      <family val="2"/>
    </font>
    <font>
      <sz val="9"/>
      <color theme="1"/>
      <name val="Century Gothic"/>
      <family val="2"/>
    </font>
    <font>
      <b/>
      <sz val="11"/>
      <color theme="1"/>
      <name val="Arial Narrow"/>
      <family val="2"/>
    </font>
    <font>
      <i/>
      <sz val="8"/>
      <color theme="1"/>
      <name val="Calibri"/>
      <family val="2"/>
    </font>
    <font>
      <b/>
      <u/>
      <sz val="14"/>
      <color theme="1"/>
      <name val="Century Gothic"/>
      <family val="2"/>
    </font>
    <font>
      <sz val="10"/>
      <name val="Century Gothic"/>
      <family val="2"/>
    </font>
    <font>
      <u/>
      <sz val="11"/>
      <color theme="10"/>
      <name val="Calibri"/>
      <family val="2"/>
      <scheme val="minor"/>
    </font>
    <font>
      <sz val="10"/>
      <name val="Tahoma"/>
      <family val="2"/>
    </font>
    <font>
      <sz val="11"/>
      <name val="Arial Narrow"/>
      <family val="2"/>
    </font>
    <font>
      <sz val="11"/>
      <color theme="1"/>
      <name val="Arial Narrow"/>
      <family val="2"/>
    </font>
    <font>
      <b/>
      <sz val="9"/>
      <color theme="1"/>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3"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6" tint="0.39997558519241921"/>
        <bgColor indexed="64"/>
      </patternFill>
    </fill>
    <fill>
      <patternFill patternType="darkUp"/>
    </fill>
    <fill>
      <patternFill patternType="solid">
        <fgColor indexed="65"/>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top style="medium">
        <color indexed="64"/>
      </top>
      <bottom/>
      <diagonal/>
    </border>
    <border>
      <left style="thin">
        <color indexed="64"/>
      </left>
      <right/>
      <top/>
      <bottom/>
      <diagonal/>
    </border>
    <border>
      <left/>
      <right style="medium">
        <color indexed="64"/>
      </right>
      <top style="thin">
        <color auto="1"/>
      </top>
      <bottom/>
      <diagonal/>
    </border>
    <border>
      <left style="thin">
        <color indexed="64"/>
      </left>
      <right style="hair">
        <color indexed="64"/>
      </right>
      <top style="thin">
        <color indexed="64"/>
      </top>
      <bottom style="dotted">
        <color indexed="64"/>
      </bottom>
      <diagonal/>
    </border>
    <border>
      <left style="hair">
        <color indexed="64"/>
      </left>
      <right style="hair">
        <color indexed="64"/>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thin">
        <color indexed="64"/>
      </right>
      <top/>
      <bottom/>
      <diagonal/>
    </border>
    <border>
      <left style="thin">
        <color indexed="64"/>
      </left>
      <right style="thin">
        <color indexed="64"/>
      </right>
      <top/>
      <bottom/>
      <diagonal/>
    </border>
    <border>
      <left style="thin">
        <color auto="1"/>
      </left>
      <right style="thin">
        <color auto="1"/>
      </right>
      <top style="hair">
        <color auto="1"/>
      </top>
      <bottom style="hair">
        <color auto="1"/>
      </bottom>
      <diagonal/>
    </border>
    <border>
      <left style="thin">
        <color indexed="64"/>
      </left>
      <right style="hair">
        <color indexed="64"/>
      </right>
      <top style="dotted">
        <color indexed="64"/>
      </top>
      <bottom/>
      <diagonal/>
    </border>
    <border>
      <left style="hair">
        <color indexed="64"/>
      </left>
      <right style="hair">
        <color indexed="64"/>
      </right>
      <top style="dotted">
        <color indexed="64"/>
      </top>
      <bottom/>
      <diagonal/>
    </border>
  </borders>
  <cellStyleXfs count="447">
    <xf numFmtId="0" fontId="0" fillId="0" borderId="0"/>
    <xf numFmtId="0" fontId="12" fillId="0" borderId="0"/>
    <xf numFmtId="0" fontId="19" fillId="10"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20" fillId="12"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28" borderId="0" applyNumberFormat="0" applyBorder="0" applyAlignment="0" applyProtection="0"/>
    <xf numFmtId="0" fontId="20" fillId="32" borderId="0" applyNumberFormat="0" applyBorder="0" applyAlignment="0" applyProtection="0"/>
    <xf numFmtId="0" fontId="21" fillId="2" borderId="0" applyNumberFormat="0" applyBorder="0" applyAlignment="0" applyProtection="0"/>
    <xf numFmtId="0" fontId="22" fillId="6" borderId="4" applyNumberFormat="0" applyAlignment="0" applyProtection="0"/>
    <xf numFmtId="0" fontId="23" fillId="7" borderId="7" applyNumberFormat="0" applyAlignment="0" applyProtection="0"/>
    <xf numFmtId="0" fontId="24" fillId="0" borderId="6" applyNumberFormat="0" applyFill="0" applyAlignment="0" applyProtection="0"/>
    <xf numFmtId="0" fontId="25" fillId="0" borderId="0" applyNumberFormat="0" applyFill="0" applyBorder="0" applyAlignment="0" applyProtection="0"/>
    <xf numFmtId="0" fontId="20" fillId="9"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6" fillId="5" borderId="4" applyNumberFormat="0" applyAlignment="0" applyProtection="0"/>
    <xf numFmtId="0" fontId="27" fillId="3" borderId="0" applyNumberFormat="0" applyBorder="0" applyAlignment="0" applyProtection="0"/>
    <xf numFmtId="164" fontId="1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28" fillId="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1" fillId="0" borderId="0"/>
    <xf numFmtId="0" fontId="12" fillId="0" borderId="0"/>
    <xf numFmtId="0" fontId="19" fillId="0" borderId="0"/>
    <xf numFmtId="0" fontId="12" fillId="0" borderId="0"/>
    <xf numFmtId="0" fontId="19" fillId="0" borderId="0"/>
    <xf numFmtId="0" fontId="12" fillId="0" borderId="0"/>
    <xf numFmtId="0" fontId="12" fillId="0" borderId="0"/>
    <xf numFmtId="0" fontId="12" fillId="0" borderId="0"/>
    <xf numFmtId="0" fontId="19" fillId="0" borderId="0"/>
    <xf numFmtId="0" fontId="19" fillId="0" borderId="0"/>
    <xf numFmtId="0" fontId="19" fillId="0" borderId="0"/>
    <xf numFmtId="0" fontId="29" fillId="0" borderId="0">
      <alignment vertical="center"/>
    </xf>
    <xf numFmtId="0" fontId="12" fillId="0" borderId="0"/>
    <xf numFmtId="0" fontId="19" fillId="0" borderId="0"/>
    <xf numFmtId="0" fontId="19" fillId="0" borderId="0"/>
    <xf numFmtId="0" fontId="12"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8" borderId="8" applyNumberFormat="0" applyFont="0" applyAlignment="0" applyProtection="0"/>
    <xf numFmtId="0" fontId="30" fillId="6" borderId="5"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 applyNumberFormat="0" applyFill="0" applyAlignment="0" applyProtection="0"/>
    <xf numFmtId="0" fontId="34" fillId="0" borderId="2" applyNumberFormat="0" applyFill="0" applyAlignment="0" applyProtection="0"/>
    <xf numFmtId="0" fontId="25" fillId="0" borderId="3" applyNumberFormat="0" applyFill="0" applyAlignment="0" applyProtection="0"/>
    <xf numFmtId="0" fontId="35" fillId="0" borderId="9" applyNumberFormat="0" applyFill="0" applyAlignment="0" applyProtection="0"/>
    <xf numFmtId="0" fontId="10" fillId="0" borderId="0"/>
    <xf numFmtId="165" fontId="10" fillId="0" borderId="0" applyFont="0" applyFill="0" applyBorder="0" applyAlignment="0" applyProtection="0"/>
    <xf numFmtId="0" fontId="10" fillId="0" borderId="0"/>
    <xf numFmtId="0" fontId="48" fillId="0" borderId="0" applyNumberFormat="0" applyFill="0" applyBorder="0" applyAlignment="0" applyProtection="0"/>
    <xf numFmtId="0" fontId="9" fillId="0" borderId="0"/>
    <xf numFmtId="0" fontId="9" fillId="0" borderId="0"/>
    <xf numFmtId="0" fontId="8" fillId="0" borderId="0"/>
    <xf numFmtId="0" fontId="8" fillId="0" borderId="0"/>
    <xf numFmtId="43" fontId="11" fillId="0" borderId="0" applyFont="0" applyFill="0" applyBorder="0" applyAlignment="0" applyProtection="0"/>
    <xf numFmtId="43" fontId="11" fillId="0" borderId="0" applyFont="0" applyFill="0" applyBorder="0" applyAlignment="0" applyProtection="0"/>
    <xf numFmtId="0" fontId="7" fillId="0" borderId="0"/>
    <xf numFmtId="43" fontId="7" fillId="0" borderId="0" applyFont="0" applyFill="0" applyBorder="0" applyAlignment="0" applyProtection="0"/>
    <xf numFmtId="0" fontId="4" fillId="0" borderId="0"/>
    <xf numFmtId="0" fontId="4" fillId="0" borderId="0"/>
    <xf numFmtId="0" fontId="3" fillId="0" borderId="0"/>
    <xf numFmtId="0" fontId="3" fillId="0" borderId="0"/>
    <xf numFmtId="0" fontId="1" fillId="0" borderId="0"/>
    <xf numFmtId="0" fontId="1" fillId="0" borderId="0"/>
    <xf numFmtId="0" fontId="1" fillId="0" borderId="0"/>
    <xf numFmtId="0" fontId="97" fillId="0" borderId="0" applyNumberFormat="0" applyFill="0" applyBorder="0" applyAlignment="0" applyProtection="0"/>
  </cellStyleXfs>
  <cellXfs count="474">
    <xf numFmtId="0" fontId="0" fillId="0" borderId="0" xfId="0"/>
    <xf numFmtId="0" fontId="51" fillId="0" borderId="0" xfId="0" applyFont="1" applyProtection="1">
      <protection locked="0"/>
    </xf>
    <xf numFmtId="0" fontId="53" fillId="0" borderId="0" xfId="0" applyFont="1" applyProtection="1">
      <protection locked="0"/>
    </xf>
    <xf numFmtId="0" fontId="11" fillId="0" borderId="0" xfId="81" applyAlignment="1" applyProtection="1">
      <alignment horizontal="center" vertical="center"/>
      <protection locked="0"/>
    </xf>
    <xf numFmtId="0" fontId="11" fillId="0" borderId="0" xfId="81" applyAlignment="1" applyProtection="1">
      <alignment vertical="center" wrapText="1"/>
      <protection locked="0"/>
    </xf>
    <xf numFmtId="0" fontId="11" fillId="0" borderId="0" xfId="81" applyAlignment="1" applyProtection="1">
      <alignment horizontal="center" vertical="center" wrapText="1"/>
      <protection locked="0"/>
    </xf>
    <xf numFmtId="0" fontId="11" fillId="0" borderId="0" xfId="81" applyProtection="1">
      <protection locked="0"/>
    </xf>
    <xf numFmtId="4" fontId="11" fillId="0" borderId="0" xfId="81" applyNumberFormat="1" applyProtection="1">
      <protection locked="0"/>
    </xf>
    <xf numFmtId="4" fontId="11" fillId="0" borderId="0" xfId="81" applyNumberFormat="1" applyAlignment="1" applyProtection="1">
      <alignment vertical="center"/>
      <protection locked="0"/>
    </xf>
    <xf numFmtId="0" fontId="43" fillId="0" borderId="0" xfId="81" applyFont="1" applyAlignment="1" applyProtection="1">
      <alignment vertical="center"/>
      <protection locked="0"/>
    </xf>
    <xf numFmtId="0" fontId="11" fillId="0" borderId="0" xfId="81" applyAlignment="1">
      <alignment horizontal="center" vertical="center"/>
    </xf>
    <xf numFmtId="0" fontId="11" fillId="0" borderId="0" xfId="81" applyAlignment="1">
      <alignment vertical="center" wrapText="1"/>
    </xf>
    <xf numFmtId="0" fontId="11" fillId="0" borderId="0" xfId="81" applyAlignment="1">
      <alignment horizontal="center" vertical="center" wrapText="1"/>
    </xf>
    <xf numFmtId="0" fontId="11" fillId="0" borderId="0" xfId="81"/>
    <xf numFmtId="0" fontId="44" fillId="0" borderId="0" xfId="81" applyFont="1" applyAlignment="1">
      <alignment vertical="center" wrapText="1"/>
    </xf>
    <xf numFmtId="0" fontId="44" fillId="0" borderId="0" xfId="81" applyFont="1" applyAlignment="1">
      <alignment horizontal="center" vertical="center" wrapText="1"/>
    </xf>
    <xf numFmtId="0" fontId="51" fillId="0" borderId="0" xfId="0" applyFont="1"/>
    <xf numFmtId="0" fontId="12" fillId="0" borderId="0" xfId="1"/>
    <xf numFmtId="0" fontId="12" fillId="0" borderId="0" xfId="1" applyAlignment="1">
      <alignment horizontal="center"/>
    </xf>
    <xf numFmtId="0" fontId="14" fillId="0" borderId="0" xfId="1" applyFont="1"/>
    <xf numFmtId="0" fontId="14" fillId="0" borderId="0" xfId="1" applyFont="1" applyAlignment="1">
      <alignment horizontal="center"/>
    </xf>
    <xf numFmtId="49" fontId="12" fillId="0" borderId="0" xfId="1" applyNumberFormat="1" applyAlignment="1">
      <alignment horizontal="center"/>
    </xf>
    <xf numFmtId="0" fontId="38" fillId="0" borderId="0" xfId="1" applyFont="1" applyAlignment="1">
      <alignment horizontal="center"/>
    </xf>
    <xf numFmtId="0" fontId="38" fillId="0" borderId="0" xfId="1" applyFont="1" applyAlignment="1">
      <alignment horizontal="left"/>
    </xf>
    <xf numFmtId="0" fontId="39" fillId="0" borderId="0" xfId="1" applyFont="1" applyAlignment="1">
      <alignment horizontal="center"/>
    </xf>
    <xf numFmtId="0" fontId="39" fillId="0" borderId="0" xfId="1" applyFont="1" applyAlignment="1">
      <alignment horizontal="left"/>
    </xf>
    <xf numFmtId="0" fontId="14" fillId="0" borderId="0" xfId="1" applyFont="1" applyAlignment="1">
      <alignment horizontal="justify" vertical="top" wrapText="1"/>
    </xf>
    <xf numFmtId="0" fontId="18" fillId="0" borderId="0" xfId="1" applyFont="1" applyAlignment="1">
      <alignment horizontal="left" vertical="top"/>
    </xf>
    <xf numFmtId="0" fontId="16" fillId="0" borderId="0" xfId="1" applyFont="1" applyAlignment="1">
      <alignment horizontal="center" vertical="top" wrapText="1"/>
    </xf>
    <xf numFmtId="0" fontId="44" fillId="0" borderId="0" xfId="81" applyFont="1" applyAlignment="1">
      <alignment horizontal="center" vertical="center"/>
    </xf>
    <xf numFmtId="0" fontId="45" fillId="38" borderId="13" xfId="81" applyFont="1" applyFill="1" applyBorder="1" applyAlignment="1">
      <alignment horizontal="center" vertical="center"/>
    </xf>
    <xf numFmtId="0" fontId="45" fillId="38" borderId="13" xfId="81" applyFont="1" applyFill="1" applyBorder="1" applyAlignment="1">
      <alignment horizontal="center" vertical="center" wrapText="1"/>
    </xf>
    <xf numFmtId="0" fontId="11" fillId="0" borderId="13" xfId="81" applyBorder="1" applyAlignment="1">
      <alignment horizontal="center" vertical="center"/>
    </xf>
    <xf numFmtId="40" fontId="11" fillId="0" borderId="0" xfId="81" applyNumberFormat="1" applyProtection="1">
      <protection locked="0"/>
    </xf>
    <xf numFmtId="0" fontId="14" fillId="0" borderId="0" xfId="1" applyFont="1" applyAlignment="1" applyProtection="1">
      <alignment horizontal="center"/>
      <protection locked="0"/>
    </xf>
    <xf numFmtId="0" fontId="16" fillId="0" borderId="0" xfId="1" applyFont="1" applyAlignment="1" applyProtection="1">
      <alignment horizontal="center" vertical="top" wrapText="1"/>
      <protection locked="0"/>
    </xf>
    <xf numFmtId="0" fontId="18" fillId="0" borderId="0" xfId="1" applyFont="1" applyAlignment="1" applyProtection="1">
      <alignment horizontal="left" vertical="top"/>
      <protection locked="0"/>
    </xf>
    <xf numFmtId="0" fontId="17" fillId="0" borderId="0" xfId="1" applyFont="1" applyAlignment="1" applyProtection="1">
      <alignment horizontal="left"/>
      <protection locked="0"/>
    </xf>
    <xf numFmtId="0" fontId="39" fillId="0" borderId="0" xfId="1" applyFont="1" applyAlignment="1" applyProtection="1">
      <alignment horizontal="left"/>
      <protection locked="0"/>
    </xf>
    <xf numFmtId="0" fontId="13" fillId="0" borderId="0" xfId="1" applyFont="1" applyAlignment="1">
      <alignment horizontal="center"/>
    </xf>
    <xf numFmtId="0" fontId="38" fillId="0" borderId="0" xfId="1" applyFont="1" applyAlignment="1" applyProtection="1">
      <alignment horizontal="center"/>
      <protection locked="0"/>
    </xf>
    <xf numFmtId="0" fontId="38" fillId="0" borderId="0" xfId="1" applyFont="1" applyAlignment="1" applyProtection="1">
      <alignment horizontal="justify" vertical="top" wrapText="1"/>
      <protection locked="0"/>
    </xf>
    <xf numFmtId="43" fontId="11" fillId="0" borderId="0" xfId="435" applyFont="1" applyAlignment="1" applyProtection="1">
      <alignment vertical="center"/>
    </xf>
    <xf numFmtId="43" fontId="11" fillId="0" borderId="0" xfId="435" applyFont="1" applyProtection="1"/>
    <xf numFmtId="43" fontId="45" fillId="38" borderId="13" xfId="435" applyFont="1" applyFill="1" applyBorder="1" applyAlignment="1" applyProtection="1">
      <alignment horizontal="center" vertical="center" wrapText="1"/>
    </xf>
    <xf numFmtId="43" fontId="45" fillId="38" borderId="13" xfId="435" applyFont="1" applyFill="1" applyBorder="1" applyAlignment="1" applyProtection="1">
      <alignment horizontal="center" vertical="center"/>
    </xf>
    <xf numFmtId="43" fontId="11" fillId="0" borderId="0" xfId="435" applyFont="1" applyAlignment="1" applyProtection="1">
      <alignment vertical="center"/>
      <protection locked="0"/>
    </xf>
    <xf numFmtId="43" fontId="11" fillId="0" borderId="0" xfId="435" applyFont="1" applyProtection="1">
      <protection locked="0"/>
    </xf>
    <xf numFmtId="43" fontId="43" fillId="0" borderId="20" xfId="435" applyFont="1" applyBorder="1" applyAlignment="1" applyProtection="1">
      <alignment vertical="center"/>
      <protection locked="0"/>
    </xf>
    <xf numFmtId="0" fontId="54" fillId="41" borderId="0" xfId="0" applyFont="1" applyFill="1"/>
    <xf numFmtId="0" fontId="65" fillId="41" borderId="0" xfId="0" applyFont="1" applyFill="1" applyAlignment="1">
      <alignment horizontal="center" vertical="center"/>
    </xf>
    <xf numFmtId="0" fontId="58" fillId="41" borderId="0" xfId="0" applyFont="1" applyFill="1" applyAlignment="1">
      <alignment horizontal="center" vertical="center"/>
    </xf>
    <xf numFmtId="0" fontId="54" fillId="41" borderId="0" xfId="0" applyFont="1" applyFill="1" applyAlignment="1">
      <alignment horizontal="justify" vertical="center"/>
    </xf>
    <xf numFmtId="0" fontId="55" fillId="41" borderId="27" xfId="0" applyFont="1" applyFill="1" applyBorder="1" applyAlignment="1">
      <alignment horizontal="justify" vertical="center" wrapText="1"/>
    </xf>
    <xf numFmtId="0" fontId="54" fillId="41" borderId="28" xfId="0" applyFont="1" applyFill="1" applyBorder="1" applyAlignment="1">
      <alignment horizontal="justify" vertical="center" wrapText="1"/>
    </xf>
    <xf numFmtId="0" fontId="54" fillId="41" borderId="29" xfId="0" applyFont="1" applyFill="1" applyBorder="1" applyAlignment="1">
      <alignment horizontal="justify" vertical="center" wrapText="1"/>
    </xf>
    <xf numFmtId="0" fontId="55" fillId="41" borderId="28" xfId="0" applyFont="1" applyFill="1" applyBorder="1" applyAlignment="1">
      <alignment horizontal="justify" vertical="center" wrapText="1"/>
    </xf>
    <xf numFmtId="0" fontId="54" fillId="41" borderId="38" xfId="0" applyFont="1" applyFill="1" applyBorder="1" applyAlignment="1">
      <alignment horizontal="justify" vertical="center" wrapText="1"/>
    </xf>
    <xf numFmtId="0" fontId="62" fillId="41" borderId="38" xfId="0" applyFont="1" applyFill="1" applyBorder="1" applyAlignment="1">
      <alignment horizontal="justify" vertical="center" wrapText="1"/>
    </xf>
    <xf numFmtId="0" fontId="55" fillId="41" borderId="38" xfId="0" applyFont="1" applyFill="1" applyBorder="1" applyAlignment="1">
      <alignment horizontal="justify" vertical="center" wrapText="1"/>
    </xf>
    <xf numFmtId="2" fontId="55" fillId="41" borderId="0" xfId="0" applyNumberFormat="1" applyFont="1" applyFill="1" applyAlignment="1">
      <alignment horizontal="justify" vertical="justify" wrapText="1"/>
    </xf>
    <xf numFmtId="166" fontId="11" fillId="0" borderId="13" xfId="81" applyNumberFormat="1" applyBorder="1" applyAlignment="1">
      <alignment vertical="center"/>
    </xf>
    <xf numFmtId="0" fontId="66" fillId="41" borderId="0" xfId="427" applyFont="1" applyFill="1" applyAlignment="1">
      <alignment horizontal="left" vertical="center" wrapText="1"/>
    </xf>
    <xf numFmtId="43" fontId="66" fillId="41" borderId="0" xfId="435" applyFont="1" applyFill="1" applyBorder="1" applyAlignment="1" applyProtection="1">
      <alignment horizontal="left" vertical="center"/>
    </xf>
    <xf numFmtId="0" fontId="68" fillId="0" borderId="0" xfId="0" applyFont="1"/>
    <xf numFmtId="0" fontId="71" fillId="41" borderId="0" xfId="427" applyFont="1" applyFill="1" applyAlignment="1">
      <alignment horizontal="left" vertical="center"/>
    </xf>
    <xf numFmtId="0" fontId="68" fillId="0" borderId="0" xfId="0" applyFont="1" applyAlignment="1">
      <alignment horizontal="center" vertical="center"/>
    </xf>
    <xf numFmtId="0" fontId="68" fillId="41" borderId="0" xfId="0" applyFont="1" applyFill="1" applyAlignment="1">
      <alignment horizontal="center" vertical="center"/>
    </xf>
    <xf numFmtId="0" fontId="68" fillId="0" borderId="13" xfId="0" applyFont="1" applyBorder="1" applyAlignment="1">
      <alignment horizontal="center" vertical="center"/>
    </xf>
    <xf numFmtId="0" fontId="68" fillId="0" borderId="13" xfId="0" applyFont="1" applyBorder="1" applyAlignment="1">
      <alignment horizontal="center" vertical="center" wrapText="1"/>
    </xf>
    <xf numFmtId="43" fontId="66" fillId="41" borderId="0" xfId="435" applyFont="1" applyFill="1" applyBorder="1" applyAlignment="1" applyProtection="1">
      <alignment horizontal="left" vertical="center" wrapText="1"/>
    </xf>
    <xf numFmtId="0" fontId="68" fillId="41" borderId="0" xfId="0" applyFont="1" applyFill="1" applyAlignment="1">
      <alignment horizontal="left" vertical="center" wrapText="1"/>
    </xf>
    <xf numFmtId="0" fontId="68" fillId="0" borderId="0" xfId="0" applyFont="1" applyAlignment="1">
      <alignment horizontal="left" vertical="center" wrapText="1"/>
    </xf>
    <xf numFmtId="0" fontId="68" fillId="41" borderId="0" xfId="0" applyFont="1" applyFill="1" applyAlignment="1">
      <alignment horizontal="left" vertical="center"/>
    </xf>
    <xf numFmtId="0" fontId="68" fillId="0" borderId="0" xfId="0" applyFont="1" applyAlignment="1">
      <alignment horizontal="left"/>
    </xf>
    <xf numFmtId="14" fontId="66" fillId="41" borderId="0" xfId="427" applyNumberFormat="1" applyFont="1" applyFill="1" applyAlignment="1">
      <alignment horizontal="left" vertical="center" wrapText="1"/>
    </xf>
    <xf numFmtId="0" fontId="68" fillId="41" borderId="0" xfId="429" applyFont="1" applyFill="1" applyAlignment="1">
      <alignment vertical="center"/>
    </xf>
    <xf numFmtId="0" fontId="67" fillId="41" borderId="0" xfId="429" applyFont="1" applyFill="1" applyAlignment="1">
      <alignment horizontal="center" vertical="center"/>
    </xf>
    <xf numFmtId="43" fontId="67" fillId="41" borderId="0" xfId="435" applyFont="1" applyFill="1" applyAlignment="1" applyProtection="1">
      <alignment horizontal="center" vertical="center"/>
    </xf>
    <xf numFmtId="43" fontId="67" fillId="41" borderId="0" xfId="435" applyFont="1" applyFill="1" applyAlignment="1" applyProtection="1">
      <alignment horizontal="center" wrapText="1"/>
    </xf>
    <xf numFmtId="0" fontId="68" fillId="41" borderId="0" xfId="429" applyFont="1" applyFill="1" applyAlignment="1">
      <alignment horizontal="center" vertical="center"/>
    </xf>
    <xf numFmtId="14" fontId="68" fillId="41" borderId="0" xfId="429" applyNumberFormat="1" applyFont="1" applyFill="1" applyAlignment="1">
      <alignment horizontal="center" vertical="center"/>
    </xf>
    <xf numFmtId="0" fontId="68" fillId="41" borderId="0" xfId="429" applyFont="1" applyFill="1"/>
    <xf numFmtId="0" fontId="66" fillId="34" borderId="13" xfId="1" applyFont="1" applyFill="1" applyBorder="1" applyAlignment="1">
      <alignment horizontal="center" vertical="center" wrapText="1"/>
    </xf>
    <xf numFmtId="43" fontId="66" fillId="34" borderId="13" xfId="435" applyFont="1" applyFill="1" applyBorder="1" applyAlignment="1" applyProtection="1">
      <alignment horizontal="center" vertical="center" wrapText="1"/>
    </xf>
    <xf numFmtId="1" fontId="70" fillId="0" borderId="13" xfId="435" applyNumberFormat="1" applyFont="1" applyFill="1" applyBorder="1" applyAlignment="1">
      <alignment horizontal="center" vertical="center"/>
    </xf>
    <xf numFmtId="14" fontId="70" fillId="0" borderId="13" xfId="435" applyNumberFormat="1" applyFont="1" applyFill="1" applyBorder="1" applyAlignment="1">
      <alignment horizontal="center" vertical="center"/>
    </xf>
    <xf numFmtId="1" fontId="70" fillId="0" borderId="13" xfId="435" applyNumberFormat="1" applyFont="1" applyFill="1" applyBorder="1" applyAlignment="1">
      <alignment horizontal="left" vertical="center" wrapText="1"/>
    </xf>
    <xf numFmtId="0" fontId="68" fillId="0" borderId="0" xfId="0" applyFont="1" applyAlignment="1">
      <alignment vertical="center"/>
    </xf>
    <xf numFmtId="43" fontId="67" fillId="39" borderId="13" xfId="435" applyFont="1" applyFill="1" applyBorder="1"/>
    <xf numFmtId="0" fontId="68" fillId="41" borderId="0" xfId="429" applyFont="1" applyFill="1" applyAlignment="1">
      <alignment horizontal="center"/>
    </xf>
    <xf numFmtId="0" fontId="68" fillId="0" borderId="0" xfId="429" applyFont="1" applyProtection="1">
      <protection locked="0"/>
    </xf>
    <xf numFmtId="0" fontId="67" fillId="0" borderId="0" xfId="429" applyFont="1" applyProtection="1">
      <protection locked="0"/>
    </xf>
    <xf numFmtId="0" fontId="68" fillId="0" borderId="0" xfId="429" applyFont="1" applyAlignment="1" applyProtection="1">
      <alignment horizontal="center"/>
      <protection locked="0"/>
    </xf>
    <xf numFmtId="0" fontId="68" fillId="0" borderId="0" xfId="433" applyFont="1"/>
    <xf numFmtId="0" fontId="42" fillId="0" borderId="0" xfId="433" applyFont="1" applyAlignment="1">
      <alignment horizontal="left"/>
    </xf>
    <xf numFmtId="0" fontId="67" fillId="0" borderId="0" xfId="433" applyFont="1" applyAlignment="1">
      <alignment horizontal="left"/>
    </xf>
    <xf numFmtId="0" fontId="67" fillId="0" borderId="0" xfId="433" applyFont="1" applyAlignment="1">
      <alignment horizontal="center" wrapText="1"/>
    </xf>
    <xf numFmtId="0" fontId="68" fillId="0" borderId="0" xfId="433" applyFont="1" applyAlignment="1">
      <alignment wrapText="1"/>
    </xf>
    <xf numFmtId="0" fontId="66" fillId="35" borderId="13" xfId="434" applyFont="1" applyFill="1" applyBorder="1" applyAlignment="1" applyProtection="1">
      <alignment horizontal="center" vertical="center" wrapText="1"/>
      <protection locked="0"/>
    </xf>
    <xf numFmtId="0" fontId="66" fillId="34" borderId="13" xfId="433" applyFont="1" applyFill="1" applyBorder="1" applyAlignment="1" applyProtection="1">
      <alignment horizontal="center" vertical="center" wrapText="1"/>
      <protection locked="0"/>
    </xf>
    <xf numFmtId="0" fontId="66" fillId="35" borderId="13" xfId="433" applyFont="1" applyFill="1" applyBorder="1" applyAlignment="1" applyProtection="1">
      <alignment horizontal="center" vertical="center"/>
      <protection locked="0"/>
    </xf>
    <xf numFmtId="0" fontId="68" fillId="0" borderId="0" xfId="433" applyFont="1" applyProtection="1">
      <protection locked="0"/>
    </xf>
    <xf numFmtId="0" fontId="68" fillId="0" borderId="0" xfId="433" applyFont="1" applyAlignment="1" applyProtection="1">
      <alignment wrapText="1"/>
      <protection locked="0"/>
    </xf>
    <xf numFmtId="0" fontId="46" fillId="0" borderId="0" xfId="81" applyFont="1" applyAlignment="1" applyProtection="1">
      <alignment horizontal="center"/>
      <protection locked="0"/>
    </xf>
    <xf numFmtId="43" fontId="43" fillId="39" borderId="22" xfId="435" applyFont="1" applyFill="1" applyBorder="1" applyAlignment="1" applyProtection="1">
      <alignment vertical="center"/>
    </xf>
    <xf numFmtId="0" fontId="43" fillId="39" borderId="13" xfId="81" applyFont="1" applyFill="1" applyBorder="1" applyAlignment="1">
      <alignment horizontal="center" vertical="center" wrapText="1"/>
    </xf>
    <xf numFmtId="0" fontId="68" fillId="41" borderId="0" xfId="0" applyFont="1" applyFill="1" applyAlignment="1">
      <alignment horizontal="center" vertical="center" wrapText="1"/>
    </xf>
    <xf numFmtId="0" fontId="68" fillId="0" borderId="0" xfId="0" applyFont="1" applyAlignment="1">
      <alignment horizontal="center" vertical="center" wrapText="1"/>
    </xf>
    <xf numFmtId="0" fontId="68" fillId="41" borderId="0" xfId="429" applyFont="1" applyFill="1" applyAlignment="1">
      <alignment wrapText="1"/>
    </xf>
    <xf numFmtId="0" fontId="68" fillId="0" borderId="13" xfId="0" applyFont="1" applyBorder="1" applyAlignment="1">
      <alignment wrapText="1"/>
    </xf>
    <xf numFmtId="0" fontId="68" fillId="0" borderId="0" xfId="0" applyFont="1" applyAlignment="1">
      <alignment wrapText="1"/>
    </xf>
    <xf numFmtId="14" fontId="68" fillId="0" borderId="13" xfId="0" applyNumberFormat="1" applyFont="1" applyBorder="1" applyAlignment="1">
      <alignment horizontal="center" vertical="center"/>
    </xf>
    <xf numFmtId="43" fontId="68" fillId="0" borderId="0" xfId="435" applyFont="1" applyAlignment="1">
      <alignment horizontal="center" vertical="center"/>
    </xf>
    <xf numFmtId="43" fontId="67" fillId="41" borderId="0" xfId="435" applyFont="1" applyFill="1" applyAlignment="1" applyProtection="1">
      <alignment horizontal="center" vertical="center" wrapText="1"/>
    </xf>
    <xf numFmtId="43" fontId="68" fillId="41" borderId="0" xfId="435" applyFont="1" applyFill="1" applyAlignment="1" applyProtection="1">
      <alignment horizontal="center" vertical="center" wrapText="1"/>
    </xf>
    <xf numFmtId="43" fontId="68" fillId="41" borderId="0" xfId="435" applyFont="1" applyFill="1" applyAlignment="1">
      <alignment horizontal="center" vertical="center"/>
    </xf>
    <xf numFmtId="43" fontId="67" fillId="39" borderId="11" xfId="435" applyFont="1" applyFill="1" applyBorder="1" applyAlignment="1">
      <alignment horizontal="center" vertical="center"/>
    </xf>
    <xf numFmtId="0" fontId="68" fillId="41" borderId="0" xfId="0" applyFont="1" applyFill="1"/>
    <xf numFmtId="0" fontId="66" fillId="41" borderId="0" xfId="427" applyFont="1" applyFill="1" applyAlignment="1">
      <alignment vertical="center"/>
    </xf>
    <xf numFmtId="0" fontId="67" fillId="35" borderId="13" xfId="0" applyFont="1" applyFill="1" applyBorder="1" applyAlignment="1">
      <alignment horizontal="center" vertical="center" wrapText="1"/>
    </xf>
    <xf numFmtId="0" fontId="67" fillId="0" borderId="0" xfId="0" applyFont="1" applyAlignment="1">
      <alignment vertical="center"/>
    </xf>
    <xf numFmtId="0" fontId="66" fillId="41" borderId="0" xfId="427" applyFont="1" applyFill="1" applyAlignment="1">
      <alignment horizontal="left" vertical="center"/>
    </xf>
    <xf numFmtId="0" fontId="67" fillId="41" borderId="0" xfId="429" applyFont="1" applyFill="1" applyAlignment="1">
      <alignment horizontal="left"/>
    </xf>
    <xf numFmtId="14" fontId="66" fillId="41" borderId="0" xfId="427" applyNumberFormat="1" applyFont="1" applyFill="1" applyAlignment="1">
      <alignment vertical="center"/>
    </xf>
    <xf numFmtId="14" fontId="71" fillId="41" borderId="0" xfId="427" applyNumberFormat="1" applyFont="1" applyFill="1" applyAlignment="1">
      <alignment horizontal="left" vertical="center"/>
    </xf>
    <xf numFmtId="14" fontId="68" fillId="41" borderId="0" xfId="0" applyNumberFormat="1" applyFont="1" applyFill="1" applyAlignment="1">
      <alignment horizontal="center" vertical="center"/>
    </xf>
    <xf numFmtId="14" fontId="68" fillId="0" borderId="0" xfId="0" applyNumberFormat="1" applyFont="1" applyAlignment="1">
      <alignment horizontal="center" vertical="center"/>
    </xf>
    <xf numFmtId="40" fontId="66" fillId="41" borderId="0" xfId="427" applyNumberFormat="1" applyFont="1" applyFill="1" applyAlignment="1">
      <alignment vertical="center"/>
    </xf>
    <xf numFmtId="0" fontId="67" fillId="41" borderId="0" xfId="429" applyFont="1" applyFill="1"/>
    <xf numFmtId="43" fontId="66" fillId="41" borderId="0" xfId="435" applyFont="1" applyFill="1" applyBorder="1" applyAlignment="1" applyProtection="1">
      <alignment vertical="center"/>
    </xf>
    <xf numFmtId="43" fontId="67" fillId="41" borderId="0" xfId="435" applyFont="1" applyFill="1" applyAlignment="1" applyProtection="1"/>
    <xf numFmtId="43" fontId="67" fillId="41" borderId="0" xfId="435" applyFont="1" applyFill="1" applyAlignment="1" applyProtection="1">
      <alignment horizontal="left" vertical="center"/>
    </xf>
    <xf numFmtId="43" fontId="67" fillId="41" borderId="0" xfId="435" applyFont="1" applyFill="1" applyAlignment="1" applyProtection="1">
      <alignment horizontal="center"/>
    </xf>
    <xf numFmtId="43" fontId="42" fillId="0" borderId="0" xfId="435" applyFont="1" applyFill="1" applyAlignment="1" applyProtection="1">
      <alignment horizontal="center" vertical="center"/>
    </xf>
    <xf numFmtId="43" fontId="66" fillId="35" borderId="13" xfId="435" applyFont="1" applyFill="1" applyBorder="1" applyAlignment="1" applyProtection="1">
      <alignment horizontal="center" vertical="center"/>
      <protection locked="0"/>
    </xf>
    <xf numFmtId="43" fontId="68" fillId="0" borderId="0" xfId="435" applyFont="1" applyAlignment="1" applyProtection="1">
      <alignment vertical="center"/>
      <protection locked="0"/>
    </xf>
    <xf numFmtId="0" fontId="66" fillId="41" borderId="0" xfId="427" applyFont="1" applyFill="1" applyAlignment="1">
      <alignment horizontal="center" vertical="center"/>
    </xf>
    <xf numFmtId="0" fontId="71" fillId="41" borderId="0" xfId="427" applyFont="1" applyFill="1" applyAlignment="1">
      <alignment horizontal="center" vertical="center"/>
    </xf>
    <xf numFmtId="43" fontId="68" fillId="0" borderId="13" xfId="435" applyFont="1" applyFill="1" applyBorder="1" applyAlignment="1">
      <alignment vertical="center" wrapText="1"/>
    </xf>
    <xf numFmtId="43" fontId="67" fillId="0" borderId="0" xfId="435" applyFont="1" applyFill="1" applyAlignment="1" applyProtection="1">
      <alignment horizontal="center" vertical="center"/>
    </xf>
    <xf numFmtId="43" fontId="68" fillId="0" borderId="0" xfId="435" applyFont="1" applyAlignment="1" applyProtection="1">
      <alignment vertical="center"/>
    </xf>
    <xf numFmtId="43" fontId="66" fillId="34" borderId="13" xfId="435" applyFont="1" applyFill="1" applyBorder="1" applyAlignment="1" applyProtection="1">
      <alignment horizontal="center" vertical="center"/>
      <protection locked="0"/>
    </xf>
    <xf numFmtId="43" fontId="71" fillId="41" borderId="0" xfId="435" applyFont="1" applyFill="1" applyBorder="1" applyAlignment="1" applyProtection="1">
      <alignment horizontal="left" vertical="center"/>
    </xf>
    <xf numFmtId="43" fontId="70" fillId="0" borderId="13" xfId="435" applyFont="1" applyFill="1" applyBorder="1" applyAlignment="1" applyProtection="1">
      <alignment horizontal="right" vertical="center"/>
    </xf>
    <xf numFmtId="43" fontId="70" fillId="0" borderId="13" xfId="435" applyFont="1" applyFill="1" applyBorder="1" applyAlignment="1" applyProtection="1">
      <alignment horizontal="center" vertical="center"/>
    </xf>
    <xf numFmtId="43" fontId="70" fillId="0" borderId="13" xfId="435" applyFont="1" applyFill="1" applyBorder="1" applyAlignment="1" applyProtection="1">
      <alignment horizontal="center" vertical="center" wrapText="1"/>
    </xf>
    <xf numFmtId="0" fontId="66" fillId="41" borderId="0" xfId="427" applyFont="1" applyFill="1" applyAlignment="1">
      <alignment vertical="center" wrapText="1"/>
    </xf>
    <xf numFmtId="0" fontId="71" fillId="41" borderId="0" xfId="427" applyFont="1" applyFill="1" applyAlignment="1">
      <alignment horizontal="left" vertical="center" wrapText="1"/>
    </xf>
    <xf numFmtId="0" fontId="68" fillId="0" borderId="0" xfId="429" applyFont="1" applyAlignment="1" applyProtection="1">
      <alignment wrapText="1"/>
      <protection locked="0"/>
    </xf>
    <xf numFmtId="43" fontId="77" fillId="0" borderId="0" xfId="435" applyFont="1" applyBorder="1" applyAlignment="1" applyProtection="1">
      <alignment vertical="center"/>
    </xf>
    <xf numFmtId="43" fontId="77" fillId="0" borderId="0" xfId="435" applyFont="1" applyBorder="1" applyProtection="1">
      <protection locked="0"/>
    </xf>
    <xf numFmtId="43" fontId="46" fillId="0" borderId="0" xfId="435" applyFont="1" applyAlignment="1" applyProtection="1">
      <alignment horizontal="center"/>
      <protection locked="0"/>
    </xf>
    <xf numFmtId="0" fontId="67" fillId="39" borderId="11" xfId="0" applyFont="1" applyFill="1" applyBorder="1" applyAlignment="1">
      <alignment wrapText="1"/>
    </xf>
    <xf numFmtId="0" fontId="11" fillId="41" borderId="13" xfId="81" applyFill="1" applyBorder="1" applyAlignment="1">
      <alignment horizontal="center" vertical="center"/>
    </xf>
    <xf numFmtId="0" fontId="11" fillId="41" borderId="13" xfId="81" applyFill="1" applyBorder="1" applyAlignment="1">
      <alignment vertical="center" wrapText="1"/>
    </xf>
    <xf numFmtId="0" fontId="0" fillId="41" borderId="13" xfId="81" applyFont="1" applyFill="1" applyBorder="1" applyAlignment="1">
      <alignment horizontal="center" vertical="center" wrapText="1"/>
    </xf>
    <xf numFmtId="166" fontId="11" fillId="41" borderId="21" xfId="81" applyNumberFormat="1" applyFill="1" applyBorder="1" applyAlignment="1">
      <alignment vertical="center"/>
    </xf>
    <xf numFmtId="0" fontId="11" fillId="41" borderId="0" xfId="81" applyFill="1" applyProtection="1">
      <protection locked="0"/>
    </xf>
    <xf numFmtId="43" fontId="11" fillId="41" borderId="0" xfId="435" applyFont="1" applyFill="1" applyProtection="1">
      <protection locked="0"/>
    </xf>
    <xf numFmtId="4" fontId="11" fillId="41" borderId="0" xfId="81" applyNumberFormat="1" applyFill="1" applyProtection="1">
      <protection locked="0"/>
    </xf>
    <xf numFmtId="43" fontId="11" fillId="0" borderId="0" xfId="81" applyNumberFormat="1" applyProtection="1">
      <protection locked="0"/>
    </xf>
    <xf numFmtId="0" fontId="80" fillId="0" borderId="0" xfId="433" applyFont="1" applyAlignment="1" applyProtection="1">
      <alignment horizontal="right"/>
      <protection locked="0"/>
    </xf>
    <xf numFmtId="1" fontId="40" fillId="0" borderId="13" xfId="435" applyNumberFormat="1" applyFont="1" applyFill="1" applyBorder="1" applyAlignment="1">
      <alignment horizontal="center" vertical="center"/>
    </xf>
    <xf numFmtId="43" fontId="68" fillId="0" borderId="0" xfId="435" applyFont="1" applyBorder="1" applyAlignment="1">
      <alignment horizontal="center" vertical="center"/>
    </xf>
    <xf numFmtId="0" fontId="67" fillId="34" borderId="13" xfId="0" applyFont="1" applyFill="1" applyBorder="1" applyAlignment="1">
      <alignment horizontal="center" vertical="center"/>
    </xf>
    <xf numFmtId="0" fontId="54" fillId="41" borderId="0" xfId="0" applyFont="1" applyFill="1" applyAlignment="1">
      <alignment horizontal="justify" vertical="center" wrapText="1"/>
    </xf>
    <xf numFmtId="0" fontId="54" fillId="41" borderId="34" xfId="0" applyFont="1" applyFill="1" applyBorder="1"/>
    <xf numFmtId="0" fontId="55" fillId="41" borderId="27" xfId="0" applyFont="1" applyFill="1" applyBorder="1" applyAlignment="1">
      <alignment horizontal="justify" vertical="top" wrapText="1"/>
    </xf>
    <xf numFmtId="0" fontId="66" fillId="41" borderId="0" xfId="437" applyFont="1" applyFill="1" applyAlignment="1">
      <alignment vertical="center"/>
    </xf>
    <xf numFmtId="0" fontId="6" fillId="41" borderId="0" xfId="437" applyFont="1" applyFill="1" applyAlignment="1">
      <alignment vertical="center" wrapText="1"/>
    </xf>
    <xf numFmtId="0" fontId="6" fillId="41" borderId="0" xfId="437" applyFont="1" applyFill="1" applyAlignment="1">
      <alignment horizontal="center" vertical="center"/>
    </xf>
    <xf numFmtId="43" fontId="6" fillId="41" borderId="0" xfId="438" applyFont="1" applyFill="1" applyAlignment="1">
      <alignment vertical="center"/>
    </xf>
    <xf numFmtId="0" fontId="6" fillId="41" borderId="0" xfId="437" applyFont="1" applyFill="1" applyAlignment="1">
      <alignment vertical="center"/>
    </xf>
    <xf numFmtId="0" fontId="71" fillId="41" borderId="0" xfId="437" applyFont="1" applyFill="1" applyAlignment="1">
      <alignment horizontal="left" vertical="center"/>
    </xf>
    <xf numFmtId="0" fontId="35" fillId="42" borderId="13" xfId="437" applyFont="1" applyFill="1" applyBorder="1" applyAlignment="1">
      <alignment horizontal="center" vertical="center" wrapText="1"/>
    </xf>
    <xf numFmtId="0" fontId="35" fillId="35" borderId="13" xfId="437" applyFont="1" applyFill="1" applyBorder="1" applyAlignment="1">
      <alignment horizontal="center" vertical="center"/>
    </xf>
    <xf numFmtId="0" fontId="35" fillId="35" borderId="13" xfId="437" applyFont="1" applyFill="1" applyBorder="1" applyAlignment="1">
      <alignment horizontal="center" vertical="center" wrapText="1"/>
    </xf>
    <xf numFmtId="43" fontId="35" fillId="42" borderId="13" xfId="438" applyFont="1" applyFill="1" applyBorder="1" applyAlignment="1">
      <alignment horizontal="center" vertical="center"/>
    </xf>
    <xf numFmtId="0" fontId="35" fillId="41" borderId="0" xfId="437" applyFont="1" applyFill="1" applyAlignment="1">
      <alignment vertical="center"/>
    </xf>
    <xf numFmtId="0" fontId="6" fillId="41" borderId="13" xfId="437" applyFont="1" applyFill="1" applyBorder="1" applyAlignment="1">
      <alignment horizontal="center" vertical="center"/>
    </xf>
    <xf numFmtId="0" fontId="6" fillId="41" borderId="13" xfId="437" applyFont="1" applyFill="1" applyBorder="1" applyAlignment="1">
      <alignment vertical="center" wrapText="1"/>
    </xf>
    <xf numFmtId="43" fontId="35" fillId="41" borderId="39" xfId="438" applyFont="1" applyFill="1" applyBorder="1" applyAlignment="1">
      <alignment vertical="center"/>
    </xf>
    <xf numFmtId="43" fontId="67" fillId="39" borderId="18" xfId="435" applyFont="1" applyFill="1" applyBorder="1" applyAlignment="1">
      <alignment horizontal="center" vertical="center"/>
    </xf>
    <xf numFmtId="0" fontId="67" fillId="0" borderId="0" xfId="0" applyFont="1" applyAlignment="1">
      <alignment horizontal="center" vertical="center"/>
    </xf>
    <xf numFmtId="0" fontId="81" fillId="0" borderId="0" xfId="0" applyFont="1" applyAlignment="1">
      <alignment horizontal="center" vertical="center"/>
    </xf>
    <xf numFmtId="0" fontId="68" fillId="0" borderId="0" xfId="433" applyFont="1" applyAlignment="1" applyProtection="1">
      <alignment vertical="center"/>
      <protection locked="0"/>
    </xf>
    <xf numFmtId="0" fontId="67" fillId="0" borderId="0" xfId="0" applyFont="1" applyAlignment="1">
      <alignment horizontal="center" vertical="center" wrapText="1"/>
    </xf>
    <xf numFmtId="0" fontId="67" fillId="0" borderId="0" xfId="429" applyFont="1" applyAlignment="1" applyProtection="1">
      <alignment horizontal="center" vertical="center"/>
      <protection locked="0"/>
    </xf>
    <xf numFmtId="0" fontId="68" fillId="0" borderId="0" xfId="429" applyFont="1" applyAlignment="1" applyProtection="1">
      <alignment horizontal="center" vertical="center"/>
      <protection locked="0"/>
    </xf>
    <xf numFmtId="0" fontId="17" fillId="0" borderId="0" xfId="1" applyFont="1" applyAlignment="1">
      <alignment horizontal="center"/>
    </xf>
    <xf numFmtId="0" fontId="68" fillId="0" borderId="0" xfId="0" applyFont="1" applyAlignment="1">
      <alignment vertical="center" wrapText="1"/>
    </xf>
    <xf numFmtId="0" fontId="83" fillId="41" borderId="0" xfId="427" applyFont="1" applyFill="1" applyAlignment="1">
      <alignment horizontal="left" vertical="center"/>
    </xf>
    <xf numFmtId="0" fontId="71" fillId="41" borderId="0" xfId="429" applyFont="1" applyFill="1" applyAlignment="1">
      <alignment horizontal="left" vertical="center"/>
    </xf>
    <xf numFmtId="0" fontId="40" fillId="0" borderId="13" xfId="0" applyFont="1" applyBorder="1" applyAlignment="1">
      <alignment horizontal="center" vertical="center" wrapText="1"/>
    </xf>
    <xf numFmtId="0" fontId="40" fillId="0" borderId="13" xfId="0" applyFont="1" applyBorder="1" applyAlignment="1">
      <alignment vertical="center" wrapText="1"/>
    </xf>
    <xf numFmtId="0" fontId="5" fillId="41" borderId="0" xfId="437" applyFont="1" applyFill="1" applyAlignment="1">
      <alignment horizontal="center" vertical="center"/>
    </xf>
    <xf numFmtId="43" fontId="6" fillId="41" borderId="0" xfId="438" applyFont="1" applyFill="1" applyBorder="1" applyAlignment="1">
      <alignment vertical="center"/>
    </xf>
    <xf numFmtId="0" fontId="70" fillId="0" borderId="13" xfId="0" applyFont="1" applyBorder="1" applyAlignment="1">
      <alignment horizontal="center" vertical="center"/>
    </xf>
    <xf numFmtId="0" fontId="37" fillId="0" borderId="0" xfId="1" applyFont="1" applyAlignment="1">
      <alignment horizontal="left"/>
    </xf>
    <xf numFmtId="0" fontId="17" fillId="0" borderId="0" xfId="1" applyFont="1" applyAlignment="1">
      <alignment horizontal="left"/>
    </xf>
    <xf numFmtId="49" fontId="18" fillId="0" borderId="0" xfId="1" applyNumberFormat="1" applyFont="1" applyAlignment="1">
      <alignment horizontal="left"/>
    </xf>
    <xf numFmtId="49" fontId="17" fillId="0" borderId="0" xfId="1" applyNumberFormat="1" applyFont="1" applyAlignment="1">
      <alignment horizontal="left"/>
    </xf>
    <xf numFmtId="0" fontId="39" fillId="0" borderId="0" xfId="1" applyFont="1" applyAlignment="1" applyProtection="1">
      <alignment horizontal="center"/>
      <protection locked="0"/>
    </xf>
    <xf numFmtId="0" fontId="70" fillId="0" borderId="13" xfId="0" applyFont="1" applyBorder="1" applyAlignment="1">
      <alignment horizontal="left" vertical="center" wrapText="1"/>
    </xf>
    <xf numFmtId="1" fontId="70" fillId="0" borderId="0" xfId="435" applyNumberFormat="1" applyFont="1" applyFill="1" applyBorder="1" applyAlignment="1">
      <alignment horizontal="center" vertical="center"/>
    </xf>
    <xf numFmtId="1" fontId="40" fillId="0" borderId="0" xfId="435" applyNumberFormat="1" applyFont="1" applyFill="1" applyBorder="1" applyAlignment="1">
      <alignment horizontal="center" vertical="center"/>
    </xf>
    <xf numFmtId="14" fontId="70" fillId="0" borderId="0" xfId="435" applyNumberFormat="1" applyFont="1" applyFill="1" applyBorder="1" applyAlignment="1">
      <alignment horizontal="center" vertical="center"/>
    </xf>
    <xf numFmtId="1" fontId="70" fillId="0" borderId="0" xfId="435" applyNumberFormat="1" applyFont="1" applyFill="1" applyBorder="1" applyAlignment="1">
      <alignment horizontal="left" vertical="center" wrapText="1"/>
    </xf>
    <xf numFmtId="43" fontId="70" fillId="0" borderId="0" xfId="435" applyFont="1" applyFill="1" applyBorder="1" applyAlignment="1" applyProtection="1">
      <alignment horizontal="right" vertical="center"/>
    </xf>
    <xf numFmtId="43" fontId="70" fillId="0" borderId="0" xfId="435" applyFont="1" applyFill="1" applyBorder="1" applyAlignment="1" applyProtection="1">
      <alignment horizontal="center" vertical="center"/>
    </xf>
    <xf numFmtId="0" fontId="87" fillId="0" borderId="0" xfId="81" applyFont="1" applyAlignment="1" applyProtection="1">
      <alignment horizontal="center" vertical="center" wrapText="1"/>
      <protection locked="0"/>
    </xf>
    <xf numFmtId="43" fontId="11" fillId="0" borderId="13" xfId="81" applyNumberFormat="1" applyBorder="1" applyAlignment="1" applyProtection="1">
      <alignment horizontal="center" vertical="center" wrapText="1"/>
      <protection locked="0"/>
    </xf>
    <xf numFmtId="43" fontId="11" fillId="0" borderId="13" xfId="435" applyFont="1" applyBorder="1" applyAlignment="1" applyProtection="1">
      <alignment vertical="center"/>
      <protection locked="0"/>
    </xf>
    <xf numFmtId="43" fontId="43" fillId="0" borderId="0" xfId="435" applyFont="1" applyAlignment="1" applyProtection="1">
      <alignment horizontal="right" vertical="center"/>
      <protection locked="0"/>
    </xf>
    <xf numFmtId="0" fontId="88" fillId="0" borderId="0" xfId="81" applyFont="1" applyAlignment="1" applyProtection="1">
      <alignment horizontal="right" vertical="center" wrapText="1"/>
      <protection locked="0"/>
    </xf>
    <xf numFmtId="43" fontId="88" fillId="0" borderId="0" xfId="435" applyFont="1" applyAlignment="1" applyProtection="1">
      <alignment horizontal="right" vertical="center"/>
      <protection locked="0"/>
    </xf>
    <xf numFmtId="43" fontId="11" fillId="0" borderId="0" xfId="435" applyFont="1" applyAlignment="1" applyProtection="1">
      <alignment horizontal="center" vertical="center"/>
    </xf>
    <xf numFmtId="43" fontId="11" fillId="0" borderId="0" xfId="435" applyFont="1" applyAlignment="1" applyProtection="1">
      <alignment horizontal="center"/>
    </xf>
    <xf numFmtId="0" fontId="11" fillId="0" borderId="0" xfId="81" applyAlignment="1">
      <alignment horizontal="center"/>
    </xf>
    <xf numFmtId="0" fontId="70" fillId="0" borderId="13" xfId="0" applyFont="1" applyBorder="1" applyAlignment="1">
      <alignment horizontal="center" vertical="center" wrapText="1"/>
    </xf>
    <xf numFmtId="14" fontId="70" fillId="0" borderId="13" xfId="0" applyNumberFormat="1" applyFont="1" applyBorder="1" applyAlignment="1">
      <alignment horizontal="center" vertical="center"/>
    </xf>
    <xf numFmtId="43" fontId="70" fillId="0" borderId="13" xfId="435" applyFont="1" applyFill="1" applyBorder="1" applyAlignment="1">
      <alignment horizontal="right" vertical="center"/>
    </xf>
    <xf numFmtId="43" fontId="68" fillId="0" borderId="13" xfId="34" applyFont="1" applyFill="1" applyBorder="1" applyAlignment="1">
      <alignment vertical="center"/>
    </xf>
    <xf numFmtId="0" fontId="40" fillId="0" borderId="0" xfId="0" applyFont="1" applyAlignment="1">
      <alignment horizontal="center" vertical="center" wrapText="1"/>
    </xf>
    <xf numFmtId="0" fontId="40" fillId="0" borderId="0" xfId="0" applyFont="1" applyAlignment="1">
      <alignment vertical="center" wrapText="1"/>
    </xf>
    <xf numFmtId="0" fontId="66" fillId="41" borderId="0" xfId="439" applyFont="1" applyFill="1" applyAlignment="1">
      <alignment vertical="center"/>
    </xf>
    <xf numFmtId="0" fontId="66" fillId="41" borderId="0" xfId="439" applyFont="1" applyFill="1" applyAlignment="1">
      <alignment vertical="center" wrapText="1"/>
    </xf>
    <xf numFmtId="0" fontId="66" fillId="41" borderId="0" xfId="439" applyFont="1" applyFill="1" applyAlignment="1">
      <alignment horizontal="center" vertical="center"/>
    </xf>
    <xf numFmtId="0" fontId="71" fillId="41" borderId="0" xfId="439" applyFont="1" applyFill="1" applyAlignment="1">
      <alignment horizontal="left" vertical="center"/>
    </xf>
    <xf numFmtId="0" fontId="71" fillId="41" borderId="0" xfId="439" applyFont="1" applyFill="1" applyAlignment="1">
      <alignment horizontal="left" vertical="center" wrapText="1"/>
    </xf>
    <xf numFmtId="0" fontId="71" fillId="41" borderId="0" xfId="439" applyFont="1" applyFill="1" applyAlignment="1">
      <alignment horizontal="center" vertical="center"/>
    </xf>
    <xf numFmtId="0" fontId="59" fillId="41" borderId="0" xfId="440" applyFont="1" applyFill="1" applyAlignment="1">
      <alignment horizontal="left" vertical="center"/>
    </xf>
    <xf numFmtId="0" fontId="68" fillId="41" borderId="0" xfId="440" applyFont="1" applyFill="1" applyAlignment="1">
      <alignment vertical="center"/>
    </xf>
    <xf numFmtId="0" fontId="67" fillId="41" borderId="0" xfId="440" applyFont="1" applyFill="1" applyAlignment="1">
      <alignment horizontal="center" vertical="center" wrapText="1"/>
    </xf>
    <xf numFmtId="14" fontId="67" fillId="41" borderId="0" xfId="440" applyNumberFormat="1" applyFont="1" applyFill="1" applyAlignment="1">
      <alignment horizontal="center" vertical="center"/>
    </xf>
    <xf numFmtId="0" fontId="67" fillId="41" borderId="0" xfId="440" applyFont="1" applyFill="1" applyAlignment="1">
      <alignment horizontal="center" vertical="center"/>
    </xf>
    <xf numFmtId="0" fontId="67" fillId="41" borderId="0" xfId="440" applyFont="1" applyFill="1" applyAlignment="1">
      <alignment horizontal="center" wrapText="1"/>
    </xf>
    <xf numFmtId="0" fontId="67" fillId="41" borderId="0" xfId="440" applyFont="1" applyFill="1" applyAlignment="1">
      <alignment horizontal="center"/>
    </xf>
    <xf numFmtId="0" fontId="68" fillId="41" borderId="0" xfId="440" applyFont="1" applyFill="1" applyAlignment="1">
      <alignment horizontal="center" vertical="center"/>
    </xf>
    <xf numFmtId="0" fontId="68" fillId="41" borderId="0" xfId="440" applyFont="1" applyFill="1" applyAlignment="1">
      <alignment horizontal="center" vertical="center" wrapText="1"/>
    </xf>
    <xf numFmtId="14" fontId="68" fillId="41" borderId="0" xfId="440" applyNumberFormat="1" applyFont="1" applyFill="1" applyAlignment="1">
      <alignment horizontal="center" vertical="center"/>
    </xf>
    <xf numFmtId="0" fontId="68" fillId="41" borderId="0" xfId="440" applyFont="1" applyFill="1" applyAlignment="1">
      <alignment wrapText="1"/>
    </xf>
    <xf numFmtId="0" fontId="70" fillId="0" borderId="0" xfId="0" applyFont="1" applyAlignment="1">
      <alignment horizontal="center" vertical="center"/>
    </xf>
    <xf numFmtId="43" fontId="70" fillId="0" borderId="0" xfId="435" applyFont="1" applyFill="1" applyBorder="1" applyAlignment="1">
      <alignment horizontal="right" vertical="center"/>
    </xf>
    <xf numFmtId="43" fontId="11" fillId="0" borderId="0" xfId="435" applyFont="1" applyBorder="1" applyAlignment="1" applyProtection="1">
      <alignment vertical="center"/>
      <protection locked="0"/>
    </xf>
    <xf numFmtId="0" fontId="0" fillId="0" borderId="0" xfId="0" pivotButton="1"/>
    <xf numFmtId="14" fontId="0" fillId="0" borderId="0" xfId="0" applyNumberFormat="1"/>
    <xf numFmtId="4" fontId="0" fillId="0" borderId="0" xfId="0" applyNumberFormat="1"/>
    <xf numFmtId="0" fontId="89" fillId="0" borderId="0" xfId="0" applyFont="1"/>
    <xf numFmtId="0" fontId="92" fillId="0" borderId="0" xfId="0" applyFont="1"/>
    <xf numFmtId="0" fontId="92" fillId="0" borderId="0" xfId="0" applyFont="1" applyAlignment="1">
      <alignment wrapText="1"/>
    </xf>
    <xf numFmtId="0" fontId="90" fillId="33" borderId="38" xfId="0" applyFont="1" applyFill="1" applyBorder="1" applyAlignment="1">
      <alignment horizontal="center"/>
    </xf>
    <xf numFmtId="0" fontId="90" fillId="33" borderId="38" xfId="0" applyFont="1" applyFill="1" applyBorder="1" applyAlignment="1">
      <alignment horizontal="center" wrapText="1"/>
    </xf>
    <xf numFmtId="0" fontId="91" fillId="0" borderId="0" xfId="0" applyFont="1"/>
    <xf numFmtId="43" fontId="91" fillId="0" borderId="0" xfId="435" applyFont="1" applyBorder="1"/>
    <xf numFmtId="0" fontId="91" fillId="0" borderId="15" xfId="0" applyFont="1" applyBorder="1"/>
    <xf numFmtId="43" fontId="91" fillId="0" borderId="15" xfId="435" applyFont="1" applyBorder="1"/>
    <xf numFmtId="0" fontId="91" fillId="0" borderId="0" xfId="0" applyFont="1" applyAlignment="1">
      <alignment vertical="center"/>
    </xf>
    <xf numFmtId="0" fontId="91" fillId="0" borderId="0" xfId="0" applyFont="1" applyAlignment="1">
      <alignment vertical="center" wrapText="1"/>
    </xf>
    <xf numFmtId="0" fontId="91" fillId="0" borderId="42" xfId="0" applyFont="1" applyBorder="1" applyAlignment="1">
      <alignment vertical="center" wrapText="1"/>
    </xf>
    <xf numFmtId="0" fontId="90" fillId="0" borderId="0" xfId="0" applyFont="1" applyAlignment="1">
      <alignment vertical="center"/>
    </xf>
    <xf numFmtId="43" fontId="0" fillId="0" borderId="0" xfId="0" applyNumberFormat="1"/>
    <xf numFmtId="0" fontId="11" fillId="0" borderId="40" xfId="81" applyBorder="1" applyAlignment="1">
      <alignment horizontal="center" vertical="center"/>
    </xf>
    <xf numFmtId="0" fontId="11" fillId="0" borderId="41" xfId="81" applyBorder="1" applyAlignment="1">
      <alignment horizontal="center" vertical="center"/>
    </xf>
    <xf numFmtId="0" fontId="51" fillId="0" borderId="13" xfId="81" applyFont="1" applyBorder="1" applyAlignment="1">
      <alignment horizontal="center" vertical="center"/>
    </xf>
    <xf numFmtId="0" fontId="47" fillId="40" borderId="13" xfId="441" applyFont="1" applyFill="1" applyBorder="1" applyAlignment="1">
      <alignment vertical="center" wrapText="1"/>
    </xf>
    <xf numFmtId="0" fontId="47" fillId="40" borderId="21" xfId="441" applyFont="1" applyFill="1" applyBorder="1" applyAlignment="1">
      <alignment vertical="center" wrapText="1"/>
    </xf>
    <xf numFmtId="0" fontId="41" fillId="0" borderId="24" xfId="442" applyFont="1" applyBorder="1"/>
    <xf numFmtId="0" fontId="41" fillId="0" borderId="25" xfId="442" applyFont="1" applyBorder="1" applyAlignment="1">
      <alignment horizontal="center"/>
    </xf>
    <xf numFmtId="0" fontId="41" fillId="0" borderId="26" xfId="442" applyFont="1" applyBorder="1"/>
    <xf numFmtId="0" fontId="91" fillId="0" borderId="31" xfId="0" applyFont="1" applyBorder="1" applyAlignment="1">
      <alignment vertical="center" wrapText="1"/>
    </xf>
    <xf numFmtId="0" fontId="91" fillId="0" borderId="45" xfId="0" applyFont="1" applyBorder="1" applyAlignment="1">
      <alignment vertical="center" wrapText="1"/>
    </xf>
    <xf numFmtId="0" fontId="91" fillId="0" borderId="32" xfId="0" applyFont="1" applyBorder="1" applyAlignment="1">
      <alignment vertical="center" wrapText="1"/>
    </xf>
    <xf numFmtId="43" fontId="0" fillId="0" borderId="15" xfId="0" applyNumberFormat="1" applyBorder="1"/>
    <xf numFmtId="0" fontId="90" fillId="0" borderId="0" xfId="0" applyFont="1" applyAlignment="1">
      <alignment horizontal="left" vertical="center" wrapText="1"/>
    </xf>
    <xf numFmtId="0" fontId="90" fillId="33" borderId="38" xfId="0" applyFont="1" applyFill="1" applyBorder="1" applyAlignment="1">
      <alignment horizontal="left" wrapText="1"/>
    </xf>
    <xf numFmtId="43" fontId="91" fillId="0" borderId="15" xfId="0" applyNumberFormat="1" applyFont="1" applyBorder="1"/>
    <xf numFmtId="43" fontId="91" fillId="0" borderId="0" xfId="0" applyNumberFormat="1" applyFont="1"/>
    <xf numFmtId="0" fontId="67" fillId="34" borderId="13" xfId="0" applyFont="1" applyFill="1" applyBorder="1" applyAlignment="1">
      <alignment horizontal="center" vertical="center" wrapText="1"/>
    </xf>
    <xf numFmtId="43" fontId="67" fillId="34" borderId="13" xfId="435" applyFont="1" applyFill="1" applyBorder="1" applyAlignment="1">
      <alignment horizontal="center" vertical="center" wrapText="1"/>
    </xf>
    <xf numFmtId="0" fontId="67" fillId="35" borderId="13" xfId="0" applyFont="1" applyFill="1" applyBorder="1" applyAlignment="1">
      <alignment horizontal="center" vertical="center"/>
    </xf>
    <xf numFmtId="0" fontId="91" fillId="0" borderId="0" xfId="0" applyFont="1" applyAlignment="1">
      <alignment horizontal="left" wrapText="1"/>
    </xf>
    <xf numFmtId="43" fontId="91" fillId="0" borderId="18" xfId="435" applyFont="1" applyBorder="1"/>
    <xf numFmtId="4" fontId="93" fillId="42" borderId="13" xfId="34" applyNumberFormat="1" applyFont="1" applyFill="1" applyBorder="1" applyAlignment="1">
      <alignment horizontal="center" vertical="center"/>
    </xf>
    <xf numFmtId="43" fontId="0" fillId="0" borderId="18" xfId="0" applyNumberFormat="1" applyBorder="1"/>
    <xf numFmtId="0" fontId="55" fillId="41" borderId="29" xfId="0" applyFont="1" applyFill="1" applyBorder="1" applyAlignment="1">
      <alignment horizontal="justify" vertical="center" wrapText="1"/>
    </xf>
    <xf numFmtId="0" fontId="68" fillId="0" borderId="13" xfId="0" applyFont="1" applyBorder="1"/>
    <xf numFmtId="0" fontId="68" fillId="0" borderId="41" xfId="0" applyFont="1" applyBorder="1"/>
    <xf numFmtId="14" fontId="67" fillId="34" borderId="13" xfId="0" applyNumberFormat="1" applyFont="1" applyFill="1" applyBorder="1" applyAlignment="1">
      <alignment horizontal="center" vertical="center" wrapText="1"/>
    </xf>
    <xf numFmtId="0" fontId="0" fillId="0" borderId="13" xfId="81" applyFont="1" applyBorder="1" applyAlignment="1">
      <alignment horizontal="center" vertical="center"/>
    </xf>
    <xf numFmtId="0" fontId="91" fillId="0" borderId="18" xfId="0" applyFont="1" applyBorder="1"/>
    <xf numFmtId="0" fontId="67" fillId="39" borderId="18" xfId="0" applyFont="1" applyFill="1" applyBorder="1" applyAlignment="1">
      <alignment horizontal="center" wrapText="1"/>
    </xf>
    <xf numFmtId="0" fontId="2" fillId="41" borderId="13" xfId="437" applyFont="1" applyFill="1" applyBorder="1" applyAlignment="1">
      <alignment horizontal="center" vertical="center"/>
    </xf>
    <xf numFmtId="0" fontId="91" fillId="0" borderId="0" xfId="443" applyFont="1"/>
    <xf numFmtId="0" fontId="90" fillId="40" borderId="13" xfId="444" applyFont="1" applyFill="1" applyBorder="1" applyAlignment="1">
      <alignment horizontal="center" vertical="center" wrapText="1"/>
    </xf>
    <xf numFmtId="0" fontId="96" fillId="0" borderId="46" xfId="445" applyFont="1" applyBorder="1" applyAlignment="1">
      <alignment horizontal="center"/>
    </xf>
    <xf numFmtId="0" fontId="96" fillId="0" borderId="47" xfId="445" applyFont="1" applyBorder="1"/>
    <xf numFmtId="0" fontId="91" fillId="0" borderId="48" xfId="81" applyFont="1" applyBorder="1" applyProtection="1">
      <protection locked="0"/>
    </xf>
    <xf numFmtId="0" fontId="97" fillId="0" borderId="49" xfId="446" applyBorder="1"/>
    <xf numFmtId="0" fontId="96" fillId="0" borderId="50" xfId="445" applyFont="1" applyBorder="1" applyAlignment="1">
      <alignment horizontal="center"/>
    </xf>
    <xf numFmtId="0" fontId="96" fillId="0" borderId="51" xfId="445" applyFont="1" applyBorder="1"/>
    <xf numFmtId="0" fontId="96" fillId="0" borderId="53" xfId="445" applyFont="1" applyBorder="1" applyAlignment="1">
      <alignment horizontal="center"/>
    </xf>
    <xf numFmtId="0" fontId="96" fillId="0" borderId="52" xfId="445" applyFont="1" applyBorder="1"/>
    <xf numFmtId="0" fontId="96" fillId="0" borderId="51" xfId="445" applyFont="1" applyBorder="1" applyAlignment="1">
      <alignment horizontal="left"/>
    </xf>
    <xf numFmtId="0" fontId="96" fillId="0" borderId="51" xfId="445" applyFont="1" applyBorder="1" applyAlignment="1">
      <alignment wrapText="1"/>
    </xf>
    <xf numFmtId="0" fontId="91" fillId="0" borderId="19" xfId="81" applyFont="1" applyBorder="1" applyAlignment="1">
      <alignment vertical="center"/>
    </xf>
    <xf numFmtId="0" fontId="91" fillId="0" borderId="16" xfId="81" applyFont="1" applyBorder="1" applyAlignment="1">
      <alignment vertical="center"/>
    </xf>
    <xf numFmtId="0" fontId="91" fillId="0" borderId="44" xfId="81" applyFont="1" applyBorder="1" applyAlignment="1">
      <alignment vertical="center"/>
    </xf>
    <xf numFmtId="0" fontId="91" fillId="0" borderId="43" xfId="81" applyFont="1" applyBorder="1" applyAlignment="1">
      <alignment vertical="center"/>
    </xf>
    <xf numFmtId="0" fontId="2" fillId="41" borderId="0" xfId="437" applyFont="1" applyFill="1" applyAlignment="1">
      <alignment horizontal="center" vertical="center"/>
    </xf>
    <xf numFmtId="43" fontId="6" fillId="41" borderId="0" xfId="435" applyFont="1" applyFill="1" applyBorder="1" applyAlignment="1">
      <alignment vertical="center"/>
    </xf>
    <xf numFmtId="43" fontId="70" fillId="0" borderId="13" xfId="435" applyFont="1" applyBorder="1" applyAlignment="1">
      <alignment horizontal="right" vertical="center"/>
    </xf>
    <xf numFmtId="0" fontId="70" fillId="0" borderId="13" xfId="0" applyFont="1" applyBorder="1" applyAlignment="1">
      <alignment vertical="center"/>
    </xf>
    <xf numFmtId="0" fontId="91" fillId="0" borderId="15" xfId="0" applyFont="1" applyBorder="1" applyAlignment="1">
      <alignment vertical="center"/>
    </xf>
    <xf numFmtId="0" fontId="91" fillId="0" borderId="14" xfId="0" applyFont="1" applyBorder="1" applyAlignment="1">
      <alignment vertical="center" wrapText="1"/>
    </xf>
    <xf numFmtId="0" fontId="91" fillId="0" borderId="18" xfId="0" applyFont="1" applyBorder="1" applyAlignment="1">
      <alignment vertical="center"/>
    </xf>
    <xf numFmtId="0" fontId="91" fillId="0" borderId="17" xfId="0" applyFont="1" applyBorder="1" applyAlignment="1">
      <alignment vertical="center" wrapText="1"/>
    </xf>
    <xf numFmtId="43" fontId="68" fillId="0" borderId="0" xfId="435" applyFont="1" applyFill="1" applyBorder="1" applyAlignment="1">
      <alignment vertical="center" wrapText="1"/>
    </xf>
    <xf numFmtId="43" fontId="70" fillId="0" borderId="0" xfId="435" applyFont="1" applyFill="1" applyBorder="1" applyAlignment="1" applyProtection="1">
      <alignment horizontal="center" vertical="center" wrapText="1"/>
    </xf>
    <xf numFmtId="0" fontId="0" fillId="0" borderId="0" xfId="81" applyFont="1" applyProtection="1">
      <protection locked="0"/>
    </xf>
    <xf numFmtId="0" fontId="91" fillId="0" borderId="54" xfId="0" applyFont="1" applyBorder="1" applyAlignment="1">
      <alignment vertical="center" wrapText="1"/>
    </xf>
    <xf numFmtId="0" fontId="91" fillId="0" borderId="11" xfId="0" applyFont="1" applyBorder="1"/>
    <xf numFmtId="0" fontId="41" fillId="0" borderId="24" xfId="152" applyFont="1" applyBorder="1" applyAlignment="1">
      <alignment horizontal="center"/>
    </xf>
    <xf numFmtId="0" fontId="41" fillId="0" borderId="24" xfId="152" applyFont="1" applyBorder="1"/>
    <xf numFmtId="0" fontId="41" fillId="0" borderId="25" xfId="152" applyFont="1" applyBorder="1" applyAlignment="1">
      <alignment horizontal="center"/>
    </xf>
    <xf numFmtId="0" fontId="41" fillId="0" borderId="26" xfId="152" applyFont="1" applyBorder="1"/>
    <xf numFmtId="0" fontId="41" fillId="0" borderId="23" xfId="152" applyFont="1" applyBorder="1" applyAlignment="1">
      <alignment horizontal="center"/>
    </xf>
    <xf numFmtId="0" fontId="41" fillId="0" borderId="23" xfId="152" applyFont="1" applyBorder="1"/>
    <xf numFmtId="0" fontId="41" fillId="0" borderId="24" xfId="152" applyFont="1" applyBorder="1" applyAlignment="1">
      <alignment horizontal="left"/>
    </xf>
    <xf numFmtId="0" fontId="41" fillId="0" borderId="24" xfId="152" applyFont="1" applyBorder="1" applyAlignment="1">
      <alignment wrapText="1"/>
    </xf>
    <xf numFmtId="0" fontId="91" fillId="43" borderId="52" xfId="443" applyFont="1" applyFill="1" applyBorder="1"/>
    <xf numFmtId="1" fontId="98" fillId="0" borderId="13" xfId="435" applyNumberFormat="1" applyFont="1" applyFill="1" applyBorder="1" applyAlignment="1">
      <alignment horizontal="center" vertical="center"/>
    </xf>
    <xf numFmtId="0" fontId="91" fillId="0" borderId="0" xfId="0" applyFont="1" applyAlignment="1">
      <alignment horizontal="left" vertical="center" wrapText="1"/>
    </xf>
    <xf numFmtId="43" fontId="91" fillId="0" borderId="15" xfId="435" applyFont="1" applyBorder="1" applyAlignment="1"/>
    <xf numFmtId="1" fontId="98" fillId="0" borderId="0" xfId="435" applyNumberFormat="1" applyFont="1" applyFill="1" applyBorder="1" applyAlignment="1">
      <alignment horizontal="center" vertical="center"/>
    </xf>
    <xf numFmtId="43" fontId="91" fillId="0" borderId="18" xfId="435" applyFont="1" applyBorder="1" applyAlignment="1"/>
    <xf numFmtId="49" fontId="99" fillId="0" borderId="13" xfId="0" applyNumberFormat="1" applyFont="1" applyBorder="1" applyAlignment="1">
      <alignment horizontal="center" vertical="center"/>
    </xf>
    <xf numFmtId="0" fontId="100" fillId="0" borderId="13" xfId="0" applyFont="1" applyBorder="1" applyAlignment="1">
      <alignment horizontal="justify" vertical="center" wrapText="1"/>
    </xf>
    <xf numFmtId="0" fontId="100" fillId="0" borderId="13" xfId="0" applyFont="1" applyBorder="1" applyAlignment="1">
      <alignment horizontal="center" vertical="center" wrapText="1"/>
    </xf>
    <xf numFmtId="0" fontId="100" fillId="41" borderId="13" xfId="0" applyFont="1" applyFill="1" applyBorder="1" applyAlignment="1">
      <alignment vertical="center" wrapText="1"/>
    </xf>
    <xf numFmtId="0" fontId="100" fillId="0" borderId="13" xfId="0" applyFont="1" applyBorder="1" applyAlignment="1">
      <alignment horizontal="center" vertical="center"/>
    </xf>
    <xf numFmtId="43" fontId="100" fillId="0" borderId="13" xfId="34" applyFont="1" applyFill="1" applyBorder="1" applyAlignment="1">
      <alignment vertical="center"/>
    </xf>
    <xf numFmtId="0" fontId="11" fillId="0" borderId="13" xfId="81" applyBorder="1" applyAlignment="1">
      <alignment vertical="center" wrapText="1"/>
    </xf>
    <xf numFmtId="0" fontId="11" fillId="0" borderId="13" xfId="81" applyBorder="1" applyAlignment="1">
      <alignment horizontal="center" vertical="center" wrapText="1"/>
    </xf>
    <xf numFmtId="0" fontId="11" fillId="44" borderId="13" xfId="81" applyFill="1" applyBorder="1" applyAlignment="1">
      <alignment horizontal="center" vertical="center"/>
    </xf>
    <xf numFmtId="0" fontId="11" fillId="0" borderId="55" xfId="81" applyBorder="1" applyAlignment="1">
      <alignment horizontal="center" vertical="center"/>
    </xf>
    <xf numFmtId="0" fontId="91" fillId="0" borderId="17" xfId="0" applyFont="1" applyBorder="1"/>
    <xf numFmtId="0" fontId="91" fillId="0" borderId="17" xfId="0" applyFont="1" applyBorder="1" applyAlignment="1">
      <alignment vertical="center"/>
    </xf>
    <xf numFmtId="0" fontId="91" fillId="0" borderId="14" xfId="0" applyFont="1" applyBorder="1"/>
    <xf numFmtId="0" fontId="91" fillId="0" borderId="14" xfId="0" applyFont="1" applyBorder="1" applyAlignment="1">
      <alignment vertical="center"/>
    </xf>
    <xf numFmtId="43" fontId="40" fillId="0" borderId="13" xfId="435" applyFont="1" applyFill="1" applyBorder="1" applyAlignment="1">
      <alignment wrapText="1"/>
    </xf>
    <xf numFmtId="43" fontId="76" fillId="0" borderId="13" xfId="435" applyFont="1" applyBorder="1" applyAlignment="1" applyProtection="1">
      <alignment vertical="center"/>
    </xf>
    <xf numFmtId="43" fontId="40" fillId="0" borderId="0" xfId="435" applyFont="1" applyFill="1" applyBorder="1" applyAlignment="1">
      <alignment wrapText="1"/>
    </xf>
    <xf numFmtId="43" fontId="76" fillId="0" borderId="0" xfId="435" applyFont="1" applyBorder="1" applyAlignment="1" applyProtection="1">
      <alignment vertical="center"/>
    </xf>
    <xf numFmtId="4" fontId="100" fillId="41" borderId="13" xfId="34" applyNumberFormat="1" applyFont="1" applyFill="1" applyBorder="1" applyAlignment="1">
      <alignment vertical="center"/>
    </xf>
    <xf numFmtId="43" fontId="91" fillId="0" borderId="18" xfId="0" applyNumberFormat="1" applyFont="1" applyBorder="1"/>
    <xf numFmtId="0" fontId="68" fillId="0" borderId="13" xfId="0" applyFont="1" applyBorder="1" applyAlignment="1">
      <alignment horizontal="left" vertical="center" wrapText="1"/>
    </xf>
    <xf numFmtId="43" fontId="68" fillId="0" borderId="13" xfId="435" applyFont="1" applyFill="1" applyBorder="1" applyAlignment="1">
      <alignment horizontal="center" vertical="center"/>
    </xf>
    <xf numFmtId="43" fontId="68" fillId="0" borderId="13" xfId="435" applyFont="1" applyFill="1" applyBorder="1" applyAlignment="1">
      <alignment vertical="center"/>
    </xf>
    <xf numFmtId="0" fontId="68" fillId="0" borderId="13" xfId="0" applyFont="1" applyBorder="1" applyAlignment="1">
      <alignment vertical="center"/>
    </xf>
    <xf numFmtId="0" fontId="91" fillId="0" borderId="18" xfId="0" applyFont="1" applyBorder="1" applyAlignment="1">
      <alignment vertical="center" wrapText="1"/>
    </xf>
    <xf numFmtId="0" fontId="91" fillId="0" borderId="15" xfId="0" applyFont="1" applyBorder="1" applyAlignment="1">
      <alignment vertical="center" wrapText="1"/>
    </xf>
    <xf numFmtId="43" fontId="68" fillId="0" borderId="0" xfId="435" applyFont="1" applyFill="1" applyBorder="1" applyAlignment="1">
      <alignment horizontal="center" vertical="center"/>
    </xf>
    <xf numFmtId="43" fontId="68" fillId="0" borderId="0" xfId="435" applyFont="1" applyFill="1" applyBorder="1" applyAlignment="1">
      <alignment vertical="center"/>
    </xf>
    <xf numFmtId="0" fontId="91" fillId="0" borderId="18" xfId="0" applyFont="1" applyBorder="1" applyAlignment="1">
      <alignment horizontal="left" vertical="center" wrapText="1"/>
    </xf>
    <xf numFmtId="0" fontId="67" fillId="35" borderId="21" xfId="0" applyFont="1" applyFill="1" applyBorder="1" applyAlignment="1">
      <alignment horizontal="center" vertical="center"/>
    </xf>
    <xf numFmtId="0" fontId="67" fillId="34" borderId="21" xfId="0" applyFont="1" applyFill="1" applyBorder="1" applyAlignment="1">
      <alignment horizontal="center" vertical="center" wrapText="1"/>
    </xf>
    <xf numFmtId="43" fontId="67" fillId="34" borderId="21" xfId="435" applyFont="1" applyFill="1" applyBorder="1" applyAlignment="1">
      <alignment horizontal="center" vertical="center" wrapText="1"/>
    </xf>
    <xf numFmtId="0" fontId="67" fillId="35" borderId="21" xfId="0" applyFont="1" applyFill="1" applyBorder="1" applyAlignment="1">
      <alignment horizontal="center" vertical="center" wrapText="1"/>
    </xf>
    <xf numFmtId="43" fontId="101" fillId="39" borderId="11" xfId="435" applyFont="1" applyFill="1" applyBorder="1" applyAlignment="1">
      <alignment horizontal="center" vertical="center"/>
    </xf>
    <xf numFmtId="43" fontId="70" fillId="0" borderId="0" xfId="435" applyFont="1" applyBorder="1" applyAlignment="1">
      <alignment horizontal="right" vertical="center"/>
    </xf>
    <xf numFmtId="0" fontId="96" fillId="0" borderId="57" xfId="445" applyFont="1" applyBorder="1" applyAlignment="1">
      <alignment horizontal="center"/>
    </xf>
    <xf numFmtId="0" fontId="96" fillId="0" borderId="58" xfId="445" applyFont="1" applyBorder="1"/>
    <xf numFmtId="0" fontId="96" fillId="0" borderId="56" xfId="445" applyFont="1" applyBorder="1" applyAlignment="1">
      <alignment horizontal="center"/>
    </xf>
    <xf numFmtId="0" fontId="96" fillId="0" borderId="56" xfId="445" applyFont="1" applyBorder="1"/>
    <xf numFmtId="0" fontId="91" fillId="0" borderId="56" xfId="443" applyFont="1" applyBorder="1"/>
    <xf numFmtId="0" fontId="51" fillId="0" borderId="40" xfId="81" applyFont="1" applyBorder="1" applyAlignment="1">
      <alignment horizontal="center" vertical="center"/>
    </xf>
    <xf numFmtId="0" fontId="51" fillId="0" borderId="41" xfId="81" applyFont="1" applyBorder="1" applyAlignment="1">
      <alignment horizontal="center" vertical="center"/>
    </xf>
    <xf numFmtId="43" fontId="70" fillId="45" borderId="13" xfId="435" applyFont="1" applyFill="1" applyBorder="1" applyAlignment="1">
      <alignment horizontal="right" vertical="center"/>
    </xf>
    <xf numFmtId="43" fontId="68" fillId="45" borderId="13" xfId="34" applyFont="1" applyFill="1" applyBorder="1" applyAlignment="1">
      <alignment vertical="center"/>
    </xf>
    <xf numFmtId="0" fontId="68" fillId="45" borderId="13" xfId="0" applyFont="1" applyFill="1" applyBorder="1" applyAlignment="1">
      <alignment horizontal="center" vertical="center"/>
    </xf>
    <xf numFmtId="0" fontId="68" fillId="45" borderId="13" xfId="0" applyFont="1" applyFill="1" applyBorder="1" applyAlignment="1">
      <alignment vertical="center"/>
    </xf>
    <xf numFmtId="0" fontId="68" fillId="0" borderId="0" xfId="0" applyFont="1" applyAlignment="1">
      <alignment horizontal="left" vertical="center"/>
    </xf>
    <xf numFmtId="0" fontId="67" fillId="0" borderId="0" xfId="0" applyFont="1" applyAlignment="1">
      <alignment horizontal="left" vertical="center"/>
    </xf>
    <xf numFmtId="1" fontId="70" fillId="45" borderId="13" xfId="435" applyNumberFormat="1" applyFont="1" applyFill="1" applyBorder="1" applyAlignment="1">
      <alignment horizontal="left" vertical="center" wrapText="1"/>
    </xf>
    <xf numFmtId="0" fontId="67" fillId="39" borderId="12" xfId="0" applyFont="1" applyFill="1" applyBorder="1" applyAlignment="1">
      <alignment wrapText="1"/>
    </xf>
    <xf numFmtId="0" fontId="70" fillId="0" borderId="0" xfId="0" applyFont="1" applyAlignment="1">
      <alignment horizontal="center" vertical="center" wrapText="1"/>
    </xf>
    <xf numFmtId="14" fontId="70" fillId="0" borderId="0" xfId="0" applyNumberFormat="1" applyFont="1" applyAlignment="1">
      <alignment horizontal="center" vertical="center"/>
    </xf>
    <xf numFmtId="0" fontId="70" fillId="0" borderId="0" xfId="0" applyFont="1" applyAlignment="1">
      <alignment horizontal="left" vertical="center" wrapText="1"/>
    </xf>
    <xf numFmtId="43" fontId="70" fillId="46" borderId="0" xfId="435" applyFont="1" applyFill="1" applyBorder="1" applyAlignment="1">
      <alignment horizontal="right" vertical="center"/>
    </xf>
    <xf numFmtId="0" fontId="68" fillId="46" borderId="0" xfId="0" applyFont="1" applyFill="1" applyAlignment="1">
      <alignment horizontal="center" vertical="center"/>
    </xf>
    <xf numFmtId="1" fontId="70" fillId="46" borderId="0" xfId="435" applyNumberFormat="1" applyFont="1" applyFill="1" applyBorder="1" applyAlignment="1">
      <alignment horizontal="left" vertical="center" wrapText="1"/>
    </xf>
    <xf numFmtId="0" fontId="70" fillId="0" borderId="0" xfId="0" applyFont="1" applyAlignment="1">
      <alignment vertical="center"/>
    </xf>
    <xf numFmtId="0" fontId="91" fillId="0" borderId="0" xfId="0" applyFont="1" applyBorder="1" applyAlignment="1">
      <alignment vertical="center" wrapText="1"/>
    </xf>
    <xf numFmtId="43" fontId="91" fillId="0" borderId="0" xfId="0" applyNumberFormat="1" applyFont="1" applyBorder="1"/>
    <xf numFmtId="43" fontId="0" fillId="0" borderId="0" xfId="0" applyNumberFormat="1" applyBorder="1"/>
    <xf numFmtId="0" fontId="91" fillId="0" borderId="0" xfId="0" applyFont="1" applyBorder="1"/>
    <xf numFmtId="0" fontId="95" fillId="0" borderId="0" xfId="443" applyFont="1" applyAlignment="1">
      <alignment horizontal="center"/>
    </xf>
    <xf numFmtId="0" fontId="39" fillId="0" borderId="13" xfId="1" applyFont="1" applyBorder="1" applyAlignment="1">
      <alignment horizontal="center" vertical="center"/>
    </xf>
    <xf numFmtId="0" fontId="39" fillId="0" borderId="13" xfId="1" applyFont="1" applyBorder="1" applyAlignment="1">
      <alignment horizontal="center" vertical="center" wrapText="1"/>
    </xf>
    <xf numFmtId="0" fontId="12" fillId="0" borderId="13" xfId="1" applyBorder="1" applyAlignment="1">
      <alignment horizontal="center"/>
    </xf>
    <xf numFmtId="0" fontId="12" fillId="0" borderId="10" xfId="1" applyBorder="1" applyAlignment="1">
      <alignment horizontal="center"/>
    </xf>
    <xf numFmtId="0" fontId="12" fillId="0" borderId="11" xfId="1" applyBorder="1" applyAlignment="1">
      <alignment horizontal="center"/>
    </xf>
    <xf numFmtId="0" fontId="12" fillId="0" borderId="12" xfId="1" applyBorder="1" applyAlignment="1">
      <alignment horizontal="center"/>
    </xf>
    <xf numFmtId="0" fontId="39" fillId="0" borderId="0" xfId="1" applyFont="1" applyAlignment="1">
      <alignment horizontal="left" vertical="top" wrapText="1"/>
    </xf>
    <xf numFmtId="0" fontId="12" fillId="0" borderId="30" xfId="1" applyBorder="1" applyAlignment="1" applyProtection="1">
      <alignment horizontal="justify" vertical="top" wrapText="1"/>
      <protection locked="0"/>
    </xf>
    <xf numFmtId="0" fontId="12" fillId="0" borderId="31" xfId="1" applyBorder="1" applyAlignment="1" applyProtection="1">
      <alignment horizontal="justify" vertical="top" wrapText="1"/>
      <protection locked="0"/>
    </xf>
    <xf numFmtId="0" fontId="12" fillId="0" borderId="32" xfId="1" applyBorder="1" applyAlignment="1" applyProtection="1">
      <alignment horizontal="justify" vertical="top" wrapText="1"/>
      <protection locked="0"/>
    </xf>
    <xf numFmtId="0" fontId="12" fillId="0" borderId="33" xfId="1" applyBorder="1" applyAlignment="1" applyProtection="1">
      <alignment horizontal="justify" vertical="top" wrapText="1"/>
      <protection locked="0"/>
    </xf>
    <xf numFmtId="0" fontId="12" fillId="0" borderId="0" xfId="1" applyAlignment="1" applyProtection="1">
      <alignment horizontal="justify" vertical="top" wrapText="1"/>
      <protection locked="0"/>
    </xf>
    <xf numFmtId="0" fontId="12" fillId="0" borderId="34" xfId="1" applyBorder="1" applyAlignment="1" applyProtection="1">
      <alignment horizontal="justify" vertical="top" wrapText="1"/>
      <protection locked="0"/>
    </xf>
    <xf numFmtId="0" fontId="12" fillId="0" borderId="35" xfId="1" applyBorder="1" applyAlignment="1" applyProtection="1">
      <alignment horizontal="justify" vertical="top" wrapText="1"/>
      <protection locked="0"/>
    </xf>
    <xf numFmtId="0" fontId="12" fillId="0" borderId="36" xfId="1" applyBorder="1" applyAlignment="1" applyProtection="1">
      <alignment horizontal="justify" vertical="top" wrapText="1"/>
      <protection locked="0"/>
    </xf>
    <xf numFmtId="0" fontId="12" fillId="0" borderId="37" xfId="1" applyBorder="1" applyAlignment="1" applyProtection="1">
      <alignment horizontal="justify" vertical="top" wrapText="1"/>
      <protection locked="0"/>
    </xf>
    <xf numFmtId="167" fontId="52" fillId="0" borderId="10" xfId="430" applyNumberFormat="1" applyFont="1" applyFill="1" applyBorder="1" applyAlignment="1" applyProtection="1">
      <alignment horizontal="right" vertical="center"/>
    </xf>
    <xf numFmtId="167" fontId="52" fillId="0" borderId="11" xfId="430" applyNumberFormat="1" applyFont="1" applyFill="1" applyBorder="1" applyAlignment="1" applyProtection="1">
      <alignment horizontal="right" vertical="center"/>
    </xf>
    <xf numFmtId="167" fontId="52" fillId="0" borderId="12" xfId="430" applyNumberFormat="1" applyFont="1" applyFill="1" applyBorder="1" applyAlignment="1" applyProtection="1">
      <alignment horizontal="right" vertical="center"/>
    </xf>
    <xf numFmtId="0" fontId="12" fillId="0" borderId="10" xfId="1" applyBorder="1" applyAlignment="1">
      <alignment horizontal="center" vertical="center" wrapText="1"/>
    </xf>
    <xf numFmtId="0" fontId="12" fillId="0" borderId="11" xfId="1" applyBorder="1" applyAlignment="1">
      <alignment horizontal="center" vertical="center" wrapText="1"/>
    </xf>
    <xf numFmtId="0" fontId="12" fillId="0" borderId="12" xfId="1" applyBorder="1" applyAlignment="1">
      <alignment horizontal="center" vertical="center" wrapText="1"/>
    </xf>
    <xf numFmtId="0" fontId="12" fillId="0" borderId="10" xfId="1" applyBorder="1" applyAlignment="1">
      <alignment horizontal="center" vertical="center"/>
    </xf>
    <xf numFmtId="0" fontId="12" fillId="0" borderId="11" xfId="1" applyBorder="1" applyAlignment="1">
      <alignment horizontal="center" vertical="center"/>
    </xf>
    <xf numFmtId="0" fontId="12" fillId="0" borderId="12" xfId="1" applyBorder="1" applyAlignment="1">
      <alignment horizontal="center" vertical="center"/>
    </xf>
    <xf numFmtId="0" fontId="12" fillId="0" borderId="10" xfId="1" applyBorder="1" applyAlignment="1">
      <alignment horizontal="left" vertical="center" wrapText="1"/>
    </xf>
    <xf numFmtId="0" fontId="12" fillId="0" borderId="11" xfId="1" applyBorder="1" applyAlignment="1">
      <alignment horizontal="left" vertical="center" wrapText="1"/>
    </xf>
    <xf numFmtId="0" fontId="12" fillId="0" borderId="12" xfId="1" applyBorder="1" applyAlignment="1">
      <alignment horizontal="left" vertical="center" wrapText="1"/>
    </xf>
    <xf numFmtId="0" fontId="13" fillId="0" borderId="10" xfId="1" applyFont="1" applyBorder="1" applyAlignment="1" applyProtection="1">
      <alignment horizontal="center"/>
      <protection locked="0"/>
    </xf>
    <xf numFmtId="0" fontId="13" fillId="0" borderId="11" xfId="1" applyFont="1" applyBorder="1" applyAlignment="1" applyProtection="1">
      <alignment horizontal="center"/>
      <protection locked="0"/>
    </xf>
    <xf numFmtId="0" fontId="13" fillId="0" borderId="12" xfId="1" applyFont="1" applyBorder="1" applyAlignment="1" applyProtection="1">
      <alignment horizontal="center"/>
      <protection locked="0"/>
    </xf>
    <xf numFmtId="0" fontId="14" fillId="0" borderId="10" xfId="1" applyFont="1" applyBorder="1" applyAlignment="1" applyProtection="1">
      <alignment horizontal="left"/>
      <protection locked="0"/>
    </xf>
    <xf numFmtId="0" fontId="14" fillId="0" borderId="11" xfId="1" applyFont="1" applyBorder="1" applyAlignment="1" applyProtection="1">
      <alignment horizontal="left"/>
      <protection locked="0"/>
    </xf>
    <xf numFmtId="0" fontId="14" fillId="0" borderId="12" xfId="1" applyFont="1" applyBorder="1" applyAlignment="1" applyProtection="1">
      <alignment horizontal="left"/>
      <protection locked="0"/>
    </xf>
    <xf numFmtId="0" fontId="15" fillId="0" borderId="0" xfId="1" applyFont="1" applyAlignment="1">
      <alignment horizontal="center"/>
    </xf>
    <xf numFmtId="0" fontId="15" fillId="0" borderId="0" xfId="1" applyFont="1" applyAlignment="1">
      <alignment horizontal="center" wrapText="1"/>
    </xf>
    <xf numFmtId="0" fontId="38" fillId="0" borderId="0" xfId="1" applyFont="1" applyAlignment="1">
      <alignment horizontal="justify" vertical="top" wrapText="1"/>
    </xf>
    <xf numFmtId="0" fontId="13" fillId="33" borderId="13" xfId="1" applyFont="1" applyFill="1" applyBorder="1" applyAlignment="1">
      <alignment horizontal="center" vertical="center" wrapText="1"/>
    </xf>
    <xf numFmtId="0" fontId="13" fillId="33" borderId="19" xfId="1" applyFont="1" applyFill="1" applyBorder="1" applyAlignment="1">
      <alignment horizontal="center" vertical="center" wrapText="1"/>
    </xf>
    <xf numFmtId="0" fontId="13" fillId="33" borderId="18" xfId="1" applyFont="1" applyFill="1" applyBorder="1" applyAlignment="1">
      <alignment horizontal="center" vertical="center" wrapText="1"/>
    </xf>
    <xf numFmtId="0" fontId="13" fillId="33" borderId="17" xfId="1" applyFont="1" applyFill="1" applyBorder="1" applyAlignment="1">
      <alignment horizontal="center" vertical="center" wrapText="1"/>
    </xf>
    <xf numFmtId="0" fontId="13" fillId="33" borderId="16" xfId="1" applyFont="1" applyFill="1" applyBorder="1" applyAlignment="1">
      <alignment horizontal="center" vertical="center" wrapText="1"/>
    </xf>
    <xf numFmtId="0" fontId="13" fillId="33" borderId="15" xfId="1" applyFont="1" applyFill="1" applyBorder="1" applyAlignment="1">
      <alignment horizontal="center" vertical="center" wrapText="1"/>
    </xf>
    <xf numFmtId="0" fontId="13" fillId="33" borderId="14" xfId="1" applyFont="1" applyFill="1" applyBorder="1" applyAlignment="1">
      <alignment horizontal="center" vertical="center" wrapText="1"/>
    </xf>
    <xf numFmtId="14" fontId="39" fillId="0" borderId="10" xfId="1" applyNumberFormat="1" applyFont="1" applyBorder="1" applyAlignment="1" applyProtection="1">
      <alignment horizontal="center"/>
      <protection locked="0"/>
    </xf>
    <xf numFmtId="0" fontId="39" fillId="0" borderId="11" xfId="1" applyFont="1" applyBorder="1" applyAlignment="1" applyProtection="1">
      <alignment horizontal="center"/>
      <protection locked="0"/>
    </xf>
    <xf numFmtId="0" fontId="39" fillId="0" borderId="12" xfId="1" applyFont="1" applyBorder="1" applyAlignment="1" applyProtection="1">
      <alignment horizontal="center"/>
      <protection locked="0"/>
    </xf>
    <xf numFmtId="0" fontId="13" fillId="33" borderId="13" xfId="1" applyFont="1" applyFill="1" applyBorder="1" applyAlignment="1">
      <alignment horizontal="center" vertical="top" wrapText="1"/>
    </xf>
    <xf numFmtId="0" fontId="36" fillId="33" borderId="13" xfId="1" applyFont="1" applyFill="1" applyBorder="1" applyAlignment="1">
      <alignment horizontal="center" vertical="top" wrapText="1"/>
    </xf>
    <xf numFmtId="0" fontId="39" fillId="0" borderId="10" xfId="1" applyFont="1" applyBorder="1" applyAlignment="1" applyProtection="1">
      <alignment horizontal="center"/>
      <protection locked="0"/>
    </xf>
    <xf numFmtId="0" fontId="39" fillId="0" borderId="0" xfId="1" applyFont="1" applyAlignment="1" applyProtection="1">
      <alignment horizontal="center"/>
      <protection locked="0"/>
    </xf>
    <xf numFmtId="0" fontId="82" fillId="0" borderId="10" xfId="1" applyFont="1" applyBorder="1" applyAlignment="1">
      <alignment horizontal="center" vertical="center" wrapText="1"/>
    </xf>
    <xf numFmtId="0" fontId="82" fillId="0" borderId="11" xfId="1" applyFont="1" applyBorder="1" applyAlignment="1">
      <alignment horizontal="center" vertical="center" wrapText="1"/>
    </xf>
    <xf numFmtId="0" fontId="82" fillId="0" borderId="12" xfId="1" applyFont="1" applyBorder="1" applyAlignment="1">
      <alignment horizontal="center" vertical="center" wrapText="1"/>
    </xf>
    <xf numFmtId="0" fontId="89" fillId="0" borderId="0" xfId="0" applyFont="1" applyAlignment="1">
      <alignment horizontal="center"/>
    </xf>
    <xf numFmtId="0" fontId="0" fillId="0" borderId="0" xfId="0" applyAlignment="1">
      <alignment horizontal="center"/>
    </xf>
    <xf numFmtId="0" fontId="44" fillId="0" borderId="0" xfId="81" applyFont="1" applyAlignment="1">
      <alignment horizontal="center" vertical="center"/>
    </xf>
    <xf numFmtId="43" fontId="44" fillId="36" borderId="10" xfId="435" applyFont="1" applyFill="1" applyBorder="1" applyAlignment="1" applyProtection="1">
      <alignment horizontal="center" vertical="center"/>
    </xf>
    <xf numFmtId="43" fontId="44" fillId="36" borderId="11" xfId="435" applyFont="1" applyFill="1" applyBorder="1" applyAlignment="1" applyProtection="1">
      <alignment horizontal="center" vertical="center"/>
    </xf>
    <xf numFmtId="43" fontId="44" fillId="36" borderId="12" xfId="435" applyFont="1" applyFill="1" applyBorder="1" applyAlignment="1" applyProtection="1">
      <alignment horizontal="center" vertical="center"/>
    </xf>
    <xf numFmtId="43" fontId="44" fillId="37" borderId="15" xfId="435" applyFont="1" applyFill="1" applyBorder="1" applyAlignment="1" applyProtection="1">
      <alignment horizontal="center" vertical="center"/>
    </xf>
    <xf numFmtId="43" fontId="44" fillId="37" borderId="14" xfId="435" applyFont="1" applyFill="1" applyBorder="1" applyAlignment="1" applyProtection="1">
      <alignment horizontal="center" vertical="center"/>
    </xf>
    <xf numFmtId="0" fontId="67" fillId="39" borderId="18" xfId="0" applyFont="1" applyFill="1" applyBorder="1" applyAlignment="1">
      <alignment horizontal="center" wrapText="1"/>
    </xf>
    <xf numFmtId="43" fontId="67" fillId="34" borderId="10" xfId="435" applyFont="1" applyFill="1" applyBorder="1" applyAlignment="1">
      <alignment horizontal="center" vertical="center"/>
    </xf>
    <xf numFmtId="43" fontId="67" fillId="34" borderId="12" xfId="435" applyFont="1" applyFill="1" applyBorder="1" applyAlignment="1">
      <alignment horizontal="center" vertical="center"/>
    </xf>
    <xf numFmtId="0" fontId="67" fillId="35" borderId="10" xfId="0" applyFont="1" applyFill="1" applyBorder="1" applyAlignment="1">
      <alignment horizontal="center" vertical="center"/>
    </xf>
    <xf numFmtId="0" fontId="67" fillId="35" borderId="12" xfId="0" applyFont="1" applyFill="1" applyBorder="1" applyAlignment="1">
      <alignment horizontal="center" vertical="center"/>
    </xf>
    <xf numFmtId="0" fontId="67" fillId="0" borderId="0" xfId="0" applyFont="1" applyAlignment="1">
      <alignment horizontal="center" vertical="center" wrapText="1"/>
    </xf>
    <xf numFmtId="43" fontId="67" fillId="0" borderId="0" xfId="435" applyFont="1" applyBorder="1" applyAlignment="1">
      <alignment horizontal="center" vertical="center"/>
    </xf>
    <xf numFmtId="0" fontId="67" fillId="39" borderId="10" xfId="0" applyFont="1" applyFill="1" applyBorder="1" applyAlignment="1">
      <alignment horizontal="center" wrapText="1"/>
    </xf>
    <xf numFmtId="0" fontId="67" fillId="39" borderId="11" xfId="0" applyFont="1" applyFill="1" applyBorder="1" applyAlignment="1">
      <alignment horizontal="center" wrapText="1"/>
    </xf>
    <xf numFmtId="0" fontId="67" fillId="39" borderId="12" xfId="0" applyFont="1" applyFill="1" applyBorder="1" applyAlignment="1">
      <alignment horizontal="center" wrapText="1"/>
    </xf>
    <xf numFmtId="43" fontId="66" fillId="35" borderId="13" xfId="435" applyFont="1" applyFill="1" applyBorder="1" applyAlignment="1" applyProtection="1">
      <alignment horizontal="center" vertical="center" wrapText="1"/>
      <protection locked="0"/>
    </xf>
    <xf numFmtId="0" fontId="85" fillId="41" borderId="0" xfId="437" applyFont="1" applyFill="1" applyAlignment="1">
      <alignment horizontal="right" vertical="center" wrapText="1"/>
    </xf>
    <xf numFmtId="43" fontId="67" fillId="0" borderId="0" xfId="435" applyFont="1" applyFill="1" applyBorder="1" applyAlignment="1">
      <alignment horizontal="center" vertical="center"/>
    </xf>
  </cellXfs>
  <cellStyles count="447">
    <cellStyle name="20% - Énfasis1 2" xfId="2"/>
    <cellStyle name="20% - Énfasis2 2" xfId="3"/>
    <cellStyle name="20% - Énfasis3 2" xfId="4"/>
    <cellStyle name="20% - Énfasis4 2" xfId="5"/>
    <cellStyle name="20% - Énfasis5 2" xfId="6"/>
    <cellStyle name="20% - Énfasis6 2" xfId="7"/>
    <cellStyle name="40% - Énfasis1 2" xfId="8"/>
    <cellStyle name="40% - Énfasis2 2" xfId="9"/>
    <cellStyle name="40% - Énfasis3 2" xfId="10"/>
    <cellStyle name="40% - Énfasis4 2" xfId="11"/>
    <cellStyle name="40% - Énfasis5 2" xfId="12"/>
    <cellStyle name="40% - Énfasis6 2" xfId="13"/>
    <cellStyle name="60% - Énfasis1 2" xfId="14"/>
    <cellStyle name="60% - Énfasis2 2" xfId="15"/>
    <cellStyle name="60% - Énfasis3 2" xfId="16"/>
    <cellStyle name="60% - Énfasis4 2" xfId="17"/>
    <cellStyle name="60% - Énfasis5 2" xfId="18"/>
    <cellStyle name="60% - Énfasis6 2" xfId="19"/>
    <cellStyle name="Buena 2" xfId="20"/>
    <cellStyle name="Cálculo 2" xfId="21"/>
    <cellStyle name="Celda de comprobación 2" xfId="22"/>
    <cellStyle name="Celda vinculada 2" xfId="23"/>
    <cellStyle name="Encabezado 4 2" xfId="24"/>
    <cellStyle name="Énfasis1 2" xfId="25"/>
    <cellStyle name="Énfasis2 2" xfId="26"/>
    <cellStyle name="Énfasis3 2" xfId="27"/>
    <cellStyle name="Énfasis4 2" xfId="28"/>
    <cellStyle name="Énfasis5 2" xfId="29"/>
    <cellStyle name="Énfasis6 2" xfId="30"/>
    <cellStyle name="Entrada 2" xfId="31"/>
    <cellStyle name="Hipervínculo" xfId="430" builtinId="8"/>
    <cellStyle name="Hipervínculo 2" xfId="446"/>
    <cellStyle name="Incorrecto 2" xfId="32"/>
    <cellStyle name="Millares" xfId="435" builtinId="3"/>
    <cellStyle name="Millares 10" xfId="428"/>
    <cellStyle name="Millares 11" xfId="436"/>
    <cellStyle name="Millares 2" xfId="33"/>
    <cellStyle name="Millares 2 2" xfId="34"/>
    <cellStyle name="Millares 2 2 2" xfId="438"/>
    <cellStyle name="Millares 3" xfId="35"/>
    <cellStyle name="Millares 4" xfId="36"/>
    <cellStyle name="Millares 5" xfId="37"/>
    <cellStyle name="Millares 6" xfId="38"/>
    <cellStyle name="Millares 7" xfId="39"/>
    <cellStyle name="Millares 7 2" xfId="40"/>
    <cellStyle name="Millares 7 2 2" xfId="41"/>
    <cellStyle name="Millares 7 2 2 2" xfId="42"/>
    <cellStyle name="Millares 7 2 2 2 2" xfId="43"/>
    <cellStyle name="Millares 7 2 2 3" xfId="44"/>
    <cellStyle name="Millares 7 2 2 4" xfId="45"/>
    <cellStyle name="Millares 7 2 2 5" xfId="46"/>
    <cellStyle name="Millares 7 2 3" xfId="47"/>
    <cellStyle name="Millares 7 2 3 2" xfId="48"/>
    <cellStyle name="Millares 7 2 3 2 2" xfId="49"/>
    <cellStyle name="Millares 7 2 3 3" xfId="50"/>
    <cellStyle name="Millares 7 2 3 4" xfId="51"/>
    <cellStyle name="Millares 7 2 3 5" xfId="52"/>
    <cellStyle name="Millares 7 2 4" xfId="53"/>
    <cellStyle name="Millares 7 2 4 2" xfId="54"/>
    <cellStyle name="Millares 7 2 5" xfId="55"/>
    <cellStyle name="Millares 7 2 6" xfId="56"/>
    <cellStyle name="Millares 7 2 7" xfId="57"/>
    <cellStyle name="Millares 7 3" xfId="58"/>
    <cellStyle name="Millares 7 3 2" xfId="59"/>
    <cellStyle name="Millares 7 3 2 2" xfId="60"/>
    <cellStyle name="Millares 7 3 3" xfId="61"/>
    <cellStyle name="Millares 7 3 4" xfId="62"/>
    <cellStyle name="Millares 7 3 5" xfId="63"/>
    <cellStyle name="Millares 7 4" xfId="64"/>
    <cellStyle name="Millares 7 4 2" xfId="65"/>
    <cellStyle name="Millares 7 4 2 2" xfId="66"/>
    <cellStyle name="Millares 7 4 3" xfId="67"/>
    <cellStyle name="Millares 7 4 4" xfId="68"/>
    <cellStyle name="Millares 7 4 5" xfId="69"/>
    <cellStyle name="Millares 7 5" xfId="70"/>
    <cellStyle name="Millares 7 5 2" xfId="71"/>
    <cellStyle name="Millares 7 6" xfId="72"/>
    <cellStyle name="Millares 7 7" xfId="73"/>
    <cellStyle name="Millares 7 8" xfId="74"/>
    <cellStyle name="Millares 8" xfId="75"/>
    <cellStyle name="Millares 9" xfId="76"/>
    <cellStyle name="Neutral 2" xfId="77"/>
    <cellStyle name="Normal" xfId="0" builtinId="0"/>
    <cellStyle name="Normal 10" xfId="78"/>
    <cellStyle name="Normal 10 2" xfId="79"/>
    <cellStyle name="Normal 10 2 2" xfId="80"/>
    <cellStyle name="Normal 10 2 2 2" xfId="81"/>
    <cellStyle name="Normal 10 2 2 2 2" xfId="82"/>
    <cellStyle name="Normal 10 2 2 3" xfId="83"/>
    <cellStyle name="Normal 10 2 2 4" xfId="84"/>
    <cellStyle name="Normal 10 2 2 5" xfId="85"/>
    <cellStyle name="Normal 10 2 3" xfId="86"/>
    <cellStyle name="Normal 10 2 3 2" xfId="87"/>
    <cellStyle name="Normal 10 2 3 2 2" xfId="88"/>
    <cellStyle name="Normal 10 2 3 3" xfId="89"/>
    <cellStyle name="Normal 10 2 3 4" xfId="90"/>
    <cellStyle name="Normal 10 2 3 5" xfId="91"/>
    <cellStyle name="Normal 10 2 4" xfId="92"/>
    <cellStyle name="Normal 10 2 4 2" xfId="93"/>
    <cellStyle name="Normal 10 2 5" xfId="94"/>
    <cellStyle name="Normal 10 2 6" xfId="95"/>
    <cellStyle name="Normal 10 2 7" xfId="96"/>
    <cellStyle name="Normal 10 3" xfId="97"/>
    <cellStyle name="Normal 10 3 2" xfId="98"/>
    <cellStyle name="Normal 10 3 2 2" xfId="99"/>
    <cellStyle name="Normal 10 3 3" xfId="100"/>
    <cellStyle name="Normal 10 3 4" xfId="101"/>
    <cellStyle name="Normal 10 3 5" xfId="102"/>
    <cellStyle name="Normal 10 4" xfId="103"/>
    <cellStyle name="Normal 10 4 2" xfId="104"/>
    <cellStyle name="Normal 10 4 2 2" xfId="105"/>
    <cellStyle name="Normal 10 4 3" xfId="106"/>
    <cellStyle name="Normal 10 4 4" xfId="107"/>
    <cellStyle name="Normal 10 4 5" xfId="108"/>
    <cellStyle name="Normal 10 5" xfId="109"/>
    <cellStyle name="Normal 10 5 2" xfId="110"/>
    <cellStyle name="Normal 10 6" xfId="111"/>
    <cellStyle name="Normal 10 7" xfId="112"/>
    <cellStyle name="Normal 10 8" xfId="113"/>
    <cellStyle name="Normal 11" xfId="114"/>
    <cellStyle name="Normal 12" xfId="115"/>
    <cellStyle name="Normal 12 2" xfId="116"/>
    <cellStyle name="Normal 12 2 2" xfId="117"/>
    <cellStyle name="Normal 12 2 2 2" xfId="118"/>
    <cellStyle name="Normal 12 2 3" xfId="119"/>
    <cellStyle name="Normal 12 2 4" xfId="120"/>
    <cellStyle name="Normal 12 2 5" xfId="121"/>
    <cellStyle name="Normal 12 3" xfId="122"/>
    <cellStyle name="Normal 12 3 2" xfId="123"/>
    <cellStyle name="Normal 12 3 2 2" xfId="124"/>
    <cellStyle name="Normal 12 3 3" xfId="125"/>
    <cellStyle name="Normal 12 3 4" xfId="126"/>
    <cellStyle name="Normal 12 3 5" xfId="127"/>
    <cellStyle name="Normal 12 4" xfId="128"/>
    <cellStyle name="Normal 12 4 2" xfId="129"/>
    <cellStyle name="Normal 12 5" xfId="130"/>
    <cellStyle name="Normal 12 6" xfId="131"/>
    <cellStyle name="Normal 12 7" xfId="132"/>
    <cellStyle name="Normal 13" xfId="133"/>
    <cellStyle name="Normal 13 2" xfId="134"/>
    <cellStyle name="Normal 13 2 2" xfId="135"/>
    <cellStyle name="Normal 13 3" xfId="136"/>
    <cellStyle name="Normal 13 4" xfId="137"/>
    <cellStyle name="Normal 13 5" xfId="138"/>
    <cellStyle name="Normal 14" xfId="139"/>
    <cellStyle name="Normal 14 2" xfId="140"/>
    <cellStyle name="Normal 15" xfId="141"/>
    <cellStyle name="Normal 15 2" xfId="429"/>
    <cellStyle name="Normal 15 2 2" xfId="431"/>
    <cellStyle name="Normal 15 2 3" xfId="433"/>
    <cellStyle name="Normal 15 2 4" xfId="440"/>
    <cellStyle name="Normal 16" xfId="142"/>
    <cellStyle name="Normal 17" xfId="143"/>
    <cellStyle name="Normal 18" xfId="144"/>
    <cellStyle name="Normal 19" xfId="427"/>
    <cellStyle name="Normal 19 2" xfId="432"/>
    <cellStyle name="Normal 19 3" xfId="434"/>
    <cellStyle name="Normal 19 4" xfId="437"/>
    <cellStyle name="Normal 19 5" xfId="439"/>
    <cellStyle name="Normal 2" xfId="1"/>
    <cellStyle name="Normal 2 2" xfId="145"/>
    <cellStyle name="Normal 2 2 2" xfId="146"/>
    <cellStyle name="Normal 2 2 2 2" xfId="147"/>
    <cellStyle name="Normal 2 2 2 2 2" xfId="148"/>
    <cellStyle name="Normal 2 2 2 2 2 2" xfId="149"/>
    <cellStyle name="Normal 2 2 2 3" xfId="150"/>
    <cellStyle name="Normal 2 2 2 4" xfId="151"/>
    <cellStyle name="Normal 2 2 2 5" xfId="152"/>
    <cellStyle name="Normal 2 2 2 5 2" xfId="442"/>
    <cellStyle name="Normal 2 2 2 5 2 2" xfId="445"/>
    <cellStyle name="Normal 2 2 3" xfId="153"/>
    <cellStyle name="Normal 2 2 4" xfId="154"/>
    <cellStyle name="Normal 2 3" xfId="155"/>
    <cellStyle name="Normal 2 4" xfId="156"/>
    <cellStyle name="Normal 2 4 2" xfId="157"/>
    <cellStyle name="Normal 2 4 2 2" xfId="441"/>
    <cellStyle name="Normal 2 4 2 2 2" xfId="444"/>
    <cellStyle name="Normal 2 5" xfId="158"/>
    <cellStyle name="Normal 20" xfId="443"/>
    <cellStyle name="Normal 3" xfId="159"/>
    <cellStyle name="Normal 3 2" xfId="160"/>
    <cellStyle name="Normal 3 3" xfId="161"/>
    <cellStyle name="Normal 4" xfId="162"/>
    <cellStyle name="Normal 4 2" xfId="163"/>
    <cellStyle name="Normal 5" xfId="164"/>
    <cellStyle name="Normal 5 10" xfId="165"/>
    <cellStyle name="Normal 5 2" xfId="166"/>
    <cellStyle name="Normal 5 2 2" xfId="167"/>
    <cellStyle name="Normal 5 2 2 2" xfId="168"/>
    <cellStyle name="Normal 5 2 2 2 2" xfId="169"/>
    <cellStyle name="Normal 5 2 2 2 2 2" xfId="170"/>
    <cellStyle name="Normal 5 2 2 2 2 2 2" xfId="171"/>
    <cellStyle name="Normal 5 2 2 2 2 3" xfId="172"/>
    <cellStyle name="Normal 5 2 2 2 2 4" xfId="173"/>
    <cellStyle name="Normal 5 2 2 2 2 5" xfId="174"/>
    <cellStyle name="Normal 5 2 2 2 3" xfId="175"/>
    <cellStyle name="Normal 5 2 2 2 3 2" xfId="176"/>
    <cellStyle name="Normal 5 2 2 2 3 2 2" xfId="177"/>
    <cellStyle name="Normal 5 2 2 2 3 3" xfId="178"/>
    <cellStyle name="Normal 5 2 2 2 3 4" xfId="179"/>
    <cellStyle name="Normal 5 2 2 2 3 5" xfId="180"/>
    <cellStyle name="Normal 5 2 2 2 4" xfId="181"/>
    <cellStyle name="Normal 5 2 2 2 4 2" xfId="182"/>
    <cellStyle name="Normal 5 2 2 2 5" xfId="183"/>
    <cellStyle name="Normal 5 2 2 2 6" xfId="184"/>
    <cellStyle name="Normal 5 2 2 2 7" xfId="185"/>
    <cellStyle name="Normal 5 2 2 3" xfId="186"/>
    <cellStyle name="Normal 5 2 2 3 2" xfId="187"/>
    <cellStyle name="Normal 5 2 2 3 2 2" xfId="188"/>
    <cellStyle name="Normal 5 2 2 3 3" xfId="189"/>
    <cellStyle name="Normal 5 2 2 3 4" xfId="190"/>
    <cellStyle name="Normal 5 2 2 3 5" xfId="191"/>
    <cellStyle name="Normal 5 2 2 4" xfId="192"/>
    <cellStyle name="Normal 5 2 2 4 2" xfId="193"/>
    <cellStyle name="Normal 5 2 2 4 2 2" xfId="194"/>
    <cellStyle name="Normal 5 2 2 4 3" xfId="195"/>
    <cellStyle name="Normal 5 2 2 4 4" xfId="196"/>
    <cellStyle name="Normal 5 2 2 4 5" xfId="197"/>
    <cellStyle name="Normal 5 2 2 5" xfId="198"/>
    <cellStyle name="Normal 5 2 2 5 2" xfId="199"/>
    <cellStyle name="Normal 5 2 2 6" xfId="200"/>
    <cellStyle name="Normal 5 2 2 7" xfId="201"/>
    <cellStyle name="Normal 5 2 2 8" xfId="202"/>
    <cellStyle name="Normal 5 2 3" xfId="203"/>
    <cellStyle name="Normal 5 2 3 2" xfId="204"/>
    <cellStyle name="Normal 5 2 3 2 2" xfId="205"/>
    <cellStyle name="Normal 5 2 3 2 2 2" xfId="206"/>
    <cellStyle name="Normal 5 2 3 2 3" xfId="207"/>
    <cellStyle name="Normal 5 2 3 2 4" xfId="208"/>
    <cellStyle name="Normal 5 2 3 2 5" xfId="209"/>
    <cellStyle name="Normal 5 2 3 3" xfId="210"/>
    <cellStyle name="Normal 5 2 3 3 2" xfId="211"/>
    <cellStyle name="Normal 5 2 3 3 2 2" xfId="212"/>
    <cellStyle name="Normal 5 2 3 3 3" xfId="213"/>
    <cellStyle name="Normal 5 2 3 3 4" xfId="214"/>
    <cellStyle name="Normal 5 2 3 3 5" xfId="215"/>
    <cellStyle name="Normal 5 2 3 4" xfId="216"/>
    <cellStyle name="Normal 5 2 3 4 2" xfId="217"/>
    <cellStyle name="Normal 5 2 3 5" xfId="218"/>
    <cellStyle name="Normal 5 2 3 6" xfId="219"/>
    <cellStyle name="Normal 5 2 3 7" xfId="220"/>
    <cellStyle name="Normal 5 2 4" xfId="221"/>
    <cellStyle name="Normal 5 2 4 2" xfId="222"/>
    <cellStyle name="Normal 5 2 4 2 2" xfId="223"/>
    <cellStyle name="Normal 5 2 4 3" xfId="224"/>
    <cellStyle name="Normal 5 2 4 4" xfId="225"/>
    <cellStyle name="Normal 5 2 4 5" xfId="226"/>
    <cellStyle name="Normal 5 2 5" xfId="227"/>
    <cellStyle name="Normal 5 2 5 2" xfId="228"/>
    <cellStyle name="Normal 5 2 5 2 2" xfId="229"/>
    <cellStyle name="Normal 5 2 5 3" xfId="230"/>
    <cellStyle name="Normal 5 2 5 4" xfId="231"/>
    <cellStyle name="Normal 5 2 5 5" xfId="232"/>
    <cellStyle name="Normal 5 2 6" xfId="233"/>
    <cellStyle name="Normal 5 2 6 2" xfId="234"/>
    <cellStyle name="Normal 5 2 7" xfId="235"/>
    <cellStyle name="Normal 5 2 8" xfId="236"/>
    <cellStyle name="Normal 5 2 9" xfId="237"/>
    <cellStyle name="Normal 5 3" xfId="238"/>
    <cellStyle name="Normal 5 3 2" xfId="239"/>
    <cellStyle name="Normal 5 3 2 2" xfId="240"/>
    <cellStyle name="Normal 5 3 2 2 2" xfId="241"/>
    <cellStyle name="Normal 5 3 2 2 2 2" xfId="242"/>
    <cellStyle name="Normal 5 3 2 2 3" xfId="243"/>
    <cellStyle name="Normal 5 3 2 2 4" xfId="244"/>
    <cellStyle name="Normal 5 3 2 2 5" xfId="245"/>
    <cellStyle name="Normal 5 3 2 3" xfId="246"/>
    <cellStyle name="Normal 5 3 2 3 2" xfId="247"/>
    <cellStyle name="Normal 5 3 2 3 2 2" xfId="248"/>
    <cellStyle name="Normal 5 3 2 3 3" xfId="249"/>
    <cellStyle name="Normal 5 3 2 3 4" xfId="250"/>
    <cellStyle name="Normal 5 3 2 3 5" xfId="251"/>
    <cellStyle name="Normal 5 3 2 4" xfId="252"/>
    <cellStyle name="Normal 5 3 2 4 2" xfId="253"/>
    <cellStyle name="Normal 5 3 2 5" xfId="254"/>
    <cellStyle name="Normal 5 3 2 6" xfId="255"/>
    <cellStyle name="Normal 5 3 2 7" xfId="256"/>
    <cellStyle name="Normal 5 3 3" xfId="257"/>
    <cellStyle name="Normal 5 3 3 2" xfId="258"/>
    <cellStyle name="Normal 5 3 3 2 2" xfId="259"/>
    <cellStyle name="Normal 5 3 3 3" xfId="260"/>
    <cellStyle name="Normal 5 3 3 4" xfId="261"/>
    <cellStyle name="Normal 5 3 3 5" xfId="262"/>
    <cellStyle name="Normal 5 3 4" xfId="263"/>
    <cellStyle name="Normal 5 3 4 2" xfId="264"/>
    <cellStyle name="Normal 5 3 4 2 2" xfId="265"/>
    <cellStyle name="Normal 5 3 4 3" xfId="266"/>
    <cellStyle name="Normal 5 3 4 4" xfId="267"/>
    <cellStyle name="Normal 5 3 4 5" xfId="268"/>
    <cellStyle name="Normal 5 3 5" xfId="269"/>
    <cellStyle name="Normal 5 3 5 2" xfId="270"/>
    <cellStyle name="Normal 5 3 6" xfId="271"/>
    <cellStyle name="Normal 5 3 7" xfId="272"/>
    <cellStyle name="Normal 5 3 8" xfId="273"/>
    <cellStyle name="Normal 5 4" xfId="274"/>
    <cellStyle name="Normal 5 4 2" xfId="275"/>
    <cellStyle name="Normal 5 4 2 2" xfId="276"/>
    <cellStyle name="Normal 5 4 2 2 2" xfId="277"/>
    <cellStyle name="Normal 5 4 2 3" xfId="278"/>
    <cellStyle name="Normal 5 4 2 4" xfId="279"/>
    <cellStyle name="Normal 5 4 2 5" xfId="280"/>
    <cellStyle name="Normal 5 4 3" xfId="281"/>
    <cellStyle name="Normal 5 4 3 2" xfId="282"/>
    <cellStyle name="Normal 5 4 3 2 2" xfId="283"/>
    <cellStyle name="Normal 5 4 3 3" xfId="284"/>
    <cellStyle name="Normal 5 4 3 4" xfId="285"/>
    <cellStyle name="Normal 5 4 3 5" xfId="286"/>
    <cellStyle name="Normal 5 4 4" xfId="287"/>
    <cellStyle name="Normal 5 4 4 2" xfId="288"/>
    <cellStyle name="Normal 5 4 5" xfId="289"/>
    <cellStyle name="Normal 5 4 6" xfId="290"/>
    <cellStyle name="Normal 5 4 7" xfId="291"/>
    <cellStyle name="Normal 5 5" xfId="292"/>
    <cellStyle name="Normal 5 5 2" xfId="293"/>
    <cellStyle name="Normal 5 5 2 2" xfId="294"/>
    <cellStyle name="Normal 5 5 3" xfId="295"/>
    <cellStyle name="Normal 5 5 4" xfId="296"/>
    <cellStyle name="Normal 5 5 5" xfId="297"/>
    <cellStyle name="Normal 5 6" xfId="298"/>
    <cellStyle name="Normal 5 6 2" xfId="299"/>
    <cellStyle name="Normal 5 6 2 2" xfId="300"/>
    <cellStyle name="Normal 5 6 3" xfId="301"/>
    <cellStyle name="Normal 5 6 4" xfId="302"/>
    <cellStyle name="Normal 5 6 5" xfId="303"/>
    <cellStyle name="Normal 5 7" xfId="304"/>
    <cellStyle name="Normal 5 7 2" xfId="305"/>
    <cellStyle name="Normal 5 8" xfId="306"/>
    <cellStyle name="Normal 5 9" xfId="307"/>
    <cellStyle name="Normal 6" xfId="308"/>
    <cellStyle name="Normal 6 2" xfId="309"/>
    <cellStyle name="Normal 6 2 2" xfId="310"/>
    <cellStyle name="Normal 6 2 2 2" xfId="311"/>
    <cellStyle name="Normal 6 2 2 2 2" xfId="312"/>
    <cellStyle name="Normal 6 2 2 2 2 2" xfId="313"/>
    <cellStyle name="Normal 6 2 2 2 3" xfId="314"/>
    <cellStyle name="Normal 6 2 2 2 4" xfId="315"/>
    <cellStyle name="Normal 6 2 2 2 5" xfId="316"/>
    <cellStyle name="Normal 6 2 2 3" xfId="317"/>
    <cellStyle name="Normal 6 2 2 3 2" xfId="318"/>
    <cellStyle name="Normal 6 2 2 3 2 2" xfId="319"/>
    <cellStyle name="Normal 6 2 2 3 3" xfId="320"/>
    <cellStyle name="Normal 6 2 2 3 4" xfId="321"/>
    <cellStyle name="Normal 6 2 2 3 5" xfId="322"/>
    <cellStyle name="Normal 6 2 2 4" xfId="323"/>
    <cellStyle name="Normal 6 2 2 4 2" xfId="324"/>
    <cellStyle name="Normal 6 2 2 5" xfId="325"/>
    <cellStyle name="Normal 6 2 2 6" xfId="326"/>
    <cellStyle name="Normal 6 2 2 7" xfId="327"/>
    <cellStyle name="Normal 6 2 3" xfId="328"/>
    <cellStyle name="Normal 6 2 3 2" xfId="329"/>
    <cellStyle name="Normal 6 2 3 2 2" xfId="330"/>
    <cellStyle name="Normal 6 2 3 3" xfId="331"/>
    <cellStyle name="Normal 6 2 3 4" xfId="332"/>
    <cellStyle name="Normal 6 2 3 5" xfId="333"/>
    <cellStyle name="Normal 6 2 4" xfId="334"/>
    <cellStyle name="Normal 6 2 4 2" xfId="335"/>
    <cellStyle name="Normal 6 2 4 2 2" xfId="336"/>
    <cellStyle name="Normal 6 2 4 3" xfId="337"/>
    <cellStyle name="Normal 6 2 4 4" xfId="338"/>
    <cellStyle name="Normal 6 2 4 5" xfId="339"/>
    <cellStyle name="Normal 6 2 5" xfId="340"/>
    <cellStyle name="Normal 6 2 5 2" xfId="341"/>
    <cellStyle name="Normal 6 2 6" xfId="342"/>
    <cellStyle name="Normal 6 2 7" xfId="343"/>
    <cellStyle name="Normal 6 2 8" xfId="344"/>
    <cellStyle name="Normal 6 3" xfId="345"/>
    <cellStyle name="Normal 6 3 2" xfId="346"/>
    <cellStyle name="Normal 6 3 2 2" xfId="347"/>
    <cellStyle name="Normal 6 3 2 2 2" xfId="348"/>
    <cellStyle name="Normal 6 3 2 3" xfId="349"/>
    <cellStyle name="Normal 6 3 2 4" xfId="350"/>
    <cellStyle name="Normal 6 3 2 5" xfId="351"/>
    <cellStyle name="Normal 6 3 3" xfId="352"/>
    <cellStyle name="Normal 6 3 3 2" xfId="353"/>
    <cellStyle name="Normal 6 3 3 2 2" xfId="354"/>
    <cellStyle name="Normal 6 3 3 3" xfId="355"/>
    <cellStyle name="Normal 6 3 3 4" xfId="356"/>
    <cellStyle name="Normal 6 3 3 5" xfId="357"/>
    <cellStyle name="Normal 6 3 4" xfId="358"/>
    <cellStyle name="Normal 6 3 4 2" xfId="359"/>
    <cellStyle name="Normal 6 3 5" xfId="360"/>
    <cellStyle name="Normal 6 3 6" xfId="361"/>
    <cellStyle name="Normal 6 3 7" xfId="362"/>
    <cellStyle name="Normal 6 4" xfId="363"/>
    <cellStyle name="Normal 6 4 2" xfId="364"/>
    <cellStyle name="Normal 6 4 2 2" xfId="365"/>
    <cellStyle name="Normal 6 4 3" xfId="366"/>
    <cellStyle name="Normal 6 4 4" xfId="367"/>
    <cellStyle name="Normal 6 4 5" xfId="368"/>
    <cellStyle name="Normal 6 5" xfId="369"/>
    <cellStyle name="Normal 6 5 2" xfId="370"/>
    <cellStyle name="Normal 6 5 2 2" xfId="371"/>
    <cellStyle name="Normal 6 5 3" xfId="372"/>
    <cellStyle name="Normal 6 5 4" xfId="373"/>
    <cellStyle name="Normal 6 5 5" xfId="374"/>
    <cellStyle name="Normal 6 6" xfId="375"/>
    <cellStyle name="Normal 6 6 2" xfId="376"/>
    <cellStyle name="Normal 6 7" xfId="377"/>
    <cellStyle name="Normal 6 8" xfId="378"/>
    <cellStyle name="Normal 6 9" xfId="379"/>
    <cellStyle name="Normal 7" xfId="380"/>
    <cellStyle name="Normal 8" xfId="381"/>
    <cellStyle name="Normal 8 2" xfId="382"/>
    <cellStyle name="Normal 9" xfId="383"/>
    <cellStyle name="Normal 9 2" xfId="384"/>
    <cellStyle name="Normal 9 2 2" xfId="385"/>
    <cellStyle name="Normal 9 2 2 2" xfId="386"/>
    <cellStyle name="Normal 9 2 2 2 2" xfId="387"/>
    <cellStyle name="Normal 9 2 2 3" xfId="388"/>
    <cellStyle name="Normal 9 2 2 4" xfId="389"/>
    <cellStyle name="Normal 9 2 2 5" xfId="390"/>
    <cellStyle name="Normal 9 2 3" xfId="391"/>
    <cellStyle name="Normal 9 2 3 2" xfId="392"/>
    <cellStyle name="Normal 9 2 3 2 2" xfId="393"/>
    <cellStyle name="Normal 9 2 3 3" xfId="394"/>
    <cellStyle name="Normal 9 2 3 4" xfId="395"/>
    <cellStyle name="Normal 9 2 3 5" xfId="396"/>
    <cellStyle name="Normal 9 2 4" xfId="397"/>
    <cellStyle name="Normal 9 2 4 2" xfId="398"/>
    <cellStyle name="Normal 9 2 5" xfId="399"/>
    <cellStyle name="Normal 9 2 6" xfId="400"/>
    <cellStyle name="Normal 9 2 7" xfId="401"/>
    <cellStyle name="Normal 9 3" xfId="402"/>
    <cellStyle name="Normal 9 3 2" xfId="403"/>
    <cellStyle name="Normal 9 3 2 2" xfId="404"/>
    <cellStyle name="Normal 9 3 3" xfId="405"/>
    <cellStyle name="Normal 9 3 4" xfId="406"/>
    <cellStyle name="Normal 9 3 5" xfId="407"/>
    <cellStyle name="Normal 9 4" xfId="408"/>
    <cellStyle name="Normal 9 4 2" xfId="409"/>
    <cellStyle name="Normal 9 4 2 2" xfId="410"/>
    <cellStyle name="Normal 9 4 3" xfId="411"/>
    <cellStyle name="Normal 9 4 4" xfId="412"/>
    <cellStyle name="Normal 9 4 5" xfId="413"/>
    <cellStyle name="Normal 9 5" xfId="414"/>
    <cellStyle name="Normal 9 5 2" xfId="415"/>
    <cellStyle name="Normal 9 6" xfId="416"/>
    <cellStyle name="Normal 9 7" xfId="417"/>
    <cellStyle name="Normal 9 8" xfId="418"/>
    <cellStyle name="Notas 2" xfId="419"/>
    <cellStyle name="Salida 2" xfId="420"/>
    <cellStyle name="Texto de advertencia 2" xfId="421"/>
    <cellStyle name="Texto explicativo 2" xfId="422"/>
    <cellStyle name="Título 1 2" xfId="423"/>
    <cellStyle name="Título 2 2" xfId="424"/>
    <cellStyle name="Título 3 2" xfId="425"/>
    <cellStyle name="Total 2" xfId="426"/>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82826</xdr:colOff>
      <xdr:row>0</xdr:row>
      <xdr:rowOff>41413</xdr:rowOff>
    </xdr:from>
    <xdr:to>
      <xdr:col>19</xdr:col>
      <xdr:colOff>148259</xdr:colOff>
      <xdr:row>5</xdr:row>
      <xdr:rowOff>71148</xdr:rowOff>
    </xdr:to>
    <xdr:grpSp>
      <xdr:nvGrpSpPr>
        <xdr:cNvPr id="14" name="Grupo 13">
          <a:extLst>
            <a:ext uri="{FF2B5EF4-FFF2-40B4-BE49-F238E27FC236}">
              <a16:creationId xmlns:a16="http://schemas.microsoft.com/office/drawing/2014/main" id="{0FB99E0D-AF28-43FA-A238-FCC09216455F}"/>
            </a:ext>
          </a:extLst>
        </xdr:cNvPr>
        <xdr:cNvGrpSpPr/>
      </xdr:nvGrpSpPr>
      <xdr:grpSpPr>
        <a:xfrm>
          <a:off x="82826" y="41413"/>
          <a:ext cx="5200650" cy="1015365"/>
          <a:chOff x="0" y="0"/>
          <a:chExt cx="5200650" cy="1015365"/>
        </a:xfrm>
      </xdr:grpSpPr>
      <xdr:grpSp>
        <xdr:nvGrpSpPr>
          <xdr:cNvPr id="15" name="Grupo 14">
            <a:extLst>
              <a:ext uri="{FF2B5EF4-FFF2-40B4-BE49-F238E27FC236}">
                <a16:creationId xmlns:a16="http://schemas.microsoft.com/office/drawing/2014/main" id="{BCBB9FF4-CD57-4B18-BA27-88C55A66F1E3}"/>
              </a:ext>
            </a:extLst>
          </xdr:cNvPr>
          <xdr:cNvGrpSpPr/>
        </xdr:nvGrpSpPr>
        <xdr:grpSpPr>
          <a:xfrm>
            <a:off x="0" y="0"/>
            <a:ext cx="5200650" cy="1015365"/>
            <a:chOff x="0" y="0"/>
            <a:chExt cx="5200650" cy="1015365"/>
          </a:xfrm>
        </xdr:grpSpPr>
        <xdr:pic>
          <xdr:nvPicPr>
            <xdr:cNvPr id="17" name="Imagen 16">
              <a:extLst>
                <a:ext uri="{FF2B5EF4-FFF2-40B4-BE49-F238E27FC236}">
                  <a16:creationId xmlns:a16="http://schemas.microsoft.com/office/drawing/2014/main" id="{C2074999-D04A-4949-9756-FDB6CF9F38F3}"/>
                </a:ext>
              </a:extLst>
            </xdr:cNvPr>
            <xdr:cNvPicPr>
              <a:picLocks noChangeAspect="1"/>
            </xdr:cNvPicPr>
          </xdr:nvPicPr>
          <xdr:blipFill rotWithShape="1">
            <a:blip xmlns:r="http://schemas.openxmlformats.org/officeDocument/2006/relationships" r:embed="rId1" cstate="print">
              <a:clrChange>
                <a:clrFrom>
                  <a:srgbClr val="FFFEFD"/>
                </a:clrFrom>
                <a:clrTo>
                  <a:srgbClr val="FFFEFD">
                    <a:alpha val="0"/>
                  </a:srgbClr>
                </a:clrTo>
              </a:clrChange>
              <a:extLst>
                <a:ext uri="{28A0092B-C50C-407E-A947-70E740481C1C}">
                  <a14:useLocalDpi xmlns:a14="http://schemas.microsoft.com/office/drawing/2010/main" val="0"/>
                </a:ext>
              </a:extLst>
            </a:blip>
            <a:srcRect l="7602" t="15798" r="25453"/>
            <a:stretch/>
          </xdr:blipFill>
          <xdr:spPr bwMode="auto">
            <a:xfrm>
              <a:off x="0" y="0"/>
              <a:ext cx="5200650" cy="1015365"/>
            </a:xfrm>
            <a:prstGeom prst="rect">
              <a:avLst/>
            </a:prstGeom>
            <a:ln>
              <a:noFill/>
            </a:ln>
            <a:extLst>
              <a:ext uri="{53640926-AAD7-44D8-BBD7-CCE9431645EC}">
                <a14:shadowObscured xmlns:a14="http://schemas.microsoft.com/office/drawing/2010/main"/>
              </a:ext>
            </a:extLst>
          </xdr:spPr>
        </xdr:pic>
        <xdr:sp macro="" textlink="">
          <xdr:nvSpPr>
            <xdr:cNvPr id="18" name="Cuadro de texto 3">
              <a:extLst>
                <a:ext uri="{FF2B5EF4-FFF2-40B4-BE49-F238E27FC236}">
                  <a16:creationId xmlns:a16="http://schemas.microsoft.com/office/drawing/2014/main" id="{B0A2BFB9-92EF-4906-B232-686B2ED9DA11}"/>
                </a:ext>
              </a:extLst>
            </xdr:cNvPr>
            <xdr:cNvSpPr txBox="1"/>
          </xdr:nvSpPr>
          <xdr:spPr>
            <a:xfrm>
              <a:off x="2057400" y="485775"/>
              <a:ext cx="13335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MINISTERIO DE ECONOMÍA </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Y FINANZAS PÚBLICAS</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19" name="Cuadro de texto 6">
              <a:extLst>
                <a:ext uri="{FF2B5EF4-FFF2-40B4-BE49-F238E27FC236}">
                  <a16:creationId xmlns:a16="http://schemas.microsoft.com/office/drawing/2014/main" id="{A594748A-BDA5-4B93-BD87-5F867E600CFF}"/>
                </a:ext>
              </a:extLst>
            </xdr:cNvPr>
            <xdr:cNvSpPr txBox="1"/>
          </xdr:nvSpPr>
          <xdr:spPr>
            <a:xfrm>
              <a:off x="3314700" y="485775"/>
              <a:ext cx="1790700" cy="33210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ts val="800"/>
                </a:lnSpc>
              </a:pPr>
              <a:r>
                <a:rPr lang="es-ES" sz="650">
                  <a:solidFill>
                    <a:srgbClr val="767171"/>
                  </a:solidFill>
                  <a:effectLst/>
                  <a:latin typeface="Roboto"/>
                  <a:ea typeface="Calibri" panose="020F0502020204030204" pitchFamily="34" charset="0"/>
                  <a:cs typeface="Times New Roman" panose="02020603050405020304" pitchFamily="18" charset="0"/>
                </a:rPr>
                <a:t>VICEMINISTERIO DE PRESUPUESTO Y CONTABILIDAD FISCAL</a:t>
              </a:r>
              <a:endParaRPr lang="es-BO" sz="1200">
                <a:effectLst/>
                <a:latin typeface="Calibri" panose="020F0502020204030204" pitchFamily="34" charset="0"/>
                <a:ea typeface="Calibri" panose="020F0502020204030204" pitchFamily="34" charset="0"/>
                <a:cs typeface="Times New Roman" panose="02020603050405020304" pitchFamily="18" charset="0"/>
              </a:endParaRPr>
            </a:p>
          </xdr:txBody>
        </xdr:sp>
      </xdr:grpSp>
      <xdr:cxnSp macro="">
        <xdr:nvCxnSpPr>
          <xdr:cNvPr id="16" name="Conector recto 15">
            <a:extLst>
              <a:ext uri="{FF2B5EF4-FFF2-40B4-BE49-F238E27FC236}">
                <a16:creationId xmlns:a16="http://schemas.microsoft.com/office/drawing/2014/main" id="{2964D711-74FC-49F9-B44E-FC4C9030AF00}"/>
              </a:ext>
            </a:extLst>
          </xdr:cNvPr>
          <xdr:cNvCxnSpPr/>
        </xdr:nvCxnSpPr>
        <xdr:spPr>
          <a:xfrm>
            <a:off x="3314700" y="533400"/>
            <a:ext cx="0" cy="200025"/>
          </a:xfrm>
          <a:prstGeom prst="line">
            <a:avLst/>
          </a:prstGeom>
          <a:ln w="22225" cmpd="sng">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145679</xdr:colOff>
      <xdr:row>5</xdr:row>
      <xdr:rowOff>11205</xdr:rowOff>
    </xdr:from>
    <xdr:to>
      <xdr:col>1</xdr:col>
      <xdr:colOff>1311088</xdr:colOff>
      <xdr:row>6</xdr:row>
      <xdr:rowOff>201704</xdr:rowOff>
    </xdr:to>
    <xdr:sp macro="" textlink="">
      <xdr:nvSpPr>
        <xdr:cNvPr id="3" name="2 CuadroTexto">
          <a:extLst>
            <a:ext uri="{FF2B5EF4-FFF2-40B4-BE49-F238E27FC236}">
              <a16:creationId xmlns:a16="http://schemas.microsoft.com/office/drawing/2014/main" id="{00000000-0008-0000-0200-000003000000}"/>
            </a:ext>
          </a:extLst>
        </xdr:cNvPr>
        <xdr:cNvSpPr txBox="1"/>
      </xdr:nvSpPr>
      <xdr:spPr>
        <a:xfrm>
          <a:off x="145679" y="1030380"/>
          <a:ext cx="1708334" cy="428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000" b="1">
              <a:solidFill>
                <a:schemeClr val="dk1"/>
              </a:solidFill>
              <a:effectLst/>
              <a:latin typeface="+mn-lt"/>
              <a:ea typeface="+mn-ea"/>
              <a:cs typeface="+mn-cs"/>
            </a:rPr>
            <a:t>DIRECCIÓN</a:t>
          </a:r>
          <a:r>
            <a:rPr lang="es-ES" sz="1000" b="1" baseline="0">
              <a:solidFill>
                <a:schemeClr val="dk1"/>
              </a:solidFill>
              <a:effectLst/>
              <a:latin typeface="+mn-lt"/>
              <a:ea typeface="+mn-ea"/>
              <a:cs typeface="+mn-cs"/>
            </a:rPr>
            <a:t> GENERAL DE CONTABILIDAD FISCAL</a:t>
          </a:r>
          <a:endParaRPr lang="es-ES" sz="1050">
            <a:effectLst/>
          </a:endParaRPr>
        </a:p>
      </xdr:txBody>
    </xdr:sp>
    <xdr:clientData/>
  </xdr:twoCellAnchor>
  <xdr:twoCellAnchor>
    <xdr:from>
      <xdr:col>0</xdr:col>
      <xdr:colOff>82444</xdr:colOff>
      <xdr:row>0</xdr:row>
      <xdr:rowOff>57630</xdr:rowOff>
    </xdr:from>
    <xdr:to>
      <xdr:col>1</xdr:col>
      <xdr:colOff>1569134</xdr:colOff>
      <xdr:row>5</xdr:row>
      <xdr:rowOff>40821</xdr:rowOff>
    </xdr:to>
    <xdr:pic>
      <xdr:nvPicPr>
        <xdr:cNvPr id="5" name="Imagen 4" descr="marca con escudo (pequeño)">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444" y="57630"/>
          <a:ext cx="2030976" cy="1017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257175</xdr:colOff>
      <xdr:row>269</xdr:row>
      <xdr:rowOff>0</xdr:rowOff>
    </xdr:from>
    <xdr:to>
      <xdr:col>17</xdr:col>
      <xdr:colOff>485775</xdr:colOff>
      <xdr:row>269</xdr:row>
      <xdr:rowOff>0</xdr:rowOff>
    </xdr:to>
    <xdr:grpSp>
      <xdr:nvGrpSpPr>
        <xdr:cNvPr id="9" name="Grupo 8">
          <a:extLst>
            <a:ext uri="{FF2B5EF4-FFF2-40B4-BE49-F238E27FC236}">
              <a16:creationId xmlns:a16="http://schemas.microsoft.com/office/drawing/2014/main" id="{00000000-0008-0000-0400-000009000000}"/>
            </a:ext>
          </a:extLst>
        </xdr:cNvPr>
        <xdr:cNvGrpSpPr/>
      </xdr:nvGrpSpPr>
      <xdr:grpSpPr>
        <a:xfrm>
          <a:off x="1009650" y="169487850"/>
          <a:ext cx="12773025" cy="0"/>
          <a:chOff x="1009650" y="4810125"/>
          <a:chExt cx="12830175" cy="161925"/>
        </a:xfrm>
      </xdr:grpSpPr>
      <xdr:cxnSp macro="">
        <xdr:nvCxnSpPr>
          <xdr:cNvPr id="3" name="Conector recto 2">
            <a:extLst>
              <a:ext uri="{FF2B5EF4-FFF2-40B4-BE49-F238E27FC236}">
                <a16:creationId xmlns:a16="http://schemas.microsoft.com/office/drawing/2014/main" id="{00000000-0008-0000-04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4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4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4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2</xdr:col>
      <xdr:colOff>257175</xdr:colOff>
      <xdr:row>3083</xdr:row>
      <xdr:rowOff>152400</xdr:rowOff>
    </xdr:from>
    <xdr:to>
      <xdr:col>17</xdr:col>
      <xdr:colOff>485775</xdr:colOff>
      <xdr:row>3084</xdr:row>
      <xdr:rowOff>152400</xdr:rowOff>
    </xdr:to>
    <xdr:grpSp>
      <xdr:nvGrpSpPr>
        <xdr:cNvPr id="2" name="Grupo 1">
          <a:extLst>
            <a:ext uri="{FF2B5EF4-FFF2-40B4-BE49-F238E27FC236}">
              <a16:creationId xmlns:a16="http://schemas.microsoft.com/office/drawing/2014/main" id="{439AD1B2-0FD4-4590-8338-00F91454E82F}"/>
            </a:ext>
          </a:extLst>
        </xdr:cNvPr>
        <xdr:cNvGrpSpPr/>
      </xdr:nvGrpSpPr>
      <xdr:grpSpPr>
        <a:xfrm>
          <a:off x="1009650" y="2077031025"/>
          <a:ext cx="12773025" cy="161925"/>
          <a:chOff x="1009650" y="4810125"/>
          <a:chExt cx="12830175" cy="161925"/>
        </a:xfrm>
      </xdr:grpSpPr>
      <xdr:cxnSp macro="">
        <xdr:nvCxnSpPr>
          <xdr:cNvPr id="10" name="Conector recto 9">
            <a:extLst>
              <a:ext uri="{FF2B5EF4-FFF2-40B4-BE49-F238E27FC236}">
                <a16:creationId xmlns:a16="http://schemas.microsoft.com/office/drawing/2014/main" id="{41D2A0CA-8734-86F2-3574-21B0A0E6584E}"/>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1" name="Conector recto 10">
            <a:extLst>
              <a:ext uri="{FF2B5EF4-FFF2-40B4-BE49-F238E27FC236}">
                <a16:creationId xmlns:a16="http://schemas.microsoft.com/office/drawing/2014/main" id="{FF15E9AA-043C-ECA9-2C09-7040BD41FE0E}"/>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12" name="Conector recto 11">
            <a:extLst>
              <a:ext uri="{FF2B5EF4-FFF2-40B4-BE49-F238E27FC236}">
                <a16:creationId xmlns:a16="http://schemas.microsoft.com/office/drawing/2014/main" id="{06F1FDC7-CD52-CD88-5590-272E83B87943}"/>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13" name="CuadroTexto 12">
            <a:extLst>
              <a:ext uri="{FF2B5EF4-FFF2-40B4-BE49-F238E27FC236}">
                <a16:creationId xmlns:a16="http://schemas.microsoft.com/office/drawing/2014/main" id="{4C056492-7EBF-DB95-254D-5B505F7AFB67}"/>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4" name="CuadroTexto 13">
            <a:extLst>
              <a:ext uri="{FF2B5EF4-FFF2-40B4-BE49-F238E27FC236}">
                <a16:creationId xmlns:a16="http://schemas.microsoft.com/office/drawing/2014/main" id="{8D866841-3F12-9F11-AB26-E6FDCEB90D4D}"/>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5" name="CuadroTexto 14">
            <a:extLst>
              <a:ext uri="{FF2B5EF4-FFF2-40B4-BE49-F238E27FC236}">
                <a16:creationId xmlns:a16="http://schemas.microsoft.com/office/drawing/2014/main" id="{02C384C0-0C1A-1FFC-A499-ADFD4BBC2107}"/>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1038225</xdr:colOff>
      <xdr:row>0</xdr:row>
      <xdr:rowOff>19050</xdr:rowOff>
    </xdr:from>
    <xdr:to>
      <xdr:col>20</xdr:col>
      <xdr:colOff>9525</xdr:colOff>
      <xdr:row>3</xdr:row>
      <xdr:rowOff>103310</xdr:rowOff>
    </xdr:to>
    <xdr:sp macro="" textlink="">
      <xdr:nvSpPr>
        <xdr:cNvPr id="16" name="CuadroTexto 15">
          <a:extLst>
            <a:ext uri="{FF2B5EF4-FFF2-40B4-BE49-F238E27FC236}">
              <a16:creationId xmlns:a16="http://schemas.microsoft.com/office/drawing/2014/main" id="{061E2AAA-56D1-4518-BD50-6D1A5C32A7C0}"/>
            </a:ext>
          </a:extLst>
        </xdr:cNvPr>
        <xdr:cNvSpPr txBox="1"/>
      </xdr:nvSpPr>
      <xdr:spPr>
        <a:xfrm>
          <a:off x="1433512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257175</xdr:colOff>
      <xdr:row>286</xdr:row>
      <xdr:rowOff>0</xdr:rowOff>
    </xdr:from>
    <xdr:to>
      <xdr:col>16</xdr:col>
      <xdr:colOff>752475</xdr:colOff>
      <xdr:row>287</xdr:row>
      <xdr:rowOff>0</xdr:rowOff>
    </xdr:to>
    <xdr:grpSp>
      <xdr:nvGrpSpPr>
        <xdr:cNvPr id="5" name="Grupo 4">
          <a:extLst>
            <a:ext uri="{FF2B5EF4-FFF2-40B4-BE49-F238E27FC236}">
              <a16:creationId xmlns:a16="http://schemas.microsoft.com/office/drawing/2014/main" id="{00000000-0008-0000-0500-000005000000}"/>
            </a:ext>
          </a:extLst>
        </xdr:cNvPr>
        <xdr:cNvGrpSpPr/>
      </xdr:nvGrpSpPr>
      <xdr:grpSpPr>
        <a:xfrm>
          <a:off x="1009650" y="217579575"/>
          <a:ext cx="13820775" cy="161925"/>
          <a:chOff x="1009650" y="4810125"/>
          <a:chExt cx="12830175" cy="161925"/>
        </a:xfrm>
      </xdr:grpSpPr>
      <xdr:cxnSp macro="">
        <xdr:nvCxnSpPr>
          <xdr:cNvPr id="6" name="Conector recto 5">
            <a:extLst>
              <a:ext uri="{FF2B5EF4-FFF2-40B4-BE49-F238E27FC236}">
                <a16:creationId xmlns:a16="http://schemas.microsoft.com/office/drawing/2014/main" id="{00000000-0008-0000-0500-000006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00000000-0008-0000-0500-000007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8" name="Conector recto 7">
            <a:extLst>
              <a:ext uri="{FF2B5EF4-FFF2-40B4-BE49-F238E27FC236}">
                <a16:creationId xmlns:a16="http://schemas.microsoft.com/office/drawing/2014/main" id="{00000000-0008-0000-0500-000008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9" name="CuadroTexto 8">
            <a:extLst>
              <a:ext uri="{FF2B5EF4-FFF2-40B4-BE49-F238E27FC236}">
                <a16:creationId xmlns:a16="http://schemas.microsoft.com/office/drawing/2014/main" id="{00000000-0008-0000-0500-000009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10" name="CuadroTexto 9">
            <a:extLst>
              <a:ext uri="{FF2B5EF4-FFF2-40B4-BE49-F238E27FC236}">
                <a16:creationId xmlns:a16="http://schemas.microsoft.com/office/drawing/2014/main" id="{00000000-0008-0000-0500-00000A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11" name="CuadroTexto 10">
            <a:extLst>
              <a:ext uri="{FF2B5EF4-FFF2-40B4-BE49-F238E27FC236}">
                <a16:creationId xmlns:a16="http://schemas.microsoft.com/office/drawing/2014/main" id="{00000000-0008-0000-0500-00000B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17</xdr:col>
      <xdr:colOff>695325</xdr:colOff>
      <xdr:row>0</xdr:row>
      <xdr:rowOff>19050</xdr:rowOff>
    </xdr:from>
    <xdr:to>
      <xdr:col>20</xdr:col>
      <xdr:colOff>9525</xdr:colOff>
      <xdr:row>3</xdr:row>
      <xdr:rowOff>103310</xdr:rowOff>
    </xdr:to>
    <xdr:sp macro="" textlink="">
      <xdr:nvSpPr>
        <xdr:cNvPr id="2" name="CuadroTexto 1">
          <a:extLst>
            <a:ext uri="{FF2B5EF4-FFF2-40B4-BE49-F238E27FC236}">
              <a16:creationId xmlns:a16="http://schemas.microsoft.com/office/drawing/2014/main" id="{77E6DF44-342C-4184-81E5-DF55C0267F8C}"/>
            </a:ext>
          </a:extLst>
        </xdr:cNvPr>
        <xdr:cNvSpPr txBox="1"/>
      </xdr:nvSpPr>
      <xdr:spPr>
        <a:xfrm>
          <a:off x="15830550"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266700</xdr:colOff>
      <xdr:row>93</xdr:row>
      <xdr:rowOff>152400</xdr:rowOff>
    </xdr:from>
    <xdr:to>
      <xdr:col>15</xdr:col>
      <xdr:colOff>390525</xdr:colOff>
      <xdr:row>94</xdr:row>
      <xdr:rowOff>152400</xdr:rowOff>
    </xdr:to>
    <xdr:grpSp>
      <xdr:nvGrpSpPr>
        <xdr:cNvPr id="2" name="Grupo 1">
          <a:extLst>
            <a:ext uri="{FF2B5EF4-FFF2-40B4-BE49-F238E27FC236}">
              <a16:creationId xmlns:a16="http://schemas.microsoft.com/office/drawing/2014/main" id="{00000000-0008-0000-0600-000002000000}"/>
            </a:ext>
          </a:extLst>
        </xdr:cNvPr>
        <xdr:cNvGrpSpPr/>
      </xdr:nvGrpSpPr>
      <xdr:grpSpPr>
        <a:xfrm>
          <a:off x="676275" y="54397275"/>
          <a:ext cx="13601700" cy="161925"/>
          <a:chOff x="1009650" y="4810125"/>
          <a:chExt cx="12830175" cy="161925"/>
        </a:xfrm>
      </xdr:grpSpPr>
      <xdr:cxnSp macro="">
        <xdr:nvCxnSpPr>
          <xdr:cNvPr id="3" name="Conector recto 2">
            <a:extLst>
              <a:ext uri="{FF2B5EF4-FFF2-40B4-BE49-F238E27FC236}">
                <a16:creationId xmlns:a16="http://schemas.microsoft.com/office/drawing/2014/main" id="{00000000-0008-0000-06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6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6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6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6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6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1076325</xdr:colOff>
      <xdr:row>0</xdr:row>
      <xdr:rowOff>19050</xdr:rowOff>
    </xdr:from>
    <xdr:to>
      <xdr:col>17</xdr:col>
      <xdr:colOff>0</xdr:colOff>
      <xdr:row>3</xdr:row>
      <xdr:rowOff>141410</xdr:rowOff>
    </xdr:to>
    <xdr:sp macro="" textlink="">
      <xdr:nvSpPr>
        <xdr:cNvPr id="9" name="CuadroTexto 8">
          <a:extLst>
            <a:ext uri="{FF2B5EF4-FFF2-40B4-BE49-F238E27FC236}">
              <a16:creationId xmlns:a16="http://schemas.microsoft.com/office/drawing/2014/main" id="{1CE8D2CD-4C15-4ECD-9D43-8E1E0711B181}"/>
            </a:ext>
          </a:extLst>
        </xdr:cNvPr>
        <xdr:cNvSpPr txBox="1"/>
      </xdr:nvSpPr>
      <xdr:spPr>
        <a:xfrm>
          <a:off x="14963775" y="1905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209550</xdr:colOff>
      <xdr:row>32</xdr:row>
      <xdr:rowOff>0</xdr:rowOff>
    </xdr:from>
    <xdr:to>
      <xdr:col>13</xdr:col>
      <xdr:colOff>790575</xdr:colOff>
      <xdr:row>33</xdr:row>
      <xdr:rowOff>0</xdr:rowOff>
    </xdr:to>
    <xdr:grpSp>
      <xdr:nvGrpSpPr>
        <xdr:cNvPr id="2" name="Grupo 1">
          <a:extLst>
            <a:ext uri="{FF2B5EF4-FFF2-40B4-BE49-F238E27FC236}">
              <a16:creationId xmlns:a16="http://schemas.microsoft.com/office/drawing/2014/main" id="{00000000-0008-0000-0700-000002000000}"/>
            </a:ext>
          </a:extLst>
        </xdr:cNvPr>
        <xdr:cNvGrpSpPr/>
      </xdr:nvGrpSpPr>
      <xdr:grpSpPr>
        <a:xfrm>
          <a:off x="962025" y="14258925"/>
          <a:ext cx="13220700" cy="161925"/>
          <a:chOff x="1009650" y="4810125"/>
          <a:chExt cx="12830175" cy="161925"/>
        </a:xfrm>
      </xdr:grpSpPr>
      <xdr:cxnSp macro="">
        <xdr:nvCxnSpPr>
          <xdr:cNvPr id="3" name="Conector recto 2">
            <a:extLst>
              <a:ext uri="{FF2B5EF4-FFF2-40B4-BE49-F238E27FC236}">
                <a16:creationId xmlns:a16="http://schemas.microsoft.com/office/drawing/2014/main" id="{00000000-0008-0000-0700-000003000000}"/>
              </a:ext>
            </a:extLst>
          </xdr:cNvPr>
          <xdr:cNvCxnSpPr/>
        </xdr:nvCxnSpPr>
        <xdr:spPr>
          <a:xfrm>
            <a:off x="1028700"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4" name="Conector recto 3">
            <a:extLst>
              <a:ext uri="{FF2B5EF4-FFF2-40B4-BE49-F238E27FC236}">
                <a16:creationId xmlns:a16="http://schemas.microsoft.com/office/drawing/2014/main" id="{00000000-0008-0000-0700-000004000000}"/>
              </a:ext>
            </a:extLst>
          </xdr:cNvPr>
          <xdr:cNvCxnSpPr/>
        </xdr:nvCxnSpPr>
        <xdr:spPr>
          <a:xfrm>
            <a:off x="6381750" y="4819650"/>
            <a:ext cx="2232000" cy="0"/>
          </a:xfrm>
          <a:prstGeom prst="line">
            <a:avLst/>
          </a:prstGeom>
          <a:ln w="19050"/>
        </xdr:spPr>
        <xdr:style>
          <a:lnRef idx="1">
            <a:schemeClr val="dk1"/>
          </a:lnRef>
          <a:fillRef idx="0">
            <a:schemeClr val="dk1"/>
          </a:fillRef>
          <a:effectRef idx="0">
            <a:schemeClr val="dk1"/>
          </a:effectRef>
          <a:fontRef idx="minor">
            <a:schemeClr val="tx1"/>
          </a:fontRef>
        </xdr:style>
      </xdr:cxnSp>
      <xdr:cxnSp macro="">
        <xdr:nvCxnSpPr>
          <xdr:cNvPr id="5" name="Conector recto 4">
            <a:extLst>
              <a:ext uri="{FF2B5EF4-FFF2-40B4-BE49-F238E27FC236}">
                <a16:creationId xmlns:a16="http://schemas.microsoft.com/office/drawing/2014/main" id="{00000000-0008-0000-0700-000005000000}"/>
              </a:ext>
            </a:extLst>
          </xdr:cNvPr>
          <xdr:cNvCxnSpPr/>
        </xdr:nvCxnSpPr>
        <xdr:spPr>
          <a:xfrm>
            <a:off x="11591925" y="4810125"/>
            <a:ext cx="2232000" cy="0"/>
          </a:xfrm>
          <a:prstGeom prst="line">
            <a:avLst/>
          </a:prstGeom>
          <a:ln w="19050"/>
        </xdr:spPr>
        <xdr:style>
          <a:lnRef idx="1">
            <a:schemeClr val="dk1"/>
          </a:lnRef>
          <a:fillRef idx="0">
            <a:schemeClr val="dk1"/>
          </a:fillRef>
          <a:effectRef idx="0">
            <a:schemeClr val="dk1"/>
          </a:effectRef>
          <a:fontRef idx="minor">
            <a:schemeClr val="tx1"/>
          </a:fontRef>
        </xdr:style>
      </xdr:cxnSp>
      <xdr:sp macro="" textlink="">
        <xdr:nvSpPr>
          <xdr:cNvPr id="6" name="CuadroTexto 5">
            <a:extLst>
              <a:ext uri="{FF2B5EF4-FFF2-40B4-BE49-F238E27FC236}">
                <a16:creationId xmlns:a16="http://schemas.microsoft.com/office/drawing/2014/main" id="{00000000-0008-0000-0700-000006000000}"/>
              </a:ext>
            </a:extLst>
          </xdr:cNvPr>
          <xdr:cNvSpPr txBox="1"/>
        </xdr:nvSpPr>
        <xdr:spPr>
          <a:xfrm>
            <a:off x="10096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Contabilidad</a:t>
            </a:r>
          </a:p>
        </xdr:txBody>
      </xdr:sp>
      <xdr:sp macro="" textlink="">
        <xdr:nvSpPr>
          <xdr:cNvPr id="7" name="CuadroTexto 6">
            <a:extLst>
              <a:ext uri="{FF2B5EF4-FFF2-40B4-BE49-F238E27FC236}">
                <a16:creationId xmlns:a16="http://schemas.microsoft.com/office/drawing/2014/main" id="{00000000-0008-0000-0700-000007000000}"/>
              </a:ext>
            </a:extLst>
          </xdr:cNvPr>
          <xdr:cNvSpPr txBox="1"/>
        </xdr:nvSpPr>
        <xdr:spPr>
          <a:xfrm>
            <a:off x="638175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 Tesorería</a:t>
            </a:r>
          </a:p>
        </xdr:txBody>
      </xdr:sp>
      <xdr:sp macro="" textlink="">
        <xdr:nvSpPr>
          <xdr:cNvPr id="8" name="CuadroTexto 7">
            <a:extLst>
              <a:ext uri="{FF2B5EF4-FFF2-40B4-BE49-F238E27FC236}">
                <a16:creationId xmlns:a16="http://schemas.microsoft.com/office/drawing/2014/main" id="{00000000-0008-0000-0700-000008000000}"/>
              </a:ext>
            </a:extLst>
          </xdr:cNvPr>
          <xdr:cNvSpPr txBox="1"/>
        </xdr:nvSpPr>
        <xdr:spPr>
          <a:xfrm>
            <a:off x="11582400" y="4810125"/>
            <a:ext cx="225742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BO" sz="1050" b="1"/>
              <a:t>Firma del Director Financiero o MAE</a:t>
            </a:r>
          </a:p>
        </xdr:txBody>
      </xdr:sp>
    </xdr:grpSp>
    <xdr:clientData/>
  </xdr:twoCellAnchor>
  <xdr:twoCellAnchor>
    <xdr:from>
      <xdr:col>15</xdr:col>
      <xdr:colOff>895350</xdr:colOff>
      <xdr:row>0</xdr:row>
      <xdr:rowOff>0</xdr:rowOff>
    </xdr:from>
    <xdr:to>
      <xdr:col>17</xdr:col>
      <xdr:colOff>9525</xdr:colOff>
      <xdr:row>3</xdr:row>
      <xdr:rowOff>122360</xdr:rowOff>
    </xdr:to>
    <xdr:sp macro="" textlink="">
      <xdr:nvSpPr>
        <xdr:cNvPr id="9" name="CuadroTexto 8">
          <a:extLst>
            <a:ext uri="{FF2B5EF4-FFF2-40B4-BE49-F238E27FC236}">
              <a16:creationId xmlns:a16="http://schemas.microsoft.com/office/drawing/2014/main" id="{D64DAB42-5870-4297-A918-6C657F17BC55}"/>
            </a:ext>
          </a:extLst>
        </xdr:cNvPr>
        <xdr:cNvSpPr txBox="1"/>
      </xdr:nvSpPr>
      <xdr:spPr>
        <a:xfrm>
          <a:off x="16306800" y="0"/>
          <a:ext cx="1047750" cy="6081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BO" sz="1100" b="1"/>
            <a:t>DGCF - R1.02</a:t>
          </a:r>
        </a:p>
        <a:p>
          <a:r>
            <a:rPr lang="es-BO" sz="1100"/>
            <a:t>(Ex. Form N°9)</a:t>
          </a:r>
        </a:p>
        <a:p>
          <a:r>
            <a:rPr lang="es-BO" sz="1100" b="1"/>
            <a:t>Versión 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bloLaura/Desktop/PRLS/OPERACIONES%20PENDIENTES%20EN%20LA%20CUT/2018/ABRIL%202018/CLASIF_ROMMEL%20CUBA_ABRIL%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ommel%20Daniel%20Cuba%20Calle/Documentos/Clasificador%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Extractos Bancarios"/>
      <sheetName val="Hoja1"/>
      <sheetName val="Hoja2"/>
      <sheetName val="Hoja1 (2)"/>
      <sheetName val="RESUMEN"/>
    </sheetNames>
    <sheetDataSet>
      <sheetData sheetId="0"/>
      <sheetData sheetId="1"/>
      <sheetData sheetId="2"/>
      <sheetData sheetId="3"/>
      <sheetData sheetId="4">
        <row r="11">
          <cell r="A11">
            <v>6</v>
          </cell>
          <cell r="B11" t="str">
            <v>Vicepresidencia Del Estado Plurinacional</v>
          </cell>
          <cell r="C11" t="str">
            <v>YAP</v>
          </cell>
        </row>
        <row r="12">
          <cell r="A12">
            <v>10</v>
          </cell>
          <cell r="B12" t="str">
            <v>Ministerio De Relaciones Exteriores</v>
          </cell>
          <cell r="C12" t="str">
            <v>PLS</v>
          </cell>
        </row>
        <row r="13">
          <cell r="A13">
            <v>15</v>
          </cell>
          <cell r="B13" t="str">
            <v>Ministerio De Gobierno</v>
          </cell>
          <cell r="C13" t="str">
            <v>WAM</v>
          </cell>
        </row>
        <row r="14">
          <cell r="A14">
            <v>16</v>
          </cell>
          <cell r="B14" t="str">
            <v>Ministerio De Educación</v>
          </cell>
          <cell r="C14" t="str">
            <v>JAD</v>
          </cell>
        </row>
        <row r="15">
          <cell r="A15">
            <v>20</v>
          </cell>
          <cell r="B15" t="str">
            <v>Ministerio De Defensa</v>
          </cell>
          <cell r="C15" t="str">
            <v>PLS</v>
          </cell>
        </row>
        <row r="16">
          <cell r="A16">
            <v>25</v>
          </cell>
          <cell r="B16" t="str">
            <v>Ministerio De La Presidencia</v>
          </cell>
          <cell r="C16" t="str">
            <v>JAD</v>
          </cell>
        </row>
        <row r="17">
          <cell r="A17">
            <v>30</v>
          </cell>
          <cell r="B17" t="str">
            <v>Ministerio De Justicia Y Transparencia Institucional</v>
          </cell>
          <cell r="C17" t="str">
            <v>WAM</v>
          </cell>
        </row>
        <row r="18">
          <cell r="A18">
            <v>35</v>
          </cell>
          <cell r="B18" t="str">
            <v>Ministerio De Economía Y Finanzas Públicas</v>
          </cell>
          <cell r="C18" t="str">
            <v>MVP</v>
          </cell>
        </row>
        <row r="19">
          <cell r="A19">
            <v>41</v>
          </cell>
          <cell r="B19" t="str">
            <v>Ministerio De Desarrollo Productivo Y Economía Plural</v>
          </cell>
          <cell r="C19" t="str">
            <v>BCC</v>
          </cell>
        </row>
        <row r="20">
          <cell r="A20">
            <v>46</v>
          </cell>
          <cell r="B20" t="str">
            <v>Ministerio De Salud</v>
          </cell>
          <cell r="C20" t="str">
            <v>JMT</v>
          </cell>
        </row>
        <row r="21">
          <cell r="A21">
            <v>47</v>
          </cell>
          <cell r="B21" t="str">
            <v>Ministerio De Desarrollo Rural Y Tierras</v>
          </cell>
          <cell r="C21" t="str">
            <v>SGP</v>
          </cell>
        </row>
        <row r="22">
          <cell r="A22">
            <v>48</v>
          </cell>
          <cell r="B22" t="str">
            <v>Ministerio De Deportes</v>
          </cell>
          <cell r="C22" t="str">
            <v>BCC</v>
          </cell>
        </row>
        <row r="23">
          <cell r="A23">
            <v>50</v>
          </cell>
          <cell r="B23" t="str">
            <v>Min De Transparencia Inst. Y Lucha Contra La Corrupción</v>
          </cell>
          <cell r="C23" t="str">
            <v>-</v>
          </cell>
        </row>
        <row r="24">
          <cell r="A24">
            <v>51</v>
          </cell>
          <cell r="B24" t="str">
            <v>Viceministerio De Autonomías</v>
          </cell>
          <cell r="C24" t="str">
            <v>YAP</v>
          </cell>
        </row>
        <row r="25">
          <cell r="A25">
            <v>52</v>
          </cell>
          <cell r="B25" t="str">
            <v>Ministerio De Culturas Y Turismo</v>
          </cell>
          <cell r="C25" t="str">
            <v>DCS</v>
          </cell>
        </row>
        <row r="26">
          <cell r="A26">
            <v>66</v>
          </cell>
          <cell r="B26" t="str">
            <v>Ministerio De Planificación Del Desarrollo</v>
          </cell>
          <cell r="C26" t="str">
            <v>ETC</v>
          </cell>
        </row>
        <row r="27">
          <cell r="A27">
            <v>70</v>
          </cell>
          <cell r="B27" t="str">
            <v>Ministerio De Trabajo, Empleo Y Previsión Social</v>
          </cell>
          <cell r="C27" t="str">
            <v>ETC</v>
          </cell>
        </row>
        <row r="28">
          <cell r="A28">
            <v>76</v>
          </cell>
          <cell r="B28" t="str">
            <v>Ministerio De Minería Y Metalurgia</v>
          </cell>
          <cell r="C28" t="str">
            <v>YAP</v>
          </cell>
        </row>
        <row r="29">
          <cell r="A29">
            <v>78</v>
          </cell>
          <cell r="B29" t="str">
            <v>Ministerio De Hidrocarburos</v>
          </cell>
          <cell r="C29" t="str">
            <v>WAM</v>
          </cell>
        </row>
        <row r="30">
          <cell r="A30">
            <v>80</v>
          </cell>
          <cell r="B30" t="str">
            <v>Ministerio De Defensa Legal Del Estado</v>
          </cell>
          <cell r="C30" t="str">
            <v>-</v>
          </cell>
        </row>
        <row r="31">
          <cell r="A31">
            <v>81</v>
          </cell>
          <cell r="B31" t="str">
            <v>Ministerio De Obras Públicas, Servicios Y Vivienda</v>
          </cell>
          <cell r="C31" t="str">
            <v>YAP</v>
          </cell>
        </row>
        <row r="32">
          <cell r="A32">
            <v>85</v>
          </cell>
          <cell r="B32" t="str">
            <v>Ministerio De Energias</v>
          </cell>
          <cell r="C32" t="str">
            <v>WAM</v>
          </cell>
        </row>
        <row r="33">
          <cell r="A33">
            <v>86</v>
          </cell>
          <cell r="B33" t="str">
            <v>Ministerio De Medio Ambiente Y Agua</v>
          </cell>
          <cell r="C33" t="str">
            <v>JAD</v>
          </cell>
        </row>
        <row r="34">
          <cell r="A34">
            <v>87</v>
          </cell>
          <cell r="B34" t="str">
            <v>Ministerio De Comunicación</v>
          </cell>
          <cell r="C34" t="str">
            <v>ETC</v>
          </cell>
        </row>
        <row r="35">
          <cell r="A35">
            <v>95</v>
          </cell>
          <cell r="B35" t="str">
            <v>Consejo Supremo De Defensa Plurinacional</v>
          </cell>
          <cell r="C35" t="str">
            <v>BCC</v>
          </cell>
        </row>
        <row r="36">
          <cell r="A36" t="str">
            <v>99 - 01</v>
          </cell>
          <cell r="B36" t="str">
            <v>Dirección General De Programación Y Operaciones Del Tesoro</v>
          </cell>
          <cell r="C36" t="str">
            <v>JMT</v>
          </cell>
        </row>
        <row r="37">
          <cell r="A37" t="str">
            <v>99 - 02</v>
          </cell>
          <cell r="B37" t="str">
            <v>Dirección General De Programación Y Operaciones Del Tesoro</v>
          </cell>
          <cell r="C37" t="str">
            <v>JMT</v>
          </cell>
        </row>
        <row r="38">
          <cell r="A38" t="str">
            <v>99 - 03</v>
          </cell>
          <cell r="B38" t="str">
            <v>Dirección General De Crédito Público</v>
          </cell>
          <cell r="C38" t="str">
            <v>SGP</v>
          </cell>
        </row>
        <row r="39">
          <cell r="A39" t="str">
            <v>99 - 04</v>
          </cell>
          <cell r="B39" t="str">
            <v>Dirección General De Administración Y Finanzas Territoriales</v>
          </cell>
          <cell r="C39" t="str">
            <v>LFQ</v>
          </cell>
        </row>
        <row r="40">
          <cell r="A40" t="str">
            <v>99 - 07</v>
          </cell>
          <cell r="B40" t="str">
            <v>Dirección General De Pensiones Y Jubilaciones</v>
          </cell>
          <cell r="C40" t="str">
            <v>LFQ</v>
          </cell>
        </row>
        <row r="41">
          <cell r="A41">
            <v>108</v>
          </cell>
          <cell r="B41" t="str">
            <v>Orquesta Sinfónica Nacional</v>
          </cell>
          <cell r="C41" t="str">
            <v>MVP</v>
          </cell>
        </row>
        <row r="42">
          <cell r="A42">
            <v>109</v>
          </cell>
          <cell r="B42" t="str">
            <v>Conservatorio Plurinacional De Música</v>
          </cell>
          <cell r="C42" t="str">
            <v>MVP</v>
          </cell>
        </row>
        <row r="43">
          <cell r="A43">
            <v>111</v>
          </cell>
          <cell r="B43" t="str">
            <v>Instituto Boliviano De La Ceguera</v>
          </cell>
          <cell r="C43" t="str">
            <v>JMT</v>
          </cell>
        </row>
        <row r="44">
          <cell r="A44">
            <v>112</v>
          </cell>
          <cell r="B44" t="str">
            <v>Comité Nacional De La Persona Con Discapacidad</v>
          </cell>
          <cell r="C44" t="str">
            <v>JMT</v>
          </cell>
        </row>
        <row r="45">
          <cell r="A45">
            <v>113</v>
          </cell>
          <cell r="B45" t="str">
            <v>Fondo De Inversión Para El Deporte</v>
          </cell>
          <cell r="C45" t="str">
            <v>-</v>
          </cell>
        </row>
        <row r="46">
          <cell r="A46">
            <v>115</v>
          </cell>
          <cell r="B46" t="str">
            <v>Inst. Boliviano Del Dep. La Educ. Física Y La Recreación</v>
          </cell>
          <cell r="C46" t="str">
            <v>JMT</v>
          </cell>
        </row>
        <row r="47">
          <cell r="A47">
            <v>117</v>
          </cell>
          <cell r="B47" t="str">
            <v>Dirección General De Aeronáutica Civil</v>
          </cell>
          <cell r="C47" t="str">
            <v>ETC</v>
          </cell>
        </row>
        <row r="48">
          <cell r="A48">
            <v>119</v>
          </cell>
          <cell r="B48" t="str">
            <v>Agencia Para El Des. De La Soc. De La Información En Bolivia</v>
          </cell>
          <cell r="C48" t="str">
            <v>ETC</v>
          </cell>
        </row>
        <row r="49">
          <cell r="A49">
            <v>121</v>
          </cell>
          <cell r="B49" t="str">
            <v>Instituto Boliviano De Ciencia Y Tecnología Nuclear</v>
          </cell>
          <cell r="C49" t="str">
            <v>DCS</v>
          </cell>
        </row>
        <row r="50">
          <cell r="A50">
            <v>124</v>
          </cell>
          <cell r="B50" t="str">
            <v>Academia Nacional De Ciencias</v>
          </cell>
          <cell r="C50" t="str">
            <v>MVP</v>
          </cell>
        </row>
        <row r="51">
          <cell r="A51">
            <v>129</v>
          </cell>
          <cell r="B51" t="str">
            <v>Escuela De Gestión Pública Plurinacional</v>
          </cell>
          <cell r="C51" t="str">
            <v>PLS</v>
          </cell>
        </row>
        <row r="52">
          <cell r="A52">
            <v>130</v>
          </cell>
          <cell r="B52" t="str">
            <v>Fondo De Financiamiento Para La Minería</v>
          </cell>
          <cell r="C52" t="str">
            <v>YAP</v>
          </cell>
        </row>
        <row r="53">
          <cell r="A53">
            <v>132</v>
          </cell>
          <cell r="B53" t="str">
            <v>Servicio De Desarrollo De Las Empresas Púb. Productivas</v>
          </cell>
          <cell r="C53" t="str">
            <v>PLS</v>
          </cell>
        </row>
        <row r="54">
          <cell r="A54">
            <v>133</v>
          </cell>
          <cell r="B54" t="str">
            <v>Lotería Nacional De Beneficencia Y Salubridad</v>
          </cell>
          <cell r="C54" t="str">
            <v>BCC</v>
          </cell>
        </row>
        <row r="55">
          <cell r="A55">
            <v>134</v>
          </cell>
          <cell r="B55" t="str">
            <v>Consejo Nacional De Vivienda Policial</v>
          </cell>
          <cell r="C55" t="str">
            <v>WAM</v>
          </cell>
        </row>
        <row r="56">
          <cell r="A56">
            <v>137</v>
          </cell>
          <cell r="B56" t="str">
            <v>Comité Ejecutivo De La Universidad Boliviana</v>
          </cell>
          <cell r="C56" t="str">
            <v>PLS</v>
          </cell>
        </row>
        <row r="57">
          <cell r="A57">
            <v>138</v>
          </cell>
          <cell r="B57" t="str">
            <v>Universidad Mayor Real Y Pontificia De San Francisco Xavier</v>
          </cell>
          <cell r="C57" t="str">
            <v>-</v>
          </cell>
        </row>
        <row r="58">
          <cell r="A58">
            <v>139</v>
          </cell>
          <cell r="B58" t="str">
            <v>Universidad Mayor De San Andrés</v>
          </cell>
          <cell r="C58" t="str">
            <v>-</v>
          </cell>
        </row>
        <row r="59">
          <cell r="A59">
            <v>140</v>
          </cell>
          <cell r="B59" t="str">
            <v>Universidad Pública De El Alto</v>
          </cell>
          <cell r="C59" t="str">
            <v>-</v>
          </cell>
        </row>
        <row r="60">
          <cell r="A60">
            <v>141</v>
          </cell>
          <cell r="B60" t="str">
            <v>Universidad Mayor De San Simón</v>
          </cell>
          <cell r="C60" t="str">
            <v>-</v>
          </cell>
        </row>
        <row r="61">
          <cell r="A61">
            <v>142</v>
          </cell>
          <cell r="B61" t="str">
            <v>Universidad Técnica De Oruro</v>
          </cell>
          <cell r="C61" t="str">
            <v>-</v>
          </cell>
        </row>
        <row r="62">
          <cell r="A62">
            <v>143</v>
          </cell>
          <cell r="B62" t="str">
            <v>Universidad Autónoma Tomás Frías</v>
          </cell>
          <cell r="C62" t="str">
            <v>-</v>
          </cell>
        </row>
        <row r="63">
          <cell r="A63">
            <v>144</v>
          </cell>
          <cell r="B63" t="str">
            <v>Universidad Nacional Siglo Xx</v>
          </cell>
          <cell r="C63" t="str">
            <v>-</v>
          </cell>
        </row>
        <row r="64">
          <cell r="A64">
            <v>145</v>
          </cell>
          <cell r="B64" t="str">
            <v>Universidad Autónoma Juan Misael Saracho</v>
          </cell>
          <cell r="C64" t="str">
            <v>-</v>
          </cell>
        </row>
        <row r="65">
          <cell r="A65">
            <v>146</v>
          </cell>
          <cell r="B65" t="str">
            <v>Universidad Autónoma Gabriel René Moreno</v>
          </cell>
          <cell r="C65" t="str">
            <v>-</v>
          </cell>
        </row>
        <row r="66">
          <cell r="A66">
            <v>147</v>
          </cell>
          <cell r="B66" t="str">
            <v>Universidad Autónoma Del Beni José  Ballivián</v>
          </cell>
          <cell r="C66" t="str">
            <v>-</v>
          </cell>
        </row>
        <row r="67">
          <cell r="A67">
            <v>148</v>
          </cell>
          <cell r="B67" t="str">
            <v>Universidad Amazónica De Pando</v>
          </cell>
          <cell r="C67" t="str">
            <v>-</v>
          </cell>
        </row>
        <row r="68">
          <cell r="A68">
            <v>149</v>
          </cell>
          <cell r="B68" t="str">
            <v>Consejo Nacional Del Cine</v>
          </cell>
          <cell r="C68" t="str">
            <v>MVP</v>
          </cell>
        </row>
        <row r="69">
          <cell r="A69">
            <v>150</v>
          </cell>
          <cell r="B69" t="str">
            <v>Proyecto Sucre Ciudad Universitaria</v>
          </cell>
          <cell r="C69" t="str">
            <v>MVP</v>
          </cell>
        </row>
        <row r="70">
          <cell r="A70">
            <v>152</v>
          </cell>
          <cell r="B70" t="str">
            <v>Servicio Plurinacional De Defensa Pública</v>
          </cell>
          <cell r="C70" t="str">
            <v>PLS</v>
          </cell>
        </row>
        <row r="71">
          <cell r="A71">
            <v>153</v>
          </cell>
          <cell r="B71" t="str">
            <v>Observatorio Plurinacional De La Calidad  Educativa</v>
          </cell>
          <cell r="C71" t="str">
            <v>PLS</v>
          </cell>
        </row>
        <row r="72">
          <cell r="A72">
            <v>154</v>
          </cell>
          <cell r="B72" t="str">
            <v>Museo Nacional De Historia Natural</v>
          </cell>
          <cell r="C72" t="str">
            <v>PLS</v>
          </cell>
        </row>
        <row r="73">
          <cell r="A73">
            <v>155</v>
          </cell>
          <cell r="B73" t="str">
            <v>Dirección Del Notariado Plurinacional</v>
          </cell>
          <cell r="C73" t="str">
            <v>RCC</v>
          </cell>
        </row>
        <row r="74">
          <cell r="A74">
            <v>156</v>
          </cell>
          <cell r="B74" t="str">
            <v>Servicio Plurinacional De Asistencia A La Víctima</v>
          </cell>
          <cell r="C74" t="str">
            <v>RCC</v>
          </cell>
        </row>
        <row r="75">
          <cell r="A75">
            <v>157</v>
          </cell>
          <cell r="B75" t="str">
            <v>Servicio Para La Prevención De La Tortura</v>
          </cell>
          <cell r="C75" t="str">
            <v>RCC</v>
          </cell>
        </row>
        <row r="76">
          <cell r="A76">
            <v>159</v>
          </cell>
          <cell r="B76" t="str">
            <v>Oficinatécnica Para El Fortalecimiento De La Empresa Pública</v>
          </cell>
          <cell r="C76" t="str">
            <v>RCC</v>
          </cell>
        </row>
        <row r="77">
          <cell r="A77">
            <v>163</v>
          </cell>
          <cell r="B77" t="str">
            <v>Agencia Nacional De Hidrocarburos</v>
          </cell>
          <cell r="C77" t="str">
            <v>WAM</v>
          </cell>
        </row>
        <row r="78">
          <cell r="A78">
            <v>169</v>
          </cell>
          <cell r="B78" t="str">
            <v>Autoridad General De Impugnación Tributaria</v>
          </cell>
          <cell r="C78" t="str">
            <v>DCS</v>
          </cell>
        </row>
        <row r="79">
          <cell r="A79">
            <v>170</v>
          </cell>
          <cell r="B79" t="str">
            <v>Escuela Militar De Ingeniería</v>
          </cell>
          <cell r="C79" t="str">
            <v>BCC</v>
          </cell>
        </row>
        <row r="80">
          <cell r="A80">
            <v>171</v>
          </cell>
          <cell r="B80" t="str">
            <v>Centro De Investigación Agrícola Tropical</v>
          </cell>
          <cell r="C80" t="str">
            <v>-</v>
          </cell>
        </row>
        <row r="81">
          <cell r="A81">
            <v>188</v>
          </cell>
          <cell r="B81" t="str">
            <v>Complejo Indus. De Los Rec.Evaporíticos Del Salar De Uyuni</v>
          </cell>
          <cell r="C81" t="str">
            <v>RCC</v>
          </cell>
        </row>
        <row r="82">
          <cell r="A82">
            <v>190</v>
          </cell>
          <cell r="B82" t="str">
            <v>Autoridad Jurisdiccional Administrativa Minera</v>
          </cell>
          <cell r="C82" t="str">
            <v>YAP</v>
          </cell>
        </row>
        <row r="83">
          <cell r="A83">
            <v>192</v>
          </cell>
          <cell r="B83" t="str">
            <v>Servicio Al Mejoramiento De La Navegación Amazónica</v>
          </cell>
          <cell r="C83" t="str">
            <v>BCC</v>
          </cell>
        </row>
        <row r="84">
          <cell r="A84">
            <v>197</v>
          </cell>
          <cell r="B84" t="str">
            <v>Dirección Estratégica De Reivindicación Marítima, Silala Y Recursos Hídricos Internacionales</v>
          </cell>
          <cell r="C84" t="str">
            <v>BCC</v>
          </cell>
        </row>
        <row r="85">
          <cell r="A85">
            <v>200</v>
          </cell>
          <cell r="B85" t="str">
            <v>Registro Único Para La Administración Tributaria Municipal</v>
          </cell>
          <cell r="C85" t="str">
            <v>ETC</v>
          </cell>
        </row>
        <row r="86">
          <cell r="A86">
            <v>201</v>
          </cell>
          <cell r="B86" t="str">
            <v>Agencia Para El Des. De Las Macroreg. Y Zonas Fronterizas</v>
          </cell>
          <cell r="C86" t="str">
            <v>BCC</v>
          </cell>
        </row>
        <row r="87">
          <cell r="A87">
            <v>203</v>
          </cell>
          <cell r="B87" t="str">
            <v>Autoridad De Supervisión Del Sistema Financiero</v>
          </cell>
          <cell r="C87" t="str">
            <v>DCS</v>
          </cell>
        </row>
        <row r="88">
          <cell r="A88">
            <v>206</v>
          </cell>
          <cell r="B88" t="str">
            <v>Instituto Nacional De Estadística</v>
          </cell>
          <cell r="C88" t="str">
            <v>MVP</v>
          </cell>
        </row>
        <row r="89">
          <cell r="A89">
            <v>209</v>
          </cell>
          <cell r="B89" t="str">
            <v>Administración De Servicios Portuarios - Bolivia</v>
          </cell>
          <cell r="C89" t="str">
            <v>-</v>
          </cell>
        </row>
        <row r="90">
          <cell r="A90">
            <v>210</v>
          </cell>
          <cell r="B90" t="str">
            <v>Unidad De Análisis De Políticas Sociales Y Económicas</v>
          </cell>
          <cell r="C90" t="str">
            <v>DCS</v>
          </cell>
        </row>
        <row r="91">
          <cell r="A91">
            <v>212</v>
          </cell>
          <cell r="B91" t="str">
            <v>Instituto Nacional De Reforma Agraria</v>
          </cell>
          <cell r="C91" t="str">
            <v>SGP</v>
          </cell>
        </row>
        <row r="92">
          <cell r="A92">
            <v>213</v>
          </cell>
          <cell r="B92" t="str">
            <v>Servicio Nacional De Meteorología E Hidrología</v>
          </cell>
          <cell r="C92" t="str">
            <v>BCC</v>
          </cell>
        </row>
        <row r="93">
          <cell r="A93">
            <v>221</v>
          </cell>
          <cell r="B93" t="str">
            <v>Serv. Nal. De Reg. Y Control De La Comer. De Minerales Y Metales</v>
          </cell>
          <cell r="C93" t="str">
            <v>RCC</v>
          </cell>
        </row>
        <row r="94">
          <cell r="A94">
            <v>222</v>
          </cell>
          <cell r="B94" t="str">
            <v>Instituto Nacional De Innovación Agropecuaria Y Forestal</v>
          </cell>
          <cell r="C94" t="str">
            <v>SGP</v>
          </cell>
        </row>
        <row r="95">
          <cell r="A95">
            <v>223</v>
          </cell>
          <cell r="B95" t="str">
            <v>Fondo Nacional De Desarrollo Forestal</v>
          </cell>
          <cell r="C95" t="str">
            <v>SGP</v>
          </cell>
        </row>
        <row r="96">
          <cell r="A96">
            <v>224</v>
          </cell>
          <cell r="B96" t="str">
            <v>Insumos Bolivia</v>
          </cell>
          <cell r="C96" t="str">
            <v>YAP</v>
          </cell>
        </row>
        <row r="97">
          <cell r="A97">
            <v>225</v>
          </cell>
          <cell r="B97" t="str">
            <v>Serv. Nal. Para La Sostenibilidad En Saneamiento Básico</v>
          </cell>
          <cell r="C97" t="str">
            <v>DCS</v>
          </cell>
        </row>
        <row r="98">
          <cell r="A98">
            <v>226</v>
          </cell>
          <cell r="B98" t="str">
            <v>Servicio Estatal De Autonomías</v>
          </cell>
          <cell r="C98" t="str">
            <v>YAP</v>
          </cell>
        </row>
        <row r="99">
          <cell r="A99">
            <v>227</v>
          </cell>
          <cell r="B99" t="str">
            <v>Zona Franca Comercial E Industrial De Cobija</v>
          </cell>
          <cell r="C99" t="str">
            <v>BCC</v>
          </cell>
        </row>
        <row r="100">
          <cell r="A100">
            <v>234</v>
          </cell>
          <cell r="B100" t="str">
            <v>Servicio Geológico Minero</v>
          </cell>
          <cell r="C100" t="str">
            <v>JAD</v>
          </cell>
        </row>
        <row r="101">
          <cell r="A101">
            <v>242</v>
          </cell>
          <cell r="B101" t="str">
            <v>Comando De Ingeniería Del Ejército</v>
          </cell>
          <cell r="C101" t="str">
            <v>RCC</v>
          </cell>
        </row>
        <row r="102">
          <cell r="A102">
            <v>243</v>
          </cell>
          <cell r="B102" t="str">
            <v>Servicio Nacional De Hidrografía Naval</v>
          </cell>
          <cell r="C102" t="str">
            <v>JAD</v>
          </cell>
        </row>
        <row r="103">
          <cell r="A103">
            <v>244</v>
          </cell>
          <cell r="B103" t="str">
            <v>Servicio Nacional De Aerofotogrametría</v>
          </cell>
          <cell r="C103" t="str">
            <v>ETC</v>
          </cell>
        </row>
        <row r="104">
          <cell r="A104">
            <v>245</v>
          </cell>
          <cell r="B104" t="str">
            <v>Servicio Geodésico De Mapas</v>
          </cell>
          <cell r="C104" t="str">
            <v>ETC</v>
          </cell>
        </row>
        <row r="105">
          <cell r="A105">
            <v>247</v>
          </cell>
          <cell r="B105" t="str">
            <v>Corporación Gestora Del Proyecto Abapo - Izozog</v>
          </cell>
          <cell r="C105" t="str">
            <v>JAD</v>
          </cell>
        </row>
        <row r="106">
          <cell r="A106">
            <v>248</v>
          </cell>
          <cell r="B106" t="str">
            <v>Centro De Investigación Y Desarrollo Acuícola Boliviano</v>
          </cell>
          <cell r="C106" t="str">
            <v>-</v>
          </cell>
        </row>
        <row r="107">
          <cell r="A107">
            <v>249</v>
          </cell>
          <cell r="B107" t="str">
            <v>Central De Abastecimiento Y Suministros De Salud</v>
          </cell>
          <cell r="C107" t="str">
            <v>JMT</v>
          </cell>
        </row>
        <row r="108">
          <cell r="A108">
            <v>250</v>
          </cell>
          <cell r="B108" t="str">
            <v>Fondo De Des. Para Los Pueblos Indígenas, Orig. Y Com. Camp.</v>
          </cell>
          <cell r="C108" t="str">
            <v>-</v>
          </cell>
        </row>
        <row r="109">
          <cell r="A109">
            <v>251</v>
          </cell>
          <cell r="B109" t="str">
            <v>Instituto Nacional De Salud Ocupacional</v>
          </cell>
          <cell r="C109" t="str">
            <v>JMT</v>
          </cell>
        </row>
        <row r="110">
          <cell r="A110">
            <v>253</v>
          </cell>
          <cell r="B110" t="str">
            <v>Entidad Ejecutora De Medio Ambiente Y Agua</v>
          </cell>
          <cell r="C110" t="str">
            <v>DCS</v>
          </cell>
        </row>
        <row r="111">
          <cell r="A111">
            <v>254</v>
          </cell>
          <cell r="B111" t="str">
            <v>Instituto Del Seguro Agrario</v>
          </cell>
          <cell r="C111" t="str">
            <v>YAP</v>
          </cell>
        </row>
        <row r="112">
          <cell r="A112">
            <v>265</v>
          </cell>
          <cell r="B112" t="str">
            <v>Direc. Dptal. De Educación  Chuquisaca</v>
          </cell>
          <cell r="C112" t="str">
            <v>BCC</v>
          </cell>
        </row>
        <row r="113">
          <cell r="A113">
            <v>266</v>
          </cell>
          <cell r="B113" t="str">
            <v>Direc. Dptal. De Educación La Paz</v>
          </cell>
          <cell r="C113" t="str">
            <v>BCC</v>
          </cell>
        </row>
        <row r="114">
          <cell r="A114">
            <v>267</v>
          </cell>
          <cell r="B114" t="str">
            <v>Direc. Dptal. De Educación Cochabamba</v>
          </cell>
          <cell r="C114" t="str">
            <v>BCC</v>
          </cell>
        </row>
        <row r="115">
          <cell r="A115">
            <v>268</v>
          </cell>
          <cell r="B115" t="str">
            <v>Direc. Dptal. De Educación Oruro</v>
          </cell>
          <cell r="C115" t="str">
            <v>BCC</v>
          </cell>
        </row>
        <row r="116">
          <cell r="A116">
            <v>269</v>
          </cell>
          <cell r="B116" t="str">
            <v>Direc. Dptal. De Educación Potosí</v>
          </cell>
          <cell r="C116" t="str">
            <v>BCC</v>
          </cell>
        </row>
        <row r="117">
          <cell r="A117">
            <v>270</v>
          </cell>
          <cell r="B117" t="str">
            <v>Direc. Dptal. De Educación Tarija</v>
          </cell>
          <cell r="C117" t="str">
            <v>BCC</v>
          </cell>
        </row>
        <row r="118">
          <cell r="A118">
            <v>271</v>
          </cell>
          <cell r="B118" t="str">
            <v>Direc. Dptal. De Educación Santa Cruz</v>
          </cell>
          <cell r="C118" t="str">
            <v>BCC</v>
          </cell>
        </row>
        <row r="119">
          <cell r="A119">
            <v>272</v>
          </cell>
          <cell r="B119" t="str">
            <v>Direc. Dptal. De Educación Beni</v>
          </cell>
          <cell r="C119" t="str">
            <v>BCC</v>
          </cell>
        </row>
        <row r="120">
          <cell r="A120">
            <v>273</v>
          </cell>
          <cell r="B120" t="str">
            <v>Direc. Dptal. De Educación Pando</v>
          </cell>
          <cell r="C120" t="str">
            <v>BCC</v>
          </cell>
        </row>
        <row r="121">
          <cell r="A121">
            <v>281</v>
          </cell>
          <cell r="B121" t="str">
            <v>Oficina Técnica Nacional De Los Ríos Pilcomayo Y Bermejo</v>
          </cell>
          <cell r="C121" t="str">
            <v>SGP</v>
          </cell>
        </row>
        <row r="122">
          <cell r="A122">
            <v>283</v>
          </cell>
          <cell r="B122" t="str">
            <v>Aduana Nacional</v>
          </cell>
          <cell r="C122" t="str">
            <v>BCC</v>
          </cell>
        </row>
        <row r="123">
          <cell r="A123">
            <v>287</v>
          </cell>
          <cell r="B123" t="str">
            <v>Fondo Nacional De Inversión Productiva Y Social</v>
          </cell>
          <cell r="C123" t="str">
            <v>PLS</v>
          </cell>
        </row>
        <row r="124">
          <cell r="A124">
            <v>288</v>
          </cell>
          <cell r="B124" t="str">
            <v>Servicio Nacional De Riego</v>
          </cell>
          <cell r="C124" t="str">
            <v>RCC</v>
          </cell>
        </row>
        <row r="125">
          <cell r="A125">
            <v>289</v>
          </cell>
          <cell r="B125" t="str">
            <v>Mutual De Seguros Del Policía</v>
          </cell>
          <cell r="C125" t="str">
            <v>WAM</v>
          </cell>
        </row>
        <row r="126">
          <cell r="A126">
            <v>290</v>
          </cell>
          <cell r="B126" t="str">
            <v>Servicio De Impuestos Nacionales</v>
          </cell>
          <cell r="C126" t="str">
            <v>BCC</v>
          </cell>
        </row>
        <row r="127">
          <cell r="A127">
            <v>291</v>
          </cell>
          <cell r="B127" t="str">
            <v>Administradora Boliviana De Carreteras</v>
          </cell>
          <cell r="C127" t="str">
            <v>SGP</v>
          </cell>
        </row>
        <row r="128">
          <cell r="A128">
            <v>292</v>
          </cell>
          <cell r="B128" t="str">
            <v>Vías Bolivia</v>
          </cell>
          <cell r="C128" t="str">
            <v>JMT</v>
          </cell>
        </row>
        <row r="129">
          <cell r="A129">
            <v>293</v>
          </cell>
          <cell r="B129" t="str">
            <v>Fundación Cultural Del Banco Central De Bolivia</v>
          </cell>
          <cell r="C129" t="str">
            <v>JMT</v>
          </cell>
        </row>
        <row r="130">
          <cell r="A130">
            <v>294</v>
          </cell>
          <cell r="B130" t="str">
            <v>Univ. Indígena Bol. Comun. Intercultl Prod. Tupak Katari</v>
          </cell>
          <cell r="C130" t="str">
            <v>-</v>
          </cell>
        </row>
        <row r="131">
          <cell r="A131">
            <v>295</v>
          </cell>
          <cell r="B131" t="str">
            <v>Univ. Indígena Bol. Comun. Intercult Prod. Casimiro Huanca</v>
          </cell>
          <cell r="C131" t="str">
            <v>-</v>
          </cell>
        </row>
        <row r="132">
          <cell r="A132">
            <v>296</v>
          </cell>
          <cell r="B132" t="str">
            <v>Univ. Indígena Bol. Comun. Intercult Prod. Apiaguaiki Tupa</v>
          </cell>
          <cell r="C132" t="str">
            <v>-</v>
          </cell>
        </row>
        <row r="133">
          <cell r="A133">
            <v>297</v>
          </cell>
          <cell r="B133" t="str">
            <v>Servicio Nacional De Caminos Residual</v>
          </cell>
          <cell r="C133" t="str">
            <v>-</v>
          </cell>
        </row>
        <row r="134">
          <cell r="A134">
            <v>298</v>
          </cell>
          <cell r="B134" t="str">
            <v>Servicio Departamental De Riego - Chuquisaca</v>
          </cell>
          <cell r="C134" t="str">
            <v>RCC</v>
          </cell>
        </row>
        <row r="135">
          <cell r="A135">
            <v>299</v>
          </cell>
          <cell r="B135" t="str">
            <v>Servicio Departamental De Riego - La Paz</v>
          </cell>
          <cell r="C135" t="str">
            <v>RCC</v>
          </cell>
        </row>
        <row r="136">
          <cell r="A136">
            <v>300</v>
          </cell>
          <cell r="B136" t="str">
            <v>Servicio Departamental De Riego - Cochabamba</v>
          </cell>
          <cell r="C136" t="str">
            <v>RCC</v>
          </cell>
        </row>
        <row r="137">
          <cell r="A137">
            <v>301</v>
          </cell>
          <cell r="B137" t="str">
            <v>Servicio Departamental De Riego - Oruro</v>
          </cell>
          <cell r="C137" t="str">
            <v>RCC</v>
          </cell>
        </row>
        <row r="138">
          <cell r="A138">
            <v>302</v>
          </cell>
          <cell r="B138" t="str">
            <v>Servicio Departamental De Riego - Potosí</v>
          </cell>
          <cell r="C138" t="str">
            <v>RCC</v>
          </cell>
        </row>
        <row r="139">
          <cell r="A139">
            <v>303</v>
          </cell>
          <cell r="B139" t="str">
            <v>Servicio Departamental De Riego - Tarija</v>
          </cell>
          <cell r="C139" t="str">
            <v>RCC</v>
          </cell>
        </row>
        <row r="140">
          <cell r="A140">
            <v>304</v>
          </cell>
          <cell r="B140" t="str">
            <v>Servicio Departamental De Riego - Santa Cruz</v>
          </cell>
          <cell r="C140" t="str">
            <v>RCC</v>
          </cell>
        </row>
        <row r="141">
          <cell r="A141">
            <v>305</v>
          </cell>
          <cell r="B141" t="str">
            <v>Servicio Departamental De Riego - Beni</v>
          </cell>
          <cell r="C141" t="str">
            <v>RCC</v>
          </cell>
        </row>
        <row r="142">
          <cell r="A142">
            <v>306</v>
          </cell>
          <cell r="B142" t="str">
            <v>Servicio Departamental De Riego - Pando</v>
          </cell>
          <cell r="C142" t="str">
            <v>RCC</v>
          </cell>
        </row>
        <row r="143">
          <cell r="A143">
            <v>309</v>
          </cell>
          <cell r="B143" t="str">
            <v>Autoridad De Fiscalización Y Control Social Del Juego</v>
          </cell>
          <cell r="C143" t="str">
            <v>JAD</v>
          </cell>
        </row>
        <row r="144">
          <cell r="A144">
            <v>310</v>
          </cell>
          <cell r="B144" t="str">
            <v>Autoridad De Regulación Y Fiscalización De Telecomunicaciones Y Transportes</v>
          </cell>
          <cell r="C144" t="str">
            <v>ETC</v>
          </cell>
        </row>
        <row r="145">
          <cell r="A145">
            <v>311</v>
          </cell>
          <cell r="B145" t="str">
            <v>Autoridad De Fisc Y Ctrol Soc De Agua Potable Saneam.Básico</v>
          </cell>
          <cell r="C145" t="str">
            <v>ETC</v>
          </cell>
        </row>
        <row r="146">
          <cell r="A146">
            <v>312</v>
          </cell>
          <cell r="B146" t="str">
            <v>Autoridad De Fiscalizac. Y Control Soc De Bosques Y Tierras</v>
          </cell>
          <cell r="C146" t="str">
            <v>JMT</v>
          </cell>
        </row>
        <row r="147">
          <cell r="A147">
            <v>313</v>
          </cell>
          <cell r="B147" t="str">
            <v>Autoridad De Fiscalización Y Control De Pensiones Y Seguros - Aps</v>
          </cell>
          <cell r="C147" t="str">
            <v>DCS</v>
          </cell>
        </row>
        <row r="148">
          <cell r="A148">
            <v>314</v>
          </cell>
          <cell r="B148" t="str">
            <v>Autoridad De Fiscalización Y Control Social De Electricidad</v>
          </cell>
          <cell r="C148" t="str">
            <v>PLS</v>
          </cell>
        </row>
        <row r="149">
          <cell r="A149">
            <v>315</v>
          </cell>
          <cell r="B149" t="str">
            <v>Autoridad De Fiscalización Y Control Social De Empresas</v>
          </cell>
          <cell r="C149" t="str">
            <v>YAP</v>
          </cell>
        </row>
        <row r="150">
          <cell r="A150">
            <v>324</v>
          </cell>
          <cell r="B150" t="str">
            <v>Escuela Boliviana Intercultural De Música</v>
          </cell>
          <cell r="C150" t="str">
            <v>YAP</v>
          </cell>
        </row>
        <row r="151">
          <cell r="A151">
            <v>340</v>
          </cell>
          <cell r="B151" t="str">
            <v>Servicio General De Identificación Personal</v>
          </cell>
          <cell r="C151" t="str">
            <v>DCS</v>
          </cell>
        </row>
        <row r="152">
          <cell r="A152">
            <v>341</v>
          </cell>
          <cell r="B152" t="str">
            <v>Servicio General De Licencias De Conducir</v>
          </cell>
          <cell r="C152" t="str">
            <v>DCS</v>
          </cell>
        </row>
        <row r="153">
          <cell r="A153">
            <v>342</v>
          </cell>
          <cell r="B153" t="str">
            <v>Agencia Estatal De Vivienda</v>
          </cell>
          <cell r="C153" t="str">
            <v>JAD</v>
          </cell>
        </row>
        <row r="154">
          <cell r="A154">
            <v>343</v>
          </cell>
          <cell r="B154" t="str">
            <v>Escuela De Jueces Del Estado</v>
          </cell>
          <cell r="C154" t="str">
            <v>JAD</v>
          </cell>
        </row>
        <row r="155">
          <cell r="A155">
            <v>344</v>
          </cell>
          <cell r="B155" t="str">
            <v>Instituto Plurinacional De Estudio De Lenguas Y Culturas</v>
          </cell>
          <cell r="C155" t="str">
            <v>PLS</v>
          </cell>
        </row>
        <row r="156">
          <cell r="A156">
            <v>345</v>
          </cell>
          <cell r="B156" t="str">
            <v>Mutual De Servicios Al Policía</v>
          </cell>
          <cell r="C156" t="str">
            <v>WAM</v>
          </cell>
        </row>
        <row r="157">
          <cell r="A157">
            <v>346</v>
          </cell>
          <cell r="B157" t="str">
            <v>Unidad De Investigaciones Financieras</v>
          </cell>
          <cell r="C157" t="str">
            <v>WAM</v>
          </cell>
        </row>
        <row r="158">
          <cell r="A158">
            <v>347</v>
          </cell>
          <cell r="B158" t="str">
            <v>Autoridad De Fiscalización Y Control De Cooperativas</v>
          </cell>
          <cell r="C158" t="str">
            <v>WAM</v>
          </cell>
        </row>
        <row r="159">
          <cell r="A159">
            <v>348</v>
          </cell>
          <cell r="B159" t="str">
            <v>Autoridad Plurinacional De La Madre Tierra</v>
          </cell>
          <cell r="C159" t="str">
            <v>JMT</v>
          </cell>
        </row>
        <row r="160">
          <cell r="A160">
            <v>349</v>
          </cell>
          <cell r="B160" t="str">
            <v>Centro De Inv.Arqueológicas,Antropológicas Y Adm.De Tiwanaku</v>
          </cell>
          <cell r="C160" t="str">
            <v>MVP</v>
          </cell>
        </row>
        <row r="161">
          <cell r="A161">
            <v>371</v>
          </cell>
          <cell r="B161" t="str">
            <v>Centro Internacional De La Quinua</v>
          </cell>
          <cell r="C161" t="str">
            <v>JAD</v>
          </cell>
        </row>
        <row r="162">
          <cell r="A162">
            <v>372</v>
          </cell>
          <cell r="B162" t="str">
            <v>Unidad de Liquidación del Fondo de Desarrollo para los Pueblos Indígenas, Originarios y Comunidades Campesinas</v>
          </cell>
          <cell r="C162" t="str">
            <v>BCC</v>
          </cell>
        </row>
        <row r="163">
          <cell r="A163">
            <v>373</v>
          </cell>
          <cell r="B163" t="str">
            <v>Fondo de Desarrollo Indigena</v>
          </cell>
          <cell r="C163" t="str">
            <v>BCC</v>
          </cell>
        </row>
        <row r="164">
          <cell r="A164">
            <v>374</v>
          </cell>
          <cell r="B164" t="str">
            <v>Agencia de Gobierno Electrónico y Tecnologías de Información y Comunicación</v>
          </cell>
          <cell r="C164" t="str">
            <v>ETC</v>
          </cell>
        </row>
        <row r="165">
          <cell r="A165">
            <v>375</v>
          </cell>
          <cell r="B165" t="str">
            <v>Comité Organizador de los XI Juegos Suramericanos Cochabamba 2018</v>
          </cell>
          <cell r="C165" t="str">
            <v>-</v>
          </cell>
        </row>
        <row r="166">
          <cell r="A166">
            <v>376</v>
          </cell>
          <cell r="B166" t="str">
            <v>Agencia Boliviana de Energía Nuclear</v>
          </cell>
          <cell r="C166" t="str">
            <v>WAM</v>
          </cell>
        </row>
        <row r="167">
          <cell r="A167">
            <v>377</v>
          </cell>
          <cell r="B167" t="str">
            <v>Dir. Estrg. de Defensa de los Manantiales del Silala y todos los Rec. Hídricos en frontera con la Rep.de Chile</v>
          </cell>
          <cell r="C167" t="str">
            <v>-</v>
          </cell>
        </row>
        <row r="168">
          <cell r="A168">
            <v>378</v>
          </cell>
          <cell r="B168" t="str">
            <v>Servicio Nacional Textil</v>
          </cell>
          <cell r="C168" t="str">
            <v>DCS</v>
          </cell>
        </row>
        <row r="169">
          <cell r="A169">
            <v>380</v>
          </cell>
          <cell r="B169" t="str">
            <v>Autoridad De Fiscalización Y Control Del Sistema Nacional De Salud</v>
          </cell>
          <cell r="C169" t="str">
            <v>JMT</v>
          </cell>
        </row>
        <row r="170">
          <cell r="A170">
            <v>411</v>
          </cell>
          <cell r="B170" t="str">
            <v>Corporación Del Seguro Social Militar</v>
          </cell>
          <cell r="C170" t="str">
            <v>-</v>
          </cell>
        </row>
        <row r="171">
          <cell r="A171">
            <v>417</v>
          </cell>
          <cell r="B171" t="str">
            <v>Caja Nacional De Salud</v>
          </cell>
          <cell r="C171" t="str">
            <v>-</v>
          </cell>
        </row>
        <row r="172">
          <cell r="A172">
            <v>418</v>
          </cell>
          <cell r="B172" t="str">
            <v>Caja Petrolera De Salud</v>
          </cell>
          <cell r="C172" t="str">
            <v>-</v>
          </cell>
        </row>
        <row r="173">
          <cell r="A173">
            <v>422</v>
          </cell>
          <cell r="B173" t="str">
            <v>Caja Bancaria Estatal De Salud</v>
          </cell>
          <cell r="C173" t="str">
            <v>-</v>
          </cell>
        </row>
        <row r="174">
          <cell r="A174">
            <v>423</v>
          </cell>
          <cell r="B174" t="str">
            <v>Caja De Salud Del Servicio Nal. De Caminos Y Ramas Anexas</v>
          </cell>
          <cell r="C174" t="str">
            <v>-</v>
          </cell>
        </row>
        <row r="175">
          <cell r="A175">
            <v>424</v>
          </cell>
          <cell r="B175" t="str">
            <v>Caja De Salud Cordes</v>
          </cell>
          <cell r="C175" t="str">
            <v>-</v>
          </cell>
        </row>
        <row r="176">
          <cell r="A176">
            <v>425</v>
          </cell>
          <cell r="B176" t="str">
            <v>Seguro Social Universitario De Cochabamba</v>
          </cell>
          <cell r="C176" t="str">
            <v>-</v>
          </cell>
        </row>
        <row r="177">
          <cell r="A177">
            <v>426</v>
          </cell>
          <cell r="B177" t="str">
            <v>Seguro Social Universitario De Oruro</v>
          </cell>
          <cell r="C177" t="str">
            <v>-</v>
          </cell>
        </row>
        <row r="178">
          <cell r="A178">
            <v>427</v>
          </cell>
          <cell r="B178" t="str">
            <v>Seguro Social Universitario De Santa Cruz</v>
          </cell>
          <cell r="C178" t="str">
            <v>-</v>
          </cell>
        </row>
        <row r="179">
          <cell r="A179">
            <v>428</v>
          </cell>
          <cell r="B179" t="str">
            <v>Seguro Social Universitario De Sucre</v>
          </cell>
          <cell r="C179" t="str">
            <v>-</v>
          </cell>
        </row>
        <row r="180">
          <cell r="A180">
            <v>429</v>
          </cell>
          <cell r="B180" t="str">
            <v>Seguro Social Universitario De La Paz</v>
          </cell>
          <cell r="C180" t="str">
            <v>-</v>
          </cell>
        </row>
        <row r="181">
          <cell r="A181">
            <v>432</v>
          </cell>
          <cell r="B181" t="str">
            <v>Seguro Social Universitario De Tarija</v>
          </cell>
          <cell r="C181" t="str">
            <v>-</v>
          </cell>
        </row>
        <row r="182">
          <cell r="A182">
            <v>433</v>
          </cell>
          <cell r="B182" t="str">
            <v>Seguro Social Universitario De Potosí</v>
          </cell>
          <cell r="C182" t="str">
            <v>-</v>
          </cell>
        </row>
        <row r="183">
          <cell r="A183">
            <v>434</v>
          </cell>
          <cell r="B183" t="str">
            <v>Seguro Social Universitario De Beni</v>
          </cell>
          <cell r="C183" t="str">
            <v>-</v>
          </cell>
        </row>
        <row r="184">
          <cell r="A184">
            <v>435</v>
          </cell>
          <cell r="B184" t="str">
            <v>Seguro Integral De Salud</v>
          </cell>
          <cell r="C184" t="str">
            <v>-</v>
          </cell>
        </row>
        <row r="185">
          <cell r="A185">
            <v>512</v>
          </cell>
          <cell r="B185" t="str">
            <v>Adm.De Aeropuertos Y Servicios Auxiliares A La Naveg. Aérea</v>
          </cell>
          <cell r="C185" t="str">
            <v>MVP</v>
          </cell>
        </row>
        <row r="186">
          <cell r="A186">
            <v>513</v>
          </cell>
          <cell r="B186" t="str">
            <v>Yacimientos Petrolíferos Fiscales Bolivianos</v>
          </cell>
          <cell r="C186" t="str">
            <v>BCC</v>
          </cell>
        </row>
        <row r="187">
          <cell r="A187">
            <v>514</v>
          </cell>
          <cell r="B187" t="str">
            <v>Empresa Nacional De Electricidad</v>
          </cell>
          <cell r="C187" t="str">
            <v>DCS</v>
          </cell>
        </row>
        <row r="188">
          <cell r="A188">
            <v>517</v>
          </cell>
          <cell r="B188" t="str">
            <v>Corporación Minera De Bolivia</v>
          </cell>
          <cell r="C188" t="str">
            <v>DCS</v>
          </cell>
        </row>
        <row r="189">
          <cell r="A189">
            <v>520</v>
          </cell>
          <cell r="B189" t="str">
            <v>Empresa Metalúrgica Vinto - Nacionalizada</v>
          </cell>
          <cell r="C189" t="str">
            <v>YAP</v>
          </cell>
        </row>
        <row r="190">
          <cell r="A190">
            <v>522</v>
          </cell>
          <cell r="B190" t="str">
            <v>Empresa Nacional De Ferrocarriles - Residual</v>
          </cell>
          <cell r="C190" t="str">
            <v>YAP</v>
          </cell>
        </row>
        <row r="191">
          <cell r="A191">
            <v>523</v>
          </cell>
          <cell r="B191" t="str">
            <v>Empresa De Correos De Bolivia</v>
          </cell>
          <cell r="C191" t="str">
            <v>PLS</v>
          </cell>
        </row>
        <row r="192">
          <cell r="A192">
            <v>525</v>
          </cell>
          <cell r="B192" t="str">
            <v>Transportes Aéreos Bolivianos</v>
          </cell>
          <cell r="C192" t="str">
            <v>ETC</v>
          </cell>
        </row>
        <row r="193">
          <cell r="A193">
            <v>526</v>
          </cell>
          <cell r="B193" t="str">
            <v>Bolivia Tv</v>
          </cell>
          <cell r="C193" t="str">
            <v>YAP</v>
          </cell>
        </row>
        <row r="194">
          <cell r="A194">
            <v>548</v>
          </cell>
          <cell r="B194" t="str">
            <v>Corporación De Las Fuerzas Armadas P/ El Des. Nacional</v>
          </cell>
          <cell r="C194" t="str">
            <v>SGP</v>
          </cell>
        </row>
        <row r="195">
          <cell r="A195">
            <v>551</v>
          </cell>
          <cell r="B195" t="str">
            <v>Empresa Naviera Boliviana</v>
          </cell>
          <cell r="C195" t="str">
            <v>ETC</v>
          </cell>
        </row>
        <row r="196">
          <cell r="A196">
            <v>572</v>
          </cell>
          <cell r="B196" t="str">
            <v>Empresa De Apoyo A La Producción De Alimentos</v>
          </cell>
          <cell r="C196" t="str">
            <v>SGP</v>
          </cell>
        </row>
        <row r="197">
          <cell r="A197">
            <v>573</v>
          </cell>
          <cell r="B197" t="str">
            <v>Empresa Siderúrgica Del Mutún</v>
          </cell>
          <cell r="C197" t="str">
            <v>YAP</v>
          </cell>
        </row>
        <row r="198">
          <cell r="A198">
            <v>574</v>
          </cell>
          <cell r="B198" t="str">
            <v>Lácteos De Bolivia</v>
          </cell>
          <cell r="C198" t="str">
            <v>JMT</v>
          </cell>
        </row>
        <row r="199">
          <cell r="A199">
            <v>575</v>
          </cell>
          <cell r="B199" t="str">
            <v>Papeles De Bolivia</v>
          </cell>
          <cell r="C199" t="str">
            <v>PLS</v>
          </cell>
        </row>
        <row r="200">
          <cell r="A200">
            <v>576</v>
          </cell>
          <cell r="B200" t="str">
            <v>Cartones De Bolivia</v>
          </cell>
          <cell r="C200" t="str">
            <v>JMT</v>
          </cell>
        </row>
        <row r="201">
          <cell r="A201">
            <v>578</v>
          </cell>
          <cell r="B201" t="str">
            <v>Boliviana De Aviación</v>
          </cell>
          <cell r="C201" t="str">
            <v>YAP</v>
          </cell>
        </row>
        <row r="202">
          <cell r="A202">
            <v>579</v>
          </cell>
          <cell r="B202" t="str">
            <v>Empresa Púb. Nal. Estratégica Cementos De Bolivia</v>
          </cell>
          <cell r="C202" t="str">
            <v>JMT</v>
          </cell>
        </row>
        <row r="203">
          <cell r="A203">
            <v>580</v>
          </cell>
          <cell r="B203" t="str">
            <v>Depósitos Aduaneros Bolivianos</v>
          </cell>
          <cell r="C203" t="str">
            <v>DCS</v>
          </cell>
        </row>
        <row r="204">
          <cell r="A204">
            <v>581</v>
          </cell>
          <cell r="B204" t="str">
            <v>Empresa Púb. Nal. Estratégica Azúcar De Bolivia - Bermejo</v>
          </cell>
          <cell r="C204" t="str">
            <v>ETC</v>
          </cell>
        </row>
        <row r="205">
          <cell r="A205">
            <v>582</v>
          </cell>
          <cell r="B205" t="str">
            <v>Empresa Boliviana De Almendras Y Derivados</v>
          </cell>
          <cell r="C205" t="str">
            <v>BCC</v>
          </cell>
        </row>
        <row r="206">
          <cell r="A206">
            <v>584</v>
          </cell>
          <cell r="B206" t="str">
            <v>Empresa Boliviana De Industrializacion De Hidrocarburos</v>
          </cell>
          <cell r="C206" t="str">
            <v>MVP</v>
          </cell>
        </row>
        <row r="207">
          <cell r="A207">
            <v>585</v>
          </cell>
          <cell r="B207" t="str">
            <v>Agencia Boliviana Espacial</v>
          </cell>
          <cell r="C207" t="str">
            <v>BCC</v>
          </cell>
        </row>
        <row r="208">
          <cell r="A208">
            <v>586</v>
          </cell>
          <cell r="B208" t="str">
            <v>Empresa Azucarera San Buenaventura</v>
          </cell>
          <cell r="C208" t="str">
            <v>BCC</v>
          </cell>
        </row>
        <row r="209">
          <cell r="A209">
            <v>587</v>
          </cell>
          <cell r="B209" t="str">
            <v>Empresa Estratégica Boliviana De Construcción Y Conservación De Infraestructura Civil</v>
          </cell>
          <cell r="C209" t="str">
            <v>DCS</v>
          </cell>
        </row>
        <row r="210">
          <cell r="A210">
            <v>588</v>
          </cell>
          <cell r="B210" t="str">
            <v>Empresa Pública Nacional Textil</v>
          </cell>
          <cell r="C210" t="str">
            <v>DCS</v>
          </cell>
        </row>
        <row r="211">
          <cell r="A211">
            <v>589</v>
          </cell>
          <cell r="B211" t="str">
            <v>Empresa De Construcciones Del Ejército</v>
          </cell>
          <cell r="C211" t="str">
            <v>JAD</v>
          </cell>
        </row>
        <row r="212">
          <cell r="A212">
            <v>590</v>
          </cell>
          <cell r="B212" t="str">
            <v>Empresa Pública "Quipus"</v>
          </cell>
          <cell r="C212" t="str">
            <v>JAD</v>
          </cell>
        </row>
        <row r="213">
          <cell r="A213">
            <v>591</v>
          </cell>
          <cell r="B213" t="str">
            <v>Empresa Estatal De Transporte Por Cable Mi Teleférico</v>
          </cell>
          <cell r="C213" t="str">
            <v>WAM</v>
          </cell>
        </row>
        <row r="214">
          <cell r="A214">
            <v>592</v>
          </cell>
          <cell r="B214" t="str">
            <v>Empresa Estatal Boliviana De Turismo</v>
          </cell>
          <cell r="C214" t="str">
            <v>JMT</v>
          </cell>
        </row>
        <row r="215">
          <cell r="A215">
            <v>593</v>
          </cell>
          <cell r="B215" t="str">
            <v>Empresa Pública Yacana</v>
          </cell>
          <cell r="C215" t="str">
            <v>JMT</v>
          </cell>
        </row>
        <row r="216">
          <cell r="A216">
            <v>594</v>
          </cell>
          <cell r="B216" t="str">
            <v>Administración de Servicios Portuarios - Bolivia</v>
          </cell>
          <cell r="C216" t="str">
            <v>YAP</v>
          </cell>
        </row>
        <row r="217">
          <cell r="A217">
            <v>595</v>
          </cell>
          <cell r="B217" t="str">
            <v>Gestora Pública de la Seguridad Social de Largo Plazo</v>
          </cell>
          <cell r="C217" t="str">
            <v>YAP</v>
          </cell>
        </row>
        <row r="218">
          <cell r="A218">
            <v>597</v>
          </cell>
          <cell r="B218" t="str">
            <v>Empresa Pública Estratégica de Yacimientos de Lítio Bolivianos</v>
          </cell>
          <cell r="C218" t="str">
            <v>RCC</v>
          </cell>
        </row>
        <row r="219">
          <cell r="A219">
            <v>598</v>
          </cell>
          <cell r="B219" t="str">
            <v>Empresa Pública "Editorial del Estado Plurinacional de Bolivia"</v>
          </cell>
          <cell r="C219" t="str">
            <v>RCC</v>
          </cell>
        </row>
        <row r="220">
          <cell r="A220">
            <v>620</v>
          </cell>
          <cell r="B220" t="str">
            <v>Complejo Agroindustrial De San Buena Aventura</v>
          </cell>
          <cell r="C220" t="str">
            <v>PLS</v>
          </cell>
        </row>
        <row r="221">
          <cell r="A221">
            <v>633</v>
          </cell>
          <cell r="B221" t="str">
            <v>Empresa Misicuni</v>
          </cell>
          <cell r="C221" t="str">
            <v>SGP</v>
          </cell>
        </row>
        <row r="222">
          <cell r="A222">
            <v>634</v>
          </cell>
          <cell r="B222" t="str">
            <v>Empresa Púb. Deptal. Hotel Terminal-Terminal De Buses Oruro</v>
          </cell>
          <cell r="C222" t="str">
            <v>BCC</v>
          </cell>
        </row>
        <row r="223">
          <cell r="A223">
            <v>650</v>
          </cell>
          <cell r="B223" t="str">
            <v>Asamblea Legislativa Plurinacional</v>
          </cell>
          <cell r="C223" t="str">
            <v>DCS</v>
          </cell>
        </row>
        <row r="224">
          <cell r="A224">
            <v>660</v>
          </cell>
          <cell r="B224" t="str">
            <v>Órgano Judicial</v>
          </cell>
          <cell r="C224" t="str">
            <v>SGP</v>
          </cell>
        </row>
        <row r="225">
          <cell r="A225">
            <v>661</v>
          </cell>
          <cell r="B225" t="str">
            <v>Tribunal Constitucional Plurinacional</v>
          </cell>
          <cell r="C225" t="str">
            <v>SGP</v>
          </cell>
        </row>
        <row r="226">
          <cell r="A226">
            <v>670</v>
          </cell>
          <cell r="B226" t="str">
            <v>Órgano Electoral Plurinacional</v>
          </cell>
          <cell r="C226" t="str">
            <v>PLS</v>
          </cell>
        </row>
        <row r="227">
          <cell r="A227">
            <v>680</v>
          </cell>
          <cell r="B227" t="str">
            <v>Contraloria General Del Estado</v>
          </cell>
          <cell r="C227" t="str">
            <v>MVP</v>
          </cell>
        </row>
        <row r="228">
          <cell r="A228">
            <v>681</v>
          </cell>
          <cell r="B228" t="str">
            <v>Ministerio Público</v>
          </cell>
          <cell r="C228" t="str">
            <v>BCC</v>
          </cell>
        </row>
        <row r="229">
          <cell r="A229">
            <v>682</v>
          </cell>
          <cell r="B229" t="str">
            <v>Defensoría Del Pueblo</v>
          </cell>
          <cell r="C229" t="str">
            <v>SGP</v>
          </cell>
        </row>
        <row r="230">
          <cell r="A230">
            <v>683</v>
          </cell>
          <cell r="B230" t="str">
            <v>Procuraduría General Del Estado</v>
          </cell>
          <cell r="C230" t="str">
            <v>MVP</v>
          </cell>
        </row>
        <row r="231">
          <cell r="A231">
            <v>716</v>
          </cell>
          <cell r="B231" t="str">
            <v>Empresa Tarijeña Del Gas</v>
          </cell>
          <cell r="C231" t="str">
            <v>-</v>
          </cell>
        </row>
        <row r="232">
          <cell r="A232">
            <v>718</v>
          </cell>
          <cell r="B232" t="str">
            <v>Complejo Agroindustrial Buena Vista</v>
          </cell>
          <cell r="C232" t="str">
            <v>-</v>
          </cell>
        </row>
        <row r="233">
          <cell r="A233">
            <v>761</v>
          </cell>
          <cell r="B233" t="str">
            <v>Servicio Autónomo Municipal De Agua Potable Y Alcantarillado</v>
          </cell>
          <cell r="C233" t="str">
            <v>-</v>
          </cell>
        </row>
        <row r="234">
          <cell r="A234">
            <v>781</v>
          </cell>
          <cell r="B234" t="str">
            <v>Servicio Municipal De Agua Potable Y Alcantarillado</v>
          </cell>
          <cell r="C234" t="str">
            <v>-</v>
          </cell>
        </row>
        <row r="235">
          <cell r="A235">
            <v>802</v>
          </cell>
          <cell r="B235" t="str">
            <v>Empresa Local De Agua Potable Y Alcantarillado Sucre</v>
          </cell>
          <cell r="C235" t="str">
            <v>-</v>
          </cell>
        </row>
        <row r="236">
          <cell r="A236">
            <v>821</v>
          </cell>
          <cell r="B236" t="str">
            <v>Administración Autónoma Para Obras Sanitarias - Potosí</v>
          </cell>
          <cell r="C236" t="str">
            <v>-</v>
          </cell>
        </row>
        <row r="237">
          <cell r="A237">
            <v>831</v>
          </cell>
          <cell r="B237" t="str">
            <v>Servicio Local De Acueductos Y Alcantarillado - Oruro</v>
          </cell>
          <cell r="C237" t="str">
            <v>-</v>
          </cell>
        </row>
        <row r="238">
          <cell r="A238">
            <v>862</v>
          </cell>
          <cell r="B238" t="str">
            <v>Fondo Nacional De Desarrollo Regional</v>
          </cell>
          <cell r="C238" t="str">
            <v>MVP</v>
          </cell>
        </row>
        <row r="239">
          <cell r="A239">
            <v>865</v>
          </cell>
          <cell r="B239" t="str">
            <v>Fondo De Desarrollo Del Sist.Fin. Y Apoyo Al Sec.Productivo</v>
          </cell>
          <cell r="C239" t="str">
            <v>SGP</v>
          </cell>
        </row>
        <row r="240">
          <cell r="A240">
            <v>866</v>
          </cell>
          <cell r="B240" t="str">
            <v>Directorio Unico De Fondos</v>
          </cell>
          <cell r="C240" t="str">
            <v>-</v>
          </cell>
        </row>
        <row r="241">
          <cell r="A241">
            <v>867</v>
          </cell>
          <cell r="B241" t="str">
            <v>Fondo Rotatorio De Fomento Productivo Regional</v>
          </cell>
          <cell r="C241" t="str">
            <v>SGP</v>
          </cell>
        </row>
        <row r="242">
          <cell r="A242">
            <v>901</v>
          </cell>
          <cell r="B242" t="str">
            <v>Gobierno Autónomo Departamental De Chuquisaca</v>
          </cell>
          <cell r="C242" t="str">
            <v>RCC</v>
          </cell>
        </row>
        <row r="243">
          <cell r="A243">
            <v>902</v>
          </cell>
          <cell r="B243" t="str">
            <v>Gobierno Autónomo Departamental De La Paz</v>
          </cell>
          <cell r="C243" t="str">
            <v>RCC</v>
          </cell>
        </row>
        <row r="244">
          <cell r="A244">
            <v>903</v>
          </cell>
          <cell r="B244" t="str">
            <v>Gobierno Autónomo Departamental De Cochabamba</v>
          </cell>
          <cell r="C244" t="str">
            <v>RCC</v>
          </cell>
        </row>
        <row r="245">
          <cell r="A245">
            <v>904</v>
          </cell>
          <cell r="B245" t="str">
            <v>Gobierno Autónomo Departamental De Oruro</v>
          </cell>
          <cell r="C245" t="str">
            <v>RCC</v>
          </cell>
        </row>
        <row r="246">
          <cell r="A246">
            <v>905</v>
          </cell>
          <cell r="B246" t="str">
            <v>Gobierno Autónomo Departamental De Potosí</v>
          </cell>
          <cell r="C246" t="str">
            <v>RCC</v>
          </cell>
        </row>
        <row r="247">
          <cell r="A247">
            <v>906</v>
          </cell>
          <cell r="B247" t="str">
            <v>Gobierno Autónomo Departamental De Tarija</v>
          </cell>
          <cell r="C247" t="str">
            <v>RCC</v>
          </cell>
        </row>
        <row r="248">
          <cell r="A248">
            <v>907</v>
          </cell>
          <cell r="B248" t="str">
            <v>Gobierno Autónomo Departamental De Santa Cruz</v>
          </cell>
          <cell r="C248" t="str">
            <v>RCC</v>
          </cell>
        </row>
        <row r="249">
          <cell r="A249">
            <v>908</v>
          </cell>
          <cell r="B249" t="str">
            <v>Gobierno Autónomo Departamental Del Beni</v>
          </cell>
          <cell r="C249" t="str">
            <v>RCC</v>
          </cell>
        </row>
        <row r="250">
          <cell r="A250">
            <v>909</v>
          </cell>
          <cell r="B250" t="str">
            <v>Gobierno Autónomo Departamental De Pando</v>
          </cell>
          <cell r="C250" t="str">
            <v>RCC</v>
          </cell>
        </row>
        <row r="251">
          <cell r="A251">
            <v>950</v>
          </cell>
          <cell r="B251" t="str">
            <v>Banco Vivienda</v>
          </cell>
          <cell r="C251" t="str">
            <v>-</v>
          </cell>
        </row>
        <row r="252">
          <cell r="A252">
            <v>951</v>
          </cell>
          <cell r="B252" t="str">
            <v>Banco Central De Bolivia</v>
          </cell>
          <cell r="C252" t="str">
            <v>-</v>
          </cell>
        </row>
        <row r="253">
          <cell r="A253">
            <v>999</v>
          </cell>
          <cell r="B253" t="str">
            <v>Sector Privado</v>
          </cell>
          <cell r="C253" t="str">
            <v>-</v>
          </cell>
        </row>
        <row r="254">
          <cell r="A254">
            <v>1101</v>
          </cell>
          <cell r="B254" t="str">
            <v>Gobierno Autónomo Municipal De Sucre</v>
          </cell>
          <cell r="C254" t="str">
            <v>RCC</v>
          </cell>
        </row>
        <row r="255">
          <cell r="A255">
            <v>1102</v>
          </cell>
          <cell r="B255" t="str">
            <v>Gobierno Autónomo Municipal De Yotala</v>
          </cell>
          <cell r="C255" t="str">
            <v>RCC</v>
          </cell>
        </row>
        <row r="256">
          <cell r="A256">
            <v>1103</v>
          </cell>
          <cell r="B256" t="str">
            <v>Gobierno Autónomo Municipal De Poroma</v>
          </cell>
          <cell r="C256" t="str">
            <v>RCC</v>
          </cell>
        </row>
        <row r="257">
          <cell r="A257">
            <v>1104</v>
          </cell>
          <cell r="B257" t="str">
            <v>Gobierno Autónomo Municipal De Villa Azurduy</v>
          </cell>
          <cell r="C257" t="str">
            <v>RCC</v>
          </cell>
        </row>
        <row r="258">
          <cell r="A258">
            <v>1105</v>
          </cell>
          <cell r="B258" t="str">
            <v>Gobierno Autónomo Municipal De Tarvita (Villa Orías)</v>
          </cell>
          <cell r="C258" t="str">
            <v>RCC</v>
          </cell>
        </row>
        <row r="259">
          <cell r="A259">
            <v>1106</v>
          </cell>
          <cell r="B259" t="str">
            <v>Gobierno Autónomo Municipal De Villa Zudañez (Tacopaya)</v>
          </cell>
          <cell r="C259" t="str">
            <v>RCC</v>
          </cell>
        </row>
        <row r="260">
          <cell r="A260">
            <v>1107</v>
          </cell>
          <cell r="B260" t="str">
            <v>Gobierno Autónomo Municipal De Presto</v>
          </cell>
          <cell r="C260" t="str">
            <v>RCC</v>
          </cell>
        </row>
        <row r="261">
          <cell r="A261">
            <v>1108</v>
          </cell>
          <cell r="B261" t="str">
            <v>Gobierno Autónomo Municipal De Villa Mojocoya</v>
          </cell>
          <cell r="C261" t="str">
            <v>RCC</v>
          </cell>
        </row>
        <row r="262">
          <cell r="A262">
            <v>1109</v>
          </cell>
          <cell r="B262" t="str">
            <v>Gobierno Autónomo Municipal De Icla</v>
          </cell>
          <cell r="C262" t="str">
            <v>RCC</v>
          </cell>
        </row>
        <row r="263">
          <cell r="A263">
            <v>1110</v>
          </cell>
          <cell r="B263" t="str">
            <v>Gobierno Autónomo Municipal De Padilla</v>
          </cell>
          <cell r="C263" t="str">
            <v>RCC</v>
          </cell>
        </row>
        <row r="264">
          <cell r="A264">
            <v>1111</v>
          </cell>
          <cell r="B264" t="str">
            <v>Gobierno Autónomo Municipal De Tomina</v>
          </cell>
          <cell r="C264" t="str">
            <v>RCC</v>
          </cell>
        </row>
        <row r="265">
          <cell r="A265">
            <v>1112</v>
          </cell>
          <cell r="B265" t="str">
            <v>Gobierno Autónomo Municipal De Sopachuy</v>
          </cell>
          <cell r="C265" t="str">
            <v>RCC</v>
          </cell>
        </row>
        <row r="266">
          <cell r="A266">
            <v>1113</v>
          </cell>
          <cell r="B266" t="str">
            <v>Gobierno Autónomo Municipal De Villa Alcalá</v>
          </cell>
          <cell r="C266" t="str">
            <v>RCC</v>
          </cell>
        </row>
        <row r="267">
          <cell r="A267">
            <v>1114</v>
          </cell>
          <cell r="B267" t="str">
            <v>Gobierno Autónomo Municipal De El Villar</v>
          </cell>
          <cell r="C267" t="str">
            <v>RCC</v>
          </cell>
        </row>
        <row r="268">
          <cell r="A268">
            <v>1115</v>
          </cell>
          <cell r="B268" t="str">
            <v>Gobierno Autónomo Municipal De Monteagudo</v>
          </cell>
          <cell r="C268" t="str">
            <v>RCC</v>
          </cell>
        </row>
        <row r="269">
          <cell r="A269">
            <v>1116</v>
          </cell>
          <cell r="B269" t="str">
            <v>Gobierno Autónomo Municipal De San Pablo De Huacareta</v>
          </cell>
          <cell r="C269" t="str">
            <v>RCC</v>
          </cell>
        </row>
        <row r="270">
          <cell r="A270">
            <v>1117</v>
          </cell>
          <cell r="B270" t="str">
            <v>Gobierno Autónomo Municipal De Tarabuco</v>
          </cell>
          <cell r="C270" t="str">
            <v>RCC</v>
          </cell>
        </row>
        <row r="271">
          <cell r="A271">
            <v>1118</v>
          </cell>
          <cell r="B271" t="str">
            <v>Gobierno Autónomo Municipal De Yamparáez</v>
          </cell>
          <cell r="C271" t="str">
            <v>RCC</v>
          </cell>
        </row>
        <row r="272">
          <cell r="A272">
            <v>1119</v>
          </cell>
          <cell r="B272" t="str">
            <v>Gobierno Autónomo Municipal De Camargo</v>
          </cell>
          <cell r="C272" t="str">
            <v>RCC</v>
          </cell>
        </row>
        <row r="273">
          <cell r="A273">
            <v>1120</v>
          </cell>
          <cell r="B273" t="str">
            <v>Gobierno Autónomo Municipal De San Lucas</v>
          </cell>
          <cell r="C273" t="str">
            <v>RCC</v>
          </cell>
        </row>
        <row r="274">
          <cell r="A274">
            <v>1121</v>
          </cell>
          <cell r="B274" t="str">
            <v>Gobierno Autónomo Municipal De Incahuasi</v>
          </cell>
          <cell r="C274" t="str">
            <v>RCC</v>
          </cell>
        </row>
        <row r="275">
          <cell r="A275">
            <v>1122</v>
          </cell>
          <cell r="B275" t="str">
            <v>Gobierno Autónomo Municipal De Villa Serrano</v>
          </cell>
          <cell r="C275" t="str">
            <v>RCC</v>
          </cell>
        </row>
        <row r="276">
          <cell r="A276">
            <v>1123</v>
          </cell>
          <cell r="B276" t="str">
            <v>Gobierno Autónomo Municipal De Camataqui (Villa Abecia)</v>
          </cell>
          <cell r="C276" t="str">
            <v>RCC</v>
          </cell>
        </row>
        <row r="277">
          <cell r="A277">
            <v>1124</v>
          </cell>
          <cell r="B277" t="str">
            <v>Gobierno Autónomo Municipal De Culpina</v>
          </cell>
          <cell r="C277" t="str">
            <v>RCC</v>
          </cell>
        </row>
        <row r="278">
          <cell r="A278">
            <v>1125</v>
          </cell>
          <cell r="B278" t="str">
            <v>Gobierno Autónomo Municipal De Las Carreras</v>
          </cell>
          <cell r="C278" t="str">
            <v>RCC</v>
          </cell>
        </row>
        <row r="279">
          <cell r="A279">
            <v>1126</v>
          </cell>
          <cell r="B279" t="str">
            <v>Gobierno Autónomo Municipal De Villa Vaca Guzmán</v>
          </cell>
          <cell r="C279" t="str">
            <v>RCC</v>
          </cell>
        </row>
        <row r="280">
          <cell r="A280">
            <v>1127</v>
          </cell>
          <cell r="B280" t="str">
            <v>Gobierno Autónomo Municipal De Villa De Huacaya</v>
          </cell>
          <cell r="C280" t="str">
            <v>RCC</v>
          </cell>
        </row>
        <row r="281">
          <cell r="A281">
            <v>1128</v>
          </cell>
          <cell r="B281" t="str">
            <v>Gobierno Autónomo Municipal De Machareti</v>
          </cell>
          <cell r="C281" t="str">
            <v>RCC</v>
          </cell>
        </row>
        <row r="282">
          <cell r="A282">
            <v>1129</v>
          </cell>
          <cell r="B282" t="str">
            <v>Gobierno Autónomo Municipal De Villa Charcas</v>
          </cell>
          <cell r="C282" t="str">
            <v>RCC</v>
          </cell>
        </row>
        <row r="283">
          <cell r="A283">
            <v>1201</v>
          </cell>
          <cell r="B283" t="str">
            <v>Gobierno Autónomo Municipal De La Paz</v>
          </cell>
          <cell r="C283" t="str">
            <v>RCC</v>
          </cell>
        </row>
        <row r="284">
          <cell r="A284">
            <v>1202</v>
          </cell>
          <cell r="B284" t="str">
            <v>Gobierno Autónomo Municipal De Palca</v>
          </cell>
          <cell r="C284" t="str">
            <v>RCC</v>
          </cell>
        </row>
        <row r="285">
          <cell r="A285">
            <v>1203</v>
          </cell>
          <cell r="B285" t="str">
            <v>Gobierno Autónomo Municipal De Mecapaca</v>
          </cell>
          <cell r="C285" t="str">
            <v>RCC</v>
          </cell>
        </row>
        <row r="286">
          <cell r="A286">
            <v>1204</v>
          </cell>
          <cell r="B286" t="str">
            <v>Gobierno Autónomo Municipal De Achocalla</v>
          </cell>
          <cell r="C286" t="str">
            <v>RCC</v>
          </cell>
        </row>
        <row r="287">
          <cell r="A287">
            <v>1205</v>
          </cell>
          <cell r="B287" t="str">
            <v>Gobierno Autónomo Municipal De El Alto De La Paz</v>
          </cell>
          <cell r="C287" t="str">
            <v>RCC</v>
          </cell>
        </row>
        <row r="288">
          <cell r="A288">
            <v>1206</v>
          </cell>
          <cell r="B288" t="str">
            <v>Gobierno Autónomo Municipal De Viacha</v>
          </cell>
          <cell r="C288" t="str">
            <v>RCC</v>
          </cell>
        </row>
        <row r="289">
          <cell r="A289">
            <v>1207</v>
          </cell>
          <cell r="B289" t="str">
            <v>Gobierno Autónomo Municipal De Guaqui</v>
          </cell>
          <cell r="C289" t="str">
            <v>RCC</v>
          </cell>
        </row>
        <row r="290">
          <cell r="A290">
            <v>1208</v>
          </cell>
          <cell r="B290" t="str">
            <v>Gobierno Autónomo Municipal De Tiahuanacu</v>
          </cell>
          <cell r="C290" t="str">
            <v>RCC</v>
          </cell>
        </row>
        <row r="291">
          <cell r="A291">
            <v>1209</v>
          </cell>
          <cell r="B291" t="str">
            <v>Gobierno Autónomo Municipal De Desaguadero</v>
          </cell>
          <cell r="C291" t="str">
            <v>RCC</v>
          </cell>
        </row>
        <row r="292">
          <cell r="A292">
            <v>1210</v>
          </cell>
          <cell r="B292" t="str">
            <v>Gobierno Autónomo Municipal De Caranavi</v>
          </cell>
          <cell r="C292" t="str">
            <v>RCC</v>
          </cell>
        </row>
        <row r="293">
          <cell r="A293">
            <v>1211</v>
          </cell>
          <cell r="B293" t="str">
            <v>Gobierno Autónomo Municipal De Sica Sica (Villa Aroma)</v>
          </cell>
          <cell r="C293" t="str">
            <v>RCC</v>
          </cell>
        </row>
        <row r="294">
          <cell r="A294">
            <v>1212</v>
          </cell>
          <cell r="B294" t="str">
            <v>Gobierno Autónomo Municipal De Umala</v>
          </cell>
          <cell r="C294" t="str">
            <v>RCC</v>
          </cell>
        </row>
        <row r="295">
          <cell r="A295">
            <v>1213</v>
          </cell>
          <cell r="B295" t="str">
            <v>Gobierno Autónomo Municipal De Ayo Ayo</v>
          </cell>
          <cell r="C295" t="str">
            <v>RCC</v>
          </cell>
        </row>
        <row r="296">
          <cell r="A296">
            <v>1214</v>
          </cell>
          <cell r="B296" t="str">
            <v>Gobierno Autónomo Municipal De Calamarca</v>
          </cell>
          <cell r="C296" t="str">
            <v>RCC</v>
          </cell>
        </row>
        <row r="297">
          <cell r="A297">
            <v>1215</v>
          </cell>
          <cell r="B297" t="str">
            <v>Gobierno Autónomo Municipal De Patacamaya</v>
          </cell>
          <cell r="C297" t="str">
            <v>RCC</v>
          </cell>
        </row>
        <row r="298">
          <cell r="A298">
            <v>1216</v>
          </cell>
          <cell r="B298" t="str">
            <v>Gobierno Autónomo Municipal De Colquencha</v>
          </cell>
          <cell r="C298" t="str">
            <v>RCC</v>
          </cell>
        </row>
        <row r="299">
          <cell r="A299">
            <v>1217</v>
          </cell>
          <cell r="B299" t="str">
            <v>Gobierno Autónomo Municipal De Collana</v>
          </cell>
          <cell r="C299" t="str">
            <v>RCC</v>
          </cell>
        </row>
        <row r="300">
          <cell r="A300">
            <v>1218</v>
          </cell>
          <cell r="B300" t="str">
            <v>Gobierno Autónomo Municipal De Inquisivi</v>
          </cell>
          <cell r="C300" t="str">
            <v>RCC</v>
          </cell>
        </row>
        <row r="301">
          <cell r="A301">
            <v>1219</v>
          </cell>
          <cell r="B301" t="str">
            <v>Gobierno Autónomo Municipal De Quime</v>
          </cell>
          <cell r="C301" t="str">
            <v>RCC</v>
          </cell>
        </row>
        <row r="302">
          <cell r="A302">
            <v>1220</v>
          </cell>
          <cell r="B302" t="str">
            <v>Gobierno Autónomo Municipal De Cajuata</v>
          </cell>
          <cell r="C302" t="str">
            <v>RCC</v>
          </cell>
        </row>
        <row r="303">
          <cell r="A303">
            <v>1221</v>
          </cell>
          <cell r="B303" t="str">
            <v>Gobierno Autónomo Municipal De Colquiri</v>
          </cell>
          <cell r="C303" t="str">
            <v>RCC</v>
          </cell>
        </row>
        <row r="304">
          <cell r="A304">
            <v>1222</v>
          </cell>
          <cell r="B304" t="str">
            <v>Gobierno Autónomo Municipal De Ichoca</v>
          </cell>
          <cell r="C304" t="str">
            <v>RCC</v>
          </cell>
        </row>
        <row r="305">
          <cell r="A305">
            <v>1223</v>
          </cell>
          <cell r="B305" t="str">
            <v>Gobierno Autónomo Municipal De Villa Libertad Licoma</v>
          </cell>
          <cell r="C305" t="str">
            <v>RCC</v>
          </cell>
        </row>
        <row r="306">
          <cell r="A306">
            <v>1224</v>
          </cell>
          <cell r="B306" t="str">
            <v>Gobierno Autónomo Municipal De Achacachi</v>
          </cell>
          <cell r="C306" t="str">
            <v>RCC</v>
          </cell>
        </row>
        <row r="307">
          <cell r="A307">
            <v>1225</v>
          </cell>
          <cell r="B307" t="str">
            <v>Gobierno Autónomo Municipal De Ancoraimes</v>
          </cell>
          <cell r="C307" t="str">
            <v>RCC</v>
          </cell>
        </row>
        <row r="308">
          <cell r="A308">
            <v>1226</v>
          </cell>
          <cell r="B308" t="str">
            <v>Gobierno Autónomo Municipal De Sorata</v>
          </cell>
          <cell r="C308" t="str">
            <v>RCC</v>
          </cell>
        </row>
        <row r="309">
          <cell r="A309">
            <v>1227</v>
          </cell>
          <cell r="B309" t="str">
            <v>Gobierno Autónomo Municipal De Guanay</v>
          </cell>
          <cell r="C309" t="str">
            <v>RCC</v>
          </cell>
        </row>
        <row r="310">
          <cell r="A310">
            <v>1228</v>
          </cell>
          <cell r="B310" t="str">
            <v>Gobierno Autónomo Municipal De Tacacoma</v>
          </cell>
          <cell r="C310" t="str">
            <v>RCC</v>
          </cell>
        </row>
        <row r="311">
          <cell r="A311">
            <v>1229</v>
          </cell>
          <cell r="B311" t="str">
            <v>Gobierno Autónomo Municipal De Tipuani</v>
          </cell>
          <cell r="C311" t="str">
            <v>RCC</v>
          </cell>
        </row>
        <row r="312">
          <cell r="A312">
            <v>1230</v>
          </cell>
          <cell r="B312" t="str">
            <v>Gobierno Autónomo Municipal De Quiabaya</v>
          </cell>
          <cell r="C312" t="str">
            <v>RCC</v>
          </cell>
        </row>
        <row r="313">
          <cell r="A313">
            <v>1231</v>
          </cell>
          <cell r="B313" t="str">
            <v>Gobierno Autónomo Municipal De Combaya</v>
          </cell>
          <cell r="C313" t="str">
            <v>RCC</v>
          </cell>
        </row>
        <row r="314">
          <cell r="A314">
            <v>1232</v>
          </cell>
          <cell r="B314" t="str">
            <v>Gobierno Autónomo Municipal De Copacabana</v>
          </cell>
          <cell r="C314" t="str">
            <v>RCC</v>
          </cell>
        </row>
        <row r="315">
          <cell r="A315">
            <v>1233</v>
          </cell>
          <cell r="B315" t="str">
            <v>Gobierno Autónomo Municipal De San Pedro De Tiquina</v>
          </cell>
          <cell r="C315" t="str">
            <v>RCC</v>
          </cell>
        </row>
        <row r="316">
          <cell r="A316">
            <v>1234</v>
          </cell>
          <cell r="B316" t="str">
            <v>Gobierno Autónomo Municipal De Tito Yupanqui</v>
          </cell>
          <cell r="C316" t="str">
            <v>RCC</v>
          </cell>
        </row>
        <row r="317">
          <cell r="A317">
            <v>1235</v>
          </cell>
          <cell r="B317" t="str">
            <v>Gobierno Autónomo Municipal De Chuma</v>
          </cell>
          <cell r="C317" t="str">
            <v>RCC</v>
          </cell>
        </row>
        <row r="318">
          <cell r="A318">
            <v>1236</v>
          </cell>
          <cell r="B318" t="str">
            <v>Gobierno Autónomo Municipal De Ayata</v>
          </cell>
          <cell r="C318" t="str">
            <v>RCC</v>
          </cell>
        </row>
        <row r="319">
          <cell r="A319">
            <v>1237</v>
          </cell>
          <cell r="B319" t="str">
            <v>Gobierno Autónomo Municipal De Aucapata</v>
          </cell>
          <cell r="C319" t="str">
            <v>RCC</v>
          </cell>
        </row>
        <row r="320">
          <cell r="A320">
            <v>1238</v>
          </cell>
          <cell r="B320" t="str">
            <v>Gobierno Autónomo Municipal De Corocoro</v>
          </cell>
          <cell r="C320" t="str">
            <v>RCC</v>
          </cell>
        </row>
        <row r="321">
          <cell r="A321">
            <v>1239</v>
          </cell>
          <cell r="B321" t="str">
            <v>Gobierno Autónomo Municipal De Caquiaviri</v>
          </cell>
          <cell r="C321" t="str">
            <v>RCC</v>
          </cell>
        </row>
        <row r="322">
          <cell r="A322">
            <v>1240</v>
          </cell>
          <cell r="B322" t="str">
            <v>Gobierno Autónomo Municipal De Calacoto</v>
          </cell>
          <cell r="C322" t="str">
            <v>RCC</v>
          </cell>
        </row>
        <row r="323">
          <cell r="A323">
            <v>1241</v>
          </cell>
          <cell r="B323" t="str">
            <v>Gobierno Autónomo Municipal De Comanche</v>
          </cell>
          <cell r="C323" t="str">
            <v>RCC</v>
          </cell>
        </row>
        <row r="324">
          <cell r="A324">
            <v>1242</v>
          </cell>
          <cell r="B324" t="str">
            <v>Gobierno Autónomo Municipal De Charaña</v>
          </cell>
          <cell r="C324" t="str">
            <v>RCC</v>
          </cell>
        </row>
        <row r="325">
          <cell r="A325">
            <v>1243</v>
          </cell>
          <cell r="B325" t="str">
            <v>Gobierno Autónomo Municipal De Waldo Ballivián</v>
          </cell>
          <cell r="C325" t="str">
            <v>RCC</v>
          </cell>
        </row>
        <row r="326">
          <cell r="A326">
            <v>1244</v>
          </cell>
          <cell r="B326" t="str">
            <v>Gobierno Autónomo Municipal De Nazacara De Pacajes</v>
          </cell>
          <cell r="C326" t="str">
            <v>RCC</v>
          </cell>
        </row>
        <row r="327">
          <cell r="A327">
            <v>1245</v>
          </cell>
          <cell r="B327" t="str">
            <v>Gobierno Autónomo Municipal De Santiago De Callapa</v>
          </cell>
          <cell r="C327" t="str">
            <v>RCC</v>
          </cell>
        </row>
        <row r="328">
          <cell r="A328">
            <v>1246</v>
          </cell>
          <cell r="B328" t="str">
            <v>Gobierno Autónomo Municipal De Puerto Acosta</v>
          </cell>
          <cell r="C328" t="str">
            <v>RCC</v>
          </cell>
        </row>
        <row r="329">
          <cell r="A329">
            <v>1247</v>
          </cell>
          <cell r="B329" t="str">
            <v>Gobierno Autónomo Municipal De Mocomoco</v>
          </cell>
          <cell r="C329" t="str">
            <v>RCC</v>
          </cell>
        </row>
        <row r="330">
          <cell r="A330">
            <v>1248</v>
          </cell>
          <cell r="B330" t="str">
            <v>Gobierno Autónomo Municipal De Carabuco</v>
          </cell>
          <cell r="C330" t="str">
            <v>RCC</v>
          </cell>
        </row>
        <row r="331">
          <cell r="A331">
            <v>1249</v>
          </cell>
          <cell r="B331" t="str">
            <v>Gobierno Autónomo Municipal De Apolo</v>
          </cell>
          <cell r="C331" t="str">
            <v>RCC</v>
          </cell>
        </row>
        <row r="332">
          <cell r="A332">
            <v>1250</v>
          </cell>
          <cell r="B332" t="str">
            <v>Gobierno Autónomo Municipal De Pelechuco</v>
          </cell>
          <cell r="C332" t="str">
            <v>RCC</v>
          </cell>
        </row>
        <row r="333">
          <cell r="A333">
            <v>1251</v>
          </cell>
          <cell r="B333" t="str">
            <v>Gobierno Autónomo Municipal De Luribay</v>
          </cell>
          <cell r="C333" t="str">
            <v>RCC</v>
          </cell>
        </row>
        <row r="334">
          <cell r="A334">
            <v>1252</v>
          </cell>
          <cell r="B334" t="str">
            <v>Gobierno Autónomo Municipal De Sapahaqui</v>
          </cell>
          <cell r="C334" t="str">
            <v>RCC</v>
          </cell>
        </row>
        <row r="335">
          <cell r="A335">
            <v>1253</v>
          </cell>
          <cell r="B335" t="str">
            <v>Gobierno Autónomo Municipal De Yaco</v>
          </cell>
          <cell r="C335" t="str">
            <v>RCC</v>
          </cell>
        </row>
        <row r="336">
          <cell r="A336">
            <v>1254</v>
          </cell>
          <cell r="B336" t="str">
            <v>Gobierno Autónomo Municipal De Malla</v>
          </cell>
          <cell r="C336" t="str">
            <v>RCC</v>
          </cell>
        </row>
        <row r="337">
          <cell r="A337">
            <v>1255</v>
          </cell>
          <cell r="B337" t="str">
            <v>Gobierno Autónomo Municipal De Cairoma</v>
          </cell>
          <cell r="C337" t="str">
            <v>RCC</v>
          </cell>
        </row>
        <row r="338">
          <cell r="A338">
            <v>1256</v>
          </cell>
          <cell r="B338" t="str">
            <v>Gobierno Autónomo Municipal De Chulumani (Villa De La Libertad)</v>
          </cell>
          <cell r="C338" t="str">
            <v>RCC</v>
          </cell>
        </row>
        <row r="339">
          <cell r="A339">
            <v>1257</v>
          </cell>
          <cell r="B339" t="str">
            <v>Gobierno Autónomo Municipal De Irupana (Villa De Lanza)</v>
          </cell>
          <cell r="C339" t="str">
            <v>RCC</v>
          </cell>
        </row>
        <row r="340">
          <cell r="A340">
            <v>1258</v>
          </cell>
          <cell r="B340" t="str">
            <v>Gobierno Autónomo Municipal De Yanacachi</v>
          </cell>
          <cell r="C340" t="str">
            <v>RCC</v>
          </cell>
        </row>
        <row r="341">
          <cell r="A341">
            <v>1259</v>
          </cell>
          <cell r="B341" t="str">
            <v>Gobierno Autónomo Municipal De Palos Blancos</v>
          </cell>
          <cell r="C341" t="str">
            <v>RCC</v>
          </cell>
        </row>
        <row r="342">
          <cell r="A342">
            <v>1260</v>
          </cell>
          <cell r="B342" t="str">
            <v>Gobierno Autónomo Municipal De La Asunta</v>
          </cell>
          <cell r="C342" t="str">
            <v>RCC</v>
          </cell>
        </row>
        <row r="343">
          <cell r="A343">
            <v>1261</v>
          </cell>
          <cell r="B343" t="str">
            <v>Gobierno Autónomo Municipal De Pucarani</v>
          </cell>
          <cell r="C343" t="str">
            <v>RCC</v>
          </cell>
        </row>
        <row r="344">
          <cell r="A344">
            <v>1262</v>
          </cell>
          <cell r="B344" t="str">
            <v>Gobierno Autónomo Municipal De Laja</v>
          </cell>
          <cell r="C344" t="str">
            <v>RCC</v>
          </cell>
        </row>
        <row r="345">
          <cell r="A345">
            <v>1263</v>
          </cell>
          <cell r="B345" t="str">
            <v>Gobierno Autónomo Municipal De Batallas</v>
          </cell>
          <cell r="C345" t="str">
            <v>RCC</v>
          </cell>
        </row>
        <row r="346">
          <cell r="A346">
            <v>1264</v>
          </cell>
          <cell r="B346" t="str">
            <v>Gobierno Autónomo Municipal De Puerto Pérez</v>
          </cell>
          <cell r="C346" t="str">
            <v>RCC</v>
          </cell>
        </row>
        <row r="347">
          <cell r="A347">
            <v>1265</v>
          </cell>
          <cell r="B347" t="str">
            <v>Gobierno Autónomo Municipal De Coroico</v>
          </cell>
          <cell r="C347" t="str">
            <v>RCC</v>
          </cell>
        </row>
        <row r="348">
          <cell r="A348">
            <v>1266</v>
          </cell>
          <cell r="B348" t="str">
            <v>Gobierno Autónomo Municipal De Coripata</v>
          </cell>
          <cell r="C348" t="str">
            <v>RCC</v>
          </cell>
        </row>
        <row r="349">
          <cell r="A349">
            <v>1267</v>
          </cell>
          <cell r="B349" t="str">
            <v>Gobierno Autónomo Municipal De Ixiamas</v>
          </cell>
          <cell r="C349" t="str">
            <v>RCC</v>
          </cell>
        </row>
        <row r="350">
          <cell r="A350">
            <v>1268</v>
          </cell>
          <cell r="B350" t="str">
            <v>Gobierno Autónomo Municipal De San Buenaventura</v>
          </cell>
          <cell r="C350" t="str">
            <v>RCC</v>
          </cell>
        </row>
        <row r="351">
          <cell r="A351">
            <v>1269</v>
          </cell>
          <cell r="B351" t="str">
            <v>Gobierno Autónomo Municipal De General Juan José Pérez (Charazani)</v>
          </cell>
          <cell r="C351" t="str">
            <v>RCC</v>
          </cell>
        </row>
        <row r="352">
          <cell r="A352">
            <v>1270</v>
          </cell>
          <cell r="B352" t="str">
            <v>Gobierno Autónomo Municipal De Curva</v>
          </cell>
          <cell r="C352" t="str">
            <v>RCC</v>
          </cell>
        </row>
        <row r="353">
          <cell r="A353">
            <v>1271</v>
          </cell>
          <cell r="B353" t="str">
            <v>Gobierno Autónomo Municipal De San Pedro De Curahuara</v>
          </cell>
          <cell r="C353" t="str">
            <v>RCC</v>
          </cell>
        </row>
        <row r="354">
          <cell r="A354">
            <v>1272</v>
          </cell>
          <cell r="B354" t="str">
            <v>Gobierno Autónomo Municipal De Papel Pampa</v>
          </cell>
          <cell r="C354" t="str">
            <v>RCC</v>
          </cell>
        </row>
        <row r="355">
          <cell r="A355">
            <v>1273</v>
          </cell>
          <cell r="B355" t="str">
            <v>Gobierno Autónomo Municipal De Chacarilla</v>
          </cell>
          <cell r="C355" t="str">
            <v>RCC</v>
          </cell>
        </row>
        <row r="356">
          <cell r="A356">
            <v>1274</v>
          </cell>
          <cell r="B356" t="str">
            <v>Gobierno Autónomo Municipal De Santiago De Machaca</v>
          </cell>
          <cell r="C356" t="str">
            <v>RCC</v>
          </cell>
        </row>
        <row r="357">
          <cell r="A357">
            <v>1275</v>
          </cell>
          <cell r="B357" t="str">
            <v>Gobierno Autónomo Municipal De Catacora</v>
          </cell>
          <cell r="C357" t="str">
            <v>RCC</v>
          </cell>
        </row>
        <row r="358">
          <cell r="A358">
            <v>1276</v>
          </cell>
          <cell r="B358" t="str">
            <v>Gobierno Autónomo Municipal De Mapiri</v>
          </cell>
          <cell r="C358" t="str">
            <v>RCC</v>
          </cell>
        </row>
        <row r="359">
          <cell r="A359">
            <v>1277</v>
          </cell>
          <cell r="B359" t="str">
            <v>Gobierno Autónomo Municipal De Teoponte</v>
          </cell>
          <cell r="C359" t="str">
            <v>RCC</v>
          </cell>
        </row>
        <row r="360">
          <cell r="A360">
            <v>1278</v>
          </cell>
          <cell r="B360" t="str">
            <v>Gobierno Autónomo Municipal De San Andrés De Machaca</v>
          </cell>
          <cell r="C360" t="str">
            <v>RCC</v>
          </cell>
        </row>
        <row r="361">
          <cell r="A361">
            <v>1279</v>
          </cell>
          <cell r="B361" t="str">
            <v>Gobierno Autónomo Municipal De Jesús De Machaca</v>
          </cell>
          <cell r="C361" t="str">
            <v>RCC</v>
          </cell>
        </row>
        <row r="362">
          <cell r="A362">
            <v>1280</v>
          </cell>
          <cell r="B362" t="str">
            <v>Gobierno Autónomo Municipal De Taraco</v>
          </cell>
          <cell r="C362" t="str">
            <v>RCC</v>
          </cell>
        </row>
        <row r="363">
          <cell r="A363">
            <v>1281</v>
          </cell>
          <cell r="B363" t="str">
            <v>Gobierno Autónomo Municipal De Huarina</v>
          </cell>
          <cell r="C363" t="str">
            <v>RCC</v>
          </cell>
        </row>
        <row r="364">
          <cell r="A364">
            <v>1282</v>
          </cell>
          <cell r="B364" t="str">
            <v>Gobierno Autónomo Municipal De Santiago De Huata</v>
          </cell>
          <cell r="C364" t="str">
            <v>RCC</v>
          </cell>
        </row>
        <row r="365">
          <cell r="A365">
            <v>1283</v>
          </cell>
          <cell r="B365" t="str">
            <v>Gobierno Autónomo Municipal De Escoma</v>
          </cell>
          <cell r="C365" t="str">
            <v>RCC</v>
          </cell>
        </row>
        <row r="366">
          <cell r="A366">
            <v>1284</v>
          </cell>
          <cell r="B366" t="str">
            <v>Gobierno Autónomo Municipal De Humanata</v>
          </cell>
          <cell r="C366" t="str">
            <v>RCC</v>
          </cell>
        </row>
        <row r="367">
          <cell r="A367">
            <v>1285</v>
          </cell>
          <cell r="B367" t="str">
            <v>Gobierno Autónomo Municipal De Alto Beni</v>
          </cell>
          <cell r="C367" t="str">
            <v>RCC</v>
          </cell>
        </row>
        <row r="368">
          <cell r="A368">
            <v>1286</v>
          </cell>
          <cell r="B368" t="str">
            <v>Gobierno Autónomo Municipal De Huatajata</v>
          </cell>
          <cell r="C368" t="str">
            <v>RCC</v>
          </cell>
        </row>
        <row r="369">
          <cell r="A369">
            <v>1287</v>
          </cell>
          <cell r="B369" t="str">
            <v>Gobierno Autónomo Municipal De Chua Cocani</v>
          </cell>
          <cell r="C369" t="str">
            <v>RCC</v>
          </cell>
        </row>
        <row r="370">
          <cell r="A370">
            <v>1301</v>
          </cell>
          <cell r="B370" t="str">
            <v>Gobierno Autónomo Municipal De Cochabamba</v>
          </cell>
          <cell r="C370" t="str">
            <v>RCC</v>
          </cell>
        </row>
        <row r="371">
          <cell r="A371">
            <v>1302</v>
          </cell>
          <cell r="B371" t="str">
            <v>Gobierno Autónomo Municipal De Quillacollo</v>
          </cell>
          <cell r="C371" t="str">
            <v>RCC</v>
          </cell>
        </row>
        <row r="372">
          <cell r="A372">
            <v>1303</v>
          </cell>
          <cell r="B372" t="str">
            <v>Gobierno Autónomo Municipal De Sipe Sipe</v>
          </cell>
          <cell r="C372" t="str">
            <v>RCC</v>
          </cell>
        </row>
        <row r="373">
          <cell r="A373">
            <v>1304</v>
          </cell>
          <cell r="B373" t="str">
            <v>Gobierno Autónomo Municipal De Tiquipaya</v>
          </cell>
          <cell r="C373" t="str">
            <v>RCC</v>
          </cell>
        </row>
        <row r="374">
          <cell r="A374">
            <v>1305</v>
          </cell>
          <cell r="B374" t="str">
            <v>Gobierno Autónomo Municipal De Vinto</v>
          </cell>
          <cell r="C374" t="str">
            <v>RCC</v>
          </cell>
        </row>
        <row r="375">
          <cell r="A375">
            <v>1306</v>
          </cell>
          <cell r="B375" t="str">
            <v>Gobierno Autónomo Municipal De Colcapirhua</v>
          </cell>
          <cell r="C375" t="str">
            <v>RCC</v>
          </cell>
        </row>
        <row r="376">
          <cell r="A376">
            <v>1307</v>
          </cell>
          <cell r="B376" t="str">
            <v>Gobierno Autónomo Municipal De Aiquile</v>
          </cell>
          <cell r="C376" t="str">
            <v>RCC</v>
          </cell>
        </row>
        <row r="377">
          <cell r="A377">
            <v>1308</v>
          </cell>
          <cell r="B377" t="str">
            <v>Gobierno Autónomo Municipal De Pasorapa</v>
          </cell>
          <cell r="C377" t="str">
            <v>RCC</v>
          </cell>
        </row>
        <row r="378">
          <cell r="A378">
            <v>1309</v>
          </cell>
          <cell r="B378" t="str">
            <v>Gobierno Autónomo Municipal De Omereque</v>
          </cell>
          <cell r="C378" t="str">
            <v>RCC</v>
          </cell>
        </row>
        <row r="379">
          <cell r="A379">
            <v>1310</v>
          </cell>
          <cell r="B379" t="str">
            <v>Gobierno Autónomo Municipal De Independencia</v>
          </cell>
          <cell r="C379" t="str">
            <v>RCC</v>
          </cell>
        </row>
        <row r="380">
          <cell r="A380">
            <v>1311</v>
          </cell>
          <cell r="B380" t="str">
            <v>Gobierno Autónomo Municipal De Morochata</v>
          </cell>
          <cell r="C380" t="str">
            <v>RCC</v>
          </cell>
        </row>
        <row r="381">
          <cell r="A381">
            <v>1312</v>
          </cell>
          <cell r="B381" t="str">
            <v>Gobierno Autónomo Municipal De Sacaba</v>
          </cell>
          <cell r="C381" t="str">
            <v>RCC</v>
          </cell>
        </row>
        <row r="382">
          <cell r="A382">
            <v>1313</v>
          </cell>
          <cell r="B382" t="str">
            <v>Gobierno Autónomo Municipal De Colomi</v>
          </cell>
          <cell r="C382" t="str">
            <v>RCC</v>
          </cell>
        </row>
        <row r="383">
          <cell r="A383">
            <v>1314</v>
          </cell>
          <cell r="B383" t="str">
            <v>Gobierno Autónomo Municipal De Villa Tunari</v>
          </cell>
          <cell r="C383" t="str">
            <v>RCC</v>
          </cell>
        </row>
        <row r="384">
          <cell r="A384">
            <v>1315</v>
          </cell>
          <cell r="B384" t="str">
            <v>Gobierno Autónomo Municipal De Punata</v>
          </cell>
          <cell r="C384" t="str">
            <v>RCC</v>
          </cell>
        </row>
        <row r="385">
          <cell r="A385">
            <v>1316</v>
          </cell>
          <cell r="B385" t="str">
            <v>Gobierno Autónomo Municipal De Villa Rivero</v>
          </cell>
          <cell r="C385" t="str">
            <v>RCC</v>
          </cell>
        </row>
        <row r="386">
          <cell r="A386">
            <v>1317</v>
          </cell>
          <cell r="B386" t="str">
            <v>Gobierno Autónomo Municipal De San Benito (Villa José Quintín Mendoza)</v>
          </cell>
          <cell r="C386" t="str">
            <v>RCC</v>
          </cell>
        </row>
        <row r="387">
          <cell r="A387">
            <v>1318</v>
          </cell>
          <cell r="B387" t="str">
            <v>Gobierno Autónomo Municipal De Tacachi</v>
          </cell>
          <cell r="C387" t="str">
            <v>RCC</v>
          </cell>
        </row>
        <row r="388">
          <cell r="A388">
            <v>1319</v>
          </cell>
          <cell r="B388" t="str">
            <v>Gobierno Autónomo Municipal Villa Gualberto Villarroel</v>
          </cell>
          <cell r="C388" t="str">
            <v>RCC</v>
          </cell>
        </row>
        <row r="389">
          <cell r="A389">
            <v>1320</v>
          </cell>
          <cell r="B389" t="str">
            <v>Gobierno Autónomo Municipal De Tarata</v>
          </cell>
          <cell r="C389" t="str">
            <v>RCC</v>
          </cell>
        </row>
        <row r="390">
          <cell r="A390">
            <v>1321</v>
          </cell>
          <cell r="B390" t="str">
            <v>Gobierno Autónomo Municipal De Anzaldo</v>
          </cell>
          <cell r="C390" t="str">
            <v>RCC</v>
          </cell>
        </row>
        <row r="391">
          <cell r="A391">
            <v>1322</v>
          </cell>
          <cell r="B391" t="str">
            <v>Gobierno Autónomo Municipal De Arbieto</v>
          </cell>
          <cell r="C391" t="str">
            <v>RCC</v>
          </cell>
        </row>
        <row r="392">
          <cell r="A392">
            <v>1323</v>
          </cell>
          <cell r="B392" t="str">
            <v>Gobierno Autónomo Municipal De Sacabamba</v>
          </cell>
          <cell r="C392" t="str">
            <v>RCC</v>
          </cell>
        </row>
        <row r="393">
          <cell r="A393">
            <v>1324</v>
          </cell>
          <cell r="B393" t="str">
            <v>Gobierno Autónomo Municipal De Cliza</v>
          </cell>
          <cell r="C393" t="str">
            <v>RCC</v>
          </cell>
        </row>
        <row r="394">
          <cell r="A394">
            <v>1325</v>
          </cell>
          <cell r="B394" t="str">
            <v>Gobierno Autónomo Municipal De Toco</v>
          </cell>
          <cell r="C394" t="str">
            <v>RCC</v>
          </cell>
        </row>
        <row r="395">
          <cell r="A395">
            <v>1326</v>
          </cell>
          <cell r="B395" t="str">
            <v>Gobierno Autónomo Municipal De Tolata</v>
          </cell>
          <cell r="C395" t="str">
            <v>RCC</v>
          </cell>
        </row>
        <row r="396">
          <cell r="A396">
            <v>1327</v>
          </cell>
          <cell r="B396" t="str">
            <v>Gobierno Autónomo Municipal De Capinota</v>
          </cell>
          <cell r="C396" t="str">
            <v>RCC</v>
          </cell>
        </row>
        <row r="397">
          <cell r="A397">
            <v>1328</v>
          </cell>
          <cell r="B397" t="str">
            <v>Gobierno Autónomo Municipal De Santivañez</v>
          </cell>
          <cell r="C397" t="str">
            <v>RCC</v>
          </cell>
        </row>
        <row r="398">
          <cell r="A398">
            <v>1329</v>
          </cell>
          <cell r="B398" t="str">
            <v>Gobierno Autónomo Municipal De Sicaya</v>
          </cell>
          <cell r="C398" t="str">
            <v>RCC</v>
          </cell>
        </row>
        <row r="399">
          <cell r="A399">
            <v>1330</v>
          </cell>
          <cell r="B399" t="str">
            <v>Gobierno Autónomo Municipal De Tapacari</v>
          </cell>
          <cell r="C399" t="str">
            <v>RCC</v>
          </cell>
        </row>
        <row r="400">
          <cell r="A400">
            <v>1331</v>
          </cell>
          <cell r="B400" t="str">
            <v>Gobierno Autónomo Municipal De Totora</v>
          </cell>
          <cell r="C400" t="str">
            <v>RCC</v>
          </cell>
        </row>
        <row r="401">
          <cell r="A401">
            <v>1332</v>
          </cell>
          <cell r="B401" t="str">
            <v>Gobierno Autónomo Municipal De Pojo</v>
          </cell>
          <cell r="C401" t="str">
            <v>RCC</v>
          </cell>
        </row>
        <row r="402">
          <cell r="A402">
            <v>1333</v>
          </cell>
          <cell r="B402" t="str">
            <v>Gobierno Autónomo Municipal De Pocona</v>
          </cell>
          <cell r="C402" t="str">
            <v>RCC</v>
          </cell>
        </row>
        <row r="403">
          <cell r="A403">
            <v>1334</v>
          </cell>
          <cell r="B403" t="str">
            <v>Gobierno Autónomo Municipal De Chimoré</v>
          </cell>
          <cell r="C403" t="str">
            <v>RCC</v>
          </cell>
        </row>
        <row r="404">
          <cell r="A404">
            <v>1335</v>
          </cell>
          <cell r="B404" t="str">
            <v>Gobierno Autónomo Municipal De Puerto Villarroel</v>
          </cell>
          <cell r="C404" t="str">
            <v>RCC</v>
          </cell>
        </row>
        <row r="405">
          <cell r="A405">
            <v>1336</v>
          </cell>
          <cell r="B405" t="str">
            <v>Gobierno Autónomo Municipal De Arani</v>
          </cell>
          <cell r="C405" t="str">
            <v>RCC</v>
          </cell>
        </row>
        <row r="406">
          <cell r="A406">
            <v>1337</v>
          </cell>
          <cell r="B406" t="str">
            <v>Gobierno Autónomo Municipal De Vacas</v>
          </cell>
          <cell r="C406" t="str">
            <v>RCC</v>
          </cell>
        </row>
        <row r="407">
          <cell r="A407">
            <v>1338</v>
          </cell>
          <cell r="B407" t="str">
            <v>Gobierno Autónomo Municipal De Arque</v>
          </cell>
          <cell r="C407" t="str">
            <v>RCC</v>
          </cell>
        </row>
        <row r="408">
          <cell r="A408">
            <v>1339</v>
          </cell>
          <cell r="B408" t="str">
            <v>Gobierno Autónomo Municipal De Tacopaya</v>
          </cell>
          <cell r="C408" t="str">
            <v>RCC</v>
          </cell>
        </row>
        <row r="409">
          <cell r="A409">
            <v>1340</v>
          </cell>
          <cell r="B409" t="str">
            <v>Gobierno Autónomo Municipal De Bolivar</v>
          </cell>
          <cell r="C409" t="str">
            <v>RCC</v>
          </cell>
        </row>
        <row r="410">
          <cell r="A410">
            <v>1341</v>
          </cell>
          <cell r="B410" t="str">
            <v>Gobierno Autónomo Municipal De Tiraque</v>
          </cell>
          <cell r="C410" t="str">
            <v>RCC</v>
          </cell>
        </row>
        <row r="411">
          <cell r="A411">
            <v>1342</v>
          </cell>
          <cell r="B411" t="str">
            <v>Gobierno Autónomo Municipal De Mizque</v>
          </cell>
          <cell r="C411" t="str">
            <v>RCC</v>
          </cell>
        </row>
        <row r="412">
          <cell r="A412">
            <v>1343</v>
          </cell>
          <cell r="B412" t="str">
            <v>Gobierno Autónomo Municipal De Vila Vila</v>
          </cell>
          <cell r="C412" t="str">
            <v>RCC</v>
          </cell>
        </row>
        <row r="413">
          <cell r="A413">
            <v>1344</v>
          </cell>
          <cell r="B413" t="str">
            <v>Gobierno Autónomo Municipal De Alalay</v>
          </cell>
          <cell r="C413" t="str">
            <v>RCC</v>
          </cell>
        </row>
        <row r="414">
          <cell r="A414">
            <v>1345</v>
          </cell>
          <cell r="B414" t="str">
            <v>Gobierno Autónomo Municipal De Entre Rios</v>
          </cell>
          <cell r="C414" t="str">
            <v>RCC</v>
          </cell>
        </row>
        <row r="415">
          <cell r="A415">
            <v>1346</v>
          </cell>
          <cell r="B415" t="str">
            <v>Gobierno Autónomo Municipal De Cocapata</v>
          </cell>
          <cell r="C415" t="str">
            <v>RCC</v>
          </cell>
        </row>
        <row r="416">
          <cell r="A416">
            <v>1347</v>
          </cell>
          <cell r="B416" t="str">
            <v>Gobierno Autónomo Municipal De Shinahota</v>
          </cell>
          <cell r="C416" t="str">
            <v>RCC</v>
          </cell>
        </row>
        <row r="417">
          <cell r="A417">
            <v>1401</v>
          </cell>
          <cell r="B417" t="str">
            <v>Gobierno Autónomo Municipal De Oruro</v>
          </cell>
          <cell r="C417" t="str">
            <v>RCC</v>
          </cell>
        </row>
        <row r="418">
          <cell r="A418">
            <v>1402</v>
          </cell>
          <cell r="B418" t="str">
            <v>Gobierno Autónomo Municipal De Caracollo</v>
          </cell>
          <cell r="C418" t="str">
            <v>RCC</v>
          </cell>
        </row>
        <row r="419">
          <cell r="A419">
            <v>1403</v>
          </cell>
          <cell r="B419" t="str">
            <v>Gobierno Autónomo Municipal De El Choro</v>
          </cell>
          <cell r="C419" t="str">
            <v>RCC</v>
          </cell>
        </row>
        <row r="420">
          <cell r="A420">
            <v>1404</v>
          </cell>
          <cell r="B420" t="str">
            <v>Gobierno Autónomo Municipal De Challapata</v>
          </cell>
          <cell r="C420" t="str">
            <v>RCC</v>
          </cell>
        </row>
        <row r="421">
          <cell r="A421">
            <v>1405</v>
          </cell>
          <cell r="B421" t="str">
            <v>Gobierno Autónomo Municipal De Santuario De Quillacas</v>
          </cell>
          <cell r="C421" t="str">
            <v>RCC</v>
          </cell>
        </row>
        <row r="422">
          <cell r="A422">
            <v>1406</v>
          </cell>
          <cell r="B422" t="str">
            <v>Gobierno Autónomo Municipal De Huanuni</v>
          </cell>
          <cell r="C422" t="str">
            <v>RCC</v>
          </cell>
        </row>
        <row r="423">
          <cell r="A423">
            <v>1407</v>
          </cell>
          <cell r="B423" t="str">
            <v>Gobierno Autónomo Municipal De Machacamarca</v>
          </cell>
          <cell r="C423" t="str">
            <v>RCC</v>
          </cell>
        </row>
        <row r="424">
          <cell r="A424">
            <v>1408</v>
          </cell>
          <cell r="B424" t="str">
            <v>Gobierno Autónomo Municipal De Poopó (Villa Poopó)</v>
          </cell>
          <cell r="C424" t="str">
            <v>RCC</v>
          </cell>
        </row>
        <row r="425">
          <cell r="A425">
            <v>1409</v>
          </cell>
          <cell r="B425" t="str">
            <v>Gobierno Autónomo Municipal De Pazña</v>
          </cell>
          <cell r="C425" t="str">
            <v>RCC</v>
          </cell>
        </row>
        <row r="426">
          <cell r="A426">
            <v>1410</v>
          </cell>
          <cell r="B426" t="str">
            <v>Gobierno Autónomo Municipal De Antequera</v>
          </cell>
          <cell r="C426" t="str">
            <v>RCC</v>
          </cell>
        </row>
        <row r="427">
          <cell r="A427">
            <v>1411</v>
          </cell>
          <cell r="B427" t="str">
            <v>Gobierno Autónomo Municipal De Eucaliptus</v>
          </cell>
          <cell r="C427" t="str">
            <v>RCC</v>
          </cell>
        </row>
        <row r="428">
          <cell r="A428">
            <v>1412</v>
          </cell>
          <cell r="B428" t="str">
            <v>Gobierno Autónomo Municipal De Santiago De Huari</v>
          </cell>
          <cell r="C428" t="str">
            <v>RCC</v>
          </cell>
        </row>
        <row r="429">
          <cell r="A429">
            <v>1413</v>
          </cell>
          <cell r="B429" t="str">
            <v>Gobierno Autónomo Municipal De Totora</v>
          </cell>
          <cell r="C429" t="str">
            <v>RCC</v>
          </cell>
        </row>
        <row r="430">
          <cell r="A430">
            <v>1414</v>
          </cell>
          <cell r="B430" t="str">
            <v>Gobierno Autónomo Municipal De Corque</v>
          </cell>
          <cell r="C430" t="str">
            <v>RCC</v>
          </cell>
        </row>
        <row r="431">
          <cell r="A431">
            <v>1415</v>
          </cell>
          <cell r="B431" t="str">
            <v>Gobierno Autónomo Municipal De Choquecota</v>
          </cell>
          <cell r="C431" t="str">
            <v>RCC</v>
          </cell>
        </row>
        <row r="432">
          <cell r="A432">
            <v>1416</v>
          </cell>
          <cell r="B432" t="str">
            <v>Gobierno Autónomo Municipal De Curahuara De Carangas</v>
          </cell>
          <cell r="C432" t="str">
            <v>RCC</v>
          </cell>
        </row>
        <row r="433">
          <cell r="A433">
            <v>1417</v>
          </cell>
          <cell r="B433" t="str">
            <v>Gobierno Autónomo Municipal De Turco</v>
          </cell>
          <cell r="C433" t="str">
            <v>RCC</v>
          </cell>
        </row>
        <row r="434">
          <cell r="A434">
            <v>1418</v>
          </cell>
          <cell r="B434" t="str">
            <v>Gobierno Autónomo Municipal De Huachacalla</v>
          </cell>
          <cell r="C434" t="str">
            <v>RCC</v>
          </cell>
        </row>
        <row r="435">
          <cell r="A435">
            <v>1419</v>
          </cell>
          <cell r="B435" t="str">
            <v>Gobierno Autónomo Municipal De Escara</v>
          </cell>
          <cell r="C435" t="str">
            <v>RCC</v>
          </cell>
        </row>
        <row r="436">
          <cell r="A436">
            <v>1420</v>
          </cell>
          <cell r="B436" t="str">
            <v>Gobierno Autónomo Municipal De Cruz De Machacamarca</v>
          </cell>
          <cell r="C436" t="str">
            <v>RCC</v>
          </cell>
        </row>
        <row r="437">
          <cell r="A437">
            <v>1421</v>
          </cell>
          <cell r="B437" t="str">
            <v>Gobierno Autónomo Municipal De Yunguyo De Litoral</v>
          </cell>
          <cell r="C437" t="str">
            <v>RCC</v>
          </cell>
        </row>
        <row r="438">
          <cell r="A438">
            <v>1422</v>
          </cell>
          <cell r="B438" t="str">
            <v>Gobierno Autónomo Municipal De Esmeralda</v>
          </cell>
          <cell r="C438" t="str">
            <v>RCC</v>
          </cell>
        </row>
        <row r="439">
          <cell r="A439">
            <v>1423</v>
          </cell>
          <cell r="B439" t="str">
            <v>Gobierno Autónomo Municipal De Toledo</v>
          </cell>
          <cell r="C439" t="str">
            <v>RCC</v>
          </cell>
        </row>
        <row r="440">
          <cell r="A440">
            <v>1424</v>
          </cell>
          <cell r="B440" t="str">
            <v>Gobierno Autónomo Municipal De Andamarca (Santiago De Andamarca)</v>
          </cell>
          <cell r="C440" t="str">
            <v>RCC</v>
          </cell>
        </row>
        <row r="441">
          <cell r="A441">
            <v>1425</v>
          </cell>
          <cell r="B441" t="str">
            <v>Gobierno Autónomo Municipal De Belén De Andamarca</v>
          </cell>
          <cell r="C441" t="str">
            <v>RCC</v>
          </cell>
        </row>
        <row r="442">
          <cell r="A442">
            <v>1426</v>
          </cell>
          <cell r="B442" t="str">
            <v>Gobierno Autónomo Municipal De Salinas De G. Mendoza</v>
          </cell>
          <cell r="C442" t="str">
            <v>RCC</v>
          </cell>
        </row>
        <row r="443">
          <cell r="A443">
            <v>1427</v>
          </cell>
          <cell r="B443" t="str">
            <v>Gobierno Autónomo Municipal De Pampa Aullagas</v>
          </cell>
          <cell r="C443" t="str">
            <v>RCC</v>
          </cell>
        </row>
        <row r="444">
          <cell r="A444">
            <v>1428</v>
          </cell>
          <cell r="B444" t="str">
            <v>Gobierno Autónomo Municipal De La Rivera</v>
          </cell>
          <cell r="C444" t="str">
            <v>RCC</v>
          </cell>
        </row>
        <row r="445">
          <cell r="A445">
            <v>1429</v>
          </cell>
          <cell r="B445" t="str">
            <v>Gobierno Autónomo Municipal De Todos Santos</v>
          </cell>
          <cell r="C445" t="str">
            <v>RCC</v>
          </cell>
        </row>
        <row r="446">
          <cell r="A446">
            <v>1430</v>
          </cell>
          <cell r="B446" t="str">
            <v>Gobierno Autónomo Municipal De Carangas</v>
          </cell>
          <cell r="C446" t="str">
            <v>RCC</v>
          </cell>
        </row>
        <row r="447">
          <cell r="A447">
            <v>1431</v>
          </cell>
          <cell r="B447" t="str">
            <v>Gobierno Autónomo Municipal De Sabaya</v>
          </cell>
          <cell r="C447" t="str">
            <v>RCC</v>
          </cell>
        </row>
        <row r="448">
          <cell r="A448">
            <v>1432</v>
          </cell>
          <cell r="B448" t="str">
            <v>Gobierno Autónomo Municipal De Coipasa</v>
          </cell>
          <cell r="C448" t="str">
            <v>RCC</v>
          </cell>
        </row>
        <row r="449">
          <cell r="A449">
            <v>1433</v>
          </cell>
          <cell r="B449" t="str">
            <v>Gobierno Autónomo Municipal De Chipaya</v>
          </cell>
          <cell r="C449" t="str">
            <v>RCC</v>
          </cell>
        </row>
        <row r="450">
          <cell r="A450">
            <v>1434</v>
          </cell>
          <cell r="B450" t="str">
            <v>Gobierno Autónomo Municipal De Huayllamarca (Santiago De Huayllamarca)</v>
          </cell>
          <cell r="C450" t="str">
            <v>RCC</v>
          </cell>
        </row>
        <row r="451">
          <cell r="A451">
            <v>1435</v>
          </cell>
          <cell r="B451" t="str">
            <v>Gobierno Autónomo Municipal De Soracachi</v>
          </cell>
          <cell r="C451" t="str">
            <v>RCC</v>
          </cell>
        </row>
        <row r="452">
          <cell r="A452">
            <v>1501</v>
          </cell>
          <cell r="B452" t="str">
            <v>Gobierno Autónomo Municipal De Potosí</v>
          </cell>
          <cell r="C452" t="str">
            <v>RCC</v>
          </cell>
        </row>
        <row r="453">
          <cell r="A453">
            <v>1502</v>
          </cell>
          <cell r="B453" t="str">
            <v>Gobierno Autónomo Municipal De Tinguipaya</v>
          </cell>
          <cell r="C453" t="str">
            <v>RCC</v>
          </cell>
        </row>
        <row r="454">
          <cell r="A454">
            <v>1503</v>
          </cell>
          <cell r="B454" t="str">
            <v>Gobierno Autónomo Municipal De Yocalla</v>
          </cell>
          <cell r="C454" t="str">
            <v>RCC</v>
          </cell>
        </row>
        <row r="455">
          <cell r="A455">
            <v>1504</v>
          </cell>
          <cell r="B455" t="str">
            <v>Gobierno Autónomo Municipal De Urmiri</v>
          </cell>
          <cell r="C455" t="str">
            <v>RCC</v>
          </cell>
        </row>
        <row r="456">
          <cell r="A456">
            <v>1505</v>
          </cell>
          <cell r="B456" t="str">
            <v>Gobierno Autónomo Municipal De Uncía</v>
          </cell>
          <cell r="C456" t="str">
            <v>RCC</v>
          </cell>
        </row>
        <row r="457">
          <cell r="A457">
            <v>1506</v>
          </cell>
          <cell r="B457" t="str">
            <v>Gobierno Autónomo Municipal De Chayanta</v>
          </cell>
          <cell r="C457" t="str">
            <v>RCC</v>
          </cell>
        </row>
        <row r="458">
          <cell r="A458">
            <v>1507</v>
          </cell>
          <cell r="B458" t="str">
            <v>Gobierno Autónomo Municipal De Llallagua</v>
          </cell>
          <cell r="C458" t="str">
            <v>RCC</v>
          </cell>
        </row>
        <row r="459">
          <cell r="A459">
            <v>1508</v>
          </cell>
          <cell r="B459" t="str">
            <v>Gobierno Autónomo Municipal De Betanzos</v>
          </cell>
          <cell r="C459" t="str">
            <v>RCC</v>
          </cell>
        </row>
        <row r="460">
          <cell r="A460">
            <v>1509</v>
          </cell>
          <cell r="B460" t="str">
            <v>Gobierno Autónomo Municipal De Chaqui</v>
          </cell>
          <cell r="C460" t="str">
            <v>RCC</v>
          </cell>
        </row>
        <row r="461">
          <cell r="A461">
            <v>1510</v>
          </cell>
          <cell r="B461" t="str">
            <v>Gobierno Autónomo Municipal De Tacobamba</v>
          </cell>
          <cell r="C461" t="str">
            <v>RCC</v>
          </cell>
        </row>
        <row r="462">
          <cell r="A462">
            <v>1511</v>
          </cell>
          <cell r="B462" t="str">
            <v>Gobierno Autónomo Municipal De Colquechaca</v>
          </cell>
          <cell r="C462" t="str">
            <v>RCC</v>
          </cell>
        </row>
        <row r="463">
          <cell r="A463">
            <v>1512</v>
          </cell>
          <cell r="B463" t="str">
            <v>Gobierno Autónomo Municipal De Ravelo</v>
          </cell>
          <cell r="C463" t="str">
            <v>RCC</v>
          </cell>
        </row>
        <row r="464">
          <cell r="A464">
            <v>1513</v>
          </cell>
          <cell r="B464" t="str">
            <v>Gobierno Autónomo Municipal De Pocoata</v>
          </cell>
          <cell r="C464" t="str">
            <v>RCC</v>
          </cell>
        </row>
        <row r="465">
          <cell r="A465">
            <v>1514</v>
          </cell>
          <cell r="B465" t="str">
            <v>Gobierno Autónomo Municipal De Ocurí</v>
          </cell>
          <cell r="C465" t="str">
            <v>RCC</v>
          </cell>
        </row>
        <row r="466">
          <cell r="A466">
            <v>1515</v>
          </cell>
          <cell r="B466" t="str">
            <v>Gobierno Autónomo Municipal De San Pedro De Buena Vista</v>
          </cell>
          <cell r="C466" t="str">
            <v>RCC</v>
          </cell>
        </row>
        <row r="467">
          <cell r="A467">
            <v>1516</v>
          </cell>
          <cell r="B467" t="str">
            <v>Gobierno Autónomo Municipal De Toro Toro</v>
          </cell>
          <cell r="C467" t="str">
            <v>RCC</v>
          </cell>
        </row>
        <row r="468">
          <cell r="A468">
            <v>1517</v>
          </cell>
          <cell r="B468" t="str">
            <v>Gobierno Autónomo Municipal De Cotagaita</v>
          </cell>
          <cell r="C468" t="str">
            <v>RCC</v>
          </cell>
        </row>
        <row r="469">
          <cell r="A469">
            <v>1518</v>
          </cell>
          <cell r="B469" t="str">
            <v>Gobierno Autónomo Municipal De Vitichi</v>
          </cell>
          <cell r="C469" t="str">
            <v>RCC</v>
          </cell>
        </row>
        <row r="470">
          <cell r="A470">
            <v>1519</v>
          </cell>
          <cell r="B470" t="str">
            <v>Gobierno Autónomo Municipal De Tupiza</v>
          </cell>
          <cell r="C470" t="str">
            <v>RCC</v>
          </cell>
        </row>
        <row r="471">
          <cell r="A471">
            <v>1520</v>
          </cell>
          <cell r="B471" t="str">
            <v>Gobierno Autónomo Municipal De Atocha</v>
          </cell>
          <cell r="C471" t="str">
            <v>RCC</v>
          </cell>
        </row>
        <row r="472">
          <cell r="A472">
            <v>1521</v>
          </cell>
          <cell r="B472" t="str">
            <v>Gobierno Autónomo Municipal De Colcha"K" (Villa Martín)</v>
          </cell>
          <cell r="C472" t="str">
            <v>RCC</v>
          </cell>
        </row>
        <row r="473">
          <cell r="A473">
            <v>1522</v>
          </cell>
          <cell r="B473" t="str">
            <v>Gobierno Autónomo Municipal De San Pedro De Quemes</v>
          </cell>
          <cell r="C473" t="str">
            <v>RCC</v>
          </cell>
        </row>
        <row r="474">
          <cell r="A474">
            <v>1523</v>
          </cell>
          <cell r="B474" t="str">
            <v>Gobierno Autónomo Municipal De San Pablo De Lípez</v>
          </cell>
          <cell r="C474" t="str">
            <v>RCC</v>
          </cell>
        </row>
        <row r="475">
          <cell r="A475">
            <v>1524</v>
          </cell>
          <cell r="B475" t="str">
            <v>Gobierno Autónomo Municipal De Mojinete</v>
          </cell>
          <cell r="C475" t="str">
            <v>RCC</v>
          </cell>
        </row>
        <row r="476">
          <cell r="A476">
            <v>1525</v>
          </cell>
          <cell r="B476" t="str">
            <v>Gobierno Autónomo Municipal De San Antonio De Esmoruco</v>
          </cell>
          <cell r="C476" t="str">
            <v>RCC</v>
          </cell>
        </row>
        <row r="477">
          <cell r="A477">
            <v>1526</v>
          </cell>
          <cell r="B477" t="str">
            <v>Gobierno Autónomo Municipal De Sacaca (Villa De Sacaca)</v>
          </cell>
          <cell r="C477" t="str">
            <v>RCC</v>
          </cell>
        </row>
        <row r="478">
          <cell r="A478">
            <v>1527</v>
          </cell>
          <cell r="B478" t="str">
            <v>Gobierno Autónomo Municipal De Caripuyo</v>
          </cell>
          <cell r="C478" t="str">
            <v>RCC</v>
          </cell>
        </row>
        <row r="479">
          <cell r="A479">
            <v>1528</v>
          </cell>
          <cell r="B479" t="str">
            <v>Gobierno Autónomo Municipal De Puna (Villa Talavera)</v>
          </cell>
          <cell r="C479" t="str">
            <v>RCC</v>
          </cell>
        </row>
        <row r="480">
          <cell r="A480">
            <v>1529</v>
          </cell>
          <cell r="B480" t="str">
            <v>Gobierno Autónomo Municipal De Caiza "D"</v>
          </cell>
          <cell r="C480" t="str">
            <v>RCC</v>
          </cell>
        </row>
        <row r="481">
          <cell r="A481">
            <v>1530</v>
          </cell>
          <cell r="B481" t="str">
            <v>Gobierno Autónomo Municipal De Uyuni</v>
          </cell>
          <cell r="C481" t="str">
            <v>RCC</v>
          </cell>
        </row>
        <row r="482">
          <cell r="A482">
            <v>1531</v>
          </cell>
          <cell r="B482" t="str">
            <v>Gobierno Autónomo Municipal De Tomave</v>
          </cell>
          <cell r="C482" t="str">
            <v>RCC</v>
          </cell>
        </row>
        <row r="483">
          <cell r="A483">
            <v>1532</v>
          </cell>
          <cell r="B483" t="str">
            <v>Gobierno Autónomo Municipal De Porco</v>
          </cell>
          <cell r="C483" t="str">
            <v>RCC</v>
          </cell>
        </row>
        <row r="484">
          <cell r="A484">
            <v>1533</v>
          </cell>
          <cell r="B484" t="str">
            <v>Gobierno Autónomo Municipal De Arampampa</v>
          </cell>
          <cell r="C484" t="str">
            <v>RCC</v>
          </cell>
        </row>
        <row r="485">
          <cell r="A485">
            <v>1534</v>
          </cell>
          <cell r="B485" t="str">
            <v>Gobierno Autónomo Municipal De Acasio</v>
          </cell>
          <cell r="C485" t="str">
            <v>RCC</v>
          </cell>
        </row>
        <row r="486">
          <cell r="A486">
            <v>1535</v>
          </cell>
          <cell r="B486" t="str">
            <v>Gobierno Autónomo Municipal De Llica</v>
          </cell>
          <cell r="C486" t="str">
            <v>RCC</v>
          </cell>
        </row>
        <row r="487">
          <cell r="A487">
            <v>1536</v>
          </cell>
          <cell r="B487" t="str">
            <v>Gobierno Autónomo Municipal De Tahua</v>
          </cell>
          <cell r="C487" t="str">
            <v>RCC</v>
          </cell>
        </row>
        <row r="488">
          <cell r="A488">
            <v>1537</v>
          </cell>
          <cell r="B488" t="str">
            <v>Gobierno Autónomo Municipal De Villazón</v>
          </cell>
          <cell r="C488" t="str">
            <v>RCC</v>
          </cell>
        </row>
        <row r="489">
          <cell r="A489">
            <v>1538</v>
          </cell>
          <cell r="B489" t="str">
            <v>Gobierno Autónomo Municipal De San Agustín</v>
          </cell>
          <cell r="C489" t="str">
            <v>RCC</v>
          </cell>
        </row>
        <row r="490">
          <cell r="A490">
            <v>1539</v>
          </cell>
          <cell r="B490" t="str">
            <v>Gobierno Autónomo Municipal De Ckochas</v>
          </cell>
          <cell r="C490" t="str">
            <v>RCC</v>
          </cell>
        </row>
        <row r="491">
          <cell r="A491">
            <v>1540</v>
          </cell>
          <cell r="B491" t="str">
            <v>Gobierno Autónomo Municipal De Chuquiuta "Ayllu Jucumani"</v>
          </cell>
          <cell r="C491" t="str">
            <v>RCC</v>
          </cell>
        </row>
        <row r="492">
          <cell r="A492">
            <v>1601</v>
          </cell>
          <cell r="B492" t="str">
            <v>Gobierno Autónomo Municipal De Tarija</v>
          </cell>
          <cell r="C492" t="str">
            <v>RCC</v>
          </cell>
        </row>
        <row r="493">
          <cell r="A493">
            <v>1602</v>
          </cell>
          <cell r="B493" t="str">
            <v>Gobierno Autónomo Municipal De Padcaya</v>
          </cell>
          <cell r="C493" t="str">
            <v>RCC</v>
          </cell>
        </row>
        <row r="494">
          <cell r="A494">
            <v>1603</v>
          </cell>
          <cell r="B494" t="str">
            <v>Gobierno Autónomo Municipal De Bermejo</v>
          </cell>
          <cell r="C494" t="str">
            <v>RCC</v>
          </cell>
        </row>
        <row r="495">
          <cell r="A495">
            <v>1604</v>
          </cell>
          <cell r="B495" t="str">
            <v>Gobierno Autónomo Municipal De Yacuiba</v>
          </cell>
          <cell r="C495" t="str">
            <v>RCC</v>
          </cell>
        </row>
        <row r="496">
          <cell r="A496">
            <v>1605</v>
          </cell>
          <cell r="B496" t="str">
            <v>Gobierno Autónomo Municipal De Caraparí</v>
          </cell>
          <cell r="C496" t="str">
            <v>RCC</v>
          </cell>
        </row>
        <row r="497">
          <cell r="A497">
            <v>1606</v>
          </cell>
          <cell r="B497" t="str">
            <v>Gobierno Autónomo Municipal De Villamontes</v>
          </cell>
          <cell r="C497" t="str">
            <v>RCC</v>
          </cell>
        </row>
        <row r="498">
          <cell r="A498">
            <v>1607</v>
          </cell>
          <cell r="B498" t="str">
            <v>Gobierno Autónomo Municipal De Uriondo (Concepción)</v>
          </cell>
          <cell r="C498" t="str">
            <v>RCC</v>
          </cell>
        </row>
        <row r="499">
          <cell r="A499">
            <v>1608</v>
          </cell>
          <cell r="B499" t="str">
            <v>Gobierno Autónomo Municipal De Yunchara</v>
          </cell>
          <cell r="C499" t="str">
            <v>RCC</v>
          </cell>
        </row>
        <row r="500">
          <cell r="A500">
            <v>1609</v>
          </cell>
          <cell r="B500" t="str">
            <v>Gobierno Autónomo Municipal De San Lorenzo</v>
          </cell>
          <cell r="C500" t="str">
            <v>RCC</v>
          </cell>
        </row>
        <row r="501">
          <cell r="A501">
            <v>1610</v>
          </cell>
          <cell r="B501" t="str">
            <v>Gobierno Autónomo Municipal De El Puente</v>
          </cell>
          <cell r="C501" t="str">
            <v>RCC</v>
          </cell>
        </row>
        <row r="502">
          <cell r="A502">
            <v>1611</v>
          </cell>
          <cell r="B502" t="str">
            <v>Gobierno Autónomo Municipal De Entre Ríos</v>
          </cell>
          <cell r="C502" t="str">
            <v>RCC</v>
          </cell>
        </row>
        <row r="503">
          <cell r="A503">
            <v>1701</v>
          </cell>
          <cell r="B503" t="str">
            <v>Gobierno Autónomo Municipal De Santa Cruz De La Sierra</v>
          </cell>
          <cell r="C503" t="str">
            <v>RCC</v>
          </cell>
        </row>
        <row r="504">
          <cell r="A504">
            <v>1702</v>
          </cell>
          <cell r="B504" t="str">
            <v>Gobierno Autónomo Municipal De Cotoca</v>
          </cell>
          <cell r="C504" t="str">
            <v>RCC</v>
          </cell>
        </row>
        <row r="505">
          <cell r="A505">
            <v>1703</v>
          </cell>
          <cell r="B505" t="str">
            <v>Gobierno Autónomo Municipal De Porongo (Ayacucho)</v>
          </cell>
          <cell r="C505" t="str">
            <v>RCC</v>
          </cell>
        </row>
        <row r="506">
          <cell r="A506">
            <v>1704</v>
          </cell>
          <cell r="B506" t="str">
            <v>Gobierno Autónomo Municipal De La Guardia</v>
          </cell>
          <cell r="C506" t="str">
            <v>RCC</v>
          </cell>
        </row>
        <row r="507">
          <cell r="A507">
            <v>1705</v>
          </cell>
          <cell r="B507" t="str">
            <v>Gobierno Autónomo Municipal De El Torno</v>
          </cell>
          <cell r="C507" t="str">
            <v>RCC</v>
          </cell>
        </row>
        <row r="508">
          <cell r="A508">
            <v>1706</v>
          </cell>
          <cell r="B508" t="str">
            <v>Gobierno Autónomo Municipal De Warnes</v>
          </cell>
          <cell r="C508" t="str">
            <v>RCC</v>
          </cell>
        </row>
        <row r="509">
          <cell r="A509">
            <v>1707</v>
          </cell>
          <cell r="B509" t="str">
            <v>Gobierno Autónomo Municipal De San Ignacio (San Ignacio De Velasco)</v>
          </cell>
          <cell r="C509" t="str">
            <v>RCC</v>
          </cell>
        </row>
        <row r="510">
          <cell r="A510">
            <v>1708</v>
          </cell>
          <cell r="B510" t="str">
            <v>Gobierno Autónomo Municipal De San Miguel (San Miguel De Velasco)</v>
          </cell>
          <cell r="C510" t="str">
            <v>RCC</v>
          </cell>
        </row>
        <row r="511">
          <cell r="A511">
            <v>1709</v>
          </cell>
          <cell r="B511" t="str">
            <v>Gobierno Autónomo Municipal De San Rafael</v>
          </cell>
          <cell r="C511" t="str">
            <v>RCC</v>
          </cell>
        </row>
        <row r="512">
          <cell r="A512">
            <v>1710</v>
          </cell>
          <cell r="B512" t="str">
            <v>Gobierno Autónomo Municipal De Buena Vista</v>
          </cell>
          <cell r="C512" t="str">
            <v>RCC</v>
          </cell>
        </row>
        <row r="513">
          <cell r="A513">
            <v>1711</v>
          </cell>
          <cell r="B513" t="str">
            <v>Gobierno Autónomo Municipal De San Carlos</v>
          </cell>
          <cell r="C513" t="str">
            <v>RCC</v>
          </cell>
        </row>
        <row r="514">
          <cell r="A514">
            <v>1712</v>
          </cell>
          <cell r="B514" t="str">
            <v>Gobierno Autónomo Municipal De Yapacaní</v>
          </cell>
          <cell r="C514" t="str">
            <v>RCC</v>
          </cell>
        </row>
        <row r="515">
          <cell r="A515">
            <v>1713</v>
          </cell>
          <cell r="B515" t="str">
            <v>Gobierno Autónomo Municipal De San José</v>
          </cell>
          <cell r="C515" t="str">
            <v>RCC</v>
          </cell>
        </row>
        <row r="516">
          <cell r="A516">
            <v>1714</v>
          </cell>
          <cell r="B516" t="str">
            <v>Gobierno Autónomo Municipal De Pailón</v>
          </cell>
          <cell r="C516" t="str">
            <v>RCC</v>
          </cell>
        </row>
        <row r="517">
          <cell r="A517">
            <v>1715</v>
          </cell>
          <cell r="B517" t="str">
            <v>Gobierno Autónomo Municipal De Roboré</v>
          </cell>
          <cell r="C517" t="str">
            <v>RCC</v>
          </cell>
        </row>
        <row r="518">
          <cell r="A518">
            <v>1716</v>
          </cell>
          <cell r="B518" t="str">
            <v>Gobierno Autónomo Municipal De Portachuelo</v>
          </cell>
          <cell r="C518" t="str">
            <v>RCC</v>
          </cell>
        </row>
        <row r="519">
          <cell r="A519">
            <v>1717</v>
          </cell>
          <cell r="B519" t="str">
            <v>Gobierno Autónomo Municipal De Santa Rosa Del Sara</v>
          </cell>
          <cell r="C519" t="str">
            <v>RCC</v>
          </cell>
        </row>
        <row r="520">
          <cell r="A520">
            <v>1718</v>
          </cell>
          <cell r="B520" t="str">
            <v>Gobierno Autónomo Municipal De Lagunillas</v>
          </cell>
          <cell r="C520" t="str">
            <v>RCC</v>
          </cell>
        </row>
        <row r="521">
          <cell r="A521">
            <v>1719</v>
          </cell>
          <cell r="B521" t="str">
            <v>Gobierno Autónomo Municipal De Charagua</v>
          </cell>
          <cell r="C521" t="str">
            <v>RCC</v>
          </cell>
        </row>
        <row r="522">
          <cell r="A522">
            <v>1720</v>
          </cell>
          <cell r="B522" t="str">
            <v>Gobierno Autónomo Municipal De Cabezas</v>
          </cell>
          <cell r="C522" t="str">
            <v>RCC</v>
          </cell>
        </row>
        <row r="523">
          <cell r="A523">
            <v>1721</v>
          </cell>
          <cell r="B523" t="str">
            <v>Gobierno Autónomo Municipal De Cuevo</v>
          </cell>
          <cell r="C523" t="str">
            <v>RCC</v>
          </cell>
        </row>
        <row r="524">
          <cell r="A524">
            <v>1722</v>
          </cell>
          <cell r="B524" t="str">
            <v>Gobierno Autónomo Municipal De Gutiérrez</v>
          </cell>
          <cell r="C524" t="str">
            <v>RCC</v>
          </cell>
        </row>
        <row r="525">
          <cell r="A525">
            <v>1723</v>
          </cell>
          <cell r="B525" t="str">
            <v>Gobierno Autónomo Municipal De Camiri</v>
          </cell>
          <cell r="C525" t="str">
            <v>RCC</v>
          </cell>
        </row>
        <row r="526">
          <cell r="A526">
            <v>1724</v>
          </cell>
          <cell r="B526" t="str">
            <v>Gobierno Autónomo Municipal De Boyuibe</v>
          </cell>
          <cell r="C526" t="str">
            <v>RCC</v>
          </cell>
        </row>
        <row r="527">
          <cell r="A527">
            <v>1725</v>
          </cell>
          <cell r="B527" t="str">
            <v>Gobierno Autónomo Municipal De Vallegrande</v>
          </cell>
          <cell r="C527" t="str">
            <v>RCC</v>
          </cell>
        </row>
        <row r="528">
          <cell r="A528">
            <v>1726</v>
          </cell>
          <cell r="B528" t="str">
            <v>Gobierno Autónomo Municipal De Trigal</v>
          </cell>
          <cell r="C528" t="str">
            <v>RCC</v>
          </cell>
        </row>
        <row r="529">
          <cell r="A529">
            <v>1727</v>
          </cell>
          <cell r="B529" t="str">
            <v>Gobierno Autónomo Municipal De Moro Moro</v>
          </cell>
          <cell r="C529" t="str">
            <v>RCC</v>
          </cell>
        </row>
        <row r="530">
          <cell r="A530">
            <v>1728</v>
          </cell>
          <cell r="B530" t="str">
            <v>Gobierno Autónomo Municipal De Postrer Valle</v>
          </cell>
          <cell r="C530" t="str">
            <v>RCC</v>
          </cell>
        </row>
        <row r="531">
          <cell r="A531">
            <v>1729</v>
          </cell>
          <cell r="B531" t="str">
            <v>Gobierno Autónomo Municipal De Pucara</v>
          </cell>
          <cell r="C531" t="str">
            <v>RCC</v>
          </cell>
        </row>
        <row r="532">
          <cell r="A532">
            <v>1730</v>
          </cell>
          <cell r="B532" t="str">
            <v>Gobierno Autónomo Municipal De Samaipata</v>
          </cell>
          <cell r="C532" t="str">
            <v>RCC</v>
          </cell>
        </row>
        <row r="533">
          <cell r="A533">
            <v>1731</v>
          </cell>
          <cell r="B533" t="str">
            <v>Gobierno Autónomo Municipal De Pampa Grande</v>
          </cell>
          <cell r="C533" t="str">
            <v>RCC</v>
          </cell>
        </row>
        <row r="534">
          <cell r="A534">
            <v>1732</v>
          </cell>
          <cell r="B534" t="str">
            <v>Gobierno Autónomo Municipal De Mairana</v>
          </cell>
          <cell r="C534" t="str">
            <v>RCC</v>
          </cell>
        </row>
        <row r="535">
          <cell r="A535">
            <v>1733</v>
          </cell>
          <cell r="B535" t="str">
            <v>Gobierno Autónomo Municipal De Quirusillas</v>
          </cell>
          <cell r="C535" t="str">
            <v>RCC</v>
          </cell>
        </row>
        <row r="536">
          <cell r="A536">
            <v>1734</v>
          </cell>
          <cell r="B536" t="str">
            <v>Gobierno Autónomo Municipal De Montero</v>
          </cell>
          <cell r="C536" t="str">
            <v>RCC</v>
          </cell>
        </row>
        <row r="537">
          <cell r="A537">
            <v>1735</v>
          </cell>
          <cell r="B537" t="str">
            <v>Gobierno Autónomo Municipal De General Agustín Saavedra</v>
          </cell>
          <cell r="C537" t="str">
            <v>RCC</v>
          </cell>
        </row>
        <row r="538">
          <cell r="A538">
            <v>1736</v>
          </cell>
          <cell r="B538" t="str">
            <v>Gobierno Autónomo Municipal De Mineros</v>
          </cell>
          <cell r="C538" t="str">
            <v>RCC</v>
          </cell>
        </row>
        <row r="539">
          <cell r="A539">
            <v>1737</v>
          </cell>
          <cell r="B539" t="str">
            <v>Gobierno Autónomo Municipal De Concepción</v>
          </cell>
          <cell r="C539" t="str">
            <v>RCC</v>
          </cell>
        </row>
        <row r="540">
          <cell r="A540">
            <v>1738</v>
          </cell>
          <cell r="B540" t="str">
            <v>Gobierno Autónomo Municipal De San Javier</v>
          </cell>
          <cell r="C540" t="str">
            <v>RCC</v>
          </cell>
        </row>
        <row r="541">
          <cell r="A541">
            <v>1739</v>
          </cell>
          <cell r="B541" t="str">
            <v>Gobierno Autónomo Municipal De San Julián</v>
          </cell>
          <cell r="C541" t="str">
            <v>RCC</v>
          </cell>
        </row>
        <row r="542">
          <cell r="A542">
            <v>1740</v>
          </cell>
          <cell r="B542" t="str">
            <v>Gobierno Autónomo Municipal De San Matías</v>
          </cell>
          <cell r="C542" t="str">
            <v>RCC</v>
          </cell>
        </row>
        <row r="543">
          <cell r="A543">
            <v>1741</v>
          </cell>
          <cell r="B543" t="str">
            <v>Gobierno Autónomo Municipal De Comarapa</v>
          </cell>
          <cell r="C543" t="str">
            <v>RCC</v>
          </cell>
        </row>
        <row r="544">
          <cell r="A544">
            <v>1742</v>
          </cell>
          <cell r="B544" t="str">
            <v>Gobierno Autónomo Municipal De Saipina</v>
          </cell>
          <cell r="C544" t="str">
            <v>RCC</v>
          </cell>
        </row>
        <row r="545">
          <cell r="A545">
            <v>1743</v>
          </cell>
          <cell r="B545" t="str">
            <v>Gobierno Autónomo Municipal De Puerto Suárez</v>
          </cell>
          <cell r="C545" t="str">
            <v>RCC</v>
          </cell>
        </row>
        <row r="546">
          <cell r="A546">
            <v>1744</v>
          </cell>
          <cell r="B546" t="str">
            <v>Gobierno Autónomo Municipal De Puerto Quijarro</v>
          </cell>
          <cell r="C546" t="str">
            <v>RCC</v>
          </cell>
        </row>
        <row r="547">
          <cell r="A547">
            <v>1745</v>
          </cell>
          <cell r="B547" t="str">
            <v>Gobierno Autónomo Municipal De Ascención De Guarayos</v>
          </cell>
          <cell r="C547" t="str">
            <v>RCC</v>
          </cell>
        </row>
        <row r="548">
          <cell r="A548">
            <v>1746</v>
          </cell>
          <cell r="B548" t="str">
            <v>Gobierno Autónomo Municipal De Urubicha</v>
          </cell>
          <cell r="C548" t="str">
            <v>RCC</v>
          </cell>
        </row>
        <row r="549">
          <cell r="A549">
            <v>1747</v>
          </cell>
          <cell r="B549" t="str">
            <v>Gobierno Autónomo Municipal De El Puente</v>
          </cell>
          <cell r="C549" t="str">
            <v>RCC</v>
          </cell>
        </row>
        <row r="550">
          <cell r="A550">
            <v>1748</v>
          </cell>
          <cell r="B550" t="str">
            <v>Gobierno Autónomo Municipal De Okinawa Uno</v>
          </cell>
          <cell r="C550" t="str">
            <v>RCC</v>
          </cell>
        </row>
        <row r="551">
          <cell r="A551">
            <v>1749</v>
          </cell>
          <cell r="B551" t="str">
            <v>Gobierno Autónomo Municipal De San Antonio De Lomerio</v>
          </cell>
          <cell r="C551" t="str">
            <v>RCC</v>
          </cell>
        </row>
        <row r="552">
          <cell r="A552">
            <v>1750</v>
          </cell>
          <cell r="B552" t="str">
            <v>Gobierno Autónomo Municipal De San Ramón</v>
          </cell>
          <cell r="C552" t="str">
            <v>RCC</v>
          </cell>
        </row>
        <row r="553">
          <cell r="A553">
            <v>1751</v>
          </cell>
          <cell r="B553" t="str">
            <v>Gobierno Autónomo Municipal De El Carmen Rivero Tórrez</v>
          </cell>
          <cell r="C553" t="str">
            <v>RCC</v>
          </cell>
        </row>
        <row r="554">
          <cell r="A554">
            <v>1752</v>
          </cell>
          <cell r="B554" t="str">
            <v>Gobierno Autónomo Municipal De San Juan</v>
          </cell>
          <cell r="C554" t="str">
            <v>RCC</v>
          </cell>
        </row>
        <row r="555">
          <cell r="A555">
            <v>1753</v>
          </cell>
          <cell r="B555" t="str">
            <v>Gobierno Autónomo Municipal De Fernández Alonso</v>
          </cell>
          <cell r="C555" t="str">
            <v>RCC</v>
          </cell>
        </row>
        <row r="556">
          <cell r="A556">
            <v>1754</v>
          </cell>
          <cell r="B556" t="str">
            <v>Gobierno Autónomo Municipal De San Pedro</v>
          </cell>
          <cell r="C556" t="str">
            <v>RCC</v>
          </cell>
        </row>
        <row r="557">
          <cell r="A557">
            <v>1755</v>
          </cell>
          <cell r="B557" t="str">
            <v>Gobierno Autónomo Municipal De Cuatro Cañadas</v>
          </cell>
          <cell r="C557" t="str">
            <v>RCC</v>
          </cell>
        </row>
        <row r="558">
          <cell r="A558">
            <v>1756</v>
          </cell>
          <cell r="B558" t="str">
            <v>Gobierno Autónomo Municipal De Colpa Bélgica</v>
          </cell>
          <cell r="C558" t="str">
            <v>RCC</v>
          </cell>
        </row>
        <row r="559">
          <cell r="A559">
            <v>1801</v>
          </cell>
          <cell r="B559" t="str">
            <v>Gobierno Autónomo Municipal De Trinidad</v>
          </cell>
          <cell r="C559" t="str">
            <v>RCC</v>
          </cell>
        </row>
        <row r="560">
          <cell r="A560">
            <v>1802</v>
          </cell>
          <cell r="B560" t="str">
            <v>Gobierno Autónomo Municipal De San Javier</v>
          </cell>
          <cell r="C560" t="str">
            <v>RCC</v>
          </cell>
        </row>
        <row r="561">
          <cell r="A561">
            <v>1803</v>
          </cell>
          <cell r="B561" t="str">
            <v>Gobierno Autónomo Municipal De Riberalta</v>
          </cell>
          <cell r="C561" t="str">
            <v>RCC</v>
          </cell>
        </row>
        <row r="562">
          <cell r="A562">
            <v>1805</v>
          </cell>
          <cell r="B562" t="str">
            <v>Gobierno Autónomo Municipal De Puerto Guayaramerín</v>
          </cell>
          <cell r="C562" t="str">
            <v>RCC</v>
          </cell>
        </row>
        <row r="563">
          <cell r="A563">
            <v>1806</v>
          </cell>
          <cell r="B563" t="str">
            <v>Gobierno Autónomo Municipal De Reyes</v>
          </cell>
          <cell r="C563" t="str">
            <v>RCC</v>
          </cell>
        </row>
        <row r="564">
          <cell r="A564">
            <v>1807</v>
          </cell>
          <cell r="B564" t="str">
            <v>Gobierno Autónomo Municipal De Puerto Rurrenabaque</v>
          </cell>
          <cell r="C564" t="str">
            <v>RCC</v>
          </cell>
        </row>
        <row r="565">
          <cell r="A565">
            <v>1808</v>
          </cell>
          <cell r="B565" t="str">
            <v>Gobierno Autónomo Municipal De San Borja</v>
          </cell>
          <cell r="C565" t="str">
            <v>RCC</v>
          </cell>
        </row>
        <row r="566">
          <cell r="A566">
            <v>1809</v>
          </cell>
          <cell r="B566" t="str">
            <v>Gobierno Autónomo Municipal De Santa Rosa</v>
          </cell>
          <cell r="C566" t="str">
            <v>RCC</v>
          </cell>
        </row>
        <row r="567">
          <cell r="A567">
            <v>1810</v>
          </cell>
          <cell r="B567" t="str">
            <v>Gobierno Autónomo Municipal De Santa Ana</v>
          </cell>
          <cell r="C567" t="str">
            <v>RCC</v>
          </cell>
        </row>
        <row r="568">
          <cell r="A568">
            <v>1811</v>
          </cell>
          <cell r="B568" t="str">
            <v>Gobierno Autónomo Municipal De San Ignacio</v>
          </cell>
          <cell r="C568" t="str">
            <v>RCC</v>
          </cell>
        </row>
        <row r="569">
          <cell r="A569">
            <v>1812</v>
          </cell>
          <cell r="B569" t="str">
            <v>Gobierno Autónomo Municipal De Loreto</v>
          </cell>
          <cell r="C569" t="str">
            <v>RCC</v>
          </cell>
        </row>
        <row r="570">
          <cell r="A570">
            <v>1813</v>
          </cell>
          <cell r="B570" t="str">
            <v>Gobierno Autónomo Municipal De San Andrés</v>
          </cell>
          <cell r="C570" t="str">
            <v>RCC</v>
          </cell>
        </row>
        <row r="571">
          <cell r="A571">
            <v>1814</v>
          </cell>
          <cell r="B571" t="str">
            <v>Gobierno Autónomo Municipal De San Joaquín</v>
          </cell>
          <cell r="C571" t="str">
            <v>RCC</v>
          </cell>
        </row>
        <row r="572">
          <cell r="A572">
            <v>1815</v>
          </cell>
          <cell r="B572" t="str">
            <v>Gobierno Autónomo Municipal De San Ramón</v>
          </cell>
          <cell r="C572" t="str">
            <v>RCC</v>
          </cell>
        </row>
        <row r="573">
          <cell r="A573">
            <v>1816</v>
          </cell>
          <cell r="B573" t="str">
            <v>Gobierno Autónomo Municipal De Puerto Síles</v>
          </cell>
          <cell r="C573" t="str">
            <v>RCC</v>
          </cell>
        </row>
        <row r="574">
          <cell r="A574">
            <v>1817</v>
          </cell>
          <cell r="B574" t="str">
            <v>Gobierno Autónomo Municipal De Magdalena</v>
          </cell>
          <cell r="C574" t="str">
            <v>RCC</v>
          </cell>
        </row>
        <row r="575">
          <cell r="A575">
            <v>1818</v>
          </cell>
          <cell r="B575" t="str">
            <v>Gobierno Autónomo Municipal De Baures</v>
          </cell>
          <cell r="C575" t="str">
            <v>RCC</v>
          </cell>
        </row>
        <row r="576">
          <cell r="A576">
            <v>1819</v>
          </cell>
          <cell r="B576" t="str">
            <v>Gobierno Autónomo Municipal De Huacaraje</v>
          </cell>
          <cell r="C576" t="str">
            <v>RCC</v>
          </cell>
        </row>
        <row r="577">
          <cell r="A577">
            <v>1820</v>
          </cell>
          <cell r="B577" t="str">
            <v>Gobierno Autónomo Municipal De Exaltación</v>
          </cell>
          <cell r="C577" t="str">
            <v>RCC</v>
          </cell>
        </row>
        <row r="578">
          <cell r="A578">
            <v>1901</v>
          </cell>
          <cell r="B578" t="str">
            <v>Gobierno Autónomo Municipal De Cobija</v>
          </cell>
          <cell r="C578" t="str">
            <v>RCC</v>
          </cell>
        </row>
        <row r="579">
          <cell r="A579">
            <v>1902</v>
          </cell>
          <cell r="B579" t="str">
            <v>Gobierno Autónomo Municipal De Porvenir</v>
          </cell>
          <cell r="C579" t="str">
            <v>RCC</v>
          </cell>
        </row>
        <row r="580">
          <cell r="A580">
            <v>1903</v>
          </cell>
          <cell r="B580" t="str">
            <v>Gobierno Autónomo Municipal De Bolpebra</v>
          </cell>
          <cell r="C580" t="str">
            <v>RCC</v>
          </cell>
        </row>
        <row r="581">
          <cell r="A581">
            <v>1904</v>
          </cell>
          <cell r="B581" t="str">
            <v>Gobierno Autónomo Municipal De Bella Flor</v>
          </cell>
          <cell r="C581" t="str">
            <v>RCC</v>
          </cell>
        </row>
        <row r="582">
          <cell r="A582">
            <v>1905</v>
          </cell>
          <cell r="B582" t="str">
            <v>Gobierno Autónomo Municipal De Puerto Rico</v>
          </cell>
          <cell r="C582" t="str">
            <v>RCC</v>
          </cell>
        </row>
        <row r="583">
          <cell r="A583">
            <v>1906</v>
          </cell>
          <cell r="B583" t="str">
            <v>Gobierno Autónomo Municipal De San Pedro</v>
          </cell>
          <cell r="C583" t="str">
            <v>RCC</v>
          </cell>
        </row>
        <row r="584">
          <cell r="A584">
            <v>1907</v>
          </cell>
          <cell r="B584" t="str">
            <v>Gobierno Autónomo Municipal De Filadelfia</v>
          </cell>
          <cell r="C584" t="str">
            <v>RCC</v>
          </cell>
        </row>
        <row r="585">
          <cell r="A585">
            <v>1908</v>
          </cell>
          <cell r="B585" t="str">
            <v>Gobierno Autónomo Municipal De Puerto Gonzalo Moreno</v>
          </cell>
          <cell r="C585" t="str">
            <v>RCC</v>
          </cell>
        </row>
        <row r="586">
          <cell r="A586">
            <v>1909</v>
          </cell>
          <cell r="B586" t="str">
            <v>Gobierno Autónomo Municipal De San Lorenzo</v>
          </cell>
          <cell r="C586" t="str">
            <v>RCC</v>
          </cell>
        </row>
        <row r="587">
          <cell r="A587">
            <v>1910</v>
          </cell>
          <cell r="B587" t="str">
            <v>Gobierno Autónomo Municipal De Sena</v>
          </cell>
          <cell r="C587" t="str">
            <v>RCC</v>
          </cell>
        </row>
        <row r="588">
          <cell r="A588">
            <v>1911</v>
          </cell>
          <cell r="B588" t="str">
            <v>Gobierno Autónomo Municipal De Santa Rosa Del Abuná</v>
          </cell>
          <cell r="C588" t="str">
            <v>RCC</v>
          </cell>
        </row>
        <row r="589">
          <cell r="A589">
            <v>1912</v>
          </cell>
          <cell r="B589" t="str">
            <v>Gobierno Autónomo Municipal De Ingavi (Humaita)</v>
          </cell>
          <cell r="C589" t="str">
            <v>RCC</v>
          </cell>
        </row>
        <row r="590">
          <cell r="A590">
            <v>1913</v>
          </cell>
          <cell r="B590" t="str">
            <v>Gobierno Autónomo Municipal De Nueva Esperanza</v>
          </cell>
          <cell r="C590" t="str">
            <v>RCC</v>
          </cell>
        </row>
        <row r="591">
          <cell r="A591">
            <v>1914</v>
          </cell>
          <cell r="B591" t="str">
            <v>Gobierno Autónomo Municipal De Villa Nueva (Loma Alta)</v>
          </cell>
          <cell r="C591" t="str">
            <v>RCC</v>
          </cell>
        </row>
        <row r="592">
          <cell r="A592">
            <v>1915</v>
          </cell>
          <cell r="B592" t="str">
            <v>Gobierno Autónomo Municipal De Santos Mercado</v>
          </cell>
          <cell r="C592" t="str">
            <v>RCC</v>
          </cell>
        </row>
        <row r="593">
          <cell r="A593">
            <v>2301</v>
          </cell>
          <cell r="B593" t="str">
            <v>Empresa Municipal De Gestión De Residuos Sólidos</v>
          </cell>
          <cell r="C593" t="str">
            <v>RCC</v>
          </cell>
        </row>
        <row r="594">
          <cell r="A594">
            <v>2302</v>
          </cell>
          <cell r="B594" t="str">
            <v>Empresa Municipal De Agua Potable Y Alcantarillado Sacaba</v>
          </cell>
          <cell r="C594" t="str">
            <v>RCC</v>
          </cell>
        </row>
        <row r="595">
          <cell r="A595">
            <v>2303</v>
          </cell>
          <cell r="B595" t="str">
            <v>Empresa Municipal De Areas Verdes Y Recreación Alternativa</v>
          </cell>
          <cell r="C595" t="str">
            <v>RCC</v>
          </cell>
        </row>
        <row r="596">
          <cell r="A596">
            <v>2311</v>
          </cell>
          <cell r="B596" t="str">
            <v>Servicio De Cuencas (Searpi)</v>
          </cell>
          <cell r="C596" t="str">
            <v>-</v>
          </cell>
        </row>
        <row r="597">
          <cell r="A597">
            <v>2312</v>
          </cell>
          <cell r="B597" t="str">
            <v>Empresa Municipal De Agua Potable Y Alcantarillado Viacha</v>
          </cell>
          <cell r="C597" t="str">
            <v>-</v>
          </cell>
        </row>
        <row r="598">
          <cell r="A598">
            <v>2313</v>
          </cell>
          <cell r="B598" t="str">
            <v>Entidad Municipal De Aseo Urbano Sucre</v>
          </cell>
          <cell r="C598" t="str">
            <v>-</v>
          </cell>
        </row>
        <row r="599">
          <cell r="A599">
            <v>2314</v>
          </cell>
          <cell r="B599" t="str">
            <v>Empresa Municipal De Areas Verdes Sucre</v>
          </cell>
          <cell r="C599" t="str">
            <v>-</v>
          </cell>
        </row>
        <row r="600">
          <cell r="A600">
            <v>2315</v>
          </cell>
          <cell r="B600" t="str">
            <v xml:space="preserve">Empresa Municipal De Servicio De Aseo </v>
          </cell>
          <cell r="C600" t="str">
            <v>-</v>
          </cell>
        </row>
        <row r="601">
          <cell r="A601">
            <v>2316</v>
          </cell>
          <cell r="B601" t="str">
            <v>Empresa Municipal De Áreas Verdes, Parques Y Forestación</v>
          </cell>
          <cell r="C601" t="str">
            <v>-</v>
          </cell>
        </row>
        <row r="602">
          <cell r="A602">
            <v>2317</v>
          </cell>
          <cell r="B602" t="str">
            <v>Empresa Municipal De Asfaltos Y Vías</v>
          </cell>
          <cell r="C602" t="str">
            <v>-</v>
          </cell>
        </row>
        <row r="603">
          <cell r="A603">
            <v>2318</v>
          </cell>
          <cell r="B603" t="str">
            <v>Entidad Descentralizada Ummipre Proman</v>
          </cell>
          <cell r="C603" t="str">
            <v>-</v>
          </cell>
        </row>
        <row r="604">
          <cell r="A604">
            <v>2319</v>
          </cell>
          <cell r="B604" t="str">
            <v>Empresa Pública Departamental Estratégica De Aguas - La Paz</v>
          </cell>
          <cell r="C604" t="str">
            <v>-</v>
          </cell>
        </row>
        <row r="605">
          <cell r="A605">
            <v>2320</v>
          </cell>
          <cell r="B605" t="str">
            <v>Empresa Publica Municipal De Servicios De Agua Y Alcantarrillado Sanitario De Cobija</v>
          </cell>
          <cell r="C605" t="str">
            <v>-</v>
          </cell>
        </row>
        <row r="606">
          <cell r="A606">
            <v>2321</v>
          </cell>
          <cell r="B606" t="str">
            <v>EMPRESA MUNICIPAL DE ASEO DE EL ALTO</v>
          </cell>
          <cell r="C606" t="str">
            <v>-</v>
          </cell>
        </row>
        <row r="607">
          <cell r="A607">
            <v>2322</v>
          </cell>
          <cell r="B607" t="str">
            <v>ENTIDAD MATADERO FRIGORIFICO MUNICIPAL DE TARIJA</v>
          </cell>
          <cell r="C607" t="str">
            <v>-</v>
          </cell>
        </row>
        <row r="608">
          <cell r="A608">
            <v>2323</v>
          </cell>
          <cell r="B608" t="str">
            <v>ENTIDAD ASEO MUNICIPAL DE TARIJA</v>
          </cell>
          <cell r="C608" t="str">
            <v>-</v>
          </cell>
        </row>
        <row r="609">
          <cell r="A609">
            <v>2324</v>
          </cell>
          <cell r="B609" t="str">
            <v>ENTIDAD OBRAS PUBLICAS MUNICIPALES DE TARIJA</v>
          </cell>
          <cell r="C609" t="str">
            <v>-</v>
          </cell>
        </row>
        <row r="610">
          <cell r="A610">
            <v>2325</v>
          </cell>
          <cell r="B610" t="str">
            <v>ENTIDAD ORDENAMIENTO TERRITORIAL DE TARIJA</v>
          </cell>
          <cell r="C610" t="str">
            <v>-</v>
          </cell>
        </row>
        <row r="611">
          <cell r="A611">
            <v>2326</v>
          </cell>
          <cell r="B611" t="str">
            <v>ENTIDAD ORDEN Y SEGURIDAD CIUDADANA MUNICIPAL DE TARIJA</v>
          </cell>
          <cell r="C611" t="str">
            <v>-</v>
          </cell>
        </row>
        <row r="612">
          <cell r="A612">
            <v>2327</v>
          </cell>
          <cell r="B612" t="str">
            <v>EMPRESA MUNICIPAL AUTONOMA DE AGUA POTABLE Y ALCANTARILLADO  DE YACUIBA</v>
          </cell>
          <cell r="C612" t="str">
            <v>-</v>
          </cell>
        </row>
        <row r="613">
          <cell r="A613">
            <v>2328</v>
          </cell>
          <cell r="B613" t="str">
            <v>EMPRESA MUNICIPAL DE AGUA POTABLE Y ALCANTARILLADO SANITARIO DE URIONDO</v>
          </cell>
          <cell r="C613" t="str">
            <v>-</v>
          </cell>
        </row>
        <row r="614">
          <cell r="A614" t="str">
            <v>AFP</v>
          </cell>
          <cell r="B614" t="str">
            <v>Acreedores</v>
          </cell>
          <cell r="C614" t="str">
            <v>MZC</v>
          </cell>
        </row>
        <row r="615">
          <cell r="A615" t="str">
            <v>UCCF</v>
          </cell>
          <cell r="B615" t="str">
            <v>Area de Conciliaciones</v>
          </cell>
          <cell r="C615" t="str">
            <v>-</v>
          </cell>
        </row>
        <row r="616">
          <cell r="A616" t="str">
            <v>N/I</v>
          </cell>
          <cell r="B616" t="str">
            <v>No Identificado</v>
          </cell>
          <cell r="C616"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
          <cell r="A13" t="str">
            <v>COD.</v>
          </cell>
          <cell r="B13" t="str">
            <v>DENOMINACIÓN</v>
          </cell>
          <cell r="C13" t="str">
            <v>SIGLA</v>
          </cell>
          <cell r="D13" t="str">
            <v>Tuición</v>
          </cell>
        </row>
        <row r="14">
          <cell r="A14">
            <v>0</v>
          </cell>
          <cell r="B14" t="str">
            <v>ADMINISTRACIÓN PÚBLICA</v>
          </cell>
          <cell r="C14" t="str">
            <v>APUB</v>
          </cell>
        </row>
        <row r="15">
          <cell r="A15">
            <v>0</v>
          </cell>
          <cell r="B15" t="str">
            <v>ADMINISTRACIÓN PÚBLICA NO FINANCIERA</v>
          </cell>
          <cell r="C15" t="str">
            <v>APNF</v>
          </cell>
        </row>
        <row r="16">
          <cell r="A16">
            <v>0</v>
          </cell>
          <cell r="B16" t="str">
            <v>ÓRGANOS DEL ESTADO PLURINACIONAL</v>
          </cell>
          <cell r="C16" t="str">
            <v>OEP</v>
          </cell>
        </row>
        <row r="17">
          <cell r="A17">
            <v>0</v>
          </cell>
          <cell r="B17" t="str">
            <v>ÓRGANO LEGISLATIVO</v>
          </cell>
          <cell r="C17" t="str">
            <v>OL</v>
          </cell>
        </row>
        <row r="18">
          <cell r="A18">
            <v>650</v>
          </cell>
          <cell r="B18" t="str">
            <v>Asamblea Legislativa Plurinacional</v>
          </cell>
          <cell r="C18" t="str">
            <v>ALP</v>
          </cell>
        </row>
        <row r="19">
          <cell r="A19">
            <v>0</v>
          </cell>
          <cell r="B19" t="str">
            <v>ÓRGANO EJECUTIVO</v>
          </cell>
          <cell r="C19" t="str">
            <v>OE</v>
          </cell>
        </row>
        <row r="20">
          <cell r="A20">
            <v>6</v>
          </cell>
          <cell r="B20" t="str">
            <v>Vicepresidencia del Estado Plurinacional</v>
          </cell>
          <cell r="C20" t="str">
            <v>VPEP</v>
          </cell>
        </row>
        <row r="21">
          <cell r="A21">
            <v>10</v>
          </cell>
          <cell r="B21" t="str">
            <v>Ministerio de Relaciones Exteriores</v>
          </cell>
          <cell r="C21" t="str">
            <v>MIN-RREE</v>
          </cell>
        </row>
        <row r="22">
          <cell r="A22">
            <v>15</v>
          </cell>
          <cell r="B22" t="str">
            <v>Ministerio de Gobierno</v>
          </cell>
          <cell r="C22" t="str">
            <v>MIN-GOB</v>
          </cell>
        </row>
        <row r="23">
          <cell r="A23">
            <v>16</v>
          </cell>
          <cell r="B23" t="str">
            <v>Ministerio de Educación</v>
          </cell>
          <cell r="C23" t="str">
            <v>MIN-EDU</v>
          </cell>
        </row>
        <row r="24">
          <cell r="A24">
            <v>20</v>
          </cell>
          <cell r="B24" t="str">
            <v>Ministerio de Defensa</v>
          </cell>
          <cell r="C24" t="str">
            <v>MIN-DEF</v>
          </cell>
        </row>
        <row r="25">
          <cell r="A25">
            <v>25</v>
          </cell>
          <cell r="B25" t="str">
            <v>Ministerio de la Presidencia</v>
          </cell>
          <cell r="C25" t="str">
            <v>MIN-PRES</v>
          </cell>
        </row>
        <row r="26">
          <cell r="A26">
            <v>30</v>
          </cell>
          <cell r="B26" t="str">
            <v>Ministerio de Justicia y Transparencia Institucional</v>
          </cell>
          <cell r="C26" t="str">
            <v>MIN-JTI</v>
          </cell>
        </row>
        <row r="27">
          <cell r="A27">
            <v>35</v>
          </cell>
          <cell r="B27" t="str">
            <v>Ministerio de Economía y Finanzas Públicas</v>
          </cell>
          <cell r="C27" t="str">
            <v>MIN-EFP</v>
          </cell>
        </row>
        <row r="28">
          <cell r="A28">
            <v>41</v>
          </cell>
          <cell r="B28" t="str">
            <v>Ministerio de Desarrollo Productivo y Economía Plural</v>
          </cell>
          <cell r="C28" t="str">
            <v>MIN-DPEP</v>
          </cell>
        </row>
        <row r="29">
          <cell r="A29">
            <v>46</v>
          </cell>
          <cell r="B29" t="str">
            <v>Ministerio de Salud</v>
          </cell>
          <cell r="C29" t="str">
            <v>MIN-SAL</v>
          </cell>
        </row>
        <row r="30">
          <cell r="A30">
            <v>47</v>
          </cell>
          <cell r="B30" t="str">
            <v>Ministerio de Desarrollo Rural y Tierras</v>
          </cell>
          <cell r="C30" t="str">
            <v>MIN-DRT</v>
          </cell>
        </row>
        <row r="31">
          <cell r="A31">
            <v>48</v>
          </cell>
          <cell r="B31" t="str">
            <v>Ministerio de Deportes</v>
          </cell>
          <cell r="C31" t="str">
            <v>MIN-DEP</v>
          </cell>
        </row>
        <row r="32">
          <cell r="A32">
            <v>52</v>
          </cell>
          <cell r="B32" t="str">
            <v>Ministerio de Culturas y Turismo</v>
          </cell>
          <cell r="C32" t="str">
            <v>MIN-CULT</v>
          </cell>
        </row>
        <row r="33">
          <cell r="A33">
            <v>66</v>
          </cell>
          <cell r="B33" t="str">
            <v>Ministerio de Planificación del Desarrollo</v>
          </cell>
          <cell r="C33" t="str">
            <v>MIN-PD</v>
          </cell>
        </row>
        <row r="34">
          <cell r="A34">
            <v>70</v>
          </cell>
          <cell r="B34" t="str">
            <v>Ministerio de Trabajo, Empleo y Previsión Social</v>
          </cell>
          <cell r="C34" t="str">
            <v>MIN-TEPS</v>
          </cell>
        </row>
        <row r="35">
          <cell r="A35">
            <v>76</v>
          </cell>
          <cell r="B35" t="str">
            <v>Ministerio de Minería y Metalurgia</v>
          </cell>
          <cell r="C35" t="str">
            <v>MIN-MM</v>
          </cell>
        </row>
        <row r="36">
          <cell r="A36">
            <v>78</v>
          </cell>
          <cell r="B36" t="str">
            <v>Ministerio de Hidrocarburos</v>
          </cell>
          <cell r="C36" t="str">
            <v>MIN-H</v>
          </cell>
        </row>
        <row r="37">
          <cell r="A37">
            <v>81</v>
          </cell>
          <cell r="B37" t="str">
            <v>Ministerio de Obras Públicas, Servicios y Vivienda</v>
          </cell>
          <cell r="C37" t="str">
            <v>MIN-OPSV</v>
          </cell>
        </row>
        <row r="38">
          <cell r="A38">
            <v>85</v>
          </cell>
          <cell r="B38" t="str">
            <v>Ministerio de Energías</v>
          </cell>
          <cell r="C38" t="str">
            <v>MIN-ENER</v>
          </cell>
        </row>
        <row r="39">
          <cell r="A39">
            <v>86</v>
          </cell>
          <cell r="B39" t="str">
            <v>Ministerio de Medio Ambiente y Agua</v>
          </cell>
          <cell r="C39" t="str">
            <v>MIN-MAA</v>
          </cell>
        </row>
        <row r="40">
          <cell r="A40">
            <v>87</v>
          </cell>
          <cell r="B40" t="str">
            <v>Ministerio de Comunicación</v>
          </cell>
          <cell r="C40" t="str">
            <v>MIN-COM</v>
          </cell>
        </row>
        <row r="41">
          <cell r="A41">
            <v>99</v>
          </cell>
          <cell r="B41" t="str">
            <v>Tesoro General de la Nación</v>
          </cell>
          <cell r="C41" t="str">
            <v>TGN</v>
          </cell>
        </row>
        <row r="42">
          <cell r="A42">
            <v>0</v>
          </cell>
          <cell r="B42" t="str">
            <v>ENTIDADES DESCONCENTRADAS DEL ORGANO EJECUTIVO</v>
          </cell>
          <cell r="C42">
            <v>0</v>
          </cell>
        </row>
        <row r="43">
          <cell r="A43">
            <v>0</v>
          </cell>
          <cell r="B43" t="str">
            <v xml:space="preserve">Dependencia: Ministerio de Defensa </v>
          </cell>
          <cell r="C43">
            <v>0</v>
          </cell>
        </row>
        <row r="44">
          <cell r="A44">
            <v>0</v>
          </cell>
          <cell r="B44" t="str">
            <v xml:space="preserve">Registro Internacional Boliviano de Buques </v>
          </cell>
          <cell r="C44" t="str">
            <v>RIBB</v>
          </cell>
        </row>
        <row r="45">
          <cell r="A45">
            <v>0</v>
          </cell>
          <cell r="B45" t="str">
            <v>Dependencia: Ministerio de la Presidencia</v>
          </cell>
          <cell r="C45">
            <v>0</v>
          </cell>
        </row>
        <row r="46">
          <cell r="A46">
            <v>0</v>
          </cell>
          <cell r="B46" t="str">
            <v>Gaceta Oficial de Bolivia</v>
          </cell>
          <cell r="C46" t="str">
            <v>GACETA</v>
          </cell>
        </row>
        <row r="47">
          <cell r="A47">
            <v>0</v>
          </cell>
          <cell r="B47" t="str">
            <v>Unidad de Proyectos Especiales</v>
          </cell>
          <cell r="C47" t="str">
            <v>UPRE</v>
          </cell>
        </row>
        <row r="48">
          <cell r="A48">
            <v>0</v>
          </cell>
          <cell r="B48" t="str">
            <v xml:space="preserve">Unidad Ejecutora del Fondo Nacional de Solidaridad y Equidad </v>
          </cell>
          <cell r="C48" t="str">
            <v>UE-FNSE</v>
          </cell>
        </row>
        <row r="49">
          <cell r="A49">
            <v>0</v>
          </cell>
          <cell r="B49" t="str">
            <v>Dependencia: Ministerio de Economía y Finanzas Públicas</v>
          </cell>
          <cell r="C49">
            <v>0</v>
          </cell>
        </row>
        <row r="50">
          <cell r="A50">
            <v>0</v>
          </cell>
          <cell r="B50" t="str">
            <v>Servicio Nacional de Patrimonio del Estado</v>
          </cell>
          <cell r="C50" t="str">
            <v>SENAPE</v>
          </cell>
        </row>
        <row r="51">
          <cell r="A51">
            <v>0</v>
          </cell>
          <cell r="B51" t="str">
            <v>Servicio Nacional del Sistema de Reparto</v>
          </cell>
          <cell r="C51" t="str">
            <v>SENASIR</v>
          </cell>
        </row>
        <row r="52">
          <cell r="A52">
            <v>0</v>
          </cell>
          <cell r="B52" t="str">
            <v xml:space="preserve">Unidad de Coordinación de Programas y Proyectos </v>
          </cell>
          <cell r="C52" t="str">
            <v>UCPP</v>
          </cell>
        </row>
        <row r="53">
          <cell r="A53">
            <v>0</v>
          </cell>
          <cell r="B53" t="str">
            <v>Dependencia: Ministerio de Desarrollo Productivo y Economía Plural</v>
          </cell>
          <cell r="C53">
            <v>0</v>
          </cell>
        </row>
        <row r="54">
          <cell r="A54">
            <v>0</v>
          </cell>
          <cell r="B54" t="str">
            <v>Servicio Nacional de Propiedad Intelectual</v>
          </cell>
          <cell r="C54" t="str">
            <v>SENAPI</v>
          </cell>
        </row>
        <row r="55">
          <cell r="A55">
            <v>0</v>
          </cell>
          <cell r="B55" t="str">
            <v>Instituto Boliviano de Metrología</v>
          </cell>
          <cell r="C55" t="str">
            <v>IBMETRO</v>
          </cell>
        </row>
        <row r="56">
          <cell r="A56">
            <v>0</v>
          </cell>
          <cell r="B56" t="str">
            <v>Servicio Nacional de Verificación de Exportaciones</v>
          </cell>
          <cell r="C56" t="str">
            <v>SENAVEX</v>
          </cell>
        </row>
        <row r="57">
          <cell r="A57">
            <v>0</v>
          </cell>
          <cell r="B57" t="str">
            <v xml:space="preserve">Pro - Bolivia </v>
          </cell>
          <cell r="C57" t="str">
            <v>PRO-BOL</v>
          </cell>
        </row>
        <row r="58">
          <cell r="A58">
            <v>0</v>
          </cell>
          <cell r="B58" t="str">
            <v>Dependencia: Ministerio de Salud</v>
          </cell>
          <cell r="C58">
            <v>0</v>
          </cell>
        </row>
        <row r="59">
          <cell r="A59">
            <v>0</v>
          </cell>
          <cell r="B59" t="str">
            <v>Centro Nacional de Enfermedades Tropicales</v>
          </cell>
          <cell r="C59" t="str">
            <v>CENETROP</v>
          </cell>
        </row>
        <row r="60">
          <cell r="A60">
            <v>0</v>
          </cell>
          <cell r="B60" t="str">
            <v>Instituto Nacional de Laboratorios de Salud</v>
          </cell>
          <cell r="C60" t="str">
            <v>INLASA</v>
          </cell>
        </row>
        <row r="61">
          <cell r="A61">
            <v>0</v>
          </cell>
          <cell r="B61" t="str">
            <v>Escuela de Salud La Paz</v>
          </cell>
          <cell r="C61" t="str">
            <v>ESLP</v>
          </cell>
        </row>
        <row r="62">
          <cell r="A62">
            <v>0</v>
          </cell>
          <cell r="B62" t="str">
            <v>Escuela de Salud Cochabamba</v>
          </cell>
          <cell r="C62" t="str">
            <v>ESCBBA</v>
          </cell>
        </row>
        <row r="63">
          <cell r="A63">
            <v>0</v>
          </cell>
          <cell r="B63" t="str">
            <v xml:space="preserve">Agencia Estatal de Medicamentos y Tecnologías en Salud </v>
          </cell>
          <cell r="C63" t="str">
            <v>AGEMED</v>
          </cell>
        </row>
        <row r="64">
          <cell r="A64">
            <v>0</v>
          </cell>
          <cell r="B64" t="str">
            <v>Dependencia: Ministerio de Medio Ambiente y Agua</v>
          </cell>
          <cell r="C64">
            <v>0</v>
          </cell>
        </row>
        <row r="65">
          <cell r="A65">
            <v>0</v>
          </cell>
          <cell r="B65" t="str">
            <v>Servicio Nacional de Áreas Protegidas</v>
          </cell>
          <cell r="C65" t="str">
            <v>SERNAP</v>
          </cell>
        </row>
        <row r="66">
          <cell r="A66">
            <v>0</v>
          </cell>
          <cell r="B66" t="str">
            <v xml:space="preserve">Unidad Operativa Boliviana </v>
          </cell>
          <cell r="C66" t="str">
            <v>UOB</v>
          </cell>
        </row>
        <row r="67">
          <cell r="A67">
            <v>0</v>
          </cell>
          <cell r="B67" t="str">
            <v>Dependencia: Ministerio de Desarrollo Rural y Tierras</v>
          </cell>
          <cell r="C67">
            <v>0</v>
          </cell>
        </row>
        <row r="68">
          <cell r="A68">
            <v>0</v>
          </cell>
          <cell r="B68" t="str">
            <v>Servicio Nacional de Sanidad Agropecuaria e Inocuidad Alimentaria</v>
          </cell>
          <cell r="C68" t="str">
            <v>SENASAG</v>
          </cell>
        </row>
        <row r="69">
          <cell r="A69">
            <v>0</v>
          </cell>
          <cell r="B69" t="str">
            <v>Fondo Nacional de Desarrollo Integral</v>
          </cell>
          <cell r="C69" t="str">
            <v>FONADIN</v>
          </cell>
        </row>
        <row r="70">
          <cell r="A70">
            <v>0</v>
          </cell>
          <cell r="B70" t="str">
            <v>Institución Pública Desconcentrada Soberanía Alimentaria</v>
          </cell>
          <cell r="C70" t="str">
            <v>SOBAL</v>
          </cell>
        </row>
        <row r="71">
          <cell r="A71">
            <v>0</v>
          </cell>
          <cell r="B71" t="str">
            <v>Institución Pública Desconcentrada de Pesca y Acuicultura "PACU"</v>
          </cell>
          <cell r="C71" t="str">
            <v>PACU</v>
          </cell>
        </row>
        <row r="72">
          <cell r="A72">
            <v>0</v>
          </cell>
          <cell r="B72" t="str">
            <v xml:space="preserve">Entidad Pública Desconcentrada Unidad Ejecutora de Pozos </v>
          </cell>
          <cell r="C72" t="str">
            <v>UE-Pozos</v>
          </cell>
        </row>
        <row r="73">
          <cell r="A73">
            <v>0</v>
          </cell>
          <cell r="B73" t="str">
            <v>Dependencia: Ministerio de Culturas y Turismo</v>
          </cell>
          <cell r="C73">
            <v>0</v>
          </cell>
        </row>
        <row r="74">
          <cell r="A74">
            <v>0</v>
          </cell>
          <cell r="B74" t="str">
            <v xml:space="preserve">Conoce- Bolivia </v>
          </cell>
          <cell r="C74" t="str">
            <v>CO-BOL</v>
          </cell>
        </row>
        <row r="75">
          <cell r="A75">
            <v>0</v>
          </cell>
          <cell r="B75" t="str">
            <v>Dependencia: Ministerio de Obras Públicas, Servicios y Vivienda</v>
          </cell>
          <cell r="C75">
            <v>0</v>
          </cell>
        </row>
        <row r="76">
          <cell r="A76">
            <v>0</v>
          </cell>
          <cell r="B76" t="str">
            <v>Centro de Comunicaciones La Paz</v>
          </cell>
          <cell r="C76" t="str">
            <v>CCLP</v>
          </cell>
        </row>
        <row r="77">
          <cell r="A77">
            <v>0</v>
          </cell>
          <cell r="B77" t="str">
            <v xml:space="preserve">Administradora de Terminal Terrestre Santa Cruz </v>
          </cell>
          <cell r="C77" t="str">
            <v>ATTSC</v>
          </cell>
        </row>
        <row r="78">
          <cell r="A78">
            <v>0</v>
          </cell>
          <cell r="B78" t="str">
            <v>Dependencia: Ministerio de Hidrocarburos</v>
          </cell>
          <cell r="C78">
            <v>0</v>
          </cell>
        </row>
        <row r="79">
          <cell r="A79">
            <v>0</v>
          </cell>
          <cell r="B79" t="str">
            <v>Entidad Ejecutora de Conversión a Gas Natural Vehicular</v>
          </cell>
          <cell r="C79" t="str">
            <v>EEC-GNV</v>
          </cell>
        </row>
        <row r="80">
          <cell r="A80">
            <v>0</v>
          </cell>
          <cell r="B80" t="str">
            <v>ÓRGANO JUDICIAL Y TRIBUNAL CONSTITUCIONAL</v>
          </cell>
          <cell r="C80" t="str">
            <v>OJ-TC</v>
          </cell>
        </row>
        <row r="81">
          <cell r="A81">
            <v>660</v>
          </cell>
          <cell r="B81" t="str">
            <v>Órgano Judicial</v>
          </cell>
          <cell r="C81" t="str">
            <v>OJ</v>
          </cell>
        </row>
        <row r="82">
          <cell r="A82">
            <v>661</v>
          </cell>
          <cell r="B82" t="str">
            <v>Tribunal Constitucional Plurinacional</v>
          </cell>
          <cell r="C82" t="str">
            <v>TCP</v>
          </cell>
        </row>
        <row r="83">
          <cell r="A83">
            <v>0</v>
          </cell>
          <cell r="B83" t="str">
            <v>ÓRGANO ELECTORAL</v>
          </cell>
          <cell r="C83" t="str">
            <v>OEL</v>
          </cell>
        </row>
        <row r="84">
          <cell r="A84">
            <v>670</v>
          </cell>
          <cell r="B84" t="str">
            <v>Órgano Electoral Plurinacional</v>
          </cell>
          <cell r="C84" t="str">
            <v>OEP</v>
          </cell>
        </row>
        <row r="85">
          <cell r="A85">
            <v>0</v>
          </cell>
          <cell r="B85" t="str">
            <v>INSTITUCIONES DE CONTROL Y DEFENSA DEL ESTADO</v>
          </cell>
          <cell r="C85" t="str">
            <v>ICDE</v>
          </cell>
        </row>
        <row r="86">
          <cell r="A86">
            <v>680</v>
          </cell>
          <cell r="B86" t="str">
            <v>Contraloría General del Estado</v>
          </cell>
          <cell r="C86" t="str">
            <v>CGE</v>
          </cell>
        </row>
        <row r="87">
          <cell r="A87">
            <v>681</v>
          </cell>
          <cell r="B87" t="str">
            <v>Ministerio Público</v>
          </cell>
          <cell r="C87" t="str">
            <v>MINPUB</v>
          </cell>
        </row>
        <row r="88">
          <cell r="A88">
            <v>682</v>
          </cell>
          <cell r="B88" t="str">
            <v>Defensoría del Pueblo</v>
          </cell>
          <cell r="C88" t="str">
            <v>DP</v>
          </cell>
        </row>
        <row r="89">
          <cell r="A89">
            <v>683</v>
          </cell>
          <cell r="B89" t="str">
            <v>Procuraduría General del Estado</v>
          </cell>
          <cell r="C89" t="str">
            <v>PROGE</v>
          </cell>
        </row>
        <row r="90">
          <cell r="A90">
            <v>0</v>
          </cell>
          <cell r="B90" t="str">
            <v xml:space="preserve">INSTITUCIONES PÚBLICAS DESCENTRALIZADAS </v>
          </cell>
          <cell r="C90" t="str">
            <v xml:space="preserve">INSPUBDES </v>
          </cell>
        </row>
        <row r="91">
          <cell r="A91">
            <v>0</v>
          </cell>
          <cell r="B91" t="str">
            <v xml:space="preserve">Tuición: Vicepresidencia del Estado Plurinacional </v>
          </cell>
          <cell r="C91">
            <v>0</v>
          </cell>
        </row>
        <row r="92">
          <cell r="A92">
            <v>119</v>
          </cell>
          <cell r="B92" t="str">
            <v>Agencia para el Desarrollo de la Sociedad de la Información en Bolivia</v>
          </cell>
          <cell r="C92" t="str">
            <v>ADSIB</v>
          </cell>
          <cell r="D92">
            <v>6</v>
          </cell>
        </row>
        <row r="93">
          <cell r="A93">
            <v>0</v>
          </cell>
          <cell r="B93" t="str">
            <v>Tuición: Ministerio de Relaciones Exteriores</v>
          </cell>
          <cell r="C93">
            <v>0</v>
          </cell>
        </row>
        <row r="94">
          <cell r="A94">
            <v>197</v>
          </cell>
          <cell r="B94" t="str">
            <v>Dirección Estratégica de Reivindicación Marítima, Silala y Recursos Hídricos Internacionales</v>
          </cell>
          <cell r="C94" t="str">
            <v>DIREMAR</v>
          </cell>
          <cell r="D94">
            <v>10</v>
          </cell>
        </row>
        <row r="95">
          <cell r="A95">
            <v>0</v>
          </cell>
          <cell r="B95" t="str">
            <v xml:space="preserve">Tuición: Ministerio de Gobierno </v>
          </cell>
          <cell r="C95">
            <v>0</v>
          </cell>
        </row>
        <row r="96">
          <cell r="A96">
            <v>340</v>
          </cell>
          <cell r="B96" t="str">
            <v>Servicio General de Identificación Personal</v>
          </cell>
          <cell r="C96" t="str">
            <v>SEGIP</v>
          </cell>
          <cell r="D96">
            <v>15</v>
          </cell>
        </row>
        <row r="97">
          <cell r="A97">
            <v>345</v>
          </cell>
          <cell r="B97" t="str">
            <v>Mutual de Servicios al Policía</v>
          </cell>
          <cell r="C97" t="str">
            <v>MUSERPOL</v>
          </cell>
          <cell r="D97">
            <v>15</v>
          </cell>
        </row>
        <row r="98">
          <cell r="A98">
            <v>341</v>
          </cell>
          <cell r="B98" t="str">
            <v>Servicio General de Licencias de Conducir</v>
          </cell>
          <cell r="C98" t="str">
            <v>SEGELIC</v>
          </cell>
          <cell r="D98">
            <v>15</v>
          </cell>
        </row>
        <row r="99">
          <cell r="A99">
            <v>0</v>
          </cell>
          <cell r="B99" t="str">
            <v>Tuición: Ministerio de Educación</v>
          </cell>
          <cell r="C99">
            <v>0</v>
          </cell>
        </row>
        <row r="100">
          <cell r="A100">
            <v>109</v>
          </cell>
          <cell r="B100" t="str">
            <v>Conservatorio Plurinacional de Música</v>
          </cell>
          <cell r="C100" t="str">
            <v>COPLUMU</v>
          </cell>
          <cell r="D100">
            <v>16</v>
          </cell>
        </row>
        <row r="101">
          <cell r="A101">
            <v>124</v>
          </cell>
          <cell r="B101" t="str">
            <v>Academia Nacional de Ciencias</v>
          </cell>
          <cell r="C101" t="str">
            <v>ANC</v>
          </cell>
          <cell r="D101">
            <v>16</v>
          </cell>
        </row>
        <row r="102">
          <cell r="A102">
            <v>129</v>
          </cell>
          <cell r="B102" t="str">
            <v>Escuela de Gestión Pública Plurinacional</v>
          </cell>
          <cell r="C102" t="str">
            <v>EGPP</v>
          </cell>
          <cell r="D102">
            <v>16</v>
          </cell>
        </row>
        <row r="103">
          <cell r="A103">
            <v>150</v>
          </cell>
          <cell r="B103" t="str">
            <v>Proyecto Sucre Ciudad Universitaria</v>
          </cell>
          <cell r="C103" t="str">
            <v>PSCU</v>
          </cell>
          <cell r="D103">
            <v>16</v>
          </cell>
        </row>
        <row r="104">
          <cell r="A104">
            <v>153</v>
          </cell>
          <cell r="B104" t="str">
            <v>Observatorio Plurinacional de la Calidad Educativa</v>
          </cell>
          <cell r="C104" t="str">
            <v>OPCE</v>
          </cell>
          <cell r="D104">
            <v>16</v>
          </cell>
        </row>
        <row r="105">
          <cell r="A105">
            <v>265</v>
          </cell>
          <cell r="B105" t="str">
            <v>Dirección Departamental de Educación Chuquisaca</v>
          </cell>
          <cell r="C105" t="str">
            <v>DDE -CHU</v>
          </cell>
          <cell r="D105">
            <v>16</v>
          </cell>
        </row>
        <row r="106">
          <cell r="A106">
            <v>266</v>
          </cell>
          <cell r="B106" t="str">
            <v>Dirección Departamental de Educación La Paz</v>
          </cell>
          <cell r="C106" t="str">
            <v>DDE - LPZ</v>
          </cell>
          <cell r="D106">
            <v>16</v>
          </cell>
        </row>
        <row r="107">
          <cell r="A107">
            <v>267</v>
          </cell>
          <cell r="B107" t="str">
            <v>Dirección Departamental de Educación Cochabamba</v>
          </cell>
          <cell r="C107" t="str">
            <v>DDE -CBB</v>
          </cell>
          <cell r="D107">
            <v>16</v>
          </cell>
        </row>
        <row r="108">
          <cell r="A108">
            <v>268</v>
          </cell>
          <cell r="B108" t="str">
            <v>Dirección Departamental de Educación Oruro</v>
          </cell>
          <cell r="C108" t="str">
            <v>DDE - ORU</v>
          </cell>
          <cell r="D108">
            <v>16</v>
          </cell>
        </row>
        <row r="109">
          <cell r="A109">
            <v>269</v>
          </cell>
          <cell r="B109" t="str">
            <v>Dirección Departamental de Educación Potosí</v>
          </cell>
          <cell r="C109" t="str">
            <v>DDE - PTS</v>
          </cell>
          <cell r="D109">
            <v>16</v>
          </cell>
        </row>
        <row r="110">
          <cell r="A110">
            <v>270</v>
          </cell>
          <cell r="B110" t="str">
            <v>Dirección Departamental de Educación Tarija</v>
          </cell>
          <cell r="C110" t="str">
            <v>DDE -TAR</v>
          </cell>
          <cell r="D110">
            <v>16</v>
          </cell>
        </row>
        <row r="111">
          <cell r="A111">
            <v>271</v>
          </cell>
          <cell r="B111" t="str">
            <v>Dirección Departamental de Educación Santa Cruz</v>
          </cell>
          <cell r="C111" t="str">
            <v>DDE -SCZ</v>
          </cell>
          <cell r="D111">
            <v>16</v>
          </cell>
        </row>
        <row r="112">
          <cell r="A112">
            <v>272</v>
          </cell>
          <cell r="B112" t="str">
            <v>Dirección Departamental de Educación Beni</v>
          </cell>
          <cell r="C112" t="str">
            <v>DDE - BEN</v>
          </cell>
          <cell r="D112">
            <v>16</v>
          </cell>
        </row>
        <row r="113">
          <cell r="A113">
            <v>273</v>
          </cell>
          <cell r="B113" t="str">
            <v>Dirección Departamental de Educación Pando</v>
          </cell>
          <cell r="C113" t="str">
            <v>DDE - PAN</v>
          </cell>
          <cell r="D113">
            <v>16</v>
          </cell>
        </row>
        <row r="114">
          <cell r="A114">
            <v>324</v>
          </cell>
          <cell r="B114" t="str">
            <v>Escuela Boliviana Intercultural de Música</v>
          </cell>
          <cell r="C114" t="str">
            <v>EBIM</v>
          </cell>
          <cell r="D114">
            <v>16</v>
          </cell>
        </row>
        <row r="115">
          <cell r="A115">
            <v>344</v>
          </cell>
          <cell r="B115" t="str">
            <v>Instituto Plurinacional de Estudio de Lenguas y Culturas</v>
          </cell>
          <cell r="C115" t="str">
            <v>IPELC</v>
          </cell>
          <cell r="D115">
            <v>16</v>
          </cell>
        </row>
        <row r="116">
          <cell r="A116">
            <v>379</v>
          </cell>
          <cell r="B116" t="str">
            <v>Escuela Boliviana Intercultural de Danza</v>
          </cell>
          <cell r="C116" t="str">
            <v>EBID</v>
          </cell>
          <cell r="D116">
            <v>16</v>
          </cell>
        </row>
        <row r="117">
          <cell r="A117">
            <v>0</v>
          </cell>
          <cell r="B117" t="str">
            <v>Tuición: Ministerio de Defensa</v>
          </cell>
          <cell r="C117">
            <v>0</v>
          </cell>
        </row>
        <row r="118">
          <cell r="A118">
            <v>170</v>
          </cell>
          <cell r="B118" t="str">
            <v>Escuela Militar de Ingeniería</v>
          </cell>
          <cell r="C118" t="str">
            <v>EMI</v>
          </cell>
          <cell r="D118">
            <v>20</v>
          </cell>
        </row>
        <row r="119">
          <cell r="A119">
            <v>243</v>
          </cell>
          <cell r="B119" t="str">
            <v>Servicio Nacional de Hidrografía Naval</v>
          </cell>
          <cell r="C119" t="str">
            <v>SNHN</v>
          </cell>
          <cell r="D119">
            <v>20</v>
          </cell>
        </row>
        <row r="120">
          <cell r="A120">
            <v>244</v>
          </cell>
          <cell r="B120" t="str">
            <v>Servicio Nacional de Aerofotogrametría</v>
          </cell>
          <cell r="C120" t="str">
            <v>SNAF</v>
          </cell>
          <cell r="D120">
            <v>20</v>
          </cell>
        </row>
        <row r="121">
          <cell r="A121">
            <v>245</v>
          </cell>
          <cell r="B121" t="str">
            <v>Servicio Geodésico de Mapas</v>
          </cell>
          <cell r="C121" t="str">
            <v>SE-GEOMAP</v>
          </cell>
          <cell r="D121">
            <v>20</v>
          </cell>
        </row>
        <row r="122">
          <cell r="A122">
            <v>0</v>
          </cell>
          <cell r="B122" t="str">
            <v>Tuición: Ministerio de la Presidencia</v>
          </cell>
          <cell r="C122">
            <v>0</v>
          </cell>
        </row>
        <row r="123">
          <cell r="A123">
            <v>159</v>
          </cell>
          <cell r="B123" t="str">
            <v>Oficina Técnica para el Fortalecimiento de la Empresa Pública</v>
          </cell>
          <cell r="C123" t="str">
            <v>OFEP</v>
          </cell>
          <cell r="D123">
            <v>25</v>
          </cell>
        </row>
        <row r="124">
          <cell r="A124">
            <v>374</v>
          </cell>
          <cell r="B124" t="str">
            <v>Agencia de Gobierno Electrónico y Tecnologías de Información y Comunicación</v>
          </cell>
          <cell r="C124" t="str">
            <v>AGETIC</v>
          </cell>
          <cell r="D124">
            <v>25</v>
          </cell>
        </row>
        <row r="125">
          <cell r="A125">
            <v>226</v>
          </cell>
          <cell r="B125" t="str">
            <v>Servicio Estatal de Autonomías</v>
          </cell>
          <cell r="C125" t="str">
            <v>SEA</v>
          </cell>
          <cell r="D125">
            <v>25</v>
          </cell>
        </row>
        <row r="126">
          <cell r="A126">
            <v>0</v>
          </cell>
          <cell r="B126" t="str">
            <v xml:space="preserve">Tuición: Ministerio de Justicia y Transparencia Institucional </v>
          </cell>
          <cell r="C126">
            <v>0</v>
          </cell>
        </row>
        <row r="127">
          <cell r="A127">
            <v>112</v>
          </cell>
          <cell r="B127" t="str">
            <v>Comité Nacional de la Persona con Discapacidad</v>
          </cell>
          <cell r="C127" t="str">
            <v>CONALPEDIS</v>
          </cell>
          <cell r="D127">
            <v>30</v>
          </cell>
        </row>
        <row r="128">
          <cell r="A128">
            <v>152</v>
          </cell>
          <cell r="B128" t="str">
            <v>Servicio Plurinacional de Defensa Pública</v>
          </cell>
          <cell r="C128" t="str">
            <v>SEPDEP</v>
          </cell>
          <cell r="D128">
            <v>30</v>
          </cell>
        </row>
        <row r="129">
          <cell r="A129">
            <v>155</v>
          </cell>
          <cell r="B129" t="str">
            <v>Dirección del Notariado Plurinacional</v>
          </cell>
          <cell r="C129" t="str">
            <v>DIRNOPLU</v>
          </cell>
          <cell r="D129">
            <v>30</v>
          </cell>
        </row>
        <row r="130">
          <cell r="A130">
            <v>156</v>
          </cell>
          <cell r="B130" t="str">
            <v>Servicio Plurinacional de Asistencia a la Víctima</v>
          </cell>
          <cell r="C130" t="str">
            <v>SEPDAVI</v>
          </cell>
          <cell r="D130">
            <v>30</v>
          </cell>
        </row>
        <row r="131">
          <cell r="A131">
            <v>157</v>
          </cell>
          <cell r="B131" t="str">
            <v>Servicio para la Prevención de la Tortura</v>
          </cell>
          <cell r="C131" t="str">
            <v>SEPRET</v>
          </cell>
          <cell r="D131">
            <v>30</v>
          </cell>
        </row>
        <row r="132">
          <cell r="A132">
            <v>384</v>
          </cell>
          <cell r="B132" t="str">
            <v xml:space="preserve">Comisión de la Verdad Servicio </v>
          </cell>
          <cell r="C132" t="str">
            <v xml:space="preserve">CV </v>
          </cell>
          <cell r="D132">
            <v>30</v>
          </cell>
        </row>
        <row r="133">
          <cell r="A133">
            <v>386</v>
          </cell>
          <cell r="B133" t="str">
            <v>Plurinacional de la Mujer y de la Despatriarcalización Ana María Romero</v>
          </cell>
          <cell r="C133" t="str">
            <v>SEPMUD</v>
          </cell>
          <cell r="D133">
            <v>30</v>
          </cell>
        </row>
        <row r="134">
          <cell r="A134">
            <v>0</v>
          </cell>
          <cell r="B134" t="str">
            <v>Tuición: Ministerio de Economía y Finanzas Públicas</v>
          </cell>
          <cell r="C134">
            <v>0</v>
          </cell>
        </row>
        <row r="135">
          <cell r="A135">
            <v>169</v>
          </cell>
          <cell r="B135" t="str">
            <v>Autoridad General de Impugnación Tributaria</v>
          </cell>
          <cell r="C135" t="str">
            <v>AGIT</v>
          </cell>
          <cell r="D135">
            <v>35</v>
          </cell>
        </row>
        <row r="136">
          <cell r="A136">
            <v>200</v>
          </cell>
          <cell r="B136" t="str">
            <v>Registro Único para la Administración Tributaria Municipal</v>
          </cell>
          <cell r="C136" t="str">
            <v>RUAT</v>
          </cell>
          <cell r="D136">
            <v>35</v>
          </cell>
        </row>
        <row r="137">
          <cell r="A137">
            <v>203</v>
          </cell>
          <cell r="B137" t="str">
            <v>Autoridad de Supervisión del Sistema Financiero</v>
          </cell>
          <cell r="C137" t="str">
            <v>ASFI</v>
          </cell>
          <cell r="D137">
            <v>35</v>
          </cell>
        </row>
        <row r="138">
          <cell r="A138">
            <v>283</v>
          </cell>
          <cell r="B138" t="str">
            <v>Aduana Nacional (*)</v>
          </cell>
          <cell r="C138" t="str">
            <v>AN</v>
          </cell>
          <cell r="D138">
            <v>35</v>
          </cell>
        </row>
        <row r="139">
          <cell r="A139">
            <v>290</v>
          </cell>
          <cell r="B139" t="str">
            <v>Servicio de Impuestos Nacionales (*)</v>
          </cell>
          <cell r="C139" t="str">
            <v>SIN</v>
          </cell>
          <cell r="D139">
            <v>35</v>
          </cell>
        </row>
        <row r="140">
          <cell r="A140">
            <v>309</v>
          </cell>
          <cell r="B140" t="str">
            <v>Autoridad de Fiscalización del Juego</v>
          </cell>
          <cell r="C140" t="str">
            <v>AJ</v>
          </cell>
          <cell r="D140">
            <v>35</v>
          </cell>
        </row>
        <row r="141">
          <cell r="A141">
            <v>313</v>
          </cell>
          <cell r="B141" t="str">
            <v>Autoridad de Fiscalización y Control de Pensiones y Seguros</v>
          </cell>
          <cell r="C141" t="str">
            <v>APS</v>
          </cell>
          <cell r="D141">
            <v>35</v>
          </cell>
        </row>
        <row r="142">
          <cell r="A142">
            <v>346</v>
          </cell>
          <cell r="B142" t="str">
            <v>Unidad de Investigaciones Financieras</v>
          </cell>
          <cell r="C142" t="str">
            <v>UIF</v>
          </cell>
          <cell r="D142">
            <v>35</v>
          </cell>
        </row>
        <row r="143">
          <cell r="A143">
            <v>0</v>
          </cell>
          <cell r="B143" t="str">
            <v>Tuición: Ministerio de Desarrollo Productivo y Economía Plural</v>
          </cell>
          <cell r="C143">
            <v>0</v>
          </cell>
        </row>
        <row r="144">
          <cell r="A144">
            <v>132</v>
          </cell>
          <cell r="B144" t="str">
            <v>Servicio de Desarrollo de las Empresas Públicas Productivas</v>
          </cell>
          <cell r="C144" t="str">
            <v>SEDEM</v>
          </cell>
          <cell r="D144">
            <v>41</v>
          </cell>
        </row>
        <row r="145">
          <cell r="A145">
            <v>224</v>
          </cell>
          <cell r="B145" t="str">
            <v>Insumos Bolivia</v>
          </cell>
          <cell r="C145" t="str">
            <v>IN - BOL</v>
          </cell>
          <cell r="D145">
            <v>41</v>
          </cell>
        </row>
        <row r="146">
          <cell r="A146">
            <v>227</v>
          </cell>
          <cell r="B146" t="str">
            <v>Zona Franca Comercial e Industrial de Cobija</v>
          </cell>
          <cell r="C146" t="str">
            <v>ZOFRACOBIJA</v>
          </cell>
          <cell r="D146">
            <v>41</v>
          </cell>
        </row>
        <row r="147">
          <cell r="A147">
            <v>315</v>
          </cell>
          <cell r="B147" t="str">
            <v>Autoridad de Fiscalización de Empresas</v>
          </cell>
          <cell r="C147" t="str">
            <v>AEMP</v>
          </cell>
          <cell r="D147">
            <v>41</v>
          </cell>
        </row>
        <row r="148">
          <cell r="A148">
            <v>378</v>
          </cell>
          <cell r="B148" t="str">
            <v>Servicio Nacional Textil</v>
          </cell>
          <cell r="C148" t="str">
            <v>SENATEX</v>
          </cell>
          <cell r="D148">
            <v>41</v>
          </cell>
        </row>
        <row r="149">
          <cell r="A149">
            <v>0</v>
          </cell>
          <cell r="B149" t="str">
            <v>Tuición: Ministerio de Salud</v>
          </cell>
          <cell r="C149">
            <v>0</v>
          </cell>
        </row>
        <row r="150">
          <cell r="A150">
            <v>111</v>
          </cell>
          <cell r="B150" t="str">
            <v>Instituto Boliviano de la Ceguera</v>
          </cell>
          <cell r="C150" t="str">
            <v>IBC</v>
          </cell>
          <cell r="D150">
            <v>46</v>
          </cell>
        </row>
        <row r="151">
          <cell r="A151">
            <v>133</v>
          </cell>
          <cell r="B151" t="str">
            <v>Lotería Nacional de Beneficencia y Salubridad</v>
          </cell>
          <cell r="C151" t="str">
            <v>LONABOL</v>
          </cell>
          <cell r="D151">
            <v>46</v>
          </cell>
        </row>
        <row r="152">
          <cell r="A152">
            <v>249</v>
          </cell>
          <cell r="B152" t="str">
            <v>Central de Abastecimiento y Suministros de Salud</v>
          </cell>
          <cell r="C152" t="str">
            <v>CEASS</v>
          </cell>
          <cell r="D152">
            <v>46</v>
          </cell>
        </row>
        <row r="153">
          <cell r="A153">
            <v>251</v>
          </cell>
          <cell r="B153" t="str">
            <v>Instituto Nacional de Salud Ocupacional</v>
          </cell>
          <cell r="C153" t="str">
            <v>INSO</v>
          </cell>
          <cell r="D153">
            <v>46</v>
          </cell>
        </row>
        <row r="154">
          <cell r="A154">
            <v>382</v>
          </cell>
          <cell r="B154" t="str">
            <v>Agencia de Infraestructura en Salud y Equipamiento Médico</v>
          </cell>
          <cell r="C154" t="str">
            <v>AISEM</v>
          </cell>
          <cell r="D154">
            <v>46</v>
          </cell>
        </row>
        <row r="155">
          <cell r="A155">
            <v>385</v>
          </cell>
          <cell r="B155" t="str">
            <v>Autoridad de Supervisión de la Seguridad Social de Corto Plazo</v>
          </cell>
          <cell r="C155" t="str">
            <v>ASUSS</v>
          </cell>
          <cell r="D155">
            <v>46</v>
          </cell>
        </row>
        <row r="156">
          <cell r="A156">
            <v>0</v>
          </cell>
          <cell r="B156" t="str">
            <v xml:space="preserve">Tuición: Ministerio de Desarrollo Rural y Tierras </v>
          </cell>
          <cell r="C156">
            <v>0</v>
          </cell>
        </row>
        <row r="157">
          <cell r="A157">
            <v>212</v>
          </cell>
          <cell r="B157" t="str">
            <v>Instituto Nacional de Reforma Agraria</v>
          </cell>
          <cell r="C157" t="str">
            <v>INRA</v>
          </cell>
          <cell r="D157">
            <v>47</v>
          </cell>
        </row>
        <row r="158">
          <cell r="A158">
            <v>222</v>
          </cell>
          <cell r="B158" t="str">
            <v>Instituto Nacional de Innovación Agropecuaria y Forestal</v>
          </cell>
          <cell r="C158" t="str">
            <v>INIAF</v>
          </cell>
          <cell r="D158">
            <v>47</v>
          </cell>
        </row>
        <row r="159">
          <cell r="A159">
            <v>254</v>
          </cell>
          <cell r="B159" t="str">
            <v>Instituto del Seguro Agrario(*)</v>
          </cell>
          <cell r="C159" t="str">
            <v>INSA</v>
          </cell>
          <cell r="D159">
            <v>47</v>
          </cell>
        </row>
        <row r="160">
          <cell r="A160">
            <v>371</v>
          </cell>
          <cell r="B160" t="str">
            <v>Centro Internacional de la Quinua</v>
          </cell>
          <cell r="C160" t="str">
            <v>CIQ</v>
          </cell>
          <cell r="D160">
            <v>47</v>
          </cell>
        </row>
        <row r="161">
          <cell r="A161">
            <v>373</v>
          </cell>
          <cell r="B161" t="str">
            <v>Fondo de Desarrollo Indígena</v>
          </cell>
          <cell r="C161" t="str">
            <v>FDI</v>
          </cell>
          <cell r="D161">
            <v>47</v>
          </cell>
        </row>
        <row r="162">
          <cell r="A162">
            <v>0</v>
          </cell>
          <cell r="B162" t="str">
            <v xml:space="preserve">Tuición: Ministerio de Culturas y Turismo </v>
          </cell>
          <cell r="C162">
            <v>0</v>
          </cell>
        </row>
        <row r="163">
          <cell r="A163">
            <v>108</v>
          </cell>
          <cell r="B163" t="str">
            <v>Orquesta Sinfónica Nacional</v>
          </cell>
          <cell r="C163" t="str">
            <v>OSN</v>
          </cell>
          <cell r="D163">
            <v>52</v>
          </cell>
        </row>
        <row r="164">
          <cell r="A164">
            <v>349</v>
          </cell>
          <cell r="B164" t="str">
            <v>Centro de Investigaciones Arqueológicas, Antropológicas y Adm. de Tiwanaku</v>
          </cell>
          <cell r="C164" t="str">
            <v>CIAAAT</v>
          </cell>
          <cell r="D164">
            <v>52</v>
          </cell>
        </row>
        <row r="165">
          <cell r="A165">
            <v>387</v>
          </cell>
          <cell r="B165" t="str">
            <v>Agencia del Desarrollo del Cine y Audiovisual Bolivianos</v>
          </cell>
          <cell r="C165" t="str">
            <v>ADECINE</v>
          </cell>
          <cell r="D165">
            <v>52</v>
          </cell>
        </row>
        <row r="166">
          <cell r="A166">
            <v>0</v>
          </cell>
          <cell r="B166" t="str">
            <v xml:space="preserve">Tuición: Ministerio de Planificación del Desarrollo </v>
          </cell>
          <cell r="C166">
            <v>0</v>
          </cell>
        </row>
        <row r="167">
          <cell r="A167">
            <v>201</v>
          </cell>
          <cell r="B167" t="str">
            <v>Agencia para el Desarrollo de las Macroregiones y Zonas Fronterizas</v>
          </cell>
          <cell r="C167" t="str">
            <v>ADEMAF</v>
          </cell>
          <cell r="D167">
            <v>66</v>
          </cell>
        </row>
        <row r="168">
          <cell r="A168">
            <v>206</v>
          </cell>
          <cell r="B168" t="str">
            <v>Instituto Nacional de Estadística</v>
          </cell>
          <cell r="C168" t="str">
            <v>INE</v>
          </cell>
          <cell r="D168">
            <v>66</v>
          </cell>
        </row>
        <row r="169">
          <cell r="A169">
            <v>210</v>
          </cell>
          <cell r="B169" t="str">
            <v>Unidad de Análisis de Políticas Sociales y Económicas</v>
          </cell>
          <cell r="C169" t="str">
            <v>UDAPE</v>
          </cell>
          <cell r="D169">
            <v>66</v>
          </cell>
        </row>
        <row r="170">
          <cell r="A170">
            <v>287</v>
          </cell>
          <cell r="B170" t="str">
            <v>Fondo Nacional de Inversión Productiva y Social</v>
          </cell>
          <cell r="C170" t="str">
            <v>FPS</v>
          </cell>
          <cell r="D170">
            <v>66</v>
          </cell>
        </row>
        <row r="171">
          <cell r="A171">
            <v>0</v>
          </cell>
          <cell r="B171" t="str">
            <v xml:space="preserve">Tuición: Ministerio de Minería y Metalurgia </v>
          </cell>
          <cell r="C171">
            <v>0</v>
          </cell>
        </row>
        <row r="172">
          <cell r="A172">
            <v>190</v>
          </cell>
          <cell r="B172" t="str">
            <v>Autoridad Jurisdiccional Administrativa Minera</v>
          </cell>
          <cell r="C172" t="str">
            <v>AJAM</v>
          </cell>
          <cell r="D172">
            <v>76</v>
          </cell>
        </row>
        <row r="173">
          <cell r="A173">
            <v>221</v>
          </cell>
          <cell r="B173" t="str">
            <v>Servicio Nacional de Registro y Control de la Comercialización de Minerales y Metales</v>
          </cell>
          <cell r="C173" t="str">
            <v>SENARECOM</v>
          </cell>
          <cell r="D173">
            <v>76</v>
          </cell>
        </row>
        <row r="174">
          <cell r="A174">
            <v>234</v>
          </cell>
          <cell r="B174" t="str">
            <v>Servicio Geológico Minero</v>
          </cell>
          <cell r="C174" t="str">
            <v>SERGEOMIN</v>
          </cell>
          <cell r="D174">
            <v>76</v>
          </cell>
        </row>
        <row r="175">
          <cell r="A175">
            <v>381</v>
          </cell>
          <cell r="B175" t="str">
            <v>Fondo de Apoyo a la Reactivación de la Minería Chica</v>
          </cell>
          <cell r="C175" t="str">
            <v>FAREMIN</v>
          </cell>
          <cell r="D175">
            <v>76</v>
          </cell>
        </row>
        <row r="176">
          <cell r="A176">
            <v>0</v>
          </cell>
          <cell r="B176" t="str">
            <v xml:space="preserve">Tuición: Ministerio de Hidrocarburos </v>
          </cell>
          <cell r="C176">
            <v>0</v>
          </cell>
        </row>
        <row r="177">
          <cell r="A177">
            <v>163</v>
          </cell>
          <cell r="B177" t="str">
            <v>Agencia Nacional de Hidrocarburos</v>
          </cell>
          <cell r="C177" t="str">
            <v>ANH</v>
          </cell>
          <cell r="D177">
            <v>78</v>
          </cell>
        </row>
        <row r="178">
          <cell r="A178">
            <v>0</v>
          </cell>
          <cell r="B178" t="str">
            <v xml:space="preserve">Tuición: Ministerio de Obras Públicas, Servicios y Vivienda </v>
          </cell>
          <cell r="C178">
            <v>0</v>
          </cell>
        </row>
        <row r="179">
          <cell r="A179">
            <v>117</v>
          </cell>
          <cell r="B179" t="str">
            <v>Dirección General de Aeronáutica Civil (*)</v>
          </cell>
          <cell r="C179" t="str">
            <v>DGAC</v>
          </cell>
          <cell r="D179">
            <v>81</v>
          </cell>
        </row>
        <row r="180">
          <cell r="A180">
            <v>134</v>
          </cell>
          <cell r="B180" t="str">
            <v>Consejo Nacional de Vivienda Policial</v>
          </cell>
          <cell r="C180" t="str">
            <v>COVIPOL</v>
          </cell>
          <cell r="D180">
            <v>81</v>
          </cell>
        </row>
        <row r="181">
          <cell r="A181">
            <v>192</v>
          </cell>
          <cell r="B181" t="str">
            <v>Servicio al Mejoramiento de la Navegación Amazónica</v>
          </cell>
          <cell r="C181" t="str">
            <v>SEMENA</v>
          </cell>
          <cell r="D181">
            <v>81</v>
          </cell>
        </row>
        <row r="182">
          <cell r="A182">
            <v>291</v>
          </cell>
          <cell r="B182" t="str">
            <v>Administradora Boliviana de Carreteras (*)</v>
          </cell>
          <cell r="C182" t="str">
            <v>ABC</v>
          </cell>
          <cell r="D182">
            <v>81</v>
          </cell>
        </row>
        <row r="183">
          <cell r="A183">
            <v>292</v>
          </cell>
          <cell r="B183" t="str">
            <v>Vías Bolivia</v>
          </cell>
          <cell r="C183" t="str">
            <v>V°B°</v>
          </cell>
          <cell r="D183">
            <v>81</v>
          </cell>
        </row>
        <row r="184">
          <cell r="A184">
            <v>310</v>
          </cell>
          <cell r="B184" t="str">
            <v>Autoridad de Regulación y Fiscalización de Telecomunicaciones y Transportes</v>
          </cell>
          <cell r="C184" t="str">
            <v>ATT</v>
          </cell>
          <cell r="D184">
            <v>81</v>
          </cell>
        </row>
        <row r="185">
          <cell r="A185">
            <v>342</v>
          </cell>
          <cell r="B185" t="str">
            <v>Agencia Estatal de Vivienda</v>
          </cell>
          <cell r="C185" t="str">
            <v>AEVIVIENDA</v>
          </cell>
          <cell r="D185">
            <v>81</v>
          </cell>
        </row>
        <row r="186">
          <cell r="A186">
            <v>512</v>
          </cell>
          <cell r="B186" t="str">
            <v>Administración de Aeropuertos y Servicios Auxiliares a la Navegación Aérea</v>
          </cell>
          <cell r="C186" t="str">
            <v>AASANA</v>
          </cell>
          <cell r="D186">
            <v>81</v>
          </cell>
        </row>
        <row r="187">
          <cell r="A187">
            <v>383</v>
          </cell>
          <cell r="B187" t="str">
            <v>Agencia Boliviana de Correos "Correos de Bolivia"</v>
          </cell>
          <cell r="C187" t="str">
            <v>COBOL</v>
          </cell>
          <cell r="D187">
            <v>81</v>
          </cell>
        </row>
        <row r="188">
          <cell r="A188">
            <v>0</v>
          </cell>
          <cell r="B188" t="str">
            <v>Tuición: Ministerio de Energías</v>
          </cell>
          <cell r="C188">
            <v>0</v>
          </cell>
        </row>
        <row r="189">
          <cell r="A189">
            <v>314</v>
          </cell>
          <cell r="B189" t="str">
            <v>Autoridad de Fiscalización de Electricidad y Tecnología Nuclear</v>
          </cell>
          <cell r="C189" t="str">
            <v>AETN</v>
          </cell>
          <cell r="D189">
            <v>85</v>
          </cell>
        </row>
        <row r="190">
          <cell r="A190">
            <v>376</v>
          </cell>
          <cell r="B190" t="str">
            <v>Agencia Boliviana de Energía Nuclear</v>
          </cell>
          <cell r="C190" t="str">
            <v>ABEN</v>
          </cell>
          <cell r="D190">
            <v>85</v>
          </cell>
        </row>
        <row r="191">
          <cell r="A191">
            <v>0</v>
          </cell>
          <cell r="B191" t="str">
            <v xml:space="preserve">Tuición: Ministerio de Medio Ambiente y Agua </v>
          </cell>
          <cell r="C191">
            <v>0</v>
          </cell>
        </row>
        <row r="192">
          <cell r="A192">
            <v>154</v>
          </cell>
          <cell r="B192" t="str">
            <v>Museo Nacional de Historia Natural</v>
          </cell>
          <cell r="C192" t="str">
            <v>MNHN</v>
          </cell>
          <cell r="D192">
            <v>86</v>
          </cell>
        </row>
        <row r="193">
          <cell r="A193">
            <v>213</v>
          </cell>
          <cell r="B193" t="str">
            <v>Servicio Nacional de Meteorología e Hidrología</v>
          </cell>
          <cell r="C193" t="str">
            <v>SENAMHI</v>
          </cell>
          <cell r="D193">
            <v>86</v>
          </cell>
        </row>
        <row r="194">
          <cell r="A194">
            <v>223</v>
          </cell>
          <cell r="B194" t="str">
            <v>Fondo Nacional de Desarrollo Forestal</v>
          </cell>
          <cell r="C194" t="str">
            <v>FONABOSQUE</v>
          </cell>
          <cell r="D194">
            <v>86</v>
          </cell>
        </row>
        <row r="195">
          <cell r="A195">
            <v>225</v>
          </cell>
          <cell r="B195" t="str">
            <v>Servicio Nacional para la Sostenibilidad en Saneamiento Básico</v>
          </cell>
          <cell r="C195" t="str">
            <v>SENASBA</v>
          </cell>
          <cell r="D195">
            <v>86</v>
          </cell>
        </row>
        <row r="196">
          <cell r="A196">
            <v>253</v>
          </cell>
          <cell r="B196" t="str">
            <v>Entidad Ejecutora de Medio Ambiente y Agua</v>
          </cell>
          <cell r="C196" t="str">
            <v>EMAGUA</v>
          </cell>
          <cell r="D196">
            <v>86</v>
          </cell>
        </row>
        <row r="197">
          <cell r="A197">
            <v>281</v>
          </cell>
          <cell r="B197" t="str">
            <v>Oficina Técnica Nacional de los Ríos Pilcomayo y Bermejo</v>
          </cell>
          <cell r="C197" t="str">
            <v>OTNR-PB</v>
          </cell>
          <cell r="D197">
            <v>86</v>
          </cell>
        </row>
        <row r="198">
          <cell r="A198">
            <v>288</v>
          </cell>
          <cell r="B198" t="str">
            <v>Servicio Nacional de Riego (*)</v>
          </cell>
          <cell r="C198" t="str">
            <v>SENARI</v>
          </cell>
          <cell r="D198">
            <v>86</v>
          </cell>
        </row>
        <row r="199">
          <cell r="A199">
            <v>298</v>
          </cell>
          <cell r="B199" t="str">
            <v>Servicio Departamental de Riego - Chuquisaca</v>
          </cell>
          <cell r="C199" t="str">
            <v>SEDERI-CHU</v>
          </cell>
          <cell r="D199">
            <v>86</v>
          </cell>
        </row>
        <row r="200">
          <cell r="A200">
            <v>299</v>
          </cell>
          <cell r="B200" t="str">
            <v>Servicio Departamental de Riego - La Paz</v>
          </cell>
          <cell r="C200" t="str">
            <v>SEDERI-LPZ</v>
          </cell>
          <cell r="D200">
            <v>86</v>
          </cell>
        </row>
        <row r="201">
          <cell r="A201">
            <v>300</v>
          </cell>
          <cell r="B201" t="str">
            <v>Servicio Departamental de Riego - Cochabamba</v>
          </cell>
          <cell r="C201" t="str">
            <v>SEDERI-CBB</v>
          </cell>
          <cell r="D201">
            <v>86</v>
          </cell>
        </row>
        <row r="202">
          <cell r="A202">
            <v>301</v>
          </cell>
          <cell r="B202" t="str">
            <v>Servicio Departamental de Riego - Oruro</v>
          </cell>
          <cell r="C202" t="str">
            <v>SEDERI-ORU</v>
          </cell>
          <cell r="D202">
            <v>86</v>
          </cell>
        </row>
        <row r="203">
          <cell r="A203">
            <v>302</v>
          </cell>
          <cell r="B203" t="str">
            <v>Servicio Departamental de Riego - Potosí</v>
          </cell>
          <cell r="C203" t="str">
            <v>SEDERI-PTS</v>
          </cell>
          <cell r="D203">
            <v>86</v>
          </cell>
        </row>
        <row r="204">
          <cell r="A204">
            <v>303</v>
          </cell>
          <cell r="B204" t="str">
            <v>Servicio Departamental de Riego - Tarija</v>
          </cell>
          <cell r="C204" t="str">
            <v>SEDERI-TAR</v>
          </cell>
          <cell r="D204">
            <v>86</v>
          </cell>
        </row>
        <row r="205">
          <cell r="A205">
            <v>304</v>
          </cell>
          <cell r="B205" t="str">
            <v>Servicio Departamental de Riego - Santa Cruz</v>
          </cell>
          <cell r="C205" t="str">
            <v>SEDERI-SCZ</v>
          </cell>
          <cell r="D205">
            <v>86</v>
          </cell>
        </row>
        <row r="206">
          <cell r="A206">
            <v>305</v>
          </cell>
          <cell r="B206" t="str">
            <v>Servicio Departamental de Riego - Beni</v>
          </cell>
          <cell r="C206" t="str">
            <v>SEDERI-BEN</v>
          </cell>
          <cell r="D206">
            <v>86</v>
          </cell>
        </row>
        <row r="207">
          <cell r="A207">
            <v>306</v>
          </cell>
          <cell r="B207" t="str">
            <v>Servicio Departamental de Riego - Pando</v>
          </cell>
          <cell r="C207" t="str">
            <v>SEDERI-PAN</v>
          </cell>
          <cell r="D207">
            <v>86</v>
          </cell>
        </row>
        <row r="208">
          <cell r="A208">
            <v>311</v>
          </cell>
          <cell r="B208" t="str">
            <v>Autoridad de Fiscalización y Control Social de Agua Potable y Saneamiento Básico</v>
          </cell>
          <cell r="C208" t="str">
            <v>AAPS</v>
          </cell>
          <cell r="D208">
            <v>86</v>
          </cell>
        </row>
        <row r="209">
          <cell r="A209">
            <v>312</v>
          </cell>
          <cell r="B209" t="str">
            <v>Autoridad de Fiscalización y Control Social de Bosques y Tierras</v>
          </cell>
          <cell r="C209" t="str">
            <v>ABT</v>
          </cell>
          <cell r="D209">
            <v>86</v>
          </cell>
        </row>
        <row r="210">
          <cell r="A210">
            <v>348</v>
          </cell>
          <cell r="B210" t="str">
            <v>Autoridad Plurinacional de la Madre Tierra (*)</v>
          </cell>
          <cell r="C210" t="str">
            <v>APMT</v>
          </cell>
          <cell r="D210">
            <v>86</v>
          </cell>
        </row>
        <row r="211">
          <cell r="A211">
            <v>0</v>
          </cell>
          <cell r="B211" t="str">
            <v xml:space="preserve">Tuición: Ministerio de Trabajo, Empleo y Previsión Social </v>
          </cell>
          <cell r="C211">
            <v>0</v>
          </cell>
        </row>
        <row r="212">
          <cell r="A212">
            <v>347</v>
          </cell>
          <cell r="B212" t="str">
            <v>Autoridad de Fiscalización y Control de Cooperativas</v>
          </cell>
          <cell r="C212" t="str">
            <v>AFCOOP</v>
          </cell>
          <cell r="D212">
            <v>70</v>
          </cell>
        </row>
        <row r="213">
          <cell r="A213">
            <v>0</v>
          </cell>
          <cell r="B213" t="str">
            <v xml:space="preserve">Tuición: Órgano Judicial </v>
          </cell>
          <cell r="C213">
            <v>0</v>
          </cell>
        </row>
        <row r="214">
          <cell r="A214">
            <v>343</v>
          </cell>
          <cell r="B214" t="str">
            <v>Escuela de Jueces del Estado</v>
          </cell>
          <cell r="C214" t="str">
            <v>EJE</v>
          </cell>
          <cell r="D214">
            <v>660</v>
          </cell>
        </row>
        <row r="215">
          <cell r="A215">
            <v>0</v>
          </cell>
          <cell r="B215" t="str">
            <v xml:space="preserve">Tuición: Banco Central de Bolivia </v>
          </cell>
          <cell r="C215">
            <v>0</v>
          </cell>
        </row>
        <row r="216">
          <cell r="A216">
            <v>293</v>
          </cell>
          <cell r="B216" t="str">
            <v>Fundación Cultural del Banco Central de Bolivia</v>
          </cell>
          <cell r="C216" t="str">
            <v>FC - BCB</v>
          </cell>
          <cell r="D216">
            <v>951</v>
          </cell>
        </row>
        <row r="217">
          <cell r="A217">
            <v>0</v>
          </cell>
          <cell r="B217" t="str">
            <v xml:space="preserve">UNIVERSIDADES PÚBLICAS </v>
          </cell>
          <cell r="C217">
            <v>0</v>
          </cell>
        </row>
        <row r="218">
          <cell r="A218">
            <v>137</v>
          </cell>
          <cell r="B218" t="str">
            <v>Comité Ejecutivo de la Universidad Boliviana</v>
          </cell>
          <cell r="C218" t="str">
            <v>CEUB</v>
          </cell>
        </row>
        <row r="219">
          <cell r="A219">
            <v>138</v>
          </cell>
          <cell r="B219" t="str">
            <v>Universidad Mayor Real y Pontificia de San Francisco Xavier</v>
          </cell>
          <cell r="C219" t="str">
            <v>UMSFX</v>
          </cell>
        </row>
        <row r="220">
          <cell r="A220">
            <v>139</v>
          </cell>
          <cell r="B220" t="str">
            <v>Universidad Mayor de San Andrés</v>
          </cell>
          <cell r="C220" t="str">
            <v>UMSA</v>
          </cell>
        </row>
        <row r="221">
          <cell r="A221">
            <v>140</v>
          </cell>
          <cell r="B221" t="str">
            <v>Universidad Pública de El Alto</v>
          </cell>
          <cell r="C221" t="str">
            <v>UPEA</v>
          </cell>
        </row>
        <row r="222">
          <cell r="A222">
            <v>141</v>
          </cell>
          <cell r="B222" t="str">
            <v>Universidad Mayor de San Simón</v>
          </cell>
          <cell r="C222" t="str">
            <v>UMSS</v>
          </cell>
        </row>
        <row r="223">
          <cell r="A223">
            <v>142</v>
          </cell>
          <cell r="B223" t="str">
            <v>Universidad Técnica de Oruro</v>
          </cell>
          <cell r="C223" t="str">
            <v>UTO</v>
          </cell>
        </row>
        <row r="224">
          <cell r="A224">
            <v>143</v>
          </cell>
          <cell r="B224" t="str">
            <v>Universidad Autónoma Tomás Frías</v>
          </cell>
          <cell r="C224" t="str">
            <v>UATF</v>
          </cell>
        </row>
        <row r="225">
          <cell r="A225">
            <v>144</v>
          </cell>
          <cell r="B225" t="str">
            <v>Universidad Nacional Siglo XX</v>
          </cell>
          <cell r="C225" t="str">
            <v>UNSXX</v>
          </cell>
        </row>
        <row r="226">
          <cell r="A226">
            <v>145</v>
          </cell>
          <cell r="B226" t="str">
            <v>Universidad Autónoma Juan Misael Saracho</v>
          </cell>
          <cell r="C226" t="str">
            <v>UAJMS</v>
          </cell>
        </row>
        <row r="227">
          <cell r="A227">
            <v>146</v>
          </cell>
          <cell r="B227" t="str">
            <v>Universidad Autónoma Gabriel René Moreno</v>
          </cell>
          <cell r="C227" t="str">
            <v>UAGRM</v>
          </cell>
        </row>
        <row r="228">
          <cell r="A228">
            <v>147</v>
          </cell>
          <cell r="B228" t="str">
            <v>Universidad Autónoma del Beni José Ballivián</v>
          </cell>
          <cell r="C228" t="str">
            <v>UAB</v>
          </cell>
        </row>
        <row r="229">
          <cell r="A229">
            <v>148</v>
          </cell>
          <cell r="B229" t="str">
            <v xml:space="preserve">Universidad Amazónica de Pando </v>
          </cell>
          <cell r="C229" t="str">
            <v>UAP</v>
          </cell>
        </row>
        <row r="230">
          <cell r="A230">
            <v>0</v>
          </cell>
          <cell r="B230" t="str">
            <v>Tuición: Ministerio de Educación</v>
          </cell>
          <cell r="C230">
            <v>0</v>
          </cell>
        </row>
        <row r="231">
          <cell r="A231">
            <v>294</v>
          </cell>
          <cell r="B231" t="str">
            <v>Universidad Indígena Boliviana Comunitaria Intercultural Productiva Tupak Katari</v>
          </cell>
          <cell r="C231" t="str">
            <v>UNIBOL-TK</v>
          </cell>
          <cell r="D231">
            <v>16</v>
          </cell>
        </row>
        <row r="232">
          <cell r="A232">
            <v>295</v>
          </cell>
          <cell r="B232" t="str">
            <v>Universidad Indígena Boliviana Comunitaria Intercultural Productiva Casimiro Huanca</v>
          </cell>
          <cell r="C232" t="str">
            <v>UNIBOL-CH</v>
          </cell>
          <cell r="D232">
            <v>16</v>
          </cell>
        </row>
        <row r="233">
          <cell r="A233">
            <v>296</v>
          </cell>
          <cell r="B233" t="str">
            <v>Universidad Indígena Boliviana Comunitaria Intercultural Productiva Apiaguaiki Tupa</v>
          </cell>
          <cell r="C233" t="str">
            <v>UNIBOL-AT</v>
          </cell>
          <cell r="D233">
            <v>16</v>
          </cell>
        </row>
        <row r="234">
          <cell r="A234">
            <v>0</v>
          </cell>
          <cell r="B234" t="str">
            <v xml:space="preserve">INSTITUCIONES DE SEGURIDAD SOCIAL </v>
          </cell>
          <cell r="C234" t="str">
            <v>ISS</v>
          </cell>
        </row>
        <row r="235">
          <cell r="A235">
            <v>0</v>
          </cell>
          <cell r="B235" t="str">
            <v>Tuición: Ministerio de Defensa</v>
          </cell>
          <cell r="C235">
            <v>0</v>
          </cell>
        </row>
        <row r="236">
          <cell r="A236">
            <v>411</v>
          </cell>
          <cell r="B236" t="str">
            <v xml:space="preserve">Corporación del Seguro Social Militar </v>
          </cell>
          <cell r="C236" t="str">
            <v>COSSMIL</v>
          </cell>
          <cell r="D236">
            <v>20</v>
          </cell>
        </row>
        <row r="237">
          <cell r="A237">
            <v>0</v>
          </cell>
          <cell r="B237" t="str">
            <v>Tuición: Ministerio de Salud</v>
          </cell>
          <cell r="C237">
            <v>0</v>
          </cell>
        </row>
        <row r="238">
          <cell r="A238">
            <v>417</v>
          </cell>
          <cell r="B238" t="str">
            <v>Caja Nacional de Salud</v>
          </cell>
          <cell r="C238" t="str">
            <v>CNS</v>
          </cell>
          <cell r="D238">
            <v>46</v>
          </cell>
        </row>
        <row r="239">
          <cell r="A239">
            <v>418</v>
          </cell>
          <cell r="B239" t="str">
            <v>Caja Petrolera de Salud</v>
          </cell>
          <cell r="C239" t="str">
            <v>CPS</v>
          </cell>
          <cell r="D239">
            <v>46</v>
          </cell>
        </row>
        <row r="240">
          <cell r="A240">
            <v>422</v>
          </cell>
          <cell r="B240" t="str">
            <v>Caja Bancaria Estatal de Salud</v>
          </cell>
          <cell r="C240" t="str">
            <v>CBES</v>
          </cell>
          <cell r="D240">
            <v>46</v>
          </cell>
        </row>
        <row r="241">
          <cell r="A241">
            <v>423</v>
          </cell>
          <cell r="B241" t="str">
            <v>Caja de Salud del Servicio Nacional de Caminos y Ramas Anexas</v>
          </cell>
          <cell r="C241" t="str">
            <v>CSSNCRA</v>
          </cell>
          <cell r="D241">
            <v>46</v>
          </cell>
        </row>
        <row r="242">
          <cell r="A242">
            <v>424</v>
          </cell>
          <cell r="B242" t="str">
            <v>Caja de Salud CORDES</v>
          </cell>
          <cell r="C242" t="str">
            <v>CORDES</v>
          </cell>
          <cell r="D242">
            <v>46</v>
          </cell>
        </row>
        <row r="243">
          <cell r="A243">
            <v>425</v>
          </cell>
          <cell r="B243" t="str">
            <v>Seguro Social Universitario de Cochabamba</v>
          </cell>
          <cell r="C243" t="str">
            <v>SSUCBBA</v>
          </cell>
          <cell r="D243">
            <v>46</v>
          </cell>
        </row>
        <row r="244">
          <cell r="A244">
            <v>426</v>
          </cell>
          <cell r="B244" t="str">
            <v>Seguro Social Universitario de Oruro</v>
          </cell>
          <cell r="C244" t="str">
            <v>SSUORU</v>
          </cell>
          <cell r="D244">
            <v>46</v>
          </cell>
        </row>
        <row r="245">
          <cell r="A245">
            <v>427</v>
          </cell>
          <cell r="B245" t="str">
            <v>Seguro Social Universitario de Santa Cruz</v>
          </cell>
          <cell r="C245" t="str">
            <v>SSUSTCRUZ</v>
          </cell>
          <cell r="D245">
            <v>46</v>
          </cell>
        </row>
        <row r="246">
          <cell r="A246">
            <v>428</v>
          </cell>
          <cell r="B246" t="str">
            <v>Seguro Social Universitario de Sucre</v>
          </cell>
          <cell r="C246" t="str">
            <v>SSUSUC</v>
          </cell>
          <cell r="D246">
            <v>46</v>
          </cell>
        </row>
        <row r="247">
          <cell r="A247">
            <v>429</v>
          </cell>
          <cell r="B247" t="str">
            <v>Seguro Social Universitario de La Paz</v>
          </cell>
          <cell r="C247" t="str">
            <v>SSULPZ</v>
          </cell>
          <cell r="D247">
            <v>46</v>
          </cell>
        </row>
        <row r="248">
          <cell r="A248">
            <v>432</v>
          </cell>
          <cell r="B248" t="str">
            <v>Seguro Social Universitario de Tarija</v>
          </cell>
          <cell r="C248" t="str">
            <v>SSUTAR</v>
          </cell>
          <cell r="D248">
            <v>46</v>
          </cell>
        </row>
        <row r="249">
          <cell r="A249">
            <v>433</v>
          </cell>
          <cell r="B249" t="str">
            <v>Seguro Social Universitario de Potosí</v>
          </cell>
          <cell r="C249" t="str">
            <v>SSUPTS</v>
          </cell>
          <cell r="D249">
            <v>46</v>
          </cell>
        </row>
        <row r="250">
          <cell r="A250">
            <v>434</v>
          </cell>
          <cell r="B250" t="str">
            <v>Seguro Social Universitario de Beni</v>
          </cell>
          <cell r="C250" t="str">
            <v>SSUBENI</v>
          </cell>
          <cell r="D250">
            <v>46</v>
          </cell>
        </row>
        <row r="251">
          <cell r="A251">
            <v>435</v>
          </cell>
          <cell r="B251" t="str">
            <v>Seguro Integral de Salud</v>
          </cell>
          <cell r="C251" t="str">
            <v>SINEC</v>
          </cell>
          <cell r="D251">
            <v>46</v>
          </cell>
        </row>
        <row r="252">
          <cell r="A252">
            <v>0</v>
          </cell>
          <cell r="B252" t="str">
            <v>EMPRESAS PÚBLICAS</v>
          </cell>
          <cell r="C252" t="str">
            <v>EMP-PUB</v>
          </cell>
        </row>
        <row r="253">
          <cell r="A253">
            <v>0</v>
          </cell>
          <cell r="B253" t="str">
            <v xml:space="preserve">EMPRESAS NACIONALES </v>
          </cell>
          <cell r="C253" t="str">
            <v>EMP-NAL</v>
          </cell>
        </row>
        <row r="254">
          <cell r="A254">
            <v>0</v>
          </cell>
          <cell r="B254" t="str">
            <v>Tuición: Ministerio de Defensa</v>
          </cell>
          <cell r="C254">
            <v>0</v>
          </cell>
        </row>
        <row r="255">
          <cell r="A255">
            <v>525</v>
          </cell>
          <cell r="B255" t="str">
            <v>Transportes Aéreos Bolivianos</v>
          </cell>
          <cell r="C255" t="str">
            <v>TAB</v>
          </cell>
          <cell r="D255">
            <v>20</v>
          </cell>
        </row>
        <row r="256">
          <cell r="A256">
            <v>548</v>
          </cell>
          <cell r="B256" t="str">
            <v>Corporación de las Fuerzas Armadas para el Desarrollo Nacional</v>
          </cell>
          <cell r="C256" t="str">
            <v>COFADENA</v>
          </cell>
          <cell r="D256">
            <v>20</v>
          </cell>
        </row>
        <row r="257">
          <cell r="A257">
            <v>551</v>
          </cell>
          <cell r="B257" t="str">
            <v>Empresa Naviera Boliviana</v>
          </cell>
          <cell r="C257" t="str">
            <v>ENABOL</v>
          </cell>
          <cell r="D257">
            <v>20</v>
          </cell>
        </row>
        <row r="258">
          <cell r="A258">
            <v>596</v>
          </cell>
          <cell r="B258" t="str">
            <v>Empresa Pública Transporte Aéreo Militar</v>
          </cell>
          <cell r="C258" t="str">
            <v>TAM</v>
          </cell>
          <cell r="D258">
            <v>20</v>
          </cell>
        </row>
        <row r="259">
          <cell r="A259">
            <v>718</v>
          </cell>
          <cell r="B259" t="str">
            <v>Complejo Agroindustrial Buena Vista</v>
          </cell>
          <cell r="C259" t="str">
            <v>CABV</v>
          </cell>
          <cell r="D259">
            <v>20</v>
          </cell>
        </row>
        <row r="260">
          <cell r="A260">
            <v>600</v>
          </cell>
          <cell r="B260" t="str">
            <v xml:space="preserve">Empresa Servicios Aéreos Bolivianos </v>
          </cell>
          <cell r="C260" t="str">
            <v>ESABOL</v>
          </cell>
          <cell r="D260">
            <v>20</v>
          </cell>
        </row>
        <row r="261">
          <cell r="A261">
            <v>0</v>
          </cell>
          <cell r="B261" t="str">
            <v>Tuición: Ministerio de Economía y Finanzas Públicas</v>
          </cell>
          <cell r="C261">
            <v>0</v>
          </cell>
        </row>
        <row r="262">
          <cell r="A262">
            <v>580</v>
          </cell>
          <cell r="B262" t="str">
            <v>Depósitos Aduaneros Bolivianos</v>
          </cell>
          <cell r="C262" t="str">
            <v>DAB</v>
          </cell>
          <cell r="D262">
            <v>35</v>
          </cell>
        </row>
        <row r="263">
          <cell r="A263">
            <v>594</v>
          </cell>
          <cell r="B263" t="str">
            <v>Administración de Servicios Portuarios - Bolivia</v>
          </cell>
          <cell r="C263" t="str">
            <v>ASP-B</v>
          </cell>
          <cell r="D263">
            <v>35</v>
          </cell>
        </row>
        <row r="264">
          <cell r="A264">
            <v>595</v>
          </cell>
          <cell r="B264" t="str">
            <v>Gestora Pública de la Seguridad Social de Largo Plazo</v>
          </cell>
          <cell r="C264" t="str">
            <v>GESTORA</v>
          </cell>
          <cell r="D264">
            <v>35</v>
          </cell>
        </row>
        <row r="265">
          <cell r="A265">
            <v>0</v>
          </cell>
          <cell r="B265" t="str">
            <v xml:space="preserve">Tuición: Ministerio de Desarrollo Productivo y Economía Plural </v>
          </cell>
          <cell r="C265">
            <v>0</v>
          </cell>
        </row>
        <row r="266">
          <cell r="A266">
            <v>572</v>
          </cell>
          <cell r="B266" t="str">
            <v>Empresa de Apoyo a la Producción de Alimentos</v>
          </cell>
          <cell r="C266" t="str">
            <v>EMAPA</v>
          </cell>
          <cell r="D266">
            <v>41</v>
          </cell>
        </row>
        <row r="267">
          <cell r="A267">
            <v>575</v>
          </cell>
          <cell r="B267" t="str">
            <v>Empresa Pública Nacional Estratégica Papeles de Bolivia</v>
          </cell>
          <cell r="C267" t="str">
            <v>PAPELBOL</v>
          </cell>
          <cell r="D267">
            <v>41</v>
          </cell>
        </row>
        <row r="268">
          <cell r="A268">
            <v>576</v>
          </cell>
          <cell r="B268" t="str">
            <v>Empresa Pública Nacional Estratégica Cartones de Bolivia</v>
          </cell>
          <cell r="C268" t="str">
            <v>CARTONBOL</v>
          </cell>
          <cell r="D268">
            <v>41</v>
          </cell>
        </row>
        <row r="269">
          <cell r="A269">
            <v>579</v>
          </cell>
          <cell r="B269" t="str">
            <v>Empresa Pública Nacional Estratégica Cementos de Bolivia</v>
          </cell>
          <cell r="C269" t="str">
            <v>ECEBOL</v>
          </cell>
          <cell r="D269">
            <v>41</v>
          </cell>
        </row>
        <row r="270">
          <cell r="A270">
            <v>586</v>
          </cell>
          <cell r="B270" t="str">
            <v>Empresa Azucarera San Buenaventura</v>
          </cell>
          <cell r="C270" t="str">
            <v>EASBA</v>
          </cell>
          <cell r="D270">
            <v>41</v>
          </cell>
        </row>
        <row r="271">
          <cell r="A271">
            <v>590</v>
          </cell>
          <cell r="B271" t="str">
            <v>Empresa Pública QUIPUS</v>
          </cell>
          <cell r="C271" t="str">
            <v>QUIPUS</v>
          </cell>
          <cell r="D271">
            <v>41</v>
          </cell>
        </row>
        <row r="272">
          <cell r="A272">
            <v>593</v>
          </cell>
          <cell r="B272" t="str">
            <v>Empresa Pública YACANA</v>
          </cell>
          <cell r="C272" t="str">
            <v>YACANA</v>
          </cell>
          <cell r="D272">
            <v>41</v>
          </cell>
        </row>
        <row r="273">
          <cell r="A273">
            <v>599</v>
          </cell>
          <cell r="B273" t="str">
            <v>Empresa Boliviana de Alimentos y Derivados</v>
          </cell>
          <cell r="C273" t="str">
            <v>EBA</v>
          </cell>
          <cell r="D273">
            <v>41</v>
          </cell>
        </row>
        <row r="274">
          <cell r="A274">
            <v>0</v>
          </cell>
          <cell r="B274" t="str">
            <v xml:space="preserve">Tuición: Ministerio de Minería y Metalurgia </v>
          </cell>
          <cell r="C274">
            <v>0</v>
          </cell>
        </row>
        <row r="275">
          <cell r="A275">
            <v>517</v>
          </cell>
          <cell r="B275" t="str">
            <v>Corporación Minera de Bolivia</v>
          </cell>
          <cell r="C275" t="str">
            <v>COMIBOL</v>
          </cell>
          <cell r="D275">
            <v>76</v>
          </cell>
        </row>
        <row r="276">
          <cell r="A276">
            <v>520</v>
          </cell>
          <cell r="B276" t="str">
            <v>Empresa Metalúrgica VINTO -Nacionalizada</v>
          </cell>
          <cell r="C276" t="str">
            <v>VINTO - NAL</v>
          </cell>
          <cell r="D276">
            <v>76</v>
          </cell>
        </row>
        <row r="277">
          <cell r="A277">
            <v>573</v>
          </cell>
          <cell r="B277" t="str">
            <v>Empresa Siderúrgica del Mutún</v>
          </cell>
          <cell r="C277" t="str">
            <v>ES - MUTUN</v>
          </cell>
          <cell r="D277">
            <v>76</v>
          </cell>
        </row>
        <row r="278">
          <cell r="A278">
            <v>0</v>
          </cell>
          <cell r="B278" t="str">
            <v xml:space="preserve">Tuición: Ministerio de Hidrocarburos </v>
          </cell>
          <cell r="C278">
            <v>0</v>
          </cell>
        </row>
        <row r="279">
          <cell r="A279">
            <v>513</v>
          </cell>
          <cell r="B279" t="str">
            <v>Yacimientos Petrolíferos Fiscales Bolivianos</v>
          </cell>
          <cell r="C279" t="str">
            <v>YPFB</v>
          </cell>
          <cell r="D279">
            <v>85</v>
          </cell>
        </row>
        <row r="280">
          <cell r="A280">
            <v>584</v>
          </cell>
          <cell r="B280" t="str">
            <v>Empresa Boliviana de Industrialización de Hidrocarburos</v>
          </cell>
          <cell r="C280" t="str">
            <v>EBIH</v>
          </cell>
          <cell r="D280">
            <v>85</v>
          </cell>
        </row>
        <row r="281">
          <cell r="A281">
            <v>0</v>
          </cell>
          <cell r="B281" t="str">
            <v xml:space="preserve">Tuición: Ministerio de Obras Públicas, Servicios y Vivienda </v>
          </cell>
          <cell r="C281">
            <v>0</v>
          </cell>
        </row>
        <row r="282">
          <cell r="A282">
            <v>522</v>
          </cell>
          <cell r="B282" t="str">
            <v>Empresa Nacional de Ferrocarriles - Residual</v>
          </cell>
          <cell r="C282" t="str">
            <v>ENFE</v>
          </cell>
          <cell r="D282">
            <v>81</v>
          </cell>
        </row>
        <row r="283">
          <cell r="A283">
            <v>578</v>
          </cell>
          <cell r="B283" t="str">
            <v>Boliviana de Aviación</v>
          </cell>
          <cell r="C283" t="str">
            <v>BoA</v>
          </cell>
          <cell r="D283">
            <v>81</v>
          </cell>
        </row>
        <row r="284">
          <cell r="A284">
            <v>585</v>
          </cell>
          <cell r="B284" t="str">
            <v>Agencia Boliviana Espacial</v>
          </cell>
          <cell r="C284" t="str">
            <v>ABE</v>
          </cell>
          <cell r="D284">
            <v>81</v>
          </cell>
        </row>
        <row r="285">
          <cell r="A285">
            <v>587</v>
          </cell>
          <cell r="B285" t="str">
            <v>Empresa Estratégica Boliviana de Construcción y Conservación de Infraestructura Civil</v>
          </cell>
          <cell r="C285" t="str">
            <v>EBC</v>
          </cell>
          <cell r="D285">
            <v>81</v>
          </cell>
        </row>
        <row r="286">
          <cell r="A286">
            <v>591</v>
          </cell>
          <cell r="B286" t="str">
            <v>Empresa Estatal de Transporte por Cable “Mi Teleférico”</v>
          </cell>
          <cell r="C286" t="str">
            <v>MI TELEFERICO</v>
          </cell>
          <cell r="D286">
            <v>81</v>
          </cell>
        </row>
        <row r="287">
          <cell r="A287">
            <v>0</v>
          </cell>
          <cell r="B287" t="str">
            <v xml:space="preserve">Tuición: Ministerio de Energías </v>
          </cell>
          <cell r="C287">
            <v>0</v>
          </cell>
        </row>
        <row r="288">
          <cell r="A288">
            <v>514</v>
          </cell>
          <cell r="B288" t="str">
            <v>Empresa Nacional de Electricidad</v>
          </cell>
          <cell r="C288" t="str">
            <v>ENDE</v>
          </cell>
          <cell r="D288">
            <v>85</v>
          </cell>
        </row>
        <row r="289">
          <cell r="A289">
            <v>597</v>
          </cell>
          <cell r="B289" t="str">
            <v>Empresa Pública Nacional Estratégica de Yacimientos de Litio Bolivianos</v>
          </cell>
          <cell r="C289" t="str">
            <v>YLB</v>
          </cell>
          <cell r="D289">
            <v>85</v>
          </cell>
        </row>
        <row r="290">
          <cell r="A290">
            <v>0</v>
          </cell>
          <cell r="B290" t="str">
            <v>Tuición: Ministerio de Comunicación</v>
          </cell>
          <cell r="C290">
            <v>0</v>
          </cell>
        </row>
        <row r="291">
          <cell r="A291">
            <v>526</v>
          </cell>
          <cell r="B291" t="str">
            <v>Empresa Estatal de Televisión “BOLIVIA TV”</v>
          </cell>
          <cell r="C291" t="str">
            <v>BTV</v>
          </cell>
          <cell r="D291">
            <v>87</v>
          </cell>
        </row>
        <row r="292">
          <cell r="A292">
            <v>598</v>
          </cell>
          <cell r="B292" t="str">
            <v>Empresa Pública “Editorial del Estado Plurinacional de Bolivia”</v>
          </cell>
          <cell r="C292" t="str">
            <v>EDITORIAL</v>
          </cell>
          <cell r="D292">
            <v>87</v>
          </cell>
        </row>
        <row r="293">
          <cell r="A293">
            <v>0</v>
          </cell>
          <cell r="B293" t="str">
            <v xml:space="preserve">Tuición: Ministerio de Culturas y Turismo </v>
          </cell>
          <cell r="C293">
            <v>0</v>
          </cell>
        </row>
        <row r="294">
          <cell r="A294">
            <v>592</v>
          </cell>
          <cell r="B294" t="str">
            <v>Empresa Estatal “Boliviana de Turismo”</v>
          </cell>
          <cell r="C294" t="str">
            <v>BOLTUR</v>
          </cell>
          <cell r="D294">
            <v>52</v>
          </cell>
        </row>
        <row r="295">
          <cell r="A295">
            <v>0</v>
          </cell>
          <cell r="B295" t="str">
            <v xml:space="preserve">Tuición: Ministerio de Medio Ambiente y Aguas </v>
          </cell>
          <cell r="C295">
            <v>0</v>
          </cell>
        </row>
        <row r="296">
          <cell r="A296">
            <v>633</v>
          </cell>
          <cell r="B296" t="str">
            <v>Empresa Misicuni</v>
          </cell>
          <cell r="C296" t="str">
            <v>MISICUNI</v>
          </cell>
          <cell r="D296">
            <v>86</v>
          </cell>
        </row>
        <row r="297">
          <cell r="A297">
            <v>0</v>
          </cell>
          <cell r="B297" t="str">
            <v>GOBIERNOS AUTÓNOMOS DEPARTAMENTALES</v>
          </cell>
          <cell r="C297" t="str">
            <v>GAD</v>
          </cell>
        </row>
        <row r="298">
          <cell r="A298">
            <v>901</v>
          </cell>
          <cell r="B298" t="str">
            <v>Gobierno Autónomo Departamental de Chuquisaca</v>
          </cell>
          <cell r="C298" t="str">
            <v>GAD-CHU</v>
          </cell>
        </row>
        <row r="299">
          <cell r="A299">
            <v>902</v>
          </cell>
          <cell r="B299" t="str">
            <v>Gobierno Autónomo Departamental de La Paz</v>
          </cell>
          <cell r="C299" t="str">
            <v>GAD-LPZ</v>
          </cell>
        </row>
        <row r="300">
          <cell r="A300">
            <v>903</v>
          </cell>
          <cell r="B300" t="str">
            <v>Gobierno Autónomo Departamental de Cochabamba</v>
          </cell>
          <cell r="C300" t="str">
            <v>GAD-CBB</v>
          </cell>
        </row>
        <row r="301">
          <cell r="A301">
            <v>904</v>
          </cell>
          <cell r="B301" t="str">
            <v>Gobierno Autónomo Departamental de Oruro</v>
          </cell>
          <cell r="C301" t="str">
            <v>GAD-ORU</v>
          </cell>
        </row>
        <row r="302">
          <cell r="A302">
            <v>905</v>
          </cell>
          <cell r="B302" t="str">
            <v>Gobierno Autónomo Departamental de Potosí</v>
          </cell>
          <cell r="C302" t="str">
            <v>GAD-PTS</v>
          </cell>
        </row>
        <row r="303">
          <cell r="A303">
            <v>906</v>
          </cell>
          <cell r="B303" t="str">
            <v>Gobierno Autónomo Departamental de Tarija</v>
          </cell>
          <cell r="C303" t="str">
            <v>GAD-TAR</v>
          </cell>
        </row>
        <row r="304">
          <cell r="A304">
            <v>907</v>
          </cell>
          <cell r="B304" t="str">
            <v>Gobierno Autónomo Departamental de Santa Cruz</v>
          </cell>
          <cell r="C304" t="str">
            <v>GAD-SCZ</v>
          </cell>
        </row>
        <row r="305">
          <cell r="A305">
            <v>908</v>
          </cell>
          <cell r="B305" t="str">
            <v>Gobierno Autónomo Departamental del Beni</v>
          </cell>
          <cell r="C305" t="str">
            <v>GAD-BEN</v>
          </cell>
        </row>
        <row r="306">
          <cell r="A306">
            <v>909</v>
          </cell>
          <cell r="B306" t="str">
            <v>Gobierno Autónomo Departamental de Pando</v>
          </cell>
          <cell r="C306" t="str">
            <v>GAD-PAN</v>
          </cell>
        </row>
        <row r="307">
          <cell r="A307">
            <v>0</v>
          </cell>
          <cell r="B307" t="str">
            <v xml:space="preserve">GOBIERNOS AUTÓNOMOS REGIONALES </v>
          </cell>
          <cell r="C307" t="str">
            <v>GAR</v>
          </cell>
        </row>
        <row r="308">
          <cell r="A308">
            <v>0</v>
          </cell>
          <cell r="B308" t="str">
            <v>Departamento de Tarja</v>
          </cell>
          <cell r="C308">
            <v>0</v>
          </cell>
        </row>
        <row r="309">
          <cell r="A309">
            <v>4601</v>
          </cell>
          <cell r="B309" t="str">
            <v>Gobierno Autónomo Regional del Gran Chaco</v>
          </cell>
          <cell r="C309" t="str">
            <v>GAR-GCH</v>
          </cell>
        </row>
        <row r="310">
          <cell r="A310">
            <v>0</v>
          </cell>
          <cell r="B310" t="str">
            <v xml:space="preserve">GOBIERNOS AUTÓNOMOS MUNICIPALES </v>
          </cell>
          <cell r="C310" t="str">
            <v>GAM</v>
          </cell>
        </row>
        <row r="311">
          <cell r="A311">
            <v>0</v>
          </cell>
          <cell r="B311" t="str">
            <v>Gobiernos Autónomos Municipales del Departamento de Chuquisaca</v>
          </cell>
          <cell r="C311">
            <v>0</v>
          </cell>
        </row>
        <row r="312">
          <cell r="A312">
            <v>1101</v>
          </cell>
          <cell r="B312" t="str">
            <v>Gobierno Autónomo Municipal de Sucre</v>
          </cell>
          <cell r="C312" t="str">
            <v>SUC</v>
          </cell>
        </row>
        <row r="313">
          <cell r="A313">
            <v>1102</v>
          </cell>
          <cell r="B313" t="str">
            <v>Gobierno Autónomo Municipal de Yotala</v>
          </cell>
          <cell r="C313" t="str">
            <v>YOT</v>
          </cell>
        </row>
        <row r="314">
          <cell r="A314">
            <v>1103</v>
          </cell>
          <cell r="B314" t="str">
            <v>Gobierno Autónomo Municipal de Poroma</v>
          </cell>
          <cell r="C314" t="str">
            <v>POR</v>
          </cell>
        </row>
        <row r="315">
          <cell r="A315">
            <v>1104</v>
          </cell>
          <cell r="B315" t="str">
            <v>Gobierno Autónomo Municipal de Villa Azurduy</v>
          </cell>
          <cell r="C315" t="str">
            <v>AZU</v>
          </cell>
        </row>
        <row r="316">
          <cell r="A316">
            <v>1105</v>
          </cell>
          <cell r="B316" t="str">
            <v>Gobierno Autónomo Municipal de Tarvita (Villa Orías)</v>
          </cell>
          <cell r="C316" t="str">
            <v>TAR</v>
          </cell>
        </row>
        <row r="317">
          <cell r="A317">
            <v>1106</v>
          </cell>
          <cell r="B317" t="str">
            <v>Gobierno Autónomo Municipal de Villa Zudañez (Tacopaya)</v>
          </cell>
          <cell r="C317" t="str">
            <v>ZUD</v>
          </cell>
        </row>
        <row r="318">
          <cell r="A318">
            <v>1107</v>
          </cell>
          <cell r="B318" t="str">
            <v>Gobierno Autónomo Municipal de Presto</v>
          </cell>
          <cell r="C318" t="str">
            <v>PRE</v>
          </cell>
        </row>
        <row r="319">
          <cell r="A319">
            <v>1108</v>
          </cell>
          <cell r="B319" t="str">
            <v>Gobierno Autónomo Municipal de Villa Mojocoya</v>
          </cell>
          <cell r="C319" t="str">
            <v>VMO</v>
          </cell>
        </row>
        <row r="320">
          <cell r="A320">
            <v>1109</v>
          </cell>
          <cell r="B320" t="str">
            <v>Gobierno Autónomo Municipal de Icla</v>
          </cell>
          <cell r="C320" t="str">
            <v>MUJ</v>
          </cell>
        </row>
        <row r="321">
          <cell r="A321">
            <v>1110</v>
          </cell>
          <cell r="B321" t="str">
            <v>Gobierno Autónomo Municipal de Padilla</v>
          </cell>
          <cell r="C321" t="str">
            <v>PAD</v>
          </cell>
        </row>
        <row r="322">
          <cell r="A322">
            <v>1111</v>
          </cell>
          <cell r="B322" t="str">
            <v>Gobierno Autónomo Municipal de Tomina</v>
          </cell>
          <cell r="C322" t="str">
            <v>VTM</v>
          </cell>
        </row>
        <row r="323">
          <cell r="A323">
            <v>1112</v>
          </cell>
          <cell r="B323" t="str">
            <v>Gobierno Autónomo Municipal de Sopachuy</v>
          </cell>
          <cell r="C323" t="str">
            <v>SOP</v>
          </cell>
        </row>
        <row r="324">
          <cell r="A324">
            <v>1113</v>
          </cell>
          <cell r="B324" t="str">
            <v>Gobierno Autónomo Municipal de Villa Alcalá</v>
          </cell>
          <cell r="C324" t="str">
            <v>ALC</v>
          </cell>
        </row>
        <row r="325">
          <cell r="A325">
            <v>1114</v>
          </cell>
          <cell r="B325" t="str">
            <v>Gobierno Autónomo Municipal de El Villar</v>
          </cell>
          <cell r="C325" t="str">
            <v>VIL</v>
          </cell>
        </row>
        <row r="326">
          <cell r="A326">
            <v>1115</v>
          </cell>
          <cell r="B326" t="str">
            <v>Gobierno Autónomo Municipal de Monteagudo</v>
          </cell>
          <cell r="C326" t="str">
            <v>VMT</v>
          </cell>
        </row>
        <row r="327">
          <cell r="A327">
            <v>1116</v>
          </cell>
          <cell r="B327" t="str">
            <v>Gobierno Autónomo Municipal de San Pablo de Huacareta</v>
          </cell>
          <cell r="C327" t="str">
            <v>PDM</v>
          </cell>
        </row>
        <row r="328">
          <cell r="A328">
            <v>1117</v>
          </cell>
          <cell r="B328" t="str">
            <v>Gobierno Autónomo Municipal de Tarabuco</v>
          </cell>
          <cell r="C328" t="str">
            <v>TARB</v>
          </cell>
        </row>
        <row r="329">
          <cell r="A329">
            <v>1118</v>
          </cell>
          <cell r="B329" t="str">
            <v>Gobierno Autónomo Municipal de Yamparáez</v>
          </cell>
          <cell r="C329" t="str">
            <v>YAM</v>
          </cell>
        </row>
        <row r="330">
          <cell r="A330">
            <v>1119</v>
          </cell>
          <cell r="B330" t="str">
            <v>Gobierno Autónomo Municipal de Camargo</v>
          </cell>
          <cell r="C330" t="str">
            <v>CAM</v>
          </cell>
        </row>
        <row r="331">
          <cell r="A331">
            <v>1120</v>
          </cell>
          <cell r="B331" t="str">
            <v>Gobierno Autónomo Municipal de San Lucas</v>
          </cell>
          <cell r="C331" t="str">
            <v>LUC</v>
          </cell>
        </row>
        <row r="332">
          <cell r="A332">
            <v>1121</v>
          </cell>
          <cell r="B332" t="str">
            <v>Gobierno Autónomo Municipal de Incahuasi</v>
          </cell>
          <cell r="C332" t="str">
            <v>INCA</v>
          </cell>
        </row>
        <row r="333">
          <cell r="A333">
            <v>1122</v>
          </cell>
          <cell r="B333" t="str">
            <v>Gobierno Autónomo Municipal de Villa Serrano</v>
          </cell>
          <cell r="C333" t="str">
            <v>SER</v>
          </cell>
        </row>
        <row r="334">
          <cell r="A334">
            <v>1123</v>
          </cell>
          <cell r="B334" t="str">
            <v>Gobierno Autónomo Municipal de Camataqui (Villa Abecia)</v>
          </cell>
          <cell r="C334" t="str">
            <v>ABE</v>
          </cell>
        </row>
        <row r="335">
          <cell r="A335">
            <v>1124</v>
          </cell>
          <cell r="B335" t="str">
            <v>Gobierno Autónomo Municipal de Culpina</v>
          </cell>
          <cell r="C335" t="str">
            <v>CUL</v>
          </cell>
        </row>
        <row r="336">
          <cell r="A336">
            <v>1125</v>
          </cell>
          <cell r="B336" t="str">
            <v>Gobierno Autónomo Municipal de Las Carreras</v>
          </cell>
          <cell r="C336" t="str">
            <v>CRR</v>
          </cell>
        </row>
        <row r="337">
          <cell r="A337">
            <v>1126</v>
          </cell>
          <cell r="B337" t="str">
            <v>Gobierno Autónomo Municipal de Villa Vaca Guzmán</v>
          </cell>
          <cell r="C337" t="str">
            <v>MUY</v>
          </cell>
        </row>
        <row r="338">
          <cell r="A338">
            <v>1127</v>
          </cell>
          <cell r="B338" t="str">
            <v>Gobierno Autónomo Municipal de Villa de Huacaya</v>
          </cell>
          <cell r="C338" t="str">
            <v>VHY</v>
          </cell>
        </row>
        <row r="339">
          <cell r="A339">
            <v>1128</v>
          </cell>
          <cell r="B339" t="str">
            <v>Gobierno Autónomo Municipal de Machareti</v>
          </cell>
          <cell r="C339" t="str">
            <v>MAC</v>
          </cell>
        </row>
        <row r="340">
          <cell r="A340">
            <v>1129</v>
          </cell>
          <cell r="B340" t="str">
            <v xml:space="preserve">Gobierno Autónomo Municipal de Villa Charcas </v>
          </cell>
          <cell r="C340" t="str">
            <v>VCH</v>
          </cell>
        </row>
        <row r="341">
          <cell r="A341">
            <v>0</v>
          </cell>
          <cell r="B341" t="str">
            <v>Gobiernos Autónomos Municipales del Departamento de La Paz</v>
          </cell>
          <cell r="C341">
            <v>0</v>
          </cell>
        </row>
        <row r="342">
          <cell r="A342">
            <v>1201</v>
          </cell>
          <cell r="B342" t="str">
            <v>Gobierno Autónomo Municipal de La Paz</v>
          </cell>
          <cell r="C342" t="str">
            <v>LPZ</v>
          </cell>
        </row>
        <row r="343">
          <cell r="A343">
            <v>1202</v>
          </cell>
          <cell r="B343" t="str">
            <v>Gobierno Autónomo Municipal de Palca</v>
          </cell>
          <cell r="C343" t="str">
            <v>PLC</v>
          </cell>
        </row>
        <row r="344">
          <cell r="A344">
            <v>1203</v>
          </cell>
          <cell r="B344" t="str">
            <v>Gobierno Autónomo Municipal de Mecapaca</v>
          </cell>
          <cell r="C344" t="str">
            <v>MEC</v>
          </cell>
        </row>
        <row r="345">
          <cell r="A345">
            <v>1204</v>
          </cell>
          <cell r="B345" t="str">
            <v>Gobierno Autónomo Municipal de Achocalla</v>
          </cell>
          <cell r="C345" t="str">
            <v>ACH</v>
          </cell>
        </row>
        <row r="346">
          <cell r="A346">
            <v>1205</v>
          </cell>
          <cell r="B346" t="str">
            <v>Gobierno Autónomo Municipal de El Alto de La Paz</v>
          </cell>
          <cell r="C346" t="str">
            <v>ELLA</v>
          </cell>
        </row>
        <row r="347">
          <cell r="A347">
            <v>1206</v>
          </cell>
          <cell r="B347" t="str">
            <v>Gobierno Autónomo Municipal de Viacha</v>
          </cell>
          <cell r="C347" t="str">
            <v>VIA</v>
          </cell>
        </row>
        <row r="348">
          <cell r="A348">
            <v>1207</v>
          </cell>
          <cell r="B348" t="str">
            <v>Gobierno Autónomo Municipal de Guaqui</v>
          </cell>
          <cell r="C348" t="str">
            <v>GUA</v>
          </cell>
        </row>
        <row r="349">
          <cell r="A349">
            <v>1208</v>
          </cell>
          <cell r="B349" t="str">
            <v>Gobierno Autónomo Municipal de Tiahuanacu</v>
          </cell>
          <cell r="C349" t="str">
            <v>TIA</v>
          </cell>
        </row>
        <row r="350">
          <cell r="A350">
            <v>1209</v>
          </cell>
          <cell r="B350" t="str">
            <v>Gobierno Autónomo Municipal de Desaguadero</v>
          </cell>
          <cell r="C350" t="str">
            <v>DES</v>
          </cell>
        </row>
        <row r="351">
          <cell r="A351">
            <v>1210</v>
          </cell>
          <cell r="B351" t="str">
            <v>Gobierno Autónomo Municipal de Caranavi</v>
          </cell>
          <cell r="C351" t="str">
            <v>CRV</v>
          </cell>
        </row>
        <row r="352">
          <cell r="A352">
            <v>1211</v>
          </cell>
          <cell r="B352" t="str">
            <v>Gobierno Autónomo Municipal de Sica Sica (Villa Aroma)</v>
          </cell>
          <cell r="C352" t="str">
            <v>SIC</v>
          </cell>
        </row>
        <row r="353">
          <cell r="A353">
            <v>1212</v>
          </cell>
          <cell r="B353" t="str">
            <v>Gobierno Autónomo Municipal de Umala</v>
          </cell>
          <cell r="C353" t="str">
            <v>UMA</v>
          </cell>
        </row>
        <row r="354">
          <cell r="A354">
            <v>1213</v>
          </cell>
          <cell r="B354" t="str">
            <v>Gobierno Autónomo Municipal de Ayo Ayo</v>
          </cell>
          <cell r="C354" t="str">
            <v>AYO</v>
          </cell>
        </row>
        <row r="355">
          <cell r="A355">
            <v>1214</v>
          </cell>
          <cell r="B355" t="str">
            <v>Gobierno Autónomo Municipal de Calamarca</v>
          </cell>
          <cell r="C355" t="str">
            <v>CAL</v>
          </cell>
        </row>
        <row r="356">
          <cell r="A356">
            <v>1215</v>
          </cell>
          <cell r="B356" t="str">
            <v>Gobierno Autónomo Municipal de Patacamaya</v>
          </cell>
          <cell r="C356" t="str">
            <v>PAT</v>
          </cell>
        </row>
        <row r="357">
          <cell r="A357">
            <v>1216</v>
          </cell>
          <cell r="B357" t="str">
            <v>Gobierno Autónomo Municipal de Colquencha</v>
          </cell>
          <cell r="C357" t="str">
            <v>COL</v>
          </cell>
        </row>
        <row r="358">
          <cell r="A358">
            <v>1217</v>
          </cell>
          <cell r="B358" t="str">
            <v>Gobierno Autónomo Municipal de Collana</v>
          </cell>
          <cell r="C358" t="str">
            <v>COA</v>
          </cell>
        </row>
        <row r="359">
          <cell r="A359">
            <v>1218</v>
          </cell>
          <cell r="B359" t="str">
            <v>Gobierno Autónomo Municipal de Inquisivi</v>
          </cell>
          <cell r="C359" t="str">
            <v>INQ</v>
          </cell>
        </row>
        <row r="360">
          <cell r="A360">
            <v>1219</v>
          </cell>
          <cell r="B360" t="str">
            <v>Gobierno Autónomo Municipal de Quime</v>
          </cell>
          <cell r="C360" t="str">
            <v>QUI</v>
          </cell>
        </row>
        <row r="361">
          <cell r="A361">
            <v>1220</v>
          </cell>
          <cell r="B361" t="str">
            <v>Gobierno Autónomo Municipal de Cajuata</v>
          </cell>
          <cell r="C361" t="str">
            <v>CAJ</v>
          </cell>
        </row>
        <row r="362">
          <cell r="A362">
            <v>1221</v>
          </cell>
          <cell r="B362" t="str">
            <v>Gobierno Autónomo Municipal de Colquiri</v>
          </cell>
          <cell r="C362" t="str">
            <v>COQ</v>
          </cell>
        </row>
        <row r="363">
          <cell r="A363">
            <v>1222</v>
          </cell>
          <cell r="B363" t="str">
            <v>Gobierno Autónomo Municipal de Ichoca</v>
          </cell>
          <cell r="C363" t="str">
            <v>ICH</v>
          </cell>
        </row>
        <row r="364">
          <cell r="A364">
            <v>1223</v>
          </cell>
          <cell r="B364" t="str">
            <v>Gobierno Autónomo Municipal de Villa Libertad Licoma</v>
          </cell>
          <cell r="C364" t="str">
            <v>LIC</v>
          </cell>
        </row>
        <row r="365">
          <cell r="A365">
            <v>1224</v>
          </cell>
          <cell r="B365" t="str">
            <v>Gobierno Autónomo Municipal de Achacachi</v>
          </cell>
          <cell r="C365" t="str">
            <v>AHÍ</v>
          </cell>
        </row>
        <row r="366">
          <cell r="A366">
            <v>1225</v>
          </cell>
          <cell r="B366" t="str">
            <v>Gobierno Autónomo Municipal de Ancoraimes</v>
          </cell>
          <cell r="C366" t="str">
            <v>ANCO</v>
          </cell>
        </row>
        <row r="367">
          <cell r="A367">
            <v>1226</v>
          </cell>
          <cell r="B367" t="str">
            <v>Gobierno Autónomo Municipal de Sorata</v>
          </cell>
          <cell r="C367" t="str">
            <v>SOR</v>
          </cell>
        </row>
        <row r="368">
          <cell r="A368">
            <v>1227</v>
          </cell>
          <cell r="B368" t="str">
            <v>Gobierno Autónomo Municipal de Guanay</v>
          </cell>
          <cell r="C368" t="str">
            <v>GNY</v>
          </cell>
        </row>
        <row r="369">
          <cell r="A369">
            <v>1228</v>
          </cell>
          <cell r="B369" t="str">
            <v>Gobierno Autónomo Municipal de Tacacoma</v>
          </cell>
          <cell r="C369" t="str">
            <v>TAT</v>
          </cell>
        </row>
        <row r="370">
          <cell r="A370">
            <v>1229</v>
          </cell>
          <cell r="B370" t="str">
            <v>Gobierno Autónomo Municipal de Tipuani</v>
          </cell>
          <cell r="C370" t="str">
            <v>TIP</v>
          </cell>
        </row>
        <row r="371">
          <cell r="A371">
            <v>1230</v>
          </cell>
          <cell r="B371" t="str">
            <v>Gobierno Autónomo Municipal de Quiabaya</v>
          </cell>
          <cell r="C371" t="str">
            <v>QBY</v>
          </cell>
        </row>
        <row r="372">
          <cell r="A372">
            <v>1231</v>
          </cell>
          <cell r="B372" t="str">
            <v>Gobierno Autónomo Municipal de Combaya</v>
          </cell>
          <cell r="C372" t="str">
            <v>COM</v>
          </cell>
        </row>
        <row r="373">
          <cell r="A373">
            <v>1232</v>
          </cell>
          <cell r="B373" t="str">
            <v>Gobierno Autónomo Municipal de Copacabana</v>
          </cell>
          <cell r="C373" t="str">
            <v>COP</v>
          </cell>
        </row>
        <row r="374">
          <cell r="A374">
            <v>1233</v>
          </cell>
          <cell r="B374" t="str">
            <v>Gobierno Autónomo Municipal de San Pedro de Tiquina</v>
          </cell>
          <cell r="C374" t="str">
            <v>SPT</v>
          </cell>
        </row>
        <row r="375">
          <cell r="A375">
            <v>1234</v>
          </cell>
          <cell r="B375" t="str">
            <v>Gobierno Autónomo Municipal de Tito Yupanqui</v>
          </cell>
          <cell r="C375" t="str">
            <v>YUP</v>
          </cell>
        </row>
        <row r="376">
          <cell r="A376">
            <v>1235</v>
          </cell>
          <cell r="B376" t="str">
            <v>Gobierno Autónomo Municipal de Chuma</v>
          </cell>
          <cell r="C376" t="str">
            <v>CHU</v>
          </cell>
        </row>
        <row r="377">
          <cell r="A377">
            <v>1236</v>
          </cell>
          <cell r="B377" t="str">
            <v>Gobierno Autónomo Municipal de Ayata</v>
          </cell>
          <cell r="C377" t="str">
            <v>AYA</v>
          </cell>
        </row>
        <row r="378">
          <cell r="A378">
            <v>1237</v>
          </cell>
          <cell r="B378" t="str">
            <v>Gobierno Autónomo Municipal de Aucapata</v>
          </cell>
          <cell r="C378" t="str">
            <v>AUC</v>
          </cell>
        </row>
        <row r="379">
          <cell r="A379">
            <v>1238</v>
          </cell>
          <cell r="B379" t="str">
            <v>Gobierno Autónomo Municipal de Corocoro</v>
          </cell>
          <cell r="C379" t="str">
            <v>COR</v>
          </cell>
        </row>
        <row r="380">
          <cell r="A380">
            <v>1239</v>
          </cell>
          <cell r="B380" t="str">
            <v>Gobierno Autónomo Municipal de Caquiaviri</v>
          </cell>
          <cell r="C380" t="str">
            <v>CAQ</v>
          </cell>
        </row>
        <row r="381">
          <cell r="A381">
            <v>1240</v>
          </cell>
          <cell r="B381" t="str">
            <v>Gobierno Autónomo Municipal de Calacoto</v>
          </cell>
          <cell r="C381" t="str">
            <v>CAC</v>
          </cell>
        </row>
        <row r="382">
          <cell r="A382">
            <v>1241</v>
          </cell>
          <cell r="B382" t="str">
            <v>Gobierno Autónomo Municipal de Comanche</v>
          </cell>
          <cell r="C382" t="str">
            <v>CMC</v>
          </cell>
        </row>
        <row r="383">
          <cell r="A383">
            <v>1242</v>
          </cell>
          <cell r="B383" t="str">
            <v>Gobierno Autónomo Municipal de Charaña</v>
          </cell>
          <cell r="C383" t="str">
            <v>CHA</v>
          </cell>
        </row>
        <row r="384">
          <cell r="A384">
            <v>1243</v>
          </cell>
          <cell r="B384" t="str">
            <v>Gobierno Autónomo Municipal de Waldo Ballivián</v>
          </cell>
          <cell r="C384" t="str">
            <v>BAL</v>
          </cell>
        </row>
        <row r="385">
          <cell r="A385">
            <v>1244</v>
          </cell>
          <cell r="B385" t="str">
            <v>Gobierno Autónomo Municipal de Nazacara de Pacajes</v>
          </cell>
          <cell r="C385" t="str">
            <v>NAZ</v>
          </cell>
        </row>
        <row r="386">
          <cell r="A386">
            <v>1245</v>
          </cell>
          <cell r="B386" t="str">
            <v>Gobierno Autónomo Municipal de Santiago de Callapa</v>
          </cell>
          <cell r="C386" t="str">
            <v>SCA</v>
          </cell>
        </row>
        <row r="387">
          <cell r="A387">
            <v>1246</v>
          </cell>
          <cell r="B387" t="str">
            <v>Gobierno Autónomo Municipal de Puerto Acosta</v>
          </cell>
          <cell r="C387" t="str">
            <v>ACO</v>
          </cell>
        </row>
        <row r="388">
          <cell r="A388">
            <v>1247</v>
          </cell>
          <cell r="B388" t="str">
            <v>Gobierno Autónomo Municipal de Mocomoco</v>
          </cell>
          <cell r="C388" t="str">
            <v>MOC</v>
          </cell>
        </row>
        <row r="389">
          <cell r="A389">
            <v>1248</v>
          </cell>
          <cell r="B389" t="str">
            <v>Gobierno Autónomo Municipal de Carabuco</v>
          </cell>
          <cell r="C389" t="str">
            <v>CCH</v>
          </cell>
        </row>
        <row r="390">
          <cell r="A390">
            <v>1249</v>
          </cell>
          <cell r="B390" t="str">
            <v>Gobierno Autónomo Municipal de Apolo</v>
          </cell>
          <cell r="C390" t="str">
            <v>APO</v>
          </cell>
        </row>
        <row r="391">
          <cell r="A391">
            <v>1250</v>
          </cell>
          <cell r="B391" t="str">
            <v>Gobierno Autónomo Municipal de Pelechuco</v>
          </cell>
          <cell r="C391" t="str">
            <v>PEL</v>
          </cell>
        </row>
        <row r="392">
          <cell r="A392">
            <v>1251</v>
          </cell>
          <cell r="B392" t="str">
            <v>Gobierno Autónomo Municipal de Luribay</v>
          </cell>
          <cell r="C392" t="str">
            <v>LUR</v>
          </cell>
        </row>
        <row r="393">
          <cell r="A393">
            <v>1252</v>
          </cell>
          <cell r="B393" t="str">
            <v>Gobierno Autónomo Municipal de Sapahaqui</v>
          </cell>
          <cell r="C393" t="str">
            <v>SAPA</v>
          </cell>
        </row>
        <row r="394">
          <cell r="A394">
            <v>1253</v>
          </cell>
          <cell r="B394" t="str">
            <v>Gobierno Autónomo Municipal de Yaco</v>
          </cell>
          <cell r="C394" t="str">
            <v>YAC</v>
          </cell>
        </row>
        <row r="395">
          <cell r="A395">
            <v>1254</v>
          </cell>
          <cell r="B395" t="str">
            <v>Gobierno Autónomo Municipal de Malla</v>
          </cell>
          <cell r="C395" t="str">
            <v>MAL</v>
          </cell>
        </row>
        <row r="396">
          <cell r="A396">
            <v>1255</v>
          </cell>
          <cell r="B396" t="str">
            <v>Gobierno Autónomo Municipal de Cairoma</v>
          </cell>
          <cell r="C396" t="str">
            <v>CAI</v>
          </cell>
        </row>
        <row r="397">
          <cell r="A397">
            <v>1256</v>
          </cell>
          <cell r="B397" t="str">
            <v>Gobierno Autónomo Municipal de Chulumani (Villa de la Libertad)</v>
          </cell>
          <cell r="C397" t="str">
            <v>CHL</v>
          </cell>
        </row>
        <row r="398">
          <cell r="A398">
            <v>1257</v>
          </cell>
          <cell r="B398" t="str">
            <v>Gobierno Autónomo Municipal de Irupana (Villa de Lanza)</v>
          </cell>
          <cell r="C398" t="str">
            <v>IRU</v>
          </cell>
        </row>
        <row r="399">
          <cell r="A399">
            <v>1258</v>
          </cell>
          <cell r="B399" t="str">
            <v>Gobierno Autónomo Municipal de Yanacachi</v>
          </cell>
          <cell r="C399" t="str">
            <v>YAN</v>
          </cell>
        </row>
        <row r="400">
          <cell r="A400">
            <v>1259</v>
          </cell>
          <cell r="B400" t="str">
            <v>Gobierno Autónomo Municipal de Palos Blancos</v>
          </cell>
          <cell r="C400" t="str">
            <v>BLA</v>
          </cell>
        </row>
        <row r="401">
          <cell r="A401">
            <v>1260</v>
          </cell>
          <cell r="B401" t="str">
            <v>Gobierno Autónomo Municipal de La Asunta</v>
          </cell>
          <cell r="C401" t="str">
            <v>ASU</v>
          </cell>
        </row>
        <row r="402">
          <cell r="A402">
            <v>1261</v>
          </cell>
          <cell r="B402" t="str">
            <v>Gobierno Autónomo Municipal de Pucarani</v>
          </cell>
          <cell r="C402" t="str">
            <v>PUC</v>
          </cell>
        </row>
        <row r="403">
          <cell r="A403">
            <v>1262</v>
          </cell>
          <cell r="B403" t="str">
            <v>Gobierno Autónomo Municipal de Laja</v>
          </cell>
          <cell r="C403" t="str">
            <v>LAJ</v>
          </cell>
        </row>
        <row r="404">
          <cell r="A404">
            <v>1263</v>
          </cell>
          <cell r="B404" t="str">
            <v>Gobierno Autónomo Municipal de Batallas</v>
          </cell>
          <cell r="C404" t="str">
            <v>BAT</v>
          </cell>
        </row>
        <row r="405">
          <cell r="A405">
            <v>1264</v>
          </cell>
          <cell r="B405" t="str">
            <v>Gobierno Autónomo Municipal de Puerto Pérez</v>
          </cell>
          <cell r="C405" t="str">
            <v>PER</v>
          </cell>
        </row>
        <row r="406">
          <cell r="A406">
            <v>1265</v>
          </cell>
          <cell r="B406" t="str">
            <v>Gobierno Autónomo Municipal de Coroico</v>
          </cell>
          <cell r="C406" t="str">
            <v>COC</v>
          </cell>
        </row>
        <row r="407">
          <cell r="A407">
            <v>1266</v>
          </cell>
          <cell r="B407" t="str">
            <v>Gobierno Autónomo Municipal de Coripata</v>
          </cell>
          <cell r="C407" t="str">
            <v>CRI</v>
          </cell>
        </row>
        <row r="408">
          <cell r="A408">
            <v>1267</v>
          </cell>
          <cell r="B408" t="str">
            <v>Gobierno Autónomo Municipal de Ixiamas</v>
          </cell>
          <cell r="C408" t="str">
            <v>IXI</v>
          </cell>
        </row>
        <row r="409">
          <cell r="A409">
            <v>1268</v>
          </cell>
          <cell r="B409" t="str">
            <v>Gobierno Autónomo Municipal de San Buenaventura</v>
          </cell>
          <cell r="C409" t="str">
            <v>SBV</v>
          </cell>
        </row>
        <row r="410">
          <cell r="A410">
            <v>1269</v>
          </cell>
          <cell r="B410" t="str">
            <v>Gobierno Autónomo Municipal de General Juan José Pérez (Charazani)</v>
          </cell>
          <cell r="C410" t="str">
            <v>CPE</v>
          </cell>
        </row>
        <row r="411">
          <cell r="A411">
            <v>1270</v>
          </cell>
          <cell r="B411" t="str">
            <v>Gobierno Autónomo Municipal de Curva</v>
          </cell>
          <cell r="C411" t="str">
            <v>CUR</v>
          </cell>
        </row>
        <row r="412">
          <cell r="A412">
            <v>1271</v>
          </cell>
          <cell r="B412" t="str">
            <v>Gobierno Autónomo Municipal de San Pedro de Curahuara</v>
          </cell>
          <cell r="C412" t="str">
            <v>PEC</v>
          </cell>
        </row>
        <row r="413">
          <cell r="A413">
            <v>1272</v>
          </cell>
          <cell r="B413" t="str">
            <v>Gobierno Autónomo Municipal de Papel Pampa</v>
          </cell>
          <cell r="C413" t="str">
            <v>PAP</v>
          </cell>
        </row>
        <row r="414">
          <cell r="A414">
            <v>1273</v>
          </cell>
          <cell r="B414" t="str">
            <v>Gobierno Autónomo Municipal de Chacarilla</v>
          </cell>
          <cell r="C414" t="str">
            <v>CLL</v>
          </cell>
        </row>
        <row r="415">
          <cell r="A415">
            <v>1274</v>
          </cell>
          <cell r="B415" t="str">
            <v>Gobierno Autónomo Municipal de Santiago de Machaca</v>
          </cell>
          <cell r="C415" t="str">
            <v>SMA</v>
          </cell>
        </row>
        <row r="416">
          <cell r="A416">
            <v>1275</v>
          </cell>
          <cell r="B416" t="str">
            <v>Gobierno Autónomo Municipal de Catacora</v>
          </cell>
          <cell r="C416" t="str">
            <v>CAT</v>
          </cell>
        </row>
        <row r="417">
          <cell r="A417">
            <v>1276</v>
          </cell>
          <cell r="B417" t="str">
            <v>Gobierno Autónomo Municipal de Mapiri</v>
          </cell>
          <cell r="C417" t="str">
            <v>MAP</v>
          </cell>
        </row>
        <row r="418">
          <cell r="A418">
            <v>1277</v>
          </cell>
          <cell r="B418" t="str">
            <v>Gobierno Autónomo Municipal de Teoponte</v>
          </cell>
          <cell r="C418" t="str">
            <v>TEO</v>
          </cell>
        </row>
        <row r="419">
          <cell r="A419">
            <v>1278</v>
          </cell>
          <cell r="B419" t="str">
            <v>Gobierno Autónomo Municipal de San Andrés de Machaca</v>
          </cell>
          <cell r="C419" t="str">
            <v>AMA</v>
          </cell>
        </row>
        <row r="420">
          <cell r="A420">
            <v>1279</v>
          </cell>
          <cell r="B420" t="str">
            <v>Gobierno Autónomo Municipal de Jesús de Machaca</v>
          </cell>
          <cell r="C420" t="str">
            <v>JMK</v>
          </cell>
        </row>
        <row r="421">
          <cell r="A421">
            <v>1280</v>
          </cell>
          <cell r="B421" t="str">
            <v>Gobierno Autónomo Municipal de Taraco</v>
          </cell>
          <cell r="C421" t="str">
            <v>TCO</v>
          </cell>
        </row>
        <row r="422">
          <cell r="A422">
            <v>1281</v>
          </cell>
          <cell r="B422" t="str">
            <v>Gobierno Autónomo Municipal de Huarina</v>
          </cell>
          <cell r="C422" t="str">
            <v>HUAR</v>
          </cell>
        </row>
        <row r="423">
          <cell r="A423">
            <v>1282</v>
          </cell>
          <cell r="B423" t="str">
            <v>Gobierno Autónomo Municipal de Santiago de Huata</v>
          </cell>
          <cell r="C423" t="str">
            <v>SAH</v>
          </cell>
        </row>
        <row r="424">
          <cell r="A424">
            <v>1283</v>
          </cell>
          <cell r="B424" t="str">
            <v>Gobierno Autónomo Municipal de Escoma</v>
          </cell>
          <cell r="C424" t="str">
            <v>ESC</v>
          </cell>
        </row>
        <row r="425">
          <cell r="A425">
            <v>1284</v>
          </cell>
          <cell r="B425" t="str">
            <v>Gobierno Autónomo Municipal de Humanata</v>
          </cell>
          <cell r="C425" t="str">
            <v>HUMA</v>
          </cell>
        </row>
        <row r="426">
          <cell r="A426">
            <v>1285</v>
          </cell>
          <cell r="B426" t="str">
            <v>Gobierno Autónomo Municipal de Alto Beni</v>
          </cell>
          <cell r="C426" t="str">
            <v>ABN</v>
          </cell>
        </row>
        <row r="427">
          <cell r="A427">
            <v>1286</v>
          </cell>
          <cell r="B427" t="str">
            <v>Gobierno Autónomo Municipal de Huatajata</v>
          </cell>
          <cell r="C427" t="str">
            <v>HUAT</v>
          </cell>
        </row>
        <row r="428">
          <cell r="A428">
            <v>1287</v>
          </cell>
          <cell r="B428" t="str">
            <v xml:space="preserve">Gobierno Autónomo Municipal de Chua Cocani </v>
          </cell>
          <cell r="C428" t="str">
            <v>CHCO</v>
          </cell>
        </row>
        <row r="429">
          <cell r="A429">
            <v>0</v>
          </cell>
          <cell r="B429" t="str">
            <v>Gobiernos Autónomos Municipales del Departamento de Cochabamba</v>
          </cell>
          <cell r="C429">
            <v>0</v>
          </cell>
        </row>
        <row r="430">
          <cell r="A430">
            <v>1301</v>
          </cell>
          <cell r="B430" t="str">
            <v>Gobierno Autónomo Municipal de Cochabamba</v>
          </cell>
          <cell r="C430" t="str">
            <v>CBB</v>
          </cell>
        </row>
        <row r="431">
          <cell r="A431">
            <v>1302</v>
          </cell>
          <cell r="B431" t="str">
            <v>Gobierno Autónomo Municipal de Quillacollo</v>
          </cell>
          <cell r="C431" t="str">
            <v>QLL</v>
          </cell>
        </row>
        <row r="432">
          <cell r="A432">
            <v>1303</v>
          </cell>
          <cell r="B432" t="str">
            <v>Gobierno Autónomo Municipal de SipeSipe</v>
          </cell>
          <cell r="C432" t="str">
            <v>SIP</v>
          </cell>
        </row>
        <row r="433">
          <cell r="A433">
            <v>1304</v>
          </cell>
          <cell r="B433" t="str">
            <v>Gobierno Autónomo Municipal de Tiquipaya</v>
          </cell>
          <cell r="C433" t="str">
            <v>TIQ</v>
          </cell>
        </row>
        <row r="434">
          <cell r="A434">
            <v>1305</v>
          </cell>
          <cell r="B434" t="str">
            <v>Gobierno Autónomo Municipal de Vinto</v>
          </cell>
          <cell r="C434" t="str">
            <v>VIN</v>
          </cell>
        </row>
        <row r="435">
          <cell r="A435">
            <v>1306</v>
          </cell>
          <cell r="B435" t="str">
            <v>Gobierno Autónomo Municipal de Colcapirhua</v>
          </cell>
          <cell r="C435" t="str">
            <v>CCP</v>
          </cell>
        </row>
        <row r="436">
          <cell r="A436">
            <v>1307</v>
          </cell>
          <cell r="B436" t="str">
            <v>Gobierno Autónomo Municipal de Aiquile</v>
          </cell>
          <cell r="C436" t="str">
            <v>AIQ</v>
          </cell>
        </row>
        <row r="437">
          <cell r="A437">
            <v>1308</v>
          </cell>
          <cell r="B437" t="str">
            <v>Gobierno Autónomo Municipal de Pasorapa</v>
          </cell>
          <cell r="C437" t="str">
            <v>PAS</v>
          </cell>
        </row>
        <row r="438">
          <cell r="A438">
            <v>1309</v>
          </cell>
          <cell r="B438" t="str">
            <v>Gobierno Autónomo Municipal de Omereque</v>
          </cell>
          <cell r="C438" t="str">
            <v>OME</v>
          </cell>
        </row>
        <row r="439">
          <cell r="A439">
            <v>1310</v>
          </cell>
          <cell r="B439" t="str">
            <v>Gobierno Autónomo Municipal de Independencia</v>
          </cell>
          <cell r="C439" t="str">
            <v>IND</v>
          </cell>
        </row>
        <row r="440">
          <cell r="A440">
            <v>1311</v>
          </cell>
          <cell r="B440" t="str">
            <v>Gobierno Autónomo Municipal de Morochata</v>
          </cell>
          <cell r="C440" t="str">
            <v>MOH</v>
          </cell>
        </row>
        <row r="441">
          <cell r="A441">
            <v>1312</v>
          </cell>
          <cell r="B441" t="str">
            <v>Gobierno Autónomo Municipal de Sacaba</v>
          </cell>
          <cell r="C441" t="str">
            <v>SCB</v>
          </cell>
        </row>
        <row r="442">
          <cell r="A442">
            <v>1313</v>
          </cell>
          <cell r="B442" t="str">
            <v>Gobierno Autónomo Municipal de Colomi</v>
          </cell>
          <cell r="C442" t="str">
            <v>CLM</v>
          </cell>
        </row>
        <row r="443">
          <cell r="A443">
            <v>1314</v>
          </cell>
          <cell r="B443" t="str">
            <v>Gobierno Autónomo Municipal de Villa Tunari</v>
          </cell>
          <cell r="C443" t="str">
            <v>TUN</v>
          </cell>
        </row>
        <row r="444">
          <cell r="A444">
            <v>1315</v>
          </cell>
          <cell r="B444" t="str">
            <v>Gobierno Autónomo Municipal de Punata</v>
          </cell>
          <cell r="C444" t="str">
            <v>PNT</v>
          </cell>
        </row>
        <row r="445">
          <cell r="A445">
            <v>1316</v>
          </cell>
          <cell r="B445" t="str">
            <v>Gobierno Autónomo Municipal de Villa Rivero</v>
          </cell>
          <cell r="C445" t="str">
            <v>VRV</v>
          </cell>
        </row>
        <row r="446">
          <cell r="A446">
            <v>1317</v>
          </cell>
          <cell r="B446" t="str">
            <v>Gobierno Autónomo Municipal de San Benito (Villa José Quintín Mendoza)</v>
          </cell>
          <cell r="C446" t="str">
            <v>MEN</v>
          </cell>
        </row>
        <row r="447">
          <cell r="A447">
            <v>1318</v>
          </cell>
          <cell r="B447" t="str">
            <v>Gobierno Autónomo Municipal de Tacachi</v>
          </cell>
          <cell r="C447" t="str">
            <v>TAC</v>
          </cell>
        </row>
        <row r="448">
          <cell r="A448">
            <v>1319</v>
          </cell>
          <cell r="B448" t="str">
            <v>Gobierno Autónomo Municipal Villa Gualberto Villarroel</v>
          </cell>
          <cell r="C448" t="str">
            <v>VGV</v>
          </cell>
        </row>
        <row r="449">
          <cell r="A449">
            <v>1320</v>
          </cell>
          <cell r="B449" t="str">
            <v>Gobierno Autónomo Municipal de Tarata</v>
          </cell>
          <cell r="C449" t="str">
            <v>TRT</v>
          </cell>
        </row>
        <row r="450">
          <cell r="A450">
            <v>1321</v>
          </cell>
          <cell r="B450" t="str">
            <v>Gobierno Autónomo Municipal de Anzaldo</v>
          </cell>
          <cell r="C450" t="str">
            <v>ANZ</v>
          </cell>
        </row>
        <row r="451">
          <cell r="A451">
            <v>1322</v>
          </cell>
          <cell r="B451" t="str">
            <v>Gobierno Autónomo Municipal de Arbieto</v>
          </cell>
          <cell r="C451" t="str">
            <v>ARB</v>
          </cell>
        </row>
        <row r="452">
          <cell r="A452">
            <v>1323</v>
          </cell>
          <cell r="B452" t="str">
            <v>Gobierno Autónomo Municipal de Sacabamba</v>
          </cell>
          <cell r="C452" t="str">
            <v>SBB</v>
          </cell>
        </row>
        <row r="453">
          <cell r="A453">
            <v>1324</v>
          </cell>
          <cell r="B453" t="str">
            <v>Gobierno Autónomo Municipal de Cliza</v>
          </cell>
          <cell r="C453" t="str">
            <v>CLI</v>
          </cell>
        </row>
        <row r="454">
          <cell r="A454">
            <v>1325</v>
          </cell>
          <cell r="B454" t="str">
            <v>Gobierno Autónomo Municipal de Toco</v>
          </cell>
          <cell r="C454" t="str">
            <v>TOC</v>
          </cell>
        </row>
        <row r="455">
          <cell r="A455">
            <v>1326</v>
          </cell>
          <cell r="B455" t="str">
            <v>Gobierno Autónomo Municipal de Tolata</v>
          </cell>
          <cell r="C455" t="str">
            <v>TLA</v>
          </cell>
        </row>
        <row r="456">
          <cell r="A456">
            <v>1327</v>
          </cell>
          <cell r="B456" t="str">
            <v>Gobierno Autónomo Municipal de Capinota</v>
          </cell>
          <cell r="C456" t="str">
            <v>CAP</v>
          </cell>
        </row>
        <row r="457">
          <cell r="A457">
            <v>1328</v>
          </cell>
          <cell r="B457" t="str">
            <v>Gobierno Autónomo Municipal de Santivañez</v>
          </cell>
          <cell r="C457" t="str">
            <v>SAN</v>
          </cell>
        </row>
        <row r="458">
          <cell r="A458">
            <v>1329</v>
          </cell>
          <cell r="B458" t="str">
            <v>Gobierno Autónomo Municipal de Sicaya</v>
          </cell>
          <cell r="C458" t="str">
            <v>SCY</v>
          </cell>
        </row>
        <row r="459">
          <cell r="A459">
            <v>1330</v>
          </cell>
          <cell r="B459" t="str">
            <v>Gobierno Autónomo Municipal de Tapacari</v>
          </cell>
          <cell r="C459" t="str">
            <v>TAP</v>
          </cell>
        </row>
        <row r="460">
          <cell r="A460">
            <v>1331</v>
          </cell>
          <cell r="B460" t="str">
            <v>Gobierno Autónomo Municipal de Totora</v>
          </cell>
          <cell r="C460" t="str">
            <v>TOT</v>
          </cell>
        </row>
        <row r="461">
          <cell r="A461">
            <v>1332</v>
          </cell>
          <cell r="B461" t="str">
            <v>Gobierno Autónomo Municipal de Pojo</v>
          </cell>
          <cell r="C461" t="str">
            <v>POJ</v>
          </cell>
        </row>
        <row r="462">
          <cell r="A462">
            <v>1333</v>
          </cell>
          <cell r="B462" t="str">
            <v>Gobierno Autónomo Municipal de Pocona</v>
          </cell>
          <cell r="C462" t="str">
            <v>POC</v>
          </cell>
        </row>
        <row r="463">
          <cell r="A463">
            <v>1334</v>
          </cell>
          <cell r="B463" t="str">
            <v>Gobierno Autónomo Municipal de Chimoré</v>
          </cell>
          <cell r="C463" t="str">
            <v>CHI</v>
          </cell>
        </row>
        <row r="464">
          <cell r="A464">
            <v>1335</v>
          </cell>
          <cell r="B464" t="str">
            <v>Gobierno Autónomo Municipal de Puerto Villarroel</v>
          </cell>
          <cell r="C464" t="str">
            <v>PVI</v>
          </cell>
        </row>
        <row r="465">
          <cell r="A465">
            <v>1336</v>
          </cell>
          <cell r="B465" t="str">
            <v>Gobierno Autónomo Municipal de Arani</v>
          </cell>
          <cell r="C465" t="str">
            <v>ARA</v>
          </cell>
        </row>
        <row r="466">
          <cell r="A466">
            <v>1337</v>
          </cell>
          <cell r="B466" t="str">
            <v>Gobierno Autónomo Municipal de Vacas</v>
          </cell>
          <cell r="C466" t="str">
            <v>VAC</v>
          </cell>
        </row>
        <row r="467">
          <cell r="A467">
            <v>1338</v>
          </cell>
          <cell r="B467" t="str">
            <v>Gobierno Autónomo Municipal de Arque</v>
          </cell>
          <cell r="C467" t="str">
            <v>ARQ</v>
          </cell>
        </row>
        <row r="468">
          <cell r="A468">
            <v>1339</v>
          </cell>
          <cell r="B468" t="str">
            <v>Gobierno Autónomo Municipal de Tacopaya</v>
          </cell>
          <cell r="C468" t="str">
            <v>TPY</v>
          </cell>
        </row>
        <row r="469">
          <cell r="A469">
            <v>1340</v>
          </cell>
          <cell r="B469" t="str">
            <v>Gobierno Autónomo Municipal de Bolivar</v>
          </cell>
          <cell r="C469" t="str">
            <v>BOL</v>
          </cell>
        </row>
        <row r="470">
          <cell r="A470">
            <v>1341</v>
          </cell>
          <cell r="B470" t="str">
            <v>Gobierno Autónomo Municipal de Tiraque</v>
          </cell>
          <cell r="C470" t="str">
            <v>TRQ</v>
          </cell>
        </row>
        <row r="471">
          <cell r="A471">
            <v>1342</v>
          </cell>
          <cell r="B471" t="str">
            <v>Gobierno Autónomo Municipal de Mizque</v>
          </cell>
          <cell r="C471" t="str">
            <v>MIZ</v>
          </cell>
        </row>
        <row r="472">
          <cell r="A472">
            <v>1343</v>
          </cell>
          <cell r="B472" t="str">
            <v>Gobierno Autónomo Municipal de Vila Vila</v>
          </cell>
          <cell r="C472" t="str">
            <v>VIS</v>
          </cell>
        </row>
        <row r="473">
          <cell r="A473">
            <v>1344</v>
          </cell>
          <cell r="B473" t="str">
            <v>Gobierno Autónomo Municipal de Alalay</v>
          </cell>
          <cell r="C473" t="str">
            <v>ALA</v>
          </cell>
        </row>
        <row r="474">
          <cell r="A474">
            <v>1345</v>
          </cell>
          <cell r="B474" t="str">
            <v>Gobierno Autónomo Municipal de Entre Rios</v>
          </cell>
          <cell r="C474" t="str">
            <v>ERI</v>
          </cell>
        </row>
        <row r="475">
          <cell r="A475">
            <v>1346</v>
          </cell>
          <cell r="B475" t="str">
            <v>Gobierno Autónomo Municipal de Cocapata</v>
          </cell>
          <cell r="C475" t="str">
            <v>CCT</v>
          </cell>
        </row>
        <row r="476">
          <cell r="A476">
            <v>1347</v>
          </cell>
          <cell r="B476" t="str">
            <v xml:space="preserve">Gobierno Autónomo Municipal de Shinahota </v>
          </cell>
          <cell r="C476" t="str">
            <v>SHI</v>
          </cell>
        </row>
        <row r="477">
          <cell r="A477">
            <v>0</v>
          </cell>
          <cell r="B477" t="str">
            <v>Gobiernos Autónomos Municipales del Departamento de Oruro</v>
          </cell>
          <cell r="C477">
            <v>0</v>
          </cell>
        </row>
        <row r="478">
          <cell r="A478">
            <v>1401</v>
          </cell>
          <cell r="B478" t="str">
            <v>Gobierno Autónomo Municipal de Oruro</v>
          </cell>
          <cell r="C478" t="str">
            <v>ORU</v>
          </cell>
        </row>
        <row r="479">
          <cell r="A479">
            <v>1402</v>
          </cell>
          <cell r="B479" t="str">
            <v>Gobierno Autónomo Municipal de Caracollo</v>
          </cell>
          <cell r="C479" t="str">
            <v>CAR</v>
          </cell>
        </row>
        <row r="480">
          <cell r="A480">
            <v>1403</v>
          </cell>
          <cell r="B480" t="str">
            <v>Gobierno Autónomo Municipal de El Choro</v>
          </cell>
          <cell r="C480" t="str">
            <v>CHO</v>
          </cell>
        </row>
        <row r="481">
          <cell r="A481">
            <v>1404</v>
          </cell>
          <cell r="B481" t="str">
            <v>Gobierno Autónomo Municipal de Challapata</v>
          </cell>
          <cell r="C481" t="str">
            <v>CHT</v>
          </cell>
        </row>
        <row r="482">
          <cell r="A482">
            <v>1405</v>
          </cell>
          <cell r="B482" t="str">
            <v>Gobierno Autónomo Municipal de Santuario de Quillacas</v>
          </cell>
          <cell r="C482" t="str">
            <v>STQ</v>
          </cell>
        </row>
        <row r="483">
          <cell r="A483">
            <v>1406</v>
          </cell>
          <cell r="B483" t="str">
            <v>Gobierno Autónomo Municipal de Huanuni</v>
          </cell>
          <cell r="C483" t="str">
            <v>VHU</v>
          </cell>
        </row>
        <row r="484">
          <cell r="A484">
            <v>1407</v>
          </cell>
          <cell r="B484" t="str">
            <v>Gobierno Autónomo Municipal de Machacamarca</v>
          </cell>
          <cell r="C484" t="str">
            <v>MAR</v>
          </cell>
        </row>
        <row r="485">
          <cell r="A485">
            <v>1408</v>
          </cell>
          <cell r="B485" t="str">
            <v>Gobierno Autónomo Municipal de Poopó (Villa Poopó)</v>
          </cell>
          <cell r="C485" t="str">
            <v>POO</v>
          </cell>
        </row>
        <row r="486">
          <cell r="A486">
            <v>1409</v>
          </cell>
          <cell r="B486" t="str">
            <v>Gobierno Autónomo Municipal de Pazña</v>
          </cell>
          <cell r="C486" t="str">
            <v>PAZ</v>
          </cell>
        </row>
        <row r="487">
          <cell r="A487">
            <v>1410</v>
          </cell>
          <cell r="B487" t="str">
            <v>Gobierno Autónomo Municipal de Antequera</v>
          </cell>
          <cell r="C487" t="str">
            <v>ANT</v>
          </cell>
        </row>
        <row r="488">
          <cell r="A488">
            <v>1411</v>
          </cell>
          <cell r="B488" t="str">
            <v>Gobierno Autónomo Municipal de Eucaliptus</v>
          </cell>
          <cell r="C488" t="str">
            <v>EUC</v>
          </cell>
        </row>
        <row r="489">
          <cell r="A489">
            <v>1412</v>
          </cell>
          <cell r="B489" t="str">
            <v>Gobierno Autónomo Municipal de Santiago de Huari</v>
          </cell>
          <cell r="C489" t="str">
            <v>SHU</v>
          </cell>
        </row>
        <row r="490">
          <cell r="A490">
            <v>1413</v>
          </cell>
          <cell r="B490" t="str">
            <v>Gobierno Autónomo Municipal de Totora</v>
          </cell>
          <cell r="C490" t="str">
            <v>TTR</v>
          </cell>
        </row>
        <row r="491">
          <cell r="A491">
            <v>1414</v>
          </cell>
          <cell r="B491" t="str">
            <v>Gobierno Autónomo Municipal de Corque</v>
          </cell>
          <cell r="C491" t="str">
            <v>CRQ</v>
          </cell>
        </row>
        <row r="492">
          <cell r="A492">
            <v>1415</v>
          </cell>
          <cell r="B492" t="str">
            <v>Gobierno Autónomo Municipal de Choquecota</v>
          </cell>
          <cell r="C492" t="str">
            <v>CHE</v>
          </cell>
        </row>
        <row r="493">
          <cell r="A493">
            <v>1416</v>
          </cell>
          <cell r="B493" t="str">
            <v>Gobierno Autónomo Municipal de Curahuara de Carangas</v>
          </cell>
          <cell r="C493" t="str">
            <v>CDC</v>
          </cell>
        </row>
        <row r="494">
          <cell r="A494">
            <v>1417</v>
          </cell>
          <cell r="B494" t="str">
            <v>Gobierno Autónomo Municipal de Turco</v>
          </cell>
          <cell r="C494" t="str">
            <v>TUR</v>
          </cell>
        </row>
        <row r="495">
          <cell r="A495">
            <v>1418</v>
          </cell>
          <cell r="B495" t="str">
            <v>Gobierno Autónomo Municipal de Huachacalla</v>
          </cell>
          <cell r="C495" t="str">
            <v>HCH</v>
          </cell>
        </row>
        <row r="496">
          <cell r="A496">
            <v>1419</v>
          </cell>
          <cell r="B496" t="str">
            <v>Gobierno Autónomo Municipal de Escara</v>
          </cell>
          <cell r="C496" t="str">
            <v>ESA</v>
          </cell>
        </row>
        <row r="497">
          <cell r="A497">
            <v>1420</v>
          </cell>
          <cell r="B497" t="str">
            <v>Gobierno Autónomo Municipal de Cruz de Machacamarca</v>
          </cell>
          <cell r="C497" t="str">
            <v>CMA</v>
          </cell>
        </row>
        <row r="498">
          <cell r="A498">
            <v>1421</v>
          </cell>
          <cell r="B498" t="str">
            <v>Gobierno Autónomo Municipal de Yunguyo de Litoral</v>
          </cell>
          <cell r="C498" t="str">
            <v>YUG</v>
          </cell>
        </row>
        <row r="499">
          <cell r="A499">
            <v>1422</v>
          </cell>
          <cell r="B499" t="str">
            <v>Gobierno Autónomo Municipal de Esmeralda</v>
          </cell>
          <cell r="C499" t="str">
            <v>ESM</v>
          </cell>
        </row>
        <row r="500">
          <cell r="A500">
            <v>1423</v>
          </cell>
          <cell r="B500" t="str">
            <v>Gobierno Autónomo Municipal de Toledo</v>
          </cell>
          <cell r="C500" t="str">
            <v>TOL</v>
          </cell>
        </row>
        <row r="501">
          <cell r="A501">
            <v>1424</v>
          </cell>
          <cell r="B501" t="str">
            <v>Gobierno Autónomo Municipal de Andamarca (Santiago de Andamarca)</v>
          </cell>
          <cell r="C501" t="str">
            <v>ADN</v>
          </cell>
        </row>
        <row r="502">
          <cell r="A502">
            <v>1425</v>
          </cell>
          <cell r="B502" t="str">
            <v>Gobierno Autónomo Municipal de Belén de Andamarca</v>
          </cell>
          <cell r="C502" t="str">
            <v>BEL</v>
          </cell>
        </row>
        <row r="503">
          <cell r="A503">
            <v>1426</v>
          </cell>
          <cell r="B503" t="str">
            <v>Gobierno Autónomo Municipal de Salinas de Garci Mendoza</v>
          </cell>
          <cell r="C503" t="str">
            <v>SAL</v>
          </cell>
        </row>
        <row r="504">
          <cell r="A504">
            <v>1427</v>
          </cell>
          <cell r="B504" t="str">
            <v>Gobierno Autónomo Municipal de Pampa Aullagas</v>
          </cell>
          <cell r="C504" t="str">
            <v>PAM</v>
          </cell>
        </row>
        <row r="505">
          <cell r="A505">
            <v>1428</v>
          </cell>
          <cell r="B505" t="str">
            <v>Gobierno Autónomo Municipal de La Rivera</v>
          </cell>
          <cell r="C505" t="str">
            <v>RIV</v>
          </cell>
        </row>
        <row r="506">
          <cell r="A506">
            <v>1429</v>
          </cell>
          <cell r="B506" t="str">
            <v>Gobierno Autónomo Municipal de Todos Santos</v>
          </cell>
          <cell r="C506" t="str">
            <v>TOS</v>
          </cell>
        </row>
        <row r="507">
          <cell r="A507">
            <v>1430</v>
          </cell>
          <cell r="B507" t="str">
            <v>Gobierno Autónomo Municipal de Carangas</v>
          </cell>
          <cell r="C507" t="str">
            <v>CGA</v>
          </cell>
        </row>
        <row r="508">
          <cell r="A508">
            <v>1431</v>
          </cell>
          <cell r="B508" t="str">
            <v>Gobierno Autónomo Municipal de Sabaya</v>
          </cell>
          <cell r="C508" t="str">
            <v>SAP</v>
          </cell>
        </row>
        <row r="509">
          <cell r="A509">
            <v>1432</v>
          </cell>
          <cell r="B509" t="str">
            <v>Gobierno Autónomo Municipal de Coipasa</v>
          </cell>
          <cell r="C509" t="str">
            <v>COI</v>
          </cell>
        </row>
        <row r="510">
          <cell r="A510">
            <v>1434</v>
          </cell>
          <cell r="B510" t="str">
            <v>Gobierno Autónomo Municipal de Huayllamarca (Santiago de Huayllamarca)</v>
          </cell>
          <cell r="C510" t="str">
            <v>SDH</v>
          </cell>
        </row>
        <row r="511">
          <cell r="A511">
            <v>1435</v>
          </cell>
          <cell r="B511" t="str">
            <v xml:space="preserve">Gobierno Autónomo Municipal de Soracachi </v>
          </cell>
          <cell r="C511" t="str">
            <v>SRC</v>
          </cell>
        </row>
        <row r="512">
          <cell r="A512">
            <v>0</v>
          </cell>
          <cell r="B512" t="str">
            <v>Gobiernos Autónomos Municipales del Departamento de Potosí</v>
          </cell>
          <cell r="C512">
            <v>0</v>
          </cell>
        </row>
        <row r="513">
          <cell r="A513">
            <v>1501</v>
          </cell>
          <cell r="B513" t="str">
            <v>Gobierno Autónomo Municipal de Potosí</v>
          </cell>
          <cell r="C513" t="str">
            <v>POT</v>
          </cell>
        </row>
        <row r="514">
          <cell r="A514">
            <v>1502</v>
          </cell>
          <cell r="B514" t="str">
            <v>Gobierno Autónomo Municipal de Tinguipaya</v>
          </cell>
          <cell r="C514" t="str">
            <v>TIN</v>
          </cell>
        </row>
        <row r="515">
          <cell r="A515">
            <v>1503</v>
          </cell>
          <cell r="B515" t="str">
            <v>Gobierno Autónomo Municipal de Yocalla</v>
          </cell>
          <cell r="C515" t="str">
            <v>YOC</v>
          </cell>
        </row>
        <row r="516">
          <cell r="A516">
            <v>1504</v>
          </cell>
          <cell r="B516" t="str">
            <v>Gobierno Autónomo Municipal de Urmiri</v>
          </cell>
          <cell r="C516" t="str">
            <v>URM</v>
          </cell>
        </row>
        <row r="517">
          <cell r="A517">
            <v>1505</v>
          </cell>
          <cell r="B517" t="str">
            <v>Gobierno Autónomo Municipal de Uncía</v>
          </cell>
          <cell r="C517" t="str">
            <v>UNC</v>
          </cell>
        </row>
        <row r="518">
          <cell r="A518">
            <v>1506</v>
          </cell>
          <cell r="B518" t="str">
            <v>Gobierno Autónomo Municipal de Chayanta</v>
          </cell>
          <cell r="C518" t="str">
            <v>CHY</v>
          </cell>
        </row>
        <row r="519">
          <cell r="A519">
            <v>1507</v>
          </cell>
          <cell r="B519" t="str">
            <v>Gobierno Autónomo Municipal de Llallagua</v>
          </cell>
          <cell r="C519" t="str">
            <v>LLA</v>
          </cell>
        </row>
        <row r="520">
          <cell r="A520">
            <v>1508</v>
          </cell>
          <cell r="B520" t="str">
            <v>Gobierno Autónomo Municipal de Betanzos</v>
          </cell>
          <cell r="C520" t="str">
            <v>BET</v>
          </cell>
        </row>
        <row r="521">
          <cell r="A521">
            <v>1509</v>
          </cell>
          <cell r="B521" t="str">
            <v>Gobierno Autónomo Municipal de Chaqui</v>
          </cell>
          <cell r="C521" t="str">
            <v>CHQ</v>
          </cell>
        </row>
        <row r="522">
          <cell r="A522">
            <v>1510</v>
          </cell>
          <cell r="B522" t="str">
            <v>Gobierno Autónomo Municipal de Tacobamba</v>
          </cell>
          <cell r="C522" t="str">
            <v>TCB</v>
          </cell>
        </row>
        <row r="523">
          <cell r="A523">
            <v>1511</v>
          </cell>
          <cell r="B523" t="str">
            <v>Gobierno Autónomo Municipal de Colquechaca</v>
          </cell>
          <cell r="C523" t="str">
            <v>CCQ</v>
          </cell>
        </row>
        <row r="524">
          <cell r="A524">
            <v>1512</v>
          </cell>
          <cell r="B524" t="str">
            <v>Gobierno Autónomo Municipal de Ravelo</v>
          </cell>
          <cell r="C524" t="str">
            <v>RAV</v>
          </cell>
        </row>
        <row r="525">
          <cell r="A525">
            <v>1513</v>
          </cell>
          <cell r="B525" t="str">
            <v>Gobierno Autónomo Municipal de Pocoata</v>
          </cell>
          <cell r="C525" t="str">
            <v>PCT</v>
          </cell>
        </row>
        <row r="526">
          <cell r="A526">
            <v>1514</v>
          </cell>
          <cell r="B526" t="str">
            <v>Gobierno Autónomo Municipal de Ocurí</v>
          </cell>
          <cell r="C526" t="str">
            <v>OCU</v>
          </cell>
        </row>
        <row r="527">
          <cell r="A527">
            <v>1515</v>
          </cell>
          <cell r="B527" t="str">
            <v>Gobierno Autónomo Municipal de San Pedro de Buena Vista</v>
          </cell>
          <cell r="C527" t="str">
            <v>PED</v>
          </cell>
        </row>
        <row r="528">
          <cell r="A528">
            <v>1516</v>
          </cell>
          <cell r="B528" t="str">
            <v>Gobierno Autónomo Municipal de Toro Toro</v>
          </cell>
          <cell r="C528" t="str">
            <v>TTO</v>
          </cell>
        </row>
        <row r="529">
          <cell r="A529">
            <v>1517</v>
          </cell>
          <cell r="B529" t="str">
            <v>Gobierno Autónomo Municipal de Cotagaita</v>
          </cell>
          <cell r="C529" t="str">
            <v>COT</v>
          </cell>
        </row>
        <row r="530">
          <cell r="A530">
            <v>1518</v>
          </cell>
          <cell r="B530" t="str">
            <v>Gobierno Autónomo Municipal de Vitichi</v>
          </cell>
          <cell r="C530" t="str">
            <v>VIT</v>
          </cell>
        </row>
        <row r="531">
          <cell r="A531">
            <v>1519</v>
          </cell>
          <cell r="B531" t="str">
            <v>Gobierno Autónomo Municipal de Tupiza</v>
          </cell>
          <cell r="C531" t="str">
            <v>TUP</v>
          </cell>
        </row>
        <row r="532">
          <cell r="A532">
            <v>1520</v>
          </cell>
          <cell r="B532" t="str">
            <v>Gobierno Autónomo Municipal de Atocha</v>
          </cell>
          <cell r="C532" t="str">
            <v>ATO</v>
          </cell>
        </row>
        <row r="533">
          <cell r="A533">
            <v>1521</v>
          </cell>
          <cell r="B533" t="str">
            <v>Gobierno Autónomo Municipal de Colcha"K" (Villa Martín)</v>
          </cell>
          <cell r="C533" t="str">
            <v>CCK</v>
          </cell>
        </row>
        <row r="534">
          <cell r="A534">
            <v>1522</v>
          </cell>
          <cell r="B534" t="str">
            <v>Gobierno Autónomo Municipal de San Pedro de Quemes</v>
          </cell>
          <cell r="C534" t="str">
            <v>PEQ</v>
          </cell>
        </row>
        <row r="535">
          <cell r="A535">
            <v>1523</v>
          </cell>
          <cell r="B535" t="str">
            <v>Gobierno Autónomo Municipal de San Pablo de Lípez</v>
          </cell>
          <cell r="C535" t="str">
            <v>PAB</v>
          </cell>
        </row>
        <row r="536">
          <cell r="A536">
            <v>1524</v>
          </cell>
          <cell r="B536" t="str">
            <v>Gobierno Autónomo Municipal de Mojinete</v>
          </cell>
          <cell r="C536" t="str">
            <v>MOJ</v>
          </cell>
        </row>
        <row r="537">
          <cell r="A537">
            <v>1525</v>
          </cell>
          <cell r="B537" t="str">
            <v>Gobierno Autónomo Municipal de San Antonio de Esmoruco</v>
          </cell>
          <cell r="C537" t="str">
            <v>SANT</v>
          </cell>
        </row>
        <row r="538">
          <cell r="A538">
            <v>1526</v>
          </cell>
          <cell r="B538" t="str">
            <v>Gobierno Autónomo Municipal de Sacaca (Villa de Sacaca)</v>
          </cell>
          <cell r="C538" t="str">
            <v>SAC</v>
          </cell>
        </row>
        <row r="539">
          <cell r="A539">
            <v>1527</v>
          </cell>
          <cell r="B539" t="str">
            <v>Gobierno Autónomo Municipal de Caripuyo</v>
          </cell>
          <cell r="C539" t="str">
            <v>CRP</v>
          </cell>
        </row>
        <row r="540">
          <cell r="A540">
            <v>1528</v>
          </cell>
          <cell r="B540" t="str">
            <v>Gobierno Autónomo Municipal de Puna (Villa Talavera)</v>
          </cell>
          <cell r="C540" t="str">
            <v>PUN</v>
          </cell>
        </row>
        <row r="541">
          <cell r="A541">
            <v>1529</v>
          </cell>
          <cell r="B541" t="str">
            <v>Gobierno Autónomo Municipal de Caiza "D"</v>
          </cell>
          <cell r="C541" t="str">
            <v>CAD</v>
          </cell>
        </row>
        <row r="542">
          <cell r="A542">
            <v>1530</v>
          </cell>
          <cell r="B542" t="str">
            <v>Gobierno Autónomo Municipal de Uyuni</v>
          </cell>
          <cell r="C542" t="str">
            <v>UYU</v>
          </cell>
        </row>
        <row r="543">
          <cell r="A543">
            <v>1531</v>
          </cell>
          <cell r="B543" t="str">
            <v>Gobierno Autónomo Municipal de Tomave</v>
          </cell>
          <cell r="C543" t="str">
            <v>TOM</v>
          </cell>
        </row>
        <row r="544">
          <cell r="A544">
            <v>1532</v>
          </cell>
          <cell r="B544" t="str">
            <v>Gobierno Autónomo Municipal de Porco</v>
          </cell>
          <cell r="C544" t="str">
            <v>PRC</v>
          </cell>
        </row>
        <row r="545">
          <cell r="A545">
            <v>1533</v>
          </cell>
          <cell r="B545" t="str">
            <v>Gobierno Autónomo Municipal de Arampampa</v>
          </cell>
          <cell r="C545" t="str">
            <v>ARP</v>
          </cell>
        </row>
        <row r="546">
          <cell r="A546">
            <v>1534</v>
          </cell>
          <cell r="B546" t="str">
            <v>Gobierno Autónomo Municipal de Acasio</v>
          </cell>
          <cell r="C546" t="str">
            <v>ACA</v>
          </cell>
        </row>
        <row r="547">
          <cell r="A547">
            <v>1535</v>
          </cell>
          <cell r="B547" t="str">
            <v>Gobierno Autónomo Municipal de Llica</v>
          </cell>
          <cell r="C547" t="str">
            <v>LLI</v>
          </cell>
        </row>
        <row r="548">
          <cell r="A548">
            <v>1536</v>
          </cell>
          <cell r="B548" t="str">
            <v>Gobierno Autónomo Municipal de Tahua</v>
          </cell>
          <cell r="C548" t="str">
            <v>TAH</v>
          </cell>
        </row>
        <row r="549">
          <cell r="A549">
            <v>1537</v>
          </cell>
          <cell r="B549" t="str">
            <v>Gobierno Autónomo Municipal de Villazón</v>
          </cell>
          <cell r="C549" t="str">
            <v>VLZ</v>
          </cell>
        </row>
        <row r="550">
          <cell r="A550">
            <v>1538</v>
          </cell>
          <cell r="B550" t="str">
            <v>Gobierno Autónomo Municipal de San Agustín</v>
          </cell>
          <cell r="C550" t="str">
            <v>AGU</v>
          </cell>
        </row>
        <row r="551">
          <cell r="A551">
            <v>1539</v>
          </cell>
          <cell r="B551" t="str">
            <v>Gobierno Autónomo Municipal de Ckochas</v>
          </cell>
          <cell r="C551" t="str">
            <v>CKO</v>
          </cell>
        </row>
        <row r="552">
          <cell r="A552">
            <v>1540</v>
          </cell>
          <cell r="B552" t="str">
            <v xml:space="preserve">Gobierno Autónomo Municipal de Chuquihuta Ayllu Jucumani </v>
          </cell>
          <cell r="C552" t="str">
            <v>JUC</v>
          </cell>
        </row>
        <row r="553">
          <cell r="A553">
            <v>0</v>
          </cell>
          <cell r="B553" t="str">
            <v>Gobiernos Autónomos Municipales del Departamento de Tarja</v>
          </cell>
          <cell r="C553">
            <v>0</v>
          </cell>
        </row>
        <row r="554">
          <cell r="A554">
            <v>1601</v>
          </cell>
          <cell r="B554" t="str">
            <v>Gobierno Autónomo Municipal de Tarija</v>
          </cell>
          <cell r="C554" t="str">
            <v>TRJ</v>
          </cell>
        </row>
        <row r="555">
          <cell r="A555">
            <v>1602</v>
          </cell>
          <cell r="B555" t="str">
            <v>Gobierno Autónomo Municipal de Padcaya</v>
          </cell>
          <cell r="C555" t="str">
            <v>PCY</v>
          </cell>
        </row>
        <row r="556">
          <cell r="A556">
            <v>1603</v>
          </cell>
          <cell r="B556" t="str">
            <v>Gobierno Autónomo Municipal de Bermejo</v>
          </cell>
          <cell r="C556" t="str">
            <v>BER</v>
          </cell>
        </row>
        <row r="557">
          <cell r="A557">
            <v>1604</v>
          </cell>
          <cell r="B557" t="str">
            <v>Gobierno Autónomo Municipal de Yacuiba</v>
          </cell>
          <cell r="C557" t="str">
            <v>YCB</v>
          </cell>
        </row>
        <row r="558">
          <cell r="A558">
            <v>1605</v>
          </cell>
          <cell r="B558" t="str">
            <v>Gobierno Autónomo Municipal de Caraparí</v>
          </cell>
          <cell r="C558" t="str">
            <v>CRY</v>
          </cell>
        </row>
        <row r="559">
          <cell r="A559">
            <v>1606</v>
          </cell>
          <cell r="B559" t="str">
            <v>Gobierno Autónomo Municipal de Villamontes</v>
          </cell>
          <cell r="C559" t="str">
            <v>MON</v>
          </cell>
        </row>
        <row r="560">
          <cell r="A560">
            <v>1607</v>
          </cell>
          <cell r="B560" t="str">
            <v>Gobierno Autónomo Municipal de Uriondo (Concepción)</v>
          </cell>
          <cell r="C560" t="str">
            <v>ORI</v>
          </cell>
        </row>
        <row r="561">
          <cell r="A561">
            <v>1608</v>
          </cell>
          <cell r="B561" t="str">
            <v>Gobierno Autónomo Municipal de Yunchara</v>
          </cell>
          <cell r="C561" t="str">
            <v>YUN</v>
          </cell>
        </row>
        <row r="562">
          <cell r="A562">
            <v>1609</v>
          </cell>
          <cell r="B562" t="str">
            <v>Gobierno Autónomo Municipal de San Lorenzo</v>
          </cell>
          <cell r="C562" t="str">
            <v>SLR</v>
          </cell>
        </row>
        <row r="563">
          <cell r="A563">
            <v>1610</v>
          </cell>
          <cell r="B563" t="str">
            <v>Gobierno Autónomo Municipal de El Puente</v>
          </cell>
          <cell r="C563" t="str">
            <v>TMY</v>
          </cell>
        </row>
        <row r="564">
          <cell r="A564">
            <v>1611</v>
          </cell>
          <cell r="B564" t="str">
            <v>Gobierno Autónomo Municipal de Entre Ríos</v>
          </cell>
          <cell r="C564" t="str">
            <v>RIO</v>
          </cell>
        </row>
        <row r="565">
          <cell r="A565">
            <v>0</v>
          </cell>
          <cell r="B565" t="str">
            <v>Gobiernos Autónomos Municipales del Departamento de Santa Cruz</v>
          </cell>
          <cell r="C565">
            <v>0</v>
          </cell>
        </row>
        <row r="566">
          <cell r="A566">
            <v>1701</v>
          </cell>
          <cell r="B566" t="str">
            <v>Gobierno Autónomo Municipal de Santa Cruz de La Sierra</v>
          </cell>
          <cell r="C566" t="str">
            <v>SCZ</v>
          </cell>
        </row>
        <row r="567">
          <cell r="A567">
            <v>1702</v>
          </cell>
          <cell r="B567" t="str">
            <v>Gobierno Autónomo Municipal de Cotoca</v>
          </cell>
          <cell r="C567" t="str">
            <v>CTC</v>
          </cell>
        </row>
        <row r="568">
          <cell r="A568">
            <v>1703</v>
          </cell>
          <cell r="B568" t="str">
            <v>Gobierno Autónomo Municipal de Porongo (Ayacucho)</v>
          </cell>
          <cell r="C568" t="str">
            <v>PRG</v>
          </cell>
        </row>
        <row r="569">
          <cell r="A569">
            <v>1704</v>
          </cell>
          <cell r="B569" t="str">
            <v>Gobierno Autónomo Municipal de La Guardia</v>
          </cell>
          <cell r="C569" t="str">
            <v>LGU</v>
          </cell>
        </row>
        <row r="570">
          <cell r="A570">
            <v>1705</v>
          </cell>
          <cell r="B570" t="str">
            <v>Gobierno Autónomo Municipal de El Torno</v>
          </cell>
          <cell r="C570" t="str">
            <v>TOR</v>
          </cell>
        </row>
        <row r="571">
          <cell r="A571">
            <v>1706</v>
          </cell>
          <cell r="B571" t="str">
            <v>Gobierno Autónomo Municipal de Warnes</v>
          </cell>
          <cell r="C571" t="str">
            <v>WAR</v>
          </cell>
        </row>
        <row r="572">
          <cell r="A572">
            <v>1707</v>
          </cell>
          <cell r="B572" t="str">
            <v>Gobierno Autónomo Municipal de San Ignacio (San Ignacio de Velasco)</v>
          </cell>
          <cell r="C572" t="str">
            <v>ING</v>
          </cell>
        </row>
        <row r="573">
          <cell r="A573">
            <v>1708</v>
          </cell>
          <cell r="B573" t="str">
            <v>Gobierno Autónomo Municipal de San Miguel (San Miguel de Velasco)</v>
          </cell>
          <cell r="C573" t="str">
            <v>MIG</v>
          </cell>
        </row>
        <row r="574">
          <cell r="A574">
            <v>1709</v>
          </cell>
          <cell r="B574" t="str">
            <v>Gobierno Autónomo Municipal de San Rafael</v>
          </cell>
          <cell r="C574" t="str">
            <v>RAF</v>
          </cell>
        </row>
        <row r="575">
          <cell r="A575">
            <v>1710</v>
          </cell>
          <cell r="B575" t="str">
            <v>Gobierno Autónomo Municipal de Buena Vista</v>
          </cell>
          <cell r="C575" t="str">
            <v>BUE</v>
          </cell>
        </row>
        <row r="576">
          <cell r="A576">
            <v>1711</v>
          </cell>
          <cell r="B576" t="str">
            <v>Gobierno Autónomo Municipal de San Carlos</v>
          </cell>
          <cell r="C576" t="str">
            <v>CRL</v>
          </cell>
        </row>
        <row r="577">
          <cell r="A577">
            <v>1712</v>
          </cell>
          <cell r="B577" t="str">
            <v>Gobierno Autónomo Municipal de Yapacaní</v>
          </cell>
          <cell r="C577" t="str">
            <v>YAP</v>
          </cell>
        </row>
        <row r="578">
          <cell r="A578">
            <v>1713</v>
          </cell>
          <cell r="B578" t="str">
            <v>Gobierno Autónomo Municipal de San José</v>
          </cell>
          <cell r="C578" t="str">
            <v>JOS</v>
          </cell>
        </row>
        <row r="579">
          <cell r="A579">
            <v>1714</v>
          </cell>
          <cell r="B579" t="str">
            <v>Gobierno Autónomo Municipal de Pailón</v>
          </cell>
          <cell r="C579" t="str">
            <v>PAI</v>
          </cell>
        </row>
        <row r="580">
          <cell r="A580">
            <v>1715</v>
          </cell>
          <cell r="B580" t="str">
            <v>Gobierno Autónomo Municipal de Roboré</v>
          </cell>
          <cell r="C580" t="str">
            <v>ROB</v>
          </cell>
        </row>
        <row r="581">
          <cell r="A581">
            <v>1716</v>
          </cell>
          <cell r="B581" t="str">
            <v>Gobierno Autónomo Municipal de Portachuelo</v>
          </cell>
          <cell r="C581" t="str">
            <v>PCH</v>
          </cell>
        </row>
        <row r="582">
          <cell r="A582">
            <v>1717</v>
          </cell>
          <cell r="B582" t="str">
            <v>Gobierno Autónomo Municipal de Santa Rosa del Sara</v>
          </cell>
          <cell r="C582" t="str">
            <v>SRS</v>
          </cell>
        </row>
        <row r="583">
          <cell r="A583">
            <v>1718</v>
          </cell>
          <cell r="B583" t="str">
            <v>Gobierno Autónomo Municipal de Lagunillas</v>
          </cell>
          <cell r="C583" t="str">
            <v>LAG</v>
          </cell>
        </row>
        <row r="584">
          <cell r="A584">
            <v>1720</v>
          </cell>
          <cell r="B584" t="str">
            <v>Gobierno Autónomo Municipal de Cabezas</v>
          </cell>
          <cell r="C584" t="str">
            <v>CAB</v>
          </cell>
        </row>
        <row r="585">
          <cell r="A585">
            <v>1721</v>
          </cell>
          <cell r="B585" t="str">
            <v>Gobierno Autónomo Municipal de Cuevo</v>
          </cell>
          <cell r="C585" t="str">
            <v>CUE</v>
          </cell>
        </row>
        <row r="586">
          <cell r="A586">
            <v>1722</v>
          </cell>
          <cell r="B586" t="str">
            <v>Gobierno Autónomo Municipal de Gutiérrez</v>
          </cell>
          <cell r="C586" t="str">
            <v>GUT</v>
          </cell>
        </row>
        <row r="587">
          <cell r="A587">
            <v>1723</v>
          </cell>
          <cell r="B587" t="str">
            <v>Gobierno Autónomo Municipal de Camiri</v>
          </cell>
          <cell r="C587" t="str">
            <v>CMR</v>
          </cell>
        </row>
        <row r="588">
          <cell r="A588">
            <v>1724</v>
          </cell>
          <cell r="B588" t="str">
            <v>Gobierno Autónomo Municipal de Boyuibe</v>
          </cell>
          <cell r="C588" t="str">
            <v>BOY</v>
          </cell>
        </row>
        <row r="589">
          <cell r="A589">
            <v>1725</v>
          </cell>
          <cell r="B589" t="str">
            <v>Gobierno Autónomo Municipal de Vallegrande</v>
          </cell>
          <cell r="C589" t="str">
            <v>GRA</v>
          </cell>
        </row>
        <row r="590">
          <cell r="A590">
            <v>1726</v>
          </cell>
          <cell r="B590" t="str">
            <v>Gobierno Autónomo Municipal de Trigal</v>
          </cell>
          <cell r="C590" t="str">
            <v>TRG</v>
          </cell>
        </row>
        <row r="591">
          <cell r="A591">
            <v>1727</v>
          </cell>
          <cell r="B591" t="str">
            <v>Gobierno Autónomo Municipal de Moro Moro</v>
          </cell>
          <cell r="C591" t="str">
            <v>MOR</v>
          </cell>
        </row>
        <row r="592">
          <cell r="A592">
            <v>1728</v>
          </cell>
          <cell r="B592" t="str">
            <v>Gobierno Autónomo Municipal de Postrer Valle</v>
          </cell>
          <cell r="C592" t="str">
            <v>POS</v>
          </cell>
        </row>
        <row r="593">
          <cell r="A593">
            <v>1729</v>
          </cell>
          <cell r="B593" t="str">
            <v>Gobierno Autónomo Municipal de Pucara</v>
          </cell>
          <cell r="C593" t="str">
            <v>PCR</v>
          </cell>
        </row>
        <row r="594">
          <cell r="A594">
            <v>1730</v>
          </cell>
          <cell r="B594" t="str">
            <v>Gobierno Autónomo Municipal de Samaipata</v>
          </cell>
          <cell r="C594" t="str">
            <v>SAM</v>
          </cell>
        </row>
        <row r="595">
          <cell r="A595">
            <v>1731</v>
          </cell>
          <cell r="B595" t="str">
            <v>Gobierno Autónomo Municipal de Pampa Grande</v>
          </cell>
          <cell r="C595" t="str">
            <v>PAG</v>
          </cell>
        </row>
        <row r="596">
          <cell r="A596">
            <v>1732</v>
          </cell>
          <cell r="B596" t="str">
            <v>Gobierno Autónomo Municipal de Mairana</v>
          </cell>
          <cell r="C596" t="str">
            <v>MAY</v>
          </cell>
        </row>
        <row r="597">
          <cell r="A597">
            <v>1733</v>
          </cell>
          <cell r="B597" t="str">
            <v>Gobierno Autónomo Municipal de Quirusillas</v>
          </cell>
          <cell r="C597" t="str">
            <v>QRS</v>
          </cell>
        </row>
        <row r="598">
          <cell r="A598">
            <v>1734</v>
          </cell>
          <cell r="B598" t="str">
            <v>Gobierno Autónomo Municipal de Montero</v>
          </cell>
          <cell r="C598" t="str">
            <v>MTR</v>
          </cell>
        </row>
        <row r="599">
          <cell r="A599">
            <v>1735</v>
          </cell>
          <cell r="B599" t="str">
            <v>Gobierno Autónomo Municipal de General Agustín Saavedra</v>
          </cell>
          <cell r="C599" t="str">
            <v>SAA</v>
          </cell>
        </row>
        <row r="600">
          <cell r="A600">
            <v>1736</v>
          </cell>
          <cell r="B600" t="str">
            <v>Gobierno Autónomo Municipal de Mineros</v>
          </cell>
          <cell r="C600" t="str">
            <v>MIN</v>
          </cell>
        </row>
        <row r="601">
          <cell r="A601">
            <v>1737</v>
          </cell>
          <cell r="B601" t="str">
            <v>Gobierno Autónomo Municipal de Concepción</v>
          </cell>
          <cell r="C601" t="str">
            <v>CON</v>
          </cell>
        </row>
        <row r="602">
          <cell r="A602">
            <v>1738</v>
          </cell>
          <cell r="B602" t="str">
            <v>Gobierno Autónomo Municipal de San Javier</v>
          </cell>
          <cell r="C602" t="str">
            <v>SJA</v>
          </cell>
        </row>
        <row r="603">
          <cell r="A603">
            <v>1739</v>
          </cell>
          <cell r="B603" t="str">
            <v>Gobierno Autónomo Municipal de San Julián</v>
          </cell>
          <cell r="C603" t="str">
            <v>JUL</v>
          </cell>
        </row>
        <row r="604">
          <cell r="A604">
            <v>1740</v>
          </cell>
          <cell r="B604" t="str">
            <v>Gobierno Autónomo Municipal de San Matías</v>
          </cell>
          <cell r="C604" t="str">
            <v>MAT</v>
          </cell>
        </row>
        <row r="605">
          <cell r="A605">
            <v>1741</v>
          </cell>
          <cell r="B605" t="str">
            <v>Gobierno Autónomo Municipal de Comarapa</v>
          </cell>
          <cell r="C605" t="str">
            <v>CMP</v>
          </cell>
        </row>
        <row r="606">
          <cell r="A606">
            <v>1742</v>
          </cell>
          <cell r="B606" t="str">
            <v>Gobierno Autónomo Municipal de Saipina</v>
          </cell>
          <cell r="C606" t="str">
            <v>SAI</v>
          </cell>
        </row>
        <row r="607">
          <cell r="A607">
            <v>1743</v>
          </cell>
          <cell r="B607" t="str">
            <v>Gobierno Autónomo Municipal de Puerto Suárez</v>
          </cell>
          <cell r="C607" t="str">
            <v>SUA</v>
          </cell>
        </row>
        <row r="608">
          <cell r="A608">
            <v>1744</v>
          </cell>
          <cell r="B608" t="str">
            <v>Gobierno Autónomo Municipal de Puerto Quijarro</v>
          </cell>
          <cell r="C608" t="str">
            <v>PQO</v>
          </cell>
        </row>
        <row r="609">
          <cell r="A609">
            <v>1745</v>
          </cell>
          <cell r="B609" t="str">
            <v>Gobierno Autónomo Municipal de Ascención de Guarayos</v>
          </cell>
          <cell r="C609" t="str">
            <v>ADG</v>
          </cell>
        </row>
        <row r="610">
          <cell r="A610">
            <v>1746</v>
          </cell>
          <cell r="B610" t="str">
            <v>Gobierno Autónomo Municipal de Urubicha</v>
          </cell>
          <cell r="C610" t="str">
            <v>URU</v>
          </cell>
        </row>
        <row r="611">
          <cell r="A611">
            <v>1747</v>
          </cell>
          <cell r="B611" t="str">
            <v>Gobierno Autónomo Municipal de El Puente</v>
          </cell>
          <cell r="C611" t="str">
            <v>PUE</v>
          </cell>
        </row>
        <row r="612">
          <cell r="A612">
            <v>1748</v>
          </cell>
          <cell r="B612" t="str">
            <v>Gobierno Autónomo Municipal de Okinawa Uno</v>
          </cell>
          <cell r="C612" t="str">
            <v>OKI</v>
          </cell>
        </row>
        <row r="613">
          <cell r="A613">
            <v>1749</v>
          </cell>
          <cell r="B613" t="str">
            <v>Gobierno Autónomo Municipal de San Antonio de Lomerio</v>
          </cell>
          <cell r="C613" t="str">
            <v>ANL</v>
          </cell>
        </row>
        <row r="614">
          <cell r="A614">
            <v>1750</v>
          </cell>
          <cell r="B614" t="str">
            <v>Gobierno Autónomo Municipal de San Ramón</v>
          </cell>
          <cell r="C614" t="str">
            <v>SRA</v>
          </cell>
        </row>
        <row r="615">
          <cell r="A615">
            <v>1751</v>
          </cell>
          <cell r="B615" t="str">
            <v>Gobierno Autónomo Municipal de El Carmen Rivero Tórrez</v>
          </cell>
          <cell r="C615" t="str">
            <v>CRT</v>
          </cell>
        </row>
        <row r="616">
          <cell r="A616">
            <v>1752</v>
          </cell>
          <cell r="B616" t="str">
            <v>Gobierno Autónomo Municipal de San Juan</v>
          </cell>
          <cell r="C616" t="str">
            <v>SJU</v>
          </cell>
        </row>
        <row r="617">
          <cell r="A617">
            <v>1753</v>
          </cell>
          <cell r="B617" t="str">
            <v>Gobierno Autónomo Municipal de Fernández Alonso</v>
          </cell>
          <cell r="C617" t="str">
            <v>FAL</v>
          </cell>
        </row>
        <row r="618">
          <cell r="A618">
            <v>1754</v>
          </cell>
          <cell r="B618" t="str">
            <v>Gobierno Autónomo Municipal de San Pedro</v>
          </cell>
          <cell r="C618" t="str">
            <v>PDR</v>
          </cell>
        </row>
        <row r="619">
          <cell r="A619">
            <v>1755</v>
          </cell>
          <cell r="B619" t="str">
            <v>Gobierno Autónomo Municipal de Cuatro Cañadas</v>
          </cell>
          <cell r="C619" t="str">
            <v>CCA</v>
          </cell>
        </row>
        <row r="620">
          <cell r="A620">
            <v>1756</v>
          </cell>
          <cell r="B620" t="str">
            <v xml:space="preserve">Gobierno Autónomo Municipal de Colpa Bélgica </v>
          </cell>
          <cell r="C620" t="str">
            <v>CBE</v>
          </cell>
        </row>
        <row r="621">
          <cell r="A621">
            <v>0</v>
          </cell>
          <cell r="B621" t="str">
            <v>Gobiernos Autónomos Municipales del Departamento de Beni</v>
          </cell>
          <cell r="C621">
            <v>0</v>
          </cell>
        </row>
        <row r="622">
          <cell r="A622">
            <v>1801</v>
          </cell>
          <cell r="B622" t="str">
            <v>Gobierno Autónomo Municipal de Trinidad</v>
          </cell>
          <cell r="C622" t="str">
            <v>TRI</v>
          </cell>
        </row>
        <row r="623">
          <cell r="A623">
            <v>1802</v>
          </cell>
          <cell r="B623" t="str">
            <v>Gobierno Autónomo Municipal de San Javier</v>
          </cell>
          <cell r="C623" t="str">
            <v>JAV</v>
          </cell>
        </row>
        <row r="624">
          <cell r="A624">
            <v>1803</v>
          </cell>
          <cell r="B624" t="str">
            <v>Gobierno Autónomo Municipal de Riberalta</v>
          </cell>
          <cell r="C624" t="str">
            <v>RIB</v>
          </cell>
        </row>
        <row r="625">
          <cell r="A625">
            <v>1805</v>
          </cell>
          <cell r="B625" t="str">
            <v>Gobierno Autónomo Municipal de Puerto Guayaramerín</v>
          </cell>
          <cell r="C625" t="str">
            <v>PGU</v>
          </cell>
        </row>
        <row r="626">
          <cell r="A626">
            <v>1806</v>
          </cell>
          <cell r="B626" t="str">
            <v>Gobierno Autónomo Municipal de Reyes</v>
          </cell>
          <cell r="C626" t="str">
            <v>REY</v>
          </cell>
        </row>
        <row r="627">
          <cell r="A627">
            <v>1807</v>
          </cell>
          <cell r="B627" t="str">
            <v>Gobierno Autónomo Municipal de Puerto Rurrenabaque</v>
          </cell>
          <cell r="C627" t="str">
            <v>RUR</v>
          </cell>
        </row>
        <row r="628">
          <cell r="A628">
            <v>1808</v>
          </cell>
          <cell r="B628" t="str">
            <v>Gobierno Autónomo Municipal de San Borja</v>
          </cell>
          <cell r="C628" t="str">
            <v>BOR</v>
          </cell>
        </row>
        <row r="629">
          <cell r="A629">
            <v>1809</v>
          </cell>
          <cell r="B629" t="str">
            <v>Gobierno Autónomo Municipal de Santa Rosa</v>
          </cell>
          <cell r="C629" t="str">
            <v>ROS</v>
          </cell>
        </row>
        <row r="630">
          <cell r="A630">
            <v>1810</v>
          </cell>
          <cell r="B630" t="str">
            <v>Gobierno Autónomo Municipal de Santa Ana</v>
          </cell>
          <cell r="C630" t="str">
            <v>ANA</v>
          </cell>
        </row>
        <row r="631">
          <cell r="A631">
            <v>1811</v>
          </cell>
          <cell r="B631" t="str">
            <v>Gobierno Autónomo Municipal de San Ignacio</v>
          </cell>
          <cell r="C631" t="str">
            <v>IGN</v>
          </cell>
        </row>
        <row r="632">
          <cell r="A632">
            <v>1812</v>
          </cell>
          <cell r="B632" t="str">
            <v>Gobierno Autónomo Municipal de Loreto</v>
          </cell>
          <cell r="C632" t="str">
            <v>LOR</v>
          </cell>
        </row>
        <row r="633">
          <cell r="A633">
            <v>1813</v>
          </cell>
          <cell r="B633" t="str">
            <v>Gobierno Autónomo Municipal de San Andrés</v>
          </cell>
          <cell r="C633" t="str">
            <v>SAD</v>
          </cell>
        </row>
        <row r="634">
          <cell r="A634">
            <v>1814</v>
          </cell>
          <cell r="B634" t="str">
            <v>Gobierno Autónomo Municipal de San Joaquín</v>
          </cell>
          <cell r="C634" t="str">
            <v>JOA</v>
          </cell>
        </row>
        <row r="635">
          <cell r="A635">
            <v>1815</v>
          </cell>
          <cell r="B635" t="str">
            <v>Gobierno Autónomo Municipal de San Ramón</v>
          </cell>
          <cell r="C635" t="str">
            <v>RAM</v>
          </cell>
        </row>
        <row r="636">
          <cell r="A636">
            <v>1816</v>
          </cell>
          <cell r="B636" t="str">
            <v>Gobierno Autónomo Municipal de Puerto Síles</v>
          </cell>
          <cell r="C636" t="str">
            <v>SIL</v>
          </cell>
        </row>
        <row r="637">
          <cell r="A637">
            <v>1817</v>
          </cell>
          <cell r="B637" t="str">
            <v>Gobierno Autónomo Municipal de Magdalena</v>
          </cell>
          <cell r="C637" t="str">
            <v>MAG</v>
          </cell>
        </row>
        <row r="638">
          <cell r="A638">
            <v>1818</v>
          </cell>
          <cell r="B638" t="str">
            <v>Gobierno Autónomo Municipal de Baures</v>
          </cell>
          <cell r="C638" t="str">
            <v>BAU</v>
          </cell>
        </row>
        <row r="639">
          <cell r="A639">
            <v>1819</v>
          </cell>
          <cell r="B639" t="str">
            <v>Gobierno Autónomo Municipal de Huacaraje</v>
          </cell>
          <cell r="C639" t="str">
            <v>HUA</v>
          </cell>
        </row>
        <row r="640">
          <cell r="A640">
            <v>1820</v>
          </cell>
          <cell r="B640" t="str">
            <v xml:space="preserve">Gobierno Autónomo Municipal de Exaltación </v>
          </cell>
          <cell r="C640" t="str">
            <v>EXA</v>
          </cell>
        </row>
        <row r="641">
          <cell r="A641">
            <v>0</v>
          </cell>
          <cell r="B641" t="str">
            <v>Gobiernos Autónomos Municipales del Departamento de Pando</v>
          </cell>
          <cell r="C641">
            <v>0</v>
          </cell>
        </row>
        <row r="642">
          <cell r="A642">
            <v>1901</v>
          </cell>
          <cell r="B642" t="str">
            <v>Gobierno Autónomo Municipal de Cobija</v>
          </cell>
          <cell r="C642" t="str">
            <v>CBJ</v>
          </cell>
        </row>
        <row r="643">
          <cell r="A643">
            <v>1902</v>
          </cell>
          <cell r="B643" t="str">
            <v>Gobierno Autónomo Municipal de Porvenir</v>
          </cell>
          <cell r="C643" t="str">
            <v>PRV</v>
          </cell>
        </row>
        <row r="644">
          <cell r="A644">
            <v>1903</v>
          </cell>
          <cell r="B644" t="str">
            <v>Gobierno Autónomo Municipal de Bolpebra</v>
          </cell>
          <cell r="C644" t="str">
            <v>BOP</v>
          </cell>
        </row>
        <row r="645">
          <cell r="A645">
            <v>1904</v>
          </cell>
          <cell r="B645" t="str">
            <v>Gobierno Autónomo Municipal de Bella Flor</v>
          </cell>
          <cell r="C645" t="str">
            <v>FLO</v>
          </cell>
        </row>
        <row r="646">
          <cell r="A646">
            <v>1905</v>
          </cell>
          <cell r="B646" t="str">
            <v>Gobierno Autónomo Municipal de Puerto Rico</v>
          </cell>
          <cell r="C646" t="str">
            <v>PRI</v>
          </cell>
        </row>
        <row r="647">
          <cell r="A647">
            <v>1906</v>
          </cell>
          <cell r="B647" t="str">
            <v>Gobierno Autónomo Municipal de San Pedro</v>
          </cell>
          <cell r="C647" t="str">
            <v>SPE</v>
          </cell>
        </row>
        <row r="648">
          <cell r="A648">
            <v>1907</v>
          </cell>
          <cell r="B648" t="str">
            <v>Gobierno Autónomo Municipal de Filadelfia</v>
          </cell>
          <cell r="C648" t="str">
            <v>FIL</v>
          </cell>
        </row>
        <row r="649">
          <cell r="A649">
            <v>1908</v>
          </cell>
          <cell r="B649" t="str">
            <v>Gobierno Autónomo Municipal de Puerto Gonzalo Moreno</v>
          </cell>
          <cell r="C649" t="str">
            <v>PGM</v>
          </cell>
        </row>
        <row r="650">
          <cell r="A650">
            <v>1909</v>
          </cell>
          <cell r="B650" t="str">
            <v>Gobierno Autónomo Municipal de San Lorenzo</v>
          </cell>
          <cell r="C650" t="str">
            <v>SLO</v>
          </cell>
        </row>
        <row r="651">
          <cell r="A651">
            <v>1910</v>
          </cell>
          <cell r="B651" t="str">
            <v>Gobierno Autónomo Municipal de Sena</v>
          </cell>
          <cell r="C651" t="str">
            <v>SEN</v>
          </cell>
        </row>
        <row r="652">
          <cell r="A652">
            <v>1911</v>
          </cell>
          <cell r="B652" t="str">
            <v>Gobierno Autónomo Municipal de Santa Rosa del Abuná</v>
          </cell>
          <cell r="C652" t="str">
            <v>SRO</v>
          </cell>
        </row>
        <row r="653">
          <cell r="A653">
            <v>1912</v>
          </cell>
          <cell r="B653" t="str">
            <v>Gobierno Autónomo Municipal de Ingavi (Humaita)</v>
          </cell>
          <cell r="C653" t="str">
            <v>HUM</v>
          </cell>
        </row>
        <row r="654">
          <cell r="A654">
            <v>1913</v>
          </cell>
          <cell r="B654" t="str">
            <v>Gobierno Autónomo Municipal de Nueva Esperanza</v>
          </cell>
          <cell r="C654" t="str">
            <v>NES</v>
          </cell>
        </row>
        <row r="655">
          <cell r="A655">
            <v>1914</v>
          </cell>
          <cell r="B655" t="str">
            <v>Gobierno Autónomo Municipal de Villa Nueva (Loma Alta)</v>
          </cell>
          <cell r="C655" t="str">
            <v>LOM</v>
          </cell>
        </row>
        <row r="656">
          <cell r="A656">
            <v>1915</v>
          </cell>
          <cell r="B656" t="str">
            <v>Gobierno Autónomo Municipal de Santos Mercado</v>
          </cell>
          <cell r="C656" t="str">
            <v>MER</v>
          </cell>
        </row>
        <row r="657">
          <cell r="A657">
            <v>0</v>
          </cell>
          <cell r="B657" t="str">
            <v xml:space="preserve">GOBIERNOS AUTÓNOMOS INDÍGENAS ORIGINARIOS CAMPESINOS </v>
          </cell>
          <cell r="C657" t="str">
            <v>GAIOC</v>
          </cell>
        </row>
        <row r="658">
          <cell r="A658">
            <v>0</v>
          </cell>
          <cell r="B658" t="str">
            <v>Departamento de Cochabamba</v>
          </cell>
          <cell r="C658">
            <v>0</v>
          </cell>
        </row>
        <row r="659">
          <cell r="A659">
            <v>3301</v>
          </cell>
          <cell r="B659" t="str">
            <v xml:space="preserve">Gobierno Autónomo Indígena Originario Campesino del Territorio de Raqaypampa </v>
          </cell>
          <cell r="C659" t="str">
            <v>TRP</v>
          </cell>
        </row>
        <row r="660">
          <cell r="A660">
            <v>0</v>
          </cell>
          <cell r="B660" t="str">
            <v>Departamento de Oruro</v>
          </cell>
          <cell r="C660">
            <v>0</v>
          </cell>
        </row>
        <row r="661">
          <cell r="A661">
            <v>3401</v>
          </cell>
          <cell r="B661" t="str">
            <v xml:space="preserve">Gobierno Autónomo Indígena Originario Campesino de la Nación Originaria Uru Chipaya </v>
          </cell>
          <cell r="C661" t="str">
            <v>URU</v>
          </cell>
        </row>
        <row r="662">
          <cell r="A662">
            <v>0</v>
          </cell>
          <cell r="B662" t="str">
            <v>Departamento de Santa Cruz</v>
          </cell>
          <cell r="C662">
            <v>0</v>
          </cell>
        </row>
        <row r="663">
          <cell r="A663">
            <v>3701</v>
          </cell>
          <cell r="B663" t="str">
            <v>Gobierno Autónomo Indígena Originario Campesino de Charagua Iyambae</v>
          </cell>
          <cell r="C663" t="str">
            <v>CHIY</v>
          </cell>
        </row>
        <row r="664">
          <cell r="A664">
            <v>0</v>
          </cell>
          <cell r="B664" t="str">
            <v xml:space="preserve">ADMINISTRACIÓN PÚBLICA FINANCIERA  </v>
          </cell>
          <cell r="C664" t="str">
            <v>APF IFNB</v>
          </cell>
        </row>
        <row r="665">
          <cell r="A665">
            <v>0</v>
          </cell>
          <cell r="B665" t="str">
            <v>Instituciones Financieras No Bancarias</v>
          </cell>
          <cell r="C665">
            <v>0</v>
          </cell>
        </row>
        <row r="666">
          <cell r="A666">
            <v>0</v>
          </cell>
          <cell r="B666" t="str">
            <v xml:space="preserve">Instituciones Financieras No Bancarias del Nivel Central del Estado </v>
          </cell>
          <cell r="C666">
            <v>0</v>
          </cell>
        </row>
        <row r="667">
          <cell r="A667">
            <v>0</v>
          </cell>
          <cell r="B667" t="str">
            <v>Tuición: Ministerio de Planificación del Desarrollo</v>
          </cell>
          <cell r="C667">
            <v>0</v>
          </cell>
        </row>
        <row r="668">
          <cell r="A668">
            <v>862</v>
          </cell>
          <cell r="B668" t="str">
            <v>Fondo Nacional de Desarrollo Regional</v>
          </cell>
          <cell r="C668" t="str">
            <v>FNDR</v>
          </cell>
          <cell r="D668">
            <v>47</v>
          </cell>
        </row>
        <row r="669">
          <cell r="A669">
            <v>865</v>
          </cell>
          <cell r="B669" t="str">
            <v xml:space="preserve">Fondo de Desarrollo del Sistema Financiero y Apoyo al Sector Productivo (*) </v>
          </cell>
          <cell r="C669" t="str">
            <v>FONDESIF</v>
          </cell>
          <cell r="D669">
            <v>47</v>
          </cell>
        </row>
        <row r="670">
          <cell r="A670">
            <v>0</v>
          </cell>
          <cell r="B670" t="str">
            <v>Tuición: Ministerio de Minería y Metalurgia</v>
          </cell>
          <cell r="C670">
            <v>0</v>
          </cell>
        </row>
        <row r="671">
          <cell r="A671">
            <v>130</v>
          </cell>
          <cell r="B671" t="str">
            <v xml:space="preserve">Fondo de Financiamiento para la Minería </v>
          </cell>
          <cell r="C671" t="str">
            <v>FOFIM</v>
          </cell>
          <cell r="D671">
            <v>76</v>
          </cell>
        </row>
        <row r="672">
          <cell r="A672">
            <v>0</v>
          </cell>
          <cell r="B672" t="str">
            <v>Instituciones Financieras No Bancarias del Nivel Territorial</v>
          </cell>
          <cell r="C672">
            <v>0</v>
          </cell>
        </row>
        <row r="673">
          <cell r="A673">
            <v>867</v>
          </cell>
          <cell r="B673" t="str">
            <v>Fondo Rotatorio de Fomento Productivo Regional</v>
          </cell>
          <cell r="C673" t="str">
            <v>FRFPR</v>
          </cell>
        </row>
        <row r="674">
          <cell r="A674">
            <v>0</v>
          </cell>
          <cell r="B674" t="str">
            <v xml:space="preserve">Instituciones Financieras Bancarias </v>
          </cell>
          <cell r="C674" t="str">
            <v>IFB</v>
          </cell>
        </row>
        <row r="675">
          <cell r="A675">
            <v>0</v>
          </cell>
          <cell r="B675" t="str">
            <v>Tuición: Ministerio de Economía y Finanzas Públicas</v>
          </cell>
          <cell r="C675">
            <v>0</v>
          </cell>
        </row>
        <row r="676">
          <cell r="A676">
            <v>951</v>
          </cell>
          <cell r="B676" t="str">
            <v>Banco Central de Bolivia (*)</v>
          </cell>
          <cell r="C676" t="str">
            <v>BCB</v>
          </cell>
          <cell r="D676">
            <v>35</v>
          </cell>
        </row>
        <row r="677">
          <cell r="A677">
            <v>0</v>
          </cell>
          <cell r="B677" t="str">
            <v>ADMINISTRACIÓN PRIVADA</v>
          </cell>
          <cell r="C677" t="str">
            <v>APRV</v>
          </cell>
        </row>
        <row r="678">
          <cell r="A678">
            <v>0</v>
          </cell>
          <cell r="B678" t="str">
            <v>SECTOR PRIVADO</v>
          </cell>
          <cell r="C678" t="str">
            <v>SPRV</v>
          </cell>
        </row>
        <row r="679">
          <cell r="A679">
            <v>999</v>
          </cell>
          <cell r="B679" t="str">
            <v xml:space="preserve">Sector Privado </v>
          </cell>
          <cell r="C679" t="str">
            <v>SEC-PRV</v>
          </cell>
        </row>
        <row r="680">
          <cell r="A680">
            <v>0</v>
          </cell>
          <cell r="B680" t="str">
            <v>ENTIDADES DESCENTRALIZADAS Y EMPRESAS DE LAS ENTIDADES TERRITORIALES AUTONOMAS (**)</v>
          </cell>
          <cell r="C680">
            <v>0</v>
          </cell>
        </row>
        <row r="681">
          <cell r="A681">
            <v>0</v>
          </cell>
          <cell r="B681" t="str">
            <v xml:space="preserve">EMPRESAS REGIONALES </v>
          </cell>
          <cell r="C681" t="str">
            <v>EMP-REG</v>
          </cell>
        </row>
        <row r="682">
          <cell r="A682">
            <v>0</v>
          </cell>
          <cell r="B682" t="str">
            <v>Tuición: Ministerio de Hidrocarburos</v>
          </cell>
          <cell r="C682">
            <v>0</v>
          </cell>
        </row>
        <row r="683">
          <cell r="A683">
            <v>716</v>
          </cell>
          <cell r="B683" t="str">
            <v>Empresa Tarijeña del Gas</v>
          </cell>
          <cell r="C683" t="str">
            <v>EMTAGAS</v>
          </cell>
          <cell r="D683">
            <v>78</v>
          </cell>
        </row>
        <row r="684">
          <cell r="A684">
            <v>0</v>
          </cell>
          <cell r="B684" t="str">
            <v xml:space="preserve">EMPRESAS DEPARTAMENTALES </v>
          </cell>
          <cell r="C684" t="str">
            <v>EMP-DEP</v>
          </cell>
        </row>
        <row r="685">
          <cell r="A685">
            <v>0</v>
          </cell>
          <cell r="B685" t="str">
            <v>Tuición: Gobierno Autónomo Departamental de La Paz</v>
          </cell>
          <cell r="C685">
            <v>0</v>
          </cell>
        </row>
        <row r="686">
          <cell r="A686">
            <v>2319</v>
          </cell>
          <cell r="B686" t="str">
            <v xml:space="preserve">Empresa Pública Departamental Estratégica de Aguas - La Paz </v>
          </cell>
          <cell r="C686" t="str">
            <v>EDALP</v>
          </cell>
        </row>
        <row r="687">
          <cell r="A687">
            <v>0</v>
          </cell>
          <cell r="B687" t="str">
            <v>Tuición: Gobierno Autónomo Departamental de Oruro</v>
          </cell>
          <cell r="C687">
            <v>0</v>
          </cell>
        </row>
        <row r="688">
          <cell r="A688">
            <v>634</v>
          </cell>
          <cell r="B688" t="str">
            <v xml:space="preserve">Empresa Pública Departamental Hotel Terminal - Terminal de Buses de Oruro </v>
          </cell>
          <cell r="C688" t="str">
            <v>EPDEOR</v>
          </cell>
        </row>
        <row r="689">
          <cell r="A689">
            <v>0</v>
          </cell>
          <cell r="B689" t="str">
            <v>Tuición: Gobierno Autónomo Departamental de Potosí</v>
          </cell>
          <cell r="C689">
            <v>0</v>
          </cell>
        </row>
        <row r="690">
          <cell r="A690">
            <v>2336</v>
          </cell>
          <cell r="B690" t="str">
            <v xml:space="preserve">Empresa Pública Departamental Fábrica de Calaminas y Clavos </v>
          </cell>
          <cell r="C690" t="str">
            <v>FCCCP-EPD</v>
          </cell>
        </row>
        <row r="691">
          <cell r="A691">
            <v>0</v>
          </cell>
          <cell r="B691" t="str">
            <v>Tuición: Gobierno Autónomo Departamental de Tarija</v>
          </cell>
          <cell r="C691">
            <v>0</v>
          </cell>
        </row>
        <row r="692">
          <cell r="A692">
            <v>2330</v>
          </cell>
          <cell r="B692" t="str">
            <v>Empresa Pública Departamental de Servicios Eléctricos Tarija-SETAR</v>
          </cell>
          <cell r="C692" t="str">
            <v>SETAR</v>
          </cell>
        </row>
        <row r="693">
          <cell r="A693">
            <v>0</v>
          </cell>
          <cell r="B693" t="str">
            <v xml:space="preserve">EMPRESAS MUNICIPALES </v>
          </cell>
          <cell r="C693" t="str">
            <v>EMP-MUN</v>
          </cell>
        </row>
        <row r="694">
          <cell r="A694">
            <v>0</v>
          </cell>
          <cell r="B694" t="str">
            <v>Tuición: Gobierno Autónomo Municipal de Sucre</v>
          </cell>
          <cell r="C694">
            <v>0</v>
          </cell>
        </row>
        <row r="695">
          <cell r="A695">
            <v>802</v>
          </cell>
          <cell r="B695" t="str">
            <v>Empresa Local de Agua Potable y Alcantarillado Sucre</v>
          </cell>
          <cell r="C695" t="str">
            <v>ELAPAS</v>
          </cell>
        </row>
        <row r="696">
          <cell r="A696">
            <v>2314</v>
          </cell>
          <cell r="B696" t="str">
            <v xml:space="preserve">Empresa Municipal de Áreas Verdes Sucre </v>
          </cell>
          <cell r="C696" t="str">
            <v>EMAV-S</v>
          </cell>
        </row>
        <row r="697">
          <cell r="A697">
            <v>0</v>
          </cell>
          <cell r="B697" t="str">
            <v>Tuición: Gobierno Autónomo Municipal de La Paz</v>
          </cell>
          <cell r="C697">
            <v>0</v>
          </cell>
        </row>
        <row r="698">
          <cell r="A698">
            <v>761</v>
          </cell>
          <cell r="B698" t="str">
            <v>Servicio Autónomo Municipal de Agua Potable y Alcantarillado</v>
          </cell>
          <cell r="C698" t="str">
            <v>SAMAPA</v>
          </cell>
        </row>
        <row r="699">
          <cell r="A699">
            <v>2316</v>
          </cell>
          <cell r="B699" t="str">
            <v>Empresa Municipal de Áreas Verdes, Parques y Forestación</v>
          </cell>
          <cell r="C699" t="str">
            <v>EMAVERDE</v>
          </cell>
        </row>
        <row r="700">
          <cell r="A700">
            <v>2317</v>
          </cell>
          <cell r="B700" t="str">
            <v xml:space="preserve">Empresa Municipal de Asfaltos y Vías </v>
          </cell>
          <cell r="C700" t="str">
            <v>EMAVIAS</v>
          </cell>
        </row>
        <row r="701">
          <cell r="A701">
            <v>0</v>
          </cell>
          <cell r="B701" t="str">
            <v>Tuición: Gobierno Autónomo Municipal de Viacha</v>
          </cell>
          <cell r="C701">
            <v>0</v>
          </cell>
        </row>
        <row r="702">
          <cell r="A702">
            <v>2312</v>
          </cell>
          <cell r="B702" t="str">
            <v xml:space="preserve">Empresa Municipal de Agua Potable y Alcantarillado Viacha </v>
          </cell>
          <cell r="C702" t="str">
            <v>EMAPAV</v>
          </cell>
        </row>
        <row r="703">
          <cell r="A703">
            <v>0</v>
          </cell>
          <cell r="B703" t="str">
            <v>Tuición: Gobierno Autónomo Municipal de Copacabana</v>
          </cell>
          <cell r="C703">
            <v>0</v>
          </cell>
        </row>
        <row r="704">
          <cell r="A704">
            <v>2338</v>
          </cell>
          <cell r="B704" t="str">
            <v xml:space="preserve">Empresa Prestadora de Servicio de Agua Potable y Alcantarillado </v>
          </cell>
          <cell r="C704" t="str">
            <v>EPSA MUNICIPAL</v>
          </cell>
        </row>
        <row r="705">
          <cell r="A705">
            <v>0</v>
          </cell>
          <cell r="B705" t="str">
            <v>Tuición: Gobierno Autónomo Municipal de Cochabamba</v>
          </cell>
          <cell r="C705">
            <v>0</v>
          </cell>
        </row>
        <row r="706">
          <cell r="A706">
            <v>781</v>
          </cell>
          <cell r="B706" t="str">
            <v>Servicio Municipal de Agua Potable y Alcantarillado</v>
          </cell>
          <cell r="C706" t="str">
            <v>SEMAPA</v>
          </cell>
        </row>
        <row r="707">
          <cell r="A707">
            <v>2303</v>
          </cell>
          <cell r="B707" t="str">
            <v>Empresa Municipal de Áreas Verdes y Recreación Alternativa</v>
          </cell>
          <cell r="C707" t="str">
            <v>EMAVRA</v>
          </cell>
        </row>
        <row r="708">
          <cell r="A708">
            <v>2315</v>
          </cell>
          <cell r="B708" t="str">
            <v xml:space="preserve">Empresa Municipal de Servicios de Aseo </v>
          </cell>
          <cell r="C708" t="str">
            <v>EMSA</v>
          </cell>
        </row>
        <row r="709">
          <cell r="A709">
            <v>0</v>
          </cell>
          <cell r="B709" t="str">
            <v>Tuición: Gobierno Autónomo Municipal de Sacaba</v>
          </cell>
          <cell r="C709">
            <v>0</v>
          </cell>
        </row>
        <row r="710">
          <cell r="A710">
            <v>2301</v>
          </cell>
          <cell r="B710" t="str">
            <v>Empresa Municipal de Gestión de Residuos Sólidos</v>
          </cell>
          <cell r="C710" t="str">
            <v>GERES</v>
          </cell>
        </row>
        <row r="711">
          <cell r="A711">
            <v>2302</v>
          </cell>
          <cell r="B711" t="str">
            <v xml:space="preserve">Empresa Municipal de Agua Potable y Alcantarillado Sacaba </v>
          </cell>
          <cell r="C711" t="str">
            <v>EMAPAS</v>
          </cell>
        </row>
        <row r="712">
          <cell r="A712">
            <v>0</v>
          </cell>
          <cell r="B712" t="str">
            <v>Tuición: Gobierno Autónomo Municipal de Oruro</v>
          </cell>
          <cell r="C712">
            <v>0</v>
          </cell>
        </row>
        <row r="713">
          <cell r="A713">
            <v>831</v>
          </cell>
          <cell r="B713" t="str">
            <v xml:space="preserve">Servicio Local de Acueductos y Alcantarillado - Oruro </v>
          </cell>
          <cell r="C713" t="str">
            <v>SELA</v>
          </cell>
        </row>
        <row r="714">
          <cell r="A714">
            <v>0</v>
          </cell>
          <cell r="B714" t="str">
            <v>Tuición: Gobierno Autónomo Municipal de Potosí</v>
          </cell>
          <cell r="C714">
            <v>0</v>
          </cell>
        </row>
        <row r="715">
          <cell r="A715">
            <v>821</v>
          </cell>
          <cell r="B715" t="str">
            <v xml:space="preserve">Administración Autónoma para Obras Sanitarias - Potosí </v>
          </cell>
          <cell r="C715" t="str">
            <v>AAPOS</v>
          </cell>
        </row>
        <row r="716">
          <cell r="A716">
            <v>0</v>
          </cell>
          <cell r="B716" t="str">
            <v>Tuición: Gobierno Autónomo Municipal de Yacuiba</v>
          </cell>
          <cell r="C716">
            <v>0</v>
          </cell>
        </row>
        <row r="717">
          <cell r="A717">
            <v>2327</v>
          </cell>
          <cell r="B717" t="str">
            <v>Empresa Municipal Autónoma de Agua Potable y Alcantarillado de Yacuiba</v>
          </cell>
          <cell r="C717" t="str">
            <v>EMAPYC</v>
          </cell>
        </row>
        <row r="718">
          <cell r="A718">
            <v>0</v>
          </cell>
          <cell r="B718" t="str">
            <v>Tuición: Gobierno Autónomo Municipal de Uriondo (Concepción)</v>
          </cell>
          <cell r="C718">
            <v>0</v>
          </cell>
        </row>
        <row r="719">
          <cell r="A719">
            <v>2328</v>
          </cell>
          <cell r="B719" t="str">
            <v xml:space="preserve">Empresa Municipal de Agua Potable y Alcantarillado Sanitario de Uriondo </v>
          </cell>
          <cell r="C719" t="str">
            <v>EMAPAU</v>
          </cell>
        </row>
        <row r="720">
          <cell r="A720">
            <v>0</v>
          </cell>
          <cell r="B720" t="str">
            <v>Tuición: Gobierno Autónomo Municipal de Cobija</v>
          </cell>
          <cell r="C720">
            <v>0</v>
          </cell>
        </row>
        <row r="721">
          <cell r="A721">
            <v>2320</v>
          </cell>
          <cell r="B721" t="str">
            <v xml:space="preserve">Empresa Pública Municipal de Servicios de Agua Potable y Alcantarillado Sanitario Cobija </v>
          </cell>
          <cell r="C721" t="str">
            <v>EPSA COBIJA</v>
          </cell>
        </row>
        <row r="722">
          <cell r="A722">
            <v>0</v>
          </cell>
          <cell r="B722" t="str">
            <v>ENTIDADES DESCENTRALIZADAS DEPARTAMENTALES</v>
          </cell>
          <cell r="C722">
            <v>0</v>
          </cell>
        </row>
        <row r="723">
          <cell r="A723">
            <v>0</v>
          </cell>
          <cell r="B723" t="str">
            <v>Tuición: Gobierno Autónomo Departamental de Santa Cruz</v>
          </cell>
          <cell r="C723">
            <v>0</v>
          </cell>
        </row>
        <row r="724">
          <cell r="A724">
            <v>171</v>
          </cell>
          <cell r="B724" t="str">
            <v>Centro de Investigación Agrícola Tropical</v>
          </cell>
          <cell r="C724" t="str">
            <v>CIAT</v>
          </cell>
        </row>
        <row r="725">
          <cell r="A725">
            <v>2311</v>
          </cell>
          <cell r="B725" t="str">
            <v xml:space="preserve">Servicio de Encauzamiento de Ríos (SEARPI) </v>
          </cell>
          <cell r="C725" t="str">
            <v>SEARPI</v>
          </cell>
        </row>
        <row r="726">
          <cell r="A726">
            <v>0</v>
          </cell>
          <cell r="B726" t="str">
            <v xml:space="preserve">ENTIDADES DESCENTRALIZADAS MUNICIPALES </v>
          </cell>
          <cell r="C726">
            <v>0</v>
          </cell>
        </row>
        <row r="727">
          <cell r="A727">
            <v>0</v>
          </cell>
          <cell r="B727" t="str">
            <v>Tuición: Gobierno Autónomo Municipal de Sucre</v>
          </cell>
          <cell r="C727">
            <v>0</v>
          </cell>
        </row>
        <row r="728">
          <cell r="A728">
            <v>2313</v>
          </cell>
          <cell r="B728" t="str">
            <v xml:space="preserve">Entidad Municipal de Aseo Urbano Sucre </v>
          </cell>
          <cell r="C728" t="str">
            <v>EMAS</v>
          </cell>
        </row>
        <row r="729">
          <cell r="A729">
            <v>0</v>
          </cell>
          <cell r="B729" t="str">
            <v>Tuición: Gobierno Autónomo Municipal de La Paz</v>
          </cell>
          <cell r="C729">
            <v>0</v>
          </cell>
        </row>
        <row r="730">
          <cell r="A730">
            <v>2331</v>
          </cell>
          <cell r="B730" t="str">
            <v>Entidad Descentralizada Municipal Terminal de Buses La Paz</v>
          </cell>
          <cell r="C730" t="str">
            <v>EDMTB</v>
          </cell>
        </row>
        <row r="731">
          <cell r="A731">
            <v>2334</v>
          </cell>
          <cell r="B731" t="str">
            <v>Entidad Descentralizada Municipal de Maquinaria y Equipo</v>
          </cell>
          <cell r="C731" t="str">
            <v>EDMME</v>
          </cell>
        </row>
        <row r="732">
          <cell r="A732">
            <v>2337</v>
          </cell>
          <cell r="B732" t="str">
            <v xml:space="preserve">Entidad Descentralizada Municipal de Cementerios de La Paz </v>
          </cell>
          <cell r="C732" t="str">
            <v>EDMCLP</v>
          </cell>
        </row>
        <row r="733">
          <cell r="A733">
            <v>0</v>
          </cell>
          <cell r="B733" t="str">
            <v>Tuición: Gobierno Autónomo Municipal de Cochabamba</v>
          </cell>
          <cell r="C733">
            <v>0</v>
          </cell>
        </row>
        <row r="734">
          <cell r="A734">
            <v>2318</v>
          </cell>
          <cell r="B734" t="str">
            <v xml:space="preserve">Entidad Descentralizada UMMIPRE PROMAN </v>
          </cell>
          <cell r="C734" t="str">
            <v>UMMIPRE PROMAN</v>
          </cell>
        </row>
        <row r="735">
          <cell r="A735">
            <v>0</v>
          </cell>
          <cell r="B735" t="str">
            <v>Tuición: Gobierno Autónomo Municipal de Potosí</v>
          </cell>
          <cell r="C735">
            <v>0</v>
          </cell>
        </row>
        <row r="736">
          <cell r="A736">
            <v>2335</v>
          </cell>
          <cell r="B736" t="str">
            <v>Entidad Municipal de Aseo Potosí</v>
          </cell>
          <cell r="C736" t="str">
            <v>EMAP</v>
          </cell>
        </row>
        <row r="737">
          <cell r="A737">
            <v>2339</v>
          </cell>
          <cell r="B737" t="str">
            <v xml:space="preserve">Empresa Municipal Fabrica de Joyas </v>
          </cell>
          <cell r="C737" t="str">
            <v>EMUJOYAS</v>
          </cell>
        </row>
        <row r="738">
          <cell r="A738">
            <v>0</v>
          </cell>
          <cell r="B738" t="str">
            <v>Tuición: Gobierno Autónomo Municipal de Tarija</v>
          </cell>
          <cell r="C738">
            <v>0</v>
          </cell>
        </row>
        <row r="739">
          <cell r="A739">
            <v>2322</v>
          </cell>
          <cell r="B739" t="str">
            <v>Entidad Matadero Frigorífico Municipal de Tarija</v>
          </cell>
          <cell r="C739" t="str">
            <v>EMAF</v>
          </cell>
        </row>
        <row r="740">
          <cell r="A740">
            <v>2323</v>
          </cell>
          <cell r="B740" t="str">
            <v>Entidad Aseo Municipal de Tarija</v>
          </cell>
          <cell r="C740" t="str">
            <v>EMAT</v>
          </cell>
        </row>
        <row r="741">
          <cell r="A741">
            <v>2324</v>
          </cell>
          <cell r="B741" t="str">
            <v>Entidad Obras Públicas Municipales de Tarija</v>
          </cell>
          <cell r="C741" t="str">
            <v>OPUM</v>
          </cell>
        </row>
        <row r="742">
          <cell r="A742">
            <v>2325</v>
          </cell>
          <cell r="B742" t="str">
            <v>Entidad de Ordenamiento Territorial de Tarija</v>
          </cell>
          <cell r="C742" t="str">
            <v>OTE</v>
          </cell>
        </row>
        <row r="743">
          <cell r="A743">
            <v>2326</v>
          </cell>
          <cell r="B743" t="str">
            <v>Entidad Orden y Seguridad Ciudadana Municipal de Tarija</v>
          </cell>
          <cell r="C743" t="str">
            <v>OSEC</v>
          </cell>
        </row>
        <row r="744">
          <cell r="A744">
            <v>2333</v>
          </cell>
          <cell r="B744" t="str">
            <v>Entidad de Dirección de la Terminal de Buses de Tarija</v>
          </cell>
          <cell r="C744" t="str">
            <v>ETBT</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Rommel D. Cuba Calle" refreshedDate="44839.692223958336" createdVersion="8" refreshedVersion="8" minRefreshableVersion="3" recordCount="271">
  <cacheSource type="worksheet">
    <worksheetSource ref="A7:T278" sheet="CUT ME"/>
  </cacheSource>
  <cacheFields count="20">
    <cacheField name="Entidad" numFmtId="0">
      <sharedItems containsMixedTypes="1" containsNumber="1" containsInteger="1" minValue="10" maxValue="683" count="18">
        <s v="99 - 02"/>
        <s v="99 - 03"/>
        <s v="N/I"/>
        <n v="86"/>
        <n v="376"/>
        <n v="346"/>
        <n v="10"/>
        <n v="683"/>
        <n v="383"/>
        <n v="576"/>
        <n v="670"/>
        <n v="20"/>
        <n v="597"/>
        <n v="16"/>
        <n v="47"/>
        <n v="35"/>
        <n v="585"/>
        <n v="291"/>
      </sharedItems>
    </cacheField>
    <cacheField name="D.A." numFmtId="0">
      <sharedItems containsNonDate="0" containsString="0" containsBlank="1"/>
    </cacheField>
    <cacheField name="Descripción" numFmtId="0">
      <sharedItems count="18">
        <s v="Dirección General de Programación y Operaciones del Tesoro"/>
        <s v="Dirección General de Crédito Público"/>
        <s v="No Identificado"/>
        <s v="Ministerio de Medio Ambiente y Agua"/>
        <s v="Agencia Boliviana de Energía Nuclear"/>
        <s v="Unidad de Investigaciones Financieras"/>
        <s v="Ministerio de Relaciones Exteriores"/>
        <s v="Procuraduria General del Estado"/>
        <s v="Agencia Boliviana de Correos &quot;Correos de Bolivia&quot;"/>
        <s v="Empresa Pública Nacional Estratégica Cartones de Bolivia"/>
        <s v="Órgano Electoral Plurinacional"/>
        <s v="Ministerio de Defensa"/>
        <s v="Empresa Pública Nacional Estratégica de Yacimientos de Litio Bolivianos"/>
        <s v="Ministerio de Educación"/>
        <s v="Ministerio de Desarrollo Rural y Tierras"/>
        <s v="Ministerio de Economía y Finanzas Públicas"/>
        <s v="Agencia Boliviana Espacial"/>
        <s v="Administradora Boliviana de Carreteras"/>
      </sharedItems>
    </cacheField>
    <cacheField name="Fecha de operación_x000a_(DD/MM/AA)" numFmtId="14">
      <sharedItems containsSemiMixedTypes="0" containsNonDate="0" containsDate="1" containsString="0" minDate="2022-01-05T00:00:00" maxDate="2022-10-01T00:00:00" count="147">
        <d v="2022-01-05T00:00:00"/>
        <d v="2022-01-07T00:00:00"/>
        <d v="2022-01-11T00:00:00"/>
        <d v="2022-01-12T00:00:00"/>
        <d v="2022-01-13T00:00:00"/>
        <d v="2022-01-18T00:00:00"/>
        <d v="2022-01-20T00:00:00"/>
        <d v="2022-01-21T00:00:00"/>
        <d v="2022-01-26T00:00:00"/>
        <d v="2022-01-27T00:00:00"/>
        <d v="2022-01-28T00:00:00"/>
        <d v="2022-01-31T00:00:00"/>
        <d v="2022-02-02T00:00:00"/>
        <d v="2022-02-03T00:00:00"/>
        <d v="2022-02-04T00:00:00"/>
        <d v="2022-02-07T00:00:00"/>
        <d v="2022-02-08T00:00:00"/>
        <d v="2022-02-09T00:00:00"/>
        <d v="2022-02-10T00:00:00"/>
        <d v="2022-02-14T00:00:00"/>
        <d v="2022-02-15T00:00:00"/>
        <d v="2022-02-17T00:00:00"/>
        <d v="2022-02-24T00:00:00"/>
        <d v="2022-02-25T00:00:00"/>
        <d v="2022-03-02T00:00:00"/>
        <d v="2022-03-04T00:00:00"/>
        <d v="2022-03-07T00:00:00"/>
        <d v="2022-03-08T00:00:00"/>
        <d v="2022-03-09T00:00:00"/>
        <d v="2022-03-11T00:00:00"/>
        <d v="2022-03-14T00:00:00"/>
        <d v="2022-03-15T00:00:00"/>
        <d v="2022-03-16T00:00:00"/>
        <d v="2022-03-17T00:00:00"/>
        <d v="2022-03-18T00:00:00"/>
        <d v="2022-03-21T00:00:00"/>
        <d v="2022-03-22T00:00:00"/>
        <d v="2022-03-23T00:00:00"/>
        <d v="2022-03-24T00:00:00"/>
        <d v="2022-03-25T00:00:00"/>
        <d v="2022-03-28T00:00:00"/>
        <d v="2022-03-29T00:00:00"/>
        <d v="2022-03-30T00:00:00"/>
        <d v="2022-03-31T00:00:00"/>
        <d v="2022-04-01T00:00:00"/>
        <d v="2022-04-04T00:00:00"/>
        <d v="2022-04-05T00:00:00"/>
        <d v="2022-04-06T00:00:00"/>
        <d v="2022-04-07T00:00:00"/>
        <d v="2022-04-08T00:00:00"/>
        <d v="2022-04-11T00:00:00"/>
        <d v="2022-04-14T00:00:00"/>
        <d v="2022-04-18T00:00:00"/>
        <d v="2022-04-19T00:00:00"/>
        <d v="2022-04-20T00:00:00"/>
        <d v="2022-04-21T00:00:00"/>
        <d v="2022-04-22T00:00:00"/>
        <d v="2022-04-25T00:00:00"/>
        <d v="2022-04-27T00:00:00"/>
        <d v="2022-04-28T00:00:00"/>
        <d v="2022-04-29T00:00:00"/>
        <d v="2022-05-03T00:00:00"/>
        <d v="2022-05-04T00:00:00"/>
        <d v="2022-05-09T00:00:00"/>
        <d v="2022-05-10T00:00:00"/>
        <d v="2022-05-12T00:00:00"/>
        <d v="2022-05-13T00:00:00"/>
        <d v="2022-05-16T00:00:00"/>
        <d v="2022-05-19T00:00:00"/>
        <d v="2022-05-20T00:00:00"/>
        <d v="2022-05-25T00:00:00"/>
        <d v="2022-05-27T00:00:00"/>
        <d v="2022-05-30T00:00:00"/>
        <d v="2022-05-31T00:00:00"/>
        <d v="2022-06-01T00:00:00"/>
        <d v="2022-06-07T00:00:00"/>
        <d v="2022-06-10T00:00:00"/>
        <d v="2022-06-13T00:00:00"/>
        <d v="2022-06-14T00:00:00"/>
        <d v="2022-06-15T00:00:00"/>
        <d v="2022-06-17T00:00:00"/>
        <d v="2022-06-20T00:00:00"/>
        <d v="2022-06-22T00:00:00"/>
        <d v="2022-06-24T00:00:00"/>
        <d v="2022-06-27T00:00:00"/>
        <d v="2022-06-28T00:00:00"/>
        <d v="2022-06-30T00:00:00"/>
        <d v="2022-07-01T00:00:00"/>
        <d v="2022-07-04T00:00:00"/>
        <d v="2022-07-05T00:00:00"/>
        <d v="2022-07-06T00:00:00"/>
        <d v="2022-07-07T00:00:00"/>
        <d v="2022-07-12T00:00:00"/>
        <d v="2022-07-13T00:00:00"/>
        <d v="2022-07-14T00:00:00"/>
        <d v="2022-07-15T00:00:00"/>
        <d v="2022-07-18T00:00:00"/>
        <d v="2022-07-19T00:00:00"/>
        <d v="2022-07-20T00:00:00"/>
        <d v="2022-07-21T00:00:00"/>
        <d v="2022-07-22T00:00:00"/>
        <d v="2022-07-26T00:00:00"/>
        <d v="2022-07-27T00:00:00"/>
        <d v="2022-07-28T00:00:00"/>
        <d v="2022-07-29T00:00:00"/>
        <d v="2022-08-01T00:00:00"/>
        <d v="2022-08-02T00:00:00"/>
        <d v="2022-08-03T00:00:00"/>
        <d v="2022-08-05T00:00:00"/>
        <d v="2022-08-08T00:00:00"/>
        <d v="2022-08-09T00:00:00"/>
        <d v="2022-08-10T00:00:00"/>
        <d v="2022-08-11T00:00:00"/>
        <d v="2022-08-12T00:00:00"/>
        <d v="2022-08-15T00:00:00"/>
        <d v="2022-08-16T00:00:00"/>
        <d v="2022-08-18T00:00:00"/>
        <d v="2022-08-19T00:00:00"/>
        <d v="2022-08-22T00:00:00"/>
        <d v="2022-08-23T00:00:00"/>
        <d v="2022-08-24T00:00:00"/>
        <d v="2022-08-26T00:00:00"/>
        <d v="2022-08-29T00:00:00"/>
        <d v="2022-08-30T00:00:00"/>
        <d v="2022-08-31T00:00:00"/>
        <d v="2022-09-01T00:00:00"/>
        <d v="2022-09-02T00:00:00"/>
        <d v="2022-09-05T00:00:00"/>
        <d v="2022-09-06T00:00:00"/>
        <d v="2022-09-07T00:00:00"/>
        <d v="2022-09-08T00:00:00"/>
        <d v="2022-09-09T00:00:00"/>
        <d v="2022-09-12T00:00:00"/>
        <d v="2022-09-13T00:00:00"/>
        <d v="2022-09-14T00:00:00"/>
        <d v="2022-09-15T00:00:00"/>
        <d v="2022-09-16T00:00:00"/>
        <d v="2022-09-19T00:00:00"/>
        <d v="2022-09-20T00:00:00"/>
        <d v="2022-09-21T00:00:00"/>
        <d v="2022-09-22T00:00:00"/>
        <d v="2022-09-23T00:00:00"/>
        <d v="2022-09-26T00:00:00"/>
        <d v="2022-09-27T00:00:00"/>
        <d v="2022-09-28T00:00:00"/>
        <d v="2022-09-29T00:00:00"/>
        <d v="2022-09-30T00:00:00"/>
      </sharedItems>
      <fieldGroup base="3">
        <rangePr groupBy="months" startDate="2022-01-05T00:00:00" endDate="2022-10-01T00:00:00"/>
        <groupItems count="14">
          <s v="&lt;5/1/2022"/>
          <s v="ene"/>
          <s v="feb"/>
          <s v="mar"/>
          <s v="abr"/>
          <s v="may"/>
          <s v="jun"/>
          <s v="jul"/>
          <s v="ago"/>
          <s v="sep"/>
          <s v="oct"/>
          <s v="nov"/>
          <s v="dic"/>
          <s v="&gt;1/10/2022"/>
        </groupItems>
      </fieldGroup>
    </cacheField>
    <cacheField name="Nro. Comp. BCB" numFmtId="14">
      <sharedItems/>
    </cacheField>
    <cacheField name="Tipo de Operación" numFmtId="0">
      <sharedItems/>
    </cacheField>
    <cacheField name="Nro. Doc. Extracto" numFmtId="0">
      <sharedItems containsSemiMixedTypes="0" containsString="0" containsNumber="1" containsInteger="1" minValue="4904" maxValue="4344624"/>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43">
      <sharedItems containsSemiMixedTypes="0" containsString="0" containsNumber="1" minValue="0" maxValue="22500000"/>
    </cacheField>
    <cacheField name="Créditos_x000a_(USD)" numFmtId="43">
      <sharedItems containsSemiMixedTypes="0" containsString="0" containsNumber="1" minValue="0" maxValue="396575000"/>
    </cacheField>
    <cacheField name="Débitos_x000a_(Bs)" numFmtId="43">
      <sharedItems containsSemiMixedTypes="0" containsString="0" containsNumber="1" minValue="0" maxValue="154350000"/>
    </cacheField>
    <cacheField name="Créditos_x000a_(Bs)" numFmtId="43">
      <sharedItems containsSemiMixedTypes="0" containsString="0" containsNumber="1" minValue="0" maxValue="2720504500"/>
    </cacheField>
    <cacheField name="Estado Actual" numFmtId="0">
      <sharedItems/>
    </cacheField>
    <cacheField name="N° Asiento manual (2)" numFmtId="0">
      <sharedItems containsNonDate="0" containsString="0" containsBlank="1"/>
    </cacheField>
    <cacheField name="Observación/ Aclaració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mmel D. Cuba Calle" refreshedDate="44839.69234386574" createdVersion="8" refreshedVersion="8" minRefreshableVersion="3" recordCount="78">
  <cacheSource type="worksheet">
    <worksheetSource ref="A7:Q85" sheet="TRL MN"/>
  </cacheSource>
  <cacheFields count="17">
    <cacheField name="Entidad" numFmtId="1">
      <sharedItems containsMixedTypes="1" containsNumber="1" containsInteger="1" minValue="16" maxValue="513" count="11">
        <n v="512"/>
        <n v="389"/>
        <n v="86"/>
        <s v="99 - 02"/>
        <n v="291"/>
        <s v="99 - 01"/>
        <n v="224"/>
        <n v="66"/>
        <n v="513"/>
        <n v="81"/>
        <n v="16"/>
      </sharedItems>
    </cacheField>
    <cacheField name="D.A." numFmtId="1">
      <sharedItems/>
    </cacheField>
    <cacheField name="Descripción" numFmtId="0">
      <sharedItems count="10">
        <s v="Adm.de Aeropuertos y Servicios Auxiliares a la Naveg. Aérea"/>
        <s v="Navegación Aérea y Aeropuertos Bolivianos"/>
        <s v="Ministerio de Medio Ambiente y Agua"/>
        <s v="Dirección General de Programación y Operaciones del Tesoro"/>
        <s v="Administradora Boliviana de Carreteras"/>
        <s v="Insumos Bolivia"/>
        <s v="Ministerio de Planificación del Desarrollo"/>
        <s v="Yacimientos Petrolíferos Fiscales Bolivianos"/>
        <s v="Ministerio de Obras Públicas, Servicios y Vivienda"/>
        <s v="Ministerio de Educación"/>
      </sharedItems>
    </cacheField>
    <cacheField name="Fecha de operación_x000a_(DD/MM/AA)" numFmtId="14">
      <sharedItems containsSemiMixedTypes="0" containsNonDate="0" containsDate="1" containsString="0" minDate="2022-01-14T00:00:00" maxDate="2022-09-30T00:00:00" count="36">
        <d v="2022-01-14T00:00:00"/>
        <d v="2022-01-19T00:00:00"/>
        <d v="2022-01-24T00:00:00"/>
        <d v="2022-02-10T00:00:00"/>
        <d v="2022-02-21T00:00:00"/>
        <d v="2022-02-22T00:00:00"/>
        <d v="2022-03-15T00:00:00"/>
        <d v="2022-03-16T00:00:00"/>
        <d v="2022-03-21T00:00:00"/>
        <d v="2022-03-22T00:00:00"/>
        <d v="2022-03-30T00:00:00"/>
        <d v="2022-04-04T00:00:00"/>
        <d v="2022-04-19T00:00:00"/>
        <d v="2022-04-26T00:00:00"/>
        <d v="2022-05-05T00:00:00"/>
        <d v="2022-05-10T00:00:00"/>
        <d v="2022-05-13T00:00:00"/>
        <d v="2022-05-19T00:00:00"/>
        <d v="2022-06-14T00:00:00"/>
        <d v="2022-06-20T00:00:00"/>
        <d v="2022-06-22T00:00:00"/>
        <d v="2022-06-28T00:00:00"/>
        <d v="2022-07-19T00:00:00"/>
        <d v="2022-07-20T00:00:00"/>
        <d v="2022-07-29T00:00:00"/>
        <d v="2022-08-04T00:00:00"/>
        <d v="2022-08-10T00:00:00"/>
        <d v="2022-08-19T00:00:00"/>
        <d v="2022-08-25T00:00:00"/>
        <d v="2022-09-02T00:00:00"/>
        <d v="2022-09-14T00:00:00"/>
        <d v="2022-09-15T00:00:00"/>
        <d v="2022-09-19T00:00:00"/>
        <d v="2022-09-20T00:00:00"/>
        <d v="2022-09-22T00:00:00"/>
        <d v="2022-09-29T00:00:00"/>
      </sharedItems>
      <fieldGroup base="3">
        <rangePr groupBy="months" startDate="2022-01-14T00:00:00" endDate="2022-09-30T00:00:00"/>
        <groupItems count="14">
          <s v="&lt;14/1/2022"/>
          <s v="ene"/>
          <s v="feb"/>
          <s v="mar"/>
          <s v="abr"/>
          <s v="may"/>
          <s v="jun"/>
          <s v="jul"/>
          <s v="ago"/>
          <s v="sep"/>
          <s v="oct"/>
          <s v="nov"/>
          <s v="dic"/>
          <s v="&gt;30/9/2022"/>
        </groupItems>
      </fieldGroup>
    </cacheField>
    <cacheField name="Nro. _x000a_TRL" numFmtId="1">
      <sharedItems containsSemiMixedTypes="0" containsString="0" containsNumber="1" containsInteger="1" minValue="53" maxValue="2946"/>
    </cacheField>
    <cacheField name="N° Libreta _x000a_(CUT)" numFmtId="1">
      <sharedItems/>
    </cacheField>
    <cacheField name="GLOSA" numFmtId="1">
      <sharedItems/>
    </cacheField>
    <cacheField name="C-21 CIP" numFmtId="1">
      <sharedItems containsNonDate="0" containsString="0" containsBlank="1"/>
    </cacheField>
    <cacheField name="C-21 SIP" numFmtId="1">
      <sharedItems containsNonDate="0" containsString="0" containsBlank="1"/>
    </cacheField>
    <cacheField name="C-31 CIP" numFmtId="1">
      <sharedItems containsNonDate="0" containsString="0" containsBlank="1"/>
    </cacheField>
    <cacheField name="C-31 SIP" numFmtId="1">
      <sharedItems containsNonDate="0" containsString="0" containsBlank="1"/>
    </cacheField>
    <cacheField name="Débitos_x000a_(USD)" numFmtId="1">
      <sharedItems containsNonDate="0" containsString="0" containsBlank="1"/>
    </cacheField>
    <cacheField name="Créditos_x000a_(USD)" numFmtId="1">
      <sharedItems containsNonDate="0" containsString="0" containsBlank="1"/>
    </cacheField>
    <cacheField name="Débitos_x000a_(Bs)" numFmtId="43">
      <sharedItems containsSemiMixedTypes="0" containsString="0" containsNumber="1" minValue="0" maxValue="434419861.95999998"/>
    </cacheField>
    <cacheField name="Créditos_x000a_(Bs)" numFmtId="43">
      <sharedItems containsSemiMixedTypes="0" containsString="0" containsNumber="1" minValue="0" maxValue="434419861.95999998"/>
    </cacheField>
    <cacheField name="Importe" numFmtId="43">
      <sharedItems containsSemiMixedTypes="0" containsString="0" containsNumber="1" minValue="0.01" maxValue="434419861.95999998"/>
    </cacheField>
    <cacheField name="N° Asiento manual (2)" numFmtId="1">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Rommel D. Cuba Calle" refreshedDate="44839.692455787037" createdVersion="8" refreshedVersion="8" minRefreshableVersion="3" recordCount="17">
  <cacheSource type="worksheet">
    <worksheetSource ref="A7:Q24" sheet="TRL ME"/>
  </cacheSource>
  <cacheFields count="17">
    <cacheField name="Entidad" numFmtId="0">
      <sharedItems containsMixedTypes="1" containsNumber="1" containsInteger="1" minValue="512" maxValue="513" count="3">
        <s v="99 - 02"/>
        <n v="512"/>
        <n v="513"/>
      </sharedItems>
    </cacheField>
    <cacheField name="D.A." numFmtId="0">
      <sharedItems/>
    </cacheField>
    <cacheField name="Descripción" numFmtId="0">
      <sharedItems count="3">
        <s v="Dirección General de Programación y Operaciones del Tesoro"/>
        <s v="Adm.de Aeropuertos y Servicios Auxiliares a la Naveg. Aérea"/>
        <s v="Yacimientos Petrolíferos Fiscales Bolivianos"/>
      </sharedItems>
    </cacheField>
    <cacheField name="Fecha de operación_x000a_(DD/MM/AA)" numFmtId="14">
      <sharedItems containsSemiMixedTypes="0" containsNonDate="0" containsDate="1" containsString="0" minDate="2022-04-21T00:00:00" maxDate="2022-09-30T00:00:00" count="8">
        <d v="2022-04-21T00:00:00"/>
        <d v="2022-04-26T00:00:00"/>
        <d v="2022-05-10T00:00:00"/>
        <d v="2022-09-14T00:00:00"/>
        <d v="2022-09-15T00:00:00"/>
        <d v="2022-09-20T00:00:00"/>
        <d v="2022-09-22T00:00:00"/>
        <d v="2022-09-29T00:00:00"/>
      </sharedItems>
      <fieldGroup base="3">
        <rangePr groupBy="months" startDate="2022-04-21T00:00:00" endDate="2022-09-30T00:00:00"/>
        <groupItems count="14">
          <s v="&lt;21/4/2022"/>
          <s v="ene"/>
          <s v="feb"/>
          <s v="mar"/>
          <s v="abr"/>
          <s v="may"/>
          <s v="jun"/>
          <s v="jul"/>
          <s v="ago"/>
          <s v="sep"/>
          <s v="oct"/>
          <s v="nov"/>
          <s v="dic"/>
          <s v="&gt;30/9/2022"/>
        </groupItems>
      </fieldGroup>
    </cacheField>
    <cacheField name="Nro. _x000a_TRL" numFmtId="0">
      <sharedItems containsSemiMixedTypes="0" containsString="0" containsNumber="1" containsInteger="1" minValue="952" maxValue="2933"/>
    </cacheField>
    <cacheField name="N° Libreta _x000a_(CUT)" numFmtId="0">
      <sharedItems/>
    </cacheField>
    <cacheField name="GLOSA" numFmtId="0">
      <sharedItems/>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43">
      <sharedItems containsSemiMixedTypes="0" containsString="0" containsNumber="1" minValue="0" maxValue="62416646.829999998"/>
    </cacheField>
    <cacheField name="Créditos_x000a_(USD)" numFmtId="43">
      <sharedItems containsSemiMixedTypes="0" containsString="0" containsNumber="1" minValue="0" maxValue="62416646.829999998"/>
    </cacheField>
    <cacheField name="Débitos_x000a_(Bs)" numFmtId="43">
      <sharedItems containsSemiMixedTypes="0" containsString="0" containsNumber="1" minValue="0" maxValue="428178197.25380003"/>
    </cacheField>
    <cacheField name="Créditos_x000a_(Bs)" numFmtId="43">
      <sharedItems containsSemiMixedTypes="0" containsString="0" containsNumber="1" minValue="0" maxValue="428178197.25380003"/>
    </cacheField>
    <cacheField name="Importe" numFmtId="43">
      <sharedItems containsSemiMixedTypes="0" containsString="0" containsNumber="1" minValue="1604.2796000000001" maxValue="428178197.25380003"/>
    </cacheField>
    <cacheField name="N° Asiento manual (2)"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Rommel D. Cuba Calle" refreshedDate="44839.692570833337" createdVersion="7" refreshedVersion="8" minRefreshableVersion="3" recordCount="66">
  <cacheSource type="worksheet">
    <worksheetSource ref="A7:H73" sheet="CDI"/>
  </cacheSource>
  <cacheFields count="8">
    <cacheField name="Entidad" numFmtId="0">
      <sharedItems containsMixedTypes="1" containsNumber="1" containsInteger="1" minValue="15" maxValue="867" count="80">
        <n v="25"/>
        <n v="41"/>
        <n v="46"/>
        <n v="47"/>
        <n v="66"/>
        <n v="78"/>
        <n v="81"/>
        <n v="86"/>
        <s v="99 - 02"/>
        <n v="108"/>
        <n v="109"/>
        <n v="117"/>
        <n v="132"/>
        <n v="133"/>
        <n v="134"/>
        <n v="163"/>
        <n v="203"/>
        <n v="222"/>
        <n v="234"/>
        <n v="269"/>
        <n v="271"/>
        <n v="272"/>
        <n v="273"/>
        <n v="283"/>
        <n v="290"/>
        <n v="291"/>
        <n v="292"/>
        <n v="293"/>
        <n v="294"/>
        <n v="295"/>
        <n v="310"/>
        <n v="312"/>
        <n v="315"/>
        <n v="324"/>
        <n v="347"/>
        <n v="382"/>
        <n v="383"/>
        <n v="387"/>
        <n v="389"/>
        <n v="548"/>
        <n v="573"/>
        <n v="576"/>
        <n v="580"/>
        <n v="586"/>
        <n v="587"/>
        <n v="591"/>
        <n v="594"/>
        <n v="599"/>
        <n v="660"/>
        <n v="670"/>
        <n v="683"/>
        <n v="223" u="1"/>
        <n v="661" u="1"/>
        <n v="345" u="1"/>
        <n v="344" u="1"/>
        <n v="867" u="1"/>
        <n v="343" u="1"/>
        <n v="192" u="1"/>
        <n v="287" u="1"/>
        <n v="281" u="1"/>
        <n v="525" u="1"/>
        <n v="578" u="1"/>
        <n v="572" u="1"/>
        <n v="513" u="1"/>
        <n v="130" u="1"/>
        <n v="270" u="1"/>
        <n v="129" u="1"/>
        <n v="268" u="1"/>
        <n v="267" u="1"/>
        <n v="15" u="1"/>
        <n v="265" u="1"/>
        <n v="862" u="1"/>
        <n v="35" u="1"/>
        <n v="20" u="1"/>
        <n v="227" u="1"/>
        <n v="681" u="1"/>
        <n v="70" u="1"/>
        <n v="225" u="1"/>
        <n v="514" u="1"/>
        <n v="16" u="1"/>
      </sharedItems>
    </cacheField>
    <cacheField name="D.A." numFmtId="0">
      <sharedItems containsSemiMixedTypes="0" containsString="0" containsNumber="1" containsInteger="1" minValue="1" maxValue="26"/>
    </cacheField>
    <cacheField name="Descripción" numFmtId="0">
      <sharedItems count="80">
        <s v="Ministerio de la Presidencia"/>
        <s v="Ministerio de Desarrollo Productivo y Economía Plural"/>
        <s v="Ministerio de Salud y Deportes"/>
        <s v="Ministerio de Desarrollo Rural y Tierras"/>
        <s v="Ministerio de Planificación del Desarrollo"/>
        <s v="Ministerio de Hidrocarburos y Energías"/>
        <s v="Ministerio de Obras Públicas, Servicios y Vivienda"/>
        <s v="Ministerio de Medio Ambiente y Agua"/>
        <s v="Dirección General de Programación y Operaciones del Tesoro"/>
        <s v="Orquesta Sinfónica Nacional"/>
        <s v="Conservatorio Plurinacional de Musica"/>
        <s v="Dirección General de Aeronáutica Civil"/>
        <s v="Servicio de Desarrollo de las Empresas Púb. Productivas"/>
        <s v="Lotería Nacional de Beneficencia y Salubridad"/>
        <s v="Consejo Nacional de Vivienda Policial"/>
        <s v="Agencia Nacional de Hidrocarburos"/>
        <s v="Autoridad de Supervisión del Sistema Financiero"/>
        <s v="Instituto Nacional de Innovación Agropecuaria y Forestal"/>
        <s v="Servicio Geológico Minero "/>
        <s v="Direc. Dptal. de Educación Potosí"/>
        <s v="Direc. Dptal. de Educación Santa Cruz"/>
        <s v="Direc. Dptal. de Educación Beni"/>
        <s v="Direc. Dptal. de Educación Pando"/>
        <s v="Aduana Nacional"/>
        <s v="Servicio de Impuestos Nacionales"/>
        <s v="Administradora Boliviana de Carreteras"/>
        <s v="Vías Bolivia"/>
        <s v="Fundación Cultural del Banco Central de Bolivia"/>
        <s v="Univ. Indígena Bol. Comun. Intercultl Prod. Tupak Katari"/>
        <s v="Univ. Indígena Bol. Comun. Intercult Prod. Casimiro Huanca"/>
        <s v="Autoridad de Regulación y Fiscalización de Telecomunicaciones y Transportes"/>
        <s v="Autoridad de Fiscalizac. y Control Soc de Bosques y Tierras"/>
        <s v="Autoridad de Fiscalización de Empresas"/>
        <s v="Escuela Boliviana Intercultural de Música"/>
        <s v="Autoridad de Fiscalización y Control de Cooperativas"/>
        <s v="Agencia de Infraestructura en Salud y Equipamiento Médico"/>
        <s v="Agencia Boliviana de Correos &quot;Correos de Bolivia&quot;"/>
        <s v="Agencia del Desarrollo del Cine y Audiovisual Bolivianos"/>
        <s v="Navegación Aérea y Aeropuertos Bolivianos"/>
        <s v="Corporación de las Fuerzas Armadas p/ el Des. Nacional"/>
        <s v="Empresa Siderúrgica del Mutún"/>
        <s v="Empresa Pública Nacional Estratégica Cartones de Bolivia"/>
        <s v="Depósitos Aduaneros Bolivianos"/>
        <s v="Empresa Azucarera San Buenaventura"/>
        <s v="Empresa Estratégica Boliviana de Construcción y Conservación de Infraestructura Civil"/>
        <s v="Empresa Estatal de Transporte por Cable &quot;Mi teleférico&quot;"/>
        <s v="Administración de Servicios Portuarios - Bolivia"/>
        <s v="Empresa Boliviana de Alimentos y Derivados"/>
        <s v="Órgano Judicial"/>
        <s v="Órgano Electoral Plurinacional"/>
        <s v="Procuraduria General del Estado"/>
        <s v="Fondo Rotatorio de Fomento Productivo Regional" u="1"/>
        <s v="Serv. Nal. para la Sostenibilidad en Saneamiento Básico" u="1"/>
        <s v="Boliviana de Aviación" u="1"/>
        <s v="Escuela de Jueces del Estado" u="1"/>
        <s v="Mutual de Servicios al Policía" u="1"/>
        <s v="Instituto Plurinacional de Estudio de Lenguas y Culturas" u="1"/>
        <s v="Tribunal Constitucional Plurinacional" u="1"/>
        <s v="Empresa de Apoyo a la Producción de Alimentos" u="1"/>
        <s v="Fondo Nacional de Desarrollo Forestal" u="1"/>
        <s v="Empresa Nacional de Electricidad" u="1"/>
        <s v="Ministerio de Gobierno" u="1"/>
        <s v="Zona Franca Comercial e Industrial de Cobija" u="1"/>
        <s v="Servicio al Mejoramiento de la Navegación Amazónica" u="1"/>
        <s v="Direc. Dptal. de Educación Cochabamba" u="1"/>
        <s v="Oficina Técnica Nacional de los Ríos Pilcomayo y Bermejo" u="1"/>
        <s v="Transportes Aéreos Bolivianos" u="1"/>
        <s v="Ministerio de Educación" u="1"/>
        <s v="Ministerio de Trabajo, Empleo y Previsión Social" u="1"/>
        <s v="Fondo de Financiamiento para la Minería" u="1"/>
        <s v="Fondo Nacional de Inversión Productiva y Social" u="1"/>
        <s v="Ministerio de Defensa" u="1"/>
        <s v="Ministerio Público" u="1"/>
        <s v="Direc. Dptal. de Educación Oruro" u="1"/>
        <s v="Direc. Dptal. de Educación  Chuquisaca" u="1"/>
        <s v="Escuela de Gestión Pública Plurinacional" u="1"/>
        <s v="Yacimientos Petrolíferos Fiscales Bolivianos" u="1"/>
        <s v="Fondo Nacional de Desarrollo Regional" u="1"/>
        <s v="Ministerio de Economía y Finanzas Públicas" u="1"/>
        <s v="Direc. Dptal. de Educación Tarija" u="1"/>
      </sharedItems>
    </cacheField>
    <cacheField name="5.9.3" numFmtId="43">
      <sharedItems containsSemiMixedTypes="0" containsString="0" containsNumber="1" minValue="0" maxValue="533246700.68000013"/>
    </cacheField>
    <cacheField name="5.9.4" numFmtId="43">
      <sharedItems containsSemiMixedTypes="0" containsString="0" containsNumber="1" containsInteger="1" minValue="0" maxValue="0"/>
    </cacheField>
    <cacheField name="5.9.7" numFmtId="43">
      <sharedItems containsSemiMixedTypes="0" containsString="0" containsNumber="1" minValue="0" maxValue="1104150.47"/>
    </cacheField>
    <cacheField name="5.9.8" numFmtId="43">
      <sharedItems containsSemiMixedTypes="0" containsString="0" containsNumber="1" minValue="0" maxValue="61201470.879999995"/>
    </cacheField>
    <cacheField name="Total" numFmtId="43">
      <sharedItems containsSemiMixedTypes="0" containsString="0" containsNumber="1" minValue="7" maxValue="533246700.68000013"/>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Rommel D. Cuba Calle" refreshedDate="44839.716678703706" createdVersion="8" refreshedVersion="8" minRefreshableVersion="3" recordCount="3068">
  <cacheSource type="worksheet">
    <worksheetSource ref="A7:T3075" sheet="CUT MN"/>
  </cacheSource>
  <cacheFields count="20">
    <cacheField name="Entidad" numFmtId="0">
      <sharedItems containsMixedTypes="1" containsNumber="1" containsInteger="1" minValue="10" maxValue="1401" count="128">
        <s v="N/I"/>
        <n v="417"/>
        <s v="AFP"/>
        <s v="99 - 02"/>
        <n v="15"/>
        <n v="903"/>
        <n v="905"/>
        <s v="99 - 04"/>
        <n v="902"/>
        <n v="1222"/>
        <s v="99 - 03"/>
        <n v="273"/>
        <n v="951"/>
        <s v="IDH"/>
        <n v="86"/>
        <n v="139"/>
        <n v="901"/>
        <n v="1201"/>
        <n v="81"/>
        <n v="389"/>
        <n v="1260"/>
        <n v="1223"/>
        <n v="386"/>
        <n v="376"/>
        <n v="78"/>
        <n v="517"/>
        <n v="587"/>
        <n v="548"/>
        <n v="1401"/>
        <n v="311"/>
        <n v="154"/>
        <n v="423"/>
        <n v="46"/>
        <n v="155"/>
        <n v="140"/>
        <n v="904"/>
        <n v="909"/>
        <n v="169"/>
        <n v="203"/>
        <n v="267"/>
        <n v="512"/>
        <n v="70"/>
        <n v="383"/>
        <n v="291"/>
        <n v="213"/>
        <n v="145"/>
        <n v="599"/>
        <n v="47"/>
        <n v="411"/>
        <n v="133"/>
        <n v="373"/>
        <n v="132"/>
        <n v="593"/>
        <n v="348"/>
        <n v="295"/>
        <n v="382"/>
        <n v="590"/>
        <n v="66"/>
        <n v="302"/>
        <n v="272"/>
        <n v="206"/>
        <n v="212"/>
        <n v="594"/>
        <n v="35"/>
        <n v="163"/>
        <n v="1205"/>
        <n v="344"/>
        <n v="683"/>
        <n v="190"/>
        <n v="293"/>
        <n v="908"/>
        <n v="20"/>
        <n v="598"/>
        <n v="25"/>
        <n v="254"/>
        <n v="591"/>
        <n v="347"/>
        <n v="572"/>
        <n v="269"/>
        <n v="53"/>
        <n v="41"/>
        <n v="342"/>
        <n v="862"/>
        <n v="513"/>
        <n v="343"/>
        <n v="290"/>
        <n v="10"/>
        <n v="117"/>
        <n v="119"/>
        <n v="16"/>
        <n v="378"/>
        <n v="283"/>
        <n v="287"/>
        <n v="249"/>
        <n v="681"/>
        <n v="266"/>
        <n v="234"/>
        <n v="309"/>
        <n v="514"/>
        <n v="597"/>
        <n v="650"/>
        <n v="595"/>
        <n v="580"/>
        <n v="385"/>
        <n v="585"/>
        <n v="374"/>
        <n v="340"/>
        <n v="670"/>
        <n v="224"/>
        <n v="660"/>
        <n v="526"/>
        <n v="201"/>
        <n v="661"/>
        <n v="578"/>
        <n v="222"/>
        <n v="682"/>
        <n v="576"/>
        <n v="551"/>
        <n v="292"/>
        <n v="265"/>
        <n v="387"/>
        <n v="573"/>
        <n v="253"/>
        <n v="251"/>
        <n v="596"/>
        <n v="221"/>
        <n v="152" u="1"/>
        <n v="30" u="1"/>
      </sharedItems>
    </cacheField>
    <cacheField name="D.A." numFmtId="0">
      <sharedItems containsNonDate="0" containsString="0" containsBlank="1"/>
    </cacheField>
    <cacheField name="Descripción" numFmtId="0">
      <sharedItems count="128">
        <s v="No Identificado"/>
        <s v="Caja Nacional de Salud"/>
        <s v="Acreedores"/>
        <s v="Dirección General de Programación y Operaciones del Tesoro"/>
        <s v="Ministerio de Gobierno"/>
        <s v="Gobierno Autónomo Departamental de Cochabamba"/>
        <s v="Gobierno Autónomo Departamental de Potosí"/>
        <s v="Dirección General de Administración y Finanzas Territoriales"/>
        <s v="Gobierno Autónomo Departamental de La Paz"/>
        <s v="Gobierno Autónomo Municipal de Ichoca"/>
        <s v="Dirección General de Crédito Público"/>
        <s v="Direc. Dptal. de Educación Pando"/>
        <s v="Banco Central de Bolivia"/>
        <s v="Impuesto Directo A Los Hidrocarburos"/>
        <s v="Ministerio de Medio Ambiente y Agua"/>
        <s v="Universidad Mayor de San Andrés"/>
        <s v="Gobierno Autónomo Departamental de Chuquisaca"/>
        <s v="Gobierno Autónomo Municipal de La Paz"/>
        <s v="Ministerio de Obras Públicas, Servicios y Vivienda"/>
        <s v="Navegación Aérea y Aeropuertos Bolivianos"/>
        <s v="Gobierno Autónomo Municipal de La Asunta"/>
        <s v="Gobierno Autónomo Municipal de Villa Libertad Licoma"/>
        <s v="Servicio Plurinacional de la Mujer y de la Despatriarcalización Ana María Romero"/>
        <s v="Agencia Boliviana de Energía Nuclear"/>
        <s v="Ministerio de Hidrocarburos y Energías"/>
        <s v="Corporación Minera de Bolivia"/>
        <s v="Empresa Estratégica Boliviana de Construcción y Conservación de Infraestructura Civil"/>
        <s v="Corporación de las Fuerzas Armadas p/ el Des. Nacional"/>
        <s v="Gobierno Autónomo Municipal de Oruro"/>
        <s v="Autoridad de Fisc y Ctrol Soc de Agua Potable Saneam.Básico"/>
        <s v="Museo Nacional de Historia Natural"/>
        <s v="Caja de Salud del Servicio Nal. de Caminos y Ramas Anexas"/>
        <s v="Ministerio de Salud y Deportes"/>
        <s v="Dirección del Notariado Plurinacional"/>
        <s v="Universidad Pública de El Alto"/>
        <s v="Gobierno Autónomo Departamental de Oruro"/>
        <s v="Gobierno Autónomo Departamental de Pando"/>
        <s v="Autoridad General de Impugnación Tributaria"/>
        <s v="Autoridad de Supervisión del Sistema Financiero"/>
        <s v="Direc. Dptal. de Educación Cochabamba"/>
        <s v="Adm.de Aeropuertos y Servicios Auxiliares a la Naveg. Aérea"/>
        <s v="Ministerio de Trabajo, Empleo y Previsión Social"/>
        <s v="Agencia Boliviana de Correos &quot;Correos de Bolivia&quot;"/>
        <s v="Administradora Boliviana de Carreteras"/>
        <s v="Servicio Nacional de Meteorología e Hidrología"/>
        <s v="Universidad Autónoma Juan Misael Saracho"/>
        <s v="Empresa Boliviana de Alimentos y Derivados"/>
        <s v="Ministerio de Desarrollo Rural y Tierras"/>
        <s v="Corporación del Seguro Social Militar"/>
        <s v="Lotería Nacional de Beneficencia y Salubridad"/>
        <s v="Fondo de Desarrollo Indigena"/>
        <s v="Servicio de Desarrollo de las Empresas Púb. Productivas"/>
        <s v="Empresa Pública YACANA"/>
        <s v="Autoridad Plurinacional de la Madre Tierra"/>
        <s v="Univ. Indígena Bol. Comun. Intercult Prod. Casimiro Huanca"/>
        <s v="Agencia de Infraestructura en Salud y Equipamiento Médico"/>
        <s v="Empresa Pública &quot;QUIPUS&quot;"/>
        <s v="Ministerio de Planificación del Desarrollo"/>
        <s v="Servicio Departamental de Riego - Potosí"/>
        <s v="Direc. Dptal. de Educación Beni"/>
        <s v="Instituto Nacional de Estadística"/>
        <s v="Instituto Nacional de Reforma Agraria"/>
        <s v="Administración de Servicios Portuarios - Bolivia"/>
        <s v="Ministerio de Economía y Finanzas Públicas"/>
        <s v="Agencia Nacional de Hidrocarburos"/>
        <s v="Gobierno Autónomo Municipal de El Alto de La Paz"/>
        <s v="Instituto Plurinacional de Estudio de Lenguas y Culturas"/>
        <s v="Procuraduria General del Estado"/>
        <s v="Autoridad Jurisdiccional Administrativa Minera"/>
        <s v="Fundación Cultural del Banco Central de Bolivia"/>
        <s v="Gobierno Autónomo Departamental del Beni"/>
        <s v="Ministerio de Defensa"/>
        <s v="Empresa Pública &quot;Editorial del Estado Plurinacional de Bolivia&quot;"/>
        <s v="Ministerio de la Presidencia"/>
        <s v="Instituto del Seguro Agrario"/>
        <s v="Empresa Estatal de Transporte por Cable &quot;Mi teleférico&quot;"/>
        <s v="Autoridad de Fiscalización y Control de Cooperativas"/>
        <s v="Empresa de Apoyo a la Producción de Alimentos"/>
        <s v="Direc. Dptal. de Educación Potosí"/>
        <s v="Ministerio de Culturas, Descolonización y Despatriarcalización"/>
        <s v="Ministerio de Desarrollo Productivo y Economía Plural"/>
        <s v="Agencia Estatal de Vivienda"/>
        <s v="Fondo Nacional de Desarrollo Regional"/>
        <s v="Yacimientos Petrolíferos Fiscales Bolivianos"/>
        <s v="Escuela de Jueces del Estado"/>
        <s v="Servicio de Impuestos Nacionales"/>
        <s v="Ministerio de Relaciones Exteriores"/>
        <s v="Dirección General de Aeronáutica Civil"/>
        <s v="Agencia para el Des. de la Soc. de la Información en Bolivia"/>
        <s v="Ministerio de Educación"/>
        <s v="Servicio Nacional Textil"/>
        <s v="Aduana Nacional"/>
        <s v="Fondo Nacional de Inversión Productiva y Social"/>
        <s v="Central de Abastecimiento y Suministros de Salud"/>
        <s v="Ministerio Público"/>
        <s v="Direc. Dptal. de Educación La Paz"/>
        <s v="Servicio Geológico Minero "/>
        <s v="Autoridad de Fiscalización del Juego"/>
        <s v="Empresa Nacional de Electricidad"/>
        <s v="Empresa Pública Nacional Estratégica de Yacimientos de Litio Bolivianos"/>
        <s v="Asamblea Legislativa Plurinacional"/>
        <s v="Gestora Pública de la Seguridad Social de Largo Plazo"/>
        <s v="Depósitos Aduaneros Bolivianos"/>
        <s v="Autoridad de Supervisión de la Seguridad Social de Corto Plazo"/>
        <s v="Agencia Boliviana Espacial"/>
        <s v="Agencia de Gobierno Electrónico y Tecnologías de Información y Comunicación"/>
        <s v="Servicio General de Identificación Personal"/>
        <s v="Órgano Electoral Plurinacional"/>
        <s v="Insumos Bolivia"/>
        <s v="Órgano Judicial"/>
        <s v="Bolivia TV"/>
        <s v="Agencia para el Des. de las Macroreg. y Zonas Fronterizas"/>
        <s v="Tribunal Constitucional Plurinacional"/>
        <s v="Boliviana de Aviación"/>
        <s v="Instituto Nacional de Innovación Agropecuaria y Forestal"/>
        <s v="Defensoria del Pueblo"/>
        <s v="Empresa Pública Nacional Estratégica Cartones de Bolivia"/>
        <s v="Empresa Naviera Boliviana"/>
        <s v="Vías Bolivia"/>
        <s v="Direc. Dptal. de Educación  Chuquisaca"/>
        <s v="Agencia del Desarrollo del Cine y Audiovisual Bolivianos"/>
        <s v="Empresa Siderúrgica del Mutún"/>
        <s v="Entidad Ejecutora de Medio Ambiente y Agua"/>
        <s v="Instituto Nacional de Salud Ocupacional"/>
        <s v="Empresa Pública Transporte Aéreo Militar "/>
        <s v="Serv. Nal. de Reg. y Control de la Comer. de Minerales y Metales"/>
        <s v="Ministerio de Justicia y Transparencia Institucional" u="1"/>
        <s v="Servicio Plurinacional de Defensa Pública" u="1"/>
      </sharedItems>
    </cacheField>
    <cacheField name="Fecha de operación_x000a_(DD/MM/AA)" numFmtId="14">
      <sharedItems containsSemiMixedTypes="0" containsNonDate="0" containsDate="1" containsString="0" minDate="2022-01-03T00:00:00" maxDate="2022-10-01T00:00:00" count="175">
        <d v="2022-01-03T00:00:00"/>
        <d v="2022-01-04T00:00:00"/>
        <d v="2022-01-05T00:00:00"/>
        <d v="2022-01-06T00:00:00"/>
        <d v="2022-01-07T00:00:00"/>
        <d v="2022-01-10T00:00:00"/>
        <d v="2022-01-11T00:00:00"/>
        <d v="2022-01-12T00:00:00"/>
        <d v="2022-01-13T00:00:00"/>
        <d v="2022-01-14T00:00:00"/>
        <d v="2022-01-17T00:00:00"/>
        <d v="2022-01-18T00:00:00"/>
        <d v="2022-01-19T00:00:00"/>
        <d v="2022-01-21T00:00:00"/>
        <d v="2022-01-24T00:00:00"/>
        <d v="2022-01-25T00:00:00"/>
        <d v="2022-01-26T00:00:00"/>
        <d v="2022-01-27T00:00:00"/>
        <d v="2022-01-28T00:00:00"/>
        <d v="2022-01-31T00:00:00"/>
        <d v="2022-02-01T00:00:00"/>
        <d v="2022-02-02T00:00:00"/>
        <d v="2022-02-03T00:00:00"/>
        <d v="2022-02-04T00:00:00"/>
        <d v="2022-02-08T00:00:00"/>
        <d v="2022-02-09T00:00:00"/>
        <d v="2022-02-10T00:00:00"/>
        <d v="2022-02-11T00:00:00"/>
        <d v="2022-02-14T00:00:00"/>
        <d v="2022-02-15T00:00:00"/>
        <d v="2022-02-17T00:00:00"/>
        <d v="2022-02-18T00:00:00"/>
        <d v="2022-02-22T00:00:00"/>
        <d v="2022-02-23T00:00:00"/>
        <d v="2022-02-24T00:00:00"/>
        <d v="2022-02-25T00:00:00"/>
        <d v="2022-03-02T00:00:00"/>
        <d v="2022-03-03T00:00:00"/>
        <d v="2022-03-04T00:00:00"/>
        <d v="2022-03-07T00:00:00"/>
        <d v="2022-03-09T00:00:00"/>
        <d v="2022-03-10T00:00:00"/>
        <d v="2022-03-14T00:00:00"/>
        <d v="2022-03-15T00:00:00"/>
        <d v="2022-03-16T00:00:00"/>
        <d v="2022-03-18T00:00:00"/>
        <d v="2022-03-21T00:00:00"/>
        <d v="2022-03-23T00:00:00"/>
        <d v="2022-03-24T00:00:00"/>
        <d v="2022-03-25T00:00:00"/>
        <d v="2022-03-28T00:00:00"/>
        <d v="2022-03-29T00:00:00"/>
        <d v="2022-03-30T00:00:00"/>
        <d v="2022-03-31T00:00:00"/>
        <d v="2022-04-01T00:00:00"/>
        <d v="2022-04-04T00:00:00"/>
        <d v="2022-04-05T00:00:00"/>
        <d v="2022-04-06T00:00:00"/>
        <d v="2022-04-07T00:00:00"/>
        <d v="2022-04-08T00:00:00"/>
        <d v="2022-04-11T00:00:00"/>
        <d v="2022-04-12T00:00:00"/>
        <d v="2022-04-14T00:00:00"/>
        <d v="2022-04-18T00:00:00"/>
        <d v="2022-04-19T00:00:00"/>
        <d v="2022-04-20T00:00:00"/>
        <d v="2022-04-21T00:00:00"/>
        <d v="2022-04-22T00:00:00"/>
        <d v="2022-04-25T00:00:00"/>
        <d v="2022-04-26T00:00:00"/>
        <d v="2022-04-27T00:00:00"/>
        <d v="2022-04-28T00:00:00"/>
        <d v="2022-04-29T00:00:00"/>
        <d v="2022-05-03T00:00:00"/>
        <d v="2022-05-04T00:00:00"/>
        <d v="2022-05-05T00:00:00"/>
        <d v="2022-05-06T00:00:00"/>
        <d v="2022-05-09T00:00:00"/>
        <d v="2022-05-10T00:00:00"/>
        <d v="2022-05-11T00:00:00"/>
        <d v="2022-05-12T00:00:00"/>
        <d v="2022-05-13T00:00:00"/>
        <d v="2022-05-16T00:00:00"/>
        <d v="2022-05-17T00:00:00"/>
        <d v="2022-05-18T00:00:00"/>
        <d v="2022-05-19T00:00:00"/>
        <d v="2022-05-20T00:00:00"/>
        <d v="2022-05-23T00:00:00"/>
        <d v="2022-05-24T00:00:00"/>
        <d v="2022-05-25T00:00:00"/>
        <d v="2022-05-26T00:00:00"/>
        <d v="2022-05-27T00:00:00"/>
        <d v="2022-05-30T00:00:00"/>
        <d v="2022-06-01T00:00:00"/>
        <d v="2022-06-02T00:00:00"/>
        <d v="2022-06-03T00:00:00"/>
        <d v="2022-06-06T00:00:00"/>
        <d v="2022-06-07T00:00:00"/>
        <d v="2022-06-08T00:00:00"/>
        <d v="2022-06-09T00:00:00"/>
        <d v="2022-06-10T00:00:00"/>
        <d v="2022-06-13T00:00:00"/>
        <d v="2022-06-15T00:00:00"/>
        <d v="2022-06-17T00:00:00"/>
        <d v="2022-06-22T00:00:00"/>
        <d v="2022-06-23T00:00:00"/>
        <d v="2022-06-24T00:00:00"/>
        <d v="2022-06-27T00:00:00"/>
        <d v="2022-06-28T00:00:00"/>
        <d v="2022-06-29T00:00:00"/>
        <d v="2022-06-30T00:00:00"/>
        <d v="2022-07-04T00:00:00"/>
        <d v="2022-07-05T00:00:00"/>
        <d v="2022-07-07T00:00:00"/>
        <d v="2022-07-08T00:00:00"/>
        <d v="2022-07-11T00:00:00"/>
        <d v="2022-07-12T00:00:00"/>
        <d v="2022-07-13T00:00:00"/>
        <d v="2022-07-14T00:00:00"/>
        <d v="2022-07-15T00:00:00"/>
        <d v="2022-07-18T00:00:00"/>
        <d v="2022-07-19T00:00:00"/>
        <d v="2022-07-20T00:00:00"/>
        <d v="2022-07-21T00:00:00"/>
        <d v="2022-07-22T00:00:00"/>
        <d v="2022-07-25T00:00:00"/>
        <d v="2022-07-26T00:00:00"/>
        <d v="2022-07-27T00:00:00"/>
        <d v="2022-07-28T00:00:00"/>
        <d v="2022-07-29T00:00:00"/>
        <d v="2022-08-01T00:00:00"/>
        <d v="2022-08-02T00:00:00"/>
        <d v="2022-08-03T00:00:00"/>
        <d v="2022-08-04T00:00:00"/>
        <d v="2022-08-05T00:00:00"/>
        <d v="2022-08-08T00:00:00"/>
        <d v="2022-08-09T00:00:00"/>
        <d v="2022-08-10T00:00:00"/>
        <d v="2022-08-11T00:00:00"/>
        <d v="2022-08-12T00:00:00"/>
        <d v="2022-08-15T00:00:00"/>
        <d v="2022-08-16T00:00:00"/>
        <d v="2022-08-17T00:00:00"/>
        <d v="2022-08-18T00:00:00"/>
        <d v="2022-08-19T00:00:00"/>
        <d v="2022-08-22T00:00:00"/>
        <d v="2022-08-23T00:00:00"/>
        <d v="2022-08-24T00:00:00"/>
        <d v="2022-08-25T00:00:00"/>
        <d v="2022-08-26T00:00:00"/>
        <d v="2022-08-29T00:00:00"/>
        <d v="2022-08-30T00:00:00"/>
        <d v="2022-08-31T00:00:00"/>
        <d v="2022-09-01T00:00:00"/>
        <d v="2022-09-02T00:00:00"/>
        <d v="2022-09-05T00:00:00"/>
        <d v="2022-09-06T00:00:00"/>
        <d v="2022-09-07T00:00:00"/>
        <d v="2022-09-08T00:00:00"/>
        <d v="2022-09-09T00:00:00"/>
        <d v="2022-09-12T00:00:00"/>
        <d v="2022-09-13T00:00:00"/>
        <d v="2022-09-14T00:00:00"/>
        <d v="2022-09-15T00:00:00"/>
        <d v="2022-09-16T00:00:00"/>
        <d v="2022-09-19T00:00:00"/>
        <d v="2022-09-20T00:00:00"/>
        <d v="2022-09-21T00:00:00"/>
        <d v="2022-09-22T00:00:00"/>
        <d v="2022-09-23T00:00:00"/>
        <d v="2022-09-26T00:00:00"/>
        <d v="2022-09-27T00:00:00"/>
        <d v="2022-09-28T00:00:00"/>
        <d v="2022-09-29T00:00:00"/>
        <d v="2022-09-30T00:00:00"/>
      </sharedItems>
      <fieldGroup base="3">
        <rangePr groupBy="months" startDate="2022-01-03T00:00:00" endDate="2022-10-01T00:00:00"/>
        <groupItems count="14">
          <s v="&lt;3/1/2022"/>
          <s v="ene"/>
          <s v="feb"/>
          <s v="mar"/>
          <s v="abr"/>
          <s v="may"/>
          <s v="jun"/>
          <s v="jul"/>
          <s v="ago"/>
          <s v="sep"/>
          <s v="oct"/>
          <s v="nov"/>
          <s v="dic"/>
          <s v="&gt;1/10/2022"/>
        </groupItems>
      </fieldGroup>
    </cacheField>
    <cacheField name="Nro. Comp. BCB" numFmtId="0">
      <sharedItems/>
    </cacheField>
    <cacheField name="Tipo de Operación" numFmtId="0">
      <sharedItems/>
    </cacheField>
    <cacheField name="Nro. Doc. Extracto" numFmtId="0">
      <sharedItems containsSemiMixedTypes="0" containsString="0" containsNumber="1" containsInteger="1" minValue="679" maxValue="99021001"/>
    </cacheField>
    <cacheField name="N° Libreta _x000a_(CUT)" numFmtId="0">
      <sharedItems containsNonDate="0" containsString="0" containsBlank="1"/>
    </cacheField>
    <cacheField name="Glosa" numFmtId="0">
      <sharedItems longText="1"/>
    </cacheField>
    <cacheField name="C-21 CIP" numFmtId="0">
      <sharedItems containsNonDate="0" containsString="0" containsBlank="1"/>
    </cacheField>
    <cacheField name="C-21 SIP" numFmtId="0">
      <sharedItems containsNonDate="0" containsString="0" containsBlank="1"/>
    </cacheField>
    <cacheField name="C-31 CIP" numFmtId="0">
      <sharedItems containsNonDate="0" containsString="0" containsBlank="1"/>
    </cacheField>
    <cacheField name="C-31 SIP" numFmtId="0">
      <sharedItems containsNonDate="0" containsString="0" containsBlank="1"/>
    </cacheField>
    <cacheField name="Débitos_x000a_(USD)" numFmtId="43">
      <sharedItems containsNonDate="0" containsString="0" containsBlank="1"/>
    </cacheField>
    <cacheField name="Créditos_x000a_(USD)" numFmtId="43">
      <sharedItems containsNonDate="0" containsString="0" containsBlank="1"/>
    </cacheField>
    <cacheField name="Débitos_x000a_(Bs)" numFmtId="43">
      <sharedItems containsSemiMixedTypes="0" containsString="0" containsNumber="1" minValue="0" maxValue="111912217.02"/>
    </cacheField>
    <cacheField name="Créditos_x000a_(Bs)" numFmtId="43">
      <sharedItems containsSemiMixedTypes="0" containsString="0" containsNumber="1" minValue="0" maxValue="16500000000"/>
    </cacheField>
    <cacheField name="Estado Actual" numFmtId="0">
      <sharedItems/>
    </cacheField>
    <cacheField name="N° Asiento manual (2)" numFmtId="0">
      <sharedItems containsNonDate="0" containsString="0" containsBlank="1"/>
    </cacheField>
    <cacheField name="Observación/ Aclaración"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1">
  <r>
    <x v="0"/>
    <m/>
    <x v="0"/>
    <x v="0"/>
    <s v="D00217670007"/>
    <s v="RVL"/>
    <n v="21767"/>
    <m/>
    <s v="AJUSTE COMPLEMENTARIO POR REVALORIZACION SALDOS DE ACTIVOS DE RESERVA Y OBLIGACIONES MONEDA EXTRANJERA (DOLARES) Saldo MO = -380241962.25 ;Bs/Mo: 6.86000000000 ;Saldo Bs: -2608459861.03"/>
    <m/>
    <m/>
    <m/>
    <m/>
    <n v="0"/>
    <n v="0"/>
    <n v="0"/>
    <n v="0.01"/>
    <s v="NO_CONCILIADO"/>
    <m/>
    <m/>
  </r>
  <r>
    <x v="1"/>
    <m/>
    <x v="1"/>
    <x v="1"/>
    <s v="G17510950001"/>
    <s v="NTI"/>
    <n v="15623"/>
    <m/>
    <s v="PAGO A CAF PRÉSTAMO CFA008606 VCTO. 07-01-2022 POR CUENTA DE TGN , NTI. 015623 VALOR 07-01-2022 CAPITAL USD 3.129.897,54 INTERESES USD 407.351,41 COMISIONES USD 10.688,39 CTA. 5970 CUENTA UNICA DEL TESORO DOLARES AMERICANOS LIB. 00099021001"/>
    <m/>
    <m/>
    <m/>
    <m/>
    <n v="3547937.34"/>
    <n v="0"/>
    <n v="24338850.149999999"/>
    <n v="0"/>
    <s v="NO_CONCILIADO"/>
    <m/>
    <m/>
  </r>
  <r>
    <x v="0"/>
    <m/>
    <x v="0"/>
    <x v="2"/>
    <s v="D00217830013"/>
    <s v="RVL"/>
    <n v="21783"/>
    <m/>
    <s v="AJUSTE COMPLEMENTARIO POR REVALORIZACION SALDOS DE ACTIVOS DE RESERVA Y OBLIGACIONES MONEDA EXTRANJERA (DOLARES) Saldo MO = -379211845.27 ;Bs/Mo: 6.86000000000 ;Saldo Bs: -2601393258.56"/>
    <m/>
    <m/>
    <m/>
    <m/>
    <n v="0"/>
    <n v="0"/>
    <n v="0.01"/>
    <n v="0"/>
    <s v="NO_CONCILIADO"/>
    <m/>
    <m/>
  </r>
  <r>
    <x v="0"/>
    <m/>
    <x v="0"/>
    <x v="3"/>
    <s v="D00217880014"/>
    <s v="RVL"/>
    <n v="21788"/>
    <m/>
    <s v="AJUSTE COMPLEMENTARIO POR REVALORIZACION SALDOS DE ACTIVOS DE RESERVA Y OBLIGACIONES MONEDA EXTRANJERA (DOLARES) Saldo MO = -379347165.71 ;Bs/Mo: 6.86000000000 ;Saldo Bs: -2602321556.78"/>
    <m/>
    <m/>
    <m/>
    <m/>
    <n v="0"/>
    <n v="0"/>
    <n v="0.01"/>
    <n v="0"/>
    <s v="NO_CONCILIADO"/>
    <m/>
    <m/>
  </r>
  <r>
    <x v="0"/>
    <m/>
    <x v="0"/>
    <x v="4"/>
    <s v="D00217920010"/>
    <s v="RVL"/>
    <n v="21792"/>
    <m/>
    <s v="AJUSTE COMPLEMENTARIO POR REVALORIZACION SALDOS DE ACTIVOS DE RESERVA Y OBLIGACIONES MONEDA EXTRANJERA (DOLARES) Saldo MO = -380267155.00 ;Bs/Mo: 6.86000000000 ;Saldo Bs: -2608632683.29"/>
    <m/>
    <m/>
    <m/>
    <m/>
    <n v="0"/>
    <n v="0"/>
    <n v="0"/>
    <n v="0.01"/>
    <s v="NO_CONCILIADO"/>
    <m/>
    <m/>
  </r>
  <r>
    <x v="1"/>
    <m/>
    <x v="1"/>
    <x v="5"/>
    <s v="G17604920001"/>
    <s v="NTI"/>
    <n v="15630"/>
    <m/>
    <s v="PAGO A IDA PRÉSTAMO 5744-BO VCTO. 15-01-2022 POR CUENTA DE TGN , NTI. 015630 VALOR 18-01-2022 CAPITAL USD 934.208,20 INTERESES USD 56.915,46 CTA. 5970 CUENTA UNICA DEL TESORO DOLARES AMERICANOS LIB. 00099021001"/>
    <m/>
    <m/>
    <m/>
    <m/>
    <n v="991123.66"/>
    <n v="0"/>
    <n v="6799108.3099999996"/>
    <n v="0"/>
    <s v="NO_CONCILIADO"/>
    <m/>
    <m/>
  </r>
  <r>
    <x v="0"/>
    <m/>
    <x v="0"/>
    <x v="5"/>
    <s v="D00218040011"/>
    <s v="RVL"/>
    <n v="21804"/>
    <m/>
    <s v="AJUSTE COMPLEMENTARIO POR REVALORIZACION SALDOS DE ACTIVOS DE RESERVA Y OBLIGACIONES MONEDA EXTRANJERA (DOLARES) Saldo MO = -368226928.45 ;Bs/Mo: 6.86000000000 ;Saldo Bs: -2526036729.15"/>
    <m/>
    <m/>
    <m/>
    <m/>
    <n v="0"/>
    <n v="0"/>
    <n v="0"/>
    <n v="0.02"/>
    <s v="NO_CONCILIADO"/>
    <m/>
    <m/>
  </r>
  <r>
    <x v="0"/>
    <m/>
    <x v="0"/>
    <x v="6"/>
    <s v="D00218130014"/>
    <s v="RVL"/>
    <n v="21813"/>
    <m/>
    <s v="AJUSTE COMPLEMENTARIO POR REVALORIZACION SALDOS DE ACTIVOS DE RESERVA Y OBLIGACIONES MONEDA EXTRANJERA (DOLARES) Saldo MO = -368753356.48 ;Bs/Mo: 6.86000000000 ;Saldo Bs: -2529648025.47"/>
    <m/>
    <m/>
    <m/>
    <m/>
    <n v="0"/>
    <n v="0"/>
    <n v="0.02"/>
    <n v="0"/>
    <s v="NO_CONCILIADO"/>
    <m/>
    <m/>
  </r>
  <r>
    <x v="0"/>
    <m/>
    <x v="0"/>
    <x v="7"/>
    <s v="G17643020008"/>
    <s v="DEV"/>
    <n v="15626"/>
    <m/>
    <s v="PAGO A EXIMBANK CHINA POPUL PRÉSTAMO PBC 2015 (08) 350 VCTO. 21-01-2022 POR CUENTA DE TGN , NTI. 015626 VALOR 21-01-2022 CAPITAL USD 27.355.555,56 INTERESES USD 4.425.828,32 COMISIONES USD 260.358,75 CTA. 5970 CUENTA UNICA DEL TESORO DOLARES AMERICANOS LIB. 00099021001 REF. COMISION DEL BANQUERO"/>
    <m/>
    <m/>
    <m/>
    <m/>
    <n v="10"/>
    <n v="0"/>
    <n v="68.599999999999994"/>
    <n v="0"/>
    <s v="NO_CONCILIADO"/>
    <m/>
    <m/>
  </r>
  <r>
    <x v="1"/>
    <m/>
    <x v="1"/>
    <x v="7"/>
    <s v="G17643090001"/>
    <s v="NTI"/>
    <n v="15671"/>
    <m/>
    <s v="PAGO A EXIMBANK CHINA POPUL PRÉSTAMO PBC 2016 (22) 410 VCTO. 21-01-2022 POR CUENTA DE TGN , NTI. 015671 VALOR 21-01-2022 INTERESES USD 2.084.170,97 COMISIONES USD 202.210,39 CTA. 5970 CUENTA UNICA DEL TESORO DOLARES AMERICANOS LIB. 00099021001"/>
    <m/>
    <m/>
    <m/>
    <m/>
    <n v="2286381.36"/>
    <n v="0"/>
    <n v="15684576.130000001"/>
    <n v="0"/>
    <s v="NO_CONCILIADO"/>
    <m/>
    <m/>
  </r>
  <r>
    <x v="0"/>
    <m/>
    <x v="0"/>
    <x v="7"/>
    <s v="G17643090008"/>
    <s v="DEV"/>
    <n v="15671"/>
    <m/>
    <s v="PAGO A EXIMBANK CHINA POPUL PRÉSTAMO PBC 2016 (22) 410 VCTO. 21-01-2022 POR CUENTA DE TGN , NTI. 015671 VALOR 21-01-2022 INTERESES USD 2.084.170,97 COMISIONES USD 202.210,39 CTA. 5970 CUENTA UNICA DEL TESORO DOLARES AMERICANOS LIB. 00099021001 REF. COMISION DEL BANQUERO"/>
    <m/>
    <m/>
    <m/>
    <m/>
    <n v="10"/>
    <n v="0"/>
    <n v="68.599999999999994"/>
    <n v="0"/>
    <s v="NO_CONCILIADO"/>
    <m/>
    <m/>
  </r>
  <r>
    <x v="0"/>
    <m/>
    <x v="0"/>
    <x v="7"/>
    <s v="G17643100008"/>
    <s v="DEV"/>
    <n v="15669"/>
    <m/>
    <s v="PAGO A EXIMBANK CHINA POPUL PRÉSTAMO PBC 2016 (38) 426 VCTO. 21-01-2022 POR CUENTA DE TGN , NTI. 015669 VALOR 21-01-2022 INTERESES USD 3.992.776,81 COMISIONES USD 260.183,33 CTA. 5970 CUENTA UNICA DEL TESORO DOLARES AMERICANOS LIB. 00099021001 REF. COMISION DEL BANQUERO"/>
    <m/>
    <m/>
    <m/>
    <m/>
    <n v="10"/>
    <n v="0"/>
    <n v="68.599999999999994"/>
    <n v="0"/>
    <s v="NO_CONCILIADO"/>
    <m/>
    <m/>
  </r>
  <r>
    <x v="0"/>
    <m/>
    <x v="0"/>
    <x v="8"/>
    <s v="D00218300012"/>
    <s v="RVL"/>
    <n v="21830"/>
    <m/>
    <s v="AJUSTE COMPLEMENTARIO POR REVALORIZACION SALDOS DE ACTIVOS DE RESERVA Y OBLIGACIONES MONEDA EXTRANJERA (DOLARES) Saldo MO = -321894893.00 ;Bs/Mo: 6.86000000000 ;Saldo Bs: -2208198966.00"/>
    <m/>
    <m/>
    <m/>
    <m/>
    <n v="0"/>
    <n v="0"/>
    <n v="0.02"/>
    <n v="0"/>
    <s v="NO_CONCILIADO"/>
    <m/>
    <m/>
  </r>
  <r>
    <x v="0"/>
    <m/>
    <x v="0"/>
    <x v="9"/>
    <s v="D00218340014"/>
    <s v="RVL"/>
    <n v="21834"/>
    <m/>
    <s v="AJUSTE COMPLEMENTARIO POR REVALORIZACION SALDOS DE ACTIVOS DE RESERVA Y OBLIGACIONES MONEDA EXTRANJERA (DOLARES) Saldo MO = -328370587.97 ;Bs/Mo: 6.86000000000 ;Saldo Bs: -2252622233.45"/>
    <m/>
    <m/>
    <m/>
    <m/>
    <n v="0"/>
    <n v="0"/>
    <n v="0"/>
    <n v="0.02"/>
    <s v="NO_CONCILIADO"/>
    <m/>
    <m/>
  </r>
  <r>
    <x v="0"/>
    <m/>
    <x v="0"/>
    <x v="10"/>
    <s v="D00218380015"/>
    <s v="RVL"/>
    <n v="21838"/>
    <m/>
    <s v="AJUSTE COMPLEMENTARIO POR REVALORIZACION SALDOS DE ACTIVOS DE RESERVA Y OBLIGACIONES MONEDA EXTRANJERA (DOLARES) Saldo MO = -322143228.80 ;Bs/Mo: 6.86000000000 ;Saldo Bs: -2209902549.56"/>
    <m/>
    <m/>
    <m/>
    <m/>
    <n v="0"/>
    <n v="0"/>
    <n v="0"/>
    <n v="0.01"/>
    <s v="NO_CONCILIADO"/>
    <m/>
    <m/>
  </r>
  <r>
    <x v="1"/>
    <m/>
    <x v="1"/>
    <x v="11"/>
    <s v="G17728520001"/>
    <s v="NTI"/>
    <n v="15646"/>
    <m/>
    <s v="PAGO A AFD PRÉSTAMO CBO 1020 01 B VCTO. 31-01-2022 POR CUENTA DE TGN , NTI. 015646 VALOR 31-01-2022 INTERESES EUR 290.106,66 COMISIONES EUR 13.161,39 CTA. 5970 CUENTA UNICA DEL TESORO DOLARES AMERICANOS LIB. 00099021001"/>
    <m/>
    <m/>
    <m/>
    <m/>
    <n v="338234.94"/>
    <n v="0"/>
    <n v="2320291.69"/>
    <n v="0"/>
    <s v="NO_CONCILIADO"/>
    <m/>
    <m/>
  </r>
  <r>
    <x v="0"/>
    <m/>
    <x v="0"/>
    <x v="12"/>
    <s v="D00218510015"/>
    <s v="RVL"/>
    <n v="21851"/>
    <m/>
    <s v="AJUSTE COMPLEMENTARIO POR REVALORIZACION SALDOS DE ACTIVOS DE RESERVA Y OBLIGACIONES MONEDA EXTRANJERA (DOLARES) Saldo MO = -320801286.60 ;Bs/Mo: 6.86000000000 ;Saldo Bs: -2200696826.07"/>
    <m/>
    <m/>
    <m/>
    <m/>
    <n v="0"/>
    <n v="0"/>
    <n v="0"/>
    <n v="0.01"/>
    <s v="NO_CONCILIADO"/>
    <m/>
    <m/>
  </r>
  <r>
    <x v="1"/>
    <m/>
    <x v="1"/>
    <x v="13"/>
    <s v="G17762620001"/>
    <s v="NTI"/>
    <n v="15734"/>
    <m/>
    <s v="PAGO A CAF PRÉSTAMO CFA008814 VCTO. 03-02-2022 POR CUENTA DE TGN , NTI. 015734 VALOR 03-02-2022 CAPITAL USD 1.879.965,19 INTERESES USD 295.892,08 COMISIONES USD 8.677,29 CTA. 5970 CUENTA UNICA DEL TESORO DOLARES AMERICANOS LIB. 00099021001"/>
    <m/>
    <m/>
    <m/>
    <m/>
    <n v="2184534.56"/>
    <n v="0"/>
    <n v="14985907.08"/>
    <n v="0"/>
    <s v="NO_CONCILIADO"/>
    <m/>
    <m/>
  </r>
  <r>
    <x v="0"/>
    <m/>
    <x v="0"/>
    <x v="14"/>
    <s v="D00218590007"/>
    <s v="RVL"/>
    <n v="21859"/>
    <m/>
    <s v="AJUSTE COMPLEMENTARIO POR REVALORIZACION SALDOS DE ACTIVOS DE RESERVA Y OBLIGACIONES MONEDA EXTRANJERA (DOLARES) Saldo MO = -324992978.97 ;Bs/Mo: 6.86000000000 ;Saldo Bs: -2229451835.74"/>
    <m/>
    <m/>
    <m/>
    <m/>
    <n v="0"/>
    <n v="0"/>
    <n v="0.01"/>
    <n v="0"/>
    <s v="NO_CONCILIADO"/>
    <m/>
    <m/>
  </r>
  <r>
    <x v="0"/>
    <m/>
    <x v="0"/>
    <x v="15"/>
    <s v="D00218630009"/>
    <s v="RVL"/>
    <n v="21863"/>
    <m/>
    <s v="AJUSTE COMPLEMENTARIO POR REVALORIZACION SALDOS DE ACTIVOS DE RESERVA Y OBLIGACIONES MONEDA EXTRANJERA (DOLARES) Saldo MO = -322361515.95 ;Bs/Mo: 6.86000000000 ;Saldo Bs: -2211399999.41"/>
    <m/>
    <m/>
    <m/>
    <m/>
    <n v="0"/>
    <n v="0"/>
    <n v="0"/>
    <n v="0.01"/>
    <s v="NO_CONCILIADO"/>
    <m/>
    <m/>
  </r>
  <r>
    <x v="0"/>
    <m/>
    <x v="0"/>
    <x v="16"/>
    <s v="D00218670008"/>
    <s v="RVL"/>
    <n v="21867"/>
    <m/>
    <s v="AJUSTE COMPLEMENTARIO POR REVALORIZACION SALDOS DE ACTIVOS DE RESERVA Y OBLIGACIONES MONEDA EXTRANJERA (DOLARES) Saldo MO = -318097232.93 ;Bs/Mo: 6.86000000000 ;Saldo Bs: -2182147017.91"/>
    <m/>
    <m/>
    <m/>
    <m/>
    <n v="0"/>
    <n v="0"/>
    <n v="0.01"/>
    <n v="0"/>
    <s v="NO_CONCILIADO"/>
    <m/>
    <m/>
  </r>
  <r>
    <x v="0"/>
    <m/>
    <x v="0"/>
    <x v="17"/>
    <s v="D00218710015"/>
    <s v="RVL"/>
    <n v="21871"/>
    <m/>
    <s v="AJUSTE COMPLEMENTARIO POR REVALORIZACION SALDOS DE ACTIVOS DE RESERVA Y OBLIGACIONES MONEDA EXTRANJERA (DOLARES) Saldo MO = -307836694.88 ;Bs/Mo: 6.86000000000 ;Saldo Bs: -2111759726.87"/>
    <m/>
    <m/>
    <m/>
    <m/>
    <n v="0"/>
    <n v="0"/>
    <n v="0"/>
    <n v="0.01"/>
    <s v="NO_CONCILIADO"/>
    <m/>
    <m/>
  </r>
  <r>
    <x v="0"/>
    <m/>
    <x v="0"/>
    <x v="18"/>
    <s v="D00218750015"/>
    <s v="RVL"/>
    <n v="21875"/>
    <m/>
    <s v="AJUSTE COMPLEMENTARIO POR REVALORIZACION SALDOS DE ACTIVOS DE RESERVA Y OBLIGACIONES MONEDA EXTRANJERA (DOLARES) Saldo MO = -308560021.22 ;Bs/Mo: 6.86000000000 ;Saldo Bs: -2116721745.58"/>
    <m/>
    <m/>
    <m/>
    <m/>
    <n v="0"/>
    <n v="0"/>
    <n v="0.01"/>
    <n v="0"/>
    <s v="NO_CONCILIADO"/>
    <m/>
    <m/>
  </r>
  <r>
    <x v="0"/>
    <m/>
    <x v="0"/>
    <x v="19"/>
    <s v="D00218830009"/>
    <s v="RVL"/>
    <n v="21883"/>
    <m/>
    <s v="AJUSTE COMPLEMENTARIO POR REVALORIZACION SALDOS DE ACTIVOS DE RESERVA Y OBLIGACIONES MONEDA EXTRANJERA (DOLARES) Saldo MO = -302151126.33 ;Bs/Mo: 6.86000000000 ;Saldo Bs: -2072756726.61"/>
    <m/>
    <m/>
    <m/>
    <m/>
    <n v="0"/>
    <n v="0"/>
    <n v="0"/>
    <n v="0.01"/>
    <s v="NO_CONCILIADO"/>
    <m/>
    <m/>
  </r>
  <r>
    <x v="1"/>
    <m/>
    <x v="1"/>
    <x v="20"/>
    <s v="G17872240001"/>
    <s v="NTI"/>
    <n v="15695"/>
    <m/>
    <s v="PAGO A IDA PRÉSTAMO 3842-BO VCTO. 15-02-2022 POR CUENTA DE TGN , NTI. 015695 VALOR 15-02-2022 CAPITAL USD 78.423,89 INTERESES USD 97,59 CTA. 5970 CUENTA UNICA DEL TESORO DOLARES AMERICANOS LIB. 00099021001"/>
    <m/>
    <m/>
    <m/>
    <m/>
    <n v="78521.48"/>
    <n v="0"/>
    <n v="538657.35"/>
    <n v="0"/>
    <s v="NO_CONCILIADO"/>
    <m/>
    <m/>
  </r>
  <r>
    <x v="0"/>
    <m/>
    <x v="0"/>
    <x v="20"/>
    <s v="D00218880008"/>
    <s v="RVL"/>
    <n v="21888"/>
    <m/>
    <s v="AJUSTE COMPLEMENTARIO POR REVALORIZACION SALDOS DE ACTIVOS DE RESERVA Y OBLIGACIONES MONEDA EXTRANJERA (DOLARES) Saldo MO = -290401689.36 ;Bs/Mo: 6.86000000000 ;Saldo Bs: -1992155589.03"/>
    <m/>
    <m/>
    <m/>
    <m/>
    <n v="0"/>
    <n v="0"/>
    <n v="0.02"/>
    <n v="0"/>
    <s v="NO_CONCILIADO"/>
    <m/>
    <m/>
  </r>
  <r>
    <x v="0"/>
    <m/>
    <x v="0"/>
    <x v="21"/>
    <s v="D00218970013"/>
    <s v="RVL"/>
    <n v="21897"/>
    <m/>
    <s v="AJUSTE COMPLEMENTARIO POR REVALORIZACION SALDOS DE ACTIVOS DE RESERVA Y OBLIGACIONES MONEDA EXTRANJERA (DOLARES) Saldo MO = -278906548.70 ;Bs/Mo: 6.86000000000 ;Saldo Bs: -1913298924.06"/>
    <m/>
    <m/>
    <m/>
    <m/>
    <n v="0"/>
    <n v="0"/>
    <n v="0"/>
    <n v="0.02"/>
    <s v="NO_CONCILIADO"/>
    <m/>
    <m/>
  </r>
  <r>
    <x v="0"/>
    <m/>
    <x v="0"/>
    <x v="22"/>
    <s v="D00219190008"/>
    <s v="RVL"/>
    <n v="21919"/>
    <m/>
    <s v="AJUSTE COMPLEMENTARIO POR REVALORIZACION SALDOS DE ACTIVOS DE RESERVA Y OBLIGACIONES MONEDA EXTRANJERA (DOLARES) Saldo MO = -248310967.89 ;Bs/Mo: 6.86000000000 ;Saldo Bs: -1703413239.71"/>
    <m/>
    <m/>
    <m/>
    <m/>
    <n v="0"/>
    <n v="0"/>
    <n v="0"/>
    <n v="0.02"/>
    <s v="NO_CONCILIADO"/>
    <m/>
    <m/>
  </r>
  <r>
    <x v="0"/>
    <m/>
    <x v="0"/>
    <x v="23"/>
    <s v="D00219240007"/>
    <s v="RVL"/>
    <n v="21924"/>
    <m/>
    <s v="AJUSTE COMPLEMENTARIO POR REVALORIZACION SALDOS DE ACTIVOS DE RESERVA Y OBLIGACIONES MONEDA EXTRANJERA (DOLARES) Saldo MO = -242649705.78 ;Bs/Mo: 6.86000000000 ;Saldo Bs: -1664576981.64"/>
    <m/>
    <m/>
    <m/>
    <m/>
    <n v="0"/>
    <n v="0"/>
    <n v="0"/>
    <n v="0.01"/>
    <s v="NO_CONCILIADO"/>
    <m/>
    <m/>
  </r>
  <r>
    <x v="1"/>
    <m/>
    <x v="1"/>
    <x v="24"/>
    <s v="G17996320002"/>
    <s v="CRV"/>
    <n v="1799632"/>
    <m/>
    <s v="TRANSFERENCIA DEL EXTERIOR SEGUN SWIFT NO.3331 DE FECHA 02/03/2022 ORDENANTE: BOFA SECURITIES, INC LIB. 00099037011 TGN - BONOS SOBERANOS"/>
    <m/>
    <m/>
    <m/>
    <m/>
    <n v="0"/>
    <n v="53861956.409999996"/>
    <n v="0"/>
    <n v="369493020.97000003"/>
    <s v="NO_CONCILIADO"/>
    <m/>
    <m/>
  </r>
  <r>
    <x v="0"/>
    <m/>
    <x v="0"/>
    <x v="24"/>
    <s v="D00219280011"/>
    <s v="RVL"/>
    <n v="21928"/>
    <m/>
    <s v="AJUSTE COMPLEMENTARIO POR REVALORIZACION SALDOS DE ACTIVOS DE RESERVA Y OBLIGACIONES MONEDA EXTRANJERA (DOLARES) Saldo MO = -296033051.16 ;Bs/Mo: 6.86000000000 ;Saldo Bs: -2030786730.94"/>
    <m/>
    <m/>
    <m/>
    <m/>
    <n v="0"/>
    <n v="0"/>
    <n v="0"/>
    <n v="0.02"/>
    <s v="NO_CONCILIADO"/>
    <m/>
    <m/>
  </r>
  <r>
    <x v="0"/>
    <m/>
    <x v="0"/>
    <x v="25"/>
    <s v="D00219360011"/>
    <s v="RVL"/>
    <n v="21936"/>
    <m/>
    <s v="AJUSTE COMPLEMENTARIO POR REVALORIZACION SALDOS DE ACTIVOS DE RESERVA Y OBLIGACIONES MONEDA EXTRANJERA (DOLARES) Saldo MO = -290248137.31 ;Bs/Mo: 6.86000000000 ;Saldo Bs: -1991102221.94"/>
    <m/>
    <m/>
    <m/>
    <m/>
    <n v="0"/>
    <n v="0"/>
    <n v="0"/>
    <n v="0.01"/>
    <s v="NO_CONCILIADO"/>
    <m/>
    <m/>
  </r>
  <r>
    <x v="0"/>
    <m/>
    <x v="0"/>
    <x v="26"/>
    <s v="D00219400009"/>
    <s v="RVL"/>
    <n v="21940"/>
    <m/>
    <s v="AJUSTE COMPLEMENTARIO POR REVALORIZACION SALDOS DE ACTIVOS DE RESERVA Y OBLIGACIONES MONEDA EXTRANJERA (DOLARES) Saldo MO = -287733550.91 ;Bs/Mo: 6.86000000000 ;Saldo Bs: -1973852159.23"/>
    <m/>
    <m/>
    <m/>
    <m/>
    <n v="0"/>
    <n v="0"/>
    <n v="0"/>
    <n v="0.01"/>
    <s v="NO_CONCILIADO"/>
    <m/>
    <m/>
  </r>
  <r>
    <x v="0"/>
    <m/>
    <x v="0"/>
    <x v="27"/>
    <s v="D00219450009"/>
    <s v="RVL"/>
    <n v="21945"/>
    <m/>
    <s v="AJUSTE COMPLEMENTARIO POR REVALORIZACION SALDOS DE ACTIVOS DE RESERVA Y OBLIGACIONES MONEDA EXTRANJERA (DOLARES) Saldo MO = -294357957.17 ;Bs/Mo: 6.86000000000 ;Saldo Bs: -2019295586.22"/>
    <m/>
    <m/>
    <m/>
    <m/>
    <n v="0"/>
    <n v="0"/>
    <n v="0.03"/>
    <n v="0"/>
    <s v="NO_CONCILIADO"/>
    <m/>
    <m/>
  </r>
  <r>
    <x v="0"/>
    <m/>
    <x v="0"/>
    <x v="28"/>
    <s v="D00219500011"/>
    <s v="RVL"/>
    <n v="21950"/>
    <m/>
    <s v="AJUSTE COMPLEMENTARIO POR REVALORIZACION SALDOS DE ACTIVOS DE RESERVA Y OBLIGACIONES MONEDA EXTRANJERA (DOLARES) Saldo MO = -301309187.80 ;Bs/Mo: 6.86000000000 ;Saldo Bs: -2066981028.32"/>
    <m/>
    <m/>
    <m/>
    <m/>
    <n v="0"/>
    <n v="0"/>
    <n v="0.01"/>
    <n v="0"/>
    <s v="NO_CONCILIADO"/>
    <m/>
    <m/>
  </r>
  <r>
    <x v="0"/>
    <m/>
    <x v="0"/>
    <x v="29"/>
    <s v="D00219580013"/>
    <s v="RVL"/>
    <n v="21958"/>
    <m/>
    <s v="AJUSTE COMPLEMENTARIO POR REVALORIZACION SALDOS DE ACTIVOS DE RESERVA Y OBLIGACIONES MONEDA EXTRANJERA (DOLARES) Saldo MO = -300389499.90 ;Bs/Mo: 6.86000000000 ;Saldo Bs: -2060671969.33"/>
    <m/>
    <m/>
    <m/>
    <m/>
    <n v="0"/>
    <n v="0"/>
    <n v="0.02"/>
    <n v="0"/>
    <s v="NO_CONCILIADO"/>
    <m/>
    <m/>
  </r>
  <r>
    <x v="2"/>
    <m/>
    <x v="2"/>
    <x v="30"/>
    <s v="O20056960002"/>
    <s v="BOD"/>
    <n v="2005696"/>
    <m/>
    <s v="00099021001 DEPOSITO DE EFECTIVO, DEPOSITANTE: NICOLE MANUELA COLQUE ROMERO, CONCEPTO: DEVOLUCION PAGO EN DEMASIA, CUENTA DE DEPOSITO: CUENTA UNICA DEL TESORO EN DOLARES AMERICANOS"/>
    <m/>
    <m/>
    <m/>
    <m/>
    <n v="0"/>
    <n v="35"/>
    <n v="0"/>
    <n v="240.1"/>
    <s v="NO_CONCILIADO"/>
    <m/>
    <m/>
  </r>
  <r>
    <x v="0"/>
    <m/>
    <x v="0"/>
    <x v="30"/>
    <s v="D00219620013"/>
    <s v="RVL"/>
    <n v="21962"/>
    <m/>
    <s v="AJUSTE COMPLEMENTARIO POR REVALORIZACION SALDOS DE ACTIVOS DE RESERVA Y OBLIGACIONES MONEDA EXTRANJERA (DOLARES) Saldo MO = -296237452.26 ;Bs/Mo: 6.86000000000 ;Saldo Bs: -2032188922.48"/>
    <m/>
    <m/>
    <m/>
    <m/>
    <n v="0"/>
    <n v="0"/>
    <n v="0"/>
    <n v="0.02"/>
    <s v="NO_CONCILIADO"/>
    <m/>
    <m/>
  </r>
  <r>
    <x v="0"/>
    <m/>
    <x v="0"/>
    <x v="31"/>
    <s v="D00219670009"/>
    <s v="RVL"/>
    <n v="21967"/>
    <m/>
    <s v="AJUSTE COMPLEMENTARIO POR REVALORIZACION SALDOS DE ACTIVOS DE RESERVA Y OBLIGACIONES MONEDA EXTRANJERA (DOLARES) Saldo MO = -297188892.64 ;Bs/Mo: 6.86000000000 ;Saldo Bs: -2038715803.49"/>
    <m/>
    <m/>
    <m/>
    <m/>
    <n v="0"/>
    <n v="0"/>
    <n v="0"/>
    <n v="0.02"/>
    <s v="NO_CONCILIADO"/>
    <m/>
    <m/>
  </r>
  <r>
    <x v="0"/>
    <m/>
    <x v="0"/>
    <x v="32"/>
    <s v="D00219720016"/>
    <s v="RVL"/>
    <n v="21972"/>
    <m/>
    <s v="AJUSTE COMPLEMENTARIO POR REVALORIZACION SALDOS DE ACTIVOS DE RESERVA Y OBLIGACIONES MONEDA EXTRANJERA (DOLARES) Saldo MO = -306764093.18 ;Bs/Mo: 6.86000000000 ;Saldo Bs: -2104401679.23"/>
    <m/>
    <m/>
    <m/>
    <m/>
    <n v="0"/>
    <n v="0"/>
    <n v="0.02"/>
    <n v="0"/>
    <s v="NO_CONCILIADO"/>
    <m/>
    <m/>
  </r>
  <r>
    <x v="0"/>
    <m/>
    <x v="0"/>
    <x v="33"/>
    <s v="D00219760009"/>
    <s v="RVL"/>
    <n v="21976"/>
    <m/>
    <s v="AJUSTE COMPLEMENTARIO POR REVALORIZACION SALDOS DE ACTIVOS DE RESERVA Y OBLIGACIONES MONEDA EXTRANJERA (DOLARES) Saldo MO = -307012824.67 ;Bs/Mo: 6.86000000000 ;Saldo Bs: -2106107977.23"/>
    <m/>
    <m/>
    <m/>
    <m/>
    <n v="0"/>
    <n v="0"/>
    <n v="0"/>
    <n v="0.01"/>
    <s v="NO_CONCILIADO"/>
    <m/>
    <m/>
  </r>
  <r>
    <x v="1"/>
    <m/>
    <x v="1"/>
    <x v="34"/>
    <s v="G18152830001"/>
    <s v="NTI"/>
    <n v="15822"/>
    <m/>
    <s v="PAGO A PRIV PRÉSTAMO US29731QAC15 VCTO. 20-03-2022 POR CUENTA DE TGN , NTI. 015822 VALOR 18-03-2022 INTERESES USD 22.500.000,00 CTA. 5970 CUENTA UNICA DEL TESORO DOLARES AMERICANOS LIB. 00099021001"/>
    <m/>
    <m/>
    <m/>
    <m/>
    <n v="22500000"/>
    <n v="0"/>
    <n v="154350000"/>
    <n v="0"/>
    <s v="NO_CONCILIADO"/>
    <m/>
    <m/>
  </r>
  <r>
    <x v="0"/>
    <m/>
    <x v="0"/>
    <x v="34"/>
    <s v="D00219800011"/>
    <s v="RVL"/>
    <n v="21980"/>
    <m/>
    <s v="AJUSTE COMPLEMENTARIO POR REVALORIZACION SALDOS DE ACTIVOS DE RESERVA Y OBLIGACIONES MONEDA EXTRANJERA (DOLARES) Saldo MO = -285143734.32 ;Bs/Mo: 6.86000000000 ;Saldo Bs: -1956086017.45"/>
    <m/>
    <m/>
    <m/>
    <m/>
    <n v="0"/>
    <n v="0"/>
    <n v="0.01"/>
    <n v="0"/>
    <s v="NO_CONCILIADO"/>
    <m/>
    <m/>
  </r>
  <r>
    <x v="1"/>
    <m/>
    <x v="1"/>
    <x v="35"/>
    <s v="G18171610008"/>
    <s v="DEV"/>
    <n v="15797"/>
    <m/>
    <s v="PAGO A EXIMBANK CHINA POPUL PRÉSTAMO GCL 2011 (41) 391 VCTO. 21-03-2022 POR CUENTA DE TGN , NTI. 015797 VALOR 21-03-2022 CAPITAL RMY 23.110.550,10 INTERESES RMY 5.112.567,25 CTA. 5970 CUENTA UNICA DEL TESORO DOLARES AMERICANOS LIB. 00099021001 REF. COMISION DEL BANQUERO"/>
    <m/>
    <m/>
    <m/>
    <m/>
    <n v="10"/>
    <n v="0"/>
    <n v="68.599999999999994"/>
    <n v="0"/>
    <s v="NO_CONCILIADO"/>
    <m/>
    <m/>
  </r>
  <r>
    <x v="1"/>
    <m/>
    <x v="1"/>
    <x v="35"/>
    <s v="G18171620008"/>
    <s v="DEV"/>
    <n v="15798"/>
    <m/>
    <s v="PAGO A EXIMBANK CHINA POPUL PRÉSTAMO GCL 2016 (29) 599 VCTO. 21-03-2022 POR CUENTA DE TGN , NTI. 015798 VALOR 21-03-2022 INTERESES RMY 3.336.666,67 COMISIONES RMY 45.694,44 CTA. 5970 CUENTA UNICA DEL TESORO DOLARES AMERICANOS LIB. 00099021001 REF. COMISION DEL BANQUERO"/>
    <m/>
    <m/>
    <m/>
    <m/>
    <n v="10"/>
    <n v="0"/>
    <n v="68.599999999999994"/>
    <n v="0"/>
    <s v="NO_CONCILIADO"/>
    <m/>
    <m/>
  </r>
  <r>
    <x v="1"/>
    <m/>
    <x v="1"/>
    <x v="35"/>
    <s v="G18171600008"/>
    <s v="DEV"/>
    <n v="15795"/>
    <m/>
    <s v="PAGO A EXIMBANK CHINA POPUL PRÉSTAMO GCL 2009 (43) 294 VCTO. 21-03-2022 POR CUENTA DE TGN , NTI. 015795 VALOR 21-03-2022 CAPITAL RMY 9.043.802,00 INTERESES RMY 1.727.868,82 CTA. 5970 CUENTA UNICA DEL TESORO DOLARES AMERICANOS LIB. 00099021001 REF. COMISION DEL BANQUERO"/>
    <m/>
    <m/>
    <m/>
    <m/>
    <n v="10"/>
    <n v="0"/>
    <n v="68.599999999999994"/>
    <n v="0"/>
    <s v="NO_CONCILIADO"/>
    <m/>
    <m/>
  </r>
  <r>
    <x v="1"/>
    <m/>
    <x v="1"/>
    <x v="35"/>
    <s v="G18171590008"/>
    <s v="DEV"/>
    <n v="15794"/>
    <m/>
    <s v="PAGO A EXIMBANK CHINA POPUL PRÉSTAMO GCL 2007 (13) 184 VCTO. 21-03-2022 POR CUENTA DE TGN , NTI. 015794 VALOR 21-03-2022 CAPITAL RMY 12.168.507,60 INTERESES RMY 1.590.694,35 CTA. 5970 CUENTA UNICA DEL TESORO DOLARES AMERICANOS LIB. 00099021001 REF. COMISION DEL BANQUERO"/>
    <m/>
    <m/>
    <m/>
    <m/>
    <n v="10"/>
    <n v="0"/>
    <n v="68.599999999999994"/>
    <n v="0"/>
    <s v="NO_CONCILIADO"/>
    <m/>
    <m/>
  </r>
  <r>
    <x v="1"/>
    <m/>
    <x v="1"/>
    <x v="35"/>
    <s v="G18171630008"/>
    <s v="DEV"/>
    <n v="15799"/>
    <m/>
    <s v="PAGO A EXIMBANK CHINA POPUL PRÉSTAMO GCL 2017 (02) 607 VCTO. 21-03-2022 POR CUENTA DE TGN , NTI. 015799 VALOR 21-03-2022 INTERESES RMY 3.167.500,00 COMISIONES RMY 87.986,11 CTA. 5970 CUENTA UNICA DEL TESORO DOLARES AMERICANOS LIB. 00099021001 REF. COMISION DEL BANQUERO"/>
    <m/>
    <m/>
    <m/>
    <m/>
    <n v="10"/>
    <n v="0"/>
    <n v="68.599999999999994"/>
    <n v="0"/>
    <s v="NO_CONCILIADO"/>
    <m/>
    <m/>
  </r>
  <r>
    <x v="1"/>
    <m/>
    <x v="1"/>
    <x v="35"/>
    <s v="G18171580008"/>
    <s v="DEV"/>
    <n v="15790"/>
    <m/>
    <s v="PAGO A EXIMBANK CHINA POPUL PRÉSTAMO GCL 2004 (04) 114A VCTO. 21-03-2022 POR CUENTA DE TGN , NTI. 015790 VALOR 21-03-2022 CAPITAL RMY 1.910.703,24 INTERESES RMY 134.492,28 CTA. 5970 CUENTA UNICA DEL TESORO DOLARES AMERICANOS LIB. 00099021001 REF. COMISION DEL BANQUERO"/>
    <m/>
    <m/>
    <m/>
    <m/>
    <n v="10"/>
    <n v="0"/>
    <n v="68.599999999999994"/>
    <n v="0"/>
    <s v="NO_CONCILIADO"/>
    <m/>
    <m/>
  </r>
  <r>
    <x v="0"/>
    <m/>
    <x v="0"/>
    <x v="35"/>
    <s v="S10287620001"/>
    <s v="DEV"/>
    <n v="1028762"/>
    <m/>
    <s v="||REGULARIZACION DEL COMPROBANTE S-1025516 DEL 9/2/2022 SEGÚN NOTA MEFP/VTCP/DGPOT/UOTGN/N°401/2022 DEL 21/3/2022 REF: COBRO DE COMISIONES POR LA DEVOLUCION DE 6 TRANSFERENCIAS PROCESADAS EL 11/1/2022 POR USD 300, DEBIDO A QUE EL NOMBRE Y LA CUENTA NO COINCIDIAN. LIB: 00099021001 TGN-RECURSOS ORDINARIOS DOLARES AMERICANOS."/>
    <m/>
    <m/>
    <m/>
    <m/>
    <n v="300"/>
    <n v="0"/>
    <n v="2058"/>
    <n v="0"/>
    <s v="NO_CONCILIADO"/>
    <m/>
    <m/>
  </r>
  <r>
    <x v="1"/>
    <m/>
    <x v="1"/>
    <x v="35"/>
    <s v="S10287110002"/>
    <s v="DEV"/>
    <n v="1028711"/>
    <m/>
    <s v="||PAGO EXIMBANK COREA PRESTAMO EDCF NO.BOL-1 VCTO.20-03-2022 POR CUENTA DEL TGN COD. LIQ. 015782 DEL 18-03-2022 VALOR 21-03-2022 CAPITAL KRW593.825.000 INTERESES KRW139.874.250 LIBRETA 00099021001 TGN RECURSOS ORDINARIOS-DOLARES AMERICANOS (5970)"/>
    <m/>
    <m/>
    <m/>
    <m/>
    <n v="20"/>
    <n v="0"/>
    <n v="137.19999999999999"/>
    <n v="0"/>
    <s v="NO_CONCILIADO"/>
    <m/>
    <m/>
  </r>
  <r>
    <x v="0"/>
    <m/>
    <x v="0"/>
    <x v="35"/>
    <s v="D00219840015"/>
    <s v="RVL"/>
    <n v="21984"/>
    <m/>
    <s v="AJUSTE COMPLEMENTARIO POR REVALORIZACION SALDOS DE ACTIVOS DE RESERVA Y OBLIGACIONES MONEDA EXTRANJERA (DOLARES) Saldo MO = -268817249.40 ;Bs/Mo: 6.86000000000 ;Saldo Bs: -1844086330.90"/>
    <m/>
    <m/>
    <m/>
    <m/>
    <n v="0"/>
    <n v="0"/>
    <n v="0.02"/>
    <n v="0"/>
    <s v="NO_CONCILIADO"/>
    <m/>
    <m/>
  </r>
  <r>
    <x v="0"/>
    <m/>
    <x v="0"/>
    <x v="36"/>
    <s v="D00219890015"/>
    <s v="RVL"/>
    <n v="21989"/>
    <m/>
    <s v="AJUSTE COMPLEMENTARIO POR REVALORIZACION SALDOS DE ACTIVOS DE RESERVA Y OBLIGACIONES MONEDA EXTRANJERA (DOLARES) Saldo MO = -266814690.24 ;Bs/Mo: 6.86000000000 ;Saldo Bs: -1830348775.06"/>
    <m/>
    <m/>
    <m/>
    <m/>
    <n v="0"/>
    <n v="0"/>
    <n v="0.01"/>
    <n v="0"/>
    <s v="NO_CONCILIADO"/>
    <m/>
    <m/>
  </r>
  <r>
    <x v="0"/>
    <m/>
    <x v="0"/>
    <x v="37"/>
    <s v="D00219940017"/>
    <s v="RVL"/>
    <n v="21994"/>
    <m/>
    <s v="AJUSTE COMPLEMENTARIO POR REVALORIZACION SALDOS DE ACTIVOS DE RESERVA Y OBLIGACIONES MONEDA EXTRANJERA (DOLARES) Saldo MO = -270059775.25 ;Bs/Mo: 6.86000000000 ;Saldo Bs: -1852610058.25"/>
    <m/>
    <m/>
    <m/>
    <m/>
    <n v="0"/>
    <n v="0"/>
    <n v="0.03"/>
    <n v="0"/>
    <s v="NO_CONCILIADO"/>
    <m/>
    <m/>
  </r>
  <r>
    <x v="0"/>
    <m/>
    <x v="0"/>
    <x v="38"/>
    <s v="D00219980013"/>
    <s v="RVL"/>
    <n v="21998"/>
    <m/>
    <s v="AJUSTE COMPLEMENTARIO POR REVALORIZACION SALDOS DE ACTIVOS DE RESERVA Y OBLIGACIONES MONEDA EXTRANJERA (DOLARES) Saldo MO = -269470468.55 ;Bs/Mo: 6.86000000000 ;Saldo Bs: -1848567414.24"/>
    <m/>
    <m/>
    <m/>
    <m/>
    <n v="0"/>
    <n v="0"/>
    <n v="0"/>
    <n v="0.01"/>
    <s v="NO_CONCILIADO"/>
    <m/>
    <m/>
  </r>
  <r>
    <x v="0"/>
    <m/>
    <x v="0"/>
    <x v="39"/>
    <s v="D00220020011"/>
    <s v="RVL"/>
    <n v="22002"/>
    <m/>
    <s v="AJUSTE COMPLEMENTARIO POR REVALORIZACION SALDOS DE ACTIVOS DE RESERVA Y OBLIGACIONES MONEDA EXTRANJERA (DOLARES) Saldo MO = -292882651.56 ;Bs/Mo: 6.86000000000 ;Saldo Bs: -2009174989.72"/>
    <m/>
    <m/>
    <m/>
    <m/>
    <n v="0"/>
    <n v="0"/>
    <n v="0.02"/>
    <n v="0"/>
    <s v="NO_CONCILIADO"/>
    <m/>
    <m/>
  </r>
  <r>
    <x v="0"/>
    <m/>
    <x v="0"/>
    <x v="40"/>
    <s v="D00220060012"/>
    <s v="RVL"/>
    <n v="22006"/>
    <m/>
    <s v="AJUSTE COMPLEMENTARIO POR REVALORIZACION SALDOS DE ACTIVOS DE RESERVA Y OBLIGACIONES MONEDA EXTRANJERA (DOLARES) Saldo MO = -278247662.95 ;Bs/Mo: 6.86000000000 ;Saldo Bs: -1908778967.86"/>
    <m/>
    <m/>
    <m/>
    <m/>
    <n v="0"/>
    <n v="0"/>
    <n v="0.02"/>
    <n v="0"/>
    <s v="NO_CONCILIADO"/>
    <m/>
    <m/>
  </r>
  <r>
    <x v="0"/>
    <m/>
    <x v="0"/>
    <x v="41"/>
    <s v="S10292640001"/>
    <s v="DEV"/>
    <n v="1029264"/>
    <m/>
    <s v="||REGULARIZACIÓN DEL COMPROBANTE S-1025388 DEL 7/2/2022 SEGÚN NOTA MEFP/VTCP/DGPOT/UOTGN/N°172/2022 DEL 28/3/2022 REF: COBRO DE COMISIONES POR TRANSFERENCIA DE EUR 100.- A SOL. DEL MIN. ECONOMIA Y FINANZAS PÚBLICAS REF: POR RENOVACION ANUAL. LIB.00099021001 TGN-RECURSOS ORDINARIOS-DOLARES AMERICANOS COMISIONES DEL BANQUERO EQUIV. EUR 10.-"/>
    <m/>
    <m/>
    <m/>
    <m/>
    <n v="10.99"/>
    <n v="0"/>
    <n v="75.39"/>
    <n v="0"/>
    <s v="NO_CONCILIADO"/>
    <m/>
    <m/>
  </r>
  <r>
    <x v="0"/>
    <m/>
    <x v="0"/>
    <x v="41"/>
    <s v="D00220100011"/>
    <s v="RVL"/>
    <n v="22010"/>
    <m/>
    <s v="AJUSTE COMPLEMENTARIO POR REVALORIZACION SALDOS DE ACTIVOS DE RESERVA Y OBLIGACIONES MONEDA EXTRANJERA (DOLARES) Saldo MO = -289607488.38 ;Bs/Mo: 6.86000000000 ;Saldo Bs: -1986707370.28"/>
    <m/>
    <m/>
    <m/>
    <m/>
    <n v="0"/>
    <n v="0"/>
    <n v="0"/>
    <n v="0.01"/>
    <s v="NO_CONCILIADO"/>
    <m/>
    <m/>
  </r>
  <r>
    <x v="0"/>
    <m/>
    <x v="0"/>
    <x v="42"/>
    <s v="D00220150012"/>
    <s v="RVL"/>
    <n v="22015"/>
    <m/>
    <s v="AJUSTE COMPLEMENTARIO POR REVALORIZACION SALDOS DE ACTIVOS DE RESERVA Y OBLIGACIONES MONEDA EXTRANJERA (DOLARES) Saldo MO = -273000380.36 ;Bs/Mo: 6.86000000000 ;Saldo Bs: -1872782609.31"/>
    <m/>
    <m/>
    <m/>
    <m/>
    <n v="0"/>
    <n v="0"/>
    <n v="0.04"/>
    <n v="0"/>
    <s v="NO_CONCILIADO"/>
    <m/>
    <m/>
  </r>
  <r>
    <x v="1"/>
    <m/>
    <x v="1"/>
    <x v="43"/>
    <s v="G18280880001"/>
    <s v="NTI"/>
    <n v="15877"/>
    <m/>
    <s v="PAGO A AFD PRÉSTAMO CBO-1011-02-C VCTO. 31-03-2022 POR CUENTA DE TGN , NTI. 015877 VALOR 31-03-2022 INTERESES EUR 89.382,22 COMISIONES EUR 85.040,45 CTA. 5970 CUENTA UNICA DEL TESORO DOLARES AMERICANOS LIB. 00099021001"/>
    <m/>
    <m/>
    <m/>
    <m/>
    <n v="194533.65"/>
    <n v="0"/>
    <n v="1334500.8400000001"/>
    <n v="0"/>
    <s v="NO_CONCILIADO"/>
    <m/>
    <m/>
  </r>
  <r>
    <x v="1"/>
    <m/>
    <x v="1"/>
    <x v="43"/>
    <s v="G18282840001"/>
    <s v="NTI"/>
    <n v="15983"/>
    <m/>
    <s v="PAGO A BANCO EUROPEO DE INV PRÉSTAMO FI No 88662 VCTO. 31-03-2022 POR CUENTA DE TGN , NTI. 015983 VALOR 31-03-2022 INTERESES USD 288.264,54 COMISIONES USD 52.670,17 CTA. 5970 CUENTA UNICA DEL TESORO DOLARES AMERICANOS LIB. 00099021001"/>
    <m/>
    <m/>
    <m/>
    <m/>
    <n v="340934.71"/>
    <n v="0"/>
    <n v="2338812.11"/>
    <n v="0"/>
    <s v="NO_CONCILIADO"/>
    <m/>
    <m/>
  </r>
  <r>
    <x v="0"/>
    <m/>
    <x v="0"/>
    <x v="44"/>
    <s v="D00220230010"/>
    <s v="RVL"/>
    <n v="22023"/>
    <m/>
    <s v="AJUSTE COMPLEMENTARIO POR REVALORIZACION SALDOS DE ACTIVOS DE RESERVA Y OBLIGACIONES MONEDA EXTRANJERA (DOLARES) Saldo MO = -261272883.11 ;Bs/Mo: 6.86000000000 ;Saldo Bs: -1792331978.12"/>
    <m/>
    <m/>
    <m/>
    <m/>
    <n v="0"/>
    <n v="0"/>
    <n v="0"/>
    <n v="0.01"/>
    <s v="NO_CONCILIADO"/>
    <m/>
    <m/>
  </r>
  <r>
    <x v="1"/>
    <m/>
    <x v="1"/>
    <x v="45"/>
    <s v="G18317110001"/>
    <s v="NTI"/>
    <n v="15902"/>
    <m/>
    <s v="PAGO A CAF PRÉSTAMO CFA010253 VCTO. 04-04-2022 POR CUENTA DE TGN , NTI. 015902 VALOR 04-04-2022 INTERESES USD 42.328,09 COMISIONES USD 190.415,23 CTA. 5970 CUENTA UNICA DEL TESORO DOLARES AMERICANOS LIB. 00099021001"/>
    <m/>
    <m/>
    <m/>
    <m/>
    <n v="232743.32"/>
    <n v="0"/>
    <n v="1596619.18"/>
    <n v="0"/>
    <s v="NO_CONCILIADO"/>
    <m/>
    <m/>
  </r>
  <r>
    <x v="0"/>
    <m/>
    <x v="0"/>
    <x v="45"/>
    <s v="D00220270009"/>
    <s v="RVL"/>
    <n v="22027"/>
    <m/>
    <s v="AJUSTE COMPLEMENTARIO POR REVALORIZACION SALDOS DE ACTIVOS DE RESERVA Y OBLIGACIONES MONEDA EXTRANJERA (DOLARES) Saldo MO = -258240678.10 ;Bs/Mo: 6.86000000000 ;Saldo Bs: -1771531051.76"/>
    <m/>
    <m/>
    <m/>
    <m/>
    <n v="0"/>
    <n v="0"/>
    <n v="0"/>
    <n v="0.01"/>
    <s v="NO_CONCILIADO"/>
    <m/>
    <m/>
  </r>
  <r>
    <x v="0"/>
    <m/>
    <x v="0"/>
    <x v="46"/>
    <s v="D00220310009"/>
    <s v="RVL"/>
    <n v="22031"/>
    <m/>
    <s v="AJUSTE COMPLEMENTARIO POR REVALORIZACION SALDOS DE ACTIVOS DE RESERVA Y OBLIGACIONES MONEDA EXTRANJERA (DOLARES) Saldo MO = -250848056.32 ;Bs/Mo: 6.86000000000 ;Saldo Bs: -1720817666.37"/>
    <m/>
    <m/>
    <m/>
    <m/>
    <n v="0"/>
    <n v="0"/>
    <n v="0.01"/>
    <n v="0"/>
    <s v="NO_CONCILIADO"/>
    <m/>
    <m/>
  </r>
  <r>
    <x v="0"/>
    <m/>
    <x v="0"/>
    <x v="47"/>
    <s v="D00220350011"/>
    <s v="RVL"/>
    <n v="22035"/>
    <m/>
    <s v="AJUSTE COMPLEMENTARIO POR REVALORIZACION SALDOS DE ACTIVOS DE RESERVA Y OBLIGACIONES MONEDA EXTRANJERA (DOLARES) Saldo MO = -258477036.43 ;Bs/Mo: 6.86000000000 ;Saldo Bs: -1773152469.92"/>
    <m/>
    <m/>
    <m/>
    <m/>
    <n v="0"/>
    <n v="0"/>
    <n v="0.01"/>
    <n v="0"/>
    <s v="NO_CONCILIADO"/>
    <m/>
    <m/>
  </r>
  <r>
    <x v="0"/>
    <m/>
    <x v="0"/>
    <x v="48"/>
    <s v="D00220390012"/>
    <s v="RVL"/>
    <n v="22039"/>
    <m/>
    <s v="AJUSTE COMPLEMENTARIO POR REVALORIZACION SALDOS DE ACTIVOS DE RESERVA Y OBLIGACIONES MONEDA EXTRANJERA (DOLARES) Saldo MO = -263366803.26 ;Bs/Mo: 6.86000000000 ;Saldo Bs: -1806696270.35"/>
    <m/>
    <m/>
    <m/>
    <m/>
    <n v="0"/>
    <n v="0"/>
    <n v="0"/>
    <n v="0.01"/>
    <s v="NO_CONCILIADO"/>
    <m/>
    <m/>
  </r>
  <r>
    <x v="0"/>
    <m/>
    <x v="0"/>
    <x v="49"/>
    <s v="D00220430016"/>
    <s v="RVL"/>
    <n v="22043"/>
    <m/>
    <s v="AJUSTE COMPLEMENTARIO POR REVALORIZACION SALDOS DE ACTIVOS DE RESERVA Y OBLIGACIONES MONEDA EXTRANJERA (DOLARES) Saldo MO = -265105160.46 ;Bs/Mo: 6.86000000000 ;Saldo Bs: -1818621400.73"/>
    <m/>
    <m/>
    <m/>
    <m/>
    <n v="0"/>
    <n v="0"/>
    <n v="0"/>
    <n v="0.03"/>
    <s v="NO_CONCILIADO"/>
    <m/>
    <m/>
  </r>
  <r>
    <x v="0"/>
    <m/>
    <x v="0"/>
    <x v="50"/>
    <s v="D00220470012"/>
    <s v="RVL"/>
    <n v="22047"/>
    <m/>
    <s v="AJUSTE COMPLEMENTARIO POR REVALORIZACION SALDOS DE ACTIVOS DE RESERVA Y OBLIGACIONES MONEDA EXTRANJERA (DOLARES) Saldo MO = -263151760.63 ;Bs/Mo: 6.86000000000 ;Saldo Bs: -1805221077.91"/>
    <m/>
    <m/>
    <m/>
    <m/>
    <n v="0"/>
    <n v="0"/>
    <n v="0"/>
    <n v="0.01"/>
    <s v="NO_CONCILIADO"/>
    <m/>
    <m/>
  </r>
  <r>
    <x v="0"/>
    <m/>
    <x v="0"/>
    <x v="51"/>
    <s v="D00220600012"/>
    <s v="RVL"/>
    <n v="22060"/>
    <m/>
    <s v="AJUSTE COMPLEMENTARIO POR REVALORIZACION SALDOS DE ACTIVOS DE RESERVA Y OBLIGACIONES MONEDA EXTRANJERA (DOLARES) Saldo MO = -277659305.02 ;Bs/Mo: 6.86000000000 ;Saldo Bs: -1904742832.43"/>
    <m/>
    <m/>
    <m/>
    <m/>
    <n v="0"/>
    <n v="0"/>
    <n v="0"/>
    <n v="0.01"/>
    <s v="NO_CONCILIADO"/>
    <m/>
    <m/>
  </r>
  <r>
    <x v="0"/>
    <m/>
    <x v="0"/>
    <x v="52"/>
    <s v="D00220640012"/>
    <s v="RVL"/>
    <n v="22064"/>
    <m/>
    <s v="AJUSTE COMPLEMENTARIO POR REVALORIZACION SALDOS DE ACTIVOS DE RESERVA Y OBLIGACIONES MONEDA EXTRANJERA (DOLARES) Saldo MO = -268476905.59 ;Bs/Mo: 6.86000000000 ;Saldo Bs: -1841751572.36"/>
    <m/>
    <m/>
    <m/>
    <m/>
    <n v="0"/>
    <n v="0"/>
    <n v="0.01"/>
    <n v="0"/>
    <s v="NO_CONCILIADO"/>
    <m/>
    <m/>
  </r>
  <r>
    <x v="0"/>
    <m/>
    <x v="0"/>
    <x v="53"/>
    <s v="D00220680014"/>
    <s v="RVL"/>
    <n v="22068"/>
    <m/>
    <s v="AJUSTE COMPLEMENTARIO POR REVALORIZACION SALDOS DE ACTIVOS DE RESERVA Y OBLIGACIONES MONEDA EXTRANJERA (DOLARES) Saldo MO = -260983359.83 ;Bs/Mo: 6.86000000000 ;Saldo Bs: -1790345848.45"/>
    <m/>
    <m/>
    <m/>
    <m/>
    <n v="0"/>
    <n v="0"/>
    <n v="0.02"/>
    <n v="0"/>
    <s v="NO_CONCILIADO"/>
    <m/>
    <m/>
  </r>
  <r>
    <x v="0"/>
    <m/>
    <x v="0"/>
    <x v="54"/>
    <s v="D00220720011"/>
    <s v="RVL"/>
    <n v="22072"/>
    <m/>
    <s v="AJUSTE COMPLEMENTARIO POR REVALORIZACION SALDOS DE ACTIVOS DE RESERVA Y OBLIGACIONES MONEDA EXTRANJERA (DOLARES) Saldo MO = -245588793.90 ;Bs/Mo: 6.86000000000 ;Saldo Bs: -1684739126.14"/>
    <m/>
    <m/>
    <m/>
    <m/>
    <n v="0"/>
    <n v="0"/>
    <n v="0"/>
    <n v="0.01"/>
    <s v="NO_CONCILIADO"/>
    <m/>
    <m/>
  </r>
  <r>
    <x v="0"/>
    <m/>
    <x v="0"/>
    <x v="55"/>
    <s v="D00220770014"/>
    <s v="RVL"/>
    <n v="22077"/>
    <m/>
    <s v="AJUSTE COMPLEMENTARIO POR REVALORIZACION SALDOS DE ACTIVOS DE RESERVA Y OBLIGACIONES MONEDA EXTRANJERA (DOLARES) Saldo MO = -245909754.57 ;Bs/Mo: 6.86000000000 ;Saldo Bs: -1686940916.37"/>
    <m/>
    <m/>
    <m/>
    <m/>
    <n v="0"/>
    <n v="0"/>
    <n v="0.02"/>
    <n v="0"/>
    <s v="NO_CONCILIADO"/>
    <m/>
    <m/>
  </r>
  <r>
    <x v="0"/>
    <m/>
    <x v="0"/>
    <x v="56"/>
    <s v="D00220810013"/>
    <s v="RVL"/>
    <n v="22081"/>
    <m/>
    <s v="AJUSTE COMPLEMENTARIO POR REVALORIZACION SALDOS DE ACTIVOS DE RESERVA Y OBLIGACIONES MONEDA EXTRANJERA (DOLARES) Saldo MO = -242939960.26 ;Bs/Mo: 6.86000000000 ;Saldo Bs: -1666568127.37"/>
    <m/>
    <m/>
    <m/>
    <m/>
    <n v="0"/>
    <n v="0"/>
    <n v="0"/>
    <n v="0.01"/>
    <s v="NO_CONCILIADO"/>
    <m/>
    <m/>
  </r>
  <r>
    <x v="1"/>
    <m/>
    <x v="1"/>
    <x v="57"/>
    <s v="G18513880001"/>
    <s v="NTI"/>
    <n v="15903"/>
    <m/>
    <s v="PAGO A CAF PRÉSTAMO CFA009609 VCTO. 25-04-2022 POR CUENTA DE TGN , NTI. 015903 VALOR 25-04-2022 CAPITAL USD 159.706,60 INTERESES USD 21.706,45 COMISIONES USD 47.280,45 CTA. 5970 CUENTA UNICA DEL TESORO DOLARES AMERICANOS LIB. 00099021001"/>
    <m/>
    <m/>
    <m/>
    <m/>
    <n v="228693.5"/>
    <n v="0"/>
    <n v="1568837.41"/>
    <n v="0"/>
    <s v="NO_CONCILIADO"/>
    <m/>
    <m/>
  </r>
  <r>
    <x v="1"/>
    <m/>
    <x v="1"/>
    <x v="57"/>
    <s v="G18513910001"/>
    <s v="NTI"/>
    <n v="15935"/>
    <m/>
    <s v="PAGO A FND PRÉSTAMO NDF-358 VCTO. 24-04-2022 POR CUENTA DE TGN , NTI. 015935 VALOR 25-04-2022 CAPITAL EUR 47.845,29 INTERESES EUR 14.712,43 CTA. 5970 CUENTA UNICA DEL TESORO DOLARES AMERICANOS LIB. 00099021001"/>
    <m/>
    <m/>
    <m/>
    <m/>
    <n v="67500.05"/>
    <n v="0"/>
    <n v="463050.34"/>
    <n v="0"/>
    <s v="NO_CONCILIADO"/>
    <m/>
    <m/>
  </r>
  <r>
    <x v="0"/>
    <m/>
    <x v="0"/>
    <x v="57"/>
    <s v="D00220850009"/>
    <s v="RVL"/>
    <n v="22085"/>
    <m/>
    <s v="AJUSTE COMPLEMENTARIO POR REVALORIZACION SALDOS DE ACTIVOS DE RESERVA Y OBLIGACIONES MONEDA EXTRANJERA (DOLARES) Saldo MO = -228480880.45 ;Bs/Mo: 6.86000000000 ;Saldo Bs: -1567378839.92"/>
    <m/>
    <m/>
    <m/>
    <m/>
    <n v="0"/>
    <n v="0"/>
    <n v="0.03"/>
    <n v="0"/>
    <s v="NO_CONCILIADO"/>
    <m/>
    <m/>
  </r>
  <r>
    <x v="0"/>
    <m/>
    <x v="0"/>
    <x v="58"/>
    <s v="D00220960010"/>
    <s v="RVL"/>
    <n v="22096"/>
    <m/>
    <s v="AJUSTE COMPLEMENTARIO POR REVALORIZACION SALDOS DE ACTIVOS DE RESERVA Y OBLIGACIONES MONEDA EXTRANJERA (DOLARES) Saldo MO = -228061943.33 ;Bs/Mo: 6.86000000000 ;Saldo Bs: -1564504931.25"/>
    <m/>
    <m/>
    <m/>
    <m/>
    <n v="0"/>
    <n v="0"/>
    <n v="0.01"/>
    <n v="0"/>
    <s v="NO_CONCILIADO"/>
    <m/>
    <m/>
  </r>
  <r>
    <x v="1"/>
    <m/>
    <x v="1"/>
    <x v="59"/>
    <s v="G18547710001"/>
    <s v="NTI"/>
    <n v="16109"/>
    <m/>
    <s v="PAGO A PRIV PRÉSTAMO US29731QAA58 VCTO. 29-04-2022 POR CUENTA DE TGN , NTI. 016109 VALOR 28-04-2022 INTERESES USD 1.371.118,13 CTA. 5970 CUENTA UNICA DEL TESORO DOLARES AMERICANOS LIB. 00099021001"/>
    <m/>
    <m/>
    <m/>
    <m/>
    <n v="1371118.13"/>
    <n v="0"/>
    <n v="9405870.3699999992"/>
    <n v="0"/>
    <s v="NO_CONCILIADO"/>
    <m/>
    <m/>
  </r>
  <r>
    <x v="0"/>
    <m/>
    <x v="0"/>
    <x v="59"/>
    <s v="D00221000013"/>
    <s v="RVL"/>
    <n v="22100"/>
    <m/>
    <s v="AJUSTE COMPLEMENTARIO POR REVALORIZACION SALDOS DE ACTIVOS DE RESERVA Y OBLIGACIONES MONEDA EXTRANJERA (DOLARES) Saldo MO = -252957762.48 ;Bs/Mo: 6.86000000000 ;Saldo Bs: -1735290250.60"/>
    <m/>
    <m/>
    <m/>
    <m/>
    <n v="0"/>
    <n v="0"/>
    <n v="0"/>
    <n v="0.01"/>
    <s v="NO_CONCILIADO"/>
    <m/>
    <m/>
  </r>
  <r>
    <x v="3"/>
    <m/>
    <x v="3"/>
    <x v="60"/>
    <s v="G18572290003"/>
    <s v="COB"/>
    <n v="1857229"/>
    <m/>
    <s v="TRANSFERENCIA RECIBIDA DEL EXTERIOR SEGÚN MENSAJES SWIFT Nos. 7207-7205 (REM.EXT.) DE FECHA 29-04-2022 POR DESEMBOLSO DE CAF PRÉSTAMO CFA009344 PROGRAMA MI AGUA IV LIBRETA N° 00086077002 MMAYA-USD PROGRAMA MIAGUA FASE IV NRO. 9344 REF.: UTILES DE ESCRITORIO"/>
    <m/>
    <m/>
    <m/>
    <m/>
    <n v="7.29"/>
    <n v="0"/>
    <n v="50.01"/>
    <n v="0"/>
    <s v="NO_CONCILIADO"/>
    <m/>
    <m/>
  </r>
  <r>
    <x v="0"/>
    <m/>
    <x v="0"/>
    <x v="60"/>
    <s v="D00221050008"/>
    <s v="RVL"/>
    <n v="22105"/>
    <m/>
    <s v="AJUSTE COMPLEMENTARIO POR REVALORIZACION SALDOS DE ACTIVOS DE RESERVA Y OBLIGACIONES MONEDA EXTRANJERA (DOLARES) Saldo MO = -226027744.59 ;Bs/Mo: 6.86000000000 ;Saldo Bs: -1550550327.91"/>
    <m/>
    <m/>
    <m/>
    <m/>
    <n v="0"/>
    <n v="0"/>
    <n v="0.02"/>
    <n v="0"/>
    <s v="NO_CONCILIADO"/>
    <m/>
    <m/>
  </r>
  <r>
    <x v="1"/>
    <m/>
    <x v="1"/>
    <x v="61"/>
    <s v="G18587740001"/>
    <s v="NTI"/>
    <n v="16029"/>
    <m/>
    <s v="PAGO A IDA PRÉSTAMO 6671-BO VCTO. 01-05-2022 POR CUENTA DE TGN , NTI. 016029 VALOR 03-05-2022 INTERESES USD 439.515,32 CTA. 5970 CUENTA UNICA DEL TESORO DOLARES AMERICANOS LIB. 00099021001"/>
    <m/>
    <m/>
    <m/>
    <m/>
    <n v="439515.32"/>
    <n v="0"/>
    <n v="3015075.1"/>
    <n v="0"/>
    <s v="NO_CONCILIADO"/>
    <m/>
    <m/>
  </r>
  <r>
    <x v="0"/>
    <m/>
    <x v="0"/>
    <x v="61"/>
    <s v="D00221090012"/>
    <s v="RVL"/>
    <n v="22109"/>
    <m/>
    <s v="AJUSTE COMPLEMENTARIO POR REVALORIZACION SALDOS DE ACTIVOS DE RESERVA Y OBLIGACIONES MONEDA EXTRANJERA (DOLARES) Saldo MO = -216068654.45 ;Bs/Mo: 6.86000000000 ;Saldo Bs: -1482230969.50"/>
    <m/>
    <m/>
    <m/>
    <m/>
    <n v="0"/>
    <n v="0"/>
    <n v="0"/>
    <n v="0.03"/>
    <s v="NO_CONCILIADO"/>
    <m/>
    <m/>
  </r>
  <r>
    <x v="0"/>
    <m/>
    <x v="0"/>
    <x v="62"/>
    <s v="D00221130011"/>
    <s v="RVL"/>
    <n v="22113"/>
    <m/>
    <s v="AJUSTE COMPLEMENTARIO POR REVALORIZACION SALDOS DE ACTIVOS DE RESERVA Y OBLIGACIONES MONEDA EXTRANJERA (DOLARES) Saldo MO = -210123489.45 ;Bs/Mo: 6.86000000000 ;Saldo Bs: -1441447137.65"/>
    <m/>
    <m/>
    <m/>
    <m/>
    <n v="0"/>
    <n v="0"/>
    <n v="0.02"/>
    <n v="0"/>
    <s v="NO_CONCILIADO"/>
    <m/>
    <m/>
  </r>
  <r>
    <x v="0"/>
    <m/>
    <x v="0"/>
    <x v="63"/>
    <s v="D00221260012"/>
    <s v="RVL"/>
    <n v="22126"/>
    <m/>
    <s v="AJUSTE COMPLEMENTARIO POR REVALORIZACION SALDOS DE ACTIVOS DE RESERVA Y OBLIGACIONES MONEDA EXTRANJERA (DOLARES) Saldo MO = -223573724.58 ;Bs/Mo: 6.86000000000 ;Saldo Bs: -1533715750.64"/>
    <m/>
    <m/>
    <m/>
    <m/>
    <n v="0"/>
    <n v="0"/>
    <n v="0.02"/>
    <n v="0"/>
    <s v="NO_CONCILIADO"/>
    <m/>
    <m/>
  </r>
  <r>
    <x v="4"/>
    <m/>
    <x v="4"/>
    <x v="64"/>
    <s v="S10323920001"/>
    <s v="DEV"/>
    <n v="1032392"/>
    <m/>
    <s v="||REG. DEL COMPROBANTE 1030672 DEL 13/04/2022 SEGUN NOTA MEFP/VTCP/DGPOT/UOTGN/NO.530/2022 DE LA FECHA REF:COBRO DE COMISIONES POR TRANSFERENCIA DE EUR 6.791.- A SOL. DE LA AGENCIA BOLIVIANA DE ENERGIA NUCLEAR(ABEN), GASTOS NACIONALES DE PARTICIPACION. LIBRETA 00099021001 TGN-RECURSOS ORDINARIOS-DOLARES COMIS.DEL BANQUERO EQUIV.EUR 15.-"/>
    <m/>
    <m/>
    <m/>
    <m/>
    <n v="15.84"/>
    <n v="0"/>
    <n v="108.66"/>
    <n v="0"/>
    <s v="NO_CONCILIADO"/>
    <m/>
    <m/>
  </r>
  <r>
    <x v="5"/>
    <m/>
    <x v="5"/>
    <x v="64"/>
    <s v="S10323940001"/>
    <s v="DEV"/>
    <n v="1032394"/>
    <m/>
    <s v="||REG. DEL COMPROBANTE 1030671 DEL 13/04/2022 SEGUN NOTA MEFP/VTCP/DGPOT/UOTGN/NO.530/2022 DE LA FECHA REF:COBRO DE COMISIONES POR TRANSFERENCIA EUR 6.457,70 A SOL. DE LA UNIDAD DE INVESTIGACION FINANCIERAS, POR CONSULTORIA POR PRODUCTO INTERNACIONAL PARA LA DIRECCION LIBRETA 00099021001 TGN-RECURSOS ORDINARIIOS-DOLARES, COMISION DEL BANQUERO EQUIV.EUR 7.-"/>
    <m/>
    <m/>
    <m/>
    <m/>
    <n v="7.39"/>
    <n v="0"/>
    <n v="50.7"/>
    <n v="0"/>
    <s v="NO_CONCILIADO"/>
    <m/>
    <m/>
  </r>
  <r>
    <x v="0"/>
    <m/>
    <x v="0"/>
    <x v="64"/>
    <s v="D00221300011"/>
    <s v="RVL"/>
    <n v="22130"/>
    <m/>
    <s v="AJUSTE COMPLEMENTARIO POR REVALORIZACION SALDOS DE ACTIVOS DE RESERVA Y OBLIGACIONES MONEDA EXTRANJERA (DOLARES) Saldo MO = -223693491.12 ;Bs/Mo: 6.86000000000 ;Saldo Bs: -1534537349.10"/>
    <m/>
    <m/>
    <m/>
    <m/>
    <n v="0"/>
    <n v="0"/>
    <n v="0.02"/>
    <n v="0"/>
    <s v="NO_CONCILIADO"/>
    <m/>
    <m/>
  </r>
  <r>
    <x v="0"/>
    <m/>
    <x v="0"/>
    <x v="65"/>
    <s v="D00221380009"/>
    <s v="RVL"/>
    <n v="22138"/>
    <m/>
    <s v="AJUSTE COMPLEMENTARIO POR REVALORIZACION SALDOS DE ACTIVOS DE RESERVA Y OBLIGACIONES MONEDA EXTRANJERA (DOLARES) Saldo MO = -198254164.53 ;Bs/Mo: 6.86000000000 ;Saldo Bs: -1360023568.67"/>
    <m/>
    <m/>
    <m/>
    <m/>
    <n v="0"/>
    <n v="0"/>
    <n v="0"/>
    <n v="0.01"/>
    <s v="NO_CONCILIADO"/>
    <m/>
    <m/>
  </r>
  <r>
    <x v="1"/>
    <m/>
    <x v="1"/>
    <x v="66"/>
    <s v="S10329000001"/>
    <s v="DEV"/>
    <n v="1032900"/>
    <m/>
    <s v="||TRANSF.DE FDOS SG. NOTA MEFP/VTCP/DGCP/UODP/905/2019 DEL 25/09/2019 MEFP, PAGO CUSTODIO CORRESP. AL PRIMER TRIMESTRE DE 2022 FACT.NO.1181787 REF.BENEF.JPMORGAN CHASE BANK, PAIS EE.UU., RETENCION MONTO TOTAL FACT. USD116.31 X 12,5% USD 14,54 T/C BS6,86 LIB.00099021001 TGN RECURSOS ORDINARIOS DOLARES AMERICANOS"/>
    <m/>
    <m/>
    <m/>
    <m/>
    <n v="116.31"/>
    <n v="0"/>
    <n v="797.89"/>
    <n v="0"/>
    <s v="NO_CONCILIADO"/>
    <m/>
    <m/>
  </r>
  <r>
    <x v="1"/>
    <m/>
    <x v="1"/>
    <x v="67"/>
    <s v="G18722700001"/>
    <s v="NTI"/>
    <n v="16030"/>
    <m/>
    <s v="PAGO A OPEP PRÉSTAMO 12601P VCTO. 15-05-2022 POR CUENTA DE TGN , NTI. 016030 VALOR 16-05-2022 CAPITAL USD 402.415,00 INTERESES USD 157.356,42 CTA. 5970 CUENTA UNICA DEL TESORO DOLARES AMERICANOS LIB. 00099021001"/>
    <m/>
    <m/>
    <m/>
    <m/>
    <n v="559771.42000000004"/>
    <n v="0"/>
    <n v="3840031.94"/>
    <n v="0"/>
    <s v="NO_CONCILIADO"/>
    <m/>
    <m/>
  </r>
  <r>
    <x v="1"/>
    <m/>
    <x v="1"/>
    <x v="67"/>
    <s v="G18724260001"/>
    <s v="NTI"/>
    <n v="16055"/>
    <m/>
    <s v="PAGO A BID PRÉSTAMO 5039/OC-BO VCTO. 15-05-2022 POR CUENTA DE TGN , NTI. 016055 VALOR 16-05-2022 INTERESES USD 2.866.147,23 CTA. 5970 CUENTA UNICA DEL TESORO DOLARES AMERICANOS LIB. 00099021001"/>
    <m/>
    <m/>
    <m/>
    <m/>
    <n v="2866147.23"/>
    <n v="0"/>
    <n v="19661770"/>
    <n v="0"/>
    <s v="NO_CONCILIADO"/>
    <m/>
    <m/>
  </r>
  <r>
    <x v="0"/>
    <m/>
    <x v="0"/>
    <x v="67"/>
    <s v="D00221460014"/>
    <s v="RVL"/>
    <n v="22146"/>
    <m/>
    <s v="AJUSTE COMPLEMENTARIO POR REVALORIZACION SALDOS DE ACTIVOS DE RESERVA Y OBLIGACIONES MONEDA EXTRANJERA (DOLARES) Saldo MO = -201082627.49 ;Bs/Mo: 6.86000000000 ;Saldo Bs: -1379426824.61"/>
    <m/>
    <m/>
    <m/>
    <m/>
    <n v="0"/>
    <n v="0"/>
    <n v="0.03"/>
    <n v="0"/>
    <s v="NO_CONCILIADO"/>
    <m/>
    <m/>
  </r>
  <r>
    <x v="0"/>
    <m/>
    <x v="0"/>
    <x v="68"/>
    <s v="D00221590013"/>
    <s v="RVL"/>
    <n v="22159"/>
    <m/>
    <s v="AJUSTE COMPLEMENTARIO POR REVALORIZACION SALDOS DE ACTIVOS DE RESERVA Y OBLIGACIONES MONEDA EXTRANJERA (DOLARES) Saldo MO = -196559151.19 ;Bs/Mo: 6.86000000000 ;Saldo Bs: -1348395777.15"/>
    <m/>
    <m/>
    <m/>
    <m/>
    <n v="0"/>
    <n v="0"/>
    <n v="0"/>
    <n v="0.01"/>
    <s v="NO_CONCILIADO"/>
    <m/>
    <m/>
  </r>
  <r>
    <x v="0"/>
    <m/>
    <x v="0"/>
    <x v="69"/>
    <s v="S10335840001"/>
    <s v="DEV"/>
    <n v="1033584"/>
    <m/>
    <s v="||REGULARIZACION DEL COMPROBANTE S-1031436 DEL 26/04/2022 SEGÚN NOTA MEFP/VTCP/DGPOT/UOTGN/N°577/2022 DEL 20/05/2022 REF: COBRO DE COMISIONES POR TRANSFERENCIA DE EUR 26.400 A SOL. DEL MEFP, PAGO DE MEMBRESIA. LIB: 00099021001 TGN-RECURSOS ORDINARIOS-DOLARES AMERICANOS, COMISION DEL BANQUERO EQUIV. EUR 10.-"/>
    <m/>
    <m/>
    <m/>
    <m/>
    <n v="10.58"/>
    <n v="0"/>
    <n v="72.58"/>
    <n v="0"/>
    <s v="NO_CONCILIADO"/>
    <m/>
    <m/>
  </r>
  <r>
    <x v="0"/>
    <m/>
    <x v="0"/>
    <x v="69"/>
    <s v="S10335870001"/>
    <s v="DEV"/>
    <n v="1033587"/>
    <m/>
    <s v="||REGULARIZACION DEL COMPROBANTE S-1031441 DEL 26/04/2022 SEGÚN NOTA MEFP/VTCP/DGPOT/UOTGN/N°577/2022 DEL 20/05/2022 REF: COBRO DE COMISIONES POR TRANSFERENCIA DE EUR 42.526.- A SOL. DEL MEFP, PAGO DE MEMBRESIA. LIB: 00099021001 TGN-RECURSOS ORDINARIOS-DOLARES AMERICANOS, COMISION DEL BANQUERO EQUIV. EUR 25.-"/>
    <m/>
    <m/>
    <m/>
    <m/>
    <n v="26.46"/>
    <n v="0"/>
    <n v="181.52"/>
    <n v="0"/>
    <s v="NO_CONCILIADO"/>
    <m/>
    <m/>
  </r>
  <r>
    <x v="0"/>
    <m/>
    <x v="0"/>
    <x v="69"/>
    <s v="D00221630010"/>
    <s v="RVL"/>
    <n v="22163"/>
    <m/>
    <s v="AJUSTE COMPLEMENTARIO POR REVALORIZACION SALDOS DE ACTIVOS DE RESERVA Y OBLIGACIONES MONEDA EXTRANJERA (DOLARES) Saldo MO = -192898727.62 ;Bs/Mo: 6.86000000000 ;Saldo Bs: -1323285271.45"/>
    <m/>
    <m/>
    <m/>
    <m/>
    <n v="0"/>
    <n v="0"/>
    <n v="0"/>
    <n v="0.02"/>
    <s v="NO_CONCILIADO"/>
    <m/>
    <m/>
  </r>
  <r>
    <x v="1"/>
    <m/>
    <x v="1"/>
    <x v="70"/>
    <s v="G18823970001"/>
    <s v="NTI"/>
    <n v="16103"/>
    <m/>
    <s v="PAGO A BID PRÉSTAMO 2880/BL-BO VCTO. 25-05-2022 POR CUENTA DE TGN , NTI. 016103 VALOR 25-05-2022 COMISIONES USD 921,24 CTA. 5970 CUENTA UNICA DEL TESORO DOLARES AMERICANOS LIB. 00099021001"/>
    <m/>
    <m/>
    <m/>
    <m/>
    <n v="921.24"/>
    <n v="0"/>
    <n v="6319.71"/>
    <n v="0"/>
    <s v="NO_CONCILIADO"/>
    <m/>
    <m/>
  </r>
  <r>
    <x v="0"/>
    <m/>
    <x v="0"/>
    <x v="71"/>
    <s v="D00221850009"/>
    <s v="RVL"/>
    <n v="22185"/>
    <m/>
    <s v="AJUSTE COMPLEMENTARIO POR REVALORIZACION SALDOS DE ACTIVOS DE RESERVA Y OBLIGACIONES MONEDA EXTRANJERA (DOLARES) Saldo MO = -177734772.27 ;Bs/Mo: 6.86000000000 ;Saldo Bs: -1219260537.76"/>
    <m/>
    <m/>
    <m/>
    <m/>
    <n v="0"/>
    <n v="0"/>
    <n v="0"/>
    <n v="0.01"/>
    <s v="NO_CONCILIADO"/>
    <m/>
    <m/>
  </r>
  <r>
    <x v="0"/>
    <m/>
    <x v="0"/>
    <x v="72"/>
    <s v="D00221890008"/>
    <s v="RVL"/>
    <n v="22189"/>
    <m/>
    <s v="AJUSTE COMPLEMENTARIO POR REVALORIZACION SALDOS DE ACTIVOS DE RESERVA Y OBLIGACIONES MONEDA EXTRANJERA (DOLARES) Saldo MO = -177387742.98 ;Bs/Mo: 6.86000000000 ;Saldo Bs: -1216879916.86"/>
    <m/>
    <m/>
    <m/>
    <m/>
    <n v="0"/>
    <n v="0"/>
    <n v="0.02"/>
    <n v="0"/>
    <s v="NO_CONCILIADO"/>
    <m/>
    <m/>
  </r>
  <r>
    <x v="6"/>
    <m/>
    <x v="6"/>
    <x v="73"/>
    <s v="S10343050001"/>
    <s v="DEV"/>
    <n v="1034305"/>
    <m/>
    <s v="||REGULARIZACIÓN DEL COMPROBANTE S-1023294 DEL 10/01/2022 SEGÚN NOTA MEFP/VTCP/DGPOT/UOTGN/N°646/2022 RECIBIDA EL 30/05/2022 REF: COBRO DE COMISIONES DE USD50.- POR DEVOLUCIÓN DE FONDOS DE USD29.074,87 A SOL. DEL MIN. DE RELACIONES EXTERIORES. LIB.00099021001 TGN-RECURSOS ORDINARIOS-DOLARES AMERICANOS,COMISION DEL BANQUERO EQUIV. USD50.-"/>
    <m/>
    <m/>
    <m/>
    <m/>
    <n v="50"/>
    <n v="0"/>
    <n v="343"/>
    <n v="0"/>
    <s v="NO_CONCILIADO"/>
    <m/>
    <m/>
  </r>
  <r>
    <x v="0"/>
    <m/>
    <x v="0"/>
    <x v="74"/>
    <s v="D00221990008"/>
    <s v="RVL"/>
    <n v="22199"/>
    <m/>
    <s v="AJUSTE COMPLEMENTARIO POR REVALORIZACION SALDOS DE ACTIVOS DE RESERVA Y OBLIGACIONES MONEDA EXTRANJERA (DOLARES) Saldo MO = -143082425.92 ;Bs/Mo: 6.86000000000 ;Saldo Bs: -981545441.79"/>
    <m/>
    <m/>
    <m/>
    <m/>
    <n v="0"/>
    <n v="0"/>
    <n v="0"/>
    <n v="0.02"/>
    <s v="NO_CONCILIADO"/>
    <m/>
    <m/>
  </r>
  <r>
    <x v="0"/>
    <m/>
    <x v="0"/>
    <x v="75"/>
    <s v="D00222160012"/>
    <s v="RVL"/>
    <n v="22216"/>
    <m/>
    <s v="AJUSTE COMPLEMENTARIO POR REVALORIZACION SALDOS DE ACTIVOS DE RESERVA Y OBLIGACIONES MONEDA EXTRANJERA (DOLARES) Saldo MO = -144331529.16 ;Bs/Mo: 6.86000000000 ;Saldo Bs: -990114290.02"/>
    <m/>
    <m/>
    <m/>
    <m/>
    <n v="0"/>
    <n v="0"/>
    <n v="0"/>
    <n v="0.02"/>
    <s v="NO_CONCILIADO"/>
    <m/>
    <m/>
  </r>
  <r>
    <x v="0"/>
    <m/>
    <x v="0"/>
    <x v="76"/>
    <s v="D00222290013"/>
    <s v="RVL"/>
    <n v="22229"/>
    <m/>
    <s v="AJUSTE COMPLEMENTARIO POR REVALORIZACION SALDOS DE ACTIVOS DE RESERVA Y OBLIGACIONES MONEDA EXTRANJERA (DOLARES) Saldo MO = -208567765.07 ;Bs/Mo: 6.86000000000 ;Saldo Bs: -1430774868.39"/>
    <m/>
    <m/>
    <m/>
    <m/>
    <n v="0"/>
    <n v="0"/>
    <n v="0.01"/>
    <n v="0"/>
    <s v="NO_CONCILIADO"/>
    <m/>
    <m/>
  </r>
  <r>
    <x v="0"/>
    <m/>
    <x v="0"/>
    <x v="77"/>
    <s v="D00222320008"/>
    <s v="RVL"/>
    <n v="22232"/>
    <m/>
    <s v="AJUSTE COMPLEMENTARIO POR REVALORIZACION SALDOS DE ACTIVOS DE RESERVA Y OBLIGACIONES MONEDA EXTRANJERA (DOLARES) Saldo MO = -171798121.22 ;Bs/Mo: 6.86000000000 ;Saldo Bs: -1178535111.55"/>
    <m/>
    <m/>
    <m/>
    <m/>
    <n v="0"/>
    <n v="0"/>
    <n v="0"/>
    <n v="0.02"/>
    <s v="NO_CONCILIADO"/>
    <m/>
    <m/>
  </r>
  <r>
    <x v="0"/>
    <m/>
    <x v="0"/>
    <x v="78"/>
    <s v="D00222360013"/>
    <s v="RVL"/>
    <n v="22236"/>
    <m/>
    <s v="AJUSTE COMPLEMENTARIO POR REVALORIZACION SALDOS DE ACTIVOS DE RESERVA Y OBLIGACIONES MONEDA EXTRANJERA (DOLARES) Saldo MO = -162035587.07 ;Bs/Mo: 6.86000000000 ;Saldo Bs: -1111564127.32"/>
    <m/>
    <m/>
    <m/>
    <m/>
    <n v="0"/>
    <n v="0"/>
    <n v="0.02"/>
    <n v="0"/>
    <s v="NO_CONCILIADO"/>
    <m/>
    <m/>
  </r>
  <r>
    <x v="1"/>
    <m/>
    <x v="1"/>
    <x v="79"/>
    <s v="G19053740001"/>
    <s v="NTI"/>
    <n v="16288"/>
    <m/>
    <s v="PAGO A IDA PRÉSTAMO 5461-BO VCTO. 15-06-2022 POR CUENTA DE TGN , NTI. 016288 VALOR 15-06-2022 CAPITAL USD 95.086,20 INTERESES USD 48.039,88 CTA. 5970 CUENTA UNICA DEL TESORO DOLARES AMERICANOS LIB. 00099021001"/>
    <m/>
    <m/>
    <m/>
    <m/>
    <n v="143126.07999999999"/>
    <n v="0"/>
    <n v="981844.91"/>
    <n v="0"/>
    <s v="NO_CONCILIADO"/>
    <m/>
    <m/>
  </r>
  <r>
    <x v="0"/>
    <m/>
    <x v="0"/>
    <x v="79"/>
    <s v="D00222410008"/>
    <s v="RVL"/>
    <n v="22241"/>
    <m/>
    <s v="AJUSTE COMPLEMENTARIO POR REVALORIZACION SALDOS DE ACTIVOS DE RESERVA Y OBLIGACIONES MONEDA EXTRANJERA (DOLARES) Saldo MO = -152753073.56 ;Bs/Mo: 6.86000000000 ;Saldo Bs: -1047886084.61"/>
    <m/>
    <m/>
    <m/>
    <m/>
    <n v="0"/>
    <n v="0"/>
    <n v="0"/>
    <n v="0.01"/>
    <s v="NO_CONCILIADO"/>
    <m/>
    <m/>
  </r>
  <r>
    <x v="0"/>
    <m/>
    <x v="0"/>
    <x v="80"/>
    <s v="D00222460012"/>
    <s v="RVL"/>
    <n v="22246"/>
    <m/>
    <s v="AJUSTE COMPLEMENTARIO POR REVALORIZACION SALDOS DE ACTIVOS DE RESERVA Y OBLIGACIONES MONEDA EXTRANJERA (DOLARES) Saldo MO = -90427794.86 ;Bs/Mo: 6.86000000000 ;Saldo Bs: -620334672.73"/>
    <m/>
    <m/>
    <m/>
    <m/>
    <n v="0"/>
    <n v="0"/>
    <n v="0"/>
    <n v="0.01"/>
    <s v="NO_CONCILIADO"/>
    <m/>
    <m/>
  </r>
  <r>
    <x v="0"/>
    <m/>
    <x v="0"/>
    <x v="81"/>
    <s v="D00222500010"/>
    <s v="RVL"/>
    <n v="22250"/>
    <m/>
    <s v="AJUSTE COMPLEMENTARIO POR REVALORIZACION SALDOS DE ACTIVOS DE RESERVA Y OBLIGACIONES MONEDA EXTRANJERA (DOLARES) Saldo MO = -90312482.13 ;Bs/Mo: 6.86000000000 ;Saldo Bs: -619543627.42"/>
    <m/>
    <m/>
    <m/>
    <m/>
    <n v="0"/>
    <n v="0"/>
    <n v="0.01"/>
    <n v="0"/>
    <s v="NO_CONCILIADO"/>
    <m/>
    <m/>
  </r>
  <r>
    <x v="1"/>
    <m/>
    <x v="1"/>
    <x v="82"/>
    <s v="G19098350001"/>
    <s v="NTI"/>
    <n v="16330"/>
    <m/>
    <s v="PAGO A BANCO EUROPEO DE INV PRÉSTAMO FIN 82800 VCTO. 21-06-2022 POR CUENTA DE TGN , NTI. 016330 VALOR 22-06-2022 CAPITAL USD 519.598,29 INTERESES USD 80.962,39 CTA. 5970 CUENTA UNICA DEL TESORO DOLARES AMERICANOS LIB. 00099021001"/>
    <m/>
    <m/>
    <m/>
    <m/>
    <n v="600560.68000000005"/>
    <n v="0"/>
    <n v="4119846.26"/>
    <n v="0"/>
    <s v="NO_CONCILIADO"/>
    <m/>
    <m/>
  </r>
  <r>
    <x v="1"/>
    <m/>
    <x v="1"/>
    <x v="82"/>
    <s v="G19098360001"/>
    <s v="NTI"/>
    <n v="16329"/>
    <m/>
    <s v="PAGO A BANCO EUROPEO DE INV PRÉSTAMO FIN 82800 VCTO. 21-06-2022 POR CUENTA DE TGN , NTI. 016329 VALOR 22-06-2022 CAPITAL USD 432.356,72 INTERESES USD 72.494,87 CTA. 5970 CUENTA UNICA DEL TESORO DOLARES AMERICANOS LIB. 00099021001"/>
    <m/>
    <m/>
    <m/>
    <m/>
    <n v="504851.59"/>
    <n v="0"/>
    <n v="3463281.91"/>
    <n v="0"/>
    <s v="NO_CONCILIADO"/>
    <m/>
    <m/>
  </r>
  <r>
    <x v="1"/>
    <m/>
    <x v="1"/>
    <x v="82"/>
    <s v="S10359100001"/>
    <s v="DEV"/>
    <n v="1035910"/>
    <m/>
    <s v="||REGULARIZACIÓN DE NUESTRO COMPROBANTE S-1034969 DE 9/06/2022 POR COBRO DE COMISIONES QUE EFECTUA EL BANCO DE ESPAÑA POR PAGO DEL PRÉSTAMO FIDA E-7-BO, SEGÚN NOTA MEFP/VTCP/DGCP/UODP/N°452/2022 DE 20/06/2022. LIBRETA 00099021001 TGN RECURSOS ORDINARIOS DÓLARES AMERICANOS (5970)"/>
    <m/>
    <m/>
    <m/>
    <m/>
    <n v="105.01"/>
    <n v="0"/>
    <n v="720.37"/>
    <n v="0"/>
    <s v="NO_CONCILIADO"/>
    <m/>
    <m/>
  </r>
  <r>
    <x v="0"/>
    <m/>
    <x v="0"/>
    <x v="83"/>
    <s v="D00222630009"/>
    <s v="RVL"/>
    <n v="22263"/>
    <m/>
    <s v="AJUSTE COMPLEMENTARIO POR REVALORIZACION SALDOS DE ACTIVOS DE RESERVA Y OBLIGACIONES MONEDA EXTRANJERA (DOLARES) Saldo MO = -97611167.55 ;Bs/Mo: 6.86000000000 ;Saldo Bs: -669612609.38"/>
    <m/>
    <m/>
    <m/>
    <m/>
    <n v="0"/>
    <n v="0"/>
    <n v="0"/>
    <n v="0.01"/>
    <s v="NO_CONCILIADO"/>
    <m/>
    <m/>
  </r>
  <r>
    <x v="0"/>
    <m/>
    <x v="0"/>
    <x v="84"/>
    <s v="D00222670012"/>
    <s v="RVL"/>
    <n v="22267"/>
    <m/>
    <s v="AJUSTE COMPLEMENTARIO POR REVALORIZACION SALDOS DE ACTIVOS DE RESERVA Y OBLIGACIONES MONEDA EXTRANJERA (DOLARES) Saldo MO = -107500188.07 ;Bs/Mo: 6.86000000000 ;Saldo Bs: -737451290.17"/>
    <m/>
    <m/>
    <m/>
    <m/>
    <n v="0"/>
    <n v="0"/>
    <n v="0.01"/>
    <n v="0"/>
    <s v="NO_CONCILIADO"/>
    <m/>
    <m/>
  </r>
  <r>
    <x v="0"/>
    <m/>
    <x v="0"/>
    <x v="85"/>
    <s v="D00222710009"/>
    <s v="RVL"/>
    <n v="22271"/>
    <m/>
    <s v="AJUSTE COMPLEMENTARIO POR REVALORIZACION SALDOS DE ACTIVOS DE RESERVA Y OBLIGACIONES MONEDA EXTRANJERA (DOLARES) Saldo MO = -207092479.06 ;Bs/Mo: 6.86000000000 ;Saldo Bs: -1420654406.33"/>
    <m/>
    <m/>
    <m/>
    <m/>
    <n v="0"/>
    <n v="0"/>
    <n v="0"/>
    <n v="0.02"/>
    <s v="NO_CONCILIADO"/>
    <m/>
    <m/>
  </r>
  <r>
    <x v="0"/>
    <m/>
    <x v="0"/>
    <x v="86"/>
    <s v="D00222810019"/>
    <s v="RVL"/>
    <n v="22281"/>
    <m/>
    <s v="AJUSTE COMPLEMENTARIO POR REVALORIZACION SALDOS DE ACTIVOS DE RESERVA Y OBLIGACIONES MONEDA EXTRANJERA (DOLARES) Saldo MO = -196202399.50 ;Bs/Mo: 6.86000000000 ;Saldo Bs: -1345948460.59"/>
    <m/>
    <m/>
    <m/>
    <m/>
    <n v="0"/>
    <n v="0"/>
    <n v="0.02"/>
    <n v="0"/>
    <s v="NO_CONCILIADO"/>
    <m/>
    <m/>
  </r>
  <r>
    <x v="0"/>
    <m/>
    <x v="0"/>
    <x v="87"/>
    <s v="D00222860017"/>
    <s v="RVL"/>
    <n v="22286"/>
    <m/>
    <s v="AJUSTE COMPLEMENTARIO POR REVALORIZACION SALDOS DE ACTIVOS DE RESERVA Y OBLIGACIONES MONEDA EXTRANJERA (DOLARES) Saldo MO = -188402240.57 ;Bs/Mo: 6.86000000000 ;Saldo Bs: -1292439370.29"/>
    <m/>
    <m/>
    <m/>
    <m/>
    <n v="0"/>
    <n v="0"/>
    <n v="0"/>
    <n v="0.02"/>
    <s v="NO_CONCILIADO"/>
    <m/>
    <m/>
  </r>
  <r>
    <x v="0"/>
    <m/>
    <x v="0"/>
    <x v="88"/>
    <s v="D00222900014"/>
    <s v="RVL"/>
    <n v="22290"/>
    <m/>
    <s v="AJUSTE COMPLEMENTARIO POR REVALORIZACION SALDOS DE ACTIVOS DE RESERVA Y OBLIGACIONES MONEDA EXTRANJERA (DOLARES) Saldo MO = -184670161.35 ;Bs/Mo: 6.86000000000 ;Saldo Bs: -1266837306.85"/>
    <m/>
    <m/>
    <m/>
    <m/>
    <n v="0"/>
    <n v="0"/>
    <n v="0"/>
    <n v="0.01"/>
    <s v="NO_CONCILIADO"/>
    <m/>
    <m/>
  </r>
  <r>
    <x v="0"/>
    <m/>
    <x v="0"/>
    <x v="89"/>
    <s v="D00222950016"/>
    <s v="RVL"/>
    <n v="22295"/>
    <m/>
    <s v="AJUSTE COMPLEMENTARIO POR REVALORIZACION SALDOS DE ACTIVOS DE RESERVA Y OBLIGACIONES MONEDA EXTRANJERA (DOLARES) Saldo MO = -180154866.15 ;Bs/Mo: 6.86000000000 ;Saldo Bs: -1235862381.80"/>
    <m/>
    <m/>
    <m/>
    <m/>
    <n v="0"/>
    <n v="0"/>
    <n v="0.01"/>
    <n v="0"/>
    <s v="NO_CONCILIADO"/>
    <m/>
    <m/>
  </r>
  <r>
    <x v="0"/>
    <m/>
    <x v="0"/>
    <x v="90"/>
    <s v="D00222990011"/>
    <s v="RVL"/>
    <n v="22299"/>
    <m/>
    <s v="AJUSTE COMPLEMENTARIO POR REVALORIZACION SALDOS DE ACTIVOS DE RESERVA Y OBLIGACIONES MONEDA EXTRANJERA (DOLARES) Saldo MO = -166582009.58 ;Bs/Mo: 6.86000000000 ;Saldo Bs: -1142752585.70"/>
    <m/>
    <m/>
    <m/>
    <m/>
    <n v="0"/>
    <n v="0"/>
    <n v="0"/>
    <n v="0.02"/>
    <s v="NO_CONCILIADO"/>
    <m/>
    <m/>
  </r>
  <r>
    <x v="0"/>
    <m/>
    <x v="0"/>
    <x v="91"/>
    <s v="D00223030007"/>
    <s v="RVL"/>
    <n v="22303"/>
    <m/>
    <s v="AJUSTE COMPLEMENTARIO POR REVALORIZACION SALDOS DE ACTIVOS DE RESERVA Y OBLIGACIONES MONEDA EXTRANJERA (DOLARES) Saldo MO = -159873430.56 ;Bs/Mo: 6.86000000000 ;Saldo Bs: -1096731733.66"/>
    <m/>
    <m/>
    <m/>
    <m/>
    <n v="0"/>
    <n v="0"/>
    <n v="0.02"/>
    <n v="0"/>
    <s v="NO_CONCILIADO"/>
    <m/>
    <m/>
  </r>
  <r>
    <x v="0"/>
    <m/>
    <x v="0"/>
    <x v="92"/>
    <s v="D00223150004"/>
    <s v="RVL"/>
    <n v="22315"/>
    <m/>
    <s v="AJUSTE COMPLEMENTARIO POR REVALORIZACION SALDOS DE ACTIVOS DE RESERVA Y OBLIGACIONES MONEDA EXTRANJERA (DOLARES) Saldo MO = -162403684.39 ;Bs/Mo: 6.86000000000 ;Saldo Bs: -1114089274.91"/>
    <m/>
    <m/>
    <m/>
    <m/>
    <n v="0"/>
    <n v="0"/>
    <n v="0"/>
    <n v="0.01"/>
    <s v="NO_CONCILIADO"/>
    <m/>
    <m/>
  </r>
  <r>
    <x v="0"/>
    <m/>
    <x v="0"/>
    <x v="93"/>
    <s v="D00223200010"/>
    <s v="RVL"/>
    <n v="22320"/>
    <m/>
    <s v="AJUSTE COMPLEMENTARIO POR REVALORIZACION SALDOS DE ACTIVOS DE RESERVA Y OBLIGACIONES MONEDA EXTRANJERA (DOLARES) Saldo MO = -162585274.35 ;Bs/Mo: 6.86000000000 ;Saldo Bs: -1115334982.05"/>
    <m/>
    <m/>
    <m/>
    <m/>
    <n v="0"/>
    <n v="0"/>
    <n v="0.01"/>
    <n v="0"/>
    <s v="NO_CONCILIADO"/>
    <m/>
    <m/>
  </r>
  <r>
    <x v="0"/>
    <m/>
    <x v="0"/>
    <x v="94"/>
    <s v="D00223240009"/>
    <s v="RVL"/>
    <n v="22324"/>
    <m/>
    <s v="AJUSTE COMPLEMENTARIO POR REVALORIZACION SALDOS DE ACTIVOS DE RESERVA Y OBLIGACIONES MONEDA EXTRANJERA (DOLARES) Saldo MO = -166037582.96 ;Bs/Mo: 6.86000000000 ;Saldo Bs: -1139017819.10"/>
    <m/>
    <m/>
    <m/>
    <m/>
    <n v="0"/>
    <n v="0"/>
    <n v="0"/>
    <n v="0.01"/>
    <s v="NO_CONCILIADO"/>
    <m/>
    <m/>
  </r>
  <r>
    <x v="1"/>
    <m/>
    <x v="1"/>
    <x v="95"/>
    <s v="S10378170003"/>
    <s v="CRV"/>
    <n v="1037817"/>
    <m/>
    <s v="||TRANSFERENCIA DE FONDOS S/G.CITE: MEFP/VTCP/DGCP/UODP/N°508/2022 DE FECHA 15/07/2022, DEL MIN.DE ECONOMÍA Y FINANZAS PÚBLICAS.(HRE-TSO-1591),PAGO CUOTA PARTE DEL CRÉDITO IDA 3507-BO A CARGO DEL FONDO NACIONAL DE DESARROLLO REGIONAL (FNDR) VENCIMIENTO 15 DE JULIO DE 2022. ABONO A LA LIBRETA N° 00099021001 TGN-RECURSOS ORDINARIOS."/>
    <m/>
    <m/>
    <m/>
    <m/>
    <n v="0"/>
    <n v="50308.66"/>
    <n v="0"/>
    <n v="345117.41"/>
    <s v="NO_CONCILIADO"/>
    <m/>
    <m/>
  </r>
  <r>
    <x v="0"/>
    <m/>
    <x v="0"/>
    <x v="95"/>
    <s v="D00223280012"/>
    <s v="RVL"/>
    <n v="22328"/>
    <m/>
    <s v="AJUSTE COMPLEMENTARIO POR REVALORIZACION SALDOS DE ACTIVOS DE RESERVA Y OBLIGACIONES MONEDA EXTRANJERA (DOLARES) Saldo MO = -135693856.19 ;Bs/Mo: 6.86000000000 ;Saldo Bs: -930859853.48"/>
    <m/>
    <m/>
    <m/>
    <m/>
    <n v="0"/>
    <n v="0"/>
    <n v="0.02"/>
    <n v="0"/>
    <s v="NO_CONCILIADO"/>
    <m/>
    <m/>
  </r>
  <r>
    <x v="0"/>
    <m/>
    <x v="0"/>
    <x v="96"/>
    <s v="D00223320011"/>
    <s v="RVL"/>
    <n v="22332"/>
    <m/>
    <s v="AJUSTE COMPLEMENTARIO POR REVALORIZACION SALDOS DE ACTIVOS DE RESERVA Y OBLIGACIONES MONEDA EXTRANJERA (DOLARES) Saldo MO = -133649663.63 ;Bs/Mo: 6.86000000000 ;Saldo Bs: -916836692.49"/>
    <m/>
    <m/>
    <m/>
    <m/>
    <n v="0"/>
    <n v="0"/>
    <n v="0"/>
    <n v="0.01"/>
    <s v="NO_CONCILIADO"/>
    <m/>
    <m/>
  </r>
  <r>
    <x v="0"/>
    <m/>
    <x v="0"/>
    <x v="97"/>
    <s v="D00223370006"/>
    <s v="RVL"/>
    <n v="22337"/>
    <m/>
    <s v="AJUSTE COMPLEMENTARIO POR REVALORIZACION SALDOS DE ACTIVOS DE RESERVA Y OBLIGACIONES MONEDA EXTRANJERA (DOLARES) Saldo MO = -145206440.25 ;Bs/Mo: 6.86000000000 ;Saldo Bs: -996116180.13"/>
    <m/>
    <m/>
    <m/>
    <m/>
    <n v="0"/>
    <n v="0"/>
    <n v="0.01"/>
    <n v="0"/>
    <s v="NO_CONCILIADO"/>
    <m/>
    <m/>
  </r>
  <r>
    <x v="0"/>
    <m/>
    <x v="0"/>
    <x v="98"/>
    <s v="D00223410012"/>
    <s v="RVL"/>
    <n v="22341"/>
    <m/>
    <s v="AJUSTE COMPLEMENTARIO POR REVALORIZACION SALDOS DE ACTIVOS DE RESERVA Y OBLIGACIONES MONEDA EXTRANJERA (DOLARES) Saldo MO = -146043101.74 ;Bs/Mo: 6.86000000000 ;Saldo Bs: -1001855677.95"/>
    <m/>
    <m/>
    <m/>
    <m/>
    <n v="0"/>
    <n v="0"/>
    <n v="0.01"/>
    <n v="0"/>
    <s v="NO_CONCILIADO"/>
    <m/>
    <m/>
  </r>
  <r>
    <x v="1"/>
    <m/>
    <x v="1"/>
    <x v="99"/>
    <s v="G19425160008"/>
    <s v="DEV"/>
    <n v="16290"/>
    <m/>
    <s v="PAGO A EXIMBANK CHINA POPUL PRÉSTAMO PBC 2015 (08) 350 VCTO. 21-07-2022 POR CUENTA DE TGN , NTI. 016290 VALOR 21-07-2022 CAPITAL USD 27.355.555,56 INTERESES USD 4.057.545,47 COMISIONES USD 246.406,24 CTA. 5970 CUENTA UNICA DEL TESORO DOLARES AMERICANOS LIB. 00099021001 REF. COMISION DEL BANQUERO"/>
    <m/>
    <m/>
    <m/>
    <m/>
    <n v="10"/>
    <n v="0"/>
    <n v="68.599999999999994"/>
    <n v="0"/>
    <s v="NO_CONCILIADO"/>
    <m/>
    <m/>
  </r>
  <r>
    <x v="1"/>
    <m/>
    <x v="1"/>
    <x v="99"/>
    <s v="G19425170008"/>
    <s v="DEV"/>
    <n v="16336"/>
    <m/>
    <s v="PAGO A EXIMBANK CHINA POPUL PRÉSTAMO PBC 2016 (22) 410 VCTO. 21-07-2022 POR CUENTA DE TGN , NTI. 016336 VALOR 21-07-2022 INTERESES USD 2.510.217,11 COMISIONES USD 122.242,29 CTA. 5970 CUENTA UNICA DEL TESORO DOLARES AMERICANOS LIB. 00099021001 REF. COMISION DEL BANQUERO"/>
    <m/>
    <m/>
    <m/>
    <m/>
    <n v="10"/>
    <n v="0"/>
    <n v="68.599999999999994"/>
    <n v="0"/>
    <s v="NO_CONCILIADO"/>
    <m/>
    <m/>
  </r>
  <r>
    <x v="1"/>
    <m/>
    <x v="1"/>
    <x v="99"/>
    <s v="G19425180008"/>
    <s v="DEV"/>
    <n v="16338"/>
    <m/>
    <s v="PAGO A EXIMBANK CHINA POPUL PRÉSTAMO PBC 2016 (38) 426 VCTO. 21-07-2022 POR CUENTA DE TGN , NTI. 016338 VALOR 21-07-2022 INTERESES USD 4.628.590,59 COMISIONES USD 139.122,31 CTA. 5970 CUENTA UNICA DEL TESORO DOLARES AMERICANOS LIB. 00099021001 REF. COMISION DEL BANQUERO"/>
    <m/>
    <m/>
    <m/>
    <m/>
    <n v="10"/>
    <n v="0"/>
    <n v="68.599999999999994"/>
    <n v="0"/>
    <s v="NO_CONCILIADO"/>
    <m/>
    <m/>
  </r>
  <r>
    <x v="5"/>
    <m/>
    <x v="5"/>
    <x v="100"/>
    <s v="G19441180003"/>
    <s v="DVD"/>
    <n v="16189"/>
    <m/>
    <s v="TRANSFERENCIA DE FONDOS AL EXTERIOR A SOLICITUD DE UNIDAD DE INVESTIGACIONES FINANCIERAS SEGUN SOLICITUD 16189 REF: AP 261 PREV 303 29 HT 154975 PAGO A ANDREA GARZON POR CONSULTORIA POR PRODUCTO INTERNACIONAL PARA LA DIRECCION DE ANALISIS ESTRATEGICO SUPERVISION Y COORDINACION INTERNACIONAL CORRESP LIB. 00099021001 TGN-RECURSOS ORDINARIOS-DOLARES AMERICANOS (5970) POR DIFERENCIAL CAMBIARIO"/>
    <m/>
    <m/>
    <m/>
    <m/>
    <n v="43.72"/>
    <n v="0"/>
    <n v="299.92"/>
    <n v="0"/>
    <s v="NO_CONCILIADO"/>
    <m/>
    <m/>
  </r>
  <r>
    <x v="0"/>
    <m/>
    <x v="0"/>
    <x v="100"/>
    <s v="D00223490011"/>
    <s v="RVL"/>
    <n v="22349"/>
    <m/>
    <s v="AJUSTE COMPLEMENTARIO POR REVALORIZACION SALDOS DE ACTIVOS DE RESERVA Y OBLIGACIONES MONEDA EXTRANJERA (DOLARES) Saldo MO = -105705273.00 ;Bs/Mo: 6.86000000000 ;Saldo Bs: -725138172.76"/>
    <m/>
    <m/>
    <m/>
    <m/>
    <n v="0"/>
    <n v="0"/>
    <n v="0"/>
    <n v="0.02"/>
    <s v="NO_CONCILIADO"/>
    <m/>
    <m/>
  </r>
  <r>
    <x v="0"/>
    <m/>
    <x v="0"/>
    <x v="101"/>
    <s v="D00223580010"/>
    <s v="RVL"/>
    <n v="22358"/>
    <m/>
    <s v="AJUSTE COMPLEMENTARIO POR REVALORIZACION SALDOS DE ACTIVOS DE RESERVA Y OBLIGACIONES MONEDA EXTRANJERA (DOLARES) Saldo MO = -94683953.05 ;Bs/Mo: 6.86000000000 ;Saldo Bs: -649531917.91"/>
    <m/>
    <m/>
    <m/>
    <m/>
    <n v="0"/>
    <n v="0"/>
    <n v="0"/>
    <n v="0.01"/>
    <s v="NO_CONCILIADO"/>
    <m/>
    <m/>
  </r>
  <r>
    <x v="0"/>
    <m/>
    <x v="0"/>
    <x v="102"/>
    <s v="D00223640015"/>
    <s v="RVL"/>
    <n v="22364"/>
    <m/>
    <s v="AJUSTE COMPLEMENTARIO POR REVALORIZACION SALDOS DE ACTIVOS DE RESERVA Y OBLIGACIONES MONEDA EXTRANJERA (DOLARES) Saldo MO = -91146030.77 ;Bs/Mo: 6.86000000000 ;Saldo Bs: -625261771.07"/>
    <m/>
    <m/>
    <m/>
    <m/>
    <n v="0"/>
    <n v="0"/>
    <n v="0"/>
    <n v="0.01"/>
    <s v="NO_CONCILIADO"/>
    <m/>
    <m/>
  </r>
  <r>
    <x v="1"/>
    <m/>
    <x v="1"/>
    <x v="103"/>
    <s v="G19492810001"/>
    <s v="NTI"/>
    <n v="16318"/>
    <m/>
    <s v="PAGO A BID PRÉSTAMO 3060/BL-BO VCTO. 28-07-2022 POR CUENTA DE TGN , NTI. 016318 VALOR 28-07-2022 CAPITAL USD 883.236,01 INTERESES USD 644.297,37 CTA. 5970 CUENTA UNICA DEL TESORO DOLARES AMERICANOS LIB. 00099021001"/>
    <m/>
    <m/>
    <m/>
    <m/>
    <n v="1527533.38"/>
    <n v="0"/>
    <n v="10478878.99"/>
    <n v="0"/>
    <s v="NO_CONCILIADO"/>
    <m/>
    <m/>
  </r>
  <r>
    <x v="1"/>
    <m/>
    <x v="1"/>
    <x v="103"/>
    <s v="G19492810001"/>
    <s v="NTI"/>
    <n v="16318"/>
    <m/>
    <s v="PAGO A BID PRÉSTAMO 3060/BL-BO VCTO. 28-07-2022 POR CUENTA DE TGN , NTI. 016318 VALOR 28-07-2022 CAPITAL USD 883.236,01 INTERESES USD 644.297,37 CTA. 5970 CUENTA UNICA DEL TESORO DOLARES AMERICANOS LIB. 00099021001"/>
    <m/>
    <m/>
    <m/>
    <m/>
    <n v="1527533.38"/>
    <n v="0"/>
    <n v="10478878.99"/>
    <n v="0"/>
    <s v="NO_CONCILIADO"/>
    <m/>
    <m/>
  </r>
  <r>
    <x v="1"/>
    <m/>
    <x v="1"/>
    <x v="103"/>
    <s v="G19498730002"/>
    <s v="CRV"/>
    <n v="1949873"/>
    <m/>
    <s v="TRANSFERENCIA RECIBIDA DEL EXTERIOR SEGÚN MENSAJES SWIFT Nos. 12555-12554 (REM.EXT.) DE FECHA 28-07-2022 POR DESEMBOLSO DE CAF PRÉSTAMO CAF011750 APOYO PLAN DE VACUNACIÓN COVID 19 LIBRETA N° 00099021001 (5970) TGN - RECURSOS ORDINARIOS-DOLARES AMERICANOS"/>
    <m/>
    <m/>
    <m/>
    <m/>
    <n v="0"/>
    <n v="128895000"/>
    <n v="0"/>
    <n v="884219700"/>
    <s v="NO_CONCILIADO"/>
    <m/>
    <m/>
  </r>
  <r>
    <x v="0"/>
    <m/>
    <x v="0"/>
    <x v="103"/>
    <s v="L00049040001"/>
    <s v="CRV"/>
    <n v="4904"/>
    <m/>
    <s v="RETIRO DEL COMPROBANTE G-1949281 DE LA FECHA POR DOBLE CONTABILIZACIÓN. &lt;&gt;CTA. 5970 CUENTA UNICA DEL TESORO DOLARES AMERICANOS LIB. 00099021001"/>
    <m/>
    <m/>
    <m/>
    <m/>
    <n v="0"/>
    <n v="1527533.38"/>
    <n v="0"/>
    <n v="10478878.99"/>
    <s v="NO_CONCILIADO"/>
    <m/>
    <m/>
  </r>
  <r>
    <x v="5"/>
    <m/>
    <x v="5"/>
    <x v="104"/>
    <s v="G19513300003"/>
    <s v="DVD"/>
    <n v="16235"/>
    <m/>
    <s v="TRANSFERENCIA DE FONDOS AL EXTERIOR A SOLICITUD DE UNIDAD DE INVESTIGACIONES FINANCIERAS SEGUN SOLICITUD 16235 REF: AP 293 PREV 327 HT 156343 DEVOLUCION DE RETENCIONES A ANDREA GARZON POR CONSULTORIA POR PRODUCTO INTERNACIONAL PARA LA DIRECCION DE ANALISIS ESTRATEGICO SUPERVISION Y COORDINACION IN LIB. 00099021001 TGN-RECURSOS ORDINARIOS-DOLARES AMERICANOS (5970) POR DIFERENCIAL CAMBIARIO"/>
    <m/>
    <m/>
    <m/>
    <m/>
    <n v="19.36"/>
    <n v="0"/>
    <n v="132.81"/>
    <n v="0"/>
    <s v="NO_CONCILIADO"/>
    <m/>
    <m/>
  </r>
  <r>
    <x v="1"/>
    <m/>
    <x v="1"/>
    <x v="104"/>
    <s v="G19512960001"/>
    <s v="NTI"/>
    <n v="16444"/>
    <m/>
    <s v="PAGO A AFD PRÉSTAMO CBO 1036 02 K VCTO. 31-07-2022 POR CUENTA DE TGN , NTI. 016444 VALOR 29-07-2022 INTERESES EUR 372.558,33 CTA. 5970 CUENTA UNICA DEL TESORO DOLARES AMERICANOS LIB. 00099021001"/>
    <m/>
    <m/>
    <m/>
    <m/>
    <n v="379487.59"/>
    <n v="0"/>
    <n v="2603284.87"/>
    <n v="0"/>
    <s v="NO_CONCILIADO"/>
    <m/>
    <m/>
  </r>
  <r>
    <x v="0"/>
    <m/>
    <x v="0"/>
    <x v="104"/>
    <s v="D00223720010"/>
    <s v="RVL"/>
    <n v="22372"/>
    <m/>
    <s v="AJUSTE COMPLEMENTARIO POR REVALORIZACION SALDOS DE ACTIVOS DE RESERVA Y OBLIGACIONES MONEDA EXTRANJERA (DOLARES) Saldo MO = -215535497.94 ;Bs/Mo: 6.86000000000 ;Saldo Bs: -1478573515.86"/>
    <m/>
    <m/>
    <m/>
    <m/>
    <n v="0"/>
    <n v="0"/>
    <n v="0"/>
    <n v="0.01"/>
    <s v="NO_CONCILIADO"/>
    <m/>
    <m/>
  </r>
  <r>
    <x v="0"/>
    <m/>
    <x v="0"/>
    <x v="105"/>
    <s v="D00223770011"/>
    <s v="RVL"/>
    <n v="22377"/>
    <m/>
    <s v="AJUSTE COMPLEMENTARIO POR REVALORIZACION SALDOS DE ACTIVOS DE RESERVA Y OBLIGACIONES MONEDA EXTRANJERA (DOLARES) Saldo MO = -214255734.92 ;Bs/Mo: 6.86000000000 ;Saldo Bs: -1469794341.56"/>
    <m/>
    <m/>
    <m/>
    <m/>
    <n v="0"/>
    <n v="0"/>
    <n v="0.01"/>
    <n v="0"/>
    <s v="NO_CONCILIADO"/>
    <m/>
    <m/>
  </r>
  <r>
    <x v="7"/>
    <m/>
    <x v="7"/>
    <x v="106"/>
    <s v="S10391000002"/>
    <s v="CRV"/>
    <n v="1039100"/>
    <m/>
    <s v="||REGULARIZACION DE LA OPERACION N° S-1038407, REGISTRADA POR EL DEPTO. DE OPERACIONES DE INVERSION EN F.26.07.2022, EN ATENCION A NOTA CITE:PGE-DGAA-HSCS-0061-CAR/22 ENVIADA POR LA PROCURADURIA GENERAL DEL ESTADO EN LA FECHA (HRE-TGL-11859) A LA LIB. N°00683010001 PROGE-RECUPERACION DE RECURSOS POR PROCESOS JUDICIALES. P/CTA DE IGHALOS LLC"/>
    <m/>
    <m/>
    <m/>
    <m/>
    <n v="0"/>
    <n v="100000"/>
    <n v="0"/>
    <n v="686000"/>
    <s v="NO_CONCILIADO"/>
    <m/>
    <m/>
  </r>
  <r>
    <x v="0"/>
    <m/>
    <x v="0"/>
    <x v="107"/>
    <s v="D00223860010"/>
    <s v="RVL"/>
    <n v="22386"/>
    <m/>
    <s v="AJUSTE COMPLEMENTARIO POR REVALORIZACION SALDOS DE ACTIVOS DE RESERVA Y OBLIGACIONES MONEDA EXTRANJERA (DOLARES) Saldo MO = -204246011.34 ;Bs/Mo: 6.86000000000 ;Saldo Bs: -1401127637.78"/>
    <m/>
    <m/>
    <m/>
    <m/>
    <n v="0"/>
    <n v="0"/>
    <n v="0"/>
    <n v="0.01"/>
    <s v="NO_CONCILIADO"/>
    <m/>
    <m/>
  </r>
  <r>
    <x v="8"/>
    <m/>
    <x v="8"/>
    <x v="108"/>
    <s v="J05109110001"/>
    <s v="NTE"/>
    <n v="4095413"/>
    <m/>
    <s v="De: 00383012002 Transferencia a Libreta 00383012001 INGRESOS AGENCIA BOLIVIANA DE CORREOS"/>
    <m/>
    <m/>
    <m/>
    <m/>
    <n v="152456"/>
    <n v="0"/>
    <n v="1045848.16"/>
    <n v="0"/>
    <s v="NO_CONCILIADO"/>
    <m/>
    <m/>
  </r>
  <r>
    <x v="0"/>
    <m/>
    <x v="0"/>
    <x v="108"/>
    <s v="D00223940008"/>
    <s v="RVL"/>
    <n v="22394"/>
    <m/>
    <s v="AJUSTE COMPLEMENTARIO POR REVALORIZACION SALDOS DE ACTIVOS DE RESERVA Y OBLIGACIONES MONEDA EXTRANJERA (DOLARES) Saldo MO = -494078050.07 ;Bs/Mo: 6.86000000000 ;Saldo Bs: -3389375423.46"/>
    <m/>
    <m/>
    <m/>
    <m/>
    <n v="0"/>
    <n v="0"/>
    <n v="0"/>
    <n v="0.02"/>
    <s v="NO_CONCILIADO"/>
    <m/>
    <m/>
  </r>
  <r>
    <x v="1"/>
    <m/>
    <x v="1"/>
    <x v="109"/>
    <s v="G19607650003"/>
    <s v="CRV"/>
    <n v="1960765"/>
    <m/>
    <s v="PAGO PRÉSTAMO BID 939-SF-BO VCTO. 08-08-2022 POR CUENTA DE BANCO DE DESARROLLO , VALOR 08-08-2022 CAPITAL USD 651.382,87 INTERESES USD 109.824,94 LIBRETA NRO. 00099021001 TGN - RECURSOS ORDINARIOS DOLARES AMERICANOS - 5970 ALIVIO MDRI"/>
    <m/>
    <m/>
    <m/>
    <m/>
    <n v="0"/>
    <n v="109824.94"/>
    <n v="0"/>
    <n v="753399.09"/>
    <s v="NO_CONCILIADO"/>
    <m/>
    <m/>
  </r>
  <r>
    <x v="1"/>
    <m/>
    <x v="1"/>
    <x v="109"/>
    <s v="S10393840001"/>
    <s v="DEV"/>
    <n v="1039384"/>
    <m/>
    <s v="'TRANSFERENCIA DE FONDOS||S/G.NOTA CITE MEFP/VTCP/DGCP/UF/N°460/2022 DE LA FECHA, DEL MEFP(HRE-TSO-1757),PAGO DE REMUNERACION FIDUCIARIA DE ACUERDO A LO ESTABLECIDO EN EL CONTRATO DE CONSTITUCION DEL FIDEICOMISO INCENTIVOS A LAS EXPORTACIONES CCF Y SUS RESPECTIVAS ADENDAS DEBITO DE LA LIBRETA N° 00099021001 RECURSOS ORDINARIOS."/>
    <m/>
    <m/>
    <m/>
    <m/>
    <n v="8229.42"/>
    <n v="0"/>
    <n v="56453.82"/>
    <n v="0"/>
    <s v="NO_CONCILIADO"/>
    <m/>
    <m/>
  </r>
  <r>
    <x v="0"/>
    <m/>
    <x v="0"/>
    <x v="109"/>
    <s v="D00223980010"/>
    <s v="RVL"/>
    <n v="22398"/>
    <m/>
    <s v="AJUSTE COMPLEMENTARIO POR REVALORIZACION SALDOS DE ACTIVOS DE RESERVA Y OBLIGACIONES MONEDA EXTRANJERA (DOLARES) Saldo MO = -489721965.76 ;Bs/Mo: 6.86000000000 ;Saldo Bs: -3359492685.12"/>
    <m/>
    <m/>
    <m/>
    <m/>
    <n v="0"/>
    <n v="0"/>
    <n v="0.01"/>
    <n v="0"/>
    <s v="NO_CONCILIADO"/>
    <m/>
    <m/>
  </r>
  <r>
    <x v="1"/>
    <m/>
    <x v="1"/>
    <x v="110"/>
    <s v="S10394460001"/>
    <s v="DEV"/>
    <n v="1039446"/>
    <m/>
    <s v="||TRANSF.DE FONDOS SG NOTA MEFP/VTCP/DGCP/UODP/905/2019 DEL 25-09-2019 MEFP, PAGO CUSTODIO CORRESP. AL SEGUNDO TRIMESTRE DE 2022 FACT.NO.1195321 REF:BENEF.JPMORGAN CHASE BANK, PAIS EE.UU., RETENCION MONTO TOTAL FACT.USD107,81X12,5%USD13,48 T/C BS6.86 LIB.00099021001 TGN RECURSOS ORDINARIOS DOLARES AMERICANOS"/>
    <m/>
    <m/>
    <m/>
    <m/>
    <n v="107.81"/>
    <n v="0"/>
    <n v="739.58"/>
    <n v="0"/>
    <s v="NO_CONCILIADO"/>
    <m/>
    <m/>
  </r>
  <r>
    <x v="1"/>
    <m/>
    <x v="1"/>
    <x v="110"/>
    <s v="S10394370001"/>
    <s v="DEV"/>
    <n v="1039437"/>
    <m/>
    <s v="||REGULARIZACIÓN DE NUESTRO COMPROBANTE S-1038795 DE 29/07/2022 POR COMISIONES QUE COBRA EL MUFG BANK LTD. POR DESEMBOLSO DE JPY2.161.236 PTMO.BV-P5 DE JICA, SEGÚN NOTA MEFP/VTCP/DGCP/UODP/N° 549/2022 DE 08/08/2022. LIBRETA N° 00099021001 TGN RECURSOS ORDINARIOS - DÓLARES AMERICANOS (5970)."/>
    <m/>
    <m/>
    <m/>
    <m/>
    <n v="48.2"/>
    <n v="0"/>
    <n v="330.65"/>
    <n v="0"/>
    <s v="NO_CONCILIADO"/>
    <m/>
    <m/>
  </r>
  <r>
    <x v="0"/>
    <m/>
    <x v="0"/>
    <x v="110"/>
    <s v="D00224030011"/>
    <s v="RVL"/>
    <n v="22403"/>
    <m/>
    <s v="AJUSTE COMPLEMENTARIO POR REVALORIZACION SALDOS DE ACTIVOS DE RESERVA Y OBLIGACIONES MONEDA EXTRANJERA (DOLARES) Saldo MO = -486209673.96 ;Bs/Mo: 6.86000000000 ;Saldo Bs: -3335398363.36"/>
    <m/>
    <m/>
    <m/>
    <m/>
    <n v="0"/>
    <n v="0"/>
    <n v="0"/>
    <n v="0.01"/>
    <s v="NO_CONCILIADO"/>
    <m/>
    <m/>
  </r>
  <r>
    <x v="0"/>
    <m/>
    <x v="0"/>
    <x v="111"/>
    <s v="D00224070012"/>
    <s v="RVL"/>
    <n v="22407"/>
    <m/>
    <s v="AJUSTE COMPLEMENTARIO POR REVALORIZACION SALDOS DE ACTIVOS DE RESERVA Y OBLIGACIONES MONEDA EXTRANJERA (DOLARES) Saldo MO = -484993790.28 ;Bs/Mo: 6.86000000000 ;Saldo Bs: -3327057401.30"/>
    <m/>
    <m/>
    <m/>
    <m/>
    <n v="0"/>
    <n v="0"/>
    <n v="0"/>
    <n v="0.02"/>
    <s v="NO_CONCILIADO"/>
    <m/>
    <m/>
  </r>
  <r>
    <x v="0"/>
    <m/>
    <x v="0"/>
    <x v="112"/>
    <s v="D00224110009"/>
    <s v="RVL"/>
    <n v="22411"/>
    <m/>
    <s v="AJUSTE COMPLEMENTARIO POR REVALORIZACION SALDOS DE ACTIVOS DE RESERVA Y OBLIGACIONES MONEDA EXTRANJERA (DOLARES) Saldo MO = -475318280.35 ;Bs/Mo: 6.86000000000 ;Saldo Bs: -3260683403.18"/>
    <m/>
    <m/>
    <m/>
    <m/>
    <n v="0"/>
    <n v="0"/>
    <n v="0"/>
    <n v="0.02"/>
    <s v="NO_CONCILIADO"/>
    <m/>
    <m/>
  </r>
  <r>
    <x v="0"/>
    <m/>
    <x v="0"/>
    <x v="113"/>
    <s v="D00224160010"/>
    <s v="RVL"/>
    <n v="22416"/>
    <m/>
    <s v="AJUSTE COMPLEMENTARIO POR REVALORIZACION SALDOS DE ACTIVOS DE RESERVA Y OBLIGACIONES MONEDA EXTRANJERA (DOLARES) Saldo MO = -474927696.36 ;Bs/Mo: 6.86000000000 ;Saldo Bs: -3258003997.02"/>
    <m/>
    <m/>
    <m/>
    <m/>
    <n v="0"/>
    <n v="0"/>
    <n v="0"/>
    <n v="0.01"/>
    <s v="NO_CONCILIADO"/>
    <m/>
    <m/>
  </r>
  <r>
    <x v="0"/>
    <m/>
    <x v="0"/>
    <x v="114"/>
    <s v="D00224200009"/>
    <s v="RVL"/>
    <n v="22420"/>
    <m/>
    <s v="AJUSTE COMPLEMENTARIO POR REVALORIZACION SALDOS DE ACTIVOS DE RESERVA Y OBLIGACIONES MONEDA EXTRANJERA (DOLARES) Saldo MO = -465320494.31 ;Bs/Mo: 6.86000000000 ;Saldo Bs: -3192098590.94"/>
    <m/>
    <m/>
    <m/>
    <m/>
    <n v="0"/>
    <n v="0"/>
    <n v="0"/>
    <n v="0.03"/>
    <s v="NO_CONCILIADO"/>
    <m/>
    <m/>
  </r>
  <r>
    <x v="4"/>
    <m/>
    <x v="4"/>
    <x v="115"/>
    <s v="S10402550002"/>
    <s v="CRV"/>
    <n v="1040255"/>
    <m/>
    <s v="||REGISTRO REVERSION FONDOS P/DEVOL.SALDO NO UTILIZADO PAGOS 86,87,88 Y 89 LC I-2018-17 P/C ABEN A/F INVAP SOCIEDAD DEL ESTADO,S/G DOCS.ADJ. LIB.00099021001 TGN-RECURSOS ORDINARIOS REF.:DEVOL.SALDO NO UT.PAGOS LC I-2018-17 P/C ABEN A/F INVAP"/>
    <m/>
    <m/>
    <m/>
    <m/>
    <n v="0"/>
    <n v="0.01"/>
    <n v="0"/>
    <n v="7.0000000000000007E-2"/>
    <s v="NO_CONCILIADO"/>
    <m/>
    <m/>
  </r>
  <r>
    <x v="1"/>
    <m/>
    <x v="1"/>
    <x v="116"/>
    <s v="S10404290001"/>
    <s v="DEV"/>
    <n v="1040429"/>
    <m/>
    <s v="||REGULARIZACIÓN DE NUESTRO COMPROBANTE S-1037625 DE 12/07/2022 POR COBRO DE COMISIONES QUE EFECTUÓ EL BANCO DE ESPAÑA POR PAGO DEL PRÉSTAMO FIDA E-7-BO, S/G NOTA MEFP/VTCP/DGCP/UODP/N°568/2022 DE 18 DE AGOSTO DE 2022. LIBRETA 00099021001 TGN RECURSOS ORDINARIOS DOLARES AMERICANOS (5970)"/>
    <m/>
    <m/>
    <m/>
    <m/>
    <n v="10.18"/>
    <n v="0"/>
    <n v="69.83"/>
    <n v="0"/>
    <s v="NO_CONCILIADO"/>
    <m/>
    <m/>
  </r>
  <r>
    <x v="0"/>
    <m/>
    <x v="0"/>
    <x v="116"/>
    <s v="D00224330010"/>
    <s v="RVL"/>
    <n v="22433"/>
    <m/>
    <s v="AJUSTE COMPLEMENTARIO POR REVALORIZACION SALDOS DE ACTIVOS DE RESERVA Y OBLIGACIONES MONEDA EXTRANJERA (DOLARES) Saldo MO = -440895182.14 ;Bs/Mo: 6.86000000000 ;Saldo Bs: -3024540949.49"/>
    <m/>
    <m/>
    <m/>
    <m/>
    <n v="0"/>
    <n v="0"/>
    <n v="0.01"/>
    <n v="0"/>
    <s v="NO_CONCILIADO"/>
    <m/>
    <m/>
  </r>
  <r>
    <x v="0"/>
    <m/>
    <x v="0"/>
    <x v="117"/>
    <s v="D00224370015"/>
    <s v="RVL"/>
    <n v="22437"/>
    <m/>
    <s v="AJUSTE COMPLEMENTARIO POR REVALORIZACION SALDOS DE ACTIVOS DE RESERVA Y OBLIGACIONES MONEDA EXTRANJERA (DOLARES) Saldo MO = -432895234.87 ;Bs/Mo: 6.86000000000 ;Saldo Bs: -2969661311.18"/>
    <m/>
    <m/>
    <m/>
    <m/>
    <n v="0"/>
    <n v="0"/>
    <n v="0"/>
    <n v="0.03"/>
    <s v="NO_CONCILIADO"/>
    <m/>
    <m/>
  </r>
  <r>
    <x v="1"/>
    <m/>
    <x v="1"/>
    <x v="118"/>
    <s v="G19762700001"/>
    <s v="NTI"/>
    <n v="16553"/>
    <m/>
    <s v="PAGO A JICA PRÉSTAMO BV-P5 VCTO. 20-08-2022 POR CUENTA DE TGN , SEGUN NOTA MEFP/VTCP/DGCP/UODP/NRO 571/2022 DE 19/08/22 DEL MEFP Y NTI. 016553 VALOR 22-08-2022 INTERESES JPY 709.594,00 COMISIONES JPY 995.786,00 CTA. 5970 CUENTA UNICA DEL TESORO DOLARES AMERICANOS LIB. 00099021001"/>
    <m/>
    <m/>
    <m/>
    <m/>
    <n v="12459.72"/>
    <n v="0"/>
    <n v="85473.68"/>
    <n v="0"/>
    <s v="NO_CONCILIADO"/>
    <m/>
    <m/>
  </r>
  <r>
    <x v="1"/>
    <m/>
    <x v="1"/>
    <x v="118"/>
    <s v="S10406040001"/>
    <s v="DEV"/>
    <n v="1040604"/>
    <m/>
    <s v="||PAGO A EXIMBANK COREA PRÉSTAMO EDCF NO. BOL-2 VCTO. 20/08/2022 POR CUENTA DEL TGN, SEGÚN MENSAJE SWIFT 13945 DE LA FECHA, AUTORIZACIÓN S/G COD. LIQ. 016430 DE 19/08/2022, VALOR 22/08/2022 CAPITAL KRW 713.093.000 INTERESES KRW 18.303.460 LIB. 00099021001 TGN-RECURSOS ORDINARIOS-DÓLARES AMERICANOS (5970)"/>
    <m/>
    <m/>
    <m/>
    <m/>
    <n v="552886.06000000006"/>
    <n v="0"/>
    <n v="3792798.37"/>
    <n v="0"/>
    <s v="NO_CONCILIADO"/>
    <m/>
    <m/>
  </r>
  <r>
    <x v="1"/>
    <m/>
    <x v="1"/>
    <x v="118"/>
    <s v="S10406040001"/>
    <s v="DEV"/>
    <n v="1040604"/>
    <m/>
    <s v="||PAGO A EXIMBANK COREA PRÉSTAMO EDCF NO. BOL-2 VCTO. 20/08/2022 POR CUENTA DEL TGN, SEGÚN MENSAJE SWIFT 13945 DE LA FECHA, AUTORIZACIÓN S/G COD. LIQ. 016430 DE 19/08/2022, VALOR 22/08/2022 CAPITAL KRW 713.093.000 INTERESES KRW 18.303.460 LIB. 00099021001 TGN-RECURSOS ORDINARIOS-DÓLARES AMERICANOS (5970)"/>
    <m/>
    <m/>
    <m/>
    <m/>
    <n v="20"/>
    <n v="0"/>
    <n v="137.19999999999999"/>
    <n v="0"/>
    <s v="NO_CONCILIADO"/>
    <m/>
    <m/>
  </r>
  <r>
    <x v="1"/>
    <m/>
    <x v="1"/>
    <x v="118"/>
    <s v="S10406050001"/>
    <s v="DEV"/>
    <n v="1040605"/>
    <m/>
    <s v="||COBRO DE COMISIONES QUE EFECTÚA EL MUFG BANK LTD. POR PAGO DEL PRÉSTAMO BV-P5 VCTO. 20/08/2022 SEGÚN MENSAJE SWIFT NRO. 13932 DE LA FECHA Y NOTA MEFP/VTCP/DGCP/UODP/NRO. 571/2022 DEL 19/08/2022. LIB. 00099021001 TGN-RECURSOS ORDINARIOS-DÓLARES AMERICANOS (5970)"/>
    <m/>
    <m/>
    <m/>
    <m/>
    <n v="18.27"/>
    <n v="0"/>
    <n v="125.33"/>
    <n v="0"/>
    <s v="NO_CONCILIADO"/>
    <m/>
    <m/>
  </r>
  <r>
    <x v="0"/>
    <m/>
    <x v="0"/>
    <x v="118"/>
    <s v="D00224410008"/>
    <s v="RVL"/>
    <n v="22441"/>
    <m/>
    <s v="AJUSTE COMPLEMENTARIO POR REVALORIZACION SALDOS DE ACTIVOS DE RESERVA Y OBLIGACIONES MONEDA EXTRANJERA (DOLARES) Saldo MO = -422057757.93 ;Bs/Mo: 6.86000000000 ;Saldo Bs: -2895316219.39"/>
    <m/>
    <m/>
    <m/>
    <m/>
    <n v="0"/>
    <n v="0"/>
    <n v="0"/>
    <n v="0.01"/>
    <s v="NO_CONCILIADO"/>
    <m/>
    <m/>
  </r>
  <r>
    <x v="0"/>
    <m/>
    <x v="0"/>
    <x v="119"/>
    <s v="D00224460012"/>
    <s v="RVL"/>
    <n v="22446"/>
    <m/>
    <s v="AJUSTE COMPLEMENTARIO POR REVALORIZACION SALDOS DE ACTIVOS DE RESERVA Y OBLIGACIONES MONEDA EXTRANJERA (DOLARES) Saldo MO = -422495490.38 ;Bs/Mo: 6.86000000000 ;Saldo Bs: -2898319064.02"/>
    <m/>
    <m/>
    <m/>
    <m/>
    <n v="0"/>
    <n v="0"/>
    <n v="0.01"/>
    <n v="0"/>
    <s v="NO_CONCILIADO"/>
    <m/>
    <m/>
  </r>
  <r>
    <x v="0"/>
    <m/>
    <x v="0"/>
    <x v="120"/>
    <s v="D00224500010"/>
    <s v="RVL"/>
    <n v="22450"/>
    <m/>
    <s v="AJUSTE COMPLEMENTARIO POR REVALORIZACION SALDOS DE ACTIVOS DE RESERVA Y OBLIGACIONES MONEDA EXTRANJERA (DOLARES) Saldo MO = -448550297.92 ;Bs/Mo: 6.86000000000 ;Saldo Bs: -3077055043.72"/>
    <m/>
    <m/>
    <m/>
    <m/>
    <n v="0"/>
    <n v="0"/>
    <n v="0"/>
    <n v="0.01"/>
    <s v="NO_CONCILIADO"/>
    <m/>
    <m/>
  </r>
  <r>
    <x v="0"/>
    <m/>
    <x v="0"/>
    <x v="121"/>
    <s v="D00224580011"/>
    <s v="RVL"/>
    <n v="22458"/>
    <m/>
    <s v="AJUSTE COMPLEMENTARIO POR REVALORIZACION SALDOS DE ACTIVOS DE RESERVA Y OBLIGACIONES MONEDA EXTRANJERA (DOLARES) Saldo MO = -458096396.11 ;Bs/Mo: 6.86000000000 ;Saldo Bs: -3142541277.30"/>
    <m/>
    <m/>
    <m/>
    <m/>
    <n v="0"/>
    <n v="0"/>
    <n v="0"/>
    <n v="0.01"/>
    <s v="NO_CONCILIADO"/>
    <m/>
    <m/>
  </r>
  <r>
    <x v="1"/>
    <m/>
    <x v="1"/>
    <x v="122"/>
    <s v="S10410000001"/>
    <s v="DEV"/>
    <n v="1041000"/>
    <m/>
    <s v="||PAGO A BID 3091/BL-BO VCTO. 27-08-2022 POR CUENTA DEL TGN - GAD BENI, SEGÚN NOTA MEFP/VTCP/DGCP/UODP/N°596/2022 DE LA FECHA, VALOR 29/08/2022 CAPITAL USD 241.090,69 INTERESES USD 210.337,05 LIBRETA N° 00099021001 TGN-RECURSOS ORDINARIOS-DOLARES AMERICANOS (5970)"/>
    <m/>
    <m/>
    <m/>
    <m/>
    <n v="451427.74"/>
    <n v="0"/>
    <n v="3096794.3"/>
    <n v="0"/>
    <s v="NO_CONCILIADO"/>
    <m/>
    <m/>
  </r>
  <r>
    <x v="1"/>
    <m/>
    <x v="1"/>
    <x v="122"/>
    <s v="S10410010001"/>
    <s v="DEV"/>
    <n v="1041001"/>
    <m/>
    <s v="||PAGO A BID 3091/BL-BO VCTO. 27-08-2022 POR CUENTA DEL TGN - GAD PANDO, SEGÚN NOTA MEFP/VTCP/DGCP/UODP/N°596/2022 DE LA FECHA, VALOR 29/08/2022 CAPITAL USD 102.500,00 INTERESES USD 86.603,21 COMISIÓN 7.547,28 LIBRETA N° 00099021001 TGN-RECURSOS ORDINARIOS-DOLARES AMERICANOS (5970)"/>
    <m/>
    <m/>
    <m/>
    <m/>
    <n v="196650.49"/>
    <n v="0"/>
    <n v="1349022.36"/>
    <n v="0"/>
    <s v="NO_CONCILIADO"/>
    <m/>
    <m/>
  </r>
  <r>
    <x v="9"/>
    <m/>
    <x v="9"/>
    <x v="123"/>
    <s v="S10410150002"/>
    <s v="CRV"/>
    <n v="1041015"/>
    <m/>
    <s v="||REGULARIZACION DE NUESTRA OPERACION NRO.1040124 DE FECHA 15/08/2022 EN ATENCION A NOTA CITE SEDEM/GG/CB N° 0537/2022 (HRE-TGL-13384) ENVIADO POR EL SERVICIO DE DESARROLLO DE LAS EMPRESAS PÚBLICAS PRODUCTIVAS (ORIGINAL CURSA EN ARCHIVO DOSP) (SECTOR PÚBLICO-EXPORTACIONES) LIBRETA N°00576012001 CARTONBOL-RECAUDACION EN M/E. POR CUENTA DE APEX PAPER INTERNATIONAL INC."/>
    <m/>
    <m/>
    <m/>
    <m/>
    <n v="0"/>
    <n v="8932.6"/>
    <n v="0"/>
    <n v="61277.64"/>
    <s v="NO_CONCILIADO"/>
    <m/>
    <m/>
  </r>
  <r>
    <x v="0"/>
    <m/>
    <x v="0"/>
    <x v="123"/>
    <s v="D00224660010"/>
    <s v="RVL"/>
    <n v="22466"/>
    <m/>
    <s v="AJUSTE COMPLEMENTARIO POR REVALORIZACION SALDOS DE ACTIVOS DE RESERVA Y OBLIGACIONES MONEDA EXTRANJERA (DOLARES) Saldo MO = -467787438.72 ;Bs/Mo: 6.86000000000 ;Saldo Bs: -3209021829.63"/>
    <m/>
    <m/>
    <m/>
    <m/>
    <n v="0"/>
    <n v="0"/>
    <n v="0.01"/>
    <n v="0"/>
    <s v="NO_CONCILIADO"/>
    <m/>
    <m/>
  </r>
  <r>
    <x v="0"/>
    <m/>
    <x v="0"/>
    <x v="124"/>
    <s v="D00224720012"/>
    <s v="RVL"/>
    <n v="22472"/>
    <m/>
    <s v="AJUSTE COMPLEMENTARIO POR REVALORIZACION SALDOS DE ACTIVOS DE RESERVA Y OBLIGACIONES MONEDA EXTRANJERA (DOLARES) Saldo MO = -543291932.78 ;Bs/Mo: 6.86000000000 ;Saldo Bs: -3726982658.88"/>
    <m/>
    <m/>
    <m/>
    <m/>
    <n v="0"/>
    <n v="0"/>
    <n v="0.01"/>
    <n v="0"/>
    <s v="NO_CONCILIADO"/>
    <m/>
    <m/>
  </r>
  <r>
    <x v="10"/>
    <m/>
    <x v="10"/>
    <x v="125"/>
    <s v="G19889870002"/>
    <s v="CRV"/>
    <n v="1988987"/>
    <m/>
    <s v="REGULARIZACION DE TRANSFERENCIA DEL EXTERIOR SEGUN SWIFT NO.14511 DE FECHA 01/09/2022 ORDENANTE: CONSULATE GENERAL OF BOLIVIA (LOS ANGELES USA) REF.: G0122431010301 - 0165318 TRIBUNAL SUPREMO ELECTORAL LIB. 00099021001 TGN-RECURSOS ORDINARIOS-DOLARES AMERICANOS (5970)"/>
    <m/>
    <m/>
    <m/>
    <m/>
    <n v="0"/>
    <n v="51.33"/>
    <n v="0"/>
    <n v="352.12"/>
    <s v="NO_CONCILIADO"/>
    <m/>
    <m/>
  </r>
  <r>
    <x v="6"/>
    <m/>
    <x v="6"/>
    <x v="125"/>
    <s v="G19889850002"/>
    <s v="CRV"/>
    <n v="1988985"/>
    <m/>
    <s v="REGULARIZACION DE TRANSFERENCIA DEL EXTERIOR SEGUN SWIFT NO.14436 DE FECHA 01/09/2022 ORDENANTE: CONSULADO GENERAL DE BOLIVIA EN SANTIAGO CHILE REF.: RECAUDACIONES GESTORÍA CONSULAR POR EL MES DE JULIO 2022 LIB. 00010011102 MIN.REL.EXT.- USD INGRESOS POR GESTORÍA CONSULAR"/>
    <m/>
    <m/>
    <m/>
    <m/>
    <n v="0"/>
    <n v="36390.230000000003"/>
    <n v="0"/>
    <n v="249636.98"/>
    <s v="NO_CONCILIADO"/>
    <m/>
    <m/>
  </r>
  <r>
    <x v="10"/>
    <m/>
    <x v="10"/>
    <x v="125"/>
    <s v="G19889880001"/>
    <s v="CVD"/>
    <n v="1988988"/>
    <m/>
    <s v="COBRO COSTOS DE PAPELERIA POR REGULARIZACION DE TRANSFERENCIA DEL EXTERIOR POR ORDEN DE CONSULATE GENERAL OF BOLIVIA (LOS ANGELES USA) REF.: G0122431010301 - 0165318 TRIBUNAL SUPREMO ELECTORAL LIB. 00099021001 TGN-RECURSOS ORDINARIOS-DOLARES AMERICANOS (5970)"/>
    <m/>
    <m/>
    <m/>
    <m/>
    <n v="7.29"/>
    <n v="0"/>
    <n v="50.01"/>
    <n v="0"/>
    <s v="NO_CONCILIADO"/>
    <m/>
    <m/>
  </r>
  <r>
    <x v="11"/>
    <m/>
    <x v="11"/>
    <x v="125"/>
    <s v="S10414290001"/>
    <s v="COB"/>
    <n v="1041429"/>
    <m/>
    <s v="'COBRO DE'||ÚTILES DE ESCRITORIO POR EL COMPROBANTE NRO. 1041428 DE LA FECHA, S/G. NOTA CITE: RIBB/UAF/SCO N°041/22 DE FECHA 07/07/2022 (HRE-TGL-10413) DEL REGISTRO INTERNACIONAL BOLIVIANO DE BUQUES. DÉBITO DE LA LIBRETA 00020061101 MIN. DEF.- RIBB-INGRESOS VARIOS USD, COBRO DE ÚTILES DE ESCRITORIO."/>
    <m/>
    <m/>
    <m/>
    <m/>
    <n v="7.29"/>
    <n v="0"/>
    <n v="50.01"/>
    <n v="0"/>
    <s v="NO_CONCILIADO"/>
    <m/>
    <m/>
  </r>
  <r>
    <x v="0"/>
    <m/>
    <x v="0"/>
    <x v="125"/>
    <s v="D00224760010"/>
    <s v="RVL"/>
    <n v="22476"/>
    <m/>
    <s v="AJUSTE COMPLEMENTARIO POR REVALORIZACION SALDOS DE ACTIVOS DE RESERVA Y OBLIGACIONES MONEDA EXTRANJERA (DOLARES) Saldo MO = -547178193.43 ;Bs/Mo: 6.86000000000 ;Saldo Bs: -3753642406.91"/>
    <m/>
    <m/>
    <m/>
    <m/>
    <n v="0"/>
    <n v="0"/>
    <n v="0"/>
    <n v="0.02"/>
    <s v="NO_CONCILIADO"/>
    <m/>
    <m/>
  </r>
  <r>
    <x v="6"/>
    <m/>
    <x v="6"/>
    <x v="126"/>
    <s v="G19905840002"/>
    <s v="CRV"/>
    <n v="1990584"/>
    <m/>
    <s v="TRANSFERENCIA DEL EXTERIOR SEGUN SWIFT NO.14666 DE FECHA 02/09/2022 ORDENANTE: CONSULADO GENERAL DE BOLIVIA EN SAN PABLO BRASIL REF.: RECAUDACIONES GESTORÍA CONSULAR POR EL MES DE JULIO 2022 LIB. 00010011102 MIN.REL.EXT.- USD INGRESOS POR GESTORÍA CONSULAR"/>
    <m/>
    <m/>
    <m/>
    <m/>
    <n v="0"/>
    <n v="87730"/>
    <n v="0"/>
    <n v="601827.80000000005"/>
    <s v="NO_CONCILIADO"/>
    <m/>
    <m/>
  </r>
  <r>
    <x v="6"/>
    <m/>
    <x v="6"/>
    <x v="126"/>
    <s v="G19905870002"/>
    <s v="CRV"/>
    <n v="1990587"/>
    <m/>
    <s v="TRANSFERENCIA DEL EXTERIOR SEGUN SWIFT NO.14660-14661 DE FECHA 02/09/2022 ORDENANTE: EMBAJADA DE BOLIVIA EN TOKIO-JAPON, FECHA VALOR 2/9/2022, REF.:GESTORIA CONSULAR POR AGOSTO 2022. LIB. 00010011102 MIN.REL.EXT.- USD INGRESOS POR GESTORÍA CONSULAR"/>
    <m/>
    <m/>
    <m/>
    <m/>
    <n v="0"/>
    <n v="3351.85"/>
    <n v="0"/>
    <n v="22993.69"/>
    <s v="NO_CONCILIADO"/>
    <m/>
    <m/>
  </r>
  <r>
    <x v="3"/>
    <m/>
    <x v="3"/>
    <x v="127"/>
    <s v="S10415780003"/>
    <s v="COB"/>
    <n v="1041578"/>
    <m/>
    <s v="'TRANSFERENCIA'||RECIBIDA DEL EXTERIOR SEGÚN MENSAJES SWIFT NOS. 14704-14703 DE FECHA 05-09-2022 POR DESEMBOLSO DE DONACIÓN EXTERNA FINANCIADO POR LA CAF. LIBRETA N° 00086108004 MMAYA-UCP-PPCR-PROYECTOS CAF USD REF.: ÚTILES DE ESCRITORIO"/>
    <m/>
    <m/>
    <m/>
    <m/>
    <n v="7.29"/>
    <n v="0"/>
    <n v="50.01"/>
    <n v="0"/>
    <s v="NO_CONCILIADO"/>
    <m/>
    <m/>
  </r>
  <r>
    <x v="12"/>
    <m/>
    <x v="12"/>
    <x v="128"/>
    <s v="G19930140002"/>
    <s v="CRV"/>
    <n v="1993014"/>
    <m/>
    <s v="TRANSFERENCIA DEL EXTERIOR SEGUN SWIFT NOS.14755-14751 DE FECHA 06/09/2022 ORDENANTE: QUISPE MURANA JAIME RAUL, FECHA VALOR 06/09/2022 REF:COMPRA CLORURO DE POTASIO LIB. 00597012001 RECURSOS ESPECIFICOS YLB"/>
    <m/>
    <m/>
    <m/>
    <m/>
    <n v="0"/>
    <n v="99000"/>
    <n v="0"/>
    <n v="679140"/>
    <s v="NO_CONCILIADO"/>
    <m/>
    <m/>
  </r>
  <r>
    <x v="6"/>
    <m/>
    <x v="6"/>
    <x v="128"/>
    <s v="G19932880002"/>
    <s v="CRV"/>
    <n v="1993288"/>
    <m/>
    <s v="REGULARIZACION DE TRANSFERENCIA DEL EXTERIOR SEGUN SWIFT NO.14695 DE FECHA 06/09/2022 ORDENANTE: CONSULADO DE BOLIVIA EN RIO DE JANEIRO BRASIL REF.: RECAUDACIONES GESTORÍA CONSULAR POR EL MES DE JULIO Y AGOSTO 2022 LIB. 00010011102 MIN.REL.EXT.- USD INGRESOS POR GESTORÍA CONSULAR"/>
    <m/>
    <m/>
    <m/>
    <m/>
    <n v="0"/>
    <n v="1580"/>
    <n v="0"/>
    <n v="10838.8"/>
    <s v="NO_CONCILIADO"/>
    <m/>
    <m/>
  </r>
  <r>
    <x v="6"/>
    <m/>
    <x v="6"/>
    <x v="129"/>
    <s v="G19946260002"/>
    <s v="CRV"/>
    <n v="1994626"/>
    <m/>
    <s v="REGULARIZACION DE TRANSFERENCIA DEL EXTERIOR SEGUN SWIFT NO.14775 DE FECHA 07/09/2022 ORDENANTE: CONSULADO DE BOLIVIA SEVILLA-ESPAÑA REF:GESTORIA CONSULAR AGOSTO 2022 LIB. 00010011102 MIN.REL.EXT.- USD INGRESOS POR GESTORÍA CONSULAR"/>
    <m/>
    <m/>
    <m/>
    <m/>
    <n v="0"/>
    <n v="11309"/>
    <n v="0"/>
    <n v="77579.740000000005"/>
    <s v="NO_CONCILIADO"/>
    <m/>
    <m/>
  </r>
  <r>
    <x v="6"/>
    <m/>
    <x v="6"/>
    <x v="129"/>
    <s v="G19949710002"/>
    <s v="CRV"/>
    <n v="1994971"/>
    <m/>
    <s v="REGULARIZACION DE TRANSFERENCIA DEL EXTERIOR SEGUN SWIFT NO 14772 DE FECHA 07/09/2022 ORDENANTE: EMBAJADA DE BOLIVIA QUITO ECUADOR, FECHA VALOR 6/9/2022, REF: RECAUDACION GESTORIA CONSULAR LIB. 00010011102 MIN.REL.EXT.- USD INGRESOS POR GESTORÍA CONSULAR"/>
    <m/>
    <m/>
    <m/>
    <m/>
    <n v="0"/>
    <n v="1480.68"/>
    <n v="0"/>
    <n v="10157.459999999999"/>
    <s v="NO_CONCILIADO"/>
    <m/>
    <m/>
  </r>
  <r>
    <x v="6"/>
    <m/>
    <x v="6"/>
    <x v="129"/>
    <s v="G19949730002"/>
    <s v="CRV"/>
    <n v="1994973"/>
    <m/>
    <s v="REGULARIZACION DE TRANSFERENCIA DEL EXTERIOR SEGUN SWIFT NO.14776 DE FECHA 07/09/2022 ORDENANTE: EMBASSY OF BOLIVIA PAISES BAJOS-LA HAYA REF:GESTORIA CONSULAR AGOSTO 2022 LIB. 00010011102 MIN.REL.EXT.- USD INGRESOS POR GESTORÍA CONSULAR"/>
    <m/>
    <m/>
    <m/>
    <m/>
    <n v="0"/>
    <n v="1047.44"/>
    <n v="0"/>
    <n v="7185.44"/>
    <s v="NO_CONCILIADO"/>
    <m/>
    <m/>
  </r>
  <r>
    <x v="6"/>
    <m/>
    <x v="6"/>
    <x v="129"/>
    <s v="G19951110002"/>
    <s v="CRV"/>
    <n v="1995111"/>
    <m/>
    <s v="TRANSFERENCIA DEL EXTERIOR SEGUN SWIFT NO.14833 DE FECHA 07/09/2022 ORDENANTE: CONSULADO GENERAL DE BOLIVIA EN ARICA CHILE REF.: RECAUDACIONES GESTORÍA CONSULAR POR EL MES DE AGOSTO 2022 LIB. 00010011102 MIN.REL.EXT.- USD INGRESOS POR GESTORÍA CONSULAR"/>
    <m/>
    <m/>
    <m/>
    <m/>
    <n v="0"/>
    <n v="7076.73"/>
    <n v="0"/>
    <n v="48546.37"/>
    <s v="NO_CONCILIADO"/>
    <m/>
    <m/>
  </r>
  <r>
    <x v="6"/>
    <m/>
    <x v="6"/>
    <x v="129"/>
    <s v="G19951210002"/>
    <s v="CRV"/>
    <n v="1995121"/>
    <m/>
    <s v="TRANSFERENCIA DEL EXTERIOR SEGUN SWIFT NO 14909 DE FECHA 07/09/2022 ORDENANTE: EMBAJADA DEL ESTADO PLURINACIONAL OTTAWA CANADA, REF: TRANSFERENCIA GESTORIA CONSULAR LIB. 00010011102 MIN.REL.EXT.- USD INGRESOS POR GESTORÍA CONSULAR"/>
    <m/>
    <m/>
    <m/>
    <m/>
    <n v="0"/>
    <n v="1166.9000000000001"/>
    <n v="0"/>
    <n v="8004.93"/>
    <s v="NO_CONCILIADO"/>
    <m/>
    <m/>
  </r>
  <r>
    <x v="6"/>
    <m/>
    <x v="6"/>
    <x v="129"/>
    <s v="G19951230002"/>
    <s v="CRV"/>
    <n v="1995123"/>
    <m/>
    <s v="TRANSFERENCIA DEL EXTERIOR SEGUN SWIFT NO.14871 DE FECHA 07/09/2022 ORDENANTE: CONSULADO DE BOLIVIA EN MURCIA ESPAÑA REF.: RECAUDACIONES GESTORÍA CONSULAR POR EL MES DE AGOSTO 2022 LIB. 00010011102 MIN.REL.EXT.- USD INGRESOS POR GESTORÍA CONSULAR"/>
    <m/>
    <m/>
    <m/>
    <m/>
    <n v="0"/>
    <n v="19684.82"/>
    <n v="0"/>
    <n v="135037.87"/>
    <s v="NO_CONCILIADO"/>
    <m/>
    <m/>
  </r>
  <r>
    <x v="13"/>
    <m/>
    <x v="13"/>
    <x v="129"/>
    <s v="G19951250003"/>
    <s v="CRV"/>
    <n v="16494"/>
    <m/>
    <s v="TRANSFERENCIA DE FONDOS AL EXTERIOR A SOLICITUD DE MINISTERIO DE EDUCACION SEGUN SOLICITUD 16494 REF: HR42822 TRANS DE RECURSOS A FAVOR DEL BECARIO JOEL JOSE QUISBERTH RODRIGUEZ CON CI 6826767 LP POR CONCEPTO DE ASIG MENSUAL SEPTIEMBRE 2022 QUIEN CURSA LA MAESTRIA EN ING QUIMICA EQUIVALENTES 1.350, LIB. 00099021001 TGN-RECURSOS ORDINARIOS-DOLARES AMERICANOS (5970) POR DIFERENCIAL CAMBIARIO"/>
    <m/>
    <m/>
    <m/>
    <m/>
    <n v="0"/>
    <n v="2.77"/>
    <n v="0"/>
    <n v="19"/>
    <s v="NO_CONCILIADO"/>
    <m/>
    <m/>
  </r>
  <r>
    <x v="13"/>
    <m/>
    <x v="13"/>
    <x v="129"/>
    <s v="G19951270003"/>
    <s v="CRV"/>
    <n v="16495"/>
    <m/>
    <s v="TRANSFERENCIA DE FONDOS AL EXTERIOR A SOLICITUD DE MINISTERIO DE EDUCACION SEGUN SOLICITUD 16495 REF: HR42893 TRANS DE RECURSOS A FAVOR DEL BECARIO MONICA ARZABE ARANIBAR CI 4494518 CBB POR MATRICULA COLEGIATURA Y LABORATORIO 2DO SEMESTRE GESTION 2022 EQUIVALENTES 13.586,67 USD LIB. 00099021001 TGN-RECURSOS ORDINARIOS-DOLARES AMERICANOS (5970) POR DIFERENCIAL CAMBIARIO"/>
    <m/>
    <m/>
    <m/>
    <m/>
    <n v="0"/>
    <n v="27.86"/>
    <n v="0"/>
    <n v="191.12"/>
    <s v="NO_CONCILIADO"/>
    <m/>
    <m/>
  </r>
  <r>
    <x v="13"/>
    <m/>
    <x v="13"/>
    <x v="129"/>
    <s v="G19951260003"/>
    <s v="CRV"/>
    <n v="16487"/>
    <m/>
    <s v="TRANSFERENCIA DE FONDOS AL EXTERIOR A SOLICITUD DE MINISTERIO DE EDUCACION SEGUN SOLICITUD 16487 REF: HR42125 A FAVOR DE MONICA ARZABE ARANIBAR CON CI 4494518 CB POR DE ASIGNACIONES MENSUALES AGOSTO Y SEPT 2022 MAESTRIA EN LA UNIV WESTERN AUSTRALIA EQUIVALENTES 2.400,62 USD LIB. 00099021001 TGN-RECURSOS ORDINARIOS-DOLARES AMERICANOS (5970) POR DIFERENCIAL CAMBIARIO"/>
    <m/>
    <m/>
    <m/>
    <m/>
    <n v="0"/>
    <n v="4.92"/>
    <n v="0"/>
    <n v="33.75"/>
    <s v="NO_CONCILIADO"/>
    <m/>
    <m/>
  </r>
  <r>
    <x v="6"/>
    <m/>
    <x v="6"/>
    <x v="130"/>
    <s v="G19962240002"/>
    <s v="CRV"/>
    <n v="1996224"/>
    <m/>
    <s v="REGULARIZACION DE TRANSFERENCIA DEL EXTERIOR SEGUN SWIFT NO.14861 DE FECHA 08/09/2022 ORDENANTE: CONSULADO DE BOLIVIA EN CORDOBA ARGENTINA REF.: RECAUDACIONES GESTORÍA CONSULAR POR EL MES DE AGOSTO 2022 LIB. 00010011102 MIN.REL.EXT.- USD INGRESOS POR GESTORÍA CONSULAR"/>
    <m/>
    <m/>
    <m/>
    <m/>
    <n v="0"/>
    <n v="1359.75"/>
    <n v="0"/>
    <n v="9327.89"/>
    <s v="NO_CONCILIADO"/>
    <m/>
    <m/>
  </r>
  <r>
    <x v="12"/>
    <m/>
    <x v="12"/>
    <x v="130"/>
    <s v="G19963960002"/>
    <s v="CRV"/>
    <n v="1996396"/>
    <m/>
    <s v="TRANSFERENCIA DEL EXTERIOR SEGUN SWIFT NO 14915, 14914 DE FECHA 08/09/2022 ORDENANTE: BOROSUR SAC, FECHA VALOR 7/9/2022, REF: ODV-VEX-079/22 LIB. 00597012001 RECURSOS ESPECIFICOS YLB"/>
    <m/>
    <m/>
    <m/>
    <m/>
    <n v="0"/>
    <n v="17640"/>
    <n v="0"/>
    <n v="121010.4"/>
    <s v="NO_CONCILIADO"/>
    <m/>
    <m/>
  </r>
  <r>
    <x v="6"/>
    <m/>
    <x v="6"/>
    <x v="130"/>
    <s v="G19964000002"/>
    <s v="CRV"/>
    <n v="1996400"/>
    <m/>
    <s v="TRANSFERENCIA DEL EXTERIOR SEGUN SWIFT NO.14950 DE FECHA 08/09/2022 ORDENANTE: CONSULADO DE BOLIVIA EN VALENCIA-ESPAÑA REF:RECAUDACION DE GESTION CONSULAR MES DE AGOSTO 2022 LIB. 00010011102 MIN.REL.EXT.- USD INGRESOS POR GESTORÍA CONSULAR"/>
    <m/>
    <m/>
    <m/>
    <m/>
    <n v="0"/>
    <n v="17317.62"/>
    <n v="0"/>
    <n v="118798.87"/>
    <s v="NO_CONCILIADO"/>
    <m/>
    <m/>
  </r>
  <r>
    <x v="13"/>
    <m/>
    <x v="13"/>
    <x v="130"/>
    <s v="G19968580003"/>
    <s v="CRV"/>
    <n v="16486"/>
    <m/>
    <s v="TRANSFERENCIA DE FONDOS AL EXTERIOR A SOLICITUD DE MINISTERIO DE EDUCACION SEGUN SOLICITUD 16486 REF: HR42166 IN FAVOR OF MARIA FERNANDA ROJAS MICHAGA WITH CI5281814 FOR MONTHLY ASSIGNMENTS AUG SEPT 2022 FOR THE DOCTORATE IN MECHANICAL ENGINEERING EQUIVALENTES 2.368,18 USD LIB. 00099021001 TGN-RECURSOS ORDINARIOS-DOLARES AMERICANOS (5970) POR DIFERENCIAL CAMBIARIO"/>
    <m/>
    <m/>
    <m/>
    <m/>
    <n v="0"/>
    <n v="18.899999999999999"/>
    <n v="0"/>
    <n v="129.65"/>
    <s v="NO_CONCILIADO"/>
    <m/>
    <m/>
  </r>
  <r>
    <x v="11"/>
    <m/>
    <x v="11"/>
    <x v="130"/>
    <s v="S10420640001"/>
    <s v="COB"/>
    <n v="1042064"/>
    <m/>
    <s v="'COBRO DE'||ÚTILES DE ESCRITORIO POR EL COMPROBANTE NRO. 1042063 DE LA FECHA, S/G. NOTA CITE: RIBB/UAF/SCO N°041/22 DEL REGISTRO INTERNACIONAL BOLIVIANO DE BUQUES (HRE-TGL-10413) DÉBITO DE LA LIBRETA 00020061101 MIN. DEF.- RIBB-INGRESOS VARIOS USD."/>
    <m/>
    <m/>
    <m/>
    <m/>
    <n v="7.29"/>
    <n v="0"/>
    <n v="50.01"/>
    <n v="0"/>
    <s v="NO_CONCILIADO"/>
    <m/>
    <m/>
  </r>
  <r>
    <x v="6"/>
    <m/>
    <x v="6"/>
    <x v="131"/>
    <s v="G19979860002"/>
    <s v="CRV"/>
    <n v="1997986"/>
    <m/>
    <s v="REGULARIZACION DE TRANSFERENCIA DEL EXTERIOR SEGUN SWIFT NO.14965 DE FECHA 09/09/2022 ORDENANTE: CONSULADO GENERAL DE BOLIVIA GINEBRA-SUIZA REF:GESTORIA CONSULAR AGOSTO 2022 LIB. 00010011102 MIN.REL.EXT.- USD INGRESOS POR GESTORÍA CONSULAR"/>
    <m/>
    <m/>
    <m/>
    <m/>
    <n v="0"/>
    <n v="5250"/>
    <n v="0"/>
    <n v="36015"/>
    <s v="NO_CONCILIADO"/>
    <m/>
    <m/>
  </r>
  <r>
    <x v="6"/>
    <m/>
    <x v="6"/>
    <x v="131"/>
    <s v="G19982510002"/>
    <s v="CRV"/>
    <n v="1998251"/>
    <m/>
    <s v="TRANSFERENCIA DEL EXTERIOR SEGUN SWIFT NO.14977 Y NO.14976 DE FECHA 09/09/2022 ORDENANTE: EMBAJADA DE BOLIVIA EN BOGOTA COLOMBIA REF.: RECAUDACIONES GESTORÍA CONSULAR POR EL MES DE JULIO Y AGOSTO 2022 LIB. 00010011102 MIN.REL.EXT.- USD INGRESOS POR GESTORÍA CONSULAR"/>
    <m/>
    <m/>
    <m/>
    <m/>
    <n v="0"/>
    <n v="1890.9"/>
    <n v="0"/>
    <n v="12971.57"/>
    <s v="NO_CONCILIADO"/>
    <m/>
    <m/>
  </r>
  <r>
    <x v="6"/>
    <m/>
    <x v="6"/>
    <x v="131"/>
    <s v="G19982610002"/>
    <s v="CRV"/>
    <n v="1998261"/>
    <m/>
    <s v="TRANSFERENCIA DEL EXTERIOR SEGUN SWIFT NO.15033 DE FECHA 09/09/2022 ORDENANTE: CONSULADO GENERAL DE BOLIVIA EN MILAN, FECHA VALOR 9/9/2022, REF.:GESTORÍA CONSULAR DE AGOSTO 2022 LIB. 00010011102 MIN.REL.EXT.- USD INGRESOS POR GESTORÍA CONSULAR"/>
    <m/>
    <m/>
    <m/>
    <m/>
    <n v="0"/>
    <n v="21705"/>
    <n v="0"/>
    <n v="148896.29999999999"/>
    <s v="NO_CONCILIADO"/>
    <m/>
    <m/>
  </r>
  <r>
    <x v="6"/>
    <m/>
    <x v="6"/>
    <x v="131"/>
    <s v="G19984090002"/>
    <s v="CRV"/>
    <n v="1998409"/>
    <m/>
    <s v="TRANSFERENCIA DEL EXTERIOR SEGUN SWIFT NO.15059 DE FECHA 09/09/2022 ORDENANTE: EMBAJADA DEL ESTADO PLURINACIONAL DE BOLIVIA - MEXICO REF:GESTORIA CONSULAR AGOSTO 2022 LIB. 00010011102 MIN.REL.EXT.- USD INGRESOS POR GESTORÍA CONSULAR"/>
    <m/>
    <m/>
    <m/>
    <m/>
    <n v="0"/>
    <n v="1901"/>
    <n v="0"/>
    <n v="13040.86"/>
    <s v="NO_CONCILIADO"/>
    <m/>
    <m/>
  </r>
  <r>
    <x v="6"/>
    <m/>
    <x v="6"/>
    <x v="131"/>
    <s v="G19984110002"/>
    <s v="CRV"/>
    <n v="1998411"/>
    <m/>
    <s v="TRANSFERENCIA DEL EXTERIOR SEGUN SWIFT NO.15056 DE FECHA 09/09/2022 ORDENANTE: CONSULADO GENERAL DE BOLIVIA BUENOS AIRES-ARGENTINA REF:GESTORIA CONSULAR AGOSTO 2022 LIB. 00010011102 MIN.REL.EXT.- USD INGRESOS POR GESTORÍA CONSULAR"/>
    <m/>
    <m/>
    <m/>
    <m/>
    <n v="0"/>
    <n v="22375.08"/>
    <n v="0"/>
    <n v="153493.04999999999"/>
    <s v="NO_CONCILIADO"/>
    <m/>
    <m/>
  </r>
  <r>
    <x v="12"/>
    <m/>
    <x v="12"/>
    <x v="132"/>
    <s v="G19994850002"/>
    <s v="CRV"/>
    <n v="1999485"/>
    <m/>
    <s v="TRANSFERENCIA DEL EXTERIOR SEGUN SWIFT NOS.15062-15063 DE FECHA 12/09/2022 ORDENANTE: CO4 BRASIL CORPORACION LTDA, FECHA VALOR 9/9/2022, REF.:INV/ODV-VEX-085/22 LIB. 00597012001 RECURSOS ESPECIFICOS YLB"/>
    <m/>
    <m/>
    <m/>
    <m/>
    <n v="0"/>
    <n v="83430"/>
    <n v="0"/>
    <n v="572329.80000000005"/>
    <s v="NO_CONCILIADO"/>
    <m/>
    <m/>
  </r>
  <r>
    <x v="6"/>
    <m/>
    <x v="6"/>
    <x v="132"/>
    <s v="G19996520002"/>
    <s v="CRV"/>
    <n v="1999652"/>
    <m/>
    <s v="TRANSFERENCIA DEL EXTERIOR SEGUN SWIFT NO.15118 DE FECHA 12/09/2022 ORDENANTE: CONSULADO GENERAL DE BOLIVIA EN HOUSTON EE.UU. REF.: RECAUDACIONES GESTORÍA CONSULAR POR EL MES DE AGOSTO 2022 LIB. 00010011102 MIN.REL.EXT.- USD INGRESOS POR GESTORÍA CONSULAR"/>
    <m/>
    <m/>
    <m/>
    <m/>
    <n v="0"/>
    <n v="2699.84"/>
    <n v="0"/>
    <n v="18520.900000000001"/>
    <s v="NO_CONCILIADO"/>
    <m/>
    <m/>
  </r>
  <r>
    <x v="12"/>
    <m/>
    <x v="12"/>
    <x v="132"/>
    <s v="G19996500002"/>
    <s v="CRV"/>
    <n v="1999650"/>
    <m/>
    <s v="TRANSFERENCIA DEL EXTERIOR SEGUN SWIFT NO.15081 Y NO.15080 DE FECHA 12/09/2022 ORDENANTE: ECO PRODUCTOS AGROPECUARIOS (BRASIL) REF.: CRED INV ODV VEX 078 22 FECHA VALOR 9/09/2022 LIB. 00597012001 RECURSOS ESPECIFICOS YLB"/>
    <m/>
    <m/>
    <m/>
    <m/>
    <n v="0"/>
    <n v="630000"/>
    <n v="0"/>
    <n v="4321800"/>
    <s v="NO_CONCILIADO"/>
    <m/>
    <m/>
  </r>
  <r>
    <x v="12"/>
    <m/>
    <x v="12"/>
    <x v="132"/>
    <s v="G19994890002"/>
    <s v="CRV"/>
    <n v="1999489"/>
    <m/>
    <s v="TRANSFERENCIA DEL EXTERIOR SEGUN SWIFT NO.15085 Y NO.15084 DE FECHA 12/09/2022 ORDENANTE: PANTANAL AGROCON LTDA (CORUMBA BRASIL) REF.: CRED SWF OF 22/09/09 INV ODVVEX08622 FECHA VALOR 9/09/2022 LIB. 00597012001 RECURSOS ESPECIFICOS YLB"/>
    <m/>
    <m/>
    <m/>
    <m/>
    <n v="0"/>
    <n v="16686"/>
    <n v="0"/>
    <n v="114465.96"/>
    <s v="NO_CONCILIADO"/>
    <m/>
    <m/>
  </r>
  <r>
    <x v="1"/>
    <m/>
    <x v="1"/>
    <x v="132"/>
    <s v="G20000990002"/>
    <s v="CRV"/>
    <n v="2000099"/>
    <m/>
    <s v="TRANSFERENCIA RECIBIDA DEL EXTERIOR SEGÚN MENSAJES SWIFT Nos. 15125-15124 (REM.EXT.) DE FECHA 12-09-2022 POR DESEMBOLSO DE CAF PRÉSTAMO CFA011805 APOYO GESTIÓN PRESUPUESTARIA LIBRETA N° 00099021001 (5970) TGN - RECURSOS ORDINARIOS-DOLARES AMERICANOS"/>
    <m/>
    <m/>
    <m/>
    <m/>
    <n v="0"/>
    <n v="396575000"/>
    <n v="0"/>
    <n v="2720504500"/>
    <s v="NO_CONCILIADO"/>
    <m/>
    <m/>
  </r>
  <r>
    <x v="12"/>
    <m/>
    <x v="12"/>
    <x v="132"/>
    <s v="G20001030002"/>
    <s v="CRV"/>
    <n v="2000103"/>
    <m/>
    <s v="TRANSFERENCIA DEL EXTERIOR SEGUN SWIFT NO 15140, 15139 DE FECHA 12/09/2022 ORDENANTE: YTL SOCIEDAD ANONIMA, REF: INV/PAGO TOTAL FACT ODCVEX 08722 LIB. 00597012001 RECURSOS ESPECIFICOS YLB"/>
    <m/>
    <m/>
    <m/>
    <m/>
    <n v="0"/>
    <n v="16686"/>
    <n v="0"/>
    <n v="114465.96"/>
    <s v="NO_CONCILIADO"/>
    <m/>
    <m/>
  </r>
  <r>
    <x v="6"/>
    <m/>
    <x v="6"/>
    <x v="133"/>
    <s v="G20012550002"/>
    <s v="CRV"/>
    <n v="2001255"/>
    <m/>
    <s v="TRANSFERENCIA DEL EXTERIOR SEGUN SWIFT NO 15155 DE FECHA 13/09/2022 ORDENANTE: CONSULADO DE BOLIVIA EN MENDOZA ARGENTINA, REF: RECAUDACION GESTORIA CONSULAR LIB. 00010011102 MIN.REL.EXT.- USD INGRESOS POR GESTORÍA CONSULAR"/>
    <m/>
    <m/>
    <m/>
    <m/>
    <n v="0"/>
    <n v="1335"/>
    <n v="0"/>
    <n v="9158.1"/>
    <s v="NO_CONCILIADO"/>
    <m/>
    <m/>
  </r>
  <r>
    <x v="6"/>
    <m/>
    <x v="6"/>
    <x v="133"/>
    <s v="G20015870002"/>
    <s v="CRV"/>
    <n v="2001587"/>
    <m/>
    <s v="REGULARIZACION DE TRANSFERENCIA DEL EXTERIOR SEGUN SWIFT NO.15012 DE FECHA 13/09/2022 ORDENANTE: VICECONSULADO DE BOLIVIA LA PLATA-ARGENTINA REF:GESTORIA CONSULAR AGOSTO 2022 LIB. 00010011102 MIN.REL.EXT.- USD INGRESOS POR GESTORÍA CONSULAR"/>
    <m/>
    <m/>
    <m/>
    <m/>
    <n v="0"/>
    <n v="2002.7"/>
    <n v="0"/>
    <n v="13738.52"/>
    <s v="NO_CONCILIADO"/>
    <m/>
    <m/>
  </r>
  <r>
    <x v="6"/>
    <m/>
    <x v="6"/>
    <x v="133"/>
    <s v="G20015850002"/>
    <s v="CRV"/>
    <n v="2001585"/>
    <m/>
    <s v="REGULARIZACION DE TRANSFERENCIA DEL EXTERIOR SEGUN SWIFT NO.14967 DE FECHA 13/09/2022 ORDENANTE: CONSULATE GENERAL OF THE PLURINATIONAL NEW YORK-EE.UU. REF:GESTORIA CONSULAR AGOSTO 2022 LIB. 00010011102 MIN.REL.EXT.- USD INGRESOS POR GESTORÍA CONSULAR"/>
    <m/>
    <m/>
    <m/>
    <m/>
    <n v="0"/>
    <n v="5529.22"/>
    <n v="0"/>
    <n v="37930.449999999997"/>
    <s v="NO_CONCILIADO"/>
    <m/>
    <m/>
  </r>
  <r>
    <x v="6"/>
    <m/>
    <x v="6"/>
    <x v="133"/>
    <s v="G20015830002"/>
    <s v="CRV"/>
    <n v="2001583"/>
    <m/>
    <s v="TRANSFERENCIA DEL EXTERIOR SEGUN SWIFT NO.15171 DE FECHA 13/09/2022 ORDENANTE: CONSULADO DE BOLIVIA EN ANTOFAGASTA-CHILE, FECHA VALOR 13/9/22,REF.:GESTORÍA CONSULAR POR AGOSTO 2022 LIB. 00010011102 MIN.REL.EXT.- USD INGRESOS POR GESTORÍA CONSULAR"/>
    <m/>
    <m/>
    <m/>
    <m/>
    <n v="0"/>
    <n v="27636"/>
    <n v="0"/>
    <n v="189582.96"/>
    <s v="NO_CONCILIADO"/>
    <m/>
    <m/>
  </r>
  <r>
    <x v="0"/>
    <m/>
    <x v="0"/>
    <x v="133"/>
    <s v="D00225110009"/>
    <s v="RVL"/>
    <n v="22511"/>
    <m/>
    <s v="AJUSTE COMPLEMENTARIO POR REVALORIZACION SALDOS DE ACTIVOS DE RESERVA Y OBLIGACIONES MONEDA EXTRANJERA (DOLARES) Saldo MO = -906120302.84 ;Bs/Mo: 6.86000000000 ;Saldo Bs: -6215985277.47"/>
    <m/>
    <m/>
    <m/>
    <m/>
    <n v="0"/>
    <n v="0"/>
    <n v="0"/>
    <n v="0.01"/>
    <s v="NO_CONCILIADO"/>
    <m/>
    <m/>
  </r>
  <r>
    <x v="6"/>
    <m/>
    <x v="6"/>
    <x v="134"/>
    <s v="G20031880002"/>
    <s v="CRV"/>
    <n v="2003188"/>
    <m/>
    <s v="TRANSFERENCIA DEL EXTERIOR SEGUN SWIFT NO 15288 DE FECHA 14/09/2022 ORDENANTE: CONSULADO GENERAL DE BOLIVIA BARCELONA ESPANA, REF: GESTORIA CONSULAR LIB. 00010011102 MIN.REL.EXT.- USD INGRESOS POR GESTORÍA CONSULAR"/>
    <m/>
    <m/>
    <m/>
    <m/>
    <n v="0"/>
    <n v="61791"/>
    <n v="0"/>
    <n v="423886.26"/>
    <s v="NO_CONCILIADO"/>
    <m/>
    <m/>
  </r>
  <r>
    <x v="6"/>
    <m/>
    <x v="6"/>
    <x v="134"/>
    <s v="G20034940002"/>
    <s v="CRV"/>
    <n v="2003494"/>
    <m/>
    <s v="TRANSFERENCIA DEL EXTERIOR SEGUN SWIFT NO 15269 DE FECHA 14/09/2022 ORDENANTE: CONSULADO DE BOLIVIA EN TACNA PERU REF: RECAUDACIONES GESTORIA CONSULAR MAYO, JUNIO Y JULIO 2022 LIB. 00010011102 MIN.REL.EXT.- USD INGRESOS POR GESTORÍA CONSULAR"/>
    <m/>
    <m/>
    <m/>
    <m/>
    <n v="0"/>
    <n v="1350"/>
    <n v="0"/>
    <n v="9261"/>
    <s v="NO_CONCILIADO"/>
    <m/>
    <m/>
  </r>
  <r>
    <x v="0"/>
    <m/>
    <x v="0"/>
    <x v="134"/>
    <s v="D00225150013"/>
    <s v="RVL"/>
    <n v="22515"/>
    <m/>
    <s v="AJUSTE COMPLEMENTARIO POR REVALORIZACION SALDOS DE ACTIVOS DE RESERVA Y OBLIGACIONES MONEDA EXTRANJERA (DOLARES) Saldo MO = -903183811.98 ;Bs/Mo: 6.86000000000 ;Saldo Bs: -6195840950.16"/>
    <m/>
    <m/>
    <m/>
    <m/>
    <n v="0"/>
    <n v="0"/>
    <n v="0"/>
    <n v="0.02"/>
    <s v="NO_CONCILIADO"/>
    <m/>
    <m/>
  </r>
  <r>
    <x v="6"/>
    <m/>
    <x v="6"/>
    <x v="135"/>
    <s v="G20043880002"/>
    <s v="CRV"/>
    <n v="2004388"/>
    <m/>
    <s v="REGULARIZACION DE TRANSFERENCIA DEL EXTERIOR SEGUN SWIFT NO.15297 DE FECHA 15/09/2022 ORDENANTE: CONSULADO GENERAL DE BOLIVIA EN MIAMI EE.UU. REF.: RECAUDACIONES GESTORÍA CONSULAR POR EL MES DE AGOSTO/2022 LIB. 00010011102 MIN.REL.EXT.- USD INGRESOS POR GESTORÍA CONSULAR"/>
    <m/>
    <m/>
    <m/>
    <m/>
    <n v="0"/>
    <n v="9316.59"/>
    <n v="0"/>
    <n v="63911.81"/>
    <s v="NO_CONCILIADO"/>
    <m/>
    <m/>
  </r>
  <r>
    <x v="6"/>
    <m/>
    <x v="6"/>
    <x v="135"/>
    <s v="G20043860002"/>
    <s v="CRV"/>
    <n v="2004386"/>
    <m/>
    <s v="REGULARIZACION DE TRANSFERENCIA DEL EXTERIOR SEGUN SWIFT NO.15308 DE FECHA 15/09/2022 ORDENANTE: EMBAJADA DE BOLIVIA EN PARIS FRANCIA REF.: RECAUDACIONES GESTORÍA CONSULAR POR EL MES DE AGOSTO/2022 LIB. 00010011102 MIN.REL.EXT.- USD INGRESOS POR GESTORÍA CONSULAR"/>
    <m/>
    <m/>
    <m/>
    <m/>
    <n v="0"/>
    <n v="2990.71"/>
    <n v="0"/>
    <n v="20516.27"/>
    <s v="NO_CONCILIADO"/>
    <m/>
    <m/>
  </r>
  <r>
    <x v="6"/>
    <m/>
    <x v="6"/>
    <x v="135"/>
    <s v="G20043840002"/>
    <s v="CRV"/>
    <n v="2004384"/>
    <m/>
    <s v="REGULARIZACION DE TRANSFERENCIA DEL EXTERIOR SEGUN SWIFT NO.15313 DE FECHA 15/09/2022 ORDENANTE: CONSULADO DE BOLIVIA EN JUJUY ARGENTINA REF.: RECAUDACIONES GESTORÍA CONSULAR POR LOS MESES DE JULIO Y AGOSTO/2022 LIB. 00010011102 MIN.REL.EXT.- USD INGRESOS POR GESTORÍA CONSULAR"/>
    <m/>
    <m/>
    <m/>
    <m/>
    <n v="0"/>
    <n v="2480.5300000000002"/>
    <n v="0"/>
    <n v="17016.439999999999"/>
    <s v="NO_CONCILIADO"/>
    <m/>
    <m/>
  </r>
  <r>
    <x v="13"/>
    <m/>
    <x v="13"/>
    <x v="135"/>
    <s v="S10424080003"/>
    <s v="COB"/>
    <n v="1042408"/>
    <m/>
    <s v="||REGULARIZACION DE LA OPERACION N° 1042125 DE FECHA 9/9/2022 SEGUN NOTA CITE: NE-N° 409-2022-UP/REC DE FECHA 12/9/2022 (HRE-TGL-14411) ENVIADA POR LA UNIVERSIDAD PEDAGOGICA DEBITO DE LA LIBRETA N° 00016078001. COBRO DE UTILES DE ESCRITORIO."/>
    <m/>
    <m/>
    <m/>
    <m/>
    <n v="7.29"/>
    <n v="0"/>
    <n v="50.01"/>
    <n v="0"/>
    <s v="NO_CONCILIADO"/>
    <m/>
    <m/>
  </r>
  <r>
    <x v="0"/>
    <m/>
    <x v="0"/>
    <x v="135"/>
    <s v="D00225190013"/>
    <s v="RVL"/>
    <n v="22519"/>
    <m/>
    <s v="AJUSTE COMPLEMENTARIO POR REVALORIZACION SALDOS DE ACTIVOS DE RESERVA Y OBLIGACIONES MONEDA EXTRANJERA (DOLARES) Saldo MO = -863388643.01 ;Bs/Mo: 6.86000000000 ;Saldo Bs: -5922846091.06"/>
    <m/>
    <m/>
    <m/>
    <m/>
    <n v="0"/>
    <n v="0"/>
    <n v="0.01"/>
    <n v="0"/>
    <s v="NO_CONCILIADO"/>
    <m/>
    <m/>
  </r>
  <r>
    <x v="6"/>
    <m/>
    <x v="6"/>
    <x v="136"/>
    <s v="G20066340002"/>
    <s v="CRV"/>
    <n v="2006634"/>
    <m/>
    <s v="REGULARIZACION DE TRANSFERENCIA DEL EXTERIOR SEGUN SWIFT NO.15372 DE FECHA 16/09/2022 ORDENANTE: CONSULADO DE BOLIVIA EN IQUIQUE REF.: DEVOLUCION DE SALDOS NO EJECUTADOS EN EL EXTERIOR EMPADRONAMIENTO 2019 LIB. 00099021001 TGN-RECURSOS ORDINARIOS-DOLARES AMERICANOS (5970)"/>
    <m/>
    <m/>
    <m/>
    <m/>
    <n v="0"/>
    <n v="11693.29"/>
    <n v="0"/>
    <n v="80215.97"/>
    <s v="NO_CONCILIADO"/>
    <m/>
    <m/>
  </r>
  <r>
    <x v="10"/>
    <m/>
    <x v="10"/>
    <x v="136"/>
    <s v="G20066350001"/>
    <s v="CVD"/>
    <n v="2006635"/>
    <m/>
    <s v="COBRO COSTOS DE PAPELERIA POR REGULARIZACION DE TRANSFERENCIA DEL EXTERIOR POR ORDEN DE CONSULADO DE BOLIVIA EN IQUIQUE REF.: DEVOLUCION DE SALDOS NO EJECUTADOS EN EL EXTERIOR EMPADRONAMIENTO 2019 LIB. 00099021001 TGN-RECURSOS ORDINARIOS-DOLARES AMERICANOS (5970)"/>
    <m/>
    <m/>
    <m/>
    <m/>
    <n v="7.29"/>
    <n v="0"/>
    <n v="50.01"/>
    <n v="0"/>
    <s v="NO_CONCILIADO"/>
    <m/>
    <m/>
  </r>
  <r>
    <x v="0"/>
    <m/>
    <x v="0"/>
    <x v="136"/>
    <s v="D00225230010"/>
    <s v="RVL"/>
    <n v="22523"/>
    <m/>
    <s v="AJUSTE COMPLEMENTARIO POR REVALORIZACION SALDOS DE ACTIVOS DE RESERVA Y OBLIGACIONES MONEDA EXTRANJERA (DOLARES) Saldo MO = -791431338.07 ;Bs/Mo: 6.86000000000 ;Saldo Bs: -5429218979.15"/>
    <m/>
    <m/>
    <m/>
    <m/>
    <n v="0"/>
    <n v="0"/>
    <n v="0"/>
    <n v="0.01"/>
    <s v="NO_CONCILIADO"/>
    <m/>
    <m/>
  </r>
  <r>
    <x v="14"/>
    <m/>
    <x v="14"/>
    <x v="137"/>
    <s v="G20084610002"/>
    <s v="CRV"/>
    <n v="2008461"/>
    <m/>
    <s v="TRANSFERENCIA RECIBIDA DEL EXTERIOR SEGÚN MENSAJES SWIFT Nos. 15695-15694 (REM.EXT.) DE FECHA 19-09-2022 POR DESEMBOLSO DE FIDA PRÉSTAMO 2000000784 RFB/200000078400 LIBRETA N° 00047297001 MDRYT-(PRO-CAMELIDOS)$US PROG.FORT.INT.COMPLEJO CAMELIDOS ALTIPLANO"/>
    <m/>
    <m/>
    <m/>
    <m/>
    <n v="0"/>
    <n v="1282737.55"/>
    <n v="0"/>
    <n v="8799579.5899999999"/>
    <s v="NO_CONCILIADO"/>
    <m/>
    <m/>
  </r>
  <r>
    <x v="14"/>
    <m/>
    <x v="14"/>
    <x v="137"/>
    <s v="G20084610003"/>
    <s v="COB"/>
    <n v="2008461"/>
    <m/>
    <s v="TRANSFERENCIA RECIBIDA DEL EXTERIOR SEGÚN MENSAJES SWIFT Nos. 15695-15694 (REM.EXT.) DE FECHA 19-09-2022 POR DESEMBOLSO DE FIDA PRÉSTAMO 2000000784 RFB/200000078400 LIBRETA N° 00047297001 MDRYT-(PRO-CAMELIDOS)$US PROG.FORT.INT.COMPLEJO CAMELIDOS ALTIPLANO REF.: UTILES DE ESCRITORIO"/>
    <m/>
    <m/>
    <m/>
    <m/>
    <n v="7.29"/>
    <n v="0"/>
    <n v="50.01"/>
    <n v="0"/>
    <s v="NO_CONCILIADO"/>
    <m/>
    <m/>
  </r>
  <r>
    <x v="0"/>
    <m/>
    <x v="0"/>
    <x v="137"/>
    <s v="D00225270013"/>
    <s v="RVL"/>
    <n v="22527"/>
    <m/>
    <s v="AJUSTE COMPLEMENTARIO POR REVALORIZACION SALDOS DE ACTIVOS DE RESERVA Y OBLIGACIONES MONEDA EXTRANJERA (DOLARES) Saldo MO = -761374482.61 ;Bs/Mo: 6.86000000000 ;Saldo Bs: -5223028950.72"/>
    <m/>
    <m/>
    <m/>
    <m/>
    <n v="0"/>
    <n v="0"/>
    <n v="0.02"/>
    <n v="0"/>
    <s v="NO_CONCILIADO"/>
    <m/>
    <m/>
  </r>
  <r>
    <x v="9"/>
    <m/>
    <x v="9"/>
    <x v="138"/>
    <s v="S10427400001"/>
    <s v="DEV"/>
    <n v="1042740"/>
    <m/>
    <s v="||TRANSFERENCIA FDOS.AL EXTERIOR POR USD229,51 REF.:PAGO COMISIONES BANCARIAS LC EXP ILC79461CHL P/C ENVASES FOSKO S.A. A/F CARTONBOL,S/G NOTA SEDEM/GG/CB N° 0594/2022,19/09/2022. LIB.00576012001 CARTONBOL-RECAUDACION EN MONEDA EXTRANJERA REF.:PAGO COMIS.LC EXP ILC79461CHL"/>
    <m/>
    <m/>
    <m/>
    <m/>
    <n v="229.51"/>
    <n v="0"/>
    <n v="1574.44"/>
    <n v="0"/>
    <s v="NO_CONCILIADO"/>
    <m/>
    <m/>
  </r>
  <r>
    <x v="1"/>
    <m/>
    <x v="1"/>
    <x v="138"/>
    <s v="S10427440001"/>
    <s v="NTI"/>
    <n v="1042744"/>
    <m/>
    <s v="||PAGO A EXIMBANK COREA PRÉSTAMO EDCF NO. BOL-1 VCTO. 20/09/2022 POR CUENTA DEL TGN, AUTORIZACIÓN S/G COD. LIQ. 016522 DE 16/09/2022 CAPITAL KRW 593.825.000 INTERESES KRW 134.708.790 LIB. 00099021001 TGN-RECURSOS ORDINARIOS-DÓLARES AMERICANOS (5970)"/>
    <m/>
    <m/>
    <m/>
    <m/>
    <n v="530177.81999999995"/>
    <n v="0"/>
    <n v="3637019.85"/>
    <n v="0"/>
    <s v="NO_CONCILIADO"/>
    <m/>
    <m/>
  </r>
  <r>
    <x v="1"/>
    <m/>
    <x v="1"/>
    <x v="138"/>
    <s v="S10427440002"/>
    <s v="DEV"/>
    <n v="1042744"/>
    <m/>
    <s v="||PAGO A EXIMBANK COREA PRÉSTAMO EDCF NO. BOL-1 VCTO. 20/09/2022 POR CUENTA DEL TGN, AUTORIZACIÓN S/G COD. LIQ. 016522 DE 16/09/2022 CAPITAL KRW 593.825.000 INTERESES KRW 134.708.790 LIB. 00099021001 TGN-RECURSOS ORDINARIOS-DÓLARES AMERICANOS (5970)"/>
    <m/>
    <m/>
    <m/>
    <m/>
    <n v="20"/>
    <n v="0"/>
    <n v="137.19999999999999"/>
    <n v="0"/>
    <s v="NO_CONCILIADO"/>
    <m/>
    <m/>
  </r>
  <r>
    <x v="5"/>
    <m/>
    <x v="5"/>
    <x v="139"/>
    <s v="G20113810003"/>
    <s v="CRV"/>
    <n v="16614"/>
    <m/>
    <s v="TRANSFERENCIA DE FONDOS AL EXTERIOR A SOLICITUD DE UNIDAD DE INVESTIGACIONES FINANCIERAS SEGUN SOLICITUD 16614 REF: AP 376 PREV 394 Y 395 HT 160080 PAGO A ANDREA GARZON POR CONSULTORIA POR PRODUCTO INTERNACIONAL PARA LA DIRECCION DE ANALISIS ESTRATEGICO SUPERVISION Y COORDINACION INTERNACIONAL CORR LIB. 00099021001 TGN-RECURSOS ORDINARIOS-DOLARES AMERICANOS (5970) POR DIFERENCIAL CAMBIARIO"/>
    <m/>
    <m/>
    <m/>
    <m/>
    <n v="0"/>
    <n v="16.18"/>
    <n v="0"/>
    <n v="110.99"/>
    <s v="NO_CONCILIADO"/>
    <m/>
    <m/>
  </r>
  <r>
    <x v="1"/>
    <m/>
    <x v="1"/>
    <x v="139"/>
    <s v="G20113870008"/>
    <s v="DEV"/>
    <n v="16510"/>
    <m/>
    <s v="PAGO A EXIMBANK CHINA POPUL PRÉSTAMO GCL 2004 (04) 114A VCTO. 21-09-2022 POR CUENTA DE TGN , NTI. 016510 VALOR 21-09-2022 CAPITAL RMY 1.910.703,24 INTERESES RMY 117.189,80 CTA. 5970 CUENTA UNICA DEL TESORO DOLARES AMERICANOS LIB. 00099021001 REF. COMISION DEL BANQUERO"/>
    <m/>
    <m/>
    <m/>
    <m/>
    <n v="10"/>
    <n v="0"/>
    <n v="68.599999999999994"/>
    <n v="0"/>
    <s v="NO_CONCILIADO"/>
    <m/>
    <m/>
  </r>
  <r>
    <x v="1"/>
    <m/>
    <x v="1"/>
    <x v="139"/>
    <s v="G20113880008"/>
    <s v="DEV"/>
    <n v="16513"/>
    <m/>
    <s v="PAGO A EXIMBANK CHINA POPUL PRÉSTAMO GCL 2007 (13) 184 VCTO. 21-09-2022 POR CUENTA DE TGN , NTI. 016513 VALOR 21-09-2022 CAPITAL RMY 12.168.507,60 INTERESES RMY 1.492.670,26 CTA. 5970 CUENTA UNICA DEL TESORO DOLARES AMERICANOS LIB. 00099021001 REF. COMISION DEL BANQUERO"/>
    <m/>
    <m/>
    <m/>
    <m/>
    <n v="10"/>
    <n v="0"/>
    <n v="68.599999999999994"/>
    <n v="0"/>
    <s v="NO_CONCILIADO"/>
    <m/>
    <m/>
  </r>
  <r>
    <x v="1"/>
    <m/>
    <x v="1"/>
    <x v="139"/>
    <s v="G20113890008"/>
    <s v="DEV"/>
    <n v="16528"/>
    <m/>
    <s v="PAGO A EXIMBANK CHINA POPUL PRÉSTAMO GCL 2009 (43) 294 VCTO. 21-09-2022 POR CUENTA DE TGN , NTI. 016528 VALOR 21-09-2022 CAPITAL RMY 9.043.802,00 INTERESES RMY 1.664.059,78 CTA. 5970 CUENTA UNICA DEL TESORO DOLARES AMERICANOS LIB. 00099021001 REF. COMISION DEL BANQUERO"/>
    <m/>
    <m/>
    <m/>
    <m/>
    <n v="10"/>
    <n v="0"/>
    <n v="68.599999999999994"/>
    <n v="0"/>
    <s v="NO_CONCILIADO"/>
    <m/>
    <m/>
  </r>
  <r>
    <x v="1"/>
    <m/>
    <x v="1"/>
    <x v="139"/>
    <s v="G20113900008"/>
    <s v="DEV"/>
    <n v="16515"/>
    <m/>
    <s v="PAGO A EXIMBANK CHINA POPUL PRÉSTAMO GCL 2011 (41) 391 VCTO. 21-09-2022 POR CUENTA DE TGN , NTI. 016515 VALOR 21-09-2022 CAPITAL RMY 23.110.550,10 INTERESES RMY 4.961.064,75 CTA. 5970 CUENTA UNICA DEL TESORO DOLARES AMERICANOS LIB. 00099021001 REF. COMISION DEL BANQUERO"/>
    <m/>
    <m/>
    <m/>
    <m/>
    <n v="10"/>
    <n v="0"/>
    <n v="68.599999999999994"/>
    <n v="0"/>
    <s v="NO_CONCILIADO"/>
    <m/>
    <m/>
  </r>
  <r>
    <x v="1"/>
    <m/>
    <x v="1"/>
    <x v="139"/>
    <s v="G20113910008"/>
    <s v="DEV"/>
    <n v="16516"/>
    <m/>
    <s v="PAGO A EXIMBANK CHINA POPUL PRÉSTAMO GCL 2016 (29) 599 VCTO. 21-09-2022 POR CUENTA DE TGN , NTI. 016516 VALOR 21-09-2022 CAPITAL RMY 17.500.000,00 INTERESES RMY 3.577.777,78 CTA. 5970 CUENTA UNICA DEL TESORO DOLARES AMERICANOS LIB. 00099021001 REF. COMISION DEL BANQUERO"/>
    <m/>
    <m/>
    <m/>
    <m/>
    <n v="10"/>
    <n v="0"/>
    <n v="68.599999999999994"/>
    <n v="0"/>
    <s v="NO_CONCILIADO"/>
    <m/>
    <m/>
  </r>
  <r>
    <x v="1"/>
    <m/>
    <x v="1"/>
    <x v="139"/>
    <s v="G20113920008"/>
    <s v="DEV"/>
    <n v="16517"/>
    <m/>
    <s v="PAGO A EXIMBANK CHINA POPUL PRÉSTAMO GCL 2017 (02) 607 VCTO. 21-09-2022 POR CUENTA DE TGN , NTI. 016517 VALOR 21-09-2022 INTERESES RMY 3.220.000,00 COMISIONES RMY 89.444,44 CTA. 5970 CUENTA UNICA DEL TESORO DOLARES AMERICANOS LIB. 00099021001 REF. COMISION DEL BANQUERO"/>
    <m/>
    <m/>
    <m/>
    <m/>
    <n v="10"/>
    <n v="0"/>
    <n v="68.599999999999994"/>
    <n v="0"/>
    <s v="NO_CONCILIADO"/>
    <m/>
    <m/>
  </r>
  <r>
    <x v="6"/>
    <m/>
    <x v="6"/>
    <x v="139"/>
    <s v="O20519980002"/>
    <s v="BOD"/>
    <n v="2051998"/>
    <m/>
    <s v="00010011102 DEPOSITO DE EFECTIVO, DEPOSITANTE: EMBAJADA DE BOLIVIA EN MOSCU-RUSIA, CONCEPTO: RECAUDACION GESTORIA CONSULAR DE ENERO AL MES DE AGOSTO /2022 DE LA EMBAJADA DE BOLIVIA EN RUSIA, CUENTA DE DEPOSITO: CUENTA UNICA DEL TESORO EN DOLARES AMERICANOS"/>
    <m/>
    <m/>
    <m/>
    <m/>
    <n v="0"/>
    <n v="2987.95"/>
    <n v="0"/>
    <n v="20497.34"/>
    <s v="NO_CONCILIADO"/>
    <m/>
    <m/>
  </r>
  <r>
    <x v="0"/>
    <m/>
    <x v="0"/>
    <x v="139"/>
    <s v="D00225350009"/>
    <s v="RVL"/>
    <n v="22535"/>
    <m/>
    <s v="AJUSTE COMPLEMENTARIO POR REVALORIZACION SALDOS DE ACTIVOS DE RESERVA Y OBLIGACIONES MONEDA EXTRANJERA (DOLARES) Saldo MO = -750322761.20 ;Bs/Mo: 6.86000000000 ;Saldo Bs: -5147214141.81"/>
    <m/>
    <m/>
    <m/>
    <m/>
    <n v="0"/>
    <n v="0"/>
    <n v="0"/>
    <n v="0.02"/>
    <s v="NO_CONCILIADO"/>
    <m/>
    <m/>
  </r>
  <r>
    <x v="15"/>
    <m/>
    <x v="15"/>
    <x v="140"/>
    <s v="G20124060003"/>
    <s v="CRV"/>
    <n v="16619"/>
    <m/>
    <s v="TRANSFERENCIA DE FONDOS AL EXTERIOR A SOLICITUD DE MINISTERIO DE ECONOMIA Y FINANZAS PUBLICAS SEGUN SOLICITUD 16619 REF: PAGO A THE BANK OF NEW YORK MELLON - CUENTA LU103400222349569780, POR COMISION DE AGENTE PAGADOR LUXEMBURGO SERVICIOS ESPECIALIZADOS TRUSTEE (PAYING AGENT FEE), PERIODO DEL 22/08/ LIB. 00099021001 TGN-RECURSOS ORDINARIOS-DOLARES AMERICANOS (5970) POR DIFERENCIAL CAMBIARIO"/>
    <m/>
    <m/>
    <m/>
    <m/>
    <n v="0"/>
    <n v="5.4"/>
    <n v="0"/>
    <n v="37.04"/>
    <s v="NO_CONCILIADO"/>
    <m/>
    <m/>
  </r>
  <r>
    <x v="3"/>
    <m/>
    <x v="3"/>
    <x v="140"/>
    <s v="G20127020002"/>
    <s v="CRV"/>
    <n v="2012702"/>
    <m/>
    <s v="TRANSFERENCIA RECIBIDA DEL EXTERIOR SEGÚN MENSAJES SWIFT Nos. 15907-15906 (REM.EXT.) DE FECHA 22-09-2022 POR DESEMBOLSO DE CAF PRÉSTAMO CFA009787 PROGRAMA MIAGUA IV FASE 2 LIBRETA N° 00086077003 MMAYA-USD PROGRAMA MIAGUA IV FASE CFA 9787"/>
    <m/>
    <m/>
    <m/>
    <m/>
    <n v="0"/>
    <n v="300000"/>
    <n v="0"/>
    <n v="2058000"/>
    <s v="NO_CONCILIADO"/>
    <m/>
    <m/>
  </r>
  <r>
    <x v="16"/>
    <m/>
    <x v="16"/>
    <x v="140"/>
    <s v="S10429000002"/>
    <s v="CRV"/>
    <n v="1042900"/>
    <m/>
    <s v="||TRANSFERENCIA DE FONDOS SEGUN MENSAJES SWIFT NROS. 15917 - 15918 Y NOTA CITE: ABE-DGE 431/2022 DE FECHA 25.05.2022 (HRE-TGL-8147) REMITIDA POR AGENCIA BOLIVIANA ESPACIAL. (SECTOR PÚBLICO - SERVICIOS) LIBRETA N°00585012001 ABE-VENTA DE SERVICIOS DE COMUNICACIÓN, POR CUENTA DE SES S.A."/>
    <m/>
    <m/>
    <m/>
    <m/>
    <n v="0"/>
    <n v="1880"/>
    <n v="0"/>
    <n v="12896.8"/>
    <s v="NO_CONCILIADO"/>
    <m/>
    <m/>
  </r>
  <r>
    <x v="3"/>
    <m/>
    <x v="3"/>
    <x v="140"/>
    <s v="G20127020003"/>
    <s v="COB"/>
    <n v="2012702"/>
    <m/>
    <s v="TRANSFERENCIA RECIBIDA DEL EXTERIOR SEGÚN MENSAJES SWIFT Nos. 15907-15906 (REM.EXT.) DE FECHA 22-09-2022 POR DESEMBOLSO DE CAF PRÉSTAMO CFA009787 PROGRAMA MIAGUA IV FASE 2 LIBRETA N° 00086077003 MMAYA-USD PROGRAMA MIAGUA IV FASE CFA 9787 REF.: UTILES DE ESCRITORIO"/>
    <m/>
    <m/>
    <m/>
    <m/>
    <n v="7.29"/>
    <n v="0"/>
    <n v="50.01"/>
    <n v="0"/>
    <s v="NO_CONCILIADO"/>
    <m/>
    <m/>
  </r>
  <r>
    <x v="0"/>
    <m/>
    <x v="0"/>
    <x v="140"/>
    <s v="D00225390010"/>
    <s v="RVL"/>
    <n v="22539"/>
    <m/>
    <s v="AJUSTE COMPLEMENTARIO POR REVALORIZACION SALDOS DE ACTIVOS DE RESERVA Y OBLIGACIONES MONEDA EXTRANJERA (DOLARES) Saldo MO = -758199037.73 ;Bs/Mo: 6.86000000000 ;Saldo Bs: -5201245398.82"/>
    <m/>
    <m/>
    <m/>
    <m/>
    <n v="0"/>
    <n v="0"/>
    <n v="0"/>
    <n v="0.01"/>
    <s v="NO_CONCILIADO"/>
    <m/>
    <m/>
  </r>
  <r>
    <x v="11"/>
    <m/>
    <x v="11"/>
    <x v="141"/>
    <s v="S10429610001"/>
    <s v="COB"/>
    <n v="1042961"/>
    <m/>
    <s v="'COBRO DE'||ÚTILES DE ESCRITORIO POR EL COMPROBANTE NRO. 1042960 DE LA FECHA, S/G. NOTA CITE: RIBB/UAF/SCO N°041/22 (HRE-TGL-10413) DEL REGISTRO INTERNACIONAL BOLIVIANO DE BUQUES. DÉBITO DE LA LIBRETA 00020061101 MIN. DEF.- RIBB-INGRESOS VARIOS USD."/>
    <m/>
    <m/>
    <m/>
    <m/>
    <n v="7.29"/>
    <n v="0"/>
    <n v="50.01"/>
    <n v="0"/>
    <s v="NO_CONCILIADO"/>
    <m/>
    <m/>
  </r>
  <r>
    <x v="6"/>
    <m/>
    <x v="6"/>
    <x v="141"/>
    <s v="G20144720002"/>
    <s v="CRV"/>
    <n v="2014472"/>
    <m/>
    <s v="REGULARIZACION DE TRANSFERENCIA DEL EXTERIOR SEGUN SWIFT NOS.15943-15942 DE FECHA 23/09/2022 ORDENANTE: EMBASSY OF BOLIVIA STJARNVAGEN, FECHA VALOR 22/09/2022, REF.:DEVOLUCION DE SALDOS NO EJECUTADOS TSE 2019 Y 2020 SEGUN CONCILIACION LIB. 00099021001 TGN-RECURSOS ORDINARIOS-DOLARES AMERICANOS (5970)"/>
    <m/>
    <m/>
    <m/>
    <m/>
    <n v="0"/>
    <n v="4079.32"/>
    <n v="0"/>
    <n v="27984.14"/>
    <s v="NO_CONCILIADO"/>
    <m/>
    <m/>
  </r>
  <r>
    <x v="10"/>
    <m/>
    <x v="10"/>
    <x v="141"/>
    <s v="G20144730001"/>
    <s v="CVD"/>
    <n v="2014473"/>
    <m/>
    <s v="COBRO COSTOS DE PAPELERIA POR REGULARIZACION DE TRANSFERENCIA DEL EXTERIOR POR ORDEN DE EMBASSY OF BOLIVIA STJARNVAGEN, FECHA VALOR 22/09/2022, REF.:DEVOLUCION DE SALDOS NO EJECUTADOS TSE 2019 Y 2020 SEGUN CONCILIACION LIB. 00099021001 TGN-RECURSOS ORDINARIOS-DOLARES AMERICANOS (5970)"/>
    <m/>
    <m/>
    <m/>
    <m/>
    <n v="7.29"/>
    <n v="0"/>
    <n v="50.01"/>
    <n v="0"/>
    <s v="NO_CONCILIADO"/>
    <m/>
    <m/>
  </r>
  <r>
    <x v="0"/>
    <m/>
    <x v="0"/>
    <x v="141"/>
    <s v="D00225430013"/>
    <s v="RVL"/>
    <n v="22543"/>
    <m/>
    <s v="AJUSTE COMPLEMENTARIO POR REVALORIZACION SALDOS DE ACTIVOS DE RESERVA Y OBLIGACIONES MONEDA EXTRANJERA (DOLARES) Saldo MO = -690790473.88 ;Bs/Mo: 6.86000000000 ;Saldo Bs: -4738822650.83"/>
    <m/>
    <m/>
    <m/>
    <m/>
    <n v="0"/>
    <n v="0"/>
    <n v="0.01"/>
    <n v="0"/>
    <s v="NO_CONCILIADO"/>
    <m/>
    <m/>
  </r>
  <r>
    <x v="0"/>
    <m/>
    <x v="0"/>
    <x v="142"/>
    <s v="D00225470014"/>
    <s v="RVL"/>
    <n v="22547"/>
    <m/>
    <s v="AJUSTE COMPLEMENTARIO POR REVALORIZACION SALDOS DE ACTIVOS DE RESERVA Y OBLIGACIONES MONEDA EXTRANJERA (DOLARES) Saldo MO = -690686886.61 ;Bs/Mo: 6.86000000000 ;Saldo Bs: -4738112042.17"/>
    <m/>
    <m/>
    <m/>
    <m/>
    <n v="0"/>
    <n v="0"/>
    <n v="0.03"/>
    <n v="0"/>
    <s v="NO_CONCILIADO"/>
    <m/>
    <m/>
  </r>
  <r>
    <x v="17"/>
    <m/>
    <x v="17"/>
    <x v="143"/>
    <s v="G20179040002"/>
    <s v="CRV"/>
    <n v="2017904"/>
    <m/>
    <s v="TRANSFERENCIA RECIBIDA DEL EXTERIOR SEGÚN MENSAJES SWIFT Nos. 16197-16196 (REM.EXT.) DE FECHA 27-09-2022 POR DESEMBOLSO DE IDA PRÉSTAMO 5744-BO 5 LIBRETA N° 00291014379 ABC-USD-5744-5745-REHAB.CUMPL.ESTAND.(CRECE) CARR.STA.CRUZ.TR"/>
    <m/>
    <m/>
    <m/>
    <m/>
    <n v="0"/>
    <n v="12850"/>
    <n v="0"/>
    <n v="88151"/>
    <s v="NO_CONCILIADO"/>
    <m/>
    <m/>
  </r>
  <r>
    <x v="0"/>
    <m/>
    <x v="0"/>
    <x v="144"/>
    <s v="D00225560007"/>
    <s v="RVL"/>
    <n v="22556"/>
    <m/>
    <s v="AJUSTE COMPLEMENTARIO POR REVALORIZACION SALDOS DE ACTIVOS DE RESERVA Y OBLIGACIONES MONEDA EXTRANJERA (DOLARES) Saldo MO = -681870179.54 ;Bs/Mo: 6.86000000000 ;Saldo Bs: -4677629431.65"/>
    <m/>
    <m/>
    <m/>
    <m/>
    <n v="0"/>
    <n v="0"/>
    <n v="0.01"/>
    <n v="0"/>
    <s v="NO_CONCILIADO"/>
    <m/>
    <m/>
  </r>
  <r>
    <x v="0"/>
    <m/>
    <x v="0"/>
    <x v="145"/>
    <s v="F0010696"/>
    <s v="NTE"/>
    <n v="4344582"/>
    <m/>
    <s v="A:00099021001 Transferencia de recursos a solicitud del Órgano Judicial mediante nota CITE: UNID./NAL./FINANZAS/DAF/OJ No 725/2022 (operación bimonetaria), a favor del Gobierno Autónomo Municipal de Santa Cruz por concepto de Restitución Certificado de Depósito Judicial No. 0107520 (TC 6,86) H.R 6-22633-R."/>
    <m/>
    <m/>
    <m/>
    <m/>
    <n v="0"/>
    <n v="1742.24"/>
    <n v="0"/>
    <n v="11951.77"/>
    <s v="NO_CONCILIADO"/>
    <m/>
    <m/>
  </r>
  <r>
    <x v="0"/>
    <m/>
    <x v="0"/>
    <x v="145"/>
    <s v="F0010696"/>
    <s v="NTE"/>
    <n v="4344624"/>
    <m/>
    <s v="A:00099021001 Transferencia de recursos a solicitud del Órgano Judicial mediante nota CITE: UNID./NAL./FINANZAS/DAF/OJ No 724/2022 (operación bimonetaria), a favor del Gobierno Autónomo Municipal de Santa Cruz por concepto de Restitución Certificado de Depósito Judicial No. 0107992 (TC 6,86) H.R 6-22634-R."/>
    <m/>
    <m/>
    <m/>
    <m/>
    <n v="0"/>
    <n v="10620.07"/>
    <n v="0"/>
    <n v="72853.679999999993"/>
    <s v="NO_CONCILIADO"/>
    <m/>
    <m/>
  </r>
  <r>
    <x v="14"/>
    <m/>
    <x v="14"/>
    <x v="145"/>
    <s v="G20211920002"/>
    <s v="CRV"/>
    <n v="2021192"/>
    <m/>
    <s v="TRANSFERENCIA RECIBIDA DEL EXTERIOR SEGÚN MENSAJES SWIFT Nos. 16363-16362 (REM.EXT.) DE FECHA 29-09-2022 POR DESEMBOLSO DE BID PRÉSTAMO 3536/BL-BO REQ 00027 BO 2022107178 LIBRETA N° 00047347001 MDRYT-IPD-SA CRIAR II, CONTRATO DE PRESTAMO 3536 BL/BO DOLARES"/>
    <m/>
    <m/>
    <m/>
    <m/>
    <n v="0"/>
    <n v="2711900.21"/>
    <n v="0"/>
    <n v="18603635.440000001"/>
    <s v="NO_CONCILIADO"/>
    <m/>
    <m/>
  </r>
  <r>
    <x v="0"/>
    <m/>
    <x v="0"/>
    <x v="145"/>
    <s v="F0010696"/>
    <s v="NTE"/>
    <n v="4344536"/>
    <m/>
    <s v="A:00099021001 Transferencia de recursos a solicitud del Órgano Judicial mediante nota CITE: UNID./NAL./FINANZAS/DAF/OJ No 723/2022 (operación bimonetaria), a favor del Gobierno Autónomo Municipal de Santa Cruz por concepto de Restitución Certificado de Depósito Judicial No. 0049992 y 0050562 (TC 6,86) H.R 6-22638-R."/>
    <m/>
    <m/>
    <m/>
    <m/>
    <n v="0"/>
    <n v="13493.74"/>
    <n v="0"/>
    <n v="92567.06"/>
    <s v="NO_CONCILIADO"/>
    <m/>
    <m/>
  </r>
  <r>
    <x v="12"/>
    <m/>
    <x v="12"/>
    <x v="145"/>
    <s v="G20210470002"/>
    <s v="CRV"/>
    <n v="2021047"/>
    <m/>
    <s v="TRANSFERENCIA DEL EXTERIOR SEGUN SWIFT NOS.16332-16331 DE FECHA 29/09/2022 ORDENANTE: AGRO SHANGHAI EIRL, FECHA VALOR 29/09/2022 REF:ODV-VEX-099-22 COMPRA DE FERTILIZANTES LIB. 00597012001 RECURSOS ESPECIFICOS YLB"/>
    <m/>
    <m/>
    <m/>
    <m/>
    <n v="0"/>
    <n v="15984"/>
    <n v="0"/>
    <n v="109650.24000000001"/>
    <s v="NO_CONCILIADO"/>
    <m/>
    <m/>
  </r>
  <r>
    <x v="14"/>
    <m/>
    <x v="14"/>
    <x v="145"/>
    <s v="G20211920003"/>
    <s v="COB"/>
    <n v="2021192"/>
    <m/>
    <s v="TRANSFERENCIA RECIBIDA DEL EXTERIOR SEGÚN MENSAJES SWIFT Nos. 16363-16362 (REM.EXT.) DE FECHA 29-09-2022 POR DESEMBOLSO DE BID PRÉSTAMO 3536/BL-BO REQ 00027 BO 2022107178 LIBRETA N° 00047347001 MDRYT-IPD-SA CRIAR II, CONTRATO DE PRESTAMO 3536 BL/BO DOLARES REF.: UTILES DE ESCRITORIO"/>
    <m/>
    <m/>
    <m/>
    <m/>
    <n v="7.29"/>
    <n v="0"/>
    <n v="50.01"/>
    <n v="0"/>
    <s v="NO_CONCILIADO"/>
    <m/>
    <m/>
  </r>
  <r>
    <x v="1"/>
    <m/>
    <x v="1"/>
    <x v="146"/>
    <s v="G20223960001"/>
    <s v="NTI"/>
    <n v="16634"/>
    <m/>
    <s v="PAGO A AFD PRÉSTAMO CBO-1011-02-C VCTO. 30-09-2022 POR CUENTA DE TGN , NTI. 016634 VALOR 30-09-2022 INTERESES EUR 164.088,89 COMISIONES EUR 75.396,59 CTA. 5970 CUENTA UNICA DEL TESORO DOLARES AMERICANOS LIB. 00099021001"/>
    <m/>
    <m/>
    <m/>
    <m/>
    <n v="234433.59"/>
    <n v="0"/>
    <n v="1608214.43"/>
    <n v="0"/>
    <s v="NO_CONCILIADO"/>
    <m/>
    <m/>
  </r>
  <r>
    <x v="10"/>
    <m/>
    <x v="10"/>
    <x v="146"/>
    <s v="G20225640002"/>
    <s v="CRV"/>
    <n v="2022564"/>
    <m/>
    <s v="REGULARIZACION DE TRANSFERENCIA DEL EXTERIOR SEGUN SWIFT NO.16226 DE FECHA 30/09/2022 ORDENANTE: CONSULADO DE BOLIVIA EN JUJUY ARGENTINA REF.: SALDOS NO EJECUTADOS TRIBUNAL SUPREMO ELECTORAL 2019-2020 LIB. 00099021001 TGN-RECURSOS ORDINARIOS-DOLARES AMERICANOS (5970)"/>
    <m/>
    <m/>
    <m/>
    <m/>
    <n v="0"/>
    <n v="42471.18"/>
    <n v="0"/>
    <n v="291352.28999999998"/>
    <s v="NO_CONCILIADO"/>
    <m/>
    <m/>
  </r>
  <r>
    <x v="10"/>
    <m/>
    <x v="10"/>
    <x v="146"/>
    <s v="G20225660002"/>
    <s v="CRV"/>
    <n v="2022566"/>
    <m/>
    <s v="REGULARIZACION DE TRANSFERENCIA DEL EXTERIOR SEGUN SWIFT NO.16221 DE FECHA 30/09/2022 ORDENANTE: CONSULADO DE BOLIVIA EN JUJUY ARGENTINA REF.: SALDOS NO EJECUTADOS TRIBUNAL SUPREMO ELECTORAL 2019-2020 LIB. 00099021001 TGN-RECURSOS ORDINARIOS-DOLARES AMERICANOS (5970)"/>
    <m/>
    <m/>
    <m/>
    <m/>
    <n v="0"/>
    <n v="10429.530000000001"/>
    <n v="0"/>
    <n v="71546.58"/>
    <s v="NO_CONCILIADO"/>
    <m/>
    <m/>
  </r>
  <r>
    <x v="10"/>
    <m/>
    <x v="10"/>
    <x v="146"/>
    <s v="G20225650001"/>
    <s v="CVD"/>
    <n v="2022565"/>
    <m/>
    <s v="COBRO COSTOS DE PAPELERIA POR REGULARIZACION DE TRANSFERENCIA DEL EXTERIOR POR ORDEN DE CONSULADO DE BOLIVIA EN JUJUY ARGENTINA REF.: SALDOS NO EJECUTADOS TRIBUNAL SUPREMO ELECTORAL 2019-2020 LIB. 00099021001 TGN-RECURSOS ORDINARIOS-DOLARES AMERICANOS (5970)"/>
    <m/>
    <m/>
    <m/>
    <m/>
    <n v="7.29"/>
    <n v="0"/>
    <n v="50.01"/>
    <n v="0"/>
    <s v="NO_CONCILIADO"/>
    <m/>
    <m/>
  </r>
  <r>
    <x v="10"/>
    <m/>
    <x v="10"/>
    <x v="146"/>
    <s v="G20225670001"/>
    <s v="CVD"/>
    <n v="2022567"/>
    <m/>
    <s v="COBRO COSTOS DE PAPELERIA POR REGULARIZACION DE TRANSFERENCIA DEL EXTERIOR POR ORDEN DE CONSULADO DE BOLIVIA EN JUJUY ARGENTINA REF.: SALDOS NO EJECUTADOS TRIBUNAL SUPREMO ELECTORAL 2019-2020 LIB. 00099021001 TGN-RECURSOS ORDINARIOS-DOLARES AMERICANOS (5970)"/>
    <m/>
    <m/>
    <m/>
    <m/>
    <n v="7.29"/>
    <n v="0"/>
    <n v="50.01"/>
    <n v="0"/>
    <s v="NO_CONCILIADO"/>
    <m/>
    <m/>
  </r>
  <r>
    <x v="12"/>
    <m/>
    <x v="12"/>
    <x v="146"/>
    <s v="G20229010002"/>
    <s v="CRV"/>
    <n v="2022901"/>
    <m/>
    <s v="TRANSFERENCIA DEL EXTERIOR SEGUN SWIFT NO 16447, 16446 DE FECHA 30/09/2022 ORDENANTE: ECONOMET SPA, FECHA VALOR 30/9/2022, ORDEN DE VENTA ODV-VEX-0002-22 150 TM LIB. 00597012001 RECURSOS ESPECIFICOS YLB"/>
    <m/>
    <m/>
    <m/>
    <m/>
    <n v="0"/>
    <n v="6924"/>
    <n v="0"/>
    <n v="47498.64"/>
    <s v="NO_CONCILIADO"/>
    <m/>
    <m/>
  </r>
  <r>
    <x v="12"/>
    <m/>
    <x v="12"/>
    <x v="146"/>
    <s v="G20229030002"/>
    <s v="CRV"/>
    <n v="2022903"/>
    <m/>
    <s v="TRANSFERENCIA DEL EXTERIOR SEGUN SWIFT NO 16449, 16448 DE FECHA 30/09/2022 ORDENANTE: SOLLEM SPA, FECHA VALOR 30/9/2022, SM2225 ACC 5970034001 LIB. 00597012001 RECURSOS ESPECIFICOS YLB"/>
    <m/>
    <m/>
    <m/>
    <m/>
    <n v="0"/>
    <n v="15000"/>
    <n v="0"/>
    <n v="102900"/>
    <s v="NO_CONCILIADO"/>
    <m/>
    <m/>
  </r>
  <r>
    <x v="0"/>
    <m/>
    <x v="0"/>
    <x v="146"/>
    <s v="D00225660009"/>
    <s v="RVL"/>
    <n v="22566"/>
    <m/>
    <s v="AJUSTE COMPLEMENTARIO POR REVALORIZACION SALDOS DE ACTIVOS DE RESERVA Y OBLIGACIONES MONEDA EXTRANJERA (DOLARES) Saldo MO = -691725525.15 ;Bs/Mo: 6.86000000000 ;Saldo Bs: -4745237102.55"/>
    <m/>
    <m/>
    <m/>
    <m/>
    <n v="0"/>
    <n v="0"/>
    <n v="0.02"/>
    <n v="0"/>
    <s v="NO_CONCILIADO"/>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8">
  <r>
    <x v="0"/>
    <s v="01"/>
    <x v="0"/>
    <x v="0"/>
    <n v="53"/>
    <s v="00512012001"/>
    <s v="De: 00512012001 A:00389012001 A requerimiento de la Navegación Aérea y Aeropuertos Bolivianos (NAABO), con nota CITE: NAABOL -DNAF/No001/2022 y de acuerdo al D.S. N° 4630 de 30-11-2021 en la cual solicita la transferencia de recursos entre"/>
    <m/>
    <m/>
    <m/>
    <m/>
    <m/>
    <m/>
    <n v="1472808.59"/>
    <n v="0"/>
    <n v="1472808.59"/>
    <m/>
  </r>
  <r>
    <x v="0"/>
    <s v="01"/>
    <x v="0"/>
    <x v="0"/>
    <n v="54"/>
    <s v="00512012001"/>
    <s v="De: 00512012001 A:00389022001 A requerimiento de la Navegación Aérea y Aeropuertos Bolivianos (NAABO), con nota CITE: NAABOL -DNAF/No001/2022 y de acuerdo al D.S. N° 4630 de 30-11-2021 en la cual solicita la transferencia de recursos entre"/>
    <m/>
    <m/>
    <m/>
    <m/>
    <m/>
    <m/>
    <n v="714045.57"/>
    <n v="0"/>
    <n v="714045.57"/>
    <m/>
  </r>
  <r>
    <x v="0"/>
    <s v="01"/>
    <x v="0"/>
    <x v="0"/>
    <n v="55"/>
    <s v="00512012001"/>
    <s v="De: 00512012001 A:00389032001 A requerimiento de la Navegación Aérea y Aeropuertos Bolivianos (NAABO), con nota CITE: NAABOL -DNAF/No001/2022 y de acuerdo al D.S. N° 4630 de 30-11-2021 en la cual solicita la transferencia de recursos entre"/>
    <m/>
    <m/>
    <m/>
    <m/>
    <m/>
    <m/>
    <n v="289779.01"/>
    <n v="0"/>
    <n v="289779.01"/>
    <m/>
  </r>
  <r>
    <x v="0"/>
    <s v="01"/>
    <x v="0"/>
    <x v="0"/>
    <n v="56"/>
    <s v="00512012002"/>
    <s v="De: 00512012002 A:00389032001 A requerimiento de la Navegación Aérea y Aeropuertos Bolivianos (NAABO), con nota CITE: NAABOL -DNAF/No001/2022 y de acuerdo al D.S. N° 4630 de 30-11-2021 en la cual solicita la transferencia de recursos entre"/>
    <m/>
    <m/>
    <m/>
    <m/>
    <m/>
    <m/>
    <n v="236042.7"/>
    <n v="0"/>
    <n v="236042.7"/>
    <m/>
  </r>
  <r>
    <x v="0"/>
    <s v="01"/>
    <x v="0"/>
    <x v="0"/>
    <n v="57"/>
    <s v="00512012002"/>
    <s v="De: 00512012002 A:00389042001 A requerimiento de la Navegación Aérea y Aeropuertos Bolivianos (NAABO), con nota CITE: NAABOL -DNAF/No001/2022 y de acuerdo al D.S. N° 4630 de 30-11-2021 en la cual solicita la transferencia de recursos entre"/>
    <m/>
    <m/>
    <m/>
    <m/>
    <m/>
    <m/>
    <n v="1565670.82"/>
    <n v="0"/>
    <n v="1565670.82"/>
    <m/>
  </r>
  <r>
    <x v="0"/>
    <s v="01"/>
    <x v="0"/>
    <x v="0"/>
    <n v="58"/>
    <s v="00512012002"/>
    <s v="De: 00512012002 A:00389052001 A requerimiento de la Navegación Aérea y Aeropuertos Bolivianos (NAABO), con nota CITE: NAABOL -DNAF/No001/2022 y de acuerdo al D.S. N° 4630 de 30-11-2021 en la cual solicita la transferencia de recursos entre"/>
    <m/>
    <m/>
    <m/>
    <m/>
    <m/>
    <m/>
    <n v="465415.88"/>
    <n v="0"/>
    <n v="465415.88"/>
    <m/>
  </r>
  <r>
    <x v="1"/>
    <s v="01"/>
    <x v="1"/>
    <x v="1"/>
    <n v="63"/>
    <s v="00389012001"/>
    <s v="De: 00389012001 A:00099021001 Transferencia que realizamos a solicitud de la Dirección General de Administración y Finanzas Territoriales mediante nota interna CITE: MEFP/VTCP/DGAFT/USCFT/N°15/2022, por concepto de recuperaciones por la deu"/>
    <m/>
    <m/>
    <m/>
    <m/>
    <m/>
    <m/>
    <n v="128559.05"/>
    <n v="0"/>
    <n v="128559.05"/>
    <m/>
  </r>
  <r>
    <x v="1"/>
    <s v="01"/>
    <x v="1"/>
    <x v="2"/>
    <n v="126"/>
    <s v="00389012001"/>
    <s v="De: 00389012001 A:00081170001 A: 00081170001 A requerimiento de la Navegación Aérea y Aeropuertos Bolivianos (NAABOL), con nota CITE: NAABOL -DNAF/N°0023/2022 y de acuerdo al D.S. N° 4630 de 30-11-2021 en la cual solicita la transferencia"/>
    <m/>
    <m/>
    <m/>
    <m/>
    <m/>
    <m/>
    <n v="3042009.35"/>
    <n v="0"/>
    <n v="3042009.35"/>
    <m/>
  </r>
  <r>
    <x v="2"/>
    <s v="07"/>
    <x v="2"/>
    <x v="3"/>
    <n v="259"/>
    <s v="00086071101"/>
    <s v="De: 00086071101 A:00099021001 A: 00099021001 Transferencia que realizamos a solicitud de la Dirección General de Crédito Público con nota interna CITE: MEFP/VTCP/DGCP/UODP-108/2022, con la finalidad de dar cumplimiento a lo establecido en e"/>
    <m/>
    <m/>
    <m/>
    <m/>
    <m/>
    <m/>
    <n v="189289.97"/>
    <n v="0"/>
    <n v="189289.97"/>
    <m/>
  </r>
  <r>
    <x v="3"/>
    <s v="02"/>
    <x v="3"/>
    <x v="3"/>
    <n v="259"/>
    <s v="00099021001"/>
    <s v="De: 00086071101 A:00099021001 A: 00099021001 Transferencia que realizamos a solicitud de la Dirección General de Crédito Público con nota interna CITE: MEFP/VTCP/DGCP/UODP-108/2022, con la finalidad de dar cumplimiento a lo establecido en e"/>
    <m/>
    <m/>
    <m/>
    <m/>
    <m/>
    <m/>
    <n v="0"/>
    <n v="189289.97"/>
    <n v="189289.97"/>
    <m/>
  </r>
  <r>
    <x v="1"/>
    <s v="01"/>
    <x v="1"/>
    <x v="4"/>
    <n v="344"/>
    <s v="00389012001"/>
    <s v="De: 00389012001 A:00099021001 De: 00389012001 A:00099021001 Transferencia que realizamos a solicitud de la Dirección General de Administración y Finanzas Territoriales mediante nota interna CITE: MEFP/VTCP/DGAFT/USCFT/N°39/2022, por concept"/>
    <m/>
    <m/>
    <m/>
    <m/>
    <m/>
    <m/>
    <n v="128559.05"/>
    <n v="0"/>
    <n v="128559.05"/>
    <m/>
  </r>
  <r>
    <x v="4"/>
    <s v="01"/>
    <x v="4"/>
    <x v="5"/>
    <n v="351"/>
    <s v="00291012002"/>
    <s v="De: 00291012002 A:00099021001 A requerimiento de la Administradora Boliviana de Carreteras (ABC), con nota CITE: ABC/GNA/SAF/ATE/2022-0327 y en virtud a la nota interna MEFP/VTCP/DGCP/UODP/N° 150/2022 de la Dirección General de Crédito Públ"/>
    <m/>
    <m/>
    <m/>
    <m/>
    <m/>
    <m/>
    <n v="5572485.1500000004"/>
    <n v="0"/>
    <n v="5572485.1500000004"/>
    <m/>
  </r>
  <r>
    <x v="3"/>
    <s v="02"/>
    <x v="3"/>
    <x v="5"/>
    <n v="351"/>
    <s v="00099021001"/>
    <s v="De: 00291012002 A:00099021001 A requerimiento de la Administradora Boliviana de Carreteras (ABC), con nota CITE: ABC/GNA/SAF/ATE/2022-0327 y en virtud a la nota interna MEFP/VTCP/DGCP/UODP/N° 150/2022 de la Dirección General de Crédito Públ"/>
    <m/>
    <m/>
    <m/>
    <m/>
    <m/>
    <m/>
    <n v="0"/>
    <n v="5572485.1500000004"/>
    <n v="5572485.1500000004"/>
    <m/>
  </r>
  <r>
    <x v="3"/>
    <s v="02"/>
    <x v="3"/>
    <x v="6"/>
    <n v="564"/>
    <s v="00099021001"/>
    <s v="De: 00291014362 A:00099021001 A requerimiento de la Administradora Boliviana de Carreteras (ABC), con nota CITE: ABC/GNA/SAF/ATE/2022-0479, en la cual solicita la transferencia entre Libretas para el Proyecto de Construcción de la Carretera"/>
    <m/>
    <m/>
    <m/>
    <m/>
    <m/>
    <m/>
    <n v="0"/>
    <n v="57035096.840000004"/>
    <n v="57035096.840000004"/>
    <m/>
  </r>
  <r>
    <x v="3"/>
    <s v="02"/>
    <x v="3"/>
    <x v="6"/>
    <n v="565"/>
    <s v="00099021001"/>
    <s v="De: 00291014346 A:00099021001 A requerimiento de la Administradora Boliviana de Carreteras (ABC), con nota CITE: ABC/GNA/SAF/ATE/2022-0479, en la cual solicita la transferencia entre Libretas para el Proyecto de Construcción de la Carretera"/>
    <m/>
    <m/>
    <m/>
    <m/>
    <m/>
    <m/>
    <n v="0"/>
    <n v="18880846.620000001"/>
    <n v="18880846.620000001"/>
    <m/>
  </r>
  <r>
    <x v="3"/>
    <s v="02"/>
    <x v="3"/>
    <x v="7"/>
    <n v="566"/>
    <s v="00099021001"/>
    <s v="De: 00081014202 A:00099021001 A requerimiento del Ministerio de Obras Públicas, Servicios y Vivienda, con nota CITE: MOPSV/DGAA/N° 118/2022 e informe INF/MOPSV/VMTEL/UEPP N° 0257/2022, en la cual solicita la TRANSFERENCIA DE RECURSOS DE ENT"/>
    <m/>
    <m/>
    <m/>
    <m/>
    <m/>
    <m/>
    <n v="0"/>
    <n v="1108085.56"/>
    <n v="1108085.56"/>
    <m/>
  </r>
  <r>
    <x v="1"/>
    <s v="01"/>
    <x v="1"/>
    <x v="8"/>
    <n v="584"/>
    <s v="00389012001"/>
    <s v="De: 00389012001 A:00099021001 En virtud a la nota interna MEFP/VTCP/DGAFT/USCFT/N°59/2022, de la Dirección General de Administración y Finanzas Territoriales, en la cual solicita transferencia de recuperaciones por la deuda emergente del De"/>
    <m/>
    <m/>
    <m/>
    <m/>
    <m/>
    <m/>
    <n v="128559.05"/>
    <n v="0"/>
    <n v="128559.05"/>
    <m/>
  </r>
  <r>
    <x v="2"/>
    <s v="01"/>
    <x v="2"/>
    <x v="9"/>
    <n v="589"/>
    <s v="00086011101"/>
    <s v="De: 00086011101 A:00099021001 A: 00099021001 Transferencia que realizamos a solicitud de la Dirección General de Crédito Público con nota interna CITE: MEFP/VTCP/DGCP/UODP-168/2022, con la finalidad de dar cumplimiento a lo establecido en e"/>
    <m/>
    <m/>
    <m/>
    <m/>
    <m/>
    <m/>
    <n v="59268.75"/>
    <n v="0"/>
    <n v="59268.75"/>
    <m/>
  </r>
  <r>
    <x v="3"/>
    <s v="02"/>
    <x v="3"/>
    <x v="9"/>
    <n v="589"/>
    <s v="00099021001"/>
    <s v="De: 00086011101 A:00099021001 A: 00099021001 Transferencia que realizamos a solicitud de la Dirección General de Crédito Público con nota interna CITE: MEFP/VTCP/DGCP/UODP-168/2022, con la finalidad de dar cumplimiento a lo establecido en e"/>
    <m/>
    <m/>
    <m/>
    <m/>
    <m/>
    <m/>
    <n v="0"/>
    <n v="59268.75"/>
    <n v="59268.75"/>
    <m/>
  </r>
  <r>
    <x v="5"/>
    <s v="01"/>
    <x v="3"/>
    <x v="10"/>
    <n v="733"/>
    <s v="00099014102"/>
    <s v="De: 00099014102 A:00041011101 En virtud de las notas CITE: CAR/MDPyEP/DGAA/UF N° 0018/2022 del Ministerio de Desarrollo Productivo y Economía Plural con nota y MEFP/VPCF/DGCF/UCCF/N° 97/2022, y al proveído de la H.R. 6-1786-R, en la cual so"/>
    <m/>
    <m/>
    <m/>
    <m/>
    <m/>
    <m/>
    <n v="216"/>
    <n v="0"/>
    <n v="216"/>
    <m/>
  </r>
  <r>
    <x v="1"/>
    <s v="01"/>
    <x v="1"/>
    <x v="11"/>
    <n v="799"/>
    <s v="00389012001"/>
    <s v="De: 00389012001 A:00081170001 De: 00389012001 A: 00081170001 A requerimiento de la Navegación Aérea y Aeropuertos Bolivianos (NAABOL), con nota CITE: NAABOL -DNAF/N°0105/2022 y de acuerdo al D.S. N° 4630 de 30 de noviembre de 2021 en la"/>
    <m/>
    <m/>
    <m/>
    <m/>
    <m/>
    <m/>
    <n v="1000000"/>
    <n v="0"/>
    <n v="1000000"/>
    <m/>
  </r>
  <r>
    <x v="1"/>
    <s v="01"/>
    <x v="1"/>
    <x v="12"/>
    <n v="921"/>
    <s v="00389012001"/>
    <s v="De: 00389012001 A:00099021001 A: 00099021001 Transferencia que realizamos a solicitud de la Dirección General de Administración y Finanzas Territoriales mediante nota interna CITE: MEFP/VTCP/DGAFT/ USCFT/N°74/2022, por concepto de recuperac"/>
    <m/>
    <m/>
    <m/>
    <m/>
    <m/>
    <m/>
    <n v="128559.05"/>
    <n v="0"/>
    <n v="128559.05"/>
    <m/>
  </r>
  <r>
    <x v="2"/>
    <s v="07"/>
    <x v="2"/>
    <x v="12"/>
    <n v="922"/>
    <s v="00086071101"/>
    <s v="De: 00086071101 A:00099021001 A: 00099021001 Transferencia que realizamos a solicitud de la Dirección General de Crédito Público con nota interna CITE: MEFP/VTCP/DGCP/UODP-267/2022, con la finalidad de dar cumplimiento a lo establecido en"/>
    <m/>
    <m/>
    <m/>
    <m/>
    <m/>
    <m/>
    <n v="157197.18"/>
    <n v="0"/>
    <n v="157197.18"/>
    <m/>
  </r>
  <r>
    <x v="3"/>
    <s v="02"/>
    <x v="3"/>
    <x v="12"/>
    <n v="922"/>
    <s v="00099021001"/>
    <s v="De: 00086071101 A:00099021001 A: 00099021001 Transferencia que realizamos a solicitud de la Dirección General de Crédito Público con nota interna CITE: MEFP/VTCP/DGCP/UODP-267/2022, con la finalidad de dar cumplimiento a lo establecido en"/>
    <m/>
    <m/>
    <m/>
    <m/>
    <m/>
    <m/>
    <n v="0"/>
    <n v="157197.18"/>
    <n v="157197.18"/>
    <m/>
  </r>
  <r>
    <x v="4"/>
    <s v="01"/>
    <x v="4"/>
    <x v="13"/>
    <n v="1035"/>
    <s v="00291014203"/>
    <s v="De: 00291014203 A:00099021001 Transferencia a requerimiento de la Administradora Boliviana de Carreteras, según nota CITE ABC/GNA/SAF/ATE/ 2022-0764 e informe CITE: INF/GNA/SAF/ATE/2022-0027/I/2022-07779, por concepto de restitución de recu"/>
    <m/>
    <m/>
    <m/>
    <m/>
    <m/>
    <m/>
    <n v="35119560"/>
    <n v="0"/>
    <n v="35119560"/>
    <m/>
  </r>
  <r>
    <x v="3"/>
    <s v="02"/>
    <x v="3"/>
    <x v="13"/>
    <n v="1035"/>
    <s v="00099021001"/>
    <s v="De: 00291014203 A:00099021001 Transferencia a requerimiento de la Administradora Boliviana de Carreteras, según nota CITE ABC/GNA/SAF/ATE/ 2022-0764 e informe CITE: INF/GNA/SAF/ATE/2022-0027/I/2022-07779, por concepto de restitución de recu"/>
    <m/>
    <m/>
    <m/>
    <m/>
    <m/>
    <m/>
    <n v="0"/>
    <n v="35119560"/>
    <n v="35119560"/>
    <m/>
  </r>
  <r>
    <x v="3"/>
    <s v="02"/>
    <x v="3"/>
    <x v="14"/>
    <n v="1147"/>
    <s v="00099021001"/>
    <s v="De: 00066028004 A:00099021001 A requerimiento del Ministerio de Planificación del Desarrollo con nota CITE: MPD/VIPFE/DGPP/UP-NE 0479/2022, en la cual solicita la transferencia entre libretas de diferentes entidades por el cierre de Libreta"/>
    <m/>
    <m/>
    <m/>
    <m/>
    <m/>
    <m/>
    <n v="0"/>
    <n v="0.01"/>
    <n v="0.01"/>
    <m/>
  </r>
  <r>
    <x v="0"/>
    <s v="01"/>
    <x v="0"/>
    <x v="15"/>
    <n v="1201"/>
    <s v="00512014301"/>
    <s v="De: 00512014301 A:00389014301 De: 00512014301 A:00389014301 Transferencia que se realiza a fin de atender la solicitud de la Navegación Aérea y Aeropuertos Bolivianos (NAABOL), con nota CITE: NAABOL- DNE- PMAR-/N°010/2022 y de acuerdo al D"/>
    <m/>
    <m/>
    <m/>
    <m/>
    <m/>
    <m/>
    <n v="345473.05"/>
    <n v="0"/>
    <n v="345473.05"/>
    <m/>
  </r>
  <r>
    <x v="4"/>
    <s v="01"/>
    <x v="4"/>
    <x v="15"/>
    <n v="1203"/>
    <s v="00291012002"/>
    <s v="De: 00291012002 A:00099021001 A: 00099021001 Transferencia que realizamos a solicitud de la Dirección General de Crédito Público con nota interna CITE: MEFP/VTCP/DGCP/UODP-334/2022, con la finalidad de dar cumplimiento a lo establecido en e"/>
    <m/>
    <m/>
    <m/>
    <m/>
    <m/>
    <m/>
    <n v="3823312.26"/>
    <n v="0"/>
    <n v="3823312.26"/>
    <m/>
  </r>
  <r>
    <x v="3"/>
    <s v="02"/>
    <x v="3"/>
    <x v="15"/>
    <n v="1203"/>
    <s v="00099021001"/>
    <s v="De: 00291012002 A:00099021001 A: 00099021001 Transferencia que realizamos a solicitud de la Dirección General de Crédito Público con nota interna CITE: MEFP/VTCP/DGCP/UODP-334/2022, con la finalidad de dar cumplimiento a lo establecido en e"/>
    <m/>
    <m/>
    <m/>
    <m/>
    <m/>
    <m/>
    <n v="0"/>
    <n v="3823312.26"/>
    <n v="3823312.26"/>
    <m/>
  </r>
  <r>
    <x v="2"/>
    <s v="01"/>
    <x v="2"/>
    <x v="15"/>
    <n v="1204"/>
    <s v="00086011101"/>
    <s v="De: 00086011101 A:00099021001 A: 00099021001 Transferencia que realizamos a solicitud de la Dirección General de Crédito Público con nota interna CITE: MEFP/VTCP/DGCP/UODP-334/2022, con la finalidad de dar cumplimiento a lo establecido en e"/>
    <m/>
    <m/>
    <m/>
    <m/>
    <m/>
    <m/>
    <n v="59572.79"/>
    <n v="0"/>
    <n v="59572.79"/>
    <m/>
  </r>
  <r>
    <x v="3"/>
    <s v="02"/>
    <x v="3"/>
    <x v="15"/>
    <n v="1204"/>
    <s v="00099021001"/>
    <s v="De: 00086011101 A:00099021001 A: 00099021001 Transferencia que realizamos a solicitud de la Dirección General de Crédito Público con nota interna CITE: MEFP/VTCP/DGCP/UODP-334/2022, con la finalidad de dar cumplimiento a lo establecido en e"/>
    <m/>
    <m/>
    <m/>
    <m/>
    <m/>
    <m/>
    <n v="0"/>
    <n v="59572.79"/>
    <n v="59572.79"/>
    <m/>
  </r>
  <r>
    <x v="3"/>
    <s v="02"/>
    <x v="3"/>
    <x v="15"/>
    <n v="1206"/>
    <s v="00099021001"/>
    <s v="De: 00047011103 A:00099021001 A: 00099021001 Transferencia que realizamos a solicitud de la Dirección General de Crédito Público con nota interna CITE: MEFP/VTCP/DGCP/UODP-334/2022, con la finalidad de dar cumplimiento a lo establecido en e"/>
    <m/>
    <m/>
    <m/>
    <m/>
    <m/>
    <m/>
    <n v="0"/>
    <n v="215417.86"/>
    <n v="215417.86"/>
    <m/>
  </r>
  <r>
    <x v="3"/>
    <s v="02"/>
    <x v="3"/>
    <x v="16"/>
    <n v="1261"/>
    <s v="00099021001"/>
    <s v="De: 00153018002 A:00099021001 De: 00153018002 A: 00099021001 Transferencia que se realiza a fin de atender la solicitud al Observatorio Plurinacional de la Calidad Educativa mediante nota CITE: NE/OPCE/DE N°353/2022, informe OPCE/ DE/ AAF"/>
    <m/>
    <m/>
    <m/>
    <m/>
    <m/>
    <m/>
    <n v="0"/>
    <n v="370.86"/>
    <n v="370.86"/>
    <m/>
  </r>
  <r>
    <x v="1"/>
    <s v="01"/>
    <x v="1"/>
    <x v="17"/>
    <n v="1330"/>
    <s v="00389012001"/>
    <s v="De: 00389012001 A:00099021001 De: 00389012001 A: 00099021001 Transferencia que realizamos a solicitud de la Dirección General de Administración y Finanzas Territoriales mediante nota interna CITE: MEFP/VTCP/DGAFT/USCFT/N°91/2022, por concep"/>
    <m/>
    <m/>
    <m/>
    <m/>
    <m/>
    <m/>
    <n v="128559.05"/>
    <n v="0"/>
    <n v="128559.05"/>
    <m/>
  </r>
  <r>
    <x v="1"/>
    <s v="01"/>
    <x v="1"/>
    <x v="18"/>
    <n v="1617"/>
    <s v="00389012001"/>
    <s v="De: 00389012001 A:00081170001 De: 00389012001 A: 00081170001 A fin de atender el requerimiento de la Navegación Aérea y Aeropuertos Bolivianos (NAABOL), con nota CITE: NAABOL -DNAF/N°0061/2022 y de acuerdo al D.S. N° 4630 de 30-11-2021 en"/>
    <m/>
    <m/>
    <m/>
    <m/>
    <m/>
    <m/>
    <n v="6000000"/>
    <n v="0"/>
    <n v="6000000"/>
    <m/>
  </r>
  <r>
    <x v="1"/>
    <s v="01"/>
    <x v="1"/>
    <x v="19"/>
    <n v="1728"/>
    <s v="00389012001"/>
    <s v="De: 00389012001 A:00099021001 Transferencia que realizamos a solicitud de la Dirección General de Administración y Finanzas Territoriales mediante nota interna CITE: MEFP/VTCP/DGAFT/USCFT/N°115/2022, por concepto de recuperaciones de la deu"/>
    <m/>
    <m/>
    <m/>
    <m/>
    <m/>
    <m/>
    <n v="128559.05"/>
    <n v="0"/>
    <n v="128559.05"/>
    <m/>
  </r>
  <r>
    <x v="3"/>
    <s v="02"/>
    <x v="3"/>
    <x v="20"/>
    <n v="1741"/>
    <s v="00099021001"/>
    <s v="De: 00081014202 A:00099021001 De: 00081014202 A: 00099021001 A fin de atender el requerimiento del Ministerio de Obras Públicas Servicio y Vivienda con nota CITE: MOPSV/DGAA/N°373/2022 e informe CITE: INF/ MOPSV/VMTEL/UEPP N°0130/2022 en el"/>
    <m/>
    <m/>
    <m/>
    <m/>
    <m/>
    <m/>
    <n v="0"/>
    <n v="6872420"/>
    <n v="6872420"/>
    <m/>
  </r>
  <r>
    <x v="1"/>
    <s v="01"/>
    <x v="1"/>
    <x v="21"/>
    <n v="1802"/>
    <s v="00389012001"/>
    <s v="De: 00389012001 A:00081170001 De: 00389012001 A: 00081170001 A fin de atender el requerimiento de la Navegación Aérea y Aeropuertos Bolivianos (NAABOL), con nota CITE: NAABOL -DNAF/N°0164/2022 y de acuerdo al D.S. N° 4630 de 30-11-2021 en"/>
    <m/>
    <m/>
    <m/>
    <m/>
    <m/>
    <m/>
    <n v="3850015.98"/>
    <n v="0"/>
    <n v="3850015.98"/>
    <m/>
  </r>
  <r>
    <x v="3"/>
    <s v="02"/>
    <x v="3"/>
    <x v="22"/>
    <n v="2092"/>
    <s v="00099021001"/>
    <s v="De: 00389012001 A:00099021001 Transferencia que realizamos a solicitud de la Dirección General de Administración y Finanzas Territoriales mediante nota interna CITE: MEFP/VTCP/DGAFT/USCFT/N°136/2022, por concepto de recuperaciones de la deu"/>
    <m/>
    <m/>
    <m/>
    <m/>
    <m/>
    <m/>
    <n v="0"/>
    <n v="128559.05"/>
    <n v="128559.05"/>
    <m/>
  </r>
  <r>
    <x v="0"/>
    <s v="01"/>
    <x v="0"/>
    <x v="23"/>
    <n v="2101"/>
    <s v="00512012001"/>
    <s v="De: 00512012001 A:00389012001 A fin de atender el requerimiento de la Navegación Aérea y Aeropuertos Bolivianos (NAABOL) con nota CITE: NAABOL -DNAF/N°0175/2022 de acuerdo a DS N°4630 de 30 de noviembre de 2021en la que solicita la transfe"/>
    <m/>
    <m/>
    <m/>
    <m/>
    <m/>
    <m/>
    <n v="139335.01999999999"/>
    <n v="0"/>
    <n v="139335.01999999999"/>
    <m/>
  </r>
  <r>
    <x v="0"/>
    <s v="01"/>
    <x v="0"/>
    <x v="23"/>
    <n v="2102"/>
    <s v="00512012002"/>
    <s v="De: 00512012002 A:00389012001 A fin de atender el requerimiento de la Navegación Aérea y Aeropuertos Bolivianos (NAABOL) con nota CITE: NAABOL -DNAF/N°0175/2022 de acuerdo a DS N°4630 de 30 de noviembre de 2021en la que solicita transferen"/>
    <m/>
    <m/>
    <m/>
    <m/>
    <m/>
    <m/>
    <n v="732870.6"/>
    <n v="0"/>
    <n v="732870.6"/>
    <m/>
  </r>
  <r>
    <x v="0"/>
    <s v="01"/>
    <x v="0"/>
    <x v="23"/>
    <n v="2103"/>
    <s v="00512014102"/>
    <s v="De: 00512014102 A:00389012001 A fin de atender el requerimiento de la Navegación Aérea y Aeropuertos Bolivianos (NAABOL) con nota CITE: NAABOL -DNAF/N°0175/2022 de acuerdo a DS N°4630 de 30 de noviembre de 2021en la que solicita transferen"/>
    <m/>
    <m/>
    <m/>
    <m/>
    <m/>
    <m/>
    <n v="204896.45"/>
    <n v="0"/>
    <n v="204896.45"/>
    <m/>
  </r>
  <r>
    <x v="0"/>
    <s v="01"/>
    <x v="0"/>
    <x v="23"/>
    <n v="2104"/>
    <s v="00512014202"/>
    <s v="De: 00512014202 A:00389012001 A fin de atender el requerimiento de la Navegación Aérea y Aeropuertos Bolivianos (NAABOL) con nota CITE: NAABOL -DNAF/N°0175/2022 de acuerdo a DS N°4630 de 30 de noviembre de 2021en la que solicita transferen"/>
    <m/>
    <m/>
    <m/>
    <m/>
    <m/>
    <m/>
    <n v="63550.28"/>
    <n v="0"/>
    <n v="63550.28"/>
    <m/>
  </r>
  <r>
    <x v="0"/>
    <s v="01"/>
    <x v="0"/>
    <x v="23"/>
    <n v="2105"/>
    <s v="00512014203"/>
    <s v="De: 00512014203 A:00389012001 A fin de atender el requerimiento de la Navegación Aérea y Aeropuertos Bolivianos (NAABOL) con nota CITE: NAABOL -DNAF/N°0175/2022 de acuerdo a DS N°4630 de 30 de noviembre de 2021en la que solicita transferen"/>
    <m/>
    <m/>
    <m/>
    <m/>
    <m/>
    <m/>
    <n v="750.8"/>
    <n v="0"/>
    <n v="750.8"/>
    <m/>
  </r>
  <r>
    <x v="0"/>
    <s v="01"/>
    <x v="0"/>
    <x v="23"/>
    <n v="2106"/>
    <s v="00512014204"/>
    <s v="De: 00512014204 A:00389012001 A fin de atender el requerimiento de la Navegación Aérea y Aeropuertos Bolivianos (NAABOL) con nota CITE: NAABOL -DNAF/N°0175/2022 de acuerdo a DS N°4630 de 30 de noviembre de 2021en la que solicita transferen"/>
    <m/>
    <m/>
    <m/>
    <m/>
    <m/>
    <m/>
    <n v="7.45"/>
    <n v="0"/>
    <n v="7.45"/>
    <m/>
  </r>
  <r>
    <x v="0"/>
    <s v="01"/>
    <x v="0"/>
    <x v="23"/>
    <n v="2107"/>
    <s v="00512014205"/>
    <s v="De: 00512014205 A:00389012001 A fin de atender el requerimiento de la Navegación Aérea y Aeropuertos Bolivianos (NAABOL) con nota CITE: NAABOL -DNAF/N°0175/2022 de acuerdo a DS N°4630 de 30 de noviembre de 2021en la que solicita transferen"/>
    <m/>
    <m/>
    <m/>
    <m/>
    <m/>
    <m/>
    <n v="400"/>
    <n v="0"/>
    <n v="400"/>
    <m/>
  </r>
  <r>
    <x v="0"/>
    <s v="01"/>
    <x v="0"/>
    <x v="23"/>
    <n v="2108"/>
    <s v="00512014302"/>
    <s v="De: 00512014302 A:00389012001 A fin de atender el requerimiento de la Navegación Aérea y Aeropuertos Bolivianos (NAABOL) con nota CITE: NAABOL -DNAF/N°0175/2022 de acuerdo a DS N°4630 de 30 de noviembre de 2021en la que solicita transferen"/>
    <m/>
    <m/>
    <m/>
    <m/>
    <m/>
    <m/>
    <n v="1066765.3700000001"/>
    <n v="0"/>
    <n v="1066765.3700000001"/>
    <m/>
  </r>
  <r>
    <x v="0"/>
    <s v="01"/>
    <x v="0"/>
    <x v="23"/>
    <n v="2109"/>
    <s v="00512014501"/>
    <s v="De: 00512014501 A:00389012001 A fin de atender el requerimiento de la Navegación Aérea y Aeropuertos Bolivianos (NAABOL) con nota CITE: NAABOL -DNAF/N°0175/2022 de acuerdo a DS N°4630 de 30 de noviembre de 2021en la que solicita transferen"/>
    <m/>
    <m/>
    <m/>
    <m/>
    <m/>
    <m/>
    <n v="24773.49"/>
    <n v="0"/>
    <n v="24773.49"/>
    <m/>
  </r>
  <r>
    <x v="2"/>
    <s v="04"/>
    <x v="2"/>
    <x v="24"/>
    <n v="2257"/>
    <s v="00086047009"/>
    <s v="De: 00066047003 A:00086047009 De: 00066047003 A: 00086047009 Transferencia que se realiza a fin de atender la solicitud del Viceministerio de Inversión Pública y Financiamiento Externo (VIPFE), dependiente del Ministerio de Planificación de"/>
    <m/>
    <m/>
    <m/>
    <m/>
    <m/>
    <m/>
    <n v="0"/>
    <n v="2140431.3199999998"/>
    <n v="2140431.3199999998"/>
    <m/>
  </r>
  <r>
    <x v="4"/>
    <s v="01"/>
    <x v="4"/>
    <x v="25"/>
    <n v="2309"/>
    <s v="00291012009"/>
    <s v="De: 00291012009 A:00099021001 De: 00291012009 A: 00099021001 Transferencia de regularización a solicitud de la Dirección General de Crédito Público con nota CITE: MEFP/VTCP/DGCP/UF/N°527/2022 e informe Técnico MEFP/VTCP/DGCP/ UODP/ N°349/2"/>
    <m/>
    <m/>
    <m/>
    <m/>
    <m/>
    <m/>
    <n v="6437870.7199999997"/>
    <n v="0"/>
    <n v="6437870.7199999997"/>
    <m/>
  </r>
  <r>
    <x v="3"/>
    <s v="02"/>
    <x v="3"/>
    <x v="25"/>
    <n v="2309"/>
    <s v="00099021001"/>
    <s v="De: 00291012009 A:00099021001 De: 00291012009 A: 00099021001 Transferencia de regularización a solicitud de la Dirección General de Crédito Público con nota CITE: MEFP/VTCP/DGCP/UF/N°527/2022 e informe Técnico MEFP/VTCP/DGCP/ UODP/ N°349/2"/>
    <m/>
    <m/>
    <m/>
    <m/>
    <m/>
    <m/>
    <n v="0"/>
    <n v="6437870.7199999997"/>
    <n v="6437870.7199999997"/>
    <m/>
  </r>
  <r>
    <x v="3"/>
    <s v="02"/>
    <x v="3"/>
    <x v="26"/>
    <n v="2358"/>
    <s v="00099021001"/>
    <s v="De: 00099021001 A:00153018002 A fin de atender la Transferencia a la solicitud al Observatorio Plurinacional de la Calidad Educativa mediante nota CITE: NE:/OPCE/DE N°426/2022, informe OPCE/DE/AAF/FINAN N°044/2022 correspondiente a reversi"/>
    <m/>
    <m/>
    <m/>
    <m/>
    <m/>
    <m/>
    <n v="370.86"/>
    <n v="0"/>
    <n v="370.86"/>
    <m/>
  </r>
  <r>
    <x v="1"/>
    <s v="01"/>
    <x v="1"/>
    <x v="27"/>
    <n v="2455"/>
    <s v="00389012001"/>
    <s v="De: 00389012001 A:00099021001 Transferencia que realizamos a solicitud de la Dirección General de Administración y Finanzas Territoriales mediante nota interna CITE: MEFP/VTCP/DGAFT/USCFT/N°155/2022, por concepto de recuperaciones de la deu"/>
    <m/>
    <m/>
    <m/>
    <m/>
    <m/>
    <m/>
    <n v="128559.05"/>
    <n v="0"/>
    <n v="128559.05"/>
    <m/>
  </r>
  <r>
    <x v="5"/>
    <s v="01"/>
    <x v="3"/>
    <x v="28"/>
    <n v="2497"/>
    <s v="00099014102"/>
    <s v="De: 00099014102 A:00224012002 De: 00099014102 A: 00224012002 Transferencia que realizamos a requerimiento de Insumos Bolivia mediante nota CITE: CAR/INB/DGE/GAF/JARH N°0116/2022 y en virtud a la nota interna CITE: MEFP/VPCF/DGCF/UCCF Nos.19"/>
    <m/>
    <m/>
    <m/>
    <m/>
    <m/>
    <m/>
    <n v="432.89"/>
    <n v="0"/>
    <n v="432.89"/>
    <m/>
  </r>
  <r>
    <x v="6"/>
    <s v="01"/>
    <x v="5"/>
    <x v="28"/>
    <n v="2497"/>
    <s v="00224012002"/>
    <s v="De: 00099014102 A:00224012002 De: 00099014102 A: 00224012002 Transferencia que realizamos a requerimiento de Insumos Bolivia mediante nota CITE: CAR/INB/DGE/GAF/JARH N°0116/2022 y en virtud a la nota interna CITE: MEFP/VPCF/DGCF/UCCF Nos.19"/>
    <m/>
    <m/>
    <m/>
    <m/>
    <m/>
    <m/>
    <n v="0"/>
    <n v="432.89"/>
    <n v="432.89"/>
    <m/>
  </r>
  <r>
    <x v="7"/>
    <s v="04"/>
    <x v="6"/>
    <x v="29"/>
    <n v="2614"/>
    <s v="00066047003"/>
    <s v="De: 00066047003 A:00086047009 De: 00066047003 A: 00086047009 Transferencia que realizamos en virtud a la nota CITE: MPD/VIPFE/DGPP/ UP-NE 1600/2022 y el Convenio Interinstitucional de Financiamiento VIPFE/DGPP/UP/BID-3534/N°002/2018 corre"/>
    <m/>
    <m/>
    <m/>
    <m/>
    <m/>
    <m/>
    <n v="359323.96"/>
    <n v="0"/>
    <n v="359323.96"/>
    <m/>
  </r>
  <r>
    <x v="2"/>
    <s v="04"/>
    <x v="2"/>
    <x v="29"/>
    <n v="2614"/>
    <s v="00086047009"/>
    <s v="De: 00066047003 A:00086047009 De: 00066047003 A: 00086047009 Transferencia que realizamos en virtud a la nota CITE: MPD/VIPFE/DGPP/ UP-NE 1600/2022 y el Convenio Interinstitucional de Financiamiento VIPFE/DGPP/UP/BID-3534/N°002/2018 corre"/>
    <m/>
    <m/>
    <m/>
    <m/>
    <m/>
    <m/>
    <n v="0"/>
    <n v="359323.96"/>
    <n v="359323.96"/>
    <m/>
  </r>
  <r>
    <x v="3"/>
    <s v="02"/>
    <x v="3"/>
    <x v="30"/>
    <n v="2712"/>
    <s v="00099021001"/>
    <s v="De: 00099021001 A:00081011108 De: 00099021001 A: 00081011108 Transferencia que se realiza a solicitud del Ministerio de Obras Públicas, Servicios y Vivienda mediante nota CITE: MOPSV/DGAA/N°383/2022 y conforme procedimiento de la Dirección"/>
    <m/>
    <m/>
    <m/>
    <m/>
    <m/>
    <m/>
    <n v="8491.99"/>
    <n v="0"/>
    <n v="8491.99"/>
    <m/>
  </r>
  <r>
    <x v="8"/>
    <s v="01"/>
    <x v="7"/>
    <x v="30"/>
    <n v="2722"/>
    <s v="00513012014"/>
    <s v="De: 00513012014 A:00099021001 Transferencia de recursos a solicitud de Yacimientos Petrolíferos Fiscales Bolivianos mediante nota CITE: GAFC/DFC-0847/2022 (operación bimonetaria), destinados a pagos en moneda extranjera por importación de h"/>
    <m/>
    <m/>
    <m/>
    <m/>
    <m/>
    <m/>
    <n v="127230574.17"/>
    <n v="0"/>
    <n v="127230574.17"/>
    <m/>
  </r>
  <r>
    <x v="8"/>
    <s v="01"/>
    <x v="7"/>
    <x v="30"/>
    <n v="2724"/>
    <s v="00513012004"/>
    <s v="De: 00513012004 A:00099021001 Transferencia de recursos a solicitud de Yacimientos Petrolíferos Fiscales Bolivianos mediante nota CITE: GAFC/DFC-0848/2022 (operación bimonetaria), destinados a pagos en moneda extranjera por importación de h"/>
    <m/>
    <m/>
    <m/>
    <m/>
    <m/>
    <m/>
    <n v="150155593.12"/>
    <n v="0"/>
    <n v="150155593.12"/>
    <m/>
  </r>
  <r>
    <x v="9"/>
    <s v="01"/>
    <x v="8"/>
    <x v="30"/>
    <n v="2712"/>
    <s v="00081011108"/>
    <s v="De: 00099021001 A:00081011108 De: 00099021001 A: 00081011108 Transferencia que se realiza a solicitud del Ministerio de Obras Públicas, Servicios y Vivienda mediante nota CITE: MOPSV/DGAA/N°383/2022 y conforme procedimiento de la Dirección"/>
    <m/>
    <m/>
    <m/>
    <m/>
    <m/>
    <m/>
    <n v="0"/>
    <n v="8491.99"/>
    <n v="8491.99"/>
    <m/>
  </r>
  <r>
    <x v="3"/>
    <s v="02"/>
    <x v="3"/>
    <x v="30"/>
    <n v="2722"/>
    <s v="00099021001"/>
    <s v="De: 00513012014 A:00099021001 Transferencia de recursos a solicitud de Yacimientos Petrolíferos Fiscales Bolivianos mediante nota CITE: GAFC/DFC-0847/2022 (operación bimonetaria), destinados a pagos en moneda extranjera por importación de h"/>
    <m/>
    <m/>
    <m/>
    <m/>
    <m/>
    <m/>
    <n v="0"/>
    <n v="127230574.17"/>
    <n v="127230574.17"/>
    <m/>
  </r>
  <r>
    <x v="3"/>
    <s v="02"/>
    <x v="3"/>
    <x v="30"/>
    <n v="2724"/>
    <s v="00099021001"/>
    <s v="De: 00513012004 A:00099021001 Transferencia de recursos a solicitud de Yacimientos Petrolíferos Fiscales Bolivianos mediante nota CITE: GAFC/DFC-0848/2022 (operación bimonetaria), destinados a pagos en moneda extranjera por importación de h"/>
    <m/>
    <m/>
    <m/>
    <m/>
    <m/>
    <m/>
    <n v="0"/>
    <n v="150155593.12"/>
    <n v="150155593.12"/>
    <m/>
  </r>
  <r>
    <x v="8"/>
    <s v="01"/>
    <x v="7"/>
    <x v="31"/>
    <n v="2732"/>
    <s v="00513012014"/>
    <s v="De: 00513012014 A:00099021001 Transferencia de recursos a solicitud de Yacimientos Petrolíferos Fiscales Bolivianos mediante nota CITE: GAFC/DFC-0853/2022 (operación bimonetaria), destinados a pagos en moneda extranjera por importación de h"/>
    <m/>
    <m/>
    <m/>
    <m/>
    <m/>
    <m/>
    <n v="138072798"/>
    <n v="0"/>
    <n v="138072798"/>
    <m/>
  </r>
  <r>
    <x v="3"/>
    <s v="02"/>
    <x v="3"/>
    <x v="31"/>
    <n v="2732"/>
    <s v="00099021001"/>
    <s v="De: 00513012014 A:00099021001 Transferencia de recursos a solicitud de Yacimientos Petrolíferos Fiscales Bolivianos mediante nota CITE: GAFC/DFC-0853/2022 (operación bimonetaria), destinados a pagos en moneda extranjera por importación de h"/>
    <m/>
    <m/>
    <m/>
    <m/>
    <m/>
    <m/>
    <n v="0"/>
    <n v="138072798"/>
    <n v="138072798"/>
    <m/>
  </r>
  <r>
    <x v="1"/>
    <s v="01"/>
    <x v="1"/>
    <x v="32"/>
    <n v="2770"/>
    <s v="00389012001"/>
    <s v="De: 00389012001 A:00099021001 ransferencia que realizamos a solicitud de la Dirección General de Administración y Finanzas Territoriales mediante nota interna CITE: MEFP/VTCP/DGAFT/USCFT/N°177/2022, por concepto de recuperaciones de la deud"/>
    <m/>
    <m/>
    <m/>
    <m/>
    <m/>
    <m/>
    <n v="128559.05"/>
    <n v="0"/>
    <n v="128559.05"/>
    <m/>
  </r>
  <r>
    <x v="3"/>
    <s v="02"/>
    <x v="3"/>
    <x v="32"/>
    <n v="2770"/>
    <s v="00099021001"/>
    <s v="De: 00389012001 A:00099021001 ransferencia que realizamos a solicitud de la Dirección General de Administración y Finanzas Territoriales mediante nota interna CITE: MEFP/VTCP/DGAFT/USCFT/N°177/2022, por concepto de recuperaciones de la deud"/>
    <m/>
    <m/>
    <m/>
    <m/>
    <m/>
    <m/>
    <n v="0"/>
    <n v="128559.05"/>
    <n v="128559.05"/>
    <m/>
  </r>
  <r>
    <x v="8"/>
    <s v="01"/>
    <x v="7"/>
    <x v="33"/>
    <n v="2783"/>
    <s v="00513012014"/>
    <s v="De: 00513012014 A:00099021001 Transferencia de recursos a solicitud de Yacimientos Petrolíferos Fiscales Bolivianos mediante nota CITE: GAFC/DFC-0869/2022 (operación bimonetaria), destinados a pagos en moneda extranjera por importación de h"/>
    <m/>
    <m/>
    <m/>
    <m/>
    <m/>
    <m/>
    <n v="434419861.95999998"/>
    <n v="0"/>
    <n v="434419861.95999998"/>
    <m/>
  </r>
  <r>
    <x v="3"/>
    <s v="02"/>
    <x v="3"/>
    <x v="33"/>
    <n v="2783"/>
    <s v="00099021001"/>
    <s v="De: 00513012014 A:00099021001 Transferencia de recursos a solicitud de Yacimientos Petrolíferos Fiscales Bolivianos mediante nota CITE: GAFC/DFC-0869/2022 (operación bimonetaria), destinados a pagos en moneda extranjera por importación de h"/>
    <m/>
    <m/>
    <m/>
    <m/>
    <m/>
    <m/>
    <n v="0"/>
    <n v="434419861.95999998"/>
    <n v="434419861.95999998"/>
    <m/>
  </r>
  <r>
    <x v="8"/>
    <s v="01"/>
    <x v="7"/>
    <x v="34"/>
    <n v="2808"/>
    <s v="00513012004"/>
    <s v="De: 00513012004 A:00099021001 Transferencia de recursos a solicitud de Yacimientos Petrolíferos Fiscales Bolivianos mediante nota CITE: GAFC/DFC-0872/2022 (operación bimonetaria), destinados a pagos en moneda extranjera por importación de h"/>
    <m/>
    <m/>
    <m/>
    <m/>
    <m/>
    <m/>
    <n v="144715137.75999999"/>
    <n v="0"/>
    <n v="144715137.75999999"/>
    <m/>
  </r>
  <r>
    <x v="3"/>
    <s v="02"/>
    <x v="3"/>
    <x v="34"/>
    <n v="2808"/>
    <s v="00099021001"/>
    <s v="De: 00513012004 A:00099021001 Transferencia de recursos a solicitud de Yacimientos Petrolíferos Fiscales Bolivianos mediante nota CITE: GAFC/DFC-0872/2022 (operación bimonetaria), destinados a pagos en moneda extranjera por importación de h"/>
    <m/>
    <m/>
    <m/>
    <m/>
    <m/>
    <m/>
    <n v="0"/>
    <n v="144715137.75999999"/>
    <n v="144715137.75999999"/>
    <m/>
  </r>
  <r>
    <x v="8"/>
    <s v="01"/>
    <x v="7"/>
    <x v="35"/>
    <n v="2930"/>
    <s v="00513012004"/>
    <s v="De: 00513012004 A:00099021001 Transferencia de recursos a solicitud de Yacimientos Petrolíferos Fiscales Bolivianos mediante nota CITE: GAFC/DFC-0894/2022 (operación bimonetaria), destinados a pagos en moneda extranjera por importación de h"/>
    <m/>
    <m/>
    <m/>
    <m/>
    <m/>
    <m/>
    <n v="146553759.77000001"/>
    <n v="0"/>
    <n v="146553759.77000001"/>
    <m/>
  </r>
  <r>
    <x v="8"/>
    <s v="01"/>
    <x v="7"/>
    <x v="35"/>
    <n v="2932"/>
    <s v="00513012014"/>
    <s v="De: 00513012014 A:00099021001 Transferencia de recursos a solicitud de Yacimientos Petrolíferos Fiscales Bolivianos mediante nota CITE: GAFC/DFC-0893/2022 (operación bimonetaria), destinados a pagos en moneda extranjera por importación de h"/>
    <m/>
    <m/>
    <m/>
    <m/>
    <m/>
    <m/>
    <n v="182945175.25999999"/>
    <n v="0"/>
    <n v="182945175.25999999"/>
    <m/>
  </r>
  <r>
    <x v="3"/>
    <s v="02"/>
    <x v="3"/>
    <x v="35"/>
    <n v="2930"/>
    <s v="00099021001"/>
    <s v="De: 00513012004 A:00099021001 Transferencia de recursos a solicitud de Yacimientos Petrolíferos Fiscales Bolivianos mediante nota CITE: GAFC/DFC-0894/2022 (operación bimonetaria), destinados a pagos en moneda extranjera por importación de h"/>
    <m/>
    <m/>
    <m/>
    <m/>
    <m/>
    <m/>
    <n v="0"/>
    <n v="146553759.77000001"/>
    <n v="146553759.77000001"/>
    <m/>
  </r>
  <r>
    <x v="3"/>
    <s v="02"/>
    <x v="3"/>
    <x v="35"/>
    <n v="2932"/>
    <s v="00099021001"/>
    <s v="De: 00513012014 A:00099021001 Transferencia de recursos a solicitud de Yacimientos Petrolíferos Fiscales Bolivianos mediante nota CITE: GAFC/DFC-0893/2022 (operación bimonetaria), destinados a pagos en moneda extranjera por importación de h"/>
    <m/>
    <m/>
    <m/>
    <m/>
    <m/>
    <m/>
    <n v="0"/>
    <n v="182945175.25999999"/>
    <n v="182945175.25999999"/>
    <m/>
  </r>
  <r>
    <x v="7"/>
    <s v="03"/>
    <x v="6"/>
    <x v="35"/>
    <n v="2946"/>
    <s v="00066031010"/>
    <s v="De: 00066031010 A:00016018010 Transferencia que realizamos en virtud a la nota CITE: MPD/VIPFE/DGGFE/UAP –NE 2507/2022 y Desembolso UAP/019/2022 y CIF UAP/ESP/1274/2015 correspondiente al Proyecto Construcción y Equipamiento de las Insti"/>
    <m/>
    <m/>
    <m/>
    <m/>
    <m/>
    <m/>
    <n v="162900"/>
    <n v="0"/>
    <n v="162900"/>
    <m/>
  </r>
  <r>
    <x v="10"/>
    <s v="01"/>
    <x v="9"/>
    <x v="35"/>
    <n v="2946"/>
    <s v="00016018010"/>
    <s v="De: 00066031010 A:00016018010 Transferencia que realizamos en virtud a la nota CITE: MPD/VIPFE/DGGFE/UAP –NE 2507/2022 y Desembolso UAP/019/2022 y CIF UAP/ESP/1274/2015 correspondiente al Proyecto Construcción y Equipamiento de las Insti"/>
    <m/>
    <m/>
    <m/>
    <m/>
    <m/>
    <m/>
    <n v="0"/>
    <n v="162900"/>
    <n v="162900"/>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
  <r>
    <x v="0"/>
    <s v="02"/>
    <x v="0"/>
    <x v="0"/>
    <n v="952"/>
    <s v="00099021001"/>
    <s v="De: 00291014352 A:00099021001 De: 00291012002 A: 00099021001 Transferencia de recursos a requerimiento de la Administradora Boliviana de Carreteras (ABC), con nota CITE: ABC/GNA/SAF/ATE/2022-0759 de acuerdo a la Ley N°1267 de 20 de Diciembr"/>
    <m/>
    <m/>
    <m/>
    <m/>
    <n v="0"/>
    <n v="6589097.6799999997"/>
    <n v="0"/>
    <n v="45201210.084799998"/>
    <n v="45201210.084799998"/>
    <m/>
  </r>
  <r>
    <x v="0"/>
    <s v="02"/>
    <x v="0"/>
    <x v="1"/>
    <n v="1036"/>
    <s v="00099021001"/>
    <s v="De: 00099021001 A:00291012001 Transferencia a requerimiento de la Administradora Boliviana de Carreteras, según nota CITE ABC/GNA/SAF/ATE/ 2022-0764 e informe CITE: INF/GNA/SAF/ATE/2022-0027/I/2022-07779, por concepto de restitución de recu"/>
    <m/>
    <m/>
    <m/>
    <m/>
    <n v="5045913.79"/>
    <n v="0"/>
    <n v="34614968.599399999"/>
    <n v="0"/>
    <n v="34614968.599399999"/>
    <m/>
  </r>
  <r>
    <x v="1"/>
    <s v="01"/>
    <x v="1"/>
    <x v="2"/>
    <n v="1202"/>
    <s v="00512014301"/>
    <s v="De: 00512014301 A:00389014301 De: 00512014301 A:00389014301 Transferencia que se realiza a fin de atender la solicitud de la Navegación Aérea y Aeropuertos Bolivianos (NAABOL), con nota CITE: NAABOL- DNE- PMAR-/N°010/2022 y de acuerdo al D"/>
    <m/>
    <m/>
    <m/>
    <m/>
    <n v="233.86"/>
    <n v="0"/>
    <n v="1604.2796000000001"/>
    <n v="0"/>
    <n v="1604.2796000000001"/>
    <m/>
  </r>
  <r>
    <x v="0"/>
    <s v="02"/>
    <x v="0"/>
    <x v="3"/>
    <n v="2721"/>
    <s v="00099021001"/>
    <s v="De: 00099021001 A:00513012006 Transferencia de recursos a solicitud de Yacimientos Petrolíferos Fiscales Bolivianos mediante nota CITE: GAFC/DFC-0847/2022 (operación bimonetaria), destinados a pagos en moneda extranjera por importación de h"/>
    <m/>
    <m/>
    <m/>
    <m/>
    <n v="18280254.91"/>
    <n v="0"/>
    <n v="125402548.68260001"/>
    <n v="0"/>
    <n v="125402548.68260001"/>
    <m/>
  </r>
  <r>
    <x v="0"/>
    <s v="02"/>
    <x v="0"/>
    <x v="3"/>
    <n v="2723"/>
    <s v="00099021001"/>
    <s v="De: 00099021001 A:00513012005 Transferencia de recursos a solicitud de Yacimientos Petrolíferos Fiscales Bolivianos mediante nota CITE: GAFC/DFC-0848/2022 (operación bimonetaria), destinados a pagos en moneda extranjera por importación de h"/>
    <m/>
    <m/>
    <m/>
    <m/>
    <n v="21574079.469999999"/>
    <n v="0"/>
    <n v="147998185.16420001"/>
    <n v="0"/>
    <n v="147998185.16420001"/>
    <m/>
  </r>
  <r>
    <x v="2"/>
    <s v="01"/>
    <x v="2"/>
    <x v="3"/>
    <n v="2721"/>
    <s v="00513012006"/>
    <s v="De: 00099021001 A:00513012006 Transferencia de recursos a solicitud de Yacimientos Petrolíferos Fiscales Bolivianos mediante nota CITE: GAFC/DFC-0847/2022 (operación bimonetaria), destinados a pagos en moneda extranjera por importación de h"/>
    <m/>
    <m/>
    <m/>
    <m/>
    <n v="0"/>
    <n v="18280254.91"/>
    <n v="0"/>
    <n v="125402548.68260001"/>
    <n v="125402548.68260001"/>
    <m/>
  </r>
  <r>
    <x v="2"/>
    <s v="01"/>
    <x v="2"/>
    <x v="3"/>
    <n v="2723"/>
    <s v="00513012005"/>
    <s v="De: 00099021001 A:00513012005 Transferencia de recursos a solicitud de Yacimientos Petrolíferos Fiscales Bolivianos mediante nota CITE: GAFC/DFC-0848/2022 (operación bimonetaria), destinados a pagos en moneda extranjera por importación de h"/>
    <m/>
    <m/>
    <m/>
    <m/>
    <n v="0"/>
    <n v="21574079.469999999"/>
    <n v="0"/>
    <n v="147998185.16420001"/>
    <n v="147998185.16420001"/>
    <m/>
  </r>
  <r>
    <x v="0"/>
    <s v="02"/>
    <x v="0"/>
    <x v="4"/>
    <n v="2733"/>
    <s v="00099021001"/>
    <s v="De: 00099021001 A:00513012006 Transferencia de recursos a solicitud de Yacimientos Petrolíferos Fiscales Bolivianos mediante nota CITE: GAFC/DFC-0853/2022 (operación bimonetaria), destinados a pagos en moneda extranjera por importación de h"/>
    <m/>
    <m/>
    <m/>
    <m/>
    <n v="19838045.690000001"/>
    <n v="0"/>
    <n v="136088993.43340001"/>
    <n v="0"/>
    <n v="136088993.43340001"/>
    <m/>
  </r>
  <r>
    <x v="2"/>
    <s v="01"/>
    <x v="2"/>
    <x v="4"/>
    <n v="2733"/>
    <s v="00513012006"/>
    <s v="De: 00099021001 A:00513012006 Transferencia de recursos a solicitud de Yacimientos Petrolíferos Fiscales Bolivianos mediante nota CITE: GAFC/DFC-0853/2022 (operación bimonetaria), destinados a pagos en moneda extranjera por importación de h"/>
    <m/>
    <m/>
    <m/>
    <m/>
    <n v="0"/>
    <n v="19838045.690000001"/>
    <n v="0"/>
    <n v="136088993.43340001"/>
    <n v="136088993.43340001"/>
    <m/>
  </r>
  <r>
    <x v="0"/>
    <s v="02"/>
    <x v="0"/>
    <x v="5"/>
    <n v="2784"/>
    <s v="00099021001"/>
    <s v="De: 00099021001 A:00513012006 Transferencia de recursos a solicitud de Yacimientos Petrolíferos Fiscales Bolivianos mediante nota CITE: GAFC/DFC-0869/2022 (operación bimonetaria), destinados a pagos en moneda extranjera por importación de h"/>
    <m/>
    <m/>
    <m/>
    <m/>
    <n v="62416646.829999998"/>
    <n v="0"/>
    <n v="428178197.25380003"/>
    <n v="0"/>
    <n v="428178197.25380003"/>
    <m/>
  </r>
  <r>
    <x v="2"/>
    <s v="01"/>
    <x v="2"/>
    <x v="5"/>
    <n v="2784"/>
    <s v="00513012006"/>
    <s v="De: 00099021001 A:00513012006 Transferencia de recursos a solicitud de Yacimientos Petrolíferos Fiscales Bolivianos mediante nota CITE: GAFC/DFC-0869/2022 (operación bimonetaria), destinados a pagos en moneda extranjera por importación de h"/>
    <m/>
    <m/>
    <m/>
    <m/>
    <n v="0"/>
    <n v="62416646.829999998"/>
    <n v="0"/>
    <n v="428178197.25380003"/>
    <n v="428178197.25380003"/>
    <m/>
  </r>
  <r>
    <x v="0"/>
    <s v="02"/>
    <x v="0"/>
    <x v="6"/>
    <n v="2807"/>
    <s v="00099021001"/>
    <s v="De: 00099021001 A:00513012005 Transferencia de recursos a solicitud de Yacimientos Petrolíferos Fiscales Bolivianos mediante nota CITE: GAFC/DFC-0872/2022 (operación bimonetaria), destinados a pagos en moneda extranjera por importación de h"/>
    <m/>
    <m/>
    <m/>
    <m/>
    <n v="20792404.850000001"/>
    <n v="0"/>
    <n v="142635897.27100003"/>
    <n v="0"/>
    <n v="142635897.27100003"/>
    <m/>
  </r>
  <r>
    <x v="2"/>
    <s v="01"/>
    <x v="2"/>
    <x v="6"/>
    <n v="2807"/>
    <s v="00513012005"/>
    <s v="De: 00099021001 A:00513012005 Transferencia de recursos a solicitud de Yacimientos Petrolíferos Fiscales Bolivianos mediante nota CITE: GAFC/DFC-0872/2022 (operación bimonetaria), destinados a pagos en moneda extranjera por importación de h"/>
    <m/>
    <m/>
    <m/>
    <m/>
    <n v="0"/>
    <n v="20792404.850000001"/>
    <n v="0"/>
    <n v="142635897.27100003"/>
    <n v="142635897.27100003"/>
    <m/>
  </r>
  <r>
    <x v="0"/>
    <s v="02"/>
    <x v="0"/>
    <x v="7"/>
    <n v="2931"/>
    <s v="00099021001"/>
    <s v="De: 00099021001 A:00513012005 Transferencia de recursos a solicitud de Yacimientos Petrolíferos Fiscales Bolivianos mediante nota CITE: GAFC/DFC-0894/2022 (operación bimonetaria), destinados a pagos en moneda extranjera por importación de h"/>
    <m/>
    <m/>
    <m/>
    <m/>
    <n v="21056574.68"/>
    <n v="0"/>
    <n v="144448102.3048"/>
    <n v="0"/>
    <n v="144448102.3048"/>
    <m/>
  </r>
  <r>
    <x v="0"/>
    <s v="02"/>
    <x v="0"/>
    <x v="7"/>
    <n v="2933"/>
    <s v="00099021001"/>
    <s v="De: 00099021001 A:00513012006 Transferencia de recursos a solicitud de Yacimientos Petrolíferos Fiscales Bolivianos mediante nota CITE: GAFC/DFC-0893/2022 (operación bimonetaria), destinados a pagos en moneda extranjera por importación de h"/>
    <m/>
    <m/>
    <m/>
    <m/>
    <n v="26285226.329999998"/>
    <n v="0"/>
    <n v="180316652.62380001"/>
    <n v="0"/>
    <n v="180316652.62380001"/>
    <m/>
  </r>
  <r>
    <x v="2"/>
    <s v="01"/>
    <x v="2"/>
    <x v="7"/>
    <n v="2931"/>
    <s v="00513012005"/>
    <s v="De: 00099021001 A:00513012005 Transferencia de recursos a solicitud de Yacimientos Petrolíferos Fiscales Bolivianos mediante nota CITE: GAFC/DFC-0894/2022 (operación bimonetaria), destinados a pagos en moneda extranjera por importación de h"/>
    <m/>
    <m/>
    <m/>
    <m/>
    <n v="0"/>
    <n v="21056574.68"/>
    <n v="0"/>
    <n v="144448102.3048"/>
    <n v="144448102.3048"/>
    <m/>
  </r>
  <r>
    <x v="2"/>
    <s v="01"/>
    <x v="2"/>
    <x v="7"/>
    <n v="2933"/>
    <s v="00513012006"/>
    <s v="De: 00099021001 A:00513012006 Transferencia de recursos a solicitud de Yacimientos Petrolíferos Fiscales Bolivianos mediante nota CITE: GAFC/DFC-0893/2022 (operación bimonetaria), destinados a pagos en moneda extranjera por importación de h"/>
    <m/>
    <m/>
    <m/>
    <m/>
    <n v="0"/>
    <n v="26285226.329999998"/>
    <n v="0"/>
    <n v="180316652.62380001"/>
    <n v="180316652.62380001"/>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n v="1"/>
    <x v="0"/>
    <n v="0"/>
    <n v="0"/>
    <n v="787908.94999999984"/>
    <n v="0"/>
    <n v="787908.94999999984"/>
  </r>
  <r>
    <x v="1"/>
    <n v="4"/>
    <x v="1"/>
    <n v="2993983.76"/>
    <n v="0"/>
    <n v="0"/>
    <n v="0"/>
    <n v="2993983.76"/>
  </r>
  <r>
    <x v="2"/>
    <n v="2"/>
    <x v="2"/>
    <n v="30342298.320000004"/>
    <n v="0"/>
    <n v="1104150.47"/>
    <n v="0"/>
    <n v="31446448.790000003"/>
  </r>
  <r>
    <x v="3"/>
    <n v="1"/>
    <x v="3"/>
    <n v="8784608.8100000005"/>
    <n v="0"/>
    <n v="0"/>
    <n v="0"/>
    <n v="8784608.8100000005"/>
  </r>
  <r>
    <x v="3"/>
    <n v="26"/>
    <x v="3"/>
    <n v="0"/>
    <n v="0"/>
    <n v="79305.789999999994"/>
    <n v="0"/>
    <n v="79305.789999999994"/>
  </r>
  <r>
    <x v="4"/>
    <n v="2"/>
    <x v="4"/>
    <n v="0"/>
    <n v="0"/>
    <n v="8700"/>
    <n v="0"/>
    <n v="8700"/>
  </r>
  <r>
    <x v="5"/>
    <n v="3"/>
    <x v="5"/>
    <n v="20465971.619999997"/>
    <n v="0"/>
    <n v="273339.66999999987"/>
    <n v="0"/>
    <n v="20739311.289999995"/>
  </r>
  <r>
    <x v="6"/>
    <n v="1"/>
    <x v="6"/>
    <n v="287667.78999999998"/>
    <n v="0"/>
    <n v="0"/>
    <n v="0"/>
    <n v="287667.78999999998"/>
  </r>
  <r>
    <x v="6"/>
    <n v="3"/>
    <x v="6"/>
    <n v="641245.39999999991"/>
    <n v="0"/>
    <n v="0"/>
    <n v="0"/>
    <n v="641245.39999999991"/>
  </r>
  <r>
    <x v="6"/>
    <n v="16"/>
    <x v="6"/>
    <n v="0"/>
    <n v="0"/>
    <n v="12240"/>
    <n v="0"/>
    <n v="12240"/>
  </r>
  <r>
    <x v="7"/>
    <n v="7"/>
    <x v="7"/>
    <n v="351.01"/>
    <n v="0"/>
    <n v="0"/>
    <n v="0"/>
    <n v="351.01"/>
  </r>
  <r>
    <x v="8"/>
    <n v="2"/>
    <x v="8"/>
    <n v="533246700.68000013"/>
    <n v="0"/>
    <n v="0"/>
    <n v="0"/>
    <n v="533246700.68000013"/>
  </r>
  <r>
    <x v="9"/>
    <n v="1"/>
    <x v="9"/>
    <n v="0"/>
    <n v="0"/>
    <n v="0"/>
    <n v="16000"/>
    <n v="16000"/>
  </r>
  <r>
    <x v="10"/>
    <n v="1"/>
    <x v="10"/>
    <n v="0"/>
    <n v="0"/>
    <n v="0"/>
    <n v="16855"/>
    <n v="16855"/>
  </r>
  <r>
    <x v="11"/>
    <n v="1"/>
    <x v="11"/>
    <n v="0"/>
    <n v="0"/>
    <n v="0"/>
    <n v="4180843.370000002"/>
    <n v="4180843.370000002"/>
  </r>
  <r>
    <x v="12"/>
    <n v="1"/>
    <x v="12"/>
    <n v="0"/>
    <n v="0"/>
    <n v="0"/>
    <n v="51936"/>
    <n v="51936"/>
  </r>
  <r>
    <x v="12"/>
    <n v="5"/>
    <x v="12"/>
    <n v="611676"/>
    <n v="0"/>
    <n v="0"/>
    <n v="0"/>
    <n v="611676"/>
  </r>
  <r>
    <x v="13"/>
    <n v="1"/>
    <x v="13"/>
    <n v="0"/>
    <n v="0"/>
    <n v="0"/>
    <n v="2436493.2200000002"/>
    <n v="2436493.2200000002"/>
  </r>
  <r>
    <x v="14"/>
    <n v="1"/>
    <x v="14"/>
    <n v="0"/>
    <n v="0"/>
    <n v="0"/>
    <n v="13807216.019999994"/>
    <n v="13807216.019999994"/>
  </r>
  <r>
    <x v="15"/>
    <n v="1"/>
    <x v="15"/>
    <n v="896929.65"/>
    <n v="0"/>
    <n v="0"/>
    <n v="298616.33999999997"/>
    <n v="1195545.99"/>
  </r>
  <r>
    <x v="16"/>
    <n v="1"/>
    <x v="16"/>
    <n v="0"/>
    <n v="0"/>
    <n v="0"/>
    <n v="1204154"/>
    <n v="1204154"/>
  </r>
  <r>
    <x v="17"/>
    <n v="1"/>
    <x v="17"/>
    <n v="0"/>
    <n v="0"/>
    <n v="0"/>
    <n v="1956995.03"/>
    <n v="1956995.03"/>
  </r>
  <r>
    <x v="18"/>
    <n v="1"/>
    <x v="18"/>
    <n v="0"/>
    <n v="0"/>
    <n v="0"/>
    <n v="1290"/>
    <n v="1290"/>
  </r>
  <r>
    <x v="19"/>
    <n v="2"/>
    <x v="19"/>
    <n v="0"/>
    <n v="0"/>
    <n v="0"/>
    <n v="8703"/>
    <n v="8703"/>
  </r>
  <r>
    <x v="20"/>
    <n v="2"/>
    <x v="20"/>
    <n v="2547506"/>
    <n v="0"/>
    <n v="0"/>
    <n v="0"/>
    <n v="2547506"/>
  </r>
  <r>
    <x v="21"/>
    <n v="2"/>
    <x v="21"/>
    <n v="428773"/>
    <n v="0"/>
    <n v="0"/>
    <n v="0"/>
    <n v="428773"/>
  </r>
  <r>
    <x v="22"/>
    <n v="1"/>
    <x v="22"/>
    <n v="132002"/>
    <n v="0"/>
    <n v="0"/>
    <n v="0"/>
    <n v="132002"/>
  </r>
  <r>
    <x v="23"/>
    <n v="1"/>
    <x v="23"/>
    <n v="949538.41999999993"/>
    <n v="0"/>
    <n v="0"/>
    <n v="10327667"/>
    <n v="11277205.42"/>
  </r>
  <r>
    <x v="24"/>
    <n v="1"/>
    <x v="24"/>
    <n v="1598000"/>
    <n v="0"/>
    <n v="0"/>
    <n v="0"/>
    <n v="1598000"/>
  </r>
  <r>
    <x v="25"/>
    <n v="1"/>
    <x v="25"/>
    <n v="48366926.950000003"/>
    <n v="0"/>
    <n v="0"/>
    <n v="0"/>
    <n v="48366926.950000003"/>
  </r>
  <r>
    <x v="26"/>
    <n v="1"/>
    <x v="26"/>
    <n v="0"/>
    <n v="0"/>
    <n v="0"/>
    <n v="3703"/>
    <n v="3703"/>
  </r>
  <r>
    <x v="27"/>
    <n v="1"/>
    <x v="27"/>
    <n v="0"/>
    <n v="0"/>
    <n v="0"/>
    <n v="2874"/>
    <n v="2874"/>
  </r>
  <r>
    <x v="27"/>
    <n v="3"/>
    <x v="27"/>
    <n v="0"/>
    <n v="0"/>
    <n v="0"/>
    <n v="3016"/>
    <n v="3016"/>
  </r>
  <r>
    <x v="28"/>
    <n v="1"/>
    <x v="28"/>
    <n v="0"/>
    <n v="0"/>
    <n v="0"/>
    <n v="134275.5"/>
    <n v="134275.5"/>
  </r>
  <r>
    <x v="29"/>
    <n v="1"/>
    <x v="29"/>
    <n v="0"/>
    <n v="0"/>
    <n v="0"/>
    <n v="1398092.14"/>
    <n v="1398092.14"/>
  </r>
  <r>
    <x v="30"/>
    <n v="1"/>
    <x v="30"/>
    <n v="0"/>
    <n v="0"/>
    <n v="0"/>
    <n v="7"/>
    <n v="7"/>
  </r>
  <r>
    <x v="31"/>
    <n v="1"/>
    <x v="31"/>
    <n v="0"/>
    <n v="0"/>
    <n v="0"/>
    <n v="12657971.119999994"/>
    <n v="12657971.119999994"/>
  </r>
  <r>
    <x v="32"/>
    <n v="1"/>
    <x v="32"/>
    <n v="179325.96"/>
    <n v="0"/>
    <n v="0"/>
    <n v="0"/>
    <n v="179325.96"/>
  </r>
  <r>
    <x v="33"/>
    <n v="1"/>
    <x v="33"/>
    <n v="0"/>
    <n v="0"/>
    <n v="0"/>
    <n v="14170.7"/>
    <n v="14170.7"/>
  </r>
  <r>
    <x v="34"/>
    <n v="1"/>
    <x v="34"/>
    <n v="0"/>
    <n v="0"/>
    <n v="0"/>
    <n v="276567"/>
    <n v="276567"/>
  </r>
  <r>
    <x v="35"/>
    <n v="1"/>
    <x v="35"/>
    <n v="1772.13"/>
    <n v="0"/>
    <n v="0"/>
    <n v="0"/>
    <n v="1772.13"/>
  </r>
  <r>
    <x v="36"/>
    <n v="1"/>
    <x v="36"/>
    <n v="5709868.7599999998"/>
    <n v="0"/>
    <n v="0"/>
    <n v="0"/>
    <n v="5709868.7599999998"/>
  </r>
  <r>
    <x v="37"/>
    <n v="1"/>
    <x v="37"/>
    <n v="0"/>
    <n v="0"/>
    <n v="0"/>
    <n v="12919"/>
    <n v="12919"/>
  </r>
  <r>
    <x v="38"/>
    <n v="1"/>
    <x v="38"/>
    <n v="0"/>
    <n v="0"/>
    <n v="0"/>
    <n v="4676974.5799999982"/>
    <n v="4676974.5799999982"/>
  </r>
  <r>
    <x v="38"/>
    <n v="2"/>
    <x v="38"/>
    <n v="0"/>
    <n v="0"/>
    <n v="0"/>
    <n v="1314122.1699999997"/>
    <n v="1314122.1699999997"/>
  </r>
  <r>
    <x v="38"/>
    <n v="3"/>
    <x v="38"/>
    <n v="0"/>
    <n v="0"/>
    <n v="0"/>
    <n v="740794.84"/>
    <n v="740794.84"/>
  </r>
  <r>
    <x v="38"/>
    <n v="4"/>
    <x v="38"/>
    <n v="0"/>
    <n v="0"/>
    <n v="0"/>
    <n v="1009288.2499999999"/>
    <n v="1009288.2499999999"/>
  </r>
  <r>
    <x v="38"/>
    <n v="5"/>
    <x v="38"/>
    <n v="0"/>
    <n v="0"/>
    <n v="0"/>
    <n v="189154.64999999994"/>
    <n v="189154.64999999994"/>
  </r>
  <r>
    <x v="39"/>
    <n v="1"/>
    <x v="39"/>
    <n v="0"/>
    <n v="0"/>
    <n v="0"/>
    <n v="61201470.879999995"/>
    <n v="61201470.879999995"/>
  </r>
  <r>
    <x v="39"/>
    <n v="2"/>
    <x v="39"/>
    <n v="0"/>
    <n v="0"/>
    <n v="0"/>
    <n v="125230.5"/>
    <n v="125230.5"/>
  </r>
  <r>
    <x v="39"/>
    <n v="3"/>
    <x v="39"/>
    <n v="0"/>
    <n v="0"/>
    <n v="0"/>
    <n v="5657554.21"/>
    <n v="5657554.21"/>
  </r>
  <r>
    <x v="39"/>
    <n v="7"/>
    <x v="39"/>
    <n v="0"/>
    <n v="0"/>
    <n v="0"/>
    <n v="8559.0499999999993"/>
    <n v="8559.0499999999993"/>
  </r>
  <r>
    <x v="39"/>
    <n v="8"/>
    <x v="39"/>
    <n v="0"/>
    <n v="0"/>
    <n v="0"/>
    <n v="1309313.5699999998"/>
    <n v="1309313.5699999998"/>
  </r>
  <r>
    <x v="39"/>
    <n v="12"/>
    <x v="39"/>
    <n v="0"/>
    <n v="0"/>
    <n v="0"/>
    <n v="40000"/>
    <n v="40000"/>
  </r>
  <r>
    <x v="39"/>
    <n v="13"/>
    <x v="39"/>
    <n v="0"/>
    <n v="0"/>
    <n v="0"/>
    <n v="760362.6"/>
    <n v="760362.6"/>
  </r>
  <r>
    <x v="40"/>
    <n v="1"/>
    <x v="40"/>
    <n v="12457985.48"/>
    <n v="0"/>
    <n v="0"/>
    <n v="1971853.12"/>
    <n v="14429838.600000001"/>
  </r>
  <r>
    <x v="41"/>
    <n v="1"/>
    <x v="41"/>
    <n v="1917575.3900000001"/>
    <n v="0"/>
    <n v="0"/>
    <n v="2620711.0699999998"/>
    <n v="4538286.46"/>
  </r>
  <r>
    <x v="42"/>
    <n v="1"/>
    <x v="42"/>
    <n v="0"/>
    <n v="0"/>
    <n v="0"/>
    <n v="246753"/>
    <n v="246753"/>
  </r>
  <r>
    <x v="43"/>
    <n v="1"/>
    <x v="43"/>
    <n v="0"/>
    <n v="0"/>
    <n v="0"/>
    <n v="6944383.7000000002"/>
    <n v="6944383.7000000002"/>
  </r>
  <r>
    <x v="44"/>
    <n v="1"/>
    <x v="44"/>
    <n v="3634656.1799999997"/>
    <n v="0"/>
    <n v="0"/>
    <n v="0"/>
    <n v="3634656.1799999997"/>
  </r>
  <r>
    <x v="45"/>
    <n v="1"/>
    <x v="45"/>
    <n v="0"/>
    <n v="0"/>
    <n v="0"/>
    <n v="9346.4999999999418"/>
    <n v="9346.4999999999418"/>
  </r>
  <r>
    <x v="46"/>
    <n v="1"/>
    <x v="46"/>
    <n v="0"/>
    <n v="0"/>
    <n v="0"/>
    <n v="766579.31999999983"/>
    <n v="766579.31999999983"/>
  </r>
  <r>
    <x v="47"/>
    <n v="3"/>
    <x v="47"/>
    <n v="326047.2"/>
    <n v="0"/>
    <n v="0"/>
    <n v="0"/>
    <n v="326047.2"/>
  </r>
  <r>
    <x v="48"/>
    <n v="1"/>
    <x v="48"/>
    <n v="0"/>
    <n v="0"/>
    <n v="0"/>
    <n v="7614469.5499999998"/>
    <n v="7614469.5499999998"/>
  </r>
  <r>
    <x v="49"/>
    <n v="1"/>
    <x v="49"/>
    <n v="0"/>
    <n v="0"/>
    <n v="0"/>
    <n v="2530424"/>
    <n v="2530424"/>
  </r>
  <r>
    <x v="50"/>
    <n v="1"/>
    <x v="50"/>
    <n v="0"/>
    <n v="0"/>
    <n v="0"/>
    <n v="600"/>
    <n v="600"/>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68">
  <r>
    <x v="0"/>
    <m/>
    <x v="0"/>
    <x v="0"/>
    <s v="O19887440002"/>
    <s v="BOD"/>
    <n v="1988744"/>
    <m/>
    <s v="00099021001 DEPOSITO DE EFECTIVO, DEPOSITANTE: ESTHER P. SALGUEIRO POVEDA, CONCEPTO: DEVOLUCION DE AGUINALDO, CUENTA DE DEPOSITO: CUENTA UNICA DEL TESORO"/>
    <m/>
    <m/>
    <m/>
    <m/>
    <m/>
    <m/>
    <n v="0"/>
    <n v="3982.44"/>
    <s v="NO_CONCILIADO"/>
    <m/>
    <m/>
  </r>
  <r>
    <x v="1"/>
    <m/>
    <x v="1"/>
    <x v="0"/>
    <s v="O19887530002"/>
    <s v="BOD"/>
    <n v="1988753"/>
    <m/>
    <s v="00099021001 DEPOSITO DE EFECTIVO, DEPOSITANTE: ADOLFO FEDERICO AREVALO VERGARA CI.395568 LP, CONCEPTO: DICTAMEN RESPONSABILIDAD CIVIL N°CGE/DRC-043/2020 DE LA CONTRALORIA GENERAL DEL ESTADO, CUENTA DE DEPOSITO: CUENTA UNICA DEL TESORO"/>
    <m/>
    <m/>
    <m/>
    <m/>
    <m/>
    <m/>
    <n v="0"/>
    <n v="2000"/>
    <s v="NO_CONCILIADO"/>
    <m/>
    <m/>
  </r>
  <r>
    <x v="2"/>
    <m/>
    <x v="2"/>
    <x v="0"/>
    <s v="B19886790002"/>
    <s v="BOD"/>
    <n v="1988679"/>
    <m/>
    <s v="00099021001 DEP.DE CHEQ.AJENOS,RET.DE CAM.,CONCEPTO: COMPENSACION MENSUAL COTIZACION,DEP.: FUTURO DE BOLIVIA S.A. AFP , PROCEDENCIA: BANCO DE CREDITO DE BOLIVIA S.A., CHEQUE: 661652, FECHA DE EMISION:31/12/2021"/>
    <m/>
    <m/>
    <m/>
    <m/>
    <m/>
    <m/>
    <n v="0"/>
    <n v="886183.91"/>
    <s v="NO_CONCILIADO"/>
    <m/>
    <m/>
  </r>
  <r>
    <x v="2"/>
    <m/>
    <x v="2"/>
    <x v="0"/>
    <s v="B19886810002"/>
    <s v="BOD"/>
    <n v="1988681"/>
    <m/>
    <s v="00099021001 DEP.DE CHEQ.AJENOS,RET.DE CAM.,CONCEPTO: FRACCION COMPLEMENTARIA MENSUAL,DEP.: FUTURO DE BOLIVIA S.A. AFP , PROCEDENCIA: BANCO DE CREDITO DE BOLIVIA S.A., CHEQUE: 661660, FECHA DE EMISION:31/12/2021"/>
    <m/>
    <m/>
    <m/>
    <m/>
    <m/>
    <m/>
    <n v="0"/>
    <n v="25782.54"/>
    <s v="NO_CONCILIADO"/>
    <m/>
    <m/>
  </r>
  <r>
    <x v="3"/>
    <m/>
    <x v="3"/>
    <x v="0"/>
    <s v="B19887180002"/>
    <s v="BOD"/>
    <n v="1988718"/>
    <m/>
    <s v="00099021001 DEP.DE CHEQ.AJENOS,RET.DE NO_CONCILIADO CAM.,CONCEPTO: PAGO INCAPACIDADES TEMPORALES (REEMBOLSO) MINISTERIO DE ECONOMIA Y FINANZAS PUBLICAS,DEP.: CAJA NACIONAL DE SALUD , PROCEDENCIA: BANCO UNION S.A., CHEQUE: 27051, FECHA DE EMISION:31/12/2021_x000a_NOTA MEFP/VTCP/DGPOT/UAIS/N°164/2022 DE 20/01/2022"/>
    <m/>
    <m/>
    <m/>
    <m/>
    <m/>
    <m/>
    <n v="0"/>
    <n v="424.68"/>
    <s v="CONCILIADO_PARCIAL"/>
    <m/>
    <m/>
  </r>
  <r>
    <x v="3"/>
    <m/>
    <x v="3"/>
    <x v="0"/>
    <s v="B19887210002"/>
    <s v="BOD"/>
    <n v="1988721"/>
    <m/>
    <s v="00099021001 DEP.DE CHEQ.AJENOS,RET.DE NO_CONCILIADO CAM.,CONCEPTO: PAGO INCAPACIDADES TEMPORALES (REEMBOLSO)MINISTERIO DE ECONOMIA Y FINANZAS PUBLICAS,DEP.: CAJA NACIONAL DE SALUD , PROCEDENCIA: BANCO UNION S.A., CHEQUE: 27050, FECHA DE EMISION:31/12/2021_x000a_NOTA MEFP/VTCP/DGPOT/UAIS/N°164/2022 DE 20/01/2022"/>
    <m/>
    <m/>
    <m/>
    <m/>
    <m/>
    <m/>
    <n v="0"/>
    <n v="1824.46"/>
    <s v="CONCILIADO_PARCIAL"/>
    <m/>
    <m/>
  </r>
  <r>
    <x v="4"/>
    <m/>
    <x v="4"/>
    <x v="0"/>
    <s v="B19887280002"/>
    <s v="BOD"/>
    <n v="1988728"/>
    <m/>
    <s v="00099021001 DEP.DE CHEQ.AJENOS,RET.DE NO_CONCILIADO CAM.,CONCEPTO: PAGO INCAPACIDADES TEMPORALES (REEMBOLSO)MINISTERIO DE ECONOMIA Y FINANZAS PUBLICAS,DEP.: CAJA NACIONAL DE SALUD , PROCEDENCIA: BANCO UNION S.A., CHEQUE: 27056, FECHA DE EMISION:31/12/2021_x000a_NOTA MEFP/VTCP/DGPOT/UAIS/N°164/2022 DE 20/01/2022"/>
    <m/>
    <m/>
    <m/>
    <m/>
    <m/>
    <m/>
    <n v="0"/>
    <n v="1841.94"/>
    <s v="CONCILIADO_PARCIAL"/>
    <m/>
    <m/>
  </r>
  <r>
    <x v="3"/>
    <m/>
    <x v="3"/>
    <x v="0"/>
    <s v="B19887280002"/>
    <s v="BOD"/>
    <n v="1988728"/>
    <m/>
    <s v="00099021001 DEP.DE CHEQ.AJENOS,RET.DE NO_CONCILIADO CAM.,CONCEPTO: PAGO INCAPACIDADES TEMPORALES (REEMBOLSO)MINISTERIO DE ECONOMIA Y FINANZAS PUBLICAS,DEP.: CAJA NACIONAL DE SALUD , PROCEDENCIA: BANCO UNION S.A., CHEQUE: 27056, FECHA DE EMISION:31/12/2021_x000a_NOTA MEFP/VTCP/DGPOT/UAIS/N°164/2022 DE 20/01/2022"/>
    <m/>
    <m/>
    <m/>
    <m/>
    <m/>
    <m/>
    <n v="0"/>
    <n v="18.2"/>
    <s v="CONCILIADO_PARCIAL"/>
    <m/>
    <m/>
  </r>
  <r>
    <x v="5"/>
    <m/>
    <x v="5"/>
    <x v="0"/>
    <s v="B19887280002"/>
    <s v="BOD"/>
    <n v="1988728"/>
    <m/>
    <s v="00099021001 DEP.DE CHEQ.AJENOS,RET.DE NO_CONCILIADO CAM.,CONCEPTO: PAGO INCAPACIDADES TEMPORALES (REEMBOLSO)MINISTERIO DE ECONOMIA Y FINANZAS PUBLICAS,DEP.: CAJA NACIONAL DE SALUD , PROCEDENCIA: BANCO UNION S.A., CHEQUE: 27056, FECHA DE EMISION:31/12/2021_x000a_NOTA MEFP/VTCP/DGPOT/UAIS/N°164/2022 DE 20/01/2022"/>
    <m/>
    <m/>
    <m/>
    <m/>
    <m/>
    <m/>
    <n v="0"/>
    <n v="4020.77"/>
    <s v="CONCILIADO_PARCIAL"/>
    <m/>
    <m/>
  </r>
  <r>
    <x v="3"/>
    <m/>
    <x v="3"/>
    <x v="0"/>
    <s v="B19887300002"/>
    <s v="BOD"/>
    <n v="1988730"/>
    <m/>
    <s v="00099021001 DEP.DE CHEQ.AJENOS,RET.DE NO_CONCILIADO CAM.,CONCEPTO: PAGO INCAPACIDADES TEMPORALES (REEMBOLSO)MINISTERIO DE ECONOMIA Y FINANZAS PUBLICAS,DEP.: CAJA NACIONAL DE SALUD , PROCEDENCIA: BANCO UNION S.A., CHEQUE: 27053, FECHA DE EMISION:31/12/2021_x000a_NOTA MEFP/VTCP/DGPOT/UAIS/N°164/2022 DE 20/01/2022"/>
    <m/>
    <m/>
    <m/>
    <m/>
    <m/>
    <m/>
    <n v="0"/>
    <n v="1773.12"/>
    <s v="CONCILIADO_PARCIAL"/>
    <m/>
    <m/>
  </r>
  <r>
    <x v="6"/>
    <m/>
    <x v="6"/>
    <x v="0"/>
    <s v="B19887310002"/>
    <s v="BOD"/>
    <n v="1988731"/>
    <m/>
    <s v="00099021001 DEP.DE CHEQ.AJENOS,RET.DE NO_CONCILIADO CAM.,CONCEPTO: PAGO INCAPACIDADES TEMPORALES (REEMBOLSO)MINISTERIO DE ECONOMIA Y FINANZAS PUBLICAS,DEP.: CAJA NACIONAL DE SALUD , PROCEDENCIA: BANCO UNION S.A., CHEQUE: 27052, FECHA DE EMISION:31/12/2021_x000a_NOTA MEFP/VTCP/DGPOT/UAIS/N°164/2022 DE 20/01/2022"/>
    <m/>
    <m/>
    <m/>
    <m/>
    <m/>
    <m/>
    <n v="0"/>
    <n v="73535.740000000005"/>
    <s v="CONCILIADO_PARCIAL"/>
    <m/>
    <m/>
  </r>
  <r>
    <x v="3"/>
    <m/>
    <x v="3"/>
    <x v="0"/>
    <s v="B19887310002"/>
    <s v="BOD"/>
    <n v="1988731"/>
    <m/>
    <s v="00099021001 DEP.DE CHEQ.AJENOS,RET.DE NO_CONCILIADO CAM.,CONCEPTO: PAGO INCAPACIDADES TEMPORALES (REEMBOLSO)MINISTERIO DE ECONOMIA Y FINANZAS PUBLICAS,DEP.: CAJA NACIONAL DE SALUD , PROCEDENCIA: BANCO UNION S.A., CHEQUE: 27052, FECHA DE EMISION:31/12/2021_x000a_NOTA MEFP/VTCP/DGPOT/UAIS/N°164/2022 DE 20/01/2022"/>
    <m/>
    <m/>
    <m/>
    <m/>
    <m/>
    <m/>
    <n v="0"/>
    <n v="388.87999999999738"/>
    <s v="CONCILIADO_PARCIAL"/>
    <m/>
    <m/>
  </r>
  <r>
    <x v="6"/>
    <m/>
    <x v="6"/>
    <x v="0"/>
    <s v="B19887310002"/>
    <s v="BOD"/>
    <n v="1988731"/>
    <m/>
    <s v="00099021001 DEP.DE CHEQ.AJENOS,RET.DE NO_CONCILIADO CAM.,CONCEPTO: PAGO INCAPACIDADES TEMPORALES (REEMBOLSO)MINISTERIO DE ECONOMIA Y FINANZAS PUBLICAS,DEP.: CAJA NACIONAL DE SALUD , PROCEDENCIA: BANCO UNION S.A., CHEQUE: 27052, FECHA DE EMISION:31/12/2021_x000a_NOTA MEFP/VTCP/DGPOT/UAIS/N°164/2022 DE 20/01/2022"/>
    <m/>
    <m/>
    <m/>
    <m/>
    <m/>
    <m/>
    <n v="0"/>
    <n v="11338.7"/>
    <s v="CONCILIADO_PARCIAL"/>
    <m/>
    <m/>
  </r>
  <r>
    <x v="6"/>
    <m/>
    <x v="6"/>
    <x v="0"/>
    <s v="B19887310002"/>
    <s v="BOD"/>
    <n v="1988731"/>
    <m/>
    <s v="00099021001 DEP.DE CHEQ.AJENOS,RET.DE NO_CONCILIADO CAM.,CONCEPTO: PAGO INCAPACIDADES TEMPORALES (REEMBOLSO)MINISTERIO DE ECONOMIA Y FINANZAS PUBLICAS,DEP.: CAJA NACIONAL DE SALUD , PROCEDENCIA: BANCO UNION S.A., CHEQUE: 27052, FECHA DE EMISION:31/12/2021_x000a_NOTA MEFP/VTCP/DGPOT/UAIS/N°164/2022 DE 20/01/2022"/>
    <m/>
    <m/>
    <m/>
    <m/>
    <m/>
    <m/>
    <n v="0"/>
    <n v="4730.3999999999996"/>
    <s v="CONCILIADO_PARCIAL"/>
    <m/>
    <m/>
  </r>
  <r>
    <x v="6"/>
    <m/>
    <x v="6"/>
    <x v="0"/>
    <s v="B19887310002"/>
    <s v="BOD"/>
    <n v="1988731"/>
    <m/>
    <s v="00099021001 DEP.DE CHEQ.AJENOS,RET.DE NO_CONCILIADO CAM.,CONCEPTO: PAGO INCAPACIDADES TEMPORALES (REEMBOLSO)MINISTERIO DE ECONOMIA Y FINANZAS PUBLICAS,DEP.: CAJA NACIONAL DE SALUD , PROCEDENCIA: BANCO UNION S.A., CHEQUE: 27052, FECHA DE EMISION:31/12/2021_x000a_NOTA MEFP/VTCP/DGPOT/UAIS/N°164/2022 DE 20/01/2022"/>
    <m/>
    <m/>
    <m/>
    <m/>
    <m/>
    <m/>
    <n v="0"/>
    <n v="8408.73"/>
    <s v="CONCILIADO_PARCIAL"/>
    <m/>
    <m/>
  </r>
  <r>
    <x v="6"/>
    <m/>
    <x v="6"/>
    <x v="0"/>
    <s v="B19887310002"/>
    <s v="BOD"/>
    <n v="1988731"/>
    <m/>
    <s v="00099021001 DEP.DE CHEQ.AJENOS,RET.DE NO_CONCILIADO CAM.,CONCEPTO: PAGO INCAPACIDADES TEMPORALES (REEMBOLSO)MINISTERIO DE ECONOMIA Y FINANZAS PUBLICAS,DEP.: CAJA NACIONAL DE SALUD , PROCEDENCIA: BANCO UNION S.A., CHEQUE: 27052, FECHA DE EMISION:31/12/2021_x000a_NOTA MEFP/VTCP/DGPOT/UAIS/N°164/2022 DE 20/01/2022"/>
    <m/>
    <m/>
    <m/>
    <m/>
    <m/>
    <m/>
    <n v="0"/>
    <n v="1078"/>
    <s v="CONCILIADO_PARCIAL"/>
    <m/>
    <m/>
  </r>
  <r>
    <x v="7"/>
    <m/>
    <x v="7"/>
    <x v="0"/>
    <s v="Q15557080002"/>
    <s v="CRV"/>
    <n v="1555708"/>
    <m/>
    <s v="NUMERO DE LIBRETA CUT: 00099021001 OPERACIÓN E75 TRANSFERENCIA DE LA CUENTA FISCAL BUN A LA CUT EN MN TRANSFERENCIA DE FONDOS A SOLICITUD DE: GOBIERNO AUTONOMO DEPARTAMENTAL DE POTOSI, CITE: GADP/SAF/TES/NÂ°567/2021 CUENTA CUT 3987 LIBRETA NÂ° 00099021001 TGN-RECURSOS ORDINARIOS (3987)"/>
    <m/>
    <m/>
    <m/>
    <m/>
    <m/>
    <m/>
    <n v="0"/>
    <n v="141702.42000000001"/>
    <s v="NO_CONCILIADO"/>
    <m/>
    <m/>
  </r>
  <r>
    <x v="7"/>
    <m/>
    <x v="7"/>
    <x v="0"/>
    <s v="Q15557130002"/>
    <s v="CRV"/>
    <n v="1555713"/>
    <m/>
    <s v="NUMERO DE LIBRETA CUT: 00099021001 OPERACIÓN E75 TRANSFERENCIA DE LA CUENTA FISCAL BUN A LA CUT EN MN TRANSFERENCIA DE FONDOS A SOLICITUD DE: GOBIERNO AUTONOMO DEPARTAMENTAL DE POTOSI, CITE: GADP/SAF/TES/NÂ°567/2021 CUENTA CUT 3987 LIBRETA NÂ° 00099021001 TGN-RECURSOS ORDINARIOS (3987)"/>
    <m/>
    <m/>
    <m/>
    <m/>
    <m/>
    <m/>
    <n v="0"/>
    <n v="16250"/>
    <s v="NO_CONCILIADO"/>
    <m/>
    <m/>
  </r>
  <r>
    <x v="8"/>
    <m/>
    <x v="8"/>
    <x v="1"/>
    <s v="O19889480002"/>
    <s v="BOD"/>
    <n v="1988948"/>
    <m/>
    <s v="00099021001 DEPOSITO DE EFECTIVO, DEPOSITANTE: ROSARIO JUANA GUMIEL GUERECA, CONCEPTO: PAGO POR DOBLE PERCEPCION POR LOS PERIODOS DE NOVIEMBRE 2021 A DICIEMBRE 2021, CUENTA DE DEPOSITO: CUENTA UNICA DEL TESORO  /DJBR."/>
    <m/>
    <m/>
    <m/>
    <m/>
    <m/>
    <m/>
    <n v="0"/>
    <n v="1075.27"/>
    <s v="NO_CONCILIADO"/>
    <m/>
    <m/>
  </r>
  <r>
    <x v="0"/>
    <m/>
    <x v="0"/>
    <x v="1"/>
    <s v="O19890080002"/>
    <s v="BOD"/>
    <n v="1989008"/>
    <m/>
    <s v="00099021001 DEPOSITO DE EFECTIVO, DEPOSITANTE: MARCOS MARCA QUISPECAHUANA, CONCEPTO: DEVOLUCION DE RECURSOS AL TESORO, CUENTA DE DEPOSITO: CUENTA UNICA DEL TESORO"/>
    <m/>
    <m/>
    <m/>
    <m/>
    <m/>
    <m/>
    <n v="0"/>
    <n v="1750"/>
    <s v="NO_CONCILIADO"/>
    <m/>
    <m/>
  </r>
  <r>
    <x v="0"/>
    <m/>
    <x v="0"/>
    <x v="1"/>
    <s v="O19890550002"/>
    <s v="BOD"/>
    <n v="1989055"/>
    <m/>
    <s v="00099021001 DEPOSITO DE EFECTIVO, DEPOSITANTE: ORLANDO QUENTA MANTILLA, CONCEPTO: DEVOLUCION POR ATRASOS EN HORARIOS DE INGRESO, CUENTA DE DEPOSITO: CUENTA UNICA DEL TESORO"/>
    <m/>
    <m/>
    <m/>
    <m/>
    <m/>
    <m/>
    <n v="0"/>
    <n v="309.39999999999998"/>
    <s v="NO_CONCILIADO"/>
    <m/>
    <m/>
  </r>
  <r>
    <x v="3"/>
    <m/>
    <x v="3"/>
    <x v="2"/>
    <s v="O19892790002"/>
    <s v="BOD"/>
    <n v="1989279"/>
    <m/>
    <s v="00099021001 DEPOSITO DE EFECTIVO, DEPOSITANTE: WALTER JORGE VELASCO CHOQUE, CONCEPTO: DEVOLUCION DE SALDOS DEL FONDO ROTATIVO GESTION 2021, CUENTA DE DEPOSITO: CUENTA UNICA DEL TESORO  /DJBR."/>
    <m/>
    <m/>
    <m/>
    <m/>
    <m/>
    <m/>
    <n v="0"/>
    <n v="320"/>
    <s v="NO_CONCILIADO"/>
    <m/>
    <m/>
  </r>
  <r>
    <x v="0"/>
    <m/>
    <x v="0"/>
    <x v="2"/>
    <s v="O19893120002"/>
    <s v="BOD"/>
    <n v="1989312"/>
    <m/>
    <s v="00099021001 DEPOSITO DE EFECTIVO, DEPOSITANTE: MONICA A. CABRERA AVILES, CONCEPTO: DEVOLUCION, CUENTA DE DEPOSITO: CUENTA UNICA DEL TESORO"/>
    <m/>
    <m/>
    <m/>
    <m/>
    <m/>
    <m/>
    <n v="0"/>
    <n v="1360"/>
    <s v="NO_CONCILIADO"/>
    <m/>
    <m/>
  </r>
  <r>
    <x v="0"/>
    <m/>
    <x v="0"/>
    <x v="2"/>
    <s v="O19894500002"/>
    <s v="BOD"/>
    <n v="1989450"/>
    <m/>
    <s v="00099021001 DEPOSITO DE EFECTIVO, DEPOSITANTE: EMPRESA BOLIVIANA DE CONSTR.EBC-OSCAR ARELLANO, CONCEPTO: DEVOLUCION DE RECURSOS PÚBLICOS DE LA EMPRESA, CUENTA DE DEPOSITO: CUENTA UNICA DEL TESORO"/>
    <m/>
    <m/>
    <m/>
    <m/>
    <m/>
    <m/>
    <n v="0"/>
    <n v="4.9400000000000004"/>
    <s v="NO_CONCILIADO"/>
    <m/>
    <m/>
  </r>
  <r>
    <x v="0"/>
    <m/>
    <x v="0"/>
    <x v="2"/>
    <s v="B19893430002"/>
    <s v="BOD"/>
    <n v="1989343"/>
    <m/>
    <s v="00099021001 DEP.DE CHEQ.AJENOS,RET.DE CAM.,CONCEPTO: DEVOLUCION DE CC NO COBRADA SEPTIEMBRE 2021,DEP.: LA VITALICIA SEGUROS Y REASEGUROS DE VIDA S.A. , PROCEDENCIA: BANCO BISA S.A., CHEQUE: 76491, FECHA DE EMISION:05/01/2022"/>
    <m/>
    <m/>
    <m/>
    <m/>
    <m/>
    <m/>
    <n v="0"/>
    <n v="2636.92"/>
    <s v="NO_CONCILIADO"/>
    <m/>
    <m/>
  </r>
  <r>
    <x v="7"/>
    <m/>
    <x v="7"/>
    <x v="2"/>
    <s v="Q15569170002"/>
    <s v="CRV"/>
    <n v="1556917"/>
    <m/>
    <s v="NUMERO DE LIBRETA CUT: 00099021001 OPERACIÓN E75 TRANSFERENCIA DE LA CUENTA FISCAL BUN A LA CUT EN MN TRANSF. DE FDOS.SG.SOL.EXT.OF.GAMP NÂ°0532/2021 A LA CUTA. 3987 LIBRETA 00099021001 TGN RECURSOS ORDINARIOS"/>
    <m/>
    <m/>
    <m/>
    <m/>
    <m/>
    <m/>
    <n v="0"/>
    <n v="708.78"/>
    <s v="NO_CONCILIADO"/>
    <m/>
    <m/>
  </r>
  <r>
    <x v="7"/>
    <m/>
    <x v="7"/>
    <x v="2"/>
    <s v="Q15569180002"/>
    <s v="CRV"/>
    <n v="1556918"/>
    <m/>
    <s v="NUMERO DE LIBRETA CUT: 00099021001 OPERACIÓN E75 TRANSFERENCIA DE LA CUENTA FISCAL BUN A LA CUT EN MN TRANSF. DE FDOS.SG.SOL.G.A.M.M/EM NÂ°004/2022 A LA CTA. CUTE 3987 LIBRETA 00099021001"/>
    <m/>
    <m/>
    <m/>
    <m/>
    <m/>
    <m/>
    <n v="0"/>
    <n v="6750"/>
    <s v="NO_CONCILIADO"/>
    <m/>
    <m/>
  </r>
  <r>
    <x v="0"/>
    <m/>
    <x v="0"/>
    <x v="3"/>
    <s v="O19896770002"/>
    <s v="BOD"/>
    <n v="1989677"/>
    <m/>
    <s v="00099021001 DEPOSITO DE EFECTIVO, DEPOSITANTE: BEATRIZ FLORENCIA ROJAS CONDORI, CONCEPTO: DEVOLUCION POR ATRASOS EN HORARIO DE INGRESO, CUENTA DE DEPOSITO: CUENTA UNICA DEL TESORO"/>
    <m/>
    <m/>
    <m/>
    <m/>
    <m/>
    <m/>
    <n v="0"/>
    <n v="99.51"/>
    <s v="NO_CONCILIADO"/>
    <m/>
    <m/>
  </r>
  <r>
    <x v="9"/>
    <m/>
    <x v="9"/>
    <x v="3"/>
    <s v="O19897760002"/>
    <s v="BOD"/>
    <n v="1989776"/>
    <m/>
    <s v="00099021001 DEPOSITO DE EFECTIVO, DEPOSITANTE: JORGE ZARATE CORINA, CONCEPTO: DEVOLUCION POR ATRASOS, CUENTA DE DEPOSITO: CUENTA UNICA DEL TESORO  /DJBR."/>
    <m/>
    <m/>
    <m/>
    <m/>
    <m/>
    <m/>
    <n v="0"/>
    <n v="115.1"/>
    <s v="NO_CONCILIADO"/>
    <m/>
    <m/>
  </r>
  <r>
    <x v="0"/>
    <m/>
    <x v="0"/>
    <x v="4"/>
    <s v="O19899800002"/>
    <s v="BOD"/>
    <n v="1989980"/>
    <m/>
    <s v="00099021001 DEPOSITO DE EFECTIVO, DEPOSITANTE: NORAH ROXANA CANDIA PACHECO, CONCEPTO: DEVOLUCION DE PERCEPCION DE HABERES INDEBIDOS, CUENTA DE DEPOSITO: CUENTA UNICA DEL TESORO"/>
    <m/>
    <m/>
    <m/>
    <m/>
    <m/>
    <m/>
    <n v="0"/>
    <n v="58191.41"/>
    <s v="NO_CONCILIADO"/>
    <m/>
    <m/>
  </r>
  <r>
    <x v="0"/>
    <m/>
    <x v="0"/>
    <x v="4"/>
    <s v="O19900170002"/>
    <s v="BOD"/>
    <n v="1990017"/>
    <m/>
    <s v="00099021001 DEPOSITO DE EFECTIVO, DEPOSITANTE: LUCIANO EULOGIO HUANCA COPA, CONCEPTO: DEVOLUCION DE FONDOS NO EJECUTADOS DE C-31 -5181, CUENTA DE DEPOSITO: CUENTA UNICA DEL TESORO"/>
    <m/>
    <m/>
    <m/>
    <m/>
    <m/>
    <m/>
    <n v="0"/>
    <n v="40.98"/>
    <s v="NO_CONCILIADO"/>
    <m/>
    <m/>
  </r>
  <r>
    <x v="0"/>
    <m/>
    <x v="0"/>
    <x v="4"/>
    <s v="O19900190002"/>
    <s v="BOD"/>
    <n v="1990019"/>
    <m/>
    <s v="00099021001 DEPOSITO DE EFECTIVO, DEPOSITANTE: LUCIANO EULOGIO HUANCA COPA, CONCEPTO: DEVOLUCION D FONDOS NO EJECUTADOS DE C31-5182, CUENTA DE DEPOSITO: CUENTA UNICA DEL TESORO"/>
    <m/>
    <m/>
    <m/>
    <m/>
    <m/>
    <m/>
    <n v="0"/>
    <n v="3"/>
    <s v="NO_CONCILIADO"/>
    <m/>
    <m/>
  </r>
  <r>
    <x v="0"/>
    <m/>
    <x v="0"/>
    <x v="4"/>
    <s v="O19900280002"/>
    <s v="BOD"/>
    <n v="1990028"/>
    <m/>
    <s v="00099021001 DEPOSITO DE EFECTIVO, DEPOSITANTE: FABIOLA MURILLO CORONADO, CONCEPTO: REG. N° 1010155 DE 09/07/2021 CITE GAMT-MAE 05 26/2021 (HRE-TEL 2021-9656) DEBITO 1-17177929 GAM T., CUENTA DE DEPOSITO: CUENTA UNICA DEL TESORO"/>
    <m/>
    <m/>
    <m/>
    <m/>
    <m/>
    <m/>
    <n v="0"/>
    <n v="50"/>
    <s v="NO_CONCILIADO"/>
    <m/>
    <m/>
  </r>
  <r>
    <x v="0"/>
    <m/>
    <x v="0"/>
    <x v="4"/>
    <s v="O19900870002"/>
    <s v="BOD"/>
    <n v="1990087"/>
    <m/>
    <s v="00099021001 DEPOSITO DE EFECTIVO, DEPOSITANTE: SEGUROS PROVIDA S.A., CONCEPTO: DEVOLUCION DE FONDOS DE CASO CON ERROR NUA 100062064 CONCIL SEPT/2021, CUENTA DE DEPOSITO: CUENTA UNICA DEL TESORO"/>
    <m/>
    <m/>
    <m/>
    <m/>
    <m/>
    <m/>
    <n v="0"/>
    <n v="3592.3"/>
    <s v="NO_CONCILIADO"/>
    <m/>
    <m/>
  </r>
  <r>
    <x v="0"/>
    <m/>
    <x v="0"/>
    <x v="4"/>
    <s v="O19900880002"/>
    <s v="BOD"/>
    <n v="1990088"/>
    <m/>
    <s v="00099021001 DEPOSITO DE EFECTIVO, DEPOSITANTE: SEGUROS PROVIDA S.A., CONCEPTO: DEVOLUCION FONDOS NO COBRADOS CONCILIACION SEPTIEMBRE /2021, CUENTA DE DEPOSITO: CUENTA UNICA DEL TESORO"/>
    <m/>
    <m/>
    <m/>
    <m/>
    <m/>
    <m/>
    <n v="0"/>
    <n v="2104.67"/>
    <s v="NO_CONCILIADO"/>
    <m/>
    <m/>
  </r>
  <r>
    <x v="0"/>
    <m/>
    <x v="0"/>
    <x v="4"/>
    <s v="O19901110002"/>
    <s v="BOD"/>
    <n v="1990111"/>
    <m/>
    <s v="00099021001 DEPOSITO DE EFECTIVO, DEPOSITANTE: SEGUROS PROVIDA S.A., CONCEPTO: DEVOLUCION FONDOS NO COBRADOS CONCILIACION SEPTIEMBRE /2021, CUENTA DE DEPOSITO: CUENTA UNICA DEL TESORO"/>
    <m/>
    <m/>
    <m/>
    <m/>
    <m/>
    <m/>
    <n v="0"/>
    <n v="36"/>
    <s v="NO_CONCILIADO"/>
    <m/>
    <m/>
  </r>
  <r>
    <x v="10"/>
    <m/>
    <x v="10"/>
    <x v="4"/>
    <s v="G17510950003"/>
    <s v="COB"/>
    <n v="15623"/>
    <m/>
    <s v="PAGO A CAF PRÉSTAMO CFA008606 VCTO. 07-01-2022 POR CUENTA DE TGN , NTI. 015623 VALOR 07-01-2022 CAPITAL USD 3.129.897,54 INTERESES USD 407.351,41 COMISIONES USD 10.688,39 CTA. 3987 CUENTA UNICA DEL TESORO LIB. 00099021001 REF.: COMISIONES BANCARIAS"/>
    <m/>
    <m/>
    <m/>
    <m/>
    <m/>
    <m/>
    <n v="17307.22"/>
    <n v="0"/>
    <s v="NO_CONCILIADO"/>
    <m/>
    <m/>
  </r>
  <r>
    <x v="0"/>
    <m/>
    <x v="0"/>
    <x v="5"/>
    <s v="O19904010002"/>
    <s v="BOD"/>
    <n v="1990401"/>
    <m/>
    <s v="00099021001 DEPOSITO DE EFECTIVO, DEPOSITANTE: CARLOS ANTONIO PADILLA, CONCEPTO: DEVOLUCION DE HABERES, CUENTA DE DEPOSITO: CUENTA UNICA DEL TESORO"/>
    <m/>
    <m/>
    <m/>
    <m/>
    <m/>
    <m/>
    <n v="0"/>
    <n v="2000"/>
    <s v="NO_CONCILIADO"/>
    <m/>
    <m/>
  </r>
  <r>
    <x v="7"/>
    <m/>
    <x v="7"/>
    <x v="5"/>
    <s v="Q15587930002"/>
    <s v="CRV"/>
    <n v="1558793"/>
    <m/>
    <s v="NUMERO DE LIBRETA CUT: 00099021001 OPERACIÓN E75 TRANSFERENCIA DE LA CUENTA FISCAL BUN A LA CUT EN MN TRANSF.DE FDOS.SG.SOL.G.A.DEPTAL.ORURO CITE:GAD-ORU/SDAFP/UF/ATCP/CE-00001/2021 CTA CUT 3987 LIBRETA 00099021001"/>
    <m/>
    <m/>
    <m/>
    <m/>
    <m/>
    <m/>
    <n v="0"/>
    <n v="60864.66"/>
    <s v="NO_CONCILIADO"/>
    <m/>
    <m/>
  </r>
  <r>
    <x v="11"/>
    <m/>
    <x v="11"/>
    <x v="5"/>
    <s v="F0008394"/>
    <s v="DAU"/>
    <n v="3398791"/>
    <m/>
    <s v="A:00099021001 A :00099021001 Débito Automático (DA) por reembolso de Subsidios por Incapacidad Temporal s/g nota CITE:MEFP/VTCP/DGPOT/UAIS/No.08/2022 e inf .MEFP/VTCP/DGPOT/UAIS/ No.02/2022 de UAIS, Nota Int. MEFP/DGAJ/UAJ N°1148/2021 y solicitud de la Direc.Deptal Pando con nota CITE: U.A.A.07/2021, D.D.E.P/U.A.J.No 011/2021 y IT N°01/2021 e informe legal y Técnico a través de las cuales solicita DA al Ente Gestor corresp. a enero a noviembre de 2017 (6-32238-R)."/>
    <m/>
    <m/>
    <m/>
    <m/>
    <m/>
    <m/>
    <n v="0"/>
    <n v="549406.64"/>
    <s v="NO_CONCILIADO"/>
    <m/>
    <m/>
  </r>
  <r>
    <x v="0"/>
    <m/>
    <x v="0"/>
    <x v="6"/>
    <s v="O19906870002"/>
    <s v="BOD"/>
    <n v="1990687"/>
    <m/>
    <s v="00099021001 DEPOSITO DE EFECTIVO, DEPOSITANTE: MAVI FERNANDEZ ALCALA, CONCEPTO: PAGO DE MULTA DE LA ORDEN DE PUBLICACION N°3 ARTE DE PRENSA INDICADORES FINANCIEROS, CUENTA DE DEPOSITO: CUENTA UNICA DEL TESORO"/>
    <m/>
    <m/>
    <m/>
    <m/>
    <m/>
    <m/>
    <n v="0"/>
    <n v="80"/>
    <s v="NO_CONCILIADO"/>
    <m/>
    <m/>
  </r>
  <r>
    <x v="5"/>
    <m/>
    <x v="5"/>
    <x v="6"/>
    <s v="B19906020002"/>
    <s v="BOD"/>
    <n v="1990602"/>
    <m/>
    <s v="00099021001 DEP.DE CHEQ.AJENOS,RET.DE NO_CONCILIADO CAM.,CONCEPTO: PAGO INCAPACIDADES TEMPORALES (REEMBOLSO) MINISTERIO DE ECONOMIA Y FINANZAS PUBLICAS,DEP.: CAJA NACIONAL DE SALUD , PROCEDENCIA: BANCO UNION S.A., CHEQUE: 27119, FECHA DE EMISION:11/01/2022_x000a_NOTA MEFP/VTCP/DGPOT/UAIS/N°164/2022 DE 20/01/2022"/>
    <m/>
    <m/>
    <m/>
    <m/>
    <m/>
    <m/>
    <n v="0"/>
    <n v="1650.66"/>
    <s v="CONCILIADO_PARCIAL"/>
    <m/>
    <m/>
  </r>
  <r>
    <x v="3"/>
    <m/>
    <x v="3"/>
    <x v="6"/>
    <s v="S10233670002"/>
    <s v="DEV"/>
    <n v="1023367"/>
    <m/>
    <s v="||TRANSFERENCIA A LA CUENTA UNICA DEL TESORO POR REMUNERACION MAXIMA EN EL SECTOR PUBLICO DE MARCELINO ALIAGA LIMACHI CORRESPONDIENTE AL MES DE DICIEMBRE 2021, SEGUN DOC. ADJUNTOS Y ROC N° 14/2022 DEL DCR, LIBRETA N° 00099021001 TRANSFERENCIA REMUNERACION MAXIMA DE MARCELINO ALIAGIA LIMACHI DICIEMBRE/21 LIBRETA 00099021001"/>
    <m/>
    <m/>
    <m/>
    <m/>
    <m/>
    <m/>
    <n v="0"/>
    <n v="6447.75"/>
    <s v="NO_CONCILIADO"/>
    <m/>
    <m/>
  </r>
  <r>
    <x v="0"/>
    <m/>
    <x v="0"/>
    <x v="7"/>
    <s v="O19910320002"/>
    <s v="BOD"/>
    <n v="1991032"/>
    <m/>
    <s v="00099021001 DEPOSITO DE EFECTIVO, DEPOSITANTE: FUNDACION ABYA YALA BOLIVIA NIT 269230029, CONCEPTO: PAGO MULTA RETRASO EN ENVIO DE DOCUMENTACION POR ORDEN DE DIFUSION EN TELEVISION, CUENTA DE DEPOSITO: CUENTA UNICA DEL TESORO"/>
    <m/>
    <m/>
    <m/>
    <m/>
    <m/>
    <m/>
    <n v="0"/>
    <n v="72"/>
    <s v="NO_CONCILIADO"/>
    <m/>
    <m/>
  </r>
  <r>
    <x v="0"/>
    <m/>
    <x v="0"/>
    <x v="8"/>
    <s v="O19913630002"/>
    <s v="BOD"/>
    <n v="1991363"/>
    <m/>
    <s v="00099021001 DEPOSITO DE EFECTIVO, DEPOSITANTE: BRENDA KELLY CAMEO ALVAREZ, CONCEPTO: DEVOLUCION DE PAGO DE PLANILLA POR ABANDONO, CUENTA DE DEPOSITO: CUENTA UNICA DEL TESORO"/>
    <m/>
    <m/>
    <m/>
    <m/>
    <m/>
    <m/>
    <n v="0"/>
    <n v="579.29999999999995"/>
    <s v="NO_CONCILIADO"/>
    <m/>
    <m/>
  </r>
  <r>
    <x v="0"/>
    <m/>
    <x v="0"/>
    <x v="8"/>
    <s v="O19913640002"/>
    <s v="BOD"/>
    <n v="1991364"/>
    <m/>
    <s v="00099021001 DEPOSITO DE EFECTIVO, DEPOSITANTE: BRENDA CAMEO ALVAREZ, CONCEPTO: DEVOLUCION DE PAGO DE PLANILLA POR ATRASO, CUENTA DE DEPOSITO: CUENTA UNICA DEL TESORO"/>
    <m/>
    <m/>
    <m/>
    <m/>
    <m/>
    <m/>
    <n v="0"/>
    <n v="289.60000000000002"/>
    <s v="NO_CONCILIADO"/>
    <m/>
    <m/>
  </r>
  <r>
    <x v="7"/>
    <m/>
    <x v="7"/>
    <x v="8"/>
    <s v="Q15606950002"/>
    <s v="CRV"/>
    <n v="1560695"/>
    <m/>
    <s v="NUMERO DE LIBRETA CUT: 00099021001 OPERACIÓN E75 TRANSFERENCIA DE LA CUENTA FISCAL BUN A LA CUT EN MN TRANSFERENCIA DE FONDOS A SOLICITUD DE: GOBIERNO AUTONOMO MUNICIPAL DE BERMEJO, CITE:CONTAB.DIR.FINAN.GAMB.OF.NÂ°009/2022 CUENTA CUT 3987 LIBRETA NÂ° 00099021001 TGN-RECURSOS ORDINARIOS (3987)"/>
    <m/>
    <m/>
    <m/>
    <m/>
    <m/>
    <m/>
    <n v="0"/>
    <n v="427480.66"/>
    <s v="NO_CONCILIADO"/>
    <m/>
    <m/>
  </r>
  <r>
    <x v="3"/>
    <m/>
    <x v="3"/>
    <x v="9"/>
    <s v="O19916120002"/>
    <s v="BOD"/>
    <n v="1991612"/>
    <m/>
    <s v="00099021001 DEPOSITO DE EFECTIVO, DEPOSITANTE: ALVARO MARCO ANTONIO CABA OLIVAREZ CI 2377522 LP, CONCEPTO: CITE:MEFP/VTCP/DGPOT/UAIS-CPI/N°030/2016 REGULARIZACION : SEPTIEMBRE -OCTUBRE 2020, CUENTA DE DEPOSITO: CUENTA UNICA DEL TESORO"/>
    <m/>
    <m/>
    <m/>
    <m/>
    <m/>
    <m/>
    <n v="0"/>
    <n v="13229.4"/>
    <s v="NO_CONCILIADO"/>
    <m/>
    <m/>
  </r>
  <r>
    <x v="0"/>
    <m/>
    <x v="0"/>
    <x v="9"/>
    <s v="O19916320002"/>
    <s v="BOD"/>
    <n v="1991632"/>
    <m/>
    <s v="00099021001 DEPOSITO DE EFECTIVO, DEPOSITANTE: CLAUDIO BARRA ZARCO, CONCEPTO: REVERSION DE HABER DEFINITIVO MES DE SEPTIEMBRE 2020, CUENTA DE DEPOSITO: CUENTA UNICA DEL TESORO"/>
    <m/>
    <m/>
    <m/>
    <m/>
    <m/>
    <m/>
    <n v="0"/>
    <n v="224.8"/>
    <s v="NO_CONCILIADO"/>
    <m/>
    <m/>
  </r>
  <r>
    <x v="0"/>
    <m/>
    <x v="0"/>
    <x v="9"/>
    <s v="O19916720002"/>
    <s v="BOD"/>
    <n v="1991672"/>
    <m/>
    <s v="00099021001 DEPOSITO DE EFECTIVO, DEPOSITANTE: LUIS ALBERTO CABEZAS LLUSCO, CONCEPTO: PAGO DE ENERGIA ELECTRICA, CUENTA DE DEPOSITO: CUENTA UNICA DEL TESORO"/>
    <m/>
    <m/>
    <m/>
    <m/>
    <m/>
    <m/>
    <n v="0"/>
    <n v="450"/>
    <s v="NO_CONCILIADO"/>
    <m/>
    <m/>
  </r>
  <r>
    <x v="0"/>
    <m/>
    <x v="0"/>
    <x v="9"/>
    <s v="B19916330002"/>
    <s v="BOD"/>
    <n v="1991633"/>
    <m/>
    <s v="00099021001 DEP.DE CHEQ.AJENOS,RET.DE CAM.,CONCEPTO: DEVOLUCION DE FONDOS EN AVANCE A FAVOR DE LAS PERSONAS CON DISCAPACIDAD PREV. 8165,DEP.: MELISA ABALOS CHOQUE , PROCEDENCIA: BANCO UNION S.A., CHEQUE: 2770, FECHA DE EMISION:12/01/2022"/>
    <m/>
    <m/>
    <m/>
    <m/>
    <m/>
    <m/>
    <n v="0"/>
    <n v="58"/>
    <s v="NO_CONCILIADO"/>
    <m/>
    <m/>
  </r>
  <r>
    <x v="0"/>
    <m/>
    <x v="0"/>
    <x v="10"/>
    <s v="O19921030002"/>
    <s v="BOD"/>
    <n v="1992103"/>
    <m/>
    <s v="00099021001 DEPOSITO DE EFECTIVO, DEPOSITANTE: AYLIN RUTH CABALLERO MAMANI, CONCEPTO: DEVOLUCION POR ATRASOS, CUENTA DE DEPOSITO: CUENTA UNICA DEL TESORO"/>
    <m/>
    <m/>
    <m/>
    <m/>
    <m/>
    <m/>
    <n v="0"/>
    <n v="154.69999999999999"/>
    <s v="NO_CONCILIADO"/>
    <m/>
    <m/>
  </r>
  <r>
    <x v="10"/>
    <m/>
    <x v="10"/>
    <x v="11"/>
    <s v="G17604920003"/>
    <s v="COB"/>
    <n v="15630"/>
    <m/>
    <s v="PAGO A IDA PRÉSTAMO 5744-BO VCTO. 15-01-2022 POR CUENTA DE TGN , NTI. 015630 VALOR 18-01-2022 CAPITAL USD 934.208,20 INTERESES USD 56.915,46 CTA. 3987 CUENTA UNICA DEL TESORO LIB. 00099021001 REF.: COMISIONES BANCARIAS"/>
    <m/>
    <m/>
    <m/>
    <m/>
    <m/>
    <m/>
    <n v="5029.3999999999996"/>
    <n v="0"/>
    <s v="NO_CONCILIADO"/>
    <m/>
    <m/>
  </r>
  <r>
    <x v="0"/>
    <m/>
    <x v="0"/>
    <x v="12"/>
    <s v="B19926580002"/>
    <s v="BOD"/>
    <n v="1992658"/>
    <m/>
    <s v="00099021001 DEP.DE CHEQ.AJENOS,RET.DE CAM.,CONCEPTO: MORON VEIZAGA MARIO ALBERTO,DEP.: BANCO UNION S.A. , PROCEDENCIA: BANCO UNION S.A., CHEQUE: 178224, FECHA DE EMISION:19/01/2022"/>
    <m/>
    <m/>
    <m/>
    <m/>
    <m/>
    <m/>
    <n v="0"/>
    <n v="4165"/>
    <s v="NO_CONCILIADO"/>
    <m/>
    <m/>
  </r>
  <r>
    <x v="3"/>
    <m/>
    <x v="3"/>
    <x v="12"/>
    <s v="Q15634630002"/>
    <s v="CRV"/>
    <n v="1563463"/>
    <m/>
    <s v="NUMERO DE LIBRETA CUT: 00099021001 OPERACIÓN E18 TRANSFERENCIA DEL SISTEMA FINANCIERO POR CUENTA DE TERCEROS A LA CUT TRANSFERENCIA A SOLICITUD DEL MEFP SEGUN NOTA CITE MEFP VTCP DGPOT UAIS CPI NO 0122001 BUN 22"/>
    <m/>
    <m/>
    <m/>
    <m/>
    <m/>
    <m/>
    <n v="0"/>
    <n v="315"/>
    <s v="NO_CONCILIADO"/>
    <m/>
    <m/>
  </r>
  <r>
    <x v="3"/>
    <m/>
    <x v="3"/>
    <x v="13"/>
    <s v="Q15650240002"/>
    <s v="CRV"/>
    <n v="1565024"/>
    <m/>
    <s v="NUMERO DE LIBRETA CUT: 00099021001 OPERACIÓN E18 TRANSFERENCIA DEL SISTEMA FINANCIERO POR CUENTA DE TERCEROS A LA CUT SOL. ESC. VAMED ENGINEERING"/>
    <m/>
    <m/>
    <m/>
    <m/>
    <m/>
    <m/>
    <n v="0"/>
    <n v="114348420.15000001"/>
    <s v="NO_CONCILIADO"/>
    <m/>
    <m/>
  </r>
  <r>
    <x v="10"/>
    <m/>
    <x v="10"/>
    <x v="13"/>
    <s v="G17643090003"/>
    <s v="COB"/>
    <n v="15671"/>
    <m/>
    <s v="PAGO A EXIMBANK CHINA POPUL PRÉSTAMO PBC 2016 (22) 410 VCTO. 21-01-2022 POR CUENTA DE TGN , NTI. 015671 VALOR 21-01-2022 INTERESES USD 2.084.170,97 COMISIONES USD 202.210,39 CTA. 3987 CUENTA UNICA DEL TESORO LIB. 00099021001 REF.: COMISIONES BANCARIAS"/>
    <m/>
    <m/>
    <m/>
    <m/>
    <m/>
    <m/>
    <n v="11249.22"/>
    <n v="0"/>
    <s v="NO_CONCILIADO"/>
    <m/>
    <m/>
  </r>
  <r>
    <x v="0"/>
    <m/>
    <x v="0"/>
    <x v="14"/>
    <s v="O19937120002"/>
    <s v="BOD"/>
    <n v="1993712"/>
    <m/>
    <s v="00099021001 DEPOSITO DE EFECTIVO, DEPOSITANTE: PAOLA AMPARO QUISPE CONDE, CONCEPTO: DEVOLUCION DE VIATICO NO UTILIZADO, CUENTA DE DEPOSITO: CUENTA UNICA DEL TESORO"/>
    <m/>
    <m/>
    <m/>
    <m/>
    <m/>
    <m/>
    <n v="0"/>
    <n v="193.14"/>
    <s v="NO_CONCILIADO"/>
    <m/>
    <m/>
  </r>
  <r>
    <x v="0"/>
    <m/>
    <x v="0"/>
    <x v="14"/>
    <s v="O19937140002"/>
    <s v="BOD"/>
    <n v="1993714"/>
    <m/>
    <s v="00099021001 DEPOSITO DE EFECTIVO, DEPOSITANTE: PAOLA AMPARO QUISPE CONDE, CONCEPTO: DEVOLUCION DE VIATICO NO UTILIZADO, CUENTA DE DEPOSITO: CUENTA UNICA DEL TESORO"/>
    <m/>
    <m/>
    <m/>
    <m/>
    <m/>
    <m/>
    <n v="0"/>
    <n v="28.86"/>
    <s v="NO_CONCILIADO"/>
    <m/>
    <m/>
  </r>
  <r>
    <x v="0"/>
    <m/>
    <x v="0"/>
    <x v="15"/>
    <s v="O19939970002"/>
    <s v="BOD"/>
    <n v="1993997"/>
    <m/>
    <s v="00099021001 DEPOSITO DE EFECTIVO, DEPOSITANTE: PAOLA QUISPE CONDE, CONCEPTO: DEVOLUCION DIFERENCIA PARTIDA 22500 SEGUROS EN SOLICITUD DE PAGO DEL C31 N°261, CUENTA DE DEPOSITO: CUENTA UNICA DEL TESORO"/>
    <m/>
    <m/>
    <m/>
    <m/>
    <m/>
    <m/>
    <n v="0"/>
    <n v="100"/>
    <s v="NO_CONCILIADO"/>
    <m/>
    <m/>
  </r>
  <r>
    <x v="0"/>
    <m/>
    <x v="0"/>
    <x v="15"/>
    <s v="O19940000002"/>
    <s v="BOD"/>
    <n v="1994000"/>
    <m/>
    <s v="00099021001 DEPOSITO DE EFECTIVO, DEPOSITANTE: LENNY QUISPE COCA, CONCEPTO: DEVOLUCION DE PAGO DEL C31 N°564 FIRMADO SEGÚN INSTRUCTIVO DE CIERRE AL 31/12/2021, CUENTA DE DEPOSITO: CUENTA UNICA DEL TESORO"/>
    <m/>
    <m/>
    <m/>
    <m/>
    <m/>
    <m/>
    <n v="0"/>
    <n v="298.38"/>
    <s v="NO_CONCILIADO"/>
    <m/>
    <m/>
  </r>
  <r>
    <x v="0"/>
    <m/>
    <x v="0"/>
    <x v="15"/>
    <s v="O19940050002"/>
    <s v="BOD"/>
    <n v="1994005"/>
    <m/>
    <s v="00099021001 DEPOSITO DE EFECTIVO, DEPOSITANTE: LENNY QUISPE COCA, CONCEPTO: DEVOLUCION DE PAGO DEL C-31 N°575 FIRMADO SEGÚN INSTRUCTIVO DE CIERRE AL 31/12/2021, CUENTA DE DEPOSITO: CUENTA UNICA DEL TESORO"/>
    <m/>
    <m/>
    <m/>
    <m/>
    <m/>
    <m/>
    <n v="0"/>
    <n v="708.4"/>
    <s v="NO_CONCILIADO"/>
    <m/>
    <m/>
  </r>
  <r>
    <x v="0"/>
    <m/>
    <x v="0"/>
    <x v="15"/>
    <s v="B19940150002"/>
    <s v="BOD"/>
    <n v="1994015"/>
    <m/>
    <s v="00099021001 DEP.DE CHEQ.AJENOS,RET.DE CAM.,CONCEPTO: EFRAIN LUCIO FLORES HUARACHI,DEP.: BANCO UNION S.A. , PROCEDENCIA: BANCO UNION S.A., CHEQUE: 178228, FECHA DE EMISION:25/01/2022"/>
    <m/>
    <m/>
    <m/>
    <m/>
    <m/>
    <m/>
    <n v="0"/>
    <n v="7413"/>
    <s v="NO_CONCILIADO"/>
    <m/>
    <m/>
  </r>
  <r>
    <x v="0"/>
    <m/>
    <x v="0"/>
    <x v="15"/>
    <s v="B19940170002"/>
    <s v="BOD"/>
    <n v="1994017"/>
    <m/>
    <s v="00099021001 DEP.DE CHEQ.AJENOS,RET.DE CAM.,CONCEPTO: LIDIA EMMA AJATA TOPOCO,DEP.: BANCO UNION S.A. , PROCEDENCIA: BANCO UNION S.A., CHEQUE: 178230, FECHA DE EMISION:25/01/2022"/>
    <m/>
    <m/>
    <m/>
    <m/>
    <m/>
    <m/>
    <n v="0"/>
    <n v="3490.2"/>
    <s v="NO_CONCILIADO"/>
    <m/>
    <m/>
  </r>
  <r>
    <x v="3"/>
    <m/>
    <x v="3"/>
    <x v="16"/>
    <s v="O19944360002"/>
    <s v="BOD"/>
    <n v="1994436"/>
    <m/>
    <s v="00099021001 DEPOSITO DE EFECTIVO, DEPOSITANTE: MONICA PATRICIA SEA ARAMAYO, CONCEPTO: DEVOLUCION RENUMERACION MAXIMA, CUENTA DE DEPOSITO: CUENTA UNICA DEL TESORO"/>
    <m/>
    <m/>
    <m/>
    <m/>
    <m/>
    <m/>
    <n v="0"/>
    <n v="7017.62"/>
    <s v="NO_CONCILIADO"/>
    <m/>
    <m/>
  </r>
  <r>
    <x v="3"/>
    <m/>
    <x v="3"/>
    <x v="16"/>
    <s v="O19944390002"/>
    <s v="BOD"/>
    <n v="1994439"/>
    <m/>
    <s v="00099021001 DEPOSITO DE EFECTIVO, DEPOSITANTE: JUDITH IRENE CERRUTO LACIO, CONCEPTO: DEVOLUCION DE LIMITE SALARIAL, CUENTA DE DEPOSITO: CUENTA UNICA DEL TESORO"/>
    <m/>
    <m/>
    <m/>
    <m/>
    <m/>
    <m/>
    <n v="0"/>
    <n v="23554.400000000001"/>
    <s v="NO_CONCILIADO"/>
    <m/>
    <m/>
  </r>
  <r>
    <x v="3"/>
    <m/>
    <x v="3"/>
    <x v="16"/>
    <s v="Q15665540002"/>
    <s v="CRV"/>
    <n v="1566554"/>
    <m/>
    <s v="NUMERO DE LIBRETA CUT: 00099021001 OPERACIÓN E18 TRANSFERENCIA DEL SISTEMA FINANCIERO POR CUENTA DE TERCEROS A LA CUT devolucion pagos de cc no cobrados diciembre y reintegros 2020"/>
    <m/>
    <m/>
    <m/>
    <m/>
    <m/>
    <m/>
    <n v="0"/>
    <n v="1008804.83"/>
    <s v="NO_CONCILIADO"/>
    <m/>
    <m/>
  </r>
  <r>
    <x v="3"/>
    <m/>
    <x v="3"/>
    <x v="16"/>
    <s v="Q15671810002"/>
    <s v="CRV"/>
    <n v="1567181"/>
    <m/>
    <s v="NUMERO DE LIBRETA CUT: 00099021001 OPERACIÓN E18 TRANSFERENCIA DEL SISTEMA FINANCIERO POR CUENTA DE TERCEROS A LA CUT SOL. COMPA#IA PANAME#A DE AVIACION S.A."/>
    <m/>
    <m/>
    <m/>
    <m/>
    <m/>
    <m/>
    <n v="0"/>
    <n v="6742.5"/>
    <s v="NO_CONCILIADO"/>
    <m/>
    <m/>
  </r>
  <r>
    <x v="3"/>
    <m/>
    <x v="3"/>
    <x v="16"/>
    <s v="Q15671820002"/>
    <s v="CRV"/>
    <n v="1567182"/>
    <m/>
    <s v="NUMERO DE LIBRETA CUT: 00099021001 OPERACIÓN E18 TRANSFERENCIA DEL SISTEMA FINANCIERO POR CUENTA DE TERCEROS A LA CUT SOL. ESC. CIA. PANAME#A DE AVIACION S.A."/>
    <m/>
    <m/>
    <m/>
    <m/>
    <m/>
    <m/>
    <n v="0"/>
    <n v="6742.5"/>
    <s v="NO_CONCILIADO"/>
    <m/>
    <m/>
  </r>
  <r>
    <x v="10"/>
    <m/>
    <x v="10"/>
    <x v="17"/>
    <s v="S10246550003"/>
    <s v="COB"/>
    <n v="1024655"/>
    <m/>
    <s v="'TRANSFERENCIA DE FONDOS||S/G FORMULARIO CITE: MEFP/VTCP/DGCP/UF/N°67/2022 DE LA FECHA.(HRE-TSO-194), POR CONCEPTO DE TRANSMISION DE RECURSOS AL FIDEICOMISO DE CRÉDITOS DE CAPITAL DE OPERACIÓN A LAS EMPRESAS PÚBLICAS DEL NIVEL CENTRAL DEL ESTADO Y AL SEDEM (FICREP). DÉBITO DE LA LIBRETA N°00099021001 &quot;RECURSOS ORDINARIOS&quot;. COBRO DE ÚTILES DE ESCRITORIO."/>
    <m/>
    <m/>
    <m/>
    <m/>
    <m/>
    <m/>
    <n v="50"/>
    <n v="0"/>
    <s v="NO_CONCILIADO"/>
    <m/>
    <m/>
  </r>
  <r>
    <x v="10"/>
    <m/>
    <x v="10"/>
    <x v="17"/>
    <s v="S10246550001"/>
    <s v="DEV"/>
    <n v="1024655"/>
    <m/>
    <s v="'TRANSFERENCIA DE FONDOS||S/G FORMULARIO CITE: MEFP/VTCP/DGCP/UF/N°67/2022 DE LA FECHA.(HRE-TSO-194), POR CONCEPTO DE TRANSMISION DE RECURSOS AL FIDEICOMISO DE CRÉDITOS DE CAPITAL DE OPERACIÓN A LAS EMPRESAS PÚBLICAS DEL NIVEL CENTRAL DEL ESTADO Y AL SEDEM (FICREP). DÉBITO DE LA LIBRETA N°00099021001 &quot;RECURSOS ORDINARIOS&quot;."/>
    <m/>
    <m/>
    <m/>
    <m/>
    <m/>
    <m/>
    <n v="100000"/>
    <n v="0"/>
    <s v="NO_CONCILIADO"/>
    <m/>
    <m/>
  </r>
  <r>
    <x v="3"/>
    <m/>
    <x v="3"/>
    <x v="17"/>
    <s v="G17692080003"/>
    <s v="CVD"/>
    <n v="1769208"/>
    <m/>
    <s v="PROVISION DE FONDOS A SOLICITUD DE YACIMIENTOS PETROLIFEROS FISCALES BOLIVIANOS SEGUN SOLICITUD YPFB-0008-2022 REF: PAGO AL TESORO GENERAL DE LA NACION PARTICIPACION DE LA PRODUCCION OCTUBRE 2021 LIB. 00099021001 TGN YPFB PARTICIPACION 6% PRODUCCIÓN BRUTA DE HIDROCARBUROS BOCA DE POZO"/>
    <m/>
    <m/>
    <m/>
    <m/>
    <m/>
    <m/>
    <n v="50"/>
    <n v="0"/>
    <s v="NO_CONCILIADO"/>
    <m/>
    <m/>
  </r>
  <r>
    <x v="7"/>
    <m/>
    <x v="7"/>
    <x v="17"/>
    <s v="Q15675270002"/>
    <s v="CRV"/>
    <n v="1567527"/>
    <m/>
    <s v="NUMERO DE LIBRETA CUT: 00099021001 OPERACIÓN E75 TRANSFERENCIA DE LA CUENTA FISCAL BUN A LA CUT EN MN TRANSFERENCIA DE FONDOS A SOLICITUD DE: GOBIERNO AUTONOMO DEPARTAMENTAL DE TARIJA, CITE:GOB.AUT.DPTAL.TJA/S.D.E.F/EMM/OF.NÂ°046/2022 CUENTA CUT 3987 LIBRETA NÂ° 00099021001 TGN-RECURSOS ORDINARIO"/>
    <m/>
    <m/>
    <m/>
    <m/>
    <m/>
    <m/>
    <n v="0"/>
    <n v="5818.73"/>
    <s v="NO_CONCILIADO"/>
    <m/>
    <m/>
  </r>
  <r>
    <x v="3"/>
    <m/>
    <x v="3"/>
    <x v="17"/>
    <s v="Q15677770002"/>
    <s v="CRV"/>
    <n v="1567777"/>
    <m/>
    <s v="NUMERO DE LIBRETA CUT: 00099021001 OPERACIÓN E18 TRANSFERENCIA DEL SISTEMA FINANCIERO POR CUENTA DE TERCEROS A LA CUT devolucion de aportes descreditacion TGN-MEFP_VTCP_DGPOT_UAIS_No_3011 2021"/>
    <m/>
    <m/>
    <m/>
    <m/>
    <m/>
    <m/>
    <n v="0"/>
    <n v="1872.25"/>
    <s v="NO_CONCILIADO"/>
    <m/>
    <m/>
  </r>
  <r>
    <x v="0"/>
    <m/>
    <x v="0"/>
    <x v="18"/>
    <s v="O19950200002"/>
    <s v="BOD"/>
    <n v="1995020"/>
    <m/>
    <s v="00099021001 DEPOSITO DE EFECTIVO, DEPOSITANTE: ROSA AMALIA QUISBERT DE MARCA, CONCEPTO: DEVOLUCION DE RETROACTIVO, CUENTA DE DEPOSITO: CUENTA UNICA DEL TESORO"/>
    <m/>
    <m/>
    <m/>
    <m/>
    <m/>
    <m/>
    <n v="0"/>
    <n v="2640"/>
    <s v="NO_CONCILIADO"/>
    <m/>
    <m/>
  </r>
  <r>
    <x v="12"/>
    <m/>
    <x v="12"/>
    <x v="18"/>
    <s v="O19950690002"/>
    <s v="BOD"/>
    <n v="1995069"/>
    <m/>
    <s v="00099021001 DEPOSITO DE EFECTIVO, DEPOSITANTE: CARLOS OLMOS ROSAS, CONCEPTO: DEVOLUCIÓN SIN RETENCIÓN C-31/MES (92162/DIC-2021) CI608241LP OLMOS ROSAS CARLOS GUSTAVO ITEM:81945, CUENTA DE DEPOSITO: CUENTA UNICA DEL TESORO  /DJBR."/>
    <m/>
    <m/>
    <m/>
    <m/>
    <m/>
    <m/>
    <n v="0"/>
    <n v="51.09"/>
    <s v="NO_CONCILIADO"/>
    <m/>
    <m/>
  </r>
  <r>
    <x v="12"/>
    <m/>
    <x v="12"/>
    <x v="18"/>
    <s v="O19950710002"/>
    <s v="BOD"/>
    <n v="1995071"/>
    <m/>
    <s v="00099021001 DEPOSITO DE EFECTIVO, DEPOSITANTE: CARLOS OLMOS ROSAS, CONCEPTO: DEV. LIQUIDO PAGABLE C-31/MES (902162/DIC 2021) CI6082413LP OLMOS ROSAS CARLOS GUSTAVO ITEM:81945, CUENTA DE DEPOSITO: CUENTA UNICA DEL TESORO  /DJBR."/>
    <m/>
    <m/>
    <m/>
    <m/>
    <m/>
    <m/>
    <n v="0"/>
    <n v="2922.01"/>
    <s v="NO_CONCILIADO"/>
    <m/>
    <m/>
  </r>
  <r>
    <x v="12"/>
    <m/>
    <x v="12"/>
    <x v="18"/>
    <s v="O19950740002"/>
    <s v="BOD"/>
    <n v="1995074"/>
    <m/>
    <s v="00099021001 DEPOSITO DE EFECTIVO, DEPOSITANTE: CARLOS OLMOS ROSAS, CONCEPTO: DEV. DES SIN C-31/MES (902163/AGUINALDO 2021) CI6082413LP OLMOS ROSAS CARLOS GUSTAVO ITEM:81945, CUENTA DE DEPOSITO: CUENTA UNICA DEL TESORO  /DJBR."/>
    <m/>
    <m/>
    <m/>
    <m/>
    <m/>
    <m/>
    <n v="0"/>
    <n v="283.83"/>
    <s v="NO_CONCILIADO"/>
    <m/>
    <m/>
  </r>
  <r>
    <x v="13"/>
    <m/>
    <x v="13"/>
    <x v="18"/>
    <s v="T04286480001"/>
    <s v="DEV"/>
    <n v="428648"/>
    <m/>
    <s v="CONTABILIZACION ORDENES DE TRANSFERENCIA GRACOS"/>
    <m/>
    <m/>
    <m/>
    <m/>
    <m/>
    <m/>
    <n v="37584.5"/>
    <n v="0"/>
    <s v="NO_CONCILIADO"/>
    <m/>
    <m/>
  </r>
  <r>
    <x v="13"/>
    <m/>
    <x v="13"/>
    <x v="18"/>
    <s v="T04286520001"/>
    <s v="DEV"/>
    <n v="428652"/>
    <m/>
    <s v="CONTABILIZACION ORDENES DE TRANSFERENCIA GRACOS"/>
    <m/>
    <m/>
    <m/>
    <m/>
    <m/>
    <m/>
    <n v="3711.53"/>
    <n v="0"/>
    <s v="NO_CONCILIADO"/>
    <m/>
    <m/>
  </r>
  <r>
    <x v="13"/>
    <m/>
    <x v="13"/>
    <x v="18"/>
    <s v="T04286540001"/>
    <s v="DEV"/>
    <n v="428654"/>
    <m/>
    <s v="CONTABILIZACION ORDENES DE TRANSFERENCIA GRACOS"/>
    <m/>
    <m/>
    <m/>
    <m/>
    <m/>
    <m/>
    <n v="522.46"/>
    <n v="0"/>
    <s v="NO_CONCILIADO"/>
    <m/>
    <m/>
  </r>
  <r>
    <x v="13"/>
    <m/>
    <x v="13"/>
    <x v="18"/>
    <s v="T04286560001"/>
    <s v="DEV"/>
    <n v="428656"/>
    <m/>
    <s v="CONTABILIZACION ORDENES DE TRANSFERENCIA GRACOS"/>
    <m/>
    <m/>
    <m/>
    <m/>
    <m/>
    <m/>
    <n v="3050395.11"/>
    <n v="0"/>
    <s v="NO_CONCILIADO"/>
    <m/>
    <m/>
  </r>
  <r>
    <x v="13"/>
    <m/>
    <x v="13"/>
    <x v="18"/>
    <s v="T04286580001"/>
    <s v="DEV"/>
    <n v="428658"/>
    <m/>
    <s v="CONTABILIZACION ORDENES DE TRANSFERENCIA GRACOS"/>
    <m/>
    <m/>
    <m/>
    <m/>
    <m/>
    <m/>
    <n v="11002495.65"/>
    <n v="0"/>
    <s v="NO_CONCILIADO"/>
    <m/>
    <m/>
  </r>
  <r>
    <x v="13"/>
    <m/>
    <x v="13"/>
    <x v="18"/>
    <s v="T04286600001"/>
    <s v="DEV"/>
    <n v="428660"/>
    <m/>
    <s v="CONTABILIZACION ORDENES DE TRANSFERENCIA GRACOS"/>
    <m/>
    <m/>
    <m/>
    <m/>
    <m/>
    <m/>
    <n v="561213.99"/>
    <n v="0"/>
    <s v="NO_CONCILIADO"/>
    <m/>
    <m/>
  </r>
  <r>
    <x v="13"/>
    <m/>
    <x v="13"/>
    <x v="18"/>
    <s v="T04286620001"/>
    <s v="DEV"/>
    <n v="428662"/>
    <m/>
    <s v="CONTABILIZACION ORDENES DE TRANSFERENCIA GRACOS"/>
    <m/>
    <m/>
    <m/>
    <m/>
    <m/>
    <m/>
    <n v="88518.01"/>
    <n v="0"/>
    <s v="NO_CONCILIADO"/>
    <m/>
    <m/>
  </r>
  <r>
    <x v="13"/>
    <m/>
    <x v="13"/>
    <x v="18"/>
    <s v="T04286640001"/>
    <s v="DEV"/>
    <n v="428664"/>
    <m/>
    <s v="CONTABILIZACION ORDENES DE TRANSFERENCIA GRACOS"/>
    <m/>
    <m/>
    <m/>
    <m/>
    <m/>
    <m/>
    <n v="2024247.5"/>
    <n v="0"/>
    <s v="NO_CONCILIADO"/>
    <m/>
    <m/>
  </r>
  <r>
    <x v="13"/>
    <m/>
    <x v="13"/>
    <x v="18"/>
    <s v="T04286660001"/>
    <s v="DEV"/>
    <n v="428666"/>
    <m/>
    <s v="CONTABILIZACION ORDENES DE TRANSFERENCIA GRACOS"/>
    <m/>
    <m/>
    <m/>
    <m/>
    <m/>
    <m/>
    <n v="779.64"/>
    <n v="0"/>
    <s v="NO_CONCILIADO"/>
    <m/>
    <m/>
  </r>
  <r>
    <x v="13"/>
    <m/>
    <x v="13"/>
    <x v="18"/>
    <s v="T04286680001"/>
    <s v="DEV"/>
    <n v="428668"/>
    <m/>
    <s v="CONTABILIZACION ORDENES DE TRANSFERENCIA GRACOS"/>
    <m/>
    <m/>
    <m/>
    <m/>
    <m/>
    <m/>
    <n v="1478.26"/>
    <n v="0"/>
    <s v="NO_CONCILIADO"/>
    <m/>
    <m/>
  </r>
  <r>
    <x v="13"/>
    <m/>
    <x v="13"/>
    <x v="18"/>
    <s v="T04286700001"/>
    <s v="DEV"/>
    <n v="428670"/>
    <m/>
    <s v="CONTABILIZACION ORDENES DE TRANSFERENCIA GRACOS"/>
    <m/>
    <m/>
    <m/>
    <m/>
    <m/>
    <m/>
    <n v="2205.9"/>
    <n v="0"/>
    <s v="NO_CONCILIADO"/>
    <m/>
    <m/>
  </r>
  <r>
    <x v="13"/>
    <m/>
    <x v="13"/>
    <x v="18"/>
    <s v="T04284670001"/>
    <s v="DEV"/>
    <n v="428467"/>
    <m/>
    <s v="CONTABILIZACION ORDENES DE TRANSFERENCIA GRACOS"/>
    <m/>
    <m/>
    <m/>
    <m/>
    <m/>
    <m/>
    <n v="769856.5"/>
    <n v="0"/>
    <s v="NO_CONCILIADO"/>
    <m/>
    <m/>
  </r>
  <r>
    <x v="13"/>
    <m/>
    <x v="13"/>
    <x v="18"/>
    <s v="T04284690001"/>
    <s v="DEV"/>
    <n v="428469"/>
    <m/>
    <s v="CONTABILIZACION ORDENES DE TRANSFERENCIA GRACOS"/>
    <m/>
    <m/>
    <m/>
    <m/>
    <m/>
    <m/>
    <n v="12635870.43"/>
    <n v="0"/>
    <s v="NO_CONCILIADO"/>
    <m/>
    <m/>
  </r>
  <r>
    <x v="13"/>
    <m/>
    <x v="13"/>
    <x v="18"/>
    <s v="T04284710001"/>
    <s v="DEV"/>
    <n v="428471"/>
    <m/>
    <s v="CONTABILIZACION ORDENES DE TRANSFERENCIA GRACOS"/>
    <m/>
    <m/>
    <m/>
    <m/>
    <m/>
    <m/>
    <n v="2052589.38"/>
    <n v="0"/>
    <s v="NO_CONCILIADO"/>
    <m/>
    <m/>
  </r>
  <r>
    <x v="13"/>
    <m/>
    <x v="13"/>
    <x v="18"/>
    <s v="T04284730001"/>
    <s v="DEV"/>
    <n v="428473"/>
    <m/>
    <s v="CONTABILIZACION ORDENES DE TRANSFERENCIA GRACOS"/>
    <m/>
    <m/>
    <m/>
    <m/>
    <m/>
    <m/>
    <n v="2052589.38"/>
    <n v="0"/>
    <s v="NO_CONCILIADO"/>
    <m/>
    <m/>
  </r>
  <r>
    <x v="13"/>
    <m/>
    <x v="13"/>
    <x v="18"/>
    <s v="T04284750001"/>
    <s v="DEV"/>
    <n v="428475"/>
    <m/>
    <s v="CONTABILIZACION ORDENES DE TRANSFERENCIA GRACOS"/>
    <m/>
    <m/>
    <m/>
    <m/>
    <m/>
    <m/>
    <n v="2052589.38"/>
    <n v="0"/>
    <s v="NO_CONCILIADO"/>
    <m/>
    <m/>
  </r>
  <r>
    <x v="13"/>
    <m/>
    <x v="13"/>
    <x v="18"/>
    <s v="T04284770001"/>
    <s v="DEV"/>
    <n v="428477"/>
    <m/>
    <s v="CONTABILIZACION ORDENES DE TRANSFERENCIA GRACOS"/>
    <m/>
    <m/>
    <m/>
    <m/>
    <m/>
    <m/>
    <n v="2052589.38"/>
    <n v="0"/>
    <s v="NO_CONCILIADO"/>
    <m/>
    <m/>
  </r>
  <r>
    <x v="13"/>
    <m/>
    <x v="13"/>
    <x v="18"/>
    <s v="T04284790001"/>
    <s v="DEV"/>
    <n v="428479"/>
    <m/>
    <s v="CONTABILIZACION ORDENES DE TRANSFERENCIA GRACOS"/>
    <m/>
    <m/>
    <m/>
    <m/>
    <m/>
    <m/>
    <n v="2052589.38"/>
    <n v="0"/>
    <s v="NO_CONCILIADO"/>
    <m/>
    <m/>
  </r>
  <r>
    <x v="13"/>
    <m/>
    <x v="13"/>
    <x v="18"/>
    <s v="T04284810001"/>
    <s v="DEV"/>
    <n v="428481"/>
    <m/>
    <s v="CONTABILIZACION ORDENES DE TRANSFERENCIA GRACOS"/>
    <m/>
    <m/>
    <m/>
    <m/>
    <m/>
    <m/>
    <n v="5637677.79"/>
    <n v="0"/>
    <s v="NO_CONCILIADO"/>
    <m/>
    <m/>
  </r>
  <r>
    <x v="13"/>
    <m/>
    <x v="13"/>
    <x v="18"/>
    <s v="T04284830001"/>
    <s v="DEV"/>
    <n v="428483"/>
    <m/>
    <s v="CONTABILIZACION ORDENES DE TRANSFERENCIA GRACOS"/>
    <m/>
    <m/>
    <m/>
    <m/>
    <m/>
    <m/>
    <n v="5637677.79"/>
    <n v="0"/>
    <s v="NO_CONCILIADO"/>
    <m/>
    <m/>
  </r>
  <r>
    <x v="13"/>
    <m/>
    <x v="13"/>
    <x v="18"/>
    <s v="T04284850001"/>
    <s v="DEV"/>
    <n v="428485"/>
    <m/>
    <s v="CONTABILIZACION ORDENES DE TRANSFERENCIA GRACOS"/>
    <m/>
    <m/>
    <m/>
    <m/>
    <m/>
    <m/>
    <n v="5637677.79"/>
    <n v="0"/>
    <s v="NO_CONCILIADO"/>
    <m/>
    <m/>
  </r>
  <r>
    <x v="13"/>
    <m/>
    <x v="13"/>
    <x v="18"/>
    <s v="T04284870001"/>
    <s v="DEV"/>
    <n v="428487"/>
    <m/>
    <s v="CONTABILIZACION ORDENES DE TRANSFERENCIA GRACOS"/>
    <m/>
    <m/>
    <m/>
    <m/>
    <m/>
    <m/>
    <n v="5637677.79"/>
    <n v="0"/>
    <s v="NO_CONCILIADO"/>
    <m/>
    <m/>
  </r>
  <r>
    <x v="13"/>
    <m/>
    <x v="13"/>
    <x v="18"/>
    <s v="T04284890001"/>
    <s v="DEV"/>
    <n v="428489"/>
    <m/>
    <s v="CONTABILIZACION ORDENES DE TRANSFERENCIA GRACOS"/>
    <m/>
    <m/>
    <m/>
    <m/>
    <m/>
    <m/>
    <n v="5637677.79"/>
    <n v="0"/>
    <s v="NO_CONCILIADO"/>
    <m/>
    <m/>
  </r>
  <r>
    <x v="13"/>
    <m/>
    <x v="13"/>
    <x v="18"/>
    <s v="T04284910001"/>
    <s v="DEV"/>
    <n v="428491"/>
    <m/>
    <s v="CONTABILIZACION ORDENES DE TRANSFERENCIA GRACOS"/>
    <m/>
    <m/>
    <m/>
    <m/>
    <m/>
    <m/>
    <n v="4775691.21"/>
    <n v="0"/>
    <s v="NO_CONCILIADO"/>
    <m/>
    <m/>
  </r>
  <r>
    <x v="13"/>
    <m/>
    <x v="13"/>
    <x v="18"/>
    <s v="T04284930001"/>
    <s v="DEV"/>
    <n v="428493"/>
    <m/>
    <s v="CONTABILIZACION ORDENES DE TRANSFERENCIA GRACOS"/>
    <m/>
    <m/>
    <m/>
    <m/>
    <m/>
    <m/>
    <n v="4775691.21"/>
    <n v="0"/>
    <s v="NO_CONCILIADO"/>
    <m/>
    <m/>
  </r>
  <r>
    <x v="13"/>
    <m/>
    <x v="13"/>
    <x v="18"/>
    <s v="T04284950001"/>
    <s v="DEV"/>
    <n v="428495"/>
    <m/>
    <s v="CONTABILIZACION ORDENES DE TRANSFERENCIA GRACOS"/>
    <m/>
    <m/>
    <m/>
    <m/>
    <m/>
    <m/>
    <n v="4775691.21"/>
    <n v="0"/>
    <s v="NO_CONCILIADO"/>
    <m/>
    <m/>
  </r>
  <r>
    <x v="13"/>
    <m/>
    <x v="13"/>
    <x v="18"/>
    <s v="T04284970001"/>
    <s v="DEV"/>
    <n v="428497"/>
    <m/>
    <s v="CONTABILIZACION ORDENES DE TRANSFERENCIA GRACOS"/>
    <m/>
    <m/>
    <m/>
    <m/>
    <m/>
    <m/>
    <n v="4775691.21"/>
    <n v="0"/>
    <s v="NO_CONCILIADO"/>
    <m/>
    <m/>
  </r>
  <r>
    <x v="13"/>
    <m/>
    <x v="13"/>
    <x v="18"/>
    <s v="T04284990001"/>
    <s v="DEV"/>
    <n v="428499"/>
    <m/>
    <s v="CONTABILIZACION ORDENES DE TRANSFERENCIA GRACOS"/>
    <m/>
    <m/>
    <m/>
    <m/>
    <m/>
    <m/>
    <n v="13116996.939999999"/>
    <n v="0"/>
    <s v="NO_CONCILIADO"/>
    <m/>
    <m/>
  </r>
  <r>
    <x v="13"/>
    <m/>
    <x v="13"/>
    <x v="18"/>
    <s v="T04285010001"/>
    <s v="DEV"/>
    <n v="428501"/>
    <m/>
    <s v="CONTABILIZACION ORDENES DE TRANSFERENCIA GRACOS"/>
    <m/>
    <m/>
    <m/>
    <m/>
    <m/>
    <m/>
    <n v="13116996.939999999"/>
    <n v="0"/>
    <s v="NO_CONCILIADO"/>
    <m/>
    <m/>
  </r>
  <r>
    <x v="13"/>
    <m/>
    <x v="13"/>
    <x v="18"/>
    <s v="T04285030001"/>
    <s v="DEV"/>
    <n v="428503"/>
    <m/>
    <s v="CONTABILIZACION ORDENES DE TRANSFERENCIA GRACOS"/>
    <m/>
    <m/>
    <m/>
    <m/>
    <m/>
    <m/>
    <n v="13116996.939999999"/>
    <n v="0"/>
    <s v="NO_CONCILIADO"/>
    <m/>
    <m/>
  </r>
  <r>
    <x v="13"/>
    <m/>
    <x v="13"/>
    <x v="18"/>
    <s v="T04285050001"/>
    <s v="DEV"/>
    <n v="428505"/>
    <m/>
    <s v="CONTABILIZACION ORDENES DE TRANSFERENCIA GRACOS"/>
    <m/>
    <m/>
    <m/>
    <m/>
    <m/>
    <m/>
    <n v="13116996.939999999"/>
    <n v="0"/>
    <s v="NO_CONCILIADO"/>
    <m/>
    <m/>
  </r>
  <r>
    <x v="13"/>
    <m/>
    <x v="13"/>
    <x v="18"/>
    <s v="T04285130001"/>
    <s v="DEV"/>
    <n v="428513"/>
    <m/>
    <s v="CONTABILIZACION ORDENES DE TRANSFERENCIA GRACOS"/>
    <m/>
    <m/>
    <m/>
    <m/>
    <m/>
    <m/>
    <n v="2413275.08"/>
    <n v="0"/>
    <s v="NO_CONCILIADO"/>
    <m/>
    <m/>
  </r>
  <r>
    <x v="13"/>
    <m/>
    <x v="13"/>
    <x v="18"/>
    <s v="T04285070001"/>
    <s v="DEV"/>
    <n v="428507"/>
    <m/>
    <s v="CONTABILIZACION ORDENES DE TRANSFERENCIA GRACOS"/>
    <m/>
    <m/>
    <m/>
    <m/>
    <m/>
    <m/>
    <n v="13116996.939999999"/>
    <n v="0"/>
    <s v="NO_CONCILIADO"/>
    <m/>
    <m/>
  </r>
  <r>
    <x v="13"/>
    <m/>
    <x v="13"/>
    <x v="18"/>
    <s v="T04285090001"/>
    <s v="DEV"/>
    <n v="428509"/>
    <m/>
    <s v="CONTABILIZACION ORDENES DE TRANSFERENCIA GRACOS"/>
    <m/>
    <m/>
    <m/>
    <m/>
    <m/>
    <m/>
    <n v="2413275.08"/>
    <n v="0"/>
    <s v="NO_CONCILIADO"/>
    <m/>
    <m/>
  </r>
  <r>
    <x v="13"/>
    <m/>
    <x v="13"/>
    <x v="18"/>
    <s v="T04285110001"/>
    <s v="DEV"/>
    <n v="428511"/>
    <m/>
    <s v="CONTABILIZACION ORDENES DE TRANSFERENCIA GRACOS"/>
    <m/>
    <m/>
    <m/>
    <m/>
    <m/>
    <m/>
    <n v="2413275.08"/>
    <n v="0"/>
    <s v="NO_CONCILIADO"/>
    <m/>
    <m/>
  </r>
  <r>
    <x v="13"/>
    <m/>
    <x v="13"/>
    <x v="18"/>
    <s v="T04285150001"/>
    <s v="DEV"/>
    <n v="428515"/>
    <m/>
    <s v="CONTABILIZACION ORDENES DE TRANSFERENCIA GRACOS"/>
    <m/>
    <m/>
    <m/>
    <m/>
    <m/>
    <m/>
    <n v="2413275.08"/>
    <n v="0"/>
    <s v="NO_CONCILIADO"/>
    <m/>
    <m/>
  </r>
  <r>
    <x v="13"/>
    <m/>
    <x v="13"/>
    <x v="18"/>
    <s v="T04285170001"/>
    <s v="DEV"/>
    <n v="428517"/>
    <m/>
    <s v="CONTABILIZACION ORDENES DE TRANSFERENCIA GRACOS"/>
    <m/>
    <m/>
    <m/>
    <m/>
    <m/>
    <m/>
    <n v="2413275.08"/>
    <n v="0"/>
    <s v="NO_CONCILIADO"/>
    <m/>
    <m/>
  </r>
  <r>
    <x v="13"/>
    <m/>
    <x v="13"/>
    <x v="18"/>
    <s v="T04285190001"/>
    <s v="DEV"/>
    <n v="428519"/>
    <m/>
    <s v="CONTABILIZACION ORDENES DE TRANSFERENCIA GRACOS"/>
    <m/>
    <m/>
    <m/>
    <m/>
    <m/>
    <m/>
    <n v="1721705.44"/>
    <n v="0"/>
    <s v="NO_CONCILIADO"/>
    <m/>
    <m/>
  </r>
  <r>
    <x v="13"/>
    <m/>
    <x v="13"/>
    <x v="18"/>
    <s v="T04285210001"/>
    <s v="DEV"/>
    <n v="428521"/>
    <m/>
    <s v="CONTABILIZACION ORDENES DE TRANSFERENCIA GRACOS"/>
    <m/>
    <m/>
    <m/>
    <m/>
    <m/>
    <m/>
    <n v="4775691.21"/>
    <n v="0"/>
    <s v="NO_CONCILIADO"/>
    <m/>
    <m/>
  </r>
  <r>
    <x v="13"/>
    <m/>
    <x v="13"/>
    <x v="18"/>
    <s v="T04285230001"/>
    <s v="DEV"/>
    <n v="428523"/>
    <m/>
    <s v="CONTABILIZACION ORDENES DE TRANSFERENCIA GRACOS"/>
    <m/>
    <m/>
    <m/>
    <m/>
    <m/>
    <m/>
    <n v="175170.51"/>
    <n v="0"/>
    <s v="NO_CONCILIADO"/>
    <m/>
    <m/>
  </r>
  <r>
    <x v="13"/>
    <m/>
    <x v="13"/>
    <x v="18"/>
    <s v="T04285250001"/>
    <s v="DEV"/>
    <n v="428525"/>
    <m/>
    <s v="CONTABILIZACION ORDENES DE TRANSFERENCIA GRACOS"/>
    <m/>
    <m/>
    <m/>
    <m/>
    <m/>
    <m/>
    <n v="11699976.619999999"/>
    <n v="0"/>
    <s v="NO_CONCILIADO"/>
    <m/>
    <m/>
  </r>
  <r>
    <x v="13"/>
    <m/>
    <x v="13"/>
    <x v="18"/>
    <s v="T04285270001"/>
    <s v="DEV"/>
    <n v="428527"/>
    <m/>
    <s v="CONTABILIZACION ORDENES DE TRANSFERENCIA GRACOS"/>
    <m/>
    <m/>
    <m/>
    <m/>
    <m/>
    <m/>
    <n v="75288.23"/>
    <n v="0"/>
    <s v="NO_CONCILIADO"/>
    <m/>
    <m/>
  </r>
  <r>
    <x v="13"/>
    <m/>
    <x v="13"/>
    <x v="18"/>
    <s v="T04285290001"/>
    <s v="DEV"/>
    <n v="428529"/>
    <m/>
    <s v="CONTABILIZACION ORDENES DE TRANSFERENCIA GRACOS"/>
    <m/>
    <m/>
    <m/>
    <m/>
    <m/>
    <m/>
    <n v="1830849.48"/>
    <n v="0"/>
    <s v="NO_CONCILIADO"/>
    <m/>
    <m/>
  </r>
  <r>
    <x v="13"/>
    <m/>
    <x v="13"/>
    <x v="18"/>
    <s v="T04285310001"/>
    <s v="DEV"/>
    <n v="428531"/>
    <m/>
    <s v="CONTABILIZACION ORDENES DE TRANSFERENCIA GRACOS"/>
    <m/>
    <m/>
    <m/>
    <m/>
    <m/>
    <m/>
    <n v="477335.54"/>
    <n v="0"/>
    <s v="NO_CONCILIADO"/>
    <m/>
    <m/>
  </r>
  <r>
    <x v="13"/>
    <m/>
    <x v="13"/>
    <x v="18"/>
    <s v="T04285330001"/>
    <s v="DEV"/>
    <n v="428533"/>
    <m/>
    <s v="CONTABILIZACION ORDENES DE TRANSFERENCIA GRACOS"/>
    <m/>
    <m/>
    <m/>
    <m/>
    <m/>
    <m/>
    <n v="4728866.3600000003"/>
    <n v="0"/>
    <s v="NO_CONCILIADO"/>
    <m/>
    <m/>
  </r>
  <r>
    <x v="13"/>
    <m/>
    <x v="13"/>
    <x v="18"/>
    <s v="T04285350001"/>
    <s v="DEV"/>
    <n v="428535"/>
    <m/>
    <s v="CONTABILIZACION ORDENES DE TRANSFERENCIA GRACOS"/>
    <m/>
    <m/>
    <m/>
    <m/>
    <m/>
    <m/>
    <n v="1311058.0900000001"/>
    <n v="0"/>
    <s v="NO_CONCILIADO"/>
    <m/>
    <m/>
  </r>
  <r>
    <x v="13"/>
    <m/>
    <x v="13"/>
    <x v="18"/>
    <s v="T04285370001"/>
    <s v="DEV"/>
    <n v="428537"/>
    <m/>
    <s v="CONTABILIZACION ORDENES DE TRANSFERENCIA GRACOS"/>
    <m/>
    <m/>
    <m/>
    <m/>
    <m/>
    <m/>
    <n v="5028643.22"/>
    <n v="0"/>
    <s v="NO_CONCILIADO"/>
    <m/>
    <m/>
  </r>
  <r>
    <x v="13"/>
    <m/>
    <x v="13"/>
    <x v="18"/>
    <s v="T04285390001"/>
    <s v="DEV"/>
    <n v="428539"/>
    <m/>
    <s v="CONTABILIZACION ORDENES DE TRANSFERENCIA GRACOS"/>
    <m/>
    <m/>
    <m/>
    <m/>
    <m/>
    <m/>
    <n v="206787.91"/>
    <n v="0"/>
    <s v="NO_CONCILIADO"/>
    <m/>
    <m/>
  </r>
  <r>
    <x v="13"/>
    <m/>
    <x v="13"/>
    <x v="18"/>
    <s v="T04285410001"/>
    <s v="DEV"/>
    <n v="428541"/>
    <m/>
    <s v="CONTABILIZACION ORDENES DE TRANSFERENCIA GRACOS"/>
    <m/>
    <m/>
    <m/>
    <m/>
    <m/>
    <m/>
    <n v="1110600.6599999999"/>
    <n v="0"/>
    <s v="NO_CONCILIADO"/>
    <m/>
    <m/>
  </r>
  <r>
    <x v="13"/>
    <m/>
    <x v="13"/>
    <x v="18"/>
    <s v="T04286720001"/>
    <s v="DEV"/>
    <n v="428672"/>
    <m/>
    <s v="CONTABILIZACION ORDENES DE TRANSFERENCIA GRACOS"/>
    <m/>
    <m/>
    <m/>
    <m/>
    <m/>
    <m/>
    <n v="10501.7"/>
    <n v="0"/>
    <s v="NO_CONCILIADO"/>
    <m/>
    <m/>
  </r>
  <r>
    <x v="13"/>
    <m/>
    <x v="13"/>
    <x v="18"/>
    <s v="T04286740001"/>
    <s v="DEV"/>
    <n v="428674"/>
    <m/>
    <s v="CONTABILIZACION ORDENES DE TRANSFERENCIA GRACOS"/>
    <m/>
    <m/>
    <m/>
    <m/>
    <m/>
    <m/>
    <n v="6058.75"/>
    <n v="0"/>
    <s v="NO_CONCILIADO"/>
    <m/>
    <m/>
  </r>
  <r>
    <x v="13"/>
    <m/>
    <x v="13"/>
    <x v="18"/>
    <s v="T04286760001"/>
    <s v="DEV"/>
    <n v="428676"/>
    <m/>
    <s v="CONTABILIZACION ORDENES DE TRANSFERENCIA GRACOS"/>
    <m/>
    <m/>
    <m/>
    <m/>
    <m/>
    <m/>
    <n v="28844.1"/>
    <n v="0"/>
    <s v="NO_CONCILIADO"/>
    <m/>
    <m/>
  </r>
  <r>
    <x v="13"/>
    <m/>
    <x v="13"/>
    <x v="18"/>
    <s v="T04286780001"/>
    <s v="DEV"/>
    <n v="428678"/>
    <m/>
    <s v="CONTABILIZACION ORDENES DE TRANSFERENCIA GRACOS"/>
    <m/>
    <m/>
    <m/>
    <m/>
    <m/>
    <m/>
    <n v="36205.910000000003"/>
    <n v="0"/>
    <s v="NO_CONCILIADO"/>
    <m/>
    <m/>
  </r>
  <r>
    <x v="13"/>
    <m/>
    <x v="13"/>
    <x v="18"/>
    <s v="T04286800001"/>
    <s v="DEV"/>
    <n v="428680"/>
    <m/>
    <s v="CONTABILIZACION ORDENES DE TRANSFERENCIA GRACOS"/>
    <m/>
    <m/>
    <m/>
    <m/>
    <m/>
    <m/>
    <n v="221739.83"/>
    <n v="0"/>
    <s v="NO_CONCILIADO"/>
    <m/>
    <m/>
  </r>
  <r>
    <x v="13"/>
    <m/>
    <x v="13"/>
    <x v="18"/>
    <s v="T04286820001"/>
    <s v="DEV"/>
    <n v="428682"/>
    <m/>
    <s v="CONTABILIZACION ORDENES DE TRANSFERENCIA GRACOS"/>
    <m/>
    <m/>
    <m/>
    <m/>
    <m/>
    <m/>
    <n v="330883.87"/>
    <n v="0"/>
    <s v="NO_CONCILIADO"/>
    <m/>
    <m/>
  </r>
  <r>
    <x v="13"/>
    <m/>
    <x v="13"/>
    <x v="18"/>
    <s v="T04286840001"/>
    <s v="DEV"/>
    <n v="428684"/>
    <m/>
    <s v="CONTABILIZACION ORDENES DE TRANSFERENCIA GRACOS"/>
    <m/>
    <m/>
    <m/>
    <m/>
    <m/>
    <m/>
    <n v="4326619.7"/>
    <n v="0"/>
    <s v="NO_CONCILIADO"/>
    <m/>
    <m/>
  </r>
  <r>
    <x v="13"/>
    <m/>
    <x v="13"/>
    <x v="18"/>
    <s v="T04286860001"/>
    <s v="DEV"/>
    <n v="428686"/>
    <m/>
    <s v="CONTABILIZACION ORDENES DE TRANSFERENCIA GRACOS"/>
    <m/>
    <m/>
    <m/>
    <m/>
    <m/>
    <m/>
    <n v="609034.5"/>
    <n v="0"/>
    <s v="NO_CONCILIADO"/>
    <m/>
    <m/>
  </r>
  <r>
    <x v="13"/>
    <m/>
    <x v="13"/>
    <x v="18"/>
    <s v="T04286880001"/>
    <s v="DEV"/>
    <n v="428688"/>
    <m/>
    <s v="CONTABILIZACION ORDENES DE TRANSFERENCIA GRACOS"/>
    <m/>
    <m/>
    <m/>
    <m/>
    <m/>
    <m/>
    <n v="5430889.8799999999"/>
    <n v="0"/>
    <s v="NO_CONCILIADO"/>
    <m/>
    <m/>
  </r>
  <r>
    <x v="13"/>
    <m/>
    <x v="13"/>
    <x v="18"/>
    <s v="T04286900001"/>
    <s v="DEV"/>
    <n v="428690"/>
    <m/>
    <s v="CONTABILIZACION ORDENES DE TRANSFERENCIA GRACOS"/>
    <m/>
    <m/>
    <m/>
    <m/>
    <m/>
    <m/>
    <n v="3665090.55"/>
    <n v="0"/>
    <s v="NO_CONCILIADO"/>
    <m/>
    <m/>
  </r>
  <r>
    <x v="13"/>
    <m/>
    <x v="13"/>
    <x v="18"/>
    <s v="T04286920001"/>
    <s v="DEV"/>
    <n v="428692"/>
    <m/>
    <s v="CONTABILIZACION ORDENES DE TRANSFERENCIA GRACOS"/>
    <m/>
    <m/>
    <m/>
    <m/>
    <m/>
    <m/>
    <n v="4600520.7"/>
    <n v="0"/>
    <s v="NO_CONCILIADO"/>
    <m/>
    <m/>
  </r>
  <r>
    <x v="13"/>
    <m/>
    <x v="13"/>
    <x v="18"/>
    <s v="T04285430001"/>
    <s v="DEV"/>
    <n v="428543"/>
    <m/>
    <s v="CONTABILIZACION ORDENES DE TRANSFERENCIA GRACOS"/>
    <m/>
    <m/>
    <m/>
    <m/>
    <m/>
    <m/>
    <n v="4005834.71"/>
    <n v="0"/>
    <s v="NO_CONCILIADO"/>
    <m/>
    <m/>
  </r>
  <r>
    <x v="13"/>
    <m/>
    <x v="13"/>
    <x v="18"/>
    <s v="T04285450001"/>
    <s v="DEV"/>
    <n v="428545"/>
    <m/>
    <s v="CONTABILIZACION ORDENES DE TRANSFERENCIA GRACOS"/>
    <m/>
    <m/>
    <m/>
    <m/>
    <m/>
    <m/>
    <n v="4259776.54"/>
    <n v="0"/>
    <s v="NO_CONCILIADO"/>
    <m/>
    <m/>
  </r>
  <r>
    <x v="13"/>
    <m/>
    <x v="13"/>
    <x v="18"/>
    <s v="T04285470001"/>
    <s v="DEV"/>
    <n v="428547"/>
    <m/>
    <s v="CONTABILIZACION ORDENES DE TRANSFERENCIA GRACOS"/>
    <m/>
    <m/>
    <m/>
    <m/>
    <m/>
    <m/>
    <n v="481126.44"/>
    <n v="0"/>
    <s v="NO_CONCILIADO"/>
    <m/>
    <m/>
  </r>
  <r>
    <x v="13"/>
    <m/>
    <x v="13"/>
    <x v="18"/>
    <s v="T04285490001"/>
    <s v="DEV"/>
    <n v="428549"/>
    <m/>
    <s v="CONTABILIZACION ORDENES DE TRANSFERENCIA GRACOS"/>
    <m/>
    <m/>
    <m/>
    <m/>
    <m/>
    <m/>
    <n v="2152570.59"/>
    <n v="0"/>
    <s v="NO_CONCILIADO"/>
    <m/>
    <m/>
  </r>
  <r>
    <x v="13"/>
    <m/>
    <x v="13"/>
    <x v="18"/>
    <s v="T04285510001"/>
    <s v="DEV"/>
    <n v="428551"/>
    <m/>
    <s v="CONTABILIZACION ORDENES DE TRANSFERENCIA GRACOS"/>
    <m/>
    <m/>
    <m/>
    <m/>
    <m/>
    <m/>
    <n v="1977301.16"/>
    <n v="0"/>
    <s v="NO_CONCILIADO"/>
    <m/>
    <m/>
  </r>
  <r>
    <x v="13"/>
    <m/>
    <x v="13"/>
    <x v="18"/>
    <s v="T04285530001"/>
    <s v="DEV"/>
    <n v="428553"/>
    <m/>
    <s v="CONTABILIZACION ORDENES DE TRANSFERENCIA GRACOS"/>
    <m/>
    <m/>
    <m/>
    <m/>
    <m/>
    <m/>
    <n v="1575253.84"/>
    <n v="0"/>
    <s v="NO_CONCILIADO"/>
    <m/>
    <m/>
  </r>
  <r>
    <x v="13"/>
    <m/>
    <x v="13"/>
    <x v="18"/>
    <s v="T04285550001"/>
    <s v="DEV"/>
    <n v="428555"/>
    <m/>
    <s v="CONTABILIZACION ORDENES DE TRANSFERENCIA GRACOS"/>
    <m/>
    <m/>
    <m/>
    <m/>
    <m/>
    <m/>
    <n v="908811.43"/>
    <n v="0"/>
    <s v="NO_CONCILIADO"/>
    <m/>
    <m/>
  </r>
  <r>
    <x v="13"/>
    <m/>
    <x v="13"/>
    <x v="18"/>
    <s v="T04285570001"/>
    <s v="DEV"/>
    <n v="428557"/>
    <m/>
    <s v="CONTABILIZACION ORDENES DE TRANSFERENCIA GRACOS"/>
    <m/>
    <m/>
    <m/>
    <m/>
    <m/>
    <m/>
    <n v="515914.67"/>
    <n v="0"/>
    <s v="NO_CONCILIADO"/>
    <m/>
    <m/>
  </r>
  <r>
    <x v="13"/>
    <m/>
    <x v="13"/>
    <x v="18"/>
    <s v="T04285590001"/>
    <s v="DEV"/>
    <n v="428559"/>
    <m/>
    <s v="CONTABILIZACION ORDENES DE TRANSFERENCIA GRACOS"/>
    <m/>
    <m/>
    <m/>
    <m/>
    <m/>
    <m/>
    <n v="1417020.33"/>
    <n v="0"/>
    <s v="NO_CONCILIADO"/>
    <m/>
    <m/>
  </r>
  <r>
    <x v="13"/>
    <m/>
    <x v="13"/>
    <x v="18"/>
    <s v="T04285610001"/>
    <s v="DEV"/>
    <n v="428561"/>
    <m/>
    <s v="CONTABILIZACION ORDENES DE TRANSFERENCIA GRACOS"/>
    <m/>
    <m/>
    <m/>
    <m/>
    <m/>
    <m/>
    <n v="2324757.0699999998"/>
    <n v="0"/>
    <s v="NO_CONCILIADO"/>
    <m/>
    <m/>
  </r>
  <r>
    <x v="13"/>
    <m/>
    <x v="13"/>
    <x v="18"/>
    <s v="T04285630001"/>
    <s v="DEV"/>
    <n v="428563"/>
    <m/>
    <s v="CONTABILIZACION ORDENES DE TRANSFERENCIA GRACOS"/>
    <m/>
    <m/>
    <m/>
    <m/>
    <m/>
    <m/>
    <n v="15664423.85"/>
    <n v="0"/>
    <s v="NO_CONCILIADO"/>
    <m/>
    <m/>
  </r>
  <r>
    <x v="13"/>
    <m/>
    <x v="13"/>
    <x v="18"/>
    <s v="T04285650001"/>
    <s v="DEV"/>
    <n v="428565"/>
    <m/>
    <s v="CONTABILIZACION ORDENES DE TRANSFERENCIA GRACOS"/>
    <m/>
    <m/>
    <m/>
    <m/>
    <m/>
    <m/>
    <n v="91636879.299999997"/>
    <n v="0"/>
    <s v="NO_CONCILIADO"/>
    <m/>
    <m/>
  </r>
  <r>
    <x v="13"/>
    <m/>
    <x v="13"/>
    <x v="18"/>
    <s v="T04285670001"/>
    <s v="DEV"/>
    <n v="428567"/>
    <m/>
    <s v="CONTABILIZACION ORDENES DE TRANSFERENCIA GRACOS"/>
    <m/>
    <m/>
    <m/>
    <m/>
    <m/>
    <m/>
    <n v="11478.01"/>
    <n v="0"/>
    <s v="NO_CONCILIADO"/>
    <m/>
    <m/>
  </r>
  <r>
    <x v="13"/>
    <m/>
    <x v="13"/>
    <x v="18"/>
    <s v="T04285690001"/>
    <s v="DEV"/>
    <n v="428569"/>
    <m/>
    <s v="CONTABILIZACION ORDENES DE TRANSFERENCIA GRACOS"/>
    <m/>
    <m/>
    <m/>
    <m/>
    <m/>
    <m/>
    <n v="13683.92"/>
    <n v="0"/>
    <s v="NO_CONCILIADO"/>
    <m/>
    <m/>
  </r>
  <r>
    <x v="13"/>
    <m/>
    <x v="13"/>
    <x v="18"/>
    <s v="T04285710001"/>
    <s v="DEV"/>
    <n v="428571"/>
    <m/>
    <s v="CONTABILIZACION ORDENES DE TRANSFERENCIA GRACOS"/>
    <m/>
    <m/>
    <m/>
    <m/>
    <m/>
    <m/>
    <n v="13683.92"/>
    <n v="0"/>
    <s v="NO_CONCILIADO"/>
    <m/>
    <m/>
  </r>
  <r>
    <x v="13"/>
    <m/>
    <x v="13"/>
    <x v="18"/>
    <s v="T04285730001"/>
    <s v="DEV"/>
    <n v="428573"/>
    <m/>
    <s v="CONTABILIZACION ORDENES DE TRANSFERENCIA GRACOS"/>
    <m/>
    <m/>
    <m/>
    <m/>
    <m/>
    <m/>
    <n v="4056.59"/>
    <n v="0"/>
    <s v="NO_CONCILIADO"/>
    <m/>
    <m/>
  </r>
  <r>
    <x v="13"/>
    <m/>
    <x v="13"/>
    <x v="18"/>
    <s v="T04285810001"/>
    <s v="DEV"/>
    <n v="428581"/>
    <m/>
    <s v="CONTABILIZACION ORDENES DE TRANSFERENCIA GRACOS"/>
    <m/>
    <m/>
    <m/>
    <m/>
    <m/>
    <m/>
    <n v="37584.5"/>
    <n v="0"/>
    <s v="NO_CONCILIADO"/>
    <m/>
    <m/>
  </r>
  <r>
    <x v="13"/>
    <m/>
    <x v="13"/>
    <x v="18"/>
    <s v="T04285750001"/>
    <s v="DEV"/>
    <n v="428575"/>
    <m/>
    <s v="CONTABILIZACION ORDENES DE TRANSFERENCIA GRACOS"/>
    <m/>
    <m/>
    <m/>
    <m/>
    <m/>
    <m/>
    <n v="4836.2299999999996"/>
    <n v="0"/>
    <s v="NO_CONCILIADO"/>
    <m/>
    <m/>
  </r>
  <r>
    <x v="13"/>
    <m/>
    <x v="13"/>
    <x v="18"/>
    <s v="T04285770001"/>
    <s v="DEV"/>
    <n v="428577"/>
    <m/>
    <s v="CONTABILIZACION ORDENES DE TRANSFERENCIA GRACOS"/>
    <m/>
    <m/>
    <m/>
    <m/>
    <m/>
    <m/>
    <n v="33524.269999999997"/>
    <n v="0"/>
    <s v="NO_CONCILIADO"/>
    <m/>
    <m/>
  </r>
  <r>
    <x v="13"/>
    <m/>
    <x v="13"/>
    <x v="18"/>
    <s v="T04285790001"/>
    <s v="DEV"/>
    <n v="428579"/>
    <m/>
    <s v="CONTABILIZACION ORDENES DE TRANSFERENCIA GRACOS"/>
    <m/>
    <m/>
    <m/>
    <m/>
    <m/>
    <m/>
    <n v="8740.39"/>
    <n v="0"/>
    <s v="NO_CONCILIADO"/>
    <m/>
    <m/>
  </r>
  <r>
    <x v="13"/>
    <m/>
    <x v="13"/>
    <x v="18"/>
    <s v="T04285830001"/>
    <s v="DEV"/>
    <n v="428583"/>
    <m/>
    <s v="CONTABILIZACION ORDENES DE TRANSFERENCIA GRACOS"/>
    <m/>
    <m/>
    <m/>
    <m/>
    <m/>
    <m/>
    <n v="4658.83"/>
    <n v="0"/>
    <s v="NO_CONCILIADO"/>
    <m/>
    <m/>
  </r>
  <r>
    <x v="13"/>
    <m/>
    <x v="13"/>
    <x v="18"/>
    <s v="T04285850001"/>
    <s v="DEV"/>
    <n v="428585"/>
    <m/>
    <s v="CONTABILIZACION ORDENES DE TRANSFERENCIA GRACOS"/>
    <m/>
    <m/>
    <m/>
    <m/>
    <m/>
    <m/>
    <n v="13182.04"/>
    <n v="0"/>
    <s v="NO_CONCILIADO"/>
    <m/>
    <m/>
  </r>
  <r>
    <x v="13"/>
    <m/>
    <x v="13"/>
    <x v="18"/>
    <s v="T04285870001"/>
    <s v="DEV"/>
    <n v="428587"/>
    <m/>
    <s v="CONTABILIZACION ORDENES DE TRANSFERENCIA GRACOS"/>
    <m/>
    <m/>
    <m/>
    <m/>
    <m/>
    <m/>
    <n v="4060.23"/>
    <n v="0"/>
    <s v="NO_CONCILIADO"/>
    <m/>
    <m/>
  </r>
  <r>
    <x v="13"/>
    <m/>
    <x v="13"/>
    <x v="18"/>
    <s v="T04285900001"/>
    <s v="DEV"/>
    <n v="428590"/>
    <m/>
    <s v="CONTABILIZACION ORDENES DE TRANSFERENCIA GRACOS"/>
    <m/>
    <m/>
    <m/>
    <m/>
    <m/>
    <m/>
    <n v="2114501.2200000002"/>
    <n v="0"/>
    <s v="NO_CONCILIADO"/>
    <m/>
    <m/>
  </r>
  <r>
    <x v="13"/>
    <m/>
    <x v="13"/>
    <x v="18"/>
    <s v="T04285920001"/>
    <s v="DEV"/>
    <n v="428592"/>
    <m/>
    <s v="CONTABILIZACION ORDENES DE TRANSFERENCIA GRACOS"/>
    <m/>
    <m/>
    <m/>
    <m/>
    <m/>
    <m/>
    <n v="10066601.84"/>
    <n v="0"/>
    <s v="NO_CONCILIADO"/>
    <m/>
    <m/>
  </r>
  <r>
    <x v="13"/>
    <m/>
    <x v="13"/>
    <x v="18"/>
    <s v="T04285940001"/>
    <s v="DEV"/>
    <n v="428594"/>
    <m/>
    <s v="CONTABILIZACION ORDENES DE TRANSFERENCIA GRACOS"/>
    <m/>
    <m/>
    <m/>
    <m/>
    <m/>
    <m/>
    <n v="1852061.02"/>
    <n v="0"/>
    <s v="NO_CONCILIADO"/>
    <m/>
    <m/>
  </r>
  <r>
    <x v="13"/>
    <m/>
    <x v="13"/>
    <x v="18"/>
    <s v="T04285960001"/>
    <s v="DEV"/>
    <n v="428596"/>
    <m/>
    <s v="CONTABILIZACION ORDENES DE TRANSFERENCIA GRACOS"/>
    <m/>
    <m/>
    <m/>
    <m/>
    <m/>
    <m/>
    <n v="389027.51"/>
    <n v="0"/>
    <s v="NO_CONCILIADO"/>
    <m/>
    <m/>
  </r>
  <r>
    <x v="13"/>
    <m/>
    <x v="13"/>
    <x v="18"/>
    <s v="T04285980001"/>
    <s v="DEV"/>
    <n v="428598"/>
    <m/>
    <s v="CONTABILIZACION ORDENES DE TRANSFERENCIA GRACOS"/>
    <m/>
    <m/>
    <m/>
    <m/>
    <m/>
    <m/>
    <n v="260704.49"/>
    <n v="0"/>
    <s v="NO_CONCILIADO"/>
    <m/>
    <m/>
  </r>
  <r>
    <x v="13"/>
    <m/>
    <x v="13"/>
    <x v="18"/>
    <s v="T04286000001"/>
    <s v="DEV"/>
    <n v="428600"/>
    <m/>
    <s v="CONTABILIZACION ORDENES DE TRANSFERENCIA GRACOS"/>
    <m/>
    <m/>
    <m/>
    <m/>
    <m/>
    <m/>
    <n v="15358765.640000001"/>
    <n v="0"/>
    <s v="NO_CONCILIADO"/>
    <m/>
    <m/>
  </r>
  <r>
    <x v="13"/>
    <m/>
    <x v="13"/>
    <x v="18"/>
    <s v="T04286020001"/>
    <s v="DEV"/>
    <n v="428602"/>
    <m/>
    <s v="CONTABILIZACION ORDENES DE TRANSFERENCIA GRACOS"/>
    <m/>
    <m/>
    <m/>
    <m/>
    <m/>
    <m/>
    <n v="19695207.760000002"/>
    <n v="0"/>
    <s v="NO_CONCILIADO"/>
    <m/>
    <m/>
  </r>
  <r>
    <x v="13"/>
    <m/>
    <x v="13"/>
    <x v="18"/>
    <s v="T04286040001"/>
    <s v="DEV"/>
    <n v="428604"/>
    <m/>
    <s v="CONTABILIZACION ORDENES DE TRANSFERENCIA GRACOS"/>
    <m/>
    <m/>
    <m/>
    <m/>
    <m/>
    <m/>
    <n v="7585575.8200000003"/>
    <n v="0"/>
    <s v="NO_CONCILIADO"/>
    <m/>
    <m/>
  </r>
  <r>
    <x v="13"/>
    <m/>
    <x v="13"/>
    <x v="18"/>
    <s v="T04286060001"/>
    <s v="DEV"/>
    <n v="428606"/>
    <m/>
    <s v="CONTABILIZACION ORDENES DE TRANSFERENCIA GRACOS"/>
    <m/>
    <m/>
    <m/>
    <m/>
    <m/>
    <m/>
    <n v="39385478.32"/>
    <n v="0"/>
    <s v="NO_CONCILIADO"/>
    <m/>
    <m/>
  </r>
  <r>
    <x v="13"/>
    <m/>
    <x v="13"/>
    <x v="18"/>
    <s v="T04286080001"/>
    <s v="DEV"/>
    <n v="428608"/>
    <m/>
    <s v="CONTABILIZACION ORDENES DE TRANSFERENCIA GRACOS"/>
    <m/>
    <m/>
    <m/>
    <m/>
    <m/>
    <m/>
    <n v="6732560.4100000001"/>
    <n v="0"/>
    <s v="NO_CONCILIADO"/>
    <m/>
    <m/>
  </r>
  <r>
    <x v="13"/>
    <m/>
    <x v="13"/>
    <x v="18"/>
    <s v="T04286100001"/>
    <s v="DEV"/>
    <n v="428610"/>
    <m/>
    <s v="CONTABILIZACION ORDENES DE TRANSFERENCIA GRACOS"/>
    <m/>
    <m/>
    <m/>
    <m/>
    <m/>
    <m/>
    <n v="12205.66"/>
    <n v="0"/>
    <s v="NO_CONCILIADO"/>
    <m/>
    <m/>
  </r>
  <r>
    <x v="13"/>
    <m/>
    <x v="13"/>
    <x v="18"/>
    <s v="T04286120001"/>
    <s v="DEV"/>
    <n v="428612"/>
    <m/>
    <s v="CONTABILIZACION ORDENES DE TRANSFERENCIA GRACOS"/>
    <m/>
    <m/>
    <m/>
    <m/>
    <m/>
    <m/>
    <n v="501.95"/>
    <n v="0"/>
    <s v="NO_CONCILIADO"/>
    <m/>
    <m/>
  </r>
  <r>
    <x v="13"/>
    <m/>
    <x v="13"/>
    <x v="18"/>
    <s v="T04286140001"/>
    <s v="DEV"/>
    <n v="428614"/>
    <m/>
    <s v="CONTABILIZACION ORDENES DE TRANSFERENCIA GRACOS"/>
    <m/>
    <m/>
    <m/>
    <m/>
    <m/>
    <m/>
    <n v="3182.22"/>
    <n v="0"/>
    <s v="NO_CONCILIADO"/>
    <m/>
    <m/>
  </r>
  <r>
    <x v="13"/>
    <m/>
    <x v="13"/>
    <x v="18"/>
    <s v="T04286160001"/>
    <s v="DEV"/>
    <n v="428616"/>
    <m/>
    <s v="CONTABILIZACION ORDENES DE TRANSFERENCIA GRACOS"/>
    <m/>
    <m/>
    <m/>
    <m/>
    <m/>
    <m/>
    <n v="13683.92"/>
    <n v="0"/>
    <s v="NO_CONCILIADO"/>
    <m/>
    <m/>
  </r>
  <r>
    <x v="13"/>
    <m/>
    <x v="13"/>
    <x v="18"/>
    <s v="T04286180001"/>
    <s v="DEV"/>
    <n v="428618"/>
    <m/>
    <s v="CONTABILIZACION ORDENES DE TRANSFERENCIA GRACOS"/>
    <m/>
    <m/>
    <m/>
    <m/>
    <m/>
    <m/>
    <n v="13683.92"/>
    <n v="0"/>
    <s v="NO_CONCILIADO"/>
    <m/>
    <m/>
  </r>
  <r>
    <x v="13"/>
    <m/>
    <x v="13"/>
    <x v="18"/>
    <s v="T04286200001"/>
    <s v="DEV"/>
    <n v="428620"/>
    <m/>
    <s v="CONTABILIZACION ORDENES DE TRANSFERENCIA GRACOS"/>
    <m/>
    <m/>
    <m/>
    <m/>
    <m/>
    <m/>
    <n v="13683.92"/>
    <n v="0"/>
    <s v="NO_CONCILIADO"/>
    <m/>
    <m/>
  </r>
  <r>
    <x v="13"/>
    <m/>
    <x v="13"/>
    <x v="18"/>
    <s v="T04286220001"/>
    <s v="DEV"/>
    <n v="428622"/>
    <m/>
    <s v="CONTABILIZACION ORDENES DE TRANSFERENCIA GRACOS"/>
    <m/>
    <m/>
    <m/>
    <m/>
    <m/>
    <m/>
    <n v="262569.86"/>
    <n v="0"/>
    <s v="NO_CONCILIADO"/>
    <m/>
    <m/>
  </r>
  <r>
    <x v="13"/>
    <m/>
    <x v="13"/>
    <x v="18"/>
    <s v="T04286240001"/>
    <s v="DEV"/>
    <n v="428624"/>
    <m/>
    <s v="CONTABILIZACION ORDENES DE TRANSFERENCIA GRACOS"/>
    <m/>
    <m/>
    <m/>
    <m/>
    <m/>
    <m/>
    <n v="4313.7700000000004"/>
    <n v="0"/>
    <s v="NO_CONCILIADO"/>
    <m/>
    <m/>
  </r>
  <r>
    <x v="13"/>
    <m/>
    <x v="13"/>
    <x v="18"/>
    <s v="T04286260001"/>
    <s v="DEV"/>
    <n v="428626"/>
    <m/>
    <s v="CONTABILIZACION ORDENES DE TRANSFERENCIA GRACOS"/>
    <m/>
    <m/>
    <m/>
    <m/>
    <m/>
    <m/>
    <n v="177.4"/>
    <n v="0"/>
    <s v="NO_CONCILIADO"/>
    <m/>
    <m/>
  </r>
  <r>
    <x v="13"/>
    <m/>
    <x v="13"/>
    <x v="18"/>
    <s v="T04286280001"/>
    <s v="DEV"/>
    <n v="428628"/>
    <m/>
    <s v="CONTABILIZACION ORDENES DE TRANSFERENCIA GRACOS"/>
    <m/>
    <m/>
    <m/>
    <m/>
    <m/>
    <m/>
    <n v="1124.7"/>
    <n v="0"/>
    <s v="NO_CONCILIADO"/>
    <m/>
    <m/>
  </r>
  <r>
    <x v="13"/>
    <m/>
    <x v="13"/>
    <x v="18"/>
    <s v="T04286300001"/>
    <s v="DEV"/>
    <n v="428630"/>
    <m/>
    <s v="CONTABILIZACION ORDENES DE TRANSFERENCIA GRACOS"/>
    <m/>
    <m/>
    <m/>
    <m/>
    <m/>
    <m/>
    <n v="4836.2299999999996"/>
    <n v="0"/>
    <s v="NO_CONCILIADO"/>
    <m/>
    <m/>
  </r>
  <r>
    <x v="13"/>
    <m/>
    <x v="13"/>
    <x v="18"/>
    <s v="T04286320001"/>
    <s v="DEV"/>
    <n v="428632"/>
    <m/>
    <s v="CONTABILIZACION ORDENES DE TRANSFERENCIA GRACOS"/>
    <m/>
    <m/>
    <m/>
    <m/>
    <m/>
    <m/>
    <n v="4836.2299999999996"/>
    <n v="0"/>
    <s v="NO_CONCILIADO"/>
    <m/>
    <m/>
  </r>
  <r>
    <x v="13"/>
    <m/>
    <x v="13"/>
    <x v="18"/>
    <s v="T04286340001"/>
    <s v="DEV"/>
    <n v="428634"/>
    <m/>
    <s v="CONTABILIZACION ORDENES DE TRANSFERENCIA GRACOS"/>
    <m/>
    <m/>
    <m/>
    <m/>
    <m/>
    <m/>
    <n v="4836.2299999999996"/>
    <n v="0"/>
    <s v="NO_CONCILIADO"/>
    <m/>
    <m/>
  </r>
  <r>
    <x v="13"/>
    <m/>
    <x v="13"/>
    <x v="18"/>
    <s v="T04286360001"/>
    <s v="DEV"/>
    <n v="428636"/>
    <m/>
    <s v="CONTABILIZACION ORDENES DE TRANSFERENCIA GRACOS"/>
    <m/>
    <m/>
    <m/>
    <m/>
    <m/>
    <m/>
    <n v="4836.2299999999996"/>
    <n v="0"/>
    <s v="NO_CONCILIADO"/>
    <m/>
    <m/>
  </r>
  <r>
    <x v="13"/>
    <m/>
    <x v="13"/>
    <x v="18"/>
    <s v="T04286380001"/>
    <s v="DEV"/>
    <n v="428638"/>
    <m/>
    <s v="CONTABILIZACION ORDENES DE TRANSFERENCIA GRACOS"/>
    <m/>
    <m/>
    <m/>
    <m/>
    <m/>
    <m/>
    <n v="31525.75"/>
    <n v="0"/>
    <s v="NO_CONCILIADO"/>
    <m/>
    <m/>
  </r>
  <r>
    <x v="13"/>
    <m/>
    <x v="13"/>
    <x v="18"/>
    <s v="T04286400001"/>
    <s v="DEV"/>
    <n v="428640"/>
    <m/>
    <s v="CONTABILIZACION ORDENES DE TRANSFERENCIA GRACOS"/>
    <m/>
    <m/>
    <m/>
    <m/>
    <m/>
    <m/>
    <n v="1378.59"/>
    <n v="0"/>
    <s v="NO_CONCILIADO"/>
    <m/>
    <m/>
  </r>
  <r>
    <x v="13"/>
    <m/>
    <x v="13"/>
    <x v="18"/>
    <s v="T04286420001"/>
    <s v="DEV"/>
    <n v="428642"/>
    <m/>
    <s v="CONTABILIZACION ORDENES DE TRANSFERENCIA GRACOS"/>
    <m/>
    <m/>
    <m/>
    <m/>
    <m/>
    <m/>
    <n v="37584.5"/>
    <n v="0"/>
    <s v="NO_CONCILIADO"/>
    <m/>
    <m/>
  </r>
  <r>
    <x v="13"/>
    <m/>
    <x v="13"/>
    <x v="18"/>
    <s v="T04286500001"/>
    <s v="DEV"/>
    <n v="428650"/>
    <m/>
    <s v="CONTABILIZACION ORDENES DE TRANSFERENCIA GRACOS"/>
    <m/>
    <m/>
    <m/>
    <m/>
    <m/>
    <m/>
    <n v="44883.75"/>
    <n v="0"/>
    <s v="NO_CONCILIADO"/>
    <m/>
    <m/>
  </r>
  <r>
    <x v="13"/>
    <m/>
    <x v="13"/>
    <x v="18"/>
    <s v="T04286440001"/>
    <s v="DEV"/>
    <n v="428644"/>
    <m/>
    <s v="CONTABILIZACION ORDENES DE TRANSFERENCIA GRACOS"/>
    <m/>
    <m/>
    <m/>
    <m/>
    <m/>
    <m/>
    <n v="37584.5"/>
    <n v="0"/>
    <s v="NO_CONCILIADO"/>
    <m/>
    <m/>
  </r>
  <r>
    <x v="13"/>
    <m/>
    <x v="13"/>
    <x v="18"/>
    <s v="T04286460001"/>
    <s v="DEV"/>
    <n v="428646"/>
    <m/>
    <s v="CONTABILIZACION ORDENES DE TRANSFERENCIA GRACOS"/>
    <m/>
    <m/>
    <m/>
    <m/>
    <m/>
    <m/>
    <n v="37584.5"/>
    <n v="0"/>
    <s v="NO_CONCILIADO"/>
    <m/>
    <m/>
  </r>
  <r>
    <x v="3"/>
    <m/>
    <x v="3"/>
    <x v="18"/>
    <s v="S10248040004"/>
    <s v="COB"/>
    <n v="1024804"/>
    <m/>
    <s v="'TRANSFERENCIA DE FONDOS||S/G. NOTA CITE: MH/VTCP/DGT/UO/OB N°1844/2008 DE F.21-10-2008 DEL MIN. DE HACIENDA S/G. DETALLE ADJUNTO DÉBITO DE LA LIBRETA N°00099021001 TGN-RECURSOS ORDINARIOS, REPOSICION UTILES DE ESCRITORIO"/>
    <m/>
    <m/>
    <m/>
    <m/>
    <m/>
    <m/>
    <n v="50"/>
    <n v="0"/>
    <s v="NO_CONCILIADO"/>
    <m/>
    <m/>
  </r>
  <r>
    <x v="0"/>
    <m/>
    <x v="0"/>
    <x v="19"/>
    <s v="O19954030002"/>
    <s v="BOD"/>
    <n v="1995403"/>
    <m/>
    <s v="00099021001 DEPOSITO DE EFECTIVO, DEPOSITANTE: ROSARIO DAYSI GARABITO LIZECA, CONCEPTO: DEVOLUCION LEY FINANCIAL JUNIO 2021, CUENTA DE DEPOSITO: CUENTA UNICA DEL TESORO"/>
    <m/>
    <m/>
    <m/>
    <m/>
    <m/>
    <m/>
    <n v="0"/>
    <n v="7994.96"/>
    <s v="NO_CONCILIADO"/>
    <m/>
    <m/>
  </r>
  <r>
    <x v="0"/>
    <m/>
    <x v="0"/>
    <x v="19"/>
    <s v="O19954050002"/>
    <s v="BOD"/>
    <n v="1995405"/>
    <m/>
    <s v="00099021001 DEPOSITO DE EFECTIVO, DEPOSITANTE: ROSARIO DAYSI GARABITO LIZECA, CONCEPTO: DEVOLUCION LEY FINANCIAL JULIO 2021, CUENTA DE DEPOSITO: CUENTA UNICA DEL TESORO"/>
    <m/>
    <m/>
    <m/>
    <m/>
    <m/>
    <m/>
    <n v="0"/>
    <n v="7994.96"/>
    <s v="NO_CONCILIADO"/>
    <m/>
    <m/>
  </r>
  <r>
    <x v="0"/>
    <m/>
    <x v="0"/>
    <x v="19"/>
    <s v="O19954060002"/>
    <s v="BOD"/>
    <n v="1995406"/>
    <m/>
    <s v="00099021001 DEPOSITO DE EFECTIVO, DEPOSITANTE: ROSARIO DAYSI GARABITO LIZECA, CONCEPTO: DEVOLUCION LEY FINANCIAL AGOSTO 2021, CUENTA DE DEPOSITO: CUENTA UNICA DEL TESORO"/>
    <m/>
    <m/>
    <m/>
    <m/>
    <m/>
    <m/>
    <n v="0"/>
    <n v="8076.11"/>
    <s v="NO_CONCILIADO"/>
    <m/>
    <m/>
  </r>
  <r>
    <x v="0"/>
    <m/>
    <x v="0"/>
    <x v="19"/>
    <s v="O19954070002"/>
    <s v="BOD"/>
    <n v="1995407"/>
    <m/>
    <s v="00099021001 DEPOSITO DE EFECTIVO, DEPOSITANTE: ROSARIO DAYSI GARABITO LIZECA, CONCEPTO: DEVOLUCION LEY FINANCIAL SEPTIEMBRE 2021, CUENTA DE DEPOSITO: CUENTA UNICA DEL TESORO"/>
    <m/>
    <m/>
    <m/>
    <m/>
    <m/>
    <m/>
    <n v="0"/>
    <n v="210.36"/>
    <s v="NO_CONCILIADO"/>
    <m/>
    <m/>
  </r>
  <r>
    <x v="0"/>
    <m/>
    <x v="0"/>
    <x v="19"/>
    <s v="O19955030002"/>
    <s v="BOD"/>
    <n v="1995503"/>
    <m/>
    <s v="00099021001 DEPOSITO DE EFECTIVO, DEPOSITANTE: ALVARO MARCO ANTONIO CABA OLIVAREZ CI.2377522LP, CONCEPTO: CITE:MEFP/VTCP/DGPOT/UAIS-CPI/N°030/2016 REGULARIZACION;NOVIEMBRE-DICIEMBRE 2020, CUENTA DE DEPOSITO: CUENTA UNICA DEL TESORO"/>
    <m/>
    <m/>
    <m/>
    <m/>
    <m/>
    <m/>
    <n v="0"/>
    <n v="13229"/>
    <s v="NO_CONCILIADO"/>
    <m/>
    <m/>
  </r>
  <r>
    <x v="0"/>
    <m/>
    <x v="0"/>
    <x v="19"/>
    <s v="O19955900002"/>
    <s v="BOD"/>
    <n v="1995590"/>
    <m/>
    <s v="00099021001 DEPOSITO DE EFECTIVO, DEPOSITANTE: LUIS FERNANDO CANDIA, CONCEPTO: &quot;CAPACITACION &quot;, CUENTA DE DEPOSITO: CUENTA UNICA DEL TESORO"/>
    <m/>
    <m/>
    <m/>
    <m/>
    <m/>
    <m/>
    <n v="0"/>
    <n v="400"/>
    <s v="NO_CONCILIADO"/>
    <m/>
    <m/>
  </r>
  <r>
    <x v="1"/>
    <m/>
    <x v="1"/>
    <x v="19"/>
    <s v="B19954090002"/>
    <s v="BOD"/>
    <n v="1995409"/>
    <m/>
    <s v="00099021001 DEP.DE CHEQ.AJENOS,RET.DE CAM.,CONCEPTO: PAGO POR DESCUENTOS RECURSOS PUBLICOS,DEP.: CAJA NACIONAL DE SALUD , PROCEDENCIA: BANCO UNION S.A., CHEQUE: 58642, FECHA DE EMISION:28/01/2022"/>
    <m/>
    <m/>
    <m/>
    <m/>
    <m/>
    <m/>
    <n v="0"/>
    <n v="12790.75"/>
    <s v="NO_CONCILIADO"/>
    <m/>
    <m/>
  </r>
  <r>
    <x v="10"/>
    <m/>
    <x v="10"/>
    <x v="19"/>
    <s v="G17728520003"/>
    <s v="COB"/>
    <n v="15646"/>
    <m/>
    <s v="PAGO A AFD PRÉSTAMO CBO 1020 01 B VCTO. 31-01-2022 POR CUENTA DE TGN , NTI. 015646 VALOR 31-01-2022 INTERESES EUR 290.106,66 COMISIONES EUR 13.161,39 CTA. 3987 CUENTA UNICA DEL TESORO LIB. 00099021001 REF.: COMISIONES BANCARIAS"/>
    <m/>
    <m/>
    <m/>
    <m/>
    <m/>
    <m/>
    <n v="1894.17"/>
    <n v="0"/>
    <s v="NO_CONCILIADO"/>
    <m/>
    <m/>
  </r>
  <r>
    <x v="1"/>
    <m/>
    <x v="1"/>
    <x v="20"/>
    <s v="O19958790002"/>
    <s v="BOD"/>
    <n v="1995879"/>
    <m/>
    <s v="00099021001 DEPOSITO DE EFECTIVO, DEPOSITANTE: ADOLFO FEDERICO AREVALO VERGARA CI.395568LP, CONCEPTO: DICTAMEN RESPONSABILIDAD CIVIL N°CGE/DRC-043/2020 DE LA CONTRALORIA GENERAL DEL ESTADO, CUENTA DE DEPOSITO: CUENTA UNICA DEL TESORO"/>
    <m/>
    <m/>
    <m/>
    <m/>
    <m/>
    <m/>
    <n v="0"/>
    <n v="2000"/>
    <s v="NO_CONCILIADO"/>
    <m/>
    <m/>
  </r>
  <r>
    <x v="3"/>
    <m/>
    <x v="3"/>
    <x v="20"/>
    <s v="O19959480002"/>
    <s v="BOD"/>
    <n v="1995948"/>
    <m/>
    <s v="00099021001 DEPOSITO DE EFECTIVO, DEPOSITANTE: CLAUDIA VERONICA SILVA CORINI, CONCEPTO: DEVOLUCION RENUMERACION MAXIMA, CUENTA DE DEPOSITO: CUENTA UNICA DEL TESORO"/>
    <m/>
    <m/>
    <m/>
    <m/>
    <m/>
    <m/>
    <n v="0"/>
    <n v="6483.17"/>
    <s v="NO_CONCILIADO"/>
    <m/>
    <m/>
  </r>
  <r>
    <x v="3"/>
    <m/>
    <x v="3"/>
    <x v="21"/>
    <s v="O19961820002"/>
    <s v="BOD"/>
    <n v="1996182"/>
    <m/>
    <s v="00099021001 DEPOSITO DE EFECTIVO, DEPOSITANTE: PAOLA CLEOFE ECHEVERRIA MURILLO, CONCEPTO: REVERSION DE SUELDO, CUENTA DE DEPOSITO: CUENTA UNICA DEL TESORO"/>
    <m/>
    <m/>
    <m/>
    <m/>
    <m/>
    <m/>
    <n v="0"/>
    <n v="7207.2"/>
    <s v="NO_CONCILIADO"/>
    <m/>
    <m/>
  </r>
  <r>
    <x v="3"/>
    <m/>
    <x v="3"/>
    <x v="21"/>
    <s v="B19961770002"/>
    <s v="BOD"/>
    <n v="1996177"/>
    <m/>
    <s v="00099021001 DEP.DE CHEQ.AJENOS,RET.DE CAM.,CONCEPTO: FRACCIONAMIENTO COMPLEMENTARIA MENSUAL,DEP.: FUTURO DE BOLIVIA SA AFP , PROCEDENCIA: BANCO DE CREDITO DE BOLIVIA S.A., CHEQUE: 66336, FECHA DE EMISION:28/01/2022"/>
    <m/>
    <m/>
    <m/>
    <m/>
    <m/>
    <m/>
    <n v="0"/>
    <n v="101160.37"/>
    <s v="NO_CONCILIADO"/>
    <m/>
    <m/>
  </r>
  <r>
    <x v="3"/>
    <m/>
    <x v="3"/>
    <x v="21"/>
    <s v="B19961780002"/>
    <s v="BOD"/>
    <n v="1996178"/>
    <m/>
    <s v="00099021001 DEP.DE CHEQ.AJENOS,RET.DE CAM.,CONCEPTO: COMPENSACION MENSUAL DE COTIZACIONES,DEP.: FUTURO DE BOLIVIA SA AFP , PROCEDENCIA: BANCO DE CREDITO DE BOLIVIA S.A., CHEQUE: 66335, FECHA DE EMISION:28/01/2022"/>
    <m/>
    <m/>
    <m/>
    <m/>
    <m/>
    <m/>
    <n v="0"/>
    <n v="713068.64"/>
    <s v="NO_CONCILIADO"/>
    <m/>
    <m/>
  </r>
  <r>
    <x v="3"/>
    <m/>
    <x v="3"/>
    <x v="21"/>
    <s v="Q15706790002"/>
    <s v="CRV"/>
    <n v="1570679"/>
    <m/>
    <s v="NUMERO DE LIBRETA CUT: 00099021001 OPERACIÓN E75 TRANSFERENCIA DE LA CUENTA FISCAL BUN A LA CUT EN MN TRANSFERENCIA DE FONDOS A SOLICITUD DE: UNVERSIDAD AUTÃNOMA &quot;TOMAS FIRAS&quot;, CITE: TESORO TRASP. 02-21 CUENTA CUT 3987 LIBRETA NÂ° 00099021001 TGN-RECURSOS ORDINARIOS (3987)"/>
    <m/>
    <m/>
    <m/>
    <m/>
    <m/>
    <m/>
    <n v="0"/>
    <n v="328232.13"/>
    <s v="NO_CONCILIADO"/>
    <m/>
    <m/>
  </r>
  <r>
    <x v="4"/>
    <m/>
    <x v="4"/>
    <x v="21"/>
    <s v="Q15707180002"/>
    <s v="CRV"/>
    <n v="1570718"/>
    <m/>
    <s v="NUMERO DE LIBRETA CUT: 00015091101 OPERACIÓN E75 TRANSFERENCIA DE LA CUENTA FISCAL BUN A LA CUT EN MN TRANSFERENCIA DE FONDOS SEGÃN INST. ELECTRÃNICA DE CIERRE ACF/SOL/NO. 63536/2022 CUENTA CUT 3987 LIBRETA NÂ°00015091101"/>
    <m/>
    <m/>
    <m/>
    <m/>
    <m/>
    <m/>
    <n v="0"/>
    <n v="1535665.76"/>
    <s v="NO_CONCILIADO"/>
    <m/>
    <m/>
  </r>
  <r>
    <x v="0"/>
    <m/>
    <x v="0"/>
    <x v="22"/>
    <s v="B19965000002"/>
    <s v="BOD"/>
    <n v="1996500"/>
    <m/>
    <s v="00099021001 DEP.DE CHEQ.AJENOS,RET.DE CAM.,CONCEPTO: DEVOLUCION DE CC NO COBRADA OCTUBRE 2021,DEP.: LA VITALICIA SEGUROS Y REASEGUROS DE VIDA SA , PROCEDENCIA: BANCO BISA S.A., CHEQUE: 76588, FECHA DE EMISION:03/02/2022"/>
    <m/>
    <m/>
    <m/>
    <m/>
    <m/>
    <m/>
    <n v="0"/>
    <n v="1854.48"/>
    <s v="NO_CONCILIADO"/>
    <m/>
    <m/>
  </r>
  <r>
    <x v="10"/>
    <m/>
    <x v="10"/>
    <x v="22"/>
    <s v="G17762620003"/>
    <s v="COB"/>
    <n v="15734"/>
    <m/>
    <s v="PAGO A CAF PRÉSTAMO CFA008814 VCTO. 03-02-2022 POR CUENTA DE TGN , NTI. 015734 VALOR 03-02-2022 CAPITAL USD 1.879.965,19 INTERESES USD 295.892,08 COMISIONES USD 8.677,29 CTA. 3987 CUENTA UNICA DEL TESORO LIB. 00099021001 REF.: COMISIONES BANCARIAS"/>
    <m/>
    <m/>
    <m/>
    <m/>
    <m/>
    <m/>
    <n v="10760.11"/>
    <n v="0"/>
    <s v="NO_CONCILIADO"/>
    <m/>
    <m/>
  </r>
  <r>
    <x v="0"/>
    <m/>
    <x v="0"/>
    <x v="23"/>
    <s v="O19969970002"/>
    <s v="BOD"/>
    <n v="1996997"/>
    <m/>
    <s v="00099021001 DEPOSITO DE EFECTIVO, DEPOSITANTE: GONZALO COAQUIRA ALI, CONCEPTO: DEVOLUCION DE FONDOS NO EJECUTADOS DE C-31 -6291, CUENTA DE DEPOSITO: CUENTA UNICA DEL TESORO"/>
    <m/>
    <m/>
    <m/>
    <m/>
    <m/>
    <m/>
    <n v="0"/>
    <n v="1400"/>
    <s v="NO_CONCILIADO"/>
    <m/>
    <m/>
  </r>
  <r>
    <x v="3"/>
    <m/>
    <x v="3"/>
    <x v="24"/>
    <s v="O19976650002"/>
    <s v="BOD"/>
    <n v="1997665"/>
    <m/>
    <s v="00099021001 DEPOSITO DE EFECTIVO, DEPOSITANTE: NORMA REBECA BARRENECHEA CUETO, CONCEPTO: DEVOLUCION POR TOPE SALARIAL CORRESPONDIENTE AL MES DE ENERO 2020, CUENTA DE DEPOSITO: CUENTA UNICA DEL TESORO"/>
    <m/>
    <m/>
    <m/>
    <m/>
    <m/>
    <m/>
    <n v="0"/>
    <n v="11335.14"/>
    <s v="NO_CONCILIADO"/>
    <m/>
    <m/>
  </r>
  <r>
    <x v="7"/>
    <m/>
    <x v="7"/>
    <x v="24"/>
    <s v="Q15733330002"/>
    <s v="CRV"/>
    <n v="1573333"/>
    <m/>
    <s v="NUMERO DE LIBRETA CUT: 00099021001 OPERACIÓN E75 TRANSFERENCIA DE LA CUENTA FISCAL BUN A LA CUT EN MN TRANSFERENCIA DE FONDOS A SOLICITUD DE: GOBIERNO AUTÃNOMO MUNICIPAL SAN PEDRO DE BUENA VISTA, CITE:GAM SPBV/MAE - 007/2022 CUENTA CUT 3987 LIBRETA NÂ° 00099021001 TGN-RECURSOS ORDINARIOS (3987)"/>
    <m/>
    <m/>
    <m/>
    <m/>
    <m/>
    <m/>
    <n v="0"/>
    <n v="1750"/>
    <s v="NO_CONCILIADO"/>
    <m/>
    <m/>
  </r>
  <r>
    <x v="7"/>
    <m/>
    <x v="7"/>
    <x v="24"/>
    <s v="Q15733340002"/>
    <s v="CRV"/>
    <n v="1573334"/>
    <m/>
    <s v="NUMERO DE LIBRETA CUT: 00099021001 OPERACIÓN E75 TRANSFERENCIA DE LA CUENTA FISCAL BUN A LA CUT EN MN TRANSFERENCIA DE FONDOS A SOLICITUD DE: GOBIERNO AUTÃNOMO MUNICIPAL SAN PEDRO DE BUENA VISTA, CITE:GAM SPBV/MAE - 006/2022 CUENTA CUT 3987 LIBRETA NÂ° 00099021001 TGN-RECURSOS ORDINARIOS (3987)"/>
    <m/>
    <m/>
    <m/>
    <m/>
    <m/>
    <m/>
    <n v="0"/>
    <n v="131121.5"/>
    <s v="NO_CONCILIADO"/>
    <m/>
    <m/>
  </r>
  <r>
    <x v="0"/>
    <m/>
    <x v="0"/>
    <x v="25"/>
    <s v="O19979290002"/>
    <s v="BOD"/>
    <n v="1997929"/>
    <m/>
    <s v="00099021001 DEPOSITO DE EFECTIVO, DEPOSITANTE: JONATAN CONDORI ROQUE, CONCEPTO: DEVOLUCIÓN POR PAGO DE DEMASIA, CUENTA DE DEPOSITO: CUENTA UNICA DEL TESORO"/>
    <m/>
    <m/>
    <m/>
    <m/>
    <m/>
    <m/>
    <n v="0"/>
    <n v="304.66000000000003"/>
    <s v="NO_CONCILIADO"/>
    <m/>
    <m/>
  </r>
  <r>
    <x v="0"/>
    <m/>
    <x v="0"/>
    <x v="25"/>
    <s v="B19979860002"/>
    <s v="BOD"/>
    <n v="1997986"/>
    <m/>
    <s v="00099021001 DEP.DE CHEQ.AJENOS,RET.DE CAM.,CONCEPTO: DEVOLUCION FONDOS NO COBRADOS CONCILIACION OCTUBRE/2021 CASO FALLECIDOS,DEP.: SEGUROS PROVIDA S.A. , PROCEDENCIA: BANCO NACIONAL DE BOLIVIA S.A., CHEQUE: 2312836, FECHA DE EMISION:09/02/2022"/>
    <m/>
    <m/>
    <m/>
    <m/>
    <m/>
    <m/>
    <n v="0"/>
    <n v="955.62"/>
    <s v="NO_CONCILIADO"/>
    <m/>
    <m/>
  </r>
  <r>
    <x v="3"/>
    <m/>
    <x v="3"/>
    <x v="25"/>
    <s v="S10255890002"/>
    <s v="CRV"/>
    <n v="1025589"/>
    <m/>
    <s v="||TRANSFERENCIA A LA CUENTA UNICA DEL TESORO POR REMUNERACIÓN MÁXIMA DEL SECTOR PUBLICO DE MARCELINO ALIAGA LIMACHI CORRESPONDIENTE AL MES DE ENERO/2022. SEGUN DOCUMENTOS ADJUNTOS Y ROC N° 55/2022 DEL DCR. LIBRETA N° 00099021001 TRANSFERENCIA REMUNERACION MAXIMA DE MARCELINO ALIAGA LIMACHI ENERO/22 LIBRETA 00099021001"/>
    <m/>
    <m/>
    <m/>
    <m/>
    <m/>
    <m/>
    <n v="0"/>
    <n v="6447.75"/>
    <s v="NO_CONCILIADO"/>
    <m/>
    <m/>
  </r>
  <r>
    <x v="3"/>
    <m/>
    <x v="3"/>
    <x v="26"/>
    <s v="Q15746960002"/>
    <s v="CRV"/>
    <n v="1574696"/>
    <m/>
    <s v="NUMERO DE LIBRETA CUT: 00099021001 OPERACIÓN E18 TRANSFERENCIA DEL SISTEMA FINANCIERO POR CUENTA DE TERCEROS A LA CUT devolucion de desembolso CCG al TGN"/>
    <m/>
    <m/>
    <m/>
    <m/>
    <m/>
    <m/>
    <n v="0"/>
    <n v="33459.15"/>
    <s v="NO_CONCILIADO"/>
    <m/>
    <m/>
  </r>
  <r>
    <x v="0"/>
    <m/>
    <x v="0"/>
    <x v="27"/>
    <s v="O19986040002"/>
    <s v="BOD"/>
    <n v="1998604"/>
    <m/>
    <s v="00099021001 DEPOSITO DE EFECTIVO, DEPOSITANTE: JOSE LUIS MOREIRA IBAÑEZ, CONCEPTO: DEVOLUCION DE RETROACTIVO, CUENTA DE DEPOSITO: CUENTA UNICA DEL TESORO"/>
    <m/>
    <m/>
    <m/>
    <m/>
    <m/>
    <m/>
    <n v="0"/>
    <n v="450"/>
    <s v="NO_CONCILIADO"/>
    <m/>
    <m/>
  </r>
  <r>
    <x v="0"/>
    <m/>
    <x v="0"/>
    <x v="27"/>
    <s v="O19986580002"/>
    <s v="BOD"/>
    <n v="1998658"/>
    <m/>
    <s v="00099021001 DEPOSITO DE EFECTIVO, DEPOSITANTE: MARIO LUIS ARUQUIPA CHUQUIMIA, CONCEPTO: DEVOLUCION POR PAGO DE DEMASIA DEL AGUINALDO DE NAVIDAD DE LA GESTION 2021, CUENTA DE DEPOSITO: CUENTA UNICA DEL TESORO"/>
    <m/>
    <m/>
    <m/>
    <m/>
    <m/>
    <m/>
    <n v="0"/>
    <n v="217.66"/>
    <s v="NO_CONCILIADO"/>
    <m/>
    <m/>
  </r>
  <r>
    <x v="3"/>
    <m/>
    <x v="3"/>
    <x v="27"/>
    <s v="O19987230002"/>
    <s v="BOD"/>
    <n v="1998723"/>
    <m/>
    <s v="00099021001 DEPOSITO DE EFECTIVO, DEPOSITANTE: WILDER ISRAEL FUENTES GUTIERREZ, CONCEPTO: DEVOLUCION POR INCOMPATIBILIDAD SALARIAL CORRESPONDIENTE MESES JUNIO-JULIO-AGOSTO-SEPTIEMBRE, CUENTA DE DEPOSITO: CUENTA UNICA DEL TESORO"/>
    <m/>
    <m/>
    <m/>
    <m/>
    <m/>
    <m/>
    <n v="0"/>
    <n v="22290.3"/>
    <s v="NO_CONCILIADO"/>
    <m/>
    <m/>
  </r>
  <r>
    <x v="0"/>
    <m/>
    <x v="0"/>
    <x v="27"/>
    <s v="B19986440002"/>
    <s v="BOD"/>
    <n v="1998644"/>
    <m/>
    <s v="00099021001 DEP.DE CHEQ.AJENOS,RET.DE CAM.,CONCEPTO: DEVOLUCION ERROR DE PAGO,DEP.: HERRERA AMENABAR MOTORS SRL , PROCEDENCIA: BANCO UNION S.A., CHEQUE: 641, FECHA DE EMISION:09/02/2022"/>
    <m/>
    <m/>
    <m/>
    <m/>
    <m/>
    <m/>
    <n v="0"/>
    <n v="3080"/>
    <s v="NO_CONCILIADO"/>
    <m/>
    <m/>
  </r>
  <r>
    <x v="7"/>
    <m/>
    <x v="7"/>
    <x v="27"/>
    <s v="Q15754080002"/>
    <s v="CRV"/>
    <n v="1575408"/>
    <m/>
    <s v="NUMERO DE LIBRETA CUT: 00099021001 OPERACIÓN E75 TRANSFERENCIA DE LA CUENTA FISCAL BUN A LA CUT EN MN TRANSFERENCIA DE FONDOS A SOLICITUD DE: GOBIERNO AUTÃNOMO MUNICIPAL TACOBAMBA, CITE:GAMDT.020/2022 CUENTA CUT 3987 LIBRETA NÂ° 00099021001 TGN-RECURSOS ORDINARIOS (3987)"/>
    <m/>
    <m/>
    <m/>
    <m/>
    <m/>
    <m/>
    <n v="0"/>
    <n v="750"/>
    <s v="NO_CONCILIADO"/>
    <m/>
    <m/>
  </r>
  <r>
    <x v="0"/>
    <m/>
    <x v="0"/>
    <x v="28"/>
    <s v="O19990160002"/>
    <s v="BOD"/>
    <n v="1999016"/>
    <m/>
    <s v="00099021001 DEPOSITO DE EFECTIVO, DEPOSITANTE: ANTENA UNO CANAL 6 S.R.L., CONCEPTO: PAGO DE MULTA POR RETRASO EN ENTREGA DE DOCUMENTACION, CUENTA DE DEPOSITO: CUENTA UNICA DEL TESORO"/>
    <m/>
    <m/>
    <m/>
    <m/>
    <m/>
    <m/>
    <n v="0"/>
    <n v="2295"/>
    <s v="NO_CONCILIADO"/>
    <m/>
    <m/>
  </r>
  <r>
    <x v="0"/>
    <m/>
    <x v="0"/>
    <x v="28"/>
    <s v="O19990830002"/>
    <s v="BOD"/>
    <n v="1999083"/>
    <m/>
    <s v="00099021001 DEPOSITO DE EFECTIVO, DEPOSITANTE: RADIODIFUSORAS POPULARES S.A, CONCEPTO: DEVOLUCION DE RETROACTIVO, CUENTA DE DEPOSITO: CUENTA UNICA DEL TESORO"/>
    <m/>
    <m/>
    <m/>
    <m/>
    <m/>
    <m/>
    <n v="0"/>
    <n v="973.5"/>
    <s v="NO_CONCILIADO"/>
    <m/>
    <m/>
  </r>
  <r>
    <x v="0"/>
    <m/>
    <x v="0"/>
    <x v="28"/>
    <s v="O19990610002"/>
    <s v="BOD"/>
    <n v="1999061"/>
    <m/>
    <s v="00099021001 DEPOSITO DE EFECTIVO, DEPOSITANTE: FUNDACION ABYAYALA BOLIVIA, CONCEPTO: PAGO MULTA RETRASO EN ENVÍO DE DOCUMENTACION POR ORDEN DE DIFUSIÓN EN TELEVISIÓN, CUENTA DE DEPOSITO: CUENTA UNICA DEL TESORO"/>
    <m/>
    <m/>
    <m/>
    <m/>
    <m/>
    <m/>
    <n v="0"/>
    <n v="90"/>
    <s v="NO_CONCILIADO"/>
    <m/>
    <m/>
  </r>
  <r>
    <x v="0"/>
    <m/>
    <x v="0"/>
    <x v="28"/>
    <s v="O19991600002"/>
    <s v="BOD"/>
    <n v="1999160"/>
    <m/>
    <s v="00099021001 DEPOSITO DE EFECTIVO, DEPOSITANTE: PAY EXPRESS S.R.L. - PAT, CONCEPTO: PAGO DE MULTA DEL 0,5% POR ENTREGA DE DOCUMENTOS CON RETRASO DE 3 DÍAS HABILES, CUENTA DE DEPOSITO: CUENTA UNICA DEL TESORO"/>
    <m/>
    <m/>
    <m/>
    <m/>
    <m/>
    <m/>
    <n v="0"/>
    <n v="432.22"/>
    <s v="NO_CONCILIADO"/>
    <m/>
    <m/>
  </r>
  <r>
    <x v="0"/>
    <m/>
    <x v="0"/>
    <x v="28"/>
    <s v="O19991620002"/>
    <s v="BOD"/>
    <n v="1999162"/>
    <m/>
    <s v="00099021001 DEPOSITO DE EFECTIVO, DEPOSITANTE: PAY EXPRESS S.R.L - PAT, CONCEPTO: PAGO DE MULTA DEL 0,5% POR ENTREGA DE DOCUMENTOS CON RETRAZO DE 9 DÍAS HABILES, CUENTA DE DEPOSITO: CUENTA UNICA DEL TESORO"/>
    <m/>
    <m/>
    <m/>
    <m/>
    <m/>
    <m/>
    <n v="0"/>
    <n v="342.01"/>
    <s v="NO_CONCILIADO"/>
    <m/>
    <m/>
  </r>
  <r>
    <x v="0"/>
    <m/>
    <x v="0"/>
    <x v="28"/>
    <s v="O19991890002"/>
    <s v="BOD"/>
    <n v="1999189"/>
    <m/>
    <s v="00099021001 DEPOSITO DE EFECTIVO, DEPOSITANTE: CARLOS ANTONIO PADILLA, CONCEPTO: DEVOLUCION DE HABERES, CUENTA DE DEPOSITO: CUENTA UNICA DEL TESORO"/>
    <m/>
    <m/>
    <m/>
    <m/>
    <m/>
    <m/>
    <n v="0"/>
    <n v="1500"/>
    <s v="NO_CONCILIADO"/>
    <m/>
    <m/>
  </r>
  <r>
    <x v="14"/>
    <m/>
    <x v="14"/>
    <x v="28"/>
    <s v="O19991900002"/>
    <s v="BOD"/>
    <n v="1999190"/>
    <m/>
    <s v="00099021001 DEPOSITO DE EFECTIVO, DEPOSITANTE: MARIA JOSE FERNANDEZ QUIROGA, CONCEPTO: DEVOLUCION CAJA CHICA, CUENTA DE DEPOSITO: CUENTA UNICA DEL TESORO  /DJBR."/>
    <m/>
    <m/>
    <m/>
    <m/>
    <m/>
    <m/>
    <n v="0"/>
    <n v="69.2"/>
    <s v="NO_CONCILIADO"/>
    <m/>
    <m/>
  </r>
  <r>
    <x v="0"/>
    <m/>
    <x v="0"/>
    <x v="28"/>
    <s v="O19991910002"/>
    <s v="BOD"/>
    <n v="1999191"/>
    <m/>
    <s v="00099021001 DEPOSITO DE EFECTIVO, DEPOSITANTE: JAVIER GUSTAVO MONASTERIOS VERGARA, CONCEPTO: MULTA, CUENTA DE DEPOSITO: CUENTA UNICA DEL TESORO"/>
    <m/>
    <m/>
    <m/>
    <m/>
    <m/>
    <m/>
    <n v="0"/>
    <n v="71.64"/>
    <s v="NO_CONCILIADO"/>
    <m/>
    <m/>
  </r>
  <r>
    <x v="0"/>
    <m/>
    <x v="0"/>
    <x v="28"/>
    <s v="O19991880002"/>
    <s v="BOD"/>
    <n v="1999188"/>
    <m/>
    <s v="00099021001 DEPOSITO DE EFECTIVO, DEPOSITANTE: COMPAÑIA COMERCIAL MINERA RICACRUZ LTDA, CONCEPTO: MULTA, CUENTA DE DEPOSITO: CUENTA UNICA DEL TESORO"/>
    <m/>
    <m/>
    <m/>
    <m/>
    <m/>
    <m/>
    <n v="0"/>
    <n v="405"/>
    <s v="NO_CONCILIADO"/>
    <m/>
    <m/>
  </r>
  <r>
    <x v="0"/>
    <m/>
    <x v="0"/>
    <x v="29"/>
    <s v="O19995070002"/>
    <s v="BOD"/>
    <n v="1999507"/>
    <m/>
    <s v="00099021001 DEPOSITO DE EFECTIVO, DEPOSITANTE: FILOMENA DURAN CHURA, CONCEPTO: DEVOLUCION DE HABER, CUENTA DE DEPOSITO: CUENTA UNICA DEL TESORO"/>
    <m/>
    <m/>
    <m/>
    <m/>
    <m/>
    <m/>
    <n v="0"/>
    <n v="4281.2"/>
    <s v="NO_CONCILIADO"/>
    <m/>
    <m/>
  </r>
  <r>
    <x v="0"/>
    <m/>
    <x v="0"/>
    <x v="29"/>
    <s v="B19994250002"/>
    <s v="BOD"/>
    <n v="1999425"/>
    <m/>
    <s v="00099021001 DEP.DE CHEQ.AJENOS,RET.DE CAM.,CONCEPTO: SEDES.DEVOLUCION INCAPACIDAD TEMPORAL NOV./21,DEP.: CAJA PETROLERA DE SALUD , PROCEDENCIA: BANCO UNION S.A., CHEQUE: 18963, FECHA DE EMISION:15/02/2022"/>
    <m/>
    <m/>
    <m/>
    <m/>
    <m/>
    <m/>
    <n v="0"/>
    <n v="1077.79"/>
    <s v="NO_CONCILIADO"/>
    <m/>
    <m/>
  </r>
  <r>
    <x v="3"/>
    <m/>
    <x v="3"/>
    <x v="29"/>
    <s v="Q15767000002"/>
    <s v="CRV"/>
    <n v="1576700"/>
    <m/>
    <s v="NUMERO DE LIBRETA CUT: 00099021001 OPERACIÓN E18 TRANSFERENCIA DEL SISTEMA FINANCIERO POR CUENTA DE TERCEROS A LA CUT devolucion pagos de cc no cobrados enero 2021"/>
    <m/>
    <m/>
    <m/>
    <m/>
    <m/>
    <m/>
    <n v="0"/>
    <n v="652872.77"/>
    <s v="NO_CONCILIADO"/>
    <m/>
    <m/>
  </r>
  <r>
    <x v="7"/>
    <m/>
    <x v="7"/>
    <x v="29"/>
    <s v="Q15767750002"/>
    <s v="CRV"/>
    <n v="1576775"/>
    <m/>
    <s v="NUMERO DE LIBRETA CUT: 00099021001 OPERACIÓN E75 TRANSFERENCIA DE LA CUENTA FISCAL BUN A LA CUT EN MN TRANSFERENCIA DE FONDOS A SOLICITUD DE: GOBIERNO AUTÃNOMO MUNICIPAL DE URIONDO, CITE:GAMU/DESP/NÂ°093/2022 CUENTA CUT 3987 LIBRETA NÂ° 00099021001 TGN-RECURSOS ORDINARIOS (3987)"/>
    <m/>
    <m/>
    <m/>
    <m/>
    <m/>
    <m/>
    <n v="0"/>
    <n v="60381.17"/>
    <s v="NO_CONCILIADO"/>
    <m/>
    <m/>
  </r>
  <r>
    <x v="10"/>
    <m/>
    <x v="10"/>
    <x v="29"/>
    <s v="G17872240003"/>
    <s v="COB"/>
    <n v="15695"/>
    <m/>
    <s v="PAGO A IDA PRÉSTAMO 3842-BO VCTO. 15-02-2022 POR CUENTA DE TGN , NTI. 015695 VALOR 15-02-2022 CAPITAL USD 78.423,89 INTERESES USD 97,59 CTA. 3987 CUENTA UNICA DEL TESORO LIB. 00099021001 REF.: COMISIONES BANCARIAS"/>
    <m/>
    <m/>
    <m/>
    <m/>
    <m/>
    <m/>
    <n v="647.09"/>
    <n v="0"/>
    <s v="NO_CONCILIADO"/>
    <m/>
    <m/>
  </r>
  <r>
    <x v="3"/>
    <m/>
    <x v="3"/>
    <x v="29"/>
    <s v="J04886610002"/>
    <s v="NTE"/>
    <n v="3495137"/>
    <m/>
    <s v="A:00099021001 A requerimiento de la Unidad de Administración e Información Salarial (UAIS), con nota interna CITE: MEFP/VTCP/DGPOT/UAIS/N° 293/2022 e informe CITE: MEFP/VTCP/DGPOT/UAIS/N° 27/2022 en la cual solicita la reversión definitiva de las boletas consignadas en el Comprobante de Pago N° 18992 de varias entidades H.R. 6-22507-R."/>
    <m/>
    <m/>
    <m/>
    <m/>
    <m/>
    <m/>
    <n v="0"/>
    <n v="1336892.05"/>
    <s v="NO_CONCILIADO"/>
    <m/>
    <m/>
  </r>
  <r>
    <x v="0"/>
    <m/>
    <x v="0"/>
    <x v="30"/>
    <s v="O20002780002"/>
    <s v="BOD"/>
    <n v="2000278"/>
    <m/>
    <s v="00099021001 DEPOSITO DE EFECTIVO, DEPOSITANTE: MELENDEZ WILL NICOLAS ANTONIO, CONCEPTO: DEVOLUCIÓN DE HABERES DEL MES DE ENERO DE 2022 DEL SR. MELENDEZ WILL NICOLAS ANTONIO, CUENTA DE DEPOSITO: CUENTA UNICA DEL TESORO"/>
    <m/>
    <m/>
    <m/>
    <m/>
    <m/>
    <m/>
    <n v="0"/>
    <n v="948"/>
    <s v="NO_CONCILIADO"/>
    <m/>
    <m/>
  </r>
  <r>
    <x v="0"/>
    <m/>
    <x v="0"/>
    <x v="30"/>
    <s v="O20002800002"/>
    <s v="BOD"/>
    <n v="2000280"/>
    <m/>
    <s v="00099021001 DEPOSITO DE EFECTIVO, DEPOSITANTE: QUIROZ AMORES JULIAN BOLIVAR, CONCEPTO: DEVOLUCIÓN DE HABERES DEL MES DE ENERO DE 2022 DELSR. QUIROZ AMORES JULIAN BOLIVAR, CUENTA DE DEPOSITO: CUENTA UNICA DEL TESORO"/>
    <m/>
    <m/>
    <m/>
    <m/>
    <m/>
    <m/>
    <n v="0"/>
    <n v="948"/>
    <s v="NO_CONCILIADO"/>
    <m/>
    <m/>
  </r>
  <r>
    <x v="3"/>
    <m/>
    <x v="3"/>
    <x v="30"/>
    <s v="O20002910002"/>
    <s v="BOD"/>
    <n v="2000291"/>
    <m/>
    <s v="00099021001 DEPOSITO DE EFECTIVO, DEPOSITANTE: GLADYS BEATRIZ PLATA AMARRO, CONCEPTO: EXCESO MAXIMO DE REMUNERACION PERMITIDO DOBLE PERCEPCION, CUENTA DE DEPOSITO: CUENTA UNICA DEL TESORO"/>
    <m/>
    <m/>
    <m/>
    <m/>
    <m/>
    <m/>
    <n v="0"/>
    <n v="56.16"/>
    <s v="NO_CONCILIADO"/>
    <m/>
    <m/>
  </r>
  <r>
    <x v="7"/>
    <m/>
    <x v="7"/>
    <x v="30"/>
    <s v="Q15781330002"/>
    <s v="CRV"/>
    <n v="1578133"/>
    <m/>
    <s v="NUMERO DE LIBRETA CUT: 00099021001 OPERACIÓN E75 TRANSFERENCIA DE LA CUENTA FISCAL BUN A LA CUT EN MN TRANSFERENCIA DE FONDOS A SOLICITUD DE: GOBIERNO AUTÃNOMO MUNICIPAL DE PUERTO VILLARROEL, CITE:08/GAMPV/2022 CUENTA CUT 3987 LIBRETA NÂ° 00099021001 TGN-RECURSOS ORDINARIOS (3987)"/>
    <m/>
    <m/>
    <m/>
    <m/>
    <m/>
    <m/>
    <n v="0"/>
    <n v="869.66"/>
    <s v="NO_CONCILIADO"/>
    <m/>
    <m/>
  </r>
  <r>
    <x v="0"/>
    <m/>
    <x v="0"/>
    <x v="31"/>
    <s v="O20004790002"/>
    <s v="BOD"/>
    <n v="2000479"/>
    <m/>
    <s v="00099021001 DEPOSITO DE EFECTIVO, DEPOSITANTE: COMUNICACIONES EL PAIS S.A., CONCEPTO: DECIMA NOVENA (MULTA), CUENTA DE DEPOSITO: CUENTA UNICA DEL TESORO"/>
    <m/>
    <m/>
    <m/>
    <m/>
    <m/>
    <m/>
    <n v="0"/>
    <n v="21.58"/>
    <s v="NO_CONCILIADO"/>
    <m/>
    <m/>
  </r>
  <r>
    <x v="0"/>
    <m/>
    <x v="0"/>
    <x v="32"/>
    <s v="O20012370002"/>
    <s v="BOD"/>
    <n v="2001237"/>
    <m/>
    <s v="00099021001 DEPOSITO DE EFECTIVO, DEPOSITANTE: ROSA AMALIA QUISBERT DE MARCA, CONCEPTO: DEVOLUCION DE RETROACTIVO, CUENTA DE DEPOSITO: CUENTA UNICA DEL TESORO"/>
    <m/>
    <m/>
    <m/>
    <m/>
    <m/>
    <m/>
    <n v="0"/>
    <n v="200"/>
    <s v="NO_CONCILIADO"/>
    <m/>
    <m/>
  </r>
  <r>
    <x v="7"/>
    <m/>
    <x v="7"/>
    <x v="32"/>
    <s v="Q15800090002"/>
    <s v="CRV"/>
    <n v="1580009"/>
    <m/>
    <s v="NUMERO DE LIBRETA CUT: 00099021001 OPERACIÓN E75 TRANSFERENCIA DE LA CUENTA FISCAL BUN A LA CUT EN MN TRANSFERENCIA DE FONDOS A SOLICITUD DE: GOBIERNO AUTÃNOMO DE LA NACION ORIGINARIA URU CHIPAYA, CITE: G.A.N.O.U.CH./0023/2022 CUENTA CUT 3987 LIBRETA NÂ° 00099021001 TGN-RECURSOS ORDINARIOS (3987"/>
    <m/>
    <m/>
    <m/>
    <m/>
    <m/>
    <m/>
    <n v="0"/>
    <n v="12250"/>
    <s v="NO_CONCILIADO"/>
    <m/>
    <m/>
  </r>
  <r>
    <x v="0"/>
    <m/>
    <x v="0"/>
    <x v="33"/>
    <s v="B20017040002"/>
    <s v="BOD"/>
    <n v="2001704"/>
    <m/>
    <s v="00099021001 DEP.DE CHEQ.AJENOS,RET.DE CAM.,CONCEPTO: ALEX VACA GUARDIA,DEP.: BANCO UNION SA , PROCEDENCIA: BANCO UNION S.A., CHEQUE: 178249, FECHA DE EMISION:23/02/2022"/>
    <m/>
    <m/>
    <m/>
    <m/>
    <m/>
    <m/>
    <n v="0"/>
    <n v="22677"/>
    <s v="NO_CONCILIADO"/>
    <m/>
    <m/>
  </r>
  <r>
    <x v="0"/>
    <m/>
    <x v="0"/>
    <x v="34"/>
    <s v="O20020520002"/>
    <s v="BOD"/>
    <n v="2002052"/>
    <m/>
    <s v="00099021001 DEPOSITO DE EFECTIVO, DEPOSITANTE: WILSON JAVIER LAURA CONDORI, CONCEPTO: DEVOLUCION POR PAGO EN EXCESO DE AGUINALDO 2021, CUENTA DE DEPOSITO: CUENTA UNICA DEL TESORO"/>
    <m/>
    <m/>
    <m/>
    <m/>
    <m/>
    <m/>
    <n v="0"/>
    <n v="377"/>
    <s v="NO_CONCILIADO"/>
    <m/>
    <m/>
  </r>
  <r>
    <x v="0"/>
    <m/>
    <x v="0"/>
    <x v="34"/>
    <s v="O20020530002"/>
    <s v="BOD"/>
    <n v="2002053"/>
    <m/>
    <s v="00099021001 DEPOSITO DE EFECTIVO, DEPOSITANTE: LILIAN CASTELO, CONCEPTO: DEVOLUCION POR PAGO EN EXCESO DE AGUINALDO 2021, CUENTA DE DEPOSITO: CUENTA UNICA DEL TESORO"/>
    <m/>
    <m/>
    <m/>
    <m/>
    <m/>
    <m/>
    <n v="0"/>
    <n v="469.5"/>
    <s v="NO_CONCILIADO"/>
    <m/>
    <m/>
  </r>
  <r>
    <x v="3"/>
    <m/>
    <x v="3"/>
    <x v="34"/>
    <s v="O20020630002"/>
    <s v="BOD"/>
    <n v="2002063"/>
    <m/>
    <s v="00099021001 DEPOSITO DE EFECTIVO, DEPOSITANTE: URIEL ALEJANDRO DELGADILLO, CONCEPTO: DEVOLUCION DE SUELDOS Y SALARIOS FUENTE 10, CUENTA DE DEPOSITO: CUENTA UNICA DEL TESORO"/>
    <m/>
    <m/>
    <m/>
    <m/>
    <m/>
    <m/>
    <n v="0"/>
    <n v="36592"/>
    <s v="NO_CONCILIADO"/>
    <m/>
    <m/>
  </r>
  <r>
    <x v="0"/>
    <m/>
    <x v="0"/>
    <x v="34"/>
    <s v="O20021010002"/>
    <s v="BOD"/>
    <n v="2002101"/>
    <m/>
    <s v="00099021001 DEPOSITO DE EFECTIVO, DEPOSITANTE: HUGO QUENTA CONDORI, CONCEPTO: DEVOLUCION POR CATEGORIA INDEBIDA, CUENTA DE DEPOSITO: CUENTA UNICA DEL TESORO"/>
    <m/>
    <m/>
    <m/>
    <m/>
    <m/>
    <m/>
    <n v="0"/>
    <n v="100000"/>
    <s v="NO_CONCILIADO"/>
    <m/>
    <m/>
  </r>
  <r>
    <x v="0"/>
    <m/>
    <x v="0"/>
    <x v="34"/>
    <s v="B20020570002"/>
    <s v="BOD"/>
    <n v="2002057"/>
    <m/>
    <s v="00099021001 DEP.DE CHEQ.AJENOS,RET.DE CAM.,CONCEPTO: CERVANTES DONOSO GONZALO FERNANDO,DEP.: BANCO UNION SA , PROCEDENCIA: BANCO UNION S.A., CHEQUE: 178255, FECHA DE EMISION:24/02/2022"/>
    <m/>
    <m/>
    <m/>
    <m/>
    <m/>
    <m/>
    <n v="0"/>
    <n v="13383.5"/>
    <s v="NO_CONCILIADO"/>
    <m/>
    <m/>
  </r>
  <r>
    <x v="3"/>
    <m/>
    <x v="3"/>
    <x v="34"/>
    <s v="G17956730003"/>
    <s v="CVD"/>
    <n v="1795673"/>
    <m/>
    <s v="PROVISION DE FONDOS A SOLICITUD DE YACIMIENTOS PETROLIFEROS FISCALES BOLIVIANOS SEGUN SOLICITUD YPFB-0042-2022 REF: PAGO AL TESORO GENERAL DE LA NACION PARTICIPACION DE LA PRODUCCION NOVIEMBRE 2021 LIB. 00099021001 TGN YPFB PARTICIPACION 6% PRODUCCIÓN BRUTA DE HIDROCARBUROS BOCA DE POZO"/>
    <m/>
    <m/>
    <m/>
    <m/>
    <m/>
    <m/>
    <n v="50"/>
    <n v="0"/>
    <s v="NO_CONCILIADO"/>
    <m/>
    <m/>
  </r>
  <r>
    <x v="3"/>
    <m/>
    <x v="3"/>
    <x v="35"/>
    <s v="Q15824290002"/>
    <s v="CRV"/>
    <n v="1582429"/>
    <m/>
    <s v="NUMERO DE LIBRETA CUT: 00099021001 OPERACIÓN E18 TRANSFERENCIA DEL SISTEMA FINANCIERO POR CUENTA DE TERCEROS A LA CUT TRANSFEEENCIA A SOLICITUD DEL MEFP. SEGUN NOTA CITE MEFP/VTCP/DGPOT/UAIS-CPI/NÂº 0222001.BUN/22"/>
    <m/>
    <m/>
    <m/>
    <m/>
    <m/>
    <m/>
    <n v="0"/>
    <n v="5626.36"/>
    <s v="NO_CONCILIADO"/>
    <m/>
    <m/>
  </r>
  <r>
    <x v="13"/>
    <m/>
    <x v="13"/>
    <x v="35"/>
    <s v="T04296240001"/>
    <s v="DEV"/>
    <n v="429624"/>
    <m/>
    <s v="CONTABILIZACION ORDENES DE TRANSFERENCIA GRACOS"/>
    <m/>
    <m/>
    <m/>
    <m/>
    <m/>
    <m/>
    <n v="2329352.65"/>
    <n v="0"/>
    <s v="NO_CONCILIADO"/>
    <m/>
    <m/>
  </r>
  <r>
    <x v="13"/>
    <m/>
    <x v="13"/>
    <x v="35"/>
    <s v="T04296260001"/>
    <s v="DEV"/>
    <n v="429626"/>
    <m/>
    <s v="CONTABILIZACION ORDENES DE TRANSFERENCIA GRACOS"/>
    <m/>
    <m/>
    <m/>
    <m/>
    <m/>
    <m/>
    <n v="2329352.65"/>
    <n v="0"/>
    <s v="NO_CONCILIADO"/>
    <m/>
    <m/>
  </r>
  <r>
    <x v="13"/>
    <m/>
    <x v="13"/>
    <x v="35"/>
    <s v="T04296280001"/>
    <s v="DEV"/>
    <n v="429628"/>
    <m/>
    <s v="CONTABILIZACION ORDENES DE TRANSFERENCIA GRACOS"/>
    <m/>
    <m/>
    <m/>
    <m/>
    <m/>
    <m/>
    <n v="2329352.65"/>
    <n v="0"/>
    <s v="NO_CONCILIADO"/>
    <m/>
    <m/>
  </r>
  <r>
    <x v="13"/>
    <m/>
    <x v="13"/>
    <x v="35"/>
    <s v="T04296300001"/>
    <s v="DEV"/>
    <n v="429630"/>
    <m/>
    <s v="CONTABILIZACION ORDENES DE TRANSFERENCIA GRACOS"/>
    <m/>
    <m/>
    <m/>
    <m/>
    <m/>
    <m/>
    <n v="1702589.51"/>
    <n v="0"/>
    <s v="NO_CONCILIADO"/>
    <m/>
    <m/>
  </r>
  <r>
    <x v="13"/>
    <m/>
    <x v="13"/>
    <x v="35"/>
    <s v="T04296320001"/>
    <s v="DEV"/>
    <n v="429632"/>
    <m/>
    <s v="CONTABILIZACION ORDENES DE TRANSFERENCIA GRACOS"/>
    <m/>
    <m/>
    <m/>
    <m/>
    <m/>
    <m/>
    <n v="1741223.65"/>
    <n v="0"/>
    <s v="NO_CONCILIADO"/>
    <m/>
    <m/>
  </r>
  <r>
    <x v="13"/>
    <m/>
    <x v="13"/>
    <x v="35"/>
    <s v="T04296340001"/>
    <s v="DEV"/>
    <n v="429634"/>
    <m/>
    <s v="CONTABILIZACION ORDENES DE TRANSFERENCIA GRACOS"/>
    <m/>
    <m/>
    <m/>
    <m/>
    <m/>
    <m/>
    <n v="447483.77"/>
    <n v="0"/>
    <s v="NO_CONCILIADO"/>
    <m/>
    <m/>
  </r>
  <r>
    <x v="13"/>
    <m/>
    <x v="13"/>
    <x v="35"/>
    <s v="T04296360001"/>
    <s v="DEV"/>
    <n v="429636"/>
    <m/>
    <s v="CONTABILIZACION ORDENES DE TRANSFERENCIA GRACOS"/>
    <m/>
    <m/>
    <m/>
    <m/>
    <m/>
    <m/>
    <n v="1229066.82"/>
    <n v="0"/>
    <s v="NO_CONCILIADO"/>
    <m/>
    <m/>
  </r>
  <r>
    <x v="13"/>
    <m/>
    <x v="13"/>
    <x v="35"/>
    <s v="T04296380001"/>
    <s v="DEV"/>
    <n v="429638"/>
    <m/>
    <s v="CONTABILIZACION ORDENES DE TRANSFERENCIA GRACOS"/>
    <m/>
    <m/>
    <m/>
    <m/>
    <m/>
    <m/>
    <n v="4782475.21"/>
    <n v="0"/>
    <s v="NO_CONCILIADO"/>
    <m/>
    <m/>
  </r>
  <r>
    <x v="13"/>
    <m/>
    <x v="13"/>
    <x v="35"/>
    <s v="T04294950001"/>
    <s v="DEV"/>
    <n v="429495"/>
    <m/>
    <s v="CONTABILIZACION ORDENES DE TRANSFERENCIA GRACOS"/>
    <m/>
    <m/>
    <m/>
    <m/>
    <m/>
    <m/>
    <n v="4051246.95"/>
    <n v="0"/>
    <s v="NO_CONCILIADO"/>
    <m/>
    <m/>
  </r>
  <r>
    <x v="13"/>
    <m/>
    <x v="13"/>
    <x v="35"/>
    <s v="T04294970001"/>
    <s v="DEV"/>
    <n v="429497"/>
    <m/>
    <s v="CONTABILIZACION ORDENES DE TRANSFERENCIA GRACOS"/>
    <m/>
    <m/>
    <m/>
    <m/>
    <m/>
    <m/>
    <n v="2859628.8"/>
    <n v="0"/>
    <s v="NO_CONCILIADO"/>
    <m/>
    <m/>
  </r>
  <r>
    <x v="13"/>
    <m/>
    <x v="13"/>
    <x v="35"/>
    <s v="T04294990001"/>
    <s v="DEV"/>
    <n v="429499"/>
    <m/>
    <s v="CONTABILIZACION ORDENES DE TRANSFERENCIA GRACOS"/>
    <m/>
    <m/>
    <m/>
    <m/>
    <m/>
    <m/>
    <n v="526116.66"/>
    <n v="0"/>
    <s v="NO_CONCILIADO"/>
    <m/>
    <m/>
  </r>
  <r>
    <x v="13"/>
    <m/>
    <x v="13"/>
    <x v="35"/>
    <s v="T04295010001"/>
    <s v="DEV"/>
    <n v="429501"/>
    <m/>
    <s v="CONTABILIZACION ORDENES DE TRANSFERENCIA GRACOS"/>
    <m/>
    <m/>
    <m/>
    <m/>
    <m/>
    <m/>
    <n v="1910087.01"/>
    <n v="0"/>
    <s v="NO_CONCILIADO"/>
    <m/>
    <m/>
  </r>
  <r>
    <x v="13"/>
    <m/>
    <x v="13"/>
    <x v="35"/>
    <s v="T04295030001"/>
    <s v="DEV"/>
    <n v="429503"/>
    <m/>
    <s v="CONTABILIZACION ORDENES DE TRANSFERENCIA GRACOS"/>
    <m/>
    <m/>
    <m/>
    <m/>
    <m/>
    <m/>
    <n v="1533726.08"/>
    <n v="0"/>
    <s v="NO_CONCILIADO"/>
    <m/>
    <m/>
  </r>
  <r>
    <x v="13"/>
    <m/>
    <x v="13"/>
    <x v="35"/>
    <s v="T04295050001"/>
    <s v="DEV"/>
    <n v="429505"/>
    <m/>
    <s v="CONTABILIZACION ORDENES DE TRANSFERENCIA GRACOS"/>
    <m/>
    <m/>
    <m/>
    <m/>
    <m/>
    <m/>
    <n v="765263.66"/>
    <n v="0"/>
    <s v="NO_CONCILIADO"/>
    <m/>
    <m/>
  </r>
  <r>
    <x v="13"/>
    <m/>
    <x v="13"/>
    <x v="35"/>
    <s v="T04295070001"/>
    <s v="DEV"/>
    <n v="429507"/>
    <m/>
    <s v="CONTABILIZACION ORDENES DE TRANSFERENCIA GRACOS"/>
    <m/>
    <m/>
    <m/>
    <m/>
    <m/>
    <m/>
    <n v="4444135.82"/>
    <n v="0"/>
    <s v="NO_CONCILIADO"/>
    <m/>
    <m/>
  </r>
  <r>
    <x v="13"/>
    <m/>
    <x v="13"/>
    <x v="35"/>
    <s v="T04295090001"/>
    <s v="DEV"/>
    <n v="429509"/>
    <m/>
    <s v="CONTABILIZACION ORDENES DE TRANSFERENCIA GRACOS"/>
    <m/>
    <m/>
    <m/>
    <m/>
    <m/>
    <m/>
    <n v="12206341"/>
    <n v="0"/>
    <s v="NO_CONCILIADO"/>
    <m/>
    <m/>
  </r>
  <r>
    <x v="13"/>
    <m/>
    <x v="13"/>
    <x v="35"/>
    <s v="T04295110001"/>
    <s v="DEV"/>
    <n v="429511"/>
    <m/>
    <s v="CONTABILIZACION ORDENES DE TRANSFERENCIA GRACOS"/>
    <m/>
    <m/>
    <m/>
    <m/>
    <m/>
    <m/>
    <n v="1780513.48"/>
    <n v="0"/>
    <s v="NO_CONCILIADO"/>
    <m/>
    <m/>
  </r>
  <r>
    <x v="13"/>
    <m/>
    <x v="13"/>
    <x v="35"/>
    <s v="T04295130001"/>
    <s v="DEV"/>
    <n v="429513"/>
    <m/>
    <s v="CONTABILIZACION ORDENES DE TRANSFERENCIA GRACOS"/>
    <m/>
    <m/>
    <m/>
    <m/>
    <m/>
    <m/>
    <n v="2245731.86"/>
    <n v="0"/>
    <s v="NO_CONCILIADO"/>
    <m/>
    <m/>
  </r>
  <r>
    <x v="13"/>
    <m/>
    <x v="13"/>
    <x v="35"/>
    <s v="T04295150001"/>
    <s v="DEV"/>
    <n v="429515"/>
    <m/>
    <s v="CONTABILIZACION ORDENES DE TRANSFERENCIA GRACOS"/>
    <m/>
    <m/>
    <m/>
    <m/>
    <m/>
    <m/>
    <n v="14824659.49"/>
    <n v="0"/>
    <s v="NO_CONCILIADO"/>
    <m/>
    <m/>
  </r>
  <r>
    <x v="13"/>
    <m/>
    <x v="13"/>
    <x v="35"/>
    <s v="T04295170001"/>
    <s v="DEV"/>
    <n v="429517"/>
    <m/>
    <s v="CONTABILIZACION ORDENES DE TRANSFERENCIA GRACOS"/>
    <m/>
    <m/>
    <m/>
    <m/>
    <m/>
    <m/>
    <n v="88450176.739999995"/>
    <n v="0"/>
    <s v="NO_CONCILIADO"/>
    <m/>
    <m/>
  </r>
  <r>
    <x v="13"/>
    <m/>
    <x v="13"/>
    <x v="35"/>
    <s v="T04295250001"/>
    <s v="DEV"/>
    <n v="429525"/>
    <m/>
    <s v="CONTABILIZACION ORDENES DE TRANSFERENCIA GRACOS"/>
    <m/>
    <m/>
    <m/>
    <m/>
    <m/>
    <m/>
    <n v="13208.04"/>
    <n v="0"/>
    <s v="NO_CONCILIADO"/>
    <m/>
    <m/>
  </r>
  <r>
    <x v="13"/>
    <m/>
    <x v="13"/>
    <x v="35"/>
    <s v="T04295190001"/>
    <s v="DEV"/>
    <n v="429519"/>
    <m/>
    <s v="CONTABILIZACION ORDENES DE TRANSFERENCIA GRACOS"/>
    <m/>
    <m/>
    <m/>
    <m/>
    <m/>
    <m/>
    <n v="11350.62"/>
    <n v="0"/>
    <s v="NO_CONCILIADO"/>
    <m/>
    <m/>
  </r>
  <r>
    <x v="13"/>
    <m/>
    <x v="13"/>
    <x v="35"/>
    <s v="T04295210001"/>
    <s v="DEV"/>
    <n v="429521"/>
    <m/>
    <s v="CONTABILIZACION ORDENES DE TRANSFERENCIA GRACOS"/>
    <m/>
    <m/>
    <m/>
    <m/>
    <m/>
    <m/>
    <n v="2983.21"/>
    <n v="0"/>
    <s v="NO_CONCILIADO"/>
    <m/>
    <m/>
  </r>
  <r>
    <x v="13"/>
    <m/>
    <x v="13"/>
    <x v="35"/>
    <s v="T04295230001"/>
    <s v="DEV"/>
    <n v="429523"/>
    <m/>
    <s v="CONTABILIZACION ORDENES DE TRANSFERENCIA GRACOS"/>
    <m/>
    <m/>
    <m/>
    <m/>
    <m/>
    <m/>
    <n v="13208.04"/>
    <n v="0"/>
    <s v="NO_CONCILIADO"/>
    <m/>
    <m/>
  </r>
  <r>
    <x v="13"/>
    <m/>
    <x v="13"/>
    <x v="35"/>
    <s v="T04295270001"/>
    <s v="DEV"/>
    <n v="429527"/>
    <m/>
    <s v="CONTABILIZACION ORDENES DE TRANSFERENCIA GRACOS"/>
    <m/>
    <m/>
    <m/>
    <m/>
    <m/>
    <m/>
    <n v="13208.04"/>
    <n v="0"/>
    <s v="NO_CONCILIADO"/>
    <m/>
    <m/>
  </r>
  <r>
    <x v="13"/>
    <m/>
    <x v="13"/>
    <x v="35"/>
    <s v="T04295290001"/>
    <s v="DEV"/>
    <n v="429529"/>
    <m/>
    <s v="CONTABILIZACION ORDENES DE TRANSFERENCIA GRACOS"/>
    <m/>
    <m/>
    <m/>
    <m/>
    <m/>
    <m/>
    <n v="253438.93"/>
    <n v="0"/>
    <s v="NO_CONCILIADO"/>
    <m/>
    <m/>
  </r>
  <r>
    <x v="13"/>
    <m/>
    <x v="13"/>
    <x v="35"/>
    <s v="T04295310001"/>
    <s v="DEV"/>
    <n v="429531"/>
    <m/>
    <s v="CONTABILIZACION ORDENES DE TRANSFERENCIA GRACOS"/>
    <m/>
    <m/>
    <m/>
    <m/>
    <m/>
    <m/>
    <n v="4102.62"/>
    <n v="0"/>
    <s v="NO_CONCILIADO"/>
    <m/>
    <m/>
  </r>
  <r>
    <x v="13"/>
    <m/>
    <x v="13"/>
    <x v="35"/>
    <s v="T04295330001"/>
    <s v="DEV"/>
    <n v="429533"/>
    <m/>
    <s v="CONTABILIZACION ORDENES DE TRANSFERENCIA GRACOS"/>
    <m/>
    <m/>
    <m/>
    <m/>
    <m/>
    <m/>
    <n v="4011.59"/>
    <n v="0"/>
    <s v="NO_CONCILIADO"/>
    <m/>
    <m/>
  </r>
  <r>
    <x v="13"/>
    <m/>
    <x v="13"/>
    <x v="35"/>
    <s v="T04295350001"/>
    <s v="DEV"/>
    <n v="429535"/>
    <m/>
    <s v="CONTABILIZACION ORDENES DE TRANSFERENCIA GRACOS"/>
    <m/>
    <m/>
    <m/>
    <m/>
    <m/>
    <m/>
    <n v="167.59"/>
    <n v="0"/>
    <s v="NO_CONCILIADO"/>
    <m/>
    <m/>
  </r>
  <r>
    <x v="13"/>
    <m/>
    <x v="13"/>
    <x v="35"/>
    <s v="T04295370001"/>
    <s v="DEV"/>
    <n v="429537"/>
    <m/>
    <s v="CONTABILIZACION ORDENES DE TRANSFERENCIA GRACOS"/>
    <m/>
    <m/>
    <m/>
    <m/>
    <m/>
    <m/>
    <n v="1054.31"/>
    <n v="0"/>
    <s v="NO_CONCILIADO"/>
    <m/>
    <m/>
  </r>
  <r>
    <x v="13"/>
    <m/>
    <x v="13"/>
    <x v="35"/>
    <s v="T04295390001"/>
    <s v="DEV"/>
    <n v="429539"/>
    <m/>
    <s v="CONTABILIZACION ORDENES DE TRANSFERENCIA GRACOS"/>
    <m/>
    <m/>
    <m/>
    <m/>
    <m/>
    <m/>
    <n v="4668.0200000000004"/>
    <n v="0"/>
    <s v="NO_CONCILIADO"/>
    <m/>
    <m/>
  </r>
  <r>
    <x v="13"/>
    <m/>
    <x v="13"/>
    <x v="35"/>
    <s v="T04295410001"/>
    <s v="DEV"/>
    <n v="429541"/>
    <m/>
    <s v="CONTABILIZACION ORDENES DE TRANSFERENCIA GRACOS"/>
    <m/>
    <m/>
    <m/>
    <m/>
    <m/>
    <m/>
    <n v="4668.0200000000004"/>
    <n v="0"/>
    <s v="NO_CONCILIADO"/>
    <m/>
    <m/>
  </r>
  <r>
    <x v="13"/>
    <m/>
    <x v="13"/>
    <x v="35"/>
    <s v="T04295430001"/>
    <s v="DEV"/>
    <n v="429543"/>
    <m/>
    <s v="CONTABILIZACION ORDENES DE TRANSFERENCIA GRACOS"/>
    <m/>
    <m/>
    <m/>
    <m/>
    <m/>
    <m/>
    <n v="4668.0200000000004"/>
    <n v="0"/>
    <s v="NO_CONCILIADO"/>
    <m/>
    <m/>
  </r>
  <r>
    <x v="13"/>
    <m/>
    <x v="13"/>
    <x v="35"/>
    <s v="T04295450001"/>
    <s v="DEV"/>
    <n v="429545"/>
    <m/>
    <s v="CONTABILIZACION ORDENES DE TRANSFERENCIA GRACOS"/>
    <m/>
    <m/>
    <m/>
    <m/>
    <m/>
    <m/>
    <n v="4668.0200000000004"/>
    <n v="0"/>
    <s v="NO_CONCILIADO"/>
    <m/>
    <m/>
  </r>
  <r>
    <x v="13"/>
    <m/>
    <x v="13"/>
    <x v="35"/>
    <s v="T04295470001"/>
    <s v="DEV"/>
    <n v="429547"/>
    <m/>
    <s v="CONTABILIZACION ORDENES DE TRANSFERENCIA GRACOS"/>
    <m/>
    <m/>
    <m/>
    <m/>
    <m/>
    <m/>
    <n v="4668.0200000000004"/>
    <n v="0"/>
    <s v="NO_CONCILIADO"/>
    <m/>
    <m/>
  </r>
  <r>
    <x v="13"/>
    <m/>
    <x v="13"/>
    <x v="35"/>
    <s v="T04295490001"/>
    <s v="DEV"/>
    <n v="429549"/>
    <m/>
    <s v="CONTABILIZACION ORDENES DE TRANSFERENCIA GRACOS"/>
    <m/>
    <m/>
    <m/>
    <m/>
    <m/>
    <m/>
    <n v="31883.15"/>
    <n v="0"/>
    <s v="NO_CONCILIADO"/>
    <m/>
    <m/>
  </r>
  <r>
    <x v="13"/>
    <m/>
    <x v="13"/>
    <x v="35"/>
    <s v="T04295510001"/>
    <s v="DEV"/>
    <n v="429551"/>
    <m/>
    <s v="CONTABILIZACION ORDENES DE TRANSFERENCIA GRACOS"/>
    <m/>
    <m/>
    <m/>
    <m/>
    <m/>
    <m/>
    <n v="31175.75"/>
    <n v="0"/>
    <s v="NO_CONCILIADO"/>
    <m/>
    <m/>
  </r>
  <r>
    <x v="13"/>
    <m/>
    <x v="13"/>
    <x v="35"/>
    <s v="T04295530001"/>
    <s v="DEV"/>
    <n v="429553"/>
    <m/>
    <s v="CONTABILIZACION ORDENES DE TRANSFERENCIA GRACOS"/>
    <m/>
    <m/>
    <m/>
    <m/>
    <m/>
    <m/>
    <n v="1302.3"/>
    <n v="0"/>
    <s v="NO_CONCILIADO"/>
    <m/>
    <m/>
  </r>
  <r>
    <x v="13"/>
    <m/>
    <x v="13"/>
    <x v="35"/>
    <s v="T04295550001"/>
    <s v="DEV"/>
    <n v="429555"/>
    <m/>
    <s v="CONTABILIZACION ORDENES DE TRANSFERENCIA GRACOS"/>
    <m/>
    <m/>
    <m/>
    <m/>
    <m/>
    <m/>
    <n v="8193.7900000000009"/>
    <n v="0"/>
    <s v="NO_CONCILIADO"/>
    <m/>
    <m/>
  </r>
  <r>
    <x v="13"/>
    <m/>
    <x v="13"/>
    <x v="35"/>
    <s v="T04295570001"/>
    <s v="DEV"/>
    <n v="429557"/>
    <m/>
    <s v="CONTABILIZACION ORDENES DE TRANSFERENCIA GRACOS"/>
    <m/>
    <m/>
    <m/>
    <m/>
    <m/>
    <m/>
    <n v="36277.53"/>
    <n v="0"/>
    <s v="NO_CONCILIADO"/>
    <m/>
    <m/>
  </r>
  <r>
    <x v="13"/>
    <m/>
    <x v="13"/>
    <x v="35"/>
    <s v="T04295590001"/>
    <s v="DEV"/>
    <n v="429559"/>
    <m/>
    <s v="CONTABILIZACION ORDENES DE TRANSFERENCIA GRACOS"/>
    <m/>
    <m/>
    <m/>
    <m/>
    <m/>
    <m/>
    <n v="36277.53"/>
    <n v="0"/>
    <s v="NO_CONCILIADO"/>
    <m/>
    <m/>
  </r>
  <r>
    <x v="13"/>
    <m/>
    <x v="13"/>
    <x v="35"/>
    <s v="T04295610001"/>
    <s v="DEV"/>
    <n v="429561"/>
    <m/>
    <s v="CONTABILIZACION ORDENES DE TRANSFERENCIA GRACOS"/>
    <m/>
    <m/>
    <m/>
    <m/>
    <m/>
    <m/>
    <n v="36277.53"/>
    <n v="0"/>
    <s v="NO_CONCILIADO"/>
    <m/>
    <m/>
  </r>
  <r>
    <x v="13"/>
    <m/>
    <x v="13"/>
    <x v="35"/>
    <s v="T04295630001"/>
    <s v="DEV"/>
    <n v="429563"/>
    <m/>
    <s v="CONTABILIZACION ORDENES DE TRANSFERENCIA GRACOS"/>
    <m/>
    <m/>
    <m/>
    <m/>
    <m/>
    <m/>
    <n v="36277.53"/>
    <n v="0"/>
    <s v="NO_CONCILIADO"/>
    <m/>
    <m/>
  </r>
  <r>
    <x v="13"/>
    <m/>
    <x v="13"/>
    <x v="35"/>
    <s v="T04295650001"/>
    <s v="DEV"/>
    <n v="429565"/>
    <m/>
    <s v="CONTABILIZACION ORDENES DE TRANSFERENCIA GRACOS"/>
    <m/>
    <m/>
    <m/>
    <m/>
    <m/>
    <m/>
    <n v="36277.53"/>
    <n v="0"/>
    <s v="NO_CONCILIADO"/>
    <m/>
    <m/>
  </r>
  <r>
    <x v="13"/>
    <m/>
    <x v="13"/>
    <x v="35"/>
    <s v="T04295670001"/>
    <s v="DEV"/>
    <n v="429567"/>
    <m/>
    <s v="CONTABILIZACION ORDENES DE TRANSFERENCIA GRACOS"/>
    <m/>
    <m/>
    <m/>
    <m/>
    <m/>
    <m/>
    <n v="43322.89"/>
    <n v="0"/>
    <s v="NO_CONCILIADO"/>
    <m/>
    <m/>
  </r>
  <r>
    <x v="13"/>
    <m/>
    <x v="13"/>
    <x v="35"/>
    <s v="T04295690001"/>
    <s v="DEV"/>
    <n v="429569"/>
    <m/>
    <s v="CONTABILIZACION ORDENES DE TRANSFERENCIA GRACOS"/>
    <m/>
    <m/>
    <m/>
    <m/>
    <m/>
    <m/>
    <n v="3613.71"/>
    <n v="0"/>
    <s v="NO_CONCILIADO"/>
    <m/>
    <m/>
  </r>
  <r>
    <x v="13"/>
    <m/>
    <x v="13"/>
    <x v="35"/>
    <s v="T04295710001"/>
    <s v="DEV"/>
    <n v="429571"/>
    <m/>
    <s v="CONTABILIZACION ORDENES DE TRANSFERENCIA GRACOS"/>
    <m/>
    <m/>
    <m/>
    <m/>
    <m/>
    <m/>
    <n v="4500.43"/>
    <n v="0"/>
    <s v="NO_CONCILIADO"/>
    <m/>
    <m/>
  </r>
  <r>
    <x v="13"/>
    <m/>
    <x v="13"/>
    <x v="35"/>
    <s v="T04295730001"/>
    <s v="DEV"/>
    <n v="429573"/>
    <m/>
    <s v="CONTABILIZACION ORDENES DE TRANSFERENCIA GRACOS"/>
    <m/>
    <m/>
    <m/>
    <m/>
    <m/>
    <m/>
    <n v="565.47"/>
    <n v="0"/>
    <s v="NO_CONCILIADO"/>
    <m/>
    <m/>
  </r>
  <r>
    <x v="13"/>
    <m/>
    <x v="13"/>
    <x v="35"/>
    <s v="T04295750001"/>
    <s v="DEV"/>
    <n v="429575"/>
    <m/>
    <s v="CONTABILIZACION ORDENES DE TRANSFERENCIA GRACOS"/>
    <m/>
    <m/>
    <m/>
    <m/>
    <m/>
    <m/>
    <n v="656.5"/>
    <n v="0"/>
    <s v="NO_CONCILIADO"/>
    <m/>
    <m/>
  </r>
  <r>
    <x v="13"/>
    <m/>
    <x v="13"/>
    <x v="35"/>
    <s v="T04295770001"/>
    <s v="DEV"/>
    <n v="429577"/>
    <m/>
    <s v="CONTABILIZACION ORDENES DE TRANSFERENCIA GRACOS"/>
    <m/>
    <m/>
    <m/>
    <m/>
    <m/>
    <m/>
    <n v="1599.89"/>
    <n v="0"/>
    <s v="NO_CONCILIADO"/>
    <m/>
    <m/>
  </r>
  <r>
    <x v="13"/>
    <m/>
    <x v="13"/>
    <x v="35"/>
    <s v="T04295790001"/>
    <s v="DEV"/>
    <n v="429579"/>
    <m/>
    <s v="CONTABILIZACION ORDENES DE TRANSFERENCIA GRACOS"/>
    <m/>
    <m/>
    <m/>
    <m/>
    <m/>
    <m/>
    <n v="12733.94"/>
    <n v="0"/>
    <s v="NO_CONCILIADO"/>
    <m/>
    <m/>
  </r>
  <r>
    <x v="13"/>
    <m/>
    <x v="13"/>
    <x v="35"/>
    <s v="T04295810001"/>
    <s v="DEV"/>
    <n v="429581"/>
    <m/>
    <s v="CONTABILIZACION ORDENES DE TRANSFERENCIA GRACOS"/>
    <m/>
    <m/>
    <m/>
    <m/>
    <m/>
    <m/>
    <n v="1857.48"/>
    <n v="0"/>
    <s v="NO_CONCILIADO"/>
    <m/>
    <m/>
  </r>
  <r>
    <x v="13"/>
    <m/>
    <x v="13"/>
    <x v="35"/>
    <s v="T04295830001"/>
    <s v="DEV"/>
    <n v="429583"/>
    <m/>
    <s v="CONTABILIZACION ORDENES DE TRANSFERENCIA GRACOS"/>
    <m/>
    <m/>
    <m/>
    <m/>
    <m/>
    <m/>
    <n v="10224.83"/>
    <n v="0"/>
    <s v="NO_CONCILIADO"/>
    <m/>
    <m/>
  </r>
  <r>
    <x v="13"/>
    <m/>
    <x v="13"/>
    <x v="35"/>
    <s v="T04295850001"/>
    <s v="DEV"/>
    <n v="429585"/>
    <m/>
    <s v="CONTABILIZACION ORDENES DE TRANSFERENCIA GRACOS"/>
    <m/>
    <m/>
    <m/>
    <m/>
    <m/>
    <m/>
    <n v="4394.3100000000004"/>
    <n v="0"/>
    <s v="NO_CONCILIADO"/>
    <m/>
    <m/>
  </r>
  <r>
    <x v="13"/>
    <m/>
    <x v="13"/>
    <x v="35"/>
    <s v="T04295870001"/>
    <s v="DEV"/>
    <n v="429587"/>
    <m/>
    <s v="CONTABILIZACION ORDENES DE TRANSFERENCIA GRACOS"/>
    <m/>
    <m/>
    <m/>
    <m/>
    <m/>
    <m/>
    <n v="5101.78"/>
    <n v="0"/>
    <s v="NO_CONCILIADO"/>
    <m/>
    <m/>
  </r>
  <r>
    <x v="13"/>
    <m/>
    <x v="13"/>
    <x v="35"/>
    <s v="T04295960001"/>
    <s v="DEV"/>
    <n v="429596"/>
    <m/>
    <s v="CONTABILIZACION ORDENES DE TRANSFERENCIA GRACOS"/>
    <m/>
    <m/>
    <m/>
    <m/>
    <m/>
    <m/>
    <n v="1981209.91"/>
    <n v="0"/>
    <s v="NO_CONCILIADO"/>
    <m/>
    <m/>
  </r>
  <r>
    <x v="13"/>
    <m/>
    <x v="13"/>
    <x v="35"/>
    <s v="T04295890001"/>
    <s v="DEV"/>
    <n v="429589"/>
    <m/>
    <s v="CONTABILIZACION ORDENES DE TRANSFERENCIA GRACOS"/>
    <m/>
    <m/>
    <m/>
    <m/>
    <m/>
    <m/>
    <n v="28083.74"/>
    <n v="0"/>
    <s v="NO_CONCILIADO"/>
    <m/>
    <m/>
  </r>
  <r>
    <x v="13"/>
    <m/>
    <x v="13"/>
    <x v="35"/>
    <s v="T04295910001"/>
    <s v="DEV"/>
    <n v="429591"/>
    <m/>
    <s v="CONTABILIZACION ORDENES DE TRANSFERENCIA GRACOS"/>
    <m/>
    <m/>
    <m/>
    <m/>
    <m/>
    <m/>
    <n v="34975.160000000003"/>
    <n v="0"/>
    <s v="NO_CONCILIADO"/>
    <m/>
    <m/>
  </r>
  <r>
    <x v="13"/>
    <m/>
    <x v="13"/>
    <x v="35"/>
    <s v="T04295940001"/>
    <s v="DEV"/>
    <n v="429594"/>
    <m/>
    <s v="CONTABILIZACION ORDENES DE TRANSFERENCIA GRACOS"/>
    <m/>
    <m/>
    <m/>
    <m/>
    <m/>
    <m/>
    <n v="1981209.91"/>
    <n v="0"/>
    <s v="NO_CONCILIADO"/>
    <m/>
    <m/>
  </r>
  <r>
    <x v="13"/>
    <m/>
    <x v="13"/>
    <x v="35"/>
    <s v="T04295980001"/>
    <s v="DEV"/>
    <n v="429598"/>
    <m/>
    <s v="CONTABILIZACION ORDENES DE TRANSFERENCIA GRACOS"/>
    <m/>
    <m/>
    <m/>
    <m/>
    <m/>
    <m/>
    <n v="1981209.91"/>
    <n v="0"/>
    <s v="NO_CONCILIADO"/>
    <m/>
    <m/>
  </r>
  <r>
    <x v="13"/>
    <m/>
    <x v="13"/>
    <x v="35"/>
    <s v="T04296000001"/>
    <s v="DEV"/>
    <n v="429600"/>
    <m/>
    <s v="CONTABILIZACION ORDENES DE TRANSFERENCIA GRACOS"/>
    <m/>
    <m/>
    <m/>
    <m/>
    <m/>
    <m/>
    <n v="1981209.91"/>
    <n v="0"/>
    <s v="NO_CONCILIADO"/>
    <m/>
    <m/>
  </r>
  <r>
    <x v="13"/>
    <m/>
    <x v="13"/>
    <x v="35"/>
    <s v="T04296020001"/>
    <s v="DEV"/>
    <n v="429602"/>
    <m/>
    <s v="CONTABILIZACION ORDENES DE TRANSFERENCIA GRACOS"/>
    <m/>
    <m/>
    <m/>
    <m/>
    <m/>
    <m/>
    <n v="5441625.6500000004"/>
    <n v="0"/>
    <s v="NO_CONCILIADO"/>
    <m/>
    <m/>
  </r>
  <r>
    <x v="13"/>
    <m/>
    <x v="13"/>
    <x v="35"/>
    <s v="T04296040001"/>
    <s v="DEV"/>
    <n v="429604"/>
    <m/>
    <s v="CONTABILIZACION ORDENES DE TRANSFERENCIA GRACOS"/>
    <m/>
    <m/>
    <m/>
    <m/>
    <m/>
    <m/>
    <n v="5441625.6500000004"/>
    <n v="0"/>
    <s v="NO_CONCILIADO"/>
    <m/>
    <m/>
  </r>
  <r>
    <x v="13"/>
    <m/>
    <x v="13"/>
    <x v="35"/>
    <s v="T04296060001"/>
    <s v="DEV"/>
    <n v="429606"/>
    <m/>
    <s v="CONTABILIZACION ORDENES DE TRANSFERENCIA GRACOS"/>
    <m/>
    <m/>
    <m/>
    <m/>
    <m/>
    <m/>
    <n v="5441625.6500000004"/>
    <n v="0"/>
    <s v="NO_CONCILIADO"/>
    <m/>
    <m/>
  </r>
  <r>
    <x v="13"/>
    <m/>
    <x v="13"/>
    <x v="35"/>
    <s v="T04296080001"/>
    <s v="DEV"/>
    <n v="429608"/>
    <m/>
    <s v="CONTABILIZACION ORDENES DE TRANSFERENCIA GRACOS"/>
    <m/>
    <m/>
    <m/>
    <m/>
    <m/>
    <m/>
    <n v="4609615"/>
    <n v="0"/>
    <s v="NO_CONCILIADO"/>
    <m/>
    <m/>
  </r>
  <r>
    <x v="13"/>
    <m/>
    <x v="13"/>
    <x v="35"/>
    <s v="T04296100001"/>
    <s v="DEV"/>
    <n v="429610"/>
    <m/>
    <s v="CONTABILIZACION ORDENES DE TRANSFERENCIA GRACOS"/>
    <m/>
    <m/>
    <m/>
    <m/>
    <m/>
    <m/>
    <n v="4609615"/>
    <n v="0"/>
    <s v="NO_CONCILIADO"/>
    <m/>
    <m/>
  </r>
  <r>
    <x v="13"/>
    <m/>
    <x v="13"/>
    <x v="35"/>
    <s v="T04296120001"/>
    <s v="DEV"/>
    <n v="429612"/>
    <m/>
    <s v="CONTABILIZACION ORDENES DE TRANSFERENCIA GRACOS"/>
    <m/>
    <m/>
    <m/>
    <m/>
    <m/>
    <m/>
    <n v="4609615"/>
    <n v="0"/>
    <s v="NO_CONCILIADO"/>
    <m/>
    <m/>
  </r>
  <r>
    <x v="13"/>
    <m/>
    <x v="13"/>
    <x v="35"/>
    <s v="T04296140001"/>
    <s v="DEV"/>
    <n v="429614"/>
    <m/>
    <s v="CONTABILIZACION ORDENES DE TRANSFERENCIA GRACOS"/>
    <m/>
    <m/>
    <m/>
    <m/>
    <m/>
    <m/>
    <n v="4609615"/>
    <n v="0"/>
    <s v="NO_CONCILIADO"/>
    <m/>
    <m/>
  </r>
  <r>
    <x v="13"/>
    <m/>
    <x v="13"/>
    <x v="35"/>
    <s v="T04296160001"/>
    <s v="DEV"/>
    <n v="429616"/>
    <m/>
    <s v="CONTABILIZACION ORDENES DE TRANSFERENCIA GRACOS"/>
    <m/>
    <m/>
    <m/>
    <m/>
    <m/>
    <m/>
    <n v="12660849.07"/>
    <n v="0"/>
    <s v="NO_CONCILIADO"/>
    <m/>
    <m/>
  </r>
  <r>
    <x v="13"/>
    <m/>
    <x v="13"/>
    <x v="35"/>
    <s v="T04296180001"/>
    <s v="DEV"/>
    <n v="429618"/>
    <m/>
    <s v="CONTABILIZACION ORDENES DE TRANSFERENCIA GRACOS"/>
    <m/>
    <m/>
    <m/>
    <m/>
    <m/>
    <m/>
    <n v="12660849.07"/>
    <n v="0"/>
    <s v="NO_CONCILIADO"/>
    <m/>
    <m/>
  </r>
  <r>
    <x v="13"/>
    <m/>
    <x v="13"/>
    <x v="35"/>
    <s v="T04296200001"/>
    <s v="DEV"/>
    <n v="429620"/>
    <m/>
    <s v="CONTABILIZACION ORDENES DE TRANSFERENCIA GRACOS"/>
    <m/>
    <m/>
    <m/>
    <m/>
    <m/>
    <m/>
    <n v="12660849.07"/>
    <n v="0"/>
    <s v="NO_CONCILIADO"/>
    <m/>
    <m/>
  </r>
  <r>
    <x v="13"/>
    <m/>
    <x v="13"/>
    <x v="35"/>
    <s v="T04296220001"/>
    <s v="DEV"/>
    <n v="429622"/>
    <m/>
    <s v="CONTABILIZACION ORDENES DE TRANSFERENCIA GRACOS"/>
    <m/>
    <m/>
    <m/>
    <m/>
    <m/>
    <m/>
    <n v="12660849.07"/>
    <n v="0"/>
    <s v="NO_CONCILIADO"/>
    <m/>
    <m/>
  </r>
  <r>
    <x v="13"/>
    <m/>
    <x v="13"/>
    <x v="35"/>
    <s v="T04294730001"/>
    <s v="DEV"/>
    <n v="429473"/>
    <m/>
    <s v="CONTABILIZACION ORDENES DE TRANSFERENCIA GRACOS"/>
    <m/>
    <m/>
    <m/>
    <m/>
    <m/>
    <m/>
    <n v="13208.04"/>
    <n v="0"/>
    <s v="NO_CONCILIADO"/>
    <m/>
    <m/>
  </r>
  <r>
    <x v="13"/>
    <m/>
    <x v="13"/>
    <x v="35"/>
    <s v="T04294750001"/>
    <s v="DEV"/>
    <n v="429475"/>
    <m/>
    <s v="CONTABILIZACION ORDENES DE TRANSFERENCIA GRACOS"/>
    <m/>
    <m/>
    <m/>
    <m/>
    <m/>
    <m/>
    <n v="1981209.91"/>
    <n v="0"/>
    <s v="NO_CONCILIADO"/>
    <m/>
    <m/>
  </r>
  <r>
    <x v="13"/>
    <m/>
    <x v="13"/>
    <x v="35"/>
    <s v="T04294770001"/>
    <s v="DEV"/>
    <n v="429477"/>
    <m/>
    <s v="CONTABILIZACION ORDENES DE TRANSFERENCIA GRACOS"/>
    <m/>
    <m/>
    <m/>
    <m/>
    <m/>
    <m/>
    <n v="5441625.6500000004"/>
    <n v="0"/>
    <s v="NO_CONCILIADO"/>
    <m/>
    <m/>
  </r>
  <r>
    <x v="13"/>
    <m/>
    <x v="13"/>
    <x v="35"/>
    <s v="T04294790001"/>
    <s v="DEV"/>
    <n v="429479"/>
    <m/>
    <s v="CONTABILIZACION ORDENES DE TRANSFERENCIA GRACOS"/>
    <m/>
    <m/>
    <m/>
    <m/>
    <m/>
    <m/>
    <n v="5441625.6500000004"/>
    <n v="0"/>
    <s v="NO_CONCILIADO"/>
    <m/>
    <m/>
  </r>
  <r>
    <x v="13"/>
    <m/>
    <x v="13"/>
    <x v="35"/>
    <s v="T04294810001"/>
    <s v="DEV"/>
    <n v="429481"/>
    <m/>
    <s v="CONTABILIZACION ORDENES DE TRANSFERENCIA GRACOS"/>
    <m/>
    <m/>
    <m/>
    <m/>
    <m/>
    <m/>
    <n v="4609615"/>
    <n v="0"/>
    <s v="NO_CONCILIADO"/>
    <m/>
    <m/>
  </r>
  <r>
    <x v="13"/>
    <m/>
    <x v="13"/>
    <x v="35"/>
    <s v="T04294830001"/>
    <s v="DEV"/>
    <n v="429483"/>
    <m/>
    <s v="CONTABILIZACION ORDENES DE TRANSFERENCIA GRACOS"/>
    <m/>
    <m/>
    <m/>
    <m/>
    <m/>
    <m/>
    <n v="12660849.07"/>
    <n v="0"/>
    <s v="NO_CONCILIADO"/>
    <m/>
    <m/>
  </r>
  <r>
    <x v="13"/>
    <m/>
    <x v="13"/>
    <x v="35"/>
    <s v="T04294850001"/>
    <s v="DEV"/>
    <n v="429485"/>
    <m/>
    <s v="CONTABILIZACION ORDENES DE TRANSFERENCIA GRACOS"/>
    <m/>
    <m/>
    <m/>
    <m/>
    <m/>
    <m/>
    <n v="2329352.65"/>
    <n v="0"/>
    <s v="NO_CONCILIADO"/>
    <m/>
    <m/>
  </r>
  <r>
    <x v="13"/>
    <m/>
    <x v="13"/>
    <x v="35"/>
    <s v="T04294870001"/>
    <s v="DEV"/>
    <n v="429487"/>
    <m/>
    <s v="CONTABILIZACION ORDENES DE TRANSFERENCIA GRACOS"/>
    <m/>
    <m/>
    <m/>
    <m/>
    <m/>
    <m/>
    <n v="2329352.65"/>
    <n v="0"/>
    <s v="NO_CONCILIADO"/>
    <m/>
    <m/>
  </r>
  <r>
    <x v="13"/>
    <m/>
    <x v="13"/>
    <x v="35"/>
    <s v="T04294890001"/>
    <s v="DEV"/>
    <n v="429489"/>
    <m/>
    <s v="CONTABILIZACION ORDENES DE TRANSFERENCIA GRACOS"/>
    <m/>
    <m/>
    <m/>
    <m/>
    <m/>
    <m/>
    <n v="71122.83"/>
    <n v="0"/>
    <s v="NO_CONCILIADO"/>
    <m/>
    <m/>
  </r>
  <r>
    <x v="13"/>
    <m/>
    <x v="13"/>
    <x v="35"/>
    <s v="T04294910001"/>
    <s v="DEV"/>
    <n v="429491"/>
    <m/>
    <s v="CONTABILIZACION ORDENES DE TRANSFERENCIA GRACOS"/>
    <m/>
    <m/>
    <m/>
    <m/>
    <m/>
    <m/>
    <n v="4676361.9800000004"/>
    <n v="0"/>
    <s v="NO_CONCILIADO"/>
    <m/>
    <m/>
  </r>
  <r>
    <x v="13"/>
    <m/>
    <x v="13"/>
    <x v="35"/>
    <s v="T04294930001"/>
    <s v="DEV"/>
    <n v="429493"/>
    <m/>
    <s v="CONTABILIZACION ORDENES DE TRANSFERENCIA GRACOS"/>
    <m/>
    <m/>
    <m/>
    <m/>
    <m/>
    <m/>
    <n v="195347.28"/>
    <n v="0"/>
    <s v="NO_CONCILIADO"/>
    <m/>
    <m/>
  </r>
  <r>
    <x v="13"/>
    <m/>
    <x v="13"/>
    <x v="35"/>
    <s v="T04296400001"/>
    <s v="DEV"/>
    <n v="429640"/>
    <m/>
    <s v="CONTABILIZACION ORDENES DE TRANSFERENCIA GRACOS"/>
    <m/>
    <m/>
    <m/>
    <m/>
    <m/>
    <m/>
    <n v="1041145.63"/>
    <n v="0"/>
    <s v="NO_CONCILIADO"/>
    <m/>
    <m/>
  </r>
  <r>
    <x v="13"/>
    <m/>
    <x v="13"/>
    <x v="35"/>
    <s v="T04296420001"/>
    <s v="DEV"/>
    <n v="429642"/>
    <m/>
    <s v="CONTABILIZACION ORDENES DE TRANSFERENCIA GRACOS"/>
    <m/>
    <m/>
    <m/>
    <m/>
    <m/>
    <m/>
    <n v="3961358.18"/>
    <n v="0"/>
    <s v="NO_CONCILIADO"/>
    <m/>
    <m/>
  </r>
  <r>
    <x v="13"/>
    <m/>
    <x v="13"/>
    <x v="35"/>
    <s v="T04296440001"/>
    <s v="DEV"/>
    <n v="429644"/>
    <m/>
    <s v="CONTABILIZACION ORDENES DE TRANSFERENCIA GRACOS"/>
    <m/>
    <m/>
    <m/>
    <m/>
    <m/>
    <m/>
    <n v="165479.18"/>
    <n v="0"/>
    <s v="NO_CONCILIADO"/>
    <m/>
    <m/>
  </r>
  <r>
    <x v="13"/>
    <m/>
    <x v="13"/>
    <x v="35"/>
    <s v="T04296460001"/>
    <s v="DEV"/>
    <n v="429646"/>
    <m/>
    <s v="CONTABILIZACION ORDENES DE TRANSFERENCIA GRACOS"/>
    <m/>
    <m/>
    <m/>
    <m/>
    <m/>
    <m/>
    <n v="454508.07"/>
    <n v="0"/>
    <s v="NO_CONCILIADO"/>
    <m/>
    <m/>
  </r>
  <r>
    <x v="13"/>
    <m/>
    <x v="13"/>
    <x v="35"/>
    <s v="T04296480001"/>
    <s v="DEV"/>
    <n v="429648"/>
    <m/>
    <s v="CONTABILIZACION ORDENES DE TRANSFERENCIA GRACOS"/>
    <m/>
    <m/>
    <m/>
    <m/>
    <m/>
    <m/>
    <n v="11127225.68"/>
    <n v="0"/>
    <s v="NO_CONCILIADO"/>
    <m/>
    <m/>
  </r>
  <r>
    <x v="13"/>
    <m/>
    <x v="13"/>
    <x v="35"/>
    <s v="T04296500001"/>
    <s v="DEV"/>
    <n v="429650"/>
    <m/>
    <s v="CONTABILIZACION ORDENES DE TRANSFERENCIA GRACOS"/>
    <m/>
    <m/>
    <m/>
    <m/>
    <m/>
    <m/>
    <n v="10880335.59"/>
    <n v="0"/>
    <s v="NO_CONCILIADO"/>
    <m/>
    <m/>
  </r>
  <r>
    <x v="13"/>
    <m/>
    <x v="13"/>
    <x v="35"/>
    <s v="T04296520001"/>
    <s v="DEV"/>
    <n v="429652"/>
    <m/>
    <s v="CONTABILIZACION ORDENES DE TRANSFERENCIA GRACOS"/>
    <m/>
    <m/>
    <m/>
    <m/>
    <m/>
    <m/>
    <n v="2047195.43"/>
    <n v="0"/>
    <s v="NO_CONCILIADO"/>
    <m/>
    <m/>
  </r>
  <r>
    <x v="13"/>
    <m/>
    <x v="13"/>
    <x v="35"/>
    <s v="T04296540001"/>
    <s v="DEV"/>
    <n v="429654"/>
    <m/>
    <s v="CONTABILIZACION ORDENES DE TRANSFERENCIA GRACOS"/>
    <m/>
    <m/>
    <m/>
    <m/>
    <m/>
    <m/>
    <n v="83620.72"/>
    <n v="0"/>
    <s v="NO_CONCILIADO"/>
    <m/>
    <m/>
  </r>
  <r>
    <x v="13"/>
    <m/>
    <x v="13"/>
    <x v="35"/>
    <s v="T04296560001"/>
    <s v="DEV"/>
    <n v="429656"/>
    <m/>
    <s v="CONTABILIZACION ORDENES DE TRANSFERENCIA GRACOS"/>
    <m/>
    <m/>
    <m/>
    <m/>
    <m/>
    <m/>
    <n v="2001772.42"/>
    <n v="0"/>
    <s v="NO_CONCILIADO"/>
    <m/>
    <m/>
  </r>
  <r>
    <x v="13"/>
    <m/>
    <x v="13"/>
    <x v="35"/>
    <s v="T04296580001"/>
    <s v="DEV"/>
    <n v="429658"/>
    <m/>
    <s v="CONTABILIZACION ORDENES DE TRANSFERENCIA GRACOS"/>
    <m/>
    <m/>
    <m/>
    <m/>
    <m/>
    <m/>
    <n v="239986.26"/>
    <n v="0"/>
    <s v="NO_CONCILIADO"/>
    <m/>
    <m/>
  </r>
  <r>
    <x v="13"/>
    <m/>
    <x v="13"/>
    <x v="35"/>
    <s v="T04296600001"/>
    <s v="DEV"/>
    <n v="429660"/>
    <m/>
    <s v="CONTABILIZACION ORDENES DE TRANSFERENCIA GRACOS"/>
    <m/>
    <m/>
    <m/>
    <m/>
    <m/>
    <m/>
    <n v="278620.40999999997"/>
    <n v="0"/>
    <s v="NO_CONCILIADO"/>
    <m/>
    <m/>
  </r>
  <r>
    <x v="13"/>
    <m/>
    <x v="13"/>
    <x v="35"/>
    <s v="T04296620001"/>
    <s v="DEV"/>
    <n v="429662"/>
    <m/>
    <s v="CONTABILIZACION ORDENES DE TRANSFERENCIA GRACOS"/>
    <m/>
    <m/>
    <m/>
    <m/>
    <m/>
    <m/>
    <n v="4212558.8899999997"/>
    <n v="0"/>
    <s v="NO_CONCILIADO"/>
    <m/>
    <m/>
  </r>
  <r>
    <x v="13"/>
    <m/>
    <x v="13"/>
    <x v="35"/>
    <s v="T04296640001"/>
    <s v="DEV"/>
    <n v="429664"/>
    <m/>
    <s v="CONTABILIZACION ORDENES DE TRANSFERENCIA GRACOS"/>
    <m/>
    <m/>
    <m/>
    <m/>
    <m/>
    <m/>
    <n v="659150.43999999994"/>
    <n v="0"/>
    <s v="NO_CONCILIADO"/>
    <m/>
    <m/>
  </r>
  <r>
    <x v="13"/>
    <m/>
    <x v="13"/>
    <x v="35"/>
    <s v="T04296660001"/>
    <s v="DEV"/>
    <n v="429666"/>
    <m/>
    <s v="CONTABILIZACION ORDENES DE TRANSFERENCIA GRACOS"/>
    <m/>
    <m/>
    <m/>
    <m/>
    <m/>
    <m/>
    <n v="5246278.3600000003"/>
    <n v="0"/>
    <s v="NO_CONCILIADO"/>
    <m/>
    <m/>
  </r>
  <r>
    <x v="13"/>
    <m/>
    <x v="13"/>
    <x v="35"/>
    <s v="T04296680001"/>
    <s v="DEV"/>
    <n v="429668"/>
    <m/>
    <s v="CONTABILIZACION ORDENES DE TRANSFERENCIA GRACOS"/>
    <m/>
    <m/>
    <m/>
    <m/>
    <m/>
    <m/>
    <n v="3568469.37"/>
    <n v="0"/>
    <s v="NO_CONCILIADO"/>
    <m/>
    <m/>
  </r>
  <r>
    <x v="13"/>
    <m/>
    <x v="13"/>
    <x v="35"/>
    <s v="T04296700001"/>
    <s v="DEV"/>
    <n v="429670"/>
    <m/>
    <s v="CONTABILIZACION ORDENES DE TRANSFERENCIA GRACOS"/>
    <m/>
    <m/>
    <m/>
    <m/>
    <m/>
    <m/>
    <n v="558368.05000000005"/>
    <n v="0"/>
    <s v="NO_CONCILIADO"/>
    <m/>
    <m/>
  </r>
  <r>
    <x v="13"/>
    <m/>
    <x v="13"/>
    <x v="35"/>
    <s v="T04296720001"/>
    <s v="DEV"/>
    <n v="429672"/>
    <m/>
    <s v="CONTABILIZACION ORDENES DE TRANSFERENCIA GRACOS"/>
    <m/>
    <m/>
    <m/>
    <m/>
    <m/>
    <m/>
    <n v="648256.82999999996"/>
    <n v="0"/>
    <s v="NO_CONCILIADO"/>
    <m/>
    <m/>
  </r>
  <r>
    <x v="13"/>
    <m/>
    <x v="13"/>
    <x v="35"/>
    <s v="T04296740001"/>
    <s v="DEV"/>
    <n v="429674"/>
    <m/>
    <s v="CONTABILIZACION ORDENES DE TRANSFERENCIA GRACOS"/>
    <m/>
    <m/>
    <m/>
    <m/>
    <m/>
    <m/>
    <n v="1533623.38"/>
    <n v="0"/>
    <s v="NO_CONCILIADO"/>
    <m/>
    <m/>
  </r>
  <r>
    <x v="13"/>
    <m/>
    <x v="13"/>
    <x v="35"/>
    <s v="T04296760001"/>
    <s v="DEV"/>
    <n v="429676"/>
    <m/>
    <s v="CONTABILIZACION ORDENES DE TRANSFERENCIA GRACOS"/>
    <m/>
    <m/>
    <m/>
    <m/>
    <m/>
    <m/>
    <n v="9801220.2699999996"/>
    <n v="0"/>
    <s v="NO_CONCILIADO"/>
    <m/>
    <m/>
  </r>
  <r>
    <x v="13"/>
    <m/>
    <x v="13"/>
    <x v="35"/>
    <s v="T04296780001"/>
    <s v="DEV"/>
    <n v="429678"/>
    <m/>
    <s v="CONTABILIZACION ORDENES DE TRANSFERENCIA GRACOS"/>
    <m/>
    <m/>
    <m/>
    <m/>
    <m/>
    <m/>
    <n v="1803235.93"/>
    <n v="0"/>
    <s v="NO_CONCILIADO"/>
    <m/>
    <m/>
  </r>
  <r>
    <x v="13"/>
    <m/>
    <x v="13"/>
    <x v="35"/>
    <s v="T04296800001"/>
    <s v="DEV"/>
    <n v="429680"/>
    <m/>
    <s v="CONTABILIZACION ORDENES DE TRANSFERENCIA GRACOS"/>
    <m/>
    <m/>
    <m/>
    <m/>
    <m/>
    <m/>
    <n v="327580.23"/>
    <n v="0"/>
    <s v="NO_CONCILIADO"/>
    <m/>
    <m/>
  </r>
  <r>
    <x v="13"/>
    <m/>
    <x v="13"/>
    <x v="35"/>
    <s v="T04296820001"/>
    <s v="DEV"/>
    <n v="429682"/>
    <m/>
    <s v="CONTABILIZACION ORDENES DE TRANSFERENCIA GRACOS"/>
    <m/>
    <m/>
    <m/>
    <m/>
    <m/>
    <m/>
    <n v="282157.21999999997"/>
    <n v="0"/>
    <s v="NO_CONCILIADO"/>
    <m/>
    <m/>
  </r>
  <r>
    <x v="13"/>
    <m/>
    <x v="13"/>
    <x v="35"/>
    <s v="T04296840001"/>
    <s v="DEV"/>
    <n v="429684"/>
    <m/>
    <s v="CONTABILIZACION ORDENES DE TRANSFERENCIA GRACOS"/>
    <m/>
    <m/>
    <m/>
    <m/>
    <m/>
    <m/>
    <n v="15119688.4"/>
    <n v="0"/>
    <s v="NO_CONCILIADO"/>
    <m/>
    <m/>
  </r>
  <r>
    <x v="13"/>
    <m/>
    <x v="13"/>
    <x v="35"/>
    <s v="T04296860001"/>
    <s v="DEV"/>
    <n v="429686"/>
    <m/>
    <s v="CONTABILIZACION ORDENES DE TRANSFERENCIA GRACOS"/>
    <m/>
    <m/>
    <m/>
    <m/>
    <m/>
    <m/>
    <n v="19010300.43"/>
    <n v="0"/>
    <s v="NO_CONCILIADO"/>
    <m/>
    <m/>
  </r>
  <r>
    <x v="13"/>
    <m/>
    <x v="13"/>
    <x v="35"/>
    <s v="T04296880001"/>
    <s v="DEV"/>
    <n v="429688"/>
    <m/>
    <s v="CONTABILIZACION ORDENES DE TRANSFERENCIA GRACOS"/>
    <m/>
    <m/>
    <m/>
    <m/>
    <m/>
    <m/>
    <n v="7321784.9500000002"/>
    <n v="0"/>
    <s v="NO_CONCILIADO"/>
    <m/>
    <m/>
  </r>
  <r>
    <x v="13"/>
    <m/>
    <x v="13"/>
    <x v="35"/>
    <s v="T04296900001"/>
    <s v="DEV"/>
    <n v="429690"/>
    <m/>
    <s v="CONTABILIZACION ORDENES DE TRANSFERENCIA GRACOS"/>
    <m/>
    <m/>
    <m/>
    <m/>
    <m/>
    <m/>
    <n v="38015835.409999996"/>
    <n v="0"/>
    <s v="NO_CONCILIADO"/>
    <m/>
    <m/>
  </r>
  <r>
    <x v="13"/>
    <m/>
    <x v="13"/>
    <x v="35"/>
    <s v="T04296920001"/>
    <s v="DEV"/>
    <n v="429692"/>
    <m/>
    <s v="CONTABILIZACION ORDENES DE TRANSFERENCIA GRACOS"/>
    <m/>
    <m/>
    <m/>
    <m/>
    <m/>
    <m/>
    <n v="6498433.4100000001"/>
    <n v="0"/>
    <s v="NO_CONCILIADO"/>
    <m/>
    <m/>
  </r>
  <r>
    <x v="13"/>
    <m/>
    <x v="13"/>
    <x v="35"/>
    <s v="T04296940001"/>
    <s v="DEV"/>
    <n v="429694"/>
    <m/>
    <s v="CONTABILIZACION ORDENES DE TRANSFERENCIA GRACOS"/>
    <m/>
    <m/>
    <m/>
    <m/>
    <m/>
    <m/>
    <n v="11608.15"/>
    <n v="0"/>
    <s v="NO_CONCILIADO"/>
    <m/>
    <m/>
  </r>
  <r>
    <x v="13"/>
    <m/>
    <x v="13"/>
    <x v="35"/>
    <s v="T04296960001"/>
    <s v="DEV"/>
    <n v="429696"/>
    <m/>
    <s v="CONTABILIZACION ORDENES DE TRANSFERENCIA GRACOS"/>
    <m/>
    <m/>
    <m/>
    <m/>
    <m/>
    <m/>
    <n v="474.16"/>
    <n v="0"/>
    <s v="NO_CONCILIADO"/>
    <m/>
    <m/>
  </r>
  <r>
    <x v="13"/>
    <m/>
    <x v="13"/>
    <x v="35"/>
    <s v="T04296980001"/>
    <s v="DEV"/>
    <n v="429698"/>
    <m/>
    <s v="CONTABILIZACION ORDENES DE TRANSFERENCIA GRACOS"/>
    <m/>
    <m/>
    <m/>
    <m/>
    <m/>
    <m/>
    <n v="13208.04"/>
    <n v="0"/>
    <s v="NO_CONCILIADO"/>
    <m/>
    <m/>
  </r>
  <r>
    <x v="3"/>
    <m/>
    <x v="3"/>
    <x v="36"/>
    <s v="G17996330001"/>
    <s v="CVD"/>
    <n v="1799633"/>
    <m/>
    <s v="COBRO COSTOS DE PAPELERIA SEGUN TRANSFERENCIA DEL EXTERIOR POR ORDEN DE BOFA SECURITIES, INC LIB. 00099021001 TGN-RECURSOS ORDINARIOS (3987)"/>
    <m/>
    <m/>
    <m/>
    <m/>
    <m/>
    <m/>
    <n v="50"/>
    <n v="0"/>
    <s v="NO_CONCILIADO"/>
    <m/>
    <m/>
  </r>
  <r>
    <x v="3"/>
    <m/>
    <x v="3"/>
    <x v="37"/>
    <s v="O20031100002"/>
    <s v="BOD"/>
    <n v="2003110"/>
    <m/>
    <s v="00099021001 DEPOSITO DE EFECTIVO, DEPOSITANTE: MARCO ANTONIO CABRERA CARRILLO, CONCEPTO: REVERSION DE BOLETA DE HABER MENSUAL, CUENTA DE DEPOSITO: CUENTA UNICA DEL TESORO  /DJBR."/>
    <m/>
    <m/>
    <m/>
    <m/>
    <m/>
    <m/>
    <n v="0"/>
    <n v="8187.51"/>
    <s v="NO_CONCILIADO"/>
    <m/>
    <m/>
  </r>
  <r>
    <x v="15"/>
    <m/>
    <x v="15"/>
    <x v="38"/>
    <s v="O20034080002"/>
    <s v="BOD"/>
    <n v="2003408"/>
    <m/>
    <s v="00099021001 DEPOSITO DE EFECTIVO, DEPOSITANTE: INGRID GABY MELGAREJO POMAR, CONCEPTO: DEVOLUCION MES DE FEBRERO TOPE SALARIAL UNIVERSIDAD MAYOR DE SAN ANDRES, CUENTA DE DEPOSITO: CUENTA UNICA DEL TESORO"/>
    <m/>
    <m/>
    <m/>
    <m/>
    <m/>
    <m/>
    <n v="0"/>
    <n v="8341.24"/>
    <s v="NO_CONCILIADO"/>
    <m/>
    <m/>
  </r>
  <r>
    <x v="0"/>
    <m/>
    <x v="0"/>
    <x v="38"/>
    <s v="O20035080002"/>
    <s v="BOD"/>
    <n v="2003508"/>
    <m/>
    <s v="00099021001 DEPOSITO DE EFECTIVO, DEPOSITANTE: MARTIN TICONA TICONA, CONCEPTO: DEVOLUCION, CUENTA DE DEPOSITO: CUENTA UNICA DEL TESORO"/>
    <m/>
    <m/>
    <m/>
    <m/>
    <m/>
    <m/>
    <n v="0"/>
    <n v="250"/>
    <s v="NO_CONCILIADO"/>
    <m/>
    <m/>
  </r>
  <r>
    <x v="0"/>
    <m/>
    <x v="0"/>
    <x v="38"/>
    <s v="B20034310002"/>
    <s v="BOD"/>
    <n v="2003431"/>
    <m/>
    <s v="00099021001 DEP.DE CHEQ.AJENOS,RET.DE CAM.,CONCEPTO: DEVOLUCIÓN DE CC NO COBRADA NOVIEMBRE Y AGUINALDO 2021,DEP.: LA VITALICIA SEGUROS Y REASEGUROS DE VIDA S.A. , PROCEDENCIA: BANCO BISA S.A., CHEQUE: 76691, FECHA DE EMISION:04/03/2022"/>
    <m/>
    <m/>
    <m/>
    <m/>
    <m/>
    <m/>
    <n v="0"/>
    <n v="79912.63"/>
    <s v="NO_CONCILIADO"/>
    <m/>
    <m/>
  </r>
  <r>
    <x v="3"/>
    <m/>
    <x v="3"/>
    <x v="38"/>
    <s v="B20034670002"/>
    <s v="BOD"/>
    <n v="2003467"/>
    <m/>
    <s v="00099021001 DEP.DE CHEQ.AJENOS,RET.DE CAM.,CONCEPTO: PAGO POR DESCUENTOS RECURSOS PUBLICOS,DEP.: CAJA NACIONAL DE SALUD , PROCEDENCIA: BANCO UNION S.A., CHEQUE: 59467, FECHA DE EMISION:03/03/2022"/>
    <m/>
    <m/>
    <m/>
    <m/>
    <m/>
    <m/>
    <n v="0"/>
    <n v="12790.75"/>
    <s v="NO_CONCILIADO"/>
    <m/>
    <m/>
  </r>
  <r>
    <x v="3"/>
    <m/>
    <x v="3"/>
    <x v="38"/>
    <s v="Q15851010002"/>
    <s v="CRV"/>
    <n v="1585101"/>
    <m/>
    <s v="NUMERO DE LIBRETA CUT: 00099021001 OPERACIÓN E18 TRANSFERENCIA DEL SISTEMA FINANCIERO POR CUENTA DE TERCEROS A LA CUT devolucion pagos de CC no cobrados febrero 2021"/>
    <m/>
    <m/>
    <m/>
    <m/>
    <m/>
    <m/>
    <n v="0"/>
    <n v="587082.80000000005"/>
    <s v="NO_CONCILIADO"/>
    <m/>
    <m/>
  </r>
  <r>
    <x v="3"/>
    <m/>
    <x v="3"/>
    <x v="38"/>
    <s v="S10275220002"/>
    <s v="CRV"/>
    <n v="99021001"/>
    <m/>
    <s v="||TRANSFERENCIA A LA CUENTA UNICA DEL TESORO POR REMUNERACIÓN MÁXIMA DEL SECTOR PUBLICO DE MARCELINO ALIAGA LIMACHI CORRESPONDIENTE AL MES DE FEBRERO/2022. SEGUN DOCUMENTOS ADJUNTOS Y ROC N° 98/2022 DEL DCR. TRANSFERENCIA REMUNERACION MAXIMA DE MARCELINO ALIAGA LIMACHI FEBRERO/22 LIBRETA 00099021001"/>
    <m/>
    <m/>
    <m/>
    <m/>
    <m/>
    <m/>
    <n v="0"/>
    <n v="6447.75"/>
    <s v="NO_CONCILIADO"/>
    <m/>
    <m/>
  </r>
  <r>
    <x v="1"/>
    <m/>
    <x v="1"/>
    <x v="39"/>
    <s v="O20039140002"/>
    <s v="BOD"/>
    <n v="2003914"/>
    <m/>
    <s v="00099021001 DEPOSITO DE EFECTIVO, DEPOSITANTE: ADOLFO FEDERICO AREVALO VERGARA C.I.395568LP, CONCEPTO: DICTAMEN RESPONSABILIDAD CIVIL N°CGE/DRC-043/2020 DE LA CONTRALORIA GENERAL DEL ESTADO, CUENTA DE DEPOSITO: CUENTA UNICA DEL TESORO"/>
    <m/>
    <m/>
    <m/>
    <m/>
    <m/>
    <m/>
    <n v="0"/>
    <n v="2000"/>
    <s v="NO_CONCILIADO"/>
    <m/>
    <m/>
  </r>
  <r>
    <x v="3"/>
    <m/>
    <x v="3"/>
    <x v="39"/>
    <s v="B20039510002"/>
    <s v="BOD"/>
    <n v="2003951"/>
    <m/>
    <s v="00099021001 DEP.DE CHEQ.AJENOS,RET.DE CAM.,CONCEPTO: FRACCION COMPLEMENTARIA MENSUAL,DEP.: FUTURO DE BOLIVIA S.A AFP , PROCEDENCIA: BANCO DE CREDITO DE BOLIVIA S.A., CHEQUE: 665307, FECHA DE EMISION:02/03/2022"/>
    <m/>
    <m/>
    <m/>
    <m/>
    <m/>
    <m/>
    <n v="0"/>
    <n v="124386.22"/>
    <s v="NO_CONCILIADO"/>
    <m/>
    <m/>
  </r>
  <r>
    <x v="3"/>
    <m/>
    <x v="3"/>
    <x v="39"/>
    <s v="B20039530002"/>
    <s v="BOD"/>
    <n v="2003953"/>
    <m/>
    <s v="00099021001 DEP.DE CHEQ.AJENOS,RET.DE CAM.,CONCEPTO: COMPENSACION MENSUAL DE COTIZACIONES,DEP.: FUTURO DE BOLIVIA S.A AFP , PROCEDENCIA: BANCO DE CREDITO DE BOLIVIA S.A., CHEQUE: 665299, FECHA DE EMISION:02/03/2022"/>
    <m/>
    <m/>
    <m/>
    <m/>
    <m/>
    <m/>
    <n v="0"/>
    <n v="849588.7"/>
    <s v="NO_CONCILIADO"/>
    <m/>
    <m/>
  </r>
  <r>
    <x v="0"/>
    <m/>
    <x v="0"/>
    <x v="40"/>
    <s v="O20045900002"/>
    <s v="BOD"/>
    <n v="2004590"/>
    <m/>
    <s v="00099021001 DEPOSITO DE EFECTIVO, DEPOSITANTE: JOSE NESTOR HUAMPO ZARATE, CONCEPTO: POR EXCEDENTE EN RENUMERACION MAXIMA EN EL SECTOR PUBLICO MES DE NOVIEMBRE 2020, CUENTA DE DEPOSITO: CUENTA UNICA DEL TESORO"/>
    <m/>
    <m/>
    <m/>
    <m/>
    <m/>
    <m/>
    <n v="0"/>
    <n v="27"/>
    <s v="NO_CONCILIADO"/>
    <m/>
    <m/>
  </r>
  <r>
    <x v="0"/>
    <m/>
    <x v="0"/>
    <x v="40"/>
    <s v="O20046230002"/>
    <s v="BOD"/>
    <n v="2004623"/>
    <m/>
    <s v="00099021001 DEPOSITO DE EFECTIVO, DEPOSITANTE: LEOCADIO ORLANDO MOREIRA MONTOYA, CONCEPTO: POR EXCEDENTE EN RENUMERACION MAXIMA EN EL SECTOR PUBLICO MES DE NOVIEMBRE 2020, CUENTA DE DEPOSITO: CUENTA UNICA DEL TESORO"/>
    <m/>
    <m/>
    <m/>
    <m/>
    <m/>
    <m/>
    <n v="0"/>
    <n v="35"/>
    <s v="NO_CONCILIADO"/>
    <m/>
    <m/>
  </r>
  <r>
    <x v="0"/>
    <m/>
    <x v="0"/>
    <x v="40"/>
    <s v="O20046450002"/>
    <s v="BOD"/>
    <n v="2004645"/>
    <m/>
    <s v="00099021001 DEPOSITO DE EFECTIVO, DEPOSITANTE: ANGEL EDMUNDO VEIZAGA QUISPE, CONCEPTO: POR EXCEDENTE EN RENUMERAION MAXIMA EN EL SECTOR PUBLICO MES DE NOVIEMBRE 2020, CUENTA DE DEPOSITO: CUENTA UNICA DEL TESORO"/>
    <m/>
    <m/>
    <m/>
    <m/>
    <m/>
    <m/>
    <n v="0"/>
    <n v="34"/>
    <s v="NO_CONCILIADO"/>
    <m/>
    <m/>
  </r>
  <r>
    <x v="0"/>
    <m/>
    <x v="0"/>
    <x v="40"/>
    <s v="O20047140002"/>
    <s v="BOD"/>
    <n v="2004714"/>
    <m/>
    <s v="00099021001 DEPOSITO DE EFECTIVO, DEPOSITANTE: ERNESTO CARLOS REYES ARANO, CONCEPTO: EXCEDENTE EN REMUNERACION MAXIMA EN EL SECTOR PUBLICO MES DE NOVIEMBRE 2020, CUENTA DE DEPOSITO: CUENTA UNICA DEL TESORO"/>
    <m/>
    <m/>
    <m/>
    <m/>
    <m/>
    <m/>
    <n v="0"/>
    <n v="27"/>
    <s v="NO_CONCILIADO"/>
    <m/>
    <m/>
  </r>
  <r>
    <x v="0"/>
    <m/>
    <x v="0"/>
    <x v="40"/>
    <s v="O20047180002"/>
    <s v="BOD"/>
    <n v="2004718"/>
    <m/>
    <s v="00099021001 DEPOSITO DE EFECTIVO, DEPOSITANTE: SEGUROS PROVIDA SA, CONCEPTO: DEVOLUCION DE FONDOS NO COBRADOS CONCILIACION NOVIEMBRE Y AGUIANLDO /2021, CUENTA DE DEPOSITO: CUENTA UNICA DEL TESORO"/>
    <m/>
    <m/>
    <m/>
    <m/>
    <m/>
    <m/>
    <n v="0"/>
    <n v="284.05"/>
    <s v="NO_CONCILIADO"/>
    <m/>
    <m/>
  </r>
  <r>
    <x v="3"/>
    <m/>
    <x v="3"/>
    <x v="40"/>
    <s v="B20046370002"/>
    <s v="BOD"/>
    <n v="2004637"/>
    <m/>
    <s v="00099021001 DEP.DE CHEQ.AJENOS,RET.DE CAM.,CONCEPTO: DEVOLUCION POR PENDIENTE DE DESCARGO DE FONDOS EN AVANCE JOSE ANTONIO MORENO PEÑA,DEP.: MINISTERIO DE CULTURAS D Y D , PROCEDENCIA: BANCO UNION S.A., CHEQUE: 63, FECHA DE EMISION:07/03/2022"/>
    <m/>
    <m/>
    <m/>
    <m/>
    <m/>
    <m/>
    <n v="0"/>
    <n v="800"/>
    <s v="NO_CONCILIADO"/>
    <m/>
    <m/>
  </r>
  <r>
    <x v="0"/>
    <m/>
    <x v="0"/>
    <x v="40"/>
    <s v="O20047840002"/>
    <s v="BOD"/>
    <n v="2004784"/>
    <m/>
    <s v="00099021001 DEPOSITO DE EFECTIVO, DEPOSITANTE: APARICIO CUELLAR ALICIA, CONCEPTO: REVERSION DEFINITIVA MES DE FEBRERO /2022 APARICIO CUELLAR ALICIA, CUENTA DE DEPOSITO: CUENTA UNICA DEL TESORO"/>
    <m/>
    <m/>
    <m/>
    <m/>
    <m/>
    <m/>
    <n v="0"/>
    <n v="17.28"/>
    <s v="NO_CONCILIADO"/>
    <m/>
    <m/>
  </r>
  <r>
    <x v="3"/>
    <m/>
    <x v="3"/>
    <x v="40"/>
    <s v="Q15872810002"/>
    <s v="CRV"/>
    <n v="1587281"/>
    <m/>
    <s v="NUMERO DE LIBRETA CUT: 0099021001 OPERACIÓN E18 TRANSFERENCIA DEL SISTEMA FINANCIERO POR CUENTA DE TERCEROS A LA CUT TRANSFERENCIA POR DEVOLUCION REMANENTE PAGO DI 2021-211-22735799"/>
    <m/>
    <m/>
    <m/>
    <m/>
    <m/>
    <m/>
    <n v="0"/>
    <n v="3128"/>
    <s v="NO_CONCILIADO"/>
    <m/>
    <m/>
  </r>
  <r>
    <x v="0"/>
    <m/>
    <x v="0"/>
    <x v="41"/>
    <s v="O20050890002"/>
    <s v="BOD"/>
    <n v="2005089"/>
    <m/>
    <s v="00099021001 DEPOSITO DE EFECTIVO, DEPOSITANTE: NORMA REBECA BARRENECHEA CUETO, CONCEPTO: DEV POR TOPE SALARIAL CORRESPONDIENTE AL MES DE FEBRERO 2020, CUENTA DE DEPOSITO: CUENTA UNICA DEL TESORO"/>
    <m/>
    <m/>
    <m/>
    <m/>
    <m/>
    <m/>
    <n v="0"/>
    <n v="11335.14"/>
    <s v="NO_CONCILIADO"/>
    <m/>
    <m/>
  </r>
  <r>
    <x v="0"/>
    <m/>
    <x v="0"/>
    <x v="41"/>
    <s v="B20050310002"/>
    <s v="BOD"/>
    <n v="2005031"/>
    <m/>
    <s v="00099021001 DEP.DE CHEQ.AJENOS,RET.DE CAM.,CONCEPTO: ROBERTO ENRIQUE ZELAYA FLORES,DEP.: BANCO UNION SA , PROCEDENCIA: BANCO UNION S.A., CHEQUE: 178263, FECHA DE EMISION:10/03/2022"/>
    <m/>
    <m/>
    <m/>
    <m/>
    <m/>
    <m/>
    <n v="0"/>
    <n v="24326.54"/>
    <s v="NO_CONCILIADO"/>
    <m/>
    <m/>
  </r>
  <r>
    <x v="3"/>
    <m/>
    <x v="3"/>
    <x v="42"/>
    <s v="O20057000002"/>
    <s v="BOD"/>
    <n v="2005700"/>
    <m/>
    <s v="00099021001 DEPOSITO DE EFECTIVO, DEPOSITANTE: JOSE LUIS MOREIRA IBAÑEZ, CONCEPTO: DEVOLUCION DE RETROACTIVO MES DE MARZO DE 1993, CUENTA DE DEPOSITO: CUENTA UNICA DEL TESORO  /DJBR."/>
    <m/>
    <m/>
    <m/>
    <m/>
    <m/>
    <m/>
    <n v="0"/>
    <n v="450"/>
    <s v="NO_CONCILIADO"/>
    <m/>
    <m/>
  </r>
  <r>
    <x v="15"/>
    <m/>
    <x v="15"/>
    <x v="42"/>
    <s v="O20057340002"/>
    <s v="BOD"/>
    <n v="2005734"/>
    <m/>
    <s v="00099021001 DEPOSITO DE EFECTIVO, DEPOSITANTE: RONALD IGOR PARDO ZAPATA-UMSA, CONCEPTO: REGULARIZACION POR TOPE SALARIAL, CUENTA DE DEPOSITO: CUENTA UNICA DEL TESORO"/>
    <m/>
    <m/>
    <m/>
    <m/>
    <m/>
    <m/>
    <n v="0"/>
    <n v="6434.16"/>
    <s v="NO_CONCILIADO"/>
    <m/>
    <m/>
  </r>
  <r>
    <x v="0"/>
    <m/>
    <x v="0"/>
    <x v="42"/>
    <s v="B20057150002"/>
    <s v="BOD"/>
    <n v="2005715"/>
    <m/>
    <s v="00099021001 DEP.DE CHEQ.AJENOS,RET.DE CAM.,CONCEPTO: DEVOLUCION DE SALDOS NO EJECUTADOS ELECCIONES GENERALES,DEP.: TED ORURO , PROCEDENCIA: BANCO UNION S.A., CHEQUE: 3083, FECHA DE EMISION:09/03/2022"/>
    <m/>
    <m/>
    <m/>
    <m/>
    <m/>
    <m/>
    <n v="0"/>
    <n v="3001"/>
    <s v="NO_CONCILIADO"/>
    <m/>
    <m/>
  </r>
  <r>
    <x v="3"/>
    <m/>
    <x v="3"/>
    <x v="43"/>
    <s v="O20060520002"/>
    <s v="BOD"/>
    <n v="2006052"/>
    <m/>
    <s v="00099021001 DEPOSITO DE EFECTIVO, DEPOSITANTE: HILDA BENITEZ TORREZ, CONCEPTO: DEVOLUCION DE UN SUELDO QUE NO CORRESPONDIA, CUENTA DE DEPOSITO: CUENTA UNICA DEL TESORO"/>
    <m/>
    <m/>
    <m/>
    <m/>
    <m/>
    <m/>
    <n v="0"/>
    <n v="20291.73"/>
    <s v="NO_CONCILIADO"/>
    <m/>
    <m/>
  </r>
  <r>
    <x v="3"/>
    <m/>
    <x v="3"/>
    <x v="43"/>
    <s v="O20061940002"/>
    <s v="BOD"/>
    <n v="2006194"/>
    <m/>
    <s v="00099021001 DEPOSITO DE EFECTIVO, DEPOSITANTE: MINISTERIO DE EDUCACION-EUGENIO VELARDE CORONEL, CONCEPTO: REVERSION DEFINITIVA CORRESPONDIENTE AL MES DE FEBRERO 2022, CUENTA DE DEPOSITO: CUENTA UNICA DEL TESORO"/>
    <m/>
    <m/>
    <m/>
    <m/>
    <m/>
    <m/>
    <n v="0"/>
    <n v="25.28"/>
    <s v="NO_CONCILIADO"/>
    <m/>
    <m/>
  </r>
  <r>
    <x v="3"/>
    <m/>
    <x v="3"/>
    <x v="43"/>
    <s v="Q15901460002"/>
    <s v="CRV"/>
    <n v="1590146"/>
    <m/>
    <s v="NUMERO DE LIBRETA CUT: 00099021001 OPERACIÓN E18 TRANSFERENCIA DEL SISTEMA FINANCIERO POR CUENTA DE TERCEROS A LA CUT devolucion pagos de cc no cobrados marzo 2021"/>
    <m/>
    <m/>
    <m/>
    <m/>
    <m/>
    <m/>
    <n v="0"/>
    <n v="632200.68000000005"/>
    <s v="NO_CONCILIADO"/>
    <m/>
    <m/>
  </r>
  <r>
    <x v="0"/>
    <m/>
    <x v="0"/>
    <x v="44"/>
    <s v="O20065450002"/>
    <s v="BOD"/>
    <n v="2006545"/>
    <m/>
    <s v="00099021001 DEPOSITO DE EFECTIVO, DEPOSITANTE: CLAURE HALLPINO CONCEPCION, CONCEPTO: DEVOLUCION DE HABERES CORRESPONDIENTE AL MES DE AGOSTO /2019, CUENTA DE DEPOSITO: CUENTA UNICA DEL TESORO"/>
    <m/>
    <m/>
    <m/>
    <m/>
    <m/>
    <m/>
    <n v="0"/>
    <n v="33.6"/>
    <s v="NO_CONCILIADO"/>
    <m/>
    <m/>
  </r>
  <r>
    <x v="7"/>
    <m/>
    <x v="7"/>
    <x v="44"/>
    <s v="B20065320002"/>
    <s v="BOD"/>
    <n v="2006532"/>
    <m/>
    <s v="00099021001 DEP.DE CHEQ.AJENOS,RET.DE CAM.,CONCEPTO: DEVOLUCION POR CONCEPTO DE COVID-19,DEP.: GOBIERNO AUTONOMO MUNICIPAL DE SAIPINA , PROCEDENCIA: BANCO UNION S.A., CHEQUE: 14930, FECHA DE EMISION:11/03/2022"/>
    <m/>
    <m/>
    <m/>
    <m/>
    <m/>
    <m/>
    <n v="0"/>
    <n v="4984"/>
    <s v="NO_CONCILIADO"/>
    <m/>
    <m/>
  </r>
  <r>
    <x v="10"/>
    <m/>
    <x v="10"/>
    <x v="45"/>
    <s v="G18152830003"/>
    <s v="COB"/>
    <n v="15822"/>
    <m/>
    <s v="PAGO A PRIV PRÉSTAMO US29731QAC15 VCTO. 20-03-2022 POR CUENTA DE TGN , NTI. 015822 VALOR 18-03-2022 INTERESES USD 22.500.000,00 CTA. 3987 CUENTA UNICA DEL TESORO LIB. 00099021001 REF.: COMISIONES BANCARIAS"/>
    <m/>
    <m/>
    <m/>
    <m/>
    <m/>
    <m/>
    <n v="108315"/>
    <n v="0"/>
    <s v="NO_CONCILIADO"/>
    <m/>
    <m/>
  </r>
  <r>
    <x v="0"/>
    <m/>
    <x v="0"/>
    <x v="46"/>
    <s v="O20075560002"/>
    <s v="BOD"/>
    <n v="2007556"/>
    <m/>
    <s v="00099021001 DEPOSITO DE EFECTIVO, DEPOSITANTE: ALVARO MARCO ANTONIO CABA OLIVAREZ, CONCEPTO: CITE:MEFP/VTCP/DGPOT/UAIS-CPI/NRO 030/2016 REGULARIZACION :ENERO-FEBRERO 2021, CUENTA DE DEPOSITO: CUENTA UNICA DEL TESORO"/>
    <m/>
    <m/>
    <m/>
    <m/>
    <m/>
    <m/>
    <n v="0"/>
    <n v="12868"/>
    <s v="NO_CONCILIADO"/>
    <m/>
    <m/>
  </r>
  <r>
    <x v="0"/>
    <m/>
    <x v="0"/>
    <x v="46"/>
    <s v="O20075580002"/>
    <s v="BOD"/>
    <n v="2007558"/>
    <m/>
    <s v="00099021001 DEPOSITO DE EFECTIVO, DEPOSITANTE: ROSA AMALIA QUISBERT DE MARCA, CONCEPTO: DEVOLUCION DE RETROACTIVO, CUENTA DE DEPOSITO: CUENTA UNICA DEL TESORO"/>
    <m/>
    <m/>
    <m/>
    <m/>
    <m/>
    <m/>
    <n v="0"/>
    <n v="200"/>
    <s v="NO_CONCILIADO"/>
    <m/>
    <m/>
  </r>
  <r>
    <x v="3"/>
    <m/>
    <x v="3"/>
    <x v="46"/>
    <s v="F0008940"/>
    <s v="NTE"/>
    <n v="3569852"/>
    <m/>
    <s v="A:00099021001 TRANSFERENCIA AL MEFP POR DEVOLUCION DE FONDOS NO EJECUTADOS DE GASTOS DE PROTOCOLIZACION DEL TGN I,II,IV Y V, S/G NOTA CON HR Nº3572"/>
    <m/>
    <m/>
    <m/>
    <m/>
    <m/>
    <m/>
    <n v="0"/>
    <n v="10"/>
    <s v="NO_CONCILIADO"/>
    <m/>
    <m/>
  </r>
  <r>
    <x v="3"/>
    <m/>
    <x v="3"/>
    <x v="46"/>
    <s v="S10287630001"/>
    <s v="COB"/>
    <n v="1028763"/>
    <m/>
    <s v="'COBRO DE UTILES DE ESCRITORIO POR´||COMPLEMENTO A COMPROBANTE S-1028762 DE LA FECHA REF: COBRO DE COMISIONES POR DEVOLUCION DE FONDOS USD 300.- DE 6 TRANSFERENCIAS PROCESADAS EN FECHA 11/1/2022, MINISTERIO DE ECONOMIA Y FINANZAS PÚBLICAS. LIBRETA 00099021001 TGN-RECURSOS ORDINARIOS (COBRO ÚTILES DE ESCRITORIO)"/>
    <m/>
    <m/>
    <m/>
    <m/>
    <m/>
    <m/>
    <n v="50"/>
    <n v="0"/>
    <s v="NO_CONCILIADO"/>
    <m/>
    <m/>
  </r>
  <r>
    <x v="0"/>
    <m/>
    <x v="0"/>
    <x v="47"/>
    <s v="O20083230002"/>
    <s v="BOD"/>
    <n v="2008323"/>
    <m/>
    <s v="00099021001 DEPOSITO DE EFECTIVO, DEPOSITANTE: ALVARO MARCO ANTONIO CABA OLIVAREZ, CONCEPTO: CITE:MEFP/VTCP/DGPOT/UAIS-CPI/N°030/2016 REGULARIZACION: MARZO-ABRIL 2021, CUENTA DE DEPOSITO: CUENTA UNICA DEL TESORO"/>
    <m/>
    <m/>
    <m/>
    <m/>
    <m/>
    <m/>
    <n v="0"/>
    <n v="12868"/>
    <s v="NO_CONCILIADO"/>
    <m/>
    <m/>
  </r>
  <r>
    <x v="0"/>
    <m/>
    <x v="0"/>
    <x v="47"/>
    <s v="O20083260002"/>
    <s v="BOD"/>
    <n v="2008326"/>
    <m/>
    <s v="00099021001 DEPOSITO DE EFECTIVO, DEPOSITANTE: ALVARO MARCO ANTONIO CABA OLIVAREZ, CONCEPTO: CITE:MEFP/VTCP/DGPOT/UAIS-CPI/N°030/2016 REGULARIZACION : MAYO-JUNIO 2021, CUENTA DE DEPOSITO: CUENTA UNICA DEL TESORO"/>
    <m/>
    <m/>
    <m/>
    <m/>
    <m/>
    <m/>
    <n v="0"/>
    <n v="12868"/>
    <s v="NO_CONCILIADO"/>
    <m/>
    <m/>
  </r>
  <r>
    <x v="0"/>
    <m/>
    <x v="0"/>
    <x v="47"/>
    <s v="O20084350002"/>
    <s v="BOD"/>
    <n v="2008435"/>
    <m/>
    <s v="00099021001 DEPOSITO DE EFECTIVO, DEPOSITANTE: AMANDA CLAVIJO DE ROMAN, CONCEPTO: DEVOLUCION DE UNA DUODECIMA DE AGUINALDO 2021, CUENTA DE DEPOSITO: CUENTA UNICA DEL TESORO"/>
    <m/>
    <m/>
    <m/>
    <m/>
    <m/>
    <m/>
    <n v="0"/>
    <n v="311.5"/>
    <s v="NO_CONCILIADO"/>
    <m/>
    <m/>
  </r>
  <r>
    <x v="3"/>
    <m/>
    <x v="3"/>
    <x v="47"/>
    <s v="B20083430002"/>
    <s v="BOD"/>
    <n v="2008343"/>
    <m/>
    <s v="00099021001 DEP.DE CHEQ.AJENOS,RET.DE CAM.,CONCEPTO: COMPENSACION MENSUAL DE COTIZACIONES,DEP.: FUTURO DE BOLIVIA S.A. AFP , PROCEDENCIA: BANCO DE CREDITO DE BOLIVIA S.A., CHEQUE: 666933, FECHA DE EMISION:23/03/2022"/>
    <m/>
    <m/>
    <m/>
    <m/>
    <m/>
    <m/>
    <n v="0"/>
    <n v="600934.48"/>
    <s v="NO_CONCILIADO"/>
    <m/>
    <m/>
  </r>
  <r>
    <x v="3"/>
    <m/>
    <x v="3"/>
    <x v="47"/>
    <s v="B20083550002"/>
    <s v="BOD"/>
    <n v="2008355"/>
    <m/>
    <s v="00099021001 DEP.DE CHEQ.AJENOS,RET.DE CAM.,CONCEPTO: FRACCION COMPLEMENTARIO MENSUAL,DEP.: FUTURO DE BOLIVIA S.A. AFP , PROCEDENCIA: BANCO DE CREDITO DE BOLIVIA S.A., CHEQUE: 666925, FECHA DE EMISION:23/03/2022"/>
    <m/>
    <m/>
    <m/>
    <m/>
    <m/>
    <m/>
    <n v="0"/>
    <n v="84911.75"/>
    <s v="NO_CONCILIADO"/>
    <m/>
    <m/>
  </r>
  <r>
    <x v="0"/>
    <m/>
    <x v="0"/>
    <x v="48"/>
    <s v="O20087290002"/>
    <s v="BOD"/>
    <n v="2008729"/>
    <m/>
    <s v="00099021001 DEPOSITO DE EFECTIVO, DEPOSITANTE: CARLA LORENA PAZ ACUÑA, CONCEPTO: EXCESO MAXIMA RENUMERACION PERMITIDA JUNIO 2021, CUENTA DE DEPOSITO: CUENTA UNICA DEL TESORO"/>
    <m/>
    <m/>
    <m/>
    <m/>
    <m/>
    <m/>
    <n v="0"/>
    <n v="5862"/>
    <s v="NO_CONCILIADO"/>
    <m/>
    <m/>
  </r>
  <r>
    <x v="0"/>
    <m/>
    <x v="0"/>
    <x v="48"/>
    <s v="O20087300002"/>
    <s v="BOD"/>
    <n v="2008730"/>
    <m/>
    <s v="00099021001 DEPOSITO DE EFECTIVO, DEPOSITANTE: CARLA LORENA PAZ ACUÑA, CONCEPTO: EXCESO MAXIMA RENUMERACION PERMITIDA JULIO 2021, CUENTA DE DEPOSITO: CUENTA UNICA DEL TESORO"/>
    <m/>
    <m/>
    <m/>
    <m/>
    <m/>
    <m/>
    <n v="0"/>
    <n v="5862"/>
    <s v="NO_CONCILIADO"/>
    <m/>
    <m/>
  </r>
  <r>
    <x v="0"/>
    <m/>
    <x v="0"/>
    <x v="48"/>
    <s v="O20087310002"/>
    <s v="BOD"/>
    <n v="2008731"/>
    <m/>
    <s v="00099021001 DEPOSITO DE EFECTIVO, DEPOSITANTE: CARLA LORENA PAZ ACUÑA, CONCEPTO: EXCESO MAXIMA RENUMERACION PERMITIDA AGOSTO 2021, CUENTA DE DEPOSITO: CUENTA UNICA DEL TESORO"/>
    <m/>
    <m/>
    <m/>
    <m/>
    <m/>
    <m/>
    <n v="0"/>
    <n v="6403"/>
    <s v="NO_CONCILIADO"/>
    <m/>
    <m/>
  </r>
  <r>
    <x v="0"/>
    <m/>
    <x v="0"/>
    <x v="48"/>
    <s v="O20087320002"/>
    <s v="BOD"/>
    <n v="2008732"/>
    <m/>
    <s v="00099021001 DEPOSITO DE EFECTIVO, DEPOSITANTE: CARLA LORENA PAZ ACUÑA, CONCEPTO: EXCESO MAXIMA RENUMERACION PERMITIDA SEPTIEMBRE 2021, CUENTA DE DEPOSITO: CUENTA UNICA DEL TESORO"/>
    <m/>
    <m/>
    <m/>
    <m/>
    <m/>
    <m/>
    <n v="0"/>
    <n v="4394"/>
    <s v="NO_CONCILIADO"/>
    <m/>
    <m/>
  </r>
  <r>
    <x v="0"/>
    <m/>
    <x v="0"/>
    <x v="48"/>
    <s v="O20087850002"/>
    <s v="BOD"/>
    <n v="2008785"/>
    <m/>
    <s v="00099021001 DEPOSITO DE EFECTIVO, DEPOSITANTE: CARLOS ANTONIO PADILLA, CONCEPTO: DEVOLUCION DE HABERES, CUENTA DE DEPOSITO: CUENTA UNICA DEL TESORO"/>
    <m/>
    <m/>
    <m/>
    <m/>
    <m/>
    <m/>
    <n v="0"/>
    <n v="1500"/>
    <s v="NO_CONCILIADO"/>
    <m/>
    <m/>
  </r>
  <r>
    <x v="3"/>
    <m/>
    <x v="3"/>
    <x v="48"/>
    <s v="B20086620002"/>
    <s v="BOD"/>
    <n v="2008662"/>
    <m/>
    <s v="00099021001 DEP.DE CHEQ.AJENOS,RET.DE CAM.,CONCEPTO: PAGO ADICIONLA MES DE MAYO 2021 AUTORIDAD DE FISCALIZACION,DEP.: CAJA DE SALUD DE LA BANCA PRIVADA , PROCEDENCIA: BANCO NACIONAL DE BOLIVIA S.A., CHEQUE: 9965237, FECHA DE EMISION:25/02/2022"/>
    <m/>
    <m/>
    <m/>
    <m/>
    <m/>
    <m/>
    <n v="0"/>
    <n v="640"/>
    <s v="NO_CONCILIADO"/>
    <m/>
    <m/>
  </r>
  <r>
    <x v="3"/>
    <m/>
    <x v="3"/>
    <x v="48"/>
    <s v="B20086640002"/>
    <s v="BOD"/>
    <n v="2008664"/>
    <m/>
    <s v="00099021001 DEP.DE CHEQ.AJENOS,RET.DE CAM.,CONCEPTO: REMISION DE PLANILLAS BAJAS MEDICAS DICIEMBRE 2021,DEP.: CAJA DE SALUD DE LA BANCA PRIVADA , PROCEDENCIA: BANCO NACIONAL DE BOLIVIA S.A., CHEQUE: 9966593, FECHA DE EMISION:16/03/2022"/>
    <m/>
    <m/>
    <m/>
    <m/>
    <m/>
    <m/>
    <n v="0"/>
    <n v="2737.6"/>
    <s v="NO_CONCILIADO"/>
    <m/>
    <m/>
  </r>
  <r>
    <x v="3"/>
    <m/>
    <x v="3"/>
    <x v="48"/>
    <s v="B20086660002"/>
    <s v="BOD"/>
    <n v="2008666"/>
    <m/>
    <s v="00099021001 DEP.DE CHEQ.AJENOS,RET.DE CAM.,CONCEPTO: REEMBOLSO SUBSIDIO DE INCAPACIDAD DICIEMBRE 2021,DEP.: CAJA DE SALUD DE LA BANCA PRIVADA , PROCEDENCIA: BANCO NACIONAL DE BOLIVIA S.A., CHEQUE: 9966406, FECHA DE EMISION:16/03/2022"/>
    <m/>
    <m/>
    <m/>
    <m/>
    <m/>
    <m/>
    <n v="0"/>
    <n v="8507.48"/>
    <s v="NO_CONCILIADO"/>
    <m/>
    <m/>
  </r>
  <r>
    <x v="3"/>
    <m/>
    <x v="3"/>
    <x v="48"/>
    <s v="B20086700002"/>
    <s v="BOD"/>
    <n v="2008670"/>
    <m/>
    <s v="00099021001 DEP.DE CHEQ.AJENOS,RET.DE CAM.,CONCEPTO: INCAPACIDAD TEMPORAL PERIODO ENERO 2022 LA PAZ AUTORIDAD DE FISCALIZACION,DEP.: CAJA DE SALUD DE LA BANCA PRIVADA , PROCEDENCIA: BANCO NACIONAL DE BOLIVIA S.A., CHEQUE: 9966224, FECHA DE EMISION:16/03/2022"/>
    <m/>
    <m/>
    <m/>
    <m/>
    <m/>
    <m/>
    <n v="0"/>
    <n v="30272.01"/>
    <s v="NO_CONCILIADO"/>
    <m/>
    <m/>
  </r>
  <r>
    <x v="3"/>
    <m/>
    <x v="3"/>
    <x v="48"/>
    <s v="B20086810002"/>
    <s v="BOD"/>
    <n v="2008681"/>
    <m/>
    <s v="00099021001 DEP.DE CHEQ.AJENOS,RET.DE CAM.,CONCEPTO: REEMBOLSO SUBSIDIO INCAPACIDAD ENERO,DEP.: CAJA DE SALUD DE LA BANCA PRIVADA , PROCEDENCIA: BANCO NACIONAL DE BOLIVIA S.A., CHEQUE: 9967177, FECHA DE EMISION:17/03/2022"/>
    <m/>
    <m/>
    <m/>
    <m/>
    <m/>
    <m/>
    <n v="0"/>
    <n v="89839.69"/>
    <s v="NO_CONCILIADO"/>
    <m/>
    <m/>
  </r>
  <r>
    <x v="3"/>
    <m/>
    <x v="3"/>
    <x v="48"/>
    <s v="B20086830002"/>
    <s v="BOD"/>
    <n v="2008683"/>
    <m/>
    <s v="00099021001 DEP.DE CHEQ.AJENOS,RET.DE CAM.,CONCEPTO: INCAPACIDAD TEMPORAL PERIODO DICIEMBRE 2021 LA PAZ AUTORIDAD DE FISCALIZACION,DEP.: CAJA DE SALUD DE LA BANCA PRIVADA , PROCEDENCIA: BANCO NACIONAL DE BOLIVIA S.A., CHEQUE: 9966693, FECHA DE EMISION:16/03/2022"/>
    <m/>
    <m/>
    <m/>
    <m/>
    <m/>
    <m/>
    <n v="0"/>
    <n v="341.32"/>
    <s v="NO_CONCILIADO"/>
    <m/>
    <m/>
  </r>
  <r>
    <x v="3"/>
    <m/>
    <x v="3"/>
    <x v="48"/>
    <s v="Q15957070002"/>
    <s v="CRV"/>
    <n v="1595707"/>
    <m/>
    <s v="NUMERO DE LIBRETA CUT: 00099021001 OPERACIÓN E18 TRANSFERENCIA DEL SISTEMA FINANCIERO POR CUENTA DE TERCEROS A LA CUT devolucion pagos de CC no cobrados abril 2021"/>
    <m/>
    <m/>
    <m/>
    <m/>
    <m/>
    <m/>
    <n v="0"/>
    <n v="510152.56"/>
    <s v="NO_CONCILIADO"/>
    <m/>
    <m/>
  </r>
  <r>
    <x v="0"/>
    <m/>
    <x v="0"/>
    <x v="49"/>
    <s v="B20090660002"/>
    <s v="BOD"/>
    <n v="2009066"/>
    <m/>
    <s v="00099021001 DEP.DE CHEQ.AJENOS,RET.DE CAM.,CONCEPTO: CLAUDIA MEDINA JUSTINIANO,DEP.: BANCO UNION SA , PROCEDENCIA: BANCO UNION S.A., CHEQUE: 182390, FECHA DE EMISION:25/03/2022"/>
    <m/>
    <m/>
    <m/>
    <m/>
    <m/>
    <m/>
    <n v="0"/>
    <n v="7126.68"/>
    <s v="NO_CONCILIADO"/>
    <m/>
    <m/>
  </r>
  <r>
    <x v="16"/>
    <m/>
    <x v="16"/>
    <x v="49"/>
    <s v="Q15959310002"/>
    <s v="CRV"/>
    <n v="1595931"/>
    <m/>
    <s v="NUMERO DE LIBRETA CUT: 00099021001 OPERACIÓN E75 TRANSFERENCIA DE LA CUENTA FISCAL BUN A LA CUT EN MN AUTÃNOMO DEPARTAMENTAL DE CHUQUISACA, CITE: TESORERIA Y C.P.NÂ°315/2022 CUENTA CUT 3987 LIBRETA NÂ° 00099021001 TGN-RECURSOS ORDINARIOS (3987)"/>
    <m/>
    <m/>
    <m/>
    <m/>
    <m/>
    <m/>
    <n v="0"/>
    <n v="1146352.8700000001"/>
    <s v="NO_CONCILIADO"/>
    <m/>
    <m/>
  </r>
  <r>
    <x v="8"/>
    <m/>
    <x v="8"/>
    <x v="50"/>
    <s v="O20093520002"/>
    <s v="BOD"/>
    <n v="2009352"/>
    <m/>
    <s v="00099021001 DEPOSITO DE EFECTIVO, DEPOSITANTE: PABLO ARMANDO HERRERA CAMARGO, CONCEPTO: DEVOLUCION DE SUELDO Y SALARIO, CUENTA DE DEPOSITO: CUENTA UNICA DEL TESORO  /DJBR."/>
    <m/>
    <m/>
    <m/>
    <m/>
    <m/>
    <m/>
    <n v="0"/>
    <n v="7085.73"/>
    <s v="NO_CONCILIADO"/>
    <m/>
    <m/>
  </r>
  <r>
    <x v="3"/>
    <m/>
    <x v="3"/>
    <x v="50"/>
    <s v="B20094120002"/>
    <s v="BOD"/>
    <n v="2009412"/>
    <m/>
    <s v="00099021001 DEP.DE CHEQ.AJENOS,RET.DE CAM.,CONCEPTO: PAGO DE RECURSOS PÚBLICOS,DEP.: CAJA NACIONAL DE SALUD , PROCEDENCIA: BANCO UNION S.A., CHEQUE: 59918, FECHA DE EMISION:28/03/2022"/>
    <m/>
    <m/>
    <m/>
    <m/>
    <m/>
    <m/>
    <n v="0"/>
    <n v="12790.75"/>
    <s v="NO_CONCILIADO"/>
    <m/>
    <m/>
  </r>
  <r>
    <x v="6"/>
    <m/>
    <x v="6"/>
    <x v="50"/>
    <s v="B20094150002 "/>
    <s v="BOD"/>
    <n v="2009415"/>
    <m/>
    <s v="00099021001 DEP.DE CHEQ.AJENOS,RET.DE CAM.,CONCEPTO: PAGO INCAPACIDADES TEMPORALES (REEMBOLSO) MINISTERIO DE ECONOMIA Y FINANZAS PÚBLICAS,DEP.: CAJA NACIONAL DE SALUD , PROCEDENCIA: BANCO UNION S.A., CHEQUE: 27727, FECHA DE EMISION:24/03/2022 _x000a_COMUNICADO DT-254-2022 DE 05/04/2022"/>
    <m/>
    <m/>
    <m/>
    <m/>
    <m/>
    <m/>
    <n v="0"/>
    <n v="3298.5"/>
    <s v="CONCILIADO_PARCIAL"/>
    <m/>
    <m/>
  </r>
  <r>
    <x v="0"/>
    <m/>
    <x v="0"/>
    <x v="51"/>
    <s v="O20097660002"/>
    <s v="BOD"/>
    <n v="2009766"/>
    <m/>
    <s v="00099021001 DEPOSITO DE EFECTIVO, DEPOSITANTE: KATERINE MELGAR SUAREZ, CONCEPTO: DEVOLUCION DE FONDOS ASIGNADOS, CUENTA DE DEPOSITO: CUENTA UNICA DEL TESORO"/>
    <m/>
    <m/>
    <m/>
    <m/>
    <m/>
    <m/>
    <n v="0"/>
    <n v="4268"/>
    <s v="NO_CONCILIADO"/>
    <m/>
    <m/>
  </r>
  <r>
    <x v="0"/>
    <m/>
    <x v="0"/>
    <x v="51"/>
    <s v="O20098270002"/>
    <s v="BOD"/>
    <n v="2009827"/>
    <m/>
    <s v="00099021001 DEPOSITO DE EFECTIVO, DEPOSITANTE: FREDDY NAPOLEON EGUIVAR RODRIGUEZ, CONCEPTO: DEVOLUCION HABERES, CUENTA DE DEPOSITO: CUENTA UNICA DEL TESORO"/>
    <m/>
    <m/>
    <m/>
    <m/>
    <m/>
    <m/>
    <n v="0"/>
    <n v="55000"/>
    <s v="NO_CONCILIADO"/>
    <m/>
    <m/>
  </r>
  <r>
    <x v="0"/>
    <m/>
    <x v="0"/>
    <x v="51"/>
    <s v="O20098490002"/>
    <s v="BOD"/>
    <n v="2009849"/>
    <m/>
    <s v="00099021001 DEPOSITO DE EFECTIVO, DEPOSITANTE: ALIANZA SEGUROS S.A., CONCEPTO: DEVOLUCION POR ANULACION DE POLIZA 27021224, CUENTA DE DEPOSITO: CUENTA UNICA DEL TESORO"/>
    <m/>
    <m/>
    <m/>
    <m/>
    <m/>
    <m/>
    <n v="0"/>
    <n v="46245.58"/>
    <s v="NO_CONCILIADO"/>
    <m/>
    <m/>
  </r>
  <r>
    <x v="3"/>
    <m/>
    <x v="3"/>
    <x v="51"/>
    <s v="S10292650001"/>
    <s v="COB"/>
    <n v="1029265"/>
    <m/>
    <s v="'COBRO DE UTILES DE ESCRITORIO POR´||COMPLEMENTO A COMPROBANTE S-1029264 DE LA FECHA REF: COBRO DE COMISIONES DEL BANQUERO EQUIV. EUR 10.- MINISTERIO DE ECONOMIA Y FINANZAS PÚBLICAS. LIBRETA 00099021001 TGN-RECURSOS ORDINARIOS (COBRO ÚTILES DE ESCRITORIO)"/>
    <m/>
    <m/>
    <m/>
    <m/>
    <m/>
    <m/>
    <n v="50"/>
    <n v="0"/>
    <s v="NO_CONCILIADO"/>
    <m/>
    <m/>
  </r>
  <r>
    <x v="4"/>
    <m/>
    <x v="4"/>
    <x v="52"/>
    <s v="B20101390002"/>
    <s v="BOD"/>
    <n v="2010139"/>
    <m/>
    <s v="00099021001 DEP.DE CHEQ.AJENOS,RET.DE CAM.,CONCEPTO: PAGO INCAPACIDADES TEMPORALES (REEMBOLSO) MINISTERIO DE ECONOMÍA Y FINANZAS PÚBLICAS,DEP.: CAJA NACIONAL DE SALUD , PROCEDENCIA: BANCO UNION S.A., CHEQUE: 27706, FECHA DE EMISION:30/03/2022 _x000a_COMUNICADO DT-268-2022 DE 05/04/2022"/>
    <m/>
    <m/>
    <m/>
    <m/>
    <m/>
    <m/>
    <n v="0"/>
    <n v="3673.47"/>
    <s v="CONCILIADO_PARCIAL"/>
    <m/>
    <m/>
  </r>
  <r>
    <x v="3"/>
    <m/>
    <x v="3"/>
    <x v="52"/>
    <s v="G18267630003"/>
    <s v="CVD"/>
    <n v="1826763"/>
    <m/>
    <s v="PROVISION DE FONDOS A SOLICITUD DE YACIMIENTOS PETROLIFEROS FISCALES BOLIVIANOS SEGUN SOLICITUD YPFB-0071-2022 REF: PAGO AL TESORO GENERAL DE LA NACION PARTICIPACION DE LA PRODUCCION DICIEMBRE 2021 LIB. 00099021001 TGN YPFB PARTICIPACION 6% PRODUCCIÓN BRUTA DE HIDROCARBUROS BOCA DE POZO"/>
    <m/>
    <m/>
    <m/>
    <m/>
    <m/>
    <m/>
    <n v="50"/>
    <n v="0"/>
    <s v="NO_CONCILIADO"/>
    <m/>
    <m/>
  </r>
  <r>
    <x v="10"/>
    <m/>
    <x v="10"/>
    <x v="53"/>
    <s v="G18280880003"/>
    <s v="COB"/>
    <n v="15877"/>
    <m/>
    <s v="PAGO A AFD PRÉSTAMO CBO-1011-02-C VCTO. 31-03-2022 POR CUENTA DE TGN , NTI. 015877 VALOR 31-03-2022 INTERESES EUR 89.382,22 COMISIONES EUR 85.040,45 CTA. 3987 CUENTA UNICA DEL TESORO LIB. 00099021001 REF.: COMISIONES BANCARIAS"/>
    <m/>
    <m/>
    <m/>
    <m/>
    <m/>
    <m/>
    <n v="1204.1300000000001"/>
    <n v="0"/>
    <s v="NO_CONCILIADO"/>
    <m/>
    <m/>
  </r>
  <r>
    <x v="10"/>
    <m/>
    <x v="10"/>
    <x v="53"/>
    <s v="G18282840003"/>
    <s v="COB"/>
    <n v="15983"/>
    <m/>
    <s v="PAGO A BANCO EUROPEO DE INV PRÉSTAMO FI No 88662 VCTO. 31-03-2022 POR CUENTA DE TGN , NTI. 015983 VALOR 31-03-2022 INTERESES USD 288.264,54 COMISIONES USD 52.670,17 CTA. 3987 CUENTA UNICA DEL TESORO LIB. 00099021001 REF.: COMISIONES BANCARIAS"/>
    <m/>
    <m/>
    <m/>
    <m/>
    <m/>
    <m/>
    <n v="1907.14"/>
    <n v="0"/>
    <s v="NO_CONCILIADO"/>
    <m/>
    <m/>
  </r>
  <r>
    <x v="13"/>
    <m/>
    <x v="13"/>
    <x v="53"/>
    <s v="T04307710001"/>
    <s v="DEV"/>
    <n v="430771"/>
    <m/>
    <s v="CONTABILIZACION ORDENES DE TRANSFERENCIA GRACOS"/>
    <m/>
    <m/>
    <m/>
    <m/>
    <m/>
    <m/>
    <n v="2075208.45"/>
    <n v="0"/>
    <s v="NO_CONCILIADO"/>
    <m/>
    <m/>
  </r>
  <r>
    <x v="13"/>
    <m/>
    <x v="13"/>
    <x v="53"/>
    <s v="T04307730001"/>
    <s v="DEV"/>
    <n v="430773"/>
    <m/>
    <s v="CONTABILIZACION ORDENES DE TRANSFERENCIA GRACOS"/>
    <m/>
    <m/>
    <m/>
    <m/>
    <m/>
    <m/>
    <n v="2075208.45"/>
    <n v="0"/>
    <s v="NO_CONCILIADO"/>
    <m/>
    <m/>
  </r>
  <r>
    <x v="13"/>
    <m/>
    <x v="13"/>
    <x v="53"/>
    <s v="T04307750001"/>
    <s v="DEV"/>
    <n v="430775"/>
    <m/>
    <s v="CONTABILIZACION ORDENES DE TRANSFERENCIA GRACOS"/>
    <m/>
    <m/>
    <m/>
    <m/>
    <m/>
    <m/>
    <n v="5699803.7300000004"/>
    <n v="0"/>
    <s v="NO_CONCILIADO"/>
    <m/>
    <m/>
  </r>
  <r>
    <x v="13"/>
    <m/>
    <x v="13"/>
    <x v="53"/>
    <s v="T04307770001"/>
    <s v="DEV"/>
    <n v="430777"/>
    <m/>
    <s v="CONTABILIZACION ORDENES DE TRANSFERENCIA GRACOS"/>
    <m/>
    <m/>
    <m/>
    <m/>
    <m/>
    <m/>
    <n v="5699803.7300000004"/>
    <n v="0"/>
    <s v="NO_CONCILIADO"/>
    <m/>
    <m/>
  </r>
  <r>
    <x v="13"/>
    <m/>
    <x v="13"/>
    <x v="53"/>
    <s v="T04307790001"/>
    <s v="DEV"/>
    <n v="430779"/>
    <m/>
    <s v="CONTABILIZACION ORDENES DE TRANSFERENCIA GRACOS"/>
    <m/>
    <m/>
    <m/>
    <m/>
    <m/>
    <m/>
    <n v="5699803.7300000004"/>
    <n v="0"/>
    <s v="NO_CONCILIADO"/>
    <m/>
    <m/>
  </r>
  <r>
    <x v="13"/>
    <m/>
    <x v="13"/>
    <x v="53"/>
    <s v="T04307810001"/>
    <s v="DEV"/>
    <n v="430781"/>
    <m/>
    <s v="CONTABILIZACION ORDENES DE TRANSFERENCIA GRACOS"/>
    <m/>
    <m/>
    <m/>
    <m/>
    <m/>
    <m/>
    <n v="4828318.32"/>
    <n v="0"/>
    <s v="NO_CONCILIADO"/>
    <m/>
    <m/>
  </r>
  <r>
    <x v="13"/>
    <m/>
    <x v="13"/>
    <x v="53"/>
    <s v="T04307830001"/>
    <s v="DEV"/>
    <n v="430783"/>
    <m/>
    <s v="CONTABILIZACION ORDENES DE TRANSFERENCIA GRACOS"/>
    <m/>
    <m/>
    <m/>
    <m/>
    <m/>
    <m/>
    <n v="4828318.32"/>
    <n v="0"/>
    <s v="NO_CONCILIADO"/>
    <m/>
    <m/>
  </r>
  <r>
    <x v="13"/>
    <m/>
    <x v="13"/>
    <x v="53"/>
    <s v="T04307850001"/>
    <s v="DEV"/>
    <n v="430785"/>
    <m/>
    <s v="CONTABILIZACION ORDENES DE TRANSFERENCIA GRACOS"/>
    <m/>
    <m/>
    <m/>
    <m/>
    <m/>
    <m/>
    <n v="4828318.32"/>
    <n v="0"/>
    <s v="NO_CONCILIADO"/>
    <m/>
    <m/>
  </r>
  <r>
    <x v="13"/>
    <m/>
    <x v="13"/>
    <x v="53"/>
    <s v="T04307870001"/>
    <s v="DEV"/>
    <n v="430787"/>
    <m/>
    <s v="CONTABILIZACION ORDENES DE TRANSFERENCIA GRACOS"/>
    <m/>
    <m/>
    <m/>
    <m/>
    <m/>
    <m/>
    <n v="4828318.32"/>
    <n v="0"/>
    <s v="NO_CONCILIADO"/>
    <m/>
    <m/>
  </r>
  <r>
    <x v="13"/>
    <m/>
    <x v="13"/>
    <x v="53"/>
    <s v="T04307890001"/>
    <s v="DEV"/>
    <n v="430789"/>
    <m/>
    <s v="CONTABILIZACION ORDENES DE TRANSFERENCIA GRACOS"/>
    <m/>
    <m/>
    <m/>
    <m/>
    <m/>
    <m/>
    <n v="13261543.32"/>
    <n v="0"/>
    <s v="NO_CONCILIADO"/>
    <m/>
    <m/>
  </r>
  <r>
    <x v="13"/>
    <m/>
    <x v="13"/>
    <x v="53"/>
    <s v="T04307910001"/>
    <s v="DEV"/>
    <n v="430791"/>
    <m/>
    <s v="CONTABILIZACION ORDENES DE TRANSFERENCIA GRACOS"/>
    <m/>
    <m/>
    <m/>
    <m/>
    <m/>
    <m/>
    <n v="13261543.32"/>
    <n v="0"/>
    <s v="NO_CONCILIADO"/>
    <m/>
    <m/>
  </r>
  <r>
    <x v="13"/>
    <m/>
    <x v="13"/>
    <x v="53"/>
    <s v="T04307930001"/>
    <s v="DEV"/>
    <n v="430793"/>
    <m/>
    <s v="CONTABILIZACION ORDENES DE TRANSFERENCIA GRACOS"/>
    <m/>
    <m/>
    <m/>
    <m/>
    <m/>
    <m/>
    <n v="13261543.32"/>
    <n v="0"/>
    <s v="NO_CONCILIADO"/>
    <m/>
    <m/>
  </r>
  <r>
    <x v="13"/>
    <m/>
    <x v="13"/>
    <x v="53"/>
    <s v="T04307950001"/>
    <s v="DEV"/>
    <n v="430795"/>
    <m/>
    <s v="CONTABILIZACION ORDENES DE TRANSFERENCIA GRACOS"/>
    <m/>
    <m/>
    <m/>
    <m/>
    <m/>
    <m/>
    <n v="2439868.83"/>
    <n v="0"/>
    <s v="NO_CONCILIADO"/>
    <m/>
    <m/>
  </r>
  <r>
    <x v="13"/>
    <m/>
    <x v="13"/>
    <x v="53"/>
    <s v="T04307970001"/>
    <s v="DEV"/>
    <n v="430797"/>
    <m/>
    <s v="CONTABILIZACION ORDENES DE TRANSFERENCIA GRACOS"/>
    <m/>
    <m/>
    <m/>
    <m/>
    <m/>
    <m/>
    <n v="2439868.83"/>
    <n v="0"/>
    <s v="NO_CONCILIADO"/>
    <m/>
    <m/>
  </r>
  <r>
    <x v="13"/>
    <m/>
    <x v="13"/>
    <x v="53"/>
    <s v="T04307990001"/>
    <s v="DEV"/>
    <n v="430799"/>
    <m/>
    <s v="CONTABILIZACION ORDENES DE TRANSFERENCIA GRACOS"/>
    <m/>
    <m/>
    <m/>
    <m/>
    <m/>
    <m/>
    <n v="2439868.83"/>
    <n v="0"/>
    <s v="NO_CONCILIADO"/>
    <m/>
    <m/>
  </r>
  <r>
    <x v="13"/>
    <m/>
    <x v="13"/>
    <x v="53"/>
    <s v="T04308010001"/>
    <s v="DEV"/>
    <n v="430801"/>
    <m/>
    <s v="CONTABILIZACION ORDENES DE TRANSFERENCIA GRACOS"/>
    <m/>
    <m/>
    <m/>
    <m/>
    <m/>
    <m/>
    <n v="1762060.63"/>
    <n v="0"/>
    <s v="NO_CONCILIADO"/>
    <m/>
    <m/>
  </r>
  <r>
    <x v="13"/>
    <m/>
    <x v="13"/>
    <x v="53"/>
    <s v="T04308030001"/>
    <s v="DEV"/>
    <n v="430803"/>
    <m/>
    <s v="CONTABILIZACION ORDENES DE TRANSFERENCIA GRACOS"/>
    <m/>
    <m/>
    <m/>
    <m/>
    <m/>
    <m/>
    <n v="76471.850000000006"/>
    <n v="0"/>
    <s v="NO_CONCILIADO"/>
    <m/>
    <m/>
  </r>
  <r>
    <x v="13"/>
    <m/>
    <x v="13"/>
    <x v="53"/>
    <s v="T04308050001"/>
    <s v="DEV"/>
    <n v="430805"/>
    <m/>
    <s v="CONTABILIZACION ORDENES DE TRANSFERENCIA GRACOS"/>
    <m/>
    <m/>
    <m/>
    <m/>
    <m/>
    <m/>
    <n v="490298.54"/>
    <n v="0"/>
    <s v="NO_CONCILIADO"/>
    <m/>
    <m/>
  </r>
  <r>
    <x v="13"/>
    <m/>
    <x v="13"/>
    <x v="53"/>
    <s v="T04308070001"/>
    <s v="DEV"/>
    <n v="430807"/>
    <m/>
    <s v="CONTABILIZACION ORDENES DE TRANSFERENCIA GRACOS"/>
    <m/>
    <m/>
    <m/>
    <m/>
    <m/>
    <m/>
    <n v="1346662.45"/>
    <n v="0"/>
    <s v="NO_CONCILIADO"/>
    <m/>
    <m/>
  </r>
  <r>
    <x v="13"/>
    <m/>
    <x v="13"/>
    <x v="53"/>
    <s v="T04308090001"/>
    <s v="DEV"/>
    <n v="430809"/>
    <m/>
    <s v="CONTABILIZACION ORDENES DE TRANSFERENCIA GRACOS"/>
    <m/>
    <m/>
    <m/>
    <m/>
    <m/>
    <m/>
    <n v="5003199.62"/>
    <n v="0"/>
    <s v="NO_CONCILIADO"/>
    <m/>
    <m/>
  </r>
  <r>
    <x v="13"/>
    <m/>
    <x v="13"/>
    <x v="53"/>
    <s v="T04308110001"/>
    <s v="DEV"/>
    <n v="430811"/>
    <m/>
    <s v="CONTABILIZACION ORDENES DE TRANSFERENCIA GRACOS"/>
    <m/>
    <m/>
    <m/>
    <m/>
    <m/>
    <m/>
    <n v="1140761.2"/>
    <n v="0"/>
    <s v="NO_CONCILIADO"/>
    <m/>
    <m/>
  </r>
  <r>
    <x v="13"/>
    <m/>
    <x v="13"/>
    <x v="53"/>
    <s v="T04308130001"/>
    <s v="DEV"/>
    <n v="430813"/>
    <m/>
    <s v="CONTABILIZACION ORDENES DE TRANSFERENCIA GRACOS"/>
    <m/>
    <m/>
    <m/>
    <m/>
    <m/>
    <m/>
    <n v="4099727.74"/>
    <n v="0"/>
    <s v="NO_CONCILIADO"/>
    <m/>
    <m/>
  </r>
  <r>
    <x v="13"/>
    <m/>
    <x v="13"/>
    <x v="53"/>
    <s v="T04308150001"/>
    <s v="DEV"/>
    <n v="430815"/>
    <m/>
    <s v="CONTABILIZACION ORDENES DE TRANSFERENCIA GRACOS"/>
    <m/>
    <m/>
    <m/>
    <m/>
    <m/>
    <m/>
    <n v="177924.53"/>
    <n v="0"/>
    <s v="NO_CONCILIADO"/>
    <m/>
    <m/>
  </r>
  <r>
    <x v="13"/>
    <m/>
    <x v="13"/>
    <x v="53"/>
    <s v="T04308170001"/>
    <s v="DEV"/>
    <n v="430817"/>
    <m/>
    <s v="CONTABILIZACION ORDENES DE TRANSFERENCIA GRACOS"/>
    <m/>
    <m/>
    <m/>
    <m/>
    <m/>
    <m/>
    <n v="11640777.77"/>
    <n v="0"/>
    <s v="NO_CONCILIADO"/>
    <m/>
    <m/>
  </r>
  <r>
    <x v="13"/>
    <m/>
    <x v="13"/>
    <x v="53"/>
    <s v="T04308190001"/>
    <s v="DEV"/>
    <n v="430819"/>
    <m/>
    <s v="CONTABILIZACION ORDENES DE TRANSFERENCIA GRACOS"/>
    <m/>
    <m/>
    <m/>
    <m/>
    <m/>
    <m/>
    <n v="3133234.69"/>
    <n v="0"/>
    <s v="NO_CONCILIADO"/>
    <m/>
    <m/>
  </r>
  <r>
    <x v="13"/>
    <m/>
    <x v="13"/>
    <x v="53"/>
    <s v="T04308210001"/>
    <s v="DEV"/>
    <n v="430821"/>
    <m/>
    <s v="CONTABILIZACION ORDENES DE TRANSFERENCIA GRACOS"/>
    <m/>
    <m/>
    <m/>
    <m/>
    <m/>
    <m/>
    <n v="2141679.1"/>
    <n v="0"/>
    <s v="NO_CONCILIADO"/>
    <m/>
    <m/>
  </r>
  <r>
    <x v="13"/>
    <m/>
    <x v="13"/>
    <x v="53"/>
    <s v="T04308230001"/>
    <s v="DEV"/>
    <n v="430823"/>
    <m/>
    <s v="CONTABILIZACION ORDENES DE TRANSFERENCIA GRACOS"/>
    <m/>
    <m/>
    <m/>
    <m/>
    <m/>
    <m/>
    <n v="576454.92000000004"/>
    <n v="0"/>
    <s v="NO_CONCILIADO"/>
    <m/>
    <m/>
  </r>
  <r>
    <x v="13"/>
    <m/>
    <x v="13"/>
    <x v="53"/>
    <s v="T04308250001"/>
    <s v="DEV"/>
    <n v="430825"/>
    <m/>
    <s v="CONTABILIZACION ORDENES DE TRANSFERENCIA GRACOS"/>
    <m/>
    <m/>
    <m/>
    <m/>
    <m/>
    <m/>
    <n v="2071693.93"/>
    <n v="0"/>
    <s v="NO_CONCILIADO"/>
    <m/>
    <m/>
  </r>
  <r>
    <x v="13"/>
    <m/>
    <x v="13"/>
    <x v="53"/>
    <s v="T04308270001"/>
    <s v="DEV"/>
    <n v="430827"/>
    <m/>
    <s v="CONTABILIZACION ORDENES DE TRANSFERENCIA GRACOS"/>
    <m/>
    <m/>
    <m/>
    <m/>
    <m/>
    <m/>
    <n v="253622.57"/>
    <n v="0"/>
    <s v="NO_CONCILIADO"/>
    <m/>
    <m/>
  </r>
  <r>
    <x v="13"/>
    <m/>
    <x v="13"/>
    <x v="53"/>
    <s v="T04308290001"/>
    <s v="DEV"/>
    <n v="430829"/>
    <m/>
    <s v="CONTABILIZACION ORDENES DE TRANSFERENCIA GRACOS"/>
    <m/>
    <m/>
    <m/>
    <m/>
    <m/>
    <m/>
    <n v="313147.82"/>
    <n v="0"/>
    <s v="NO_CONCILIADO"/>
    <m/>
    <m/>
  </r>
  <r>
    <x v="13"/>
    <m/>
    <x v="13"/>
    <x v="53"/>
    <s v="T04308310001"/>
    <s v="DEV"/>
    <n v="430831"/>
    <m/>
    <s v="CONTABILIZACION ORDENES DE TRANSFERENCIA GRACOS"/>
    <m/>
    <m/>
    <m/>
    <m/>
    <m/>
    <m/>
    <n v="4353141.28"/>
    <n v="0"/>
    <s v="NO_CONCILIADO"/>
    <m/>
    <m/>
  </r>
  <r>
    <x v="13"/>
    <m/>
    <x v="13"/>
    <x v="53"/>
    <s v="T04308330001"/>
    <s v="DEV"/>
    <n v="430833"/>
    <m/>
    <s v="CONTABILIZACION ORDENES DE TRANSFERENCIA GRACOS"/>
    <m/>
    <m/>
    <m/>
    <m/>
    <m/>
    <m/>
    <n v="696604.12"/>
    <n v="0"/>
    <s v="NO_CONCILIADO"/>
    <m/>
    <m/>
  </r>
  <r>
    <x v="13"/>
    <m/>
    <x v="13"/>
    <x v="53"/>
    <s v="T04308350001"/>
    <s v="DEV"/>
    <n v="430835"/>
    <m/>
    <s v="CONTABILIZACION ORDENES DE TRANSFERENCIA GRACOS"/>
    <m/>
    <m/>
    <m/>
    <m/>
    <m/>
    <m/>
    <n v="5489764.7999999998"/>
    <n v="0"/>
    <s v="NO_CONCILIADO"/>
    <m/>
    <m/>
  </r>
  <r>
    <x v="13"/>
    <m/>
    <x v="13"/>
    <x v="53"/>
    <s v="T04308370001"/>
    <s v="DEV"/>
    <n v="430837"/>
    <m/>
    <s v="CONTABILIZACION ORDENES DE TRANSFERENCIA GRACOS"/>
    <m/>
    <m/>
    <m/>
    <m/>
    <m/>
    <m/>
    <n v="4650393.79"/>
    <n v="0"/>
    <s v="NO_CONCILIADO"/>
    <m/>
    <m/>
  </r>
  <r>
    <x v="13"/>
    <m/>
    <x v="13"/>
    <x v="53"/>
    <s v="T04308390001"/>
    <s v="DEV"/>
    <n v="430839"/>
    <m/>
    <s v="CONTABILIZACION ORDENES DE TRANSFERENCIA GRACOS"/>
    <m/>
    <m/>
    <m/>
    <m/>
    <m/>
    <m/>
    <n v="590095.14"/>
    <n v="0"/>
    <s v="NO_CONCILIADO"/>
    <m/>
    <m/>
  </r>
  <r>
    <x v="13"/>
    <m/>
    <x v="13"/>
    <x v="53"/>
    <s v="T04306420001"/>
    <s v="DEV"/>
    <n v="430642"/>
    <m/>
    <s v="CONTABILIZACION ORDENES DE TRANSFERENCIA GRACOS"/>
    <m/>
    <m/>
    <m/>
    <m/>
    <m/>
    <m/>
    <n v="11260383.699999999"/>
    <n v="0"/>
    <s v="NO_CONCILIADO"/>
    <m/>
    <m/>
  </r>
  <r>
    <x v="13"/>
    <m/>
    <x v="13"/>
    <x v="53"/>
    <s v="T04306440001"/>
    <s v="DEV"/>
    <n v="430644"/>
    <m/>
    <s v="CONTABILIZACION ORDENES DE TRANSFERENCIA GRACOS"/>
    <m/>
    <m/>
    <m/>
    <m/>
    <m/>
    <m/>
    <n v="89909.63"/>
    <n v="0"/>
    <s v="NO_CONCILIADO"/>
    <m/>
    <m/>
  </r>
  <r>
    <x v="13"/>
    <m/>
    <x v="13"/>
    <x v="53"/>
    <s v="T04306460001"/>
    <s v="DEV"/>
    <n v="430646"/>
    <m/>
    <s v="CONTABILIZACION ORDENES DE TRANSFERENCIA GRACOS"/>
    <m/>
    <m/>
    <m/>
    <m/>
    <m/>
    <m/>
    <n v="1998736.6"/>
    <n v="0"/>
    <s v="NO_CONCILIADO"/>
    <m/>
    <m/>
  </r>
  <r>
    <x v="13"/>
    <m/>
    <x v="13"/>
    <x v="53"/>
    <s v="T04306480001"/>
    <s v="DEV"/>
    <n v="430648"/>
    <m/>
    <s v="CONTABILIZACION ORDENES DE TRANSFERENCIA GRACOS"/>
    <m/>
    <m/>
    <m/>
    <m/>
    <m/>
    <m/>
    <n v="1584909.91"/>
    <n v="0"/>
    <s v="NO_CONCILIADO"/>
    <m/>
    <m/>
  </r>
  <r>
    <x v="13"/>
    <m/>
    <x v="13"/>
    <x v="53"/>
    <s v="T04306500001"/>
    <s v="DEV"/>
    <n v="430650"/>
    <m/>
    <s v="CONTABILIZACION ORDENES DE TRANSFERENCIA GRACOS"/>
    <m/>
    <m/>
    <m/>
    <m/>
    <m/>
    <m/>
    <n v="860097.26"/>
    <n v="0"/>
    <s v="NO_CONCILIADO"/>
    <m/>
    <m/>
  </r>
  <r>
    <x v="13"/>
    <m/>
    <x v="13"/>
    <x v="53"/>
    <s v="T04306520001"/>
    <s v="DEV"/>
    <n v="430652"/>
    <m/>
    <s v="CONTABILIZACION ORDENES DE TRANSFERENCIA GRACOS"/>
    <m/>
    <m/>
    <m/>
    <m/>
    <m/>
    <m/>
    <n v="3687557.05"/>
    <n v="0"/>
    <s v="NO_CONCILIADO"/>
    <m/>
    <m/>
  </r>
  <r>
    <x v="13"/>
    <m/>
    <x v="13"/>
    <x v="53"/>
    <s v="T04306540001"/>
    <s v="DEV"/>
    <n v="430654"/>
    <m/>
    <s v="CONTABILIZACION ORDENES DE TRANSFERENCIA GRACOS"/>
    <m/>
    <m/>
    <m/>
    <m/>
    <m/>
    <m/>
    <n v="728590.58"/>
    <n v="0"/>
    <s v="NO_CONCILIADO"/>
    <m/>
    <m/>
  </r>
  <r>
    <x v="13"/>
    <m/>
    <x v="13"/>
    <x v="53"/>
    <s v="T04306560001"/>
    <s v="DEV"/>
    <n v="430656"/>
    <m/>
    <s v="CONTABILIZACION ORDENES DE TRANSFERENCIA GRACOS"/>
    <m/>
    <m/>
    <m/>
    <m/>
    <m/>
    <m/>
    <n v="12772852.83"/>
    <n v="0"/>
    <s v="NO_CONCILIADO"/>
    <m/>
    <m/>
  </r>
  <r>
    <x v="13"/>
    <m/>
    <x v="13"/>
    <x v="53"/>
    <s v="T04306580001"/>
    <s v="DEV"/>
    <n v="430658"/>
    <m/>
    <s v="CONTABILIZACION ORDENES DE TRANSFERENCIA GRACOS"/>
    <m/>
    <m/>
    <m/>
    <m/>
    <m/>
    <m/>
    <n v="1620765.62"/>
    <n v="0"/>
    <s v="NO_CONCILIADO"/>
    <m/>
    <m/>
  </r>
  <r>
    <x v="13"/>
    <m/>
    <x v="13"/>
    <x v="53"/>
    <s v="T04306600001"/>
    <s v="DEV"/>
    <n v="430660"/>
    <m/>
    <s v="CONTABILIZACION ORDENES DE TRANSFERENCIA GRACOS"/>
    <m/>
    <m/>
    <m/>
    <m/>
    <m/>
    <m/>
    <n v="2001159.62"/>
    <n v="0"/>
    <s v="NO_CONCILIADO"/>
    <m/>
    <m/>
  </r>
  <r>
    <x v="13"/>
    <m/>
    <x v="13"/>
    <x v="53"/>
    <s v="T04306620001"/>
    <s v="DEV"/>
    <n v="430662"/>
    <m/>
    <s v="CONTABILIZACION ORDENES DE TRANSFERENCIA GRACOS"/>
    <m/>
    <m/>
    <m/>
    <m/>
    <m/>
    <m/>
    <n v="10128308.699999999"/>
    <n v="0"/>
    <s v="NO_CONCILIADO"/>
    <m/>
    <m/>
  </r>
  <r>
    <x v="13"/>
    <m/>
    <x v="13"/>
    <x v="53"/>
    <s v="T04306640001"/>
    <s v="DEV"/>
    <n v="430664"/>
    <m/>
    <s v="CONTABILIZACION ORDENES DE TRANSFERENCIA GRACOS"/>
    <m/>
    <m/>
    <m/>
    <m/>
    <m/>
    <m/>
    <n v="1863413.9"/>
    <n v="0"/>
    <s v="NO_CONCILIADO"/>
    <m/>
    <m/>
  </r>
  <r>
    <x v="13"/>
    <m/>
    <x v="13"/>
    <x v="53"/>
    <s v="T04306660001"/>
    <s v="DEV"/>
    <n v="430666"/>
    <m/>
    <s v="CONTABILIZACION ORDENES DE TRANSFERENCIA GRACOS"/>
    <m/>
    <m/>
    <m/>
    <m/>
    <m/>
    <m/>
    <n v="2349959.13"/>
    <n v="0"/>
    <s v="NO_CONCILIADO"/>
    <m/>
    <m/>
  </r>
  <r>
    <x v="13"/>
    <m/>
    <x v="13"/>
    <x v="53"/>
    <s v="T04306680001"/>
    <s v="DEV"/>
    <n v="430668"/>
    <m/>
    <s v="CONTABILIZACION ORDENES DE TRANSFERENCIA GRACOS"/>
    <m/>
    <m/>
    <m/>
    <m/>
    <m/>
    <m/>
    <n v="368174.9"/>
    <n v="0"/>
    <s v="NO_CONCILIADO"/>
    <m/>
    <m/>
  </r>
  <r>
    <x v="13"/>
    <m/>
    <x v="13"/>
    <x v="53"/>
    <s v="T04306700001"/>
    <s v="DEV"/>
    <n v="430670"/>
    <m/>
    <s v="CONTABILIZACION ORDENES DE TRANSFERENCIA GRACOS"/>
    <m/>
    <m/>
    <m/>
    <m/>
    <m/>
    <m/>
    <n v="298189.65999999997"/>
    <n v="0"/>
    <s v="NO_CONCILIADO"/>
    <m/>
    <m/>
  </r>
  <r>
    <x v="13"/>
    <m/>
    <x v="13"/>
    <x v="53"/>
    <s v="T04306720001"/>
    <s v="DEV"/>
    <n v="430672"/>
    <m/>
    <s v="CONTABILIZACION ORDENES DE TRANSFERENCIA GRACOS"/>
    <m/>
    <m/>
    <m/>
    <m/>
    <m/>
    <m/>
    <n v="15837042.369999999"/>
    <n v="0"/>
    <s v="NO_CONCILIADO"/>
    <m/>
    <m/>
  </r>
  <r>
    <x v="13"/>
    <m/>
    <x v="13"/>
    <x v="53"/>
    <s v="T04306740001"/>
    <s v="DEV"/>
    <n v="430674"/>
    <m/>
    <s v="CONTABILIZACION ORDENES DE TRANSFERENCIA GRACOS"/>
    <m/>
    <m/>
    <m/>
    <m/>
    <m/>
    <m/>
    <n v="15528015.84"/>
    <n v="0"/>
    <s v="NO_CONCILIADO"/>
    <m/>
    <m/>
  </r>
  <r>
    <x v="13"/>
    <m/>
    <x v="13"/>
    <x v="53"/>
    <s v="T04306760001"/>
    <s v="DEV"/>
    <n v="430676"/>
    <m/>
    <s v="CONTABILIZACION ORDENES DE TRANSFERENCIA GRACOS"/>
    <m/>
    <m/>
    <m/>
    <m/>
    <m/>
    <m/>
    <n v="19912244.649999999"/>
    <n v="0"/>
    <s v="NO_CONCILIADO"/>
    <m/>
    <m/>
  </r>
  <r>
    <x v="13"/>
    <m/>
    <x v="13"/>
    <x v="53"/>
    <s v="T04306780001"/>
    <s v="DEV"/>
    <n v="430678"/>
    <m/>
    <s v="CONTABILIZACION ORDENES DE TRANSFERENCIA GRACOS"/>
    <m/>
    <m/>
    <m/>
    <m/>
    <m/>
    <m/>
    <n v="7669167.1799999997"/>
    <n v="0"/>
    <s v="NO_CONCILIADO"/>
    <m/>
    <m/>
  </r>
  <r>
    <x v="13"/>
    <m/>
    <x v="13"/>
    <x v="53"/>
    <s v="T04306800001"/>
    <s v="DEV"/>
    <n v="430680"/>
    <m/>
    <s v="CONTABILIZACION ORDENES DE TRANSFERENCIA GRACOS"/>
    <m/>
    <m/>
    <m/>
    <m/>
    <m/>
    <m/>
    <n v="92646697.5"/>
    <n v="0"/>
    <s v="NO_CONCILIADO"/>
    <m/>
    <m/>
  </r>
  <r>
    <x v="13"/>
    <m/>
    <x v="13"/>
    <x v="53"/>
    <s v="T04306820001"/>
    <s v="DEV"/>
    <n v="430682"/>
    <m/>
    <s v="CONTABILIZACION ORDENES DE TRANSFERENCIA GRACOS"/>
    <m/>
    <m/>
    <m/>
    <m/>
    <m/>
    <m/>
    <n v="39819497.619999997"/>
    <n v="0"/>
    <s v="NO_CONCILIADO"/>
    <m/>
    <m/>
  </r>
  <r>
    <x v="13"/>
    <m/>
    <x v="13"/>
    <x v="53"/>
    <s v="T04306840001"/>
    <s v="DEV"/>
    <n v="430684"/>
    <m/>
    <s v="CONTABILIZACION ORDENES DE TRANSFERENCIA GRACOS"/>
    <m/>
    <m/>
    <m/>
    <m/>
    <m/>
    <m/>
    <n v="6806751.7199999997"/>
    <n v="0"/>
    <s v="NO_CONCILIADO"/>
    <m/>
    <m/>
  </r>
  <r>
    <x v="13"/>
    <m/>
    <x v="13"/>
    <x v="53"/>
    <s v="T04306860001"/>
    <s v="DEV"/>
    <n v="430686"/>
    <m/>
    <s v="CONTABILIZACION ORDENES DE TRANSFERENCIA GRACOS"/>
    <m/>
    <m/>
    <m/>
    <m/>
    <m/>
    <m/>
    <n v="11747.06"/>
    <n v="0"/>
    <s v="NO_CONCILIADO"/>
    <m/>
    <m/>
  </r>
  <r>
    <x v="13"/>
    <m/>
    <x v="13"/>
    <x v="53"/>
    <s v="T04306880001"/>
    <s v="DEV"/>
    <n v="430688"/>
    <m/>
    <s v="CONTABILIZACION ORDENES DE TRANSFERENCIA GRACOS"/>
    <m/>
    <m/>
    <m/>
    <m/>
    <m/>
    <m/>
    <n v="12143.92"/>
    <n v="0"/>
    <s v="NO_CONCILIADO"/>
    <m/>
    <m/>
  </r>
  <r>
    <x v="13"/>
    <m/>
    <x v="13"/>
    <x v="53"/>
    <s v="T04306900001"/>
    <s v="DEV"/>
    <n v="430690"/>
    <m/>
    <s v="CONTABILIZACION ORDENES DE TRANSFERENCIA GRACOS"/>
    <m/>
    <m/>
    <m/>
    <m/>
    <m/>
    <m/>
    <n v="509.84"/>
    <n v="0"/>
    <s v="NO_CONCILIADO"/>
    <m/>
    <m/>
  </r>
  <r>
    <x v="13"/>
    <m/>
    <x v="13"/>
    <x v="53"/>
    <s v="T04306920001"/>
    <s v="DEV"/>
    <n v="430692"/>
    <m/>
    <s v="CONTABILIZACION ORDENES DE TRANSFERENCIA GRACOS"/>
    <m/>
    <m/>
    <m/>
    <m/>
    <m/>
    <m/>
    <n v="3268.65"/>
    <n v="0"/>
    <s v="NO_CONCILIADO"/>
    <m/>
    <m/>
  </r>
  <r>
    <x v="13"/>
    <m/>
    <x v="13"/>
    <x v="53"/>
    <s v="T04306940001"/>
    <s v="DEV"/>
    <n v="430694"/>
    <m/>
    <s v="CONTABILIZACION ORDENES DE TRANSFERENCIA GRACOS"/>
    <m/>
    <m/>
    <m/>
    <m/>
    <m/>
    <m/>
    <n v="13834.7"/>
    <n v="0"/>
    <s v="NO_CONCILIADO"/>
    <m/>
    <m/>
  </r>
  <r>
    <x v="13"/>
    <m/>
    <x v="13"/>
    <x v="53"/>
    <s v="T04306960001"/>
    <s v="DEV"/>
    <n v="430696"/>
    <m/>
    <s v="CONTABILIZACION ORDENES DE TRANSFERENCIA GRACOS"/>
    <m/>
    <m/>
    <m/>
    <m/>
    <m/>
    <m/>
    <n v="13834.7"/>
    <n v="0"/>
    <s v="NO_CONCILIADO"/>
    <m/>
    <m/>
  </r>
  <r>
    <x v="13"/>
    <m/>
    <x v="13"/>
    <x v="53"/>
    <s v="T04306980001"/>
    <s v="DEV"/>
    <n v="430698"/>
    <m/>
    <s v="CONTABILIZACION ORDENES DE TRANSFERENCIA GRACOS"/>
    <m/>
    <m/>
    <m/>
    <m/>
    <m/>
    <m/>
    <n v="13834.7"/>
    <n v="0"/>
    <s v="NO_CONCILIADO"/>
    <m/>
    <m/>
  </r>
  <r>
    <x v="13"/>
    <m/>
    <x v="13"/>
    <x v="53"/>
    <s v="T04307000001"/>
    <s v="DEV"/>
    <n v="430700"/>
    <m/>
    <s v="CONTABILIZACION ORDENES DE TRANSFERENCIA GRACOS"/>
    <m/>
    <m/>
    <m/>
    <m/>
    <m/>
    <m/>
    <n v="13834.7"/>
    <n v="0"/>
    <s v="NO_CONCILIADO"/>
    <m/>
    <m/>
  </r>
  <r>
    <x v="13"/>
    <m/>
    <x v="13"/>
    <x v="53"/>
    <s v="T04307020001"/>
    <s v="DEV"/>
    <n v="430702"/>
    <m/>
    <s v="CONTABILIZACION ORDENES DE TRANSFERENCIA GRACOS"/>
    <m/>
    <m/>
    <m/>
    <m/>
    <m/>
    <m/>
    <n v="13834.7"/>
    <n v="0"/>
    <s v="NO_CONCILIADO"/>
    <m/>
    <m/>
  </r>
  <r>
    <x v="13"/>
    <m/>
    <x v="13"/>
    <x v="53"/>
    <s v="T04307040001"/>
    <s v="DEV"/>
    <n v="430704"/>
    <m/>
    <s v="CONTABILIZACION ORDENES DE TRANSFERENCIA GRACOS"/>
    <m/>
    <m/>
    <m/>
    <m/>
    <m/>
    <m/>
    <n v="265463.34000000003"/>
    <n v="0"/>
    <s v="NO_CONCILIADO"/>
    <m/>
    <m/>
  </r>
  <r>
    <x v="13"/>
    <m/>
    <x v="13"/>
    <x v="53"/>
    <s v="T04307060001"/>
    <s v="DEV"/>
    <n v="430706"/>
    <m/>
    <s v="CONTABILIZACION ORDENES DE TRANSFERENCIA GRACOS"/>
    <m/>
    <m/>
    <m/>
    <m/>
    <m/>
    <m/>
    <n v="4291.96"/>
    <n v="0"/>
    <s v="NO_CONCILIADO"/>
    <m/>
    <m/>
  </r>
  <r>
    <x v="13"/>
    <m/>
    <x v="13"/>
    <x v="53"/>
    <s v="T04307080001"/>
    <s v="DEV"/>
    <n v="430708"/>
    <m/>
    <s v="CONTABILIZACION ORDENES DE TRANSFERENCIA GRACOS"/>
    <m/>
    <m/>
    <m/>
    <m/>
    <m/>
    <m/>
    <n v="4151.67"/>
    <n v="0"/>
    <s v="NO_CONCILIADO"/>
    <m/>
    <m/>
  </r>
  <r>
    <x v="13"/>
    <m/>
    <x v="13"/>
    <x v="53"/>
    <s v="T04307100001"/>
    <s v="DEV"/>
    <n v="430710"/>
    <m/>
    <s v="CONTABILIZACION ORDENES DE TRANSFERENCIA GRACOS"/>
    <m/>
    <m/>
    <m/>
    <m/>
    <m/>
    <m/>
    <n v="180.21"/>
    <n v="0"/>
    <s v="NO_CONCILIADO"/>
    <m/>
    <m/>
  </r>
  <r>
    <x v="13"/>
    <m/>
    <x v="13"/>
    <x v="53"/>
    <s v="T04307120001"/>
    <s v="DEV"/>
    <n v="430712"/>
    <m/>
    <s v="CONTABILIZACION ORDENES DE TRANSFERENCIA GRACOS"/>
    <m/>
    <m/>
    <m/>
    <m/>
    <m/>
    <m/>
    <n v="1155.22"/>
    <n v="0"/>
    <s v="NO_CONCILIADO"/>
    <m/>
    <m/>
  </r>
  <r>
    <x v="13"/>
    <m/>
    <x v="13"/>
    <x v="53"/>
    <s v="T04307140001"/>
    <s v="DEV"/>
    <n v="430714"/>
    <m/>
    <s v="CONTABILIZACION ORDENES DE TRANSFERENCIA GRACOS"/>
    <m/>
    <m/>
    <m/>
    <m/>
    <m/>
    <m/>
    <n v="4889.53"/>
    <n v="0"/>
    <s v="NO_CONCILIADO"/>
    <m/>
    <m/>
  </r>
  <r>
    <x v="13"/>
    <m/>
    <x v="13"/>
    <x v="53"/>
    <s v="T04307160001"/>
    <s v="DEV"/>
    <n v="430716"/>
    <m/>
    <s v="CONTABILIZACION ORDENES DE TRANSFERENCIA GRACOS"/>
    <m/>
    <m/>
    <m/>
    <m/>
    <m/>
    <m/>
    <n v="4889.53"/>
    <n v="0"/>
    <s v="NO_CONCILIADO"/>
    <m/>
    <m/>
  </r>
  <r>
    <x v="13"/>
    <m/>
    <x v="13"/>
    <x v="53"/>
    <s v="T04307180001"/>
    <s v="DEV"/>
    <n v="430718"/>
    <m/>
    <s v="CONTABILIZACION ORDENES DE TRANSFERENCIA GRACOS"/>
    <m/>
    <m/>
    <m/>
    <m/>
    <m/>
    <m/>
    <n v="4889.53"/>
    <n v="0"/>
    <s v="NO_CONCILIADO"/>
    <m/>
    <m/>
  </r>
  <r>
    <x v="13"/>
    <m/>
    <x v="13"/>
    <x v="53"/>
    <s v="T04307200001"/>
    <s v="DEV"/>
    <n v="430720"/>
    <m/>
    <s v="CONTABILIZACION ORDENES DE TRANSFERENCIA GRACOS"/>
    <m/>
    <m/>
    <m/>
    <m/>
    <m/>
    <m/>
    <n v="4889.53"/>
    <n v="0"/>
    <s v="NO_CONCILIADO"/>
    <m/>
    <m/>
  </r>
  <r>
    <x v="13"/>
    <m/>
    <x v="13"/>
    <x v="53"/>
    <s v="T04307220001"/>
    <s v="DEV"/>
    <n v="430722"/>
    <m/>
    <s v="CONTABILIZACION ORDENES DE TRANSFERENCIA GRACOS"/>
    <m/>
    <m/>
    <m/>
    <m/>
    <m/>
    <m/>
    <n v="4889.53"/>
    <n v="0"/>
    <s v="NO_CONCILIADO"/>
    <m/>
    <m/>
  </r>
  <r>
    <x v="13"/>
    <m/>
    <x v="13"/>
    <x v="53"/>
    <s v="T04307240001"/>
    <s v="DEV"/>
    <n v="430724"/>
    <m/>
    <s v="CONTABILIZACION ORDENES DE TRANSFERENCIA GRACOS"/>
    <m/>
    <m/>
    <m/>
    <m/>
    <m/>
    <m/>
    <n v="33354.69"/>
    <n v="0"/>
    <s v="NO_CONCILIADO"/>
    <m/>
    <m/>
  </r>
  <r>
    <x v="13"/>
    <m/>
    <x v="13"/>
    <x v="53"/>
    <s v="T04307260001"/>
    <s v="DEV"/>
    <n v="430726"/>
    <m/>
    <s v="CONTABILIZACION ORDENES DE TRANSFERENCIA GRACOS"/>
    <m/>
    <m/>
    <m/>
    <m/>
    <m/>
    <m/>
    <n v="32264.71"/>
    <n v="0"/>
    <s v="NO_CONCILIADO"/>
    <m/>
    <m/>
  </r>
  <r>
    <x v="13"/>
    <m/>
    <x v="13"/>
    <x v="53"/>
    <s v="T04307280001"/>
    <s v="DEV"/>
    <n v="430728"/>
    <m/>
    <s v="CONTABILIZACION ORDENES DE TRANSFERENCIA GRACOS"/>
    <m/>
    <m/>
    <m/>
    <m/>
    <m/>
    <m/>
    <n v="1400.26"/>
    <n v="0"/>
    <s v="NO_CONCILIADO"/>
    <m/>
    <m/>
  </r>
  <r>
    <x v="13"/>
    <m/>
    <x v="13"/>
    <x v="53"/>
    <s v="T04307300001"/>
    <s v="DEV"/>
    <n v="430730"/>
    <m/>
    <s v="CONTABILIZACION ORDENES DE TRANSFERENCIA GRACOS"/>
    <m/>
    <m/>
    <m/>
    <m/>
    <m/>
    <m/>
    <n v="8977.75"/>
    <n v="0"/>
    <s v="NO_CONCILIADO"/>
    <m/>
    <m/>
  </r>
  <r>
    <x v="13"/>
    <m/>
    <x v="13"/>
    <x v="53"/>
    <s v="T04307320001"/>
    <s v="DEV"/>
    <n v="430732"/>
    <m/>
    <s v="CONTABILIZACION ORDENES DE TRANSFERENCIA GRACOS"/>
    <m/>
    <m/>
    <m/>
    <m/>
    <m/>
    <m/>
    <n v="37998.71"/>
    <n v="0"/>
    <s v="NO_CONCILIADO"/>
    <m/>
    <m/>
  </r>
  <r>
    <x v="13"/>
    <m/>
    <x v="13"/>
    <x v="53"/>
    <s v="T04307340001"/>
    <s v="DEV"/>
    <n v="430734"/>
    <m/>
    <s v="CONTABILIZACION ORDENES DE TRANSFERENCIA GRACOS"/>
    <m/>
    <m/>
    <m/>
    <m/>
    <m/>
    <m/>
    <n v="37998.71"/>
    <n v="0"/>
    <s v="NO_CONCILIADO"/>
    <m/>
    <m/>
  </r>
  <r>
    <x v="13"/>
    <m/>
    <x v="13"/>
    <x v="53"/>
    <s v="T04307360001"/>
    <s v="DEV"/>
    <n v="430736"/>
    <m/>
    <s v="CONTABILIZACION ORDENES DE TRANSFERENCIA GRACOS"/>
    <m/>
    <m/>
    <m/>
    <m/>
    <m/>
    <m/>
    <n v="37998.71"/>
    <n v="0"/>
    <s v="NO_CONCILIADO"/>
    <m/>
    <m/>
  </r>
  <r>
    <x v="13"/>
    <m/>
    <x v="13"/>
    <x v="53"/>
    <s v="T04307380001"/>
    <s v="DEV"/>
    <n v="430738"/>
    <m/>
    <s v="CONTABILIZACION ORDENES DE TRANSFERENCIA GRACOS"/>
    <m/>
    <m/>
    <m/>
    <m/>
    <m/>
    <m/>
    <n v="37998.71"/>
    <n v="0"/>
    <s v="NO_CONCILIADO"/>
    <m/>
    <m/>
  </r>
  <r>
    <x v="13"/>
    <m/>
    <x v="13"/>
    <x v="53"/>
    <s v="T04307400001"/>
    <s v="DEV"/>
    <n v="430740"/>
    <m/>
    <s v="CONTABILIZACION ORDENES DE TRANSFERENCIA GRACOS"/>
    <m/>
    <m/>
    <m/>
    <m/>
    <m/>
    <m/>
    <n v="37998.71"/>
    <n v="0"/>
    <s v="NO_CONCILIADO"/>
    <m/>
    <m/>
  </r>
  <r>
    <x v="13"/>
    <m/>
    <x v="13"/>
    <x v="53"/>
    <s v="T04307420001"/>
    <s v="DEV"/>
    <n v="430742"/>
    <m/>
    <s v="CONTABILIZACION ORDENES DE TRANSFERENCIA GRACOS"/>
    <m/>
    <m/>
    <m/>
    <m/>
    <m/>
    <m/>
    <n v="45378.35"/>
    <n v="0"/>
    <s v="NO_CONCILIADO"/>
    <m/>
    <m/>
  </r>
  <r>
    <x v="13"/>
    <m/>
    <x v="13"/>
    <x v="53"/>
    <s v="T04307440001"/>
    <s v="DEV"/>
    <n v="430744"/>
    <m/>
    <s v="CONTABILIZACION ORDENES DE TRANSFERENCIA GRACOS"/>
    <m/>
    <m/>
    <m/>
    <m/>
    <m/>
    <m/>
    <n v="3734.31"/>
    <n v="0"/>
    <s v="NO_CONCILIADO"/>
    <m/>
    <m/>
  </r>
  <r>
    <x v="13"/>
    <m/>
    <x v="13"/>
    <x v="53"/>
    <s v="T04307460001"/>
    <s v="DEV"/>
    <n v="430746"/>
    <m/>
    <s v="CONTABILIZACION ORDENES DE TRANSFERENCIA GRACOS"/>
    <m/>
    <m/>
    <m/>
    <m/>
    <m/>
    <m/>
    <n v="4709.32"/>
    <n v="0"/>
    <s v="NO_CONCILIADO"/>
    <m/>
    <m/>
  </r>
  <r>
    <x v="13"/>
    <m/>
    <x v="13"/>
    <x v="53"/>
    <s v="T04307480001"/>
    <s v="DEV"/>
    <n v="430748"/>
    <m/>
    <s v="CONTABILIZACION ORDENES DE TRANSFERENCIA GRACOS"/>
    <m/>
    <m/>
    <m/>
    <m/>
    <m/>
    <m/>
    <n v="597.57000000000005"/>
    <n v="0"/>
    <s v="NO_CONCILIADO"/>
    <m/>
    <m/>
  </r>
  <r>
    <x v="13"/>
    <m/>
    <x v="13"/>
    <x v="53"/>
    <s v="T04307500001"/>
    <s v="DEV"/>
    <n v="430750"/>
    <m/>
    <s v="CONTABILIZACION ORDENES DE TRANSFERENCIA GRACOS"/>
    <m/>
    <m/>
    <m/>
    <m/>
    <m/>
    <m/>
    <n v="737.79"/>
    <n v="0"/>
    <s v="NO_CONCILIADO"/>
    <m/>
    <m/>
  </r>
  <r>
    <x v="13"/>
    <m/>
    <x v="13"/>
    <x v="53"/>
    <s v="T04307520001"/>
    <s v="DEV"/>
    <n v="430752"/>
    <m/>
    <s v="CONTABILIZACION ORDENES DE TRANSFERENCIA GRACOS"/>
    <m/>
    <m/>
    <m/>
    <m/>
    <m/>
    <m/>
    <n v="1690.78"/>
    <n v="0"/>
    <s v="NO_CONCILIADO"/>
    <m/>
    <m/>
  </r>
  <r>
    <x v="13"/>
    <m/>
    <x v="13"/>
    <x v="53"/>
    <s v="T04307540001"/>
    <s v="DEV"/>
    <n v="430754"/>
    <m/>
    <s v="CONTABILIZACION ORDENES DE TRANSFERENCIA GRACOS"/>
    <m/>
    <m/>
    <m/>
    <m/>
    <m/>
    <m/>
    <n v="13324.93"/>
    <n v="0"/>
    <s v="NO_CONCILIADO"/>
    <m/>
    <m/>
  </r>
  <r>
    <x v="13"/>
    <m/>
    <x v="13"/>
    <x v="53"/>
    <s v="T04307560001"/>
    <s v="DEV"/>
    <n v="430756"/>
    <m/>
    <s v="CONTABILIZACION ORDENES DE TRANSFERENCIA GRACOS"/>
    <m/>
    <m/>
    <m/>
    <m/>
    <m/>
    <m/>
    <n v="2087.64"/>
    <n v="0"/>
    <s v="NO_CONCILIADO"/>
    <m/>
    <m/>
  </r>
  <r>
    <x v="13"/>
    <m/>
    <x v="13"/>
    <x v="53"/>
    <s v="T04307580001"/>
    <s v="DEV"/>
    <n v="430758"/>
    <m/>
    <s v="CONTABILIZACION ORDENES DE TRANSFERENCIA GRACOS"/>
    <m/>
    <m/>
    <m/>
    <m/>
    <m/>
    <m/>
    <n v="10566.05"/>
    <n v="0"/>
    <s v="NO_CONCILIADO"/>
    <m/>
    <m/>
  </r>
  <r>
    <x v="13"/>
    <m/>
    <x v="13"/>
    <x v="53"/>
    <s v="T04307600001"/>
    <s v="DEV"/>
    <n v="430760"/>
    <m/>
    <s v="CONTABILIZACION ORDENES DE TRANSFERENCIA GRACOS"/>
    <m/>
    <m/>
    <m/>
    <m/>
    <m/>
    <m/>
    <n v="4644.01"/>
    <n v="0"/>
    <s v="NO_CONCILIADO"/>
    <m/>
    <m/>
  </r>
  <r>
    <x v="13"/>
    <m/>
    <x v="13"/>
    <x v="53"/>
    <s v="T04307620001"/>
    <s v="DEV"/>
    <n v="430762"/>
    <m/>
    <s v="CONTABILIZACION ORDENES DE TRANSFERENCIA GRACOS"/>
    <m/>
    <m/>
    <m/>
    <m/>
    <m/>
    <m/>
    <n v="5734"/>
    <n v="0"/>
    <s v="NO_CONCILIADO"/>
    <m/>
    <m/>
  </r>
  <r>
    <x v="13"/>
    <m/>
    <x v="13"/>
    <x v="53"/>
    <s v="T04307640001"/>
    <s v="DEV"/>
    <n v="430764"/>
    <m/>
    <s v="CONTABILIZACION ORDENES DE TRANSFERENCIA GRACOS"/>
    <m/>
    <m/>
    <m/>
    <m/>
    <m/>
    <m/>
    <n v="29020.959999999999"/>
    <n v="0"/>
    <s v="NO_CONCILIADO"/>
    <m/>
    <m/>
  </r>
  <r>
    <x v="13"/>
    <m/>
    <x v="13"/>
    <x v="53"/>
    <s v="T04307660001"/>
    <s v="DEV"/>
    <n v="430766"/>
    <m/>
    <s v="CONTABILIZACION ORDENES DE TRANSFERENCIA GRACOS"/>
    <m/>
    <m/>
    <m/>
    <m/>
    <m/>
    <m/>
    <n v="36598.44"/>
    <n v="0"/>
    <s v="NO_CONCILIADO"/>
    <m/>
    <m/>
  </r>
  <r>
    <x v="13"/>
    <m/>
    <x v="13"/>
    <x v="53"/>
    <s v="T04307690001"/>
    <s v="DEV"/>
    <n v="430769"/>
    <m/>
    <s v="CONTABILIZACION ORDENES DE TRANSFERENCIA GRACOS"/>
    <m/>
    <m/>
    <m/>
    <m/>
    <m/>
    <m/>
    <n v="2075208.45"/>
    <n v="0"/>
    <s v="NO_CONCILIADO"/>
    <m/>
    <m/>
  </r>
  <r>
    <x v="13"/>
    <m/>
    <x v="13"/>
    <x v="53"/>
    <s v="T04306140001"/>
    <s v="DEV"/>
    <n v="430614"/>
    <m/>
    <s v="CONTABILIZACION ORDENES DE TRANSFERENCIA GRACOS"/>
    <m/>
    <m/>
    <m/>
    <m/>
    <m/>
    <m/>
    <n v="2075208.45"/>
    <n v="0"/>
    <s v="NO_CONCILIADO"/>
    <m/>
    <m/>
  </r>
  <r>
    <x v="13"/>
    <m/>
    <x v="13"/>
    <x v="53"/>
    <s v="T04306160001"/>
    <s v="DEV"/>
    <n v="430616"/>
    <m/>
    <s v="CONTABILIZACION ORDENES DE TRANSFERENCIA GRACOS"/>
    <m/>
    <m/>
    <m/>
    <m/>
    <m/>
    <m/>
    <n v="2075208.45"/>
    <n v="0"/>
    <s v="NO_CONCILIADO"/>
    <m/>
    <m/>
  </r>
  <r>
    <x v="13"/>
    <m/>
    <x v="13"/>
    <x v="53"/>
    <s v="T04306180001"/>
    <s v="DEV"/>
    <n v="430618"/>
    <m/>
    <s v="CONTABILIZACION ORDENES DE TRANSFERENCIA GRACOS"/>
    <m/>
    <m/>
    <m/>
    <m/>
    <m/>
    <m/>
    <n v="5699803.7300000004"/>
    <n v="0"/>
    <s v="NO_CONCILIADO"/>
    <m/>
    <m/>
  </r>
  <r>
    <x v="13"/>
    <m/>
    <x v="13"/>
    <x v="53"/>
    <s v="T04306200001"/>
    <s v="DEV"/>
    <n v="430620"/>
    <m/>
    <s v="CONTABILIZACION ORDENES DE TRANSFERENCIA GRACOS"/>
    <m/>
    <m/>
    <m/>
    <m/>
    <m/>
    <m/>
    <n v="5699803.7300000004"/>
    <n v="0"/>
    <s v="NO_CONCILIADO"/>
    <m/>
    <m/>
  </r>
  <r>
    <x v="13"/>
    <m/>
    <x v="13"/>
    <x v="53"/>
    <s v="T04306220001"/>
    <s v="DEV"/>
    <n v="430622"/>
    <m/>
    <s v="CONTABILIZACION ORDENES DE TRANSFERENCIA GRACOS"/>
    <m/>
    <m/>
    <m/>
    <m/>
    <m/>
    <m/>
    <n v="4828318.32"/>
    <n v="0"/>
    <s v="NO_CONCILIADO"/>
    <m/>
    <m/>
  </r>
  <r>
    <x v="13"/>
    <m/>
    <x v="13"/>
    <x v="53"/>
    <s v="T04306240001"/>
    <s v="DEV"/>
    <n v="430624"/>
    <m/>
    <s v="CONTABILIZACION ORDENES DE TRANSFERENCIA GRACOS"/>
    <m/>
    <m/>
    <m/>
    <m/>
    <m/>
    <m/>
    <n v="13261543.32"/>
    <n v="0"/>
    <s v="NO_CONCILIADO"/>
    <m/>
    <m/>
  </r>
  <r>
    <x v="13"/>
    <m/>
    <x v="13"/>
    <x v="53"/>
    <s v="T04306260001"/>
    <s v="DEV"/>
    <n v="430626"/>
    <m/>
    <s v="CONTABILIZACION ORDENES DE TRANSFERENCIA GRACOS"/>
    <m/>
    <m/>
    <m/>
    <m/>
    <m/>
    <m/>
    <n v="13261543.32"/>
    <n v="0"/>
    <s v="NO_CONCILIADO"/>
    <m/>
    <m/>
  </r>
  <r>
    <x v="13"/>
    <m/>
    <x v="13"/>
    <x v="53"/>
    <s v="T04306280001"/>
    <s v="DEV"/>
    <n v="430628"/>
    <m/>
    <s v="CONTABILIZACION ORDENES DE TRANSFERENCIA GRACOS"/>
    <m/>
    <m/>
    <m/>
    <m/>
    <m/>
    <m/>
    <n v="2439868.83"/>
    <n v="0"/>
    <s v="NO_CONCILIADO"/>
    <m/>
    <m/>
  </r>
  <r>
    <x v="13"/>
    <m/>
    <x v="13"/>
    <x v="53"/>
    <s v="T04306300001"/>
    <s v="DEV"/>
    <n v="430630"/>
    <m/>
    <s v="CONTABILIZACION ORDENES DE TRANSFERENCIA GRACOS"/>
    <m/>
    <m/>
    <m/>
    <m/>
    <m/>
    <m/>
    <n v="2439868.83"/>
    <n v="0"/>
    <s v="NO_CONCILIADO"/>
    <m/>
    <m/>
  </r>
  <r>
    <x v="13"/>
    <m/>
    <x v="13"/>
    <x v="53"/>
    <s v="T04306320001"/>
    <s v="DEV"/>
    <n v="430632"/>
    <m/>
    <s v="CONTABILIZACION ORDENES DE TRANSFERENCIA GRACOS"/>
    <m/>
    <m/>
    <m/>
    <m/>
    <m/>
    <m/>
    <n v="1821585.88"/>
    <n v="0"/>
    <s v="NO_CONCILIADO"/>
    <m/>
    <m/>
  </r>
  <r>
    <x v="13"/>
    <m/>
    <x v="13"/>
    <x v="53"/>
    <s v="T04306340001"/>
    <s v="DEV"/>
    <n v="430634"/>
    <m/>
    <s v="CONTABILIZACION ORDENES DE TRANSFERENCIA GRACOS"/>
    <m/>
    <m/>
    <m/>
    <m/>
    <m/>
    <m/>
    <n v="4839706.47"/>
    <n v="0"/>
    <s v="NO_CONCILIADO"/>
    <m/>
    <m/>
  </r>
  <r>
    <x v="13"/>
    <m/>
    <x v="13"/>
    <x v="53"/>
    <s v="T04306360001"/>
    <s v="DEV"/>
    <n v="430636"/>
    <m/>
    <s v="CONTABILIZACION ORDENES DE TRANSFERENCIA GRACOS"/>
    <m/>
    <m/>
    <m/>
    <m/>
    <m/>
    <m/>
    <n v="210038.93"/>
    <n v="0"/>
    <s v="NO_CONCILIADO"/>
    <m/>
    <m/>
  </r>
  <r>
    <x v="13"/>
    <m/>
    <x v="13"/>
    <x v="53"/>
    <s v="T04306380001"/>
    <s v="DEV"/>
    <n v="430638"/>
    <m/>
    <s v="CONTABILIZACION ORDENES DE TRANSFERENCIA GRACOS"/>
    <m/>
    <m/>
    <m/>
    <m/>
    <m/>
    <m/>
    <n v="4238223.18"/>
    <n v="0"/>
    <s v="NO_CONCILIADO"/>
    <m/>
    <m/>
  </r>
  <r>
    <x v="13"/>
    <m/>
    <x v="13"/>
    <x v="53"/>
    <s v="T04306400001"/>
    <s v="DEV"/>
    <n v="430640"/>
    <m/>
    <s v="CONTABILIZACION ORDENES DE TRANSFERENCIA GRACOS"/>
    <m/>
    <m/>
    <m/>
    <m/>
    <m/>
    <m/>
    <n v="488690.55"/>
    <n v="0"/>
    <s v="NO_CONCILIADO"/>
    <m/>
    <m/>
  </r>
  <r>
    <x v="3"/>
    <m/>
    <x v="3"/>
    <x v="54"/>
    <s v="Q16002610002"/>
    <s v="CRV"/>
    <n v="1600261"/>
    <m/>
    <s v="NUMERO DE LIBRETA CUT: 00099021001 OPERACIÓN E18 TRANSFERENCIA DEL SISTEMA FINANCIERO POR CUENTA DE TERCEROS A LA CUT devolucion pagps de CC no cobrados mayo 2021"/>
    <m/>
    <m/>
    <m/>
    <m/>
    <m/>
    <m/>
    <n v="0"/>
    <n v="415661.49"/>
    <s v="NO_CONCILIADO"/>
    <m/>
    <m/>
  </r>
  <r>
    <x v="0"/>
    <m/>
    <x v="0"/>
    <x v="54"/>
    <s v="O20108860002"/>
    <s v="BOD"/>
    <n v="2010886"/>
    <m/>
    <s v="00099021001 DEPOSITO DE EFECTIVO, DEPOSITANTE: RENE CAPUMA CHALLAPA, CONCEPTO: DEVOLUCION DE HABERES, CUENTA DE DEPOSITO: CUENTA UNICA DEL TESORO"/>
    <m/>
    <m/>
    <m/>
    <m/>
    <m/>
    <m/>
    <n v="0"/>
    <n v="7197.58"/>
    <s v="NO_CONCILIADO"/>
    <m/>
    <m/>
  </r>
  <r>
    <x v="0"/>
    <m/>
    <x v="0"/>
    <x v="54"/>
    <s v="B20109830002"/>
    <s v="BOD"/>
    <n v="2010983"/>
    <m/>
    <s v="00099021001 DEP.DE CHEQ.AJENOS,RET.DE CAM.,CONCEPTO: JOSE JOAQUIN SOLIZ ALANEZ,DEP.: BANCO UNION SA , PROCEDENCIA: BANCO UNION S.A., CHEQUE: 182394, FECHA DE EMISION:01/04/2022"/>
    <m/>
    <m/>
    <m/>
    <m/>
    <m/>
    <m/>
    <n v="0"/>
    <n v="4000"/>
    <s v="NO_CONCILIADO"/>
    <m/>
    <m/>
  </r>
  <r>
    <x v="3"/>
    <m/>
    <x v="3"/>
    <x v="54"/>
    <s v="B20109860002"/>
    <s v="BOD"/>
    <n v="2010986"/>
    <m/>
    <s v="00099021001 DEP.DE CHEQ.AJENOS,RET.DE CAM.,CONCEPTO: FRACCIÓN COMPLEMENTARIA MENSUAL,DEP.: FUTURO DE BOLIVIA S.A. AFP , PROCEDENCIA: BANCO DE CREDITO DE BOLIVIA S.A., CHEQUE: 667493, FECHA DE EMISION:31/03/2022"/>
    <m/>
    <m/>
    <m/>
    <m/>
    <m/>
    <m/>
    <n v="0"/>
    <n v="46690.2"/>
    <s v="NO_CONCILIADO"/>
    <m/>
    <m/>
  </r>
  <r>
    <x v="3"/>
    <m/>
    <x v="3"/>
    <x v="54"/>
    <s v="B20109870002"/>
    <s v="BOD"/>
    <n v="2010987"/>
    <m/>
    <s v="00099021001 DEP.DE CHEQ.AJENOS,RET.DE CAM.,CONCEPTO: COMPENSACIÓN MENSUAL DE COTIZACIONES,DEP.: FUTURO DE BOLIVIA S.A. AFP , PROCEDENCIA: BANCO DE CREDITO DE BOLIVIA S.A., CHEQUE: 667485, FECHA DE EMISION:31/03/2022"/>
    <m/>
    <m/>
    <m/>
    <m/>
    <m/>
    <m/>
    <n v="0"/>
    <n v="655958.74"/>
    <s v="NO_CONCILIADO"/>
    <m/>
    <m/>
  </r>
  <r>
    <x v="10"/>
    <m/>
    <x v="10"/>
    <x v="55"/>
    <s v="G18317110003"/>
    <s v="COB"/>
    <n v="15902"/>
    <m/>
    <s v="PAGO A CAF PRÉSTAMO CFA010253 VCTO. 04-04-2022 POR CUENTA DE TGN , NTI. 015902 VALOR 04-04-2022 INTERESES USD 42.328,09 COMISIONES USD 190.415,23 CTA. 3987 CUENTA UNICA DEL TESORO LIB. 00099021001 REF.: COMISIONES BANCARIAS"/>
    <m/>
    <m/>
    <m/>
    <m/>
    <m/>
    <m/>
    <n v="1387.63"/>
    <n v="0"/>
    <s v="NO_CONCILIADO"/>
    <m/>
    <m/>
  </r>
  <r>
    <x v="1"/>
    <m/>
    <x v="1"/>
    <x v="55"/>
    <s v="O20112570002"/>
    <s v="BOD"/>
    <n v="2011257"/>
    <m/>
    <s v="00099021001 DEPOSITO DE EFECTIVO, DEPOSITANTE: ADOLFO FEDERICO AREVALO VERGARA CI 395568 LP, CONCEPTO: DICTAMEN RESPONSABILIDAD CIVIL N° CGE/DRC-043/2020 DE LA CONTRALORIA GENERAL DEL ESTADO, CUENTA DE DEPOSITO: CUENTA UNICA DEL TESORO"/>
    <m/>
    <m/>
    <m/>
    <m/>
    <m/>
    <m/>
    <n v="0"/>
    <n v="2000"/>
    <s v="NO_CONCILIADO"/>
    <m/>
    <m/>
  </r>
  <r>
    <x v="0"/>
    <m/>
    <x v="0"/>
    <x v="55"/>
    <s v="O20113910002"/>
    <s v="BOD"/>
    <n v="2011391"/>
    <m/>
    <s v="00099021001 DEPOSITO DE EFECTIVO, DEPOSITANTE: MIRKO HERRERA ARAUZ, CONCEPTO: DEVOLUCION DE REFRIGERIO DEL PROYECTO DE GANANCIA TGM 10, CUENTA DE DEPOSITO: CUENTA UNICA DEL TESORO"/>
    <m/>
    <m/>
    <m/>
    <m/>
    <m/>
    <m/>
    <n v="0"/>
    <n v="28"/>
    <s v="NO_CONCILIADO"/>
    <m/>
    <m/>
  </r>
  <r>
    <x v="3"/>
    <m/>
    <x v="3"/>
    <x v="55"/>
    <s v="B20113120002"/>
    <s v="BOD"/>
    <n v="2011312"/>
    <m/>
    <s v="00099021001 DEP.DE CHEQ.AJENOS,RET.DE CAM.,CONCEPTO: REEMBOLSO SUBSIDIO INCAPACIDAD ENERO / 2022,DEP.: CAJA DE SALUD DE LA BANCA PRIVADA , PROCEDENCIA: BANCO NACIONAL DE BOLIVIA S.A., CHEQUE: 7191787, FECHA DE EMISION:21/03/2022"/>
    <m/>
    <m/>
    <m/>
    <m/>
    <m/>
    <m/>
    <n v="0"/>
    <n v="17321.14"/>
    <s v="NO_CONCILIADO"/>
    <m/>
    <m/>
  </r>
  <r>
    <x v="3"/>
    <m/>
    <x v="3"/>
    <x v="55"/>
    <s v="B20113200002"/>
    <s v="BOD"/>
    <n v="2011320"/>
    <m/>
    <s v="00099021001 DEP.DE CHEQ.AJENOS,RET.DE CAM.,CONCEPTO: REEMBOLSO SUBSIDIO INCAPACIDAD DICIEMBRE/2021,DEP.: CAJA DE SALUD DE LA BANCA PRIVADA , PROCEDENCIA: BANCO NACIONAL DE BOLIVIA S.A., CHEQUE: 7191788, FECHA DE EMISION:21/03/2022"/>
    <m/>
    <m/>
    <m/>
    <m/>
    <m/>
    <m/>
    <n v="0"/>
    <n v="2330.63"/>
    <s v="NO_CONCILIADO"/>
    <m/>
    <m/>
  </r>
  <r>
    <x v="0"/>
    <m/>
    <x v="0"/>
    <x v="56"/>
    <s v="O20117080002"/>
    <s v="BOD"/>
    <n v="2011708"/>
    <m/>
    <s v="00099021001 DEPOSITO DE EFECTIVO, DEPOSITANTE: JASCEMINE XIOMARA DE LA RIVA SANDOVAL, CONCEPTO: REGULARIZACION POR TOPE SALARIAL, CUENTA DE DEPOSITO: CUENTA UNICA DEL TESORO"/>
    <m/>
    <m/>
    <m/>
    <m/>
    <m/>
    <m/>
    <n v="0"/>
    <n v="1192.47"/>
    <s v="NO_CONCILIADO"/>
    <m/>
    <m/>
  </r>
  <r>
    <x v="0"/>
    <m/>
    <x v="0"/>
    <x v="56"/>
    <s v="O20117380002"/>
    <s v="BOD"/>
    <n v="2011738"/>
    <m/>
    <s v="00099021001 DEPOSITO DE EFECTIVO, DEPOSITANTE: CARLOS BARRENECHEA AGUILAR, CONCEPTO: DEVOLUCIÓN DE DEUDA, CUENTA DE DEPOSITO: CUENTA UNICA DEL TESORO"/>
    <m/>
    <m/>
    <m/>
    <m/>
    <m/>
    <m/>
    <n v="0"/>
    <n v="738.78"/>
    <s v="NO_CONCILIADO"/>
    <m/>
    <m/>
  </r>
  <r>
    <x v="0"/>
    <m/>
    <x v="0"/>
    <x v="56"/>
    <s v="B20116410002"/>
    <s v="BOD"/>
    <n v="2011641"/>
    <m/>
    <s v="00099021001 DEP.DE CHEQ.AJENOS,RET.DE CAM.,CONCEPTO: DEVOLUCION DE CC NO COBRADO DICIEMBRE 2021,DEP.: LA VITALICIA SEGUROS Y REASEGUROS DE VIDA S.A. , PROCEDENCIA: BANCO BISA S.A., CHEQUE: 76816, FECHA DE EMISION:05/04/2022"/>
    <m/>
    <m/>
    <m/>
    <m/>
    <m/>
    <m/>
    <n v="0"/>
    <n v="5813.11"/>
    <s v="NO_CONCILIADO"/>
    <m/>
    <m/>
  </r>
  <r>
    <x v="0"/>
    <m/>
    <x v="0"/>
    <x v="56"/>
    <s v="B20117090002"/>
    <s v="BOD"/>
    <n v="2011709"/>
    <m/>
    <s v="00099021001 DEP.DE CHEQ.AJENOS,RET.DE CAM.,CONCEPTO: JOSE JOAQUIN SOLIZ ALANEZ,DEP.: BANCO UNION , PROCEDENCIA: BANCO UNION S.A., CHEQUE: 182397, FECHA DE EMISION:05/04/2022"/>
    <m/>
    <m/>
    <m/>
    <m/>
    <m/>
    <m/>
    <n v="0"/>
    <n v="6000"/>
    <s v="NO_CONCILIADO"/>
    <m/>
    <m/>
  </r>
  <r>
    <x v="0"/>
    <m/>
    <x v="0"/>
    <x v="57"/>
    <s v="O20120840002"/>
    <s v="BOD"/>
    <n v="2012084"/>
    <m/>
    <s v="00099021001 DEPOSITO DE EFECTIVO, DEPOSITANTE: PEDRO LARICO FLORES CI 2105367 LP, CONCEPTO: DEVOLUCION DE DEUDA, CUENTA DE DEPOSITO: CUENTA UNICA DEL TESORO"/>
    <m/>
    <m/>
    <m/>
    <m/>
    <m/>
    <m/>
    <n v="0"/>
    <n v="6938.97"/>
    <s v="NO_CONCILIADO"/>
    <m/>
    <m/>
  </r>
  <r>
    <x v="0"/>
    <m/>
    <x v="0"/>
    <x v="57"/>
    <s v="O20120940002"/>
    <s v="BOD"/>
    <n v="2012094"/>
    <m/>
    <s v="00099021001 DEPOSITO DE EFECTIVO, DEPOSITANTE: LIBIO SOSSA RIVERA, CONCEPTO: DEVOLUCION DE DEUDA, CUENTA DE DEPOSITO: CUENTA UNICA DEL TESORO"/>
    <m/>
    <m/>
    <m/>
    <m/>
    <m/>
    <m/>
    <n v="0"/>
    <n v="1460.4"/>
    <s v="NO_CONCILIADO"/>
    <m/>
    <m/>
  </r>
  <r>
    <x v="0"/>
    <m/>
    <x v="0"/>
    <x v="58"/>
    <s v="O20123080002"/>
    <s v="BOD"/>
    <n v="2012308"/>
    <m/>
    <s v="00099021001 DEPOSITO DE EFECTIVO, DEPOSITANTE: NORMA REBECA BARRENECHEA CUETO, CONCEPTO: DEVOLUCION POR TOPE SALARIAL CORRESPONDIENTE AL MES DE MARZO 2020, CUENTA DE DEPOSITO: CUENTA UNICA DEL TESORO"/>
    <m/>
    <m/>
    <m/>
    <m/>
    <m/>
    <m/>
    <n v="0"/>
    <n v="11335.14"/>
    <s v="NO_CONCILIADO"/>
    <m/>
    <m/>
  </r>
  <r>
    <x v="0"/>
    <m/>
    <x v="0"/>
    <x v="58"/>
    <s v="B20123120002"/>
    <s v="BOD"/>
    <n v="2012312"/>
    <m/>
    <s v="00099021001 DEP.DE CHEQ.AJENOS,RET.DE CAM.,CONCEPTO: DEVOLUCION DE FONDOS NO COBRADOS CONCILIACION DICIEMBRE 2021,DEP.: SEGUROS PROVIDA SA , PROCEDENCIA: BANCO NACIONAL DE BOLIVIA S.A., CHEQUE: 4350545, FECHA DE EMISION:07/04/2022"/>
    <m/>
    <m/>
    <m/>
    <m/>
    <m/>
    <m/>
    <n v="0"/>
    <n v="3194.36"/>
    <s v="NO_CONCILIADO"/>
    <m/>
    <m/>
  </r>
  <r>
    <x v="3"/>
    <m/>
    <x v="3"/>
    <x v="59"/>
    <s v="J04950610002"/>
    <s v="NTE"/>
    <n v="3642405"/>
    <m/>
    <s v="A:00099021001 A requerimiento de la Unidad de Administración e Información Salarial (UAIS), con nota interna CITE: MEFP/VTCP/DGPOT/UAIS/N° 623/2022 e informe MEFP/VTCP/DGPOT/UAIS/N° 49/2022 en la cual solicita la reversión definitiva de 45 boletas consignadas en el Comprobante de Pago N° 18969 H.R. 6-2033-R"/>
    <m/>
    <m/>
    <m/>
    <m/>
    <m/>
    <m/>
    <n v="0"/>
    <n v="896505.76"/>
    <s v="NO_CONCILIADO"/>
    <m/>
    <m/>
  </r>
  <r>
    <x v="7"/>
    <m/>
    <x v="7"/>
    <x v="59"/>
    <s v="Q16035170002"/>
    <s v="CRV"/>
    <n v="1603517"/>
    <m/>
    <s v="NUMERO DE LIBRETA CUT: 00099021001 OPERACIÓN E75 TRANSFERENCIA DE LA CUENTA FISCAL BUN A LA CUT EN MN TRANSFERENCIA DE FONDOS A SOLICITUD DE: GOBIERNO AUTONOMO MUNICIPAL DE ROBORE, CITE: GAM-ROB.CITE:310/2022 CUENTA CUT 3987 LIBRETA NÂ° 00099021001 TGN-RECURSOS ORDINARIOS"/>
    <m/>
    <m/>
    <m/>
    <m/>
    <m/>
    <m/>
    <n v="0"/>
    <n v="0.01"/>
    <s v="NO_CONCILIADO"/>
    <m/>
    <m/>
  </r>
  <r>
    <x v="3"/>
    <m/>
    <x v="3"/>
    <x v="59"/>
    <s v="S10301180002"/>
    <s v="CRV"/>
    <n v="1030118"/>
    <m/>
    <s v="||TRANSFERENCIA A LA CUENTA ÚNICA DEL TESORO POR REMUNERACIÓN MÁXIMA DEL SECTOR PUBLICO DE MARCELINO ALIAGA LIMACHI Y SIKORINA BUSTAMANTE CORRESPONDIENTE AL MES DE MARZO/2022, SEGUN DOCUMENTOS ADJUNTOS Y ROC N° 170/2022 DEL DCR. TRANSFERENCIA REMUNERACIÓN MAXIMA DE SIKORINA BUSTAMANTE PACO MARZO/2022 LIBRETA 00990201001"/>
    <m/>
    <m/>
    <m/>
    <m/>
    <m/>
    <m/>
    <n v="0"/>
    <n v="2021.5"/>
    <s v="NO_CONCILIADO"/>
    <m/>
    <m/>
  </r>
  <r>
    <x v="3"/>
    <m/>
    <x v="3"/>
    <x v="59"/>
    <s v="S10301180003"/>
    <s v="CRV"/>
    <n v="1030118"/>
    <m/>
    <s v="||TRANSFERENCIA A LA CUENTA ÚNICA DEL TESORO POR REMUNERACIÓN MÁXIMA DEL SECTOR PUBLICO DE MARCELINO ALIAGA LIMACHI Y SIKORINA BUSTAMANTE CORRESPONDIENTE AL MES DE MARZO/2022, SEGUN DOCUMENTOS ADJUNTOS Y ROC N° 170/2022 DEL DCR. TRANSFERENCIA REMUNERACIÓN MAXIMA DE MARCELINO NARCISO ALIAGA LIMACHI MARZO/2022 LIBRETA 00990201001"/>
    <m/>
    <m/>
    <m/>
    <m/>
    <m/>
    <m/>
    <n v="0"/>
    <n v="6447.75"/>
    <s v="NO_CONCILIADO"/>
    <m/>
    <m/>
  </r>
  <r>
    <x v="0"/>
    <m/>
    <x v="0"/>
    <x v="59"/>
    <s v="O20126310002"/>
    <s v="BOD"/>
    <n v="2012631"/>
    <m/>
    <s v="00099021001 DEPOSITO DE EFECTIVO, DEPOSITANTE: JUAN CARLOS GALARZA PORTUGAL, CONCEPTO: DEVOLUCION SEGUN LEY FINANCIAL, CUENTA DE DEPOSITO: CUENTA UNICA DEL TESORO"/>
    <m/>
    <m/>
    <m/>
    <m/>
    <m/>
    <m/>
    <n v="0"/>
    <n v="28496.49"/>
    <s v="NO_CONCILIADO"/>
    <m/>
    <m/>
  </r>
  <r>
    <x v="1"/>
    <m/>
    <x v="1"/>
    <x v="59"/>
    <s v="O20127020002"/>
    <s v="BOD"/>
    <n v="2012702"/>
    <m/>
    <s v="00099021001 DEPOSITO DE EFECTIVO, DEPOSITANTE: GUADALUPE JULIETA MALDONADO VERASTEGUI, CONCEPTO: DEVOLUCIÓN POR DOBLE PERCEPCIÓN, CUENTA DE DEPOSITO: CUENTA UNICA DEL TESORO  /DJBR."/>
    <m/>
    <m/>
    <m/>
    <m/>
    <m/>
    <m/>
    <n v="0"/>
    <n v="1194.42"/>
    <s v="NO_CONCILIADO"/>
    <m/>
    <m/>
  </r>
  <r>
    <x v="3"/>
    <m/>
    <x v="3"/>
    <x v="59"/>
    <s v="B20125980002"/>
    <s v="BOD"/>
    <n v="2012598"/>
    <m/>
    <s v="00099021001 DEP.DE CHEQ.AJENOS,RET.DE CAM.,CONCEPTO: INCAPACIDAD TEMPORAL - PERIODO ENERO 2022 - SUCRE,DEP.: CAJA DE SALUD DE LA BANCA PRIVADA , PROCEDENCIA: BANCO NACIONAL DE BOLIVIA S.A., CHEQUE: 1000867, FECHA DE EMISION:29/03/2022"/>
    <m/>
    <m/>
    <m/>
    <m/>
    <m/>
    <m/>
    <n v="0"/>
    <n v="2073.41"/>
    <s v="NO_CONCILIADO"/>
    <m/>
    <m/>
  </r>
  <r>
    <x v="3"/>
    <m/>
    <x v="3"/>
    <x v="60"/>
    <s v="O20129360002"/>
    <s v="BOD"/>
    <n v="2012936"/>
    <m/>
    <s v="00099021001 DEPOSITO DE EFECTIVO, DEPOSITANTE: FRANKLIN HUGO MORALES SOLIZ CI 2683040LP, CONCEPTO: DEVOLUCION RENUMERACION MAXIMA SECTOR PUBLICO DICTAMEN CGE/DRC 043/2020, CUENTA DE DEPOSITO: CUENTA UNICA DEL TESORO"/>
    <m/>
    <m/>
    <m/>
    <m/>
    <m/>
    <m/>
    <n v="0"/>
    <n v="10000"/>
    <s v="NO_CONCILIADO"/>
    <m/>
    <m/>
  </r>
  <r>
    <x v="0"/>
    <m/>
    <x v="0"/>
    <x v="60"/>
    <s v="O20130550002"/>
    <s v="BOD"/>
    <n v="2013055"/>
    <m/>
    <s v="00099021001 DEPOSITO DE EFECTIVO, DEPOSITANTE: CARLOS ANTONIO PADILLA, CONCEPTO: DEVOLUCION DE HABERES, CUENTA DE DEPOSITO: CUENTA UNICA DEL TESORO"/>
    <m/>
    <m/>
    <m/>
    <m/>
    <m/>
    <m/>
    <n v="0"/>
    <n v="1500"/>
    <s v="NO_CONCILIADO"/>
    <m/>
    <m/>
  </r>
  <r>
    <x v="0"/>
    <m/>
    <x v="0"/>
    <x v="61"/>
    <s v="O20132550002"/>
    <s v="BOD"/>
    <n v="2013255"/>
    <m/>
    <s v="00099021001 DEPOSITO DE EFECTIVO, DEPOSITANTE: ELIANA ROSA CANQUI ATAHUICHI DE CALLE, CONCEPTO: DEVOLUCION DE BONO DE FRONTERA, CUENTA DE DEPOSITO: CUENTA UNICA DEL TESORO"/>
    <m/>
    <m/>
    <m/>
    <m/>
    <m/>
    <m/>
    <n v="0"/>
    <n v="2374"/>
    <s v="NO_CONCILIADO"/>
    <m/>
    <m/>
  </r>
  <r>
    <x v="0"/>
    <m/>
    <x v="0"/>
    <x v="61"/>
    <s v="O20132870002"/>
    <s v="BOD"/>
    <n v="2013287"/>
    <m/>
    <s v="00099021001 DEPOSITO DE EFECTIVO, DEPOSITANTE: VICTOR HUGO CHAVEZ SALAZAR, CONCEPTO: REMUNERACION MAXIMA EN EL SECTOR PUBLICO MES DE OCTUBRE 2020, CUENTA DE DEPOSITO: CUENTA UNICA DEL TESORO"/>
    <m/>
    <m/>
    <m/>
    <m/>
    <m/>
    <m/>
    <n v="0"/>
    <n v="94.72"/>
    <s v="NO_CONCILIADO"/>
    <m/>
    <m/>
  </r>
  <r>
    <x v="17"/>
    <m/>
    <x v="17"/>
    <x v="61"/>
    <s v="O20133060002"/>
    <s v="BOD"/>
    <n v="2013306"/>
    <m/>
    <s v="00099021001 DEPOSITO DE EFECTIVO, DEPOSITANTE: CARLOS CHOQUE MAMANI, CONCEPTO: DEVOLUCION POR DOBLE PERCEPCION, CUENTA DE DEPOSITO: CUENTA UNICA DEL TESORO  /DJBR."/>
    <m/>
    <m/>
    <m/>
    <m/>
    <m/>
    <m/>
    <n v="0"/>
    <n v="1919.19"/>
    <s v="NO_CONCILIADO"/>
    <m/>
    <m/>
  </r>
  <r>
    <x v="0"/>
    <m/>
    <x v="0"/>
    <x v="62"/>
    <s v="B20139730002"/>
    <s v="BOD"/>
    <n v="2013973"/>
    <m/>
    <s v="00099021001 DEP.DE CHEQ.AJENOS,RET.DE CAM.,CONCEPTO: DURAN ALFARO SOPHIA NATALY,DEP.: BANCO UNION SA , PROCEDENCIA: BANCO UNION S.A., CHEQUE: 182400, FECHA DE EMISION:14/04/2022"/>
    <m/>
    <m/>
    <m/>
    <m/>
    <m/>
    <m/>
    <n v="0"/>
    <n v="2000"/>
    <s v="NO_CONCILIADO"/>
    <m/>
    <m/>
  </r>
  <r>
    <x v="1"/>
    <m/>
    <x v="1"/>
    <x v="63"/>
    <s v="O20142330002"/>
    <s v="BOD"/>
    <n v="2014233"/>
    <m/>
    <s v="00099021001 DEPOSITO DE EFECTIVO, DEPOSITANTE: ADOLFO FEDERICO AREVALO VERGARA CI 395568LP, CONCEPTO: DICTAMEN RESPONSABILIDAD CIVIL NRO CGE/DRC-043/2020 DE LA CONTRALORIA GENERAL DEL ESTADO, CUENTA DE DEPOSITO: CUENTA UNICA DEL TESORO"/>
    <m/>
    <m/>
    <m/>
    <m/>
    <m/>
    <m/>
    <n v="0"/>
    <n v="28487.93"/>
    <s v="NO_CONCILIADO"/>
    <m/>
    <m/>
  </r>
  <r>
    <x v="3"/>
    <m/>
    <x v="3"/>
    <x v="63"/>
    <s v="O20142710002"/>
    <s v="BOD"/>
    <n v="2014271"/>
    <m/>
    <s v="00099021001 DEPOSITO DE EFECTIVO, DEPOSITANTE: ALVARO MARCO ANTONIO CABA OLIVAREZ, CONCEPTO: CITE:MEFP/VCTP/DGPOT/UAIS-CPI/N°030/2016 REGULARIZACIÓN: JULIO-AGOSTO 2021, CUENTA DE DEPOSITO: CUENTA UNICA DEL TESORO"/>
    <m/>
    <m/>
    <m/>
    <m/>
    <m/>
    <m/>
    <n v="0"/>
    <n v="12868"/>
    <s v="NO_CONCILIADO"/>
    <m/>
    <m/>
  </r>
  <r>
    <x v="0"/>
    <m/>
    <x v="0"/>
    <x v="63"/>
    <s v="O20143980002"/>
    <s v="BOD"/>
    <n v="2014398"/>
    <m/>
    <s v="00099021001 DEPOSITO DE EFECTIVO, DEPOSITANTE: CARLOS DENCEL PELAEZ PACHECO, CONCEPTO: RENUMERACION MAXIMA PERMITIDA, CUENTA DE DEPOSITO: CUENTA UNICA DEL TESORO"/>
    <m/>
    <m/>
    <m/>
    <m/>
    <m/>
    <m/>
    <n v="0"/>
    <n v="2556.9299999999998"/>
    <s v="NO_CONCILIADO"/>
    <m/>
    <m/>
  </r>
  <r>
    <x v="3"/>
    <m/>
    <x v="3"/>
    <x v="64"/>
    <s v="O20146770002"/>
    <s v="BOD"/>
    <n v="2014677"/>
    <m/>
    <s v="00099021001 DEPOSITO DE EFECTIVO, DEPOSITANTE: HERNAN DANIEL LEON RADA C.I.2707321 LP., CONCEPTO: DEVOLUCION AGUINALDO 2021 POR SIETE MESES DE TRABAJO CEA PUERTO DE MEJILLONES, CUENTA DE DEPOSITO: CUENTA UNICA DEL TESORO"/>
    <m/>
    <m/>
    <m/>
    <m/>
    <m/>
    <m/>
    <n v="0"/>
    <n v="3243"/>
    <s v="NO_CONCILIADO"/>
    <m/>
    <m/>
  </r>
  <r>
    <x v="3"/>
    <m/>
    <x v="3"/>
    <x v="64"/>
    <s v="B20146590002"/>
    <s v="BOD"/>
    <n v="2014659"/>
    <m/>
    <s v="00099021001 DEP.DE CHEQ.AJENOS,RET.DE CAM.,CONCEPTO: FRACCION COMPLEMENTARIA MENSUAL,DEP.: FUTURO DE BOLIVIA S.A. AFP , PROCEDENCIA: BANCO DE CREDITO DE BOLIVIA S.A., CHEQUE: 66891, FECHA DE EMISION:18/04/2022"/>
    <m/>
    <m/>
    <m/>
    <m/>
    <m/>
    <m/>
    <n v="0"/>
    <n v="41286.53"/>
    <s v="NO_CONCILIADO"/>
    <m/>
    <m/>
  </r>
  <r>
    <x v="3"/>
    <m/>
    <x v="3"/>
    <x v="64"/>
    <s v="B20146610002"/>
    <s v="BOD"/>
    <n v="2014661"/>
    <m/>
    <s v="00099021001 DEP.DE CHEQ.AJENOS,RET.DE CAM.,CONCEPTO: COMPENSACION MENSUAL DE COTIZACION,DEP.: FUTURO DE BOLIVIA S.A. AFP , PROCEDENCIA: BANCO DE CREDITO DE BOLIVIA S.A., CHEQUE: 66892, FECHA DE EMISION:18/04/2022"/>
    <m/>
    <m/>
    <m/>
    <m/>
    <m/>
    <m/>
    <n v="0"/>
    <n v="461594.18"/>
    <s v="NO_CONCILIADO"/>
    <m/>
    <m/>
  </r>
  <r>
    <x v="0"/>
    <m/>
    <x v="0"/>
    <x v="65"/>
    <s v="O20149070002"/>
    <s v="BOD"/>
    <n v="2014907"/>
    <m/>
    <s v="00099021001 DEPOSITO DE EFECTIVO, DEPOSITANTE: VICTOR MANUEL MELGAR CAMPERO, CONCEPTO: DEVOLUCION DE PAGO EN EXCESO DE LICENCIA SIN GOCE DE HABERES DE LA GESTION 2021, CUENTA DE DEPOSITO: CUENTA UNICA DEL TESORO"/>
    <m/>
    <m/>
    <m/>
    <m/>
    <m/>
    <m/>
    <n v="0"/>
    <n v="253.87"/>
    <s v="NO_CONCILIADO"/>
    <m/>
    <m/>
  </r>
  <r>
    <x v="3"/>
    <m/>
    <x v="3"/>
    <x v="65"/>
    <s v="O20149270002"/>
    <s v="BOD"/>
    <n v="2014927"/>
    <m/>
    <s v="00099021001 DEPOSITO DE EFECTIVO, DEPOSITANTE: YPFB ANDINA S.A., CONCEPTO: DEP., CUENTA DE DEPOSITO: CUENTA UNICA DEL TESORO"/>
    <m/>
    <m/>
    <m/>
    <m/>
    <m/>
    <m/>
    <n v="0"/>
    <n v="50"/>
    <s v="NO_CONCILIADO"/>
    <m/>
    <m/>
  </r>
  <r>
    <x v="3"/>
    <m/>
    <x v="3"/>
    <x v="65"/>
    <s v="O20149580002"/>
    <s v="BOD"/>
    <n v="2014958"/>
    <m/>
    <s v="00099031004 DEPOSITO DE EFECTIVO, DEPOSITANTE: YPFB ANDINA S.A., CONCEPTO: DEP., CUENTA DE DEPOSITO: CUENTA UNICA DEL TESORO"/>
    <m/>
    <m/>
    <m/>
    <m/>
    <m/>
    <m/>
    <n v="0"/>
    <n v="50"/>
    <s v="NO_CONCILIADO"/>
    <m/>
    <m/>
  </r>
  <r>
    <x v="0"/>
    <m/>
    <x v="0"/>
    <x v="65"/>
    <s v="O20149670002"/>
    <s v="BOD"/>
    <n v="2014967"/>
    <m/>
    <s v="00099021001 DEPOSITO DE EFECTIVO, DEPOSITANTE: MARI SOL VILLCA ACUÑA, CONCEPTO: DEVOLUCION POR PAGO EN DEMASÍA DE LICENCIA SIN GOCE DE HABERES DE LA GESTION 2021, CUENTA DE DEPOSITO: CUENTA UNICA DEL TESORO"/>
    <m/>
    <m/>
    <m/>
    <m/>
    <m/>
    <m/>
    <n v="0"/>
    <n v="305.63"/>
    <s v="NO_CONCILIADO"/>
    <m/>
    <m/>
  </r>
  <r>
    <x v="0"/>
    <m/>
    <x v="0"/>
    <x v="65"/>
    <s v="O20149770002"/>
    <s v="BOD"/>
    <n v="2014977"/>
    <m/>
    <s v="00099021001 DEPOSITO DE EFECTIVO, DEPOSITANTE: WILFREDO ESPEJO SANDI, CONCEPTO: DOBLE PERCEPCION, CUENTA DE DEPOSITO: CUENTA UNICA DEL TESORO"/>
    <m/>
    <m/>
    <m/>
    <m/>
    <m/>
    <m/>
    <n v="0"/>
    <n v="1834.79"/>
    <s v="NO_CONCILIADO"/>
    <m/>
    <m/>
  </r>
  <r>
    <x v="0"/>
    <m/>
    <x v="0"/>
    <x v="65"/>
    <s v="O20150260002"/>
    <s v="BOD"/>
    <n v="2015026"/>
    <m/>
    <s v="00099021001 DEPOSITO DE EFECTIVO, DEPOSITANTE: RIDER ALVAREZ CALLISAYA, CONCEPTO: INGRESO Y DESCUENTO POR ITEM Y EMPLEADO, CUENTA DE DEPOSITO: CUENTA UNICA DEL TESORO"/>
    <m/>
    <m/>
    <m/>
    <m/>
    <m/>
    <m/>
    <n v="0"/>
    <n v="0.09"/>
    <s v="CONCILIADO_PARCIAL"/>
    <m/>
    <m/>
  </r>
  <r>
    <x v="3"/>
    <m/>
    <x v="3"/>
    <x v="66"/>
    <s v="O20152730002"/>
    <s v="BOD"/>
    <n v="2015273"/>
    <m/>
    <s v="00099021001 DEPOSITO DE EFECTIVO, DEPOSITANTE: WILDER ISRAEL FUENTES GUTIERREZ, CONCEPTO: DEVOLUCION INCOMPATIBILIDAD SALARIAL CORRESPONDIENTE AL MES DE MARZO 2022, CUENTA DE DEPOSITO: CUENTA UNICA DEL TESORO"/>
    <m/>
    <m/>
    <m/>
    <m/>
    <m/>
    <m/>
    <n v="0"/>
    <n v="753.5"/>
    <s v="NO_CONCILIADO"/>
    <m/>
    <m/>
  </r>
  <r>
    <x v="3"/>
    <m/>
    <x v="3"/>
    <x v="66"/>
    <s v="O20153370002"/>
    <s v="BOD"/>
    <n v="2015337"/>
    <m/>
    <s v="00099021001 DEPOSITO DE EFECTIVO, DEPOSITANTE: MELISA ABALOS CHOQUE, CONCEPTO: DEVOLUCION DE RECURSOS POR OTORGACION DE FONDOS EN AVANCE, CUENTA DE DEPOSITO: CUENTA UNICA DEL TESORO"/>
    <m/>
    <m/>
    <m/>
    <m/>
    <m/>
    <m/>
    <n v="0"/>
    <n v="18898"/>
    <s v="NO_CONCILIADO"/>
    <m/>
    <m/>
  </r>
  <r>
    <x v="3"/>
    <m/>
    <x v="3"/>
    <x v="66"/>
    <s v="O20153380002"/>
    <s v="BOD"/>
    <n v="2015338"/>
    <m/>
    <s v="00099021001 DEPOSITO DE EFECTIVO, DEPOSITANTE: MELISA ABALOS CHOQUE, CONCEPTO: DEVOLUCION DE RECURSOS POR OTORGACION DE FONDOS EN AVANCE, CUENTA DE DEPOSITO: CUENTA UNICA DEL TESORO"/>
    <m/>
    <m/>
    <m/>
    <m/>
    <m/>
    <m/>
    <n v="0"/>
    <n v="1750"/>
    <s v="NO_CONCILIADO"/>
    <m/>
    <m/>
  </r>
  <r>
    <x v="3"/>
    <m/>
    <x v="3"/>
    <x v="66"/>
    <s v="B20152110002"/>
    <s v="BOD"/>
    <n v="2015211"/>
    <m/>
    <s v="00099021001 DEP.DE CHEQ.AJENOS,RET.DE CAM.,CONCEPTO: PAGO INCAPACIDADES TEMPORALES (REEMBOLSO) MINISTERIO DE ECONOMIA Y FINANZAS PÚBLICAS,DEP.: CAJA NACIONAL DE SALUD , PROCEDENCIA: BANCO UNION S.A., CHEQUE: 27970, FECHA DE EMISION:21/04/2022 _x000a_COMUNICADO DT-360-2022 DE 28/04/2022"/>
    <m/>
    <m/>
    <m/>
    <m/>
    <m/>
    <m/>
    <n v="0"/>
    <n v="22610.9"/>
    <s v="CONCILIADO_PARCIAL"/>
    <m/>
    <m/>
  </r>
  <r>
    <x v="18"/>
    <m/>
    <x v="18"/>
    <x v="67"/>
    <s v="Q16102330002"/>
    <s v="CRV"/>
    <n v="1610233"/>
    <m/>
    <s v="NUMERO DE LIBRETA CUT: 00099021001 OPERACIÓN E18 TRANSFERENCIA DEL SISTEMA FINANCIERO POR CUENTA DE TERCEROS A LA CUT revision aporte patronal para la vivienda TGN diciembre 2021 ministerio de eucacion, ministerio de salud, ministerio de obras publicas, servicios y vivienda y EMAPA"/>
    <m/>
    <m/>
    <m/>
    <m/>
    <m/>
    <m/>
    <n v="0"/>
    <n v="39.85"/>
    <s v="CONCILIADO_PARCIAL"/>
    <m/>
    <m/>
  </r>
  <r>
    <x v="3"/>
    <m/>
    <x v="3"/>
    <x v="67"/>
    <s v="Q16103770002"/>
    <s v="CRV"/>
    <n v="1610377"/>
    <m/>
    <s v="NUMERO DE LIBRETA CUT: 00099021001 OPERACIÓN E18 TRANSFERENCIA DEL SISTEMA FINANCIERO POR CUENTA DE TERCEROS A LA CUT devolucion pagos de cc no cobrados junio 2021"/>
    <m/>
    <m/>
    <m/>
    <m/>
    <m/>
    <m/>
    <n v="0"/>
    <n v="506746.38"/>
    <s v="NO_CONCILIADO"/>
    <m/>
    <m/>
  </r>
  <r>
    <x v="3"/>
    <m/>
    <x v="3"/>
    <x v="67"/>
    <s v="O20154970002"/>
    <s v="BOD"/>
    <n v="2015497"/>
    <m/>
    <s v="00099021001 DEPOSITO DE EFECTIVO, DEPOSITANTE: ROSA AMALIA QUISBERT DE MARCA, CONCEPTO: DEVOLUCION DE RETROACTIVO, CUENTA DE DEPOSITO: CUENTA UNICA DEL TESORO"/>
    <m/>
    <m/>
    <m/>
    <m/>
    <m/>
    <m/>
    <n v="0"/>
    <n v="200"/>
    <s v="NO_CONCILIADO"/>
    <m/>
    <m/>
  </r>
  <r>
    <x v="0"/>
    <m/>
    <x v="0"/>
    <x v="67"/>
    <s v="O20155860002"/>
    <s v="BOD"/>
    <n v="2015586"/>
    <m/>
    <s v="00099021001 DEPOSITO DE EFECTIVO, DEPOSITANTE: IBONE SOLARES BENAVIDES, CONCEPTO: COMPROMISO DE DEVOLUCION DE DEUDA, CUENTA DE DEPOSITO: CUENTA UNICA DEL TESORO"/>
    <m/>
    <m/>
    <m/>
    <m/>
    <m/>
    <m/>
    <n v="0"/>
    <n v="431.18"/>
    <s v="NO_CONCILIADO"/>
    <m/>
    <m/>
  </r>
  <r>
    <x v="10"/>
    <m/>
    <x v="10"/>
    <x v="68"/>
    <s v="G18513910003"/>
    <s v="COB"/>
    <n v="15935"/>
    <m/>
    <s v="PAGO A FND PRÉSTAMO NDF-358 VCTO. 24-04-2022 POR CUENTA DE TGN , NTI. 015935 VALOR 25-04-2022 CAPITAL EUR 47.845,29 INTERESES EUR 14.712,43 CTA. 3987 CUENTA UNICA DEL TESORO LIB. 00099021001 REF.: COMISIONES BANCARIAS"/>
    <m/>
    <m/>
    <m/>
    <m/>
    <m/>
    <m/>
    <n v="594.14"/>
    <n v="0"/>
    <s v="NO_CONCILIADO"/>
    <m/>
    <m/>
  </r>
  <r>
    <x v="10"/>
    <m/>
    <x v="10"/>
    <x v="68"/>
    <s v="G18513880003"/>
    <s v="COB"/>
    <n v="15903"/>
    <m/>
    <s v="PAGO A CAF PRÉSTAMO CFA009609 VCTO. 25-04-2022 POR CUENTA DE TGN , NTI. 015903 VALOR 25-04-2022 CAPITAL USD 159.706,60 INTERESES USD 21.706,45 COMISIONES USD 47.280,45 CTA. 3987 CUENTA UNICA DEL TESORO LIB. 00099021001 REF.: COMISIONES BANCARIAS"/>
    <m/>
    <m/>
    <m/>
    <m/>
    <m/>
    <m/>
    <n v="1368.22"/>
    <n v="0"/>
    <s v="NO_CONCILIADO"/>
    <m/>
    <m/>
  </r>
  <r>
    <x v="19"/>
    <m/>
    <x v="19"/>
    <x v="68"/>
    <s v="G18517030001"/>
    <s v="DEV"/>
    <n v="1851703"/>
    <m/>
    <s v="COBRO DE OBLIGACIONES A LA NAVEGACIÓN AÉREA Y AEROPUERTOS BOLIVIANOS - NAABOL, PRÉSTAMO ICO 01020033.0 EQUIP. AEROPUERTO J. WILSTERMAN, VCTO. 24/04/2022, CUT 3987 LIBRETA Nº 00389012001 NAABOL - ADMINISTRACIÓN CENTRAL."/>
    <m/>
    <m/>
    <m/>
    <m/>
    <m/>
    <m/>
    <n v="1501665.31"/>
    <n v="0"/>
    <s v="NO_CONCILIADO"/>
    <m/>
    <m/>
  </r>
  <r>
    <x v="0"/>
    <m/>
    <x v="0"/>
    <x v="68"/>
    <s v="O20159430002"/>
    <s v="BOD"/>
    <n v="2015943"/>
    <m/>
    <s v="00099021001 DEPOSITO DE EFECTIVO, DEPOSITANTE: SANDRA JOUSSETTE SIACAR BACARREZA, CONCEPTO: DEVOLUCION POR TOPE SALARIAL, CUENTA DE DEPOSITO: CUENTA UNICA DEL TESORO"/>
    <m/>
    <m/>
    <m/>
    <m/>
    <m/>
    <m/>
    <n v="0"/>
    <n v="156.32"/>
    <s v="NO_CONCILIADO"/>
    <m/>
    <m/>
  </r>
  <r>
    <x v="0"/>
    <m/>
    <x v="0"/>
    <x v="68"/>
    <s v="B20158670002"/>
    <s v="BOD"/>
    <n v="2015867"/>
    <m/>
    <s v="00099021001 DEP.DE CHEQ.AJENOS,RET.DE CAM.,CONCEPTO: CUELLAR IRIARTE YANNET HUMBELINA,DEP.: BANCO UNION S.A. , PROCEDENCIA: BANCO UNION S.A., CHEQUE: 182404, FECHA DE EMISION:25/04/2022"/>
    <m/>
    <m/>
    <m/>
    <m/>
    <m/>
    <m/>
    <n v="0"/>
    <n v="1980.85"/>
    <s v="NO_CONCILIADO"/>
    <m/>
    <m/>
  </r>
  <r>
    <x v="3"/>
    <m/>
    <x v="3"/>
    <x v="69"/>
    <s v="B20161470002"/>
    <s v="BOD"/>
    <n v="2016147"/>
    <m/>
    <s v="00099021001 DEP.DE CHEQ.AJENOS,RET.DE CAM.,CONCEPTO: COMPENSACION MENSUAL DE COTIZACION,DEP.: FUTURO DE BOLIVIA S.A AFP , PROCEDENCIA: BANCO DE CREDITO DE BOLIVIA S.A., CHEQUE: 66918, FECHA DE EMISION:25/04/2022"/>
    <m/>
    <m/>
    <m/>
    <m/>
    <m/>
    <m/>
    <n v="0"/>
    <n v="663162.81999999995"/>
    <s v="NO_CONCILIADO"/>
    <m/>
    <m/>
  </r>
  <r>
    <x v="3"/>
    <m/>
    <x v="3"/>
    <x v="69"/>
    <s v="B20161500002"/>
    <s v="BOD"/>
    <n v="2016150"/>
    <m/>
    <s v="00099021001 DEP.DE CHEQ.AJENOS,RET.DE CAM.,CONCEPTO: FRACCION COMPLEMENTARIA MENSUAL,DEP.: FUTURO DE BOLIVIA S.A. AFP , PROCEDENCIA: BANCO DE CREDITO DE BOLIVIA S.A., CHEQUE: 66917, FECHA DE EMISION:25/04/2022"/>
    <m/>
    <m/>
    <m/>
    <m/>
    <m/>
    <m/>
    <n v="0"/>
    <n v="39926.83"/>
    <s v="NO_CONCILIADO"/>
    <m/>
    <m/>
  </r>
  <r>
    <x v="3"/>
    <m/>
    <x v="3"/>
    <x v="69"/>
    <s v="B20162270002"/>
    <s v="BOD"/>
    <n v="2016227"/>
    <m/>
    <s v="00099021001 DEP.DE CHEQ.AJENOS,RET.DE CAM.,CONCEPTO: PAGO INCAPACIDADES TEMPORALES (REEMBOLSO) MINISTERIO DE ECONOMI Y FINANZAS PUBLICAS,DEP.: CAJA NACIONAL DE SALUD , PROCEDENCIA: BANCO UNION S.A., CHEQUE: 27997, FECHA DE EMISION:25/04/2022 _x000a_COMUNICADO DT-379-2022 DE 04/05/2022"/>
    <m/>
    <m/>
    <m/>
    <m/>
    <m/>
    <m/>
    <n v="0"/>
    <n v="1027.92"/>
    <s v="CONCILIADO_PARCIAL"/>
    <m/>
    <m/>
  </r>
  <r>
    <x v="1"/>
    <m/>
    <x v="1"/>
    <x v="70"/>
    <s v="O20165380002"/>
    <s v="BOD"/>
    <n v="2016538"/>
    <m/>
    <s v="00099021001 DEPOSITO DE EFECTIVO, DEPOSITANTE: ALFONSO PADILLA VILLALTA, CONCEPTO: DICTAMEN DE RESPONSABILIDAD CIVIL N° CGE/DRC-010/2021 DE LA CONTRALORIA GENERAL DEL ESTADO, CUENTA DE DEPOSITO: CUENTA UNICA DEL TESORO"/>
    <m/>
    <m/>
    <m/>
    <m/>
    <m/>
    <m/>
    <n v="0"/>
    <n v="62648.05"/>
    <s v="NO_CONCILIADO"/>
    <m/>
    <m/>
  </r>
  <r>
    <x v="10"/>
    <m/>
    <x v="10"/>
    <x v="71"/>
    <s v="G18547710003"/>
    <s v="COB"/>
    <n v="16109"/>
    <m/>
    <s v="PAGO A PRIV PRÉSTAMO US29731QAA58 VCTO. 29-04-2022 POR CUENTA DE TGN , NTI. 016109 VALOR 28-04-2022 INTERESES USD 1.371.118,13 CTA. 3987 CUENTA UNICA DEL TESORO LIB. 00099021001 REF.: COMISIONES BANCARIAS"/>
    <m/>
    <m/>
    <m/>
    <m/>
    <m/>
    <m/>
    <n v="6854.09"/>
    <n v="0"/>
    <s v="NO_CONCILIADO"/>
    <m/>
    <m/>
  </r>
  <r>
    <x v="3"/>
    <m/>
    <x v="3"/>
    <x v="71"/>
    <s v="G18552280003"/>
    <s v="CVD"/>
    <n v="1855228"/>
    <m/>
    <s v="PROVISION DE FONDOS A SOLICITUD DE YACIMIENTOS PETROLIFEROS FISCALES BOLIVIANOS SEGUN SOLICITUD YPFB-0116-2022 REF: PAGO AL TESORO GENERAL DE LA NACION PARTICIPACION DE LA PRODUCCION ENERO 2022 LIB. 00099021001 TGN YPFB PARTICIPACION 6% PRODUCCIÓN BRUTA DE HIDROCARBUROS BOCA DE POZO"/>
    <m/>
    <m/>
    <m/>
    <m/>
    <m/>
    <m/>
    <n v="50"/>
    <n v="0"/>
    <s v="NO_CONCILIADO"/>
    <m/>
    <m/>
  </r>
  <r>
    <x v="0"/>
    <m/>
    <x v="0"/>
    <x v="71"/>
    <s v="O20168770002"/>
    <s v="BOD"/>
    <n v="2016877"/>
    <m/>
    <s v="00099021001 DEPOSITO DE EFECTIVO, DEPOSITANTE: JAVIER AGUSTIN BURGOA VARGAS, CONCEPTO: DEVOLUCIÓN EXCESO SALARIO DOCENCIA MARZO 2022, CUENTA DE DEPOSITO: CUENTA UNICA DEL TESORO"/>
    <m/>
    <m/>
    <m/>
    <m/>
    <m/>
    <m/>
    <n v="0"/>
    <n v="709.3"/>
    <s v="NO_CONCILIADO"/>
    <m/>
    <m/>
  </r>
  <r>
    <x v="0"/>
    <m/>
    <x v="0"/>
    <x v="71"/>
    <s v="O20169920002"/>
    <s v="BOD"/>
    <n v="2016992"/>
    <m/>
    <s v="00099021001 DEPOSITO DE EFECTIVO, DEPOSITANTE: JUAN ALBERTO BERRIOS GOSALVEZ, CONCEPTO: DEVOLUCION RENTA FEBRERO 2022 FERROVIARIOS Y R.A., CUENTA DE DEPOSITO: CUENTA UNICA DEL TESORO"/>
    <m/>
    <m/>
    <m/>
    <m/>
    <m/>
    <m/>
    <n v="0"/>
    <n v="3388.07"/>
    <s v="NO_CONCILIADO"/>
    <m/>
    <m/>
  </r>
  <r>
    <x v="4"/>
    <m/>
    <x v="4"/>
    <x v="71"/>
    <s v="B20169560002"/>
    <s v="BOD"/>
    <n v="2016956"/>
    <m/>
    <s v="00099021001 DEP.DE CHEQ.AJENOS,RET.DE CAM.,CONCEPTO: PAGO INCAPACIDADES TEMPORALES (REEMBOLSO) MINISTERIO DE ECONOMIA Y FINANZAS PUBLICAS,DEP.: CAJA NACIONAL DE SALUD , PROCEDENCIA: BANCO UNION S.A., CHEQUE: 28022, FECHA DE EMISION:27/04/2022 _x000a_COMUNICADO DT-379-2022 DE 04/05/2022"/>
    <m/>
    <m/>
    <m/>
    <m/>
    <m/>
    <m/>
    <n v="0"/>
    <n v="11106.25"/>
    <s v="CONCILIADO_PARCIAL"/>
    <m/>
    <m/>
  </r>
  <r>
    <x v="4"/>
    <m/>
    <x v="4"/>
    <x v="71"/>
    <s v="B20169560002"/>
    <s v="BOD"/>
    <n v="2016956"/>
    <m/>
    <s v="00099021001 DEP.DE CHEQ.AJENOS,RET.DE CAM.,CONCEPTO: PAGO INCAPACIDADES TEMPORALES (REEMBOLSO) MINISTERIO DE ECONOMIA Y FINANZAS PUBLICAS,DEP.: CAJA NACIONAL DE SALUD , PROCEDENCIA: BANCO UNION S.A., CHEQUE: 28022, FECHA DE EMISION:27/04/2022 _x000a_COMUNICADO DT-379-2022 DE 04/05/2022"/>
    <m/>
    <m/>
    <m/>
    <m/>
    <m/>
    <m/>
    <n v="0"/>
    <n v="94.589999999996508"/>
    <s v="CONCILIADO_PARCIAL"/>
    <m/>
    <m/>
  </r>
  <r>
    <x v="16"/>
    <m/>
    <x v="16"/>
    <x v="71"/>
    <s v="B20169560002"/>
    <s v="BOD"/>
    <n v="2016956"/>
    <m/>
    <s v="00099021001 DEP.DE CHEQ.AJENOS,RET.DE CAM.,CONCEPTO: PAGO INCAPACIDADES TEMPORALES (REEMBOLSO) MINISTERIO DE ECONOMIA Y FINANZAS PUBLICAS,DEP.: CAJA NACIONAL DE SALUD , PROCEDENCIA: BANCO UNION S.A., CHEQUE: 28022, FECHA DE EMISION:27/04/2022 _x000a_COMUNICADO DT-379-2022 DE 04/05/2022"/>
    <m/>
    <m/>
    <m/>
    <m/>
    <m/>
    <m/>
    <n v="0"/>
    <n v="168.52"/>
    <s v="CONCILIADO_PARCIAL"/>
    <m/>
    <m/>
  </r>
  <r>
    <x v="4"/>
    <m/>
    <x v="4"/>
    <x v="71"/>
    <s v="B20169510002"/>
    <s v="BOD"/>
    <n v="2016951"/>
    <m/>
    <s v="00099021001 DEP.DE CHEQ.AJENOS,RET.DE CAM.,CONCEPTO: PAGO INCAPACIDADES TEMPORALES (REEMBOLSO) MINISTERIO DE ECONOMIA Y FINANZAS PUBLICAS,DEP.: CAJA NACIONAL DE SALUD , PROCEDENCIA: BANCO UNION S.A., CHEQUE: 28001, FECHA DE EMISION:27/04/2022 _x000a_COMUNICADO DT-379-2022 DE 04/05/2022"/>
    <m/>
    <m/>
    <m/>
    <m/>
    <m/>
    <m/>
    <n v="0"/>
    <n v="4927.75"/>
    <s v="CONCILIADO_PARCIAL"/>
    <m/>
    <m/>
  </r>
  <r>
    <x v="4"/>
    <m/>
    <x v="4"/>
    <x v="71"/>
    <s v="B20169510002"/>
    <s v="BOD"/>
    <n v="2016951"/>
    <m/>
    <s v="00099021001 DEP.DE CHEQ.AJENOS,RET.DE CAM.,CONCEPTO: PAGO INCAPACIDADES TEMPORALES (REEMBOLSO) MINISTERIO DE ECONOMIA Y FINANZAS PUBLICAS,DEP.: CAJA NACIONAL DE SALUD , PROCEDENCIA: BANCO UNION S.A., CHEQUE: 28001, FECHA DE EMISION:27/04/2022 _x000a_COMUNICADO DT-379-2022 DE 04/05/2022"/>
    <m/>
    <m/>
    <m/>
    <m/>
    <m/>
    <m/>
    <n v="0"/>
    <n v="4835.49"/>
    <s v="CONCILIADO_PARCIAL"/>
    <m/>
    <m/>
  </r>
  <r>
    <x v="8"/>
    <m/>
    <x v="8"/>
    <x v="71"/>
    <s v="B20169530002 "/>
    <s v="BOD"/>
    <n v="2016953"/>
    <m/>
    <s v="00099021001 DEP.DE CHEQ.AJENOS,RET.DE CAM.,CONCEPTO: PAGO INCAPACIDADES TEMPORALES (REEMBOLSO) MINISTERIO DE ECONOMIA Y FINANZAS PUBLICAS,DEP.: CAJA NACIONAL DE SALUD , PROCEDENCIA: BANCO UNION S.A., CHEQUE: 27998, FECHA DE EMISION:27/04/2022 _x000a_COMUNICADO DT-379-2022 DE 04/05/2022"/>
    <m/>
    <m/>
    <m/>
    <m/>
    <m/>
    <m/>
    <n v="0"/>
    <n v="2628"/>
    <s v="CONCILIADO_PARCIAL"/>
    <m/>
    <m/>
  </r>
  <r>
    <x v="8"/>
    <m/>
    <x v="8"/>
    <x v="71"/>
    <s v="B20169530002 "/>
    <s v="BOD"/>
    <n v="2016953"/>
    <m/>
    <s v="00099021001 DEP.DE CHEQ.AJENOS,RET.DE CAM.,CONCEPTO: PAGO INCAPACIDADES TEMPORALES (REEMBOLSO) MINISTERIO DE ECONOMIA Y FINANZAS PUBLICAS,DEP.: CAJA NACIONAL DE SALUD , PROCEDENCIA: BANCO UNION S.A., CHEQUE: 27998, FECHA DE EMISION:27/04/2022 _x000a_COMUNICADO DT-379-2022 DE 04/05/2022"/>
    <m/>
    <m/>
    <m/>
    <m/>
    <m/>
    <m/>
    <n v="0"/>
    <n v="131493.65"/>
    <s v="CONCILIADO_PARCIAL"/>
    <m/>
    <m/>
  </r>
  <r>
    <x v="14"/>
    <m/>
    <x v="14"/>
    <x v="71"/>
    <s v="B20169540002 "/>
    <s v="BOD"/>
    <n v="2016954"/>
    <m/>
    <s v="00099021001 DEP.DE CHEQ.AJENOS,RET.DE CAM.,CONCEPTO: PAGO INCAPACIDADES TEMPORALES (REEMBOLSO) MINISTERIO DE ECONOMIA Y FINANZAS PUBLICAS,DEP.: CAJA NACIONAL DE SALUD , PROCEDENCIA: BANCO UNION S.A., CHEQUE: 27999, FECHA DE EMISION:27/04/2022 _x000a_COMUNICADO DT-379-2022 DE 04/05/2022"/>
    <m/>
    <m/>
    <m/>
    <m/>
    <m/>
    <m/>
    <n v="0"/>
    <n v="161.34"/>
    <s v="CONCILIADO_PARCIAL"/>
    <m/>
    <m/>
  </r>
  <r>
    <x v="13"/>
    <m/>
    <x v="13"/>
    <x v="72"/>
    <s v="T04316140001"/>
    <s v="DEV"/>
    <n v="431614"/>
    <m/>
    <s v="CONTABILIZACION ORDENES DE TRANSFERENCIA GRACOS"/>
    <m/>
    <m/>
    <m/>
    <m/>
    <m/>
    <m/>
    <n v="5360303.16"/>
    <n v="0"/>
    <s v="NO_CONCILIADO"/>
    <m/>
    <m/>
  </r>
  <r>
    <x v="13"/>
    <m/>
    <x v="13"/>
    <x v="72"/>
    <s v="T04316160001"/>
    <s v="DEV"/>
    <n v="431616"/>
    <m/>
    <s v="CONTABILIZACION ORDENES DE TRANSFERENCIA GRACOS"/>
    <m/>
    <m/>
    <m/>
    <m/>
    <m/>
    <m/>
    <n v="14722702.26"/>
    <n v="0"/>
    <s v="NO_CONCILIADO"/>
    <m/>
    <m/>
  </r>
  <r>
    <x v="13"/>
    <m/>
    <x v="13"/>
    <x v="72"/>
    <s v="T04316180001"/>
    <s v="DEV"/>
    <n v="431618"/>
    <m/>
    <s v="CONTABILIZACION ORDENES DE TRANSFERENCIA GRACOS"/>
    <m/>
    <m/>
    <m/>
    <m/>
    <m/>
    <m/>
    <n v="14722702.26"/>
    <n v="0"/>
    <s v="NO_CONCILIADO"/>
    <m/>
    <m/>
  </r>
  <r>
    <x v="13"/>
    <m/>
    <x v="13"/>
    <x v="72"/>
    <s v="T04316200001"/>
    <s v="DEV"/>
    <n v="431620"/>
    <m/>
    <s v="CONTABILIZACION ORDENES DE TRANSFERENCIA GRACOS"/>
    <m/>
    <m/>
    <m/>
    <m/>
    <m/>
    <m/>
    <n v="14722702.26"/>
    <n v="0"/>
    <s v="NO_CONCILIADO"/>
    <m/>
    <m/>
  </r>
  <r>
    <x v="13"/>
    <m/>
    <x v="13"/>
    <x v="72"/>
    <s v="T04316220001"/>
    <s v="DEV"/>
    <n v="431622"/>
    <m/>
    <s v="CONTABILIZACION ORDENES DE TRANSFERENCIA GRACOS"/>
    <m/>
    <m/>
    <m/>
    <m/>
    <m/>
    <m/>
    <n v="14722702.26"/>
    <n v="0"/>
    <s v="NO_CONCILIADO"/>
    <m/>
    <m/>
  </r>
  <r>
    <x v="13"/>
    <m/>
    <x v="13"/>
    <x v="72"/>
    <s v="T04316240001"/>
    <s v="DEV"/>
    <n v="431624"/>
    <m/>
    <s v="CONTABILIZACION ORDENES DE TRANSFERENCIA GRACOS"/>
    <m/>
    <m/>
    <m/>
    <m/>
    <m/>
    <m/>
    <n v="14722702.26"/>
    <n v="0"/>
    <s v="NO_CONCILIADO"/>
    <m/>
    <m/>
  </r>
  <r>
    <x v="13"/>
    <m/>
    <x v="13"/>
    <x v="72"/>
    <s v="T04316260001"/>
    <s v="DEV"/>
    <n v="431626"/>
    <m/>
    <s v="CONTABILIZACION ORDENES DE TRANSFERENCIA GRACOS"/>
    <m/>
    <m/>
    <m/>
    <m/>
    <m/>
    <m/>
    <n v="2708693.91"/>
    <n v="0"/>
    <s v="NO_CONCILIADO"/>
    <m/>
    <m/>
  </r>
  <r>
    <x v="13"/>
    <m/>
    <x v="13"/>
    <x v="72"/>
    <s v="T04316280001"/>
    <s v="DEV"/>
    <n v="431628"/>
    <m/>
    <s v="CONTABILIZACION ORDENES DE TRANSFERENCIA GRACOS"/>
    <m/>
    <m/>
    <m/>
    <m/>
    <m/>
    <m/>
    <n v="2708693.91"/>
    <n v="0"/>
    <s v="NO_CONCILIADO"/>
    <m/>
    <m/>
  </r>
  <r>
    <x v="13"/>
    <m/>
    <x v="13"/>
    <x v="72"/>
    <s v="T04316300001"/>
    <s v="DEV"/>
    <n v="431630"/>
    <m/>
    <s v="CONTABILIZACION ORDENES DE TRANSFERENCIA GRACOS"/>
    <m/>
    <m/>
    <m/>
    <m/>
    <m/>
    <m/>
    <n v="2708693.91"/>
    <n v="0"/>
    <s v="NO_CONCILIADO"/>
    <m/>
    <m/>
  </r>
  <r>
    <x v="13"/>
    <m/>
    <x v="13"/>
    <x v="72"/>
    <s v="T04316320001"/>
    <s v="DEV"/>
    <n v="431632"/>
    <m/>
    <s v="CONTABILIZACION ORDENES DE TRANSFERENCIA GRACOS"/>
    <m/>
    <m/>
    <m/>
    <m/>
    <m/>
    <m/>
    <n v="2708693.91"/>
    <n v="0"/>
    <s v="NO_CONCILIADO"/>
    <m/>
    <m/>
  </r>
  <r>
    <x v="13"/>
    <m/>
    <x v="13"/>
    <x v="72"/>
    <s v="T04316340001"/>
    <s v="DEV"/>
    <n v="431634"/>
    <m/>
    <s v="CONTABILIZACION ORDENES DE TRANSFERENCIA GRACOS"/>
    <m/>
    <m/>
    <m/>
    <m/>
    <m/>
    <m/>
    <n v="2708693.91"/>
    <n v="0"/>
    <s v="NO_CONCILIADO"/>
    <m/>
    <m/>
  </r>
  <r>
    <x v="13"/>
    <m/>
    <x v="13"/>
    <x v="72"/>
    <s v="T04316360001"/>
    <s v="DEV"/>
    <n v="431636"/>
    <m/>
    <s v="CONTABILIZACION ORDENES DE TRANSFERENCIA GRACOS"/>
    <m/>
    <m/>
    <m/>
    <m/>
    <m/>
    <m/>
    <n v="1912691.96"/>
    <n v="0"/>
    <s v="NO_CONCILIADO"/>
    <m/>
    <m/>
  </r>
  <r>
    <x v="13"/>
    <m/>
    <x v="13"/>
    <x v="72"/>
    <s v="T04316380001"/>
    <s v="DEV"/>
    <n v="431638"/>
    <m/>
    <s v="CONTABILIZACION ORDENES DE TRANSFERENCIA GRACOS"/>
    <m/>
    <m/>
    <m/>
    <m/>
    <m/>
    <m/>
    <n v="90043.13"/>
    <n v="0"/>
    <s v="NO_CONCILIADO"/>
    <m/>
    <m/>
  </r>
  <r>
    <x v="13"/>
    <m/>
    <x v="13"/>
    <x v="72"/>
    <s v="T04316400001"/>
    <s v="DEV"/>
    <n v="431640"/>
    <m/>
    <s v="CONTABILIZACION ORDENES DE TRANSFERENCIA GRACOS"/>
    <m/>
    <m/>
    <m/>
    <m/>
    <m/>
    <m/>
    <n v="2072998.7"/>
    <n v="0"/>
    <s v="NO_CONCILIADO"/>
    <m/>
    <m/>
  </r>
  <r>
    <x v="13"/>
    <m/>
    <x v="13"/>
    <x v="72"/>
    <s v="T04316420001"/>
    <s v="DEV"/>
    <n v="431642"/>
    <m/>
    <s v="CONTABILIZACION ORDENES DE TRANSFERENCIA GRACOS"/>
    <m/>
    <m/>
    <m/>
    <m/>
    <m/>
    <m/>
    <n v="531976.67000000004"/>
    <n v="0"/>
    <s v="NO_CONCILIADO"/>
    <m/>
    <m/>
  </r>
  <r>
    <x v="13"/>
    <m/>
    <x v="13"/>
    <x v="72"/>
    <s v="T04316440001"/>
    <s v="DEV"/>
    <n v="431644"/>
    <m/>
    <s v="CONTABILIZACION ORDENES DE TRANSFERENCIA GRACOS"/>
    <m/>
    <m/>
    <m/>
    <m/>
    <m/>
    <m/>
    <n v="5253433.07"/>
    <n v="0"/>
    <s v="NO_CONCILIADO"/>
    <m/>
    <m/>
  </r>
  <r>
    <x v="13"/>
    <m/>
    <x v="13"/>
    <x v="72"/>
    <s v="T04316460001"/>
    <s v="DEV"/>
    <n v="431646"/>
    <m/>
    <s v="CONTABILIZACION ORDENES DE TRANSFERENCIA GRACOS"/>
    <m/>
    <m/>
    <m/>
    <m/>
    <m/>
    <m/>
    <n v="1461136.44"/>
    <n v="0"/>
    <s v="NO_CONCILIADO"/>
    <m/>
    <m/>
  </r>
  <r>
    <x v="13"/>
    <m/>
    <x v="13"/>
    <x v="72"/>
    <s v="T04316480001"/>
    <s v="DEV"/>
    <n v="431648"/>
    <m/>
    <s v="CONTABILIZACION ORDENES DE TRANSFERENCIA GRACOS"/>
    <m/>
    <m/>
    <m/>
    <m/>
    <m/>
    <m/>
    <n v="5693734.3499999996"/>
    <n v="0"/>
    <s v="NO_CONCILIADO"/>
    <m/>
    <m/>
  </r>
  <r>
    <x v="13"/>
    <m/>
    <x v="13"/>
    <x v="72"/>
    <s v="T04316500001"/>
    <s v="DEV"/>
    <n v="431650"/>
    <m/>
    <s v="CONTABILIZACION ORDENES DE TRANSFERENCIA GRACOS"/>
    <m/>
    <m/>
    <m/>
    <m/>
    <m/>
    <m/>
    <n v="247314.04"/>
    <n v="0"/>
    <s v="NO_CONCILIADO"/>
    <m/>
    <m/>
  </r>
  <r>
    <x v="13"/>
    <m/>
    <x v="13"/>
    <x v="72"/>
    <s v="T04316520001"/>
    <s v="DEV"/>
    <n v="431652"/>
    <m/>
    <s v="CONTABILIZACION ORDENES DE TRANSFERENCIA GRACOS"/>
    <m/>
    <m/>
    <m/>
    <m/>
    <m/>
    <m/>
    <n v="1237732.44"/>
    <n v="0"/>
    <s v="NO_CONCILIADO"/>
    <m/>
    <m/>
  </r>
  <r>
    <x v="13"/>
    <m/>
    <x v="13"/>
    <x v="72"/>
    <s v="T04316540001"/>
    <s v="DEV"/>
    <n v="431654"/>
    <m/>
    <s v="CONTABILIZACION ORDENES DE TRANSFERENCIA GRACOS"/>
    <m/>
    <m/>
    <m/>
    <m/>
    <m/>
    <m/>
    <n v="4450196.5599999996"/>
    <n v="0"/>
    <s v="NO_CONCILIADO"/>
    <m/>
    <m/>
  </r>
  <r>
    <x v="13"/>
    <m/>
    <x v="13"/>
    <x v="72"/>
    <s v="T04316560001"/>
    <s v="DEV"/>
    <n v="431656"/>
    <m/>
    <s v="CONTABILIZACION ORDENES DE TRANSFERENCIA GRACOS"/>
    <m/>
    <m/>
    <m/>
    <m/>
    <m/>
    <m/>
    <n v="4823176.96"/>
    <n v="0"/>
    <s v="NO_CONCILIADO"/>
    <m/>
    <m/>
  </r>
  <r>
    <x v="13"/>
    <m/>
    <x v="13"/>
    <x v="72"/>
    <s v="T04316580001"/>
    <s v="DEV"/>
    <n v="431658"/>
    <m/>
    <s v="CONTABILIZACION ORDENES DE TRANSFERENCIA GRACOS"/>
    <m/>
    <m/>
    <m/>
    <m/>
    <m/>
    <m/>
    <n v="209500.35"/>
    <n v="0"/>
    <s v="NO_CONCILIADO"/>
    <m/>
    <m/>
  </r>
  <r>
    <x v="13"/>
    <m/>
    <x v="13"/>
    <x v="72"/>
    <s v="T04316600001"/>
    <s v="DEV"/>
    <n v="431660"/>
    <m/>
    <s v="CONTABILIZACION ORDENES DE TRANSFERENCIA GRACOS"/>
    <m/>
    <m/>
    <m/>
    <m/>
    <m/>
    <m/>
    <n v="575417.42000000004"/>
    <n v="0"/>
    <s v="NO_CONCILIADO"/>
    <m/>
    <m/>
  </r>
  <r>
    <x v="13"/>
    <m/>
    <x v="13"/>
    <x v="72"/>
    <s v="T04316620001"/>
    <s v="DEV"/>
    <n v="431662"/>
    <m/>
    <s v="CONTABILIZACION ORDENES DE TRANSFERENCIA GRACOS"/>
    <m/>
    <m/>
    <m/>
    <m/>
    <m/>
    <m/>
    <n v="13247422.01"/>
    <n v="0"/>
    <s v="NO_CONCILIADO"/>
    <m/>
    <m/>
  </r>
  <r>
    <x v="13"/>
    <m/>
    <x v="13"/>
    <x v="72"/>
    <s v="T04316640001"/>
    <s v="DEV"/>
    <n v="431664"/>
    <m/>
    <s v="CONTABILIZACION ORDENES DE TRANSFERENCIA GRACOS"/>
    <m/>
    <m/>
    <m/>
    <m/>
    <m/>
    <m/>
    <n v="3399577.48"/>
    <n v="0"/>
    <s v="NO_CONCILIADO"/>
    <m/>
    <m/>
  </r>
  <r>
    <x v="13"/>
    <m/>
    <x v="13"/>
    <x v="72"/>
    <s v="T04316660001"/>
    <s v="DEV"/>
    <n v="431666"/>
    <m/>
    <s v="CONTABILIZACION ORDENES DE TRANSFERENCIA GRACOS"/>
    <m/>
    <m/>
    <m/>
    <m/>
    <m/>
    <m/>
    <n v="12222987.609999999"/>
    <n v="0"/>
    <s v="NO_CONCILIADO"/>
    <m/>
    <m/>
  </r>
  <r>
    <x v="13"/>
    <m/>
    <x v="13"/>
    <x v="72"/>
    <s v="T04316680001"/>
    <s v="DEV"/>
    <n v="431668"/>
    <m/>
    <s v="CONTABILIZACION ORDENES DE TRANSFERENCIA GRACOS"/>
    <m/>
    <m/>
    <m/>
    <m/>
    <m/>
    <m/>
    <n v="2437270.7400000002"/>
    <n v="0"/>
    <s v="NO_CONCILIADO"/>
    <m/>
    <m/>
  </r>
  <r>
    <x v="13"/>
    <m/>
    <x v="13"/>
    <x v="72"/>
    <s v="T04316700001"/>
    <s v="DEV"/>
    <n v="431670"/>
    <m/>
    <s v="CONTABILIZACION ORDENES DE TRANSFERENCIA GRACOS"/>
    <m/>
    <m/>
    <m/>
    <m/>
    <m/>
    <m/>
    <n v="625456.86"/>
    <n v="0"/>
    <s v="NO_CONCILIADO"/>
    <m/>
    <m/>
  </r>
  <r>
    <x v="13"/>
    <m/>
    <x v="13"/>
    <x v="72"/>
    <s v="T04316720001"/>
    <s v="DEV"/>
    <n v="431672"/>
    <m/>
    <s v="CONTABILIZACION ORDENES DE TRANSFERENCIA GRACOS"/>
    <m/>
    <m/>
    <m/>
    <m/>
    <m/>
    <m/>
    <n v="105865.72"/>
    <n v="0"/>
    <s v="NO_CONCILIADO"/>
    <m/>
    <m/>
  </r>
  <r>
    <x v="13"/>
    <m/>
    <x v="13"/>
    <x v="72"/>
    <s v="T04316740001"/>
    <s v="DEV"/>
    <n v="431674"/>
    <m/>
    <s v="CONTABILIZACION ORDENES DE TRANSFERENCIA GRACOS"/>
    <m/>
    <m/>
    <m/>
    <m/>
    <m/>
    <m/>
    <n v="2248794.5699999998"/>
    <n v="0"/>
    <s v="NO_CONCILIADO"/>
    <m/>
    <m/>
  </r>
  <r>
    <x v="13"/>
    <m/>
    <x v="13"/>
    <x v="72"/>
    <s v="T04316760001"/>
    <s v="DEV"/>
    <n v="431676"/>
    <m/>
    <s v="CONTABILIZACION ORDENES DE TRANSFERENCIA GRACOS"/>
    <m/>
    <m/>
    <m/>
    <m/>
    <m/>
    <m/>
    <n v="2213812.0699999998"/>
    <n v="0"/>
    <s v="NO_CONCILIADO"/>
    <m/>
    <m/>
  </r>
  <r>
    <x v="13"/>
    <m/>
    <x v="13"/>
    <x v="72"/>
    <s v="T04316780001"/>
    <s v="DEV"/>
    <n v="431678"/>
    <m/>
    <s v="CONTABILIZACION ORDENES DE TRANSFERENCIA GRACOS"/>
    <m/>
    <m/>
    <m/>
    <m/>
    <m/>
    <m/>
    <n v="230856.56"/>
    <n v="0"/>
    <s v="NO_CONCILIADO"/>
    <m/>
    <m/>
  </r>
  <r>
    <x v="13"/>
    <m/>
    <x v="13"/>
    <x v="72"/>
    <s v="T04316800001"/>
    <s v="DEV"/>
    <n v="431680"/>
    <m/>
    <s v="CONTABILIZACION ORDENES DE TRANSFERENCIA GRACOS"/>
    <m/>
    <m/>
    <m/>
    <m/>
    <m/>
    <m/>
    <n v="391163.31"/>
    <n v="0"/>
    <s v="NO_CONCILIADO"/>
    <m/>
    <m/>
  </r>
  <r>
    <x v="13"/>
    <m/>
    <x v="13"/>
    <x v="72"/>
    <s v="T04316820001"/>
    <s v="DEV"/>
    <n v="431682"/>
    <m/>
    <s v="CONTABILIZACION ORDENES DE TRANSFERENCIA GRACOS"/>
    <m/>
    <m/>
    <m/>
    <m/>
    <m/>
    <m/>
    <n v="1771878.52"/>
    <n v="0"/>
    <s v="NO_CONCILIADO"/>
    <m/>
    <m/>
  </r>
  <r>
    <x v="13"/>
    <m/>
    <x v="13"/>
    <x v="72"/>
    <s v="T04316840001"/>
    <s v="DEV"/>
    <n v="431684"/>
    <m/>
    <s v="CONTABILIZACION ORDENES DE TRANSFERENCIA GRACOS"/>
    <m/>
    <m/>
    <m/>
    <m/>
    <m/>
    <m/>
    <n v="4866672.51"/>
    <n v="0"/>
    <s v="NO_CONCILIADO"/>
    <m/>
    <m/>
  </r>
  <r>
    <x v="13"/>
    <m/>
    <x v="13"/>
    <x v="72"/>
    <s v="T04316860001"/>
    <s v="DEV"/>
    <n v="431686"/>
    <m/>
    <s v="CONTABILIZACION ORDENES DE TRANSFERENCIA GRACOS"/>
    <m/>
    <m/>
    <m/>
    <m/>
    <m/>
    <m/>
    <n v="634074.6"/>
    <n v="0"/>
    <s v="NO_CONCILIADO"/>
    <m/>
    <m/>
  </r>
  <r>
    <x v="13"/>
    <m/>
    <x v="13"/>
    <x v="72"/>
    <s v="T04316880001"/>
    <s v="DEV"/>
    <n v="431688"/>
    <m/>
    <s v="CONTABILIZACION ORDENES DE TRANSFERENCIA GRACOS"/>
    <m/>
    <m/>
    <m/>
    <m/>
    <m/>
    <m/>
    <n v="1074375.8799999999"/>
    <n v="0"/>
    <s v="NO_CONCILIADO"/>
    <m/>
    <m/>
  </r>
  <r>
    <x v="13"/>
    <m/>
    <x v="13"/>
    <x v="72"/>
    <s v="T04316900001"/>
    <s v="DEV"/>
    <n v="431690"/>
    <m/>
    <s v="CONTABILIZACION ORDENES DE TRANSFERENCIA GRACOS"/>
    <m/>
    <m/>
    <m/>
    <m/>
    <m/>
    <m/>
    <n v="6080494.9100000001"/>
    <n v="0"/>
    <s v="NO_CONCILIADO"/>
    <m/>
    <m/>
  </r>
  <r>
    <x v="13"/>
    <m/>
    <x v="13"/>
    <x v="72"/>
    <s v="T04316920001"/>
    <s v="DEV"/>
    <n v="431692"/>
    <m/>
    <s v="CONTABILIZACION ORDENES DE TRANSFERENCIA GRACOS"/>
    <m/>
    <m/>
    <m/>
    <m/>
    <m/>
    <m/>
    <n v="4122570.71"/>
    <n v="0"/>
    <s v="NO_CONCILIADO"/>
    <m/>
    <m/>
  </r>
  <r>
    <x v="13"/>
    <m/>
    <x v="13"/>
    <x v="72"/>
    <s v="T04316940001"/>
    <s v="DEV"/>
    <n v="431694"/>
    <m/>
    <s v="CONTABILIZACION ORDENES DE TRANSFERENCIA GRACOS"/>
    <m/>
    <m/>
    <m/>
    <m/>
    <m/>
    <m/>
    <n v="5150802.74"/>
    <n v="0"/>
    <s v="NO_CONCILIADO"/>
    <m/>
    <m/>
  </r>
  <r>
    <x v="13"/>
    <m/>
    <x v="13"/>
    <x v="72"/>
    <s v="T04316960001"/>
    <s v="DEV"/>
    <n v="431696"/>
    <m/>
    <s v="CONTABILIZACION ORDENES DE TRANSFERENCIA GRACOS"/>
    <m/>
    <m/>
    <m/>
    <m/>
    <m/>
    <m/>
    <n v="537126.19999999995"/>
    <n v="0"/>
    <s v="NO_CONCILIADO"/>
    <m/>
    <m/>
  </r>
  <r>
    <x v="13"/>
    <m/>
    <x v="13"/>
    <x v="72"/>
    <s v="T04316980001"/>
    <s v="DEV"/>
    <n v="431698"/>
    <m/>
    <s v="CONTABILIZACION ORDENES DE TRANSFERENCIA GRACOS"/>
    <m/>
    <m/>
    <m/>
    <m/>
    <m/>
    <m/>
    <n v="910106.6"/>
    <n v="0"/>
    <s v="NO_CONCILIADO"/>
    <m/>
    <m/>
  </r>
  <r>
    <x v="13"/>
    <m/>
    <x v="13"/>
    <x v="72"/>
    <s v="T04317000001"/>
    <s v="DEV"/>
    <n v="431700"/>
    <m/>
    <s v="CONTABILIZACION ORDENES DE TRANSFERENCIA GRACOS"/>
    <m/>
    <m/>
    <m/>
    <m/>
    <m/>
    <m/>
    <n v="14147284.84"/>
    <n v="0"/>
    <s v="NO_CONCILIADO"/>
    <m/>
    <m/>
  </r>
  <r>
    <x v="13"/>
    <m/>
    <x v="13"/>
    <x v="72"/>
    <s v="T04317020001"/>
    <s v="DEV"/>
    <n v="431702"/>
    <m/>
    <s v="CONTABILIZACION ORDENES DE TRANSFERENCIA GRACOS"/>
    <m/>
    <m/>
    <m/>
    <m/>
    <m/>
    <m/>
    <n v="1475280.25"/>
    <n v="0"/>
    <s v="NO_CONCILIADO"/>
    <m/>
    <m/>
  </r>
  <r>
    <x v="13"/>
    <m/>
    <x v="13"/>
    <x v="72"/>
    <s v="T04317040001"/>
    <s v="DEV"/>
    <n v="431704"/>
    <m/>
    <s v="CONTABILIZACION ORDENES DE TRANSFERENCIA GRACOS"/>
    <m/>
    <m/>
    <m/>
    <m/>
    <m/>
    <m/>
    <n v="2499714.65"/>
    <n v="0"/>
    <s v="NO_CONCILIADO"/>
    <m/>
    <m/>
  </r>
  <r>
    <x v="13"/>
    <m/>
    <x v="13"/>
    <x v="72"/>
    <s v="T04317060001"/>
    <s v="DEV"/>
    <n v="431706"/>
    <m/>
    <s v="CONTABILIZACION ORDENES DE TRANSFERENCIA GRACOS"/>
    <m/>
    <m/>
    <m/>
    <m/>
    <m/>
    <m/>
    <n v="11323124.779999999"/>
    <n v="0"/>
    <s v="NO_CONCILIADO"/>
    <m/>
    <m/>
  </r>
  <r>
    <x v="13"/>
    <m/>
    <x v="13"/>
    <x v="72"/>
    <s v="T04317080001"/>
    <s v="DEV"/>
    <n v="431708"/>
    <m/>
    <s v="CONTABILIZACION ORDENES DE TRANSFERENCIA GRACOS"/>
    <m/>
    <m/>
    <m/>
    <m/>
    <m/>
    <m/>
    <n v="2083237.12"/>
    <n v="0"/>
    <s v="NO_CONCILIADO"/>
    <m/>
    <m/>
  </r>
  <r>
    <x v="13"/>
    <m/>
    <x v="13"/>
    <x v="72"/>
    <s v="T04317100001"/>
    <s v="DEV"/>
    <n v="431710"/>
    <m/>
    <s v="CONTABILIZACION ORDENES DE TRANSFERENCIA GRACOS"/>
    <m/>
    <m/>
    <m/>
    <m/>
    <m/>
    <m/>
    <n v="2602828.2000000002"/>
    <n v="0"/>
    <s v="NO_CONCILIADO"/>
    <m/>
    <m/>
  </r>
  <r>
    <x v="13"/>
    <m/>
    <x v="13"/>
    <x v="72"/>
    <s v="T04317120001"/>
    <s v="DEV"/>
    <n v="431712"/>
    <m/>
    <s v="CONTABILIZACION ORDENES DE TRANSFERENCIA GRACOS"/>
    <m/>
    <m/>
    <m/>
    <m/>
    <m/>
    <m/>
    <n v="459899.41"/>
    <n v="0"/>
    <s v="NO_CONCILIADO"/>
    <m/>
    <m/>
  </r>
  <r>
    <x v="13"/>
    <m/>
    <x v="13"/>
    <x v="72"/>
    <s v="T04317140001"/>
    <s v="DEV"/>
    <n v="431714"/>
    <m/>
    <s v="CONTABILIZACION ORDENES DE TRANSFERENCIA GRACOS"/>
    <m/>
    <m/>
    <m/>
    <m/>
    <m/>
    <m/>
    <n v="271423.17"/>
    <n v="0"/>
    <s v="NO_CONCILIADO"/>
    <m/>
    <m/>
  </r>
  <r>
    <x v="13"/>
    <m/>
    <x v="13"/>
    <x v="72"/>
    <s v="T04317160001"/>
    <s v="DEV"/>
    <n v="431716"/>
    <m/>
    <s v="CONTABILIZACION ORDENES DE TRANSFERENCIA GRACOS"/>
    <m/>
    <m/>
    <m/>
    <m/>
    <m/>
    <m/>
    <n v="17581970.149999999"/>
    <n v="0"/>
    <s v="NO_CONCILIADO"/>
    <m/>
    <m/>
  </r>
  <r>
    <x v="13"/>
    <m/>
    <x v="13"/>
    <x v="72"/>
    <s v="T04317180001"/>
    <s v="DEV"/>
    <n v="431718"/>
    <m/>
    <s v="CONTABILIZACION ORDENES DE TRANSFERENCIA GRACOS"/>
    <m/>
    <m/>
    <m/>
    <m/>
    <m/>
    <m/>
    <n v="17238895.039999999"/>
    <n v="0"/>
    <s v="NO_CONCILIADO"/>
    <m/>
    <m/>
  </r>
  <r>
    <x v="13"/>
    <m/>
    <x v="13"/>
    <x v="72"/>
    <s v="T04317200001"/>
    <s v="DEV"/>
    <n v="431720"/>
    <m/>
    <s v="CONTABILIZACION ORDENES DE TRANSFERENCIA GRACOS"/>
    <m/>
    <m/>
    <m/>
    <m/>
    <m/>
    <m/>
    <n v="22106178.84"/>
    <n v="0"/>
    <s v="NO_CONCILIADO"/>
    <m/>
    <m/>
  </r>
  <r>
    <x v="13"/>
    <m/>
    <x v="13"/>
    <x v="72"/>
    <s v="T04317220001"/>
    <s v="DEV"/>
    <n v="431722"/>
    <m/>
    <s v="CONTABILIZACION ORDENES DE TRANSFERENCIA GRACOS"/>
    <m/>
    <m/>
    <m/>
    <m/>
    <m/>
    <m/>
    <n v="8514157.2200000007"/>
    <n v="0"/>
    <s v="NO_CONCILIADO"/>
    <m/>
    <m/>
  </r>
  <r>
    <x v="13"/>
    <m/>
    <x v="13"/>
    <x v="72"/>
    <s v="T04317240001"/>
    <s v="DEV"/>
    <n v="431724"/>
    <m/>
    <s v="CONTABILIZACION ORDENES DE TRANSFERENCIA GRACOS"/>
    <m/>
    <m/>
    <m/>
    <m/>
    <m/>
    <m/>
    <n v="102854525.40000001"/>
    <n v="0"/>
    <s v="NO_CONCILIADO"/>
    <m/>
    <m/>
  </r>
  <r>
    <x v="13"/>
    <m/>
    <x v="13"/>
    <x v="72"/>
    <s v="T04317260001"/>
    <s v="DEV"/>
    <n v="431726"/>
    <m/>
    <s v="CONTABILIZACION ORDENES DE TRANSFERENCIA GRACOS"/>
    <m/>
    <m/>
    <m/>
    <m/>
    <m/>
    <m/>
    <n v="44206816.039999999"/>
    <n v="0"/>
    <s v="NO_CONCILIADO"/>
    <m/>
    <m/>
  </r>
  <r>
    <x v="13"/>
    <m/>
    <x v="13"/>
    <x v="72"/>
    <s v="T04317280001"/>
    <s v="DEV"/>
    <n v="431728"/>
    <m/>
    <s v="CONTABILIZACION ORDENES DE TRANSFERENCIA GRACOS"/>
    <m/>
    <m/>
    <m/>
    <m/>
    <m/>
    <m/>
    <n v="7556720.6699999999"/>
    <n v="0"/>
    <s v="NO_CONCILIADO"/>
    <m/>
    <m/>
  </r>
  <r>
    <x v="13"/>
    <m/>
    <x v="13"/>
    <x v="72"/>
    <s v="T04317300001"/>
    <s v="DEV"/>
    <n v="431730"/>
    <m/>
    <s v="CONTABILIZACION ORDENES DE TRANSFERENCIA GRACOS"/>
    <m/>
    <m/>
    <m/>
    <m/>
    <m/>
    <m/>
    <n v="12751.3"/>
    <n v="0"/>
    <s v="NO_CONCILIADO"/>
    <m/>
    <m/>
  </r>
  <r>
    <x v="13"/>
    <m/>
    <x v="13"/>
    <x v="72"/>
    <s v="T04317320001"/>
    <s v="DEV"/>
    <n v="431732"/>
    <m/>
    <s v="CONTABILIZACION ORDENES DE TRANSFERENCIA GRACOS"/>
    <m/>
    <m/>
    <m/>
    <m/>
    <m/>
    <m/>
    <n v="13820.02"/>
    <n v="0"/>
    <s v="NO_CONCILIADO"/>
    <m/>
    <m/>
  </r>
  <r>
    <x v="13"/>
    <m/>
    <x v="13"/>
    <x v="72"/>
    <s v="T04317340001"/>
    <s v="DEV"/>
    <n v="431734"/>
    <m/>
    <s v="CONTABILIZACION ORDENES DE TRANSFERENCIA GRACOS"/>
    <m/>
    <m/>
    <m/>
    <m/>
    <m/>
    <m/>
    <n v="600.32000000000005"/>
    <n v="0"/>
    <s v="NO_CONCILIADO"/>
    <m/>
    <m/>
  </r>
  <r>
    <x v="13"/>
    <m/>
    <x v="13"/>
    <x v="72"/>
    <s v="T04317360001"/>
    <s v="DEV"/>
    <n v="431736"/>
    <m/>
    <s v="CONTABILIZACION ORDENES DE TRANSFERENCIA GRACOS"/>
    <m/>
    <m/>
    <m/>
    <m/>
    <m/>
    <m/>
    <n v="3546.48"/>
    <n v="0"/>
    <s v="NO_CONCILIADO"/>
    <m/>
    <m/>
  </r>
  <r>
    <x v="13"/>
    <m/>
    <x v="13"/>
    <x v="72"/>
    <s v="T04317380001"/>
    <s v="DEV"/>
    <n v="431738"/>
    <m/>
    <s v="CONTABILIZACION ORDENES DE TRANSFERENCIA GRACOS"/>
    <m/>
    <m/>
    <m/>
    <m/>
    <m/>
    <m/>
    <n v="15359.06"/>
    <n v="0"/>
    <s v="NO_CONCILIADO"/>
    <m/>
    <m/>
  </r>
  <r>
    <x v="13"/>
    <m/>
    <x v="13"/>
    <x v="72"/>
    <s v="T04317400001"/>
    <s v="DEV"/>
    <n v="431740"/>
    <m/>
    <s v="CONTABILIZACION ORDENES DE TRANSFERENCIA GRACOS"/>
    <m/>
    <m/>
    <m/>
    <m/>
    <m/>
    <m/>
    <n v="15359.06"/>
    <n v="0"/>
    <s v="NO_CONCILIADO"/>
    <m/>
    <m/>
  </r>
  <r>
    <x v="13"/>
    <m/>
    <x v="13"/>
    <x v="72"/>
    <s v="T04317420001"/>
    <s v="DEV"/>
    <n v="431742"/>
    <m/>
    <s v="CONTABILIZACION ORDENES DE TRANSFERENCIA GRACOS"/>
    <m/>
    <m/>
    <m/>
    <m/>
    <m/>
    <m/>
    <n v="15359.06"/>
    <n v="0"/>
    <s v="NO_CONCILIADO"/>
    <m/>
    <m/>
  </r>
  <r>
    <x v="13"/>
    <m/>
    <x v="13"/>
    <x v="72"/>
    <s v="T04317440001"/>
    <s v="DEV"/>
    <n v="431744"/>
    <m/>
    <s v="CONTABILIZACION ORDENES DE TRANSFERENCIA GRACOS"/>
    <m/>
    <m/>
    <m/>
    <m/>
    <m/>
    <m/>
    <n v="15359.06"/>
    <n v="0"/>
    <s v="NO_CONCILIADO"/>
    <m/>
    <m/>
  </r>
  <r>
    <x v="13"/>
    <m/>
    <x v="13"/>
    <x v="72"/>
    <s v="T04317460001"/>
    <s v="DEV"/>
    <n v="431746"/>
    <m/>
    <s v="CONTABILIZACION ORDENES DE TRANSFERENCIA GRACOS"/>
    <m/>
    <m/>
    <m/>
    <m/>
    <m/>
    <m/>
    <n v="15359.06"/>
    <n v="0"/>
    <s v="NO_CONCILIADO"/>
    <m/>
    <m/>
  </r>
  <r>
    <x v="13"/>
    <m/>
    <x v="13"/>
    <x v="72"/>
    <s v="T04317480001"/>
    <s v="DEV"/>
    <n v="431748"/>
    <m/>
    <s v="CONTABILIZACION ORDENES DE TRANSFERENCIA GRACOS"/>
    <m/>
    <m/>
    <m/>
    <m/>
    <m/>
    <m/>
    <n v="294712.12"/>
    <n v="0"/>
    <s v="NO_CONCILIADO"/>
    <m/>
    <m/>
  </r>
  <r>
    <x v="13"/>
    <m/>
    <x v="13"/>
    <x v="72"/>
    <s v="T04317500001"/>
    <s v="DEV"/>
    <n v="431750"/>
    <m/>
    <s v="CONTABILIZACION ORDENES DE TRANSFERENCIA GRACOS"/>
    <m/>
    <m/>
    <m/>
    <m/>
    <m/>
    <m/>
    <n v="4884.32"/>
    <n v="0"/>
    <s v="NO_CONCILIADO"/>
    <m/>
    <m/>
  </r>
  <r>
    <x v="13"/>
    <m/>
    <x v="13"/>
    <x v="72"/>
    <s v="T04317520001"/>
    <s v="DEV"/>
    <n v="431752"/>
    <m/>
    <s v="CONTABILIZACION ORDENES DE TRANSFERENCIA GRACOS"/>
    <m/>
    <m/>
    <m/>
    <m/>
    <m/>
    <m/>
    <n v="4506.6099999999997"/>
    <n v="0"/>
    <s v="NO_CONCILIADO"/>
    <m/>
    <m/>
  </r>
  <r>
    <x v="13"/>
    <m/>
    <x v="13"/>
    <x v="72"/>
    <s v="T04317540001"/>
    <s v="DEV"/>
    <n v="431754"/>
    <m/>
    <s v="CONTABILIZACION ORDENES DE TRANSFERENCIA GRACOS"/>
    <m/>
    <m/>
    <m/>
    <m/>
    <m/>
    <m/>
    <n v="212.18"/>
    <n v="0"/>
    <s v="NO_CONCILIADO"/>
    <m/>
    <m/>
  </r>
  <r>
    <x v="13"/>
    <m/>
    <x v="13"/>
    <x v="72"/>
    <s v="T04317560001"/>
    <s v="DEV"/>
    <n v="431756"/>
    <m/>
    <s v="CONTABILIZACION ORDENES DE TRANSFERENCIA GRACOS"/>
    <m/>
    <m/>
    <m/>
    <m/>
    <m/>
    <m/>
    <n v="1253.3900000000001"/>
    <n v="0"/>
    <s v="NO_CONCILIADO"/>
    <m/>
    <m/>
  </r>
  <r>
    <x v="13"/>
    <m/>
    <x v="13"/>
    <x v="72"/>
    <s v="T04317580001"/>
    <s v="DEV"/>
    <n v="431758"/>
    <m/>
    <s v="CONTABILIZACION ORDENES DE TRANSFERENCIA GRACOS"/>
    <m/>
    <m/>
    <m/>
    <m/>
    <m/>
    <m/>
    <n v="5428.25"/>
    <n v="0"/>
    <s v="NO_CONCILIADO"/>
    <m/>
    <m/>
  </r>
  <r>
    <x v="13"/>
    <m/>
    <x v="13"/>
    <x v="72"/>
    <s v="T04317600001"/>
    <s v="DEV"/>
    <n v="431760"/>
    <m/>
    <s v="CONTABILIZACION ORDENES DE TRANSFERENCIA GRACOS"/>
    <m/>
    <m/>
    <m/>
    <m/>
    <m/>
    <m/>
    <n v="5428.25"/>
    <n v="0"/>
    <s v="NO_CONCILIADO"/>
    <m/>
    <m/>
  </r>
  <r>
    <x v="13"/>
    <m/>
    <x v="13"/>
    <x v="72"/>
    <s v="T04317620001"/>
    <s v="DEV"/>
    <n v="431762"/>
    <m/>
    <s v="CONTABILIZACION ORDENES DE TRANSFERENCIA GRACOS"/>
    <m/>
    <m/>
    <m/>
    <m/>
    <m/>
    <m/>
    <n v="5428.25"/>
    <n v="0"/>
    <s v="NO_CONCILIADO"/>
    <m/>
    <m/>
  </r>
  <r>
    <x v="13"/>
    <m/>
    <x v="13"/>
    <x v="72"/>
    <s v="T04317640001"/>
    <s v="DEV"/>
    <n v="431764"/>
    <m/>
    <s v="CONTABILIZACION ORDENES DE TRANSFERENCIA GRACOS"/>
    <m/>
    <m/>
    <m/>
    <m/>
    <m/>
    <m/>
    <n v="5428.25"/>
    <n v="0"/>
    <s v="NO_CONCILIADO"/>
    <m/>
    <m/>
  </r>
  <r>
    <x v="13"/>
    <m/>
    <x v="13"/>
    <x v="72"/>
    <s v="T04317660001"/>
    <s v="DEV"/>
    <n v="431766"/>
    <m/>
    <s v="CONTABILIZACION ORDENES DE TRANSFERENCIA GRACOS"/>
    <m/>
    <m/>
    <m/>
    <m/>
    <m/>
    <m/>
    <n v="5428.25"/>
    <n v="0"/>
    <s v="NO_CONCILIADO"/>
    <m/>
    <m/>
  </r>
  <r>
    <x v="13"/>
    <m/>
    <x v="13"/>
    <x v="72"/>
    <s v="T04317680001"/>
    <s v="DEV"/>
    <n v="431768"/>
    <m/>
    <s v="CONTABILIZACION ORDENES DE TRANSFERENCIA GRACOS"/>
    <m/>
    <m/>
    <m/>
    <m/>
    <m/>
    <m/>
    <n v="37958.230000000003"/>
    <n v="0"/>
    <s v="NO_CONCILIADO"/>
    <m/>
    <m/>
  </r>
  <r>
    <x v="13"/>
    <m/>
    <x v="13"/>
    <x v="72"/>
    <s v="T04317700001"/>
    <s v="DEV"/>
    <n v="431770"/>
    <m/>
    <s v="CONTABILIZACION ORDENES DE TRANSFERENCIA GRACOS"/>
    <m/>
    <m/>
    <m/>
    <m/>
    <m/>
    <m/>
    <n v="35022.910000000003"/>
    <n v="0"/>
    <s v="NO_CONCILIADO"/>
    <m/>
    <m/>
  </r>
  <r>
    <x v="13"/>
    <m/>
    <x v="13"/>
    <x v="72"/>
    <s v="T04317720001"/>
    <s v="DEV"/>
    <n v="431772"/>
    <m/>
    <s v="CONTABILIZACION ORDENES DE TRANSFERENCIA GRACOS"/>
    <m/>
    <m/>
    <m/>
    <m/>
    <m/>
    <m/>
    <n v="1648.73"/>
    <n v="0"/>
    <s v="NO_CONCILIADO"/>
    <m/>
    <m/>
  </r>
  <r>
    <x v="13"/>
    <m/>
    <x v="13"/>
    <x v="72"/>
    <s v="T04317740001"/>
    <s v="DEV"/>
    <n v="431774"/>
    <m/>
    <s v="CONTABILIZACION ORDENES DE TRANSFERENCIA GRACOS"/>
    <m/>
    <m/>
    <m/>
    <m/>
    <m/>
    <m/>
    <n v="9740.93"/>
    <n v="0"/>
    <s v="NO_CONCILIADO"/>
    <m/>
    <m/>
  </r>
  <r>
    <x v="13"/>
    <m/>
    <x v="13"/>
    <x v="72"/>
    <s v="T04317760001"/>
    <s v="DEV"/>
    <n v="431776"/>
    <m/>
    <s v="CONTABILIZACION ORDENES DE TRANSFERENCIA GRACOS"/>
    <m/>
    <m/>
    <m/>
    <m/>
    <m/>
    <m/>
    <n v="42185.36"/>
    <n v="0"/>
    <s v="NO_CONCILIADO"/>
    <m/>
    <m/>
  </r>
  <r>
    <x v="13"/>
    <m/>
    <x v="13"/>
    <x v="72"/>
    <s v="T04317780001"/>
    <s v="DEV"/>
    <n v="431778"/>
    <m/>
    <s v="CONTABILIZACION ORDENES DE TRANSFERENCIA GRACOS"/>
    <m/>
    <m/>
    <m/>
    <m/>
    <m/>
    <m/>
    <n v="42185.36"/>
    <n v="0"/>
    <s v="NO_CONCILIADO"/>
    <m/>
    <m/>
  </r>
  <r>
    <x v="13"/>
    <m/>
    <x v="13"/>
    <x v="72"/>
    <s v="T04317800001"/>
    <s v="DEV"/>
    <n v="431780"/>
    <m/>
    <s v="CONTABILIZACION ORDENES DE TRANSFERENCIA GRACOS"/>
    <m/>
    <m/>
    <m/>
    <m/>
    <m/>
    <m/>
    <n v="42185.36"/>
    <n v="0"/>
    <s v="NO_CONCILIADO"/>
    <m/>
    <m/>
  </r>
  <r>
    <x v="13"/>
    <m/>
    <x v="13"/>
    <x v="72"/>
    <s v="T04317820001"/>
    <s v="DEV"/>
    <n v="431782"/>
    <m/>
    <s v="CONTABILIZACION ORDENES DE TRANSFERENCIA GRACOS"/>
    <m/>
    <m/>
    <m/>
    <m/>
    <m/>
    <m/>
    <n v="42185.36"/>
    <n v="0"/>
    <s v="NO_CONCILIADO"/>
    <m/>
    <m/>
  </r>
  <r>
    <x v="13"/>
    <m/>
    <x v="13"/>
    <x v="72"/>
    <s v="T04317840001"/>
    <s v="DEV"/>
    <n v="431784"/>
    <m/>
    <s v="CONTABILIZACION ORDENES DE TRANSFERENCIA GRACOS"/>
    <m/>
    <m/>
    <m/>
    <m/>
    <m/>
    <m/>
    <n v="42185.36"/>
    <n v="0"/>
    <s v="NO_CONCILIADO"/>
    <m/>
    <m/>
  </r>
  <r>
    <x v="13"/>
    <m/>
    <x v="13"/>
    <x v="72"/>
    <s v="T04317860001"/>
    <s v="DEV"/>
    <n v="431786"/>
    <m/>
    <s v="CONTABILIZACION ORDENES DE TRANSFERENCIA GRACOS"/>
    <m/>
    <m/>
    <m/>
    <m/>
    <m/>
    <m/>
    <n v="50378.13"/>
    <n v="0"/>
    <s v="NO_CONCILIADO"/>
    <m/>
    <m/>
  </r>
  <r>
    <x v="13"/>
    <m/>
    <x v="13"/>
    <x v="72"/>
    <s v="T04317880001"/>
    <s v="DEV"/>
    <n v="431788"/>
    <m/>
    <s v="CONTABILIZACION ORDENES DE TRANSFERENCIA GRACOS"/>
    <m/>
    <m/>
    <m/>
    <m/>
    <m/>
    <m/>
    <n v="4174.79"/>
    <n v="0"/>
    <s v="NO_CONCILIADO"/>
    <m/>
    <m/>
  </r>
  <r>
    <x v="13"/>
    <m/>
    <x v="13"/>
    <x v="72"/>
    <s v="T04317900001"/>
    <s v="DEV"/>
    <n v="431790"/>
    <m/>
    <s v="CONTABILIZACION ORDENES DE TRANSFERENCIA GRACOS"/>
    <m/>
    <m/>
    <m/>
    <m/>
    <m/>
    <m/>
    <n v="5216.07"/>
    <n v="0"/>
    <s v="NO_CONCILIADO"/>
    <m/>
    <m/>
  </r>
  <r>
    <x v="13"/>
    <m/>
    <x v="13"/>
    <x v="72"/>
    <s v="T04317920001"/>
    <s v="DEV"/>
    <n v="431792"/>
    <m/>
    <s v="CONTABILIZACION ORDENES DE TRANSFERENCIA GRACOS"/>
    <m/>
    <m/>
    <m/>
    <m/>
    <m/>
    <m/>
    <n v="543.92999999999995"/>
    <n v="0"/>
    <s v="NO_CONCILIADO"/>
    <m/>
    <m/>
  </r>
  <r>
    <x v="13"/>
    <m/>
    <x v="13"/>
    <x v="72"/>
    <s v="T04317940001"/>
    <s v="DEV"/>
    <n v="431794"/>
    <m/>
    <s v="CONTABILIZACION ORDENES DE TRANSFERENCIA GRACOS"/>
    <m/>
    <m/>
    <m/>
    <m/>
    <m/>
    <m/>
    <n v="921.64"/>
    <n v="0"/>
    <s v="NO_CONCILIADO"/>
    <m/>
    <m/>
  </r>
  <r>
    <x v="13"/>
    <m/>
    <x v="13"/>
    <x v="72"/>
    <s v="T04317960001"/>
    <s v="DEV"/>
    <n v="431796"/>
    <m/>
    <s v="CONTABILIZACION ORDENES DE TRANSFERENCIA GRACOS"/>
    <m/>
    <m/>
    <m/>
    <m/>
    <m/>
    <m/>
    <n v="1539.04"/>
    <n v="0"/>
    <s v="NO_CONCILIADO"/>
    <m/>
    <m/>
  </r>
  <r>
    <x v="13"/>
    <m/>
    <x v="13"/>
    <x v="72"/>
    <s v="T04317980001"/>
    <s v="DEV"/>
    <n v="431798"/>
    <m/>
    <s v="CONTABILIZACION ORDENES DE TRANSFERENCIA GRACOS"/>
    <m/>
    <m/>
    <m/>
    <m/>
    <m/>
    <m/>
    <n v="14758.74"/>
    <n v="0"/>
    <s v="NO_CONCILIADO"/>
    <m/>
    <m/>
  </r>
  <r>
    <x v="13"/>
    <m/>
    <x v="13"/>
    <x v="72"/>
    <s v="T04318000001"/>
    <s v="DEV"/>
    <n v="431800"/>
    <m/>
    <s v="CONTABILIZACION ORDENES DE TRANSFERENCIA GRACOS"/>
    <m/>
    <m/>
    <m/>
    <m/>
    <m/>
    <m/>
    <n v="2607.7600000000002"/>
    <n v="0"/>
    <s v="NO_CONCILIADO"/>
    <m/>
    <m/>
  </r>
  <r>
    <x v="13"/>
    <m/>
    <x v="13"/>
    <x v="72"/>
    <s v="T04318020001"/>
    <s v="DEV"/>
    <n v="431802"/>
    <m/>
    <s v="CONTABILIZACION ORDENES DE TRANSFERENCIA GRACOS"/>
    <m/>
    <m/>
    <m/>
    <m/>
    <m/>
    <m/>
    <n v="11812.51"/>
    <n v="0"/>
    <s v="NO_CONCILIADO"/>
    <m/>
    <m/>
  </r>
  <r>
    <x v="13"/>
    <m/>
    <x v="13"/>
    <x v="72"/>
    <s v="T04318040001"/>
    <s v="DEV"/>
    <n v="431804"/>
    <m/>
    <s v="CONTABILIZACION ORDENES DE TRANSFERENCIA GRACOS"/>
    <m/>
    <m/>
    <m/>
    <m/>
    <m/>
    <m/>
    <n v="4227.13"/>
    <n v="0"/>
    <s v="NO_CONCILIADO"/>
    <m/>
    <m/>
  </r>
  <r>
    <x v="13"/>
    <m/>
    <x v="13"/>
    <x v="72"/>
    <s v="T04318060001"/>
    <s v="DEV"/>
    <n v="431806"/>
    <m/>
    <s v="CONTABILIZACION ORDENES DE TRANSFERENCIA GRACOS"/>
    <m/>
    <m/>
    <m/>
    <m/>
    <m/>
    <m/>
    <n v="7162.53"/>
    <n v="0"/>
    <s v="NO_CONCILIADO"/>
    <m/>
    <m/>
  </r>
  <r>
    <x v="13"/>
    <m/>
    <x v="13"/>
    <x v="72"/>
    <s v="T04318080001"/>
    <s v="DEV"/>
    <n v="431808"/>
    <m/>
    <s v="CONTABILIZACION ORDENES DE TRANSFERENCIA GRACOS"/>
    <m/>
    <m/>
    <m/>
    <m/>
    <m/>
    <m/>
    <n v="32444.51"/>
    <n v="0"/>
    <s v="NO_CONCILIADO"/>
    <m/>
    <m/>
  </r>
  <r>
    <x v="13"/>
    <m/>
    <x v="13"/>
    <x v="72"/>
    <s v="T04318100001"/>
    <s v="DEV"/>
    <n v="431810"/>
    <m/>
    <s v="CONTABILIZACION ORDENES DE TRANSFERENCIA GRACOS"/>
    <m/>
    <m/>
    <m/>
    <m/>
    <m/>
    <m/>
    <n v="40536.629999999997"/>
    <n v="0"/>
    <s v="NO_CONCILIADO"/>
    <m/>
    <m/>
  </r>
  <r>
    <x v="13"/>
    <m/>
    <x v="13"/>
    <x v="72"/>
    <s v="T04318140001"/>
    <s v="DEV"/>
    <n v="431814"/>
    <m/>
    <s v="CONTABILIZACION ORDENES DE TRANSFERENCIA GRACOS"/>
    <m/>
    <m/>
    <m/>
    <m/>
    <m/>
    <m/>
    <n v="2303855.2000000002"/>
    <n v="0"/>
    <s v="NO_CONCILIADO"/>
    <m/>
    <m/>
  </r>
  <r>
    <x v="13"/>
    <m/>
    <x v="13"/>
    <x v="72"/>
    <s v="T04318160001"/>
    <s v="DEV"/>
    <n v="431816"/>
    <m/>
    <s v="CONTABILIZACION ORDENES DE TRANSFERENCIA GRACOS"/>
    <m/>
    <m/>
    <m/>
    <m/>
    <m/>
    <m/>
    <n v="2303855.2000000002"/>
    <n v="0"/>
    <s v="NO_CONCILIADO"/>
    <m/>
    <m/>
  </r>
  <r>
    <x v="13"/>
    <m/>
    <x v="13"/>
    <x v="72"/>
    <s v="T04318180001"/>
    <s v="DEV"/>
    <n v="431818"/>
    <m/>
    <s v="CONTABILIZACION ORDENES DE TRANSFERENCIA GRACOS"/>
    <m/>
    <m/>
    <m/>
    <m/>
    <m/>
    <m/>
    <n v="2303855.2000000002"/>
    <n v="0"/>
    <s v="NO_CONCILIADO"/>
    <m/>
    <m/>
  </r>
  <r>
    <x v="13"/>
    <m/>
    <x v="13"/>
    <x v="72"/>
    <s v="T04318200001"/>
    <s v="DEV"/>
    <n v="431820"/>
    <m/>
    <s v="CONTABILIZACION ORDENES DE TRANSFERENCIA GRACOS"/>
    <m/>
    <m/>
    <m/>
    <m/>
    <m/>
    <m/>
    <n v="2303855.2000000002"/>
    <n v="0"/>
    <s v="NO_CONCILIADO"/>
    <m/>
    <m/>
  </r>
  <r>
    <x v="13"/>
    <m/>
    <x v="13"/>
    <x v="72"/>
    <s v="T04318220001"/>
    <s v="DEV"/>
    <n v="431822"/>
    <m/>
    <s v="CONTABILIZACION ORDENES DE TRANSFERENCIA GRACOS"/>
    <m/>
    <m/>
    <m/>
    <m/>
    <m/>
    <m/>
    <n v="2303855.2000000002"/>
    <n v="0"/>
    <s v="NO_CONCILIADO"/>
    <m/>
    <m/>
  </r>
  <r>
    <x v="13"/>
    <m/>
    <x v="13"/>
    <x v="72"/>
    <s v="T04318240001"/>
    <s v="DEV"/>
    <n v="431824"/>
    <m/>
    <s v="CONTABILIZACION ORDENES DE TRANSFERENCIA GRACOS"/>
    <m/>
    <m/>
    <m/>
    <m/>
    <m/>
    <m/>
    <n v="6327809.0199999996"/>
    <n v="0"/>
    <s v="NO_CONCILIADO"/>
    <m/>
    <m/>
  </r>
  <r>
    <x v="13"/>
    <m/>
    <x v="13"/>
    <x v="72"/>
    <s v="T04318260001"/>
    <s v="DEV"/>
    <n v="431826"/>
    <m/>
    <s v="CONTABILIZACION ORDENES DE TRANSFERENCIA GRACOS"/>
    <m/>
    <m/>
    <m/>
    <m/>
    <m/>
    <m/>
    <n v="6327809.0199999996"/>
    <n v="0"/>
    <s v="NO_CONCILIADO"/>
    <m/>
    <m/>
  </r>
  <r>
    <x v="13"/>
    <m/>
    <x v="13"/>
    <x v="72"/>
    <s v="T04318280001"/>
    <s v="DEV"/>
    <n v="431828"/>
    <m/>
    <s v="CONTABILIZACION ORDENES DE TRANSFERENCIA GRACOS"/>
    <m/>
    <m/>
    <m/>
    <m/>
    <m/>
    <m/>
    <n v="6327809.0199999996"/>
    <n v="0"/>
    <s v="NO_CONCILIADO"/>
    <m/>
    <m/>
  </r>
  <r>
    <x v="13"/>
    <m/>
    <x v="13"/>
    <x v="72"/>
    <s v="T04318300001"/>
    <s v="DEV"/>
    <n v="431830"/>
    <m/>
    <s v="CONTABILIZACION ORDENES DE TRANSFERENCIA GRACOS"/>
    <m/>
    <m/>
    <m/>
    <m/>
    <m/>
    <m/>
    <n v="6327809.0199999996"/>
    <n v="0"/>
    <s v="NO_CONCILIADO"/>
    <m/>
    <m/>
  </r>
  <r>
    <x v="13"/>
    <m/>
    <x v="13"/>
    <x v="72"/>
    <s v="T04318320001"/>
    <s v="DEV"/>
    <n v="431832"/>
    <m/>
    <s v="CONTABILIZACION ORDENES DE TRANSFERENCIA GRACOS"/>
    <m/>
    <m/>
    <m/>
    <m/>
    <m/>
    <m/>
    <n v="6327809.0199999996"/>
    <n v="0"/>
    <s v="NO_CONCILIADO"/>
    <m/>
    <m/>
  </r>
  <r>
    <x v="13"/>
    <m/>
    <x v="13"/>
    <x v="72"/>
    <s v="T04318340001"/>
    <s v="DEV"/>
    <n v="431834"/>
    <m/>
    <s v="CONTABILIZACION ORDENES DE TRANSFERENCIA GRACOS"/>
    <m/>
    <m/>
    <m/>
    <m/>
    <m/>
    <m/>
    <n v="5360303.16"/>
    <n v="0"/>
    <s v="NO_CONCILIADO"/>
    <m/>
    <m/>
  </r>
  <r>
    <x v="13"/>
    <m/>
    <x v="13"/>
    <x v="72"/>
    <s v="T04318360001"/>
    <s v="DEV"/>
    <n v="431836"/>
    <m/>
    <s v="CONTABILIZACION ORDENES DE TRANSFERENCIA GRACOS"/>
    <m/>
    <m/>
    <m/>
    <m/>
    <m/>
    <m/>
    <n v="5360303.16"/>
    <n v="0"/>
    <s v="NO_CONCILIADO"/>
    <m/>
    <m/>
  </r>
  <r>
    <x v="13"/>
    <m/>
    <x v="13"/>
    <x v="72"/>
    <s v="T04318380001"/>
    <s v="DEV"/>
    <n v="431838"/>
    <m/>
    <s v="CONTABILIZACION ORDENES DE TRANSFERENCIA GRACOS"/>
    <m/>
    <m/>
    <m/>
    <m/>
    <m/>
    <m/>
    <n v="5360303.16"/>
    <n v="0"/>
    <s v="NO_CONCILIADO"/>
    <m/>
    <m/>
  </r>
  <r>
    <x v="13"/>
    <m/>
    <x v="13"/>
    <x v="72"/>
    <s v="T04318400001"/>
    <s v="DEV"/>
    <n v="431840"/>
    <m/>
    <s v="CONTABILIZACION ORDENES DE TRANSFERENCIA GRACOS"/>
    <m/>
    <m/>
    <m/>
    <m/>
    <m/>
    <m/>
    <n v="5360303.16"/>
    <n v="0"/>
    <s v="NO_CONCILIADO"/>
    <m/>
    <m/>
  </r>
  <r>
    <x v="4"/>
    <m/>
    <x v="4"/>
    <x v="72"/>
    <s v="O20171710002"/>
    <s v="BOD"/>
    <n v="2017171"/>
    <m/>
    <s v="00099021001 DEPOSITO DE EFECTIVO, DEPOSITANTE: EUGENIA QUISPE CHOQUE, CONCEPTO: REGULARIZACION POR TOPE SALARIAL, CUENTA DE DEPOSITO: CUENTA UNICA DEL TESORO  /DJBR."/>
    <m/>
    <m/>
    <m/>
    <m/>
    <m/>
    <m/>
    <n v="0"/>
    <n v="47.93"/>
    <s v="NO_CONCILIADO"/>
    <m/>
    <m/>
  </r>
  <r>
    <x v="0"/>
    <m/>
    <x v="0"/>
    <x v="72"/>
    <s v="O20171840002"/>
    <s v="BOD"/>
    <n v="2017184"/>
    <m/>
    <s v="00099021001 DEPOSITO DE EFECTIVO, DEPOSITANTE: ZENIBIO NINA ARTEAGA, CONCEPTO: REGULARIZACIONES POR TOPE SALARIAL, CUENTA DE DEPOSITO: CUENTA UNICA DEL TESORO"/>
    <m/>
    <m/>
    <m/>
    <m/>
    <m/>
    <m/>
    <n v="0"/>
    <n v="183.64"/>
    <s v="NO_CONCILIADO"/>
    <m/>
    <m/>
  </r>
  <r>
    <x v="3"/>
    <m/>
    <x v="3"/>
    <x v="72"/>
    <s v="O20172270002"/>
    <s v="BOD"/>
    <n v="2017227"/>
    <m/>
    <s v="00099021001 DEPOSITO DE EFECTIVO, DEPOSITANTE: MINISTERIO DE RELACIONES EXTERIORES, CONCEPTO: COBRO COMISIONES POR DEVOLUCION DE FONDOS DEL CIC - CP, CUENTA DE DEPOSITO: CUENTA UNICA DEL TESORO"/>
    <m/>
    <m/>
    <m/>
    <m/>
    <m/>
    <m/>
    <n v="0"/>
    <n v="50"/>
    <s v="NO_CONCILIADO"/>
    <m/>
    <m/>
  </r>
  <r>
    <x v="5"/>
    <m/>
    <x v="5"/>
    <x v="72"/>
    <s v="B20172850002"/>
    <s v="BOD"/>
    <n v="2017285"/>
    <m/>
    <s v="00099021001 DEP.DE CHEQ.AJENOS,RET.DE CAM.,CONCEPTO: DEVOLUCION DE SALDOS NO EJECUTADOS,DEP.: GOB AUTONOMO DEPARTAMENTAL DE COCHABAMBA , PROCEDENCIA: BANCO UNION S.A., CHEQUE: 182248, FECHA DE EMISION:26/04/2022"/>
    <m/>
    <m/>
    <m/>
    <m/>
    <m/>
    <m/>
    <n v="0"/>
    <n v="25000"/>
    <s v="NO_CONCILIADO"/>
    <m/>
    <m/>
  </r>
  <r>
    <x v="3"/>
    <m/>
    <x v="3"/>
    <x v="73"/>
    <s v="O20176250002"/>
    <s v="BOD"/>
    <n v="2017625"/>
    <m/>
    <s v="00099021001 DEPOSITO DE EFECTIVO, DEPOSITANTE: JASCEMINE XIOMARA DE LA RIVA SANDOVAL, CONCEPTO: REGULARIZACION POR TOPE SALARIAL ABRIL 2022, CUENTA DE DEPOSITO: CUENTA UNICA DEL TESORO"/>
    <m/>
    <m/>
    <m/>
    <m/>
    <m/>
    <m/>
    <n v="0"/>
    <n v="1192.47"/>
    <s v="NO_CONCILIADO"/>
    <m/>
    <m/>
  </r>
  <r>
    <x v="3"/>
    <m/>
    <x v="3"/>
    <x v="73"/>
    <s v="O20176790002"/>
    <s v="BOD"/>
    <n v="2017679"/>
    <m/>
    <s v="00099021001 DEPOSITO DE EFECTIVO, DEPOSITANTE: WINNER JESUS TICONA PAREDES, CONCEPTO: REGULARIZACION DE TOPE SALARIAL, CUENTA DE DEPOSITO: CUENTA UNICA DEL TESORO"/>
    <m/>
    <m/>
    <m/>
    <m/>
    <m/>
    <m/>
    <n v="0"/>
    <n v="327.32"/>
    <s v="NO_CONCILIADO"/>
    <m/>
    <m/>
  </r>
  <r>
    <x v="10"/>
    <m/>
    <x v="10"/>
    <x v="73"/>
    <s v="G18587740003"/>
    <s v="COB"/>
    <n v="16029"/>
    <m/>
    <s v="PAGO A IDA PRÉSTAMO 6671-BO VCTO. 01-05-2022 POR CUENTA DE TGN , NTI. 016029 VALOR 03-05-2022  INTERESES USD 439.515,32 CTA. 3987 CUENTA UNICA DEL TESORO  LIB. 00099021001 REF.: COMISIONES BANCARIAS"/>
    <m/>
    <m/>
    <m/>
    <m/>
    <m/>
    <m/>
    <n v="2380.5500000000002"/>
    <n v="0"/>
    <s v="NO_CONCILIADO"/>
    <m/>
    <m/>
  </r>
  <r>
    <x v="0"/>
    <m/>
    <x v="0"/>
    <x v="74"/>
    <s v="O20179890002"/>
    <s v="BOD"/>
    <n v="2017989"/>
    <m/>
    <s v="00099021001 DEPOSITO DE EFECTIVO, DEPOSITANTE: LUCIO MURILLO ARANCIBIA, CONCEPTO: REVERSION DE BOLETA DE HABER MENSUAL MARZO, CUENTA DE DEPOSITO: CUENTA UNICA DEL TESORO"/>
    <m/>
    <m/>
    <m/>
    <m/>
    <m/>
    <m/>
    <n v="0"/>
    <n v="7033.41"/>
    <s v="NO_CONCILIADO"/>
    <m/>
    <m/>
  </r>
  <r>
    <x v="20"/>
    <m/>
    <x v="20"/>
    <x v="74"/>
    <s v="B20178850002"/>
    <s v="BOD"/>
    <n v="2017885"/>
    <m/>
    <s v="00099021001 DEP.DE CHEQ.AJENOS,RET.DE CAM.,CONCEPTO: DEVOLUCION DE RECURSOS NO EJECUTADOS DE LA FUENTE 41-111,DEP.: GOBIERNO AUTONOMO MUNICIPAL DE LA ASUNTA , PROCEDENCIA: BANCO UNION S.A., CHEQUE: 24524, FECHA DE EMISION:27/04/2022"/>
    <m/>
    <m/>
    <m/>
    <m/>
    <m/>
    <m/>
    <n v="0"/>
    <n v="21851.22"/>
    <s v="NO_CONCILIADO"/>
    <m/>
    <m/>
  </r>
  <r>
    <x v="0"/>
    <m/>
    <x v="0"/>
    <x v="75"/>
    <s v="O20183270002"/>
    <s v="BOD"/>
    <n v="2018327"/>
    <m/>
    <s v="00099021001 DEPOSITO DE EFECTIVO, DEPOSITANTE: SOF 2DO(+)GUALBERTO COPAJERA ACHO C.I.2783395-1F, CONCEPTO: DEVOLUCIÓN DE HABERES DEL MES DE OCTUBRE DE 2020, CUENTA DE DEPOSITO: CUENTA UNICA DEL TESORO"/>
    <m/>
    <m/>
    <m/>
    <m/>
    <m/>
    <m/>
    <n v="0"/>
    <n v="5757.65"/>
    <s v="NO_CONCILIADO"/>
    <m/>
    <m/>
  </r>
  <r>
    <x v="3"/>
    <m/>
    <x v="3"/>
    <x v="75"/>
    <s v="B20182400002"/>
    <s v="BOD"/>
    <n v="2018240"/>
    <m/>
    <s v="00099021001 DEP.DE CHEQ.AJENOS,RET.DE CAM.,CONCEPTO: PAGO POR DESCUENTOS RECURSOS PUBLICOS,DEP.: CAJA NACIONAL DE SALUD , PROCEDENCIA: BANCO UNION S.A., CHEQUE: 60444, FECHA DE EMISION:29/04/2022"/>
    <m/>
    <m/>
    <m/>
    <m/>
    <m/>
    <m/>
    <n v="0"/>
    <n v="12790.75"/>
    <s v="NO_CONCILIADO"/>
    <m/>
    <m/>
  </r>
  <r>
    <x v="0"/>
    <m/>
    <x v="0"/>
    <x v="75"/>
    <s v="B20182410002"/>
    <s v="BOD"/>
    <n v="2018241"/>
    <m/>
    <s v="00099021001 DEP.DE CHEQ.AJENOS,RET.DE CAM.,CONCEPTO: DEVOLUCIÓN DE CC NO COBRADA ENERO - 2022,DEP.: LA VITALICIA SEGUROS Y REASEGUROS DE VIDA S.A. , PROCEDENCIA: BANCO BISA S.A., CHEQUE: 76901, FECHA DE EMISION:04/05/2022"/>
    <m/>
    <m/>
    <m/>
    <m/>
    <m/>
    <m/>
    <n v="0"/>
    <n v="12292.02"/>
    <s v="NO_CONCILIADO"/>
    <m/>
    <m/>
  </r>
  <r>
    <x v="0"/>
    <m/>
    <x v="0"/>
    <x v="75"/>
    <s v="Q16167230002"/>
    <s v="CRV"/>
    <n v="1616723"/>
    <m/>
    <s v="NUMERO DE LIBRETA CUT: 00099021001 OPERACIÓN E18  TRANSFERENCIA DEL SISTEMA FINANCIERO POR CUENTA DE TERCEROS  A LA CUT devolucion pagos de CC no cobrados julio 2021"/>
    <m/>
    <m/>
    <m/>
    <m/>
    <m/>
    <m/>
    <n v="0"/>
    <n v="407984.58"/>
    <s v="NO_CONCILIADO"/>
    <m/>
    <m/>
  </r>
  <r>
    <x v="0"/>
    <m/>
    <x v="0"/>
    <x v="76"/>
    <s v="Q16174780002"/>
    <s v="CRV"/>
    <n v="1617478"/>
    <m/>
    <s v="NUMERO DE LIBRETA CUT: 00099021001 OPERACIÓN E75 TRANSFERENCIA DE  LA CUENTA FISCAL BUN A LA CUT EN MN CIERRE DE CTA.SG.INST.ELECTRONICA ACF/SOL/NÂ°71487/2022 CON TRANSF. A LA CTA.CUT 3987 LBRETA 00099021001"/>
    <m/>
    <m/>
    <m/>
    <m/>
    <m/>
    <m/>
    <n v="0"/>
    <n v="40"/>
    <s v="NO_CONCILIADO"/>
    <m/>
    <m/>
  </r>
  <r>
    <x v="3"/>
    <m/>
    <x v="3"/>
    <x v="77"/>
    <s v="O20190010002"/>
    <s v="BOD"/>
    <n v="2019001"/>
    <m/>
    <s v="00099021001 DEPOSITO DE EFECTIVO, DEPOSITANTE: FRANKLIN HUGO MORALES SOLIZ CI.2683040LP, CONCEPTO: DEVOLUCION REMUNERACION MAXIMA SECTOR PÚBLICO DICTAMEN CGE/DRC 043/2020, CUENTA DE DEPOSITO: CUENTA UNICA DEL TESORO"/>
    <m/>
    <m/>
    <m/>
    <m/>
    <m/>
    <m/>
    <n v="0"/>
    <n v="20000"/>
    <s v="NO_CONCILIADO"/>
    <m/>
    <m/>
  </r>
  <r>
    <x v="3"/>
    <m/>
    <x v="3"/>
    <x v="77"/>
    <s v="B20189790002"/>
    <s v="BOD"/>
    <n v="2018979"/>
    <m/>
    <s v="00099021001 DEP.DE CHEQ.AJENOS,RET.DE CAM.,CONCEPTO: INCAPACIDAD TEMPORAL-PERIODO FEBRERO 2022-LA PAZ,DEP.: CAJA DE SALUD DE LA BANCA PRIVADA , PROCEDENCIA: BANCO NACIONAL DE BOLIVIA S.A., CHEQUE: 9969164, FECHA DE EMISION:26/04/2022"/>
    <m/>
    <m/>
    <m/>
    <m/>
    <m/>
    <m/>
    <n v="0"/>
    <n v="3572.66"/>
    <s v="NO_CONCILIADO"/>
    <m/>
    <m/>
  </r>
  <r>
    <x v="3"/>
    <m/>
    <x v="3"/>
    <x v="77"/>
    <s v="B20189850002"/>
    <s v="BOD"/>
    <n v="2018985"/>
    <m/>
    <s v="00099021001 DEP.DE CHEQ.AJENOS,RET.DE CAM.,CONCEPTO: REEMBOLSO SUBSIDIO INCAPACIDAD AGOSTO,DEP.: CAJA DE SALUD DE LA BANCA PRIVADA , PROCEDENCIA: BANCO NACIONAL DE BOLIVIA S.A., CHEQUE: 9968926, FECHA DE EMISION:26/04/2022"/>
    <m/>
    <m/>
    <m/>
    <m/>
    <m/>
    <m/>
    <n v="0"/>
    <n v="17406.63"/>
    <s v="NO_CONCILIADO"/>
    <m/>
    <m/>
  </r>
  <r>
    <x v="3"/>
    <m/>
    <x v="3"/>
    <x v="77"/>
    <s v="B20189880002"/>
    <s v="BOD"/>
    <n v="2018988"/>
    <m/>
    <s v="00099021001 DEP.DE CHEQ.AJENOS,RET.DE CAM.,CONCEPTO: REEMBOLSO SUBSIDIO DE INCAPACIDAD FEBRERO 2022,DEP.: CAJA DE SALUD DE LA BANCA PRIVADA , PROCEDENCIA: BANCO NACIONAL DE BOLIVIA S.A., CHEQUE: 7191789, FECHA DE EMISION:18/04/2022"/>
    <m/>
    <m/>
    <m/>
    <m/>
    <m/>
    <m/>
    <n v="0"/>
    <n v="10153.870000000001"/>
    <s v="NO_CONCILIADO"/>
    <m/>
    <m/>
  </r>
  <r>
    <x v="3"/>
    <m/>
    <x v="3"/>
    <x v="77"/>
    <s v="B20189900002"/>
    <s v="BOD"/>
    <n v="2018990"/>
    <m/>
    <s v="00099021001 DEP.DE CHEQ.AJENOS,RET.DE CAM.,CONCEPTO: REMISION PLANILLAS DE PARTES DE BAJAS MEDICAS FEBRERO 2022,DEP.: CAJA DE SALUD DE LA BANCA PRIVADA , PROCEDENCIA: BANCO NACIONAL DE BOLIVIA S.A., CHEQUE: 9969056, FECHA DE EMISION:26/04/2022"/>
    <m/>
    <m/>
    <m/>
    <m/>
    <m/>
    <m/>
    <n v="0"/>
    <n v="23816.01"/>
    <s v="NO_CONCILIADO"/>
    <m/>
    <m/>
  </r>
  <r>
    <x v="0"/>
    <m/>
    <x v="0"/>
    <x v="77"/>
    <s v="B20189940002"/>
    <s v="BOD"/>
    <n v="2018994"/>
    <m/>
    <s v="00099021001 DEP.DE CHEQ.AJENOS,RET.DE CAM.,CONCEPTO: SOLIZ ALANEZ JOSE JOAQUIN,DEP.: BANCO UNION S.A. , PROCEDENCIA: BANCO UNION S.A., CHEQUE: 182413, FECHA DE EMISION:09/05/2022"/>
    <m/>
    <m/>
    <m/>
    <m/>
    <m/>
    <m/>
    <n v="0"/>
    <n v="6000"/>
    <s v="NO_CONCILIADO"/>
    <m/>
    <m/>
  </r>
  <r>
    <x v="7"/>
    <m/>
    <x v="7"/>
    <x v="77"/>
    <s v="Q16181980002"/>
    <s v="CRV"/>
    <n v="1618198"/>
    <m/>
    <s v="NUMERO DE LIBRETA CUT: 00099021001 OPERACIÓN E75 TRANSFERENCIA DE  LA CUENTA FISCAL BUN A LA CUT EN MN TRANSFERENCIA DE FONDOS A SOLICITUD DE: GOBIERNO AUTONOMO MUNICIPAL DE CAIROMA CITE: GAMC/DESP/MAE/INMO/NÂ° 218/2022 CUENTA CUT 3987  LIBRETA  NÂ°  00099021001 TGN-RECURSOS ORDINARIOS"/>
    <m/>
    <m/>
    <m/>
    <m/>
    <m/>
    <m/>
    <n v="0"/>
    <n v="317909.21000000002"/>
    <s v="NO_CONCILIADO"/>
    <m/>
    <m/>
  </r>
  <r>
    <x v="3"/>
    <m/>
    <x v="3"/>
    <x v="77"/>
    <s v="S10322830002"/>
    <s v="CRV"/>
    <n v="1032283"/>
    <m/>
    <s v="||TRANSFERENCIA A LA CUENTA ÚNICA DEL TESORO POR REMUNERACIÓN MÁXIMA DEL SECTOR PÚBLICO DE MARCELINO ALIAGA LIMACHI Y SIKORINA BUSTAMANTE, CORRESPONDIENTE AL MES DE ABRIL/2022, SEGUN DOCUMENTOS ADJUNTOS Y ROC N° 299/2022 DEL DCR. TRANSFERENCIA REMUNERACIÓN MAXIMA DE MARCELINO N. ALIAGA LIMACHI PAGO ABRIL/2022 LIBRETA 00099021001"/>
    <m/>
    <m/>
    <m/>
    <m/>
    <m/>
    <m/>
    <n v="0"/>
    <n v="6447.75"/>
    <s v="NO_CONCILIADO"/>
    <m/>
    <m/>
  </r>
  <r>
    <x v="3"/>
    <m/>
    <x v="3"/>
    <x v="77"/>
    <s v="S10322830003"/>
    <s v="CRV"/>
    <n v="1032283"/>
    <m/>
    <s v="||TRANSFERENCIA A LA CUENTA ÚNICA DEL TESORO POR REMUNERACIÓN MÁXIMA DEL SECTOR PÚBLICO DE MARCELINO ALIAGA LIMACHI Y SIKORINA BUSTAMANTE, CORRESPONDIENTE AL MES DE ABRIL/2022, SEGUN DOCUMENTOS ADJUNTOS Y ROC N° 299/2022 DEL DCR. TRANSFERENCIA REMUNERACIÓN MAXIMA DE SIKORINA BUSTAMANTE PACO PAGO ABRIL/2022 LIBRETA 00099021001"/>
    <m/>
    <m/>
    <m/>
    <m/>
    <m/>
    <m/>
    <n v="0"/>
    <n v="2263.11"/>
    <s v="NO_CONCILIADO"/>
    <m/>
    <m/>
  </r>
  <r>
    <x v="3"/>
    <m/>
    <x v="3"/>
    <x v="78"/>
    <s v="O20193860002"/>
    <s v="BOD"/>
    <n v="2019386"/>
    <m/>
    <s v="00099021001 DEPOSITO DE EFECTIVO, DEPOSITANTE: DANNY RONALD ROCA JIMÉNEZ, CONCEPTO: TOPE SALARIAL MESES FEBRERO Y MARZO 2022, CUENTA DE DEPOSITO: CUENTA UNICA DEL TESORO"/>
    <m/>
    <m/>
    <m/>
    <m/>
    <m/>
    <m/>
    <n v="0"/>
    <n v="10608.57"/>
    <s v="NO_CONCILIADO"/>
    <m/>
    <m/>
  </r>
  <r>
    <x v="0"/>
    <m/>
    <x v="0"/>
    <x v="78"/>
    <s v="O20194250002"/>
    <s v="BOD"/>
    <n v="2019425"/>
    <m/>
    <s v="00099021001 DEPOSITO DE EFECTIVO, DEPOSITANTE: MIRKO HERRERA ARAUZ, CONCEPTO: DEVOLUCION DE REFRIGERIO DEL PROYECTO DE GANADERIA TGM 10, CUENTA DE DEPOSITO: CUENTA UNICA DEL TESORO"/>
    <m/>
    <m/>
    <m/>
    <m/>
    <m/>
    <m/>
    <n v="0"/>
    <n v="213"/>
    <s v="NO_CONCILIADO"/>
    <m/>
    <m/>
  </r>
  <r>
    <x v="0"/>
    <m/>
    <x v="0"/>
    <x v="78"/>
    <s v="O20194370002"/>
    <s v="BOD"/>
    <n v="2019437"/>
    <m/>
    <s v="00099021001 DEPOSITO DE EFECTIVO, DEPOSITANTE: JUDITH IRENE CERRUTO LACIO, CONCEPTO: DEVOLUCION DE EXCEDENTE SALARIAL ENERO-MAYO 2021, CUENTA DE DEPOSITO: CUENTA UNICA DEL TESORO"/>
    <m/>
    <m/>
    <m/>
    <m/>
    <m/>
    <m/>
    <n v="0"/>
    <n v="29442.9"/>
    <s v="NO_CONCILIADO"/>
    <m/>
    <m/>
  </r>
  <r>
    <x v="21"/>
    <m/>
    <x v="21"/>
    <x v="78"/>
    <s v="B20192620002"/>
    <s v="BOD"/>
    <n v="2019262"/>
    <m/>
    <s v="00099021001 DEP.DE CHEQ.AJENOS,RET.DE CAM.,CONCEPTO: DEVOLUCION DE RECURSOS PARA PREVENCION CONTENCION Y TRATAMIENTO DE LA INFECCION POR EL CORONAVIRUS C,DEP.: GOB.AUTONOMO MUNICIPAL VILLA LIBERTAD LICOMA"/>
    <m/>
    <m/>
    <m/>
    <m/>
    <m/>
    <m/>
    <n v="0"/>
    <n v="35875"/>
    <s v="NO_CONCILIADO"/>
    <m/>
    <m/>
  </r>
  <r>
    <x v="0"/>
    <m/>
    <x v="0"/>
    <x v="78"/>
    <s v="B20193030002"/>
    <s v="BOD"/>
    <n v="2019303"/>
    <m/>
    <s v="00099021001 DEP.DE CHEQ.AJENOS,RET.DE CAM.,CONCEPTO: DEVOLUCION DE CC NO COBRADA ENERO 2022,DEP.: LA VITALICIA SEGUROS Y REASEGUROS DE VIDA S.A. , PROCEDENCIA: BANCO BISA S.A., CHEQUE: 76913, FECHA DE EMISION:09/05/2022"/>
    <m/>
    <m/>
    <m/>
    <m/>
    <m/>
    <m/>
    <n v="0"/>
    <n v="1863.68"/>
    <s v="NO_CONCILIADO"/>
    <m/>
    <m/>
  </r>
  <r>
    <x v="22"/>
    <m/>
    <x v="22"/>
    <x v="78"/>
    <s v="B20193400002"/>
    <s v="BOD"/>
    <n v="2019340"/>
    <m/>
    <s v="00099021001 DEP.DE CHEQ.AJENOS,RET.DE CAM.,CONCEPTO: SEPMUD. DEVOLUCION INCAPACIDAD TEMPORAL ENERO/22,DEP.: CAJA PETROLERA DE SALUD , PROCEDENCIA: BANCO UNION S.A., CHEQUE: 19235, FECHA DE EMISION:10/05/2022"/>
    <m/>
    <m/>
    <m/>
    <m/>
    <m/>
    <m/>
    <n v="0"/>
    <n v="3375"/>
    <s v="NO_CONCILIADO"/>
    <m/>
    <m/>
  </r>
  <r>
    <x v="23"/>
    <m/>
    <x v="23"/>
    <x v="78"/>
    <s v="S10323930001"/>
    <s v="COB"/>
    <n v="1032393"/>
    <m/>
    <s v="'COBRO DE UTILES DE ESCRITORIO POR´||COMPLEMENTO A COMPROBANTE S-1032392 DE LA FECHA REF:COBRO DE COMISION DEL BANQUERO EQUIV.EUR 15.- AGENCIA BOLIVIANA DE ENERGIA NUCLEAR(ABEN) LIBRETA 00099021001 TGN-RECURSOS ORIDINARIOS (VALOR UTILES DE ESCRITORIO)"/>
    <m/>
    <m/>
    <m/>
    <m/>
    <m/>
    <m/>
    <n v="50"/>
    <n v="0"/>
    <s v="NO_CONCILIADO"/>
    <m/>
    <m/>
  </r>
  <r>
    <x v="0"/>
    <m/>
    <x v="0"/>
    <x v="79"/>
    <s v="O20196510002"/>
    <s v="BOD"/>
    <n v="2019651"/>
    <m/>
    <s v="00099021001 DEPOSITO DE EFECTIVO, DEPOSITANTE: FEDERICO VICENTE ALCON 2326713 LP, CONCEPTO: REVERSION MES 03/2022, CUENTA DE DEPOSITO: CUENTA UNICA DEL TESORO"/>
    <m/>
    <m/>
    <m/>
    <m/>
    <m/>
    <m/>
    <n v="0"/>
    <n v="1202.06"/>
    <s v="NO_CONCILIADO"/>
    <m/>
    <m/>
  </r>
  <r>
    <x v="0"/>
    <m/>
    <x v="0"/>
    <x v="79"/>
    <s v="O20196540002"/>
    <s v="BOD"/>
    <n v="2019654"/>
    <m/>
    <s v="00099021001 DEPOSITO DE EFECTIVO, DEPOSITANTE: FEDERICO VICENTE ALCON 2326713 LP, CONCEPTO: REVERSION MES 04/2022, CUENTA DE DEPOSITO: CUENTA UNICA DEL TESORO"/>
    <m/>
    <m/>
    <m/>
    <m/>
    <m/>
    <m/>
    <n v="0"/>
    <n v="1202.06"/>
    <s v="NO_CONCILIADO"/>
    <m/>
    <m/>
  </r>
  <r>
    <x v="3"/>
    <m/>
    <x v="3"/>
    <x v="79"/>
    <s v="O20197730002"/>
    <s v="BOD"/>
    <n v="2019773"/>
    <m/>
    <s v="00099021001 DEPOSITO DE EFECTIVO, DEPOSITANTE: CARLOS DENCEL PELAEZ PACHECO, CONCEPTO: REMUNERACION MAXIMA PERMITIDA, CUENTA DE DEPOSITO: CUENTA UNICA DEL TESORO"/>
    <m/>
    <m/>
    <m/>
    <m/>
    <m/>
    <m/>
    <n v="0"/>
    <n v="2556.9299999999998"/>
    <s v="NO_CONCILIADO"/>
    <m/>
    <m/>
  </r>
  <r>
    <x v="0"/>
    <m/>
    <x v="0"/>
    <x v="79"/>
    <s v="O20197760002"/>
    <s v="BOD"/>
    <n v="2019776"/>
    <m/>
    <s v="00099021001 DEPOSITO DE EFECTIVO, DEPOSITANTE: SEGUROS PROVIDA S.A., CONCEPTO: REVERSION CHEQUES NO COBRADOS CONCILIACION ENERO/2022, CUENTA DE DEPOSITO: CUENTA UNICA DEL TESORO"/>
    <m/>
    <m/>
    <m/>
    <m/>
    <m/>
    <m/>
    <n v="0"/>
    <n v="6055.61"/>
    <s v="NO_CONCILIADO"/>
    <m/>
    <m/>
  </r>
  <r>
    <x v="0"/>
    <m/>
    <x v="0"/>
    <x v="80"/>
    <s v="O20200250002"/>
    <s v="BOD"/>
    <n v="2020025"/>
    <m/>
    <s v="00099021001 DEPOSITO DE EFECTIVO, DEPOSITANTE: QUEVEDO SEJAS CIRO JULIO, CONCEPTO: ELABORACION DE PLANOS PARA CATASTRO MUNICIPAL, CUENTA DE DEPOSITO: CUENTA UNICA DEL TESORO"/>
    <m/>
    <m/>
    <m/>
    <m/>
    <m/>
    <m/>
    <n v="0"/>
    <n v="525"/>
    <s v="NO_CONCILIADO"/>
    <m/>
    <m/>
  </r>
  <r>
    <x v="3"/>
    <m/>
    <x v="3"/>
    <x v="81"/>
    <s v="O20203840002"/>
    <s v="BOD"/>
    <n v="2020384"/>
    <m/>
    <s v="00099021001 DEPOSITO DE EFECTIVO, DEPOSITANTE: UBALDO ARTIME QUISPE SALAS C.I. 4879930 LP, CONCEPTO: DEVOLUCIÓN POR EXCEDENTE MAYOR AL SUELDO DEL PRESIDENTE, CUENTA DE DEPOSITO: CUENTA UNICA DEL TESORO"/>
    <m/>
    <m/>
    <m/>
    <m/>
    <m/>
    <m/>
    <n v="0"/>
    <n v="2367"/>
    <s v="NO_CONCILIADO"/>
    <m/>
    <m/>
  </r>
  <r>
    <x v="0"/>
    <m/>
    <x v="0"/>
    <x v="81"/>
    <s v="Q16212220002"/>
    <s v="CRV"/>
    <n v="1621222"/>
    <m/>
    <s v="NUMERO DE LIBRETA CUT: 00099021001 OPERACIÓN E18  TRANSFERENCIA DEL SISTEMA FINANCIERO POR CUENTA DE TERCEROS  A LA CUT devolucion pagos de cc no cobrados agosto 2021"/>
    <m/>
    <m/>
    <m/>
    <m/>
    <m/>
    <m/>
    <n v="0"/>
    <n v="339265.46"/>
    <s v="NO_CONCILIADO"/>
    <m/>
    <m/>
  </r>
  <r>
    <x v="10"/>
    <m/>
    <x v="10"/>
    <x v="81"/>
    <s v="S10329000003"/>
    <s v="COB"/>
    <n v="1032900"/>
    <m/>
    <s v="||TRANSF.DE FDOS SG. NOTA MEFP/VTCP/DGCP/UODP/905/2019 DEL 25/09/2019 MEFP,  PAGO CUSTODIO CORRESP. AL PRIMER TRIMESTRE DE 2022 FACT.NO.1181787 REF.BENEF.JPMORGAN CHASE BANK, PAIS EE.UU., RETENCION MONTO TOTAL FACT. USD116.31 X 12,5% USD 14,54 T/C BS6,86 CGO.LIB.00099021001 TGN RECURSOS ORDINARIOS, COBRO COMIS.0,10% S/USD 101,77 SWIFT BS220.-UT.BS50.-"/>
    <m/>
    <m/>
    <m/>
    <m/>
    <m/>
    <m/>
    <n v="270.69"/>
    <n v="0"/>
    <s v="NO_CONCILIADO"/>
    <m/>
    <m/>
  </r>
  <r>
    <x v="10"/>
    <m/>
    <x v="10"/>
    <x v="82"/>
    <s v="G18722700003"/>
    <s v="COB"/>
    <n v="16030"/>
    <m/>
    <s v="PAGO A OPEP PRÉSTAMO 12601P VCTO. 15-05-2022 POR CUENTA DE TGN , NTI. 016030 VALOR 16-05-2022 CAPITAL USD 402.415,00 INTERESES USD 157.356,42 CTA. 3987 CUENTA UNICA DEL TESORO  LIB. 00099021001 REF.: COMISIONES BANCARIAS"/>
    <m/>
    <m/>
    <m/>
    <m/>
    <m/>
    <m/>
    <n v="2958.02"/>
    <n v="0"/>
    <s v="NO_CONCILIADO"/>
    <m/>
    <m/>
  </r>
  <r>
    <x v="10"/>
    <m/>
    <x v="10"/>
    <x v="82"/>
    <s v="G18724260003"/>
    <s v="COB"/>
    <n v="16055"/>
    <m/>
    <s v="PAGO A BID PRÉSTAMO 5039/OC-BO VCTO. 15-05-2022 POR CUENTA DE TGN , NTI. 016055 VALOR 16-05-2022  INTERESES USD 2.866.147,23 CTA. 3987 CUENTA UNICA DEL TESORO  LIB. 00099021001 REF.: COMISIONES BANCARIAS"/>
    <m/>
    <m/>
    <m/>
    <m/>
    <m/>
    <m/>
    <n v="14033.22"/>
    <n v="0"/>
    <s v="NO_CONCILIADO"/>
    <m/>
    <m/>
  </r>
  <r>
    <x v="3"/>
    <m/>
    <x v="3"/>
    <x v="83"/>
    <s v="O20209660002"/>
    <s v="BOD"/>
    <n v="2020966"/>
    <m/>
    <s v="00099021001 DEPOSITO DE EFECTIVO, DEPOSITANTE: MARIA MAGALY SOLIZ TORRICO, CONCEPTO: DEVOLUCION ACREEDORES POR NO CORRESPONDER AL HABER DEL MES DE MARZO 2005, CUENTA DE DEPOSITO: CUENTA UNICA DEL TESORO"/>
    <m/>
    <m/>
    <m/>
    <m/>
    <m/>
    <m/>
    <n v="0"/>
    <n v="12.23"/>
    <s v="NO_CONCILIADO"/>
    <m/>
    <m/>
  </r>
  <r>
    <x v="3"/>
    <m/>
    <x v="3"/>
    <x v="83"/>
    <s v="B20209750002"/>
    <s v="BOD"/>
    <n v="2020975"/>
    <m/>
    <s v="00099021001 DEP.DE CHEQ.AJENOS,RET.DE CAM.,CONCEPTO: FRACCION COMPLEMENTARA MENSUAL,DEP.: FUTURO DE BOLIVIA S.A. AFP , PROCEDENCIA: BANCO DE CREDITO DE BOLIVIA S.A., CHEQUE: 67072, FECHA DE EMISION:17/05/2022"/>
    <m/>
    <m/>
    <m/>
    <m/>
    <m/>
    <m/>
    <n v="0"/>
    <n v="56469.62"/>
    <s v="NO_CONCILIADO"/>
    <m/>
    <m/>
  </r>
  <r>
    <x v="3"/>
    <m/>
    <x v="3"/>
    <x v="83"/>
    <s v="B20209790002"/>
    <s v="BOD"/>
    <n v="2020979"/>
    <m/>
    <s v="00099021001 DEP.DE CHEQ.AJENOS,RET.DE CAM.,CONCEPTO: COMPENSACION MENSUAL DE COTIZACION,DEP.: FUTURO DE BOLIVIA S.A. AFP , PROCEDENCIA: BANCO DE CREDITO DE BOLIVIA S.A., CHEQUE: 67071, FECHA DE EMISION:17/05/2022"/>
    <m/>
    <m/>
    <m/>
    <m/>
    <m/>
    <m/>
    <n v="0"/>
    <n v="726993.82"/>
    <s v="NO_CONCILIADO"/>
    <m/>
    <m/>
  </r>
  <r>
    <x v="0"/>
    <m/>
    <x v="0"/>
    <x v="84"/>
    <s v="O20213160002"/>
    <s v="BOD"/>
    <n v="2021316"/>
    <m/>
    <s v="00099021001 DEPOSITO DE EFECTIVO, DEPOSITANTE: OPCE, CONCEPTO: DEVOLUCION DE RECURSOS INFORME DE AUDITORIA GESTION 2019, CUENTA DE DEPOSITO: CUENTA UNICA DEL TESORO"/>
    <m/>
    <m/>
    <m/>
    <m/>
    <m/>
    <m/>
    <n v="0"/>
    <n v="159"/>
    <s v="NO_CONCILIADO"/>
    <m/>
    <m/>
  </r>
  <r>
    <x v="3"/>
    <m/>
    <x v="3"/>
    <x v="84"/>
    <s v="J05002090002"/>
    <s v="NTE"/>
    <n v="3753486"/>
    <m/>
    <s v="A:00099021001 A requerimiento de la Unidad de Administración e Información Salarial (UAIS), con nota interna CITE: MEFP/VTCP/DGPOT/UAIS/N°1017/2022 e informe CITE: MEFP/VTCP/DGPOT/UAIS/N° 77/2022 en la cual solicita la reversión definitiva de 9 boletas consignadas en el Comprobante de Pago N° 18977 H.R. 6-4534-R."/>
    <m/>
    <m/>
    <m/>
    <m/>
    <m/>
    <m/>
    <n v="0"/>
    <n v="264973.69"/>
    <s v="NO_CONCILIADO"/>
    <m/>
    <m/>
  </r>
  <r>
    <x v="3"/>
    <m/>
    <x v="3"/>
    <x v="84"/>
    <s v="Q16235870002"/>
    <s v="CRV"/>
    <n v="1623587"/>
    <m/>
    <s v="NUMERO DE LIBRETA CUT: 00099021001 OPERACIÓN E18  TRANSFERENCIA DEL SISTEMA FINANCIERO POR CUENTA DE TERCEROS  A LA CUT devolucion pagos en exceso"/>
    <m/>
    <m/>
    <m/>
    <m/>
    <m/>
    <m/>
    <n v="0"/>
    <n v="537.76"/>
    <s v="NO_CONCILIADO"/>
    <m/>
    <m/>
  </r>
  <r>
    <x v="0"/>
    <m/>
    <x v="0"/>
    <x v="85"/>
    <s v="O20216230002"/>
    <s v="BOD"/>
    <n v="2021623"/>
    <m/>
    <s v="00099021001 DEPOSITO DE EFECTIVO, DEPOSITANTE: VIVIAN FERNANDEZ PEREDO, CONCEPTO: PAGO EN EXCESO AGUINALDO - GESTION 2021, CUENTA DE DEPOSITO: CUENTA UNICA DEL TESORO"/>
    <m/>
    <m/>
    <m/>
    <m/>
    <m/>
    <m/>
    <n v="0"/>
    <n v="282"/>
    <s v="NO_CONCILIADO"/>
    <m/>
    <m/>
  </r>
  <r>
    <x v="0"/>
    <m/>
    <x v="0"/>
    <x v="85"/>
    <s v="B20216480002"/>
    <s v="BOD"/>
    <n v="2021648"/>
    <m/>
    <s v="00099021001 DEP.DE CHEQ.AJENOS,RET.DE CAM.,CONCEPTO: JOSE JOAQUIN SOLIZ ALANEZ,DEP.: BANCO UNION SA , PROCEDENCIA: BANCO UNION S.A., CHEQUE: 182418, FECHA DE EMISION:19/05/2022"/>
    <m/>
    <m/>
    <m/>
    <m/>
    <m/>
    <m/>
    <n v="0"/>
    <n v="6365.63"/>
    <s v="NO_CONCILIADO"/>
    <m/>
    <m/>
  </r>
  <r>
    <x v="0"/>
    <m/>
    <x v="0"/>
    <x v="86"/>
    <s v="O20219930002"/>
    <s v="BOD"/>
    <n v="2021993"/>
    <m/>
    <s v="00099021001 DEPOSITO DE EFECTIVO, DEPOSITANTE: VIRGINIA NANCY CAMPOS RODRIGUEZ, CONCEPTO: REVERSION DE BOLETA DE HABER MENSUAL MES DE MARZO, CUENTA DE DEPOSITO: CUENTA UNICA DEL TESORO"/>
    <m/>
    <m/>
    <m/>
    <m/>
    <m/>
    <m/>
    <n v="0"/>
    <n v="6829.13"/>
    <s v="NO_CONCILIADO"/>
    <m/>
    <m/>
  </r>
  <r>
    <x v="0"/>
    <m/>
    <x v="0"/>
    <x v="86"/>
    <s v="O20219950002"/>
    <s v="BOD"/>
    <n v="2021995"/>
    <m/>
    <s v="00099021001 DEPOSITO DE EFECTIVO, DEPOSITANTE: VIRGINIA NANCY CAMPOS RODRIGUEZ, CONCEPTO: REVERSION DE BOLETA DE HABER MENSUAL DEL MES DE ABRIL, CUENTA DE DEPOSITO: CUENTA UNICA DEL TESORO"/>
    <m/>
    <m/>
    <m/>
    <m/>
    <m/>
    <m/>
    <n v="0"/>
    <n v="6829.13"/>
    <s v="NO_CONCILIADO"/>
    <m/>
    <m/>
  </r>
  <r>
    <x v="0"/>
    <m/>
    <x v="0"/>
    <x v="86"/>
    <s v="O20219980002"/>
    <s v="BOD"/>
    <n v="2021998"/>
    <m/>
    <s v="00099021001 DEPOSITO DE EFECTIVO, DEPOSITANTE: GABRIEL NEGRON POVEDA, CONCEPTO: DEVOLUCION POR PAGO EN DEMASIA, CUENTA DE DEPOSITO: CUENTA UNICA DEL TESORO"/>
    <m/>
    <m/>
    <m/>
    <m/>
    <m/>
    <m/>
    <n v="0"/>
    <n v="378"/>
    <s v="NO_CONCILIADO"/>
    <m/>
    <m/>
  </r>
  <r>
    <x v="0"/>
    <m/>
    <x v="0"/>
    <x v="86"/>
    <s v="O20220590002"/>
    <s v="BOD"/>
    <n v="2022059"/>
    <m/>
    <s v="00099021001 DEPOSITO DE EFECTIVO, DEPOSITANTE: CARLOS ANTONIO PADILLA, CONCEPTO: DEVOLUCION DE HABERES, CUENTA DE DEPOSITO: CUENTA UNICA DEL TESORO"/>
    <m/>
    <m/>
    <m/>
    <m/>
    <m/>
    <m/>
    <n v="0"/>
    <n v="1500"/>
    <s v="NO_CONCILIADO"/>
    <m/>
    <m/>
  </r>
  <r>
    <x v="7"/>
    <m/>
    <x v="7"/>
    <x v="86"/>
    <s v="Q16248650002"/>
    <s v="CRV"/>
    <n v="1624865"/>
    <m/>
    <s v="NUMERO DE LIBRETA CUT: 00099021001 OPERACIÓN E75 TRANSFERENCIA DE  LA CUENTA FISCAL BUN A LA CUT EN MN TRANSFERENCIA DE FONDOS A SOLICITUD DE: GOBIERNO AUTONOMO MUNICIPAL COMANCHE CITE:GAMC/MAE/RHT/NÂ°121/2022 CUENTA CUT 3987  LIBRETA  NÂ°  00099021001 TGN-RECURSOS ORDINARIOS"/>
    <m/>
    <m/>
    <m/>
    <m/>
    <m/>
    <m/>
    <n v="0"/>
    <n v="149.91999999999999"/>
    <s v="NO_CONCILIADO"/>
    <m/>
    <m/>
  </r>
  <r>
    <x v="4"/>
    <m/>
    <x v="4"/>
    <x v="87"/>
    <s v="O20223190002"/>
    <s v="BOD"/>
    <n v="2022319"/>
    <m/>
    <s v="00099021001 DEPOSITO DE EFECTIVO, DEPOSITANTE: OSCAR YUCRA RAMOS, CONCEPTO: DEVOLUCION POR INCREMENTO DE PRECIOS UMOPAR YUNGAS -ABRIL 2022, CUENTA DE DEPOSITO: CUENTA UNICA DEL TESORO  /DJBR."/>
    <m/>
    <m/>
    <m/>
    <m/>
    <m/>
    <m/>
    <n v="0"/>
    <n v="11.5"/>
    <s v="NO_CONCILIADO"/>
    <m/>
    <m/>
  </r>
  <r>
    <x v="0"/>
    <m/>
    <x v="0"/>
    <x v="87"/>
    <s v="O20223910002"/>
    <s v="BOD"/>
    <n v="2022391"/>
    <m/>
    <s v="00099021001 DEPOSITO DE EFECTIVO, DEPOSITANTE: ERIKA PATRICIA MAIDANA NINA, CONCEPTO: DEVOLUCION POR PAGO EN DEMASIA DE LICENCIA DE GOCE DE HABERES DE LA GESTION 2021, CUENTA DE DEPOSITO: CUENTA UNICA DEL TESORO"/>
    <m/>
    <m/>
    <m/>
    <m/>
    <m/>
    <m/>
    <n v="0"/>
    <n v="108.07"/>
    <s v="NO_CONCILIADO"/>
    <m/>
    <m/>
  </r>
  <r>
    <x v="7"/>
    <m/>
    <x v="7"/>
    <x v="87"/>
    <s v="Q16254720002"/>
    <s v="CRV"/>
    <n v="1625472"/>
    <m/>
    <s v="NUMERO DE LIBRETA CUT: 0099021001 OPERACIÓN E75 TRANSFERENCIA DE  LA CUENTA FISCAL BUN A LA CUT EN MN TRANSFERENCIA DE FONDOS A SOLICITUD DE: GOBIERNO AUTONOMO MUNICIPAL RIBERALTA CITE:G.A.M.R./NAL/BANCARIA/DESP/NÂ°008/2022 CUENTA CUT 3987  LIBRETA  NÂ°  00099021001 TGN-RECURSOS ORDINARIOS"/>
    <m/>
    <m/>
    <m/>
    <m/>
    <m/>
    <m/>
    <n v="0"/>
    <n v="64721.24"/>
    <s v="CONCILIADO_PARCIAL"/>
    <m/>
    <m/>
  </r>
  <r>
    <x v="7"/>
    <m/>
    <x v="7"/>
    <x v="88"/>
    <s v="Q16263360002"/>
    <s v="CRV"/>
    <n v="1626336"/>
    <m/>
    <s v="NUMERO DE LIBRETA CUT: 00099021001 OPERACIÓN E75 TRANSFERENCIA DE  LA CUENTA FISCAL BUN A LA CUT EN MN TRANSFERENCIA DE FONDOS A SOLICITUD DE: GOBIERNO AUTONOMO MUNICIPAL DE MIZQUE, CITE:GAMM/DEP.NÂ°291-E/2022 CUENTA CUT 3987  LIBRETA  NÂ°  00099021001 TGN-RECURSOS ORDINARIOS"/>
    <m/>
    <m/>
    <m/>
    <m/>
    <m/>
    <m/>
    <n v="0"/>
    <n v="13.96"/>
    <s v="NO_CONCILIADO"/>
    <m/>
    <m/>
  </r>
  <r>
    <x v="3"/>
    <m/>
    <x v="3"/>
    <x v="89"/>
    <s v="O20230510002"/>
    <s v="BOD"/>
    <n v="2023051"/>
    <m/>
    <s v="00099021001 DEPOSITO DE EFECTIVO, DEPOSITANTE: RAMIRO RUBEN PARY MONTECINOS, CONCEPTO: DEVOLUCION EXCEDENTE SALARIO FEBRERO 2022, CUENTA DE DEPOSITO: CUENTA UNICA DEL TESORO"/>
    <m/>
    <m/>
    <m/>
    <m/>
    <m/>
    <m/>
    <n v="0"/>
    <n v="3669.25"/>
    <s v="NO_CONCILIADO"/>
    <m/>
    <m/>
  </r>
  <r>
    <x v="3"/>
    <m/>
    <x v="3"/>
    <x v="89"/>
    <s v="O20230520002"/>
    <s v="BOD"/>
    <n v="2023052"/>
    <m/>
    <s v="00099021001 DEPOSITO DE EFECTIVO, DEPOSITANTE: RAMIRO RUBEN PARY MONTECINOS, CONCEPTO: DEVOLUCION EXCEDENTE SALARIO MARZO 2022, CUENTA DE DEPOSITO: CUENTA UNICA DEL TESORO"/>
    <m/>
    <m/>
    <m/>
    <m/>
    <m/>
    <m/>
    <n v="0"/>
    <n v="3369.25"/>
    <s v="NO_CONCILIADO"/>
    <m/>
    <m/>
  </r>
  <r>
    <x v="3"/>
    <m/>
    <x v="3"/>
    <x v="89"/>
    <s v="O20230530002"/>
    <s v="BOD"/>
    <n v="2023053"/>
    <m/>
    <s v="00099021001 DEPOSITO DE EFECTIVO, DEPOSITANTE: RAMIRO RUBEN PARY MONTECINOS, CONCEPTO: DEVOLUCION EXCEDENTE SALARIO ABRIL 2022, CUENTA DE DEPOSITO: CUENTA UNICA DEL TESORO"/>
    <m/>
    <m/>
    <m/>
    <m/>
    <m/>
    <m/>
    <n v="0"/>
    <n v="3669.25"/>
    <s v="NO_CONCILIADO"/>
    <m/>
    <m/>
  </r>
  <r>
    <x v="3"/>
    <m/>
    <x v="3"/>
    <x v="89"/>
    <s v="O20230540002"/>
    <s v="BOD"/>
    <n v="2023054"/>
    <m/>
    <s v="00099021001 DEPOSITO DE EFECTIVO, DEPOSITANTE: RAMIRO RUBEN PARY MONTECINOS, CONCEPTO: DEVOLUCION EXCEDENTE SALARIO ENERO 2022, CUENTA DE DEPOSITO: CUENTA UNICA DEL TESORO"/>
    <m/>
    <m/>
    <m/>
    <m/>
    <m/>
    <m/>
    <n v="0"/>
    <n v="3669.25"/>
    <s v="NO_CONCILIADO"/>
    <m/>
    <m/>
  </r>
  <r>
    <x v="3"/>
    <m/>
    <x v="3"/>
    <x v="89"/>
    <s v="B20228970002"/>
    <s v="BOD"/>
    <n v="2022897"/>
    <m/>
    <s v="00099021001 DEP.DE CHEQ.AJENOS,RET.DE CAM.,CONCEPTO: COMPENSACION MENSUAL COTIZACION,DEP.: FUTURO DE BOLIVIA SA AFP , PROCEDENCIA: BANCO DE CREDITO DE BOLIVIA S.A., CHEQUE: 67109, FECHA DE EMISION:25/05/2022"/>
    <m/>
    <m/>
    <m/>
    <m/>
    <m/>
    <m/>
    <n v="0"/>
    <n v="517363.76"/>
    <s v="NO_CONCILIADO"/>
    <m/>
    <m/>
  </r>
  <r>
    <x v="3"/>
    <m/>
    <x v="3"/>
    <x v="89"/>
    <s v="B20228980002"/>
    <s v="BOD"/>
    <n v="2022898"/>
    <m/>
    <s v="00099021001 DEP.DE CHEQ.AJENOS,RET.DE CAM.,CONCEPTO: FRACCION COMPLEMENTARIA,DEP.: FUTURO DE BOLIVIA SA AFP , PROCEDENCIA: BANCO DE CREDITO DE BOLIVIA S.A., CHEQUE: 67110, FECHA DE EMISION:25/05/2022"/>
    <m/>
    <m/>
    <m/>
    <m/>
    <m/>
    <m/>
    <n v="0"/>
    <n v="9643.77"/>
    <s v="NO_CONCILIADO"/>
    <m/>
    <m/>
  </r>
  <r>
    <x v="0"/>
    <m/>
    <x v="0"/>
    <x v="89"/>
    <s v="B20229420002"/>
    <s v="BOD"/>
    <n v="2022942"/>
    <m/>
    <s v="00099021001 DEP.DE CHEQ.AJENOS,RET.DE CAM.,CONCEPTO: FLORES BAPTISTA EDWIN,DEP.: BANCO UNION S.A. , PROCEDENCIA: BANCO UNION S.A., CHEQUE: 182426, FECHA DE EMISION:25/05/2022"/>
    <m/>
    <m/>
    <m/>
    <m/>
    <m/>
    <m/>
    <n v="0"/>
    <n v="7612.11"/>
    <s v="NO_CONCILIADO"/>
    <m/>
    <m/>
  </r>
  <r>
    <x v="0"/>
    <m/>
    <x v="0"/>
    <x v="89"/>
    <s v="B20229450002"/>
    <s v="BOD"/>
    <n v="2022945"/>
    <m/>
    <s v="00099021001 DEP.DE CHEQ.AJENOS,RET.DE CAM.,CONCEPTO: FLORES BAPTISTA EDWIN,DEP.: BANCO UNION S.A. , PROCEDENCIA: BANCO UNION S.A., CHEQUE: 182424, FECHA DE EMISION:25/05/2022"/>
    <m/>
    <m/>
    <m/>
    <m/>
    <m/>
    <m/>
    <n v="0"/>
    <n v="7212.12"/>
    <s v="NO_CONCILIADO"/>
    <m/>
    <m/>
  </r>
  <r>
    <x v="0"/>
    <m/>
    <x v="0"/>
    <x v="89"/>
    <s v="O20230790002"/>
    <s v="BOD"/>
    <n v="2023079"/>
    <m/>
    <s v="00099021001 DEPOSITO DE EFECTIVO, DEPOSITANTE: RAMIRO RUBEN PARY MONTECINOS, CONCEPTO: DEVOLUCION EXCEDENTE SALARIO MARZO 2022, CUENTA DE DEPOSITO: CUENTA UNICA DEL TESORO"/>
    <m/>
    <m/>
    <m/>
    <m/>
    <m/>
    <m/>
    <n v="0"/>
    <n v="300"/>
    <s v="NO_CONCILIADO"/>
    <m/>
    <m/>
  </r>
  <r>
    <x v="10"/>
    <m/>
    <x v="10"/>
    <x v="89"/>
    <s v="G18823970003"/>
    <s v="COB"/>
    <n v="16103"/>
    <m/>
    <s v="PAGO A BID PRÉSTAMO 2880/BL-BO VCTO. 25-05-2022 POR CUENTA DE TGN , NTI. 016103 VALOR 25-05-2022   COMISIONES USD 921,24 CTA. 3987 CUENTA UNICA DEL TESORO  LIB. 00099021001 REF.: COMISIONES BANCARIAS"/>
    <m/>
    <m/>
    <m/>
    <m/>
    <m/>
    <m/>
    <n v="274.39"/>
    <n v="0"/>
    <s v="NO_CONCILIADO"/>
    <m/>
    <m/>
  </r>
  <r>
    <x v="0"/>
    <m/>
    <x v="0"/>
    <x v="90"/>
    <s v="O20233590002"/>
    <s v="BOD"/>
    <n v="2023359"/>
    <m/>
    <s v="00099021001 DEPOSITO DE EFECTIVO, DEPOSITANTE: JESUS GUILLERMO NOGALES CARVALHO, CONCEPTO: PAGO EN EXCESO DE LICENCIA SIN GOCE DE HABERES DE LA GESTION 2021, CUENTA DE DEPOSITO: CUENTA UNICA DEL TESORO"/>
    <m/>
    <m/>
    <m/>
    <m/>
    <m/>
    <m/>
    <n v="0"/>
    <n v="189"/>
    <s v="NO_CONCILIADO"/>
    <m/>
    <m/>
  </r>
  <r>
    <x v="3"/>
    <m/>
    <x v="3"/>
    <x v="90"/>
    <s v="G18833910003"/>
    <s v="CVD"/>
    <n v="1883391"/>
    <m/>
    <s v="PROVISION DE FONDOS A SOLICITUD DE YACIMIENTOS PETROLIFEROS FISCALES BOLIVIANOS SEGUN SOLICITUD YPFB-0162-2022 REF: PAGO AL TESORO GENERAL DE LA NACION PARTICIPACION DE LA PRODUCCION FEBRERO 2022 LIB. 00099021001 TGN YPFB PARTICIPACION 6% PRODUCCIÓN BRUTA DE HIDROCARBUROS BOCA DE POZO"/>
    <m/>
    <m/>
    <m/>
    <m/>
    <m/>
    <m/>
    <n v="50"/>
    <n v="0"/>
    <s v="NO_CONCILIADO"/>
    <m/>
    <m/>
  </r>
  <r>
    <x v="0"/>
    <m/>
    <x v="0"/>
    <x v="90"/>
    <s v="Q16278320002"/>
    <s v="CRV"/>
    <n v="1627832"/>
    <m/>
    <s v="NUMERO DE LIBRETA CUT: 00099021001 OPERACIÓN E18  TRANSFERENCIA DEL SISTEMA FINANCIERO POR CUENTA DE TERCEROS  A LA CUT TRANSFERENCIA DEVOLUCION DE ABONO A LA BRIGADA ASAMBLEISTA DE COCHABAMBA"/>
    <m/>
    <m/>
    <m/>
    <m/>
    <m/>
    <m/>
    <n v="0"/>
    <n v="22003.599999999999"/>
    <s v="NO_CONCILIADO"/>
    <m/>
    <m/>
  </r>
  <r>
    <x v="24"/>
    <m/>
    <x v="24"/>
    <x v="90"/>
    <s v="O20233380002"/>
    <s v="BOD"/>
    <n v="2023338"/>
    <m/>
    <s v="00099021001 DEPOSITO DE EFECTIVO, DEPOSITANTE: LAUREN LETICIA FERNANDEZ SORUCO, CONCEPTO: INADECUADO DESCUENTO DE 71 MINUTOS DE ATRASO ACUMULADOS EN EL MES DE JULIO 2020, CUENTA DE DEPOSITO: CUENTA UNICA DEL TESORO  /DJBR."/>
    <m/>
    <m/>
    <m/>
    <m/>
    <m/>
    <m/>
    <n v="0"/>
    <n v="504.7"/>
    <s v="DESCONCILIADO"/>
    <m/>
    <m/>
  </r>
  <r>
    <x v="3"/>
    <m/>
    <x v="3"/>
    <x v="91"/>
    <s v="B20235270002"/>
    <s v="BOD"/>
    <n v="2023527"/>
    <m/>
    <s v="00099021001 DEP.DE CHEQ.AJENOS,RET.DE CAM.,CONCEPTO: PAGO POR DESCUENTOS RECURSOS PUBLICOS,DEP.: CAJA NACIONAL DE SALUD , PROCEDENCIA: BANCO UNION S.A., CHEQUE: 60962, FECHA DE EMISION:26/05/2022"/>
    <m/>
    <m/>
    <m/>
    <m/>
    <m/>
    <m/>
    <n v="0"/>
    <n v="12790.75"/>
    <s v="NO_CONCILIADO"/>
    <m/>
    <m/>
  </r>
  <r>
    <x v="13"/>
    <m/>
    <x v="13"/>
    <x v="91"/>
    <s v="T04326040001"/>
    <s v="DEV"/>
    <n v="432604"/>
    <m/>
    <s v="CONTABILIZACION ORDENES DE TRANSFERENCIA GRACOS"/>
    <m/>
    <m/>
    <m/>
    <m/>
    <m/>
    <m/>
    <n v="2138718.7400000002"/>
    <n v="0"/>
    <s v="NO_CONCILIADO"/>
    <m/>
    <m/>
  </r>
  <r>
    <x v="13"/>
    <m/>
    <x v="13"/>
    <x v="91"/>
    <s v="T04326060001"/>
    <s v="DEV"/>
    <n v="432606"/>
    <m/>
    <s v="CONTABILIZACION ORDENES DE TRANSFERENCIA GRACOS"/>
    <m/>
    <m/>
    <m/>
    <m/>
    <m/>
    <m/>
    <n v="2138718.7400000002"/>
    <n v="0"/>
    <s v="NO_CONCILIADO"/>
    <m/>
    <m/>
  </r>
  <r>
    <x v="13"/>
    <m/>
    <x v="13"/>
    <x v="91"/>
    <s v="T04326080001"/>
    <s v="DEV"/>
    <n v="432608"/>
    <m/>
    <s v="CONTABILIZACION ORDENES DE TRANSFERENCIA GRACOS"/>
    <m/>
    <m/>
    <m/>
    <m/>
    <m/>
    <m/>
    <n v="2138718.7400000002"/>
    <n v="0"/>
    <s v="NO_CONCILIADO"/>
    <m/>
    <m/>
  </r>
  <r>
    <x v="13"/>
    <m/>
    <x v="13"/>
    <x v="91"/>
    <s v="T04326100001"/>
    <s v="DEV"/>
    <n v="432610"/>
    <m/>
    <s v="CONTABILIZACION ORDENES DE TRANSFERENCIA GRACOS"/>
    <m/>
    <m/>
    <m/>
    <m/>
    <m/>
    <m/>
    <n v="2138718.7400000002"/>
    <n v="0"/>
    <s v="NO_CONCILIADO"/>
    <m/>
    <m/>
  </r>
  <r>
    <x v="13"/>
    <m/>
    <x v="13"/>
    <x v="91"/>
    <s v="T04326120001"/>
    <s v="DEV"/>
    <n v="432612"/>
    <m/>
    <s v="CONTABILIZACION ORDENES DE TRANSFERENCIA GRACOS"/>
    <m/>
    <m/>
    <m/>
    <m/>
    <m/>
    <m/>
    <n v="2138718.7400000002"/>
    <n v="0"/>
    <s v="NO_CONCILIADO"/>
    <m/>
    <m/>
  </r>
  <r>
    <x v="13"/>
    <m/>
    <x v="13"/>
    <x v="91"/>
    <s v="T04326140001"/>
    <s v="DEV"/>
    <n v="432614"/>
    <m/>
    <s v="CONTABILIZACION ORDENES DE TRANSFERENCIA GRACOS"/>
    <m/>
    <m/>
    <m/>
    <m/>
    <m/>
    <m/>
    <n v="5874242.2199999997"/>
    <n v="0"/>
    <s v="NO_CONCILIADO"/>
    <m/>
    <m/>
  </r>
  <r>
    <x v="13"/>
    <m/>
    <x v="13"/>
    <x v="91"/>
    <s v="T04326160001"/>
    <s v="DEV"/>
    <n v="432616"/>
    <m/>
    <s v="CONTABILIZACION ORDENES DE TRANSFERENCIA GRACOS"/>
    <m/>
    <m/>
    <m/>
    <m/>
    <m/>
    <m/>
    <n v="5874242.2199999997"/>
    <n v="0"/>
    <s v="NO_CONCILIADO"/>
    <m/>
    <m/>
  </r>
  <r>
    <x v="13"/>
    <m/>
    <x v="13"/>
    <x v="91"/>
    <s v="T04326180001"/>
    <s v="DEV"/>
    <n v="432618"/>
    <m/>
    <s v="CONTABILIZACION ORDENES DE TRANSFERENCIA GRACOS"/>
    <m/>
    <m/>
    <m/>
    <m/>
    <m/>
    <m/>
    <n v="5874242.2199999997"/>
    <n v="0"/>
    <s v="NO_CONCILIADO"/>
    <m/>
    <m/>
  </r>
  <r>
    <x v="13"/>
    <m/>
    <x v="13"/>
    <x v="91"/>
    <s v="T04326200001"/>
    <s v="DEV"/>
    <n v="432620"/>
    <m/>
    <s v="CONTABILIZACION ORDENES DE TRANSFERENCIA GRACOS"/>
    <m/>
    <m/>
    <m/>
    <m/>
    <m/>
    <m/>
    <n v="5874242.2199999997"/>
    <n v="0"/>
    <s v="NO_CONCILIADO"/>
    <m/>
    <m/>
  </r>
  <r>
    <x v="13"/>
    <m/>
    <x v="13"/>
    <x v="91"/>
    <s v="T04326220001"/>
    <s v="DEV"/>
    <n v="432622"/>
    <m/>
    <s v="CONTABILIZACION ORDENES DE TRANSFERENCIA GRACOS"/>
    <m/>
    <m/>
    <m/>
    <m/>
    <m/>
    <m/>
    <n v="5874242.2199999997"/>
    <n v="0"/>
    <s v="NO_CONCILIADO"/>
    <m/>
    <m/>
  </r>
  <r>
    <x v="13"/>
    <m/>
    <x v="13"/>
    <x v="91"/>
    <s v="T04326240001"/>
    <s v="DEV"/>
    <n v="432624"/>
    <m/>
    <s v="CONTABILIZACION ORDENES DE TRANSFERENCIA GRACOS"/>
    <m/>
    <m/>
    <m/>
    <m/>
    <m/>
    <m/>
    <n v="4976085.5999999996"/>
    <n v="0"/>
    <s v="NO_CONCILIADO"/>
    <m/>
    <m/>
  </r>
  <r>
    <x v="13"/>
    <m/>
    <x v="13"/>
    <x v="91"/>
    <s v="T04326260001"/>
    <s v="DEV"/>
    <n v="432626"/>
    <m/>
    <s v="CONTABILIZACION ORDENES DE TRANSFERENCIA GRACOS"/>
    <m/>
    <m/>
    <m/>
    <m/>
    <m/>
    <m/>
    <n v="4976085.5999999996"/>
    <n v="0"/>
    <s v="NO_CONCILIADO"/>
    <m/>
    <m/>
  </r>
  <r>
    <x v="13"/>
    <m/>
    <x v="13"/>
    <x v="91"/>
    <s v="T04326280001"/>
    <s v="DEV"/>
    <n v="432628"/>
    <m/>
    <s v="CONTABILIZACION ORDENES DE TRANSFERENCIA GRACOS"/>
    <m/>
    <m/>
    <m/>
    <m/>
    <m/>
    <m/>
    <n v="4976085.5999999996"/>
    <n v="0"/>
    <s v="NO_CONCILIADO"/>
    <m/>
    <m/>
  </r>
  <r>
    <x v="13"/>
    <m/>
    <x v="13"/>
    <x v="91"/>
    <s v="T04326300001"/>
    <s v="DEV"/>
    <n v="432630"/>
    <m/>
    <s v="CONTABILIZACION ORDENES DE TRANSFERENCIA GRACOS"/>
    <m/>
    <m/>
    <m/>
    <m/>
    <m/>
    <m/>
    <n v="4976085.5999999996"/>
    <n v="0"/>
    <s v="NO_CONCILIADO"/>
    <m/>
    <m/>
  </r>
  <r>
    <x v="13"/>
    <m/>
    <x v="13"/>
    <x v="91"/>
    <s v="T04326320001"/>
    <s v="DEV"/>
    <n v="432632"/>
    <m/>
    <s v="CONTABILIZACION ORDENES DE TRANSFERENCIA GRACOS"/>
    <m/>
    <m/>
    <m/>
    <m/>
    <m/>
    <m/>
    <n v="13667403.630000001"/>
    <n v="0"/>
    <s v="NO_CONCILIADO"/>
    <m/>
    <m/>
  </r>
  <r>
    <x v="13"/>
    <m/>
    <x v="13"/>
    <x v="91"/>
    <s v="T04326340001"/>
    <s v="DEV"/>
    <n v="432634"/>
    <m/>
    <s v="CONTABILIZACION ORDENES DE TRANSFERENCIA GRACOS"/>
    <m/>
    <m/>
    <m/>
    <m/>
    <m/>
    <m/>
    <n v="13667403.630000001"/>
    <n v="0"/>
    <s v="NO_CONCILIADO"/>
    <m/>
    <m/>
  </r>
  <r>
    <x v="13"/>
    <m/>
    <x v="13"/>
    <x v="91"/>
    <s v="T04326360001"/>
    <s v="DEV"/>
    <n v="432636"/>
    <m/>
    <s v="CONTABILIZACION ORDENES DE TRANSFERENCIA GRACOS"/>
    <m/>
    <m/>
    <m/>
    <m/>
    <m/>
    <m/>
    <n v="13667403.630000001"/>
    <n v="0"/>
    <s v="NO_CONCILIADO"/>
    <m/>
    <m/>
  </r>
  <r>
    <x v="13"/>
    <m/>
    <x v="13"/>
    <x v="91"/>
    <s v="T04326380001"/>
    <s v="DEV"/>
    <n v="432638"/>
    <m/>
    <s v="CONTABILIZACION ORDENES DE TRANSFERENCIA GRACOS"/>
    <m/>
    <m/>
    <m/>
    <m/>
    <m/>
    <m/>
    <n v="13667403.630000001"/>
    <n v="0"/>
    <s v="NO_CONCILIADO"/>
    <m/>
    <m/>
  </r>
  <r>
    <x v="13"/>
    <m/>
    <x v="13"/>
    <x v="91"/>
    <s v="T04326400001"/>
    <s v="DEV"/>
    <n v="432640"/>
    <m/>
    <s v="CONTABILIZACION ORDENES DE TRANSFERENCIA GRACOS"/>
    <m/>
    <m/>
    <m/>
    <m/>
    <m/>
    <m/>
    <n v="13667403.630000001"/>
    <n v="0"/>
    <s v="NO_CONCILIADO"/>
    <m/>
    <m/>
  </r>
  <r>
    <x v="13"/>
    <m/>
    <x v="13"/>
    <x v="91"/>
    <s v="T04326420001"/>
    <s v="DEV"/>
    <n v="432642"/>
    <m/>
    <s v="CONTABILIZACION ORDENES DE TRANSFERENCIA GRACOS"/>
    <m/>
    <m/>
    <m/>
    <m/>
    <m/>
    <m/>
    <n v="2514539.31"/>
    <n v="0"/>
    <s v="NO_CONCILIADO"/>
    <m/>
    <m/>
  </r>
  <r>
    <x v="13"/>
    <m/>
    <x v="13"/>
    <x v="91"/>
    <s v="T04326440001"/>
    <s v="DEV"/>
    <n v="432644"/>
    <m/>
    <s v="CONTABILIZACION ORDENES DE TRANSFERENCIA GRACOS"/>
    <m/>
    <m/>
    <m/>
    <m/>
    <m/>
    <m/>
    <n v="2514539.31"/>
    <n v="0"/>
    <s v="NO_CONCILIADO"/>
    <m/>
    <m/>
  </r>
  <r>
    <x v="13"/>
    <m/>
    <x v="13"/>
    <x v="91"/>
    <s v="T04326460001"/>
    <s v="DEV"/>
    <n v="432646"/>
    <m/>
    <s v="CONTABILIZACION ORDENES DE TRANSFERENCIA GRACOS"/>
    <m/>
    <m/>
    <m/>
    <m/>
    <m/>
    <m/>
    <n v="2514539.31"/>
    <n v="0"/>
    <s v="NO_CONCILIADO"/>
    <m/>
    <m/>
  </r>
  <r>
    <x v="13"/>
    <m/>
    <x v="13"/>
    <x v="91"/>
    <s v="T04326480001"/>
    <s v="DEV"/>
    <n v="432648"/>
    <m/>
    <s v="CONTABILIZACION ORDENES DE TRANSFERENCIA GRACOS"/>
    <m/>
    <m/>
    <m/>
    <m/>
    <m/>
    <m/>
    <n v="2514539.31"/>
    <n v="0"/>
    <s v="NO_CONCILIADO"/>
    <m/>
    <m/>
  </r>
  <r>
    <x v="13"/>
    <m/>
    <x v="13"/>
    <x v="91"/>
    <s v="T04326500001"/>
    <s v="DEV"/>
    <n v="432650"/>
    <m/>
    <s v="CONTABILIZACION ORDENES DE TRANSFERENCIA GRACOS"/>
    <m/>
    <m/>
    <m/>
    <m/>
    <m/>
    <m/>
    <n v="2514539.31"/>
    <n v="0"/>
    <s v="NO_CONCILIADO"/>
    <m/>
    <m/>
  </r>
  <r>
    <x v="13"/>
    <m/>
    <x v="13"/>
    <x v="91"/>
    <s v="T04326520001"/>
    <s v="DEV"/>
    <n v="432652"/>
    <m/>
    <s v="CONTABILIZACION ORDENES DE TRANSFERENCIA GRACOS"/>
    <m/>
    <m/>
    <m/>
    <m/>
    <m/>
    <m/>
    <n v="1736172.5"/>
    <n v="0"/>
    <s v="NO_CONCILIADO"/>
    <m/>
    <m/>
  </r>
  <r>
    <x v="13"/>
    <m/>
    <x v="13"/>
    <x v="91"/>
    <s v="T04326540001"/>
    <s v="DEV"/>
    <n v="432654"/>
    <m/>
    <s v="CONTABILIZACION ORDENES DE TRANSFERENCIA GRACOS"/>
    <m/>
    <m/>
    <m/>
    <m/>
    <m/>
    <m/>
    <n v="100514.37"/>
    <n v="0"/>
    <s v="NO_CONCILIADO"/>
    <m/>
    <m/>
  </r>
  <r>
    <x v="13"/>
    <m/>
    <x v="13"/>
    <x v="91"/>
    <s v="T04326560001"/>
    <s v="DEV"/>
    <n v="432656"/>
    <m/>
    <s v="CONTABILIZACION ORDENES DE TRANSFERENCIA GRACOS"/>
    <m/>
    <m/>
    <m/>
    <m/>
    <m/>
    <m/>
    <n v="1912837.1200000001"/>
    <n v="0"/>
    <s v="NO_CONCILIADO"/>
    <m/>
    <m/>
  </r>
  <r>
    <x v="13"/>
    <m/>
    <x v="13"/>
    <x v="91"/>
    <s v="T04326580001"/>
    <s v="DEV"/>
    <n v="432658"/>
    <m/>
    <s v="CONTABILIZACION ORDENES DE TRANSFERENCIA GRACOS"/>
    <m/>
    <m/>
    <m/>
    <m/>
    <m/>
    <m/>
    <n v="4768601.68"/>
    <n v="0"/>
    <s v="NO_CONCILIADO"/>
    <m/>
    <m/>
  </r>
  <r>
    <x v="13"/>
    <m/>
    <x v="13"/>
    <x v="91"/>
    <s v="T04326600001"/>
    <s v="DEV"/>
    <n v="432660"/>
    <m/>
    <s v="CONTABILIZACION ORDENES DE TRANSFERENCIA GRACOS"/>
    <m/>
    <m/>
    <m/>
    <m/>
    <m/>
    <m/>
    <n v="1449976.45"/>
    <n v="0"/>
    <s v="NO_CONCILIADO"/>
    <m/>
    <m/>
  </r>
  <r>
    <x v="13"/>
    <m/>
    <x v="13"/>
    <x v="91"/>
    <s v="T04326620001"/>
    <s v="DEV"/>
    <n v="432662"/>
    <m/>
    <s v="CONTABILIZACION ORDENES DE TRANSFERENCIA GRACOS"/>
    <m/>
    <m/>
    <m/>
    <m/>
    <m/>
    <m/>
    <n v="5253831.7699999996"/>
    <n v="0"/>
    <s v="NO_CONCILIADO"/>
    <m/>
    <m/>
  </r>
  <r>
    <x v="13"/>
    <m/>
    <x v="13"/>
    <x v="91"/>
    <s v="T04326640001"/>
    <s v="DEV"/>
    <n v="432664"/>
    <m/>
    <s v="CONTABILIZACION ORDENES DE TRANSFERENCIA GRACOS"/>
    <m/>
    <m/>
    <m/>
    <m/>
    <m/>
    <m/>
    <n v="276074.53000000003"/>
    <n v="0"/>
    <s v="NO_CONCILIADO"/>
    <m/>
    <m/>
  </r>
  <r>
    <x v="13"/>
    <m/>
    <x v="13"/>
    <x v="91"/>
    <s v="T04326660001"/>
    <s v="DEV"/>
    <n v="432666"/>
    <m/>
    <s v="CONTABILIZACION ORDENES DE TRANSFERENCIA GRACOS"/>
    <m/>
    <m/>
    <m/>
    <m/>
    <m/>
    <m/>
    <n v="1228278.75"/>
    <n v="0"/>
    <s v="NO_CONCILIADO"/>
    <m/>
    <m/>
  </r>
  <r>
    <x v="13"/>
    <m/>
    <x v="13"/>
    <x v="91"/>
    <s v="T04326680001"/>
    <s v="DEV"/>
    <n v="432668"/>
    <m/>
    <s v="CONTABILIZACION ORDENES DE TRANSFERENCIA GRACOS"/>
    <m/>
    <m/>
    <m/>
    <m/>
    <m/>
    <m/>
    <n v="4039494.67"/>
    <n v="0"/>
    <s v="NO_CONCILIADO"/>
    <m/>
    <m/>
  </r>
  <r>
    <x v="13"/>
    <m/>
    <x v="13"/>
    <x v="91"/>
    <s v="T04326700001"/>
    <s v="DEV"/>
    <n v="432670"/>
    <m/>
    <s v="CONTABILIZACION ORDENES DE TRANSFERENCIA GRACOS"/>
    <m/>
    <m/>
    <m/>
    <m/>
    <m/>
    <m/>
    <n v="4450534.28"/>
    <n v="0"/>
    <s v="NO_CONCILIADO"/>
    <m/>
    <m/>
  </r>
  <r>
    <x v="13"/>
    <m/>
    <x v="13"/>
    <x v="91"/>
    <s v="T04326720001"/>
    <s v="DEV"/>
    <n v="432672"/>
    <m/>
    <s v="CONTABILIZACION ORDENES DE TRANSFERENCIA GRACOS"/>
    <m/>
    <m/>
    <m/>
    <m/>
    <m/>
    <m/>
    <n v="233863.44"/>
    <n v="0"/>
    <s v="NO_CONCILIADO"/>
    <m/>
    <m/>
  </r>
  <r>
    <x v="13"/>
    <m/>
    <x v="13"/>
    <x v="91"/>
    <s v="T04326740001"/>
    <s v="DEV"/>
    <n v="432674"/>
    <m/>
    <s v="CONTABILIZACION ORDENES DE TRANSFERENCIA GRACOS"/>
    <m/>
    <m/>
    <m/>
    <m/>
    <m/>
    <m/>
    <n v="642333.36"/>
    <n v="0"/>
    <s v="NO_CONCILIADO"/>
    <m/>
    <m/>
  </r>
  <r>
    <x v="13"/>
    <m/>
    <x v="13"/>
    <x v="91"/>
    <s v="T04326760001"/>
    <s v="DEV"/>
    <n v="432676"/>
    <m/>
    <s v="CONTABILIZACION ORDENES DE TRANSFERENCIA GRACOS"/>
    <m/>
    <m/>
    <m/>
    <m/>
    <m/>
    <m/>
    <n v="12223915.220000001"/>
    <n v="0"/>
    <s v="NO_CONCILIADO"/>
    <m/>
    <m/>
  </r>
  <r>
    <x v="13"/>
    <m/>
    <x v="13"/>
    <x v="91"/>
    <s v="T04326780001"/>
    <s v="DEV"/>
    <n v="432678"/>
    <m/>
    <s v="CONTABILIZACION ORDENES DE TRANSFERENCIA GRACOS"/>
    <m/>
    <m/>
    <m/>
    <m/>
    <m/>
    <m/>
    <n v="3373611.97"/>
    <n v="0"/>
    <s v="NO_CONCILIADO"/>
    <m/>
    <m/>
  </r>
  <r>
    <x v="13"/>
    <m/>
    <x v="13"/>
    <x v="91"/>
    <s v="T04326800001"/>
    <s v="DEV"/>
    <n v="432680"/>
    <m/>
    <s v="CONTABILIZACION ORDENES DE TRANSFERENCIA GRACOS"/>
    <m/>
    <m/>
    <m/>
    <m/>
    <m/>
    <m/>
    <n v="11094946.640000001"/>
    <n v="0"/>
    <s v="NO_CONCILIADO"/>
    <m/>
    <m/>
  </r>
  <r>
    <x v="13"/>
    <m/>
    <x v="13"/>
    <x v="91"/>
    <s v="T04326820001"/>
    <s v="DEV"/>
    <n v="432682"/>
    <m/>
    <s v="CONTABILIZACION ORDENES DE TRANSFERENCIA GRACOS"/>
    <m/>
    <m/>
    <m/>
    <m/>
    <m/>
    <m/>
    <n v="2248965.1800000002"/>
    <n v="0"/>
    <s v="NO_CONCILIADO"/>
    <m/>
    <m/>
  </r>
  <r>
    <x v="13"/>
    <m/>
    <x v="13"/>
    <x v="91"/>
    <s v="T04326840001"/>
    <s v="DEV"/>
    <n v="432684"/>
    <m/>
    <s v="CONTABILIZACION ORDENES DE TRANSFERENCIA GRACOS"/>
    <m/>
    <m/>
    <m/>
    <m/>
    <m/>
    <m/>
    <n v="620679.69999999995"/>
    <n v="0"/>
    <s v="NO_CONCILIADO"/>
    <m/>
    <m/>
  </r>
  <r>
    <x v="13"/>
    <m/>
    <x v="13"/>
    <x v="91"/>
    <s v="T04326860001"/>
    <s v="DEV"/>
    <n v="432686"/>
    <m/>
    <s v="CONTABILIZACION ORDENES DE TRANSFERENCIA GRACOS"/>
    <m/>
    <m/>
    <m/>
    <m/>
    <m/>
    <m/>
    <n v="118177.01"/>
    <n v="0"/>
    <s v="NO_CONCILIADO"/>
    <m/>
    <m/>
  </r>
  <r>
    <x v="13"/>
    <m/>
    <x v="13"/>
    <x v="91"/>
    <s v="T04326880001"/>
    <s v="DEV"/>
    <n v="432688"/>
    <m/>
    <s v="CONTABILIZACION ORDENES DE TRANSFERENCIA GRACOS"/>
    <m/>
    <m/>
    <m/>
    <m/>
    <m/>
    <m/>
    <n v="2041256.73"/>
    <n v="0"/>
    <s v="NO_CONCILIADO"/>
    <m/>
    <m/>
  </r>
  <r>
    <x v="13"/>
    <m/>
    <x v="13"/>
    <x v="91"/>
    <s v="T04326900001"/>
    <s v="DEV"/>
    <n v="432690"/>
    <m/>
    <s v="CONTABILIZACION ORDENES DE TRANSFERENCIA GRACOS"/>
    <m/>
    <m/>
    <m/>
    <m/>
    <m/>
    <m/>
    <n v="2038204.37"/>
    <n v="0"/>
    <s v="NO_CONCILIADO"/>
    <m/>
    <m/>
  </r>
  <r>
    <x v="13"/>
    <m/>
    <x v="13"/>
    <x v="91"/>
    <s v="T04326920001"/>
    <s v="DEV"/>
    <n v="432692"/>
    <m/>
    <s v="CONTABILIZACION ORDENES DE TRANSFERENCIA GRACOS"/>
    <m/>
    <m/>
    <m/>
    <m/>
    <m/>
    <m/>
    <n v="225881.62"/>
    <n v="0"/>
    <s v="NO_CONCILIADO"/>
    <m/>
    <m/>
  </r>
  <r>
    <x v="13"/>
    <m/>
    <x v="13"/>
    <x v="91"/>
    <s v="T04326940001"/>
    <s v="DEV"/>
    <n v="432694"/>
    <m/>
    <s v="CONTABILIZACION ORDENES DE TRANSFERENCIA GRACOS"/>
    <m/>
    <m/>
    <m/>
    <m/>
    <m/>
    <m/>
    <n v="402546.24"/>
    <n v="0"/>
    <s v="NO_CONCILIADO"/>
    <m/>
    <m/>
  </r>
  <r>
    <x v="13"/>
    <m/>
    <x v="13"/>
    <x v="91"/>
    <s v="T04326960001"/>
    <s v="DEV"/>
    <n v="432696"/>
    <m/>
    <s v="CONTABILIZACION ORDENES DE TRANSFERENCIA GRACOS"/>
    <m/>
    <m/>
    <m/>
    <m/>
    <m/>
    <m/>
    <n v="1610805.24"/>
    <n v="0"/>
    <s v="NO_CONCILIADO"/>
    <m/>
    <m/>
  </r>
  <r>
    <x v="13"/>
    <m/>
    <x v="13"/>
    <x v="91"/>
    <s v="T04326980001"/>
    <s v="DEV"/>
    <n v="432698"/>
    <m/>
    <s v="CONTABILIZACION ORDENES DE TRANSFERENCIA GRACOS"/>
    <m/>
    <m/>
    <m/>
    <m/>
    <m/>
    <m/>
    <n v="4424265.76"/>
    <n v="0"/>
    <s v="NO_CONCILIADO"/>
    <m/>
    <m/>
  </r>
  <r>
    <x v="13"/>
    <m/>
    <x v="13"/>
    <x v="91"/>
    <s v="T04327000001"/>
    <s v="DEV"/>
    <n v="432700"/>
    <m/>
    <s v="CONTABILIZACION ORDENES DE TRANSFERENCIA GRACOS"/>
    <m/>
    <m/>
    <m/>
    <m/>
    <m/>
    <m/>
    <n v="1105640.54"/>
    <n v="0"/>
    <s v="NO_CONCILIADO"/>
    <m/>
    <m/>
  </r>
  <r>
    <x v="13"/>
    <m/>
    <x v="13"/>
    <x v="91"/>
    <s v="T04327020001"/>
    <s v="DEV"/>
    <n v="432702"/>
    <m/>
    <s v="CONTABILIZACION ORDENES DE TRANSFERENCIA GRACOS"/>
    <m/>
    <m/>
    <m/>
    <m/>
    <m/>
    <m/>
    <n v="4742222.17"/>
    <n v="0"/>
    <s v="NO_CONCILIADO"/>
    <m/>
    <m/>
  </r>
  <r>
    <x v="13"/>
    <m/>
    <x v="13"/>
    <x v="91"/>
    <s v="T04327040001"/>
    <s v="DEV"/>
    <n v="432704"/>
    <m/>
    <s v="CONTABILIZACION ORDENES DE TRANSFERENCIA GRACOS"/>
    <m/>
    <m/>
    <m/>
    <m/>
    <m/>
    <m/>
    <n v="13025070.199999999"/>
    <n v="0"/>
    <s v="NO_CONCILIADO"/>
    <m/>
    <m/>
  </r>
  <r>
    <x v="13"/>
    <m/>
    <x v="13"/>
    <x v="91"/>
    <s v="T04327060001"/>
    <s v="DEV"/>
    <n v="432706"/>
    <m/>
    <s v="CONTABILIZACION ORDENES DE TRANSFERENCIA GRACOS"/>
    <m/>
    <m/>
    <m/>
    <m/>
    <m/>
    <m/>
    <n v="1893859.61"/>
    <n v="0"/>
    <s v="NO_CONCILIADO"/>
    <m/>
    <m/>
  </r>
  <r>
    <x v="13"/>
    <m/>
    <x v="13"/>
    <x v="91"/>
    <s v="T04327080001"/>
    <s v="DEV"/>
    <n v="432708"/>
    <m/>
    <s v="CONTABILIZACION ORDENES DE TRANSFERENCIA GRACOS"/>
    <m/>
    <m/>
    <m/>
    <m/>
    <m/>
    <m/>
    <n v="265574.06"/>
    <n v="0"/>
    <s v="NO_CONCILIADO"/>
    <m/>
    <m/>
  </r>
  <r>
    <x v="13"/>
    <m/>
    <x v="13"/>
    <x v="91"/>
    <s v="T04327100001"/>
    <s v="DEV"/>
    <n v="432710"/>
    <m/>
    <s v="CONTABILIZACION ORDENES DE TRANSFERENCIA GRACOS"/>
    <m/>
    <m/>
    <m/>
    <m/>
    <m/>
    <m/>
    <n v="7903876.6600000001"/>
    <n v="0"/>
    <s v="NO_CONCILIADO"/>
    <m/>
    <m/>
  </r>
  <r>
    <x v="13"/>
    <m/>
    <x v="13"/>
    <x v="91"/>
    <s v="T04327120001"/>
    <s v="DEV"/>
    <n v="432712"/>
    <m/>
    <s v="CONTABILIZACION ORDENES DE TRANSFERENCIA GRACOS"/>
    <m/>
    <m/>
    <m/>
    <m/>
    <m/>
    <m/>
    <n v="7015067.6200000001"/>
    <n v="0"/>
    <s v="NO_CONCILIADO"/>
    <m/>
    <m/>
  </r>
  <r>
    <x v="13"/>
    <m/>
    <x v="13"/>
    <x v="91"/>
    <s v="T04327140001"/>
    <s v="DEV"/>
    <n v="432714"/>
    <m/>
    <s v="CONTABILIZACION ORDENES DE TRANSFERENCIA GRACOS"/>
    <m/>
    <m/>
    <m/>
    <m/>
    <m/>
    <m/>
    <n v="3519.45"/>
    <n v="0"/>
    <s v="NO_CONCILIADO"/>
    <m/>
    <m/>
  </r>
  <r>
    <x v="13"/>
    <m/>
    <x v="13"/>
    <x v="91"/>
    <s v="T04327160001"/>
    <s v="DEV"/>
    <n v="432716"/>
    <m/>
    <s v="CONTABILIZACION ORDENES DE TRANSFERENCIA GRACOS"/>
    <m/>
    <m/>
    <m/>
    <m/>
    <m/>
    <m/>
    <n v="14258.1"/>
    <n v="0"/>
    <s v="NO_CONCILIADO"/>
    <m/>
    <m/>
  </r>
  <r>
    <x v="13"/>
    <m/>
    <x v="13"/>
    <x v="91"/>
    <s v="T04327180001"/>
    <s v="DEV"/>
    <n v="432718"/>
    <m/>
    <s v="CONTABILIZACION ORDENES DE TRANSFERENCIA GRACOS"/>
    <m/>
    <m/>
    <m/>
    <m/>
    <m/>
    <m/>
    <n v="4506.95"/>
    <n v="0"/>
    <s v="NO_CONCILIADO"/>
    <m/>
    <m/>
  </r>
  <r>
    <x v="13"/>
    <m/>
    <x v="13"/>
    <x v="91"/>
    <s v="T04327200001"/>
    <s v="DEV"/>
    <n v="432720"/>
    <m/>
    <s v="CONTABILIZACION ORDENES DE TRANSFERENCIA GRACOS"/>
    <m/>
    <m/>
    <m/>
    <m/>
    <m/>
    <m/>
    <n v="1243.8599999999999"/>
    <n v="0"/>
    <s v="NO_CONCILIADO"/>
    <m/>
    <m/>
  </r>
  <r>
    <x v="13"/>
    <m/>
    <x v="13"/>
    <x v="91"/>
    <s v="T04327220001"/>
    <s v="DEV"/>
    <n v="432722"/>
    <m/>
    <s v="CONTABILIZACION ORDENES DE TRANSFERENCIA GRACOS"/>
    <m/>
    <m/>
    <m/>
    <m/>
    <m/>
    <m/>
    <n v="5039.1499999999996"/>
    <n v="0"/>
    <s v="NO_CONCILIADO"/>
    <m/>
    <m/>
  </r>
  <r>
    <x v="13"/>
    <m/>
    <x v="13"/>
    <x v="91"/>
    <s v="T04327240001"/>
    <s v="DEV"/>
    <n v="432724"/>
    <m/>
    <s v="CONTABILIZACION ORDENES DE TRANSFERENCIA GRACOS"/>
    <m/>
    <m/>
    <m/>
    <m/>
    <m/>
    <m/>
    <n v="31790.68"/>
    <n v="0"/>
    <s v="NO_CONCILIADO"/>
    <m/>
    <m/>
  </r>
  <r>
    <x v="13"/>
    <m/>
    <x v="13"/>
    <x v="91"/>
    <s v="T04327260001"/>
    <s v="DEV"/>
    <n v="432726"/>
    <m/>
    <s v="CONTABILIZACION ORDENES DE TRANSFERENCIA GRACOS"/>
    <m/>
    <m/>
    <m/>
    <m/>
    <m/>
    <m/>
    <n v="39161.61"/>
    <n v="0"/>
    <s v="NO_CONCILIADO"/>
    <m/>
    <m/>
  </r>
  <r>
    <x v="13"/>
    <m/>
    <x v="13"/>
    <x v="91"/>
    <s v="T04327280001"/>
    <s v="DEV"/>
    <n v="432728"/>
    <m/>
    <s v="CONTABILIZACION ORDENES DE TRANSFERENCIA GRACOS"/>
    <m/>
    <m/>
    <m/>
    <m/>
    <m/>
    <m/>
    <n v="46767.09"/>
    <n v="0"/>
    <s v="NO_CONCILIADO"/>
    <m/>
    <m/>
  </r>
  <r>
    <x v="13"/>
    <m/>
    <x v="13"/>
    <x v="91"/>
    <s v="T04327300001"/>
    <s v="DEV"/>
    <n v="432730"/>
    <m/>
    <s v="CONTABILIZACION ORDENES DE TRANSFERENCIA GRACOS"/>
    <m/>
    <m/>
    <m/>
    <m/>
    <m/>
    <m/>
    <n v="532.20000000000005"/>
    <n v="0"/>
    <s v="NO_CONCILIADO"/>
    <m/>
    <m/>
  </r>
  <r>
    <x v="13"/>
    <m/>
    <x v="13"/>
    <x v="91"/>
    <s v="T04327320001"/>
    <s v="DEV"/>
    <n v="432732"/>
    <m/>
    <s v="CONTABILIZACION ORDENES DE TRANSFERENCIA GRACOS"/>
    <m/>
    <m/>
    <m/>
    <m/>
    <m/>
    <m/>
    <n v="13588.01"/>
    <n v="0"/>
    <s v="NO_CONCILIADO"/>
    <m/>
    <m/>
  </r>
  <r>
    <x v="13"/>
    <m/>
    <x v="13"/>
    <x v="91"/>
    <s v="T04327340001"/>
    <s v="DEV"/>
    <n v="432734"/>
    <m/>
    <s v="CONTABILIZACION ORDENES DE TRANSFERENCIA GRACOS"/>
    <m/>
    <m/>
    <m/>
    <m/>
    <m/>
    <m/>
    <n v="7370.93"/>
    <n v="0"/>
    <s v="NO_CONCILIADO"/>
    <m/>
    <m/>
  </r>
  <r>
    <x v="13"/>
    <m/>
    <x v="13"/>
    <x v="91"/>
    <s v="T04327370001"/>
    <s v="DEV"/>
    <n v="432737"/>
    <m/>
    <s v="CONTABILIZACION ORDENES DE TRANSFERENCIA GRACOS"/>
    <m/>
    <m/>
    <m/>
    <m/>
    <m/>
    <m/>
    <n v="4976085.5999999996"/>
    <n v="0"/>
    <s v="NO_CONCILIADO"/>
    <m/>
    <m/>
  </r>
  <r>
    <x v="13"/>
    <m/>
    <x v="13"/>
    <x v="91"/>
    <s v="T04327390001"/>
    <s v="DEV"/>
    <n v="432739"/>
    <m/>
    <s v="CONTABILIZACION ORDENES DE TRANSFERENCIA GRACOS"/>
    <m/>
    <m/>
    <m/>
    <m/>
    <m/>
    <m/>
    <n v="527913.5"/>
    <n v="0"/>
    <s v="NO_CONCILIADO"/>
    <m/>
    <m/>
  </r>
  <r>
    <x v="13"/>
    <m/>
    <x v="13"/>
    <x v="91"/>
    <s v="T04327410001"/>
    <s v="DEV"/>
    <n v="432741"/>
    <m/>
    <s v="CONTABILIZACION ORDENES DE TRANSFERENCIA GRACOS"/>
    <m/>
    <m/>
    <m/>
    <m/>
    <m/>
    <m/>
    <n v="620410.43999999994"/>
    <n v="0"/>
    <s v="NO_CONCILIADO"/>
    <m/>
    <m/>
  </r>
  <r>
    <x v="13"/>
    <m/>
    <x v="13"/>
    <x v="91"/>
    <s v="T04327430001"/>
    <s v="DEV"/>
    <n v="432743"/>
    <m/>
    <s v="CONTABILIZACION ORDENES DE TRANSFERENCIA GRACOS"/>
    <m/>
    <m/>
    <m/>
    <m/>
    <m/>
    <m/>
    <n v="5598167.6900000004"/>
    <n v="0"/>
    <s v="NO_CONCILIADO"/>
    <m/>
    <m/>
  </r>
  <r>
    <x v="13"/>
    <m/>
    <x v="13"/>
    <x v="91"/>
    <s v="T04327450001"/>
    <s v="DEV"/>
    <n v="432745"/>
    <m/>
    <s v="CONTABILIZACION ORDENES DE TRANSFERENCIA GRACOS"/>
    <m/>
    <m/>
    <m/>
    <m/>
    <m/>
    <m/>
    <n v="3747806.79"/>
    <n v="0"/>
    <s v="NO_CONCILIADO"/>
    <m/>
    <m/>
  </r>
  <r>
    <x v="13"/>
    <m/>
    <x v="13"/>
    <x v="91"/>
    <s v="T04327470001"/>
    <s v="DEV"/>
    <n v="432747"/>
    <m/>
    <s v="CONTABILIZACION ORDENES DE TRANSFERENCIA GRACOS"/>
    <m/>
    <m/>
    <m/>
    <m/>
    <m/>
    <m/>
    <n v="525551.31999999995"/>
    <n v="0"/>
    <s v="NO_CONCILIADO"/>
    <m/>
    <m/>
  </r>
  <r>
    <x v="13"/>
    <m/>
    <x v="13"/>
    <x v="91"/>
    <s v="T04327490001"/>
    <s v="DEV"/>
    <n v="432749"/>
    <m/>
    <s v="CONTABILIZACION ORDENES DE TRANSFERENCIA GRACOS"/>
    <m/>
    <m/>
    <m/>
    <m/>
    <m/>
    <m/>
    <n v="936590.93"/>
    <n v="0"/>
    <s v="NO_CONCILIADO"/>
    <m/>
    <m/>
  </r>
  <r>
    <x v="13"/>
    <m/>
    <x v="13"/>
    <x v="91"/>
    <s v="T04327510001"/>
    <s v="DEV"/>
    <n v="432751"/>
    <m/>
    <s v="CONTABILIZACION ORDENES DE TRANSFERENCIA GRACOS"/>
    <m/>
    <m/>
    <m/>
    <m/>
    <m/>
    <m/>
    <n v="1443488.33"/>
    <n v="0"/>
    <s v="NO_CONCILIADO"/>
    <m/>
    <m/>
  </r>
  <r>
    <x v="13"/>
    <m/>
    <x v="13"/>
    <x v="91"/>
    <s v="T04327530001"/>
    <s v="DEV"/>
    <n v="432753"/>
    <m/>
    <s v="CONTABILIZACION ORDENES DE TRANSFERENCIA GRACOS"/>
    <m/>
    <m/>
    <m/>
    <m/>
    <m/>
    <m/>
    <n v="2572456.9900000002"/>
    <n v="0"/>
    <s v="NO_CONCILIADO"/>
    <m/>
    <m/>
  </r>
  <r>
    <x v="13"/>
    <m/>
    <x v="13"/>
    <x v="91"/>
    <s v="T04327550001"/>
    <s v="DEV"/>
    <n v="432755"/>
    <m/>
    <s v="CONTABILIZACION ORDENES DE TRANSFERENCIA GRACOS"/>
    <m/>
    <m/>
    <m/>
    <m/>
    <m/>
    <m/>
    <n v="10293791.66"/>
    <n v="0"/>
    <s v="NO_CONCILIADO"/>
    <m/>
    <m/>
  </r>
  <r>
    <x v="13"/>
    <m/>
    <x v="13"/>
    <x v="91"/>
    <s v="T04327570001"/>
    <s v="DEV"/>
    <n v="432757"/>
    <m/>
    <s v="CONTABILIZACION ORDENES DE TRANSFERENCIA GRACOS"/>
    <m/>
    <m/>
    <m/>
    <m/>
    <m/>
    <m/>
    <n v="2396362.2999999998"/>
    <n v="0"/>
    <s v="NO_CONCILIADO"/>
    <m/>
    <m/>
  </r>
  <r>
    <x v="13"/>
    <m/>
    <x v="13"/>
    <x v="91"/>
    <s v="T04327590001"/>
    <s v="DEV"/>
    <n v="432759"/>
    <m/>
    <s v="CONTABILIZACION ORDENES DE TRANSFERENCIA GRACOS"/>
    <m/>
    <m/>
    <m/>
    <m/>
    <m/>
    <m/>
    <n v="473282.58"/>
    <n v="0"/>
    <s v="NO_CONCILIADO"/>
    <m/>
    <m/>
  </r>
  <r>
    <x v="13"/>
    <m/>
    <x v="13"/>
    <x v="91"/>
    <s v="T04327610001"/>
    <s v="DEV"/>
    <n v="432761"/>
    <m/>
    <s v="CONTABILIZACION ORDENES DE TRANSFERENCIA GRACOS"/>
    <m/>
    <m/>
    <m/>
    <m/>
    <m/>
    <m/>
    <n v="16321723.939999999"/>
    <n v="0"/>
    <s v="NO_CONCILIADO"/>
    <m/>
    <m/>
  </r>
  <r>
    <x v="13"/>
    <m/>
    <x v="13"/>
    <x v="91"/>
    <s v="T04327630001"/>
    <s v="DEV"/>
    <n v="432763"/>
    <m/>
    <s v="CONTABILIZACION ORDENES DE TRANSFERENCIA GRACOS"/>
    <m/>
    <m/>
    <m/>
    <m/>
    <m/>
    <m/>
    <n v="16003239.869999999"/>
    <n v="0"/>
    <s v="NO_CONCILIADO"/>
    <m/>
    <m/>
  </r>
  <r>
    <x v="13"/>
    <m/>
    <x v="13"/>
    <x v="91"/>
    <s v="T04327650001"/>
    <s v="DEV"/>
    <n v="432765"/>
    <m/>
    <s v="CONTABILIZACION ORDENES DE TRANSFERENCIA GRACOS"/>
    <m/>
    <m/>
    <m/>
    <m/>
    <m/>
    <m/>
    <n v="20521644.93"/>
    <n v="0"/>
    <s v="NO_CONCILIADO"/>
    <m/>
    <m/>
  </r>
  <r>
    <x v="13"/>
    <m/>
    <x v="13"/>
    <x v="91"/>
    <s v="T04327670001"/>
    <s v="DEV"/>
    <n v="432767"/>
    <m/>
    <s v="CONTABILIZACION ORDENES DE TRANSFERENCIA GRACOS"/>
    <m/>
    <m/>
    <m/>
    <m/>
    <m/>
    <m/>
    <n v="95482085.390000001"/>
    <n v="0"/>
    <s v="NO_CONCILIADO"/>
    <m/>
    <m/>
  </r>
  <r>
    <x v="13"/>
    <m/>
    <x v="13"/>
    <x v="91"/>
    <s v="T04327690001"/>
    <s v="DEV"/>
    <n v="432769"/>
    <m/>
    <s v="CONTABILIZACION ORDENES DE TRANSFERENCIA GRACOS"/>
    <m/>
    <m/>
    <m/>
    <m/>
    <m/>
    <m/>
    <n v="41038145.479999997"/>
    <n v="0"/>
    <s v="NO_CONCILIADO"/>
    <m/>
    <m/>
  </r>
  <r>
    <x v="13"/>
    <m/>
    <x v="13"/>
    <x v="91"/>
    <s v="T04327710001"/>
    <s v="DEV"/>
    <n v="432771"/>
    <m/>
    <s v="CONTABILIZACION ORDENES DE TRANSFERENCIA GRACOS"/>
    <m/>
    <m/>
    <m/>
    <m/>
    <m/>
    <m/>
    <n v="11574.47"/>
    <n v="0"/>
    <s v="NO_CONCILIADO"/>
    <m/>
    <m/>
  </r>
  <r>
    <x v="13"/>
    <m/>
    <x v="13"/>
    <x v="91"/>
    <s v="T04327730001"/>
    <s v="DEV"/>
    <n v="432773"/>
    <m/>
    <s v="CONTABILIZACION ORDENES DE TRANSFERENCIA GRACOS"/>
    <m/>
    <m/>
    <m/>
    <m/>
    <m/>
    <m/>
    <n v="12752.26"/>
    <n v="0"/>
    <s v="NO_CONCILIADO"/>
    <m/>
    <m/>
  </r>
  <r>
    <x v="13"/>
    <m/>
    <x v="13"/>
    <x v="91"/>
    <s v="T04327750001"/>
    <s v="DEV"/>
    <n v="432775"/>
    <m/>
    <s v="CONTABILIZACION ORDENES DE TRANSFERENCIA GRACOS"/>
    <m/>
    <m/>
    <m/>
    <m/>
    <m/>
    <m/>
    <n v="670.08"/>
    <n v="0"/>
    <s v="NO_CONCILIADO"/>
    <m/>
    <m/>
  </r>
  <r>
    <x v="13"/>
    <m/>
    <x v="13"/>
    <x v="91"/>
    <s v="T04327770001"/>
    <s v="DEV"/>
    <n v="432777"/>
    <m/>
    <s v="CONTABILIZACION ORDENES DE TRANSFERENCIA GRACOS"/>
    <m/>
    <m/>
    <m/>
    <m/>
    <m/>
    <m/>
    <n v="14258.1"/>
    <n v="0"/>
    <s v="NO_CONCILIADO"/>
    <m/>
    <m/>
  </r>
  <r>
    <x v="13"/>
    <m/>
    <x v="13"/>
    <x v="91"/>
    <s v="T04327790001"/>
    <s v="DEV"/>
    <n v="432779"/>
    <m/>
    <s v="CONTABILIZACION ORDENES DE TRANSFERENCIA GRACOS"/>
    <m/>
    <m/>
    <m/>
    <m/>
    <m/>
    <m/>
    <n v="14258.1"/>
    <n v="0"/>
    <s v="NO_CONCILIADO"/>
    <m/>
    <m/>
  </r>
  <r>
    <x v="13"/>
    <m/>
    <x v="13"/>
    <x v="91"/>
    <s v="T04327810001"/>
    <s v="DEV"/>
    <n v="432781"/>
    <m/>
    <s v="CONTABILIZACION ORDENES DE TRANSFERENCIA GRACOS"/>
    <m/>
    <m/>
    <m/>
    <m/>
    <m/>
    <m/>
    <n v="14258.1"/>
    <n v="0"/>
    <s v="NO_CONCILIADO"/>
    <m/>
    <m/>
  </r>
  <r>
    <x v="13"/>
    <m/>
    <x v="13"/>
    <x v="91"/>
    <s v="T04327830001"/>
    <s v="DEV"/>
    <n v="432783"/>
    <m/>
    <s v="CONTABILIZACION ORDENES DE TRANSFERENCIA GRACOS"/>
    <m/>
    <m/>
    <m/>
    <m/>
    <m/>
    <m/>
    <n v="14258.1"/>
    <n v="0"/>
    <s v="NO_CONCILIADO"/>
    <m/>
    <m/>
  </r>
  <r>
    <x v="13"/>
    <m/>
    <x v="13"/>
    <x v="91"/>
    <s v="T04327850001"/>
    <s v="DEV"/>
    <n v="432785"/>
    <m/>
    <s v="CONTABILIZACION ORDENES DE TRANSFERENCIA GRACOS"/>
    <m/>
    <m/>
    <m/>
    <m/>
    <m/>
    <m/>
    <n v="273587.64"/>
    <n v="0"/>
    <s v="NO_CONCILIADO"/>
    <m/>
    <m/>
  </r>
  <r>
    <x v="13"/>
    <m/>
    <x v="13"/>
    <x v="91"/>
    <s v="T04327870001"/>
    <s v="DEV"/>
    <n v="432787"/>
    <m/>
    <s v="CONTABILIZACION ORDENES DE TRANSFERENCIA GRACOS"/>
    <m/>
    <m/>
    <m/>
    <m/>
    <m/>
    <m/>
    <n v="4090.69"/>
    <n v="0"/>
    <s v="NO_CONCILIADO"/>
    <m/>
    <m/>
  </r>
  <r>
    <x v="13"/>
    <m/>
    <x v="13"/>
    <x v="91"/>
    <s v="T04327890001"/>
    <s v="DEV"/>
    <n v="432789"/>
    <m/>
    <s v="CONTABILIZACION ORDENES DE TRANSFERENCIA GRACOS"/>
    <m/>
    <m/>
    <m/>
    <m/>
    <m/>
    <m/>
    <n v="236.81"/>
    <n v="0"/>
    <s v="NO_CONCILIADO"/>
    <m/>
    <m/>
  </r>
  <r>
    <x v="13"/>
    <m/>
    <x v="13"/>
    <x v="91"/>
    <s v="T04327910001"/>
    <s v="DEV"/>
    <n v="432791"/>
    <m/>
    <s v="CONTABILIZACION ORDENES DE TRANSFERENCIA GRACOS"/>
    <m/>
    <m/>
    <m/>
    <m/>
    <m/>
    <m/>
    <n v="5039.1499999999996"/>
    <n v="0"/>
    <s v="NO_CONCILIADO"/>
    <m/>
    <m/>
  </r>
  <r>
    <x v="13"/>
    <m/>
    <x v="13"/>
    <x v="91"/>
    <s v="T04327930001"/>
    <s v="DEV"/>
    <n v="432793"/>
    <m/>
    <s v="CONTABILIZACION ORDENES DE TRANSFERENCIA GRACOS"/>
    <m/>
    <m/>
    <m/>
    <m/>
    <m/>
    <m/>
    <n v="5039.1499999999996"/>
    <n v="0"/>
    <s v="NO_CONCILIADO"/>
    <m/>
    <m/>
  </r>
  <r>
    <x v="13"/>
    <m/>
    <x v="13"/>
    <x v="91"/>
    <s v="T04327950001"/>
    <s v="DEV"/>
    <n v="432795"/>
    <m/>
    <s v="CONTABILIZACION ORDENES DE TRANSFERENCIA GRACOS"/>
    <m/>
    <m/>
    <m/>
    <m/>
    <m/>
    <m/>
    <n v="5039.1499999999996"/>
    <n v="0"/>
    <s v="NO_CONCILIADO"/>
    <m/>
    <m/>
  </r>
  <r>
    <x v="13"/>
    <m/>
    <x v="13"/>
    <x v="91"/>
    <s v="T04327970001"/>
    <s v="DEV"/>
    <n v="432797"/>
    <m/>
    <s v="CONTABILIZACION ORDENES DE TRANSFERENCIA GRACOS"/>
    <m/>
    <m/>
    <m/>
    <m/>
    <m/>
    <m/>
    <n v="5039.1499999999996"/>
    <n v="0"/>
    <s v="NO_CONCILIADO"/>
    <m/>
    <m/>
  </r>
  <r>
    <x v="13"/>
    <m/>
    <x v="13"/>
    <x v="91"/>
    <s v="T04327990001"/>
    <s v="DEV"/>
    <n v="432799"/>
    <m/>
    <s v="CONTABILIZACION ORDENES DE TRANSFERENCIA GRACOS"/>
    <m/>
    <m/>
    <m/>
    <m/>
    <m/>
    <m/>
    <n v="35025.51"/>
    <n v="0"/>
    <s v="NO_CONCILIADO"/>
    <m/>
    <m/>
  </r>
  <r>
    <x v="13"/>
    <m/>
    <x v="13"/>
    <x v="91"/>
    <s v="T04328010001"/>
    <s v="DEV"/>
    <n v="432801"/>
    <m/>
    <s v="CONTABILIZACION ORDENES DE TRANSFERENCIA GRACOS"/>
    <m/>
    <m/>
    <m/>
    <m/>
    <m/>
    <m/>
    <n v="1840.47"/>
    <n v="0"/>
    <s v="NO_CONCILIADO"/>
    <m/>
    <m/>
  </r>
  <r>
    <x v="13"/>
    <m/>
    <x v="13"/>
    <x v="91"/>
    <s v="T04328030001"/>
    <s v="DEV"/>
    <n v="432803"/>
    <m/>
    <s v="CONTABILIZACION ORDENES DE TRANSFERENCIA GRACOS"/>
    <m/>
    <m/>
    <m/>
    <m/>
    <m/>
    <m/>
    <n v="9666.49"/>
    <n v="0"/>
    <s v="NO_CONCILIADO"/>
    <m/>
    <m/>
  </r>
  <r>
    <x v="13"/>
    <m/>
    <x v="13"/>
    <x v="91"/>
    <s v="T04328050001"/>
    <s v="DEV"/>
    <n v="432805"/>
    <m/>
    <s v="CONTABILIZACION ORDENES DE TRANSFERENCIA GRACOS"/>
    <m/>
    <m/>
    <m/>
    <m/>
    <m/>
    <m/>
    <n v="39161.61"/>
    <n v="0"/>
    <s v="NO_CONCILIADO"/>
    <m/>
    <m/>
  </r>
  <r>
    <x v="13"/>
    <m/>
    <x v="13"/>
    <x v="91"/>
    <s v="T04328070001"/>
    <s v="DEV"/>
    <n v="432807"/>
    <m/>
    <s v="CONTABILIZACION ORDENES DE TRANSFERENCIA GRACOS"/>
    <m/>
    <m/>
    <m/>
    <m/>
    <m/>
    <m/>
    <n v="39161.61"/>
    <n v="0"/>
    <s v="NO_CONCILIADO"/>
    <m/>
    <m/>
  </r>
  <r>
    <x v="13"/>
    <m/>
    <x v="13"/>
    <x v="91"/>
    <s v="T04328090001"/>
    <s v="DEV"/>
    <n v="432809"/>
    <m/>
    <s v="CONTABILIZACION ORDENES DE TRANSFERENCIA GRACOS"/>
    <m/>
    <m/>
    <m/>
    <m/>
    <m/>
    <m/>
    <n v="39161.61"/>
    <n v="0"/>
    <s v="NO_CONCILIADO"/>
    <m/>
    <m/>
  </r>
  <r>
    <x v="13"/>
    <m/>
    <x v="13"/>
    <x v="91"/>
    <s v="T04328110001"/>
    <s v="DEV"/>
    <n v="432811"/>
    <m/>
    <s v="CONTABILIZACION ORDENES DE TRANSFERENCIA GRACOS"/>
    <m/>
    <m/>
    <m/>
    <m/>
    <m/>
    <m/>
    <n v="39161.61"/>
    <n v="0"/>
    <s v="NO_CONCILIADO"/>
    <m/>
    <m/>
  </r>
  <r>
    <x v="13"/>
    <m/>
    <x v="13"/>
    <x v="91"/>
    <s v="T04328130001"/>
    <s v="DEV"/>
    <n v="432813"/>
    <m/>
    <s v="CONTABILIZACION ORDENES DE TRANSFERENCIA GRACOS"/>
    <m/>
    <m/>
    <m/>
    <m/>
    <m/>
    <m/>
    <n v="3795.3"/>
    <n v="0"/>
    <s v="NO_CONCILIADO"/>
    <m/>
    <m/>
  </r>
  <r>
    <x v="13"/>
    <m/>
    <x v="13"/>
    <x v="91"/>
    <s v="T04328150001"/>
    <s v="DEV"/>
    <n v="432815"/>
    <m/>
    <s v="CONTABILIZACION ORDENES DE TRANSFERENCIA GRACOS"/>
    <m/>
    <m/>
    <m/>
    <m/>
    <m/>
    <m/>
    <n v="4802.34"/>
    <n v="0"/>
    <s v="NO_CONCILIADO"/>
    <m/>
    <m/>
  </r>
  <r>
    <x v="13"/>
    <m/>
    <x v="13"/>
    <x v="91"/>
    <s v="T04328170001"/>
    <s v="DEV"/>
    <n v="432817"/>
    <m/>
    <s v="CONTABILIZACION ORDENES DE TRANSFERENCIA GRACOS"/>
    <m/>
    <m/>
    <m/>
    <m/>
    <m/>
    <m/>
    <n v="948.46"/>
    <n v="0"/>
    <s v="NO_CONCILIADO"/>
    <m/>
    <m/>
  </r>
  <r>
    <x v="13"/>
    <m/>
    <x v="13"/>
    <x v="91"/>
    <s v="T04328190001"/>
    <s v="DEV"/>
    <n v="432819"/>
    <m/>
    <s v="CONTABILIZACION ORDENES DE TRANSFERENCIA GRACOS"/>
    <m/>
    <m/>
    <m/>
    <m/>
    <m/>
    <m/>
    <n v="1505.91"/>
    <n v="0"/>
    <s v="NO_CONCILIADO"/>
    <m/>
    <m/>
  </r>
  <r>
    <x v="13"/>
    <m/>
    <x v="13"/>
    <x v="91"/>
    <s v="T04328210001"/>
    <s v="DEV"/>
    <n v="432821"/>
    <m/>
    <s v="CONTABILIZACION ORDENES DE TRANSFERENCIA GRACOS"/>
    <m/>
    <m/>
    <m/>
    <m/>
    <m/>
    <m/>
    <n v="2683.63"/>
    <n v="0"/>
    <s v="NO_CONCILIADO"/>
    <m/>
    <m/>
  </r>
  <r>
    <x v="13"/>
    <m/>
    <x v="13"/>
    <x v="91"/>
    <s v="T04328230001"/>
    <s v="DEV"/>
    <n v="432823"/>
    <m/>
    <s v="CONTABILIZACION ORDENES DE TRANSFERENCIA GRACOS"/>
    <m/>
    <m/>
    <m/>
    <m/>
    <m/>
    <m/>
    <n v="10738.71"/>
    <n v="0"/>
    <s v="NO_CONCILIADO"/>
    <m/>
    <m/>
  </r>
  <r>
    <x v="13"/>
    <m/>
    <x v="13"/>
    <x v="91"/>
    <s v="T04328250001"/>
    <s v="DEV"/>
    <n v="432825"/>
    <m/>
    <s v="CONTABILIZACION ORDENES DE TRANSFERENCIA GRACOS"/>
    <m/>
    <m/>
    <m/>
    <m/>
    <m/>
    <m/>
    <n v="4136.1000000000004"/>
    <n v="0"/>
    <s v="NO_CONCILIADO"/>
    <m/>
    <m/>
  </r>
  <r>
    <x v="13"/>
    <m/>
    <x v="13"/>
    <x v="91"/>
    <s v="T04328270001"/>
    <s v="DEV"/>
    <n v="432827"/>
    <m/>
    <s v="CONTABILIZACION ORDENES DE TRANSFERENCIA GRACOS"/>
    <m/>
    <m/>
    <m/>
    <m/>
    <m/>
    <m/>
    <n v="29495.119999999999"/>
    <n v="0"/>
    <s v="NO_CONCILIADO"/>
    <m/>
    <m/>
  </r>
  <r>
    <x v="13"/>
    <m/>
    <x v="13"/>
    <x v="91"/>
    <s v="T04328290001"/>
    <s v="DEV"/>
    <n v="432829"/>
    <m/>
    <s v="CONTABILIZACION ORDENES DE TRANSFERENCIA GRACOS"/>
    <m/>
    <m/>
    <m/>
    <m/>
    <m/>
    <m/>
    <n v="37321.14"/>
    <n v="0"/>
    <s v="NO_CONCILIADO"/>
    <m/>
    <m/>
  </r>
  <r>
    <x v="3"/>
    <m/>
    <x v="3"/>
    <x v="92"/>
    <s v="B20239530002"/>
    <s v="BOD"/>
    <n v="2023953"/>
    <m/>
    <s v="00099021001 DEP.DE CHEQ.AJENOS,RET.DE CAM.,CONCEPTO: PARTES DE BAJAS MEDICAS MES DE MARZO DE 2022,DEP.: CAJA DE SALUD DE LA BANCA PRIVADA , PROCEDENCIA: BANCO NACIONAL DE BOLIVIA S.A., CHEQUE: 9970734, FECHA DE EMISION:18/05/2022"/>
    <m/>
    <m/>
    <m/>
    <m/>
    <m/>
    <m/>
    <n v="0"/>
    <n v="22448.97"/>
    <s v="NO_CONCILIADO"/>
    <m/>
    <m/>
  </r>
  <r>
    <x v="3"/>
    <m/>
    <x v="3"/>
    <x v="92"/>
    <s v="B20239550002"/>
    <s v="BOD"/>
    <n v="2023955"/>
    <m/>
    <s v="00099021001 DEP.DE CHEQ.AJENOS,RET.DE CAM.,CONCEPTO: INCAPACIDAD TEMPORAL- PERIODO MARZO 2022- LA PAZ,DEP.: CAJA DE SALUD DE LA BANCA PRIVADA , PROCEDENCIA: BANCO NACIONAL DE BOLIVIA S.A., CHEQUE: 9970344, FECHA DE EMISION:18/05/2022"/>
    <m/>
    <m/>
    <m/>
    <m/>
    <m/>
    <m/>
    <n v="0"/>
    <n v="431.63"/>
    <s v="NO_CONCILIADO"/>
    <m/>
    <m/>
  </r>
  <r>
    <x v="3"/>
    <m/>
    <x v="3"/>
    <x v="92"/>
    <s v="B20239560002"/>
    <s v="BOD"/>
    <n v="2023956"/>
    <m/>
    <s v="00099021001 DEP.DE CHEQ.AJENOS,RET.DE CAM.,CONCEPTO: REEMBOLSO SUBSIDIO INCAPACIDAD AGOSTO,DEP.: CAJA DE SALUD DE LA BANCA PRIVADA , PROCEDENCIA: BANCO NACIONAL DE BOLIVIA S.A., CHEQUE: 9970643, FECHA DE EMISION:18/05/2022"/>
    <m/>
    <m/>
    <m/>
    <m/>
    <m/>
    <m/>
    <n v="0"/>
    <n v="5919.74"/>
    <s v="NO_CONCILIADO"/>
    <m/>
    <m/>
  </r>
  <r>
    <x v="3"/>
    <m/>
    <x v="3"/>
    <x v="92"/>
    <s v="B20239570002"/>
    <s v="BOD"/>
    <n v="2023957"/>
    <m/>
    <s v="00099021001 DEP.DE CHEQ.AJENOS,RET.DE CAM.,CONCEPTO: REEMBOLSO SUBSIDIO INCAPACIDAD AGOSTO,DEP.: CAJA DE SALUD DE LA BANCA PRIVADA , PROCEDENCIA: BANCO NACIONAL DE BOLIVIA S.A., CHEQUE: 7191790, FECHA DE EMISION:18/05/2022"/>
    <m/>
    <m/>
    <m/>
    <m/>
    <m/>
    <m/>
    <n v="0"/>
    <n v="8134.1"/>
    <s v="NO_CONCILIADO"/>
    <m/>
    <m/>
  </r>
  <r>
    <x v="0"/>
    <m/>
    <x v="0"/>
    <x v="92"/>
    <s v="B20239660002"/>
    <s v="BOD"/>
    <n v="2023966"/>
    <m/>
    <s v="00099021001 DEP.DE CHEQ.AJENOS,RET.DE CAM.,CONCEPTO: SALVATIERRA NEGRETE LILIANA,DEP.: BANCO UNION S.A. , PROCEDENCIA: BANCO UNION S.A., CHEQUE: 182427, FECHA DE EMISION:30/05/2022"/>
    <m/>
    <m/>
    <m/>
    <m/>
    <m/>
    <m/>
    <n v="0"/>
    <n v="329.58"/>
    <s v="NO_CONCILIADO"/>
    <m/>
    <m/>
  </r>
  <r>
    <x v="4"/>
    <m/>
    <x v="4"/>
    <x v="93"/>
    <s v="O20246760002"/>
    <s v="BOD"/>
    <n v="2024676"/>
    <m/>
    <s v="00099021001 DEPOSITO DE EFECTIVO, DEPOSITANTE: SAUL YECID SALAZAR ENCINAS, CONCEPTO: DEVOLUCION DE HABERES CATEDRATICOS MES DE MARZO 2022, CUENTA DE DEPOSITO: CUENTA UNICA DEL TESORO  /DJBR."/>
    <m/>
    <m/>
    <m/>
    <m/>
    <m/>
    <m/>
    <n v="0"/>
    <n v="0.35"/>
    <s v="CONCILIADO_PARCIAL"/>
    <m/>
    <m/>
  </r>
  <r>
    <x v="0"/>
    <m/>
    <x v="0"/>
    <x v="93"/>
    <s v="Q16308750002"/>
    <s v="CRV"/>
    <n v="1630875"/>
    <m/>
    <s v="NUMERO DE LIBRETA CUT: 00099021001 OPERACIÓN E18  TRANSFERENCIA DEL SISTEMA FINANCIERO POR CUENTA DE TERCEROS  A LA CUT devolucion pagos de CC no cobrados septiembre 2021"/>
    <m/>
    <m/>
    <m/>
    <m/>
    <m/>
    <m/>
    <n v="0"/>
    <n v="444822.66"/>
    <s v="NO_CONCILIADO"/>
    <m/>
    <m/>
  </r>
  <r>
    <x v="2"/>
    <m/>
    <x v="2"/>
    <x v="94"/>
    <s v="B20249180002"/>
    <s v="BOD"/>
    <n v="2024918"/>
    <m/>
    <s v="00099021001 DEP.DE CHEQ.AJENOS,RET.DE CAM.,CONCEPTO: COMPENSACION MENSUAL DE COTIZACIONES,DEP.: FUTURO DE BOLIVIA SA AFP , PROCEDENCIA: BANCO DE CREDITO DE BOLIVIA S.A., CHEQUE: 67131, FECHA DE EMISION:01/06/2022"/>
    <m/>
    <m/>
    <m/>
    <m/>
    <m/>
    <m/>
    <n v="0"/>
    <n v="399180.36"/>
    <s v="NO_CONCILIADO"/>
    <m/>
    <m/>
  </r>
  <r>
    <x v="2"/>
    <m/>
    <x v="2"/>
    <x v="94"/>
    <s v="B20249190002"/>
    <s v="BOD"/>
    <n v="2024919"/>
    <m/>
    <s v="00099021001 DEP.DE CHEQ.AJENOS,RET.DE CAM.,CONCEPTO: FRACCION COMPLEMENTARIA MENSUAL,DEP.: FUTURO DE BOLIVIA SA AFP , PROCEDENCIA: BANCO DE CREDITO DE BOLIVIA S.A., CHEQUE: 67132, FECHA DE EMISION:01/06/2022"/>
    <m/>
    <m/>
    <m/>
    <m/>
    <m/>
    <m/>
    <n v="0"/>
    <n v="20897.87"/>
    <s v="NO_CONCILIADO"/>
    <m/>
    <m/>
  </r>
  <r>
    <x v="12"/>
    <m/>
    <x v="12"/>
    <x v="95"/>
    <s v="O20252090002"/>
    <s v="BOD"/>
    <n v="2025209"/>
    <m/>
    <s v="00099021001 DEPOSITO DE EFECTIVO, DEPOSITANTE: SIKORINA BUSTAMANTE PACO, CONCEPTO: DEVOLUCION POR EXEDENTE RENUMERACION MAXIMA REINTEGRO, CUENTA DE DEPOSITO: CUENTA UNICA DEL TESORO  /DJBR."/>
    <m/>
    <m/>
    <m/>
    <m/>
    <m/>
    <m/>
    <n v="0"/>
    <n v="84.3"/>
    <s v="NO_CONCILIADO"/>
    <m/>
    <m/>
  </r>
  <r>
    <x v="0"/>
    <m/>
    <x v="0"/>
    <x v="95"/>
    <s v="O20252700002"/>
    <s v="BOD"/>
    <n v="2025270"/>
    <m/>
    <s v="00099021001 DEPOSITO DE EFECTIVO, DEPOSITANTE: MARIA ELENA COLUMBA COSSIO, CONCEPTO: REVERSION DE BOLETA DE HABE MENSUAL, CUENTA DE DEPOSITO: CUENTA UNICA DEL TESORO"/>
    <m/>
    <m/>
    <m/>
    <m/>
    <m/>
    <m/>
    <n v="0"/>
    <n v="6742.05"/>
    <s v="NO_CONCILIADO"/>
    <m/>
    <m/>
  </r>
  <r>
    <x v="12"/>
    <m/>
    <x v="12"/>
    <x v="95"/>
    <s v="O20253590002"/>
    <s v="BOD"/>
    <n v="2025359"/>
    <m/>
    <s v="00099021001 DEPOSITO DE EFECTIVO, DEPOSITANTE: MARCELINO NARCISO ALIAGA LIMACHI, CONCEPTO: EXCEDENTE REMUNERACIÓN MAXIMA REINTEGRO, CUENTA DE DEPOSITO: CUENTA UNICA DEL TESORO  /DJBR."/>
    <m/>
    <m/>
    <m/>
    <m/>
    <m/>
    <m/>
    <n v="0"/>
    <n v="136.47999999999999"/>
    <s v="NO_CONCILIADO"/>
    <m/>
    <m/>
  </r>
  <r>
    <x v="25"/>
    <m/>
    <x v="25"/>
    <x v="95"/>
    <s v="O20253640002"/>
    <s v="BOD"/>
    <n v="2025364"/>
    <m/>
    <s v="00099021001 DEPOSITO DE EFECTIVO, DEPOSITANTE: ELOY MACHACA HUACANI, CONCEPTO: COMPROMISO DE DEVOLUCION DE DEUDA, CUENTA DE DEPOSITO: CUENTA UNICA DEL TESORO  /DJBR."/>
    <m/>
    <m/>
    <m/>
    <m/>
    <m/>
    <m/>
    <n v="0"/>
    <n v="589.91999999999996"/>
    <s v="NO_CONCILIADO"/>
    <m/>
    <m/>
  </r>
  <r>
    <x v="0"/>
    <m/>
    <x v="0"/>
    <x v="95"/>
    <s v="B20252670002"/>
    <s v="BOD"/>
    <n v="2025267"/>
    <m/>
    <s v="00099021001 DEP.DE CHEQ.AJENOS,RET.DE CAM.,CONCEPTO: DEVOLUCION DE CC NO COBRADA FEBRERO 2022,DEP.: LA VITALICIA SEGUROS Y REASEGUROS DE VIDA S.A. , PROCEDENCIA: BANCO BISA S.A., CHEQUE: 79956, FECHA DE EMISION:02/06/2022"/>
    <m/>
    <m/>
    <m/>
    <m/>
    <m/>
    <m/>
    <n v="0"/>
    <n v="21474.27"/>
    <s v="NO_CONCILIADO"/>
    <m/>
    <m/>
  </r>
  <r>
    <x v="0"/>
    <m/>
    <x v="0"/>
    <x v="96"/>
    <s v="O20256250002"/>
    <s v="BOD"/>
    <n v="2025625"/>
    <m/>
    <s v="00099021001 DEPOSITO DE EFECTIVO, DEPOSITANTE: MARÍA ELENA COLUMBA COSSIO, CONCEPTO: REVERSION BOLETA DE HABER MENSUAL (MARZO 2022), CUENTA DE DEPOSITO: CUENTA UNICA DEL TESORO"/>
    <m/>
    <m/>
    <m/>
    <m/>
    <m/>
    <m/>
    <n v="0"/>
    <n v="6742.05"/>
    <s v="NO_CONCILIADO"/>
    <m/>
    <m/>
  </r>
  <r>
    <x v="0"/>
    <m/>
    <x v="0"/>
    <x v="96"/>
    <s v="O20257550002"/>
    <s v="BOD"/>
    <n v="2025755"/>
    <m/>
    <s v="00099021001 DEPOSITO DE EFECTIVO, DEPOSITANTE: MIRKO HERRERA ARAUZ, CONCEPTO: DEVOLUCION DE REFRIGERIO DEL PROYECTO DE GANADERIA, CUENTA DE DEPOSITO: CUENTA UNICA DEL TESORO"/>
    <m/>
    <m/>
    <m/>
    <m/>
    <m/>
    <m/>
    <n v="0"/>
    <n v="4.17"/>
    <s v="NO_CONCILIADO"/>
    <m/>
    <m/>
  </r>
  <r>
    <x v="2"/>
    <m/>
    <x v="2"/>
    <x v="96"/>
    <s v="B20256840002"/>
    <s v="BOD"/>
    <n v="2025684"/>
    <m/>
    <s v="00099021001 DEP.DE CHEQ.AJENOS,RET.DE CAM.,CONCEPTO: FRACION COMPLEMENTARIA MENSUAL,DEP.: FUTURO DE BOLIVIA S.A. AFP , PROCEDENCIA: BANCO DE CREDITO DE BOLIVIA S.A., CHEQUE: 67146, FECHA DE EMISION:06/06/2022"/>
    <m/>
    <m/>
    <m/>
    <m/>
    <m/>
    <m/>
    <n v="0"/>
    <n v="26910.12"/>
    <s v="NO_CONCILIADO"/>
    <m/>
    <m/>
  </r>
  <r>
    <x v="2"/>
    <m/>
    <x v="2"/>
    <x v="96"/>
    <s v="B20256860002"/>
    <s v="BOD"/>
    <n v="2025686"/>
    <m/>
    <s v="00099021001 DEP.DE CHEQ.AJENOS,RET.DE CAM.,CONCEPTO: FRACCION COMPLEMENTARIO MENSUAL,DEP.: FUTURO DE BOLIVIA S.A. AFP , PROCEDENCIA: BANCO DE CREDITO DE BOLIVIA S.A., CHEQUE: 67147, FECHA DE EMISION:06/06/2022"/>
    <m/>
    <m/>
    <m/>
    <m/>
    <m/>
    <m/>
    <n v="0"/>
    <n v="4436.5"/>
    <s v="NO_CONCILIADO"/>
    <m/>
    <m/>
  </r>
  <r>
    <x v="0"/>
    <m/>
    <x v="0"/>
    <x v="97"/>
    <s v="O20259350002"/>
    <s v="BOD"/>
    <n v="2025935"/>
    <m/>
    <s v="00099021001 DEPOSITO DE EFECTIVO, DEPOSITANTE: GERMAN LUIS CARDENAS ESPINOZA, CONCEPTO: DEPÓSITO COBRO DE BONO DE FALLECIDO, CUENTA DE DEPOSITO: CUENTA UNICA DEL TESORO"/>
    <m/>
    <m/>
    <m/>
    <m/>
    <m/>
    <m/>
    <n v="0"/>
    <n v="139.84"/>
    <s v="NO_CONCILIADO"/>
    <m/>
    <m/>
  </r>
  <r>
    <x v="0"/>
    <m/>
    <x v="0"/>
    <x v="97"/>
    <s v="O20259400002"/>
    <s v="BOD"/>
    <n v="2025940"/>
    <m/>
    <s v="00099021001 DEPOSITO DE EFECTIVO, DEPOSITANTE: MIRKO HERRERA ARAUZ, CONCEPTO: DEVOLUCIÓN DE REFRIGERIO DEL PROYECTO DE GANADERIA, CUENTA DE DEPOSITO: CUENTA UNICA DEL TESORO"/>
    <m/>
    <m/>
    <m/>
    <m/>
    <m/>
    <m/>
    <n v="0"/>
    <n v="12.83"/>
    <s v="NO_CONCILIADO"/>
    <m/>
    <m/>
  </r>
  <r>
    <x v="10"/>
    <m/>
    <x v="10"/>
    <x v="97"/>
    <s v="G18960080003"/>
    <s v="CRV"/>
    <n v="1896008"/>
    <m/>
    <s v="PAGO A BID PRÉSTAMO 987-SF-BO VCTO. 07-06-2022 POR CUENTA DE FNDR SEGÚN NOTA COD.LIQ. 016155 DE FECHA 06-06-2022, VALOR 07-06-2022 CAPITAL USD 175.731,82 INTERESES USD 249.264,05 LIBRETA N° 00099021001 TGN-RECURSOS ORDINARIOS 3987 - ALIVIO MDRI"/>
    <m/>
    <m/>
    <m/>
    <m/>
    <m/>
    <m/>
    <n v="0"/>
    <n v="2957971.26"/>
    <s v="NO_CONCILIADO"/>
    <m/>
    <m/>
  </r>
  <r>
    <x v="3"/>
    <m/>
    <x v="3"/>
    <x v="98"/>
    <s v="O20263690002"/>
    <s v="BOD"/>
    <n v="2026369"/>
    <m/>
    <s v="00099021001 DEPOSITO DE EFECTIVO, DEPOSITANTE: SERVICIO DEPARTAMENTAL DE SALUD - SEDES, CONCEPTO: REMUNERACION MAXIMA PERMITIDA EN EL SECTOR PUBLICO MAYO 2022, CUENTA DE DEPOSITO: CUENTA UNICA DEL TESORO"/>
    <m/>
    <m/>
    <m/>
    <m/>
    <m/>
    <m/>
    <n v="0"/>
    <n v="312.22000000000003"/>
    <s v="NO_CONCILIADO"/>
    <m/>
    <m/>
  </r>
  <r>
    <x v="0"/>
    <m/>
    <x v="0"/>
    <x v="99"/>
    <s v="O20266250002"/>
    <s v="BOD"/>
    <n v="2026625"/>
    <m/>
    <s v="00099021001 DEPOSITO DE EFECTIVO, DEPOSITANTE: CARLOS DENCEL PELAEZ PACHECO, CONCEPTO: REMUNERACION MAXIMA PERMITIDA ABRIL 2022, CUENTA DE DEPOSITO: CUENTA UNICA DEL TESORO"/>
    <m/>
    <m/>
    <m/>
    <m/>
    <m/>
    <m/>
    <n v="0"/>
    <n v="32.299999999999997"/>
    <s v="NO_CONCILIADO"/>
    <m/>
    <m/>
  </r>
  <r>
    <x v="0"/>
    <m/>
    <x v="0"/>
    <x v="99"/>
    <s v="O20266260002"/>
    <s v="BOD"/>
    <n v="2026626"/>
    <m/>
    <s v="00099021001 DEPOSITO DE EFECTIVO, DEPOSITANTE: CARLOS DENCEL PELAEZ PACHECO, CONCEPTO: REMUNERACION MAXIMA PERMITIDA MAYO 2022, CUENTA DE DEPOSITO: CUENTA UNICA DEL TESORO"/>
    <m/>
    <m/>
    <m/>
    <m/>
    <m/>
    <m/>
    <n v="0"/>
    <n v="2589.23"/>
    <s v="NO_CONCILIADO"/>
    <m/>
    <m/>
  </r>
  <r>
    <x v="0"/>
    <m/>
    <x v="0"/>
    <x v="99"/>
    <s v="O20267390002"/>
    <s v="BOD"/>
    <n v="2026739"/>
    <m/>
    <s v="00099021001 DEPOSITO DE EFECTIVO, DEPOSITANTE: BANHER VLADIMIR CHAMBI QUISPE, CONCEPTO: REVERSION DE BOLETA DE HABER MENSUAL 2022/2, CUENTA DE DEPOSITO: CUENTA UNICA DEL TESORO"/>
    <m/>
    <m/>
    <m/>
    <m/>
    <m/>
    <m/>
    <n v="0"/>
    <n v="4644.2700000000004"/>
    <s v="NO_CONCILIADO"/>
    <m/>
    <m/>
  </r>
  <r>
    <x v="2"/>
    <m/>
    <x v="2"/>
    <x v="99"/>
    <s v="B20266190002"/>
    <s v="BOD"/>
    <n v="2026619"/>
    <m/>
    <s v="00099021001 DEP.DE CHEQ.AJENOS,RET.DE CAM.,CONCEPTO: COMPENSACIÓN MENSUAL COTIZACION,DEP.: FUTURO DE BOLIVIA S.A. AFP , PROCEDENCIA: BANCO DE CREDITO DE BOLIVIA S.A., CHEQUE: 67218, FECHA DE EMISION:08/06/2022"/>
    <m/>
    <m/>
    <m/>
    <m/>
    <m/>
    <m/>
    <n v="0"/>
    <n v="419709.04"/>
    <s v="NO_CONCILIADO"/>
    <m/>
    <m/>
  </r>
  <r>
    <x v="2"/>
    <m/>
    <x v="2"/>
    <x v="99"/>
    <s v="B20266200002"/>
    <s v="BOD"/>
    <n v="2026620"/>
    <m/>
    <s v="00099021001 DEP.DE CHEQ.AJENOS,RET.DE CAM.,CONCEPTO: FRACCIÓN COMPLEMENTARIA MENSUAL,DEP.: FUTURO DE BOLIVIA S.A. AFP , PROCEDENCIA: BANCO DE CREDITO DE BOLIVIA S.A., CHEQUE: 67219, FECHA DE EMISION:08/06/2022"/>
    <m/>
    <m/>
    <m/>
    <m/>
    <m/>
    <m/>
    <n v="0"/>
    <n v="9532.0400000000009"/>
    <s v="NO_CONCILIADO"/>
    <m/>
    <m/>
  </r>
  <r>
    <x v="0"/>
    <m/>
    <x v="0"/>
    <x v="99"/>
    <s v="B20266470002"/>
    <s v="BOD"/>
    <n v="2026647"/>
    <m/>
    <s v="00099021001 DEP.DE CHEQ.AJENOS,RET.DE CAM.,CONCEPTO: DEVOLUCION DE FONDOS CASO FALLECIDO CONCILIACION FEBRERO /2022,DEP.: SEGUROS PROVIDA SA , PROCEDENCIA: BANCO NACIONAL DE BOLIVIA S.A., CHEQUE: 4350612, FECHA DE EMISION:09/06/2022"/>
    <m/>
    <m/>
    <m/>
    <m/>
    <m/>
    <m/>
    <n v="0"/>
    <n v="1858.35"/>
    <s v="NO_CONCILIADO"/>
    <m/>
    <m/>
  </r>
  <r>
    <x v="0"/>
    <m/>
    <x v="0"/>
    <x v="99"/>
    <s v="B20266500002"/>
    <s v="BOD"/>
    <n v="2026650"/>
    <m/>
    <s v="00099021001 DEP.DE CHEQ.AJENOS,RET.DE CAM.,CONCEPTO: DEVOLUCION DE FONDOS CASO NO COBRADO CONCILIACION FEBRERO 2022,DEP.: SEGUROS PROVIDA SA , PROCEDENCIA: BANCO NACIONAL DE BOLIVIA S.A., CHEQUE: 2312850, FECHA DE EMISION:09/06/2022"/>
    <m/>
    <m/>
    <m/>
    <m/>
    <m/>
    <m/>
    <n v="0"/>
    <n v="1192.71"/>
    <s v="NO_CONCILIADO"/>
    <m/>
    <m/>
  </r>
  <r>
    <x v="26"/>
    <m/>
    <x v="26"/>
    <x v="99"/>
    <s v="B20267000002"/>
    <s v="BOD"/>
    <n v="2026700"/>
    <m/>
    <s v="00587012019 DEP.DE CHEQ.AJENOS,RET.DE CAM.,CONCEPTO: INGRESOS DE EMAPA,DEP.: E.B.C. , PROCEDENCIA: BANCO UNION S.A., CHEQUE: 1669, FECHA DE EMISION:09/06/2022"/>
    <m/>
    <m/>
    <m/>
    <m/>
    <m/>
    <m/>
    <n v="0"/>
    <n v="15893454.34"/>
    <s v="NO_CONCILIADO"/>
    <m/>
    <m/>
  </r>
  <r>
    <x v="3"/>
    <m/>
    <x v="3"/>
    <x v="99"/>
    <s v="J05031000002"/>
    <s v="NTE"/>
    <n v="3847684"/>
    <m/>
    <s v="A:00099021001 A:00099021001 A fin de atender el requerimiento de la Unidad de Administración e Información Salarial (UAIS), con nota interna CITE: MEFP/VTCP/DGPOT/UAIS/N°1162/2022 e informe CITE: MEFP/VTCP/DGPOT/UAIS/ N°90/2022 en la cual solicita la reversión definitiva de las boletas de pago consignadas en el Comprobante de Pago N°18981 (H.R. 6-5034-R)."/>
    <m/>
    <m/>
    <m/>
    <m/>
    <m/>
    <m/>
    <n v="0"/>
    <n v="263217.06"/>
    <s v="NO_CONCILIADO"/>
    <m/>
    <m/>
  </r>
  <r>
    <x v="27"/>
    <m/>
    <x v="27"/>
    <x v="99"/>
    <s v="Q16353100002"/>
    <s v="CRV"/>
    <n v="1635310"/>
    <m/>
    <s v="NUMERO DE LIBRETA CUT: 00548022001 OPERACIÓN E75 TRANSFERENCIA DE  LA CUENTA FISCAL BUN A LA CUT EN MN TRANSFERENCIA DE FONDOS A SOLICITUD DE: FABRICA DE MUNICIONES COFADENA CITE:FBM-GG:239/22 CUENTA CUT 3987  LIBRETA  NÂ°  00548022001 - COFADENA - FABRICA BOLIVIANA DE MUNICION"/>
    <m/>
    <m/>
    <m/>
    <m/>
    <m/>
    <m/>
    <n v="0"/>
    <n v="1120555.8899999999"/>
    <s v="NO_CONCILIADO"/>
    <m/>
    <m/>
  </r>
  <r>
    <x v="3"/>
    <m/>
    <x v="3"/>
    <x v="99"/>
    <s v="S10349810002"/>
    <s v="CRV"/>
    <n v="1034981"/>
    <m/>
    <s v="||TRANSFERENCIA A LA CUENTA ÚNICA DEL TESORO POR REMUNERACIÓN MÁXIMA DEL SECTOR PÚBLICO DE MARCELINO ALIAGA LIMACHI Y SIKORINA BUSTAMANTE, CORRESPONDIENTE AL MES DE MAYO/2022, SEGÚN DOCUMENTOS ADJUNTOS Y ROC N° 437/2022 DEL DCR. TRANSFERENCIA REMUNERACIÓN MÁXIMA DE MARCELINO N. ALIAGA LIMACHI PAGO MAYO/2022 LIBRETA 00099021001"/>
    <m/>
    <m/>
    <m/>
    <m/>
    <m/>
    <m/>
    <n v="0"/>
    <n v="6481.87"/>
    <s v="NO_CONCILIADO"/>
    <m/>
    <m/>
  </r>
  <r>
    <x v="3"/>
    <m/>
    <x v="3"/>
    <x v="99"/>
    <s v="S10349810003"/>
    <s v="CRV"/>
    <n v="1034981"/>
    <m/>
    <s v="||TRANSFERENCIA A LA CUENTA ÚNICA DEL TESORO POR REMUNERACIÓN MÁXIMA DEL SECTOR PÚBLICO DE MARCELINO ALIAGA LIMACHI Y SIKORINA BUSTAMANTE, CORRESPONDIENTE AL MES DE MAYO/2022, SEGÚN DOCUMENTOS ADJUNTOS Y ROC N° 437/2022 DEL DCR. TRANSFERENCIA REMUNERACIÓN MÁXIMA DE SIKORINA BUSTAMANTE PACO PAGO MAYO/2022 LIBRETA 00099021001"/>
    <m/>
    <m/>
    <m/>
    <m/>
    <m/>
    <m/>
    <n v="0"/>
    <n v="2581.64"/>
    <s v="NO_CONCILIADO"/>
    <m/>
    <m/>
  </r>
  <r>
    <x v="0"/>
    <m/>
    <x v="0"/>
    <x v="100"/>
    <s v="O20270220002"/>
    <s v="BOD"/>
    <n v="2027022"/>
    <m/>
    <s v="00099021001 DEPOSITO DE EFECTIVO, DEPOSITANTE: RICARDO JAVIER AGUILAR AGRAMONT, CONCEPTO: PAGO EN EXCESO LICENCIA SIN GOCE DE HABERES GESTION 2021, CUENTA DE DEPOSITO: CUENTA UNICA DEL TESORO"/>
    <m/>
    <m/>
    <m/>
    <m/>
    <m/>
    <m/>
    <n v="0"/>
    <n v="183.12"/>
    <s v="NO_CONCILIADO"/>
    <m/>
    <m/>
  </r>
  <r>
    <x v="8"/>
    <m/>
    <x v="8"/>
    <x v="100"/>
    <s v="O20270870002"/>
    <s v="BOD"/>
    <n v="2027087"/>
    <m/>
    <s v="00099021001 DEPOSITO DE EFECTIVO, DEPOSITANTE: SEDES LA PAZ - VICTOR HUGO SORIA CASTILLO, CONCEPTO: DOBLE PERCEPCION SALARIAL MES JULIO 2012, CUENTA DE DEPOSITO: CUENTA UNICA DEL TESORO"/>
    <m/>
    <m/>
    <m/>
    <m/>
    <m/>
    <m/>
    <n v="0"/>
    <n v="3341.41"/>
    <s v="NO_CONCILIADO"/>
    <m/>
    <m/>
  </r>
  <r>
    <x v="28"/>
    <m/>
    <x v="28"/>
    <x v="100"/>
    <s v="Q16360500002"/>
    <s v="CRV"/>
    <n v="1636050"/>
    <m/>
    <s v="NUMERO DE LIBRETA CUT: 00099021001 OPERACIÓN E75 TRANSFERENCIA DE  LA CUENTA FISCAL BUN A LA CUT EN MN TRANSFERENCIA DE FONDOS A SOLICITUD DE: GOBIERNO AUTONOMO MUNICIPAL ORURO, CITE: UNID TES CRED PUB GAMO NÂ°162/2022 CUENTA CUT 3987  LIBRETA  NÂ°  00099021001 TGN-RECURSOS ORDINARIOS"/>
    <m/>
    <m/>
    <m/>
    <m/>
    <m/>
    <m/>
    <n v="0"/>
    <n v="24167"/>
    <s v="NO_CONCILIADO"/>
    <m/>
    <m/>
  </r>
  <r>
    <x v="29"/>
    <m/>
    <x v="29"/>
    <x v="101"/>
    <s v="B20274130002"/>
    <s v="BOD"/>
    <n v="2027413"/>
    <m/>
    <s v="00099021001 DEP.DE CHEQ.AJENOS,RET.DE CAM.,CONCEPTO: AUT. DE AGUA POTABLE Y SANEAMIENTO BÁSICO DEVOL. INCAPACIDAD TEMPORAL FEBRERO/22,DEP.: CAJA PETROLERA DE SALUD , PROCEDENCIA: BANCO UNION S.A., CHEQUE: 19369, FECHA DE EMISION:13/06/2022"/>
    <m/>
    <m/>
    <m/>
    <m/>
    <m/>
    <m/>
    <n v="0"/>
    <n v="2847.86"/>
    <s v="NO_CONCILIADO"/>
    <m/>
    <m/>
  </r>
  <r>
    <x v="10"/>
    <m/>
    <x v="10"/>
    <x v="102"/>
    <s v="G19053740003"/>
    <s v="COB"/>
    <n v="16288"/>
    <m/>
    <s v="PAGO A IDA PRÉSTAMO 5461-BO VCTO. 15-06-2022 POR CUENTA DE TGN , NTI. 016288 VALOR 15-06-2022 CAPITAL USD 95.086,20 INTERESES USD 48.039,88 CTA. 3987 CUENTA UNICA DEL TESORO  LIB. 00099021001 REF.: COMISIONES BANCARIAS"/>
    <m/>
    <m/>
    <m/>
    <m/>
    <m/>
    <m/>
    <n v="957.3"/>
    <n v="0"/>
    <s v="NO_CONCILIADO"/>
    <m/>
    <m/>
  </r>
  <r>
    <x v="30"/>
    <m/>
    <x v="30"/>
    <x v="103"/>
    <s v="O20284230002"/>
    <s v="BOD"/>
    <n v="2028423"/>
    <m/>
    <s v="00099021001 DEPOSITO DE EFECTIVO, DEPOSITANTE: MUSEO NACIONAL DE HISTORIA NATURAL, CONCEPTO: DEVOLUCIÓN POR VIATICOS ROSEMBER HURTADO ULLOA, CUENTA DE DEPOSITO: CUENTA UNICA DEL TESORO"/>
    <m/>
    <m/>
    <m/>
    <m/>
    <m/>
    <m/>
    <n v="0"/>
    <n v="1015.18"/>
    <s v="NO_CONCILIADO"/>
    <m/>
    <m/>
  </r>
  <r>
    <x v="30"/>
    <m/>
    <x v="30"/>
    <x v="103"/>
    <s v="O20284390002"/>
    <s v="BOD"/>
    <n v="2028439"/>
    <m/>
    <s v="00099021001 DEPOSITO DE EFECTIVO, DEPOSITANTE: MUSEO NACIONAL DE HISTORIA NATURAL, CONCEPTO: DEVOLUCIÓN POR CONCEPTO VIATICOS, CUENTA DE DEPOSITO: CUENTA UNICA DEL TESORO"/>
    <m/>
    <m/>
    <m/>
    <m/>
    <m/>
    <m/>
    <n v="0"/>
    <n v="1015.18"/>
    <s v="NO_CONCILIADO"/>
    <m/>
    <m/>
  </r>
  <r>
    <x v="8"/>
    <m/>
    <x v="8"/>
    <x v="103"/>
    <s v="O20286420002"/>
    <s v="BOD"/>
    <n v="2028642"/>
    <m/>
    <s v="00099021001 DEPOSITO DE EFECTIVO, DEPOSITANTE: ARMANDO OLIVARES COA, CONCEPTO: DEVOLUCION POR DOBLE PERCEPCION, CUENTA DE DEPOSITO: CUENTA UNICA DEL TESORO  /DJBR."/>
    <m/>
    <m/>
    <m/>
    <m/>
    <m/>
    <m/>
    <n v="0"/>
    <n v="782.3"/>
    <s v="NO_CONCILIADO"/>
    <m/>
    <m/>
  </r>
  <r>
    <x v="3"/>
    <m/>
    <x v="3"/>
    <x v="103"/>
    <s v="B20284870002"/>
    <s v="BOD"/>
    <n v="2028487"/>
    <m/>
    <s v="00099021001 DEP.DE CHEQ.AJENOS,RET.DE CAM.,CONCEPTO: PAGO INCAPACIDADES TEMPORALES (REEMBOLSO) MINISTERIO DE ECONOMIA Y FINANZAS PÚBLICAS,DEP.: CAJA NACIONAL DE SALUD , PROCEDENCIA: BANCO UNION S.A., CHEQUE: 28492, FECHA DE EMISION:15/06/2022"/>
    <m/>
    <m/>
    <m/>
    <m/>
    <m/>
    <m/>
    <n v="0"/>
    <n v="89929.52"/>
    <s v="CONCILIADO_PARCIAL"/>
    <m/>
    <m/>
  </r>
  <r>
    <x v="3"/>
    <m/>
    <x v="3"/>
    <x v="103"/>
    <s v="B20284880002"/>
    <s v="BOD"/>
    <n v="2028488"/>
    <m/>
    <s v="00099021001 DEP.DE CHEQ.AJENOS,RET.DE CAM.,CONCEPTO: PAGO INCAPACIDADES TEMPORALES (REEMBOLSO) MINISTERIO DE ECONOMIA Y FINANZAS PUBLICAS,DEP.: CAJA NACIONAL DE SALUD , PROCEDENCIA: BANCO UNION S.A., CHEQUE: 28493, FECHA DE EMISION:15/06/2022"/>
    <m/>
    <m/>
    <m/>
    <m/>
    <m/>
    <m/>
    <n v="0"/>
    <n v="80748.850000000006"/>
    <s v="CONCILIADO_PARCIAL"/>
    <m/>
    <m/>
  </r>
  <r>
    <x v="31"/>
    <m/>
    <x v="31"/>
    <x v="103"/>
    <s v="B20284890002"/>
    <s v="BOD"/>
    <n v="2028489"/>
    <m/>
    <s v="00423142001 DEP.DE CHEQ.AJENOS,RET.DE CAM.,CONCEPTO: ZEGARRA CAMACHO ANNEL DANNEZA,DEP.: BANCO UNION S.A. , PROCEDENCIA: BANCO UNION S.A., CHEQUE: 182437, FECHA DE EMISION:17/06/2022"/>
    <m/>
    <m/>
    <m/>
    <m/>
    <m/>
    <m/>
    <n v="0"/>
    <n v="2826"/>
    <s v="NO_CONCILIADO"/>
    <m/>
    <m/>
  </r>
  <r>
    <x v="3"/>
    <m/>
    <x v="3"/>
    <x v="103"/>
    <s v="B20284920002"/>
    <s v="BOD"/>
    <n v="2028492"/>
    <m/>
    <s v="00099021001 DEP.DE CHEQ.AJENOS,RET.DE CAM.,CONCEPTO: PAGO INCAPACIDADES TEMPORALES (REEMBOLSO) MINISTERIO DE ECONOMIA Y FINANZAS PUBLICAS,DEP.: CAJA NACIONAL DE SALUD , PROCEDENCIA: BANCO UNION S.A., CHEQUE: 28491, FECHA DE EMISION:15/06/2022"/>
    <m/>
    <m/>
    <m/>
    <m/>
    <m/>
    <m/>
    <n v="0"/>
    <n v="69510.84"/>
    <s v="CONCILIADO_PARCIAL"/>
    <m/>
    <m/>
  </r>
  <r>
    <x v="32"/>
    <m/>
    <x v="32"/>
    <x v="103"/>
    <s v="B20284940002"/>
    <s v="BOD"/>
    <n v="2028494"/>
    <m/>
    <s v="00099021001 DEP.DE CHEQ.AJENOS,RET.DE CAM.,CONCEPTO: ROCABADO RIOS ELIZABETH,DEP.: BANCO UNION S.A. , PROCEDENCIA: BANCO UNION S.A., CHEQUE: 182439, FECHA DE EMISION:17/06/2022  /DJBR."/>
    <m/>
    <m/>
    <m/>
    <m/>
    <m/>
    <m/>
    <n v="0"/>
    <n v="1226.6300000000001"/>
    <s v="NO_CONCILIADO"/>
    <m/>
    <m/>
  </r>
  <r>
    <x v="3"/>
    <m/>
    <x v="3"/>
    <x v="103"/>
    <s v="B20284960002"/>
    <s v="BOD"/>
    <n v="2028496"/>
    <m/>
    <s v="00099021001 DEP.DE CHEQ.AJENOS,RET.DE CAM.,CONCEPTO: PAGO INCAPACIDADES TEMPORALES (REEMBOLSO) MINISTERIO DE ECONOMIA Y FINANZAS PUBLICAS,DEP.: CAJA NACIONAL DE SALUD , PROCEDENCIA: BANCO UNION S.A., CHEQUE: 28432, FECHA DE EMISION:15/06/2022"/>
    <m/>
    <m/>
    <m/>
    <m/>
    <m/>
    <m/>
    <n v="0"/>
    <n v="219317.11"/>
    <s v="CONCILIADO_PARCIAL"/>
    <m/>
    <m/>
  </r>
  <r>
    <x v="3"/>
    <m/>
    <x v="3"/>
    <x v="103"/>
    <s v="B20285000002"/>
    <s v="BOD"/>
    <n v="2028500"/>
    <m/>
    <s v="00099021001 DEP.DE CHEQ.AJENOS,RET.DE CAM.,CONCEPTO: PAGO INCAPACIDADES TEMPORALES (REEMBOLSO) MINISTERIO DE ECONOMIA Y FINANZAS PUBLICAS,DEP.: CAJA NACIONAL DE SALUD , PROCEDENCIA: BANCO UNION S.A., CHEQUE: 28431, FECHA DE EMISION:15/06/2022"/>
    <m/>
    <m/>
    <m/>
    <m/>
    <m/>
    <m/>
    <n v="0"/>
    <n v="18949.13"/>
    <s v="CONCILIADO_PARCIAL"/>
    <m/>
    <m/>
  </r>
  <r>
    <x v="3"/>
    <m/>
    <x v="3"/>
    <x v="103"/>
    <s v="B20285030002"/>
    <s v="BOD"/>
    <n v="2028503"/>
    <m/>
    <s v="00099021001 DEP.DE CHEQ.AJENOS,RET.DE CAM.,CONCEPTO: PAGO INCAPACIDADES TEMPORALES (REEMBOLSO) MINISTERIO DE ECONOMIA Y FINANZAS PUBLICAS,DEP.: CAJA NACIONAL DE SALUD , PROCEDENCIA: BANCO UNION S.A., CHEQUE: 28486, FECHA DE EMISION:15/06/2022"/>
    <m/>
    <m/>
    <m/>
    <m/>
    <m/>
    <m/>
    <n v="0"/>
    <n v="459801.63"/>
    <s v="CONCILIADO_PARCIAL"/>
    <m/>
    <m/>
  </r>
  <r>
    <x v="3"/>
    <m/>
    <x v="3"/>
    <x v="103"/>
    <s v="B20285050002"/>
    <s v="BOD"/>
    <n v="2028505"/>
    <m/>
    <s v="00099021001 DEP.DE CHEQ.AJENOS,RET.DE CAM.,CONCEPTO: PAGO DE INCAPACIDADES TEMPORALES (REEMBOLSO) MINISTERIO DE ECONOMIA Y FINANZAS PUBLICAS,DEP.: CAJA NACIONAL DE SALUD , PROCEDENCIA: BANCO UNION S.A., CHEQUE: 28500, FECHA DE EMISION:17/06/2022"/>
    <m/>
    <m/>
    <m/>
    <m/>
    <m/>
    <m/>
    <n v="0"/>
    <n v="1485877.94"/>
    <s v="CONCILIADO_PARCIAL"/>
    <m/>
    <m/>
  </r>
  <r>
    <x v="3"/>
    <m/>
    <x v="3"/>
    <x v="103"/>
    <s v="B20285080002"/>
    <s v="BOD"/>
    <n v="2028508"/>
    <m/>
    <s v="00099021001 DEP.DE CHEQ.AJENOS,RET.DE CAM.,CONCEPTO: PAGO INCAPACIDADES TEMPORALES (REEMBOLSO) MINISTERIO DE ECONOMIA Y FINANZAS PUBLICAS,DEP.: CAJA NACIONAL DE SALUD , PROCEDENCIA: BANCO UNION S.A., CHEQUE: 28494, FECHA DE EMISION:17/06/2022"/>
    <m/>
    <m/>
    <m/>
    <m/>
    <m/>
    <m/>
    <n v="0"/>
    <n v="72563.86"/>
    <s v="CONCILIADO_PARCIAL"/>
    <m/>
    <m/>
  </r>
  <r>
    <x v="3"/>
    <m/>
    <x v="3"/>
    <x v="103"/>
    <s v="B20285120002"/>
    <s v="BOD"/>
    <n v="2028512"/>
    <m/>
    <s v="00099021001 DEP.DE CHEQ.AJENOS,RET.DE CAM.,CONCEPTO: PAGO INCAPACIDADES TEMPORALES (REEMBOLSO) MINISTERIO DE ECONOMIA Y FINANZAS PUBLICAS,DEP.: CAJA NACIONAL DE SALUD , PROCEDENCIA: BANCO UNION S.A., CHEQUE: 28525, FECHA DE EMISION:17/06/2022"/>
    <m/>
    <m/>
    <m/>
    <m/>
    <m/>
    <m/>
    <n v="0"/>
    <n v="76070.14"/>
    <s v="CONCILIADO_PARCIAL"/>
    <m/>
    <m/>
  </r>
  <r>
    <x v="2"/>
    <m/>
    <x v="2"/>
    <x v="103"/>
    <s v="B20285220002"/>
    <s v="BOD"/>
    <n v="2028522"/>
    <m/>
    <s v="00099021001 DEP.DE CHEQ.AJENOS,RET.DE CAM.,CONCEPTO: COMPENSACION MENSUAL COTIZACIONES,DEP.: FUTURO DE BOLIVIA SA AFP , PROCEDENCIA: BANCO DE CREDITO DE BOLIVIA S.A., CHEQUE: 67250, FECHA DE EMISION:15/06/2022"/>
    <m/>
    <m/>
    <m/>
    <m/>
    <m/>
    <m/>
    <n v="0"/>
    <n v="339946.04"/>
    <s v="NO_CONCILIADO"/>
    <m/>
    <m/>
  </r>
  <r>
    <x v="2"/>
    <m/>
    <x v="2"/>
    <x v="103"/>
    <s v="B20285240002"/>
    <s v="BOD"/>
    <n v="2028524"/>
    <m/>
    <s v="00099021001 DEP.DE CHEQ.AJENOS,RET.DE CAM.,CONCEPTO: FRACCION COMPLEMENTARIA MENSUAL,DEP.: FUTURO DE BOLIVIA SA AFP , PROCEDENCIA: BANCO DE CREDITO DE BOLIVIA S.A., CHEQUE: 67251, FECHA DE EMISION:15/06/2022"/>
    <m/>
    <m/>
    <m/>
    <m/>
    <m/>
    <m/>
    <n v="0"/>
    <n v="8605.85"/>
    <s v="NO_CONCILIADO"/>
    <m/>
    <m/>
  </r>
  <r>
    <x v="0"/>
    <m/>
    <x v="0"/>
    <x v="104"/>
    <s v="O20294760002"/>
    <s v="BOD"/>
    <n v="2029476"/>
    <m/>
    <s v="00099021001 DEPOSITO DE EFECTIVO, DEPOSITANTE: BISONTE SRL, CONCEPTO: DEVOLUCION PAGO ENERGIA ELECTRICA Y AGUA (NOV, DIC,2021) (ENR, FEB, MAR, ABR 2022), CUENTA DE DEPOSITO: CUENTA UNICA DEL TESORO"/>
    <m/>
    <m/>
    <m/>
    <m/>
    <m/>
    <m/>
    <n v="0"/>
    <n v="2711.96"/>
    <s v="CONCILIADO_PARCIAL"/>
    <m/>
    <m/>
  </r>
  <r>
    <x v="0"/>
    <m/>
    <x v="0"/>
    <x v="104"/>
    <s v="O20294800002"/>
    <s v="BOD"/>
    <n v="2029480"/>
    <m/>
    <s v="00099021001 DEPOSITO DE EFECTIVO, DEPOSITANTE: JAVIER AGUSTIN BURGOA VARGAS, CONCEPTO: DEVOLUCIÓN EXCESO SALARIO DOCENCIA ABRIL 2022, CUENTA DE DEPOSITO: CUENTA UNICA DEL TESORO"/>
    <m/>
    <m/>
    <m/>
    <m/>
    <m/>
    <m/>
    <n v="0"/>
    <n v="3152"/>
    <s v="NO_CONCILIADO"/>
    <m/>
    <m/>
  </r>
  <r>
    <x v="3"/>
    <m/>
    <x v="3"/>
    <x v="104"/>
    <s v="O20295000002"/>
    <s v="BOD"/>
    <n v="2029500"/>
    <m/>
    <s v="00099021001 DEPOSITO DE EFECTIVO, DEPOSITANTE: JORGE VALENTIN LOPEZ ARENAS CI 2685150LP, CONCEPTO: POR LA DOBLE PERCEPCION EN EL PAGO DE AGUINALDO DE LA GESTION 2021, CUENTA DE DEPOSITO: CUENTA UNICA DEL TESORO  /DJBR."/>
    <m/>
    <m/>
    <m/>
    <m/>
    <m/>
    <m/>
    <n v="0"/>
    <n v="6054"/>
    <s v="NO_CONCILIADO"/>
    <m/>
    <m/>
  </r>
  <r>
    <x v="10"/>
    <m/>
    <x v="10"/>
    <x v="104"/>
    <s v="G19098350003"/>
    <s v="COB"/>
    <n v="16330"/>
    <m/>
    <s v="PAGO A BANCO EUROPEO DE INV PRÉSTAMO FIN 82800 VCTO. 21-06-2022 POR CUENTA DE TGN , NTI. 016330 VALOR 22-06-2022 CAPITAL USD 519.598,29 INTERESES USD 80.962,39 CTA. 3987 CUENTA UNICA DEL TESORO  LIB. 00099021001 REF.: COMISIONES BANCARIAS"/>
    <m/>
    <m/>
    <m/>
    <m/>
    <m/>
    <m/>
    <n v="3153.88"/>
    <n v="0"/>
    <s v="NO_CONCILIADO"/>
    <m/>
    <m/>
  </r>
  <r>
    <x v="10"/>
    <m/>
    <x v="10"/>
    <x v="104"/>
    <s v="G19098360003"/>
    <s v="COB"/>
    <n v="16329"/>
    <m/>
    <s v="PAGO A BANCO EUROPEO DE INV PRÉSTAMO FIN 82800 VCTO. 21-06-2022 POR CUENTA DE TGN , NTI. 016329 VALOR 22-06-2022 CAPITAL USD 432.356,72 INTERESES USD 72.494,87 CTA. 3987 CUENTA UNICA DEL TESORO  LIB. 00099021001 REF.: COMISIONES BANCARIAS"/>
    <m/>
    <m/>
    <m/>
    <m/>
    <m/>
    <m/>
    <n v="2694.32"/>
    <n v="0"/>
    <s v="NO_CONCILIADO"/>
    <m/>
    <m/>
  </r>
  <r>
    <x v="10"/>
    <m/>
    <x v="10"/>
    <x v="104"/>
    <s v="S10359130001"/>
    <s v="COB"/>
    <n v="1035913"/>
    <m/>
    <s v="||COBRO DE ÚTILES DE ESCRITORIO POR REGULARIZACIÓN DE NUESTRO COMPROBANTE S-1034969 DE 9/06/2022 POR COBRO DE COMISIONES QUE EFECTUA EL BANCO DE ESPAÑA POR PAGO DEL PRÉSTAMO FIDA E-7-BO, SEGÚN NOTA MEFP/VTCP/DGCP/UODP/N°452/2022 DEL 20/06/2022. LIBRETA 00099021001 TGN RECURSOS ORDINARIOS (3987) REF.: ÚTILES DE ESCRITORIO"/>
    <m/>
    <m/>
    <m/>
    <m/>
    <m/>
    <m/>
    <n v="50"/>
    <n v="0"/>
    <s v="NO_CONCILIADO"/>
    <m/>
    <m/>
  </r>
  <r>
    <x v="33"/>
    <m/>
    <x v="33"/>
    <x v="105"/>
    <s v="O20296770002"/>
    <s v="BOD"/>
    <n v="2029677"/>
    <m/>
    <s v="00155012001 DEPOSITO DE EFECTIVO, DEPOSITANTE: DIRECCION NOTARIADO PLURINACIONAL, CONCEPTO: DEVOLUCION TAAS AEROPUERTARIAS Y FACTURA ELECTRÓNICA, CUENTA DE DEPOSITO: CUENTA UNICA DEL TESORO"/>
    <m/>
    <m/>
    <m/>
    <m/>
    <m/>
    <m/>
    <n v="0"/>
    <n v="15"/>
    <s v="NO_CONCILIADO"/>
    <m/>
    <m/>
  </r>
  <r>
    <x v="0"/>
    <m/>
    <x v="0"/>
    <x v="105"/>
    <s v="O20297150002"/>
    <s v="BOD"/>
    <n v="2029715"/>
    <m/>
    <s v="00099021001 DEPOSITO DE EFECTIVO, DEPOSITANTE: JASCEMINE XIOMARA DE LA RIVA SANDOVAL, CONCEPTO: REGULARIZACION POR TOPE SALARIAL MAYO 2022, CUENTA DE DEPOSITO: CUENTA UNICA DEL TESORO"/>
    <m/>
    <m/>
    <m/>
    <m/>
    <m/>
    <m/>
    <n v="0"/>
    <n v="1788.13"/>
    <s v="NO_CONCILIADO"/>
    <m/>
    <m/>
  </r>
  <r>
    <x v="34"/>
    <m/>
    <x v="34"/>
    <x v="106"/>
    <s v="O20300320002"/>
    <s v="BOD"/>
    <n v="2030032"/>
    <m/>
    <s v="00099021001 DEPOSITO DE EFECTIVO, DEPOSITANTE: CIRO GERMAN ALAVIA MARIN, CONCEPTO: DEVOLUCION POR TOPE SALARIAL CORRESPONDIENTE A JUNIO 2021, CUENTA DE DEPOSITO: CUENTA UNICA DEL TESORO  /DJBR."/>
    <m/>
    <m/>
    <m/>
    <m/>
    <m/>
    <m/>
    <n v="0"/>
    <n v="2042.75"/>
    <s v="NO_CONCILIADO"/>
    <m/>
    <m/>
  </r>
  <r>
    <x v="34"/>
    <m/>
    <x v="34"/>
    <x v="106"/>
    <s v="O20300380002"/>
    <s v="BOD"/>
    <n v="2030038"/>
    <m/>
    <s v="00099021001 DEPOSITO DE EFECTIVO, DEPOSITANTE: CIRO GERMAN ALAVIA MARIN, CONCEPTO: DEVOLUCION POR TOPE SALARIAL CORRESPONDIENTE A JULIO 2021, CUENTA DE DEPOSITO: CUENTA UNICA DEL TESORO  /DJBR."/>
    <m/>
    <m/>
    <m/>
    <m/>
    <m/>
    <m/>
    <n v="0"/>
    <n v="2042.75"/>
    <s v="NO_CONCILIADO"/>
    <m/>
    <m/>
  </r>
  <r>
    <x v="34"/>
    <m/>
    <x v="34"/>
    <x v="106"/>
    <s v="O20300390002"/>
    <s v="BOD"/>
    <n v="2030039"/>
    <m/>
    <s v="00099021001 DEPOSITO DE EFECTIVO, DEPOSITANTE: CIRO GERMAN ALAVIA MARIN, CONCEPTO: DEVOLUCIÓN POR TOPE SALARIAL CORRESPONDIENTE A AGOSTO 2021, CUENTA DE DEPOSITO: CUENTA UNICA DEL TESORO  /DJBR."/>
    <m/>
    <m/>
    <m/>
    <m/>
    <m/>
    <m/>
    <n v="0"/>
    <n v="2042.75"/>
    <s v="NO_CONCILIADO"/>
    <m/>
    <m/>
  </r>
  <r>
    <x v="34"/>
    <m/>
    <x v="34"/>
    <x v="106"/>
    <s v="O20300410002"/>
    <s v="BOD"/>
    <n v="2030041"/>
    <m/>
    <s v="00099021001 DEPOSITO DE EFECTIVO, DEPOSITANTE: CIRO GERMAN ALAVIA MARIN, CONCEPTO: DEVOLUCIÓN POR TOPE SALARIAL CORRESPONDIENTE A SEPTIEMBRE 2021, CUENTA DE DEPOSITO: CUENTA UNICA DEL TESORO  /DJBR."/>
    <m/>
    <m/>
    <m/>
    <m/>
    <m/>
    <m/>
    <n v="0"/>
    <n v="2042.75"/>
    <s v="NO_CONCILIADO"/>
    <m/>
    <m/>
  </r>
  <r>
    <x v="0"/>
    <m/>
    <x v="0"/>
    <x v="106"/>
    <s v="O20300710002"/>
    <s v="BOD"/>
    <n v="2030071"/>
    <m/>
    <s v="00099021001 DEPOSITO DE EFECTIVO, DEPOSITANTE: ROSA AMALIA QUISBERT DE MARCA, CONCEPTO: DEVOLUCION DE RETROACTIVO, CUENTA DE DEPOSITO: CUENTA UNICA DEL TESORO"/>
    <m/>
    <m/>
    <m/>
    <m/>
    <m/>
    <m/>
    <n v="0"/>
    <n v="200"/>
    <s v="NO_CONCILIADO"/>
    <m/>
    <m/>
  </r>
  <r>
    <x v="35"/>
    <m/>
    <x v="35"/>
    <x v="106"/>
    <s v="Q16421810002"/>
    <s v="CRV"/>
    <n v="1642181"/>
    <m/>
    <s v="NUMERO DE LIBRETA CUT: 00099021001 OPERACIÓN E75 TRANSFERENCIA DE  LA CUENTA FISCAL BUN A LA CUT EN MN TRANSFERENCIA DE FONDOS A SOLICITUD DE: GOBIERNO AUTONOMO DEPARTAMENTAL DE ORURO, CITE: GAD-ORU/SDAFP/UF/ATCP/CE-0122/2022 CUENTA CUT 3987  LIBRETA  NÂ°  00099021001 TGN-RECURSOS ORDINARIOS"/>
    <m/>
    <m/>
    <m/>
    <m/>
    <m/>
    <m/>
    <n v="0"/>
    <n v="15995.3"/>
    <s v="NO_CONCILIADO"/>
    <m/>
    <m/>
  </r>
  <r>
    <x v="0"/>
    <m/>
    <x v="0"/>
    <x v="107"/>
    <s v="O20305420002"/>
    <s v="BOD"/>
    <n v="2030542"/>
    <m/>
    <s v="00099021001 DEPOSITO DE EFECTIVO, DEPOSITANTE: RAUL VITALIANO CHIPANA YANA, CONCEPTO: DEVOLUCION, CUENTA DE DEPOSITO: CUENTA UNICA DEL TESORO"/>
    <m/>
    <m/>
    <m/>
    <m/>
    <m/>
    <m/>
    <n v="0"/>
    <n v="792.54"/>
    <s v="NO_CONCILIADO"/>
    <m/>
    <m/>
  </r>
  <r>
    <x v="0"/>
    <m/>
    <x v="0"/>
    <x v="107"/>
    <s v="O20305540002"/>
    <s v="BOD"/>
    <n v="2030554"/>
    <m/>
    <s v="00099021001 DEPOSITO DE EFECTIVO, DEPOSITANTE: APARICIA AYDEE CRISPIN ARGANDOÑA CI 3068379 OR, CONCEPTO: DEVOLUCION, CUENTA DE DEPOSITO: CUENTA UNICA DEL TESORO"/>
    <m/>
    <m/>
    <m/>
    <m/>
    <m/>
    <m/>
    <n v="0"/>
    <n v="13309.82"/>
    <s v="NO_CONCILIADO"/>
    <m/>
    <m/>
  </r>
  <r>
    <x v="0"/>
    <m/>
    <x v="0"/>
    <x v="108"/>
    <s v="O20309430002"/>
    <s v="BOD"/>
    <n v="2030943"/>
    <m/>
    <s v="00099021001 DEPOSITO DE EFECTIVO, DEPOSITANTE: GUADALUPE COYO QUENTA, CONCEPTO: DEVOLUCIÓN DE FONDOS ASIGNADOS PARA VIATICOS PREVENTIVOS 1455, CUENTA DE DEPOSITO: CUENTA UNICA DEL TESORO"/>
    <m/>
    <m/>
    <m/>
    <m/>
    <m/>
    <m/>
    <n v="0"/>
    <n v="1209"/>
    <s v="NO_CONCILIADO"/>
    <m/>
    <m/>
  </r>
  <r>
    <x v="36"/>
    <m/>
    <x v="36"/>
    <x v="108"/>
    <s v="O20309450002"/>
    <s v="BOD"/>
    <n v="2030945"/>
    <m/>
    <s v="00099021001 DEPOSITO DE EFECTIVO, DEPOSITANTE: RAQUEL IVANA GARCIA PEREZ, CONCEPTO: DEVOLUCION DE SUELDOS Y SALARIOS DEL MES DE JUNIO FUENTE 41, CUENTA DE DEPOSITO: CUENTA UNICA DEL TESORO  /DJBR."/>
    <m/>
    <m/>
    <m/>
    <m/>
    <m/>
    <m/>
    <n v="0"/>
    <n v="4369.16"/>
    <s v="NO_CONCILIADO"/>
    <m/>
    <m/>
  </r>
  <r>
    <x v="36"/>
    <m/>
    <x v="36"/>
    <x v="108"/>
    <s v="O20309480002"/>
    <s v="BOD"/>
    <n v="2030948"/>
    <m/>
    <s v="00099021001 DEPOSITO DE EFECTIVO, DEPOSITANTE: RAQUEL IVANA GARCIA PEREZ, CONCEPTO: DEVOLUCION DE SUELDOS Y SALARIOS DEL MES DE MAYO FUENTE 41, CUENTA DE DEPOSITO: CUENTA UNICA DEL TESORO  /DJBR."/>
    <m/>
    <m/>
    <m/>
    <m/>
    <m/>
    <m/>
    <n v="0"/>
    <n v="4326.21"/>
    <s v="NO_CONCILIADO"/>
    <m/>
    <m/>
  </r>
  <r>
    <x v="37"/>
    <m/>
    <x v="37"/>
    <x v="108"/>
    <s v="B20309050002"/>
    <s v="BOD"/>
    <n v="2030905"/>
    <m/>
    <s v="00099021001 DEP.DE CHEQ.AJENOS,RET.DE CAM.,CONCEPTO: AUTORIDAD IMPUG TRIBUTARIA DEVOLUCION INCAPACIDAD TEMPORAL MARZO/22,DEP.: CAJA PETROLERA DE SALUD , PROCEDENCIA: BANCO UNION S.A., CHEQUE: 19429, FECHA DE EMISION:28/06/2022"/>
    <m/>
    <m/>
    <m/>
    <m/>
    <m/>
    <m/>
    <n v="0"/>
    <n v="1207.1400000000001"/>
    <s v="NO_CONCILIADO"/>
    <m/>
    <m/>
  </r>
  <r>
    <x v="3"/>
    <m/>
    <x v="3"/>
    <x v="108"/>
    <s v="G19158520003"/>
    <s v="CVD"/>
    <n v="1915852"/>
    <m/>
    <s v="PROVISION DE FONDOS A SOLICITUD DE YACIMIENTOS PETROLIFEROS FISCALES BOLIVIANOS SEGUN SOLICITUD YPFB-0185-2022 REF: PAGO AL TESORO GENERAL DE LA NACION PARTICIPACION DE LA PRODUCCION MARZO 2022 LIB. 00099021001 TGN YPFB PARTICIPACION 6% PRODUCCIÓN BRUTA DE HIDROCARBUROS BOCA DE POZO"/>
    <m/>
    <m/>
    <m/>
    <m/>
    <m/>
    <m/>
    <n v="50"/>
    <n v="0"/>
    <s v="NO_CONCILIADO"/>
    <m/>
    <m/>
  </r>
  <r>
    <x v="0"/>
    <m/>
    <x v="0"/>
    <x v="108"/>
    <s v="Q16434010002"/>
    <s v="CRV"/>
    <n v="1643401"/>
    <m/>
    <s v="NUMERO DE LIBRETA CUT: 00099021001 OPERACIÓN E18  TRANSFERENCIA DEL SISTEMA FINANCIERO POR CUENTA DE TERCEROS  A LA CUT devolucion pagos de cc no cobrados octubre 2021"/>
    <m/>
    <m/>
    <m/>
    <m/>
    <m/>
    <m/>
    <n v="0"/>
    <n v="225771.11"/>
    <s v="NO_CONCILIADO"/>
    <m/>
    <m/>
  </r>
  <r>
    <x v="0"/>
    <m/>
    <x v="0"/>
    <x v="109"/>
    <s v="O20311970002"/>
    <s v="BOD"/>
    <n v="2031197"/>
    <m/>
    <s v="00099021001 DEPOSITO DE EFECTIVO, DEPOSITANTE: COMUNITARY TOURS OF LIFE SRL, CONCEPTO: DEVOLUCIÓN POR CAMBIO DE BOLETA, CUENTA DE DEPOSITO: CUENTA UNICA DEL TESORO"/>
    <m/>
    <m/>
    <m/>
    <m/>
    <m/>
    <m/>
    <n v="0"/>
    <n v="576"/>
    <s v="NO_CONCILIADO"/>
    <m/>
    <m/>
  </r>
  <r>
    <x v="8"/>
    <m/>
    <x v="8"/>
    <x v="109"/>
    <s v="O20313280002"/>
    <s v="BOD"/>
    <n v="2031328"/>
    <m/>
    <s v="00099021001 DEPOSITO DE EFECTIVO, DEPOSITANTE: PEDRO PALLARICO QUISPE, CONCEPTO: COBRO DOBLE PERCEPCION, CUENTA DE DEPOSITO: CUENTA UNICA DEL TESORO  /DJBR."/>
    <m/>
    <m/>
    <m/>
    <m/>
    <m/>
    <m/>
    <n v="0"/>
    <n v="1267.44"/>
    <s v="NO_CONCILIADO"/>
    <m/>
    <m/>
  </r>
  <r>
    <x v="2"/>
    <m/>
    <x v="2"/>
    <x v="109"/>
    <s v="B20311930002"/>
    <s v="BOD"/>
    <n v="2031193"/>
    <m/>
    <s v="00099021001 DEP.DE CHEQ.AJENOS,RET.DE CAM.,CONCEPTO: DEVOLUCION COTIZACION EXCESO,DEP.: FUTURO DE BOLIVIA S.A. AFP , PROCEDENCIA: BANCO DE CREDITO DE BOLIVIA S.A., CHEQUE: 67282, FECHA DE EMISION:28/06/2022"/>
    <m/>
    <m/>
    <m/>
    <m/>
    <m/>
    <m/>
    <n v="0"/>
    <n v="3866.37"/>
    <s v="NO_CONCILIADO"/>
    <m/>
    <m/>
  </r>
  <r>
    <x v="2"/>
    <m/>
    <x v="2"/>
    <x v="109"/>
    <s v="B20312750002"/>
    <s v="BOD"/>
    <n v="2031275"/>
    <m/>
    <s v="00099021001 DEP.DE CHEQ.AJENOS,RET.DE CAM.,CONCEPTO: COMPENSACIÓN MENSUAL DE COTIZACION,DEP.: FUTURO DE BOLIVIA SA AFP , PROCEDENCIA: BANCO DE CREDITO DE BOLIVIA S.A., CHEQUE: 67288, FECHA DE EMISION:29/06/2022"/>
    <m/>
    <m/>
    <m/>
    <m/>
    <m/>
    <m/>
    <n v="0"/>
    <n v="668968.53"/>
    <s v="NO_CONCILIADO"/>
    <m/>
    <m/>
  </r>
  <r>
    <x v="2"/>
    <m/>
    <x v="2"/>
    <x v="109"/>
    <s v="B20312780002"/>
    <s v="BOD"/>
    <n v="2031278"/>
    <m/>
    <s v="00099021001 DEP.DE CHEQ.AJENOS,RET.DE CAM.,CONCEPTO: FRACCION COMPLEMENTARIA MENSUAL,DEP.: FUTURO DE BOLIVIA SA AFP , PROCEDENCIA: BANCO DE CREDITO DE BOLIVIA S.A., CHEQUE: 67287, FECHA DE EMISION:29/06/2022"/>
    <m/>
    <m/>
    <m/>
    <m/>
    <m/>
    <m/>
    <n v="0"/>
    <n v="16987.52"/>
    <s v="NO_CONCILIADO"/>
    <m/>
    <m/>
  </r>
  <r>
    <x v="13"/>
    <m/>
    <x v="13"/>
    <x v="109"/>
    <s v="T04337000001"/>
    <s v="DEV"/>
    <n v="433700"/>
    <m/>
    <s v="CONTABILIZACION ORDENES DE TRANSFERENCIA GRACOS"/>
    <m/>
    <m/>
    <m/>
    <m/>
    <m/>
    <m/>
    <n v="2397946.2000000002"/>
    <n v="0"/>
    <s v="NO_CONCILIADO"/>
    <m/>
    <m/>
  </r>
  <r>
    <x v="13"/>
    <m/>
    <x v="13"/>
    <x v="109"/>
    <s v="T04337020001"/>
    <s v="DEV"/>
    <n v="433702"/>
    <m/>
    <s v="CONTABILIZACION ORDENES DE TRANSFERENCIA GRACOS"/>
    <m/>
    <m/>
    <m/>
    <m/>
    <m/>
    <m/>
    <n v="2397946.2000000002"/>
    <n v="0"/>
    <s v="NO_CONCILIADO"/>
    <m/>
    <m/>
  </r>
  <r>
    <x v="13"/>
    <m/>
    <x v="13"/>
    <x v="109"/>
    <s v="T04337040001"/>
    <s v="DEV"/>
    <n v="433704"/>
    <m/>
    <s v="CONTABILIZACION ORDENES DE TRANSFERENCIA GRACOS"/>
    <m/>
    <m/>
    <m/>
    <m/>
    <m/>
    <m/>
    <n v="2397946.2000000002"/>
    <n v="0"/>
    <s v="NO_CONCILIADO"/>
    <m/>
    <m/>
  </r>
  <r>
    <x v="13"/>
    <m/>
    <x v="13"/>
    <x v="109"/>
    <s v="T04337060001"/>
    <s v="DEV"/>
    <n v="433706"/>
    <m/>
    <s v="CONTABILIZACION ORDENES DE TRANSFERENCIA GRACOS"/>
    <m/>
    <m/>
    <m/>
    <m/>
    <m/>
    <m/>
    <n v="2397946.2000000002"/>
    <n v="0"/>
    <s v="NO_CONCILIADO"/>
    <m/>
    <m/>
  </r>
  <r>
    <x v="13"/>
    <m/>
    <x v="13"/>
    <x v="109"/>
    <s v="T04337080001"/>
    <s v="DEV"/>
    <n v="433708"/>
    <m/>
    <s v="CONTABILIZACION ORDENES DE TRANSFERENCIA GRACOS"/>
    <m/>
    <m/>
    <m/>
    <m/>
    <m/>
    <m/>
    <n v="2397946.2000000002"/>
    <n v="0"/>
    <s v="NO_CONCILIADO"/>
    <m/>
    <m/>
  </r>
  <r>
    <x v="13"/>
    <m/>
    <x v="13"/>
    <x v="109"/>
    <s v="T04337100001"/>
    <s v="DEV"/>
    <n v="433710"/>
    <m/>
    <s v="CONTABILIZACION ORDENES DE TRANSFERENCIA GRACOS"/>
    <m/>
    <m/>
    <m/>
    <m/>
    <m/>
    <m/>
    <n v="6586240.8600000003"/>
    <n v="0"/>
    <s v="NO_CONCILIADO"/>
    <m/>
    <m/>
  </r>
  <r>
    <x v="13"/>
    <m/>
    <x v="13"/>
    <x v="109"/>
    <s v="T04337120001"/>
    <s v="DEV"/>
    <n v="433712"/>
    <m/>
    <s v="CONTABILIZACION ORDENES DE TRANSFERENCIA GRACOS"/>
    <m/>
    <m/>
    <m/>
    <m/>
    <m/>
    <m/>
    <n v="6586240.8600000003"/>
    <n v="0"/>
    <s v="NO_CONCILIADO"/>
    <m/>
    <m/>
  </r>
  <r>
    <x v="13"/>
    <m/>
    <x v="13"/>
    <x v="109"/>
    <s v="T04337140001"/>
    <s v="DEV"/>
    <n v="433714"/>
    <m/>
    <s v="CONTABILIZACION ORDENES DE TRANSFERENCIA GRACOS"/>
    <m/>
    <m/>
    <m/>
    <m/>
    <m/>
    <m/>
    <n v="6586240.8600000003"/>
    <n v="0"/>
    <s v="NO_CONCILIADO"/>
    <m/>
    <m/>
  </r>
  <r>
    <x v="13"/>
    <m/>
    <x v="13"/>
    <x v="109"/>
    <s v="T04337160001"/>
    <s v="DEV"/>
    <n v="433716"/>
    <m/>
    <s v="CONTABILIZACION ORDENES DE TRANSFERENCIA GRACOS"/>
    <m/>
    <m/>
    <m/>
    <m/>
    <m/>
    <m/>
    <n v="6586240.8600000003"/>
    <n v="0"/>
    <s v="NO_CONCILIADO"/>
    <m/>
    <m/>
  </r>
  <r>
    <x v="13"/>
    <m/>
    <x v="13"/>
    <x v="109"/>
    <s v="T04337180001"/>
    <s v="DEV"/>
    <n v="433718"/>
    <m/>
    <s v="CONTABILIZACION ORDENES DE TRANSFERENCIA GRACOS"/>
    <m/>
    <m/>
    <m/>
    <m/>
    <m/>
    <m/>
    <n v="6586240.8600000003"/>
    <n v="0"/>
    <s v="NO_CONCILIADO"/>
    <m/>
    <m/>
  </r>
  <r>
    <x v="13"/>
    <m/>
    <x v="13"/>
    <x v="109"/>
    <s v="T04337200001"/>
    <s v="DEV"/>
    <n v="433720"/>
    <m/>
    <s v="CONTABILIZACION ORDENES DE TRANSFERENCIA GRACOS"/>
    <m/>
    <m/>
    <m/>
    <m/>
    <m/>
    <m/>
    <n v="5579221.4000000004"/>
    <n v="0"/>
    <s v="NO_CONCILIADO"/>
    <m/>
    <m/>
  </r>
  <r>
    <x v="13"/>
    <m/>
    <x v="13"/>
    <x v="109"/>
    <s v="T04337220001"/>
    <s v="DEV"/>
    <n v="433722"/>
    <m/>
    <s v="CONTABILIZACION ORDENES DE TRANSFERENCIA GRACOS"/>
    <m/>
    <m/>
    <m/>
    <m/>
    <m/>
    <m/>
    <n v="5579221.4000000004"/>
    <n v="0"/>
    <s v="NO_CONCILIADO"/>
    <m/>
    <m/>
  </r>
  <r>
    <x v="13"/>
    <m/>
    <x v="13"/>
    <x v="109"/>
    <s v="T04337240001"/>
    <s v="DEV"/>
    <n v="433724"/>
    <m/>
    <s v="CONTABILIZACION ORDENES DE TRANSFERENCIA GRACOS"/>
    <m/>
    <m/>
    <m/>
    <m/>
    <m/>
    <m/>
    <n v="5579221.4000000004"/>
    <n v="0"/>
    <s v="NO_CONCILIADO"/>
    <m/>
    <m/>
  </r>
  <r>
    <x v="13"/>
    <m/>
    <x v="13"/>
    <x v="109"/>
    <s v="T04337260001"/>
    <s v="DEV"/>
    <n v="433726"/>
    <m/>
    <s v="CONTABILIZACION ORDENES DE TRANSFERENCIA GRACOS"/>
    <m/>
    <m/>
    <m/>
    <m/>
    <m/>
    <m/>
    <n v="5579221.4000000004"/>
    <n v="0"/>
    <s v="NO_CONCILIADO"/>
    <m/>
    <m/>
  </r>
  <r>
    <x v="13"/>
    <m/>
    <x v="13"/>
    <x v="109"/>
    <s v="T04337280001"/>
    <s v="DEV"/>
    <n v="433728"/>
    <m/>
    <s v="CONTABILIZACION ORDENES DE TRANSFERENCIA GRACOS"/>
    <m/>
    <m/>
    <m/>
    <m/>
    <m/>
    <m/>
    <n v="5579221.4000000004"/>
    <n v="0"/>
    <s v="NO_CONCILIADO"/>
    <m/>
    <m/>
  </r>
  <r>
    <x v="13"/>
    <m/>
    <x v="13"/>
    <x v="109"/>
    <s v="T04337300001"/>
    <s v="DEV"/>
    <n v="433730"/>
    <m/>
    <s v="CONTABILIZACION ORDENES DE TRANSFERENCIA GRACOS"/>
    <m/>
    <m/>
    <m/>
    <m/>
    <m/>
    <m/>
    <n v="15323987.02"/>
    <n v="0"/>
    <s v="NO_CONCILIADO"/>
    <m/>
    <m/>
  </r>
  <r>
    <x v="13"/>
    <m/>
    <x v="13"/>
    <x v="109"/>
    <s v="T04337320001"/>
    <s v="DEV"/>
    <n v="433732"/>
    <m/>
    <s v="CONTABILIZACION ORDENES DE TRANSFERENCIA GRACOS"/>
    <m/>
    <m/>
    <m/>
    <m/>
    <m/>
    <m/>
    <n v="15323987.02"/>
    <n v="0"/>
    <s v="NO_CONCILIADO"/>
    <m/>
    <m/>
  </r>
  <r>
    <x v="13"/>
    <m/>
    <x v="13"/>
    <x v="109"/>
    <s v="T04337340001"/>
    <s v="DEV"/>
    <n v="433734"/>
    <m/>
    <s v="CONTABILIZACION ORDENES DE TRANSFERENCIA GRACOS"/>
    <m/>
    <m/>
    <m/>
    <m/>
    <m/>
    <m/>
    <n v="15323987.02"/>
    <n v="0"/>
    <s v="NO_CONCILIADO"/>
    <m/>
    <m/>
  </r>
  <r>
    <x v="13"/>
    <m/>
    <x v="13"/>
    <x v="109"/>
    <s v="T04337360001"/>
    <s v="DEV"/>
    <n v="433736"/>
    <m/>
    <s v="CONTABILIZACION ORDENES DE TRANSFERENCIA GRACOS"/>
    <m/>
    <m/>
    <m/>
    <m/>
    <m/>
    <m/>
    <n v="15323987.02"/>
    <n v="0"/>
    <s v="NO_CONCILIADO"/>
    <m/>
    <m/>
  </r>
  <r>
    <x v="13"/>
    <m/>
    <x v="13"/>
    <x v="109"/>
    <s v="T04337380001"/>
    <s v="DEV"/>
    <n v="433738"/>
    <m/>
    <s v="CONTABILIZACION ORDENES DE TRANSFERENCIA GRACOS"/>
    <m/>
    <m/>
    <m/>
    <m/>
    <m/>
    <m/>
    <n v="15323987.02"/>
    <n v="0"/>
    <s v="NO_CONCILIADO"/>
    <m/>
    <m/>
  </r>
  <r>
    <x v="13"/>
    <m/>
    <x v="13"/>
    <x v="109"/>
    <s v="T04337400001"/>
    <s v="DEV"/>
    <n v="433740"/>
    <m/>
    <s v="CONTABILIZACION ORDENES DE TRANSFERENCIA GRACOS"/>
    <m/>
    <m/>
    <m/>
    <m/>
    <m/>
    <m/>
    <n v="2819318.75"/>
    <n v="0"/>
    <s v="NO_CONCILIADO"/>
    <m/>
    <m/>
  </r>
  <r>
    <x v="13"/>
    <m/>
    <x v="13"/>
    <x v="109"/>
    <s v="T04337420001"/>
    <s v="DEV"/>
    <n v="433742"/>
    <m/>
    <s v="CONTABILIZACION ORDENES DE TRANSFERENCIA GRACOS"/>
    <m/>
    <m/>
    <m/>
    <m/>
    <m/>
    <m/>
    <n v="2819318.75"/>
    <n v="0"/>
    <s v="NO_CONCILIADO"/>
    <m/>
    <m/>
  </r>
  <r>
    <x v="13"/>
    <m/>
    <x v="13"/>
    <x v="109"/>
    <s v="T04337440001"/>
    <s v="DEV"/>
    <n v="433744"/>
    <m/>
    <s v="CONTABILIZACION ORDENES DE TRANSFERENCIA GRACOS"/>
    <m/>
    <m/>
    <m/>
    <m/>
    <m/>
    <m/>
    <n v="2819318.75"/>
    <n v="0"/>
    <s v="NO_CONCILIADO"/>
    <m/>
    <m/>
  </r>
  <r>
    <x v="13"/>
    <m/>
    <x v="13"/>
    <x v="109"/>
    <s v="T04337460001"/>
    <s v="DEV"/>
    <n v="433746"/>
    <m/>
    <s v="CONTABILIZACION ORDENES DE TRANSFERENCIA GRACOS"/>
    <m/>
    <m/>
    <m/>
    <m/>
    <m/>
    <m/>
    <n v="2819318.75"/>
    <n v="0"/>
    <s v="NO_CONCILIADO"/>
    <m/>
    <m/>
  </r>
  <r>
    <x v="13"/>
    <m/>
    <x v="13"/>
    <x v="109"/>
    <s v="T04337480001"/>
    <s v="DEV"/>
    <n v="433748"/>
    <m/>
    <s v="CONTABILIZACION ORDENES DE TRANSFERENCIA GRACOS"/>
    <m/>
    <m/>
    <m/>
    <m/>
    <m/>
    <m/>
    <n v="2819318.75"/>
    <n v="0"/>
    <s v="NO_CONCILIADO"/>
    <m/>
    <m/>
  </r>
  <r>
    <x v="13"/>
    <m/>
    <x v="13"/>
    <x v="109"/>
    <s v="T04337500001"/>
    <s v="DEV"/>
    <n v="433750"/>
    <m/>
    <s v="CONTABILIZACION ORDENES DE TRANSFERENCIA GRACOS"/>
    <m/>
    <m/>
    <m/>
    <m/>
    <m/>
    <m/>
    <n v="1928939.12"/>
    <n v="0"/>
    <s v="NO_CONCILIADO"/>
    <m/>
    <m/>
  </r>
  <r>
    <x v="13"/>
    <m/>
    <x v="13"/>
    <x v="109"/>
    <s v="T04337520001"/>
    <s v="DEV"/>
    <n v="433752"/>
    <m/>
    <s v="CONTABILIZACION ORDENES DE TRANSFERENCIA GRACOS"/>
    <m/>
    <m/>
    <m/>
    <m/>
    <m/>
    <m/>
    <n v="101753.97"/>
    <n v="0"/>
    <s v="NO_CONCILIADO"/>
    <m/>
    <m/>
  </r>
  <r>
    <x v="13"/>
    <m/>
    <x v="13"/>
    <x v="109"/>
    <s v="T04337540001"/>
    <s v="DEV"/>
    <n v="433754"/>
    <m/>
    <s v="CONTABILIZACION ORDENES DE TRANSFERENCIA GRACOS"/>
    <m/>
    <m/>
    <m/>
    <m/>
    <m/>
    <m/>
    <n v="2172544.9900000002"/>
    <n v="0"/>
    <s v="NO_CONCILIADO"/>
    <m/>
    <m/>
  </r>
  <r>
    <x v="13"/>
    <m/>
    <x v="13"/>
    <x v="109"/>
    <s v="T04337560001"/>
    <s v="DEV"/>
    <n v="433756"/>
    <m/>
    <s v="CONTABILIZACION ORDENES DE TRANSFERENCIA GRACOS"/>
    <m/>
    <m/>
    <m/>
    <m/>
    <m/>
    <m/>
    <n v="592654.27"/>
    <n v="0"/>
    <s v="NO_CONCILIADO"/>
    <m/>
    <m/>
  </r>
  <r>
    <x v="13"/>
    <m/>
    <x v="13"/>
    <x v="109"/>
    <s v="T04337580001"/>
    <s v="DEV"/>
    <n v="433758"/>
    <m/>
    <s v="CONTABILIZACION ORDENES DE TRANSFERENCIA GRACOS"/>
    <m/>
    <m/>
    <m/>
    <m/>
    <m/>
    <m/>
    <n v="5298057.8499999996"/>
    <n v="0"/>
    <s v="NO_CONCILIADO"/>
    <m/>
    <m/>
  </r>
  <r>
    <x v="13"/>
    <m/>
    <x v="13"/>
    <x v="109"/>
    <s v="T04337600001"/>
    <s v="DEV"/>
    <n v="433760"/>
    <m/>
    <s v="CONTABILIZACION ORDENES DE TRANSFERENCIA GRACOS"/>
    <m/>
    <m/>
    <m/>
    <m/>
    <m/>
    <m/>
    <n v="1627794.58"/>
    <n v="0"/>
    <s v="NO_CONCILIADO"/>
    <m/>
    <m/>
  </r>
  <r>
    <x v="13"/>
    <m/>
    <x v="13"/>
    <x v="109"/>
    <s v="T04337620001"/>
    <s v="DEV"/>
    <n v="433762"/>
    <m/>
    <s v="CONTABILIZACION ORDENES DE TRANSFERENCIA GRACOS"/>
    <m/>
    <m/>
    <m/>
    <m/>
    <m/>
    <m/>
    <n v="5967150.0099999998"/>
    <n v="0"/>
    <s v="NO_CONCILIADO"/>
    <m/>
    <m/>
  </r>
  <r>
    <x v="13"/>
    <m/>
    <x v="13"/>
    <x v="109"/>
    <s v="T04337640001"/>
    <s v="DEV"/>
    <n v="433764"/>
    <m/>
    <s v="CONTABILIZACION ORDENES DE TRANSFERENCIA GRACOS"/>
    <m/>
    <m/>
    <m/>
    <m/>
    <m/>
    <m/>
    <n v="279479.21000000002"/>
    <n v="0"/>
    <s v="NO_CONCILIADO"/>
    <m/>
    <m/>
  </r>
  <r>
    <x v="13"/>
    <m/>
    <x v="13"/>
    <x v="109"/>
    <s v="T04337660001"/>
    <s v="DEV"/>
    <n v="433766"/>
    <m/>
    <s v="CONTABILIZACION ORDENES DE TRANSFERENCIA GRACOS"/>
    <m/>
    <m/>
    <m/>
    <m/>
    <m/>
    <m/>
    <n v="1378908.98"/>
    <n v="0"/>
    <s v="NO_CONCILIADO"/>
    <m/>
    <m/>
  </r>
  <r>
    <x v="13"/>
    <m/>
    <x v="13"/>
    <x v="109"/>
    <s v="T04337680001"/>
    <s v="DEV"/>
    <n v="433768"/>
    <m/>
    <s v="CONTABILIZACION ORDENES DE TRANSFERENCIA GRACOS"/>
    <m/>
    <m/>
    <m/>
    <m/>
    <m/>
    <m/>
    <n v="4487998.32"/>
    <n v="0"/>
    <s v="NO_CONCILIADO"/>
    <m/>
    <m/>
  </r>
  <r>
    <x v="13"/>
    <m/>
    <x v="13"/>
    <x v="109"/>
    <s v="T04337700001"/>
    <s v="DEV"/>
    <n v="433770"/>
    <m/>
    <s v="CONTABILIZACION ORDENES DE TRANSFERENCIA GRACOS"/>
    <m/>
    <m/>
    <m/>
    <m/>
    <m/>
    <m/>
    <n v="5054788.05"/>
    <n v="0"/>
    <s v="NO_CONCILIADO"/>
    <m/>
    <m/>
  </r>
  <r>
    <x v="13"/>
    <m/>
    <x v="13"/>
    <x v="109"/>
    <s v="T04337720001"/>
    <s v="DEV"/>
    <n v="433772"/>
    <m/>
    <s v="CONTABILIZACION ORDENES DE TRANSFERENCIA GRACOS"/>
    <m/>
    <m/>
    <m/>
    <m/>
    <m/>
    <m/>
    <n v="236747.51999999999"/>
    <n v="0"/>
    <s v="NO_CONCILIADO"/>
    <m/>
    <m/>
  </r>
  <r>
    <x v="13"/>
    <m/>
    <x v="13"/>
    <x v="109"/>
    <s v="T04337740001"/>
    <s v="DEV"/>
    <n v="433774"/>
    <m/>
    <s v="CONTABILIZACION ORDENES DE TRANSFERENCIA GRACOS"/>
    <m/>
    <m/>
    <m/>
    <m/>
    <m/>
    <m/>
    <n v="650254.87"/>
    <n v="0"/>
    <s v="NO_CONCILIADO"/>
    <m/>
    <m/>
  </r>
  <r>
    <x v="13"/>
    <m/>
    <x v="13"/>
    <x v="109"/>
    <s v="T04337760001"/>
    <s v="DEV"/>
    <n v="433776"/>
    <m/>
    <s v="CONTABILIZACION ORDENES DE TRANSFERENCIA GRACOS"/>
    <m/>
    <m/>
    <m/>
    <m/>
    <m/>
    <m/>
    <n v="13883569.09"/>
    <n v="0"/>
    <s v="NO_CONCILIADO"/>
    <m/>
    <m/>
  </r>
  <r>
    <x v="13"/>
    <m/>
    <x v="13"/>
    <x v="109"/>
    <s v="T04337780001"/>
    <s v="DEV"/>
    <n v="433778"/>
    <m/>
    <s v="CONTABILIZACION ORDENES DE TRANSFERENCIA GRACOS"/>
    <m/>
    <m/>
    <m/>
    <m/>
    <m/>
    <m/>
    <n v="3787335.48"/>
    <n v="0"/>
    <s v="NO_CONCILIADO"/>
    <m/>
    <m/>
  </r>
  <r>
    <x v="13"/>
    <m/>
    <x v="13"/>
    <x v="109"/>
    <s v="T04337800001"/>
    <s v="DEV"/>
    <n v="433780"/>
    <m/>
    <s v="CONTABILIZACION ORDENES DE TRANSFERENCIA GRACOS"/>
    <m/>
    <m/>
    <m/>
    <m/>
    <m/>
    <m/>
    <n v="12326814.67"/>
    <n v="0"/>
    <s v="NO_CONCILIADO"/>
    <m/>
    <m/>
  </r>
  <r>
    <x v="13"/>
    <m/>
    <x v="13"/>
    <x v="109"/>
    <s v="T04337820001"/>
    <s v="DEV"/>
    <n v="433782"/>
    <m/>
    <s v="CONTABILIZACION ORDENES DE TRANSFERENCIA GRACOS"/>
    <m/>
    <m/>
    <m/>
    <m/>
    <m/>
    <m/>
    <n v="2554309.54"/>
    <n v="0"/>
    <s v="NO_CONCILIADO"/>
    <m/>
    <m/>
  </r>
  <r>
    <x v="13"/>
    <m/>
    <x v="13"/>
    <x v="109"/>
    <s v="T04337840001"/>
    <s v="DEV"/>
    <n v="433784"/>
    <m/>
    <s v="CONTABILIZACION ORDENES DE TRANSFERENCIA GRACOS"/>
    <m/>
    <m/>
    <m/>
    <m/>
    <m/>
    <m/>
    <n v="696796.89"/>
    <n v="0"/>
    <s v="NO_CONCILIADO"/>
    <m/>
    <m/>
  </r>
  <r>
    <x v="13"/>
    <m/>
    <x v="13"/>
    <x v="109"/>
    <s v="T04337860001"/>
    <s v="DEV"/>
    <n v="433786"/>
    <m/>
    <s v="CONTABILIZACION ORDENES DE TRANSFERENCIA GRACOS"/>
    <m/>
    <m/>
    <m/>
    <m/>
    <m/>
    <m/>
    <n v="119634.42"/>
    <n v="0"/>
    <s v="NO_CONCILIADO"/>
    <m/>
    <m/>
  </r>
  <r>
    <x v="13"/>
    <m/>
    <x v="13"/>
    <x v="109"/>
    <s v="T04337880001"/>
    <s v="DEV"/>
    <n v="433788"/>
    <m/>
    <s v="CONTABILIZACION ORDENES DE TRANSFERENCIA GRACOS"/>
    <m/>
    <m/>
    <m/>
    <m/>
    <m/>
    <m/>
    <n v="2267896.7200000002"/>
    <n v="0"/>
    <s v="NO_CONCILIADO"/>
    <m/>
    <m/>
  </r>
  <r>
    <x v="13"/>
    <m/>
    <x v="13"/>
    <x v="109"/>
    <s v="T04337900001"/>
    <s v="DEV"/>
    <n v="433790"/>
    <m/>
    <s v="CONTABILIZACION ORDENES DE TRANSFERENCIA GRACOS"/>
    <m/>
    <m/>
    <m/>
    <m/>
    <m/>
    <m/>
    <n v="2296192.23"/>
    <n v="0"/>
    <s v="NO_CONCILIADO"/>
    <m/>
    <m/>
  </r>
  <r>
    <x v="13"/>
    <m/>
    <x v="13"/>
    <x v="109"/>
    <s v="T04337920001"/>
    <s v="DEV"/>
    <n v="433792"/>
    <m/>
    <s v="CONTABILIZACION ORDENES DE TRANSFERENCIA GRACOS"/>
    <m/>
    <m/>
    <m/>
    <m/>
    <m/>
    <m/>
    <n v="225401.15"/>
    <n v="0"/>
    <s v="NO_CONCILIADO"/>
    <m/>
    <m/>
  </r>
  <r>
    <x v="13"/>
    <m/>
    <x v="13"/>
    <x v="109"/>
    <s v="T04337940001"/>
    <s v="DEV"/>
    <n v="433794"/>
    <m/>
    <s v="CONTABILIZACION ORDENES DE TRANSFERENCIA GRACOS"/>
    <m/>
    <m/>
    <m/>
    <m/>
    <m/>
    <m/>
    <n v="469007.09"/>
    <n v="0"/>
    <s v="NO_CONCILIADO"/>
    <m/>
    <m/>
  </r>
  <r>
    <x v="13"/>
    <m/>
    <x v="13"/>
    <x v="109"/>
    <s v="T04337960001"/>
    <s v="DEV"/>
    <n v="433796"/>
    <m/>
    <s v="CONTABILIZACION ORDENES DE TRANSFERENCIA GRACOS"/>
    <m/>
    <m/>
    <m/>
    <m/>
    <m/>
    <m/>
    <n v="1805291.87"/>
    <n v="0"/>
    <s v="NO_CONCILIADO"/>
    <m/>
    <m/>
  </r>
  <r>
    <x v="13"/>
    <m/>
    <x v="13"/>
    <x v="109"/>
    <s v="T04337980001"/>
    <s v="DEV"/>
    <n v="433798"/>
    <m/>
    <s v="CONTABILIZACION ORDENES DE TRANSFERENCIA GRACOS"/>
    <m/>
    <m/>
    <m/>
    <m/>
    <m/>
    <m/>
    <n v="4958446.21"/>
    <n v="0"/>
    <s v="NO_CONCILIADO"/>
    <m/>
    <m/>
  </r>
  <r>
    <x v="13"/>
    <m/>
    <x v="13"/>
    <x v="109"/>
    <s v="T04338000001"/>
    <s v="DEV"/>
    <n v="433800"/>
    <m/>
    <s v="CONTABILIZACION ORDENES DE TRANSFERENCIA GRACOS"/>
    <m/>
    <m/>
    <m/>
    <m/>
    <m/>
    <m/>
    <n v="619090.85"/>
    <n v="0"/>
    <s v="NO_CONCILIADO"/>
    <m/>
    <m/>
  </r>
  <r>
    <x v="13"/>
    <m/>
    <x v="13"/>
    <x v="109"/>
    <s v="T04338020001"/>
    <s v="DEV"/>
    <n v="433802"/>
    <m/>
    <s v="CONTABILIZACION ORDENES DE TRANSFERENCIA GRACOS"/>
    <m/>
    <m/>
    <m/>
    <m/>
    <m/>
    <m/>
    <n v="1288182.94"/>
    <n v="0"/>
    <s v="NO_CONCILIADO"/>
    <m/>
    <m/>
  </r>
  <r>
    <x v="13"/>
    <m/>
    <x v="13"/>
    <x v="109"/>
    <s v="T04338040001"/>
    <s v="DEV"/>
    <n v="433804"/>
    <m/>
    <s v="CONTABILIZACION ORDENES DE TRANSFERENCIA GRACOS"/>
    <m/>
    <m/>
    <m/>
    <m/>
    <m/>
    <m/>
    <n v="6306761.6500000004"/>
    <n v="0"/>
    <s v="NO_CONCILIADO"/>
    <m/>
    <m/>
  </r>
  <r>
    <x v="13"/>
    <m/>
    <x v="13"/>
    <x v="109"/>
    <s v="T04338060001"/>
    <s v="DEV"/>
    <n v="433806"/>
    <m/>
    <s v="CONTABILIZACION ORDENES DE TRANSFERENCIA GRACOS"/>
    <m/>
    <m/>
    <m/>
    <m/>
    <m/>
    <m/>
    <n v="4200312.49"/>
    <n v="0"/>
    <s v="NO_CONCILIADO"/>
    <m/>
    <m/>
  </r>
  <r>
    <x v="13"/>
    <m/>
    <x v="13"/>
    <x v="109"/>
    <s v="T04338080001"/>
    <s v="DEV"/>
    <n v="433808"/>
    <m/>
    <s v="CONTABILIZACION ORDENES DE TRANSFERENCIA GRACOS"/>
    <m/>
    <m/>
    <m/>
    <m/>
    <m/>
    <m/>
    <n v="5342473.88"/>
    <n v="0"/>
    <s v="NO_CONCILIADO"/>
    <m/>
    <m/>
  </r>
  <r>
    <x v="13"/>
    <m/>
    <x v="13"/>
    <x v="109"/>
    <s v="T04338100001"/>
    <s v="DEV"/>
    <n v="433810"/>
    <m/>
    <s v="CONTABILIZACION ORDENES DE TRANSFERENCIA GRACOS"/>
    <m/>
    <m/>
    <m/>
    <m/>
    <m/>
    <m/>
    <n v="1091223.08"/>
    <n v="0"/>
    <s v="NO_CONCILIADO"/>
    <m/>
    <m/>
  </r>
  <r>
    <x v="13"/>
    <m/>
    <x v="13"/>
    <x v="109"/>
    <s v="T04338120001"/>
    <s v="DEV"/>
    <n v="433812"/>
    <m/>
    <s v="CONTABILIZACION ORDENES DE TRANSFERENCIA GRACOS"/>
    <m/>
    <m/>
    <m/>
    <m/>
    <m/>
    <m/>
    <n v="11536651.539999999"/>
    <n v="0"/>
    <s v="NO_CONCILIADO"/>
    <m/>
    <m/>
  </r>
  <r>
    <x v="13"/>
    <m/>
    <x v="13"/>
    <x v="109"/>
    <s v="T04338140001"/>
    <s v="DEV"/>
    <n v="433814"/>
    <m/>
    <s v="CONTABILIZACION ORDENES DE TRANSFERENCIA GRACOS"/>
    <m/>
    <m/>
    <m/>
    <m/>
    <m/>
    <m/>
    <n v="265009.21000000002"/>
    <n v="0"/>
    <s v="NO_CONCILIADO"/>
    <m/>
    <m/>
  </r>
  <r>
    <x v="13"/>
    <m/>
    <x v="13"/>
    <x v="109"/>
    <s v="T04338160001"/>
    <s v="DEV"/>
    <n v="433816"/>
    <m/>
    <s v="CONTABILIZACION ORDENES DE TRANSFERENCIA GRACOS"/>
    <m/>
    <m/>
    <m/>
    <m/>
    <m/>
    <m/>
    <n v="8861880.9499999993"/>
    <n v="0"/>
    <s v="NO_CONCILIADO"/>
    <m/>
    <m/>
  </r>
  <r>
    <x v="13"/>
    <m/>
    <x v="13"/>
    <x v="109"/>
    <s v="T04338180001"/>
    <s v="DEV"/>
    <n v="433818"/>
    <m/>
    <s v="CONTABILIZACION ORDENES DE TRANSFERENCIA GRACOS"/>
    <m/>
    <m/>
    <m/>
    <m/>
    <m/>
    <m/>
    <n v="12859.62"/>
    <n v="0"/>
    <s v="NO_CONCILIADO"/>
    <m/>
    <m/>
  </r>
  <r>
    <x v="13"/>
    <m/>
    <x v="13"/>
    <x v="109"/>
    <s v="T04338200001"/>
    <s v="DEV"/>
    <n v="433820"/>
    <m/>
    <s v="CONTABILIZACION ORDENES DE TRANSFERENCIA GRACOS"/>
    <m/>
    <m/>
    <m/>
    <m/>
    <m/>
    <m/>
    <n v="15986.34"/>
    <n v="0"/>
    <s v="NO_CONCILIADO"/>
    <m/>
    <m/>
  </r>
  <r>
    <x v="13"/>
    <m/>
    <x v="13"/>
    <x v="109"/>
    <s v="T04338220001"/>
    <s v="DEV"/>
    <n v="433822"/>
    <m/>
    <s v="CONTABILIZACION ORDENES DE TRANSFERENCIA GRACOS"/>
    <m/>
    <m/>
    <m/>
    <m/>
    <m/>
    <m/>
    <n v="306748.33"/>
    <n v="0"/>
    <s v="NO_CONCILIADO"/>
    <m/>
    <m/>
  </r>
  <r>
    <x v="13"/>
    <m/>
    <x v="13"/>
    <x v="109"/>
    <s v="T04338240001"/>
    <s v="DEV"/>
    <n v="433824"/>
    <m/>
    <s v="CONTABILIZACION ORDENES DE TRANSFERENCIA GRACOS"/>
    <m/>
    <m/>
    <m/>
    <m/>
    <m/>
    <m/>
    <n v="1396.35"/>
    <n v="0"/>
    <s v="NO_CONCILIADO"/>
    <m/>
    <m/>
  </r>
  <r>
    <x v="13"/>
    <m/>
    <x v="13"/>
    <x v="109"/>
    <s v="T04338260001"/>
    <s v="DEV"/>
    <n v="433826"/>
    <m/>
    <s v="CONTABILIZACION ORDENES DE TRANSFERENCIA GRACOS"/>
    <m/>
    <m/>
    <m/>
    <m/>
    <m/>
    <m/>
    <n v="5649.96"/>
    <n v="0"/>
    <s v="NO_CONCILIADO"/>
    <m/>
    <m/>
  </r>
  <r>
    <x v="13"/>
    <m/>
    <x v="13"/>
    <x v="109"/>
    <s v="T04338280001"/>
    <s v="DEV"/>
    <n v="433828"/>
    <m/>
    <s v="CONTABILIZACION ORDENES DE TRANSFERENCIA GRACOS"/>
    <m/>
    <m/>
    <m/>
    <m/>
    <m/>
    <m/>
    <n v="1863.18"/>
    <n v="0"/>
    <s v="NO_CONCILIADO"/>
    <m/>
    <m/>
  </r>
  <r>
    <x v="13"/>
    <m/>
    <x v="13"/>
    <x v="109"/>
    <s v="T04338300001"/>
    <s v="DEV"/>
    <n v="433830"/>
    <m/>
    <s v="CONTABILIZACION ORDENES DE TRANSFERENCIA GRACOS"/>
    <m/>
    <m/>
    <m/>
    <m/>
    <m/>
    <m/>
    <n v="43908.25"/>
    <n v="0"/>
    <s v="NO_CONCILIADO"/>
    <m/>
    <m/>
  </r>
  <r>
    <x v="13"/>
    <m/>
    <x v="13"/>
    <x v="109"/>
    <s v="T04338320001"/>
    <s v="DEV"/>
    <n v="433832"/>
    <m/>
    <s v="CONTABILIZACION ORDENES DE TRANSFERENCIA GRACOS"/>
    <m/>
    <m/>
    <m/>
    <m/>
    <m/>
    <m/>
    <n v="4253.54"/>
    <n v="0"/>
    <s v="NO_CONCILIADO"/>
    <m/>
    <m/>
  </r>
  <r>
    <x v="13"/>
    <m/>
    <x v="13"/>
    <x v="109"/>
    <s v="T04338340001"/>
    <s v="DEV"/>
    <n v="433834"/>
    <m/>
    <s v="CONTABILIZACION ORDENES DE TRANSFERENCIA GRACOS"/>
    <m/>
    <m/>
    <m/>
    <m/>
    <m/>
    <m/>
    <n v="1502.68"/>
    <n v="0"/>
    <s v="NO_CONCILIADO"/>
    <m/>
    <m/>
  </r>
  <r>
    <x v="13"/>
    <m/>
    <x v="13"/>
    <x v="109"/>
    <s v="T04338360001"/>
    <s v="DEV"/>
    <n v="433836"/>
    <m/>
    <s v="CONTABILIZACION ORDENES DE TRANSFERENCIA GRACOS"/>
    <m/>
    <m/>
    <m/>
    <m/>
    <m/>
    <m/>
    <n v="4127.25"/>
    <n v="0"/>
    <s v="NO_CONCILIADO"/>
    <m/>
    <m/>
  </r>
  <r>
    <x v="13"/>
    <m/>
    <x v="13"/>
    <x v="109"/>
    <s v="T04338390001"/>
    <s v="DEV"/>
    <n v="433839"/>
    <m/>
    <s v="CONTABILIZACION ORDENES DE TRANSFERENCIA GRACOS"/>
    <m/>
    <m/>
    <m/>
    <m/>
    <m/>
    <m/>
    <n v="23009009.59"/>
    <n v="0"/>
    <s v="NO_CONCILIADO"/>
    <m/>
    <m/>
  </r>
  <r>
    <x v="13"/>
    <m/>
    <x v="13"/>
    <x v="109"/>
    <s v="T04338410001"/>
    <s v="DEV"/>
    <n v="433841"/>
    <m/>
    <s v="CONTABILIZACION ORDENES DE TRANSFERENCIA GRACOS"/>
    <m/>
    <m/>
    <m/>
    <m/>
    <m/>
    <m/>
    <n v="107055171.08"/>
    <n v="0"/>
    <s v="NO_CONCILIADO"/>
    <m/>
    <m/>
  </r>
  <r>
    <x v="13"/>
    <m/>
    <x v="13"/>
    <x v="109"/>
    <s v="T04338430001"/>
    <s v="DEV"/>
    <n v="433843"/>
    <m/>
    <s v="CONTABILIZACION ORDENES DE TRANSFERENCIA GRACOS"/>
    <m/>
    <m/>
    <m/>
    <m/>
    <m/>
    <m/>
    <n v="46012251.280000001"/>
    <n v="0"/>
    <s v="NO_CONCILIADO"/>
    <m/>
    <m/>
  </r>
  <r>
    <x v="13"/>
    <m/>
    <x v="13"/>
    <x v="109"/>
    <s v="T04338450001"/>
    <s v="DEV"/>
    <n v="433845"/>
    <m/>
    <s v="CONTABILIZACION ORDENES DE TRANSFERENCIA GRACOS"/>
    <m/>
    <m/>
    <m/>
    <m/>
    <m/>
    <m/>
    <n v="7865342.1200000001"/>
    <n v="0"/>
    <s v="NO_CONCILIADO"/>
    <m/>
    <m/>
  </r>
  <r>
    <x v="13"/>
    <m/>
    <x v="13"/>
    <x v="109"/>
    <s v="T04338470001"/>
    <s v="DEV"/>
    <n v="433847"/>
    <m/>
    <s v="CONTABILIZACION ORDENES DE TRANSFERENCIA GRACOS"/>
    <m/>
    <m/>
    <m/>
    <m/>
    <m/>
    <m/>
    <n v="14483.66"/>
    <n v="0"/>
    <s v="NO_CONCILIADO"/>
    <m/>
    <m/>
  </r>
  <r>
    <x v="13"/>
    <m/>
    <x v="13"/>
    <x v="109"/>
    <s v="T04338490001"/>
    <s v="DEV"/>
    <n v="433849"/>
    <m/>
    <s v="CONTABILIZACION ORDENES DE TRANSFERENCIA GRACOS"/>
    <m/>
    <m/>
    <m/>
    <m/>
    <m/>
    <m/>
    <n v="678.39"/>
    <n v="0"/>
    <s v="NO_CONCILIADO"/>
    <m/>
    <m/>
  </r>
  <r>
    <x v="13"/>
    <m/>
    <x v="13"/>
    <x v="109"/>
    <s v="T04338510001"/>
    <s v="DEV"/>
    <n v="433851"/>
    <m/>
    <s v="CONTABILIZACION ORDENES DE TRANSFERENCIA GRACOS"/>
    <m/>
    <m/>
    <m/>
    <m/>
    <m/>
    <m/>
    <n v="3951.02"/>
    <n v="0"/>
    <s v="NO_CONCILIADO"/>
    <m/>
    <m/>
  </r>
  <r>
    <x v="13"/>
    <m/>
    <x v="13"/>
    <x v="109"/>
    <s v="T04338530001"/>
    <s v="DEV"/>
    <n v="433853"/>
    <m/>
    <s v="CONTABILIZACION ORDENES DE TRANSFERENCIA GRACOS"/>
    <m/>
    <m/>
    <m/>
    <m/>
    <m/>
    <m/>
    <n v="15986.34"/>
    <n v="0"/>
    <s v="NO_CONCILIADO"/>
    <m/>
    <m/>
  </r>
  <r>
    <x v="13"/>
    <m/>
    <x v="13"/>
    <x v="109"/>
    <s v="T04338550001"/>
    <s v="DEV"/>
    <n v="433855"/>
    <m/>
    <s v="CONTABILIZACION ORDENES DE TRANSFERENCIA GRACOS"/>
    <m/>
    <m/>
    <m/>
    <m/>
    <m/>
    <m/>
    <n v="15986.34"/>
    <n v="0"/>
    <s v="NO_CONCILIADO"/>
    <m/>
    <m/>
  </r>
  <r>
    <x v="13"/>
    <m/>
    <x v="13"/>
    <x v="109"/>
    <s v="T04338570001"/>
    <s v="DEV"/>
    <n v="433857"/>
    <m/>
    <s v="CONTABILIZACION ORDENES DE TRANSFERENCIA GRACOS"/>
    <m/>
    <m/>
    <m/>
    <m/>
    <m/>
    <m/>
    <n v="15986.34"/>
    <n v="0"/>
    <s v="NO_CONCILIADO"/>
    <m/>
    <m/>
  </r>
  <r>
    <x v="13"/>
    <m/>
    <x v="13"/>
    <x v="109"/>
    <s v="T04338590001"/>
    <s v="DEV"/>
    <n v="433859"/>
    <m/>
    <s v="CONTABILIZACION ORDENES DE TRANSFERENCIA GRACOS"/>
    <m/>
    <m/>
    <m/>
    <m/>
    <m/>
    <m/>
    <n v="15986.34"/>
    <n v="0"/>
    <s v="NO_CONCILIADO"/>
    <m/>
    <m/>
  </r>
  <r>
    <x v="13"/>
    <m/>
    <x v="13"/>
    <x v="109"/>
    <s v="T04338610001"/>
    <s v="DEV"/>
    <n v="433861"/>
    <m/>
    <s v="CONTABILIZACION ORDENES DE TRANSFERENCIA GRACOS"/>
    <m/>
    <m/>
    <m/>
    <m/>
    <m/>
    <m/>
    <n v="5118.8599999999997"/>
    <n v="0"/>
    <s v="NO_CONCILIADO"/>
    <m/>
    <m/>
  </r>
  <r>
    <x v="13"/>
    <m/>
    <x v="13"/>
    <x v="109"/>
    <s v="T04338630001"/>
    <s v="DEV"/>
    <n v="433863"/>
    <m/>
    <s v="CONTABILIZACION ORDENES DE TRANSFERENCIA GRACOS"/>
    <m/>
    <m/>
    <m/>
    <m/>
    <m/>
    <m/>
    <n v="4544.8900000000003"/>
    <n v="0"/>
    <s v="NO_CONCILIADO"/>
    <m/>
    <m/>
  </r>
  <r>
    <x v="13"/>
    <m/>
    <x v="13"/>
    <x v="109"/>
    <s v="T04338650001"/>
    <s v="DEV"/>
    <n v="433865"/>
    <m/>
    <s v="CONTABILIZACION ORDENES DE TRANSFERENCIA GRACOS"/>
    <m/>
    <m/>
    <m/>
    <m/>
    <m/>
    <m/>
    <n v="239.76"/>
    <n v="0"/>
    <s v="NO_CONCILIADO"/>
    <m/>
    <m/>
  </r>
  <r>
    <x v="13"/>
    <m/>
    <x v="13"/>
    <x v="109"/>
    <s v="T04338670001"/>
    <s v="DEV"/>
    <n v="433867"/>
    <m/>
    <s v="CONTABILIZACION ORDENES DE TRANSFERENCIA GRACOS"/>
    <m/>
    <m/>
    <m/>
    <m/>
    <m/>
    <m/>
    <n v="5649.96"/>
    <n v="0"/>
    <s v="NO_CONCILIADO"/>
    <m/>
    <m/>
  </r>
  <r>
    <x v="13"/>
    <m/>
    <x v="13"/>
    <x v="109"/>
    <s v="T04338690001"/>
    <s v="DEV"/>
    <n v="433869"/>
    <m/>
    <s v="CONTABILIZACION ORDENES DE TRANSFERENCIA GRACOS"/>
    <m/>
    <m/>
    <m/>
    <m/>
    <m/>
    <m/>
    <n v="5649.96"/>
    <n v="0"/>
    <s v="NO_CONCILIADO"/>
    <m/>
    <m/>
  </r>
  <r>
    <x v="13"/>
    <m/>
    <x v="13"/>
    <x v="109"/>
    <s v="T04338710001"/>
    <s v="DEV"/>
    <n v="433871"/>
    <m/>
    <s v="CONTABILIZACION ORDENES DE TRANSFERENCIA GRACOS"/>
    <m/>
    <m/>
    <m/>
    <m/>
    <m/>
    <m/>
    <n v="5649.96"/>
    <n v="0"/>
    <s v="NO_CONCILIADO"/>
    <m/>
    <m/>
  </r>
  <r>
    <x v="13"/>
    <m/>
    <x v="13"/>
    <x v="109"/>
    <s v="T04338730001"/>
    <s v="DEV"/>
    <n v="433873"/>
    <m/>
    <s v="CONTABILIZACION ORDENES DE TRANSFERENCIA GRACOS"/>
    <m/>
    <m/>
    <m/>
    <m/>
    <m/>
    <m/>
    <n v="5649.96"/>
    <n v="0"/>
    <s v="NO_CONCILIADO"/>
    <m/>
    <m/>
  </r>
  <r>
    <x v="13"/>
    <m/>
    <x v="13"/>
    <x v="109"/>
    <s v="T04338750001"/>
    <s v="DEV"/>
    <n v="433875"/>
    <m/>
    <s v="CONTABILIZACION ORDENES DE TRANSFERENCIA GRACOS"/>
    <m/>
    <m/>
    <m/>
    <m/>
    <m/>
    <m/>
    <n v="39781"/>
    <n v="0"/>
    <s v="NO_CONCILIADO"/>
    <m/>
    <m/>
  </r>
  <r>
    <x v="13"/>
    <m/>
    <x v="13"/>
    <x v="109"/>
    <s v="T04338770001"/>
    <s v="DEV"/>
    <n v="433877"/>
    <m/>
    <s v="CONTABILIZACION ORDENES DE TRANSFERENCIA GRACOS"/>
    <m/>
    <m/>
    <m/>
    <m/>
    <m/>
    <m/>
    <n v="35320.36"/>
    <n v="0"/>
    <s v="NO_CONCILIADO"/>
    <m/>
    <m/>
  </r>
  <r>
    <x v="13"/>
    <m/>
    <x v="13"/>
    <x v="109"/>
    <s v="T04338790001"/>
    <s v="DEV"/>
    <n v="433879"/>
    <m/>
    <s v="CONTABILIZACION ORDENES DE TRANSFERENCIA GRACOS"/>
    <m/>
    <m/>
    <m/>
    <m/>
    <m/>
    <m/>
    <n v="10851.97"/>
    <n v="0"/>
    <s v="NO_CONCILIADO"/>
    <m/>
    <m/>
  </r>
  <r>
    <x v="13"/>
    <m/>
    <x v="13"/>
    <x v="109"/>
    <s v="T04338810001"/>
    <s v="DEV"/>
    <n v="433881"/>
    <m/>
    <s v="CONTABILIZACION ORDENES DE TRANSFERENCIA GRACOS"/>
    <m/>
    <m/>
    <m/>
    <m/>
    <m/>
    <m/>
    <n v="43908.25"/>
    <n v="0"/>
    <s v="NO_CONCILIADO"/>
    <m/>
    <m/>
  </r>
  <r>
    <x v="13"/>
    <m/>
    <x v="13"/>
    <x v="109"/>
    <s v="T04338830001"/>
    <s v="DEV"/>
    <n v="433883"/>
    <m/>
    <s v="CONTABILIZACION ORDENES DE TRANSFERENCIA GRACOS"/>
    <m/>
    <m/>
    <m/>
    <m/>
    <m/>
    <m/>
    <n v="43908.25"/>
    <n v="0"/>
    <s v="NO_CONCILIADO"/>
    <m/>
    <m/>
  </r>
  <r>
    <x v="13"/>
    <m/>
    <x v="13"/>
    <x v="109"/>
    <s v="T04338850001"/>
    <s v="DEV"/>
    <n v="433885"/>
    <m/>
    <s v="CONTABILIZACION ORDENES DE TRANSFERENCIA GRACOS"/>
    <m/>
    <m/>
    <m/>
    <m/>
    <m/>
    <m/>
    <n v="43908.25"/>
    <n v="0"/>
    <s v="NO_CONCILIADO"/>
    <m/>
    <m/>
  </r>
  <r>
    <x v="13"/>
    <m/>
    <x v="13"/>
    <x v="109"/>
    <s v="T04338870001"/>
    <s v="DEV"/>
    <n v="433887"/>
    <m/>
    <s v="CONTABILIZACION ORDENES DE TRANSFERENCIA GRACOS"/>
    <m/>
    <m/>
    <m/>
    <m/>
    <m/>
    <m/>
    <n v="43908.25"/>
    <n v="0"/>
    <s v="NO_CONCILIADO"/>
    <m/>
    <m/>
  </r>
  <r>
    <x v="13"/>
    <m/>
    <x v="13"/>
    <x v="109"/>
    <s v="T04338890001"/>
    <s v="DEV"/>
    <n v="433889"/>
    <m/>
    <s v="CONTABILIZACION ORDENES DE TRANSFERENCIA GRACOS"/>
    <m/>
    <m/>
    <m/>
    <m/>
    <m/>
    <m/>
    <n v="52435.64"/>
    <n v="0"/>
    <s v="NO_CONCILIADO"/>
    <m/>
    <m/>
  </r>
  <r>
    <x v="13"/>
    <m/>
    <x v="13"/>
    <x v="109"/>
    <s v="T04338910001"/>
    <s v="DEV"/>
    <n v="433891"/>
    <m/>
    <s v="CONTABILIZACION ORDENES DE TRANSFERENCIA GRACOS"/>
    <m/>
    <m/>
    <m/>
    <m/>
    <m/>
    <m/>
    <n v="5410.21"/>
    <n v="0"/>
    <s v="NO_CONCILIADO"/>
    <m/>
    <m/>
  </r>
  <r>
    <x v="13"/>
    <m/>
    <x v="13"/>
    <x v="109"/>
    <s v="T04338930001"/>
    <s v="DEV"/>
    <n v="433893"/>
    <m/>
    <s v="CONTABILIZACION ORDENES DE TRANSFERENCIA GRACOS"/>
    <m/>
    <m/>
    <m/>
    <m/>
    <m/>
    <m/>
    <n v="531.1"/>
    <n v="0"/>
    <s v="NO_CONCILIADO"/>
    <m/>
    <m/>
  </r>
  <r>
    <x v="13"/>
    <m/>
    <x v="13"/>
    <x v="109"/>
    <s v="T04338950001"/>
    <s v="DEV"/>
    <n v="433895"/>
    <m/>
    <s v="CONTABILIZACION ORDENES DE TRANSFERENCIA GRACOS"/>
    <m/>
    <m/>
    <m/>
    <m/>
    <m/>
    <m/>
    <n v="1105.08"/>
    <n v="0"/>
    <s v="NO_CONCILIADO"/>
    <m/>
    <m/>
  </r>
  <r>
    <x v="13"/>
    <m/>
    <x v="13"/>
    <x v="109"/>
    <s v="T04338970001"/>
    <s v="DEV"/>
    <n v="433897"/>
    <m/>
    <s v="CONTABILIZACION ORDENES DE TRANSFERENCIA GRACOS"/>
    <m/>
    <m/>
    <m/>
    <m/>
    <m/>
    <m/>
    <n v="15307.95"/>
    <n v="0"/>
    <s v="NO_CONCILIADO"/>
    <m/>
    <m/>
  </r>
  <r>
    <x v="13"/>
    <m/>
    <x v="13"/>
    <x v="109"/>
    <s v="T04338990001"/>
    <s v="DEV"/>
    <n v="433899"/>
    <m/>
    <s v="CONTABILIZACION ORDENES DE TRANSFERENCIA GRACOS"/>
    <m/>
    <m/>
    <m/>
    <m/>
    <m/>
    <m/>
    <n v="3126.72"/>
    <n v="0"/>
    <s v="NO_CONCILIADO"/>
    <m/>
    <m/>
  </r>
  <r>
    <x v="13"/>
    <m/>
    <x v="13"/>
    <x v="109"/>
    <s v="T04339010001"/>
    <s v="DEV"/>
    <n v="433901"/>
    <m/>
    <s v="CONTABILIZACION ORDENES DE TRANSFERENCIA GRACOS"/>
    <m/>
    <m/>
    <m/>
    <m/>
    <m/>
    <m/>
    <n v="12035.25"/>
    <n v="0"/>
    <s v="NO_CONCILIADO"/>
    <m/>
    <m/>
  </r>
  <r>
    <x v="13"/>
    <m/>
    <x v="13"/>
    <x v="109"/>
    <s v="T04339030001"/>
    <s v="DEV"/>
    <n v="433903"/>
    <m/>
    <s v="CONTABILIZACION ORDENES DE TRANSFERENCIA GRACOS"/>
    <m/>
    <m/>
    <m/>
    <m/>
    <m/>
    <m/>
    <n v="8587.9"/>
    <n v="0"/>
    <s v="NO_CONCILIADO"/>
    <m/>
    <m/>
  </r>
  <r>
    <x v="13"/>
    <m/>
    <x v="13"/>
    <x v="109"/>
    <s v="T04339050001"/>
    <s v="DEV"/>
    <n v="433905"/>
    <m/>
    <s v="CONTABILIZACION ORDENES DE TRANSFERENCIA GRACOS"/>
    <m/>
    <m/>
    <m/>
    <m/>
    <m/>
    <m/>
    <n v="33056.28"/>
    <n v="0"/>
    <s v="NO_CONCILIADO"/>
    <m/>
    <m/>
  </r>
  <r>
    <x v="13"/>
    <m/>
    <x v="13"/>
    <x v="109"/>
    <s v="T04339070001"/>
    <s v="DEV"/>
    <n v="433907"/>
    <m/>
    <s v="CONTABILIZACION ORDENES DE TRANSFERENCIA GRACOS"/>
    <m/>
    <m/>
    <m/>
    <m/>
    <m/>
    <m/>
    <n v="42045.08"/>
    <n v="0"/>
    <s v="NO_CONCILIADO"/>
    <m/>
    <m/>
  </r>
  <r>
    <x v="13"/>
    <m/>
    <x v="13"/>
    <x v="109"/>
    <s v="T04339090001"/>
    <s v="DEV"/>
    <n v="433909"/>
    <m/>
    <s v="CONTABILIZACION ORDENES DE TRANSFERENCIA GRACOS"/>
    <m/>
    <m/>
    <m/>
    <m/>
    <m/>
    <m/>
    <n v="524433.42000000004"/>
    <n v="0"/>
    <s v="NO_CONCILIADO"/>
    <m/>
    <m/>
  </r>
  <r>
    <x v="13"/>
    <m/>
    <x v="13"/>
    <x v="109"/>
    <s v="T04339110001"/>
    <s v="DEV"/>
    <n v="433911"/>
    <m/>
    <s v="CONTABILIZACION ORDENES DE TRANSFERENCIA GRACOS"/>
    <m/>
    <m/>
    <m/>
    <m/>
    <m/>
    <m/>
    <n v="14673732.15"/>
    <n v="0"/>
    <s v="NO_CONCILIADO"/>
    <m/>
    <m/>
  </r>
  <r>
    <x v="13"/>
    <m/>
    <x v="13"/>
    <x v="109"/>
    <s v="T04339130001"/>
    <s v="DEV"/>
    <n v="433913"/>
    <m/>
    <s v="CONTABILIZACION ORDENES DE TRANSFERENCIA GRACOS"/>
    <m/>
    <m/>
    <m/>
    <m/>
    <m/>
    <m/>
    <n v="1440418"/>
    <n v="0"/>
    <s v="NO_CONCILIADO"/>
    <m/>
    <m/>
  </r>
  <r>
    <x v="13"/>
    <m/>
    <x v="13"/>
    <x v="109"/>
    <s v="T04339150001"/>
    <s v="DEV"/>
    <n v="433915"/>
    <m/>
    <s v="CONTABILIZACION ORDENES DE TRANSFERENCIA GRACOS"/>
    <m/>
    <m/>
    <m/>
    <m/>
    <m/>
    <m/>
    <n v="2997172.42"/>
    <n v="0"/>
    <s v="NO_CONCILIADO"/>
    <m/>
    <m/>
  </r>
  <r>
    <x v="13"/>
    <m/>
    <x v="13"/>
    <x v="109"/>
    <s v="T04339170001"/>
    <s v="DEV"/>
    <n v="433917"/>
    <m/>
    <s v="CONTABILIZACION ORDENES DE TRANSFERENCIA GRACOS"/>
    <m/>
    <m/>
    <m/>
    <m/>
    <m/>
    <m/>
    <n v="2122521.94"/>
    <n v="0"/>
    <s v="NO_CONCILIADO"/>
    <m/>
    <m/>
  </r>
  <r>
    <x v="13"/>
    <m/>
    <x v="13"/>
    <x v="109"/>
    <s v="T04339190001"/>
    <s v="DEV"/>
    <n v="433919"/>
    <m/>
    <s v="CONTABILIZACION ORDENES DE TRANSFERENCIA GRACOS"/>
    <m/>
    <m/>
    <m/>
    <m/>
    <m/>
    <m/>
    <n v="2699684.4"/>
    <n v="0"/>
    <s v="NO_CONCILIADO"/>
    <m/>
    <m/>
  </r>
  <r>
    <x v="13"/>
    <m/>
    <x v="13"/>
    <x v="109"/>
    <s v="T04339210001"/>
    <s v="DEV"/>
    <n v="433921"/>
    <m/>
    <s v="CONTABILIZACION ORDENES DE TRANSFERENCIA GRACOS"/>
    <m/>
    <m/>
    <m/>
    <m/>
    <m/>
    <m/>
    <n v="551422.03"/>
    <n v="0"/>
    <s v="NO_CONCILIADO"/>
    <m/>
    <m/>
  </r>
  <r>
    <x v="13"/>
    <m/>
    <x v="13"/>
    <x v="109"/>
    <s v="T04339230001"/>
    <s v="DEV"/>
    <n v="433923"/>
    <m/>
    <s v="CONTABILIZACION ORDENES DE TRANSFERENCIA GRACOS"/>
    <m/>
    <m/>
    <m/>
    <m/>
    <m/>
    <m/>
    <n v="18300029.27"/>
    <n v="0"/>
    <s v="NO_CONCILIADO"/>
    <m/>
    <m/>
  </r>
  <r>
    <x v="13"/>
    <m/>
    <x v="13"/>
    <x v="109"/>
    <s v="T04339250001"/>
    <s v="DEV"/>
    <n v="433925"/>
    <m/>
    <s v="CONTABILIZACION ORDENES DE TRANSFERENCIA GRACOS"/>
    <m/>
    <m/>
    <m/>
    <m/>
    <m/>
    <m/>
    <n v="17942942.739999998"/>
    <n v="0"/>
    <s v="NO_CONCILIADO"/>
    <m/>
    <m/>
  </r>
  <r>
    <x v="38"/>
    <m/>
    <x v="38"/>
    <x v="110"/>
    <s v="O20317030002"/>
    <s v="BOD"/>
    <n v="2031703"/>
    <m/>
    <s v="00099021001 DEPOSITO DE EFECTIVO, DEPOSITANTE: AUTORIDAD DE SUPERVISION DE SERVICIOS FINANCIEROS, CONCEPTO: POR RE AJUSTE TARIFARIO Y PENALIDAD, CUENTA DE DEPOSITO: CUENTA UNICA DEL TESORO"/>
    <m/>
    <m/>
    <m/>
    <m/>
    <m/>
    <m/>
    <n v="0"/>
    <n v="30"/>
    <s v="NO_CONCILIADO"/>
    <m/>
    <m/>
  </r>
  <r>
    <x v="10"/>
    <m/>
    <x v="10"/>
    <x v="110"/>
    <s v="G19188940003"/>
    <s v="CRV"/>
    <n v="1918894"/>
    <m/>
    <s v="PAGO A NATIXIS FRANCIA PRÉSTAMO 931-OB1 VCTO. 30-06-2022 POR CUENTA DE SEMAPA , VALOR 30-06-2022 CAPITAL EUR 26.208,00 INTERESES EUR 952,88 LIB. 00099031002 RECUP.DIFERENCIALES CAPITAL E INTERES-CRED.EXT."/>
    <m/>
    <m/>
    <m/>
    <m/>
    <m/>
    <m/>
    <n v="0"/>
    <n v="5076"/>
    <s v="NO_CONCILIADO"/>
    <m/>
    <m/>
  </r>
  <r>
    <x v="10"/>
    <m/>
    <x v="10"/>
    <x v="110"/>
    <s v="G19188970003"/>
    <s v="CRV"/>
    <n v="1918897"/>
    <m/>
    <s v="PAGO A NATIXIS FRANCIA PRÉSTAMO 931-OA1 VCTO. 30-06-2022 POR CUENTA DE GMSCZ , VALOR 30-06-2022 CAPITAL EUR 110.336,00 INTERESES EUR 10.525,71 LIB. 00099031002 RECUP.DIFERENCIALES CAPITAL E INTERES-CRED.EXT."/>
    <m/>
    <m/>
    <m/>
    <m/>
    <m/>
    <m/>
    <n v="0"/>
    <n v="56070.879999999997"/>
    <s v="NO_CONCILIADO"/>
    <m/>
    <m/>
  </r>
  <r>
    <x v="10"/>
    <m/>
    <x v="10"/>
    <x v="110"/>
    <s v="G19190580001"/>
    <s v="NTI"/>
    <n v="16194"/>
    <m/>
    <s v="PAGO PRÉSTAMO KFW ALEMANIA KfW 199365263 VCTO. 30-06-2022 POR CUENTA DE TGN , NTI. 016194 VALOR 30-06-2022 CAPITAL EUR 60.857,12 INTERESES EUR 5.477,14 CTA. 3987 CUENTA UNICA DEL TESORO  LIB. 00099021001"/>
    <m/>
    <m/>
    <m/>
    <m/>
    <m/>
    <m/>
    <n v="474938.71"/>
    <n v="0"/>
    <s v="NO_CONCILIADO"/>
    <m/>
    <m/>
  </r>
  <r>
    <x v="10"/>
    <m/>
    <x v="10"/>
    <x v="110"/>
    <s v="G19190580003"/>
    <s v="COB"/>
    <n v="16194"/>
    <m/>
    <s v="PAGO PRÉSTAMO KFW ALEMANIA KfW 199365263 VCTO. 30-06-2022 POR CUENTA DE TGN , NTI. 016194 VALOR 30-06-2022 CAPITAL EUR 60.857,12 INTERESES EUR 5.477,14 CTA. 3987 CUENTA UNICA DEL TESORO  LIB. 00099021001 REF.: COMISIONES BANCARIAS"/>
    <m/>
    <m/>
    <m/>
    <m/>
    <m/>
    <m/>
    <n v="382.44"/>
    <n v="0"/>
    <s v="NO_CONCILIADO"/>
    <m/>
    <m/>
  </r>
  <r>
    <x v="10"/>
    <m/>
    <x v="10"/>
    <x v="110"/>
    <s v="G19190730003"/>
    <s v="CRV"/>
    <n v="1919073"/>
    <m/>
    <s v="PAGO A KFW ALEMANIA PRÉSTAMO KfW 199565359 VCTO. 30-06-2022 POR CUENTA DE GOB.AUT.DEPT.STCRUZ , VALOR 30-06-2022 CAPITAL EUR 42.000,00 INTERESES EUR 24.261,32 LIB. 00099031002 RECUP.DIFERENCIALES CAPITAL E INTERES-CRED.EXT."/>
    <m/>
    <m/>
    <m/>
    <m/>
    <m/>
    <m/>
    <n v="0"/>
    <n v="128172.99"/>
    <s v="NO_CONCILIADO"/>
    <m/>
    <m/>
  </r>
  <r>
    <x v="10"/>
    <m/>
    <x v="10"/>
    <x v="110"/>
    <s v="G19201220001"/>
    <s v="COB"/>
    <n v="1920122"/>
    <m/>
    <s v="COMSIONES BANCARIAS POR PAGO PRÉSTAMO KFW ALEMANIA 1993 65 263 VCTO. 30-06-2022 POR CUENTA DE TGN SEGÚN NOTA COD.LIQ. 016177 DE FECHA 28-06-2022, VALOR 30-06-2022 CAPITAL UFV 663.953,72 INTERESES UFV 59.755,84 LIBRETA N°00099021001 TGN-RECURSOS ORDINARIOS (3987) REF.: COMISIONES BANCARIAS"/>
    <m/>
    <m/>
    <m/>
    <m/>
    <m/>
    <m/>
    <n v="1257.79"/>
    <n v="0"/>
    <s v="NO_CONCILIADO"/>
    <m/>
    <m/>
  </r>
  <r>
    <x v="10"/>
    <m/>
    <x v="10"/>
    <x v="110"/>
    <s v="G19201230001"/>
    <s v="NTI"/>
    <n v="1920123"/>
    <m/>
    <s v="PAGO PRÉSTAMO KFW ALEMANIA 1993 65 263 VCTO. 30-06-2022 POR CUENTA DE TGN SEGÚN NOTA COD.LIQ. 016177 DE FECHA 28-06-2022, VALOR 30-06-2022 CAPITAL UFV 663.953,72 INTERESES UFV 59.755,84 LIBRETA N°00099021001 TGN-RECURSOS ORDINARIOS (3987)"/>
    <m/>
    <m/>
    <m/>
    <m/>
    <m/>
    <m/>
    <n v="1725410.44"/>
    <n v="0"/>
    <s v="NO_CONCILIADO"/>
    <m/>
    <m/>
  </r>
  <r>
    <x v="10"/>
    <m/>
    <x v="10"/>
    <x v="110"/>
    <s v="G19201240001"/>
    <s v="COB"/>
    <n v="1920124"/>
    <m/>
    <s v="COMSIONES BANCARIAS POR PAGO PRÉSTAMO KFW ALEMANIA I-H-047 VCTO. 30-06-2022 POR CUENTA DE TGN SEGÚN NOTA COD. LIQ. 016176 DE FECHA 28-06-2022, VALOR 30-06-2022 CAPITAL UFV 943.562,09 INTERESES UFV 74.603,56 LIBRETA N°00099021001 TGN-RECURSOS ORDINARIOS (3987) REF.: COMISIONES BANCARIAS"/>
    <m/>
    <m/>
    <m/>
    <m/>
    <m/>
    <m/>
    <n v="1749.2"/>
    <n v="0"/>
    <s v="NO_CONCILIADO"/>
    <m/>
    <m/>
  </r>
  <r>
    <x v="10"/>
    <m/>
    <x v="10"/>
    <x v="110"/>
    <s v="G19201250001"/>
    <s v="NTI"/>
    <n v="1920125"/>
    <m/>
    <s v="PAGO PRÉSTAMO KFW ALEMANIA I-H-047 VCTO. 30-06-2022 POR CUENTA DE TGN SEGÚN NOTA COD. LIQ. 016176 DE FECHA 28-06-2022, VALOR 30-06-2022 CAPITAL UFV 943.562,09 INTERESES UFV 74.603,56 LIBRETA N°00099021001 TGN-RECURSOS ORDINARIOS (3987)"/>
    <m/>
    <m/>
    <m/>
    <m/>
    <m/>
    <m/>
    <n v="2427429.09"/>
    <n v="0"/>
    <s v="NO_CONCILIADO"/>
    <m/>
    <m/>
  </r>
  <r>
    <x v="10"/>
    <m/>
    <x v="10"/>
    <x v="110"/>
    <s v="G19201280002"/>
    <s v="CRV"/>
    <n v="1920128"/>
    <m/>
    <s v="DIFERENCIAL POR PAGO PRÉSTAMO KFW ALEMANIA KfW 199265711 VCTO. 30-06-2022 POR CUENTA DE ENDE GUARACACHI S.A. SEGÚN NOTA  COD. LIQ. 016254 DE FECHA 20-06-2022, VALOR 30-06-2022 EUR 20.805,65 INTERESES EUR 4.184,98 LIBRETA NRO. 00099031002 RECUP. DIFERENCIALES CAPITAL E INTERESES CRED.EXT."/>
    <m/>
    <m/>
    <m/>
    <m/>
    <m/>
    <m/>
    <n v="0"/>
    <n v="120735.05"/>
    <s v="NO_CONCILIADO"/>
    <m/>
    <m/>
  </r>
  <r>
    <x v="10"/>
    <m/>
    <x v="10"/>
    <x v="110"/>
    <s v="G19201710002"/>
    <s v="CRV"/>
    <n v="1920171"/>
    <m/>
    <s v="DIFERENCIAL POR PAGO PRÉSTAMO KFW ALEMANIA KfW 199365263 VCTO. 30-06-2022 POR CUENTA DE EMPRESA CORANI SA SEGÚN NOTA EC-GAF-94/6-2022 DE FECHA 14-06-2022, VALOR 30-06-2022 CAPITAL EUR 21.514,46 INTERESES EUR 7.745,20 LIBRETA NRO. 00099031002 RECUP. DIFERENCIALES CAPITAL E INTERESES CRED.EXT."/>
    <m/>
    <m/>
    <m/>
    <m/>
    <m/>
    <m/>
    <n v="0"/>
    <n v="212546.56"/>
    <s v="NO_CONCILIADO"/>
    <m/>
    <m/>
  </r>
  <r>
    <x v="10"/>
    <m/>
    <x v="10"/>
    <x v="110"/>
    <s v="G19201740002"/>
    <s v="CRV"/>
    <n v="1920174"/>
    <m/>
    <s v="DIFERENCIAL POR PAGO PRÉSTAMO KFW ALEMANIA KfW 199665928 VCTO. 30-06-2022 POR CUENTA DE GOB.AUT.DEPT.CBBA SEGÚN NOTA 016190 DE FECHA 18-06-2022, VALOR 30-06-2022 CAPITAL UFV 1.494.264,18 INTERESES UFV 269.004,40 LIBRETA NRO. 00099031002 RECUP. DIFERENCIALES CAPITAL E INTERESES CRED.EXT."/>
    <m/>
    <m/>
    <m/>
    <m/>
    <m/>
    <m/>
    <n v="0"/>
    <n v="213779.58"/>
    <s v="NO_CONCILIADO"/>
    <m/>
    <m/>
  </r>
  <r>
    <x v="10"/>
    <m/>
    <x v="10"/>
    <x v="110"/>
    <s v="G19201770002"/>
    <s v="CRV"/>
    <n v="1920177"/>
    <m/>
    <s v="DIFERENCIAL POR PAGO PRÉSTAMO KFW ALEMANIA KfW 199865734 VCTO. 30-06-2022 POR CUENTA DE GOB.AUT.DEPT.CHUQUIS SEGÚN NOTA COD. LIQ. 016191 DE FECHA 28-06-2022, VALOR 30-06-2022 INTERESES UFV 179.707,58 LIBRETA NRO. 00099031002 RECUP. DIFERENCIALES CAPITAL E INTERESES CRED.EXT."/>
    <m/>
    <m/>
    <m/>
    <m/>
    <m/>
    <m/>
    <n v="0"/>
    <n v="428444.44"/>
    <s v="NO_CONCILIADO"/>
    <m/>
    <m/>
  </r>
  <r>
    <x v="10"/>
    <m/>
    <x v="10"/>
    <x v="110"/>
    <s v="G19201800002"/>
    <s v="CRV"/>
    <n v="1920180"/>
    <m/>
    <s v="DIFERENCIAL POR PAGO PRÉSTAMO KFW ALEMANIA KfW 199565359 VCTO. 30-06-2022 POR CUENTA DE GOB.AUT.DEPT.STCRUZ SEGÚN NOTA COD. LIQ.  016189 DE FECHA 26-06-2022, VALOR 30-06-2022 INTERESES UFV 336.604,00 LIBRETA NRO. 00099031002 RECUP. DIFERENCIALES CAPITAL E INTERESES CRED.EXT."/>
    <m/>
    <m/>
    <m/>
    <m/>
    <m/>
    <m/>
    <n v="0"/>
    <n v="802504.33"/>
    <s v="NO_CONCILIADO"/>
    <m/>
    <m/>
  </r>
  <r>
    <x v="10"/>
    <m/>
    <x v="10"/>
    <x v="110"/>
    <s v="G19201830002"/>
    <s v="CRV"/>
    <n v="1920183"/>
    <m/>
    <s v="DIFERENCIAL POR PAGO PRÉSTAMO KFW ALEMANIA KfW 198766453 VCTO. 30-06-2022 POR CUENTA DE GOB.AUT.DEPT.CHUQUIS SEGÚN NOTA COD. LIQ. 016174 DE FECHA 28-06-2022, VALOR 30-06-2022 INTERESES UFV 67.559,24 LIBRETA NRO. 00099031002 RECUP. DIFERENCIALES CAPITAL E INTERESES CRED.EXT."/>
    <m/>
    <m/>
    <m/>
    <m/>
    <m/>
    <m/>
    <n v="0"/>
    <n v="161069.34"/>
    <s v="NO_CONCILIADO"/>
    <m/>
    <m/>
  </r>
  <r>
    <x v="0"/>
    <m/>
    <x v="0"/>
    <x v="111"/>
    <s v="O20322080002"/>
    <s v="BOD"/>
    <n v="2032208"/>
    <m/>
    <s v="00099021001 DEPOSITO DE EFECTIVO, DEPOSITANTE: JASCEMINE XIOMARA DE LA RIVA SANDOVAL, CONCEPTO: REGULARIZACION POR TOPE SALARIAL JUNIO 2022, CUENTA DE DEPOSITO: CUENTA UNICA DEL TESORO"/>
    <m/>
    <m/>
    <m/>
    <m/>
    <m/>
    <m/>
    <n v="0"/>
    <n v="1788.13"/>
    <s v="NO_CONCILIADO"/>
    <m/>
    <m/>
  </r>
  <r>
    <x v="3"/>
    <m/>
    <x v="3"/>
    <x v="111"/>
    <s v="B20322160002"/>
    <s v="BOD"/>
    <n v="2032219"/>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2271.52"/>
    <s v="CONCILIADO_PARCIAL"/>
    <m/>
    <m/>
  </r>
  <r>
    <x v="3"/>
    <m/>
    <x v="3"/>
    <x v="111"/>
    <s v="B20322160002"/>
    <s v="BOD"/>
    <n v="2032219"/>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858.6"/>
    <s v="CONCILIADO_PARCIAL"/>
    <m/>
    <m/>
  </r>
  <r>
    <x v="3"/>
    <m/>
    <x v="3"/>
    <x v="111"/>
    <s v="B20322160002"/>
    <s v="BOD"/>
    <n v="2032219"/>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4773.8"/>
    <s v="CONCILIADO_PARCIAL"/>
    <m/>
    <m/>
  </r>
  <r>
    <x v="3"/>
    <m/>
    <x v="3"/>
    <x v="111"/>
    <s v="B20322160002"/>
    <s v="BOD"/>
    <n v="2032219"/>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12000.59"/>
    <s v="CONCILIADO_PARCIAL"/>
    <m/>
    <m/>
  </r>
  <r>
    <x v="6"/>
    <m/>
    <x v="6"/>
    <x v="111"/>
    <s v="B20322160002"/>
    <s v="BOD"/>
    <n v="2032219"/>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125500.71"/>
    <s v="CONCILIADO_PARCIAL"/>
    <m/>
    <m/>
  </r>
  <r>
    <x v="6"/>
    <m/>
    <x v="6"/>
    <x v="111"/>
    <s v="B20322160002"/>
    <s v="BOD"/>
    <n v="2032219"/>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79131.89"/>
    <s v="CONCILIADO_PARCIAL"/>
    <m/>
    <m/>
  </r>
  <r>
    <x v="6"/>
    <m/>
    <x v="6"/>
    <x v="111"/>
    <s v="B20322160002"/>
    <s v="BOD"/>
    <n v="2032219"/>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59954.05"/>
    <s v="CONCILIADO_PARCIAL"/>
    <m/>
    <m/>
  </r>
  <r>
    <x v="6"/>
    <m/>
    <x v="6"/>
    <x v="111"/>
    <s v="B20322160002"/>
    <s v="BOD"/>
    <n v="2032219"/>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2877.96"/>
    <s v="CONCILIADO_PARCIAL"/>
    <m/>
    <m/>
  </r>
  <r>
    <x v="39"/>
    <m/>
    <x v="39"/>
    <x v="111"/>
    <s v="B20322160002"/>
    <s v="BOD"/>
    <n v="2032221"/>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689484.58"/>
    <s v="CONCILIADO_PARCIAL"/>
    <m/>
    <m/>
  </r>
  <r>
    <x v="39"/>
    <m/>
    <x v="39"/>
    <x v="111"/>
    <s v="B20322160002"/>
    <s v="BOD"/>
    <n v="2032221"/>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261316.28"/>
    <s v="CONCILIADO_PARCIAL"/>
    <m/>
    <m/>
  </r>
  <r>
    <x v="39"/>
    <m/>
    <x v="39"/>
    <x v="111"/>
    <s v="B20322160002"/>
    <s v="BOD"/>
    <n v="2032221"/>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387888.26"/>
    <s v="CONCILIADO_PARCIAL"/>
    <m/>
    <m/>
  </r>
  <r>
    <x v="39"/>
    <m/>
    <x v="39"/>
    <x v="111"/>
    <s v="B20322160002"/>
    <s v="BOD"/>
    <n v="2032221"/>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212009.12"/>
    <s v="CONCILIADO_PARCIAL"/>
    <m/>
    <m/>
  </r>
  <r>
    <x v="4"/>
    <m/>
    <x v="4"/>
    <x v="111"/>
    <s v="B20322160002"/>
    <s v="BOD"/>
    <n v="2032221"/>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4061.9100000000035"/>
    <s v="CONCILIADO_PARCIAL"/>
    <m/>
    <m/>
  </r>
  <r>
    <x v="5"/>
    <m/>
    <x v="5"/>
    <x v="111"/>
    <s v="B20322160002"/>
    <s v="BOD"/>
    <n v="2032221"/>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435194.72"/>
    <s v="CONCILIADO_PARCIAL"/>
    <m/>
    <m/>
  </r>
  <r>
    <x v="3"/>
    <m/>
    <x v="3"/>
    <x v="111"/>
    <s v="J05064680002"/>
    <s v="NTE"/>
    <n v="3930794"/>
    <m/>
    <s v="A:00099021001 A fin de atender el requerimiento de la Unidad de Administración e Información Salarial (UAIS), con nota interna CITE: MEFP/VTCP/DGPOT/UAIS/N°277/2022 e informe CITE: MEFP/VTCP/ DGPOT/UAIS/N°98/2022, en la cual solicita reversión definitiva de 17 boletas de diferentes entidades consignadas en el comprobante N° 18985 (H.R. 6-11566-R)."/>
    <m/>
    <m/>
    <m/>
    <m/>
    <m/>
    <m/>
    <n v="0"/>
    <n v="1451"/>
    <s v="NO_CONCILIADO"/>
    <m/>
    <m/>
  </r>
  <r>
    <x v="3"/>
    <m/>
    <x v="3"/>
    <x v="111"/>
    <s v="J05064690002"/>
    <s v="NTE"/>
    <n v="3930795"/>
    <m/>
    <s v="A:00099021001 A fin de atender el requerimiento de la Unidad de Administración e Información Salarial (UAIS), con nota interna CITE: MEFP/VTCP/DGPOT/UAIS/N°277/2022 e informe CITE: MEFP/VTCP/ DGPOT/UAIS/N°98/2022, en la cual solicita reversión definitiva de 17 boletas de diferentes entidades consignadas en el comprobante N° 18985 (H.R. 6-11566-R)."/>
    <m/>
    <m/>
    <m/>
    <m/>
    <m/>
    <m/>
    <n v="0"/>
    <n v="3752"/>
    <s v="NO_CONCILIADO"/>
    <m/>
    <m/>
  </r>
  <r>
    <x v="3"/>
    <m/>
    <x v="3"/>
    <x v="111"/>
    <s v="J05064700002"/>
    <s v="NTE"/>
    <n v="3930798"/>
    <m/>
    <s v="A:00099021001 A fin de atender el requerimiento de la Unidad de Administración e Información Salarial (UAIS), con nota interna CITE: MEFP/VTCP/DGPOT/UAIS/N°277/2022 e informe CITE: MEFP/VTCP/ DGPOT/UAIS/N°98/2022, en la cual solicita reversión definitiva de 17 boletas de diferentes entidades consignadas en el comprobante N° 18985 (H.R. 6-11566-R)."/>
    <m/>
    <m/>
    <m/>
    <m/>
    <m/>
    <m/>
    <n v="0"/>
    <n v="1463"/>
    <s v="NO_CONCILIADO"/>
    <m/>
    <m/>
  </r>
  <r>
    <x v="3"/>
    <m/>
    <x v="3"/>
    <x v="111"/>
    <s v="J05064710002"/>
    <s v="NTE"/>
    <n v="3930799"/>
    <m/>
    <s v="A:00099021001 A fin de atender el requerimiento de la Unidad de Administración e Información Salarial (UAIS), con nota interna CITE: MEFP/VTCP/DGPOT/UAIS/N°277/2022 e informe CITE: MEFP/VTCP/ DGPOT/UAIS/N°98/2022, en la cual solicita reversión definitiva de 17 boletas de diferentes entidades consignadas en el comprobante N° 18985 (H.R. 6-11566-R)."/>
    <m/>
    <m/>
    <m/>
    <m/>
    <m/>
    <m/>
    <n v="0"/>
    <n v="28976"/>
    <s v="NO_CONCILIADO"/>
    <m/>
    <m/>
  </r>
  <r>
    <x v="3"/>
    <m/>
    <x v="3"/>
    <x v="111"/>
    <s v="J05064720002"/>
    <s v="NTE"/>
    <n v="3930802"/>
    <m/>
    <s v="A:00099021001 A fin de atender el requerimiento de la Unidad de Administración e Información Salarial (UAIS), con nota interna CITE: MEFP/VTCP/DGPOT/UAIS/N°277/2022 e informe CITE: MEFP/VTCP/ DGPOT/UAIS/N°98/2022, en la cual solicita reversión definitiva de 17 boletas de diferentes entidades consignadas en el comprobante N° 18985 (H.R. 6-11566-R)."/>
    <m/>
    <m/>
    <m/>
    <m/>
    <m/>
    <m/>
    <n v="0"/>
    <n v="9644"/>
    <s v="NO_CONCILIADO"/>
    <m/>
    <m/>
  </r>
  <r>
    <x v="3"/>
    <m/>
    <x v="3"/>
    <x v="111"/>
    <s v="J05064730002"/>
    <s v="NTE"/>
    <n v="3930803"/>
    <m/>
    <s v="A:00099021001 A fin de atender el requerimiento de la Unidad de Administración e Información Salarial (UAIS), con nota interna CITE: MEFP/VTCP/DGPOT/UAIS/N°277/2022 e informe CITE: MEFP/VTCP/ DGPOT/UAIS/N°98/2022, en la cual solicita reversión definitiva de 17 boletas de diferentes entidades consignadas en el comprobante N° 18985 (H.R. 6-11566-R)."/>
    <m/>
    <m/>
    <m/>
    <m/>
    <m/>
    <m/>
    <n v="0"/>
    <n v="5371"/>
    <s v="NO_CONCILIADO"/>
    <m/>
    <m/>
  </r>
  <r>
    <x v="3"/>
    <m/>
    <x v="3"/>
    <x v="111"/>
    <s v="B20322140002"/>
    <s v="BOD"/>
    <n v="2032214"/>
    <m/>
    <s v="00099021001 DEP.DE CHEQ.AJENOS,RET.DE CAM.,CONCEPTO: PAGO INCAPACIDADES TEMPORALES (REEMBOLSO) MINISTERIO DE ECONOMIA Y FINANZAS PUBLICAS,DEP.: CAJA NACIONAL DE SALUD , PROCEDENCIA: BANCO UNION S.A., CHEQUE: 28584, FECHA DE EMISION:01/07/2022_x000a_COMUNICADO DT-598-2022 DE 21/07/2022"/>
    <m/>
    <m/>
    <m/>
    <m/>
    <m/>
    <m/>
    <n v="0"/>
    <n v="42725.440000000002"/>
    <s v="CONCILIADO_PARCIAL"/>
    <m/>
    <m/>
  </r>
  <r>
    <x v="40"/>
    <m/>
    <x v="40"/>
    <x v="111"/>
    <s v="B20322160002"/>
    <s v="BOD"/>
    <n v="2032216"/>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14352.8"/>
    <s v="CONCILIADO_PARCIAL"/>
    <m/>
    <m/>
  </r>
  <r>
    <x v="40"/>
    <m/>
    <x v="40"/>
    <x v="111"/>
    <s v="B20322160002"/>
    <s v="BOD"/>
    <n v="2032216"/>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8937.26"/>
    <s v="CONCILIADO_PARCIAL"/>
    <m/>
    <m/>
  </r>
  <r>
    <x v="41"/>
    <m/>
    <x v="41"/>
    <x v="111"/>
    <s v="B20322160002"/>
    <s v="BOD"/>
    <n v="2032216"/>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1520.54"/>
    <s v="CONCILIADO_PARCIAL"/>
    <m/>
    <m/>
  </r>
  <r>
    <x v="3"/>
    <m/>
    <x v="3"/>
    <x v="111"/>
    <s v="B20322140002"/>
    <s v="BOD"/>
    <n v="2032214"/>
    <m/>
    <s v="00099021001 DEP.DE CHEQ.AJENOS,RET.DE CAM.,CONCEPTO: PAGO INCAPACIDADES TEMPORALES (REEMBOLSO) MINISTERIO DE ECONOMIA Y FINANZAS PUBLICAS,DEP.: CAJA NACIONAL DE SALUD , PROCEDENCIA: BANCO UNION S.A., CHEQUE: 28584, FECHA DE EMISION:01/07/2022_x000a_COMUNICADO DT-598-2022 DE 21/07/2022"/>
    <m/>
    <m/>
    <m/>
    <m/>
    <m/>
    <m/>
    <n v="0"/>
    <n v="38015.56"/>
    <s v="CONCILIADO_PARCIAL"/>
    <m/>
    <m/>
  </r>
  <r>
    <x v="40"/>
    <m/>
    <x v="40"/>
    <x v="111"/>
    <s v="B20322160002"/>
    <s v="BOD"/>
    <n v="2032216"/>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7751.06"/>
    <s v="CONCILIADO_PARCIAL"/>
    <m/>
    <m/>
  </r>
  <r>
    <x v="40"/>
    <m/>
    <x v="40"/>
    <x v="111"/>
    <s v="B20322160002"/>
    <s v="BOD"/>
    <n v="2032216"/>
    <m/>
    <s v="00099021001 DEP.DE CHEQ.AJENOS,RET.DE CAM.,CONCEPTO: PAGO INCAPACIDADES TEMPORALES (REEMBOLSO) MINISTERIO DE ECONOMIA Y FINANZAS PUBLICAS,DEP.: CAJA NACIONAL DE SALUD , PROCEDENCIA: BANCO UNION S.A., CHEQUE: 28592, FECHA DE EMISION:01/07/2022_x000a_COMUNICADO DT-598-2022 DE 21/07/2022"/>
    <m/>
    <m/>
    <m/>
    <m/>
    <m/>
    <m/>
    <n v="0"/>
    <n v="8101.55"/>
    <s v="CONCILIADO_PARCIAL"/>
    <m/>
    <m/>
  </r>
  <r>
    <x v="0"/>
    <m/>
    <x v="0"/>
    <x v="112"/>
    <s v="O20326590002"/>
    <s v="BOD"/>
    <n v="2032659"/>
    <m/>
    <s v="00099021001 DEPOSITO DE EFECTIVO, DEPOSITANTE: JUAN CARLOS MESCHWITZ ATTIE, CONCEPTO: DEVOLUCIÓN PREVENTIVO (1397), CUENTA DE DEPOSITO: CUENTA UNICA DEL TESORO"/>
    <m/>
    <m/>
    <m/>
    <m/>
    <m/>
    <m/>
    <n v="0"/>
    <n v="7032"/>
    <s v="NO_CONCILIADO"/>
    <m/>
    <m/>
  </r>
  <r>
    <x v="0"/>
    <m/>
    <x v="0"/>
    <x v="112"/>
    <s v="O20327250002"/>
    <s v="BOD"/>
    <n v="2032725"/>
    <m/>
    <s v="00099021001 DEPOSITO DE EFECTIVO, DEPOSITANTE: JOSÉ CHAMBI SIÑANI, CONCEPTO: DEVOLUCION DE SALDO EN FONDO EN AVANCE, CUENTA DE DEPOSITO: CUENTA UNICA DEL TESORO"/>
    <m/>
    <m/>
    <m/>
    <m/>
    <m/>
    <m/>
    <n v="0"/>
    <n v="368"/>
    <s v="NO_CONCILIADO"/>
    <m/>
    <m/>
  </r>
  <r>
    <x v="0"/>
    <m/>
    <x v="0"/>
    <x v="112"/>
    <s v="B20325470002"/>
    <s v="BOD"/>
    <n v="2032547"/>
    <m/>
    <s v="00099021001 DEP.DE CHEQ.AJENOS,RET.DE CAM.,CONCEPTO: DEVOLUCIÓN DE CC NO COBRADA MARZO 2022,DEP.: LA VITALICIA SEGUROS Y REASEGUROS DE VIDA S.A. , PROCEDENCIA: BANCO BISA S.A., CHEQUE: 80001, FECHA DE EMISION:04/07/2022"/>
    <m/>
    <m/>
    <m/>
    <m/>
    <m/>
    <m/>
    <n v="0"/>
    <n v="24456.45"/>
    <s v="NO_CONCILIADO"/>
    <m/>
    <m/>
  </r>
  <r>
    <x v="7"/>
    <m/>
    <x v="7"/>
    <x v="112"/>
    <s v="Q16475900002"/>
    <s v="CRV"/>
    <n v="1647590"/>
    <m/>
    <s v="NUMERO DE LIBRETA CUT: 00099021001 OPERACIÓN E75 TRANSFERENCIA DE  LA CUENTA FISCAL BUN A LA CUT EN MN TRANSFERENCIA DE FONDOS A SOLICITUD DE: GOBIERNO AUTONOMO MUNICIPAL DE YOTALA, CITE: OFF.GMAY 353/2022 CUENTA CUT 3987  LIBRETA  NÂ°  00099021001 TGN-RECURSOS ORDINARIOS"/>
    <m/>
    <m/>
    <m/>
    <m/>
    <m/>
    <m/>
    <n v="0"/>
    <n v="452"/>
    <s v="NO_CONCILIADO"/>
    <m/>
    <m/>
  </r>
  <r>
    <x v="42"/>
    <m/>
    <x v="42"/>
    <x v="112"/>
    <s v="S10369950001"/>
    <s v="COB"/>
    <n v="1036995"/>
    <m/>
    <s v="COBRO DE||ÚTILES DE ESCRITORIO POR EL COMPROBANTE CONTABLE N°1036994 DE LA FECHA, SG. CORREO ADJUNTO COSTO ÚTILES DE ESCRITORIO DE LA CTA 3987069001, LIBRETA 000383012001"/>
    <m/>
    <m/>
    <m/>
    <m/>
    <m/>
    <m/>
    <n v="50"/>
    <n v="0"/>
    <s v="NO_CONCILIADO"/>
    <m/>
    <m/>
  </r>
  <r>
    <x v="0"/>
    <m/>
    <x v="0"/>
    <x v="113"/>
    <s v="O20333570002"/>
    <s v="BOD"/>
    <n v="2033357"/>
    <m/>
    <s v="00099021001 DEPOSITO DE EFECTIVO, DEPOSITANTE: GRACIELA ELSY JURADO TORREZ, CONCEPTO: DEVOLUCION DE PASAJE AEREO NO UTILIZADO DE LA ENTRENADORA GRACIELA ELSY JURADO TORREZ, CUENTA DE DEPOSITO: CUENTA UNICA DEL TESORO"/>
    <m/>
    <m/>
    <m/>
    <m/>
    <m/>
    <m/>
    <n v="0"/>
    <n v="595"/>
    <s v="NO_CONCILIADO"/>
    <m/>
    <m/>
  </r>
  <r>
    <x v="0"/>
    <m/>
    <x v="0"/>
    <x v="113"/>
    <s v="O20333590002"/>
    <s v="BOD"/>
    <n v="2033359"/>
    <m/>
    <s v="00099021001 DEPOSITO DE EFECTIVO, DEPOSITANTE: INTERCONTINENTAL TRAVEL, CONCEPTO: DEVOLUCION DEPÓSITO EN DEMASIA PAGO POR EMISION PASAJES AEREOS (VALLEDUPAR 2022), CUENTA DE DEPOSITO: CUENTA UNICA DEL TESORO"/>
    <m/>
    <m/>
    <m/>
    <m/>
    <m/>
    <m/>
    <n v="0"/>
    <n v="0.25"/>
    <s v="NO_CONCILIADO"/>
    <m/>
    <m/>
  </r>
  <r>
    <x v="0"/>
    <m/>
    <x v="0"/>
    <x v="113"/>
    <s v="O20333700002"/>
    <s v="BOD"/>
    <n v="2033370"/>
    <m/>
    <s v="00099021001 DEPOSITO DE EFECTIVO, DEPOSITANTE: SAUL ARMIN MEJIA RIVAS, CONCEPTO: DEV ASIGNACION DE FONDOS DE APOYO LOG PARA 10 CUMBRE PARA LA RRECONSTRUCCION ECONOMICA Y PRODUCTIVA, CUENTA DE DEPOSITO: CUENTA UNICA DEL TESORO"/>
    <m/>
    <m/>
    <m/>
    <m/>
    <m/>
    <m/>
    <n v="0"/>
    <n v="7100"/>
    <s v="NO_CONCILIADO"/>
    <m/>
    <m/>
  </r>
  <r>
    <x v="43"/>
    <m/>
    <x v="43"/>
    <x v="113"/>
    <s v="Q16487460002"/>
    <s v="CRV"/>
    <n v="1648746"/>
    <m/>
    <s v="NUMERO DE LIBRETA CUT: 00291014351 OPERACIÓN E18  TRANSFERENCIA DEL SISTEMA FINANCIERO POR CUENTA DE TERCEROS  A LA CUT EJEC.BOLETA CT-119655-0101 CHINA HARZONE"/>
    <m/>
    <m/>
    <m/>
    <m/>
    <m/>
    <m/>
    <n v="0"/>
    <n v="45883428.43"/>
    <s v="NO_CONCILIADO"/>
    <m/>
    <m/>
  </r>
  <r>
    <x v="7"/>
    <m/>
    <x v="7"/>
    <x v="113"/>
    <s v="Q16487820002"/>
    <s v="CRV"/>
    <n v="1648782"/>
    <m/>
    <s v="NUMERO DE LIBRETA CUT: 00016014201 OPERACIÓN E75 TRANSFERENCIA DE  LA CUENTA FISCAL BUN A LA CUT EN MN TRANSFERENCIA DE FONDOS A SOLICITUD DE: GOBIERNO AUTONOMO DEPARTAMENTAL DE SANTA CRUZ, CITE: OF-CONTAB-DPC NÂ°061/2022 CUENTA CUT 3987  LIBRETA  NÂ°  00016014201 MIN. EDUCACION - DIPLOMAS DE BACHI"/>
    <m/>
    <m/>
    <m/>
    <m/>
    <m/>
    <m/>
    <n v="0"/>
    <n v="2726800"/>
    <s v="NO_CONCILIADO"/>
    <m/>
    <m/>
  </r>
  <r>
    <x v="0"/>
    <m/>
    <x v="0"/>
    <x v="114"/>
    <s v="O20335910002"/>
    <s v="BOD"/>
    <n v="2033591"/>
    <m/>
    <s v="00099021001 DEPOSITO DE EFECTIVO, DEPOSITANTE: ROSALIA LAURA VELASQUEZ, CONCEPTO: DEPÓSITO PERDIDA DE CREDENCIAL, CUENTA DE DEPOSITO: CUENTA UNICA DEL TESORO"/>
    <m/>
    <m/>
    <m/>
    <m/>
    <m/>
    <m/>
    <n v="0"/>
    <n v="15"/>
    <s v="NO_CONCILIADO"/>
    <m/>
    <m/>
  </r>
  <r>
    <x v="0"/>
    <m/>
    <x v="0"/>
    <x v="114"/>
    <s v="O20336570002"/>
    <s v="BOD"/>
    <n v="2033657"/>
    <m/>
    <s v="00099021001 DEPOSITO DE EFECTIVO, DEPOSITANTE: WINSTOM FAUSTO CANQUI ARAMAYO, CONCEPTO: DEVOLUCION VIATICOS GESTION 2021, CUENTA DE DEPOSITO: CUENTA UNICA DEL TESORO"/>
    <m/>
    <m/>
    <m/>
    <m/>
    <m/>
    <m/>
    <n v="0"/>
    <n v="519.4"/>
    <s v="NO_CONCILIADO"/>
    <m/>
    <m/>
  </r>
  <r>
    <x v="44"/>
    <m/>
    <x v="44"/>
    <x v="114"/>
    <s v="O20336810002"/>
    <s v="BOD"/>
    <n v="2033681"/>
    <m/>
    <s v="00213012001 DEPOSITO DE EFECTIVO, DEPOSITANTE: WILDER ALDY RAMIREZ HUANCA SENAMHI, CONCEPTO: POR DEVOLUCION DE FONDOS EN AVANCE, CUENTA DE DEPOSITO: CUENTA UNICA DEL TESORO"/>
    <m/>
    <m/>
    <m/>
    <m/>
    <m/>
    <m/>
    <n v="0"/>
    <n v="39.4"/>
    <s v="NO_CONCILIADO"/>
    <m/>
    <m/>
  </r>
  <r>
    <x v="18"/>
    <m/>
    <x v="18"/>
    <x v="114"/>
    <s v="F0009937"/>
    <s v="DAU"/>
    <n v="3934956"/>
    <m/>
    <s v="De: 00081170001 De: 00081170001 A: 1-4670754 Débito Automático por incumplimiento de pago de la cuota de préstamo N° 1400292, según contrato de reprogramación de Deuda N°001/08 s/g notas CITE: DE-GEF-LCR-CAF-2600-CAR/22, informe legal: DE-AL-EC-0159-INF/22 Informe Técnico (IT): GEF-LCR-CAF-0314-INF/22 del FNR, así también como el IT MEFP/VTCP/DGPOT/UPCFTGN/ No.31/2022 y Criterio Legal MEFP/DGAJ/UAJ N°699/2022, del MEFP (HR.6-12196-R6-5147-R)."/>
    <m/>
    <m/>
    <m/>
    <m/>
    <m/>
    <m/>
    <n v="309652"/>
    <n v="0"/>
    <s v="NO_CONCILIADO"/>
    <m/>
    <m/>
  </r>
  <r>
    <x v="3"/>
    <m/>
    <x v="3"/>
    <x v="114"/>
    <s v="J05072670002"/>
    <s v="NTE"/>
    <n v="3953959"/>
    <m/>
    <s v="A:00099021001 A: 00099021001 A fin de atender el requerimiento de la Unidad de Administración e Información Salarial (UAIS), con nota interna CITE: MEFP/VTCP/DGPOT/UAIS/N°1333/2022 e informe CITE: MEFP/VTCP/ DGPOT/UAIS/N°101/2022, en la cual solicita reversión definitiva de 451 boletas de que no fueron cobradas en su periodo de vigencia consignadas en el comprobante N° 71922 (H.R. 6-13683-R)."/>
    <m/>
    <m/>
    <m/>
    <m/>
    <m/>
    <m/>
    <n v="0"/>
    <n v="1476396"/>
    <s v="NO_CONCILIADO"/>
    <m/>
    <m/>
  </r>
  <r>
    <x v="3"/>
    <m/>
    <x v="3"/>
    <x v="114"/>
    <s v="S10371820002"/>
    <s v="CRV"/>
    <n v="1037182"/>
    <m/>
    <s v="||TRANSFERENCIA A LA CUENTA ÚNICA DEL TESORO POR REMUNERACIÓN MÁXIMA DEL SECTOR PÚBLICO DE MARCELINO ALIAGA LIMACHI Y SIKORINA BUSTAMANTE, CORRESPONDIENTE AL MES DE JUNIO/2022, SEGÚN DOCUMENTOS ADJUNTOS Y  ROC N° 552/2022 DEL DCR. TRANSFERENCIA REMUNERACIÓN MÁXIMA DE MARCELINO N. ALIAGA LIMACHI PAGO JUNIO/2022 LIBRETA 00099021001"/>
    <m/>
    <m/>
    <m/>
    <m/>
    <m/>
    <m/>
    <n v="0"/>
    <n v="6481.87"/>
    <s v="NO_CONCILIADO"/>
    <m/>
    <m/>
  </r>
  <r>
    <x v="3"/>
    <m/>
    <x v="3"/>
    <x v="114"/>
    <s v="S10371820003"/>
    <s v="CRV"/>
    <n v="1037182"/>
    <m/>
    <s v="||TRANSFERENCIA A LA CUENTA ÚNICA DEL TESORO POR REMUNERACIÓN MÁXIMA DEL SECTOR PÚBLICO DE MARCELINO ALIAGA LIMACHI Y SIKORINA BUSTAMANTE, CORRESPONDIENTE AL MES DE JUNIO/2022, SEGÚN DOCUMENTOS ADJUNTOS Y  ROC N° 552/2022 DEL DCR. TRANSFERENCIA REMUNERACIÓN MÁXIMA DE SIKORINA BUSTAMANTE PACO JUNIO/2022 LIBRETA 00099021001"/>
    <m/>
    <m/>
    <m/>
    <m/>
    <m/>
    <m/>
    <n v="0"/>
    <n v="612.07000000000005"/>
    <s v="NO_CONCILIADO"/>
    <m/>
    <m/>
  </r>
  <r>
    <x v="32"/>
    <m/>
    <x v="32"/>
    <x v="115"/>
    <s v="O20339120002"/>
    <s v="BOD"/>
    <n v="2033912"/>
    <m/>
    <s v="00046104203 DEPOSITO DE EFECTIVO, DEPOSITANTE: FRANKLIN GUIDO QUISPE CRUZ, CONCEPTO: REVERSION, CUENTA DE DEPOSITO: CUENTA UNICA DEL TESORO"/>
    <m/>
    <m/>
    <m/>
    <m/>
    <m/>
    <m/>
    <n v="0"/>
    <n v="19.989999999999998"/>
    <s v="NO_CONCILIADO"/>
    <m/>
    <m/>
  </r>
  <r>
    <x v="0"/>
    <m/>
    <x v="0"/>
    <x v="115"/>
    <s v="O20340700002"/>
    <s v="BOD"/>
    <n v="2034070"/>
    <m/>
    <s v="00099021001 DEPOSITO DE EFECTIVO, DEPOSITANTE: VICTOR MANUEL CABALLERO, CONCEPTO: DEVOLUCIÓN PREVENTIVO (PREV 116), CUENTA DE DEPOSITO: CUENTA UNICA DEL TESORO"/>
    <m/>
    <m/>
    <m/>
    <m/>
    <m/>
    <m/>
    <n v="0"/>
    <n v="204"/>
    <s v="NO_CONCILIADO"/>
    <m/>
    <m/>
  </r>
  <r>
    <x v="0"/>
    <m/>
    <x v="0"/>
    <x v="115"/>
    <s v="O20340710002"/>
    <s v="BOD"/>
    <n v="2034071"/>
    <m/>
    <s v="00099021001 DEPOSITO DE EFECTIVO, DEPOSITANTE: REINA ESTELA VELASCO URANOY, CONCEPTO: DEVOLUCIÓN PREVENTIVO (PREV 116), CUENTA DE DEPOSITO: CUENTA UNICA DEL TESORO"/>
    <m/>
    <m/>
    <m/>
    <m/>
    <m/>
    <m/>
    <n v="0"/>
    <n v="329"/>
    <s v="NO_CONCILIADO"/>
    <m/>
    <m/>
  </r>
  <r>
    <x v="32"/>
    <m/>
    <x v="32"/>
    <x v="115"/>
    <s v="B20338950002"/>
    <s v="BOD"/>
    <n v="2033895"/>
    <m/>
    <s v="00046024701 DEP.DE CHEQ.AJENOS,RET.DE CAM.,CONCEPTO: OPERATIVIZACION DEL CONVENIO INTERINSTITUCIONAL N° 0043 - MINISTERIO DE SALUD Y DEPORTES,DEP.: CAMARA DE DIPUTADOS , PROCEDENCIA: BANCO UNION S.A., CHEQUE: 577, FECHA DE EMISION:08/07/2022"/>
    <m/>
    <m/>
    <m/>
    <m/>
    <m/>
    <m/>
    <n v="0"/>
    <n v="230000"/>
    <s v="NO_CONCILIADO"/>
    <m/>
    <m/>
  </r>
  <r>
    <x v="3"/>
    <m/>
    <x v="3"/>
    <x v="115"/>
    <s v="B20339200002"/>
    <s v="BOD"/>
    <n v="2033920"/>
    <m/>
    <s v="00099021001 DEP.DE CHEQ.AJENOS,RET.DE CAM.,CONCEPTO: DEVOLUCION DE FONDOS NO COBRADOS CONCILIACION MARZO/2022,DEP.: SEGUROS PROVIDA S.A. , PROCEDENCIA: BANCO NACIONAL DE BOLIVIA S.A., CHEQUE: 2312852, FECHA DE EMISION:11/07/2022"/>
    <m/>
    <m/>
    <m/>
    <m/>
    <m/>
    <m/>
    <n v="0"/>
    <n v="1192.71"/>
    <s v="NO_CONCILIADO"/>
    <m/>
    <m/>
  </r>
  <r>
    <x v="45"/>
    <m/>
    <x v="45"/>
    <x v="115"/>
    <s v="B20339630002"/>
    <s v="BOD"/>
    <n v="2033963"/>
    <m/>
    <s v="00099021001 DEP.DE CHEQ.AJENOS,RET.DE CAM.,CONCEPTO: ABEL LOPEZ ARRUETA,DEP.: BANCO UNION S.A. , PROCEDENCIA: BANCO UNION S.A., CHEQUE: 182448, FECHA DE EMISION:11/07/2022  /DJBR."/>
    <m/>
    <m/>
    <m/>
    <m/>
    <m/>
    <m/>
    <n v="0"/>
    <n v="494"/>
    <s v="NO_CONCILIADO"/>
    <m/>
    <m/>
  </r>
  <r>
    <x v="3"/>
    <m/>
    <x v="3"/>
    <x v="115"/>
    <s v="B20339640002"/>
    <s v="BOD"/>
    <n v="2033964"/>
    <m/>
    <s v="00099021001 DEP.DE CHEQ.AJENOS,RET.DE CAM.,CONCEPTO: DEVOLUCION DE SUBSIDIO,DEP.: SEGURO SOCIAL UNIVERSITARIO &quot;LA PAZ&quot; , PROCEDENCIA: BANCO UNION S.A., CHEQUE: 28916, FECHA DE EMISION:08/07/2022"/>
    <m/>
    <m/>
    <m/>
    <m/>
    <m/>
    <m/>
    <n v="0"/>
    <n v="2829.9"/>
    <s v="NO_CONCILIADO"/>
    <m/>
    <m/>
  </r>
  <r>
    <x v="3"/>
    <m/>
    <x v="3"/>
    <x v="115"/>
    <s v="B20339660002"/>
    <s v="BOD"/>
    <n v="2033966"/>
    <m/>
    <s v="00283014101 DEP.DE CHEQ.AJENOS,RET.DE CAM.,CONCEPTO: DEVOLUCIÓN DE SUBSIDIO,DEP.: SEGURO SOCIAL UNIVERSITARIO &quot;LA PAZ&quot; , PROCEDENCIA: BANCO UNION S.A., CHEQUE: 29323, FECHA DE EMISION:28/06/2022"/>
    <m/>
    <m/>
    <m/>
    <m/>
    <m/>
    <m/>
    <n v="0"/>
    <n v="3123.67"/>
    <s v="NO_CONCILIADO"/>
    <m/>
    <m/>
  </r>
  <r>
    <x v="3"/>
    <m/>
    <x v="3"/>
    <x v="115"/>
    <s v="B20339750002"/>
    <s v="BOD"/>
    <n v="2033975"/>
    <m/>
    <s v="00283014101 DEP.DE CHEQ.AJENOS,RET.DE CAM.,CONCEPTO: DEVOLUCION SUBSIDIO INCAPACIDAD TEMPORAL,DEP.: SEGURO SOCIAL UNIVERSITARIO &quot;LA PAZ&quot; , PROCEDENCIA: BANCO UNION S.A., CHEQUE: 29324, FECHA DE EMISION:28/06/2022"/>
    <m/>
    <m/>
    <m/>
    <m/>
    <m/>
    <m/>
    <n v="0"/>
    <n v="1090.5999999999999"/>
    <s v="NO_CONCILIADO"/>
    <m/>
    <m/>
  </r>
  <r>
    <x v="1"/>
    <m/>
    <x v="1"/>
    <x v="116"/>
    <s v="O20343010002"/>
    <s v="BOD"/>
    <n v="2034301"/>
    <m/>
    <s v="00099021001 DEPOSITO DE EFECTIVO, DEPOSITANTE: ALAN ORTEGA MEDINA, CONCEPTO: DEVOLUCIÓN DE SUELDOS Y SALARIOS, CUENTA DE DEPOSITO: CUENTA UNICA DEL TESORO  /DJBR."/>
    <m/>
    <m/>
    <m/>
    <m/>
    <m/>
    <m/>
    <n v="0"/>
    <n v="2510"/>
    <s v="NO_CONCILIADO"/>
    <m/>
    <m/>
  </r>
  <r>
    <x v="3"/>
    <m/>
    <x v="3"/>
    <x v="116"/>
    <s v="B20342360002"/>
    <s v="BOD"/>
    <n v="2034236"/>
    <m/>
    <s v="00099021001 DEP.DE CHEQ.AJENOS,RET.DE CAM.,CONCEPTO: PAGO POR DESCUENTOS RECURSOS PUBLICOS,DEP.: CAJA NACIONAL DE SALUD , PROCEDENCIA: BANCO UNION S.A., CHEQUE: 61585, FECHA DE EMISION:12/07/2022"/>
    <m/>
    <m/>
    <m/>
    <m/>
    <m/>
    <m/>
    <n v="0"/>
    <n v="12790.75"/>
    <s v="NO_CONCILIADO"/>
    <m/>
    <m/>
  </r>
  <r>
    <x v="46"/>
    <m/>
    <x v="46"/>
    <x v="116"/>
    <s v="B20342610002"/>
    <s v="BOD"/>
    <n v="2034261"/>
    <m/>
    <s v="00599062001 DEP.DE CHEQ.AJENOS,RET.DE CAM.,CONCEPTO: DEPÓSITO SALDOS NO EJECUTADOS MILTON MOSCOSO,DEP.: EMPRESA BOLIVIANA DE ALIMENTOS Y DERIVADOS EBA , PROCEDENCIA: BANCO UNION S.A., CHEQUE: 903, FECHA DE EMISION:06/07/2022"/>
    <m/>
    <m/>
    <m/>
    <m/>
    <m/>
    <m/>
    <n v="0"/>
    <n v="36439.1"/>
    <s v="NO_CONCILIADO"/>
    <m/>
    <m/>
  </r>
  <r>
    <x v="0"/>
    <m/>
    <x v="0"/>
    <x v="116"/>
    <s v="B20343170002"/>
    <s v="BOD"/>
    <n v="2034317"/>
    <m/>
    <s v="00099021001 DEP.DE CHEQ.AJENOS,RET.DE CAM.,CONCEPTO: COMPENSACION MENSUAL DE COTIZACION,DEP.: FUTURO DE BOLIVIA S.A.AFP , PROCEDENCIA: BANCO DE CREDITO DE BOLIVIA S.A., CHEQUE: 67409, FECHA DE EMISION:12/07/2022"/>
    <m/>
    <m/>
    <m/>
    <m/>
    <m/>
    <m/>
    <n v="0"/>
    <n v="606986.67000000004"/>
    <s v="NO_CONCILIADO"/>
    <m/>
    <m/>
  </r>
  <r>
    <x v="0"/>
    <m/>
    <x v="0"/>
    <x v="116"/>
    <s v="B20343200002"/>
    <s v="BOD"/>
    <n v="2034320"/>
    <m/>
    <s v="00099021001 DEP.DE CHEQ.AJENOS,RET.DE CAM.,CONCEPTO: FRACCIONAMIENTO COMPLEMENTARIO MENSUAL,DEP.: FUTURO DE BOLIVIA S.A. AFP , PROCEDENCIA: BANCO DE CREDITO DE BOLIVIA S.A., CHEQUE: 67410, FECHA DE EMISION:12/07/2022"/>
    <m/>
    <m/>
    <m/>
    <m/>
    <m/>
    <m/>
    <n v="0"/>
    <n v="50849.36"/>
    <s v="NO_CONCILIADO"/>
    <m/>
    <m/>
  </r>
  <r>
    <x v="32"/>
    <m/>
    <x v="32"/>
    <x v="117"/>
    <s v="O20346520002"/>
    <s v="BOD"/>
    <n v="2034652"/>
    <m/>
    <s v="00046104203 DEPOSITO DE EFECTIVO, DEPOSITANTE: JUAN CARLOS CHACON CONTRERAS, CONCEPTO: REVERSIÓN, CUENTA DE DEPOSITO: CUENTA UNICA DEL TESORO"/>
    <m/>
    <m/>
    <m/>
    <m/>
    <m/>
    <m/>
    <n v="0"/>
    <n v="40"/>
    <s v="CONCILIADO_PARCIAL"/>
    <m/>
    <m/>
  </r>
  <r>
    <x v="47"/>
    <m/>
    <x v="47"/>
    <x v="117"/>
    <s v="O20346870002"/>
    <s v="BOD"/>
    <n v="2034687"/>
    <m/>
    <s v="00047347001 DEPOSITO DE EFECTIVO, DEPOSITANTE: JUAN CARLOS MANZANEDA ALTUZARRA, CONCEPTO: DEVOLUCIÓN DE VIATICO POR VIAJE AL MUNICIPIO DE SAN JULIAN &quot;SANTA CRUZ&quot;, CUENTA DE DEPOSITO: CUENTA UNICA DEL TESORO"/>
    <m/>
    <m/>
    <m/>
    <m/>
    <m/>
    <m/>
    <n v="0"/>
    <n v="234.91"/>
    <s v="CONCILIADO_PARCIAL"/>
    <m/>
    <m/>
  </r>
  <r>
    <x v="8"/>
    <m/>
    <x v="8"/>
    <x v="117"/>
    <s v="O20347050002"/>
    <s v="BOD"/>
    <n v="2034705"/>
    <m/>
    <s v="00099021001 DEPOSITO DE EFECTIVO, DEPOSITANTE: GUDELIA QUISPE BARRA, CONCEPTO: DEVOLUCIÓN DE DESCUENTO SIN RETENCION 902241/ABRIL/2022 RETROACTIVO (COLEGIO MEDICO D.L.P), CUENTA DE DEPOSITO: CUENTA UNICA DEL TESORO  /DJBR."/>
    <m/>
    <m/>
    <m/>
    <m/>
    <m/>
    <m/>
    <n v="0"/>
    <n v="2.48"/>
    <s v="NO_CONCILIADO"/>
    <m/>
    <m/>
  </r>
  <r>
    <x v="48"/>
    <m/>
    <x v="48"/>
    <x v="117"/>
    <s v="B20345900002"/>
    <s v="BOD"/>
    <n v="2034590"/>
    <m/>
    <s v="00099021001 DEP.DE CHEQ.AJENOS,RET.DE CAM.,CONCEPTO: DEVOLUCIÓN DE APORTES INDEVIDOS,DEP.: CORPORACION DE SEGURO SOCIAL MILITAR , PROCEDENCIA: BANCO UNION S.A., CHEQUE: 17477, FECHA DE EMISION:06/07/2022"/>
    <m/>
    <m/>
    <m/>
    <m/>
    <m/>
    <m/>
    <n v="0"/>
    <n v="582.05999999999995"/>
    <s v="NO_CONCILIADO"/>
    <m/>
    <m/>
  </r>
  <r>
    <x v="0"/>
    <m/>
    <x v="0"/>
    <x v="118"/>
    <s v="O20351070002"/>
    <s v="BOD"/>
    <n v="2035107"/>
    <m/>
    <s v="00099021001 DEPOSITO DE EFECTIVO, DEPOSITANTE: CARLOS ANTONIO PADILLA, CONCEPTO: DEVOLUCION DE HABERES, CUENTA DE DEPOSITO: CUENTA UNICA DEL TESORO"/>
    <m/>
    <m/>
    <m/>
    <m/>
    <m/>
    <m/>
    <n v="0"/>
    <n v="1500"/>
    <s v="NO_CONCILIADO"/>
    <m/>
    <m/>
  </r>
  <r>
    <x v="0"/>
    <m/>
    <x v="0"/>
    <x v="118"/>
    <s v="O20351080002"/>
    <s v="BOD"/>
    <n v="2035108"/>
    <m/>
    <s v="00099021001 DEPOSITO DE EFECTIVO, DEPOSITANTE: EMPRESA CONSTRUCTORA EMCAR SRL, CONCEPTO: DEVOLUCIÓN DE ENERGIA ELECTRICA Y AGUA POTABLE DE NOV, DIC 2021 A ENE-FEB-MAR-ABR2022, CUENTA DE DEPOSITO: CUENTA UNICA DEL TESORO"/>
    <m/>
    <m/>
    <m/>
    <m/>
    <m/>
    <m/>
    <n v="0"/>
    <n v="10.039999999999999"/>
    <s v="CONCILIADO_PARCIAL"/>
    <m/>
    <m/>
  </r>
  <r>
    <x v="3"/>
    <m/>
    <x v="3"/>
    <x v="118"/>
    <s v="B20349450002"/>
    <s v="BOD"/>
    <n v="2034945"/>
    <m/>
    <s v="00099021001 DEP.DE CHEQ.AJENOS,RET.DE CAM.,CONCEPTO: INCAPACIDAD TEMPORAL - ABRIL 2022 - LA PAZ,DEP.: CAJA DE SALUD DE LA BANCA PRIVADA , PROCEDENCIA: BANCO NACIONAL DE BOLIVIA S.A., CHEQUE: 9973102, FECHA DE EMISION:30/06/2022"/>
    <m/>
    <m/>
    <m/>
    <m/>
    <m/>
    <m/>
    <n v="0"/>
    <n v="4040.19"/>
    <s v="NO_CONCILIADO"/>
    <m/>
    <m/>
  </r>
  <r>
    <x v="3"/>
    <m/>
    <x v="3"/>
    <x v="118"/>
    <s v="B20349480002"/>
    <s v="BOD"/>
    <n v="2034948"/>
    <m/>
    <s v="00099021001 DEP.DE CHEQ.AJENOS,RET.DE CAM.,CONCEPTO: REMISION PLANILLA DE PARTES DE BJAS MEDICAS ABRIL 2022,DEP.: CAJA DE SALUD DE LA BANCA PRIVADA , PROCEDENCIA: BANCO NACIONAL DE BOLIVIA S.A., CHEQUE: 9973014, FECHA DE EMISION:30/06/2022"/>
    <m/>
    <m/>
    <m/>
    <m/>
    <m/>
    <m/>
    <n v="0"/>
    <n v="8475.4599999999991"/>
    <s v="NO_CONCILIADO"/>
    <m/>
    <m/>
  </r>
  <r>
    <x v="3"/>
    <m/>
    <x v="3"/>
    <x v="118"/>
    <s v="B20349510002"/>
    <s v="BOD"/>
    <n v="2034951"/>
    <m/>
    <s v="00099021001 DEP.DE CHEQ.AJENOS,RET.DE CAM.,CONCEPTO: REEMBOLSO SUBSIDIO INCAPACIDAD ABRIL-2022,DEP.: CAJA DE SALUD DE LA BANCA PRIVADA , PROCEDENCIA: BANCO NACIONAL DE BOLIVIA S.A., CHEQUE: 9972815, FECHA DE EMISION:30/06/2022"/>
    <m/>
    <m/>
    <m/>
    <m/>
    <m/>
    <m/>
    <n v="0"/>
    <n v="3171.56"/>
    <s v="NO_CONCILIADO"/>
    <m/>
    <m/>
  </r>
  <r>
    <x v="0"/>
    <m/>
    <x v="0"/>
    <x v="118"/>
    <s v="B20349530002"/>
    <s v="BOD"/>
    <n v="2034953"/>
    <m/>
    <s v="00099021001 DEP.DE CHEQ.AJENOS,RET.DE CAM.,CONCEPTO: DEVOLUCIÓN DE CC NO COBRADA MARZO 2022,DEP.: LA VITALICIA SEGUROS Y REASEGUROS DE VIDA S.A. , PROCEDENCIA: BANCO BISA S.A., CHEQUE: 80034, FECHA DE EMISION:13/07/2022"/>
    <m/>
    <m/>
    <m/>
    <m/>
    <m/>
    <m/>
    <n v="0"/>
    <n v="310.36"/>
    <s v="NO_CONCILIADO"/>
    <m/>
    <m/>
  </r>
  <r>
    <x v="43"/>
    <m/>
    <x v="43"/>
    <x v="118"/>
    <s v="Q16520950002"/>
    <s v="CRV"/>
    <n v="1652095"/>
    <m/>
    <s v="NUMERO DE LIBRETA CUT: 00291014351 OPERACIÓN E18  TRANSFERENCIA DEL SISTEMA FINANCIERO POR CUENTA DE TERCEROS  A LA CUT TRANSFERENCIA POR COMPLEMENTACION Y VALIDACION DEL ESTUDIO A DISENO FINAL Y SUPERVISION TECNICA AMBIENTAL DE LA CARRETERA PORVENIR - PUERTO RICO TRAMO 1B SAN MIGUEL PUERTO RICO"/>
    <m/>
    <m/>
    <m/>
    <m/>
    <m/>
    <m/>
    <n v="0"/>
    <n v="1051956.75"/>
    <s v="NO_CONCILIADO"/>
    <m/>
    <m/>
  </r>
  <r>
    <x v="32"/>
    <m/>
    <x v="32"/>
    <x v="118"/>
    <s v="Q16522050002"/>
    <s v="CRV"/>
    <n v="1652205"/>
    <m/>
    <s v="NUMERO DE LIBRETA CUT: 00099021001 OPERACIÓN E18  TRANSFERENCIA DEL SISTEMA FINANCIERO POR CUENTA DE TERCEROS  A LA CUT MINISTERIO DE SALUD Y DEPORTES"/>
    <m/>
    <m/>
    <m/>
    <m/>
    <m/>
    <m/>
    <n v="0"/>
    <n v="31002"/>
    <s v="NO_CONCILIADO"/>
    <m/>
    <m/>
  </r>
  <r>
    <x v="32"/>
    <m/>
    <x v="32"/>
    <x v="118"/>
    <s v="Q16522080002"/>
    <s v="CRV"/>
    <n v="1652208"/>
    <m/>
    <s v="NUMERO DE LIBRETA CUT: 00099021001 OPERACIÓN E18  TRANSFERENCIA DEL SISTEMA FINANCIERO POR CUENTA DE TERCEROS  A LA CUT MINISTERIO DE SALUD Y DEPORTES"/>
    <m/>
    <m/>
    <m/>
    <m/>
    <m/>
    <m/>
    <n v="0"/>
    <n v="32426"/>
    <s v="NO_CONCILIADO"/>
    <m/>
    <m/>
  </r>
  <r>
    <x v="49"/>
    <m/>
    <x v="49"/>
    <x v="119"/>
    <s v="O20353940002"/>
    <s v="BOD"/>
    <n v="2035394"/>
    <m/>
    <s v="00133012001 DEPOSITO DE EFECTIVO, DEPOSITANTE: LOTERIA NAC.DE BENEFICIENCIA Y SALUBRIDAD (201501), CONCEPTO: SALDO PAGO DE PREMIOS MENORES SORTEO &quot;BILLETE DE LA FORTUNA&quot; SEGUNDO DEPÓSITO, CUENTA DE DEPOSITO: CUENTA UNICA DEL TESORO"/>
    <m/>
    <m/>
    <m/>
    <m/>
    <m/>
    <m/>
    <n v="0"/>
    <n v="1150"/>
    <s v="NO_CONCILIADO"/>
    <m/>
    <m/>
  </r>
  <r>
    <x v="2"/>
    <m/>
    <x v="2"/>
    <x v="119"/>
    <s v="B20352680002"/>
    <s v="BOD"/>
    <n v="2035268"/>
    <m/>
    <s v="00099021001 DEP.DE CHEQ.AJENOS,RET.DE CAM.,CONCEPTO: DEVOLUCIÓN COTIZACION EXCESO,DEP.: FUTURO DE BOLIVIA S.A. AFP , PROCEDENCIA: BANCO DE CREDITO DE BOLIVIA S.A., CHEQUE: 67423, FECHA DE EMISION:14/07/2022"/>
    <m/>
    <m/>
    <m/>
    <m/>
    <m/>
    <m/>
    <n v="0"/>
    <n v="1614.44"/>
    <s v="NO_CONCILIADO"/>
    <m/>
    <m/>
  </r>
  <r>
    <x v="50"/>
    <m/>
    <x v="50"/>
    <x v="119"/>
    <s v="B20353150002"/>
    <s v="BOD"/>
    <n v="2035315"/>
    <m/>
    <s v="00373024105 DEP.DE CHEQ.AJENOS,RET.DE CAM.,CONCEPTO: JOSE CHUVE CHORE,DEP.: BANCO UNION S.A. , PROCEDENCIA: BANCO UNION S.A., CHEQUE: 182454, FECHA DE EMISION:15/07/2022"/>
    <m/>
    <m/>
    <m/>
    <m/>
    <m/>
    <m/>
    <n v="0"/>
    <n v="33089.74"/>
    <s v="NO_CONCILIADO"/>
    <m/>
    <m/>
  </r>
  <r>
    <x v="51"/>
    <m/>
    <x v="51"/>
    <x v="119"/>
    <s v="S10378180001"/>
    <s v="COB"/>
    <n v="1037818"/>
    <m/>
    <s v="'COBRO DE'||ÚTILES DE ESCRITORIO POR EL COMPROBANTE NRO.1037816 DE LA FECHA S/G. NOTA CITE SEDEM/GG/PB N°0341/2022 DE LA FECHA ENVIADA POR EL SERVICIO DE DESARROLLO DE LAS EMPRESAS PÚBLICAS PRODUCTIVAS (HRE-TSO-1593). DEBITO DE LA LIB. N°00132022002 SEDEM-ADMINISTRACIÓN Y OPERACIONES PAPELBOL"/>
    <m/>
    <m/>
    <m/>
    <m/>
    <m/>
    <m/>
    <n v="50"/>
    <n v="0"/>
    <s v="NO_CONCILIADO"/>
    <m/>
    <m/>
  </r>
  <r>
    <x v="49"/>
    <m/>
    <x v="49"/>
    <x v="120"/>
    <s v="O20357140002"/>
    <s v="BOD"/>
    <n v="2035714"/>
    <m/>
    <s v="00133012001 DEPOSITO DE EFECTIVO, DEPOSITANTE: LOTERIA NACIONAL DE BENEFICENCIA Y SALUBRIDAD, CONCEPTO: FONDOS EN AVANCE, CUENTA DE DEPOSITO: CUENTA UNICA DEL TESORO"/>
    <m/>
    <m/>
    <m/>
    <m/>
    <m/>
    <m/>
    <n v="0"/>
    <n v="40"/>
    <s v="NO_CONCILIADO"/>
    <m/>
    <m/>
  </r>
  <r>
    <x v="0"/>
    <m/>
    <x v="0"/>
    <x v="121"/>
    <s v="O20359470002"/>
    <s v="BOD"/>
    <n v="2035947"/>
    <m/>
    <s v="00099021001 DEPOSITO DE EFECTIVO, DEPOSITANTE: JUSTA YOLANDA MAMANI QUISPE, CONCEPTO: NUEVAS NUPCIAS, CUENTA DE DEPOSITO: CUENTA UNICA DEL TESORO"/>
    <m/>
    <m/>
    <m/>
    <m/>
    <m/>
    <m/>
    <n v="0"/>
    <n v="500"/>
    <s v="NO_CONCILIADO"/>
    <m/>
    <m/>
  </r>
  <r>
    <x v="17"/>
    <m/>
    <x v="17"/>
    <x v="121"/>
    <s v="O20359570002"/>
    <s v="BOD"/>
    <n v="2035957"/>
    <m/>
    <s v="00099021001 DEPOSITO DE EFECTIVO, DEPOSITANTE: JOSE MARIA CUENTAS GONZALES, CONCEPTO: REVERSION DE BOLETA DE HABER MENSUAL DE MAYO DE 2022 DE EDMUNDO RAMIRO CUENTAS DELGADILLO, CUENTA DE DEPOSITO: CUENTA UNICA DEL TESORO"/>
    <m/>
    <m/>
    <m/>
    <m/>
    <m/>
    <m/>
    <n v="0"/>
    <n v="11024.08"/>
    <s v="NO_CONCILIADO"/>
    <m/>
    <m/>
  </r>
  <r>
    <x v="0"/>
    <m/>
    <x v="0"/>
    <x v="121"/>
    <s v="O20359590002"/>
    <s v="BOD"/>
    <n v="2035959"/>
    <m/>
    <s v="00099021001 DEPOSITO DE EFECTIVO, DEPOSITANTE: JOSE MARIA CUENTAS GONZALES, CONCEPTO: REVERSION DE BOLETA DE HABER MENSUAL PARCIAL DE JUNIO DE 2022 DE EDMUNDO RAMIRO CUENTAS DELGADILLO, CUENTA DE DEPOSITO: CUENTA UNICA DEL TESORO"/>
    <m/>
    <m/>
    <m/>
    <m/>
    <m/>
    <m/>
    <n v="0"/>
    <n v="41.08"/>
    <s v="NO_CONCILIADO"/>
    <m/>
    <m/>
  </r>
  <r>
    <x v="2"/>
    <m/>
    <x v="2"/>
    <x v="121"/>
    <s v="B20358760002"/>
    <s v="BOD"/>
    <n v="2035876"/>
    <m/>
    <s v="00099021001 DEP.DE CHEQ.AJENOS,RET.DE CAM.,CONCEPTO: COMPENSACION MENSUAL DE COTIZACIONES,DEP.: FUTURO DE BOLIVIA S.A. AFP , PROCEDENCIA: BANCO DE CREDITO DE BOLIVIA S.A., CHEQUE: 67435, FECHA DE EMISION:18/07/2022"/>
    <m/>
    <m/>
    <m/>
    <m/>
    <m/>
    <m/>
    <n v="0"/>
    <n v="740488.87"/>
    <s v="NO_CONCILIADO"/>
    <m/>
    <m/>
  </r>
  <r>
    <x v="2"/>
    <m/>
    <x v="2"/>
    <x v="121"/>
    <s v="B20358790002"/>
    <s v="BOD"/>
    <n v="2035879"/>
    <m/>
    <s v="00099021001 DEP.DE CHEQ.AJENOS,RET.DE CAM.,CONCEPTO: FRACCION COMPLEMENTARIA MENSUAL,DEP.: FUTURO DE BOLIVIA S.A. AFP , PROCEDENCIA: BANCO DE CREDITO DE BOLIVIA S.A., CHEQUE: 67436, FECHA DE EMISION:18/07/2022"/>
    <m/>
    <m/>
    <m/>
    <m/>
    <m/>
    <m/>
    <n v="0"/>
    <n v="38978.639999999999"/>
    <s v="NO_CONCILIADO"/>
    <m/>
    <m/>
  </r>
  <r>
    <x v="2"/>
    <m/>
    <x v="2"/>
    <x v="121"/>
    <s v="B20358820002"/>
    <s v="BOD"/>
    <n v="2035882"/>
    <m/>
    <s v="00099021001 DEP.DE CHEQ.AJENOS,RET.DE CAM.,CONCEPTO: DEVOLUCION COTIZACION EXCESO,DEP.: FUTURO DE BOLIVIA S.A. AFP , PROCEDENCIA: BANCO DE CREDITO DE BOLIVIA S.A., CHEQUE: 67429, FECHA DE EMISION:15/07/2022"/>
    <m/>
    <m/>
    <m/>
    <m/>
    <m/>
    <m/>
    <n v="0"/>
    <n v="722.5"/>
    <s v="NO_CONCILIADO"/>
    <m/>
    <m/>
  </r>
  <r>
    <x v="43"/>
    <m/>
    <x v="43"/>
    <x v="121"/>
    <s v="B20359320002"/>
    <s v="BOD"/>
    <n v="2035932"/>
    <m/>
    <s v="00291014203 DEP.DE CHEQ.AJENOS,RET.DE CAM.,CONCEPTO: PROYECTO: CONST. PUENTE EL TORNO - ESPEJOS,DEP.: FONDO NACIONAL DE DESARROLLO REGIONAL (FNDR) , PROCEDENCIA: BANCO UNION S.A., CHEQUE: 1700, FECHA DE EMISION:19/07/2022"/>
    <m/>
    <m/>
    <m/>
    <m/>
    <m/>
    <m/>
    <n v="0"/>
    <n v="303233.09999999998"/>
    <s v="NO_CONCILIADO"/>
    <m/>
    <m/>
  </r>
  <r>
    <x v="43"/>
    <m/>
    <x v="43"/>
    <x v="121"/>
    <s v="B20359340002"/>
    <s v="BOD"/>
    <n v="2035934"/>
    <m/>
    <s v="00291014203 DEP.DE CHEQ.AJENOS,RET.DE CAM.,CONCEPTO: PROYECTO: CONST. PUENTE EL TORNO - ESPEJOS,DEP.: FONDO NACIONAL DE DESARROLLO REGIONAL (FNDR) , PROCEDENCIA: BANCO UNION S.A., CHEQUE: 1699, FECHA DE EMISION:19/07/2022"/>
    <m/>
    <m/>
    <m/>
    <m/>
    <m/>
    <m/>
    <n v="0"/>
    <n v="4830576.2"/>
    <s v="NO_CONCILIADO"/>
    <m/>
    <m/>
  </r>
  <r>
    <x v="52"/>
    <m/>
    <x v="52"/>
    <x v="121"/>
    <s v="O20360510002"/>
    <s v="BOD"/>
    <n v="2036051"/>
    <m/>
    <s v="00593019201 DEPOSITO DE EFECTIVO, DEPOSITANTE: JHOSSELINE YANIRA VILLA ZEBALLOS, CONCEPTO: REPOSICION DE IMPUESTOS POR DOBLE FACTURACION, CUENTA DE DEPOSITO: CUENTA UNICA DEL TESORO"/>
    <m/>
    <m/>
    <m/>
    <m/>
    <m/>
    <m/>
    <n v="0"/>
    <n v="15.2"/>
    <s v="NO_CONCILIADO"/>
    <m/>
    <m/>
  </r>
  <r>
    <x v="52"/>
    <m/>
    <x v="52"/>
    <x v="121"/>
    <s v="O20360520002"/>
    <s v="BOD"/>
    <n v="2036052"/>
    <m/>
    <s v="00593019201 DEPOSITO DE EFECTIVO, DEPOSITANTE: JHOSSELINE YANIRA VILLA ZEBALLOS, CONCEPTO: REPOSICION DE IMPUESTOS POR DOBLE FACTURACION, CUENTA DE DEPOSITO: CUENTA UNICA DEL TESORO"/>
    <m/>
    <m/>
    <m/>
    <m/>
    <m/>
    <m/>
    <n v="0"/>
    <n v="44"/>
    <s v="NO_CONCILIADO"/>
    <m/>
    <m/>
  </r>
  <r>
    <x v="52"/>
    <m/>
    <x v="52"/>
    <x v="121"/>
    <s v="O20360550002"/>
    <s v="BOD"/>
    <n v="2036055"/>
    <m/>
    <s v="00593019201 DEPOSITO DE EFECTIVO, DEPOSITANTE: JHOSSELINE YANIRA VILLA ZEBALLOS, CONCEPTO: REPOSICION DE IMPUESTOS POR DOBLE FACTURACION, CUENTA DE DEPOSITO: CUENTA UNICA DEL TESORO"/>
    <m/>
    <m/>
    <m/>
    <m/>
    <m/>
    <m/>
    <n v="0"/>
    <n v="105.12"/>
    <s v="NO_CONCILIADO"/>
    <m/>
    <m/>
  </r>
  <r>
    <x v="0"/>
    <m/>
    <x v="0"/>
    <x v="122"/>
    <s v="O20363150002"/>
    <s v="BOD"/>
    <n v="2036315"/>
    <m/>
    <s v="00099021001 DEPOSITO DE EFECTIVO, DEPOSITANTE: LUIS LEONARDO PINTO TOLA, CONCEPTO: DEVOLUCION DE HABERES, CUENTA DE DEPOSITO: CUENTA UNICA DEL TESORO"/>
    <m/>
    <m/>
    <m/>
    <m/>
    <m/>
    <m/>
    <n v="0"/>
    <n v="18711"/>
    <s v="NO_CONCILIADO"/>
    <m/>
    <m/>
  </r>
  <r>
    <x v="32"/>
    <m/>
    <x v="32"/>
    <x v="122"/>
    <s v="O20363410002"/>
    <s v="BOD"/>
    <n v="2036341"/>
    <m/>
    <s v="00099021001 DEPOSITO DE EFECTIVO, DEPOSITANTE: MINISTERIO DE SALUD Y DEPORTES, CONCEPTO: REVERSION DE FONDOS FUENTE10, CUENTA DE DEPOSITO: CUENTA UNICA DEL TESORO"/>
    <m/>
    <m/>
    <m/>
    <m/>
    <m/>
    <m/>
    <n v="0"/>
    <n v="0.42"/>
    <s v="CONCILIADO_PARCIAL"/>
    <m/>
    <m/>
  </r>
  <r>
    <x v="0"/>
    <m/>
    <x v="0"/>
    <x v="122"/>
    <s v="B20362630002"/>
    <s v="BOD"/>
    <n v="2036263"/>
    <m/>
    <s v="00099021001 DEP.DE CHEQ.AJENOS,RET.DE CAM.,CONCEPTO: BONILLA CRUZ FERID MANUEL,DEP.: BANCO UNION S.A. , PROCEDENCIA: BANCO UNION S.A., CHEQUE: 182455, FECHA DE EMISION:20/07/2022"/>
    <m/>
    <m/>
    <m/>
    <m/>
    <m/>
    <m/>
    <n v="0"/>
    <n v="1054.94"/>
    <s v="NO_CONCILIADO"/>
    <m/>
    <m/>
  </r>
  <r>
    <x v="53"/>
    <m/>
    <x v="53"/>
    <x v="123"/>
    <s v="O20367090002"/>
    <s v="BOD"/>
    <n v="2036709"/>
    <m/>
    <s v="00099021001 DEPOSITO DE EFECTIVO, DEPOSITANTE: GERMAN QUISPE NIURA, CONCEPTO: DEVOLUCIÓN DE PASAJE Y VIATICOS, CUENTA DE DEPOSITO: CUENTA UNICA DEL TESORO  /DJBR."/>
    <m/>
    <m/>
    <m/>
    <m/>
    <m/>
    <m/>
    <n v="0"/>
    <n v="350"/>
    <s v="NO_CONCILIADO"/>
    <m/>
    <m/>
  </r>
  <r>
    <x v="54"/>
    <m/>
    <x v="54"/>
    <x v="123"/>
    <s v="O20367100002"/>
    <s v="BOD"/>
    <n v="2036710"/>
    <m/>
    <s v="00099021001 DEPOSITO DE EFECTIVO, DEPOSITANTE: JAIME FELIX JALDIN ZARATE, CONCEPTO: DEVOLUCIÓN DE PASAJE Y VIATICOS, CUENTA DE DEPOSITO: CUENTA UNICA DEL TESORO  /DJBR."/>
    <m/>
    <m/>
    <m/>
    <m/>
    <m/>
    <m/>
    <n v="0"/>
    <n v="561"/>
    <s v="NO_CONCILIADO"/>
    <m/>
    <m/>
  </r>
  <r>
    <x v="55"/>
    <m/>
    <x v="55"/>
    <x v="123"/>
    <s v="B20365560002"/>
    <s v="BOD"/>
    <n v="2036556"/>
    <m/>
    <s v="00382014302 DEP.DE CHEQ.AJENOS,RET.DE CAM.,CONCEPTO: DEVOLUCION A LA LIBRETA 00382014302 CORRESPONDIENTE A PAGOS EN DEMASIA O PRESTADORES DE SERVICIO,DEP.: AISEM , PROCEDENCIA: BANCO UNION S.A., CHEQUE: 287, FECHA DE EMISION:15/07/2022"/>
    <m/>
    <m/>
    <m/>
    <m/>
    <m/>
    <m/>
    <n v="0"/>
    <n v="0.83"/>
    <s v="CONCILIADO_PARCIAL"/>
    <m/>
    <m/>
  </r>
  <r>
    <x v="10"/>
    <m/>
    <x v="10"/>
    <x v="123"/>
    <s v="F0010056"/>
    <s v="NTE"/>
    <n v="4009158"/>
    <m/>
    <s v="A:00099021001 TRANSFERENCIA DE RECUPERACIONES SEGÚN NOTA GEF-LCR-JSZ-0733-NOT/22 POR CONCEPTO DE PAGO DE CAPITAL E INTERES DE ACUERDO A CONTRATO DE FIDEICOMISO “ACCESOS SEGUROS VIVIR BIEN” CORRESPONDIENTE AL GAD CHUQUISACA."/>
    <m/>
    <m/>
    <m/>
    <m/>
    <m/>
    <m/>
    <n v="0"/>
    <n v="12589325.039999999"/>
    <s v="NO_CONCILIADO"/>
    <m/>
    <m/>
  </r>
  <r>
    <x v="10"/>
    <m/>
    <x v="10"/>
    <x v="123"/>
    <s v="F0010056"/>
    <s v="NTE"/>
    <n v="4009184"/>
    <m/>
    <s v="A:00099021001 TRANSFERENCIA DE RECUPERACIONES SEGÚN NOTA GEF-LCR-JSZ-0733-NOT/22 POR CONCEPTO DE PAGO DE CAPITAL E INTERES DE ACUERDO A CONTRATO DE FIDEICOMISO “ACCESOS SEGUROS VIVIR BIEN” CORRESPONDIENTE AL GAM SANTA CRUZ."/>
    <m/>
    <m/>
    <m/>
    <m/>
    <m/>
    <m/>
    <n v="0"/>
    <n v="7424351.5599999996"/>
    <s v="NO_CONCILIADO"/>
    <m/>
    <m/>
  </r>
  <r>
    <x v="7"/>
    <m/>
    <x v="7"/>
    <x v="123"/>
    <s v="Q16560110002"/>
    <s v="CRV"/>
    <n v="1656011"/>
    <m/>
    <s v="NUMERO DE LIBRETA CUT: 00099021001 OPERACIÓN E75 TRANSFERENCIA DE  LA CUENTA FISCAL BUN A LA CUT EN MN TRANSFERENCIA DE FONDOS A SOLICITUD DE: GOBIERNO AUTONOMO MUNICIPAL VILLA GUALBERTO VILLARROEL, CITE: G.A.M.V.G.V./NÂ°208/2022 CUENTA CUT 3987  LIBRETA  NÂ°  00099021001 TGN-RECURSOS ORDINARIOS"/>
    <m/>
    <m/>
    <m/>
    <m/>
    <m/>
    <m/>
    <n v="0"/>
    <n v="4785.04"/>
    <s v="NO_CONCILIADO"/>
    <m/>
    <m/>
  </r>
  <r>
    <x v="7"/>
    <m/>
    <x v="7"/>
    <x v="123"/>
    <s v="Q16560280002"/>
    <s v="CRV"/>
    <n v="1656028"/>
    <m/>
    <s v="NUMERO DE LIBRETA CUT: 00099021001 OPERACIÓN E75 TRANSFERENCIA DE  LA CUENTA FISCAL BUN A LA CUT EN MN TRANSFERENCIA DE FONDOS A SOLICITUD DE: GOBIERNO AUTONOMO DEPARTAMENTAL DE SANTA CRUZ, CITE:OF-CONTAB-DPC NO080/2022 CUENTA CUT 3987  LIBRETA  NÂ°  00099021001 TGN-RECURSOS ORDINARIOS"/>
    <m/>
    <m/>
    <m/>
    <m/>
    <m/>
    <m/>
    <n v="0"/>
    <n v="21627733.59"/>
    <s v="NO_CONCILIADO"/>
    <m/>
    <m/>
  </r>
  <r>
    <x v="56"/>
    <m/>
    <x v="56"/>
    <x v="124"/>
    <s v="O20368940002"/>
    <s v="BOD"/>
    <n v="2036894"/>
    <m/>
    <s v="00590012001 DEPOSITO DE EFECTIVO, DEPOSITANTE: EMPRESA PÚBLICA QUIPUS, CONCEPTO: REVERSION DE PLANILLA MENSUAL - JUNIO 2022, CUENTA DE DEPOSITO: CUENTA UNICA DEL TESORO"/>
    <m/>
    <m/>
    <m/>
    <m/>
    <m/>
    <m/>
    <n v="0"/>
    <n v="0.01"/>
    <s v="CONCILIADO_PARCIAL"/>
    <m/>
    <m/>
  </r>
  <r>
    <x v="0"/>
    <m/>
    <x v="0"/>
    <x v="124"/>
    <s v="O20369000002"/>
    <s v="BOD"/>
    <n v="2036900"/>
    <m/>
    <s v="00099021001 DEPOSITO DE EFECTIVO, DEPOSITANTE: ROSA AMALIA QUISBERT DE MARCA, CONCEPTO: DEVOLUCION DE RETROACTIVO, CUENTA DE DEPOSITO: CUENTA UNICA DEL TESORO"/>
    <m/>
    <m/>
    <m/>
    <m/>
    <m/>
    <m/>
    <n v="0"/>
    <n v="200"/>
    <s v="NO_CONCILIADO"/>
    <m/>
    <m/>
  </r>
  <r>
    <x v="3"/>
    <m/>
    <x v="3"/>
    <x v="124"/>
    <s v="B20369410002"/>
    <s v="BOD"/>
    <n v="2036941"/>
    <m/>
    <s v="00099021001 DEP.DE CHEQ.AJENOS,RET.DE CAM.,CONCEPTO: DEVOLUCIÓN DE RETROACTIVO,DEP.: CAJA DE SALUD DE LA BANCA PRIVADA , PROCEDENCIA: BANCO NACIONAL DE BOLIVIA S.A., CHEQUE: 3570103, FECHA DE EMISION:30/06/2022"/>
    <m/>
    <m/>
    <m/>
    <m/>
    <m/>
    <m/>
    <n v="0"/>
    <n v="3311.14"/>
    <s v="NO_CONCILIADO"/>
    <m/>
    <m/>
  </r>
  <r>
    <x v="3"/>
    <m/>
    <x v="3"/>
    <x v="124"/>
    <s v="B20369430002"/>
    <s v="BOD"/>
    <n v="2036943"/>
    <m/>
    <s v="00099021001 DEP.DE CHEQ.AJENOS,RET.DE CAM.,CONCEPTO: DEVOLUCIÓN DE RETROACTIVO,DEP.: CAJA DE SALUD DE LA BANCA PRIVADA , PROCEDENCIA: BANCO NACIONAL DE BOLIVIA S.A., CHEQUE: 3570351, FECHA DE EMISION:30/06/2022"/>
    <m/>
    <m/>
    <m/>
    <m/>
    <m/>
    <m/>
    <n v="0"/>
    <n v="14770.16"/>
    <s v="NO_CONCILIADO"/>
    <m/>
    <m/>
  </r>
  <r>
    <x v="3"/>
    <m/>
    <x v="3"/>
    <x v="124"/>
    <s v="B20369440002"/>
    <s v="BOD"/>
    <n v="2036944"/>
    <m/>
    <s v="00099021001 DEP.DE CHEQ.AJENOS,RET.DE CAM.,CONCEPTO: DEVOLUCIÓN DE RETROACTIVO,DEP.: CAJA DE SALUD DE LA BANCA PRIVADA , PROCEDENCIA: BANCO NACIONAL DE BOLIVIA S.A., CHEQUE: 3570256, FECHA DE EMISION:30/06/2022"/>
    <m/>
    <m/>
    <m/>
    <m/>
    <m/>
    <m/>
    <n v="0"/>
    <n v="9983.65"/>
    <s v="NO_CONCILIADO"/>
    <m/>
    <m/>
  </r>
  <r>
    <x v="0"/>
    <m/>
    <x v="0"/>
    <x v="124"/>
    <s v="Q16567370002"/>
    <s v="CRV"/>
    <n v="1656737"/>
    <m/>
    <s v="NUMERO DE LIBRETA CUT: 00099021001 OPERACIÓN E18  TRANSFERENCIA DEL SISTEMA FINANCIERO POR CUENTA DE TERCEROS  A LA CUT devolucion pagos de CC no cobrados noviembre 2021"/>
    <m/>
    <m/>
    <m/>
    <m/>
    <m/>
    <m/>
    <n v="0"/>
    <n v="1571454.44"/>
    <s v="NO_CONCILIADO"/>
    <m/>
    <m/>
  </r>
  <r>
    <x v="0"/>
    <m/>
    <x v="0"/>
    <x v="125"/>
    <s v="O20373820002"/>
    <s v="BOD"/>
    <n v="2037382"/>
    <m/>
    <s v="00099021001 DEPOSITO DE EFECTIVO, DEPOSITANTE: WILZON MONASTERIOS FIGUEREDO, CONCEPTO: DEVOLUCION POR FONDOS NO UTILIZADOS POR CONCEPTO DE FONDOS EN AVANCE, CUENTA DE DEPOSITO: CUENTA UNICA DEL TESORO"/>
    <m/>
    <m/>
    <m/>
    <m/>
    <m/>
    <m/>
    <n v="0"/>
    <n v="155"/>
    <s v="NO_CONCILIADO"/>
    <m/>
    <m/>
  </r>
  <r>
    <x v="57"/>
    <m/>
    <x v="57"/>
    <x v="125"/>
    <s v="F0010085"/>
    <s v="NTE"/>
    <n v="4024964"/>
    <m/>
    <s v="A:00099021001 TRANSFERENCIA DE RECUPERACIONES SEGÚN NOTA GEF-LCR-AGA-0774-NOT/22 POR CONCEPTO DE PAGO DE CAPITAL E INTERES DE ACUERDO A CONTRATO DE FIDEICOMISO “PROGRAMA APOYO A LA EJECUCION DE LA INVERSION PUBLICA” FIRMADO ENTRE MINISTERIO DE PLANIFICACION Y EL FNDR, CORRESPONDIENTE AL GAM DE SAN LORENZO."/>
    <m/>
    <m/>
    <m/>
    <m/>
    <m/>
    <m/>
    <n v="0"/>
    <n v="46639.45"/>
    <s v="NO_CONCILIADO"/>
    <m/>
    <m/>
  </r>
  <r>
    <x v="51"/>
    <m/>
    <x v="51"/>
    <x v="125"/>
    <s v="S10382980001"/>
    <s v="COB"/>
    <n v="1038298"/>
    <m/>
    <s v="'COBRO DE'||ÚTILES DE ESCRITORIO POR EL COMPROBANTE NRO. 1038290 DE LA FECHA, Y S/G NOTA CITE: SEDEM/GG/PB N°0355/2022 DE FECHA 25/07/2022 ENVIADO POR  EL SEDEM (HRE-TGL-11333). DEBITO DE LA LIBRETA N°00132022002 SEDEM- ADM. Y OPERACIONES PAPELBOL, COBRO DE ÚTILES DE ESCRITORIO"/>
    <m/>
    <m/>
    <m/>
    <m/>
    <m/>
    <m/>
    <n v="50"/>
    <n v="0"/>
    <s v="NO_CONCILIADO"/>
    <m/>
    <m/>
  </r>
  <r>
    <x v="51"/>
    <m/>
    <x v="51"/>
    <x v="125"/>
    <s v="S10383020001"/>
    <s v="COB"/>
    <n v="1038302"/>
    <m/>
    <s v="'COBRO DE'||ÚTILES DE ESCRITORIO POR EL COMPROBANTE NRO. 1038301 DE LA FECHA, Y S/G NOTA CITE: SEDEM/GG/PB N°0355/2022 DE FECHA 25/07/2022 ENVIADO POR  EL SEDEM (HRE-TGL-11333). DEBITO DE LA LIBRETA N°00132022002 SEDEM- ADM. Y OPERACIONES PAPELBOL, COBRO DE ÚTILES DE ESCRITORIO"/>
    <m/>
    <m/>
    <m/>
    <m/>
    <m/>
    <m/>
    <n v="50"/>
    <n v="0"/>
    <s v="NO_CONCILIADO"/>
    <m/>
    <m/>
  </r>
  <r>
    <x v="10"/>
    <m/>
    <x v="10"/>
    <x v="125"/>
    <s v="S10383080002"/>
    <s v="CRV"/>
    <n v="11374"/>
    <m/>
    <s v="||PRIMER Y ÚNICO DESEMB. DE RECURSOS AL TGN REPRESENTADO POR EL MEFP, CRÉD. LIQUIDEZ EXCEPCIONAL A FAVOR TGN-GESTIÓN 2022, DE ACUERDO A LEY N°1670, RD N°054/2022, CONT. SANO-DLBCI N°16/2022, NOTA: MEFP/VTCP/DGCP/UEPS/N°969/2022 CON CTA: N°3987069001 LIB:00099021001, HR:11374 ABONO EN CTA N°3987, LIB:00099021001, PRIMER Y ÚNICO DESEMB. A FAVOR TGN LIQUIDEZ EXCEPCIONAL 2022"/>
    <m/>
    <m/>
    <m/>
    <m/>
    <m/>
    <m/>
    <n v="0"/>
    <n v="16500000000"/>
    <s v="NO_CONCILIADO"/>
    <m/>
    <m/>
  </r>
  <r>
    <x v="10"/>
    <m/>
    <x v="10"/>
    <x v="125"/>
    <s v="S10383120001"/>
    <s v="COB"/>
    <n v="11374"/>
    <m/>
    <s v="COBRO DE||ÚTILES DE ESCRITORIO POR LA ELABORACIÓN DE COMPROBANTE CONTABLE N° 1038308 POR PRIMER Y ÚNICO DESEMB. DE RECURSOS AL TGN REPRESENTADO POR EL MEFP, CRÉD. LIQUIDEZ EXCEPCIONAL A FAVOR TGN-GESTIÓN 2022, NOTA: MEFP/VTCP/DGCP/UEPS/N°969/2022, HR:11374 DE LA LIBRETA N°00099021001 TGN  RECURSOS ORDINARIOS, COSTO ÚTILES DE ESCRITORIO"/>
    <m/>
    <m/>
    <m/>
    <m/>
    <m/>
    <m/>
    <n v="50"/>
    <n v="0"/>
    <s v="NO_CONCILIADO"/>
    <m/>
    <m/>
  </r>
  <r>
    <x v="3"/>
    <m/>
    <x v="3"/>
    <x v="126"/>
    <s v="O20375610002"/>
    <s v="BOD"/>
    <n v="2037561"/>
    <m/>
    <s v="00099021001 DEPOSITO DE EFECTIVO, DEPOSITANTE: JANETH PACO MARTINEZ, CONCEPTO: DEVOLUCION DE SUELDO Y SALARIOS, CUENTA DE DEPOSITO: CUENTA UNICA DEL TESORO"/>
    <m/>
    <m/>
    <m/>
    <m/>
    <m/>
    <m/>
    <n v="0"/>
    <n v="17259.18"/>
    <s v="NO_CONCILIADO"/>
    <m/>
    <m/>
  </r>
  <r>
    <x v="8"/>
    <m/>
    <x v="8"/>
    <x v="126"/>
    <s v="O20377050002"/>
    <s v="BOD"/>
    <n v="2037705"/>
    <m/>
    <s v="00099021001 DEPOSITO DE EFECTIVO, DEPOSITANTE: GUDELIA QUISPE BARRA, CONCEPTO: DEVOLUCION LIQUIDO PAGABLE 902241/ABRIL/2022, CUENTA DE DEPOSITO: CUENTA UNICA DEL TESORO  /DJBR."/>
    <m/>
    <m/>
    <m/>
    <m/>
    <m/>
    <m/>
    <n v="0"/>
    <n v="142.44"/>
    <s v="NO_CONCILIADO"/>
    <m/>
    <m/>
  </r>
  <r>
    <x v="32"/>
    <m/>
    <x v="32"/>
    <x v="126"/>
    <s v="Q16578530002"/>
    <s v="CRV"/>
    <n v="1657853"/>
    <m/>
    <s v="NUMERO DE LIBRETA CUT: 00046021109 OPERACIÓN E75 TRANSFERENCIA DE  LA CUENTA FISCAL BUN A LA CUT EN MN TRANSFERENCIA DE FONDOS A SOLICITUD DE: GOBIERNO AUTONOMO MUNICIPAL COLPA BELGICA, CITE:DESPACHO ALCALDESA CITE NÂ°206/2022 CUENTA CUT 3987  LIBRETA  NÂ°  00046021109 MS - MIN.SALUD - RECAUDACION"/>
    <m/>
    <m/>
    <m/>
    <m/>
    <m/>
    <m/>
    <n v="0"/>
    <n v="896"/>
    <s v="NO_CONCILIADO"/>
    <m/>
    <m/>
  </r>
  <r>
    <x v="32"/>
    <m/>
    <x v="32"/>
    <x v="127"/>
    <s v="O20380180002"/>
    <s v="BOD"/>
    <n v="2038018"/>
    <m/>
    <s v="00099021001 DEPOSITO DE EFECTIVO, DEPOSITANTE: JESSICA HUGUETT MENDOZA CASAZOLA, CONCEPTO: DEVOLUCION DE SUELDOS Y SALARIOS, CUENTA DE DEPOSITO: CUENTA UNICA DEL TESORO  /DJBR."/>
    <m/>
    <m/>
    <m/>
    <m/>
    <m/>
    <m/>
    <n v="0"/>
    <n v="3991.84"/>
    <s v="NO_CONCILIADO"/>
    <m/>
    <m/>
  </r>
  <r>
    <x v="58"/>
    <m/>
    <x v="58"/>
    <x v="127"/>
    <s v="B20379020002"/>
    <s v="BOD"/>
    <n v="2037902"/>
    <m/>
    <s v="00302014201 DEP.DE CHEQ.AJENOS,RET.DE CAM.,CONCEPTO: DEP. PARA EJECUCION DE GASTO CORRIENTE,DEP.: MARIA LOURDES RICALDI MARISCAL , PROCEDENCIA: BANCO UNION S.A., CHEQUE: 277, FECHA DE EMISION:27/07/2022"/>
    <m/>
    <m/>
    <m/>
    <m/>
    <m/>
    <m/>
    <n v="0"/>
    <n v="1067280"/>
    <s v="NO_CONCILIADO"/>
    <m/>
    <m/>
  </r>
  <r>
    <x v="3"/>
    <m/>
    <x v="3"/>
    <x v="127"/>
    <s v="Q16587610002"/>
    <s v="CRV"/>
    <n v="1658761"/>
    <m/>
    <s v="NÚMERO DE LIBRETA CUT: 99031009.00 OPERACIÓN T01 TRANSFERENCIA DE FONDOS A LA CUT - TESORO DIRECTO DE BANCO UNION S.A. A CUENTA UNICA DEL TESORO CON NUMERO DE SOLICITUD = 7042819 Y NUMERO CORRELATIVO = 91320027072022689 TRANSFERENCIA TGN RECURSOS ORDINARIOS POR CUENTA DE VALORES UNION SOLICITUD VALO"/>
    <m/>
    <m/>
    <m/>
    <m/>
    <m/>
    <m/>
    <n v="0"/>
    <n v="50000"/>
    <s v="NO_CONCILIADO"/>
    <m/>
    <m/>
  </r>
  <r>
    <x v="14"/>
    <m/>
    <x v="14"/>
    <x v="128"/>
    <s v="O20382960002"/>
    <s v="BOD"/>
    <n v="2038296"/>
    <m/>
    <s v="00099021001 DEPOSITO DE EFECTIVO, DEPOSITANTE: MINISTERIO DE MEDIO AMBIENTE Y AGUA (MMAYA), CONCEPTO: DEVOLUCION DE FONDOS DE AVANCE N| DE LIBRETA - 00099021001, CUENTA DE DEPOSITO: CUENTA UNICA DEL TESORO"/>
    <m/>
    <m/>
    <m/>
    <m/>
    <m/>
    <m/>
    <n v="0"/>
    <n v="72"/>
    <s v="NO_CONCILIADO"/>
    <m/>
    <m/>
  </r>
  <r>
    <x v="2"/>
    <m/>
    <x v="2"/>
    <x v="128"/>
    <s v="B20382570002"/>
    <s v="BOD"/>
    <n v="2038257"/>
    <m/>
    <s v="00099021001 DEP.DE CHEQ.AJENOS,RET.DE CAM.,CONCEPTO: FRACCION COMPLEMENTARIA MENSUAL,DEP.: FUTURO DE BOLIVIA SA AFP , PROCEDENCIA: BANCO DE CREDITO DE BOLIVIA S.A., CHEQUE: 67463, FECHA DE EMISION:28/07/2022"/>
    <m/>
    <m/>
    <m/>
    <m/>
    <m/>
    <m/>
    <n v="0"/>
    <n v="46410.29"/>
    <s v="NO_CONCILIADO"/>
    <m/>
    <m/>
  </r>
  <r>
    <x v="2"/>
    <m/>
    <x v="2"/>
    <x v="128"/>
    <s v="B20382590002"/>
    <s v="BOD"/>
    <n v="2038259"/>
    <m/>
    <s v="00099021001 DEP.DE CHEQ.AJENOS,RET.DE CAM.,CONCEPTO: COMPENSACION MENSUAL DE COTIZACION,DEP.: FUTURO DE BOLIVIA SA AFP , PROCEDENCIA: BANCO DE CREDITO DE BOLIVIA S.A., CHEQUE: 67464, FECHA DE EMISION:28/07/2022"/>
    <m/>
    <m/>
    <m/>
    <m/>
    <m/>
    <m/>
    <n v="0"/>
    <n v="439596.5"/>
    <s v="NO_CONCILIADO"/>
    <m/>
    <m/>
  </r>
  <r>
    <x v="3"/>
    <m/>
    <x v="3"/>
    <x v="128"/>
    <s v="G19489970003"/>
    <s v="CVD"/>
    <n v="1948997"/>
    <m/>
    <s v="PROVISION DE FONDOS A SOLICITUD DE YACIMIENTOS PETROLIFEROS FISCALES BOLIVIANOS SEGUN SOLICITUD YPFB-0224-2022 REF: PAGO AL TESORO GENERAL DE LA NACION PARTICIPACION DE LA PRODUCCION ABRIL 2022 LIB. 00099021001 TGN YPFB PARTICIPACION 6% PRODUCCIÓN BRUTA DE HIDROCARBUROS BOCA DE POZO"/>
    <m/>
    <m/>
    <m/>
    <m/>
    <m/>
    <m/>
    <n v="50"/>
    <n v="0"/>
    <s v="NO_CONCILIADO"/>
    <m/>
    <m/>
  </r>
  <r>
    <x v="10"/>
    <m/>
    <x v="10"/>
    <x v="128"/>
    <s v="G19492800003"/>
    <s v="COB"/>
    <n v="16318"/>
    <m/>
    <s v="PAGO A BID PRÉSTAMO 3060/BL-BO VCTO. 28-07-2022 POR CUENTA DE TGN , NTI. 016318 VALOR 28-07-2022 CAPITAL USD 883.236,01 INTERESES USD 644.297,37 CTA. 3987 CUENTA UNICA DEL TESORO  LIB. 00099021001 REF.: COMISIONES BANCARIAS"/>
    <m/>
    <m/>
    <m/>
    <m/>
    <m/>
    <m/>
    <n v="7605.19"/>
    <n v="0"/>
    <s v="NO_CONCILIADO"/>
    <m/>
    <m/>
  </r>
  <r>
    <x v="10"/>
    <m/>
    <x v="10"/>
    <x v="128"/>
    <s v="G19492810003"/>
    <s v="COB"/>
    <n v="16318"/>
    <m/>
    <s v="PAGO A BID PRÉSTAMO 3060/BL-BO VCTO. 28-07-2022 POR CUENTA DE TGN , NTI. 016318 VALOR 28-07-2022 CAPITAL USD 883.236,01 INTERESES USD 644.297,37 CTA. 3987 CUENTA UNICA DEL TESORO  LIB. 00099021001 REF.: COMISIONES BANCARIAS"/>
    <m/>
    <m/>
    <m/>
    <m/>
    <m/>
    <m/>
    <n v="7605.19"/>
    <n v="0"/>
    <s v="NO_CONCILIADO"/>
    <m/>
    <m/>
  </r>
  <r>
    <x v="10"/>
    <m/>
    <x v="10"/>
    <x v="128"/>
    <s v="G19498730003"/>
    <s v="COB"/>
    <n v="1949873"/>
    <m/>
    <s v="TRANSFERENCIA RECIBIDA DEL EXTERIOR SEGÚN MENSAJES SWIFT Nos. 12555-12554 (REM.EXT.) DE FECHA 28-07-2022 POR DESEMBOLSO DE CAF PRÉSTAMO CAF011750 APOYO PLAN DE VACUNACIÓN COVID 19 LIBRETA N° 00099021001 (3987) TGN- RECURSOS ORDINARIOS  REF.: UTILES DE ESCRITORIO"/>
    <m/>
    <m/>
    <m/>
    <m/>
    <m/>
    <m/>
    <n v="50"/>
    <n v="0"/>
    <s v="NO_CONCILIADO"/>
    <m/>
    <m/>
  </r>
  <r>
    <x v="0"/>
    <m/>
    <x v="0"/>
    <x v="128"/>
    <s v="L00049040003"/>
    <s v="CRV"/>
    <n v="4904"/>
    <m/>
    <s v="RETIRO DEL COMPROBANTE G-1949281 DE LA FECHA POR DOBLE CONTABILIZACIÓN. &lt;&gt;CTA. 3987 CUENTA UNICA DEL TESORO LIB. 00099021001 REF.: COMISIONES BANCARIAS"/>
    <m/>
    <m/>
    <m/>
    <m/>
    <m/>
    <m/>
    <n v="0"/>
    <n v="7605.19"/>
    <s v="NO_CONCILIADO"/>
    <m/>
    <m/>
  </r>
  <r>
    <x v="43"/>
    <m/>
    <x v="43"/>
    <x v="128"/>
    <s v="Q16592870002"/>
    <s v="CRV"/>
    <n v="1659287"/>
    <m/>
    <s v="NUMERO DE LIBRETA CUT: 00291014351 OPERACIÓN E18  TRANSFERENCIA DEL SISTEMA FINANCIERO POR CUENTA DE TERCEROS  A LA CUT TRANSFERENCIA REVISION COMPLEMENTACION Y VALIDACION DEL ESTUDIO A DISENO FINAL Y SUPERVISION TECNICA AMBIENTAL DE LA CARRETERA PORVENIR PUERTO RICO TRAMO 1B SAN MIGUEL PUERTO RICO"/>
    <m/>
    <m/>
    <m/>
    <m/>
    <m/>
    <m/>
    <n v="0"/>
    <n v="416293.1"/>
    <s v="NO_CONCILIADO"/>
    <m/>
    <m/>
  </r>
  <r>
    <x v="10"/>
    <m/>
    <x v="10"/>
    <x v="128"/>
    <s v="S10385880001"/>
    <s v="COB"/>
    <n v="1038588"/>
    <m/>
    <s v="'COBRO DE'||ÚTILES DE ESCRITORIO POR EL COMPROBANTE CONTABLE 1038584 DE LA FECHA SEGÚN NOTA MEFP/VTCP/DGCP/UF/N° 440/2022 DE FECHA 27.07.2022 (HRE-TSO-1659) ENVIADA POR EL MEFP. DEBITO DE LA LIBRETA 00598012001 EEPB-RECURSOS ESPECIFICOS POR VENTAS DE SERVICIOS."/>
    <m/>
    <m/>
    <m/>
    <m/>
    <m/>
    <m/>
    <n v="50"/>
    <n v="0"/>
    <s v="NO_CONCILIADO"/>
    <m/>
    <m/>
  </r>
  <r>
    <x v="24"/>
    <m/>
    <x v="24"/>
    <x v="128"/>
    <s v="S10386390003"/>
    <s v="COB"/>
    <n v="1038639"/>
    <m/>
    <s v="||REGULARIZACIÓN DE NUESTRA OPERACIÓN N°1037789 DE FECHA 15/7/2022 SEGÚN NOTAS MHE-VMEEA/2022-01029 (HRE-TGL-11565) Y MHE-VMEEA/2022-01011 (HRE-TGL-11495) DEL MINISTERIO DE HIDROCARBUROS Y ENERGÍAS. DÉBITO DE LA LIBRETA N°00078018002 MHE-EFICIENCIA ENERGÉTICA-PNUMA, COBRO DE ÚTILES DE ESCRITORIO."/>
    <m/>
    <m/>
    <m/>
    <m/>
    <m/>
    <m/>
    <n v="50"/>
    <n v="0"/>
    <s v="NO_CONCILIADO"/>
    <m/>
    <m/>
  </r>
  <r>
    <x v="3"/>
    <m/>
    <x v="3"/>
    <x v="129"/>
    <s v="O20386890002"/>
    <s v="BOD"/>
    <n v="2038689"/>
    <m/>
    <s v="00099021001 DEPOSITO DE EFECTIVO, DEPOSITANTE: DIMPNA SANTA CRUZ MAMANI, CONCEPTO: REVERSION DE BOLETA DE HABER MENSUAL - MARZO, CUENTA DE DEPOSITO: CUENTA UNICA DEL TESORO"/>
    <m/>
    <m/>
    <m/>
    <m/>
    <m/>
    <m/>
    <n v="0"/>
    <n v="3437.92"/>
    <s v="NO_CONCILIADO"/>
    <m/>
    <m/>
  </r>
  <r>
    <x v="59"/>
    <m/>
    <x v="59"/>
    <x v="129"/>
    <s v="B20386080002"/>
    <s v="BOD"/>
    <n v="2038608"/>
    <m/>
    <s v="00099021001 DEP.DE CHEQ.AJENOS,RET.DE CAM.,CONCEPTO: PAGO INCAPACIDADES_x000a_TEMPORALES (REEMBOLSO) MINISTERIO DE ECONOMIA Y FINANZAS PUBLICAS,DEP.: CAJA_x000a_NACIONAL DE SALUD , PROCEDENCIA: BANCO UNION S.A., CHEQUE: 28798, FECHA DE EMISION:29/07/2022_x000a_COMUNICADO DT-763-2022 DE 08/08/2022"/>
    <m/>
    <m/>
    <m/>
    <m/>
    <m/>
    <m/>
    <n v="0"/>
    <n v="25499.759999999998"/>
    <s v="CONCILIADO_PARCIAL"/>
    <m/>
    <m/>
  </r>
  <r>
    <x v="59"/>
    <m/>
    <x v="59"/>
    <x v="129"/>
    <s v="B20386080002"/>
    <s v="BOD"/>
    <n v="2038608"/>
    <m/>
    <s v="00099021001 DEP.DE CHEQ.AJENOS,RET.DE CAM.,CONCEPTO: PAGO INCAPACIDADES_x000a_TEMPORALES (REEMBOLSO) MINISTERIO DE ECONOMIA Y FINANZAS PUBLICAS,DEP.: CAJA_x000a_NACIONAL DE SALUD , PROCEDENCIA: BANCO UNION S.A., CHEQUE: 28798, FECHA DE EMISION:29/07/2022_x000a_COMUNICADO DT-763-2022 DE 08/08/2022"/>
    <m/>
    <m/>
    <m/>
    <m/>
    <m/>
    <m/>
    <n v="0"/>
    <n v="12823.2"/>
    <s v="CONCILIADO_PARCIAL"/>
    <m/>
    <m/>
  </r>
  <r>
    <x v="59"/>
    <m/>
    <x v="59"/>
    <x v="129"/>
    <s v="B20386080002"/>
    <s v="BOD"/>
    <n v="2038608"/>
    <m/>
    <s v="00099021001 DEP.DE CHEQ.AJENOS,RET.DE CAM.,CONCEPTO: PAGO INCAPACIDADES_x000a_TEMPORALES (REEMBOLSO) MINISTERIO DE ECONOMIA Y FINANZAS PUBLICAS,DEP.: CAJA_x000a_NACIONAL DE SALUD , PROCEDENCIA: BANCO UNION S.A., CHEQUE: 28798, FECHA DE EMISION:29/07/2022_x000a_COMUNICADO DT-763-2022 DE 08/08/2022"/>
    <m/>
    <m/>
    <m/>
    <m/>
    <m/>
    <m/>
    <n v="0"/>
    <n v="13823.86"/>
    <s v="CONCILIADO_PARCIAL"/>
    <m/>
    <m/>
  </r>
  <r>
    <x v="59"/>
    <m/>
    <x v="59"/>
    <x v="129"/>
    <s v="B20386080002"/>
    <s v="BOD"/>
    <n v="2038608"/>
    <m/>
    <s v="00099021001 DEP.DE CHEQ.AJENOS,RET.DE CAM.,CONCEPTO: PAGO INCAPACIDADES_x000a_TEMPORALES (REEMBOLSO) MINISTERIO DE ECONOMIA Y FINANZAS PUBLICAS,DEP.: CAJA_x000a_NACIONAL DE SALUD , PROCEDENCIA: BANCO UNION S.A., CHEQUE: 28798, FECHA DE EMISION:29/07/2022_x000a_COMUNICADO DT-763-2022 DE 08/08/2022"/>
    <m/>
    <m/>
    <m/>
    <m/>
    <m/>
    <m/>
    <n v="0"/>
    <n v="8830.7000000000007"/>
    <s v="CONCILIADO_PARCIAL"/>
    <m/>
    <m/>
  </r>
  <r>
    <x v="41"/>
    <m/>
    <x v="41"/>
    <x v="129"/>
    <s v="B20386080002"/>
    <s v="BOD"/>
    <n v="2038608"/>
    <m/>
    <s v="00099021001 DEP.DE CHEQ.AJENOS,RET.DE CAM.,CONCEPTO: PAGO INCAPACIDADES_x000a_TEMPORALES (REEMBOLSO) MINISTERIO DE ECONOMIA Y FINANZAS PUBLICAS,DEP.: CAJA_x000a_NACIONAL DE SALUD , PROCEDENCIA: BANCO UNION S.A., CHEQUE: 28798, FECHA DE EMISION:29/07/2022_x000a_COMUNICADO DT-763-2022 DE 08/08/2022"/>
    <m/>
    <m/>
    <m/>
    <m/>
    <m/>
    <m/>
    <n v="0"/>
    <n v="8577.27"/>
    <s v="CONCILIADO_PARCIAL"/>
    <m/>
    <m/>
  </r>
  <r>
    <x v="59"/>
    <m/>
    <x v="59"/>
    <x v="129"/>
    <s v="B20386110002"/>
    <s v="BOD"/>
    <n v="2038611"/>
    <m/>
    <s v="00099021001 DEP.DE CHEQ.AJENOS,RET.DE NO_CONCILIADO CAM.,CONCEPTO: PAGO INCAPACIDADES TEMPORALES (REEMBOLSO) MINISTERIO DE ECONOMIA Y FINANZAS PUBLICAS,DEP.: CAJA NACIONAL DE SALUD , PROCEDENCIA: BANCO UNION S.A., CHEQUE: 28797, FECHA DE EMISION:29/07/2022_x000a_COMUNICADO DT-763-2022 DE 08/08/2022"/>
    <m/>
    <m/>
    <m/>
    <m/>
    <m/>
    <m/>
    <n v="0"/>
    <n v="14412.04"/>
    <s v="CONCILIADO_PARCIAL"/>
    <m/>
    <m/>
  </r>
  <r>
    <x v="59"/>
    <m/>
    <x v="59"/>
    <x v="129"/>
    <s v="B20386110002"/>
    <s v="BOD"/>
    <n v="2038611"/>
    <m/>
    <s v="00099021001 DEP.DE CHEQ.AJENOS,RET.DE NO_CONCILIADO CAM.,CONCEPTO: PAGO INCAPACIDADES TEMPORALES (REEMBOLSO) MINISTERIO DE ECONOMIA Y FINANZAS PUBLICAS,DEP.: CAJA NACIONAL DE SALUD , PROCEDENCIA: BANCO UNION S.A., CHEQUE: 28797, FECHA DE EMISION:29/07/2022_x000a_COMUNICADO DT-763-2022 DE 08/08/2022"/>
    <m/>
    <m/>
    <m/>
    <m/>
    <m/>
    <m/>
    <n v="0"/>
    <n v="4927.3599999999997"/>
    <s v="CONCILIADO_PARCIAL"/>
    <m/>
    <m/>
  </r>
  <r>
    <x v="59"/>
    <m/>
    <x v="59"/>
    <x v="129"/>
    <s v="B20386110002"/>
    <s v="BOD"/>
    <n v="2038611"/>
    <m/>
    <s v="00099021001 DEP.DE CHEQ.AJENOS,RET.DE NO_CONCILIADO CAM.,CONCEPTO: PAGO INCAPACIDADES TEMPORALES (REEMBOLSO) MINISTERIO DE ECONOMIA Y FINANZAS PUBLICAS,DEP.: CAJA NACIONAL DE SALUD , PROCEDENCIA: BANCO UNION S.A., CHEQUE: 28797, FECHA DE EMISION:29/07/2022_x000a_COMUNICADO DT-763-2022 DE 08/08/2022"/>
    <m/>
    <m/>
    <m/>
    <m/>
    <m/>
    <m/>
    <n v="0"/>
    <n v="11768.61"/>
    <s v="CONCILIADO_PARCIAL"/>
    <m/>
    <m/>
  </r>
  <r>
    <x v="60"/>
    <m/>
    <x v="60"/>
    <x v="129"/>
    <s v="B20386150002"/>
    <s v="BOD"/>
    <n v="2038615"/>
    <m/>
    <s v="00099021001 DEP.DE CHEQ.AJENOS,RET.DE CAM.,CONCEPTO: PAGO INCAPACIDADES_x000a_TEMPORALES (REEMBOLSO) MINISTERIO DE ECONOMIA Y FINANZAS PUBLICAS,DEP.: CAJA_x000a_NACIONAL DE SALUD , PROCEDENCIA: BANCO UNION S.A., CHEQUE: 28800, FECHA DE EMISION:29/07/2022_x000a_COMUNICADO DT-763-2022 DE 08/08/2022"/>
    <m/>
    <m/>
    <m/>
    <m/>
    <m/>
    <m/>
    <n v="0"/>
    <n v="974.74"/>
    <s v="CONCILIADO_PARCIAL"/>
    <m/>
    <m/>
  </r>
  <r>
    <x v="16"/>
    <m/>
    <x v="16"/>
    <x v="129"/>
    <s v="B20386150002"/>
    <s v="BOD"/>
    <n v="2038615"/>
    <m/>
    <s v="00099021001 DEP.DE CHEQ.AJENOS,RET.DE CAM.,CONCEPTO: PAGO INCAPACIDADES_x000a_TEMPORALES (REEMBOLSO) MINISTERIO DE ECONOMIA Y FINANZAS PUBLICAS,DEP.: CAJA_x000a_NACIONAL DE SALUD , PROCEDENCIA: BANCO UNION S.A., CHEQUE: 28800, FECHA DE EMISION:29/07/2022_x000a_COMUNICADO DT-763-2022 DE 08/08/2022"/>
    <m/>
    <m/>
    <m/>
    <m/>
    <m/>
    <m/>
    <n v="0"/>
    <n v="115469.46"/>
    <s v="CONCILIADO_PARCIAL"/>
    <m/>
    <m/>
  </r>
  <r>
    <x v="4"/>
    <m/>
    <x v="4"/>
    <x v="129"/>
    <s v="B20386150002"/>
    <s v="BOD"/>
    <n v="2038615"/>
    <m/>
    <s v="00099021001 DEP.DE CHEQ.AJENOS,RET.DE CAM.,CONCEPTO: PAGO INCAPACIDADES_x000a_TEMPORALES (REEMBOLSO) MINISTERIO DE ECONOMIA Y FINANZAS PUBLICAS,DEP.: CAJA_x000a_NACIONAL DE SALUD , PROCEDENCIA: BANCO UNION S.A., CHEQUE: 28800, FECHA DE EMISION:29/07/2022_x000a_COMUNICADO DT-763-2022 DE 08/08/2022"/>
    <m/>
    <m/>
    <m/>
    <m/>
    <m/>
    <m/>
    <n v="0"/>
    <n v="3700.010000000002"/>
    <s v="CONCILIADO_PARCIAL"/>
    <m/>
    <m/>
  </r>
  <r>
    <x v="16"/>
    <m/>
    <x v="16"/>
    <x v="129"/>
    <s v="B20386150002"/>
    <s v="BOD"/>
    <n v="2038615"/>
    <m/>
    <s v="00099021001 DEP.DE CHEQ.AJENOS,RET.DE CAM.,CONCEPTO: PAGO INCAPACIDADES_x000a_TEMPORALES (REEMBOLSO) MINISTERIO DE ECONOMIA Y FINANZAS PUBLICAS,DEP.: CAJA_x000a_NACIONAL DE SALUD , PROCEDENCIA: BANCO UNION S.A., CHEQUE: 28800, FECHA DE EMISION:29/07/2022_x000a_COMUNICADO DT-763-2022 DE 08/08/2022"/>
    <m/>
    <m/>
    <m/>
    <m/>
    <m/>
    <m/>
    <n v="0"/>
    <n v="97207.4"/>
    <s v="CONCILIADO_PARCIAL"/>
    <m/>
    <m/>
  </r>
  <r>
    <x v="61"/>
    <m/>
    <x v="61"/>
    <x v="129"/>
    <s v="B20386180002 B"/>
    <s v="BOD"/>
    <n v="2038618"/>
    <m/>
    <s v="00099021001 DEP.DE CHEQ.AJENOS,RET.DE NO_CONCILIADO CAM.,CONCEPTO: PAGO INCAPACIDADES TEMPORALES (REEMBOLSO) MINISTERIO DE ECONOMIA Y FINANZAS PUBLICAS,DEP.: CAJA NACIONAL DE SALUD , PROCEDENCIA: BANCO UNION S.A., CHEQUE: 28799, FECHA DE EMISION:29/07/2022_x000a_COMUNICADO DT-763-2022 DE 08/08/2022"/>
    <m/>
    <m/>
    <m/>
    <m/>
    <m/>
    <m/>
    <n v="0"/>
    <n v="5938.06"/>
    <s v="CONCILIADO_PARCIAL"/>
    <m/>
    <m/>
  </r>
  <r>
    <x v="4"/>
    <m/>
    <x v="4"/>
    <x v="129"/>
    <s v="B20386180002 B"/>
    <s v="BOD"/>
    <n v="2038618"/>
    <m/>
    <s v="00099021001 DEP.DE CHEQ.AJENOS,RET.DE NO_CONCILIADO CAM.,CONCEPTO: PAGO INCAPACIDADES TEMPORALES (REEMBOLSO) MINISTERIO DE ECONOMIA Y FINANZAS PUBLICAS,DEP.: CAJA NACIONAL DE SALUD , PROCEDENCIA: BANCO UNION S.A., CHEQUE: 28799, FECHA DE EMISION:29/07/2022_x000a_COMUNICADO DT-763-2022 DE 08/08/2022"/>
    <m/>
    <m/>
    <m/>
    <m/>
    <m/>
    <m/>
    <n v="0"/>
    <n v="26462.93"/>
    <s v="CONCILIADO_PARCIAL"/>
    <m/>
    <m/>
  </r>
  <r>
    <x v="8"/>
    <m/>
    <x v="8"/>
    <x v="129"/>
    <s v="B20386180002 B"/>
    <s v="BOD"/>
    <n v="2038618"/>
    <m/>
    <s v="00099021001 DEP.DE CHEQ.AJENOS,RET.DE NO_CONCILIADO CAM.,CONCEPTO: PAGO INCAPACIDADES TEMPORALES (REEMBOLSO) MINISTERIO DE ECONOMIA Y FINANZAS PUBLICAS,DEP.: CAJA NACIONAL DE SALUD , PROCEDENCIA: BANCO UNION S.A., CHEQUE: 28799, FECHA DE EMISION:29/07/2022_x000a_COMUNICADO DT-763-2022 DE 08/08/2022"/>
    <m/>
    <m/>
    <m/>
    <m/>
    <m/>
    <m/>
    <n v="0"/>
    <n v="219521.69"/>
    <s v="CONCILIADO_PARCIAL"/>
    <m/>
    <m/>
  </r>
  <r>
    <x v="62"/>
    <m/>
    <x v="62"/>
    <x v="129"/>
    <s v="B20386180002 B"/>
    <s v="BOD"/>
    <n v="2038618"/>
    <m/>
    <s v="00099021001 DEP.DE CHEQ.AJENOS,RET.DE NO_CONCILIADO CAM.,CONCEPTO: PAGO INCAPACIDADES TEMPORALES (REEMBOLSO) MINISTERIO DE ECONOMIA Y FINANZAS PUBLICAS,DEP.: CAJA NACIONAL DE SALUD , PROCEDENCIA: BANCO UNION S.A., CHEQUE: 28799, FECHA DE EMISION:29/07/2022_x000a_COMUNICADO DT-763-2022 DE 08/08/2022"/>
    <m/>
    <m/>
    <m/>
    <m/>
    <m/>
    <m/>
    <n v="0"/>
    <n v="29518.43"/>
    <s v="CONCILIADO_PARCIAL"/>
    <m/>
    <m/>
  </r>
  <r>
    <x v="61"/>
    <m/>
    <x v="61"/>
    <x v="129"/>
    <s v="B20386180002 B"/>
    <s v="BOD"/>
    <n v="2038618"/>
    <m/>
    <s v="00099021001 DEP.DE CHEQ.AJENOS,RET.DE NO_CONCILIADO CAM.,CONCEPTO: PAGO INCAPACIDADES TEMPORALES (REEMBOLSO) MINISTERIO DE ECONOMIA Y FINANZAS PUBLICAS,DEP.: CAJA NACIONAL DE SALUD , PROCEDENCIA: BANCO UNION S.A., CHEQUE: 28799, FECHA DE EMISION:29/07/2022_x000a_COMUNICADO DT-763-2022 DE 08/08/2022"/>
    <m/>
    <m/>
    <m/>
    <m/>
    <m/>
    <m/>
    <n v="0"/>
    <n v="1766.7"/>
    <s v="CONCILIADO_PARCIAL"/>
    <m/>
    <m/>
  </r>
  <r>
    <x v="61"/>
    <m/>
    <x v="61"/>
    <x v="129"/>
    <s v="B20386180002 B"/>
    <s v="BOD"/>
    <n v="2038618"/>
    <m/>
    <s v="00099021001 DEP.DE CHEQ.AJENOS,RET.DE NO_CONCILIADO CAM.,CONCEPTO: PAGO INCAPACIDADES TEMPORALES (REEMBOLSO) MINISTERIO DE ECONOMIA Y FINANZAS PUBLICAS,DEP.: CAJA NACIONAL DE SALUD , PROCEDENCIA: BANCO UNION S.A., CHEQUE: 28799, FECHA DE EMISION:29/07/2022_x000a_COMUNICADO DT-763-2022 DE 08/08/2022"/>
    <m/>
    <m/>
    <m/>
    <m/>
    <m/>
    <m/>
    <n v="0"/>
    <n v="513.17999999999995"/>
    <s v="CONCILIADO_PARCIAL"/>
    <m/>
    <m/>
  </r>
  <r>
    <x v="4"/>
    <m/>
    <x v="4"/>
    <x v="129"/>
    <s v="B20386180002 B"/>
    <s v="BOD"/>
    <n v="2038618"/>
    <m/>
    <s v="00099021001 DEP.DE CHEQ.AJENOS,RET.DE NO_CONCILIADO CAM.,CONCEPTO: PAGO INCAPACIDADES TEMPORALES (REEMBOLSO) MINISTERIO DE ECONOMIA Y FINANZAS PUBLICAS,DEP.: CAJA NACIONAL DE SALUD , PROCEDENCIA: BANCO UNION S.A., CHEQUE: 28799, FECHA DE EMISION:29/07/2022_x000a_COMUNICADO DT-763-2022 DE 08/08/2022"/>
    <m/>
    <m/>
    <m/>
    <m/>
    <m/>
    <m/>
    <n v="0"/>
    <n v="3841.87"/>
    <s v="CONCILIADO_PARCIAL"/>
    <m/>
    <m/>
  </r>
  <r>
    <x v="63"/>
    <m/>
    <x v="63"/>
    <x v="129"/>
    <s v="B20386180002 B"/>
    <s v="BOD"/>
    <n v="2038618"/>
    <m/>
    <s v="00099021001 DEP.DE CHEQ.AJENOS,RET.DE NO_CONCILIADO CAM.,CONCEPTO: PAGO INCAPACIDADES TEMPORALES (REEMBOLSO) MINISTERIO DE ECONOMIA Y FINANZAS PUBLICAS,DEP.: CAJA NACIONAL DE SALUD , PROCEDENCIA: BANCO UNION S.A., CHEQUE: 28799, FECHA DE EMISION:29/07/2022_x000a_COMUNICADO DT-763-2022 DE 08/08/2022"/>
    <m/>
    <m/>
    <m/>
    <m/>
    <m/>
    <m/>
    <n v="0"/>
    <n v="8843.59"/>
    <s v="CONCILIADO_PARCIAL"/>
    <m/>
    <m/>
  </r>
  <r>
    <x v="10"/>
    <m/>
    <x v="10"/>
    <x v="129"/>
    <s v="F0010143"/>
    <s v="NTE"/>
    <n v="4072268"/>
    <m/>
    <s v="A:00099021001 TRANSFERENCIA DE RECUPERACIONES SEGÚN NOTA GEF-LCR-JSZ-0733-NOT/22 POR CONCEPTO DE PAGO DE CAPITAL E INTERES DE ACUERDO A CONTRATO DE FIDEICOMISO “ACCESOS SEGUROS VIVIR BIEN” CORRESPONDIENTE AL GAD COCHABAMBA."/>
    <m/>
    <m/>
    <m/>
    <m/>
    <m/>
    <m/>
    <n v="0"/>
    <n v="3730516.23"/>
    <s v="NO_CONCILIADO"/>
    <m/>
    <m/>
  </r>
  <r>
    <x v="10"/>
    <m/>
    <x v="10"/>
    <x v="129"/>
    <s v="F0010143"/>
    <s v="NTE"/>
    <n v="4072270"/>
    <m/>
    <s v="A:00099021001 TRANSFERENCIA DE RECUPERACIONES SEGÚN NOTA GEF-LCR-JSZ-0733-NOT/22 POR CONCEPTO DE PAGO DE CAPITAL E INTERES DE ACUERDO A CONTRATO DE FIDEICOMISO “ACCESOS SEGUROS VIVIR BIEN” CORRESPONDIENTE AL GAD LA PAZ."/>
    <m/>
    <m/>
    <m/>
    <m/>
    <m/>
    <m/>
    <n v="0"/>
    <n v="4235728.03"/>
    <s v="NO_CONCILIADO"/>
    <m/>
    <m/>
  </r>
  <r>
    <x v="10"/>
    <m/>
    <x v="10"/>
    <x v="129"/>
    <s v="F0010143"/>
    <s v="NTE"/>
    <n v="4072272"/>
    <m/>
    <s v="A:00099021001 TRANSFERENCIA DE RECUPERACIONES SEGÚN NOTA GEF-LCR-JSZ-0733-NOT/22 POR CONCEPTO DE PAGO DE CAPITAL E INTERES DE ACUERDO A CONTRATO DE FIDEICOMISO “ACCESOS SEGUROS VIVIR BIEN” CORRESPONDIENTE AL GAD LA PAZ."/>
    <m/>
    <m/>
    <m/>
    <m/>
    <m/>
    <m/>
    <n v="0"/>
    <n v="965081.82"/>
    <s v="NO_CONCILIADO"/>
    <m/>
    <m/>
  </r>
  <r>
    <x v="10"/>
    <m/>
    <x v="10"/>
    <x v="129"/>
    <s v="F0010143"/>
    <s v="NTE"/>
    <n v="4072274"/>
    <m/>
    <s v="A:00099021001 TRANSFERENCIA DE RECUPERACIONES SEGÚN NOTA GEF-LCR-JSZ-0817-NOT/22 POR CONCEPTO DE PAGO DE INTERES DE ACUERDO A REPROGRAMACIÓN DE FIDEICOMISO “ACCESOS SEGUROS VIVIR BIEN” CORRESPONDIENTE AL GAD COCHABAMBA."/>
    <m/>
    <m/>
    <m/>
    <m/>
    <m/>
    <m/>
    <n v="0"/>
    <n v="291527.94"/>
    <s v="NO_CONCILIADO"/>
    <m/>
    <m/>
  </r>
  <r>
    <x v="10"/>
    <m/>
    <x v="10"/>
    <x v="129"/>
    <s v="G19512960003"/>
    <s v="COB"/>
    <n v="16444"/>
    <m/>
    <s v="PAGO A AFD PRÉSTAMO CBO 1036 02 K  VCTO. 31-07-2022 POR CUENTA DE TGN , NTI. 016444 VALOR 29-07-2022  INTERESES EUR 372.558,33 CTA. 3987 CUENTA UNICA DEL TESORO  LIB. 00099031008 REF.: COMISIONES BANCARIAS"/>
    <m/>
    <m/>
    <m/>
    <m/>
    <m/>
    <m/>
    <n v="2092.29"/>
    <n v="0"/>
    <s v="NO_CONCILIADO"/>
    <m/>
    <m/>
  </r>
  <r>
    <x v="42"/>
    <m/>
    <x v="42"/>
    <x v="129"/>
    <s v="S10388660003"/>
    <s v="COB"/>
    <n v="1038866"/>
    <m/>
    <s v="||TRANSFERENCIA DEL EXTERIOR SEGUN MENSAJE SWIFT NRO. 12638 Y NOTA CITE: AGBC-AGBC/DAF/CNI-RSYS-0014-CAR/2022 DE FECHA 26.04.2022 (HRE-TGL-6525). REMITIDA POR AGENCIA BOLIVIANA DE CORREOS. DEBITO DE LA LIBRETA 000383012001. COBRO UTILES DE ESCRITORIO."/>
    <m/>
    <m/>
    <m/>
    <m/>
    <m/>
    <m/>
    <n v="50"/>
    <n v="0"/>
    <s v="NO_CONCILIADO"/>
    <m/>
    <m/>
  </r>
  <r>
    <x v="13"/>
    <m/>
    <x v="13"/>
    <x v="129"/>
    <s v="T04348250001"/>
    <s v="DEV"/>
    <n v="434825"/>
    <m/>
    <s v="CONTABILIZACION ORDENES DE TRANSFERENCIA GRACOS"/>
    <m/>
    <m/>
    <m/>
    <m/>
    <m/>
    <m/>
    <n v="2352434.77"/>
    <n v="0"/>
    <s v="NO_CONCILIADO"/>
    <m/>
    <m/>
  </r>
  <r>
    <x v="13"/>
    <m/>
    <x v="13"/>
    <x v="129"/>
    <s v="T04348270001"/>
    <s v="DEV"/>
    <n v="434827"/>
    <m/>
    <s v="CONTABILIZACION ORDENES DE TRANSFERENCIA GRACOS"/>
    <m/>
    <m/>
    <m/>
    <m/>
    <m/>
    <m/>
    <n v="5473331.6100000003"/>
    <n v="0"/>
    <s v="NO_CONCILIADO"/>
    <m/>
    <m/>
  </r>
  <r>
    <x v="13"/>
    <m/>
    <x v="13"/>
    <x v="129"/>
    <s v="T04348290001"/>
    <s v="DEV"/>
    <n v="434829"/>
    <m/>
    <s v="CONTABILIZACION ORDENES DE TRANSFERENCIA GRACOS"/>
    <m/>
    <m/>
    <m/>
    <m/>
    <m/>
    <m/>
    <n v="5656031.6500000004"/>
    <n v="0"/>
    <s v="NO_CONCILIADO"/>
    <m/>
    <m/>
  </r>
  <r>
    <x v="13"/>
    <m/>
    <x v="13"/>
    <x v="129"/>
    <s v="T04348310001"/>
    <s v="DEV"/>
    <n v="434831"/>
    <m/>
    <s v="CONTABILIZACION ORDENES DE TRANSFERENCIA GRACOS"/>
    <m/>
    <m/>
    <m/>
    <m/>
    <m/>
    <m/>
    <n v="1205754.6200000001"/>
    <n v="0"/>
    <s v="NO_CONCILIADO"/>
    <m/>
    <m/>
  </r>
  <r>
    <x v="13"/>
    <m/>
    <x v="13"/>
    <x v="129"/>
    <s v="T04348330001"/>
    <s v="DEV"/>
    <n v="434833"/>
    <m/>
    <s v="CONTABILIZACION ORDENES DE TRANSFERENCIA GRACOS"/>
    <m/>
    <m/>
    <m/>
    <m/>
    <m/>
    <m/>
    <n v="4735741.5199999996"/>
    <n v="0"/>
    <s v="NO_CONCILIADO"/>
    <m/>
    <m/>
  </r>
  <r>
    <x v="13"/>
    <m/>
    <x v="13"/>
    <x v="129"/>
    <s v="T04348350001"/>
    <s v="DEV"/>
    <n v="434835"/>
    <m/>
    <s v="CONTABILIZACION ORDENES DE TRANSFERENCIA GRACOS"/>
    <m/>
    <m/>
    <m/>
    <m/>
    <m/>
    <m/>
    <n v="4791238.8600000003"/>
    <n v="0"/>
    <s v="NO_CONCILIADO"/>
    <m/>
    <m/>
  </r>
  <r>
    <x v="13"/>
    <m/>
    <x v="13"/>
    <x v="129"/>
    <s v="T04348370001"/>
    <s v="DEV"/>
    <n v="434837"/>
    <m/>
    <s v="CONTABILIZACION ORDENES DE TRANSFERENCIA GRACOS"/>
    <m/>
    <m/>
    <m/>
    <m/>
    <m/>
    <m/>
    <n v="587578.89"/>
    <n v="0"/>
    <s v="NO_CONCILIADO"/>
    <m/>
    <m/>
  </r>
  <r>
    <x v="13"/>
    <m/>
    <x v="13"/>
    <x v="129"/>
    <s v="T04348390001"/>
    <s v="DEV"/>
    <n v="434839"/>
    <m/>
    <s v="CONTABILIZACION ORDENES DE TRANSFERENCIA GRACOS"/>
    <m/>
    <m/>
    <m/>
    <m/>
    <m/>
    <m/>
    <n v="13159700.310000001"/>
    <n v="0"/>
    <s v="NO_CONCILIADO"/>
    <m/>
    <m/>
  </r>
  <r>
    <x v="13"/>
    <m/>
    <x v="13"/>
    <x v="129"/>
    <s v="T04348410001"/>
    <s v="DEV"/>
    <n v="434841"/>
    <m/>
    <s v="CONTABILIZACION ORDENES DE TRANSFERENCIA GRACOS"/>
    <m/>
    <m/>
    <m/>
    <m/>
    <m/>
    <m/>
    <n v="3311746.77"/>
    <n v="0"/>
    <s v="NO_CONCILIADO"/>
    <m/>
    <m/>
  </r>
  <r>
    <x v="13"/>
    <m/>
    <x v="13"/>
    <x v="129"/>
    <s v="T04348430001"/>
    <s v="DEV"/>
    <n v="434843"/>
    <m/>
    <s v="CONTABILIZACION ORDENES DE TRANSFERENCIA GRACOS"/>
    <m/>
    <m/>
    <m/>
    <m/>
    <m/>
    <m/>
    <n v="2421131.63"/>
    <n v="0"/>
    <s v="NO_CONCILIADO"/>
    <m/>
    <m/>
  </r>
  <r>
    <x v="13"/>
    <m/>
    <x v="13"/>
    <x v="129"/>
    <s v="T04348450001"/>
    <s v="DEV"/>
    <n v="434845"/>
    <m/>
    <s v="CONTABILIZACION ORDENES DE TRANSFERENCIA GRACOS"/>
    <m/>
    <m/>
    <m/>
    <m/>
    <m/>
    <m/>
    <n v="609297.72"/>
    <n v="0"/>
    <s v="NO_CONCILIADO"/>
    <m/>
    <m/>
  </r>
  <r>
    <x v="13"/>
    <m/>
    <x v="13"/>
    <x v="129"/>
    <s v="T04348470001"/>
    <s v="DEV"/>
    <n v="434847"/>
    <m/>
    <s v="CONTABILIZACION ORDENES DE TRANSFERENCIA GRACOS"/>
    <m/>
    <m/>
    <m/>
    <m/>
    <m/>
    <m/>
    <n v="108103.17"/>
    <n v="0"/>
    <s v="NO_CONCILIADO"/>
    <m/>
    <m/>
  </r>
  <r>
    <x v="13"/>
    <m/>
    <x v="13"/>
    <x v="129"/>
    <s v="T04348490001"/>
    <s v="DEV"/>
    <n v="434849"/>
    <m/>
    <s v="CONTABILIZACION ORDENES DE TRANSFERENCIA GRACOS"/>
    <m/>
    <m/>
    <m/>
    <m/>
    <m/>
    <m/>
    <n v="2260488.54"/>
    <n v="0"/>
    <s v="NO_CONCILIADO"/>
    <m/>
    <m/>
  </r>
  <r>
    <x v="13"/>
    <m/>
    <x v="13"/>
    <x v="129"/>
    <s v="T04348510001"/>
    <s v="DEV"/>
    <n v="434851"/>
    <m/>
    <s v="CONTABILIZACION ORDENES DE TRANSFERENCIA GRACOS"/>
    <m/>
    <m/>
    <m/>
    <m/>
    <m/>
    <m/>
    <n v="293163.06"/>
    <n v="0"/>
    <s v="NO_CONCILIADO"/>
    <m/>
    <m/>
  </r>
  <r>
    <x v="13"/>
    <m/>
    <x v="13"/>
    <x v="129"/>
    <s v="T04348530001"/>
    <s v="DEV"/>
    <n v="434853"/>
    <m/>
    <s v="CONTABILIZACION ORDENES DE TRANSFERENCIA GRACOS"/>
    <m/>
    <m/>
    <m/>
    <m/>
    <m/>
    <m/>
    <n v="317015.83"/>
    <n v="0"/>
    <s v="NO_CONCILIADO"/>
    <m/>
    <m/>
  </r>
  <r>
    <x v="13"/>
    <m/>
    <x v="13"/>
    <x v="129"/>
    <s v="T04348550001"/>
    <s v="DEV"/>
    <n v="434855"/>
    <m/>
    <s v="CONTABILIZACION ORDENES DE TRANSFERENCIA GRACOS"/>
    <m/>
    <m/>
    <m/>
    <m/>
    <m/>
    <m/>
    <n v="5037851.5999999996"/>
    <n v="0"/>
    <s v="NO_CONCILIADO"/>
    <m/>
    <m/>
  </r>
  <r>
    <x v="13"/>
    <m/>
    <x v="13"/>
    <x v="129"/>
    <s v="T04348570001"/>
    <s v="DEV"/>
    <n v="434857"/>
    <m/>
    <s v="CONTABILIZACION ORDENES DE TRANSFERENCIA GRACOS"/>
    <m/>
    <m/>
    <m/>
    <m/>
    <m/>
    <m/>
    <n v="805206.84"/>
    <n v="0"/>
    <s v="NO_CONCILIADO"/>
    <m/>
    <m/>
  </r>
  <r>
    <x v="13"/>
    <m/>
    <x v="13"/>
    <x v="129"/>
    <s v="T04348590001"/>
    <s v="DEV"/>
    <n v="434859"/>
    <m/>
    <s v="CONTABILIZACION ORDENES DE TRANSFERENCIA GRACOS"/>
    <m/>
    <m/>
    <m/>
    <m/>
    <m/>
    <m/>
    <n v="6208697.4000000004"/>
    <n v="0"/>
    <s v="NO_CONCILIADO"/>
    <m/>
    <m/>
  </r>
  <r>
    <x v="13"/>
    <m/>
    <x v="13"/>
    <x v="129"/>
    <s v="T04348610001"/>
    <s v="DEV"/>
    <n v="434861"/>
    <m/>
    <s v="CONTABILIZACION ORDENES DE TRANSFERENCIA GRACOS"/>
    <m/>
    <m/>
    <m/>
    <m/>
    <m/>
    <m/>
    <n v="4267576.91"/>
    <n v="0"/>
    <s v="NO_CONCILIADO"/>
    <m/>
    <m/>
  </r>
  <r>
    <x v="13"/>
    <m/>
    <x v="13"/>
    <x v="129"/>
    <s v="T04348630001"/>
    <s v="DEV"/>
    <n v="434863"/>
    <m/>
    <s v="CONTABILIZACION ORDENES DE TRANSFERENCIA GRACOS"/>
    <m/>
    <m/>
    <m/>
    <m/>
    <m/>
    <m/>
    <n v="5259403.4000000004"/>
    <n v="0"/>
    <s v="NO_CONCILIADO"/>
    <m/>
    <m/>
  </r>
  <r>
    <x v="13"/>
    <m/>
    <x v="13"/>
    <x v="129"/>
    <s v="T04348650001"/>
    <s v="DEV"/>
    <n v="434865"/>
    <m/>
    <s v="CONTABILIZACION ORDENES DE TRANSFERENCIA GRACOS"/>
    <m/>
    <m/>
    <m/>
    <m/>
    <m/>
    <m/>
    <n v="737590.08"/>
    <n v="0"/>
    <s v="NO_CONCILIADO"/>
    <m/>
    <m/>
  </r>
  <r>
    <x v="13"/>
    <m/>
    <x v="13"/>
    <x v="129"/>
    <s v="T04348670001"/>
    <s v="DEV"/>
    <n v="434867"/>
    <m/>
    <s v="CONTABILIZACION ORDENES DE TRANSFERENCIA GRACOS"/>
    <m/>
    <m/>
    <m/>
    <m/>
    <m/>
    <m/>
    <n v="14445569.23"/>
    <n v="0"/>
    <s v="NO_CONCILIADO"/>
    <m/>
    <m/>
  </r>
  <r>
    <x v="13"/>
    <m/>
    <x v="13"/>
    <x v="129"/>
    <s v="T04348690001"/>
    <s v="DEV"/>
    <n v="434869"/>
    <m/>
    <s v="CONTABILIZACION ORDENES DE TRANSFERENCIA GRACOS"/>
    <m/>
    <m/>
    <m/>
    <m/>
    <m/>
    <m/>
    <n v="1873447.82"/>
    <n v="0"/>
    <s v="NO_CONCILIADO"/>
    <m/>
    <m/>
  </r>
  <r>
    <x v="13"/>
    <m/>
    <x v="13"/>
    <x v="129"/>
    <s v="T04348710001"/>
    <s v="DEV"/>
    <n v="434871"/>
    <m/>
    <s v="CONTABILIZACION ORDENES DE TRANSFERENCIA GRACOS"/>
    <m/>
    <m/>
    <m/>
    <m/>
    <m/>
    <m/>
    <n v="11721401.359999999"/>
    <n v="0"/>
    <s v="NO_CONCILIADO"/>
    <m/>
    <m/>
  </r>
  <r>
    <x v="13"/>
    <m/>
    <x v="13"/>
    <x v="129"/>
    <s v="T04348730001"/>
    <s v="DEV"/>
    <n v="434873"/>
    <m/>
    <s v="CONTABILIZACION ORDENES DE TRANSFERENCIA GRACOS"/>
    <m/>
    <m/>
    <m/>
    <m/>
    <m/>
    <m/>
    <n v="2156512.34"/>
    <n v="0"/>
    <s v="NO_CONCILIADO"/>
    <m/>
    <m/>
  </r>
  <r>
    <x v="13"/>
    <m/>
    <x v="13"/>
    <x v="129"/>
    <s v="T04348750001"/>
    <s v="DEV"/>
    <n v="434875"/>
    <m/>
    <s v="CONTABILIZACION ORDENES DE TRANSFERENCIA GRACOS"/>
    <m/>
    <m/>
    <m/>
    <m/>
    <m/>
    <m/>
    <n v="2657706.83"/>
    <n v="0"/>
    <s v="NO_CONCILIADO"/>
    <m/>
    <m/>
  </r>
  <r>
    <x v="13"/>
    <m/>
    <x v="13"/>
    <x v="129"/>
    <s v="T04348770001"/>
    <s v="DEV"/>
    <n v="434877"/>
    <m/>
    <s v="CONTABILIZACION ORDENES DE TRANSFERENCIA GRACOS"/>
    <m/>
    <m/>
    <m/>
    <m/>
    <m/>
    <m/>
    <n v="344678.37"/>
    <n v="0"/>
    <s v="NO_CONCILIADO"/>
    <m/>
    <m/>
  </r>
  <r>
    <x v="13"/>
    <m/>
    <x v="13"/>
    <x v="129"/>
    <s v="T04348790001"/>
    <s v="DEV"/>
    <n v="434879"/>
    <m/>
    <s v="CONTABILIZACION ORDENES DE TRANSFERENCIA GRACOS"/>
    <m/>
    <m/>
    <m/>
    <m/>
    <m/>
    <m/>
    <n v="17952707.120000001"/>
    <n v="0"/>
    <s v="NO_CONCILIADO"/>
    <m/>
    <m/>
  </r>
  <r>
    <x v="13"/>
    <m/>
    <x v="13"/>
    <x v="129"/>
    <s v="T04348810001"/>
    <s v="DEV"/>
    <n v="434881"/>
    <m/>
    <s v="CONTABILIZACION ORDENES DE TRANSFERENCIA GRACOS"/>
    <m/>
    <m/>
    <m/>
    <m/>
    <m/>
    <m/>
    <n v="17602397.859999999"/>
    <n v="0"/>
    <s v="NO_CONCILIADO"/>
    <m/>
    <m/>
  </r>
  <r>
    <x v="13"/>
    <m/>
    <x v="13"/>
    <x v="129"/>
    <s v="T04348830001"/>
    <s v="DEV"/>
    <n v="434883"/>
    <m/>
    <s v="CONTABILIZACION ORDENES DE TRANSFERENCIA GRACOS"/>
    <m/>
    <m/>
    <m/>
    <m/>
    <m/>
    <m/>
    <n v="22572314.199999999"/>
    <n v="0"/>
    <s v="NO_CONCILIADO"/>
    <m/>
    <m/>
  </r>
  <r>
    <x v="13"/>
    <m/>
    <x v="13"/>
    <x v="129"/>
    <s v="T04348850001"/>
    <s v="DEV"/>
    <n v="434885"/>
    <m/>
    <s v="CONTABILIZACION ORDENES DE TRANSFERENCIA GRACOS"/>
    <m/>
    <m/>
    <m/>
    <m/>
    <m/>
    <m/>
    <n v="105023337.11"/>
    <n v="0"/>
    <s v="NO_CONCILIADO"/>
    <m/>
    <m/>
  </r>
  <r>
    <x v="13"/>
    <m/>
    <x v="13"/>
    <x v="129"/>
    <s v="T04348870001"/>
    <s v="DEV"/>
    <n v="434887"/>
    <m/>
    <s v="CONTABILIZACION ORDENES DE TRANSFERENCIA GRACOS"/>
    <m/>
    <m/>
    <m/>
    <m/>
    <m/>
    <m/>
    <n v="45138969.920000002"/>
    <n v="0"/>
    <s v="NO_CONCILIADO"/>
    <m/>
    <m/>
  </r>
  <r>
    <x v="13"/>
    <m/>
    <x v="13"/>
    <x v="129"/>
    <s v="T04348890001"/>
    <s v="DEV"/>
    <n v="434889"/>
    <m/>
    <s v="CONTABILIZACION ORDENES DE TRANSFERENCIA GRACOS"/>
    <m/>
    <m/>
    <m/>
    <m/>
    <m/>
    <m/>
    <n v="7716063.2400000002"/>
    <n v="0"/>
    <s v="NO_CONCILIADO"/>
    <m/>
    <m/>
  </r>
  <r>
    <x v="13"/>
    <m/>
    <x v="13"/>
    <x v="129"/>
    <s v="T04348910001"/>
    <s v="DEV"/>
    <n v="434891"/>
    <m/>
    <s v="CONTABILIZACION ORDENES DE TRANSFERENCIA GRACOS"/>
    <m/>
    <m/>
    <m/>
    <m/>
    <m/>
    <m/>
    <n v="13728.51"/>
    <n v="0"/>
    <s v="NO_CONCILIADO"/>
    <m/>
    <m/>
  </r>
  <r>
    <x v="13"/>
    <m/>
    <x v="13"/>
    <x v="129"/>
    <s v="T04348930001"/>
    <s v="DEV"/>
    <n v="434893"/>
    <m/>
    <s v="CONTABILIZACION ORDENES DE TRANSFERENCIA GRACOS"/>
    <m/>
    <m/>
    <m/>
    <m/>
    <m/>
    <m/>
    <n v="612.94000000000005"/>
    <n v="0"/>
    <s v="NO_CONCILIADO"/>
    <m/>
    <m/>
  </r>
  <r>
    <x v="13"/>
    <m/>
    <x v="13"/>
    <x v="129"/>
    <s v="T04348950001"/>
    <s v="DEV"/>
    <n v="434895"/>
    <m/>
    <s v="CONTABILIZACION ORDENES DE TRANSFERENCIA GRACOS"/>
    <m/>
    <m/>
    <m/>
    <m/>
    <m/>
    <m/>
    <n v="3454.9"/>
    <n v="0"/>
    <s v="NO_CONCILIADO"/>
    <m/>
    <m/>
  </r>
  <r>
    <x v="13"/>
    <m/>
    <x v="13"/>
    <x v="129"/>
    <s v="T04348970001"/>
    <s v="DEV"/>
    <n v="434897"/>
    <m/>
    <s v="CONTABILIZACION ORDENES DE TRANSFERENCIA GRACOS"/>
    <m/>
    <m/>
    <m/>
    <m/>
    <m/>
    <m/>
    <n v="15682.92"/>
    <n v="0"/>
    <s v="NO_CONCILIADO"/>
    <m/>
    <m/>
  </r>
  <r>
    <x v="13"/>
    <m/>
    <x v="13"/>
    <x v="129"/>
    <s v="T04348990001"/>
    <s v="DEV"/>
    <n v="434899"/>
    <m/>
    <s v="CONTABILIZACION ORDENES DE TRANSFERENCIA GRACOS"/>
    <m/>
    <m/>
    <m/>
    <m/>
    <m/>
    <m/>
    <n v="15682.92"/>
    <n v="0"/>
    <s v="NO_CONCILIADO"/>
    <m/>
    <m/>
  </r>
  <r>
    <x v="13"/>
    <m/>
    <x v="13"/>
    <x v="129"/>
    <s v="T04349010001"/>
    <s v="DEV"/>
    <n v="434901"/>
    <m/>
    <s v="CONTABILIZACION ORDENES DE TRANSFERENCIA GRACOS"/>
    <m/>
    <m/>
    <m/>
    <m/>
    <m/>
    <m/>
    <n v="15682.92"/>
    <n v="0"/>
    <s v="NO_CONCILIADO"/>
    <m/>
    <m/>
  </r>
  <r>
    <x v="13"/>
    <m/>
    <x v="13"/>
    <x v="129"/>
    <s v="T04349030001"/>
    <s v="DEV"/>
    <n v="434903"/>
    <m/>
    <s v="CONTABILIZACION ORDENES DE TRANSFERENCIA GRACOS"/>
    <m/>
    <m/>
    <m/>
    <m/>
    <m/>
    <m/>
    <n v="15682.92"/>
    <n v="0"/>
    <s v="NO_CONCILIADO"/>
    <m/>
    <m/>
  </r>
  <r>
    <x v="13"/>
    <m/>
    <x v="13"/>
    <x v="129"/>
    <s v="T04349050001"/>
    <s v="DEV"/>
    <n v="434905"/>
    <m/>
    <s v="CONTABILIZACION ORDENES DE TRANSFERENCIA GRACOS"/>
    <m/>
    <m/>
    <m/>
    <m/>
    <m/>
    <m/>
    <n v="4851.9399999999996"/>
    <n v="0"/>
    <s v="NO_CONCILIADO"/>
    <m/>
    <m/>
  </r>
  <r>
    <x v="13"/>
    <m/>
    <x v="13"/>
    <x v="129"/>
    <s v="T04349070001"/>
    <s v="DEV"/>
    <n v="434907"/>
    <m/>
    <s v="CONTABILIZACION ORDENES DE TRANSFERENCIA GRACOS"/>
    <m/>
    <m/>
    <m/>
    <m/>
    <m/>
    <m/>
    <n v="4795.76"/>
    <n v="0"/>
    <s v="NO_CONCILIADO"/>
    <m/>
    <m/>
  </r>
  <r>
    <x v="13"/>
    <m/>
    <x v="13"/>
    <x v="129"/>
    <s v="T04349090001"/>
    <s v="DEV"/>
    <n v="434909"/>
    <m/>
    <s v="CONTABILIZACION ORDENES DE TRANSFERENCIA GRACOS"/>
    <m/>
    <m/>
    <m/>
    <m/>
    <m/>
    <m/>
    <n v="1221.01"/>
    <n v="0"/>
    <s v="NO_CONCILIADO"/>
    <m/>
    <m/>
  </r>
  <r>
    <x v="13"/>
    <m/>
    <x v="13"/>
    <x v="129"/>
    <s v="T04349110001"/>
    <s v="DEV"/>
    <n v="434911"/>
    <m/>
    <s v="CONTABILIZACION ORDENES DE TRANSFERENCIA GRACOS"/>
    <m/>
    <m/>
    <m/>
    <m/>
    <m/>
    <m/>
    <n v="5542.67"/>
    <n v="0"/>
    <s v="NO_CONCILIADO"/>
    <m/>
    <m/>
  </r>
  <r>
    <x v="13"/>
    <m/>
    <x v="13"/>
    <x v="129"/>
    <s v="T04349130001"/>
    <s v="DEV"/>
    <n v="434913"/>
    <m/>
    <s v="CONTABILIZACION ORDENES DE TRANSFERENCIA GRACOS"/>
    <m/>
    <m/>
    <m/>
    <m/>
    <m/>
    <m/>
    <n v="5542.67"/>
    <n v="0"/>
    <s v="NO_CONCILIADO"/>
    <m/>
    <m/>
  </r>
  <r>
    <x v="13"/>
    <m/>
    <x v="13"/>
    <x v="129"/>
    <s v="T04349150001"/>
    <s v="DEV"/>
    <n v="434915"/>
    <m/>
    <s v="CONTABILIZACION ORDENES DE TRANSFERENCIA GRACOS"/>
    <m/>
    <m/>
    <m/>
    <m/>
    <m/>
    <m/>
    <n v="5542.67"/>
    <n v="0"/>
    <s v="NO_CONCILIADO"/>
    <m/>
    <m/>
  </r>
  <r>
    <x v="13"/>
    <m/>
    <x v="13"/>
    <x v="129"/>
    <s v="T04349170001"/>
    <s v="DEV"/>
    <n v="434917"/>
    <m/>
    <s v="CONTABILIZACION ORDENES DE TRANSFERENCIA GRACOS"/>
    <m/>
    <m/>
    <m/>
    <m/>
    <m/>
    <m/>
    <n v="5542.67"/>
    <n v="0"/>
    <s v="NO_CONCILIADO"/>
    <m/>
    <m/>
  </r>
  <r>
    <x v="13"/>
    <m/>
    <x v="13"/>
    <x v="129"/>
    <s v="T04349190001"/>
    <s v="DEV"/>
    <n v="434919"/>
    <m/>
    <s v="CONTABILIZACION ORDENES DE TRANSFERENCIA GRACOS"/>
    <m/>
    <m/>
    <m/>
    <m/>
    <m/>
    <m/>
    <n v="37706.879999999997"/>
    <n v="0"/>
    <s v="NO_CONCILIADO"/>
    <m/>
    <m/>
  </r>
  <r>
    <x v="13"/>
    <m/>
    <x v="13"/>
    <x v="129"/>
    <s v="T04349210001"/>
    <s v="DEV"/>
    <n v="434921"/>
    <m/>
    <s v="CONTABILIZACION ORDENES DE TRANSFERENCIA GRACOS"/>
    <m/>
    <m/>
    <m/>
    <m/>
    <m/>
    <m/>
    <n v="37270.11"/>
    <n v="0"/>
    <s v="NO_CONCILIADO"/>
    <m/>
    <m/>
  </r>
  <r>
    <x v="13"/>
    <m/>
    <x v="13"/>
    <x v="129"/>
    <s v="T04349230001"/>
    <s v="DEV"/>
    <n v="434923"/>
    <m/>
    <s v="CONTABILIZACION ORDENES DE TRANSFERENCIA GRACOS"/>
    <m/>
    <m/>
    <m/>
    <m/>
    <m/>
    <m/>
    <n v="9489.23"/>
    <n v="0"/>
    <s v="NO_CONCILIADO"/>
    <m/>
    <m/>
  </r>
  <r>
    <x v="13"/>
    <m/>
    <x v="13"/>
    <x v="129"/>
    <s v="T04349250001"/>
    <s v="DEV"/>
    <n v="434925"/>
    <m/>
    <s v="CONTABILIZACION ORDENES DE TRANSFERENCIA GRACOS"/>
    <m/>
    <m/>
    <m/>
    <m/>
    <m/>
    <m/>
    <n v="43074.9"/>
    <n v="0"/>
    <s v="NO_CONCILIADO"/>
    <m/>
    <m/>
  </r>
  <r>
    <x v="13"/>
    <m/>
    <x v="13"/>
    <x v="129"/>
    <s v="T04349270001"/>
    <s v="DEV"/>
    <n v="434927"/>
    <m/>
    <s v="CONTABILIZACION ORDENES DE TRANSFERENCIA GRACOS"/>
    <m/>
    <m/>
    <m/>
    <m/>
    <m/>
    <m/>
    <n v="43074.9"/>
    <n v="0"/>
    <s v="NO_CONCILIADO"/>
    <m/>
    <m/>
  </r>
  <r>
    <x v="13"/>
    <m/>
    <x v="13"/>
    <x v="129"/>
    <s v="T04349290001"/>
    <s v="DEV"/>
    <n v="434929"/>
    <m/>
    <s v="CONTABILIZACION ORDENES DE TRANSFERENCIA GRACOS"/>
    <m/>
    <m/>
    <m/>
    <m/>
    <m/>
    <m/>
    <n v="43074.9"/>
    <n v="0"/>
    <s v="NO_CONCILIADO"/>
    <m/>
    <m/>
  </r>
  <r>
    <x v="13"/>
    <m/>
    <x v="13"/>
    <x v="129"/>
    <s v="T04349310001"/>
    <s v="DEV"/>
    <n v="434931"/>
    <m/>
    <s v="CONTABILIZACION ORDENES DE TRANSFERENCIA GRACOS"/>
    <m/>
    <m/>
    <m/>
    <m/>
    <m/>
    <m/>
    <n v="43074.9"/>
    <n v="0"/>
    <s v="NO_CONCILIADO"/>
    <m/>
    <m/>
  </r>
  <r>
    <x v="13"/>
    <m/>
    <x v="13"/>
    <x v="129"/>
    <s v="T04349330001"/>
    <s v="DEV"/>
    <n v="434933"/>
    <m/>
    <s v="CONTABILIZACION ORDENES DE TRANSFERENCIA GRACOS"/>
    <m/>
    <m/>
    <m/>
    <m/>
    <m/>
    <m/>
    <n v="51440.4"/>
    <n v="0"/>
    <s v="NO_CONCILIADO"/>
    <m/>
    <m/>
  </r>
  <r>
    <x v="13"/>
    <m/>
    <x v="13"/>
    <x v="129"/>
    <s v="T04349350001"/>
    <s v="DEV"/>
    <n v="434935"/>
    <m/>
    <s v="CONTABILIZACION ORDENES DE TRANSFERENCIA GRACOS"/>
    <m/>
    <m/>
    <m/>
    <m/>
    <m/>
    <m/>
    <n v="5326.04"/>
    <n v="0"/>
    <s v="NO_CONCILIADO"/>
    <m/>
    <m/>
  </r>
  <r>
    <x v="13"/>
    <m/>
    <x v="13"/>
    <x v="129"/>
    <s v="T04349370001"/>
    <s v="DEV"/>
    <n v="434937"/>
    <m/>
    <s v="CONTABILIZACION ORDENES DE TRANSFERENCIA GRACOS"/>
    <m/>
    <m/>
    <m/>
    <m/>
    <m/>
    <m/>
    <n v="690.73"/>
    <n v="0"/>
    <s v="NO_CONCILIADO"/>
    <m/>
    <m/>
  </r>
  <r>
    <x v="13"/>
    <m/>
    <x v="13"/>
    <x v="129"/>
    <s v="T04349390001"/>
    <s v="DEV"/>
    <n v="434939"/>
    <m/>
    <s v="CONTABILIZACION ORDENES DE TRANSFERENCIA GRACOS"/>
    <m/>
    <m/>
    <m/>
    <m/>
    <m/>
    <m/>
    <n v="746.92"/>
    <n v="0"/>
    <s v="NO_CONCILIADO"/>
    <m/>
    <m/>
  </r>
  <r>
    <x v="13"/>
    <m/>
    <x v="13"/>
    <x v="129"/>
    <s v="T04349410001"/>
    <s v="DEV"/>
    <n v="434941"/>
    <m/>
    <s v="CONTABILIZACION ORDENES DE TRANSFERENCIA GRACOS"/>
    <m/>
    <m/>
    <m/>
    <m/>
    <m/>
    <m/>
    <n v="15069.91"/>
    <n v="0"/>
    <s v="NO_CONCILIADO"/>
    <m/>
    <m/>
  </r>
  <r>
    <x v="13"/>
    <m/>
    <x v="13"/>
    <x v="129"/>
    <s v="T04349430001"/>
    <s v="DEV"/>
    <n v="434943"/>
    <m/>
    <s v="CONTABILIZACION ORDENES DE TRANSFERENCIA GRACOS"/>
    <m/>
    <m/>
    <m/>
    <m/>
    <m/>
    <m/>
    <n v="2113.4299999999998"/>
    <n v="0"/>
    <s v="NO_CONCILIADO"/>
    <m/>
    <m/>
  </r>
  <r>
    <x v="13"/>
    <m/>
    <x v="13"/>
    <x v="129"/>
    <s v="T04349450001"/>
    <s v="DEV"/>
    <n v="434945"/>
    <m/>
    <s v="CONTABILIZACION ORDENES DE TRANSFERENCIA GRACOS"/>
    <m/>
    <m/>
    <m/>
    <m/>
    <m/>
    <m/>
    <n v="12228.02"/>
    <n v="0"/>
    <s v="NO_CONCILIADO"/>
    <m/>
    <m/>
  </r>
  <r>
    <x v="13"/>
    <m/>
    <x v="13"/>
    <x v="129"/>
    <s v="T04349470001"/>
    <s v="DEV"/>
    <n v="434947"/>
    <m/>
    <s v="CONTABILIZACION ORDENES DE TRANSFERENCIA GRACOS"/>
    <m/>
    <m/>
    <m/>
    <m/>
    <m/>
    <m/>
    <n v="5804.79"/>
    <n v="0"/>
    <s v="NO_CONCILIADO"/>
    <m/>
    <m/>
  </r>
  <r>
    <x v="13"/>
    <m/>
    <x v="13"/>
    <x v="129"/>
    <s v="T04349490001"/>
    <s v="DEV"/>
    <n v="434949"/>
    <m/>
    <s v="CONTABILIZACION ORDENES DE TRANSFERENCIA GRACOS"/>
    <m/>
    <m/>
    <m/>
    <m/>
    <m/>
    <m/>
    <n v="33585.67"/>
    <n v="0"/>
    <s v="NO_CONCILIADO"/>
    <m/>
    <m/>
  </r>
  <r>
    <x v="13"/>
    <m/>
    <x v="13"/>
    <x v="129"/>
    <s v="T04349510001"/>
    <s v="DEV"/>
    <n v="434951"/>
    <m/>
    <s v="CONTABILIZACION ORDENES DE TRANSFERENCIA GRACOS"/>
    <m/>
    <m/>
    <m/>
    <m/>
    <m/>
    <m/>
    <n v="41391.32"/>
    <n v="0"/>
    <s v="NO_CONCILIADO"/>
    <m/>
    <m/>
  </r>
  <r>
    <x v="13"/>
    <m/>
    <x v="13"/>
    <x v="129"/>
    <s v="T04349530001"/>
    <s v="DEV"/>
    <n v="434953"/>
    <m/>
    <s v="CONTABILIZACION ORDENES DE TRANSFERENCIA GRACOS"/>
    <m/>
    <m/>
    <m/>
    <m/>
    <m/>
    <m/>
    <n v="2352434.77"/>
    <n v="0"/>
    <s v="NO_CONCILIADO"/>
    <m/>
    <m/>
  </r>
  <r>
    <x v="13"/>
    <m/>
    <x v="13"/>
    <x v="129"/>
    <s v="T04349550001"/>
    <s v="DEV"/>
    <n v="434955"/>
    <m/>
    <s v="CONTABILIZACION ORDENES DE TRANSFERENCIA GRACOS"/>
    <m/>
    <m/>
    <m/>
    <m/>
    <m/>
    <m/>
    <n v="2352434.77"/>
    <n v="0"/>
    <s v="NO_CONCILIADO"/>
    <m/>
    <m/>
  </r>
  <r>
    <x v="13"/>
    <m/>
    <x v="13"/>
    <x v="129"/>
    <s v="T04349570001"/>
    <s v="DEV"/>
    <n v="434957"/>
    <m/>
    <s v="CONTABILIZACION ORDENES DE TRANSFERENCIA GRACOS"/>
    <m/>
    <m/>
    <m/>
    <m/>
    <m/>
    <m/>
    <n v="2352434.77"/>
    <n v="0"/>
    <s v="NO_CONCILIADO"/>
    <m/>
    <m/>
  </r>
  <r>
    <x v="13"/>
    <m/>
    <x v="13"/>
    <x v="129"/>
    <s v="T04349590001"/>
    <s v="DEV"/>
    <n v="434959"/>
    <m/>
    <s v="CONTABILIZACION ORDENES DE TRANSFERENCIA GRACOS"/>
    <m/>
    <m/>
    <m/>
    <m/>
    <m/>
    <m/>
    <n v="2352434.77"/>
    <n v="0"/>
    <s v="NO_CONCILIADO"/>
    <m/>
    <m/>
  </r>
  <r>
    <x v="13"/>
    <m/>
    <x v="13"/>
    <x v="129"/>
    <s v="T04349610001"/>
    <s v="DEV"/>
    <n v="434961"/>
    <m/>
    <s v="CONTABILIZACION ORDENES DE TRANSFERENCIA GRACOS"/>
    <m/>
    <m/>
    <m/>
    <m/>
    <m/>
    <m/>
    <n v="6461238.4199999999"/>
    <n v="0"/>
    <s v="NO_CONCILIADO"/>
    <m/>
    <m/>
  </r>
  <r>
    <x v="13"/>
    <m/>
    <x v="13"/>
    <x v="129"/>
    <s v="T04349630001"/>
    <s v="DEV"/>
    <n v="434963"/>
    <m/>
    <s v="CONTABILIZACION ORDENES DE TRANSFERENCIA GRACOS"/>
    <m/>
    <m/>
    <m/>
    <m/>
    <m/>
    <m/>
    <n v="6461238.4199999999"/>
    <n v="0"/>
    <s v="NO_CONCILIADO"/>
    <m/>
    <m/>
  </r>
  <r>
    <x v="13"/>
    <m/>
    <x v="13"/>
    <x v="129"/>
    <s v="T04349650001"/>
    <s v="DEV"/>
    <n v="434965"/>
    <m/>
    <s v="CONTABILIZACION ORDENES DE TRANSFERENCIA GRACOS"/>
    <m/>
    <m/>
    <m/>
    <m/>
    <m/>
    <m/>
    <n v="6461238.4199999999"/>
    <n v="0"/>
    <s v="NO_CONCILIADO"/>
    <m/>
    <m/>
  </r>
  <r>
    <x v="13"/>
    <m/>
    <x v="13"/>
    <x v="129"/>
    <s v="T04349670001"/>
    <s v="DEV"/>
    <n v="434967"/>
    <m/>
    <s v="CONTABILIZACION ORDENES DE TRANSFERENCIA GRACOS"/>
    <m/>
    <m/>
    <m/>
    <m/>
    <m/>
    <m/>
    <n v="6461238.4199999999"/>
    <n v="0"/>
    <s v="NO_CONCILIADO"/>
    <m/>
    <m/>
  </r>
  <r>
    <x v="13"/>
    <m/>
    <x v="13"/>
    <x v="129"/>
    <s v="T04349690001"/>
    <s v="DEV"/>
    <n v="434969"/>
    <m/>
    <s v="CONTABILIZACION ORDENES DE TRANSFERENCIA GRACOS"/>
    <m/>
    <m/>
    <m/>
    <m/>
    <m/>
    <m/>
    <n v="6461238.4199999999"/>
    <n v="0"/>
    <s v="NO_CONCILIADO"/>
    <m/>
    <m/>
  </r>
  <r>
    <x v="13"/>
    <m/>
    <x v="13"/>
    <x v="129"/>
    <s v="T04349710001"/>
    <s v="DEV"/>
    <n v="434971"/>
    <m/>
    <s v="CONTABILIZACION ORDENES DE TRANSFERENCIA GRACOS"/>
    <m/>
    <m/>
    <m/>
    <m/>
    <m/>
    <m/>
    <n v="5473331.6100000003"/>
    <n v="0"/>
    <s v="NO_CONCILIADO"/>
    <m/>
    <m/>
  </r>
  <r>
    <x v="13"/>
    <m/>
    <x v="13"/>
    <x v="129"/>
    <s v="T04349730001"/>
    <s v="DEV"/>
    <n v="434973"/>
    <m/>
    <s v="CONTABILIZACION ORDENES DE TRANSFERENCIA GRACOS"/>
    <m/>
    <m/>
    <m/>
    <m/>
    <m/>
    <m/>
    <n v="5473331.6100000003"/>
    <n v="0"/>
    <s v="NO_CONCILIADO"/>
    <m/>
    <m/>
  </r>
  <r>
    <x v="13"/>
    <m/>
    <x v="13"/>
    <x v="129"/>
    <s v="T04349750001"/>
    <s v="DEV"/>
    <n v="434975"/>
    <m/>
    <s v="CONTABILIZACION ORDENES DE TRANSFERENCIA GRACOS"/>
    <m/>
    <m/>
    <m/>
    <m/>
    <m/>
    <m/>
    <n v="5473331.6100000003"/>
    <n v="0"/>
    <s v="NO_CONCILIADO"/>
    <m/>
    <m/>
  </r>
  <r>
    <x v="13"/>
    <m/>
    <x v="13"/>
    <x v="129"/>
    <s v="T04349770001"/>
    <s v="DEV"/>
    <n v="434977"/>
    <m/>
    <s v="CONTABILIZACION ORDENES DE TRANSFERENCIA GRACOS"/>
    <m/>
    <m/>
    <m/>
    <m/>
    <m/>
    <m/>
    <n v="5473331.6100000003"/>
    <n v="0"/>
    <s v="NO_CONCILIADO"/>
    <m/>
    <m/>
  </r>
  <r>
    <x v="13"/>
    <m/>
    <x v="13"/>
    <x v="129"/>
    <s v="T04349790001"/>
    <s v="DEV"/>
    <n v="434979"/>
    <m/>
    <s v="CONTABILIZACION ORDENES DE TRANSFERENCIA GRACOS"/>
    <m/>
    <m/>
    <m/>
    <m/>
    <m/>
    <m/>
    <n v="15033148.130000001"/>
    <n v="0"/>
    <s v="NO_CONCILIADO"/>
    <m/>
    <m/>
  </r>
  <r>
    <x v="13"/>
    <m/>
    <x v="13"/>
    <x v="129"/>
    <s v="T04349810001"/>
    <s v="DEV"/>
    <n v="434981"/>
    <m/>
    <s v="CONTABILIZACION ORDENES DE TRANSFERENCIA GRACOS"/>
    <m/>
    <m/>
    <m/>
    <m/>
    <m/>
    <m/>
    <n v="15033148.130000001"/>
    <n v="0"/>
    <s v="NO_CONCILIADO"/>
    <m/>
    <m/>
  </r>
  <r>
    <x v="13"/>
    <m/>
    <x v="13"/>
    <x v="129"/>
    <s v="T04349830001"/>
    <s v="DEV"/>
    <n v="434983"/>
    <m/>
    <s v="CONTABILIZACION ORDENES DE TRANSFERENCIA GRACOS"/>
    <m/>
    <m/>
    <m/>
    <m/>
    <m/>
    <m/>
    <n v="15033148.130000001"/>
    <n v="0"/>
    <s v="NO_CONCILIADO"/>
    <m/>
    <m/>
  </r>
  <r>
    <x v="13"/>
    <m/>
    <x v="13"/>
    <x v="129"/>
    <s v="T04349850001"/>
    <s v="DEV"/>
    <n v="434985"/>
    <m/>
    <s v="CONTABILIZACION ORDENES DE TRANSFERENCIA GRACOS"/>
    <m/>
    <m/>
    <m/>
    <m/>
    <m/>
    <m/>
    <n v="15033148.130000001"/>
    <n v="0"/>
    <s v="NO_CONCILIADO"/>
    <m/>
    <m/>
  </r>
  <r>
    <x v="13"/>
    <m/>
    <x v="13"/>
    <x v="129"/>
    <s v="T04349870001"/>
    <s v="DEV"/>
    <n v="434987"/>
    <m/>
    <s v="CONTABILIZACION ORDENES DE TRANSFERENCIA GRACOS"/>
    <m/>
    <m/>
    <m/>
    <m/>
    <m/>
    <m/>
    <n v="15033148.130000001"/>
    <n v="0"/>
    <s v="NO_CONCILIADO"/>
    <m/>
    <m/>
  </r>
  <r>
    <x v="13"/>
    <m/>
    <x v="13"/>
    <x v="129"/>
    <s v="T04349890001"/>
    <s v="DEV"/>
    <n v="434989"/>
    <m/>
    <s v="CONTABILIZACION ORDENES DE TRANSFERENCIA GRACOS"/>
    <m/>
    <m/>
    <m/>
    <m/>
    <m/>
    <m/>
    <n v="2765810"/>
    <n v="0"/>
    <s v="NO_CONCILIADO"/>
    <m/>
    <m/>
  </r>
  <r>
    <x v="13"/>
    <m/>
    <x v="13"/>
    <x v="129"/>
    <s v="T04349910001"/>
    <s v="DEV"/>
    <n v="434991"/>
    <m/>
    <s v="CONTABILIZACION ORDENES DE TRANSFERENCIA GRACOS"/>
    <m/>
    <m/>
    <m/>
    <m/>
    <m/>
    <m/>
    <n v="2765810"/>
    <n v="0"/>
    <s v="NO_CONCILIADO"/>
    <m/>
    <m/>
  </r>
  <r>
    <x v="13"/>
    <m/>
    <x v="13"/>
    <x v="129"/>
    <s v="T04349930001"/>
    <s v="DEV"/>
    <n v="434993"/>
    <m/>
    <s v="CONTABILIZACION ORDENES DE TRANSFERENCIA GRACOS"/>
    <m/>
    <m/>
    <m/>
    <m/>
    <m/>
    <m/>
    <n v="2765810"/>
    <n v="0"/>
    <s v="NO_CONCILIADO"/>
    <m/>
    <m/>
  </r>
  <r>
    <x v="13"/>
    <m/>
    <x v="13"/>
    <x v="129"/>
    <s v="T04349950001"/>
    <s v="DEV"/>
    <n v="434995"/>
    <m/>
    <s v="CONTABILIZACION ORDENES DE TRANSFERENCIA GRACOS"/>
    <m/>
    <m/>
    <m/>
    <m/>
    <m/>
    <m/>
    <n v="2765810"/>
    <n v="0"/>
    <s v="NO_CONCILIADO"/>
    <m/>
    <m/>
  </r>
  <r>
    <x v="13"/>
    <m/>
    <x v="13"/>
    <x v="129"/>
    <s v="T04349970001"/>
    <s v="DEV"/>
    <n v="434997"/>
    <m/>
    <s v="CONTABILIZACION ORDENES DE TRANSFERENCIA GRACOS"/>
    <m/>
    <m/>
    <m/>
    <m/>
    <m/>
    <m/>
    <n v="2765810"/>
    <n v="0"/>
    <s v="NO_CONCILIADO"/>
    <m/>
    <m/>
  </r>
  <r>
    <x v="13"/>
    <m/>
    <x v="13"/>
    <x v="129"/>
    <s v="T04349990001"/>
    <s v="DEV"/>
    <n v="434999"/>
    <m/>
    <s v="CONTABILIZACION ORDENES DE TRANSFERENCIA GRACOS"/>
    <m/>
    <m/>
    <m/>
    <m/>
    <m/>
    <m/>
    <n v="2035419.01"/>
    <n v="0"/>
    <s v="NO_CONCILIADO"/>
    <m/>
    <m/>
  </r>
  <r>
    <x v="13"/>
    <m/>
    <x v="13"/>
    <x v="129"/>
    <s v="T04350010001"/>
    <s v="DEV"/>
    <n v="435001"/>
    <m/>
    <s v="CONTABILIZACION ORDENES DE TRANSFERENCIA GRACOS"/>
    <m/>
    <m/>
    <m/>
    <m/>
    <m/>
    <m/>
    <n v="91946.23"/>
    <n v="0"/>
    <s v="NO_CONCILIADO"/>
    <m/>
    <m/>
  </r>
  <r>
    <x v="13"/>
    <m/>
    <x v="13"/>
    <x v="129"/>
    <s v="T04350030001"/>
    <s v="DEV"/>
    <n v="435003"/>
    <m/>
    <s v="CONTABILIZACION ORDENES DE TRANSFERENCIA GRACOS"/>
    <m/>
    <m/>
    <m/>
    <m/>
    <m/>
    <m/>
    <n v="2059271.71"/>
    <n v="0"/>
    <s v="NO_CONCILIADO"/>
    <m/>
    <m/>
  </r>
  <r>
    <x v="13"/>
    <m/>
    <x v="13"/>
    <x v="129"/>
    <s v="T04350050001"/>
    <s v="DEV"/>
    <n v="435005"/>
    <m/>
    <s v="CONTABILIZACION ORDENES DE TRANSFERENCIA GRACOS"/>
    <m/>
    <m/>
    <m/>
    <m/>
    <m/>
    <m/>
    <n v="518232.66"/>
    <n v="0"/>
    <s v="NO_CONCILIADO"/>
    <m/>
    <m/>
  </r>
  <r>
    <x v="13"/>
    <m/>
    <x v="13"/>
    <x v="129"/>
    <s v="T04350070001"/>
    <s v="DEV"/>
    <n v="435007"/>
    <m/>
    <s v="CONTABILIZACION ORDENES DE TRANSFERENCIA GRACOS"/>
    <m/>
    <m/>
    <m/>
    <m/>
    <m/>
    <m/>
    <n v="5590517.3499999996"/>
    <n v="0"/>
    <s v="NO_CONCILIADO"/>
    <m/>
    <m/>
  </r>
  <r>
    <x v="13"/>
    <m/>
    <x v="13"/>
    <x v="129"/>
    <s v="T04350090001"/>
    <s v="DEV"/>
    <n v="435009"/>
    <m/>
    <s v="CONTABILIZACION ORDENES DE TRANSFERENCIA GRACOS"/>
    <m/>
    <m/>
    <m/>
    <m/>
    <m/>
    <m/>
    <n v="1423386.89"/>
    <n v="0"/>
    <s v="NO_CONCILIADO"/>
    <m/>
    <m/>
  </r>
  <r>
    <x v="13"/>
    <m/>
    <x v="13"/>
    <x v="129"/>
    <s v="T04350110001"/>
    <s v="DEV"/>
    <n v="435011"/>
    <m/>
    <s v="CONTABILIZACION ORDENES DE TRANSFERENCIA GRACOS"/>
    <m/>
    <m/>
    <m/>
    <m/>
    <m/>
    <m/>
    <n v="252541.09"/>
    <n v="0"/>
    <s v="NO_CONCILIADO"/>
    <m/>
    <m/>
  </r>
  <r>
    <x v="13"/>
    <m/>
    <x v="13"/>
    <x v="129"/>
    <s v="T04350130001"/>
    <s v="DEV"/>
    <n v="435013"/>
    <m/>
    <s v="CONTABILIZACION ORDENES DE TRANSFERENCIA GRACOS"/>
    <m/>
    <m/>
    <m/>
    <m/>
    <m/>
    <m/>
    <n v="213928.21"/>
    <n v="0"/>
    <s v="NO_CONCILIADO"/>
    <m/>
    <m/>
  </r>
  <r>
    <x v="13"/>
    <m/>
    <x v="13"/>
    <x v="129"/>
    <s v="T04350150001"/>
    <s v="DEV"/>
    <n v="435015"/>
    <m/>
    <s v="CONTABILIZACION ORDENES DE TRANSFERENCIA GRACOS"/>
    <m/>
    <m/>
    <m/>
    <m/>
    <m/>
    <m/>
    <n v="13007270.279999999"/>
    <n v="0"/>
    <s v="NO_CONCILIADO"/>
    <m/>
    <m/>
  </r>
  <r>
    <x v="13"/>
    <m/>
    <x v="13"/>
    <x v="129"/>
    <s v="T04350170001"/>
    <s v="DEV"/>
    <n v="435017"/>
    <m/>
    <s v="CONTABILIZACION ORDENES DE TRANSFERENCIA GRACOS"/>
    <m/>
    <m/>
    <m/>
    <m/>
    <m/>
    <m/>
    <n v="2393087.4700000002"/>
    <n v="0"/>
    <s v="NO_CONCILIADO"/>
    <m/>
    <m/>
  </r>
  <r>
    <x v="13"/>
    <m/>
    <x v="13"/>
    <x v="129"/>
    <s v="T04350190001"/>
    <s v="DEV"/>
    <n v="435019"/>
    <m/>
    <s v="CONTABILIZACION ORDENES DE TRANSFERENCIA GRACOS"/>
    <m/>
    <m/>
    <m/>
    <m/>
    <m/>
    <m/>
    <n v="1834202.1"/>
    <n v="0"/>
    <s v="NO_CONCILIADO"/>
    <m/>
    <m/>
  </r>
  <r>
    <x v="13"/>
    <m/>
    <x v="13"/>
    <x v="129"/>
    <s v="T04350210001"/>
    <s v="DEV"/>
    <n v="435021"/>
    <m/>
    <s v="CONTABILIZACION ORDENES DE TRANSFERENCIA GRACOS"/>
    <m/>
    <m/>
    <m/>
    <m/>
    <m/>
    <m/>
    <n v="870721.14"/>
    <n v="0"/>
    <s v="NO_CONCILIADO"/>
    <m/>
    <m/>
  </r>
  <r>
    <x v="13"/>
    <m/>
    <x v="13"/>
    <x v="129"/>
    <s v="T04350230001"/>
    <s v="DEV"/>
    <n v="435023"/>
    <m/>
    <s v="CONTABILIZACION ORDENES DE TRANSFERENCIA GRACOS"/>
    <m/>
    <m/>
    <m/>
    <m/>
    <m/>
    <m/>
    <n v="682092.75"/>
    <n v="0"/>
    <s v="NO_CONCILIADO"/>
    <m/>
    <m/>
  </r>
  <r>
    <x v="13"/>
    <m/>
    <x v="13"/>
    <x v="129"/>
    <s v="T04350250001"/>
    <s v="DEV"/>
    <n v="435025"/>
    <m/>
    <s v="CONTABILIZACION ORDENES DE TRANSFERENCIA GRACOS"/>
    <m/>
    <m/>
    <m/>
    <m/>
    <m/>
    <m/>
    <n v="2025877.84"/>
    <n v="0"/>
    <s v="NO_CONCILIADO"/>
    <m/>
    <m/>
  </r>
  <r>
    <x v="13"/>
    <m/>
    <x v="13"/>
    <x v="129"/>
    <s v="T04350270001"/>
    <s v="DEV"/>
    <n v="435027"/>
    <m/>
    <s v="CONTABILIZACION ORDENES DE TRANSFERENCIA GRACOS"/>
    <m/>
    <m/>
    <m/>
    <m/>
    <m/>
    <m/>
    <n v="372722.53"/>
    <n v="0"/>
    <s v="NO_CONCILIADO"/>
    <m/>
    <m/>
  </r>
  <r>
    <x v="13"/>
    <m/>
    <x v="13"/>
    <x v="129"/>
    <s v="T04350290001"/>
    <s v="DEV"/>
    <n v="435029"/>
    <m/>
    <s v="CONTABILIZACION ORDENES DE TRANSFERENCIA GRACOS"/>
    <m/>
    <m/>
    <m/>
    <m/>
    <m/>
    <m/>
    <n v="8693688.4299999997"/>
    <n v="0"/>
    <s v="NO_CONCILIADO"/>
    <m/>
    <m/>
  </r>
  <r>
    <x v="13"/>
    <m/>
    <x v="13"/>
    <x v="129"/>
    <s v="T04350310001"/>
    <s v="DEV"/>
    <n v="435031"/>
    <m/>
    <s v="CONTABILIZACION ORDENES DE TRANSFERENCIA GRACOS"/>
    <m/>
    <m/>
    <m/>
    <m/>
    <m/>
    <m/>
    <n v="13569.49"/>
    <n v="0"/>
    <s v="NO_CONCILIADO"/>
    <m/>
    <m/>
  </r>
  <r>
    <x v="13"/>
    <m/>
    <x v="13"/>
    <x v="129"/>
    <s v="T04350330001"/>
    <s v="DEV"/>
    <n v="435033"/>
    <m/>
    <s v="CONTABILIZACION ORDENES DE TRANSFERENCIA GRACOS"/>
    <m/>
    <m/>
    <m/>
    <m/>
    <m/>
    <m/>
    <n v="15682.92"/>
    <n v="0"/>
    <s v="NO_CONCILIADO"/>
    <m/>
    <m/>
  </r>
  <r>
    <x v="13"/>
    <m/>
    <x v="13"/>
    <x v="129"/>
    <s v="T04350350001"/>
    <s v="DEV"/>
    <n v="435035"/>
    <m/>
    <s v="CONTABILIZACION ORDENES DE TRANSFERENCIA GRACOS"/>
    <m/>
    <m/>
    <m/>
    <m/>
    <m/>
    <m/>
    <n v="300926.45"/>
    <n v="0"/>
    <s v="NO_CONCILIADO"/>
    <m/>
    <m/>
  </r>
  <r>
    <x v="13"/>
    <m/>
    <x v="13"/>
    <x v="129"/>
    <s v="T04350370001"/>
    <s v="DEV"/>
    <n v="435037"/>
    <m/>
    <s v="CONTABILIZACION ORDENES DE TRANSFERENCIA GRACOS"/>
    <m/>
    <m/>
    <m/>
    <m/>
    <m/>
    <m/>
    <n v="216.64"/>
    <n v="0"/>
    <s v="NO_CONCILIADO"/>
    <m/>
    <m/>
  </r>
  <r>
    <x v="13"/>
    <m/>
    <x v="13"/>
    <x v="129"/>
    <s v="T04350390001"/>
    <s v="DEV"/>
    <n v="435039"/>
    <m/>
    <s v="CONTABILIZACION ORDENES DE TRANSFERENCIA GRACOS"/>
    <m/>
    <m/>
    <m/>
    <m/>
    <m/>
    <m/>
    <n v="5542.67"/>
    <n v="0"/>
    <s v="NO_CONCILIADO"/>
    <m/>
    <m/>
  </r>
  <r>
    <x v="13"/>
    <m/>
    <x v="13"/>
    <x v="129"/>
    <s v="T04350410001"/>
    <s v="DEV"/>
    <n v="435041"/>
    <m/>
    <s v="CONTABILIZACION ORDENES DE TRANSFERENCIA GRACOS"/>
    <m/>
    <m/>
    <m/>
    <m/>
    <m/>
    <m/>
    <n v="1683.58"/>
    <n v="0"/>
    <s v="NO_CONCILIADO"/>
    <m/>
    <m/>
  </r>
  <r>
    <x v="13"/>
    <m/>
    <x v="13"/>
    <x v="129"/>
    <s v="T04350430001"/>
    <s v="DEV"/>
    <n v="435043"/>
    <m/>
    <s v="CONTABILIZACION ORDENES DE TRANSFERENCIA GRACOS"/>
    <m/>
    <m/>
    <m/>
    <m/>
    <m/>
    <m/>
    <n v="43074.9"/>
    <n v="0"/>
    <s v="NO_CONCILIADO"/>
    <m/>
    <m/>
  </r>
  <r>
    <x v="13"/>
    <m/>
    <x v="13"/>
    <x v="129"/>
    <s v="T04350450001"/>
    <s v="DEV"/>
    <n v="435045"/>
    <m/>
    <s v="CONTABILIZACION ORDENES DE TRANSFERENCIA GRACOS"/>
    <m/>
    <m/>
    <m/>
    <m/>
    <m/>
    <m/>
    <n v="4321.66"/>
    <n v="0"/>
    <s v="NO_CONCILIADO"/>
    <m/>
    <m/>
  </r>
  <r>
    <x v="13"/>
    <m/>
    <x v="13"/>
    <x v="129"/>
    <s v="T04350470001"/>
    <s v="DEV"/>
    <n v="435047"/>
    <m/>
    <s v="CONTABILIZACION ORDENES DE TRANSFERENCIA GRACOS"/>
    <m/>
    <m/>
    <m/>
    <m/>
    <m/>
    <m/>
    <n v="1954.41"/>
    <n v="0"/>
    <s v="NO_CONCILIADO"/>
    <m/>
    <m/>
  </r>
  <r>
    <x v="13"/>
    <m/>
    <x v="13"/>
    <x v="129"/>
    <s v="T04350490001"/>
    <s v="DEV"/>
    <n v="435049"/>
    <m/>
    <s v="CONTABILIZACION ORDENES DE TRANSFERENCIA GRACOS"/>
    <m/>
    <m/>
    <m/>
    <m/>
    <m/>
    <m/>
    <n v="5368.02"/>
    <n v="0"/>
    <s v="NO_CONCILIADO"/>
    <m/>
    <m/>
  </r>
  <r>
    <x v="0"/>
    <m/>
    <x v="0"/>
    <x v="130"/>
    <s v="O20389100002"/>
    <s v="BOD"/>
    <n v="2038910"/>
    <m/>
    <s v="00099021001 DEPOSITO DE EFECTIVO, DEPOSITANTE: SONIA ELDER VILDOZO VDA DE TARQUI, CONCEPTO: COBRO INDEBIDO, CUENTA DE DEPOSITO: CUENTA UNICA DEL TESORO"/>
    <m/>
    <m/>
    <m/>
    <m/>
    <m/>
    <m/>
    <n v="0"/>
    <n v="2097.7600000000002"/>
    <s v="NO_CONCILIADO"/>
    <m/>
    <m/>
  </r>
  <r>
    <x v="0"/>
    <m/>
    <x v="0"/>
    <x v="130"/>
    <s v="O20389240002"/>
    <s v="BOD"/>
    <n v="2038924"/>
    <m/>
    <s v="00099021001 DEPOSITO DE EFECTIVO, DEPOSITANTE: DANIEL APAZA CONDORI, CONCEPTO: DEVOLUCION DE DEUDA, CUENTA DE DEPOSITO: CUENTA UNICA DEL TESORO"/>
    <m/>
    <m/>
    <m/>
    <m/>
    <m/>
    <m/>
    <n v="0"/>
    <n v="4537.68"/>
    <s v="NO_CONCILIADO"/>
    <m/>
    <m/>
  </r>
  <r>
    <x v="64"/>
    <m/>
    <x v="64"/>
    <x v="130"/>
    <s v="O20389270002"/>
    <s v="BOD"/>
    <n v="2038927"/>
    <m/>
    <s v="00099021001 DEPOSITO DE EFECTIVO, DEPOSITANTE: LICIA OSINAGA GUTIERREZ, CONCEPTO: DEVOLUCION POR DOBLE PERCEPCION, CUENTA DE DEPOSITO: CUENTA UNICA DEL TESORO /DJBR."/>
    <m/>
    <m/>
    <m/>
    <m/>
    <m/>
    <m/>
    <n v="0"/>
    <n v="526.20000000000005"/>
    <s v="NO_CONCILIADO"/>
    <m/>
    <m/>
  </r>
  <r>
    <x v="65"/>
    <m/>
    <x v="65"/>
    <x v="130"/>
    <s v="O20389790002"/>
    <s v="BOD"/>
    <n v="2038979"/>
    <m/>
    <s v="00099021001 DEPOSITO DE EFECTIVO, DEPOSITANTE: JUAN MACHACA FERNANDEZ, CONCEPTO: DEVOLUCION DE DEUDA SEGUN PLAN DE PAGOS PRIMERA CUOTA, CUENTA DE DEPOSITO: CUENTA UNICA DEL TESORO /DJBR."/>
    <m/>
    <m/>
    <m/>
    <m/>
    <m/>
    <m/>
    <n v="0"/>
    <n v="2486.6999999999998"/>
    <s v="NO_CONCILIADO"/>
    <m/>
    <m/>
  </r>
  <r>
    <x v="66"/>
    <m/>
    <x v="66"/>
    <x v="130"/>
    <s v="O20390820002"/>
    <s v="BOD"/>
    <n v="2039082"/>
    <m/>
    <s v="00344018001 DEPOSITO DE EFECTIVO, DEPOSITANTE: CARLOS ALBERTO REZA AZURDUY, CONCEPTO: DEVOLUCION AL C-31 254 GASTO PARCIAL EN 5/07/2022, CUENTA DE DEPOSITO: CUENTA UNICA DEL TESORO"/>
    <m/>
    <m/>
    <m/>
    <m/>
    <m/>
    <m/>
    <n v="0"/>
    <n v="3743.08"/>
    <s v="NO_CONCILIADO"/>
    <m/>
    <m/>
  </r>
  <r>
    <x v="1"/>
    <m/>
    <x v="1"/>
    <x v="130"/>
    <s v="B20390090002"/>
    <s v="BOD"/>
    <n v="2039009"/>
    <m/>
    <s v="00099021001 DEP.DE CHEQ.AJENOS,RET.DE CAM.,CONCEPTO: PAGO POR DESCUENTO RECURSOS PUBLICOS,DEP.: CAJA NACIONAL DE SALUD , PROCEDENCIA: BANCO UNION S.A., CHEQUE: 62003, FECHA DE EMISION:26/07/2022"/>
    <m/>
    <m/>
    <m/>
    <m/>
    <m/>
    <m/>
    <n v="0"/>
    <n v="12790.75"/>
    <s v="NO_CONCILIADO"/>
    <m/>
    <m/>
  </r>
  <r>
    <x v="57"/>
    <m/>
    <x v="57"/>
    <x v="130"/>
    <s v="F0010153"/>
    <s v="NTE"/>
    <n v="4072353"/>
    <m/>
    <s v="A:00099021001 TRANSFERENCIA DE RECUPERACIONES SEGÚN NOTA GEF-LCR-AGA-0820-NOT/22 POR CONCEPTO DE PAGO DE INTERES DE ACUERDO A REPROGRAMACION DE FIDEICOMISO “PROGRAMA APOYO A LA EJECUCION DE LA INVERSION PUBLICA”, CORRESPONDIENTE AL GAM DE SAN LORENZO."/>
    <m/>
    <m/>
    <m/>
    <m/>
    <m/>
    <m/>
    <n v="0"/>
    <n v="371.8"/>
    <s v="NO_CONCILIADO"/>
    <m/>
    <m/>
  </r>
  <r>
    <x v="7"/>
    <m/>
    <x v="7"/>
    <x v="130"/>
    <s v="Q16610860002"/>
    <s v="CRV"/>
    <n v="1661086"/>
    <m/>
    <s v="NUMERO DE LIBRETA CUT: 00099021001 OPERACIÓN E75 TRANSFERENCIA DE LA CUENTA FISCAL BUN A LA CUT EN MN TRANSFERENCIA DE FONDOS A SOLICITUD DE: GOBIERNO AUTONOMO DEPARTAMENTAL DEL BENI, CITE:GAD BENI/SDAF/DDF/UTCP NÂ°36/2022 CUENTA CUT 3987 LIBRETA NÂ° 00099021001 TGN-RECURSOS ORDINARIOS"/>
    <m/>
    <m/>
    <m/>
    <m/>
    <m/>
    <m/>
    <n v="0"/>
    <n v="30991.54"/>
    <s v="NO_CONCILIADO"/>
    <m/>
    <m/>
  </r>
  <r>
    <x v="10"/>
    <m/>
    <x v="10"/>
    <x v="130"/>
    <s v="G19532360002"/>
    <s v="CRV"/>
    <n v="1953236"/>
    <m/>
    <s v="PAGO PRÉSTAMO IDA 2134-BO VCTO. 01-08-2022 POR CUENTA DE BANCO DE DESARROLLO , VALOR 01-08-2022 CAPITAL BS 524.823,23 INTERESES BS 83.971,74"/>
    <m/>
    <m/>
    <m/>
    <m/>
    <m/>
    <m/>
    <n v="0"/>
    <n v="608794.97"/>
    <s v="NO_CONCILIADO"/>
    <m/>
    <m/>
  </r>
  <r>
    <x v="10"/>
    <m/>
    <x v="10"/>
    <x v="130"/>
    <s v="S10390250002"/>
    <s v="CRV"/>
    <n v="1039025"/>
    <m/>
    <s v="||COMPLEMENTO AL COMP. G-1953236 DE LA FECHA, PAGO PRÉSTAMO IDA 2134-BO VCTO. 01-08-2022 POR CUENTA DEL BANCO DE DESARROLLO PRODUCTIVO SAM, VALOR 01-08-2022 CAPITAL BS 524.823,23 INTERESES BS 83.971,74 LIBRETA 00099021001 - TGN RECURSOS ORDINARIOS - ALIVIO MDRI"/>
    <m/>
    <m/>
    <m/>
    <m/>
    <m/>
    <m/>
    <n v="0"/>
    <n v="608794.97"/>
    <s v="NO_CONCILIADO"/>
    <m/>
    <m/>
  </r>
  <r>
    <x v="10"/>
    <m/>
    <x v="10"/>
    <x v="130"/>
    <s v="S10390250001"/>
    <s v="DEV"/>
    <n v="1039025"/>
    <m/>
    <s v="||COMPLEMENTO AL COMP. G-1953236 DE LA FECHA, PAGO PRÉSTAMO IDA 2134-BO VCTO. 01-08-2022 POR CUENTA DEL BANCO DE DESARROLLO PRODUCTIVO SAM, VALOR 01-08-2022 CAPITAL BS 524.823,23 INTERESES BS 83.971,74"/>
    <m/>
    <m/>
    <m/>
    <m/>
    <m/>
    <m/>
    <n v="608794.97"/>
    <n v="0"/>
    <s v="NO_CONCILIADO"/>
    <m/>
    <m/>
  </r>
  <r>
    <x v="32"/>
    <m/>
    <x v="32"/>
    <x v="131"/>
    <s v="O20393580002"/>
    <s v="BOD"/>
    <n v="2039358"/>
    <m/>
    <s v="00046024102 DEPOSITO DE EFECTIVO, DEPOSITANTE: NAZARIO HUANCA GONZALES, CONCEPTO: DEVOLUCION, CUENTA DE DEPOSITO: CUENTA UNICA DEL TESORO"/>
    <m/>
    <m/>
    <m/>
    <m/>
    <m/>
    <m/>
    <n v="0"/>
    <n v="5544"/>
    <s v="NO_CONCILIADO"/>
    <m/>
    <m/>
  </r>
  <r>
    <x v="10"/>
    <m/>
    <x v="10"/>
    <x v="131"/>
    <s v="F0010166"/>
    <s v="NTE"/>
    <n v="4075272"/>
    <m/>
    <s v="A:00099021001 TRANSFERENCIA DE RECUPERACIONES SEGÚN NOTA GEF-LCR-JSZ-0817-NOT/22 POR CONCEPTO DE PAGO DE INTERES DE ACUERDO REPROGRAMACION DE FIDEICOMISO “ACCESOS SEGUROS VIVIR BIEN” CORRESPONDIENTE AL GAD COCHABAMBA."/>
    <m/>
    <m/>
    <m/>
    <m/>
    <m/>
    <m/>
    <n v="0"/>
    <n v="7027.42"/>
    <s v="NO_CONCILIADO"/>
    <m/>
    <m/>
  </r>
  <r>
    <x v="10"/>
    <m/>
    <x v="10"/>
    <x v="131"/>
    <s v="F0010166"/>
    <s v="NTE"/>
    <n v="4075213"/>
    <m/>
    <s v="A:00099021001 TRANSFERENCIA DE RECUPERACIONES SEGÚN NOTA GEF-LCR-JSZ-0733-NOT/22 POR CONCEPTO DE PAGO DE CAPITAL E INTERES DE ACUERDO A CONTRATO DE FIDEICOMISO “ACCESOS SEGUROS VIVIR BIEN” CORRESPONDIENTE AL GAD PANDO."/>
    <m/>
    <m/>
    <m/>
    <m/>
    <m/>
    <m/>
    <n v="0"/>
    <n v="2154045.52"/>
    <s v="NO_CONCILIADO"/>
    <m/>
    <m/>
  </r>
  <r>
    <x v="10"/>
    <m/>
    <x v="10"/>
    <x v="131"/>
    <s v="F0010169"/>
    <s v="NTE"/>
    <n v="4074313"/>
    <m/>
    <s v="A:00099021001 TRANSFERENCIA DE RECUPERACIONES SEGÚN NOTA GEF-LCR-JSZ-0733-NOT/22 POR CONCEPTO DE PAGO DE CAPITAL E INTERES DE ACUERDO A CONTRATO DE FIDEICOMISO “ACCESOS SEGUROS VIVIR BIEN” CORRESPONDIENTE AL GAD COCHABAMBA."/>
    <m/>
    <m/>
    <m/>
    <m/>
    <m/>
    <m/>
    <n v="0"/>
    <n v="5073196.8499999996"/>
    <s v="NO_CONCILIADO"/>
    <m/>
    <m/>
  </r>
  <r>
    <x v="10"/>
    <m/>
    <x v="10"/>
    <x v="131"/>
    <s v="F0010169"/>
    <s v="NTE"/>
    <n v="4074315"/>
    <m/>
    <s v="A:00099021001 TRANSFERENCIA DE RECUPERACIONES SEGÚN NOTA GEF-LCR-JSZ-0733-NOT/22 POR CONCEPTO DE PAGO DE CAPITAL E INTERES DE ACUERDO A CONTRATO DE FIDEICOMISO “ACCESOS SEGUROS VIVIR BIEN” CORRESPONDIENTE AL GAM COBIJA."/>
    <m/>
    <m/>
    <m/>
    <m/>
    <m/>
    <m/>
    <n v="0"/>
    <n v="1736637.45"/>
    <s v="NO_CONCILIADO"/>
    <m/>
    <m/>
  </r>
  <r>
    <x v="67"/>
    <m/>
    <x v="67"/>
    <x v="131"/>
    <s v="S10391000003"/>
    <s v="COB"/>
    <n v="1039100"/>
    <m/>
    <s v="||REGULARIZACION DE LA OPERACION N° S-1038407, REGISTRADA POR EL DEPTO. DE OPERACIONES DE INVERSION EN F.26.07.2022, EN ATENCION A NOTA CITE:PGE-DGAA-HSCS-0061-CAR/22 ENVIADA POR LA PROCURADURIA GENERAL DEL ESTADO EN LA FECHA (HRE-TGL-11859) DEBITO DE LA LIBRETA N°00099021001 TGN - RECURSOS ORDINARIOS, COBRO DE UTILES DE ESCRITORIO."/>
    <m/>
    <m/>
    <m/>
    <m/>
    <m/>
    <m/>
    <n v="50"/>
    <n v="0"/>
    <s v="NO_CONCILIADO"/>
    <m/>
    <m/>
  </r>
  <r>
    <x v="32"/>
    <m/>
    <x v="32"/>
    <x v="132"/>
    <s v="O20396820002"/>
    <s v="BOD"/>
    <n v="2039682"/>
    <m/>
    <s v="00046024102 DEPOSITO DE EFECTIVO, DEPOSITANTE: RUTH VIVIANA VALVERDE ROJAS, CONCEPTO: DEVOLUCION DE BONO DE VACUNACION, CUENTA DE DEPOSITO: CUENTA UNICA DEL TESORO"/>
    <m/>
    <m/>
    <m/>
    <m/>
    <m/>
    <m/>
    <n v="0"/>
    <n v="5544"/>
    <s v="NO_CONCILIADO"/>
    <m/>
    <m/>
  </r>
  <r>
    <x v="14"/>
    <m/>
    <x v="14"/>
    <x v="132"/>
    <s v="O20397570002"/>
    <s v="BOD"/>
    <n v="2039757"/>
    <m/>
    <s v="00086038003 DEPOSITO DE EFECTIVO, DEPOSITANTE: WILLIAMS ALDO ARIAS NOGALES -SERNAP, CONCEPTO: DEVOLUCION DE FONDOS, CUENTA DE DEPOSITO: CUENTA UNICA DEL TESORO"/>
    <m/>
    <m/>
    <m/>
    <m/>
    <m/>
    <m/>
    <n v="0"/>
    <n v="387.17"/>
    <s v="NO_CONCILIADO"/>
    <m/>
    <m/>
  </r>
  <r>
    <x v="14"/>
    <m/>
    <x v="14"/>
    <x v="132"/>
    <s v="O20397580002"/>
    <s v="BOD"/>
    <n v="2039758"/>
    <m/>
    <s v="00086031101 DEPOSITO DE EFECTIVO, DEPOSITANTE: WILLIAMS ALDO ARIAS NOGALES-SERNAP, CONCEPTO: DEVOLUCION DE FONDOS, CUENTA DE DEPOSITO: CUENTA UNICA DEL TESORO"/>
    <m/>
    <m/>
    <m/>
    <m/>
    <m/>
    <m/>
    <n v="0"/>
    <n v="1354"/>
    <s v="NO_CONCILIADO"/>
    <m/>
    <m/>
  </r>
  <r>
    <x v="0"/>
    <m/>
    <x v="0"/>
    <x v="132"/>
    <s v="O20397620002"/>
    <s v="BOD"/>
    <n v="2039762"/>
    <m/>
    <s v="00099021001 DEPOSITO DE EFECTIVO, DEPOSITANTE: MARIELA ARCE VELASCO, CONCEPTO: DEVOLUCION DE GASTOS NO EJECUTADOS CORRESPONDIENTE AL MES DE JULIO, CUENTA DE DEPOSITO: CUENTA UNICA DEL TESORO"/>
    <m/>
    <m/>
    <m/>
    <m/>
    <m/>
    <m/>
    <n v="0"/>
    <n v="5111.5"/>
    <s v="NO_CONCILIADO"/>
    <m/>
    <m/>
  </r>
  <r>
    <x v="3"/>
    <m/>
    <x v="3"/>
    <x v="132"/>
    <s v="Q16625550002"/>
    <s v="CRV"/>
    <n v="1662555"/>
    <m/>
    <s v="NUMERO DE LIBRETA CUT: 00099021001 OPERACIÓN E18 TRANSFERENCIA DEL SISTEMA FINANCIERO POR CUENTA DE TERCEROS A LA CUT devolucion pagos de CC no cobrados diciembre 2021"/>
    <m/>
    <m/>
    <m/>
    <m/>
    <m/>
    <m/>
    <n v="0"/>
    <n v="370058.41"/>
    <s v="NO_CONCILIADO"/>
    <m/>
    <m/>
  </r>
  <r>
    <x v="24"/>
    <m/>
    <x v="24"/>
    <x v="132"/>
    <s v="S10391340001"/>
    <s v="COB"/>
    <n v="1039134"/>
    <m/>
    <s v="||COMISION TRANSFERENCIA FDOS.AL EXTERIOR 0,10% S/USD602.800.-,REEMB.GSTS.COMUNICACION BS220.-Y EMISION COMP.CONTABLE BS50.-REF.:PAGO 4 LC I-2021-15 P/C MINISTERIO DE HIDROCARBUROS Y ENERGIAS-EEC GNV A/F LANDI RENZO SPA,EN COMPL.A COMP.1039133,03/08/22. LIB.00078034201 MHE -EEC-GNV FONDO DE CONVERSION DE VEHICULOS REF.:COMIS.PAGO 4 LC I-2021-15"/>
    <m/>
    <m/>
    <m/>
    <m/>
    <m/>
    <m/>
    <n v="4405.21"/>
    <n v="0"/>
    <s v="NO_CONCILIADO"/>
    <m/>
    <m/>
  </r>
  <r>
    <x v="4"/>
    <m/>
    <x v="4"/>
    <x v="133"/>
    <s v="O20399350002"/>
    <s v="BOD"/>
    <n v="2039935"/>
    <m/>
    <s v="00099021001 DEPOSITO DE EFECTIVO, DEPOSITANTE: NATALIO SARAVIA QUISPE, CONCEPTO: DEVOLUCION DE SALIDA RETROACTIVO, CUENTA DE DEPOSITO: CUENTA UNICA DEL TESORO /DJBR."/>
    <m/>
    <m/>
    <m/>
    <m/>
    <m/>
    <m/>
    <n v="0"/>
    <n v="309.72000000000003"/>
    <s v="NO_CONCILIADO"/>
    <m/>
    <m/>
  </r>
  <r>
    <x v="0"/>
    <m/>
    <x v="0"/>
    <x v="133"/>
    <s v="O20400170002"/>
    <s v="BOD"/>
    <n v="2040017"/>
    <m/>
    <s v="00099021001 DEPOSITO DE EFECTIVO, DEPOSITANTE: JASCEMINE XIOMARA DE LA RIVA SANDOVAL, CONCEPTO: REGULARIZACION POR TOPE SALARIAL JULIO 2022, CUENTA DE DEPOSITO: CUENTA UNICA DEL TESORO"/>
    <m/>
    <m/>
    <m/>
    <m/>
    <m/>
    <m/>
    <n v="0"/>
    <n v="1788.13"/>
    <s v="NO_CONCILIADO"/>
    <m/>
    <m/>
  </r>
  <r>
    <x v="33"/>
    <m/>
    <x v="33"/>
    <x v="133"/>
    <s v="O20400570002"/>
    <s v="BOD"/>
    <n v="2040057"/>
    <m/>
    <s v="00155012001 DEPOSITO DE EFECTIVO, DEPOSITANTE: DIRECCION DEL NOTARIADO PLURINACIONAL, CONCEPTO: DEVOLUCION DE ESTIPENDIO DEL MES DE JUNIO, CUENTA DE DEPOSITO: CUENTA UNICA DEL TESORO"/>
    <m/>
    <m/>
    <m/>
    <m/>
    <m/>
    <m/>
    <n v="0"/>
    <n v="209.99"/>
    <s v="NO_CONCILIADO"/>
    <m/>
    <m/>
  </r>
  <r>
    <x v="47"/>
    <m/>
    <x v="47"/>
    <x v="133"/>
    <s v="O20400790002"/>
    <s v="BOD"/>
    <n v="2040079"/>
    <m/>
    <s v="00099021001 DEPOSITO DE EFECTIVO, DEPOSITANTE: LIDIA PARI AYALA, CONCEPTO: PAGO EN DEMASIA DE VIATICOS PREV 2261, CUENTA DE DEPOSITO: CUENTA UNICA DEL TESORO /DJBR."/>
    <m/>
    <m/>
    <m/>
    <m/>
    <m/>
    <m/>
    <n v="0"/>
    <n v="36"/>
    <s v="NO_CONCILIADO"/>
    <m/>
    <m/>
  </r>
  <r>
    <x v="32"/>
    <m/>
    <x v="32"/>
    <x v="133"/>
    <s v="O20400810002"/>
    <s v="BOD"/>
    <n v="2040081"/>
    <m/>
    <s v="00046104203 DEPOSITO DE EFECTIVO, DEPOSITANTE: JORGE QUISPE CHOQUE, CONCEPTO: REVERSION DE FONDOS NO UTILIZADOS, CUENTA DE DEPOSITO: CUENTA UNICA DEL TESORO"/>
    <m/>
    <m/>
    <m/>
    <m/>
    <m/>
    <m/>
    <n v="0"/>
    <n v="942.99"/>
    <s v="NO_CONCILIADO"/>
    <m/>
    <m/>
  </r>
  <r>
    <x v="32"/>
    <m/>
    <x v="32"/>
    <x v="133"/>
    <s v="O20400820002"/>
    <s v="BOD"/>
    <n v="2040082"/>
    <m/>
    <s v="00046104203 DEPOSITO DE EFECTIVO, DEPOSITANTE: JUAN PABLO FLORES VASQUEZ, CONCEPTO: REVERSION DE FONDOS NO UTILIZADOS, CUENTA DE DEPOSITO: CUENTA UNICA DEL TESORO"/>
    <m/>
    <m/>
    <m/>
    <m/>
    <m/>
    <m/>
    <n v="0"/>
    <n v="910.04"/>
    <s v="NO_CONCILIADO"/>
    <m/>
    <m/>
  </r>
  <r>
    <x v="32"/>
    <m/>
    <x v="32"/>
    <x v="133"/>
    <s v="O20400850002"/>
    <s v="BOD"/>
    <n v="2040085"/>
    <m/>
    <s v="00046104203 DEPOSITO DE EFECTIVO, DEPOSITANTE: JUAN PABLO FLORES VASQUEZ, CONCEPTO: REVERSION DE FONDOS NO UTILIZADOS, CUENTA DE DEPOSITO: CUENTA UNICA DEL TESORO"/>
    <m/>
    <m/>
    <m/>
    <m/>
    <m/>
    <m/>
    <n v="0"/>
    <n v="300"/>
    <s v="NO_CONCILIADO"/>
    <m/>
    <m/>
  </r>
  <r>
    <x v="3"/>
    <m/>
    <x v="3"/>
    <x v="133"/>
    <s v="B20400000002"/>
    <s v="BOD"/>
    <n v="2040000"/>
    <m/>
    <s v="00099021001 DEP.DE CHEQ.AJENOS,RET.DE CAM.,CONCEPTO: DEVOLUCION DE CC NO COBRADA ABRIL 2022,DEP.: LA VITALICIA SEGUROS Y REASEGUROS DE VIDA S.A. , PROCEDENCIA: BANCO BISA S.A., CHEQUE: 80071, FECHA DE EMISION:03/08/2022"/>
    <m/>
    <m/>
    <m/>
    <m/>
    <m/>
    <m/>
    <n v="0"/>
    <n v="12195.69"/>
    <s v="NO_CONCILIADO"/>
    <m/>
    <m/>
  </r>
  <r>
    <x v="32"/>
    <m/>
    <x v="32"/>
    <x v="133"/>
    <s v="Q16634040002"/>
    <s v="CRV"/>
    <n v="1663404"/>
    <m/>
    <s v="NUMERO DE LIBRETA CUT: 00046021109 OPERACIÓN E75 TRANSFERENCIA DE LA CUENTA FISCAL BUN A LA CUT EN MN TRANSFERENCIA DE FONDOS A SOLICITUD DE: GOBIERNO AUTONOMO MUNICIPAL DE POJO, CITE:G.A.M.P./NÂ°417/2022 CUENTA CUT 3987 LIBRETA NÂ° 00046021109 MS - MIN.SALUD - RECAUDACION"/>
    <m/>
    <m/>
    <m/>
    <m/>
    <m/>
    <m/>
    <n v="0"/>
    <n v="4485"/>
    <s v="NO_CONCILIADO"/>
    <m/>
    <m/>
  </r>
  <r>
    <x v="32"/>
    <m/>
    <x v="32"/>
    <x v="133"/>
    <s v="Q16634060002"/>
    <s v="CRV"/>
    <n v="1663406"/>
    <m/>
    <s v="NUMERO DE LIBRETA CUT: 00046021109 OPERACIÓN E75 TRANSFERENCIA DE LA CUENTA FISCAL BUN A LA CUT EN MN TRANSFERENCIA DE FONDOS A SOLICITUD DE: GOBIERNO AUTONOMO MUNICIPAL DE POJO, CITE:G.A.M.P./NÂ°416/2022 CUENTA CUT 3987 LIBRETA NÂ° 00046021109 MS - MIN.SALUD - RECAUDACION"/>
    <m/>
    <m/>
    <m/>
    <m/>
    <m/>
    <m/>
    <n v="0"/>
    <n v="1980"/>
    <s v="NO_CONCILIADO"/>
    <m/>
    <m/>
  </r>
  <r>
    <x v="32"/>
    <m/>
    <x v="32"/>
    <x v="133"/>
    <s v="Q16634070002"/>
    <s v="CRV"/>
    <n v="1663407"/>
    <m/>
    <s v="NUMERO DE LIBRETA CUT: 00046021109 OPERACIÓN E75 TRANSFERENCIA DE LA CUENTA FISCAL BUN A LA CUT EN MN TRANSFERENCIA DE FONDOS A SOLICITUD DE: GOBIERNO AUTONOMO MUNICIPAL DE POJO, CITE:G.A.M.P./NÂ°415/2022 CUENTA CUT 3987 LIBRETA NÂ° 00046021109 MS - MIN.SALUD - RECAUDACION"/>
    <m/>
    <m/>
    <m/>
    <m/>
    <m/>
    <m/>
    <n v="0"/>
    <n v="4130"/>
    <s v="NO_CONCILIADO"/>
    <m/>
    <m/>
  </r>
  <r>
    <x v="68"/>
    <m/>
    <x v="68"/>
    <x v="134"/>
    <s v="O20402940002"/>
    <s v="BOD"/>
    <n v="2040294"/>
    <m/>
    <s v="00190012002 DEPOSITO DE EFECTIVO, DEPOSITANTE: JORGE HAROLD SENZANO ARZE, CONCEPTO: DEVOLUCION DE HABERES, CUENTA DE DEPOSITO: CUENTA UNICA DEL TESORO"/>
    <m/>
    <m/>
    <m/>
    <m/>
    <m/>
    <m/>
    <n v="0"/>
    <n v="541.62"/>
    <s v="NO_CONCILIADO"/>
    <m/>
    <m/>
  </r>
  <r>
    <x v="68"/>
    <m/>
    <x v="68"/>
    <x v="134"/>
    <s v="O20402960002"/>
    <s v="BOD"/>
    <n v="2040296"/>
    <m/>
    <s v="00190012003 DEPOSITO DE EFECTIVO, DEPOSITANTE: LEONEL AGUILAR CHAVEZ, CONCEPTO: DEVOLUCION DE HABERES, CUENTA DE DEPOSITO: CUENTA UNICA DEL TESORO"/>
    <m/>
    <m/>
    <m/>
    <m/>
    <m/>
    <m/>
    <n v="0"/>
    <n v="704.31"/>
    <s v="NO_CONCILIADO"/>
    <m/>
    <m/>
  </r>
  <r>
    <x v="68"/>
    <m/>
    <x v="68"/>
    <x v="134"/>
    <s v="O20402990002"/>
    <s v="BOD"/>
    <n v="2040299"/>
    <m/>
    <s v="00190012003 DEPOSITO DE EFECTIVO, DEPOSITANTE: JORGE HAROLD SENZANO ARZE, CONCEPTO: DEVOLUCION DE HABERES, CUENTA DE DEPOSITO: CUENTA UNICA DEL TESORO"/>
    <m/>
    <m/>
    <m/>
    <m/>
    <m/>
    <m/>
    <n v="0"/>
    <n v="1090.3"/>
    <s v="NO_CONCILIADO"/>
    <m/>
    <m/>
  </r>
  <r>
    <x v="69"/>
    <m/>
    <x v="69"/>
    <x v="134"/>
    <s v="O20403740002"/>
    <s v="BOD"/>
    <n v="2040374"/>
    <m/>
    <s v="00293062001 DEPOSITO DE EFECTIVO, DEPOSITANTE: HUGO HASSENTEUFEL CEREZO, CONCEPTO: DEVOLUCION PARCIAL GASTO DE SERVICIO DE JARDINERIA, CUENTA DE DEPOSITO: CUENTA UNICA DEL TESORO"/>
    <m/>
    <m/>
    <m/>
    <m/>
    <m/>
    <m/>
    <n v="0"/>
    <n v="118.67"/>
    <s v="NO_CONCILIADO"/>
    <m/>
    <m/>
  </r>
  <r>
    <x v="0"/>
    <m/>
    <x v="0"/>
    <x v="134"/>
    <s v="O20403780002"/>
    <s v="BOD"/>
    <n v="2040378"/>
    <m/>
    <s v="00099021001 DEPOSITO DE EFECTIVO, DEPOSITANTE: GROVER CELSO RIVERA BALLESTEROS, CONCEPTO: DEVOLUCION POR COBRO DE DOBLE PERCEPCION POR LOS PERIODOS DE JUNIO 2022 A JULIO 2022, CUENTA DE DEPOSITO: CUENTA UNICA DEL TESORO"/>
    <m/>
    <m/>
    <m/>
    <m/>
    <m/>
    <m/>
    <n v="0"/>
    <n v="4099.32"/>
    <s v="NO_CONCILIADO"/>
    <m/>
    <m/>
  </r>
  <r>
    <x v="0"/>
    <m/>
    <x v="0"/>
    <x v="134"/>
    <s v="O20403790002"/>
    <s v="BOD"/>
    <n v="2040379"/>
    <m/>
    <s v="00099021001 DEPOSITO DE EFECTIVO, DEPOSITANTE: RAUL MENDOZA GUTIERREZ, CONCEPTO: DEVOLUCION POR DOBLE PERCEPCION DE SALARIO SEPTIEMBRE 2018, CUENTA DE DEPOSITO: CUENTA UNICA DEL TESORO"/>
    <m/>
    <m/>
    <m/>
    <m/>
    <m/>
    <m/>
    <n v="0"/>
    <n v="3606.01"/>
    <s v="NO_CONCILIADO"/>
    <m/>
    <m/>
  </r>
  <r>
    <x v="47"/>
    <m/>
    <x v="47"/>
    <x v="134"/>
    <s v="O20403920002"/>
    <s v="BOD"/>
    <n v="2040392"/>
    <m/>
    <s v="00099021001 DEPOSITO DE EFECTIVO, DEPOSITANTE: RENAN ABEL GONZALES URIARTE, CONCEPTO: DEVOLUCION POR PLANILLA DE PAGO C-31 1373, CUENTA DE DEPOSITO: CUENTA UNICA DEL TESORO /DJBR."/>
    <m/>
    <m/>
    <m/>
    <m/>
    <m/>
    <m/>
    <n v="0"/>
    <n v="57.55"/>
    <s v="CONCILIADO_PARCIAL"/>
    <m/>
    <m/>
  </r>
  <r>
    <x v="0"/>
    <m/>
    <x v="0"/>
    <x v="134"/>
    <s v="O20404200002"/>
    <s v="BOD"/>
    <n v="2040420"/>
    <m/>
    <s v="00099021001 DEPOSITO DE EFECTIVO, DEPOSITANTE: SAUL RUEDA ARTEAGA, CONCEPTO: DOBLE PERCEPCION DEVOLUCION DE LA UFRE, CUENTA DE DEPOSITO: CUENTA UNICA DEL TESORO"/>
    <m/>
    <m/>
    <m/>
    <m/>
    <m/>
    <m/>
    <n v="0"/>
    <n v="6136.74"/>
    <s v="NO_CONCILIADO"/>
    <m/>
    <m/>
  </r>
  <r>
    <x v="2"/>
    <m/>
    <x v="2"/>
    <x v="134"/>
    <s v="B20402680002"/>
    <s v="BOD"/>
    <n v="2040268"/>
    <m/>
    <s v="00099021001 DEP.DE CHEQ.AJENOS,RET.DE CAM.,CONCEPTO: FRACCION COMPLEMENTARIA MENSUAL,DEP.: FUTURO DE BOLIVIA S A - AFP , PROCEDENCIA: BANCO DE CREDITO DE BOLIVIA S.A., CHEQUE: 67563, FECHA DE EMISION:05/08/2022"/>
    <m/>
    <m/>
    <m/>
    <m/>
    <m/>
    <m/>
    <n v="0"/>
    <n v="54022.42"/>
    <s v="NO_CONCILIADO"/>
    <m/>
    <m/>
  </r>
  <r>
    <x v="24"/>
    <m/>
    <x v="24"/>
    <x v="134"/>
    <s v="B20403360002"/>
    <s v="BOD"/>
    <n v="2040336"/>
    <m/>
    <s v="00099021001 DEP.DE CHEQ.AJENOS,RET.DE CAM.,CONCEPTO: MINISTERIO HIDROCARBUROS DEVOLUCION INCAPACIDAD TEMPORAL ABRIL/22,DEP.: CAJA PETROLERA DE SALUD , PROCEDENCIA: BANCO UNION S.A., CHEQUE: 19545, FECHA DE EMISION:04/08/2022"/>
    <m/>
    <m/>
    <m/>
    <m/>
    <m/>
    <m/>
    <n v="0"/>
    <n v="1305.31"/>
    <s v="NO_CONCILIADO"/>
    <m/>
    <m/>
  </r>
  <r>
    <x v="37"/>
    <m/>
    <x v="37"/>
    <x v="134"/>
    <s v="B20403460002"/>
    <s v="BOD"/>
    <n v="2040346"/>
    <m/>
    <s v="00099021001 DEP.DE CHEQ.AJENOS,RET.DE CAM.,CONCEPTO: AUTORIDAD IMPUG TRIBUTARIA, DEVOLUCION INCAPACIDAD TEMPORL,DEP.: CAJA PETROLERA DE SALUD , PROCEDENCIA: BANCO UNION S.A., CHEQUE: 19551, FECHA DE EMISION:04/08/2022"/>
    <m/>
    <m/>
    <m/>
    <m/>
    <m/>
    <m/>
    <n v="0"/>
    <n v="4058.82"/>
    <s v="NO_CONCILIADO"/>
    <m/>
    <m/>
  </r>
  <r>
    <x v="26"/>
    <m/>
    <x v="26"/>
    <x v="134"/>
    <s v="B20403520002"/>
    <s v="BOD"/>
    <n v="2040352"/>
    <m/>
    <s v="00587012012 DEP.DE CHEQ.AJENOS,RET.DE CAM.,CONCEPTO: PAGO PARCIAL C-26 SAN IGNACIO,DEP.: E.B.C. , PROCEDENCIA: BANCO UNION S.A., CHEQUE: 1691, FECHA DE EMISION:05/08/2022"/>
    <m/>
    <m/>
    <m/>
    <m/>
    <m/>
    <m/>
    <n v="0"/>
    <n v="3010338.53"/>
    <s v="NO_CONCILIADO"/>
    <m/>
    <m/>
  </r>
  <r>
    <x v="29"/>
    <m/>
    <x v="29"/>
    <x v="134"/>
    <s v="B20403540002"/>
    <s v="BOD"/>
    <n v="2040354"/>
    <m/>
    <s v="00099021001 DEP.DE CHEQ.AJENOS,RET.DE CAM.,CONCEPTO: AUT AGUA POTABLEY SANEAMENTO BASICO. DEVOL. INCAPACIDAD TEMPORAL,DEP.: CAJA PETROLERA DE SALUD , PROCEDENCIA: BANCO UNION S.A., CHEQUE: 19548, FECHA DE EMISION:04/08/2022"/>
    <m/>
    <m/>
    <m/>
    <m/>
    <m/>
    <m/>
    <n v="0"/>
    <n v="255.03"/>
    <s v="NO_CONCILIADO"/>
    <m/>
    <m/>
  </r>
  <r>
    <x v="26"/>
    <m/>
    <x v="26"/>
    <x v="134"/>
    <s v="B20403550002"/>
    <s v="BOD"/>
    <n v="2040355"/>
    <m/>
    <s v="00587012019 DEP.DE CHEQ.AJENOS,RET.DE CAM.,CONCEPTO: PAGO PLLA 1 CONST. EQUIP. PLANTA DE GRANOS PAILON,DEP.: E.B.C. , PROCEDENCIA: BANCO UNION S.A., CHEQUE: 1689, FECHA DE EMISION:05/08/2022"/>
    <m/>
    <m/>
    <m/>
    <m/>
    <m/>
    <m/>
    <n v="0"/>
    <n v="55874.89"/>
    <s v="NO_CONCILIADO"/>
    <m/>
    <m/>
  </r>
  <r>
    <x v="2"/>
    <m/>
    <x v="2"/>
    <x v="134"/>
    <s v="B20402660002"/>
    <s v="BOD"/>
    <n v="2040266"/>
    <m/>
    <s v="00099021001 DEP.DE CHEQ.AJENOS,RET.DE CAM.,CONCEPTO: COMPENSACION MENSUAL DE COTIZACIONES,DEP.: FUTURO DE BOLIVIA S A - AFP , PROCEDENCIA: BANCO DE CREDITO DE BOLIVIA S.A., CHEQUE: 67562, FECHA DE EMISION:05/08/2022"/>
    <m/>
    <m/>
    <m/>
    <m/>
    <m/>
    <m/>
    <n v="0"/>
    <n v="424134.82"/>
    <s v="NO_CONCILIADO"/>
    <m/>
    <m/>
  </r>
  <r>
    <x v="3"/>
    <m/>
    <x v="3"/>
    <x v="134"/>
    <s v="Q16635410002"/>
    <s v="CRV"/>
    <n v="1663541"/>
    <m/>
    <s v="NUMERO DE LIBRETA CUT: 00099021001 OPERACIÓN E18 TRANSFERENCIA DEL SISTEMA FINANCIERO POR CUENTA DE TERCEROS A LA CUT dev pagos en exceso gob aut dept tarija"/>
    <m/>
    <m/>
    <m/>
    <m/>
    <m/>
    <m/>
    <n v="0"/>
    <n v="5502.45"/>
    <s v="NO_CONCILIADO"/>
    <m/>
    <m/>
  </r>
  <r>
    <x v="0"/>
    <m/>
    <x v="0"/>
    <x v="135"/>
    <s v="O20406110002"/>
    <s v="BOD"/>
    <n v="2040611"/>
    <m/>
    <s v="00099021001 DEPOSITO DE EFECTIVO, DEPOSITANTE: YOLANDA QUISPE MAYTA, CONCEPTO: DEVOLUCION POR DOBLE PERCEPCION, CUENTA DE DEPOSITO: CUENTA UNICA DEL TESORO"/>
    <m/>
    <m/>
    <m/>
    <m/>
    <m/>
    <m/>
    <n v="0"/>
    <n v="320.02"/>
    <s v="NO_CONCILIADO"/>
    <m/>
    <m/>
  </r>
  <r>
    <x v="0"/>
    <m/>
    <x v="0"/>
    <x v="135"/>
    <s v="O20406560002"/>
    <s v="BOD"/>
    <n v="2040656"/>
    <m/>
    <s v="00099021001 DEPOSITO DE EFECTIVO, DEPOSITANTE: HERIBERTO CASTAÑETA MARONI, CONCEPTO: DEVOLUCION DEUDA - DOBLE PERCEPCION, CUENTA DE DEPOSITO: CUENTA UNICA DEL TESORO"/>
    <m/>
    <m/>
    <m/>
    <m/>
    <m/>
    <m/>
    <n v="0"/>
    <n v="2070.1799999999998"/>
    <s v="NO_CONCILIADO"/>
    <m/>
    <m/>
  </r>
  <r>
    <x v="0"/>
    <m/>
    <x v="0"/>
    <x v="135"/>
    <s v="O20406740002"/>
    <s v="BOD"/>
    <n v="2040674"/>
    <m/>
    <s v="00099021001 DEPOSITO DE EFECTIVO, DEPOSITANTE: ANGEL FIDEL CONDORI CHARCA, CONCEPTO: DEVOLUCION DE DEUDA, CUENTA DE DEPOSITO: CUENTA UNICA DEL TESORO"/>
    <m/>
    <m/>
    <m/>
    <m/>
    <m/>
    <m/>
    <n v="0"/>
    <n v="932.1"/>
    <s v="NO_CONCILIADO"/>
    <m/>
    <m/>
  </r>
  <r>
    <x v="68"/>
    <m/>
    <x v="68"/>
    <x v="135"/>
    <s v="O20407160002"/>
    <s v="BOD"/>
    <n v="2040716"/>
    <m/>
    <s v="00190012002 DEPOSITO DE EFECTIVO, DEPOSITANTE: WILLY ARNOLD BENAVIDES SANABRIA, CONCEPTO: DEVOLUCION DE HABERES EN DEMASIA CORRESPONDIENTE AL MES DE JUNIO/2022, CUENTA DE DEPOSITO: CUENTA UNICA DEL TESORO"/>
    <m/>
    <m/>
    <m/>
    <m/>
    <m/>
    <m/>
    <n v="0"/>
    <n v="1080"/>
    <s v="NO_CONCILIADO"/>
    <m/>
    <m/>
  </r>
  <r>
    <x v="0"/>
    <m/>
    <x v="0"/>
    <x v="135"/>
    <s v="O20407300002"/>
    <s v="BOD"/>
    <n v="2040730"/>
    <m/>
    <s v="00099021001 DEPOSITO DE EFECTIVO, DEPOSITANTE: JUSTA MENDOZA DE CARVAJAL, CONCEPTO: DEVOLUCION RETROACTIVO, CUENTA DE DEPOSITO: CUENTA UNICA DEL TESORO"/>
    <m/>
    <m/>
    <m/>
    <m/>
    <m/>
    <m/>
    <n v="0"/>
    <n v="700"/>
    <s v="NO_CONCILIADO"/>
    <m/>
    <m/>
  </r>
  <r>
    <x v="32"/>
    <m/>
    <x v="32"/>
    <x v="135"/>
    <s v="O20407310002"/>
    <s v="BOD"/>
    <n v="2040731"/>
    <m/>
    <s v="00046024204 DEPOSITO DE EFECTIVO, DEPOSITANTE: ROGER MONTAÑO ROBLES, CONCEPTO: DEVOLUCION DE SUELDOS Y SALARIOS -ENERO 2015, CUENTA DE DEPOSITO: CUENTA UNICA DEL TESORO"/>
    <m/>
    <m/>
    <m/>
    <m/>
    <m/>
    <m/>
    <n v="0"/>
    <n v="665.74"/>
    <s v="NO_CONCILIADO"/>
    <m/>
    <m/>
  </r>
  <r>
    <x v="0"/>
    <m/>
    <x v="0"/>
    <x v="135"/>
    <s v="B20406450002"/>
    <s v="BOD"/>
    <n v="2040645"/>
    <m/>
    <s v="00099021001 DEP.DE CHEQ.AJENOS,RET.DE CAM.,CONCEPTO: PATRICIA ERIKA NAVIA CALVETTY,DEP.: BANCO UNION SA , PROCEDENCIA: BANCO UNION S.A., CHEQUE: 182476, FECHA DE EMISION:08/08/2022"/>
    <m/>
    <m/>
    <m/>
    <m/>
    <m/>
    <m/>
    <n v="0"/>
    <n v="4651.8500000000004"/>
    <s v="NO_CONCILIADO"/>
    <m/>
    <m/>
  </r>
  <r>
    <x v="3"/>
    <m/>
    <x v="3"/>
    <x v="135"/>
    <s v="B20406640002"/>
    <s v="BOD"/>
    <n v="2040664"/>
    <m/>
    <s v="00099021001 DEP.DE CHEQ.AJENOS,RET.DE CAM.,CONCEPTO: DEVOLUCION SUBSIDIO INCAPACIDAD TEMPORAL,DEP.: SEGURO SOCIAL UNIVERSITARIO LA PAZ , PROCEDENCIA: BANCO UNION S.A., CHEQUE: 29501, FECHA DE EMISION:19/07/2022"/>
    <m/>
    <m/>
    <m/>
    <m/>
    <m/>
    <m/>
    <n v="0"/>
    <n v="1150.46"/>
    <s v="NO_CONCILIADO"/>
    <m/>
    <m/>
  </r>
  <r>
    <x v="3"/>
    <m/>
    <x v="3"/>
    <x v="135"/>
    <s v="B20406660002"/>
    <s v="BOD"/>
    <n v="2040666"/>
    <m/>
    <s v="00099021001 DEP.DE CHEQ.AJENOS,RET.DE CAM.,CONCEPTO: DEVOLUCION SUBSIDIO INCAPACIDAD TEMPORAL,DEP.: SEGURO SOCIAL UNIVERSITARIO LA PAZ , PROCEDENCIA: BANCO UNION S.A., CHEQUE: 29499, FECHA DE EMISION:19/07/2022"/>
    <m/>
    <m/>
    <m/>
    <m/>
    <m/>
    <m/>
    <n v="0"/>
    <n v="1256.4000000000001"/>
    <s v="NO_CONCILIADO"/>
    <m/>
    <m/>
  </r>
  <r>
    <x v="3"/>
    <m/>
    <x v="3"/>
    <x v="135"/>
    <s v="B20406680002"/>
    <s v="BOD"/>
    <n v="2040668"/>
    <m/>
    <s v="00099021001 DEP.DE CHEQ.AJENOS,RET.DE CAM.,CONCEPTO: BAJAS MEDICAS MES DE MAYO 2022 Y AL RETROACTIVO AL BONO DE ANTIGUEDAD ENERO-ABRIL 2022,DEP.: CAJA DE SALUD DE LA BANCA PRIVADA , PROCEDENCIA: BANCO NACIONAL DE BOLIVIA S.A., CHEQUE: 9974237, FECHA DE EMISION:2"/>
    <m/>
    <m/>
    <m/>
    <m/>
    <m/>
    <m/>
    <n v="0"/>
    <n v="11909.65"/>
    <s v="NO_CONCILIADO"/>
    <m/>
    <m/>
  </r>
  <r>
    <x v="3"/>
    <m/>
    <x v="3"/>
    <x v="135"/>
    <s v="B20406690002"/>
    <s v="BOD"/>
    <n v="2040669"/>
    <m/>
    <s v="00099021001 DEP.DE CHEQ.AJENOS,RET.DE CAM.,CONCEPTO: REEMBOLSO SUBSIDIO MAYO 2022,DEP.: CAJA DE SALUD DE LA BANCA PRIVADA , PROCEDENCIA: BANCO NACIONAL DE BOLIVIA S.A., CHEQUE: 9973918, FECHA DE EMISION:26/07/2022"/>
    <m/>
    <m/>
    <m/>
    <m/>
    <m/>
    <m/>
    <n v="0"/>
    <n v="14950.4"/>
    <s v="NO_CONCILIADO"/>
    <m/>
    <m/>
  </r>
  <r>
    <x v="3"/>
    <m/>
    <x v="3"/>
    <x v="135"/>
    <s v="B20406700002"/>
    <s v="BOD"/>
    <n v="2040670"/>
    <m/>
    <s v="00099021001 DEP.DE CHEQ.AJENOS,RET.DE CAM.,CONCEPTO: REEMBOLSO SUBSIDIO RETROACTIVO ENERO -ABRIL 2022,DEP.: CAJA DE SALUD DE LA BANCA PRIVADA , PROCEDENCIA: BANCO NACIONAL DE BOLIVIA S.A., CHEQUE: 9974350, FECHA DE EMISION:26/07/2022"/>
    <m/>
    <m/>
    <m/>
    <m/>
    <m/>
    <m/>
    <n v="0"/>
    <n v="219.92"/>
    <s v="NO_CONCILIADO"/>
    <m/>
    <m/>
  </r>
  <r>
    <x v="3"/>
    <m/>
    <x v="3"/>
    <x v="135"/>
    <s v="B20406730002"/>
    <s v="BOD"/>
    <n v="2040673"/>
    <m/>
    <s v="00099021001 DEP.DE CHEQ.AJENOS,RET.DE CAM.,CONCEPTO: INCAPACIDAD TEMPORAL -PERIODO MAYO 2022,DEP.: CAJA DE SALUD DE LA BANCA PRIVADA , PROCEDENCIA: BANCO NACIONAL DE BOLIVIA S.A., CHEQUE: 9974176, FECHA DE EMISION:26/07/2022"/>
    <m/>
    <m/>
    <m/>
    <m/>
    <m/>
    <m/>
    <n v="0"/>
    <n v="11018.7"/>
    <s v="NO_CONCILIADO"/>
    <m/>
    <m/>
  </r>
  <r>
    <x v="10"/>
    <m/>
    <x v="10"/>
    <x v="135"/>
    <s v="G19607640002"/>
    <s v="CRV"/>
    <n v="1960764"/>
    <m/>
    <s v="PAGO PRÉSTAMO BID BID 939-SF-BO VCTO. 08-08-2022 POR CUENTA DE BANCO DE DESARROLLO , VALOR 08-08-2022 CAPITAL BS 3.423.057,33 INTERESES BS 577.136,83 LIBRETA NRO.00099021001 TGN-RECURSOS ORDINARIOS (3987)-ALIVIO MDRI"/>
    <m/>
    <m/>
    <m/>
    <m/>
    <m/>
    <m/>
    <n v="0"/>
    <n v="4000194.16"/>
    <s v="NO_CONCILIADO"/>
    <m/>
    <m/>
  </r>
  <r>
    <x v="10"/>
    <m/>
    <x v="10"/>
    <x v="135"/>
    <s v="G19609120003"/>
    <s v="CRV"/>
    <n v="1960912"/>
    <m/>
    <s v="PAGO PRÉSTAMO BID 914-SF-BO-1 VCTO. 08-08-2022 POR CUENTA DE FNDR SEGÚN NOTA COD. LIQ. 016445 DE FECHA 05-08-2022, VALOR 08-08-2022 CAPITAL USD 6.779,09 INTERESES USD 11.231,93 LIBRETA NRO.00099021001 TGN-RECURSOS ORDINARIOS - 3987 - ALIVIO MDRI"/>
    <m/>
    <m/>
    <m/>
    <m/>
    <m/>
    <m/>
    <n v="0"/>
    <n v="125356.7"/>
    <s v="NO_CONCILIADO"/>
    <m/>
    <m/>
  </r>
  <r>
    <x v="10"/>
    <m/>
    <x v="10"/>
    <x v="135"/>
    <s v="S10393840003"/>
    <s v="COB"/>
    <n v="1039384"/>
    <m/>
    <s v="'TRANSFERENCIA DE FONDOS||S/G.NOTA CITE MEFP/VTCP/DGCP/UF/N°460/2022 DE LA FECHA, DEL MEFP(HRE-TSO-1757),PAGO DE REMUNERACION FIDUCIARIA DE ACUERDO A LO ESTABLECIDO EN EL CONTRATO DE CONSTITUCION DEL FIDEICOMISO INCENTIVOS A LAS EXPORTACIONES CCF Y SUS RESPECTIVAS ADENDAS DEBITO DE LA LIBRETA N°00099021001, REPOSICION UTILES DE ESCRITORIO."/>
    <m/>
    <m/>
    <m/>
    <m/>
    <m/>
    <m/>
    <n v="50"/>
    <n v="0"/>
    <s v="NO_CONCILIADO"/>
    <m/>
    <m/>
  </r>
  <r>
    <x v="24"/>
    <m/>
    <x v="24"/>
    <x v="136"/>
    <s v="O20409530002"/>
    <s v="BOD"/>
    <n v="2040953"/>
    <m/>
    <s v="00078031108 DEPOSITO DE EFECTIVO, DEPOSITANTE: IMPROCEL S.A., CONCEPTO: PAGO DE MULTA POR CUENTA IMPROCEL, DE LA SEGUNDA ENTREGA DEL PROCESO DE CONTRATACION ADQUISICION, CUENTA DE DEPOSITO: CUENTA UNICA DEL TESORO"/>
    <m/>
    <m/>
    <m/>
    <m/>
    <m/>
    <m/>
    <n v="0"/>
    <n v="2726.37"/>
    <s v="NO_CONCILIADO"/>
    <m/>
    <m/>
  </r>
  <r>
    <x v="0"/>
    <m/>
    <x v="0"/>
    <x v="136"/>
    <s v="O20409560002"/>
    <s v="BOD"/>
    <n v="2040956"/>
    <m/>
    <s v="00099021001 DEPOSITO DE EFECTIVO, DEPOSITANTE: OTILIA H. CONDORI CUNO, CONCEPTO: POR COBRO INDEBIDO (SEGUNDAS NUPCIAS) DE LOLA CELESTINA CUNO CANASA (Q.E.P.D.), CUENTA DE DEPOSITO: CUENTA UNICA DEL TESORO"/>
    <m/>
    <m/>
    <m/>
    <m/>
    <m/>
    <m/>
    <n v="0"/>
    <n v="800"/>
    <s v="NO_CONCILIADO"/>
    <m/>
    <m/>
  </r>
  <r>
    <x v="0"/>
    <m/>
    <x v="0"/>
    <x v="136"/>
    <s v="O20410060002"/>
    <s v="BOD"/>
    <n v="2041006"/>
    <m/>
    <s v="00099021001 DEPOSITO DE EFECTIVO, DEPOSITANTE: RAMIRO QUISPE PADILLA, CONCEPTO: DEVOLUCION A PAGO EN DEMASIA DE LA PARTIDA 22210 - VIATICOS PREVENTIVO 2562, CUENTA DE DEPOSITO: CUENTA UNICA DEL TESORO"/>
    <m/>
    <m/>
    <m/>
    <m/>
    <m/>
    <m/>
    <n v="0"/>
    <n v="36"/>
    <s v="NO_CONCILIADO"/>
    <m/>
    <m/>
  </r>
  <r>
    <x v="32"/>
    <m/>
    <x v="32"/>
    <x v="136"/>
    <s v="O20410430002"/>
    <s v="BOD"/>
    <n v="2041043"/>
    <m/>
    <s v="00046104203 DEPOSITO DE EFECTIVO, DEPOSITANTE: NORMA MONICA CALLISAYA AGUILAR MIN. DE SALUD, CONCEPTO: REVERSION SALDO NO UTILAZADO (NO EJECUTADO), CUENTA DE DEPOSITO: CUENTA UNICA DEL TESORO"/>
    <m/>
    <m/>
    <m/>
    <m/>
    <m/>
    <m/>
    <n v="0"/>
    <n v="0.1"/>
    <s v="NO_CONCILIADO"/>
    <m/>
    <m/>
  </r>
  <r>
    <x v="3"/>
    <m/>
    <x v="3"/>
    <x v="136"/>
    <s v="B20409620002"/>
    <s v="BOD"/>
    <n v="2040962"/>
    <m/>
    <s v="00099021001 DEP.DE CHEQ.AJENOS,RET.DE CAM.,CONCEPTO: INCAPACIDAD TEMPORAL DE CAJA DE SALUD CORDES A: AUTORIDAD DE REGULACION FISCALIZACION,DEP.: CAJA DE SALUD CORDES , PROCEDENCIA: BANCO UNION S.A., CHEQUE: 26815, FECHA DE EMISION:29/07/2022"/>
    <m/>
    <m/>
    <m/>
    <m/>
    <m/>
    <m/>
    <n v="0"/>
    <n v="68396.02"/>
    <s v="NO_CONCILIADO"/>
    <m/>
    <m/>
  </r>
  <r>
    <x v="0"/>
    <m/>
    <x v="0"/>
    <x v="136"/>
    <s v="B20409640002"/>
    <s v="BOD"/>
    <n v="2040964"/>
    <m/>
    <s v="00099021001 DEP.DE CHEQ.AJENOS,RET.DE CAM.,CONCEPTO: DEVOLUCION DE FONDOS NO COBRADOS CONCILIACION ABRIL/2022,DEP.: SEGUROS PROVIDA S.A. , PROCEDENCIA: BANCO NACIONAL DE BOLIVIA S.A., CHEQUE: 4350618, FECHA DE EMISION:09/08/2022"/>
    <m/>
    <m/>
    <m/>
    <m/>
    <m/>
    <m/>
    <n v="0"/>
    <n v="1535.32"/>
    <s v="NO_CONCILIADO"/>
    <m/>
    <m/>
  </r>
  <r>
    <x v="57"/>
    <m/>
    <x v="57"/>
    <x v="136"/>
    <s v="F0010234"/>
    <s v="NTE"/>
    <n v="4102868"/>
    <m/>
    <s v="A:00099021001 TRANSFERENCIA DE RECUPERACIONES SEGÚN NOTA GEF-LCR-JSZ-0853-NOT/22 POR CONCEPTO DE PAGO DE CAPITAL E INTERES DE ACUERDO A CONTRATO DE FIDEICOMISO “PROYECTOS DE INVERSION PUBLICA” CORRESPONDIENTE AL GAR GRAN CHACO."/>
    <m/>
    <m/>
    <m/>
    <m/>
    <m/>
    <m/>
    <n v="0"/>
    <n v="4758246.05"/>
    <s v="NO_CONCILIADO"/>
    <m/>
    <m/>
  </r>
  <r>
    <x v="10"/>
    <m/>
    <x v="10"/>
    <x v="136"/>
    <s v="S10394460003"/>
    <s v="COB"/>
    <n v="1039446"/>
    <m/>
    <s v="||TRANSF.DE FONDOS SG NOTA MEFP/VTCP/DGCP/UODP/905/2019 DEL 25-09-2019 MEFP, PAGO CUSTODIO CORRESP. AL SEGUNDO TRIMESTRE DE 2022 FACT.NO.1195321 REF:BENEF.JPMORGAN CHASE BANK, PAIS EE.UU., RETENCION MONTO TOTAL FACT.USD107,81X12,5%USD13,48 T/C BS6.86 CGO.LIB.00099021001 TGN RECURSOS ORDINARIOS, COBRO COMIS.0,10%S/USD94,33, SWIFT BS220.-UTILES BS50.-"/>
    <m/>
    <m/>
    <m/>
    <m/>
    <m/>
    <m/>
    <n v="270.62"/>
    <n v="0"/>
    <s v="NO_CONCILIADO"/>
    <m/>
    <m/>
  </r>
  <r>
    <x v="10"/>
    <m/>
    <x v="10"/>
    <x v="136"/>
    <s v="S10394870001"/>
    <s v="DEV"/>
    <n v="1039487"/>
    <m/>
    <s v="'TRANSFERENCIA DE FONDOS||A SOLICITUD DEL MIN.DE ECONOMIA Y FINANZAS PUBLICAS S/G. NOTA CITE: MEFP/VTCP/DGCP/UF/N°469/2022 DE LA FECHA, (HRE-TSO-1763), RESTITUCION DE GASTOS JUDICIALES -FIDEICOMISO INCENTIVOS A LAS EXPORTACIONES (CCF) - 1ER SEMESTRE 2022 DEBITO DE LA LIBRETA N° 00099021001 RECURSOS ORDINARIOS."/>
    <m/>
    <m/>
    <m/>
    <m/>
    <m/>
    <m/>
    <n v="12816"/>
    <n v="0"/>
    <s v="NO_CONCILIADO"/>
    <m/>
    <m/>
  </r>
  <r>
    <x v="10"/>
    <m/>
    <x v="10"/>
    <x v="136"/>
    <s v="S10394870003"/>
    <s v="COB"/>
    <n v="1039487"/>
    <m/>
    <s v="'TRANSFERENCIA DE FONDOS||A SOLICITUD DEL MIN.DE ECONOMIA Y FINANZAS PUBLICAS S/G. NOTA CITE: MEFP/VTCP/DGCP/UF/N°469/2022 DE LA FECHA, (HRE-TSO-1763), RESTITUCION DE GASTOS JUDICIALES -FIDEICOMISO INCENTIVOS A LAS EXPORTACIONES (CCF) - 1ER SEMESTRE 2022 DEBITO DE LA LIBRETA N°00099021001, REPOSICION UTILES DE ESCRITORIO."/>
    <m/>
    <m/>
    <m/>
    <m/>
    <m/>
    <m/>
    <n v="50"/>
    <n v="0"/>
    <s v="NO_CONCILIADO"/>
    <m/>
    <m/>
  </r>
  <r>
    <x v="10"/>
    <m/>
    <x v="10"/>
    <x v="136"/>
    <s v="S10394380001"/>
    <s v="COB"/>
    <n v="1039438"/>
    <m/>
    <s v="||COBRO DE ÚTILES DE ESCRITORIO POR COMISIONES QUE COBRA EL MUFG BANK LTD. POR DESEMBOLSO DE JPY2.161.236 PTMO. BV-P5 DE JICA, SEGÚN NOTA MEFP/VTCP/DGCP/UODP/N° 549/2022 DE 08/08/2022. LIBRETA N° 00099021001 TGN-RECURSOS ORDINARIOS (3987) REF. ÚTILES DE ESCRITORIO"/>
    <m/>
    <m/>
    <m/>
    <m/>
    <m/>
    <m/>
    <n v="50"/>
    <n v="0"/>
    <s v="NO_CONCILIADO"/>
    <m/>
    <m/>
  </r>
  <r>
    <x v="3"/>
    <m/>
    <x v="3"/>
    <x v="136"/>
    <s v="S10394220002"/>
    <s v="CRV"/>
    <n v="679"/>
    <m/>
    <s v="||TRANSFERENCIA A LA CUENTA ÚNICA DEL TESORO POR REMUNERACIÓN MÁXIMA DEL SECTOR PÚBLICO DE MARCELINO ALIAGA LIMACHI, CORRESPONDIENTE AL MES DE JULIO/2022, SEGÚN DOCUMENTOS ADJUNTOS Y ROC N° 679/2022 DEL DCR. TRANSFERENCIA REMUNERACIÓN MÁXIMA DE MARCELINO ALIAGA LIMACHI JULIO/2022 LIBRETA 00099021001"/>
    <m/>
    <m/>
    <m/>
    <m/>
    <m/>
    <m/>
    <n v="0"/>
    <n v="6481.87"/>
    <s v="NO_CONCILIADO"/>
    <m/>
    <m/>
  </r>
  <r>
    <x v="47"/>
    <m/>
    <x v="47"/>
    <x v="137"/>
    <s v="O20412150002"/>
    <s v="BOD"/>
    <n v="2041215"/>
    <m/>
    <s v="00099021001 DEPOSITO DE EFECTIVO, DEPOSITANTE: REINA ZULEMA RAMOS MIRANDA, CONCEPTO: DEVOLUCION A PAGO EN DEMASIA, PARTIDA 22210 - VIATICOS POR VIAJES AL INTERIOR , PREV 2080, CUENTA DE DEPOSITO: CUENTA UNICA DEL TESORO /DJBR."/>
    <m/>
    <m/>
    <m/>
    <m/>
    <m/>
    <m/>
    <n v="0"/>
    <n v="100.8"/>
    <s v="NO_CONCILIADO"/>
    <m/>
    <m/>
  </r>
  <r>
    <x v="0"/>
    <m/>
    <x v="0"/>
    <x v="137"/>
    <s v="O20412650002"/>
    <s v="BOD"/>
    <n v="2041265"/>
    <m/>
    <s v="00099021001 DEPOSITO DE EFECTIVO, DEPOSITANTE: LOURDES ALIAGA ZAPATA, CONCEPTO: DOBLE PERCEPCION DEL MES DE SEPTIEMBRE 2022, CUENTA DE DEPOSITO: CUENTA UNICA DEL TESORO"/>
    <m/>
    <m/>
    <m/>
    <m/>
    <m/>
    <m/>
    <n v="0"/>
    <n v="4000"/>
    <s v="NO_CONCILIADO"/>
    <m/>
    <m/>
  </r>
  <r>
    <x v="0"/>
    <m/>
    <x v="0"/>
    <x v="137"/>
    <s v="O20412670002"/>
    <s v="BOD"/>
    <n v="2041267"/>
    <m/>
    <s v="00099021001 DEPOSITO DE EFECTIVO, DEPOSITANTE: LOURDES ALIAGA ZAPATA, CONCEPTO: DOBLE PERCEPCION DEL MES DE AGOSTO 2022, CUENTA DE DEPOSITO: CUENTA UNICA DEL TESORO"/>
    <m/>
    <m/>
    <m/>
    <m/>
    <m/>
    <m/>
    <n v="0"/>
    <n v="4000"/>
    <s v="NO_CONCILIADO"/>
    <m/>
    <m/>
  </r>
  <r>
    <x v="4"/>
    <m/>
    <x v="4"/>
    <x v="137"/>
    <s v="O20412770002"/>
    <s v="BOD"/>
    <n v="2041277"/>
    <m/>
    <s v="00099021001 DEPOSITO DE EFECTIVO, DEPOSITANTE: GONZALO ALCAZAR PINTO, CONCEPTO: DEVOLUCION DE DEUDA, CUENTA DE DEPOSITO: CUENTA UNICA DEL TESORO /DJBR."/>
    <m/>
    <m/>
    <m/>
    <m/>
    <m/>
    <m/>
    <n v="0"/>
    <n v="335.46"/>
    <s v="NO_CONCILIADO"/>
    <m/>
    <m/>
  </r>
  <r>
    <x v="0"/>
    <m/>
    <x v="0"/>
    <x v="137"/>
    <s v="O20413190002"/>
    <s v="BOD"/>
    <n v="2041319"/>
    <m/>
    <s v="00099021001 DEPOSITO DE EFECTIVO, DEPOSITANTE: DELIA GIOVANA QUISPE QUISPE, CONCEPTO: DEVOLUCION DE PAGO EN DEMASIA, CUENTA DE DEPOSITO: CUENTA UNICA DEL TESORO"/>
    <m/>
    <m/>
    <m/>
    <m/>
    <m/>
    <m/>
    <n v="0"/>
    <n v="36"/>
    <s v="NO_CONCILIADO"/>
    <m/>
    <m/>
  </r>
  <r>
    <x v="3"/>
    <m/>
    <x v="3"/>
    <x v="137"/>
    <s v="O20413400002"/>
    <s v="BOD"/>
    <n v="2041340"/>
    <m/>
    <s v="00099021001 DEPOSITO DE EFECTIVO, DEPOSITANTE: MIGUEL ANGEL ROCHA SEMO, CONCEPTO: DEVOLUCION DE SUELDOS Y SALARIOS, CUENTA DE DEPOSITO: CUENTA UNICA DEL TESORO"/>
    <m/>
    <m/>
    <m/>
    <m/>
    <m/>
    <m/>
    <n v="0"/>
    <n v="8586"/>
    <s v="NO_CONCILIADO"/>
    <m/>
    <m/>
  </r>
  <r>
    <x v="70"/>
    <m/>
    <x v="70"/>
    <x v="137"/>
    <s v="O20413480002"/>
    <s v="BOD"/>
    <n v="2041348"/>
    <m/>
    <s v="00099021001 DEPOSITO DE EFECTIVO, DEPOSITANTE: SERVICIO DEPARTAMENTAL DE SALUD DEL BENI, CONCEPTO: DEVOLUCION DE VIATICO POR PAGO EN DEMASIA GESTION 2021 PREV 2585,2573,2563, CUENTA DE DEPOSITO: CUENTA UNICA DEL TESORO"/>
    <m/>
    <m/>
    <m/>
    <m/>
    <m/>
    <m/>
    <n v="0"/>
    <n v="108"/>
    <s v="NO_CONCILIADO"/>
    <m/>
    <m/>
  </r>
  <r>
    <x v="47"/>
    <m/>
    <x v="47"/>
    <x v="137"/>
    <s v="O20413490002"/>
    <s v="BOD"/>
    <n v="2041349"/>
    <m/>
    <s v="00099021001 DEPOSITO DE EFECTIVO, DEPOSITANTE: NICOLAS CONDORI ACERO, CONCEPTO: DEVOLUCION DE VIATICO POR PAGO EN DEMASIA GESTION 2021 PREV. 2575 Y 2495, CUENTA DE DEPOSITO: CUENTA UNICA DEL TESORO /DJBR."/>
    <m/>
    <m/>
    <m/>
    <m/>
    <m/>
    <m/>
    <n v="0"/>
    <n v="105.5"/>
    <s v="NO_CONCILIADO"/>
    <m/>
    <m/>
  </r>
  <r>
    <x v="47"/>
    <m/>
    <x v="47"/>
    <x v="137"/>
    <s v="O20413670002"/>
    <s v="BOD"/>
    <n v="2041367"/>
    <m/>
    <s v="00099021001 DEPOSITO DE EFECTIVO, DEPOSITANTE: VICTOR CRESPO HUISA, CONCEPTO: DEVOLUCION DE VIATICOS PAGO EN DEMASIA 2021 PREV.2636 Y 2577, CUENTA DE DEPOSITO: CUENTA UNICA DEL TESORO /DJBR."/>
    <m/>
    <m/>
    <m/>
    <m/>
    <m/>
    <m/>
    <n v="0"/>
    <n v="105.5"/>
    <s v="NO_CONCILIADO"/>
    <m/>
    <m/>
  </r>
  <r>
    <x v="0"/>
    <m/>
    <x v="0"/>
    <x v="137"/>
    <s v="O20413790002"/>
    <s v="BOD"/>
    <n v="2041379"/>
    <m/>
    <s v="00099021001 DEPOSITO DE EFECTIVO, DEPOSITANTE: CARLOS DENCEL PELAEZ PACHECO, CONCEPTO: REMUNERACION MAXIMA PERMITIDA JULIO 2022, CUENTA DE DEPOSITO: CUENTA UNICA DEL TESORO"/>
    <m/>
    <m/>
    <m/>
    <m/>
    <m/>
    <m/>
    <n v="0"/>
    <n v="2589.23"/>
    <s v="NO_CONCILIADO"/>
    <m/>
    <m/>
  </r>
  <r>
    <x v="61"/>
    <m/>
    <x v="61"/>
    <x v="137"/>
    <s v="B20412010002"/>
    <s v="BOD"/>
    <n v="2041201"/>
    <m/>
    <s v="00212012001 DEP.DE CHEQ.AJENOS,RET.DE CAM.,CONCEPTO: DEVOLUCION CREDITO FISCAL POR FACTURAS NO PRESENTADAS POR JURIDICA,DEP.: RESP. TESORERIA INRA-CLAUDIA SALCEDO , PROCEDENCIA: BANCO UNION S.A., CHEQUE: 5294, FECHA DE EMISION:08/08/2022"/>
    <m/>
    <m/>
    <m/>
    <m/>
    <m/>
    <m/>
    <n v="0"/>
    <n v="66"/>
    <s v="NO_CONCILIADO"/>
    <m/>
    <m/>
  </r>
  <r>
    <x v="4"/>
    <m/>
    <x v="4"/>
    <x v="137"/>
    <s v="B20412640002"/>
    <s v="BOD"/>
    <n v="2041264"/>
    <m/>
    <s v="00099021001 DEP.DE CHEQ.AJENOS,RET.DE NO_CONCILIADO CAM.,CONCEPTO: PAGO INCAPACIDADES TEMPORALES (REEMBOLO) MINISTERIO DE ECONOMIA Y FINANZAS PUBLICAS,DEP.: CAJA NCIONAL DE SALUD , PROCEDENCIA: BANCO UNION S.A., CHEQUE: 28940, FECHA DE EMISION:09/08/2022_x000a_COMUNICADO DT-812-2022 DE 22/08/2022"/>
    <m/>
    <m/>
    <m/>
    <m/>
    <m/>
    <m/>
    <n v="0"/>
    <n v="6907.640000000014"/>
    <s v="CONCILIADO_PARCIAL"/>
    <m/>
    <m/>
  </r>
  <r>
    <x v="8"/>
    <m/>
    <x v="8"/>
    <x v="137"/>
    <s v="B20412640002"/>
    <s v="BOD"/>
    <n v="2041264"/>
    <m/>
    <s v="00099021001 DEP.DE CHEQ.AJENOS,RET.DE NO_CONCILIADO CAM.,CONCEPTO: PAGO INCAPACIDADES TEMPORALES (REEMBOLO) MINISTERIO DE ECONOMIA Y FINANZAS PUBLICAS,DEP.: CAJA NCIONAL DE SALUD , PROCEDENCIA: BANCO UNION S.A., CHEQUE: 28940, FECHA DE EMISION:09/08/2022_x000a_COMUNICADO DT-812-2022 DE 22/08/2022"/>
    <m/>
    <m/>
    <m/>
    <m/>
    <m/>
    <m/>
    <n v="0"/>
    <n v="183191.08"/>
    <s v="CONCILIADO_PARCIAL"/>
    <m/>
    <m/>
  </r>
  <r>
    <x v="8"/>
    <m/>
    <x v="8"/>
    <x v="137"/>
    <s v="B20412640002"/>
    <s v="BOD"/>
    <n v="2041264"/>
    <m/>
    <s v="00099021001 DEP.DE CHEQ.AJENOS,RET.DE NO_CONCILIADO CAM.,CONCEPTO: PAGO INCAPACIDADES TEMPORALES (REEMBOLO) MINISTERIO DE ECONOMIA Y FINANZAS PUBLICAS,DEP.: CAJA NCIONAL DE SALUD , PROCEDENCIA: BANCO UNION S.A., CHEQUE: 28940, FECHA DE EMISION:09/08/2022_x000a_COMUNICADO DT-812-2022 DE 22/08/2022"/>
    <m/>
    <m/>
    <m/>
    <m/>
    <m/>
    <m/>
    <n v="0"/>
    <n v="121933.66"/>
    <s v="CONCILIADO_PARCIAL"/>
    <m/>
    <m/>
  </r>
  <r>
    <x v="8"/>
    <m/>
    <x v="8"/>
    <x v="137"/>
    <s v="B20412640002"/>
    <s v="BOD"/>
    <n v="2041264"/>
    <m/>
    <s v="00099021001 DEP.DE CHEQ.AJENOS,RET.DE NO_CONCILIADO CAM.,CONCEPTO: PAGO INCAPACIDADES TEMPORALES (REEMBOLO) MINISTERIO DE ECONOMIA Y FINANZAS PUBLICAS,DEP.: CAJA NCIONAL DE SALUD , PROCEDENCIA: BANCO UNION S.A., CHEQUE: 28940, FECHA DE EMISION:09/08/2022_x000a_COMUNICADO DT-812-2022 DE 22/08/2022"/>
    <m/>
    <m/>
    <m/>
    <m/>
    <m/>
    <m/>
    <n v="0"/>
    <n v="108355.35"/>
    <s v="CONCILIADO_PARCIAL"/>
    <m/>
    <m/>
  </r>
  <r>
    <x v="61"/>
    <m/>
    <x v="61"/>
    <x v="137"/>
    <s v="B20412640002"/>
    <s v="BOD"/>
    <n v="2041264"/>
    <m/>
    <s v="00099021001 DEP.DE CHEQ.AJENOS,RET.DE NO_CONCILIADO CAM.,CONCEPTO: PAGO INCAPACIDADES TEMPORALES (REEMBOLO) MINISTERIO DE ECONOMIA Y FINANZAS PUBLICAS,DEP.: CAJA NCIONAL DE SALUD , PROCEDENCIA: BANCO UNION S.A., CHEQUE: 28940, FECHA DE EMISION:09/08/2022_x000a_COMUNICADO DT-812-2022 DE 22/08/2022"/>
    <m/>
    <m/>
    <m/>
    <m/>
    <m/>
    <m/>
    <n v="0"/>
    <n v="27295.200000000001"/>
    <s v="CONCILIADO_PARCIAL"/>
    <m/>
    <m/>
  </r>
  <r>
    <x v="4"/>
    <m/>
    <x v="4"/>
    <x v="137"/>
    <s v="B20412640002"/>
    <s v="BOD"/>
    <n v="2041264"/>
    <m/>
    <s v="00099021001 DEP.DE CHEQ.AJENOS,RET.DE NO_CONCILIADO CAM.,CONCEPTO: PAGO INCAPACIDADES TEMPORALES (REEMBOLO) MINISTERIO DE ECONOMIA Y FINANZAS PUBLICAS,DEP.: CAJA NCIONAL DE SALUD , PROCEDENCIA: BANCO UNION S.A., CHEQUE: 28940, FECHA DE EMISION:09/08/2022_x000a_COMUNICADO DT-812-2022 DE 22/08/2022"/>
    <m/>
    <m/>
    <m/>
    <m/>
    <m/>
    <m/>
    <n v="0"/>
    <n v="25629.379999999997"/>
    <s v="CONCILIADO_PARCIAL"/>
    <m/>
    <m/>
  </r>
  <r>
    <x v="41"/>
    <m/>
    <x v="41"/>
    <x v="137"/>
    <s v="B20412640002"/>
    <s v="BOD"/>
    <n v="2041264"/>
    <m/>
    <s v="00099021001 DEP.DE CHEQ.AJENOS,RET.DE NO_CONCILIADO CAM.,CONCEPTO: PAGO INCAPACIDADES TEMPORALES (REEMBOLO) MINISTERIO DE ECONOMIA Y FINANZAS PUBLICAS,DEP.: CAJA NCIONAL DE SALUD , PROCEDENCIA: BANCO UNION S.A., CHEQUE: 28940, FECHA DE EMISION:09/08/2022_x000a_COMUNICADO DT-812-2022 DE 22/08/2022"/>
    <m/>
    <m/>
    <m/>
    <m/>
    <m/>
    <m/>
    <n v="0"/>
    <n v="1899.1500000000005"/>
    <s v="CONCILIADO_PARCIAL"/>
    <m/>
    <m/>
  </r>
  <r>
    <x v="63"/>
    <m/>
    <x v="63"/>
    <x v="137"/>
    <s v="B20412640002"/>
    <s v="BOD"/>
    <n v="2041264"/>
    <m/>
    <s v="00099021001 DEP.DE CHEQ.AJENOS,RET.DE NO_CONCILIADO CAM.,CONCEPTO: PAGO INCAPACIDADES TEMPORALES (REEMBOLO) MINISTERIO DE ECONOMIA Y FINANZAS PUBLICAS,DEP.: CAJA NCIONAL DE SALUD , PROCEDENCIA: BANCO UNION S.A., CHEQUE: 28940, FECHA DE EMISION:09/08/2022_x000a_COMUNICADO DT-812-2022 DE 22/08/2022"/>
    <m/>
    <m/>
    <m/>
    <m/>
    <m/>
    <m/>
    <n v="0"/>
    <n v="67376.41"/>
    <s v="CONCILIADO_PARCIAL"/>
    <m/>
    <m/>
  </r>
  <r>
    <x v="63"/>
    <m/>
    <x v="63"/>
    <x v="137"/>
    <s v="B20412640002"/>
    <s v="BOD"/>
    <n v="2041264"/>
    <m/>
    <s v="00099021001 DEP.DE CHEQ.AJENOS,RET.DE NO_CONCILIADO CAM.,CONCEPTO: PAGO INCAPACIDADES TEMPORALES (REEMBOLO) MINISTERIO DE ECONOMIA Y FINANZAS PUBLICAS,DEP.: CAJA NCIONAL DE SALUD , PROCEDENCIA: BANCO UNION S.A., CHEQUE: 28940, FECHA DE EMISION:09/08/2022_x000a_COMUNICADO DT-812-2022 DE 22/08/2022"/>
    <m/>
    <m/>
    <m/>
    <m/>
    <m/>
    <m/>
    <n v="0"/>
    <n v="185.21"/>
    <s v="CONCILIADO_PARCIAL"/>
    <m/>
    <m/>
  </r>
  <r>
    <x v="24"/>
    <m/>
    <x v="24"/>
    <x v="137"/>
    <s v="S10395500001"/>
    <s v="COB"/>
    <n v="1039550"/>
    <m/>
    <s v="||COMISION TRANSFERENCIA FDOS.AL EXTERIOR 0,10% S/USD417.830,40.-,REEMB.GSTS.COMUNICACION BS220.-Y EMISION COMP.CONTABLE BS50.-REF.:PAGO 2 LC I-2022-02 P/C MHE-EECGNV A/F ,EN COMPL.A COMP.1039549,10/08/22. LIB.00078034201 MHE -EEC-GNV FONDO DE CONVERSION DE VEHICULOS REF.:COMISIONES PAGO 2 LC I-2022-02"/>
    <m/>
    <m/>
    <m/>
    <m/>
    <m/>
    <m/>
    <n v="3136.31"/>
    <n v="0"/>
    <s v="NO_CONCILIADO"/>
    <m/>
    <m/>
  </r>
  <r>
    <x v="42"/>
    <m/>
    <x v="42"/>
    <x v="137"/>
    <s v="S10395770003"/>
    <s v="COB"/>
    <n v="1039577"/>
    <m/>
    <s v="||TRANSFERENCIA DE FONDOS SEGÚN MENSAJES SWIFT N°13209 Y 13208 DE LA FECHA Y NOTA CITE: AGBC-AGBC/DAF/CNI-RSYS-0014-CAR/2022 DE AGENCIA BOLIVIANA DE CORREOS DE FECHA 26/04/2022 (HRE-TGL-6525). (SECTOR PÚBLICO-SERVICIOS). DÉBITO DE LA LIBRETA 000383012001 AGENCIA BOLIVIANA DE CORREOS, COBRO DE ÚTILES DE ESCRITORIO."/>
    <m/>
    <m/>
    <m/>
    <m/>
    <m/>
    <m/>
    <n v="50"/>
    <n v="0"/>
    <s v="NO_CONCILIADO"/>
    <m/>
    <m/>
  </r>
  <r>
    <x v="0"/>
    <m/>
    <x v="0"/>
    <x v="138"/>
    <s v="O20415520002"/>
    <s v="BOD"/>
    <n v="2041552"/>
    <m/>
    <s v="00099021001 DEPOSITO DE EFECTIVO, DEPOSITANTE: AGUSTINA RODRIGUEZ DE APAZA, CONCEPTO: DEVOLUCION NUPCIA, CUENTA DE DEPOSITO: CUENTA UNICA DEL TESORO"/>
    <m/>
    <m/>
    <m/>
    <m/>
    <m/>
    <m/>
    <n v="0"/>
    <n v="6000"/>
    <s v="NO_CONCILIADO"/>
    <m/>
    <m/>
  </r>
  <r>
    <x v="0"/>
    <m/>
    <x v="0"/>
    <x v="138"/>
    <s v="O20416290002"/>
    <s v="BOD"/>
    <n v="2041629"/>
    <m/>
    <s v="00099021001 DEPOSITO DE EFECTIVO, DEPOSITANTE: MARIO ALEJANDRO GUTIERREZ BALDERRAMA, CONCEPTO: DEVOLUCION DE PAGO DE VIATICOS - PROCEDER A CIERRE DE CARGO DE CUENTA, CUENTA DE DEPOSITO: CUENTA UNICA DEL TESORO"/>
    <m/>
    <m/>
    <m/>
    <m/>
    <m/>
    <m/>
    <n v="0"/>
    <n v="222"/>
    <s v="NO_CONCILIADO"/>
    <m/>
    <m/>
  </r>
  <r>
    <x v="0"/>
    <m/>
    <x v="0"/>
    <x v="138"/>
    <s v="O20416440002"/>
    <s v="BOD"/>
    <n v="2041644"/>
    <m/>
    <s v="00099021001 DEPOSITO DE EFECTIVO, DEPOSITANTE: EDGAR FELIX DE LA FUENTE REYNA, CONCEPTO: COMPROMISO DE DEVOLUCION DE DEUDA, CUENTA DE DEPOSITO: CUENTA UNICA DEL TESORO"/>
    <m/>
    <m/>
    <m/>
    <m/>
    <m/>
    <m/>
    <n v="0"/>
    <n v="1497.75"/>
    <s v="NO_CONCILIADO"/>
    <m/>
    <m/>
  </r>
  <r>
    <x v="51"/>
    <m/>
    <x v="51"/>
    <x v="138"/>
    <s v="O20416690002"/>
    <s v="BOD"/>
    <n v="2041669"/>
    <m/>
    <s v="00132042002 DEPOSITO DE EFECTIVO, DEPOSITANTE: LORENA GONZALES ROMERO, CONCEPTO: DEVOLUCION DE PASAJE, CUENTA DE DEPOSITO: CUENTA UNICA DEL TESORO"/>
    <m/>
    <m/>
    <m/>
    <m/>
    <m/>
    <m/>
    <n v="0"/>
    <n v="713"/>
    <s v="NO_CONCILIADO"/>
    <m/>
    <m/>
  </r>
  <r>
    <x v="0"/>
    <m/>
    <x v="0"/>
    <x v="138"/>
    <s v="O20416830002"/>
    <s v="BOD"/>
    <n v="2041683"/>
    <m/>
    <s v="00099021001 DEPOSITO DE EFECTIVO, DEPOSITANTE: RODOLFO DUARTE CASTRO, CONCEPTO: DEVOLUCION POR DOBLE PERCEPCION, CUENTA DE DEPOSITO: CUENTA UNICA DEL TESORO"/>
    <m/>
    <m/>
    <m/>
    <m/>
    <m/>
    <m/>
    <n v="0"/>
    <n v="1833.39"/>
    <s v="NO_CONCILIADO"/>
    <m/>
    <m/>
  </r>
  <r>
    <x v="3"/>
    <m/>
    <x v="3"/>
    <x v="138"/>
    <s v="G19652360003"/>
    <s v="COB"/>
    <n v="1965236"/>
    <m/>
    <s v="TRANSFERENCIA RECIBIDA DEL EXTERIOR SEGÚN MENSAJES SWIFT Nos. 13243-13242 (REM.EXT.) DE FECHA 10-08-2022 POR DESEMBOLSO DE BID PRÉSTAMO 5039/OC-BO REQ. 00012 BO 2022098506 LIBRETA N° 00099021001 (3987) TGN- RECURSOS ORDINARIOS REF.: UTILES DE ESCRITORIO"/>
    <m/>
    <m/>
    <m/>
    <m/>
    <m/>
    <m/>
    <n v="50"/>
    <n v="0"/>
    <s v="NO_CONCILIADO"/>
    <m/>
    <m/>
  </r>
  <r>
    <x v="3"/>
    <m/>
    <x v="3"/>
    <x v="138"/>
    <s v="Q16668280002"/>
    <s v="CRV"/>
    <n v="1666828"/>
    <m/>
    <s v="NUMERO DE LIBRETA CUT: 00099021001 OPERACIÓN E18 TRANSFERENCIA DEL SISTEMA FINANCIERO POR CUENTA DE TERCEROS A LA CUT devolucion pagos de CC no cobrados enero 2022"/>
    <m/>
    <m/>
    <m/>
    <m/>
    <m/>
    <m/>
    <n v="0"/>
    <n v="437281.63"/>
    <s v="NO_CONCILIADO"/>
    <m/>
    <m/>
  </r>
  <r>
    <x v="51"/>
    <m/>
    <x v="51"/>
    <x v="138"/>
    <s v="S10399270001"/>
    <s v="COB"/>
    <n v="1039927"/>
    <m/>
    <s v="'COBRO DE'||UTILES DE ESCRITORIO POR EL COMPROBANTE NRO. 1039923 DE LA FECHA, S/G.NOTA CITE SEDEM/GG/PB N° 0355/2022 DE FECHA 25/7/2022 (HRE-TGL-11333) ENVIADO POR SEDEM DÉBITO DE LA LIBRETA 00132022002 SEDEM - ADMINISTRACION Y OPERACIONES PAPELBOL"/>
    <m/>
    <m/>
    <m/>
    <m/>
    <m/>
    <m/>
    <n v="50"/>
    <n v="0"/>
    <s v="NO_CONCILIADO"/>
    <m/>
    <m/>
  </r>
  <r>
    <x v="71"/>
    <m/>
    <x v="71"/>
    <x v="139"/>
    <s v="O20418330002"/>
    <s v="BOD"/>
    <n v="2041833"/>
    <m/>
    <s v="00099021001 DEPOSITO DE EFECTIVO, DEPOSITANTE: FELIX HUAYTA AYALA, CONCEPTO: LIQUIDACION REVERSION HABERES Y APORTES PATRONALES MES JUNIO/2022, CUENTA DE DEPOSITO: CUENTA UNICA DEL TESORO /DJBR."/>
    <m/>
    <m/>
    <m/>
    <m/>
    <m/>
    <m/>
    <n v="0"/>
    <n v="1922.76"/>
    <s v="CONCILIADO_PARCIAL"/>
    <m/>
    <m/>
  </r>
  <r>
    <x v="47"/>
    <m/>
    <x v="47"/>
    <x v="139"/>
    <s v="O20419140002"/>
    <s v="BOD"/>
    <n v="2041914"/>
    <m/>
    <s v="00099021001 DEPOSITO DE EFECTIVO, DEPOSITANTE: JUAN JOSÉ VELASQUEZ MAMANI, CONCEPTO: DEVOLUCION A PAGO EN DEMASIA DE LA PARTIDA 22210 VIATICOS POR VIAJES AL INTERIOR DEL PAIS C-31, CUENTA DE DEPOSITO: CUENTA UNICA DEL TESORO /DJBR."/>
    <m/>
    <m/>
    <m/>
    <m/>
    <m/>
    <m/>
    <n v="0"/>
    <n v="105.5"/>
    <s v="NO_CONCILIADO"/>
    <m/>
    <m/>
  </r>
  <r>
    <x v="24"/>
    <m/>
    <x v="24"/>
    <x v="139"/>
    <s v="B20418620002"/>
    <s v="BOD"/>
    <n v="2041862"/>
    <m/>
    <s v="00078031108 DEP.DE CHEQ.AJENOS,RET.DE CAM.,CONCEPTO: PAGO DE MULTA POR INCUMPLIMIENTO DEL CONTRATO CP/CD ST/EEC-GNV N° 230/2022,DEP.: EEC - GNV , PROCEDENCIA: BANCO UNION S.A., CHEQUE: 112, FECHA DE EMISION:11/08/2022"/>
    <m/>
    <m/>
    <m/>
    <m/>
    <m/>
    <m/>
    <n v="0"/>
    <n v="238.36"/>
    <s v="NO_CONCILIADO"/>
    <m/>
    <m/>
  </r>
  <r>
    <x v="2"/>
    <m/>
    <x v="2"/>
    <x v="139"/>
    <s v="B20418650002"/>
    <s v="BOD"/>
    <n v="2041865"/>
    <m/>
    <s v="00099021001 DEP.DE CHEQ.AJENOS,RET.DE CAM.,CONCEPTO: FRACCION COMPLEMENTARIA MENSUAL,DEP.: FUTURO DE BOLIVIA S.A. AFP , PROCEDENCIA: BANCO DE CREDITO DE BOLIVIA S.A., CHEQUE: 67614, FECHA DE EMISION:11/08/2022"/>
    <m/>
    <m/>
    <m/>
    <m/>
    <m/>
    <m/>
    <n v="0"/>
    <n v="34874.980000000003"/>
    <s v="NO_CONCILIADO"/>
    <m/>
    <m/>
  </r>
  <r>
    <x v="2"/>
    <m/>
    <x v="2"/>
    <x v="139"/>
    <s v="B20418660002"/>
    <s v="BOD"/>
    <n v="2041866"/>
    <m/>
    <s v="00099021001 DEP.DE CHEQ.AJENOS,RET.DE CAM.,CONCEPTO: COMPENSACION MENSUAL DE COTIZACIONES,DEP.: FUTURO DE BOLIVIA S.A. AFP , PROCEDENCIA: BANCO DE CREDITO DE BOLIVIA S.A., CHEQUE: 67613, FECHA DE EMISION:11/08/2022"/>
    <m/>
    <m/>
    <m/>
    <m/>
    <m/>
    <m/>
    <n v="0"/>
    <n v="478006.1"/>
    <s v="NO_CONCILIADO"/>
    <m/>
    <m/>
  </r>
  <r>
    <x v="51"/>
    <m/>
    <x v="51"/>
    <x v="139"/>
    <s v="S10400420001"/>
    <s v="COB"/>
    <n v="1040042"/>
    <m/>
    <s v="'COBRO DE'||ÚTILES DE ESCRITORIO POR EL COMPROBANTE NRO.1040038 DE LA FECHA S/G. NOTA CITE SEDEM/GG/PB/N°0355/2022 (HRE-TGL-11333) REMITIDO POR EL SERVICIO DE DESARROLLO DE LAS EMPRESAS PUBLICAS PRODUCTIVAS DEBITO DE LA LIB.N°00132022002 SEDEM-ADMINISTRACIÓN Y OPERACIONES PAPELBOL"/>
    <m/>
    <m/>
    <m/>
    <m/>
    <m/>
    <m/>
    <n v="50"/>
    <n v="0"/>
    <s v="NO_CONCILIADO"/>
    <m/>
    <m/>
  </r>
  <r>
    <x v="24"/>
    <m/>
    <x v="24"/>
    <x v="139"/>
    <s v="S10400760001"/>
    <s v="COB"/>
    <n v="1040076"/>
    <m/>
    <s v="||AMPLIACION DE VALIDEZ 0,15% S/USD337.500.-POR 83 DIAS,COMISION ENMIENDA LC BS220.-REEMBS.GSTS.COMUNICACION BS220.-Y EMISION COMP.CONTABLE BS50.-,S/G NOTA MHE/EECGNV/UFIN/2022-0350,09/08/22 REF.:I-2022-04 P/C MHE-EECGNV A/F LANDI RENZO SPA,EN COMPL.A COMP.1040075,12/08/22 LIB.00078034201 MHE -EEC-GNV FONDO DE CONVERSION DE VEHICULOS REF.:AMPL.VAL.,ENMIENDAS LCI-2022-04"/>
    <m/>
    <m/>
    <m/>
    <m/>
    <m/>
    <m/>
    <n v="1290.7"/>
    <n v="0"/>
    <s v="NO_CONCILIADO"/>
    <m/>
    <m/>
  </r>
  <r>
    <x v="24"/>
    <m/>
    <x v="24"/>
    <x v="139"/>
    <s v="S10400740001"/>
    <s v="COB"/>
    <n v="1040074"/>
    <m/>
    <s v="||AMPLIACION DE VALIDEZ 0,15% S/USD301.400.-POR 83 DIAS,COMISION ENMIENDA LC BS220.-REEMBS.GSTS.COMUNICACION BS220.-Y EMISION COMP.CONTABLE BS50.-,S/G NOTA MHE/EECGNV/UFIN/2022-0349,09/08/22 REF.:I-2021-15 P/C MHE-EECGNV A/F LANDI RENZO SPA,EN COMPL.A COMP.1040073,12/08/22 LIB.00078034201 MHE -EEC-GNV FONDO DE CONVERSION DE VEHICULOS REF.:AMPL.VAL.,ENMIENDAS LCI-2021-15"/>
    <m/>
    <m/>
    <m/>
    <m/>
    <m/>
    <m/>
    <n v="1205.02"/>
    <n v="0"/>
    <s v="NO_CONCILIADO"/>
    <m/>
    <m/>
  </r>
  <r>
    <x v="14"/>
    <m/>
    <x v="14"/>
    <x v="140"/>
    <s v="O20421650002"/>
    <s v="BOD"/>
    <n v="2042165"/>
    <m/>
    <s v="00099021001 DEPOSITO DE EFECTIVO, DEPOSITANTE: MINISTERIO DE MEDIO AMBIENTE Y AGUA, CONCEPTO: DEVOLUCION DE SALDO DE FONDOS EN AVANCE, CUENTA DE DEPOSITO: CUENTA UNICA DEL TESORO"/>
    <m/>
    <m/>
    <m/>
    <m/>
    <m/>
    <m/>
    <n v="0"/>
    <n v="850.57"/>
    <s v="NO_CONCILIADO"/>
    <m/>
    <m/>
  </r>
  <r>
    <x v="14"/>
    <m/>
    <x v="14"/>
    <x v="140"/>
    <s v="O20421660002"/>
    <s v="BOD"/>
    <n v="2042166"/>
    <m/>
    <s v="00099021001 DEPOSITO DE EFECTIVO, DEPOSITANTE: MINISTERIO DE MEDIO AMBIENTE Y AGUA, CONCEPTO: DEVOLUCION DE SALDO DE FONDOS EN AVANCE, CUENTA DE DEPOSITO: CUENTA UNICA DEL TESORO"/>
    <m/>
    <m/>
    <m/>
    <m/>
    <m/>
    <m/>
    <n v="0"/>
    <n v="792.01"/>
    <s v="NO_CONCILIADO"/>
    <m/>
    <m/>
  </r>
  <r>
    <x v="0"/>
    <m/>
    <x v="0"/>
    <x v="140"/>
    <s v="O20421680002"/>
    <s v="BOD"/>
    <n v="2042168"/>
    <m/>
    <s v="00099021001 DEPOSITO DE EFECTIVO, DEPOSITANTE: VICTOR RUBEN LIMACHI CHIPANA, CONCEPTO: DEVOLUCION DE PAGOS DE VIATICOS EN DEMASIA 2581 Y 2070, CUENTA DE DEPOSITO: CUENTA UNICA DEL TESORO"/>
    <m/>
    <m/>
    <m/>
    <m/>
    <m/>
    <m/>
    <n v="0"/>
    <n v="136.80000000000001"/>
    <s v="NO_CONCILIADO"/>
    <m/>
    <m/>
  </r>
  <r>
    <x v="0"/>
    <m/>
    <x v="0"/>
    <x v="140"/>
    <s v="O20421690002"/>
    <s v="BOD"/>
    <n v="2042169"/>
    <m/>
    <s v="00099021001 DEPOSITO DE EFECTIVO, DEPOSITANTE: VICTOR RUBEN LIMACHI CHIPANA, CONCEPTO: PAGO DE VIATICOS EN DEMASIA 2021 PREV. 2347 Y 2260, CUENTA DE DEPOSITO: CUENTA UNICA DEL TESORO"/>
    <m/>
    <m/>
    <m/>
    <m/>
    <m/>
    <m/>
    <n v="0"/>
    <n v="105.5"/>
    <s v="NO_CONCILIADO"/>
    <m/>
    <m/>
  </r>
  <r>
    <x v="0"/>
    <m/>
    <x v="0"/>
    <x v="140"/>
    <s v="O20422160002"/>
    <s v="BOD"/>
    <n v="2042216"/>
    <m/>
    <s v="00099021001 DEPOSITO DE EFECTIVO, DEPOSITANTE: MICAELA BELTRÁN QUISPE, CONCEPTO: PERCEPCION EN DEMACIA DE VIATICOS. DEVOLUCION DE LA DIFERENCIA DE LA PERCEPCION DE VIATICOS., CUENTA DE DEPOSITO: CUENTA UNICA DEL TESORO"/>
    <m/>
    <m/>
    <m/>
    <m/>
    <m/>
    <m/>
    <n v="0"/>
    <n v="36"/>
    <s v="NO_CONCILIADO"/>
    <m/>
    <m/>
  </r>
  <r>
    <x v="0"/>
    <m/>
    <x v="0"/>
    <x v="140"/>
    <s v="O20422180002"/>
    <s v="BOD"/>
    <n v="2042218"/>
    <m/>
    <s v="00099021001 DEPOSITO DE EFECTIVO, DEPOSITANTE: VILMA GONZALES CHIJI, CONCEPTO: REPOSICION DE DEMASIA DE LA PERCEPCION DE VIATICOS POR VIAJES, CUENTA DE DEPOSITO: CUENTA UNICA DEL TESORO"/>
    <m/>
    <m/>
    <m/>
    <m/>
    <m/>
    <m/>
    <n v="0"/>
    <n v="177.5"/>
    <s v="NO_CONCILIADO"/>
    <m/>
    <m/>
  </r>
  <r>
    <x v="0"/>
    <m/>
    <x v="0"/>
    <x v="140"/>
    <s v="O20422210002"/>
    <s v="BOD"/>
    <n v="2042221"/>
    <m/>
    <s v="00099021001 DEPOSITO DE EFECTIVO, DEPOSITANTE: CARLOS TABOADA BARRENECHEA, CONCEPTO: DEVOLUCION DE PAGO UNICO D.S. 822, CUENTA DE DEPOSITO: CUENTA UNICA DEL TESORO"/>
    <m/>
    <m/>
    <m/>
    <m/>
    <m/>
    <m/>
    <n v="0"/>
    <n v="11785.42"/>
    <s v="NO_CONCILIADO"/>
    <m/>
    <m/>
  </r>
  <r>
    <x v="72"/>
    <m/>
    <x v="72"/>
    <x v="140"/>
    <s v="B20421520002"/>
    <s v="BOD"/>
    <n v="2042152"/>
    <m/>
    <s v="00598012001 DEP.DE CHEQ.AJENOS,RET.DE CAM.,CONCEPTO: DEVOLUCION CAJA BANCARIA ESTATAL,DEP.: EDITORIAL DE ESTADO , PROCEDENCIA: BANCO UNION S.A., CHEQUE: 48622, FECHA DE EMISION:19/07/2022"/>
    <m/>
    <m/>
    <m/>
    <m/>
    <m/>
    <m/>
    <n v="0"/>
    <n v="1845"/>
    <s v="NO_CONCILIADO"/>
    <m/>
    <m/>
  </r>
  <r>
    <x v="73"/>
    <m/>
    <x v="73"/>
    <x v="140"/>
    <s v="B20421670002"/>
    <s v="BOD"/>
    <n v="2042167"/>
    <m/>
    <s v="00099021001 DEP.DE CHEQ.AJENOS,RET.DE CAM.,CONCEPTO: DEVOLUCION DE PASAJES AEREOS NO UTILIZADOS GESTION 2021,DEP.: BOLIVIANA DE AVIACION , PROCEDENCIA: BANCO UNION S.A., CHEQUE: 15776, FECHA DE EMISION:11/08/2022"/>
    <m/>
    <m/>
    <m/>
    <m/>
    <m/>
    <m/>
    <n v="0"/>
    <n v="575"/>
    <s v="NO_CONCILIADO"/>
    <m/>
    <m/>
  </r>
  <r>
    <x v="74"/>
    <m/>
    <x v="74"/>
    <x v="140"/>
    <s v="O20422950002"/>
    <s v="BOD"/>
    <n v="2042295"/>
    <m/>
    <s v="00254014101 DEPOSITO DE EFECTIVO, DEPOSITANTE: SALOMON MAMANI CHOQUE, CONCEPTO: DEVOLUCION, CUENTA DE DEPOSITO: CUENTA UNICA DEL TESORO"/>
    <m/>
    <m/>
    <m/>
    <m/>
    <m/>
    <m/>
    <n v="0"/>
    <n v="90"/>
    <s v="NO_CONCILIADO"/>
    <m/>
    <m/>
  </r>
  <r>
    <x v="0"/>
    <m/>
    <x v="0"/>
    <x v="141"/>
    <s v="O20424930002"/>
    <s v="BOD"/>
    <n v="2042493"/>
    <m/>
    <s v="00099021001 DEPOSITO DE EFECTIVO, DEPOSITANTE: ABOTOUR LTDA, CONCEPTO: DEVOLUCION DE DEPÓSITO EN DEMASIA PAGO DE EMISION DE PASAJES AEREOS (VALLEDUPAR 2022), CUENTA DE DEPOSITO: CUENTA UNICA DEL TESORO"/>
    <m/>
    <m/>
    <m/>
    <m/>
    <m/>
    <m/>
    <n v="0"/>
    <n v="36.61"/>
    <s v="NO_CONCILIADO"/>
    <m/>
    <m/>
  </r>
  <r>
    <x v="14"/>
    <m/>
    <x v="14"/>
    <x v="141"/>
    <s v="O20425620002"/>
    <s v="BOD"/>
    <n v="2042562"/>
    <m/>
    <s v="00099021001 DEPOSITO DE EFECTIVO, DEPOSITANTE: MINISTERIO DE MEDIO AMBIENTE Y AGUA, CONCEPTO: DEVOLUCION DE SALDO DE FONDO EN AVANCE, CUENTA DE DEPOSITO: CUENTA UNICA DEL TESORO"/>
    <m/>
    <m/>
    <m/>
    <m/>
    <m/>
    <m/>
    <n v="0"/>
    <n v="509.73"/>
    <s v="NO_CONCILIADO"/>
    <m/>
    <m/>
  </r>
  <r>
    <x v="0"/>
    <m/>
    <x v="0"/>
    <x v="141"/>
    <s v="O20425640002"/>
    <s v="BOD"/>
    <n v="2042564"/>
    <m/>
    <s v="00099021001 DEPOSITO DE EFECTIVO, DEPOSITANTE: MIREYA VIRGINIA PACOSILLO QUINTA, CONCEPTO: DEVOLUCION POR FONDOS NO UTILIZADOS POR CONCEPTO DE AVANCE, CUENTA DE DEPOSITO: CUENTA UNICA DEL TESORO"/>
    <m/>
    <m/>
    <m/>
    <m/>
    <m/>
    <m/>
    <n v="0"/>
    <n v="6"/>
    <s v="NO_CONCILIADO"/>
    <m/>
    <m/>
  </r>
  <r>
    <x v="0"/>
    <m/>
    <x v="0"/>
    <x v="141"/>
    <s v="O20425760002"/>
    <s v="BOD"/>
    <n v="2042576"/>
    <m/>
    <s v="00099021001 DEPOSITO DE EFECTIVO, DEPOSITANTE: ZAIDA DIRMIA TORREZ COSSIO, CONCEPTO: DEVOLUCION POR DOBLE PERCEPCION, CUENTA DE DEPOSITO: CUENTA UNICA DEL TESORO"/>
    <m/>
    <m/>
    <m/>
    <m/>
    <m/>
    <m/>
    <n v="0"/>
    <n v="2176.5"/>
    <s v="NO_CONCILIADO"/>
    <m/>
    <m/>
  </r>
  <r>
    <x v="47"/>
    <m/>
    <x v="47"/>
    <x v="141"/>
    <s v="O20426040002"/>
    <s v="BOD"/>
    <n v="2042604"/>
    <m/>
    <s v="00099021001 DEPOSITO DE EFECTIVO, DEPOSITANTE: MIGUEL ANGEL EDUARDO DELGADO MONDACA, CONCEPTO: DEVOLUCION EN DEMASIA DE LA PARTIDA 22210 VIATICOS POR VIAJE AL INTERIOR DEL PAIS, CUENTA DE DEPOSITO: CUENTA UNICA DEL TESORO /DJBR."/>
    <m/>
    <m/>
    <m/>
    <m/>
    <m/>
    <m/>
    <n v="0"/>
    <n v="139"/>
    <s v="NO_CONCILIADO"/>
    <m/>
    <m/>
  </r>
  <r>
    <x v="44"/>
    <m/>
    <x v="44"/>
    <x v="141"/>
    <s v="O20426180002"/>
    <s v="BOD"/>
    <n v="2042618"/>
    <m/>
    <s v="00213012001 DEPOSITO DE EFECTIVO, DEPOSITANTE: HUGO CRISTOBAL MAMANI TICONA, CONCEPTO: DEVOLUCION DE RECURSOS POR CONCEPTO DE PASAJES, CUENTA DE DEPOSITO: CUENTA UNICA DEL TESORO"/>
    <m/>
    <m/>
    <m/>
    <m/>
    <m/>
    <m/>
    <n v="0"/>
    <n v="15"/>
    <s v="NO_CONCILIADO"/>
    <m/>
    <m/>
  </r>
  <r>
    <x v="44"/>
    <m/>
    <x v="44"/>
    <x v="141"/>
    <s v="O20426190002"/>
    <s v="BOD"/>
    <n v="2042619"/>
    <m/>
    <s v="00213012001 DEPOSITO DE EFECTIVO, DEPOSITANTE: JOSE MAURICIO MALDONADO CALANI, CONCEPTO: DEVOLUCION POR CONCEPTO DE 3 DIAS DE REFRIGERIO, CUENTA DE DEPOSITO: CUENTA UNICA DEL TESORO"/>
    <m/>
    <m/>
    <m/>
    <m/>
    <m/>
    <m/>
    <n v="0"/>
    <n v="54"/>
    <s v="NO_CONCILIADO"/>
    <m/>
    <m/>
  </r>
  <r>
    <x v="32"/>
    <m/>
    <x v="32"/>
    <x v="141"/>
    <s v="Q16685910002"/>
    <s v="CRV"/>
    <n v="1668591"/>
    <m/>
    <s v="NUMERO DE LIBRETA CUT: 00046021109 OPERACIÓN E75 TRANSFERENCIA DE LA CUENTA FISCAL BUN A LA CUT EN MN TRANSFERENCIA DE FONDOS A SOLICITUD DE: GOBIERNO AUTONOMO MUNICIPAL LA PAZ, CITE: SMFIN/DTM/UAO/NÂ°432/2022 CUENTA CUT 3987 LIBRETA NÂ° 00046021109 MS - MIN.SALUD - RECAUDACION"/>
    <m/>
    <m/>
    <m/>
    <m/>
    <m/>
    <m/>
    <n v="0"/>
    <n v="230590"/>
    <s v="NO_CONCILIADO"/>
    <m/>
    <m/>
  </r>
  <r>
    <x v="51"/>
    <m/>
    <x v="51"/>
    <x v="141"/>
    <s v="S10402720001"/>
    <s v="COB"/>
    <n v="1040272"/>
    <m/>
    <s v="'COBRO DE'||UTILES DE ESCRITORIO POR EL COMPROBANTE NRO. 1040270 DE LA FECHA, S/G.NOTA CITE SEDEM/GG/PB N° 0355/2022 DE FECHA 25/7/2022 (HRE-TGL-11333) ENVIADO POR SEDEM DÉBITO DE LA LIBRETA 00132022002 SEDEM - ADMINISTRACION Y OPERACIONES PAPELBOL"/>
    <m/>
    <m/>
    <m/>
    <m/>
    <m/>
    <m/>
    <n v="50"/>
    <n v="0"/>
    <s v="NO_CONCILIADO"/>
    <m/>
    <m/>
  </r>
  <r>
    <x v="4"/>
    <m/>
    <x v="4"/>
    <x v="142"/>
    <s v="O20427600002"/>
    <s v="BOD"/>
    <n v="2042760"/>
    <m/>
    <s v="00099021001 DEPOSITO DE EFECTIVO, DEPOSITANTE: YUJRA QUISPE MATEO, CONCEPTO: DEVOLUCION DE DEUDA POR DOBLE PERCEPCION, CUENTA DE DEPOSITO: CUENTA UNICA DEL TESORO /DJBR."/>
    <m/>
    <m/>
    <m/>
    <m/>
    <m/>
    <m/>
    <n v="0"/>
    <n v="1444.52"/>
    <s v="NO_CONCILIADO"/>
    <m/>
    <m/>
  </r>
  <r>
    <x v="23"/>
    <m/>
    <x v="23"/>
    <x v="142"/>
    <s v="O20427660002"/>
    <s v="BOD"/>
    <n v="2042766"/>
    <m/>
    <s v="00099021001 DEPOSITO DE EFECTIVO, DEPOSITANTE: DEYSY QUISPE LEON, CONCEPTO: DEVOLUCION DE SUELDO POR AJUSTE, CUENTA DE DEPOSITO: CUENTA UNICA DEL TESORO /DJBR."/>
    <m/>
    <m/>
    <m/>
    <m/>
    <m/>
    <m/>
    <n v="0"/>
    <n v="0.03"/>
    <s v="CONCILIADO_PARCIAL"/>
    <m/>
    <m/>
  </r>
  <r>
    <x v="75"/>
    <m/>
    <x v="75"/>
    <x v="142"/>
    <s v="O20427800002"/>
    <s v="BOD"/>
    <n v="2042780"/>
    <m/>
    <s v="00591012001 DEPOSITO DE EFECTIVO, DEPOSITANTE: EMPRESA ESTATAL MI TELEFERICO, CONCEPTO: DEVOLUCION, CUENTA DE DEPOSITO: CUENTA UNICA DEL TESORO"/>
    <m/>
    <m/>
    <m/>
    <m/>
    <m/>
    <m/>
    <n v="0"/>
    <n v="500"/>
    <s v="NO_CONCILIADO"/>
    <m/>
    <m/>
  </r>
  <r>
    <x v="32"/>
    <m/>
    <x v="32"/>
    <x v="142"/>
    <s v="O20428460002"/>
    <s v="BOD"/>
    <n v="2042846"/>
    <m/>
    <s v="00099021001 DEPOSITO DE EFECTIVO, DEPOSITANTE: POLETTE CELIA CLAVIJO CHAVEZ, CONCEPTO: DEVOLUCION DE SUELDOS Y SALARIOS FUENTE :10, CUENTA DE DEPOSITO: CUENTA UNICA DEL TESORO /DJBR."/>
    <m/>
    <m/>
    <m/>
    <m/>
    <m/>
    <m/>
    <n v="0"/>
    <n v="1456"/>
    <s v="NO_CONCILIADO"/>
    <m/>
    <m/>
  </r>
  <r>
    <x v="32"/>
    <m/>
    <x v="32"/>
    <x v="142"/>
    <s v="O20428550002"/>
    <s v="BOD"/>
    <n v="2042855"/>
    <m/>
    <s v="00099021001 DEPOSITO DE EFECTIVO, DEPOSITANTE: LANNY MELINA CORDOVA SULLCANI, CONCEPTO: DEVOLUCION DE SUELDOS Y SALARIOS, CUENTA DE DEPOSITO: CUENTA UNICA DEL TESORO"/>
    <m/>
    <m/>
    <m/>
    <m/>
    <m/>
    <m/>
    <n v="0"/>
    <n v="8598.2099999999991"/>
    <s v="NO_CONCILIADO"/>
    <m/>
    <m/>
  </r>
  <r>
    <x v="19"/>
    <m/>
    <x v="19"/>
    <x v="142"/>
    <s v="O20428670002"/>
    <s v="BOD"/>
    <n v="2042867"/>
    <m/>
    <s v="00389012001 DEPOSITO DE EFECTIVO, DEPOSITANTE: NAABOL - OF. CENTRAL, CONCEPTO: DEVOLUCION DE RECURSOS NO UTILIZADOS PREV. 245, CUENTA DE DEPOSITO: CUENTA UNICA DEL TESORO"/>
    <m/>
    <m/>
    <m/>
    <m/>
    <m/>
    <m/>
    <n v="0"/>
    <n v="300"/>
    <s v="NO_CONCILIADO"/>
    <m/>
    <m/>
  </r>
  <r>
    <x v="32"/>
    <m/>
    <x v="32"/>
    <x v="142"/>
    <s v="O20429010002"/>
    <s v="BOD"/>
    <n v="2042901"/>
    <m/>
    <s v="00046024102 DEPOSITO DE EFECTIVO, DEPOSITANTE: MISAEL LUCIO QUEVEDO APAZA, CONCEPTO: DEVOLUCION DE VIATICOS DE VACUNACION, CUENTA DE DEPOSITO: CUENTA UNICA DEL TESORO"/>
    <m/>
    <m/>
    <m/>
    <m/>
    <m/>
    <m/>
    <n v="0"/>
    <n v="4666.5"/>
    <s v="NO_CONCILIADO"/>
    <m/>
    <m/>
  </r>
  <r>
    <x v="47"/>
    <m/>
    <x v="47"/>
    <x v="142"/>
    <s v="O20429390002"/>
    <s v="BOD"/>
    <n v="2042939"/>
    <m/>
    <s v="00099021001 DEPOSITO DE EFECTIVO, DEPOSITANTE: ROGER PACARI QUISPE, CONCEPTO: DEV. A PAGO EN DEMASIA DE LA PARTIDA 22210-VIATICOS POR VIAJE AL INTERIOR DEL PAIS P-2302, CUENTA DE DEPOSITO: CUENTA UNICA DEL TESORO /DJBR."/>
    <m/>
    <m/>
    <m/>
    <m/>
    <m/>
    <m/>
    <n v="0"/>
    <n v="69.5"/>
    <s v="NO_CONCILIADO"/>
    <m/>
    <m/>
  </r>
  <r>
    <x v="3"/>
    <m/>
    <x v="3"/>
    <x v="142"/>
    <s v="B20427730002"/>
    <s v="BOD"/>
    <n v="2042773"/>
    <m/>
    <s v="00099021001 DEP.DE CHEQ.AJENOS,RET.DE CAM.,CONCEPTO: REEMBOLSO POR INCAPACIDAD TEMPORAL DE ABRIL/2022 DE PERSONAL DE PLANTA,DEP.: CAJA BANCARIA ESTATAL DE SALUD , PROCEDENCIA: BANCO UNION S.A., CHEQUE: 48620, FECHA DE EMISION:19/07/2022"/>
    <m/>
    <m/>
    <m/>
    <m/>
    <m/>
    <m/>
    <n v="0"/>
    <n v="12694.02"/>
    <s v="NO_CONCILIADO"/>
    <m/>
    <m/>
  </r>
  <r>
    <x v="3"/>
    <m/>
    <x v="3"/>
    <x v="142"/>
    <s v="B20427740002"/>
    <s v="BOD"/>
    <n v="2042774"/>
    <m/>
    <s v="00099021001 DEP.DE CHEQ.AJENOS,RET.DE CAM.,CONCEPTO: REEMBOLSO POR INCAPACIDAD TEMPORAL DE MAYO/2022 DE PERSONAL DE PLANTA,DEP.: CAJA BANCARIA ESTATAL DE SALUD , PROCEDENCIA: BANCO UNION S.A., CHEQUE: 48993, FECHA DE EMISION:09/08/2022"/>
    <m/>
    <m/>
    <m/>
    <m/>
    <m/>
    <m/>
    <n v="0"/>
    <n v="10483.58"/>
    <s v="NO_CONCILIADO"/>
    <m/>
    <m/>
  </r>
  <r>
    <x v="76"/>
    <m/>
    <x v="76"/>
    <x v="142"/>
    <s v="B20428180002"/>
    <s v="BOD"/>
    <n v="2042818"/>
    <m/>
    <s v="00347012002 DEP.DE CHEQ.AJENOS,RET.DE CAM.,CONCEPTO: MONTAÑO RUEDA CRISTIAN ALFONSO,DEP.: BANCO UNION SA , PROCEDENCIA: BANCO UNION S.A., CHEQUE: 182481, FECHA DE EMISION:17/08/2022"/>
    <m/>
    <m/>
    <m/>
    <m/>
    <m/>
    <m/>
    <n v="0"/>
    <n v="658"/>
    <s v="NO_CONCILIADO"/>
    <m/>
    <m/>
  </r>
  <r>
    <x v="68"/>
    <m/>
    <x v="68"/>
    <x v="142"/>
    <s v="J05123720002"/>
    <s v="NTE"/>
    <n v="4133793"/>
    <m/>
    <s v="A:00190012003 A fin de atender el requerimiento de la Unidad de Administración e Información Salarial (UAIS), con nota interna CITE: MEFP/VTCP/DGPOT/UAIS/N°1571/2022 e informe CITE: MEFP/VTCP/ DGPOT/UAIS/N°115/2022, en la cual solicita reversión definitiva solicitada por las entidades consignadas en el comprobante N° 18990 (H.R. 6-17856-R)."/>
    <m/>
    <m/>
    <m/>
    <m/>
    <m/>
    <m/>
    <n v="0"/>
    <n v="1592"/>
    <s v="NO_CONCILIADO"/>
    <m/>
    <m/>
  </r>
  <r>
    <x v="68"/>
    <m/>
    <x v="68"/>
    <x v="142"/>
    <s v="J05123730002"/>
    <s v="NTE"/>
    <n v="4133817"/>
    <m/>
    <s v="A:00190012003 A fin de atender el requerimiento de la Unidad de Administración e Información Salarial (UAIS), con nota interna CITE: MEFP/VTCP/DGPOT/UAIS/N°1571/2022 e informe CITE: MEFP/VTCP/ DGPOT/UAIS/N°115/2022, en la cual solicita reversión definitiva solicitada por las entidades consignadas en el comprobante N° 18990 (H.R. 6-17856-R)."/>
    <m/>
    <m/>
    <m/>
    <m/>
    <m/>
    <m/>
    <n v="0"/>
    <n v="16615"/>
    <s v="NO_CONCILIADO"/>
    <m/>
    <m/>
  </r>
  <r>
    <x v="77"/>
    <m/>
    <x v="77"/>
    <x v="142"/>
    <s v="S10402990002"/>
    <s v="CRV"/>
    <n v="4749"/>
    <m/>
    <s v="||LIBRETA CUT N°00572019201 DESEMBOLSO DEL PRESTAMO DE DINERO DEL FIDEICOMISO FINPRO N°013 CON LA EMPRESA EMAPA - PROYECTO &quot;IMPLEMENTACIÓN DEL COMPLEJO PISCÍCOLA EN EL TRÓPICO DE COCHABAMBA&quot; S/NOTA BDP/GO/PC/4749/2022"/>
    <m/>
    <m/>
    <m/>
    <m/>
    <m/>
    <m/>
    <n v="0"/>
    <n v="683975"/>
    <s v="NO_CONCILIADO"/>
    <m/>
    <m/>
  </r>
  <r>
    <x v="32"/>
    <m/>
    <x v="32"/>
    <x v="143"/>
    <s v="O20431140002"/>
    <s v="BOD"/>
    <n v="2043114"/>
    <m/>
    <s v="00099021001 DEPOSITO DE EFECTIVO, DEPOSITANTE: PILAR REYNALDA ESPINOZA MICHEL, CONCEPTO: DOBLE PERCEPCION, CUENTA DE DEPOSITO: CUENTA UNICA DEL TESORO /DJBR."/>
    <m/>
    <m/>
    <m/>
    <m/>
    <m/>
    <m/>
    <n v="0"/>
    <n v="526.21"/>
    <s v="NO_CONCILIADO"/>
    <m/>
    <m/>
  </r>
  <r>
    <x v="0"/>
    <m/>
    <x v="0"/>
    <x v="143"/>
    <s v="O20431790002"/>
    <s v="BOD"/>
    <n v="2043179"/>
    <m/>
    <s v="00099021001 DEPOSITO DE EFECTIVO, DEPOSITANTE: FATIMA AYAVIRI AYAVIRI, CONCEPTO: REVERSION DE BOLETA DE HABER MENSUAL DE ABRIL GESTION 2022, CUENTA DE DEPOSITO: CUENTA UNICA DEL TESORO"/>
    <m/>
    <m/>
    <m/>
    <m/>
    <m/>
    <m/>
    <n v="0"/>
    <n v="4326.3100000000004"/>
    <s v="NO_CONCILIADO"/>
    <m/>
    <m/>
  </r>
  <r>
    <x v="0"/>
    <m/>
    <x v="0"/>
    <x v="143"/>
    <s v="O20431880002"/>
    <s v="BOD"/>
    <n v="2043188"/>
    <m/>
    <s v="00099021001 DEPOSITO DE EFECTIVO, DEPOSITANTE: JOSE OROPEZA BUSTILLOS, CONCEPTO: DEVOLUCION POR DOBLE PERCEPCION, CUENTA DE DEPOSITO: CUENTA UNICA DEL TESORO"/>
    <m/>
    <m/>
    <m/>
    <m/>
    <m/>
    <m/>
    <n v="0"/>
    <n v="1942.74"/>
    <s v="NO_CONCILIADO"/>
    <m/>
    <m/>
  </r>
  <r>
    <x v="0"/>
    <m/>
    <x v="0"/>
    <x v="143"/>
    <s v="O20431940002"/>
    <s v="BOD"/>
    <n v="2043194"/>
    <m/>
    <s v="00099021001 DEPOSITO DE EFECTIVO, DEPOSITANTE: PROY. CAFICULTURA JUAN CARLOS SANTOS CHINO, CONCEPTO: REVERSION POR CONCEPTO DE VIATICOS C-31:2678, 2496, CUENTA DE DEPOSITO: CUENTA UNICA DEL TESORO"/>
    <m/>
    <m/>
    <m/>
    <m/>
    <m/>
    <m/>
    <n v="0"/>
    <n v="105.5"/>
    <s v="NO_CONCILIADO"/>
    <m/>
    <m/>
  </r>
  <r>
    <x v="0"/>
    <m/>
    <x v="0"/>
    <x v="143"/>
    <s v="O20432320002"/>
    <s v="BOD"/>
    <n v="2043232"/>
    <m/>
    <s v="00099021001 DEPOSITO DE EFECTIVO, DEPOSITANTE: JOSE GILBERTO ORTIZ ASTETE CI 2719165 LP, CONCEPTO: DEVOLUCION DE HABERES DEL MES DE FEBRERO 2021, CUENTA DE DEPOSITO: CUENTA UNICA DEL TESORO"/>
    <m/>
    <m/>
    <m/>
    <m/>
    <m/>
    <m/>
    <n v="0"/>
    <n v="5122"/>
    <s v="NO_CONCILIADO"/>
    <m/>
    <m/>
  </r>
  <r>
    <x v="0"/>
    <m/>
    <x v="0"/>
    <x v="143"/>
    <s v="O20432330002"/>
    <s v="BOD"/>
    <n v="2043233"/>
    <m/>
    <s v="00099021001 DEPOSITO DE EFECTIVO, DEPOSITANTE: JOSE GILBERTO ORTIZ ASTETE CI 2719165 LP, CONCEPTO: DEVOLUCION DE HABERES DEL MES DE MAYO 2021, CUENTA DE DEPOSITO: CUENTA UNICA DEL TESORO"/>
    <m/>
    <m/>
    <m/>
    <m/>
    <m/>
    <m/>
    <n v="0"/>
    <n v="5122"/>
    <s v="NO_CONCILIADO"/>
    <m/>
    <m/>
  </r>
  <r>
    <x v="0"/>
    <m/>
    <x v="0"/>
    <x v="143"/>
    <s v="O20432350002"/>
    <s v="BOD"/>
    <n v="2043235"/>
    <m/>
    <s v="00099021001 DEPOSITO DE EFECTIVO, DEPOSITANTE: JOSE GILBERTO ORTIZ ASTETE CI 2719165 LP, CONCEPTO: DEVOLUCION DE HABERES EL MES DE ABRIL DEL 2021, CUENTA DE DEPOSITO: CUENTA UNICA DEL TESORO"/>
    <m/>
    <m/>
    <m/>
    <m/>
    <m/>
    <m/>
    <n v="0"/>
    <n v="5122"/>
    <s v="NO_CONCILIADO"/>
    <m/>
    <m/>
  </r>
  <r>
    <x v="0"/>
    <m/>
    <x v="0"/>
    <x v="143"/>
    <s v="O20432360002"/>
    <s v="BOD"/>
    <n v="2043236"/>
    <m/>
    <s v="00099021001 DEPOSITO DE EFECTIVO, DEPOSITANTE: JOSE GILBERTO ORTIZ ASTETE CI 2719165 LP, CONCEPTO: DEVOLUCION DE HABERES DEL MES DE MARZO 2021, CUENTA DE DEPOSITO: CUENTA UNICA DEL TESORO"/>
    <m/>
    <m/>
    <m/>
    <m/>
    <m/>
    <m/>
    <n v="0"/>
    <n v="5122"/>
    <s v="NO_CONCILIADO"/>
    <m/>
    <m/>
  </r>
  <r>
    <x v="0"/>
    <m/>
    <x v="0"/>
    <x v="143"/>
    <s v="O20432370002"/>
    <s v="BOD"/>
    <n v="2043237"/>
    <m/>
    <s v="00099021001 DEPOSITO DE EFECTIVO, DEPOSITANTE: JOSE GILBERTO ORTIZ ASTETE CI 2719165 LP, CONCEPTO: DEVOLUCION DE HABERES DEL MES DE ENERO DEL 2021, CUENTA DE DEPOSITO: CUENTA UNICA DEL TESORO"/>
    <m/>
    <m/>
    <m/>
    <m/>
    <m/>
    <m/>
    <n v="0"/>
    <n v="5122"/>
    <s v="NO_CONCILIADO"/>
    <m/>
    <m/>
  </r>
  <r>
    <x v="0"/>
    <m/>
    <x v="0"/>
    <x v="143"/>
    <s v="O20432380002"/>
    <s v="BOD"/>
    <n v="2043238"/>
    <m/>
    <s v="00099021001 DEPOSITO DE EFECTIVO, DEPOSITANTE: JOSE GILBERTO ORTIZ ASTETE CI 2719165 LP, CONCEPTO: DEVOLUCION DE HABERES DEL MES DE DICIEMBRE DEL 2020, CUENTA DE DEPOSITO: CUENTA UNICA DEL TESORO"/>
    <m/>
    <m/>
    <m/>
    <m/>
    <m/>
    <m/>
    <n v="0"/>
    <n v="5122"/>
    <s v="NO_CONCILIADO"/>
    <m/>
    <m/>
  </r>
  <r>
    <x v="23"/>
    <m/>
    <x v="23"/>
    <x v="143"/>
    <s v="O20432400002"/>
    <s v="BOD"/>
    <n v="2043240"/>
    <m/>
    <s v="00099021001 DEPOSITO DE EFECTIVO, DEPOSITANTE: PATRICIA RAMONA VASQUEZ VILLEGAS, CONCEPTO: FALTA DE DESCUENTO NOTA ABEN/DAJ/NIE N°003/2022, CUENTA DE DEPOSITO: CUENTA UNICA DEL TESORO /DJBR."/>
    <m/>
    <m/>
    <m/>
    <m/>
    <m/>
    <m/>
    <n v="0"/>
    <n v="1857.73"/>
    <s v="NO_CONCILIADO"/>
    <m/>
    <m/>
  </r>
  <r>
    <x v="0"/>
    <m/>
    <x v="0"/>
    <x v="143"/>
    <s v="O20432670002"/>
    <s v="BOD"/>
    <n v="2043267"/>
    <m/>
    <s v="00099021001 DEPOSITO DE EFECTIVO, DEPOSITANTE: FELIX FERNANDO MERCADO ALVAREZ, CONCEPTO: DEVOLUCION DE SALDO DE FONDOS EN AVANCE, CUENTA DE DEPOSITO: CUENTA UNICA DEL TESORO"/>
    <m/>
    <m/>
    <m/>
    <m/>
    <m/>
    <m/>
    <n v="0"/>
    <n v="739.09"/>
    <s v="NO_CONCILIADO"/>
    <m/>
    <m/>
  </r>
  <r>
    <x v="61"/>
    <m/>
    <x v="61"/>
    <x v="143"/>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1132.8800000000001"/>
    <s v="CONCILIADO_PARCIAL"/>
    <m/>
    <m/>
  </r>
  <r>
    <x v="4"/>
    <m/>
    <x v="4"/>
    <x v="143"/>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2639.8800000000047"/>
    <s v="CONCILIADO_PARCIAL"/>
    <m/>
    <m/>
  </r>
  <r>
    <x v="14"/>
    <m/>
    <x v="14"/>
    <x v="143"/>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622.28"/>
    <s v="CONCILIADO_PARCIAL"/>
    <m/>
    <m/>
  </r>
  <r>
    <x v="78"/>
    <m/>
    <x v="78"/>
    <x v="143"/>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1873.48"/>
    <s v="CONCILIADO_PARCIAL"/>
    <m/>
    <m/>
  </r>
  <r>
    <x v="78"/>
    <m/>
    <x v="78"/>
    <x v="143"/>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5243.85"/>
    <s v="CONCILIADO_PARCIAL"/>
    <m/>
    <m/>
  </r>
  <r>
    <x v="78"/>
    <m/>
    <x v="78"/>
    <x v="143"/>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13103.6"/>
    <s v="CONCILIADO_PARCIAL"/>
    <m/>
    <m/>
  </r>
  <r>
    <x v="78"/>
    <m/>
    <x v="78"/>
    <x v="143"/>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9034.65"/>
    <s v="CONCILIADO_PARCIAL"/>
    <m/>
    <m/>
  </r>
  <r>
    <x v="78"/>
    <m/>
    <x v="78"/>
    <x v="143"/>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3283.02"/>
    <s v="CONCILIADO_PARCIAL"/>
    <m/>
    <m/>
  </r>
  <r>
    <x v="78"/>
    <m/>
    <x v="78"/>
    <x v="143"/>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12190.7"/>
    <s v="CONCILIADO_PARCIAL"/>
    <m/>
    <m/>
  </r>
  <r>
    <x v="78"/>
    <m/>
    <x v="78"/>
    <x v="143"/>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479.24"/>
    <s v="CONCILIADO_PARCIAL"/>
    <m/>
    <m/>
  </r>
  <r>
    <x v="78"/>
    <m/>
    <x v="78"/>
    <x v="143"/>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10487.91"/>
    <s v="CONCILIADO_PARCIAL"/>
    <m/>
    <m/>
  </r>
  <r>
    <x v="78"/>
    <m/>
    <x v="78"/>
    <x v="143"/>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12705.8"/>
    <s v="CONCILIADO_PARCIAL"/>
    <m/>
    <m/>
  </r>
  <r>
    <x v="78"/>
    <m/>
    <x v="78"/>
    <x v="143"/>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3247.44"/>
    <s v="CONCILIADO_PARCIAL"/>
    <m/>
    <m/>
  </r>
  <r>
    <x v="78"/>
    <m/>
    <x v="78"/>
    <x v="143"/>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8247"/>
    <s v="CONCILIADO_PARCIAL"/>
    <m/>
    <m/>
  </r>
  <r>
    <x v="78"/>
    <m/>
    <x v="78"/>
    <x v="143"/>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1011.92"/>
    <s v="CONCILIADO_PARCIAL"/>
    <m/>
    <m/>
  </r>
  <r>
    <x v="78"/>
    <m/>
    <x v="78"/>
    <x v="143"/>
    <s v="B20431080002"/>
    <s v="BOD"/>
    <n v="2043108"/>
    <m/>
    <s v="00099021001 DEP.DE CHEQ.AJENOS,RET.DE NO_CONCILIADO CAM.,CONCEPTO: PAGO INCAPACIDADES TEMPORALES (REEMBOLSO) MINISTERIO DE ECONOMIA Y FINANZAS PUBLICAS,DEP.: CAJA NACIONAL DE SALUD , PROCEDENCIA: BANCO UNION S.A., CHEQUE: 28987, FECHA DE EMISION:17/08/2022_x000a_COMUNICADO DT-841-2022 DE 30/08/2022"/>
    <m/>
    <m/>
    <m/>
    <m/>
    <m/>
    <m/>
    <n v="0"/>
    <n v="8907.52"/>
    <s v="CONCILIADO_PARCIAL"/>
    <m/>
    <m/>
  </r>
  <r>
    <x v="68"/>
    <m/>
    <x v="68"/>
    <x v="143"/>
    <s v="B20431530002"/>
    <s v="BOD"/>
    <n v="2043153"/>
    <m/>
    <s v="00190012003 DEP.DE CHEQ.AJENOS,RET.DE CAM.,CONCEPTO: INDEMINIZACON POR PERDIDA TOTAL POR ACCIDENTE RECLAMO N° ORS1900130,DEP.: CREDINFORM INTERNATIONAL S.A. , PROCEDENCIA: BANCO MERCANTIL SANTA CRUZ S.A., CHEQUE: 127919, FECHA DE EMISION:17/08/2022"/>
    <m/>
    <m/>
    <m/>
    <m/>
    <m/>
    <m/>
    <n v="0"/>
    <n v="190008"/>
    <s v="NO_CONCILIADO"/>
    <m/>
    <m/>
  </r>
  <r>
    <x v="68"/>
    <m/>
    <x v="68"/>
    <x v="143"/>
    <s v="B20431550002"/>
    <s v="BOD"/>
    <n v="2043155"/>
    <m/>
    <s v="00190012003 DEP.DE CHEQ.AJENOS,RET.DE CAM.,CONCEPTO: INDEMINIZACION POR PERDIDA TOTAL RECLAMO N° LPS1900959,DEP.: CREDINFORM INTERNATIONAL S.A. , PROCEDENCIA: BANCO MERCANTIL SANTA CRUZ S.A., CHEQUE: 127918, FECHA DE EMISION:17/08/2022"/>
    <m/>
    <m/>
    <m/>
    <m/>
    <m/>
    <m/>
    <n v="0"/>
    <n v="190008"/>
    <s v="NO_CONCILIADO"/>
    <m/>
    <m/>
  </r>
  <r>
    <x v="3"/>
    <m/>
    <x v="3"/>
    <x v="143"/>
    <s v="B20431660002"/>
    <s v="BOD"/>
    <n v="2043166"/>
    <m/>
    <s v="00099021001 DEP.DE CHEQ.AJENOS,RET.DE CAM.,CONCEPTO: DEVOLUCION REEMBOLSO DE INCAPACIDAD TEMPORAL CORRESPONDIENTE AL MES MAYO/2022 CBES,DEP.: INSTITUTO NACIONAL DE ESTADISTICA - INE , PROCEDENCIA: BANCO UNION S.A., CHEQUE: 48998, FECHA DE EMISION:09/08/2022"/>
    <m/>
    <m/>
    <m/>
    <m/>
    <m/>
    <m/>
    <n v="0"/>
    <n v="11721"/>
    <s v="NO_CONCILIADO"/>
    <m/>
    <m/>
  </r>
  <r>
    <x v="24"/>
    <m/>
    <x v="24"/>
    <x v="143"/>
    <s v="S10403700001"/>
    <s v="COB"/>
    <n v="1040370"/>
    <m/>
    <s v="||COMISION TRANSFERENCIA FDOS.AL EXTERIOR 0,10% S/USD522.288.-,REEMB.GSTS.COMUNICACION BS220.-Y EMISION COMP.CONTABLE BS50.-REF.:PAGO 3 LC I-2022-02 P/C MHE-EECGNV A/F INPROCIL S.A.,EN COMPL.A COMP.1040369,18/08/22. LIB.00078034201 MHE -EEC-GNV FONDO DE CONVERSION DE VEHICULOS REF.:COMISIONES PAGO 3 LC I-2022-02"/>
    <m/>
    <m/>
    <m/>
    <m/>
    <m/>
    <m/>
    <n v="3852.91"/>
    <n v="0"/>
    <s v="NO_CONCILIADO"/>
    <m/>
    <m/>
  </r>
  <r>
    <x v="3"/>
    <m/>
    <x v="3"/>
    <x v="143"/>
    <s v="Q16703940002"/>
    <s v="CRV"/>
    <n v="1670394"/>
    <m/>
    <s v="NUMERO DE LIBRETA CUT: 00099021001 OPERACIÓN E18 TRANSFERENCIA DEL SISTEMA FINANCIERO POR CUENTA DE TERCEROS A LA CUT recuperacion de monto pagado en demasia jubilacion para devolver al fondo MVV,FS y al TGN"/>
    <m/>
    <m/>
    <m/>
    <m/>
    <m/>
    <m/>
    <n v="0"/>
    <n v="3369.08"/>
    <s v="NO_CONCILIADO"/>
    <m/>
    <m/>
  </r>
  <r>
    <x v="10"/>
    <m/>
    <x v="10"/>
    <x v="143"/>
    <s v="S10404320001"/>
    <s v="COB"/>
    <n v="1040432"/>
    <m/>
    <s v="||COBRO DE ÚTILES DE ESCRITORIO POR REGULARIZACIÓN DE NUESTRO COMPROBANTE S-1037625 DE 12/07/2022 POR COBRO DE COMISIONES QUE EFECTUÓ EL BANCO DE ESPAÑA POR PAGO DEL PRÉSTAMO FIDA E-7-BO, S/G NOTA MEFP/VTCP/DGCP/UODP/N°568/2022 DE 18 DE AGOSTO DE 2022. LIBRETA 00099021001 TGN RECURSOS ORDINARIOS (3987) REF.: ÚTILES DE ESCRITORIO"/>
    <m/>
    <m/>
    <m/>
    <m/>
    <m/>
    <m/>
    <n v="50"/>
    <n v="0"/>
    <s v="NO_CONCILIADO"/>
    <m/>
    <m/>
  </r>
  <r>
    <x v="51"/>
    <m/>
    <x v="51"/>
    <x v="143"/>
    <s v="S10404450001"/>
    <s v="COB"/>
    <n v="1040445"/>
    <m/>
    <s v="'COBRO DE'||ÚTILES DE ESCRITORIO POR EL COMPROBANTE NRO.1040446 DE LA FECHA S/G. NOTA CITE SEDEM/GG/PB/N°0402/2022 (HRE-TSO-1833) REMITIDA POR EL SERVICIO DE DESARROLLO DE LAS EMPRESAS PUBLICAS PRODUCTIVAS. DEBITO DE LA LIBRETA N°00132022002 SEDEM-ADMINISTRACIÓN Y OPERACIONES PAPELBOL"/>
    <m/>
    <m/>
    <m/>
    <m/>
    <m/>
    <m/>
    <n v="50"/>
    <n v="0"/>
    <s v="NO_CONCILIADO"/>
    <m/>
    <m/>
  </r>
  <r>
    <x v="14"/>
    <m/>
    <x v="14"/>
    <x v="143"/>
    <s v="S10404490001"/>
    <s v="COB"/>
    <n v="1040449"/>
    <m/>
    <s v="COBRO DE||ÚTILES DE ESCRITORIO POR LA ELABORACIÓN DEL COMPROBANTE CONTABLE 1040448 POR COBRO ANTICIPADO DE CAPITAL E INTERESES PRÉSTAMO EXTRAORDINARIO AL FNDR CONTRATO SANO N°350/2015 Y CONTRATOS MODIFICATORIOS SG. NOTA DE-GEF-LCR-JSZ-4033-CAR/22 COSTO ÚTILES DE ESCRITORIO DE LA CUT N°3987 LIBRETA N°00862012001 FNDR-ADMINISTRACIÓN"/>
    <m/>
    <m/>
    <m/>
    <m/>
    <m/>
    <m/>
    <n v="50"/>
    <n v="0"/>
    <s v="NO_CONCILIADO"/>
    <m/>
    <m/>
  </r>
  <r>
    <x v="0"/>
    <m/>
    <x v="0"/>
    <x v="144"/>
    <s v="O20434770002"/>
    <s v="BOD"/>
    <n v="2043477"/>
    <m/>
    <s v="00099021001 DEPOSITO DE EFECTIVO, DEPOSITANTE: JUSTA YOLANDA MAMANI QUISPE, CONCEPTO: NUEVAS NUPCIAS, CUENTA DE DEPOSITO: CUENTA UNICA DEL TESORO"/>
    <m/>
    <m/>
    <m/>
    <m/>
    <m/>
    <m/>
    <n v="0"/>
    <n v="500"/>
    <s v="NO_CONCILIADO"/>
    <m/>
    <m/>
  </r>
  <r>
    <x v="47"/>
    <m/>
    <x v="47"/>
    <x v="144"/>
    <s v="O20434850002"/>
    <s v="BOD"/>
    <n v="2043485"/>
    <m/>
    <s v="00099021001 DEPOSITO DE EFECTIVO, DEPOSITANTE: LEE MARCELO USTAREZ OCAMPO, CONCEPTO: DEVOLUCION POR PAGO DEMASIA VIATICOS DE FECHA 27/12/2021, PREVENTIVO 2531, CUENTA DE DEPOSITO: CUENTA UNICA DEL TESORO /DJBR."/>
    <m/>
    <m/>
    <m/>
    <m/>
    <m/>
    <m/>
    <n v="0"/>
    <n v="69.5"/>
    <s v="NO_CONCILIADO"/>
    <m/>
    <m/>
  </r>
  <r>
    <x v="0"/>
    <m/>
    <x v="0"/>
    <x v="144"/>
    <s v="O20435140002"/>
    <s v="BOD"/>
    <n v="2043514"/>
    <m/>
    <s v="00099021001 DEPOSITO DE EFECTIVO, DEPOSITANTE: ROSA AMALIA QUISBERT DE MARCA, CONCEPTO: DEVOLUCION DE RETROACTIVO, CUENTA DE DEPOSITO: CUENTA UNICA DEL TESORO"/>
    <m/>
    <m/>
    <m/>
    <m/>
    <m/>
    <m/>
    <n v="0"/>
    <n v="200"/>
    <s v="NO_CONCILIADO"/>
    <m/>
    <m/>
  </r>
  <r>
    <x v="0"/>
    <m/>
    <x v="0"/>
    <x v="144"/>
    <s v="O20435980002"/>
    <s v="BOD"/>
    <n v="2043598"/>
    <m/>
    <s v="00099021001 DEPOSITO DE EFECTIVO, DEPOSITANTE: CARLOS PRIETO MENDOZA, CONCEPTO: REVERSION DE BOLETA DE HABER MENSUAL MARZO 2022, CUENTA DE DEPOSITO: CUENTA UNICA DEL TESORO"/>
    <m/>
    <m/>
    <m/>
    <m/>
    <m/>
    <m/>
    <n v="0"/>
    <n v="4853.32"/>
    <s v="NO_CONCILIADO"/>
    <m/>
    <m/>
  </r>
  <r>
    <x v="0"/>
    <m/>
    <x v="0"/>
    <x v="144"/>
    <s v="O20436010002"/>
    <s v="BOD"/>
    <n v="2043601"/>
    <m/>
    <s v="00099021001 DEPOSITO DE EFECTIVO, DEPOSITANTE: CARLOS PRIETO MENDOZA, CONCEPTO: REVERSION DE BOLETA DE HABER MENSUAL MAYO 2022, CUENTA DE DEPOSITO: CUENTA UNICA DEL TESORO"/>
    <m/>
    <m/>
    <m/>
    <m/>
    <m/>
    <m/>
    <n v="0"/>
    <n v="4999.53"/>
    <s v="NO_CONCILIADO"/>
    <m/>
    <m/>
  </r>
  <r>
    <x v="0"/>
    <m/>
    <x v="0"/>
    <x v="144"/>
    <s v="O20436030002"/>
    <s v="BOD"/>
    <n v="2043603"/>
    <m/>
    <s v="00099021001 DEPOSITO DE EFECTIVO, DEPOSITANTE: CARLOS PRIETO MENDOZA, CONCEPTO: REVERSION DE BOLETA DE HABER MENSUAL ABRIL 2022, CUENTA DE DEPOSITO: CUENTA UNICA DEL TESORO"/>
    <m/>
    <m/>
    <m/>
    <m/>
    <m/>
    <m/>
    <n v="0"/>
    <n v="4853.32"/>
    <s v="NO_CONCILIADO"/>
    <m/>
    <m/>
  </r>
  <r>
    <x v="32"/>
    <m/>
    <x v="32"/>
    <x v="144"/>
    <s v="O20436050002"/>
    <s v="BOD"/>
    <n v="2043605"/>
    <m/>
    <s v="00046024102 DEPOSITO DE EFECTIVO, DEPOSITANTE: SEDES, CONCEPTO: DEVOLUCION DE VACUNACION, CUENTA DE DEPOSITO: CUENTA UNICA DEL TESORO"/>
    <m/>
    <m/>
    <m/>
    <m/>
    <m/>
    <m/>
    <n v="0"/>
    <n v="5071.5"/>
    <s v="NO_CONCILIADO"/>
    <m/>
    <m/>
  </r>
  <r>
    <x v="14"/>
    <m/>
    <x v="14"/>
    <x v="144"/>
    <s v="O20436200002"/>
    <s v="BOD"/>
    <n v="2043620"/>
    <m/>
    <s v="00099021001 DEPOSITO DE EFECTIVO, DEPOSITANTE: MINISTERIO DE MEDIO AMBIENTE Y AGUA, CONCEPTO: DEVOLUCION DE SALDO SEGUNDO DE FONDO EN AVANCE, CUENTA DE DEPOSITO: CUENTA UNICA DEL TESORO"/>
    <m/>
    <m/>
    <m/>
    <m/>
    <m/>
    <m/>
    <n v="0"/>
    <n v="187.03"/>
    <s v="NO_CONCILIADO"/>
    <m/>
    <m/>
  </r>
  <r>
    <x v="32"/>
    <m/>
    <x v="32"/>
    <x v="144"/>
    <s v="O20436280002"/>
    <s v="BOD"/>
    <n v="2043628"/>
    <m/>
    <s v="00046024102 DEPOSITO DE EFECTIVO, DEPOSITANTE: MATEO FIDEL DELGADO CORANE, CONCEPTO: DEVOLUCION DE VIATICO DE VACUNCION, CUENTA DE DEPOSITO: CUENTA UNICA DEL TESORO"/>
    <m/>
    <m/>
    <m/>
    <m/>
    <m/>
    <m/>
    <n v="0"/>
    <n v="6084"/>
    <s v="NO_CONCILIADO"/>
    <m/>
    <m/>
  </r>
  <r>
    <x v="0"/>
    <m/>
    <x v="0"/>
    <x v="144"/>
    <s v="O20436290002"/>
    <s v="BOD"/>
    <n v="2043629"/>
    <m/>
    <s v="00099021001 DEPOSITO DE EFECTIVO, DEPOSITANTE: JENNY FRIDA TOURS AND TRAVEL, CONCEPTO: DEVOLUCION DE DEPÓSITO EN DEMASIA PAGO POR EMISION PASAJES AEREOS VALLEDUPAR 2022, CUENTA DE DEPOSITO: CUENTA UNICA DEL TESORO"/>
    <m/>
    <m/>
    <m/>
    <m/>
    <m/>
    <m/>
    <n v="0"/>
    <n v="18.7"/>
    <s v="NO_CONCILIADO"/>
    <m/>
    <m/>
  </r>
  <r>
    <x v="0"/>
    <m/>
    <x v="0"/>
    <x v="144"/>
    <s v="B20435120002"/>
    <s v="BOD"/>
    <n v="2043512"/>
    <m/>
    <s v="00099021001 DEP.DE CHEQ.AJENOS,RET.DE CAM.,CONCEPTO: SIXTO MAMANI FLORES,DEP.: BANCO UNION SA , PROCEDENCIA: BANCO UNION S.A., CHEQUE: 182482, FECHA DE EMISION:19/08/2022"/>
    <m/>
    <m/>
    <m/>
    <m/>
    <m/>
    <m/>
    <n v="0"/>
    <n v="63910.5"/>
    <s v="NO_CONCILIADO"/>
    <m/>
    <m/>
  </r>
  <r>
    <x v="63"/>
    <m/>
    <x v="63"/>
    <x v="144"/>
    <s v="J05126650002"/>
    <s v="NTE"/>
    <n v="4135695"/>
    <m/>
    <s v="A:00099021001 A. fin de atender el requerimiento de la Unidad de Administración e Información Salarial (UAIS), con nota interna CITE: MEFP/VTCP/DGPOT/UAIS/N°1524/2022 e informe CITE: MEFP/VTCP/ DGPOT/UAIS/N°112/2022, en la cual solicita una reversión definitiva de las boletas de pago solicitadas por el SENASIR consignadas en el Comprobante de Pago N°71925 (H.R. 6-14964-R)."/>
    <m/>
    <m/>
    <m/>
    <m/>
    <m/>
    <m/>
    <n v="0"/>
    <n v="2110629"/>
    <s v="NO_CONCILIADO"/>
    <m/>
    <m/>
  </r>
  <r>
    <x v="63"/>
    <m/>
    <x v="63"/>
    <x v="144"/>
    <s v="J05126660002"/>
    <s v="NTE"/>
    <n v="4144010"/>
    <m/>
    <s v="A:00099021001 A. fin de atender el requerimiento de la Unidad de Administración e Información Salarial (UAIS), con nota interna CITE: MEFP/VTCP/DGPOT/UAIS/N°1525/2022 e informe CITE: MEFP/VTCP/ DGPOT/UAIS/N°112/2022, en la cual solicita una reversión definitiva de las boletas de pago solicitadas por el SENASIR consignadas en el Comprobante de Pago N°71926 (H.R. 6-14964-R)."/>
    <m/>
    <m/>
    <m/>
    <m/>
    <m/>
    <m/>
    <n v="0"/>
    <n v="25121"/>
    <s v="NO_CONCILIADO"/>
    <m/>
    <m/>
  </r>
  <r>
    <x v="63"/>
    <m/>
    <x v="63"/>
    <x v="144"/>
    <s v="J05126690002"/>
    <s v="NTE"/>
    <n v="4135722"/>
    <m/>
    <s v="A:00099021001 A. fin de atender el requerimiento de la Unidad de Administración e Información Salarial (UAIS), con nota interna CITE: MEFP/VTCP/DGPOT/UAIS/N°1630/2022 e informe CITE: MEFP/VTCP/ DGPOT/UAIS/N°118/2022, en la cual solicita una reversión definitiva de las boletas de pago solicitadas por el SENASIR consignadas en el Comprobante de Pago N°71927 (H.R. 6-17802-R)."/>
    <m/>
    <m/>
    <m/>
    <m/>
    <m/>
    <m/>
    <n v="0"/>
    <n v="1381396"/>
    <s v="NO_CONCILIADO"/>
    <m/>
    <m/>
  </r>
  <r>
    <x v="63"/>
    <m/>
    <x v="63"/>
    <x v="144"/>
    <s v="J05126700002"/>
    <s v="NTE"/>
    <n v="4142501"/>
    <m/>
    <s v="A:00099021001 A. fin de atender el requerimiento de la Unidad de Administración e Información Salarial (UAIS), con nota interna CITE: MEFP/VTCP/DGPOT/UAIS/N°1631/2022 e informe CITE: MEFP/VTCP/ DGPOT/UAIS/N°118/2022, en la cual solicita una reversión definitiva de las boletas de pago solicitadas por el SENASIR consignadas en el Comprobante de Pago N°71928 (H.R. 6-17802-R)."/>
    <m/>
    <m/>
    <m/>
    <m/>
    <m/>
    <m/>
    <n v="0"/>
    <n v="3858"/>
    <s v="NO_CONCILIADO"/>
    <m/>
    <m/>
  </r>
  <r>
    <x v="7"/>
    <m/>
    <x v="7"/>
    <x v="144"/>
    <s v="Q16708680002"/>
    <s v="CRV"/>
    <n v="1670868"/>
    <m/>
    <s v="NUMERO DE LIBRETA CUT: 00099021001 OPERACIÓN E75 TRANSFERENCIA DE LA CUENTA FISCAL BUN A LA CUT EN MN TRANSFERENCIA DE FONDOS A SOLICITUD DE: GOBIERNO AUTONOMO DEPARTAMENTAL DE ORURO, CITE:GAD-ORU/SDAFP/UF/ATCP/CE-0154/2022 CUENTA CUT 3987 LIBRETA NÂ° 00099021001 TGN-RECURSOS ORDINARIOS"/>
    <m/>
    <m/>
    <m/>
    <m/>
    <m/>
    <m/>
    <n v="0"/>
    <n v="5863.27"/>
    <s v="NO_CONCILIADO"/>
    <m/>
    <m/>
  </r>
  <r>
    <x v="7"/>
    <m/>
    <x v="7"/>
    <x v="144"/>
    <s v="Q16708690002"/>
    <s v="CRV"/>
    <n v="1670869"/>
    <m/>
    <s v="NUMERO DE LIBRETA CUT: 00099021001 OPERACIÓN E75 TRANSFERENCIA DE LA CUENTA FISCAL BUN A LA CUT EN MN TRANSFERENCIA DE FONDOS A SOLICITUD DE: GOBIERNO AUTONOMO DEPARTAMENTAL DE ORURO, CITE:GAD-ORU/SDAFP/UF/ATCP/CE-152/2022 CUENTA CUT 3987 LIBRETA NÂ° 00099021001 TGN-RECURSOS ORDINARIOS"/>
    <m/>
    <m/>
    <m/>
    <m/>
    <m/>
    <m/>
    <n v="0"/>
    <n v="11159.6"/>
    <s v="NO_CONCILIADO"/>
    <m/>
    <m/>
  </r>
  <r>
    <x v="32"/>
    <m/>
    <x v="32"/>
    <x v="145"/>
    <s v="O20438050002"/>
    <s v="BOD"/>
    <n v="2043805"/>
    <m/>
    <s v="00046024102 DEPOSITO DE EFECTIVO, DEPOSITANTE: GONZALO EDGAR PULLI MENDEZ, CONCEPTO: DEVOLUCION DEL BONO VIATICO DE VACUNACION CORRESPONDIENTE A LA GESTION 2022, CUENTA DE DEPOSITO: CUENTA UNICA DEL TESORO"/>
    <m/>
    <m/>
    <m/>
    <m/>
    <m/>
    <m/>
    <n v="0"/>
    <n v="4666.5"/>
    <s v="NO_CONCILIADO"/>
    <m/>
    <m/>
  </r>
  <r>
    <x v="32"/>
    <m/>
    <x v="32"/>
    <x v="145"/>
    <s v="O20438080002"/>
    <s v="BOD"/>
    <n v="2043808"/>
    <m/>
    <s v="00046024102 DEPOSITO DE EFECTIVO, DEPOSITANTE: AIDA PRIMITIVA MAMANI APAZA, CONCEPTO: DEVOLUCION VIATICO DE VACUNACION, CUENTA DE DEPOSITO: CUENTA UNICA DEL TESORO"/>
    <m/>
    <m/>
    <m/>
    <m/>
    <m/>
    <m/>
    <n v="0"/>
    <n v="6624"/>
    <s v="NO_CONCILIADO"/>
    <m/>
    <m/>
  </r>
  <r>
    <x v="61"/>
    <m/>
    <x v="61"/>
    <x v="145"/>
    <s v="O20438370002"/>
    <s v="BOD"/>
    <n v="2043837"/>
    <m/>
    <s v="00212012001 DEPOSITO DE EFECTIVO, DEPOSITANTE: ABOG. DENNIS LOURDES LIMACHI MELENDEZ, CONCEPTO: DEVOLUCION CREDITO FISCAL FACTURAS N°000112,N°000022 CAJA CHICA, CUENTA DE DEPOSITO: CUENTA UNICA DEL TESORO"/>
    <m/>
    <m/>
    <m/>
    <m/>
    <m/>
    <m/>
    <n v="0"/>
    <n v="15.75"/>
    <s v="NO_CONCILIADO"/>
    <m/>
    <m/>
  </r>
  <r>
    <x v="14"/>
    <m/>
    <x v="14"/>
    <x v="145"/>
    <s v="O20438560002"/>
    <s v="BOD"/>
    <n v="2043856"/>
    <m/>
    <s v="00086047006 DEPOSITO DE EFECTIVO, DEPOSITANTE: MANUEL QUISPE MAMANI, CONCEPTO: DEVOLUCION DE SALDO FONDOS EN AVANCE PARA COMPRA DE COMBUSTIBLE, CUENTA DE DEPOSITO: CUENTA UNICA DEL TESORO"/>
    <m/>
    <m/>
    <m/>
    <m/>
    <m/>
    <m/>
    <n v="0"/>
    <n v="529.95000000000005"/>
    <s v="NO_CONCILIADO"/>
    <m/>
    <m/>
  </r>
  <r>
    <x v="32"/>
    <m/>
    <x v="32"/>
    <x v="145"/>
    <s v="O20438750002"/>
    <s v="BOD"/>
    <n v="2043875"/>
    <m/>
    <s v="00046024102 DEPOSITO DE EFECTIVO, DEPOSITANTE: ROS MERY ALANOCA ALANOCA, CONCEPTO: DEVOLUCION DE PAGO DE VIATICO DE VACUNACION GESTION 2022, CUENTA DE DEPOSITO: CUENTA UNICA DEL TESORO"/>
    <m/>
    <m/>
    <m/>
    <m/>
    <m/>
    <m/>
    <n v="0"/>
    <n v="6624"/>
    <s v="NO_CONCILIADO"/>
    <m/>
    <m/>
  </r>
  <r>
    <x v="61"/>
    <m/>
    <x v="61"/>
    <x v="145"/>
    <s v="O20439100002"/>
    <s v="BOD"/>
    <n v="2043910"/>
    <m/>
    <s v="00212012001 DEPOSITO DE EFECTIVO, DEPOSITANTE: DANITZA LIZETH PEÑA MORATO, CONCEPTO: REPOSICION DE CREDENCIAL, CUENTA DE DEPOSITO: CUENTA UNICA DEL TESORO"/>
    <m/>
    <m/>
    <m/>
    <m/>
    <m/>
    <m/>
    <n v="0"/>
    <n v="60"/>
    <s v="NO_CONCILIADO"/>
    <m/>
    <m/>
  </r>
  <r>
    <x v="14"/>
    <m/>
    <x v="14"/>
    <x v="145"/>
    <s v="O20439170002"/>
    <s v="BOD"/>
    <n v="2043917"/>
    <m/>
    <s v="00086011109 DEPOSITO DE EFECTIVO, DEPOSITANTE: GISSELLE YANICE SALCEDO GIL, CONCEPTO: REPOSICION DE CREDENCIAL, CUENTA DE DEPOSITO: CUENTA UNICA DEL TESORO"/>
    <m/>
    <m/>
    <m/>
    <m/>
    <m/>
    <m/>
    <n v="0"/>
    <n v="50"/>
    <s v="NO_CONCILIADO"/>
    <m/>
    <m/>
  </r>
  <r>
    <x v="14"/>
    <m/>
    <x v="14"/>
    <x v="145"/>
    <s v="O20439180002"/>
    <s v="BOD"/>
    <n v="2043918"/>
    <m/>
    <s v="00086011109 DEPOSITO DE EFECTIVO, DEPOSITANTE: EFRAIN CONDORI, CONCEPTO: REPOSICION DE CREDENCIAL, CUENTA DE DEPOSITO: CUENTA UNICA DEL TESORO"/>
    <m/>
    <m/>
    <m/>
    <m/>
    <m/>
    <m/>
    <n v="0"/>
    <n v="50"/>
    <s v="NO_CONCILIADO"/>
    <m/>
    <m/>
  </r>
  <r>
    <x v="10"/>
    <m/>
    <x v="10"/>
    <x v="145"/>
    <s v="G19762700003"/>
    <s v="COB"/>
    <n v="16553"/>
    <m/>
    <s v="PAGO A JICA PRÉSTAMO BV-P5 VCTO. 20-08-2022 POR CUENTA DE TGN , SEGUN NOTA MEFP/VTCP/DGCP/UODP/NRO 571/2022 DE 19/08/22 DEL MEFP Y NTI. 016553 VALOR 22-08-2022 INTERESES JPY 709.594,00 COMISIONES JPY 995.786,00 CTA. 3987 CUENTA UNICA DEL TESORO LIB. 00099021001 REF.: COMISIONES BANCARIAS"/>
    <m/>
    <m/>
    <m/>
    <m/>
    <m/>
    <m/>
    <n v="329.82"/>
    <n v="0"/>
    <s v="NO_CONCILIADO"/>
    <m/>
    <m/>
  </r>
  <r>
    <x v="10"/>
    <m/>
    <x v="10"/>
    <x v="145"/>
    <s v="S10406040004"/>
    <s v="COB"/>
    <n v="1040604"/>
    <m/>
    <s v="||PAGO A EXIMBANK COREA PRÉSTAMO EDCF NO. BOL-2 VCTO. 20/08/2022 POR CUENTA DEL TGN, SEGÚN MENSAJE SWIFT 13945 DE LA FECHA, AUTORIZACIÓN S/G COD. LIQ. 016430 DE 19/08/2022, VALOR 22/08/2022 CAPITAL KRW 713.093.000 INTERESES KRW 18.303.460 LIB. 00099021001 TGN-RECURSOS ORDINARIOS (3987) REF.: COMISIONES BANCARIAS"/>
    <m/>
    <m/>
    <m/>
    <m/>
    <m/>
    <m/>
    <n v="2924.96"/>
    <n v="0"/>
    <s v="NO_CONCILIADO"/>
    <m/>
    <m/>
  </r>
  <r>
    <x v="33"/>
    <m/>
    <x v="33"/>
    <x v="146"/>
    <s v="O20440820002"/>
    <s v="BOD"/>
    <n v="2044082"/>
    <m/>
    <s v="00155012001 DEPOSITO DE EFECTIVO, DEPOSITANTE: LUIS RIVERO QUISBERT, CONCEPTO: DEVOLUCION DE BS300 ASIGNADOS PARA EXAMEN PRE OCUPACIONAL PERSONAL EVENTUAL., CUENTA DE DEPOSITO: CUENTA UNICA DEL TESORO"/>
    <m/>
    <m/>
    <m/>
    <m/>
    <m/>
    <m/>
    <n v="0"/>
    <n v="300"/>
    <s v="NO_CONCILIADO"/>
    <m/>
    <m/>
  </r>
  <r>
    <x v="14"/>
    <m/>
    <x v="14"/>
    <x v="146"/>
    <s v="O20441110002"/>
    <s v="BOD"/>
    <n v="2044111"/>
    <m/>
    <s v="00099021001 DEPOSITO DE EFECTIVO, DEPOSITANTE: MMAYA, CONCEPTO: DEVOLUCION FONDO EN AVANCE PABLO MURILLO CONDORI, CUENTA DE DEPOSITO: CUENTA UNICA DEL TESORO"/>
    <m/>
    <m/>
    <m/>
    <m/>
    <m/>
    <m/>
    <n v="0"/>
    <n v="462.41"/>
    <s v="NO_CONCILIADO"/>
    <m/>
    <m/>
  </r>
  <r>
    <x v="32"/>
    <m/>
    <x v="32"/>
    <x v="146"/>
    <s v="O20441210002"/>
    <s v="BOD"/>
    <n v="2044121"/>
    <m/>
    <s v="00046024102 DEPOSITO DE EFECTIVO, DEPOSITANTE: MARIA VICTORIA CHAMBI PARISACA, CONCEPTO: DEVOLUCION DE BONO DE VACUNACION, CUENTA DE DEPOSITO: CUENTA UNICA DEL TESORO"/>
    <m/>
    <m/>
    <m/>
    <m/>
    <m/>
    <m/>
    <n v="0"/>
    <n v="5544"/>
    <s v="NO_CONCILIADO"/>
    <m/>
    <m/>
  </r>
  <r>
    <x v="56"/>
    <m/>
    <x v="56"/>
    <x v="146"/>
    <s v="O20441220002"/>
    <s v="BOD"/>
    <n v="2044122"/>
    <m/>
    <s v="00590012001 DEPOSITO DE EFECTIVO, DEPOSITANTE: CRHISTIAN JOSE POLO APURI, CONCEPTO: DEVOLUCION DE FONDOS NO UTILIZADOS, CUENTA DE DEPOSITO: CUENTA UNICA DEL TESORO"/>
    <m/>
    <m/>
    <m/>
    <m/>
    <m/>
    <m/>
    <n v="0"/>
    <n v="104"/>
    <s v="NO_CONCILIADO"/>
    <m/>
    <m/>
  </r>
  <r>
    <x v="32"/>
    <m/>
    <x v="32"/>
    <x v="146"/>
    <s v="O20441240002"/>
    <s v="BOD"/>
    <n v="2044124"/>
    <m/>
    <s v="00046031102 DEPOSITO DE EFECTIVO, DEPOSITANTE: MAKIBER SA SUCURSAL BOLIVIA, CONCEPTO: PAGO POR CONSUMO DE AGUA DEL MES DE NOVIEMBRE 2021, CUENTA DE DEPOSITO: CUENTA UNICA DEL TESORO"/>
    <m/>
    <m/>
    <m/>
    <m/>
    <m/>
    <m/>
    <n v="0"/>
    <n v="8856.64"/>
    <s v="NO_CONCILIADO"/>
    <m/>
    <m/>
  </r>
  <r>
    <x v="32"/>
    <m/>
    <x v="32"/>
    <x v="146"/>
    <s v="O20441580002"/>
    <s v="BOD"/>
    <n v="2044158"/>
    <m/>
    <s v="00046031102 DEPOSITO DE EFECTIVO, DEPOSITANTE: MEKIBER SA SUCURSAL BOLIVIA, CONCEPTO: PAGO DEL AGUA A INLASA DE MESES ENERO, FEBRERO , MARZO ,ABRIL,MAYO ,JUNIO Y JULIO 2022, CUENTA DE DEPOSITO: CUENTA UNICA DEL TESORO"/>
    <m/>
    <m/>
    <m/>
    <m/>
    <m/>
    <m/>
    <n v="0"/>
    <n v="65575.38"/>
    <s v="NO_CONCILIADO"/>
    <m/>
    <m/>
  </r>
  <r>
    <x v="0"/>
    <m/>
    <x v="0"/>
    <x v="146"/>
    <s v="B20441370002"/>
    <s v="BOD"/>
    <n v="2044137"/>
    <m/>
    <s v="00099021001 DEP.DE CHEQ.AJENOS,RET.DE CAM.,CONCEPTO: GUZMAN BAYA EDWIN RENE,DEP.: BANCO UNION S.A. , PROCEDENCIA: BANCO UNION S.A., CHEQUE: 182484, FECHA DE EMISION:23/08/2022"/>
    <m/>
    <m/>
    <m/>
    <m/>
    <m/>
    <m/>
    <n v="0"/>
    <n v="5000"/>
    <s v="NO_CONCILIADO"/>
    <m/>
    <m/>
  </r>
  <r>
    <x v="3"/>
    <m/>
    <x v="3"/>
    <x v="146"/>
    <s v="Q16723040002"/>
    <s v="CRV"/>
    <n v="1672304"/>
    <m/>
    <s v="NUMERO DE LIBRETA CUT: 00099021001 OPERACIÓN E18 TRANSFERENCIA DEL SISTEMA FINANCIERO POR CUENTA DE TERCEROS A LA CUT devolucion pagos de CC no cobrados febrero 2022"/>
    <m/>
    <m/>
    <m/>
    <m/>
    <m/>
    <m/>
    <n v="0"/>
    <n v="340385.72"/>
    <s v="NO_CONCILIADO"/>
    <m/>
    <m/>
  </r>
  <r>
    <x v="47"/>
    <m/>
    <x v="47"/>
    <x v="147"/>
    <s v="O20444580002"/>
    <s v="BOD"/>
    <n v="2044458"/>
    <m/>
    <s v="00099021001 DEPOSITO DE EFECTIVO, DEPOSITANTE: IPDSA, CONCEPTO: DEVOLUCION POR PAGO EN DEMASIA VIATICOS GESTION 2021 PREV. 2324, CUENTA DE DEPOSITO: CUENTA UNICA DEL TESORO"/>
    <m/>
    <m/>
    <m/>
    <m/>
    <m/>
    <m/>
    <n v="0"/>
    <n v="69.5"/>
    <s v="NO_CONCILIADO"/>
    <m/>
    <m/>
  </r>
  <r>
    <x v="71"/>
    <m/>
    <x v="71"/>
    <x v="147"/>
    <s v="O20445310002"/>
    <s v="BOD"/>
    <n v="2044531"/>
    <m/>
    <s v="00099021001 DEPOSITO DE EFECTIVO, DEPOSITANTE: DELFONCIO AGUILAR GARCIA, CONCEPTO: DEVOLUCION DE SUELDO, CUENTA DE DEPOSITO: CUENTA UNICA DEL TESORO / DJBR."/>
    <m/>
    <m/>
    <m/>
    <m/>
    <m/>
    <m/>
    <n v="0"/>
    <n v="9294.7800000000007"/>
    <s v="NO_CONCILIADO"/>
    <m/>
    <m/>
  </r>
  <r>
    <x v="32"/>
    <m/>
    <x v="32"/>
    <x v="147"/>
    <s v="O20445760002"/>
    <s v="BOD"/>
    <n v="2044576"/>
    <m/>
    <s v="00046024102 DEPOSITO DE EFECTIVO, DEPOSITANTE: SEDES LA PAZ - NESTOR FLORENTINO APAZA MAMANI, CONCEPTO: DEVOLUCION VIATICOS DE VACUNACION, CUENTA DE DEPOSITO: CUENTA UNICA DEL TESORO"/>
    <m/>
    <m/>
    <m/>
    <m/>
    <m/>
    <m/>
    <n v="0"/>
    <n v="6624"/>
    <s v="NO_CONCILIADO"/>
    <m/>
    <m/>
  </r>
  <r>
    <x v="32"/>
    <m/>
    <x v="32"/>
    <x v="147"/>
    <s v="O20445800002"/>
    <s v="BOD"/>
    <n v="2044580"/>
    <m/>
    <s v="00046024102 DEPOSITO DE EFECTIVO, DEPOSITANTE: SEDES -LA PAZ- JENNY ULO VELIZ, CONCEPTO: DEVOLUCION VIATICOS DE VACUNACION, CUENTA DE DEPOSITO: CUENTA UNICA DEL TESORO"/>
    <m/>
    <m/>
    <m/>
    <m/>
    <m/>
    <m/>
    <n v="0"/>
    <n v="5071.5"/>
    <s v="NO_CONCILIADO"/>
    <m/>
    <m/>
  </r>
  <r>
    <x v="0"/>
    <m/>
    <x v="0"/>
    <x v="147"/>
    <s v="B20444420002"/>
    <s v="BOD"/>
    <n v="2044442"/>
    <m/>
    <s v="00099021001 DEP.DE CHEQ.AJENOS,RET.DE CAM.,CONCEPTO: DEVOLUCION DE DESCUENTOS POR LA NO PRESENTACION DE DESCARGOS DEV 443,DEP.: HENRRY RAMOS CAYO , PROCEDENCIA: BANCO UNION S.A., CHEQUE: 2983, FECHA DE EMISION:22/08/2022"/>
    <m/>
    <m/>
    <m/>
    <m/>
    <m/>
    <m/>
    <n v="0"/>
    <n v="222"/>
    <s v="NO_CONCILIADO"/>
    <m/>
    <m/>
  </r>
  <r>
    <x v="57"/>
    <m/>
    <x v="57"/>
    <x v="147"/>
    <s v="F0010372"/>
    <s v="NTE"/>
    <n v="4160293"/>
    <m/>
    <s v="A:00099021001 TRANSFERENCIA DE RECUPERACIONES SEGÚN NOTA GEF-LCR-HVI-0932-NOT/22 POR CONCEPTO DE PAGO DE CAPITAL E INTERES DE ACUERDO A CONTRATO DE FIDEICOMISO “PROYECTOS DE INVERSION PUBLICA” CORRESPONDIENTE AL GAM CHIMORE."/>
    <m/>
    <m/>
    <m/>
    <m/>
    <m/>
    <m/>
    <n v="0"/>
    <n v="22819.74"/>
    <s v="NO_CONCILIADO"/>
    <m/>
    <m/>
  </r>
  <r>
    <x v="57"/>
    <m/>
    <x v="57"/>
    <x v="147"/>
    <s v="F0010372"/>
    <s v="NTE"/>
    <n v="4160299"/>
    <m/>
    <s v="A:00099021001 TRANSFERENCIA DE RECUPERACIONES SEGÚN NOTA GEF-LCR-HVI-0932-NOT/22 POR CONCEPTO DE PAGO DE CAPITAL E INTERES DE ACUERDO A CONTRATO DE FIDEICOMISO “PROYECTOS DE INVERSION PUBLICA” CORRESPONDIENTE AL GAM TARIJA."/>
    <m/>
    <m/>
    <m/>
    <m/>
    <m/>
    <m/>
    <n v="0"/>
    <n v="433167.16"/>
    <s v="NO_CONCILIADO"/>
    <m/>
    <m/>
  </r>
  <r>
    <x v="57"/>
    <m/>
    <x v="57"/>
    <x v="147"/>
    <s v="F0010372"/>
    <s v="NTE"/>
    <n v="4160301"/>
    <m/>
    <s v="A:00099021001 TRANSFERENCIA DE RECUPERACIONES SEGÚN NOTA GEF-LCR-HVI-0932-NOT/22 POR CONCEPTO DE PAGO DE CAPITAL E INTERES DE ACUERDO A CONTRATO DE FIDEICOMISO “PROYECTOS DE INVERSION PUBLICA” CORRESPONDIENTE AL GAM VILLA AZURDUY."/>
    <m/>
    <m/>
    <m/>
    <m/>
    <m/>
    <m/>
    <n v="0"/>
    <n v="97955.6"/>
    <s v="NO_CONCILIADO"/>
    <m/>
    <m/>
  </r>
  <r>
    <x v="57"/>
    <m/>
    <x v="57"/>
    <x v="147"/>
    <s v="F0010372"/>
    <s v="NTE"/>
    <n v="4160291"/>
    <m/>
    <s v="A:00099021001 TRANSFERENCIA DE RECUPERACIONES SEGÚN NOTA GEF-LCR-HVI-0932-NOT/22 POR CONCEPTO DE PAGO DE CAPITAL E INTERES DE ACUERDO A CONTRATO DE FIDEICOMISO “PROYECTOS DE INVERSION PUBLICA” CORRESPONDIENTE AL GAM TIQUIPAYA."/>
    <m/>
    <m/>
    <m/>
    <m/>
    <m/>
    <m/>
    <n v="0"/>
    <n v="100124.86"/>
    <s v="NO_CONCILIADO"/>
    <m/>
    <m/>
  </r>
  <r>
    <x v="57"/>
    <m/>
    <x v="57"/>
    <x v="147"/>
    <s v="F0010372"/>
    <s v="NTE"/>
    <n v="4160303"/>
    <m/>
    <s v="A:00099021001 TRANSFERENCIA DE RECUPERACIONES SEGÚN NOTA GEF-LCR-HVI-0932-NOT/22 POR CONCEPTO DE PAGO DE INTERES DE ACUERDO A CONTRATO DE FIDEICOMISO “PROYECTOS DE INVERSION PUBLICA” CORRESPONDIENTE AL GAM SANTIAGO DE ANDAMARCA."/>
    <m/>
    <m/>
    <m/>
    <m/>
    <m/>
    <m/>
    <n v="0"/>
    <n v="3394.42"/>
    <s v="NO_CONCILIADO"/>
    <m/>
    <m/>
  </r>
  <r>
    <x v="57"/>
    <m/>
    <x v="57"/>
    <x v="147"/>
    <s v="F0010372"/>
    <s v="NTE"/>
    <n v="4160297"/>
    <m/>
    <s v="A:00099021001 TRANSFERENCIA DE RECUPERACIONES SEGÚN NOTA GEF-LCR-HVI-0932-NOT/22 POR CONCEPTO DE PAGO DE CAPITAL E INTERES DE ACUERDO A CONTRATO DE FIDEICOMISO “PROYECTOS DE INVERSION PUBLICA” CORRESPONDIENTE AL GAM ICLA."/>
    <m/>
    <m/>
    <m/>
    <m/>
    <m/>
    <m/>
    <n v="0"/>
    <n v="34852.019999999997"/>
    <s v="NO_CONCILIADO"/>
    <m/>
    <m/>
  </r>
  <r>
    <x v="57"/>
    <m/>
    <x v="57"/>
    <x v="147"/>
    <s v="F0010372"/>
    <s v="NTE"/>
    <n v="4160295"/>
    <m/>
    <s v="A:00099021001 TRANSFERENCIA DE RECUPERACIONES SEGÚN NOTA GEF-LCR-HVI-0932-NOT/22 POR CONCEPTO DE PAGO DE CAPITAL E INTERES DE ACUERDO A CONTRATO DE FIDEICOMISO “PROYECTOS DE INVERSION PUBLICA” CORRESPONDIENTE AL GAM HUMANATA."/>
    <m/>
    <m/>
    <m/>
    <m/>
    <m/>
    <m/>
    <n v="0"/>
    <n v="9765.7999999999993"/>
    <s v="NO_CONCILIADO"/>
    <m/>
    <m/>
  </r>
  <r>
    <x v="57"/>
    <m/>
    <x v="57"/>
    <x v="147"/>
    <s v="F0010372"/>
    <s v="NTE"/>
    <n v="4160289"/>
    <m/>
    <s v="A:00099021001 TRANSFERENCIA DE RECUPERACIONES SEGÚN NOTA GEF-LCR-HVI-0932-NOT/22 POR CONCEPTO DE PAGO DE CAPITAL E INTERES DE ACUERDO A CONTRATO DE FIDEICOMISO “PROYECTOS DE INVERSION PUBLICA” CORRESPONDIENTE AL GAM MOJINETE."/>
    <m/>
    <m/>
    <m/>
    <m/>
    <m/>
    <m/>
    <n v="0"/>
    <n v="8785.0300000000007"/>
    <s v="NO_CONCILIADO"/>
    <m/>
    <m/>
  </r>
  <r>
    <x v="66"/>
    <m/>
    <x v="66"/>
    <x v="148"/>
    <s v="O20447810002"/>
    <s v="BOD"/>
    <n v="2044781"/>
    <m/>
    <s v="00344018001 DEPOSITO DE EFECTIVO, DEPOSITANTE: ARIEL HEBER ROMERO VELARDE, CONCEPTO: DEV C 31 356 GASTO PARCIAL FECHA 16-17/08/2022 CURSO ESPECIALIZADO GRD, CUENTA DE DEPOSITO: CUENTA UNICA DEL TESORO"/>
    <m/>
    <m/>
    <m/>
    <m/>
    <m/>
    <m/>
    <n v="0"/>
    <n v="270"/>
    <s v="NO_CONCILIADO"/>
    <m/>
    <m/>
  </r>
  <r>
    <x v="32"/>
    <m/>
    <x v="32"/>
    <x v="148"/>
    <s v="O20448280002"/>
    <s v="BOD"/>
    <n v="2044828"/>
    <m/>
    <s v="00099021001 DEPOSITO DE EFECTIVO, DEPOSITANTE: JHONNY WALTER NINA SORIA, CONCEPTO: DEVOLUCIÓN DE SUELDO Y SALARIO, CUENTA DE DEPOSITO: CUENTA UNICA DEL TESORO /DJBR."/>
    <m/>
    <m/>
    <m/>
    <m/>
    <m/>
    <m/>
    <n v="0"/>
    <n v="3637.2"/>
    <s v="NO_CONCILIADO"/>
    <m/>
    <m/>
  </r>
  <r>
    <x v="1"/>
    <m/>
    <x v="1"/>
    <x v="148"/>
    <s v="B20447500002"/>
    <s v="BOD"/>
    <n v="2044750"/>
    <m/>
    <s v="00099021001 DEP.DE CHEQ.AJENOS,RET.DE CAM.,CONCEPTO: PAGO POR DESCUENTO RECURSOS PUBLICOS,DEP.: CAJA NACIONAL DE SALUD , PROCEDENCIA: BANCO UNION S.A., CHEQUE: 62743, FECHA DE EMISION:25/08/2022"/>
    <m/>
    <m/>
    <m/>
    <m/>
    <m/>
    <m/>
    <n v="0"/>
    <n v="12790.75"/>
    <s v="NO_CONCILIADO"/>
    <m/>
    <m/>
  </r>
  <r>
    <x v="0"/>
    <m/>
    <x v="0"/>
    <x v="148"/>
    <s v="B20447970002"/>
    <s v="BOD"/>
    <n v="2044797"/>
    <m/>
    <s v="00099021001 DEP.DE CHEQ.AJENOS,RET.DE CAM.,CONCEPTO: DEVOLUCIÓN DE PRIMA POR EXCLUSIÓN,DEP.: UNIBIENES S.A. , PROCEDENCIA: BANCO UNION S.A., CHEQUE: 3090, FECHA DE EMISION:24/08/2022"/>
    <m/>
    <m/>
    <m/>
    <m/>
    <m/>
    <m/>
    <n v="0"/>
    <n v="3308.46"/>
    <s v="NO_CONCILIADO"/>
    <m/>
    <m/>
  </r>
  <r>
    <x v="3"/>
    <m/>
    <x v="3"/>
    <x v="149"/>
    <s v="B20449850002"/>
    <s v="BOD"/>
    <n v="2044985"/>
    <m/>
    <s v="00099021001 DEP.DE CHEQ.AJENOS,RET.DE CAM.,CONCEPTO: PAGO INCAPACIDAD TEMPORALES (REEMBOLSO ) MINISTERIO DE ECONOMIA Y FINANZAS PUBLICAS,DEP.: CAJA NACIONAL DE SALUD , PROCEDENCIA: BANCO UNION S.A., CHEQUE: 29087, FECHA DE EMISION:25/08/2022"/>
    <m/>
    <m/>
    <m/>
    <m/>
    <m/>
    <m/>
    <n v="0"/>
    <n v="624602.12"/>
    <s v="NO_CONCILIADO"/>
    <m/>
    <m/>
  </r>
  <r>
    <x v="3"/>
    <m/>
    <x v="3"/>
    <x v="149"/>
    <s v="B20449880002"/>
    <s v="BOD"/>
    <n v="2044988"/>
    <m/>
    <s v="00099021001 DEP.DE CHEQ.AJENOS,RET.DE CAM.,CONCEPTO: PAGO INCAPACIDADES TEMPORALES (REEMBOLSO) MINISTERIO DE ECONOMIA Y FINANZAS PUBLICAS,DEP.: CAJA NACIONAL DE SALUD , PROCEDENCIA: BANCO UNION S.A., CHEQUE: 29086, FECHA DE EMISION:25/08/2022"/>
    <m/>
    <m/>
    <m/>
    <m/>
    <m/>
    <m/>
    <n v="0"/>
    <n v="147428.98000000001"/>
    <s v="NO_CONCILIADO"/>
    <m/>
    <m/>
  </r>
  <r>
    <x v="5"/>
    <m/>
    <x v="5"/>
    <x v="149"/>
    <s v="B20450940002"/>
    <s v="BOD"/>
    <n v="2045094"/>
    <m/>
    <s v="00099021001 DEP.DE CHEQ.AJENOS,RET.DE CAM.,CONCEPTO: DEVOLUCION PLANILLA CAJA BANCARIA ESTATAL,DEP.: SEDES COCHABAMBA , PROCEDENCIA: BANCO UNION S.A., CHEQUE: 48996, FECHA DE EMISION:09/08/2022"/>
    <m/>
    <m/>
    <m/>
    <m/>
    <m/>
    <m/>
    <n v="0"/>
    <n v="2437.12"/>
    <s v="NO_CONCILIADO"/>
    <m/>
    <m/>
  </r>
  <r>
    <x v="71"/>
    <m/>
    <x v="71"/>
    <x v="149"/>
    <s v="B20450950002"/>
    <s v="BOD"/>
    <n v="2045095"/>
    <m/>
    <s v="00099021001 DEP.DE CHEQ.AJENOS,RET.DE CAM.,CONCEPTO: REVERSION EN INCUMPLIMIENTO A AUDITORIA SOBRE DISTRIBUCION DE COMBUSTIBLE GESTION 2020,DEP.: FUERZA AEREA BOLIVIANA , PROCEDENCIA: BANCO UNION S.A., CHEQUE: 15585, FECHA DE EMISION:24/08/2022"/>
    <m/>
    <m/>
    <m/>
    <m/>
    <m/>
    <m/>
    <n v="0"/>
    <n v="2559.88"/>
    <s v="NO_CONCILIADO"/>
    <m/>
    <m/>
  </r>
  <r>
    <x v="3"/>
    <m/>
    <x v="3"/>
    <x v="149"/>
    <s v="G19822040003"/>
    <s v="CVD"/>
    <n v="1982204"/>
    <m/>
    <s v="PROVISION DE FONDOS A SOLICITUD DE YACIMIENTOS PETROLIFEROS FISCALES BOLIVIANOS SEGUN SOLICITUD YPFB-0275-2022 REF: PAGO AL TESORO GENERAL DE LA NACION PARTICIPACION DE LA PRODUCCION MAYO 2022 LIB. 00099021001 TGN YPFB PARTICIPACION 6% PRODUCCIÓN BRUTA DE HIDROCARBUROS BOCA DE POZO"/>
    <m/>
    <m/>
    <m/>
    <m/>
    <m/>
    <m/>
    <n v="50"/>
    <n v="0"/>
    <s v="NO_CONCILIADO"/>
    <m/>
    <m/>
  </r>
  <r>
    <x v="7"/>
    <m/>
    <x v="7"/>
    <x v="149"/>
    <s v="Q16742610002"/>
    <s v="CRV"/>
    <n v="1674261"/>
    <m/>
    <s v="NUMERO DE LIBRETA CUT: 00099021001 OPERACIÓN E75 TRANSFERENCIA DE LA CUENTA FISCAL BUN A LA CUT EN MN TRANSFERENCIA DE FONDOS A SOLICITUD DE: GOBIERNO AUTONOMO MUNICIPAL DE ALTO BENI, CITE:GAMAB/MAE/BMS/DESP-235/2022 CUENTA CUT 3987 LIBRETA NÂ° 00099021001 TGN-RECURSOS ORDINARIOS"/>
    <m/>
    <m/>
    <m/>
    <m/>
    <m/>
    <m/>
    <n v="0"/>
    <n v="344.48"/>
    <s v="NO_CONCILIADO"/>
    <m/>
    <m/>
  </r>
  <r>
    <x v="7"/>
    <m/>
    <x v="7"/>
    <x v="149"/>
    <s v="Q16742620002"/>
    <s v="CRV"/>
    <n v="1674262"/>
    <m/>
    <s v="NUMERO DE LIBRETA CUT: 00099021001 OPERACIÓN E75 TRANSFERENCIA DE LA CUENTA FISCAL BUN A LA CUT EN MN TRANSFERENCIA DE FONDOS A SOLICITUD DE: GOBIERNO AUTONOMO MUNICIPAL DE TARACO, CITE:GAM/MAE/NO.324/2022 CUENTA CUT 3987 LIBRETA NÂ° 00099021001 TGN-RECURSOS ORDINARIOS"/>
    <m/>
    <m/>
    <m/>
    <m/>
    <m/>
    <m/>
    <n v="0"/>
    <n v="675.75"/>
    <s v="NO_CONCILIADO"/>
    <m/>
    <m/>
  </r>
  <r>
    <x v="57"/>
    <m/>
    <x v="57"/>
    <x v="149"/>
    <s v="F0010394"/>
    <s v="NTE"/>
    <n v="4181057"/>
    <m/>
    <s v="A:00099021001 TRANSFERENCIA DE RECUPERACIONES SEGÚN NOTA GEF-LCR-HVI-0932-NOT/22 POR CONCEPTO DE PAGO DE CAPITAL E INTERES DE ACUERDO A CONTRATO DE FIDEICOMISO “PROYECTOS DE INVERSION PUBLICA” CORRESPONDIENTE AL GAM SANTA CRUZ."/>
    <m/>
    <m/>
    <m/>
    <m/>
    <m/>
    <m/>
    <n v="0"/>
    <n v="2842768.38"/>
    <s v="NO_CONCILIADO"/>
    <m/>
    <m/>
  </r>
  <r>
    <x v="57"/>
    <m/>
    <x v="57"/>
    <x v="149"/>
    <s v="F0010394"/>
    <s v="NTE"/>
    <n v="4181046"/>
    <m/>
    <s v="A:00099021001 TRANSFERENCIA DE RECUPERACIONES SEGÚN NOTA GEF-LCR-HVI-0932-NOT/22 POR CONCEPTO DE PAGO DE CAPITAL E INTERES DE ACUERDO A CONTRATO DE FIDEICOMISO “PROYECTOS DE INVERSION PUBLICA” CORRESPONDIENTE AL GAM COCHABAMBA."/>
    <m/>
    <m/>
    <m/>
    <m/>
    <m/>
    <m/>
    <n v="0"/>
    <n v="939181.72"/>
    <s v="NO_CONCILIADO"/>
    <m/>
    <m/>
  </r>
  <r>
    <x v="57"/>
    <m/>
    <x v="57"/>
    <x v="149"/>
    <s v="F0010394"/>
    <s v="NTE"/>
    <n v="4181048"/>
    <m/>
    <s v="A:00099021001 TRANSFERENCIA DE RECUPERACIONES SEGÚN NOTA GEF-LCR-JSZ-0980-NOT/22 POR CONCEPTO DE PAGO DE INTERES DE ACUERDO A CONTRATO DE REPROGRAMACION DE FIDEICOMISO “PROYECTOS DE INVERSION PUBLICA” CORRESPONDIENTE AL GAM CULPINA."/>
    <m/>
    <m/>
    <m/>
    <m/>
    <m/>
    <m/>
    <n v="0"/>
    <n v="9143.2900000000009"/>
    <s v="NO_CONCILIADO"/>
    <m/>
    <m/>
  </r>
  <r>
    <x v="57"/>
    <m/>
    <x v="57"/>
    <x v="149"/>
    <s v="F0010394"/>
    <s v="NTE"/>
    <n v="4181050"/>
    <m/>
    <s v="A:00099021001 TRANSFERENCIA DE RECUPERACIONES SEGÚN NOTA GEF-LCR-HVI-0932-NOT/22 POR CONCEPTO DE PAGO DE CAPITAL E INTERES DE ACUERDO A CONTRATO DE FIDEICOMISO “PROYECTOS DE INVERSION PUBLICA” CORRESPONDIENTE AL GAM SAN CARLOS."/>
    <m/>
    <m/>
    <m/>
    <m/>
    <m/>
    <m/>
    <n v="0"/>
    <n v="21679.46"/>
    <s v="NO_CONCILIADO"/>
    <m/>
    <m/>
  </r>
  <r>
    <x v="57"/>
    <m/>
    <x v="57"/>
    <x v="149"/>
    <s v="F0010394"/>
    <s v="NTE"/>
    <n v="4181042"/>
    <m/>
    <s v="A:00099021001 TRANSFERENCIA DE RECUPERACIONES SEGÚN NOTA GEF-LCR-HVI-0932-NOT/22 POR CONCEPTO DE PAGO DE CAPITAL E INTERES DE ACUERDO A CONTRATO DE FIDEICOMISO “PROYECTOS DE INVERSION PUBLICA” CORRESPONDIENTE AL GAM SOPACHUY."/>
    <m/>
    <m/>
    <m/>
    <m/>
    <m/>
    <m/>
    <n v="0"/>
    <n v="30419.63"/>
    <s v="NO_CONCILIADO"/>
    <m/>
    <m/>
  </r>
  <r>
    <x v="57"/>
    <m/>
    <x v="57"/>
    <x v="149"/>
    <s v="F0010394"/>
    <s v="NTE"/>
    <n v="4181044"/>
    <m/>
    <s v="A:00099021001 TRANSFERENCIA DE RECUPERACIONES SEGÚN NOTA GEF-LCR-HVI-0932-NOT/22 POR CONCEPTO DE PAGO DE CAPITAL E INTERES DE ACUERDO A CONTRATO DE FIDEICOMISO “PROYECTOS DE INVERSION PUBLICA” CORRESPONDIENTE AL GAM SHINAHOTA."/>
    <m/>
    <m/>
    <m/>
    <m/>
    <m/>
    <m/>
    <n v="0"/>
    <n v="125213.06"/>
    <s v="NO_CONCILIADO"/>
    <m/>
    <m/>
  </r>
  <r>
    <x v="57"/>
    <m/>
    <x v="57"/>
    <x v="149"/>
    <s v="F0010394"/>
    <s v="NTE"/>
    <n v="4181034"/>
    <m/>
    <s v="A:00099021001 TRANSFERENCIA DE RECUPERACIONES SEGÚN NOTA GEF-LCR-HVI-0932-NOT/22 POR CONCEPTO DE PAGO DE CAPITAL E INTERES DE ACUERDO A CONTRATO DE FIDEICOMISO “PROYECTOS DE INVERSION PUBLICA” CORRESPONDIENTE AL GAD TARIJA."/>
    <m/>
    <m/>
    <m/>
    <m/>
    <m/>
    <m/>
    <n v="0"/>
    <n v="3147416.36"/>
    <s v="NO_CONCILIADO"/>
    <m/>
    <m/>
  </r>
  <r>
    <x v="57"/>
    <m/>
    <x v="57"/>
    <x v="149"/>
    <s v="F0010394"/>
    <s v="NTE"/>
    <n v="4181032"/>
    <m/>
    <s v="A:00099021001 TRANSFERENCIA DE RECUPERACIONES SEGÚN NOTA GEF-LCR-HVI-0932-NOT/22 POR CONCEPTO DE PAGO DE CAPITAL E INTERES DE ACUERDO A CONTRATO DE FIDEICOMISO “PROYECTOS DE INVERSION PUBLICA” CORRESPONDIENTE AL GAD TARIJA."/>
    <m/>
    <m/>
    <m/>
    <m/>
    <m/>
    <m/>
    <n v="0"/>
    <n v="5584928.4199999999"/>
    <s v="NO_CONCILIADO"/>
    <m/>
    <m/>
  </r>
  <r>
    <x v="57"/>
    <m/>
    <x v="57"/>
    <x v="149"/>
    <s v="F0010394"/>
    <s v="NTE"/>
    <n v="4181030"/>
    <m/>
    <s v="A:00099021001 TRANSFERENCIA DE RECUPERACIONES SEGÚN NOTA GEF-LCR-HVI-0932-NOT/22 POR CONCEPTO DE PAGO DE CAPITAL E INTERES DE ACUERDO A CONTRATO DE FIDEICOMISO “PROYECTOS DE INVERSION PUBLICA” CORRESPONDIENTE AL GAM ENTRE RIOS TARIJA."/>
    <m/>
    <m/>
    <m/>
    <m/>
    <m/>
    <m/>
    <n v="0"/>
    <n v="89604.89"/>
    <s v="NO_CONCILIADO"/>
    <m/>
    <m/>
  </r>
  <r>
    <x v="57"/>
    <m/>
    <x v="57"/>
    <x v="149"/>
    <s v="F0010394"/>
    <s v="NTE"/>
    <n v="4181038"/>
    <m/>
    <s v="A:00099021001 TRANSFERENCIA DE RECUPERACIONES SEGÚN NOTA GEF-LCR-HVI-0932-NOT/22 POR CONCEPTO DE PAGO DE CAPITAL E INTERES DE ACUERDO A CONTRATO DE FIDEICOMISO “PROYECTOS DE INVERSION PUBLICA” CORRESPONDIENTE AL GAM TOMINA."/>
    <m/>
    <m/>
    <m/>
    <m/>
    <m/>
    <m/>
    <n v="0"/>
    <n v="32240.66"/>
    <s v="NO_CONCILIADO"/>
    <m/>
    <m/>
  </r>
  <r>
    <x v="57"/>
    <m/>
    <x v="57"/>
    <x v="149"/>
    <s v="F0010394"/>
    <s v="NTE"/>
    <n v="4181055"/>
    <m/>
    <s v="A:00099021001 TRANSFERENCIA DE RECUPERACIONES SEGÚN NOTA GEF-LCR-HVI-0932-NOT/22 POR CONCEPTO DE PAGO DE CAPITAL E INTERES DE ACUERDO A CONTRATO DE FIDEICOMISO “PROYECTOS DE INVERSION PUBLICA” CORRESPONDIENTE AL GAM SANTA CRUZ."/>
    <m/>
    <m/>
    <m/>
    <m/>
    <m/>
    <m/>
    <n v="0"/>
    <n v="2987990.15"/>
    <s v="NO_CONCILIADO"/>
    <m/>
    <m/>
  </r>
  <r>
    <x v="57"/>
    <m/>
    <x v="57"/>
    <x v="149"/>
    <s v="F0010394"/>
    <s v="NTE"/>
    <n v="4181036"/>
    <m/>
    <s v="A:00099021001 TRANSFERENCIA DE RECUPERACIONES SEGÚN NOTA GEF-LCR-HVI-0932-NOT/22 POR CONCEPTO DE PAGO DE CAPITAL E INTERES DE ACUERDO A CONTRATO DE FIDEICOMISO “PROYECTOS DE INVERSION PUBLICA” CORRESPONDIENTE AL GAD POTOSI."/>
    <m/>
    <m/>
    <m/>
    <m/>
    <m/>
    <m/>
    <n v="0"/>
    <n v="4710319.8099999996"/>
    <s v="NO_CONCILIADO"/>
    <m/>
    <m/>
  </r>
  <r>
    <x v="57"/>
    <m/>
    <x v="57"/>
    <x v="149"/>
    <s v="F0010394"/>
    <s v="NTE"/>
    <n v="4181052"/>
    <m/>
    <s v="A:00099021001 TRANSFERENCIA DE RECUPERACIONES SEGÚN NOTA GEF-LCR-HVI-0932-NOT/22 POR CONCEPTO DE PAGO DE CAPITAL E INTERES DE ACUERDO A CONTRATO DE FIDEICOMISO “PROYECTOS DE INVERSION PUBLICA” CORRESPONDIENTE AL GAM COLOMI."/>
    <m/>
    <m/>
    <m/>
    <m/>
    <m/>
    <m/>
    <n v="0"/>
    <n v="137777.04999999999"/>
    <s v="NO_CONCILIADO"/>
    <m/>
    <m/>
  </r>
  <r>
    <x v="57"/>
    <m/>
    <x v="57"/>
    <x v="149"/>
    <s v="F0010394"/>
    <s v="NTE"/>
    <n v="4181054"/>
    <m/>
    <s v="A:00099021001 TRANSFERENCIA DE RECUPERACIONES SEGÚN NOTA GEF-LCR-HVI-0932-NOT/22 POR CONCEPTO DE PAGO DE CAPITAL E INTERES DE ACUERDO A CONTRATO DE FIDEICOMISO “PROYECTOS DE INVERSION PUBLICA” CORRESPONDIENTE AL GAM TUPIZA."/>
    <m/>
    <m/>
    <m/>
    <m/>
    <m/>
    <m/>
    <n v="0"/>
    <n v="435554.36"/>
    <s v="NO_CONCILIADO"/>
    <m/>
    <m/>
  </r>
  <r>
    <x v="57"/>
    <m/>
    <x v="57"/>
    <x v="149"/>
    <s v="F0010394"/>
    <s v="NTE"/>
    <n v="4181040"/>
    <m/>
    <s v="A:00099021001 TRANSFERENCIA DE RECUPERACIONES SEGÚN NOTA GEF-LCR-HVI-0932-NOT/22 POR CONCEPTO DE PAGO DE CAPITAL E INTERES DE ACUERDO A CONTRATO DE FIDEICOMISO “PROYECTOS DE INVERSION PUBLICA” CORRESPONDIENTE AL GAM INCAHUASI."/>
    <m/>
    <m/>
    <m/>
    <m/>
    <m/>
    <m/>
    <n v="0"/>
    <n v="98301.55"/>
    <s v="NO_CONCILIADO"/>
    <m/>
    <m/>
  </r>
  <r>
    <x v="44"/>
    <m/>
    <x v="44"/>
    <x v="150"/>
    <s v="O20453400002"/>
    <s v="BOD"/>
    <n v="2045340"/>
    <m/>
    <s v="00213012001 DEPOSITO DE EFECTIVO, DEPOSITANTE: GALLEGOS TORREZ HERLAND HUASCAR, CONCEPTO: DEVOLUCION DE GASTOS NO EJECUTADOS, CUENTA DE DEPOSITO: CUENTA UNICA DEL TESORO"/>
    <m/>
    <m/>
    <m/>
    <m/>
    <m/>
    <m/>
    <n v="0"/>
    <n v="70"/>
    <s v="NO_CONCILIADO"/>
    <m/>
    <m/>
  </r>
  <r>
    <x v="32"/>
    <m/>
    <x v="32"/>
    <x v="150"/>
    <s v="O20453540002"/>
    <s v="BOD"/>
    <n v="2045354"/>
    <m/>
    <s v="00046024102 DEPOSITO DE EFECTIVO, DEPOSITANTE: RUTH LOPEZ SEGALES, CONCEPTO: PAGO DE VIATICOS DE VACUNACION GESTION 2022, CUENTA DE DEPOSITO: CUENTA UNICA DEL TESORO"/>
    <m/>
    <m/>
    <m/>
    <m/>
    <m/>
    <m/>
    <n v="0"/>
    <n v="5544"/>
    <s v="NO_CONCILIADO"/>
    <m/>
    <m/>
  </r>
  <r>
    <x v="32"/>
    <m/>
    <x v="32"/>
    <x v="150"/>
    <s v="O20453970002"/>
    <s v="BOD"/>
    <n v="2045397"/>
    <m/>
    <s v="00046104203 DEPOSITO DE EFECTIVO, DEPOSITANTE: FRANKLIN GUIDO QUISPE CRUZ, CONCEPTO: REVERSION DE FONDOS NO UTILIZADOS, CUENTA DE DEPOSITO: CUENTA UNICA DEL TESORO"/>
    <m/>
    <m/>
    <m/>
    <m/>
    <m/>
    <m/>
    <n v="0"/>
    <n v="164.69"/>
    <s v="NO_CONCILIADO"/>
    <m/>
    <m/>
  </r>
  <r>
    <x v="49"/>
    <m/>
    <x v="49"/>
    <x v="150"/>
    <s v="O20454020002"/>
    <s v="BOD"/>
    <n v="2045402"/>
    <m/>
    <s v="00133012001 DEPOSITO DE EFECTIVO, DEPOSITANTE: LOTERIA NACIONAL DE BENEFICENCIA Y SALUBRIDAD, CONCEPTO: SALDO PAGO DE PREMIOS MENORES SORTEO EL CARNAVALERO, CUENTA DE DEPOSITO: CUENTA UNICA DEL TESORO"/>
    <m/>
    <m/>
    <m/>
    <m/>
    <m/>
    <m/>
    <n v="0"/>
    <n v="1170"/>
    <s v="NO_CONCILIADO"/>
    <m/>
    <m/>
  </r>
  <r>
    <x v="53"/>
    <m/>
    <x v="53"/>
    <x v="150"/>
    <s v="O20454360002"/>
    <s v="BOD"/>
    <n v="2045436"/>
    <m/>
    <s v="00099021001 DEPOSITO DE EFECTIVO, DEPOSITANTE: MILKA YANINI TRONCOSO LINARES C.I. 4822956, CONCEPTO: DEVOLUCION DE FONDOS EN AVANCE &quot;AUTORIDAD PLURINACIONAL DE LA MADRE TIERRA&quot;, CUENTA DE DEPOSITO: CUENTA UNICA DEL TESORO"/>
    <m/>
    <m/>
    <m/>
    <m/>
    <m/>
    <m/>
    <n v="0"/>
    <n v="5"/>
    <s v="NO_CONCILIADO"/>
    <m/>
    <m/>
  </r>
  <r>
    <x v="0"/>
    <m/>
    <x v="0"/>
    <x v="150"/>
    <s v="O20454630002"/>
    <s v="BOD"/>
    <n v="2045463"/>
    <m/>
    <s v="00099021001 DEPOSITO DE EFECTIVO, DEPOSITANTE: EDSON NELSON POMARES VALDIVIA, CONCEPTO: DEVOLUCION DE SALDOS NO EJECUTADOS POR VIAJE A LA CIUDAD DE CHUQUISACA, CUENTA DE DEPOSITO: CUENTA UNICA DEL TESORO"/>
    <m/>
    <m/>
    <m/>
    <m/>
    <m/>
    <m/>
    <n v="0"/>
    <n v="90"/>
    <s v="NO_CONCILIADO"/>
    <m/>
    <m/>
  </r>
  <r>
    <x v="79"/>
    <m/>
    <x v="79"/>
    <x v="150"/>
    <s v="O20455070002"/>
    <s v="BOD"/>
    <n v="2045507"/>
    <m/>
    <s v="00053011102 DEPOSITO DE EFECTIVO, DEPOSITANTE: ROSMERY COAQUIRA CANQUILLA, CONCEPTO: DEVOLUCION DE FONDOS EN AVANCE, CUENTA DE DEPOSITO: CUENTA UNICA DEL TESORO"/>
    <m/>
    <m/>
    <m/>
    <m/>
    <m/>
    <m/>
    <n v="0"/>
    <n v="218"/>
    <s v="NO_CONCILIADO"/>
    <m/>
    <m/>
  </r>
  <r>
    <x v="0"/>
    <m/>
    <x v="0"/>
    <x v="150"/>
    <s v="O20455300002"/>
    <s v="BOD"/>
    <n v="2045530"/>
    <m/>
    <s v="00099021001 DEPOSITO DE EFECTIVO, DEPOSITANTE: EDMUNDO WALTER PARADA LOZANO, CONCEPTO: 2DO DEPOSÍTO DEVOLUCION BECA: WALTER AGUSTIN PARADA VILLARROEL, CUENTA DE DEPOSITO: CUENTA UNICA DEL TESORO"/>
    <m/>
    <m/>
    <m/>
    <m/>
    <m/>
    <m/>
    <n v="0"/>
    <n v="7803"/>
    <s v="NO_CONCILIADO"/>
    <m/>
    <m/>
  </r>
  <r>
    <x v="80"/>
    <m/>
    <x v="80"/>
    <x v="150"/>
    <s v="B20453420002"/>
    <s v="BOD"/>
    <n v="2045342"/>
    <m/>
    <s v="00041014101 DEP.DE CHEQ.AJENOS,RET.DE CAM.,CONCEPTO: TRANSPARENCIA DE RECURSOS POR DEPÓSITO EFECTUADO POR EL GAM PAZÑA-ORURO EN CUMPLIMIENTO AL DS2812,DEP.: MDPYEP , PROCEDENCIA: BANCO UNION S.A., CHEQUE: 2922, FECHA DE EMISION:19/08/2022"/>
    <m/>
    <m/>
    <m/>
    <m/>
    <m/>
    <m/>
    <n v="0"/>
    <n v="54810"/>
    <s v="NO_CONCILIADO"/>
    <m/>
    <m/>
  </r>
  <r>
    <x v="7"/>
    <m/>
    <x v="7"/>
    <x v="150"/>
    <s v="Q16751450002"/>
    <s v="CRV"/>
    <n v="1675145"/>
    <m/>
    <s v="NUMERO DE LIBRETA CUT: 00099021001 OPERACIÓN E75 TRANSFERENCIA DE LA CUENTA FISCAL BUN A LA CUT EN MN TRANSFERENCIA DE FONDOS A SOLICITUD DE: GOBIERNO AUTONOMO DEPARTAMENTAL DEL BENI, CITE:GAD BENI/SDAF/DDF/UTCP NÂ°89/2022 CUENTA CUT 3987 LIBRETA NÂ° 00099021001 TGN-RECURSOS ORDINARIOS"/>
    <m/>
    <m/>
    <m/>
    <m/>
    <m/>
    <m/>
    <n v="0"/>
    <n v="0.01"/>
    <s v="NO_CONCILIADO"/>
    <m/>
    <m/>
  </r>
  <r>
    <x v="13"/>
    <m/>
    <x v="13"/>
    <x v="150"/>
    <s v="T04359890001"/>
    <s v="DEV"/>
    <n v="435989"/>
    <m/>
    <s v="CONTABILIZACION ORDENES DE TRANSFERENCIA GRACOS"/>
    <m/>
    <m/>
    <m/>
    <m/>
    <m/>
    <m/>
    <n v="6882750.9199999999"/>
    <n v="0"/>
    <s v="NO_CONCILIADO"/>
    <m/>
    <m/>
  </r>
  <r>
    <x v="13"/>
    <m/>
    <x v="13"/>
    <x v="150"/>
    <s v="T04359910001"/>
    <s v="DEV"/>
    <n v="435991"/>
    <m/>
    <s v="CONTABILIZACION ORDENES DE TRANSFERENCIA GRACOS"/>
    <m/>
    <m/>
    <m/>
    <m/>
    <m/>
    <m/>
    <n v="6882750.9199999999"/>
    <n v="0"/>
    <s v="NO_CONCILIADO"/>
    <m/>
    <m/>
  </r>
  <r>
    <x v="13"/>
    <m/>
    <x v="13"/>
    <x v="150"/>
    <s v="T04359930001"/>
    <s v="DEV"/>
    <n v="435993"/>
    <m/>
    <s v="CONTABILIZACION ORDENES DE TRANSFERENCIA GRACOS"/>
    <m/>
    <m/>
    <m/>
    <m/>
    <m/>
    <m/>
    <n v="6882750.9199999999"/>
    <n v="0"/>
    <s v="NO_CONCILIADO"/>
    <m/>
    <m/>
  </r>
  <r>
    <x v="13"/>
    <m/>
    <x v="13"/>
    <x v="150"/>
    <s v="T04359950001"/>
    <s v="DEV"/>
    <n v="435995"/>
    <m/>
    <s v="CONTABILIZACION ORDENES DE TRANSFERENCIA GRACOS"/>
    <m/>
    <m/>
    <m/>
    <m/>
    <m/>
    <m/>
    <n v="6882750.9199999999"/>
    <n v="0"/>
    <s v="NO_CONCILIADO"/>
    <m/>
    <m/>
  </r>
  <r>
    <x v="13"/>
    <m/>
    <x v="13"/>
    <x v="150"/>
    <s v="T04359970001"/>
    <s v="DEV"/>
    <n v="435997"/>
    <m/>
    <s v="CONTABILIZACION ORDENES DE TRANSFERENCIA GRACOS"/>
    <m/>
    <m/>
    <m/>
    <m/>
    <m/>
    <m/>
    <n v="6882750.9199999999"/>
    <n v="0"/>
    <s v="NO_CONCILIADO"/>
    <m/>
    <m/>
  </r>
  <r>
    <x v="13"/>
    <m/>
    <x v="13"/>
    <x v="150"/>
    <s v="T04359990001"/>
    <s v="DEV"/>
    <n v="435999"/>
    <m/>
    <s v="CONTABILIZACION ORDENES DE TRANSFERENCIA GRACOS"/>
    <m/>
    <m/>
    <m/>
    <m/>
    <m/>
    <m/>
    <n v="5830395.8399999999"/>
    <n v="0"/>
    <s v="NO_CONCILIADO"/>
    <m/>
    <m/>
  </r>
  <r>
    <x v="13"/>
    <m/>
    <x v="13"/>
    <x v="150"/>
    <s v="T04360010001"/>
    <s v="DEV"/>
    <n v="436001"/>
    <m/>
    <s v="CONTABILIZACION ORDENES DE TRANSFERENCIA GRACOS"/>
    <m/>
    <m/>
    <m/>
    <m/>
    <m/>
    <m/>
    <n v="5830395.8399999999"/>
    <n v="0"/>
    <s v="NO_CONCILIADO"/>
    <m/>
    <m/>
  </r>
  <r>
    <x v="13"/>
    <m/>
    <x v="13"/>
    <x v="150"/>
    <s v="T04360030001"/>
    <s v="DEV"/>
    <n v="436003"/>
    <m/>
    <s v="CONTABILIZACION ORDENES DE TRANSFERENCIA GRACOS"/>
    <m/>
    <m/>
    <m/>
    <m/>
    <m/>
    <m/>
    <n v="5830395.8399999999"/>
    <n v="0"/>
    <s v="NO_CONCILIADO"/>
    <m/>
    <m/>
  </r>
  <r>
    <x v="13"/>
    <m/>
    <x v="13"/>
    <x v="150"/>
    <s v="T04360050001"/>
    <s v="DEV"/>
    <n v="436005"/>
    <m/>
    <s v="CONTABILIZACION ORDENES DE TRANSFERENCIA GRACOS"/>
    <m/>
    <m/>
    <m/>
    <m/>
    <m/>
    <m/>
    <n v="5830395.8399999999"/>
    <n v="0"/>
    <s v="NO_CONCILIADO"/>
    <m/>
    <m/>
  </r>
  <r>
    <x v="13"/>
    <m/>
    <x v="13"/>
    <x v="150"/>
    <s v="T04360070001"/>
    <s v="DEV"/>
    <n v="436007"/>
    <m/>
    <s v="CONTABILIZACION ORDENES DE TRANSFERENCIA GRACOS"/>
    <m/>
    <m/>
    <m/>
    <m/>
    <m/>
    <m/>
    <n v="5830395.8399999999"/>
    <n v="0"/>
    <s v="NO_CONCILIADO"/>
    <m/>
    <m/>
  </r>
  <r>
    <x v="13"/>
    <m/>
    <x v="13"/>
    <x v="150"/>
    <s v="T04360090001"/>
    <s v="DEV"/>
    <n v="436009"/>
    <m/>
    <s v="CONTABILIZACION ORDENES DE TRANSFERENCIA GRACOS"/>
    <m/>
    <m/>
    <m/>
    <m/>
    <m/>
    <m/>
    <n v="16013867.109999999"/>
    <n v="0"/>
    <s v="NO_CONCILIADO"/>
    <m/>
    <m/>
  </r>
  <r>
    <x v="13"/>
    <m/>
    <x v="13"/>
    <x v="150"/>
    <s v="T04360170001"/>
    <s v="DEV"/>
    <n v="436017"/>
    <m/>
    <s v="CONTABILIZACION ORDENES DE TRANSFERENCIA GRACOS"/>
    <m/>
    <m/>
    <m/>
    <m/>
    <m/>
    <m/>
    <n v="16013867.109999999"/>
    <n v="0"/>
    <s v="NO_CONCILIADO"/>
    <m/>
    <m/>
  </r>
  <r>
    <x v="13"/>
    <m/>
    <x v="13"/>
    <x v="150"/>
    <s v="T04360110001"/>
    <s v="DEV"/>
    <n v="436011"/>
    <m/>
    <s v="CONTABILIZACION ORDENES DE TRANSFERENCIA GRACOS"/>
    <m/>
    <m/>
    <m/>
    <m/>
    <m/>
    <m/>
    <n v="16013867.109999999"/>
    <n v="0"/>
    <s v="NO_CONCILIADO"/>
    <m/>
    <m/>
  </r>
  <r>
    <x v="13"/>
    <m/>
    <x v="13"/>
    <x v="150"/>
    <s v="T04360130001"/>
    <s v="DEV"/>
    <n v="436013"/>
    <m/>
    <s v="CONTABILIZACION ORDENES DE TRANSFERENCIA GRACOS"/>
    <m/>
    <m/>
    <m/>
    <m/>
    <m/>
    <m/>
    <n v="16013867.109999999"/>
    <n v="0"/>
    <s v="NO_CONCILIADO"/>
    <m/>
    <m/>
  </r>
  <r>
    <x v="13"/>
    <m/>
    <x v="13"/>
    <x v="150"/>
    <s v="T04360150001"/>
    <s v="DEV"/>
    <n v="436015"/>
    <m/>
    <s v="CONTABILIZACION ORDENES DE TRANSFERENCIA GRACOS"/>
    <m/>
    <m/>
    <m/>
    <m/>
    <m/>
    <m/>
    <n v="16013867.109999999"/>
    <n v="0"/>
    <s v="NO_CONCILIADO"/>
    <m/>
    <m/>
  </r>
  <r>
    <x v="13"/>
    <m/>
    <x v="13"/>
    <x v="150"/>
    <s v="T04360190001"/>
    <s v="DEV"/>
    <n v="436019"/>
    <m/>
    <s v="CONTABILIZACION ORDENES DE TRANSFERENCIA GRACOS"/>
    <m/>
    <m/>
    <m/>
    <m/>
    <m/>
    <m/>
    <n v="2946243.43"/>
    <n v="0"/>
    <s v="NO_CONCILIADO"/>
    <m/>
    <m/>
  </r>
  <r>
    <x v="13"/>
    <m/>
    <x v="13"/>
    <x v="150"/>
    <s v="T04360210001"/>
    <s v="DEV"/>
    <n v="436021"/>
    <m/>
    <s v="CONTABILIZACION ORDENES DE TRANSFERENCIA GRACOS"/>
    <m/>
    <m/>
    <m/>
    <m/>
    <m/>
    <m/>
    <n v="2946243.43"/>
    <n v="0"/>
    <s v="NO_CONCILIADO"/>
    <m/>
    <m/>
  </r>
  <r>
    <x v="13"/>
    <m/>
    <x v="13"/>
    <x v="150"/>
    <s v="T04360230001"/>
    <s v="DEV"/>
    <n v="436023"/>
    <m/>
    <s v="CONTABILIZACION ORDENES DE TRANSFERENCIA GRACOS"/>
    <m/>
    <m/>
    <m/>
    <m/>
    <m/>
    <m/>
    <n v="2946243.43"/>
    <n v="0"/>
    <s v="NO_CONCILIADO"/>
    <m/>
    <m/>
  </r>
  <r>
    <x v="13"/>
    <m/>
    <x v="13"/>
    <x v="150"/>
    <s v="T04360250001"/>
    <s v="DEV"/>
    <n v="436025"/>
    <m/>
    <s v="CONTABILIZACION ORDENES DE TRANSFERENCIA GRACOS"/>
    <m/>
    <m/>
    <m/>
    <m/>
    <m/>
    <m/>
    <n v="2946243.43"/>
    <n v="0"/>
    <s v="NO_CONCILIADO"/>
    <m/>
    <m/>
  </r>
  <r>
    <x v="13"/>
    <m/>
    <x v="13"/>
    <x v="150"/>
    <s v="T04360270001"/>
    <s v="DEV"/>
    <n v="436027"/>
    <m/>
    <s v="CONTABILIZACION ORDENES DE TRANSFERENCIA GRACOS"/>
    <m/>
    <m/>
    <m/>
    <m/>
    <m/>
    <m/>
    <n v="2946243.43"/>
    <n v="0"/>
    <s v="NO_CONCILIADO"/>
    <m/>
    <m/>
  </r>
  <r>
    <x v="13"/>
    <m/>
    <x v="13"/>
    <x v="150"/>
    <s v="T04360290001"/>
    <s v="DEV"/>
    <n v="436029"/>
    <m/>
    <s v="CONTABILIZACION ORDENES DE TRANSFERENCIA GRACOS"/>
    <m/>
    <m/>
    <m/>
    <m/>
    <m/>
    <m/>
    <n v="2115346.79"/>
    <n v="0"/>
    <s v="NO_CONCILIADO"/>
    <m/>
    <m/>
  </r>
  <r>
    <x v="13"/>
    <m/>
    <x v="13"/>
    <x v="150"/>
    <s v="T04360310001"/>
    <s v="DEV"/>
    <n v="436031"/>
    <m/>
    <s v="CONTABILIZACION ORDENES DE TRANSFERENCIA GRACOS"/>
    <m/>
    <m/>
    <m/>
    <m/>
    <m/>
    <m/>
    <n v="96677.57"/>
    <n v="0"/>
    <s v="NO_CONCILIADO"/>
    <m/>
    <m/>
  </r>
  <r>
    <x v="13"/>
    <m/>
    <x v="13"/>
    <x v="150"/>
    <s v="T04360330001"/>
    <s v="DEV"/>
    <n v="436033"/>
    <m/>
    <s v="CONTABILIZACION ORDENES DE TRANSFERENCIA GRACOS"/>
    <m/>
    <m/>
    <m/>
    <m/>
    <m/>
    <m/>
    <n v="2180471.1"/>
    <n v="0"/>
    <s v="NO_CONCILIADO"/>
    <m/>
    <m/>
  </r>
  <r>
    <x v="13"/>
    <m/>
    <x v="13"/>
    <x v="150"/>
    <s v="T04360350001"/>
    <s v="DEV"/>
    <n v="436035"/>
    <m/>
    <s v="CONTABILIZACION ORDENES DE TRANSFERENCIA GRACOS"/>
    <m/>
    <m/>
    <m/>
    <m/>
    <m/>
    <m/>
    <n v="619306.18999999994"/>
    <n v="0"/>
    <s v="NO_CONCILIADO"/>
    <m/>
    <m/>
  </r>
  <r>
    <x v="13"/>
    <m/>
    <x v="13"/>
    <x v="150"/>
    <s v="T04360370001"/>
    <s v="DEV"/>
    <n v="436037"/>
    <m/>
    <s v="CONTABILIZACION ORDENES DE TRANSFERENCIA GRACOS"/>
    <m/>
    <m/>
    <m/>
    <m/>
    <m/>
    <m/>
    <n v="5810048.46"/>
    <n v="0"/>
    <s v="NO_CONCILIADO"/>
    <m/>
    <m/>
  </r>
  <r>
    <x v="13"/>
    <m/>
    <x v="13"/>
    <x v="150"/>
    <s v="T04360390001"/>
    <s v="DEV"/>
    <n v="436039"/>
    <m/>
    <s v="CONTABILIZACION ORDENES DE TRANSFERENCIA GRACOS"/>
    <m/>
    <m/>
    <m/>
    <m/>
    <m/>
    <m/>
    <n v="1700997.16"/>
    <n v="0"/>
    <s v="NO_CONCILIADO"/>
    <m/>
    <m/>
  </r>
  <r>
    <x v="13"/>
    <m/>
    <x v="13"/>
    <x v="150"/>
    <s v="T04360410001"/>
    <s v="DEV"/>
    <n v="436041"/>
    <m/>
    <s v="CONTABILIZACION ORDENES DE TRANSFERENCIA GRACOS"/>
    <m/>
    <m/>
    <m/>
    <m/>
    <m/>
    <m/>
    <n v="5988919.9400000004"/>
    <n v="0"/>
    <s v="NO_CONCILIADO"/>
    <m/>
    <m/>
  </r>
  <r>
    <x v="13"/>
    <m/>
    <x v="13"/>
    <x v="150"/>
    <s v="T04360430001"/>
    <s v="DEV"/>
    <n v="436043"/>
    <m/>
    <s v="CONTABILIZACION ORDENES DE TRANSFERENCIA GRACOS"/>
    <m/>
    <m/>
    <m/>
    <m/>
    <m/>
    <m/>
    <n v="265536.33"/>
    <n v="0"/>
    <s v="NO_CONCILIADO"/>
    <m/>
    <m/>
  </r>
  <r>
    <x v="13"/>
    <m/>
    <x v="13"/>
    <x v="150"/>
    <s v="T04360450001"/>
    <s v="DEV"/>
    <n v="436045"/>
    <m/>
    <s v="CONTABILIZACION ORDENES DE TRANSFERENCIA GRACOS"/>
    <m/>
    <m/>
    <m/>
    <m/>
    <m/>
    <m/>
    <n v="1440919.06"/>
    <n v="0"/>
    <s v="NO_CONCILIADO"/>
    <m/>
    <m/>
  </r>
  <r>
    <x v="13"/>
    <m/>
    <x v="13"/>
    <x v="150"/>
    <s v="T04360470001"/>
    <s v="DEV"/>
    <n v="436047"/>
    <m/>
    <s v="CONTABILIZACION ORDENES DE TRANSFERENCIA GRACOS"/>
    <m/>
    <m/>
    <m/>
    <m/>
    <m/>
    <m/>
    <n v="4921706.8600000003"/>
    <n v="0"/>
    <s v="NO_CONCILIADO"/>
    <m/>
    <m/>
  </r>
  <r>
    <x v="13"/>
    <m/>
    <x v="13"/>
    <x v="150"/>
    <s v="T04360490001"/>
    <s v="DEV"/>
    <n v="436049"/>
    <m/>
    <s v="CONTABILIZACION ORDENES DE TRANSFERENCIA GRACOS"/>
    <m/>
    <m/>
    <m/>
    <m/>
    <m/>
    <m/>
    <n v="5073229.38"/>
    <n v="0"/>
    <s v="NO_CONCILIADO"/>
    <m/>
    <m/>
  </r>
  <r>
    <x v="13"/>
    <m/>
    <x v="13"/>
    <x v="150"/>
    <s v="T04360510001"/>
    <s v="DEV"/>
    <n v="436051"/>
    <m/>
    <s v="CONTABILIZACION ORDENES DE TRANSFERENCIA GRACOS"/>
    <m/>
    <m/>
    <m/>
    <m/>
    <m/>
    <m/>
    <n v="224936.52"/>
    <n v="0"/>
    <s v="NO_CONCILIADO"/>
    <m/>
    <m/>
  </r>
  <r>
    <x v="13"/>
    <m/>
    <x v="13"/>
    <x v="150"/>
    <s v="T04360530001"/>
    <s v="DEV"/>
    <n v="436053"/>
    <m/>
    <s v="CONTABILIZACION ORDENES DE TRANSFERENCIA GRACOS"/>
    <m/>
    <m/>
    <m/>
    <m/>
    <m/>
    <m/>
    <n v="617814.48"/>
    <n v="0"/>
    <s v="NO_CONCILIADO"/>
    <m/>
    <m/>
  </r>
  <r>
    <x v="13"/>
    <m/>
    <x v="13"/>
    <x v="150"/>
    <s v="T04360550001"/>
    <s v="DEV"/>
    <n v="436055"/>
    <m/>
    <s v="CONTABILIZACION ORDENES DE TRANSFERENCIA GRACOS"/>
    <m/>
    <m/>
    <m/>
    <m/>
    <m/>
    <m/>
    <n v="13934220.310000001"/>
    <n v="0"/>
    <s v="NO_CONCILIADO"/>
    <m/>
    <m/>
  </r>
  <r>
    <x v="13"/>
    <m/>
    <x v="13"/>
    <x v="150"/>
    <s v="T04360570001"/>
    <s v="DEV"/>
    <n v="436057"/>
    <m/>
    <s v="CONTABILIZACION ORDENES DE TRANSFERENCIA GRACOS"/>
    <m/>
    <m/>
    <m/>
    <m/>
    <m/>
    <m/>
    <n v="3957653.36"/>
    <n v="0"/>
    <s v="NO_CONCILIADO"/>
    <m/>
    <m/>
  </r>
  <r>
    <x v="13"/>
    <m/>
    <x v="13"/>
    <x v="150"/>
    <s v="T04360590001"/>
    <s v="DEV"/>
    <n v="436059"/>
    <m/>
    <s v="CONTABILIZACION ORDENES DE TRANSFERENCIA GRACOS"/>
    <m/>
    <m/>
    <m/>
    <m/>
    <m/>
    <m/>
    <n v="13518045.99"/>
    <n v="0"/>
    <s v="NO_CONCILIADO"/>
    <m/>
    <m/>
  </r>
  <r>
    <x v="13"/>
    <m/>
    <x v="13"/>
    <x v="150"/>
    <s v="T04360610001"/>
    <s v="DEV"/>
    <n v="436061"/>
    <m/>
    <s v="CONTABILIZACION ORDENES DE TRANSFERENCIA GRACOS"/>
    <m/>
    <m/>
    <m/>
    <m/>
    <m/>
    <m/>
    <n v="2563628.44"/>
    <n v="0"/>
    <s v="NO_CONCILIADO"/>
    <m/>
    <m/>
  </r>
  <r>
    <x v="13"/>
    <m/>
    <x v="13"/>
    <x v="150"/>
    <s v="T04360630001"/>
    <s v="DEV"/>
    <n v="436063"/>
    <m/>
    <s v="CONTABILIZACION ORDENES DE TRANSFERENCIA GRACOS"/>
    <m/>
    <m/>
    <m/>
    <m/>
    <m/>
    <m/>
    <n v="728132.06"/>
    <n v="0"/>
    <s v="NO_CONCILIADO"/>
    <m/>
    <m/>
  </r>
  <r>
    <x v="13"/>
    <m/>
    <x v="13"/>
    <x v="150"/>
    <s v="T04360650001"/>
    <s v="DEV"/>
    <n v="436065"/>
    <m/>
    <s v="CONTABILIZACION ORDENES DE TRANSFERENCIA GRACOS"/>
    <m/>
    <m/>
    <m/>
    <m/>
    <m/>
    <m/>
    <n v="325429.76000000001"/>
    <n v="0"/>
    <s v="NO_CONCILIADO"/>
    <m/>
    <m/>
  </r>
  <r>
    <x v="13"/>
    <m/>
    <x v="13"/>
    <x v="150"/>
    <s v="T04360670001"/>
    <s v="DEV"/>
    <n v="436067"/>
    <m/>
    <s v="CONTABILIZACION ORDENES DE TRANSFERENCIA GRACOS"/>
    <m/>
    <m/>
    <m/>
    <m/>
    <m/>
    <m/>
    <n v="390554"/>
    <n v="0"/>
    <s v="NO_CONCILIADO"/>
    <m/>
    <m/>
  </r>
  <r>
    <x v="13"/>
    <m/>
    <x v="13"/>
    <x v="150"/>
    <s v="T04360690001"/>
    <s v="DEV"/>
    <n v="436069"/>
    <m/>
    <s v="CONTABILIZACION ORDENES DE TRANSFERENCIA GRACOS"/>
    <m/>
    <m/>
    <m/>
    <m/>
    <m/>
    <m/>
    <n v="1886594.6"/>
    <n v="0"/>
    <s v="NO_CONCILIADO"/>
    <m/>
    <m/>
  </r>
  <r>
    <x v="13"/>
    <m/>
    <x v="13"/>
    <x v="150"/>
    <s v="T04360710001"/>
    <s v="DEV"/>
    <n v="436071"/>
    <m/>
    <s v="CONTABILIZACION ORDENES DE TRANSFERENCIA GRACOS"/>
    <m/>
    <m/>
    <m/>
    <m/>
    <m/>
    <m/>
    <n v="5181753.75"/>
    <n v="0"/>
    <s v="NO_CONCILIADO"/>
    <m/>
    <m/>
  </r>
  <r>
    <x v="13"/>
    <m/>
    <x v="13"/>
    <x v="150"/>
    <s v="T04360730001"/>
    <s v="DEV"/>
    <n v="436073"/>
    <m/>
    <s v="CONTABILIZACION ORDENES DE TRANSFERENCIA GRACOS"/>
    <m/>
    <m/>
    <m/>
    <m/>
    <m/>
    <m/>
    <n v="893830.97"/>
    <n v="0"/>
    <s v="NO_CONCILIADO"/>
    <m/>
    <m/>
  </r>
  <r>
    <x v="13"/>
    <m/>
    <x v="13"/>
    <x v="150"/>
    <s v="T04359340001"/>
    <s v="DEV"/>
    <n v="435934"/>
    <m/>
    <s v="CONTABILIZACION ORDENES DE TRANSFERENCIA GRACOS"/>
    <m/>
    <m/>
    <m/>
    <m/>
    <m/>
    <m/>
    <n v="39926.160000000003"/>
    <n v="0"/>
    <s v="NO_CONCILIADO"/>
    <m/>
    <m/>
  </r>
  <r>
    <x v="13"/>
    <m/>
    <x v="13"/>
    <x v="150"/>
    <s v="T04359360001"/>
    <s v="DEV"/>
    <n v="435936"/>
    <m/>
    <s v="CONTABILIZACION ORDENES DE TRANSFERENCIA GRACOS"/>
    <m/>
    <m/>
    <m/>
    <m/>
    <m/>
    <m/>
    <n v="38733.69"/>
    <n v="0"/>
    <s v="NO_CONCILIADO"/>
    <m/>
    <m/>
  </r>
  <r>
    <x v="13"/>
    <m/>
    <x v="13"/>
    <x v="150"/>
    <s v="T04359380001"/>
    <s v="DEV"/>
    <n v="435938"/>
    <m/>
    <s v="CONTABILIZACION ORDENES DE TRANSFERENCIA GRACOS"/>
    <m/>
    <m/>
    <m/>
    <m/>
    <m/>
    <m/>
    <n v="1770.22"/>
    <n v="0"/>
    <s v="NO_CONCILIADO"/>
    <m/>
    <m/>
  </r>
  <r>
    <x v="13"/>
    <m/>
    <x v="13"/>
    <x v="150"/>
    <s v="T04359400001"/>
    <s v="DEV"/>
    <n v="435940"/>
    <m/>
    <s v="CONTABILIZACION ORDENES DE TRANSFERENCIA GRACOS"/>
    <m/>
    <m/>
    <m/>
    <m/>
    <m/>
    <m/>
    <n v="11339.99"/>
    <n v="0"/>
    <s v="NO_CONCILIADO"/>
    <m/>
    <m/>
  </r>
  <r>
    <x v="13"/>
    <m/>
    <x v="13"/>
    <x v="150"/>
    <s v="T04359480001"/>
    <s v="DEV"/>
    <n v="435948"/>
    <m/>
    <s v="CONTABILIZACION ORDENES DE TRANSFERENCIA GRACOS"/>
    <m/>
    <m/>
    <m/>
    <m/>
    <m/>
    <m/>
    <n v="45885.03"/>
    <n v="0"/>
    <s v="NO_CONCILIADO"/>
    <m/>
    <m/>
  </r>
  <r>
    <x v="13"/>
    <m/>
    <x v="13"/>
    <x v="150"/>
    <s v="T04359420001"/>
    <s v="DEV"/>
    <n v="435942"/>
    <m/>
    <s v="CONTABILIZACION ORDENES DE TRANSFERENCIA GRACOS"/>
    <m/>
    <m/>
    <m/>
    <m/>
    <m/>
    <m/>
    <n v="45885.03"/>
    <n v="0"/>
    <s v="NO_CONCILIADO"/>
    <m/>
    <m/>
  </r>
  <r>
    <x v="13"/>
    <m/>
    <x v="13"/>
    <x v="150"/>
    <s v="T04360750001"/>
    <s v="DEV"/>
    <n v="436075"/>
    <m/>
    <s v="CONTABILIZACION ORDENES DE TRANSFERENCIA GRACOS"/>
    <m/>
    <m/>
    <m/>
    <m/>
    <m/>
    <m/>
    <n v="1072702.45"/>
    <n v="0"/>
    <s v="NO_CONCILIADO"/>
    <m/>
    <m/>
  </r>
  <r>
    <x v="13"/>
    <m/>
    <x v="13"/>
    <x v="150"/>
    <s v="T04360770001"/>
    <s v="DEV"/>
    <n v="436077"/>
    <m/>
    <s v="CONTABILIZACION ORDENES DE TRANSFERENCIA GRACOS"/>
    <m/>
    <m/>
    <m/>
    <m/>
    <m/>
    <m/>
    <n v="6617214.5800000001"/>
    <n v="0"/>
    <s v="NO_CONCILIADO"/>
    <m/>
    <m/>
  </r>
  <r>
    <x v="13"/>
    <m/>
    <x v="13"/>
    <x v="150"/>
    <s v="T04360850001"/>
    <s v="DEV"/>
    <n v="436085"/>
    <m/>
    <s v="CONTABILIZACION ORDENES DE TRANSFERENCIA GRACOS"/>
    <m/>
    <m/>
    <m/>
    <m/>
    <m/>
    <m/>
    <n v="908688.98"/>
    <n v="0"/>
    <s v="NO_CONCILIADO"/>
    <m/>
    <m/>
  </r>
  <r>
    <x v="13"/>
    <m/>
    <x v="13"/>
    <x v="150"/>
    <s v="T04360790001"/>
    <s v="DEV"/>
    <n v="436079"/>
    <m/>
    <s v="CONTABILIZACION ORDENES DE TRANSFERENCIA GRACOS"/>
    <m/>
    <m/>
    <m/>
    <m/>
    <m/>
    <m/>
    <n v="4389476.8499999996"/>
    <n v="0"/>
    <s v="NO_CONCILIADO"/>
    <m/>
    <m/>
  </r>
  <r>
    <x v="13"/>
    <m/>
    <x v="13"/>
    <x v="150"/>
    <s v="T04360810001"/>
    <s v="DEV"/>
    <n v="436081"/>
    <m/>
    <s v="CONTABILIZACION ORDENES DE TRANSFERENCIA GRACOS"/>
    <m/>
    <m/>
    <m/>
    <m/>
    <m/>
    <m/>
    <n v="5605459.3899999997"/>
    <n v="0"/>
    <s v="NO_CONCILIADO"/>
    <m/>
    <m/>
  </r>
  <r>
    <x v="13"/>
    <m/>
    <x v="13"/>
    <x v="150"/>
    <s v="T04360830001"/>
    <s v="DEV"/>
    <n v="436083"/>
    <m/>
    <s v="CONTABILIZACION ORDENES DE TRANSFERENCIA GRACOS"/>
    <m/>
    <m/>
    <m/>
    <m/>
    <m/>
    <m/>
    <n v="757166.53"/>
    <n v="0"/>
    <s v="NO_CONCILIADO"/>
    <m/>
    <m/>
  </r>
  <r>
    <x v="13"/>
    <m/>
    <x v="13"/>
    <x v="150"/>
    <s v="T04360870001"/>
    <s v="DEV"/>
    <n v="436087"/>
    <m/>
    <s v="CONTABILIZACION ORDENES DE TRANSFERENCIA GRACOS"/>
    <m/>
    <m/>
    <m/>
    <m/>
    <m/>
    <m/>
    <n v="15396052.619999999"/>
    <n v="0"/>
    <s v="NO_CONCILIADO"/>
    <m/>
    <m/>
  </r>
  <r>
    <x v="13"/>
    <m/>
    <x v="13"/>
    <x v="150"/>
    <s v="T04360890001"/>
    <s v="DEV"/>
    <n v="436089"/>
    <m/>
    <s v="CONTABILIZACION ORDENES DE TRANSFERENCIA GRACOS"/>
    <m/>
    <m/>
    <m/>
    <m/>
    <m/>
    <m/>
    <n v="2079646.8"/>
    <n v="0"/>
    <s v="NO_CONCILIADO"/>
    <m/>
    <m/>
  </r>
  <r>
    <x v="13"/>
    <m/>
    <x v="13"/>
    <x v="150"/>
    <s v="T04360910001"/>
    <s v="DEV"/>
    <n v="436091"/>
    <m/>
    <s v="CONTABILIZACION ORDENES DE TRANSFERENCIA GRACOS"/>
    <m/>
    <m/>
    <m/>
    <m/>
    <m/>
    <m/>
    <n v="2495821.12"/>
    <n v="0"/>
    <s v="NO_CONCILIADO"/>
    <m/>
    <m/>
  </r>
  <r>
    <x v="13"/>
    <m/>
    <x v="13"/>
    <x v="150"/>
    <s v="T04360930001"/>
    <s v="DEV"/>
    <n v="436093"/>
    <m/>
    <s v="CONTABILIZACION ORDENES DE TRANSFERENCIA GRACOS"/>
    <m/>
    <m/>
    <m/>
    <m/>
    <m/>
    <m/>
    <n v="12056213.74"/>
    <n v="0"/>
    <s v="NO_CONCILIADO"/>
    <m/>
    <m/>
  </r>
  <r>
    <x v="13"/>
    <m/>
    <x v="13"/>
    <x v="150"/>
    <s v="T04360950001"/>
    <s v="DEV"/>
    <n v="436095"/>
    <m/>
    <s v="CONTABILIZACION ORDENES DE TRANSFERENCIA GRACOS"/>
    <m/>
    <m/>
    <m/>
    <m/>
    <m/>
    <m/>
    <n v="2218111.37"/>
    <n v="0"/>
    <s v="NO_CONCILIADO"/>
    <m/>
    <m/>
  </r>
  <r>
    <x v="13"/>
    <m/>
    <x v="13"/>
    <x v="150"/>
    <s v="T04360970001"/>
    <s v="DEV"/>
    <n v="436097"/>
    <m/>
    <s v="CONTABILIZACION ORDENES DE TRANSFERENCIA GRACOS"/>
    <m/>
    <m/>
    <m/>
    <m/>
    <m/>
    <m/>
    <n v="2832577.42"/>
    <n v="0"/>
    <s v="NO_CONCILIADO"/>
    <m/>
    <m/>
  </r>
  <r>
    <x v="13"/>
    <m/>
    <x v="13"/>
    <x v="150"/>
    <s v="T04360990001"/>
    <s v="DEV"/>
    <n v="436099"/>
    <m/>
    <s v="CONTABILIZACION ORDENES DE TRANSFERENCIA GRACOS"/>
    <m/>
    <m/>
    <m/>
    <m/>
    <m/>
    <m/>
    <n v="459183.09"/>
    <n v="0"/>
    <s v="NO_CONCILIADO"/>
    <m/>
    <m/>
  </r>
  <r>
    <x v="13"/>
    <m/>
    <x v="13"/>
    <x v="150"/>
    <s v="T04361010001"/>
    <s v="DEV"/>
    <n v="436101"/>
    <m/>
    <s v="CONTABILIZACION ORDENES DE TRANSFERENCIA GRACOS"/>
    <m/>
    <m/>
    <m/>
    <m/>
    <m/>
    <m/>
    <n v="382614.99"/>
    <n v="0"/>
    <s v="NO_CONCILIADO"/>
    <m/>
    <m/>
  </r>
  <r>
    <x v="13"/>
    <m/>
    <x v="13"/>
    <x v="150"/>
    <s v="T04361030001"/>
    <s v="DEV"/>
    <n v="436103"/>
    <m/>
    <s v="CONTABILIZACION ORDENES DE TRANSFERENCIA GRACOS"/>
    <m/>
    <m/>
    <m/>
    <m/>
    <m/>
    <m/>
    <n v="113666.02"/>
    <n v="0"/>
    <s v="NO_CONCILIADO"/>
    <m/>
    <m/>
  </r>
  <r>
    <x v="13"/>
    <m/>
    <x v="13"/>
    <x v="150"/>
    <s v="T04361050001"/>
    <s v="DEV"/>
    <n v="436105"/>
    <m/>
    <s v="CONTABILIZACION ORDENES DE TRANSFERENCIA GRACOS"/>
    <m/>
    <m/>
    <m/>
    <m/>
    <m/>
    <m/>
    <n v="2487060.35"/>
    <n v="0"/>
    <s v="NO_CONCILIADO"/>
    <m/>
    <m/>
  </r>
  <r>
    <x v="13"/>
    <m/>
    <x v="13"/>
    <x v="150"/>
    <s v="T04361070001"/>
    <s v="DEV"/>
    <n v="436107"/>
    <m/>
    <s v="CONTABILIZACION ORDENES DE TRANSFERENCIA GRACOS"/>
    <m/>
    <m/>
    <m/>
    <m/>
    <m/>
    <m/>
    <n v="2409223.2200000002"/>
    <n v="0"/>
    <s v="NO_CONCILIADO"/>
    <m/>
    <m/>
  </r>
  <r>
    <x v="13"/>
    <m/>
    <x v="13"/>
    <x v="150"/>
    <s v="T04361090001"/>
    <s v="DEV"/>
    <n v="436109"/>
    <m/>
    <s v="CONTABILIZACION ORDENES DE TRANSFERENCIA GRACOS"/>
    <m/>
    <m/>
    <m/>
    <m/>
    <m/>
    <m/>
    <n v="19123889.68"/>
    <n v="0"/>
    <s v="NO_CONCILIADO"/>
    <m/>
    <m/>
  </r>
  <r>
    <x v="13"/>
    <m/>
    <x v="13"/>
    <x v="150"/>
    <s v="T04361110001"/>
    <s v="DEV"/>
    <n v="436111"/>
    <m/>
    <s v="CONTABILIZACION ORDENES DE TRANSFERENCIA GRACOS"/>
    <m/>
    <m/>
    <m/>
    <m/>
    <m/>
    <m/>
    <n v="18750727.219999999"/>
    <n v="0"/>
    <s v="NO_CONCILIADO"/>
    <m/>
    <m/>
  </r>
  <r>
    <x v="13"/>
    <m/>
    <x v="13"/>
    <x v="150"/>
    <s v="T04361130001"/>
    <s v="DEV"/>
    <n v="436113"/>
    <m/>
    <s v="CONTABILIZACION ORDENES DE TRANSFERENCIA GRACOS"/>
    <m/>
    <m/>
    <m/>
    <m/>
    <m/>
    <m/>
    <n v="24044866.5"/>
    <n v="0"/>
    <s v="NO_CONCILIADO"/>
    <m/>
    <m/>
  </r>
  <r>
    <x v="13"/>
    <m/>
    <x v="13"/>
    <x v="150"/>
    <s v="T04361150001"/>
    <s v="DEV"/>
    <n v="436115"/>
    <m/>
    <s v="CONTABILIZACION ORDENES DE TRANSFERENCIA GRACOS"/>
    <m/>
    <m/>
    <m/>
    <m/>
    <m/>
    <m/>
    <n v="9260839.4800000004"/>
    <n v="0"/>
    <s v="NO_CONCILIADO"/>
    <m/>
    <m/>
  </r>
  <r>
    <x v="13"/>
    <m/>
    <x v="13"/>
    <x v="150"/>
    <s v="T04361170001"/>
    <s v="DEV"/>
    <n v="436117"/>
    <m/>
    <s v="CONTABILIZACION ORDENES DE TRANSFERENCIA GRACOS"/>
    <m/>
    <m/>
    <m/>
    <m/>
    <m/>
    <m/>
    <n v="111874754.7"/>
    <n v="0"/>
    <s v="NO_CONCILIADO"/>
    <m/>
    <m/>
  </r>
  <r>
    <x v="13"/>
    <m/>
    <x v="13"/>
    <x v="150"/>
    <s v="T04361190001"/>
    <s v="DEV"/>
    <n v="436119"/>
    <m/>
    <s v="CONTABILIZACION ORDENES DE TRANSFERENCIA GRACOS"/>
    <m/>
    <m/>
    <m/>
    <m/>
    <m/>
    <m/>
    <n v="48083705.390000001"/>
    <n v="0"/>
    <s v="NO_CONCILIADO"/>
    <m/>
    <m/>
  </r>
  <r>
    <x v="13"/>
    <m/>
    <x v="13"/>
    <x v="150"/>
    <s v="T04361210001"/>
    <s v="DEV"/>
    <n v="436121"/>
    <m/>
    <s v="CONTABILIZACION ORDENES DE TRANSFERENCIA GRACOS"/>
    <m/>
    <m/>
    <m/>
    <m/>
    <m/>
    <m/>
    <n v="8219436.7999999998"/>
    <n v="0"/>
    <s v="NO_CONCILIADO"/>
    <m/>
    <m/>
  </r>
  <r>
    <x v="13"/>
    <m/>
    <x v="13"/>
    <x v="150"/>
    <s v="T04361230001"/>
    <s v="DEV"/>
    <n v="436123"/>
    <m/>
    <s v="CONTABILIZACION ORDENES DE TRANSFERENCIA GRACOS"/>
    <m/>
    <m/>
    <m/>
    <m/>
    <m/>
    <m/>
    <n v="14102.31"/>
    <n v="0"/>
    <s v="NO_CONCILIADO"/>
    <m/>
    <m/>
  </r>
  <r>
    <x v="13"/>
    <m/>
    <x v="13"/>
    <x v="150"/>
    <s v="T04361250001"/>
    <s v="DEV"/>
    <n v="436125"/>
    <m/>
    <s v="CONTABILIZACION ORDENES DE TRANSFERENCIA GRACOS"/>
    <m/>
    <m/>
    <m/>
    <m/>
    <m/>
    <m/>
    <n v="14536.48"/>
    <n v="0"/>
    <s v="NO_CONCILIADO"/>
    <m/>
    <m/>
  </r>
  <r>
    <x v="13"/>
    <m/>
    <x v="13"/>
    <x v="150"/>
    <s v="T04361270001"/>
    <s v="DEV"/>
    <n v="436127"/>
    <m/>
    <s v="CONTABILIZACION ORDENES DE TRANSFERENCIA GRACOS"/>
    <m/>
    <m/>
    <m/>
    <m/>
    <m/>
    <m/>
    <n v="644.5"/>
    <n v="0"/>
    <s v="NO_CONCILIADO"/>
    <m/>
    <m/>
  </r>
  <r>
    <x v="13"/>
    <m/>
    <x v="13"/>
    <x v="150"/>
    <s v="T04361290001"/>
    <s v="DEV"/>
    <n v="436129"/>
    <m/>
    <s v="CONTABILIZACION ORDENES DE TRANSFERENCIA GRACOS"/>
    <m/>
    <m/>
    <m/>
    <m/>
    <m/>
    <m/>
    <n v="4128.6899999999996"/>
    <n v="0"/>
    <s v="NO_CONCILIADO"/>
    <m/>
    <m/>
  </r>
  <r>
    <x v="13"/>
    <m/>
    <x v="13"/>
    <x v="150"/>
    <s v="T04361310001"/>
    <s v="DEV"/>
    <n v="436131"/>
    <m/>
    <s v="CONTABILIZACION ORDENES DE TRANSFERENCIA GRACOS"/>
    <m/>
    <m/>
    <m/>
    <m/>
    <m/>
    <m/>
    <n v="16706.02"/>
    <n v="0"/>
    <s v="NO_CONCILIADO"/>
    <m/>
    <m/>
  </r>
  <r>
    <x v="13"/>
    <m/>
    <x v="13"/>
    <x v="150"/>
    <s v="T04361330001"/>
    <s v="DEV"/>
    <n v="436133"/>
    <m/>
    <s v="CONTABILIZACION ORDENES DE TRANSFERENCIA GRACOS"/>
    <m/>
    <m/>
    <m/>
    <m/>
    <m/>
    <m/>
    <n v="16706.02"/>
    <n v="0"/>
    <s v="NO_CONCILIADO"/>
    <m/>
    <m/>
  </r>
  <r>
    <x v="13"/>
    <m/>
    <x v="13"/>
    <x v="150"/>
    <s v="T04361350001"/>
    <s v="DEV"/>
    <n v="436135"/>
    <m/>
    <s v="CONTABILIZACION ORDENES DE TRANSFERENCIA GRACOS"/>
    <m/>
    <m/>
    <m/>
    <m/>
    <m/>
    <m/>
    <n v="16706.02"/>
    <n v="0"/>
    <s v="NO_CONCILIADO"/>
    <m/>
    <m/>
  </r>
  <r>
    <x v="13"/>
    <m/>
    <x v="13"/>
    <x v="150"/>
    <s v="T04361370001"/>
    <s v="DEV"/>
    <n v="436137"/>
    <m/>
    <s v="CONTABILIZACION ORDENES DE TRANSFERENCIA GRACOS"/>
    <m/>
    <m/>
    <m/>
    <m/>
    <m/>
    <m/>
    <n v="16706.02"/>
    <n v="0"/>
    <s v="NO_CONCILIADO"/>
    <m/>
    <m/>
  </r>
  <r>
    <x v="13"/>
    <m/>
    <x v="13"/>
    <x v="150"/>
    <s v="T04361390001"/>
    <s v="DEV"/>
    <n v="436139"/>
    <m/>
    <s v="CONTABILIZACION ORDENES DE TRANSFERENCIA GRACOS"/>
    <m/>
    <m/>
    <m/>
    <m/>
    <m/>
    <m/>
    <n v="16706.02"/>
    <n v="0"/>
    <s v="NO_CONCILIADO"/>
    <m/>
    <m/>
  </r>
  <r>
    <x v="13"/>
    <m/>
    <x v="13"/>
    <x v="150"/>
    <s v="T04361410001"/>
    <s v="DEV"/>
    <n v="436141"/>
    <m/>
    <s v="CONTABILIZACION ORDENES DE TRANSFERENCIA GRACOS"/>
    <m/>
    <m/>
    <m/>
    <m/>
    <m/>
    <m/>
    <n v="320558.06"/>
    <n v="0"/>
    <s v="NO_CONCILIADO"/>
    <m/>
    <m/>
  </r>
  <r>
    <x v="13"/>
    <m/>
    <x v="13"/>
    <x v="150"/>
    <s v="T04361430001"/>
    <s v="DEV"/>
    <n v="436143"/>
    <m/>
    <s v="CONTABILIZACION ORDENES DE TRANSFERENCIA GRACOS"/>
    <m/>
    <m/>
    <m/>
    <m/>
    <m/>
    <m/>
    <n v="5137.5200000000004"/>
    <n v="0"/>
    <s v="NO_CONCILIADO"/>
    <m/>
    <m/>
  </r>
  <r>
    <x v="13"/>
    <m/>
    <x v="13"/>
    <x v="150"/>
    <s v="T04361450001"/>
    <s v="DEV"/>
    <n v="436145"/>
    <m/>
    <s v="CONTABILIZACION ORDENES DE TRANSFERENCIA GRACOS"/>
    <m/>
    <m/>
    <m/>
    <m/>
    <m/>
    <m/>
    <n v="4984.0600000000004"/>
    <n v="0"/>
    <s v="NO_CONCILIADO"/>
    <m/>
    <m/>
  </r>
  <r>
    <x v="13"/>
    <m/>
    <x v="13"/>
    <x v="150"/>
    <s v="T04361530001"/>
    <s v="DEV"/>
    <n v="436153"/>
    <m/>
    <s v="CONTABILIZACION ORDENES DE TRANSFERENCIA GRACOS"/>
    <m/>
    <m/>
    <m/>
    <m/>
    <m/>
    <m/>
    <n v="5904.26"/>
    <n v="0"/>
    <s v="NO_CONCILIADO"/>
    <m/>
    <m/>
  </r>
  <r>
    <x v="13"/>
    <m/>
    <x v="13"/>
    <x v="150"/>
    <s v="T04361470001"/>
    <s v="DEV"/>
    <n v="436147"/>
    <m/>
    <s v="CONTABILIZACION ORDENES DE TRANSFERENCIA GRACOS"/>
    <m/>
    <m/>
    <m/>
    <m/>
    <m/>
    <m/>
    <n v="227.82"/>
    <n v="0"/>
    <s v="NO_CONCILIADO"/>
    <m/>
    <m/>
  </r>
  <r>
    <x v="13"/>
    <m/>
    <x v="13"/>
    <x v="150"/>
    <s v="T04361490001"/>
    <s v="DEV"/>
    <n v="436149"/>
    <m/>
    <s v="CONTABILIZACION ORDENES DE TRANSFERENCIA GRACOS"/>
    <m/>
    <m/>
    <m/>
    <m/>
    <m/>
    <m/>
    <n v="1459.19"/>
    <n v="0"/>
    <s v="NO_CONCILIADO"/>
    <m/>
    <m/>
  </r>
  <r>
    <x v="13"/>
    <m/>
    <x v="13"/>
    <x v="150"/>
    <s v="T04361510001"/>
    <s v="DEV"/>
    <n v="436151"/>
    <m/>
    <s v="CONTABILIZACION ORDENES DE TRANSFERENCIA GRACOS"/>
    <m/>
    <m/>
    <m/>
    <m/>
    <m/>
    <m/>
    <n v="5904.26"/>
    <n v="0"/>
    <s v="NO_CONCILIADO"/>
    <m/>
    <m/>
  </r>
  <r>
    <x v="13"/>
    <m/>
    <x v="13"/>
    <x v="150"/>
    <s v="T04361550001"/>
    <s v="DEV"/>
    <n v="436155"/>
    <m/>
    <s v="CONTABILIZACION ORDENES DE TRANSFERENCIA GRACOS"/>
    <m/>
    <m/>
    <m/>
    <m/>
    <m/>
    <m/>
    <n v="5904.26"/>
    <n v="0"/>
    <s v="NO_CONCILIADO"/>
    <m/>
    <m/>
  </r>
  <r>
    <x v="13"/>
    <m/>
    <x v="13"/>
    <x v="150"/>
    <s v="T04361570001"/>
    <s v="DEV"/>
    <n v="436157"/>
    <m/>
    <s v="CONTABILIZACION ORDENES DE TRANSFERENCIA GRACOS"/>
    <m/>
    <m/>
    <m/>
    <m/>
    <m/>
    <m/>
    <n v="5904.26"/>
    <n v="0"/>
    <s v="NO_CONCILIADO"/>
    <m/>
    <m/>
  </r>
  <r>
    <x v="13"/>
    <m/>
    <x v="13"/>
    <x v="150"/>
    <s v="T04361590001"/>
    <s v="DEV"/>
    <n v="436159"/>
    <m/>
    <s v="CONTABILIZACION ORDENES DE TRANSFERENCIA GRACOS"/>
    <m/>
    <m/>
    <m/>
    <m/>
    <m/>
    <m/>
    <n v="5904.26"/>
    <n v="0"/>
    <s v="NO_CONCILIADO"/>
    <m/>
    <m/>
  </r>
  <r>
    <x v="13"/>
    <m/>
    <x v="13"/>
    <x v="150"/>
    <s v="T04359440001"/>
    <s v="DEV"/>
    <n v="435944"/>
    <m/>
    <s v="CONTABILIZACION ORDENES DE TRANSFERENCIA GRACOS"/>
    <m/>
    <m/>
    <m/>
    <m/>
    <m/>
    <m/>
    <n v="45885.03"/>
    <n v="0"/>
    <s v="NO_CONCILIADO"/>
    <m/>
    <m/>
  </r>
  <r>
    <x v="13"/>
    <m/>
    <x v="13"/>
    <x v="150"/>
    <s v="T04359460001"/>
    <s v="DEV"/>
    <n v="435946"/>
    <m/>
    <s v="CONTABILIZACION ORDENES DE TRANSFERENCIA GRACOS"/>
    <m/>
    <m/>
    <m/>
    <m/>
    <m/>
    <m/>
    <n v="45885.03"/>
    <n v="0"/>
    <s v="NO_CONCILIADO"/>
    <m/>
    <m/>
  </r>
  <r>
    <x v="13"/>
    <m/>
    <x v="13"/>
    <x v="150"/>
    <s v="T04359500001"/>
    <s v="DEV"/>
    <n v="435950"/>
    <m/>
    <s v="CONTABILIZACION ORDENES DE TRANSFERENCIA GRACOS"/>
    <m/>
    <m/>
    <m/>
    <m/>
    <m/>
    <m/>
    <n v="45885.03"/>
    <n v="0"/>
    <s v="NO_CONCILIADO"/>
    <m/>
    <m/>
  </r>
  <r>
    <x v="13"/>
    <m/>
    <x v="13"/>
    <x v="150"/>
    <s v="T04359520001"/>
    <s v="DEV"/>
    <n v="435952"/>
    <m/>
    <s v="CONTABILIZACION ORDENES DE TRANSFERENCIA GRACOS"/>
    <m/>
    <m/>
    <m/>
    <m/>
    <m/>
    <m/>
    <n v="54796.24"/>
    <n v="0"/>
    <s v="NO_CONCILIADO"/>
    <m/>
    <m/>
  </r>
  <r>
    <x v="13"/>
    <m/>
    <x v="13"/>
    <x v="150"/>
    <s v="T04359540001"/>
    <s v="DEV"/>
    <n v="435954"/>
    <m/>
    <s v="CONTABILIZACION ORDENES DE TRANSFERENCIA GRACOS"/>
    <m/>
    <m/>
    <m/>
    <m/>
    <m/>
    <m/>
    <n v="4445.1400000000003"/>
    <n v="0"/>
    <s v="NO_CONCILIADO"/>
    <m/>
    <m/>
  </r>
  <r>
    <x v="13"/>
    <m/>
    <x v="13"/>
    <x v="150"/>
    <s v="T04359560001"/>
    <s v="DEV"/>
    <n v="435956"/>
    <m/>
    <s v="CONTABILIZACION ORDENES DE TRANSFERENCIA GRACOS"/>
    <m/>
    <m/>
    <m/>
    <m/>
    <m/>
    <m/>
    <n v="5676.51"/>
    <n v="0"/>
    <s v="NO_CONCILIADO"/>
    <m/>
    <m/>
  </r>
  <r>
    <x v="13"/>
    <m/>
    <x v="13"/>
    <x v="150"/>
    <s v="T04359580001"/>
    <s v="DEV"/>
    <n v="435958"/>
    <m/>
    <s v="CONTABILIZACION ORDENES DE TRANSFERENCIA GRACOS"/>
    <m/>
    <m/>
    <m/>
    <m/>
    <m/>
    <m/>
    <n v="766.74"/>
    <n v="0"/>
    <s v="NO_CONCILIADO"/>
    <m/>
    <m/>
  </r>
  <r>
    <x v="13"/>
    <m/>
    <x v="13"/>
    <x v="150"/>
    <s v="T04359600001"/>
    <s v="DEV"/>
    <n v="435960"/>
    <m/>
    <s v="CONTABILIZACION ORDENES DE TRANSFERENCIA GRACOS"/>
    <m/>
    <m/>
    <m/>
    <m/>
    <m/>
    <m/>
    <n v="920.2"/>
    <n v="0"/>
    <s v="NO_CONCILIADO"/>
    <m/>
    <m/>
  </r>
  <r>
    <x v="13"/>
    <m/>
    <x v="13"/>
    <x v="150"/>
    <s v="T04359620001"/>
    <s v="DEV"/>
    <n v="435962"/>
    <m/>
    <s v="CONTABILIZACION ORDENES DE TRANSFERENCIA GRACOS"/>
    <m/>
    <m/>
    <m/>
    <m/>
    <m/>
    <m/>
    <n v="2169.54"/>
    <n v="0"/>
    <s v="NO_CONCILIADO"/>
    <m/>
    <m/>
  </r>
  <r>
    <x v="13"/>
    <m/>
    <x v="13"/>
    <x v="150"/>
    <s v="T04359640001"/>
    <s v="DEV"/>
    <n v="435964"/>
    <m/>
    <s v="CONTABILIZACION ORDENES DE TRANSFERENCIA GRACOS"/>
    <m/>
    <m/>
    <m/>
    <m/>
    <m/>
    <m/>
    <n v="16061.46"/>
    <n v="0"/>
    <s v="NO_CONCILIADO"/>
    <m/>
    <m/>
  </r>
  <r>
    <x v="13"/>
    <m/>
    <x v="13"/>
    <x v="150"/>
    <s v="T04359660001"/>
    <s v="DEV"/>
    <n v="435966"/>
    <m/>
    <s v="CONTABILIZACION ORDENES DE TRANSFERENCIA GRACOS"/>
    <m/>
    <m/>
    <m/>
    <m/>
    <m/>
    <m/>
    <n v="2603.71"/>
    <n v="0"/>
    <s v="NO_CONCILIADO"/>
    <m/>
    <m/>
  </r>
  <r>
    <x v="13"/>
    <m/>
    <x v="13"/>
    <x v="150"/>
    <s v="T04359680001"/>
    <s v="DEV"/>
    <n v="435968"/>
    <m/>
    <s v="CONTABILIZACION ORDENES DE TRANSFERENCIA GRACOS"/>
    <m/>
    <m/>
    <m/>
    <m/>
    <m/>
    <m/>
    <n v="12577.33"/>
    <n v="0"/>
    <s v="NO_CONCILIADO"/>
    <m/>
    <m/>
  </r>
  <r>
    <x v="13"/>
    <m/>
    <x v="13"/>
    <x v="150"/>
    <s v="T04359700001"/>
    <s v="DEV"/>
    <n v="435970"/>
    <m/>
    <s v="CONTABILIZACION ORDENES DE TRANSFERENCIA GRACOS"/>
    <m/>
    <m/>
    <m/>
    <m/>
    <m/>
    <m/>
    <n v="5958.87"/>
    <n v="0"/>
    <s v="NO_CONCILIADO"/>
    <m/>
    <m/>
  </r>
  <r>
    <x v="13"/>
    <m/>
    <x v="13"/>
    <x v="150"/>
    <s v="T04359720001"/>
    <s v="DEV"/>
    <n v="435972"/>
    <m/>
    <s v="CONTABILIZACION ORDENES DE TRANSFERENCIA GRACOS"/>
    <m/>
    <m/>
    <m/>
    <m/>
    <m/>
    <m/>
    <n v="7151.34"/>
    <n v="0"/>
    <s v="NO_CONCILIADO"/>
    <m/>
    <m/>
  </r>
  <r>
    <x v="13"/>
    <m/>
    <x v="13"/>
    <x v="150"/>
    <s v="T04359740001"/>
    <s v="DEV"/>
    <n v="435974"/>
    <m/>
    <s v="CONTABILIZACION ORDENES DE TRANSFERENCIA GRACOS"/>
    <m/>
    <m/>
    <m/>
    <m/>
    <m/>
    <m/>
    <n v="34545.040000000001"/>
    <n v="0"/>
    <s v="NO_CONCILIADO"/>
    <m/>
    <m/>
  </r>
  <r>
    <x v="13"/>
    <m/>
    <x v="13"/>
    <x v="150"/>
    <s v="T04359760001"/>
    <s v="DEV"/>
    <n v="435976"/>
    <m/>
    <s v="CONTABILIZACION ORDENES DE TRANSFERENCIA GRACOS"/>
    <m/>
    <m/>
    <m/>
    <m/>
    <m/>
    <m/>
    <n v="44114.74"/>
    <n v="0"/>
    <s v="NO_CONCILIADO"/>
    <m/>
    <m/>
  </r>
  <r>
    <x v="13"/>
    <m/>
    <x v="13"/>
    <x v="150"/>
    <s v="T04359790001"/>
    <s v="DEV"/>
    <n v="435979"/>
    <m/>
    <s v="CONTABILIZACION ORDENES DE TRANSFERENCIA GRACOS"/>
    <m/>
    <m/>
    <m/>
    <m/>
    <m/>
    <m/>
    <n v="2505900.79"/>
    <n v="0"/>
    <s v="NO_CONCILIADO"/>
    <m/>
    <m/>
  </r>
  <r>
    <x v="13"/>
    <m/>
    <x v="13"/>
    <x v="150"/>
    <s v="T04359810001"/>
    <s v="DEV"/>
    <n v="435981"/>
    <m/>
    <s v="CONTABILIZACION ORDENES DE TRANSFERENCIA GRACOS"/>
    <m/>
    <m/>
    <m/>
    <m/>
    <m/>
    <m/>
    <n v="2505900.79"/>
    <n v="0"/>
    <s v="NO_CONCILIADO"/>
    <m/>
    <m/>
  </r>
  <r>
    <x v="13"/>
    <m/>
    <x v="13"/>
    <x v="150"/>
    <s v="T04359830001"/>
    <s v="DEV"/>
    <n v="435983"/>
    <m/>
    <s v="CONTABILIZACION ORDENES DE TRANSFERENCIA GRACOS"/>
    <m/>
    <m/>
    <m/>
    <m/>
    <m/>
    <m/>
    <n v="2505900.79"/>
    <n v="0"/>
    <s v="NO_CONCILIADO"/>
    <m/>
    <m/>
  </r>
  <r>
    <x v="13"/>
    <m/>
    <x v="13"/>
    <x v="150"/>
    <s v="T04359850001"/>
    <s v="DEV"/>
    <n v="435985"/>
    <m/>
    <s v="CONTABILIZACION ORDENES DE TRANSFERENCIA GRACOS"/>
    <m/>
    <m/>
    <m/>
    <m/>
    <m/>
    <m/>
    <n v="2505900.79"/>
    <n v="0"/>
    <s v="NO_CONCILIADO"/>
    <m/>
    <m/>
  </r>
  <r>
    <x v="13"/>
    <m/>
    <x v="13"/>
    <x v="150"/>
    <s v="T04359870001"/>
    <s v="DEV"/>
    <n v="435987"/>
    <m/>
    <s v="CONTABILIZACION ORDENES DE TRANSFERENCIA GRACOS"/>
    <m/>
    <m/>
    <m/>
    <m/>
    <m/>
    <m/>
    <n v="2505900.79"/>
    <n v="0"/>
    <s v="NO_CONCILIADO"/>
    <m/>
    <m/>
  </r>
  <r>
    <x v="24"/>
    <m/>
    <x v="24"/>
    <x v="150"/>
    <s v="S10409400001"/>
    <s v="COB"/>
    <n v="1040940"/>
    <m/>
    <s v="||REGISTRO COBRO COMISION AVISO ENMIENDA CARTA DE CREDITO STANDBY BS220.-Y EMISION COMP.CONTABLE BS50.-REF.:S364912160194 (BCB:SB-R-2021-07) A/F MIN.HIDROCARBUROS Y ENERGIA-EECGNV,S/G SWIFT 14389,29/08/2022. LIB.00078034207 MHE-EEC-GNV FONDO RECALIFICACIÓN Y REP. DE CILINDROS A GNV REF.:SBLC S364912160194"/>
    <m/>
    <m/>
    <m/>
    <m/>
    <m/>
    <m/>
    <n v="270"/>
    <n v="0"/>
    <s v="NO_CONCILIADO"/>
    <m/>
    <m/>
  </r>
  <r>
    <x v="10"/>
    <m/>
    <x v="10"/>
    <x v="150"/>
    <s v="S10410010003"/>
    <s v="COB"/>
    <n v="1041001"/>
    <m/>
    <s v="||PAGO A BID 3091/BL-BO VCTO. 27-08-2022 POR CUENTA DEL TGN - GAD PANDO, SEGÚN NOTA MEFP/VTCP/DGCP/UODP/N°596/2022 DE LA FECHA, VALOR 29/08/2022 CAPITAL USD 102.500,00 INTERESES USD 86.603,21 COMISIÓN 7.547,28 LIBRETA N° 00099021001 TGN-RECURSOS ORDINARIOS (3987) REF.: COMISIONES BANCARIAS"/>
    <m/>
    <m/>
    <m/>
    <m/>
    <m/>
    <m/>
    <n v="1214.3499999999999"/>
    <n v="0"/>
    <s v="NO_CONCILIADO"/>
    <m/>
    <m/>
  </r>
  <r>
    <x v="10"/>
    <m/>
    <x v="10"/>
    <x v="150"/>
    <s v="S10410000003"/>
    <s v="COB"/>
    <n v="1041000"/>
    <m/>
    <s v="||PAGO A BID 3091/BL-BO VCTO. 27-08-2022 POR CUENTA DEL TGN - GAD BENI, SEGÚN NOTA MEFP/VTCP/DGCP/UODP/N°596/2022 DE LA FECHA, VALOR 29/08/2022 CAPITAL USD 241.090,69 INTERESES USD 210.337,05 LIBRETA N° 00099021001 TGN-RECURSOS ORDINARIOS (3987) REF.: COMISIONES BANCARIAS"/>
    <m/>
    <m/>
    <m/>
    <m/>
    <m/>
    <m/>
    <n v="2437.7600000000002"/>
    <n v="0"/>
    <s v="NO_CONCILIADO"/>
    <m/>
    <m/>
  </r>
  <r>
    <x v="46"/>
    <m/>
    <x v="46"/>
    <x v="151"/>
    <s v="O20457900002"/>
    <s v="BOD"/>
    <n v="2045790"/>
    <m/>
    <s v="00599022001 DEPOSITO DE EFECTIVO, DEPOSITANTE: EBA - MARIA ESTHER ALARCON CUETO, CONCEPTO: SALDO DE FONDOS NO EJECUTADO I/2022 - 13520, CUENTA DE DEPOSITO: CUENTA UNICA DEL TESORO"/>
    <m/>
    <m/>
    <m/>
    <m/>
    <m/>
    <m/>
    <n v="0"/>
    <n v="111.5"/>
    <s v="NO_CONCILIADO"/>
    <m/>
    <m/>
  </r>
  <r>
    <x v="81"/>
    <m/>
    <x v="81"/>
    <x v="151"/>
    <s v="O20458010002"/>
    <s v="BOD"/>
    <n v="2045801"/>
    <m/>
    <s v="00342012001 DEPOSITO DE EFECTIVO, DEPOSITANTE: AGENCIA ESTATAL DE VIVIENDA, CONCEPTO: DEVOLUCION DE SALARIOS DEVENGADOS, CUENTA DE DEPOSITO: CUENTA UNICA DEL TESORO"/>
    <m/>
    <m/>
    <m/>
    <m/>
    <m/>
    <m/>
    <n v="0"/>
    <n v="1943.06"/>
    <s v="NO_CONCILIADO"/>
    <m/>
    <m/>
  </r>
  <r>
    <x v="32"/>
    <m/>
    <x v="32"/>
    <x v="151"/>
    <s v="O20458020002"/>
    <s v="BOD"/>
    <n v="2045802"/>
    <m/>
    <s v="00046104203 DEPOSITO DE EFECTIVO, DEPOSITANTE: JUAN CARLOS RAMOS CHAVEZ MIN-SALUD, CONCEPTO: REVERSION, CUENTA DE DEPOSITO: CUENTA UNICA DEL TESORO"/>
    <m/>
    <m/>
    <m/>
    <m/>
    <m/>
    <m/>
    <n v="0"/>
    <n v="403.9"/>
    <s v="NO_CONCILIADO"/>
    <m/>
    <m/>
  </r>
  <r>
    <x v="32"/>
    <m/>
    <x v="32"/>
    <x v="151"/>
    <s v="O20458030002"/>
    <s v="BOD"/>
    <n v="2045803"/>
    <m/>
    <s v="00046104203 DEPOSITO DE EFECTIVO, DEPOSITANTE: NORMA MONICA CALLISAYA AGUILAR MIN-SALUD, CONCEPTO: REVERSION, CUENTA DE DEPOSITO: CUENTA UNICA DEL TESORO"/>
    <m/>
    <m/>
    <m/>
    <m/>
    <m/>
    <m/>
    <n v="0"/>
    <n v="588"/>
    <s v="NO_CONCILIADO"/>
    <m/>
    <m/>
  </r>
  <r>
    <x v="0"/>
    <m/>
    <x v="0"/>
    <x v="151"/>
    <s v="O20458050002"/>
    <s v="BOD"/>
    <n v="2045805"/>
    <m/>
    <s v="00099021001 DEPOSITO DE EFECTIVO, DEPOSITANTE: GOBIERNO AUTONOMO MUNICIPAL DE LA GUARDIA, CONCEPTO: CONST. UNIDAD EDUCATIVA DR. ANGEL FOIANINI BANZER II - MUN. LA GUARDIA, CUENTA DE DEPOSITO: CUENTA UNICA DEL TESORO"/>
    <m/>
    <m/>
    <m/>
    <m/>
    <m/>
    <m/>
    <n v="0"/>
    <n v="0.21"/>
    <s v="NO_CONCILIADO"/>
    <m/>
    <m/>
  </r>
  <r>
    <x v="32"/>
    <m/>
    <x v="32"/>
    <x v="151"/>
    <s v="O20458350002"/>
    <s v="BOD"/>
    <n v="2045835"/>
    <m/>
    <s v="00046104203 DEPOSITO DE EFECTIVO, DEPOSITANTE: RUBEN CALLE FLORES, CONCEPTO: REVERSION DE FONDOS NO UTILIZADOS, CUENTA DE DEPOSITO: CUENTA UNICA DEL TESORO"/>
    <m/>
    <m/>
    <m/>
    <m/>
    <m/>
    <m/>
    <n v="0"/>
    <n v="703.14"/>
    <s v="NO_CONCILIADO"/>
    <m/>
    <m/>
  </r>
  <r>
    <x v="32"/>
    <m/>
    <x v="32"/>
    <x v="151"/>
    <s v="O20458850002"/>
    <s v="BOD"/>
    <n v="2045885"/>
    <m/>
    <s v="00046104203 DEPOSITO DE EFECTIVO, DEPOSITANTE: RONALD COLQUE QUISPE, CONCEPTO: REVERSION, CUENTA DE DEPOSITO: CUENTA UNICA DEL TESORO"/>
    <m/>
    <m/>
    <m/>
    <m/>
    <m/>
    <m/>
    <n v="0"/>
    <n v="829.95"/>
    <s v="NO_CONCILIADO"/>
    <m/>
    <m/>
  </r>
  <r>
    <x v="26"/>
    <m/>
    <x v="26"/>
    <x v="151"/>
    <s v="B20457260002"/>
    <s v="BOD"/>
    <n v="2045726"/>
    <m/>
    <s v="00587012013 DEP.DE CHEQ.AJENOS,RET.DE CAM.,CONCEPTO: EBC -CONSTRUCCION CARRETERA MONTEAGUDO PAGO PLANILLAS DE AVANCE,DEP.: E.B.C. , PROCEDENCIA: BANCO UNION S.A., CHEQUE: 1694, FECHA DE EMISION:30/08/2022"/>
    <m/>
    <m/>
    <m/>
    <m/>
    <m/>
    <m/>
    <n v="0"/>
    <n v="2743371.68"/>
    <s v="NO_CONCILIADO"/>
    <m/>
    <m/>
  </r>
  <r>
    <x v="26"/>
    <m/>
    <x v="26"/>
    <x v="151"/>
    <s v="B20457290002"/>
    <s v="BOD"/>
    <n v="2045729"/>
    <m/>
    <s v="00587012014 DEP.DE CHEQ.AJENOS,RET.DE CAM.,CONCEPTO: EBC-CONSTRUCCION DOBLE VIA EL ALTO VIACHA DEPÓSITO PAGO PLANILLAS,DEP.: E.B.C. , PROCEDENCIA: BANCO UNION S.A., CHEQUE: 1695, FECHA DE EMISION:30/08/2022"/>
    <m/>
    <m/>
    <m/>
    <m/>
    <m/>
    <m/>
    <n v="0"/>
    <n v="2804936.91"/>
    <s v="NO_CONCILIADO"/>
    <m/>
    <m/>
  </r>
  <r>
    <x v="24"/>
    <m/>
    <x v="24"/>
    <x v="151"/>
    <s v="S10410050001"/>
    <s v="COB"/>
    <n v="1041005"/>
    <m/>
    <s v="||REGISTRO COBRO COMISIÓN ENMIENDA CARTA DE CRÉDITO STANDBY BS220.- Y EMISIÓN COMP. CONTABLE BS50.-, REF.:S364912160701 (BCB:SB-R-2021-15) A/F MINISTERIO DE HIDROCARBUROS EEC-GNV, S/G SWIFT N°14388, 29/08/2022. LIB.:00078034207 MHE-EEC-GNV FDO. RECALIFICACIÓN Y REP. CILINDROS A GNV REF:COM AVISO 3 SB-R-2021-15"/>
    <m/>
    <m/>
    <m/>
    <m/>
    <m/>
    <m/>
    <n v="270"/>
    <n v="0"/>
    <s v="NO_CONCILIADO"/>
    <m/>
    <m/>
  </r>
  <r>
    <x v="0"/>
    <m/>
    <x v="0"/>
    <x v="152"/>
    <s v="O20460560002"/>
    <s v="BOD"/>
    <n v="2046056"/>
    <m/>
    <s v="00099021001 DEPOSITO DE EFECTIVO, DEPOSITANTE: ROSAURA CHURA YANI, CONCEPTO: REVERSION DE BOLETA DE HABER MENSUAL - MAYO MINISTERIO DE EDUCACION, CUENTA DE DEPOSITO: CUENTA UNICA DEL TESORO"/>
    <m/>
    <m/>
    <m/>
    <m/>
    <m/>
    <m/>
    <n v="0"/>
    <n v="5346.5"/>
    <s v="NO_CONCILIADO"/>
    <m/>
    <m/>
  </r>
  <r>
    <x v="0"/>
    <m/>
    <x v="0"/>
    <x v="152"/>
    <s v="O20460790002"/>
    <s v="BOD"/>
    <n v="2046079"/>
    <m/>
    <s v="00099021001 DEPOSITO DE EFECTIVO, DEPOSITANTE: MARIA JOSE VELARDE PEÑARANDA, CONCEPTO: DEVOLUCION DE REFRIGERIO MES DE JULIO DE 2022, CUENTA DE DEPOSITO: CUENTA UNICA DEL TESORO"/>
    <m/>
    <m/>
    <m/>
    <m/>
    <m/>
    <m/>
    <n v="0"/>
    <n v="162"/>
    <s v="NO_CONCILIADO"/>
    <m/>
    <m/>
  </r>
  <r>
    <x v="69"/>
    <m/>
    <x v="69"/>
    <x v="152"/>
    <s v="O20461460002"/>
    <s v="BOD"/>
    <n v="2046146"/>
    <m/>
    <s v="00293062001 DEPOSITO DE EFECTIVO, DEPOSITANTE: JHOANA MELCON, CONCEPTO: REVERSION COMPROBANTE N °63,3 DEVOLUCION PASANTIAS, CUENTA DE DEPOSITO: CUENTA UNICA DEL TESORO"/>
    <m/>
    <m/>
    <m/>
    <m/>
    <m/>
    <m/>
    <n v="0"/>
    <n v="0.01"/>
    <s v="CONCILIADO_PARCIAL"/>
    <m/>
    <m/>
  </r>
  <r>
    <x v="0"/>
    <m/>
    <x v="0"/>
    <x v="152"/>
    <s v="O20461470002"/>
    <s v="BOD"/>
    <n v="2046147"/>
    <m/>
    <s v="00099021001 DEPOSITO DE EFECTIVO, DEPOSITANTE: SERGIO RODRIGO TERRAZAS ZENTENO, CONCEPTO: DEVOLUCION DE RECURSOS POR SERVICIOS BASICOS EN DEMASIA, CUENTA DE DEPOSITO: CUENTA UNICA DEL TESORO"/>
    <m/>
    <m/>
    <m/>
    <m/>
    <m/>
    <m/>
    <n v="0"/>
    <n v="205"/>
    <s v="NO_CONCILIADO"/>
    <m/>
    <m/>
  </r>
  <r>
    <x v="0"/>
    <m/>
    <x v="0"/>
    <x v="152"/>
    <s v="O20461500002"/>
    <s v="BOD"/>
    <n v="2046150"/>
    <m/>
    <s v="00099021001 DEPOSITO DE EFECTIVO, DEPOSITANTE: SERGIO RODRIGO TERRZAS ZENTENO, CONCEPTO: DEVOLUCION DE RECURSOS POR SERVICIOS BASICOS EN DEMASIA, CUENTA DE DEPOSITO: CUENTA UNICA DEL TESORO"/>
    <m/>
    <m/>
    <m/>
    <m/>
    <m/>
    <m/>
    <n v="0"/>
    <n v="148"/>
    <s v="NO_CONCILIADO"/>
    <m/>
    <m/>
  </r>
  <r>
    <x v="69"/>
    <m/>
    <x v="69"/>
    <x v="152"/>
    <s v="O20461550002"/>
    <s v="BOD"/>
    <n v="2046155"/>
    <m/>
    <s v="00293064201 DEPOSITO DE EFECTIVO, DEPOSITANTE: JHOANA MELCON, CONCEPTO: REVERSION COMPROBANTE N°79,2 DEVOLUCION PASANTIAS, CUENTA DE DEPOSITO: CUENTA UNICA DEL TESORO"/>
    <m/>
    <m/>
    <m/>
    <m/>
    <m/>
    <m/>
    <n v="0"/>
    <n v="2.99"/>
    <s v="CONCILIADO_PARCIAL"/>
    <m/>
    <m/>
  </r>
  <r>
    <x v="3"/>
    <m/>
    <x v="3"/>
    <x v="152"/>
    <s v="B20460610002"/>
    <s v="BOD"/>
    <n v="2046061"/>
    <m/>
    <s v="00099021001 DEP.DE CHEQ.AJENOS,RET.DE CAM.,CONCEPTO: AUTORIDAD IMPUG. TRIBUTARIA DEVOLUCION INCAPACIDAD TEMPORAL, ENERO/22,DEP.: CAJA PETROLERA DE SALUD , PROCEDENCIA: BANCO UNION S.A., CHEQUE: 19616, FECHA DE EMISION:31/08/2022"/>
    <m/>
    <m/>
    <m/>
    <m/>
    <m/>
    <m/>
    <n v="0"/>
    <n v="31115.71"/>
    <s v="NO_CONCILIADO"/>
    <m/>
    <m/>
  </r>
  <r>
    <x v="3"/>
    <m/>
    <x v="3"/>
    <x v="152"/>
    <s v="B20460630002"/>
    <s v="BOD"/>
    <n v="2046063"/>
    <m/>
    <s v="00099021001 DEP.DE CHEQ.AJENOS,RET.DE CAM.,CONCEPTO: AUTORIDAD IMPUG. TRIBUTARIA DEVOLUCION INCAPACIDAD TEMPORAL, MAYO/22,DEP.: CAJA PETROLERA DE SALUD , PROCEDENCIA: BANCO UNION S.A., CHEQUE: 19612, FECHA DE EMISION:31/08/2022"/>
    <m/>
    <m/>
    <m/>
    <m/>
    <m/>
    <m/>
    <n v="0"/>
    <n v="635.25"/>
    <s v="NO_CONCILIADO"/>
    <m/>
    <m/>
  </r>
  <r>
    <x v="82"/>
    <m/>
    <x v="82"/>
    <x v="152"/>
    <s v="B20460730002"/>
    <s v="BOD"/>
    <n v="2046073"/>
    <m/>
    <s v="00862012001 DEP.DE CHEQ.AJENOS,RET.DE CAM.,CONCEPTO: FNDR DEVOLUCION INCAPACIDAD TEMPORAL MAYO/22,DEP.: CAJA PETROLERA DE SALUD , PROCEDENCIA: BANCO UNION S.A., CHEQUE: 19607, FECHA DE EMISION:31/08/2022"/>
    <m/>
    <m/>
    <m/>
    <m/>
    <m/>
    <m/>
    <n v="0"/>
    <n v="6741.9"/>
    <s v="NO_CONCILIADO"/>
    <m/>
    <m/>
  </r>
  <r>
    <x v="80"/>
    <m/>
    <x v="80"/>
    <x v="152"/>
    <s v="B20460740002"/>
    <s v="BOD"/>
    <n v="2046074"/>
    <m/>
    <s v="00041011103 DEP.DE CHEQ.AJENOS,RET.DE CAM.,CONCEPTO: TRANSFERENCIA DE RECURSOS POR LA EMISION DE AUTORIZACIONES PREVIAS DE IMPORTACION MES JULIO/2022,DEP.: MDP Y EP , PROCEDENCIA: BANCO UNION S.A., CHEQUE: 1208, FECHA DE EMISION:24/08/2022"/>
    <m/>
    <m/>
    <m/>
    <m/>
    <m/>
    <m/>
    <n v="0"/>
    <n v="465900"/>
    <s v="NO_CONCILIADO"/>
    <m/>
    <m/>
  </r>
  <r>
    <x v="3"/>
    <m/>
    <x v="3"/>
    <x v="152"/>
    <s v="B20460750002"/>
    <s v="BOD"/>
    <n v="2046075"/>
    <m/>
    <s v="00099021001 DEP.DE CHEQ.AJENOS,RET.DE CAM.,CONCEPTO: MIONISTERIO DE HIDROCARBUROS DEVOLUCION INCAPACIDAD TEMPORAL MAYO/22,DEP.: CAJA PETROLERA DE SALUD , PROCEDENCIA: BANCO UNION S.A., CHEQUE: 19606, FECHA DE EMISION:31/08/2022"/>
    <m/>
    <m/>
    <m/>
    <m/>
    <m/>
    <m/>
    <n v="0"/>
    <n v="1748.33"/>
    <s v="NO_CONCILIADO"/>
    <m/>
    <m/>
  </r>
  <r>
    <x v="3"/>
    <m/>
    <x v="3"/>
    <x v="152"/>
    <s v="B20460770002"/>
    <s v="BOD"/>
    <n v="2046077"/>
    <m/>
    <s v="00099021001 DEP.DE CHEQ.AJENOS,RET.DE CAM.,CONCEPTO: AUT. FISCALIZACION EMPRESAS DEVOLUCION INCAPACIDAD TEMPORAL, MAYO/22,DEP.: CAJA PETROLERA DE SALUD , PROCEDENCIA: BANCO UNION S.A., CHEQUE: 19614, FECHA DE EMISION:31/08/2022"/>
    <m/>
    <m/>
    <m/>
    <m/>
    <m/>
    <m/>
    <n v="0"/>
    <n v="700.55"/>
    <s v="NO_CONCILIADO"/>
    <m/>
    <m/>
  </r>
  <r>
    <x v="80"/>
    <m/>
    <x v="80"/>
    <x v="152"/>
    <s v="B20460780002"/>
    <s v="BOD"/>
    <n v="2046078"/>
    <m/>
    <s v="00041011104 DEP.DE CHEQ.AJENOS,RET.DE CAM.,CONCEPTO: TRANSFERENCIA DE RECURSOS POR LA EMISION DE CERTIFICACION SELLO HECHO EN BOLIVIA MES DE JULIO 2022,DEP.: MDP Y EP , PROCEDENCIA: BANCO UNION S.A., CHEQUE: 1209, FECHA DE EMISION:24/08/2022"/>
    <m/>
    <m/>
    <m/>
    <m/>
    <m/>
    <m/>
    <n v="0"/>
    <n v="22700"/>
    <s v="NO_CONCILIADO"/>
    <m/>
    <m/>
  </r>
  <r>
    <x v="14"/>
    <m/>
    <x v="14"/>
    <x v="152"/>
    <s v="B20460990002"/>
    <s v="BOD"/>
    <n v="2046099"/>
    <m/>
    <s v="00086071101 DEP.DE CHEQ.AJENOS,RET.DE CAM.,CONCEPTO: EJECUCION DE BOLETA DE GARANTIA,DEP.: MINISTERIO DE MEDIO AMBIENTE Y AGUA , PROCEDENCIA: BANCO UNION S.A., CHEQUE: 25, FECHA DE EMISION:18/08/2022"/>
    <m/>
    <m/>
    <m/>
    <m/>
    <m/>
    <m/>
    <n v="0"/>
    <n v="2100"/>
    <s v="NO_CONCILIADO"/>
    <m/>
    <m/>
  </r>
  <r>
    <x v="5"/>
    <m/>
    <x v="5"/>
    <x v="152"/>
    <s v="B20461310002"/>
    <s v="BOD"/>
    <n v="2046131"/>
    <m/>
    <s v="00099021001 DEP.DE CHEQ.AJENOS,RET.DE CAM.,CONCEPTO: DEVOLUCION PLANILLA CAJA BANCARIA ESTATAL,DEP.: SEDES COCHABAMBA , PROCEDENCIA: BANCO UNION S.A., CHEQUE: 48623, FECHA DE EMISION:29/08/2022"/>
    <m/>
    <m/>
    <m/>
    <m/>
    <m/>
    <m/>
    <n v="0"/>
    <n v="3191.46"/>
    <s v="NO_CONCILIADO"/>
    <m/>
    <m/>
  </r>
  <r>
    <x v="7"/>
    <m/>
    <x v="7"/>
    <x v="152"/>
    <s v="F0010421"/>
    <s v="NTE"/>
    <n v="4189881"/>
    <m/>
    <s v="A:00099021001 TRANSFERENCIA DE RECUPERACIONES SEGÚN NOTA GEF-LCR-JSZ-0983-NOT/22 POR CONCEPTO DE PAGO DE INTERES DE ACUERDO A REPROGRAMACION “PROGRAMA APOYO A LA EJECUCION DE LA INVERSION PUBLICA” CORRESPONDIENTE AL GAM DE CULPINA."/>
    <m/>
    <m/>
    <m/>
    <m/>
    <m/>
    <m/>
    <n v="0"/>
    <n v="4672.66"/>
    <s v="NO_CONCILIADO"/>
    <m/>
    <m/>
  </r>
  <r>
    <x v="3"/>
    <m/>
    <x v="3"/>
    <x v="152"/>
    <s v="Q16765760002"/>
    <s v="CRV"/>
    <n v="1676576"/>
    <m/>
    <s v="NUMERO DE LIBRETA CUT: 00099021001 OPERACIÓN E18 TRANSFERENCIA DEL SISTEMA FINANCIERO POR CUENTA DE TERCEROS A LA CUT reversion aporte patronal para la vivienda TGN junio 2022 y fiscalia general del estado"/>
    <m/>
    <m/>
    <m/>
    <m/>
    <m/>
    <m/>
    <n v="0"/>
    <n v="1129.4000000000001"/>
    <s v="NO_CONCILIADO"/>
    <m/>
    <m/>
  </r>
  <r>
    <x v="83"/>
    <m/>
    <x v="83"/>
    <x v="152"/>
    <s v="G19871100001"/>
    <s v="CVD"/>
    <n v="1987110"/>
    <m/>
    <s v="COBRO COSTOS DE PAPELERIA SEGUN TRANSFERENCIA DEL EXTERIOR POR ORDEN DE SUPERGASBRAS ENERGIA LTDA (RIO DE JANEIRO) REF.: CRED SWF OF 22/08/30 LIB. 00513062001 YPFB-OPERACIONES PLANTA DE SEPARACION DE LIQUIDOS RIO GRANDE"/>
    <m/>
    <m/>
    <m/>
    <m/>
    <m/>
    <m/>
    <n v="50"/>
    <n v="0"/>
    <s v="NO_CONCILIADO"/>
    <m/>
    <m/>
  </r>
  <r>
    <x v="3"/>
    <m/>
    <x v="3"/>
    <x v="152"/>
    <s v="Q16770540002"/>
    <s v="CRV"/>
    <n v="1677054"/>
    <m/>
    <s v="NUMERO DE LIBRETA CUT: 00099021001 OPERACIÓN E18 TRANSFERENCIA DEL SISTEMA FINANCIERO POR CUENTA DE TERCEROS A LA CUT devolucion pagos de CC no cobrados marzo 2022"/>
    <m/>
    <m/>
    <m/>
    <m/>
    <m/>
    <m/>
    <n v="0"/>
    <n v="300223.94"/>
    <s v="NO_CONCILIADO"/>
    <m/>
    <m/>
  </r>
  <r>
    <x v="83"/>
    <m/>
    <x v="83"/>
    <x v="152"/>
    <s v="G19875500001"/>
    <s v="CVD"/>
    <n v="1987550"/>
    <m/>
    <s v="COBRO COSTOS DE PAPELERIA SEGUN TRANSFERENCIA DEL EXTERIOR POR ORDEN DE COPA ENERGIA DISTRIBUIDORA DE GAS S.A., FECHA VALOR 30/8/2022, RFB/07134502961/INV/73, 75, 74, 77 LIB. 00513062001 YPFB-OPERACIONES PLANTA DE SEPARACION DE LIQUIDOS RIO GRANDE"/>
    <m/>
    <m/>
    <m/>
    <m/>
    <m/>
    <m/>
    <n v="50"/>
    <n v="0"/>
    <s v="NO_CONCILIADO"/>
    <m/>
    <m/>
  </r>
  <r>
    <x v="83"/>
    <m/>
    <x v="83"/>
    <x v="152"/>
    <s v="G19875520001"/>
    <s v="CVD"/>
    <n v="1987552"/>
    <m/>
    <s v="COBRO COSTOS DE PAPELERIA SEGUN TRANSFERENCIA DEL EXTERIOR POR ORDEN DE PARAGUAY ENERGY GAS S.R.L. FECHA VALOR 30/8/2022 LIB. 00513062001 YPFB-OPERACIONES PLANTA DE SEPARACION DE LIQUIDOS RIO GRANDE"/>
    <m/>
    <m/>
    <m/>
    <m/>
    <m/>
    <m/>
    <n v="50"/>
    <n v="0"/>
    <s v="NO_CONCILIADO"/>
    <m/>
    <m/>
  </r>
  <r>
    <x v="7"/>
    <m/>
    <x v="7"/>
    <x v="152"/>
    <s v="Q16772580002"/>
    <s v="CRV"/>
    <n v="1677258"/>
    <m/>
    <s v="NUMERO DE LIBRETA CUT: 00099021001 OPERACIÓN E75 TRANSFERENCIA DE LA CUENTA FISCAL BUN A LA CUT EN MN TRANSFERENCIA DE FONDOS A SOLICITUD DE: GOBIERNO AUTONOMO DEPARTAMENTAL DE POTOSI, CITE:/GAD/SAF/TES/NÂ°322/2022 CUENTA CUT 3987 LIBRETA NÂ° 00099021001 TGN-RECURSOS ORDINARIOS"/>
    <m/>
    <m/>
    <m/>
    <m/>
    <m/>
    <m/>
    <n v="0"/>
    <n v="200000"/>
    <s v="NO_CONCILIADO"/>
    <m/>
    <m/>
  </r>
  <r>
    <x v="7"/>
    <m/>
    <x v="7"/>
    <x v="152"/>
    <s v="Q16772590002"/>
    <s v="CRV"/>
    <n v="1677259"/>
    <m/>
    <s v="NUMERO DE LIBRETA CUT: 00099021001 OPERACIÓN E75 TRANSFERENCIA DE LA CUENTA FISCAL BUN A LA CUT EN MN TRANSFERENCIA DE FONDOS A SOLICITUD DE: GOBIERNO AUTONOMO DEPARTAMENTAL DE POTOSI, CITE:/GAD/SAF/TES/NÂ°321/2022 CUENTA CUT 3987 LIBRETA NÂ° 00099021001 TGN-RECURSOS ORDINARIOS"/>
    <m/>
    <m/>
    <m/>
    <m/>
    <m/>
    <m/>
    <n v="0"/>
    <n v="58337.88"/>
    <s v="NO_CONCILIADO"/>
    <m/>
    <m/>
  </r>
  <r>
    <x v="7"/>
    <m/>
    <x v="7"/>
    <x v="152"/>
    <s v="Q16772610002"/>
    <s v="CRV"/>
    <n v="1677261"/>
    <m/>
    <s v="NUMERO DE LIBRETA CUT: 00099021001 OPERACIÓN E75 TRANSFERENCIA DE LA CUENTA FISCAL BUN A LA CUT EN MN TRANSFERENCIA DE FONDOS A SOLICITUD DE: GOBIERNO AUTONOMO DEPARTAMENTAL DE POTOSI, CITE:/GAD/SAF/TES/NÂ°320/2022 CUENTA CUT 3987 LIBRETA NÂ° 00099021001 TGN-RECURSOS ORDINARIOS"/>
    <m/>
    <m/>
    <m/>
    <m/>
    <m/>
    <m/>
    <n v="0"/>
    <n v="0.85"/>
    <s v="NO_CONCILIADO"/>
    <m/>
    <m/>
  </r>
  <r>
    <x v="84"/>
    <m/>
    <x v="84"/>
    <x v="152"/>
    <s v="S10413410002"/>
    <s v="CRV"/>
    <n v="1041341"/>
    <m/>
    <s v="||REGULARIZACION DE NUESTRA OPERACION NRO. 1040519 DE FECHA 19/08/2022 EN ATENCION A NOTA CITE EJE-898-JAF 78/2022 ENVIADA POR ESCUELA DE JUECES DEL ESTADO (HRE-TGL-13499) (SECTOR PÚBLICO-DONACIONES) LIBRETA N°00343018001 POR CUENTA DE AGENCIA ESPAÑOLA DE COOPERACION INTERNACIONAL PARA EL DESARROLLO"/>
    <m/>
    <m/>
    <m/>
    <m/>
    <m/>
    <m/>
    <n v="0"/>
    <n v="627468.43000000005"/>
    <s v="NO_CONCILIADO"/>
    <m/>
    <m/>
  </r>
  <r>
    <x v="42"/>
    <m/>
    <x v="42"/>
    <x v="152"/>
    <s v="S10413210003"/>
    <s v="COB"/>
    <n v="1041321"/>
    <m/>
    <s v="||TRANSFERENCIA DE FONDOS SEGÚN MENSAJES SWIFT NROS. 14532 Y 14531 DE LA FECHA Y NOTA CITE: AGBC-AGBC/DAF/CNI-RSYS-0014-CAR/2022 DE FECHA 26/04/2022 (HRE-TGL-6525) DE LA AGENCIA BOLIVIANA DE CORREOS. DÉBITO DE LA LIBRETA 000383012001 AGENCIA BOLIVIANA DE CORREOS, REPOSICIÓN ÚTILES DE ESCRITORIO."/>
    <m/>
    <m/>
    <m/>
    <m/>
    <m/>
    <m/>
    <n v="50"/>
    <n v="0"/>
    <s v="NO_CONCILIADO"/>
    <m/>
    <m/>
  </r>
  <r>
    <x v="0"/>
    <m/>
    <x v="0"/>
    <x v="153"/>
    <s v="O20464560002"/>
    <s v="BOD"/>
    <n v="2046456"/>
    <m/>
    <s v="00099021001 DEPOSITO DE EFECTIVO, DEPOSITANTE: JUAN CARLOS RUIZ RADA, CONCEPTO: PLAN DE PAGO MENSUAL DVOLUCION DE COBRO INDEBIDO, CUENTA DE DEPOSITO: CUENTA UNICA DEL TESORO"/>
    <m/>
    <m/>
    <m/>
    <m/>
    <m/>
    <m/>
    <n v="0"/>
    <n v="1700"/>
    <s v="NO_CONCILIADO"/>
    <m/>
    <m/>
  </r>
  <r>
    <x v="0"/>
    <m/>
    <x v="0"/>
    <x v="153"/>
    <s v="O20464710002"/>
    <s v="BOD"/>
    <n v="2046471"/>
    <m/>
    <s v="00099021001 DEPOSITO DE EFECTIVO, DEPOSITANTE: JUAN LADISLAO MAMANI TARQUI, CONCEPTO: DEVOLUCION DE LA DEUDA, CUENTA DE DEPOSITO: CUENTA UNICA DEL TESORO"/>
    <m/>
    <m/>
    <m/>
    <m/>
    <m/>
    <m/>
    <n v="0"/>
    <n v="458.61"/>
    <s v="NO_CONCILIADO"/>
    <m/>
    <m/>
  </r>
  <r>
    <x v="0"/>
    <m/>
    <x v="0"/>
    <x v="153"/>
    <s v="O20464860002"/>
    <s v="BOD"/>
    <n v="2046486"/>
    <m/>
    <s v="00099021001 DEPOSITO DE EFECTIVO, DEPOSITANTE: JASCEMINE XIOMARA DE LA RIVA SANDOVAL, CONCEPTO: REGULARIZACION POR TOPE SALARIAL AGOSTO 2022, CUENTA DE DEPOSITO: CUENTA UNICA DEL TESORO"/>
    <m/>
    <m/>
    <m/>
    <m/>
    <m/>
    <m/>
    <n v="0"/>
    <n v="1788.13"/>
    <s v="NO_CONCILIADO"/>
    <m/>
    <m/>
  </r>
  <r>
    <x v="0"/>
    <m/>
    <x v="0"/>
    <x v="153"/>
    <s v="O20464980002"/>
    <s v="BOD"/>
    <n v="2046498"/>
    <m/>
    <s v="00099021001 DEPOSITO DE EFECTIVO, DEPOSITANTE: |, CONCEPTO: DEVOLUCION POR DOBLE PERCEPCION, CUENTA DE DEPOSITO: CUENTA UNICA DEL TESORO"/>
    <m/>
    <m/>
    <m/>
    <m/>
    <m/>
    <m/>
    <n v="0"/>
    <n v="418.03"/>
    <s v="NO_CONCILIADO"/>
    <m/>
    <m/>
  </r>
  <r>
    <x v="0"/>
    <m/>
    <x v="0"/>
    <x v="153"/>
    <s v="O20465340002"/>
    <s v="BOD"/>
    <n v="2046534"/>
    <m/>
    <s v="00099021001 DEPOSITO DE EFECTIVO, DEPOSITANTE: ANTONIO ARUQUIPA MALLEA, CONCEPTO: DEVOLUCION DE RETROACTIVO, CUENTA DE DEPOSITO: CUENTA UNICA DEL TESORO"/>
    <m/>
    <m/>
    <m/>
    <m/>
    <m/>
    <m/>
    <n v="0"/>
    <n v="290"/>
    <s v="NO_CONCILIADO"/>
    <m/>
    <m/>
  </r>
  <r>
    <x v="0"/>
    <m/>
    <x v="0"/>
    <x v="153"/>
    <s v="O20465570002"/>
    <s v="BOD"/>
    <n v="2046557"/>
    <m/>
    <s v="00099021001 DEPOSITO DE EFECTIVO, DEPOSITANTE: JUAN MACHACA FERNANDEZ, CONCEPTO: DEVOLUCION DE DEUDA SEGUN PLAN DE PAGO 2DA CUOTA, CUENTA DE DEPOSITO: CUENTA UNICA DEL TESORO"/>
    <m/>
    <m/>
    <m/>
    <m/>
    <m/>
    <m/>
    <n v="0"/>
    <n v="2486.6999999999998"/>
    <s v="NO_CONCILIADO"/>
    <m/>
    <m/>
  </r>
  <r>
    <x v="0"/>
    <m/>
    <x v="0"/>
    <x v="153"/>
    <s v="O20465730002"/>
    <s v="BOD"/>
    <n v="2046573"/>
    <m/>
    <s v="00099021001 DEPOSITO DE EFECTIVO, DEPOSITANTE: JESUS QUENTA TICONA, CONCEPTO: DEVOLUCION DE RETROACTIVO, CUENTA DE DEPOSITO: CUENTA UNICA DEL TESORO"/>
    <m/>
    <m/>
    <m/>
    <m/>
    <m/>
    <m/>
    <n v="0"/>
    <n v="2080.39"/>
    <s v="NO_CONCILIADO"/>
    <m/>
    <m/>
  </r>
  <r>
    <x v="0"/>
    <m/>
    <x v="0"/>
    <x v="153"/>
    <s v="O20465770002"/>
    <s v="BOD"/>
    <n v="2046577"/>
    <m/>
    <s v="00099021001 DEPOSITO DE EFECTIVO, DEPOSITANTE: SONIA ELDER VILDOZO VDA. DE TARQUI, CONCEPTO: COBRO INDEVIDO, CUENTA DE DEPOSITO: CUENTA UNICA DEL TESORO"/>
    <m/>
    <m/>
    <m/>
    <m/>
    <m/>
    <m/>
    <n v="0"/>
    <n v="2097.7600000000002"/>
    <s v="NO_CONCILIADO"/>
    <m/>
    <m/>
  </r>
  <r>
    <x v="1"/>
    <m/>
    <x v="1"/>
    <x v="153"/>
    <s v="O20465780002"/>
    <s v="BOD"/>
    <n v="2046578"/>
    <m/>
    <s v="00099021001 DEPOSITO DE EFECTIVO, DEPOSITANTE: ANGELICA AGUIDA CHOQUE ZUÑAGUA, CONCEPTO: DEVOLUCION POR DOBLE PERCPECION, CUENTA DE DEPOSITO: CUENTA UNICA DEL TESORO /DJBR."/>
    <m/>
    <m/>
    <m/>
    <m/>
    <m/>
    <m/>
    <n v="0"/>
    <n v="908.84"/>
    <s v="NO_CONCILIADO"/>
    <m/>
    <m/>
  </r>
  <r>
    <x v="14"/>
    <m/>
    <x v="14"/>
    <x v="153"/>
    <s v="O20466250002"/>
    <s v="BOD"/>
    <n v="2046625"/>
    <m/>
    <s v="00099021001 DEPOSITO DE EFECTIVO, DEPOSITANTE: MMA Y A, CONCEPTO: DEVOLUCION DE FONDOS EN AVANCE NO UTILIZADOS, CUENTA DE DEPOSITO: CUENTA UNICA DEL TESORO"/>
    <m/>
    <m/>
    <m/>
    <m/>
    <m/>
    <m/>
    <n v="0"/>
    <n v="1325"/>
    <s v="NO_CONCILIADO"/>
    <m/>
    <m/>
  </r>
  <r>
    <x v="79"/>
    <m/>
    <x v="79"/>
    <x v="153"/>
    <s v="O20466280002"/>
    <s v="BOD"/>
    <n v="2046628"/>
    <m/>
    <s v="00053014101 DEPOSITO DE EFECTIVO, DEPOSITANTE: MINISTERIO DE CULTURAS, CONCEPTO: DEVOLUCION DE FONDOS EN AVANCE, CUENTA DE DEPOSITO: CUENTA UNICA DEL TESORO"/>
    <m/>
    <m/>
    <m/>
    <m/>
    <m/>
    <m/>
    <n v="0"/>
    <n v="9740"/>
    <s v="NO_CONCILIADO"/>
    <m/>
    <m/>
  </r>
  <r>
    <x v="79"/>
    <m/>
    <x v="79"/>
    <x v="153"/>
    <s v="O20466290002"/>
    <s v="BOD"/>
    <n v="2046629"/>
    <m/>
    <s v="00099021001 DEPOSITO DE EFECTIVO, DEPOSITANTE: MINISTERIO DE CULTURAS, CONCEPTO: DEVOLUCION DE FONDOS EN AVANCE, CUENTA DE DEPOSITO: CUENTA UNICA DEL TESORO"/>
    <m/>
    <m/>
    <m/>
    <m/>
    <m/>
    <m/>
    <n v="0"/>
    <n v="686.7"/>
    <s v="NO_CONCILIADO"/>
    <m/>
    <m/>
  </r>
  <r>
    <x v="79"/>
    <m/>
    <x v="79"/>
    <x v="153"/>
    <s v="O20466300002"/>
    <s v="BOD"/>
    <n v="2046630"/>
    <m/>
    <s v="00053014101 DEPOSITO DE EFECTIVO, DEPOSITANTE: MINISTERIO DE CULTURAS, CONCEPTO: DEVOLUCION DE FONDOS EN AVANCE, CUENTA DE DEPOSITO: CUENTA UNICA DEL TESORO"/>
    <m/>
    <m/>
    <m/>
    <m/>
    <m/>
    <m/>
    <n v="0"/>
    <n v="1200.25"/>
    <s v="NO_CONCILIADO"/>
    <m/>
    <m/>
  </r>
  <r>
    <x v="79"/>
    <m/>
    <x v="79"/>
    <x v="153"/>
    <s v="O20466310002"/>
    <s v="BOD"/>
    <n v="2046631"/>
    <m/>
    <s v="00099021001 DEPOSITO DE EFECTIVO, DEPOSITANTE: MINISTERIO DE CULTURAS, CONCEPTO: DEVOLUCION DE FONDOS EN AVANCE, CUENTA DE DEPOSITO: CUENTA UNICA DEL TESORO"/>
    <m/>
    <m/>
    <m/>
    <m/>
    <m/>
    <m/>
    <n v="0"/>
    <n v="6272.6"/>
    <s v="NO_CONCILIADO"/>
    <m/>
    <m/>
  </r>
  <r>
    <x v="85"/>
    <m/>
    <x v="85"/>
    <x v="153"/>
    <s v="B20464030002"/>
    <s v="BOD"/>
    <n v="2046403"/>
    <m/>
    <s v="00290012001 DEP.DE CHEQ.AJENOS,RET.DE CAM.,CONCEPTO: DEPÓSITO POR CONCEPTO DE MULTAS, TRAMITE 8345038,DEP.: SERVICIO DE IMPUESTOS NACIONALES , PROCEDENCIA: BANCO UNION S.A., CHEQUE: 6723, FECHA DE EMISION:23/08/2022"/>
    <m/>
    <m/>
    <m/>
    <m/>
    <m/>
    <m/>
    <n v="0"/>
    <n v="171.8"/>
    <s v="NO_CONCILIADO"/>
    <m/>
    <m/>
  </r>
  <r>
    <x v="69"/>
    <m/>
    <x v="69"/>
    <x v="153"/>
    <s v="B20465090002"/>
    <s v="BOD"/>
    <n v="2046509"/>
    <m/>
    <s v="00293012001 DEP.DE CHEQ.AJENOS,RET.DE CAM.,CONCEPTO: INGRESO POR SUBSIDIO INCAPACIDAD TEMPORAL,DEP.: FUNDACION CULTURAL DEL BANCO CENTRAL DE BOLIVIA , PROCEDENCIA: BANCO UNION S.A., CHEQUE: 532, FECHA DE EMISION:01/09/2022"/>
    <m/>
    <m/>
    <m/>
    <m/>
    <m/>
    <m/>
    <n v="0"/>
    <n v="38404.57"/>
    <s v="NO_CONCILIADO"/>
    <m/>
    <m/>
  </r>
  <r>
    <x v="3"/>
    <m/>
    <x v="3"/>
    <x v="153"/>
    <s v="Q16777580002"/>
    <s v="CRV"/>
    <n v="1677758"/>
    <m/>
    <s v="NUMERO DE LIBRETA CUT: 00099021001 OPERACIÓN E18 TRANSFERENCIA DEL SISTEMA FINANCIERO POR CUENTA DE TERCEROS A LA CUT TRANSFERENCIA DE VOLUCION DE ABONO A LA SEPTIMA DIVISION DEL EJERCITO SOLICITUD EMPRESA DE LUZ Y FUERZA ELECTRICA COCHABAMBA S.A."/>
    <m/>
    <m/>
    <m/>
    <m/>
    <m/>
    <m/>
    <n v="0"/>
    <n v="573.4"/>
    <s v="NO_CONCILIADO"/>
    <m/>
    <m/>
  </r>
  <r>
    <x v="81"/>
    <m/>
    <x v="81"/>
    <x v="153"/>
    <s v="Q16777600002"/>
    <s v="CRV"/>
    <n v="1677760"/>
    <m/>
    <s v="NUMERO DE LIBRETA CUT: 03420102001 OPERACIÓN E18 TRANSFERENCIA DEL SISTEMA FINANCIERO POR CUENTA DE TERCEROS A LA CUT TRANSFERENCIA DE RECURSOS DEL FIDEICOMISO AEVIVIENDA SOLICITUD SUBGERENCIA NACIONAL DE FIDEICOMISOS"/>
    <m/>
    <m/>
    <m/>
    <m/>
    <m/>
    <m/>
    <n v="0"/>
    <n v="1413837.95"/>
    <s v="NO_CONCILIADO"/>
    <m/>
    <m/>
  </r>
  <r>
    <x v="27"/>
    <m/>
    <x v="27"/>
    <x v="153"/>
    <s v="Q16778510002"/>
    <s v="CRV"/>
    <n v="1677851"/>
    <m/>
    <s v="NUMERO DE LIBRETA CUT: 00548022001 OPERACIÓN E75 TRANSFERENCIA DE LA CUENTA FISCAL BUN A LA CUT EN MN TRANSFERENCIA DE FONDOS A SOLICITUD DE: CORPORACION DE LAS FF.AA PARA EL DESARROLLO NACIONAL FABRICA BOLIVIANA DE MUNICION , CITE:FBM-GG:373/22 CUENTA CUT 3987 LIBRETA NÂ° 00548022001 COFADENA"/>
    <m/>
    <m/>
    <m/>
    <m/>
    <m/>
    <m/>
    <n v="0"/>
    <n v="1000000"/>
    <s v="NO_CONCILIADO"/>
    <m/>
    <m/>
  </r>
  <r>
    <x v="83"/>
    <m/>
    <x v="83"/>
    <x v="153"/>
    <s v="G19889820001"/>
    <s v="CVD"/>
    <n v="1988982"/>
    <m/>
    <s v="COBRO COSTOS DE PAPELERIA SEGUN TRANSFERENCIA DEL EXTERIOR POR ORDEN DE GASS CORONA S A E C A (ASUNCION PARAGUAY) REF.: S0622434023001 - 0612254 FECHA VALOR 31/08/2022 LIB. 00513062001 YPFB-OPERACIONES PLANTA DE SEPARACION DE LIQUIDOS RIO GRANDE"/>
    <m/>
    <m/>
    <m/>
    <m/>
    <m/>
    <m/>
    <n v="50"/>
    <n v="0"/>
    <s v="NO_CONCILIADO"/>
    <m/>
    <m/>
  </r>
  <r>
    <x v="83"/>
    <m/>
    <x v="83"/>
    <x v="153"/>
    <s v="G19889840001"/>
    <s v="CVD"/>
    <n v="1988984"/>
    <m/>
    <s v="COBRO COSTOS DE PAPELERIA SEGUN TRANSFERENCIA DEL EXTERIOR POR ORDEN DE PETROLEOS DEL NORTE S.A.C.I. (PARAGUAY) REF.: PAGO FACTURA 1187/2022 FECHA VALOR 31/08/2022 LIB. 00513062001 YPFB-OPERACIONES PLANTA DE SEPARACION DE LIQUIDOS RIO GRANDE"/>
    <m/>
    <m/>
    <m/>
    <m/>
    <m/>
    <m/>
    <n v="50"/>
    <n v="0"/>
    <s v="NO_CONCILIADO"/>
    <m/>
    <m/>
  </r>
  <r>
    <x v="86"/>
    <m/>
    <x v="86"/>
    <x v="153"/>
    <s v="G19889860001"/>
    <s v="CVD"/>
    <n v="1988986"/>
    <m/>
    <s v="COBRO COSTOS DE PAPELERIA POR REGULARIZACION DE TRANSFERENCIA DEL EXTERIOR POR ORDEN DE CONSULADO GENERAL DE BOLIVIA EN SANTIAGO CHILE REF.: RECAUDACIONES GESTORÍA CONSULAR POR EL MES DE JULIO 2022 LIB. 00010011102 MIN.RELACIONES EXTERIORES - GESTORIA CONSULAR LEY Nº 3108"/>
    <m/>
    <m/>
    <m/>
    <m/>
    <m/>
    <m/>
    <n v="50"/>
    <n v="0"/>
    <s v="NO_CONCILIADO"/>
    <m/>
    <m/>
  </r>
  <r>
    <x v="83"/>
    <m/>
    <x v="83"/>
    <x v="153"/>
    <s v="G19893240001"/>
    <s v="CVD"/>
    <n v="1989324"/>
    <m/>
    <s v="COBRO COSTOS DE PAPELERIA SEGUN TRANSFERENCIA DEL EXTERIOR POR ORDEN DE COPA ENERGIA DISTRIBUIDORA DE GAS S.A. (SAO PAULO) REF.: CVR OF DIR PYMT INV 11862022 FECHA VALOR 1/09/2022 LIB. 00513062001 YPFB-OPERACIONES PLANTA DE SEPARACION DE LIQUIDOS RIO GRANDE"/>
    <m/>
    <m/>
    <m/>
    <m/>
    <m/>
    <m/>
    <n v="50"/>
    <n v="0"/>
    <s v="NO_CONCILIADO"/>
    <m/>
    <m/>
  </r>
  <r>
    <x v="83"/>
    <m/>
    <x v="83"/>
    <x v="153"/>
    <s v="S10413870001"/>
    <s v="COB"/>
    <n v="1041387"/>
    <m/>
    <s v="'COBRO DE'||ÚTILES DE ESCRITORIO POR EL COMPROBANTE NRO. 1041386 DE LA FECHA, S/G. NOTA CITE YPFB/GAFC-1498/2022 DE FECHA 05/05/2022 (HRE-TGL-6925) ENVIADO POR YACIMIENTOS PETROLIFEROS FISCALES BOLIVIANOS. DÉBITO DE LA LIBRETA 00513022001 YPFB  OPERACIONES ."/>
    <m/>
    <m/>
    <m/>
    <m/>
    <m/>
    <m/>
    <n v="50"/>
    <n v="0"/>
    <s v="NO_CONCILIADO"/>
    <m/>
    <m/>
  </r>
  <r>
    <x v="19"/>
    <m/>
    <x v="19"/>
    <x v="153"/>
    <s v="S10413900003"/>
    <s v="COB"/>
    <n v="1041390"/>
    <m/>
    <s v="||REGULARIZACIÓN DE NUESTRA OPERACIÓN NRO. 1040319 DE FECHA 17/08/2022 SEGÚN NOTA CITE: CAR/NAABOL/DNE/JNC N°0127/2022 DE FECHA 31/08/2022 (HRE-TSO-1950) (SECTOR PÚBLICO  SOBREVUELOS) ORIGINAL CURSA EN COMPROBANTE N°1041393. DÉBITO DE LA LIBRETA 00389012001 NAABOL-ADMINISTRACION, REPOSICIÓN ÚTILES DE ESCRITORIO."/>
    <m/>
    <m/>
    <m/>
    <m/>
    <m/>
    <m/>
    <n v="50"/>
    <n v="0"/>
    <s v="NO_CONCILIADO"/>
    <m/>
    <m/>
  </r>
  <r>
    <x v="19"/>
    <m/>
    <x v="19"/>
    <x v="153"/>
    <s v="S10413920003"/>
    <s v="COB"/>
    <n v="1041392"/>
    <m/>
    <s v="||REGULARIZACIÓN DE NUESTRA OPERACIÓN NRO. 1040742 DE FECHA 24/08/2022 SEGÚN NOTA CITE: CAR/NAABOL/DNE/JNC N°0127/2022 DE FECHA 31/08/2022 (HRE-TSO-1950) (SECTOR PÚBLICO  SOBREVUELOS) ORIGINAL CURSA EN COMPROBANTE N°1041393. DÉBITO DE LA LIBRETA 00389012001 NAABOL-ADMINISTRACION, REPOSICIÓN ÚTILES DE ESCRITORIO."/>
    <m/>
    <m/>
    <m/>
    <m/>
    <m/>
    <m/>
    <n v="50"/>
    <n v="0"/>
    <s v="NO_CONCILIADO"/>
    <m/>
    <m/>
  </r>
  <r>
    <x v="19"/>
    <m/>
    <x v="19"/>
    <x v="153"/>
    <s v="S10413930003"/>
    <s v="COB"/>
    <n v="1041393"/>
    <m/>
    <s v="||REGULARIZACION DE NUESTRA OPERACION NRO. 1039213 DE FECHA 4/8/2022 EN ATENCION A NOTA CITE CAR/NAABOL/DNE/JNC N° 0127/2022 DE FECHA 31/8/2022 (HRE-TSO-1950) ENVIADA POR NAVEGACION AEREA Y AEROPUERTOS BOLIVIANOS (SECTOR PUBLICO-SOBREVUELOS) DEBITO DE LA LIBRETA 00389012001 NAABOL-ADMINISTRACION, REPOSICIÓN ÚTILES DE ESCRITORIO."/>
    <m/>
    <m/>
    <m/>
    <m/>
    <m/>
    <m/>
    <n v="50"/>
    <n v="0"/>
    <s v="NO_CONCILIADO"/>
    <m/>
    <m/>
  </r>
  <r>
    <x v="19"/>
    <m/>
    <x v="19"/>
    <x v="153"/>
    <s v="S10413970003"/>
    <s v="COB"/>
    <n v="1041397"/>
    <m/>
    <s v="||REGULARIZACION DE NUESTRA OPERACION N° 1040578 DE FECHA 22/8/2022 EN ATENCION A NOTA CITE CAR/NAABOL/DNE/JNC N° 0127/2022 DE FECHA 31/8/2022 (HRE-TSO-1950) (OR. CURSA EN CBTE. 1041393) ENVIADA POR NAVEGACION AEREA Y AEROPUERTOS BOLIVIANOS (SECTOR PUBLICO-SOBREVUELOS) DEBITO DE LA LIBRETA 00389012001 NAABOL-ADMINISTRACION, REPOSICIÓN ÚTILES DE ESCRITORIO."/>
    <m/>
    <m/>
    <m/>
    <m/>
    <m/>
    <m/>
    <n v="50"/>
    <n v="0"/>
    <s v="NO_CONCILIADO"/>
    <m/>
    <m/>
  </r>
  <r>
    <x v="19"/>
    <m/>
    <x v="19"/>
    <x v="153"/>
    <s v="S10414000003"/>
    <s v="COB"/>
    <n v="1041400"/>
    <m/>
    <s v="||REGULARIZACION DE NUESTRA OPERACION N° 1040741 DE FECHA 24/8/2022 EN ATENCION A NOTA CITE CAR/NAABOL/DNE/JNC N° 0127/2022 DE FECHA 31/8/2022 (HRE-TSO-1950) (OR. CURSA EN CBTE. 1041393) ENVIADA POR NAVEGACION AEREA Y AEROPUERTOS BOLIVIANOS (SECTOR PUBLICO-SOBREVUELOS) DEBITO DE LA LIBRETA 00389012001 NAABOL-ADMINISTRACION, REPOSICIÓN ÚTILES DE ESCRITORIO."/>
    <m/>
    <m/>
    <m/>
    <m/>
    <m/>
    <m/>
    <n v="50"/>
    <n v="0"/>
    <s v="NO_CONCILIADO"/>
    <m/>
    <m/>
  </r>
  <r>
    <x v="19"/>
    <m/>
    <x v="19"/>
    <x v="153"/>
    <s v="S10414010003"/>
    <s v="COB"/>
    <n v="1041401"/>
    <m/>
    <s v="||REGULARIZACION DE NUESTRA OPERACION N° 1040957 DE FECHA 29/8/2022 EN ATENCION A NOTA CITE CAR/NAABOL/DNE/JNC N° 0127/2022 DE FECHA 31/8/2022 (HRE-TSO-1950) (OR. CURSA EN CBTE. 1041393) ENVIADA POR NAVEGACION AEREA Y AEROPUERTOS BOLIVIANOS (SECTOR PUBLICO-SOBREVUELOS) DEBITO DE LA LIBRETA 00389012001 NAABOL-ADMINISTRACION, REPOSICIÓN ÚTILES DE ESCRITORIO."/>
    <m/>
    <m/>
    <m/>
    <m/>
    <m/>
    <m/>
    <n v="50"/>
    <n v="0"/>
    <s v="NO_CONCILIADO"/>
    <m/>
    <m/>
  </r>
  <r>
    <x v="19"/>
    <m/>
    <x v="19"/>
    <x v="153"/>
    <s v="S10414040003"/>
    <s v="COB"/>
    <n v="1041404"/>
    <m/>
    <s v="||REG. DE NUESTRA OP. N°1040508 DE F.19/8/2022 S/G. NOTAS CITE CAR/NAABOL/DNE/JNC N°0127/2022 DE F.31/8/2022 (HRE-TSO-1950) (OR. CURSA EN CBTE.1041393) ENVIADA POR NAABOL Y CITE:DGAC/4122/2022 DE F.30/8/2022 (HRE-TSO-1935) ENVIADA POR DGAC (SECTOR PUBLICO-SOBREVUELOS) DEBITO DE LA LIBRETA 00389012001 NAABOL-ADMINISTRACION, REPOSICIÓN ÚTILES DE ESCRITORIO."/>
    <m/>
    <m/>
    <m/>
    <m/>
    <m/>
    <m/>
    <n v="50"/>
    <n v="0"/>
    <s v="NO_CONCILIADO"/>
    <m/>
    <m/>
  </r>
  <r>
    <x v="87"/>
    <m/>
    <x v="87"/>
    <x v="153"/>
    <s v="S10414060003"/>
    <s v="COB"/>
    <n v="1041406"/>
    <m/>
    <s v="||REG. DE NUESTRA OP. N°1040508 DE F.19/8/2022 S/G. NOTAS CITE:DGAC/4122/2022 DE F.30/8/2022 (HRE-TSO-1935), DGAC-10774/2022 DE F.31/3/2022 (HRE-TGL-5031) Y CAR/NAABOL/DNE/JNC N°0127/2022 DE F.31/8/2022 (HRE-TSO-1950) (OR. CURSA EN CBTE.1041393) (SECTOR PUBLICO-SOBREVUELOS) DEBITO DE LA LIBRETA 0117012001 DGAC, REPOSICIÓN DE ÚTILES DE ESCRITORIO"/>
    <m/>
    <m/>
    <m/>
    <m/>
    <m/>
    <m/>
    <n v="50"/>
    <n v="0"/>
    <s v="NO_CONCILIADO"/>
    <m/>
    <m/>
  </r>
  <r>
    <x v="19"/>
    <m/>
    <x v="19"/>
    <x v="153"/>
    <s v="S10414180003"/>
    <s v="COB"/>
    <n v="1041418"/>
    <m/>
    <s v="||REGULARIZACIÓN DE NUESTRA OPERACIÓN N°1040618 DE FECHA 22/08/2022 SEGÚN NOTA CITE: CAR/NAABOL/DNE/JNC N°0127/2022 (ORIGINAL CURSA EN COMPROBANTE N°1041393) DE NAVEGACIÓN AÉREA Y AEROPUERTOS BOLIVIANOS (HRE-TSO-1950). DÉBITO DE LA LIBRETA 00389012001, REPOSICIÓN DE ÚTILES DE ESCRITORIO."/>
    <m/>
    <m/>
    <m/>
    <m/>
    <m/>
    <m/>
    <n v="50"/>
    <n v="0"/>
    <s v="NO_CONCILIADO"/>
    <m/>
    <m/>
  </r>
  <r>
    <x v="19"/>
    <m/>
    <x v="19"/>
    <x v="153"/>
    <s v="S10414200003"/>
    <s v="COB"/>
    <n v="1041420"/>
    <m/>
    <s v="||REGULARIZACIÓN DE NUESTRA OPERACIÓN N°1040640 DE FECHA 23/08/2022 SEGÚN NOTA CITE: CAR/NAABOL/DNE/JNC N°0127/2022 (ORIGINAL CURSA EN COMPROBANTE N°1041393) DE NAVEGACIÓN AÉREA Y AEROPUERTOS BOLIVIANOS (HRE-TSO-1950). DÉBITO DE LA LIBRETA 00389012001 NAABOL - ADMINISTRACIÓN, REPOSICIÓN DE ÚTILES DE ESCRITORIO."/>
    <m/>
    <m/>
    <m/>
    <m/>
    <m/>
    <m/>
    <n v="50"/>
    <n v="0"/>
    <s v="NO_CONCILIADO"/>
    <m/>
    <m/>
  </r>
  <r>
    <x v="88"/>
    <m/>
    <x v="88"/>
    <x v="153"/>
    <s v="S10414250003"/>
    <s v="COB"/>
    <n v="1041425"/>
    <m/>
    <s v="||TRANSFERENCIA DE FONDOS S/G. MENSAJES SWIFT NROS. 14611 Y 14610 DE LA FECHA, Y NOTA CITE: ADSIB - DE N° 129 DE FECHA 10/05/2016 (HRE-TGL-6924) (SECTOR PÚBLICO - SERVICIOS). DÉBITO DE LA LIBRETA 00119012001 ADSIB, REPOSICIÓN ÚTILES DE ESCRITORIO."/>
    <m/>
    <m/>
    <m/>
    <m/>
    <m/>
    <m/>
    <n v="50"/>
    <n v="0"/>
    <s v="NO_CONCILIADO"/>
    <m/>
    <m/>
  </r>
  <r>
    <x v="4"/>
    <m/>
    <x v="4"/>
    <x v="154"/>
    <s v="O20468120002"/>
    <s v="BOD"/>
    <n v="2046812"/>
    <m/>
    <s v="00099021001 DEPOSITO DE EFECTIVO, DEPOSITANTE: ENRIQUE L. VELIZ GARCIA, CONCEPTO: POR INCURRIR EL COBRO DOBLE PERCEPCION DEL MES DE AGOSTO, CUENTA DE DEPOSITO: CUENTA UNICA DEL TESORO /DJBR."/>
    <m/>
    <m/>
    <m/>
    <m/>
    <m/>
    <m/>
    <n v="0"/>
    <n v="640.33000000000004"/>
    <s v="NO_CONCILIADO"/>
    <m/>
    <m/>
  </r>
  <r>
    <x v="47"/>
    <m/>
    <x v="47"/>
    <x v="154"/>
    <s v="O20468160002"/>
    <s v="BOD"/>
    <n v="2046816"/>
    <m/>
    <s v="00099021001 DEPOSITO DE EFECTIVO, DEPOSITANTE: FRUTA BOLIVIANA - IPDSA, CONCEPTO: DEVOLUSION POR PAGO EN DEMASIA VIATICOS GESTION 20211 C-31 PREVENTIVO 2595, CUENTA DE DEPOSITO: CUENTA UNICA DEL TESORO"/>
    <m/>
    <m/>
    <m/>
    <m/>
    <m/>
    <m/>
    <n v="0"/>
    <n v="36"/>
    <s v="NO_CONCILIADO"/>
    <m/>
    <m/>
  </r>
  <r>
    <x v="47"/>
    <m/>
    <x v="47"/>
    <x v="154"/>
    <s v="O20468150002"/>
    <s v="BOD"/>
    <n v="2046815"/>
    <m/>
    <s v="00099021001 DEPOSITO DE EFECTIVO, DEPOSITANTE: FRUTA BOLIVIANA - IPDSA, CONCEPTO: DEVOLUSION POR PAGO EN DEMASIA VIATICOS GESTION 2021 C-31 PREVENTIVO 2519, CUENTA DE DEPOSITO: CUENTA UNICA DEL TESORO"/>
    <m/>
    <m/>
    <m/>
    <m/>
    <m/>
    <m/>
    <n v="0"/>
    <n v="69.5"/>
    <s v="NO_CONCILIADO"/>
    <m/>
    <m/>
  </r>
  <r>
    <x v="47"/>
    <m/>
    <x v="47"/>
    <x v="154"/>
    <s v="O20468180002"/>
    <s v="BOD"/>
    <n v="2046818"/>
    <m/>
    <s v="00099021001 DEPOSITO DE EFECTIVO, DEPOSITANTE: FRUTA BOLIVIANA - IPDSA, CONCEPTO: DEVOLUCION POR PAGO EN DEMASIA VIATICOS GESTION 2021 C-31 PREVENTIVO 2485, CUENTA DE DEPOSITO: CUENTA UNICA DEL TESORO"/>
    <m/>
    <m/>
    <m/>
    <m/>
    <m/>
    <m/>
    <n v="0"/>
    <n v="139"/>
    <s v="NO_CONCILIADO"/>
    <m/>
    <m/>
  </r>
  <r>
    <x v="89"/>
    <m/>
    <x v="89"/>
    <x v="154"/>
    <s v="O20469000002"/>
    <s v="BOD"/>
    <n v="2046900"/>
    <m/>
    <s v="00099021001 DEPOSITO DE EFECTIVO, DEPOSITANTE: JOSE ARIAS VIGABRIEL, CONCEPTO: DEVOLUCION DE FONDOS POR CONCEPTO DE VIAJE A LA CIUDAD DE ORURO, CUENTA DE DEPOSITO: CUENTA UNICA DEL TESORO /DJBR."/>
    <m/>
    <m/>
    <m/>
    <m/>
    <m/>
    <m/>
    <n v="0"/>
    <n v="30"/>
    <s v="NO_CONCILIADO"/>
    <m/>
    <m/>
  </r>
  <r>
    <x v="0"/>
    <m/>
    <x v="0"/>
    <x v="154"/>
    <s v="O20469030002"/>
    <s v="BOD"/>
    <n v="2046903"/>
    <m/>
    <s v="00099021001 DEPOSITO DE EFECTIVO, DEPOSITANTE: JOSE IGNACIO CLAROS QUISPE, CONCEPTO: DEVOLUCION DE RECURSOS SALDO NO EJECUTADO DE 1 FIC, CUENTA DE DEPOSITO: CUENTA UNICA DEL TESORO"/>
    <m/>
    <m/>
    <m/>
    <m/>
    <m/>
    <m/>
    <n v="0"/>
    <n v="100"/>
    <s v="NO_CONCILIADO"/>
    <m/>
    <m/>
  </r>
  <r>
    <x v="86"/>
    <m/>
    <x v="86"/>
    <x v="154"/>
    <s v="O20469180002"/>
    <s v="BOD"/>
    <n v="2046918"/>
    <m/>
    <s v="00010011102 DEPOSITO DE EFECTIVO, DEPOSITANTE: HECTOR PAZ LUNA BUENO, CONCEPTO: REPOSICION POR GESTORIA CONSULAR LEY N°3108 AL MIN. REALCIONES EXTERIORES, CUENTA DE DEPOSITO: CUENTA UNICA DEL TESORO"/>
    <m/>
    <m/>
    <m/>
    <m/>
    <m/>
    <m/>
    <n v="0"/>
    <n v="213.18"/>
    <s v="NO_CONCILIADO"/>
    <m/>
    <m/>
  </r>
  <r>
    <x v="0"/>
    <m/>
    <x v="0"/>
    <x v="154"/>
    <s v="O20469210002"/>
    <s v="BOD"/>
    <n v="2046921"/>
    <m/>
    <s v="00099021001 DEPOSITO DE EFECTIVO, DEPOSITANTE: RICARDO CONDORI SARZU, CONCEPTO: DEVOLUCION POR DOBLE PERCEPCION, CUENTA DE DEPOSITO: CUENTA UNICA DEL TESORO"/>
    <m/>
    <m/>
    <m/>
    <m/>
    <m/>
    <m/>
    <n v="0"/>
    <n v="475.86"/>
    <s v="NO_CONCILIADO"/>
    <m/>
    <m/>
  </r>
  <r>
    <x v="0"/>
    <m/>
    <x v="0"/>
    <x v="154"/>
    <s v="O20469310002"/>
    <s v="BOD"/>
    <n v="2046931"/>
    <m/>
    <s v="00099021001 DEPOSITO DE EFECTIVO, DEPOSITANTE: GUIDO CASTILLO PACO, CONCEPTO: CONVENIO DOBLE PERCEPCION, CUENTA DE DEPOSITO: CUENTA UNICA DEL TESORO"/>
    <m/>
    <m/>
    <m/>
    <m/>
    <m/>
    <m/>
    <n v="0"/>
    <n v="8410.35"/>
    <s v="NO_CONCILIADO"/>
    <m/>
    <m/>
  </r>
  <r>
    <x v="0"/>
    <m/>
    <x v="0"/>
    <x v="154"/>
    <s v="O20469350002"/>
    <s v="BOD"/>
    <n v="2046935"/>
    <m/>
    <s v="00099021001 DEPOSITO DE EFECTIVO, DEPOSITANTE: PROYECTO CAFE, CONCEPTO: DEVOLUCION POR PAGO EN DEMASIA VIATICOS GESTION 2021 C-31, PREVENTIVO N° 2213, CUENTA DE DEPOSITO: CUENTA UNICA DEL TESORO"/>
    <m/>
    <m/>
    <m/>
    <m/>
    <m/>
    <m/>
    <n v="0"/>
    <n v="69.5"/>
    <s v="NO_CONCILIADO"/>
    <m/>
    <m/>
  </r>
  <r>
    <x v="47"/>
    <m/>
    <x v="47"/>
    <x v="154"/>
    <s v="O20469360002"/>
    <s v="BOD"/>
    <n v="2046936"/>
    <m/>
    <s v="00099021001 DEPOSITO DE EFECTIVO, DEPOSITANTE: PROYECTO CACAO - IPD-SA, CONCEPTO: DEVOLUCIÓN POR PAGO EN DEMASIA VIATICOS GESTION 2021 PREVENTIVO N°2552, CUENTA DE DEPOSITO: CUENTA UNICA DEL TESORO"/>
    <m/>
    <m/>
    <m/>
    <m/>
    <m/>
    <m/>
    <n v="0"/>
    <n v="69.5"/>
    <s v="NO_CONCILIADO"/>
    <m/>
    <m/>
  </r>
  <r>
    <x v="47"/>
    <m/>
    <x v="47"/>
    <x v="154"/>
    <s v="O20469380002"/>
    <s v="BOD"/>
    <n v="2046938"/>
    <m/>
    <s v="00099021001 DEPOSITO DE EFECTIVO, DEPOSITANTE: PROYECTO FRUTA BOLIVIANA, CONCEPTO: DEVOLUCIÓN POR PAGO EN DEMASIA VIATICOS GESTION 2021-C-31 PREVENTIVO N°2418, CUENTA DE DEPOSITO: CUENTA UNICA DEL TESORO"/>
    <m/>
    <m/>
    <m/>
    <m/>
    <m/>
    <m/>
    <n v="0"/>
    <n v="36"/>
    <s v="NO_CONCILIADO"/>
    <m/>
    <m/>
  </r>
  <r>
    <x v="17"/>
    <m/>
    <x v="17"/>
    <x v="154"/>
    <s v="O20469450002"/>
    <s v="BOD"/>
    <n v="2046945"/>
    <m/>
    <s v="00099021001 DEPOSITO DE EFECTIVO, DEPOSITANTE: VICTOR JAVIER ARTEAGA VARGAS, CONCEPTO: DEVOLUCION POR: DOBLE PERCEPCION, CUENTA DE DEPOSITO: CUENTA UNICA DEL TESORO /DJBR."/>
    <m/>
    <m/>
    <m/>
    <m/>
    <m/>
    <m/>
    <n v="0"/>
    <n v="1001.52"/>
    <s v="NO_CONCILIADO"/>
    <m/>
    <m/>
  </r>
  <r>
    <x v="32"/>
    <m/>
    <x v="32"/>
    <x v="154"/>
    <s v="O20469630002"/>
    <s v="BOD"/>
    <n v="2046963"/>
    <m/>
    <s v="00046104203 DEPOSITO DE EFECTIVO, DEPOSITANTE: MARTHA EUFROSINA ADRIAN MEDINA, CONCEPTO: REVERSION DE FONDOS NO UTILIZADOS, CUENTA DE DEPOSITO: CUENTA UNICA DEL TESORO"/>
    <m/>
    <m/>
    <m/>
    <m/>
    <m/>
    <m/>
    <n v="0"/>
    <n v="80"/>
    <s v="NO_CONCILIADO"/>
    <m/>
    <m/>
  </r>
  <r>
    <x v="47"/>
    <m/>
    <x v="47"/>
    <x v="154"/>
    <s v="O20469790002"/>
    <s v="BOD"/>
    <n v="2046979"/>
    <m/>
    <s v="00099021001 DEPOSITO DE EFECTIVO, DEPOSITANTE: ERASMO QUISPE HUANCA, CONCEPTO: DEVOLUCION DE PAGO EN DEMASIA DE VIATICOS SEGUN NOTA NI/IPD-SA/DGE/0681-81-2022, CUENTA DE DEPOSITO: CUENTA UNICA DEL TESORO"/>
    <m/>
    <m/>
    <m/>
    <m/>
    <m/>
    <m/>
    <n v="0"/>
    <n v="105.5"/>
    <s v="NO_CONCILIADO"/>
    <m/>
    <m/>
  </r>
  <r>
    <x v="0"/>
    <m/>
    <x v="0"/>
    <x v="154"/>
    <s v="O20469830002"/>
    <s v="BOD"/>
    <n v="2046983"/>
    <m/>
    <s v="00132052001 DEPOSITO DE EFECTIVO, DEPOSITANTE: CARLOS OSINAGA ROMERO - EEPS, CONCEPTO: POR INCUMPLIMIENTO AL INSTRUCTIVO TRIBUTARIO, CUENTA DE DEPOSITO: CUENTA UNICA DEL TESORO"/>
    <m/>
    <m/>
    <m/>
    <m/>
    <m/>
    <m/>
    <n v="0"/>
    <n v="2"/>
    <s v="NO_CONCILIADO"/>
    <m/>
    <m/>
  </r>
  <r>
    <x v="63"/>
    <m/>
    <x v="63"/>
    <x v="154"/>
    <s v="O20469910002"/>
    <s v="BOD"/>
    <n v="2046991"/>
    <m/>
    <s v="00099021001 DEPOSITO DE EFECTIVO, DEPOSITANTE: SENASIR, CONCEPTO: COMPROMISO DEVOLUCION DE DEUDA, CUENTA DE DEPOSITO: CUENTA UNICA DEL TESORO"/>
    <m/>
    <m/>
    <m/>
    <m/>
    <m/>
    <m/>
    <n v="0"/>
    <n v="1253.2"/>
    <s v="NO_CONCILIADO"/>
    <m/>
    <m/>
  </r>
  <r>
    <x v="63"/>
    <m/>
    <x v="63"/>
    <x v="154"/>
    <s v="O20469990002"/>
    <s v="BOD"/>
    <n v="2046999"/>
    <m/>
    <s v="00099021001 DEPOSITO DE EFECTIVO, DEPOSITANTE: MIGUEL ANGEL ZABALA, CONCEPTO: DEVOLUCION POR : DOBLE PERCEPCION, CUENTA DE DEPOSITO: CUENTA UNICA DEL TESORO /DJBR."/>
    <m/>
    <m/>
    <m/>
    <m/>
    <m/>
    <m/>
    <n v="0"/>
    <n v="873.74"/>
    <s v="NO_CONCILIADO"/>
    <m/>
    <m/>
  </r>
  <r>
    <x v="89"/>
    <m/>
    <x v="89"/>
    <x v="154"/>
    <s v="O20470000002"/>
    <s v="BOD"/>
    <n v="2047000"/>
    <m/>
    <s v="00016011101 DEPOSITO DE EFECTIVO, DEPOSITANTE: MINISTERIO DE EDUCACION, CONCEPTO: GASTOS DE LIMPIEZA Y SERVICIOS DE ENERGIA ELECTRICA Y AGUA POTABLE DEL SALON &quot;AVELINO SIÑANI&quot;, CUENTA DE DEPOSITO: CUENTA UNICA DEL TESORO"/>
    <m/>
    <m/>
    <m/>
    <m/>
    <m/>
    <m/>
    <n v="0"/>
    <n v="1500"/>
    <s v="NO_CONCILIADO"/>
    <m/>
    <m/>
  </r>
  <r>
    <x v="0"/>
    <m/>
    <x v="0"/>
    <x v="154"/>
    <s v="O20470020002"/>
    <s v="BOD"/>
    <n v="2047002"/>
    <m/>
    <s v="00099021001 DEPOSITO DE EFECTIVO, DEPOSITANTE: MARIELA FABIOLA ARCE VELASCO, CONCEPTO: SALDOS DEVENGADOS, CUENTA DE DEPOSITO: CUENTA UNICA DEL TESORO"/>
    <m/>
    <m/>
    <m/>
    <m/>
    <m/>
    <m/>
    <n v="0"/>
    <n v="1410"/>
    <s v="NO_CONCILIADO"/>
    <m/>
    <m/>
  </r>
  <r>
    <x v="47"/>
    <m/>
    <x v="47"/>
    <x v="154"/>
    <s v="O20470080002"/>
    <s v="BOD"/>
    <n v="2047008"/>
    <m/>
    <s v="00099021001 DEPOSITO DE EFECTIVO, DEPOSITANTE: LIDIA IMELDA ADUVIRI VALERO, CONCEPTO: DEVOLUCION POR PAGO DEMASIA VIATICOS GESTION 2021 PROYECTO FRUTAS, CUENTA DE DEPOSITO: CUENTA UNICA DEL TESORO"/>
    <m/>
    <m/>
    <m/>
    <m/>
    <m/>
    <m/>
    <n v="0"/>
    <n v="36"/>
    <s v="NO_CONCILIADO"/>
    <m/>
    <m/>
  </r>
  <r>
    <x v="47"/>
    <m/>
    <x v="47"/>
    <x v="154"/>
    <s v="O20470120002"/>
    <s v="BOD"/>
    <n v="2047012"/>
    <m/>
    <s v="00099021001 DEPOSITO DE EFECTIVO, DEPOSITANTE: HILARION CHUGAR CACERES, CONCEPTO: DEVOLUCION A PAGO EN DEMASIA DE LA PARTIDA 22210-VIATICOS POR VIAJES AL INTERIOR DEL PAIS, CUENTA DE DEPOSITO: CUENTA UNICA DEL TESORO /DJBR."/>
    <m/>
    <m/>
    <m/>
    <m/>
    <m/>
    <m/>
    <n v="0"/>
    <n v="211"/>
    <s v="NO_CONCILIADO"/>
    <m/>
    <m/>
  </r>
  <r>
    <x v="89"/>
    <m/>
    <x v="89"/>
    <x v="154"/>
    <s v="O20470150002"/>
    <s v="BOD"/>
    <n v="2047015"/>
    <m/>
    <s v="00016011101 DEPOSITO DE EFECTIVO, DEPOSITANTE: JULIETA ASPIAZU CHOQUE, CONCEPTO: RESARCIMIENTO DE CURSO SUBVENCIONADO MINISTERIO DE EDUCACION, CUENTA DE DEPOSITO: CUENTA UNICA DEL TESORO"/>
    <m/>
    <m/>
    <m/>
    <m/>
    <m/>
    <m/>
    <n v="0"/>
    <n v="100"/>
    <s v="NO_CONCILIADO"/>
    <m/>
    <m/>
  </r>
  <r>
    <x v="61"/>
    <m/>
    <x v="61"/>
    <x v="154"/>
    <s v="O20470180002"/>
    <s v="BOD"/>
    <n v="2047018"/>
    <m/>
    <s v="00212012001 DEPOSITO DE EFECTIVO, DEPOSITANTE: JUANA CHURQUI HUARANCA, CONCEPTO: REPOCISION DE CREDENCIAL, CUENTA DE DEPOSITO: CUENTA UNICA DEL TESORO"/>
    <m/>
    <m/>
    <m/>
    <m/>
    <m/>
    <m/>
    <n v="0"/>
    <n v="60"/>
    <s v="NO_CONCILIADO"/>
    <m/>
    <m/>
  </r>
  <r>
    <x v="14"/>
    <m/>
    <x v="14"/>
    <x v="154"/>
    <s v="O20470220002"/>
    <s v="BOD"/>
    <n v="2047022"/>
    <m/>
    <s v="00086011109 DEPOSITO DE EFECTIVO, DEPOSITANTE: JOSE MAO FORONDA MONASTERIOS, CONCEPTO: DEVOLUCION DE CREDENCIAL MMAYA, CUENTA DE DEPOSITO: CUENTA UNICA DEL TESORO"/>
    <m/>
    <m/>
    <m/>
    <m/>
    <m/>
    <m/>
    <n v="0"/>
    <n v="50"/>
    <s v="NO_CONCILIADO"/>
    <m/>
    <m/>
  </r>
  <r>
    <x v="47"/>
    <m/>
    <x v="47"/>
    <x v="154"/>
    <s v="O20470300002"/>
    <s v="BOD"/>
    <n v="2047030"/>
    <m/>
    <s v="00099021001 DEPOSITO DE EFECTIVO, DEPOSITANTE: LIDIA IMELDA ADUVIRI VALERO, CONCEPTO: DEVOLUCION POR PAGO DEMASIA VIATICOS GESTIO 2021 PROYECTO FRUTAS, CUENTA DE DEPOSITO: CUENTA UNICA DEL TESORO"/>
    <m/>
    <m/>
    <m/>
    <m/>
    <m/>
    <m/>
    <n v="0"/>
    <n v="69.5"/>
    <s v="NO_CONCILIADO"/>
    <m/>
    <m/>
  </r>
  <r>
    <x v="89"/>
    <m/>
    <x v="89"/>
    <x v="154"/>
    <s v="O20470310002"/>
    <s v="BOD"/>
    <n v="2047031"/>
    <m/>
    <s v="00016011101 DEPOSITO DE EFECTIVO, DEPOSITANTE: VANESA JHANETH VALERIANO TICONA, CONCEPTO: DEVOLUCION DE CURSO NO REALIZADO, CUENTA DE DEPOSITO: CUENTA UNICA DEL TESORO"/>
    <m/>
    <m/>
    <m/>
    <m/>
    <m/>
    <m/>
    <n v="0"/>
    <n v="100"/>
    <s v="NO_CONCILIADO"/>
    <m/>
    <m/>
  </r>
  <r>
    <x v="60"/>
    <m/>
    <x v="60"/>
    <x v="154"/>
    <s v="O20470430002"/>
    <s v="BOD"/>
    <n v="2047043"/>
    <m/>
    <s v="00206012001 DEPOSITO DE EFECTIVO, DEPOSITANTE: INSTITUTO NACIONAL DE ESTADISTICA, CONCEPTO: DEPÓSITO POR VENTA DE LA OFICINA CENTRAL LA PAZ DE FECHA 31/08/2022, CUENTA DE DEPOSITO: CUENTA UNICA DEL TESORO"/>
    <m/>
    <m/>
    <m/>
    <m/>
    <m/>
    <m/>
    <n v="0"/>
    <n v="20"/>
    <s v="NO_CONCILIADO"/>
    <m/>
    <m/>
  </r>
  <r>
    <x v="47"/>
    <m/>
    <x v="47"/>
    <x v="154"/>
    <s v="O20470440002"/>
    <s v="BOD"/>
    <n v="2047044"/>
    <m/>
    <s v="00099021001 DEPOSITO DE EFECTIVO, DEPOSITANTE: PROYECTO FRUTAS, CONCEPTO: REVERSION POR CONCEPTO DE VIATICOS C-31 2320, 2514,2461, CUENTA DE DEPOSITO: CUENTA UNICA DEL TESORO"/>
    <m/>
    <m/>
    <m/>
    <m/>
    <m/>
    <m/>
    <n v="0"/>
    <n v="208.5"/>
    <s v="NO_CONCILIADO"/>
    <m/>
    <m/>
  </r>
  <r>
    <x v="32"/>
    <m/>
    <x v="32"/>
    <x v="154"/>
    <s v="O20470450002"/>
    <s v="BOD"/>
    <n v="2047045"/>
    <m/>
    <s v="00046171101 DEPOSITO DE EFECTIVO, DEPOSITANTE: MULTIPLY SRL, CONCEPTO: PAGO POR SANCION PECUNARIA FALTA DE REGENTE FARMACEUTICO DE ACUERDO A RA N°S/068, CUENTA DE DEPOSITO: CUENTA UNICA DEL TESORO"/>
    <m/>
    <m/>
    <m/>
    <m/>
    <m/>
    <m/>
    <n v="0"/>
    <n v="500"/>
    <s v="NO_CONCILIADO"/>
    <m/>
    <m/>
  </r>
  <r>
    <x v="0"/>
    <m/>
    <x v="0"/>
    <x v="154"/>
    <s v="O20470500002"/>
    <s v="BOD"/>
    <n v="2047050"/>
    <m/>
    <s v="00099021001 DEPOSITO DE EFECTIVO, DEPOSITANTE: GUILLERMO ELOY TICONIPA CONDE, CONCEPTO: DOBLE PERCEPCION, CUENTA DE DEPOSITO: CUENTA UNICA DEL TESORO"/>
    <m/>
    <m/>
    <m/>
    <m/>
    <m/>
    <m/>
    <n v="0"/>
    <n v="341.99"/>
    <s v="NO_CONCILIADO"/>
    <m/>
    <m/>
  </r>
  <r>
    <x v="47"/>
    <m/>
    <x v="47"/>
    <x v="154"/>
    <s v="O20470460002"/>
    <s v="BOD"/>
    <n v="2047046"/>
    <m/>
    <s v="00099021001 DEPOSITO DE EFECTIVO, DEPOSITANTE: PROYECTO FRUTAS, CONCEPTO: REVERSION POR CONCEPTO DE VIATICOS C-31 2278, CUENTA DE DEPOSITO: CUENTA UNICA DEL TESORO"/>
    <m/>
    <m/>
    <m/>
    <m/>
    <m/>
    <m/>
    <n v="0"/>
    <n v="69.5"/>
    <s v="NO_CONCILIADO"/>
    <m/>
    <m/>
  </r>
  <r>
    <x v="47"/>
    <m/>
    <x v="47"/>
    <x v="154"/>
    <s v="O20470470002"/>
    <s v="BOD"/>
    <n v="2047047"/>
    <m/>
    <s v="00099021001 DEPOSITO DE EFECTIVO, DEPOSITANTE: PROYECTO FRUTAS, CONCEPTO: REVERSION POR CONCEPTO DE VIATICOS C-31 2301,2483,2599, CUENTA DE DEPOSITO: CUENTA UNICA DEL TESORO"/>
    <m/>
    <m/>
    <m/>
    <m/>
    <m/>
    <m/>
    <n v="0"/>
    <n v="175"/>
    <s v="NO_CONCILIADO"/>
    <m/>
    <m/>
  </r>
  <r>
    <x v="47"/>
    <m/>
    <x v="47"/>
    <x v="154"/>
    <s v="O20470480002"/>
    <s v="BOD"/>
    <n v="2047048"/>
    <m/>
    <s v="00099021001 DEPOSITO DE EFECTIVO, DEPOSITANTE: PROYECTO FRUTAS, CONCEPTO: REVERSION POR CONCEPTO DE VIATICOS C-31 2199,2533, CUENTA DE DEPOSITO: CUENTA UNICA DEL TESORO"/>
    <m/>
    <m/>
    <m/>
    <m/>
    <m/>
    <m/>
    <n v="0"/>
    <n v="139"/>
    <s v="NO_CONCILIADO"/>
    <m/>
    <m/>
  </r>
  <r>
    <x v="0"/>
    <m/>
    <x v="0"/>
    <x v="154"/>
    <s v="O20470520002"/>
    <s v="BOD"/>
    <n v="2047052"/>
    <m/>
    <s v="00099021001 DEPOSITO DE EFECTIVO, DEPOSITANTE: MIGUEL ANGEL NUÑEZ JUSTINIANO, CONCEPTO: DOBLE PERCEPCION, CUENTA DE DEPOSITO: CUENTA UNICA DEL TESORO"/>
    <m/>
    <m/>
    <m/>
    <m/>
    <m/>
    <m/>
    <n v="0"/>
    <n v="2363.88"/>
    <s v="NO_CONCILIADO"/>
    <m/>
    <m/>
  </r>
  <r>
    <x v="90"/>
    <m/>
    <x v="90"/>
    <x v="154"/>
    <s v="O20470590002"/>
    <s v="BOD"/>
    <n v="2047059"/>
    <m/>
    <s v="00378012002 DEPOSITO DE EFECTIVO, DEPOSITANTE: ALEJANDRO F. AMARU CUSI - SENATEX, CONCEPTO: DEVOLUCION PREVENTIVO N°756 SALDO NO EJECUTADO AL C31 -167, CUENTA DE DEPOSITO: CUENTA UNICA DEL TESORO"/>
    <m/>
    <m/>
    <m/>
    <m/>
    <m/>
    <m/>
    <n v="0"/>
    <n v="141.80000000000001"/>
    <s v="NO_CONCILIADO"/>
    <m/>
    <m/>
  </r>
  <r>
    <x v="85"/>
    <m/>
    <x v="85"/>
    <x v="154"/>
    <s v="B20467740002"/>
    <s v="BOD"/>
    <n v="2046774"/>
    <m/>
    <s v="00290012001 DEP.DE CHEQ.AJENOS,RET.DE CAM.,CONCEPTO: DEPÓSITO POR CONCEPTO DE GASTOS TRAMITE 8241469,DEP.: SERVICIO DE IMPUESTOS NACIONALES , PROCEDENCIA: BANCO UNION S.A., CHEQUE: 6727, FECHA DE EMISION:30/08/2022"/>
    <m/>
    <m/>
    <m/>
    <m/>
    <m/>
    <m/>
    <n v="0"/>
    <n v="2526"/>
    <s v="NO_CONCILIADO"/>
    <m/>
    <m/>
  </r>
  <r>
    <x v="83"/>
    <m/>
    <x v="83"/>
    <x v="154"/>
    <s v="G19902920001"/>
    <s v="CVD"/>
    <n v="1990292"/>
    <m/>
    <s v="COBRO COSTOS DE PAPELERIA SEGUN TRANSFERENCIA DEL EXTERIOR POR ORDEN DE GAS TOTAL S.A., FECHA VALOR 1/9/2022 LIB. 00513062001 YPFB-OPERACIONES PLANTA DE SEPARACION DE LIQUIDOS RIO GRANDE"/>
    <m/>
    <m/>
    <m/>
    <m/>
    <m/>
    <m/>
    <n v="50"/>
    <n v="0"/>
    <s v="NO_CONCILIADO"/>
    <m/>
    <m/>
  </r>
  <r>
    <x v="83"/>
    <m/>
    <x v="83"/>
    <x v="154"/>
    <s v="G19902960001"/>
    <s v="CVD"/>
    <n v="1990296"/>
    <m/>
    <s v="COBRO COSTOS DE PAPELERIA SEGUN TRANSFERENCIA DEL EXTERIOR POR ORDEN DE OLEODUCTO SUR DEL PERU S.A.C. FECHA VALOR 2/9/2022 LIB. 00513062001 YPFB-OPERACIONES PLANTA DE SEPARACION DE LIQUIDOS RIO GRANDE"/>
    <m/>
    <m/>
    <m/>
    <m/>
    <m/>
    <m/>
    <n v="50"/>
    <n v="0"/>
    <s v="NO_CONCILIADO"/>
    <m/>
    <m/>
  </r>
  <r>
    <x v="83"/>
    <m/>
    <x v="83"/>
    <x v="154"/>
    <s v="G19902940001"/>
    <s v="CVD"/>
    <n v="1990294"/>
    <m/>
    <s v="COBRO COSTOS DE PAPELERIA SEGUN TRANSFERENCIA DEL EXTERIOR POR ORDEN DE SOLGAS SA (LIMA PERU) REF.: CRED 550 2076516 FECHA VALOR 1/9/2022 LIB. 00513062001 YPFB-OPERACIONES PLANTA DE SEPARACION DE LIQUIDOS RIO GRANDE"/>
    <m/>
    <m/>
    <m/>
    <m/>
    <m/>
    <m/>
    <n v="50"/>
    <n v="0"/>
    <s v="NO_CONCILIADO"/>
    <m/>
    <m/>
  </r>
  <r>
    <x v="91"/>
    <m/>
    <x v="91"/>
    <x v="154"/>
    <s v="Q16784570002"/>
    <s v="CRV"/>
    <n v="1678457"/>
    <m/>
    <s v="NUMERO DE LIBRETA CUT: 00283012001 OPERACIÓN E18 TRANSFERENCIA DEL SISTEMA FINANCIERO POR CUENTA DE TERCEROS A LA CUT SOL. ESC. ALMACENERA BOLIVIANA S.A."/>
    <m/>
    <m/>
    <m/>
    <m/>
    <m/>
    <m/>
    <n v="0"/>
    <n v="279986.88"/>
    <s v="NO_CONCILIADO"/>
    <m/>
    <m/>
  </r>
  <r>
    <x v="57"/>
    <m/>
    <x v="57"/>
    <x v="154"/>
    <s v="F0010447"/>
    <s v="NTE"/>
    <n v="4201074"/>
    <m/>
    <s v="A:00099021001 TRANSFERENCIA DE RECUPERACIONES SEGÚN NOTA GEF-LCR-HVI-0932-NOT/22 POR CONCEPTO DE PAGO DE CAPITAL E INTERES DE ACUERDO A CONTRATO DE FIDEICOMISO “PROYECTOS DE INVERSION PUBLICA” CORRESPONDIENTE AL GAM TARVITA."/>
    <m/>
    <m/>
    <m/>
    <m/>
    <m/>
    <m/>
    <n v="0"/>
    <n v="67708.09"/>
    <s v="NO_CONCILIADO"/>
    <m/>
    <m/>
  </r>
  <r>
    <x v="57"/>
    <m/>
    <x v="57"/>
    <x v="154"/>
    <s v="F0010447"/>
    <s v="NTE"/>
    <n v="4200929"/>
    <m/>
    <s v="A:00099021001 TRANSFERENCIA DE RECUPERACIONES SEGÚN NOTA GEF-LCR-JSZ-1017-NOT/22 POR CONCEPTO DE PAGO DE CAPITAL E INTERES DE ACUERDO A CONTRATO DE FIDEICOMISO “PROYECTOS DE INVERSION PUBLICA” CORRESPONDIENTE AL GAD POTOSI."/>
    <m/>
    <m/>
    <m/>
    <m/>
    <m/>
    <m/>
    <n v="0"/>
    <n v="51906.29"/>
    <s v="NO_CONCILIADO"/>
    <m/>
    <m/>
  </r>
  <r>
    <x v="57"/>
    <m/>
    <x v="57"/>
    <x v="154"/>
    <s v="F0010447"/>
    <s v="NTE"/>
    <n v="4201029"/>
    <m/>
    <s v="A:00099021001 TRANSFERENCIA DE RECUPERACIONES SEGÚN NOTA GEF-LCR-JSZ-1019-NOT/22 POR CONCEPTO DE PAGO DE CAPITAL E INTERES DE ACUERDO A CONTRATO DE FIDEICOMISO “PROYECTOS DE INVERSION PUBLICA” CORRESPONDIENTE AL GAD SANTA CRUZ."/>
    <m/>
    <m/>
    <m/>
    <m/>
    <m/>
    <m/>
    <n v="0"/>
    <n v="865909.55"/>
    <s v="NO_CONCILIADO"/>
    <m/>
    <m/>
  </r>
  <r>
    <x v="57"/>
    <m/>
    <x v="57"/>
    <x v="154"/>
    <s v="F0010447"/>
    <s v="NTE"/>
    <n v="4201006"/>
    <m/>
    <s v="A:00099021001 TRANSFERENCIA DE RECUPERACIONES SEGÚN NOTA GEF-LCR-JSZ-1019-NOT/22 POR CONCEPTO DE PAGO DE INTERES DE ACUERDO A CONTRATO DE FIDEICOMISO “PROYECTOS DE INVERSION PUBLICA” CORRESPONDIENTE AL GAIOC SALINAS."/>
    <m/>
    <m/>
    <m/>
    <m/>
    <m/>
    <m/>
    <n v="0"/>
    <n v="1444.51"/>
    <s v="NO_CONCILIADO"/>
    <m/>
    <m/>
  </r>
  <r>
    <x v="57"/>
    <m/>
    <x v="57"/>
    <x v="154"/>
    <s v="F0010447"/>
    <s v="NTE"/>
    <n v="4201056"/>
    <m/>
    <s v="A:00099021001 TRANSFERENCIA DE RECUPERACIONES SEGÚN NOTA GEF-LCR-HVI-0932-NOT/22 POR CONCEPTO DE PAGO DE INTERES DE ACUERDO A CONTRATO DE FIDEICOMISO “PROYECTOS DE INVERSION PUBLICA” CORRESPONDIENTE AL GAM VILLA CHARCAS."/>
    <m/>
    <m/>
    <m/>
    <m/>
    <m/>
    <m/>
    <n v="0"/>
    <n v="22750.240000000002"/>
    <s v="NO_CONCILIADO"/>
    <m/>
    <m/>
  </r>
  <r>
    <x v="57"/>
    <m/>
    <x v="57"/>
    <x v="154"/>
    <s v="F0010447"/>
    <s v="NTE"/>
    <n v="4201008"/>
    <m/>
    <s v="A:00099021001 TRANSFERENCIA DE RECUPERACIONES SEGÚN NOTA GEF-LCR-HVI-0932-NOT/22 POR CONCEPTO DE PAGO DE CAPITAL E INTERES DE ACUERDO A CONTRATO DE FIDEICOMISO “PROYECTOS DE INVERSION PUBLICA” CORRESPONDIENTE AL GAM MAPIRI."/>
    <m/>
    <m/>
    <m/>
    <m/>
    <m/>
    <m/>
    <n v="0"/>
    <n v="29008.57"/>
    <s v="NO_CONCILIADO"/>
    <m/>
    <m/>
  </r>
  <r>
    <x v="57"/>
    <m/>
    <x v="57"/>
    <x v="154"/>
    <s v="F0010447"/>
    <s v="NTE"/>
    <n v="4199946"/>
    <m/>
    <s v="A:00099021001 TRANSFERENCIA DE RECUPERACIONES SEGÚN NOTA GEF-LCR-HVI-0932-NOT/22 POR CONCEPTO DE PAGO DE CAPITAL E INTERES DE ACUERDO A CONTRATO DE FIDEICOMISO “PROYECTOS DE INVERSION PUBLICA” CORRESPONDIENTE AL GAM COBIJA."/>
    <m/>
    <m/>
    <m/>
    <m/>
    <m/>
    <m/>
    <n v="0"/>
    <n v="1469509.9"/>
    <s v="NO_CONCILIADO"/>
    <m/>
    <m/>
  </r>
  <r>
    <x v="57"/>
    <m/>
    <x v="57"/>
    <x v="154"/>
    <s v="F0010447"/>
    <s v="NTE"/>
    <n v="4199944"/>
    <m/>
    <s v="A:00099021001 TRANSFERENCIA DE RECUPERACIONES SEGÚN NOTA GEF-LCR-HVI-0932-NOT/22 POR CONCEPTO DE PAGO DE CAPITAL E INTERES DE ACUERDO A CONTRATO DE FIDEICOMISO “PROYECTOS DE INVERSION PUBLICA” CORRESPONDIENTE AL GAM ANZALDO."/>
    <m/>
    <m/>
    <m/>
    <m/>
    <m/>
    <m/>
    <n v="0"/>
    <n v="15075.18"/>
    <s v="NO_CONCILIADO"/>
    <m/>
    <m/>
  </r>
  <r>
    <x v="57"/>
    <m/>
    <x v="57"/>
    <x v="154"/>
    <s v="F0010447"/>
    <s v="NTE"/>
    <n v="4199942"/>
    <m/>
    <s v="A:00099021001 TRANSFERENCIA DE RECUPERACIONES SEGÚN NOTA GEF-LCR-HVI-0932-NOT/22 POR CONCEPTO DE PAGO DE INTERES DE ACUERDO A CONTRATO DE FIDEICOMISO “PROYECTOS DE INVERSION PUBLICA” CORRESPONDIENTE AL GAM ANZALDO."/>
    <m/>
    <m/>
    <m/>
    <m/>
    <m/>
    <m/>
    <n v="0"/>
    <n v="1594.52"/>
    <s v="NO_CONCILIADO"/>
    <m/>
    <m/>
  </r>
  <r>
    <x v="57"/>
    <m/>
    <x v="57"/>
    <x v="154"/>
    <s v="F0010447"/>
    <s v="NTE"/>
    <n v="4200908"/>
    <m/>
    <s v="A:00099021001 TRANSFERENCIA DE RECUPERACIONES SEGÚN NOTA GEF-LCR-JSZ-1017-NOT/22 POR CONCEPTO DE PAGO DE INTERES DE ACUERDO A CONTRATO DE FIDEICOMISO “PROYECTOS DE INVERSION PUBLICA” CORRESPONDIENTE AL GAM CULPINA."/>
    <m/>
    <m/>
    <m/>
    <m/>
    <m/>
    <m/>
    <n v="0"/>
    <n v="937.15"/>
    <s v="NO_CONCILIADO"/>
    <m/>
    <m/>
  </r>
  <r>
    <x v="57"/>
    <m/>
    <x v="57"/>
    <x v="154"/>
    <s v="F0010447"/>
    <s v="NTE"/>
    <n v="4200885"/>
    <m/>
    <s v="A:00099021001 TRANSFERENCIA DE RECUPERACIONES SEGÚN NOTA GEF-LCR-HVI-0932-NOT/22 POR CONCEPTO DE PAGO DE INTERES DE ACUERDO A CONTRATO DE FIDEICOMISO “PROYECTOS DE INVERSION PUBLICA” CORRESPONDIENTE AL GAM VINTO."/>
    <m/>
    <m/>
    <m/>
    <m/>
    <m/>
    <m/>
    <n v="0"/>
    <n v="3295.52"/>
    <s v="NO_CONCILIADO"/>
    <m/>
    <m/>
  </r>
  <r>
    <x v="57"/>
    <m/>
    <x v="57"/>
    <x v="154"/>
    <s v="F0010447"/>
    <s v="NTE"/>
    <n v="4200865"/>
    <m/>
    <s v="A:00099021001 TRANSFERENCIA DE RECUPERACIONES SEGÚN NOTA GEF-LCR-HVI-0932-NOT/22 POR CONCEPTO DE PAGO DE CAPITAL E INTERES DE ACUERDO A CONTRATO DE FIDEICOMISO “PROYECTOS DE INVERSION PUBLICA” CORRESPONDIENTE AL GAM EL VILLAR."/>
    <m/>
    <m/>
    <m/>
    <m/>
    <m/>
    <m/>
    <n v="0"/>
    <n v="48430.55"/>
    <s v="NO_CONCILIADO"/>
    <m/>
    <m/>
  </r>
  <r>
    <x v="57"/>
    <m/>
    <x v="57"/>
    <x v="154"/>
    <s v="F0010447"/>
    <s v="NTE"/>
    <n v="4200846"/>
    <m/>
    <s v="A:00099021001 TRANSFERENCIA DE RECUPERACIONES SEGÚN NOTA GEF-LCR-JSZ-1017-NOT/22 POR CONCEPTO DE PAGO DE INTERES DE ACUERDO A CONTRATO DE FIDEICOMISO “PROYECTOS DE INVERSION PUBLICA” CORRESPONDIENTE AL GAD ORURO."/>
    <m/>
    <m/>
    <m/>
    <m/>
    <m/>
    <m/>
    <n v="0"/>
    <n v="73332.37"/>
    <s v="NO_CONCILIADO"/>
    <m/>
    <m/>
  </r>
  <r>
    <x v="57"/>
    <m/>
    <x v="57"/>
    <x v="154"/>
    <s v="F0010447"/>
    <s v="NTE"/>
    <n v="4200826"/>
    <m/>
    <s v="A:00099021001 TRANSFERENCIA DE RECUPERACIONES SEGÚN NOTA GEF-LCR-HVI-0932-NOT/22 POR CONCEPTO DE PAGO DE CAPITAL E INTERES DE ACUERDO A CONTRATO DE FIDEICOMISO “PROYECTOS DE INVERSION PUBLICA” CORRESPONDIENTE AL GAM PUERTO RICO."/>
    <m/>
    <m/>
    <m/>
    <m/>
    <m/>
    <m/>
    <n v="0"/>
    <n v="19923.849999999999"/>
    <s v="NO_CONCILIADO"/>
    <m/>
    <m/>
  </r>
  <r>
    <x v="57"/>
    <m/>
    <x v="57"/>
    <x v="154"/>
    <s v="F0010447"/>
    <s v="NTE"/>
    <n v="4199940"/>
    <m/>
    <s v="A:00099021001 TRANSFERENCIA DE RECUPERACIONES SEGÚN NOTA GEF-LCR-HVI-0932-NOT/22 POR CONCEPTO DE PAGO DE CAPITAL E INTERES DE ACUERDO A CONTRATO DE FIDEICOMISO “PROYECTOS DE INVERSION PUBLICA” CORRESPONDIENTE AL GAM VILLA TUNARI."/>
    <m/>
    <m/>
    <m/>
    <m/>
    <m/>
    <m/>
    <n v="0"/>
    <n v="208496.21"/>
    <s v="NO_CONCILIADO"/>
    <m/>
    <m/>
  </r>
  <r>
    <x v="57"/>
    <m/>
    <x v="57"/>
    <x v="154"/>
    <s v="F0010447"/>
    <s v="NTE"/>
    <n v="4200514"/>
    <m/>
    <s v="A:00099021001 TRANSFERENCIA DE RECUPERACIONES SEGÚN NOTA GEF-LCR-HVI-0932-NOT/22 POR CONCEPTO DE PAGO DE CAPITAL E INTERES DE ACUERDO A CONTRATO DE FIDEICOMISO “PROYECTOS DE INVERSION PUBLICA” CORRESPONDIENTE AL GAM CHUMA."/>
    <m/>
    <m/>
    <m/>
    <m/>
    <m/>
    <m/>
    <n v="0"/>
    <n v="39937.81"/>
    <s v="NO_CONCILIADO"/>
    <m/>
    <m/>
  </r>
  <r>
    <x v="57"/>
    <m/>
    <x v="57"/>
    <x v="154"/>
    <s v="F0010447"/>
    <s v="NTE"/>
    <n v="4194378"/>
    <m/>
    <s v="A:00099021001 TRANSFERENCIA DE RECUPERACIONES SEGÚN NOTA GEF-LCR-HVI-0932-NOT/22 POR CONCEPTO DE PAGO DE INTERES DE ACUERDO A CONTRATO DE FIDEICOMISO “PROYECTOS DE INVERSION PUBLICA” CORRESPONDIENTE AL GAM PAZÑA."/>
    <m/>
    <m/>
    <m/>
    <m/>
    <m/>
    <m/>
    <n v="0"/>
    <n v="948.43"/>
    <s v="NO_CONCILIADO"/>
    <m/>
    <m/>
  </r>
  <r>
    <x v="57"/>
    <m/>
    <x v="57"/>
    <x v="154"/>
    <s v="F0010447"/>
    <s v="NTE"/>
    <n v="4194436"/>
    <m/>
    <s v="A:00099021001 TRANSFERENCIA DE RECUPERACIONES SEGÚN NOTA GEF-LCR-HVI-0932-NOT/22 POR CONCEPTO DE PAGO DE CAPITAL E INTERES DE ACUERDO A CONTRATO DE FIDEICOMISO “PROYECTOS DE INVERSION PUBLICA” CORRESPONDIENTE AL GAM PADCAYA."/>
    <m/>
    <m/>
    <m/>
    <m/>
    <m/>
    <m/>
    <n v="0"/>
    <n v="254881.14"/>
    <s v="NO_CONCILIADO"/>
    <m/>
    <m/>
  </r>
  <r>
    <x v="57"/>
    <m/>
    <x v="57"/>
    <x v="154"/>
    <s v="F0010447"/>
    <s v="NTE"/>
    <n v="4194389"/>
    <m/>
    <s v="A:00099021001 TRANSFERENCIA DE RECUPERACIONES SEGÚN NOTA GEF-LCR-HVI-0932-NOT/22 POR CONCEPTO DE PAGO DE INTERES DE ACUERDO A CONTRATO DE FIDEICOMISO “PROYECTOS DE INVERSION PUBLICA” CORRESPONDIENTE AL GAM SIPE SIPE."/>
    <m/>
    <m/>
    <m/>
    <m/>
    <m/>
    <m/>
    <n v="0"/>
    <n v="6991.33"/>
    <s v="NO_CONCILIADO"/>
    <m/>
    <m/>
  </r>
  <r>
    <x v="57"/>
    <m/>
    <x v="57"/>
    <x v="154"/>
    <s v="F0010447"/>
    <s v="NTE"/>
    <n v="4194427"/>
    <m/>
    <s v="A:00099021001 TRANSFERENCIA DE RECUPERACIONES SEGÚN NOTA GEF-LCR-HVI-0932-NOT/22 POR CONCEPTO DE PAGO DE CAPITAL E INTERES DE ACUERDO A CONTRATO DE FIDEICOMISO “PROYECTOS DE INVERSION PUBLICA” CORRESPONDIENTE AL GAM POJO."/>
    <m/>
    <m/>
    <m/>
    <m/>
    <m/>
    <m/>
    <n v="0"/>
    <n v="34800.199999999997"/>
    <s v="NO_CONCILIADO"/>
    <m/>
    <m/>
  </r>
  <r>
    <x v="57"/>
    <m/>
    <x v="57"/>
    <x v="154"/>
    <s v="F0010447"/>
    <s v="NTE"/>
    <n v="4194415"/>
    <m/>
    <s v="A:00099021001 TRANSFERENCIA DE RECUPERACIONES SEGÚN NOTA GEF-LCR-JSZ-0993-NOT/22 POR CONCEPTO DE PAGO DE CAPITAL E INTERES DE ACUERDO A CONTRATO DE FIDEICOMISO “PROYECTOS DE INVERSION PUBLICA” CORRESPONDIENTE AL GAM INCAHUASI."/>
    <m/>
    <m/>
    <m/>
    <m/>
    <m/>
    <m/>
    <n v="0"/>
    <n v="996.2"/>
    <s v="NO_CONCILIADO"/>
    <m/>
    <m/>
  </r>
  <r>
    <x v="57"/>
    <m/>
    <x v="57"/>
    <x v="154"/>
    <s v="F0010447"/>
    <s v="NTE"/>
    <n v="4200519"/>
    <m/>
    <s v="A:00099021001 TRANSFERENCIA DE RECUPERACIONES SEGÚN NOTA GEF-LCR-HVI-0932-NOT/22 POR CONCEPTO DE PAGO DE CAPITAL E INTERES DE ACUERDO A CONTRATO DE FIDEICOMISO “PROYECTOS DE INVERSION PUBLICA” CORRESPONDIENTE AL GAM SICAYA."/>
    <m/>
    <m/>
    <m/>
    <m/>
    <m/>
    <m/>
    <n v="0"/>
    <n v="53281.39"/>
    <s v="NO_CONCILIADO"/>
    <m/>
    <m/>
  </r>
  <r>
    <x v="57"/>
    <m/>
    <x v="57"/>
    <x v="154"/>
    <s v="F0010447"/>
    <s v="NTE"/>
    <n v="4194421"/>
    <m/>
    <s v="A:00099021001 TRANSFERENCIA DE RECUPERACIONES SEGÚN NOTA GEF-LCR-HVI-0932-NOT/22 POR CONCEPTO DE PAGO DE CAPITAL E INTERES DE ACUERDO A CONTRATO DE FIDEICOMISO “PROYECTOS DE INVERSION PUBLICA” CORRESPONDIENTE AL GAM TARABUCO."/>
    <m/>
    <m/>
    <m/>
    <m/>
    <m/>
    <m/>
    <n v="0"/>
    <n v="44902.79"/>
    <s v="NO_CONCILIADO"/>
    <m/>
    <m/>
  </r>
  <r>
    <x v="57"/>
    <m/>
    <x v="57"/>
    <x v="154"/>
    <s v="F0010447"/>
    <s v="NTE"/>
    <n v="4194299"/>
    <m/>
    <s v="A:00099021001 TRANSFERENCIA DE RECUPERACIONES SEGÚN NOTA GEF-LCR-HVI-0932-NOT/22 POR CONCEPTO DE PAGO DE CAPITAL E INTERES DE ACUERDO A CONTRATO DE FIDEICOMISO “PROYECTOS DE INVERSION PUBLICA” CORRESPONDIENTE AL GAM IRUPANA (VILLA DE LANZA)."/>
    <m/>
    <m/>
    <m/>
    <m/>
    <m/>
    <m/>
    <n v="0"/>
    <n v="87770.04"/>
    <s v="NO_CONCILIADO"/>
    <m/>
    <m/>
  </r>
  <r>
    <x v="57"/>
    <m/>
    <x v="57"/>
    <x v="154"/>
    <s v="F0010447"/>
    <s v="NTE"/>
    <n v="4194308"/>
    <m/>
    <s v="A:00099021001 TRANSFERENCIA DE RECUPERACIONES SEGÚN NOTA GEF-LCR-HVI-0932-NOT/22 POR CONCEPTO DE PAGO DE CAPITAL E INTERES DE ACUERDO A CONTRATO DE FIDEICOMISO “PROYECTOS DE INVERSION PUBLICA” CORRESPONDIENTE AL GAM AIQUILE."/>
    <m/>
    <m/>
    <m/>
    <m/>
    <m/>
    <m/>
    <n v="0"/>
    <n v="328104.84000000003"/>
    <s v="NO_CONCILIADO"/>
    <m/>
    <m/>
  </r>
  <r>
    <x v="57"/>
    <m/>
    <x v="57"/>
    <x v="154"/>
    <s v="F0010447"/>
    <s v="NTE"/>
    <n v="4194360"/>
    <m/>
    <s v="A:00099021001 TRANSFERENCIA DE RECUPERACIONES SEGÚN NOTA GEF-LCR-HVI-0932-NOT/22 POR CONCEPTO DE PAGO DE INTERES DE ACUERDO A CONTRATO DE FIDEICOMISO “PROYECTOS DE INVERSION PUBLICA” CORRESPONDIENTE AL GAM CARABUCO."/>
    <m/>
    <m/>
    <m/>
    <m/>
    <m/>
    <m/>
    <n v="0"/>
    <n v="4698.32"/>
    <s v="NO_CONCILIADO"/>
    <m/>
    <m/>
  </r>
  <r>
    <x v="57"/>
    <m/>
    <x v="57"/>
    <x v="154"/>
    <s v="F0010447"/>
    <s v="NTE"/>
    <n v="4194347"/>
    <m/>
    <s v="A:00099021001 TRANSFERENCIA DE RECUPERACIONES SEGÚN NOTA GEF-LCR-HVI-0932-NOT/22 POR CONCEPTO DE PAGO DE CAPITAL E INTERES DE ACUERDO A CONTRATO DE FIDEICOMISO “PROYECTOS DE INVERSION PUBLICA” CORRESPONDIENTE AL GAM CLIZA."/>
    <m/>
    <m/>
    <m/>
    <m/>
    <m/>
    <m/>
    <n v="0"/>
    <n v="56216.6"/>
    <s v="NO_CONCILIADO"/>
    <m/>
    <m/>
  </r>
  <r>
    <x v="57"/>
    <m/>
    <x v="57"/>
    <x v="154"/>
    <s v="F0010447"/>
    <s v="NTE"/>
    <n v="4194321"/>
    <m/>
    <s v="A:00099021001 TRANSFERENCIA DE RECUPERACIONES SEGÚN NOTA GEF-LCR-HVI-0932-NOT/22 POR CONCEPTO DE PAGO DE CAPITAL E INTERES DE ACUERDO A CONTRATO DE FIDEICOMISO “PROYECTOS DE INVERSION PUBLICA” CORRESPONDIENTE AL GAM VILLA VACA GUZMAN (MUYUPAMPA)."/>
    <m/>
    <m/>
    <m/>
    <m/>
    <m/>
    <m/>
    <n v="0"/>
    <n v="63709.18"/>
    <s v="NO_CONCILIADO"/>
    <m/>
    <m/>
  </r>
  <r>
    <x v="57"/>
    <m/>
    <x v="57"/>
    <x v="154"/>
    <s v="F0010447"/>
    <s v="NTE"/>
    <n v="4194372"/>
    <m/>
    <s v="A:00099021001 TRANSFERENCIA DE RECUPERACIONES SEGÚN NOTA GEF-LCR-HVI-0932-NOT/22 POR CONCEPTO DE PAGO DE CAPITAL E INTERES DE ACUERDO A CONTRATO DE FIDEICOMISO “PROYECTOS DE INVERSION PUBLICA” CORRESPONDIENTE AL GAM BELEN DE ANDAMARCA."/>
    <m/>
    <m/>
    <m/>
    <m/>
    <m/>
    <m/>
    <n v="0"/>
    <n v="10720.75"/>
    <s v="NO_CONCILIADO"/>
    <m/>
    <m/>
  </r>
  <r>
    <x v="57"/>
    <m/>
    <x v="57"/>
    <x v="154"/>
    <s v="F0010447"/>
    <s v="NTE"/>
    <n v="4193883"/>
    <m/>
    <s v="A:00099021001 TRANSFERENCIA DE RECUPERACIONES SEGÚN NOTA GEF-LCR-HVI-0932-NOT/22 POR CONCEPTO DE PAGO DE CAPITAL E INTERES DE ACUERDO A CONTRATO DE FIDEICOMISO “PROYECTOS DE INVERSION PUBLICA” CORRESPONDIENTE AL GAM BELLA FLOR."/>
    <m/>
    <m/>
    <m/>
    <m/>
    <m/>
    <m/>
    <n v="0"/>
    <n v="17919.38"/>
    <s v="NO_CONCILIADO"/>
    <m/>
    <m/>
  </r>
  <r>
    <x v="57"/>
    <m/>
    <x v="57"/>
    <x v="154"/>
    <s v="F0010447"/>
    <s v="NTE"/>
    <n v="4193885"/>
    <m/>
    <s v="A:00099021001 TRANSFERENCIA DE RECUPERACIONES SEGÚN NOTA GEF-LCR-HVI-0932-NOT/22 POR CONCEPTO DE PAGO DE CAPITAL E INTERES DE ACUERDO A CONTRATO DE FIDEICOMISO “PROYECTOS DE INVERSION PUBLICA” CORRESPONDIENTE AL GAM COCAPATA."/>
    <m/>
    <m/>
    <m/>
    <m/>
    <m/>
    <m/>
    <n v="0"/>
    <n v="44702.239999999998"/>
    <s v="NO_CONCILIADO"/>
    <m/>
    <m/>
  </r>
  <r>
    <x v="57"/>
    <m/>
    <x v="57"/>
    <x v="154"/>
    <s v="F0010447"/>
    <s v="NTE"/>
    <n v="4194290"/>
    <m/>
    <s v="A:00099021001 TRANSFERENCIA DE RECUPERACIONES SEGÚN NOTA GEF-LCR-HVI-0932-NOT/22 POR CONCEPTO DE PAGO DE CAPITAL E INTERES DE ACUERDO A CONTRATO DE FIDEICOMISO “PROYECTOS DE INVERSION PUBLICA” CORRESPONDIENTE AL GAM SANTA CRUZ."/>
    <m/>
    <m/>
    <m/>
    <m/>
    <m/>
    <m/>
    <n v="0"/>
    <n v="4165486.78"/>
    <s v="NO_CONCILIADO"/>
    <m/>
    <m/>
  </r>
  <r>
    <x v="57"/>
    <m/>
    <x v="57"/>
    <x v="154"/>
    <s v="F0010447"/>
    <s v="NTE"/>
    <n v="4201145"/>
    <m/>
    <s v="A:00099021001 TRANSFERENCIA DE RECUPERACIONES SEGÚN NOTA GEF-LCR-HVI-0932-NOT/22 POR CONCEPTO DE PAGO DE CAPITAL E INTERES DE ACUERDO A CONTRATO DE FIDEICOMISO “PROYECTOS DE INVERSION PUBLICA” CORRESPONDIENTE AL GAM CORQUE."/>
    <m/>
    <m/>
    <m/>
    <m/>
    <m/>
    <m/>
    <n v="0"/>
    <n v="3077.42"/>
    <s v="NO_CONCILIADO"/>
    <m/>
    <m/>
  </r>
  <r>
    <x v="57"/>
    <m/>
    <x v="57"/>
    <x v="154"/>
    <s v="F0010447"/>
    <s v="NTE"/>
    <n v="4201142"/>
    <m/>
    <s v="A:00099021001 TRANSFERENCIA DE RECUPERACIONES SEGÚN NOTA GEF-LCR-HVI-0932-NOT/22 POR CONCEPTO DE PAGO DE CAPITAL E INTERES DE ACUERDO A CONTRATO DE FIDEICOMISO “PROYECTOS DE INVERSION PUBLICA” CORRESPONDIENTE AL GAM EL ALTO."/>
    <m/>
    <m/>
    <m/>
    <m/>
    <m/>
    <m/>
    <n v="0"/>
    <n v="3701635.11"/>
    <s v="NO_CONCILIADO"/>
    <m/>
    <m/>
  </r>
  <r>
    <x v="57"/>
    <m/>
    <x v="57"/>
    <x v="154"/>
    <s v="F0010447"/>
    <s v="NTE"/>
    <n v="4201114"/>
    <m/>
    <s v="A:00099021001 TRANSFERENCIA DE RECUPERACIONES SEGÚN NOTA GEF-LCR-HVI-0932-NOT/22 POR CONCEPTO DE PAGO DE CAPITAL E INTERES DE ACUERDO A CONTRATO DE FIDEICOMISO “PROYECTOS DE INVERSION PUBLICA” CORRESPONDIENTE AL GAM LURIBAY."/>
    <m/>
    <m/>
    <m/>
    <m/>
    <m/>
    <m/>
    <n v="0"/>
    <n v="14277.59"/>
    <s v="NO_CONCILIADO"/>
    <m/>
    <m/>
  </r>
  <r>
    <x v="57"/>
    <m/>
    <x v="57"/>
    <x v="154"/>
    <s v="F0010447"/>
    <s v="NTE"/>
    <n v="4201116"/>
    <m/>
    <s v="A:00099021001 TRANSFERENCIA DE RECUPERACIONES SEGÚN NOTA GEF-LCR-HVI-0932-NOT/22 POR CONCEPTO DE PAGO DE INTERES DE ACUERDO A CONTRATO DE FIDEICOMISO “PROYECTOS DE INVERSION PUBLICA” CORRESPONDIENTE AL GAM YANACACHI."/>
    <m/>
    <m/>
    <m/>
    <m/>
    <m/>
    <m/>
    <n v="0"/>
    <n v="715.4"/>
    <s v="NO_CONCILIADO"/>
    <m/>
    <m/>
  </r>
  <r>
    <x v="86"/>
    <m/>
    <x v="86"/>
    <x v="154"/>
    <s v="G19905850001"/>
    <s v="CVD"/>
    <n v="1990585"/>
    <m/>
    <s v="COBRO COSTOS DE PAPELERIA SEGUN TRANSFERENCIA DEL EXTERIOR POR ORDEN DE CONSULADO GENERAL DE BOLIVIA EN SAN PABLO BRASIL REF.: RECAUDACIONES GESTORÍA CONSULAR POR EL MES DE JULIO 2022 LIB. 00010011102 MIN.RELACIONES EXTERIORES - GESTORIA CONSULAR LEY Nº 3108"/>
    <m/>
    <m/>
    <m/>
    <m/>
    <m/>
    <m/>
    <n v="50"/>
    <n v="0"/>
    <s v="NO_CONCILIADO"/>
    <m/>
    <m/>
  </r>
  <r>
    <x v="92"/>
    <m/>
    <x v="92"/>
    <x v="154"/>
    <s v="G19905860003"/>
    <s v="COB"/>
    <n v="1990586"/>
    <m/>
    <s v="TRANSFERENCIA RECIBIDA DEL EXTERIOR SEGÚN MENSAJES SWIFT Nos. 14650-14649 (REM.EXT.) DE FECHA 02-09-2022 POR DESEMBOLSO DE CAF PRÉSTAMO CFA010546 PROGRAMA MIAGUA V LIBRETA N° 00287102001 FPS-RECURSOS PROPIOS REF.: UTILES DE ESCRITORIO"/>
    <m/>
    <m/>
    <m/>
    <m/>
    <m/>
    <m/>
    <n v="50"/>
    <n v="0"/>
    <s v="NO_CONCILIADO"/>
    <m/>
    <m/>
  </r>
  <r>
    <x v="86"/>
    <m/>
    <x v="86"/>
    <x v="154"/>
    <s v="G19905880001"/>
    <s v="CVD"/>
    <n v="1990588"/>
    <m/>
    <s v="COBRO COSTOS DE PAPELERIA SEGUN TRANSFERENCIA DEL EXTERIOR POR ORDEN DE EMBAJADA DE BOLIVIA EN TOKIO-JAPON, FECHA VALOR 2/9/2022, REF.:GESTORIA CONSULAR POR AGOSTO 2022. LIB. 00010011102 MIN.RELACIONES EXTERIORES - GESTORIA CONSULAR LEY Nº 3108"/>
    <m/>
    <m/>
    <m/>
    <m/>
    <m/>
    <m/>
    <n v="50"/>
    <n v="0"/>
    <s v="NO_CONCILIADO"/>
    <m/>
    <m/>
  </r>
  <r>
    <x v="87"/>
    <m/>
    <x v="87"/>
    <x v="154"/>
    <s v="S10415040003"/>
    <s v="COB"/>
    <n v="1041504"/>
    <m/>
    <s v="||TRANSFERENCIA DE FONDOS S/G. MENSAJES SWIFT NROS. 14628 Y 14624 DE LA FECHA, Y NOTA CITE: DGAC-10774/2022 DE FECHA 31/03/2022 (HRE-TGL-5031). (SECTOR PÚBLICO - SOBREVUELOS). DÉBITO DE LA LIBRETA 00117012001 DGAC, REPOSICIÓN ÚTILES DE ESCRITORIO."/>
    <m/>
    <m/>
    <m/>
    <m/>
    <m/>
    <m/>
    <n v="50"/>
    <n v="0"/>
    <s v="NO_CONCILIADO"/>
    <m/>
    <m/>
  </r>
  <r>
    <x v="83"/>
    <m/>
    <x v="83"/>
    <x v="154"/>
    <s v="S10415080001"/>
    <s v="COB"/>
    <n v="1041508"/>
    <m/>
    <s v="'COBRO DE'||UTILES DE ESCRITORIO POR EL COMPROBANTE NRO. 1041505 DE LA FECHA, S/G.NOTA YPFB/GAFC-1498/2022 DE FECHA 5/5/2022 ENVIADO POR YACIMIENTOS PETROLIFEROS FISCALES BOLIVIANOS. (SECTOR PÚBLICO-EXPORTACIONES). DÉBITO DE LA LIBRETA 00513022001 YPFB-OPERACIONES"/>
    <m/>
    <m/>
    <m/>
    <m/>
    <m/>
    <m/>
    <n v="50"/>
    <n v="0"/>
    <s v="NO_CONCILIADO"/>
    <m/>
    <m/>
  </r>
  <r>
    <x v="87"/>
    <m/>
    <x v="87"/>
    <x v="154"/>
    <s v="S10415140003"/>
    <s v="COB"/>
    <n v="1041514"/>
    <m/>
    <s v="||TRANSFERENCIA DE FONDOS S/G MENSAJE SWIFT NRO.14667 DE LA FECHA Y NOTA CITE DGAC/10774/2022 DE F.31.03.2022 (HRE-TGL-5031) DE LA DIRECCION GENERAL DE AERONAUTICA CIVIL (SECTOR PÚBLICO- SOBREVUELOS). DEBITO DE LA LIBRETA 0117012001 DGAC, REPOSICIÓN DE ÚTILES DE ESCRITORIO."/>
    <m/>
    <m/>
    <m/>
    <m/>
    <m/>
    <m/>
    <n v="50"/>
    <n v="0"/>
    <s v="NO_CONCILIADO"/>
    <m/>
    <m/>
  </r>
  <r>
    <x v="83"/>
    <m/>
    <x v="83"/>
    <x v="154"/>
    <s v="S10415170001"/>
    <s v="COB"/>
    <n v="1041517"/>
    <m/>
    <s v="'COBRO DE'||ÚTILES DE ESCRITORIO POR EL COMPROBANTE NRO. 1041516 DE LA FECHA, S/G. NOTA CITE YPFB/GAFC-1498/2022 DE FECHA 05/05/2022 (HRE-TGL-6925) ENVIADO POR YACIMIENTOS PETROLIFEROS FISCALES BOLIVIANOS. DÉBITO DE LA LIBRETA 00513022001 YPFB  OPERACIONES ."/>
    <m/>
    <m/>
    <m/>
    <m/>
    <m/>
    <m/>
    <n v="50"/>
    <n v="0"/>
    <s v="NO_CONCILIADO"/>
    <m/>
    <m/>
  </r>
  <r>
    <x v="83"/>
    <m/>
    <x v="83"/>
    <x v="154"/>
    <s v="S10415190001"/>
    <s v="COB"/>
    <n v="1041519"/>
    <m/>
    <s v="'COBRO DE'||UTILES DE ESCRITORIO POR EL COMPROBANTE N° 1041518 S/G. NOTA CITE YPFB/GAFC-1498/2022 DE FECHA 5/5/2022 (HRE-TGL-6925) ENVIADO POR YACIMIENTOS PETROLIFEROS FISCALES BOLIVIANOS. (SECTOR PÚBLICO-EXPORTACIONES). DÉBITO DE LA LIBRETA 00513022001 YPFB-OPERACIONES"/>
    <m/>
    <m/>
    <m/>
    <m/>
    <m/>
    <m/>
    <n v="50"/>
    <n v="0"/>
    <s v="NO_CONCILIADO"/>
    <m/>
    <m/>
  </r>
  <r>
    <x v="88"/>
    <m/>
    <x v="88"/>
    <x v="154"/>
    <s v="S10415200003"/>
    <s v="COB"/>
    <n v="1041520"/>
    <m/>
    <s v="||TRANSFERENCIA DE FONDOS SEGÚN MENSAJES SWIFT N°14648 Y 14647 DE LA FECHA Y NOTA CITE ADSIB-DE N°129 DE FECHA 10.05.2016 DE LA AGENCIA PARA EL DESARROLLO DE LA SOCIEDAD DE LA INFORMACIÓN EN BOLIVIA (HRE-TGL-6924). (SECTOR PÚBLICO-SERVICIOS). DÉBITO DE LA LIBRETA 00119012001 ADSIB, REPOSICIÓN DE ÚTILES DE ESCRITORIO."/>
    <m/>
    <m/>
    <m/>
    <m/>
    <m/>
    <m/>
    <n v="50"/>
    <n v="0"/>
    <s v="NO_CONCILIADO"/>
    <m/>
    <m/>
  </r>
  <r>
    <x v="19"/>
    <m/>
    <x v="19"/>
    <x v="154"/>
    <s v="S10415320003"/>
    <s v="COB"/>
    <n v="1041532"/>
    <m/>
    <s v="||TRANSFERENCIA DE FONDOS S/G MENSAJE SWIFT NRO. 14694 Y NOTA ENVIADA POR NAVEGACION AEREA Y AEROPUERTOS BOLIVIANOS CITE NAABOL-DNAF/N°0112/2022 DE F.30.03.2022. (HRE-TGL-4950) (SECTOR PÚBLICO- SOBREVUELOS). DEBITO DE LA LIB. 00389012001 NAABOL- ADMINISTRACIÓN , REPOSICIÓN DE ÚTILES DE ESCRITORIO"/>
    <m/>
    <m/>
    <m/>
    <m/>
    <m/>
    <m/>
    <n v="50"/>
    <n v="0"/>
    <s v="NO_CONCILIADO"/>
    <m/>
    <m/>
  </r>
  <r>
    <x v="19"/>
    <m/>
    <x v="19"/>
    <x v="154"/>
    <s v="S10415310003"/>
    <s v="COB"/>
    <n v="1041531"/>
    <m/>
    <s v="||TRANSFERENCIA DE FONDOS S/G MENSAJE SWIFT NRO. 14693 Y NOTA ENVIADA POR NAVEGACION AEREA Y AEROPUERTOS BOLIVIANOS CITE NAABOL-DNAF/N°0112/2022 DE F.30.03.2022. (HRE-TGL-4950) (SECTOR PÚBLICO- SOBREVUELOS). DEBITO DE LA LIB. 00389012001 NAABOL- ADMINISTRACIÓN , REPOSICIÓN DE ÚTILES DE ESCRITORIO"/>
    <m/>
    <m/>
    <m/>
    <m/>
    <m/>
    <m/>
    <n v="50"/>
    <n v="0"/>
    <s v="NO_CONCILIADO"/>
    <m/>
    <m/>
  </r>
  <r>
    <x v="19"/>
    <m/>
    <x v="19"/>
    <x v="154"/>
    <s v="S10415250003"/>
    <s v="COB"/>
    <n v="1041525"/>
    <m/>
    <s v="||TRANSFERENCIA DE FONDOS S/G MENSAJE SWIFT NRO. 14668 Y NOTA CITE: NAABOL-DNAF/N°0112/2022 DE FECHA 30/03/2022 (HRE-TGL-4950) (SECTOR PÚBLICO-SOBREVUELOS). DEBITO DE LA LIBRETA 00389012001 NAABOL- ADMINISTRACION CENTRAL, REPOSICION ÚTILES DE ESCRITORIO."/>
    <m/>
    <m/>
    <m/>
    <m/>
    <m/>
    <m/>
    <n v="50"/>
    <n v="0"/>
    <s v="NO_CONCILIADO"/>
    <m/>
    <m/>
  </r>
  <r>
    <x v="83"/>
    <m/>
    <x v="83"/>
    <x v="154"/>
    <s v="G19907260001"/>
    <s v="CVD"/>
    <n v="1990726"/>
    <m/>
    <s v="COBRO COSTOS DE PAPELERIA SEGUN TRANSFERENCIA DEL EXTERIOR POR ORDEN DE COPA ENERGIA DISTRIBUIDORA DE GAS S.A. (SAO PAULO) REF.: CVR OF DIR PYMT CRED INV 87 88 89 90 FECHA VALOR 2/09/2022 LIB. 00513062001 YPFB-OPERACIONES PLANTA DE SEPARACION DE LIQUIDOS RIO GRANDE"/>
    <m/>
    <m/>
    <m/>
    <m/>
    <m/>
    <m/>
    <n v="50"/>
    <n v="0"/>
    <s v="NO_CONCILIADO"/>
    <m/>
    <m/>
  </r>
  <r>
    <x v="63"/>
    <m/>
    <x v="63"/>
    <x v="155"/>
    <s v="O20472270002"/>
    <s v="BOD"/>
    <n v="2047227"/>
    <m/>
    <s v="00099021001 DEPOSITO DE EFECTIVO, DEPOSITANTE: MARIA EUGENIA NERY MARCONI RODRIGUEZ, CONCEPTO: DEVOLUCION AL SENASIR, CUENTA DE DEPOSITO: CUENTA UNICA DEL TESORO"/>
    <m/>
    <m/>
    <m/>
    <m/>
    <m/>
    <m/>
    <n v="0"/>
    <n v="31956.2"/>
    <s v="NO_CONCILIADO"/>
    <m/>
    <m/>
  </r>
  <r>
    <x v="89"/>
    <m/>
    <x v="89"/>
    <x v="155"/>
    <s v="O20472330002"/>
    <s v="BOD"/>
    <n v="2047233"/>
    <m/>
    <s v="00016018001 DEPOSITO DE EFECTIVO, DEPOSITANTE: MINISTERIO DE EDUCACION, CONCEPTO: DEVOLUCION DE PASAJES, CUENTA DE DEPOSITO: CUENTA UNICA DEL TESORO"/>
    <m/>
    <m/>
    <m/>
    <m/>
    <m/>
    <m/>
    <n v="0"/>
    <n v="510"/>
    <s v="NO_CONCILIADO"/>
    <m/>
    <m/>
  </r>
  <r>
    <x v="63"/>
    <m/>
    <x v="63"/>
    <x v="155"/>
    <s v="O20472410002"/>
    <s v="BOD"/>
    <n v="2047241"/>
    <m/>
    <s v="00099021001 DEPOSITO DE EFECTIVO, DEPOSITANTE: JORGE NINA BERNAL, CONCEPTO: DEVOLUCION POR DOBLE PERCEPCION DE ACUERDO A CONVENIO DE PAGO N° 004/2021 - SENASIR, CUENTA DE DEPOSITO: CUENTA UNICA DEL TESORO"/>
    <m/>
    <m/>
    <m/>
    <m/>
    <m/>
    <m/>
    <n v="0"/>
    <n v="900"/>
    <s v="NO_CONCILIADO"/>
    <m/>
    <m/>
  </r>
  <r>
    <x v="56"/>
    <m/>
    <x v="56"/>
    <x v="155"/>
    <s v="O20472430002"/>
    <s v="BOD"/>
    <n v="2047243"/>
    <m/>
    <s v="00590012001 DEPOSITO DE EFECTIVO, DEPOSITANTE: CARLOS EDUARDO SORUCO ZEGADA, CONCEPTO: DEVOLUCION DE SALARIO ENERO 2020, CUENTA DE DEPOSITO: CUENTA UNICA DEL TESORO"/>
    <m/>
    <m/>
    <m/>
    <m/>
    <m/>
    <m/>
    <n v="0"/>
    <n v="4106.67"/>
    <s v="NO_CONCILIADO"/>
    <m/>
    <m/>
  </r>
  <r>
    <x v="0"/>
    <m/>
    <x v="0"/>
    <x v="155"/>
    <s v="O20472440002"/>
    <s v="BOD"/>
    <n v="2047244"/>
    <m/>
    <s v="00099021001 DEPOSITO DE EFECTIVO, DEPOSITANTE: ROBERTO FLOR CALZADILLA, CONCEPTO: DEVOLUCION, CUENTA DE DEPOSITO: CUENTA UNICA DEL TESORO"/>
    <m/>
    <m/>
    <m/>
    <m/>
    <m/>
    <m/>
    <n v="0"/>
    <n v="1360"/>
    <s v="NO_CONCILIADO"/>
    <m/>
    <m/>
  </r>
  <r>
    <x v="63"/>
    <m/>
    <x v="63"/>
    <x v="155"/>
    <s v="O20472610002"/>
    <s v="BOD"/>
    <n v="2047261"/>
    <m/>
    <s v="00099021001 DEPOSITO DE EFECTIVO, DEPOSITANTE: GROVER ANTONIO FLORES ARANIBAR, CONCEPTO: CONVENIO DOBLE PERCEPCION - SENASIR, CUENTA DE DEPOSITO: CUENTA UNICA DEL TESORO"/>
    <m/>
    <m/>
    <m/>
    <m/>
    <m/>
    <m/>
    <n v="0"/>
    <n v="1000"/>
    <s v="NO_CONCILIADO"/>
    <m/>
    <m/>
  </r>
  <r>
    <x v="93"/>
    <m/>
    <x v="93"/>
    <x v="155"/>
    <s v="O20472890002"/>
    <s v="BOD"/>
    <n v="2047289"/>
    <m/>
    <s v="00249012001 DEPOSITO DE EFECTIVO, DEPOSITANTE: MAURICIO JORGE LOPEZ MENDIZABAL, CONCEPTO: DEVOLUCION POR EL EXCEDENTE EN EL PAGO DEL SALARIO POR EL MES DE MAYO, CUENTA DE DEPOSITO: CUENTA UNICA DEL TESORO"/>
    <m/>
    <m/>
    <m/>
    <m/>
    <m/>
    <m/>
    <n v="0"/>
    <n v="432.2"/>
    <s v="NO_CONCILIADO"/>
    <m/>
    <m/>
  </r>
  <r>
    <x v="32"/>
    <m/>
    <x v="32"/>
    <x v="155"/>
    <s v="O20473020002"/>
    <s v="BOD"/>
    <n v="2047302"/>
    <m/>
    <s v="00046171101 DEPOSITO DE EFECTIVO, DEPOSITANTE: LABORATORIOS VITA S.A., CONCEPTO: MULTA POR INCUMPLIMIENTO DE DEBERES SEGUN NOTA DE COBRANZA CITE N° MSYD/AGEMED/ADAJ/CE/97/2022, CUENTA DE DEPOSITO: CUENTA UNICA DEL TESORO"/>
    <m/>
    <m/>
    <m/>
    <m/>
    <m/>
    <m/>
    <n v="0"/>
    <n v="1500"/>
    <s v="NO_CONCILIADO"/>
    <m/>
    <m/>
  </r>
  <r>
    <x v="26"/>
    <m/>
    <x v="26"/>
    <x v="155"/>
    <s v="O20472730002"/>
    <s v="BOD"/>
    <n v="2047273"/>
    <m/>
    <s v="00099021001 DEPOSITO DE EFECTIVO, DEPOSITANTE: HENRY DAVID MERCADO GEMIO, CONCEPTO: DEVOLUCION POR DOBLE PERCEPCION, CUENTA DE DEPOSITO: CUENTA UNICA DEL TESORO /DJBR."/>
    <m/>
    <m/>
    <m/>
    <m/>
    <m/>
    <m/>
    <n v="0"/>
    <n v="1388.73"/>
    <s v="NO_CONCILIADO"/>
    <m/>
    <m/>
  </r>
  <r>
    <x v="63"/>
    <m/>
    <x v="63"/>
    <x v="155"/>
    <s v="O20472820002"/>
    <s v="BOD"/>
    <n v="2047282"/>
    <m/>
    <s v="00099021001 DEPOSITO DE EFECTIVO, DEPOSITANTE: URSINA MANUELO CORNEJO, CONCEPTO: DEVOLUCION COBRO INDEBIDO POR INCONSISTENCIA DE COTIZACIONES - SENASIR, CUENTA DE DEPOSITO: CUENTA UNICA DEL TESORO"/>
    <m/>
    <m/>
    <m/>
    <m/>
    <m/>
    <m/>
    <n v="0"/>
    <n v="2945"/>
    <s v="NO_CONCILIADO"/>
    <m/>
    <m/>
  </r>
  <r>
    <x v="0"/>
    <m/>
    <x v="0"/>
    <x v="155"/>
    <s v="O20473080002"/>
    <s v="BOD"/>
    <n v="2047308"/>
    <m/>
    <s v="00099021001 DEPOSITO DE EFECTIVO, DEPOSITANTE: FLORA RODRIGUEZ SIRPA, CONCEPTO: DEVOLUCION POR COBRO INDEBIDO, CUENTA DE DEPOSITO: CUENTA UNICA DEL TESORO"/>
    <m/>
    <m/>
    <m/>
    <m/>
    <m/>
    <m/>
    <n v="0"/>
    <n v="6200"/>
    <s v="NO_CONCILIADO"/>
    <m/>
    <m/>
  </r>
  <r>
    <x v="63"/>
    <m/>
    <x v="63"/>
    <x v="155"/>
    <s v="O20473090002"/>
    <s v="BOD"/>
    <n v="2047309"/>
    <m/>
    <s v="00099021001 DEPOSITO DE EFECTIVO, DEPOSITANTE: MAURO MARCELO ANTEQUERA EGUEZ, CONCEPTO: SEXTO DEPÓSITO DEVOLUCION POR COMPRA DE 10 AROS, DE ACUERDO AL PRCESO DE CONTRATACION SENAPE, CUENTA DE DEPOSITO: CUENTA UNICA DEL TESORO"/>
    <m/>
    <m/>
    <m/>
    <m/>
    <m/>
    <m/>
    <n v="0"/>
    <n v="1000"/>
    <s v="NO_CONCILIADO"/>
    <m/>
    <m/>
  </r>
  <r>
    <x v="60"/>
    <m/>
    <x v="60"/>
    <x v="155"/>
    <s v="O20473140002"/>
    <s v="BOD"/>
    <n v="2047314"/>
    <m/>
    <s v="00206012001 DEPOSITO DE EFECTIVO, DEPOSITANTE: INSTITUTO NACIONAL DE ESTADISTICA, CONCEPTO: DEPÓSITO POR VENTA DE LA OFICINA CENTRAL LA PAZ, DE FECHA 02/09/2022, CUENTA DE DEPOSITO: CUENTA UNICA DEL TESORO"/>
    <m/>
    <m/>
    <m/>
    <m/>
    <m/>
    <m/>
    <n v="0"/>
    <n v="51.6"/>
    <s v="NO_CONCILIADO"/>
    <m/>
    <m/>
  </r>
  <r>
    <x v="0"/>
    <m/>
    <x v="0"/>
    <x v="155"/>
    <s v="O20473390002"/>
    <s v="BOD"/>
    <n v="2047339"/>
    <m/>
    <s v="00099021001 DEPOSITO DE EFECTIVO, DEPOSITANTE: FELICIANO HUANCA LAURA, CONCEPTO: DEVOLUCION DE COBRO INDEBIDO, CUENTA DE DEPOSITO: CUENTA UNICA DEL TESORO"/>
    <m/>
    <m/>
    <m/>
    <m/>
    <m/>
    <m/>
    <n v="0"/>
    <n v="4310"/>
    <s v="NO_CONCILIADO"/>
    <m/>
    <m/>
  </r>
  <r>
    <x v="94"/>
    <m/>
    <x v="94"/>
    <x v="155"/>
    <s v="O20473500002"/>
    <s v="BOD"/>
    <n v="2047350"/>
    <m/>
    <s v="00099021001 DEPOSITO DE EFECTIVO, DEPOSITANTE: MINISTERIO PUBLICO, CONCEPTO: DEVOLUCION DE PAGO EXCEDENTE DEL SR ADALID YANIQUEZ, CUENTA DE DEPOSITO: CUENTA UNICA DEL TESORO"/>
    <m/>
    <m/>
    <m/>
    <m/>
    <m/>
    <m/>
    <n v="0"/>
    <n v="30.5"/>
    <s v="NO_CONCILIADO"/>
    <m/>
    <m/>
  </r>
  <r>
    <x v="0"/>
    <m/>
    <x v="0"/>
    <x v="155"/>
    <s v="O20473550002"/>
    <s v="BOD"/>
    <n v="2047355"/>
    <m/>
    <s v="00099021001 DEPOSITO DE EFECTIVO, DEPOSITANTE: WENDY MARIN MENDOZA, CONCEPTO: DEVOLUCION, CUENTA DE DEPOSITO: CUENTA UNICA DEL TESORO"/>
    <m/>
    <m/>
    <m/>
    <m/>
    <m/>
    <m/>
    <n v="0"/>
    <n v="930"/>
    <s v="NO_CONCILIADO"/>
    <m/>
    <m/>
  </r>
  <r>
    <x v="43"/>
    <m/>
    <x v="43"/>
    <x v="155"/>
    <s v="O20473600002"/>
    <s v="BOD"/>
    <n v="2047360"/>
    <m/>
    <s v="00291012002 DEPOSITO DE EFECTIVO, DEPOSITANTE: CA INGENIERIA 2017 FELIX CHOQUEVILCA ROCHA, CONCEPTO: PAGO MULTAS PROYECTO &quot;ESTUDIO DE SOLUCIONES, PARA EL MEJORAMIENTO DE SUELOS EN BOLIVIA&quot;, CUENTA DE DEPOSITO: CUENTA UNICA DEL TESORO"/>
    <m/>
    <m/>
    <m/>
    <m/>
    <m/>
    <m/>
    <n v="0"/>
    <n v="49522.49"/>
    <s v="NO_CONCILIADO"/>
    <m/>
    <m/>
  </r>
  <r>
    <x v="63"/>
    <m/>
    <x v="63"/>
    <x v="155"/>
    <s v="O20473650002"/>
    <s v="BOD"/>
    <n v="2047365"/>
    <m/>
    <s v="00099021001 DEPOSITO DE EFECTIVO, DEPOSITANTE: GARY VILLARROEL CHUQUIMIA, CONCEPTO: DEVOLUCION A SENASIR, CUENTA DE DEPOSITO: CUENTA UNICA DEL TESORO"/>
    <m/>
    <m/>
    <m/>
    <m/>
    <m/>
    <m/>
    <n v="0"/>
    <n v="400"/>
    <s v="NO_CONCILIADO"/>
    <m/>
    <m/>
  </r>
  <r>
    <x v="0"/>
    <m/>
    <x v="0"/>
    <x v="155"/>
    <s v="O20473910002"/>
    <s v="BOD"/>
    <n v="2047391"/>
    <m/>
    <s v="00099021001 DEPOSITO DE EFECTIVO, DEPOSITANTE: SEGUNDINO HUGO MAMANI TIÑINI, CONCEPTO: COMPROMISO DE DEVOLUCION DE DEUDA - SEGUNDINO HUGO MAMANI TIÑINI, CUENTA DE DEPOSITO: CUENTA UNICA DEL TESORO"/>
    <m/>
    <m/>
    <m/>
    <m/>
    <m/>
    <m/>
    <n v="0"/>
    <n v="545.1"/>
    <s v="NO_CONCILIADO"/>
    <m/>
    <m/>
  </r>
  <r>
    <x v="47"/>
    <m/>
    <x v="47"/>
    <x v="155"/>
    <s v="O20473920002"/>
    <s v="BOD"/>
    <n v="2047392"/>
    <m/>
    <s v="00099021001 DEPOSITO DE EFECTIVO, DEPOSITANTE: FRUTA BOLIVIANA, CONCEPTO: DEVOLUCION POR PAGO EN DEMASIA VIATICOS GESTION 2021 C-31 PREVENTIVO 2259, CUENTA DE DEPOSITO: CUENTA UNICA DEL TESORO"/>
    <m/>
    <m/>
    <m/>
    <m/>
    <m/>
    <m/>
    <n v="0"/>
    <n v="69.5"/>
    <s v="NO_CONCILIADO"/>
    <m/>
    <m/>
  </r>
  <r>
    <x v="95"/>
    <m/>
    <x v="95"/>
    <x v="155"/>
    <s v="O20474200002"/>
    <s v="BOD"/>
    <n v="2047420"/>
    <m/>
    <s v="00099021001 DEPOSITO DE EFECTIVO, DEPOSITANTE: LINO RAUL RAMOS MAMANI, CONCEPTO: DEVOLUCION POR DOBLE PERCEPCION, CUENTA DE DEPOSITO: CUENTA UNICA DEL TESORO /DJBR."/>
    <m/>
    <m/>
    <m/>
    <m/>
    <m/>
    <m/>
    <n v="0"/>
    <n v="688.98"/>
    <s v="NO_CONCILIADO"/>
    <m/>
    <m/>
  </r>
  <r>
    <x v="0"/>
    <m/>
    <x v="0"/>
    <x v="155"/>
    <s v="O20474360002"/>
    <s v="BOD"/>
    <n v="2047436"/>
    <m/>
    <s v="00099021001 DEPOSITO DE EFECTIVO, DEPOSITANTE: JOSE ANTONIO QUIROZ VERA, CONCEPTO: COMPROMISO DE DEVOLUCION DE DEUDA, CUENTA DE DEPOSITO: CUENTA UNICA DEL TESORO"/>
    <m/>
    <m/>
    <m/>
    <m/>
    <m/>
    <m/>
    <n v="0"/>
    <n v="442.95"/>
    <s v="NO_CONCILIADO"/>
    <m/>
    <m/>
  </r>
  <r>
    <x v="32"/>
    <m/>
    <x v="32"/>
    <x v="155"/>
    <s v="O20474400002"/>
    <s v="BOD"/>
    <n v="2047440"/>
    <m/>
    <s v="00046171101 DEPOSITO DE EFECTIVO, DEPOSITANTE: FEDERAL JUST IN TIME COURIER, CONCEPTO: SANCION POR INCUMPLIMIENTO REINSCRIPCION GESTION 2022, CUENTA DE DEPOSITO: CUENTA UNICA DEL TESORO"/>
    <m/>
    <m/>
    <m/>
    <m/>
    <m/>
    <m/>
    <n v="0"/>
    <n v="833"/>
    <s v="NO_CONCILIADO"/>
    <m/>
    <m/>
  </r>
  <r>
    <x v="0"/>
    <m/>
    <x v="0"/>
    <x v="155"/>
    <s v="O20474420002"/>
    <s v="BOD"/>
    <n v="2047442"/>
    <m/>
    <s v="00099021001 DEPOSITO DE EFECTIVO, DEPOSITANTE: PAULINO VINO MACHICADO, CONCEPTO: COMPROMISO DE DEVOLUCION DE DEUDA, CUENTA DE DEPOSITO: CUENTA UNICA DEL TESORO"/>
    <m/>
    <m/>
    <m/>
    <m/>
    <m/>
    <m/>
    <n v="0"/>
    <n v="477.2"/>
    <s v="NO_CONCILIADO"/>
    <m/>
    <m/>
  </r>
  <r>
    <x v="32"/>
    <m/>
    <x v="32"/>
    <x v="155"/>
    <s v="O20474510002"/>
    <s v="BOD"/>
    <n v="2047451"/>
    <m/>
    <s v="00046171101 DEPOSITO DE EFECTIVO, DEPOSITANTE: INTERMEDICAL SRL, CONCEPTO: SANCION POR INCUMPLIMIENTO A LA NORMA GESTION 2022, CUENTA DE DEPOSITO: CUENTA UNICA DEL TESORO"/>
    <m/>
    <m/>
    <m/>
    <m/>
    <m/>
    <m/>
    <n v="0"/>
    <n v="5000"/>
    <s v="NO_CONCILIADO"/>
    <m/>
    <m/>
  </r>
  <r>
    <x v="51"/>
    <m/>
    <x v="51"/>
    <x v="155"/>
    <s v="O20474490002"/>
    <s v="BOD"/>
    <n v="2047449"/>
    <m/>
    <s v="00132042003 DEPOSITO DE EFECTIVO, DEPOSITANTE: EEPAF, CONCEPTO: DEVOLUCION DE RECURSOS NO EJECUTADOS FONDOS EN AVANCE FAVIOLA FLORES, CUENTA DE DEPOSITO: CUENTA UNICA DEL TESORO"/>
    <m/>
    <m/>
    <m/>
    <m/>
    <m/>
    <m/>
    <n v="0"/>
    <n v="0.2"/>
    <s v="NO_CONCILIADO"/>
    <m/>
    <m/>
  </r>
  <r>
    <x v="0"/>
    <m/>
    <x v="0"/>
    <x v="155"/>
    <s v="O20474540002"/>
    <s v="BOD"/>
    <n v="2047454"/>
    <m/>
    <s v="00099021001 DEPOSITO DE EFECTIVO, DEPOSITANTE: MARIA EUGENIA CABALLERO MOGRO, CONCEPTO: DEVOLUCION DE RETROACTIVO, CUENTA DE DEPOSITO: CUENTA UNICA DEL TESORO"/>
    <m/>
    <m/>
    <m/>
    <m/>
    <m/>
    <m/>
    <n v="0"/>
    <n v="506.07"/>
    <s v="NO_CONCILIADO"/>
    <m/>
    <m/>
  </r>
  <r>
    <x v="0"/>
    <m/>
    <x v="0"/>
    <x v="155"/>
    <s v="O20474560002"/>
    <s v="BOD"/>
    <n v="2047456"/>
    <m/>
    <s v="00099021001 DEPOSITO DE EFECTIVO, DEPOSITANTE: ELIZABETH GISELA CAMPOS SARAVIA, CONCEPTO: DOBLE PERCEPCION, CUENTA DE DEPOSITO: CUENTA UNICA DEL TESORO"/>
    <m/>
    <m/>
    <m/>
    <m/>
    <m/>
    <m/>
    <n v="0"/>
    <n v="2523.4499999999998"/>
    <s v="NO_CONCILIADO"/>
    <m/>
    <m/>
  </r>
  <r>
    <x v="33"/>
    <m/>
    <x v="33"/>
    <x v="155"/>
    <s v="B20472350002"/>
    <s v="BOD"/>
    <n v="2047235"/>
    <m/>
    <s v="00155012002 DEP.DE CHEQ.AJENOS,RET.DE CAM.,CONCEPTO: TRANSFERENCIA DE RECURSOS POR SANCION DISCIPLINARIA DE JUANA RUTH MAMANI JARRO Y LUCIO CANAZA SACACA,DEP.: DIRECCION DEL NOTARIADO PLURINACIONAL"/>
    <m/>
    <m/>
    <m/>
    <m/>
    <m/>
    <m/>
    <n v="0"/>
    <n v="15750"/>
    <s v="NO_CONCILIADO"/>
    <m/>
    <m/>
  </r>
  <r>
    <x v="83"/>
    <m/>
    <x v="83"/>
    <x v="155"/>
    <s v="B20472420002"/>
    <s v="BOD"/>
    <n v="2047242"/>
    <m/>
    <s v="00513212001 DEP.DE CHEQ.AJENOS,RET.DE CAM.,CONCEPTO: REVERSION DE FONDOS,DEP.: Y.P.F.B. , PROCEDENCIA: BANCO UNION S.A., CHEQUE: 402, FECHA DE EMISION:02/09/2022"/>
    <m/>
    <m/>
    <m/>
    <m/>
    <m/>
    <m/>
    <n v="0"/>
    <n v="2086"/>
    <s v="NO_CONCILIADO"/>
    <m/>
    <m/>
  </r>
  <r>
    <x v="80"/>
    <m/>
    <x v="80"/>
    <x v="155"/>
    <s v="B20472510002"/>
    <s v="BOD"/>
    <n v="2047251"/>
    <m/>
    <s v="00041044201 DEP.DE CHEQ.AJENOS,RET.DE CAM.,CONCEPTO: DEVOLUCION DE RECURSOS DE LA ASOCIACION AGROPECUARIA APICOLA Y GANADERA DE SAPIRANGUE,DEP.: PRO BOLIVIA , PROCEDENCIA: BANCO UNION S.A., CHEQUE: 574, FECHA DE EMISION:01/09/2022"/>
    <m/>
    <m/>
    <m/>
    <m/>
    <m/>
    <m/>
    <n v="0"/>
    <n v="99.5"/>
    <s v="NO_CONCILIADO"/>
    <m/>
    <m/>
  </r>
  <r>
    <x v="3"/>
    <m/>
    <x v="3"/>
    <x v="155"/>
    <s v="B20473220002"/>
    <s v="BOD"/>
    <n v="2047322"/>
    <m/>
    <s v="00099021001 DEP.DE CHEQ.AJENOS,RET.DE CAM.,CONCEPTO: DEVOLUCION DE CC NO COBRADA MAYO 2022,DEP.: LA VITALICIA SEGUROS Y REASEGUROS DE VIDA SA , PROCEDENCIA: BANCO BISA S.A., CHEQUE: 80152, FECHA DE EMISION:05/09/2022"/>
    <m/>
    <m/>
    <m/>
    <m/>
    <m/>
    <m/>
    <n v="0"/>
    <n v="9994.49"/>
    <s v="NO_CONCILIADO"/>
    <m/>
    <m/>
  </r>
  <r>
    <x v="89"/>
    <m/>
    <x v="89"/>
    <x v="155"/>
    <s v="B20473380002"/>
    <s v="BOD"/>
    <n v="2047338"/>
    <m/>
    <s v="00016018001 DEP.DE CHEQ.AJENOS,RET.DE CAM.,CONCEPTO: DEPÓSITO UNICEF FASE,DEP.: MINISTERIO DE EDUCACION , PROCEDENCIA: BANCO UNION S.A., CHEQUE: 285, FECHA DE EMISION:02/09/2022"/>
    <m/>
    <m/>
    <m/>
    <m/>
    <m/>
    <m/>
    <n v="0"/>
    <n v="69147"/>
    <s v="NO_CONCILIADO"/>
    <m/>
    <m/>
  </r>
  <r>
    <x v="26"/>
    <m/>
    <x v="26"/>
    <x v="155"/>
    <s v="B20473510002"/>
    <s v="BOD"/>
    <n v="2047351"/>
    <m/>
    <s v="00587012012 DEP.DE CHEQ.AJENOS,RET.DE CAM.,CONCEPTO: PAGO PLANILLAS DE AVA NCE,DEP.: E.B.C. , PROCEDENCIA: BANCO UNION S.A., CHEQUE: 1698, FECHA DE EMISION:05/09/2022"/>
    <m/>
    <m/>
    <m/>
    <m/>
    <m/>
    <m/>
    <n v="0"/>
    <n v="4244032.04"/>
    <s v="NO_CONCILIADO"/>
    <m/>
    <m/>
  </r>
  <r>
    <x v="10"/>
    <m/>
    <x v="10"/>
    <x v="155"/>
    <s v="S10415530001"/>
    <s v="DEV"/>
    <n v="1041553"/>
    <m/>
    <s v="||TRANSFERENCIA DE FONDOS EN ATENCION A CORREO ELECTRONICO DEL VICEMINISTERIO DEL TESORO Y CREDITO PUBLICO (JEFATURA DE UNIDAD DE PROGRAMACION Y CONTROL FINANCIERO - JEFATURA DE OPERACIONES DEL TGN) Y DE ACUERDO A PROVEIDO DE LA GERENCIA DE OPERACIONES MONETARIAS DE FECHA 03/09/2022 A LA CUENTA BCO.UNION-CUENTA CORRIENTE Y DE ENCAJE"/>
    <m/>
    <m/>
    <m/>
    <m/>
    <m/>
    <m/>
    <n v="111240"/>
    <n v="0"/>
    <s v="NO_CONCILIADO"/>
    <m/>
    <m/>
  </r>
  <r>
    <x v="83"/>
    <m/>
    <x v="83"/>
    <x v="155"/>
    <s v="G19917080001"/>
    <s v="CVD"/>
    <n v="1991708"/>
    <m/>
    <s v="COBRO COSTOS DE PAPELERIA SEGUN TRANSFERENCIA DEL EXTERIOR POR ORDEN DE LLAMA GAS S.A. (LIMA PERU) REF.: CRED 550 2077154 FECHA VALOR 2/09/2022 LIB. 00513062001 YPFB-OPERACIONES PLANTA DE SEPARACION DE LIQUIDOS RIO GRANDE"/>
    <m/>
    <m/>
    <m/>
    <m/>
    <m/>
    <m/>
    <n v="50"/>
    <n v="0"/>
    <s v="NO_CONCILIADO"/>
    <m/>
    <m/>
  </r>
  <r>
    <x v="90"/>
    <m/>
    <x v="90"/>
    <x v="155"/>
    <s v="J05145050002"/>
    <s v="NTE"/>
    <n v="4242688"/>
    <m/>
    <s v="A:00378012002 Transferencia a la libreta N° 00378012002 SENATEX - ADMINISTRACIÓN CENTRAL, para adquisición de materia prima (fibra de algodón), necesaria para realizar operaciones propias del giro de actividades del SENATEX"/>
    <m/>
    <m/>
    <m/>
    <m/>
    <m/>
    <m/>
    <n v="0"/>
    <n v="3399999.99"/>
    <s v="NO_CONCILIADO"/>
    <m/>
    <m/>
  </r>
  <r>
    <x v="32"/>
    <m/>
    <x v="32"/>
    <x v="155"/>
    <s v="Q16793180002"/>
    <s v="CRV"/>
    <n v="1679318"/>
    <m/>
    <s v="NUMERO DE LIBRETA CUT: 00099021001 OPERACIÓN E18 TRANSFERENCIA DEL SISTEMA FINANCIERO POR CUENTA DE TERCEROS A LA CUT TRANSFERENCIA DEVOLUCIÃN DE FONDOS POR 34 CASOS RECHAZADOS DE ABONO EN CUENTA A LAS BENEFICIARIAS DEL BJA EN ATENCIÃN A LA NOTA CITE: MSYD/BJA/CE/1056/2022"/>
    <m/>
    <m/>
    <m/>
    <m/>
    <m/>
    <m/>
    <n v="0"/>
    <n v="7695"/>
    <s v="NO_CONCILIADO"/>
    <m/>
    <m/>
  </r>
  <r>
    <x v="3"/>
    <m/>
    <x v="3"/>
    <x v="155"/>
    <s v="Q16794250002"/>
    <s v="CRV"/>
    <n v="1679425"/>
    <m/>
    <s v="NUMERO DE LIBRETA CUT: 00099021001 OPERACIÓN E18 TRANSFERENCIA DEL SISTEMA FINANCIERO POR CUENTA DE TERCEROS A LA CUT TRANSFERENCIA DEVOLUCION DE FONDO"/>
    <m/>
    <m/>
    <m/>
    <m/>
    <m/>
    <m/>
    <n v="0"/>
    <n v="2160"/>
    <s v="NO_CONCILIADO"/>
    <m/>
    <m/>
  </r>
  <r>
    <x v="57"/>
    <m/>
    <x v="57"/>
    <x v="155"/>
    <s v="F0010473"/>
    <s v="NTE"/>
    <n v="4224037"/>
    <m/>
    <s v="A:00099021001 TRANSFERENCIA DE RECUPERACIONES SEGÚN NOTA GEF-LCR-JSZ-1014-NOT/22 POR CONCEPTO DE PAGO DE INTERES DE ACUERDO A CONTRATO DE FIDEICOMISO “PROGRAMA APOYO A LA EJECUCION DE LA INVERSION PUBLICA” FIRMADO ENTRE MINISTERIO DE PLANIFICACION Y EL FNDR, CORRESPONDIENTE A REPROGRAMACION DEL GAM DE VILLA TUNARI."/>
    <m/>
    <m/>
    <m/>
    <m/>
    <m/>
    <m/>
    <n v="0"/>
    <n v="8987.57"/>
    <s v="NO_CONCILIADO"/>
    <m/>
    <m/>
  </r>
  <r>
    <x v="19"/>
    <m/>
    <x v="19"/>
    <x v="155"/>
    <s v="S10415730003"/>
    <s v="COB"/>
    <n v="1041573"/>
    <m/>
    <s v="||REGULARIZACIÓN DE LA OPERACIÓN N°1041448 REGISTRADA POR EL DEPTO. DE OPERACIONES DE INVERSIÓN EN FECHA 01/09/2022, EN ATENCIÓN A NOTA CITE: NAABOL-DNAF/N°0112/2022 DE F.30/03/2022 (HRE-TGL-4950) E INFORMACIÓN ADICIONAL DEL STANDARD CHARTERED BANK (SECTOR PÚBLICO - SOBREVUELOS). DÉBITO DE LA LIBRETA 00389012001 NAABOL-ADMINISTRACION, REPOSICIÓN ÚTILES DE ESCRITORIO."/>
    <m/>
    <m/>
    <m/>
    <m/>
    <m/>
    <m/>
    <n v="50"/>
    <n v="0"/>
    <s v="NO_CONCILIADO"/>
    <m/>
    <m/>
  </r>
  <r>
    <x v="87"/>
    <m/>
    <x v="87"/>
    <x v="155"/>
    <s v="S10415740003"/>
    <s v="COB"/>
    <n v="1041574"/>
    <m/>
    <s v="||REGULARIZACIÓN DE LA OPERACIÓN N°1041446 REGISTRADA POR EL DEPTO. DE OPERACIONES DE INVERSIÓN EN FECHA 01/09/2022, EN ATENCIÓN A NOTA CITE: DGAC-10774/2022 DE FECHA 31.03.2022. (HRE-TGL-5031) E INFORMACIÓN ADICIONAL DEL STANDARD CHARTERED BANK (SECTOR PÚBLICO - SOBREVUELOS). DEBITO DE LA LIBRETA 0117012001 DGAC, REPOSICIÓN DE ÚTILES DE ESCRITORIO"/>
    <m/>
    <m/>
    <m/>
    <m/>
    <m/>
    <m/>
    <n v="50"/>
    <n v="0"/>
    <s v="NO_CONCILIADO"/>
    <m/>
    <m/>
  </r>
  <r>
    <x v="3"/>
    <m/>
    <x v="3"/>
    <x v="155"/>
    <s v="S10415840001"/>
    <s v="COB"/>
    <n v="1041584"/>
    <m/>
    <s v="'COBRO DE'||UTILES DE ESCRITORIO POR EL COMPROBANTE NRO. 1041553 DE LA FECHA, S/G.NOTA MEFP/VTCP/DGPOT/UOTGN/N°930/2022 ENVIADO POR EL MINISTERIO DE ECONOMIA Y FINANZAS PUBLICAS (HRE-TSO-1995) DÉBITO DE LA LIBRETA N° 00099021001 TGN RECURSOS ORDINARIOS."/>
    <m/>
    <m/>
    <m/>
    <m/>
    <m/>
    <m/>
    <n v="50"/>
    <n v="0"/>
    <s v="NO_CONCILIADO"/>
    <m/>
    <m/>
  </r>
  <r>
    <x v="76"/>
    <m/>
    <x v="76"/>
    <x v="156"/>
    <s v="O20476130002"/>
    <s v="BOD"/>
    <n v="2047613"/>
    <m/>
    <s v="00099021001 DEPOSITO DE EFECTIVO, DEPOSITANTE: EDNA AUGUSTA RIVAS HERRERA, CONCEPTO: COMPROMISO DE DEVOLUCION DE DEUDA, CUENTA DE DEPOSITO: CUENTA UNICA DEL TESORO /DJBR."/>
    <m/>
    <m/>
    <m/>
    <m/>
    <m/>
    <m/>
    <n v="0"/>
    <n v="467.38"/>
    <s v="NO_CONCILIADO"/>
    <m/>
    <m/>
  </r>
  <r>
    <x v="47"/>
    <m/>
    <x v="47"/>
    <x v="156"/>
    <s v="O20476210002"/>
    <s v="BOD"/>
    <n v="2047621"/>
    <m/>
    <s v="00099021001 DEPOSITO DE EFECTIVO, DEPOSITANTE: IPDSA, CONCEPTO: DEVOLUCION DE PAGO EN DEMASIA VIATICOS GESTION 2021 C-31 PREVENTIVO 2405, CUENTA DE DEPOSITO: CUENTA UNICA DEL TESORO"/>
    <m/>
    <m/>
    <m/>
    <m/>
    <m/>
    <m/>
    <n v="0"/>
    <n v="69.5"/>
    <s v="NO_CONCILIADO"/>
    <m/>
    <m/>
  </r>
  <r>
    <x v="0"/>
    <m/>
    <x v="0"/>
    <x v="156"/>
    <s v="O20476560002"/>
    <s v="BOD"/>
    <n v="2047656"/>
    <m/>
    <s v="00099021001 DEPOSITO DE EFECTIVO, DEPOSITANTE: MARCELA FABIOLA ARCE VELASCO, CONCEPTO: DEVOLUCION DE SALDOS NO EJECUTADOS CORRESPONDIENTE AL MES DE AGOSTO, CUENTA DE DEPOSITO: CUENTA UNICA DEL TESORO"/>
    <m/>
    <m/>
    <m/>
    <m/>
    <m/>
    <m/>
    <n v="0"/>
    <n v="164"/>
    <s v="NO_CONCILIADO"/>
    <m/>
    <m/>
  </r>
  <r>
    <x v="0"/>
    <m/>
    <x v="0"/>
    <x v="156"/>
    <s v="O20476630002"/>
    <s v="BOD"/>
    <n v="2047663"/>
    <m/>
    <s v="00099021001 DEPOSITO DE EFECTIVO, DEPOSITANTE: BENEDICTA CERON VDA DE CALLE, CONCEPTO: SUSCRIPCION DE CONVENIO PARA EL PAGO DE LO ADEUDADO, CUENTA DE DEPOSITO: CUENTA UNICA DEL TESORO"/>
    <m/>
    <m/>
    <m/>
    <m/>
    <m/>
    <m/>
    <n v="0"/>
    <n v="1441"/>
    <s v="NO_CONCILIADO"/>
    <m/>
    <m/>
  </r>
  <r>
    <x v="0"/>
    <m/>
    <x v="0"/>
    <x v="156"/>
    <s v="O20476680002"/>
    <s v="BOD"/>
    <n v="2047668"/>
    <m/>
    <s v="00099021001 DEPOSITO DE EFECTIVO, DEPOSITANTE: MANUEL MONROY CHAZARRETA, CONCEPTO: DEVOLUCION DEUDA DOBLE PERCEPCION, CUENTA DE DEPOSITO: CUENTA UNICA DEL TESORO"/>
    <m/>
    <m/>
    <m/>
    <m/>
    <m/>
    <m/>
    <n v="0"/>
    <n v="1971.86"/>
    <s v="NO_CONCILIADO"/>
    <m/>
    <m/>
  </r>
  <r>
    <x v="63"/>
    <m/>
    <x v="63"/>
    <x v="156"/>
    <s v="O20476880002"/>
    <s v="BOD"/>
    <n v="2047688"/>
    <m/>
    <s v="00099021001 DEPOSITO DE EFECTIVO, DEPOSITANTE: EDUARDO FIDEL ALBARRACIN ROCHA, CONCEPTO: COMPORMISO DE DEVOLUCION DE DEUDA SENASIR REGIONAL LA PAZ NRO 320/2022, CUENTA DE DEPOSITO: CUENTA UNICA DEL TESORO"/>
    <m/>
    <m/>
    <m/>
    <m/>
    <m/>
    <m/>
    <n v="0"/>
    <n v="3173.54"/>
    <s v="NO_CONCILIADO"/>
    <m/>
    <m/>
  </r>
  <r>
    <x v="0"/>
    <m/>
    <x v="0"/>
    <x v="156"/>
    <s v="O20477260002"/>
    <s v="BOD"/>
    <n v="2047726"/>
    <m/>
    <s v="00099021001 DEPOSITO DE EFECTIVO, DEPOSITANTE: JOSE LUIS FLORES SALAZAR, CONCEPTO: DOBLE PERCEPCION, CUENTA DE DEPOSITO: CUENTA UNICA DEL TESORO"/>
    <m/>
    <m/>
    <m/>
    <m/>
    <m/>
    <m/>
    <n v="0"/>
    <n v="2142"/>
    <s v="NO_CONCILIADO"/>
    <m/>
    <m/>
  </r>
  <r>
    <x v="32"/>
    <m/>
    <x v="32"/>
    <x v="156"/>
    <s v="O20477350002"/>
    <s v="BOD"/>
    <n v="2047735"/>
    <m/>
    <s v="00046171101 DEPOSITO DE EFECTIVO, DEPOSITANTE: FERERAL JUST IN TIME COURIER, CONCEPTO: SANCION POR INCUMPLIMIENTO REINSCRIPCION GESTION 2022, CUENTA DE DEPOSITO: CUENTA UNICA DEL TESORO"/>
    <m/>
    <m/>
    <m/>
    <m/>
    <m/>
    <m/>
    <n v="0"/>
    <n v="2"/>
    <s v="NO_CONCILIADO"/>
    <m/>
    <m/>
  </r>
  <r>
    <x v="63"/>
    <m/>
    <x v="63"/>
    <x v="156"/>
    <s v="O20477390002"/>
    <s v="BOD"/>
    <n v="2047739"/>
    <m/>
    <s v="00099021001 DEPOSITO DE EFECTIVO, DEPOSITANTE: MIGUEL AMARU MAMANI C.I. 2693000LP, CONCEPTO: CONVENIO DOBLE PERCEPCION - SENASIR, CUENTA DE DEPOSITO: CUENTA UNICA DEL TESORO"/>
    <m/>
    <m/>
    <m/>
    <m/>
    <m/>
    <m/>
    <n v="0"/>
    <n v="737.58"/>
    <s v="NO_CONCILIADO"/>
    <m/>
    <m/>
  </r>
  <r>
    <x v="0"/>
    <m/>
    <x v="0"/>
    <x v="156"/>
    <s v="O20477430002"/>
    <s v="BOD"/>
    <n v="2047743"/>
    <m/>
    <s v="00099021001 DEPOSITO DE EFECTIVO, DEPOSITANTE: HILDA MERY GUTIERREZ MARTINEZ, CONCEPTO: COBRO DOBLE PERCEPCION PERIODOS : ABRIL/2018 A JULIO/2018, CUENTA DE DEPOSITO: CUENTA UNICA DEL TESORO"/>
    <m/>
    <m/>
    <m/>
    <m/>
    <m/>
    <m/>
    <n v="0"/>
    <n v="10810.6"/>
    <s v="NO_CONCILIADO"/>
    <m/>
    <m/>
  </r>
  <r>
    <x v="3"/>
    <m/>
    <x v="3"/>
    <x v="156"/>
    <s v="O20477480002"/>
    <s v="BOD"/>
    <n v="2047748"/>
    <m/>
    <s v="00099021001 DEPOSITO DE EFECTIVO, DEPOSITANTE: SEDES LA PAZ NIT 121815027, CONCEPTO: INCAPACIDAD TEMPORAL, CUENTA DE DEPOSITO: CUENTA UNICA DEL TESORO"/>
    <m/>
    <m/>
    <m/>
    <m/>
    <m/>
    <m/>
    <n v="0"/>
    <n v="1217.6600000000001"/>
    <s v="NO_CONCILIADO"/>
    <m/>
    <m/>
  </r>
  <r>
    <x v="32"/>
    <m/>
    <x v="32"/>
    <x v="156"/>
    <s v="O20477690002"/>
    <s v="BOD"/>
    <n v="2047769"/>
    <m/>
    <s v="00046104203 DEPOSITO DE EFECTIVO, DEPOSITANTE: PATRICIA ISABEL TORREZ NINAJA, CONCEPTO: REVERSION DE FONDOS NO UTILIZADOS, CUENTA DE DEPOSITO: CUENTA UNICA DEL TESORO"/>
    <m/>
    <m/>
    <m/>
    <m/>
    <m/>
    <m/>
    <n v="0"/>
    <n v="371"/>
    <s v="NO_CONCILIADO"/>
    <m/>
    <m/>
  </r>
  <r>
    <x v="32"/>
    <m/>
    <x v="32"/>
    <x v="156"/>
    <s v="O20477710002"/>
    <s v="BOD"/>
    <n v="2047771"/>
    <m/>
    <s v="00046104203 DEPOSITO DE EFECTIVO, DEPOSITANTE: KATTERIN JENNY ARÑEZ REVOLLO, CONCEPTO: DEVOLUCION DE RECURSOS NO UTILIZADOS, CUENTA DE DEPOSITO: CUENTA UNICA DEL TESORO"/>
    <m/>
    <m/>
    <m/>
    <m/>
    <m/>
    <m/>
    <n v="0"/>
    <n v="209.9"/>
    <s v="NO_CONCILIADO"/>
    <m/>
    <m/>
  </r>
  <r>
    <x v="32"/>
    <m/>
    <x v="32"/>
    <x v="156"/>
    <s v="O20477730002"/>
    <s v="BOD"/>
    <n v="2047773"/>
    <m/>
    <s v="00046104203 DEPOSITO DE EFECTIVO, DEPOSITANTE: SULMA MANDEZ LOPEZ, CONCEPTO: DEVOLUCION DE RECURSOS NO UTILIZADOS, CUENTA DE DEPOSITO: CUENTA UNICA DEL TESORO"/>
    <m/>
    <m/>
    <m/>
    <m/>
    <m/>
    <m/>
    <n v="0"/>
    <n v="103.04"/>
    <s v="NO_CONCILIADO"/>
    <m/>
    <m/>
  </r>
  <r>
    <x v="32"/>
    <m/>
    <x v="32"/>
    <x v="156"/>
    <s v="O20477790002"/>
    <s v="BOD"/>
    <n v="2047779"/>
    <m/>
    <s v="00046104203 DEPOSITO DE EFECTIVO, DEPOSITANTE: FRANKLIN GUIDO QUISPE CRUZ, CONCEPTO: REVERSION DE FONDOS NO UTILIZADOS, CUENTA DE DEPOSITO: CUENTA UNICA DEL TESORO"/>
    <m/>
    <m/>
    <m/>
    <m/>
    <m/>
    <m/>
    <n v="0"/>
    <n v="129.87"/>
    <s v="NO_CONCILIADO"/>
    <m/>
    <m/>
  </r>
  <r>
    <x v="32"/>
    <m/>
    <x v="32"/>
    <x v="156"/>
    <s v="O20477810002"/>
    <s v="BOD"/>
    <n v="2047781"/>
    <m/>
    <s v="00046104203 DEPOSITO DE EFECTIVO, DEPOSITANTE: JORGE QUISPE CHOQUE, CONCEPTO: REVERSION DE FONDOS NO UTILIZADOS, CUENTA DE DEPOSITO: CUENTA UNICA DEL TESORO"/>
    <m/>
    <m/>
    <m/>
    <m/>
    <m/>
    <m/>
    <n v="0"/>
    <n v="261.98"/>
    <s v="NO_CONCILIADO"/>
    <m/>
    <m/>
  </r>
  <r>
    <x v="71"/>
    <m/>
    <x v="71"/>
    <x v="156"/>
    <s v="O20477990002"/>
    <s v="BOD"/>
    <n v="2047799"/>
    <m/>
    <s v="00020021102 DEPOSITO DE EFECTIVO, DEPOSITANTE: ESCUELA DE ALTOS ESTUDIOS NACIONALES, CONCEPTO: REBERSION DEL NO CONSUMO DE COMBUSTIBLE DE LA ESCUELA DE ALTOS ESTUDIOS NACIONALES, CUENTA DE DEPOSITO: CUENTA UNICA DEL TESORO"/>
    <m/>
    <m/>
    <m/>
    <m/>
    <m/>
    <m/>
    <n v="0"/>
    <n v="180.01"/>
    <s v="NO_CONCILIADO"/>
    <m/>
    <m/>
  </r>
  <r>
    <x v="47"/>
    <m/>
    <x v="47"/>
    <x v="156"/>
    <s v="O20478210002"/>
    <s v="BOD"/>
    <n v="2047821"/>
    <m/>
    <s v="00099021001 DEPOSITO DE EFECTIVO, DEPOSITANTE: RENAN ABEL GONZALES URIARTE, CONCEPTO: DEVOLUCION DE PAGO EN DEMASIA C-31 2385, CUENTA DE DEPOSITO: CUENTA UNICA DEL TESORO /DJBR."/>
    <m/>
    <m/>
    <m/>
    <m/>
    <m/>
    <m/>
    <n v="0"/>
    <n v="36"/>
    <s v="NO_CONCILIADO"/>
    <m/>
    <m/>
  </r>
  <r>
    <x v="47"/>
    <m/>
    <x v="47"/>
    <x v="156"/>
    <s v="O20478220002"/>
    <s v="BOD"/>
    <n v="2047822"/>
    <m/>
    <s v="00099021002 DEPOSITO DE EFECTIVO, DEPOSITANTE: RENENA ABEL GONZALES URIARTE, CONCEPTO: DEVOLUCION DE PAGO EN DEMASIA C-31 2444, CUENTA DE DEPOSITO: CUENTA UNICA DEL TESORO /DJBR."/>
    <m/>
    <m/>
    <m/>
    <m/>
    <m/>
    <m/>
    <n v="0"/>
    <n v="69.5"/>
    <s v="NO_CONCILIADO"/>
    <m/>
    <m/>
  </r>
  <r>
    <x v="47"/>
    <m/>
    <x v="47"/>
    <x v="156"/>
    <s v="O20478230002"/>
    <s v="BOD"/>
    <n v="2047823"/>
    <m/>
    <s v="00099021001 DEPOSITO DE EFECTIVO, DEPOSITANTE: RENAN ABEL GONZALES URIARTE, CONCEPTO: DEVOLUCION DE PAGO EN DEMASIA C-31 2557, CUENTA DE DEPOSITO: CUENTA UNICA DEL TESORO /DJBR."/>
    <m/>
    <m/>
    <m/>
    <m/>
    <m/>
    <m/>
    <n v="0"/>
    <n v="69.5"/>
    <s v="NO_CONCILIADO"/>
    <m/>
    <m/>
  </r>
  <r>
    <x v="96"/>
    <m/>
    <x v="96"/>
    <x v="156"/>
    <s v="O20478270002"/>
    <s v="BOD"/>
    <n v="2047827"/>
    <m/>
    <s v="00234014202 DEPOSITO DE EFECTIVO, DEPOSITANTE: JOSE ANGEL RODRIGUEZ QUISPE, CONCEPTO: DEVOLUCION AL C-31 N° 546, PARTIDA N°851, CUENTA DE DEPOSITO: CUENTA UNICA DEL TESORO"/>
    <m/>
    <m/>
    <m/>
    <m/>
    <m/>
    <m/>
    <n v="0"/>
    <n v="82"/>
    <s v="NO_CONCILIADO"/>
    <m/>
    <m/>
  </r>
  <r>
    <x v="96"/>
    <m/>
    <x v="96"/>
    <x v="156"/>
    <s v="O20478310002"/>
    <s v="BOD"/>
    <n v="2047831"/>
    <m/>
    <s v="00234012001 DEPOSITO DE EFECTIVO, DEPOSITANTE: JOSE ANGEL RODRIGUEZ QUISPE, CONCEPTO: DEVOLUCION AL C-31 N° 545, PARTIDA N° 34110, CUENTA DE DEPOSITO: CUENTA UNICA DEL TESORO"/>
    <m/>
    <m/>
    <m/>
    <m/>
    <m/>
    <m/>
    <n v="0"/>
    <n v="1466.35"/>
    <s v="NO_CONCILIADO"/>
    <m/>
    <m/>
  </r>
  <r>
    <x v="96"/>
    <m/>
    <x v="96"/>
    <x v="156"/>
    <s v="O20478350002"/>
    <s v="BOD"/>
    <n v="2047835"/>
    <m/>
    <s v="00099021001 DEPOSITO DE EFECTIVO, DEPOSITANTE: ESTANISLAO RAMIRO OROSCO LEON, CONCEPTO: DOBLE PERCEPCION DEVOLUCION, CUENTA DE DEPOSITO: CUENTA UNICA DEL TESORO /DJBR."/>
    <m/>
    <m/>
    <m/>
    <m/>
    <m/>
    <m/>
    <n v="0"/>
    <n v="658.58"/>
    <s v="NO_CONCILIADO"/>
    <m/>
    <m/>
  </r>
  <r>
    <x v="79"/>
    <m/>
    <x v="79"/>
    <x v="156"/>
    <s v="O20478370002"/>
    <s v="BOD"/>
    <n v="2047837"/>
    <m/>
    <s v="00099021001 DEPOSITO DE EFECTIVO, DEPOSITANTE: ALBINO HUAYGUA COLQUE, CONCEPTO: DEVOLUCION DE FONDOS EN AVANCE, CUENTA DE DEPOSITO: CUENTA UNICA DEL TESORO /DJBR."/>
    <m/>
    <m/>
    <m/>
    <m/>
    <m/>
    <m/>
    <n v="0"/>
    <n v="640"/>
    <s v="NO_CONCILIADO"/>
    <m/>
    <m/>
  </r>
  <r>
    <x v="97"/>
    <m/>
    <x v="97"/>
    <x v="156"/>
    <s v="O20478410002"/>
    <s v="BOD"/>
    <n v="2047841"/>
    <m/>
    <s v="00099021001 DEPOSITO DE EFECTIVO, DEPOSITANTE: ROGER EMILIO CUAQUIRA SEGALES -AJ, CONCEPTO: DEVOLUCION DE PASAJES Y VIATICOS, CUENTA DE DEPOSITO: CUENTA UNICA DEL TESORO"/>
    <m/>
    <m/>
    <m/>
    <m/>
    <m/>
    <m/>
    <n v="0"/>
    <n v="1109"/>
    <s v="CONCILIADO_PARCIAL"/>
    <m/>
    <m/>
  </r>
  <r>
    <x v="73"/>
    <m/>
    <x v="73"/>
    <x v="156"/>
    <s v="O20478420002"/>
    <s v="BOD"/>
    <n v="2047842"/>
    <m/>
    <s v="00099021001 DEPOSITO DE EFECTIVO, DEPOSITANTE: ADAIR ADRIAN PINTO RIVERO, CONCEPTO: DEVOLUCION DE PASAJE AEREO, CUENTA DE DEPOSITO: CUENTA UNICA DEL TESORO /DJBR."/>
    <m/>
    <m/>
    <m/>
    <m/>
    <m/>
    <m/>
    <n v="0"/>
    <n v="512"/>
    <s v="NO_CONCILIADO"/>
    <m/>
    <m/>
  </r>
  <r>
    <x v="85"/>
    <m/>
    <x v="85"/>
    <x v="156"/>
    <s v="B20476100002"/>
    <s v="BOD"/>
    <n v="2047610"/>
    <m/>
    <s v="00290012001 DEP.DE CHEQ.AJENOS,RET.DE CAM.,CONCEPTO: DEPÓSITO POR CONCEPTO DE PAGO EN DEMASIA TRAMITE 838676,DEP.: SERVICIO DE IMPUESTOS NACIONALES , PROCEDENCIA: BANCO UNION S.A., CHEQUE: 6728, FECHA DE EMISION:31/08/2022"/>
    <m/>
    <m/>
    <m/>
    <m/>
    <m/>
    <m/>
    <n v="0"/>
    <n v="3382.67"/>
    <s v="NO_CONCILIADO"/>
    <m/>
    <m/>
  </r>
  <r>
    <x v="85"/>
    <m/>
    <x v="85"/>
    <x v="156"/>
    <s v="B20476110002"/>
    <s v="BOD"/>
    <n v="2047611"/>
    <m/>
    <s v="00290012001 DEP.DE CHEQ.AJENOS,RET.DE CAM.,CONCEPTO: DEPÓSITO POR CONCEPTO DE PAGO POR INTERES POR MORA TRAMITE 8428857,DEP.: SERVICIO DE IMPUESTOS NACIONALES , PROCEDENCIA: BANCO UNION S.A., CHEQUE: 6729, FECHA DE EMISION:01/09/2022"/>
    <m/>
    <m/>
    <m/>
    <m/>
    <m/>
    <m/>
    <n v="0"/>
    <n v="4111.76"/>
    <s v="NO_CONCILIADO"/>
    <m/>
    <m/>
  </r>
  <r>
    <x v="85"/>
    <m/>
    <x v="85"/>
    <x v="156"/>
    <s v="B20476120002"/>
    <s v="BOD"/>
    <n v="2047612"/>
    <m/>
    <s v="00290012001 DEP.DE CHEQ.AJENOS,RET.DE CAM.,CONCEPTO: DEPÓSITO POR CONCEPTO DE COBRO DE MULTAS TRAMITE08428857,DEP.: SERVICIO DE IMPUESTOS NACIONALES , PROCEDENCIA: BANCO UNION S.A., CHEQUE: 6732, FECHA DE EMISION:01/09/2022"/>
    <m/>
    <m/>
    <m/>
    <m/>
    <m/>
    <m/>
    <n v="0"/>
    <n v="149.59"/>
    <s v="NO_CONCILIADO"/>
    <m/>
    <m/>
  </r>
  <r>
    <x v="14"/>
    <m/>
    <x v="14"/>
    <x v="156"/>
    <s v="B20476170002"/>
    <s v="BOD"/>
    <n v="2047617"/>
    <m/>
    <s v="00099021001 DEP.DE CHEQ.AJENOS,RET.DE CAM.,CONCEPTO: INCAPACIDAD TEMPORAL DE; CAJA SALUD CORDES PARA; MINISTERIO DE MEDIO AMBIENTE Y AGUA,DEP.: CAJA DE SALUD CORDES , PROCEDENCIA: BANCO UNION S.A., CHEQUE: 27191, FECHA DE EMISION:17/08/2022"/>
    <m/>
    <m/>
    <m/>
    <m/>
    <m/>
    <m/>
    <n v="0"/>
    <n v="2398.4"/>
    <s v="NO_CONCILIADO"/>
    <m/>
    <m/>
  </r>
  <r>
    <x v="32"/>
    <m/>
    <x v="32"/>
    <x v="156"/>
    <s v="B20476180002"/>
    <s v="BOD"/>
    <n v="2047618"/>
    <m/>
    <s v="00099021001 DEP.DE CHEQ.AJENOS,RET.DE CAM.,CONCEPTO: INCAPACIDAD TEMPORAL; CAJA DE SALUD CORDES PARA: MINISTERIO DE SALU Y DEPORTES,DEP.: CAJA DE SALUD CORDES , PROCEDENCIA: BANCO UNION S.A., CHEQUE: 27187, FECHA DE EMISION:17/08/2022"/>
    <m/>
    <m/>
    <m/>
    <m/>
    <m/>
    <m/>
    <n v="0"/>
    <n v="556.44000000000005"/>
    <s v="NO_CONCILIADO"/>
    <m/>
    <m/>
  </r>
  <r>
    <x v="18"/>
    <m/>
    <x v="18"/>
    <x v="156"/>
    <s v="B20476220002"/>
    <s v="BOD"/>
    <n v="2047622"/>
    <m/>
    <s v="00081011101 DEP.DE CHEQ.AJENOS,RET.DE CAM.,CONCEPTO: INCAPACIDAD TEMPORAL DE: CAJA DE SALUD CORDES A: MINISTERIO DE OBRAS PUBLICAS SERVICIO Y VIVIENDA,DEP.: CAJA DE SALUD CORDES , PROCEDENCIA: BANCO UNION S.A., CHEQUE: 27182, FECHA DE EMISION:17/08/2022"/>
    <m/>
    <m/>
    <m/>
    <m/>
    <m/>
    <m/>
    <n v="0"/>
    <n v="19333.38"/>
    <s v="NO_CONCILIADO"/>
    <m/>
    <m/>
  </r>
  <r>
    <x v="18"/>
    <m/>
    <x v="18"/>
    <x v="156"/>
    <s v="B20476240002"/>
    <s v="BOD"/>
    <n v="2047624"/>
    <m/>
    <s v="00081011101 DEP.DE CHEQ.AJENOS,RET.DE CAM.,CONCEPTO: POR INCAPACIDAD TEMPORAL:CAJA DE SALUD CORDES PARA:MINISTERIO DE OBRAS PUBLICAS SERVICIO Y VIVIENDA,DEP.: CAJA DE SALUD CORDES , PROCEDENCIA: BANCO UNION S.A., CHEQUE: 27188, FECHA DE EMISION:17/08/2022"/>
    <m/>
    <m/>
    <m/>
    <m/>
    <m/>
    <m/>
    <n v="0"/>
    <n v="10483.299999999999"/>
    <s v="NO_CONCILIADO"/>
    <m/>
    <m/>
  </r>
  <r>
    <x v="14"/>
    <m/>
    <x v="14"/>
    <x v="156"/>
    <s v="B20476250002"/>
    <s v="BOD"/>
    <n v="2047625"/>
    <m/>
    <s v="00099021001 DEP.DE CHEQ.AJENOS,RET.DE CAM.,CONCEPTO: INCAPACIDAD TEMPORAL DE: CAJA DE SALUD CORDES PARA: MINISTERIO DE MEDIO AMBIENTE Y AGUA,DEP.: CAJA DE SALUD CORDES , PROCEDENCIA: BANCO UNION S.A., CHEQUE: 27192, FECHA DE EMISION:17/08/2022"/>
    <m/>
    <m/>
    <m/>
    <m/>
    <m/>
    <m/>
    <n v="0"/>
    <n v="690.6"/>
    <s v="NO_CONCILIADO"/>
    <m/>
    <m/>
  </r>
  <r>
    <x v="3"/>
    <m/>
    <x v="3"/>
    <x v="156"/>
    <s v="B20476280002"/>
    <s v="BOD"/>
    <n v="2047628"/>
    <m/>
    <s v="00099021001 DEP.DE CHEQ.AJENOS,RET.DE CAM.,CONCEPTO: POR INCAPACIDAD TEMPORAL:CAJA DE SALUD CORDES PARA: AUTORIDAD DE REGULACION Y FISCALIZACION,DEP.: CAJA DE SALUD CORDES , PROCEDENCIA: BANCO UNION S.A., CHEQUE: 27207, FECHA DE EMISION:17/08/2022"/>
    <m/>
    <m/>
    <m/>
    <m/>
    <m/>
    <m/>
    <n v="0"/>
    <n v="498.71"/>
    <s v="NO_CONCILIADO"/>
    <m/>
    <m/>
  </r>
  <r>
    <x v="3"/>
    <m/>
    <x v="3"/>
    <x v="156"/>
    <s v="B20476320002"/>
    <s v="BOD"/>
    <n v="2047632"/>
    <m/>
    <s v="00099021001 DEP.DE CHEQ.AJENOS,RET.DE CAM.,CONCEPTO: INCAPACIDAD TEMPORAL DE: CAJA DE SALUD CORDES PARA: AGENCIA BOLIVIANA DE ENERGIA NUCLEAR,DEP.: CAJA DE SALUD CORDES , PROCEDENCIA: BANCO UNION S.A., CHEQUE: 27190, FECHA DE EMISION:17/08/2022"/>
    <m/>
    <m/>
    <m/>
    <m/>
    <m/>
    <m/>
    <n v="0"/>
    <n v="5301.75"/>
    <s v="NO_CONCILIADO"/>
    <m/>
    <m/>
  </r>
  <r>
    <x v="3"/>
    <m/>
    <x v="3"/>
    <x v="156"/>
    <s v="B20476480002"/>
    <s v="BOD"/>
    <n v="2047648"/>
    <m/>
    <s v="00099021001 DEP.DE CHEQ.AJENOS,RET.DE CAM.,CONCEPTO: PAGO INCAPACIDADES TEMPORALES REEMBOLSO MINISTERIO DE ECONOMIA Y FINANZAS PUBLICAS,DEP.: CAJA NACIONAL DE SALUD , PROCEDENCIA: BANCO UNION S.A., CHEQUE: 29198, FECHA DE EMISION:05/09/2022"/>
    <m/>
    <m/>
    <m/>
    <m/>
    <m/>
    <m/>
    <n v="0"/>
    <n v="507608.29"/>
    <s v="NO_CONCILIADO"/>
    <m/>
    <m/>
  </r>
  <r>
    <x v="3"/>
    <m/>
    <x v="3"/>
    <x v="156"/>
    <s v="B20476500002"/>
    <s v="BOD"/>
    <n v="2047650"/>
    <m/>
    <s v="00099021001 DEP.DE CHEQ.AJENOS,RET.DE CAM.,CONCEPTO: PAGO INCAPACIDADES TEMPORALES REEMBOLSO MINISTERIO DE ECONOMIA Y FINANZAS PUBLICAS,DEP.: CAJA NACIONAL DE SALUD , PROCEDENCIA: BANCO UNION S.A., CHEQUE: 29245, FECHA DE EMISION:05/09/2022"/>
    <m/>
    <m/>
    <m/>
    <m/>
    <m/>
    <m/>
    <n v="0"/>
    <n v="99988.67"/>
    <s v="NO_CONCILIADO"/>
    <m/>
    <m/>
  </r>
  <r>
    <x v="4"/>
    <m/>
    <x v="4"/>
    <x v="156"/>
    <s v="B20476920002"/>
    <s v="BOD"/>
    <n v="2047692"/>
    <m/>
    <s v="00015021104 DEP.DE CHEQ.AJENOS,RET.DE CAM.,CONCEPTO: TRASPASO DE FONDOS,DEP.: DIRECCION NACIONAL DE SALUD Y BIENESTAR SOCIAL , PROCEDENCIA: BANCO UNION S.A., CHEQUE: 3123, FECHA DE EMISION:05/09/2022"/>
    <m/>
    <m/>
    <m/>
    <m/>
    <m/>
    <m/>
    <n v="0"/>
    <n v="20000000"/>
    <s v="NO_CONCILIADO"/>
    <m/>
    <m/>
  </r>
  <r>
    <x v="14"/>
    <m/>
    <x v="14"/>
    <x v="156"/>
    <s v="B20477540002"/>
    <s v="BOD"/>
    <n v="2047754"/>
    <m/>
    <s v="00099021001 DEP.DE CHEQ.AJENOS,RET.DE CAM.,CONCEPTO: INCAPACIDAD TEMPORAL DE CAJA DE SALUD CORDES PARA: MINISTERIO DE MEDIO AMBIENTE Y AGUA,DEP.: CAJA DE SALUD CORDES , PROCEDENCIA: BANCO UNION S.A., CHEQUE: 27335, FECHA DE EMISION:29/08/2022"/>
    <m/>
    <m/>
    <m/>
    <m/>
    <m/>
    <m/>
    <n v="0"/>
    <n v="4392.3100000000004"/>
    <s v="NO_CONCILIADO"/>
    <m/>
    <m/>
  </r>
  <r>
    <x v="98"/>
    <m/>
    <x v="98"/>
    <x v="156"/>
    <s v="G19925340004"/>
    <s v="DVD"/>
    <n v="16493"/>
    <m/>
    <s v="VENTA DE DIVISAS CON TRANSFERENCIA DE FONDOS A SOLICITUD DE EMPRESA NACIONAL DE ELECTRICIDAD SEGUN SOLICITUD 16493 REF: INGENIERIA DE SISTEMAS PARA LA DEFENSA DE ESPANA SA -CTTO. 260-2022 PAGO 1, PRODUCTO 1, SERVICIOS CONSULTORIA POR PRODUCTO ANALISIS DE VIABILIDAD DEL PROYECTO DE GUAYARAMERIN Y REC LIB. 00514012002 ENDE - BS ADMINISTRACION Y OPERACIONES POR DIFERENCIAL CAMBIARIO"/>
    <m/>
    <m/>
    <m/>
    <m/>
    <m/>
    <m/>
    <n v="890.62"/>
    <n v="0"/>
    <s v="NO_CONCILIADO"/>
    <m/>
    <m/>
  </r>
  <r>
    <x v="86"/>
    <m/>
    <x v="86"/>
    <x v="156"/>
    <s v="G19926970001"/>
    <s v="CVD"/>
    <n v="1992697"/>
    <m/>
    <s v="COBRO COSTOS DE PAPELERIA POR REGULARIZACION DE TRANSFERENCIA DEL EXTERIOR POR ORDEN DE EMBAJADA DE BOLIVIA ASUNCION -PARAGUAY REF:DEVOLUCION DE GASTOS DE FUNCIONAMIENTO GESTION 2021 LIB. 00099021001 TGN-RECURSOS ORDINARIOS (3987)"/>
    <m/>
    <m/>
    <m/>
    <m/>
    <m/>
    <m/>
    <n v="50"/>
    <n v="0"/>
    <s v="NO_CONCILIADO"/>
    <m/>
    <m/>
  </r>
  <r>
    <x v="83"/>
    <m/>
    <x v="83"/>
    <x v="156"/>
    <s v="G19930130001"/>
    <s v="CVD"/>
    <n v="1993013"/>
    <m/>
    <s v="COBRO COSTOS DE PAPELERIA SEGUN TRANSFERENCIA DEL EXTERIOR POR ORDEN DE AXXION CAPITAL PARTN ERS SAC, FECHA VALOR 6/9/2022, EMB 20-4 CIST HERCO COMBUSTIBLES SA LIB. 00513062001 YPFB-OPERACIONES PLANTA DE SEPARACION DE LIQUIDOS RIO GRANDE"/>
    <m/>
    <m/>
    <m/>
    <m/>
    <m/>
    <m/>
    <n v="50"/>
    <n v="0"/>
    <s v="NO_CONCILIADO"/>
    <m/>
    <m/>
  </r>
  <r>
    <x v="99"/>
    <m/>
    <x v="99"/>
    <x v="156"/>
    <s v="G19930150001"/>
    <s v="CVD"/>
    <n v="1993015"/>
    <m/>
    <s v="COBRO COSTOS DE PAPELERIA SEGUN TRANSFERENCIA DEL EXTERIOR POR ORDEN DE QUISPE MURANA JAIME RAUL, FECHA VALOR 06/09/2022 REF:COMPRA CLORURO DE POTASIO LIB. 00597012001 RECURSOS PROPIOS VENTAS YLB"/>
    <m/>
    <m/>
    <m/>
    <m/>
    <m/>
    <m/>
    <n v="50"/>
    <n v="0"/>
    <s v="NO_CONCILIADO"/>
    <m/>
    <m/>
  </r>
  <r>
    <x v="91"/>
    <m/>
    <x v="91"/>
    <x v="156"/>
    <s v="Q16798490002"/>
    <s v="CRV"/>
    <n v="1679849"/>
    <m/>
    <s v="NUMERO DE LIBRETA CUT: 00283012001 OPERACIÓN E18 TRANSFERENCIA DEL SISTEMA FINANCIERO POR CUENTA DE TERCEROS A LA CUT SOL. ESC. DE SOCIEDAD JENNEFER SRL"/>
    <m/>
    <m/>
    <m/>
    <m/>
    <m/>
    <m/>
    <n v="0"/>
    <n v="109336.08"/>
    <s v="NO_CONCILIADO"/>
    <m/>
    <m/>
  </r>
  <r>
    <x v="83"/>
    <m/>
    <x v="83"/>
    <x v="156"/>
    <s v="S10416000001"/>
    <s v="COB"/>
    <n v="1041600"/>
    <m/>
    <s v="'COBRO DE'||ÚTILES DE ESCRITORIO POR EL COMPROBANTE NRO. 1041598 DE LA FECHA, S/G. NOTA CITE YPFB/GAFC-1498/2022 DE FECHA 05/05/2022 (HRE-TGL-6925) ENVIADO POR YACIMIENTOS PETROLIFEROS FISCALES BOLIVIANOS. DÉBITO DE LA LIBRETA 00513022001 YPFB  OPERACIONES."/>
    <m/>
    <m/>
    <m/>
    <m/>
    <m/>
    <m/>
    <n v="50"/>
    <n v="0"/>
    <s v="NO_CONCILIADO"/>
    <m/>
    <m/>
  </r>
  <r>
    <x v="83"/>
    <m/>
    <x v="83"/>
    <x v="156"/>
    <s v="S10416040001"/>
    <s v="COB"/>
    <n v="1041604"/>
    <m/>
    <s v="'COBRO DE'||ÚTILES DE ESCRITORIO POR EL COMPROBANTE N°1041603 Y NOTA CITE: YPFB/GAFC-1498/2022 DE FECHA 05/05/2022 (HRE-TGL-6925) ENVIADO POR YACIMIENTOS PETROLÍFEROS FISCALES BOLIVIANOS. DÉBITO DE LA LIBRETA 00513022001 YPFB OPERACIONES, REPOSICIÓN DE ÚTILES DE ESCRITORIO."/>
    <m/>
    <m/>
    <m/>
    <m/>
    <m/>
    <m/>
    <n v="50"/>
    <n v="0"/>
    <s v="NO_CONCILIADO"/>
    <m/>
    <m/>
  </r>
  <r>
    <x v="83"/>
    <m/>
    <x v="83"/>
    <x v="156"/>
    <s v="S10416060001"/>
    <s v="COB"/>
    <n v="1041606"/>
    <m/>
    <s v="'COBRO DE'||ÚTILES DE ESCRITORIO POR EL COMPROBANTE NRO.1041605 DE LA FECHA S/G. NOTA ENVIADA POR YACIMIENTOS PETROLIFEROS FISCALES BOLIVIANOS, CITE YPFB/GAFC-1498/2022 DE F.05.05.2022 (HRE-TGL-6925). DEBITO DE LA LIBRETA 00513022001 YPFB  OPERACIONES"/>
    <m/>
    <m/>
    <m/>
    <m/>
    <m/>
    <m/>
    <n v="50"/>
    <n v="0"/>
    <s v="NO_CONCILIADO"/>
    <m/>
    <m/>
  </r>
  <r>
    <x v="3"/>
    <m/>
    <x v="3"/>
    <x v="156"/>
    <s v="Q16799890002"/>
    <s v="CRV"/>
    <n v="1679989"/>
    <m/>
    <s v="NUMERO DE LIBRETA CUT: 00099021001 OPERACIÓN E75 TRANSFERENCIA DE LA CUENTA FISCAL BUN A LA CUT EN MN TRANSFERENCIA DE FONDOS A SOLICITUD DE: GOBIERNO AUTONOMO DEPARTAMENTAL DE ORURO, CITE:GAD-ORU/SDAFP/UF/ATCP/CE-0165/2022 CUENTA CUT 3987 LIBRETA NÂ° 00099021001 TGN-RECURSOS ORDINARIOS"/>
    <m/>
    <m/>
    <m/>
    <m/>
    <m/>
    <m/>
    <n v="0"/>
    <n v="6650.01"/>
    <s v="NO_CONCILIADO"/>
    <m/>
    <m/>
  </r>
  <r>
    <x v="91"/>
    <m/>
    <x v="91"/>
    <x v="156"/>
    <s v="S10416100001"/>
    <s v="DEV"/>
    <n v="1041610"/>
    <m/>
    <s v="||RESPUESTA A DEBITO DEL BANQUERO SG MJE.SWIFT NO.14778 DE LA FECHA REF.:COBRO COMIS.POR TRANSFERENCIA EUR25,098,45 FECHA VALOR 23/08/22 SG SOLICITUD DE ADUANA NACIONAL REF.:PAGO POR CONTRIBUCION A LA OMA PERIODO 01/07/22 A 30/06/23 LIB.00283012002 ADUANA NAL.-RECURSOS PROPIOS (4169-03D353)"/>
    <m/>
    <m/>
    <m/>
    <m/>
    <m/>
    <m/>
    <n v="138.22999999999999"/>
    <n v="0"/>
    <s v="NO_CONCILIADO"/>
    <m/>
    <m/>
  </r>
  <r>
    <x v="91"/>
    <m/>
    <x v="91"/>
    <x v="156"/>
    <s v="S10416100004"/>
    <s v="COB"/>
    <n v="1041610"/>
    <m/>
    <s v="||RESPUESTA A DEBITO DEL BANQUERO SG MJE.SWIFT NO.14778 DE LA FECHA REF.:COBRO COMIS.POR TRANSFERENCIA EUR25,098,45 FECHA VALOR 23/08/22 SG SOLICITUD DE ADUANA NACIONAL REF.:PAGO POR CONTRIBUCION A LA OMA PERIODO 01/07/22 A 30/06/23 LIB.00283012002 ADUANA NAL.-RECURSOS PROPIOS 4169-03D353 (UTILES DE ESCRITORIO)"/>
    <m/>
    <m/>
    <m/>
    <m/>
    <m/>
    <m/>
    <n v="50"/>
    <n v="0"/>
    <s v="NO_CONCILIADO"/>
    <m/>
    <m/>
  </r>
  <r>
    <x v="86"/>
    <m/>
    <x v="86"/>
    <x v="156"/>
    <s v="G19932890001"/>
    <s v="CVD"/>
    <n v="1993289"/>
    <m/>
    <s v="COBRO COSTOS DE PAPELERIA POR REGULARIZACION DE TRANSFERENCIA DEL EXTERIOR POR ORDEN DE CONSULADO DE BOLIVIA EN RIO DE JANEIRO BRASIL REF.: RECAUDACIONES GESTORÍA CONSULAR POR EL MES DE JULIO Y AGOSTO 2022 LIB. 00010011102 MIN.RELACIONES EXTERIORES - GESTORIA CONSULAR LEY Nº 3108"/>
    <m/>
    <m/>
    <m/>
    <m/>
    <m/>
    <m/>
    <n v="50"/>
    <n v="0"/>
    <s v="NO_CONCILIADO"/>
    <m/>
    <m/>
  </r>
  <r>
    <x v="83"/>
    <m/>
    <x v="83"/>
    <x v="156"/>
    <s v="G19936760001"/>
    <s v="CVD"/>
    <n v="1993676"/>
    <m/>
    <s v="COBRO COSTOS DE PAPELERIA SEGUN TRANSFERENCIA DEL EXTERIOR POR ORDEN DE CORPORACION PARAGUAYA DISTRIBUIDORA DE DERIVADOS DE PETROLEO S.A., FECHA VALOR 6/9/2022 LIB. 00513062001 YPFB-OPERACIONES PLANTA DE SEPARACION DE LIQUIDOS RIO GRANDE"/>
    <m/>
    <m/>
    <m/>
    <m/>
    <m/>
    <m/>
    <n v="50"/>
    <n v="0"/>
    <s v="NO_CONCILIADO"/>
    <m/>
    <m/>
  </r>
  <r>
    <x v="83"/>
    <m/>
    <x v="83"/>
    <x v="156"/>
    <s v="S10416380001"/>
    <s v="COB"/>
    <n v="1041638"/>
    <m/>
    <s v="'COBRO DE'||ÚTILES DE ESCRITORIO POR EL COMPROBANTE N°1041637 Y NOTA CITE: YPFB/GAFC-1498/2022 DE FECHA 05/05/2022 (HRE-TGL-6925) ENVIADO POR YACIMIENTOS PETROLÍFEROS FISCALES BOLIVIANOS (SECTOR PÚBLICO  EXPORTACIÓN DE UREA). DÉBITO DE LA LIBRETA 00513022001 YPFB OPERACIONES, REPOSICIÓN DE ÚTILES DE ESCRITORIO."/>
    <m/>
    <m/>
    <m/>
    <m/>
    <m/>
    <m/>
    <n v="50"/>
    <n v="0"/>
    <s v="NO_CONCILIADO"/>
    <m/>
    <m/>
  </r>
  <r>
    <x v="83"/>
    <m/>
    <x v="83"/>
    <x v="156"/>
    <s v="S10416350001"/>
    <s v="COB"/>
    <n v="1041635"/>
    <m/>
    <s v="'COBRO DE'||UTILES DE ESCRITORIO POR EL COMPROBANTE NRO. 1041633 DE LA FECHA, S/G.NOTA YPFB/GAFC-1498/2022 DE FECHA 5/5/2022 (HRE-TGL-6925) ENVIADO POR YACIMIENTOS PETROLIFEROS FISCALES BOLIVIANOS. (SECTOR PÚBLICO-EXPORTACIONES). DÉBITO DE LA LIBRETA 00513022001 YPFB-OPERACIONES"/>
    <m/>
    <m/>
    <m/>
    <m/>
    <m/>
    <m/>
    <n v="50"/>
    <n v="0"/>
    <s v="NO_CONCILIADO"/>
    <m/>
    <m/>
  </r>
  <r>
    <x v="83"/>
    <m/>
    <x v="83"/>
    <x v="156"/>
    <s v="S10416310001"/>
    <s v="COB"/>
    <n v="1041631"/>
    <m/>
    <s v="'COBRO DE'||ÚTILES DE ESCRITORIO POR EL COMPROBANTE NRO. 1041630 DE LA FECHA, S/G. NOTA CITE YPFB/GAFC-1498/2022 DE FECHA 05/05/2022 (HRE-TGL-6925) ENVIADO POR YACIMIENTOS PETROLIFEROS FISCALES BOLIVIANOS. DÉBITO DE LA LIBRETA 00513022001 YPFB  OPERACIONES ."/>
    <m/>
    <m/>
    <m/>
    <m/>
    <m/>
    <m/>
    <n v="50"/>
    <n v="0"/>
    <s v="NO_CONCILIADO"/>
    <m/>
    <m/>
  </r>
  <r>
    <x v="51"/>
    <m/>
    <x v="51"/>
    <x v="156"/>
    <s v="S10416180001"/>
    <s v="COB"/>
    <n v="1041618"/>
    <m/>
    <s v="||AMPLIACIÓN DE VALIDEZ 0.15% S/USD 982.034,13 POR 91 DIAS, ENMIENDA BS220.-, REEMBOLSO GSTS DE COM. BS220,- Y EMISIÓN DE CBTE. CONTABLE BS50.- S/G NOTA SEDEM/GG/EB/ORU N°0448/2022 REF.:I-2021-06 P/C EMPRESA PÚBLICA PRODUCTIVA CEMENTOS DE BOLIVIA A/F TROMBINI EMBALAGENS SA CGO.LIB N°00132032001 ECEBOL GESTIÓN OPERATIVA REF.:AMPL. DE VALIDEZ N°3 LC I-2021-06"/>
    <m/>
    <m/>
    <m/>
    <m/>
    <m/>
    <m/>
    <n v="3044.32"/>
    <n v="0"/>
    <s v="NO_CONCILIADO"/>
    <m/>
    <m/>
  </r>
  <r>
    <x v="99"/>
    <m/>
    <x v="99"/>
    <x v="156"/>
    <s v="S10416440001"/>
    <s v="COB"/>
    <n v="1041644"/>
    <m/>
    <s v="COBRO DE||ÚTILES DE ESCRITORIO POR LA ELABORACION DEL COMPROBANTE CONTABLE N°1041643 DE LA FECHA REF: PRIMER DESEMBOLSO DE RECURSOS A FAVOR DE YLB PROYECTO TERCERA FASE DESARROLLO INTEGRAL DE LA SALMUERA DEL SALAR DE UYUNIPLANTA INDUSTRIAL SG. CORREO ADJUNTO COSTO ÚTILES DE ESCRITORIO DE LA CUT LIBRETA N° 00597012001 RECURSOS PROPIOS VENTAS YLB"/>
    <m/>
    <m/>
    <m/>
    <m/>
    <m/>
    <m/>
    <n v="50"/>
    <n v="0"/>
    <s v="NO_CONCILIADO"/>
    <m/>
    <m/>
  </r>
  <r>
    <x v="100"/>
    <m/>
    <x v="100"/>
    <x v="157"/>
    <s v="O20480600002"/>
    <s v="BOD"/>
    <n v="2048060"/>
    <m/>
    <s v="00099021001 DEPOSITO DE EFECTIVO, DEPOSITANTE: ALP-CAMARA DE DIPUTADOS, CONCEPTO: DEVOLUCION DE RECURSOS POR SERVICIOS EN DEMASIA, CUENTA DE DEPOSITO: CUENTA UNICA DEL TESORO"/>
    <m/>
    <m/>
    <m/>
    <m/>
    <m/>
    <m/>
    <n v="0"/>
    <n v="400"/>
    <s v="NO_CONCILIADO"/>
    <m/>
    <m/>
  </r>
  <r>
    <x v="101"/>
    <m/>
    <x v="101"/>
    <x v="157"/>
    <s v="O20480840002"/>
    <s v="BOD"/>
    <n v="2048084"/>
    <m/>
    <s v="00595012002 DEPOSITO DE EFECTIVO, DEPOSITANTE: MARCO AURELIO MORALES SANCHEZ, CONCEPTO: REPOSICION DE CREDITO FISCAL IVA, FAC 003 NIT 9903598019, N°003 NIT 2370337015, CUENTA DE DEPOSITO: CUENTA UNICA DEL TESORO"/>
    <m/>
    <m/>
    <m/>
    <m/>
    <m/>
    <m/>
    <n v="0"/>
    <n v="295.43"/>
    <s v="NO_CONCILIADO"/>
    <m/>
    <m/>
  </r>
  <r>
    <x v="71"/>
    <m/>
    <x v="71"/>
    <x v="157"/>
    <s v="O20480850002"/>
    <s v="BOD"/>
    <n v="2048085"/>
    <m/>
    <s v="00099021001 DEPOSITO DE EFECTIVO, DEPOSITANTE: AMANDA BALBOA HUANCA, CONCEPTO: DEVOLUCION DE HABERES, CUENTA DE DEPOSITO: CUENTA UNICA DEL TESORO /DJBR."/>
    <m/>
    <m/>
    <m/>
    <m/>
    <m/>
    <m/>
    <n v="0"/>
    <n v="18000"/>
    <s v="NO_CONCILIADO"/>
    <m/>
    <m/>
  </r>
  <r>
    <x v="32"/>
    <m/>
    <x v="32"/>
    <x v="157"/>
    <s v="O20480870002"/>
    <s v="BOD"/>
    <n v="2048087"/>
    <m/>
    <s v="00046171101 DEPOSITO DE EFECTIVO, DEPOSITANTE: HIPOCRATES PHARMA DE VIRGINIA BOLAÑOS CACHICATARI, CONCEPTO: PAGO SANCION SEGUN RES. ADM 168 DEL 31/12/2021, CUENTA DE DEPOSITO: CUENTA UNICA DEL TESORO"/>
    <m/>
    <m/>
    <m/>
    <m/>
    <m/>
    <m/>
    <n v="0"/>
    <n v="3075"/>
    <s v="NO_CONCILIADO"/>
    <m/>
    <m/>
  </r>
  <r>
    <x v="32"/>
    <m/>
    <x v="32"/>
    <x v="157"/>
    <s v="O20480980002"/>
    <s v="BOD"/>
    <n v="2048098"/>
    <m/>
    <s v="00046024102 DEPOSITO DE EFECTIVO, DEPOSITANTE: VERONICA PATRICIA MONTES ARENAS, CONCEPTO: DEVOLUCION VIATICO DE VACUNACION, CUENTA DE DEPOSITO: CUENTA UNICA DEL TESORO"/>
    <m/>
    <m/>
    <m/>
    <m/>
    <m/>
    <m/>
    <n v="0"/>
    <n v="5071.5"/>
    <s v="NO_CONCILIADO"/>
    <m/>
    <m/>
  </r>
  <r>
    <x v="63"/>
    <m/>
    <x v="63"/>
    <x v="157"/>
    <s v="O20481000002"/>
    <s v="BOD"/>
    <n v="2048100"/>
    <m/>
    <s v="00099021001 DEPOSITO DE EFECTIVO, DEPOSITANTE: JUAN CARLOS DE LA BARRA SALCEDO, CONCEPTO: CONVENIO DOBLE PERCEPCION - SENASIR, CUENTA DE DEPOSITO: CUENTA UNICA DEL TESORO"/>
    <m/>
    <m/>
    <m/>
    <m/>
    <m/>
    <m/>
    <n v="0"/>
    <n v="2166.7800000000002"/>
    <s v="NO_CONCILIADO"/>
    <m/>
    <m/>
  </r>
  <r>
    <x v="47"/>
    <m/>
    <x v="47"/>
    <x v="157"/>
    <s v="O20481110002"/>
    <s v="BOD"/>
    <n v="2048111"/>
    <m/>
    <s v="00099021001 DEPOSITO DE EFECTIVO, DEPOSITANTE: FRUTZ BOLIVIANA, CONCEPTO: DEVOLUCION POR PAGO EN DEMASIA GESTION 2021 C-31, PREVENTIVO 2376, CUENTA DE DEPOSITO: CUENTA UNICA DEL TESORO"/>
    <m/>
    <m/>
    <m/>
    <m/>
    <m/>
    <m/>
    <n v="0"/>
    <n v="69.5"/>
    <s v="NO_CONCILIADO"/>
    <m/>
    <m/>
  </r>
  <r>
    <x v="47"/>
    <m/>
    <x v="47"/>
    <x v="157"/>
    <s v="O20481120002"/>
    <s v="BOD"/>
    <n v="2048112"/>
    <m/>
    <s v="00099021001 DEPOSITO DE EFECTIVO, DEPOSITANTE: FRUTA BOLIVIANA, CONCEPTO: DEVOLUCION POR PAGO EN DEMASIA GESTION 2021 C-31, PREVENTIVO 2233, CUENTA DE DEPOSITO: CUENTA UNICA DEL TESORO"/>
    <m/>
    <m/>
    <m/>
    <m/>
    <m/>
    <m/>
    <n v="0"/>
    <n v="69.5"/>
    <s v="NO_CONCILIADO"/>
    <m/>
    <m/>
  </r>
  <r>
    <x v="82"/>
    <m/>
    <x v="82"/>
    <x v="157"/>
    <s v="O20481130002"/>
    <s v="BOD"/>
    <n v="2048113"/>
    <m/>
    <s v="00862012001 DEPOSITO DE EFECTIVO, DEPOSITANTE: FNDR-ADMINISTRACION REAS TARQUI MARY CASILDA, CONCEPTO: DEPÓSITO POR DEVOLUCION DE PAGO BONO DE ANTIGUEDAD MES DE MAYO/2022 Y APORTE PATRONAL Y LABORAL, CUENTA DE DEPOSITO: CUENTA UNICA DEL TESORO"/>
    <m/>
    <m/>
    <m/>
    <m/>
    <m/>
    <m/>
    <n v="0"/>
    <n v="349.44"/>
    <s v="NO_CONCILIADO"/>
    <m/>
    <m/>
  </r>
  <r>
    <x v="73"/>
    <m/>
    <x v="73"/>
    <x v="157"/>
    <s v="O20481190002"/>
    <s v="BOD"/>
    <n v="2048119"/>
    <m/>
    <s v="00099021001 DEPOSITO DE EFECTIVO, DEPOSITANTE: UE-FNSE, CONCEPTO: PAGO AGUA OFICINAS UE-FNSE VICEMINISTERIO DE AUTONOMIAS MES DE JULIO DE 2022, CUENTA DE DEPOSITO: CUENTA UNICA DEL TESORO"/>
    <m/>
    <m/>
    <m/>
    <m/>
    <m/>
    <m/>
    <n v="0"/>
    <n v="65.099999999999994"/>
    <s v="NO_CONCILIADO"/>
    <m/>
    <m/>
  </r>
  <r>
    <x v="100"/>
    <m/>
    <x v="100"/>
    <x v="157"/>
    <s v="O20481300002"/>
    <s v="BOD"/>
    <n v="2048130"/>
    <m/>
    <s v="00099021001 DEPOSITO DE EFECTIVO, DEPOSITANTE: CAMARA DE DIPUTADOS, CONCEPTO: DEVOLUCION DE RECURSOS FICS, CUENTA DE DEPOSITO: CUENTA UNICA DEL TESORO"/>
    <m/>
    <m/>
    <m/>
    <m/>
    <m/>
    <m/>
    <n v="0"/>
    <n v="200"/>
    <s v="NO_CONCILIADO"/>
    <m/>
    <m/>
  </r>
  <r>
    <x v="71"/>
    <m/>
    <x v="71"/>
    <x v="157"/>
    <s v="O20481310002"/>
    <s v="BOD"/>
    <n v="2048131"/>
    <m/>
    <s v="00099021001 DEPOSITO DE EFECTIVO, DEPOSITANTE: SONIA FERNANDEZ ZENTENO, CONCEPTO: DEVOLUCION DE HABERES, CUENTA DE DEPOSITO: CUENTA UNICA DEL TESORO /DJBR."/>
    <m/>
    <m/>
    <m/>
    <m/>
    <m/>
    <m/>
    <n v="0"/>
    <n v="16000"/>
    <s v="NO_CONCILIADO"/>
    <m/>
    <m/>
  </r>
  <r>
    <x v="71"/>
    <m/>
    <x v="71"/>
    <x v="157"/>
    <s v="O20481430002"/>
    <s v="BOD"/>
    <n v="2048143"/>
    <m/>
    <s v="00099021001 DEPOSITO DE EFECTIVO, DEPOSITANTE: EFRAIN JUNIOR UZQUIANO CARRILLO, CONCEPTO: ALIMENTACION MES DE AGOSTO/22: MRO. JOSE A. MAMANI QUISPE, CUENTA DE DEPOSITO: CUENTA UNICA DEL TESORO"/>
    <m/>
    <m/>
    <m/>
    <m/>
    <m/>
    <m/>
    <n v="0"/>
    <n v="204.6"/>
    <s v="NO_CONCILIADO"/>
    <m/>
    <m/>
  </r>
  <r>
    <x v="71"/>
    <m/>
    <x v="71"/>
    <x v="157"/>
    <s v="O20481440002"/>
    <s v="BOD"/>
    <n v="2048144"/>
    <m/>
    <s v="00099021001 DEPOSITO DE EFECTIVO, DEPOSITANTE: EFRAIN JUNIOR UZQUIANO CARRILLO, CONCEPTO: ALIMENTACION MES AGOSTO/22: MRO. KEVIN LOZA QUISBERT, CUENTA DE DEPOSITO: CUENTA UNICA DEL TESORO"/>
    <m/>
    <m/>
    <m/>
    <m/>
    <m/>
    <m/>
    <n v="0"/>
    <n v="204.6"/>
    <s v="NO_CONCILIADO"/>
    <m/>
    <m/>
  </r>
  <r>
    <x v="14"/>
    <m/>
    <x v="14"/>
    <x v="157"/>
    <s v="O20481460002"/>
    <s v="BOD"/>
    <n v="2048146"/>
    <m/>
    <s v="00086031101 DEPOSITO DE EFECTIVO, DEPOSITANTE: TEODORO MAMANI IBARRA, CONCEPTO: DEVOLUCION DE RETROACTIVO, CUENTA DE DEPOSITO: CUENTA UNICA DEL TESORO"/>
    <m/>
    <m/>
    <m/>
    <m/>
    <m/>
    <m/>
    <n v="0"/>
    <n v="119"/>
    <s v="NO_CONCILIADO"/>
    <m/>
    <m/>
  </r>
  <r>
    <x v="0"/>
    <m/>
    <x v="0"/>
    <x v="157"/>
    <s v="O20481490002"/>
    <s v="BOD"/>
    <n v="2048149"/>
    <m/>
    <s v="00099021001 DEPOSITO DE EFECTIVO, DEPOSITANTE: EFRAIN J. UZQUIANO C, CONCEPTO: OTROS MES AGOSTO /22 MRO KEVIN LOZA QUISBERT, CUENTA DE DEPOSITO: CUENTA UNICA DEL TESORO"/>
    <m/>
    <m/>
    <m/>
    <m/>
    <m/>
    <m/>
    <n v="0"/>
    <n v="80"/>
    <s v="NO_CONCILIADO"/>
    <m/>
    <m/>
  </r>
  <r>
    <x v="0"/>
    <m/>
    <x v="0"/>
    <x v="157"/>
    <s v="O20481510002"/>
    <s v="BOD"/>
    <n v="2048151"/>
    <m/>
    <s v="00099021001 DEPOSITO DE EFECTIVO, DEPOSITANTE: EFRAIN J. UZQUIANO CARRILLO, CONCEPTO: OTROS MES AGOSTO/22 MRO JOSE A. MAMANI QUISPE, CUENTA DE DEPOSITO: CUENTA UNICA DEL TESORO"/>
    <m/>
    <m/>
    <m/>
    <m/>
    <m/>
    <m/>
    <n v="0"/>
    <n v="80"/>
    <s v="NO_CONCILIADO"/>
    <m/>
    <m/>
  </r>
  <r>
    <x v="101"/>
    <m/>
    <x v="101"/>
    <x v="157"/>
    <s v="O20481570002"/>
    <s v="BOD"/>
    <n v="2048157"/>
    <m/>
    <s v="00595012002 DEPOSITO DE EFECTIVO, DEPOSITANTE: JOSE LUIS DUK GARCIA, CONCEPTO: DEVOLUCION DE PASAJES AEREOS C-31 157.1.6, CUENTA DE DEPOSITO: CUENTA UNICA DEL TESORO"/>
    <m/>
    <m/>
    <m/>
    <m/>
    <m/>
    <m/>
    <n v="0"/>
    <n v="997"/>
    <s v="NO_CONCILIADO"/>
    <m/>
    <m/>
  </r>
  <r>
    <x v="0"/>
    <m/>
    <x v="0"/>
    <x v="157"/>
    <s v="O20481730002"/>
    <s v="BOD"/>
    <n v="2048173"/>
    <m/>
    <s v="00099021001 DEPOSITO DE EFECTIVO, DEPOSITANTE: (UAP) - ATTO GUTIERREZ CRISTINA, CONCEPTO: DEPÓSITO POR DEMASIA POR PERSEPCION MAYOR DE MONTO DE SALARIO, CUENTA DE DEPOSITO: CUENTA UNICA DEL TESORO"/>
    <m/>
    <m/>
    <m/>
    <m/>
    <m/>
    <m/>
    <n v="0"/>
    <n v="863.07"/>
    <s v="NO_CONCILIADO"/>
    <m/>
    <m/>
  </r>
  <r>
    <x v="14"/>
    <m/>
    <x v="14"/>
    <x v="157"/>
    <s v="O20482020002"/>
    <s v="BOD"/>
    <n v="2048202"/>
    <m/>
    <s v="00099021001 DEPOSITO DE EFECTIVO, DEPOSITANTE: MMAYA -ALVARO J RAMIREZ VARGAS, CONCEPTO: DEVOLUCION FONDO EN AVANCE, CUENTA DE DEPOSITO: CUENTA UNICA DEL TESORO"/>
    <m/>
    <m/>
    <m/>
    <m/>
    <m/>
    <m/>
    <n v="0"/>
    <n v="6250"/>
    <s v="NO_CONCILIADO"/>
    <m/>
    <m/>
  </r>
  <r>
    <x v="60"/>
    <m/>
    <x v="60"/>
    <x v="157"/>
    <s v="O20482040002"/>
    <s v="BOD"/>
    <n v="2048204"/>
    <m/>
    <s v="00206012001 DEPOSITO DE EFECTIVO, DEPOSITANTE: INSTITUTO NACIONAL DE ESTADISTICA, CONCEPTO: DEPÓSITO POR VENTA DE LA OFICINA CENTRAL LA PAZ DE FECHA 06/09/2022, CUENTA DE DEPOSITO: CUENTA UNICA DEL TESORO"/>
    <m/>
    <m/>
    <m/>
    <m/>
    <m/>
    <m/>
    <n v="0"/>
    <n v="20"/>
    <s v="NO_CONCILIADO"/>
    <m/>
    <m/>
  </r>
  <r>
    <x v="75"/>
    <m/>
    <x v="75"/>
    <x v="157"/>
    <s v="B20480060002"/>
    <s v="BOD"/>
    <n v="2048006"/>
    <m/>
    <s v="00591012001 DEP.DE CHEQ.AJENOS,RET.DE CAM.,CONCEPTO: DEPÓSITOS NO IDENTIFICADOS POR ALQUILERES Y PUBLICIDAD, GESTION 2021, SG HR MT/2022-00562 Y DOC. ADJ,DEP.: EMP. ESTATAL DE TRANSPORTE POR CABLE MI TELEFERICO"/>
    <m/>
    <m/>
    <m/>
    <m/>
    <m/>
    <m/>
    <n v="0"/>
    <n v="972538.06"/>
    <s v="NO_CONCILIADO"/>
    <m/>
    <m/>
  </r>
  <r>
    <x v="18"/>
    <m/>
    <x v="18"/>
    <x v="157"/>
    <s v="B20480460002"/>
    <s v="BOD"/>
    <n v="2048046"/>
    <m/>
    <s v="00081011101 DEP.DE CHEQ.AJENOS,RET.DE CAM.,CONCEPTO: INCAPACIDAD TEMPORAL DE CAJA DE SALUD CORDES PARA-MINISTERIO DE OBRAS PUBLICAS, SERVICIOS Y VIVIENDA,DEP.: CAJA DE SALUD CORDES , PROCEDENCIA: BANCO UNION S.A., CHEQUE: 27328, FECHA DE EMISION:26/08/2022"/>
    <m/>
    <m/>
    <m/>
    <m/>
    <m/>
    <m/>
    <n v="0"/>
    <n v="13675.72"/>
    <s v="NO_CONCILIADO"/>
    <m/>
    <m/>
  </r>
  <r>
    <x v="32"/>
    <m/>
    <x v="32"/>
    <x v="157"/>
    <s v="B20480490002"/>
    <s v="BOD"/>
    <n v="2048049"/>
    <m/>
    <s v="00099021001 DEP.DE CHEQ.AJENOS,RET.DE CAM.,CONCEPTO: INCAPACIDAD TEMPORAL DE CAJA DE SALUD CORDES PARA: MINISTERIO DE SALUD Y DEPORTES,DEP.: CAJA DE SALUD CORDES , PROCEDENCIA: BANCO UNION S.A., CHEQUE: 27329, FECHA DE EMISION:26/08/2022"/>
    <m/>
    <m/>
    <m/>
    <m/>
    <m/>
    <m/>
    <n v="0"/>
    <n v="2470"/>
    <s v="NO_CONCILIADO"/>
    <m/>
    <m/>
  </r>
  <r>
    <x v="18"/>
    <m/>
    <x v="18"/>
    <x v="157"/>
    <s v="B20480570002"/>
    <s v="BOD"/>
    <n v="2048057"/>
    <m/>
    <s v="00099021001 DEP.DE CHEQ.AJENOS,RET.DE CAM.,CONCEPTO: INCAPACIDAD TEMPORAL DE CAJA DE SALUYD CORDES PARA:MINISTERIO DE OBRAS PUBLICAS, SERVICIO Y VIVIENDA,DEP.: CAJA DE SALUD CORDES , PROCEDENCIA: BANCO UNION S.A., CHEQUE: 27323, FECHA DE EMISION:26/08/2022"/>
    <m/>
    <m/>
    <m/>
    <m/>
    <m/>
    <m/>
    <n v="0"/>
    <n v="3600"/>
    <s v="NO_CONCILIADO"/>
    <m/>
    <m/>
  </r>
  <r>
    <x v="41"/>
    <m/>
    <x v="41"/>
    <x v="157"/>
    <s v="B20480920002"/>
    <s v="BOD"/>
    <n v="2048092"/>
    <m/>
    <s v="00070057001 DEP.DE CHEQ.AJENOS,RET.DE CAM.,CONCEPTO: DEVOLUCION DE RECURSOS DE NAYEF JOANNATHAN PEREZ VARGAS (PAE II),DEP.: MINISTERIO DE TRABAJO, EMPLEO Y PREVISION SOCIAL , PROCEDENCIA: BANCO UNION S.A., CHEQUE: 10735, FECHA DE EMISION:05/09/2022"/>
    <m/>
    <m/>
    <m/>
    <m/>
    <m/>
    <m/>
    <n v="0"/>
    <n v="1220"/>
    <s v="NO_CONCILIADO"/>
    <m/>
    <m/>
  </r>
  <r>
    <x v="63"/>
    <m/>
    <x v="63"/>
    <x v="157"/>
    <s v="B20480930002"/>
    <s v="BOD"/>
    <n v="2048093"/>
    <m/>
    <s v="00099021001 DEP.DE CHEQ.AJENOS,RET.DE CAM.,CONCEPTO: DEVOLUCION DEP CTA ACREEDORES SENASIR CONCEPTO COBROS INDEBIDOS CBTE:196 02/09/2022,DEP.: SENASIR , PROCEDENCIA: BANCO UNION S.A., CHEQUE: 9784, FECHA DE EMISION:02/09/2022"/>
    <m/>
    <m/>
    <m/>
    <m/>
    <m/>
    <m/>
    <n v="0"/>
    <n v="139.44999999999999"/>
    <s v="NO_CONCILIADO"/>
    <m/>
    <m/>
  </r>
  <r>
    <x v="97"/>
    <m/>
    <x v="97"/>
    <x v="157"/>
    <s v="B20481030002"/>
    <s v="BOD"/>
    <n v="2048103"/>
    <m/>
    <s v="00099021001 DEP.DE CHEQ.AJENOS,RET.DE CAM.,CONCEPTO: DEVOLUCION DE PASAJES Y VIATICOS,DEP.: LUIZAGA CLAROS ALEX REINALDO , PROCEDENCIA: BANCO UNION S.A., CHEQUE: 2303, FECHA DE EMISION:31/08/2022 /DJBR."/>
    <m/>
    <m/>
    <m/>
    <m/>
    <m/>
    <m/>
    <n v="0"/>
    <n v="512"/>
    <s v="CONCILIADO_PARCIAL"/>
    <m/>
    <m/>
  </r>
  <r>
    <x v="80"/>
    <m/>
    <x v="80"/>
    <x v="157"/>
    <s v="B20481090002"/>
    <s v="BOD"/>
    <n v="2048109"/>
    <m/>
    <s v="00041014202 DEP.DE CHEQ.AJENOS,RET.DE CAM.,CONCEPTO: TRANSFERENCIA DE RECURSOS POR DEP. EFECTUADO POR EL GAM SORACACHI - ORURO EN CUMPLIMIENTO AL DS.2812,DEP.: MDPYEP , PROCEDENCIA: BANCO UNION S.A., CHEQUE: 2928, FECHA DE EMISION:02/09/2022"/>
    <m/>
    <m/>
    <m/>
    <m/>
    <m/>
    <m/>
    <n v="0"/>
    <n v="88276"/>
    <s v="NO_CONCILIADO"/>
    <m/>
    <m/>
  </r>
  <r>
    <x v="57"/>
    <m/>
    <x v="57"/>
    <x v="157"/>
    <s v="F0010491"/>
    <s v="NTE"/>
    <n v="4249756"/>
    <m/>
    <s v="A:00099021001 TRANSFERENCIA DE RECURSOS POR DEPOSITO EN DEMASÍA A SOLICITUD N° 74 FARIP CORRESPONDIENTE AL GAM DE VILLA MOJOCOYA SEGÚN SOLICITUD DEL MPD CON CITE: MPD/DGAA-NE 0154/2022."/>
    <m/>
    <m/>
    <m/>
    <m/>
    <m/>
    <m/>
    <n v="0"/>
    <n v="0.03"/>
    <s v="NO_CONCILIADO"/>
    <m/>
    <m/>
  </r>
  <r>
    <x v="86"/>
    <m/>
    <x v="86"/>
    <x v="157"/>
    <s v="G19946270001"/>
    <s v="CVD"/>
    <n v="1994627"/>
    <m/>
    <s v="COBRO COSTOS DE PAPELERIA POR REGULARIZACION DE TRANSFERENCIA DEL EXTERIOR POR ORDEN DE CONSULADO DE BOLIVIA SEVILLA-ESPAÑA REF:GESTORIA CONSULAR AGOSTO 2022 LIB. 00010011102 MIN.RELACIONES EXTERIORES - GESTORIA CONSULAR LEY Nº 3108"/>
    <m/>
    <m/>
    <m/>
    <m/>
    <m/>
    <m/>
    <n v="50"/>
    <n v="0"/>
    <s v="NO_CONCILIADO"/>
    <m/>
    <m/>
  </r>
  <r>
    <x v="83"/>
    <m/>
    <x v="83"/>
    <x v="157"/>
    <s v="S10416710001"/>
    <s v="COB"/>
    <n v="1041671"/>
    <m/>
    <s v="'COBRO DE'||UTILES DE ESCRITORIO POR EL COMPROBANTE NRO. 1041670 DE LA FECHA S/G. CORREO ELECTRONICO DE LA FECHA ENVIADO POR YPFB. DÉBITO DE LA LIBRETA 00513022001 YPFB-&quot;OPERACIONES&quot; COBRO DE ÚTILES DE ESCRITORIO"/>
    <m/>
    <m/>
    <m/>
    <m/>
    <m/>
    <m/>
    <n v="50"/>
    <n v="0"/>
    <s v="NO_CONCILIADO"/>
    <m/>
    <m/>
  </r>
  <r>
    <x v="3"/>
    <m/>
    <x v="3"/>
    <x v="157"/>
    <s v="Q16805880002"/>
    <s v="CRV"/>
    <n v="1680588"/>
    <m/>
    <s v="NUMERO DE LIBRETA CUT: 00099021001 OPERACIÓN E18 TRANSFERENCIA DEL SISTEMA FINANCIERO POR CUENTA DE TERCEROS A LA CUT devolucion de pago CC incurrido en doble percepcion"/>
    <m/>
    <m/>
    <m/>
    <m/>
    <m/>
    <m/>
    <n v="0"/>
    <n v="1384.81"/>
    <s v="NO_CONCILIADO"/>
    <m/>
    <m/>
  </r>
  <r>
    <x v="3"/>
    <m/>
    <x v="3"/>
    <x v="157"/>
    <s v="Q16805910002"/>
    <s v="CRV"/>
    <n v="1680591"/>
    <m/>
    <s v="NUMERO DE LIBRETA CUT: 00099021001 OPERACIÓN E18 TRANSFERENCIA DEL SISTEMA FINANCIERO POR CUENTA DE TERCEROS A LA CUT devolucion pagos de CC no cobrados abril 2022"/>
    <m/>
    <m/>
    <m/>
    <m/>
    <m/>
    <m/>
    <n v="0"/>
    <n v="284890.59999999998"/>
    <s v="NO_CONCILIADO"/>
    <m/>
    <m/>
  </r>
  <r>
    <x v="83"/>
    <m/>
    <x v="83"/>
    <x v="157"/>
    <s v="S10416850001"/>
    <s v="COB"/>
    <n v="1041685"/>
    <m/>
    <s v="'COBRO DE'||UTILES DE ESCRITORIO POR EL COMPROBANTE NRO. 1041683 DE LA FECHA, S/G.NOTA YPFB/GAFC-1498/2022 DE FECHA 5/5/2022 ENVIADO POR YACIMIENTOS PETROLIFEROS FISCALES BOLIVIANOS. (SECTOR PÚBLICO-EXPORTACIONES). DÉBITO DE LA LIBRETA 00513022001 YPFB-OPERACIONES"/>
    <m/>
    <m/>
    <m/>
    <m/>
    <m/>
    <m/>
    <n v="50"/>
    <n v="0"/>
    <s v="NO_CONCILIADO"/>
    <m/>
    <m/>
  </r>
  <r>
    <x v="83"/>
    <m/>
    <x v="83"/>
    <x v="157"/>
    <s v="S10416840001"/>
    <s v="COB"/>
    <n v="1041684"/>
    <m/>
    <s v="'COBRO DE'||ÚTILES DE ESCRITORIO POR EL COMPROBANTE N°1041682 Y NOTA CITE: YPFB/GAFC-1498/2022 (HRE-TGL-6925) DE FECHA 05/05/2022 ENVIADA POR YACIMIENTOS PETROLÍFEROS FISCALES BOLIVIANOS (SECTOR PÚBLICO  EXPORTACIÓN DE UREA). DÉBITO DE LA LIBRETA 00513022001 YPFB OPERACIONES, REPOSICIÓN DE ÚTILES DE ESCRITORIO."/>
    <m/>
    <m/>
    <m/>
    <m/>
    <m/>
    <m/>
    <n v="50"/>
    <n v="0"/>
    <s v="NO_CONCILIADO"/>
    <m/>
    <m/>
  </r>
  <r>
    <x v="83"/>
    <m/>
    <x v="83"/>
    <x v="157"/>
    <s v="S10416810001"/>
    <s v="COB"/>
    <n v="1041681"/>
    <m/>
    <s v="'COBRO DE'||ÚTILES DE ESCRITORIO POR EL COMPROBANTE NRO. 1041680 DE LA FECHA, S/G. NOTA CITE YPFB/GAFC-1498/2022 DE FECHA 05/05/2022 (HRE-TGL-6925) ENVIADO POR YACIMIENTOS PETROLIFEROS FISCALES BOLIVIANOS. DÉBITO DE LA LIBRETA 00513022001 YPFB  OPERACIONES ."/>
    <m/>
    <m/>
    <m/>
    <m/>
    <m/>
    <m/>
    <n v="50"/>
    <n v="0"/>
    <s v="NO_CONCILIADO"/>
    <m/>
    <m/>
  </r>
  <r>
    <x v="83"/>
    <m/>
    <x v="83"/>
    <x v="157"/>
    <s v="S10416870001"/>
    <s v="COB"/>
    <n v="1041687"/>
    <m/>
    <s v="'COBRO DE'||ÚTILES DE ESCRITORIO POR EL COMPROBANTE N°1041686 Y NOTA CITE: YPFB/GAFC-1498/2022 (HRE-TGL-6925) DE FECHA 05/05/2022 ENVIADA POR YACIMIENTOS PETROLÍFEROS FISCALES BOLIVIANOS (SECTOR PÚBLICO  EXPORTACIÓN DE UREA). DÉBITO DE LA LIBRETA 00513022001 YPFB OPERACIONES, REPOSICIÓN DE ÚTILES DE ESCRITORIO."/>
    <m/>
    <m/>
    <m/>
    <m/>
    <m/>
    <m/>
    <n v="50"/>
    <n v="0"/>
    <s v="NO_CONCILIADO"/>
    <m/>
    <m/>
  </r>
  <r>
    <x v="81"/>
    <m/>
    <x v="81"/>
    <x v="157"/>
    <s v="Q16807510002"/>
    <s v="CRV"/>
    <n v="1680751"/>
    <m/>
    <s v="NUMERO DE LIBRETA CUT: 03420102001 OPERACIÓN E18 TRANSFERENCIA DEL SISTEMA FINANCIERO POR CUENTA DE TERCEROS A LA CUT TRANSFERENCIA DE RECURSOS DEL FIDEICOMISO AEVIVIENDA"/>
    <m/>
    <m/>
    <m/>
    <m/>
    <m/>
    <m/>
    <n v="0"/>
    <n v="3112039.56"/>
    <s v="NO_CONCILIADO"/>
    <m/>
    <m/>
  </r>
  <r>
    <x v="50"/>
    <m/>
    <x v="50"/>
    <x v="157"/>
    <s v="Q16807640002"/>
    <s v="CRV"/>
    <n v="1680764"/>
    <m/>
    <s v="NUMERO DE LIBRETA CUT: 00373024105 OPERACIÓN E75 TRANSFERENCIA DE LA CUENTA FISCAL BUN A LA CUT EN MN TRANSFERENCIA DE FONDOS A SOLICITUD DE: GOBIERNO AUTONOMO MUNICIPAL PUERTO ACOSTA, CITE:GAMPA/SMAF/NE NÂ°035/2022 CUENTA CUT 3987 LIBRETA NÂ° 00373024105 FDI-TRANSFERENCIAS PROGRAMAS Y/O PROYEC"/>
    <m/>
    <m/>
    <m/>
    <m/>
    <m/>
    <m/>
    <n v="0"/>
    <n v="10344"/>
    <s v="NO_CONCILIADO"/>
    <m/>
    <m/>
  </r>
  <r>
    <x v="83"/>
    <m/>
    <x v="83"/>
    <x v="157"/>
    <s v="G19949660001"/>
    <s v="CVD"/>
    <n v="1994966"/>
    <m/>
    <s v="COBRO COSTOS DE PAPELERIA SEGUN TRANSFERENCIA DEL EXTERIOR POR ORDEN DE COPA ENERGIA DISTRIBUIDORA DE GAS S.A., FECHA VALOR 06/09/2022 REF:INV.12272022 LIB. 00513062001 YPFB-OPERACIONES PLANTA DE SEPARACION DE LIQUIDOS RIO GRANDE"/>
    <m/>
    <m/>
    <m/>
    <m/>
    <m/>
    <m/>
    <n v="50"/>
    <n v="0"/>
    <s v="NO_CONCILIADO"/>
    <m/>
    <m/>
  </r>
  <r>
    <x v="83"/>
    <m/>
    <x v="83"/>
    <x v="157"/>
    <s v="G19949680001"/>
    <s v="CVD"/>
    <n v="1994968"/>
    <m/>
    <s v="COBRO COSTOS DE PAPELERIA SEGUN TRANSFERENCIA DEL EXTERIOR POR ORDEN DE COPA ENERGIA DISTRIBUIDORA DE GAS S.A., FECHA VALOR 06/09/2022 REF:INV.71, 72 LIB. 00513062001 YPFB-OPERACIONES PLANTA DE SEPARACION DE LIQUIDOS RIO GRANDE"/>
    <m/>
    <m/>
    <m/>
    <m/>
    <m/>
    <m/>
    <n v="50"/>
    <n v="0"/>
    <s v="NO_CONCILIADO"/>
    <m/>
    <m/>
  </r>
  <r>
    <x v="83"/>
    <m/>
    <x v="83"/>
    <x v="157"/>
    <s v="G19949700001"/>
    <s v="CVD"/>
    <n v="1994970"/>
    <m/>
    <s v="COBRO COSTOS DE PAPELERIA SEGUN TRANSFERENCIA DEL EXTERIOR POR ORDEN DE SUPERGASBRAS ENERGIA LTDA, FECHA VALOR 06/09/2022 LIB. 00513062001 YPFB-OPERACIONES PLANTA DE SEPARACION DE LIQUIDOS RIO GRANDE"/>
    <m/>
    <m/>
    <m/>
    <m/>
    <m/>
    <m/>
    <n v="50"/>
    <n v="0"/>
    <s v="NO_CONCILIADO"/>
    <m/>
    <m/>
  </r>
  <r>
    <x v="86"/>
    <m/>
    <x v="86"/>
    <x v="157"/>
    <s v="G19949720001"/>
    <s v="CVD"/>
    <n v="1994972"/>
    <m/>
    <s v="COBRO COSTOS DE PAPELERIA POR REGULARIZACION DE TRANSFERENCIA DEL EXTERIOR POR ORDEN DE EMBAJADA DE BOLIVIA QUITO ECUADOR, FECHA VALOR 6/9/2022, REF: RECAUDACION GESTORIA CONSULAR LIB. 00010011102 MIN.RELACIONES EXTERIORES - GESTORIA CONSULAR LEY Nº 3108"/>
    <m/>
    <m/>
    <m/>
    <m/>
    <m/>
    <m/>
    <n v="50"/>
    <n v="0"/>
    <s v="NO_CONCILIADO"/>
    <m/>
    <m/>
  </r>
  <r>
    <x v="86"/>
    <m/>
    <x v="86"/>
    <x v="157"/>
    <s v="G19949740001"/>
    <s v="CVD"/>
    <n v="1994974"/>
    <m/>
    <s v="COBRO COSTOS DE PAPELERIA POR REGULARIZACION DE TRANSFERENCIA DEL EXTERIOR POR ORDEN DE EMBASSY OF BOLIVIA PAISES BAJOS-LA HAYA REF:GESTORIA CONSULAR AGOSTO 2022 LIB. 00010011102 MIN.RELACIONES EXTERIORES - GESTORIA CONSULAR LEY Nº 3108"/>
    <m/>
    <m/>
    <m/>
    <m/>
    <m/>
    <m/>
    <n v="50"/>
    <n v="0"/>
    <s v="NO_CONCILIADO"/>
    <m/>
    <m/>
  </r>
  <r>
    <x v="83"/>
    <m/>
    <x v="83"/>
    <x v="157"/>
    <s v="G19949760001"/>
    <s v="CVD"/>
    <n v="1994976"/>
    <m/>
    <s v="COBRO COSTOS DE PAPELERIA SEGUN TRANSFERENCIA DEL EXTERIOR POR ORDEN DE INVERSIONES SAN ISIDRO S.A., FECHA VALOR 6/9/2022 LIB. 00513062001 YPFB-OPERACIONES PLANTA DE SEPARACION DE LIQUIDOS RIO GRANDE"/>
    <m/>
    <m/>
    <m/>
    <m/>
    <m/>
    <m/>
    <n v="50"/>
    <n v="0"/>
    <s v="NO_CONCILIADO"/>
    <m/>
    <m/>
  </r>
  <r>
    <x v="86"/>
    <m/>
    <x v="86"/>
    <x v="157"/>
    <s v="G19951120001"/>
    <s v="CVD"/>
    <n v="1995112"/>
    <m/>
    <s v="COBRO COSTOS DE PAPELERIA SEGUN TRANSFERENCIA DEL EXTERIOR POR ORDEN DE CONSULADO GENERAL DE BOLIVIA EN ARICA CHILE REF.: RECAUDACIONES GESTORÍA CONSULAR POR EL MES DE AGOSTO 2022 LIB. 00010011102 MIN.RELACIONES EXTERIORES - GESTORIA CONSULAR LEY Nº 3108"/>
    <m/>
    <m/>
    <m/>
    <m/>
    <m/>
    <m/>
    <n v="50"/>
    <n v="0"/>
    <s v="NO_CONCILIADO"/>
    <m/>
    <m/>
  </r>
  <r>
    <x v="83"/>
    <m/>
    <x v="83"/>
    <x v="157"/>
    <s v="G19951140001"/>
    <s v="CVD"/>
    <n v="1995114"/>
    <m/>
    <s v="COBRO COSTOS DE PAPELERIA SEGUN TRANSFERENCIA DEL EXTERIOR POR ORDEN DE CORPORACION PETROLERA S.A. (ASUNCION PARAGUAY) REF.: DEPOSITO EN CUENTA 0768365 FECHA VALOR 6/09/2022 LIB. 00513062001 YPFB-OPERACIONES PLANTA DE SEPARACION DE LIQUIDOS RIO GRANDE"/>
    <m/>
    <m/>
    <m/>
    <m/>
    <m/>
    <m/>
    <n v="50"/>
    <n v="0"/>
    <s v="NO_CONCILIADO"/>
    <m/>
    <m/>
  </r>
  <r>
    <x v="86"/>
    <m/>
    <x v="86"/>
    <x v="157"/>
    <s v="G19951220001"/>
    <s v="CVD"/>
    <n v="1995122"/>
    <m/>
    <s v="COBRO COSTOS DE PAPELERIA SEGUN TRANSFERENCIA DEL EXTERIOR POR ORDEN DE EMBAJADA DEL ESTADO PLURINACIONAL OTTAWA CANADA, REF: TRANSFERENCIA GESTORIA CONSULAR LIB. 00010011102 MIN.RELACIONES EXTERIORES - GESTORIA CONSULAR LEY Nº 3108"/>
    <m/>
    <m/>
    <m/>
    <m/>
    <m/>
    <m/>
    <n v="50"/>
    <n v="0"/>
    <s v="NO_CONCILIADO"/>
    <m/>
    <m/>
  </r>
  <r>
    <x v="86"/>
    <m/>
    <x v="86"/>
    <x v="157"/>
    <s v="G19951240001"/>
    <s v="CVD"/>
    <n v="1995124"/>
    <m/>
    <s v="COBRO COSTOS DE PAPELERIA SEGUN TRANSFERENCIA DEL EXTERIOR POR ORDEN DE CONSULADO DE BOLIVIA EN MURCIA ESPAÑA REF.: RECAUDACIONES GESTORÍA CONSULAR POR EL MES DE AGOSTO 2022 LIB. 00010011102 MIN.RELACIONES EXTERIORES - GESTORIA CONSULAR LEY Nº 3108"/>
    <m/>
    <m/>
    <m/>
    <m/>
    <m/>
    <m/>
    <n v="50"/>
    <n v="0"/>
    <s v="NO_CONCILIADO"/>
    <m/>
    <m/>
  </r>
  <r>
    <x v="43"/>
    <m/>
    <x v="43"/>
    <x v="157"/>
    <s v="S10416970001"/>
    <s v="DEV"/>
    <n v="1041697"/>
    <m/>
    <s v="||REGULARIZACIÓN DEL COMP. S-1040473 DE 19/08/2022. COMISIONES QUE COBRA EL MUFG BANK LTD. POR EMISIÓN DE AUTORIZACION DE PAGO CORRESP. A LA DONACIÓN JAPONESA N° 1660870 REF.28-VJ-156, S/G MENSAJE SWIFT N°13839 DE 19/08/2022 Y NOTA ABC/GNA/SAF/ATE/2022-1777 DE 29/08/2022 CTA. 3987069001 - LIBRETA N° 00291012002 ABC-RECURSOS PROPIOS"/>
    <m/>
    <m/>
    <m/>
    <m/>
    <m/>
    <m/>
    <n v="73.099999999999994"/>
    <n v="0"/>
    <s v="NO_CONCILIADO"/>
    <m/>
    <m/>
  </r>
  <r>
    <x v="43"/>
    <m/>
    <x v="43"/>
    <x v="157"/>
    <s v="S10416970004"/>
    <s v="COB"/>
    <n v="1041697"/>
    <m/>
    <s v="||REGULARIZACIÓN DEL COMP. S-1040473 DE 19/08/2022. COMISIONES QUE COBRA EL MUFG BANK LTD. POR EMISIÓN DE AUTORIZACION DE PAGO CORRESP. A LA DONACIÓN JAPONESA N° 1660870 REF.28-VJ-156, S/G MENSAJE SWIFT N°13839 DE 19/08/2022 Y NOTA ABC/GNA/SAF/ATE/2022-1777 DE 29/08/2022 CTA. 3987069001 - LIBRETA N°00291012002 ABC-RECURSOS PROPIOS POR 1 MENSAJE SWIFT Y ÚT. DE ESCRITORIO"/>
    <m/>
    <m/>
    <m/>
    <m/>
    <m/>
    <m/>
    <n v="270"/>
    <n v="0"/>
    <s v="NO_CONCILIADO"/>
    <m/>
    <m/>
  </r>
  <r>
    <x v="43"/>
    <m/>
    <x v="43"/>
    <x v="157"/>
    <s v="S10416980001"/>
    <s v="DEV"/>
    <n v="1041698"/>
    <m/>
    <s v="||REGULARIZACIÓN DEL COMP. S-1040472 DE 19/08/2022 COMISIONES QUE COBRA EL MUFG BANK LTD. POR EMISIÓN DE AUTORIZACION DE PAGO CORRESP. A LA DONACIÓN JAPONESA N°1660870 REF.28-VJ-128B S/G MENSAJE SWIFT N°13840 DE 19/08/2022 Y NOTA ABC/GNA/SAF/ATE/2022-1777 DE 29/08/2022 CTA. 3987069001 - LIBRETA N° 00291012002 ABC-RECURSOS PROPIOS"/>
    <m/>
    <m/>
    <m/>
    <m/>
    <m/>
    <m/>
    <n v="73.099999999999994"/>
    <n v="0"/>
    <s v="NO_CONCILIADO"/>
    <m/>
    <m/>
  </r>
  <r>
    <x v="43"/>
    <m/>
    <x v="43"/>
    <x v="157"/>
    <s v="S10416980004"/>
    <s v="COB"/>
    <n v="1041698"/>
    <m/>
    <s v="||REGULARIZACIÓN DEL COMP. S-1040472 DE 19/08/2022 COMISIONES QUE COBRA EL MUFG BANK LTD. POR EMISIÓN DE AUTORIZACION DE PAGO CORRESP. A LA DONACIÓN JAPONESA N°1660870 REF.28-VJ-128B S/G MENSAJE SWIFT N°13840 DE 19/08/2022 Y NOTA ABC/GNA/SAF/ATE/2022-1777 DE 29/08/2022 CTA. 3987069001 - LIBRETA N°00291012002 ABC-RECURSOS PROPIOS POR 1 MENSAJE SWIFT Y ÚT. DE ESCRITORIO"/>
    <m/>
    <m/>
    <m/>
    <m/>
    <m/>
    <m/>
    <n v="270"/>
    <n v="0"/>
    <s v="NO_CONCILIADO"/>
    <m/>
    <m/>
  </r>
  <r>
    <x v="42"/>
    <m/>
    <x v="42"/>
    <x v="157"/>
    <s v="S10417030003"/>
    <s v="COB"/>
    <n v="1041703"/>
    <m/>
    <s v="||TRANSFERENCIA DE FONDOS SEGUN MENSAJE SWIFT14906 DE LA FECHA Y NOTA CITE: AGBC-AGBC/DAF/CNI-RSYS-0014-CAR/2022 DE F.26.04.2022 DE LA AGENCIA BOLIVIANA DE CORREOS (HRE-TGL-6525). DEBITO DE LA LIBRETA 000383012001 AGENCIA BOLIVIANA DE CORREOS, REPOSICION DE UTILES DE ESCRITORIO"/>
    <m/>
    <m/>
    <m/>
    <m/>
    <m/>
    <m/>
    <n v="50"/>
    <n v="0"/>
    <s v="NO_CONCILIADO"/>
    <m/>
    <m/>
  </r>
  <r>
    <x v="0"/>
    <m/>
    <x v="0"/>
    <x v="158"/>
    <s v="O20483960002"/>
    <s v="BOD"/>
    <n v="2048396"/>
    <m/>
    <s v="00099021001 DEPOSITO DE EFECTIVO, DEPOSITANTE: ERASMO ANTI CHOQUE, CONCEPTO: DEVOLUCION POR DOBLE PERCEPCION, CUENTA DE DEPOSITO: CUENTA UNICA DEL TESORO"/>
    <m/>
    <m/>
    <m/>
    <m/>
    <m/>
    <m/>
    <n v="0"/>
    <n v="493.6"/>
    <s v="NO_CONCILIADO"/>
    <m/>
    <m/>
  </r>
  <r>
    <x v="71"/>
    <m/>
    <x v="71"/>
    <x v="158"/>
    <s v="O20484270002"/>
    <s v="BOD"/>
    <n v="2048427"/>
    <m/>
    <s v="00099021001 DEPOSITO DE EFECTIVO, DEPOSITANTE: FERNANDO GUARACHI CRUZ, CONCEPTO: REVERSION, CUENTA DE DEPOSITO: CUENTA UNICA DEL TESORO /DJBR."/>
    <m/>
    <m/>
    <m/>
    <m/>
    <m/>
    <m/>
    <n v="0"/>
    <n v="1087"/>
    <s v="NO_CONCILIADO"/>
    <m/>
    <m/>
  </r>
  <r>
    <x v="32"/>
    <m/>
    <x v="32"/>
    <x v="158"/>
    <s v="O20484620002"/>
    <s v="BOD"/>
    <n v="2048462"/>
    <m/>
    <s v="00046171101 DEPOSITO DE EFECTIVO, DEPOSITANTE: PHARMABRICH SRL, CONCEPTO: MS-AGEMEND INGRESOS POR VENTA DE SERVICIOS, CUENTA DE DEPOSITO: CUENTA UNICA DEL TESORO"/>
    <m/>
    <m/>
    <m/>
    <m/>
    <m/>
    <m/>
    <n v="0"/>
    <n v="15000"/>
    <s v="NO_CONCILIADO"/>
    <m/>
    <m/>
  </r>
  <r>
    <x v="0"/>
    <m/>
    <x v="0"/>
    <x v="158"/>
    <s v="O20484680002"/>
    <s v="BOD"/>
    <n v="2048468"/>
    <m/>
    <s v="00099021001 DEPOSITO DE EFECTIVO, DEPOSITANTE: MIGUEL ANGEL ROCHA SEMO, CONCEPTO: DEVOLUCION DE SUELDOS Y SALARIOS - SEDES, CUENTA DE DEPOSITO: CUENTA UNICA DEL TESORO"/>
    <m/>
    <m/>
    <m/>
    <m/>
    <m/>
    <m/>
    <n v="0"/>
    <n v="209.55"/>
    <s v="NO_CONCILIADO"/>
    <m/>
    <m/>
  </r>
  <r>
    <x v="49"/>
    <m/>
    <x v="49"/>
    <x v="158"/>
    <s v="O20484640002"/>
    <s v="BOD"/>
    <n v="2048464"/>
    <m/>
    <s v="00133012001 DEPOSITO DE EFECTIVO, DEPOSITANTE: LOTERIA NACIONAL DE BENEFICENCIA Y SALUBRIDAD, CONCEPTO: SALDO DE PREMIOS MENORES &quot;SORTEO 94 AÑOS DE ESPERANZA Y SALUBRIDAD&quot;, CUENTA DE DEPOSITO: CUENTA UNICA DEL TESORO"/>
    <m/>
    <m/>
    <m/>
    <m/>
    <m/>
    <m/>
    <n v="0"/>
    <n v="14185"/>
    <s v="NO_CONCILIADO"/>
    <m/>
    <m/>
  </r>
  <r>
    <x v="49"/>
    <m/>
    <x v="49"/>
    <x v="158"/>
    <s v="O20484660002"/>
    <s v="BOD"/>
    <n v="2048466"/>
    <m/>
    <s v="00133012001 DEPOSITO DE EFECTIVO, DEPOSITANTE: LOTERIA NACIONAL DE BENEFICENCIA Y SALUBRIDAD, CONCEPTO: &quot;SALDO DE PREMIOS MENORES&quot; SORTEO PAPA CONTIGO ME SAQUE LA LOTERIA, CUENTA DE DEPOSITO: CUENTA UNICA DEL TESORO"/>
    <m/>
    <m/>
    <m/>
    <m/>
    <m/>
    <m/>
    <n v="0"/>
    <n v="680"/>
    <s v="NO_CONCILIADO"/>
    <m/>
    <m/>
  </r>
  <r>
    <x v="68"/>
    <m/>
    <x v="68"/>
    <x v="158"/>
    <s v="O20485210002"/>
    <s v="BOD"/>
    <n v="2048521"/>
    <m/>
    <s v="00190012003 DEPOSITO DE EFECTIVO, DEPOSITANTE: INES MONSERRATT RAMIREZ ALVARADO, CONCEPTO: REPOSICION POR PERDIDA DE CREDENCIAL, CUENTA DE DEPOSITO: CUENTA UNICA DEL TESORO"/>
    <m/>
    <m/>
    <m/>
    <m/>
    <m/>
    <m/>
    <n v="0"/>
    <n v="70"/>
    <s v="NO_CONCILIADO"/>
    <m/>
    <m/>
  </r>
  <r>
    <x v="47"/>
    <m/>
    <x v="47"/>
    <x v="158"/>
    <s v="O20485220002"/>
    <s v="BOD"/>
    <n v="2048522"/>
    <m/>
    <s v="00099021001 DEPOSITO DE EFECTIVO, DEPOSITANTE: FRUTA BOLIVIANA, CONCEPTO: DEVOLUSION POR PAGO EN DEMASIA VIATICOS GESTION 2021 C-31 PREVENTIVO 2334, CUENTA DE DEPOSITO: CUENTA UNICA DEL TESORO"/>
    <m/>
    <m/>
    <m/>
    <m/>
    <m/>
    <m/>
    <n v="0"/>
    <n v="69.5"/>
    <s v="NO_CONCILIADO"/>
    <m/>
    <m/>
  </r>
  <r>
    <x v="47"/>
    <m/>
    <x v="47"/>
    <x v="158"/>
    <s v="O20485250002"/>
    <s v="BOD"/>
    <n v="2048525"/>
    <m/>
    <s v="00099021001 DEPOSITO DE EFECTIVO, DEPOSITANTE: FRUTA BOLIVIANA, CONCEPTO: DEVOLUSION DE VIATICOS POR PAGO EN DEMASIA GESTION 2021 C-31 PREVENTIVO 2230, CUENTA DE DEPOSITO: CUENTA UNICA DEL TESORO"/>
    <m/>
    <m/>
    <m/>
    <m/>
    <m/>
    <m/>
    <n v="0"/>
    <n v="69.5"/>
    <s v="NO_CONCILIADO"/>
    <m/>
    <m/>
  </r>
  <r>
    <x v="47"/>
    <m/>
    <x v="47"/>
    <x v="158"/>
    <s v="O20485440002"/>
    <s v="BOD"/>
    <n v="2048544"/>
    <m/>
    <s v="00099021001 DEPOSITO DE EFECTIVO, DEPOSITANTE: FRUTA BOLIVIANA, CONCEPTO: DEVOLUSION POR PAGO DE VIATICOS GESTION 2021 C-31 - 2319 PREVENTIVO 2319, CUENTA DE DEPOSITO: CUENTA UNICA DEL TESORO"/>
    <m/>
    <m/>
    <m/>
    <m/>
    <m/>
    <m/>
    <n v="0"/>
    <n v="36"/>
    <s v="NO_CONCILIADO"/>
    <m/>
    <m/>
  </r>
  <r>
    <x v="80"/>
    <m/>
    <x v="80"/>
    <x v="158"/>
    <s v="O20485590002"/>
    <s v="BOD"/>
    <n v="2048559"/>
    <m/>
    <s v="00099021001 DEPOSITO DE EFECTIVO, DEPOSITANTE: LUIS ALFONZO PARDO BARRIENTOS -MDPYEP, CONCEPTO: DEVOLUCION USO DE OPERADOR TIGO LLAMADAS AGOSTO 2022, CUENTA DE DEPOSITO: CUENTA UNICA DEL TESORO"/>
    <m/>
    <m/>
    <m/>
    <m/>
    <m/>
    <m/>
    <n v="0"/>
    <n v="0.96"/>
    <s v="NO_CONCILIADO"/>
    <m/>
    <m/>
  </r>
  <r>
    <x v="19"/>
    <m/>
    <x v="19"/>
    <x v="158"/>
    <s v="O20485650002"/>
    <s v="BOD"/>
    <n v="2048565"/>
    <m/>
    <s v="00099021001 DEPOSITO DE EFECTIVO, DEPOSITANTE: JAEL CARMIÑA LEMUS VARGAS, CONCEPTO: DEVOLUCION FACTURAS NAABOL, CUENTA DE DEPOSITO: CUENTA UNICA DEL TESORO"/>
    <m/>
    <m/>
    <m/>
    <m/>
    <m/>
    <m/>
    <n v="0"/>
    <n v="30"/>
    <s v="NO_CONCILIADO"/>
    <m/>
    <m/>
  </r>
  <r>
    <x v="38"/>
    <m/>
    <x v="38"/>
    <x v="158"/>
    <s v="O20485660002"/>
    <s v="BOD"/>
    <n v="2048566"/>
    <m/>
    <s v="00099021001 DEPOSITO DE EFECTIVO, DEPOSITANTE: CARLOS HUGO QUINTANILLA MURILLO, CONCEPTO: DEVOLUCION POR REAJUSTE Y PENALIDAD, CUENTA DE DEPOSITO: CUENTA UNICA DEL TESORO /DJBR."/>
    <m/>
    <m/>
    <m/>
    <m/>
    <m/>
    <m/>
    <n v="0"/>
    <n v="129"/>
    <s v="NO_CONCILIADO"/>
    <m/>
    <m/>
  </r>
  <r>
    <x v="80"/>
    <m/>
    <x v="80"/>
    <x v="158"/>
    <s v="O20485880002"/>
    <s v="BOD"/>
    <n v="2048588"/>
    <m/>
    <s v="00099021001 DEPOSITO DE EFECTIVO, DEPOSITANTE: MIN DESARROLLO PRODUCTIVO Y ECONOMIA PLURAL, CONCEPTO: DEPÓSITO POR USO DE OTRA OPERADORA TELEFONICA DEL SR. MILKO J. MITA RODRIGUEZ, CUENTA DE DEPOSITO: CUENTA UNICA DEL TESORO"/>
    <m/>
    <m/>
    <m/>
    <m/>
    <m/>
    <m/>
    <n v="0"/>
    <n v="29.3"/>
    <s v="NO_CONCILIADO"/>
    <m/>
    <m/>
  </r>
  <r>
    <x v="32"/>
    <m/>
    <x v="32"/>
    <x v="158"/>
    <s v="O20485890002"/>
    <s v="BOD"/>
    <n v="2048589"/>
    <m/>
    <s v="00046104203 DEPOSITO DE EFECTIVO, DEPOSITANTE: LIA RIOS CARLOS RODRIGO, CONCEPTO: DEVOLUCION DE RECURSOS NO UTILIZADOS, CUENTA DE DEPOSITO: CUENTA UNICA DEL TESORO"/>
    <m/>
    <m/>
    <m/>
    <m/>
    <m/>
    <m/>
    <n v="0"/>
    <n v="304.64"/>
    <s v="NO_CONCILIADO"/>
    <m/>
    <m/>
  </r>
  <r>
    <x v="32"/>
    <m/>
    <x v="32"/>
    <x v="158"/>
    <s v="O20485910002"/>
    <s v="BOD"/>
    <n v="2048591"/>
    <m/>
    <s v="00046104203 DEPOSITO DE EFECTIVO, DEPOSITANTE: SULMA MENDEZ LOPEZ, CONCEPTO: DEVOLUCION DE RECURSOS NO UTILIZADOS, CUENTA DE DEPOSITO: CUENTA UNICA DEL TESORO"/>
    <m/>
    <m/>
    <m/>
    <m/>
    <m/>
    <m/>
    <n v="0"/>
    <n v="20"/>
    <s v="NO_CONCILIADO"/>
    <m/>
    <m/>
  </r>
  <r>
    <x v="32"/>
    <m/>
    <x v="32"/>
    <x v="158"/>
    <s v="O20485930002"/>
    <s v="BOD"/>
    <n v="2048593"/>
    <m/>
    <s v="00046104203 DEPOSITO DE EFECTIVO, DEPOSITANTE: GUADALUPE MARCA KANTUTA, CONCEPTO: REVERSION DE FONDOS NO UTILIZADOS, CUENTA DE DEPOSITO: CUENTA UNICA DEL TESORO"/>
    <m/>
    <m/>
    <m/>
    <m/>
    <m/>
    <m/>
    <n v="0"/>
    <n v="28"/>
    <s v="NO_CONCILIADO"/>
    <m/>
    <m/>
  </r>
  <r>
    <x v="1"/>
    <m/>
    <x v="1"/>
    <x v="158"/>
    <s v="O20485940002"/>
    <s v="BOD"/>
    <n v="2048594"/>
    <m/>
    <s v="00099021001 DEPOSITO DE EFECTIVO, DEPOSITANTE: MARIO ALBERTO LOPEZ TROCHE, CONCEPTO: DOBLE PERCEPCION, CUENTA DE DEPOSITO: CUENTA UNICA DEL TESORO /DJBR."/>
    <m/>
    <m/>
    <m/>
    <m/>
    <m/>
    <m/>
    <n v="0"/>
    <n v="23794.76"/>
    <s v="NO_CONCILIADO"/>
    <m/>
    <m/>
  </r>
  <r>
    <x v="60"/>
    <m/>
    <x v="60"/>
    <x v="158"/>
    <s v="O20486100002"/>
    <s v="BOD"/>
    <n v="2048610"/>
    <m/>
    <s v="00206012001 DEPOSITO DE EFECTIVO, DEPOSITANTE: INSTITUTO NACIONAL DE ESTADISTICA, CONCEPTO: DEPÓSITO POR VENTA DE LA OFICINA CENTRAL LA PAZ DE FECHA 07/09/2022, CUENTA DE DEPOSITO: CUENTA UNICA DEL TESORO"/>
    <m/>
    <m/>
    <m/>
    <m/>
    <m/>
    <m/>
    <n v="0"/>
    <n v="10"/>
    <s v="NO_CONCILIADO"/>
    <m/>
    <m/>
  </r>
  <r>
    <x v="3"/>
    <m/>
    <x v="3"/>
    <x v="158"/>
    <s v="O20486140002"/>
    <s v="BOD"/>
    <n v="2048614"/>
    <m/>
    <s v="00099021001 DEPOSITO DE EFECTIVO, DEPOSITANTE: SEGUROS PROVIDA S.A., CONCEPTO: DEVOLUCION DE FONDOS NO COBRADOS SEGUN CONCILIACION MAYO/2022, CUENTA DE DEPOSITO: CUENTA UNICA DEL TESORO"/>
    <m/>
    <m/>
    <m/>
    <m/>
    <m/>
    <m/>
    <n v="0"/>
    <n v="3413.73"/>
    <s v="NO_CONCILIADO"/>
    <m/>
    <m/>
  </r>
  <r>
    <x v="14"/>
    <m/>
    <x v="14"/>
    <x v="158"/>
    <s v="O20486150002"/>
    <s v="BOD"/>
    <n v="2048615"/>
    <m/>
    <s v="00099021001 DEPOSITO DE EFECTIVO, DEPOSITANTE: MINISTERIO DE MEDIO AMBIENTE Y AGUA, CONCEPTO: PAGO DE PEAJES VIAS BOLIVIA VEHICULO 4687-PHF, CUENTA DE DEPOSITO: CUENTA UNICA DEL TESORO"/>
    <m/>
    <m/>
    <m/>
    <m/>
    <m/>
    <m/>
    <n v="0"/>
    <n v="74"/>
    <s v="NO_CONCILIADO"/>
    <m/>
    <m/>
  </r>
  <r>
    <x v="102"/>
    <m/>
    <x v="102"/>
    <x v="158"/>
    <s v="B20484590002"/>
    <s v="BOD"/>
    <n v="2048459"/>
    <m/>
    <s v="00580012001 DEP.DE CHEQ.AJENOS,RET.DE CAM.,CONCEPTO: DEVOLUCION POR EXTRAVIO DE CREDENCIAL INSTITUCIONAL SR. RODRIGO HUMEREZ,DEP.: DEPÓSITOS ADUANEROS BOLIVIANOS , PROCEDENCIA: BANCO UNION S.A., CHEQUE: 658, FECHA DE EMISION:02/09/2022"/>
    <m/>
    <m/>
    <m/>
    <m/>
    <m/>
    <m/>
    <n v="0"/>
    <n v="150"/>
    <s v="NO_CONCILIADO"/>
    <m/>
    <m/>
  </r>
  <r>
    <x v="33"/>
    <m/>
    <x v="33"/>
    <x v="158"/>
    <s v="B20484960002"/>
    <s v="BOD"/>
    <n v="2048496"/>
    <m/>
    <s v="00155012001 DEP.DE CHEQ.AJENOS,RET.DE CAM.,CONCEPTO: DIRECCION DEL NOTARIADO PLUR. DEVOLUCION INCAPACIDAD TEMPORAL, JUNIO/22,DEP.: CAJA PETROLERA DE SALUD , PROCEDENCIA: BANCO UNION S.A., CHEQUE: 19667, FECHA DE EMISION:08/09/2022"/>
    <m/>
    <m/>
    <m/>
    <m/>
    <m/>
    <m/>
    <n v="0"/>
    <n v="800"/>
    <s v="NO_CONCILIADO"/>
    <m/>
    <m/>
  </r>
  <r>
    <x v="32"/>
    <m/>
    <x v="32"/>
    <x v="158"/>
    <s v="B20484970002"/>
    <s v="BOD"/>
    <n v="2048497"/>
    <m/>
    <s v="00046171101 DEP.DE CHEQ.AJENOS,RET.DE CAM.,CONCEPTO: AGEMED. DEVOLUCION INCAPACIDAD TEMPORAL POR JUNIO/22,DEP.: CAJA PETROLERA DE SALUD , PROCEDENCIA: BANCO UNION S.A., CHEQUE: 19668, FECHA DE EMISION:08/09/2022"/>
    <m/>
    <m/>
    <m/>
    <m/>
    <m/>
    <m/>
    <n v="0"/>
    <n v="1840.3"/>
    <s v="NO_CONCILIADO"/>
    <m/>
    <m/>
  </r>
  <r>
    <x v="3"/>
    <m/>
    <x v="3"/>
    <x v="158"/>
    <s v="B20484990002"/>
    <s v="BOD"/>
    <n v="2048499"/>
    <m/>
    <s v="00099021001 DEP.DE CHEQ.AJENOS,RET.DE CAM.,CONCEPTO: CAMARA DE SENADORES. DEVOLUCION INCAPACIDAD TEMPORAL JUNIO/22,DEP.: CAJA PETROLERA DE SALUD , PROCEDENCIA: BANCO UNION S.A., CHEQUE: 19665, FECHA DE EMISION:08/09/2022"/>
    <m/>
    <m/>
    <m/>
    <m/>
    <m/>
    <m/>
    <n v="0"/>
    <n v="754.4"/>
    <s v="NO_CONCILIADO"/>
    <m/>
    <m/>
  </r>
  <r>
    <x v="3"/>
    <m/>
    <x v="3"/>
    <x v="158"/>
    <s v="B20485020002"/>
    <s v="BOD"/>
    <n v="2048502"/>
    <m/>
    <s v="00099021001 DEP.DE CHEQ.AJENOS,RET.DE CAM.,CONCEPTO: AUT. DE AGUA POTABLE Y SANEAMINETO BASICO. DEVOL. INCAPACIDAD TEMPORAL JUNIO/22,DEP.: CAJA PETROLERA DE SALUD , PROCEDENCIA: BANCO UNION S.A., CHEQUE: 19666, FECHA DE EMISION:08/09/2022"/>
    <m/>
    <m/>
    <m/>
    <m/>
    <m/>
    <m/>
    <n v="0"/>
    <n v="968.44"/>
    <s v="NO_CONCILIADO"/>
    <m/>
    <m/>
  </r>
  <r>
    <x v="103"/>
    <m/>
    <x v="103"/>
    <x v="158"/>
    <s v="B20485040002"/>
    <s v="BOD"/>
    <n v="2048504"/>
    <m/>
    <s v="00385014201 DEP.DE CHEQ.AJENOS,RET.DE CAM.,CONCEPTO: ASUSS. DEVOLUCION INCAPACIDAD TEMPORAL POR JUNIO/22,DEP.: CAJA PETROLERA DE SALUD , PROCEDENCIA: BANCO UNION S.A., CHEQUE: 19664, FECHA DE EMISION:08/09/2022"/>
    <m/>
    <m/>
    <m/>
    <m/>
    <m/>
    <m/>
    <n v="0"/>
    <n v="6022.6"/>
    <s v="NO_CONCILIADO"/>
    <m/>
    <m/>
  </r>
  <r>
    <x v="3"/>
    <m/>
    <x v="3"/>
    <x v="158"/>
    <s v="B20485090002"/>
    <s v="BOD"/>
    <n v="2048509"/>
    <m/>
    <s v="00099021001 DEP.DE CHEQ.AJENOS,RET.DE CAM.,CONCEPTO: CAMARA DE DIPUTADOS. DEVOLUCION INCAPACIDAD TEMPORAL JUNIO/22,DEP.: CAJA PETROLERA DE SALUD , PROCEDENCIA: BANCO UNION S.A., CHEQUE: 19663, FECHA DE EMISION:08/09/2022"/>
    <m/>
    <m/>
    <m/>
    <m/>
    <m/>
    <m/>
    <n v="0"/>
    <n v="40297.339999999997"/>
    <s v="NO_CONCILIADO"/>
    <m/>
    <m/>
  </r>
  <r>
    <x v="104"/>
    <m/>
    <x v="104"/>
    <x v="158"/>
    <s v="B20485110002"/>
    <s v="BOD"/>
    <n v="2048511"/>
    <m/>
    <s v="00585012002 DEP.DE CHEQ.AJENOS,RET.DE CAM.,CONCEPTO: AGENCIA BOLIVIANA ESPACIAL. DEVOLUCION INCAPACIDAD TEMPORAL JUNIO/22,DEP.: CAJA PETROLERA DE SALUD , PROCEDENCIA: BANCO UNION S.A., CHEQUE: 19662, FECHA DE EMISION:08/09/2022"/>
    <m/>
    <m/>
    <m/>
    <m/>
    <m/>
    <m/>
    <n v="0"/>
    <n v="1763.8"/>
    <s v="NO_CONCILIADO"/>
    <m/>
    <m/>
  </r>
  <r>
    <x v="50"/>
    <m/>
    <x v="50"/>
    <x v="158"/>
    <s v="B20485130002"/>
    <s v="BOD"/>
    <n v="2048513"/>
    <m/>
    <s v="00373024101 DEP.DE CHEQ.AJENOS,RET.DE CAM.,CONCEPTO: FONDO DE DESARROLLO INDIGENA. DEVOLUCION INCAPACIDAD TEMPORAL JUNIO/22,DEP.: CAJA PETROLERA DE SALUD , PROCEDENCIA: BANCO UNION S.A., CHEQUE: 19661, FECHA DE EMISION:08/09/2022"/>
    <m/>
    <m/>
    <m/>
    <m/>
    <m/>
    <m/>
    <n v="0"/>
    <n v="208.88"/>
    <s v="NO_CONCILIADO"/>
    <m/>
    <m/>
  </r>
  <r>
    <x v="99"/>
    <m/>
    <x v="99"/>
    <x v="158"/>
    <s v="B20485140002"/>
    <s v="BOD"/>
    <n v="2048514"/>
    <m/>
    <s v="00597019202 DEP.DE CHEQ.AJENOS,RET.DE CAM.,CONCEPTO: YACIMIENTOS DE LITIO BOLIVIANOS. DEVOLUCION INCAPACIDAD TEMPORAL JUNIO/22,DEP.: CAJA PETROLERA DE SALUD , PROCEDENCIA: BANCO UNION S.A., CHEQUE: 19656, FECHA DE EMISION:08/09/2022"/>
    <m/>
    <m/>
    <m/>
    <m/>
    <m/>
    <m/>
    <n v="0"/>
    <n v="13902.18"/>
    <s v="NO_CONCILIADO"/>
    <m/>
    <m/>
  </r>
  <r>
    <x v="3"/>
    <m/>
    <x v="3"/>
    <x v="158"/>
    <s v="B20485170002"/>
    <s v="BOD"/>
    <n v="2048517"/>
    <m/>
    <s v="00099021001 DEP.DE CHEQ.AJENOS,RET.DE CAM.,CONCEPTO: AUTORIDAD IMPUGNACION TRIBUTARIA. DEVOLUCION INCAPACIDAD TEMPORAL, JUNIO /22,DEP.: CAJA PETROLERA DE SALUD , PROCEDENCIA: BANCO UNION S.A., CHEQUE: 19657, FECHA DE EMISION:08/09/2022"/>
    <m/>
    <m/>
    <m/>
    <m/>
    <m/>
    <m/>
    <n v="0"/>
    <n v="3579.23"/>
    <s v="NO_CONCILIADO"/>
    <m/>
    <m/>
  </r>
  <r>
    <x v="24"/>
    <m/>
    <x v="24"/>
    <x v="158"/>
    <s v="B20485200002"/>
    <s v="BOD"/>
    <n v="2048520"/>
    <m/>
    <s v="00099021001 DEP.DE CHEQ.AJENOS,RET.DE CAM.,CONCEPTO: MINISTERIO DE HIDROCARBUROS. DEVOLUCION INCAPACIDAD TEMPORAL JUNIO/2022,DEP.: CAJA PETROLERA DE SALUD , PROCEDENCIA: BANCO UNION S.A., CHEQUE: 19658, FECHA DE EMISION:08/09/2022"/>
    <m/>
    <m/>
    <m/>
    <m/>
    <m/>
    <m/>
    <n v="0"/>
    <n v="1736.3"/>
    <s v="NO_CONCILIADO"/>
    <m/>
    <m/>
  </r>
  <r>
    <x v="82"/>
    <m/>
    <x v="82"/>
    <x v="158"/>
    <s v="B20485230002"/>
    <s v="BOD"/>
    <n v="2048523"/>
    <m/>
    <s v="00862012001 DEP.DE CHEQ.AJENOS,RET.DE CAM.,CONCEPTO: FNDR. DEVOLUCION INCAPACIDAD TEMPORAL JUNIO/22,DEP.: CAJA PETROLERA DE SALUD , PROCEDENCIA: BANCO UNION S.A., CHEQUE: 19659, FECHA DE EMISION:08/09/2022"/>
    <m/>
    <m/>
    <m/>
    <m/>
    <m/>
    <m/>
    <n v="0"/>
    <n v="1028.43"/>
    <s v="NO_CONCILIADO"/>
    <m/>
    <m/>
  </r>
  <r>
    <x v="63"/>
    <m/>
    <x v="63"/>
    <x v="158"/>
    <s v="B20485240002"/>
    <s v="BOD"/>
    <n v="2048524"/>
    <m/>
    <s v="00035011105 DEP.DE CHEQ.AJENOS,RET.DE CAM.,CONCEPTO: DEVOLUCION DE SUBSIDIO DE INCAPACIDAD TEMPORAL MAYO 2022 (UCAS),DEP.: MINISTERIO DE ECONOMIA Y FINANZAS PUBLICAS , PROCEDENCIA: BANCO UNION S.A., CHEQUE: 48991, FECHA DE EMISION:09/08/2022"/>
    <m/>
    <m/>
    <m/>
    <m/>
    <m/>
    <m/>
    <n v="0"/>
    <n v="812.94"/>
    <s v="NO_CONCILIADO"/>
    <m/>
    <m/>
  </r>
  <r>
    <x v="43"/>
    <m/>
    <x v="43"/>
    <x v="158"/>
    <s v="Q16810870002"/>
    <s v="CRV"/>
    <n v="1681087"/>
    <m/>
    <s v="NUMERO DE LIBRETA CUT: 00291014353 OPERACIÓN E18 TRANSFERENCIA DEL SISTEMA FINANCIERO POR CUENTA DE TERCEROS A LA CUT TRANSFERENCIA DEVOLUCION TOTAL SALDO PLANILLA MINIMA PROYECTO SUPERVISION TECNICA Y AMBIENTAL OBRAS DE REHABILITACION Y RECONSTRUCCION TRAMO CARRETERO EPIZANA-COMARAPA TRAMO IV LA"/>
    <m/>
    <m/>
    <m/>
    <m/>
    <m/>
    <m/>
    <n v="0"/>
    <n v="1014114.67"/>
    <s v="NO_CONCILIADO"/>
    <m/>
    <m/>
  </r>
  <r>
    <x v="14"/>
    <m/>
    <x v="14"/>
    <x v="158"/>
    <s v="Q16811610002"/>
    <s v="CRV"/>
    <n v="1681161"/>
    <m/>
    <s v="NUMERO DE LIBRETA CUT: 00086018702 OPERACIÓN E18 TRANSFERENCIA DEL SISTEMA FINANCIERO POR CUENTA DE TERCEROS A LA CUT TRANSFERENCIA DESEMBOLSO PARA EL PROYECTO FORTALECIMIENTO INSTITUCIONAL PARA EL ESTUDIO DE LA DENSIDAD Y ESTRUCTURA POBLACIONAL SOLICITUD BDP SAM - FIDEICOMISO NÂº 20 FONABOSQUE"/>
    <m/>
    <m/>
    <m/>
    <m/>
    <m/>
    <m/>
    <n v="0"/>
    <n v="126720"/>
    <s v="NO_CONCILIADO"/>
    <m/>
    <m/>
  </r>
  <r>
    <x v="77"/>
    <m/>
    <x v="77"/>
    <x v="158"/>
    <s v="S10418370002"/>
    <s v="CRV"/>
    <n v="1041837"/>
    <m/>
    <s v="||LIBRETA CUT N° 00572019201 DESEMBOLSO DEL PRESTAMO DE DINERO DEL FIDEICOMISO FINPRO N°013 CON LA EMPRESA EMAPA - PROYECTO &quot;IMPLEMENTACIÓN DEL COMPLEJO PISCÍCOLA EN EL TRÓPICO DE COCHABAMBA&quot;, SEGÚN NOTA ADJUNTA"/>
    <m/>
    <m/>
    <m/>
    <m/>
    <m/>
    <m/>
    <n v="0"/>
    <n v="1786050.99"/>
    <s v="NO_CONCILIADO"/>
    <m/>
    <m/>
  </r>
  <r>
    <x v="83"/>
    <m/>
    <x v="83"/>
    <x v="158"/>
    <s v="G19963910001"/>
    <s v="CVD"/>
    <n v="1996391"/>
    <m/>
    <s v="COBRO COSTOS DE PAPELERIA SEGUN TRANSFERENCIA DEL EXTERIOR POR ORDEN DE COMPANHIA MATOGROSSENSE DE GAS MT GAS, FECHA VALOR 08/09/2022 REF:INVOICE EXB MTT 07 22 LIB. 00513012007 YPFB - RECURSOS NACIONALIZACIÓN"/>
    <m/>
    <m/>
    <m/>
    <m/>
    <m/>
    <m/>
    <n v="50"/>
    <n v="0"/>
    <s v="NO_CONCILIADO"/>
    <m/>
    <m/>
  </r>
  <r>
    <x v="86"/>
    <m/>
    <x v="86"/>
    <x v="158"/>
    <s v="G19962250001"/>
    <s v="CVD"/>
    <n v="1996225"/>
    <m/>
    <s v="COBRO COSTOS DE PAPELERIA POR REGULARIZACION DE TRANSFERENCIA DEL EXTERIOR POR ORDEN DE CONSULADO DE BOLIVIA EN CORDOBA ARGENTINA REF.: RECAUDACIONES GESTORÍA CONSULAR POR EL MES DE AGOSTO 2022 LIB. 00010011102 MIN.RELACIONES EXTERIORES - GESTORIA CONSULAR LEY Nº 3108"/>
    <m/>
    <m/>
    <m/>
    <m/>
    <m/>
    <m/>
    <n v="50"/>
    <n v="0"/>
    <s v="NO_CONCILIADO"/>
    <m/>
    <m/>
  </r>
  <r>
    <x v="83"/>
    <m/>
    <x v="83"/>
    <x v="158"/>
    <s v="G19963890001"/>
    <s v="CVD"/>
    <n v="1996389"/>
    <m/>
    <s v="COBRO COSTOS DE PAPELERIA SEGUN TRANSFERENCIA DEL EXTERIOR POR ORDEN DE LIB. 00513012007 YPFB - RECURSOS NACIONALIZACIÓN"/>
    <m/>
    <m/>
    <m/>
    <m/>
    <m/>
    <m/>
    <n v="50"/>
    <n v="0"/>
    <s v="NO_CONCILIADO"/>
    <m/>
    <m/>
  </r>
  <r>
    <x v="83"/>
    <m/>
    <x v="83"/>
    <x v="158"/>
    <s v="G19963930001"/>
    <s v="CVD"/>
    <n v="1996393"/>
    <m/>
    <s v="COBRO COSTOS DE PAPELERIA SEGUN TRANSFERENCIA DEL EXTERIOR POR ORDEN DE ENERGIA ARGENTINA S.A.,FECHA VALOR 07/09/2022 REF:INV/EXA-GJA-133/22 INV/CGS-GJA-081/22 LIB. 00513012007 YPFB - RECURSOS NACIONALIZACIÓN"/>
    <m/>
    <m/>
    <m/>
    <m/>
    <m/>
    <m/>
    <n v="50"/>
    <n v="0"/>
    <s v="NO_CONCILIADO"/>
    <m/>
    <m/>
  </r>
  <r>
    <x v="83"/>
    <m/>
    <x v="83"/>
    <x v="158"/>
    <s v="G19963950001"/>
    <s v="CVD"/>
    <n v="1996395"/>
    <m/>
    <s v="COBRO COSTOS DE PAPELERIA SEGUN TRANSFERENCIA DEL EXTERIOR POR ORDEN DE ENERGIA ARGENTINA S.A., FECHA VALOR 07/09/2022 REF:INV/EXA-GJA-133/22 RFB/CGS-GJA-081/22 LIB. 00513012007 YPFB - RECURSOS NACIONALIZACIÓN"/>
    <m/>
    <m/>
    <m/>
    <m/>
    <m/>
    <m/>
    <n v="50"/>
    <n v="0"/>
    <s v="NO_CONCILIADO"/>
    <m/>
    <m/>
  </r>
  <r>
    <x v="99"/>
    <m/>
    <x v="99"/>
    <x v="158"/>
    <s v="G19963970001"/>
    <s v="CVD"/>
    <n v="1996397"/>
    <m/>
    <s v="COBRO COSTOS DE PAPELERIA SEGUN TRANSFERENCIA DEL EXTERIOR POR ORDEN DE BOROSUR SAC, FECHA VALOR 7/9/2022, REF: ODV-VEX-079/22 LIB. 00597012001 RECURSOS PROPIOS VENTAS YLB"/>
    <m/>
    <m/>
    <m/>
    <m/>
    <m/>
    <m/>
    <n v="50"/>
    <n v="0"/>
    <s v="NO_CONCILIADO"/>
    <m/>
    <m/>
  </r>
  <r>
    <x v="83"/>
    <m/>
    <x v="83"/>
    <x v="158"/>
    <s v="G19964030001"/>
    <s v="CVD"/>
    <n v="1996403"/>
    <m/>
    <s v="COBRO COSTOS DE PAPELERIA SEGUN TRANSFERENCIA DEL EXTERIOR POR ORDEN DE LLAMA GAS S.A., FECHA VALOR 7/9/2022 LIB. 00513062001 YPFB-OPERACIONES PLANTA DE SEPARACION DE LIQUIDOS RIO GRANDE"/>
    <m/>
    <m/>
    <m/>
    <m/>
    <m/>
    <m/>
    <n v="50"/>
    <n v="0"/>
    <s v="NO_CONCILIADO"/>
    <m/>
    <m/>
  </r>
  <r>
    <x v="86"/>
    <m/>
    <x v="86"/>
    <x v="158"/>
    <s v="G19964010001"/>
    <s v="CVD"/>
    <n v="1996401"/>
    <m/>
    <s v="COBRO COSTOS DE PAPELERIA SEGUN TRANSFERENCIA DEL EXTERIOR POR ORDEN DE CONSULADO DE BOLIVIA EN VALENCIA-ESPAÑA REF:RECAUDACION DE GESTION CONSULAR MES DE AGOSTO 2022 LIB. 00010011102 MIN.RELACIONES EXTERIORES - GESTORIA CONSULAR LEY Nº 3108"/>
    <m/>
    <m/>
    <m/>
    <m/>
    <m/>
    <m/>
    <n v="50"/>
    <n v="0"/>
    <s v="NO_CONCILIADO"/>
    <m/>
    <m/>
  </r>
  <r>
    <x v="66"/>
    <m/>
    <x v="66"/>
    <x v="158"/>
    <s v="Q16813310002"/>
    <s v="CRV"/>
    <n v="1681331"/>
    <m/>
    <s v="NUMERO DE LIBRETA CUT: 00344018001 OPERACIÓN E18 TRANSFERENCIA DEL SISTEMA FINANCIERO POR CUENTA DE TERCEROS A LA CUT INSTITUTO PLURINACIONAL DE ESTUDIOS LENGUAS Y CULTURAS IPELC"/>
    <m/>
    <m/>
    <m/>
    <m/>
    <m/>
    <m/>
    <n v="0"/>
    <n v="363861"/>
    <s v="NO_CONCILIADO"/>
    <m/>
    <m/>
  </r>
  <r>
    <x v="105"/>
    <m/>
    <x v="105"/>
    <x v="158"/>
    <s v="Q16813360002"/>
    <s v="CRV"/>
    <n v="1681336"/>
    <m/>
    <s v="NUMERO DE LIBRETA CUT: 00374018002 OPERACIÓN E18 TRANSFERENCIA DEL SISTEMA FINANCIERO POR CUENTA DE TERCEROS A LA CUT AGENCIA DE GOBIERNO ELECTRONICO Y TECNOLOGIAS DE AGETIC"/>
    <m/>
    <m/>
    <m/>
    <m/>
    <m/>
    <m/>
    <n v="0"/>
    <n v="341620"/>
    <s v="NO_CONCILIADO"/>
    <m/>
    <m/>
  </r>
  <r>
    <x v="57"/>
    <m/>
    <x v="57"/>
    <x v="158"/>
    <s v="F0010510"/>
    <s v="NTE"/>
    <n v="4253443"/>
    <m/>
    <s v="A:00099021001 TRANSFERENCIA DE RECUPERACIONES SEGÚN NOTA GEF-LCR-HVI-0932-NOT/22 Y GEF-LCR-JSZ-1038-NOT/22 POR CONCEPTO DE PAGO DE CAPITAL E INTERES DE ACUERDO A CONTRATO DE FIDEICOMISO “PROYECTOS DE INVERSION PUBLICA” CORRESPONDIENTE AL GAM PUCARA."/>
    <m/>
    <m/>
    <m/>
    <m/>
    <m/>
    <m/>
    <n v="0"/>
    <n v="4861.4399999999996"/>
    <s v="NO_CONCILIADO"/>
    <m/>
    <m/>
  </r>
  <r>
    <x v="57"/>
    <m/>
    <x v="57"/>
    <x v="158"/>
    <s v="F0010510"/>
    <s v="NTE"/>
    <n v="4253226"/>
    <m/>
    <s v="A:00099021001 TRANSFERENCIA DE RECUPERACIONES SEGÚN NOTA GEF-LCR-HVI-0932-NOT/22 POR CONCEPTO DE PAGO DE INTERES DE ACUERDO A CONTRATO DE FIDEICOMISO “PROYECTOS DE INVERSION PUBLICA” CORRESPONDIENTE AL GAM SUCRE."/>
    <m/>
    <m/>
    <m/>
    <m/>
    <m/>
    <m/>
    <n v="0"/>
    <n v="41030.86"/>
    <s v="NO_CONCILIADO"/>
    <m/>
    <m/>
  </r>
  <r>
    <x v="57"/>
    <m/>
    <x v="57"/>
    <x v="158"/>
    <s v="F0010510"/>
    <s v="NTE"/>
    <n v="4253247"/>
    <m/>
    <s v="A:00099021001 TRANSFERENCIA DE RECUPERACIONES SEGÚN NOTA GEF-LCR-HVI-0932-NOT/22 Y GEF-LCR-JSZ-1038-NOT/22 POR CONCEPTO DE PAGO DE CAPITAL E INTERES DE ACUERDO A CONTRATO DE FIDEICOMISO “PROYECTOS DE INVERSION PUBLICA” CORRESPONDIENTE AL GAM FERNANDEZ ALONZO."/>
    <m/>
    <m/>
    <m/>
    <m/>
    <m/>
    <m/>
    <n v="0"/>
    <n v="123143.84"/>
    <s v="NO_CONCILIADO"/>
    <m/>
    <m/>
  </r>
  <r>
    <x v="57"/>
    <m/>
    <x v="57"/>
    <x v="158"/>
    <s v="F0010510"/>
    <s v="NTE"/>
    <n v="4253596"/>
    <m/>
    <s v="A:00099021001 TRANSFERENCIA DE RECUPERACIONES SEGÚN NOTA GEF-LCR-HVI-0932-NOT/22 POR CONCEPTO DE PAGO DE INTERES DE ACUERDO A CONTRATO DE FIDEICOMISO “PROYECTOS DE INVERSION PUBLICA” CORRESPONDIENTE AL GAM SAN MATIAS."/>
    <m/>
    <m/>
    <m/>
    <m/>
    <m/>
    <m/>
    <n v="0"/>
    <n v="1989.69"/>
    <s v="NO_CONCILIADO"/>
    <m/>
    <m/>
  </r>
  <r>
    <x v="57"/>
    <m/>
    <x v="57"/>
    <x v="158"/>
    <s v="F0010510"/>
    <s v="NTE"/>
    <n v="4253321"/>
    <m/>
    <s v="A:00099021001 TRANSFERENCIA DE RECUPERACIONES SEGÚN NOTA GEF-LCR-HVI-0932-NOT/22 POR CONCEPTO DE PAGO DE CAPITAL E INTERES DE ACUERDO A CONTRATO DE FIDEICOMISO “PROYECTOS DE INVERSION PUBLICA” CORRESPONDIENTE AL GAM ORURO."/>
    <m/>
    <m/>
    <m/>
    <m/>
    <m/>
    <m/>
    <n v="0"/>
    <n v="198445.47"/>
    <s v="NO_CONCILIADO"/>
    <m/>
    <m/>
  </r>
  <r>
    <x v="57"/>
    <m/>
    <x v="57"/>
    <x v="158"/>
    <s v="F0010510"/>
    <s v="NTE"/>
    <n v="4253379"/>
    <m/>
    <s v="A:00099021001 TRANSFERENCIA DE RECUPERACIONES SEGÚN NOTA GEF-LCR-HVI-0932-NOT/22 Y GEF-LCR-JSZ-1038-NOT/22 POR CONCEPTO DE PAGO DE CAPITAL E INTERES DE ACUERDO A CONTRATO DE FIDEICOMISO “PROYECTOS DE INVERSION PUBLICA” CORRESPONDIENTE AL GAM SAN ANDRES DE MACHACA."/>
    <m/>
    <m/>
    <m/>
    <m/>
    <m/>
    <m/>
    <n v="0"/>
    <n v="6038.91"/>
    <s v="NO_CONCILIADO"/>
    <m/>
    <m/>
  </r>
  <r>
    <x v="57"/>
    <m/>
    <x v="57"/>
    <x v="158"/>
    <s v="F0010510"/>
    <s v="NTE"/>
    <n v="4253295"/>
    <m/>
    <s v="A:00099021001 TRANSFERENCIA DE RECUPERACIONES SEGÚN NOTA GEF-LCR-HVI-0932-NOT/22 POR CONCEPTO DE PAGO DE CAPITAL E INTERES DE ACUERDO A CONTRATO DE FIDEICOMISO “PROYECTOS DE INVERSION PUBLICA” CORRESPONDIENTE AL GAM ENTRE RIOS (COCHABAMBA)."/>
    <m/>
    <m/>
    <m/>
    <m/>
    <m/>
    <m/>
    <n v="0"/>
    <n v="48109.99"/>
    <s v="NO_CONCILIADO"/>
    <m/>
    <m/>
  </r>
  <r>
    <x v="83"/>
    <m/>
    <x v="83"/>
    <x v="158"/>
    <s v="G19967040001"/>
    <s v="CVD"/>
    <n v="1996704"/>
    <m/>
    <s v="COBRO COSTOS DE PAPELERIA SEGUN TRANSFERENCIA DEL EXTERIOR POR ORDEN DE GAS CORONA SAECA, FECHA VALOR 7/9/2022 LIB. 00513062001 YPFB-OPERACIONES PLANTA DE SEPARACION DE LIQUIDOS RIO GRANDE"/>
    <m/>
    <m/>
    <m/>
    <m/>
    <m/>
    <m/>
    <n v="50"/>
    <n v="0"/>
    <s v="NO_CONCILIADO"/>
    <m/>
    <m/>
  </r>
  <r>
    <x v="106"/>
    <m/>
    <x v="106"/>
    <x v="158"/>
    <s v="G19967050002"/>
    <s v="CRV"/>
    <n v="1996705"/>
    <m/>
    <s v="TRANSFERENCIA DEL EXTERIOR SEGUN SWIFT NO.14969 DE FECHA 08/09/2022 ORDENANTE: CONSULADO GERAL DA BOLIVIA SAO PAULO-BRASIL LIB. 00340012005 SEGIP - RECAUDACION EXTERIOR - CEDULAS DE IDENTIDAD"/>
    <m/>
    <m/>
    <m/>
    <m/>
    <m/>
    <m/>
    <n v="0"/>
    <n v="45249.38"/>
    <s v="NO_CONCILIADO"/>
    <m/>
    <m/>
  </r>
  <r>
    <x v="106"/>
    <m/>
    <x v="106"/>
    <x v="158"/>
    <s v="G19967060001"/>
    <s v="CVD"/>
    <n v="1996706"/>
    <m/>
    <s v="COBRO COSTOS DE PAPELERIA SEGUN TRANSFERENCIA DEL EXTERIOR POR ORDEN DE CONSULADO GERAL DA BOLIVIA SAO PAULO-BRASIL LIB. 00340012003 RECAUDACION EXTRANJERIA - C.I. -L.C."/>
    <m/>
    <m/>
    <m/>
    <m/>
    <m/>
    <m/>
    <n v="50"/>
    <n v="0"/>
    <s v="NO_CONCILIADO"/>
    <m/>
    <m/>
  </r>
  <r>
    <x v="83"/>
    <m/>
    <x v="83"/>
    <x v="158"/>
    <s v="G19970430001"/>
    <s v="CVD"/>
    <n v="1997043"/>
    <m/>
    <s v="COBRO COSTOS DE PAPELERIA SEGUN TRANSFERENCIA DEL EXTERIOR POR ORDEN DE ENERGIA ARGENTINA S.A. REF.: INV EXA-GJA-133/22 INV CGS-GJA-081/22 GAS NATURAL FECHA VALOR 8/09/2022 LIB. 00513012007 YPFB - RECURSOS NACIONALIZACIÓN"/>
    <m/>
    <m/>
    <m/>
    <m/>
    <m/>
    <m/>
    <n v="50"/>
    <n v="0"/>
    <s v="NO_CONCILIADO"/>
    <m/>
    <m/>
  </r>
  <r>
    <x v="32"/>
    <m/>
    <x v="32"/>
    <x v="159"/>
    <s v="O20487680002"/>
    <s v="BOD"/>
    <n v="2048768"/>
    <m/>
    <s v="00046104203 DEPOSITO DE EFECTIVO, DEPOSITANTE: SONIA LEYDI CONDORI MOYA, CONCEPTO: DEVOLUCION DE PASAJE, CUENTA DE DEPOSITO: CUENTA UNICA DEL TESORO"/>
    <m/>
    <m/>
    <m/>
    <m/>
    <m/>
    <m/>
    <n v="0"/>
    <n v="200"/>
    <s v="NO_CONCILIADO"/>
    <m/>
    <m/>
  </r>
  <r>
    <x v="32"/>
    <m/>
    <x v="32"/>
    <x v="159"/>
    <s v="O20487690002"/>
    <s v="BOD"/>
    <n v="2048769"/>
    <m/>
    <s v="00046104203 DEPOSITO DE EFECTIVO, DEPOSITANTE: MARIA MARISOL POMACOSI CONDORI, CONCEPTO: DEVOLUCION DE PASAJE, CUENTA DE DEPOSITO: CUENTA UNICA DEL TESORO"/>
    <m/>
    <m/>
    <m/>
    <m/>
    <m/>
    <m/>
    <n v="0"/>
    <n v="200"/>
    <s v="NO_CONCILIADO"/>
    <m/>
    <m/>
  </r>
  <r>
    <x v="47"/>
    <m/>
    <x v="47"/>
    <x v="159"/>
    <s v="O20488060002"/>
    <s v="BOD"/>
    <n v="2048806"/>
    <m/>
    <s v="00099021001 DEPOSITO DE EFECTIVO, DEPOSITANTE: IPD-SA, CONCEPTO: DEVOLUCION DE PASAJE NO UTILIZADO GESTION 2022 PREV 48, CUENTA DE DEPOSITO: CUENTA UNICA DEL TESORO"/>
    <m/>
    <m/>
    <m/>
    <m/>
    <m/>
    <m/>
    <n v="0"/>
    <n v="452"/>
    <s v="NO_CONCILIADO"/>
    <m/>
    <m/>
  </r>
  <r>
    <x v="47"/>
    <m/>
    <x v="47"/>
    <x v="159"/>
    <s v="O20488070002"/>
    <s v="BOD"/>
    <n v="2048807"/>
    <m/>
    <s v="00099021001 DEPOSITO DE EFECTIVO, DEPOSITANTE: IPD -SA, CONCEPTO: DEVOLUCION POR PAGO EN DEMASIA VIATICOS GESTION 2021 C-31 PREVENTIVO N°2545, CUENTA DE DEPOSITO: CUENTA UNICA DEL TESORO"/>
    <m/>
    <m/>
    <m/>
    <m/>
    <m/>
    <m/>
    <n v="0"/>
    <n v="36"/>
    <s v="NO_CONCILIADO"/>
    <m/>
    <m/>
  </r>
  <r>
    <x v="32"/>
    <m/>
    <x v="32"/>
    <x v="159"/>
    <s v="O20488590002"/>
    <s v="BOD"/>
    <n v="2048859"/>
    <m/>
    <s v="00046104203 DEPOSITO DE EFECTIVO, DEPOSITANTE: LUIS ALBERTO SIRPA GONZALES, CONCEPTO: REVERSION DE FONDOS NO UTILIZADOS, CUENTA DE DEPOSITO: CUENTA UNICA DEL TESORO"/>
    <m/>
    <m/>
    <m/>
    <m/>
    <m/>
    <m/>
    <n v="0"/>
    <n v="314.95"/>
    <s v="NO_CONCILIADO"/>
    <m/>
    <m/>
  </r>
  <r>
    <x v="32"/>
    <m/>
    <x v="32"/>
    <x v="159"/>
    <s v="O20488630002"/>
    <s v="BOD"/>
    <n v="2048863"/>
    <m/>
    <s v="00046104203 DEPOSITO DE EFECTIVO, DEPOSITANTE: RUBEN CALLE FLORES, CONCEPTO: REVERSION DE FONDOS NO UTILIZADOS, CUENTA DE DEPOSITO: CUENTA UNICA DEL TESORO"/>
    <m/>
    <m/>
    <m/>
    <m/>
    <m/>
    <m/>
    <n v="0"/>
    <n v="139.96"/>
    <s v="NO_CONCILIADO"/>
    <m/>
    <m/>
  </r>
  <r>
    <x v="32"/>
    <m/>
    <x v="32"/>
    <x v="159"/>
    <s v="O20488740002"/>
    <s v="BOD"/>
    <n v="2048874"/>
    <m/>
    <s v="00046104203 DEPOSITO DE EFECTIVO, DEPOSITANTE: JOSE SOLIZ ALARCÓN, CONCEPTO: REVERSION, CUENTA DE DEPOSITO: CUENTA UNICA DEL TESORO"/>
    <m/>
    <m/>
    <m/>
    <m/>
    <m/>
    <m/>
    <n v="0"/>
    <n v="222"/>
    <s v="NO_CONCILIADO"/>
    <m/>
    <m/>
  </r>
  <r>
    <x v="32"/>
    <m/>
    <x v="32"/>
    <x v="159"/>
    <s v="O20488770002"/>
    <s v="BOD"/>
    <n v="2048877"/>
    <m/>
    <s v="00046104203 DEPOSITO DE EFECTIVO, DEPOSITANTE: DEIMAMIO SALINAS CORDERO, CONCEPTO: REVERSION, CUENTA DE DEPOSITO: CUENTA UNICA DEL TESORO"/>
    <m/>
    <m/>
    <m/>
    <m/>
    <m/>
    <m/>
    <n v="0"/>
    <n v="222"/>
    <s v="NO_CONCILIADO"/>
    <m/>
    <m/>
  </r>
  <r>
    <x v="32"/>
    <m/>
    <x v="32"/>
    <x v="159"/>
    <s v="O20488780002"/>
    <s v="BOD"/>
    <n v="2048878"/>
    <m/>
    <s v="00046104203 DEPOSITO DE EFECTIVO, DEPOSITANTE: LUIS CARLOS SUAREZ MONTAÑO, CONCEPTO: REVERSION, CUENTA DE DEPOSITO: CUENTA UNICA DEL TESORO"/>
    <m/>
    <m/>
    <m/>
    <m/>
    <m/>
    <m/>
    <n v="0"/>
    <n v="222"/>
    <s v="NO_CONCILIADO"/>
    <m/>
    <m/>
  </r>
  <r>
    <x v="26"/>
    <m/>
    <x v="26"/>
    <x v="159"/>
    <s v="O20489020002"/>
    <s v="BOD"/>
    <n v="2048902"/>
    <m/>
    <s v="00587012001 DEPOSITO DE EFECTIVO, DEPOSITANTE: PERCY ELVIS TUCO TUCO E.B.C., CONCEPTO: DEVOLUCION AL COMPROBANTE NRO787, CUENTA DE DEPOSITO: CUENTA UNICA DEL TESORO"/>
    <m/>
    <m/>
    <m/>
    <m/>
    <m/>
    <m/>
    <n v="0"/>
    <n v="2870.49"/>
    <s v="NO_CONCILIADO"/>
    <m/>
    <m/>
  </r>
  <r>
    <x v="63"/>
    <m/>
    <x v="63"/>
    <x v="159"/>
    <s v="O20489210002"/>
    <s v="BOD"/>
    <n v="2048921"/>
    <m/>
    <s v="00099021001 DEPOSITO DE EFECTIVO, DEPOSITANTE: EUSEBIO HUANCA LIMACHI, CONCEPTO: CONVENIO DOBLE PERCEPCION - SENASIR, CUENTA DE DEPOSITO: CUENTA UNICA DEL TESORO"/>
    <m/>
    <m/>
    <m/>
    <m/>
    <m/>
    <m/>
    <n v="0"/>
    <n v="3715.42"/>
    <s v="NO_CONCILIADO"/>
    <m/>
    <m/>
  </r>
  <r>
    <x v="32"/>
    <m/>
    <x v="32"/>
    <x v="159"/>
    <s v="O20489280002"/>
    <s v="BOD"/>
    <n v="2048928"/>
    <m/>
    <s v="00099021001 DEPOSITO DE EFECTIVO, DEPOSITANTE: VICEMINISTERIO DE DEPORTES, CONCEPTO: DEVOLUCION DE FONDOS EN AVANCE DEL SR ALBERTO PELAGIO ALVARADO, PREMIACION DEPORTISTAS MEDALLEROS, CUENTA DE DEPOSITO: CUENTA UNICA DEL TESORO"/>
    <m/>
    <m/>
    <m/>
    <m/>
    <m/>
    <m/>
    <n v="0"/>
    <n v="2339.5"/>
    <s v="NO_CONCILIADO"/>
    <m/>
    <m/>
  </r>
  <r>
    <x v="0"/>
    <m/>
    <x v="0"/>
    <x v="159"/>
    <s v="O20489740002"/>
    <s v="BOD"/>
    <n v="2048974"/>
    <m/>
    <s v="00099021001 DEPOSITO DE EFECTIVO, DEPOSITANTE: JUAN ARMANDO CABRERA MIRANDA, CONCEPTO: DEVOLUCION POR DOBLE PERCEPCION, CUENTA DE DEPOSITO: CUENTA UNICA DEL TESORO"/>
    <m/>
    <m/>
    <m/>
    <m/>
    <m/>
    <m/>
    <n v="0"/>
    <n v="355.38"/>
    <s v="NO_CONCILIADO"/>
    <m/>
    <m/>
  </r>
  <r>
    <x v="0"/>
    <m/>
    <x v="0"/>
    <x v="159"/>
    <s v="O20490010002"/>
    <s v="BOD"/>
    <n v="2049001"/>
    <m/>
    <s v="00099021001 DEPOSITO DE EFECTIVO, DEPOSITANTE: JUAN YANA HUACANI, CONCEPTO: COMPROMISO DE DEVOLUCION DE DEUDAD, CUENTA DE DEPOSITO: CUENTA UNICA DEL TESORO"/>
    <m/>
    <m/>
    <m/>
    <m/>
    <m/>
    <m/>
    <n v="0"/>
    <n v="1616.58"/>
    <s v="NO_CONCILIADO"/>
    <m/>
    <m/>
  </r>
  <r>
    <x v="71"/>
    <m/>
    <x v="71"/>
    <x v="159"/>
    <s v="O20490080002"/>
    <s v="BOD"/>
    <n v="2049008"/>
    <m/>
    <s v="00099021001 DEPOSITO DE EFECTIVO, DEPOSITANTE: CC. DEMN MARCO ANTONIO ROSALES HUMEREZ, CONCEPTO: REVERISON SEGUN PREV 2232 (ALIMENTACION Y SOCORRO MES AGOSTO), CUENTA DE DEPOSITO: CUENTA UNICA DEL TESORO"/>
    <m/>
    <m/>
    <m/>
    <m/>
    <m/>
    <m/>
    <n v="0"/>
    <n v="853.8"/>
    <s v="NO_CONCILIADO"/>
    <m/>
    <m/>
  </r>
  <r>
    <x v="71"/>
    <m/>
    <x v="71"/>
    <x v="159"/>
    <s v="O20490090002"/>
    <s v="BOD"/>
    <n v="2049009"/>
    <m/>
    <s v="00099021001 DEPOSITO DE EFECTIVO, DEPOSITANTE: CN. DAEN WINSOR EDWIN POZO RODRIGUEZ, CONCEPTO: REVERSION SEGUN PREV 4270 SANEAMIENTO DE PREDIOS, CUENTA DE DEPOSITO: CUENTA UNICA DEL TESORO /DJBR."/>
    <m/>
    <m/>
    <m/>
    <m/>
    <m/>
    <m/>
    <n v="0"/>
    <n v="1100"/>
    <s v="NO_CONCILIADO"/>
    <m/>
    <m/>
  </r>
  <r>
    <x v="44"/>
    <m/>
    <x v="44"/>
    <x v="159"/>
    <s v="O20490330002"/>
    <s v="BOD"/>
    <n v="2049033"/>
    <m/>
    <s v="00213012001 DEPOSITO DE EFECTIVO, DEPOSITANTE: JUSTO FRANZ CHOQUE CHOQUE, CONCEPTO: DEVOLUCION DE GASTOS NO EJECUTADOS, CUENTA DE DEPOSITO: CUENTA UNICA DEL TESORO"/>
    <m/>
    <m/>
    <m/>
    <m/>
    <m/>
    <m/>
    <n v="0"/>
    <n v="21.5"/>
    <s v="NO_CONCILIADO"/>
    <m/>
    <m/>
  </r>
  <r>
    <x v="107"/>
    <m/>
    <x v="107"/>
    <x v="159"/>
    <s v="O20490490002"/>
    <s v="BOD"/>
    <n v="2049049"/>
    <m/>
    <s v="00670012003 DEPOSITO DE EFECTIVO, DEPOSITANTE: EDWIN PAZ PEREZ FLORES, CONCEPTO: REPOSICION CREDENCIAL, CUENTA DE DEPOSITO: CUENTA UNICA DEL TESORO"/>
    <m/>
    <m/>
    <m/>
    <m/>
    <m/>
    <m/>
    <n v="0"/>
    <n v="50"/>
    <s v="NO_CONCILIADO"/>
    <m/>
    <m/>
  </r>
  <r>
    <x v="0"/>
    <m/>
    <x v="0"/>
    <x v="159"/>
    <s v="O20490520002"/>
    <s v="BOD"/>
    <n v="2049052"/>
    <m/>
    <s v="00099021001 DEPOSITO DE EFECTIVO, DEPOSITANTE: CARLOS ANTONIO PADILLA, CONCEPTO: DEVOLUCION DE HABERES, CUENTA DE DEPOSITO: CUENTA UNICA DEL TESORO"/>
    <m/>
    <m/>
    <m/>
    <m/>
    <m/>
    <m/>
    <n v="0"/>
    <n v="1500"/>
    <s v="NO_CONCILIADO"/>
    <m/>
    <m/>
  </r>
  <r>
    <x v="108"/>
    <m/>
    <x v="108"/>
    <x v="159"/>
    <s v="B20487770002"/>
    <s v="BOD"/>
    <n v="2048777"/>
    <m/>
    <s v="00224012002 DEP.DE CHEQ.AJENOS,RET.DE CAM.,CONCEPTO: TRANSFERENCIA DE FONDOS PARA PAGOS VIA SIGEP, PARA GASTOS DEL PROGRAMA SHINAHOTA,DEP.: INSUMOS BOLIVIA , PROCEDENCIA: BANCO UNION S.A., CHEQUE: 3366, FECHA DE EMISION:07/09/2022"/>
    <m/>
    <m/>
    <m/>
    <m/>
    <m/>
    <m/>
    <n v="0"/>
    <n v="500000"/>
    <s v="NO_CONCILIADO"/>
    <m/>
    <m/>
  </r>
  <r>
    <x v="108"/>
    <m/>
    <x v="108"/>
    <x v="159"/>
    <s v="B20487780002"/>
    <s v="BOD"/>
    <n v="2048778"/>
    <m/>
    <s v="00224012007 DEP.DE CHEQ.AJENOS,RET.DE CAM.,CONCEPTO: TRANSFERENCIA DE FONDOS PARA PAGOS VIA SIGEP, GASTOS DEL PROGRAMA IVIRGARZAMA,DEP.: INSUMOS BOLIVIA , PROCEDENCIA: BANCO UNION S.A., CHEQUE: 2251, FECHA DE EMISION:07/09/2022"/>
    <m/>
    <m/>
    <m/>
    <m/>
    <m/>
    <m/>
    <n v="0"/>
    <n v="500000"/>
    <s v="NO_CONCILIADO"/>
    <m/>
    <m/>
  </r>
  <r>
    <x v="109"/>
    <m/>
    <x v="109"/>
    <x v="159"/>
    <s v="B20488000002"/>
    <s v="BOD"/>
    <n v="2048800"/>
    <m/>
    <s v="00660012006 DEP.DE CHEQ.AJENOS,RET.DE CAM.,CONCEPTO: DEVOLUCION DE PASAJES DE GESTIONES ANTERIORES,DEP.: ORGANO JUDICIAL-DISTRITO COCHABAMBA , PROCEDENCIA: BANCO UNION S.A., CHEQUE: 298, FECHA DE EMISION:06/09/2022"/>
    <m/>
    <m/>
    <m/>
    <m/>
    <m/>
    <m/>
    <n v="0"/>
    <n v="285"/>
    <s v="NO_CONCILIADO"/>
    <m/>
    <m/>
  </r>
  <r>
    <x v="60"/>
    <m/>
    <x v="60"/>
    <x v="159"/>
    <s v="B20488870002"/>
    <s v="BOD"/>
    <n v="2048887"/>
    <m/>
    <s v="00206012001 DEP.DE CHEQ.AJENOS,RET.DE CAM.,CONCEPTO: DEPÓSITO POR OTROS INGRESOS,DEP.: INSTITUTO NACIONAL DE ESTADISTICA , PROCEDENCIA: BANCO UNION S.A., CHEQUE: 5458, FECHA DE EMISION:06/09/2022"/>
    <m/>
    <m/>
    <m/>
    <m/>
    <m/>
    <m/>
    <n v="0"/>
    <n v="154.80000000000001"/>
    <s v="NO_CONCILIADO"/>
    <m/>
    <m/>
  </r>
  <r>
    <x v="3"/>
    <m/>
    <x v="3"/>
    <x v="159"/>
    <s v="Q16817120002"/>
    <s v="CRV"/>
    <n v="1681712"/>
    <m/>
    <s v="NUMERO DE LIBRETA CUT: 00099021001 OPERACIÓN E18 TRANSFERENCIA DEL SISTEMA FINANCIERO POR CUENTA DE TERCEROS A LA CUT TRANSFERENCIA DISPOSICION A LA LEY NÂ° 1356 DE FECHA 28/12/2020 VENTA SERVICIOS TELEFONOA MOVIL INTERNET SOLICITUD EMPRESA NACIONAL DE TELECOMUNICACIONES S.A. ENTEL S.A."/>
    <m/>
    <m/>
    <m/>
    <m/>
    <m/>
    <m/>
    <n v="0"/>
    <n v="23004805.530000001"/>
    <s v="NO_CONCILIADO"/>
    <m/>
    <m/>
  </r>
  <r>
    <x v="3"/>
    <m/>
    <x v="3"/>
    <x v="159"/>
    <s v="S10420950002"/>
    <s v="CRV"/>
    <n v="1042095"/>
    <m/>
    <s v="||TRANSFERENCIA DE FONDOS SEGÚN NOTA DEL MINISTERIO DE ECONOMÍA Y FINANZAS PÚBLICAS MEFP/VTCP/DGPOT/UPCFTGN/1064/2022 DE FECHA 09-09-2022 LIBRETA N° 00099021001 TGN-RECURSOS ORDINARIOS (3987)"/>
    <m/>
    <m/>
    <m/>
    <m/>
    <m/>
    <m/>
    <n v="0"/>
    <n v="299041250"/>
    <s v="NO_CONCILIADO"/>
    <m/>
    <m/>
  </r>
  <r>
    <x v="3"/>
    <m/>
    <x v="3"/>
    <x v="159"/>
    <s v="S10421020002"/>
    <s v="CRV"/>
    <n v="808"/>
    <m/>
    <s v="||TRANSFERENCIA A LA CUENTA ÚNICA DEL TESORO POR REMUNERACIÓN MÁXIMA DEL SECTOR PÚBLICO DE MARCELINO ALIAGA LIMACHI, CORRESPONDIENTE AL MES DE AGOSTO/2022, SEGÚN DOCUMENTOS ADJUNTOS Y ROC N° 808/2022 DEL DCR. TRANSFERENCIA REMUNERACIÓN MAXIMA DE MARCELINO ALIAGA LIMACHI AGOSTO/2022 LIBRETA N° 00099021001"/>
    <m/>
    <m/>
    <m/>
    <m/>
    <m/>
    <m/>
    <n v="0"/>
    <n v="6481.87"/>
    <s v="NO_CONCILIADO"/>
    <m/>
    <m/>
  </r>
  <r>
    <x v="86"/>
    <m/>
    <x v="86"/>
    <x v="159"/>
    <s v="G19979870001"/>
    <s v="CVD"/>
    <n v="1997987"/>
    <m/>
    <s v="COBRO COSTOS DE PAPELERIA POR REGULARIZACION DE TRANSFERENCIA DEL EXTERIOR POR ORDEN DE CONSULADO GENERAL DE BOLIVIA GINEBRA-SUIZA REF:GESTORIA CONSULAR AGOSTO 2022 LIB. 00010011102 MIN.RELACIONES EXTERIORES - GESTORIA CONSULAR LEY Nº 3108"/>
    <m/>
    <m/>
    <m/>
    <m/>
    <m/>
    <m/>
    <n v="50"/>
    <n v="0"/>
    <s v="NO_CONCILIADO"/>
    <m/>
    <m/>
  </r>
  <r>
    <x v="3"/>
    <m/>
    <x v="3"/>
    <x v="159"/>
    <s v="S10420970001"/>
    <s v="COB"/>
    <n v="1042097"/>
    <m/>
    <s v="||COMISIONES BANCARIAS POR TRANSFERENCIA DE FONDOS SEGÚN NOTA DEL MINISTERIO DE ECONOMÍA Y FINANZAS PÚBLICAS MEFP/VTCP/DGPOT/UPCFTGN/1064/2022 DE 09-09-2022 LIBRETA N° 00099021001 TGN-RECURSOS ORDINARIOS (3987) REF.: ÚTILES DE ESCRITORIO"/>
    <m/>
    <m/>
    <m/>
    <m/>
    <m/>
    <m/>
    <n v="50"/>
    <n v="0"/>
    <s v="NO_CONCILIADO"/>
    <m/>
    <m/>
  </r>
  <r>
    <x v="50"/>
    <m/>
    <x v="50"/>
    <x v="159"/>
    <s v="Q16818620002"/>
    <s v="CRV"/>
    <n v="1681862"/>
    <m/>
    <s v="NUMERO DE LIBRETA CUT: 00373024105 OPERACIÓN E75 TRANSFERENCIA DE LA CUENTA FISCAL BUN A LA CUT EN MN TRANSFERENCIA DE FONDOS A SOLICITUD DE: GOBIERNO AUTONOMO MUNICIPAL COLCAPIRHUA, CITE:G.A.M.C-DESP.EXT./836/2022 CUENTA CUT 3987 LIBRETA NÂ° 00373024105 FDI-TRANSFERENCIAS PROGRAMAS Y/O PROYECT"/>
    <m/>
    <m/>
    <m/>
    <m/>
    <m/>
    <m/>
    <n v="0"/>
    <n v="83118.86"/>
    <s v="NO_CONCILIADO"/>
    <m/>
    <m/>
  </r>
  <r>
    <x v="87"/>
    <m/>
    <x v="87"/>
    <x v="159"/>
    <s v="S10421200003"/>
    <s v="COB"/>
    <n v="1042120"/>
    <m/>
    <s v="||TRANSFERENCIA DE FONDOS S/G MENSAJES SWIFT NROS. 15054 Y 15053 DE LA FECHA Y NOTA CITE DGAC/10774/2022 DE F.31.03.2022 (HRE-TGL-5031) DE LA DIRECCION GENERAL DE AERONAUTICA CIVIL (SECTOR PÚBLICO- SOBREVUELOS). DEBITO DE LA LIBRETA 0117012001 DGAC, REPOSICIÓN DE ÚTILES DE ESCRITORIO."/>
    <m/>
    <m/>
    <m/>
    <m/>
    <m/>
    <m/>
    <n v="50"/>
    <n v="0"/>
    <s v="NO_CONCILIADO"/>
    <m/>
    <m/>
  </r>
  <r>
    <x v="83"/>
    <m/>
    <x v="83"/>
    <x v="159"/>
    <s v="G19981170003"/>
    <s v="CVD"/>
    <n v="1998117"/>
    <m/>
    <s v="TRANSFERENCIA DE FONDOS AL EXTERIOR A SOLICITUD DE YACIMIENTOS PETROLIFEROS FISCALES BOLIVIANOS SEGUN SOLICITUD YPFB-0280-2022 REF: PAGO PETROLEOS PARAGUAYOS PETROPAR 1ER POST PAGO POR SUM HIDR LIQ SUR ORIENTE 2022 SEGUN OP UPCA 1075 LIB. 00513012004 LBP-YPFB-UNICOMERCIAL (4030005415/1-2188907)"/>
    <m/>
    <m/>
    <m/>
    <m/>
    <m/>
    <m/>
    <n v="37504.910000000003"/>
    <n v="0"/>
    <s v="NO_CONCILIADO"/>
    <m/>
    <m/>
  </r>
  <r>
    <x v="19"/>
    <m/>
    <x v="19"/>
    <x v="159"/>
    <s v="S10420980003"/>
    <s v="COB"/>
    <n v="1042098"/>
    <m/>
    <s v="||TRANSFERENCIA DE FONDOS S/G. MENSAJE SWIFT NRO. 14974 DE LA FECHA, Y NOTAS CITE: NAABOL-DNAF/N°0117/2022 DE FECHA 04/04/2022 (HRE-TGL-5306), CITE: NAABOL-DNAF/N°0112/2022 DE FECHA 30/03/2022 (HRE-TGL-4950). (SECTOR PÚBLICO - SOBREVUELOS). DÉBITO DE LA LIBRETA 00389012001 NAABOL-ADMINISTRACION, REPOSICIÓN ÚTILES DE ESCRITORIO."/>
    <m/>
    <m/>
    <m/>
    <m/>
    <m/>
    <m/>
    <n v="50"/>
    <n v="0"/>
    <s v="NO_CONCILIADO"/>
    <m/>
    <m/>
  </r>
  <r>
    <x v="87"/>
    <m/>
    <x v="87"/>
    <x v="159"/>
    <s v="S10421000003"/>
    <s v="COB"/>
    <n v="1042100"/>
    <m/>
    <s v="||TRANSFERENCIA DE FONDOS S/G MENSAJE SWIFT NRO.14975 DE LA FECHA Y NOTA CITE DGAC/10774/2022 DE F.31.03.2022 (HRE-TGL-5031) DE LA DIRECCION GENERAL DE AERONAUTICA CIVIL (SECTOR PÚBLICO- SOBREVUELOS). DEBITO DE LA LIBRETA 0117012001 DGAC, REPOSICIÓN DE ÚTILES DE ESCRITORIO."/>
    <m/>
    <m/>
    <m/>
    <m/>
    <m/>
    <m/>
    <n v="50"/>
    <n v="0"/>
    <s v="NO_CONCILIADO"/>
    <m/>
    <m/>
  </r>
  <r>
    <x v="19"/>
    <m/>
    <x v="19"/>
    <x v="159"/>
    <s v="S10421170003"/>
    <s v="COB"/>
    <n v="1042117"/>
    <m/>
    <s v="||TRANSFERENCIA DE FONDOS S/G. MENSAJES SWIFT NROS. 15051 Y 15050 DE LA FECHA, Y NOTA CITE: NAABOL-DNAF/N°0112/2022 DE FECHA 30/03/2022 (HRE-TGL-4950). (SECTOR PÚBLICO - SOBREVUELOS). DÉBITO DE LA LIBRETA 00389012001 NAABOL-ADMINISTRACION, REPOSICIÓN ÚTILES DE ESCRITORIO."/>
    <m/>
    <m/>
    <m/>
    <m/>
    <m/>
    <m/>
    <n v="50"/>
    <n v="0"/>
    <s v="NO_CONCILIADO"/>
    <m/>
    <m/>
  </r>
  <r>
    <x v="106"/>
    <m/>
    <x v="106"/>
    <x v="159"/>
    <s v="G19982530002"/>
    <s v="CRV"/>
    <n v="1998253"/>
    <m/>
    <s v="TRANSFERENCIA DEL EXTERIOR SEGUN SWIFT NO.15004 DE FECHA 09/09/2022 ORDENANTE: CONSULADO GENERAL DE BOLIVIA - BUENOS AIRES-ARGENTINA LIB. 00340012005 SEGIP - RECAUDACION EXTERIOR - CEDULAS DE IDENTIDAD"/>
    <m/>
    <m/>
    <m/>
    <m/>
    <m/>
    <m/>
    <n v="0"/>
    <n v="5235.6899999999996"/>
    <s v="NO_CONCILIADO"/>
    <m/>
    <m/>
  </r>
  <r>
    <x v="106"/>
    <m/>
    <x v="106"/>
    <x v="159"/>
    <s v="G19982570002"/>
    <s v="CRV"/>
    <n v="1998257"/>
    <m/>
    <s v="TRANSFERENCIA DEL EXTERIOR SEGUN SWIFT NO 15044 DE FECHA 09/09/2022 ORDENANTE: CONSULADO DE BOLIVIA EN MADRID, REF: RECAUDACION EXT. 796 CEDULAS IDENTIDAD AGOSTO 14.328 Y 86 LICENCIAS DE CONDUCIR AGOSTO 5.160 LIB. 00340012005 SEGIP - RECAUDACION EXTERIOR - CEDULAS DE IDENTIDAD"/>
    <m/>
    <m/>
    <m/>
    <m/>
    <m/>
    <m/>
    <n v="0"/>
    <n v="133289.79999999999"/>
    <s v="NO_CONCILIADO"/>
    <m/>
    <m/>
  </r>
  <r>
    <x v="86"/>
    <m/>
    <x v="86"/>
    <x v="159"/>
    <s v="G19982520001"/>
    <s v="CVD"/>
    <n v="1998252"/>
    <m/>
    <s v="COBRO COSTOS DE PAPELERIA SEGUN TRANSFERENCIA DEL EXTERIOR POR ORDEN DE EMBAJADA DE BOLIVIA EN BOGOTA COLOMBIA REF.: RECAUDACIONES GESTORÍA CONSULAR POR EL MES DE JULIO Y AGOSTO 2022 LIB. 00010011102 MIN.RELACIONES EXTERIORES - GESTORIA CONSULAR LEY Nº 3108"/>
    <m/>
    <m/>
    <m/>
    <m/>
    <m/>
    <m/>
    <n v="50"/>
    <n v="0"/>
    <s v="NO_CONCILIADO"/>
    <m/>
    <m/>
  </r>
  <r>
    <x v="106"/>
    <m/>
    <x v="106"/>
    <x v="159"/>
    <s v="G19982540001"/>
    <s v="CVD"/>
    <n v="1998254"/>
    <m/>
    <s v="COBRO COSTOS DE PAPELERIA SEGUN TRANSFERENCIA DEL EXTERIOR POR ORDEN DE CONSULADO GENERAL DE BOLIVIA - BUENOS AIRES-ARGENTINA LIB. 00340012003 RECAUDACION EXTRANJERIA - C.I. -L.C."/>
    <m/>
    <m/>
    <m/>
    <m/>
    <m/>
    <m/>
    <n v="50"/>
    <n v="0"/>
    <s v="NO_CONCILIADO"/>
    <m/>
    <m/>
  </r>
  <r>
    <x v="52"/>
    <m/>
    <x v="52"/>
    <x v="159"/>
    <s v="G19982560001"/>
    <s v="CVD"/>
    <n v="1998256"/>
    <m/>
    <s v="COBRO COSTOS DE PAPELERIA SEGUN TRANSFERENCIA DEL EXTERIOR POR ORDEN DE LUXURY FIBRES LIMITED REF:INV 8 LESS DEBIT NOTES LIB. 00593012001 EMPRESA ESTATAL YACANA - RECURSOS PROPIOS"/>
    <m/>
    <m/>
    <m/>
    <m/>
    <m/>
    <m/>
    <n v="50"/>
    <n v="0"/>
    <s v="NO_CONCILIADO"/>
    <m/>
    <m/>
  </r>
  <r>
    <x v="106"/>
    <m/>
    <x v="106"/>
    <x v="159"/>
    <s v="G19982580001"/>
    <s v="CVD"/>
    <n v="1998258"/>
    <m/>
    <s v="COBRO COSTOS DE PAPELERIA SEGUN TRANSFERENCIA DEL EXTERIOR POR ORDEN DE CONSULADO DE BOLIVIA EN MADRID, REF: RECAUDACION EXT. 796 CEDULAS IDENTIDAD AGOSTO 14.328 Y 86 LICENCIAS DE CONDUCIR AGOSTO 5.160 LIB. 00340012003 RECAUDACION EXTRANJERIA - C.I. -L.C."/>
    <m/>
    <m/>
    <m/>
    <m/>
    <m/>
    <m/>
    <n v="50"/>
    <n v="0"/>
    <s v="NO_CONCILIADO"/>
    <m/>
    <m/>
  </r>
  <r>
    <x v="83"/>
    <m/>
    <x v="83"/>
    <x v="159"/>
    <s v="G19982600001"/>
    <s v="CVD"/>
    <n v="1998260"/>
    <m/>
    <s v="COBRO COSTOS DE PAPELERIA SEGUN TRANSFERENCIA DEL EXTERIOR POR ORDEN DE COPA ENERGIA DISTRIBUIDORA DE GAS S.A. FECHA VALOR 08/09/2022 REF:RFB 07134505809 LIB. 00513062001 YPFB-OPERACIONES PLANTA DE SEPARACION DE LIQUIDOS RIO GRANDE"/>
    <m/>
    <m/>
    <m/>
    <m/>
    <m/>
    <m/>
    <n v="50"/>
    <n v="0"/>
    <s v="NO_CONCILIADO"/>
    <m/>
    <m/>
  </r>
  <r>
    <x v="86"/>
    <m/>
    <x v="86"/>
    <x v="159"/>
    <s v="G19982620001"/>
    <s v="CVD"/>
    <n v="1998262"/>
    <m/>
    <s v="COBRO COSTOS DE PAPELERIA SEGUN TRANSFERENCIA DEL EXTERIOR POR ORDEN DE CONSULADO GENERAL DE BOLIVIA EN MILAN, FECHA VALOR 9/9/2022, REF.:GESTORÍA CONSULAR DE AGOSTO 2022 LIB. 00010011102 MIN.RELACIONES EXTERIORES - GESTORIA CONSULAR LEY Nº 3108"/>
    <m/>
    <m/>
    <m/>
    <m/>
    <m/>
    <m/>
    <n v="50"/>
    <n v="0"/>
    <s v="NO_CONCILIADO"/>
    <m/>
    <m/>
  </r>
  <r>
    <x v="83"/>
    <m/>
    <x v="83"/>
    <x v="159"/>
    <s v="G19982640001"/>
    <s v="CVD"/>
    <n v="1998264"/>
    <m/>
    <s v="COBRO COSTOS DE PAPELERIA SEGUN TRANSFERENCIA DEL EXTERIOR POR ORDEN DE PARAGUAY ENERGY GAS S.R.L. (PY/ASUNCION) REF.: OPE 0/606511 FECHA VALOR 8/09/2022 LIB. 00513062001 YPFB-OPERACIONES PLANTA DE SEPARACION DE LIQUIDOS RIO GRANDE"/>
    <m/>
    <m/>
    <m/>
    <m/>
    <m/>
    <m/>
    <n v="50"/>
    <n v="0"/>
    <s v="NO_CONCILIADO"/>
    <m/>
    <m/>
  </r>
  <r>
    <x v="86"/>
    <m/>
    <x v="86"/>
    <x v="159"/>
    <s v="G19984100001"/>
    <s v="CVD"/>
    <n v="1998410"/>
    <m/>
    <s v="COBRO COSTOS DE PAPELERIA SEGUN TRANSFERENCIA DEL EXTERIOR POR ORDEN DE EMBAJADA DEL ESTADO PLURINACIONAL DE BOLIVIA - MEXICO REF:GESTORIA CONSULAR AGOSTO 2022 LIB. 00010011102 MIN.RELACIONES EXTERIORES - GESTORIA CONSULAR LEY Nº 3108"/>
    <m/>
    <m/>
    <m/>
    <m/>
    <m/>
    <m/>
    <n v="50"/>
    <n v="0"/>
    <s v="NO_CONCILIADO"/>
    <m/>
    <m/>
  </r>
  <r>
    <x v="86"/>
    <m/>
    <x v="86"/>
    <x v="159"/>
    <s v="G19984120001"/>
    <s v="CVD"/>
    <n v="1998412"/>
    <m/>
    <s v="COBRO COSTOS DE PAPELERIA SEGUN TRANSFERENCIA DEL EXTERIOR POR ORDEN DE CONSULADO GENERAL DE BOLIVIA BUENOS AIRES-ARGENTINA REF:GESTORIA CONSULAR AGOSTO 2022 LIB. 00010011102 MIN.RELACIONES EXTERIORES - GESTORIA CONSULAR LEY Nº 3108"/>
    <m/>
    <m/>
    <m/>
    <m/>
    <m/>
    <m/>
    <n v="50"/>
    <n v="0"/>
    <s v="NO_CONCILIADO"/>
    <m/>
    <m/>
  </r>
  <r>
    <x v="0"/>
    <m/>
    <x v="0"/>
    <x v="160"/>
    <s v="O20492110002"/>
    <s v="BOD"/>
    <n v="2049211"/>
    <m/>
    <s v="00099021001 DEPOSITO DE EFECTIVO, DEPOSITANTE: FREDDY IVAN CONDORI CUNO, CONCEPTO: POR COBRO DE SEGUNDAS NUPCIAS DE LOLA CUNO CANASA (QEPD), CUENTA DE DEPOSITO: CUENTA UNICA DEL TESORO"/>
    <m/>
    <m/>
    <m/>
    <m/>
    <m/>
    <m/>
    <n v="0"/>
    <n v="800"/>
    <s v="NO_CONCILIADO"/>
    <m/>
    <m/>
  </r>
  <r>
    <x v="63"/>
    <m/>
    <x v="63"/>
    <x v="160"/>
    <s v="O20492270002"/>
    <s v="BOD"/>
    <n v="2049227"/>
    <m/>
    <s v="00099021001 DEPOSITO DE EFECTIVO, DEPOSITANTE: JUAN ANGEL CORONEL SARDON C.I. 6136125 L.P., CONCEPTO: DEVOLUCION AL SENACIR COACTIVO SOCIAL, CUENTA DE DEPOSITO: CUENTA UNICA DEL TESORO"/>
    <m/>
    <m/>
    <m/>
    <m/>
    <m/>
    <m/>
    <n v="0"/>
    <n v="3513.93"/>
    <s v="NO_CONCILIADO"/>
    <m/>
    <m/>
  </r>
  <r>
    <x v="110"/>
    <m/>
    <x v="110"/>
    <x v="160"/>
    <s v="O20492500002"/>
    <s v="BOD"/>
    <n v="2049250"/>
    <m/>
    <s v="00099021001 DEPOSITO DE EFECTIVO, DEPOSITANTE: GUIDO BARRIOS RIVAS, CONCEPTO: DEVOLUCION POR DOBLE PERCEPCION, CUENTA DE DEPOSITO: CUENTA UNICA DEL TESORO /DJBR."/>
    <m/>
    <m/>
    <m/>
    <m/>
    <m/>
    <m/>
    <n v="0"/>
    <n v="912.36"/>
    <s v="NO_CONCILIADO"/>
    <m/>
    <m/>
  </r>
  <r>
    <x v="18"/>
    <m/>
    <x v="18"/>
    <x v="160"/>
    <s v="O20492580002"/>
    <s v="BOD"/>
    <n v="2049258"/>
    <m/>
    <s v="00081011101 DEPOSITO DE EFECTIVO, DEPOSITANTE: KEVIN YERKO VERA CAREAGA, CONCEPTO: REPOSICION DE CREDENCIAL Y TARJETA DE MARCADO, CUENTA DE DEPOSITO: CUENTA UNICA DEL TESORO"/>
    <m/>
    <m/>
    <m/>
    <m/>
    <m/>
    <m/>
    <n v="0"/>
    <n v="50"/>
    <s v="NO_CONCILIADO"/>
    <m/>
    <m/>
  </r>
  <r>
    <x v="4"/>
    <m/>
    <x v="4"/>
    <x v="160"/>
    <s v="O20492710002"/>
    <s v="BOD"/>
    <n v="2049271"/>
    <m/>
    <s v="00099021001 DEPOSITO DE EFECTIVO, DEPOSITANTE: TEOFILO BAPTISTA RAMIREZ, CONCEPTO: DEVOLUCION DE HABERES DEL 2010 CORRESPONDIENTE AL MES DE AGOSTO DE 2022, CUENTA DE DEPOSITO: CUENTA UNICA DEL TESORO /DJBR."/>
    <m/>
    <m/>
    <m/>
    <m/>
    <m/>
    <m/>
    <n v="0"/>
    <n v="1364.9"/>
    <s v="NO_CONCILIADO"/>
    <m/>
    <m/>
  </r>
  <r>
    <x v="68"/>
    <m/>
    <x v="68"/>
    <x v="160"/>
    <s v="O20492850002"/>
    <s v="BOD"/>
    <n v="2049285"/>
    <m/>
    <s v="00190012002 DEPOSITO DE EFECTIVO, DEPOSITANTE: WILLY BENAVIDES SANABRIA, CONCEPTO: DEVOLUCION POR CONCEPTO DE APORTES PATRONALES, CUENTA DE DEPOSITO: CUENTA UNICA DEL TESORO"/>
    <m/>
    <m/>
    <m/>
    <m/>
    <m/>
    <m/>
    <n v="0"/>
    <n v="381.28"/>
    <s v="NO_CONCILIADO"/>
    <m/>
    <m/>
  </r>
  <r>
    <x v="71"/>
    <m/>
    <x v="71"/>
    <x v="160"/>
    <s v="O20492880002"/>
    <s v="BOD"/>
    <n v="2049288"/>
    <m/>
    <s v="00020061101 DEPOSITO DE EFECTIVO, DEPOSITANTE: ADRIAN DELGADO HOYOS, CONCEPTO: DEPÓSITO DE GARANTIA DE 7% POR SERVICIO DE CONSULTORIA EN LINEA DEL MES DE AGOSTO 2022, CUENTA DE DEPOSITO: CUENTA UNICA DEL TESORO"/>
    <m/>
    <m/>
    <m/>
    <m/>
    <m/>
    <m/>
    <n v="0"/>
    <n v="260.33"/>
    <s v="NO_CONCILIADO"/>
    <m/>
    <m/>
  </r>
  <r>
    <x v="32"/>
    <m/>
    <x v="32"/>
    <x v="160"/>
    <s v="O20493090002"/>
    <s v="BOD"/>
    <n v="2049309"/>
    <m/>
    <s v="00046171101 DEPOSITO DE EFECTIVO, DEPOSITANTE: EMPRESA DISMED IMPORTACIONES Y REPRESENTACIONES, CONCEPTO: MULTA POR : SANCION JURIDICA RES. ADM. S/020 DEL 04-04-2022, CUENTA DE DEPOSITO: CUENTA UNICA DEL TESORO"/>
    <m/>
    <m/>
    <m/>
    <m/>
    <m/>
    <m/>
    <n v="0"/>
    <n v="2500"/>
    <s v="NO_CONCILIADO"/>
    <m/>
    <m/>
  </r>
  <r>
    <x v="14"/>
    <m/>
    <x v="14"/>
    <x v="160"/>
    <s v="O20493270002"/>
    <s v="BOD"/>
    <n v="2049327"/>
    <m/>
    <s v="00099021001 DEPOSITO DE EFECTIVO, DEPOSITANTE: RENE ZAMBRANA ESPINOZA, CONCEPTO: DEVOLUCION DE PASAJES NACIONALES, CUENTA DE DEPOSITO: CUENTA UNICA DEL TESORO /DJBR."/>
    <m/>
    <m/>
    <m/>
    <m/>
    <m/>
    <m/>
    <n v="0"/>
    <n v="4395"/>
    <s v="NO_CONCILIADO"/>
    <m/>
    <m/>
  </r>
  <r>
    <x v="46"/>
    <m/>
    <x v="46"/>
    <x v="160"/>
    <s v="O20493280002"/>
    <s v="BOD"/>
    <n v="2049328"/>
    <m/>
    <s v="00599012001 DEPOSITO DE EFECTIVO, DEPOSITANTE: EBA-EMPRESA BOLIVIANA DE ALIMENTOS Y DERIVADOS, CONCEPTO: FACTURA NO DECLARADA, CUENTA DE DEPOSITO: CUENTA UNICA DEL TESORO"/>
    <m/>
    <m/>
    <m/>
    <m/>
    <m/>
    <m/>
    <n v="0"/>
    <n v="146.9"/>
    <s v="NO_CONCILIADO"/>
    <m/>
    <m/>
  </r>
  <r>
    <x v="63"/>
    <m/>
    <x v="63"/>
    <x v="160"/>
    <s v="O20493290002"/>
    <s v="BOD"/>
    <n v="2049329"/>
    <m/>
    <s v="00099021001 DEPOSITO DE EFECTIVO, DEPOSITANTE: MERY QUIÑONES GABRIEL, CONCEPTO: DEVOLUCION DE COBRO INDEBIDO - SENASIR, CUENTA DE DEPOSITO: CUENTA UNICA DEL TESORO"/>
    <m/>
    <m/>
    <m/>
    <m/>
    <m/>
    <m/>
    <n v="0"/>
    <n v="1310"/>
    <s v="NO_CONCILIADO"/>
    <m/>
    <m/>
  </r>
  <r>
    <x v="68"/>
    <m/>
    <x v="68"/>
    <x v="160"/>
    <s v="O20493300002"/>
    <s v="BOD"/>
    <n v="2049330"/>
    <m/>
    <s v="00190012003 DEPOSITO DE EFECTIVO, DEPOSITANTE: JOSE MACHICADO GANDARILLAS, CONCEPTO: DEVOLUCION UTC CORRESPONDIENTE A NOVIEMBRE 2021, CUENTA DE DEPOSITO: CUENTA UNICA DEL TESORO"/>
    <m/>
    <m/>
    <m/>
    <m/>
    <m/>
    <m/>
    <n v="0"/>
    <n v="0.69"/>
    <s v="NO_CONCILIADO"/>
    <m/>
    <m/>
  </r>
  <r>
    <x v="32"/>
    <m/>
    <x v="32"/>
    <x v="160"/>
    <s v="O20493340002"/>
    <s v="BOD"/>
    <n v="2049334"/>
    <m/>
    <s v="00046171101 DEPOSITO DE EFECTIVO, DEPOSITANTE: ORTODONCIA.COM, CONCEPTO: SANCION POR INCUMPLIMINETO A LA NORMA SEGUN RESOLUCION ADMINISTRATIVA 57/2020 DE LA 4TA CUOTA, CUENTA DE DEPOSITO: CUENTA UNICA DEL TESORO"/>
    <m/>
    <m/>
    <m/>
    <m/>
    <m/>
    <m/>
    <n v="0"/>
    <n v="2500"/>
    <s v="NO_CONCILIADO"/>
    <m/>
    <m/>
  </r>
  <r>
    <x v="67"/>
    <m/>
    <x v="67"/>
    <x v="160"/>
    <s v="O20493410002"/>
    <s v="BOD"/>
    <n v="2049341"/>
    <m/>
    <s v="00099021001 DEPOSITO DE EFECTIVO, DEPOSITANTE: PROCURADORIA GENERAL DEL ESTADO, CONCEPTO: DEP. POR DEBITO COMP. BCB S 10391000003 COB EXTRACTO 1039100 COMISIONES BANCARIAS RECURSOS R. EXT., CUENTA DE DEPOSITO: CUENTA UNICA DEL TESORO"/>
    <m/>
    <m/>
    <m/>
    <m/>
    <m/>
    <m/>
    <n v="0"/>
    <n v="50"/>
    <s v="NO_CONCILIADO"/>
    <m/>
    <m/>
  </r>
  <r>
    <x v="31"/>
    <m/>
    <x v="31"/>
    <x v="160"/>
    <s v="O20493420002"/>
    <s v="BOD"/>
    <n v="2049342"/>
    <m/>
    <s v="00423182001 DEPOSITO DE EFECTIVO, DEPOSITANTE: JOSE EDUARDO CAYHUARA SOZA, CONCEPTO: PASAJES AL INTERIOR DEL PAIS, CUENTA DE DEPOSITO: CUENTA UNICA DEL TESORO"/>
    <m/>
    <m/>
    <m/>
    <m/>
    <m/>
    <m/>
    <n v="0"/>
    <n v="343"/>
    <s v="NO_CONCILIADO"/>
    <m/>
    <m/>
  </r>
  <r>
    <x v="0"/>
    <m/>
    <x v="0"/>
    <x v="160"/>
    <s v="O20493480002"/>
    <s v="BOD"/>
    <n v="2049348"/>
    <m/>
    <s v="00099021001 DEPOSITO DE EFECTIVO, DEPOSITANTE: JUSTA MENDOZA DE CARVAJAL, CONCEPTO: DEVOLUCION DE RETROACTIVO, CUENTA DE DEPOSITO: CUENTA UNICA DEL TESORO"/>
    <m/>
    <m/>
    <m/>
    <m/>
    <m/>
    <m/>
    <n v="0"/>
    <n v="700"/>
    <s v="NO_CONCILIADO"/>
    <m/>
    <m/>
  </r>
  <r>
    <x v="0"/>
    <m/>
    <x v="0"/>
    <x v="160"/>
    <s v="O20493740002"/>
    <s v="BOD"/>
    <n v="2049374"/>
    <m/>
    <s v="00099021001 DEPOSITO DE EFECTIVO, DEPOSITANTE: RODOLFO ABEL SUAREZ SALAZAR, CONCEPTO: SALDO DE COMPRA GASOLINA, CUENTA DE DEPOSITO: CUENTA UNICA DEL TESORO"/>
    <m/>
    <m/>
    <m/>
    <m/>
    <m/>
    <m/>
    <n v="0"/>
    <n v="81.14"/>
    <s v="NO_CONCILIADO"/>
    <m/>
    <m/>
  </r>
  <r>
    <x v="32"/>
    <m/>
    <x v="32"/>
    <x v="160"/>
    <s v="O20493630002"/>
    <s v="BOD"/>
    <n v="2049363"/>
    <m/>
    <s v="00046024204 DEPOSITO DE EFECTIVO, DEPOSITANTE: MINISTERIO DE SALUD Y DEPORTES, CONCEPTO: REVERSIO DE FONDOS POR LA DESADUANIZACION DE INSECTICIDA (BENDIOCORB 80%PM), CUENTA DE DEPOSITO: CUENTA UNICA DEL TESORO"/>
    <m/>
    <m/>
    <m/>
    <m/>
    <m/>
    <m/>
    <n v="0"/>
    <n v="2881.8"/>
    <s v="NO_CONCILIADO"/>
    <m/>
    <m/>
  </r>
  <r>
    <x v="96"/>
    <m/>
    <x v="96"/>
    <x v="160"/>
    <s v="O20493860002"/>
    <s v="BOD"/>
    <n v="2049386"/>
    <m/>
    <s v="00234014202 DEPOSITO DE EFECTIVO, DEPOSITANTE: VANESSA KAREN FLORES PATANA, CONCEPTO: DEVOLUCION AL PREV N° 565 PARTIDA &quot;GASTOS ESPECIALIZADOS POR LA ATENCION MEDICA&quot;, CUENTA DE DEPOSITO: CUENTA UNICA DEL TESORO"/>
    <m/>
    <m/>
    <m/>
    <m/>
    <m/>
    <m/>
    <n v="0"/>
    <n v="900"/>
    <s v="NO_CONCILIADO"/>
    <m/>
    <m/>
  </r>
  <r>
    <x v="14"/>
    <m/>
    <x v="14"/>
    <x v="160"/>
    <s v="O20493880002"/>
    <s v="BOD"/>
    <n v="2049388"/>
    <m/>
    <s v="00099021001 DEPOSITO DE EFECTIVO, DEPOSITANTE: MINISTERIO DE MEDIO AMBIENTE Y AGUA, CONCEPTO: PAGO DE PEAJES VIAS BOLIVIA VEHICULO 2526-ZBE, CUENTA DE DEPOSITO: CUENTA UNICA DEL TESORO"/>
    <m/>
    <m/>
    <m/>
    <m/>
    <m/>
    <m/>
    <n v="0"/>
    <n v="48"/>
    <s v="NO_CONCILIADO"/>
    <m/>
    <m/>
  </r>
  <r>
    <x v="14"/>
    <m/>
    <x v="14"/>
    <x v="160"/>
    <s v="O20493890002"/>
    <s v="BOD"/>
    <n v="2049389"/>
    <m/>
    <s v="00099021001 DEPOSITO DE EFECTIVO, DEPOSITANTE: MINISTERIO DE MEDIO AMBIENTE Y AGUA, CONCEPTO: PAGO DE PEAJES VIAS BOLIVIA VEHICULO 2978 NFD, CUENTA DE DEPOSITO: CUENTA UNICA DEL TESORO"/>
    <m/>
    <m/>
    <m/>
    <m/>
    <m/>
    <m/>
    <n v="0"/>
    <n v="59"/>
    <s v="NO_CONCILIADO"/>
    <m/>
    <m/>
  </r>
  <r>
    <x v="14"/>
    <m/>
    <x v="14"/>
    <x v="160"/>
    <s v="O20493940002"/>
    <s v="BOD"/>
    <n v="2049394"/>
    <m/>
    <s v="00086018043 DEPOSITO DE EFECTIVO, DEPOSITANTE: PETER ALEJANDRO ARELLANO ORELLANA, CONCEPTO: DEVOLUCION DE FONDOS EN AVANCE, CUENTA DE DEPOSITO: CUENTA UNICA DEL TESORO"/>
    <m/>
    <m/>
    <m/>
    <m/>
    <m/>
    <m/>
    <n v="0"/>
    <n v="2242.4"/>
    <s v="NO_CONCILIADO"/>
    <m/>
    <m/>
  </r>
  <r>
    <x v="81"/>
    <m/>
    <x v="81"/>
    <x v="160"/>
    <s v="O20493950002"/>
    <s v="BOD"/>
    <n v="2049395"/>
    <m/>
    <s v="00099021001 DEPOSITO DE EFECTIVO, DEPOSITANTE: AGENCIA ESTATAL DE VIVIENDA, CONCEPTO: PAGO DEL SERVICIO DE AGUA POTABLE (EPSAS) DE LA AGENCIA ESTATAL DE VIVIENDA 07/22, CUENTA DE DEPOSITO: CUENTA UNICA DEL TESORO"/>
    <m/>
    <m/>
    <m/>
    <m/>
    <m/>
    <m/>
    <n v="0"/>
    <n v="2019.99"/>
    <s v="NO_CONCILIADO"/>
    <m/>
    <m/>
  </r>
  <r>
    <x v="0"/>
    <m/>
    <x v="0"/>
    <x v="160"/>
    <s v="O20493970002"/>
    <s v="BOD"/>
    <n v="2049397"/>
    <m/>
    <s v="00099021001 DEPOSITO DE EFECTIVO, DEPOSITANTE: DAVID DANTE MONTAÑO SILES, CONCEPTO: DEVOLUCION POR DOBLE PERCEPCION, CUENTA DE DEPOSITO: CUENTA UNICA DEL TESORO"/>
    <m/>
    <m/>
    <m/>
    <m/>
    <m/>
    <m/>
    <n v="0"/>
    <n v="453.5"/>
    <s v="NO_CONCILIADO"/>
    <m/>
    <m/>
  </r>
  <r>
    <x v="0"/>
    <m/>
    <x v="0"/>
    <x v="160"/>
    <s v="O20493980002"/>
    <s v="BOD"/>
    <n v="2049398"/>
    <m/>
    <s v="00099021001 DEPOSITO DE EFECTIVO, DEPOSITANTE: PATRICIA ANGELICA PONCE CAMBEROS, CONCEPTO: PRORRATEO SERVICIO DE INTERNET, CUENTA DE DEPOSITO: CUENTA UNICA DEL TESORO"/>
    <m/>
    <m/>
    <m/>
    <m/>
    <m/>
    <m/>
    <n v="0"/>
    <n v="75.52"/>
    <s v="NO_CONCILIADO"/>
    <m/>
    <m/>
  </r>
  <r>
    <x v="111"/>
    <m/>
    <x v="111"/>
    <x v="160"/>
    <s v="B20492760002"/>
    <s v="BOD"/>
    <n v="2049276"/>
    <m/>
    <s v="00201012002 DEP.DE CHEQ.AJENOS,RET.DE CAM.,CONCEPTO: SALDO PLANILLA DE OBRA N°14 &quot;MEJORAMIENTO DE VIAS URBANAS MUNICIPIO DE VILLA TUNARI&quot;,DEP.: ADEMAF , PROCEDENCIA: BANCO UNION S.A., CHEQUE: 90, FECHA DE EMISION:12/09/2022"/>
    <m/>
    <m/>
    <m/>
    <m/>
    <m/>
    <m/>
    <n v="0"/>
    <n v="752405.7"/>
    <s v="NO_CONCILIADO"/>
    <m/>
    <m/>
  </r>
  <r>
    <x v="89"/>
    <m/>
    <x v="89"/>
    <x v="160"/>
    <s v="B20492790002"/>
    <s v="BOD"/>
    <n v="2049279"/>
    <m/>
    <s v="00099021001 DEP.DE CHEQ.AJENOS,RET.DE CAM.,CONCEPTO: DEVOLUCION DE GASTOS OPERACIONALES MES DE JULIO 2022,DEP.: PROGRAMA NACIONAL DE POST-ALFABETIZACION , PROCEDENCIA: BANCO UNION S.A., CHEQUE: 5854, FECHA DE EMISION:09/09/2022"/>
    <m/>
    <m/>
    <m/>
    <m/>
    <m/>
    <m/>
    <n v="0"/>
    <n v="16700.419999999998"/>
    <s v="NO_CONCILIADO"/>
    <m/>
    <m/>
  </r>
  <r>
    <x v="0"/>
    <m/>
    <x v="0"/>
    <x v="160"/>
    <s v="B20492940002"/>
    <s v="BOD"/>
    <n v="2049294"/>
    <m/>
    <s v="00099021001 DEP.DE CHEQ.AJENOS,RET.DE CAM.,CONCEPTO: QUISPE CORO CARMEN VIVIANA,DEP.: BANCO UNION SA , PROCEDENCIA: BANCO UNION S.A., CHEQUE: 182495, FECHA DE EMISION:12/09/2022"/>
    <m/>
    <m/>
    <m/>
    <m/>
    <m/>
    <m/>
    <n v="0"/>
    <n v="4057.28"/>
    <s v="NO_CONCILIADO"/>
    <m/>
    <m/>
  </r>
  <r>
    <x v="112"/>
    <m/>
    <x v="112"/>
    <x v="160"/>
    <s v="B20492970002"/>
    <s v="BOD"/>
    <n v="2049297"/>
    <m/>
    <s v="00099021001 DEP.DE CHEQ.AJENOS,RET.DE CAM.,CONCEPTO: TRIBUNAL COSNTITUCIONAL PLURINACIONAL DE SUCRE,DEP.: CAJA PETROLERA DE SALUD SUCRE , PROCEDENCIA: BANCO UNION S.A., CHEQUE: 23454, FECHA DE EMISION:31/08/2022"/>
    <m/>
    <m/>
    <m/>
    <m/>
    <m/>
    <m/>
    <n v="0"/>
    <n v="42308.4"/>
    <s v="NO_CONCILIADO"/>
    <m/>
    <m/>
  </r>
  <r>
    <x v="113"/>
    <m/>
    <x v="113"/>
    <x v="160"/>
    <s v="B20492980002"/>
    <s v="BOD"/>
    <n v="2049298"/>
    <m/>
    <s v="00578012002 DEP.DE CHEQ.AJENOS,RET.DE CAM.,CONCEPTO: REVERSION,DEP.: BOLIVIANA DE AVIACION , PROCEDENCIA: BANCO UNION S.A., CHEQUE: 15852, FECHA DE EMISION:12/09/2022"/>
    <m/>
    <m/>
    <m/>
    <m/>
    <m/>
    <m/>
    <n v="0"/>
    <n v="34250"/>
    <s v="NO_CONCILIADO"/>
    <m/>
    <m/>
  </r>
  <r>
    <x v="83"/>
    <m/>
    <x v="83"/>
    <x v="160"/>
    <s v="G19994880001"/>
    <s v="CVD"/>
    <n v="1999488"/>
    <m/>
    <s v="COBRO COSTOS DE PAPELERIA SEGUN TRANSFERENCIA DEL EXTERIOR POR ORDEN DE LLAMA GAS S.A., FECHA VALOR 9/9/2022 LIB. 00513062001 YPFB-OPERACIONES PLANTA DE SEPARACION DE LIQUIDOS RIO GRANDE"/>
    <m/>
    <m/>
    <m/>
    <m/>
    <m/>
    <m/>
    <n v="50"/>
    <n v="0"/>
    <s v="NO_CONCILIADO"/>
    <m/>
    <m/>
  </r>
  <r>
    <x v="83"/>
    <m/>
    <x v="83"/>
    <x v="160"/>
    <s v="G19994840001"/>
    <s v="CVD"/>
    <n v="1999484"/>
    <m/>
    <s v="COBRO COSTOS DE PAPELERIA POR REGULARIZACION DE TRANSFERENCIA DEL EXTERIOR POR ORDEN DE YPF EXPLORACION Y PRODUCCION DE HIDROCARBUROS DE BOLIVIA S.A., FECHA VALOR 9/9/2022 LIB. 00513012007 YPFB - RECURSOS NACIONALIZACIÓN"/>
    <m/>
    <m/>
    <m/>
    <m/>
    <m/>
    <m/>
    <n v="50"/>
    <n v="0"/>
    <s v="NO_CONCILIADO"/>
    <m/>
    <m/>
  </r>
  <r>
    <x v="99"/>
    <m/>
    <x v="99"/>
    <x v="160"/>
    <s v="G19994860001"/>
    <s v="CVD"/>
    <n v="1999486"/>
    <m/>
    <s v="COBRO COSTOS DE PAPELERIA SEGUN TRANSFERENCIA DEL EXTERIOR POR ORDEN DE CO4 BRASIL CORPORACION LTDA, FECHA VALOR 9/9/2022, REF.:INV/ODV-VEX-085/22 LIB. 00597012001 RECURSOS PROPIOS VENTAS YLB"/>
    <m/>
    <m/>
    <m/>
    <m/>
    <m/>
    <m/>
    <n v="50"/>
    <n v="0"/>
    <s v="NO_CONCILIADO"/>
    <m/>
    <m/>
  </r>
  <r>
    <x v="99"/>
    <m/>
    <x v="99"/>
    <x v="160"/>
    <s v="G19994900001"/>
    <s v="CVD"/>
    <n v="1999490"/>
    <m/>
    <s v="COBRO COSTOS DE PAPELERIA SEGUN TRANSFERENCIA DEL EXTERIOR POR ORDEN DE PANTANAL AGROCON LTDA (CORUMBA BRASIL) REF.: CRED SWF OF 22/09/09 INV ODVVEX08622 FECHA VALOR 9/09/2022 LIB. 00597012001 RECURSOS PROPIOS VENTAS YLB"/>
    <m/>
    <m/>
    <m/>
    <m/>
    <m/>
    <m/>
    <n v="50"/>
    <n v="0"/>
    <s v="NO_CONCILIADO"/>
    <m/>
    <m/>
  </r>
  <r>
    <x v="83"/>
    <m/>
    <x v="83"/>
    <x v="160"/>
    <s v="G19996460001"/>
    <s v="CVD"/>
    <n v="1999646"/>
    <m/>
    <s v="COBRO COSTOS DE PAPELERIA SEGUN TRANSFERENCIA DEL EXTERIOR POR ORDEN DE COPA ENERGIA DISTRIBUIDORA DE GAS S.A. (SAO PAULO) REF.: CRED INV 1229/2022 FECHA VALOR 9/09/2022 LIB. 00513062001 YPFB-OPERACIONES PLANTA DE SEPARACION DE LIQUIDOS RIO GRANDE"/>
    <m/>
    <m/>
    <m/>
    <m/>
    <m/>
    <m/>
    <n v="50"/>
    <n v="0"/>
    <s v="NO_CONCILIADO"/>
    <m/>
    <m/>
  </r>
  <r>
    <x v="99"/>
    <m/>
    <x v="99"/>
    <x v="160"/>
    <s v="G19996510001"/>
    <s v="CVD"/>
    <n v="1999651"/>
    <m/>
    <s v="COBRO COSTOS DE PAPELERIA SEGUN TRANSFERENCIA DEL EXTERIOR POR ORDEN DE ECO PRODUCTOS AGROPECUARIOS (BRASIL) REF.: CRED INV ODV VEX 078 22 FECHA VALOR 9/09/2022 LIB. 00597012001 RECURSOS PROPIOS VENTAS YLB"/>
    <m/>
    <m/>
    <m/>
    <m/>
    <m/>
    <m/>
    <n v="50"/>
    <n v="0"/>
    <s v="NO_CONCILIADO"/>
    <m/>
    <m/>
  </r>
  <r>
    <x v="86"/>
    <m/>
    <x v="86"/>
    <x v="160"/>
    <s v="G19996530001"/>
    <s v="CVD"/>
    <n v="1999653"/>
    <m/>
    <s v="COBRO COSTOS DE PAPELERIA SEGUN TRANSFERENCIA DEL EXTERIOR POR ORDEN DE CONSULADO GENERAL DE BOLIVIA EN HOUSTON EE.UU. REF.: RECAUDACIONES GESTORÍA CONSULAR POR EL MES DE AGOSTO 2022 LIB. 00010011102 MIN.RELACIONES EXTERIORES - GESTORIA CONSULAR LEY Nº 3108"/>
    <m/>
    <m/>
    <m/>
    <m/>
    <m/>
    <m/>
    <n v="50"/>
    <n v="0"/>
    <s v="NO_CONCILIADO"/>
    <m/>
    <m/>
  </r>
  <r>
    <x v="83"/>
    <m/>
    <x v="83"/>
    <x v="160"/>
    <s v="S10421660001"/>
    <s v="COB"/>
    <n v="1042166"/>
    <m/>
    <s v="'COBRO DE'||UTILES DE ESCRITORIO POR EL COMPROBANTE NRO. 1042165 DE LA FECHA, S/G.NOTA YPFB/GAFC-1498/2022 DE FECHA 5/5/2022 ENVIADO POR YACIMIENTOS PETROLIFEROS FISCALES BOLIVIANOS. (SECTOR PÚBLICO-EXPORTACIONES). DÉBITO DE LA LIBRETA 00513022001 YPFB-OPERACIONES"/>
    <m/>
    <m/>
    <m/>
    <m/>
    <m/>
    <m/>
    <n v="50"/>
    <n v="0"/>
    <s v="NO_CONCILIADO"/>
    <m/>
    <m/>
  </r>
  <r>
    <x v="3"/>
    <m/>
    <x v="3"/>
    <x v="160"/>
    <s v="G20000990003"/>
    <s v="COB"/>
    <n v="2000099"/>
    <m/>
    <s v="TRANSFERENCIA RECIBIDA DEL EXTERIOR SEGÚN MENSAJES SWIFT Nos. 15125-15124 (REM.EXT.) DE FECHA 12-09-2022 POR DESEMBOLSO DE CAF PRÉSTAMO CFA011805 APOYO GESTIÓN PRESUPUESTARIA LIBRETA N° 00099021001 (3987) TGN- RECURSOS ORDINARIOS REF.: UTILES DE ESCRITORIO"/>
    <m/>
    <m/>
    <m/>
    <m/>
    <m/>
    <m/>
    <n v="50"/>
    <n v="0"/>
    <s v="NO_CONCILIADO"/>
    <m/>
    <m/>
  </r>
  <r>
    <x v="99"/>
    <m/>
    <x v="99"/>
    <x v="160"/>
    <s v="G20001040001"/>
    <s v="CVD"/>
    <n v="2000104"/>
    <m/>
    <s v="COBRO COSTOS DE PAPELERIA SEGUN TRANSFERENCIA DEL EXTERIOR POR ORDEN DE YTL SOCIEDAD ANONIMA, REF: INV/PAGO TOTAL FACT ODCVEX 08722 LIB. 00597012001 RECURSOS PROPIOS VENTAS YLB"/>
    <m/>
    <m/>
    <m/>
    <m/>
    <m/>
    <m/>
    <n v="50"/>
    <n v="0"/>
    <s v="NO_CONCILIADO"/>
    <m/>
    <m/>
  </r>
  <r>
    <x v="83"/>
    <m/>
    <x v="83"/>
    <x v="160"/>
    <s v="G20004220001"/>
    <s v="CVD"/>
    <n v="2000422"/>
    <m/>
    <s v="COBRO COSTOS DE PAPELERIA SEGUN TRANSFERENCIA DEL EXTERIOR POR ORDEN DE PETROBRAS S.A. REF.: INV EXB-GAS-278/22 FECHA VALOR 12/09/2022 LIB. 00513012007 YPFB - RECURSOS NACIONALIZACIÓN"/>
    <m/>
    <m/>
    <m/>
    <m/>
    <m/>
    <m/>
    <n v="50"/>
    <n v="0"/>
    <s v="NO_CONCILIADO"/>
    <m/>
    <m/>
  </r>
  <r>
    <x v="83"/>
    <m/>
    <x v="83"/>
    <x v="160"/>
    <s v="G20004200001"/>
    <s v="CVD"/>
    <n v="2000420"/>
    <m/>
    <s v="COBRO COSTOS DE PAPELERIA SEGUN TRANSFERENCIA DEL EXTERIOR POR ORDEN DE ENERGIA ARGENTINA S.A. REF.: INV EXA-GJA-133/22, INV CGS-GJA-081/22, GAS NATURAL FECHA VALOR 12/09/2022 LIB. 00513012007 YPFB - RECURSOS NACIONALIZACIÓN"/>
    <m/>
    <m/>
    <m/>
    <m/>
    <m/>
    <m/>
    <n v="50"/>
    <n v="0"/>
    <s v="NO_CONCILIADO"/>
    <m/>
    <m/>
  </r>
  <r>
    <x v="100"/>
    <m/>
    <x v="100"/>
    <x v="161"/>
    <s v="O20495570002"/>
    <s v="BOD"/>
    <n v="2049557"/>
    <m/>
    <s v="00099021001 DEPOSITO DE EFECTIVO, DEPOSITANTE: CAMARA DE SENADORES, CONCEPTO: SALDO DE ACTIVIDADES PROGRAMADA POR SENADORA SILVIA SALAME, CUENTA DE DEPOSITO: CUENTA UNICA DEL TESORO"/>
    <m/>
    <m/>
    <m/>
    <m/>
    <m/>
    <m/>
    <n v="0"/>
    <n v="400"/>
    <s v="NO_CONCILIADO"/>
    <m/>
    <m/>
  </r>
  <r>
    <x v="33"/>
    <m/>
    <x v="33"/>
    <x v="161"/>
    <s v="O20496110002"/>
    <s v="BOD"/>
    <n v="2049611"/>
    <m/>
    <s v="00155012001 DEPOSITO DE EFECTIVO, DEPOSITANTE: MANUEL ALEJANDRO LOAYZA QUISBERT, CONCEPTO: DEVOLUCION DE PAGO POR GARANTIA A LA DISTRIBUIDORA DE ELECTRICIDAD ENDE DE ORURO, CUENTA DE DEPOSITO: CUENTA UNICA DEL TESORO"/>
    <m/>
    <m/>
    <m/>
    <m/>
    <m/>
    <m/>
    <n v="0"/>
    <n v="56"/>
    <s v="NO_CONCILIADO"/>
    <m/>
    <m/>
  </r>
  <r>
    <x v="32"/>
    <m/>
    <x v="32"/>
    <x v="161"/>
    <s v="O20496180002"/>
    <s v="BOD"/>
    <n v="2049618"/>
    <m/>
    <s v="00046104203 DEPOSITO DE EFECTIVO, DEPOSITANTE: EVERTH JOSUE TAMBO CHALCO, CONCEPTO: REVERSION DE FONDOS NO UTILIZADOS, CUENTA DE DEPOSITO: CUENTA UNICA DEL TESORO"/>
    <m/>
    <m/>
    <m/>
    <m/>
    <m/>
    <m/>
    <n v="0"/>
    <n v="22.04"/>
    <s v="NO_CONCILIADO"/>
    <m/>
    <m/>
  </r>
  <r>
    <x v="96"/>
    <m/>
    <x v="96"/>
    <x v="161"/>
    <s v="O20496210002"/>
    <s v="BOD"/>
    <n v="2049621"/>
    <m/>
    <s v="00234012001 DEPOSITO DE EFECTIVO, DEPOSITANTE: GUDELIA CINTHIA MAMANI FLORES, CONCEPTO: DEVOLUCION AL C-31 N°545, PARTIDA N°259, CUENTA DE DEPOSITO: CUENTA UNICA DEL TESORO"/>
    <m/>
    <m/>
    <m/>
    <m/>
    <m/>
    <m/>
    <n v="0"/>
    <n v="1350"/>
    <s v="NO_CONCILIADO"/>
    <m/>
    <m/>
  </r>
  <r>
    <x v="0"/>
    <m/>
    <x v="0"/>
    <x v="161"/>
    <s v="O20496260002"/>
    <s v="BOD"/>
    <n v="2049626"/>
    <m/>
    <s v="00099021001 DEPOSITO DE EFECTIVO, DEPOSITANTE: AGUSTINA RODRIGUEZ DE APAZA, CONCEPTO: DEVOLUCION NUPCIA, CUENTA DE DEPOSITO: CUENTA UNICA DEL TESORO"/>
    <m/>
    <m/>
    <m/>
    <m/>
    <m/>
    <m/>
    <n v="0"/>
    <n v="6000"/>
    <s v="NO_CONCILIADO"/>
    <m/>
    <m/>
  </r>
  <r>
    <x v="18"/>
    <m/>
    <x v="18"/>
    <x v="161"/>
    <s v="O20496280002"/>
    <s v="BOD"/>
    <n v="2049628"/>
    <m/>
    <s v="00081011101 DEPOSITO DE EFECTIVO, DEPOSITANTE: LUIS CARLOS MAMANI MIRANDA, CONCEPTO: REPOSICION DE CREDENCIAL, CUENTA DE DEPOSITO: CUENTA UNICA DEL TESORO"/>
    <m/>
    <m/>
    <m/>
    <m/>
    <m/>
    <m/>
    <n v="0"/>
    <n v="25"/>
    <s v="NO_CONCILIADO"/>
    <m/>
    <m/>
  </r>
  <r>
    <x v="71"/>
    <m/>
    <x v="71"/>
    <x v="161"/>
    <s v="O20496710002"/>
    <s v="BOD"/>
    <n v="2049671"/>
    <m/>
    <s v="00020051101 DEPOSITO DE EFECTIVO, DEPOSITANTE: JHIMMY RODRIGO CORTEZ CONTRERAS, CONCEPTO: REVERSION POR GASTOS DE FUNCIONAMIENTO, CUENTA DE DEPOSITO: CUENTA UNICA DEL TESORO"/>
    <m/>
    <m/>
    <m/>
    <m/>
    <m/>
    <m/>
    <n v="0"/>
    <n v="261"/>
    <s v="NO_CONCILIADO"/>
    <m/>
    <m/>
  </r>
  <r>
    <x v="71"/>
    <m/>
    <x v="71"/>
    <x v="161"/>
    <s v="O20496740002"/>
    <s v="BOD"/>
    <n v="2049674"/>
    <m/>
    <s v="00020051101 DEPOSITO DE EFECTIVO, DEPOSITANTE: JHIMMY RODRIGO CORTEZ CONTRERAS, CONCEPTO: REVERSION POR ENERGIA ELECTRICA, CUENTA DE DEPOSITO: CUENTA UNICA DEL TESORO"/>
    <m/>
    <m/>
    <m/>
    <m/>
    <m/>
    <m/>
    <n v="0"/>
    <n v="38.4"/>
    <s v="NO_CONCILIADO"/>
    <m/>
    <m/>
  </r>
  <r>
    <x v="71"/>
    <m/>
    <x v="71"/>
    <x v="161"/>
    <s v="O20496760002"/>
    <s v="BOD"/>
    <n v="2049676"/>
    <m/>
    <s v="00020061101 DEPOSITO DE EFECTIVO, DEPOSITANTE: LUCIA HUANCA DE VELASQUEZ, CONCEPTO: DEPÓSITO DE GARANTIA DEL CONTRATO N°002/22 MES SEPTIEMBRE /22, CUENTA DE DEPOSITO: CUENTA UNICA DEL TESORO"/>
    <m/>
    <m/>
    <m/>
    <m/>
    <m/>
    <m/>
    <n v="0"/>
    <n v="315"/>
    <s v="NO_CONCILIADO"/>
    <m/>
    <m/>
  </r>
  <r>
    <x v="0"/>
    <m/>
    <x v="0"/>
    <x v="161"/>
    <s v="O20496770002"/>
    <s v="BOD"/>
    <n v="2049677"/>
    <m/>
    <s v="00099021001 DEPOSITO DE EFECTIVO, DEPOSITANTE: RULY ADRIAN MAMANI CHOQUE, CONCEPTO: REVERSION, CUENTA DE DEPOSITO: CUENTA UNICA DEL TESORO"/>
    <m/>
    <m/>
    <m/>
    <m/>
    <m/>
    <m/>
    <n v="0"/>
    <n v="222"/>
    <s v="NO_CONCILIADO"/>
    <m/>
    <m/>
  </r>
  <r>
    <x v="64"/>
    <m/>
    <x v="64"/>
    <x v="161"/>
    <s v="O20497130002"/>
    <s v="BOD"/>
    <n v="2049713"/>
    <m/>
    <s v="00099021001 DEPOSITO DE EFECTIVO, DEPOSITANTE: ANH -GILMAR ROCHA LOPEZ, CONCEPTO: DEVOLUCION DE PASAJE AEREO, CUENTA DE DEPOSITO: CUENTA UNICA DEL TESORO"/>
    <m/>
    <m/>
    <m/>
    <m/>
    <m/>
    <m/>
    <n v="0"/>
    <n v="400"/>
    <s v="NO_CONCILIADO"/>
    <m/>
    <m/>
  </r>
  <r>
    <x v="110"/>
    <m/>
    <x v="110"/>
    <x v="161"/>
    <s v="O20497530002"/>
    <s v="BOD"/>
    <n v="2049753"/>
    <m/>
    <s v="00526012001 DEPOSITO DE EFECTIVO, DEPOSITANTE: BOLIVIA TV-RODRIGO GUIBARRA PARRADO, CONCEPTO: DEVOLUCION DE FONDOS EN AVANCE, CUENTA DE DEPOSITO: CUENTA UNICA DEL TESORO"/>
    <m/>
    <m/>
    <m/>
    <m/>
    <m/>
    <m/>
    <n v="0"/>
    <n v="330.28"/>
    <s v="NO_CONCILIADO"/>
    <m/>
    <m/>
  </r>
  <r>
    <x v="19"/>
    <m/>
    <x v="19"/>
    <x v="161"/>
    <s v="O20497460002"/>
    <s v="BOD"/>
    <n v="2049746"/>
    <m/>
    <s v="00389012001 DEPOSITO DE EFECTIVO, DEPOSITANTE: RICHARD ORLANDO HERBAS CHOQUE, CONCEPTO: DEVOLUCION DE FONDOS SEGÚN PREVENTIVO N°581, CUENTA DE DEPOSITO: CUENTA UNICA DEL TESORO"/>
    <m/>
    <m/>
    <m/>
    <m/>
    <m/>
    <m/>
    <n v="0"/>
    <n v="2600"/>
    <s v="NO_CONCILIADO"/>
    <m/>
    <m/>
  </r>
  <r>
    <x v="89"/>
    <m/>
    <x v="89"/>
    <x v="161"/>
    <s v="O20497440002"/>
    <s v="BOD"/>
    <n v="2049744"/>
    <m/>
    <s v="00016011101 DEPOSITO DE EFECTIVO, DEPOSITANTE: ZULMA ROXANA MAMANI CHOQUE CI.8438740, CONCEPTO: SALDO DE PAGOS, CUENTA DE DEPOSITO: CUENTA UNICA DEL TESORO"/>
    <m/>
    <m/>
    <m/>
    <m/>
    <m/>
    <m/>
    <n v="0"/>
    <n v="2562"/>
    <s v="NO_CONCILIADO"/>
    <m/>
    <m/>
  </r>
  <r>
    <x v="33"/>
    <m/>
    <x v="33"/>
    <x v="161"/>
    <s v="B20495460002"/>
    <s v="BOD"/>
    <n v="2049546"/>
    <m/>
    <s v="00155012001 DEP.DE CHEQ.AJENOS,RET.DE CAM.,CONCEPTO: TRANSFERENCIA DE RECURSOS POR DEVOLUCIONES DE CARMEN FABIOLA ARNEZ Y LUISA IRENE RODRIGUEZ,DEP.: DIRECCION DEL NOTARIADO PLURINACIONAL"/>
    <m/>
    <m/>
    <m/>
    <m/>
    <m/>
    <m/>
    <n v="0"/>
    <n v="6071.9"/>
    <s v="NO_CONCILIADO"/>
    <m/>
    <m/>
  </r>
  <r>
    <x v="43"/>
    <m/>
    <x v="43"/>
    <x v="161"/>
    <s v="B20496240002"/>
    <s v="BOD"/>
    <n v="2049624"/>
    <m/>
    <s v="00291024201 DEP.DE CHEQ.AJENOS,RET.DE CAM.,CONCEPTO: CONTRAPARTE APORTE LOCAL PROYECTO CONST. CARRETERA MONTEAGUDO-MUYUPAMPA-IPATI,DEP.: GOBIERNO AUTÓNOMO DEPARTAMENTAL DE CHUQUISACA , PROCEDENCIA: BANCO UNION S.A., CHEQUE: 130, FECHA DE EMISION:06/09/2022"/>
    <m/>
    <m/>
    <m/>
    <m/>
    <m/>
    <m/>
    <n v="0"/>
    <n v="2224979.73"/>
    <s v="NO_CONCILIADO"/>
    <m/>
    <m/>
  </r>
  <r>
    <x v="55"/>
    <m/>
    <x v="55"/>
    <x v="161"/>
    <s v="B20496120002"/>
    <s v="BOD"/>
    <n v="2049612"/>
    <m/>
    <s v="00099021001 DEP.DE CHEQ.AJENOS,RET.DE CAM.,CONCEPTO: DEVOLUCION DE RECURSOS POR REPOSICION DE TARJETAS MAGNETICAS SEGÚN NOTA INTERNA AISEM/DAF/NI/1129/22,DEP.: AISEM , PROCEDENCIA: BANCO UNION S.A., CHEQUE: 310, FECHA DE EMISION:31/08/2022"/>
    <m/>
    <m/>
    <m/>
    <m/>
    <m/>
    <m/>
    <n v="0"/>
    <n v="180"/>
    <s v="NO_CONCILIADO"/>
    <m/>
    <m/>
  </r>
  <r>
    <x v="2"/>
    <m/>
    <x v="2"/>
    <x v="161"/>
    <s v="B20496130002"/>
    <s v="BOD"/>
    <n v="2049613"/>
    <m/>
    <s v="00099021001 DEP.DE CHEQ.AJENOS,RET.DE CAM.,CONCEPTO: FRACCION COMPLEMENTARIA MENSUAL,DEP.: FUTURO DE BOLIVIA S.A. AFP , PROCEDENCIA: BANCO DE CREDITO DE BOLIVIA S.A., CHEQUE: 677898, FECHA DE EMISION:09/09/2022"/>
    <m/>
    <m/>
    <m/>
    <m/>
    <m/>
    <m/>
    <n v="0"/>
    <n v="38406.81"/>
    <s v="NO_CONCILIADO"/>
    <m/>
    <m/>
  </r>
  <r>
    <x v="2"/>
    <m/>
    <x v="2"/>
    <x v="161"/>
    <s v="B20496140002"/>
    <s v="BOD"/>
    <n v="2049614"/>
    <m/>
    <s v="00099021001 DEP.DE CHEQ.AJENOS,RET.DE CAM.,CONCEPTO: COMPENSACION MENSUAL DE COTIZACION,DEP.: FUTURO DE BOLIVIA SA AFP , PROCEDENCIA: BANCO DE CREDITO DE BOLIVIA S.A., CHEQUE: 677880, FECHA DE EMISION:09/09/2022"/>
    <m/>
    <m/>
    <m/>
    <m/>
    <m/>
    <m/>
    <n v="0"/>
    <n v="501128.47"/>
    <s v="NO_CONCILIADO"/>
    <m/>
    <m/>
  </r>
  <r>
    <x v="32"/>
    <m/>
    <x v="32"/>
    <x v="161"/>
    <s v="B20496310002"/>
    <s v="BOD"/>
    <n v="2049631"/>
    <m/>
    <s v="00099021001 DEP.DE CHEQ.AJENOS,RET.DE CAM.,CONCEPTO: REEMBOLSO DE SUBSIDIO POR INCAPACIDAD TEMPORAL,DEP.: MINISTERIO DE SALUD Y DEPORTES , PROCEDENCIA: BANCO UNION S.A., CHEQUE: 49137, FECHA DE EMISION:18/08/2022"/>
    <m/>
    <m/>
    <m/>
    <m/>
    <m/>
    <m/>
    <n v="0"/>
    <n v="1418100.27"/>
    <s v="NO_CONCILIADO"/>
    <m/>
    <m/>
  </r>
  <r>
    <x v="63"/>
    <m/>
    <x v="63"/>
    <x v="161"/>
    <s v="B20496340002"/>
    <s v="BOD"/>
    <n v="2049634"/>
    <m/>
    <s v="00099021001 DEP.DE CHEQ.AJENOS,RET.DE CAM.,CONCEPTO: DEVOLUCION DEP CTA ACREEDORES SENASIR CONCEPTO COBROS INDEBIDOS CBTE 210,09/09/2022,DEP.: SENASIR , PROCEDENCIA: BANCO UNION S.A., CHEQUE: 9803, FECHA DE EMISION:09/09/2022"/>
    <m/>
    <m/>
    <m/>
    <m/>
    <m/>
    <m/>
    <n v="0"/>
    <n v="163.65"/>
    <s v="NO_CONCILIADO"/>
    <m/>
    <m/>
  </r>
  <r>
    <x v="98"/>
    <m/>
    <x v="98"/>
    <x v="161"/>
    <s v="B20496390002"/>
    <s v="BOD"/>
    <n v="2049639"/>
    <m/>
    <s v="00514012004 DEP.DE CHEQ.AJENOS,RET.DE CAM.,CONCEPTO: TRANSFERENCIAS ENTRE CUENTAS PARA CUMPLIR CON OBLIGACIONES FINANCIERAS DE LA EMPRESA,DEP.: ENDE , PROCEDENCIA: BANCO UNION S.A., CHEQUE: 23808, FECHA DE EMISION:12/09/2022"/>
    <m/>
    <m/>
    <m/>
    <m/>
    <m/>
    <m/>
    <n v="0"/>
    <n v="27281944.91"/>
    <s v="NO_CONCILIADO"/>
    <m/>
    <m/>
  </r>
  <r>
    <x v="39"/>
    <m/>
    <x v="39"/>
    <x v="161"/>
    <s v="B20496440002"/>
    <s v="BOD"/>
    <n v="2049644"/>
    <m/>
    <s v="00099021001 DEP.DE CHEQ.AJENOS,RET.DE CAM.,CONCEPTO: LUNA VARGAS ABIGAIL ANTONIETA,DEP.: BANCO UNION SA , PROCEDENCIA: BANCO UNION S.A., CHEQUE: 182494, FECHA DE EMISION:12/09/2022 / DJBR."/>
    <m/>
    <m/>
    <m/>
    <m/>
    <m/>
    <m/>
    <n v="0"/>
    <n v="248.75"/>
    <s v="NO_CONCILIADO"/>
    <m/>
    <m/>
  </r>
  <r>
    <x v="32"/>
    <m/>
    <x v="32"/>
    <x v="161"/>
    <s v="O20497580002"/>
    <s v="BOD"/>
    <n v="2049758"/>
    <m/>
    <s v="00099021001 DEPOSITO DE EFECTIVO, DEPOSITANTE: VICEMINISTERIO DE DEPORTES, CONCEPTO: DEVOLUCION DEL SALDO DE FONDOS EN AVANCE, ADMINISTRADO POR:ALDO MIJAIL CALIZAYA ESPINAL, CUENTA DE DEPOSITO: CUENTA UNICA DEL TESORO"/>
    <m/>
    <m/>
    <m/>
    <m/>
    <m/>
    <m/>
    <n v="0"/>
    <n v="153"/>
    <s v="NO_CONCILIADO"/>
    <m/>
    <m/>
  </r>
  <r>
    <x v="106"/>
    <m/>
    <x v="106"/>
    <x v="161"/>
    <s v="G20012530002"/>
    <s v="CRV"/>
    <n v="2001253"/>
    <m/>
    <s v="REGULARIZACION DE TRANSFERENCIA DEL EXTERIOR SEGUN SWIFT NO 15137 DE FECHA 13/09/2022 ORDENANTE: CONSULADO GENERAL DE BOLIVIA BUENOS AIRES ARGENTINA FECHA VALOR 12/9/2022 LIB. 00340012005 SEGIP - RECAUDACION EXTERIOR - CEDULAS DE IDENTIDAD"/>
    <m/>
    <m/>
    <m/>
    <m/>
    <m/>
    <m/>
    <n v="0"/>
    <n v="115478.02"/>
    <s v="NO_CONCILIADO"/>
    <m/>
    <m/>
  </r>
  <r>
    <x v="83"/>
    <m/>
    <x v="83"/>
    <x v="161"/>
    <s v="G20010900001"/>
    <s v="CVD"/>
    <n v="2001090"/>
    <m/>
    <s v="COBRO COSTOS DE PAPELERIA SEGUN TRANSFERENCIA DEL EXTERIOR POR ORDEN DE AXXION CAPITAL PARTIN ERS SAC, FECHA VALOR 13/09/2022 REF:EMB 21 4 CIST DE HERCO COMBUSTIBLES LIB. 00513062001 YPFB-OPERACIONES PLANTA DE SEPARACION DE LIQUIDOS RIO GRANDE"/>
    <m/>
    <m/>
    <m/>
    <m/>
    <m/>
    <m/>
    <n v="50"/>
    <n v="0"/>
    <s v="NO_CONCILIADO"/>
    <m/>
    <m/>
  </r>
  <r>
    <x v="83"/>
    <m/>
    <x v="83"/>
    <x v="161"/>
    <s v="G20010920001"/>
    <s v="CVD"/>
    <n v="2001092"/>
    <m/>
    <s v="COBRO COSTOS DE PAPELERIA SEGUN TRANSFERENCIA DEL EXTERIOR POR ORDEN DE COPA ENERGIA DISTRIBUIDORA DE GAS S A (SAO PAULO) REF.: INV 114 124 FECHA VALOR 12/09/2022 LIB. 00513062001 YPFB-OPERACIONES PLANTA DE SEPARACION DE LIQUIDOS RIO GRANDE"/>
    <m/>
    <m/>
    <m/>
    <m/>
    <m/>
    <m/>
    <n v="50"/>
    <n v="0"/>
    <s v="NO_CONCILIADO"/>
    <m/>
    <m/>
  </r>
  <r>
    <x v="83"/>
    <m/>
    <x v="83"/>
    <x v="161"/>
    <s v="G20012500001"/>
    <s v="CVD"/>
    <n v="2001250"/>
    <m/>
    <s v="COBRO COSTOS DE PAPELERIA SEGUN TRANSFERENCIA DEL EXTERIOR POR ORDEN DE PETROLEO BRASILEIRO S A PETROBRAS (RIO DE JANEIRO BRASIL) REF.: INV EXB-CBA-041-22 FECHA VALOR 12/09/2022 LIB. 00513012007 YPFB - RECURSOS NACIONALIZACIÓN"/>
    <m/>
    <m/>
    <m/>
    <m/>
    <m/>
    <m/>
    <n v="50"/>
    <n v="0"/>
    <s v="NO_CONCILIADO"/>
    <m/>
    <m/>
  </r>
  <r>
    <x v="83"/>
    <m/>
    <x v="83"/>
    <x v="161"/>
    <s v="G20012520001"/>
    <s v="CVD"/>
    <n v="2001252"/>
    <m/>
    <s v="COBRO COSTOS DE PAPELERIA SEGUN TRANSFERENCIA DEL EXTERIOR POR ORDEN DE GAS TOTAL S A (SAN ANTONIO PARAGUAY) REF.: PAGO PROFORMA NRO.1254 FECHA VALOR 12/09/2022 LIB. 00513062001 YPFB-OPERACIONES PLANTA DE SEPARACION DE LIQUIDOS RIO GRANDE"/>
    <m/>
    <m/>
    <m/>
    <m/>
    <m/>
    <m/>
    <n v="50"/>
    <n v="0"/>
    <s v="NO_CONCILIADO"/>
    <m/>
    <m/>
  </r>
  <r>
    <x v="106"/>
    <m/>
    <x v="106"/>
    <x v="161"/>
    <s v="G20012540001"/>
    <s v="CVD"/>
    <n v="2001254"/>
    <m/>
    <s v="COBRO COSTOS DE PAPELERIA POR REGULARIZACION DE TRANSFERENCIA DEL EXTERIOR POR ORDEN DE CONSULADO GENERAL DE BOLIVIA BUENOS AIRES ARGENTINA FECHA VALOR 12/9/2022 LIB. 00340012003 RECAUDACION EXTRANJERIA - C.I. -L.C."/>
    <m/>
    <m/>
    <m/>
    <m/>
    <m/>
    <m/>
    <n v="50"/>
    <n v="0"/>
    <s v="NO_CONCILIADO"/>
    <m/>
    <m/>
  </r>
  <r>
    <x v="86"/>
    <m/>
    <x v="86"/>
    <x v="161"/>
    <s v="G20012560001"/>
    <s v="CVD"/>
    <n v="2001256"/>
    <m/>
    <s v="COBRO COSTOS DE PAPELERIA SEGUN TRANSFERENCIA DEL EXTERIOR POR ORDEN DE CONSULADO DE BOLIVIA EN MENDOZA ARGENTINA, REF: RECAUDACION GESTORIA CONSULAR LIB. 00010011102 MIN.RELACIONES EXTERIORES - GESTORIA CONSULAR LEY Nº 3108"/>
    <m/>
    <m/>
    <m/>
    <m/>
    <m/>
    <m/>
    <n v="50"/>
    <n v="0"/>
    <s v="NO_CONCILIADO"/>
    <m/>
    <m/>
  </r>
  <r>
    <x v="86"/>
    <m/>
    <x v="86"/>
    <x v="161"/>
    <s v="G20015880001"/>
    <s v="CVD"/>
    <n v="2001588"/>
    <m/>
    <s v="COBRO COSTOS DE PAPELERIA POR REGULARIZACION DE TRANSFERENCIA DEL EXTERIOR POR ORDEN DE VICECONSULADO DE BOLIVIA LA PLATA-ARGENTINA REF:GESTORIA CONSULAR AGOSTO 2022 LIB. 00010011102 MIN.RELACIONES EXTERIORES - GESTORIA CONSULAR LEY Nº 3108"/>
    <m/>
    <m/>
    <m/>
    <m/>
    <m/>
    <m/>
    <n v="50"/>
    <n v="0"/>
    <s v="NO_CONCILIADO"/>
    <m/>
    <m/>
  </r>
  <r>
    <x v="86"/>
    <m/>
    <x v="86"/>
    <x v="161"/>
    <s v="G20015860001"/>
    <s v="CVD"/>
    <n v="2001586"/>
    <m/>
    <s v="COBRO COSTOS DE PAPELERIA POR REGULARIZACION DE TRANSFERENCIA DEL EXTERIOR POR ORDEN DE CONSULATE GENERAL OF THE PLURINATIONAL NEW YORK-EE.UU. REF:GESTORIA CONSULAR AGOSTO 2022 LIB. 00010011102 MIN.RELACIONES EXTERIORES - GESTORIA CONSULAR LEY Nº 3108"/>
    <m/>
    <m/>
    <m/>
    <m/>
    <m/>
    <m/>
    <n v="50"/>
    <n v="0"/>
    <s v="NO_CONCILIADO"/>
    <m/>
    <m/>
  </r>
  <r>
    <x v="86"/>
    <m/>
    <x v="86"/>
    <x v="161"/>
    <s v="G20015840001"/>
    <s v="CVD"/>
    <n v="2001584"/>
    <m/>
    <s v="COBRO COSTOS DE PAPELERIA SEGUN TRANSFERENCIA DEL EXTERIOR POR ORDEN DE CONSULADO DE BOLIVIA EN ANTOFAGASTA-CHILE, FECHA VALOR 13/9/22,REF.:GESTORÍA CONSULAR POR AGOSTO 2022 LIB. 00010011102 MIN.RELACIONES EXTERIORES - GESTORIA CONSULAR LEY Nº 3108"/>
    <m/>
    <m/>
    <m/>
    <m/>
    <m/>
    <m/>
    <n v="50"/>
    <n v="0"/>
    <s v="NO_CONCILIADO"/>
    <m/>
    <m/>
  </r>
  <r>
    <x v="114"/>
    <m/>
    <x v="114"/>
    <x v="161"/>
    <s v="S10422940002"/>
    <s v="CRV"/>
    <n v="1042294"/>
    <m/>
    <s v="||REGULARIZACIÓN DE NUESTRA OPERACIÓN NRO. 1041431 DE FECHA 01/09/2022 EN ATENCIÓN A NOTA DEL INSTITUTO NACIONAL DE INNOVACIÓN AGROPECUARIA Y FORESTAL CITE: MDRYT/INIAF/DAF/UFIN/N°24/2022 (HRE-TGL-2046) DE LA FECHA. A LA LIB.00222018014 INIAF-CIMMYT PLATAFORMA DE FENOTIPADO EN CAMPO. POR CUENTA DE CIMMYT."/>
    <m/>
    <m/>
    <m/>
    <m/>
    <m/>
    <m/>
    <n v="0"/>
    <n v="274400"/>
    <s v="NO_CONCILIADO"/>
    <m/>
    <m/>
  </r>
  <r>
    <x v="88"/>
    <m/>
    <x v="88"/>
    <x v="161"/>
    <s v="S10422880003"/>
    <s v="COB"/>
    <n v="1042288"/>
    <m/>
    <s v="||TRANSFERENCIAS DEL EXTERIOR SEGUN MENSAJES SWIFT NROS 15182 - 15183 Y NOTA CITE: ADSIB-DE N°129 DE FECHA 10.05.2016 (HRE-TGL-6924). REMITIDA POR AGENCIA PARA EL DESARROLLO DE LA SOCIEDAD DE LA INFORMACION EN BOLIVIA (SECTOR PÚBLICO - SERVICIOS) DEBITO DE LA LIBRETA 00119012001 ADSIB, REPOSICION UTILES DE ESCRITORIO."/>
    <m/>
    <m/>
    <m/>
    <m/>
    <m/>
    <m/>
    <n v="50"/>
    <n v="0"/>
    <s v="NO_CONCILIADO"/>
    <m/>
    <m/>
  </r>
  <r>
    <x v="114"/>
    <m/>
    <x v="114"/>
    <x v="161"/>
    <s v="S10422940003"/>
    <s v="COB"/>
    <n v="1042294"/>
    <m/>
    <s v="||REGULARIZACIÓN DE NUESTRA OPERACIÓN NRO. 1041431 DE FECHA 01/09/2022 EN ATENCIÓN A NOTA DEL INSTITUTO NACIONAL DE INNOVACIÓN AGROPECUARIA Y FORESTAL CITE: MDRYT/INIAF/DAF/UFIN/N°24/2022 (HRE-TGL-2046) DE LA FECHA. DÉBITO DE LA LIBRETA 00222012001 INIAF - A NIVEL NACIONAL. COBRO DE ÚTILES DE ESCRITORIO."/>
    <m/>
    <m/>
    <m/>
    <m/>
    <m/>
    <m/>
    <n v="50"/>
    <n v="0"/>
    <s v="NO_CONCILIADO"/>
    <m/>
    <m/>
  </r>
  <r>
    <x v="7"/>
    <m/>
    <x v="7"/>
    <x v="161"/>
    <s v="S10422950003"/>
    <s v="COB"/>
    <n v="1042295"/>
    <m/>
    <s v="'TRANSFERENCIA DE FONDOS S/G CITE Nº' MEFP/VTCP/DGAFT/||UOIET/TES/N°3111/2022 DE LA FECHA, DEL MEFP (HRE-TSO-2053) A LOS GOBIERNOS AUTONOMOS MUNICIPALES, INDIGENAS ORIGINARIOS CAMPESINOS DE CHARAGUA IYAMBAE Y GUARANI KEREIMBA IYAAMBAE POR CONCEPTO DE PAGO DE PATENTES PETROLERAS 2022. DEBITO DE LA LIBRETA N°00099021001 TGN. RECURSOS ORDINARIOS, REPOSICION DE UTILES DE ESCRITORIO."/>
    <m/>
    <m/>
    <m/>
    <m/>
    <m/>
    <m/>
    <n v="50"/>
    <n v="0"/>
    <s v="NO_CONCILIADO"/>
    <m/>
    <m/>
  </r>
  <r>
    <x v="87"/>
    <m/>
    <x v="87"/>
    <x v="161"/>
    <s v="S10423000003"/>
    <s v="COB"/>
    <n v="1042300"/>
    <m/>
    <s v="||TRANSFERENCIA DEL EXTERIOR SEGUN MENSAJE SWIFT N° 15194 Y NOTA CITE: DGAC-10774/2022 DE FECHA 31.03.2022. (HRE-TGL-5031) REMITIDA POR DIRECCIÓN GENERAL DE AERONAUTICA CIVIL. (SECTOR PÚBLICO - SOBREVUELOS) DEBITO DE LA LIBRETA 0117012001 DGAC, REPOSICIÓN DE ÚTILES DE ESCRITORIO"/>
    <m/>
    <m/>
    <m/>
    <m/>
    <m/>
    <m/>
    <n v="50"/>
    <n v="0"/>
    <s v="NO_CONCILIADO"/>
    <m/>
    <m/>
  </r>
  <r>
    <x v="19"/>
    <m/>
    <x v="19"/>
    <x v="161"/>
    <s v="S10423020003"/>
    <s v="COB"/>
    <n v="1042302"/>
    <m/>
    <s v="||TRANSFERENCIA DE FONDOS SEGÚN MENSAJE SWIFT N°15195 DE LA FECHA Y NOTA CITE: NAABOL-DNAF/N° 0112/2022 DE NAVEGACIÓN AEREA Y AEROPUERTOS BOLIVIANOS DE FECHA 30/03/2022 (HRE-TGL-4950). (SECTOR PÚBLICO-SOBREVUELOS). DÉBITO DE LA LIBRETA 00389012001 NAABOL - ADMINISTRACIÓN, REPOSICIÓN DE ÚTILES DE ESCRITORIO."/>
    <m/>
    <m/>
    <m/>
    <m/>
    <m/>
    <m/>
    <n v="50"/>
    <n v="0"/>
    <s v="NO_CONCILIADO"/>
    <m/>
    <m/>
  </r>
  <r>
    <x v="83"/>
    <m/>
    <x v="83"/>
    <x v="161"/>
    <s v="G20020660001"/>
    <s v="CVD"/>
    <n v="2002066"/>
    <m/>
    <s v="COBRO COSTOS DE PAPELERIA SEGUN TRANSFERENCIA DEL EXTERIOR POR ORDEN DE ENERGETICA ARGENTINA S.A, DE FECHA VALOR 13/9/2022, INV/EXA-GJA-133/22 LIB. 00513012007 YPFB - RECURSOS NACIONALIZACIÓN"/>
    <m/>
    <m/>
    <m/>
    <m/>
    <m/>
    <m/>
    <n v="50"/>
    <n v="0"/>
    <s v="NO_CONCILIADO"/>
    <m/>
    <m/>
  </r>
  <r>
    <x v="63"/>
    <m/>
    <x v="63"/>
    <x v="162"/>
    <s v="O20499130002"/>
    <s v="BOD"/>
    <n v="2049913"/>
    <m/>
    <s v="00099021001 DEPOSITO DE EFECTIVO, DEPOSITANTE: ROSSMARY BARRERA VINO, CONCEPTO: DEVOLUCION POR CONVENIO CON SENASIR, CUENTA DE DEPOSITO: CUENTA UNICA DEL TESORO"/>
    <m/>
    <m/>
    <m/>
    <m/>
    <m/>
    <m/>
    <n v="0"/>
    <n v="1140"/>
    <s v="NO_CONCILIADO"/>
    <m/>
    <m/>
  </r>
  <r>
    <x v="57"/>
    <m/>
    <x v="57"/>
    <x v="162"/>
    <s v="O20499170002"/>
    <s v="BOD"/>
    <n v="2049917"/>
    <m/>
    <s v="00099021001 DEPOSITO DE EFECTIVO, DEPOSITANTE: XIMENA QUIROGA PANDIQUE, CONCEPTO: DEVOLUCION PAGO EN DEMASIA DE HOTEL, CUENTA DE DEPOSITO: CUENTA UNICA DEL TESORO /DJBR."/>
    <m/>
    <m/>
    <m/>
    <m/>
    <m/>
    <m/>
    <n v="0"/>
    <n v="131.15"/>
    <s v="NO_CONCILIADO"/>
    <m/>
    <m/>
  </r>
  <r>
    <x v="0"/>
    <m/>
    <x v="0"/>
    <x v="162"/>
    <s v="O20499590002"/>
    <s v="BOD"/>
    <n v="2049959"/>
    <m/>
    <s v="00099021001 DEPOSITO DE EFECTIVO, DEPOSITANTE: ANTONIO CANDIA VASQUEZ, CONCEPTO: DEVOLUCION DE RECURSOS, CUENTA DE DEPOSITO: CUENTA UNICA DEL TESORO"/>
    <m/>
    <m/>
    <m/>
    <m/>
    <m/>
    <m/>
    <n v="0"/>
    <n v="683.34"/>
    <s v="NO_CONCILIADO"/>
    <m/>
    <m/>
  </r>
  <r>
    <x v="71"/>
    <m/>
    <x v="71"/>
    <x v="162"/>
    <s v="O20499550002"/>
    <s v="BOD"/>
    <n v="2049955"/>
    <m/>
    <s v="00099021001 DEPOSITO DE EFECTIVO, DEPOSITANTE: ROLANDO MOYA HUANCA, CONCEPTO: REVERSION DE VIATICOS DE ACUERDO A NUMERO DE PREVENTIVO 1789, CUENTA DE DEPOSITO: CUENTA UNICA DEL TESORO /DJBR."/>
    <m/>
    <m/>
    <m/>
    <m/>
    <m/>
    <m/>
    <n v="0"/>
    <n v="1955"/>
    <s v="NO_CONCILIADO"/>
    <m/>
    <m/>
  </r>
  <r>
    <x v="0"/>
    <m/>
    <x v="0"/>
    <x v="162"/>
    <s v="O20499610002"/>
    <s v="BOD"/>
    <n v="2049961"/>
    <m/>
    <s v="00099021001 DEPOSITO DE EFECTIVO, DEPOSITANTE: ANTONIO CANDIA VASQUEZ, CONCEPTO: DEVOLUCION DE RECURSOS, CUENTA DE DEPOSITO: CUENTA UNICA DEL TESORO"/>
    <m/>
    <m/>
    <m/>
    <m/>
    <m/>
    <m/>
    <n v="0"/>
    <n v="683.34"/>
    <s v="NO_CONCILIADO"/>
    <m/>
    <m/>
  </r>
  <r>
    <x v="32"/>
    <m/>
    <x v="32"/>
    <x v="162"/>
    <s v="O20500050002"/>
    <s v="BOD"/>
    <n v="2050005"/>
    <m/>
    <s v="00046024204 DEPOSITO DE EFECTIVO, DEPOSITANTE: RAUL ORUÑO GARCIA, CONCEPTO: REVERSION DE FONDOS, CUENTA DE DEPOSITO: CUENTA UNICA DEL TESORO"/>
    <m/>
    <m/>
    <m/>
    <m/>
    <m/>
    <m/>
    <n v="0"/>
    <n v="1855"/>
    <s v="NO_CONCILIADO"/>
    <m/>
    <m/>
  </r>
  <r>
    <x v="0"/>
    <m/>
    <x v="0"/>
    <x v="162"/>
    <s v="O20500280002"/>
    <s v="BOD"/>
    <n v="2050028"/>
    <m/>
    <s v="00099021001 DEPOSITO DE EFECTIVO, DEPOSITANTE: JHOANA STEPHANY PEREYRA CRESPO, CONCEPTO: DEVOLUCION POR FONDOS NO UTILIZADOS POR CONCEPTO DE FONDO EN AVANCE, CUENTA DE DEPOSITO: CUENTA UNICA DEL TESORO"/>
    <m/>
    <m/>
    <m/>
    <m/>
    <m/>
    <m/>
    <n v="0"/>
    <n v="30"/>
    <s v="NO_CONCILIADO"/>
    <m/>
    <m/>
  </r>
  <r>
    <x v="107"/>
    <m/>
    <x v="107"/>
    <x v="162"/>
    <s v="O20500440002"/>
    <s v="BOD"/>
    <n v="2050044"/>
    <m/>
    <s v="00670022001 DEPOSITO DE EFECTIVO, DEPOSITANTE: WILLY TOLA MAMANI, CONCEPTO: DEVOLUCION DE COMBUSTIBLE N° PREVENTIVO 150, CUENTA DE DEPOSITO: CUENTA UNICA DEL TESORO"/>
    <m/>
    <m/>
    <m/>
    <m/>
    <m/>
    <m/>
    <n v="0"/>
    <n v="530.6"/>
    <s v="NO_CONCILIADO"/>
    <m/>
    <m/>
  </r>
  <r>
    <x v="80"/>
    <m/>
    <x v="80"/>
    <x v="162"/>
    <s v="O20500450002"/>
    <s v="BOD"/>
    <n v="2050045"/>
    <m/>
    <s v="00041044201 DEPOSITO DE EFECTIVO, DEPOSITANTE: GABRIEL COCHI QUISPE, CONCEPTO: DEVOLUCION POR GASTOS EN COMBUSTIBLE VOLCAN, CUENTA DE DEPOSITO: CUENTA UNICA DEL TESORO"/>
    <m/>
    <m/>
    <m/>
    <m/>
    <m/>
    <m/>
    <n v="0"/>
    <n v="80"/>
    <s v="NO_CONCILIADO"/>
    <m/>
    <m/>
  </r>
  <r>
    <x v="71"/>
    <m/>
    <x v="71"/>
    <x v="162"/>
    <s v="O20500420002"/>
    <s v="BOD"/>
    <n v="2050042"/>
    <m/>
    <s v="00099021001 DEPOSITO DE EFECTIVO, DEPOSITANTE: JHONNY ESPINOZA AGUILAR, CONCEPTO: REVERSION DEL SERVICIO DE MANTENIMIENTO Y REPARACION DE VEHICULOS MES DE AGOSTO (N°PREVENTIVO 735), CUENTA DE DEPOSITO: CUENTA UNICA DEL TESORO /DJBR."/>
    <m/>
    <m/>
    <m/>
    <m/>
    <m/>
    <m/>
    <n v="0"/>
    <n v="9080"/>
    <s v="NO_CONCILIADO"/>
    <m/>
    <m/>
  </r>
  <r>
    <x v="71"/>
    <m/>
    <x v="71"/>
    <x v="162"/>
    <s v="O20500500002"/>
    <s v="BOD"/>
    <n v="2050050"/>
    <m/>
    <s v="00099021001 DEPOSITO DE EFECTIVO, DEPOSITANTE: JHONNY ESPINOZA AGUILAR, CONCEPTO: REVERSION DEL SERVICIO DE ENERGIA ELECTRICA, AGUA POTABLE, TELEFONIA E INTERNET MES SEPT. PREV N°747, CUENTA DE DEPOSITO: CUENTA UNICA DEL TESORO"/>
    <m/>
    <m/>
    <m/>
    <m/>
    <m/>
    <m/>
    <n v="0"/>
    <n v="1329"/>
    <s v="NO_CONCILIADO"/>
    <m/>
    <m/>
  </r>
  <r>
    <x v="32"/>
    <m/>
    <x v="32"/>
    <x v="162"/>
    <s v="O20500590002"/>
    <s v="BOD"/>
    <n v="2050059"/>
    <m/>
    <s v="00046104203 DEPOSITO DE EFECTIVO, DEPOSITANTE: ZULMA MAMANI VIDAURRE, CONCEPTO: REVERSION DE FONDOS NO UTILIZADOS, CUENTA DE DEPOSITO: CUENTA UNICA DEL TESORO"/>
    <m/>
    <m/>
    <m/>
    <m/>
    <m/>
    <m/>
    <n v="0"/>
    <n v="75.400000000000006"/>
    <s v="NO_CONCILIADO"/>
    <m/>
    <m/>
  </r>
  <r>
    <x v="80"/>
    <m/>
    <x v="80"/>
    <x v="162"/>
    <s v="O20500610002"/>
    <s v="BOD"/>
    <n v="2050061"/>
    <m/>
    <s v="00099021001 DEPOSITO DE EFECTIVO, DEPOSITANTE: DERCY MARY CHIJO QUISBERT-MDPYEP, CONCEPTO: DEVOLUCION DE GASTOS TELEFÓNICOS-AGOSTO 2022, CUENTA DE DEPOSITO: CUENTA UNICA DEL TESORO"/>
    <m/>
    <m/>
    <m/>
    <m/>
    <m/>
    <m/>
    <n v="0"/>
    <n v="5.99"/>
    <s v="NO_CONCILIADO"/>
    <m/>
    <m/>
  </r>
  <r>
    <x v="47"/>
    <m/>
    <x v="47"/>
    <x v="162"/>
    <s v="O20500620002"/>
    <s v="BOD"/>
    <n v="2050062"/>
    <m/>
    <s v="00099021001 DEPOSITO DE EFECTIVO, DEPOSITANTE: FRUTA BOLIVIANA, CONCEPTO: SOLICITUD DE DEVOLUCION PAGO EN DEMASIA DE LA PARTIDA 22210 VIATICOS POR VIATICOS PREVENTIVO 2339, CUENTA DE DEPOSITO: CUENTA UNICA DEL TESORO"/>
    <m/>
    <m/>
    <m/>
    <m/>
    <m/>
    <m/>
    <n v="0"/>
    <n v="139"/>
    <s v="NO_CONCILIADO"/>
    <m/>
    <m/>
  </r>
  <r>
    <x v="47"/>
    <m/>
    <x v="47"/>
    <x v="162"/>
    <s v="O20500630002"/>
    <s v="BOD"/>
    <n v="2050063"/>
    <m/>
    <s v="00099021001 DEPOSITO DE EFECTIVO, DEPOSITANTE: FRUTA BOLIVIANA, CONCEPTO: SOLICITUD DE DEVOLUCION PAGO EN DEMASIA DE LA PARTIDA 22210 VIATICOS PREVENTIVO 2460, CUENTA DE DEPOSITO: CUENTA UNICA DEL TESORO"/>
    <m/>
    <m/>
    <m/>
    <m/>
    <m/>
    <m/>
    <n v="0"/>
    <n v="69.5"/>
    <s v="NO_CONCILIADO"/>
    <m/>
    <m/>
  </r>
  <r>
    <x v="80"/>
    <m/>
    <x v="80"/>
    <x v="162"/>
    <s v="O20500660002"/>
    <s v="BOD"/>
    <n v="2050066"/>
    <m/>
    <s v="00099021001 DEPOSITO DE EFECTIVO, DEPOSITANTE: DERCY MARY CHIJO QUISBERT-MDPYEP, CONCEPTO: DEVOLUCION DE GASTOS TELEFONICOS-JULIO 2022, CUENTA DE DEPOSITO: CUENTA UNICA DEL TESORO"/>
    <m/>
    <m/>
    <m/>
    <m/>
    <m/>
    <m/>
    <n v="0"/>
    <n v="9.5399999999999991"/>
    <s v="NO_CONCILIADO"/>
    <m/>
    <m/>
  </r>
  <r>
    <x v="0"/>
    <m/>
    <x v="0"/>
    <x v="162"/>
    <s v="O20500760002"/>
    <s v="BOD"/>
    <n v="2050076"/>
    <m/>
    <s v="00099021001 DEPOSITO DE EFECTIVO, DEPOSITANTE: CARLOS DENCEL PELAEZ PACHECO, CONCEPTO: REMUNERACION MAXIMA PERMITIDA MES AGOSTO 2022, CUENTA DE DEPOSITO: CUENTA UNICA DEL TESORO"/>
    <m/>
    <m/>
    <m/>
    <m/>
    <m/>
    <m/>
    <n v="0"/>
    <n v="2589.23"/>
    <s v="NO_CONCILIADO"/>
    <m/>
    <m/>
  </r>
  <r>
    <x v="51"/>
    <m/>
    <x v="51"/>
    <x v="162"/>
    <s v="O20501340002"/>
    <s v="BOD"/>
    <n v="2050134"/>
    <m/>
    <s v="00132012007 DEPOSITO DE EFECTIVO, DEPOSITANTE: RUBEN DARIO SANCHEZ AGUIRRE, CONCEPTO: DEVOLUCION DE VIATICOS NO UTILIZADOS DEV. 526 GESTION 2021, CUENTA DE DEPOSITO: CUENTA UNICA DEL TESORO"/>
    <m/>
    <m/>
    <m/>
    <m/>
    <m/>
    <m/>
    <n v="0"/>
    <n v="222"/>
    <s v="NO_CONCILIADO"/>
    <m/>
    <m/>
  </r>
  <r>
    <x v="110"/>
    <m/>
    <x v="110"/>
    <x v="162"/>
    <s v="B20500330002"/>
    <s v="BOD"/>
    <n v="2050033"/>
    <m/>
    <s v="00526012001 DEP.DE CHEQ.AJENOS,RET.DE CAM.,CONCEPTO: DEPÓSITO TRASPASOS DE SALDOS DEL F.R. OBSERVACION DE AUDITORIA,DEP.: BOLIVIA TV , PROCEDENCIA: BANCO UNION S.A., CHEQUE: 16773, FECHA DE EMISION:13/09/2022"/>
    <m/>
    <m/>
    <m/>
    <m/>
    <m/>
    <m/>
    <n v="0"/>
    <n v="29894.92"/>
    <s v="NO_CONCILIADO"/>
    <m/>
    <m/>
  </r>
  <r>
    <x v="110"/>
    <m/>
    <x v="110"/>
    <x v="162"/>
    <s v="B20500360002"/>
    <s v="BOD"/>
    <n v="2050036"/>
    <m/>
    <s v="00526012001 DEP.DE CHEQ.AJENOS,RET.DE CAM.,CONCEPTO: DEPÓSITO TRASPASOS DE SALDOS DEL F.R. OBSERVACION DE AUDITORIA,DEP.: BOLIVIA TV , PROCEDENCIA: BANCO UNION S.A., CHEQUE: 16772, FECHA DE EMISION:13/09/2022"/>
    <m/>
    <m/>
    <m/>
    <m/>
    <m/>
    <m/>
    <n v="0"/>
    <n v="41870.400000000001"/>
    <s v="NO_CONCILIADO"/>
    <m/>
    <m/>
  </r>
  <r>
    <x v="110"/>
    <m/>
    <x v="110"/>
    <x v="162"/>
    <s v="B20500380002"/>
    <s v="BOD"/>
    <n v="2050038"/>
    <m/>
    <s v="00526012001 DEP.DE CHEQ.AJENOS,RET.DE CAM.,CONCEPTO: DEPÓSITO SEGUN INFORME N° 25 TRASPASO SALDOS PARCIALES DELAS CTAS F.R. POR OBSERVACION DE AUDITORIA,DEP.: BOLIVIA TV , PROCEDENCIA: BANCO UNION S.A., CHEQUE: 16771, FECHA DE EMISION:13/09/2022"/>
    <m/>
    <m/>
    <m/>
    <m/>
    <m/>
    <m/>
    <n v="0"/>
    <n v="32258.09"/>
    <s v="NO_CONCILIADO"/>
    <m/>
    <m/>
  </r>
  <r>
    <x v="91"/>
    <m/>
    <x v="91"/>
    <x v="162"/>
    <s v="Q16839110002"/>
    <s v="CRV"/>
    <n v="1683911"/>
    <m/>
    <s v="NUMERO DE LIBRETA CUT: 00283012001 OPERACIÓN E18 TRANSFERENCIA DEL SISTEMA FINANCIERO POR CUENTA DE TERCEROS A LA CUT SOL. ESC. A ALMACENERA BOLIVIANA S.A."/>
    <m/>
    <m/>
    <m/>
    <m/>
    <m/>
    <m/>
    <n v="0"/>
    <n v="422469.88"/>
    <s v="NO_CONCILIADO"/>
    <m/>
    <m/>
  </r>
  <r>
    <x v="91"/>
    <m/>
    <x v="91"/>
    <x v="162"/>
    <s v="Q16839120002"/>
    <s v="CRV"/>
    <n v="1683912"/>
    <m/>
    <s v="NUMERO DE LIBRETA CUT: 00283012001 OPERACIÓN E18 TRANSFERENCIA DEL SISTEMA FINANCIERO POR CUENTA DE TERCEROS A LA CUT SOL. ESC. DE ALMACENERA BOLIVIANA S.A."/>
    <m/>
    <m/>
    <m/>
    <m/>
    <m/>
    <m/>
    <n v="0"/>
    <n v="2932656.65"/>
    <s v="NO_CONCILIADO"/>
    <m/>
    <m/>
  </r>
  <r>
    <x v="46"/>
    <m/>
    <x v="46"/>
    <x v="162"/>
    <s v="S10423600002"/>
    <s v="CRV"/>
    <n v="1042360"/>
    <m/>
    <s v="||LIBRETA CUT N°00599049202, DESEMBOLSO DE PRESTAMO EN EL MARCO DEL FIDEICOMISO FINPRO N°006 CON LA EMPRESA BOLIVIANA DE ALIMENTOS Y DERIVADOS EBA &quot; IMPLEMENTACION DE UNA PLANTA DE PROCESAMIENTO DE STEVIA&quot; SEGUN NOTA: BDP/GO/PC/5524/2022."/>
    <m/>
    <m/>
    <m/>
    <m/>
    <m/>
    <m/>
    <n v="0"/>
    <n v="9330973.0199999996"/>
    <s v="NO_CONCILIADO"/>
    <m/>
    <m/>
  </r>
  <r>
    <x v="66"/>
    <m/>
    <x v="66"/>
    <x v="162"/>
    <s v="Q16840740002"/>
    <s v="CRV"/>
    <n v="1684074"/>
    <m/>
    <s v="NUMERO DE LIBRETA CUT: 00344018001 OPERACIÓN E18 TRANSFERENCIA DEL SISTEMA FINANCIERO POR CUENTA DE TERCEROS A LA CUT INSTITUTO PLURINACIONAL DE ESTUDIOS LENGUAS Y CULTURAS IPELC"/>
    <m/>
    <m/>
    <m/>
    <m/>
    <m/>
    <m/>
    <n v="0"/>
    <n v="167300"/>
    <s v="NO_CONCILIADO"/>
    <m/>
    <m/>
  </r>
  <r>
    <x v="86"/>
    <m/>
    <x v="86"/>
    <x v="162"/>
    <s v="G20031890001"/>
    <s v="CVD"/>
    <n v="2003189"/>
    <m/>
    <s v="COBRO COSTOS DE PAPELERIA SEGUN TRANSFERENCIA DEL EXTERIOR POR ORDEN DE CONSULADO GENERAL DE BOLIVIA BARCELONA ESPANA, REF: GESTORIA CONSULAR LIB. 00010011102 MIN.RELACIONES EXTERIORES - GESTORIA CONSULAR LEY Nº 3108"/>
    <m/>
    <m/>
    <m/>
    <m/>
    <m/>
    <m/>
    <n v="50"/>
    <n v="0"/>
    <s v="NO_CONCILIADO"/>
    <m/>
    <m/>
  </r>
  <r>
    <x v="83"/>
    <m/>
    <x v="83"/>
    <x v="162"/>
    <s v="G20031870001"/>
    <s v="CVD"/>
    <n v="2003187"/>
    <m/>
    <s v="COBRO COSTOS DE PAPELERIA SEGUN TRANSFERENCIA DEL EXTERIOR POR ORDEN DE COPA ENERGIA DISTRIBUIDORA DE GAS S A (SAO PAULO) REF.: INV 12442022 FECHA VALOR 13/09/2022 LIB. 00513062001 YPFB-OPERACIONES PLANTA DE SEPARACION DE LIQUIDOS RIO GRANDE"/>
    <m/>
    <m/>
    <m/>
    <m/>
    <m/>
    <m/>
    <n v="50"/>
    <n v="0"/>
    <s v="NO_CONCILIADO"/>
    <m/>
    <m/>
  </r>
  <r>
    <x v="83"/>
    <m/>
    <x v="83"/>
    <x v="162"/>
    <s v="G20031850001"/>
    <s v="CVD"/>
    <n v="2003185"/>
    <m/>
    <s v="COBRO COSTOS DE PAPELERIA SEGUN TRANSFERENCIA DEL EXTERIOR POR ORDEN DE CORPORACION PETROLERA S.A. (ASUNCION PARAGUAY) REF.: DEPOSITO CUENTA - 0428862 FECHA VALOR 13/09/2022 LIB. 00513062001 YPFB-OPERACIONES PLANTA DE SEPARACION DE LIQUIDOS RIO GRANDE"/>
    <m/>
    <m/>
    <m/>
    <m/>
    <m/>
    <m/>
    <n v="50"/>
    <n v="0"/>
    <s v="NO_CONCILIADO"/>
    <m/>
    <m/>
  </r>
  <r>
    <x v="83"/>
    <m/>
    <x v="83"/>
    <x v="162"/>
    <s v="G20031830001"/>
    <s v="CVD"/>
    <n v="2003183"/>
    <m/>
    <s v="COBRO COSTOS DE PAPELERIA SEGUN TRANSFERENCIA DEL EXTERIOR POR ORDEN DE INVERSIONES SAN ISIDRO S.A. (PY/ASUNCION) REF.: OPE 0/607122 FECHA VALOR 13/09/2022 LIB. 00513062001 YPFB-OPERACIONES PLANTA DE SEPARACION DE LIQUIDOS RIO GRANDE"/>
    <m/>
    <m/>
    <m/>
    <m/>
    <m/>
    <m/>
    <n v="50"/>
    <n v="0"/>
    <s v="NO_CONCILIADO"/>
    <m/>
    <m/>
  </r>
  <r>
    <x v="83"/>
    <m/>
    <x v="83"/>
    <x v="162"/>
    <s v="G20031910001"/>
    <s v="CVD"/>
    <n v="2003191"/>
    <m/>
    <s v="COBRO COSTOS DE PAPELERIA SEGUN TRANSFERENCIA DEL EXTERIOR POR ORDEN DE PUMA ENERGY PARAGUAY S.A., FECHA VALOR 13/9/2022 LIB. 00513062001 YPFB-OPERACIONES PLANTA DE SEPARACION DE LIQUIDOS RIO GRANDE"/>
    <m/>
    <m/>
    <m/>
    <m/>
    <m/>
    <m/>
    <n v="50"/>
    <n v="0"/>
    <s v="NO_CONCILIADO"/>
    <m/>
    <m/>
  </r>
  <r>
    <x v="86"/>
    <m/>
    <x v="86"/>
    <x v="162"/>
    <s v="G20034950001"/>
    <s v="CVD"/>
    <n v="2003495"/>
    <m/>
    <s v="COBRO COSTOS DE PAPELERIA SEGUN TRANSFERENCIA DEL EXTERIOR POR ORDEN DE CONSULADO DE BOLIVIA EN TACNA PERU REF: RECAUDACIONES GESTORIA CONSULAR MAYO, JUNIO Y JULIO 2022 LIB. 00010011102 MIN.RELACIONES EXTERIORES - GESTORIA CONSULAR LEY Nº 3108"/>
    <m/>
    <m/>
    <m/>
    <m/>
    <m/>
    <m/>
    <n v="50"/>
    <n v="0"/>
    <s v="NO_CONCILIADO"/>
    <m/>
    <m/>
  </r>
  <r>
    <x v="87"/>
    <m/>
    <x v="87"/>
    <x v="162"/>
    <s v="S10423330003"/>
    <s v="COB"/>
    <n v="1042333"/>
    <m/>
    <s v="||TRANSFERENCIA DEL EXTERIOR SEGUN MENSAJE SWIFT N° 15199 Y NOTA CITE: DGAC-10774/2022 DE FECHA 31.03.2022. (HRE-TGL-5031) REMITIDA POR DIRECCIÓN GENERAL DE AERONAUTICA CIVIL. (SECTOR PÚBLICO - SOBREVUELOS) DEBITO DE LA LIBRETA 0117012001 DGAC, REPOSICIÓN DE ÚTILES DE ESCRITORIO"/>
    <m/>
    <m/>
    <m/>
    <m/>
    <m/>
    <m/>
    <n v="50"/>
    <n v="0"/>
    <s v="NO_CONCILIADO"/>
    <m/>
    <m/>
  </r>
  <r>
    <x v="19"/>
    <m/>
    <x v="19"/>
    <x v="162"/>
    <s v="S10423350003"/>
    <s v="COB"/>
    <n v="1042335"/>
    <m/>
    <s v="||TRANSFERENCIA DE FONDOS S/G MENSAJE SWIFT NRO. 15290 Y NOTA ENVIADA POR NAVEGACION AEREA Y AEROPUERTOS BOLIVIANOS CITE NAABOL-DNAF/N°0112/2022 DE F.30.03.2022. (HRE-TGL-4950) (SECTOR PÚBLICO- SOBREVUELOS). DEBITO DE LA LIB. 00389012001 NAABOL- ADMINISTRACIÓN , REPOSICIÓN DE ÚTILES DE ESCRITORIO"/>
    <m/>
    <m/>
    <m/>
    <m/>
    <m/>
    <m/>
    <n v="50"/>
    <n v="0"/>
    <s v="NO_CONCILIADO"/>
    <m/>
    <m/>
  </r>
  <r>
    <x v="87"/>
    <m/>
    <x v="87"/>
    <x v="162"/>
    <s v="S10423360003"/>
    <s v="COB"/>
    <n v="1042336"/>
    <m/>
    <s v="||TRANSFERENCIA DEL EXTERIOR SEGUN MENSAJES SWIFT NROS. 15274 - 15276 Y NOTA CITE: DGAC-10774/2022 DE FECHA 31.03.2022. (HRE-TGL-5031) REMITIDA POR DIRECCIÓN GENERAL DE AERONAUTICA CIVIL. (SECTOR PÚBLICO - SOBREVUELOS) DEBITO DE LA LIBRETA 0117012001 DGAC, REPOSICIÓN DE ÚTILES DE ESCRITORIO"/>
    <m/>
    <m/>
    <m/>
    <m/>
    <m/>
    <m/>
    <n v="50"/>
    <n v="0"/>
    <s v="NO_CONCILIADO"/>
    <m/>
    <m/>
  </r>
  <r>
    <x v="87"/>
    <m/>
    <x v="87"/>
    <x v="162"/>
    <s v="S10423380003"/>
    <s v="COB"/>
    <n v="1042338"/>
    <m/>
    <s v="||TRANSFERENCIA DE FONDOS S/G. MENSAJE SWIFT NRO. 15289 DE LA FECHA, Y NOTA CITE: DGAC-10774/2022 DE FECHA 31/03/2022 (HRE-TGL-5031) REMITIDA POR LA DIRECCIÓN GENERAL DE AERONAUTICA CIVIL. (SECTOR PÚBLICO - SOBREVUELOS). DÉBITO DE LA LIBRETA 00117012001 DGAC, REPOSICIÓN ÚTILES DE ESCRITORIO."/>
    <m/>
    <m/>
    <m/>
    <m/>
    <m/>
    <m/>
    <n v="50"/>
    <n v="0"/>
    <s v="NO_CONCILIADO"/>
    <m/>
    <m/>
  </r>
  <r>
    <x v="19"/>
    <m/>
    <x v="19"/>
    <x v="162"/>
    <s v="S10423410003"/>
    <s v="COB"/>
    <n v="1042341"/>
    <m/>
    <s v="||TRANSFERENCIA DE FONDOS S/G MENSAJE SWIFT NRO. 15198 Y NOTAS CITE: NAABOL-DNAF/N°0117/2022 DE F.4/4/2022 (HRE-TGL-5306) Y CITE: NAABOL-DNAF/N°0112/2022 DE F. 30/03/2022 (HRE-TGL-4950) ENVIADAS POR NAVEGACION AEREA Y AEROPUERTOS BOLIVIANOS. (SECTOR PÚBLICO-SOBREVUELOS). DEBITO DE LA LIBRETA 00389012001 NAABOL-ADMINISTRACION, REPOSICIÓN ÚTILES DE ESCRITORIO."/>
    <m/>
    <m/>
    <m/>
    <m/>
    <m/>
    <m/>
    <n v="50"/>
    <n v="0"/>
    <s v="NO_CONCILIADO"/>
    <m/>
    <m/>
  </r>
  <r>
    <x v="19"/>
    <m/>
    <x v="19"/>
    <x v="162"/>
    <s v="S10423420003"/>
    <s v="COB"/>
    <n v="1042342"/>
    <m/>
    <s v="||TRANSFERENCIA DE FONDOS S/G. MENSAJE SWIFT NRO. 15287 DE LA FECHA, Y NOTA CITE: NAABOL-DNAF/N°0112/2022 DE FECHA 30/03/2022 (HRE-TGL-4950) REMITIDA POR NAVEGACIÓN AEREA Y AEROPUERTOS BOLIVIANOS. (SECTOR PÚBLICO - SOBREVUELOS). DÉBITO DE LA LIBRETA 00389012001 NAABOL-ADMINISTRACION, REPOSICIÓN ÚTILES DE ESCRITORIO."/>
    <m/>
    <m/>
    <m/>
    <m/>
    <m/>
    <m/>
    <n v="50"/>
    <n v="0"/>
    <s v="NO_CONCILIADO"/>
    <m/>
    <m/>
  </r>
  <r>
    <x v="87"/>
    <m/>
    <x v="87"/>
    <x v="162"/>
    <s v="S10423580003"/>
    <s v="COB"/>
    <n v="1042358"/>
    <m/>
    <s v="||TRANSFERENCIA DE FONDOS S/G. MENSAJE SWIFT NRO. 15286 DE LA FECHA Y NOTA DGAC-10774/2022 DE FECHA 31/03/22 (HRE-TGL-5031) ENVIADA POR LA DIRECCIÓN GENERAL DE AERONAUTICA CIVIL (SECTOR PÚBLICOSOBREVUELOS) DEBITO DE LA LIBRETA 0117012001 DGAC, REPOSICION UTILES DE ESCRITORIO."/>
    <m/>
    <m/>
    <m/>
    <m/>
    <m/>
    <m/>
    <n v="50"/>
    <n v="0"/>
    <s v="NO_CONCILIADO"/>
    <m/>
    <m/>
  </r>
  <r>
    <x v="19"/>
    <m/>
    <x v="19"/>
    <x v="162"/>
    <s v="S10423590003"/>
    <s v="COB"/>
    <n v="1042359"/>
    <m/>
    <s v="||TRANSFERENCIA DE FONDOS S/G MENSAJES SWIFT NROS. 15277 Y 15275 Y NOTA CITE: NAABOL-DNAF/N°0112/2022 DE FECHA 30/03/2022 (HRE-TGL-4950) ENVIADA POR LA NAVEGACIÓN AEREA Y AEROPUERTOS BOLIVIANOS (SECTOR PÚBLICO-SOBREVUELOS). DEBITO DE LA LIBRETA 00389012001 NAABOL- ADMINISTRACION CENTRAL, REPOSICION ÚTILES DE ESCRITORIO."/>
    <m/>
    <m/>
    <m/>
    <m/>
    <m/>
    <m/>
    <n v="50"/>
    <n v="0"/>
    <s v="NO_CONCILIADO"/>
    <m/>
    <m/>
  </r>
  <r>
    <x v="19"/>
    <m/>
    <x v="19"/>
    <x v="162"/>
    <s v="S10423620003"/>
    <s v="COB"/>
    <n v="1042362"/>
    <m/>
    <s v="||TRANSFERENCIAS DEL EXTERIOR SEGUN MENSAJES SWIFT NROS. 15309 - 15310 Y NOTA CITE: NAABOL-DNAF/N° 0112/2022 DE FECHA 30.03.2022 (HRE-TGL-4950). REMITIDA POR NAVEGACIÓN AÉREA Y AEROPUERTOS BOLIVIANOS. (SECTOR PÚBLICO - SOBREVUELOS) DEBITO DE LA LIBRETA 00389012001 NAABOL-ADMINISTRACION, REPOSICIÓN ÚTILES DE ESCRITORIO."/>
    <m/>
    <m/>
    <m/>
    <m/>
    <m/>
    <m/>
    <n v="50"/>
    <n v="0"/>
    <s v="NO_CONCILIADO"/>
    <m/>
    <m/>
  </r>
  <r>
    <x v="19"/>
    <m/>
    <x v="19"/>
    <x v="162"/>
    <s v="S10423730003"/>
    <s v="COB"/>
    <n v="1042373"/>
    <m/>
    <s v="||REGULARIZACION DE NUESTRA OPERACION N° 1041599 DE FECHA 6/9/2022 EN ATENCION A NOTA CITE CAR/NAABOL/DNE/JNC N° 133/2022 DE FECHA 14/9/2022 (HRE-TSO-2059) (ORIGINAL CURSA EN CBTE. 1042370) ENVIADA POR NAVEGACION AEREA Y AEROPUERTOS BOLIVIANOS (SECTOR PUBLICO-SOBREVUELOS) DEBITO DE LA LIBRETA 00389012001 NAABOL-ADMINISTRACION, REPOSICIÓN ÚTILES DE ESCRITORIO."/>
    <m/>
    <m/>
    <m/>
    <m/>
    <m/>
    <m/>
    <n v="50"/>
    <n v="0"/>
    <s v="NO_CONCILIADO"/>
    <m/>
    <m/>
  </r>
  <r>
    <x v="19"/>
    <m/>
    <x v="19"/>
    <x v="162"/>
    <s v="S10423700003"/>
    <s v="COB"/>
    <n v="1042370"/>
    <m/>
    <s v="||REGULARIZACION DE NUESTRA OPERACION NRO. 1041569 DE FECHA 5/9/2022 EN ATENCION A NOTA CITE CAR/NAABOL/DNE/JNC N° 133/2022 DE FECHA 14/9/2022 (HRE-TSO-2059) ENVIADA POR NAVEGACION AEREA Y AEROPUERTOS BOLIVIANOS (SECTOR PUBLICO-SOBREVUELOS) DEBITO DE LA LIBRETA 00389012001 NAABOL-ADMINISTRACION, REPOSICIÓN ÚTILES DE ESCRITORIO."/>
    <m/>
    <m/>
    <m/>
    <m/>
    <m/>
    <m/>
    <n v="50"/>
    <n v="0"/>
    <s v="NO_CONCILIADO"/>
    <m/>
    <m/>
  </r>
  <r>
    <x v="88"/>
    <m/>
    <x v="88"/>
    <x v="163"/>
    <s v="O20503000002"/>
    <s v="BOD"/>
    <n v="2050300"/>
    <m/>
    <s v="00119012001 DEPOSITO DE EFECTIVO, DEPOSITANTE: ADSIB, CONCEPTO: POR FACTURAS DE COTEL RL NO INCLUIDAS EN EL REGISTRO DE COMPRAS, CUENTA DE DEPOSITO: CUENTA UNICA DEL TESORO"/>
    <m/>
    <m/>
    <m/>
    <m/>
    <m/>
    <m/>
    <n v="0"/>
    <n v="42"/>
    <s v="NO_CONCILIADO"/>
    <m/>
    <m/>
  </r>
  <r>
    <x v="32"/>
    <m/>
    <x v="32"/>
    <x v="163"/>
    <s v="O20503040002"/>
    <s v="BOD"/>
    <n v="2050304"/>
    <m/>
    <s v="00046104203 DEPOSITO DE EFECTIVO, DEPOSITANTE: JUAN MARCELO CALLE SALCEDO CI. 6103812LP, CONCEPTO: REVERSION, CUENTA DE DEPOSITO: CUENTA UNICA DEL TESORO"/>
    <m/>
    <m/>
    <m/>
    <m/>
    <m/>
    <m/>
    <n v="0"/>
    <n v="170"/>
    <s v="NO_CONCILIADO"/>
    <m/>
    <m/>
  </r>
  <r>
    <x v="47"/>
    <m/>
    <x v="47"/>
    <x v="163"/>
    <s v="O20503150002"/>
    <s v="BOD"/>
    <n v="2050315"/>
    <m/>
    <s v="00099021001 DEPOSITO DE EFECTIVO, DEPOSITANTE: FRUTA BOLIVIANA, CONCEPTO: DEVOLUCION DE PAGO EN DEMASÍA VIATICOS GESTION 2021 C-31 PREVENTIVO 2467, CUENTA DE DEPOSITO: CUENTA UNICA DEL TESORO"/>
    <m/>
    <m/>
    <m/>
    <m/>
    <m/>
    <m/>
    <n v="0"/>
    <n v="69.5"/>
    <s v="NO_CONCILIADO"/>
    <m/>
    <m/>
  </r>
  <r>
    <x v="32"/>
    <m/>
    <x v="32"/>
    <x v="163"/>
    <s v="O20503430002"/>
    <s v="BOD"/>
    <n v="2050343"/>
    <m/>
    <s v="00046171101 DEPOSITO DE EFECTIVO, DEPOSITANTE: VECOBAL SRL, CONCEPTO: SANCION POR INCUMPLIMIENTO A LA NORMA, CUENTA DE DEPOSITO: CUENTA UNICA DEL TESORO"/>
    <m/>
    <m/>
    <m/>
    <m/>
    <m/>
    <m/>
    <n v="0"/>
    <n v="5000"/>
    <s v="NO_CONCILIADO"/>
    <m/>
    <m/>
  </r>
  <r>
    <x v="77"/>
    <m/>
    <x v="77"/>
    <x v="163"/>
    <s v="O20503460002"/>
    <s v="BOD"/>
    <n v="2050346"/>
    <m/>
    <s v="00572012001 DEPOSITO DE EFECTIVO, DEPOSITANTE: MIGUEL JULIO GARCIA AYALA, CONCEPTO: DEVOLUCION DE RECURSO DE VIATICOS NO UTILIZADOS, CUENTA DE DEPOSITO: CUENTA UNICA DEL TESORO"/>
    <m/>
    <m/>
    <m/>
    <m/>
    <m/>
    <m/>
    <n v="0"/>
    <n v="371"/>
    <s v="NO_CONCILIADO"/>
    <m/>
    <m/>
  </r>
  <r>
    <x v="100"/>
    <m/>
    <x v="100"/>
    <x v="163"/>
    <s v="O20503540002"/>
    <s v="BOD"/>
    <n v="2050354"/>
    <m/>
    <s v="00099021001 DEPOSITO DE EFECTIVO, DEPOSITANTE: JAIME GABRIEL ITURRALDE LIRA, CONCEPTO: DEVOLUCION RECURSOS FORO DE INTERES CIUDADANO, CUENTA DE DEPOSITO: CUENTA UNICA DEL TESORO /DJBR."/>
    <m/>
    <m/>
    <m/>
    <m/>
    <m/>
    <m/>
    <n v="0"/>
    <n v="50"/>
    <s v="NO_CONCILIADO"/>
    <m/>
    <m/>
  </r>
  <r>
    <x v="71"/>
    <m/>
    <x v="71"/>
    <x v="163"/>
    <s v="O20503660002"/>
    <s v="BOD"/>
    <n v="2050366"/>
    <m/>
    <s v="00020071101 DEPOSITO DE EFECTIVO, DEPOSITANTE: ARNOLD OSMAR DE JESUS CORONADO TITO, CONCEPTO: RETENCION POR PROYECTO CATASTRAL AREA URBANA INTENSIVA DE SANTA ANA DE YACUMA PARTIDA 22300 (FLETES), CUENTA DE DEPOSITO: CUENTA UNICA DEL TESORO"/>
    <m/>
    <m/>
    <m/>
    <m/>
    <m/>
    <m/>
    <n v="0"/>
    <n v="356.5"/>
    <s v="NO_CONCILIADO"/>
    <m/>
    <m/>
  </r>
  <r>
    <x v="71"/>
    <m/>
    <x v="71"/>
    <x v="163"/>
    <s v="O20503680002"/>
    <s v="BOD"/>
    <n v="2050368"/>
    <m/>
    <s v="00020071101 DEPOSITO DE EFECTIVO, DEPOSITANTE: ARNOLD OSMAR DE JESUS CORONADO TITO, CONCEPTO: RETENCION PROYECTO CATASTRAL AREA URBANA INTENSIVA DE SANTA ANA DE YACUMA PARTIDA 26990 (ALARIFES), CUENTA DE DEPOSITO: CUENTA UNICA DEL TESORO"/>
    <m/>
    <m/>
    <m/>
    <m/>
    <m/>
    <m/>
    <n v="0"/>
    <n v="2836.5"/>
    <s v="NO_CONCILIADO"/>
    <m/>
    <m/>
  </r>
  <r>
    <x v="71"/>
    <m/>
    <x v="71"/>
    <x v="163"/>
    <s v="O20503730002"/>
    <s v="BOD"/>
    <n v="2050373"/>
    <m/>
    <s v="00020071101 DEPOSITO DE EFECTIVO, DEPOSITANTE: ARNOLD OSMAR DE JESUS CORONADO TITO, CONCEPTO: RETENCION POR PROYECTO CATASTRAL AREA INTENSIVA DE SANTA ANA DE YACUMA PARTIDA 34700 (MINERALES), CUENTA DE DEPOSITO: CUENTA UNICA DEL TESORO"/>
    <m/>
    <m/>
    <m/>
    <m/>
    <m/>
    <m/>
    <n v="0"/>
    <n v="48"/>
    <s v="NO_CONCILIADO"/>
    <m/>
    <m/>
  </r>
  <r>
    <x v="18"/>
    <m/>
    <x v="18"/>
    <x v="163"/>
    <s v="O20503800002"/>
    <s v="BOD"/>
    <n v="2050380"/>
    <m/>
    <s v="00099021001 DEPOSITO DE EFECTIVO, DEPOSITANTE: JULIA AGUIRRE TORREZ, CONCEPTO: DEVOLUCION DE RECURSOS, CUENTA DE DEPOSITO: CUENTA UNICA DEL TESORO /DJBR."/>
    <m/>
    <m/>
    <m/>
    <m/>
    <m/>
    <m/>
    <n v="0"/>
    <n v="31850.17"/>
    <s v="NO_CONCILIADO"/>
    <m/>
    <m/>
  </r>
  <r>
    <x v="12"/>
    <m/>
    <x v="12"/>
    <x v="163"/>
    <s v="O20503990002"/>
    <s v="BOD"/>
    <n v="2050399"/>
    <m/>
    <s v="00099021001 DEPOSITO DE EFECTIVO, DEPOSITANTE: HERNAN ALVARADO RALDE, CONCEPTO: REVERSION TOTAL DEL SUELDO MES DE AGOSTO 2022, CUENTA DE DEPOSITO: CUENTA UNICA DEL TESORO /DJBR."/>
    <m/>
    <m/>
    <m/>
    <m/>
    <m/>
    <m/>
    <n v="0"/>
    <n v="4782.96"/>
    <s v="NO_CONCILIADO"/>
    <m/>
    <m/>
  </r>
  <r>
    <x v="0"/>
    <m/>
    <x v="0"/>
    <x v="163"/>
    <s v="O20504000002"/>
    <s v="BOD"/>
    <n v="2050400"/>
    <m/>
    <s v="00099021001 DEPOSITO DE EFECTIVO, DEPOSITANTE: ALBERTO ABEL LOAYZA GOMEZ, CONCEPTO: DEVOLUCION POR PAGO EN DEMASIA DEL AGUINALDO DE NAVIDAD DE LA GESTION 2021, CUENTA DE DEPOSITO: CUENTA UNICA DEL TESORO"/>
    <m/>
    <m/>
    <m/>
    <m/>
    <m/>
    <m/>
    <n v="0"/>
    <n v="603.36"/>
    <s v="NO_CONCILIADO"/>
    <m/>
    <m/>
  </r>
  <r>
    <x v="14"/>
    <m/>
    <x v="14"/>
    <x v="163"/>
    <s v="O20504190002"/>
    <s v="BOD"/>
    <n v="2050419"/>
    <m/>
    <s v="00086011102 DEPOSITO DE EFECTIVO, DEPOSITANTE: SIOP SRL, CONCEPTO: PAGO DE MULTA -MULTAS POR CONTRAVENCIONES A LA LEY DE MEDIO AMBIENTE, CUENTA DE DEPOSITO: CUENTA UNICA DEL TESORO"/>
    <m/>
    <m/>
    <m/>
    <m/>
    <m/>
    <m/>
    <n v="0"/>
    <n v="1044"/>
    <s v="NO_CONCILIADO"/>
    <m/>
    <m/>
  </r>
  <r>
    <x v="14"/>
    <m/>
    <x v="14"/>
    <x v="163"/>
    <s v="O20504230002"/>
    <s v="BOD"/>
    <n v="2050423"/>
    <m/>
    <s v="00086011102 DEPOSITO DE EFECTIVO, DEPOSITANTE: SIOP SRL., CONCEPTO: PAGO DE MULTA-MULTAS POR CONTRAVENCIONES A LA LEY DE MEDIO AMBIENTE, CUENTA DE DEPOSITO: CUENTA UNICA DEL TESORO"/>
    <m/>
    <m/>
    <m/>
    <m/>
    <m/>
    <m/>
    <n v="0"/>
    <n v="8352"/>
    <s v="NO_CONCILIADO"/>
    <m/>
    <m/>
  </r>
  <r>
    <x v="14"/>
    <m/>
    <x v="14"/>
    <x v="163"/>
    <s v="O20504380002"/>
    <s v="BOD"/>
    <n v="2050438"/>
    <m/>
    <s v="00086038008 DEPOSITO DE EFECTIVO, DEPOSITANTE: ING. GABRIEL QUISPE CATARI-SERNAP, CONCEPTO: FONDOS NO UTILIZADOS MMAYA-SERNAP-WCS-PAISAJE MADIDI, CUENTA DE DEPOSITO: CUENTA UNICA DEL TESORO"/>
    <m/>
    <m/>
    <m/>
    <m/>
    <m/>
    <m/>
    <n v="0"/>
    <n v="55.5"/>
    <s v="NO_CONCILIADO"/>
    <m/>
    <m/>
  </r>
  <r>
    <x v="4"/>
    <m/>
    <x v="4"/>
    <x v="163"/>
    <s v="O20504690002"/>
    <s v="BOD"/>
    <n v="2050469"/>
    <m/>
    <s v="00099021001 DEPOSITO DE EFECTIVO, DEPOSITANTE: ESPERANZA AGUILAR ZEBALLOS, CONCEPTO: DEVOLUCION POR SOBREPASAR LETRA &quot;A&quot; POLICIA BOLIVIANA, CUENTA DE DEPOSITO: CUENTA UNICA DEL TESORO"/>
    <m/>
    <m/>
    <m/>
    <m/>
    <m/>
    <m/>
    <n v="0"/>
    <n v="13000"/>
    <s v="NO_CONCILIADO"/>
    <m/>
    <m/>
  </r>
  <r>
    <x v="66"/>
    <m/>
    <x v="66"/>
    <x v="163"/>
    <s v="O20504820002"/>
    <s v="BOD"/>
    <n v="2050482"/>
    <m/>
    <s v="00344018001 DEPOSITO DE EFECTIVO, DEPOSITANTE: IPELC, CONCEPTO: DEVOLUCION C-31 356 GASTO PARCIAL DEL 16-17/2022 CURSO ESPECIALIZADO DE GDR, CUENTA DE DEPOSITO: CUENTA UNICA DEL TESORO"/>
    <m/>
    <m/>
    <m/>
    <m/>
    <m/>
    <m/>
    <n v="0"/>
    <n v="300"/>
    <s v="NO_CONCILIADO"/>
    <m/>
    <m/>
  </r>
  <r>
    <x v="66"/>
    <m/>
    <x v="66"/>
    <x v="163"/>
    <s v="O20504850002"/>
    <s v="BOD"/>
    <n v="2050485"/>
    <m/>
    <s v="00344018001 DEPOSITO DE EFECTIVO, DEPOSITANTE: IPELC, CONCEPTO: DEVOL. AL C-31 362 DE GASTO PARCIAL EN FECHA 16-17/08/2022 DE ACOMP. A VISITA DE LA COOP. ESP CON U, CUENTA DE DEPOSITO: CUENTA UNICA DEL TESORO"/>
    <m/>
    <m/>
    <m/>
    <m/>
    <m/>
    <m/>
    <n v="0"/>
    <n v="430"/>
    <s v="NO_CONCILIADO"/>
    <m/>
    <m/>
  </r>
  <r>
    <x v="33"/>
    <m/>
    <x v="33"/>
    <x v="163"/>
    <s v="O20504920002"/>
    <s v="BOD"/>
    <n v="2050492"/>
    <m/>
    <s v="00155012001 DEPOSITO DE EFECTIVO, DEPOSITANTE: LUIS RIVERO QUISBERT, CONCEPTO: RECUPERACION POR DESCUENTO DE RC-IVA DE PAGO DE VACACIONES NO UTILIZADAS, CUENTA DE DEPOSITO: CUENTA UNICA DEL TESORO"/>
    <m/>
    <m/>
    <m/>
    <m/>
    <m/>
    <m/>
    <n v="0"/>
    <n v="896.5"/>
    <s v="NO_CONCILIADO"/>
    <m/>
    <m/>
  </r>
  <r>
    <x v="33"/>
    <m/>
    <x v="33"/>
    <x v="163"/>
    <s v="O20504940002"/>
    <s v="BOD"/>
    <n v="2050494"/>
    <m/>
    <s v="00155012001 DEPOSITO DE EFECTIVO, DEPOSITANTE: LUIS RIVERO QUISBERT, CONCEPTO: RECUPERACION DE APORTES PATRONALES PAGADOS EN EXCESO, CUENTA DE DEPOSITO: CUENTA UNICA DEL TESORO"/>
    <m/>
    <m/>
    <m/>
    <m/>
    <m/>
    <m/>
    <n v="0"/>
    <n v="13.02"/>
    <s v="NO_CONCILIADO"/>
    <m/>
    <m/>
  </r>
  <r>
    <x v="0"/>
    <m/>
    <x v="0"/>
    <x v="163"/>
    <s v="O20504960002"/>
    <s v="BOD"/>
    <n v="2050496"/>
    <m/>
    <s v="00099021001 DEPOSITO DE EFECTIVO, DEPOSITANTE: VICTORIA ARRASCAITA TICONA, CONCEPTO: DEPÓSITO DE SALDO NO EJECUTADO, CUENTA DE DEPOSITO: CUENTA UNICA DEL TESORO"/>
    <m/>
    <m/>
    <m/>
    <m/>
    <m/>
    <m/>
    <n v="0"/>
    <n v="7"/>
    <s v="NO_CONCILIADO"/>
    <m/>
    <m/>
  </r>
  <r>
    <x v="47"/>
    <m/>
    <x v="47"/>
    <x v="163"/>
    <s v="O20505080002"/>
    <s v="BOD"/>
    <n v="2050508"/>
    <m/>
    <s v="00099021001 DEPOSITO DE EFECTIVO, DEPOSITANTE: FRUTA BOLIVIANA, CONCEPTO: DEVOLUCION A PAGO EN DEMASIA DE LA PARTIDA 22210-VIATICOS POR VIAJES AL INTERIOR DEL PAIS PREV 2462, CUENTA DE DEPOSITO: CUENTA UNICA DEL TESORO"/>
    <m/>
    <m/>
    <m/>
    <m/>
    <m/>
    <m/>
    <n v="0"/>
    <n v="69.5"/>
    <s v="NO_CONCILIADO"/>
    <m/>
    <m/>
  </r>
  <r>
    <x v="47"/>
    <m/>
    <x v="47"/>
    <x v="163"/>
    <s v="O20505090002"/>
    <s v="BOD"/>
    <n v="2050509"/>
    <m/>
    <s v="00099021001 DEPOSITO DE EFECTIVO, DEPOSITANTE: FRUTA BOLIVIANA, CONCEPTO: DEVOLUCION A PAGO EN DEMASIA DE LA PARTIDA 22210 PREV 2530-2318, CUENTA DE DEPOSITO: CUENTA UNICA DEL TESORO"/>
    <m/>
    <m/>
    <m/>
    <m/>
    <m/>
    <m/>
    <n v="0"/>
    <n v="139"/>
    <s v="NO_CONCILIADO"/>
    <m/>
    <m/>
  </r>
  <r>
    <x v="47"/>
    <m/>
    <x v="47"/>
    <x v="163"/>
    <s v="O20505100002"/>
    <s v="BOD"/>
    <n v="2050510"/>
    <m/>
    <s v="00099021001 DEPOSITO DE EFECTIVO, DEPOSITANTE: FRUTA BOLIVIANA, CONCEPTO: SOLICITUD DE DEVOLUCION A PAGO EN DEMASIA DE LA PARTIDA 22210 PREVENTIVO 2232, CUENTA DE DEPOSITO: CUENTA UNICA DEL TESORO"/>
    <m/>
    <m/>
    <m/>
    <m/>
    <m/>
    <m/>
    <n v="0"/>
    <n v="69.5"/>
    <s v="NO_CONCILIADO"/>
    <m/>
    <m/>
  </r>
  <r>
    <x v="47"/>
    <m/>
    <x v="47"/>
    <x v="163"/>
    <s v="O20505110002"/>
    <s v="BOD"/>
    <n v="2050511"/>
    <m/>
    <s v="00099021001 DEPOSITO DE EFECTIVO, DEPOSITANTE: FRUTA BOLIVIANA, CONCEPTO: SOLICITUD DE DEVOLUCION A PAGO EN DEMASIA DE LA PARTIDA 22210 PREV 2231, CUENTA DE DEPOSITO: CUENTA UNICA DEL TESORO"/>
    <m/>
    <m/>
    <m/>
    <m/>
    <m/>
    <m/>
    <n v="0"/>
    <n v="36"/>
    <s v="NO_CONCILIADO"/>
    <m/>
    <m/>
  </r>
  <r>
    <x v="47"/>
    <m/>
    <x v="47"/>
    <x v="163"/>
    <s v="O20505130002"/>
    <s v="BOD"/>
    <n v="2050513"/>
    <m/>
    <s v="00099021001 DEPOSITO DE EFECTIVO, DEPOSITANTE: FRUTA BOLIVIANA, CONCEPTO: DEVOLUCION DE PAGO EN DEMASIA DE LA PARTIDA 22210 PREVENTIVO 2628, CUENTA DE DEPOSITO: CUENTA UNICA DEL TESORO"/>
    <m/>
    <m/>
    <m/>
    <m/>
    <m/>
    <m/>
    <n v="0"/>
    <n v="69.5"/>
    <s v="NO_CONCILIADO"/>
    <m/>
    <m/>
  </r>
  <r>
    <x v="14"/>
    <m/>
    <x v="14"/>
    <x v="163"/>
    <s v="O20505390002"/>
    <s v="BOD"/>
    <n v="2050539"/>
    <m/>
    <s v="00099021001 DEPOSITO DE EFECTIVO, DEPOSITANTE: MINISTERIO DE MEDIO AMBIENTE Y AGUA, CONCEPTO: PAGO DE PEAJES VIAS BOLIVIA VEHICULO 2526PBU, CUENTA DE DEPOSITO: CUENTA UNICA DEL TESORO"/>
    <m/>
    <m/>
    <m/>
    <m/>
    <m/>
    <m/>
    <n v="0"/>
    <n v="12"/>
    <s v="NO_CONCILIADO"/>
    <m/>
    <m/>
  </r>
  <r>
    <x v="14"/>
    <m/>
    <x v="14"/>
    <x v="163"/>
    <s v="O20505400002"/>
    <s v="BOD"/>
    <n v="2050540"/>
    <m/>
    <s v="00099021001 DEPOSITO DE EFECTIVO, DEPOSITANTE: MINISTERIO DE MEDIO AMBIENTE Y AGUA, CONCEPTO: PAGO DE PEAJES VIAS BOLIVIA VEHICULO 3449 TGS, CUENTA DE DEPOSITO: CUENTA UNICA DEL TESORO"/>
    <m/>
    <m/>
    <m/>
    <m/>
    <m/>
    <m/>
    <n v="0"/>
    <n v="22.5"/>
    <s v="NO_CONCILIADO"/>
    <m/>
    <m/>
  </r>
  <r>
    <x v="14"/>
    <m/>
    <x v="14"/>
    <x v="163"/>
    <s v="O20505410002"/>
    <s v="BOD"/>
    <n v="2050541"/>
    <m/>
    <s v="00099021001 DEPOSITO DE EFECTIVO, DEPOSITANTE: MINISTERIO DE MEDIO AMBIENTE Y AGUA, CONCEPTO: PAGO DE PEAJES VIAS BOLIVIA VEHICULOS 3159 CXT, CUENTA DE DEPOSITO: CUENTA UNICA DEL TESORO"/>
    <m/>
    <m/>
    <m/>
    <m/>
    <m/>
    <m/>
    <n v="0"/>
    <n v="9"/>
    <s v="NO_CONCILIADO"/>
    <m/>
    <m/>
  </r>
  <r>
    <x v="14"/>
    <m/>
    <x v="14"/>
    <x v="163"/>
    <s v="O20505430002"/>
    <s v="BOD"/>
    <n v="2050543"/>
    <m/>
    <s v="00099021001 DEPOSITO DE EFECTIVO, DEPOSITANTE: MINISTERIO DE MEDIO AMBIENTE Y AGUA, CONCEPTO: PAGO DE PEAJES VIAS BOLIVIA VEHICULO 5007 CLL, CUENTA DE DEPOSITO: CUENTA UNICA DEL TESORO"/>
    <m/>
    <m/>
    <m/>
    <m/>
    <m/>
    <m/>
    <n v="0"/>
    <n v="43"/>
    <s v="NO_CONCILIADO"/>
    <m/>
    <m/>
  </r>
  <r>
    <x v="14"/>
    <m/>
    <x v="14"/>
    <x v="163"/>
    <s v="O20505450002"/>
    <s v="BOD"/>
    <n v="2050545"/>
    <m/>
    <s v="00099021001 DEPOSITO DE EFECTIVO, DEPOSITANTE: MINISTERIO DE MEDIO AMBIENTE Y AGUA, CONCEPTO: PAGOS DE PEAJES VIAS BOLIVIA VEHICULO 2526 NYK, CUENTA DE DEPOSITO: CUENTA UNICA DEL TESORO"/>
    <m/>
    <m/>
    <m/>
    <m/>
    <m/>
    <m/>
    <n v="0"/>
    <n v="40"/>
    <s v="NO_CONCILIADO"/>
    <m/>
    <m/>
  </r>
  <r>
    <x v="14"/>
    <m/>
    <x v="14"/>
    <x v="163"/>
    <s v="O20505470002"/>
    <s v="BOD"/>
    <n v="2050547"/>
    <m/>
    <s v="00099021001 DEPOSITO DE EFECTIVO, DEPOSITANTE: MINISTERIO DE MEDIO AMBIENTE Y AGUA, CONCEPTO: PAGO DE PEAJES VIAS BOLIVIA VEHICULO 3435XSD, CUENTA DE DEPOSITO: CUENTA UNICA DEL TESORO"/>
    <m/>
    <m/>
    <m/>
    <m/>
    <m/>
    <m/>
    <n v="0"/>
    <n v="73.5"/>
    <s v="NO_CONCILIADO"/>
    <m/>
    <m/>
  </r>
  <r>
    <x v="0"/>
    <m/>
    <x v="0"/>
    <x v="163"/>
    <s v="O20505500002"/>
    <s v="BOD"/>
    <n v="2050550"/>
    <m/>
    <s v="00099021001 DEPOSITO DE EFECTIVO, DEPOSITANTE: TROPICAL TOURS, CONCEPTO: DEVOLUCION IMPUESTO ISAE BOLETO NATALIA PORCEL C-31 876 GESTION 2022, CUENTA DE DEPOSITO: CUENTA UNICA DEL TESORO"/>
    <m/>
    <m/>
    <m/>
    <m/>
    <m/>
    <m/>
    <n v="0"/>
    <n v="361.92"/>
    <s v="NO_CONCILIADO"/>
    <m/>
    <m/>
  </r>
  <r>
    <x v="14"/>
    <m/>
    <x v="14"/>
    <x v="163"/>
    <s v="O20505510002"/>
    <s v="BOD"/>
    <n v="2050551"/>
    <m/>
    <s v="00099021001 DEPOSITO DE EFECTIVO, DEPOSITANTE: MINISTERIO DE MEDIO AMBIENTE Y AGUA, CONCEPTO: DEVOLUCION DE SALDO DE FONDO EN AVANCE, CUENTA DE DEPOSITO: CUENTA UNICA DEL TESORO"/>
    <m/>
    <m/>
    <m/>
    <m/>
    <m/>
    <m/>
    <n v="0"/>
    <n v="825.86"/>
    <s v="NO_CONCILIADO"/>
    <m/>
    <m/>
  </r>
  <r>
    <x v="75"/>
    <m/>
    <x v="75"/>
    <x v="163"/>
    <s v="B20503230002"/>
    <s v="BOD"/>
    <n v="2050323"/>
    <m/>
    <s v="00591012001 DEP.DE CHEQ.AJENOS,RET.DE CAM.,CONCEPTO: DEPÓSITO POR EXTRAVIO DE CREDENCIALES SG. BOLETAS Y DOC ADJUNTAS,DEP.: EMP. ESTATAL DE TRANSPORTE POR CABLE MI TELEFERICO , PROCEDENCIA: BANCO UNION S.A., CHEQUE: 3278, FECHA DE EMISION:12/09/2022"/>
    <m/>
    <m/>
    <m/>
    <m/>
    <m/>
    <m/>
    <n v="0"/>
    <n v="1600"/>
    <s v="NO_CONCILIADO"/>
    <m/>
    <m/>
  </r>
  <r>
    <x v="75"/>
    <m/>
    <x v="75"/>
    <x v="163"/>
    <s v="B20503260002"/>
    <s v="BOD"/>
    <n v="2050326"/>
    <m/>
    <s v="00591012001 DEP.DE CHEQ.AJENOS,RET.DE CAM.,CONCEPTO: DEPÓSITOS NO IDENTIFICADOS POR ALQUILERES Y PUBLICIDAD, GESTION 2021, SG HR MT/2022-02220 Y DOC. ADJ,DEP.: EMP. ESTATAL DE TRANSPORTE POR CABLE MI TELEFERICO"/>
    <m/>
    <m/>
    <m/>
    <m/>
    <m/>
    <m/>
    <n v="0"/>
    <n v="339663.72"/>
    <s v="NO_CONCILIADO"/>
    <m/>
    <m/>
  </r>
  <r>
    <x v="75"/>
    <m/>
    <x v="75"/>
    <x v="163"/>
    <s v="B20503300002"/>
    <s v="BOD"/>
    <n v="2050330"/>
    <m/>
    <s v="00591012001 DEP.DE CHEQ.AJENOS,RET.DE CAM.,CONCEPTO: DEPÓSITOS POR FONDOS DE MRAS POR CTAS POR COBRAR GESTIONES ANTERIORES, SG HR EX/2022-03150 Y DOC. AD,DEP.: EMP. ESTATAL DE TRANSPORTE POR CABLE MI TELEFERICO"/>
    <m/>
    <m/>
    <m/>
    <m/>
    <m/>
    <m/>
    <n v="0"/>
    <n v="2800"/>
    <s v="NO_CONCILIADO"/>
    <m/>
    <m/>
  </r>
  <r>
    <x v="75"/>
    <m/>
    <x v="75"/>
    <x v="163"/>
    <s v="B20503370002"/>
    <s v="BOD"/>
    <n v="2050337"/>
    <m/>
    <s v="00591012001 DEP.DE CHEQ.AJENOS,RET.DE CAM.,CONCEPTO: DEP. NO IDENTIFICADOS ALQUILERES Y PUBLICIDAD, CTAS POR COBRAR GEST.2020, SG HR MT/2022-05576 Y DOC,DEP.: EMP. ESTATAL DE TRANSPORTE POR CABLE MI TELEFERICO"/>
    <m/>
    <m/>
    <m/>
    <m/>
    <m/>
    <m/>
    <n v="0"/>
    <n v="7901.64"/>
    <s v="NO_CONCILIADO"/>
    <m/>
    <m/>
  </r>
  <r>
    <x v="75"/>
    <m/>
    <x v="75"/>
    <x v="163"/>
    <s v="B20503420002"/>
    <s v="BOD"/>
    <n v="2050342"/>
    <m/>
    <s v="00591012001 DEP.DE CHEQ.AJENOS,RET.DE CAM.,CONCEPTO: DEP. NO IDENTIFICADOS ALQUILERES Y PUBLICIDAD CTAS POR COBRAR GEST 2019, SG HR MT/2022-05182 Y DOC,DEP.: EMP. ESTATAL DE TRANSPORTE POR CABLE MI TELEFERICO"/>
    <m/>
    <m/>
    <m/>
    <m/>
    <m/>
    <m/>
    <n v="0"/>
    <n v="18339.87"/>
    <s v="NO_CONCILIADO"/>
    <m/>
    <m/>
  </r>
  <r>
    <x v="75"/>
    <m/>
    <x v="75"/>
    <x v="163"/>
    <s v="B20503450002"/>
    <s v="BOD"/>
    <n v="2050345"/>
    <m/>
    <s v="00591012001 DEP.DE CHEQ.AJENOS,RET.DE CAM.,CONCEPTO: DEP. NO IDENTIFICADOS ALQUILERES Y PUBLICIDAD, CTAS POR COBRAR GEST 2018 SG HR MT/2022-05575 Y DOC,DEP.: EMP. ESTATAL DE TRANSPORTE POR CABLE MI TELEFERICO"/>
    <m/>
    <m/>
    <m/>
    <m/>
    <m/>
    <m/>
    <n v="0"/>
    <n v="27.84"/>
    <s v="NO_CONCILIADO"/>
    <m/>
    <m/>
  </r>
  <r>
    <x v="75"/>
    <m/>
    <x v="75"/>
    <x v="163"/>
    <s v="B20503480002"/>
    <s v="BOD"/>
    <n v="2050348"/>
    <m/>
    <s v="00591012001 DEP.DE CHEQ.AJENOS,RET.DE CAM.,CONCEPTO: DEP. NO IDENTIFICADOS ALQUILERES Y PUBLICIDAD, CTAS POR COBRAR GEST 2017, SG HR MT/2022-05574 Y DOC,DEP.: EMP. ESTATAL DE TRANSPORTE POR CABLE MI TELEFERICO"/>
    <m/>
    <m/>
    <m/>
    <m/>
    <m/>
    <m/>
    <n v="0"/>
    <n v="5804.7"/>
    <s v="NO_CONCILIADO"/>
    <m/>
    <m/>
  </r>
  <r>
    <x v="75"/>
    <m/>
    <x v="75"/>
    <x v="163"/>
    <s v="B20503500002"/>
    <s v="BOD"/>
    <n v="2050350"/>
    <m/>
    <s v="00591012001 DEP.DE CHEQ.AJENOS,RET.DE CAM.,CONCEPTO: DEPÓSITOS NO IDENTIFICADOS ALQUILERES Y PUBLICIDAD GESTION 2021, SG HR MT/2022-01392 Y DOC ADJ,DEP.: EMP. ESTATAL DE TRANSPORTE POR CABLE MI TELEFERICO"/>
    <m/>
    <m/>
    <m/>
    <m/>
    <m/>
    <m/>
    <n v="0"/>
    <n v="327741.75"/>
    <s v="NO_CONCILIADO"/>
    <m/>
    <m/>
  </r>
  <r>
    <x v="102"/>
    <m/>
    <x v="102"/>
    <x v="163"/>
    <s v="B20503610002"/>
    <s v="BOD"/>
    <n v="2050361"/>
    <m/>
    <s v="00580012001 DEP.DE CHEQ.AJENOS,RET.DE CAM.,CONCEPTO: DEPÓSITO POR EXTRAVIO DE CREDENCIAL INSTITUCIONAL (LUIS VILLEGAS),DEP.: DEPOSITOS ADUANEROS BOLIVIANOS , PROCEDENCIA: BANCO UNION S.A., CHEQUE: 673, FECHA DE EMISION:13/09/2022"/>
    <m/>
    <m/>
    <m/>
    <m/>
    <m/>
    <m/>
    <n v="0"/>
    <n v="150"/>
    <s v="NO_CONCILIADO"/>
    <m/>
    <m/>
  </r>
  <r>
    <x v="3"/>
    <m/>
    <x v="3"/>
    <x v="163"/>
    <s v="B20504330002"/>
    <s v="BOD"/>
    <n v="2050433"/>
    <m/>
    <s v="00099021001 DEP.DE CHEQ.AJENOS,RET.DE CAM.,CONCEPTO: DEVOLUCION INCAPACIDAD TEMPORAL,DEP.: SEGURO SOCIAL UNIVERSITARIO &quot;LA PAZ&quot; , PROCEDENCIA: BANCO UNION S.A., CHEQUE: 29749, FECHA DE EMISION:01/09/2022"/>
    <m/>
    <m/>
    <m/>
    <m/>
    <m/>
    <m/>
    <n v="0"/>
    <n v="6644.63"/>
    <s v="NO_CONCILIADO"/>
    <m/>
    <m/>
  </r>
  <r>
    <x v="101"/>
    <m/>
    <x v="101"/>
    <x v="163"/>
    <s v="B20504390002"/>
    <s v="BOD"/>
    <n v="2050439"/>
    <m/>
    <s v="00595012002 DEP.DE CHEQ.AJENOS,RET.DE CAM.,CONCEPTO: DEVOLUCION DE FONDOS POR SUBSIDIO DE INCAPACIDAD TEMPORAL,DEP.: CAJA DE SALUD DE LA BANCA PRIVADA , PROCEDENCIA: BANCO NACIONAL DE BOLIVIA S.A., CHEQUE: 1000967, FECHA DE EMISION:30/08/2022"/>
    <m/>
    <m/>
    <m/>
    <m/>
    <m/>
    <m/>
    <n v="0"/>
    <n v="255.03"/>
    <s v="NO_CONCILIADO"/>
    <m/>
    <m/>
  </r>
  <r>
    <x v="3"/>
    <m/>
    <x v="3"/>
    <x v="163"/>
    <s v="B20504400002"/>
    <s v="BOD"/>
    <n v="2050440"/>
    <m/>
    <s v="00099021001 DEP.DE CHEQ.AJENOS,RET.DE CAM.,CONCEPTO: REEMBOLSO SUBSIDIO INCAPACIDAD ABRIL,DEP.: CAJA DE SALUD DE LA BANCA PRIVADA , PROCEDENCIA: BANCO NACIONAL DE BOLIVIA S.A., CHEQUE: 7191791, FECHA DE EMISION:31/08/2022"/>
    <m/>
    <m/>
    <m/>
    <m/>
    <m/>
    <m/>
    <n v="0"/>
    <n v="31.14"/>
    <s v="NO_CONCILIADO"/>
    <m/>
    <m/>
  </r>
  <r>
    <x v="3"/>
    <m/>
    <x v="3"/>
    <x v="163"/>
    <s v="B20504440002"/>
    <s v="BOD"/>
    <n v="2050444"/>
    <m/>
    <s v="00099021001 DEP.DE CHEQ.AJENOS,RET.DE CAM.,CONCEPTO: REMISION PLANILLAS DE PARTES DE BAJAS MEDICAS JUNIO 2022,DEP.: CAJA DE SALUD DE LA BANCA PRIVADA , PROCEDENCIA: BANCO NACIONAL DE BOLIVIA S.A., CHEQUE: 9977177, FECHA DE EMISION:31/08/2022"/>
    <m/>
    <m/>
    <m/>
    <m/>
    <m/>
    <m/>
    <n v="0"/>
    <n v="8684.83"/>
    <s v="NO_CONCILIADO"/>
    <m/>
    <m/>
  </r>
  <r>
    <x v="3"/>
    <m/>
    <x v="3"/>
    <x v="163"/>
    <s v="B20504450002"/>
    <s v="BOD"/>
    <n v="2050445"/>
    <m/>
    <s v="00099021001 DEP.DE CHEQ.AJENOS,RET.DE CAM.,CONCEPTO: REEMBOLSO SUBSIDIO INCAPACIDAD JUNIO 2022,DEP.: CAJA DE SALUD DE LA BANCA PRIVADA , PROCEDENCIA: BANCO NACIONAL DE BOLIVIA S.A., CHEQUE: 9977077, FECHA DE EMISION:31/08/2022"/>
    <m/>
    <m/>
    <m/>
    <m/>
    <m/>
    <m/>
    <n v="0"/>
    <n v="9625.56"/>
    <s v="NO_CONCILIADO"/>
    <m/>
    <m/>
  </r>
  <r>
    <x v="3"/>
    <m/>
    <x v="3"/>
    <x v="163"/>
    <s v="B20504460002"/>
    <s v="BOD"/>
    <n v="2050446"/>
    <m/>
    <s v="00099021001 DEP.DE CHEQ.AJENOS,RET.DE CAM.,CONCEPTO: INCAPACIDAD TEMPORAL JUNIO 2022 LA PAZ,DEP.: CAJA DE SALUD DE LA BANCA PRIVADA , PROCEDENCIA: BANCO NACIONAL DE BOLIVIA S.A., CHEQUE: 9976735, FECHA DE EMISION:31/08/2022"/>
    <m/>
    <m/>
    <m/>
    <m/>
    <m/>
    <m/>
    <n v="0"/>
    <n v="13141.5"/>
    <s v="NO_CONCILIADO"/>
    <m/>
    <m/>
  </r>
  <r>
    <x v="3"/>
    <m/>
    <x v="3"/>
    <x v="163"/>
    <s v="B20504480002"/>
    <s v="BOD"/>
    <n v="2050448"/>
    <m/>
    <s v="00099021001 DEP.DE CHEQ.AJENOS,RET.DE CAM.,CONCEPTO: REEMBOLSO DE SUBSIDIO POR INCAPACIDAD TEMPORAL JUNIO /2022,DEP.: CAJA DE SALUD DE LA BANCA PRIVADA , PROCEDENCIA: BANCO NACIONAL DE BOLIVIA S.A., CHEQUE: 9976865, FECHA DE EMISION:31/08/2022"/>
    <m/>
    <m/>
    <m/>
    <m/>
    <m/>
    <m/>
    <n v="0"/>
    <n v="2560"/>
    <s v="NO_CONCILIADO"/>
    <m/>
    <m/>
  </r>
  <r>
    <x v="101"/>
    <m/>
    <x v="101"/>
    <x v="163"/>
    <s v="B20504490002"/>
    <s v="BOD"/>
    <n v="2050449"/>
    <m/>
    <s v="00595012002 DEP.DE CHEQ.AJENOS,RET.DE CAM.,CONCEPTO: DEVOLUCION DE FONDOS POR SUBSIDIOS 06/2022,DEP.: CAJA DE SALUD DE LA BANCA PRIVADA , PROCEDENCIA: BANCO NACIONAL DE BOLIVIA S.A., CHEQUE: 9976986, FECHA DE EMISION:31/08/2022"/>
    <m/>
    <m/>
    <m/>
    <m/>
    <m/>
    <m/>
    <n v="0"/>
    <n v="13995.91"/>
    <s v="NO_CONCILIADO"/>
    <m/>
    <m/>
  </r>
  <r>
    <x v="106"/>
    <m/>
    <x v="106"/>
    <x v="163"/>
    <s v="G20043920002"/>
    <s v="CRV"/>
    <n v="2004392"/>
    <m/>
    <s v="REGULARIZACION DE TRANSFERENCIA DEL EXTERIOR SEGUN CONSULADO DE BOLIVIA EN CALAMA-CHILE REF:RECAUDACIONES CEDULA DE IDENTIDAD AGOSTO 2022 DE FECHA 15/09/2022 ORDENANTE: LIB. 00340012005 SEGIP - RECAUDACION EXTERIOR - CEDULAS DE IDENTIDAD"/>
    <m/>
    <m/>
    <m/>
    <m/>
    <m/>
    <m/>
    <n v="0"/>
    <n v="12025.58"/>
    <s v="NO_CONCILIADO"/>
    <m/>
    <m/>
  </r>
  <r>
    <x v="86"/>
    <m/>
    <x v="86"/>
    <x v="163"/>
    <s v="G20043890001"/>
    <s v="CVD"/>
    <n v="2004389"/>
    <m/>
    <s v="COBRO COSTOS DE PAPELERIA POR REGULARIZACION DE TRANSFERENCIA DEL EXTERIOR POR ORDEN DE CONSULADO GENERAL DE BOLIVIA EN MIAMI EE.UU. REF.: RECAUDACIONES GESTORÍA CONSULAR POR EL MES DE AGOSTO/2022 LIB. 00010011102 MIN.RELACIONES EXTERIORES - GESTORIA CONSULAR LEY Nº 3108"/>
    <m/>
    <m/>
    <m/>
    <m/>
    <m/>
    <m/>
    <n v="50"/>
    <n v="0"/>
    <s v="NO_CONCILIADO"/>
    <m/>
    <m/>
  </r>
  <r>
    <x v="86"/>
    <m/>
    <x v="86"/>
    <x v="163"/>
    <s v="G20043870001"/>
    <s v="CVD"/>
    <n v="2004387"/>
    <m/>
    <s v="COBRO COSTOS DE PAPELERIA POR REGULARIZACION DE TRANSFERENCIA DEL EXTERIOR POR ORDEN DE EMBAJADA DE BOLIVIA EN PARIS FRANCIA REF.: RECAUDACIONES GESTORÍA CONSULAR POR EL MES DE AGOSTO/2022 LIB. 00010011102 MIN.RELACIONES EXTERIORES - GESTORIA CONSULAR LEY Nº 3108"/>
    <m/>
    <m/>
    <m/>
    <m/>
    <m/>
    <m/>
    <n v="50"/>
    <n v="0"/>
    <s v="NO_CONCILIADO"/>
    <m/>
    <m/>
  </r>
  <r>
    <x v="51"/>
    <m/>
    <x v="51"/>
    <x v="163"/>
    <s v="S10424040001"/>
    <s v="COB"/>
    <n v="1042404"/>
    <m/>
    <s v="||COMISIÓN TRANSFERENCIA FDOS. AL EXTERIOR 0.10% S/USD 248.976.-, REEMB. GSTS. COM. BS220.- Y EMISIÓN COMP. CONT. BS50.-, REF.:PAGO N°12 LC I-2021-06 P/C ECEBOL A/F TROMBINI EMBALAGENS S/A, EN COMPL. A COMP. CONT. N°1042403. LIB.:00132032001 ECEBOL-GESTIÓN OPERATIVA REF.:COMISIONES PAGO N°12 LC I-2021-06"/>
    <m/>
    <m/>
    <m/>
    <m/>
    <m/>
    <m/>
    <n v="1978"/>
    <n v="0"/>
    <s v="NO_CONCILIADO"/>
    <m/>
    <m/>
  </r>
  <r>
    <x v="106"/>
    <m/>
    <x v="106"/>
    <x v="163"/>
    <s v="G20043930001"/>
    <s v="CVD"/>
    <n v="2004393"/>
    <m/>
    <s v="COBRO COSTOS DE PAPELERIA POR REGULARIZACION DE TRANSFERENCIA DEL EXTERIOR POR ORDEN DE LIB. 00340012003 RECAUDACION EXTRANJERIA - C.I. -L.C."/>
    <m/>
    <m/>
    <m/>
    <m/>
    <m/>
    <m/>
    <n v="50"/>
    <n v="0"/>
    <s v="NO_CONCILIADO"/>
    <m/>
    <m/>
  </r>
  <r>
    <x v="86"/>
    <m/>
    <x v="86"/>
    <x v="163"/>
    <s v="G20043850001"/>
    <s v="CVD"/>
    <n v="2004385"/>
    <m/>
    <s v="COBRO COSTOS DE PAPELERIA POR REGULARIZACION DE TRANSFERENCIA DEL EXTERIOR POR ORDEN DE CONSULADO DE BOLIVIA EN JUJUY ARGENTINA REF.: RECAUDACIONES GESTORÍA CONSULAR POR LOS MESES DE JULIO Y AGOSTO/2022 LIB. 00010011102 MIN.RELACIONES EXTERIORES - GESTORIA CONSULAR LEY Nº 3108"/>
    <m/>
    <m/>
    <m/>
    <m/>
    <m/>
    <m/>
    <n v="50"/>
    <n v="0"/>
    <s v="NO_CONCILIADO"/>
    <m/>
    <m/>
  </r>
  <r>
    <x v="83"/>
    <m/>
    <x v="83"/>
    <x v="163"/>
    <s v="G20043830001"/>
    <s v="CVD"/>
    <n v="2004383"/>
    <m/>
    <s v="COBRO COSTOS DE PAPELERIA SEGUN TRANSFERENCIA DEL EXTERIOR POR ORDEN DE SUPERGASBRAS ENERGIA LTDA (RIO DE JANEIRO) REF.: CRED SWF OF 22/09/14 - 0458168 FECHA VALOR 14/09/2022 LIB. 00513062001 YPFB-OPERACIONES PLANTA DE SEPARACION DE LIQUIDOS RIO GRANDE"/>
    <m/>
    <m/>
    <m/>
    <m/>
    <m/>
    <m/>
    <n v="50"/>
    <n v="0"/>
    <s v="NO_CONCILIADO"/>
    <m/>
    <m/>
  </r>
  <r>
    <x v="83"/>
    <m/>
    <x v="83"/>
    <x v="163"/>
    <s v="G20043910001"/>
    <s v="CVD"/>
    <n v="2004391"/>
    <m/>
    <s v="COBRO COSTOS DE PAPELERIA SEGUN TRANSFERENCIA DEL EXTERIOR POR ORDEN DE COPA ENERGIA DISTRIBUIDORA DE GAS S.A., FECHA VALOR 14/9/22, REF.:INV/125126131, 132133135,136 LIB. 00513062001 YPFB-OPERACIONES PLANTA DE SEPARACION DE LIQUIDOS RIO GRANDE"/>
    <m/>
    <m/>
    <m/>
    <m/>
    <m/>
    <m/>
    <n v="50"/>
    <n v="0"/>
    <s v="NO_CONCILIADO"/>
    <m/>
    <m/>
  </r>
  <r>
    <x v="81"/>
    <m/>
    <x v="81"/>
    <x v="163"/>
    <s v="Q16848220002"/>
    <s v="CRV"/>
    <n v="1684822"/>
    <m/>
    <s v="NUMERO DE LIBRETA CUT: 03420102001 OPERACIÓN E18 TRANSFERENCIA DEL SISTEMA FINANCIERO POR CUENTA DE TERCEROS A LA CUT TRANSFERENCIA DE RECURSOS DEL FIDEICOMISO AEVIVIENDA"/>
    <m/>
    <m/>
    <m/>
    <m/>
    <m/>
    <m/>
    <n v="0"/>
    <n v="414445.12"/>
    <s v="NO_CONCILIADO"/>
    <m/>
    <m/>
  </r>
  <r>
    <x v="3"/>
    <m/>
    <x v="3"/>
    <x v="163"/>
    <s v="Q16849140002"/>
    <s v="CRV"/>
    <n v="1684914"/>
    <m/>
    <s v="NUMERO DE LIBRETA CUT: 00099021001 OPERACIÓN E18 TRANSFERENCIA DEL SISTEMA FINANCIERO POR CUENTA DE TERCEROS A LA CUT devolucion pagos de CC no cobrados mayo 2022"/>
    <m/>
    <m/>
    <m/>
    <m/>
    <m/>
    <m/>
    <n v="0"/>
    <n v="247414.27"/>
    <s v="NO_CONCILIADO"/>
    <m/>
    <m/>
  </r>
  <r>
    <x v="19"/>
    <m/>
    <x v="19"/>
    <x v="163"/>
    <s v="S10424220003"/>
    <s v="COB"/>
    <n v="1042422"/>
    <m/>
    <s v="||TRANSFERENCIAS DEL EXTERIOR SEGUN MENSAJES SWIFT NROS. 15346 - 15347 Y NOTA CITE: NAABOL-DNAF/N° 0112/2022 DE FECHA 30.03.2022 (HRE-TGL-4950). REMITIDA POR NAVEGACIÓN AÉREA Y AEROPUERTOS BOLIVIANOS. (SECTOR PÚBLICO - SOBREVUELOS) DEBITO DE LA LIBRETA 00389012001 NAABOL-ADMINISTRACION, REPOSICIÓN ÚTILES DE ESCRITORIO."/>
    <m/>
    <m/>
    <m/>
    <m/>
    <m/>
    <m/>
    <n v="50"/>
    <n v="0"/>
    <s v="NO_CONCILIADO"/>
    <m/>
    <m/>
  </r>
  <r>
    <x v="87"/>
    <m/>
    <x v="87"/>
    <x v="163"/>
    <s v="S10424230003"/>
    <s v="COB"/>
    <n v="1042423"/>
    <m/>
    <s v="||TRANSFERENCIA DE FONDOS SEGÚN MENSAJES SWIFT N°15345 Y 15344 DE LA FECHA Y NOTA CITE: DGAC-10774/2022 DE LA DIRECCIÓN GENERAL DE AERONÁUTICA CIVIL DE FECHA 31/03/2022 (HRE-TGL-5031). (SECTOR PÚBLICO-SOBREVUELOS). DÉBITO DE LA LIBRETA 0117012001 DGAC, REPOSICIÓN DE ÚTILES DE ESCRITORIO."/>
    <m/>
    <m/>
    <m/>
    <m/>
    <m/>
    <m/>
    <n v="50"/>
    <n v="0"/>
    <s v="NO_CONCILIADO"/>
    <m/>
    <m/>
  </r>
  <r>
    <x v="19"/>
    <m/>
    <x v="19"/>
    <x v="163"/>
    <s v="S10424260003"/>
    <s v="COB"/>
    <n v="1042426"/>
    <m/>
    <s v="||TRANSFERENCIA DE FONDOS S/G MENSAJES SWIFT NROS. 15336 Y 15335 Y NOTA ENVIADA POR NAABOL CITE NAABOL-DNAF/N°0112/2022 DE F.30.03.2022. (HRE-TGL-4950) (SECTOR PÚBLICO- SOBREVUELOS). DEBITO DE LA LIB. 00389012001 NAABOL- ADMINISTRACIÓN , REPOSICIÓN DE ÚTILES DE ESCRITORIO"/>
    <m/>
    <m/>
    <m/>
    <m/>
    <m/>
    <m/>
    <n v="50"/>
    <n v="0"/>
    <s v="NO_CONCILIADO"/>
    <m/>
    <m/>
  </r>
  <r>
    <x v="87"/>
    <m/>
    <x v="87"/>
    <x v="163"/>
    <s v="S10424300003"/>
    <s v="COB"/>
    <n v="1042430"/>
    <m/>
    <s v="||TRANSFERENCIA DE FONDOS S/G. MENSAJES SWIFT NROS. 15349 Y 15348 DE LA FECHA, Y NOTA REMITIDA POR LA DIRECCIÓN GENERAL DE AERONAUTICA CIVIL CITE: DGAC-10774/2022 DE FECHA 31/03/2022 (HRE-TGL-5031) (SECTOR PÚBLICO - SOBREVUELOS). DÉBITO DE LA LIBRETA 00117012001 DGAC, REPOSICIÓN ÚTILES DE ESCRITORIO."/>
    <m/>
    <m/>
    <m/>
    <m/>
    <m/>
    <m/>
    <n v="50"/>
    <n v="0"/>
    <s v="NO_CONCILIADO"/>
    <m/>
    <m/>
  </r>
  <r>
    <x v="113"/>
    <m/>
    <x v="113"/>
    <x v="163"/>
    <s v="S10424430001"/>
    <s v="DEV"/>
    <n v="1042443"/>
    <m/>
    <s v="||TRANSFERENCIA DE FONDOS EN ATENCION A NOTA CITE: MEFP/VTCP/DGCP/UF/N°519/2022 DE LA FECHA, DEL MIN.DE ECONOMIA Y FINANZAS PUBLICAS (HRE-TSO-2063) DEBITO AUTOMATICO A LA EMPRESA PUBLICA NACIONAL ESTRATEGICA BOLIVIANA DE AVIACION EN FAVOR DEL FIDEICOMISO FINPRO. DEBITO DE LA LIBRETA 00578012002 BOA-BOLIVIANA DE AVIACION  INGRESOS"/>
    <m/>
    <m/>
    <m/>
    <m/>
    <m/>
    <m/>
    <n v="116312.53"/>
    <n v="0"/>
    <s v="NO_CONCILIADO"/>
    <m/>
    <m/>
  </r>
  <r>
    <x v="113"/>
    <m/>
    <x v="113"/>
    <x v="163"/>
    <s v="S10424450001"/>
    <s v="COB"/>
    <n v="1042445"/>
    <m/>
    <s v="'COBRO DE'||ÚTILES DE ESCRITORIO POR EL COMPROBANTE NRO. 1042443 DE LA FECHA S/G. NOTA CITE MEFP/VTCP/DGCP/UF/N°519/2022 DE LA FECHA, DEL MIN.DE ECONOMIA Y FINANZAS PUBLICAS (HRE-TSO-2063) DEBITO DE LA LIBRETA 00578012002 BOA-BOLIVIANA DE AVIACION INGRESOS"/>
    <m/>
    <m/>
    <m/>
    <m/>
    <m/>
    <m/>
    <n v="50"/>
    <n v="0"/>
    <s v="NO_CONCILIADO"/>
    <m/>
    <m/>
  </r>
  <r>
    <x v="86"/>
    <m/>
    <x v="86"/>
    <x v="163"/>
    <s v="G20049280002"/>
    <s v="CRV"/>
    <n v="2004928"/>
    <m/>
    <s v="TRANSFERENCIA DEL EXTERIOR SEGUN SWIFT NO.15373 DE FECHA 15/09/2022 ORDENANTE: CONSULADO DE BOLIVIA EN IQUIQUE CHILE REF.: RECAUDACIONES GESTORÍA CONSULAR POR EL MES DE AGOSTO/2022 LIB. 00010011102 MIN.RELACIONES EXTERIORES - GESTORIA CONSULAR LEY Nº 3108"/>
    <m/>
    <m/>
    <m/>
    <m/>
    <m/>
    <m/>
    <n v="0"/>
    <n v="264281.57"/>
    <s v="NO_CONCILIADO"/>
    <m/>
    <m/>
  </r>
  <r>
    <x v="83"/>
    <m/>
    <x v="83"/>
    <x v="163"/>
    <s v="S10424330001"/>
    <s v="COB"/>
    <n v="1042433"/>
    <m/>
    <s v="'COBRO DE'||ÚTILES DE ESCRITORIO POR EL COMPROBANTE NRO. 1042431 DE LA FECHA, S/G. NOTA REMITIDA POR YACIMIENTOS PETROLIFEROS FISCALES BOLIVIANOS CITE: YPFB/GAFC-1498/2022 DE FECHA 05/05/2022 (HRE-TGL-6925). DÉBITO DE LA LIBRETA 00513022001 YPFB  OPERACIONES."/>
    <m/>
    <m/>
    <m/>
    <m/>
    <m/>
    <m/>
    <n v="50"/>
    <n v="0"/>
    <s v="NO_CONCILIADO"/>
    <m/>
    <m/>
  </r>
  <r>
    <x v="86"/>
    <m/>
    <x v="86"/>
    <x v="163"/>
    <s v="G20049290001"/>
    <s v="CVD"/>
    <n v="2004929"/>
    <m/>
    <s v="COBRO COSTOS DE PAPELERIA SEGUN TRANSFERENCIA DEL EXTERIOR POR ORDEN DE CONSULADO DE BOLIVIA EN IQUIQUE CHILE REF.: RECAUDACIONES GESTORÍA CONSULAR POR EL MES DE AGOSTO/2022 LIB. 00010011102 MIN.RELACIONES EXTERIORES - GESTORIA CONSULAR LEY Nº 3108"/>
    <m/>
    <m/>
    <m/>
    <m/>
    <m/>
    <m/>
    <n v="50"/>
    <n v="0"/>
    <s v="NO_CONCILIADO"/>
    <m/>
    <m/>
  </r>
  <r>
    <x v="83"/>
    <m/>
    <x v="83"/>
    <x v="163"/>
    <s v="G20050850001"/>
    <s v="CVD"/>
    <n v="2005085"/>
    <m/>
    <s v="COBRO COSTOS DE PAPELERIA SEGUN TRANSFERENCIA DEL EXTERIOR POR ORDEN DE LLAMA GAS S.A., FECHA VALOR 15/09/2022 REF:FACTURA 67, FACTURA 78 LIB. 00513062001 YPFB-OPERACIONES PLANTA DE SEPARACION DE LIQUIDOS RIO GRANDE"/>
    <m/>
    <m/>
    <m/>
    <m/>
    <m/>
    <m/>
    <n v="50"/>
    <n v="0"/>
    <s v="NO_CONCILIADO"/>
    <m/>
    <m/>
  </r>
  <r>
    <x v="80"/>
    <m/>
    <x v="80"/>
    <x v="163"/>
    <s v="G20050860004"/>
    <s v="DVD"/>
    <n v="16527"/>
    <m/>
    <s v="VENTA DE DIVISAS CON TRANSFERENCIA DE FONDOS A SOLICITUD DE MINISTERIO DE DESARROLLO PRODUCTIVO Y ECONOMIA PLURAL SEGUN SOLICITUD 16527 REF: CONTRIBUTION PARTIAL OF THE ACCUMULATED DEBT FROM BOLIVIA TO THE OIC. EQUIVALENTES 5.364,12 USD LIB. 00041071101 SERVICIO NACIONAL DE VERIFICACION DE EXPORTACIONES POR DIFERENCIAL CAMBIARIO"/>
    <m/>
    <m/>
    <m/>
    <m/>
    <m/>
    <m/>
    <n v="641.86"/>
    <n v="0"/>
    <s v="NO_CONCILIADO"/>
    <m/>
    <m/>
  </r>
  <r>
    <x v="83"/>
    <m/>
    <x v="83"/>
    <x v="163"/>
    <s v="G20050820001"/>
    <s v="CVD"/>
    <n v="2005082"/>
    <m/>
    <s v="COBRO COSTOS DE PAPELERIA SEGUN TRANSFERENCIA DEL EXTERIOR POR ORDEN DE LIMA GAS S.A., FECHA VALOR 15/09/2022 LIB. 00513062001 YPFB-OPERACIONES PLANTA DE SEPARACION DE LIQUIDOS RIO GRANDE"/>
    <m/>
    <m/>
    <m/>
    <m/>
    <m/>
    <m/>
    <n v="50"/>
    <n v="0"/>
    <s v="NO_CONCILIADO"/>
    <m/>
    <m/>
  </r>
  <r>
    <x v="51"/>
    <m/>
    <x v="51"/>
    <x v="163"/>
    <s v="S10424820001"/>
    <s v="COB"/>
    <n v="1042482"/>
    <m/>
    <s v="'COBRO DE'||UTILES DE ESCRITORIO POR EL COMPROBANTE NRO. 1042481 DE LA FECHA, S/G.NOTA CITE: SEDEM/GG/EV N° 0024/2022 DE FECHA 25/01/2022 (HRE-TGL-1500) ENVIADO POR SERVICIO DE DESARROLLO DE LAS EMPRESAS PUBLICAS PRODUCTIVAS. (SECTOR PÚBLICO-EXPORTACIONES). DÉBITO DE LA LIBRETA 00132072001 SEDEM - ADMINISTRACION RECAUDACION ENVIBOL EN BOLIVIANOS"/>
    <m/>
    <m/>
    <m/>
    <m/>
    <m/>
    <m/>
    <n v="50"/>
    <n v="0"/>
    <s v="NO_CONCILIADO"/>
    <m/>
    <m/>
  </r>
  <r>
    <x v="10"/>
    <m/>
    <x v="10"/>
    <x v="163"/>
    <s v="S10424440002"/>
    <s v="CRV"/>
    <n v="1042444"/>
    <m/>
    <s v="||PAGO PRÉSTAMO IDA 2013-BO VCTO. 15-09-2022 POR CUENTA DE COMIBOL, SEGÚN NOTA CITE: UNTE-159/2022 DEL 14-SEP-2022 Y COD. LIQ. 16603, CAPITAL DEG134.859,00 INTERESES DEG 7.080,10. LIBRETA NRO. 00099021001-RECURSOS ORDINARIOS (3987) MDRI"/>
    <m/>
    <m/>
    <m/>
    <m/>
    <m/>
    <m/>
    <n v="0"/>
    <n v="1281706.3400000001"/>
    <s v="NO_CONCILIADO"/>
    <m/>
    <m/>
  </r>
  <r>
    <x v="0"/>
    <m/>
    <x v="0"/>
    <x v="164"/>
    <s v="O20507000002"/>
    <s v="BOD"/>
    <n v="2050700"/>
    <m/>
    <s v="00099021001 DEPOSITO DE EFECTIVO, DEPOSITANTE: WALTER OMAR MACHICADO OBLITAS, CONCEPTO: DEVOLUCION DE DINERO POR DOBLE PERCEPCION, CUENTA DE DEPOSITO: CUENTA UNICA DEL TESORO"/>
    <m/>
    <m/>
    <m/>
    <m/>
    <m/>
    <m/>
    <n v="0"/>
    <n v="1700"/>
    <s v="NO_CONCILIADO"/>
    <m/>
    <m/>
  </r>
  <r>
    <x v="14"/>
    <m/>
    <x v="14"/>
    <x v="164"/>
    <s v="O20507170002"/>
    <s v="BOD"/>
    <n v="2050717"/>
    <m/>
    <s v="00099021001 DEPOSITO DE EFECTIVO, DEPOSITANTE: RODOLFO OSCAR ROJAS V., CONCEPTO: DEVOLUCION POR FONDOS EN AVANCE, CUENTA DE DEPOSITO: CUENTA UNICA DEL TESORO /DJBR."/>
    <m/>
    <m/>
    <m/>
    <m/>
    <m/>
    <m/>
    <n v="0"/>
    <n v="1407.91"/>
    <s v="NO_CONCILIADO"/>
    <m/>
    <m/>
  </r>
  <r>
    <x v="89"/>
    <m/>
    <x v="89"/>
    <x v="164"/>
    <s v="O20507180002"/>
    <s v="BOD"/>
    <n v="2050718"/>
    <m/>
    <s v="00016011101 DEPOSITO DE EFECTIVO, DEPOSITANTE: RITA QUISPE POMA, CONCEPTO: SALDO NO EJECUTADOS, CUENTA DE DEPOSITO: CUENTA UNICA DEL TESORO"/>
    <m/>
    <m/>
    <m/>
    <m/>
    <m/>
    <m/>
    <n v="0"/>
    <n v="54077"/>
    <s v="NO_CONCILIADO"/>
    <m/>
    <m/>
  </r>
  <r>
    <x v="0"/>
    <m/>
    <x v="0"/>
    <x v="164"/>
    <s v="O20507460002"/>
    <s v="BOD"/>
    <n v="2050746"/>
    <m/>
    <s v="00099021001 DEPOSITO DE EFECTIVO, DEPOSITANTE: JUAN ENRIQUE CONCEPCION, CONCEPTO: DEVOLUCION PREVENTIVO 2204, CUENTA DE DEPOSITO: CUENTA UNICA DEL TESORO"/>
    <m/>
    <m/>
    <m/>
    <m/>
    <m/>
    <m/>
    <n v="0"/>
    <n v="1200"/>
    <s v="NO_CONCILIADO"/>
    <m/>
    <m/>
  </r>
  <r>
    <x v="14"/>
    <m/>
    <x v="14"/>
    <x v="164"/>
    <s v="O20507470002"/>
    <s v="BOD"/>
    <n v="2050747"/>
    <m/>
    <s v="00099021001 DEPOSITO DE EFECTIVO, DEPOSITANTE: MINISTERIO DE MEDIO AMBIENTE Y AGUA, CONCEPTO: PAGO COMBUSTIBLE, CUENTA DE DEPOSITO: CUENTA UNICA DEL TESORO"/>
    <m/>
    <m/>
    <m/>
    <m/>
    <m/>
    <m/>
    <n v="0"/>
    <n v="1"/>
    <s v="NO_CONCILIADO"/>
    <m/>
    <m/>
  </r>
  <r>
    <x v="100"/>
    <m/>
    <x v="100"/>
    <x v="164"/>
    <s v="O20508110002"/>
    <s v="BOD"/>
    <n v="2050811"/>
    <m/>
    <s v="00099021001 DEPOSITO DE EFECTIVO, DEPOSITANTE: ELIZABETH LOPEZ NOGALES CI 6549885, CONCEPTO: DEVOLUCION DE RECURSOS POR SERVICIOS BASICOS EN DEMASIA, CUENTA DE DEPOSITO: CUENTA UNICA DEL TESORO /DJBR."/>
    <m/>
    <m/>
    <m/>
    <m/>
    <m/>
    <m/>
    <n v="0"/>
    <n v="2600"/>
    <s v="NO_CONCILIADO"/>
    <m/>
    <m/>
  </r>
  <r>
    <x v="0"/>
    <m/>
    <x v="0"/>
    <x v="164"/>
    <s v="O20508550002"/>
    <s v="BOD"/>
    <n v="2050855"/>
    <m/>
    <s v="00099021001 DEPOSITO DE EFECTIVO, DEPOSITANTE: ADALID MAMANI GUARACHI, CONCEPTO: REVERSIÓN DE BOLETA HABER MENSUAL, CUENTA DE DEPOSITO: CUENTA UNICA DEL TESORO"/>
    <m/>
    <m/>
    <m/>
    <m/>
    <m/>
    <m/>
    <n v="0"/>
    <n v="5964.52"/>
    <s v="NO_CONCILIADO"/>
    <m/>
    <m/>
  </r>
  <r>
    <x v="68"/>
    <m/>
    <x v="68"/>
    <x v="164"/>
    <s v="O20508920002"/>
    <s v="BOD"/>
    <n v="2050892"/>
    <m/>
    <s v="00190012003 DEPOSITO DE EFECTIVO, DEPOSITANTE: KAREM DENISSE VALDA FERNANDEZ, CONCEPTO: DEVOLUCION DE HABERES ENERO 2021, CUENTA DE DEPOSITO: CUENTA UNICA DEL TESORO"/>
    <m/>
    <m/>
    <m/>
    <m/>
    <m/>
    <m/>
    <n v="0"/>
    <n v="9969.41"/>
    <s v="NO_CONCILIADO"/>
    <m/>
    <m/>
  </r>
  <r>
    <x v="89"/>
    <m/>
    <x v="89"/>
    <x v="164"/>
    <s v="O20508810002"/>
    <s v="BOD"/>
    <n v="2050881"/>
    <m/>
    <s v="00016011101 DEPOSITO DE EFECTIVO, DEPOSITANTE: VIRGINIA Z. FUENTES F.-MINISTERIO DE EDUCACION, CONCEPTO: DEVOLUCION DE SALDO NO EJECUTADO, CUENTA DE DEPOSITO: CUENTA UNICA DEL TESORO"/>
    <m/>
    <m/>
    <m/>
    <m/>
    <m/>
    <m/>
    <n v="0"/>
    <n v="20896"/>
    <s v="NO_CONCILIADO"/>
    <m/>
    <m/>
  </r>
  <r>
    <x v="32"/>
    <m/>
    <x v="32"/>
    <x v="164"/>
    <s v="O20508870002"/>
    <s v="BOD"/>
    <n v="2050887"/>
    <m/>
    <s v="00046171101 DEPOSITO DE EFECTIVO, DEPOSITANTE: DMO S.R.L., CONCEPTO: INCUMPLIMIENTO A LA NORMA, CUENTA DE DEPOSITO: CUENTA UNICA DEL TESORO"/>
    <m/>
    <m/>
    <m/>
    <m/>
    <m/>
    <m/>
    <n v="0"/>
    <n v="20000"/>
    <s v="NO_CONCILIADO"/>
    <m/>
    <m/>
  </r>
  <r>
    <x v="47"/>
    <m/>
    <x v="47"/>
    <x v="164"/>
    <s v="O20508980002"/>
    <s v="BOD"/>
    <n v="2050898"/>
    <m/>
    <s v="00099021001 DEPOSITO DE EFECTIVO, DEPOSITANTE: FRUTA BOLIVIANA, CONCEPTO: DEVOLUCION POR PAGO EN DEMASIA VIATICOS GESTION 2021 PREVENTIVO 2669, CUENTA DE DEPOSITO: CUENTA UNICA DEL TESORO"/>
    <m/>
    <m/>
    <m/>
    <m/>
    <m/>
    <m/>
    <n v="0"/>
    <n v="69.5"/>
    <s v="NO_CONCILIADO"/>
    <m/>
    <m/>
  </r>
  <r>
    <x v="47"/>
    <m/>
    <x v="47"/>
    <x v="164"/>
    <s v="O20508990002"/>
    <s v="BOD"/>
    <n v="2050899"/>
    <m/>
    <s v="00099021001 DEPOSITO DE EFECTIVO, DEPOSITANTE: FRUTA BOLIVIANA, CONCEPTO: DEVOLUCION POR PAGO EN DEMASIA VIATICOS GESTION 2021 PREVENTIVO 2547, CUENTA DE DEPOSITO: CUENTA UNICA DEL TESORO"/>
    <m/>
    <m/>
    <m/>
    <m/>
    <m/>
    <m/>
    <n v="0"/>
    <n v="69.5"/>
    <s v="NO_CONCILIADO"/>
    <m/>
    <m/>
  </r>
  <r>
    <x v="47"/>
    <m/>
    <x v="47"/>
    <x v="164"/>
    <s v="O20509000002"/>
    <s v="BOD"/>
    <n v="2050900"/>
    <m/>
    <s v="00099021001 DEPOSITO DE EFECTIVO, DEPOSITANTE: CAFE, CONCEPTO: DEVOLUCION POR PAGO EN DEMASIA VIATICOS GESTION 2021 PREVENTIVO 2491-2497, CUENTA DE DEPOSITO: CUENTA UNICA DEL TESORO"/>
    <m/>
    <m/>
    <m/>
    <m/>
    <m/>
    <m/>
    <n v="0"/>
    <n v="139"/>
    <s v="NO_CONCILIADO"/>
    <m/>
    <m/>
  </r>
  <r>
    <x v="90"/>
    <m/>
    <x v="90"/>
    <x v="164"/>
    <s v="O20509030002"/>
    <s v="BOD"/>
    <n v="2050903"/>
    <m/>
    <s v="00378012002 DEPOSITO DE EFECTIVO, DEPOSITANTE: SILVIA KAREM HUANCA CHOQUEHUANCA, CONCEPTO: DEVOLUCION A FORMULARIO (210 IVA EXPORTADORES) POR DDJJ CORRESPONDIENTE AL PERIODO DE DICIEMBRE 2021, CUENTA DE DEPOSITO: CUENTA UNICA DEL TESORO"/>
    <m/>
    <m/>
    <m/>
    <m/>
    <m/>
    <m/>
    <n v="0"/>
    <n v="578"/>
    <s v="NO_CONCILIADO"/>
    <m/>
    <m/>
  </r>
  <r>
    <x v="14"/>
    <m/>
    <x v="14"/>
    <x v="164"/>
    <s v="O20509120002"/>
    <s v="BOD"/>
    <n v="2050912"/>
    <m/>
    <s v="00099021001 DEPOSITO DE EFECTIVO, DEPOSITANTE: JENNY LISS APAZA CONDORI, CONCEPTO: DEVOLUCIÓN DE SALDOS DE FONDOS EN AVANCE Y RETENCION POR IMPUESTOS DE LEY, CUENTA DE DEPOSITO: CUENTA UNICA DEL TESORO /DJBR."/>
    <m/>
    <m/>
    <m/>
    <m/>
    <m/>
    <m/>
    <n v="0"/>
    <n v="6076.1"/>
    <s v="NO_CONCILIADO"/>
    <m/>
    <m/>
  </r>
  <r>
    <x v="101"/>
    <m/>
    <x v="101"/>
    <x v="164"/>
    <s v="O20509250002"/>
    <s v="BOD"/>
    <n v="2050925"/>
    <m/>
    <s v="00595012002 DEPOSITO DE EFECTIVO, DEPOSITANTE: LUZ MARIA MEZA VARGAS, CONCEPTO: DEPÓSITO RETENCION DE IMPUESTOS IUE-IT POR RECIBOS DEL 08/06/22 Y 26/07/22, CUENTA DE DEPOSITO: CUENTA UNICA DEL TESORO"/>
    <m/>
    <m/>
    <m/>
    <m/>
    <m/>
    <m/>
    <n v="0"/>
    <n v="29.84"/>
    <s v="NO_CONCILIADO"/>
    <m/>
    <m/>
  </r>
  <r>
    <x v="51"/>
    <m/>
    <x v="51"/>
    <x v="164"/>
    <s v="O20509540002"/>
    <s v="BOD"/>
    <n v="2050954"/>
    <m/>
    <s v="00132039202 DEPOSITO DE EFECTIVO, DEPOSITANTE: IVONNE NATIVIDAD NINA CRUZ, CONCEPTO: DEVOLUCION DE SALDO POR CONTRATO SEDEM-UC-ECEBOL N°036-2021, CUENTA DE DEPOSITO: CUENTA UNICA DEL TESORO"/>
    <m/>
    <m/>
    <m/>
    <m/>
    <m/>
    <m/>
    <n v="0"/>
    <n v="4360"/>
    <s v="NO_CONCILIADO"/>
    <m/>
    <m/>
  </r>
  <r>
    <x v="3"/>
    <m/>
    <x v="3"/>
    <x v="164"/>
    <s v="B20506990002"/>
    <s v="BOD"/>
    <n v="2050699"/>
    <m/>
    <s v="00099021001 DEP.DE CHEQ.AJENOS,RET.DE CAM.,CONCEPTO: PAGO INCAPACIDADES TEMPORALES (REEMBOLSO)MINISTERIO DE ECONOMIA Y FINANZAS PUBLICAS,DEP.: CAJA NACIONAL DE SALUD , PROCEDENCIA: BANCO UNION S.A., CHEQUE: 29372, FECHA DE EMISION:16/09/2022"/>
    <m/>
    <m/>
    <m/>
    <m/>
    <m/>
    <m/>
    <n v="0"/>
    <n v="996092.17"/>
    <s v="CONCILIADO_PARCIAL"/>
    <m/>
    <m/>
  </r>
  <r>
    <x v="47"/>
    <m/>
    <x v="47"/>
    <x v="164"/>
    <s v="B20507210002"/>
    <s v="BOD"/>
    <n v="2050721"/>
    <m/>
    <s v="00047347001 DEP.DE CHEQ.AJENOS,RET.DE CAM.,CONCEPTO: DEVOLUCION DE PAGO,DEP.: SAGUAPAC , PROCEDENCIA: BANCO UNION S.A., CHEQUE: 4582, FECHA DE EMISION:09/09/2022"/>
    <m/>
    <m/>
    <m/>
    <m/>
    <m/>
    <m/>
    <n v="0"/>
    <n v="1448.04"/>
    <s v="NO_CONCILIADO"/>
    <m/>
    <m/>
  </r>
  <r>
    <x v="47"/>
    <m/>
    <x v="47"/>
    <x v="164"/>
    <s v="B20507220002"/>
    <s v="BOD"/>
    <n v="2050722"/>
    <m/>
    <s v="00047347001 DEP.DE CHEQ.AJENOS,RET.DE CAM.,CONCEPTO: DEVOLUCION DE PAGO,DEP.: SAGUAPAC , PROCEDENCIA: BANCO UNION S.A., CHEQUE: 4581, FECHA DE EMISION:09/09/2022"/>
    <m/>
    <m/>
    <m/>
    <m/>
    <m/>
    <m/>
    <n v="0"/>
    <n v="472.82"/>
    <s v="NO_CONCILIADO"/>
    <m/>
    <m/>
  </r>
  <r>
    <x v="0"/>
    <m/>
    <x v="0"/>
    <x v="164"/>
    <s v="B20507250002"/>
    <s v="BOD"/>
    <n v="2050725"/>
    <m/>
    <s v="00099021001 DEP.DE CHEQ.AJENOS,RET.DE CAM.,CONCEPTO: DEVOLUCION PASAJE AEREO IVAN LIMA C31 3,-7,DEP.: AMAZONAS SA , PROCEDENCIA: BANCO UNION S.A., CHEQUE: 915, FECHA DE EMISION:14/09/2022"/>
    <m/>
    <m/>
    <m/>
    <m/>
    <m/>
    <m/>
    <n v="0"/>
    <n v="302"/>
    <s v="NO_CONCILIADO"/>
    <m/>
    <m/>
  </r>
  <r>
    <x v="113"/>
    <m/>
    <x v="113"/>
    <x v="164"/>
    <s v="B20507450002"/>
    <s v="BOD"/>
    <n v="2050745"/>
    <m/>
    <s v="00578012002 DEP.DE CHEQ.AJENOS,RET.DE CAM.,CONCEPTO: REVERSION,DEP.: BOLIVIANA DE AVIACION , PROCEDENCIA: BANCO UNION S.A., CHEQUE: 15862, FECHA DE EMISION:15/09/2022"/>
    <m/>
    <m/>
    <m/>
    <m/>
    <m/>
    <m/>
    <n v="0"/>
    <n v="3889.76"/>
    <s v="NO_CONCILIADO"/>
    <m/>
    <m/>
  </r>
  <r>
    <x v="26"/>
    <m/>
    <x v="26"/>
    <x v="164"/>
    <s v="B20507490002"/>
    <s v="BOD"/>
    <n v="2050749"/>
    <m/>
    <s v="00587012013 DEP.DE CHEQ.AJENOS,RET.DE CAM.,CONCEPTO: PAGO PLANILLAS DE AVANCE CERT 70 Y 71 MUYUPAMPA,DEP.: E.B.C. , PROCEDENCIA: BANCO UNION S.A., CHEQUE: 1699, FECHA DE EMISION:15/09/2022"/>
    <m/>
    <m/>
    <m/>
    <m/>
    <m/>
    <m/>
    <n v="0"/>
    <n v="1668908.83"/>
    <s v="NO_CONCILIADO"/>
    <m/>
    <m/>
  </r>
  <r>
    <x v="3"/>
    <m/>
    <x v="3"/>
    <x v="164"/>
    <s v="B20507620002"/>
    <s v="BOD"/>
    <n v="2050762"/>
    <m/>
    <s v="00099021001 DEP.DE CHEQ.AJENOS,RET.DE CAM.,CONCEPTO: DEVOLUCION DE CAJA DE CAMINOS POR SUBSIDIO POR INCAPACIDAD TEMPORAL GESTION 2020-2021,DEP.: CAJA DE SALUD DE CAMINOS , PROCEDENCIA: BANCO UNION S.A., CHEQUE: 3988, FECHA DE EMISION:12/09/2022"/>
    <m/>
    <m/>
    <m/>
    <m/>
    <m/>
    <m/>
    <n v="0"/>
    <n v="101085.18"/>
    <s v="NO_CONCILIADO"/>
    <m/>
    <m/>
  </r>
  <r>
    <x v="43"/>
    <m/>
    <x v="43"/>
    <x v="164"/>
    <s v="B20507630002"/>
    <s v="BOD"/>
    <n v="2050763"/>
    <m/>
    <s v="00291014203 DEP.DE CHEQ.AJENOS,RET.DE CAM.,CONCEPTO: REEMBOLSO GAD PANDO FNDR CARRETERA PORVENIR PUERTO RICO TRAMO 1B,DEP.: FNDR , PROCEDENCIA: BANCO UNION S.A., CHEQUE: 3987, FECHA DE EMISION:12/09/2022"/>
    <m/>
    <m/>
    <m/>
    <m/>
    <m/>
    <m/>
    <n v="0"/>
    <n v="1276558"/>
    <s v="NO_CONCILIADO"/>
    <m/>
    <m/>
  </r>
  <r>
    <x v="43"/>
    <m/>
    <x v="43"/>
    <x v="164"/>
    <s v="B20507650002"/>
    <s v="BOD"/>
    <n v="2050765"/>
    <m/>
    <s v="00291014203 DEP.DE CHEQ.AJENOS,RET.DE CAM.,CONCEPTO: REEMBOLSO GAD PANDO FNDR CARRETERA PORVENIR PUERTO RICO TRAMO A1,DEP.: FNDR , PROCEDENCIA: BANCO UNION S.A., CHEQUE: 3986, FECHA DE EMISION:12/09/2022"/>
    <m/>
    <m/>
    <m/>
    <m/>
    <m/>
    <m/>
    <n v="0"/>
    <n v="785806"/>
    <s v="NO_CONCILIADO"/>
    <m/>
    <m/>
  </r>
  <r>
    <x v="3"/>
    <m/>
    <x v="3"/>
    <x v="164"/>
    <s v="B20507990002"/>
    <s v="BOD"/>
    <n v="2050799"/>
    <m/>
    <s v="00099021001 DEP.DE CHEQ.AJENOS,RET.DE CAM.,CONCEPTO: AUTORIDAD FISCALIZACION EMPRESAS DEVOLUCION INCAPACIDAD TEMPORAL JUNIO /22,DEP.: CAJA PETROLERA DE SALUD , PROCEDENCIA: BANCO UNION S.A., CHEQUE: 19660, FECHA DE EMISION:08/09/2022"/>
    <m/>
    <m/>
    <m/>
    <m/>
    <m/>
    <m/>
    <n v="0"/>
    <n v="175.53"/>
    <s v="NO_CONCILIADO"/>
    <m/>
    <m/>
  </r>
  <r>
    <x v="0"/>
    <m/>
    <x v="0"/>
    <x v="164"/>
    <s v="B20508010002"/>
    <s v="BOD"/>
    <n v="2050801"/>
    <m/>
    <s v="00099021001 DEP.DE CHEQ.AJENOS,RET.DE CAM.,CONCEPTO: ARANIBAR ANTELO EDUARDO,DEP.: BANCO UNION S.A. , PROCEDENCIA: BANCO UNION S.A., CHEQUE: 182500, FECHA DE EMISION:16/09/2022"/>
    <m/>
    <m/>
    <m/>
    <m/>
    <m/>
    <m/>
    <n v="0"/>
    <n v="3419.43"/>
    <s v="NO_CONCILIADO"/>
    <m/>
    <m/>
  </r>
  <r>
    <x v="107"/>
    <m/>
    <x v="107"/>
    <x v="164"/>
    <s v="B20508020002"/>
    <s v="BOD"/>
    <n v="2050802"/>
    <m/>
    <s v="00670012002 DEP.DE CHEQ.AJENOS,RET.DE CAM.,CONCEPTO: INCAPACIDAD TEMPORAL,DEP.: TRIBUNAL ELECTORAL DEPARTAMENTAL DE CHUQUISACA , PROCEDENCIA: BANCO UNION S.A., CHEQUE: 5930, FECHA DE EMISION:13/09/2022"/>
    <m/>
    <m/>
    <m/>
    <m/>
    <m/>
    <m/>
    <n v="0"/>
    <n v="3125.44"/>
    <s v="NO_CONCILIADO"/>
    <m/>
    <m/>
  </r>
  <r>
    <x v="47"/>
    <m/>
    <x v="47"/>
    <x v="164"/>
    <s v="B20508050002"/>
    <s v="BOD"/>
    <n v="2050805"/>
    <m/>
    <s v="00047081101 DEP.DE CHEQ.AJENOS,RET.DE CAM.,CONCEPTO: FINIQUITO DE LA ASEGURADORA BOLIVIANA CIACRUZ,DEP.: SENASAG , PROCEDENCIA: BANCO UNION S.A., CHEQUE: 4146, FECHA DE EMISION:13/09/2022"/>
    <m/>
    <m/>
    <m/>
    <m/>
    <m/>
    <m/>
    <n v="0"/>
    <n v="583016.68999999994"/>
    <s v="NO_CONCILIADO"/>
    <m/>
    <m/>
  </r>
  <r>
    <x v="57"/>
    <m/>
    <x v="57"/>
    <x v="164"/>
    <s v="F0010587"/>
    <s v="NTE"/>
    <n v="4285010"/>
    <m/>
    <s v="A:00099021001 TRANSFERENCIA DE RECUPERACIONES SEGÚN NOTA GEF-LCR-HVI-0932-NOT/22 Y GEF-LCR-JSZ-1100-NOT/22 POR CONCEPTO DE PAGO DE CAPITAL E INTERES DE ACUERDO A CONTRATO DE FIDEICOMISO “PROYECTOS DE INVERSION PUBLICA” CORRESPONDIENTE AL GAD BENI."/>
    <m/>
    <m/>
    <m/>
    <m/>
    <m/>
    <m/>
    <n v="0"/>
    <n v="4096965.93"/>
    <s v="NO_CONCILIADO"/>
    <m/>
    <m/>
  </r>
  <r>
    <x v="98"/>
    <m/>
    <x v="98"/>
    <x v="164"/>
    <s v="J05161940001"/>
    <s v="NTE"/>
    <n v="4288560"/>
    <m/>
    <s v="De: 00514012003 PAGO SERVICIO DE LA DEUDA CONTRATO SANO DLBCI Nº 84/2016 PROYECTO HIDROELECTRICO IVIRIZU DC-CONTA Nº 090111"/>
    <m/>
    <m/>
    <m/>
    <m/>
    <m/>
    <m/>
    <n v="7087351.04"/>
    <n v="0"/>
    <s v="NO_CONCILIADO"/>
    <m/>
    <m/>
  </r>
  <r>
    <x v="98"/>
    <m/>
    <x v="98"/>
    <x v="164"/>
    <s v="J05161950001"/>
    <s v="NTE"/>
    <n v="4288476"/>
    <m/>
    <s v="De: 00514012004 PAGO SERVICIO DE LA DEUDA SANO DLBCI Nº 84/2016 PROYECTO HIDROELECTRICO IVIRIZU DC-CONTA Nº 090111"/>
    <m/>
    <m/>
    <m/>
    <m/>
    <m/>
    <m/>
    <n v="27281944.91"/>
    <n v="0"/>
    <s v="NO_CONCILIADO"/>
    <m/>
    <m/>
  </r>
  <r>
    <x v="3"/>
    <m/>
    <x v="3"/>
    <x v="164"/>
    <s v="Q16852760002"/>
    <s v="CRV"/>
    <n v="1685276"/>
    <m/>
    <s v="NUMERO DE LIBRETA CUT: 00099021001 OPERACIÓN E18 TRANSFERENCIA DEL SISTEMA FINANCIERO POR CUENTA DE TERCEROS A LA CUT TRANSFERENCIA DEVOLUCION DE BECA PROGRAMA 100 BECAS DE ESTUDIO EN LAS AREAS CIENTIFICA TEGNOLOGICA Y DE SALUD SOLICITUD SANCHEZ YELMA WILVER"/>
    <m/>
    <m/>
    <m/>
    <m/>
    <m/>
    <m/>
    <n v="0"/>
    <n v="309598.62"/>
    <s v="NO_CONCILIADO"/>
    <m/>
    <m/>
  </r>
  <r>
    <x v="83"/>
    <m/>
    <x v="83"/>
    <x v="164"/>
    <s v="G20060510001"/>
    <s v="CVD"/>
    <n v="2006051"/>
    <m/>
    <s v="COBRO COSTOS DE PAPELERIA SEGUN TRANSFERENCIA DEL EXTERIOR POR ORDEN DE SOLGAS SA (LIMA PERU) REF.: CRED 550 2081735 FECHA VALOR 15/09/2022 LIB. 00513062001 YPFB-OPERACIONES PLANTA DE SEPARACION DE LIQUIDOS RIO GRANDE"/>
    <m/>
    <m/>
    <m/>
    <m/>
    <m/>
    <m/>
    <n v="50"/>
    <n v="0"/>
    <s v="NO_CONCILIADO"/>
    <m/>
    <m/>
  </r>
  <r>
    <x v="83"/>
    <m/>
    <x v="83"/>
    <x v="164"/>
    <s v="G20060530001"/>
    <s v="CVD"/>
    <n v="2006053"/>
    <m/>
    <s v="COBRO COSTOS DE PAPELERIA SEGUN TRANSFERENCIA DEL EXTERIOR POR ORDEN DE COPA ENERGIA DISTRIBUIDORA DE GAS S A (SAO PAULO) REF.: INV 1266/2022 FECHA VALOR 15/09/2022 LIB. 00513062001 YPFB-OPERACIONES PLANTA DE SEPARACION DE LIQUIDOS RIO GRANDE"/>
    <m/>
    <m/>
    <m/>
    <m/>
    <m/>
    <m/>
    <n v="50"/>
    <n v="0"/>
    <s v="NO_CONCILIADO"/>
    <m/>
    <m/>
  </r>
  <r>
    <x v="83"/>
    <m/>
    <x v="83"/>
    <x v="164"/>
    <s v="G20060550001"/>
    <s v="CVD"/>
    <n v="2006055"/>
    <m/>
    <s v="COBRO COSTOS DE PAPELERIA SEGUN TRANSFERENCIA DEL EXTERIOR POR ORDEN DE PETROLEOS DEL NORTE S.A.C.I. (PARAGUAY) REF.: PAGO FACTURA 1269/2022 FECHA VALOR 16/09/2022 LIB. 00513062001 YPFB-OPERACIONES PLANTA DE SEPARACION DE LIQUIDOS RIO GRANDE"/>
    <m/>
    <m/>
    <m/>
    <m/>
    <m/>
    <m/>
    <n v="50"/>
    <n v="0"/>
    <s v="NO_CONCILIADO"/>
    <m/>
    <m/>
  </r>
  <r>
    <x v="7"/>
    <m/>
    <x v="7"/>
    <x v="164"/>
    <s v="Q16854900002"/>
    <s v="CRV"/>
    <n v="1685490"/>
    <m/>
    <s v="NUMERO DE LIBRETA CUT: 00099021001 OPERACIÓN E75 TRANSFERENCIA DE LA CUENTA FISCAL BUN A LA CUT EN MN TRANSFERENCIA DE FONDOS A SOLICITUD DE: GOBIERNO AUTONOMO MUNICIPAL COTAGAITA, CITE:S/N CUENTA CUT 3987 LIBRETA NÂ° 00099021001 TGN-RECURSOS ORDINARIOS"/>
    <m/>
    <m/>
    <m/>
    <m/>
    <m/>
    <m/>
    <n v="0"/>
    <n v="646532.43999999994"/>
    <s v="NO_CONCILIADO"/>
    <m/>
    <m/>
  </r>
  <r>
    <x v="50"/>
    <m/>
    <x v="50"/>
    <x v="164"/>
    <s v="Q16854910002"/>
    <s v="CRV"/>
    <n v="1685491"/>
    <m/>
    <s v="NUMERO DE LIBRETA CUT: 00373024105 OPERACIÓN E75 TRANSFERENCIA DE LA CUENTA FISCAL BUN A LA CUT EN MN TRANSFERENCIA DE FONDOS A SOLICITUD DE: GOBIERNO AUTONOMO MUNICIPAL COTAGAITA, CITE:S/N CUENTA CUT 3987 LIBRETA NÂ° 00373024105 FDI-TRANSFERENCIAS PROGRAMAS Y/O PROYECTOS (TGN-IDH)"/>
    <m/>
    <m/>
    <m/>
    <m/>
    <m/>
    <m/>
    <n v="0"/>
    <n v="4434.32"/>
    <s v="NO_CONCILIADO"/>
    <m/>
    <m/>
  </r>
  <r>
    <x v="14"/>
    <m/>
    <x v="14"/>
    <x v="164"/>
    <s v="Q16854930002"/>
    <s v="CRV"/>
    <n v="1685493"/>
    <m/>
    <s v="NUMERO DE LIBRETA CUT: 00086014407 OPERACIÓN E75 TRANSFERENCIA DE LA CUENTA FISCAL BUN A LA CUT EN MN TRANSFERENCIA DE FONDOS A SOLICITUD DE: GOBIERNO AUTONOMO MUNICIPAL COTAGAITA, CITE:S/N CUENTA CUT 3987 LIBRETA NÂ° 00086014407 MMAYA-BS-PLAN NACIONAL DE CUENCAS PROYECTOS (99 13-17)"/>
    <m/>
    <m/>
    <m/>
    <m/>
    <m/>
    <m/>
    <n v="0"/>
    <n v="2425.5300000000002"/>
    <s v="NO_CONCILIADO"/>
    <m/>
    <m/>
  </r>
  <r>
    <x v="29"/>
    <m/>
    <x v="29"/>
    <x v="164"/>
    <s v="Q16856690002"/>
    <s v="CRV"/>
    <n v="1685669"/>
    <m/>
    <s v="NUMERO DE LIBRETA CUT: 00311018005 OPERACIÓN E18 TRANSFERENCIA DEL SISTEMA FINANCIERO POR CUENTA DE TERCEROS A LA CUT AUTORIDAD DE FISCALIZACION Y CONTROL AAPS"/>
    <m/>
    <m/>
    <m/>
    <m/>
    <m/>
    <m/>
    <n v="0"/>
    <n v="268427.17"/>
    <s v="NO_CONCILIADO"/>
    <m/>
    <m/>
  </r>
  <r>
    <x v="106"/>
    <m/>
    <x v="106"/>
    <x v="164"/>
    <s v="G20066300002"/>
    <s v="CRV"/>
    <n v="2006630"/>
    <m/>
    <s v="TRANSFERENCIA DEL EXTERIOR SEGUN SWIFT NO 15486 DE FECHA 16/09/2022 ORDENANTE: CONSULADO GENERAL DE BOLIVIA EN WASHINGTON, REF: RECAUDACIONES EXTERIORES AGOSTO CEDULAS DE IDENTIDAD LIB. 00340012005 SEGIP - RECAUDACION EXTERIOR - CEDULAS DE IDENTIDAD"/>
    <m/>
    <m/>
    <m/>
    <m/>
    <m/>
    <m/>
    <n v="0"/>
    <n v="59059.8"/>
    <s v="NO_CONCILIADO"/>
    <m/>
    <m/>
  </r>
  <r>
    <x v="19"/>
    <m/>
    <x v="19"/>
    <x v="164"/>
    <s v="S10425430003"/>
    <s v="COB"/>
    <n v="1042543"/>
    <m/>
    <s v="||TRANSFERENCIAS DEL EXTERIOR SEGUN MENSAJE SWIFT N° 15425 Y NOTA CITE: NAABOL-DNAF/N° 0112/2022 DE FECHA 30.03.2022 (HRE-TGL-4950). REMITIDA POR NAVEGACIÓN AÉREA Y AEROPUERTOS BOLIVIANOS. (SECTOR PÚBLICO - SOBREVUELOS) DEBITO DE LA LIBRETA 00389012001 NAABOL-ADMINISTRACION, REPOSICIÓN ÚTILES DE ESCRITORIO."/>
    <m/>
    <m/>
    <m/>
    <m/>
    <m/>
    <m/>
    <n v="50"/>
    <n v="0"/>
    <s v="NO_CONCILIADO"/>
    <m/>
    <m/>
  </r>
  <r>
    <x v="10"/>
    <m/>
    <x v="10"/>
    <x v="164"/>
    <s v="S10425340003"/>
    <s v="COB"/>
    <n v="1042534"/>
    <m/>
    <s v="'TRANSFERENCIA DE FONDOS||A SOLICITUD DEL MINISTERIO DE ECONOMIA Y FINANZAS PUBLICAS S/G NOTA CITE MEFP/VTCP/DGCP/UODP/N°642/2022 DE LA FECHA. (HRE-TSO-2087) A FAVOR DEL GOBIERNO AUTONOMO MUNICIPAL DE EL ALTO. DEBITO DE LA LIBRETA N° 00099021001 TGN-RECURSOS ORDINARIOS, REPOSICION DE UTILES DE ESCRITORIO"/>
    <m/>
    <m/>
    <m/>
    <m/>
    <m/>
    <m/>
    <n v="50"/>
    <n v="0"/>
    <s v="NO_CONCILIADO"/>
    <m/>
    <m/>
  </r>
  <r>
    <x v="10"/>
    <m/>
    <x v="10"/>
    <x v="164"/>
    <s v="S10425340001"/>
    <s v="DEV"/>
    <n v="1042534"/>
    <m/>
    <s v="'TRANSFERENCIA DE FONDOS||A SOLICITUD DEL MINISTERIO DE ECONOMIA Y FINANZAS PUBLICAS S/G NOTA CITE MEFP/VTCP/DGCP/UODP/N°642/2022 DE LA FECHA. (HRE-TSO-2087) A FAVOR DEL GOBIERNO AUTONOMO MUNICIPAL DE EL ALTO. DEBITO DE LA LIBRETA N° 00099037016 &quot;BID 3812/BL-BO-GAMEA-BS-DRENAJE PLUVIAL MUNIC. EL ALTO III&quot;"/>
    <m/>
    <m/>
    <m/>
    <m/>
    <m/>
    <m/>
    <n v="27440000"/>
    <n v="0"/>
    <s v="NO_CONCILIADO"/>
    <m/>
    <m/>
  </r>
  <r>
    <x v="106"/>
    <m/>
    <x v="106"/>
    <x v="164"/>
    <s v="G20066310001"/>
    <s v="CVD"/>
    <n v="2006631"/>
    <m/>
    <s v="COBRO COSTOS DE PAPELERIA SEGUN TRANSFERENCIA DEL EXTERIOR POR ORDEN DE CONSULADO GENERAL DE BOLIVIA EN WASHINGTON, REF: RECAUDACIONES EXTERIORES AGOSTO CEDULAS DE IDENTIDAD LIB. 00340012003 RECAUDACION EXTRANJERIA - C.I. -L.C."/>
    <m/>
    <m/>
    <m/>
    <m/>
    <m/>
    <m/>
    <n v="50"/>
    <n v="0"/>
    <s v="NO_CONCILIADO"/>
    <m/>
    <m/>
  </r>
  <r>
    <x v="83"/>
    <m/>
    <x v="83"/>
    <x v="164"/>
    <s v="G20066330001"/>
    <s v="CVD"/>
    <n v="2006633"/>
    <m/>
    <s v="COBRO COSTOS DE PAPELERIA SEGUN TRANSFERENCIA DEL EXTERIOR POR ORDEN DE LIMA GAS S.A. FECHA VALOR 16/9/2022 LIB. 00513062001 YPFB-OPERACIONES PLANTA DE SEPARACION DE LIQUIDOS RIO GRANDE"/>
    <m/>
    <m/>
    <m/>
    <m/>
    <m/>
    <m/>
    <n v="50"/>
    <n v="0"/>
    <s v="NO_CONCILIADO"/>
    <m/>
    <m/>
  </r>
  <r>
    <x v="83"/>
    <m/>
    <x v="83"/>
    <x v="164"/>
    <s v="G20067700001"/>
    <s v="CVD"/>
    <n v="2006770"/>
    <m/>
    <s v="COBRO COSTOS DE PAPELERIA SEGUN TRANSFERENCIA DEL EXTERIOR POR ORDEN DE ENERGIA ARGENTINA S.A., DE FECHA VALOR 16/9/2022, INV/EXA-GJA-133/22 LIB. 00513012007 YPFB - RECURSOS NACIONALIZACIÓN"/>
    <m/>
    <m/>
    <m/>
    <m/>
    <m/>
    <m/>
    <n v="50"/>
    <n v="0"/>
    <s v="NO_CONCILIADO"/>
    <m/>
    <m/>
  </r>
  <r>
    <x v="87"/>
    <m/>
    <x v="87"/>
    <x v="164"/>
    <s v="S10425620003"/>
    <s v="COB"/>
    <n v="1042562"/>
    <m/>
    <s v="||REGULARIZACIÓN DE NUESTRA OPERACIÓN N°1040320 DE FECHA 17/8/2022 SEGÚN NOTAS CITE:CAR/NAABOL/DNE/JNC N°133/2022 DE FECHA 14/9/2022 (HRE-TSO-2059) DE NAABOL Y DGAC/4431/2022 DE FECHA 16/9/2022 (HRE-TSO-2090), DGAC-10774/2022 DE FECHA 31/3/2022 (HRE-TSO-5031) DE LA DGAC. DÉBITO DE LA LIBRETA 0117012001 DGAC, REPOSICIÓN DE ÚTILES DE ESCRITORIO."/>
    <m/>
    <m/>
    <m/>
    <m/>
    <m/>
    <m/>
    <n v="50"/>
    <n v="0"/>
    <s v="NO_CONCILIADO"/>
    <m/>
    <m/>
  </r>
  <r>
    <x v="87"/>
    <m/>
    <x v="87"/>
    <x v="164"/>
    <s v="S10425580003"/>
    <s v="COB"/>
    <n v="1042558"/>
    <m/>
    <s v="||REGULARIZACION DE LA OP. N°1041388 DE F.1/9/2022 S/G. NOTAS CITE DGAC/4431/2022 DE F.16/9/2022 (HRE-TSO-2090), CITE:CAR/NAABOL/DNE/JNC N°133/2022 DE F14/9/2022 (HRE-TSO-2059) (OR. EN CBTE. 1042370) Y CITE DGAC-10774/2022 DE F.31.3.2022 (HRE-TGL-5031) (SECTOR PUBLICO-SOBREVUELOS) DEBITO DE LA LIBRETA 0117012001 DGAC, REPOSICIÓN DE ÚTILES DE ESCRITORIO"/>
    <m/>
    <m/>
    <m/>
    <m/>
    <m/>
    <m/>
    <n v="50"/>
    <n v="0"/>
    <s v="NO_CONCILIADO"/>
    <m/>
    <m/>
  </r>
  <r>
    <x v="19"/>
    <m/>
    <x v="19"/>
    <x v="164"/>
    <s v="S10425590003"/>
    <s v="COB"/>
    <n v="1042559"/>
    <m/>
    <s v="||REGULARIZACIÓN DE NUESTRA OPERACIÓN N°1040320 DE FECHA 17/8/2022 SEGÚN NOTAS CITE: CAR/NAABOL/DNE/JNC N°133/2022 DE FECHA 14/9/2022 DE NAABOL (HRE-TSO-2059) Y DGAC/4431/2022 DE FECHA 16/9/2022 DE LA DGAC (HRE-TSO-2090). DÉBITO DE LA LIBRETA 00389012001 NAABOL - ADMINISTRACIÓN, REPOSICIÓN DE ÚTILES DE ESCRITORIO."/>
    <m/>
    <m/>
    <m/>
    <m/>
    <m/>
    <m/>
    <n v="50"/>
    <n v="0"/>
    <s v="NO_CONCILIADO"/>
    <m/>
    <m/>
  </r>
  <r>
    <x v="19"/>
    <m/>
    <x v="19"/>
    <x v="164"/>
    <s v="S10425600003"/>
    <s v="COB"/>
    <n v="1042560"/>
    <m/>
    <s v="||REGULARIZACION DE NUESTRA OPERACION N°1041388 DE F.1/9/2022 S/G. NOTAS CITE:CAR/NAABOL/DNE/JNC N°133/2022 DE F14/9/2022 (HRE-TSO-2059) (OR. CURSA EN CBTE. 1042370) Y CITE DGAC/4431/2022 DE F.16/9/2022 (HRE-TSO-2090) (OR. CURSA EN CBTE. 1042558) (SECTOR PUBLICO-SOBREVUELOS) DEBITO DE LA LIBRETA 00389012001 NAABOL-ADMINISTRACION, REPOSICIÓN ÚTILES DE ESCRITORIO."/>
    <m/>
    <m/>
    <m/>
    <m/>
    <m/>
    <m/>
    <n v="50"/>
    <n v="0"/>
    <s v="NO_CONCILIADO"/>
    <m/>
    <m/>
  </r>
  <r>
    <x v="87"/>
    <m/>
    <x v="87"/>
    <x v="164"/>
    <s v="S10425650003"/>
    <s v="COB"/>
    <n v="1042565"/>
    <m/>
    <s v="||REGULARIZACION DE LA OP. N°1041131 DE F.30/8//2022 S/G. NOTAS CITE:DGAC/4431/2022 DE F.16/9/2022 (HRE-TSO-2090) (OR. CURSA EN CBTE. N°1042558) Y CITE: DGAC-10774/2022 DE F.31/3/2022 (HRE-TGL-5031) ENVIADAS POR DIRECCION GENERAL DE AERONAUTICA CIVIL. (SECTOR PUBLICO-SOBREVUELOS) DEBITO DE LA LIBRETA 0117012001 DGAC, REPOSICIÓN DE ÚTILES DE ESCRITORIO"/>
    <m/>
    <m/>
    <m/>
    <m/>
    <m/>
    <m/>
    <n v="50"/>
    <n v="0"/>
    <s v="NO_CONCILIADO"/>
    <m/>
    <m/>
  </r>
  <r>
    <x v="87"/>
    <m/>
    <x v="87"/>
    <x v="164"/>
    <s v="S10425670003"/>
    <s v="COB"/>
    <n v="1042567"/>
    <m/>
    <s v="||REGULARIZACION DE LA OPERACION N°1041601 DE F.6/9//2022 S/G. NOTAS CITE:DGAC/4431/2022 DE F.16/9/2022 (HRE-TSO-2090) (OR. CURSA EN CBTE. N°1042558) Y CITE: DGAC-10774/2022 DE F.31/3/2022 (HRE-TGL-5031) ENVIADAS POR DIRECCION GENERAL DE AERONAUTICA CIVIL. (SECTOR PUBLICO-SOBREVUELOS) DEBITO DE LA LIBRETA 0117012001 DGAC, REPOSICIÓN DE ÚTILES DE ESCRITORIO"/>
    <m/>
    <m/>
    <m/>
    <m/>
    <m/>
    <m/>
    <n v="50"/>
    <n v="0"/>
    <s v="NO_CONCILIADO"/>
    <m/>
    <m/>
  </r>
  <r>
    <x v="43"/>
    <m/>
    <x v="43"/>
    <x v="165"/>
    <s v="O20511540002"/>
    <s v="BOD"/>
    <n v="2051154"/>
    <m/>
    <s v="00291012008 DEPOSITO DE EFECTIVO, DEPOSITANTE: LILI ROSSE MARY MIRANDA CHOQUE, CONCEPTO: SERVICIO DE LA UNIDAD DE LABORATORIO CENTRAL ABC, CUENTA DE DEPOSITO: CUENTA UNICA DEL TESORO"/>
    <m/>
    <m/>
    <m/>
    <m/>
    <m/>
    <m/>
    <n v="0"/>
    <n v="10195.23"/>
    <s v="NO_CONCILIADO"/>
    <m/>
    <m/>
  </r>
  <r>
    <x v="111"/>
    <m/>
    <x v="111"/>
    <x v="165"/>
    <s v="O20511660002"/>
    <s v="BOD"/>
    <n v="2051166"/>
    <m/>
    <s v="00201012002 DEPOSITO DE EFECTIVO, DEPOSITANTE: ADEMAF, CONCEPTO: DEVOLUCION DE RECURSOS NO UTILIZADOS, CUENTA DE DEPOSITO: CUENTA UNICA DEL TESORO"/>
    <m/>
    <m/>
    <m/>
    <m/>
    <m/>
    <m/>
    <n v="0"/>
    <n v="178"/>
    <s v="NO_CONCILIADO"/>
    <m/>
    <m/>
  </r>
  <r>
    <x v="0"/>
    <m/>
    <x v="0"/>
    <x v="165"/>
    <s v="O20511670002"/>
    <s v="BOD"/>
    <n v="2051167"/>
    <m/>
    <s v="00099021001 DEPOSITO DE EFECTIVO, DEPOSITANTE: MARTIN R. SANCHEZ ALFARO, CONCEPTO: DEVOLUCION ANTICIPO DE VIATICOS, CUENTA DE DEPOSITO: CUENTA UNICA DEL TESORO"/>
    <m/>
    <m/>
    <m/>
    <m/>
    <m/>
    <m/>
    <n v="0"/>
    <n v="1113"/>
    <s v="NO_CONCILIADO"/>
    <m/>
    <m/>
  </r>
  <r>
    <x v="47"/>
    <m/>
    <x v="47"/>
    <x v="165"/>
    <s v="O20511690002"/>
    <s v="BOD"/>
    <n v="2051169"/>
    <m/>
    <s v="00099021001 DEPOSITO DE EFECTIVO, DEPOSITANTE: IPDSA-WILBER MARTIN MENDOZA SOLIZ, CONCEPTO: DEVOLUCION POR PAGO EN DEMASÍA VIATICOS GESTION 2021 PREV 2323, CUENTA DE DEPOSITO: CUENTA UNICA DEL TESORO"/>
    <m/>
    <m/>
    <m/>
    <m/>
    <m/>
    <m/>
    <n v="0"/>
    <n v="69.5"/>
    <s v="NO_CONCILIADO"/>
    <m/>
    <m/>
  </r>
  <r>
    <x v="107"/>
    <m/>
    <x v="107"/>
    <x v="165"/>
    <s v="O20511730002"/>
    <s v="BOD"/>
    <n v="2051173"/>
    <m/>
    <s v="00670012003 DEPOSITO DE EFECTIVO, DEPOSITANTE: IRMASOL, CONCEPTO: DEPÓSITO POR INUTILIZACION Y RECICLADO DE MATERIAL ELECTORAL DE ELECCIONES, CUENTA DE DEPOSITO: CUENTA UNICA DEL TESORO"/>
    <m/>
    <m/>
    <m/>
    <m/>
    <m/>
    <m/>
    <n v="0"/>
    <n v="557.6"/>
    <s v="NO_CONCILIADO"/>
    <m/>
    <m/>
  </r>
  <r>
    <x v="4"/>
    <m/>
    <x v="4"/>
    <x v="165"/>
    <s v="O20511860002"/>
    <s v="BOD"/>
    <n v="2051186"/>
    <m/>
    <s v="00099021001 DEPOSITO DE EFECTIVO, DEPOSITANTE: KURT JAVIER MICHALSKY POZO, CONCEPTO: DEVOLUCIÓN POR INCREMENTO DE PRECIOS DDFELCN CHUQUISACA SEPTIEMBRE 2022, CUENTA DE DEPOSITO: CUENTA UNICA DEL TESORO"/>
    <m/>
    <m/>
    <m/>
    <m/>
    <m/>
    <m/>
    <n v="0"/>
    <n v="31.5"/>
    <s v="NO_CONCILIADO"/>
    <m/>
    <m/>
  </r>
  <r>
    <x v="14"/>
    <m/>
    <x v="14"/>
    <x v="165"/>
    <s v="O20511980002"/>
    <s v="BOD"/>
    <n v="2051198"/>
    <m/>
    <s v="00086057006 DEPOSITO DE EFECTIVO, DEPOSITANTE: HARZZEL CHAVEZ FERNANDEZ, CONCEPTO: PARA PAGO DE IMPUESTO, CUENTA DE DEPOSITO: CUENTA UNICA DEL TESORO"/>
    <m/>
    <m/>
    <m/>
    <m/>
    <m/>
    <m/>
    <n v="0"/>
    <n v="4415"/>
    <s v="NO_CONCILIADO"/>
    <m/>
    <m/>
  </r>
  <r>
    <x v="46"/>
    <m/>
    <x v="46"/>
    <x v="165"/>
    <s v="O20512210002"/>
    <s v="BOD"/>
    <n v="2051221"/>
    <m/>
    <s v="00599012001 DEPOSITO DE EFECTIVO, DEPOSITANTE: EBA, CONCEPTO: FACTURA NO DECLARADA EBA - GESTION GERENCIAL EJECUTIVA, CUENTA DE DEPOSITO: CUENTA UNICA DEL TESORO"/>
    <m/>
    <m/>
    <m/>
    <m/>
    <m/>
    <m/>
    <n v="0"/>
    <n v="17.239999999999998"/>
    <s v="NO_CONCILIADO"/>
    <m/>
    <m/>
  </r>
  <r>
    <x v="32"/>
    <m/>
    <x v="32"/>
    <x v="165"/>
    <s v="O20512330002"/>
    <s v="BOD"/>
    <n v="2051233"/>
    <m/>
    <s v="00099021001 DEPOSITO DE EFECTIVO, DEPOSITANTE: DANIEL ANTONIO QUISPE MOLLINEDO, CONCEPTO: DEVOLUCION POR SALARIO, CUENTA DE DEPOSITO: CUENTA UNICA DEL TESORO /DJBR."/>
    <m/>
    <m/>
    <m/>
    <m/>
    <m/>
    <m/>
    <n v="0"/>
    <n v="88.21"/>
    <s v="NO_CONCILIADO"/>
    <m/>
    <m/>
  </r>
  <r>
    <x v="72"/>
    <m/>
    <x v="72"/>
    <x v="165"/>
    <s v="O20512520002"/>
    <s v="BOD"/>
    <n v="2051252"/>
    <m/>
    <s v="00598012001 DEPOSITO DE EFECTIVO, DEPOSITANTE: WALDO ANDREE BERNAL SALINAS, CONCEPTO: DEVOLUCION POR FONDOS EN AVANCE, CUENTA DE DEPOSITO: CUENTA UNICA DEL TESORO"/>
    <m/>
    <m/>
    <m/>
    <m/>
    <m/>
    <m/>
    <n v="0"/>
    <n v="25"/>
    <s v="NO_CONCILIADO"/>
    <m/>
    <m/>
  </r>
  <r>
    <x v="90"/>
    <m/>
    <x v="90"/>
    <x v="165"/>
    <s v="O20512540002"/>
    <s v="BOD"/>
    <n v="2051254"/>
    <m/>
    <s v="00378012002 DEPOSITO DE EFECTIVO, DEPOSITANTE: TAMIRA MADELAINE ROJAS PARRADO, CONCEPTO: DEVOLUCION DEL 13% DE CREDITO FOSCAL A FACTURA NRO 333, CUENTA DE DEPOSITO: CUENTA UNICA DEL TESORO"/>
    <m/>
    <m/>
    <m/>
    <m/>
    <m/>
    <m/>
    <n v="0"/>
    <n v="312"/>
    <s v="NO_CONCILIADO"/>
    <m/>
    <m/>
  </r>
  <r>
    <x v="90"/>
    <m/>
    <x v="90"/>
    <x v="165"/>
    <s v="O20512550002"/>
    <s v="BOD"/>
    <n v="2051255"/>
    <m/>
    <s v="00378012002 DEPOSITO DE EFECTIVO, DEPOSITANTE: TAMIRA MADELAINE ROJAS PARRADO, CONCEPTO: DEVOLUCION DEL 13% DE CREDITO FISCAL A FACTURA NRO 000003, CUENTA DE DEPOSITO: CUENTA UNICA DEL TESORO"/>
    <m/>
    <m/>
    <m/>
    <m/>
    <m/>
    <m/>
    <n v="0"/>
    <n v="240.5"/>
    <s v="NO_CONCILIADO"/>
    <m/>
    <m/>
  </r>
  <r>
    <x v="32"/>
    <m/>
    <x v="32"/>
    <x v="165"/>
    <s v="O20512920002"/>
    <s v="BOD"/>
    <n v="2051292"/>
    <m/>
    <s v="00046104203 DEPOSITO DE EFECTIVO, DEPOSITANTE: FRANKLIN GUIDO QUISPE CRUZ, CONCEPTO: REVERSIÓN DE FONDOS NO UTILIZADOS, CUENTA DE DEPOSITO: CUENTA UNICA DEL TESORO"/>
    <m/>
    <m/>
    <m/>
    <m/>
    <m/>
    <m/>
    <n v="0"/>
    <n v="117.97"/>
    <s v="NO_CONCILIADO"/>
    <m/>
    <m/>
  </r>
  <r>
    <x v="32"/>
    <m/>
    <x v="32"/>
    <x v="165"/>
    <s v="O20512940002"/>
    <s v="BOD"/>
    <n v="2051294"/>
    <m/>
    <s v="00046104203 DEPOSITO DE EFECTIVO, DEPOSITANTE: LUIS ALBERTO SIRPA GONZALES, CONCEPTO: REVERSIÓN DE FONDOS NO UTILIZADOS, CUENTA DE DEPOSITO: CUENTA UNICA DEL TESORO"/>
    <m/>
    <m/>
    <m/>
    <m/>
    <m/>
    <m/>
    <n v="0"/>
    <n v="296.88"/>
    <s v="NO_CONCILIADO"/>
    <m/>
    <m/>
  </r>
  <r>
    <x v="0"/>
    <m/>
    <x v="0"/>
    <x v="165"/>
    <s v="O20512980002"/>
    <s v="BOD"/>
    <n v="2051298"/>
    <m/>
    <s v="00099021001 DEPOSITO DE EFECTIVO, DEPOSITANTE: PRIMO CONDORI CONDORI, CONCEPTO: DEVOLUCION POR VIATICOS C-31-2408-2200, CUENTA DE DEPOSITO: CUENTA UNICA DEL TESORO"/>
    <m/>
    <m/>
    <m/>
    <m/>
    <m/>
    <m/>
    <n v="0"/>
    <n v="105.5"/>
    <s v="NO_CONCILIADO"/>
    <m/>
    <m/>
  </r>
  <r>
    <x v="32"/>
    <m/>
    <x v="32"/>
    <x v="165"/>
    <s v="O20513180002"/>
    <s v="BOD"/>
    <n v="2051318"/>
    <m/>
    <s v="00046114201 DEPOSITO DE EFECTIVO, DEPOSITANTE: IRMA MURILLO MAIDANA, CONCEPTO: DEVOLUCION DE FONDOS NO EJECUTADOS DE C31 4644, CUENTA DE DEPOSITO: CUENTA UNICA DEL TESORO"/>
    <m/>
    <m/>
    <m/>
    <m/>
    <m/>
    <m/>
    <n v="0"/>
    <n v="1173"/>
    <s v="NO_CONCILIADO"/>
    <m/>
    <m/>
  </r>
  <r>
    <x v="0"/>
    <m/>
    <x v="0"/>
    <x v="165"/>
    <s v="O20513190002"/>
    <s v="BOD"/>
    <n v="2051319"/>
    <m/>
    <s v="00099021001 DEPOSITO DE EFECTIVO, DEPOSITANTE: LILIANA VALENCIA ESPER, CONCEPTO: DEVOLUCION, CUENTA DE DEPOSITO: CUENTA UNICA DEL TESORO"/>
    <m/>
    <m/>
    <m/>
    <m/>
    <m/>
    <m/>
    <n v="0"/>
    <n v="36"/>
    <s v="NO_CONCILIADO"/>
    <m/>
    <m/>
  </r>
  <r>
    <x v="79"/>
    <m/>
    <x v="79"/>
    <x v="165"/>
    <s v="B20511920002"/>
    <s v="BOD"/>
    <n v="2051192"/>
    <m/>
    <s v="00099021001 DEP.DE CHEQ.AJENOS,RET.DE CAM.,CONCEPTO: DEVOLUCION POR PASAJES AEREOS NO UTILIZADOS POR MAURA DURAN ZELADA,DEP.: MINISTERIO DE CULTURAS D. Y D. , PROCEDENCIA: BANCO UNION S.A., CHEQUE: 140, FECHA DE EMISION:13/09/2022"/>
    <m/>
    <m/>
    <m/>
    <m/>
    <m/>
    <m/>
    <n v="0"/>
    <n v="428"/>
    <s v="NO_CONCILIADO"/>
    <m/>
    <m/>
  </r>
  <r>
    <x v="86"/>
    <m/>
    <x v="86"/>
    <x v="165"/>
    <s v="G20075700002"/>
    <s v="CRV"/>
    <n v="2007570"/>
    <m/>
    <s v="REGULARIZACION DE TRANSFERENCIA DEL EXTERIOR SEGUN SWIFT NO.15475 DE FECHA 19/09/2022 ORDENANTE: CONSULADO DE BOLIVIA EN BILBAO ESPAÑA REF.: RECAUDACIONES GESTORÍA CONSULAR POR EL MES DE AGOSTO/2022 LIB. 00010011102 MIN.RELACIONES EXTERIORES - GESTORIA CONSULAR LEY Nº 3108"/>
    <m/>
    <m/>
    <m/>
    <m/>
    <m/>
    <m/>
    <n v="0"/>
    <n v="117360.88"/>
    <s v="NO_CONCILIADO"/>
    <m/>
    <m/>
  </r>
  <r>
    <x v="86"/>
    <m/>
    <x v="86"/>
    <x v="165"/>
    <s v="G20075710001"/>
    <s v="CVD"/>
    <n v="2007571"/>
    <m/>
    <s v="COBRO COSTOS DE PAPELERIA POR REGULARIZACION DE TRANSFERENCIA DEL EXTERIOR POR ORDEN DE CONSULADO DE BOLIVIA EN BILBAO ESPAÑA REF.: RECAUDACIONES GESTORÍA CONSULAR POR EL MES DE AGOSTO/2022 LIB. 00010011102 MIN.RELACIONES EXTERIORES - GESTORIA CONSULAR LEY Nº 3108"/>
    <m/>
    <m/>
    <m/>
    <m/>
    <m/>
    <m/>
    <n v="50"/>
    <n v="0"/>
    <s v="NO_CONCILIADO"/>
    <m/>
    <m/>
  </r>
  <r>
    <x v="83"/>
    <m/>
    <x v="83"/>
    <x v="165"/>
    <s v="G20077160001"/>
    <s v="CVD"/>
    <n v="2007716"/>
    <m/>
    <s v="COBRO COSTOS DE PAPELERIA SEGUN TRANSFERENCIA DEL EXTERIOR POR ORDEN DE GAS TOTAL S.A., FECHA VALOR 16/09/2022 REF:PAGO DE PROFORMA NO.1287 2022 LIB. 00513062001 YPFB-OPERACIONES PLANTA DE SEPARACION DE LIQUIDOS RIO GRANDE"/>
    <m/>
    <m/>
    <m/>
    <m/>
    <m/>
    <m/>
    <n v="50"/>
    <n v="0"/>
    <s v="NO_CONCILIADO"/>
    <m/>
    <m/>
  </r>
  <r>
    <x v="87"/>
    <m/>
    <x v="87"/>
    <x v="165"/>
    <s v="S10426380003"/>
    <s v="COB"/>
    <n v="1042638"/>
    <m/>
    <s v="||TRANSFERENCIA DE FONDOS SEGÚN MENSAJES SWIFT N°15635 Y 15632 DE LA FECHA Y NOTA CITE: DGAC-10774/2022 DE LA DIRECCIÓN GENERAL DE AERONÁUTICA CIVIL DE FECHA 31/03/2022 (HRE-TGL-5031). (SECTOR PÚBLICO-SOBREVUELOS). DÉBITO DE LA LIBRETA 0117012001 DGAC, REPOSICIÓN DE ÚTILES DE ESCRITORIO."/>
    <m/>
    <m/>
    <m/>
    <m/>
    <m/>
    <m/>
    <n v="50"/>
    <n v="0"/>
    <s v="NO_CONCILIADO"/>
    <m/>
    <m/>
  </r>
  <r>
    <x v="19"/>
    <m/>
    <x v="19"/>
    <x v="165"/>
    <s v="S10426400003"/>
    <s v="COB"/>
    <n v="1042640"/>
    <m/>
    <s v="||TRANSFERENCIA DE FONDOS S/G. MENSAJES SWIFT NROS. 15633 Y 15630 DE LA FECHA, Y NOTA REMITIDA POR NAVEGACIÓN AEREA Y AEROPUERTOS BOLIVIANOS CITE: NAABOL-DNAF/N°0112/2022 DE FECHA 30/03/2022 (HRE-TGL-4950) (SECTOR PÚBLICO - SOBREVUELOS). DÉBITO DE LA LIBRETA 00389012001 NAABOL-ADMINISTRACION, REPOSICIÓN ÚTILES DE ESCRITORIO."/>
    <m/>
    <m/>
    <m/>
    <m/>
    <m/>
    <m/>
    <n v="50"/>
    <n v="0"/>
    <s v="NO_CONCILIADO"/>
    <m/>
    <m/>
  </r>
  <r>
    <x v="83"/>
    <m/>
    <x v="83"/>
    <x v="165"/>
    <s v="S10426480001"/>
    <s v="COB"/>
    <n v="1042648"/>
    <m/>
    <s v="'COBRO DE'||UTILES DE ESCRITORIO POR EL COMPROBANTE NRO. 1042646 DE LA FECHA, SEGUN NOTA YPFB/GAFC-1498/2022 DE FECHA 5/5/2022 ENVIADO POR YACIMIENTOS PETROLIFEROS FISCALES BOLIVIANOS. (SECTOR PÚBLICO-EXPORTACIONES). DÉBITO DE LA LIBRETA 00513022001 YPFB-OPERACIONES"/>
    <m/>
    <m/>
    <m/>
    <m/>
    <m/>
    <m/>
    <n v="50"/>
    <n v="0"/>
    <s v="NO_CONCILIADO"/>
    <m/>
    <m/>
  </r>
  <r>
    <x v="10"/>
    <m/>
    <x v="10"/>
    <x v="165"/>
    <s v="G20084590003"/>
    <s v="CRV"/>
    <n v="2008459"/>
    <m/>
    <s v="PAGO A BID PRÉSTAMO 1075-SF-BO VCTO. 18-09-2022 POR CUENTA DE FNDR SEGÚN NOTA COD. LIQ. 016460 DE FECHA 14-09-2022, VALOR 19-09-2022 CAPITAL USD 42.924,39 INTERESES USD 16.445,33 LIBRETA NRO. 00099021001 TGN-RECURSOS ORDINARIOS - 3987 - MDRI"/>
    <m/>
    <m/>
    <m/>
    <m/>
    <m/>
    <m/>
    <n v="0"/>
    <n v="413213.25"/>
    <s v="NO_CONCILIADO"/>
    <m/>
    <m/>
  </r>
  <r>
    <x v="86"/>
    <m/>
    <x v="86"/>
    <x v="165"/>
    <s v="G20083020002"/>
    <s v="CRV"/>
    <n v="2008302"/>
    <m/>
    <s v="TRANSFERENCIA DEL EXTERIOR SEGUN SWIFT NO.15705 DE FECHA 19/09/2022 ORDENANTE: CONSULATE GENERAL OF BOLIVIA LOS ANGELES - EE.UU. REF:GESTORIA CONSULAR AGOSTO 2022 LIB. 00010011102 MIN.RELACIONES EXTERIORES - GESTORIA CONSULAR LEY Nº 3108"/>
    <m/>
    <m/>
    <m/>
    <m/>
    <m/>
    <m/>
    <n v="0"/>
    <n v="28011.58"/>
    <s v="NO_CONCILIADO"/>
    <m/>
    <m/>
  </r>
  <r>
    <x v="86"/>
    <m/>
    <x v="86"/>
    <x v="165"/>
    <s v="G20083030001"/>
    <s v="CVD"/>
    <n v="2008303"/>
    <m/>
    <s v="COBRO COSTOS DE PAPELERIA SEGUN TRANSFERENCIA DEL EXTERIOR POR ORDEN DE CONSULATE GENERAL OF BOLIVIA LOS ANGELES - EE.UU. REF:GESTORIA CONSULAR AGOSTO 2022 LIB. 00010011102 MIN.RELACIONES EXTERIORES - GESTORIA CONSULAR LEY Nº 3108"/>
    <m/>
    <m/>
    <m/>
    <m/>
    <m/>
    <m/>
    <n v="50"/>
    <n v="0"/>
    <s v="NO_CONCILIADO"/>
    <m/>
    <m/>
  </r>
  <r>
    <x v="82"/>
    <m/>
    <x v="82"/>
    <x v="165"/>
    <s v="G20084580001"/>
    <s v="DEV"/>
    <n v="2008458"/>
    <m/>
    <s v="PAGO A BID PRÉSTAMO 1075-SF-BO VCTO. 18-09-2022 POR CUENTA DE FNDR SEGÚN NOTA COD. LIQ. 016460 DE FECHA 14-09-2022, VALOR 19-09-2022 CAPITAL USD 196.473,29 INTERESES USD 75.273,50 LIBRETA N° 00862012009 FNDR-DUSAF BID 1075-SF/BO REC.LINEA CAP.INT.COM."/>
    <m/>
    <m/>
    <m/>
    <m/>
    <m/>
    <m/>
    <n v="1367454.1"/>
    <n v="0"/>
    <s v="NO_CONCILIADO"/>
    <m/>
    <m/>
  </r>
  <r>
    <x v="82"/>
    <m/>
    <x v="82"/>
    <x v="165"/>
    <s v="G20084580002"/>
    <s v="DEV"/>
    <n v="2008458"/>
    <m/>
    <s v="PAGO A BID PRÉSTAMO 1075-SF-BO VCTO. 18-09-2022 POR CUENTA DE FNDR SEGÚN NOTA COD. LIQ. 016460 DE FECHA 14-09-2022, VALOR 19-09-2022 CAPITAL USD 196.473,29 INTERESES USD 75.273,50 LIBRETA N° 00862012010 FNDR-DUSAF BID 1075/SF-BO REC.LINEA CAP.INT.COM."/>
    <m/>
    <m/>
    <m/>
    <m/>
    <m/>
    <m/>
    <n v="523903.56"/>
    <n v="0"/>
    <s v="NO_CONCILIADO"/>
    <m/>
    <m/>
  </r>
  <r>
    <x v="82"/>
    <m/>
    <x v="82"/>
    <x v="165"/>
    <s v="G20084580004"/>
    <s v="COB"/>
    <n v="2008458"/>
    <m/>
    <s v="PAGO A BID PRÉSTAMO 1075-SF-BO VCTO. 18-09-2022 POR CUENTA DE FNDR SEGÚN NOTA COD. LIQ. 016460 DE FECHA 14-09-2022, VALOR 19-09-2022 CAPITAL USD 196.473,29 INTERESES USD 75.273,50 LIBRETA N° 00862012001 FNDR ADMINISTRACIÓN REF.: COMISIONES BANCARIAS"/>
    <m/>
    <m/>
    <m/>
    <m/>
    <m/>
    <m/>
    <n v="1860.01"/>
    <n v="0"/>
    <s v="NO_CONCILIADO"/>
    <m/>
    <m/>
  </r>
  <r>
    <x v="82"/>
    <m/>
    <x v="82"/>
    <x v="165"/>
    <s v="G20084590001"/>
    <s v="DEV"/>
    <n v="2008459"/>
    <m/>
    <s v="PAGO A BID PRÉSTAMO 1075-SF-BO VCTO. 18-09-2022 POR CUENTA DE FNDR SEGÚN NOTA COD. LIQ. 016460 DE FECHA 14-09-2022, VALOR 19-09-2022 CAPITAL USD 42.924,39 INTERESES USD 16.445,33 LIBRETA N° 00862012009 FNDR-DUSAF BID 1075-SF/BO REC.LINEA CAP.INT.COM."/>
    <m/>
    <m/>
    <m/>
    <m/>
    <m/>
    <m/>
    <n v="298753.75"/>
    <n v="0"/>
    <s v="NO_CONCILIADO"/>
    <m/>
    <m/>
  </r>
  <r>
    <x v="82"/>
    <m/>
    <x v="82"/>
    <x v="165"/>
    <s v="G20084590002"/>
    <s v="DEV"/>
    <n v="2008459"/>
    <m/>
    <s v="PAGO A BID PRÉSTAMO 1075-SF-BO VCTO. 18-09-2022 POR CUENTA DE FNDR SEGÚN NOTA COD. LIQ. 016460 DE FECHA 14-09-2022, VALOR 19-09-2022 CAPITAL USD 42.924,39 INTERESES USD 16.445,33 LIBRETA N° 00862012010 FNDR-DUSAF BID 1075/SF-BO REC.LINEA CAP.INT.COM."/>
    <m/>
    <m/>
    <m/>
    <m/>
    <m/>
    <m/>
    <n v="114459.5"/>
    <n v="0"/>
    <s v="NO_CONCILIADO"/>
    <m/>
    <m/>
  </r>
  <r>
    <x v="88"/>
    <m/>
    <x v="88"/>
    <x v="165"/>
    <s v="S10426660003"/>
    <s v="COB"/>
    <n v="1042666"/>
    <m/>
    <s v="||TRANSFERENCIAS DEL EXTERIOR SEGUN MENSAJES SWIFT NROS. 15725 - 15726 Y NOTA CITE: ADSIB - DE N°129 DE FECHA 10/05/2016 (HRE-TGL-6924). REMITIDA POR AGENCIA PARA EL DESARROLLO DE LA SOCIEDAD DE LA INFORMACION EN BOLIVIA. (SECTOR PÚBLICO - SERVICIOS) DEBITO DE LA LIBRETA 00119012001 ADSIB, REPOSICION UTILES DE ESCRITORIO"/>
    <m/>
    <m/>
    <m/>
    <m/>
    <m/>
    <m/>
    <n v="50"/>
    <n v="0"/>
    <s v="NO_CONCILIADO"/>
    <m/>
    <m/>
  </r>
  <r>
    <x v="24"/>
    <m/>
    <x v="24"/>
    <x v="165"/>
    <s v="S10426550004"/>
    <s v="COB"/>
    <n v="1042655"/>
    <m/>
    <s v="||VENTA DE DIVISAS S/G NOTAS MHE-EECGNV/2022-0004,09/09/22;MHE/EECGNV/UFIN/2022-0374,13/09/22 REF.:EMISION CARTA DE CREDITO I-2022-18,COMISION EMISION L/C 0,15% S/USD1.745.000.-POR 282 DIAS,REEMB.GSTS.COMUNICACION BS220.-Y EMISION COMP.CONTABLE BS50.- LIB.00078034201 MHE -EEC-GNV FONDO DE CONVERSION DE VEHICULOS REF.:COMISIONES EMISION LC I-2022-18"/>
    <m/>
    <m/>
    <m/>
    <m/>
    <m/>
    <m/>
    <n v="14335.61"/>
    <n v="0"/>
    <s v="NO_CONCILIADO"/>
    <m/>
    <m/>
  </r>
  <r>
    <x v="0"/>
    <m/>
    <x v="0"/>
    <x v="166"/>
    <s v="O20514820002"/>
    <s v="BOD"/>
    <n v="2051482"/>
    <m/>
    <s v="00099021001 DEPOSITO DE EFECTIVO, DEPOSITANTE: ROCIO GUTIERREZ BARZOLA, CONCEPTO: REVERSION POR RETENCIONES DE IMPUESTO, CUENTA DE DEPOSITO: CUENTA UNICA DEL TESORO"/>
    <m/>
    <m/>
    <m/>
    <m/>
    <m/>
    <m/>
    <n v="0"/>
    <n v="160"/>
    <s v="NO_CONCILIADO"/>
    <m/>
    <m/>
  </r>
  <r>
    <x v="32"/>
    <m/>
    <x v="32"/>
    <x v="166"/>
    <s v="O20514910002"/>
    <s v="BOD"/>
    <n v="2051491"/>
    <m/>
    <s v="00046021109 DEPOSITO DE EFECTIVO, DEPOSITANTE: MINISTERIO DE SALUD Y DEPORTES, CONCEPTO: REPOSICION DE VIATICOS POR VIAJE A SANTA CRUZ DEL 30-JUNIO-2022, CUENTA DE DEPOSITO: CUENTA UNICA DEL TESORO"/>
    <m/>
    <m/>
    <m/>
    <m/>
    <m/>
    <m/>
    <n v="0"/>
    <n v="371"/>
    <s v="NO_CONCILIADO"/>
    <m/>
    <m/>
  </r>
  <r>
    <x v="46"/>
    <m/>
    <x v="46"/>
    <x v="166"/>
    <s v="O20515110002"/>
    <s v="BOD"/>
    <n v="2051511"/>
    <m/>
    <s v="00599012001 DEPOSITO DE EFECTIVO, DEPOSITANTE: EBA, CONCEPTO: FACTURA NO DECLARADA, CUENTA DE DEPOSITO: CUENTA UNICA DEL TESORO"/>
    <m/>
    <m/>
    <m/>
    <m/>
    <m/>
    <m/>
    <n v="0"/>
    <n v="13"/>
    <s v="NO_CONCILIADO"/>
    <m/>
    <m/>
  </r>
  <r>
    <x v="46"/>
    <m/>
    <x v="46"/>
    <x v="166"/>
    <s v="O20515120002"/>
    <s v="BOD"/>
    <n v="2051512"/>
    <m/>
    <s v="00599012001 DEPOSITO DE EFECTIVO, DEPOSITANTE: EBA, CONCEPTO: FACTURA NO DECLARADA, CUENTA DE DEPOSITO: CUENTA UNICA DEL TESORO"/>
    <m/>
    <m/>
    <m/>
    <m/>
    <m/>
    <m/>
    <n v="0"/>
    <n v="13"/>
    <s v="NO_CONCILIADO"/>
    <m/>
    <m/>
  </r>
  <r>
    <x v="46"/>
    <m/>
    <x v="46"/>
    <x v="166"/>
    <s v="O20515130002"/>
    <s v="BOD"/>
    <n v="2051513"/>
    <m/>
    <s v="00599012001 DEPOSITO DE EFECTIVO, DEPOSITANTE: EBA, CONCEPTO: FACTURA NO DECLARADA, CUENTA DE DEPOSITO: CUENTA UNICA DEL TESORO"/>
    <m/>
    <m/>
    <m/>
    <m/>
    <m/>
    <m/>
    <n v="0"/>
    <n v="13"/>
    <s v="NO_CONCILIADO"/>
    <m/>
    <m/>
  </r>
  <r>
    <x v="46"/>
    <m/>
    <x v="46"/>
    <x v="166"/>
    <s v="O20515140002"/>
    <s v="BOD"/>
    <n v="2051514"/>
    <m/>
    <s v="00599012001 DEPOSITO DE EFECTIVO, DEPOSITANTE: FACTURA NO DECLARADA, CONCEPTO: FACTURA NO DECLARADA, CUENTA DE DEPOSITO: CUENTA UNICA DEL TESORO"/>
    <m/>
    <m/>
    <m/>
    <m/>
    <m/>
    <m/>
    <n v="0"/>
    <n v="19.5"/>
    <s v="NO_CONCILIADO"/>
    <m/>
    <m/>
  </r>
  <r>
    <x v="46"/>
    <m/>
    <x v="46"/>
    <x v="166"/>
    <s v="O20515150002"/>
    <s v="BOD"/>
    <n v="2051515"/>
    <m/>
    <s v="00599012001 DEPOSITO DE EFECTIVO, DEPOSITANTE: EBA, CONCEPTO: FACTURA NO DECLARADA, CUENTA DE DEPOSITO: CUENTA UNICA DEL TESORO"/>
    <m/>
    <m/>
    <m/>
    <m/>
    <m/>
    <m/>
    <n v="0"/>
    <n v="26"/>
    <s v="NO_CONCILIADO"/>
    <m/>
    <m/>
  </r>
  <r>
    <x v="46"/>
    <m/>
    <x v="46"/>
    <x v="166"/>
    <s v="O20515160002"/>
    <s v="BOD"/>
    <n v="2051516"/>
    <m/>
    <s v="00599012001 DEPOSITO DE EFECTIVO, DEPOSITANTE: EBA, CONCEPTO: FACTURA NO DECLARADA, CUENTA DE DEPOSITO: CUENTA UNICA DEL TESORO"/>
    <m/>
    <m/>
    <m/>
    <m/>
    <m/>
    <m/>
    <n v="0"/>
    <n v="6.5"/>
    <s v="NO_CONCILIADO"/>
    <m/>
    <m/>
  </r>
  <r>
    <x v="46"/>
    <m/>
    <x v="46"/>
    <x v="166"/>
    <s v="O20515180002"/>
    <s v="BOD"/>
    <n v="2051518"/>
    <m/>
    <s v="00599012001 DEPOSITO DE EFECTIVO, DEPOSITANTE: EBA, CONCEPTO: FACTURA NO DECLARADA, CUENTA DE DEPOSITO: CUENTA UNICA DEL TESORO"/>
    <m/>
    <m/>
    <m/>
    <m/>
    <m/>
    <m/>
    <n v="0"/>
    <n v="26"/>
    <s v="NO_CONCILIADO"/>
    <m/>
    <m/>
  </r>
  <r>
    <x v="49"/>
    <m/>
    <x v="49"/>
    <x v="166"/>
    <s v="O20515500002"/>
    <s v="BOD"/>
    <n v="2051550"/>
    <m/>
    <s v="00133012001 DEPOSITO DE EFECTIVO, DEPOSITANTE: LOTERIA NACIONAL DE BENEFICENCIA Y SALUBRIDAD, CONCEPTO: SALDO PAGO PREMIOS MENORES SORTEO &quot;EL CARNAVALERO&quot; SEGUNDO DEPÓSITO, CUENTA DE DEPOSITO: CUENTA UNICA DEL TESORO"/>
    <m/>
    <m/>
    <m/>
    <m/>
    <m/>
    <m/>
    <n v="0"/>
    <n v="40"/>
    <s v="NO_CONCILIADO"/>
    <m/>
    <m/>
  </r>
  <r>
    <x v="49"/>
    <m/>
    <x v="49"/>
    <x v="166"/>
    <s v="O20515540002"/>
    <s v="BOD"/>
    <n v="2051554"/>
    <m/>
    <s v="00133012001 DEPOSITO DE EFECTIVO, DEPOSITANTE: LOTERIA NACIONAL DE BENEFICENCIA Y SALUBRIDAD, CONCEPTO: SALDO PAGO PREMIOS MENORES SORTEO &quot;TE AMO MAMA&quot;, CUENTA DE DEPOSITO: CUENTA UNICA DEL TESORO"/>
    <m/>
    <m/>
    <m/>
    <m/>
    <m/>
    <m/>
    <n v="0"/>
    <n v="11918"/>
    <s v="NO_CONCILIADO"/>
    <m/>
    <m/>
  </r>
  <r>
    <x v="32"/>
    <m/>
    <x v="32"/>
    <x v="166"/>
    <s v="O20515660002"/>
    <s v="BOD"/>
    <n v="2051566"/>
    <m/>
    <s v="00099021001 DEPOSITO DE EFECTIVO, DEPOSITANTE: VICEMINISTERIO DE DEPORTES, CONCEPTO: DEV. DE ASIGNACION DE FONDOS EN AVANCE A DINA ANTIÑAPA POR EL SALDO DEL EV &quot;CEREMONIA DEL ENCENDIDO&quot;, CUENTA DE DEPOSITO: CUENTA UNICA DEL TESORO"/>
    <m/>
    <m/>
    <m/>
    <m/>
    <m/>
    <m/>
    <n v="0"/>
    <n v="5479"/>
    <s v="NO_CONCILIADO"/>
    <m/>
    <m/>
  </r>
  <r>
    <x v="0"/>
    <m/>
    <x v="0"/>
    <x v="166"/>
    <s v="O20516050002"/>
    <s v="BOD"/>
    <n v="2051605"/>
    <m/>
    <s v="00099021001 DEPOSITO DE EFECTIVO, DEPOSITANTE: ADOLFO ISRAEL VASQUEZ CUELLAR, CONCEPTO: DEVOLUCIÓN POR TOPE SALARIAL UMSA MESES JUNIO-JULIO 2022, CUENTA DE DEPOSITO: CUENTA UNICA DEL TESORO"/>
    <m/>
    <m/>
    <m/>
    <m/>
    <m/>
    <m/>
    <n v="0"/>
    <n v="1424.19"/>
    <s v="NO_CONCILIADO"/>
    <m/>
    <m/>
  </r>
  <r>
    <x v="115"/>
    <m/>
    <x v="115"/>
    <x v="166"/>
    <s v="O20516140002"/>
    <s v="BOD"/>
    <n v="2051614"/>
    <m/>
    <s v="00099021001 DEPOSITO DE EFECTIVO, DEPOSITANTE: DEFENSORIA DEL PUEBLO, CONCEPTO: EFECTIVIZACIÓN DE BOLETAS DE PAGO, CUENTA DE DEPOSITO: CUENTA UNICA DEL TESORO"/>
    <m/>
    <m/>
    <m/>
    <m/>
    <m/>
    <m/>
    <n v="0"/>
    <n v="50"/>
    <s v="NO_CONCILIADO"/>
    <m/>
    <m/>
  </r>
  <r>
    <x v="0"/>
    <m/>
    <x v="0"/>
    <x v="166"/>
    <s v="O20516150002"/>
    <s v="BOD"/>
    <n v="2051615"/>
    <m/>
    <s v="00099021001 DEPOSITO DE EFECTIVO, DEPOSITANTE: PORFIRIO LIMACHI POMA, CONCEPTO: COBRO INDEBIDO-DEVOLUCIÓN, CUENTA DE DEPOSITO: CUENTA UNICA DEL TESORO"/>
    <m/>
    <m/>
    <m/>
    <m/>
    <m/>
    <m/>
    <n v="0"/>
    <n v="950"/>
    <s v="NO_CONCILIADO"/>
    <m/>
    <m/>
  </r>
  <r>
    <x v="32"/>
    <m/>
    <x v="32"/>
    <x v="166"/>
    <s v="O20516200002"/>
    <s v="BOD"/>
    <n v="2051620"/>
    <m/>
    <s v="00046104203 DEPOSITO DE EFECTIVO, DEPOSITANTE: JUAN DOMINGO MAMANI HUARACHI, CONCEPTO: DEVOLUCION DE RECURSOS NO UTILIZADOS, CUENTA DE DEPOSITO: CUENTA UNICA DEL TESORO"/>
    <m/>
    <m/>
    <m/>
    <m/>
    <m/>
    <m/>
    <n v="0"/>
    <n v="45"/>
    <s v="NO_CONCILIADO"/>
    <m/>
    <m/>
  </r>
  <r>
    <x v="32"/>
    <m/>
    <x v="32"/>
    <x v="166"/>
    <s v="O20516220002"/>
    <s v="BOD"/>
    <n v="2051622"/>
    <m/>
    <s v="00046104203 DEPOSITO DE EFECTIVO, DEPOSITANTE: GERMAN FLORES MENDOZA, CONCEPTO: REVERSION DE FONDOS NO UTILIZADOS, CUENTA DE DEPOSITO: CUENTA UNICA DEL TESORO"/>
    <m/>
    <m/>
    <m/>
    <m/>
    <m/>
    <m/>
    <n v="0"/>
    <n v="411.86"/>
    <s v="NO_CONCILIADO"/>
    <m/>
    <m/>
  </r>
  <r>
    <x v="32"/>
    <m/>
    <x v="32"/>
    <x v="166"/>
    <s v="O20516230002"/>
    <s v="BOD"/>
    <n v="2051623"/>
    <m/>
    <s v="00046104203 DEPOSITO DE EFECTIVO, DEPOSITANTE: SULMA MENDEZ LOPEZ, CONCEPTO: DEVOLUCION DE RECURSOS NO UTILIZADOS, CUENTA DE DEPOSITO: CUENTA UNICA DEL TESORO"/>
    <m/>
    <m/>
    <m/>
    <m/>
    <m/>
    <m/>
    <n v="0"/>
    <n v="140"/>
    <s v="NO_CONCILIADO"/>
    <m/>
    <m/>
  </r>
  <r>
    <x v="32"/>
    <m/>
    <x v="32"/>
    <x v="166"/>
    <s v="O20516250002"/>
    <s v="BOD"/>
    <n v="2051625"/>
    <m/>
    <s v="00046104203 DEPOSITO DE EFECTIVO, DEPOSITANTE: NICODEM AQUINO CALDERON, CONCEPTO: REVERSION DE FONDOS NO UTILIZADOS, CUENTA DE DEPOSITO: CUENTA UNICA DEL TESORO"/>
    <m/>
    <m/>
    <m/>
    <m/>
    <m/>
    <m/>
    <n v="0"/>
    <n v="637.35"/>
    <s v="NO_CONCILIADO"/>
    <m/>
    <m/>
  </r>
  <r>
    <x v="32"/>
    <m/>
    <x v="32"/>
    <x v="166"/>
    <s v="O20516260002"/>
    <s v="BOD"/>
    <n v="2051626"/>
    <m/>
    <s v="00046104203 DEPOSITO DE EFECTIVO, DEPOSITANTE: FREDDY LOPEZ PEREZ, CONCEPTO: REVERSION, CUENTA DE DEPOSITO: CUENTA UNICA DEL TESORO"/>
    <m/>
    <m/>
    <m/>
    <m/>
    <m/>
    <m/>
    <n v="0"/>
    <n v="200"/>
    <s v="NO_CONCILIADO"/>
    <m/>
    <m/>
  </r>
  <r>
    <x v="62"/>
    <m/>
    <x v="62"/>
    <x v="166"/>
    <s v="O20516270002"/>
    <s v="BOD"/>
    <n v="2051627"/>
    <m/>
    <s v="00594012001 DEPOSITO DE EFECTIVO, DEPOSITANTE: WAGNER RUBEN COARITE QUISPE, CONCEPTO: DEV PARCIAL DEL C-31 N°1287 SOLICITADO PARA GASTOS DE TRANSPORTE PARA EL TRASLADO DE PUERTO QUIJARRO, CUENTA DE DEPOSITO: CUENTA UNICA DEL TESORO"/>
    <m/>
    <m/>
    <m/>
    <m/>
    <m/>
    <m/>
    <n v="0"/>
    <n v="500"/>
    <s v="NO_CONCILIADO"/>
    <m/>
    <m/>
  </r>
  <r>
    <x v="32"/>
    <m/>
    <x v="32"/>
    <x v="166"/>
    <s v="O20516300002"/>
    <s v="BOD"/>
    <n v="2051630"/>
    <m/>
    <s v="00046024204 DEPOSITO DE EFECTIVO, DEPOSITANTE: MINISTERIO DE SALUD Y DEPORTES, CONCEPTO: DEVOLUCIÓN DE RECURSOS ECONOMICOS NO EJECUTADOS PREVENTIVO N°3890, CUENTA DE DEPOSITO: CUENTA UNICA DEL TESORO"/>
    <m/>
    <m/>
    <m/>
    <m/>
    <m/>
    <m/>
    <n v="0"/>
    <n v="1675.5"/>
    <s v="NO_CONCILIADO"/>
    <m/>
    <m/>
  </r>
  <r>
    <x v="32"/>
    <m/>
    <x v="32"/>
    <x v="166"/>
    <s v="O20516430002"/>
    <s v="BOD"/>
    <n v="2051643"/>
    <m/>
    <s v="00046021109 DEPOSITO DE EFECTIVO, DEPOSITANTE: AMELIA JESUSA LOPEZ FLORES, CONCEPTO: DEVOLUCIÓN TOTAL DEL BOLETO AEREO, CUENTA DE DEPOSITO: CUENTA UNICA DEL TESORO"/>
    <m/>
    <m/>
    <m/>
    <m/>
    <m/>
    <m/>
    <n v="0"/>
    <n v="1168"/>
    <s v="NO_CONCILIADO"/>
    <m/>
    <m/>
  </r>
  <r>
    <x v="89"/>
    <m/>
    <x v="89"/>
    <x v="166"/>
    <s v="O20516820002"/>
    <s v="BOD"/>
    <n v="2051682"/>
    <m/>
    <s v="00016011101 DEPOSITO DE EFECTIVO, DEPOSITANTE: DANIEL ALEJANDRO MONTECINOS LLERENA, CONCEPTO: DEVOLUCION CARGO A CUENTA PAGO DE VIATICOS PARA PERSONAL EXTERNO DEL ENCUENTRO FORTALECIENDO LA M. E, CUENTA DE DEPOSITO: CUENTA UNICA DEL TESORO"/>
    <m/>
    <m/>
    <m/>
    <m/>
    <m/>
    <m/>
    <n v="0"/>
    <n v="164"/>
    <s v="NO_CONCILIADO"/>
    <m/>
    <m/>
  </r>
  <r>
    <x v="89"/>
    <m/>
    <x v="89"/>
    <x v="166"/>
    <s v="O20516980002"/>
    <s v="BOD"/>
    <n v="2051698"/>
    <m/>
    <s v="00016011101 DEPOSITO DE EFECTIVO, DEPOSITANTE: LILIANA HUANCA ZULETA, CONCEPTO: SALDO NO EJECUTADO, CUENTA DE DEPOSITO: CUENTA UNICA DEL TESORO"/>
    <m/>
    <m/>
    <m/>
    <m/>
    <m/>
    <m/>
    <n v="0"/>
    <n v="10042"/>
    <s v="NO_CONCILIADO"/>
    <m/>
    <m/>
  </r>
  <r>
    <x v="51"/>
    <m/>
    <x v="51"/>
    <x v="166"/>
    <s v="O20517040002"/>
    <s v="BOD"/>
    <n v="2051704"/>
    <m/>
    <s v="00132042003 DEPOSITO DE EFECTIVO, DEPOSITANTE: EEPAF, CONCEPTO: DEVOLUCION DE FONDOS EN AAVNCE -EEPAF RAUL RODRIGO MAGNE APAZA, CUENTA DE DEPOSITO: CUENTA UNICA DEL TESORO"/>
    <m/>
    <m/>
    <m/>
    <m/>
    <m/>
    <m/>
    <n v="0"/>
    <n v="0.16"/>
    <s v="NO_CONCILIADO"/>
    <m/>
    <m/>
  </r>
  <r>
    <x v="51"/>
    <m/>
    <x v="51"/>
    <x v="166"/>
    <s v="O20517060002"/>
    <s v="BOD"/>
    <n v="2051706"/>
    <m/>
    <s v="00132042003 DEPOSITO DE EFECTIVO, DEPOSITANTE: EEPAF, CONCEPTO: DEVOLUCION DE FONDOS EN AVANCE -EEPAF ELTON RUFO VILLANUEVA MAMANI, CUENTA DE DEPOSITO: CUENTA UNICA DEL TESORO"/>
    <m/>
    <m/>
    <m/>
    <m/>
    <m/>
    <m/>
    <n v="0"/>
    <n v="0.22"/>
    <s v="NO_CONCILIADO"/>
    <m/>
    <m/>
  </r>
  <r>
    <x v="60"/>
    <m/>
    <x v="60"/>
    <x v="166"/>
    <s v="O20517090002"/>
    <s v="BOD"/>
    <n v="2051709"/>
    <m/>
    <s v="00206012001 DEPOSITO DE EFECTIVO, DEPOSITANTE: INSTITUTO NACIONAL DE ESTADISTICA, CONCEPTO: DEPÓSITO POR VENTA DE LA OFICINA CENTRAL LA PAZ DE FECHA 19/09/2022, CUENTA DE DEPOSITO: CUENTA UNICA DEL TESORO"/>
    <m/>
    <m/>
    <m/>
    <m/>
    <m/>
    <m/>
    <n v="0"/>
    <n v="20"/>
    <s v="NO_CONCILIADO"/>
    <m/>
    <m/>
  </r>
  <r>
    <x v="68"/>
    <m/>
    <x v="68"/>
    <x v="166"/>
    <s v="O20517220002"/>
    <s v="BOD"/>
    <n v="2051722"/>
    <m/>
    <s v="00190012003 DEPOSITO DE EFECTIVO, DEPOSITANTE: RUEDA MARTINEZ MARIA ELENA, CONCEPTO: DEVOLUCION POR REGULARIZACION DE PARTIDAS PRESUPUESTARIAS, CUENTA DE DEPOSITO: CUENTA UNICA DEL TESORO"/>
    <m/>
    <m/>
    <m/>
    <m/>
    <m/>
    <m/>
    <n v="0"/>
    <n v="660"/>
    <s v="NO_CONCILIADO"/>
    <m/>
    <m/>
  </r>
  <r>
    <x v="32"/>
    <m/>
    <x v="32"/>
    <x v="166"/>
    <s v="B20514900002"/>
    <s v="BOD"/>
    <n v="2051490"/>
    <m/>
    <s v="00046181101 DEP.DE CHEQ.AJENOS,RET.DE CAM.,CONCEPTO: REVERSION DE FONDOS,DEP.: MIISTERIO DE SALUD Y DEPORTES , PROCEDENCIA: BANCO UNION S.A., CHEQUE: 49331, FECHA DE EMISION:29/08/2022"/>
    <m/>
    <m/>
    <m/>
    <m/>
    <m/>
    <m/>
    <n v="0"/>
    <n v="2488.23"/>
    <s v="NO_CONCILIADO"/>
    <m/>
    <m/>
  </r>
  <r>
    <x v="41"/>
    <m/>
    <x v="41"/>
    <x v="166"/>
    <s v="B20515190002"/>
    <s v="BOD"/>
    <n v="2051519"/>
    <m/>
    <s v="00070011102 DEP.DE CHEQ.AJENOS,RET.DE CAM.,CONCEPTO: DEPÓSITO DE VIRGINIA CUELLAR, JHONNY VEGA Y DORA VELASQUEZ POR DESCARGO CTAS A COBRAR LARGO PLAZO,DEP.: MINISTERIO DE TRABAJO EMPLEO Y PREVISION SOCIAL"/>
    <m/>
    <m/>
    <m/>
    <m/>
    <m/>
    <m/>
    <n v="0"/>
    <n v="1876"/>
    <s v="NO_CONCILIADO"/>
    <m/>
    <m/>
  </r>
  <r>
    <x v="98"/>
    <m/>
    <x v="98"/>
    <x v="166"/>
    <s v="B20515230002"/>
    <s v="BOD"/>
    <n v="2051523"/>
    <m/>
    <s v="00514012002 DEP.DE CHEQ.AJENOS,RET.DE CAM.,CONCEPTO: TRANSFERENCIA PARA CUMPLIR OBLIGACIONES DE PAGO AL EXTERIOR,DEP.: ENDE , PROCEDENCIA: BANCO UNION S.A., CHEQUE: 10666, FECHA DE EMISION:15/09/2022"/>
    <m/>
    <m/>
    <m/>
    <m/>
    <m/>
    <m/>
    <n v="0"/>
    <n v="603097.78"/>
    <s v="NO_CONCILIADO"/>
    <m/>
    <m/>
  </r>
  <r>
    <x v="98"/>
    <m/>
    <x v="98"/>
    <x v="166"/>
    <s v="B20515260002"/>
    <s v="BOD"/>
    <n v="2051526"/>
    <m/>
    <s v="00514012002 DEP.DE CHEQ.AJENOS,RET.DE CAM.,CONCEPTO: TRANSFERENCIAS PARA CUMPLIR OBLIGACIONES DE PAGO AL EXTERIOR,DEP.: ENDE , PROCEDENCIA: BANCO UNION S.A., CHEQUE: 10667, FECHA DE EMISION:15/09/2022"/>
    <m/>
    <m/>
    <m/>
    <m/>
    <m/>
    <m/>
    <n v="0"/>
    <n v="2369467.83"/>
    <s v="NO_CONCILIADO"/>
    <m/>
    <m/>
  </r>
  <r>
    <x v="98"/>
    <m/>
    <x v="98"/>
    <x v="166"/>
    <s v="B20515280002"/>
    <s v="BOD"/>
    <n v="2051528"/>
    <m/>
    <s v="00514012002 DEP.DE CHEQ.AJENOS,RET.DE CAM.,CONCEPTO: TRANSFERENCIA PARA CUMPLIR CON OBLIGACIONES DE PAGO AL EXTERIOR,DEP.: ENDE , PROCEDENCIA: BANCO UNION S.A., CHEQUE: 10668, FECHA DE EMISION:15/09/2022"/>
    <m/>
    <m/>
    <m/>
    <m/>
    <m/>
    <m/>
    <n v="0"/>
    <n v="1177158.3"/>
    <s v="NO_CONCILIADO"/>
    <m/>
    <m/>
  </r>
  <r>
    <x v="98"/>
    <m/>
    <x v="98"/>
    <x v="166"/>
    <s v="B20515320002"/>
    <s v="BOD"/>
    <n v="2051532"/>
    <m/>
    <s v="00514012002 DEP.DE CHEQ.AJENOS,RET.DE CAM.,CONCEPTO: TRANSFERENCIA PARA CUMPLIR OBLIGACIONES DE PAGO AL EXTERIOR,DEP.: ENDE , PROCEDENCIA: BANCO UNION S.A., CHEQUE: 10665, FECHA DE EMISION:15/09/2022"/>
    <m/>
    <m/>
    <m/>
    <m/>
    <m/>
    <m/>
    <n v="0"/>
    <n v="122496"/>
    <s v="NO_CONCILIADO"/>
    <m/>
    <m/>
  </r>
  <r>
    <x v="14"/>
    <m/>
    <x v="14"/>
    <x v="166"/>
    <s v="B20515340002"/>
    <s v="BOD"/>
    <n v="2051534"/>
    <m/>
    <s v="00086038003 DEP.DE CHEQ.AJENOS,RET.DE CAM.,CONCEPTO: INGRESO POR RENDIMIENTO FUNDESNAP-GOB,DEP.: SERNAP , PROCEDENCIA: BANCO BISA S.A., CHEQUE: 2820, FECHA DE EMISION:16/09/2022"/>
    <m/>
    <m/>
    <m/>
    <m/>
    <m/>
    <m/>
    <n v="0"/>
    <n v="44114"/>
    <s v="NO_CONCILIADO"/>
    <m/>
    <m/>
  </r>
  <r>
    <x v="14"/>
    <m/>
    <x v="14"/>
    <x v="166"/>
    <s v="B20515360002"/>
    <s v="BOD"/>
    <n v="2051536"/>
    <m/>
    <s v="00086038003 DEP.DE CHEQ.AJENOS,RET.DE CAM.,CONCEPTO: INGRESOS POR RENDIMIENTO FUNDESNAP-LUCACHI,DEP.: SERNAP , PROCEDENCIA: BANCO BISA S.A., CHEQUE: 2821, FECHA DE EMISION:16/09/2022"/>
    <m/>
    <m/>
    <m/>
    <m/>
    <m/>
    <m/>
    <n v="0"/>
    <n v="65212"/>
    <s v="NO_CONCILIADO"/>
    <m/>
    <m/>
  </r>
  <r>
    <x v="14"/>
    <m/>
    <x v="14"/>
    <x v="166"/>
    <s v="B20515370002"/>
    <s v="BOD"/>
    <n v="2051537"/>
    <m/>
    <s v="00086038003 DEP.DE CHEQ.AJENOS,RET.DE CAM.,CONCEPTO: INGRESO POR RENDIMIENTO FUNDESNAP-GEF,DEP.: SERNAP , PROCEDENCIA: BANCO BISA S.A., CHEQUE: 2829, FECHA DE EMISION:16/09/2022"/>
    <m/>
    <m/>
    <m/>
    <m/>
    <m/>
    <m/>
    <n v="0"/>
    <n v="137000"/>
    <s v="NO_CONCILIADO"/>
    <m/>
    <m/>
  </r>
  <r>
    <x v="14"/>
    <m/>
    <x v="14"/>
    <x v="166"/>
    <s v="B20515400002"/>
    <s v="BOD"/>
    <n v="2051540"/>
    <m/>
    <s v="00086038003 DEP.DE CHEQ.AJENOS,RET.DE CAM.,CONCEPTO: INGRESO POR RENDIMIENTO FUNDESNAP-GEF,DEP.: SERNAP , PROCEDENCIA: BANCO BISA S.A., CHEQUE: 2822, FECHA DE EMISION:16/09/2022"/>
    <m/>
    <m/>
    <m/>
    <m/>
    <m/>
    <m/>
    <n v="0"/>
    <n v="137000"/>
    <s v="NO_CONCILIADO"/>
    <m/>
    <m/>
  </r>
  <r>
    <x v="14"/>
    <m/>
    <x v="14"/>
    <x v="166"/>
    <s v="B20515520002"/>
    <s v="BOD"/>
    <n v="2051552"/>
    <m/>
    <s v="00086038003 DEP.DE CHEQ.AJENOS,RET.DE CAM.,CONCEPTO: INGRESO POR RENDIMIENTOS FUNDESNAP-GEF,DEP.: SERNAP , PROCEDENCIA: BANCO BISA S.A., CHEQUE: 2826, FECHA DE EMISION:16/09/2022"/>
    <m/>
    <m/>
    <m/>
    <m/>
    <m/>
    <m/>
    <n v="0"/>
    <n v="137000"/>
    <s v="NO_CONCILIADO"/>
    <m/>
    <m/>
  </r>
  <r>
    <x v="14"/>
    <m/>
    <x v="14"/>
    <x v="166"/>
    <s v="B20515420002"/>
    <s v="BOD"/>
    <n v="2051542"/>
    <m/>
    <s v="00086038003 DEP.DE CHEQ.AJENOS,RET.DE CAM.,CONCEPTO: INGRESO POR RENDIMIENTOS FUNDESNAP-GEF,DEP.: SERNAP , PROCEDENCIA: BANCO BISA S.A., CHEQUE: 2830, FECHA DE EMISION:16/09/2022"/>
    <m/>
    <m/>
    <m/>
    <m/>
    <m/>
    <m/>
    <n v="0"/>
    <n v="21344.6"/>
    <s v="NO_CONCILIADO"/>
    <m/>
    <m/>
  </r>
  <r>
    <x v="14"/>
    <m/>
    <x v="14"/>
    <x v="166"/>
    <s v="B20515440002"/>
    <s v="BOD"/>
    <n v="2051544"/>
    <m/>
    <s v="00086038003 DEP.DE CHEQ.AJENOS,RET.DE CAM.,CONCEPTO: INGRESO POR RENDIMIENTOS FUNDESNAP-GEF,DEP.: SERNAP , PROCEDENCIA: BANCO BISA S.A., CHEQUE: 2827, FECHA DE EMISION:16/09/2022"/>
    <m/>
    <m/>
    <m/>
    <m/>
    <m/>
    <m/>
    <n v="0"/>
    <n v="137000"/>
    <s v="NO_CONCILIADO"/>
    <m/>
    <m/>
  </r>
  <r>
    <x v="14"/>
    <m/>
    <x v="14"/>
    <x v="166"/>
    <s v="B20515470002"/>
    <s v="BOD"/>
    <n v="2051547"/>
    <m/>
    <s v="00086038003 DEP.DE CHEQ.AJENOS,RET.DE CAM.,CONCEPTO: INGRESO POR RENDIMIENTOS FUNDESNAP-GEF,DEP.: SERNAP , PROCEDENCIA: BANCO BISA S.A., CHEQUE: 2828, FECHA DE EMISION:16/09/2022"/>
    <m/>
    <m/>
    <m/>
    <m/>
    <m/>
    <m/>
    <n v="0"/>
    <n v="137000"/>
    <s v="NO_CONCILIADO"/>
    <m/>
    <m/>
  </r>
  <r>
    <x v="14"/>
    <m/>
    <x v="14"/>
    <x v="166"/>
    <s v="B20515560002"/>
    <s v="BOD"/>
    <n v="2051556"/>
    <m/>
    <s v="00086038003 DEP.DE CHEQ.AJENOS,RET.DE CAM.,CONCEPTO: INGRESO POR RENDIMIENTOS FUNDESNAP-GEF,DEP.: SERNAP , PROCEDENCIA: BANCO BISA S.A., CHEQUE: 2824, FECHA DE EMISION:16/09/2022"/>
    <m/>
    <m/>
    <m/>
    <m/>
    <m/>
    <m/>
    <n v="0"/>
    <n v="137000"/>
    <s v="NO_CONCILIADO"/>
    <m/>
    <m/>
  </r>
  <r>
    <x v="14"/>
    <m/>
    <x v="14"/>
    <x v="166"/>
    <s v="B20515590002"/>
    <s v="BOD"/>
    <n v="2051559"/>
    <m/>
    <s v="00086038003 DEP.DE CHEQ.AJENOS,RET.DE CAM.,CONCEPTO: INGRESO POR RENDIMIENTOS FUNDESNAP-GEF,DEP.: SERNAP , PROCEDENCIA: BANCO BISA S.A., CHEQUE: 2825, FECHA DE EMISION:16/09/2022"/>
    <m/>
    <m/>
    <m/>
    <m/>
    <m/>
    <m/>
    <n v="0"/>
    <n v="137000"/>
    <s v="NO_CONCILIADO"/>
    <m/>
    <m/>
  </r>
  <r>
    <x v="102"/>
    <m/>
    <x v="102"/>
    <x v="166"/>
    <s v="B20515780002"/>
    <s v="BOD"/>
    <n v="2051578"/>
    <m/>
    <s v="00580012001 DEP.DE CHEQ.AJENOS,RET.DE CAM.,CONCEPTO: TRANSFERENCIA ERRONEA SUBARRENDATARIO MARCO ANTONIO LUCERO PACHECO,DEP.: DEPÓSITOS ADUANEROS BOLIVIANOS , PROCEDENCIA: BANCO UNION S.A., CHEQUE: 694, FECHA DE EMISION:15/09/2022"/>
    <m/>
    <m/>
    <m/>
    <m/>
    <m/>
    <m/>
    <n v="0"/>
    <n v="1366.8"/>
    <s v="NO_CONCILIADO"/>
    <m/>
    <m/>
  </r>
  <r>
    <x v="64"/>
    <m/>
    <x v="64"/>
    <x v="166"/>
    <s v="B20515800002"/>
    <s v="BOD"/>
    <n v="2051580"/>
    <m/>
    <s v="00099021001 DEP.DE CHEQ.AJENOS,RET.DE CAM.,CONCEPTO: DEVOLUCIÓN POR CIERRE DE FONDO ROTATIVO DIRECCION DISTRITAL CHUQUISACA MEM-UGP 390/2022,DEP.: JHOVANA EMILY CHILLO GIRONDA , PROCEDENCIA: BANCO UNION S.A., CHEQUE: 6, FECHA DE EMISION:14/09/2022 /DJBR."/>
    <m/>
    <m/>
    <m/>
    <m/>
    <m/>
    <m/>
    <n v="0"/>
    <n v="2680"/>
    <s v="NO_CONCILIADO"/>
    <m/>
    <m/>
  </r>
  <r>
    <x v="102"/>
    <m/>
    <x v="102"/>
    <x v="166"/>
    <s v="B20515840002"/>
    <s v="BOD"/>
    <n v="2051584"/>
    <m/>
    <s v="00580012001 DEP.DE CHEQ.AJENOS,RET.DE CAM.,CONCEPTO: PAGO MULTAS POR RETRASO PAGO ALQUILER SUBARRENDATARIOS MESES JULIO-AGOSTO,DEP.: DEPÓSITOS ADUANEROS BOLIVIANOS , PROCEDENCIA: BANCO UNION S.A., CHEQUE: 697, FECHA DE EMISION:16/09/2022"/>
    <m/>
    <m/>
    <m/>
    <m/>
    <m/>
    <m/>
    <n v="0"/>
    <n v="467.91"/>
    <s v="NO_CONCILIADO"/>
    <m/>
    <m/>
  </r>
  <r>
    <x v="102"/>
    <m/>
    <x v="102"/>
    <x v="166"/>
    <s v="B20515900002"/>
    <s v="BOD"/>
    <n v="2051590"/>
    <m/>
    <s v="00580012001 DEP.DE CHEQ.AJENOS,RET.DE CAM.,CONCEPTO: DEVOLUCION CONSUMO AGUA POTABLE SUBARRENDATARIOS CORRESPONDIENTE AL MES AGOSTO 2022,DEP.: DEPÓSITOS ADUANEROS BOLIVIANOS , PROCEDENCIA: BANCO UNION S.A., CHEQUE: 696, FECHA DE EMISION:16/09/2022"/>
    <m/>
    <m/>
    <m/>
    <m/>
    <m/>
    <m/>
    <n v="0"/>
    <n v="135"/>
    <s v="NO_CONCILIADO"/>
    <m/>
    <m/>
  </r>
  <r>
    <x v="83"/>
    <m/>
    <x v="83"/>
    <x v="166"/>
    <s v="G20089550003"/>
    <s v="CVD"/>
    <n v="2008955"/>
    <m/>
    <s v="PROVISION DE FONDOS A SOLICITUD DE YACIMIENTOS PETROLIFEROS FISCALES BOLIVIANOS SEGUN SOLICITUD YPFB-0282-2022 REF: PAGO MONTO DISTRIBUCION MONELCO SRL FC EXB CBA 036 21 NOVIEMBRE 2021 LIB. 00513012007 YPFB - RECURSOS NACIONALIZACIÓN"/>
    <m/>
    <m/>
    <m/>
    <m/>
    <m/>
    <m/>
    <n v="50"/>
    <n v="0"/>
    <s v="NO_CONCILIADO"/>
    <m/>
    <m/>
  </r>
  <r>
    <x v="83"/>
    <m/>
    <x v="83"/>
    <x v="166"/>
    <s v="G20089520003"/>
    <s v="CVD"/>
    <n v="2008952"/>
    <m/>
    <s v="PROVISION DE FONDOS A SOLICITUD DE YACIMIENTOS PETROLIFEROS FISCALES BOLIVIANOS SEGUN SOLICITUD YPFB-0281-2022 REF: PAGO MONTO DISTRIBUCION CEE FC EXB CBA 036 21 NOVIEMBRE 2021 LIB. 00513012007 YPFB - RECURSOS NACIONALIZACIÓN"/>
    <m/>
    <m/>
    <m/>
    <m/>
    <m/>
    <m/>
    <n v="50"/>
    <n v="0"/>
    <s v="NO_CONCILIADO"/>
    <m/>
    <m/>
  </r>
  <r>
    <x v="83"/>
    <m/>
    <x v="83"/>
    <x v="166"/>
    <s v="G20093900001"/>
    <s v="CVD"/>
    <n v="2009390"/>
    <m/>
    <s v="COBRO COSTOS DE PAPELERIA SEGUN TRANSFERENCIA DEL EXTERIOR POR ORDEN DE AXXION CAPITAL PARTN ERS SAC, FECHA VALOR 20/9/22, REF.:EMB 22-4 CIST-HERCO COMBUSTIBLES LIB. 00513062001 YPFB-OPERACIONES PLANTA DE SEPARACION DE LIQUIDOS RIO GRANDE"/>
    <m/>
    <m/>
    <m/>
    <m/>
    <m/>
    <m/>
    <n v="50"/>
    <n v="0"/>
    <s v="NO_CONCILIADO"/>
    <m/>
    <m/>
  </r>
  <r>
    <x v="83"/>
    <m/>
    <x v="83"/>
    <x v="166"/>
    <s v="S10427310001"/>
    <s v="COB"/>
    <n v="1042731"/>
    <m/>
    <s v="'COBRO DE'||UTILES DE ESCRITORIO POR EL COMPROBANTE NRO. 1042729 DE LA FECHA, S/G.NOTA YPFB/GAFC-1498/2022 DE FECHA 5/5/2022 ENVIADO POR YACIMIENTOS PETROLIFEROS FISCALES BOLIVIANOS. (SECTOR PÚBLICO-EXPORTACIONES). DÉBITO DE LA LIBRETA 00513022001 YPFB-OPERACIONES"/>
    <m/>
    <m/>
    <m/>
    <m/>
    <m/>
    <m/>
    <n v="50"/>
    <n v="0"/>
    <s v="NO_CONCILIADO"/>
    <m/>
    <m/>
  </r>
  <r>
    <x v="83"/>
    <m/>
    <x v="83"/>
    <x v="166"/>
    <s v="S10427320001"/>
    <s v="COB"/>
    <n v="1042732"/>
    <m/>
    <s v="'COBRO DE'||ÚTILES DE ESCRITORIO POR EL COMPROBANTE N°1042730 Y NOTA CITE: YPFB/GAFC-1498/2022 (HRE-TGL-6925) DE FECHA 05/05/2022 DE YACIMIENTOS PETROLÍFEROS FISCALES BOLIVIANOS (SECTOR PÚBLICO  EXPORTACIÓN DE UREA Y OTROS YPFB). DÉBITO DE LA LIBRETA 00513022001 YPFB OPERACIONES, REPOSICIÓN DE ÚTILES DE ESCRITORIO."/>
    <m/>
    <m/>
    <m/>
    <m/>
    <m/>
    <m/>
    <n v="50"/>
    <n v="0"/>
    <s v="NO_CONCILIADO"/>
    <m/>
    <m/>
  </r>
  <r>
    <x v="83"/>
    <m/>
    <x v="83"/>
    <x v="166"/>
    <s v="G20098150001"/>
    <s v="CVD"/>
    <n v="2009815"/>
    <m/>
    <s v="COBRO COSTOS DE PAPELERIA SEGUN TRANSFERENCIA DEL EXTERIOR POR ORDEN DE CORPORACION PARAGUAYA DISTRIBUIDORA DE DERIVADOS DE PETROLEO S.A. (ASUNCION PARAGUAY) REF.: PAGO A PROVEEDORES - 0423398 FECHA VALOR 20/09/2022 LIB. 00513062001 YPFB-OPERACIONES PLANTA DE SEPARACION DE LIQUIDOS RIO GRANDE"/>
    <m/>
    <m/>
    <m/>
    <m/>
    <m/>
    <m/>
    <n v="50"/>
    <n v="0"/>
    <s v="NO_CONCILIADO"/>
    <m/>
    <m/>
  </r>
  <r>
    <x v="43"/>
    <m/>
    <x v="43"/>
    <x v="166"/>
    <s v="G20098160003"/>
    <s v="COB"/>
    <n v="2009816"/>
    <m/>
    <s v="TRANSFERENCIA RECIBIDA DEL EXTERIOR SEGÚN MENSAJES SWIFT Nos. 15769-15768 (REM.EXT.) DE FECHA 20-09-2022 POR DESEMBOLSO DE BIRF PRÉSTAMO 8552-BO 29 LIBRETA N° 00291012002 ABC-RECURSOS PROPIOS REF.: UTILES DE ESCRITORIO"/>
    <m/>
    <m/>
    <m/>
    <m/>
    <m/>
    <m/>
    <n v="50"/>
    <n v="0"/>
    <s v="NO_CONCILIADO"/>
    <m/>
    <m/>
  </r>
  <r>
    <x v="43"/>
    <m/>
    <x v="43"/>
    <x v="166"/>
    <s v="G20098170003"/>
    <s v="COB"/>
    <n v="2009817"/>
    <m/>
    <s v="TRANSFERENCIA RECIBIDA DEL EXTERIOR SEGÚN MENSAJES SWIFT Nos. 15774-15773 (REM.EXT.) DE FECHA 20-09-2022 POR DESEMBOLSO DE BIRF PRÉSTAMO BIRF 8648-BO 28 LIBRETA N° 00291012002 ABC-RECURSOS PROPIOS REF.: UTILES DE ESCRITORIO"/>
    <m/>
    <m/>
    <m/>
    <m/>
    <m/>
    <m/>
    <n v="50"/>
    <n v="0"/>
    <s v="NO_CONCILIADO"/>
    <m/>
    <m/>
  </r>
  <r>
    <x v="43"/>
    <m/>
    <x v="43"/>
    <x v="166"/>
    <s v="G20098180003"/>
    <s v="COB"/>
    <n v="2009818"/>
    <m/>
    <s v="TRANSFERENCIA RECIBIDA DEL EXTERIOR SEGÚN MENSAJES SWIFT Nos. 15776-15775 (REM.EXT.) DE FECHA 20-09-2022 POR DESEMBOLSO DE IDA PRÉSTAMO 4923-BO ABC035 LIBRETA N° 00291012002 ABC-RECURSOS PROPIOS REF.: UTILES DE ESCRITORIO"/>
    <m/>
    <m/>
    <m/>
    <m/>
    <m/>
    <m/>
    <n v="50"/>
    <n v="0"/>
    <s v="NO_CONCILIADO"/>
    <m/>
    <m/>
  </r>
  <r>
    <x v="43"/>
    <m/>
    <x v="43"/>
    <x v="166"/>
    <s v="G20098190003"/>
    <s v="COB"/>
    <n v="2009819"/>
    <m/>
    <s v="TRANSFERENCIA RECIBIDA DEL EXTERIOR SEGÚN MENSAJES SWIFT Nos. 15766-15765 (REM.EXT.) DE FECHA 20-09-2022 POR DESEMBOLSO DE IDA PRÉSTAMO 5744-BO 18 LIBRETA N° 00291012002 ABC-RECURSOS PROPIOS REF.: UTILES DE ESCRITORIO"/>
    <m/>
    <m/>
    <m/>
    <m/>
    <m/>
    <m/>
    <n v="50"/>
    <n v="0"/>
    <s v="NO_CONCILIADO"/>
    <m/>
    <m/>
  </r>
  <r>
    <x v="86"/>
    <m/>
    <x v="86"/>
    <x v="166"/>
    <s v="G20099640002"/>
    <s v="CRV"/>
    <n v="2009964"/>
    <m/>
    <s v="TRANSFERENCIA DEL EXTERIOR SEGUN SWIFT NO.15757 DE FECHA 20/09/2022 ORDENANTE: EMBAJADA DE BOLIVIA EN BERLIN ALEMANIA REF.: RECAUDACIONES GESTORÍA CONSULAR POR EL MES DE AGOSTO/2022 LIB. 00010011102 MIN.RELACIONES EXTERIORES - GESTORIA CONSULAR LEY Nº 3108"/>
    <m/>
    <m/>
    <m/>
    <m/>
    <m/>
    <m/>
    <n v="0"/>
    <n v="17033.240000000002"/>
    <s v="NO_CONCILIADO"/>
    <m/>
    <m/>
  </r>
  <r>
    <x v="86"/>
    <m/>
    <x v="86"/>
    <x v="166"/>
    <s v="G20099650001"/>
    <s v="CVD"/>
    <n v="2009965"/>
    <m/>
    <s v="COBRO COSTOS DE PAPELERIA SEGUN TRANSFERENCIA DEL EXTERIOR POR ORDEN DE EMBAJADA DE BOLIVIA EN BERLIN ALEMANIA REF.: RECAUDACIONES GESTORÍA CONSULAR POR EL MES DE AGOSTO/2022 LIB. 00010011102 MIN.RELACIONES EXTERIORES - GESTORIA CONSULAR LEY Nº 3108"/>
    <m/>
    <m/>
    <m/>
    <m/>
    <m/>
    <m/>
    <n v="50"/>
    <n v="0"/>
    <s v="NO_CONCILIADO"/>
    <m/>
    <m/>
  </r>
  <r>
    <x v="24"/>
    <m/>
    <x v="24"/>
    <x v="166"/>
    <s v="S10427150001"/>
    <s v="COB"/>
    <n v="1042715"/>
    <m/>
    <s v="||COMISION TRANSFERENCIA FDOS.AL EXTERIOR 0,10% S/USD348.192.-,REEMB.GSTS.COMUNICACION BS220.-Y EMISION COMP.CONTABLE BS50.-REF.:PAGO 4 LC I-2022-02 P/C MHE-EEC-GNV A/F INPROCIL S.A.,EN COMPL.A COMP.1042714,20/09/22. LIB.00078034201 MHE-EEC-GNV FONDO DE CONVERSION DE VEHICULOS REF.:COMSIONES PAGO 4 LC I-2022-02"/>
    <m/>
    <m/>
    <m/>
    <m/>
    <m/>
    <m/>
    <n v="2658.58"/>
    <n v="0"/>
    <s v="NO_CONCILIADO"/>
    <m/>
    <m/>
  </r>
  <r>
    <x v="116"/>
    <m/>
    <x v="116"/>
    <x v="166"/>
    <s v="S10427410001"/>
    <s v="COB"/>
    <n v="1042741"/>
    <m/>
    <s v="||COMISION TRANSFERENCIA FDOS.AL EXTERIOR 0,10% S/USD229,51,REEMB.GSTS.COMUNICACION BS220.-Y EMISION COMP.CONTABLE BS50.-REF.:PAGO COMISIONES BANCARIAS LC EXP ILC79461CHL (BCB:E-2022-02) P/C ENVASES FOSKO S.A. A/F CARTONBOL,EN COMPL.A COMP.1042740,20/09/22. LIB.00576012002 CARTONBOL - RECAUDADORA REF.:COMIS.PAGO LC EXP ILC79461CHL"/>
    <m/>
    <m/>
    <m/>
    <m/>
    <m/>
    <m/>
    <n v="271.58"/>
    <n v="0"/>
    <s v="NO_CONCILIADO"/>
    <m/>
    <m/>
  </r>
  <r>
    <x v="10"/>
    <m/>
    <x v="10"/>
    <x v="166"/>
    <s v="S10427440004"/>
    <s v="COB"/>
    <n v="1042744"/>
    <m/>
    <s v="||PAGO A EXIMBANK COREA PRÉSTAMO EDCF NO. BOL-1 VCTO. 20/09/2022 POR CUENTA DEL TGN, AUTORIZACIÓN S/G COD. LIQ. 016522 DE 16/09/2022 CAPITAL KRW 593.825.000 INTERESES KRW 134.708.790 LIB. 00099021001 TGN-RECURSOS ORDINARIOS (3987) REF.: COMISIONES BANCARIAS"/>
    <m/>
    <m/>
    <m/>
    <m/>
    <m/>
    <m/>
    <n v="2815.88"/>
    <n v="0"/>
    <s v="NO_CONCILIADO"/>
    <m/>
    <m/>
  </r>
  <r>
    <x v="19"/>
    <m/>
    <x v="19"/>
    <x v="166"/>
    <s v="S10427600003"/>
    <s v="COB"/>
    <n v="1042760"/>
    <m/>
    <s v="||REGULARIZACIÓN DE NUESTRA OPERACIÓN N°1042542 DE FECHA 16/9/2022 SEGÚN NOTA CITE: CAR/NAABOL/DNE/JNC N°138/2022 DE NAVEGACIÓN AÉREA Y AEROPUERTOS BOLIVIANOS (HRE-TGL-2107). DÉBITO DE LA LIBRETA 00389012001 NAABOL - ADMINISTRACIÓN, REPOSICIÓN DE ÚTILES DE ESCRITORIO."/>
    <m/>
    <m/>
    <m/>
    <m/>
    <m/>
    <m/>
    <n v="50"/>
    <n v="0"/>
    <s v="NO_CONCILIADO"/>
    <m/>
    <m/>
  </r>
  <r>
    <x v="19"/>
    <m/>
    <x v="19"/>
    <x v="166"/>
    <s v="S10427610003"/>
    <s v="COB"/>
    <n v="1042761"/>
    <m/>
    <s v="||REGULARIZACION DE NUESTRA OPERACION NRO.1042641 SEGUN NOTA CITE: CAR/NAABOL/DNE/JNC N°138/2022 DE FECHA 20/09/2022 (HRE-TSO-2107), (SECTOR PUBLICO - SOBREVUELOS) ORIGINAL CURSA EN COMPROBANTE NRO.1042760. DEBITO DE LA LIBRETA 00389012001 NAABOL - ADMINISTRACION CENTRAL, REPOSICION DE UTILES DE ESCRITORIO"/>
    <m/>
    <m/>
    <m/>
    <m/>
    <m/>
    <m/>
    <n v="50"/>
    <n v="0"/>
    <s v="NO_CONCILIADO"/>
    <m/>
    <m/>
  </r>
  <r>
    <x v="41"/>
    <m/>
    <x v="41"/>
    <x v="167"/>
    <s v="O20519080002"/>
    <s v="BOD"/>
    <n v="2051908"/>
    <m/>
    <s v="00070057001 DEPOSITO DE EFECTIVO, DEPOSITANTE: FERNANDO MAXIMILIANO CANAZA CHURATA, CONCEPTO: DEVOLUCION DE UN DIA DE HABER, CUENTA DE DEPOSITO: CUENTA UNICA DEL TESORO"/>
    <m/>
    <m/>
    <m/>
    <m/>
    <m/>
    <m/>
    <n v="0"/>
    <n v="257.39999999999998"/>
    <s v="NO_CONCILIADO"/>
    <m/>
    <m/>
  </r>
  <r>
    <x v="0"/>
    <m/>
    <x v="0"/>
    <x v="167"/>
    <s v="O20519090002"/>
    <s v="BOD"/>
    <n v="2051909"/>
    <m/>
    <s v="00099021001 DEPOSITO DE EFECTIVO, DEPOSITANTE: JUANA ROSALINA CONDORI LUCANA, CONCEPTO: DEVOLUCIÓN POR DOBLE PERCEPCION, CUENTA DE DEPOSITO: CUENTA UNICA DEL TESORO"/>
    <m/>
    <m/>
    <m/>
    <m/>
    <m/>
    <m/>
    <n v="0"/>
    <n v="4606.63"/>
    <s v="NO_CONCILIADO"/>
    <m/>
    <m/>
  </r>
  <r>
    <x v="0"/>
    <m/>
    <x v="0"/>
    <x v="167"/>
    <s v="O20519270002"/>
    <s v="BOD"/>
    <n v="2051927"/>
    <m/>
    <s v="00099021001 DEPOSITO DE EFECTIVO, DEPOSITANTE: JAVIER AGUSTIN BURGOA VARGAS, CONCEPTO: DEVOLUCION EXCESO DE SALARIO DOCENCIA MAYO 2022, CUENTA DE DEPOSITO: CUENTA UNICA DEL TESORO"/>
    <m/>
    <m/>
    <m/>
    <m/>
    <m/>
    <m/>
    <n v="0"/>
    <n v="3850.3"/>
    <s v="NO_CONCILIADO"/>
    <m/>
    <m/>
  </r>
  <r>
    <x v="0"/>
    <m/>
    <x v="0"/>
    <x v="167"/>
    <s v="O20519300002"/>
    <s v="BOD"/>
    <n v="2051930"/>
    <m/>
    <s v="00099021001 DEPOSITO DE EFECTIVO, DEPOSITANTE: JAVIER AGUSTIN BURGOA VARGAS, CONCEPTO: DEVOLUCION EXCESO DE SALARIO DOCENCIA JUNIO 2022, CUENTA DE DEPOSITO: CUENTA UNICA DEL TESORO"/>
    <m/>
    <m/>
    <m/>
    <m/>
    <m/>
    <m/>
    <n v="0"/>
    <n v="3850.3"/>
    <s v="NO_CONCILIADO"/>
    <m/>
    <m/>
  </r>
  <r>
    <x v="46"/>
    <m/>
    <x v="46"/>
    <x v="167"/>
    <s v="O20519390002"/>
    <s v="BOD"/>
    <n v="2051939"/>
    <m/>
    <s v="00599012001 DEPOSITO DE EFECTIVO, DEPOSITANTE: EMPRESA BOLIVIANA DE ALIMENTOS Y DERIVADOS, CONCEPTO: DEVOLUCION DE RECURSOS NO UTILIZADOS PABLO MERLOTT, CUENTA DE DEPOSITO: CUENTA UNICA DEL TESORO"/>
    <m/>
    <m/>
    <m/>
    <m/>
    <m/>
    <m/>
    <n v="0"/>
    <n v="6"/>
    <s v="NO_CONCILIADO"/>
    <m/>
    <m/>
  </r>
  <r>
    <x v="32"/>
    <m/>
    <x v="32"/>
    <x v="167"/>
    <s v="O20519630002"/>
    <s v="BOD"/>
    <n v="2051963"/>
    <m/>
    <s v="00046114201 DEPOSITO DE EFECTIVO, DEPOSITANTE: GALARZA ZELADA JUAN MANUEL, CONCEPTO: DEVOLUCION DE FONDOS NO EJECUTADOS DE C-31-5008, CUENTA DE DEPOSITO: CUENTA UNICA DEL TESORO"/>
    <m/>
    <m/>
    <m/>
    <m/>
    <m/>
    <m/>
    <n v="0"/>
    <n v="200"/>
    <s v="NO_CONCILIADO"/>
    <m/>
    <m/>
  </r>
  <r>
    <x v="90"/>
    <m/>
    <x v="90"/>
    <x v="167"/>
    <s v="O20519670002"/>
    <s v="BOD"/>
    <n v="2051967"/>
    <m/>
    <s v="00378012002 DEPOSITO DE EFECTIVO, DEPOSITANTE: SERVICIO NACIONAL TEXTIL, CONCEPTO: DEVOLUCION PREVENTIVO N°866, CUENTA DE DEPOSITO: CUENTA UNICA DEL TESORO"/>
    <m/>
    <m/>
    <m/>
    <m/>
    <m/>
    <m/>
    <n v="0"/>
    <n v="0.02"/>
    <s v="CONCILIADO_PARCIAL"/>
    <m/>
    <m/>
  </r>
  <r>
    <x v="32"/>
    <m/>
    <x v="32"/>
    <x v="167"/>
    <s v="O20520100002"/>
    <s v="BOD"/>
    <n v="2052010"/>
    <m/>
    <s v="00046104203 DEPOSITO DE EFECTIVO, DEPOSITANTE: NORMA ROCIO SARAVIA MIRANDA, CONCEPTO: REVERSION DE FONDOS NO UTILIZADOS, CUENTA DE DEPOSITO: CUENTA UNICA DEL TESORO"/>
    <m/>
    <m/>
    <m/>
    <m/>
    <m/>
    <m/>
    <n v="0"/>
    <n v="55"/>
    <s v="NO_CONCILIADO"/>
    <m/>
    <m/>
  </r>
  <r>
    <x v="32"/>
    <m/>
    <x v="32"/>
    <x v="167"/>
    <s v="O20520140002"/>
    <s v="BOD"/>
    <n v="2052014"/>
    <m/>
    <s v="00046104203 DEPOSITO DE EFECTIVO, DEPOSITANTE: NICODEM AQUINO CALDERON, CONCEPTO: REVERSION DE FONDOS NO UTILIZADOS, CUENTA DE DEPOSITO: CUENTA UNICA DEL TESORO"/>
    <m/>
    <m/>
    <m/>
    <m/>
    <m/>
    <m/>
    <n v="0"/>
    <n v="189.92"/>
    <s v="NO_CONCILIADO"/>
    <m/>
    <m/>
  </r>
  <r>
    <x v="109"/>
    <m/>
    <x v="109"/>
    <x v="167"/>
    <s v="O20520220002"/>
    <s v="BOD"/>
    <n v="2052022"/>
    <m/>
    <s v="00660012002 DEPOSITO DE EFECTIVO, DEPOSITANTE: MARCELO SAUL BUEZO ZELADA, CONCEPTO: REVERSION, CUENTA DE DEPOSITO: CUENTA UNICA DEL TESORO"/>
    <m/>
    <m/>
    <m/>
    <m/>
    <m/>
    <m/>
    <n v="0"/>
    <n v="2760.2"/>
    <s v="NO_CONCILIADO"/>
    <m/>
    <m/>
  </r>
  <r>
    <x v="32"/>
    <m/>
    <x v="32"/>
    <x v="167"/>
    <s v="O20520230002"/>
    <s v="BOD"/>
    <n v="2052023"/>
    <m/>
    <s v="00046104203 DEPOSITO DE EFECTIVO, DEPOSITANTE: MERY TATIANA SEGALES JARRO, CONCEPTO: REVERSION, CUENTA DE DEPOSITO: CUENTA UNICA DEL TESORO"/>
    <m/>
    <m/>
    <m/>
    <m/>
    <m/>
    <m/>
    <n v="0"/>
    <n v="50"/>
    <s v="NO_CONCILIADO"/>
    <m/>
    <m/>
  </r>
  <r>
    <x v="32"/>
    <m/>
    <x v="32"/>
    <x v="167"/>
    <s v="O20520370002"/>
    <s v="BOD"/>
    <n v="2052037"/>
    <m/>
    <s v="00046171101 DEPOSITO DE EFECTIVO, DEPOSITANTE: DISTRIPOINT SRL, CONCEPTO: SANCION POR INCUMPLIMIENTO A REINSCRIPCION GESTION 2022, CUENTA DE DEPOSITO: CUENTA UNICA DEL TESORO"/>
    <m/>
    <m/>
    <m/>
    <m/>
    <m/>
    <m/>
    <n v="0"/>
    <n v="840"/>
    <s v="NO_CONCILIADO"/>
    <m/>
    <m/>
  </r>
  <r>
    <x v="0"/>
    <m/>
    <x v="0"/>
    <x v="167"/>
    <s v="O20520570002"/>
    <s v="BOD"/>
    <n v="2052057"/>
    <m/>
    <s v="00099021001 DEPOSITO DE EFECTIVO, DEPOSITANTE: AUSBERTO CORTES RIVERO, CONCEPTO: DEV. IMPUESTOS SABSA E ISAE DEL BOLETO DE BRENDA VELASQUEZ C-31 868 GESTION 2022, CUENTA DE DEPOSITO: CUENTA UNICA DEL TESORO"/>
    <m/>
    <m/>
    <m/>
    <m/>
    <m/>
    <m/>
    <n v="0"/>
    <n v="535.91999999999996"/>
    <s v="NO_CONCILIADO"/>
    <m/>
    <m/>
  </r>
  <r>
    <x v="89"/>
    <m/>
    <x v="89"/>
    <x v="167"/>
    <s v="O20520580002"/>
    <s v="BOD"/>
    <n v="2052058"/>
    <m/>
    <s v="00016011101 DEPOSITO DE EFECTIVO, DEPOSITANTE: MAYRA ANDREA CARDENAS LAZARTE, CONCEPTO: DEVOLUCION POR CONCEPTO DE PASAJES Y VIATICOS AL MINISTERIO DE EDUCACION, CUENTA DE DEPOSITO: CUENTA UNICA DEL TESORO"/>
    <m/>
    <m/>
    <m/>
    <m/>
    <m/>
    <m/>
    <n v="0"/>
    <n v="5631"/>
    <s v="NO_CONCILIADO"/>
    <m/>
    <m/>
  </r>
  <r>
    <x v="85"/>
    <m/>
    <x v="85"/>
    <x v="167"/>
    <s v="B20518750002"/>
    <s v="BOD"/>
    <n v="2051875"/>
    <m/>
    <s v="00290012001 DEP.DE CHEQ.AJENOS,RET.DE CAM.,CONCEPTO: DEPÓSITO POR CONCEPTO DE RECUPERACION DE RECURSOS, TRAMITE 8344612,DEP.: SERVICIO DE IMPUESTOS NACIONALES , PROCEDENCIA: BANCO UNION S.A., CHEQUE: 6742, FECHA DE EMISION:13/09/2022"/>
    <m/>
    <m/>
    <m/>
    <m/>
    <m/>
    <m/>
    <n v="0"/>
    <n v="1780.19"/>
    <s v="NO_CONCILIADO"/>
    <m/>
    <m/>
  </r>
  <r>
    <x v="109"/>
    <m/>
    <x v="109"/>
    <x v="167"/>
    <s v="B20518860002"/>
    <s v="BOD"/>
    <n v="2051886"/>
    <m/>
    <s v="00660012006 DEP.DE CHEQ.AJENOS,RET.DE CAM.,CONCEPTO: DEVOLUCION DE ESTIPENDIO Y PASAJES AEREOS GESTION 2021,DEP.: ORGANO JUDICIAL - DISTRITO TARIJA , PROCEDENCIA: BANCO UNION S.A., CHEQUE: 185, FECHA DE EMISION:15/09/2022"/>
    <m/>
    <m/>
    <m/>
    <m/>
    <m/>
    <m/>
    <n v="0"/>
    <n v="331"/>
    <s v="CONCILIADO_PARCIAL"/>
    <m/>
    <m/>
  </r>
  <r>
    <x v="89"/>
    <m/>
    <x v="89"/>
    <x v="167"/>
    <s v="B20519000002"/>
    <s v="BOD"/>
    <n v="2051900"/>
    <m/>
    <s v="00016014101 DEP.DE CHEQ.AJENOS,RET.DE CAM.,CONCEPTO: DIPLOMAS DE BACHILLER GOBIERNO AUTONOMO DEPARTAMENTAL DE LA PAZ,DEP.: MINISTERIO DE EDUCACION , PROCEDENCIA: BANCO UNION S.A., CHEQUE: 304, FECHA DE EMISION:20/09/2022"/>
    <m/>
    <m/>
    <m/>
    <m/>
    <m/>
    <m/>
    <n v="0"/>
    <n v="2887250"/>
    <s v="NO_CONCILIADO"/>
    <m/>
    <m/>
  </r>
  <r>
    <x v="4"/>
    <m/>
    <x v="4"/>
    <x v="167"/>
    <s v="B20519490002"/>
    <s v="BOD"/>
    <n v="2051949"/>
    <m/>
    <s v="00099021001 DEP.DE CHEQ.AJENOS,RET.DE CAM.,CONCEPTO: DEPÓSITO A LA CUT,DEP.: MINISTERIO DE GOBIERNO , PROCEDENCIA: BANCO UNION S.A., CHEQUE: 52152, FECHA DE EMISION:14/09/2022"/>
    <m/>
    <m/>
    <m/>
    <m/>
    <m/>
    <m/>
    <n v="0"/>
    <n v="360.81"/>
    <s v="NO_CONCILIADO"/>
    <m/>
    <m/>
  </r>
  <r>
    <x v="51"/>
    <m/>
    <x v="51"/>
    <x v="167"/>
    <s v="B20519560002"/>
    <s v="BOD"/>
    <n v="2051956"/>
    <m/>
    <s v="00099021001 DEP.DE CHEQ.AJENOS,RET.DE CAM.,CONCEPTO: DEVOLUCIÓN DE FONDOS POR LA NO PRESENTACION DE DESCARGOS DEV 327,DEP.: IVAN CUELLAR BARRIENTOS , PROCEDENCIA: BANCO UNION S.A., CHEQUE: 3024, FECHA DE EMISION:19/09/2022 /DJBR."/>
    <m/>
    <m/>
    <m/>
    <m/>
    <m/>
    <m/>
    <n v="0"/>
    <n v="666"/>
    <s v="NO_CONCILIADO"/>
    <m/>
    <m/>
  </r>
  <r>
    <x v="51"/>
    <m/>
    <x v="51"/>
    <x v="167"/>
    <s v="B20519610002"/>
    <s v="BOD"/>
    <n v="2051961"/>
    <m/>
    <s v="00099021001 DEP.DE CHEQ.AJENOS,RET.DE CAM.,CONCEPTO: DEVOLUCIÓN DE FONDOS POR LA NO PRESENTACION DE DESCARGOS DEV 481,DEP.: LILIAN ORTEGA MARTINEZ , PROCEDENCIA: BANCO UNION S.A., CHEQUE: 3025, FECHA DE EMISION:19/09/2022 /DJBR."/>
    <m/>
    <m/>
    <m/>
    <m/>
    <m/>
    <m/>
    <n v="0"/>
    <n v="222"/>
    <s v="NO_CONCILIADO"/>
    <m/>
    <m/>
  </r>
  <r>
    <x v="51"/>
    <m/>
    <x v="51"/>
    <x v="167"/>
    <s v="B20519690002"/>
    <s v="BOD"/>
    <n v="2051969"/>
    <m/>
    <s v="00099021001 DEP.DE CHEQ.AJENOS,RET.DE CAM.,CONCEPTO: DEVOLUCIÓN DE FONDOS POR LA NO PRESENTACION DE DESCARGOS DEV 665,DEP.: RODRIGO CHOQUE VILLARPANDO , PROCEDENCIA: BANCO UNION S.A., CHEQUE: 3027, FECHA DE EMISION:19/09/2022 /DJBR."/>
    <m/>
    <m/>
    <m/>
    <m/>
    <m/>
    <m/>
    <n v="0"/>
    <n v="666"/>
    <s v="NO_CONCILIADO"/>
    <m/>
    <m/>
  </r>
  <r>
    <x v="66"/>
    <m/>
    <x v="66"/>
    <x v="167"/>
    <s v="Q16877550002"/>
    <s v="CRV"/>
    <n v="1687755"/>
    <m/>
    <s v="NUMERO DE LIBRETA CUT: 00344018001 OPERACIÓN E18 TRANSFERENCIA DEL SISTEMA FINANCIERO POR CUENTA DE TERCEROS A LA CUT FINANCIAMIENTO ASISTENCIA TECNICA A SOLICITU DE UNITED NATIONS CHILDREN S FUND UNICEF"/>
    <m/>
    <m/>
    <m/>
    <m/>
    <m/>
    <m/>
    <n v="0"/>
    <n v="151000"/>
    <s v="NO_CONCILIADO"/>
    <m/>
    <m/>
  </r>
  <r>
    <x v="81"/>
    <m/>
    <x v="81"/>
    <x v="167"/>
    <s v="Q16878050002"/>
    <s v="CRV"/>
    <n v="1687805"/>
    <m/>
    <s v="NUMERO DE LIBRETA CUT: 03420102001 OPERACIÓN E18 TRANSFERENCIA DEL SISTEMA FINANCIERO POR CUENTA DE TERCEROS A LA CUT TRANSFERENCIA DE RECURSOS DEL FIDEICOMISO AEVIVIENDA"/>
    <m/>
    <m/>
    <m/>
    <m/>
    <m/>
    <m/>
    <n v="0"/>
    <n v="595726.59"/>
    <s v="NO_CONCILIADO"/>
    <m/>
    <m/>
  </r>
  <r>
    <x v="87"/>
    <m/>
    <x v="87"/>
    <x v="167"/>
    <s v="S10427990003"/>
    <s v="COB"/>
    <n v="1042799"/>
    <m/>
    <s v="||TRANSFERENCIA DEL EXTERIOR SEGUN MENSAJES SWIFT NROS. 15820 - 15821 Y NOTA CITE: DGAC-10774/2022 DE FECHA 31.03.2022. (HRE-TGL-5031) REMITIDA POR DIRECCIÓN GENERAL DE AERONAUTICA CIVIL. (SECTOR PÚBLICO - SOBREVUELOS) DEBITO DE LA LIBRETA 0117012001 DGAC, REPOSICIÓN DE ÚTILES DE ESCRITORIO"/>
    <m/>
    <m/>
    <m/>
    <m/>
    <m/>
    <m/>
    <n v="50"/>
    <n v="0"/>
    <s v="NO_CONCILIADO"/>
    <m/>
    <m/>
  </r>
  <r>
    <x v="88"/>
    <m/>
    <x v="88"/>
    <x v="167"/>
    <s v="S10428000003"/>
    <s v="COB"/>
    <n v="1042800"/>
    <m/>
    <s v="||TRANSFERENCIA DE FONDOS SEGÚN MENSAJES SWIFT N°15800 Y 15799 DE LA FECHA Y NOTA CITE: ADSIB-DE N°129 DE ADSIB DE FECHA 10/05/2016 (HRE-TGL-6924). (SECTOR PÚBLICO-SERVICIOS). DÉBITO DE LA LIBRETA 00119012001 ADSIB, REPOSICIÓN DE ÚTILES DE ESCRITORIO."/>
    <m/>
    <m/>
    <m/>
    <m/>
    <m/>
    <m/>
    <n v="50"/>
    <n v="0"/>
    <s v="NO_CONCILIADO"/>
    <m/>
    <m/>
  </r>
  <r>
    <x v="83"/>
    <m/>
    <x v="83"/>
    <x v="167"/>
    <s v="G20111620001"/>
    <s v="CVD"/>
    <n v="2011162"/>
    <m/>
    <s v="COBRO COSTOS DE PAPELERIA SEGUN TRANSFERENCIA DEL EXTERIOR POR ORDEN DE PUMA ENERGY PARAGUAY S.A., FECHA VALOR 20/9/2022 LIB. 00513062001 YPFB-OPERACIONES PLANTA DE SEPARACION DE LIQUIDOS RIO GRANDE"/>
    <m/>
    <m/>
    <m/>
    <m/>
    <m/>
    <m/>
    <n v="50"/>
    <n v="0"/>
    <s v="NO_CONCILIADO"/>
    <m/>
    <m/>
  </r>
  <r>
    <x v="83"/>
    <m/>
    <x v="83"/>
    <x v="167"/>
    <s v="G20111640001"/>
    <s v="CVD"/>
    <n v="2011164"/>
    <m/>
    <s v="COBRO COSTOS DE PAPELERIA SEGUN TRANSFERENCIA DEL EXTERIOR POR ORDEN DE CORPORATION PETROLERA S.A., FECHA VALOR 20/9/2022 LIB. 00513062001 YPFB-OPERACIONES PLANTA DE SEPARACION DE LIQUIDOS RIO GRANDE"/>
    <m/>
    <m/>
    <m/>
    <m/>
    <m/>
    <m/>
    <n v="50"/>
    <n v="0"/>
    <s v="NO_CONCILIADO"/>
    <m/>
    <m/>
  </r>
  <r>
    <x v="86"/>
    <m/>
    <x v="86"/>
    <x v="167"/>
    <s v="G20113790002"/>
    <s v="CRV"/>
    <n v="2011379"/>
    <m/>
    <s v="TRANSFERENCIA DEL EXTERIOR SEGUN SWIFT NO 15833 DE FECHA 21/09/2022 ORDENANTE: EMBASSY OF BOLIVIA BEIJING CHINA, REF:RECAUDACIONES CONSULARES AGOSTO 2022 LIB. 00010011102 MIN.RELACIONES EXTERIORES - GESTORIA CONSULAR LEY Nº 3108"/>
    <m/>
    <m/>
    <m/>
    <m/>
    <m/>
    <m/>
    <n v="0"/>
    <n v="6860"/>
    <s v="NO_CONCILIADO"/>
    <m/>
    <m/>
  </r>
  <r>
    <x v="86"/>
    <m/>
    <x v="86"/>
    <x v="167"/>
    <s v="G20113800001"/>
    <s v="CVD"/>
    <n v="2011380"/>
    <m/>
    <s v="COBRO COSTOS DE PAPELERIA SEGUN TRANSFERENCIA DEL EXTERIOR POR ORDEN DE EMBASSY OF BOLIVIA BEIJING CHINA, REF:RECAUDACIONES CONSULARES AGOSTO 2022 LIB. 00010011102 MIN.RELACIONES EXTERIORES - GESTORIA CONSULAR LEY Nº 3108"/>
    <m/>
    <m/>
    <m/>
    <m/>
    <m/>
    <m/>
    <n v="50"/>
    <n v="0"/>
    <s v="NO_CONCILIADO"/>
    <m/>
    <m/>
  </r>
  <r>
    <x v="24"/>
    <m/>
    <x v="24"/>
    <x v="167"/>
    <s v="S10428120001"/>
    <s v="COB"/>
    <n v="1042812"/>
    <m/>
    <s v="'COBRO DE UTILES DE ESCRITORIO POR´||BS50.-Y REEMB.GSTS.COMUNICACION BS220.- CARTA DE CREDITO STANDBY REF.:S364912260545 (BCB:SB-R-2022-02) A/F MHE-EECGNV,EN COMPL.A COMP.1042792,21/09/22. LIB.00078034207 MHE-EEC-GNV FONDO RECALIFICACIÓN Y REP. DE CILINDROS A GNV REF.:SBLC S364912260545"/>
    <m/>
    <m/>
    <m/>
    <m/>
    <m/>
    <m/>
    <n v="270"/>
    <n v="0"/>
    <s v="NO_CONCILIADO"/>
    <m/>
    <m/>
  </r>
  <r>
    <x v="24"/>
    <m/>
    <x v="24"/>
    <x v="167"/>
    <s v="S10428200001"/>
    <s v="COB"/>
    <n v="1042820"/>
    <m/>
    <s v="||COMISIÓN TRANSFERENCIA FDOS. AL EXTERIOR 0.10% S/USD 270.000.- REEMB. GSTS. COM. BS220.- Y EMISIÓN COMP. CONT. BS50.-, REF.: PAGO N°2 LC I-2022-04 P/C EEC-GNV COMISIONES, EN COMPL. A COMP. CONT. N°1042817, 21/09/2022. LIB: 00078034201 MHE - EEC-GNV FONDO DE CONVERSIÓN DE VEHÍCULOS, REF.:PAGO N°2 LC I-2022-04."/>
    <m/>
    <m/>
    <m/>
    <m/>
    <m/>
    <m/>
    <n v="2122.1999999999998"/>
    <n v="0"/>
    <s v="NO_CONCILIADO"/>
    <m/>
    <m/>
  </r>
  <r>
    <x v="83"/>
    <m/>
    <x v="83"/>
    <x v="167"/>
    <s v="G20113940001"/>
    <s v="DEV"/>
    <n v="16527"/>
    <m/>
    <s v="PAGO A EXIMBANK CHINA POPUL PRÉSTAMO GCL 2004 (08) 118 VCTO. 21-09-2022 POR CUENTA DE YPFB , NTI. 016527 VALOR 21-09-2022 CAPITAL RMY 6.620.579,87 INTERESES RMY 473.739,27 CTA. 00513012002 LBP-YPFB-VENTA GAS NAT.UNRC LP CP (2011349951300)"/>
    <m/>
    <m/>
    <m/>
    <m/>
    <m/>
    <m/>
    <n v="7024547.6699999999"/>
    <n v="0"/>
    <s v="NO_CONCILIADO"/>
    <m/>
    <m/>
  </r>
  <r>
    <x v="83"/>
    <m/>
    <x v="83"/>
    <x v="167"/>
    <s v="G20113930001"/>
    <s v="DEV"/>
    <n v="16514"/>
    <m/>
    <s v="PAGO A EXIMBANK CHINA POPUL PRÉSTAMO GCL 2011 (17) 367 VCTO. 21-09-2022 POR CUENTA DE YPFB , NTI. 016514 VALOR 21-09-2022 CAPITAL RMY 12.447.146,49 INTERESES RMY 2.544.749,95 CTA. 00513012007 YPFB-RECURSOS NACIONALIZACION"/>
    <m/>
    <m/>
    <m/>
    <m/>
    <m/>
    <m/>
    <n v="14844376.109999999"/>
    <n v="0"/>
    <s v="NO_CONCILIADO"/>
    <m/>
    <m/>
  </r>
  <r>
    <x v="83"/>
    <m/>
    <x v="83"/>
    <x v="167"/>
    <s v="G20113930004"/>
    <s v="COB"/>
    <n v="16514"/>
    <m/>
    <s v="PAGO A EXIMBANK CHINA POPUL PRÉSTAMO GCL 2011 (17) 367 VCTO. 21-09-2022 POR CUENTA DE YPFB , NTI. 016514 VALOR 21-09-2022 CAPITAL RMY 12.447.146,49 INTERESES RMY 2.544.749,95 CTA. 00513012007 YPFB-RECURSOS NACIONALIZACION REF.: COMISIONES BANCARIAS"/>
    <m/>
    <m/>
    <m/>
    <m/>
    <m/>
    <m/>
    <n v="10511.71"/>
    <n v="0"/>
    <s v="NO_CONCILIADO"/>
    <m/>
    <m/>
  </r>
  <r>
    <x v="83"/>
    <m/>
    <x v="83"/>
    <x v="167"/>
    <s v="G20113940004"/>
    <s v="COB"/>
    <n v="16527"/>
    <m/>
    <s v="PAGO A EXIMBANK CHINA POPUL PRÉSTAMO GCL 2004 (08) 118 VCTO. 21-09-2022 POR CUENTA DE YPFB , NTI. 016527 VALOR 21-09-2022 CAPITAL RMY 6.620.579,87 INTERESES RMY 473.739,27 CTA. 00513012002 LBP-YPFB-VENTA GAS NAT.UNRC LP CP (2011349951300) REF.: COMISIONES BANCARIAS"/>
    <m/>
    <m/>
    <m/>
    <m/>
    <m/>
    <m/>
    <n v="5116.45"/>
    <n v="0"/>
    <s v="NO_CONCILIADO"/>
    <m/>
    <m/>
  </r>
  <r>
    <x v="117"/>
    <m/>
    <x v="117"/>
    <x v="167"/>
    <s v="S10428260003"/>
    <s v="COB"/>
    <n v="1042826"/>
    <m/>
    <s v="||REGULARIZACION DE NUESTRA OPERACION NRO. 1042546 DE FECHA 16/09/2022 EN ATENCION A NOTA CITE ENABOL: DAF/CONT.NRO.063/2022 DE FECHA 21/09/2022 (HRE-TGL-14668) ENVIADA POR EMPRESA PÚBLICA NACIONAL ESTRATÉGICA - EMPRESA NAVIERA BOLIVIANA (SECTOR PUBLICO-SERVICIOS) DEBITO DE LA LIBRETA N°00551012001 EPNE-ENABOL RECURSOS ESPECIFICOS, COBRO DE UTILES DE ESCRITORIO"/>
    <m/>
    <m/>
    <m/>
    <m/>
    <m/>
    <m/>
    <n v="50"/>
    <n v="0"/>
    <s v="NO_CONCILIADO"/>
    <m/>
    <m/>
  </r>
  <r>
    <x v="87"/>
    <m/>
    <x v="87"/>
    <x v="167"/>
    <s v="S10428460003"/>
    <s v="COB"/>
    <n v="1042846"/>
    <m/>
    <s v="||TRANSFERENCIA DE FONDOS S/G. MENSAJES SWIFT NROS. 15853 Y 15851 DE LA FECHA, Y NOTA REMITIDA POR LA DIRECCIÓN GENERAL DE AERONAUTICA CIVIL CITE: DGAC-10774/2022 DE FECHA 31/03/2022 (HRE-TGL-5031) (SECTOR PÚBLICO - SOBREVUELOS). DÉBITO DE LA LIBRETA 00117012001 DGAC, REPOSICIÓN ÚTILES DE ESCRITORIO."/>
    <m/>
    <m/>
    <m/>
    <m/>
    <m/>
    <m/>
    <n v="50"/>
    <n v="0"/>
    <s v="NO_CONCILIADO"/>
    <m/>
    <m/>
  </r>
  <r>
    <x v="19"/>
    <m/>
    <x v="19"/>
    <x v="167"/>
    <s v="S10428470003"/>
    <s v="COB"/>
    <n v="1042847"/>
    <m/>
    <s v="||TRANSFERENCIA DE FONDOS S/G MENSAJES SWIFT NROS.15852 Y15850 Y NOTAS ENVIADAS POR NAVEGACION AEREA Y AEROPUERTOS BOLIVIANOS CITE NAABOL-DNAF/N°0117/2022 DE F.04.04.2022 (HRE-TGL-5306) Y NAABOL-DNAF/N°0112/2022 DE F.30.03.2022 (HRE-TGL- 4950)(SECTOR PÚBLICO- SOBREVUELOS) DEBITO DE LA LIBRETA N° 00389012001 NAABOL- ADMINISTRACIÓN , REPOSICIÓN DE ÚTILES DE ESCRITORIO"/>
    <m/>
    <m/>
    <m/>
    <m/>
    <m/>
    <m/>
    <n v="50"/>
    <n v="0"/>
    <s v="NO_CONCILIADO"/>
    <m/>
    <m/>
  </r>
  <r>
    <x v="83"/>
    <m/>
    <x v="83"/>
    <x v="167"/>
    <s v="S10428500001"/>
    <s v="COB"/>
    <n v="1042850"/>
    <m/>
    <s v="'COBRO DE UTILES DE ESCRITORIO POR´||COMPLEMENTO A COMPROBANTE S-1042849 DE LA FECHA, REF: YPFB. LIB: 0513062001 YPFB-OPERACIONES PLANTA DE SEPARACION DE LIQUIDOS RIO GRANDE (UTILES DE ESCRITORIO)"/>
    <m/>
    <m/>
    <m/>
    <m/>
    <m/>
    <m/>
    <n v="50"/>
    <n v="0"/>
    <s v="NO_CONCILIADO"/>
    <m/>
    <m/>
  </r>
  <r>
    <x v="0"/>
    <m/>
    <x v="0"/>
    <x v="168"/>
    <s v="O20522030002"/>
    <s v="BOD"/>
    <n v="2052203"/>
    <m/>
    <s v="00099021001 DEPOSITO DE EFECTIVO, DEPOSITANTE: ZORAIDA CONDARCO AGUIRRE, CONCEPTO: DEVOLUCIÓN POR DOBLE PERCEPCION, CUENTA DE DEPOSITO: CUENTA UNICA DEL TESORO"/>
    <m/>
    <m/>
    <m/>
    <m/>
    <m/>
    <m/>
    <n v="0"/>
    <n v="3143.89"/>
    <s v="NO_CONCILIADO"/>
    <m/>
    <m/>
  </r>
  <r>
    <x v="19"/>
    <m/>
    <x v="19"/>
    <x v="168"/>
    <s v="O20522060002"/>
    <s v="BOD"/>
    <n v="2052206"/>
    <m/>
    <s v="00389012001 DEPOSITO DE EFECTIVO, DEPOSITANTE: NAABOL-OF CENTRAL, CONCEPTO: DEVOLUCION DE RECURSOS NO UTILIZADOS C-31 N°1077 DA 1, CUENTA DE DEPOSITO: CUENTA UNICA DEL TESORO"/>
    <m/>
    <m/>
    <m/>
    <m/>
    <m/>
    <m/>
    <n v="0"/>
    <n v="5"/>
    <s v="NO_CONCILIADO"/>
    <m/>
    <m/>
  </r>
  <r>
    <x v="41"/>
    <m/>
    <x v="41"/>
    <x v="168"/>
    <s v="O20523200002"/>
    <s v="BOD"/>
    <n v="2052320"/>
    <m/>
    <s v="00070057001 DEPOSITO DE EFECTIVO, DEPOSITANTE: MARCO ANTONIO ECHENIQUE MARQUEZ, CONCEPTO: DEVOLUCION DE DIEZ DIAS DE HABERES POR PERMISO EN EL MES DE AGOSTO SIN GOCE DE HABER, CUENTA DE DEPOSITO: CUENTA UNICA DEL TESORO"/>
    <m/>
    <m/>
    <m/>
    <m/>
    <m/>
    <m/>
    <n v="0"/>
    <n v="4331.67"/>
    <s v="NO_CONCILIADO"/>
    <m/>
    <m/>
  </r>
  <r>
    <x v="105"/>
    <m/>
    <x v="105"/>
    <x v="168"/>
    <s v="O20523670002"/>
    <s v="BOD"/>
    <n v="2052367"/>
    <m/>
    <s v="00099021001 DEPOSITO DE EFECTIVO, DEPOSITANTE: MILENA PACHECO PAREDES, CONCEPTO: DEVOLUCION DE VIATICOS (1 DIA), CUENTA DE DEPOSITO: CUENTA UNICA DEL TESORO /DJBR."/>
    <m/>
    <m/>
    <m/>
    <m/>
    <m/>
    <m/>
    <n v="0"/>
    <n v="371"/>
    <s v="NO_CONCILIADO"/>
    <m/>
    <m/>
  </r>
  <r>
    <x v="79"/>
    <m/>
    <x v="79"/>
    <x v="168"/>
    <s v="O20524050002"/>
    <s v="BOD"/>
    <n v="2052405"/>
    <m/>
    <s v="00053011102 DEPOSITO DE EFECTIVO, DEPOSITANTE: MINISTERIO DE CULTURAS DESCOLONIZACION Y DESPA., CONCEPTO: DEVOLUCION DE SALDOS DE FONDOS EN AVANCE, CUENTA DE DEPOSITO: CUENTA UNICA DEL TESORO"/>
    <m/>
    <m/>
    <m/>
    <m/>
    <m/>
    <m/>
    <n v="0"/>
    <n v="1054"/>
    <s v="NO_CONCILIADO"/>
    <m/>
    <m/>
  </r>
  <r>
    <x v="0"/>
    <m/>
    <x v="0"/>
    <x v="168"/>
    <s v="O20524090002"/>
    <s v="BOD"/>
    <n v="2052409"/>
    <m/>
    <s v="00099021001 DEPOSITO DE EFECTIVO, DEPOSITANTE: DIONICIO MAMANI LAURA, CONCEPTO: DEVOLUCION POR DOBLE PERCEPCION, CUENTA DE DEPOSITO: CUENTA UNICA DEL TESORO"/>
    <m/>
    <m/>
    <m/>
    <m/>
    <m/>
    <m/>
    <n v="0"/>
    <n v="2090.4299999999998"/>
    <s v="NO_CONCILIADO"/>
    <m/>
    <m/>
  </r>
  <r>
    <x v="32"/>
    <m/>
    <x v="32"/>
    <x v="168"/>
    <s v="O20524110002"/>
    <s v="BOD"/>
    <n v="2052411"/>
    <m/>
    <s v="00046104203 DEPOSITO DE EFECTIVO, DEPOSITANTE: RENE ALVARO JIMENEZ MARCA, CONCEPTO: REVERSION, CUENTA DE DEPOSITO: CUENTA UNICA DEL TESORO"/>
    <m/>
    <m/>
    <m/>
    <m/>
    <m/>
    <m/>
    <n v="0"/>
    <n v="18"/>
    <s v="NO_CONCILIADO"/>
    <m/>
    <m/>
  </r>
  <r>
    <x v="79"/>
    <m/>
    <x v="79"/>
    <x v="168"/>
    <s v="O20524160002"/>
    <s v="BOD"/>
    <n v="2052416"/>
    <m/>
    <s v="00053014101 DEPOSITO DE EFECTIVO, DEPOSITANTE: UVALDO JAVIER ROMERO MAMANI, CONCEPTO: DEVOLUCIÓN DE FONDO EN AVANCE NO EJECUTADO, CUENTA DE DEPOSITO: CUENTA UNICA DEL TESORO"/>
    <m/>
    <m/>
    <m/>
    <m/>
    <m/>
    <m/>
    <n v="0"/>
    <n v="5500"/>
    <s v="NO_CONCILIADO"/>
    <m/>
    <m/>
  </r>
  <r>
    <x v="109"/>
    <m/>
    <x v="109"/>
    <x v="168"/>
    <s v="B20522110002"/>
    <s v="BOD"/>
    <n v="2052211"/>
    <m/>
    <s v="00660012006 DEP.DE CHEQ.AJENOS,RET.DE CAM.,CONCEPTO: DEP. POR FALTANTE EN ENTREGA DE MATERIAL GEST. 2021,DEP.: ORGANO JUDICIAL DAF LA PAZ , PROCEDENCIA: BANCO UNION S.A., CHEQUE: 2830, FECHA DE EMISION:16/09/2022"/>
    <m/>
    <m/>
    <m/>
    <m/>
    <m/>
    <m/>
    <n v="0"/>
    <n v="410"/>
    <s v="NO_CONCILIADO"/>
    <m/>
    <m/>
  </r>
  <r>
    <x v="100"/>
    <m/>
    <x v="100"/>
    <x v="168"/>
    <s v="B20522350002"/>
    <s v="BOD"/>
    <n v="2052235"/>
    <m/>
    <s v="00099021001 DEP.DE CHEQ.AJENOS,RET.DE CAM.,CONCEPTO: DEVOLUCION AL TGN (RECURSOS DEL SINIESTRO BRIGADA POTOSI),DEP.: CAMARA DE DIPUTADOS , PROCEDENCIA: BANCO UNION S.A., CHEQUE: 682, FECHA DE EMISION:22/09/2022"/>
    <m/>
    <m/>
    <m/>
    <m/>
    <m/>
    <m/>
    <n v="0"/>
    <n v="149034.31"/>
    <s v="NO_CONCILIADO"/>
    <m/>
    <m/>
  </r>
  <r>
    <x v="41"/>
    <m/>
    <x v="41"/>
    <x v="168"/>
    <s v="B20522360002"/>
    <s v="BOD"/>
    <n v="2052236"/>
    <m/>
    <s v="00070011102 DEP.DE CHEQ.AJENOS,RET.DE CAM.,CONCEPTO: DEPÓSITO POR DEVOLUCION DE PASAJES AEREOS DE JOSUE MARTINEZ E. ZULEMA SERRUDO A . REV C31 N°2322,DEP.: MINISTERIO DE TRABAJO EMPLEO Y PREVISION SOCIAL"/>
    <m/>
    <m/>
    <m/>
    <m/>
    <m/>
    <m/>
    <n v="0"/>
    <n v="716"/>
    <s v="NO_CONCILIADO"/>
    <m/>
    <m/>
  </r>
  <r>
    <x v="14"/>
    <m/>
    <x v="14"/>
    <x v="168"/>
    <s v="B20522440002"/>
    <s v="BOD"/>
    <n v="2052244"/>
    <m/>
    <s v="00086054202 DEP.DE CHEQ.AJENOS,RET.DE CAM.,CONCEPTO: DEPÓSITO DEL 50% DE CONTRAPARTE DEL PROYECTO CONSTRUCCION DEL SISTEMA DE ALCANTARILLADO Y PTAR,DEP.: GOBIERNO AUTONOMO MUNICIPAL DE LAJA"/>
    <m/>
    <m/>
    <m/>
    <m/>
    <m/>
    <m/>
    <n v="0"/>
    <n v="681309"/>
    <s v="NO_CONCILIADO"/>
    <m/>
    <m/>
  </r>
  <r>
    <x v="46"/>
    <m/>
    <x v="46"/>
    <x v="168"/>
    <s v="B20522870002"/>
    <s v="BOD"/>
    <n v="2052287"/>
    <m/>
    <s v="00599042001 DEP.DE CHEQ.AJENOS,RET.DE CAM.,CONCEPTO: DEVOLUCION DE SALDO NO EJECUTADO DE FAVIO JUSTO MAMANI QUISPE,DEP.: EMPRESA BOLIVIANA DE ALIMENTOS Y DERIVADOS-EBA , PROCEDENCIA: BANCO UNION S.A., CHEQUE: 1121, FECHA DE EMISION:22/09/2022"/>
    <m/>
    <m/>
    <m/>
    <m/>
    <m/>
    <m/>
    <n v="0"/>
    <n v="125.98"/>
    <s v="NO_CONCILIADO"/>
    <m/>
    <m/>
  </r>
  <r>
    <x v="0"/>
    <m/>
    <x v="0"/>
    <x v="168"/>
    <s v="B20523010002"/>
    <s v="BOD"/>
    <n v="2052301"/>
    <m/>
    <s v="00099021001 DEP.DE CHEQ.AJENOS,RET.DE CAM.,CONCEPTO: GUZMAN BAYA EDWIN RENE,DEP.: BANCO UNION S.A. , PROCEDENCIA: BANCO UNION S.A., CHEQUE: 182506, FECHA DE EMISION:22/09/2022"/>
    <m/>
    <m/>
    <m/>
    <m/>
    <m/>
    <m/>
    <n v="0"/>
    <n v="20235"/>
    <s v="NO_CONCILIADO"/>
    <m/>
    <m/>
  </r>
  <r>
    <x v="0"/>
    <m/>
    <x v="0"/>
    <x v="168"/>
    <s v="B20523100002"/>
    <s v="BOD"/>
    <n v="2052310"/>
    <m/>
    <s v="00099021001 DEP.DE CHEQ.AJENOS,RET.DE CAM.,CONCEPTO: BENITEZ ZABALA ELSA ROSARIO,DEP.: BANCO UNION S.A. , PROCEDENCIA: BANCO UNION S.A., CHEQUE: 182507, FECHA DE EMISION:22/09/2022"/>
    <m/>
    <m/>
    <m/>
    <m/>
    <m/>
    <m/>
    <n v="0"/>
    <n v="261.31"/>
    <s v="NO_CONCILIADO"/>
    <m/>
    <m/>
  </r>
  <r>
    <x v="0"/>
    <m/>
    <x v="0"/>
    <x v="168"/>
    <s v="B20523120002"/>
    <s v="BOD"/>
    <n v="2052312"/>
    <m/>
    <s v="00099021001 DEP.DE CHEQ.AJENOS,RET.DE CAM.,CONCEPTO: DEVOLUCION DE VIATICOS DEV.21,DEP.: JOSE ABEL MARTINEZ MRDEN , PROCEDENCIA: BANCO UNION S.A., CHEQUE: 3038, FECHA DE EMISION:20/09/2022"/>
    <m/>
    <m/>
    <m/>
    <m/>
    <m/>
    <m/>
    <n v="0"/>
    <n v="465"/>
    <s v="NO_CONCILIADO"/>
    <m/>
    <m/>
  </r>
  <r>
    <x v="51"/>
    <m/>
    <x v="51"/>
    <x v="168"/>
    <s v="B20523150002"/>
    <s v="BOD"/>
    <n v="2052315"/>
    <m/>
    <s v="00099021001 DEP.DE CHEQ.AJENOS,RET.DE CAM.,CONCEPTO: DEVOLUCION DE FONDOS POR FACTURA NO DECLARADA PREV. C-31 N°3655,DEP.: ROXANA TRUJILLO MOGRO , PROCEDENCIA: BANCO UNION S.A., CHEQUE: 3016, FECHA DE EMISION:13/09/2022 /DJBR."/>
    <m/>
    <m/>
    <m/>
    <m/>
    <m/>
    <m/>
    <n v="0"/>
    <n v="140"/>
    <s v="NO_CONCILIADO"/>
    <m/>
    <m/>
  </r>
  <r>
    <x v="3"/>
    <m/>
    <x v="3"/>
    <x v="168"/>
    <s v="J05167930002"/>
    <s v="NTE"/>
    <n v="4306244"/>
    <m/>
    <s v="A:00099021001 Transferencia que realizamos a solicitud de la Unidad de Administración e Información Salarial mediante nota CITE: MEFP/VTCP/DGPOT/UAIS/No 1809/2022, informe MEFP/VTCP/DGPOT/UAIS/No. 131/2022 para la reversión definitiva de las Boletas de Pago solicitadas por el SENASIR consignadas en el comprobante de pago No. 71933 H.R. 6-20197-R"/>
    <m/>
    <m/>
    <m/>
    <m/>
    <m/>
    <m/>
    <n v="0"/>
    <n v="1526462"/>
    <s v="NO_CONCILIADO"/>
    <m/>
    <m/>
  </r>
  <r>
    <x v="83"/>
    <m/>
    <x v="83"/>
    <x v="168"/>
    <s v="G20124090001"/>
    <s v="CVD"/>
    <n v="2012409"/>
    <m/>
    <s v="COBRO COSTOS DE PAPELERIA SEGUN TRANSFERENCIA DEL EXTERIOR POR ORDEN DE SUPERGASBRAS ENERGIA LTDA, FECHA VALOR 21/9/2022, INV/1309/2022, 1308/2022 LIB. 00513062001 YPFB-OPERACIONES PLANTA DE SEPARACION DE LIQUIDOS RIO GRANDE"/>
    <m/>
    <m/>
    <m/>
    <m/>
    <m/>
    <m/>
    <n v="50"/>
    <n v="0"/>
    <s v="NO_CONCILIADO"/>
    <m/>
    <m/>
  </r>
  <r>
    <x v="83"/>
    <m/>
    <x v="83"/>
    <x v="168"/>
    <s v="G20124110001"/>
    <s v="CVD"/>
    <n v="2012411"/>
    <m/>
    <s v="COBRO COSTOS DE PAPELERIA SEGUN TRANSFERENCIA DEL EXTERIOR POR ORDEN DE PETROLEOS DEL NORTE SACI, FECHA VALOR 21/9/2022, PAGO FACTURA 1324/2022 LIB. 00513062001 YPFB-OPERACIONES PLANTA DE SEPARACION DE LIQUIDOS RIO GRANDE"/>
    <m/>
    <m/>
    <m/>
    <m/>
    <m/>
    <m/>
    <n v="50"/>
    <n v="0"/>
    <s v="NO_CONCILIADO"/>
    <m/>
    <m/>
  </r>
  <r>
    <x v="116"/>
    <m/>
    <x v="116"/>
    <x v="168"/>
    <s v="S10428760001"/>
    <s v="COB"/>
    <n v="1042876"/>
    <m/>
    <s v="'COBRO DE UTILES DE ESCRITORIO POR´||BS50.-,REEMB.GSTS.COMUNICACION BS220.-Y COMISIONES ENVIO DOCUMENTOS BS220.-LC EXP A/F CARTONBOL REF.:ILC79461CHL (BCB:E-2022-02),S/G DOCS.ADJ. LIB.00576012002 CARTONBOL-RECAUDADORA RF.:COMIS.ENV.DOCS.,SWIFT Y EMIS.COMP.CONT. LC EXP ILC79461CHL"/>
    <m/>
    <m/>
    <m/>
    <m/>
    <m/>
    <m/>
    <n v="490"/>
    <n v="0"/>
    <s v="NO_CONCILIADO"/>
    <m/>
    <m/>
  </r>
  <r>
    <x v="83"/>
    <m/>
    <x v="83"/>
    <x v="168"/>
    <s v="G20128270001"/>
    <s v="CVD"/>
    <n v="2012827"/>
    <m/>
    <s v="COBRO COSTOS DE PAPELERIA SEGUN TRANSFERENCIA DEL EXTERIOR POR ORDEN DE PARAGUAY ENERGY GAS S.R.L., FECHA VALOR 21/9/2022 LIB. 00513062001 YPFB-OPERACIONES PLANTA DE SEPARACION DE LIQUIDOS RIO GRANDE"/>
    <m/>
    <m/>
    <m/>
    <m/>
    <m/>
    <m/>
    <n v="50"/>
    <n v="0"/>
    <s v="NO_CONCILIADO"/>
    <m/>
    <m/>
  </r>
  <r>
    <x v="83"/>
    <m/>
    <x v="83"/>
    <x v="168"/>
    <s v="G20128340001"/>
    <s v="CVD"/>
    <n v="2012834"/>
    <m/>
    <s v="COBRO COSTOS DE PAPELERIA SEGUN TRANSFERENCIA DEL EXTERIOR POR ORDEN DE GAS CORONA SAECA, FECHA VALOR 21/9/2022 LIB. 00513062001 YPFB-OPERACIONES PLANTA DE SEPARACION DE LIQUIDOS RIO GRANDE"/>
    <m/>
    <m/>
    <m/>
    <m/>
    <m/>
    <m/>
    <n v="50"/>
    <n v="0"/>
    <s v="NO_CONCILIADO"/>
    <m/>
    <m/>
  </r>
  <r>
    <x v="83"/>
    <m/>
    <x v="83"/>
    <x v="168"/>
    <s v="G20128310001"/>
    <s v="CVD"/>
    <n v="2012831"/>
    <m/>
    <s v="COBRO COSTOS DE PAPELERIA SEGUN TRANSFERENCIA DEL EXTERIOR POR ORDEN DE CORPORACION ANDINA DEL GAS PERU S.A.C., FECHA VALOR 22/9/2022 LIB. 00513062001 YPFB-OPERACIONES PLANTA DE SEPARACION DE LIQUIDOS RIO GRANDE"/>
    <m/>
    <m/>
    <m/>
    <m/>
    <m/>
    <m/>
    <n v="50"/>
    <n v="0"/>
    <s v="NO_CONCILIADO"/>
    <m/>
    <m/>
  </r>
  <r>
    <x v="43"/>
    <m/>
    <x v="43"/>
    <x v="168"/>
    <s v="G20129720003"/>
    <s v="COB"/>
    <n v="2012972"/>
    <m/>
    <s v="TRANSFERENCIA RECIBIDA DEL EXTERIOR SEGÚN MENSAJES SWIFT Nos. 15933-15932 (REM.EXT.) DE FECHA 22-09-2022 POR DESEMBOLSO DE BID PRÉSTAMO 4376/BL-BO REQ 00027 BO 2022106459 LIBRETA N° 00291012002 ABC-RECURSOS PROPIOS REF.: UTILES DE ESCRITORIO"/>
    <m/>
    <m/>
    <m/>
    <m/>
    <m/>
    <m/>
    <n v="50"/>
    <n v="0"/>
    <s v="NO_CONCILIADO"/>
    <m/>
    <m/>
  </r>
  <r>
    <x v="86"/>
    <m/>
    <x v="86"/>
    <x v="168"/>
    <s v="G20129790002"/>
    <s v="CRV"/>
    <n v="2012979"/>
    <m/>
    <s v="TRANSFERENCIA DEL EXTERIOR SEGUN SWIFT NO 15882, 15881 DE FECHA 22/09/2022 ORDENANTE: VICECONSULADO DEL ESTADO PLURI ARGENTINA, RECAUDACIONES GESTORIA CONSULAR AGOSTO 2022 LIB. 00010011102 MIN.RELACIONES EXTERIORES - GESTORIA CONSULAR LEY Nº 3108"/>
    <m/>
    <m/>
    <m/>
    <m/>
    <m/>
    <m/>
    <n v="0"/>
    <n v="15164.99"/>
    <s v="NO_CONCILIADO"/>
    <m/>
    <m/>
  </r>
  <r>
    <x v="83"/>
    <m/>
    <x v="83"/>
    <x v="168"/>
    <s v="G20129780001"/>
    <s v="CVD"/>
    <n v="2012978"/>
    <m/>
    <s v="COBRO COSTOS DE PAPELERIA SEGUN TRANSFERENCIA DEL EXTERIOR POR ORDEN DE LLAMA GAS S.A., FECHA VALOR 22/9/2022 LIB. 00513062001 YPFB-OPERACIONES PLANTA DE SEPARACION DE LIQUIDOS RIO GRANDE"/>
    <m/>
    <m/>
    <m/>
    <m/>
    <m/>
    <m/>
    <n v="50"/>
    <n v="0"/>
    <s v="NO_CONCILIADO"/>
    <m/>
    <m/>
  </r>
  <r>
    <x v="86"/>
    <m/>
    <x v="86"/>
    <x v="168"/>
    <s v="G20129800001"/>
    <s v="CVD"/>
    <n v="2012980"/>
    <m/>
    <s v="COBRO COSTOS DE PAPELERIA SEGUN TRANSFERENCIA DEL EXTERIOR POR ORDEN DE VICECONSULADO DEL ESTADO PLURI ARGENTINA, RECAUDACIONES GESTORIA CONSULAR AGOSTO 2022 LIB. 00010011102 MIN.RELACIONES EXTERIORES - GESTORIA CONSULAR LEY Nº 3108"/>
    <m/>
    <m/>
    <m/>
    <m/>
    <m/>
    <m/>
    <n v="50"/>
    <n v="0"/>
    <s v="NO_CONCILIADO"/>
    <m/>
    <m/>
  </r>
  <r>
    <x v="14"/>
    <m/>
    <x v="14"/>
    <x v="168"/>
    <s v="S10429340001"/>
    <s v="COB"/>
    <n v="1042934"/>
    <m/>
    <s v="COBRO DE||ÚTILES DE ESCRITORIO POR LA ELABORACIÓN DEL COMPROBANTE CONTABLE 1042929 DE RECEPCIÓN DE FONDOS DEL EXTERIOR SWIFT N° 15920 CLIENTE ORDENANTE COMMISSION DE LUNION EUROPEENE, CLIENTE BENEFICIARIO 8263 TGN APS MMAYA SANEAMIENTO GEST DEL AGUA COSTO ÚTILES DE ESCRITORIO DE LA CUT, LIBRETA N°00086011109 MMAYA-BS-OTROS INGRESOS"/>
    <m/>
    <m/>
    <m/>
    <m/>
    <m/>
    <m/>
    <n v="50"/>
    <n v="0"/>
    <s v="NO_CONCILIADO"/>
    <m/>
    <m/>
  </r>
  <r>
    <x v="0"/>
    <m/>
    <x v="0"/>
    <x v="169"/>
    <s v="O20525610002"/>
    <s v="BOD"/>
    <n v="2052561"/>
    <m/>
    <s v="00099021001 DEPOSITO DE EFECTIVO, DEPOSITANTE: GREGORIA MAMANI CHOQUE, CONCEPTO: DEVOLUCION POR DOBLE PERCEPCION, CUENTA DE DEPOSITO: CUENTA UNICA DEL TESORO"/>
    <m/>
    <m/>
    <m/>
    <m/>
    <m/>
    <m/>
    <n v="0"/>
    <n v="518.79999999999995"/>
    <s v="NO_CONCILIADO"/>
    <m/>
    <m/>
  </r>
  <r>
    <x v="0"/>
    <m/>
    <x v="0"/>
    <x v="169"/>
    <s v="O20525640002"/>
    <s v="BOD"/>
    <n v="2052564"/>
    <m/>
    <s v="00099021001 DEPOSITO DE EFECTIVO, DEPOSITANTE: ROSA AMALIA QUISBERT DE MARCA, CONCEPTO: DEVOLUCIÓN DE RETROACTIVO, CUENTA DE DEPOSITO: CUENTA UNICA DEL TESORO"/>
    <m/>
    <m/>
    <m/>
    <m/>
    <m/>
    <m/>
    <n v="0"/>
    <n v="200"/>
    <s v="NO_CONCILIADO"/>
    <m/>
    <m/>
  </r>
  <r>
    <x v="26"/>
    <m/>
    <x v="26"/>
    <x v="169"/>
    <s v="O20525820002"/>
    <s v="BOD"/>
    <n v="2052582"/>
    <m/>
    <s v="00587012001 DEPOSITO DE EFECTIVO, DEPOSITANTE: E.B.C., CONCEPTO: DEVOLUCIÓN DE RECURSOS PARA CAPACITACION TALLER ELABORACION POA 2023, CUENTA DE DEPOSITO: CUENTA UNICA DEL TESORO"/>
    <m/>
    <m/>
    <m/>
    <m/>
    <m/>
    <m/>
    <n v="0"/>
    <n v="25000"/>
    <s v="NO_CONCILIADO"/>
    <m/>
    <m/>
  </r>
  <r>
    <x v="83"/>
    <m/>
    <x v="83"/>
    <x v="169"/>
    <s v="O20526000002"/>
    <s v="BOD"/>
    <n v="2052600"/>
    <m/>
    <s v="00513122001 DEPOSITO DE EFECTIVO, DEPOSITANTE: MAYRA MONTES FLORES, CONCEPTO: PAGO NOTA DE DEBITO DRPT-2022-09-127 Y DRPT-2022-09-129 POR CAMBIO DE RUTA DE PASAJES AEREOS, CUENTA DE DEPOSITO: CUENTA UNICA DEL TESORO"/>
    <m/>
    <m/>
    <m/>
    <m/>
    <m/>
    <m/>
    <n v="0"/>
    <n v="1067.6500000000001"/>
    <s v="NO_CONCILIADO"/>
    <m/>
    <m/>
  </r>
  <r>
    <x v="26"/>
    <m/>
    <x v="26"/>
    <x v="169"/>
    <s v="O20526510002"/>
    <s v="BOD"/>
    <n v="2052651"/>
    <m/>
    <s v="00587012001 DEPOSITO DE EFECTIVO, DEPOSITANTE: E.B.C., CONCEPTO: DEVOLUCIÓN AL COMPROBANTE N°908, CUENTA DE DEPOSITO: CUENTA UNICA DEL TESORO"/>
    <m/>
    <m/>
    <m/>
    <m/>
    <m/>
    <m/>
    <n v="0"/>
    <n v="36"/>
    <s v="NO_CONCILIADO"/>
    <m/>
    <m/>
  </r>
  <r>
    <x v="90"/>
    <m/>
    <x v="90"/>
    <x v="169"/>
    <s v="O20526740002"/>
    <s v="BOD"/>
    <n v="2052674"/>
    <m/>
    <s v="00378012002 DEPOSITO DE EFECTIVO, DEPOSITANTE: ALEJANDRO F. AMARU CUSI -SENATEX, CONCEPTO: DEVOLUCION PREVENTIVO N°756 SALDO NO EJECUTADO AL C31 167, CUENTA DE DEPOSITO: CUENTA UNICA DEL TESORO"/>
    <m/>
    <m/>
    <m/>
    <m/>
    <m/>
    <m/>
    <n v="0"/>
    <n v="177"/>
    <s v="NO_CONCILIADO"/>
    <m/>
    <m/>
  </r>
  <r>
    <x v="0"/>
    <m/>
    <x v="0"/>
    <x v="169"/>
    <s v="O20526770002"/>
    <s v="BOD"/>
    <n v="2052677"/>
    <m/>
    <s v="00099021001 DEPOSITO DE EFECTIVO, DEPOSITANTE: FRANZ RUBEN RODRIGUEZ LOAYZA, CONCEPTO: DEVOLUCION POR DOBLE PERCEPCION, CUENTA DE DEPOSITO: CUENTA UNICA DEL TESORO"/>
    <m/>
    <m/>
    <m/>
    <m/>
    <m/>
    <m/>
    <n v="0"/>
    <n v="3746.67"/>
    <s v="NO_CONCILIADO"/>
    <m/>
    <m/>
  </r>
  <r>
    <x v="4"/>
    <m/>
    <x v="4"/>
    <x v="169"/>
    <s v="O20526910002"/>
    <s v="BOD"/>
    <n v="2052691"/>
    <m/>
    <s v="00099021001 DEPOSITO DE EFECTIVO, DEPOSITANTE: FIDEL VICTOR CHAVEZ FORONDA, CONCEPTO: DEVOLUCION DE HABERES, CUENTA DE DEPOSITO: CUENTA UNICA DEL TESORO /DJBR."/>
    <m/>
    <m/>
    <m/>
    <m/>
    <m/>
    <m/>
    <n v="0"/>
    <n v="5000"/>
    <s v="NO_CONCILIADO"/>
    <m/>
    <m/>
  </r>
  <r>
    <x v="118"/>
    <m/>
    <x v="118"/>
    <x v="169"/>
    <s v="O20526960002"/>
    <s v="BOD"/>
    <n v="2052696"/>
    <m/>
    <s v="00292032001 DEPOSITO DE EFECTIVO, DEPOSITANTE: MELINDA DANIELA YUJRA RODRIGUEZ, CONCEPTO: DEVOLUCION DE FONDOS EN AVANCE, CUENTA DE DEPOSITO: CUENTA UNICA DEL TESORO"/>
    <m/>
    <m/>
    <m/>
    <m/>
    <m/>
    <m/>
    <n v="0"/>
    <n v="1165"/>
    <s v="NO_CONCILIADO"/>
    <m/>
    <m/>
  </r>
  <r>
    <x v="18"/>
    <m/>
    <x v="18"/>
    <x v="169"/>
    <s v="O20527240002"/>
    <s v="BOD"/>
    <n v="2052724"/>
    <m/>
    <s v="00081011101 DEPOSITO DE EFECTIVO, DEPOSITANTE: FREDY D. BRACAMONTE VALVERDE, CONCEPTO: DEVOLUCIÓN FONDOS EN AVANCE, CUENTA DE DEPOSITO: CUENTA UNICA DEL TESORO"/>
    <m/>
    <m/>
    <m/>
    <m/>
    <m/>
    <m/>
    <n v="0"/>
    <n v="1366.56"/>
    <s v="NO_CONCILIADO"/>
    <m/>
    <m/>
  </r>
  <r>
    <x v="56"/>
    <m/>
    <x v="56"/>
    <x v="169"/>
    <s v="O20527970002"/>
    <s v="BOD"/>
    <n v="2052797"/>
    <m/>
    <s v="00590012001 DEPOSITO DE EFECTIVO, DEPOSITANTE: VICTOR HUGO HUARACHI FLORES, CONCEPTO: DEVOLUCIÓN DE FONDOS NO UTILIZADOS, CUENTA DE DEPOSITO: CUENTA UNICA DEL TESORO"/>
    <m/>
    <m/>
    <m/>
    <m/>
    <m/>
    <m/>
    <n v="0"/>
    <n v="1030"/>
    <s v="NO_CONCILIADO"/>
    <m/>
    <m/>
  </r>
  <r>
    <x v="0"/>
    <m/>
    <x v="0"/>
    <x v="169"/>
    <s v="O20528200002"/>
    <s v="BOD"/>
    <n v="2052820"/>
    <m/>
    <s v="00099021001 DEPOSITO DE EFECTIVO, DEPOSITANTE: LUCRECIA VELARDE VDA. DE FLORES, CONCEPTO: NUEVAS NUPCIAS, CUENTA DE DEPOSITO: CUENTA UNICA DEL TESORO"/>
    <m/>
    <m/>
    <m/>
    <m/>
    <m/>
    <m/>
    <n v="0"/>
    <n v="1500"/>
    <s v="NO_CONCILIADO"/>
    <m/>
    <m/>
  </r>
  <r>
    <x v="44"/>
    <m/>
    <x v="44"/>
    <x v="169"/>
    <s v="O20528390002"/>
    <s v="BOD"/>
    <n v="2052839"/>
    <m/>
    <s v="00213012001 DEPOSITO DE EFECTIVO, DEPOSITANTE: WILDER ALDY RAMIREZ HUANCA- SERV DE METEREOLOGIA, CONCEPTO: GASTOS NO REALIZADOS, CUENTA DE DEPOSITO: CUENTA UNICA DEL TESORO"/>
    <m/>
    <m/>
    <m/>
    <m/>
    <m/>
    <m/>
    <n v="0"/>
    <n v="6"/>
    <s v="NO_CONCILIADO"/>
    <m/>
    <m/>
  </r>
  <r>
    <x v="63"/>
    <m/>
    <x v="63"/>
    <x v="169"/>
    <s v="O20528420002"/>
    <s v="BOD"/>
    <n v="2052842"/>
    <m/>
    <s v="00099021001 DEPOSITO DE EFECTIVO, DEPOSITANTE: NORAH ELISA GUTIERREZ CORNEJO, CONCEPTO: COMPROMISO DEVOLUCIÓN DE DEUDA A SENASIR, CUENTA DE DEPOSITO: CUENTA UNICA DEL TESORO"/>
    <m/>
    <m/>
    <m/>
    <m/>
    <m/>
    <m/>
    <n v="0"/>
    <n v="3372.41"/>
    <s v="NO_CONCILIADO"/>
    <m/>
    <m/>
  </r>
  <r>
    <x v="56"/>
    <m/>
    <x v="56"/>
    <x v="169"/>
    <s v="O20528440002"/>
    <s v="BOD"/>
    <n v="2052844"/>
    <m/>
    <s v="00590012001 DEPOSITO DE EFECTIVO, DEPOSITANTE: ANAHI CARCAGNO CAREAGA, CONCEPTO: DEVOLUCIÓN DE FONDOS NO UTILIZADOS, CUENTA DE DEPOSITO: CUENTA UNICA DEL TESORO"/>
    <m/>
    <m/>
    <m/>
    <m/>
    <m/>
    <m/>
    <n v="0"/>
    <n v="318"/>
    <s v="NO_CONCILIADO"/>
    <m/>
    <m/>
  </r>
  <r>
    <x v="51"/>
    <m/>
    <x v="51"/>
    <x v="169"/>
    <s v="O20528560002"/>
    <s v="BOD"/>
    <n v="2052856"/>
    <m/>
    <s v="00132042003 DEPOSITO DE EFECTIVO, DEPOSITANTE: EEPAF, CONCEPTO: EEPAF-DEVOLUCIÓN DE RECURSOS NO EJECUTADOS FONDOS EN AVANCE- CRISTHIAN SABINO FERNANDEZ LLAVES, CUENTA DE DEPOSITO: CUENTA UNICA DEL TESORO"/>
    <m/>
    <m/>
    <m/>
    <m/>
    <m/>
    <m/>
    <n v="0"/>
    <n v="0.03"/>
    <s v="NO_CONCILIADO"/>
    <m/>
    <m/>
  </r>
  <r>
    <x v="33"/>
    <m/>
    <x v="33"/>
    <x v="169"/>
    <s v="B20525650002"/>
    <s v="BOD"/>
    <n v="2052565"/>
    <m/>
    <s v="00155012001 DEP.DE CHEQ.AJENOS,RET.DE CAM.,CONCEPTO: TRANSFERENCIA DE RECURSOS A LA CUT POR DESCUENTOS DE PERMISOS SIN GOCE DE HABERES,DEP.: DIRECCION DEL NOTARIADO PLURINACIONAL , PROCEDENCIA: BANCO UNION S.A., CHEQUE: 766, FECHA DE EMISION:21/09/2022"/>
    <m/>
    <m/>
    <m/>
    <m/>
    <m/>
    <m/>
    <n v="0"/>
    <n v="720.03"/>
    <s v="NO_CONCILIADO"/>
    <m/>
    <m/>
  </r>
  <r>
    <x v="109"/>
    <m/>
    <x v="109"/>
    <x v="169"/>
    <s v="B20525870002"/>
    <s v="BOD"/>
    <n v="2052587"/>
    <m/>
    <s v="00660012006 DEP.DE CHEQ.AJENOS,RET.DE CAM.,CONCEPTO: DEV DE PASAJES DE GESTIONES ANTERIORES POR OBSERVACION INFORME DE AUDITORIA UNAI CBBA OJ N°008/2019,DEP.: ORGANO JUDICIAL-DISTRITO COCHABAMBA"/>
    <m/>
    <m/>
    <m/>
    <m/>
    <m/>
    <m/>
    <n v="0"/>
    <n v="350"/>
    <s v="NO_CONCILIADO"/>
    <m/>
    <m/>
  </r>
  <r>
    <x v="109"/>
    <m/>
    <x v="109"/>
    <x v="169"/>
    <s v="B20525900002"/>
    <s v="BOD"/>
    <n v="2052590"/>
    <m/>
    <s v="00660012006 DEP.DE CHEQ.AJENOS,RET.DE CAM.,CONCEPTO: DEV POR OBSERVACIONES INFORME DE AUDITORIA UNAI CBBA OJ N°005/2022 MANT Y REP DE INMUEBLES,DEP.: ORGANO JUDICIAL-DISTRITO COCHABAMBA"/>
    <m/>
    <m/>
    <m/>
    <m/>
    <m/>
    <m/>
    <n v="0"/>
    <n v="11310.43"/>
    <s v="NO_CONCILIADO"/>
    <m/>
    <m/>
  </r>
  <r>
    <x v="41"/>
    <m/>
    <x v="41"/>
    <x v="169"/>
    <s v="B20526180002"/>
    <s v="BOD"/>
    <n v="2052618"/>
    <m/>
    <s v="00070011102 DEP.DE CHEQ.AJENOS,RET.DE CAM.,CONCEPTO: DEPÓSITO DE HELBERT ARDILES, LUIS CARDOZO Y JOSE RIVERA POR EL INFORME DE AUD. MTEPS-UAI-13/21,DEP.: MINISTERIO DE TRABAJO EMPLEO Y PREVISION SOCIAL"/>
    <m/>
    <m/>
    <m/>
    <m/>
    <m/>
    <m/>
    <n v="0"/>
    <n v="1048.22"/>
    <s v="NO_CONCILIADO"/>
    <m/>
    <m/>
  </r>
  <r>
    <x v="113"/>
    <m/>
    <x v="113"/>
    <x v="169"/>
    <s v="B20526250002"/>
    <s v="BOD"/>
    <n v="2052625"/>
    <m/>
    <s v="00578012002 DEP.DE CHEQ.AJENOS,RET.DE CAM.,CONCEPTO: REVERSIÓN,DEP.: BOLIVIANA DE AVIACION , PROCEDENCIA: BANCO UNION S.A., CHEQUE: 15877, FECHA DE EMISION:22/09/2022"/>
    <m/>
    <m/>
    <m/>
    <m/>
    <m/>
    <m/>
    <n v="0"/>
    <n v="2771151.84"/>
    <s v="NO_CONCILIADO"/>
    <m/>
    <m/>
  </r>
  <r>
    <x v="2"/>
    <m/>
    <x v="2"/>
    <x v="169"/>
    <s v="B20526410002"/>
    <s v="BOD"/>
    <n v="2052641"/>
    <m/>
    <s v="00099021001 DEP.DE CHEQ.AJENOS,RET.DE CAM.,CONCEPTO: DEVOLUCIÓN DE PAGOS POSTERIORES,DEP.: FUTURO DE BOLIVIA S.A. AFP , PROCEDENCIA: BANCO DE CREDITO DE BOLIVIA S.A., CHEQUE: 67868, FECHA DE EMISION:22/09/2022"/>
    <m/>
    <m/>
    <m/>
    <m/>
    <m/>
    <m/>
    <n v="0"/>
    <n v="26362.07"/>
    <s v="NO_CONCILIADO"/>
    <m/>
    <m/>
  </r>
  <r>
    <x v="2"/>
    <m/>
    <x v="2"/>
    <x v="169"/>
    <s v="B20526430002"/>
    <s v="BOD"/>
    <n v="2052643"/>
    <m/>
    <s v="00099021001 DEP.DE CHEQ.AJENOS,RET.DE CAM.,CONCEPTO: DEVOLUCIÓN DE PAGOS POSTERIORES,DEP.: FUTURO DE BOLIVIA S.A. AFP , PROCEDENCIA: BANCO DE CREDITO DE BOLIVIA S.A., CHEQUE: 67869, FECHA DE EMISION:22/09/2022"/>
    <m/>
    <m/>
    <m/>
    <m/>
    <m/>
    <m/>
    <n v="0"/>
    <n v="33111.14"/>
    <s v="NO_CONCILIADO"/>
    <m/>
    <m/>
  </r>
  <r>
    <x v="107"/>
    <m/>
    <x v="107"/>
    <x v="169"/>
    <s v="B20526800002"/>
    <s v="BOD"/>
    <n v="2052680"/>
    <m/>
    <s v="00670012002 DEP.DE CHEQ.AJENOS,RET.DE CAM.,CONCEPTO: RETENCIÓN POR DEVOLUCIÓN PASAJES Y VIATICOS DE JORGE OCHOA, JUAN CARLOS VILLARROEL, MAURICIO MEJIA,DEP.: TRIBUNAL SUPREMO ELECTORAL-OEP"/>
    <m/>
    <m/>
    <m/>
    <m/>
    <m/>
    <m/>
    <n v="0"/>
    <n v="2190"/>
    <s v="CONCILIADO_PARCIAL"/>
    <m/>
    <m/>
  </r>
  <r>
    <x v="107"/>
    <m/>
    <x v="107"/>
    <x v="169"/>
    <s v="B20526880002"/>
    <s v="BOD"/>
    <n v="2052688"/>
    <m/>
    <s v="00670012003 DEP.DE CHEQ.AJENOS,RET.DE CAM.,CONCEPTO: PROCESO ADMINISTRATIVO A HUGO LITO VALDEZ CASTILLO,DEP.: TRIBUNAL SUPREMO ELECTORAL , PROCEDENCIA: BANCO UNION S.A., CHEQUE: 411, FECHA DE EMISION:21/09/2022"/>
    <m/>
    <m/>
    <m/>
    <m/>
    <m/>
    <m/>
    <n v="0"/>
    <n v="855.8"/>
    <s v="NO_CONCILIADO"/>
    <m/>
    <m/>
  </r>
  <r>
    <x v="0"/>
    <m/>
    <x v="0"/>
    <x v="169"/>
    <s v="B20526930002"/>
    <s v="BOD"/>
    <n v="2052693"/>
    <m/>
    <s v="00099021001 DEP.DE CHEQ.AJENOS,RET.DE CAM.,CONCEPTO: OSORIO OPORTO GASTON MARTIN,DEP.: BANCO UNION SA , PROCEDENCIA: BANCO UNION S.A., CHEQUE: 182510, FECHA DE EMISION:23/09/2022"/>
    <m/>
    <m/>
    <m/>
    <m/>
    <m/>
    <m/>
    <n v="0"/>
    <n v="808.03"/>
    <s v="NO_CONCILIADO"/>
    <m/>
    <m/>
  </r>
  <r>
    <x v="83"/>
    <m/>
    <x v="83"/>
    <x v="169"/>
    <s v="G20136800003"/>
    <s v="CVD"/>
    <n v="2013680"/>
    <m/>
    <s v="PROVISION DE FONDOS A SOLICITUD DE YACIMIENTOS PETROLIFEROS FISCALES BOLIVIANOS SEGUN SOLICITUD YPFB-0284-2022 REF: PAGO IMPUESTO DIRECTO A LOS HIDROCARBUROS PRODUCCION JUNIO 2022 LIB. 00513012007 YPFB - RECURSOS NACIONALIZACIÓN"/>
    <m/>
    <m/>
    <m/>
    <m/>
    <m/>
    <m/>
    <n v="50"/>
    <n v="0"/>
    <s v="NO_CONCILIADO"/>
    <m/>
    <m/>
  </r>
  <r>
    <x v="119"/>
    <m/>
    <x v="119"/>
    <x v="169"/>
    <s v="Q16889770002"/>
    <s v="CRV"/>
    <n v="1688977"/>
    <m/>
    <s v="NUMERO DE LIBRETA CUT: 00265028001 OPERACIÓN E18 TRANSFERENCIA DEL SISTEMA FINANCIERO POR CUENTA DE TERCEROS A LA CUT SOL. UNDP REPRESENTATIVE IN BOLIVIA (BOB"/>
    <m/>
    <m/>
    <m/>
    <m/>
    <m/>
    <m/>
    <n v="0"/>
    <n v="21210"/>
    <s v="NO_CONCILIADO"/>
    <m/>
    <m/>
  </r>
  <r>
    <x v="83"/>
    <m/>
    <x v="83"/>
    <x v="169"/>
    <s v="Q16890240002"/>
    <s v="CRV"/>
    <n v="1689024"/>
    <m/>
    <s v="NUMERO DE LIBRETA CUT: 00513012008 OPERACIÓN E18 TRANSFERENCIA DEL SISTEMA FINANCIERO POR CUENTA DE TERCEROS A LA CUT PAGO DIVIDENDOS A YPFB DEL TERCER TRAMO DE JGOA 20 06 2022YPFB CASA MATRIZ"/>
    <m/>
    <m/>
    <m/>
    <m/>
    <m/>
    <m/>
    <n v="0"/>
    <n v="69600000"/>
    <s v="NO_CONCILIADO"/>
    <m/>
    <m/>
  </r>
  <r>
    <x v="83"/>
    <m/>
    <x v="83"/>
    <x v="169"/>
    <s v="Q16890260002"/>
    <s v="CRV"/>
    <n v="1689026"/>
    <m/>
    <s v="NUMERO DE LIBRETA CUT: 00513012008 OPERACIÓN E18 TRANSFERENCIA DEL SISTEMA FINANCIERO POR CUENTA DE TERCEROS A LA CUT PAGO DIVIDENDOS A YPFB DEL TERCER TRAMO DE JGOA 20 06 2022YPFB CASA MATRIZ"/>
    <m/>
    <m/>
    <m/>
    <m/>
    <m/>
    <m/>
    <n v="0"/>
    <n v="69600000"/>
    <s v="NO_CONCILIADO"/>
    <m/>
    <m/>
  </r>
  <r>
    <x v="3"/>
    <m/>
    <x v="3"/>
    <x v="169"/>
    <s v="G20138370003"/>
    <s v="CVD"/>
    <n v="2013837"/>
    <m/>
    <s v="PROVISION DE FONDOS A SOLICITUD DE YACIMIENTOS PETROLIFEROS FISCALES BOLIVIANOS SEGUN SOLICITUD YPFB-0291-2022 REF: PAGO AL TESORO GENERAL DE LA NACION PARTICIPACION DE LA PRODUCCION JUNIO 2022 LIB. 00099021001 TGN YPFB PARTICIPACION 6% PRODUCCIÓN BRUTA DE HIDROCARBUROS BOCA DE POZO"/>
    <m/>
    <m/>
    <m/>
    <m/>
    <m/>
    <m/>
    <n v="50"/>
    <n v="0"/>
    <s v="NO_CONCILIADO"/>
    <m/>
    <m/>
  </r>
  <r>
    <x v="120"/>
    <m/>
    <x v="120"/>
    <x v="169"/>
    <s v="Q16890660002"/>
    <s v="CRV"/>
    <n v="1689066"/>
    <m/>
    <s v="NUMERO DE LIBRETA CUT: 00387012001 OPERACIÓN E18 TRANSFERENCIA DEL SISTEMA FINANCIERO POR CUENTA DE TERCEROS A LA CUT ADECINE EXHIBICION OBRAS AUDIOVISUALES"/>
    <m/>
    <m/>
    <m/>
    <m/>
    <m/>
    <m/>
    <n v="0"/>
    <n v="35000"/>
    <s v="NO_CONCILIADO"/>
    <m/>
    <m/>
  </r>
  <r>
    <x v="98"/>
    <m/>
    <x v="98"/>
    <x v="169"/>
    <s v="J05169480001"/>
    <s v="NTE"/>
    <n v="4325452"/>
    <m/>
    <s v="De: 00514012003 PAGO SERVICIO DE LA DEUDA SANO Nº 409/2011 PROYECTO LINEA DE TRANSMISION 230Kv CHACO - TARIJA."/>
    <m/>
    <m/>
    <m/>
    <m/>
    <m/>
    <m/>
    <n v="11943582.27"/>
    <n v="0"/>
    <s v="NO_CONCILIADO"/>
    <m/>
    <m/>
  </r>
  <r>
    <x v="83"/>
    <m/>
    <x v="83"/>
    <x v="169"/>
    <s v="Q16891260002"/>
    <s v="CRV"/>
    <n v="1689126"/>
    <m/>
    <s v="NUMERO DE LIBRETA CUT: 00513012008 OPERACIÓN E18 TRANSFERENCIA DEL SISTEMA FINANCIERO POR CUENTA DE TERCEROS A LA CUT PAGO DIVIDENDOS A YPFB DEL TERCER TRAMO DE JGOA 20 06 2022YPFB CASA MATRIZ"/>
    <m/>
    <m/>
    <m/>
    <m/>
    <m/>
    <m/>
    <n v="0"/>
    <n v="80988320"/>
    <s v="NO_CONCILIADO"/>
    <m/>
    <m/>
  </r>
  <r>
    <x v="7"/>
    <m/>
    <x v="7"/>
    <x v="169"/>
    <s v="Q16893140002"/>
    <s v="CRV"/>
    <n v="1689314"/>
    <m/>
    <s v="NUMERO DE LIBRETA CUT: 00099021001 OPERACIÓN E75 TRANSFERENCIA DE LA CUENTA FISCAL BUN A LA CUT EN MN TRANSFERENCIA DE FONDOS A SOLICITUD DE: GOBIERNO AUTONOMO MUNICIPAL HUARACAJE, CITE: GAMHUA-MAE-NÂ°098/2022 CUENTA CUT 3987 LIBRETA NÂ° 00099021001 TGN-RECURSOS ORDINARIOS"/>
    <m/>
    <m/>
    <m/>
    <m/>
    <m/>
    <m/>
    <n v="0"/>
    <n v="619995.42000000004"/>
    <s v="NO_CONCILIADO"/>
    <m/>
    <m/>
  </r>
  <r>
    <x v="32"/>
    <m/>
    <x v="32"/>
    <x v="169"/>
    <s v="Q16893040002"/>
    <s v="CRV"/>
    <n v="1689304"/>
    <m/>
    <s v="NUMERO DE LIBRETA CUT: 00046021109 OPERACIÓN E75 TRANSFERENCIA DE LA CUENTA FISCAL BUN A LA CUT EN MN TRANSFERENCIA DE FONDOS A SOLICITUD DE: GOBIERNO AUTONOMO MUNICIPAL DE SIPE SIPE, G.A.M.S.S.CITE:NÂ° 737/22 CUENTA CUT 3987 LIBRETA NÂ° 00046021109 MS - MIN.SALUD - RECAUDACION"/>
    <m/>
    <m/>
    <m/>
    <m/>
    <m/>
    <m/>
    <n v="0"/>
    <n v="55610"/>
    <s v="NO_CONCILIADO"/>
    <m/>
    <m/>
  </r>
  <r>
    <x v="32"/>
    <m/>
    <x v="32"/>
    <x v="169"/>
    <s v="Q16893050002"/>
    <s v="CRV"/>
    <n v="1689305"/>
    <m/>
    <s v="NUMERO DE LIBRETA CUT: 00046021109 OPERACIÓN E75 TRANSFERENCIA DE LA CUENTA FISCAL BUN A LA CUT EN MN TRANSFERENCIA DE FONDOS A SOLICITUD DE: GOBIERNO AUTONOMO MUNICIPAL DE SIPE SIPE, G.A.M.S.S.CITE:NÂ° 736/22 CUENTA CUT 3987 LIBRETA NÂ° 00046021109 MS - MIN.SALUD - RECAUDACION"/>
    <m/>
    <m/>
    <m/>
    <m/>
    <m/>
    <m/>
    <n v="0"/>
    <n v="64202"/>
    <s v="NO_CONCILIADO"/>
    <m/>
    <m/>
  </r>
  <r>
    <x v="90"/>
    <m/>
    <x v="90"/>
    <x v="169"/>
    <s v="S10429680001"/>
    <s v="COB"/>
    <n v="1042968"/>
    <m/>
    <s v="'COBRO DE'||ÚTILES DE ESCRITORIO POR EL COMPROBANTE NRO.1042965 DE LA FECHA S/G. NOTA CITE SENATEX/DGE/CAR/0306/2017 DE F.21.07.2017 (HRE-TGL-10945), ENVIADA POR EL SERVICIO NACIONAL TEXTIL. DEBITO DE LA LIBRETA 00378012002 SENATEX - ADMINISTRACION CENTRAL"/>
    <m/>
    <m/>
    <m/>
    <m/>
    <m/>
    <m/>
    <n v="50"/>
    <n v="0"/>
    <s v="NO_CONCILIADO"/>
    <m/>
    <m/>
  </r>
  <r>
    <x v="83"/>
    <m/>
    <x v="83"/>
    <x v="169"/>
    <s v="G20144580001"/>
    <s v="CVD"/>
    <n v="2014458"/>
    <m/>
    <s v="COBRO COSTOS DE PAPELERIA SEGUN TRANSFERENCIA DEL EXTERIOR POR ORDEN DE FIDEICOMISO HERCO-CK M, FECHA VALOR 23/9/22, REF.:EMB 23 5 CIST HERCO COMBUSTIBLES LIB. 00513062001 YPFB-OPERACIONES PLANTA DE SEPARACION DE LIQUIDOS RIO GRANDE"/>
    <m/>
    <m/>
    <m/>
    <m/>
    <m/>
    <m/>
    <n v="50"/>
    <n v="0"/>
    <s v="NO_CONCILIADO"/>
    <m/>
    <m/>
  </r>
  <r>
    <x v="87"/>
    <m/>
    <x v="87"/>
    <x v="169"/>
    <s v="S10429590003"/>
    <s v="COB"/>
    <n v="1042959"/>
    <m/>
    <s v="||TRANSFERENCIA DEL EXTERIOR SEGUN MENSAJES SWIFT NROS. 16038 - 16040 Y NOTA CITE: DGAC-10774/2022 DE FECHA 31.03.2022. (HRE-TGL-5031) REMITIDA POR DIRECCIÓN GENERAL DE AERONAUTICA CIVIL. (SECTOR PÚBLICO - SOBREVUELOS) DEBITO DE LA LIBRETA 0117012001 DGAC, REPOSICIÓN DE ÚTILES DE ESCRITORIO."/>
    <m/>
    <m/>
    <m/>
    <m/>
    <m/>
    <m/>
    <n v="50"/>
    <n v="0"/>
    <s v="NO_CONCILIADO"/>
    <m/>
    <m/>
  </r>
  <r>
    <x v="3"/>
    <m/>
    <x v="3"/>
    <x v="169"/>
    <s v="I01075530002"/>
    <s v="CRV"/>
    <n v="107553"/>
    <m/>
    <s v="TRANSFERENCIA AUTOMATICA SEGUN INSTRUCCION DEL MINISTERIO DE ECONOMIA Y FINANZAS PUBLICAS LIBRETA 00099021001 TGN - RECURSOS ORDINARIOS"/>
    <m/>
    <m/>
    <m/>
    <m/>
    <m/>
    <m/>
    <n v="0"/>
    <n v="26193530.800000001"/>
    <s v="NO_CONCILIADO"/>
    <m/>
    <m/>
  </r>
  <r>
    <x v="121"/>
    <m/>
    <x v="121"/>
    <x v="169"/>
    <s v="S10429910001"/>
    <s v="COB"/>
    <n v="1042991"/>
    <m/>
    <s v="'COBRO DE'||ÚTILES DE ESCRITORIO POR EL COMPROBANTE NRO. 1042989 DE LA FECHA, S/G. NOTA CITE: ESM/GAF/UCPT/205/2022 (HRE-TGL-14815) DE LA EMPRESA SIDERÚRGICA DEL MUTÚN. DÉBITO DE LA LIBRETA 00573012001 EMPRESA SIDERURGICA DEL MUTÚN - RECURSOS PROPIOS."/>
    <m/>
    <m/>
    <m/>
    <m/>
    <m/>
    <m/>
    <n v="50"/>
    <n v="0"/>
    <s v="NO_CONCILIADO"/>
    <m/>
    <m/>
  </r>
  <r>
    <x v="19"/>
    <m/>
    <x v="19"/>
    <x v="169"/>
    <s v="S10429950003"/>
    <s v="COB"/>
    <n v="1042995"/>
    <m/>
    <s v="||TRANSFERENCIAS DEL EXTERIOR SEGUN MENSAJES SWIFT NROS. 16056 - 16057 Y NOTA CITE: NAABOL-DNAF/N° 0112/2022 DE FECHA 30.03.2022 (HRE-TGL-4950). REMITIDA POR NAVEGACIÓN AÉREA Y AEROPUERTOS BOLIVIANOS. (SECTOR PÚBLICO - SOBREVUELOS) DEBITO DE LA LIBRETA 00389012001 NAABOL-ADMINISTRACION, REPOSICIÓN ÚTILES DE ESCRITORIO."/>
    <m/>
    <m/>
    <m/>
    <m/>
    <m/>
    <m/>
    <n v="50"/>
    <n v="0"/>
    <s v="NO_CONCILIADO"/>
    <m/>
    <m/>
  </r>
  <r>
    <x v="88"/>
    <m/>
    <x v="88"/>
    <x v="170"/>
    <s v="O20530260002"/>
    <s v="BOD"/>
    <n v="2053026"/>
    <m/>
    <s v="00119012001 DEPOSITO DE EFECTIVO, DEPOSITANTE: EDUARDO ALBARRACIN, CONCEPTO: DEVOLUCION POR EL DESEMBOLSO DE PASAJES LA PAZ -SCZ -LA PAZ FONDO ROTATORIO, CUENTA DE DEPOSITO: CUENTA UNICA DEL TESORO"/>
    <m/>
    <m/>
    <m/>
    <m/>
    <m/>
    <m/>
    <n v="0"/>
    <n v="575"/>
    <s v="NO_CONCILIADO"/>
    <m/>
    <m/>
  </r>
  <r>
    <x v="32"/>
    <m/>
    <x v="32"/>
    <x v="170"/>
    <s v="O20530290002"/>
    <s v="BOD"/>
    <n v="2053029"/>
    <m/>
    <s v="00046171101 DEPOSITO DE EFECTIVO, DEPOSITANTE: GEDESA LTDA, CONCEPTO: PAGO SANCION, CUENTA DE DEPOSITO: CUENTA UNICA DEL TESORO"/>
    <m/>
    <m/>
    <m/>
    <m/>
    <m/>
    <m/>
    <n v="0"/>
    <n v="5000"/>
    <s v="NO_CONCILIADO"/>
    <m/>
    <m/>
  </r>
  <r>
    <x v="89"/>
    <m/>
    <x v="89"/>
    <x v="170"/>
    <s v="O20530750002"/>
    <s v="BOD"/>
    <n v="2053075"/>
    <m/>
    <s v="00016011101 DEPOSITO DE EFECTIVO, DEPOSITANTE: EL SABOR DE LAS MISKISIMIS, CONCEPTO: PRORRATEO DE AGUA, CUENTA DE DEPOSITO: CUENTA UNICA DEL TESORO"/>
    <m/>
    <m/>
    <m/>
    <m/>
    <m/>
    <m/>
    <n v="0"/>
    <n v="1591.19"/>
    <s v="NO_CONCILIADO"/>
    <m/>
    <m/>
  </r>
  <r>
    <x v="89"/>
    <m/>
    <x v="89"/>
    <x v="170"/>
    <s v="O20530770002"/>
    <s v="BOD"/>
    <n v="2053077"/>
    <m/>
    <s v="00016011101 DEPOSITO DE EFECTIVO, DEPOSITANTE: EL SABOR DE LAS MISKISIMIS, CONCEPTO: PRORRATEO DE AGUA, CUENTA DE DEPOSITO: CUENTA UNICA DEL TESORO"/>
    <m/>
    <m/>
    <m/>
    <m/>
    <m/>
    <m/>
    <n v="0"/>
    <n v="284.5"/>
    <s v="NO_CONCILIADO"/>
    <m/>
    <m/>
  </r>
  <r>
    <x v="95"/>
    <m/>
    <x v="95"/>
    <x v="170"/>
    <s v="O20530870002"/>
    <s v="BOD"/>
    <n v="2053087"/>
    <m/>
    <s v="00099021001 DEPOSITO DE EFECTIVO, DEPOSITANTE: FIDEL QUISPE COSME CI 2142229LP, CONCEPTO: DEVOLUCION DE DEUDA, CUENTA DE DEPOSITO: CUENTA UNICA DEL TESORO /DJBR."/>
    <m/>
    <m/>
    <m/>
    <m/>
    <m/>
    <m/>
    <n v="0"/>
    <n v="1490.58"/>
    <s v="NO_CONCILIADO"/>
    <m/>
    <m/>
  </r>
  <r>
    <x v="32"/>
    <m/>
    <x v="32"/>
    <x v="170"/>
    <s v="O20531220002"/>
    <s v="BOD"/>
    <n v="2053122"/>
    <m/>
    <s v="00046104203 DEPOSITO DE EFECTIVO, DEPOSITANTE: GERMAN FLORES MENDOZA, CONCEPTO: REVERSION DE FONDOS NO UTILIZADOS, CUENTA DE DEPOSITO: CUENTA UNICA DEL TESORO"/>
    <m/>
    <m/>
    <m/>
    <m/>
    <m/>
    <m/>
    <n v="0"/>
    <n v="98.04"/>
    <s v="NO_CONCILIADO"/>
    <m/>
    <m/>
  </r>
  <r>
    <x v="89"/>
    <m/>
    <x v="89"/>
    <x v="170"/>
    <s v="O20531290002"/>
    <s v="BOD"/>
    <n v="2053129"/>
    <m/>
    <s v="00016011101 DEPOSITO DE EFECTIVO, DEPOSITANTE: ERASMO CONDORI RAMOS, CONCEPTO: USO DEL SALON AVELINO SIÑANI, CUENTA DE DEPOSITO: CUENTA UNICA DEL TESORO"/>
    <m/>
    <m/>
    <m/>
    <m/>
    <m/>
    <m/>
    <n v="0"/>
    <n v="1500"/>
    <s v="NO_CONCILIADO"/>
    <m/>
    <m/>
  </r>
  <r>
    <x v="96"/>
    <m/>
    <x v="96"/>
    <x v="170"/>
    <s v="O20531470002"/>
    <s v="BOD"/>
    <n v="2053147"/>
    <m/>
    <s v="00234012001 DEPOSITO DE EFECTIVO, DEPOSITANTE: JORGE MAMANI CHAVEZ, CONCEPTO: DEVOLUCION AL C-31 N°610, PARTIDA N°34110, CUENTA DE DEPOSITO: CUENTA UNICA DEL TESORO"/>
    <m/>
    <m/>
    <m/>
    <m/>
    <m/>
    <m/>
    <n v="0"/>
    <n v="838.01"/>
    <s v="NO_CONCILIADO"/>
    <m/>
    <m/>
  </r>
  <r>
    <x v="96"/>
    <m/>
    <x v="96"/>
    <x v="170"/>
    <s v="O20531490002"/>
    <s v="BOD"/>
    <n v="2053149"/>
    <m/>
    <s v="00234014202 DEPOSITO DE EFECTIVO, DEPOSITANTE: JORGE MAMANI CHAVEZ, CONCEPTO: DEVOLUCION AL C-31 612, PARTIDA N°851, CUENTA DE DEPOSITO: CUENTA UNICA DEL TESORO"/>
    <m/>
    <m/>
    <m/>
    <m/>
    <m/>
    <m/>
    <n v="0"/>
    <n v="130.5"/>
    <s v="NO_CONCILIADO"/>
    <m/>
    <m/>
  </r>
  <r>
    <x v="44"/>
    <m/>
    <x v="44"/>
    <x v="170"/>
    <s v="O20531640002"/>
    <s v="BOD"/>
    <n v="2053164"/>
    <m/>
    <s v="00213012001 DEPOSITO DE EFECTIVO, DEPOSITANTE: GALLEGOS TORREZ HERLAND HUASCAR, CONCEPTO: DEVOLUCION DE GASTOS NO EJECUTADOS, CUENTA DE DEPOSITO: CUENTA UNICA DEL TESORO"/>
    <m/>
    <m/>
    <m/>
    <m/>
    <m/>
    <m/>
    <n v="0"/>
    <n v="106"/>
    <s v="NO_CONCILIADO"/>
    <m/>
    <m/>
  </r>
  <r>
    <x v="41"/>
    <m/>
    <x v="41"/>
    <x v="170"/>
    <s v="B20530000002"/>
    <s v="BOD"/>
    <n v="2053000"/>
    <m/>
    <s v="00070057001 DEP.DE CHEQ.AJENOS,RET.DE CAM.,CONCEPTO: DEPÓSITO SEGUN INF. INTERNA MTEPS/UAI 09/2021 CORRESPONDE A RECURSOS DEL PROGRAMA PAE II,DEP.: MINISTERIO DE TRABAJO EMPLEO Y PREVISION SOCIAL"/>
    <m/>
    <m/>
    <m/>
    <m/>
    <m/>
    <m/>
    <n v="0"/>
    <n v="1220"/>
    <s v="NO_CONCILIADO"/>
    <m/>
    <m/>
  </r>
  <r>
    <x v="122"/>
    <m/>
    <x v="122"/>
    <x v="170"/>
    <s v="B20530330002"/>
    <s v="BOD"/>
    <n v="2053033"/>
    <m/>
    <s v="00253014221 DEP.DE CHEQ.AJENOS,RET.DE CAM.,CONCEPTO: DEP GAD ORURO G/INV EJEC PROY CONST Y MICRORIEGO -KULLCU PRESAS OFID,DEP.: GAD ORURO , PROCEDENCIA: BANCO UNION S.A., CHEQUE: 1629, FECHA DE EMISION:23/09/2022"/>
    <m/>
    <m/>
    <m/>
    <m/>
    <m/>
    <m/>
    <n v="0"/>
    <n v="1597303.87"/>
    <s v="NO_CONCILIADO"/>
    <m/>
    <m/>
  </r>
  <r>
    <x v="122"/>
    <m/>
    <x v="122"/>
    <x v="170"/>
    <s v="B20530350002"/>
    <s v="BOD"/>
    <n v="2053035"/>
    <m/>
    <s v="00253014114 DEP.DE CHEQ.AJENOS,RET.DE CAM.,CONCEPTO: DEP GAM CARACOLLO G/INV EJEC PROY MANEJO INTEGRAL RESIDUOS SOLIDOS PROASRED,DEP.: GAM CARACOLLO , PROCEDENCIA: BANCO UNION S.A., CHEQUE: 1630, FECHA DE EMISION:23/09/2022"/>
    <m/>
    <m/>
    <m/>
    <m/>
    <m/>
    <m/>
    <n v="0"/>
    <n v="300000"/>
    <s v="NO_CONCILIADO"/>
    <m/>
    <m/>
  </r>
  <r>
    <x v="1"/>
    <m/>
    <x v="1"/>
    <x v="170"/>
    <s v="B20530820002"/>
    <s v="BOD"/>
    <n v="2053082"/>
    <m/>
    <s v="00099021001 DEP.DE CHEQ.AJENOS,RET.DE CAM.,CONCEPTO: PAGO POR MONTOS EXCEDENTES EN SUELDOS,DEP.: CAJA NACIONAL DE SALUD , PROCEDENCIA: BANCO UNION S.A., CHEQUE: 63484, FECHA DE EMISION:23/09/2022"/>
    <m/>
    <m/>
    <m/>
    <m/>
    <m/>
    <m/>
    <n v="0"/>
    <n v="12790.75"/>
    <s v="NO_CONCILIADO"/>
    <m/>
    <m/>
  </r>
  <r>
    <x v="14"/>
    <m/>
    <x v="14"/>
    <x v="170"/>
    <s v="O20532000002"/>
    <s v="BOD"/>
    <n v="2053200"/>
    <m/>
    <s v="00099021001 DEPOSITO DE EFECTIVO, DEPOSITANTE: RAFAEL MURILLO GARCIA-MMAYA, CONCEPTO: DEVOLUCION DE FONDOS EN AVANCE NO UTILIZADOS MMAYA, CUENTA DE DEPOSITO: CUENTA UNICA DEL TESORO"/>
    <m/>
    <m/>
    <m/>
    <m/>
    <m/>
    <m/>
    <n v="0"/>
    <n v="170"/>
    <s v="NO_CONCILIADO"/>
    <m/>
    <m/>
  </r>
  <r>
    <x v="0"/>
    <m/>
    <x v="0"/>
    <x v="170"/>
    <s v="O20532010002"/>
    <s v="BOD"/>
    <n v="2053201"/>
    <m/>
    <s v="00099021001 DEPOSITO DE EFECTIVO, DEPOSITANTE: SANDRA YOUSSETTE SIACAR BACARREZA, CONCEPTO: DEVOLUCION POR TOPE SALARIAL MAYO-AGOSTO 2022, CUENTA DE DEPOSITO: CUENTA UNICA DEL TESORO"/>
    <m/>
    <m/>
    <m/>
    <m/>
    <m/>
    <m/>
    <n v="0"/>
    <n v="4136.3900000000003"/>
    <s v="NO_CONCILIADO"/>
    <m/>
    <m/>
  </r>
  <r>
    <x v="0"/>
    <m/>
    <x v="0"/>
    <x v="170"/>
    <s v="O20532030002"/>
    <s v="BOD"/>
    <n v="2053203"/>
    <m/>
    <s v="00099021001 DEPOSITO DE EFECTIVO, DEPOSITANTE: JUANA LOZA DE DELGADO, CONCEPTO: DEVOLUCION DE PAGO UNICO D.S. 822, CUENTA DE DEPOSITO: CUENTA UNICA DEL TESORO"/>
    <m/>
    <m/>
    <m/>
    <m/>
    <m/>
    <m/>
    <n v="0"/>
    <n v="6352.5"/>
    <s v="NO_CONCILIADO"/>
    <m/>
    <m/>
  </r>
  <r>
    <x v="18"/>
    <m/>
    <x v="18"/>
    <x v="170"/>
    <s v="O20532050002"/>
    <s v="BOD"/>
    <n v="2053205"/>
    <m/>
    <s v="00081011101 DEPOSITO DE EFECTIVO, DEPOSITANTE: TUPAJ ALBERTO VALDA VARGAS, CONCEPTO: REPOSICION DE TARJETA DE MARCADO, CUENTA DE DEPOSITO: CUENTA UNICA DEL TESORO"/>
    <m/>
    <m/>
    <m/>
    <m/>
    <m/>
    <m/>
    <n v="0"/>
    <n v="25"/>
    <s v="NO_CONCILIADO"/>
    <m/>
    <m/>
  </r>
  <r>
    <x v="43"/>
    <m/>
    <x v="43"/>
    <x v="170"/>
    <s v="Q16895880002"/>
    <s v="CRV"/>
    <n v="1689588"/>
    <m/>
    <s v="NUMERO DE LIBRETA CUT: 00291012006 OPERACIÓN E18 TRANSFERENCIA DEL SISTEMA FINANCIERO POR CUENTA DE TERCEROS A LA CUT ABC-CNC-USO DE DERECHO DE VIA"/>
    <m/>
    <m/>
    <m/>
    <m/>
    <m/>
    <m/>
    <n v="0"/>
    <n v="36923.22"/>
    <s v="NO_CONCILIADO"/>
    <m/>
    <m/>
  </r>
  <r>
    <x v="43"/>
    <m/>
    <x v="43"/>
    <x v="170"/>
    <s v="Q16895800002"/>
    <s v="CRV"/>
    <n v="1689580"/>
    <m/>
    <s v="NUMERO DE LIBRETA CUT: 00291012006 OPERACIÓN E18 TRANSFERENCIA DEL SISTEMA FINANCIERO POR CUENTA DE TERCEROS A LA CUT ABC-CNC-USO DE DERECHO DE VIA"/>
    <m/>
    <m/>
    <m/>
    <m/>
    <m/>
    <m/>
    <n v="0"/>
    <n v="17500.22"/>
    <s v="NO_CONCILIADO"/>
    <m/>
    <m/>
  </r>
  <r>
    <x v="43"/>
    <m/>
    <x v="43"/>
    <x v="170"/>
    <s v="Q16895820002"/>
    <s v="CRV"/>
    <n v="1689582"/>
    <m/>
    <s v="NUMERO DE LIBRETA CUT: 00291012006 OPERACIÓN E18 TRANSFERENCIA DEL SISTEMA FINANCIERO POR CUENTA DE TERCEROS A LA CUT ABC-CNC-USO DE DERECHO DE VIA"/>
    <m/>
    <m/>
    <m/>
    <m/>
    <m/>
    <m/>
    <n v="0"/>
    <n v="13920"/>
    <s v="NO_CONCILIADO"/>
    <m/>
    <m/>
  </r>
  <r>
    <x v="43"/>
    <m/>
    <x v="43"/>
    <x v="170"/>
    <s v="Q16895840002"/>
    <s v="CRV"/>
    <n v="1689584"/>
    <m/>
    <s v="NUMERO DE LIBRETA CUT: 00291012006 OPERACIÓN E18 TRANSFERENCIA DEL SISTEMA FINANCIERO POR CUENTA DE TERCEROS A LA CUT ABC-CNC-USO DE DERECHO DE VIA"/>
    <m/>
    <m/>
    <m/>
    <m/>
    <m/>
    <m/>
    <n v="0"/>
    <n v="2700.34"/>
    <s v="NO_CONCILIADO"/>
    <m/>
    <m/>
  </r>
  <r>
    <x v="32"/>
    <m/>
    <x v="32"/>
    <x v="170"/>
    <s v="Q16896040002"/>
    <s v="CRV"/>
    <n v="1689604"/>
    <m/>
    <s v="NUMERO DE LIBRETA CUT: 00046021109 OPERACIÓN E75 TRANSFERENCIA DE LA CUENTA FISCAL BUN A LA CUT EN MN TRANSFERENCIA DE FONDOS A SOLICITUD DE: GOBIERNO AUTONOMO MUNICIPAL DE EL ALTO, CITE:DTM/UT/NE/518/2022 CUENTA CUT 3987 LIBRETA NÂ° 00046021109 MS - MIN.SALUD - RECAUDACION"/>
    <m/>
    <m/>
    <m/>
    <m/>
    <m/>
    <m/>
    <n v="0"/>
    <n v="495"/>
    <s v="NO_CONCILIADO"/>
    <m/>
    <m/>
  </r>
  <r>
    <x v="32"/>
    <m/>
    <x v="32"/>
    <x v="170"/>
    <s v="Q16896100002"/>
    <s v="CRV"/>
    <n v="1689610"/>
    <m/>
    <s v="NUMERO DE LIBRETA CUT: 00046021109 OPERACIÓN E75 TRANSFERENCIA DE LA CUENTA FISCAL BUN A LA CUT EN MN TRANSFERENCIA DE FONDOS A SOLICITUD DE: GOBIERNO AUTONOMO MUNICIPAL DE EL ALTO, CITE:DTM/UT/NE/517/2022 CUENTA CUT 3987 LIBRETA NÂ° 00046021109 MS - MIN.SALUD - RECAUDACION"/>
    <m/>
    <m/>
    <m/>
    <m/>
    <m/>
    <m/>
    <n v="0"/>
    <n v="642569"/>
    <s v="NO_CONCILIADO"/>
    <m/>
    <m/>
  </r>
  <r>
    <x v="83"/>
    <m/>
    <x v="83"/>
    <x v="170"/>
    <s v="G20158550003"/>
    <s v="CVD"/>
    <n v="2015855"/>
    <m/>
    <s v="PROVISION DE FONDOS A SOLICITUD DE YACIMIENTOS PETROLIFEROS FISCALES BOLIVIANOS SEGUN SOLICITUD YPFB-0298-2022 REF: PAGO EXP DE GN ARGENTINA OP GJA 133 22 RT ME PLUSPETROL BOLIVIA CORP SA JUNIO 2022 LIB. 00513012007 YPFB - RECURSOS NACIONALIZACIÓN"/>
    <m/>
    <m/>
    <m/>
    <m/>
    <m/>
    <m/>
    <n v="50"/>
    <n v="0"/>
    <s v="NO_CONCILIADO"/>
    <m/>
    <m/>
  </r>
  <r>
    <x v="83"/>
    <m/>
    <x v="83"/>
    <x v="170"/>
    <s v="G20158620003"/>
    <s v="CVD"/>
    <n v="2015862"/>
    <m/>
    <s v="PROVISION DE FONDOS A SOLICITUD DE YACIMIENTOS PETROLIFEROS FISCALES BOLIVIANOS SEGUN SOLICITUD YPFB-0301-2022 REF: PAGO EXP DE GN ARGENTINA OP GJA 133 22 RT ME YPFB CHACO SA JUNIO 2022 LIB. 00513012007 YPFB - RECURSOS NACIONALIZACIÓN"/>
    <m/>
    <m/>
    <m/>
    <m/>
    <m/>
    <m/>
    <n v="50"/>
    <n v="0"/>
    <s v="NO_CONCILIADO"/>
    <m/>
    <m/>
  </r>
  <r>
    <x v="83"/>
    <m/>
    <x v="83"/>
    <x v="170"/>
    <s v="G20158840003"/>
    <s v="CVD"/>
    <n v="2015884"/>
    <m/>
    <s v="PROVISION DE FONDOS A SOLICITUD DE YACIMIENTOS PETROLIFEROS FISCALES BOLIVIANOS SEGUN SOLICITUD YPFB-0311-2022 REF: PAGO EXP DE GN ARGENTINA OP GJA 133 22 RT ME GP EXPLORACION PRODUCCION SL AQUIO IPATI JUNIO 2022 LIB. 00513012007 YPFB - RECURSOS NACIONALIZACIÓN"/>
    <m/>
    <m/>
    <m/>
    <m/>
    <m/>
    <m/>
    <n v="50"/>
    <n v="0"/>
    <s v="NO_CONCILIADO"/>
    <m/>
    <m/>
  </r>
  <r>
    <x v="7"/>
    <m/>
    <x v="7"/>
    <x v="170"/>
    <s v="G20160450002"/>
    <s v="CRV"/>
    <n v="2016045"/>
    <m/>
    <s v="PAGO A BID PRÉSTAMO 1116-SF-BO VCTO. 25-09-2022 POR CUENTA DE GOB.AUT.DEPT.TARIJA SEGÚN NOTA COD.LIQ. 016458 DE FECHA 19-09-2022, VALOR 26-09-2022 CAPITAL USD 7.531,83 INTERESES USD 3.189,37 LIBRETA N° 00099021001 TGN-RECURSOS ORDINARIOS 3987 - ALIVIO MDRI"/>
    <m/>
    <m/>
    <m/>
    <m/>
    <m/>
    <m/>
    <n v="0"/>
    <n v="74619.56"/>
    <s v="NO_CONCILIADO"/>
    <m/>
    <m/>
  </r>
  <r>
    <x v="13"/>
    <m/>
    <x v="13"/>
    <x v="170"/>
    <s v="T04370930001"/>
    <s v="DEV"/>
    <n v="437093"/>
    <m/>
    <s v="CONTABILIZACION ORDENES DE TRANSFERENCIA GRACOS"/>
    <m/>
    <m/>
    <m/>
    <m/>
    <m/>
    <m/>
    <n v="1433909.51"/>
    <n v="0"/>
    <s v="NO_CONCILIADO"/>
    <m/>
    <m/>
  </r>
  <r>
    <x v="13"/>
    <m/>
    <x v="13"/>
    <x v="170"/>
    <s v="T04370950001"/>
    <s v="DEV"/>
    <n v="437095"/>
    <m/>
    <s v="CONTABILIZACION ORDENES DE TRANSFERENCIA GRACOS"/>
    <m/>
    <m/>
    <m/>
    <m/>
    <m/>
    <m/>
    <n v="6639983.1299999999"/>
    <n v="0"/>
    <s v="NO_CONCILIADO"/>
    <m/>
    <m/>
  </r>
  <r>
    <x v="13"/>
    <m/>
    <x v="13"/>
    <x v="170"/>
    <s v="T04370970001"/>
    <s v="DEV"/>
    <n v="437097"/>
    <m/>
    <s v="CONTABILIZACION ORDENES DE TRANSFERENCIA GRACOS"/>
    <m/>
    <m/>
    <m/>
    <m/>
    <m/>
    <m/>
    <n v="5624746.6900000004"/>
    <n v="0"/>
    <s v="NO_CONCILIADO"/>
    <m/>
    <m/>
  </r>
  <r>
    <x v="13"/>
    <m/>
    <x v="13"/>
    <x v="170"/>
    <s v="T04370990001"/>
    <s v="DEV"/>
    <n v="437099"/>
    <m/>
    <s v="CONTABILIZACION ORDENES DE TRANSFERENCIA GRACOS"/>
    <m/>
    <m/>
    <m/>
    <m/>
    <m/>
    <m/>
    <n v="1038465.29"/>
    <n v="0"/>
    <s v="NO_CONCILIADO"/>
    <m/>
    <m/>
  </r>
  <r>
    <x v="13"/>
    <m/>
    <x v="13"/>
    <x v="170"/>
    <s v="T04371010001"/>
    <s v="DEV"/>
    <n v="437101"/>
    <m/>
    <s v="CONTABILIZACION ORDENES DE TRANSFERENCIA GRACOS"/>
    <m/>
    <m/>
    <m/>
    <m/>
    <m/>
    <m/>
    <n v="1214668.44"/>
    <n v="0"/>
    <s v="NO_CONCILIADO"/>
    <m/>
    <m/>
  </r>
  <r>
    <x v="13"/>
    <m/>
    <x v="13"/>
    <x v="170"/>
    <s v="T04371030001"/>
    <s v="DEV"/>
    <n v="437103"/>
    <m/>
    <s v="CONTABILIZACION ORDENES DE TRANSFERENCIA GRACOS"/>
    <m/>
    <m/>
    <m/>
    <m/>
    <m/>
    <m/>
    <n v="2852266.92"/>
    <n v="0"/>
    <s v="NO_CONCILIADO"/>
    <m/>
    <m/>
  </r>
  <r>
    <x v="13"/>
    <m/>
    <x v="13"/>
    <x v="170"/>
    <s v="T04371050001"/>
    <s v="DEV"/>
    <n v="437105"/>
    <m/>
    <s v="CONTABILIZACION ORDENES DE TRANSFERENCIA GRACOS"/>
    <m/>
    <m/>
    <m/>
    <m/>
    <m/>
    <m/>
    <n v="3336229.49"/>
    <n v="0"/>
    <s v="NO_CONCILIADO"/>
    <m/>
    <m/>
  </r>
  <r>
    <x v="13"/>
    <m/>
    <x v="13"/>
    <x v="170"/>
    <s v="T04371070001"/>
    <s v="DEV"/>
    <n v="437107"/>
    <m/>
    <s v="CONTABILIZACION ORDENES DE TRANSFERENCIA GRACOS"/>
    <m/>
    <m/>
    <m/>
    <m/>
    <m/>
    <m/>
    <n v="1913571.89"/>
    <n v="0"/>
    <s v="NO_CONCILIADO"/>
    <m/>
    <m/>
  </r>
  <r>
    <x v="13"/>
    <m/>
    <x v="13"/>
    <x v="170"/>
    <s v="T04371090001"/>
    <s v="DEV"/>
    <n v="437109"/>
    <m/>
    <s v="CONTABILIZACION ORDENES DE TRANSFERENCIA GRACOS"/>
    <m/>
    <m/>
    <m/>
    <m/>
    <m/>
    <m/>
    <n v="2842323.83"/>
    <n v="0"/>
    <s v="NO_CONCILIADO"/>
    <m/>
    <m/>
  </r>
  <r>
    <x v="13"/>
    <m/>
    <x v="13"/>
    <x v="170"/>
    <s v="T04371110001"/>
    <s v="DEV"/>
    <n v="437111"/>
    <m/>
    <s v="CONTABILIZACION ORDENES DE TRANSFERENCIA GRACOS"/>
    <m/>
    <m/>
    <m/>
    <m/>
    <m/>
    <m/>
    <n v="524762.22"/>
    <n v="0"/>
    <s v="NO_CONCILIADO"/>
    <m/>
    <m/>
  </r>
  <r>
    <x v="13"/>
    <m/>
    <x v="13"/>
    <x v="170"/>
    <s v="T04371130001"/>
    <s v="DEV"/>
    <n v="437113"/>
    <m/>
    <s v="CONTABILIZACION ORDENES DE TRANSFERENCIA GRACOS"/>
    <m/>
    <m/>
    <m/>
    <m/>
    <m/>
    <m/>
    <n v="19130293.420000002"/>
    <n v="0"/>
    <s v="NO_CONCILIADO"/>
    <m/>
    <m/>
  </r>
  <r>
    <x v="13"/>
    <m/>
    <x v="13"/>
    <x v="170"/>
    <s v="T04371150001"/>
    <s v="DEV"/>
    <n v="437115"/>
    <m/>
    <s v="CONTABILIZACION ORDENES DE TRANSFERENCIA GRACOS"/>
    <m/>
    <m/>
    <m/>
    <m/>
    <m/>
    <m/>
    <n v="18757006.039999999"/>
    <n v="0"/>
    <s v="NO_CONCILIADO"/>
    <m/>
    <m/>
  </r>
  <r>
    <x v="13"/>
    <m/>
    <x v="13"/>
    <x v="170"/>
    <s v="T04371170001"/>
    <s v="DEV"/>
    <n v="437117"/>
    <m/>
    <s v="CONTABILIZACION ORDENES DE TRANSFERENCIA GRACOS"/>
    <m/>
    <m/>
    <m/>
    <m/>
    <m/>
    <m/>
    <n v="9263940.5399999991"/>
    <n v="0"/>
    <s v="NO_CONCILIADO"/>
    <m/>
    <m/>
  </r>
  <r>
    <x v="13"/>
    <m/>
    <x v="13"/>
    <x v="170"/>
    <s v="T04371190001"/>
    <s v="DEV"/>
    <n v="437119"/>
    <m/>
    <s v="CONTABILIZACION ORDENES DE TRANSFERENCIA GRACOS"/>
    <m/>
    <m/>
    <m/>
    <m/>
    <m/>
    <m/>
    <n v="111912217.02"/>
    <n v="0"/>
    <s v="NO_CONCILIADO"/>
    <m/>
    <m/>
  </r>
  <r>
    <x v="13"/>
    <m/>
    <x v="13"/>
    <x v="170"/>
    <s v="T04371210001"/>
    <s v="DEV"/>
    <n v="437121"/>
    <m/>
    <s v="CONTABILIZACION ORDENES DE TRANSFERENCIA GRACOS"/>
    <m/>
    <m/>
    <m/>
    <m/>
    <m/>
    <m/>
    <n v="48099806.560000002"/>
    <n v="0"/>
    <s v="NO_CONCILIADO"/>
    <m/>
    <m/>
  </r>
  <r>
    <x v="13"/>
    <m/>
    <x v="13"/>
    <x v="170"/>
    <s v="T04371230001"/>
    <s v="DEV"/>
    <n v="437123"/>
    <m/>
    <s v="CONTABILIZACION ORDENES DE TRANSFERENCIA GRACOS"/>
    <m/>
    <m/>
    <m/>
    <m/>
    <m/>
    <m/>
    <n v="13231.16"/>
    <n v="0"/>
    <s v="NO_CONCILIADO"/>
    <m/>
    <m/>
  </r>
  <r>
    <x v="13"/>
    <m/>
    <x v="13"/>
    <x v="170"/>
    <s v="T04371250001"/>
    <s v="DEV"/>
    <n v="437125"/>
    <m/>
    <s v="CONTABILIZACION ORDENES DE TRANSFERENCIA GRACOS"/>
    <m/>
    <m/>
    <m/>
    <m/>
    <m/>
    <m/>
    <n v="13736.05"/>
    <n v="0"/>
    <s v="NO_CONCILIADO"/>
    <m/>
    <m/>
  </r>
  <r>
    <x v="13"/>
    <m/>
    <x v="13"/>
    <x v="170"/>
    <s v="T04371270001"/>
    <s v="DEV"/>
    <n v="437127"/>
    <m/>
    <s v="CONTABILIZACION ORDENES DE TRANSFERENCIA GRACOS"/>
    <m/>
    <m/>
    <m/>
    <m/>
    <m/>
    <m/>
    <n v="5861.12"/>
    <n v="0"/>
    <s v="NO_CONCILIADO"/>
    <m/>
    <m/>
  </r>
  <r>
    <x v="13"/>
    <m/>
    <x v="13"/>
    <x v="170"/>
    <s v="T04371290001"/>
    <s v="DEV"/>
    <n v="437129"/>
    <m/>
    <s v="CONTABILIZACION ORDENES DE TRANSFERENCIA GRACOS"/>
    <m/>
    <m/>
    <m/>
    <m/>
    <m/>
    <m/>
    <n v="16711.580000000002"/>
    <n v="0"/>
    <s v="NO_CONCILIADO"/>
    <m/>
    <m/>
  </r>
  <r>
    <x v="13"/>
    <m/>
    <x v="13"/>
    <x v="170"/>
    <s v="T04371310001"/>
    <s v="DEV"/>
    <n v="437131"/>
    <m/>
    <s v="CONTABILIZACION ORDENES DE TRANSFERENCIA GRACOS"/>
    <m/>
    <m/>
    <m/>
    <m/>
    <m/>
    <m/>
    <n v="16711.580000000002"/>
    <n v="0"/>
    <s v="NO_CONCILIADO"/>
    <m/>
    <m/>
  </r>
  <r>
    <x v="13"/>
    <m/>
    <x v="13"/>
    <x v="170"/>
    <s v="T04371330001"/>
    <s v="DEV"/>
    <n v="437133"/>
    <m/>
    <s v="CONTABILIZACION ORDENES DE TRANSFERENCIA GRACOS"/>
    <m/>
    <m/>
    <m/>
    <m/>
    <m/>
    <m/>
    <n v="16711.580000000002"/>
    <n v="0"/>
    <s v="NO_CONCILIADO"/>
    <m/>
    <m/>
  </r>
  <r>
    <x v="13"/>
    <m/>
    <x v="13"/>
    <x v="170"/>
    <s v="T04371350001"/>
    <s v="DEV"/>
    <n v="437135"/>
    <m/>
    <s v="CONTABILIZACION ORDENES DE TRANSFERENCIA GRACOS"/>
    <m/>
    <m/>
    <m/>
    <m/>
    <m/>
    <m/>
    <n v="16711.580000000002"/>
    <n v="0"/>
    <s v="NO_CONCILIADO"/>
    <m/>
    <m/>
  </r>
  <r>
    <x v="13"/>
    <m/>
    <x v="13"/>
    <x v="170"/>
    <s v="T04371370001"/>
    <s v="DEV"/>
    <n v="437137"/>
    <m/>
    <s v="CONTABILIZACION ORDENES DE TRANSFERENCIA GRACOS"/>
    <m/>
    <m/>
    <m/>
    <m/>
    <m/>
    <m/>
    <n v="320665.34999999998"/>
    <n v="0"/>
    <s v="NO_CONCILIADO"/>
    <m/>
    <m/>
  </r>
  <r>
    <x v="83"/>
    <m/>
    <x v="83"/>
    <x v="170"/>
    <s v="G20162160001"/>
    <s v="CVD"/>
    <n v="2016216"/>
    <m/>
    <s v="COBRO COSTOS DE PAPELERIA SEGUN TRANSFERENCIA DEL EXTERIOR POR ORDEN DE COPA ENERGIA DISTRIBUIDORA DE GAS S A (SAO PAULO) REF.: INV 13202022 FECHA VALOR 23/09/2022 LIB. 00513062001 YPFB-OPERACIONES PLANTA DE SEPARACION DE LIQUIDOS RIO GRANDE"/>
    <m/>
    <m/>
    <m/>
    <m/>
    <m/>
    <m/>
    <n v="50"/>
    <n v="0"/>
    <s v="NO_CONCILIADO"/>
    <m/>
    <m/>
  </r>
  <r>
    <x v="13"/>
    <m/>
    <x v="13"/>
    <x v="170"/>
    <s v="T04369590001"/>
    <s v="DEV"/>
    <n v="436959"/>
    <m/>
    <s v="CONTABILIZACION ORDENES DE TRANSFERENCIA GRACOS"/>
    <m/>
    <m/>
    <m/>
    <m/>
    <m/>
    <m/>
    <n v="2506739.9"/>
    <n v="0"/>
    <s v="NO_CONCILIADO"/>
    <m/>
    <m/>
  </r>
  <r>
    <x v="13"/>
    <m/>
    <x v="13"/>
    <x v="170"/>
    <s v="T04369610001"/>
    <s v="DEV"/>
    <n v="436961"/>
    <m/>
    <s v="CONTABILIZACION ORDENES DE TRANSFERENCIA GRACOS"/>
    <m/>
    <m/>
    <m/>
    <m/>
    <m/>
    <m/>
    <n v="6885055.6699999999"/>
    <n v="0"/>
    <s v="NO_CONCILIADO"/>
    <m/>
    <m/>
  </r>
  <r>
    <x v="13"/>
    <m/>
    <x v="13"/>
    <x v="170"/>
    <s v="T04369630001"/>
    <s v="DEV"/>
    <n v="436963"/>
    <m/>
    <s v="CONTABILIZACION ORDENES DE TRANSFERENCIA GRACOS"/>
    <m/>
    <m/>
    <m/>
    <m/>
    <m/>
    <m/>
    <n v="5832348.2000000002"/>
    <n v="0"/>
    <s v="NO_CONCILIADO"/>
    <m/>
    <m/>
  </r>
  <r>
    <x v="13"/>
    <m/>
    <x v="13"/>
    <x v="170"/>
    <s v="T04369650001"/>
    <s v="DEV"/>
    <n v="436965"/>
    <m/>
    <s v="CONTABILIZACION ORDENES DE TRANSFERENCIA GRACOS"/>
    <m/>
    <m/>
    <m/>
    <m/>
    <m/>
    <m/>
    <n v="5832348.2000000002"/>
    <n v="0"/>
    <s v="NO_CONCILIADO"/>
    <m/>
    <m/>
  </r>
  <r>
    <x v="13"/>
    <m/>
    <x v="13"/>
    <x v="170"/>
    <s v="T04369670001"/>
    <s v="DEV"/>
    <n v="436967"/>
    <m/>
    <s v="CONTABILIZACION ORDENES DE TRANSFERENCIA GRACOS"/>
    <m/>
    <m/>
    <m/>
    <m/>
    <m/>
    <m/>
    <n v="16019229.43"/>
    <n v="0"/>
    <s v="NO_CONCILIADO"/>
    <m/>
    <m/>
  </r>
  <r>
    <x v="13"/>
    <m/>
    <x v="13"/>
    <x v="170"/>
    <s v="T04369690001"/>
    <s v="DEV"/>
    <n v="436969"/>
    <m/>
    <s v="CONTABILIZACION ORDENES DE TRANSFERENCIA GRACOS"/>
    <m/>
    <m/>
    <m/>
    <m/>
    <m/>
    <m/>
    <n v="2947229.97"/>
    <n v="0"/>
    <s v="NO_CONCILIADO"/>
    <m/>
    <m/>
  </r>
  <r>
    <x v="13"/>
    <m/>
    <x v="13"/>
    <x v="170"/>
    <s v="T04369710001"/>
    <s v="DEV"/>
    <n v="436971"/>
    <m/>
    <s v="CONTABILIZACION ORDENES DE TRANSFERENCIA GRACOS"/>
    <m/>
    <m/>
    <m/>
    <m/>
    <m/>
    <m/>
    <n v="89226.99"/>
    <n v="0"/>
    <s v="NO_CONCILIADO"/>
    <m/>
    <m/>
  </r>
  <r>
    <x v="13"/>
    <m/>
    <x v="13"/>
    <x v="170"/>
    <s v="T04369730001"/>
    <s v="DEV"/>
    <n v="436973"/>
    <m/>
    <s v="CONTABILIZACION ORDENES DE TRANSFERENCIA GRACOS"/>
    <m/>
    <m/>
    <m/>
    <m/>
    <m/>
    <m/>
    <n v="5451146.0899999999"/>
    <n v="0"/>
    <s v="NO_CONCILIADO"/>
    <m/>
    <m/>
  </r>
  <r>
    <x v="13"/>
    <m/>
    <x v="13"/>
    <x v="170"/>
    <s v="T04369750001"/>
    <s v="DEV"/>
    <n v="436975"/>
    <m/>
    <s v="CONTABILIZACION ORDENES DE TRANSFERENCIA GRACOS"/>
    <m/>
    <m/>
    <m/>
    <m/>
    <m/>
    <m/>
    <n v="2045532.1599999999"/>
    <n v="0"/>
    <s v="NO_CONCILIADO"/>
    <m/>
    <m/>
  </r>
  <r>
    <x v="13"/>
    <m/>
    <x v="13"/>
    <x v="170"/>
    <s v="T04369770001"/>
    <s v="DEV"/>
    <n v="436977"/>
    <m/>
    <s v="CONTABILIZACION ORDENES DE TRANSFERENCIA GRACOS"/>
    <m/>
    <m/>
    <m/>
    <m/>
    <m/>
    <m/>
    <n v="207601.5"/>
    <n v="0"/>
    <s v="NO_CONCILIADO"/>
    <m/>
    <m/>
  </r>
  <r>
    <x v="13"/>
    <m/>
    <x v="13"/>
    <x v="170"/>
    <s v="T04369790001"/>
    <s v="DEV"/>
    <n v="436979"/>
    <m/>
    <s v="CONTABILIZACION ORDENES DE TRANSFERENCIA GRACOS"/>
    <m/>
    <m/>
    <m/>
    <m/>
    <m/>
    <m/>
    <n v="12682999.939999999"/>
    <n v="0"/>
    <s v="NO_CONCILIADO"/>
    <m/>
    <m/>
  </r>
  <r>
    <x v="13"/>
    <m/>
    <x v="13"/>
    <x v="170"/>
    <s v="T04369810001"/>
    <s v="DEV"/>
    <n v="436981"/>
    <m/>
    <s v="CONTABILIZACION ORDENES DE TRANSFERENCIA GRACOS"/>
    <m/>
    <m/>
    <m/>
    <m/>
    <m/>
    <m/>
    <n v="104906.21"/>
    <n v="0"/>
    <s v="NO_CONCILIADO"/>
    <m/>
    <m/>
  </r>
  <r>
    <x v="13"/>
    <m/>
    <x v="13"/>
    <x v="170"/>
    <s v="T04369830001"/>
    <s v="DEV"/>
    <n v="436983"/>
    <m/>
    <s v="CONTABILIZACION ORDENES DE TRANSFERENCIA GRACOS"/>
    <m/>
    <m/>
    <m/>
    <m/>
    <m/>
    <m/>
    <n v="522063.77"/>
    <n v="0"/>
    <s v="NO_CONCILIADO"/>
    <m/>
    <m/>
  </r>
  <r>
    <x v="13"/>
    <m/>
    <x v="13"/>
    <x v="170"/>
    <s v="T04369850001"/>
    <s v="DEV"/>
    <n v="436985"/>
    <m/>
    <s v="CONTABILIZACION ORDENES DE TRANSFERENCIA GRACOS"/>
    <m/>
    <m/>
    <m/>
    <m/>
    <m/>
    <m/>
    <n v="1225902.72"/>
    <n v="0"/>
    <s v="NO_CONCILIADO"/>
    <m/>
    <m/>
  </r>
  <r>
    <x v="13"/>
    <m/>
    <x v="13"/>
    <x v="170"/>
    <s v="T04369870001"/>
    <s v="DEV"/>
    <n v="436987"/>
    <m/>
    <s v="CONTABILIZACION ORDENES DE TRANSFERENCIA GRACOS"/>
    <m/>
    <m/>
    <m/>
    <m/>
    <m/>
    <m/>
    <n v="3786816.04"/>
    <n v="0"/>
    <s v="NO_CONCILIADO"/>
    <m/>
    <m/>
  </r>
  <r>
    <x v="13"/>
    <m/>
    <x v="13"/>
    <x v="170"/>
    <s v="T04369890001"/>
    <s v="DEV"/>
    <n v="436989"/>
    <m/>
    <s v="CONTABILIZACION ORDENES DE TRANSFERENCIA GRACOS"/>
    <m/>
    <m/>
    <m/>
    <m/>
    <m/>
    <m/>
    <n v="15449027.470000001"/>
    <n v="0"/>
    <s v="NO_CONCILIADO"/>
    <m/>
    <m/>
  </r>
  <r>
    <x v="13"/>
    <m/>
    <x v="13"/>
    <x v="170"/>
    <s v="T04369910001"/>
    <s v="DEV"/>
    <n v="436991"/>
    <m/>
    <s v="CONTABILIZACION ORDENES DE TRANSFERENCIA GRACOS"/>
    <m/>
    <m/>
    <m/>
    <m/>
    <m/>
    <m/>
    <n v="10400935.050000001"/>
    <n v="0"/>
    <s v="NO_CONCILIADO"/>
    <m/>
    <m/>
  </r>
  <r>
    <x v="13"/>
    <m/>
    <x v="13"/>
    <x v="170"/>
    <s v="T04369930001"/>
    <s v="DEV"/>
    <n v="436993"/>
    <m/>
    <s v="CONTABILIZACION ORDENES DE TRANSFERENCIA GRACOS"/>
    <m/>
    <m/>
    <m/>
    <m/>
    <m/>
    <m/>
    <n v="613802.06999999995"/>
    <n v="0"/>
    <s v="NO_CONCILIADO"/>
    <m/>
    <m/>
  </r>
  <r>
    <x v="13"/>
    <m/>
    <x v="13"/>
    <x v="170"/>
    <s v="T04369950001"/>
    <s v="DEV"/>
    <n v="436995"/>
    <m/>
    <s v="CONTABILIZACION ORDENES DE TRANSFERENCIA GRACOS"/>
    <m/>
    <m/>
    <m/>
    <m/>
    <m/>
    <m/>
    <n v="24052918.079999998"/>
    <n v="0"/>
    <s v="NO_CONCILIADO"/>
    <m/>
    <m/>
  </r>
  <r>
    <x v="13"/>
    <m/>
    <x v="13"/>
    <x v="170"/>
    <s v="T04369970001"/>
    <s v="DEV"/>
    <n v="436997"/>
    <m/>
    <s v="CONTABILIZACION ORDENES DE TRANSFERENCIA GRACOS"/>
    <m/>
    <m/>
    <m/>
    <m/>
    <m/>
    <m/>
    <n v="8222189.1699999999"/>
    <n v="0"/>
    <s v="NO_CONCILIADO"/>
    <m/>
    <m/>
  </r>
  <r>
    <x v="13"/>
    <m/>
    <x v="13"/>
    <x v="170"/>
    <s v="T04369990001"/>
    <s v="DEV"/>
    <n v="436999"/>
    <m/>
    <s v="CONTABILIZACION ORDENES DE TRANSFERENCIA GRACOS"/>
    <m/>
    <m/>
    <m/>
    <m/>
    <m/>
    <m/>
    <n v="594.83000000000004"/>
    <n v="0"/>
    <s v="NO_CONCILIADO"/>
    <m/>
    <m/>
  </r>
  <r>
    <x v="13"/>
    <m/>
    <x v="13"/>
    <x v="170"/>
    <s v="T04370010001"/>
    <s v="DEV"/>
    <n v="437001"/>
    <m/>
    <s v="CONTABILIZACION ORDENES DE TRANSFERENCIA GRACOS"/>
    <m/>
    <m/>
    <m/>
    <m/>
    <m/>
    <m/>
    <n v="16711.580000000002"/>
    <n v="0"/>
    <s v="NO_CONCILIADO"/>
    <m/>
    <m/>
  </r>
  <r>
    <x v="13"/>
    <m/>
    <x v="13"/>
    <x v="170"/>
    <s v="T04370030001"/>
    <s v="DEV"/>
    <n v="437003"/>
    <m/>
    <s v="CONTABILIZACION ORDENES DE TRANSFERENCIA GRACOS"/>
    <m/>
    <m/>
    <m/>
    <m/>
    <m/>
    <m/>
    <n v="4854.62"/>
    <n v="0"/>
    <s v="NO_CONCILIADO"/>
    <m/>
    <m/>
  </r>
  <r>
    <x v="13"/>
    <m/>
    <x v="13"/>
    <x v="170"/>
    <s v="T04370050001"/>
    <s v="DEV"/>
    <n v="437005"/>
    <m/>
    <s v="CONTABILIZACION ORDENES DE TRANSFERENCIA GRACOS"/>
    <m/>
    <m/>
    <m/>
    <m/>
    <m/>
    <m/>
    <n v="2071.4499999999998"/>
    <n v="0"/>
    <s v="NO_CONCILIADO"/>
    <m/>
    <m/>
  </r>
  <r>
    <x v="13"/>
    <m/>
    <x v="13"/>
    <x v="170"/>
    <s v="T04370130001"/>
    <s v="DEV"/>
    <n v="437013"/>
    <m/>
    <s v="CONTABILIZACION ORDENES DE TRANSFERENCIA GRACOS"/>
    <m/>
    <m/>
    <m/>
    <m/>
    <m/>
    <m/>
    <n v="5906.25"/>
    <n v="0"/>
    <s v="NO_CONCILIADO"/>
    <m/>
    <m/>
  </r>
  <r>
    <x v="13"/>
    <m/>
    <x v="13"/>
    <x v="170"/>
    <s v="T04370070001"/>
    <s v="DEV"/>
    <n v="437007"/>
    <m/>
    <s v="CONTABILIZACION ORDENES DE TRANSFERENCIA GRACOS"/>
    <m/>
    <m/>
    <m/>
    <m/>
    <m/>
    <m/>
    <n v="5906.25"/>
    <n v="0"/>
    <s v="NO_CONCILIADO"/>
    <m/>
    <m/>
  </r>
  <r>
    <x v="13"/>
    <m/>
    <x v="13"/>
    <x v="170"/>
    <s v="T04371390001"/>
    <s v="DEV"/>
    <n v="437139"/>
    <m/>
    <s v="CONTABILIZACION ORDENES DE TRANSFERENCIA GRACOS"/>
    <m/>
    <m/>
    <m/>
    <m/>
    <m/>
    <m/>
    <n v="4676.1899999999996"/>
    <n v="0"/>
    <s v="NO_CONCILIADO"/>
    <m/>
    <m/>
  </r>
  <r>
    <x v="13"/>
    <m/>
    <x v="13"/>
    <x v="170"/>
    <s v="T04371410001"/>
    <s v="DEV"/>
    <n v="437141"/>
    <m/>
    <s v="CONTABILIZACION ORDENES DE TRANSFERENCIA GRACOS"/>
    <m/>
    <m/>
    <m/>
    <m/>
    <m/>
    <m/>
    <n v="210.26"/>
    <n v="0"/>
    <s v="NO_CONCILIADO"/>
    <m/>
    <m/>
  </r>
  <r>
    <x v="13"/>
    <m/>
    <x v="13"/>
    <x v="170"/>
    <s v="T04371490001"/>
    <s v="DEV"/>
    <n v="437149"/>
    <m/>
    <s v="CONTABILIZACION ORDENES DE TRANSFERENCIA GRACOS"/>
    <m/>
    <m/>
    <m/>
    <m/>
    <m/>
    <m/>
    <n v="45900.4"/>
    <n v="0"/>
    <s v="NO_CONCILIADO"/>
    <m/>
    <m/>
  </r>
  <r>
    <x v="13"/>
    <m/>
    <x v="13"/>
    <x v="170"/>
    <s v="T04371430001"/>
    <s v="DEV"/>
    <n v="437143"/>
    <m/>
    <s v="CONTABILIZACION ORDENES DE TRANSFERENCIA GRACOS"/>
    <m/>
    <m/>
    <m/>
    <m/>
    <m/>
    <m/>
    <n v="5906.25"/>
    <n v="0"/>
    <s v="NO_CONCILIADO"/>
    <m/>
    <m/>
  </r>
  <r>
    <x v="13"/>
    <m/>
    <x v="13"/>
    <x v="170"/>
    <s v="T04371450001"/>
    <s v="DEV"/>
    <n v="437145"/>
    <m/>
    <s v="CONTABILIZACION ORDENES DE TRANSFERENCIA GRACOS"/>
    <m/>
    <m/>
    <m/>
    <m/>
    <m/>
    <m/>
    <n v="1633.85"/>
    <n v="0"/>
    <s v="NO_CONCILIADO"/>
    <m/>
    <m/>
  </r>
  <r>
    <x v="13"/>
    <m/>
    <x v="13"/>
    <x v="170"/>
    <s v="T04371470001"/>
    <s v="DEV"/>
    <n v="437147"/>
    <m/>
    <s v="CONTABILIZACION ORDENES DE TRANSFERENCIA GRACOS"/>
    <m/>
    <m/>
    <m/>
    <m/>
    <m/>
    <m/>
    <n v="16098.29"/>
    <n v="0"/>
    <s v="NO_CONCILIADO"/>
    <m/>
    <m/>
  </r>
  <r>
    <x v="13"/>
    <m/>
    <x v="13"/>
    <x v="170"/>
    <s v="T04371510001"/>
    <s v="DEV"/>
    <n v="437151"/>
    <m/>
    <s v="CONTABILIZACION ORDENES DE TRANSFERENCIA GRACOS"/>
    <m/>
    <m/>
    <m/>
    <m/>
    <m/>
    <m/>
    <n v="45900.4"/>
    <n v="0"/>
    <s v="NO_CONCILIADO"/>
    <m/>
    <m/>
  </r>
  <r>
    <x v="13"/>
    <m/>
    <x v="13"/>
    <x v="170"/>
    <s v="T04371530001"/>
    <s v="DEV"/>
    <n v="437153"/>
    <m/>
    <s v="CONTABILIZACION ORDENES DE TRANSFERENCIA GRACOS"/>
    <m/>
    <m/>
    <m/>
    <m/>
    <m/>
    <m/>
    <n v="45900.4"/>
    <n v="0"/>
    <s v="NO_CONCILIADO"/>
    <m/>
    <m/>
  </r>
  <r>
    <x v="13"/>
    <m/>
    <x v="13"/>
    <x v="170"/>
    <s v="T04371550001"/>
    <s v="DEV"/>
    <n v="437155"/>
    <m/>
    <s v="CONTABILIZACION ORDENES DE TRANSFERENCIA GRACOS"/>
    <m/>
    <m/>
    <m/>
    <m/>
    <m/>
    <m/>
    <n v="45900.4"/>
    <n v="0"/>
    <s v="NO_CONCILIADO"/>
    <m/>
    <m/>
  </r>
  <r>
    <x v="13"/>
    <m/>
    <x v="13"/>
    <x v="170"/>
    <s v="T04371570001"/>
    <s v="DEV"/>
    <n v="437157"/>
    <m/>
    <s v="CONTABILIZACION ORDENES DE TRANSFERENCIA GRACOS"/>
    <m/>
    <m/>
    <m/>
    <m/>
    <m/>
    <m/>
    <n v="45900.4"/>
    <n v="0"/>
    <s v="NO_CONCILIADO"/>
    <m/>
    <m/>
  </r>
  <r>
    <x v="13"/>
    <m/>
    <x v="13"/>
    <x v="170"/>
    <s v="T04371590001"/>
    <s v="DEV"/>
    <n v="437159"/>
    <m/>
    <s v="CONTABILIZACION ORDENES DE TRANSFERENCIA GRACOS"/>
    <m/>
    <m/>
    <m/>
    <m/>
    <m/>
    <m/>
    <n v="54814.62"/>
    <n v="0"/>
    <s v="NO_CONCILIADO"/>
    <m/>
    <m/>
  </r>
  <r>
    <x v="13"/>
    <m/>
    <x v="13"/>
    <x v="170"/>
    <s v="T04371610001"/>
    <s v="DEV"/>
    <n v="437161"/>
    <m/>
    <s v="CONTABILIZACION ORDENES DE TRANSFERENCIA GRACOS"/>
    <m/>
    <m/>
    <m/>
    <m/>
    <m/>
    <m/>
    <n v="3834.81"/>
    <n v="0"/>
    <s v="NO_CONCILIADO"/>
    <m/>
    <m/>
  </r>
  <r>
    <x v="13"/>
    <m/>
    <x v="13"/>
    <x v="170"/>
    <s v="T04371630001"/>
    <s v="DEV"/>
    <n v="437163"/>
    <m/>
    <s v="CONTABILIZACION ORDENES DE TRANSFERENCIA GRACOS"/>
    <m/>
    <m/>
    <m/>
    <m/>
    <m/>
    <m/>
    <n v="5696.06"/>
    <n v="0"/>
    <s v="NO_CONCILIADO"/>
    <m/>
    <m/>
  </r>
  <r>
    <x v="13"/>
    <m/>
    <x v="13"/>
    <x v="170"/>
    <s v="T04371650001"/>
    <s v="DEV"/>
    <n v="437165"/>
    <m/>
    <s v="CONTABILIZACION ORDENES DE TRANSFERENCIA GRACOS"/>
    <m/>
    <m/>
    <m/>
    <m/>
    <m/>
    <m/>
    <n v="1051.6400000000001"/>
    <n v="0"/>
    <s v="NO_CONCILIADO"/>
    <m/>
    <m/>
  </r>
  <r>
    <x v="13"/>
    <m/>
    <x v="13"/>
    <x v="170"/>
    <s v="T04371670001"/>
    <s v="DEV"/>
    <n v="437167"/>
    <m/>
    <s v="CONTABILIZACION ORDENES DE TRANSFERENCIA GRACOS"/>
    <m/>
    <m/>
    <m/>
    <m/>
    <m/>
    <m/>
    <n v="1230.07"/>
    <n v="0"/>
    <s v="NO_CONCILIADO"/>
    <m/>
    <m/>
  </r>
  <r>
    <x v="13"/>
    <m/>
    <x v="13"/>
    <x v="170"/>
    <s v="T04371690001"/>
    <s v="DEV"/>
    <n v="437169"/>
    <m/>
    <s v="CONTABILIZACION ORDENES DE TRANSFERENCIA GRACOS"/>
    <m/>
    <m/>
    <m/>
    <m/>
    <m/>
    <m/>
    <n v="2975.53"/>
    <n v="0"/>
    <s v="NO_CONCILIADO"/>
    <m/>
    <m/>
  </r>
  <r>
    <x v="13"/>
    <m/>
    <x v="13"/>
    <x v="170"/>
    <s v="T04371710001"/>
    <s v="DEV"/>
    <n v="437171"/>
    <m/>
    <s v="CONTABILIZACION ORDENES DE TRANSFERENCIA GRACOS"/>
    <m/>
    <m/>
    <m/>
    <m/>
    <m/>
    <m/>
    <n v="16116.75"/>
    <n v="0"/>
    <s v="NO_CONCILIADO"/>
    <m/>
    <m/>
  </r>
  <r>
    <x v="13"/>
    <m/>
    <x v="13"/>
    <x v="170"/>
    <s v="T04371730001"/>
    <s v="DEV"/>
    <n v="437173"/>
    <m/>
    <s v="CONTABILIZACION ORDENES DE TRANSFERENCIA GRACOS"/>
    <m/>
    <m/>
    <m/>
    <m/>
    <m/>
    <m/>
    <n v="3480.42"/>
    <n v="0"/>
    <s v="NO_CONCILIADO"/>
    <m/>
    <m/>
  </r>
  <r>
    <x v="13"/>
    <m/>
    <x v="13"/>
    <x v="170"/>
    <s v="T04371750001"/>
    <s v="DEV"/>
    <n v="437175"/>
    <m/>
    <s v="CONTABILIZACION ORDENES DE TRANSFERENCIA GRACOS"/>
    <m/>
    <m/>
    <m/>
    <m/>
    <m/>
    <m/>
    <n v="10850.46"/>
    <n v="0"/>
    <s v="NO_CONCILIADO"/>
    <m/>
    <m/>
  </r>
  <r>
    <x v="13"/>
    <m/>
    <x v="13"/>
    <x v="170"/>
    <s v="T04371770001"/>
    <s v="DEV"/>
    <n v="437177"/>
    <m/>
    <s v="CONTABILIZACION ORDENES DE TRANSFERENCIA GRACOS"/>
    <m/>
    <m/>
    <m/>
    <m/>
    <m/>
    <m/>
    <n v="8172.66"/>
    <n v="0"/>
    <s v="NO_CONCILIADO"/>
    <m/>
    <m/>
  </r>
  <r>
    <x v="13"/>
    <m/>
    <x v="13"/>
    <x v="170"/>
    <s v="T04371790001"/>
    <s v="DEV"/>
    <n v="437179"/>
    <m/>
    <s v="CONTABILIZACION ORDENES DE TRANSFERENCIA GRACOS"/>
    <m/>
    <m/>
    <m/>
    <m/>
    <m/>
    <m/>
    <n v="9559.41"/>
    <n v="0"/>
    <s v="NO_CONCILIADO"/>
    <m/>
    <m/>
  </r>
  <r>
    <x v="13"/>
    <m/>
    <x v="13"/>
    <x v="170"/>
    <s v="T04371810001"/>
    <s v="DEV"/>
    <n v="437181"/>
    <m/>
    <s v="CONTABILIZACION ORDENES DE TRANSFERENCIA GRACOS"/>
    <m/>
    <m/>
    <m/>
    <m/>
    <m/>
    <m/>
    <n v="29802.1"/>
    <n v="0"/>
    <s v="NO_CONCILIADO"/>
    <m/>
    <m/>
  </r>
  <r>
    <x v="13"/>
    <m/>
    <x v="13"/>
    <x v="170"/>
    <s v="T04371830001"/>
    <s v="DEV"/>
    <n v="437183"/>
    <m/>
    <s v="CONTABILIZACION ORDENES DE TRANSFERENCIA GRACOS"/>
    <m/>
    <m/>
    <m/>
    <m/>
    <m/>
    <m/>
    <n v="44266.55"/>
    <n v="0"/>
    <s v="NO_CONCILIADO"/>
    <m/>
    <m/>
  </r>
  <r>
    <x v="13"/>
    <m/>
    <x v="13"/>
    <x v="170"/>
    <s v="T04370090001"/>
    <s v="DEV"/>
    <n v="437009"/>
    <m/>
    <s v="CONTABILIZACION ORDENES DE TRANSFERENCIA GRACOS"/>
    <m/>
    <m/>
    <m/>
    <m/>
    <m/>
    <m/>
    <n v="5906.25"/>
    <n v="0"/>
    <s v="NO_CONCILIADO"/>
    <m/>
    <m/>
  </r>
  <r>
    <x v="13"/>
    <m/>
    <x v="13"/>
    <x v="170"/>
    <s v="T04370110001"/>
    <s v="DEV"/>
    <n v="437011"/>
    <m/>
    <s v="CONTABILIZACION ORDENES DE TRANSFERENCIA GRACOS"/>
    <m/>
    <m/>
    <m/>
    <m/>
    <m/>
    <m/>
    <n v="5906.25"/>
    <n v="0"/>
    <s v="NO_CONCILIADO"/>
    <m/>
    <m/>
  </r>
  <r>
    <x v="13"/>
    <m/>
    <x v="13"/>
    <x v="170"/>
    <s v="T04370150001"/>
    <s v="DEV"/>
    <n v="437015"/>
    <m/>
    <s v="CONTABILIZACION ORDENES DE TRANSFERENCIA GRACOS"/>
    <m/>
    <m/>
    <m/>
    <m/>
    <m/>
    <m/>
    <n v="37727.67"/>
    <n v="0"/>
    <s v="NO_CONCILIADO"/>
    <m/>
    <m/>
  </r>
  <r>
    <x v="13"/>
    <m/>
    <x v="13"/>
    <x v="170"/>
    <s v="T04370170001"/>
    <s v="DEV"/>
    <n v="437017"/>
    <m/>
    <s v="CONTABILIZACION ORDENES DE TRANSFERENCIA GRACOS"/>
    <m/>
    <m/>
    <m/>
    <m/>
    <m/>
    <m/>
    <n v="36340.99"/>
    <n v="0"/>
    <s v="NO_CONCILIADO"/>
    <m/>
    <m/>
  </r>
  <r>
    <x v="13"/>
    <m/>
    <x v="13"/>
    <x v="170"/>
    <s v="T04370190001"/>
    <s v="DEV"/>
    <n v="437019"/>
    <m/>
    <s v="CONTABILIZACION ORDENES DE TRANSFERENCIA GRACOS"/>
    <m/>
    <m/>
    <m/>
    <m/>
    <m/>
    <m/>
    <n v="2506739.9"/>
    <n v="0"/>
    <s v="NO_CONCILIADO"/>
    <m/>
    <m/>
  </r>
  <r>
    <x v="13"/>
    <m/>
    <x v="13"/>
    <x v="170"/>
    <s v="T04370210001"/>
    <s v="DEV"/>
    <n v="437021"/>
    <m/>
    <s v="CONTABILIZACION ORDENES DE TRANSFERENCIA GRACOS"/>
    <m/>
    <m/>
    <m/>
    <m/>
    <m/>
    <m/>
    <n v="2506739.9"/>
    <n v="0"/>
    <s v="NO_CONCILIADO"/>
    <m/>
    <m/>
  </r>
  <r>
    <x v="13"/>
    <m/>
    <x v="13"/>
    <x v="170"/>
    <s v="T04370230001"/>
    <s v="DEV"/>
    <n v="437023"/>
    <m/>
    <s v="CONTABILIZACION ORDENES DE TRANSFERENCIA GRACOS"/>
    <m/>
    <m/>
    <m/>
    <m/>
    <m/>
    <m/>
    <n v="2506739.9"/>
    <n v="0"/>
    <s v="NO_CONCILIADO"/>
    <m/>
    <m/>
  </r>
  <r>
    <x v="13"/>
    <m/>
    <x v="13"/>
    <x v="170"/>
    <s v="T04370250001"/>
    <s v="DEV"/>
    <n v="437025"/>
    <m/>
    <s v="CONTABILIZACION ORDENES DE TRANSFERENCIA GRACOS"/>
    <m/>
    <m/>
    <m/>
    <m/>
    <m/>
    <m/>
    <n v="2506739.9"/>
    <n v="0"/>
    <s v="NO_CONCILIADO"/>
    <m/>
    <m/>
  </r>
  <r>
    <x v="13"/>
    <m/>
    <x v="13"/>
    <x v="170"/>
    <s v="T04370270001"/>
    <s v="DEV"/>
    <n v="437027"/>
    <m/>
    <s v="CONTABILIZACION ORDENES DE TRANSFERENCIA GRACOS"/>
    <m/>
    <m/>
    <m/>
    <m/>
    <m/>
    <m/>
    <n v="6885055.6699999999"/>
    <n v="0"/>
    <s v="NO_CONCILIADO"/>
    <m/>
    <m/>
  </r>
  <r>
    <x v="13"/>
    <m/>
    <x v="13"/>
    <x v="170"/>
    <s v="T04370290001"/>
    <s v="DEV"/>
    <n v="437029"/>
    <m/>
    <s v="CONTABILIZACION ORDENES DE TRANSFERENCIA GRACOS"/>
    <m/>
    <m/>
    <m/>
    <m/>
    <m/>
    <m/>
    <n v="6885055.6699999999"/>
    <n v="0"/>
    <s v="NO_CONCILIADO"/>
    <m/>
    <m/>
  </r>
  <r>
    <x v="13"/>
    <m/>
    <x v="13"/>
    <x v="170"/>
    <s v="T04370310001"/>
    <s v="DEV"/>
    <n v="437031"/>
    <m/>
    <s v="CONTABILIZACION ORDENES DE TRANSFERENCIA GRACOS"/>
    <m/>
    <m/>
    <m/>
    <m/>
    <m/>
    <m/>
    <n v="6885055.6699999999"/>
    <n v="0"/>
    <s v="NO_CONCILIADO"/>
    <m/>
    <m/>
  </r>
  <r>
    <x v="13"/>
    <m/>
    <x v="13"/>
    <x v="170"/>
    <s v="T04370330001"/>
    <s v="DEV"/>
    <n v="437033"/>
    <m/>
    <s v="CONTABILIZACION ORDENES DE TRANSFERENCIA GRACOS"/>
    <m/>
    <m/>
    <m/>
    <m/>
    <m/>
    <m/>
    <n v="6885055.6699999999"/>
    <n v="0"/>
    <s v="NO_CONCILIADO"/>
    <m/>
    <m/>
  </r>
  <r>
    <x v="13"/>
    <m/>
    <x v="13"/>
    <x v="170"/>
    <s v="T04370350001"/>
    <s v="DEV"/>
    <n v="437035"/>
    <m/>
    <s v="CONTABILIZACION ORDENES DE TRANSFERENCIA GRACOS"/>
    <m/>
    <m/>
    <m/>
    <m/>
    <m/>
    <m/>
    <n v="5832348.2000000002"/>
    <n v="0"/>
    <s v="NO_CONCILIADO"/>
    <m/>
    <m/>
  </r>
  <r>
    <x v="13"/>
    <m/>
    <x v="13"/>
    <x v="170"/>
    <s v="T04370370001"/>
    <s v="DEV"/>
    <n v="437037"/>
    <m/>
    <s v="CONTABILIZACION ORDENES DE TRANSFERENCIA GRACOS"/>
    <m/>
    <m/>
    <m/>
    <m/>
    <m/>
    <m/>
    <n v="5832348.2000000002"/>
    <n v="0"/>
    <s v="NO_CONCILIADO"/>
    <m/>
    <m/>
  </r>
  <r>
    <x v="13"/>
    <m/>
    <x v="13"/>
    <x v="170"/>
    <s v="T04370390001"/>
    <s v="DEV"/>
    <n v="437039"/>
    <m/>
    <s v="CONTABILIZACION ORDENES DE TRANSFERENCIA GRACOS"/>
    <m/>
    <m/>
    <m/>
    <m/>
    <m/>
    <m/>
    <n v="5832348.2000000002"/>
    <n v="0"/>
    <s v="NO_CONCILIADO"/>
    <m/>
    <m/>
  </r>
  <r>
    <x v="13"/>
    <m/>
    <x v="13"/>
    <x v="170"/>
    <s v="T04370410001"/>
    <s v="DEV"/>
    <n v="437041"/>
    <m/>
    <s v="CONTABILIZACION ORDENES DE TRANSFERENCIA GRACOS"/>
    <m/>
    <m/>
    <m/>
    <m/>
    <m/>
    <m/>
    <n v="16019229.43"/>
    <n v="0"/>
    <s v="NO_CONCILIADO"/>
    <m/>
    <m/>
  </r>
  <r>
    <x v="13"/>
    <m/>
    <x v="13"/>
    <x v="170"/>
    <s v="T04370430001"/>
    <s v="DEV"/>
    <n v="437043"/>
    <m/>
    <s v="CONTABILIZACION ORDENES DE TRANSFERENCIA GRACOS"/>
    <m/>
    <m/>
    <m/>
    <m/>
    <m/>
    <m/>
    <n v="16019229.43"/>
    <n v="0"/>
    <s v="NO_CONCILIADO"/>
    <m/>
    <m/>
  </r>
  <r>
    <x v="13"/>
    <m/>
    <x v="13"/>
    <x v="170"/>
    <s v="T04370450001"/>
    <s v="DEV"/>
    <n v="437045"/>
    <m/>
    <s v="CONTABILIZACION ORDENES DE TRANSFERENCIA GRACOS"/>
    <m/>
    <m/>
    <m/>
    <m/>
    <m/>
    <m/>
    <n v="16019229.43"/>
    <n v="0"/>
    <s v="NO_CONCILIADO"/>
    <m/>
    <m/>
  </r>
  <r>
    <x v="13"/>
    <m/>
    <x v="13"/>
    <x v="170"/>
    <s v="T04370470001"/>
    <s v="DEV"/>
    <n v="437047"/>
    <m/>
    <s v="CONTABILIZACION ORDENES DE TRANSFERENCIA GRACOS"/>
    <m/>
    <m/>
    <m/>
    <m/>
    <m/>
    <m/>
    <n v="16019229.43"/>
    <n v="0"/>
    <s v="NO_CONCILIADO"/>
    <m/>
    <m/>
  </r>
  <r>
    <x v="13"/>
    <m/>
    <x v="13"/>
    <x v="170"/>
    <s v="T04370490001"/>
    <s v="DEV"/>
    <n v="437049"/>
    <m/>
    <s v="CONTABILIZACION ORDENES DE TRANSFERENCIA GRACOS"/>
    <m/>
    <m/>
    <m/>
    <m/>
    <m/>
    <m/>
    <n v="2947229.97"/>
    <n v="0"/>
    <s v="NO_CONCILIADO"/>
    <m/>
    <m/>
  </r>
  <r>
    <x v="13"/>
    <m/>
    <x v="13"/>
    <x v="170"/>
    <s v="T04370510001"/>
    <s v="DEV"/>
    <n v="437051"/>
    <m/>
    <s v="CONTABILIZACION ORDENES DE TRANSFERENCIA GRACOS"/>
    <m/>
    <m/>
    <m/>
    <m/>
    <m/>
    <m/>
    <n v="2947229.97"/>
    <n v="0"/>
    <s v="NO_CONCILIADO"/>
    <m/>
    <m/>
  </r>
  <r>
    <x v="13"/>
    <m/>
    <x v="13"/>
    <x v="170"/>
    <s v="T04370530001"/>
    <s v="DEV"/>
    <n v="437053"/>
    <m/>
    <s v="CONTABILIZACION ORDENES DE TRANSFERENCIA GRACOS"/>
    <m/>
    <m/>
    <m/>
    <m/>
    <m/>
    <m/>
    <n v="2947229.97"/>
    <n v="0"/>
    <s v="NO_CONCILIADO"/>
    <m/>
    <m/>
  </r>
  <r>
    <x v="13"/>
    <m/>
    <x v="13"/>
    <x v="170"/>
    <s v="T04370550001"/>
    <s v="DEV"/>
    <n v="437055"/>
    <m/>
    <s v="CONTABILIZACION ORDENES DE TRANSFERENCIA GRACOS"/>
    <m/>
    <m/>
    <m/>
    <m/>
    <m/>
    <m/>
    <n v="2947229.97"/>
    <n v="0"/>
    <s v="NO_CONCILIADO"/>
    <m/>
    <m/>
  </r>
  <r>
    <x v="13"/>
    <m/>
    <x v="13"/>
    <x v="170"/>
    <s v="T04370570001"/>
    <s v="DEV"/>
    <n v="437057"/>
    <m/>
    <s v="CONTABILIZACION ORDENES DE TRANSFERENCIA GRACOS"/>
    <m/>
    <m/>
    <m/>
    <m/>
    <m/>
    <m/>
    <n v="1984676.14"/>
    <n v="0"/>
    <s v="NO_CONCILIADO"/>
    <m/>
    <m/>
  </r>
  <r>
    <x v="13"/>
    <m/>
    <x v="13"/>
    <x v="170"/>
    <s v="T04370590001"/>
    <s v="DEV"/>
    <n v="437059"/>
    <m/>
    <s v="CONTABILIZACION ORDENES DE TRANSFERENCIA GRACOS"/>
    <m/>
    <m/>
    <m/>
    <m/>
    <m/>
    <m/>
    <n v="2060408.13"/>
    <n v="0"/>
    <s v="NO_CONCILIADO"/>
    <m/>
    <m/>
  </r>
  <r>
    <x v="13"/>
    <m/>
    <x v="13"/>
    <x v="170"/>
    <s v="T04370610001"/>
    <s v="DEV"/>
    <n v="437061"/>
    <m/>
    <s v="CONTABILIZACION ORDENES DE TRANSFERENCIA GRACOS"/>
    <m/>
    <m/>
    <m/>
    <m/>
    <m/>
    <m/>
    <n v="879168.54"/>
    <n v="0"/>
    <s v="NO_CONCILIADO"/>
    <m/>
    <m/>
  </r>
  <r>
    <x v="13"/>
    <m/>
    <x v="13"/>
    <x v="170"/>
    <s v="T04370630001"/>
    <s v="DEV"/>
    <n v="437063"/>
    <m/>
    <s v="CONTABILIZACION ORDENES DE TRANSFERENCIA GRACOS"/>
    <m/>
    <m/>
    <m/>
    <m/>
    <m/>
    <m/>
    <n v="2414739.7599999998"/>
    <n v="0"/>
    <s v="NO_CONCILIADO"/>
    <m/>
    <m/>
  </r>
  <r>
    <x v="13"/>
    <m/>
    <x v="13"/>
    <x v="170"/>
    <s v="T04370650001"/>
    <s v="DEV"/>
    <n v="437065"/>
    <m/>
    <s v="CONTABILIZACION ORDENES DE TRANSFERENCIA GRACOS"/>
    <m/>
    <m/>
    <m/>
    <m/>
    <m/>
    <m/>
    <n v="5659152.9500000002"/>
    <n v="0"/>
    <s v="NO_CONCILIADO"/>
    <m/>
    <m/>
  </r>
  <r>
    <x v="13"/>
    <m/>
    <x v="13"/>
    <x v="170"/>
    <s v="T04370670001"/>
    <s v="DEV"/>
    <n v="437067"/>
    <m/>
    <s v="CONTABILIZACION ORDENES DE TRANSFERENCIA GRACOS"/>
    <m/>
    <m/>
    <m/>
    <m/>
    <m/>
    <m/>
    <n v="245072.47"/>
    <n v="0"/>
    <s v="NO_CONCILIADO"/>
    <m/>
    <m/>
  </r>
  <r>
    <x v="13"/>
    <m/>
    <x v="13"/>
    <x v="170"/>
    <s v="T04370690001"/>
    <s v="DEV"/>
    <n v="437069"/>
    <m/>
    <s v="CONTABILIZACION ORDENES DE TRANSFERENCIA GRACOS"/>
    <m/>
    <m/>
    <m/>
    <m/>
    <m/>
    <m/>
    <n v="4617679.76"/>
    <n v="0"/>
    <s v="NO_CONCILIADO"/>
    <m/>
    <m/>
  </r>
  <r>
    <x v="13"/>
    <m/>
    <x v="13"/>
    <x v="170"/>
    <s v="T04370710001"/>
    <s v="DEV"/>
    <n v="437071"/>
    <m/>
    <s v="CONTABILIZACION ORDENES DE TRANSFERENCIA GRACOS"/>
    <m/>
    <m/>
    <m/>
    <m/>
    <m/>
    <m/>
    <n v="4793882.91"/>
    <n v="0"/>
    <s v="NO_CONCILIADO"/>
    <m/>
    <m/>
  </r>
  <r>
    <x v="13"/>
    <m/>
    <x v="13"/>
    <x v="170"/>
    <s v="T04370730001"/>
    <s v="DEV"/>
    <n v="437073"/>
    <m/>
    <s v="CONTABILIZACION ORDENES DE TRANSFERENCIA GRACOS"/>
    <m/>
    <m/>
    <m/>
    <m/>
    <m/>
    <m/>
    <n v="570201.97"/>
    <n v="0"/>
    <s v="NO_CONCILIADO"/>
    <m/>
    <m/>
  </r>
  <r>
    <x v="13"/>
    <m/>
    <x v="13"/>
    <x v="170"/>
    <s v="T04370810001"/>
    <s v="DEV"/>
    <n v="437081"/>
    <m/>
    <s v="CONTABILIZACION ORDENES DE TRANSFERENCIA GRACOS"/>
    <m/>
    <m/>
    <m/>
    <m/>
    <m/>
    <m/>
    <n v="1033658.08"/>
    <n v="0"/>
    <s v="NO_CONCILIADO"/>
    <m/>
    <m/>
  </r>
  <r>
    <x v="13"/>
    <m/>
    <x v="13"/>
    <x v="170"/>
    <s v="T04370750001"/>
    <s v="DEV"/>
    <n v="437075"/>
    <m/>
    <s v="CONTABILIZACION ORDENES DE TRANSFERENCIA GRACOS"/>
    <m/>
    <m/>
    <m/>
    <m/>
    <m/>
    <m/>
    <n v="13166962.51"/>
    <n v="0"/>
    <s v="NO_CONCILIADO"/>
    <m/>
    <m/>
  </r>
  <r>
    <x v="13"/>
    <m/>
    <x v="13"/>
    <x v="170"/>
    <s v="T04370770001"/>
    <s v="DEV"/>
    <n v="437077"/>
    <m/>
    <s v="CONTABILIZACION ORDENES DE TRANSFERENCIA GRACOS"/>
    <m/>
    <m/>
    <m/>
    <m/>
    <m/>
    <m/>
    <n v="5618294.4500000002"/>
    <n v="0"/>
    <s v="NO_CONCILIADO"/>
    <m/>
    <m/>
  </r>
  <r>
    <x v="13"/>
    <m/>
    <x v="13"/>
    <x v="170"/>
    <s v="T04370790001"/>
    <s v="DEV"/>
    <n v="437079"/>
    <m/>
    <s v="CONTABILIZACION ORDENES DE TRANSFERENCIA GRACOS"/>
    <m/>
    <m/>
    <m/>
    <m/>
    <m/>
    <m/>
    <n v="2422467.75"/>
    <n v="0"/>
    <s v="NO_CONCILIADO"/>
    <m/>
    <m/>
  </r>
  <r>
    <x v="13"/>
    <m/>
    <x v="13"/>
    <x v="170"/>
    <s v="T04370830001"/>
    <s v="DEV"/>
    <n v="437083"/>
    <m/>
    <s v="CONTABILIZACION ORDENES DE TRANSFERENCIA GRACOS"/>
    <m/>
    <m/>
    <m/>
    <m/>
    <m/>
    <m/>
    <n v="2333427.9700000002"/>
    <n v="0"/>
    <s v="NO_CONCILIADO"/>
    <m/>
    <m/>
  </r>
  <r>
    <x v="13"/>
    <m/>
    <x v="13"/>
    <x v="170"/>
    <s v="T04370850001"/>
    <s v="DEV"/>
    <n v="437085"/>
    <m/>
    <s v="CONTABILIZACION ORDENES DE TRANSFERENCIA GRACOS"/>
    <m/>
    <m/>
    <m/>
    <m/>
    <m/>
    <m/>
    <n v="2417512.91"/>
    <n v="0"/>
    <s v="NO_CONCILIADO"/>
    <m/>
    <m/>
  </r>
  <r>
    <x v="13"/>
    <m/>
    <x v="13"/>
    <x v="170"/>
    <s v="T04370870001"/>
    <s v="DEV"/>
    <n v="437087"/>
    <m/>
    <s v="CONTABILIZACION ORDENES DE TRANSFERENCIA GRACOS"/>
    <m/>
    <m/>
    <m/>
    <m/>
    <m/>
    <m/>
    <n v="446331.77"/>
    <n v="0"/>
    <s v="NO_CONCILIADO"/>
    <m/>
    <m/>
  </r>
  <r>
    <x v="13"/>
    <m/>
    <x v="13"/>
    <x v="170"/>
    <s v="T04370890001"/>
    <s v="DEV"/>
    <n v="437089"/>
    <m/>
    <s v="CONTABILIZACION ORDENES DE TRANSFERENCIA GRACOS"/>
    <m/>
    <m/>
    <m/>
    <m/>
    <m/>
    <m/>
    <n v="1627571.36"/>
    <n v="0"/>
    <s v="NO_CONCILIADO"/>
    <m/>
    <m/>
  </r>
  <r>
    <x v="13"/>
    <m/>
    <x v="13"/>
    <x v="170"/>
    <s v="T04370910001"/>
    <s v="DEV"/>
    <n v="437091"/>
    <m/>
    <s v="CONTABILIZACION ORDENES DE TRANSFERENCIA GRACOS"/>
    <m/>
    <m/>
    <m/>
    <m/>
    <m/>
    <m/>
    <n v="4470315.91"/>
    <n v="0"/>
    <s v="NO_CONCILIADO"/>
    <m/>
    <m/>
  </r>
  <r>
    <x v="27"/>
    <m/>
    <x v="27"/>
    <x v="170"/>
    <s v="S10430320001"/>
    <s v="COB"/>
    <n v="1043032"/>
    <m/>
    <s v="||COMISION ENMIENDA LC BS220.-REEMBS.GSTS.COMUNICACION BS220.-Y EMISION COMP.CONTABLE BS50.-,S/G NOTA FBM-GG-407/2022,20/09/2022 REF.:I-2022-13 P/C FABRICA BOLIVIANA DE MUNICION A/F CBC- COMPANHIA BRASILEIRA DE CARTUCHOS. LIB.00548022001 COFADENA - FÁBRICA BOLIVIANA DE MUNICIÓN REF.:COMISIONES ENMIENDA LC I-2022-13"/>
    <m/>
    <m/>
    <m/>
    <m/>
    <m/>
    <m/>
    <n v="490"/>
    <n v="0"/>
    <s v="NO_CONCILIADO"/>
    <m/>
    <m/>
  </r>
  <r>
    <x v="19"/>
    <m/>
    <x v="19"/>
    <x v="170"/>
    <s v="S10430630003"/>
    <s v="COB"/>
    <n v="1043063"/>
    <m/>
    <s v="||TRANSFERENCIAS DEL EXTERIOR SEGUN MENSAJE SWIFT N° 16114 Y NOTA CITE: NAABOL-DNAF/N° 0112/2022 DE FECHA 30.03.2022 (HRE-TGL-4950). REMITIDA POR NAVEGACIÓN AÉREA Y AEROPUERTOS BOLIVIANOS. (SECTOR PÚBLICO - SOBREVUELOS) DEBITO DE LA LIBRETA 00389012001 NAABOL-ADMINISTRACION, REPOSICIÓN ÚTILES DE ESCRITORIO."/>
    <m/>
    <m/>
    <m/>
    <m/>
    <m/>
    <m/>
    <n v="50"/>
    <n v="0"/>
    <s v="NO_CONCILIADO"/>
    <m/>
    <m/>
  </r>
  <r>
    <x v="19"/>
    <m/>
    <x v="19"/>
    <x v="170"/>
    <s v="S10430710003"/>
    <s v="COB"/>
    <n v="1043071"/>
    <m/>
    <s v="||TRANSFERENCIA DE FONDOS SEGÚN MENSAJES SWIFT N°16094 Y 16093 DE LA FECHA Y NOTA CITE: NAABOL-DNAF/N° 0112/2022 DE NAVEGACIÓN AEREA Y AEROPUERTOS BOLIVIANOS DE FECHA 30/03/2022 (HRE-TGL-4950). (SECTOR PÚBLICO-SOBREVUELOS). DÉBITO DE LA LIBRETA 00389012001 NAABOL - ADMINISTRACIÓN, REPOSICIÓN DE ÚTILES DE ESCRITORIO."/>
    <m/>
    <m/>
    <m/>
    <m/>
    <m/>
    <m/>
    <n v="50"/>
    <n v="0"/>
    <s v="NO_CONCILIADO"/>
    <m/>
    <m/>
  </r>
  <r>
    <x v="87"/>
    <m/>
    <x v="87"/>
    <x v="170"/>
    <s v="S10430640003"/>
    <s v="COB"/>
    <n v="1043064"/>
    <m/>
    <s v="||TRANSFERENCIA DE FONDOS S/G. MENSAJES SWIFT NROS. 16090 Y 16088 DE LA FECHA, Y NOTA REMITIDA POR LA DIRECCIÓN GENERAL DE AERONAUTICA CIVIL CITE: DGAC-10774/2022 DE FECHA 31/03/2022 (HRE-TGL-5031) (SECTOR PÚBLICO - SOBREVUELOS). DÉBITO DE LA LIBRETA 00117012001 DGAC, REPOSICIÓN ÚTILES DE ESCRITORIO."/>
    <m/>
    <m/>
    <m/>
    <m/>
    <m/>
    <m/>
    <n v="50"/>
    <n v="0"/>
    <s v="NO_CONCILIADO"/>
    <m/>
    <m/>
  </r>
  <r>
    <x v="19"/>
    <m/>
    <x v="19"/>
    <x v="170"/>
    <s v="S10430670003"/>
    <s v="COB"/>
    <n v="1043067"/>
    <m/>
    <s v="||TRANSFERENCIA DE FONDOS S/G. MENSAJES SWIFT NROS. 16089 Y 16087 DE LA FECHA, Y NOTA REMITIDA POR NAVEGACIÓN AEREA Y AEROPUERTOS BOLIVIANOS CITE: NAABOL-DNAF/N°0112/2022 DE FECHA 30/03/2022 (HRE-TGL-4950) (SECTOR PÚBLICO - SOBREVUELOS). DÉBITO DE LA LIBRETA 00389012001 NAABOL-ADMINISTRACION, REPOSICIÓN ÚTILES DE ESCRITORIO."/>
    <m/>
    <m/>
    <m/>
    <m/>
    <m/>
    <m/>
    <n v="50"/>
    <n v="0"/>
    <s v="NO_CONCILIADO"/>
    <m/>
    <m/>
  </r>
  <r>
    <x v="87"/>
    <m/>
    <x v="87"/>
    <x v="170"/>
    <s v="S10430680003"/>
    <s v="COB"/>
    <n v="1043068"/>
    <m/>
    <s v="||TRANSFERENCIA DEL EXTERIOR SEGUN MENSAJE SWIFT N° 16113 Y NOTA CITE: DGAC-10774/2022 DE FECHA 31.03.2022. (HRE-TGL-5031) REMITIDA POR DIRECCIÓN GENERAL DE AERONAUTICA CIVIL. (SECTOR PÚBLICO - SOBREVUELOS) DEBITO DE LA LIBRETA 0117012001 DGAC, REPOSICIÓN DE ÚTILES DE ESCRITORIO"/>
    <m/>
    <m/>
    <m/>
    <m/>
    <m/>
    <m/>
    <n v="50"/>
    <n v="0"/>
    <s v="NO_CONCILIADO"/>
    <m/>
    <m/>
  </r>
  <r>
    <x v="87"/>
    <m/>
    <x v="87"/>
    <x v="170"/>
    <s v="S10430720003"/>
    <s v="COB"/>
    <n v="1043072"/>
    <m/>
    <s v="||TRANSFERENCIA DE FONDOS SEGÚN MENSAJES SWIFT N°16096 Y 16095 DE LA FECHA Y NOTA CITE: DGAC-10774/2022 DE LA DIRECCIÓN GENERAL DE AERONÁUTICA CIVIL DE FECHA 31/03/2022 (HRE-TGL-5031). (SECTOR PÚBLICO-SOBREVUELOS). DÉBITO DE LA LIBRETA 0117012001 DGAC, REPOSICIÓN DE ÚTILES DE ESCRITORIO."/>
    <m/>
    <m/>
    <m/>
    <m/>
    <m/>
    <m/>
    <n v="50"/>
    <n v="0"/>
    <s v="NO_CONCILIADO"/>
    <m/>
    <m/>
  </r>
  <r>
    <x v="123"/>
    <m/>
    <x v="123"/>
    <x v="170"/>
    <s v="S10431040002"/>
    <s v="CRV"/>
    <n v="1043104"/>
    <m/>
    <s v="||REGULARIZACIÓN DE NUESTRA OPERACIÓN NRO. 1042747 DE FECHA 20/09/2022 SEGÚN NOTA REMITIDA DEL MINISTERIO DE LA PRESIDENCIA CITE: MPR/DGAA/UF-0062-CAR/22 DE FECHA 23/09/2022 (HRE-TGL-14890) (SECTOR PÚBLICO-DONACIONES). A LA LIB.00025178002 MPR-INSTITUCIONALIDAD DE LOS GAIOCS BOL. P.CTA.DE CASH MANAGEMENT SECTION-IDB."/>
    <m/>
    <m/>
    <m/>
    <m/>
    <m/>
    <m/>
    <n v="0"/>
    <n v="306977.03999999998"/>
    <s v="NO_CONCILIADO"/>
    <m/>
    <m/>
  </r>
  <r>
    <x v="73"/>
    <m/>
    <x v="73"/>
    <x v="170"/>
    <s v="S10431040003"/>
    <s v="COB"/>
    <n v="1043104"/>
    <m/>
    <s v="||REGULARIZACIÓN DE NUESTRA OPERACIÓN NRO. 1042747 DE FECHA 20/09/2022 SEGÚN NOTA REMITIDA DEL MINISTERIO DE LA PRESIDENCIA CITE: MPR/DGAA/UF-0062-CAR/22 DE FECHA 23/09/2022 (HRE-TGL-14890) (SECTOR PÚBLICO-DONACIONES). DEBITO DE LA LIB.00025178002 MPR-INSTITUCIONALIDAD DE LOS GAIOCS BOLIVIA.COBRO ÚTILES DE ESCRITORIO."/>
    <m/>
    <m/>
    <m/>
    <m/>
    <m/>
    <m/>
    <n v="50"/>
    <n v="0"/>
    <s v="NO_CONCILIADO"/>
    <m/>
    <m/>
  </r>
  <r>
    <x v="44"/>
    <m/>
    <x v="44"/>
    <x v="171"/>
    <s v="O20533670002"/>
    <s v="BOD"/>
    <n v="2053367"/>
    <m/>
    <s v="00213012001 DEPOSITO DE EFECTIVO, DEPOSITANTE: FREDDY GUTIERREZ MOREIRA, CONCEPTO: DEVOLUCION DE FONDOS NO EJECUTADOS, CUENTA DE DEPOSITO: CUENTA UNICA DEL TESORO"/>
    <m/>
    <m/>
    <m/>
    <m/>
    <m/>
    <m/>
    <n v="0"/>
    <n v="1.1000000000000001"/>
    <s v="NO_CONCILIADO"/>
    <m/>
    <m/>
  </r>
  <r>
    <x v="32"/>
    <m/>
    <x v="32"/>
    <x v="171"/>
    <s v="O20533710002"/>
    <s v="BOD"/>
    <n v="2053371"/>
    <m/>
    <s v="00046191101 DEPOSITO DE EFECTIVO, DEPOSITANTE: CINTHYA MICHELLE ACHA BOLIVAR, CONCEPTO: POR DEVOLUCION DE CAMBIO DE VUELO/PENALIDADES, CUENTA DE DEPOSITO: CUENTA UNICA DEL TESORO"/>
    <m/>
    <m/>
    <m/>
    <m/>
    <m/>
    <m/>
    <n v="0"/>
    <n v="74"/>
    <s v="NO_CONCILIADO"/>
    <m/>
    <m/>
  </r>
  <r>
    <x v="32"/>
    <m/>
    <x v="32"/>
    <x v="171"/>
    <s v="O20533720002"/>
    <s v="BOD"/>
    <n v="2053372"/>
    <m/>
    <s v="00046191101 DEPOSITO DE EFECTIVO, DEPOSITANTE: ARIEL TORRICO DEL CASTILLO, CONCEPTO: POR DEVOLUCION DE CAMBIO DE VUELO / PENALIDADES, CUENTA DE DEPOSITO: CUENTA UNICA DEL TESORO"/>
    <m/>
    <m/>
    <m/>
    <m/>
    <m/>
    <m/>
    <n v="0"/>
    <n v="74"/>
    <s v="NO_CONCILIADO"/>
    <m/>
    <m/>
  </r>
  <r>
    <x v="32"/>
    <m/>
    <x v="32"/>
    <x v="171"/>
    <s v="O20533730002"/>
    <s v="BOD"/>
    <n v="2053373"/>
    <m/>
    <s v="00046191101 DEPOSITO DE EFECTIVO, DEPOSITANTE: CARLA LIDIA ORDOÑEZ ALEJANDRO, CONCEPTO: POR DEVOLUCION DE CAMBIO DE VUELO/PENALIDADES, CUENTA DE DEPOSITO: CUENTA UNICA DEL TESORO"/>
    <m/>
    <m/>
    <m/>
    <m/>
    <m/>
    <m/>
    <n v="0"/>
    <n v="74"/>
    <s v="NO_CONCILIADO"/>
    <m/>
    <m/>
  </r>
  <r>
    <x v="110"/>
    <m/>
    <x v="110"/>
    <x v="171"/>
    <s v="O20533750002"/>
    <s v="BOD"/>
    <n v="2053375"/>
    <m/>
    <s v="00526012001 DEPOSITO DE EFECTIVO, DEPOSITANTE: BOLIVIA TV -JAIME QUISPE MAMANI, CONCEPTO: DEVOLUCION DE FONDOS EN AVANCE, CUENTA DE DEPOSITO: CUENTA UNICA DEL TESORO"/>
    <m/>
    <m/>
    <m/>
    <m/>
    <m/>
    <m/>
    <n v="0"/>
    <n v="216.03"/>
    <s v="NO_CONCILIADO"/>
    <m/>
    <m/>
  </r>
  <r>
    <x v="32"/>
    <m/>
    <x v="32"/>
    <x v="171"/>
    <s v="O20533760002"/>
    <s v="BOD"/>
    <n v="2053376"/>
    <m/>
    <s v="00046191101 DEPOSITO DE EFECTIVO, DEPOSITANTE: RONALD BRUN ROJAS, CONCEPTO: POR DEVOLUCION DE CAMBIO DE VUELO/ PENALIDADES, CUENTA DE DEPOSITO: CUENTA UNICA DEL TESORO"/>
    <m/>
    <m/>
    <m/>
    <m/>
    <m/>
    <m/>
    <n v="0"/>
    <n v="173"/>
    <s v="NO_CONCILIADO"/>
    <m/>
    <m/>
  </r>
  <r>
    <x v="72"/>
    <m/>
    <x v="72"/>
    <x v="171"/>
    <s v="O20534000002"/>
    <s v="BOD"/>
    <n v="2053400"/>
    <m/>
    <s v="00598012001 DEPOSITO DE EFECTIVO, DEPOSITANTE: JAVIER CHIRINOS CONDORI, CONCEPTO: PAGO POR CARGO MORA, CUENTA DE DEPOSITO: CUENTA UNICA DEL TESORO"/>
    <m/>
    <m/>
    <m/>
    <m/>
    <m/>
    <m/>
    <n v="0"/>
    <n v="0.92"/>
    <s v="NO_CONCILIADO"/>
    <m/>
    <m/>
  </r>
  <r>
    <x v="32"/>
    <m/>
    <x v="32"/>
    <x v="171"/>
    <s v="O20533770002"/>
    <s v="BOD"/>
    <n v="2053377"/>
    <m/>
    <s v="00046191101 DEPOSITO DE EFECTIVO, DEPOSITANTE: SALLY VARGAS SILES, CONCEPTO: POR DEVOLUCION DE CAMBIO DE VUELO/PENALIDADES, CUENTA DE DEPOSITO: CUENTA UNICA DEL TESORO"/>
    <m/>
    <m/>
    <m/>
    <m/>
    <m/>
    <m/>
    <n v="0"/>
    <n v="60"/>
    <s v="NO_CONCILIADO"/>
    <m/>
    <m/>
  </r>
  <r>
    <x v="32"/>
    <m/>
    <x v="32"/>
    <x v="171"/>
    <s v="O20533800002"/>
    <s v="BOD"/>
    <n v="2053380"/>
    <m/>
    <s v="00046191101 DEPOSITO DE EFECTIVO, DEPOSITANTE: WILFREDO TERRAZAS ORTUÑO, CONCEPTO: POR DEVOLUCION DE CAMBIO DE VUELO/PENALIDADES, CUENTA DE DEPOSITO: CUENTA UNICA DEL TESORO"/>
    <m/>
    <m/>
    <m/>
    <m/>
    <m/>
    <m/>
    <n v="0"/>
    <n v="1123"/>
    <s v="NO_CONCILIADO"/>
    <m/>
    <m/>
  </r>
  <r>
    <x v="72"/>
    <m/>
    <x v="72"/>
    <x v="171"/>
    <s v="O20534020002"/>
    <s v="BOD"/>
    <n v="2053402"/>
    <m/>
    <s v="00598012001 DEPOSITO DE EFECTIVO, DEPOSITANTE: JAVIER CHIRINOS CONDORI, CONCEPTO: DEVOLUCION DE FONDOS EN AVANCE, CUENTA DE DEPOSITO: CUENTA UNICA DEL TESORO"/>
    <m/>
    <m/>
    <m/>
    <m/>
    <m/>
    <m/>
    <n v="0"/>
    <n v="4177"/>
    <s v="NO_CONCILIADO"/>
    <m/>
    <m/>
  </r>
  <r>
    <x v="38"/>
    <m/>
    <x v="38"/>
    <x v="171"/>
    <s v="O20534040002"/>
    <s v="BOD"/>
    <n v="2053404"/>
    <m/>
    <s v="00099021001 DEPOSITO DE EFECTIVO, DEPOSITANTE: ELVIS AYRTON ALIENDRE VILLAGOMEZ, CONCEPTO: DEVOLUCION DE FONDOS POR TASA DE AEROPUERTO NAABOL, CUENTA DE DEPOSITO: CUENTA UNICA DEL TESORO /DJBR."/>
    <m/>
    <m/>
    <m/>
    <m/>
    <m/>
    <m/>
    <n v="0"/>
    <n v="15"/>
    <s v="NO_CONCILIADO"/>
    <m/>
    <m/>
  </r>
  <r>
    <x v="38"/>
    <m/>
    <x v="38"/>
    <x v="171"/>
    <s v="O20534050002"/>
    <s v="BOD"/>
    <n v="2053405"/>
    <m/>
    <s v="00099021001 DEPOSITO DE EFECTIVO, DEPOSITANTE: ALAN CHRISTIAN TORREZ TICONA, CONCEPTO: DEVOLUCION DE FONDOS POR TASA DE AEROPUERTO NAABOL, CUENTA DE DEPOSITO: CUENTA UNICA DEL TESORO /DJBR."/>
    <m/>
    <m/>
    <m/>
    <m/>
    <m/>
    <m/>
    <n v="0"/>
    <n v="15"/>
    <s v="NO_CONCILIADO"/>
    <m/>
    <m/>
  </r>
  <r>
    <x v="57"/>
    <m/>
    <x v="57"/>
    <x v="171"/>
    <s v="O20534130002"/>
    <s v="BOD"/>
    <n v="2053413"/>
    <m/>
    <s v="00066011102 DEPOSITO DE EFECTIVO, DEPOSITANTE: SCARLETH PAOLA VICTORIA PAREDES LOPEZ, CONCEPTO: REPOSICION DE CREDENCIAL, CUENTA DE DEPOSITO: CUENTA UNICA DEL TESORO"/>
    <m/>
    <m/>
    <m/>
    <m/>
    <m/>
    <m/>
    <n v="0"/>
    <n v="50"/>
    <s v="NO_CONCILIADO"/>
    <m/>
    <m/>
  </r>
  <r>
    <x v="100"/>
    <m/>
    <x v="100"/>
    <x v="171"/>
    <s v="O20534190002"/>
    <s v="BOD"/>
    <n v="2053419"/>
    <m/>
    <s v="00099021001 DEPOSITO DE EFECTIVO, DEPOSITANTE: COMITE DE RELACIONES ECONOMICAS INTERNACIONALES, CONCEPTO: DEVOLUCION REFRIGERIO FORO PARTICIPACION CIUDADANA SANTA CRUZ, CUENTA DE DEPOSITO: CUENTA UNICA DEL TESORO"/>
    <m/>
    <m/>
    <m/>
    <m/>
    <m/>
    <m/>
    <n v="0"/>
    <n v="300"/>
    <s v="NO_CONCILIADO"/>
    <m/>
    <m/>
  </r>
  <r>
    <x v="67"/>
    <m/>
    <x v="67"/>
    <x v="171"/>
    <s v="O20534210002"/>
    <s v="BOD"/>
    <n v="2053421"/>
    <m/>
    <s v="00099021001 DEPOSITO DE EFECTIVO, DEPOSITANTE: SERVICIO PLURINACIONAL DE DEFENSA PUBLICA, CONCEPTO: PAGO DE SERVICIOS BASICOS DEL MES DE AGOSTO EN FAVOR DE LA PROCURADURIA GENERAL DEL ESTADO, CUENTA DE DEPOSITO: CUENTA UNICA DEL TESORO"/>
    <m/>
    <m/>
    <m/>
    <m/>
    <m/>
    <m/>
    <n v="0"/>
    <n v="388.21"/>
    <s v="NO_CONCILIADO"/>
    <m/>
    <m/>
  </r>
  <r>
    <x v="109"/>
    <m/>
    <x v="109"/>
    <x v="171"/>
    <s v="O20534220002"/>
    <s v="BOD"/>
    <n v="2053422"/>
    <m/>
    <s v="00099021001 DEPOSITO DE EFECTIVO, DEPOSITANTE: LEONIDAS VEDIA SERON, CONCEPTO: DEVOLUCION POR PAGO EN DEMASIA DE SUELDOS DEL PERIODO OCTUBRE /2021 DE LEONIDAS VEDIA SERON, CUENTA DE DEPOSITO: CUENTA UNICA DEL TESORO /DJBR."/>
    <m/>
    <m/>
    <m/>
    <m/>
    <m/>
    <m/>
    <n v="0"/>
    <n v="150.72999999999999"/>
    <s v="NO_CONCILIADO"/>
    <m/>
    <m/>
  </r>
  <r>
    <x v="0"/>
    <m/>
    <x v="0"/>
    <x v="171"/>
    <s v="O20534240002"/>
    <s v="BOD"/>
    <n v="2053424"/>
    <m/>
    <s v="00099021001 DEPOSITO DE EFECTIVO, DEPOSITANTE: LOURDES IVETH TELLEZ, CONCEPTO: DEVOLUCION Y PAGO DE MULTA POR NO REALIZAR LA INSPECCION TECNICA VEHICULAR EN PERIODOS ESTABLECIDOS, CUENTA DE DEPOSITO: CUENTA UNICA DEL TESORO"/>
    <m/>
    <m/>
    <m/>
    <m/>
    <m/>
    <m/>
    <n v="0"/>
    <n v="130"/>
    <s v="NO_CONCILIADO"/>
    <m/>
    <m/>
  </r>
  <r>
    <x v="0"/>
    <m/>
    <x v="0"/>
    <x v="171"/>
    <s v="O20534260002"/>
    <s v="BOD"/>
    <n v="2053426"/>
    <m/>
    <s v="00099021001 DEPOSITO DE EFECTIVO, DEPOSITANTE: EDSON JOAQUIN LOPEZ ZOTA, CONCEPTO: DEVOLUCION POR PAGO EN DEMASIA DEL MES DE DICIEMBRE 2020 DE EDSON JOAQUIN LOPEZ ZOTA, CUENTA DE DEPOSITO: CUENTA UNICA DEL TESORO"/>
    <m/>
    <m/>
    <m/>
    <m/>
    <m/>
    <m/>
    <n v="0"/>
    <n v="423.74"/>
    <s v="NO_CONCILIADO"/>
    <m/>
    <m/>
  </r>
  <r>
    <x v="71"/>
    <m/>
    <x v="71"/>
    <x v="171"/>
    <s v="O20534270002"/>
    <s v="BOD"/>
    <n v="2053427"/>
    <m/>
    <s v="00099021001 DEPOSITO DE EFECTIVO, DEPOSITANTE: JOSE GUILLERMO PINAYA SALINAS CI 3447160LP, CONCEPTO: REVERSION POR CONCEPTO DE COMBUSTIBLE (GASOLINA) MES DE ABRIL, CUENTA DE DEPOSITO: CUENTA UNICA DEL TESORO /DJBR."/>
    <m/>
    <m/>
    <m/>
    <m/>
    <m/>
    <m/>
    <n v="0"/>
    <n v="74.8"/>
    <s v="NO_CONCILIADO"/>
    <m/>
    <m/>
  </r>
  <r>
    <x v="71"/>
    <m/>
    <x v="71"/>
    <x v="171"/>
    <s v="O20534290002"/>
    <s v="BOD"/>
    <n v="2053429"/>
    <m/>
    <s v="00099021001 DEPOSITO DE EFECTIVO, DEPOSITANTE: DIEGO MARTIN LOZA LOPEZ CI 4377279LP, CONCEPTO: REVERSION POR CONCEPTO DE COMBUSTIBLE (GASOLINA) MES DE ABRIL, CUENTA DE DEPOSITO: CUENTA UNICA DEL TESORO /DJBR."/>
    <m/>
    <m/>
    <m/>
    <m/>
    <m/>
    <m/>
    <n v="0"/>
    <n v="149.6"/>
    <s v="NO_CONCILIADO"/>
    <m/>
    <m/>
  </r>
  <r>
    <x v="71"/>
    <m/>
    <x v="71"/>
    <x v="171"/>
    <s v="O20534300002"/>
    <s v="BOD"/>
    <n v="2053430"/>
    <m/>
    <s v="00099021001 DEPOSITO DE EFECTIVO, DEPOSITANTE: JOSE RAFAEL VERA ROCHA CI 3827149 CBBA, CONCEPTO: REVERSION POR CONCEPTO DE COMBUSTIBLE (GASOLINA) MES DE ABRIL, CUENTA DE DEPOSITO: CUENTA UNICA DEL TESORO /DJBR."/>
    <m/>
    <m/>
    <m/>
    <m/>
    <m/>
    <m/>
    <n v="0"/>
    <n v="74.8"/>
    <s v="NO_CONCILIADO"/>
    <m/>
    <m/>
  </r>
  <r>
    <x v="71"/>
    <m/>
    <x v="71"/>
    <x v="171"/>
    <s v="O20534320002"/>
    <s v="BOD"/>
    <n v="2053432"/>
    <m/>
    <s v="00099021001 DEPOSITO DE EFECTIVO, DEPOSITANTE: HERNAN DARIO CRESPO ZAMBRANA CI 3007348CBBA, CONCEPTO: REVERSION POR CONCEPTO DE COMBUSTIBLE (GASOLINA) MES DE ABRIL, CUENTA DE DEPOSITO: CUENTA UNICA DEL TESORO /DJBR."/>
    <m/>
    <m/>
    <m/>
    <m/>
    <m/>
    <m/>
    <n v="0"/>
    <n v="74.8"/>
    <s v="NO_CONCILIADO"/>
    <m/>
    <m/>
  </r>
  <r>
    <x v="71"/>
    <m/>
    <x v="71"/>
    <x v="171"/>
    <s v="O20534330002"/>
    <s v="BOD"/>
    <n v="2053433"/>
    <m/>
    <s v="00099021001 DEPOSITO DE EFECTIVO, DEPOSITANTE: AUGUSTO ANTONIO GARCIA LARA CI 3018245CBBA, CONCEPTO: REVERSION POR CONCEPTO DE COMBUSTIBLE (GASOLINA) MES DE ABRIL, CUENTA DE DEPOSITO: CUENTA UNICA DEL TESORO /DJBR."/>
    <m/>
    <m/>
    <m/>
    <m/>
    <m/>
    <m/>
    <n v="0"/>
    <n v="1122"/>
    <s v="NO_CONCILIADO"/>
    <m/>
    <m/>
  </r>
  <r>
    <x v="71"/>
    <m/>
    <x v="71"/>
    <x v="171"/>
    <s v="O20534350002"/>
    <s v="BOD"/>
    <n v="2053435"/>
    <m/>
    <s v="00099021001 DEPOSITO DE EFECTIVO, DEPOSITANTE: ABEL DARIO MAMANI HUANCA CI 6964223 LP, CONCEPTO: REVERSION POR CONCEPTO DE COMBUSTIBLE (GASOLINA) MES DE MARZO, CUENTA DE DEPOSITO: CUENTA UNICA DEL TESORO /DJBR."/>
    <m/>
    <m/>
    <m/>
    <m/>
    <m/>
    <m/>
    <n v="0"/>
    <n v="74.8"/>
    <s v="NO_CONCILIADO"/>
    <m/>
    <m/>
  </r>
  <r>
    <x v="71"/>
    <m/>
    <x v="71"/>
    <x v="171"/>
    <s v="O20534360002"/>
    <s v="BOD"/>
    <n v="2053436"/>
    <m/>
    <s v="00099021001 DEPOSITO DE EFECTIVO, DEPOSITANTE: RICARDO MORALES CORONEL CI 3390930LP, CONCEPTO: REVERSION POR CONCEPTO DE COMBUSTIBLE (GASOLINA) MES DE MARZO, CUENTA DE DEPOSITO: CUENTA UNICA DEL TESORO /DJBR."/>
    <m/>
    <m/>
    <m/>
    <m/>
    <m/>
    <m/>
    <n v="0"/>
    <n v="149.6"/>
    <s v="NO_CONCILIADO"/>
    <m/>
    <m/>
  </r>
  <r>
    <x v="0"/>
    <m/>
    <x v="0"/>
    <x v="171"/>
    <s v="O20534440002"/>
    <s v="BOD"/>
    <n v="2053444"/>
    <m/>
    <s v="00099021001 DEPOSITO DE EFECTIVO, DEPOSITANTE: FREDY MOISES FLORES MAMANI, CONCEPTO: COBRO INDEVIDO DEL PRA, CUENTA DE DEPOSITO: CUENTA UNICA DEL TESORO"/>
    <m/>
    <m/>
    <m/>
    <m/>
    <m/>
    <m/>
    <n v="0"/>
    <n v="500"/>
    <s v="NO_CONCILIADO"/>
    <m/>
    <m/>
  </r>
  <r>
    <x v="14"/>
    <m/>
    <x v="14"/>
    <x v="171"/>
    <s v="O20534510002"/>
    <s v="BOD"/>
    <n v="2053451"/>
    <m/>
    <s v="00099021001 DEPOSITO DE EFECTIVO, DEPOSITANTE: MINISTERIO DE MEDIO AMBIENTE Y AGUA, CONCEPTO: DEVOLUCION DE FONDOS, CUENTA DE DEPOSITO: CUENTA UNICA DEL TESORO"/>
    <m/>
    <m/>
    <m/>
    <m/>
    <m/>
    <m/>
    <n v="0"/>
    <n v="240.28"/>
    <s v="NO_CONCILIADO"/>
    <m/>
    <m/>
  </r>
  <r>
    <x v="71"/>
    <m/>
    <x v="71"/>
    <x v="171"/>
    <s v="O20534910002"/>
    <s v="BOD"/>
    <n v="2053491"/>
    <m/>
    <s v="00099021001 DEPOSITO DE EFECTIVO, DEPOSITANTE: DANIEL ALEJANDRO CHAMBI LIMACHI, CONCEPTO: REVERSION, CUENTA DE DEPOSITO: CUENTA UNICA DEL TESORO /DJBR."/>
    <m/>
    <m/>
    <m/>
    <m/>
    <m/>
    <m/>
    <n v="0"/>
    <n v="1120"/>
    <s v="NO_CONCILIADO"/>
    <m/>
    <m/>
  </r>
  <r>
    <x v="32"/>
    <m/>
    <x v="32"/>
    <x v="171"/>
    <s v="O20534920002"/>
    <s v="BOD"/>
    <n v="2053492"/>
    <m/>
    <s v="00046104203 DEPOSITO DE EFECTIVO, DEPOSITANTE: CARLOS RODRIGO LIA RIOS, CONCEPTO: DEVOLUCION DE RECURSOS NO UTILIZADOS, CUENTA DE DEPOSITO: CUENTA UNICA DEL TESORO"/>
    <m/>
    <m/>
    <m/>
    <m/>
    <m/>
    <m/>
    <n v="0"/>
    <n v="100"/>
    <s v="NO_CONCILIADO"/>
    <m/>
    <m/>
  </r>
  <r>
    <x v="32"/>
    <m/>
    <x v="32"/>
    <x v="171"/>
    <s v="O20534930002"/>
    <s v="BOD"/>
    <n v="2053493"/>
    <m/>
    <s v="00046104203 DEPOSITO DE EFECTIVO, DEPOSITANTE: EVELYN JOSEFA PINTO ORELLANA, CONCEPTO: REVERSION, CUENTA DE DEPOSITO: CUENTA UNICA DEL TESORO"/>
    <m/>
    <m/>
    <m/>
    <m/>
    <m/>
    <m/>
    <n v="0"/>
    <n v="30"/>
    <s v="NO_CONCILIADO"/>
    <m/>
    <m/>
  </r>
  <r>
    <x v="0"/>
    <m/>
    <x v="0"/>
    <x v="171"/>
    <s v="O20534960002"/>
    <s v="BOD"/>
    <n v="2053496"/>
    <m/>
    <s v="00099021001 DEPOSITO DE EFECTIVO, DEPOSITANTE: GUSTAVO GARCIA VALDEZ, CONCEPTO: REVERCION TOTAL, CUENTA DE DEPOSITO: CUENTA UNICA DEL TESORO"/>
    <m/>
    <m/>
    <m/>
    <m/>
    <m/>
    <m/>
    <n v="0"/>
    <n v="611.6"/>
    <s v="NO_CONCILIADO"/>
    <m/>
    <m/>
  </r>
  <r>
    <x v="0"/>
    <m/>
    <x v="0"/>
    <x v="171"/>
    <s v="O20534970002"/>
    <s v="BOD"/>
    <n v="2053497"/>
    <m/>
    <s v="00099021001 DEPOSITO DE EFECTIVO, DEPOSITANTE: GUSTAVO GARCIA VALDEZ, CONCEPTO: REVERCION TOTAL, CUENTA DE DEPOSITO: CUENTA UNICA DEL TESORO"/>
    <m/>
    <m/>
    <m/>
    <m/>
    <m/>
    <m/>
    <n v="0"/>
    <n v="611.6"/>
    <s v="NO_CONCILIADO"/>
    <m/>
    <m/>
  </r>
  <r>
    <x v="0"/>
    <m/>
    <x v="0"/>
    <x v="171"/>
    <s v="O20534980002"/>
    <s v="BOD"/>
    <n v="2053498"/>
    <m/>
    <s v="00099021001 DEPOSITO DE EFECTIVO, DEPOSITANTE: GUSTAVO GARCIA VALDEZ, CONCEPTO: REVERCION TOTAL, CUENTA DE DEPOSITO: CUENTA UNICA DEL TESORO"/>
    <m/>
    <m/>
    <m/>
    <m/>
    <m/>
    <m/>
    <n v="0"/>
    <n v="611.6"/>
    <s v="NO_CONCILIADO"/>
    <m/>
    <m/>
  </r>
  <r>
    <x v="0"/>
    <m/>
    <x v="0"/>
    <x v="171"/>
    <s v="O20534990002"/>
    <s v="BOD"/>
    <n v="2053499"/>
    <m/>
    <s v="00099021001 DEPOSITO DE EFECTIVO, DEPOSITANTE: GUSTAVO GARCIA VALDEZ, CONCEPTO: REVERCION TOTAL, CUENTA DE DEPOSITO: CUENTA UNICA DEL TESORO"/>
    <m/>
    <m/>
    <m/>
    <m/>
    <m/>
    <m/>
    <n v="0"/>
    <n v="630.04"/>
    <s v="NO_CONCILIADO"/>
    <m/>
    <m/>
  </r>
  <r>
    <x v="89"/>
    <m/>
    <x v="89"/>
    <x v="171"/>
    <s v="O20535000002"/>
    <s v="BOD"/>
    <n v="2053500"/>
    <m/>
    <s v="00016011101 DEPOSITO DE EFECTIVO, DEPOSITANTE: MIN. DE EDUCACION CARLOS ERWIN TICONA QUISPE, CONCEPTO: DEVOLUCION DE PASAJES Y VIATICOS, CUENTA DE DEPOSITO: CUENTA UNICA DEL TESORO"/>
    <m/>
    <m/>
    <m/>
    <m/>
    <m/>
    <m/>
    <n v="0"/>
    <n v="82420.800000000003"/>
    <s v="NO_CONCILIADO"/>
    <m/>
    <m/>
  </r>
  <r>
    <x v="32"/>
    <m/>
    <x v="32"/>
    <x v="171"/>
    <s v="O20535100002"/>
    <s v="BOD"/>
    <n v="2053510"/>
    <m/>
    <s v="00046171101 DEPOSITO DE EFECTIVO, DEPOSITANTE: OPHTHALMIC SYSTEM, CONCEPTO: SANCION POR INCUMPLIMIENTO A LA NORMA GESTION 2022, CUENTA DE DEPOSITO: CUENTA UNICA DEL TESORO"/>
    <m/>
    <m/>
    <m/>
    <m/>
    <m/>
    <m/>
    <n v="0"/>
    <n v="3000"/>
    <s v="NO_CONCILIADO"/>
    <m/>
    <m/>
  </r>
  <r>
    <x v="79"/>
    <m/>
    <x v="79"/>
    <x v="171"/>
    <s v="O20535190002"/>
    <s v="BOD"/>
    <n v="2053519"/>
    <m/>
    <s v="00099021001 DEPOSITO DE EFECTIVO, DEPOSITANTE: MCD Y D, CONCEPTO: DEVOLUCION DE FONDO EN AVANCE NO EJECUTADO PARA LA DOSIFICACION DE FACTURAS, CUENTA DE DEPOSITO: CUENTA UNICA DEL TESORO."/>
    <m/>
    <m/>
    <m/>
    <m/>
    <m/>
    <m/>
    <n v="0"/>
    <n v="50"/>
    <s v="NO_CONCILIADO"/>
    <m/>
    <m/>
  </r>
  <r>
    <x v="4"/>
    <m/>
    <x v="4"/>
    <x v="171"/>
    <s v="O20535390002"/>
    <s v="BOD"/>
    <n v="2053539"/>
    <m/>
    <s v="00015011107 DEPOSITO DE EFECTIVO, DEPOSITANTE: JORGE COSTAS, CONCEPTO: DEPÓSITO POR CARGO DE RECONEXION DE SERVICIO DE ENERGIA ELECTRICA DE LAS OFICINAS DIRCABI NACIONAL, CUENTA DE DEPOSITO: CUENTA UNICA DEL TESORO"/>
    <m/>
    <m/>
    <m/>
    <m/>
    <m/>
    <m/>
    <n v="0"/>
    <n v="28.91"/>
    <s v="NO_CONCILIADO"/>
    <m/>
    <m/>
  </r>
  <r>
    <x v="4"/>
    <m/>
    <x v="4"/>
    <x v="171"/>
    <s v="O20535400002"/>
    <s v="BOD"/>
    <n v="2053540"/>
    <m/>
    <s v="00015011107 DEPOSITO DE EFECTIVO, DEPOSITANTE: JORGE COSTAS, CONCEPTO: DEPÓSITO CONSUMO DE AGUA POTABLE CONTRAPARTE DE LAS OFICINAS DE DIRCABI NACIONAL FACTURADO SEP/2022, CUENTA DE DEPOSITO: CUENTA UNICA DEL TESORO"/>
    <m/>
    <m/>
    <m/>
    <m/>
    <m/>
    <m/>
    <n v="0"/>
    <n v="102.6"/>
    <s v="NO_CONCILIADO"/>
    <m/>
    <m/>
  </r>
  <r>
    <x v="4"/>
    <m/>
    <x v="4"/>
    <x v="171"/>
    <s v="O20535410002"/>
    <s v="BOD"/>
    <n v="2053541"/>
    <m/>
    <s v="00015011107 DEPOSITO DE EFECTIVO, DEPOSITANTE: JORGE COSTAS, CONCEPTO: DEPÓSITO POR SERVICIO ENERGIA ELECTRICA CONTRAPARTE MES DE AGOSTO/2022 CALLE CUBA #1617, CUENTA DE DEPOSITO: CUENTA UNICA DEL TESORO"/>
    <m/>
    <m/>
    <m/>
    <m/>
    <m/>
    <m/>
    <n v="0"/>
    <n v="375.4"/>
    <s v="NO_CONCILIADO"/>
    <m/>
    <m/>
  </r>
  <r>
    <x v="4"/>
    <m/>
    <x v="4"/>
    <x v="171"/>
    <s v="O20535420002"/>
    <s v="BOD"/>
    <n v="2053542"/>
    <m/>
    <s v="00015011107 DEPOSITO DE EFECTIVO, DEPOSITANTE: JORGE COSTAS, CONCEPTO: DEPÓSITO POR SERVICIO DE ENERGIA ELECTRICA CONTRAPARTE MES DE SEPTIEMBRE/2022 CALLE CUBA #1617, CUENTA DE DEPOSITO: CUENTA UNICA DEL TESORO"/>
    <m/>
    <m/>
    <m/>
    <m/>
    <m/>
    <m/>
    <n v="0"/>
    <n v="353.6"/>
    <s v="NO_CONCILIADO"/>
    <m/>
    <m/>
  </r>
  <r>
    <x v="4"/>
    <m/>
    <x v="4"/>
    <x v="171"/>
    <s v="O20535430002"/>
    <s v="BOD"/>
    <n v="2053543"/>
    <m/>
    <s v="00015011107 DEPOSITO DE EFECTIVO, DEPOSITANTE: JORGE COSTAS, CONCEPTO: DEPÓSITO CARGO DE RECONEXION DE SERVICIO DE ENERGIA ELECTRICA DE LAS OFICINAS DE DIRCABI NACIONAL, CUENTA DE DEPOSITO: CUENTA UNICA DEL TESORO"/>
    <m/>
    <m/>
    <m/>
    <m/>
    <m/>
    <m/>
    <n v="0"/>
    <n v="41.3"/>
    <s v="NO_CONCILIADO"/>
    <m/>
    <m/>
  </r>
  <r>
    <x v="89"/>
    <m/>
    <x v="89"/>
    <x v="171"/>
    <s v="O20535470002"/>
    <s v="BOD"/>
    <n v="2053547"/>
    <m/>
    <s v="00016011101 DEPOSITO DE EFECTIVO, DEPOSITANTE: ABEL NINA VARGAS CI 4999110 LP, CONCEPTO: SALDOS NO EJECUTADOS, CUENTA DE DEPOSITO: CUENTA UNICA DEL TESORO"/>
    <m/>
    <m/>
    <m/>
    <m/>
    <m/>
    <m/>
    <n v="0"/>
    <n v="820"/>
    <s v="NO_CONCILIADO"/>
    <m/>
    <m/>
  </r>
  <r>
    <x v="0"/>
    <m/>
    <x v="0"/>
    <x v="171"/>
    <s v="O20535660002"/>
    <s v="BOD"/>
    <n v="2053566"/>
    <m/>
    <s v="00099021001 DEPOSITO DE EFECTIVO, DEPOSITANTE: MAURICIO CLEVER FLORES MORALES, CONCEPTO: POR DEVOLUCIÓN DE MÁXIMA REMUNERACIÓN ECONÓMICA PERCIBIDA EN EL MES DE ENERO 2022, CUENTA DE DEPOSITO: CUENTA UNICA DEL TESORO"/>
    <m/>
    <m/>
    <m/>
    <m/>
    <m/>
    <m/>
    <n v="0"/>
    <n v="140.47999999999999"/>
    <s v="NO_CONCILIADO"/>
    <m/>
    <m/>
  </r>
  <r>
    <x v="0"/>
    <m/>
    <x v="0"/>
    <x v="171"/>
    <s v="O20535590002"/>
    <s v="BOD"/>
    <n v="2053559"/>
    <m/>
    <s v="00099021001 DEPOSITO DE EFECTIVO, DEPOSITANTE: MAURICIO CLEVER FLORES MORALES, CONCEPTO: POR DEVOLUCIÓN DE MÁXIMA REMUNERACIÓN ECONÓMICA PERCIBIDA MES DE JUNIO 2022, CUENTA DE DEPOSITO: CUENTA UNICA DEL TESORO"/>
    <m/>
    <m/>
    <m/>
    <m/>
    <m/>
    <m/>
    <n v="0"/>
    <n v="1537.23"/>
    <s v="NO_CONCILIADO"/>
    <m/>
    <m/>
  </r>
  <r>
    <x v="0"/>
    <m/>
    <x v="0"/>
    <x v="171"/>
    <s v="O20535610002"/>
    <s v="BOD"/>
    <n v="2053561"/>
    <m/>
    <s v="00099021001 DEPOSITO DE EFECTIVO, DEPOSITANTE: MAURICIO CLEVER FLORES MORALES, CONCEPTO: POR DEVOLUCIÓN DE MÁXIMA REMUNERACIÓN ECONÓMICA PERCIBIDA EN EL MES DE MARZO 2022, CUENTA DE DEPOSITO: CUENTA UNICA DEL TESORO"/>
    <m/>
    <m/>
    <m/>
    <m/>
    <m/>
    <m/>
    <n v="0"/>
    <n v="4.91"/>
    <s v="NO_CONCILIADO"/>
    <m/>
    <m/>
  </r>
  <r>
    <x v="0"/>
    <m/>
    <x v="0"/>
    <x v="171"/>
    <s v="O20535640002"/>
    <s v="BOD"/>
    <n v="2053564"/>
    <m/>
    <s v="00099021001 DEPOSITO DE EFECTIVO, DEPOSITANTE: MAURICIO CLEVER FLORES MORALES, CONCEPTO: POR DEVOLUCIÓN DE MÁXIMA REMUNERACIÓN ECONÓMICA PERCIBIDA EN EL MES DE FEBRERO 2022, CUENTA DE DEPOSITO: CUENTA UNICA DEL TESORO"/>
    <m/>
    <m/>
    <m/>
    <m/>
    <m/>
    <m/>
    <n v="0"/>
    <n v="1333.42"/>
    <s v="NO_CONCILIADO"/>
    <m/>
    <m/>
  </r>
  <r>
    <x v="110"/>
    <m/>
    <x v="110"/>
    <x v="171"/>
    <s v="O20535820002"/>
    <s v="BOD"/>
    <n v="2053582"/>
    <m/>
    <s v="00526012001 DEPOSITO DE EFECTIVO, DEPOSITANTE: BOLIVIA TV MILTON ADEMAR SALVATIERRA RAMOS, CONCEPTO: DEVOLUCION DE FONDO EN AVANCE, CUENTA DE DEPOSITO: CUENTA UNICA DEL TESORO"/>
    <m/>
    <m/>
    <m/>
    <m/>
    <m/>
    <m/>
    <n v="0"/>
    <n v="570"/>
    <s v="NO_CONCILIADO"/>
    <m/>
    <m/>
  </r>
  <r>
    <x v="118"/>
    <m/>
    <x v="118"/>
    <x v="171"/>
    <s v="O20535880002"/>
    <s v="BOD"/>
    <n v="2053588"/>
    <m/>
    <s v="00292032001 DEPOSITO DE EFECTIVO, DEPOSITANTE: MELINDA DANIELA YUJRA RODRIGUEZ, CONCEPTO: DEVOLUCION DE SALDO NO UTILIZADO DE FONDOS EN AVANCE, CUENTA DE DEPOSITO: CUENTA UNICA DEL TESORO"/>
    <m/>
    <m/>
    <m/>
    <m/>
    <m/>
    <m/>
    <n v="0"/>
    <n v="18"/>
    <s v="NO_CONCILIADO"/>
    <m/>
    <m/>
  </r>
  <r>
    <x v="43"/>
    <m/>
    <x v="43"/>
    <x v="171"/>
    <s v="O20535930002"/>
    <s v="BOD"/>
    <n v="2053593"/>
    <m/>
    <s v="00291014343 DEPOSITO DE EFECTIVO, DEPOSITANTE: ADMINISTRADORA BOLIVIANA DE CARRETERAS (ABC), CONCEPTO: PROYECTO SAN BUENAVENTURA-IXIAMAS (CONSTRUCCION 22 PUENTES) DEVOLUCION C31-634/2022, CUENTA DE DEPOSITO: CUENTA UNICA DEL TESORO"/>
    <m/>
    <m/>
    <m/>
    <m/>
    <m/>
    <m/>
    <n v="0"/>
    <n v="752.28"/>
    <s v="NO_CONCILIADO"/>
    <m/>
    <m/>
  </r>
  <r>
    <x v="43"/>
    <m/>
    <x v="43"/>
    <x v="171"/>
    <s v="O20535960002"/>
    <s v="BOD"/>
    <n v="2053596"/>
    <m/>
    <s v="00291014343 DEPOSITO DE EFECTIVO, DEPOSITANTE: ADMINISTRADORA BOLIVIANA DE CARRETERAS (ABC), CONCEPTO: PROYECTO SAN BUENAVENTURA-IXIAMAS (CONSTRUCCION 22 PUENTES) DEVOLUCION C31-632/2022, CUENTA DE DEPOSITO: CUENTA UNICA DEL TESORO"/>
    <m/>
    <m/>
    <m/>
    <m/>
    <m/>
    <m/>
    <n v="0"/>
    <n v="468.6"/>
    <s v="NO_CONCILIADO"/>
    <m/>
    <m/>
  </r>
  <r>
    <x v="43"/>
    <m/>
    <x v="43"/>
    <x v="171"/>
    <s v="O20535990002"/>
    <s v="BOD"/>
    <n v="2053599"/>
    <m/>
    <s v="00291014343 DEPOSITO DE EFECTIVO, DEPOSITANTE: ADMINISTRADORA BOLIVIANA DE CARRETERAS (ABC), CONCEPTO: PROYECTO SAN BUENAVENTURA - IXIAMAS (CONSTRUCCION 22 PUENTES) DEVOLUCION C31 - 633/2022, CUENTA DE DEPOSITO: CUENTA UNICA DEL TESORO"/>
    <m/>
    <m/>
    <m/>
    <m/>
    <m/>
    <m/>
    <n v="0"/>
    <n v="19697.21"/>
    <s v="NO_CONCILIADO"/>
    <m/>
    <m/>
  </r>
  <r>
    <x v="60"/>
    <m/>
    <x v="60"/>
    <x v="171"/>
    <s v="B20533610002"/>
    <s v="BOD"/>
    <n v="2053361"/>
    <m/>
    <s v="00099021001 DEP.DE CHEQ.AJENOS,RET.DE CAM.,CONCEPTO: DEVOLUCION POR REEMBOLSO DE I.T. MES JUNIO 2022 DE LA CBES,DEP.: INSTITUTO NACIONAL DE ESTADISTICA - INE , PROCEDENCIA: BANCO UNION S.A., CHEQUE: 49335, FECHA DE EMISION:29/08/2022"/>
    <m/>
    <m/>
    <m/>
    <m/>
    <m/>
    <m/>
    <n v="0"/>
    <n v="15225"/>
    <s v="NO_CONCILIADO"/>
    <m/>
    <m/>
  </r>
  <r>
    <x v="3"/>
    <m/>
    <x v="3"/>
    <x v="171"/>
    <s v="B20533690002"/>
    <s v="BOD"/>
    <n v="2053369"/>
    <m/>
    <s v="00099021001 DEP.DE CHEQ.AJENOS,RET.DE CAM.,CONCEPTO: REEMBOLSO POR BAJAS MEDICAS DE INCAPACIDAD TEMPORAL JUNIO/2022,DEP.: CAJA BANCARIA ESTATAL DE SALUD , PROCEDENCIA: BANCO UNION S.A., CHEQUE: 49330, FECHA DE EMISION:29/08/2022"/>
    <m/>
    <m/>
    <m/>
    <m/>
    <m/>
    <m/>
    <n v="0"/>
    <n v="11700.36"/>
    <s v="NO_CONCILIADO"/>
    <m/>
    <m/>
  </r>
  <r>
    <x v="56"/>
    <m/>
    <x v="56"/>
    <x v="171"/>
    <s v="B20534230002"/>
    <s v="BOD"/>
    <n v="2053423"/>
    <m/>
    <s v="00590012001 DEP.DE CHEQ.AJENOS,RET.DE CAM.,CONCEPTO: DEPÓSITO POR REGULARIZACION DE LAS VENTAS SEGUN FACTURA N°170,DEP.: EMPRESA PUBLICA QUIPUS , PROCEDENCIA: BANCO UNION S.A., CHEQUE: 662, FECHA DE EMISION:22/09/2022"/>
    <m/>
    <m/>
    <m/>
    <m/>
    <m/>
    <m/>
    <n v="0"/>
    <n v="8800"/>
    <s v="NO_CONCILIADO"/>
    <m/>
    <m/>
  </r>
  <r>
    <x v="47"/>
    <m/>
    <x v="47"/>
    <x v="171"/>
    <s v="B20534460002"/>
    <s v="BOD"/>
    <n v="2053446"/>
    <m/>
    <s v="00047137003 DEP.DE CHEQ.AJENOS,RET.DE CAM.,CONCEPTO: DEVOLUCION ASOCIACION MACHARETI HITO 2 CHC-392 CON/CHACO/045/20 C31 N°2887 DEL 2022,DEP.: PROYECTO DE ALIANZAS RURALES , PROCEDENCIA: BANCO UNION S.A., CHEQUE: 29, FECHA DE EMISION:21/09/2022"/>
    <m/>
    <m/>
    <m/>
    <m/>
    <m/>
    <m/>
    <n v="0"/>
    <n v="4765.6899999999996"/>
    <s v="NO_CONCILIADO"/>
    <m/>
    <m/>
  </r>
  <r>
    <x v="100"/>
    <m/>
    <x v="100"/>
    <x v="171"/>
    <s v="B20534550002"/>
    <s v="BOD"/>
    <n v="2053455"/>
    <m/>
    <s v="00099021001 DEP.DE CHEQ.AJENOS,RET.DE CAM.,CONCEPTO: TRIBUNAL CONSTITUCIONAL PLURINACIONAL DE SUCRE,DEP.: CAJA PETROLERA DE SALUD SUCRE , PROCEDENCIA: BANCO UNION S.A., CHEQUE: 23505, FECHA DE EMISION:14/09/2022"/>
    <m/>
    <m/>
    <m/>
    <m/>
    <m/>
    <m/>
    <n v="0"/>
    <n v="184689.58"/>
    <s v="NO_CONCILIADO"/>
    <m/>
    <m/>
  </r>
  <r>
    <x v="60"/>
    <m/>
    <x v="60"/>
    <x v="171"/>
    <s v="B20534590002"/>
    <s v="BOD"/>
    <n v="2053459"/>
    <m/>
    <s v="00206012001 DEP.DE CHEQ.AJENOS,RET.DE CAM.,CONCEPTO: DEPÓSITO POR OTROS INGRESOS,DEP.: INSTITUTO NACIONAL DE ESTADISTICA , PROCEDENCIA: BANCO UNION S.A., CHEQUE: 5461, FECHA DE EMISION:26/09/2022"/>
    <m/>
    <m/>
    <m/>
    <m/>
    <m/>
    <m/>
    <n v="0"/>
    <n v="169.4"/>
    <s v="NO_CONCILIADO"/>
    <m/>
    <m/>
  </r>
  <r>
    <x v="60"/>
    <m/>
    <x v="60"/>
    <x v="171"/>
    <s v="B20534610002"/>
    <s v="BOD"/>
    <n v="2053461"/>
    <m/>
    <s v="00206012001 DEP.DE CHEQ.AJENOS,RET.DE CAM.,CONCEPTO: DEPÓSITO POR OTROS INGRESOS,DEP.: INSTITUTO NACIONAL DE ESTADISTICA , PROCEDENCIA: BANCO UNION S.A., CHEQUE: 5460, FECHA DE EMISION:26/09/2022"/>
    <m/>
    <m/>
    <m/>
    <m/>
    <m/>
    <m/>
    <n v="0"/>
    <n v="210"/>
    <s v="NO_CONCILIADO"/>
    <m/>
    <m/>
  </r>
  <r>
    <x v="60"/>
    <m/>
    <x v="60"/>
    <x v="171"/>
    <s v="B20534620002"/>
    <s v="BOD"/>
    <n v="2053462"/>
    <m/>
    <s v="00099021001 DEP.DE CHEQ.AJENOS,RET.DE CAM.,CONCEPTO: TRIBUNAL CONSTITUCIONAL PLURINACIONAL DE SUCRE,DEP.: CAJA PETROLERA DE SALUD SUCRE , PROCEDENCIA: BANCO UNION S.A., CHEQUE: 23518, FECHA DE EMISION:15/09/2022"/>
    <m/>
    <m/>
    <m/>
    <m/>
    <m/>
    <m/>
    <n v="0"/>
    <n v="28140.39"/>
    <s v="NO_CONCILIADO"/>
    <m/>
    <m/>
  </r>
  <r>
    <x v="0"/>
    <m/>
    <x v="0"/>
    <x v="171"/>
    <s v="B20534690002"/>
    <s v="BOD"/>
    <n v="2053469"/>
    <m/>
    <s v="00099021001 DEP.DE CHEQ.AJENOS,RET.DE CAM.,CONCEPTO: VOLAR OROZCO SILVANA CAROL,DEP.: BANCO UNION S.A. , PROCEDENCIA: BANCO UNION S.A., CHEQUE: 182514, FECHA DE EMISION:27/09/2022"/>
    <m/>
    <m/>
    <m/>
    <m/>
    <m/>
    <m/>
    <n v="0"/>
    <n v="87.53"/>
    <s v="NO_CONCILIADO"/>
    <m/>
    <m/>
  </r>
  <r>
    <x v="106"/>
    <m/>
    <x v="106"/>
    <x v="171"/>
    <s v="B20534810002"/>
    <s v="BOD"/>
    <n v="2053481"/>
    <m/>
    <s v="00340012003 DEP.DE CHEQ.AJENOS,RET.DE CAM.,CONCEPTO: POR PERMISOS SIN GOCE DE HABERES Y HONORARIOS-JUNIO 2022 C31(1843-2018)F20 OF230,DEP.: CARLOS ALBERTO MACHICADO VERA , PROCEDENCIA: BANCO UNION S.A., CHEQUE: 16213, FECHA DE EMISION:16/09/2022"/>
    <m/>
    <m/>
    <m/>
    <m/>
    <m/>
    <m/>
    <n v="0"/>
    <n v="476"/>
    <s v="NO_CONCILIADO"/>
    <m/>
    <m/>
  </r>
  <r>
    <x v="106"/>
    <m/>
    <x v="106"/>
    <x v="171"/>
    <s v="B20534900002"/>
    <s v="BOD"/>
    <n v="2053490"/>
    <m/>
    <s v="00340012003 DEP.DE CHEQ.AJENOS,RET.DE CAM.,CONCEPTO: PR PERMISOS SIN GOCE DE HABERES Y HONORARIOS-JULIO 2022 C31 (2170-2403) F20 - OF 230,DEP.: CARLOS ALBERTO MACHICADO VERA , PROCEDENCIA: BANCO UNION S.A., CHEQUE: 16214, FECHA DE EMISION:16/09/2022"/>
    <m/>
    <m/>
    <m/>
    <m/>
    <m/>
    <m/>
    <n v="0"/>
    <n v="2374"/>
    <s v="NO_CONCILIADO"/>
    <m/>
    <m/>
  </r>
  <r>
    <x v="94"/>
    <m/>
    <x v="94"/>
    <x v="171"/>
    <s v="O20536040002"/>
    <s v="BOD"/>
    <n v="2053604"/>
    <m/>
    <s v="00099021001 DEPOSITO DE EFECTIVO, DEPOSITANTE: MINISTERIO PÚBLICO, CONCEPTO: DEVOLUCION DEL SALDO DE RECURSOS ASIGNADO POR LIC. MARLENE JIMENEZ S., CUENTA DE DEPOSITO: CUENTA UNICA DEL TESORO"/>
    <m/>
    <m/>
    <m/>
    <m/>
    <m/>
    <m/>
    <n v="0"/>
    <n v="74"/>
    <s v="NO_CONCILIADO"/>
    <m/>
    <m/>
  </r>
  <r>
    <x v="94"/>
    <m/>
    <x v="94"/>
    <x v="171"/>
    <s v="O20536050002"/>
    <s v="BOD"/>
    <n v="2053605"/>
    <m/>
    <s v="00099021001 DEPOSITO DE EFECTIVO, DEPOSITANTE: MINISTERIO PUBLICO, CONCEPTO: DEVOLUCION DEL SALDO DE RECURSO ASIGNADO, POR LA DRA. GRISEL ARANCIBIA, CUENTA DE DEPOSITO: CUENTA UNICA DEL TESORO"/>
    <m/>
    <m/>
    <m/>
    <m/>
    <m/>
    <m/>
    <n v="0"/>
    <n v="635"/>
    <s v="NO_CONCILIADO"/>
    <m/>
    <m/>
  </r>
  <r>
    <x v="83"/>
    <m/>
    <x v="83"/>
    <x v="171"/>
    <s v="G20176010001"/>
    <s v="CVD"/>
    <n v="2017601"/>
    <m/>
    <s v="COBRO COSTOS DE PAPELERIA SEGUN TRANSFERENCIA DEL EXTERIOR POR ORDEN DE COPA ENERGIA DISTRIBUIDORA DE GAS S.A. (SAO PAULO) REF.: INV 151, 154, 155, 172, 173 FECHA VALOR 26/09/2022 LIB. 00513062001 YPFB-OPERACIONES PLANTA DE SEPARACION DE LIQUIDOS RIO GRANDE"/>
    <m/>
    <m/>
    <m/>
    <m/>
    <m/>
    <m/>
    <n v="50"/>
    <n v="0"/>
    <s v="NO_CONCILIADO"/>
    <m/>
    <m/>
  </r>
  <r>
    <x v="86"/>
    <m/>
    <x v="86"/>
    <x v="171"/>
    <s v="G20180520002"/>
    <s v="CRV"/>
    <n v="2018052"/>
    <m/>
    <s v="TRANSFERENCIA DEL EXTERIOR SEGUN SWIFT NO.16167 DE FECHA 27/09/2022 ORDENANTE: CONSULADO GENERAL DE BOLIVIA - WASHINGTON - EE.UU. REF:GESTORIA CONSULAR AGOSTO 2022 LIB. 00010011102 MIN.RELACIONES EXTERIORES - GESTORIA CONSULAR LEY Nº 3108"/>
    <m/>
    <m/>
    <m/>
    <m/>
    <m/>
    <m/>
    <n v="0"/>
    <n v="222144.7"/>
    <s v="NO_CONCILIADO"/>
    <m/>
    <m/>
  </r>
  <r>
    <x v="80"/>
    <m/>
    <x v="80"/>
    <x v="171"/>
    <s v="Q16907820002"/>
    <s v="CRV"/>
    <n v="1690782"/>
    <m/>
    <s v="NUMERO DE LIBRETA CUT: 00041014101 OPERACIÓN E75 TRANSFERENCIA DE LA CUENTA FISCAL BUN A LA CUT EN MN TRANSF. DE FDOS.SG.SOL. DEL GOBIERNO AUTONMO MUNICIPAL DE VINTO A LA CUENTA 3987 CUT LIBRETA NÂ°00041014101 MDPYEP"/>
    <m/>
    <m/>
    <m/>
    <m/>
    <m/>
    <m/>
    <n v="0"/>
    <n v="800000"/>
    <s v="NO_CONCILIADO"/>
    <m/>
    <m/>
  </r>
  <r>
    <x v="43"/>
    <m/>
    <x v="43"/>
    <x v="171"/>
    <s v="G20179040003"/>
    <s v="COB"/>
    <n v="2017904"/>
    <m/>
    <s v="TRANSFERENCIA RECIBIDA DEL EXTERIOR SEGÚN MENSAJES SWIFT Nos. 16197-16196 (REM.EXT.) DE FECHA 27-09-2022 POR DESEMBOLSO DE IDA PRÉSTAMO 5744-BO 5 LIBRETA N° 00291012002 ABC-RECURSOS PROPIOS REF.: UTILES DE ESCRITORIO"/>
    <m/>
    <m/>
    <m/>
    <m/>
    <m/>
    <m/>
    <n v="50"/>
    <n v="0"/>
    <s v="NO_CONCILIADO"/>
    <m/>
    <m/>
  </r>
  <r>
    <x v="86"/>
    <m/>
    <x v="86"/>
    <x v="171"/>
    <s v="G20180530001"/>
    <s v="CVD"/>
    <n v="2018053"/>
    <m/>
    <s v="COBRO COSTOS DE PAPELERIA SEGUN TRANSFERENCIA DEL EXTERIOR POR ORDEN DE CONSULADO GENERAL DE BOLIVIA - WASHINGTON - EE.UU. REF:GESTORIA CONSULAR AGOSTO 2022 LIB. 00010011102 MIN.RELACIONES EXTERIORES - GESTORIA CONSULAR LEY Nº 3108"/>
    <m/>
    <m/>
    <m/>
    <m/>
    <m/>
    <m/>
    <n v="50"/>
    <n v="0"/>
    <s v="NO_CONCILIADO"/>
    <m/>
    <m/>
  </r>
  <r>
    <x v="86"/>
    <m/>
    <x v="86"/>
    <x v="171"/>
    <s v="G20181160002"/>
    <s v="CRV"/>
    <n v="2018116"/>
    <m/>
    <s v="TRANSFERENCIA DEL EXTERIOR SEGUN SWIFT NO 16163 DE FECHA 27/09/2022 ORDENANTE: EMBAIXADA DO ESTADO PLURINACIONAL DA BOLIVIA NA REPUBLICA FEDERATIVA BRASILIA, REF: RECAUDACION GESTORIA CONSULAR LIB. 00010011102 MIN.RELACIONES EXTERIORES - GESTORIA CONSULAR LEY Nº 3108"/>
    <m/>
    <m/>
    <m/>
    <m/>
    <m/>
    <m/>
    <n v="0"/>
    <n v="8983.7900000000009"/>
    <s v="NO_CONCILIADO"/>
    <m/>
    <m/>
  </r>
  <r>
    <x v="86"/>
    <m/>
    <x v="86"/>
    <x v="171"/>
    <s v="G20181180002"/>
    <s v="CRV"/>
    <n v="2018118"/>
    <m/>
    <s v="TRANSFERENCIA DEL EXTERIOR SEGUN SWIFT NO 16188 DE FECHA 27/09/2022 ORDENANTE: CONSULADO GENERAL DE BOLIVIA EN CHILE, REF: TRANSFERENCIA GESTORIA CONSULAR DEL MES DE AGOSTO 2022 LIB. 00010011102 MIN.RELACIONES EXTERIORES - GESTORIA CONSULAR LEY Nº 3108"/>
    <m/>
    <m/>
    <m/>
    <m/>
    <m/>
    <m/>
    <n v="0"/>
    <n v="293575.28000000003"/>
    <s v="NO_CONCILIADO"/>
    <m/>
    <m/>
  </r>
  <r>
    <x v="86"/>
    <m/>
    <x v="86"/>
    <x v="171"/>
    <s v="G20181170001"/>
    <s v="CVD"/>
    <n v="2018117"/>
    <m/>
    <s v="COBRO COSTOS DE PAPELERIA SEGUN TRANSFERENCIA DEL EXTERIOR POR ORDEN DE EMBAIXADA DO ESTADO PLURINACIONAL DA BOLIVIA NA REPUBLICA FEDERATIVA BRASILIA, REF: RECAUDACION GESTORIA CONSULAR LIB. 00010011102 MIN.RELACIONES EXTERIORES - GESTORIA CONSULAR LEY Nº 3108"/>
    <m/>
    <m/>
    <m/>
    <m/>
    <m/>
    <m/>
    <n v="50"/>
    <n v="0"/>
    <s v="NO_CONCILIADO"/>
    <m/>
    <m/>
  </r>
  <r>
    <x v="86"/>
    <m/>
    <x v="86"/>
    <x v="171"/>
    <s v="G20181190001"/>
    <s v="CVD"/>
    <n v="2018119"/>
    <m/>
    <s v="COBRO COSTOS DE PAPELERIA SEGUN TRANSFERENCIA DEL EXTERIOR POR ORDEN DE CONSULADO GENERAL DE BOLIVIA EN CHILE, REF: TRANSFERENCIA GESTORIA CONSULAR DEL MES DE AGOSTO 2022 LIB. 00010011102 MIN.RELACIONES EXTERIORES - GESTORIA CONSULAR LEY Nº 3108"/>
    <m/>
    <m/>
    <m/>
    <m/>
    <m/>
    <m/>
    <n v="50"/>
    <n v="0"/>
    <s v="NO_CONCILIADO"/>
    <m/>
    <m/>
  </r>
  <r>
    <x v="109"/>
    <m/>
    <x v="109"/>
    <x v="171"/>
    <s v="S10431840002"/>
    <s v="CRV"/>
    <n v="1043184"/>
    <m/>
    <s v="||REGULARIZACIÓN DE NUESTRA OPERACIÓN NRO. 1040513 DE FECHA 19/08/2022 SEGÚN NOTA REMITIDA DEL ÓRGANO JUDICIAL CITE: N°1014/2022-DGAF/OJ DE FECHA 22/09/2022 (HRE-TGL-14964) (SECTOR PÚBLICO  DONACIONES). A LA LIB.00660038001-PROGRAMA JUSTICIA-CONSEJO DE LA MAGISTRATURA. POR CUENTA DE AECID."/>
    <m/>
    <m/>
    <m/>
    <m/>
    <m/>
    <m/>
    <n v="0"/>
    <n v="431524.81"/>
    <s v="NO_CONCILIADO"/>
    <m/>
    <m/>
  </r>
  <r>
    <x v="109"/>
    <m/>
    <x v="109"/>
    <x v="171"/>
    <s v="S10431850002"/>
    <s v="CRV"/>
    <n v="1043185"/>
    <m/>
    <s v="||REGULARIZACIÓN DE NUESTRA OPERACIÓN NRO. 1040512 DE FECHA 19/08/2022 SEGÚN NOTA REMITIDA DEL ÓRGANO JUDICIAL CITE: N°1014/2022-DGAF/OJ DE FECHA 22/09/2022 (HRE-TGL-14964) (SECTOR PÚBLICO  DONACIONES). ORIGINAL CURSA EN EL COMPROBANTE N°1043184. A LA LIB.00660038001-PROGRAMA JUSTICIA-CONSEJO DE LA MAGISTRATURA. POR CUENTA DE AECID."/>
    <m/>
    <m/>
    <m/>
    <m/>
    <m/>
    <m/>
    <n v="0"/>
    <n v="957192.1"/>
    <s v="NO_CONCILIADO"/>
    <m/>
    <m/>
  </r>
  <r>
    <x v="57"/>
    <m/>
    <x v="57"/>
    <x v="172"/>
    <s v="O20537610002"/>
    <s v="BOD"/>
    <n v="2053761"/>
    <m/>
    <s v="00099021001 DEPOSITO DE EFECTIVO, DEPOSITANTE: HUASCAR AMERICO AJATA GUERRERO, CONCEPTO: DEVOLUCION DE GASTOS DE REPRESENTACION, CUENTA DE DEPOSITO: CUENTA UNICA DEL TESORO /DJBR."/>
    <m/>
    <m/>
    <m/>
    <m/>
    <m/>
    <m/>
    <n v="0"/>
    <n v="5546.25"/>
    <s v="NO_CONCILIADO"/>
    <m/>
    <m/>
  </r>
  <r>
    <x v="14"/>
    <m/>
    <x v="14"/>
    <x v="172"/>
    <s v="O20537910002"/>
    <s v="BOD"/>
    <n v="2053791"/>
    <m/>
    <s v="00099021001 DEPOSITO DE EFECTIVO, DEPOSITANTE: MINISTERIO DE MEDIO AMBIENTE Y AGUA, CONCEPTO: DEVOLUCION DE SALDO DE FONDOS EN AVANCE, CUENTA DE DEPOSITO: CUENTA UNICA DEL TESORO"/>
    <m/>
    <m/>
    <m/>
    <m/>
    <m/>
    <m/>
    <n v="0"/>
    <n v="223.05"/>
    <s v="NO_CONCILIADO"/>
    <m/>
    <m/>
  </r>
  <r>
    <x v="0"/>
    <m/>
    <x v="0"/>
    <x v="172"/>
    <s v="O20537960002"/>
    <s v="BOD"/>
    <n v="2053796"/>
    <m/>
    <s v="00099021001 DEPOSITO DE EFECTIVO, DEPOSITANTE: JORGE ROGELIO SANTANDER ESTRADA, CONCEPTO: REGULARIZACION DE TOPE SALARIAL JUNIO 2022, CUENTA DE DEPOSITO: CUENTA UNICA DEL TESORO"/>
    <m/>
    <m/>
    <m/>
    <m/>
    <m/>
    <m/>
    <n v="0"/>
    <n v="17.899999999999999"/>
    <s v="NO_CONCILIADO"/>
    <m/>
    <m/>
  </r>
  <r>
    <x v="0"/>
    <m/>
    <x v="0"/>
    <x v="172"/>
    <s v="O20537970002"/>
    <s v="BOD"/>
    <n v="2053797"/>
    <m/>
    <s v="00099021001 DEPOSITO DE EFECTIVO, DEPOSITANTE: JORGE ROGELIO SANTANDER ESTRADA, CONCEPTO: REGULARIZACION DE TOPE SALARIAL MAYO 2022, CUENTA DE DEPOSITO: CUENTA UNICA DEL TESORO"/>
    <m/>
    <m/>
    <m/>
    <m/>
    <m/>
    <m/>
    <n v="0"/>
    <n v="17.899999999999999"/>
    <s v="NO_CONCILIADO"/>
    <m/>
    <m/>
  </r>
  <r>
    <x v="0"/>
    <m/>
    <x v="0"/>
    <x v="172"/>
    <s v="O20537980002"/>
    <s v="BOD"/>
    <n v="2053798"/>
    <m/>
    <s v="00099021001 DEPOSITO DE EFECTIVO, DEPOSITANTE: SIMON MAMANI CORI, CONCEPTO: DEVOLUCION POR DOBLE PERCEPCION, CUENTA DE DEPOSITO: CUENTA UNICA DEL TESORO /DJBR."/>
    <m/>
    <m/>
    <m/>
    <m/>
    <m/>
    <m/>
    <n v="0"/>
    <n v="1040.3900000000001"/>
    <s v="NO_CONCILIADO"/>
    <m/>
    <m/>
  </r>
  <r>
    <x v="14"/>
    <m/>
    <x v="14"/>
    <x v="172"/>
    <s v="O20538010002"/>
    <s v="BOD"/>
    <n v="2053801"/>
    <m/>
    <s v="00099021001 DEPOSITO DE EFECTIVO, DEPOSITANTE: ANMI EL PALMAR SERNAP, CONCEPTO: DEVOLUCION DE FONDOS NO UTILIZADOS, CUENTA DE DEPOSITO: CUENTA UNICA DEL TESORO /DJBR."/>
    <m/>
    <m/>
    <m/>
    <m/>
    <m/>
    <m/>
    <n v="0"/>
    <n v="3.7"/>
    <s v="NO_CONCILIADO"/>
    <m/>
    <m/>
  </r>
  <r>
    <x v="89"/>
    <m/>
    <x v="89"/>
    <x v="172"/>
    <s v="O20538330002"/>
    <s v="BOD"/>
    <n v="2053833"/>
    <m/>
    <s v="00016011101 DEPOSITO DE EFECTIVO, DEPOSITANTE: ROSARIO POMA-MINISTERIO DE EDUCACION, CONCEPTO: DEVOLUCION DE SALDOS EN PAGO DE VIATICOS POR VIAJE A SUCRE, CUENTA DE DEPOSITO: CUENTA UNICA DEL TESORO"/>
    <m/>
    <m/>
    <m/>
    <m/>
    <m/>
    <m/>
    <n v="0"/>
    <n v="16843.8"/>
    <s v="NO_CONCILIADO"/>
    <m/>
    <m/>
  </r>
  <r>
    <x v="89"/>
    <m/>
    <x v="89"/>
    <x v="172"/>
    <s v="O20538370002"/>
    <s v="BOD"/>
    <n v="2053837"/>
    <m/>
    <s v="00016011101 DEPOSITO DE EFECTIVO, DEPOSITANTE: ROSARIO POMA-MINISTERIO DE EDUCACION, CONCEPTO: DEVOLUCION DE SALDOS NO UTILIZADOS VIAJE SUCRE, CUENTA DE DEPOSITO: CUENTA UNICA DEL TESORO"/>
    <m/>
    <m/>
    <m/>
    <m/>
    <m/>
    <m/>
    <n v="0"/>
    <n v="20580"/>
    <s v="NO_CONCILIADO"/>
    <m/>
    <m/>
  </r>
  <r>
    <x v="32"/>
    <m/>
    <x v="32"/>
    <x v="172"/>
    <s v="O20538400002"/>
    <s v="BOD"/>
    <n v="2053840"/>
    <m/>
    <s v="00046104203 DEPOSITO DE EFECTIVO, DEPOSITANTE: GUADALUPE MARCA KANTUTA, CONCEPTO: REVERSION DE FONDOS NO UTILIZADOS, CUENTA DE DEPOSITO: CUENTA UNICA DEL TESORO"/>
    <m/>
    <m/>
    <m/>
    <m/>
    <m/>
    <m/>
    <n v="0"/>
    <n v="48"/>
    <s v="NO_CONCILIADO"/>
    <m/>
    <m/>
  </r>
  <r>
    <x v="32"/>
    <m/>
    <x v="32"/>
    <x v="172"/>
    <s v="O20538430002"/>
    <s v="BOD"/>
    <n v="2053843"/>
    <m/>
    <s v="00046104203 DEPOSITO DE EFECTIVO, DEPOSITANTE: SULMA MENDEZ LOPEZ, CONCEPTO: REVERSION DE RECURSOS NO UTILIZADOS, CUENTA DE DEPOSITO: CUENTA UNICA DEL TESORO"/>
    <m/>
    <m/>
    <m/>
    <m/>
    <m/>
    <m/>
    <n v="0"/>
    <n v="100"/>
    <s v="NO_CONCILIADO"/>
    <m/>
    <m/>
  </r>
  <r>
    <x v="42"/>
    <m/>
    <x v="42"/>
    <x v="172"/>
    <s v="O20538470002"/>
    <s v="BOD"/>
    <n v="2053847"/>
    <m/>
    <s v="00383012001 DEPOSITO DE EFECTIVO, DEPOSITANTE: JAVIER FLORES MICHEL AGBC, CONCEPTO: REVERSION FONDOS EN AVANCE PREV 390 Y 391, CUENTA DE DEPOSITO: CUENTA UNICA DEL TESORO"/>
    <m/>
    <m/>
    <m/>
    <m/>
    <m/>
    <m/>
    <n v="0"/>
    <n v="4244.8"/>
    <s v="NO_CONCILIADO"/>
    <m/>
    <m/>
  </r>
  <r>
    <x v="96"/>
    <m/>
    <x v="96"/>
    <x v="172"/>
    <s v="O20538550002"/>
    <s v="BOD"/>
    <n v="2053855"/>
    <m/>
    <s v="00234012001 DEPOSITO DE EFECTIVO, DEPOSITANTE: SALVADOR MISAEL VALERIANO CARBALLO, CONCEPTO: DEVOLUCION AL C-31 N°610, PARTIDA N°259, CUENTA DE DEPOSITO: CUENTA UNICA DEL TESORO"/>
    <m/>
    <m/>
    <m/>
    <m/>
    <m/>
    <m/>
    <n v="0"/>
    <n v="650"/>
    <s v="NO_CONCILIADO"/>
    <m/>
    <m/>
  </r>
  <r>
    <x v="0"/>
    <m/>
    <x v="0"/>
    <x v="172"/>
    <s v="O20538670002"/>
    <s v="BOD"/>
    <n v="2053867"/>
    <m/>
    <s v="00099021001 DEPOSITO DE EFECTIVO, DEPOSITANTE: RONAL DANNY QUENALLATA PAYE, CONCEPTO: DEVOLUCION DE RECURSOS ASIGNADOS SEGUN C-31 762-1-1, CUENTA DE DEPOSITO: CUENTA UNICA DEL TESORO"/>
    <m/>
    <m/>
    <m/>
    <m/>
    <m/>
    <m/>
    <n v="0"/>
    <n v="3108.34"/>
    <s v="NO_CONCILIADO"/>
    <m/>
    <m/>
  </r>
  <r>
    <x v="110"/>
    <m/>
    <x v="110"/>
    <x v="172"/>
    <s v="O20539200002"/>
    <s v="BOD"/>
    <n v="2053920"/>
    <m/>
    <s v="00526012001 DEPOSITO DE EFECTIVO, DEPOSITANTE: BOLIVIA TV- JAIME WINDSOR ALCON VARGAS, CONCEPTO: DEVOLUCION DE VIATICOS, CUENTA DE DEPOSITO: CUENTA UNICA DEL TESORO"/>
    <m/>
    <m/>
    <m/>
    <m/>
    <m/>
    <m/>
    <n v="0"/>
    <n v="209"/>
    <s v="NO_CONCILIADO"/>
    <m/>
    <m/>
  </r>
  <r>
    <x v="60"/>
    <m/>
    <x v="60"/>
    <x v="172"/>
    <s v="O20539350002"/>
    <s v="BOD"/>
    <n v="2053935"/>
    <m/>
    <s v="00206012001 DEPOSITO DE EFECTIVO, DEPOSITANTE: INSTITUTO NACIONAL DE ESTADISTICA, CONCEPTO: DEPÓSITO POR VENTA DE LA OFICINA CENTRAL LA PAZ, DE FECHA 27/9/2022, CUENTA DE DEPOSITO: CUENTA UNICA DEL TESORO"/>
    <m/>
    <m/>
    <m/>
    <m/>
    <m/>
    <m/>
    <n v="0"/>
    <n v="16.899999999999999"/>
    <s v="NO_CONCILIADO"/>
    <m/>
    <m/>
  </r>
  <r>
    <x v="89"/>
    <m/>
    <x v="89"/>
    <x v="172"/>
    <s v="O20539360002"/>
    <s v="BOD"/>
    <n v="2053936"/>
    <m/>
    <s v="00016011101 DEPOSITO DE EFECTIVO, DEPOSITANTE: DANIEL ALEJANDRO MONTECINOS LLERENA, CONCEPTO: EN ATENCION A NOTA NI/DGAA/UF/EC/ N°0167/2022, CUENTA DE DEPOSITO: CUENTA UNICA DEL TESORO"/>
    <m/>
    <m/>
    <m/>
    <m/>
    <m/>
    <m/>
    <n v="0"/>
    <n v="2617"/>
    <s v="NO_CONCILIADO"/>
    <m/>
    <m/>
  </r>
  <r>
    <x v="32"/>
    <m/>
    <x v="32"/>
    <x v="172"/>
    <s v="O20539430002"/>
    <s v="BOD"/>
    <n v="2053943"/>
    <m/>
    <s v="00046024102 DEPOSITO DE EFECTIVO, DEPOSITANTE: SABINO JULIO QUISPE LIMA, CONCEPTO: DEVOLUCION DE VACUNACION, CUENTA DE DEPOSITO: CUENTA UNICA DEL TESORO"/>
    <m/>
    <m/>
    <m/>
    <m/>
    <m/>
    <m/>
    <n v="0"/>
    <n v="6624"/>
    <s v="NO_CONCILIADO"/>
    <m/>
    <m/>
  </r>
  <r>
    <x v="85"/>
    <m/>
    <x v="85"/>
    <x v="172"/>
    <s v="B20537440002"/>
    <s v="BOD"/>
    <n v="2053744"/>
    <m/>
    <s v="00290194101 DEP.DE CHEQ.AJENOS,RET.DE CAM.,CONCEPTO: DEPÓSITO POR CONCEPTO DE DEVOLUCION DE HABERES DE LA GESTION 2020 TRAMITE 8329334,DEP.: SERVICIO DE IMPUESTOS NACIONALES , PROCEDENCIA: BANCO UNION S.A., CHEQUE: 6755, FECHA DE EMISION:22/09/2022"/>
    <m/>
    <m/>
    <m/>
    <m/>
    <m/>
    <m/>
    <n v="0"/>
    <n v="928.33"/>
    <s v="NO_CONCILIADO"/>
    <m/>
    <m/>
  </r>
  <r>
    <x v="85"/>
    <m/>
    <x v="85"/>
    <x v="172"/>
    <s v="B20537470002"/>
    <s v="BOD"/>
    <n v="2053747"/>
    <m/>
    <s v="00290012001 DEP.DE CHEQ.AJENOS,RET.DE CAM.,CONCEPTO: DEPÓSITO POR CONCEPTO DE MULTAS CORRESPONDIENTE A ORDENES DE COMPRA TRAMITE 8380461,DEP.: SERVICIO DE IMPUESTOS NACIONALES , PROCEDENCIA: BANCO UNION S.A., CHEQUE: 6754, FECHA DE EMISION:22/09/2022"/>
    <m/>
    <m/>
    <m/>
    <m/>
    <m/>
    <m/>
    <n v="0"/>
    <n v="42"/>
    <s v="NO_CONCILIADO"/>
    <m/>
    <m/>
  </r>
  <r>
    <x v="85"/>
    <m/>
    <x v="85"/>
    <x v="172"/>
    <s v="B20537480002"/>
    <s v="BOD"/>
    <n v="2053748"/>
    <m/>
    <s v="00290012001 DEP.DE CHEQ.AJENOS,RET.DE CAM.,CONCEPTO: DEPÓSITO POR CONCEPTO DE DEVOLUCION DE PASAJES AEREOS TRAMITE 8465416,DEP.: SERVICIO DE IMPUESTOS NACIONALES , PROCEDENCIA: BANCO UNION S.A., CHEQUE: 6756, FECHA DE EMISION:22/09/2022"/>
    <m/>
    <m/>
    <m/>
    <m/>
    <m/>
    <m/>
    <n v="0"/>
    <n v="273"/>
    <s v="NO_CONCILIADO"/>
    <m/>
    <m/>
  </r>
  <r>
    <x v="41"/>
    <m/>
    <x v="41"/>
    <x v="172"/>
    <s v="B20537630002"/>
    <s v="BOD"/>
    <n v="2053763"/>
    <m/>
    <s v="00070011102 DEP.DE CHEQ.AJENOS,RET.DE CAM.,CONCEPTO: DEPÓSITO DE ANTONIO QUISBERT T. POR DESCARGO DE CTAS A COBRAR A LARGO PLAZO H.R. 2022-48255,DEP.: MINISTERIO DE TRABAJO EMPLEO Y PREVISION SOCIAL"/>
    <m/>
    <m/>
    <m/>
    <m/>
    <m/>
    <m/>
    <n v="0"/>
    <n v="683"/>
    <s v="NO_CONCILIADO"/>
    <m/>
    <m/>
  </r>
  <r>
    <x v="32"/>
    <m/>
    <x v="32"/>
    <x v="172"/>
    <s v="B20537780002"/>
    <s v="BOD"/>
    <n v="2053778"/>
    <m/>
    <s v="00046024204 DEP.DE CHEQ.AJENOS,RET.DE CAM.,CONCEPTO: REEMBOLSO DE SUBSIDIO POR INCAPACIDAD TEMPORAL,DEP.: MINISTERIO DE SALUD Y DEPORTES , PROCEDENCIA: BANCO UNION S.A., CHEQUE: 49385, FECHA DE EMISION:06/09/2022"/>
    <m/>
    <m/>
    <m/>
    <m/>
    <m/>
    <m/>
    <n v="0"/>
    <n v="12735.06"/>
    <s v="NO_CONCILIADO"/>
    <m/>
    <m/>
  </r>
  <r>
    <x v="32"/>
    <m/>
    <x v="32"/>
    <x v="172"/>
    <s v="B20537800002"/>
    <s v="BOD"/>
    <n v="2053780"/>
    <m/>
    <s v="00046021109 DEP.DE CHEQ.AJENOS,RET.DE CAM.,CONCEPTO: REEMBOLSO DE SUBSIDIO POR INCAPACIDAD TEMPORAL,DEP.: MINISTERIO DE SALUD Y DEPORTES , PROCEDENCIA: BANCO UNION S.A., CHEQUE: 49384, FECHA DE EMISION:06/09/2022"/>
    <m/>
    <m/>
    <m/>
    <m/>
    <m/>
    <m/>
    <n v="0"/>
    <n v="16360.7"/>
    <s v="NO_CONCILIADO"/>
    <m/>
    <m/>
  </r>
  <r>
    <x v="32"/>
    <m/>
    <x v="32"/>
    <x v="172"/>
    <s v="B20537820002"/>
    <s v="BOD"/>
    <n v="2053782"/>
    <m/>
    <s v="00099021001 DEP.DE CHEQ.AJENOS,RET.DE CAM.,CONCEPTO: REEMBOLSO DE SUBSIDIO POR INCAPACIDAD TEMPORAL,DEP.: MINISTERIO DE SALUD Y DEPORTES , PROCEDENCIA: BANCO UNION S.A., CHEQUE: 49383, FECHA DE EMISION:06/09/2022"/>
    <m/>
    <m/>
    <m/>
    <m/>
    <m/>
    <m/>
    <n v="0"/>
    <n v="1308472.01"/>
    <s v="NO_CONCILIADO"/>
    <m/>
    <m/>
  </r>
  <r>
    <x v="3"/>
    <m/>
    <x v="3"/>
    <x v="172"/>
    <s v="B20537990002"/>
    <s v="BOD"/>
    <n v="2053799"/>
    <m/>
    <s v="00099021001 DEP.DE CHEQ.AJENOS,RET.DE CAM.,CONCEPTO: DEVOLUCION DE APORTES DE LA CSBP,DEP.: CAJA DE SALUD DE LA BANCA PRIVADA , PROCEDENCIA: BANCO NACIONAL DE BOLIVIA S.A., CHEQUE: 5069616, FECHA DE EMISION:13/09/2022"/>
    <m/>
    <m/>
    <m/>
    <m/>
    <m/>
    <m/>
    <n v="0"/>
    <n v="6923.61"/>
    <s v="NO_CONCILIADO"/>
    <m/>
    <m/>
  </r>
  <r>
    <x v="3"/>
    <m/>
    <x v="3"/>
    <x v="172"/>
    <s v="B20538000002"/>
    <s v="BOD"/>
    <n v="2053800"/>
    <m/>
    <s v="00099021001 DEP.DE CHEQ.AJENOS,RET.DE CAM.,CONCEPTO: DEVOLUCION DE APORTES DE LA CSBP,DEP.: CAJA DE SALUD DE LA BANCA PRIVADA , PROCEDENCIA: BANCO NACIONAL DE BOLIVIA S.A., CHEQUE: 5069575, FECHA DE EMISION:13/09/2022"/>
    <m/>
    <m/>
    <m/>
    <m/>
    <m/>
    <m/>
    <n v="0"/>
    <n v="1951.2"/>
    <s v="NO_CONCILIADO"/>
    <m/>
    <m/>
  </r>
  <r>
    <x v="14"/>
    <m/>
    <x v="14"/>
    <x v="172"/>
    <s v="B20538030002"/>
    <s v="BOD"/>
    <n v="2053803"/>
    <m/>
    <s v="00086031101 DEP.DE CHEQ.AJENOS,RET.DE CAM.,CONCEPTO: INGRESO POR COBRO SISCO A TURISTAS (PN CARRASCO) DEL MES AGOSTO 2022,DEP.: PN CARRASCO SERNAP , PROCEDENCIA: BANCO UNION S.A., CHEQUE: 1543, FECHA DE EMISION:31/08/2022"/>
    <m/>
    <m/>
    <m/>
    <m/>
    <m/>
    <m/>
    <n v="0"/>
    <n v="2955"/>
    <s v="NO_CONCILIADO"/>
    <m/>
    <m/>
  </r>
  <r>
    <x v="14"/>
    <m/>
    <x v="14"/>
    <x v="172"/>
    <s v="B20538070002"/>
    <s v="BOD"/>
    <n v="2053807"/>
    <m/>
    <s v="00086031101 DEP.DE CHEQ.AJENOS,RET.DE CAM.,CONCEPTO: INGRESO POR COBRO SISCO A TURISTAS (ANMI EL PALMAR) DEL MES AGOSTO 2022,DEP.: ANMI EL PALMAR SERNAP , PROCEDENCIA: BANCO UNION S.A., CHEQUE: 1318, FECHA DE EMISION:03/09/2022"/>
    <m/>
    <m/>
    <m/>
    <m/>
    <m/>
    <m/>
    <n v="0"/>
    <n v="740"/>
    <s v="NO_CONCILIADO"/>
    <m/>
    <m/>
  </r>
  <r>
    <x v="63"/>
    <m/>
    <x v="63"/>
    <x v="172"/>
    <s v="B20538090002"/>
    <s v="BOD"/>
    <n v="2053809"/>
    <m/>
    <s v="00099021001 DEP.DE CHEQ.AJENOS,RET.DE CAM.,CONCEPTO: DEVOLUCION PAGO INCORRECTO EN LA PLAINILLA DE REFRIGERIO -LUIS ANGEL ARIAS SANCHEZ,DEP.: SENASIR , PROCEDENCIA: BANCO UNION S.A., CHEQUE: 680, FECHA DE EMISION:26/09/2022"/>
    <m/>
    <m/>
    <m/>
    <m/>
    <m/>
    <m/>
    <n v="0"/>
    <n v="54"/>
    <s v="NO_CONCILIADO"/>
    <m/>
    <m/>
  </r>
  <r>
    <x v="109"/>
    <m/>
    <x v="109"/>
    <x v="172"/>
    <s v="B20538110002"/>
    <s v="BOD"/>
    <n v="2053811"/>
    <m/>
    <s v="00660012006 DEP.DE CHEQ.AJENOS,RET.DE CAM.,CONCEPTO: REPOSICION DE CREDENCIAL DE LILIAN VANESA OSINA SANCHEZ,DEP.: ORGANO JUDICIAL-DISTRITO CHUQUISACA , PROCEDENCIA: BANCO UNION S.A., CHEQUE: 193, FECHA DE EMISION:26/09/2022"/>
    <m/>
    <m/>
    <m/>
    <m/>
    <m/>
    <m/>
    <n v="0"/>
    <n v="70"/>
    <s v="NO_CONCILIADO"/>
    <m/>
    <m/>
  </r>
  <r>
    <x v="50"/>
    <m/>
    <x v="50"/>
    <x v="172"/>
    <s v="B20538250002"/>
    <s v="BOD"/>
    <n v="2053825"/>
    <m/>
    <s v="00373024103 DEP.DE CHEQ.AJENOS,RET.DE CAM.,CONCEPTO: HABIMAEL CASTRILLO TARRAGA,DEP.: BANCO UNION SA , PROCEDENCIA: BANCO UNION S.A., CHEQUE: 182515, FECHA DE EMISION:28/09/2022"/>
    <m/>
    <m/>
    <m/>
    <m/>
    <m/>
    <m/>
    <n v="0"/>
    <n v="22768.799999999999"/>
    <s v="NO_CONCILIADO"/>
    <m/>
    <m/>
  </r>
  <r>
    <x v="63"/>
    <m/>
    <x v="63"/>
    <x v="172"/>
    <s v="F0010677"/>
    <s v="NTE"/>
    <n v="4338309"/>
    <m/>
    <s v="A:00099021001 DEVOLUCION DEUDA AL TGN POR PARTE DEL SR. GUILLERMO ARAMAYO HERRERA CORRESPONDIENTE AL MES DE AGOSTO/2022. S/G. INF. SENASIR UAF-ITES Nº 0363/2022, DE FECHA 26/09/2022"/>
    <m/>
    <m/>
    <m/>
    <m/>
    <m/>
    <m/>
    <n v="0"/>
    <n v="1027.3499999999999"/>
    <s v="NO_CONCILIADO"/>
    <m/>
    <m/>
  </r>
  <r>
    <x v="3"/>
    <m/>
    <x v="3"/>
    <x v="172"/>
    <s v="J05172410002"/>
    <s v="NTE"/>
    <n v="4306245"/>
    <m/>
    <s v="A:00099021001 Transferencia que realizamos a solicitud de la Unidad de Administración e Información Salarial mediante nota CITE: MEFP/VTCP/DGPOT/UAIS/No 1732/2022, informe MEFP/VTCP/DGPOT/UAIS/No. 127/2022 para la reversión definitiva de las Boletas de Pago solicitadas por el SENASIR consignadas en el comprobante de pago No. 71931 H.R. 6-19051-R"/>
    <m/>
    <m/>
    <m/>
    <m/>
    <m/>
    <m/>
    <n v="0"/>
    <n v="628720.05000000005"/>
    <s v="NO_CONCILIADO"/>
    <m/>
    <m/>
  </r>
  <r>
    <x v="3"/>
    <m/>
    <x v="3"/>
    <x v="172"/>
    <s v="J05172420002"/>
    <s v="NTE"/>
    <n v="4321414"/>
    <m/>
    <s v="A:00099021001 Transferencia que realizamos a solicitud de la Unidad de Administración e Información Salarial mediante nota CITE: MEFP/VTCP/DGPOT/UAIS/No 1733/2022, informe MEFP/VTCP/DGPOT/UAIS/No. 127/2022 para la reversión definitiva de las Boletas de Pago solicitadas por el SENASIR consignadas en el comprobante de pago No. 71932 H.R. 6-19051-R"/>
    <m/>
    <m/>
    <m/>
    <m/>
    <m/>
    <m/>
    <n v="0"/>
    <n v="27858"/>
    <s v="NO_CONCILIADO"/>
    <m/>
    <m/>
  </r>
  <r>
    <x v="83"/>
    <m/>
    <x v="83"/>
    <x v="172"/>
    <s v="G20195340001"/>
    <s v="CVD"/>
    <n v="2019534"/>
    <m/>
    <s v="COBRO COSTOS DE PAPELERIA SEGUN TRANSFERENCIA DEL EXTERIOR POR ORDEN DE GAS TOTAL S.A., FECHA VALOR 27/09/2022 LIB. 00513062001 YPFB-OPERACIONES PLANTA DE SEPARACION DE LIQUIDOS RIO GRANDE"/>
    <m/>
    <m/>
    <m/>
    <m/>
    <m/>
    <m/>
    <n v="50"/>
    <n v="0"/>
    <s v="NO_CONCILIADO"/>
    <m/>
    <m/>
  </r>
  <r>
    <x v="83"/>
    <m/>
    <x v="83"/>
    <x v="172"/>
    <s v="G20195360001"/>
    <s v="CVD"/>
    <n v="2019536"/>
    <m/>
    <s v="COBRO COSTOS DE PAPELERIA SEGUN TRANSFERENCIA DEL EXTERIOR POR ORDEN DE SUPERGASBRAS ENERGIA LTDA, FECHA VALOR 27/09/2022 LIB. 00513062001 YPFB-OPERACIONES PLANTA DE SEPARACION DE LIQUIDOS RIO GRANDE"/>
    <m/>
    <m/>
    <m/>
    <m/>
    <m/>
    <m/>
    <n v="50"/>
    <n v="0"/>
    <s v="NO_CONCILIADO"/>
    <m/>
    <m/>
  </r>
  <r>
    <x v="83"/>
    <m/>
    <x v="83"/>
    <x v="172"/>
    <s v="G20195380001"/>
    <s v="CVD"/>
    <n v="2019538"/>
    <m/>
    <s v="COBRO COSTOS DE PAPELERIA SEGUN TRANSFERENCIA DEL EXTERIOR POR ORDEN DE COPA ENERGIA DISTRIBUIDORA DE GAS SA, FECHA VALOR 27/09/2022 REF:INV 210, 188 LIB. 00513062001 YPFB-OPERACIONES PLANTA DE SEPARACION DE LIQUIDOS RIO GRANDE"/>
    <m/>
    <m/>
    <m/>
    <m/>
    <m/>
    <m/>
    <n v="50"/>
    <n v="0"/>
    <s v="NO_CONCILIADO"/>
    <m/>
    <m/>
  </r>
  <r>
    <x v="7"/>
    <m/>
    <x v="7"/>
    <x v="172"/>
    <s v="Q16916380002"/>
    <s v="CRV"/>
    <n v="1691638"/>
    <m/>
    <s v="NUMERO DE LIBRETA CUT: 00099021001 OPERACIÓN E75 TRANSFERENCIA DE LA CUENTA FISCAL BUN A LA CUT EN MN TRANSFERENCIA DE FONDOS A SOLICITUD DE: GOBIERNO AUTONOMO MUNICIPAL HUARACAJE, CITE: GAMHUA-MAE-NÂ°101/2022 CUENTA CUT 3987 LIBRETA NÂ° 00099021001 TGN-RECURSOS ORDINARIOS"/>
    <m/>
    <m/>
    <m/>
    <m/>
    <m/>
    <m/>
    <n v="0"/>
    <n v="0.57999999999999996"/>
    <s v="NO_CONCILIADO"/>
    <m/>
    <m/>
  </r>
  <r>
    <x v="14"/>
    <m/>
    <x v="14"/>
    <x v="172"/>
    <s v="Q16916390002"/>
    <s v="CRV"/>
    <n v="1691639"/>
    <m/>
    <s v="NUMERO DE LIBRETA CUT: 00086014407 OPERACIÓN E75 TRANSFERENCIA DE LA CUENTA FISCAL BUN A LA CUT EN MN TRANSFERENCIA DE FONDOS A SOLICITUD DE: GOBIERNO AUTONOMO MUNICIPAL COLLANA, CITE:GAMC/MAE/RJPE/NÂ°125-9/2022 CUENTA CUT 3987 LIBRETA NÂ° 00086014407 MMAYA-BS-PLAN NACIONAL DE CUENCAS PROYECTOS"/>
    <m/>
    <m/>
    <m/>
    <m/>
    <m/>
    <m/>
    <n v="0"/>
    <n v="20899.22"/>
    <s v="NO_CONCILIADO"/>
    <m/>
    <m/>
  </r>
  <r>
    <x v="7"/>
    <m/>
    <x v="7"/>
    <x v="172"/>
    <s v="Q16916400002"/>
    <s v="CRV"/>
    <n v="1691640"/>
    <m/>
    <s v="NUMERO DE LIBRETA CUT: 00373024105 OPERACIÓN E75 TRANSFERENCIA DE LA CUENTA FISCAL BUN A LA CUT EN MN TRANSFERENCIA DE FONDOS A SOLICITUD DE: GOBIERNO AUTONOMO MUNICIPAL DESAGUADERO, CITE:GAMD/MAE/RLTM/NÂ°720/2022 CUENTA CUT 3987 LIBRETA NÂ° 00373024105 FDI-TRANSFERENCIAS PROGRAMAS Y/O PROYECTO"/>
    <m/>
    <m/>
    <m/>
    <m/>
    <m/>
    <m/>
    <n v="0"/>
    <n v="5467.94"/>
    <s v="NO_CONCILIADO"/>
    <m/>
    <m/>
  </r>
  <r>
    <x v="87"/>
    <m/>
    <x v="87"/>
    <x v="172"/>
    <s v="S10432410003"/>
    <s v="COB"/>
    <n v="1043241"/>
    <m/>
    <s v="||TRANSFERENCIA DEL EXTERIOR SEGUN MENSAJE SWIFT N° 16251 Y NOTA CITE: DGAC-10774/2022 DE FECHA 31.03.2022. (HRE-TGL-5031) REMITIDA POR DIRECCIÓN GENERAL DE AERONAUTICA CIVIL. (SECTOR PÚBLICO - SOBREVUELOS) DEBITO DE LA LIBRETA 0117012001 DGAC, REPOSICIÓN DE ÚTILES DE ESCRITORIO"/>
    <m/>
    <m/>
    <m/>
    <m/>
    <m/>
    <m/>
    <n v="50"/>
    <n v="0"/>
    <s v="NO_CONCILIADO"/>
    <m/>
    <m/>
  </r>
  <r>
    <x v="42"/>
    <m/>
    <x v="42"/>
    <x v="172"/>
    <s v="S10432780003"/>
    <s v="COB"/>
    <n v="1043278"/>
    <m/>
    <s v="||TRANSFERENCIA DE FONDOS S/G MENSAJES SWIFT NROS. 16289 Y 16288 DE LA FECHA. Y NOTA CITE AGBC-AGBC/DAF/CNI-RSYS-0014-CAR/2022 ENVIADA POR LA AGENCIA BOLIVIANA DE CORREOS F.26.04.2022 (HRE-TGL-6525) (SECTOR PÚBLICO - SERVICIOS) DEBITO DE LA LIBRETA 00383012001 AGENCIA BOLIVIANA DE CORREOS, REPOSICIÓN DE ÚTILES DE ESCRITORIO"/>
    <m/>
    <m/>
    <m/>
    <m/>
    <m/>
    <m/>
    <n v="50"/>
    <n v="0"/>
    <s v="NO_CONCILIADO"/>
    <m/>
    <m/>
  </r>
  <r>
    <x v="87"/>
    <m/>
    <x v="87"/>
    <x v="172"/>
    <s v="S10433170003"/>
    <s v="COB"/>
    <n v="1043317"/>
    <m/>
    <s v="||TRANSFERENCIA DE FONDOS SEGÚN MENSAJES SWIFT N°16297 Y 16296 DE LA FECHA Y NOTA CITE: DGAC-10774/2022 DE LA DIRECCIÓN GENERAL DE AERONÁUTICA CIVIL DE FECHA 31/03/2022 (HRE-TGL-5031). (SECTOR PÚBLICO-SOBREVUELOS). DÉBITO DE LA LIBRETA 0117012001 DGAC, REPOSICIÓN DE ÚTILES DE ESCRITORIO."/>
    <m/>
    <m/>
    <m/>
    <m/>
    <m/>
    <m/>
    <n v="50"/>
    <n v="0"/>
    <s v="NO_CONCILIADO"/>
    <m/>
    <m/>
  </r>
  <r>
    <x v="19"/>
    <m/>
    <x v="19"/>
    <x v="172"/>
    <s v="S10433150003"/>
    <s v="COB"/>
    <n v="1043315"/>
    <m/>
    <s v="||TRANSFERENCIA DE FONDOS S/G. MENSAJES SWIFT NROS. 16295 Y 16294 DE LA FECHA, Y NOTA REMITIDA POR NAVEGACIÓN AEREA Y AEROPUERTOS BOLIVIANOS CITE: NAABOL-DNAF/N°0112/2022 DE FECHA 30/03/2022 (HRE-TGL-4950) (SECTOR PÚBLICO - SOBREVUELOS). DÉBITO DE LA LIBRETA 00389012001 NAABOL-ADMINISTRACION, REPOSICIÓN ÚTILES DE ESCRITORIO."/>
    <m/>
    <m/>
    <m/>
    <m/>
    <m/>
    <m/>
    <n v="50"/>
    <n v="0"/>
    <s v="NO_CONCILIADO"/>
    <m/>
    <m/>
  </r>
  <r>
    <x v="0"/>
    <m/>
    <x v="0"/>
    <x v="173"/>
    <s v="O20541850002"/>
    <s v="BOD"/>
    <n v="2054185"/>
    <m/>
    <s v="00099021001 DEPOSITO DE EFECTIVO, DEPOSITANTE: OSCAR NIGOEVIC HEREDIA, CONCEPTO: DEVOLUCION DEMASIA HABERES MAXIMA RENUMERACION SECTOR PUBLICO, CUENTA DE DEPOSITO: CUENTA UNICA DEL TESORO"/>
    <m/>
    <m/>
    <m/>
    <m/>
    <m/>
    <m/>
    <n v="0"/>
    <n v="3784.91"/>
    <s v="NO_CONCILIADO"/>
    <m/>
    <m/>
  </r>
  <r>
    <x v="0"/>
    <m/>
    <x v="0"/>
    <x v="173"/>
    <s v="O20542080002"/>
    <s v="BOD"/>
    <n v="2054208"/>
    <m/>
    <s v="00099021001 DEPOSITO DE EFECTIVO, DEPOSITANTE: ABDUL OSCAR ARENAS ROJAS, CONCEPTO: DEVOLUCION POR DOBLE PERCEPCION, CUENTA DE DEPOSITO: CUENTA UNICA DEL TESORO /DJBR."/>
    <m/>
    <m/>
    <m/>
    <m/>
    <m/>
    <m/>
    <n v="0"/>
    <n v="611.36"/>
    <s v="NO_CONCILIADO"/>
    <m/>
    <m/>
  </r>
  <r>
    <x v="0"/>
    <m/>
    <x v="0"/>
    <x v="173"/>
    <s v="O20542500002"/>
    <s v="BOD"/>
    <n v="2054250"/>
    <m/>
    <s v="00099021001 DEPOSITO DE EFECTIVO, DEPOSITANTE: DAVID CONTRERAS CHOQUE, CONCEPTO: DEVOLUCION AL BANCO CENTRAL DE BOLIVIA, CUENTA DE DEPOSITO: CUENTA UNICA DEL TESORO"/>
    <m/>
    <m/>
    <m/>
    <m/>
    <m/>
    <m/>
    <n v="0"/>
    <n v="2967.23"/>
    <s v="NO_CONCILIADO"/>
    <m/>
    <m/>
  </r>
  <r>
    <x v="0"/>
    <m/>
    <x v="0"/>
    <x v="173"/>
    <s v="O20542510002"/>
    <s v="BOD"/>
    <n v="2054251"/>
    <m/>
    <s v="00099021001 DEPOSITO DE EFECTIVO, DEPOSITANTE: WILDER ISRAEL FUENTES GUTIERREZ, CONCEPTO: POR INCOMPATIBILIDAD SALARIAL MESES DE ABRIL, MAYO, JUNIO, JULIO Y AGOSTO, CUENTA DE DEPOSITO: CUENTA UNICA DEL TESORO"/>
    <m/>
    <m/>
    <m/>
    <m/>
    <m/>
    <m/>
    <n v="0"/>
    <n v="2975.2"/>
    <s v="NO_CONCILIADO"/>
    <m/>
    <m/>
  </r>
  <r>
    <x v="71"/>
    <m/>
    <x v="71"/>
    <x v="173"/>
    <s v="O20542560002"/>
    <s v="BOD"/>
    <n v="2054256"/>
    <m/>
    <s v="00099021001 DEPOSITO DE EFECTIVO, DEPOSITANTE: JUAN CARLOS CRUZ BELTRAN, CONCEPTO: REVERSION, CUENTA DE DEPOSITO: CUENTA UNICA DEL TESORO/DJBR."/>
    <m/>
    <m/>
    <m/>
    <m/>
    <m/>
    <m/>
    <n v="0"/>
    <n v="14279.82"/>
    <s v="NO_CONCILIADO"/>
    <m/>
    <m/>
  </r>
  <r>
    <x v="71"/>
    <m/>
    <x v="71"/>
    <x v="173"/>
    <s v="O20542580002"/>
    <s v="BOD"/>
    <n v="2054258"/>
    <m/>
    <s v="00099021001 DEPOSITO DE EFECTIVO, DEPOSITANTE: JUAN CARLOS CRUZ BELTRAN, CONCEPTO: REVERSION, CUENTA DE DEPOSITO: CUENTA UNICA DEL TESORO /DJBR."/>
    <m/>
    <m/>
    <m/>
    <m/>
    <m/>
    <m/>
    <n v="0"/>
    <n v="14279.82"/>
    <s v="NO_CONCILIADO"/>
    <m/>
    <m/>
  </r>
  <r>
    <x v="71"/>
    <m/>
    <x v="71"/>
    <x v="173"/>
    <s v="O20542610002"/>
    <s v="BOD"/>
    <n v="2054261"/>
    <m/>
    <s v="00099021001 DEPOSITO DE EFECTIVO, DEPOSITANTE: JUAN CARLOS CRUZ BELTRAN, CONCEPTO: REVERSION, CUENTA DE DEPOSITO: CUENTA UNICA DEL TESORO /DJBR."/>
    <m/>
    <m/>
    <m/>
    <m/>
    <m/>
    <m/>
    <n v="0"/>
    <n v="14279.82"/>
    <s v="NO_CONCILIADO"/>
    <m/>
    <m/>
  </r>
  <r>
    <x v="63"/>
    <m/>
    <x v="63"/>
    <x v="173"/>
    <s v="O20542770002"/>
    <s v="BOD"/>
    <n v="2054277"/>
    <m/>
    <s v="00035051101 DEPOSITO DE EFECTIVO, DEPOSITANTE: SENASIR, CONCEPTO: DEVOLUCION FONDOS PARA EL FUNCIONAMIENTO PLATAFORMA ADM. REGIONAL POTOSI -CARLA ANDIA Z., CUENTA DE DEPOSITO: CUENTA UNICA DEL TESORO"/>
    <m/>
    <m/>
    <m/>
    <m/>
    <m/>
    <m/>
    <n v="0"/>
    <n v="25"/>
    <s v="NO_CONCILIADO"/>
    <m/>
    <m/>
  </r>
  <r>
    <x v="32"/>
    <m/>
    <x v="32"/>
    <x v="173"/>
    <s v="O20542780002"/>
    <s v="BOD"/>
    <n v="2054278"/>
    <m/>
    <s v="00046171101 DEPOSITO DE EFECTIVO, DEPOSITANTE: EQUIPOS Y HERRAMIENTAS HERRACRUZ SA, CONCEPTO: PAGO DE SANCION REINSCRIPCIÓN EN AGEMED, CUENTA DE DEPOSITO: CUENTA UNICA DEL TESORO"/>
    <m/>
    <m/>
    <m/>
    <m/>
    <m/>
    <m/>
    <n v="0"/>
    <n v="5000"/>
    <s v="NO_CONCILIADO"/>
    <m/>
    <m/>
  </r>
  <r>
    <x v="63"/>
    <m/>
    <x v="63"/>
    <x v="173"/>
    <s v="O20542790002"/>
    <s v="BOD"/>
    <n v="2054279"/>
    <m/>
    <s v="00099021001 DEPOSITO DE EFECTIVO, DEPOSITANTE: SENASIR, CONCEPTO: DEVOLUCION DE FONDOS DE PLATAFORMA ADM. REGIONAL POTOSI -CARLA ANDIA Z,, CUENTA DE DEPOSITO: CUENTA UNICA DEL TESORO"/>
    <m/>
    <m/>
    <m/>
    <m/>
    <m/>
    <m/>
    <n v="0"/>
    <n v="200"/>
    <s v="NO_CONCILIADO"/>
    <m/>
    <m/>
  </r>
  <r>
    <x v="89"/>
    <m/>
    <x v="89"/>
    <x v="173"/>
    <s v="O20542830002"/>
    <s v="BOD"/>
    <n v="2054283"/>
    <m/>
    <s v="00016011101 DEPOSITO DE EFECTIVO, DEPOSITANTE: LUIS FERNANDO CARRION JUSTINIANO C.I. 2353128 LP, CONCEPTO: SALDOS NO EJECUTADOS, CUENTA DE DEPOSITO: CUENTA UNICA DEL TESORO"/>
    <m/>
    <m/>
    <m/>
    <m/>
    <m/>
    <m/>
    <n v="0"/>
    <n v="2754"/>
    <s v="NO_CONCILIADO"/>
    <m/>
    <m/>
  </r>
  <r>
    <x v="79"/>
    <m/>
    <x v="79"/>
    <x v="173"/>
    <s v="O20542860002"/>
    <s v="BOD"/>
    <n v="2054286"/>
    <m/>
    <s v="00099021001 DEPOSITO DE EFECTIVO, DEPOSITANTE: MCDYD - JULIAN MAMANI CALLE, CONCEPTO: DEV. SALDOS FONDOS EN AVANCE, CUENTA DE DEPOSITO: CUENTA UNICA DEL TESORO"/>
    <m/>
    <m/>
    <m/>
    <m/>
    <m/>
    <m/>
    <n v="0"/>
    <n v="1754"/>
    <s v="NO_CONCILIADO"/>
    <m/>
    <m/>
  </r>
  <r>
    <x v="79"/>
    <m/>
    <x v="79"/>
    <x v="173"/>
    <s v="O20542970002"/>
    <s v="BOD"/>
    <n v="2054297"/>
    <m/>
    <s v="00053014101 DEPOSITO DE EFECTIVO, DEPOSITANTE: UVALDO JAVIER ROMERO MAMANI, CONCEPTO: DEVOLUCION DE DINERO NO EJECUTADO, CUENTA DE DEPOSITO: CUENTA UNICA DEL TESORO"/>
    <m/>
    <m/>
    <m/>
    <m/>
    <m/>
    <m/>
    <n v="0"/>
    <n v="1860"/>
    <s v="NO_CONCILIADO"/>
    <m/>
    <m/>
  </r>
  <r>
    <x v="61"/>
    <m/>
    <x v="61"/>
    <x v="173"/>
    <s v="O20543030002"/>
    <s v="BOD"/>
    <n v="2054303"/>
    <m/>
    <s v="00212012001 DEPOSITO DE EFECTIVO, DEPOSITANTE: LOURDES EMILIANA LAURA QUISPE, CONCEPTO: REPOSICION DE CREDENCIAL, CUENTA DE DEPOSITO: CUENTA UNICA DEL TESORO"/>
    <m/>
    <m/>
    <m/>
    <m/>
    <m/>
    <m/>
    <n v="0"/>
    <n v="60"/>
    <s v="NO_CONCILIADO"/>
    <m/>
    <m/>
  </r>
  <r>
    <x v="63"/>
    <m/>
    <x v="63"/>
    <x v="173"/>
    <s v="O20543050002"/>
    <s v="BOD"/>
    <n v="2054305"/>
    <m/>
    <s v="00099021001 DEPOSITO DE EFECTIVO, DEPOSITANTE: EUSEBIO HUANCA LIMACHI, CONCEPTO: CONVENIO DOBLE PERCEPCION - SENASIR, CUENTA DE DEPOSITO: CUENTA UNICA DEL TESORO"/>
    <m/>
    <m/>
    <m/>
    <m/>
    <m/>
    <m/>
    <n v="0"/>
    <n v="3715.42"/>
    <s v="NO_CONCILIADO"/>
    <m/>
    <m/>
  </r>
  <r>
    <x v="71"/>
    <m/>
    <x v="71"/>
    <x v="173"/>
    <s v="O20543090002"/>
    <s v="BOD"/>
    <n v="2054309"/>
    <m/>
    <s v="00099021001 DEPOSITO DE EFECTIVO, DEPOSITANTE: CARLOS YAMAMOTO HURTADO, CONCEPTO: DEPÓSITO, CUENTA DE DEPOSITO: CUENTA UNICA DEL TESORO /DJBR."/>
    <m/>
    <m/>
    <m/>
    <m/>
    <m/>
    <m/>
    <n v="0"/>
    <n v="260"/>
    <s v="NO_CONCILIADO"/>
    <m/>
    <m/>
  </r>
  <r>
    <x v="0"/>
    <m/>
    <x v="0"/>
    <x v="173"/>
    <s v="O20543560002"/>
    <s v="BOD"/>
    <n v="2054356"/>
    <m/>
    <s v="00099021001 DEPOSITO DE EFECTIVO, DEPOSITANTE: AMALIA LARICO CHURATA, CONCEPTO: DEVOLUCION DE DEUDA, CUENTA DE DEPOSITO: CUENTA UNICA DEL TESORO"/>
    <m/>
    <m/>
    <m/>
    <m/>
    <m/>
    <m/>
    <n v="0"/>
    <n v="890.21"/>
    <s v="NO_CONCILIADO"/>
    <m/>
    <m/>
  </r>
  <r>
    <x v="47"/>
    <m/>
    <x v="47"/>
    <x v="173"/>
    <s v="O20543580002"/>
    <s v="BOD"/>
    <n v="2054358"/>
    <m/>
    <s v="00099021001 DEPOSITO DE EFECTIVO, DEPOSITANTE: CAFE-IPDSA, CONCEPTO: DEVOLUCION POR PAGO DE VIATICOS GESTION 2021 C-31 P-2571, CUENTA DE DEPOSITO: CUENTA UNICA DEL TESORO"/>
    <m/>
    <m/>
    <m/>
    <m/>
    <m/>
    <m/>
    <n v="0"/>
    <n v="72"/>
    <s v="NO_CONCILIADO"/>
    <m/>
    <m/>
  </r>
  <r>
    <x v="80"/>
    <m/>
    <x v="80"/>
    <x v="173"/>
    <s v="O20543630002"/>
    <s v="BOD"/>
    <n v="2054363"/>
    <m/>
    <s v="00041044201 DEPOSITO DE EFECTIVO, DEPOSITANTE: FELIX WILSON CORTEZ CHAVEZ, CONCEPTO: DEVOLUCION DE RECURSOS NO EJECUTADOS POR FONDOS EN AVANCE, CUENTA DE DEPOSITO: CUENTA UNICA DEL TESORO"/>
    <m/>
    <m/>
    <m/>
    <m/>
    <m/>
    <m/>
    <n v="0"/>
    <n v="80"/>
    <s v="NO_CONCILIADO"/>
    <m/>
    <m/>
  </r>
  <r>
    <x v="14"/>
    <m/>
    <x v="14"/>
    <x v="173"/>
    <s v="O20543730002"/>
    <s v="BOD"/>
    <n v="2054373"/>
    <m/>
    <s v="00086038008 DEPOSITO DE EFECTIVO, DEPOSITANTE: GIOVANNA ROCABADO C.-SERNAP, CONCEPTO: FONDOS NO UTILIZADOS, CUENTA DE DEPOSITO: CUENTA UNICA DEL TESORO"/>
    <m/>
    <m/>
    <m/>
    <m/>
    <m/>
    <m/>
    <n v="0"/>
    <n v="847.2"/>
    <s v="NO_CONCILIADO"/>
    <m/>
    <m/>
  </r>
  <r>
    <x v="44"/>
    <m/>
    <x v="44"/>
    <x v="173"/>
    <s v="O20543760002"/>
    <s v="BOD"/>
    <n v="2054376"/>
    <m/>
    <s v="00213012001 DEPOSITO DE EFECTIVO, DEPOSITANTE: HUGO SILVA ALANOCA, CONCEPTO: DEVOLUCION DE GASTOS NO EJECUTADOS, CUENTA DE DEPOSITO: CUENTA UNICA DEL TESORO"/>
    <m/>
    <m/>
    <m/>
    <m/>
    <m/>
    <m/>
    <n v="0"/>
    <n v="90"/>
    <s v="NO_CONCILIADO"/>
    <m/>
    <m/>
  </r>
  <r>
    <x v="32"/>
    <m/>
    <x v="32"/>
    <x v="173"/>
    <s v="O20543830002"/>
    <s v="BOD"/>
    <n v="2054383"/>
    <m/>
    <s v="00046171101 DEPOSITO DE EFECTIVO, DEPOSITANTE: SYROS CORP, CONCEPTO: INGRESOS POR VENTA DE SERVICIOS, CUENTA DE DEPOSITO: CUENTA UNICA DEL TESORO"/>
    <m/>
    <m/>
    <m/>
    <m/>
    <m/>
    <m/>
    <n v="0"/>
    <n v="1000"/>
    <s v="NO_CONCILIADO"/>
    <m/>
    <m/>
  </r>
  <r>
    <x v="32"/>
    <m/>
    <x v="32"/>
    <x v="173"/>
    <s v="O20543840002"/>
    <s v="BOD"/>
    <n v="2054384"/>
    <m/>
    <s v="00046171101 DEPOSITO DE EFECTIVO, DEPOSITANTE: SYROS CORP, CONCEPTO: INGRESO POR VENTA DE SERVICIOS, CUENTA DE DEPOSITO: CUENTA UNICA DEL TESORO"/>
    <m/>
    <m/>
    <m/>
    <m/>
    <m/>
    <m/>
    <n v="0"/>
    <n v="1668"/>
    <s v="NO_CONCILIADO"/>
    <m/>
    <m/>
  </r>
  <r>
    <x v="3"/>
    <m/>
    <x v="3"/>
    <x v="173"/>
    <s v="B20542200002"/>
    <s v="BOD"/>
    <n v="2054220"/>
    <m/>
    <s v="00099021001 DEP.DE CHEQ.AJENOS,RET.DE CAM.,CONCEPTO: REEMBOLSO SUBSIDIO INCAPACIDAD TEMPORAL,DEP.: CONTRALORIA GENERAL DEL ESTADO , PROCEDENCIA: BANCO NACIONAL DE BOLIVIA S.A., CHEQUE: 3734017, FECHA DE EMISION:31/08/2022"/>
    <m/>
    <m/>
    <m/>
    <m/>
    <m/>
    <m/>
    <n v="0"/>
    <n v="26.12"/>
    <s v="NO_CONCILIADO"/>
    <m/>
    <m/>
  </r>
  <r>
    <x v="3"/>
    <m/>
    <x v="3"/>
    <x v="173"/>
    <s v="B20542420002"/>
    <s v="BOD"/>
    <n v="2054242"/>
    <m/>
    <s v="00099021001 DEP.DE CHEQ.AJENOS,RET.DE CAM.,CONCEPTO: PAGO INCAPACIDADES TEMPORALES (REEMBOLSO) MINISTERIO DE ECONOMIA Y FINANZAS PUBLICAS,DEP.: CAJA NACIONAL DE SALUD , PROCEDENCIA: BANCO UNION S.A., CHEQUE: 29498, FECHA DE EMISION:29/09/2022"/>
    <m/>
    <m/>
    <m/>
    <m/>
    <m/>
    <m/>
    <n v="0"/>
    <n v="1084902.7"/>
    <s v="NO_CONCILIADO"/>
    <m/>
    <m/>
  </r>
  <r>
    <x v="4"/>
    <m/>
    <x v="4"/>
    <x v="173"/>
    <s v="B20542430002"/>
    <s v="BOD"/>
    <n v="2054243"/>
    <m/>
    <s v="00015011108 DEP.DE CHEQ.AJENOS,RET.DE CAM.,CONCEPTO: DEPÓSITO A LA CUT,DEP.: MINISTERIO DE GOBIERNO , PROCEDENCIA: BANCO UNION S.A., CHEQUE: 52160, FECHA DE EMISION:26/09/2022"/>
    <m/>
    <m/>
    <m/>
    <m/>
    <m/>
    <m/>
    <n v="0"/>
    <n v="1000"/>
    <s v="NO_CONCILIADO"/>
    <m/>
    <m/>
  </r>
  <r>
    <x v="4"/>
    <m/>
    <x v="4"/>
    <x v="173"/>
    <s v="B20542450002"/>
    <s v="BOD"/>
    <n v="2054245"/>
    <m/>
    <s v="00015011108 DEP.DE CHEQ.AJENOS,RET.DE CAM.,CONCEPTO: DEPÓSITO A LA CUT,DEP.: MINISTERIO DE GOBIERNO , PROCEDENCIA: BANCO UNION S.A., CHEQUE: 52159, FECHA DE EMISION:26/09/2022"/>
    <m/>
    <m/>
    <m/>
    <m/>
    <m/>
    <m/>
    <n v="0"/>
    <n v="2000"/>
    <s v="NO_CONCILIADO"/>
    <m/>
    <m/>
  </r>
  <r>
    <x v="4"/>
    <m/>
    <x v="4"/>
    <x v="173"/>
    <s v="B20542460002"/>
    <s v="BOD"/>
    <n v="2054246"/>
    <m/>
    <s v="00015011108 DEP.DE CHEQ.AJENOS,RET.DE CAM.,CONCEPTO: DEPÓSITO A LA CUT,DEP.: MINISTERIO DE GOBIERNO , PROCEDENCIA: BANCO UNION S.A., CHEQUE: 52158, FECHA DE EMISION:26/09/2022"/>
    <m/>
    <m/>
    <m/>
    <m/>
    <m/>
    <m/>
    <n v="0"/>
    <n v="100"/>
    <s v="NO_CONCILIADO"/>
    <m/>
    <m/>
  </r>
  <r>
    <x v="80"/>
    <m/>
    <x v="80"/>
    <x v="173"/>
    <s v="B20542800002"/>
    <s v="BOD"/>
    <n v="2054280"/>
    <m/>
    <s v="00041011103 DEP.DE CHEQ.AJENOS,RET.DE CAM.,CONCEPTO: TRANSFERENCIA DE RECURSOS POR LA EMISION DE AUTORIZACIONES PREVIAS DE IMPORTACION MES DE AGOSTO 2022,DEP.: MDPYEP , PROCEDENCIA: BANCO UNION S.A., CHEQUE: 1212, FECHA DE EMISION:27/09/2022"/>
    <m/>
    <m/>
    <m/>
    <m/>
    <m/>
    <m/>
    <n v="0"/>
    <n v="447900"/>
    <s v="NO_CONCILIADO"/>
    <m/>
    <m/>
  </r>
  <r>
    <x v="80"/>
    <m/>
    <x v="80"/>
    <x v="173"/>
    <s v="B20542820002"/>
    <s v="BOD"/>
    <n v="2054282"/>
    <m/>
    <s v="00041011104 DEP.DE CHEQ.AJENOS,RET.DE CAM.,CONCEPTO: TRANSFERENCIA DE RECURSOS POR LA EMISION DE CERTIFICACION SELLO HECHO EN BOLIVIA MES DE AGOSTO 2022,DEP.: MDPYEP , PROCEDENCIA: BANCO UNION S.A., CHEQUE: 1213, FECHA DE EMISION:27/09/2022"/>
    <m/>
    <m/>
    <m/>
    <m/>
    <m/>
    <m/>
    <n v="0"/>
    <n v="19250"/>
    <s v="NO_CONCILIADO"/>
    <m/>
    <m/>
  </r>
  <r>
    <x v="3"/>
    <m/>
    <x v="3"/>
    <x v="173"/>
    <s v="B20542850002"/>
    <s v="BOD"/>
    <n v="2054285"/>
    <m/>
    <s v="00099021001 DEP.DE CHEQ.AJENOS,RET.DE CAM.,CONCEPTO: REEMBOLSO POR SUBSIDIO DE INCAPACIDAD TEMPORAL JULIO 2022-SEGURO UNIVERSITARIO,DEP.: MDPYEP , PROCEDENCIA: BANCO UNION S.A., CHEQUE: 29915, FECHA DE EMISION:23/09/2022"/>
    <m/>
    <m/>
    <m/>
    <m/>
    <m/>
    <m/>
    <n v="0"/>
    <n v="1736.3"/>
    <s v="NO_CONCILIADO"/>
    <m/>
    <m/>
  </r>
  <r>
    <x v="83"/>
    <m/>
    <x v="83"/>
    <x v="173"/>
    <s v="G20205750003"/>
    <s v="CVD"/>
    <n v="2020575"/>
    <m/>
    <s v="PROVISION DE FONDOS A SOLICITUD DE YACIMIENTOS PETROLIFEROS FISCALES BOLIVIANOS SEGUN SOLICITUD YPFB-0317-2022 REF: PAGO A YPFB TRANSIERRA SA POR BITG Y TEMIN SERV FIRME DE TRANSP DE GN AGOSTO 2022 LIB. 00513012007 YPFB - RECURSOS NACIONALIZACIÓN"/>
    <m/>
    <m/>
    <m/>
    <m/>
    <m/>
    <m/>
    <n v="50"/>
    <n v="0"/>
    <s v="NO_CONCILIADO"/>
    <m/>
    <m/>
  </r>
  <r>
    <x v="83"/>
    <m/>
    <x v="83"/>
    <x v="173"/>
    <s v="G20205820003"/>
    <s v="CVD"/>
    <n v="2020582"/>
    <m/>
    <s v="PROVISION DE FONDOS A SOLICITUD DE YACIMIENTOS PETROLIFEROS FISCALES BOLIVIANOS SEGUN SOLICITUD YPFB-0319-2022 REF: PAGO A YPFB TRANSIERRA SA POR SERVICIO INT ACUERDO TEMPORAL BITG Y TEMIN AGOSTO 2022 LIB. 00513012007 YPFB - RECURSOS NACIONALIZACIÓN"/>
    <m/>
    <m/>
    <m/>
    <m/>
    <m/>
    <m/>
    <n v="50"/>
    <n v="0"/>
    <s v="NO_CONCILIADO"/>
    <m/>
    <m/>
  </r>
  <r>
    <x v="51"/>
    <m/>
    <x v="51"/>
    <x v="173"/>
    <s v="S10434180002"/>
    <s v="CRV"/>
    <n v="1043418"/>
    <m/>
    <s v="||LIBRETA CUT N°00132039202 DESEMBOLSO DEL PRESTAMO DE DINERO DEL FIDEICOMISO FINPRO N°017 CON EL SERVICIO DE DESARROLLO DE LAS EMPRESAS PÚBLICAS PRODUCTIVAS SEDEM PARA ECEBOL - PROYECTOS &quot;IMPLEMENTACIÓN DE UNA PLANTA DE CEMENTO EN EL DEPARTAMENTO DE POTOSÍ&quot;, S/G NOTA ADJ"/>
    <m/>
    <m/>
    <m/>
    <m/>
    <m/>
    <m/>
    <n v="0"/>
    <n v="222187815.86000001"/>
    <s v="NO_CONCILIADO"/>
    <m/>
    <m/>
  </r>
  <r>
    <x v="19"/>
    <m/>
    <x v="19"/>
    <x v="173"/>
    <s v="S10433990003"/>
    <s v="COB"/>
    <n v="1043399"/>
    <m/>
    <s v="||TRANSFERENCIA DE FONDOS S/G.MENSAJE SWIFT NRO.16311 DE LA FECHA, Y NOTAS REMITIDAS POR NAVEGACIÓN AEREA Y AEROPUERTOS BOLIVIANOS CITE:NAABOL-DNAF/N°0117/2022 DE F.04/04/2022 (HRE-TGL-5306) Y CITE:NAABOL-DNAF/N°0112/2022 DE F.30/03/2022 (HRE-TGL-4950). DÉBITO DE LA LIBRETA 00389012001 NAABOL-ADMINISTRACION, REPOSICIÓN ÚTILES DE ESCRITORIO."/>
    <m/>
    <m/>
    <m/>
    <m/>
    <m/>
    <m/>
    <n v="50"/>
    <n v="0"/>
    <s v="NO_CONCILIADO"/>
    <m/>
    <m/>
  </r>
  <r>
    <x v="87"/>
    <m/>
    <x v="87"/>
    <x v="173"/>
    <s v="S10434010003"/>
    <s v="COB"/>
    <n v="1043401"/>
    <m/>
    <s v="||TRANSFERENCIA DE FONDOS S/G. MENSAJE SWIFT NRO. 16310 DE LA FECHA, Y NOTA REMITIDA POR LA DIRECCIÓN GENERAL DE AERONAUTICA CIVIL CITE: DGAC-10774/2022 DE FECHA 31/03/2022 (HRE-TGL-5031) (SECTOR PÚBLICO - SOBREVUELOS). DÉBITO DE LA LIBRETA 00117012001 DGAC, REPOSICIÓN ÚTILES DE ESCRITORIO."/>
    <m/>
    <m/>
    <m/>
    <m/>
    <m/>
    <m/>
    <n v="50"/>
    <n v="0"/>
    <s v="NO_CONCILIADO"/>
    <m/>
    <m/>
  </r>
  <r>
    <x v="87"/>
    <m/>
    <x v="87"/>
    <x v="173"/>
    <s v="S10434170003"/>
    <s v="COB"/>
    <n v="1043417"/>
    <m/>
    <s v="||TRANSFERENCIA DEL EXTERIOR SEGUN MENSAJES SWIFT NROS. 16349 - 16348 Y NOTA CITE: DGAC-10774/2022 DE FECHA 31.03.2022. (HRE-TGL-5031) REMITIDA POR DIRECCIÓN GENERAL DE AERONAUTICA CIVIL. (SECTOR PÚBLICO - SOBREVUELOS) DEBITO DE LA LIBRETA 0117012001 DGAC, REPOSICIÓN DE ÚTILES DE ESCRITORIO"/>
    <m/>
    <m/>
    <m/>
    <m/>
    <m/>
    <m/>
    <n v="50"/>
    <n v="0"/>
    <s v="NO_CONCILIADO"/>
    <m/>
    <m/>
  </r>
  <r>
    <x v="19"/>
    <m/>
    <x v="19"/>
    <x v="173"/>
    <s v="S10434190003"/>
    <s v="COB"/>
    <n v="1043419"/>
    <m/>
    <s v="||TRANSFERENCIAS DEL EXTERIOR SEGUN MENSAJES SWIFT NROS. 16350 - 16347 Y NOTA CITE: NAABOL-DNAF/N° 0112/2022 DE FECHA 30.03.2022 (HRE-TGL-4950). REMITIDA POR NAVEGACIÓN AÉREA Y AEROPUERTOS BOLIVIANOS. (SECTOR PÚBLICO - SOBREVUELOS) DEBITO DE LA LIBRETA 00389012001 NAABOL-ADMINISTRACION, REPOSICIÓN ÚTILES DE ESCRITORIO."/>
    <m/>
    <m/>
    <m/>
    <m/>
    <m/>
    <m/>
    <n v="50"/>
    <n v="0"/>
    <s v="NO_CONCILIADO"/>
    <m/>
    <m/>
  </r>
  <r>
    <x v="19"/>
    <m/>
    <x v="19"/>
    <x v="173"/>
    <s v="S10434380003"/>
    <s v="COB"/>
    <n v="1043438"/>
    <m/>
    <s v="||TRANSFERENCIA DE FONDOS S/G. MENSAJE SWIFT NRO. 16370 DE LA FECHA, Y NOTA REMITIDA POR NAVEGACIÓN AEREA Y AEROPUERTOS BOLIVIANOS CITE: NAABOL-DNAF/N°0112/2022 DE FECHA 30/03/2022 (HRE-TGL-4950) (SECTOR PÚBLICO - SOBREVUELOS). DÉBITO DE LA LIBRETA 00389012001 NAABOL-ADMINISTRACION, REPOSICIÓN ÚTILES DE ESCRITORIO."/>
    <m/>
    <m/>
    <m/>
    <m/>
    <m/>
    <m/>
    <n v="50"/>
    <n v="0"/>
    <s v="NO_CONCILIADO"/>
    <m/>
    <m/>
  </r>
  <r>
    <x v="124"/>
    <m/>
    <x v="124"/>
    <x v="173"/>
    <s v="S10434410002"/>
    <s v="CRV"/>
    <n v="1043441"/>
    <m/>
    <s v="||REVERSION DE FONDOS, DEBIDO A QUE EN LA GLOSA PRINCIPAL SE MENCIONA LA PALABRA PRODUCTOS QUIMICOS REF: OPERACION N°041045-16680 DE EMPRESA PUBLICA DE TRANSPORTE AEREO MILITAR, BENEFICIARIO QUANTUM GLOBAL. LIBRETA N° 00596012001 EP-TAM GESTION ADMINISTRATIVA."/>
    <m/>
    <m/>
    <m/>
    <m/>
    <m/>
    <m/>
    <n v="0"/>
    <n v="51935.519999999997"/>
    <s v="NO_CONCILIADO"/>
    <m/>
    <m/>
  </r>
  <r>
    <x v="43"/>
    <m/>
    <x v="43"/>
    <x v="173"/>
    <s v="S10434300001"/>
    <s v="COB"/>
    <n v="1043430"/>
    <m/>
    <s v="'COBRO DE UTILES DE ESCRITORIO POR´||BS50.- Y REGISTRO COBRO REEMBOLSO GASTOS COMUNICACIÓN BS220.- CARTA DE CRÉDITO STANDBY REF: 10000LG000787800 (BCB:SB-R-2021-14) A/F ADM. BOLIVIANA DE CARRETERAS, S/G NOTA ABC/GNA/SAF/ATE/2022-1968, 27/09/2022. LIB: 00291012002 ABC-RECURSOS PROPIOS REF.:REEMB GSTS COM EMIS CBTE. CONT. SBLC 10000LG000787800"/>
    <m/>
    <m/>
    <m/>
    <m/>
    <m/>
    <m/>
    <n v="270"/>
    <n v="0"/>
    <s v="NO_CONCILIADO"/>
    <m/>
    <m/>
  </r>
  <r>
    <x v="116"/>
    <m/>
    <x v="116"/>
    <x v="173"/>
    <s v="S10434550001"/>
    <s v="COB"/>
    <n v="1043455"/>
    <m/>
    <s v="||REGISTRO COBRO COMISION AVISO CARTA DE CREDITO DE EXPORTACION BS220 Y EMISION COMP.CONTABLE BS50.- A/F CARTONBOL REF.:ILC79461CHL (BCB:E-2022-02),S/G SWIFT ADJ.DE LA FECHA. LIB.00576012002 CARTONBOL - RECAUDADORA REF.:LC EXPORTACION ILC79461CHL"/>
    <m/>
    <m/>
    <m/>
    <m/>
    <m/>
    <m/>
    <n v="270"/>
    <n v="0"/>
    <s v="NO_CONCILIADO"/>
    <m/>
    <m/>
  </r>
  <r>
    <x v="51"/>
    <m/>
    <x v="51"/>
    <x v="173"/>
    <s v="S10433870001"/>
    <s v="COB"/>
    <n v="1043387"/>
    <m/>
    <s v="||AMPLIACION DE VALIDEZ 0,15% S/USD210.712,15.-POR 32 DIAS,COMISION ENMIENDA LC BS220.-REEMBS.GSTS.COMUNICACION BS220.-Y EMISION COMP.CONTABLE BS50.-,S/G NOTA SEDEM/GG/EB/ORU N°0508/2022,27/09/22 REF.:I-2022-07 P/C ECEBOL A/F INGENIERÍA LOGÍSTICA PERÚ E.I.R.L. LIB.00132032001 ECEBOL - GESTION OPERATIVA REF.:COMISIONES ENMIENDA LC I-2022-07"/>
    <m/>
    <m/>
    <m/>
    <m/>
    <m/>
    <m/>
    <n v="682.7"/>
    <n v="0"/>
    <s v="NO_CONCILIADO"/>
    <m/>
    <m/>
  </r>
  <r>
    <x v="99"/>
    <m/>
    <x v="99"/>
    <x v="173"/>
    <s v="G20210480001"/>
    <s v="CVD"/>
    <n v="2021048"/>
    <m/>
    <s v="COBRO COSTOS DE PAPELERIA SEGUN TRANSFERENCIA DEL EXTERIOR POR ORDEN DE AGRO SHANGHAI EIRL, FECHA VALOR 29/09/2022 REF:ODV-VEX-099-22 COMPRA DE FERTILIZANTES LIB. 00597012001 RECURSOS PROPIOS VENTAS YLB"/>
    <m/>
    <m/>
    <m/>
    <m/>
    <m/>
    <m/>
    <n v="50"/>
    <n v="0"/>
    <s v="NO_CONCILIADO"/>
    <m/>
    <m/>
  </r>
  <r>
    <x v="19"/>
    <m/>
    <x v="19"/>
    <x v="173"/>
    <s v="S10434640003"/>
    <s v="COB"/>
    <n v="1043464"/>
    <m/>
    <s v="||TRANSFERENCIA DE FONDOS S/G. MENSAJES SWIFT NROS. 16381 Y 16380 DE LA FECHA, Y NOTA REMITIDA POR NAVEGACIÓN AEREA Y AEROPUERTOS BOLIVIANOS CITE: NAABOL-DNAF/N°0112/2022 DE FECHA 30/03/2022 (HRE-TGL-4950) (SECTOR PÚBLICO - SOBREVUELOS). DÉBITO DE LA LIBRETA 00389012001 NAABOL-ADMINISTRACION, REPOSICIÓN ÚTILES DE ESCRITORIO."/>
    <m/>
    <m/>
    <m/>
    <m/>
    <m/>
    <m/>
    <n v="50"/>
    <n v="0"/>
    <s v="NO_CONCILIADO"/>
    <m/>
    <m/>
  </r>
  <r>
    <x v="32"/>
    <m/>
    <x v="32"/>
    <x v="174"/>
    <s v="O20546280002"/>
    <s v="BOD"/>
    <n v="2054628"/>
    <m/>
    <s v="00046171101 DEPOSITO DE EFECTIVO, DEPOSITANTE: EMPRESA : AHMVIDA, CONCEPTO: SANCION INCUMPLIMIENTO A LA NORMA, SEGUN RES ADM S/38 DE FECHA 06 DE JUNIO DE 2022, CUENTA DE DEPOSITO: CUENTA UNICA DEL TESORO"/>
    <m/>
    <m/>
    <m/>
    <m/>
    <m/>
    <m/>
    <n v="0"/>
    <n v="840"/>
    <s v="NO_CONCILIADO"/>
    <m/>
    <m/>
  </r>
  <r>
    <x v="96"/>
    <m/>
    <x v="96"/>
    <x v="174"/>
    <s v="O20546540002"/>
    <s v="BOD"/>
    <n v="2054654"/>
    <m/>
    <s v="00234012001 DEPOSITO DE EFECTIVO, DEPOSITANTE: ADALIT TICONA YUJRA, CONCEPTO: DEVOLUCION AL C-31 NRO 581 PARTIDA NRO 259, CUENTA DE DEPOSITO: CUENTA UNICA DEL TESORO"/>
    <m/>
    <m/>
    <m/>
    <m/>
    <m/>
    <m/>
    <n v="0"/>
    <n v="600"/>
    <s v="NO_CONCILIADO"/>
    <m/>
    <m/>
  </r>
  <r>
    <x v="47"/>
    <m/>
    <x v="47"/>
    <x v="174"/>
    <s v="O20546570002"/>
    <s v="BOD"/>
    <n v="2054657"/>
    <m/>
    <s v="00099021001 DEPOSITO DE EFECTIVO, DEPOSITANTE: FRUTA BOLIVIANA, CONCEPTO: SOLICITUD DE DEVOLUCION POR PAGO EN DEMASIA DE VIATICOS GESTION 2021 PREV 2458 -2554, CUENTA DE DEPOSITO: CUENTA UNICA DEL TESORO"/>
    <m/>
    <m/>
    <m/>
    <m/>
    <m/>
    <m/>
    <n v="0"/>
    <n v="139"/>
    <s v="NO_CONCILIADO"/>
    <m/>
    <m/>
  </r>
  <r>
    <x v="0"/>
    <m/>
    <x v="0"/>
    <x v="174"/>
    <s v="O20546590002"/>
    <s v="BOD"/>
    <n v="2054659"/>
    <m/>
    <s v="00099021001 DEPOSITO DE EFECTIVO, DEPOSITANTE: GANADERIA, CONCEPTO: DEVOLUCION POR PAGO DE VIATICOS EN DEMASIA GESTION 2021 P-2489, CUENTA DE DEPOSITO: CUENTA UNICA DEL TESORO"/>
    <m/>
    <m/>
    <m/>
    <m/>
    <m/>
    <m/>
    <n v="0"/>
    <n v="69.5"/>
    <s v="NO_CONCILIADO"/>
    <m/>
    <m/>
  </r>
  <r>
    <x v="0"/>
    <m/>
    <x v="0"/>
    <x v="174"/>
    <s v="O20546610002"/>
    <s v="BOD"/>
    <n v="2054661"/>
    <m/>
    <s v="00099021001 DEPOSITO DE EFECTIVO, DEPOSITANTE: ANA MARIA YOUNG VISCARRA, CONCEPTO: DOBLE PERCEPCION, CUENTA DE DEPOSITO: CUENTA UNICA DEL TESORO"/>
    <m/>
    <m/>
    <m/>
    <m/>
    <m/>
    <m/>
    <n v="0"/>
    <n v="2068.23"/>
    <s v="NO_CONCILIADO"/>
    <m/>
    <m/>
  </r>
  <r>
    <x v="0"/>
    <m/>
    <x v="0"/>
    <x v="174"/>
    <s v="O20546620002"/>
    <s v="BOD"/>
    <n v="2054662"/>
    <m/>
    <s v="00099021001 DEPOSITO DE EFECTIVO, DEPOSITANTE: GANADERIA, CONCEPTO: DEVOLUCION POR PAGO EN DEMASIA DE VIATICOS GESTION 2021 P-2606, CUENTA DE DEPOSITO: CUENTA UNICA DEL TESORO"/>
    <m/>
    <m/>
    <m/>
    <m/>
    <m/>
    <m/>
    <n v="0"/>
    <n v="139"/>
    <s v="NO_CONCILIADO"/>
    <m/>
    <m/>
  </r>
  <r>
    <x v="89"/>
    <m/>
    <x v="89"/>
    <x v="174"/>
    <s v="O20546690002"/>
    <s v="BOD"/>
    <n v="2054669"/>
    <m/>
    <s v="00099021001 DEPOSITO DE EFECTIVO, DEPOSITANTE: JAIME VILLA ALEJO, CONCEPTO: DEVOLUCION AL MINISTERIO DE EDUCACION, CUENTA DE DEPOSITO: CUENTA UNICA DEL TESORO"/>
    <m/>
    <m/>
    <m/>
    <m/>
    <m/>
    <m/>
    <n v="0"/>
    <n v="2872.7"/>
    <s v="NO_CONCILIADO"/>
    <m/>
    <m/>
  </r>
  <r>
    <x v="89"/>
    <m/>
    <x v="89"/>
    <x v="174"/>
    <s v="O20546700002"/>
    <s v="BOD"/>
    <n v="2054670"/>
    <m/>
    <s v="00099021001 DEPOSITO DE EFECTIVO, DEPOSITANTE: JAIME VILLA ALEJO, CONCEPTO: DEVOLUCION AL MINISTERIO DE EDUCACION, CUENTA DE DEPOSITO: CUENTA UNICA DEL TESORO"/>
    <m/>
    <m/>
    <m/>
    <m/>
    <m/>
    <m/>
    <n v="0"/>
    <n v="2872.7"/>
    <s v="NO_CONCILIADO"/>
    <m/>
    <m/>
  </r>
  <r>
    <x v="89"/>
    <m/>
    <x v="89"/>
    <x v="174"/>
    <s v="O20546710002"/>
    <s v="BOD"/>
    <n v="2054671"/>
    <m/>
    <s v="00099021001 DEPOSITO DE EFECTIVO, DEPOSITANTE: JAIME VILLA ALEJO, CONCEPTO: DEVOLUCION AL MINISTERIO DE EDUCACION, CUENTA DE DEPOSITO: CUENTA UNICA DEL TESORO"/>
    <m/>
    <m/>
    <m/>
    <m/>
    <m/>
    <m/>
    <n v="0"/>
    <n v="2872.7"/>
    <s v="NO_CONCILIADO"/>
    <m/>
    <m/>
  </r>
  <r>
    <x v="89"/>
    <m/>
    <x v="89"/>
    <x v="174"/>
    <s v="O20546720002"/>
    <s v="BOD"/>
    <n v="2054672"/>
    <m/>
    <s v="00099021001 DEPOSITO DE EFECTIVO, DEPOSITANTE: JAIME VILLA ALEJO, CONCEPTO: DEVOLUCION AL MINISTERIO DE EDUCACION, CUENTA DE DEPOSITO: CUENTA UNICA DEL TESORO"/>
    <m/>
    <m/>
    <m/>
    <m/>
    <m/>
    <m/>
    <n v="0"/>
    <n v="2872.7"/>
    <s v="NO_CONCILIADO"/>
    <m/>
    <m/>
  </r>
  <r>
    <x v="125"/>
    <m/>
    <x v="125"/>
    <x v="174"/>
    <s v="O20546780002"/>
    <s v="BOD"/>
    <n v="2054678"/>
    <m/>
    <s v="00221012001 DEPOSITO DE EFECTIVO, DEPOSITANTE: NANCY MAMANI MAMANI, CONCEPTO: PAGO DE FACTURA, CUENTA DE DEPOSITO: CUENTA UNICA DEL TESORO"/>
    <m/>
    <m/>
    <m/>
    <m/>
    <m/>
    <m/>
    <n v="0"/>
    <n v="364"/>
    <s v="NO_CONCILIADO"/>
    <m/>
    <m/>
  </r>
  <r>
    <x v="32"/>
    <m/>
    <x v="32"/>
    <x v="174"/>
    <s v="O20547160002"/>
    <s v="BOD"/>
    <n v="2054716"/>
    <m/>
    <s v="00046134201 DEPOSITO DE EFECTIVO, DEPOSITANTE: JESUS EDGAR MACHICADO SALAS CI 4923054LP, CONCEPTO: DEVOLUCION DEL FONDO PNFRFSS-MSYD, CUENTA DE DEPOSITO: CUENTA UNICA DEL TESORO"/>
    <m/>
    <m/>
    <m/>
    <m/>
    <m/>
    <m/>
    <n v="0"/>
    <n v="560"/>
    <s v="NO_CONCILIADO"/>
    <m/>
    <m/>
  </r>
  <r>
    <x v="51"/>
    <m/>
    <x v="51"/>
    <x v="174"/>
    <s v="O20547000002"/>
    <s v="BOD"/>
    <n v="2054700"/>
    <m/>
    <s v="00132042003 DEPOSITO DE EFECTIVO, DEPOSITANTE: EEPAF, CONCEPTO: DEVOLUCION DE FONDOS EN AVANCE -EEPAF SONIA MAMANI ARUQUIPA, CUENTA DE DEPOSITO: CUENTA UNICA DEL TESORO"/>
    <m/>
    <m/>
    <m/>
    <m/>
    <m/>
    <m/>
    <n v="0"/>
    <n v="0.13"/>
    <s v="NO_CONCILIADO"/>
    <m/>
    <m/>
  </r>
  <r>
    <x v="51"/>
    <m/>
    <x v="51"/>
    <x v="174"/>
    <s v="O20547010002"/>
    <s v="BOD"/>
    <n v="2054701"/>
    <m/>
    <s v="00132042003 DEPOSITO DE EFECTIVO, DEPOSITANTE: EEPAF, CONCEPTO: DEVOLUCION FONDOS EN AVANCE -EEPAF DAVID QUISPE TITO, CUENTA DE DEPOSITO: CUENTA UNICA DEL TESORO"/>
    <m/>
    <m/>
    <m/>
    <m/>
    <m/>
    <m/>
    <n v="0"/>
    <n v="0.4"/>
    <s v="NO_CONCILIADO"/>
    <m/>
    <m/>
  </r>
  <r>
    <x v="41"/>
    <m/>
    <x v="41"/>
    <x v="174"/>
    <s v="O20547190002"/>
    <s v="BOD"/>
    <n v="2054719"/>
    <m/>
    <s v="00070057001 DEPOSITO DE EFECTIVO, DEPOSITANTE: JHONNY PERCY CADIMA CABALLERO, CONCEPTO: DEVOLUCION DE 1 (UN)DIA DE HABER, CUENTA DE DEPOSITO: CUENTA UNICA DEL TESORO"/>
    <m/>
    <m/>
    <m/>
    <m/>
    <m/>
    <m/>
    <n v="0"/>
    <n v="339.1"/>
    <s v="NO_CONCILIADO"/>
    <m/>
    <m/>
  </r>
  <r>
    <x v="32"/>
    <m/>
    <x v="32"/>
    <x v="174"/>
    <s v="O20547200002"/>
    <s v="BOD"/>
    <n v="2054720"/>
    <m/>
    <s v="00046104203 DEPOSITO DE EFECTIVO, DEPOSITANTE: JUAN MARCELO CALLE SALCEDO, CONCEPTO: REVERSION, CUENTA DE DEPOSITO: CUENTA UNICA DEL TESORO"/>
    <m/>
    <m/>
    <m/>
    <m/>
    <m/>
    <m/>
    <n v="0"/>
    <n v="371"/>
    <s v="NO_CONCILIADO"/>
    <m/>
    <m/>
  </r>
  <r>
    <x v="96"/>
    <m/>
    <x v="96"/>
    <x v="174"/>
    <s v="O20547210002"/>
    <s v="BOD"/>
    <n v="2054721"/>
    <m/>
    <s v="00234012001 DEPOSITO DE EFECTIVO, DEPOSITANTE: LLAVE MARTINEZ EDUARDO, CONCEPTO: DEVOLUCION A C-31 N°581, PARTIDA 34110, CUENTA DE DEPOSITO: CUENTA UNICA DEL TESORO"/>
    <m/>
    <m/>
    <m/>
    <m/>
    <m/>
    <m/>
    <n v="0"/>
    <n v="1509.51"/>
    <s v="NO_CONCILIADO"/>
    <m/>
    <m/>
  </r>
  <r>
    <x v="96"/>
    <m/>
    <x v="96"/>
    <x v="174"/>
    <s v="O20547240002"/>
    <s v="BOD"/>
    <n v="2054724"/>
    <m/>
    <s v="00234014202 DEPOSITO DE EFECTIVO, DEPOSITANTE: LLAVE MARTINEZ EDUARDO, CONCEPTO: DEVOLUCION AL C-31 N°582 PARTIDA 851, CUENTA DE DEPOSITO: CUENTA UNICA DEL TESORO"/>
    <m/>
    <m/>
    <m/>
    <m/>
    <m/>
    <m/>
    <n v="0"/>
    <n v="200"/>
    <s v="NO_CONCILIADO"/>
    <m/>
    <m/>
  </r>
  <r>
    <x v="1"/>
    <m/>
    <x v="1"/>
    <x v="174"/>
    <s v="O20547700002"/>
    <s v="BOD"/>
    <n v="2054770"/>
    <m/>
    <s v="00099021001 DEPOSITO DE EFECTIVO, DEPOSITANTE: WALTER ROLANDO MOJICA SANDI, CONCEPTO: DOBLE PERCEPCION, CUENTA DE DEPOSITO: CUENTA UNICA DEL TESORO/DJBR."/>
    <m/>
    <m/>
    <m/>
    <m/>
    <m/>
    <m/>
    <n v="0"/>
    <n v="8833.5499999999993"/>
    <s v="NO_CONCILIADO"/>
    <m/>
    <m/>
  </r>
  <r>
    <x v="79"/>
    <m/>
    <x v="79"/>
    <x v="174"/>
    <s v="O20547730002"/>
    <s v="BOD"/>
    <n v="2054773"/>
    <m/>
    <s v="00053014101 DEPOSITO DE EFECTIVO, DEPOSITANTE: MCDD - JULIO CONDORI, CONCEPTO: DEVOLUCION DE RETENCIONES, CUENTA DE DEPOSITO: CUENTA UNICA DEL TESORO"/>
    <m/>
    <m/>
    <m/>
    <m/>
    <m/>
    <m/>
    <n v="0"/>
    <n v="2500"/>
    <s v="NO_CONCILIADO"/>
    <m/>
    <m/>
  </r>
  <r>
    <x v="101"/>
    <m/>
    <x v="101"/>
    <x v="174"/>
    <s v="O20547750002"/>
    <s v="BOD"/>
    <n v="2054775"/>
    <m/>
    <s v="00595012001 DEPOSITO DE EFECTIVO, DEPOSITANTE: MARIA RENEE GALLO MONTOYA, CONCEPTO: RESTITUCION DE PAGOS INDEBIDOS Y EN EXCESO DE BONO DE ANTIGUEDAD Y COLATERALES, CUENTA DE DEPOSITO: CUENTA UNICA DEL TESORO"/>
    <m/>
    <m/>
    <m/>
    <m/>
    <m/>
    <m/>
    <n v="0"/>
    <n v="32647.919999999998"/>
    <s v="NO_CONCILIADO"/>
    <m/>
    <m/>
  </r>
  <r>
    <x v="80"/>
    <m/>
    <x v="80"/>
    <x v="174"/>
    <s v="O20547760002"/>
    <s v="BOD"/>
    <n v="2054776"/>
    <m/>
    <s v="00041048006 DEPOSITO DE EFECTIVO, DEPOSITANTE: PRO BOLIVIA, CONCEPTO: DEVOLUCION DE RECURSOS A YACIMIENTOS PETROLIFEROS FISCALES POR DEPÓSITO ERRONEO, CUENTA DE DEPOSITO: CUENTA UNICA DEL TESORO"/>
    <m/>
    <m/>
    <m/>
    <m/>
    <m/>
    <m/>
    <n v="0"/>
    <n v="275.8"/>
    <s v="NO_CONCILIADO"/>
    <m/>
    <m/>
  </r>
  <r>
    <x v="89"/>
    <m/>
    <x v="89"/>
    <x v="174"/>
    <s v="O20547770002"/>
    <s v="BOD"/>
    <n v="2054777"/>
    <m/>
    <s v="00016011101 DEPOSITO DE EFECTIVO, DEPOSITANTE: LIBRERIA DEL MINISTERIO DE EDUCACION, CONCEPTO: VENTA DE MATERIAL BIBLIOGRAFICO Y/O MULTIMEDIA DE LA LIBRERIA DEL MINISTERIO DE EDUCACION, CUENTA DE DEPOSITO: CUENTA UNICA DEL TESORO"/>
    <m/>
    <m/>
    <m/>
    <m/>
    <m/>
    <m/>
    <n v="0"/>
    <n v="81.5"/>
    <s v="NO_CONCILIADO"/>
    <m/>
    <m/>
  </r>
  <r>
    <x v="14"/>
    <m/>
    <x v="14"/>
    <x v="174"/>
    <s v="O20547820002"/>
    <s v="BOD"/>
    <n v="2054782"/>
    <m/>
    <s v="00099021001 DEPOSITO DE EFECTIVO, DEPOSITANTE: ARMANDO CHOQUE CHOQUE, CONCEPTO: RESTITUCION DE FONDOS EN AVANCE, CUENTA DE DEPOSITO: CUENTA UNICA DEL TESORO /DJBR."/>
    <m/>
    <m/>
    <m/>
    <m/>
    <m/>
    <m/>
    <n v="0"/>
    <n v="600"/>
    <s v="NO_CONCILIADO"/>
    <m/>
    <m/>
  </r>
  <r>
    <x v="89"/>
    <m/>
    <x v="89"/>
    <x v="174"/>
    <s v="O20547850002"/>
    <s v="BOD"/>
    <n v="2054785"/>
    <m/>
    <s v="00016011101 DEPOSITO DE EFECTIVO, DEPOSITANTE: MIN DE EDUCACION- WILFREDO CHOQUE CANQUI, CONCEPTO: DEVOLUCION CARGO A CUENTA DE COMBUSTIBLE, CUENTA DE DEPOSITO: CUENTA UNICA DEL TESORO"/>
    <m/>
    <m/>
    <m/>
    <m/>
    <m/>
    <m/>
    <n v="0"/>
    <n v="980"/>
    <s v="NO_CONCILIADO"/>
    <m/>
    <m/>
  </r>
  <r>
    <x v="86"/>
    <m/>
    <x v="86"/>
    <x v="174"/>
    <s v="O20547860002"/>
    <s v="BOD"/>
    <n v="2054786"/>
    <m/>
    <s v="00099021001 DEPOSITO DE EFECTIVO, DEPOSITANTE: MINISTERIO DE RELACIONES EXTERIORES, CONCEPTO: DEVOLUCION DE BOLETOS NO UTILIZADOS DE ENERO-GESTION 2022, CUENTA DE DEPOSITO: CUENTA UNICA DEL TESORO"/>
    <m/>
    <m/>
    <m/>
    <m/>
    <m/>
    <m/>
    <n v="0"/>
    <n v="13496.4"/>
    <s v="NO_CONCILIADO"/>
    <m/>
    <m/>
  </r>
  <r>
    <x v="43"/>
    <m/>
    <x v="43"/>
    <x v="174"/>
    <s v="O20547910002"/>
    <s v="BOD"/>
    <n v="2054791"/>
    <m/>
    <s v="00291012002 DEPOSITO DE EFECTIVO, DEPOSITANTE: RENE QUISPE CASAS, CONCEPTO: POR EXTRAVIO DE CREDENCIAL, CUENTA DE DEPOSITO: CUENTA UNICA DEL TESORO"/>
    <m/>
    <m/>
    <m/>
    <m/>
    <m/>
    <m/>
    <n v="0"/>
    <n v="70"/>
    <s v="NO_CONCILIADO"/>
    <m/>
    <m/>
  </r>
  <r>
    <x v="46"/>
    <m/>
    <x v="46"/>
    <x v="174"/>
    <s v="O20547970002"/>
    <s v="BOD"/>
    <n v="2054797"/>
    <m/>
    <s v="00599042001 DEPOSITO DE EFECTIVO, DEPOSITANTE: EMPRESA BOLIVIANA DE ALIMENTOS Y DERIVADOS EBA, CONCEPTO: DEVOLUCION DE RECURSOS NO UTILIZADOS EN LA EXPOCRUZ 2022 MAX FLORES CALLE, CUENTA DE DEPOSITO: CUENTA UNICA DEL TESORO"/>
    <m/>
    <m/>
    <m/>
    <m/>
    <m/>
    <m/>
    <n v="0"/>
    <n v="437.56"/>
    <s v="NO_CONCILIADO"/>
    <m/>
    <m/>
  </r>
  <r>
    <x v="63"/>
    <m/>
    <x v="63"/>
    <x v="174"/>
    <s v="O20548040002"/>
    <s v="BOD"/>
    <n v="2054804"/>
    <m/>
    <s v="00099021001 DEPOSITO DE EFECTIVO, DEPOSITANTE: JUANA NATALIA MARCA BARRIENTOS, CONCEPTO: PARA DEVOLUCION DE DEUDA SENASIR, CUENTA DE DEPOSITO: CUENTA UNICA DEL TESORO"/>
    <m/>
    <m/>
    <m/>
    <m/>
    <m/>
    <m/>
    <n v="0"/>
    <n v="338.56"/>
    <s v="NO_CONCILIADO"/>
    <m/>
    <m/>
  </r>
  <r>
    <x v="100"/>
    <m/>
    <x v="100"/>
    <x v="174"/>
    <s v="O20548160002"/>
    <s v="BOD"/>
    <n v="2054816"/>
    <m/>
    <s v="00099021001 DEPOSITO DE EFECTIVO, DEPOSITANTE: CAMARA DE DIPUTADOS, CONCEPTO: DEVOLUCION DE DINERO POR FORO DE INTERES CIUDADANO, CUENTA DE DEPOSITO: CUENTA UNICA DEL TESORO"/>
    <m/>
    <m/>
    <m/>
    <m/>
    <m/>
    <m/>
    <n v="0"/>
    <n v="10"/>
    <s v="NO_CONCILIADO"/>
    <m/>
    <m/>
  </r>
  <r>
    <x v="93"/>
    <m/>
    <x v="93"/>
    <x v="174"/>
    <s v="O20548170002"/>
    <s v="BOD"/>
    <n v="2054817"/>
    <m/>
    <s v="00099021001 DEPOSITO DE EFECTIVO, DEPOSITANTE: LUIS ALBERTO GEMIO GEMIO CI 10920478 LP, CONCEPTO: DEVOLUCION DE FONDOS NO UTILIZADOS N° PREVENTIVO 654, CUENTA DE DEPOSITO: CUENTA UNICA DEL TESORO /DJBR."/>
    <m/>
    <m/>
    <m/>
    <m/>
    <m/>
    <m/>
    <n v="0"/>
    <n v="5996.48"/>
    <s v="NO_CONCILIADO"/>
    <m/>
    <m/>
  </r>
  <r>
    <x v="14"/>
    <m/>
    <x v="14"/>
    <x v="174"/>
    <s v="O20548210002"/>
    <s v="BOD"/>
    <n v="2054821"/>
    <m/>
    <s v="00086047006 DEPOSITO DE EFECTIVO, DEPOSITANTE: NOHEMI ASUNCION BERNAL, CONCEPTO: DEVOLUCION EN FONDOS EN AVANCE, CUENTA DE DEPOSITO: CUENTA UNICA DEL TESORO"/>
    <m/>
    <m/>
    <m/>
    <m/>
    <m/>
    <m/>
    <n v="0"/>
    <n v="11000"/>
    <s v="NO_CONCILIADO"/>
    <m/>
    <m/>
  </r>
  <r>
    <x v="89"/>
    <m/>
    <x v="89"/>
    <x v="174"/>
    <s v="O20548220002"/>
    <s v="BOD"/>
    <n v="2054822"/>
    <m/>
    <s v="00016011101 DEPOSITO DE EFECTIVO, DEPOSITANTE: ROMAN BISMARCK URIA TRINO, CONCEPTO: DEVOLUCION FONDOS EN AVANCE PAGO REFRIGERIO, CUENTA DE DEPOSITO: CUENTA UNICA DEL TESORO"/>
    <m/>
    <m/>
    <m/>
    <m/>
    <m/>
    <m/>
    <n v="0"/>
    <n v="25.8"/>
    <s v="NO_CONCILIADO"/>
    <m/>
    <m/>
  </r>
  <r>
    <x v="0"/>
    <m/>
    <x v="0"/>
    <x v="174"/>
    <s v="O20548520002"/>
    <s v="BOD"/>
    <n v="2054852"/>
    <m/>
    <s v="00099021001 DEPOSITO DE EFECTIVO, DEPOSITANTE: ROXANA BEATRIZ NINA HUANCA, CONCEPTO: DEVOLUCION POR SALDO NO UTILIZABLE DEL PREVENTIVO C-31 (3900) A FAVOR DE EL INIAF, CUENTA DE DEPOSITO: CUENTA UNICA DEL TESORO"/>
    <m/>
    <m/>
    <m/>
    <m/>
    <m/>
    <m/>
    <n v="0"/>
    <n v="1994"/>
    <s v="NO_CONCILIADO"/>
    <m/>
    <m/>
  </r>
  <r>
    <x v="0"/>
    <m/>
    <x v="0"/>
    <x v="174"/>
    <s v="O20548650002"/>
    <s v="BOD"/>
    <n v="2054865"/>
    <m/>
    <s v="00099021001 DEPOSITO DE EFECTIVO, DEPOSITANTE: JUAN SEBASTIAN CALAPEÑA PECHO, CONCEPTO: DEVOLUCION DE RECURSOS POR SERVICIOS BASICOS, CUENTA DE DEPOSITO: CUENTA UNICA DEL TESORO"/>
    <m/>
    <m/>
    <m/>
    <m/>
    <m/>
    <m/>
    <n v="0"/>
    <n v="322"/>
    <s v="NO_CONCILIADO"/>
    <m/>
    <m/>
  </r>
  <r>
    <x v="14"/>
    <m/>
    <x v="14"/>
    <x v="174"/>
    <s v="O20548730002"/>
    <s v="BOD"/>
    <n v="2054873"/>
    <m/>
    <s v="00086011102 DEPOSITO DE EFECTIVO, DEPOSITANTE: TRANSPORTES LOGISTANK SRL, CONCEPTO: CONTRAVENCIONES A LA LEY DE MEDIO AMBIENTE, CUENTA DE DEPOSITO: CUENTA UNICA DEL TESORO"/>
    <m/>
    <m/>
    <m/>
    <m/>
    <m/>
    <m/>
    <n v="0"/>
    <n v="4954"/>
    <s v="NO_CONCILIADO"/>
    <m/>
    <m/>
  </r>
  <r>
    <x v="88"/>
    <m/>
    <x v="88"/>
    <x v="174"/>
    <s v="B20546350002"/>
    <s v="BOD"/>
    <n v="2054635"/>
    <m/>
    <s v="00119012001 DEP.DE CHEQ.AJENOS,RET.DE CAM.,CONCEPTO: DEVOLUCION DEL 13% CORRESPONDIENTE A FACTURA DUPLICADA,DEP.: ADSIB-ADALID ZURITA ZELADA , PROCEDENCIA: BANCO UNION S.A., CHEQUE: 121, FECHA DE EMISION:29/09/2022"/>
    <m/>
    <m/>
    <m/>
    <m/>
    <m/>
    <m/>
    <n v="0"/>
    <n v="260"/>
    <s v="NO_CONCILIADO"/>
    <m/>
    <m/>
  </r>
  <r>
    <x v="109"/>
    <m/>
    <x v="109"/>
    <x v="174"/>
    <s v="B20546440002"/>
    <s v="BOD"/>
    <n v="2054644"/>
    <m/>
    <s v="00660012002 DEP.DE CHEQ.AJENOS,RET.DE CAM.,CONCEPTO: REV. ANT. POR ROTACIONES REPORTADAS NO REALIZADAS DE A. SANDOVAL Y M. CALDERON , AGO/2022 CM SCZ,DEP.: ORGANO JUDICIAL - DAF NACIONAL"/>
    <m/>
    <m/>
    <m/>
    <m/>
    <m/>
    <m/>
    <n v="0"/>
    <n v="2417.7600000000002"/>
    <s v="CONCILIADO_PARCIAL"/>
    <m/>
    <m/>
  </r>
  <r>
    <x v="98"/>
    <m/>
    <x v="98"/>
    <x v="174"/>
    <s v="B20546460002"/>
    <s v="BOD"/>
    <n v="2054646"/>
    <m/>
    <s v="00514012004 DEP.DE CHEQ.AJENOS,RET.DE CAM.,CONCEPTO: TRANSFERENCIA ENTRE CUENTAS PARA CUMPLIR CON OBLIGACIONES FINANCIERAS DE LA EMPRESA,DEP.: ENDE , PROCEDENCIA: BANCO UNION S.A., CHEQUE: 23952, FECHA DE EMISION:28/09/2022"/>
    <m/>
    <m/>
    <m/>
    <m/>
    <m/>
    <m/>
    <n v="0"/>
    <n v="54010019.840000004"/>
    <s v="NO_CONCILIADO"/>
    <m/>
    <m/>
  </r>
  <r>
    <x v="26"/>
    <m/>
    <x v="26"/>
    <x v="174"/>
    <s v="B20546580002"/>
    <s v="BOD"/>
    <n v="2054658"/>
    <m/>
    <s v="00587012020 DEP.DE CHEQ.AJENOS,RET.DE CAM.,CONCEPTO: DEPÓSITO ANTICIPO 20% NAABOL - RURRENABAQUE,DEP.: E.B.C. , PROCEDENCIA: BANCO UNION S.A., CHEQUE: 1703, FECHA DE EMISION:30/09/2022"/>
    <m/>
    <m/>
    <m/>
    <m/>
    <m/>
    <m/>
    <n v="0"/>
    <n v="1272000.08"/>
    <s v="NO_CONCILIADO"/>
    <m/>
    <m/>
  </r>
  <r>
    <x v="26"/>
    <m/>
    <x v="26"/>
    <x v="174"/>
    <s v="B20546600002"/>
    <s v="BOD"/>
    <n v="2054660"/>
    <m/>
    <s v="00587012012 DEP.DE CHEQ.AJENOS,RET.DE CAM.,CONCEPTO: DEPÓSITO SALDO PLANILLA 26 JUNIO/22,DEP.: E.B.C. , PROCEDENCIA: BANCO UNION S.A., CHEQUE: 1704, FECHA DE EMISION:30/09/2022"/>
    <m/>
    <m/>
    <m/>
    <m/>
    <m/>
    <m/>
    <n v="0"/>
    <n v="72934"/>
    <s v="NO_CONCILIADO"/>
    <m/>
    <m/>
  </r>
  <r>
    <x v="26"/>
    <m/>
    <x v="26"/>
    <x v="174"/>
    <s v="B20546630002"/>
    <s v="BOD"/>
    <n v="2054663"/>
    <m/>
    <s v="00587012001 DEP.DE CHEQ.AJENOS,RET.DE CAM.,CONCEPTO: DEPÓSITO, PAGO POR DEVOLUCION DE RETENCIONES 7%,DEP.: E.B.C. , PROCEDENCIA: BANCO UNION S.A., CHEQUE: 1705, FECHA DE EMISION:30/09/2022"/>
    <m/>
    <m/>
    <m/>
    <m/>
    <m/>
    <m/>
    <n v="0"/>
    <n v="343000"/>
    <s v="NO_CONCILIADO"/>
    <m/>
    <m/>
  </r>
  <r>
    <x v="98"/>
    <m/>
    <x v="98"/>
    <x v="174"/>
    <s v="B20546680002"/>
    <s v="BOD"/>
    <n v="2054668"/>
    <m/>
    <s v="00514012002 DEP.DE CHEQ.AJENOS,RET.DE CAM.,CONCEPTO: TRANSFERENCIA ENTRE CTAS PARA CUMPLIR CON OBLIGACIONES DE LA EMPRESA,DEP.: ENDE , PROCEDENCIA: BANCO UNION S.A., CHEQUE: 10670, FECHA DE EMISION:19/09/2022"/>
    <m/>
    <m/>
    <m/>
    <m/>
    <m/>
    <m/>
    <n v="0"/>
    <n v="73352.38"/>
    <s v="NO_CONCILIADO"/>
    <m/>
    <m/>
  </r>
  <r>
    <x v="3"/>
    <m/>
    <x v="3"/>
    <x v="174"/>
    <s v="B20547050002"/>
    <s v="BOD"/>
    <n v="2054705"/>
    <m/>
    <s v="00099021001 DEP.DE CHEQ.AJENOS,RET.DE CAM.,CONCEPTO: SUBSIDIO POR INCAPACIDAD TEMPORAL JULIO -2022,DEP.: CAJA DE SALUD DE LA BANACA PRIVADA , PROCEDENCIA: BANCO NACIONAL DE BOLIVIA S.A., CHEQUE: 9978164, FECHA DE EMISION:22/09/2022"/>
    <m/>
    <m/>
    <m/>
    <m/>
    <m/>
    <m/>
    <n v="0"/>
    <n v="1043.02"/>
    <s v="NO_CONCILIADO"/>
    <m/>
    <m/>
  </r>
  <r>
    <x v="3"/>
    <m/>
    <x v="3"/>
    <x v="174"/>
    <s v="B20547080002"/>
    <s v="BOD"/>
    <n v="2054708"/>
    <m/>
    <s v="00099021001 DEP.DE CHEQ.AJENOS,RET.DE CAM.,CONCEPTO: PLANILLAS DE PARTES DE BAJAS MEDICAS, MES DE JULIO 2022,DEP.: CAJA DE SALUD DE LA BANCA PRIVADA , PROCEDENCIA: BANCO NACIONAL DE BOLIVIA S.A., CHEQUE: 9978056, FECHA DE EMISION:22/09/2022"/>
    <m/>
    <m/>
    <m/>
    <m/>
    <m/>
    <m/>
    <n v="0"/>
    <n v="28403.05"/>
    <s v="NO_CONCILIADO"/>
    <m/>
    <m/>
  </r>
  <r>
    <x v="3"/>
    <m/>
    <x v="3"/>
    <x v="174"/>
    <s v="B20547150002"/>
    <s v="BOD"/>
    <n v="2054715"/>
    <m/>
    <s v="00099021001 DEP.DE CHEQ.AJENOS,RET.DE CAM.,CONCEPTO: REEMBOLSO DE SUBSIDIO POR INCAPACIDAD TEMPORAL JULIO - 2022,DEP.: CAJA DE SALUD DE LA BANCA PRIVADA , PROCEDENCIA: BANCO NACIONAL DE BOLIVIA S.A., CHEQUE: 9977999, FECHA DE EMISION:22/09/2022"/>
    <m/>
    <m/>
    <m/>
    <m/>
    <m/>
    <m/>
    <n v="0"/>
    <n v="990.97"/>
    <s v="NO_CONCILIADO"/>
    <m/>
    <m/>
  </r>
  <r>
    <x v="101"/>
    <m/>
    <x v="101"/>
    <x v="174"/>
    <s v="B20547180002"/>
    <s v="BOD"/>
    <n v="2054718"/>
    <m/>
    <s v="00595012002 DEP.DE CHEQ.AJENOS,RET.DE CAM.,CONCEPTO: DEVOLUCION DE FONDOS POR SUBSIDIOS DE INCAPACIDAD TEMPORAL 07/2022,DEP.: CAJA DE SALUD DE LA BANCA PRIVADA , PROCEDENCIA: BANCO NACIONAL DE BOLIVIA S.A., CHEQUE: 9977816, FECHA DE EMISION:22/09/2022"/>
    <m/>
    <m/>
    <m/>
    <m/>
    <m/>
    <m/>
    <n v="0"/>
    <n v="31907.66"/>
    <s v="NO_CONCILIADO"/>
    <m/>
    <m/>
  </r>
  <r>
    <x v="3"/>
    <m/>
    <x v="3"/>
    <x v="174"/>
    <s v="B20547220002"/>
    <s v="BOD"/>
    <n v="2054722"/>
    <m/>
    <s v="00099021001 DEP.DE CHEQ.AJENOS,RET.DE CAM.,CONCEPTO: REEMBOLSO SUBSIDIO INCAPACIDAD JULIO-2022,DEP.: CAJA DE SALUD DE LA BANCA PRIVADA , PROCEDENCIA: BANCO NACIONAL DE BOLIVIA S.A., CHEQUE: 9977786, FECHA DE EMISION:22/09/2022"/>
    <m/>
    <m/>
    <m/>
    <m/>
    <m/>
    <m/>
    <n v="0"/>
    <n v="41062.14"/>
    <s v="NO_CONCILIADO"/>
    <m/>
    <m/>
  </r>
  <r>
    <x v="55"/>
    <m/>
    <x v="55"/>
    <x v="174"/>
    <s v="B20547230002"/>
    <s v="BOD"/>
    <n v="2054723"/>
    <m/>
    <s v="00382014302 DEP.DE CHEQ.AJENOS,RET.DE CAM.,CONCEPTO: DEVOLUCION DE RECURSOS PERSONAL MEDICO SEGUN INFORME AISEM/DAF/INF/1497/22,DEP.: AISEM , PROCEDENCIA: BANCO UNION S.A., CHEQUE: 321, FECHA DE EMISION:30/09/2022"/>
    <m/>
    <m/>
    <m/>
    <m/>
    <m/>
    <m/>
    <n v="0"/>
    <n v="59275.98"/>
    <s v="CONCILIADO_PARCIAL"/>
    <m/>
    <m/>
  </r>
  <r>
    <x v="3"/>
    <m/>
    <x v="3"/>
    <x v="174"/>
    <s v="B20547250002"/>
    <s v="BOD"/>
    <n v="2054725"/>
    <m/>
    <s v="00099021001 DEP.DE CHEQ.AJENOS,RET.DE CAM.,CONCEPTO: INCAPACIDAD TEMPORAL-PERIODO JULIO 2022 - LA PAZ,DEP.: CAJA DE SALUD DE LA BANCA PRIVADA , PROCEDENCIA: BANCO NACIONAL DE BOLIVIA S.A., CHEQUE: 9977631, FECHA DE EMISION:22/09/2022"/>
    <m/>
    <m/>
    <m/>
    <m/>
    <m/>
    <m/>
    <n v="0"/>
    <n v="16296.32"/>
    <s v="NO_CONCILIADO"/>
    <m/>
    <m/>
  </r>
  <r>
    <x v="46"/>
    <m/>
    <x v="46"/>
    <x v="174"/>
    <s v="B20547270002"/>
    <s v="BOD"/>
    <n v="2054727"/>
    <m/>
    <s v="00599012001 DEP.DE CHEQ.AJENOS,RET.DE CAM.,CONCEPTO: PARA ARREGLO Y PUESTA EN FUNCIONAMIENTO DE RREFRIGERADOR,DEP.: EMPRESA BOLIVIANA DE ALIMENTOS Y DERIVADOS -EBA , PROCEDENCIA: BANCO UNION S.A., CHEQUE: 938, FECHA DE EMISION:30/09/2022"/>
    <m/>
    <m/>
    <m/>
    <m/>
    <m/>
    <m/>
    <n v="0"/>
    <n v="300"/>
    <s v="NO_CONCILIADO"/>
    <m/>
    <m/>
  </r>
  <r>
    <x v="46"/>
    <m/>
    <x v="46"/>
    <x v="174"/>
    <s v="B20547280002"/>
    <s v="BOD"/>
    <n v="2054728"/>
    <m/>
    <s v="00599012001 DEP.DE CHEQ.AJENOS,RET.DE CAM.,CONCEPTO: PAGO DE EXAMEN POST OCUPACIONAL Y FORMULARIO DE BAJA,DEP.: EMPRESA BOLIVIANA DE ALIMENTOS Y DERIVADOS -EBA , PROCEDENCIA: BANCO UNION S.A., CHEQUE: 936, FECHA DE EMISION:30/09/2022"/>
    <m/>
    <m/>
    <m/>
    <m/>
    <m/>
    <m/>
    <n v="0"/>
    <n v="220"/>
    <s v="NO_CONCILIADO"/>
    <m/>
    <m/>
  </r>
  <r>
    <x v="3"/>
    <m/>
    <x v="3"/>
    <x v="174"/>
    <s v="B20547290002"/>
    <s v="BOD"/>
    <n v="2054729"/>
    <m/>
    <s v="00099021001 DEP.DE CHEQ.AJENOS,RET.DE CAM.,CONCEPTO: REEMBOLSO SUBSIDIOS POR INCAPACIDAD TEMPORAL JULIO 2022,DEP.: CAJA DE SALUD DE LA BANCA PRIVADA , PROCEDENCIA: BANCO NACIONAL DE BOLIVIA S.A., CHEQUE: 9977478, FECHA DE EMISION:22/09/2022"/>
    <m/>
    <m/>
    <m/>
    <m/>
    <m/>
    <m/>
    <n v="0"/>
    <n v="364.31"/>
    <s v="NO_CONCILIADO"/>
    <m/>
    <m/>
  </r>
  <r>
    <x v="67"/>
    <m/>
    <x v="67"/>
    <x v="174"/>
    <s v="B20547300002"/>
    <s v="BOD"/>
    <n v="2054730"/>
    <m/>
    <s v="00099021001 DEP.DE CHEQ.AJENOS,RET.DE CAM.,CONCEPTO: DEVOLUCION DEL MINISTERIO DE JUSTICIA Y TRANSPARENCIA POR SERVICIOS BASICOS AGOSTO 2022,POR COMODATO,DEP.: PROCURADURIA GENERAL DEL ESTADO"/>
    <m/>
    <m/>
    <m/>
    <m/>
    <m/>
    <m/>
    <n v="0"/>
    <n v="707.28"/>
    <s v="NO_CONCILIADO"/>
    <m/>
    <m/>
  </r>
  <r>
    <x v="46"/>
    <m/>
    <x v="46"/>
    <x v="174"/>
    <s v="B20547310002"/>
    <s v="BOD"/>
    <n v="2054731"/>
    <m/>
    <s v="00599012001 DEP.DE CHEQ.AJENOS,RET.DE CAM.,CONCEPTO: PARA ARREGLO Y PUESTO EN FUNCIONAMIENTO DE REFRIGERADOR,DEP.: EMPRESA BOLIVIANA DE ALIMENTOS Y DERIVADOS -EBA , PROCEDENCIA: BANCO UNION S.A., CHEQUE: 937, FECHA DE EMISION:30/09/2022"/>
    <m/>
    <m/>
    <m/>
    <m/>
    <m/>
    <m/>
    <n v="0"/>
    <n v="1300"/>
    <s v="NO_CONCILIADO"/>
    <m/>
    <m/>
  </r>
  <r>
    <x v="3"/>
    <m/>
    <x v="3"/>
    <x v="174"/>
    <s v="B20547320002"/>
    <s v="BOD"/>
    <n v="2054732"/>
    <m/>
    <s v="00099021001 DEP.DE CHEQ.AJENOS,RET.DE CAM.,CONCEPTO: SOLICITUD DE REEMBOLSO POR INCAPACIDAD TEMPORAL,DEP.: CAJA DE SALUD DE LA BANCA PRIVADA , PROCEDENCIA: BANCO NACIONAL DE BOLIVIA S.A., CHEQUE: 9977326, FECHA DE EMISION:22/09/2022"/>
    <m/>
    <m/>
    <m/>
    <m/>
    <m/>
    <m/>
    <n v="0"/>
    <n v="1548.1"/>
    <s v="NO_CONCILIADO"/>
    <m/>
    <m/>
  </r>
  <r>
    <x v="46"/>
    <m/>
    <x v="46"/>
    <x v="174"/>
    <s v="B20547330002"/>
    <s v="BOD"/>
    <n v="2054733"/>
    <m/>
    <s v="00599072001 DEP.DE CHEQ.AJENOS,RET.DE CAM.,CONCEPTO: DEPÓSITO SALDOS NO EJECUTADOS REYNALDO ARISACA,DEP.: EMPRESA BOLIVIANA DE ALIMENTOS Y DERIVADOS -EBA , PROCEDENCIA: BANCO UNION S.A., CHEQUE: 1127, FECHA DE EMISION:30/09/2022"/>
    <m/>
    <m/>
    <m/>
    <m/>
    <m/>
    <m/>
    <n v="0"/>
    <n v="30"/>
    <s v="NO_CONCILIADO"/>
    <m/>
    <m/>
  </r>
  <r>
    <x v="46"/>
    <m/>
    <x v="46"/>
    <x v="174"/>
    <s v="B20547340002"/>
    <s v="BOD"/>
    <n v="2054734"/>
    <m/>
    <s v="00599032003 DEP.DE CHEQ.AJENOS,RET.DE CAM.,CONCEPTO: DEPÓSITO SALDO NO EJECUTADO JAIME OSVALDO ARI,DEP.: EMPRESA BOLIVIANA DE ALIMENTOS Y DERIVADOS -EBA , PROCEDENCIA: BANCO UNION S.A., CHEQUE: 1126, FECHA DE EMISION:30/09/2022"/>
    <m/>
    <m/>
    <m/>
    <m/>
    <m/>
    <m/>
    <n v="0"/>
    <n v="55"/>
    <s v="NO_CONCILIADO"/>
    <m/>
    <m/>
  </r>
  <r>
    <x v="46"/>
    <m/>
    <x v="46"/>
    <x v="174"/>
    <s v="B20547350002"/>
    <s v="BOD"/>
    <n v="2054735"/>
    <m/>
    <s v="00599042001 DEP.DE CHEQ.AJENOS,RET.DE CAM.,CONCEPTO: OMISION DE FACTURA NO DECLARADA MARIETA BURGOA,DEP.: EMPRESA BOLIVIANA DE ALIMENTOS Y DERIVADOS -EBA , PROCEDENCIA: BANCO UNION S.A., CHEQUE: 1129, FECHA DE EMISION:30/09/2022"/>
    <m/>
    <m/>
    <m/>
    <m/>
    <m/>
    <m/>
    <n v="0"/>
    <n v="347.88"/>
    <s v="NO_CONCILIADO"/>
    <m/>
    <m/>
  </r>
  <r>
    <x v="3"/>
    <m/>
    <x v="3"/>
    <x v="174"/>
    <s v="B20547360002"/>
    <s v="BOD"/>
    <n v="2054736"/>
    <m/>
    <s v="00099021001 DEP.DE CHEQ.AJENOS,RET.DE CAM.,CONCEPTO: SOLICITUD DE REEMBOLSO,DEP.: CAJA DE SALUD DE LA BANCA PRIVADA , PROCEDENCIA: BANCO NACIONAL DE BOLIVIA S.A., CHEQUE: 9977212, FECHA DE EMISION:22/09/2022"/>
    <m/>
    <m/>
    <m/>
    <m/>
    <m/>
    <m/>
    <n v="0"/>
    <n v="1301.81"/>
    <s v="NO_CONCILIADO"/>
    <m/>
    <m/>
  </r>
  <r>
    <x v="46"/>
    <m/>
    <x v="46"/>
    <x v="174"/>
    <s v="B20547380002"/>
    <s v="BOD"/>
    <n v="2054738"/>
    <m/>
    <s v="00599032003 DEP.DE CHEQ.AJENOS,RET.DE CAM.,CONCEPTO: DEPÓSITO SALDO NO EJECUTADO ARIEL ALBA,DEP.: EMPRESA BOLIVIANA DE ALIMENTOS Y DERIVADOS -EBA , PROCEDENCIA: BANCO UNION S.A., CHEQUE: 1125, FECHA DE EMISION:30/09/2022"/>
    <m/>
    <m/>
    <m/>
    <m/>
    <m/>
    <m/>
    <n v="0"/>
    <n v="190.1"/>
    <s v="NO_CONCILIADO"/>
    <m/>
    <m/>
  </r>
  <r>
    <x v="46"/>
    <m/>
    <x v="46"/>
    <x v="174"/>
    <s v="B20547390002"/>
    <s v="BOD"/>
    <n v="2054739"/>
    <m/>
    <s v="00599072001 DEP.DE CHEQ.AJENOS,RET.DE CAM.,CONCEPTO: DEPÓSITO SALDOS NO EJECUTADOS REYNALDO ARISACA,DEP.: EMPRESA BOLIVIANA DE ALIMENTOS Y DERIVADOS -EBA , PROCEDENCIA: BANCO UNION S.A., CHEQUE: 1128, FECHA DE EMISION:30/09/2022"/>
    <m/>
    <m/>
    <m/>
    <m/>
    <m/>
    <m/>
    <n v="0"/>
    <n v="476.5"/>
    <s v="NO_CONCILIADO"/>
    <m/>
    <m/>
  </r>
  <r>
    <x v="46"/>
    <m/>
    <x v="46"/>
    <x v="174"/>
    <s v="B20547430002"/>
    <s v="BOD"/>
    <n v="2054743"/>
    <m/>
    <s v="00599012001 DEP.DE CHEQ.AJENOS,RET.DE CAM.,CONCEPTO: DEVOLUCION DE RECURSOS POR MANTENIMIENTO Y ARREGLO DE CAMIONETA POR GABRIELA SEJAS MARIN,DEP.: EMPRESA BOLIVIANA DE ALIMENTOS Y DERIVADOS -EBA"/>
    <m/>
    <m/>
    <m/>
    <m/>
    <m/>
    <m/>
    <n v="0"/>
    <n v="15135"/>
    <s v="NO_CONCILIADO"/>
    <m/>
    <m/>
  </r>
  <r>
    <x v="101"/>
    <m/>
    <x v="101"/>
    <x v="174"/>
    <s v="B20547400002"/>
    <s v="BOD"/>
    <n v="2054740"/>
    <m/>
    <s v="00595012002 DEP.DE CHEQ.AJENOS,RET.DE CAM.,CONCEPTO: DEVOLUCION DE FONDOS POR SUBSIDIO INCAPACIDAD TEMPORAL 07/2022,DEP.: CAJA DE SALUD DE LA BANCA PRIVADA , PROCEDENCIA: BANCO NACIONAL DE BOLIVIA S.A., CHEQUE: 1000975, FECHA DE EMISION:20/09/2022"/>
    <m/>
    <m/>
    <m/>
    <m/>
    <m/>
    <m/>
    <n v="0"/>
    <n v="453.63"/>
    <s v="NO_CONCILIADO"/>
    <m/>
    <m/>
  </r>
  <r>
    <x v="46"/>
    <m/>
    <x v="46"/>
    <x v="174"/>
    <s v="B20547410002"/>
    <s v="BOD"/>
    <n v="2054741"/>
    <m/>
    <s v="00599052001 DEP.DE CHEQ.AJENOS,RET.DE CAM.,CONCEPTO: OMISION DE FACTURA NO DECLARADA LIBRO DE COMPRAS MARCO ANTONIO CASTILLO VERA,DEP.: EMPRESA BOLIVIANA DE ALIMENTOS Y DERIVADOS -EBA"/>
    <m/>
    <m/>
    <m/>
    <m/>
    <m/>
    <m/>
    <n v="0"/>
    <n v="447.82"/>
    <s v="NO_CONCILIADO"/>
    <m/>
    <m/>
  </r>
  <r>
    <x v="3"/>
    <m/>
    <x v="3"/>
    <x v="174"/>
    <s v="B20547420002"/>
    <s v="BOD"/>
    <n v="2054742"/>
    <m/>
    <s v="00099021001 DEP.DE CHEQ.AJENOS,RET.DE CAM.,CONCEPTO: REEMBOLSO DE SUBSIDIO POR INCAPACIDAD TEMPORAL JULIO 2022,DEP.: CAJA DE SALUD DE LA BANCA PRIVADA , PROCEDENCIA: BANCO NACIONAL DE BOLIVIA S.A., CHEQUE: 9977502, FECHA DE EMISION:22/09/2022"/>
    <m/>
    <m/>
    <m/>
    <m/>
    <m/>
    <m/>
    <n v="0"/>
    <n v="4123.8"/>
    <s v="NO_CONCILIADO"/>
    <m/>
    <m/>
  </r>
  <r>
    <x v="46"/>
    <m/>
    <x v="46"/>
    <x v="174"/>
    <s v="B20547450002"/>
    <s v="BOD"/>
    <n v="2054745"/>
    <m/>
    <s v="00599032003 DEP.DE CHEQ.AJENOS,RET.DE CAM.,CONCEPTO: DEPÓSITO SALDO NO EJECUTADO ARIEL ALBA,DEP.: EMPRESA BOLIVIANA DE ALIMENTOS Y DERIVADOS -EBA , PROCEDENCIA: BANCO UNION S.A., CHEQUE: 1123, FECHA DE EMISION:30/09/2022"/>
    <m/>
    <m/>
    <m/>
    <m/>
    <m/>
    <m/>
    <n v="0"/>
    <n v="36.46"/>
    <s v="NO_CONCILIADO"/>
    <m/>
    <m/>
  </r>
  <r>
    <x v="46"/>
    <m/>
    <x v="46"/>
    <x v="174"/>
    <s v="B20547480002"/>
    <s v="BOD"/>
    <n v="2054748"/>
    <m/>
    <s v="00599032003 DEP.DE CHEQ.AJENOS,RET.DE CAM.,CONCEPTO: DEPÓSITO CUENTAS POR COBRAR JOSE LUIS VARGAS,DEP.: EMPRESA BOLIVIANA DE ALIMENTOS Y DERIVADOS -EBA , PROCEDENCIA: BANCO UNION S.A., CHEQUE: 1124, FECHA DE EMISION:30/09/2022"/>
    <m/>
    <m/>
    <m/>
    <m/>
    <m/>
    <m/>
    <n v="0"/>
    <n v="800"/>
    <s v="NO_CONCILIADO"/>
    <m/>
    <m/>
  </r>
  <r>
    <x v="89"/>
    <m/>
    <x v="89"/>
    <x v="174"/>
    <s v="B20547490002"/>
    <s v="BOD"/>
    <n v="2054749"/>
    <m/>
    <s v="00016018001 DEP.DE CHEQ.AJENOS,RET.DE CAM.,CONCEPTO: UNICEF FACE,DEP.: MINISTERIO DE EDUCACION , PROCEDENCIA: BANCO UNION S.A., CHEQUE: 307, FECHA DE EMISION:21/09/2022"/>
    <m/>
    <m/>
    <m/>
    <m/>
    <m/>
    <m/>
    <n v="0"/>
    <n v="183463"/>
    <s v="NO_CONCILIADO"/>
    <m/>
    <m/>
  </r>
  <r>
    <x v="89"/>
    <m/>
    <x v="89"/>
    <x v="174"/>
    <s v="B20547500002"/>
    <s v="BOD"/>
    <n v="2054750"/>
    <m/>
    <s v="00016018001 DEP.DE CHEQ.AJENOS,RET.DE CAM.,CONCEPTO: UNICEF FACE,DEP.: MINISTERIO DE EDUCACION , PROCEDENCIA: BANCO UNION S.A., CHEQUE: 310, FECHA DE EMISION:29/09/2022"/>
    <m/>
    <m/>
    <m/>
    <m/>
    <m/>
    <m/>
    <n v="0"/>
    <n v="60000"/>
    <s v="NO_CONCILIADO"/>
    <m/>
    <m/>
  </r>
  <r>
    <x v="46"/>
    <m/>
    <x v="46"/>
    <x v="174"/>
    <s v="B20547510002"/>
    <s v="BOD"/>
    <n v="2054751"/>
    <m/>
    <s v="00599012001 DEP.DE CHEQ.AJENOS,RET.DE CAM.,CONCEPTO: PAGO DE CONSUMO DE AGUA POTABLE PRORRATEO CORRESPONDIENTE DE EDIFICIO HERMANOS MALDONADO,DEP.: EMPRESA BOLIVIANA DE ALIMENTOS Y DERIVADOS -EBA"/>
    <m/>
    <m/>
    <m/>
    <m/>
    <m/>
    <m/>
    <n v="0"/>
    <n v="281"/>
    <s v="NO_CONCILIADO"/>
    <m/>
    <m/>
  </r>
  <r>
    <x v="89"/>
    <m/>
    <x v="89"/>
    <x v="174"/>
    <s v="B20547520002"/>
    <s v="BOD"/>
    <n v="2054752"/>
    <m/>
    <s v="00016018001 DEP.DE CHEQ.AJENOS,RET.DE CAM.,CONCEPTO: UNICEF FACE,DEP.: MINISTERIO DE EDUCACION , PROCEDENCIA: BANCO UNION S.A., CHEQUE: 308, FECHA DE EMISION:21/09/2022"/>
    <m/>
    <m/>
    <m/>
    <m/>
    <m/>
    <m/>
    <n v="0"/>
    <n v="112936"/>
    <s v="NO_CONCILIADO"/>
    <m/>
    <m/>
  </r>
  <r>
    <x v="83"/>
    <m/>
    <x v="83"/>
    <x v="174"/>
    <s v="G20218770001"/>
    <s v="CVD"/>
    <n v="2021877"/>
    <m/>
    <s v="COBRO COSTOS DE PAPELERIA POR REGULARIZACION DE TRANSFERENCIA DEL EXTERIOR POR ORDEN DE GAS CORONA S A E C A (ASUNCION PARAGUAY) REF.: S0622713C45701 - 0540844 FECHA VALOR 28/09/2022 LIB. 00513062001 YPFB-OPERACIONES PLANTA DE SEPARACION DE LIQUIDOS RIO GRANDE"/>
    <m/>
    <m/>
    <m/>
    <m/>
    <m/>
    <m/>
    <n v="50"/>
    <n v="0"/>
    <s v="NO_CONCILIADO"/>
    <m/>
    <m/>
  </r>
  <r>
    <x v="98"/>
    <m/>
    <x v="98"/>
    <x v="174"/>
    <s v="J05175520001"/>
    <s v="NTE"/>
    <n v="4354078"/>
    <m/>
    <s v="De: 00514012003 PAGO SERVICIO DE LA DEUDA SANO DLBCI Nº 106/2016 PROYECTO PLANTA SOLAR FOTOVOLTAICA ORURO (50MW) Y 50 MW ADICIONALES DC-CONTA Nº 090264"/>
    <m/>
    <m/>
    <m/>
    <m/>
    <m/>
    <m/>
    <n v="2928628.3"/>
    <n v="0"/>
    <s v="NO_CONCILIADO"/>
    <m/>
    <m/>
  </r>
  <r>
    <x v="10"/>
    <m/>
    <x v="10"/>
    <x v="174"/>
    <s v="G20223960003"/>
    <s v="COB"/>
    <n v="16634"/>
    <m/>
    <s v="PAGO A AFD PRÉSTAMO CBO-1011-02-C VCTO. 30-09-2022 POR CUENTA DE TGN , NTI. 016634 VALOR 30-09-2022 INTERESES EUR 164.088,89 COMISIONES EUR 75.396,59 CTA. 3987 CUENTA UNICA DEL TESORO LIB. 00099021001 REF.: COMISIONES BANCARIAS"/>
    <m/>
    <m/>
    <m/>
    <m/>
    <m/>
    <m/>
    <n v="1395.73"/>
    <n v="0"/>
    <s v="NO_CONCILIADO"/>
    <m/>
    <m/>
  </r>
  <r>
    <x v="10"/>
    <m/>
    <x v="10"/>
    <x v="174"/>
    <s v="G20227170003"/>
    <s v="CRV"/>
    <n v="2022717"/>
    <m/>
    <s v="PAGO A NATIXIS FRANCIA PRÉSTAMO 931-OA1 VCTO. 30-09-2022 POR CUENTA DE GMSCZ , VALOR 30-09-2022 CAPITAL EUR 8.968,00 INTERESES EUR 1.359,97 LIB. 00099031002 RECUP.DIFERENCIALES CAPITAL E INTERES-CRED.EXT."/>
    <m/>
    <m/>
    <m/>
    <m/>
    <m/>
    <m/>
    <n v="0"/>
    <n v="6794.77"/>
    <s v="NO_CONCILIADO"/>
    <m/>
    <m/>
  </r>
  <r>
    <x v="3"/>
    <m/>
    <x v="3"/>
    <x v="174"/>
    <s v="Q16932170002"/>
    <s v="CRV"/>
    <n v="1693217"/>
    <m/>
    <s v="NUMERO DE LIBRETA CUT: 00099021001 OPERACIÓN E18 TRANSFERENCIA DEL SISTEMA FINANCIERO POR CUENTA DE TERCEROS A LA CUT devolucion de aportes desacreditacion TGN-MEFP_VTCP_DGPOT_UAIS_No_1649.2022"/>
    <m/>
    <m/>
    <m/>
    <m/>
    <m/>
    <m/>
    <n v="0"/>
    <n v="5378.71"/>
    <s v="NO_CONCILIADO"/>
    <m/>
    <m/>
  </r>
  <r>
    <x v="83"/>
    <m/>
    <x v="83"/>
    <x v="174"/>
    <s v="G20225610001"/>
    <s v="CVD"/>
    <n v="2022561"/>
    <m/>
    <s v="COBRO COSTOS DE PAPELERIA SEGUN TRANSFERENCIA DEL EXTERIOR POR ORDEN DE PUMA ENERGY PARAGUAY S.A., FECHA VALOR 29/9/2022 LIB. 00513062001 YPFB-OPERACIONES PLANTA DE SEPARACION DE LIQUIDOS RIO GRANDE"/>
    <m/>
    <m/>
    <m/>
    <m/>
    <m/>
    <m/>
    <n v="50"/>
    <n v="0"/>
    <s v="NO_CONCILIADO"/>
    <m/>
    <m/>
  </r>
  <r>
    <x v="83"/>
    <m/>
    <x v="83"/>
    <x v="174"/>
    <s v="G20225630001"/>
    <s v="CVD"/>
    <n v="2022563"/>
    <m/>
    <s v="COBRO COSTOS DE PAPELERIA SEGUN TRANSFERENCIA DEL EXTERIOR POR ORDEN DE PETROLEOS DEL NORTE S.A.C.I., FECHA VALOR 29/09/2022 REF:FACTURA 1349/2022 LIB. 00513062001 YPFB-OPERACIONES PLANTA DE SEPARACION DE LIQUIDOS RIO GRANDE"/>
    <m/>
    <m/>
    <m/>
    <m/>
    <m/>
    <m/>
    <n v="50"/>
    <n v="0"/>
    <s v="NO_CONCILIADO"/>
    <m/>
    <m/>
  </r>
  <r>
    <x v="83"/>
    <m/>
    <x v="83"/>
    <x v="174"/>
    <s v="G20225680003"/>
    <s v="CVD"/>
    <n v="2022568"/>
    <m/>
    <s v="TRANSFERENCIA DE FONDOS AL EXTERIOR A SOLICITUD DE YACIMIENTOS PETROLIFEROS FISCALES BOLIVIANOS SEGUN SOLICITUD YPFB-0323-2022 REF: PAGO NOVUM ENERGY TRADING CORP 2DO POST PAGO POR SUM HIDR LIQ MEDIANTE BUQUES OCCIDENTE 2022 SEGUN OP UPCA 1135 LIB. 00513012004 LBP-YPFB-UNICOMERCIAL (4030005415/1-2188907)"/>
    <m/>
    <m/>
    <m/>
    <m/>
    <m/>
    <m/>
    <n v="100946.81"/>
    <n v="0"/>
    <s v="NO_CONCILIADO"/>
    <m/>
    <m/>
  </r>
  <r>
    <x v="124"/>
    <m/>
    <x v="124"/>
    <x v="174"/>
    <s v="G20227430004"/>
    <s v="DVD"/>
    <n v="16681"/>
    <m/>
    <s v="VENTA DE DIVISAS CON TRANSFERENCIA DE FONDOS A SOLICITUD DE EMPRESA PUBLICA DE TRANSPORTE AEREO MILITAR SEGUN SOLICITUD 16681 REF: TRANSFERENCIA A LA EMPRESA ANSETT AVIATION ITALY POR EL CURSO DE RECALIFICACION EN SIMULADOR DE VUELO PARA 4 TRIPULANTES DE LA AERONAVE AVRO RJ70 MATRICULA CP 3106 DE LA LIB. 00596012001 EP-TAM GESTION ADMINISTRATIVA POR DIFERENCIAL CAMBIARIO"/>
    <m/>
    <m/>
    <m/>
    <m/>
    <m/>
    <m/>
    <n v="3918.77"/>
    <n v="0"/>
    <s v="NO_CONCILIADO"/>
    <m/>
    <m/>
  </r>
  <r>
    <x v="83"/>
    <m/>
    <x v="83"/>
    <x v="174"/>
    <s v="G20229000001"/>
    <s v="CVD"/>
    <n v="2022900"/>
    <m/>
    <s v="COBRO COSTOS DE PAPELERIA SEGUN TRANSFERENCIA DEL EXTERIOR POR ORDEN DE TRADENER LIMITADA, FECHA VALOR 30/9/2022, INV PPC-TD-02-22 LIB. 00513012007 YPFB - RECURSOS NACIONALIZACIÓN"/>
    <m/>
    <m/>
    <m/>
    <m/>
    <m/>
    <m/>
    <n v="50"/>
    <n v="0"/>
    <s v="NO_CONCILIADO"/>
    <m/>
    <m/>
  </r>
  <r>
    <x v="87"/>
    <m/>
    <x v="87"/>
    <x v="174"/>
    <s v="S10435220003"/>
    <s v="COB"/>
    <n v="1043522"/>
    <m/>
    <s v="||TRANSFERENCIA DE FONDOS S/G. MENSAJE SWIFT NRO. 16439 DE LA FECHA, Y NOTA REMITIDA POR LA DIRECCIÓN GENERAL DE AERONAUTICA CIVIL CITE: DGAC-10774/2022 DE FECHA 31/03/2022 (HRE-TGL-5031) (SECTOR PÚBLICO - SOBREVUELOS). DÉBITO DE LA LIBRETA 00117012001 DGAC, REPOSICIÓN ÚTILES DE ESCRITORIO."/>
    <m/>
    <m/>
    <m/>
    <m/>
    <m/>
    <m/>
    <n v="50"/>
    <n v="0"/>
    <s v="NO_CONCILIADO"/>
    <m/>
    <m/>
  </r>
  <r>
    <x v="19"/>
    <m/>
    <x v="19"/>
    <x v="174"/>
    <s v="S10435240003"/>
    <s v="COB"/>
    <n v="1043524"/>
    <m/>
    <s v="||TRANSFERENCIA DE FONDOS S/G. MENSAJE SWIFT NRO. 16433 DE LA FECHA, Y NOTA REMITIDA POR NAVEGACIÓN AEREA Y AEROPUERTOS BOLIVIANOS CITE: NAABOL-DNAF/N°0112/2022 DE FECHA 30/03/2022 (HRE-TGL-4950) (SECTOR PÚBLICO - SOBREVUELOS). DÉBITO DE LA LIBRETA 00389012001 NAABOL-ADMINISTRACION, REPOSICIÓN ÚTILES DE ESCRITORIO."/>
    <m/>
    <m/>
    <m/>
    <m/>
    <m/>
    <m/>
    <n v="50"/>
    <n v="0"/>
    <s v="NO_CONCILIADO"/>
    <m/>
    <m/>
  </r>
  <r>
    <x v="19"/>
    <m/>
    <x v="19"/>
    <x v="174"/>
    <s v="S10435330003"/>
    <s v="COB"/>
    <n v="1043533"/>
    <m/>
    <s v="||TRANSFERENCIA DE FONDOS SEGÚN MENSAJES SWIFT N°16386 Y 16385 DE LA FECHA Y NOTA CITE: NAABOL-DNAF/N° 0112/2022 DE NAVEGACIÓN AEREA Y AEROPUERTOS BOLIVIANOS DE FECHA 30/03/2022 (HRE-TGL-4950). (SECTOR PÚBLICO-SOBREVUELOS). DÉBITO DE LA LIBRETA 00389012001 NAABOL - ADMINISTRACIÓN, REPOSICIÓN DE ÚTILES DE ESCRITORIO."/>
    <m/>
    <m/>
    <m/>
    <m/>
    <m/>
    <m/>
    <n v="50"/>
    <n v="0"/>
    <s v="NO_CONCILIADO"/>
    <m/>
    <m/>
  </r>
  <r>
    <x v="86"/>
    <m/>
    <x v="86"/>
    <x v="174"/>
    <s v="G20229670002"/>
    <s v="CRV"/>
    <n v="2022967"/>
    <m/>
    <s v="REGULARIZACION DE TRANSFERENCIA DEL EXTERIOR SEGUN SWIFT NO 16351 DE FECHA 30/09/2022 ORDENANTE: CONSULADO DE BOLIVIA EN MADRID, FECHA VALOR 29/9/2022, RECAUDACIONES GESTORIA CONSULAR LIB. 00010011102 MIN.RELACIONES EXTERIORES - GESTORIA CONSULAR LEY Nº 3108"/>
    <m/>
    <m/>
    <m/>
    <m/>
    <m/>
    <m/>
    <n v="0"/>
    <n v="400146.13"/>
    <s v="NO_CONCILIADO"/>
    <m/>
    <m/>
  </r>
  <r>
    <x v="99"/>
    <m/>
    <x v="99"/>
    <x v="174"/>
    <s v="G20229020001"/>
    <s v="CVD"/>
    <n v="2022902"/>
    <m/>
    <s v="COBRO COSTOS DE PAPELERIA SEGUN TRANSFERENCIA DEL EXTERIOR POR ORDEN DE ECONOMET SPA, FECHA VALOR 30/9/2022, ORDEN DE VENTA ODV-VEX-0002-22 150 TM LIB. 00597012001 RECURSOS PROPIOS VENTAS YLB"/>
    <m/>
    <m/>
    <m/>
    <m/>
    <m/>
    <m/>
    <n v="50"/>
    <n v="0"/>
    <s v="NO_CONCILIADO"/>
    <m/>
    <m/>
  </r>
  <r>
    <x v="86"/>
    <m/>
    <x v="86"/>
    <x v="174"/>
    <s v="G20229680001"/>
    <s v="CVD"/>
    <n v="2022968"/>
    <m/>
    <s v="COBRO COSTOS DE PAPELERIA POR REGULARIZACION DE TRANSFERENCIA DEL EXTERIOR POR ORDEN DE CONSULADO DE BOLIVIA EN MADRID, FECHA VALOR 29/9/2022, RECAUDACIONES GESTORIA CONSULAR LIB. 00010011102 MIN.RELACIONES EXTERIORES - GESTORIA CONSULAR LEY Nº 3108"/>
    <m/>
    <m/>
    <m/>
    <m/>
    <m/>
    <m/>
    <n v="50"/>
    <n v="0"/>
    <s v="NO_CONCILIADO"/>
    <m/>
    <m/>
  </r>
  <r>
    <x v="99"/>
    <m/>
    <x v="99"/>
    <x v="174"/>
    <s v="G20229040001"/>
    <s v="CVD"/>
    <n v="2022904"/>
    <m/>
    <s v="COBRO COSTOS DE PAPELERIA SEGUN TRANSFERENCIA DEL EXTERIOR POR ORDEN DE SOLLEM SPA, FECHA VALOR 30/9/2022, SM2225 ACC 5970034001 LIB. 00597012001 RECURSOS PROPIOS VENTAS YLB"/>
    <m/>
    <m/>
    <m/>
    <m/>
    <m/>
    <m/>
    <n v="50"/>
    <n v="0"/>
    <s v="NO_CONCILIADO"/>
    <m/>
    <m/>
  </r>
  <r>
    <x v="3"/>
    <m/>
    <x v="3"/>
    <x v="174"/>
    <s v="I01077430002"/>
    <s v="CRV"/>
    <n v="107743"/>
    <m/>
    <s v="TRANSFERENCIA AUTOMATICA SEGUN INSTRUCCION DEL MINISTERIO DE ECONOMIA Y FINANZAS PUBLICAS LIBRETA 00990201001 TGN RECURSOS ORDINARIOS"/>
    <m/>
    <m/>
    <m/>
    <m/>
    <m/>
    <m/>
    <n v="0"/>
    <n v="90061024.560000002"/>
    <s v="NO_CONCILIADO"/>
    <m/>
    <m/>
  </r>
  <r>
    <x v="10"/>
    <m/>
    <x v="10"/>
    <x v="174"/>
    <s v="S10436860001"/>
    <s v="COB"/>
    <n v="1043686"/>
    <m/>
    <s v="COBRO DE||ÚTILES DE ESCRITORIO POR EL COMPROBANTE CONTABLE N°1043683 DE LA FECHA SG MEFP/VTCP/DGCP/UODP/N°671/2022 COSTO ÚTILES DE ESCRITORIO DE LA CUT N°3987, LIBRETA N° 00099021001 TGN-RECURSOS ORDINARIOS"/>
    <m/>
    <m/>
    <m/>
    <m/>
    <m/>
    <m/>
    <n v="50"/>
    <n v="0"/>
    <s v="NO_CONCILIADO"/>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7" cacheId="152"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CD3:CK8" firstHeaderRow="1" firstDataRow="3" firstDataCol="2"/>
  <pivotFields count="17">
    <pivotField axis="axisRow" compact="0" outline="0" showAll="0" defaultSubtotal="0">
      <items count="3">
        <item x="0"/>
        <item x="1"/>
        <item x="2"/>
      </items>
    </pivotField>
    <pivotField compact="0" outline="0" showAll="0" defaultSubtotal="0"/>
    <pivotField axis="axisRow" compact="0" outline="0" showAll="0" defaultSubtotal="0">
      <items count="3">
        <item x="0"/>
        <item x="1"/>
        <item x="2"/>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43" outline="0" subtotalTop="0" showAll="0" defaultSubtotal="0"/>
    <pivotField compact="0" numFmtId="43" outline="0" subtotalTop="0" showAll="0" defaultSubtotal="0"/>
    <pivotField dataField="1" compact="0" numFmtId="43" outline="0" subtotalTop="0" showAll="0" defaultSubtotal="0"/>
    <pivotField dataField="1" compact="0" numFmtId="43" outline="0" subtotalTop="0" showAll="0" defaultSubtotal="0"/>
    <pivotField compact="0" numFmtId="43" outline="0" subtotalTop="0" showAll="0" defaultSubtotal="0"/>
    <pivotField compact="0" outline="0" subtotalTop="0" showAll="0" defaultSubtotal="0"/>
  </pivotFields>
  <rowFields count="2">
    <field x="0"/>
    <field x="2"/>
  </rowFields>
  <rowItems count="3">
    <i>
      <x/>
      <x/>
    </i>
    <i>
      <x v="1"/>
      <x v="1"/>
    </i>
    <i>
      <x v="2"/>
      <x v="2"/>
    </i>
  </rowItems>
  <colFields count="2">
    <field x="3"/>
    <field x="-2"/>
  </colFields>
  <colItems count="6">
    <i>
      <x v="4"/>
      <x/>
    </i>
    <i r="1" i="1">
      <x v="1"/>
    </i>
    <i>
      <x v="5"/>
      <x/>
    </i>
    <i r="1" i="1">
      <x v="1"/>
    </i>
    <i>
      <x v="9"/>
      <x/>
    </i>
    <i r="1" i="1">
      <x v="1"/>
    </i>
  </colItems>
  <dataFields count="2">
    <dataField name="Suma de Débitos_x000a_(Bs)" fld="13" baseField="0" baseItem="0"/>
    <dataField name="Suma de Créditos_x000a_(Bs)"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TablaDinámica5" cacheId="151"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BC3:BV16" firstHeaderRow="1" firstDataRow="3" firstDataCol="2"/>
  <pivotFields count="17">
    <pivotField axis="axisRow" compact="0" outline="0" showAll="0" defaultSubtotal="0">
      <items count="11">
        <item x="5"/>
        <item x="2"/>
        <item x="0"/>
        <item x="1"/>
        <item x="7"/>
        <item x="4"/>
        <item x="3"/>
        <item x="6"/>
        <item x="8"/>
        <item x="9"/>
        <item x="10"/>
      </items>
    </pivotField>
    <pivotField compact="0" outline="0" showAll="0" defaultSubtotal="0"/>
    <pivotField axis="axisRow" compact="0" outline="0" showAll="0" defaultSubtotal="0">
      <items count="10">
        <item x="3"/>
        <item x="2"/>
        <item x="0"/>
        <item x="1"/>
        <item x="6"/>
        <item x="4"/>
        <item x="5"/>
        <item x="7"/>
        <item x="8"/>
        <item x="9"/>
      </items>
    </pivotField>
    <pivotField axis="axisCol" compact="0" numFmtId="14" outline="0" subtotalTop="0" showAll="0" defaultSubtotal="0">
      <items count="14">
        <item x="0"/>
        <item x="1"/>
        <item x="2"/>
        <item x="3"/>
        <item x="4"/>
        <item x="5"/>
        <item x="6"/>
        <item x="7"/>
        <item x="8"/>
        <item x="9"/>
        <item x="10"/>
        <item x="11"/>
        <item x="12"/>
        <item x="13"/>
      </items>
    </pivotField>
    <pivotField compact="0" numFmtId="1" outline="0" subtotalTop="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43" outline="0" subtotalTop="0" showAll="0" defaultSubtotal="0"/>
    <pivotField dataField="1" compact="0" numFmtId="43" outline="0" subtotalTop="0" showAll="0" defaultSubtotal="0"/>
    <pivotField compact="0" numFmtId="43" outline="0" subtotalTop="0" showAll="0" defaultSubtotal="0"/>
    <pivotField compact="0" outline="0" subtotalTop="0" showAll="0" defaultSubtotal="0"/>
  </pivotFields>
  <rowFields count="2">
    <field x="0"/>
    <field x="2"/>
  </rowFields>
  <rowItems count="11">
    <i>
      <x/>
      <x/>
    </i>
    <i>
      <x v="1"/>
      <x v="1"/>
    </i>
    <i>
      <x v="2"/>
      <x v="2"/>
    </i>
    <i>
      <x v="3"/>
      <x v="3"/>
    </i>
    <i>
      <x v="4"/>
      <x v="4"/>
    </i>
    <i>
      <x v="5"/>
      <x v="5"/>
    </i>
    <i>
      <x v="6"/>
      <x/>
    </i>
    <i>
      <x v="7"/>
      <x v="6"/>
    </i>
    <i>
      <x v="8"/>
      <x v="7"/>
    </i>
    <i>
      <x v="9"/>
      <x v="8"/>
    </i>
    <i>
      <x v="10"/>
      <x v="9"/>
    </i>
  </rowItems>
  <colFields count="2">
    <field x="3"/>
    <field x="-2"/>
  </colFields>
  <colItems count="18">
    <i>
      <x v="1"/>
      <x/>
    </i>
    <i r="1" i="1">
      <x v="1"/>
    </i>
    <i>
      <x v="2"/>
      <x/>
    </i>
    <i r="1" i="1">
      <x v="1"/>
    </i>
    <i>
      <x v="3"/>
      <x/>
    </i>
    <i r="1" i="1">
      <x v="1"/>
    </i>
    <i>
      <x v="4"/>
      <x/>
    </i>
    <i r="1" i="1">
      <x v="1"/>
    </i>
    <i>
      <x v="5"/>
      <x/>
    </i>
    <i r="1" i="1">
      <x v="1"/>
    </i>
    <i>
      <x v="6"/>
      <x/>
    </i>
    <i r="1" i="1">
      <x v="1"/>
    </i>
    <i>
      <x v="7"/>
      <x/>
    </i>
    <i r="1" i="1">
      <x v="1"/>
    </i>
    <i>
      <x v="8"/>
      <x/>
    </i>
    <i r="1" i="1">
      <x v="1"/>
    </i>
    <i>
      <x v="9"/>
      <x/>
    </i>
    <i r="1" i="1">
      <x v="1"/>
    </i>
  </colItems>
  <dataFields count="2">
    <dataField name="Suma de Débitos" fld="13" baseField="2" baseItem="3" numFmtId="4"/>
    <dataField name="Suma de Créditos" fld="14" baseField="2" baseItem="3"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name="TablaDinámica1" cacheId="154"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3:T131" firstHeaderRow="1" firstDataRow="3" firstDataCol="2"/>
  <pivotFields count="20">
    <pivotField axis="axisRow" compact="0" outline="0" showAll="0" defaultSubtotal="0">
      <items count="128">
        <item x="86"/>
        <item x="4"/>
        <item x="89"/>
        <item x="71"/>
        <item x="73"/>
        <item x="63"/>
        <item x="80"/>
        <item x="32"/>
        <item x="47"/>
        <item x="18"/>
        <item x="14"/>
        <item x="87"/>
        <item x="88"/>
        <item x="51"/>
        <item x="61"/>
        <item x="92"/>
        <item x="43"/>
        <item x="106"/>
        <item x="42"/>
        <item x="83"/>
        <item x="113"/>
        <item x="26"/>
        <item x="46"/>
        <item x="100"/>
        <item x="109"/>
        <item x="107"/>
        <item x="8"/>
        <item x="3"/>
        <item x="7"/>
        <item x="2"/>
        <item x="13"/>
        <item x="0"/>
        <item x="99"/>
        <item x="101"/>
        <item x="5"/>
        <item x="77"/>
        <item x="24"/>
        <item x="91"/>
        <item x="114"/>
        <item x="38"/>
        <item x="33"/>
        <item x="85"/>
        <item x="50"/>
        <item x="81"/>
        <item x="90"/>
        <item x="105"/>
        <item x="6"/>
        <item x="102"/>
        <item x="57"/>
        <item x="60"/>
        <item x="79"/>
        <item x="98"/>
        <item x="121"/>
        <item x="82"/>
        <item x="41"/>
        <item m="1" x="127"/>
        <item x="1"/>
        <item x="62"/>
        <item x="12"/>
        <item x="110"/>
        <item x="94"/>
        <item x="78"/>
        <item x="19"/>
        <item x="59"/>
        <item x="11"/>
        <item x="10"/>
        <item x="9"/>
        <item x="72"/>
        <item x="122"/>
        <item x="23"/>
        <item x="15"/>
        <item x="64"/>
        <item x="16"/>
        <item x="31"/>
        <item x="75"/>
        <item x="95"/>
        <item x="49"/>
        <item x="17"/>
        <item x="96"/>
        <item x="53"/>
        <item x="108"/>
        <item x="27"/>
        <item x="20"/>
        <item x="67"/>
        <item x="69"/>
        <item x="21"/>
        <item x="104"/>
        <item x="116"/>
        <item x="93"/>
        <item x="55"/>
        <item x="56"/>
        <item x="25"/>
        <item x="111"/>
        <item x="37"/>
        <item x="28"/>
        <item x="44"/>
        <item x="52"/>
        <item x="39"/>
        <item x="30"/>
        <item x="34"/>
        <item x="35"/>
        <item x="40"/>
        <item x="45"/>
        <item x="112"/>
        <item x="48"/>
        <item x="54"/>
        <item x="58"/>
        <item x="22"/>
        <item x="29"/>
        <item x="36"/>
        <item x="65"/>
        <item x="66"/>
        <item x="68"/>
        <item x="103"/>
        <item x="70"/>
        <item x="118"/>
        <item x="74"/>
        <item x="97"/>
        <item x="76"/>
        <item x="84"/>
        <item x="115"/>
        <item x="117"/>
        <item x="119"/>
        <item x="120"/>
        <item x="123"/>
        <item m="1" x="126"/>
        <item x="124"/>
        <item x="125"/>
      </items>
    </pivotField>
    <pivotField compact="0" outline="0" showAll="0" defaultSubtotal="0"/>
    <pivotField axis="axisRow" compact="0" outline="0" showAll="0" defaultSubtotal="0">
      <items count="128">
        <item x="2"/>
        <item x="43"/>
        <item x="42"/>
        <item x="88"/>
        <item x="100"/>
        <item x="113"/>
        <item x="7"/>
        <item x="87"/>
        <item x="10"/>
        <item x="3"/>
        <item x="46"/>
        <item x="26"/>
        <item x="92"/>
        <item x="8"/>
        <item x="13"/>
        <item x="61"/>
        <item x="71"/>
        <item x="80"/>
        <item x="47"/>
        <item x="63"/>
        <item x="4"/>
        <item x="73"/>
        <item x="14"/>
        <item x="18"/>
        <item x="86"/>
        <item x="0"/>
        <item x="107"/>
        <item x="109"/>
        <item x="51"/>
        <item x="106"/>
        <item x="83"/>
        <item x="99"/>
        <item x="101"/>
        <item x="5"/>
        <item x="77"/>
        <item x="32"/>
        <item x="89"/>
        <item x="24"/>
        <item x="91"/>
        <item x="114"/>
        <item x="38"/>
        <item x="33"/>
        <item x="85"/>
        <item x="50"/>
        <item x="81"/>
        <item x="90"/>
        <item x="105"/>
        <item x="6"/>
        <item x="102"/>
        <item x="57"/>
        <item x="60"/>
        <item x="79"/>
        <item x="98"/>
        <item x="121"/>
        <item x="82"/>
        <item x="41"/>
        <item m="1" x="126"/>
        <item x="1"/>
        <item x="62"/>
        <item x="12"/>
        <item x="110"/>
        <item x="94"/>
        <item x="78"/>
        <item x="19"/>
        <item x="59"/>
        <item x="11"/>
        <item x="9"/>
        <item x="72"/>
        <item x="122"/>
        <item x="23"/>
        <item x="15"/>
        <item x="64"/>
        <item x="16"/>
        <item x="31"/>
        <item x="75"/>
        <item x="95"/>
        <item x="49"/>
        <item x="17"/>
        <item x="96"/>
        <item x="53"/>
        <item x="108"/>
        <item x="27"/>
        <item x="20"/>
        <item x="67"/>
        <item x="69"/>
        <item x="21"/>
        <item x="104"/>
        <item x="116"/>
        <item x="93"/>
        <item x="55"/>
        <item x="56"/>
        <item x="25"/>
        <item x="111"/>
        <item x="37"/>
        <item x="28"/>
        <item x="44"/>
        <item x="52"/>
        <item x="39"/>
        <item x="30"/>
        <item x="34"/>
        <item x="35"/>
        <item x="40"/>
        <item x="45"/>
        <item x="112"/>
        <item x="48"/>
        <item x="54"/>
        <item x="58"/>
        <item x="22"/>
        <item x="29"/>
        <item x="36"/>
        <item x="65"/>
        <item x="66"/>
        <item x="68"/>
        <item x="103"/>
        <item x="70"/>
        <item x="118"/>
        <item x="74"/>
        <item x="97"/>
        <item x="76"/>
        <item x="84"/>
        <item x="115"/>
        <item x="117"/>
        <item x="119"/>
        <item x="120"/>
        <item x="123"/>
        <item m="1" x="127"/>
        <item x="124"/>
        <item x="125"/>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dataField="1" compact="0" numFmtId="43" outline="0" subtotalTop="0" showAll="0" defaultSubtotal="0"/>
    <pivotField dataField="1" compact="0" numFmtId="43" outline="0" subtotalTop="0" showAll="0" defaultSubtotal="0"/>
    <pivotField compact="0" outline="0" showAll="0" defaultSubtotal="0"/>
    <pivotField compact="0" outline="0" subtotalTop="0" showAll="0" defaultSubtotal="0"/>
    <pivotField compact="0" outline="0" subtotalTop="0" showAll="0" defaultSubtotal="0"/>
  </pivotFields>
  <rowFields count="2">
    <field x="0"/>
    <field x="2"/>
  </rowFields>
  <rowItems count="126">
    <i>
      <x/>
      <x v="24"/>
    </i>
    <i>
      <x v="1"/>
      <x v="20"/>
    </i>
    <i>
      <x v="2"/>
      <x v="36"/>
    </i>
    <i>
      <x v="3"/>
      <x v="16"/>
    </i>
    <i>
      <x v="4"/>
      <x v="21"/>
    </i>
    <i>
      <x v="5"/>
      <x v="19"/>
    </i>
    <i>
      <x v="6"/>
      <x v="17"/>
    </i>
    <i>
      <x v="7"/>
      <x v="35"/>
    </i>
    <i>
      <x v="8"/>
      <x v="18"/>
    </i>
    <i>
      <x v="9"/>
      <x v="23"/>
    </i>
    <i>
      <x v="10"/>
      <x v="22"/>
    </i>
    <i>
      <x v="11"/>
      <x v="7"/>
    </i>
    <i>
      <x v="12"/>
      <x v="3"/>
    </i>
    <i>
      <x v="13"/>
      <x v="28"/>
    </i>
    <i>
      <x v="14"/>
      <x v="15"/>
    </i>
    <i>
      <x v="15"/>
      <x v="12"/>
    </i>
    <i>
      <x v="16"/>
      <x v="1"/>
    </i>
    <i>
      <x v="17"/>
      <x v="29"/>
    </i>
    <i>
      <x v="18"/>
      <x v="2"/>
    </i>
    <i>
      <x v="19"/>
      <x v="30"/>
    </i>
    <i>
      <x v="20"/>
      <x v="5"/>
    </i>
    <i>
      <x v="21"/>
      <x v="11"/>
    </i>
    <i>
      <x v="22"/>
      <x v="10"/>
    </i>
    <i>
      <x v="23"/>
      <x v="4"/>
    </i>
    <i>
      <x v="24"/>
      <x v="27"/>
    </i>
    <i>
      <x v="25"/>
      <x v="26"/>
    </i>
    <i>
      <x v="26"/>
      <x v="13"/>
    </i>
    <i>
      <x v="27"/>
      <x v="9"/>
    </i>
    <i>
      <x v="28"/>
      <x v="6"/>
    </i>
    <i>
      <x v="29"/>
      <x/>
    </i>
    <i>
      <x v="30"/>
      <x v="14"/>
    </i>
    <i>
      <x v="31"/>
      <x v="25"/>
    </i>
    <i>
      <x v="32"/>
      <x v="31"/>
    </i>
    <i>
      <x v="33"/>
      <x v="32"/>
    </i>
    <i>
      <x v="34"/>
      <x v="33"/>
    </i>
    <i>
      <x v="35"/>
      <x v="34"/>
    </i>
    <i>
      <x v="36"/>
      <x v="37"/>
    </i>
    <i>
      <x v="37"/>
      <x v="38"/>
    </i>
    <i>
      <x v="38"/>
      <x v="39"/>
    </i>
    <i>
      <x v="39"/>
      <x v="40"/>
    </i>
    <i>
      <x v="40"/>
      <x v="41"/>
    </i>
    <i>
      <x v="41"/>
      <x v="42"/>
    </i>
    <i>
      <x v="42"/>
      <x v="43"/>
    </i>
    <i>
      <x v="43"/>
      <x v="44"/>
    </i>
    <i>
      <x v="44"/>
      <x v="45"/>
    </i>
    <i>
      <x v="45"/>
      <x v="46"/>
    </i>
    <i>
      <x v="46"/>
      <x v="47"/>
    </i>
    <i>
      <x v="47"/>
      <x v="48"/>
    </i>
    <i>
      <x v="48"/>
      <x v="49"/>
    </i>
    <i>
      <x v="49"/>
      <x v="50"/>
    </i>
    <i>
      <x v="50"/>
      <x v="51"/>
    </i>
    <i>
      <x v="51"/>
      <x v="52"/>
    </i>
    <i>
      <x v="52"/>
      <x v="53"/>
    </i>
    <i>
      <x v="53"/>
      <x v="54"/>
    </i>
    <i>
      <x v="54"/>
      <x v="55"/>
    </i>
    <i>
      <x v="56"/>
      <x v="57"/>
    </i>
    <i>
      <x v="57"/>
      <x v="58"/>
    </i>
    <i>
      <x v="58"/>
      <x v="59"/>
    </i>
    <i>
      <x v="59"/>
      <x v="60"/>
    </i>
    <i>
      <x v="60"/>
      <x v="61"/>
    </i>
    <i>
      <x v="61"/>
      <x v="62"/>
    </i>
    <i>
      <x v="62"/>
      <x v="63"/>
    </i>
    <i>
      <x v="63"/>
      <x v="64"/>
    </i>
    <i>
      <x v="64"/>
      <x v="65"/>
    </i>
    <i>
      <x v="65"/>
      <x v="8"/>
    </i>
    <i>
      <x v="66"/>
      <x v="66"/>
    </i>
    <i>
      <x v="67"/>
      <x v="67"/>
    </i>
    <i>
      <x v="68"/>
      <x v="68"/>
    </i>
    <i>
      <x v="69"/>
      <x v="69"/>
    </i>
    <i>
      <x v="70"/>
      <x v="70"/>
    </i>
    <i>
      <x v="71"/>
      <x v="71"/>
    </i>
    <i>
      <x v="72"/>
      <x v="72"/>
    </i>
    <i>
      <x v="73"/>
      <x v="73"/>
    </i>
    <i>
      <x v="74"/>
      <x v="74"/>
    </i>
    <i>
      <x v="75"/>
      <x v="75"/>
    </i>
    <i>
      <x v="76"/>
      <x v="76"/>
    </i>
    <i>
      <x v="77"/>
      <x v="77"/>
    </i>
    <i>
      <x v="78"/>
      <x v="78"/>
    </i>
    <i>
      <x v="79"/>
      <x v="79"/>
    </i>
    <i>
      <x v="80"/>
      <x v="80"/>
    </i>
    <i>
      <x v="81"/>
      <x v="81"/>
    </i>
    <i>
      <x v="82"/>
      <x v="82"/>
    </i>
    <i>
      <x v="83"/>
      <x v="83"/>
    </i>
    <i>
      <x v="84"/>
      <x v="84"/>
    </i>
    <i>
      <x v="85"/>
      <x v="85"/>
    </i>
    <i>
      <x v="86"/>
      <x v="86"/>
    </i>
    <i>
      <x v="87"/>
      <x v="87"/>
    </i>
    <i>
      <x v="88"/>
      <x v="88"/>
    </i>
    <i>
      <x v="89"/>
      <x v="89"/>
    </i>
    <i>
      <x v="90"/>
      <x v="90"/>
    </i>
    <i>
      <x v="91"/>
      <x v="91"/>
    </i>
    <i>
      <x v="92"/>
      <x v="92"/>
    </i>
    <i>
      <x v="93"/>
      <x v="93"/>
    </i>
    <i>
      <x v="94"/>
      <x v="94"/>
    </i>
    <i>
      <x v="95"/>
      <x v="95"/>
    </i>
    <i>
      <x v="96"/>
      <x v="96"/>
    </i>
    <i>
      <x v="97"/>
      <x v="97"/>
    </i>
    <i>
      <x v="98"/>
      <x v="98"/>
    </i>
    <i>
      <x v="99"/>
      <x v="99"/>
    </i>
    <i>
      <x v="100"/>
      <x v="100"/>
    </i>
    <i>
      <x v="101"/>
      <x v="101"/>
    </i>
    <i>
      <x v="102"/>
      <x v="102"/>
    </i>
    <i>
      <x v="103"/>
      <x v="103"/>
    </i>
    <i>
      <x v="104"/>
      <x v="104"/>
    </i>
    <i>
      <x v="105"/>
      <x v="105"/>
    </i>
    <i>
      <x v="106"/>
      <x v="106"/>
    </i>
    <i>
      <x v="107"/>
      <x v="107"/>
    </i>
    <i>
      <x v="108"/>
      <x v="108"/>
    </i>
    <i>
      <x v="109"/>
      <x v="109"/>
    </i>
    <i>
      <x v="110"/>
      <x v="110"/>
    </i>
    <i>
      <x v="111"/>
      <x v="111"/>
    </i>
    <i>
      <x v="112"/>
      <x v="112"/>
    </i>
    <i>
      <x v="113"/>
      <x v="113"/>
    </i>
    <i>
      <x v="114"/>
      <x v="114"/>
    </i>
    <i>
      <x v="115"/>
      <x v="115"/>
    </i>
    <i>
      <x v="116"/>
      <x v="116"/>
    </i>
    <i>
      <x v="117"/>
      <x v="117"/>
    </i>
    <i>
      <x v="118"/>
      <x v="118"/>
    </i>
    <i>
      <x v="119"/>
      <x v="119"/>
    </i>
    <i>
      <x v="120"/>
      <x v="120"/>
    </i>
    <i>
      <x v="121"/>
      <x v="121"/>
    </i>
    <i>
      <x v="122"/>
      <x v="122"/>
    </i>
    <i>
      <x v="123"/>
      <x v="123"/>
    </i>
    <i>
      <x v="124"/>
      <x v="124"/>
    </i>
    <i>
      <x v="126"/>
      <x v="126"/>
    </i>
    <i>
      <x v="127"/>
      <x v="127"/>
    </i>
  </rowItems>
  <colFields count="2">
    <field x="3"/>
    <field x="-2"/>
  </colFields>
  <colItems count="18">
    <i>
      <x v="1"/>
      <x/>
    </i>
    <i r="1" i="1">
      <x v="1"/>
    </i>
    <i>
      <x v="2"/>
      <x/>
    </i>
    <i r="1" i="1">
      <x v="1"/>
    </i>
    <i>
      <x v="3"/>
      <x/>
    </i>
    <i r="1" i="1">
      <x v="1"/>
    </i>
    <i>
      <x v="4"/>
      <x/>
    </i>
    <i r="1" i="1">
      <x v="1"/>
    </i>
    <i>
      <x v="5"/>
      <x/>
    </i>
    <i r="1" i="1">
      <x v="1"/>
    </i>
    <i>
      <x v="6"/>
      <x/>
    </i>
    <i r="1" i="1">
      <x v="1"/>
    </i>
    <i>
      <x v="7"/>
      <x/>
    </i>
    <i r="1" i="1">
      <x v="1"/>
    </i>
    <i>
      <x v="8"/>
      <x/>
    </i>
    <i r="1" i="1">
      <x v="1"/>
    </i>
    <i>
      <x v="9"/>
      <x/>
    </i>
    <i r="1" i="1">
      <x v="1"/>
    </i>
  </colItems>
  <dataFields count="2">
    <dataField name="Suma de Débitos" fld="15" baseField="2" baseItem="128" numFmtId="4"/>
    <dataField name="Suma de Créditos" fld="16" baseField="2" baseItem="128"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name="TablaDinámica9" cacheId="153"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DE3:DG54" firstHeaderRow="1" firstDataRow="1" firstDataCol="2"/>
  <pivotFields count="8">
    <pivotField axis="axisRow" compact="0" outline="0" showAll="0" defaultSubtotal="0">
      <items count="80">
        <item m="1" x="73"/>
        <item x="2"/>
        <item x="4"/>
        <item x="10"/>
        <item x="11"/>
        <item x="15"/>
        <item x="17"/>
        <item x="26"/>
        <item x="30"/>
        <item x="45"/>
        <item x="49"/>
        <item x="0"/>
        <item x="25"/>
        <item x="6"/>
        <item x="23"/>
        <item x="34"/>
        <item x="46"/>
        <item x="5"/>
        <item m="1" x="64"/>
        <item x="16"/>
        <item x="28"/>
        <item m="1" x="69"/>
        <item x="14"/>
        <item x="27"/>
        <item m="1" x="53"/>
        <item x="43"/>
        <item x="50"/>
        <item x="29"/>
        <item m="1" x="55"/>
        <item x="13"/>
        <item m="1" x="77"/>
        <item m="1" x="74"/>
        <item m="1" x="70"/>
        <item m="1" x="67"/>
        <item x="19"/>
        <item x="37"/>
        <item x="38"/>
        <item x="41"/>
        <item m="1" x="61"/>
        <item x="48"/>
        <item m="1" x="72"/>
        <item x="1"/>
        <item x="8"/>
        <item x="9"/>
        <item m="1" x="66"/>
        <item m="1" x="57"/>
        <item m="1" x="51"/>
        <item m="1" x="59"/>
        <item x="31"/>
        <item x="32"/>
        <item x="33"/>
        <item m="1" x="54"/>
        <item m="1" x="60"/>
        <item x="39"/>
        <item m="1" x="62"/>
        <item x="40"/>
        <item x="42"/>
        <item x="44"/>
        <item x="47"/>
        <item m="1" x="79"/>
        <item m="1" x="76"/>
        <item x="12"/>
        <item x="18"/>
        <item x="7"/>
        <item m="1" x="58"/>
        <item m="1" x="52"/>
        <item m="1" x="71"/>
        <item m="1" x="63"/>
        <item x="3"/>
        <item m="1" x="56"/>
        <item m="1" x="78"/>
        <item m="1" x="75"/>
        <item m="1" x="68"/>
        <item m="1" x="65"/>
        <item x="21"/>
        <item x="22"/>
        <item x="20"/>
        <item x="24"/>
        <item x="35"/>
        <item x="36"/>
      </items>
    </pivotField>
    <pivotField compact="0" outline="0" showAll="0" defaultSubtotal="0"/>
    <pivotField axis="axisRow" compact="0" outline="0" showAll="0" defaultSubtotal="0">
      <items count="80">
        <item m="1" x="71"/>
        <item x="4"/>
        <item x="10"/>
        <item x="11"/>
        <item x="15"/>
        <item x="17"/>
        <item x="26"/>
        <item x="30"/>
        <item x="45"/>
        <item x="49"/>
        <item x="0"/>
        <item x="2"/>
        <item x="25"/>
        <item x="6"/>
        <item x="23"/>
        <item x="34"/>
        <item x="46"/>
        <item x="5"/>
        <item m="1" x="69"/>
        <item x="16"/>
        <item x="28"/>
        <item m="1" x="61"/>
        <item x="14"/>
        <item x="27"/>
        <item m="1" x="55"/>
        <item x="43"/>
        <item x="50"/>
        <item x="29"/>
        <item m="1" x="51"/>
        <item x="13"/>
        <item m="1" x="52"/>
        <item m="1" x="62"/>
        <item m="1" x="74"/>
        <item m="1" x="73"/>
        <item x="19"/>
        <item x="37"/>
        <item x="38"/>
        <item x="41"/>
        <item m="1" x="53"/>
        <item x="48"/>
        <item m="1" x="78"/>
        <item x="1"/>
        <item x="8"/>
        <item x="9"/>
        <item m="1" x="75"/>
        <item m="1" x="63"/>
        <item m="1" x="59"/>
        <item m="1" x="65"/>
        <item x="31"/>
        <item x="32"/>
        <item x="33"/>
        <item m="1" x="56"/>
        <item m="1" x="66"/>
        <item x="39"/>
        <item m="1" x="58"/>
        <item x="40"/>
        <item x="42"/>
        <item x="44"/>
        <item x="47"/>
        <item m="1" x="67"/>
        <item m="1" x="68"/>
        <item x="12"/>
        <item x="18"/>
        <item x="7"/>
        <item m="1" x="70"/>
        <item m="1" x="57"/>
        <item m="1" x="77"/>
        <item m="1" x="76"/>
        <item x="3"/>
        <item m="1" x="54"/>
        <item m="1" x="60"/>
        <item m="1" x="72"/>
        <item m="1" x="64"/>
        <item m="1" x="79"/>
        <item x="21"/>
        <item x="22"/>
        <item x="20"/>
        <item x="24"/>
        <item x="35"/>
        <item x="36"/>
      </items>
    </pivotField>
    <pivotField compact="0" numFmtId="43" outline="0" subtotalTop="0" showAll="0" defaultSubtotal="0"/>
    <pivotField compact="0" numFmtId="43" outline="0" subtotalTop="0" showAll="0" defaultSubtotal="0"/>
    <pivotField compact="0" numFmtId="43" outline="0" subtotalTop="0" showAll="0" defaultSubtotal="0"/>
    <pivotField compact="0" numFmtId="43" outline="0" subtotalTop="0" showAll="0" defaultSubtotal="0"/>
    <pivotField dataField="1" compact="0" numFmtId="43" outline="0" subtotalTop="0" showAll="0" defaultSubtotal="0"/>
  </pivotFields>
  <rowFields count="2">
    <field x="0"/>
    <field x="2"/>
  </rowFields>
  <rowItems count="51">
    <i>
      <x v="1"/>
      <x v="11"/>
    </i>
    <i>
      <x v="2"/>
      <x v="1"/>
    </i>
    <i>
      <x v="3"/>
      <x v="2"/>
    </i>
    <i>
      <x v="4"/>
      <x v="3"/>
    </i>
    <i>
      <x v="5"/>
      <x v="4"/>
    </i>
    <i>
      <x v="6"/>
      <x v="5"/>
    </i>
    <i>
      <x v="7"/>
      <x v="6"/>
    </i>
    <i>
      <x v="8"/>
      <x v="7"/>
    </i>
    <i>
      <x v="9"/>
      <x v="8"/>
    </i>
    <i>
      <x v="10"/>
      <x v="9"/>
    </i>
    <i>
      <x v="11"/>
      <x v="10"/>
    </i>
    <i>
      <x v="12"/>
      <x v="12"/>
    </i>
    <i>
      <x v="13"/>
      <x v="13"/>
    </i>
    <i>
      <x v="14"/>
      <x v="14"/>
    </i>
    <i>
      <x v="15"/>
      <x v="15"/>
    </i>
    <i>
      <x v="16"/>
      <x v="16"/>
    </i>
    <i>
      <x v="17"/>
      <x v="17"/>
    </i>
    <i>
      <x v="19"/>
      <x v="19"/>
    </i>
    <i>
      <x v="20"/>
      <x v="20"/>
    </i>
    <i>
      <x v="22"/>
      <x v="22"/>
    </i>
    <i>
      <x v="23"/>
      <x v="23"/>
    </i>
    <i>
      <x v="25"/>
      <x v="25"/>
    </i>
    <i>
      <x v="26"/>
      <x v="26"/>
    </i>
    <i>
      <x v="27"/>
      <x v="27"/>
    </i>
    <i>
      <x v="29"/>
      <x v="29"/>
    </i>
    <i>
      <x v="34"/>
      <x v="34"/>
    </i>
    <i>
      <x v="35"/>
      <x v="35"/>
    </i>
    <i>
      <x v="36"/>
      <x v="36"/>
    </i>
    <i>
      <x v="37"/>
      <x v="37"/>
    </i>
    <i>
      <x v="39"/>
      <x v="39"/>
    </i>
    <i>
      <x v="41"/>
      <x v="41"/>
    </i>
    <i>
      <x v="42"/>
      <x v="42"/>
    </i>
    <i>
      <x v="43"/>
      <x v="43"/>
    </i>
    <i>
      <x v="48"/>
      <x v="48"/>
    </i>
    <i>
      <x v="49"/>
      <x v="49"/>
    </i>
    <i>
      <x v="50"/>
      <x v="50"/>
    </i>
    <i>
      <x v="53"/>
      <x v="53"/>
    </i>
    <i>
      <x v="55"/>
      <x v="55"/>
    </i>
    <i>
      <x v="56"/>
      <x v="56"/>
    </i>
    <i>
      <x v="57"/>
      <x v="57"/>
    </i>
    <i>
      <x v="58"/>
      <x v="58"/>
    </i>
    <i>
      <x v="61"/>
      <x v="61"/>
    </i>
    <i>
      <x v="62"/>
      <x v="62"/>
    </i>
    <i>
      <x v="63"/>
      <x v="63"/>
    </i>
    <i>
      <x v="68"/>
      <x v="68"/>
    </i>
    <i>
      <x v="74"/>
      <x v="74"/>
    </i>
    <i>
      <x v="75"/>
      <x v="75"/>
    </i>
    <i>
      <x v="76"/>
      <x v="76"/>
    </i>
    <i>
      <x v="77"/>
      <x v="77"/>
    </i>
    <i>
      <x v="78"/>
      <x v="78"/>
    </i>
    <i>
      <x v="79"/>
      <x v="79"/>
    </i>
  </rowItems>
  <colItems count="1">
    <i/>
  </colItems>
  <dataFields count="1">
    <dataField name="Suma de Total" fld="7"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name="TablaDinámica3" cacheId="150" applyNumberFormats="0" applyBorderFormats="0" applyFontFormats="0" applyPatternFormats="0" applyAlignmentFormats="0" applyWidthHeightFormats="1" dataCaption="Valores" updatedVersion="8" minRefreshableVersion="3" rowGrandTotals="0" colGrandTotals="0" itemPrintTitles="1" createdVersion="6" indent="0" compact="0" compactData="0" multipleFieldFilters="0">
  <location ref="AB3:AU23" firstHeaderRow="1" firstDataRow="3" firstDataCol="2"/>
  <pivotFields count="20">
    <pivotField axis="axisRow" compact="0" outline="0" subtotalTop="0" showAll="0" defaultSubtotal="0">
      <items count="18">
        <item x="0"/>
        <item x="12"/>
        <item x="6"/>
        <item x="11"/>
        <item x="1"/>
        <item x="2"/>
        <item x="5"/>
        <item x="3"/>
        <item x="4"/>
        <item x="7"/>
        <item x="10"/>
        <item x="16"/>
        <item x="8"/>
        <item x="15"/>
        <item x="13"/>
        <item x="9"/>
        <item x="14"/>
        <item x="17"/>
      </items>
    </pivotField>
    <pivotField compact="0" outline="0" subtotalTop="0" showAll="0" defaultSubtotal="0"/>
    <pivotField axis="axisRow" compact="0" outline="0" subtotalTop="0" showAll="0" defaultSubtotal="0">
      <items count="18">
        <item x="1"/>
        <item x="0"/>
        <item x="12"/>
        <item x="6"/>
        <item x="11"/>
        <item x="2"/>
        <item x="5"/>
        <item x="3"/>
        <item x="4"/>
        <item x="7"/>
        <item x="10"/>
        <item x="16"/>
        <item x="8"/>
        <item x="15"/>
        <item x="13"/>
        <item x="9"/>
        <item x="14"/>
        <item x="17"/>
      </items>
    </pivotField>
    <pivotField axis="axisCol" compact="0" numFmtId="14" outline="0" subtotalTop="0" showAll="0" defaultSubtotal="0">
      <items count="14">
        <item x="0"/>
        <item x="1"/>
        <item x="2"/>
        <item x="3"/>
        <item x="4"/>
        <item x="5"/>
        <item x="6"/>
        <item x="7"/>
        <item x="8"/>
        <item x="9"/>
        <item x="10"/>
        <item x="11"/>
        <item x="12"/>
        <item x="13"/>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compact="0" outline="0" subtotalTop="0" showAll="0" defaultSubtotal="0"/>
  </pivotFields>
  <rowFields count="2">
    <field x="0"/>
    <field x="2"/>
  </rowFields>
  <rowItems count="18">
    <i>
      <x/>
      <x v="1"/>
    </i>
    <i>
      <x v="1"/>
      <x v="2"/>
    </i>
    <i>
      <x v="2"/>
      <x v="3"/>
    </i>
    <i>
      <x v="3"/>
      <x v="4"/>
    </i>
    <i>
      <x v="4"/>
      <x/>
    </i>
    <i>
      <x v="5"/>
      <x v="5"/>
    </i>
    <i>
      <x v="6"/>
      <x v="6"/>
    </i>
    <i>
      <x v="7"/>
      <x v="7"/>
    </i>
    <i>
      <x v="8"/>
      <x v="8"/>
    </i>
    <i>
      <x v="9"/>
      <x v="9"/>
    </i>
    <i>
      <x v="10"/>
      <x v="10"/>
    </i>
    <i>
      <x v="11"/>
      <x v="11"/>
    </i>
    <i>
      <x v="12"/>
      <x v="12"/>
    </i>
    <i>
      <x v="13"/>
      <x v="13"/>
    </i>
    <i>
      <x v="14"/>
      <x v="14"/>
    </i>
    <i>
      <x v="15"/>
      <x v="15"/>
    </i>
    <i>
      <x v="16"/>
      <x v="16"/>
    </i>
    <i>
      <x v="17"/>
      <x v="17"/>
    </i>
  </rowItems>
  <colFields count="2">
    <field x="3"/>
    <field x="-2"/>
  </colFields>
  <colItems count="18">
    <i>
      <x v="1"/>
      <x/>
    </i>
    <i r="1" i="1">
      <x v="1"/>
    </i>
    <i>
      <x v="2"/>
      <x/>
    </i>
    <i r="1" i="1">
      <x v="1"/>
    </i>
    <i>
      <x v="3"/>
      <x/>
    </i>
    <i r="1" i="1">
      <x v="1"/>
    </i>
    <i>
      <x v="4"/>
      <x/>
    </i>
    <i r="1" i="1">
      <x v="1"/>
    </i>
    <i>
      <x v="5"/>
      <x/>
    </i>
    <i r="1" i="1">
      <x v="1"/>
    </i>
    <i>
      <x v="6"/>
      <x/>
    </i>
    <i r="1" i="1">
      <x v="1"/>
    </i>
    <i>
      <x v="7"/>
      <x/>
    </i>
    <i r="1" i="1">
      <x v="1"/>
    </i>
    <i>
      <x v="8"/>
      <x/>
    </i>
    <i r="1" i="1">
      <x v="1"/>
    </i>
    <i>
      <x v="9"/>
      <x/>
    </i>
    <i r="1" i="1">
      <x v="1"/>
    </i>
  </colItems>
  <dataFields count="2">
    <dataField name="Suma de Débitos_x000a_(Bs)" fld="15" baseField="0" baseItem="0"/>
    <dataField name="Suma de Créditos_x000a_(Bs)"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yesenia.apaza@economiayfinanzas.gob.bo" TargetMode="External"/><Relationship Id="rId21" Type="http://schemas.openxmlformats.org/officeDocument/2006/relationships/hyperlink" Target="mailto:yesenia.apaza@economiayfinanzas.gob.bo" TargetMode="External"/><Relationship Id="rId324" Type="http://schemas.openxmlformats.org/officeDocument/2006/relationships/hyperlink" Target="mailto:yesenia.apaza@economiayfinanzas.gob.bo" TargetMode="External"/><Relationship Id="rId531" Type="http://schemas.openxmlformats.org/officeDocument/2006/relationships/hyperlink" Target="mailto:yesenia.apaza@economiayfinanzas.gob.bo" TargetMode="External"/><Relationship Id="rId170" Type="http://schemas.openxmlformats.org/officeDocument/2006/relationships/hyperlink" Target="mailto:yesenia.apaza@economiayfinanzas.gob.bo" TargetMode="External"/><Relationship Id="rId268" Type="http://schemas.openxmlformats.org/officeDocument/2006/relationships/hyperlink" Target="mailto:yesenia.apaza@economiayfinanzas.gob.bo" TargetMode="External"/><Relationship Id="rId475" Type="http://schemas.openxmlformats.org/officeDocument/2006/relationships/hyperlink" Target="mailto:yesenia.apaza@economiayfinanzas.gob.bo" TargetMode="External"/><Relationship Id="rId32" Type="http://schemas.openxmlformats.org/officeDocument/2006/relationships/hyperlink" Target="mailto:yesenia.apaza@economiayfinanzas.gob.bo" TargetMode="External"/><Relationship Id="rId128" Type="http://schemas.openxmlformats.org/officeDocument/2006/relationships/hyperlink" Target="mailto:yesenia.apaza@economiayfinanzas.gob.bo" TargetMode="External"/><Relationship Id="rId335" Type="http://schemas.openxmlformats.org/officeDocument/2006/relationships/hyperlink" Target="mailto:yesenia.apaza@economiayfinanzas.gob.bo" TargetMode="External"/><Relationship Id="rId542" Type="http://schemas.openxmlformats.org/officeDocument/2006/relationships/hyperlink" Target="mailto:yesenia.apaza@economiayfinanzas.gob.bo" TargetMode="External"/><Relationship Id="rId181" Type="http://schemas.openxmlformats.org/officeDocument/2006/relationships/hyperlink" Target="mailto:yesenia.apaza@economiayfinanzas.gob.bo" TargetMode="External"/><Relationship Id="rId402" Type="http://schemas.openxmlformats.org/officeDocument/2006/relationships/hyperlink" Target="mailto:yesenia.apaza@economiayfinanzas.gob.bo" TargetMode="External"/><Relationship Id="rId279" Type="http://schemas.openxmlformats.org/officeDocument/2006/relationships/hyperlink" Target="mailto:yesenia.apaza@economiayfinanzas.gob.bo" TargetMode="External"/><Relationship Id="rId486" Type="http://schemas.openxmlformats.org/officeDocument/2006/relationships/hyperlink" Target="mailto:yesenia.apaza@economiayfinanzas.gob.bo" TargetMode="External"/><Relationship Id="rId43" Type="http://schemas.openxmlformats.org/officeDocument/2006/relationships/hyperlink" Target="mailto:yesenia.apaza@economiayfinanzas.gob.bo" TargetMode="External"/><Relationship Id="rId139" Type="http://schemas.openxmlformats.org/officeDocument/2006/relationships/hyperlink" Target="mailto:yesenia.apaza@economiayfinanzas.gob.bo" TargetMode="External"/><Relationship Id="rId346" Type="http://schemas.openxmlformats.org/officeDocument/2006/relationships/hyperlink" Target="mailto:yesenia.apaza@economiayfinanzas.gob.bo" TargetMode="External"/><Relationship Id="rId85" Type="http://schemas.openxmlformats.org/officeDocument/2006/relationships/hyperlink" Target="mailto:yesenia.apaza@economiayfinanzas.gob.bo" TargetMode="External"/><Relationship Id="rId150" Type="http://schemas.openxmlformats.org/officeDocument/2006/relationships/hyperlink" Target="mailto:yesenia.apaza@economiayfinanzas.gob.bo" TargetMode="External"/><Relationship Id="rId192" Type="http://schemas.openxmlformats.org/officeDocument/2006/relationships/hyperlink" Target="mailto:yesenia.apaza@economiayfinanzas.gob.bo" TargetMode="External"/><Relationship Id="rId206" Type="http://schemas.openxmlformats.org/officeDocument/2006/relationships/hyperlink" Target="mailto:yesenia.apaza@economiayfinanzas.gob.bo" TargetMode="External"/><Relationship Id="rId413" Type="http://schemas.openxmlformats.org/officeDocument/2006/relationships/hyperlink" Target="mailto:yesenia.apaza@economiayfinanzas.gob.bo" TargetMode="External"/><Relationship Id="rId248" Type="http://schemas.openxmlformats.org/officeDocument/2006/relationships/hyperlink" Target="mailto:yesenia.apaza@economiayfinanzas.gob.bo" TargetMode="External"/><Relationship Id="rId455" Type="http://schemas.openxmlformats.org/officeDocument/2006/relationships/hyperlink" Target="mailto:yesenia.apaza@economiayfinanzas.gob.bo" TargetMode="External"/><Relationship Id="rId497" Type="http://schemas.openxmlformats.org/officeDocument/2006/relationships/hyperlink" Target="mailto:yesenia.apaza@economiayfinanzas.gob.bo" TargetMode="External"/><Relationship Id="rId12" Type="http://schemas.openxmlformats.org/officeDocument/2006/relationships/hyperlink" Target="mailto:yesenia.apaza@economiayfinanzas.gob.bo" TargetMode="External"/><Relationship Id="rId108" Type="http://schemas.openxmlformats.org/officeDocument/2006/relationships/hyperlink" Target="mailto:yesenia.apaza@economiayfinanzas.gob.bo" TargetMode="External"/><Relationship Id="rId315" Type="http://schemas.openxmlformats.org/officeDocument/2006/relationships/hyperlink" Target="mailto:yesenia.apaza@economiayfinanzas.gob.bo" TargetMode="External"/><Relationship Id="rId357" Type="http://schemas.openxmlformats.org/officeDocument/2006/relationships/hyperlink" Target="mailto:yesenia.apaza@economiayfinanzas.gob.bo" TargetMode="External"/><Relationship Id="rId522" Type="http://schemas.openxmlformats.org/officeDocument/2006/relationships/hyperlink" Target="mailto:yesenia.apaza@economiayfinanzas.gob.bo" TargetMode="External"/><Relationship Id="rId54" Type="http://schemas.openxmlformats.org/officeDocument/2006/relationships/hyperlink" Target="mailto:yesenia.apaza@economiayfinanzas.gob.bo" TargetMode="External"/><Relationship Id="rId96" Type="http://schemas.openxmlformats.org/officeDocument/2006/relationships/hyperlink" Target="mailto:yesenia.apaza@economiayfinanzas.gob.bo" TargetMode="External"/><Relationship Id="rId161" Type="http://schemas.openxmlformats.org/officeDocument/2006/relationships/hyperlink" Target="mailto:yesenia.apaza@economiayfinanzas.gob.bo" TargetMode="External"/><Relationship Id="rId217" Type="http://schemas.openxmlformats.org/officeDocument/2006/relationships/hyperlink" Target="mailto:yesenia.apaza@economiayfinanzas.gob.bo" TargetMode="External"/><Relationship Id="rId399" Type="http://schemas.openxmlformats.org/officeDocument/2006/relationships/hyperlink" Target="mailto:yesenia.apaza@economiayfinanzas.gob.bo" TargetMode="External"/><Relationship Id="rId259" Type="http://schemas.openxmlformats.org/officeDocument/2006/relationships/hyperlink" Target="mailto:yesenia.apaza@economiayfinanzas.gob.bo" TargetMode="External"/><Relationship Id="rId424" Type="http://schemas.openxmlformats.org/officeDocument/2006/relationships/hyperlink" Target="mailto:yesenia.apaza@economiayfinanzas.gob.bo" TargetMode="External"/><Relationship Id="rId466" Type="http://schemas.openxmlformats.org/officeDocument/2006/relationships/hyperlink" Target="mailto:yesenia.apaza@economiayfinanzas.gob.bo" TargetMode="External"/><Relationship Id="rId23" Type="http://schemas.openxmlformats.org/officeDocument/2006/relationships/hyperlink" Target="mailto:yesenia.apaza@economiayfinanzas.gob.bo" TargetMode="External"/><Relationship Id="rId119" Type="http://schemas.openxmlformats.org/officeDocument/2006/relationships/hyperlink" Target="mailto:yesenia.apaza@economiayfinanzas.gob.bo" TargetMode="External"/><Relationship Id="rId270" Type="http://schemas.openxmlformats.org/officeDocument/2006/relationships/hyperlink" Target="mailto:yesenia.apaza@economiayfinanzas.gob.bo" TargetMode="External"/><Relationship Id="rId326" Type="http://schemas.openxmlformats.org/officeDocument/2006/relationships/hyperlink" Target="mailto:yesenia.apaza@economiayfinanzas.gob.bo" TargetMode="External"/><Relationship Id="rId533" Type="http://schemas.openxmlformats.org/officeDocument/2006/relationships/hyperlink" Target="mailto:yesenia.apaza@economiayfinanzas.gob.bo" TargetMode="External"/><Relationship Id="rId65" Type="http://schemas.openxmlformats.org/officeDocument/2006/relationships/hyperlink" Target="mailto:yesenia.apaza@economiayfinanzas.gob.bo" TargetMode="External"/><Relationship Id="rId130" Type="http://schemas.openxmlformats.org/officeDocument/2006/relationships/hyperlink" Target="mailto:yesenia.apaza@economiayfinanzas.gob.bo" TargetMode="External"/><Relationship Id="rId368" Type="http://schemas.openxmlformats.org/officeDocument/2006/relationships/hyperlink" Target="mailto:yesenia.apaza@economiayfinanzas.gob.bo" TargetMode="External"/><Relationship Id="rId172" Type="http://schemas.openxmlformats.org/officeDocument/2006/relationships/hyperlink" Target="mailto:yesenia.apaza@economiayfinanzas.gob.bo" TargetMode="External"/><Relationship Id="rId228" Type="http://schemas.openxmlformats.org/officeDocument/2006/relationships/hyperlink" Target="mailto:yesenia.apaza@economiayfinanzas.gob.bo" TargetMode="External"/><Relationship Id="rId435" Type="http://schemas.openxmlformats.org/officeDocument/2006/relationships/hyperlink" Target="mailto:yesenia.apaza@economiayfinanzas.gob.bo" TargetMode="External"/><Relationship Id="rId477" Type="http://schemas.openxmlformats.org/officeDocument/2006/relationships/hyperlink" Target="mailto:yesenia.apaza@economiayfinanzas.gob.bo" TargetMode="External"/><Relationship Id="rId281" Type="http://schemas.openxmlformats.org/officeDocument/2006/relationships/hyperlink" Target="mailto:yesenia.apaza@economiayfinanzas.gob.bo" TargetMode="External"/><Relationship Id="rId337" Type="http://schemas.openxmlformats.org/officeDocument/2006/relationships/hyperlink" Target="mailto:yesenia.apaza@economiayfinanzas.gob.bo" TargetMode="External"/><Relationship Id="rId502" Type="http://schemas.openxmlformats.org/officeDocument/2006/relationships/hyperlink" Target="mailto:yesenia.apaza@economiayfinanzas.gob.bo" TargetMode="External"/><Relationship Id="rId34" Type="http://schemas.openxmlformats.org/officeDocument/2006/relationships/hyperlink" Target="mailto:yesenia.apaza@economiayfinanzas.gob.bo" TargetMode="External"/><Relationship Id="rId76" Type="http://schemas.openxmlformats.org/officeDocument/2006/relationships/hyperlink" Target="mailto:yesenia.apaza@economiayfinanzas.gob.bo" TargetMode="External"/><Relationship Id="rId141" Type="http://schemas.openxmlformats.org/officeDocument/2006/relationships/hyperlink" Target="mailto:yesenia.apaza@economiayfinanzas.gob.bo" TargetMode="External"/><Relationship Id="rId379" Type="http://schemas.openxmlformats.org/officeDocument/2006/relationships/hyperlink" Target="mailto:yesenia.apaza@economiayfinanzas.gob.bo" TargetMode="External"/><Relationship Id="rId7" Type="http://schemas.openxmlformats.org/officeDocument/2006/relationships/hyperlink" Target="mailto:yesenia.apaza@economiayfinanzas.gob.bo" TargetMode="External"/><Relationship Id="rId183" Type="http://schemas.openxmlformats.org/officeDocument/2006/relationships/hyperlink" Target="mailto:yesenia.apaza@economiayfinanzas.gob.bo" TargetMode="External"/><Relationship Id="rId239" Type="http://schemas.openxmlformats.org/officeDocument/2006/relationships/hyperlink" Target="mailto:yesenia.apaza@economiayfinanzas.gob.bo" TargetMode="External"/><Relationship Id="rId390" Type="http://schemas.openxmlformats.org/officeDocument/2006/relationships/hyperlink" Target="mailto:yesenia.apaza@economiayfinanzas.gob.bo" TargetMode="External"/><Relationship Id="rId404" Type="http://schemas.openxmlformats.org/officeDocument/2006/relationships/hyperlink" Target="mailto:yesenia.apaza@economiayfinanzas.gob.bo" TargetMode="External"/><Relationship Id="rId446" Type="http://schemas.openxmlformats.org/officeDocument/2006/relationships/hyperlink" Target="mailto:yesenia.apaza@economiayfinanzas.gob.bo" TargetMode="External"/><Relationship Id="rId250" Type="http://schemas.openxmlformats.org/officeDocument/2006/relationships/hyperlink" Target="mailto:yesenia.apaza@economiayfinanzas.gob.bo" TargetMode="External"/><Relationship Id="rId292" Type="http://schemas.openxmlformats.org/officeDocument/2006/relationships/hyperlink" Target="mailto:yesenia.apaza@economiayfinanzas.gob.bo" TargetMode="External"/><Relationship Id="rId306" Type="http://schemas.openxmlformats.org/officeDocument/2006/relationships/hyperlink" Target="mailto:yesenia.apaza@economiayfinanzas.gob.bo" TargetMode="External"/><Relationship Id="rId488" Type="http://schemas.openxmlformats.org/officeDocument/2006/relationships/hyperlink" Target="mailto:yesenia.apaza@economiayfinanzas.gob.bo" TargetMode="External"/><Relationship Id="rId45" Type="http://schemas.openxmlformats.org/officeDocument/2006/relationships/hyperlink" Target="mailto:yesenia.apaza@economiayfinanzas.gob.bo" TargetMode="External"/><Relationship Id="rId87" Type="http://schemas.openxmlformats.org/officeDocument/2006/relationships/hyperlink" Target="mailto:yesenia.apaza@economiayfinanzas.gob.bo" TargetMode="External"/><Relationship Id="rId110" Type="http://schemas.openxmlformats.org/officeDocument/2006/relationships/hyperlink" Target="mailto:yesenia.apaza@economiayfinanzas.gob.bo" TargetMode="External"/><Relationship Id="rId348" Type="http://schemas.openxmlformats.org/officeDocument/2006/relationships/hyperlink" Target="mailto:yesenia.apaza@economiayfinanzas.gob.bo" TargetMode="External"/><Relationship Id="rId513" Type="http://schemas.openxmlformats.org/officeDocument/2006/relationships/hyperlink" Target="mailto:yesenia.apaza@economiayfinanzas.gob.bo" TargetMode="External"/><Relationship Id="rId152" Type="http://schemas.openxmlformats.org/officeDocument/2006/relationships/hyperlink" Target="mailto:yesenia.apaza@economiayfinanzas.gob.bo" TargetMode="External"/><Relationship Id="rId194" Type="http://schemas.openxmlformats.org/officeDocument/2006/relationships/hyperlink" Target="mailto:yesenia.apaza@economiayfinanzas.gob.bo" TargetMode="External"/><Relationship Id="rId208" Type="http://schemas.openxmlformats.org/officeDocument/2006/relationships/hyperlink" Target="mailto:yesenia.apaza@economiayfinanzas.gob.bo" TargetMode="External"/><Relationship Id="rId415" Type="http://schemas.openxmlformats.org/officeDocument/2006/relationships/hyperlink" Target="mailto:yesenia.apaza@economiayfinanzas.gob.bo" TargetMode="External"/><Relationship Id="rId457" Type="http://schemas.openxmlformats.org/officeDocument/2006/relationships/hyperlink" Target="mailto:yesenia.apaza@economiayfinanzas.gob.bo" TargetMode="External"/><Relationship Id="rId261" Type="http://schemas.openxmlformats.org/officeDocument/2006/relationships/hyperlink" Target="mailto:yesenia.apaza@economiayfinanzas.gob.bo" TargetMode="External"/><Relationship Id="rId499" Type="http://schemas.openxmlformats.org/officeDocument/2006/relationships/hyperlink" Target="mailto:yesenia.apaza@economiayfinanzas.gob.bo" TargetMode="External"/><Relationship Id="rId14" Type="http://schemas.openxmlformats.org/officeDocument/2006/relationships/hyperlink" Target="mailto:yesenia.apaza@economiayfinanzas.gob.bo" TargetMode="External"/><Relationship Id="rId56" Type="http://schemas.openxmlformats.org/officeDocument/2006/relationships/hyperlink" Target="mailto:yesenia.apaza@economiayfinanzas.gob.bo" TargetMode="External"/><Relationship Id="rId317" Type="http://schemas.openxmlformats.org/officeDocument/2006/relationships/hyperlink" Target="mailto:yesenia.apaza@economiayfinanzas.gob.bo" TargetMode="External"/><Relationship Id="rId359" Type="http://schemas.openxmlformats.org/officeDocument/2006/relationships/hyperlink" Target="mailto:yesenia.apaza@economiayfinanzas.gob.bo" TargetMode="External"/><Relationship Id="rId524" Type="http://schemas.openxmlformats.org/officeDocument/2006/relationships/hyperlink" Target="mailto:yesenia.apaza@economiayfinanzas.gob.bo" TargetMode="External"/><Relationship Id="rId98" Type="http://schemas.openxmlformats.org/officeDocument/2006/relationships/hyperlink" Target="mailto:yesenia.apaza@economiayfinanzas.gob.bo" TargetMode="External"/><Relationship Id="rId121" Type="http://schemas.openxmlformats.org/officeDocument/2006/relationships/hyperlink" Target="mailto:yesenia.apaza@economiayfinanzas.gob.bo" TargetMode="External"/><Relationship Id="rId163" Type="http://schemas.openxmlformats.org/officeDocument/2006/relationships/hyperlink" Target="mailto:yesenia.apaza@economiayfinanzas.gob.bo" TargetMode="External"/><Relationship Id="rId219" Type="http://schemas.openxmlformats.org/officeDocument/2006/relationships/hyperlink" Target="mailto:yesenia.apaza@economiayfinanzas.gob.bo" TargetMode="External"/><Relationship Id="rId370" Type="http://schemas.openxmlformats.org/officeDocument/2006/relationships/hyperlink" Target="mailto:yesenia.apaza@economiayfinanzas.gob.bo" TargetMode="External"/><Relationship Id="rId426" Type="http://schemas.openxmlformats.org/officeDocument/2006/relationships/hyperlink" Target="mailto:yesenia.apaza@economiayfinanzas.gob.bo" TargetMode="External"/><Relationship Id="rId230" Type="http://schemas.openxmlformats.org/officeDocument/2006/relationships/hyperlink" Target="mailto:yesenia.apaza@economiayfinanzas.gob.bo" TargetMode="External"/><Relationship Id="rId468" Type="http://schemas.openxmlformats.org/officeDocument/2006/relationships/hyperlink" Target="mailto:yesenia.apaza@economiayfinanzas.gob.bo" TargetMode="External"/><Relationship Id="rId25" Type="http://schemas.openxmlformats.org/officeDocument/2006/relationships/hyperlink" Target="mailto:yesenia.apaza@economiayfinanzas.gob.bo" TargetMode="External"/><Relationship Id="rId67" Type="http://schemas.openxmlformats.org/officeDocument/2006/relationships/hyperlink" Target="mailto:yesenia.apaza@economiayfinanzas.gob.bo" TargetMode="External"/><Relationship Id="rId272" Type="http://schemas.openxmlformats.org/officeDocument/2006/relationships/hyperlink" Target="mailto:yesenia.apaza@economiayfinanzas.gob.bo" TargetMode="External"/><Relationship Id="rId328" Type="http://schemas.openxmlformats.org/officeDocument/2006/relationships/hyperlink" Target="mailto:yesenia.apaza@economiayfinanzas.gob.bo" TargetMode="External"/><Relationship Id="rId535" Type="http://schemas.openxmlformats.org/officeDocument/2006/relationships/hyperlink" Target="mailto:yesenia.apaza@economiayfinanzas.gob.bo" TargetMode="External"/><Relationship Id="rId132" Type="http://schemas.openxmlformats.org/officeDocument/2006/relationships/hyperlink" Target="mailto:yesenia.apaza@economiayfinanzas.gob.bo" TargetMode="External"/><Relationship Id="rId174" Type="http://schemas.openxmlformats.org/officeDocument/2006/relationships/hyperlink" Target="mailto:yesenia.apaza@economiayfinanzas.gob.bo" TargetMode="External"/><Relationship Id="rId381" Type="http://schemas.openxmlformats.org/officeDocument/2006/relationships/hyperlink" Target="mailto:yesenia.apaza@economiayfinanzas.gob.bo" TargetMode="External"/><Relationship Id="rId241" Type="http://schemas.openxmlformats.org/officeDocument/2006/relationships/hyperlink" Target="mailto:yesenia.apaza@economiayfinanzas.gob.bo" TargetMode="External"/><Relationship Id="rId437" Type="http://schemas.openxmlformats.org/officeDocument/2006/relationships/hyperlink" Target="mailto:yesenia.apaza@economiayfinanzas.gob.bo" TargetMode="External"/><Relationship Id="rId479" Type="http://schemas.openxmlformats.org/officeDocument/2006/relationships/hyperlink" Target="mailto:yesenia.apaza@economiayfinanzas.gob.bo" TargetMode="External"/><Relationship Id="rId36" Type="http://schemas.openxmlformats.org/officeDocument/2006/relationships/hyperlink" Target="mailto:yesenia.apaza@economiayfinanzas.gob.bo" TargetMode="External"/><Relationship Id="rId283" Type="http://schemas.openxmlformats.org/officeDocument/2006/relationships/hyperlink" Target="mailto:yesenia.apaza@economiayfinanzas.gob.bo" TargetMode="External"/><Relationship Id="rId339" Type="http://schemas.openxmlformats.org/officeDocument/2006/relationships/hyperlink" Target="mailto:yesenia.apaza@economiayfinanzas.gob.bo" TargetMode="External"/><Relationship Id="rId490" Type="http://schemas.openxmlformats.org/officeDocument/2006/relationships/hyperlink" Target="mailto:yesenia.apaza@economiayfinanzas.gob.bo" TargetMode="External"/><Relationship Id="rId504" Type="http://schemas.openxmlformats.org/officeDocument/2006/relationships/hyperlink" Target="mailto:yesenia.apaza@economiayfinanzas.gob.bo" TargetMode="External"/><Relationship Id="rId78" Type="http://schemas.openxmlformats.org/officeDocument/2006/relationships/hyperlink" Target="mailto:yesenia.apaza@economiayfinanzas.gob.bo" TargetMode="External"/><Relationship Id="rId101" Type="http://schemas.openxmlformats.org/officeDocument/2006/relationships/hyperlink" Target="mailto:yesenia.apaza@economiayfinanzas.gob.bo" TargetMode="External"/><Relationship Id="rId143" Type="http://schemas.openxmlformats.org/officeDocument/2006/relationships/hyperlink" Target="mailto:yesenia.apaza@economiayfinanzas.gob.bo" TargetMode="External"/><Relationship Id="rId185" Type="http://schemas.openxmlformats.org/officeDocument/2006/relationships/hyperlink" Target="mailto:yesenia.apaza@economiayfinanzas.gob.bo" TargetMode="External"/><Relationship Id="rId350" Type="http://schemas.openxmlformats.org/officeDocument/2006/relationships/hyperlink" Target="mailto:yesenia.apaza@economiayfinanzas.gob.bo" TargetMode="External"/><Relationship Id="rId406" Type="http://schemas.openxmlformats.org/officeDocument/2006/relationships/hyperlink" Target="mailto:yesenia.apaza@economiayfinanzas.gob.bo" TargetMode="External"/><Relationship Id="rId9" Type="http://schemas.openxmlformats.org/officeDocument/2006/relationships/hyperlink" Target="mailto:yesenia.apaza@economiayfinanzas.gob.bo" TargetMode="External"/><Relationship Id="rId210" Type="http://schemas.openxmlformats.org/officeDocument/2006/relationships/hyperlink" Target="mailto:yesenia.apaza@economiayfinanzas.gob.bo" TargetMode="External"/><Relationship Id="rId392" Type="http://schemas.openxmlformats.org/officeDocument/2006/relationships/hyperlink" Target="mailto:yesenia.apaza@economiayfinanzas.gob.bo" TargetMode="External"/><Relationship Id="rId448" Type="http://schemas.openxmlformats.org/officeDocument/2006/relationships/hyperlink" Target="mailto:yesenia.apaza@economiayfinanzas.gob.bo" TargetMode="External"/><Relationship Id="rId252" Type="http://schemas.openxmlformats.org/officeDocument/2006/relationships/hyperlink" Target="mailto:yesenia.apaza@economiayfinanzas.gob.bo" TargetMode="External"/><Relationship Id="rId294" Type="http://schemas.openxmlformats.org/officeDocument/2006/relationships/hyperlink" Target="mailto:yesenia.apaza@economiayfinanzas.gob.bo" TargetMode="External"/><Relationship Id="rId308" Type="http://schemas.openxmlformats.org/officeDocument/2006/relationships/hyperlink" Target="mailto:yesenia.apaza@economiayfinanzas.gob.bo" TargetMode="External"/><Relationship Id="rId515" Type="http://schemas.openxmlformats.org/officeDocument/2006/relationships/hyperlink" Target="mailto:yesenia.apaza@economiayfinanzas.gob.bo" TargetMode="External"/><Relationship Id="rId47" Type="http://schemas.openxmlformats.org/officeDocument/2006/relationships/hyperlink" Target="mailto:yesenia.apaza@economiayfinanzas.gob.bo" TargetMode="External"/><Relationship Id="rId89" Type="http://schemas.openxmlformats.org/officeDocument/2006/relationships/hyperlink" Target="mailto:yesenia.apaza@economiayfinanzas.gob.bo" TargetMode="External"/><Relationship Id="rId112" Type="http://schemas.openxmlformats.org/officeDocument/2006/relationships/hyperlink" Target="mailto:yesenia.apaza@economiayfinanzas.gob.bo" TargetMode="External"/><Relationship Id="rId154" Type="http://schemas.openxmlformats.org/officeDocument/2006/relationships/hyperlink" Target="mailto:yesenia.apaza@economiayfinanzas.gob.bo" TargetMode="External"/><Relationship Id="rId361" Type="http://schemas.openxmlformats.org/officeDocument/2006/relationships/hyperlink" Target="mailto:yesenia.apaza@economiayfinanzas.gob.bo" TargetMode="External"/><Relationship Id="rId196" Type="http://schemas.openxmlformats.org/officeDocument/2006/relationships/hyperlink" Target="mailto:yesenia.apaza@economiayfinanzas.gob.bo" TargetMode="External"/><Relationship Id="rId417" Type="http://schemas.openxmlformats.org/officeDocument/2006/relationships/hyperlink" Target="mailto:yesenia.apaza@economiayfinanzas.gob.bo" TargetMode="External"/><Relationship Id="rId459" Type="http://schemas.openxmlformats.org/officeDocument/2006/relationships/hyperlink" Target="mailto:yesenia.apaza@economiayfinanzas.gob.bo" TargetMode="External"/><Relationship Id="rId16" Type="http://schemas.openxmlformats.org/officeDocument/2006/relationships/hyperlink" Target="mailto:yesenia.apaza@economiayfinanzas.gob.bo" TargetMode="External"/><Relationship Id="rId221" Type="http://schemas.openxmlformats.org/officeDocument/2006/relationships/hyperlink" Target="mailto:yesenia.apaza@economiayfinanzas.gob.bo" TargetMode="External"/><Relationship Id="rId263" Type="http://schemas.openxmlformats.org/officeDocument/2006/relationships/hyperlink" Target="mailto:yesenia.apaza@economiayfinanzas.gob.bo" TargetMode="External"/><Relationship Id="rId319" Type="http://schemas.openxmlformats.org/officeDocument/2006/relationships/hyperlink" Target="mailto:yesenia.apaza@economiayfinanzas.gob.bo" TargetMode="External"/><Relationship Id="rId470" Type="http://schemas.openxmlformats.org/officeDocument/2006/relationships/hyperlink" Target="mailto:yesenia.apaza@economiayfinanzas.gob.bo" TargetMode="External"/><Relationship Id="rId526" Type="http://schemas.openxmlformats.org/officeDocument/2006/relationships/hyperlink" Target="mailto:yesenia.apaza@economiayfinanzas.gob.bo" TargetMode="External"/><Relationship Id="rId58" Type="http://schemas.openxmlformats.org/officeDocument/2006/relationships/hyperlink" Target="mailto:yesenia.apaza@economiayfinanzas.gob.bo" TargetMode="External"/><Relationship Id="rId123" Type="http://schemas.openxmlformats.org/officeDocument/2006/relationships/hyperlink" Target="mailto:yesenia.apaza@economiayfinanzas.gob.bo" TargetMode="External"/><Relationship Id="rId330" Type="http://schemas.openxmlformats.org/officeDocument/2006/relationships/hyperlink" Target="mailto:yesenia.apaza@economiayfinanzas.gob.bo" TargetMode="External"/><Relationship Id="rId165" Type="http://schemas.openxmlformats.org/officeDocument/2006/relationships/hyperlink" Target="mailto:yesenia.apaza@economiayfinanzas.gob.bo" TargetMode="External"/><Relationship Id="rId372" Type="http://schemas.openxmlformats.org/officeDocument/2006/relationships/hyperlink" Target="mailto:yesenia.apaza@economiayfinanzas.gob.bo" TargetMode="External"/><Relationship Id="rId428" Type="http://schemas.openxmlformats.org/officeDocument/2006/relationships/hyperlink" Target="mailto:yesenia.apaza@economiayfinanzas.gob.bo" TargetMode="External"/><Relationship Id="rId232" Type="http://schemas.openxmlformats.org/officeDocument/2006/relationships/hyperlink" Target="mailto:yesenia.apaza@economiayfinanzas.gob.bo" TargetMode="External"/><Relationship Id="rId274" Type="http://schemas.openxmlformats.org/officeDocument/2006/relationships/hyperlink" Target="mailto:yesenia.apaza@economiayfinanzas.gob.bo" TargetMode="External"/><Relationship Id="rId481" Type="http://schemas.openxmlformats.org/officeDocument/2006/relationships/hyperlink" Target="mailto:yesenia.apaza@economiayfinanzas.gob.bo" TargetMode="External"/><Relationship Id="rId27" Type="http://schemas.openxmlformats.org/officeDocument/2006/relationships/hyperlink" Target="mailto:yesenia.apaza@economiayfinanzas.gob.bo" TargetMode="External"/><Relationship Id="rId69" Type="http://schemas.openxmlformats.org/officeDocument/2006/relationships/hyperlink" Target="mailto:yesenia.apaza@economiayfinanzas.gob.bo" TargetMode="External"/><Relationship Id="rId134" Type="http://schemas.openxmlformats.org/officeDocument/2006/relationships/hyperlink" Target="mailto:yesenia.apaza@economiayfinanzas.gob.bo" TargetMode="External"/><Relationship Id="rId537" Type="http://schemas.openxmlformats.org/officeDocument/2006/relationships/hyperlink" Target="mailto:yesenia.apaza@economiayfinanzas.gob.bo" TargetMode="External"/><Relationship Id="rId80" Type="http://schemas.openxmlformats.org/officeDocument/2006/relationships/hyperlink" Target="mailto:yesenia.apaza@economiayfinanzas.gob.bo" TargetMode="External"/><Relationship Id="rId176" Type="http://schemas.openxmlformats.org/officeDocument/2006/relationships/hyperlink" Target="mailto:yesenia.apaza@economiayfinanzas.gob.bo" TargetMode="External"/><Relationship Id="rId341" Type="http://schemas.openxmlformats.org/officeDocument/2006/relationships/hyperlink" Target="mailto:yesenia.apaza@economiayfinanzas.gob.bo" TargetMode="External"/><Relationship Id="rId383" Type="http://schemas.openxmlformats.org/officeDocument/2006/relationships/hyperlink" Target="mailto:yesenia.apaza@economiayfinanzas.gob.bo" TargetMode="External"/><Relationship Id="rId439" Type="http://schemas.openxmlformats.org/officeDocument/2006/relationships/hyperlink" Target="mailto:yesenia.apaza@economiayfinanzas.gob.bo" TargetMode="External"/><Relationship Id="rId201" Type="http://schemas.openxmlformats.org/officeDocument/2006/relationships/hyperlink" Target="mailto:yesenia.apaza@economiayfinanzas.gob.bo" TargetMode="External"/><Relationship Id="rId243" Type="http://schemas.openxmlformats.org/officeDocument/2006/relationships/hyperlink" Target="mailto:yesenia.apaza@economiayfinanzas.gob.bo" TargetMode="External"/><Relationship Id="rId285" Type="http://schemas.openxmlformats.org/officeDocument/2006/relationships/hyperlink" Target="mailto:yesenia.apaza@economiayfinanzas.gob.bo" TargetMode="External"/><Relationship Id="rId450" Type="http://schemas.openxmlformats.org/officeDocument/2006/relationships/hyperlink" Target="mailto:yesenia.apaza@economiayfinanzas.gob.bo" TargetMode="External"/><Relationship Id="rId506" Type="http://schemas.openxmlformats.org/officeDocument/2006/relationships/hyperlink" Target="mailto:yesenia.apaza@economiayfinanzas.gob.bo" TargetMode="External"/><Relationship Id="rId38" Type="http://schemas.openxmlformats.org/officeDocument/2006/relationships/hyperlink" Target="mailto:yesenia.apaza@economiayfinanzas.gob.bo" TargetMode="External"/><Relationship Id="rId103" Type="http://schemas.openxmlformats.org/officeDocument/2006/relationships/hyperlink" Target="mailto:yesenia.apaza@economiayfinanzas.gob.bo" TargetMode="External"/><Relationship Id="rId310" Type="http://schemas.openxmlformats.org/officeDocument/2006/relationships/hyperlink" Target="mailto:yesenia.apaza@economiayfinanzas.gob.bo" TargetMode="External"/><Relationship Id="rId492" Type="http://schemas.openxmlformats.org/officeDocument/2006/relationships/hyperlink" Target="mailto:yesenia.apaza@economiayfinanzas.gob.bo" TargetMode="External"/><Relationship Id="rId91" Type="http://schemas.openxmlformats.org/officeDocument/2006/relationships/hyperlink" Target="mailto:yesenia.apaza@economiayfinanzas.gob.bo" TargetMode="External"/><Relationship Id="rId145" Type="http://schemas.openxmlformats.org/officeDocument/2006/relationships/hyperlink" Target="mailto:yesenia.apaza@economiayfinanzas.gob.bo" TargetMode="External"/><Relationship Id="rId187" Type="http://schemas.openxmlformats.org/officeDocument/2006/relationships/hyperlink" Target="mailto:yesenia.apaza@economiayfinanzas.gob.bo" TargetMode="External"/><Relationship Id="rId352" Type="http://schemas.openxmlformats.org/officeDocument/2006/relationships/hyperlink" Target="mailto:yesenia.apaza@economiayfinanzas.gob.bo" TargetMode="External"/><Relationship Id="rId394" Type="http://schemas.openxmlformats.org/officeDocument/2006/relationships/hyperlink" Target="mailto:yesenia.apaza@economiayfinanzas.gob.bo" TargetMode="External"/><Relationship Id="rId408" Type="http://schemas.openxmlformats.org/officeDocument/2006/relationships/hyperlink" Target="mailto:yesenia.apaza@economiayfinanzas.gob.bo" TargetMode="External"/><Relationship Id="rId212" Type="http://schemas.openxmlformats.org/officeDocument/2006/relationships/hyperlink" Target="mailto:yesenia.apaza@economiayfinanzas.gob.bo" TargetMode="External"/><Relationship Id="rId254" Type="http://schemas.openxmlformats.org/officeDocument/2006/relationships/hyperlink" Target="mailto:yesenia.apaza@economiayfinanzas.gob.bo" TargetMode="External"/><Relationship Id="rId49" Type="http://schemas.openxmlformats.org/officeDocument/2006/relationships/hyperlink" Target="mailto:yesenia.apaza@economiayfinanzas.gob.bo" TargetMode="External"/><Relationship Id="rId114" Type="http://schemas.openxmlformats.org/officeDocument/2006/relationships/hyperlink" Target="mailto:yesenia.apaza@economiayfinanzas.gob.bo" TargetMode="External"/><Relationship Id="rId296" Type="http://schemas.openxmlformats.org/officeDocument/2006/relationships/hyperlink" Target="mailto:yesenia.apaza@economiayfinanzas.gob.bo" TargetMode="External"/><Relationship Id="rId461" Type="http://schemas.openxmlformats.org/officeDocument/2006/relationships/hyperlink" Target="mailto:yesenia.apaza@economiayfinanzas.gob.bo" TargetMode="External"/><Relationship Id="rId517" Type="http://schemas.openxmlformats.org/officeDocument/2006/relationships/hyperlink" Target="mailto:yesenia.apaza@economiayfinanzas.gob.bo" TargetMode="External"/><Relationship Id="rId60" Type="http://schemas.openxmlformats.org/officeDocument/2006/relationships/hyperlink" Target="mailto:yesenia.apaza@economiayfinanzas.gob.bo" TargetMode="External"/><Relationship Id="rId156" Type="http://schemas.openxmlformats.org/officeDocument/2006/relationships/hyperlink" Target="mailto:yesenia.apaza@economiayfinanzas.gob.bo" TargetMode="External"/><Relationship Id="rId198" Type="http://schemas.openxmlformats.org/officeDocument/2006/relationships/hyperlink" Target="mailto:yesenia.apaza@economiayfinanzas.gob.bo" TargetMode="External"/><Relationship Id="rId321" Type="http://schemas.openxmlformats.org/officeDocument/2006/relationships/hyperlink" Target="mailto:yesenia.apaza@economiayfinanzas.gob.bo" TargetMode="External"/><Relationship Id="rId363" Type="http://schemas.openxmlformats.org/officeDocument/2006/relationships/hyperlink" Target="mailto:yesenia.apaza@economiayfinanzas.gob.bo" TargetMode="External"/><Relationship Id="rId419" Type="http://schemas.openxmlformats.org/officeDocument/2006/relationships/hyperlink" Target="mailto:yesenia.apaza@economiayfinanzas.gob.bo" TargetMode="External"/><Relationship Id="rId223" Type="http://schemas.openxmlformats.org/officeDocument/2006/relationships/hyperlink" Target="mailto:yesenia.apaza@economiayfinanzas.gob.bo" TargetMode="External"/><Relationship Id="rId430" Type="http://schemas.openxmlformats.org/officeDocument/2006/relationships/hyperlink" Target="mailto:yesenia.apaza@economiayfinanzas.gob.bo" TargetMode="External"/><Relationship Id="rId18" Type="http://schemas.openxmlformats.org/officeDocument/2006/relationships/hyperlink" Target="mailto:yesenia.apaza@economiayfinanzas.gob.bo" TargetMode="External"/><Relationship Id="rId265" Type="http://schemas.openxmlformats.org/officeDocument/2006/relationships/hyperlink" Target="mailto:yesenia.apaza@economiayfinanzas.gob.bo" TargetMode="External"/><Relationship Id="rId472" Type="http://schemas.openxmlformats.org/officeDocument/2006/relationships/hyperlink" Target="mailto:yesenia.apaza@economiayfinanzas.gob.bo" TargetMode="External"/><Relationship Id="rId528" Type="http://schemas.openxmlformats.org/officeDocument/2006/relationships/hyperlink" Target="mailto:yesenia.apaza@economiayfinanzas.gob.bo" TargetMode="External"/><Relationship Id="rId125" Type="http://schemas.openxmlformats.org/officeDocument/2006/relationships/hyperlink" Target="mailto:yesenia.apaza@economiayfinanzas.gob.bo" TargetMode="External"/><Relationship Id="rId167" Type="http://schemas.openxmlformats.org/officeDocument/2006/relationships/hyperlink" Target="mailto:yesenia.apaza@economiayfinanzas.gob.bo" TargetMode="External"/><Relationship Id="rId332" Type="http://schemas.openxmlformats.org/officeDocument/2006/relationships/hyperlink" Target="mailto:yesenia.apaza@economiayfinanzas.gob.bo" TargetMode="External"/><Relationship Id="rId374" Type="http://schemas.openxmlformats.org/officeDocument/2006/relationships/hyperlink" Target="mailto:yesenia.apaza@economiayfinanzas.gob.bo" TargetMode="External"/><Relationship Id="rId71" Type="http://schemas.openxmlformats.org/officeDocument/2006/relationships/hyperlink" Target="mailto:yesenia.apaza@economiayfinanzas.gob.bo" TargetMode="External"/><Relationship Id="rId234" Type="http://schemas.openxmlformats.org/officeDocument/2006/relationships/hyperlink" Target="mailto:yesenia.apaza@economiayfinanzas.gob.bo" TargetMode="External"/><Relationship Id="rId2" Type="http://schemas.openxmlformats.org/officeDocument/2006/relationships/hyperlink" Target="mailto:yesenia.apaza@economiayfinanzas.gob.bo" TargetMode="External"/><Relationship Id="rId29" Type="http://schemas.openxmlformats.org/officeDocument/2006/relationships/hyperlink" Target="mailto:yesenia.apaza@economiayfinanzas.gob.bo" TargetMode="External"/><Relationship Id="rId276" Type="http://schemas.openxmlformats.org/officeDocument/2006/relationships/hyperlink" Target="mailto:yesenia.apaza@economiayfinanzas.gob.bo" TargetMode="External"/><Relationship Id="rId441" Type="http://schemas.openxmlformats.org/officeDocument/2006/relationships/hyperlink" Target="mailto:yesenia.apaza@economiayfinanzas.gob.bo" TargetMode="External"/><Relationship Id="rId483" Type="http://schemas.openxmlformats.org/officeDocument/2006/relationships/hyperlink" Target="mailto:yesenia.apaza@economiayfinanzas.gob.bo" TargetMode="External"/><Relationship Id="rId539" Type="http://schemas.openxmlformats.org/officeDocument/2006/relationships/hyperlink" Target="mailto:yesenia.apaza@economiayfinanzas.gob.bo" TargetMode="External"/><Relationship Id="rId40" Type="http://schemas.openxmlformats.org/officeDocument/2006/relationships/hyperlink" Target="mailto:yesenia.apaza@economiayfinanzas.gob.bo" TargetMode="External"/><Relationship Id="rId136" Type="http://schemas.openxmlformats.org/officeDocument/2006/relationships/hyperlink" Target="mailto:yesenia.apaza@economiayfinanzas.gob.bo" TargetMode="External"/><Relationship Id="rId178" Type="http://schemas.openxmlformats.org/officeDocument/2006/relationships/hyperlink" Target="mailto:yesenia.apaza@economiayfinanzas.gob.bo" TargetMode="External"/><Relationship Id="rId301" Type="http://schemas.openxmlformats.org/officeDocument/2006/relationships/hyperlink" Target="mailto:yesenia.apaza@economiayfinanzas.gob.bo" TargetMode="External"/><Relationship Id="rId343" Type="http://schemas.openxmlformats.org/officeDocument/2006/relationships/hyperlink" Target="mailto:yesenia.apaza@economiayfinanzas.gob.bo" TargetMode="External"/><Relationship Id="rId82" Type="http://schemas.openxmlformats.org/officeDocument/2006/relationships/hyperlink" Target="mailto:yesenia.apaza@economiayfinanzas.gob.bo" TargetMode="External"/><Relationship Id="rId203" Type="http://schemas.openxmlformats.org/officeDocument/2006/relationships/hyperlink" Target="mailto:yesenia.apaza@economiayfinanzas.gob.bo" TargetMode="External"/><Relationship Id="rId385" Type="http://schemas.openxmlformats.org/officeDocument/2006/relationships/hyperlink" Target="mailto:yesenia.apaza@economiayfinanzas.gob.bo" TargetMode="External"/><Relationship Id="rId245" Type="http://schemas.openxmlformats.org/officeDocument/2006/relationships/hyperlink" Target="mailto:yesenia.apaza@economiayfinanzas.gob.bo" TargetMode="External"/><Relationship Id="rId287" Type="http://schemas.openxmlformats.org/officeDocument/2006/relationships/hyperlink" Target="mailto:yesenia.apaza@economiayfinanzas.gob.bo" TargetMode="External"/><Relationship Id="rId410" Type="http://schemas.openxmlformats.org/officeDocument/2006/relationships/hyperlink" Target="mailto:yesenia.apaza@economiayfinanzas.gob.bo" TargetMode="External"/><Relationship Id="rId452" Type="http://schemas.openxmlformats.org/officeDocument/2006/relationships/hyperlink" Target="mailto:yesenia.apaza@economiayfinanzas.gob.bo" TargetMode="External"/><Relationship Id="rId494" Type="http://schemas.openxmlformats.org/officeDocument/2006/relationships/hyperlink" Target="mailto:yesenia.apaza@economiayfinanzas.gob.bo" TargetMode="External"/><Relationship Id="rId508" Type="http://schemas.openxmlformats.org/officeDocument/2006/relationships/hyperlink" Target="mailto:yesenia.apaza@economiayfinanzas.gob.bo" TargetMode="External"/><Relationship Id="rId105" Type="http://schemas.openxmlformats.org/officeDocument/2006/relationships/hyperlink" Target="mailto:yesenia.apaza@economiayfinanzas.gob.bo" TargetMode="External"/><Relationship Id="rId147" Type="http://schemas.openxmlformats.org/officeDocument/2006/relationships/hyperlink" Target="mailto:yesenia.apaza@economiayfinanzas.gob.bo" TargetMode="External"/><Relationship Id="rId312" Type="http://schemas.openxmlformats.org/officeDocument/2006/relationships/hyperlink" Target="mailto:yesenia.apaza@economiayfinanzas.gob.bo" TargetMode="External"/><Relationship Id="rId354" Type="http://schemas.openxmlformats.org/officeDocument/2006/relationships/hyperlink" Target="mailto:yesenia.apaza@economiayfinanzas.gob.bo" TargetMode="External"/><Relationship Id="rId51" Type="http://schemas.openxmlformats.org/officeDocument/2006/relationships/hyperlink" Target="mailto:yesenia.apaza@economiayfinanzas.gob.bo" TargetMode="External"/><Relationship Id="rId93" Type="http://schemas.openxmlformats.org/officeDocument/2006/relationships/hyperlink" Target="mailto:yesenia.apaza@economiayfinanzas.gob.bo" TargetMode="External"/><Relationship Id="rId189" Type="http://schemas.openxmlformats.org/officeDocument/2006/relationships/hyperlink" Target="mailto:yesenia.apaza@economiayfinanzas.gob.bo" TargetMode="External"/><Relationship Id="rId396" Type="http://schemas.openxmlformats.org/officeDocument/2006/relationships/hyperlink" Target="mailto:yesenia.apaza@economiayfinanzas.gob.bo" TargetMode="External"/><Relationship Id="rId214" Type="http://schemas.openxmlformats.org/officeDocument/2006/relationships/hyperlink" Target="mailto:yesenia.apaza@economiayfinanzas.gob.bo" TargetMode="External"/><Relationship Id="rId256" Type="http://schemas.openxmlformats.org/officeDocument/2006/relationships/hyperlink" Target="mailto:yesenia.apaza@economiayfinanzas.gob.bo" TargetMode="External"/><Relationship Id="rId298" Type="http://schemas.openxmlformats.org/officeDocument/2006/relationships/hyperlink" Target="mailto:yesenia.apaza@economiayfinanzas.gob.bo" TargetMode="External"/><Relationship Id="rId421" Type="http://schemas.openxmlformats.org/officeDocument/2006/relationships/hyperlink" Target="mailto:yesenia.apaza@economiayfinanzas.gob.bo" TargetMode="External"/><Relationship Id="rId463" Type="http://schemas.openxmlformats.org/officeDocument/2006/relationships/hyperlink" Target="mailto:yesenia.apaza@economiayfinanzas.gob.bo" TargetMode="External"/><Relationship Id="rId519" Type="http://schemas.openxmlformats.org/officeDocument/2006/relationships/hyperlink" Target="mailto:yesenia.apaza@economiayfinanzas.gob.bo" TargetMode="External"/><Relationship Id="rId116" Type="http://schemas.openxmlformats.org/officeDocument/2006/relationships/hyperlink" Target="mailto:yesenia.apaza@economiayfinanzas.gob.bo" TargetMode="External"/><Relationship Id="rId158" Type="http://schemas.openxmlformats.org/officeDocument/2006/relationships/hyperlink" Target="mailto:yesenia.apaza@economiayfinanzas.gob.bo" TargetMode="External"/><Relationship Id="rId323" Type="http://schemas.openxmlformats.org/officeDocument/2006/relationships/hyperlink" Target="mailto:yesenia.apaza@economiayfinanzas.gob.bo" TargetMode="External"/><Relationship Id="rId530" Type="http://schemas.openxmlformats.org/officeDocument/2006/relationships/hyperlink" Target="mailto:yesenia.apaza@economiayfinanzas.gob.bo" TargetMode="External"/><Relationship Id="rId20" Type="http://schemas.openxmlformats.org/officeDocument/2006/relationships/hyperlink" Target="mailto:yesenia.apaza@economiayfinanzas.gob.bo" TargetMode="External"/><Relationship Id="rId62" Type="http://schemas.openxmlformats.org/officeDocument/2006/relationships/hyperlink" Target="mailto:yesenia.apaza@economiayfinanzas.gob.bo" TargetMode="External"/><Relationship Id="rId365" Type="http://schemas.openxmlformats.org/officeDocument/2006/relationships/hyperlink" Target="mailto:yesenia.apaza@economiayfinanzas.gob.bo" TargetMode="External"/><Relationship Id="rId225" Type="http://schemas.openxmlformats.org/officeDocument/2006/relationships/hyperlink" Target="mailto:yesenia.apaza@economiayfinanzas.gob.bo" TargetMode="External"/><Relationship Id="rId267" Type="http://schemas.openxmlformats.org/officeDocument/2006/relationships/hyperlink" Target="mailto:yesenia.apaza@economiayfinanzas.gob.bo" TargetMode="External"/><Relationship Id="rId432" Type="http://schemas.openxmlformats.org/officeDocument/2006/relationships/hyperlink" Target="mailto:yesenia.apaza@economiayfinanzas.gob.bo" TargetMode="External"/><Relationship Id="rId474" Type="http://schemas.openxmlformats.org/officeDocument/2006/relationships/hyperlink" Target="mailto:yesenia.apaza@economiayfinanzas.gob.bo" TargetMode="External"/><Relationship Id="rId127" Type="http://schemas.openxmlformats.org/officeDocument/2006/relationships/hyperlink" Target="mailto:yesenia.apaza@economiayfinanzas.gob.bo" TargetMode="External"/><Relationship Id="rId31" Type="http://schemas.openxmlformats.org/officeDocument/2006/relationships/hyperlink" Target="mailto:yesenia.apaza@economiayfinanzas.gob.bo" TargetMode="External"/><Relationship Id="rId73" Type="http://schemas.openxmlformats.org/officeDocument/2006/relationships/hyperlink" Target="mailto:yesenia.apaza@economiayfinanzas.gob.bo" TargetMode="External"/><Relationship Id="rId169" Type="http://schemas.openxmlformats.org/officeDocument/2006/relationships/hyperlink" Target="mailto:yesenia.apaza@economiayfinanzas.gob.bo" TargetMode="External"/><Relationship Id="rId334" Type="http://schemas.openxmlformats.org/officeDocument/2006/relationships/hyperlink" Target="mailto:yesenia.apaza@economiayfinanzas.gob.bo" TargetMode="External"/><Relationship Id="rId376" Type="http://schemas.openxmlformats.org/officeDocument/2006/relationships/hyperlink" Target="mailto:yesenia.apaza@economiayfinanzas.gob.bo" TargetMode="External"/><Relationship Id="rId541" Type="http://schemas.openxmlformats.org/officeDocument/2006/relationships/hyperlink" Target="mailto:yesenia.apaza@economiayfinanzas.gob.bo" TargetMode="External"/><Relationship Id="rId4" Type="http://schemas.openxmlformats.org/officeDocument/2006/relationships/hyperlink" Target="mailto:yesenia.apaza@economiayfinanzas.gob.bo" TargetMode="External"/><Relationship Id="rId180" Type="http://schemas.openxmlformats.org/officeDocument/2006/relationships/hyperlink" Target="mailto:yesenia.apaza@economiayfinanzas.gob.bo" TargetMode="External"/><Relationship Id="rId236" Type="http://schemas.openxmlformats.org/officeDocument/2006/relationships/hyperlink" Target="mailto:yesenia.apaza@economiayfinanzas.gob.bo" TargetMode="External"/><Relationship Id="rId278" Type="http://schemas.openxmlformats.org/officeDocument/2006/relationships/hyperlink" Target="mailto:yesenia.apaza@economiayfinanzas.gob.bo" TargetMode="External"/><Relationship Id="rId401" Type="http://schemas.openxmlformats.org/officeDocument/2006/relationships/hyperlink" Target="mailto:yesenia.apaza@economiayfinanzas.gob.bo" TargetMode="External"/><Relationship Id="rId443" Type="http://schemas.openxmlformats.org/officeDocument/2006/relationships/hyperlink" Target="mailto:yesenia.apaza@economiayfinanzas.gob.bo" TargetMode="External"/><Relationship Id="rId303" Type="http://schemas.openxmlformats.org/officeDocument/2006/relationships/hyperlink" Target="mailto:yesenia.apaza@economiayfinanzas.gob.bo" TargetMode="External"/><Relationship Id="rId485" Type="http://schemas.openxmlformats.org/officeDocument/2006/relationships/hyperlink" Target="mailto:yesenia.apaza@economiayfinanzas.gob.bo" TargetMode="External"/><Relationship Id="rId42" Type="http://schemas.openxmlformats.org/officeDocument/2006/relationships/hyperlink" Target="mailto:yesenia.apaza@economiayfinanzas.gob.bo" TargetMode="External"/><Relationship Id="rId84" Type="http://schemas.openxmlformats.org/officeDocument/2006/relationships/hyperlink" Target="mailto:yesenia.apaza@economiayfinanzas.gob.bo" TargetMode="External"/><Relationship Id="rId138" Type="http://schemas.openxmlformats.org/officeDocument/2006/relationships/hyperlink" Target="mailto:yesenia.apaza@economiayfinanzas.gob.bo" TargetMode="External"/><Relationship Id="rId345" Type="http://schemas.openxmlformats.org/officeDocument/2006/relationships/hyperlink" Target="mailto:yesenia.apaza@economiayfinanzas.gob.bo" TargetMode="External"/><Relationship Id="rId387" Type="http://schemas.openxmlformats.org/officeDocument/2006/relationships/hyperlink" Target="mailto:yesenia.apaza@economiayfinanzas.gob.bo" TargetMode="External"/><Relationship Id="rId510" Type="http://schemas.openxmlformats.org/officeDocument/2006/relationships/hyperlink" Target="mailto:yesenia.apaza@economiayfinanzas.gob.bo" TargetMode="External"/><Relationship Id="rId191" Type="http://schemas.openxmlformats.org/officeDocument/2006/relationships/hyperlink" Target="mailto:yesenia.apaza@economiayfinanzas.gob.bo" TargetMode="External"/><Relationship Id="rId205" Type="http://schemas.openxmlformats.org/officeDocument/2006/relationships/hyperlink" Target="mailto:yesenia.apaza@economiayfinanzas.gob.bo" TargetMode="External"/><Relationship Id="rId247" Type="http://schemas.openxmlformats.org/officeDocument/2006/relationships/hyperlink" Target="mailto:yesenia.apaza@economiayfinanzas.gob.bo" TargetMode="External"/><Relationship Id="rId412" Type="http://schemas.openxmlformats.org/officeDocument/2006/relationships/hyperlink" Target="mailto:yesenia.apaza@economiayfinanzas.gob.bo" TargetMode="External"/><Relationship Id="rId107" Type="http://schemas.openxmlformats.org/officeDocument/2006/relationships/hyperlink" Target="mailto:yesenia.apaza@economiayfinanzas.gob.bo" TargetMode="External"/><Relationship Id="rId289" Type="http://schemas.openxmlformats.org/officeDocument/2006/relationships/hyperlink" Target="mailto:yesenia.apaza@economiayfinanzas.gob.bo" TargetMode="External"/><Relationship Id="rId454" Type="http://schemas.openxmlformats.org/officeDocument/2006/relationships/hyperlink" Target="mailto:yesenia.apaza@economiayfinanzas.gob.bo" TargetMode="External"/><Relationship Id="rId496" Type="http://schemas.openxmlformats.org/officeDocument/2006/relationships/hyperlink" Target="mailto:yesenia.apaza@economiayfinanzas.gob.bo" TargetMode="External"/><Relationship Id="rId11" Type="http://schemas.openxmlformats.org/officeDocument/2006/relationships/hyperlink" Target="mailto:yesenia.apaza@economiayfinanzas.gob.bo" TargetMode="External"/><Relationship Id="rId53" Type="http://schemas.openxmlformats.org/officeDocument/2006/relationships/hyperlink" Target="mailto:yesenia.apaza@economiayfinanzas.gob.bo" TargetMode="External"/><Relationship Id="rId149" Type="http://schemas.openxmlformats.org/officeDocument/2006/relationships/hyperlink" Target="mailto:yesenia.apaza@economiayfinanzas.gob.bo" TargetMode="External"/><Relationship Id="rId314" Type="http://schemas.openxmlformats.org/officeDocument/2006/relationships/hyperlink" Target="mailto:yesenia.apaza@economiayfinanzas.gob.bo" TargetMode="External"/><Relationship Id="rId356" Type="http://schemas.openxmlformats.org/officeDocument/2006/relationships/hyperlink" Target="mailto:yesenia.apaza@economiayfinanzas.gob.bo" TargetMode="External"/><Relationship Id="rId398" Type="http://schemas.openxmlformats.org/officeDocument/2006/relationships/hyperlink" Target="mailto:yesenia.apaza@economiayfinanzas.gob.bo" TargetMode="External"/><Relationship Id="rId521" Type="http://schemas.openxmlformats.org/officeDocument/2006/relationships/hyperlink" Target="mailto:yesenia.apaza@economiayfinanzas.gob.bo" TargetMode="External"/><Relationship Id="rId95" Type="http://schemas.openxmlformats.org/officeDocument/2006/relationships/hyperlink" Target="mailto:yesenia.apaza@economiayfinanzas.gob.bo" TargetMode="External"/><Relationship Id="rId160" Type="http://schemas.openxmlformats.org/officeDocument/2006/relationships/hyperlink" Target="mailto:yesenia.apaza@economiayfinanzas.gob.bo" TargetMode="External"/><Relationship Id="rId216" Type="http://schemas.openxmlformats.org/officeDocument/2006/relationships/hyperlink" Target="mailto:yesenia.apaza@economiayfinanzas.gob.bo" TargetMode="External"/><Relationship Id="rId423" Type="http://schemas.openxmlformats.org/officeDocument/2006/relationships/hyperlink" Target="mailto:yesenia.apaza@economiayfinanzas.gob.bo" TargetMode="External"/><Relationship Id="rId258" Type="http://schemas.openxmlformats.org/officeDocument/2006/relationships/hyperlink" Target="mailto:yesenia.apaza@economiayfinanzas.gob.bo" TargetMode="External"/><Relationship Id="rId465" Type="http://schemas.openxmlformats.org/officeDocument/2006/relationships/hyperlink" Target="mailto:yesenia.apaza@economiayfinanzas.gob.bo" TargetMode="External"/><Relationship Id="rId22" Type="http://schemas.openxmlformats.org/officeDocument/2006/relationships/hyperlink" Target="mailto:yesenia.apaza@economiayfinanzas.gob.bo" TargetMode="External"/><Relationship Id="rId64" Type="http://schemas.openxmlformats.org/officeDocument/2006/relationships/hyperlink" Target="mailto:yesenia.apaza@economiayfinanzas.gob.bo" TargetMode="External"/><Relationship Id="rId118" Type="http://schemas.openxmlformats.org/officeDocument/2006/relationships/hyperlink" Target="mailto:yesenia.apaza@economiayfinanzas.gob.bo" TargetMode="External"/><Relationship Id="rId325" Type="http://schemas.openxmlformats.org/officeDocument/2006/relationships/hyperlink" Target="mailto:yesenia.apaza@economiayfinanzas.gob.bo" TargetMode="External"/><Relationship Id="rId367" Type="http://schemas.openxmlformats.org/officeDocument/2006/relationships/hyperlink" Target="mailto:yesenia.apaza@economiayfinanzas.gob.bo" TargetMode="External"/><Relationship Id="rId532" Type="http://schemas.openxmlformats.org/officeDocument/2006/relationships/hyperlink" Target="mailto:yesenia.apaza@economiayfinanzas.gob.bo" TargetMode="External"/><Relationship Id="rId171" Type="http://schemas.openxmlformats.org/officeDocument/2006/relationships/hyperlink" Target="mailto:yesenia.apaza@economiayfinanzas.gob.bo" TargetMode="External"/><Relationship Id="rId227" Type="http://schemas.openxmlformats.org/officeDocument/2006/relationships/hyperlink" Target="mailto:yesenia.apaza@economiayfinanzas.gob.bo" TargetMode="External"/><Relationship Id="rId269" Type="http://schemas.openxmlformats.org/officeDocument/2006/relationships/hyperlink" Target="mailto:yesenia.apaza@economiayfinanzas.gob.bo" TargetMode="External"/><Relationship Id="rId434" Type="http://schemas.openxmlformats.org/officeDocument/2006/relationships/hyperlink" Target="mailto:yesenia.apaza@economiayfinanzas.gob.bo" TargetMode="External"/><Relationship Id="rId476" Type="http://schemas.openxmlformats.org/officeDocument/2006/relationships/hyperlink" Target="mailto:yesenia.apaza@economiayfinanzas.gob.bo" TargetMode="External"/><Relationship Id="rId33" Type="http://schemas.openxmlformats.org/officeDocument/2006/relationships/hyperlink" Target="mailto:yesenia.apaza@economiayfinanzas.gob.bo" TargetMode="External"/><Relationship Id="rId129" Type="http://schemas.openxmlformats.org/officeDocument/2006/relationships/hyperlink" Target="mailto:yesenia.apaza@economiayfinanzas.gob.bo" TargetMode="External"/><Relationship Id="rId280" Type="http://schemas.openxmlformats.org/officeDocument/2006/relationships/hyperlink" Target="mailto:yesenia.apaza@economiayfinanzas.gob.bo" TargetMode="External"/><Relationship Id="rId336" Type="http://schemas.openxmlformats.org/officeDocument/2006/relationships/hyperlink" Target="mailto:yesenia.apaza@economiayfinanzas.gob.bo" TargetMode="External"/><Relationship Id="rId501" Type="http://schemas.openxmlformats.org/officeDocument/2006/relationships/hyperlink" Target="mailto:yesenia.apaza@economiayfinanzas.gob.bo" TargetMode="External"/><Relationship Id="rId75" Type="http://schemas.openxmlformats.org/officeDocument/2006/relationships/hyperlink" Target="mailto:yesenia.apaza@economiayfinanzas.gob.bo" TargetMode="External"/><Relationship Id="rId140" Type="http://schemas.openxmlformats.org/officeDocument/2006/relationships/hyperlink" Target="mailto:yesenia.apaza@economiayfinanzas.gob.bo" TargetMode="External"/><Relationship Id="rId182" Type="http://schemas.openxmlformats.org/officeDocument/2006/relationships/hyperlink" Target="mailto:yesenia.apaza@economiayfinanzas.gob.bo" TargetMode="External"/><Relationship Id="rId378" Type="http://schemas.openxmlformats.org/officeDocument/2006/relationships/hyperlink" Target="mailto:yesenia.apaza@economiayfinanzas.gob.bo" TargetMode="External"/><Relationship Id="rId403" Type="http://schemas.openxmlformats.org/officeDocument/2006/relationships/hyperlink" Target="mailto:yesenia.apaza@economiayfinanzas.gob.bo" TargetMode="External"/><Relationship Id="rId6" Type="http://schemas.openxmlformats.org/officeDocument/2006/relationships/hyperlink" Target="mailto:yesenia.apaza@economiayfinanzas.gob.bo" TargetMode="External"/><Relationship Id="rId238" Type="http://schemas.openxmlformats.org/officeDocument/2006/relationships/hyperlink" Target="mailto:yesenia.apaza@economiayfinanzas.gob.bo" TargetMode="External"/><Relationship Id="rId445" Type="http://schemas.openxmlformats.org/officeDocument/2006/relationships/hyperlink" Target="mailto:yesenia.apaza@economiayfinanzas.gob.bo" TargetMode="External"/><Relationship Id="rId487" Type="http://schemas.openxmlformats.org/officeDocument/2006/relationships/hyperlink" Target="mailto:yesenia.apaza@economiayfinanzas.gob.bo" TargetMode="External"/><Relationship Id="rId291" Type="http://schemas.openxmlformats.org/officeDocument/2006/relationships/hyperlink" Target="mailto:yesenia.apaza@economiayfinanzas.gob.bo" TargetMode="External"/><Relationship Id="rId305" Type="http://schemas.openxmlformats.org/officeDocument/2006/relationships/hyperlink" Target="mailto:yesenia.apaza@economiayfinanzas.gob.bo" TargetMode="External"/><Relationship Id="rId347" Type="http://schemas.openxmlformats.org/officeDocument/2006/relationships/hyperlink" Target="mailto:yesenia.apaza@economiayfinanzas.gob.bo" TargetMode="External"/><Relationship Id="rId512" Type="http://schemas.openxmlformats.org/officeDocument/2006/relationships/hyperlink" Target="mailto:yesenia.apaza@economiayfinanzas.gob.bo" TargetMode="External"/><Relationship Id="rId44" Type="http://schemas.openxmlformats.org/officeDocument/2006/relationships/hyperlink" Target="mailto:yesenia.apaza@economiayfinanzas.gob.bo" TargetMode="External"/><Relationship Id="rId86" Type="http://schemas.openxmlformats.org/officeDocument/2006/relationships/hyperlink" Target="mailto:yesenia.apaza@economiayfinanzas.gob.bo" TargetMode="External"/><Relationship Id="rId151" Type="http://schemas.openxmlformats.org/officeDocument/2006/relationships/hyperlink" Target="mailto:yesenia.apaza@economiayfinanzas.gob.bo" TargetMode="External"/><Relationship Id="rId389" Type="http://schemas.openxmlformats.org/officeDocument/2006/relationships/hyperlink" Target="mailto:yesenia.apaza@economiayfinanzas.gob.bo" TargetMode="External"/><Relationship Id="rId193" Type="http://schemas.openxmlformats.org/officeDocument/2006/relationships/hyperlink" Target="mailto:yesenia.apaza@economiayfinanzas.gob.bo" TargetMode="External"/><Relationship Id="rId207" Type="http://schemas.openxmlformats.org/officeDocument/2006/relationships/hyperlink" Target="mailto:yesenia.apaza@economiayfinanzas.gob.bo" TargetMode="External"/><Relationship Id="rId249" Type="http://schemas.openxmlformats.org/officeDocument/2006/relationships/hyperlink" Target="mailto:yesenia.apaza@economiayfinanzas.gob.bo" TargetMode="External"/><Relationship Id="rId414" Type="http://schemas.openxmlformats.org/officeDocument/2006/relationships/hyperlink" Target="mailto:yesenia.apaza@economiayfinanzas.gob.bo" TargetMode="External"/><Relationship Id="rId456" Type="http://schemas.openxmlformats.org/officeDocument/2006/relationships/hyperlink" Target="mailto:yesenia.apaza@economiayfinanzas.gob.bo" TargetMode="External"/><Relationship Id="rId498" Type="http://schemas.openxmlformats.org/officeDocument/2006/relationships/hyperlink" Target="mailto:yesenia.apaza@economiayfinanzas.gob.bo" TargetMode="External"/><Relationship Id="rId13" Type="http://schemas.openxmlformats.org/officeDocument/2006/relationships/hyperlink" Target="mailto:yesenia.apaza@economiayfinanzas.gob.bo" TargetMode="External"/><Relationship Id="rId109" Type="http://schemas.openxmlformats.org/officeDocument/2006/relationships/hyperlink" Target="mailto:yesenia.apaza@economiayfinanzas.gob.bo" TargetMode="External"/><Relationship Id="rId260" Type="http://schemas.openxmlformats.org/officeDocument/2006/relationships/hyperlink" Target="mailto:yesenia.apaza@economiayfinanzas.gob.bo" TargetMode="External"/><Relationship Id="rId316" Type="http://schemas.openxmlformats.org/officeDocument/2006/relationships/hyperlink" Target="mailto:yesenia.apaza@economiayfinanzas.gob.bo" TargetMode="External"/><Relationship Id="rId523" Type="http://schemas.openxmlformats.org/officeDocument/2006/relationships/hyperlink" Target="mailto:yesenia.apaza@economiayfinanzas.gob.bo" TargetMode="External"/><Relationship Id="rId55" Type="http://schemas.openxmlformats.org/officeDocument/2006/relationships/hyperlink" Target="mailto:yesenia.apaza@economiayfinanzas.gob.bo" TargetMode="External"/><Relationship Id="rId97" Type="http://schemas.openxmlformats.org/officeDocument/2006/relationships/hyperlink" Target="mailto:yesenia.apaza@economiayfinanzas.gob.bo" TargetMode="External"/><Relationship Id="rId120" Type="http://schemas.openxmlformats.org/officeDocument/2006/relationships/hyperlink" Target="mailto:yesenia.apaza@economiayfinanzas.gob.bo" TargetMode="External"/><Relationship Id="rId358" Type="http://schemas.openxmlformats.org/officeDocument/2006/relationships/hyperlink" Target="mailto:yesenia.apaza@economiayfinanzas.gob.bo" TargetMode="External"/><Relationship Id="rId162" Type="http://schemas.openxmlformats.org/officeDocument/2006/relationships/hyperlink" Target="mailto:yesenia.apaza@economiayfinanzas.gob.bo" TargetMode="External"/><Relationship Id="rId218" Type="http://schemas.openxmlformats.org/officeDocument/2006/relationships/hyperlink" Target="mailto:yesenia.apaza@economiayfinanzas.gob.bo" TargetMode="External"/><Relationship Id="rId425" Type="http://schemas.openxmlformats.org/officeDocument/2006/relationships/hyperlink" Target="mailto:yesenia.apaza@economiayfinanzas.gob.bo" TargetMode="External"/><Relationship Id="rId467" Type="http://schemas.openxmlformats.org/officeDocument/2006/relationships/hyperlink" Target="mailto:yesenia.apaza@economiayfinanzas.gob.bo" TargetMode="External"/><Relationship Id="rId271" Type="http://schemas.openxmlformats.org/officeDocument/2006/relationships/hyperlink" Target="mailto:yesenia.apaza@economiayfinanzas.gob.bo" TargetMode="External"/><Relationship Id="rId24" Type="http://schemas.openxmlformats.org/officeDocument/2006/relationships/hyperlink" Target="mailto:yesenia.apaza@economiayfinanzas.gob.bo" TargetMode="External"/><Relationship Id="rId66" Type="http://schemas.openxmlformats.org/officeDocument/2006/relationships/hyperlink" Target="mailto:yesenia.apaza@economiayfinanzas.gob.bo" TargetMode="External"/><Relationship Id="rId131" Type="http://schemas.openxmlformats.org/officeDocument/2006/relationships/hyperlink" Target="mailto:yesenia.apaza@economiayfinanzas.gob.bo" TargetMode="External"/><Relationship Id="rId327" Type="http://schemas.openxmlformats.org/officeDocument/2006/relationships/hyperlink" Target="mailto:yesenia.apaza@economiayfinanzas.gob.bo" TargetMode="External"/><Relationship Id="rId369" Type="http://schemas.openxmlformats.org/officeDocument/2006/relationships/hyperlink" Target="mailto:yesenia.apaza@economiayfinanzas.gob.bo" TargetMode="External"/><Relationship Id="rId534" Type="http://schemas.openxmlformats.org/officeDocument/2006/relationships/hyperlink" Target="mailto:yesenia.apaza@economiayfinanzas.gob.bo" TargetMode="External"/><Relationship Id="rId173" Type="http://schemas.openxmlformats.org/officeDocument/2006/relationships/hyperlink" Target="mailto:yesenia.apaza@economiayfinanzas.gob.bo" TargetMode="External"/><Relationship Id="rId229" Type="http://schemas.openxmlformats.org/officeDocument/2006/relationships/hyperlink" Target="mailto:yesenia.apaza@economiayfinanzas.gob.bo" TargetMode="External"/><Relationship Id="rId380" Type="http://schemas.openxmlformats.org/officeDocument/2006/relationships/hyperlink" Target="mailto:yesenia.apaza@economiayfinanzas.gob.bo" TargetMode="External"/><Relationship Id="rId436" Type="http://schemas.openxmlformats.org/officeDocument/2006/relationships/hyperlink" Target="mailto:yesenia.apaza@economiayfinanzas.gob.bo" TargetMode="External"/><Relationship Id="rId240" Type="http://schemas.openxmlformats.org/officeDocument/2006/relationships/hyperlink" Target="mailto:yesenia.apaza@economiayfinanzas.gob.bo" TargetMode="External"/><Relationship Id="rId478" Type="http://schemas.openxmlformats.org/officeDocument/2006/relationships/hyperlink" Target="mailto:yesenia.apaza@economiayfinanzas.gob.bo" TargetMode="External"/><Relationship Id="rId35" Type="http://schemas.openxmlformats.org/officeDocument/2006/relationships/hyperlink" Target="mailto:yesenia.apaza@economiayfinanzas.gob.bo" TargetMode="External"/><Relationship Id="rId77" Type="http://schemas.openxmlformats.org/officeDocument/2006/relationships/hyperlink" Target="mailto:yesenia.apaza@economiayfinanzas.gob.bo" TargetMode="External"/><Relationship Id="rId100" Type="http://schemas.openxmlformats.org/officeDocument/2006/relationships/hyperlink" Target="mailto:yesenia.apaza@economiayfinanzas.gob.bo" TargetMode="External"/><Relationship Id="rId282" Type="http://schemas.openxmlformats.org/officeDocument/2006/relationships/hyperlink" Target="mailto:yesenia.apaza@economiayfinanzas.gob.bo" TargetMode="External"/><Relationship Id="rId338" Type="http://schemas.openxmlformats.org/officeDocument/2006/relationships/hyperlink" Target="mailto:yesenia.apaza@economiayfinanzas.gob.bo" TargetMode="External"/><Relationship Id="rId503" Type="http://schemas.openxmlformats.org/officeDocument/2006/relationships/hyperlink" Target="mailto:yesenia.apaza@economiayfinanzas.gob.bo" TargetMode="External"/><Relationship Id="rId8" Type="http://schemas.openxmlformats.org/officeDocument/2006/relationships/hyperlink" Target="mailto:yesenia.apaza@economiayfinanzas.gob.bo" TargetMode="External"/><Relationship Id="rId142" Type="http://schemas.openxmlformats.org/officeDocument/2006/relationships/hyperlink" Target="mailto:yesenia.apaza@economiayfinanzas.gob.bo" TargetMode="External"/><Relationship Id="rId184" Type="http://schemas.openxmlformats.org/officeDocument/2006/relationships/hyperlink" Target="mailto:yesenia.apaza@economiayfinanzas.gob.bo" TargetMode="External"/><Relationship Id="rId391" Type="http://schemas.openxmlformats.org/officeDocument/2006/relationships/hyperlink" Target="mailto:yesenia.apaza@economiayfinanzas.gob.bo" TargetMode="External"/><Relationship Id="rId405" Type="http://schemas.openxmlformats.org/officeDocument/2006/relationships/hyperlink" Target="mailto:yesenia.apaza@economiayfinanzas.gob.bo" TargetMode="External"/><Relationship Id="rId447" Type="http://schemas.openxmlformats.org/officeDocument/2006/relationships/hyperlink" Target="mailto:yesenia.apaza@economiayfinanzas.gob.bo" TargetMode="External"/><Relationship Id="rId251" Type="http://schemas.openxmlformats.org/officeDocument/2006/relationships/hyperlink" Target="mailto:yesenia.apaza@economiayfinanzas.gob.bo" TargetMode="External"/><Relationship Id="rId489" Type="http://schemas.openxmlformats.org/officeDocument/2006/relationships/hyperlink" Target="mailto:yesenia.apaza@economiayfinanzas.gob.bo" TargetMode="External"/><Relationship Id="rId46" Type="http://schemas.openxmlformats.org/officeDocument/2006/relationships/hyperlink" Target="mailto:yesenia.apaza@economiayfinanzas.gob.bo" TargetMode="External"/><Relationship Id="rId293" Type="http://schemas.openxmlformats.org/officeDocument/2006/relationships/hyperlink" Target="mailto:yesenia.apaza@economiayfinanzas.gob.bo" TargetMode="External"/><Relationship Id="rId307" Type="http://schemas.openxmlformats.org/officeDocument/2006/relationships/hyperlink" Target="mailto:yesenia.apaza@economiayfinanzas.gob.bo" TargetMode="External"/><Relationship Id="rId349" Type="http://schemas.openxmlformats.org/officeDocument/2006/relationships/hyperlink" Target="mailto:yesenia.apaza@economiayfinanzas.gob.bo" TargetMode="External"/><Relationship Id="rId514" Type="http://schemas.openxmlformats.org/officeDocument/2006/relationships/hyperlink" Target="mailto:yesenia.apaza@economiayfinanzas.gob.bo" TargetMode="External"/><Relationship Id="rId88" Type="http://schemas.openxmlformats.org/officeDocument/2006/relationships/hyperlink" Target="mailto:yesenia.apaza@economiayfinanzas.gob.bo" TargetMode="External"/><Relationship Id="rId111" Type="http://schemas.openxmlformats.org/officeDocument/2006/relationships/hyperlink" Target="mailto:yesenia.apaza@economiayfinanzas.gob.bo" TargetMode="External"/><Relationship Id="rId153" Type="http://schemas.openxmlformats.org/officeDocument/2006/relationships/hyperlink" Target="mailto:yesenia.apaza@economiayfinanzas.gob.bo" TargetMode="External"/><Relationship Id="rId195" Type="http://schemas.openxmlformats.org/officeDocument/2006/relationships/hyperlink" Target="mailto:yesenia.apaza@economiayfinanzas.gob.bo" TargetMode="External"/><Relationship Id="rId209" Type="http://schemas.openxmlformats.org/officeDocument/2006/relationships/hyperlink" Target="mailto:yesenia.apaza@economiayfinanzas.gob.bo" TargetMode="External"/><Relationship Id="rId360" Type="http://schemas.openxmlformats.org/officeDocument/2006/relationships/hyperlink" Target="mailto:yesenia.apaza@economiayfinanzas.gob.bo" TargetMode="External"/><Relationship Id="rId416" Type="http://schemas.openxmlformats.org/officeDocument/2006/relationships/hyperlink" Target="mailto:yesenia.apaza@economiayfinanzas.gob.bo" TargetMode="External"/><Relationship Id="rId220" Type="http://schemas.openxmlformats.org/officeDocument/2006/relationships/hyperlink" Target="mailto:yesenia.apaza@economiayfinanzas.gob.bo" TargetMode="External"/><Relationship Id="rId458" Type="http://schemas.openxmlformats.org/officeDocument/2006/relationships/hyperlink" Target="mailto:yesenia.apaza@economiayfinanzas.gob.bo" TargetMode="External"/><Relationship Id="rId15" Type="http://schemas.openxmlformats.org/officeDocument/2006/relationships/hyperlink" Target="mailto:yesenia.apaza@economiayfinanzas.gob.bo" TargetMode="External"/><Relationship Id="rId57" Type="http://schemas.openxmlformats.org/officeDocument/2006/relationships/hyperlink" Target="mailto:yesenia.apaza@economiayfinanzas.gob.bo" TargetMode="External"/><Relationship Id="rId262" Type="http://schemas.openxmlformats.org/officeDocument/2006/relationships/hyperlink" Target="mailto:yesenia.apaza@economiayfinanzas.gob.bo" TargetMode="External"/><Relationship Id="rId318" Type="http://schemas.openxmlformats.org/officeDocument/2006/relationships/hyperlink" Target="mailto:yesenia.apaza@economiayfinanzas.gob.bo" TargetMode="External"/><Relationship Id="rId525" Type="http://schemas.openxmlformats.org/officeDocument/2006/relationships/hyperlink" Target="mailto:yesenia.apaza@economiayfinanzas.gob.bo" TargetMode="External"/><Relationship Id="rId99" Type="http://schemas.openxmlformats.org/officeDocument/2006/relationships/hyperlink" Target="mailto:yesenia.apaza@economiayfinanzas.gob.bo" TargetMode="External"/><Relationship Id="rId122" Type="http://schemas.openxmlformats.org/officeDocument/2006/relationships/hyperlink" Target="mailto:yesenia.apaza@economiayfinanzas.gob.bo" TargetMode="External"/><Relationship Id="rId164" Type="http://schemas.openxmlformats.org/officeDocument/2006/relationships/hyperlink" Target="mailto:yesenia.apaza@economiayfinanzas.gob.bo" TargetMode="External"/><Relationship Id="rId371" Type="http://schemas.openxmlformats.org/officeDocument/2006/relationships/hyperlink" Target="mailto:yesenia.apaza@economiayfinanzas.gob.bo" TargetMode="External"/><Relationship Id="rId427" Type="http://schemas.openxmlformats.org/officeDocument/2006/relationships/hyperlink" Target="mailto:yesenia.apaza@economiayfinanzas.gob.bo" TargetMode="External"/><Relationship Id="rId469" Type="http://schemas.openxmlformats.org/officeDocument/2006/relationships/hyperlink" Target="mailto:yesenia.apaza@economiayfinanzas.gob.bo" TargetMode="External"/><Relationship Id="rId26" Type="http://schemas.openxmlformats.org/officeDocument/2006/relationships/hyperlink" Target="mailto:yesenia.apaza@economiayfinanzas.gob.bo" TargetMode="External"/><Relationship Id="rId231" Type="http://schemas.openxmlformats.org/officeDocument/2006/relationships/hyperlink" Target="mailto:yesenia.apaza@economiayfinanzas.gob.bo" TargetMode="External"/><Relationship Id="rId273" Type="http://schemas.openxmlformats.org/officeDocument/2006/relationships/hyperlink" Target="mailto:yesenia.apaza@economiayfinanzas.gob.bo" TargetMode="External"/><Relationship Id="rId329" Type="http://schemas.openxmlformats.org/officeDocument/2006/relationships/hyperlink" Target="mailto:yesenia.apaza@economiayfinanzas.gob.bo" TargetMode="External"/><Relationship Id="rId480" Type="http://schemas.openxmlformats.org/officeDocument/2006/relationships/hyperlink" Target="mailto:yesenia.apaza@economiayfinanzas.gob.bo" TargetMode="External"/><Relationship Id="rId536" Type="http://schemas.openxmlformats.org/officeDocument/2006/relationships/hyperlink" Target="mailto:yesenia.apaza@economiayfinanzas.gob.bo" TargetMode="External"/><Relationship Id="rId68" Type="http://schemas.openxmlformats.org/officeDocument/2006/relationships/hyperlink" Target="mailto:yesenia.apaza@economiayfinanzas.gob.bo" TargetMode="External"/><Relationship Id="rId133" Type="http://schemas.openxmlformats.org/officeDocument/2006/relationships/hyperlink" Target="mailto:yesenia.apaza@economiayfinanzas.gob.bo" TargetMode="External"/><Relationship Id="rId175" Type="http://schemas.openxmlformats.org/officeDocument/2006/relationships/hyperlink" Target="mailto:yesenia.apaza@economiayfinanzas.gob.bo" TargetMode="External"/><Relationship Id="rId340" Type="http://schemas.openxmlformats.org/officeDocument/2006/relationships/hyperlink" Target="mailto:yesenia.apaza@economiayfinanzas.gob.bo" TargetMode="External"/><Relationship Id="rId200" Type="http://schemas.openxmlformats.org/officeDocument/2006/relationships/hyperlink" Target="mailto:yesenia.apaza@economiayfinanzas.gob.bo" TargetMode="External"/><Relationship Id="rId382" Type="http://schemas.openxmlformats.org/officeDocument/2006/relationships/hyperlink" Target="mailto:yesenia.apaza@economiayfinanzas.gob.bo" TargetMode="External"/><Relationship Id="rId438" Type="http://schemas.openxmlformats.org/officeDocument/2006/relationships/hyperlink" Target="mailto:yesenia.apaza@economiayfinanzas.gob.bo" TargetMode="External"/><Relationship Id="rId242" Type="http://schemas.openxmlformats.org/officeDocument/2006/relationships/hyperlink" Target="mailto:yesenia.apaza@economiayfinanzas.gob.bo" TargetMode="External"/><Relationship Id="rId284" Type="http://schemas.openxmlformats.org/officeDocument/2006/relationships/hyperlink" Target="mailto:yesenia.apaza@economiayfinanzas.gob.bo" TargetMode="External"/><Relationship Id="rId491" Type="http://schemas.openxmlformats.org/officeDocument/2006/relationships/hyperlink" Target="mailto:yesenia.apaza@economiayfinanzas.gob.bo" TargetMode="External"/><Relationship Id="rId505" Type="http://schemas.openxmlformats.org/officeDocument/2006/relationships/hyperlink" Target="mailto:yesenia.apaza@economiayfinanzas.gob.bo" TargetMode="External"/><Relationship Id="rId37" Type="http://schemas.openxmlformats.org/officeDocument/2006/relationships/hyperlink" Target="mailto:yesenia.apaza@economiayfinanzas.gob.bo" TargetMode="External"/><Relationship Id="rId79" Type="http://schemas.openxmlformats.org/officeDocument/2006/relationships/hyperlink" Target="mailto:yesenia.apaza@economiayfinanzas.gob.bo" TargetMode="External"/><Relationship Id="rId102" Type="http://schemas.openxmlformats.org/officeDocument/2006/relationships/hyperlink" Target="mailto:yesenia.apaza@economiayfinanzas.gob.bo" TargetMode="External"/><Relationship Id="rId144" Type="http://schemas.openxmlformats.org/officeDocument/2006/relationships/hyperlink" Target="mailto:yesenia.apaza@economiayfinanzas.gob.bo" TargetMode="External"/><Relationship Id="rId90" Type="http://schemas.openxmlformats.org/officeDocument/2006/relationships/hyperlink" Target="mailto:yesenia.apaza@economiayfinanzas.gob.bo" TargetMode="External"/><Relationship Id="rId186" Type="http://schemas.openxmlformats.org/officeDocument/2006/relationships/hyperlink" Target="mailto:yesenia.apaza@economiayfinanzas.gob.bo" TargetMode="External"/><Relationship Id="rId351" Type="http://schemas.openxmlformats.org/officeDocument/2006/relationships/hyperlink" Target="mailto:yesenia.apaza@economiayfinanzas.gob.bo" TargetMode="External"/><Relationship Id="rId393" Type="http://schemas.openxmlformats.org/officeDocument/2006/relationships/hyperlink" Target="mailto:yesenia.apaza@economiayfinanzas.gob.bo" TargetMode="External"/><Relationship Id="rId407" Type="http://schemas.openxmlformats.org/officeDocument/2006/relationships/hyperlink" Target="mailto:yesenia.apaza@economiayfinanzas.gob.bo" TargetMode="External"/><Relationship Id="rId449" Type="http://schemas.openxmlformats.org/officeDocument/2006/relationships/hyperlink" Target="mailto:yesenia.apaza@economiayfinanzas.gob.bo" TargetMode="External"/><Relationship Id="rId211" Type="http://schemas.openxmlformats.org/officeDocument/2006/relationships/hyperlink" Target="mailto:yesenia.apaza@economiayfinanzas.gob.bo" TargetMode="External"/><Relationship Id="rId253" Type="http://schemas.openxmlformats.org/officeDocument/2006/relationships/hyperlink" Target="mailto:yesenia.apaza@economiayfinanzas.gob.bo" TargetMode="External"/><Relationship Id="rId295" Type="http://schemas.openxmlformats.org/officeDocument/2006/relationships/hyperlink" Target="mailto:yesenia.apaza@economiayfinanzas.gob.bo" TargetMode="External"/><Relationship Id="rId309" Type="http://schemas.openxmlformats.org/officeDocument/2006/relationships/hyperlink" Target="mailto:yesenia.apaza@economiayfinanzas.gob.bo" TargetMode="External"/><Relationship Id="rId460" Type="http://schemas.openxmlformats.org/officeDocument/2006/relationships/hyperlink" Target="mailto:yesenia.apaza@economiayfinanzas.gob.bo" TargetMode="External"/><Relationship Id="rId516" Type="http://schemas.openxmlformats.org/officeDocument/2006/relationships/hyperlink" Target="mailto:yesenia.apaza@economiayfinanzas.gob.bo" TargetMode="External"/><Relationship Id="rId48" Type="http://schemas.openxmlformats.org/officeDocument/2006/relationships/hyperlink" Target="mailto:yesenia.apaza@economiayfinanzas.gob.bo" TargetMode="External"/><Relationship Id="rId113" Type="http://schemas.openxmlformats.org/officeDocument/2006/relationships/hyperlink" Target="mailto:yesenia.apaza@economiayfinanzas.gob.bo" TargetMode="External"/><Relationship Id="rId320" Type="http://schemas.openxmlformats.org/officeDocument/2006/relationships/hyperlink" Target="mailto:yesenia.apaza@economiayfinanzas.gob.bo" TargetMode="External"/><Relationship Id="rId155" Type="http://schemas.openxmlformats.org/officeDocument/2006/relationships/hyperlink" Target="mailto:yesenia.apaza@economiayfinanzas.gob.bo" TargetMode="External"/><Relationship Id="rId197" Type="http://schemas.openxmlformats.org/officeDocument/2006/relationships/hyperlink" Target="mailto:yesenia.apaza@economiayfinanzas.gob.bo" TargetMode="External"/><Relationship Id="rId362" Type="http://schemas.openxmlformats.org/officeDocument/2006/relationships/hyperlink" Target="mailto:yesenia.apaza@economiayfinanzas.gob.bo" TargetMode="External"/><Relationship Id="rId418" Type="http://schemas.openxmlformats.org/officeDocument/2006/relationships/hyperlink" Target="mailto:yesenia.apaza@economiayfinanzas.gob.bo" TargetMode="External"/><Relationship Id="rId222" Type="http://schemas.openxmlformats.org/officeDocument/2006/relationships/hyperlink" Target="mailto:yesenia.apaza@economiayfinanzas.gob.bo" TargetMode="External"/><Relationship Id="rId264" Type="http://schemas.openxmlformats.org/officeDocument/2006/relationships/hyperlink" Target="mailto:yesenia.apaza@economiayfinanzas.gob.bo" TargetMode="External"/><Relationship Id="rId471" Type="http://schemas.openxmlformats.org/officeDocument/2006/relationships/hyperlink" Target="mailto:yesenia.apaza@economiayfinanzas.gob.bo" TargetMode="External"/><Relationship Id="rId17" Type="http://schemas.openxmlformats.org/officeDocument/2006/relationships/hyperlink" Target="mailto:yesenia.apaza@economiayfinanzas.gob.bo" TargetMode="External"/><Relationship Id="rId59" Type="http://schemas.openxmlformats.org/officeDocument/2006/relationships/hyperlink" Target="mailto:yesenia.apaza@economiayfinanzas.gob.bo" TargetMode="External"/><Relationship Id="rId124" Type="http://schemas.openxmlformats.org/officeDocument/2006/relationships/hyperlink" Target="mailto:yesenia.apaza@economiayfinanzas.gob.bo" TargetMode="External"/><Relationship Id="rId527" Type="http://schemas.openxmlformats.org/officeDocument/2006/relationships/hyperlink" Target="mailto:yesenia.apaza@economiayfinanzas.gob.bo" TargetMode="External"/><Relationship Id="rId70" Type="http://schemas.openxmlformats.org/officeDocument/2006/relationships/hyperlink" Target="mailto:yesenia.apaza@economiayfinanzas.gob.bo" TargetMode="External"/><Relationship Id="rId166" Type="http://schemas.openxmlformats.org/officeDocument/2006/relationships/hyperlink" Target="mailto:yesenia.apaza@economiayfinanzas.gob.bo" TargetMode="External"/><Relationship Id="rId331" Type="http://schemas.openxmlformats.org/officeDocument/2006/relationships/hyperlink" Target="mailto:yesenia.apaza@economiayfinanzas.gob.bo" TargetMode="External"/><Relationship Id="rId373" Type="http://schemas.openxmlformats.org/officeDocument/2006/relationships/hyperlink" Target="mailto:yesenia.apaza@economiayfinanzas.gob.bo" TargetMode="External"/><Relationship Id="rId429" Type="http://schemas.openxmlformats.org/officeDocument/2006/relationships/hyperlink" Target="mailto:yesenia.apaza@economiayfinanzas.gob.bo" TargetMode="External"/><Relationship Id="rId1" Type="http://schemas.openxmlformats.org/officeDocument/2006/relationships/hyperlink" Target="mailto:yesenia.apaza@economiayfinanzas.gob.bo" TargetMode="External"/><Relationship Id="rId233" Type="http://schemas.openxmlformats.org/officeDocument/2006/relationships/hyperlink" Target="mailto:yesenia.apaza@economiayfinanzas.gob.bo" TargetMode="External"/><Relationship Id="rId440" Type="http://schemas.openxmlformats.org/officeDocument/2006/relationships/hyperlink" Target="mailto:yesenia.apaza@economiayfinanzas.gob.bo" TargetMode="External"/><Relationship Id="rId28" Type="http://schemas.openxmlformats.org/officeDocument/2006/relationships/hyperlink" Target="mailto:yesenia.apaza@economiayfinanzas.gob.bo" TargetMode="External"/><Relationship Id="rId275" Type="http://schemas.openxmlformats.org/officeDocument/2006/relationships/hyperlink" Target="mailto:yesenia.apaza@economiayfinanzas.gob.bo" TargetMode="External"/><Relationship Id="rId300" Type="http://schemas.openxmlformats.org/officeDocument/2006/relationships/hyperlink" Target="mailto:yesenia.apaza@economiayfinanzas.gob.bo" TargetMode="External"/><Relationship Id="rId482" Type="http://schemas.openxmlformats.org/officeDocument/2006/relationships/hyperlink" Target="mailto:yesenia.apaza@economiayfinanzas.gob.bo" TargetMode="External"/><Relationship Id="rId538" Type="http://schemas.openxmlformats.org/officeDocument/2006/relationships/hyperlink" Target="mailto:yesenia.apaza@economiayfinanzas.gob.bo" TargetMode="External"/><Relationship Id="rId81" Type="http://schemas.openxmlformats.org/officeDocument/2006/relationships/hyperlink" Target="mailto:yesenia.apaza@economiayfinanzas.gob.bo" TargetMode="External"/><Relationship Id="rId135" Type="http://schemas.openxmlformats.org/officeDocument/2006/relationships/hyperlink" Target="mailto:yesenia.apaza@economiayfinanzas.gob.bo" TargetMode="External"/><Relationship Id="rId177" Type="http://schemas.openxmlformats.org/officeDocument/2006/relationships/hyperlink" Target="mailto:yesenia.apaza@economiayfinanzas.gob.bo" TargetMode="External"/><Relationship Id="rId342" Type="http://schemas.openxmlformats.org/officeDocument/2006/relationships/hyperlink" Target="mailto:yesenia.apaza@economiayfinanzas.gob.bo" TargetMode="External"/><Relationship Id="rId384" Type="http://schemas.openxmlformats.org/officeDocument/2006/relationships/hyperlink" Target="mailto:yesenia.apaza@economiayfinanzas.gob.bo" TargetMode="External"/><Relationship Id="rId202" Type="http://schemas.openxmlformats.org/officeDocument/2006/relationships/hyperlink" Target="mailto:yesenia.apaza@economiayfinanzas.gob.bo" TargetMode="External"/><Relationship Id="rId244" Type="http://schemas.openxmlformats.org/officeDocument/2006/relationships/hyperlink" Target="mailto:yesenia.apaza@economiayfinanzas.gob.bo" TargetMode="External"/><Relationship Id="rId39" Type="http://schemas.openxmlformats.org/officeDocument/2006/relationships/hyperlink" Target="mailto:yesenia.apaza@economiayfinanzas.gob.bo" TargetMode="External"/><Relationship Id="rId286" Type="http://schemas.openxmlformats.org/officeDocument/2006/relationships/hyperlink" Target="mailto:yesenia.apaza@economiayfinanzas.gob.bo" TargetMode="External"/><Relationship Id="rId451" Type="http://schemas.openxmlformats.org/officeDocument/2006/relationships/hyperlink" Target="mailto:yesenia.apaza@economiayfinanzas.gob.bo" TargetMode="External"/><Relationship Id="rId493" Type="http://schemas.openxmlformats.org/officeDocument/2006/relationships/hyperlink" Target="mailto:yesenia.apaza@economiayfinanzas.gob.bo" TargetMode="External"/><Relationship Id="rId507" Type="http://schemas.openxmlformats.org/officeDocument/2006/relationships/hyperlink" Target="mailto:yesenia.apaza@economiayfinanzas.gob.bo" TargetMode="External"/><Relationship Id="rId50" Type="http://schemas.openxmlformats.org/officeDocument/2006/relationships/hyperlink" Target="mailto:yesenia.apaza@economiayfinanzas.gob.bo" TargetMode="External"/><Relationship Id="rId104" Type="http://schemas.openxmlformats.org/officeDocument/2006/relationships/hyperlink" Target="mailto:yesenia.apaza@economiayfinanzas.gob.bo" TargetMode="External"/><Relationship Id="rId146" Type="http://schemas.openxmlformats.org/officeDocument/2006/relationships/hyperlink" Target="mailto:yesenia.apaza@economiayfinanzas.gob.bo" TargetMode="External"/><Relationship Id="rId188" Type="http://schemas.openxmlformats.org/officeDocument/2006/relationships/hyperlink" Target="mailto:yesenia.apaza@economiayfinanzas.gob.bo" TargetMode="External"/><Relationship Id="rId311" Type="http://schemas.openxmlformats.org/officeDocument/2006/relationships/hyperlink" Target="mailto:yesenia.apaza@economiayfinanzas.gob.bo" TargetMode="External"/><Relationship Id="rId353" Type="http://schemas.openxmlformats.org/officeDocument/2006/relationships/hyperlink" Target="mailto:yesenia.apaza@economiayfinanzas.gob.bo" TargetMode="External"/><Relationship Id="rId395" Type="http://schemas.openxmlformats.org/officeDocument/2006/relationships/hyperlink" Target="mailto:yesenia.apaza@economiayfinanzas.gob.bo" TargetMode="External"/><Relationship Id="rId409" Type="http://schemas.openxmlformats.org/officeDocument/2006/relationships/hyperlink" Target="mailto:yesenia.apaza@economiayfinanzas.gob.bo" TargetMode="External"/><Relationship Id="rId92" Type="http://schemas.openxmlformats.org/officeDocument/2006/relationships/hyperlink" Target="mailto:yesenia.apaza@economiayfinanzas.gob.bo" TargetMode="External"/><Relationship Id="rId213" Type="http://schemas.openxmlformats.org/officeDocument/2006/relationships/hyperlink" Target="mailto:yesenia.apaza@economiayfinanzas.gob.bo" TargetMode="External"/><Relationship Id="rId420" Type="http://schemas.openxmlformats.org/officeDocument/2006/relationships/hyperlink" Target="mailto:yesenia.apaza@economiayfinanzas.gob.bo" TargetMode="External"/><Relationship Id="rId255" Type="http://schemas.openxmlformats.org/officeDocument/2006/relationships/hyperlink" Target="mailto:yesenia.apaza@economiayfinanzas.gob.bo" TargetMode="External"/><Relationship Id="rId297" Type="http://schemas.openxmlformats.org/officeDocument/2006/relationships/hyperlink" Target="mailto:yesenia.apaza@economiayfinanzas.gob.bo" TargetMode="External"/><Relationship Id="rId462" Type="http://schemas.openxmlformats.org/officeDocument/2006/relationships/hyperlink" Target="mailto:yesenia.apaza@economiayfinanzas.gob.bo" TargetMode="External"/><Relationship Id="rId518" Type="http://schemas.openxmlformats.org/officeDocument/2006/relationships/hyperlink" Target="mailto:yesenia.apaza@economiayfinanzas.gob.bo" TargetMode="External"/><Relationship Id="rId115" Type="http://schemas.openxmlformats.org/officeDocument/2006/relationships/hyperlink" Target="mailto:yesenia.apaza@economiayfinanzas.gob.bo" TargetMode="External"/><Relationship Id="rId157" Type="http://schemas.openxmlformats.org/officeDocument/2006/relationships/hyperlink" Target="mailto:yesenia.apaza@economiayfinanzas.gob.bo" TargetMode="External"/><Relationship Id="rId322" Type="http://schemas.openxmlformats.org/officeDocument/2006/relationships/hyperlink" Target="mailto:yesenia.apaza@economiayfinanzas.gob.bo" TargetMode="External"/><Relationship Id="rId364" Type="http://schemas.openxmlformats.org/officeDocument/2006/relationships/hyperlink" Target="mailto:yesenia.apaza@economiayfinanzas.gob.bo" TargetMode="External"/><Relationship Id="rId61" Type="http://schemas.openxmlformats.org/officeDocument/2006/relationships/hyperlink" Target="mailto:yesenia.apaza@economiayfinanzas.gob.bo" TargetMode="External"/><Relationship Id="rId199" Type="http://schemas.openxmlformats.org/officeDocument/2006/relationships/hyperlink" Target="mailto:yesenia.apaza@economiayfinanzas.gob.bo" TargetMode="External"/><Relationship Id="rId19" Type="http://schemas.openxmlformats.org/officeDocument/2006/relationships/hyperlink" Target="mailto:yesenia.apaza@economiayfinanzas.gob.bo" TargetMode="External"/><Relationship Id="rId224" Type="http://schemas.openxmlformats.org/officeDocument/2006/relationships/hyperlink" Target="mailto:yesenia.apaza@economiayfinanzas.gob.bo" TargetMode="External"/><Relationship Id="rId266" Type="http://schemas.openxmlformats.org/officeDocument/2006/relationships/hyperlink" Target="mailto:yesenia.apaza@economiayfinanzas.gob.bo" TargetMode="External"/><Relationship Id="rId431" Type="http://schemas.openxmlformats.org/officeDocument/2006/relationships/hyperlink" Target="mailto:yesenia.apaza@economiayfinanzas.gob.bo" TargetMode="External"/><Relationship Id="rId473" Type="http://schemas.openxmlformats.org/officeDocument/2006/relationships/hyperlink" Target="mailto:yesenia.apaza@economiayfinanzas.gob.bo" TargetMode="External"/><Relationship Id="rId529" Type="http://schemas.openxmlformats.org/officeDocument/2006/relationships/hyperlink" Target="mailto:yesenia.apaza@economiayfinanzas.gob.bo" TargetMode="External"/><Relationship Id="rId30" Type="http://schemas.openxmlformats.org/officeDocument/2006/relationships/hyperlink" Target="mailto:yesenia.apaza@economiayfinanzas.gob.bo" TargetMode="External"/><Relationship Id="rId126" Type="http://schemas.openxmlformats.org/officeDocument/2006/relationships/hyperlink" Target="mailto:yesenia.apaza@economiayfinanzas.gob.bo" TargetMode="External"/><Relationship Id="rId168" Type="http://schemas.openxmlformats.org/officeDocument/2006/relationships/hyperlink" Target="mailto:yesenia.apaza@economiayfinanzas.gob.bo" TargetMode="External"/><Relationship Id="rId333" Type="http://schemas.openxmlformats.org/officeDocument/2006/relationships/hyperlink" Target="mailto:yesenia.apaza@economiayfinanzas.gob.bo" TargetMode="External"/><Relationship Id="rId540" Type="http://schemas.openxmlformats.org/officeDocument/2006/relationships/hyperlink" Target="mailto:yesenia.apaza@economiayfinanzas.gob.bo" TargetMode="External"/><Relationship Id="rId72" Type="http://schemas.openxmlformats.org/officeDocument/2006/relationships/hyperlink" Target="mailto:yesenia.apaza@economiayfinanzas.gob.bo" TargetMode="External"/><Relationship Id="rId375" Type="http://schemas.openxmlformats.org/officeDocument/2006/relationships/hyperlink" Target="mailto:yesenia.apaza@economiayfinanzas.gob.bo" TargetMode="External"/><Relationship Id="rId3" Type="http://schemas.openxmlformats.org/officeDocument/2006/relationships/hyperlink" Target="mailto:yesenia.apaza@economiayfinanzas.gob.bo" TargetMode="External"/><Relationship Id="rId235" Type="http://schemas.openxmlformats.org/officeDocument/2006/relationships/hyperlink" Target="mailto:yesenia.apaza@economiayfinanzas.gob.bo" TargetMode="External"/><Relationship Id="rId277" Type="http://schemas.openxmlformats.org/officeDocument/2006/relationships/hyperlink" Target="mailto:yesenia.apaza@economiayfinanzas.gob.bo" TargetMode="External"/><Relationship Id="rId400" Type="http://schemas.openxmlformats.org/officeDocument/2006/relationships/hyperlink" Target="mailto:yesenia.apaza@economiayfinanzas.gob.bo" TargetMode="External"/><Relationship Id="rId442" Type="http://schemas.openxmlformats.org/officeDocument/2006/relationships/hyperlink" Target="mailto:yesenia.apaza@economiayfinanzas.gob.bo" TargetMode="External"/><Relationship Id="rId484" Type="http://schemas.openxmlformats.org/officeDocument/2006/relationships/hyperlink" Target="mailto:yesenia.apaza@economiayfinanzas.gob.bo" TargetMode="External"/><Relationship Id="rId137" Type="http://schemas.openxmlformats.org/officeDocument/2006/relationships/hyperlink" Target="mailto:yesenia.apaza@economiayfinanzas.gob.bo" TargetMode="External"/><Relationship Id="rId302" Type="http://schemas.openxmlformats.org/officeDocument/2006/relationships/hyperlink" Target="mailto:yesenia.apaza@economiayfinanzas.gob.bo" TargetMode="External"/><Relationship Id="rId344" Type="http://schemas.openxmlformats.org/officeDocument/2006/relationships/hyperlink" Target="mailto:yesenia.apaza@economiayfinanzas.gob.bo" TargetMode="External"/><Relationship Id="rId41" Type="http://schemas.openxmlformats.org/officeDocument/2006/relationships/hyperlink" Target="mailto:yesenia.apaza@economiayfinanzas.gob.bo" TargetMode="External"/><Relationship Id="rId83" Type="http://schemas.openxmlformats.org/officeDocument/2006/relationships/hyperlink" Target="mailto:yesenia.apaza@economiayfinanzas.gob.bo" TargetMode="External"/><Relationship Id="rId179" Type="http://schemas.openxmlformats.org/officeDocument/2006/relationships/hyperlink" Target="mailto:yesenia.apaza@economiayfinanzas.gob.bo" TargetMode="External"/><Relationship Id="rId386" Type="http://schemas.openxmlformats.org/officeDocument/2006/relationships/hyperlink" Target="mailto:yesenia.apaza@economiayfinanzas.gob.bo" TargetMode="External"/><Relationship Id="rId190" Type="http://schemas.openxmlformats.org/officeDocument/2006/relationships/hyperlink" Target="mailto:yesenia.apaza@economiayfinanzas.gob.bo" TargetMode="External"/><Relationship Id="rId204" Type="http://schemas.openxmlformats.org/officeDocument/2006/relationships/hyperlink" Target="mailto:yesenia.apaza@economiayfinanzas.gob.bo" TargetMode="External"/><Relationship Id="rId246" Type="http://schemas.openxmlformats.org/officeDocument/2006/relationships/hyperlink" Target="mailto:yesenia.apaza@economiayfinanzas.gob.bo" TargetMode="External"/><Relationship Id="rId288" Type="http://schemas.openxmlformats.org/officeDocument/2006/relationships/hyperlink" Target="mailto:yesenia.apaza@economiayfinanzas.gob.bo" TargetMode="External"/><Relationship Id="rId411" Type="http://schemas.openxmlformats.org/officeDocument/2006/relationships/hyperlink" Target="mailto:yesenia.apaza@economiayfinanzas.gob.bo" TargetMode="External"/><Relationship Id="rId453" Type="http://schemas.openxmlformats.org/officeDocument/2006/relationships/hyperlink" Target="mailto:yesenia.apaza@economiayfinanzas.gob.bo" TargetMode="External"/><Relationship Id="rId509" Type="http://schemas.openxmlformats.org/officeDocument/2006/relationships/hyperlink" Target="mailto:yesenia.apaza@economiayfinanzas.gob.bo" TargetMode="External"/><Relationship Id="rId106" Type="http://schemas.openxmlformats.org/officeDocument/2006/relationships/hyperlink" Target="mailto:yesenia.apaza@economiayfinanzas.gob.bo" TargetMode="External"/><Relationship Id="rId313" Type="http://schemas.openxmlformats.org/officeDocument/2006/relationships/hyperlink" Target="mailto:yesenia.apaza@economiayfinanzas.gob.bo" TargetMode="External"/><Relationship Id="rId495" Type="http://schemas.openxmlformats.org/officeDocument/2006/relationships/hyperlink" Target="mailto:yesenia.apaza@economiayfinanzas.gob.bo" TargetMode="External"/><Relationship Id="rId10" Type="http://schemas.openxmlformats.org/officeDocument/2006/relationships/hyperlink" Target="mailto:yesenia.apaza@economiayfinanzas.gob.bo" TargetMode="External"/><Relationship Id="rId52" Type="http://schemas.openxmlformats.org/officeDocument/2006/relationships/hyperlink" Target="mailto:yesenia.apaza@economiayfinanzas.gob.bo" TargetMode="External"/><Relationship Id="rId94" Type="http://schemas.openxmlformats.org/officeDocument/2006/relationships/hyperlink" Target="mailto:yesenia.apaza@economiayfinanzas.gob.bo" TargetMode="External"/><Relationship Id="rId148" Type="http://schemas.openxmlformats.org/officeDocument/2006/relationships/hyperlink" Target="mailto:yesenia.apaza@economiayfinanzas.gob.bo" TargetMode="External"/><Relationship Id="rId355" Type="http://schemas.openxmlformats.org/officeDocument/2006/relationships/hyperlink" Target="mailto:yesenia.apaza@economiayfinanzas.gob.bo" TargetMode="External"/><Relationship Id="rId397" Type="http://schemas.openxmlformats.org/officeDocument/2006/relationships/hyperlink" Target="mailto:yesenia.apaza@economiayfinanzas.gob.bo" TargetMode="External"/><Relationship Id="rId520" Type="http://schemas.openxmlformats.org/officeDocument/2006/relationships/hyperlink" Target="mailto:yesenia.apaza@economiayfinanzas.gob.bo" TargetMode="External"/><Relationship Id="rId215" Type="http://schemas.openxmlformats.org/officeDocument/2006/relationships/hyperlink" Target="mailto:yesenia.apaza@economiayfinanzas.gob.bo" TargetMode="External"/><Relationship Id="rId257" Type="http://schemas.openxmlformats.org/officeDocument/2006/relationships/hyperlink" Target="mailto:yesenia.apaza@economiayfinanzas.gob.bo" TargetMode="External"/><Relationship Id="rId422" Type="http://schemas.openxmlformats.org/officeDocument/2006/relationships/hyperlink" Target="mailto:yesenia.apaza@economiayfinanzas.gob.bo" TargetMode="External"/><Relationship Id="rId464" Type="http://schemas.openxmlformats.org/officeDocument/2006/relationships/hyperlink" Target="mailto:yesenia.apaza@economiayfinanzas.gob.bo" TargetMode="External"/><Relationship Id="rId299" Type="http://schemas.openxmlformats.org/officeDocument/2006/relationships/hyperlink" Target="mailto:yesenia.apaza@economiayfinanzas.gob.bo" TargetMode="External"/><Relationship Id="rId63" Type="http://schemas.openxmlformats.org/officeDocument/2006/relationships/hyperlink" Target="mailto:yesenia.apaza@economiayfinanzas.gob.bo" TargetMode="External"/><Relationship Id="rId159" Type="http://schemas.openxmlformats.org/officeDocument/2006/relationships/hyperlink" Target="mailto:yesenia.apaza@economiayfinanzas.gob.bo" TargetMode="External"/><Relationship Id="rId366" Type="http://schemas.openxmlformats.org/officeDocument/2006/relationships/hyperlink" Target="mailto:yesenia.apaza@economiayfinanzas.gob.bo" TargetMode="External"/><Relationship Id="rId226" Type="http://schemas.openxmlformats.org/officeDocument/2006/relationships/hyperlink" Target="mailto:yesenia.apaza@economiayfinanzas.gob.bo" TargetMode="External"/><Relationship Id="rId433" Type="http://schemas.openxmlformats.org/officeDocument/2006/relationships/hyperlink" Target="mailto:yesenia.apaza@economiayfinanzas.gob.bo" TargetMode="External"/><Relationship Id="rId74" Type="http://schemas.openxmlformats.org/officeDocument/2006/relationships/hyperlink" Target="mailto:yesenia.apaza@economiayfinanzas.gob.bo" TargetMode="External"/><Relationship Id="rId377" Type="http://schemas.openxmlformats.org/officeDocument/2006/relationships/hyperlink" Target="mailto:yesenia.apaza@economiayfinanzas.gob.bo" TargetMode="External"/><Relationship Id="rId500" Type="http://schemas.openxmlformats.org/officeDocument/2006/relationships/hyperlink" Target="mailto:yesenia.apaza@economiayfinanzas.gob.bo" TargetMode="External"/><Relationship Id="rId5" Type="http://schemas.openxmlformats.org/officeDocument/2006/relationships/hyperlink" Target="mailto:yesenia.apaza@economiayfinanzas.gob.bo" TargetMode="External"/><Relationship Id="rId237" Type="http://schemas.openxmlformats.org/officeDocument/2006/relationships/hyperlink" Target="mailto:yesenia.apaza@economiayfinanzas.gob.bo" TargetMode="External"/><Relationship Id="rId444" Type="http://schemas.openxmlformats.org/officeDocument/2006/relationships/hyperlink" Target="mailto:yesenia.apaza@economiayfinanzas.gob.bo" TargetMode="External"/><Relationship Id="rId290" Type="http://schemas.openxmlformats.org/officeDocument/2006/relationships/hyperlink" Target="mailto:yesenia.apaza@economiayfinanzas.gob.bo" TargetMode="External"/><Relationship Id="rId304" Type="http://schemas.openxmlformats.org/officeDocument/2006/relationships/hyperlink" Target="mailto:yesenia.apaza@economiayfinanzas.gob.bo" TargetMode="External"/><Relationship Id="rId388" Type="http://schemas.openxmlformats.org/officeDocument/2006/relationships/hyperlink" Target="mailto:yesenia.apaza@economiayfinanzas.gob.bo" TargetMode="External"/><Relationship Id="rId511" Type="http://schemas.openxmlformats.org/officeDocument/2006/relationships/hyperlink" Target="mailto:yesenia.apaza@economiayfinanzas.gob.bo"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4.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E554"/>
  <sheetViews>
    <sheetView showGridLines="0" workbookViewId="0">
      <selection activeCell="A4" sqref="A4"/>
    </sheetView>
  </sheetViews>
  <sheetFormatPr baseColWidth="10" defaultRowHeight="13.5"/>
  <cols>
    <col min="1" max="1" width="6.5703125" style="294" bestFit="1" customWidth="1"/>
    <col min="2" max="2" width="72.28515625" style="294" bestFit="1" customWidth="1"/>
    <col min="3" max="3" width="24.7109375" style="294" bestFit="1" customWidth="1"/>
    <col min="4" max="4" width="14.5703125" style="294" bestFit="1" customWidth="1"/>
    <col min="5" max="5" width="42.7109375" style="294" bestFit="1" customWidth="1"/>
    <col min="6" max="16384" width="11.42578125" style="294"/>
  </cols>
  <sheetData>
    <row r="1" spans="1:5" ht="18">
      <c r="A1" s="398" t="s">
        <v>1367</v>
      </c>
      <c r="B1" s="398"/>
      <c r="C1" s="398"/>
      <c r="D1" s="398"/>
      <c r="E1" s="398"/>
    </row>
    <row r="3" spans="1:5" ht="25.5">
      <c r="A3" s="295" t="s">
        <v>35</v>
      </c>
      <c r="B3" s="295" t="s">
        <v>2</v>
      </c>
      <c r="C3" s="295" t="s">
        <v>1325</v>
      </c>
      <c r="D3" s="295" t="s">
        <v>1407</v>
      </c>
      <c r="E3" s="295" t="s">
        <v>1368</v>
      </c>
    </row>
    <row r="4" spans="1:5" ht="15">
      <c r="A4" s="296">
        <v>6</v>
      </c>
      <c r="B4" s="297" t="s">
        <v>38</v>
      </c>
      <c r="C4" s="298" t="s">
        <v>1430</v>
      </c>
      <c r="D4" s="331" t="s">
        <v>1431</v>
      </c>
      <c r="E4" s="299" t="s">
        <v>1432</v>
      </c>
    </row>
    <row r="5" spans="1:5" ht="15">
      <c r="A5" s="300">
        <v>10</v>
      </c>
      <c r="B5" s="301" t="s">
        <v>39</v>
      </c>
      <c r="C5" s="298" t="s">
        <v>1375</v>
      </c>
      <c r="D5" s="331" t="s">
        <v>2314</v>
      </c>
      <c r="E5" s="299" t="s">
        <v>4391</v>
      </c>
    </row>
    <row r="6" spans="1:5" ht="15">
      <c r="A6" s="300">
        <v>15</v>
      </c>
      <c r="B6" s="301" t="s">
        <v>40</v>
      </c>
      <c r="C6" s="298" t="s">
        <v>1371</v>
      </c>
      <c r="D6" s="331" t="s">
        <v>1417</v>
      </c>
      <c r="E6" s="299" t="s">
        <v>1372</v>
      </c>
    </row>
    <row r="7" spans="1:5" ht="15">
      <c r="A7" s="300">
        <v>16</v>
      </c>
      <c r="B7" s="301" t="s">
        <v>41</v>
      </c>
      <c r="C7" s="298" t="s">
        <v>1375</v>
      </c>
      <c r="D7" s="331" t="s">
        <v>2314</v>
      </c>
      <c r="E7" s="299" t="s">
        <v>4391</v>
      </c>
    </row>
    <row r="8" spans="1:5" ht="15">
      <c r="A8" s="300">
        <v>20</v>
      </c>
      <c r="B8" s="301" t="s">
        <v>42</v>
      </c>
      <c r="C8" s="298" t="s">
        <v>2315</v>
      </c>
      <c r="D8" s="331" t="s">
        <v>2316</v>
      </c>
      <c r="E8" s="299" t="s">
        <v>2317</v>
      </c>
    </row>
    <row r="9" spans="1:5" ht="15">
      <c r="A9" s="300">
        <v>25</v>
      </c>
      <c r="B9" s="301" t="s">
        <v>43</v>
      </c>
      <c r="C9" s="298" t="s">
        <v>4392</v>
      </c>
      <c r="D9" s="331" t="s">
        <v>4393</v>
      </c>
      <c r="E9" s="299" t="s">
        <v>4394</v>
      </c>
    </row>
    <row r="10" spans="1:5" ht="15">
      <c r="A10" s="300">
        <v>30</v>
      </c>
      <c r="B10" s="301" t="s">
        <v>4395</v>
      </c>
      <c r="C10" s="298" t="s">
        <v>4392</v>
      </c>
      <c r="D10" s="331" t="s">
        <v>4393</v>
      </c>
      <c r="E10" s="299" t="s">
        <v>4394</v>
      </c>
    </row>
    <row r="11" spans="1:5" ht="15">
      <c r="A11" s="300">
        <v>35</v>
      </c>
      <c r="B11" s="301" t="s">
        <v>44</v>
      </c>
      <c r="C11" s="298" t="s">
        <v>3611</v>
      </c>
      <c r="D11" s="331" t="s">
        <v>2314</v>
      </c>
      <c r="E11" s="299" t="s">
        <v>3612</v>
      </c>
    </row>
    <row r="12" spans="1:5" ht="15">
      <c r="A12" s="300">
        <v>41</v>
      </c>
      <c r="B12" s="301" t="s">
        <v>45</v>
      </c>
      <c r="C12" s="298" t="s">
        <v>1433</v>
      </c>
      <c r="D12" s="331" t="s">
        <v>1434</v>
      </c>
      <c r="E12" s="299" t="s">
        <v>1377</v>
      </c>
    </row>
    <row r="13" spans="1:5" ht="15">
      <c r="A13" s="300">
        <v>46</v>
      </c>
      <c r="B13" s="301" t="s">
        <v>1384</v>
      </c>
      <c r="C13" s="298" t="s">
        <v>1369</v>
      </c>
      <c r="D13" s="331" t="s">
        <v>1416</v>
      </c>
      <c r="E13" s="299" t="s">
        <v>1370</v>
      </c>
    </row>
    <row r="14" spans="1:5" ht="15">
      <c r="A14" s="300">
        <v>47</v>
      </c>
      <c r="B14" s="301" t="s">
        <v>46</v>
      </c>
      <c r="C14" s="298" t="s">
        <v>1373</v>
      </c>
      <c r="D14" s="331" t="s">
        <v>1418</v>
      </c>
      <c r="E14" s="299" t="s">
        <v>1374</v>
      </c>
    </row>
    <row r="15" spans="1:5" ht="15">
      <c r="A15" s="300">
        <v>53</v>
      </c>
      <c r="B15" s="301" t="s">
        <v>1389</v>
      </c>
      <c r="C15" s="298" t="s">
        <v>1430</v>
      </c>
      <c r="D15" s="331" t="s">
        <v>1431</v>
      </c>
      <c r="E15" s="299" t="s">
        <v>1432</v>
      </c>
    </row>
    <row r="16" spans="1:5" ht="15">
      <c r="A16" s="300">
        <v>66</v>
      </c>
      <c r="B16" s="301" t="s">
        <v>47</v>
      </c>
      <c r="C16" s="298" t="s">
        <v>2608</v>
      </c>
      <c r="D16" s="331" t="s">
        <v>2017</v>
      </c>
      <c r="E16" s="299" t="s">
        <v>2016</v>
      </c>
    </row>
    <row r="17" spans="1:5" ht="15">
      <c r="A17" s="300">
        <v>70</v>
      </c>
      <c r="B17" s="301" t="s">
        <v>48</v>
      </c>
      <c r="C17" s="298" t="s">
        <v>4392</v>
      </c>
      <c r="D17" s="331" t="s">
        <v>4393</v>
      </c>
      <c r="E17" s="299" t="s">
        <v>4394</v>
      </c>
    </row>
    <row r="18" spans="1:5" ht="15">
      <c r="A18" s="300">
        <v>76</v>
      </c>
      <c r="B18" s="301" t="s">
        <v>49</v>
      </c>
      <c r="C18" s="298" t="s">
        <v>1369</v>
      </c>
      <c r="D18" s="331" t="s">
        <v>1416</v>
      </c>
      <c r="E18" s="299" t="s">
        <v>1370</v>
      </c>
    </row>
    <row r="19" spans="1:5" ht="15">
      <c r="A19" s="300">
        <v>78</v>
      </c>
      <c r="B19" s="301" t="s">
        <v>1385</v>
      </c>
      <c r="C19" s="298" t="s">
        <v>1369</v>
      </c>
      <c r="D19" s="331" t="s">
        <v>1416</v>
      </c>
      <c r="E19" s="299" t="s">
        <v>1370</v>
      </c>
    </row>
    <row r="20" spans="1:5" ht="15">
      <c r="A20" s="300">
        <v>81</v>
      </c>
      <c r="B20" s="301" t="s">
        <v>50</v>
      </c>
      <c r="C20" s="298" t="s">
        <v>1428</v>
      </c>
      <c r="D20" s="331" t="s">
        <v>1429</v>
      </c>
      <c r="E20" s="299" t="s">
        <v>1442</v>
      </c>
    </row>
    <row r="21" spans="1:5" ht="15">
      <c r="A21" s="300">
        <v>86</v>
      </c>
      <c r="B21" s="301" t="s">
        <v>51</v>
      </c>
      <c r="C21" s="298" t="s">
        <v>1371</v>
      </c>
      <c r="D21" s="331" t="s">
        <v>1417</v>
      </c>
      <c r="E21" s="299" t="s">
        <v>1372</v>
      </c>
    </row>
    <row r="22" spans="1:5" ht="15">
      <c r="A22" s="300">
        <v>95</v>
      </c>
      <c r="B22" s="301" t="s">
        <v>4396</v>
      </c>
      <c r="C22" s="298" t="s">
        <v>2315</v>
      </c>
      <c r="D22" s="331" t="s">
        <v>2316</v>
      </c>
      <c r="E22" s="299" t="s">
        <v>2317</v>
      </c>
    </row>
    <row r="23" spans="1:5" ht="15">
      <c r="A23" s="300">
        <v>108</v>
      </c>
      <c r="B23" s="301" t="s">
        <v>52</v>
      </c>
      <c r="C23" s="298" t="s">
        <v>2608</v>
      </c>
      <c r="D23" s="331" t="s">
        <v>2017</v>
      </c>
      <c r="E23" s="299" t="s">
        <v>2016</v>
      </c>
    </row>
    <row r="24" spans="1:5" ht="15">
      <c r="A24" s="300">
        <v>108</v>
      </c>
      <c r="B24" s="301" t="s">
        <v>52</v>
      </c>
      <c r="C24" s="298" t="s">
        <v>2608</v>
      </c>
      <c r="D24" s="331" t="s">
        <v>2017</v>
      </c>
      <c r="E24" s="299" t="s">
        <v>2016</v>
      </c>
    </row>
    <row r="25" spans="1:5" ht="15">
      <c r="A25" s="302">
        <v>109</v>
      </c>
      <c r="B25" s="303" t="s">
        <v>4397</v>
      </c>
      <c r="C25" s="298" t="s">
        <v>2608</v>
      </c>
      <c r="D25" s="331" t="s">
        <v>2017</v>
      </c>
      <c r="E25" s="299" t="s">
        <v>2016</v>
      </c>
    </row>
    <row r="26" spans="1:5" ht="15">
      <c r="A26" s="300">
        <v>111</v>
      </c>
      <c r="B26" s="301" t="s">
        <v>53</v>
      </c>
      <c r="C26" s="298" t="s">
        <v>1433</v>
      </c>
      <c r="D26" s="331" t="s">
        <v>1434</v>
      </c>
      <c r="E26" s="299" t="s">
        <v>1377</v>
      </c>
    </row>
    <row r="27" spans="1:5" ht="15">
      <c r="A27" s="300">
        <v>112</v>
      </c>
      <c r="B27" s="303" t="s">
        <v>54</v>
      </c>
      <c r="C27" s="298" t="s">
        <v>4392</v>
      </c>
      <c r="D27" s="331" t="s">
        <v>4393</v>
      </c>
      <c r="E27" s="299" t="s">
        <v>4394</v>
      </c>
    </row>
    <row r="28" spans="1:5" ht="15">
      <c r="A28" s="300">
        <v>117</v>
      </c>
      <c r="B28" s="301" t="s">
        <v>55</v>
      </c>
      <c r="C28" s="298" t="s">
        <v>1371</v>
      </c>
      <c r="D28" s="331" t="s">
        <v>1417</v>
      </c>
      <c r="E28" s="299" t="s">
        <v>1372</v>
      </c>
    </row>
    <row r="29" spans="1:5" ht="15">
      <c r="A29" s="300">
        <v>119</v>
      </c>
      <c r="B29" s="301" t="s">
        <v>4398</v>
      </c>
      <c r="C29" s="298" t="s">
        <v>2315</v>
      </c>
      <c r="D29" s="331" t="s">
        <v>2316</v>
      </c>
      <c r="E29" s="299" t="s">
        <v>2317</v>
      </c>
    </row>
    <row r="30" spans="1:5" ht="15">
      <c r="A30" s="300">
        <v>124</v>
      </c>
      <c r="B30" s="301" t="s">
        <v>57</v>
      </c>
      <c r="C30" s="298" t="s">
        <v>4392</v>
      </c>
      <c r="D30" s="331" t="s">
        <v>4393</v>
      </c>
      <c r="E30" s="299" t="s">
        <v>4394</v>
      </c>
    </row>
    <row r="31" spans="1:5" ht="15">
      <c r="A31" s="300">
        <v>124</v>
      </c>
      <c r="B31" s="301" t="s">
        <v>57</v>
      </c>
      <c r="C31" s="298" t="s">
        <v>4392</v>
      </c>
      <c r="D31" s="331" t="s">
        <v>4393</v>
      </c>
      <c r="E31" s="299" t="s">
        <v>4394</v>
      </c>
    </row>
    <row r="32" spans="1:5" ht="15">
      <c r="A32" s="300">
        <v>129</v>
      </c>
      <c r="B32" s="301" t="s">
        <v>58</v>
      </c>
      <c r="C32" s="298" t="s">
        <v>2315</v>
      </c>
      <c r="D32" s="331" t="s">
        <v>2316</v>
      </c>
      <c r="E32" s="299" t="s">
        <v>2317</v>
      </c>
    </row>
    <row r="33" spans="1:5" ht="15">
      <c r="A33" s="300">
        <v>130</v>
      </c>
      <c r="B33" s="301" t="s">
        <v>59</v>
      </c>
      <c r="C33" s="298" t="s">
        <v>2608</v>
      </c>
      <c r="D33" s="331" t="s">
        <v>2017</v>
      </c>
      <c r="E33" s="299" t="s">
        <v>2016</v>
      </c>
    </row>
    <row r="34" spans="1:5" ht="15">
      <c r="A34" s="300">
        <v>132</v>
      </c>
      <c r="B34" s="301" t="s">
        <v>60</v>
      </c>
      <c r="C34" s="298" t="s">
        <v>1373</v>
      </c>
      <c r="D34" s="331" t="s">
        <v>1418</v>
      </c>
      <c r="E34" s="299" t="s">
        <v>1374</v>
      </c>
    </row>
    <row r="35" spans="1:5" ht="15">
      <c r="A35" s="300">
        <v>133</v>
      </c>
      <c r="B35" s="301" t="s">
        <v>61</v>
      </c>
      <c r="C35" s="298" t="s">
        <v>1369</v>
      </c>
      <c r="D35" s="331" t="s">
        <v>1416</v>
      </c>
      <c r="E35" s="299" t="s">
        <v>1370</v>
      </c>
    </row>
    <row r="36" spans="1:5" ht="15">
      <c r="A36" s="300">
        <v>134</v>
      </c>
      <c r="B36" s="301" t="s">
        <v>62</v>
      </c>
      <c r="C36" s="298" t="s">
        <v>1371</v>
      </c>
      <c r="D36" s="331" t="s">
        <v>1417</v>
      </c>
      <c r="E36" s="299" t="s">
        <v>1372</v>
      </c>
    </row>
    <row r="37" spans="1:5" ht="15">
      <c r="A37" s="300">
        <v>137</v>
      </c>
      <c r="B37" s="301" t="s">
        <v>63</v>
      </c>
      <c r="C37" s="298" t="s">
        <v>1375</v>
      </c>
      <c r="D37" s="331" t="s">
        <v>2314</v>
      </c>
      <c r="E37" s="299" t="s">
        <v>4391</v>
      </c>
    </row>
    <row r="38" spans="1:5" ht="15">
      <c r="A38" s="300">
        <v>138</v>
      </c>
      <c r="B38" s="301" t="s">
        <v>64</v>
      </c>
      <c r="C38" s="298" t="s">
        <v>1371</v>
      </c>
      <c r="D38" s="331" t="s">
        <v>1417</v>
      </c>
      <c r="E38" s="299" t="s">
        <v>1372</v>
      </c>
    </row>
    <row r="39" spans="1:5" ht="15">
      <c r="A39" s="302">
        <v>139</v>
      </c>
      <c r="B39" s="303" t="s">
        <v>65</v>
      </c>
      <c r="C39" s="298" t="s">
        <v>1371</v>
      </c>
      <c r="D39" s="331" t="s">
        <v>1417</v>
      </c>
      <c r="E39" s="299" t="s">
        <v>1372</v>
      </c>
    </row>
    <row r="40" spans="1:5" ht="15">
      <c r="A40" s="300">
        <v>140</v>
      </c>
      <c r="B40" s="301" t="s">
        <v>1282</v>
      </c>
      <c r="C40" s="298" t="s">
        <v>1371</v>
      </c>
      <c r="D40" s="331" t="s">
        <v>1417</v>
      </c>
      <c r="E40" s="299" t="s">
        <v>1372</v>
      </c>
    </row>
    <row r="41" spans="1:5" ht="15">
      <c r="A41" s="300">
        <v>141</v>
      </c>
      <c r="B41" s="301" t="s">
        <v>66</v>
      </c>
      <c r="C41" s="298" t="s">
        <v>1371</v>
      </c>
      <c r="D41" s="331" t="s">
        <v>1417</v>
      </c>
      <c r="E41" s="299" t="s">
        <v>1372</v>
      </c>
    </row>
    <row r="42" spans="1:5" ht="15">
      <c r="A42" s="300">
        <v>142</v>
      </c>
      <c r="B42" s="301" t="s">
        <v>67</v>
      </c>
      <c r="C42" s="298" t="s">
        <v>1371</v>
      </c>
      <c r="D42" s="331" t="s">
        <v>1417</v>
      </c>
      <c r="E42" s="299" t="s">
        <v>1372</v>
      </c>
    </row>
    <row r="43" spans="1:5" ht="15">
      <c r="A43" s="300">
        <v>143</v>
      </c>
      <c r="B43" s="301" t="s">
        <v>68</v>
      </c>
      <c r="C43" s="298" t="s">
        <v>1371</v>
      </c>
      <c r="D43" s="331" t="s">
        <v>1417</v>
      </c>
      <c r="E43" s="299" t="s">
        <v>1372</v>
      </c>
    </row>
    <row r="44" spans="1:5" ht="15">
      <c r="A44" s="300">
        <v>144</v>
      </c>
      <c r="B44" s="301" t="s">
        <v>1283</v>
      </c>
      <c r="C44" s="298" t="s">
        <v>1371</v>
      </c>
      <c r="D44" s="331" t="s">
        <v>1417</v>
      </c>
      <c r="E44" s="299" t="s">
        <v>1372</v>
      </c>
    </row>
    <row r="45" spans="1:5" ht="15">
      <c r="A45" s="300">
        <v>145</v>
      </c>
      <c r="B45" s="301" t="s">
        <v>69</v>
      </c>
      <c r="C45" s="298" t="s">
        <v>1371</v>
      </c>
      <c r="D45" s="331" t="s">
        <v>1417</v>
      </c>
      <c r="E45" s="299" t="s">
        <v>1372</v>
      </c>
    </row>
    <row r="46" spans="1:5" ht="15">
      <c r="A46" s="300">
        <v>146</v>
      </c>
      <c r="B46" s="301" t="s">
        <v>70</v>
      </c>
      <c r="C46" s="298" t="s">
        <v>1371</v>
      </c>
      <c r="D46" s="331" t="s">
        <v>1417</v>
      </c>
      <c r="E46" s="299" t="s">
        <v>1372</v>
      </c>
    </row>
    <row r="47" spans="1:5" ht="15">
      <c r="A47" s="300">
        <v>147</v>
      </c>
      <c r="B47" s="301" t="s">
        <v>1243</v>
      </c>
      <c r="C47" s="298" t="s">
        <v>1371</v>
      </c>
      <c r="D47" s="331" t="s">
        <v>1417</v>
      </c>
      <c r="E47" s="299" t="s">
        <v>1372</v>
      </c>
    </row>
    <row r="48" spans="1:5" ht="15">
      <c r="A48" s="300">
        <v>148</v>
      </c>
      <c r="B48" s="301" t="s">
        <v>71</v>
      </c>
      <c r="C48" s="298" t="s">
        <v>1371</v>
      </c>
      <c r="D48" s="331" t="s">
        <v>1417</v>
      </c>
      <c r="E48" s="299" t="s">
        <v>1372</v>
      </c>
    </row>
    <row r="49" spans="1:5" ht="15">
      <c r="A49" s="300">
        <v>150</v>
      </c>
      <c r="B49" s="301" t="s">
        <v>72</v>
      </c>
      <c r="C49" s="298" t="s">
        <v>4392</v>
      </c>
      <c r="D49" s="331" t="s">
        <v>4393</v>
      </c>
      <c r="E49" s="299" t="s">
        <v>4394</v>
      </c>
    </row>
    <row r="50" spans="1:5" ht="15">
      <c r="A50" s="300">
        <v>152</v>
      </c>
      <c r="B50" s="301" t="s">
        <v>4399</v>
      </c>
      <c r="C50" s="298" t="s">
        <v>1375</v>
      </c>
      <c r="D50" s="331" t="s">
        <v>2314</v>
      </c>
      <c r="E50" s="299" t="s">
        <v>4391</v>
      </c>
    </row>
    <row r="51" spans="1:5" ht="15">
      <c r="A51" s="300">
        <v>153</v>
      </c>
      <c r="B51" s="301" t="s">
        <v>4400</v>
      </c>
      <c r="C51" s="298" t="s">
        <v>1371</v>
      </c>
      <c r="D51" s="331" t="s">
        <v>1417</v>
      </c>
      <c r="E51" s="299" t="s">
        <v>1372</v>
      </c>
    </row>
    <row r="52" spans="1:5" ht="15">
      <c r="A52" s="300">
        <v>154</v>
      </c>
      <c r="B52" s="301" t="s">
        <v>75</v>
      </c>
      <c r="C52" s="298" t="s">
        <v>1371</v>
      </c>
      <c r="D52" s="331" t="s">
        <v>1417</v>
      </c>
      <c r="E52" s="299" t="s">
        <v>1372</v>
      </c>
    </row>
    <row r="53" spans="1:5" ht="15">
      <c r="A53" s="300">
        <v>155</v>
      </c>
      <c r="B53" s="301" t="s">
        <v>76</v>
      </c>
      <c r="C53" s="298" t="s">
        <v>2315</v>
      </c>
      <c r="D53" s="331" t="s">
        <v>2316</v>
      </c>
      <c r="E53" s="299" t="s">
        <v>2317</v>
      </c>
    </row>
    <row r="54" spans="1:5" ht="15">
      <c r="A54" s="300">
        <v>156</v>
      </c>
      <c r="B54" s="301" t="s">
        <v>77</v>
      </c>
      <c r="C54" s="298" t="s">
        <v>4392</v>
      </c>
      <c r="D54" s="331" t="s">
        <v>4393</v>
      </c>
      <c r="E54" s="299" t="s">
        <v>4394</v>
      </c>
    </row>
    <row r="55" spans="1:5" ht="15">
      <c r="A55" s="300">
        <v>159</v>
      </c>
      <c r="B55" s="301" t="s">
        <v>4401</v>
      </c>
      <c r="C55" s="298" t="s">
        <v>1371</v>
      </c>
      <c r="D55" s="331" t="s">
        <v>1417</v>
      </c>
      <c r="E55" s="299" t="s">
        <v>1372</v>
      </c>
    </row>
    <row r="56" spans="1:5" ht="15">
      <c r="A56" s="300">
        <v>163</v>
      </c>
      <c r="B56" s="301" t="s">
        <v>79</v>
      </c>
      <c r="C56" s="298" t="s">
        <v>1373</v>
      </c>
      <c r="D56" s="331" t="s">
        <v>1418</v>
      </c>
      <c r="E56" s="299" t="s">
        <v>1374</v>
      </c>
    </row>
    <row r="57" spans="1:5" ht="15">
      <c r="A57" s="300">
        <v>169</v>
      </c>
      <c r="B57" s="301" t="s">
        <v>80</v>
      </c>
      <c r="C57" s="298" t="s">
        <v>1375</v>
      </c>
      <c r="D57" s="331" t="s">
        <v>2314</v>
      </c>
      <c r="E57" s="299" t="s">
        <v>4391</v>
      </c>
    </row>
    <row r="58" spans="1:5" ht="15">
      <c r="A58" s="300">
        <v>170</v>
      </c>
      <c r="B58" s="301" t="s">
        <v>81</v>
      </c>
      <c r="C58" s="298" t="s">
        <v>1371</v>
      </c>
      <c r="D58" s="331" t="s">
        <v>1417</v>
      </c>
      <c r="E58" s="299" t="s">
        <v>1372</v>
      </c>
    </row>
    <row r="59" spans="1:5" ht="15">
      <c r="A59" s="302">
        <v>190</v>
      </c>
      <c r="B59" s="303" t="s">
        <v>4402</v>
      </c>
      <c r="C59" s="298" t="s">
        <v>1433</v>
      </c>
      <c r="D59" s="331" t="s">
        <v>1434</v>
      </c>
      <c r="E59" s="299" t="s">
        <v>1377</v>
      </c>
    </row>
    <row r="60" spans="1:5" ht="15">
      <c r="A60" s="300">
        <v>192</v>
      </c>
      <c r="B60" s="301" t="s">
        <v>4403</v>
      </c>
      <c r="C60" s="298" t="s">
        <v>1430</v>
      </c>
      <c r="D60" s="331" t="s">
        <v>1431</v>
      </c>
      <c r="E60" s="299" t="s">
        <v>1432</v>
      </c>
    </row>
    <row r="61" spans="1:5" ht="15">
      <c r="A61" s="300">
        <v>197</v>
      </c>
      <c r="B61" s="301" t="s">
        <v>4404</v>
      </c>
      <c r="C61" s="298" t="s">
        <v>1428</v>
      </c>
      <c r="D61" s="331" t="s">
        <v>1429</v>
      </c>
      <c r="E61" s="299" t="s">
        <v>1442</v>
      </c>
    </row>
    <row r="62" spans="1:5" ht="15">
      <c r="A62" s="300">
        <v>200</v>
      </c>
      <c r="B62" s="301" t="s">
        <v>85</v>
      </c>
      <c r="C62" s="298" t="s">
        <v>3611</v>
      </c>
      <c r="D62" s="331" t="s">
        <v>2314</v>
      </c>
      <c r="E62" s="299" t="s">
        <v>3612</v>
      </c>
    </row>
    <row r="63" spans="1:5" ht="15">
      <c r="A63" s="300">
        <v>201</v>
      </c>
      <c r="B63" s="301" t="s">
        <v>4405</v>
      </c>
      <c r="C63" s="298" t="s">
        <v>2608</v>
      </c>
      <c r="D63" s="331" t="s">
        <v>2017</v>
      </c>
      <c r="E63" s="299" t="s">
        <v>2016</v>
      </c>
    </row>
    <row r="64" spans="1:5" ht="15">
      <c r="A64" s="300">
        <v>203</v>
      </c>
      <c r="B64" s="301" t="s">
        <v>87</v>
      </c>
      <c r="C64" s="298" t="s">
        <v>1433</v>
      </c>
      <c r="D64" s="331" t="s">
        <v>1434</v>
      </c>
      <c r="E64" s="299" t="s">
        <v>1377</v>
      </c>
    </row>
    <row r="65" spans="1:5" ht="15">
      <c r="A65" s="300">
        <v>206</v>
      </c>
      <c r="B65" s="301" t="s">
        <v>88</v>
      </c>
      <c r="C65" s="298" t="s">
        <v>1433</v>
      </c>
      <c r="D65" s="331" t="s">
        <v>1434</v>
      </c>
      <c r="E65" s="299" t="s">
        <v>1377</v>
      </c>
    </row>
    <row r="66" spans="1:5" ht="15">
      <c r="A66" s="300">
        <v>210</v>
      </c>
      <c r="B66" s="301" t="s">
        <v>90</v>
      </c>
      <c r="C66" s="298" t="s">
        <v>1428</v>
      </c>
      <c r="D66" s="331" t="s">
        <v>1429</v>
      </c>
      <c r="E66" s="299" t="s">
        <v>1442</v>
      </c>
    </row>
    <row r="67" spans="1:5" ht="15">
      <c r="A67" s="300">
        <v>212</v>
      </c>
      <c r="B67" s="301" t="s">
        <v>91</v>
      </c>
      <c r="C67" s="298" t="s">
        <v>4392</v>
      </c>
      <c r="D67" s="331" t="s">
        <v>4393</v>
      </c>
      <c r="E67" s="299" t="s">
        <v>4394</v>
      </c>
    </row>
    <row r="68" spans="1:5" ht="15">
      <c r="A68" s="300">
        <v>213</v>
      </c>
      <c r="B68" s="301" t="s">
        <v>92</v>
      </c>
      <c r="C68" s="298" t="s">
        <v>1430</v>
      </c>
      <c r="D68" s="331" t="s">
        <v>1431</v>
      </c>
      <c r="E68" s="299" t="s">
        <v>1432</v>
      </c>
    </row>
    <row r="69" spans="1:5" ht="15">
      <c r="A69" s="300">
        <v>221</v>
      </c>
      <c r="B69" s="301" t="s">
        <v>4406</v>
      </c>
      <c r="C69" s="298" t="s">
        <v>1430</v>
      </c>
      <c r="D69" s="331" t="s">
        <v>1431</v>
      </c>
      <c r="E69" s="299" t="s">
        <v>1432</v>
      </c>
    </row>
    <row r="70" spans="1:5" ht="15">
      <c r="A70" s="300">
        <v>222</v>
      </c>
      <c r="B70" s="301" t="s">
        <v>94</v>
      </c>
      <c r="C70" s="298" t="s">
        <v>1369</v>
      </c>
      <c r="D70" s="331" t="s">
        <v>1416</v>
      </c>
      <c r="E70" s="299" t="s">
        <v>1370</v>
      </c>
    </row>
    <row r="71" spans="1:5" ht="15">
      <c r="A71" s="300">
        <v>223</v>
      </c>
      <c r="B71" s="301" t="s">
        <v>95</v>
      </c>
      <c r="C71" s="298" t="s">
        <v>4392</v>
      </c>
      <c r="D71" s="331" t="s">
        <v>4393</v>
      </c>
      <c r="E71" s="299" t="s">
        <v>4394</v>
      </c>
    </row>
    <row r="72" spans="1:5" ht="15">
      <c r="A72" s="300">
        <v>224</v>
      </c>
      <c r="B72" s="301" t="s">
        <v>96</v>
      </c>
      <c r="C72" s="298" t="s">
        <v>2608</v>
      </c>
      <c r="D72" s="331" t="s">
        <v>2017</v>
      </c>
      <c r="E72" s="299" t="s">
        <v>2016</v>
      </c>
    </row>
    <row r="73" spans="1:5" ht="15">
      <c r="A73" s="300">
        <v>225</v>
      </c>
      <c r="B73" s="301" t="s">
        <v>4407</v>
      </c>
      <c r="C73" s="298" t="s">
        <v>2608</v>
      </c>
      <c r="D73" s="331" t="s">
        <v>2017</v>
      </c>
      <c r="E73" s="299" t="s">
        <v>2016</v>
      </c>
    </row>
    <row r="74" spans="1:5" ht="15">
      <c r="A74" s="300">
        <v>226</v>
      </c>
      <c r="B74" s="301" t="s">
        <v>98</v>
      </c>
      <c r="C74" s="298" t="s">
        <v>1430</v>
      </c>
      <c r="D74" s="331" t="s">
        <v>1431</v>
      </c>
      <c r="E74" s="299" t="s">
        <v>1432</v>
      </c>
    </row>
    <row r="75" spans="1:5" ht="15">
      <c r="A75" s="300">
        <v>227</v>
      </c>
      <c r="B75" s="301" t="s">
        <v>99</v>
      </c>
      <c r="C75" s="298" t="s">
        <v>1430</v>
      </c>
      <c r="D75" s="331" t="s">
        <v>1431</v>
      </c>
      <c r="E75" s="299" t="s">
        <v>1432</v>
      </c>
    </row>
    <row r="76" spans="1:5" ht="15">
      <c r="A76" s="300">
        <v>234</v>
      </c>
      <c r="B76" s="301" t="s">
        <v>4408</v>
      </c>
      <c r="C76" s="298" t="s">
        <v>1433</v>
      </c>
      <c r="D76" s="331" t="s">
        <v>1434</v>
      </c>
      <c r="E76" s="299" t="s">
        <v>1377</v>
      </c>
    </row>
    <row r="77" spans="1:5" ht="15">
      <c r="A77" s="300">
        <v>243</v>
      </c>
      <c r="B77" s="301" t="s">
        <v>100</v>
      </c>
      <c r="C77" s="298" t="s">
        <v>1433</v>
      </c>
      <c r="D77" s="331" t="s">
        <v>1434</v>
      </c>
      <c r="E77" s="299" t="s">
        <v>1377</v>
      </c>
    </row>
    <row r="78" spans="1:5" ht="15">
      <c r="A78" s="300">
        <v>244</v>
      </c>
      <c r="B78" s="301" t="s">
        <v>101</v>
      </c>
      <c r="C78" s="298" t="s">
        <v>3611</v>
      </c>
      <c r="D78" s="331" t="s">
        <v>2314</v>
      </c>
      <c r="E78" s="299" t="s">
        <v>3612</v>
      </c>
    </row>
    <row r="79" spans="1:5" ht="15">
      <c r="A79" s="300">
        <v>245</v>
      </c>
      <c r="B79" s="301" t="s">
        <v>102</v>
      </c>
      <c r="C79" s="298" t="s">
        <v>3611</v>
      </c>
      <c r="D79" s="331" t="s">
        <v>2314</v>
      </c>
      <c r="E79" s="299" t="s">
        <v>3612</v>
      </c>
    </row>
    <row r="80" spans="1:5" ht="15">
      <c r="A80" s="300">
        <v>249</v>
      </c>
      <c r="B80" s="301" t="s">
        <v>4409</v>
      </c>
      <c r="C80" s="298" t="s">
        <v>1369</v>
      </c>
      <c r="D80" s="331" t="s">
        <v>1416</v>
      </c>
      <c r="E80" s="299" t="s">
        <v>1370</v>
      </c>
    </row>
    <row r="81" spans="1:5" ht="15">
      <c r="A81" s="302">
        <v>251</v>
      </c>
      <c r="B81" s="303" t="s">
        <v>104</v>
      </c>
      <c r="C81" s="298" t="s">
        <v>1371</v>
      </c>
      <c r="D81" s="331" t="s">
        <v>1417</v>
      </c>
      <c r="E81" s="299" t="s">
        <v>1372</v>
      </c>
    </row>
    <row r="82" spans="1:5" ht="15">
      <c r="A82" s="300">
        <v>253</v>
      </c>
      <c r="B82" s="301" t="s">
        <v>105</v>
      </c>
      <c r="C82" s="298" t="s">
        <v>1430</v>
      </c>
      <c r="D82" s="331" t="s">
        <v>1431</v>
      </c>
      <c r="E82" s="299" t="s">
        <v>1432</v>
      </c>
    </row>
    <row r="83" spans="1:5" ht="15">
      <c r="A83" s="300">
        <v>254</v>
      </c>
      <c r="B83" s="301" t="s">
        <v>106</v>
      </c>
      <c r="C83" s="298" t="s">
        <v>1428</v>
      </c>
      <c r="D83" s="331" t="s">
        <v>1429</v>
      </c>
      <c r="E83" s="299" t="s">
        <v>1442</v>
      </c>
    </row>
    <row r="84" spans="1:5" ht="15">
      <c r="A84" s="300">
        <v>265</v>
      </c>
      <c r="B84" s="301" t="s">
        <v>107</v>
      </c>
      <c r="C84" s="298" t="s">
        <v>1428</v>
      </c>
      <c r="D84" s="331" t="s">
        <v>1429</v>
      </c>
      <c r="E84" s="299" t="s">
        <v>1442</v>
      </c>
    </row>
    <row r="85" spans="1:5" ht="15">
      <c r="A85" s="300">
        <v>266</v>
      </c>
      <c r="B85" s="301" t="s">
        <v>1271</v>
      </c>
      <c r="C85" s="298" t="s">
        <v>1428</v>
      </c>
      <c r="D85" s="331" t="s">
        <v>1429</v>
      </c>
      <c r="E85" s="299" t="s">
        <v>1442</v>
      </c>
    </row>
    <row r="86" spans="1:5" ht="15">
      <c r="A86" s="300">
        <v>267</v>
      </c>
      <c r="B86" s="301" t="s">
        <v>108</v>
      </c>
      <c r="C86" s="298" t="s">
        <v>1428</v>
      </c>
      <c r="D86" s="331" t="s">
        <v>1429</v>
      </c>
      <c r="E86" s="299" t="s">
        <v>1442</v>
      </c>
    </row>
    <row r="87" spans="1:5" ht="15">
      <c r="A87" s="300">
        <v>268</v>
      </c>
      <c r="B87" s="301" t="s">
        <v>109</v>
      </c>
      <c r="C87" s="298" t="s">
        <v>1428</v>
      </c>
      <c r="D87" s="331" t="s">
        <v>1429</v>
      </c>
      <c r="E87" s="299" t="s">
        <v>1442</v>
      </c>
    </row>
    <row r="88" spans="1:5" ht="15">
      <c r="A88" s="300">
        <v>269</v>
      </c>
      <c r="B88" s="301" t="s">
        <v>110</v>
      </c>
      <c r="C88" s="298" t="s">
        <v>1428</v>
      </c>
      <c r="D88" s="331" t="s">
        <v>1429</v>
      </c>
      <c r="E88" s="299" t="s">
        <v>1442</v>
      </c>
    </row>
    <row r="89" spans="1:5" ht="15">
      <c r="A89" s="300">
        <v>270</v>
      </c>
      <c r="B89" s="301" t="s">
        <v>111</v>
      </c>
      <c r="C89" s="298" t="s">
        <v>1428</v>
      </c>
      <c r="D89" s="331" t="s">
        <v>1429</v>
      </c>
      <c r="E89" s="299" t="s">
        <v>1442</v>
      </c>
    </row>
    <row r="90" spans="1:5" ht="15">
      <c r="A90" s="300">
        <v>271</v>
      </c>
      <c r="B90" s="301" t="s">
        <v>112</v>
      </c>
      <c r="C90" s="298" t="s">
        <v>1428</v>
      </c>
      <c r="D90" s="331" t="s">
        <v>1429</v>
      </c>
      <c r="E90" s="299" t="s">
        <v>1442</v>
      </c>
    </row>
    <row r="91" spans="1:5" ht="15">
      <c r="A91" s="300">
        <v>272</v>
      </c>
      <c r="B91" s="301" t="s">
        <v>113</v>
      </c>
      <c r="C91" s="298" t="s">
        <v>1428</v>
      </c>
      <c r="D91" s="331" t="s">
        <v>1429</v>
      </c>
      <c r="E91" s="299" t="s">
        <v>1442</v>
      </c>
    </row>
    <row r="92" spans="1:5" ht="15">
      <c r="A92" s="300">
        <v>273</v>
      </c>
      <c r="B92" s="301" t="s">
        <v>114</v>
      </c>
      <c r="C92" s="298" t="s">
        <v>1428</v>
      </c>
      <c r="D92" s="331" t="s">
        <v>1429</v>
      </c>
      <c r="E92" s="299" t="s">
        <v>1442</v>
      </c>
    </row>
    <row r="93" spans="1:5" ht="15">
      <c r="A93" s="300">
        <v>281</v>
      </c>
      <c r="B93" s="301" t="s">
        <v>4410</v>
      </c>
      <c r="C93" s="298" t="s">
        <v>4392</v>
      </c>
      <c r="D93" s="331" t="s">
        <v>4393</v>
      </c>
      <c r="E93" s="299" t="s">
        <v>4394</v>
      </c>
    </row>
    <row r="94" spans="1:5" ht="15">
      <c r="A94" s="300">
        <v>283</v>
      </c>
      <c r="B94" s="301" t="s">
        <v>116</v>
      </c>
      <c r="C94" s="298" t="s">
        <v>1373</v>
      </c>
      <c r="D94" s="331" t="s">
        <v>1418</v>
      </c>
      <c r="E94" s="299" t="s">
        <v>1374</v>
      </c>
    </row>
    <row r="95" spans="1:5" ht="15">
      <c r="A95" s="300">
        <v>287</v>
      </c>
      <c r="B95" s="301" t="s">
        <v>4411</v>
      </c>
      <c r="C95" s="298" t="s">
        <v>3611</v>
      </c>
      <c r="D95" s="331" t="s">
        <v>2314</v>
      </c>
      <c r="E95" s="299" t="s">
        <v>3612</v>
      </c>
    </row>
    <row r="96" spans="1:5" ht="15">
      <c r="A96" s="300">
        <v>288</v>
      </c>
      <c r="B96" s="301" t="s">
        <v>118</v>
      </c>
      <c r="C96" s="298" t="s">
        <v>1433</v>
      </c>
      <c r="D96" s="331" t="s">
        <v>1434</v>
      </c>
      <c r="E96" s="299" t="s">
        <v>1377</v>
      </c>
    </row>
    <row r="97" spans="1:5" ht="15">
      <c r="A97" s="300">
        <v>290</v>
      </c>
      <c r="B97" s="301" t="s">
        <v>119</v>
      </c>
      <c r="C97" s="298" t="s">
        <v>1373</v>
      </c>
      <c r="D97" s="331" t="s">
        <v>1418</v>
      </c>
      <c r="E97" s="299" t="s">
        <v>1374</v>
      </c>
    </row>
    <row r="98" spans="1:5" ht="15">
      <c r="A98" s="300">
        <v>291</v>
      </c>
      <c r="B98" s="301" t="s">
        <v>120</v>
      </c>
      <c r="C98" s="298" t="s">
        <v>1428</v>
      </c>
      <c r="D98" s="331" t="s">
        <v>1429</v>
      </c>
      <c r="E98" s="299" t="s">
        <v>1442</v>
      </c>
    </row>
    <row r="99" spans="1:5" ht="15">
      <c r="A99" s="300">
        <v>292</v>
      </c>
      <c r="B99" s="301" t="s">
        <v>121</v>
      </c>
      <c r="C99" s="298" t="s">
        <v>4392</v>
      </c>
      <c r="D99" s="331" t="s">
        <v>4393</v>
      </c>
      <c r="E99" s="299" t="s">
        <v>4394</v>
      </c>
    </row>
    <row r="100" spans="1:5" ht="15">
      <c r="A100" s="300">
        <v>293</v>
      </c>
      <c r="B100" s="301" t="s">
        <v>4412</v>
      </c>
      <c r="C100" s="298" t="s">
        <v>1371</v>
      </c>
      <c r="D100" s="331" t="s">
        <v>1417</v>
      </c>
      <c r="E100" s="299" t="s">
        <v>1372</v>
      </c>
    </row>
    <row r="101" spans="1:5" ht="15">
      <c r="A101" s="300">
        <v>294</v>
      </c>
      <c r="B101" s="301" t="s">
        <v>4413</v>
      </c>
      <c r="C101" s="298" t="s">
        <v>1428</v>
      </c>
      <c r="D101" s="331" t="s">
        <v>1429</v>
      </c>
      <c r="E101" s="299" t="s">
        <v>1442</v>
      </c>
    </row>
    <row r="102" spans="1:5" ht="15">
      <c r="A102" s="300">
        <v>295</v>
      </c>
      <c r="B102" s="301" t="s">
        <v>4414</v>
      </c>
      <c r="C102" s="298" t="s">
        <v>1428</v>
      </c>
      <c r="D102" s="331" t="s">
        <v>1429</v>
      </c>
      <c r="E102" s="299" t="s">
        <v>1442</v>
      </c>
    </row>
    <row r="103" spans="1:5" ht="15">
      <c r="A103" s="300">
        <v>296</v>
      </c>
      <c r="B103" s="301" t="s">
        <v>4415</v>
      </c>
      <c r="C103" s="298" t="s">
        <v>1371</v>
      </c>
      <c r="D103" s="331" t="s">
        <v>1417</v>
      </c>
      <c r="E103" s="299" t="s">
        <v>1372</v>
      </c>
    </row>
    <row r="104" spans="1:5" ht="15">
      <c r="A104" s="300">
        <v>298</v>
      </c>
      <c r="B104" s="301" t="s">
        <v>126</v>
      </c>
      <c r="C104" s="298" t="s">
        <v>1369</v>
      </c>
      <c r="D104" s="331" t="s">
        <v>1416</v>
      </c>
      <c r="E104" s="299" t="s">
        <v>1370</v>
      </c>
    </row>
    <row r="105" spans="1:5" ht="15">
      <c r="A105" s="300">
        <v>299</v>
      </c>
      <c r="B105" s="301" t="s">
        <v>127</v>
      </c>
      <c r="C105" s="298" t="s">
        <v>1369</v>
      </c>
      <c r="D105" s="331" t="s">
        <v>1416</v>
      </c>
      <c r="E105" s="299" t="s">
        <v>1370</v>
      </c>
    </row>
    <row r="106" spans="1:5" ht="15">
      <c r="A106" s="300">
        <v>300</v>
      </c>
      <c r="B106" s="301" t="s">
        <v>128</v>
      </c>
      <c r="C106" s="298" t="s">
        <v>1369</v>
      </c>
      <c r="D106" s="331" t="s">
        <v>1416</v>
      </c>
      <c r="E106" s="299" t="s">
        <v>1370</v>
      </c>
    </row>
    <row r="107" spans="1:5" ht="15">
      <c r="A107" s="300">
        <v>301</v>
      </c>
      <c r="B107" s="301" t="s">
        <v>129</v>
      </c>
      <c r="C107" s="298" t="s">
        <v>1369</v>
      </c>
      <c r="D107" s="331" t="s">
        <v>1416</v>
      </c>
      <c r="E107" s="299" t="s">
        <v>1370</v>
      </c>
    </row>
    <row r="108" spans="1:5" ht="15">
      <c r="A108" s="300">
        <v>302</v>
      </c>
      <c r="B108" s="301" t="s">
        <v>130</v>
      </c>
      <c r="C108" s="298" t="s">
        <v>1369</v>
      </c>
      <c r="D108" s="331" t="s">
        <v>1416</v>
      </c>
      <c r="E108" s="299" t="s">
        <v>1370</v>
      </c>
    </row>
    <row r="109" spans="1:5" ht="15">
      <c r="A109" s="300">
        <v>303</v>
      </c>
      <c r="B109" s="301" t="s">
        <v>131</v>
      </c>
      <c r="C109" s="298" t="s">
        <v>1369</v>
      </c>
      <c r="D109" s="331" t="s">
        <v>1416</v>
      </c>
      <c r="E109" s="299" t="s">
        <v>1370</v>
      </c>
    </row>
    <row r="110" spans="1:5" ht="15">
      <c r="A110" s="302">
        <v>309</v>
      </c>
      <c r="B110" s="303" t="s">
        <v>4416</v>
      </c>
      <c r="C110" s="298" t="s">
        <v>1375</v>
      </c>
      <c r="D110" s="331" t="s">
        <v>2314</v>
      </c>
      <c r="E110" s="299" t="s">
        <v>4391</v>
      </c>
    </row>
    <row r="111" spans="1:5" ht="15">
      <c r="A111" s="300">
        <v>310</v>
      </c>
      <c r="B111" s="301" t="s">
        <v>4417</v>
      </c>
      <c r="C111" s="298" t="s">
        <v>1373</v>
      </c>
      <c r="D111" s="331" t="s">
        <v>1418</v>
      </c>
      <c r="E111" s="299" t="s">
        <v>1374</v>
      </c>
    </row>
    <row r="112" spans="1:5" ht="15">
      <c r="A112" s="300">
        <v>311</v>
      </c>
      <c r="B112" s="301" t="s">
        <v>133</v>
      </c>
      <c r="C112" s="298" t="s">
        <v>2315</v>
      </c>
      <c r="D112" s="331" t="s">
        <v>2316</v>
      </c>
      <c r="E112" s="299" t="s">
        <v>2317</v>
      </c>
    </row>
    <row r="113" spans="1:5" ht="15">
      <c r="A113" s="300">
        <v>312</v>
      </c>
      <c r="B113" s="301" t="s">
        <v>4418</v>
      </c>
      <c r="C113" s="298" t="s">
        <v>1430</v>
      </c>
      <c r="D113" s="331" t="s">
        <v>1431</v>
      </c>
      <c r="E113" s="299" t="s">
        <v>1432</v>
      </c>
    </row>
    <row r="114" spans="1:5" ht="15">
      <c r="A114" s="302">
        <v>313</v>
      </c>
      <c r="B114" s="303" t="s">
        <v>4419</v>
      </c>
      <c r="C114" s="298" t="s">
        <v>1428</v>
      </c>
      <c r="D114" s="331" t="s">
        <v>1429</v>
      </c>
      <c r="E114" s="299" t="s">
        <v>1442</v>
      </c>
    </row>
    <row r="115" spans="1:5" ht="15">
      <c r="A115" s="300">
        <v>314</v>
      </c>
      <c r="B115" s="301" t="s">
        <v>4420</v>
      </c>
      <c r="C115" s="298" t="s">
        <v>1433</v>
      </c>
      <c r="D115" s="331" t="s">
        <v>1434</v>
      </c>
      <c r="E115" s="299" t="s">
        <v>1377</v>
      </c>
    </row>
    <row r="116" spans="1:5" ht="15">
      <c r="A116" s="300">
        <v>315</v>
      </c>
      <c r="B116" s="301" t="s">
        <v>4421</v>
      </c>
      <c r="C116" s="298" t="s">
        <v>1430</v>
      </c>
      <c r="D116" s="331" t="s">
        <v>1431</v>
      </c>
      <c r="E116" s="299" t="s">
        <v>1432</v>
      </c>
    </row>
    <row r="117" spans="1:5" ht="15">
      <c r="A117" s="300">
        <v>315</v>
      </c>
      <c r="B117" s="301" t="s">
        <v>4421</v>
      </c>
      <c r="C117" s="298" t="s">
        <v>1430</v>
      </c>
      <c r="D117" s="331" t="s">
        <v>1431</v>
      </c>
      <c r="E117" s="299" t="s">
        <v>1432</v>
      </c>
    </row>
    <row r="118" spans="1:5" ht="15">
      <c r="A118" s="300">
        <v>324</v>
      </c>
      <c r="B118" s="301" t="s">
        <v>136</v>
      </c>
      <c r="C118" s="298" t="s">
        <v>1430</v>
      </c>
      <c r="D118" s="331" t="s">
        <v>1431</v>
      </c>
      <c r="E118" s="299" t="s">
        <v>1432</v>
      </c>
    </row>
    <row r="119" spans="1:5" ht="15">
      <c r="A119" s="300">
        <v>340</v>
      </c>
      <c r="B119" s="301" t="s">
        <v>137</v>
      </c>
      <c r="C119" s="298" t="s">
        <v>1375</v>
      </c>
      <c r="D119" s="331" t="s">
        <v>2314</v>
      </c>
      <c r="E119" s="299" t="s">
        <v>4391</v>
      </c>
    </row>
    <row r="120" spans="1:5" ht="15">
      <c r="A120" s="300">
        <v>342</v>
      </c>
      <c r="B120" s="301" t="s">
        <v>138</v>
      </c>
      <c r="C120" s="298" t="s">
        <v>2315</v>
      </c>
      <c r="D120" s="331" t="s">
        <v>2316</v>
      </c>
      <c r="E120" s="299" t="s">
        <v>2317</v>
      </c>
    </row>
    <row r="121" spans="1:5" ht="15">
      <c r="A121" s="300">
        <v>343</v>
      </c>
      <c r="B121" s="301" t="s">
        <v>139</v>
      </c>
      <c r="C121" s="298" t="s">
        <v>2315</v>
      </c>
      <c r="D121" s="331" t="s">
        <v>2316</v>
      </c>
      <c r="E121" s="299" t="s">
        <v>2317</v>
      </c>
    </row>
    <row r="122" spans="1:5" ht="15">
      <c r="A122" s="300">
        <v>344</v>
      </c>
      <c r="B122" s="301" t="s">
        <v>4422</v>
      </c>
      <c r="C122" s="298" t="s">
        <v>1428</v>
      </c>
      <c r="D122" s="331" t="s">
        <v>1429</v>
      </c>
      <c r="E122" s="299" t="s">
        <v>1442</v>
      </c>
    </row>
    <row r="123" spans="1:5" ht="15">
      <c r="A123" s="300">
        <v>345</v>
      </c>
      <c r="B123" s="301" t="s">
        <v>141</v>
      </c>
      <c r="C123" s="298" t="s">
        <v>1371</v>
      </c>
      <c r="D123" s="331" t="s">
        <v>1417</v>
      </c>
      <c r="E123" s="299" t="s">
        <v>1372</v>
      </c>
    </row>
    <row r="124" spans="1:5" ht="15">
      <c r="A124" s="300">
        <v>346</v>
      </c>
      <c r="B124" s="301" t="s">
        <v>142</v>
      </c>
      <c r="C124" s="298" t="s">
        <v>1369</v>
      </c>
      <c r="D124" s="331" t="s">
        <v>1416</v>
      </c>
      <c r="E124" s="299" t="s">
        <v>1370</v>
      </c>
    </row>
    <row r="125" spans="1:5" ht="15">
      <c r="A125" s="300">
        <v>347</v>
      </c>
      <c r="B125" s="301" t="s">
        <v>143</v>
      </c>
      <c r="C125" s="298" t="s">
        <v>2608</v>
      </c>
      <c r="D125" s="331" t="s">
        <v>2017</v>
      </c>
      <c r="E125" s="299" t="s">
        <v>2016</v>
      </c>
    </row>
    <row r="126" spans="1:5" ht="15">
      <c r="A126" s="300">
        <v>348</v>
      </c>
      <c r="B126" s="301" t="s">
        <v>144</v>
      </c>
      <c r="C126" s="298" t="s">
        <v>1371</v>
      </c>
      <c r="D126" s="331" t="s">
        <v>1417</v>
      </c>
      <c r="E126" s="299" t="s">
        <v>1372</v>
      </c>
    </row>
    <row r="127" spans="1:5" ht="15">
      <c r="A127" s="300">
        <v>349</v>
      </c>
      <c r="B127" s="301" t="s">
        <v>4423</v>
      </c>
      <c r="C127" s="298" t="s">
        <v>1428</v>
      </c>
      <c r="D127" s="331" t="s">
        <v>1429</v>
      </c>
      <c r="E127" s="299" t="s">
        <v>1442</v>
      </c>
    </row>
    <row r="128" spans="1:5" ht="15">
      <c r="A128" s="300">
        <v>349</v>
      </c>
      <c r="B128" s="301" t="s">
        <v>4423</v>
      </c>
      <c r="C128" s="298" t="s">
        <v>1428</v>
      </c>
      <c r="D128" s="331" t="s">
        <v>1429</v>
      </c>
      <c r="E128" s="299" t="s">
        <v>1442</v>
      </c>
    </row>
    <row r="129" spans="1:5" ht="15">
      <c r="A129" s="300">
        <v>371</v>
      </c>
      <c r="B129" s="301" t="s">
        <v>146</v>
      </c>
      <c r="C129" s="298" t="s">
        <v>1373</v>
      </c>
      <c r="D129" s="331" t="s">
        <v>1418</v>
      </c>
      <c r="E129" s="299" t="s">
        <v>1374</v>
      </c>
    </row>
    <row r="130" spans="1:5" ht="15">
      <c r="A130" s="300">
        <v>373</v>
      </c>
      <c r="B130" s="301" t="s">
        <v>4424</v>
      </c>
      <c r="C130" s="298" t="s">
        <v>1428</v>
      </c>
      <c r="D130" s="331" t="s">
        <v>1429</v>
      </c>
      <c r="E130" s="299" t="s">
        <v>1442</v>
      </c>
    </row>
    <row r="131" spans="1:5" ht="15">
      <c r="A131" s="300">
        <v>374</v>
      </c>
      <c r="B131" s="301" t="s">
        <v>609</v>
      </c>
      <c r="C131" s="298" t="s">
        <v>1373</v>
      </c>
      <c r="D131" s="331" t="s">
        <v>1418</v>
      </c>
      <c r="E131" s="299" t="s">
        <v>1374</v>
      </c>
    </row>
    <row r="132" spans="1:5" ht="15">
      <c r="A132" s="300">
        <v>375</v>
      </c>
      <c r="B132" s="301" t="s">
        <v>4425</v>
      </c>
      <c r="C132" s="298" t="s">
        <v>4392</v>
      </c>
      <c r="D132" s="331" t="s">
        <v>4393</v>
      </c>
      <c r="E132" s="299" t="s">
        <v>4394</v>
      </c>
    </row>
    <row r="133" spans="1:5" ht="15">
      <c r="A133" s="300">
        <v>376</v>
      </c>
      <c r="B133" s="301" t="s">
        <v>610</v>
      </c>
      <c r="C133" s="298" t="s">
        <v>2608</v>
      </c>
      <c r="D133" s="331" t="s">
        <v>2017</v>
      </c>
      <c r="E133" s="299" t="s">
        <v>2016</v>
      </c>
    </row>
    <row r="134" spans="1:5" ht="15">
      <c r="A134" s="300">
        <v>378</v>
      </c>
      <c r="B134" s="301" t="s">
        <v>611</v>
      </c>
      <c r="C134" s="298" t="s">
        <v>2608</v>
      </c>
      <c r="D134" s="331" t="s">
        <v>2017</v>
      </c>
      <c r="E134" s="299" t="s">
        <v>2016</v>
      </c>
    </row>
    <row r="135" spans="1:5" ht="15">
      <c r="A135" s="300">
        <v>379</v>
      </c>
      <c r="B135" s="301" t="s">
        <v>1246</v>
      </c>
      <c r="C135" s="298" t="s">
        <v>1373</v>
      </c>
      <c r="D135" s="331" t="s">
        <v>1418</v>
      </c>
      <c r="E135" s="299" t="s">
        <v>1374</v>
      </c>
    </row>
    <row r="136" spans="1:5" ht="15">
      <c r="A136" s="300">
        <v>382</v>
      </c>
      <c r="B136" s="301" t="s">
        <v>1247</v>
      </c>
      <c r="C136" s="298" t="s">
        <v>1375</v>
      </c>
      <c r="D136" s="331" t="s">
        <v>2314</v>
      </c>
      <c r="E136" s="299" t="s">
        <v>4391</v>
      </c>
    </row>
    <row r="137" spans="1:5" ht="15">
      <c r="A137" s="300">
        <v>383</v>
      </c>
      <c r="B137" s="301" t="s">
        <v>1248</v>
      </c>
      <c r="C137" s="298" t="s">
        <v>1369</v>
      </c>
      <c r="D137" s="331" t="s">
        <v>1416</v>
      </c>
      <c r="E137" s="299" t="s">
        <v>1370</v>
      </c>
    </row>
    <row r="138" spans="1:5" ht="15">
      <c r="A138" s="300">
        <v>385</v>
      </c>
      <c r="B138" s="301" t="s">
        <v>694</v>
      </c>
      <c r="C138" s="298" t="s">
        <v>2608</v>
      </c>
      <c r="D138" s="331" t="s">
        <v>2017</v>
      </c>
      <c r="E138" s="299" t="s">
        <v>2016</v>
      </c>
    </row>
    <row r="139" spans="1:5" ht="15">
      <c r="A139" s="300">
        <v>386</v>
      </c>
      <c r="B139" s="301" t="s">
        <v>4426</v>
      </c>
      <c r="C139" s="298" t="s">
        <v>1433</v>
      </c>
      <c r="D139" s="331" t="s">
        <v>1434</v>
      </c>
      <c r="E139" s="299" t="s">
        <v>1377</v>
      </c>
    </row>
    <row r="140" spans="1:5" ht="15">
      <c r="A140" s="300">
        <v>387</v>
      </c>
      <c r="B140" s="301" t="s">
        <v>1270</v>
      </c>
      <c r="C140" s="298" t="s">
        <v>1433</v>
      </c>
      <c r="D140" s="331" t="s">
        <v>1434</v>
      </c>
      <c r="E140" s="299" t="s">
        <v>1377</v>
      </c>
    </row>
    <row r="141" spans="1:5" ht="15">
      <c r="A141" s="300">
        <v>388</v>
      </c>
      <c r="B141" s="301" t="s">
        <v>3253</v>
      </c>
      <c r="C141" s="298" t="s">
        <v>1371</v>
      </c>
      <c r="D141" s="331" t="s">
        <v>1417</v>
      </c>
      <c r="E141" s="299" t="s">
        <v>1372</v>
      </c>
    </row>
    <row r="142" spans="1:5" ht="15">
      <c r="A142" s="302">
        <v>389</v>
      </c>
      <c r="B142" s="303" t="s">
        <v>4427</v>
      </c>
      <c r="C142" s="298" t="s">
        <v>1371</v>
      </c>
      <c r="D142" s="331" t="s">
        <v>1417</v>
      </c>
      <c r="E142" s="299" t="s">
        <v>1372</v>
      </c>
    </row>
    <row r="143" spans="1:5" ht="15">
      <c r="A143" s="300">
        <v>422</v>
      </c>
      <c r="B143" s="301" t="s">
        <v>150</v>
      </c>
      <c r="C143" s="298" t="s">
        <v>1369</v>
      </c>
      <c r="D143" s="331" t="s">
        <v>1416</v>
      </c>
      <c r="E143" s="299" t="s">
        <v>1370</v>
      </c>
    </row>
    <row r="144" spans="1:5" ht="15">
      <c r="A144" s="300">
        <v>423</v>
      </c>
      <c r="B144" s="301" t="s">
        <v>4428</v>
      </c>
      <c r="C144" s="298" t="s">
        <v>3611</v>
      </c>
      <c r="D144" s="331" t="s">
        <v>2314</v>
      </c>
      <c r="E144" s="299" t="s">
        <v>3612</v>
      </c>
    </row>
    <row r="145" spans="1:5" ht="15">
      <c r="A145" s="300">
        <v>512</v>
      </c>
      <c r="B145" s="301" t="s">
        <v>4429</v>
      </c>
      <c r="C145" s="298" t="s">
        <v>1371</v>
      </c>
      <c r="D145" s="331" t="s">
        <v>1417</v>
      </c>
      <c r="E145" s="299" t="s">
        <v>1372</v>
      </c>
    </row>
    <row r="146" spans="1:5" ht="15">
      <c r="A146" s="300">
        <v>513</v>
      </c>
      <c r="B146" s="301" t="s">
        <v>161</v>
      </c>
      <c r="C146" s="298" t="s">
        <v>2608</v>
      </c>
      <c r="D146" s="331" t="s">
        <v>2017</v>
      </c>
      <c r="E146" s="299" t="s">
        <v>2016</v>
      </c>
    </row>
    <row r="147" spans="1:5" ht="15">
      <c r="A147" s="300">
        <v>514</v>
      </c>
      <c r="B147" s="301" t="s">
        <v>162</v>
      </c>
      <c r="C147" s="298" t="s">
        <v>2608</v>
      </c>
      <c r="D147" s="331" t="s">
        <v>2017</v>
      </c>
      <c r="E147" s="299" t="s">
        <v>2016</v>
      </c>
    </row>
    <row r="148" spans="1:5" ht="15">
      <c r="A148" s="300">
        <v>517</v>
      </c>
      <c r="B148" s="301" t="s">
        <v>163</v>
      </c>
      <c r="C148" s="298" t="s">
        <v>1428</v>
      </c>
      <c r="D148" s="331" t="s">
        <v>1429</v>
      </c>
      <c r="E148" s="299" t="s">
        <v>1442</v>
      </c>
    </row>
    <row r="149" spans="1:5" ht="15">
      <c r="A149" s="300">
        <v>520</v>
      </c>
      <c r="B149" s="301" t="s">
        <v>1287</v>
      </c>
      <c r="C149" s="298" t="s">
        <v>1430</v>
      </c>
      <c r="D149" s="331" t="s">
        <v>1431</v>
      </c>
      <c r="E149" s="299" t="s">
        <v>1432</v>
      </c>
    </row>
    <row r="150" spans="1:5" ht="15">
      <c r="A150" s="300">
        <v>522</v>
      </c>
      <c r="B150" s="301" t="s">
        <v>164</v>
      </c>
      <c r="C150" s="298" t="s">
        <v>1430</v>
      </c>
      <c r="D150" s="331" t="s">
        <v>1431</v>
      </c>
      <c r="E150" s="299" t="s">
        <v>1432</v>
      </c>
    </row>
    <row r="151" spans="1:5" ht="15">
      <c r="A151" s="300">
        <v>525</v>
      </c>
      <c r="B151" s="301" t="s">
        <v>4430</v>
      </c>
      <c r="C151" s="298" t="s">
        <v>1373</v>
      </c>
      <c r="D151" s="331" t="s">
        <v>1418</v>
      </c>
      <c r="E151" s="299" t="s">
        <v>1374</v>
      </c>
    </row>
    <row r="152" spans="1:5" ht="15">
      <c r="A152" s="300">
        <v>526</v>
      </c>
      <c r="B152" s="301" t="s">
        <v>4431</v>
      </c>
      <c r="C152" s="298" t="s">
        <v>2608</v>
      </c>
      <c r="D152" s="331" t="s">
        <v>2017</v>
      </c>
      <c r="E152" s="299" t="s">
        <v>2016</v>
      </c>
    </row>
    <row r="153" spans="1:5" ht="15">
      <c r="A153" s="300">
        <v>548</v>
      </c>
      <c r="B153" s="301" t="s">
        <v>4432</v>
      </c>
      <c r="C153" s="298" t="s">
        <v>3611</v>
      </c>
      <c r="D153" s="331" t="s">
        <v>2314</v>
      </c>
      <c r="E153" s="299" t="s">
        <v>3612</v>
      </c>
    </row>
    <row r="154" spans="1:5" ht="15">
      <c r="A154" s="302">
        <v>551</v>
      </c>
      <c r="B154" s="303" t="s">
        <v>166</v>
      </c>
      <c r="C154" s="298" t="s">
        <v>1373</v>
      </c>
      <c r="D154" s="331" t="s">
        <v>1418</v>
      </c>
      <c r="E154" s="299" t="s">
        <v>1374</v>
      </c>
    </row>
    <row r="155" spans="1:5" ht="15">
      <c r="A155" s="300">
        <v>572</v>
      </c>
      <c r="B155" s="301" t="s">
        <v>167</v>
      </c>
      <c r="C155" s="298" t="s">
        <v>1369</v>
      </c>
      <c r="D155" s="331" t="s">
        <v>1416</v>
      </c>
      <c r="E155" s="299" t="s">
        <v>1370</v>
      </c>
    </row>
    <row r="156" spans="1:5" ht="15">
      <c r="A156" s="300">
        <v>573</v>
      </c>
      <c r="B156" s="301" t="s">
        <v>4433</v>
      </c>
      <c r="C156" s="298" t="s">
        <v>2608</v>
      </c>
      <c r="D156" s="331" t="s">
        <v>2017</v>
      </c>
      <c r="E156" s="299" t="s">
        <v>2016</v>
      </c>
    </row>
    <row r="157" spans="1:5" ht="15">
      <c r="A157" s="300">
        <v>574</v>
      </c>
      <c r="B157" s="301" t="s">
        <v>4434</v>
      </c>
      <c r="C157" s="298" t="s">
        <v>1428</v>
      </c>
      <c r="D157" s="331" t="s">
        <v>1429</v>
      </c>
      <c r="E157" s="299" t="s">
        <v>1442</v>
      </c>
    </row>
    <row r="158" spans="1:5" ht="15">
      <c r="A158" s="300">
        <v>576</v>
      </c>
      <c r="B158" s="301" t="s">
        <v>4435</v>
      </c>
      <c r="C158" s="298" t="s">
        <v>1371</v>
      </c>
      <c r="D158" s="331" t="s">
        <v>1417</v>
      </c>
      <c r="E158" s="299" t="s">
        <v>1372</v>
      </c>
    </row>
    <row r="159" spans="1:5" ht="15">
      <c r="A159" s="300">
        <v>578</v>
      </c>
      <c r="B159" s="301" t="s">
        <v>169</v>
      </c>
      <c r="C159" s="298" t="s">
        <v>3611</v>
      </c>
      <c r="D159" s="331" t="s">
        <v>2314</v>
      </c>
      <c r="E159" s="299" t="s">
        <v>3612</v>
      </c>
    </row>
    <row r="160" spans="1:5" ht="15">
      <c r="A160" s="300">
        <v>579</v>
      </c>
      <c r="B160" s="301" t="s">
        <v>4436</v>
      </c>
      <c r="C160" s="298" t="s">
        <v>1369</v>
      </c>
      <c r="D160" s="331" t="s">
        <v>1416</v>
      </c>
      <c r="E160" s="299" t="s">
        <v>1370</v>
      </c>
    </row>
    <row r="161" spans="1:5" ht="15">
      <c r="A161" s="300">
        <v>580</v>
      </c>
      <c r="B161" s="301" t="s">
        <v>170</v>
      </c>
      <c r="C161" s="298" t="s">
        <v>1428</v>
      </c>
      <c r="D161" s="331" t="s">
        <v>1429</v>
      </c>
      <c r="E161" s="299" t="s">
        <v>1442</v>
      </c>
    </row>
    <row r="162" spans="1:5" ht="15">
      <c r="A162" s="300">
        <v>580</v>
      </c>
      <c r="B162" s="301" t="s">
        <v>170</v>
      </c>
      <c r="C162" s="298" t="s">
        <v>1428</v>
      </c>
      <c r="D162" s="331" t="s">
        <v>1429</v>
      </c>
      <c r="E162" s="299" t="s">
        <v>1442</v>
      </c>
    </row>
    <row r="163" spans="1:5" ht="15">
      <c r="A163" s="300">
        <v>584</v>
      </c>
      <c r="B163" s="301" t="s">
        <v>4437</v>
      </c>
      <c r="C163" s="298" t="s">
        <v>1369</v>
      </c>
      <c r="D163" s="331" t="s">
        <v>1416</v>
      </c>
      <c r="E163" s="299" t="s">
        <v>1370</v>
      </c>
    </row>
    <row r="164" spans="1:5" ht="15">
      <c r="A164" s="302">
        <v>585</v>
      </c>
      <c r="B164" s="303" t="s">
        <v>4438</v>
      </c>
      <c r="C164" s="298" t="s">
        <v>1433</v>
      </c>
      <c r="D164" s="331" t="s">
        <v>1434</v>
      </c>
      <c r="E164" s="299" t="s">
        <v>1377</v>
      </c>
    </row>
    <row r="165" spans="1:5" ht="15">
      <c r="A165" s="302">
        <v>586</v>
      </c>
      <c r="B165" s="303" t="s">
        <v>173</v>
      </c>
      <c r="C165" s="298" t="s">
        <v>4392</v>
      </c>
      <c r="D165" s="331" t="s">
        <v>4393</v>
      </c>
      <c r="E165" s="299" t="s">
        <v>4394</v>
      </c>
    </row>
    <row r="166" spans="1:5" ht="15">
      <c r="A166" s="302">
        <v>586</v>
      </c>
      <c r="B166" s="303" t="s">
        <v>173</v>
      </c>
      <c r="C166" s="298" t="s">
        <v>4392</v>
      </c>
      <c r="D166" s="331" t="s">
        <v>4393</v>
      </c>
      <c r="E166" s="299" t="s">
        <v>4394</v>
      </c>
    </row>
    <row r="167" spans="1:5" ht="15">
      <c r="A167" s="300">
        <v>587</v>
      </c>
      <c r="B167" s="304" t="s">
        <v>4439</v>
      </c>
      <c r="C167" s="298" t="s">
        <v>4392</v>
      </c>
      <c r="D167" s="331" t="s">
        <v>4393</v>
      </c>
      <c r="E167" s="299" t="s">
        <v>4394</v>
      </c>
    </row>
    <row r="168" spans="1:5" ht="15">
      <c r="A168" s="300">
        <v>588</v>
      </c>
      <c r="B168" s="301" t="s">
        <v>4440</v>
      </c>
      <c r="C168" s="298" t="s">
        <v>2608</v>
      </c>
      <c r="D168" s="331" t="s">
        <v>2017</v>
      </c>
      <c r="E168" s="299" t="s">
        <v>2016</v>
      </c>
    </row>
    <row r="169" spans="1:5" ht="15">
      <c r="A169" s="300">
        <v>590</v>
      </c>
      <c r="B169" s="301" t="s">
        <v>1289</v>
      </c>
      <c r="C169" s="298" t="s">
        <v>3611</v>
      </c>
      <c r="D169" s="331" t="s">
        <v>2314</v>
      </c>
      <c r="E169" s="299" t="s">
        <v>3612</v>
      </c>
    </row>
    <row r="170" spans="1:5" ht="15">
      <c r="A170" s="300">
        <v>591</v>
      </c>
      <c r="B170" s="301" t="s">
        <v>4441</v>
      </c>
      <c r="C170" s="298" t="s">
        <v>1371</v>
      </c>
      <c r="D170" s="331" t="s">
        <v>1417</v>
      </c>
      <c r="E170" s="299" t="s">
        <v>1372</v>
      </c>
    </row>
    <row r="171" spans="1:5" ht="15">
      <c r="A171" s="300">
        <v>592</v>
      </c>
      <c r="B171" s="301" t="s">
        <v>4442</v>
      </c>
      <c r="C171" s="298" t="s">
        <v>1433</v>
      </c>
      <c r="D171" s="331" t="s">
        <v>1434</v>
      </c>
      <c r="E171" s="299" t="s">
        <v>1377</v>
      </c>
    </row>
    <row r="172" spans="1:5" ht="15">
      <c r="A172" s="300">
        <v>593</v>
      </c>
      <c r="B172" s="301" t="s">
        <v>1290</v>
      </c>
      <c r="C172" s="298" t="s">
        <v>2315</v>
      </c>
      <c r="D172" s="331" t="s">
        <v>2316</v>
      </c>
      <c r="E172" s="299" t="s">
        <v>2317</v>
      </c>
    </row>
    <row r="173" spans="1:5" ht="15">
      <c r="A173" s="300">
        <v>594</v>
      </c>
      <c r="B173" s="301" t="s">
        <v>89</v>
      </c>
      <c r="C173" s="298" t="s">
        <v>1430</v>
      </c>
      <c r="D173" s="331" t="s">
        <v>1431</v>
      </c>
      <c r="E173" s="299" t="s">
        <v>1432</v>
      </c>
    </row>
    <row r="174" spans="1:5" ht="15">
      <c r="A174" s="300">
        <v>595</v>
      </c>
      <c r="B174" s="301" t="s">
        <v>612</v>
      </c>
      <c r="C174" s="298" t="s">
        <v>1430</v>
      </c>
      <c r="D174" s="331" t="s">
        <v>1431</v>
      </c>
      <c r="E174" s="299" t="s">
        <v>1432</v>
      </c>
    </row>
    <row r="175" spans="1:5" ht="15">
      <c r="A175" s="300">
        <v>596</v>
      </c>
      <c r="B175" s="301" t="s">
        <v>4443</v>
      </c>
      <c r="C175" s="298" t="s">
        <v>1371</v>
      </c>
      <c r="D175" s="331" t="s">
        <v>1417</v>
      </c>
      <c r="E175" s="299" t="s">
        <v>1372</v>
      </c>
    </row>
    <row r="176" spans="1:5" ht="15">
      <c r="A176" s="300">
        <v>597</v>
      </c>
      <c r="B176" s="301" t="s">
        <v>679</v>
      </c>
      <c r="C176" s="298" t="s">
        <v>4392</v>
      </c>
      <c r="D176" s="331" t="s">
        <v>4393</v>
      </c>
      <c r="E176" s="299" t="s">
        <v>4394</v>
      </c>
    </row>
    <row r="177" spans="1:5" ht="15">
      <c r="A177" s="300">
        <v>598</v>
      </c>
      <c r="B177" s="305" t="s">
        <v>674</v>
      </c>
      <c r="C177" s="298" t="s">
        <v>1428</v>
      </c>
      <c r="D177" s="331" t="s">
        <v>1429</v>
      </c>
      <c r="E177" s="299" t="s">
        <v>1442</v>
      </c>
    </row>
    <row r="178" spans="1:5" ht="15">
      <c r="A178" s="300">
        <v>599</v>
      </c>
      <c r="B178" s="301" t="s">
        <v>1251</v>
      </c>
      <c r="C178" s="298" t="s">
        <v>1428</v>
      </c>
      <c r="D178" s="331" t="s">
        <v>1429</v>
      </c>
      <c r="E178" s="299" t="s">
        <v>1442</v>
      </c>
    </row>
    <row r="179" spans="1:5" ht="15">
      <c r="A179" s="300">
        <v>600</v>
      </c>
      <c r="B179" s="301" t="s">
        <v>1291</v>
      </c>
      <c r="C179" s="298" t="s">
        <v>1373</v>
      </c>
      <c r="D179" s="331" t="s">
        <v>1418</v>
      </c>
      <c r="E179" s="299" t="s">
        <v>1374</v>
      </c>
    </row>
    <row r="180" spans="1:5" ht="15">
      <c r="A180" s="300">
        <v>601</v>
      </c>
      <c r="B180" s="301" t="s">
        <v>4444</v>
      </c>
      <c r="C180" s="298" t="s">
        <v>1375</v>
      </c>
      <c r="D180" s="331" t="s">
        <v>2314</v>
      </c>
      <c r="E180" s="299" t="s">
        <v>4391</v>
      </c>
    </row>
    <row r="181" spans="1:5" ht="15">
      <c r="A181" s="300">
        <v>633</v>
      </c>
      <c r="B181" s="301" t="s">
        <v>174</v>
      </c>
      <c r="C181" s="298" t="s">
        <v>4392</v>
      </c>
      <c r="D181" s="331" t="s">
        <v>4393</v>
      </c>
      <c r="E181" s="299" t="s">
        <v>4394</v>
      </c>
    </row>
    <row r="182" spans="1:5" ht="15">
      <c r="A182" s="300">
        <v>634</v>
      </c>
      <c r="B182" s="301" t="s">
        <v>175</v>
      </c>
      <c r="C182" s="298" t="s">
        <v>1433</v>
      </c>
      <c r="D182" s="331" t="s">
        <v>1434</v>
      </c>
      <c r="E182" s="299" t="s">
        <v>1377</v>
      </c>
    </row>
    <row r="183" spans="1:5" ht="15">
      <c r="A183" s="300">
        <v>634</v>
      </c>
      <c r="B183" s="301" t="s">
        <v>175</v>
      </c>
      <c r="C183" s="298" t="s">
        <v>1433</v>
      </c>
      <c r="D183" s="331" t="s">
        <v>1434</v>
      </c>
      <c r="E183" s="299" t="s">
        <v>1377</v>
      </c>
    </row>
    <row r="184" spans="1:5" ht="15">
      <c r="A184" s="300">
        <v>650</v>
      </c>
      <c r="B184" s="301" t="s">
        <v>176</v>
      </c>
      <c r="C184" s="298" t="s">
        <v>1375</v>
      </c>
      <c r="D184" s="331" t="s">
        <v>2314</v>
      </c>
      <c r="E184" s="299" t="s">
        <v>4391</v>
      </c>
    </row>
    <row r="185" spans="1:5" ht="15">
      <c r="A185" s="300">
        <v>660</v>
      </c>
      <c r="B185" s="301" t="s">
        <v>4445</v>
      </c>
      <c r="C185" s="298" t="s">
        <v>1375</v>
      </c>
      <c r="D185" s="331" t="s">
        <v>2314</v>
      </c>
      <c r="E185" s="299" t="s">
        <v>4391</v>
      </c>
    </row>
    <row r="186" spans="1:5" ht="15">
      <c r="A186" s="300">
        <v>661</v>
      </c>
      <c r="B186" s="301" t="s">
        <v>178</v>
      </c>
      <c r="C186" s="298" t="s">
        <v>1369</v>
      </c>
      <c r="D186" s="331" t="s">
        <v>1416</v>
      </c>
      <c r="E186" s="299" t="s">
        <v>1370</v>
      </c>
    </row>
    <row r="187" spans="1:5" ht="15">
      <c r="A187" s="300">
        <v>670</v>
      </c>
      <c r="B187" s="301" t="s">
        <v>179</v>
      </c>
      <c r="C187" s="298" t="s">
        <v>1430</v>
      </c>
      <c r="D187" s="331" t="s">
        <v>1431</v>
      </c>
      <c r="E187" s="299" t="s">
        <v>1432</v>
      </c>
    </row>
    <row r="188" spans="1:5" ht="15">
      <c r="A188" s="300">
        <v>680</v>
      </c>
      <c r="B188" s="301" t="s">
        <v>4446</v>
      </c>
      <c r="C188" s="298" t="s">
        <v>1369</v>
      </c>
      <c r="D188" s="331" t="s">
        <v>1416</v>
      </c>
      <c r="E188" s="299" t="s">
        <v>1370</v>
      </c>
    </row>
    <row r="189" spans="1:5" ht="15">
      <c r="A189" s="300">
        <v>681</v>
      </c>
      <c r="B189" s="301" t="s">
        <v>4447</v>
      </c>
      <c r="C189" s="298" t="s">
        <v>1430</v>
      </c>
      <c r="D189" s="331" t="s">
        <v>1431</v>
      </c>
      <c r="E189" s="299" t="s">
        <v>1432</v>
      </c>
    </row>
    <row r="190" spans="1:5" ht="15">
      <c r="A190" s="300">
        <v>682</v>
      </c>
      <c r="B190" s="301" t="s">
        <v>4448</v>
      </c>
      <c r="C190" s="298" t="s">
        <v>4392</v>
      </c>
      <c r="D190" s="331" t="s">
        <v>4393</v>
      </c>
      <c r="E190" s="299" t="s">
        <v>4394</v>
      </c>
    </row>
    <row r="191" spans="1:5" ht="15">
      <c r="A191" s="300">
        <v>683</v>
      </c>
      <c r="B191" s="301" t="s">
        <v>4449</v>
      </c>
      <c r="C191" s="298" t="s">
        <v>1369</v>
      </c>
      <c r="D191" s="331" t="s">
        <v>1416</v>
      </c>
      <c r="E191" s="299" t="s">
        <v>1370</v>
      </c>
    </row>
    <row r="192" spans="1:5" ht="15">
      <c r="A192" s="300">
        <v>716</v>
      </c>
      <c r="B192" s="301" t="s">
        <v>4450</v>
      </c>
      <c r="C192" s="298" t="s">
        <v>2608</v>
      </c>
      <c r="D192" s="331" t="s">
        <v>2017</v>
      </c>
      <c r="E192" s="299" t="s">
        <v>2016</v>
      </c>
    </row>
    <row r="193" spans="1:5" ht="15">
      <c r="A193" s="300">
        <v>821</v>
      </c>
      <c r="B193" s="301" t="s">
        <v>4451</v>
      </c>
      <c r="C193" s="298" t="s">
        <v>1371</v>
      </c>
      <c r="D193" s="331" t="s">
        <v>1417</v>
      </c>
      <c r="E193" s="299" t="s">
        <v>1372</v>
      </c>
    </row>
    <row r="194" spans="1:5" ht="15">
      <c r="A194" s="300">
        <v>862</v>
      </c>
      <c r="B194" s="301" t="s">
        <v>188</v>
      </c>
      <c r="C194" s="298" t="s">
        <v>1375</v>
      </c>
      <c r="D194" s="331" t="s">
        <v>2314</v>
      </c>
      <c r="E194" s="299" t="s">
        <v>4391</v>
      </c>
    </row>
    <row r="195" spans="1:5" ht="15">
      <c r="A195" s="300">
        <v>865</v>
      </c>
      <c r="B195" s="301" t="s">
        <v>4452</v>
      </c>
      <c r="C195" s="298" t="s">
        <v>4392</v>
      </c>
      <c r="D195" s="331" t="s">
        <v>4393</v>
      </c>
      <c r="E195" s="299" t="s">
        <v>4394</v>
      </c>
    </row>
    <row r="196" spans="1:5" ht="15">
      <c r="A196" s="300">
        <v>867</v>
      </c>
      <c r="B196" s="301" t="s">
        <v>190</v>
      </c>
      <c r="C196" s="298" t="s">
        <v>4392</v>
      </c>
      <c r="D196" s="331" t="s">
        <v>4393</v>
      </c>
      <c r="E196" s="299" t="s">
        <v>4394</v>
      </c>
    </row>
    <row r="197" spans="1:5" ht="15">
      <c r="A197" s="300">
        <v>901</v>
      </c>
      <c r="B197" s="301" t="s">
        <v>191</v>
      </c>
      <c r="C197" s="298" t="s">
        <v>1433</v>
      </c>
      <c r="D197" s="331" t="s">
        <v>1434</v>
      </c>
      <c r="E197" s="299" t="s">
        <v>1377</v>
      </c>
    </row>
    <row r="198" spans="1:5" ht="15">
      <c r="A198" s="300">
        <v>902</v>
      </c>
      <c r="B198" s="301" t="s">
        <v>192</v>
      </c>
      <c r="C198" s="298" t="s">
        <v>1433</v>
      </c>
      <c r="D198" s="331" t="s">
        <v>1434</v>
      </c>
      <c r="E198" s="299" t="s">
        <v>1377</v>
      </c>
    </row>
    <row r="199" spans="1:5" ht="15">
      <c r="A199" s="300">
        <v>903</v>
      </c>
      <c r="B199" s="301" t="s">
        <v>193</v>
      </c>
      <c r="C199" s="298" t="s">
        <v>1433</v>
      </c>
      <c r="D199" s="331" t="s">
        <v>1434</v>
      </c>
      <c r="E199" s="299" t="s">
        <v>1377</v>
      </c>
    </row>
    <row r="200" spans="1:5" ht="15">
      <c r="A200" s="300">
        <v>904</v>
      </c>
      <c r="B200" s="301" t="s">
        <v>194</v>
      </c>
      <c r="C200" s="298" t="s">
        <v>1433</v>
      </c>
      <c r="D200" s="331" t="s">
        <v>1434</v>
      </c>
      <c r="E200" s="299" t="s">
        <v>1377</v>
      </c>
    </row>
    <row r="201" spans="1:5" ht="15">
      <c r="A201" s="300">
        <v>905</v>
      </c>
      <c r="B201" s="301" t="s">
        <v>195</v>
      </c>
      <c r="C201" s="298" t="s">
        <v>1433</v>
      </c>
      <c r="D201" s="331" t="s">
        <v>1434</v>
      </c>
      <c r="E201" s="299" t="s">
        <v>1377</v>
      </c>
    </row>
    <row r="202" spans="1:5" ht="15">
      <c r="A202" s="300">
        <v>906</v>
      </c>
      <c r="B202" s="301" t="s">
        <v>196</v>
      </c>
      <c r="C202" s="298" t="s">
        <v>1433</v>
      </c>
      <c r="D202" s="331" t="s">
        <v>1434</v>
      </c>
      <c r="E202" s="299" t="s">
        <v>1377</v>
      </c>
    </row>
    <row r="203" spans="1:5" ht="15">
      <c r="A203" s="300">
        <v>907</v>
      </c>
      <c r="B203" s="301" t="s">
        <v>197</v>
      </c>
      <c r="C203" s="298" t="s">
        <v>1433</v>
      </c>
      <c r="D203" s="331" t="s">
        <v>1434</v>
      </c>
      <c r="E203" s="299" t="s">
        <v>1377</v>
      </c>
    </row>
    <row r="204" spans="1:5" ht="15">
      <c r="A204" s="300">
        <v>908</v>
      </c>
      <c r="B204" s="301" t="s">
        <v>198</v>
      </c>
      <c r="C204" s="298" t="s">
        <v>1433</v>
      </c>
      <c r="D204" s="331" t="s">
        <v>1434</v>
      </c>
      <c r="E204" s="299" t="s">
        <v>1377</v>
      </c>
    </row>
    <row r="205" spans="1:5" ht="15">
      <c r="A205" s="300">
        <v>909</v>
      </c>
      <c r="B205" s="301" t="s">
        <v>199</v>
      </c>
      <c r="C205" s="298" t="s">
        <v>1433</v>
      </c>
      <c r="D205" s="331" t="s">
        <v>1434</v>
      </c>
      <c r="E205" s="299" t="s">
        <v>1377</v>
      </c>
    </row>
    <row r="206" spans="1:5" ht="15">
      <c r="A206" s="300">
        <v>1101</v>
      </c>
      <c r="B206" s="301" t="s">
        <v>201</v>
      </c>
      <c r="C206" s="298" t="s">
        <v>1428</v>
      </c>
      <c r="D206" s="331" t="s">
        <v>1429</v>
      </c>
      <c r="E206" s="299" t="s">
        <v>1442</v>
      </c>
    </row>
    <row r="207" spans="1:5" ht="15">
      <c r="A207" s="300">
        <v>1102</v>
      </c>
      <c r="B207" s="301" t="s">
        <v>202</v>
      </c>
      <c r="C207" s="298" t="s">
        <v>1428</v>
      </c>
      <c r="D207" s="331" t="s">
        <v>1429</v>
      </c>
      <c r="E207" s="299" t="s">
        <v>1442</v>
      </c>
    </row>
    <row r="208" spans="1:5" ht="15">
      <c r="A208" s="300">
        <v>1103</v>
      </c>
      <c r="B208" s="301" t="s">
        <v>203</v>
      </c>
      <c r="C208" s="298" t="s">
        <v>1428</v>
      </c>
      <c r="D208" s="331" t="s">
        <v>1429</v>
      </c>
      <c r="E208" s="299" t="s">
        <v>1442</v>
      </c>
    </row>
    <row r="209" spans="1:5" ht="15">
      <c r="A209" s="300">
        <v>1104</v>
      </c>
      <c r="B209" s="301" t="s">
        <v>204</v>
      </c>
      <c r="C209" s="298" t="s">
        <v>1428</v>
      </c>
      <c r="D209" s="331" t="s">
        <v>1429</v>
      </c>
      <c r="E209" s="299" t="s">
        <v>1442</v>
      </c>
    </row>
    <row r="210" spans="1:5" ht="15">
      <c r="A210" s="300">
        <v>1105</v>
      </c>
      <c r="B210" s="301" t="s">
        <v>205</v>
      </c>
      <c r="C210" s="298" t="s">
        <v>1428</v>
      </c>
      <c r="D210" s="331" t="s">
        <v>1429</v>
      </c>
      <c r="E210" s="299" t="s">
        <v>1442</v>
      </c>
    </row>
    <row r="211" spans="1:5" ht="15">
      <c r="A211" s="300">
        <v>1106</v>
      </c>
      <c r="B211" s="301" t="s">
        <v>206</v>
      </c>
      <c r="C211" s="298" t="s">
        <v>1428</v>
      </c>
      <c r="D211" s="331" t="s">
        <v>1429</v>
      </c>
      <c r="E211" s="299" t="s">
        <v>1442</v>
      </c>
    </row>
    <row r="212" spans="1:5" ht="15">
      <c r="A212" s="300">
        <v>1107</v>
      </c>
      <c r="B212" s="301" t="s">
        <v>207</v>
      </c>
      <c r="C212" s="298" t="s">
        <v>1428</v>
      </c>
      <c r="D212" s="331" t="s">
        <v>1429</v>
      </c>
      <c r="E212" s="299" t="s">
        <v>1442</v>
      </c>
    </row>
    <row r="213" spans="1:5" ht="15">
      <c r="A213" s="300">
        <v>1108</v>
      </c>
      <c r="B213" s="301" t="s">
        <v>208</v>
      </c>
      <c r="C213" s="298" t="s">
        <v>1428</v>
      </c>
      <c r="D213" s="331" t="s">
        <v>1429</v>
      </c>
      <c r="E213" s="299" t="s">
        <v>1442</v>
      </c>
    </row>
    <row r="214" spans="1:5" ht="15">
      <c r="A214" s="300">
        <v>1109</v>
      </c>
      <c r="B214" s="301" t="s">
        <v>209</v>
      </c>
      <c r="C214" s="298" t="s">
        <v>1428</v>
      </c>
      <c r="D214" s="331" t="s">
        <v>1429</v>
      </c>
      <c r="E214" s="299" t="s">
        <v>1442</v>
      </c>
    </row>
    <row r="215" spans="1:5" ht="15">
      <c r="A215" s="300">
        <v>1110</v>
      </c>
      <c r="B215" s="301" t="s">
        <v>210</v>
      </c>
      <c r="C215" s="298" t="s">
        <v>1428</v>
      </c>
      <c r="D215" s="331" t="s">
        <v>1429</v>
      </c>
      <c r="E215" s="299" t="s">
        <v>1442</v>
      </c>
    </row>
    <row r="216" spans="1:5" ht="15">
      <c r="A216" s="300">
        <v>1111</v>
      </c>
      <c r="B216" s="301" t="s">
        <v>211</v>
      </c>
      <c r="C216" s="298" t="s">
        <v>1428</v>
      </c>
      <c r="D216" s="331" t="s">
        <v>1429</v>
      </c>
      <c r="E216" s="299" t="s">
        <v>1442</v>
      </c>
    </row>
    <row r="217" spans="1:5" ht="15">
      <c r="A217" s="300">
        <v>1112</v>
      </c>
      <c r="B217" s="301" t="s">
        <v>212</v>
      </c>
      <c r="C217" s="298" t="s">
        <v>1428</v>
      </c>
      <c r="D217" s="331" t="s">
        <v>1429</v>
      </c>
      <c r="E217" s="299" t="s">
        <v>1442</v>
      </c>
    </row>
    <row r="218" spans="1:5" ht="15">
      <c r="A218" s="300">
        <v>1113</v>
      </c>
      <c r="B218" s="301" t="s">
        <v>213</v>
      </c>
      <c r="C218" s="298" t="s">
        <v>1428</v>
      </c>
      <c r="D218" s="331" t="s">
        <v>1429</v>
      </c>
      <c r="E218" s="299" t="s">
        <v>1442</v>
      </c>
    </row>
    <row r="219" spans="1:5" ht="15">
      <c r="A219" s="300">
        <v>1114</v>
      </c>
      <c r="B219" s="301" t="s">
        <v>1391</v>
      </c>
      <c r="C219" s="298" t="s">
        <v>1428</v>
      </c>
      <c r="D219" s="331" t="s">
        <v>1429</v>
      </c>
      <c r="E219" s="299" t="s">
        <v>1442</v>
      </c>
    </row>
    <row r="220" spans="1:5" ht="15">
      <c r="A220" s="300">
        <v>1115</v>
      </c>
      <c r="B220" s="301" t="s">
        <v>214</v>
      </c>
      <c r="C220" s="298" t="s">
        <v>1428</v>
      </c>
      <c r="D220" s="331" t="s">
        <v>1429</v>
      </c>
      <c r="E220" s="299" t="s">
        <v>1442</v>
      </c>
    </row>
    <row r="221" spans="1:5" ht="15">
      <c r="A221" s="300">
        <v>1116</v>
      </c>
      <c r="B221" s="301" t="s">
        <v>215</v>
      </c>
      <c r="C221" s="298" t="s">
        <v>1428</v>
      </c>
      <c r="D221" s="331" t="s">
        <v>1429</v>
      </c>
      <c r="E221" s="299" t="s">
        <v>1442</v>
      </c>
    </row>
    <row r="222" spans="1:5" ht="15">
      <c r="A222" s="300">
        <v>1117</v>
      </c>
      <c r="B222" s="301" t="s">
        <v>216</v>
      </c>
      <c r="C222" s="298" t="s">
        <v>1428</v>
      </c>
      <c r="D222" s="331" t="s">
        <v>1429</v>
      </c>
      <c r="E222" s="299" t="s">
        <v>1442</v>
      </c>
    </row>
    <row r="223" spans="1:5" ht="15">
      <c r="A223" s="300">
        <v>1118</v>
      </c>
      <c r="B223" s="301" t="s">
        <v>217</v>
      </c>
      <c r="C223" s="298" t="s">
        <v>1428</v>
      </c>
      <c r="D223" s="331" t="s">
        <v>1429</v>
      </c>
      <c r="E223" s="299" t="s">
        <v>1442</v>
      </c>
    </row>
    <row r="224" spans="1:5" ht="15">
      <c r="A224" s="300">
        <v>1119</v>
      </c>
      <c r="B224" s="301" t="s">
        <v>218</v>
      </c>
      <c r="C224" s="298" t="s">
        <v>1428</v>
      </c>
      <c r="D224" s="331" t="s">
        <v>1429</v>
      </c>
      <c r="E224" s="299" t="s">
        <v>1442</v>
      </c>
    </row>
    <row r="225" spans="1:5" ht="15">
      <c r="A225" s="300">
        <v>1120</v>
      </c>
      <c r="B225" s="301" t="s">
        <v>219</v>
      </c>
      <c r="C225" s="298" t="s">
        <v>1428</v>
      </c>
      <c r="D225" s="331" t="s">
        <v>1429</v>
      </c>
      <c r="E225" s="299" t="s">
        <v>1442</v>
      </c>
    </row>
    <row r="226" spans="1:5" ht="15">
      <c r="A226" s="300">
        <v>1121</v>
      </c>
      <c r="B226" s="301" t="s">
        <v>220</v>
      </c>
      <c r="C226" s="298" t="s">
        <v>1428</v>
      </c>
      <c r="D226" s="331" t="s">
        <v>1429</v>
      </c>
      <c r="E226" s="299" t="s">
        <v>1442</v>
      </c>
    </row>
    <row r="227" spans="1:5" ht="15">
      <c r="A227" s="300">
        <v>1122</v>
      </c>
      <c r="B227" s="301" t="s">
        <v>221</v>
      </c>
      <c r="C227" s="298" t="s">
        <v>1428</v>
      </c>
      <c r="D227" s="331" t="s">
        <v>1429</v>
      </c>
      <c r="E227" s="299" t="s">
        <v>1442</v>
      </c>
    </row>
    <row r="228" spans="1:5" ht="15">
      <c r="A228" s="300">
        <v>1123</v>
      </c>
      <c r="B228" s="301" t="s">
        <v>222</v>
      </c>
      <c r="C228" s="298" t="s">
        <v>1428</v>
      </c>
      <c r="D228" s="331" t="s">
        <v>1429</v>
      </c>
      <c r="E228" s="299" t="s">
        <v>1442</v>
      </c>
    </row>
    <row r="229" spans="1:5" ht="15">
      <c r="A229" s="300">
        <v>1124</v>
      </c>
      <c r="B229" s="301" t="s">
        <v>223</v>
      </c>
      <c r="C229" s="298" t="s">
        <v>1428</v>
      </c>
      <c r="D229" s="331" t="s">
        <v>1429</v>
      </c>
      <c r="E229" s="299" t="s">
        <v>1442</v>
      </c>
    </row>
    <row r="230" spans="1:5" ht="15">
      <c r="A230" s="300">
        <v>1125</v>
      </c>
      <c r="B230" s="301" t="s">
        <v>224</v>
      </c>
      <c r="C230" s="298" t="s">
        <v>1428</v>
      </c>
      <c r="D230" s="331" t="s">
        <v>1429</v>
      </c>
      <c r="E230" s="299" t="s">
        <v>1442</v>
      </c>
    </row>
    <row r="231" spans="1:5" ht="15">
      <c r="A231" s="300">
        <v>1126</v>
      </c>
      <c r="B231" s="301" t="s">
        <v>225</v>
      </c>
      <c r="C231" s="298" t="s">
        <v>1428</v>
      </c>
      <c r="D231" s="331" t="s">
        <v>1429</v>
      </c>
      <c r="E231" s="299" t="s">
        <v>1442</v>
      </c>
    </row>
    <row r="232" spans="1:5" ht="15">
      <c r="A232" s="300">
        <v>1127</v>
      </c>
      <c r="B232" s="301" t="s">
        <v>226</v>
      </c>
      <c r="C232" s="298" t="s">
        <v>1428</v>
      </c>
      <c r="D232" s="331" t="s">
        <v>1429</v>
      </c>
      <c r="E232" s="299" t="s">
        <v>1442</v>
      </c>
    </row>
    <row r="233" spans="1:5" ht="15">
      <c r="A233" s="300">
        <v>1128</v>
      </c>
      <c r="B233" s="301" t="s">
        <v>227</v>
      </c>
      <c r="C233" s="298" t="s">
        <v>1428</v>
      </c>
      <c r="D233" s="331" t="s">
        <v>1429</v>
      </c>
      <c r="E233" s="299" t="s">
        <v>1442</v>
      </c>
    </row>
    <row r="234" spans="1:5" ht="15">
      <c r="A234" s="300">
        <v>1129</v>
      </c>
      <c r="B234" s="301" t="s">
        <v>228</v>
      </c>
      <c r="C234" s="298" t="s">
        <v>1428</v>
      </c>
      <c r="D234" s="331" t="s">
        <v>1429</v>
      </c>
      <c r="E234" s="299" t="s">
        <v>1442</v>
      </c>
    </row>
    <row r="235" spans="1:5" ht="15">
      <c r="A235" s="300">
        <v>1201</v>
      </c>
      <c r="B235" s="301" t="s">
        <v>229</v>
      </c>
      <c r="C235" s="298" t="s">
        <v>1428</v>
      </c>
      <c r="D235" s="331" t="s">
        <v>1429</v>
      </c>
      <c r="E235" s="299" t="s">
        <v>1442</v>
      </c>
    </row>
    <row r="236" spans="1:5" ht="15">
      <c r="A236" s="300">
        <v>1202</v>
      </c>
      <c r="B236" s="301" t="s">
        <v>230</v>
      </c>
      <c r="C236" s="298" t="s">
        <v>1428</v>
      </c>
      <c r="D236" s="331" t="s">
        <v>1429</v>
      </c>
      <c r="E236" s="299" t="s">
        <v>1442</v>
      </c>
    </row>
    <row r="237" spans="1:5" ht="15">
      <c r="A237" s="300">
        <v>1203</v>
      </c>
      <c r="B237" s="301" t="s">
        <v>231</v>
      </c>
      <c r="C237" s="298" t="s">
        <v>1428</v>
      </c>
      <c r="D237" s="331" t="s">
        <v>1429</v>
      </c>
      <c r="E237" s="299" t="s">
        <v>1442</v>
      </c>
    </row>
    <row r="238" spans="1:5" ht="15">
      <c r="A238" s="300">
        <v>1204</v>
      </c>
      <c r="B238" s="301" t="s">
        <v>232</v>
      </c>
      <c r="C238" s="298" t="s">
        <v>1428</v>
      </c>
      <c r="D238" s="331" t="s">
        <v>1429</v>
      </c>
      <c r="E238" s="299" t="s">
        <v>1442</v>
      </c>
    </row>
    <row r="239" spans="1:5" ht="15">
      <c r="A239" s="300">
        <v>1205</v>
      </c>
      <c r="B239" s="301" t="s">
        <v>233</v>
      </c>
      <c r="C239" s="298" t="s">
        <v>1428</v>
      </c>
      <c r="D239" s="331" t="s">
        <v>1429</v>
      </c>
      <c r="E239" s="299" t="s">
        <v>1442</v>
      </c>
    </row>
    <row r="240" spans="1:5" ht="15">
      <c r="A240" s="300">
        <v>1206</v>
      </c>
      <c r="B240" s="301" t="s">
        <v>234</v>
      </c>
      <c r="C240" s="298" t="s">
        <v>1428</v>
      </c>
      <c r="D240" s="331" t="s">
        <v>1429</v>
      </c>
      <c r="E240" s="299" t="s">
        <v>1442</v>
      </c>
    </row>
    <row r="241" spans="1:5" ht="15">
      <c r="A241" s="300">
        <v>1207</v>
      </c>
      <c r="B241" s="301" t="s">
        <v>235</v>
      </c>
      <c r="C241" s="298" t="s">
        <v>1428</v>
      </c>
      <c r="D241" s="331" t="s">
        <v>1429</v>
      </c>
      <c r="E241" s="299" t="s">
        <v>1442</v>
      </c>
    </row>
    <row r="242" spans="1:5" ht="15">
      <c r="A242" s="300">
        <v>1208</v>
      </c>
      <c r="B242" s="301" t="s">
        <v>236</v>
      </c>
      <c r="C242" s="298" t="s">
        <v>1428</v>
      </c>
      <c r="D242" s="331" t="s">
        <v>1429</v>
      </c>
      <c r="E242" s="299" t="s">
        <v>1442</v>
      </c>
    </row>
    <row r="243" spans="1:5" ht="15">
      <c r="A243" s="300">
        <v>1209</v>
      </c>
      <c r="B243" s="301" t="s">
        <v>237</v>
      </c>
      <c r="C243" s="298" t="s">
        <v>1428</v>
      </c>
      <c r="D243" s="331" t="s">
        <v>1429</v>
      </c>
      <c r="E243" s="299" t="s">
        <v>1442</v>
      </c>
    </row>
    <row r="244" spans="1:5" ht="15">
      <c r="A244" s="300">
        <v>1210</v>
      </c>
      <c r="B244" s="301" t="s">
        <v>238</v>
      </c>
      <c r="C244" s="298" t="s">
        <v>1428</v>
      </c>
      <c r="D244" s="331" t="s">
        <v>1429</v>
      </c>
      <c r="E244" s="299" t="s">
        <v>1442</v>
      </c>
    </row>
    <row r="245" spans="1:5" ht="15">
      <c r="A245" s="300">
        <v>1211</v>
      </c>
      <c r="B245" s="301" t="s">
        <v>239</v>
      </c>
      <c r="C245" s="298" t="s">
        <v>1428</v>
      </c>
      <c r="D245" s="331" t="s">
        <v>1429</v>
      </c>
      <c r="E245" s="299" t="s">
        <v>1442</v>
      </c>
    </row>
    <row r="246" spans="1:5" ht="15">
      <c r="A246" s="300">
        <v>1212</v>
      </c>
      <c r="B246" s="301" t="s">
        <v>240</v>
      </c>
      <c r="C246" s="298" t="s">
        <v>1428</v>
      </c>
      <c r="D246" s="331" t="s">
        <v>1429</v>
      </c>
      <c r="E246" s="299" t="s">
        <v>1442</v>
      </c>
    </row>
    <row r="247" spans="1:5" ht="15">
      <c r="A247" s="300">
        <v>1213</v>
      </c>
      <c r="B247" s="301" t="s">
        <v>241</v>
      </c>
      <c r="C247" s="298" t="s">
        <v>1428</v>
      </c>
      <c r="D247" s="331" t="s">
        <v>1429</v>
      </c>
      <c r="E247" s="299" t="s">
        <v>1442</v>
      </c>
    </row>
    <row r="248" spans="1:5" ht="15">
      <c r="A248" s="300">
        <v>1214</v>
      </c>
      <c r="B248" s="301" t="s">
        <v>242</v>
      </c>
      <c r="C248" s="298" t="s">
        <v>1428</v>
      </c>
      <c r="D248" s="331" t="s">
        <v>1429</v>
      </c>
      <c r="E248" s="299" t="s">
        <v>1442</v>
      </c>
    </row>
    <row r="249" spans="1:5" ht="15">
      <c r="A249" s="300">
        <v>1215</v>
      </c>
      <c r="B249" s="301" t="s">
        <v>243</v>
      </c>
      <c r="C249" s="298" t="s">
        <v>1428</v>
      </c>
      <c r="D249" s="331" t="s">
        <v>1429</v>
      </c>
      <c r="E249" s="299" t="s">
        <v>1442</v>
      </c>
    </row>
    <row r="250" spans="1:5" ht="15">
      <c r="A250" s="300">
        <v>1216</v>
      </c>
      <c r="B250" s="301" t="s">
        <v>244</v>
      </c>
      <c r="C250" s="298" t="s">
        <v>1428</v>
      </c>
      <c r="D250" s="331" t="s">
        <v>1429</v>
      </c>
      <c r="E250" s="299" t="s">
        <v>1442</v>
      </c>
    </row>
    <row r="251" spans="1:5" ht="15">
      <c r="A251" s="300">
        <v>1217</v>
      </c>
      <c r="B251" s="301" t="s">
        <v>245</v>
      </c>
      <c r="C251" s="298" t="s">
        <v>1428</v>
      </c>
      <c r="D251" s="331" t="s">
        <v>1429</v>
      </c>
      <c r="E251" s="299" t="s">
        <v>1442</v>
      </c>
    </row>
    <row r="252" spans="1:5" ht="15">
      <c r="A252" s="300">
        <v>1218</v>
      </c>
      <c r="B252" s="301" t="s">
        <v>246</v>
      </c>
      <c r="C252" s="298" t="s">
        <v>1428</v>
      </c>
      <c r="D252" s="331" t="s">
        <v>1429</v>
      </c>
      <c r="E252" s="299" t="s">
        <v>1442</v>
      </c>
    </row>
    <row r="253" spans="1:5" ht="15">
      <c r="A253" s="300">
        <v>1219</v>
      </c>
      <c r="B253" s="301" t="s">
        <v>247</v>
      </c>
      <c r="C253" s="298" t="s">
        <v>1428</v>
      </c>
      <c r="D253" s="331" t="s">
        <v>1429</v>
      </c>
      <c r="E253" s="299" t="s">
        <v>1442</v>
      </c>
    </row>
    <row r="254" spans="1:5" ht="15">
      <c r="A254" s="300">
        <v>1220</v>
      </c>
      <c r="B254" s="301" t="s">
        <v>248</v>
      </c>
      <c r="C254" s="298" t="s">
        <v>1428</v>
      </c>
      <c r="D254" s="331" t="s">
        <v>1429</v>
      </c>
      <c r="E254" s="299" t="s">
        <v>1442</v>
      </c>
    </row>
    <row r="255" spans="1:5" ht="15">
      <c r="A255" s="300">
        <v>1221</v>
      </c>
      <c r="B255" s="301" t="s">
        <v>249</v>
      </c>
      <c r="C255" s="298" t="s">
        <v>1428</v>
      </c>
      <c r="D255" s="331" t="s">
        <v>1429</v>
      </c>
      <c r="E255" s="299" t="s">
        <v>1442</v>
      </c>
    </row>
    <row r="256" spans="1:5" ht="15">
      <c r="A256" s="300">
        <v>1222</v>
      </c>
      <c r="B256" s="301" t="s">
        <v>250</v>
      </c>
      <c r="C256" s="298" t="s">
        <v>1428</v>
      </c>
      <c r="D256" s="331" t="s">
        <v>1429</v>
      </c>
      <c r="E256" s="299" t="s">
        <v>1442</v>
      </c>
    </row>
    <row r="257" spans="1:5" ht="15">
      <c r="A257" s="300">
        <v>1223</v>
      </c>
      <c r="B257" s="301" t="s">
        <v>251</v>
      </c>
      <c r="C257" s="298" t="s">
        <v>1428</v>
      </c>
      <c r="D257" s="331" t="s">
        <v>1429</v>
      </c>
      <c r="E257" s="299" t="s">
        <v>1442</v>
      </c>
    </row>
    <row r="258" spans="1:5" ht="15">
      <c r="A258" s="300">
        <v>1224</v>
      </c>
      <c r="B258" s="301" t="s">
        <v>252</v>
      </c>
      <c r="C258" s="298" t="s">
        <v>1428</v>
      </c>
      <c r="D258" s="331" t="s">
        <v>1429</v>
      </c>
      <c r="E258" s="299" t="s">
        <v>1442</v>
      </c>
    </row>
    <row r="259" spans="1:5" ht="15">
      <c r="A259" s="300">
        <v>1225</v>
      </c>
      <c r="B259" s="301" t="s">
        <v>253</v>
      </c>
      <c r="C259" s="298" t="s">
        <v>1428</v>
      </c>
      <c r="D259" s="331" t="s">
        <v>1429</v>
      </c>
      <c r="E259" s="299" t="s">
        <v>1442</v>
      </c>
    </row>
    <row r="260" spans="1:5" ht="15">
      <c r="A260" s="300">
        <v>1226</v>
      </c>
      <c r="B260" s="301" t="s">
        <v>254</v>
      </c>
      <c r="C260" s="298" t="s">
        <v>1428</v>
      </c>
      <c r="D260" s="331" t="s">
        <v>1429</v>
      </c>
      <c r="E260" s="299" t="s">
        <v>1442</v>
      </c>
    </row>
    <row r="261" spans="1:5" ht="15">
      <c r="A261" s="300">
        <v>1227</v>
      </c>
      <c r="B261" s="301" t="s">
        <v>255</v>
      </c>
      <c r="C261" s="298" t="s">
        <v>1428</v>
      </c>
      <c r="D261" s="331" t="s">
        <v>1429</v>
      </c>
      <c r="E261" s="299" t="s">
        <v>1442</v>
      </c>
    </row>
    <row r="262" spans="1:5" ht="15">
      <c r="A262" s="300">
        <v>1228</v>
      </c>
      <c r="B262" s="301" t="s">
        <v>256</v>
      </c>
      <c r="C262" s="298" t="s">
        <v>1428</v>
      </c>
      <c r="D262" s="331" t="s">
        <v>1429</v>
      </c>
      <c r="E262" s="299" t="s">
        <v>1442</v>
      </c>
    </row>
    <row r="263" spans="1:5" ht="15">
      <c r="A263" s="300">
        <v>1229</v>
      </c>
      <c r="B263" s="301" t="s">
        <v>257</v>
      </c>
      <c r="C263" s="298" t="s">
        <v>1428</v>
      </c>
      <c r="D263" s="331" t="s">
        <v>1429</v>
      </c>
      <c r="E263" s="299" t="s">
        <v>1442</v>
      </c>
    </row>
    <row r="264" spans="1:5" ht="15">
      <c r="A264" s="300">
        <v>1230</v>
      </c>
      <c r="B264" s="301" t="s">
        <v>258</v>
      </c>
      <c r="C264" s="298" t="s">
        <v>1428</v>
      </c>
      <c r="D264" s="331" t="s">
        <v>1429</v>
      </c>
      <c r="E264" s="299" t="s">
        <v>1442</v>
      </c>
    </row>
    <row r="265" spans="1:5" ht="15">
      <c r="A265" s="300">
        <v>1231</v>
      </c>
      <c r="B265" s="301" t="s">
        <v>259</v>
      </c>
      <c r="C265" s="298" t="s">
        <v>1428</v>
      </c>
      <c r="D265" s="331" t="s">
        <v>1429</v>
      </c>
      <c r="E265" s="299" t="s">
        <v>1442</v>
      </c>
    </row>
    <row r="266" spans="1:5" ht="15">
      <c r="A266" s="300">
        <v>1232</v>
      </c>
      <c r="B266" s="301" t="s">
        <v>260</v>
      </c>
      <c r="C266" s="298" t="s">
        <v>1428</v>
      </c>
      <c r="D266" s="331" t="s">
        <v>1429</v>
      </c>
      <c r="E266" s="299" t="s">
        <v>1442</v>
      </c>
    </row>
    <row r="267" spans="1:5" ht="15">
      <c r="A267" s="300">
        <v>1233</v>
      </c>
      <c r="B267" s="301" t="s">
        <v>261</v>
      </c>
      <c r="C267" s="298" t="s">
        <v>1428</v>
      </c>
      <c r="D267" s="331" t="s">
        <v>1429</v>
      </c>
      <c r="E267" s="299" t="s">
        <v>1442</v>
      </c>
    </row>
    <row r="268" spans="1:5" ht="15">
      <c r="A268" s="300">
        <v>1234</v>
      </c>
      <c r="B268" s="301" t="s">
        <v>262</v>
      </c>
      <c r="C268" s="298" t="s">
        <v>1428</v>
      </c>
      <c r="D268" s="331" t="s">
        <v>1429</v>
      </c>
      <c r="E268" s="299" t="s">
        <v>1442</v>
      </c>
    </row>
    <row r="269" spans="1:5" ht="15">
      <c r="A269" s="300">
        <v>1235</v>
      </c>
      <c r="B269" s="301" t="s">
        <v>263</v>
      </c>
      <c r="C269" s="298" t="s">
        <v>1428</v>
      </c>
      <c r="D269" s="331" t="s">
        <v>1429</v>
      </c>
      <c r="E269" s="299" t="s">
        <v>1442</v>
      </c>
    </row>
    <row r="270" spans="1:5" ht="15">
      <c r="A270" s="300">
        <v>1236</v>
      </c>
      <c r="B270" s="301" t="s">
        <v>264</v>
      </c>
      <c r="C270" s="298" t="s">
        <v>1428</v>
      </c>
      <c r="D270" s="331" t="s">
        <v>1429</v>
      </c>
      <c r="E270" s="299" t="s">
        <v>1442</v>
      </c>
    </row>
    <row r="271" spans="1:5" ht="15">
      <c r="A271" s="300">
        <v>1237</v>
      </c>
      <c r="B271" s="301" t="s">
        <v>265</v>
      </c>
      <c r="C271" s="298" t="s">
        <v>1428</v>
      </c>
      <c r="D271" s="331" t="s">
        <v>1429</v>
      </c>
      <c r="E271" s="299" t="s">
        <v>1442</v>
      </c>
    </row>
    <row r="272" spans="1:5" ht="15">
      <c r="A272" s="300">
        <v>1238</v>
      </c>
      <c r="B272" s="301" t="s">
        <v>266</v>
      </c>
      <c r="C272" s="298" t="s">
        <v>1428</v>
      </c>
      <c r="D272" s="331" t="s">
        <v>1429</v>
      </c>
      <c r="E272" s="299" t="s">
        <v>1442</v>
      </c>
    </row>
    <row r="273" spans="1:5" ht="15">
      <c r="A273" s="300">
        <v>1239</v>
      </c>
      <c r="B273" s="301" t="s">
        <v>267</v>
      </c>
      <c r="C273" s="298" t="s">
        <v>1428</v>
      </c>
      <c r="D273" s="331" t="s">
        <v>1429</v>
      </c>
      <c r="E273" s="299" t="s">
        <v>1442</v>
      </c>
    </row>
    <row r="274" spans="1:5" ht="15">
      <c r="A274" s="300">
        <v>1240</v>
      </c>
      <c r="B274" s="301" t="s">
        <v>268</v>
      </c>
      <c r="C274" s="298" t="s">
        <v>1428</v>
      </c>
      <c r="D274" s="331" t="s">
        <v>1429</v>
      </c>
      <c r="E274" s="299" t="s">
        <v>1442</v>
      </c>
    </row>
    <row r="275" spans="1:5" ht="15">
      <c r="A275" s="300">
        <v>1241</v>
      </c>
      <c r="B275" s="301" t="s">
        <v>269</v>
      </c>
      <c r="C275" s="298" t="s">
        <v>1428</v>
      </c>
      <c r="D275" s="331" t="s">
        <v>1429</v>
      </c>
      <c r="E275" s="299" t="s">
        <v>1442</v>
      </c>
    </row>
    <row r="276" spans="1:5" ht="15">
      <c r="A276" s="300">
        <v>1242</v>
      </c>
      <c r="B276" s="301" t="s">
        <v>270</v>
      </c>
      <c r="C276" s="298" t="s">
        <v>1428</v>
      </c>
      <c r="D276" s="331" t="s">
        <v>1429</v>
      </c>
      <c r="E276" s="299" t="s">
        <v>1442</v>
      </c>
    </row>
    <row r="277" spans="1:5" ht="15">
      <c r="A277" s="300">
        <v>1243</v>
      </c>
      <c r="B277" s="301" t="s">
        <v>271</v>
      </c>
      <c r="C277" s="298" t="s">
        <v>1428</v>
      </c>
      <c r="D277" s="331" t="s">
        <v>1429</v>
      </c>
      <c r="E277" s="299" t="s">
        <v>1442</v>
      </c>
    </row>
    <row r="278" spans="1:5" ht="15">
      <c r="A278" s="300">
        <v>1244</v>
      </c>
      <c r="B278" s="301" t="s">
        <v>272</v>
      </c>
      <c r="C278" s="298" t="s">
        <v>1428</v>
      </c>
      <c r="D278" s="331" t="s">
        <v>1429</v>
      </c>
      <c r="E278" s="299" t="s">
        <v>1442</v>
      </c>
    </row>
    <row r="279" spans="1:5" ht="15">
      <c r="A279" s="300">
        <v>1245</v>
      </c>
      <c r="B279" s="301" t="s">
        <v>273</v>
      </c>
      <c r="C279" s="298" t="s">
        <v>1428</v>
      </c>
      <c r="D279" s="331" t="s">
        <v>1429</v>
      </c>
      <c r="E279" s="299" t="s">
        <v>1442</v>
      </c>
    </row>
    <row r="280" spans="1:5" ht="15">
      <c r="A280" s="300">
        <v>1246</v>
      </c>
      <c r="B280" s="301" t="s">
        <v>274</v>
      </c>
      <c r="C280" s="298" t="s">
        <v>1428</v>
      </c>
      <c r="D280" s="331" t="s">
        <v>1429</v>
      </c>
      <c r="E280" s="299" t="s">
        <v>1442</v>
      </c>
    </row>
    <row r="281" spans="1:5" ht="15">
      <c r="A281" s="300">
        <v>1247</v>
      </c>
      <c r="B281" s="301" t="s">
        <v>275</v>
      </c>
      <c r="C281" s="298" t="s">
        <v>1428</v>
      </c>
      <c r="D281" s="331" t="s">
        <v>1429</v>
      </c>
      <c r="E281" s="299" t="s">
        <v>1442</v>
      </c>
    </row>
    <row r="282" spans="1:5" ht="15">
      <c r="A282" s="300">
        <v>1248</v>
      </c>
      <c r="B282" s="301" t="s">
        <v>276</v>
      </c>
      <c r="C282" s="298" t="s">
        <v>1428</v>
      </c>
      <c r="D282" s="331" t="s">
        <v>1429</v>
      </c>
      <c r="E282" s="299" t="s">
        <v>1442</v>
      </c>
    </row>
    <row r="283" spans="1:5" ht="15">
      <c r="A283" s="300">
        <v>1249</v>
      </c>
      <c r="B283" s="301" t="s">
        <v>277</v>
      </c>
      <c r="C283" s="298" t="s">
        <v>1428</v>
      </c>
      <c r="D283" s="331" t="s">
        <v>1429</v>
      </c>
      <c r="E283" s="299" t="s">
        <v>1442</v>
      </c>
    </row>
    <row r="284" spans="1:5" ht="15">
      <c r="A284" s="300">
        <v>1250</v>
      </c>
      <c r="B284" s="301" t="s">
        <v>278</v>
      </c>
      <c r="C284" s="298" t="s">
        <v>1428</v>
      </c>
      <c r="D284" s="331" t="s">
        <v>1429</v>
      </c>
      <c r="E284" s="299" t="s">
        <v>1442</v>
      </c>
    </row>
    <row r="285" spans="1:5" ht="15">
      <c r="A285" s="300">
        <v>1251</v>
      </c>
      <c r="B285" s="301" t="s">
        <v>279</v>
      </c>
      <c r="C285" s="298" t="s">
        <v>1428</v>
      </c>
      <c r="D285" s="331" t="s">
        <v>1429</v>
      </c>
      <c r="E285" s="299" t="s">
        <v>1442</v>
      </c>
    </row>
    <row r="286" spans="1:5" ht="15">
      <c r="A286" s="300">
        <v>1252</v>
      </c>
      <c r="B286" s="301" t="s">
        <v>280</v>
      </c>
      <c r="C286" s="298" t="s">
        <v>1428</v>
      </c>
      <c r="D286" s="331" t="s">
        <v>1429</v>
      </c>
      <c r="E286" s="299" t="s">
        <v>1442</v>
      </c>
    </row>
    <row r="287" spans="1:5" ht="15">
      <c r="A287" s="300">
        <v>1253</v>
      </c>
      <c r="B287" s="301" t="s">
        <v>281</v>
      </c>
      <c r="C287" s="298" t="s">
        <v>1428</v>
      </c>
      <c r="D287" s="331" t="s">
        <v>1429</v>
      </c>
      <c r="E287" s="299" t="s">
        <v>1442</v>
      </c>
    </row>
    <row r="288" spans="1:5" ht="15">
      <c r="A288" s="300">
        <v>1254</v>
      </c>
      <c r="B288" s="301" t="s">
        <v>282</v>
      </c>
      <c r="C288" s="298" t="s">
        <v>1428</v>
      </c>
      <c r="D288" s="331" t="s">
        <v>1429</v>
      </c>
      <c r="E288" s="299" t="s">
        <v>1442</v>
      </c>
    </row>
    <row r="289" spans="1:5" ht="15">
      <c r="A289" s="300">
        <v>1255</v>
      </c>
      <c r="B289" s="301" t="s">
        <v>283</v>
      </c>
      <c r="C289" s="298" t="s">
        <v>1428</v>
      </c>
      <c r="D289" s="331" t="s">
        <v>1429</v>
      </c>
      <c r="E289" s="299" t="s">
        <v>1442</v>
      </c>
    </row>
    <row r="290" spans="1:5" ht="15">
      <c r="A290" s="300">
        <v>1256</v>
      </c>
      <c r="B290" s="301" t="s">
        <v>284</v>
      </c>
      <c r="C290" s="298" t="s">
        <v>1428</v>
      </c>
      <c r="D290" s="331" t="s">
        <v>1429</v>
      </c>
      <c r="E290" s="299" t="s">
        <v>1442</v>
      </c>
    </row>
    <row r="291" spans="1:5" ht="15">
      <c r="A291" s="300">
        <v>1257</v>
      </c>
      <c r="B291" s="301" t="s">
        <v>285</v>
      </c>
      <c r="C291" s="298" t="s">
        <v>1428</v>
      </c>
      <c r="D291" s="331" t="s">
        <v>1429</v>
      </c>
      <c r="E291" s="299" t="s">
        <v>1442</v>
      </c>
    </row>
    <row r="292" spans="1:5" ht="15">
      <c r="A292" s="300">
        <v>1258</v>
      </c>
      <c r="B292" s="301" t="s">
        <v>286</v>
      </c>
      <c r="C292" s="298" t="s">
        <v>1428</v>
      </c>
      <c r="D292" s="331" t="s">
        <v>1429</v>
      </c>
      <c r="E292" s="299" t="s">
        <v>1442</v>
      </c>
    </row>
    <row r="293" spans="1:5" ht="15">
      <c r="A293" s="300">
        <v>1259</v>
      </c>
      <c r="B293" s="301" t="s">
        <v>287</v>
      </c>
      <c r="C293" s="298" t="s">
        <v>1428</v>
      </c>
      <c r="D293" s="331" t="s">
        <v>1429</v>
      </c>
      <c r="E293" s="299" t="s">
        <v>1442</v>
      </c>
    </row>
    <row r="294" spans="1:5" ht="15">
      <c r="A294" s="300">
        <v>1260</v>
      </c>
      <c r="B294" s="301" t="s">
        <v>288</v>
      </c>
      <c r="C294" s="298" t="s">
        <v>1428</v>
      </c>
      <c r="D294" s="331" t="s">
        <v>1429</v>
      </c>
      <c r="E294" s="299" t="s">
        <v>1442</v>
      </c>
    </row>
    <row r="295" spans="1:5" ht="15">
      <c r="A295" s="300">
        <v>1261</v>
      </c>
      <c r="B295" s="301" t="s">
        <v>289</v>
      </c>
      <c r="C295" s="298" t="s">
        <v>1428</v>
      </c>
      <c r="D295" s="331" t="s">
        <v>1429</v>
      </c>
      <c r="E295" s="299" t="s">
        <v>1442</v>
      </c>
    </row>
    <row r="296" spans="1:5" ht="15">
      <c r="A296" s="300">
        <v>1262</v>
      </c>
      <c r="B296" s="301" t="s">
        <v>290</v>
      </c>
      <c r="C296" s="298" t="s">
        <v>1428</v>
      </c>
      <c r="D296" s="331" t="s">
        <v>1429</v>
      </c>
      <c r="E296" s="299" t="s">
        <v>1442</v>
      </c>
    </row>
    <row r="297" spans="1:5" ht="15">
      <c r="A297" s="300">
        <v>1263</v>
      </c>
      <c r="B297" s="301" t="s">
        <v>291</v>
      </c>
      <c r="C297" s="298" t="s">
        <v>1428</v>
      </c>
      <c r="D297" s="331" t="s">
        <v>1429</v>
      </c>
      <c r="E297" s="299" t="s">
        <v>1442</v>
      </c>
    </row>
    <row r="298" spans="1:5" ht="15">
      <c r="A298" s="300">
        <v>1264</v>
      </c>
      <c r="B298" s="301" t="s">
        <v>292</v>
      </c>
      <c r="C298" s="298" t="s">
        <v>1428</v>
      </c>
      <c r="D298" s="331" t="s">
        <v>1429</v>
      </c>
      <c r="E298" s="299" t="s">
        <v>1442</v>
      </c>
    </row>
    <row r="299" spans="1:5" ht="15">
      <c r="A299" s="300">
        <v>1265</v>
      </c>
      <c r="B299" s="301" t="s">
        <v>293</v>
      </c>
      <c r="C299" s="298" t="s">
        <v>1428</v>
      </c>
      <c r="D299" s="331" t="s">
        <v>1429</v>
      </c>
      <c r="E299" s="299" t="s">
        <v>1442</v>
      </c>
    </row>
    <row r="300" spans="1:5" ht="15">
      <c r="A300" s="300">
        <v>1266</v>
      </c>
      <c r="B300" s="301" t="s">
        <v>294</v>
      </c>
      <c r="C300" s="298" t="s">
        <v>1428</v>
      </c>
      <c r="D300" s="331" t="s">
        <v>1429</v>
      </c>
      <c r="E300" s="299" t="s">
        <v>1442</v>
      </c>
    </row>
    <row r="301" spans="1:5" ht="15">
      <c r="A301" s="300">
        <v>1267</v>
      </c>
      <c r="B301" s="301" t="s">
        <v>295</v>
      </c>
      <c r="C301" s="298" t="s">
        <v>1428</v>
      </c>
      <c r="D301" s="331" t="s">
        <v>1429</v>
      </c>
      <c r="E301" s="299" t="s">
        <v>1442</v>
      </c>
    </row>
    <row r="302" spans="1:5" ht="15">
      <c r="A302" s="300">
        <v>1268</v>
      </c>
      <c r="B302" s="301" t="s">
        <v>296</v>
      </c>
      <c r="C302" s="298" t="s">
        <v>1428</v>
      </c>
      <c r="D302" s="331" t="s">
        <v>1429</v>
      </c>
      <c r="E302" s="299" t="s">
        <v>1442</v>
      </c>
    </row>
    <row r="303" spans="1:5" ht="15">
      <c r="A303" s="300">
        <v>1269</v>
      </c>
      <c r="B303" s="301" t="s">
        <v>297</v>
      </c>
      <c r="C303" s="298" t="s">
        <v>1428</v>
      </c>
      <c r="D303" s="331" t="s">
        <v>1429</v>
      </c>
      <c r="E303" s="299" t="s">
        <v>1442</v>
      </c>
    </row>
    <row r="304" spans="1:5" ht="15">
      <c r="A304" s="300">
        <v>1270</v>
      </c>
      <c r="B304" s="301" t="s">
        <v>298</v>
      </c>
      <c r="C304" s="298" t="s">
        <v>1428</v>
      </c>
      <c r="D304" s="331" t="s">
        <v>1429</v>
      </c>
      <c r="E304" s="299" t="s">
        <v>1442</v>
      </c>
    </row>
    <row r="305" spans="1:5" ht="15">
      <c r="A305" s="300">
        <v>1271</v>
      </c>
      <c r="B305" s="301" t="s">
        <v>299</v>
      </c>
      <c r="C305" s="298" t="s">
        <v>1428</v>
      </c>
      <c r="D305" s="331" t="s">
        <v>1429</v>
      </c>
      <c r="E305" s="299" t="s">
        <v>1442</v>
      </c>
    </row>
    <row r="306" spans="1:5" ht="15">
      <c r="A306" s="300">
        <v>1272</v>
      </c>
      <c r="B306" s="301" t="s">
        <v>300</v>
      </c>
      <c r="C306" s="298" t="s">
        <v>1428</v>
      </c>
      <c r="D306" s="331" t="s">
        <v>1429</v>
      </c>
      <c r="E306" s="299" t="s">
        <v>1442</v>
      </c>
    </row>
    <row r="307" spans="1:5" ht="15">
      <c r="A307" s="300">
        <v>1273</v>
      </c>
      <c r="B307" s="301" t="s">
        <v>301</v>
      </c>
      <c r="C307" s="298" t="s">
        <v>1428</v>
      </c>
      <c r="D307" s="331" t="s">
        <v>1429</v>
      </c>
      <c r="E307" s="299" t="s">
        <v>1442</v>
      </c>
    </row>
    <row r="308" spans="1:5" ht="15">
      <c r="A308" s="300">
        <v>1274</v>
      </c>
      <c r="B308" s="301" t="s">
        <v>302</v>
      </c>
      <c r="C308" s="298" t="s">
        <v>1428</v>
      </c>
      <c r="D308" s="331" t="s">
        <v>1429</v>
      </c>
      <c r="E308" s="299" t="s">
        <v>1442</v>
      </c>
    </row>
    <row r="309" spans="1:5" ht="15">
      <c r="A309" s="300">
        <v>1275</v>
      </c>
      <c r="B309" s="301" t="s">
        <v>303</v>
      </c>
      <c r="C309" s="298" t="s">
        <v>1428</v>
      </c>
      <c r="D309" s="331" t="s">
        <v>1429</v>
      </c>
      <c r="E309" s="299" t="s">
        <v>1442</v>
      </c>
    </row>
    <row r="310" spans="1:5" ht="15">
      <c r="A310" s="300">
        <v>1276</v>
      </c>
      <c r="B310" s="301" t="s">
        <v>304</v>
      </c>
      <c r="C310" s="298" t="s">
        <v>1428</v>
      </c>
      <c r="D310" s="331" t="s">
        <v>1429</v>
      </c>
      <c r="E310" s="299" t="s">
        <v>1442</v>
      </c>
    </row>
    <row r="311" spans="1:5" ht="15">
      <c r="A311" s="300">
        <v>1277</v>
      </c>
      <c r="B311" s="301" t="s">
        <v>305</v>
      </c>
      <c r="C311" s="298" t="s">
        <v>1428</v>
      </c>
      <c r="D311" s="331" t="s">
        <v>1429</v>
      </c>
      <c r="E311" s="299" t="s">
        <v>1442</v>
      </c>
    </row>
    <row r="312" spans="1:5" ht="15">
      <c r="A312" s="300">
        <v>1278</v>
      </c>
      <c r="B312" s="301" t="s">
        <v>306</v>
      </c>
      <c r="C312" s="298" t="s">
        <v>1428</v>
      </c>
      <c r="D312" s="331" t="s">
        <v>1429</v>
      </c>
      <c r="E312" s="299" t="s">
        <v>1442</v>
      </c>
    </row>
    <row r="313" spans="1:5" ht="15">
      <c r="A313" s="300">
        <v>1279</v>
      </c>
      <c r="B313" s="301" t="s">
        <v>307</v>
      </c>
      <c r="C313" s="298" t="s">
        <v>1428</v>
      </c>
      <c r="D313" s="331" t="s">
        <v>1429</v>
      </c>
      <c r="E313" s="299" t="s">
        <v>1442</v>
      </c>
    </row>
    <row r="314" spans="1:5" ht="15">
      <c r="A314" s="300">
        <v>1280</v>
      </c>
      <c r="B314" s="301" t="s">
        <v>308</v>
      </c>
      <c r="C314" s="298" t="s">
        <v>1428</v>
      </c>
      <c r="D314" s="331" t="s">
        <v>1429</v>
      </c>
      <c r="E314" s="299" t="s">
        <v>1442</v>
      </c>
    </row>
    <row r="315" spans="1:5" ht="15">
      <c r="A315" s="300">
        <v>1281</v>
      </c>
      <c r="B315" s="301" t="s">
        <v>309</v>
      </c>
      <c r="C315" s="298" t="s">
        <v>1428</v>
      </c>
      <c r="D315" s="331" t="s">
        <v>1429</v>
      </c>
      <c r="E315" s="299" t="s">
        <v>1442</v>
      </c>
    </row>
    <row r="316" spans="1:5" ht="15">
      <c r="A316" s="300">
        <v>1282</v>
      </c>
      <c r="B316" s="301" t="s">
        <v>310</v>
      </c>
      <c r="C316" s="298" t="s">
        <v>1428</v>
      </c>
      <c r="D316" s="331" t="s">
        <v>1429</v>
      </c>
      <c r="E316" s="299" t="s">
        <v>1442</v>
      </c>
    </row>
    <row r="317" spans="1:5" ht="15">
      <c r="A317" s="300">
        <v>1283</v>
      </c>
      <c r="B317" s="301" t="s">
        <v>311</v>
      </c>
      <c r="C317" s="298" t="s">
        <v>1428</v>
      </c>
      <c r="D317" s="331" t="s">
        <v>1429</v>
      </c>
      <c r="E317" s="299" t="s">
        <v>1442</v>
      </c>
    </row>
    <row r="318" spans="1:5" ht="15">
      <c r="A318" s="300">
        <v>1284</v>
      </c>
      <c r="B318" s="301" t="s">
        <v>312</v>
      </c>
      <c r="C318" s="298" t="s">
        <v>1428</v>
      </c>
      <c r="D318" s="331" t="s">
        <v>1429</v>
      </c>
      <c r="E318" s="299" t="s">
        <v>1442</v>
      </c>
    </row>
    <row r="319" spans="1:5" ht="15">
      <c r="A319" s="300">
        <v>1285</v>
      </c>
      <c r="B319" s="301" t="s">
        <v>313</v>
      </c>
      <c r="C319" s="298" t="s">
        <v>1428</v>
      </c>
      <c r="D319" s="331" t="s">
        <v>1429</v>
      </c>
      <c r="E319" s="299" t="s">
        <v>1442</v>
      </c>
    </row>
    <row r="320" spans="1:5" ht="15">
      <c r="A320" s="300">
        <v>1286</v>
      </c>
      <c r="B320" s="301" t="s">
        <v>314</v>
      </c>
      <c r="C320" s="298" t="s">
        <v>1428</v>
      </c>
      <c r="D320" s="331" t="s">
        <v>1429</v>
      </c>
      <c r="E320" s="299" t="s">
        <v>1442</v>
      </c>
    </row>
    <row r="321" spans="1:5" ht="15">
      <c r="A321" s="300">
        <v>1287</v>
      </c>
      <c r="B321" s="301" t="s">
        <v>315</v>
      </c>
      <c r="C321" s="298" t="s">
        <v>1428</v>
      </c>
      <c r="D321" s="331" t="s">
        <v>1429</v>
      </c>
      <c r="E321" s="299" t="s">
        <v>1442</v>
      </c>
    </row>
    <row r="322" spans="1:5" ht="15">
      <c r="A322" s="300">
        <v>1301</v>
      </c>
      <c r="B322" s="301" t="s">
        <v>316</v>
      </c>
      <c r="C322" s="298" t="s">
        <v>1428</v>
      </c>
      <c r="D322" s="331" t="s">
        <v>1429</v>
      </c>
      <c r="E322" s="299" t="s">
        <v>1442</v>
      </c>
    </row>
    <row r="323" spans="1:5" ht="15">
      <c r="A323" s="300">
        <v>1302</v>
      </c>
      <c r="B323" s="301" t="s">
        <v>317</v>
      </c>
      <c r="C323" s="298" t="s">
        <v>1428</v>
      </c>
      <c r="D323" s="331" t="s">
        <v>1429</v>
      </c>
      <c r="E323" s="299" t="s">
        <v>1442</v>
      </c>
    </row>
    <row r="324" spans="1:5" ht="15">
      <c r="A324" s="300">
        <v>1303</v>
      </c>
      <c r="B324" s="301" t="s">
        <v>318</v>
      </c>
      <c r="C324" s="298" t="s">
        <v>1428</v>
      </c>
      <c r="D324" s="331" t="s">
        <v>1429</v>
      </c>
      <c r="E324" s="299" t="s">
        <v>1442</v>
      </c>
    </row>
    <row r="325" spans="1:5" ht="15">
      <c r="A325" s="300">
        <v>1304</v>
      </c>
      <c r="B325" s="301" t="s">
        <v>319</v>
      </c>
      <c r="C325" s="298" t="s">
        <v>1428</v>
      </c>
      <c r="D325" s="331" t="s">
        <v>1429</v>
      </c>
      <c r="E325" s="299" t="s">
        <v>1442</v>
      </c>
    </row>
    <row r="326" spans="1:5" ht="15">
      <c r="A326" s="300">
        <v>1305</v>
      </c>
      <c r="B326" s="301" t="s">
        <v>320</v>
      </c>
      <c r="C326" s="298" t="s">
        <v>1428</v>
      </c>
      <c r="D326" s="331" t="s">
        <v>1429</v>
      </c>
      <c r="E326" s="299" t="s">
        <v>1442</v>
      </c>
    </row>
    <row r="327" spans="1:5" ht="15">
      <c r="A327" s="300">
        <v>1306</v>
      </c>
      <c r="B327" s="301" t="s">
        <v>321</v>
      </c>
      <c r="C327" s="298" t="s">
        <v>1428</v>
      </c>
      <c r="D327" s="331" t="s">
        <v>1429</v>
      </c>
      <c r="E327" s="299" t="s">
        <v>1442</v>
      </c>
    </row>
    <row r="328" spans="1:5" ht="15">
      <c r="A328" s="300">
        <v>1307</v>
      </c>
      <c r="B328" s="301" t="s">
        <v>322</v>
      </c>
      <c r="C328" s="298" t="s">
        <v>1428</v>
      </c>
      <c r="D328" s="331" t="s">
        <v>1429</v>
      </c>
      <c r="E328" s="299" t="s">
        <v>1442</v>
      </c>
    </row>
    <row r="329" spans="1:5" ht="15">
      <c r="A329" s="300">
        <v>1308</v>
      </c>
      <c r="B329" s="301" t="s">
        <v>323</v>
      </c>
      <c r="C329" s="298" t="s">
        <v>1428</v>
      </c>
      <c r="D329" s="331" t="s">
        <v>1429</v>
      </c>
      <c r="E329" s="299" t="s">
        <v>1442</v>
      </c>
    </row>
    <row r="330" spans="1:5" ht="15">
      <c r="A330" s="300">
        <v>1309</v>
      </c>
      <c r="B330" s="301" t="s">
        <v>324</v>
      </c>
      <c r="C330" s="298" t="s">
        <v>1428</v>
      </c>
      <c r="D330" s="331" t="s">
        <v>1429</v>
      </c>
      <c r="E330" s="299" t="s">
        <v>1442</v>
      </c>
    </row>
    <row r="331" spans="1:5" ht="15">
      <c r="A331" s="300">
        <v>1310</v>
      </c>
      <c r="B331" s="301" t="s">
        <v>325</v>
      </c>
      <c r="C331" s="298" t="s">
        <v>1428</v>
      </c>
      <c r="D331" s="331" t="s">
        <v>1429</v>
      </c>
      <c r="E331" s="299" t="s">
        <v>1442</v>
      </c>
    </row>
    <row r="332" spans="1:5" ht="15">
      <c r="A332" s="300">
        <v>1311</v>
      </c>
      <c r="B332" s="301" t="s">
        <v>326</v>
      </c>
      <c r="C332" s="298" t="s">
        <v>1428</v>
      </c>
      <c r="D332" s="331" t="s">
        <v>1429</v>
      </c>
      <c r="E332" s="299" t="s">
        <v>1442</v>
      </c>
    </row>
    <row r="333" spans="1:5" ht="15">
      <c r="A333" s="300">
        <v>1312</v>
      </c>
      <c r="B333" s="301" t="s">
        <v>327</v>
      </c>
      <c r="C333" s="298" t="s">
        <v>1428</v>
      </c>
      <c r="D333" s="331" t="s">
        <v>1429</v>
      </c>
      <c r="E333" s="299" t="s">
        <v>1442</v>
      </c>
    </row>
    <row r="334" spans="1:5" ht="15">
      <c r="A334" s="300">
        <v>1313</v>
      </c>
      <c r="B334" s="301" t="s">
        <v>328</v>
      </c>
      <c r="C334" s="298" t="s">
        <v>1428</v>
      </c>
      <c r="D334" s="331" t="s">
        <v>1429</v>
      </c>
      <c r="E334" s="299" t="s">
        <v>1442</v>
      </c>
    </row>
    <row r="335" spans="1:5" ht="15">
      <c r="A335" s="300">
        <v>1314</v>
      </c>
      <c r="B335" s="301" t="s">
        <v>329</v>
      </c>
      <c r="C335" s="298" t="s">
        <v>1428</v>
      </c>
      <c r="D335" s="331" t="s">
        <v>1429</v>
      </c>
      <c r="E335" s="299" t="s">
        <v>1442</v>
      </c>
    </row>
    <row r="336" spans="1:5" ht="15">
      <c r="A336" s="300">
        <v>1315</v>
      </c>
      <c r="B336" s="301" t="s">
        <v>330</v>
      </c>
      <c r="C336" s="298" t="s">
        <v>1428</v>
      </c>
      <c r="D336" s="331" t="s">
        <v>1429</v>
      </c>
      <c r="E336" s="299" t="s">
        <v>1442</v>
      </c>
    </row>
    <row r="337" spans="1:5" ht="15">
      <c r="A337" s="300">
        <v>1316</v>
      </c>
      <c r="B337" s="301" t="s">
        <v>331</v>
      </c>
      <c r="C337" s="298" t="s">
        <v>1428</v>
      </c>
      <c r="D337" s="331" t="s">
        <v>1429</v>
      </c>
      <c r="E337" s="299" t="s">
        <v>1442</v>
      </c>
    </row>
    <row r="338" spans="1:5" ht="15">
      <c r="A338" s="300">
        <v>1317</v>
      </c>
      <c r="B338" s="301" t="s">
        <v>332</v>
      </c>
      <c r="C338" s="298" t="s">
        <v>1428</v>
      </c>
      <c r="D338" s="331" t="s">
        <v>1429</v>
      </c>
      <c r="E338" s="299" t="s">
        <v>1442</v>
      </c>
    </row>
    <row r="339" spans="1:5" ht="15">
      <c r="A339" s="300">
        <v>1318</v>
      </c>
      <c r="B339" s="301" t="s">
        <v>333</v>
      </c>
      <c r="C339" s="298" t="s">
        <v>1428</v>
      </c>
      <c r="D339" s="331" t="s">
        <v>1429</v>
      </c>
      <c r="E339" s="299" t="s">
        <v>1442</v>
      </c>
    </row>
    <row r="340" spans="1:5" ht="15">
      <c r="A340" s="300">
        <v>1319</v>
      </c>
      <c r="B340" s="301" t="s">
        <v>334</v>
      </c>
      <c r="C340" s="298" t="s">
        <v>1428</v>
      </c>
      <c r="D340" s="331" t="s">
        <v>1429</v>
      </c>
      <c r="E340" s="299" t="s">
        <v>1442</v>
      </c>
    </row>
    <row r="341" spans="1:5" ht="15">
      <c r="A341" s="300">
        <v>1320</v>
      </c>
      <c r="B341" s="301" t="s">
        <v>335</v>
      </c>
      <c r="C341" s="298" t="s">
        <v>1428</v>
      </c>
      <c r="D341" s="331" t="s">
        <v>1429</v>
      </c>
      <c r="E341" s="299" t="s">
        <v>1442</v>
      </c>
    </row>
    <row r="342" spans="1:5" ht="15">
      <c r="A342" s="300">
        <v>1321</v>
      </c>
      <c r="B342" s="301" t="s">
        <v>336</v>
      </c>
      <c r="C342" s="298" t="s">
        <v>1428</v>
      </c>
      <c r="D342" s="331" t="s">
        <v>1429</v>
      </c>
      <c r="E342" s="299" t="s">
        <v>1442</v>
      </c>
    </row>
    <row r="343" spans="1:5" ht="15">
      <c r="A343" s="300">
        <v>1322</v>
      </c>
      <c r="B343" s="301" t="s">
        <v>337</v>
      </c>
      <c r="C343" s="298" t="s">
        <v>1428</v>
      </c>
      <c r="D343" s="331" t="s">
        <v>1429</v>
      </c>
      <c r="E343" s="299" t="s">
        <v>1442</v>
      </c>
    </row>
    <row r="344" spans="1:5" ht="15">
      <c r="A344" s="300">
        <v>1323</v>
      </c>
      <c r="B344" s="301" t="s">
        <v>338</v>
      </c>
      <c r="C344" s="298" t="s">
        <v>1428</v>
      </c>
      <c r="D344" s="331" t="s">
        <v>1429</v>
      </c>
      <c r="E344" s="299" t="s">
        <v>1442</v>
      </c>
    </row>
    <row r="345" spans="1:5" ht="15">
      <c r="A345" s="300">
        <v>1324</v>
      </c>
      <c r="B345" s="301" t="s">
        <v>339</v>
      </c>
      <c r="C345" s="298" t="s">
        <v>1428</v>
      </c>
      <c r="D345" s="331" t="s">
        <v>1429</v>
      </c>
      <c r="E345" s="299" t="s">
        <v>1442</v>
      </c>
    </row>
    <row r="346" spans="1:5" ht="15">
      <c r="A346" s="300">
        <v>1325</v>
      </c>
      <c r="B346" s="301" t="s">
        <v>340</v>
      </c>
      <c r="C346" s="298" t="s">
        <v>1428</v>
      </c>
      <c r="D346" s="331" t="s">
        <v>1429</v>
      </c>
      <c r="E346" s="299" t="s">
        <v>1442</v>
      </c>
    </row>
    <row r="347" spans="1:5" ht="15">
      <c r="A347" s="300">
        <v>1326</v>
      </c>
      <c r="B347" s="301" t="s">
        <v>341</v>
      </c>
      <c r="C347" s="298" t="s">
        <v>1428</v>
      </c>
      <c r="D347" s="331" t="s">
        <v>1429</v>
      </c>
      <c r="E347" s="299" t="s">
        <v>1442</v>
      </c>
    </row>
    <row r="348" spans="1:5" ht="15">
      <c r="A348" s="300">
        <v>1327</v>
      </c>
      <c r="B348" s="301" t="s">
        <v>342</v>
      </c>
      <c r="C348" s="298" t="s">
        <v>1428</v>
      </c>
      <c r="D348" s="331" t="s">
        <v>1429</v>
      </c>
      <c r="E348" s="299" t="s">
        <v>1442</v>
      </c>
    </row>
    <row r="349" spans="1:5" ht="15">
      <c r="A349" s="300">
        <v>1328</v>
      </c>
      <c r="B349" s="301" t="s">
        <v>343</v>
      </c>
      <c r="C349" s="298" t="s">
        <v>1428</v>
      </c>
      <c r="D349" s="331" t="s">
        <v>1429</v>
      </c>
      <c r="E349" s="299" t="s">
        <v>1442</v>
      </c>
    </row>
    <row r="350" spans="1:5" ht="15">
      <c r="A350" s="300">
        <v>1329</v>
      </c>
      <c r="B350" s="301" t="s">
        <v>344</v>
      </c>
      <c r="C350" s="298" t="s">
        <v>1428</v>
      </c>
      <c r="D350" s="331" t="s">
        <v>1429</v>
      </c>
      <c r="E350" s="299" t="s">
        <v>1442</v>
      </c>
    </row>
    <row r="351" spans="1:5" ht="15">
      <c r="A351" s="300">
        <v>1330</v>
      </c>
      <c r="B351" s="301" t="s">
        <v>345</v>
      </c>
      <c r="C351" s="298" t="s">
        <v>1428</v>
      </c>
      <c r="D351" s="331" t="s">
        <v>1429</v>
      </c>
      <c r="E351" s="299" t="s">
        <v>1442</v>
      </c>
    </row>
    <row r="352" spans="1:5" ht="15">
      <c r="A352" s="300">
        <v>1331</v>
      </c>
      <c r="B352" s="301" t="s">
        <v>346</v>
      </c>
      <c r="C352" s="298" t="s">
        <v>1428</v>
      </c>
      <c r="D352" s="331" t="s">
        <v>1429</v>
      </c>
      <c r="E352" s="299" t="s">
        <v>1442</v>
      </c>
    </row>
    <row r="353" spans="1:5" ht="15">
      <c r="A353" s="300">
        <v>1332</v>
      </c>
      <c r="B353" s="301" t="s">
        <v>347</v>
      </c>
      <c r="C353" s="298" t="s">
        <v>1428</v>
      </c>
      <c r="D353" s="331" t="s">
        <v>1429</v>
      </c>
      <c r="E353" s="299" t="s">
        <v>1442</v>
      </c>
    </row>
    <row r="354" spans="1:5" ht="15">
      <c r="A354" s="300">
        <v>1333</v>
      </c>
      <c r="B354" s="301" t="s">
        <v>348</v>
      </c>
      <c r="C354" s="298" t="s">
        <v>1428</v>
      </c>
      <c r="D354" s="331" t="s">
        <v>1429</v>
      </c>
      <c r="E354" s="299" t="s">
        <v>1442</v>
      </c>
    </row>
    <row r="355" spans="1:5" ht="15">
      <c r="A355" s="300">
        <v>1334</v>
      </c>
      <c r="B355" s="301" t="s">
        <v>349</v>
      </c>
      <c r="C355" s="298" t="s">
        <v>1428</v>
      </c>
      <c r="D355" s="331" t="s">
        <v>1429</v>
      </c>
      <c r="E355" s="299" t="s">
        <v>1442</v>
      </c>
    </row>
    <row r="356" spans="1:5" ht="15">
      <c r="A356" s="300">
        <v>1335</v>
      </c>
      <c r="B356" s="301" t="s">
        <v>350</v>
      </c>
      <c r="C356" s="298" t="s">
        <v>1428</v>
      </c>
      <c r="D356" s="331" t="s">
        <v>1429</v>
      </c>
      <c r="E356" s="299" t="s">
        <v>1442</v>
      </c>
    </row>
    <row r="357" spans="1:5" ht="15">
      <c r="A357" s="300">
        <v>1336</v>
      </c>
      <c r="B357" s="301" t="s">
        <v>351</v>
      </c>
      <c r="C357" s="298" t="s">
        <v>1428</v>
      </c>
      <c r="D357" s="331" t="s">
        <v>1429</v>
      </c>
      <c r="E357" s="299" t="s">
        <v>1442</v>
      </c>
    </row>
    <row r="358" spans="1:5" ht="15">
      <c r="A358" s="300">
        <v>1337</v>
      </c>
      <c r="B358" s="301" t="s">
        <v>352</v>
      </c>
      <c r="C358" s="298" t="s">
        <v>1428</v>
      </c>
      <c r="D358" s="331" t="s">
        <v>1429</v>
      </c>
      <c r="E358" s="299" t="s">
        <v>1442</v>
      </c>
    </row>
    <row r="359" spans="1:5" ht="15">
      <c r="A359" s="300">
        <v>1338</v>
      </c>
      <c r="B359" s="301" t="s">
        <v>353</v>
      </c>
      <c r="C359" s="298" t="s">
        <v>1428</v>
      </c>
      <c r="D359" s="331" t="s">
        <v>1429</v>
      </c>
      <c r="E359" s="299" t="s">
        <v>1442</v>
      </c>
    </row>
    <row r="360" spans="1:5" ht="15">
      <c r="A360" s="300">
        <v>1339</v>
      </c>
      <c r="B360" s="301" t="s">
        <v>354</v>
      </c>
      <c r="C360" s="298" t="s">
        <v>1428</v>
      </c>
      <c r="D360" s="331" t="s">
        <v>1429</v>
      </c>
      <c r="E360" s="299" t="s">
        <v>1442</v>
      </c>
    </row>
    <row r="361" spans="1:5" ht="15">
      <c r="A361" s="300">
        <v>1340</v>
      </c>
      <c r="B361" s="301" t="s">
        <v>355</v>
      </c>
      <c r="C361" s="298" t="s">
        <v>1428</v>
      </c>
      <c r="D361" s="331" t="s">
        <v>1429</v>
      </c>
      <c r="E361" s="299" t="s">
        <v>1442</v>
      </c>
    </row>
    <row r="362" spans="1:5" ht="15">
      <c r="A362" s="300">
        <v>1341</v>
      </c>
      <c r="B362" s="301" t="s">
        <v>356</v>
      </c>
      <c r="C362" s="298" t="s">
        <v>1428</v>
      </c>
      <c r="D362" s="331" t="s">
        <v>1429</v>
      </c>
      <c r="E362" s="299" t="s">
        <v>1442</v>
      </c>
    </row>
    <row r="363" spans="1:5" ht="15">
      <c r="A363" s="300">
        <v>1342</v>
      </c>
      <c r="B363" s="301" t="s">
        <v>357</v>
      </c>
      <c r="C363" s="298" t="s">
        <v>1428</v>
      </c>
      <c r="D363" s="331" t="s">
        <v>1429</v>
      </c>
      <c r="E363" s="299" t="s">
        <v>1442</v>
      </c>
    </row>
    <row r="364" spans="1:5" ht="15">
      <c r="A364" s="300">
        <v>1343</v>
      </c>
      <c r="B364" s="301" t="s">
        <v>358</v>
      </c>
      <c r="C364" s="298" t="s">
        <v>1428</v>
      </c>
      <c r="D364" s="331" t="s">
        <v>1429</v>
      </c>
      <c r="E364" s="299" t="s">
        <v>1442</v>
      </c>
    </row>
    <row r="365" spans="1:5" ht="15">
      <c r="A365" s="300">
        <v>1344</v>
      </c>
      <c r="B365" s="301" t="s">
        <v>359</v>
      </c>
      <c r="C365" s="298" t="s">
        <v>1428</v>
      </c>
      <c r="D365" s="331" t="s">
        <v>1429</v>
      </c>
      <c r="E365" s="299" t="s">
        <v>1442</v>
      </c>
    </row>
    <row r="366" spans="1:5" ht="15">
      <c r="A366" s="300">
        <v>1345</v>
      </c>
      <c r="B366" s="301" t="s">
        <v>360</v>
      </c>
      <c r="C366" s="298" t="s">
        <v>1428</v>
      </c>
      <c r="D366" s="331" t="s">
        <v>1429</v>
      </c>
      <c r="E366" s="299" t="s">
        <v>1442</v>
      </c>
    </row>
    <row r="367" spans="1:5" ht="15">
      <c r="A367" s="300">
        <v>1346</v>
      </c>
      <c r="B367" s="301" t="s">
        <v>361</v>
      </c>
      <c r="C367" s="298" t="s">
        <v>1428</v>
      </c>
      <c r="D367" s="331" t="s">
        <v>1429</v>
      </c>
      <c r="E367" s="299" t="s">
        <v>1442</v>
      </c>
    </row>
    <row r="368" spans="1:5" ht="15">
      <c r="A368" s="300">
        <v>1347</v>
      </c>
      <c r="B368" s="301" t="s">
        <v>362</v>
      </c>
      <c r="C368" s="298" t="s">
        <v>1428</v>
      </c>
      <c r="D368" s="331" t="s">
        <v>1429</v>
      </c>
      <c r="E368" s="299" t="s">
        <v>1442</v>
      </c>
    </row>
    <row r="369" spans="1:5" ht="15">
      <c r="A369" s="300">
        <v>1401</v>
      </c>
      <c r="B369" s="301" t="s">
        <v>363</v>
      </c>
      <c r="C369" s="298" t="s">
        <v>1428</v>
      </c>
      <c r="D369" s="331" t="s">
        <v>1429</v>
      </c>
      <c r="E369" s="299" t="s">
        <v>1442</v>
      </c>
    </row>
    <row r="370" spans="1:5" ht="15">
      <c r="A370" s="300">
        <v>1402</v>
      </c>
      <c r="B370" s="301" t="s">
        <v>364</v>
      </c>
      <c r="C370" s="298" t="s">
        <v>1428</v>
      </c>
      <c r="D370" s="331" t="s">
        <v>1429</v>
      </c>
      <c r="E370" s="299" t="s">
        <v>1442</v>
      </c>
    </row>
    <row r="371" spans="1:5" ht="15">
      <c r="A371" s="300">
        <v>1403</v>
      </c>
      <c r="B371" s="301" t="s">
        <v>1392</v>
      </c>
      <c r="C371" s="298" t="s">
        <v>1428</v>
      </c>
      <c r="D371" s="331" t="s">
        <v>1429</v>
      </c>
      <c r="E371" s="299" t="s">
        <v>1442</v>
      </c>
    </row>
    <row r="372" spans="1:5" ht="15">
      <c r="A372" s="300">
        <v>1404</v>
      </c>
      <c r="B372" s="301" t="s">
        <v>365</v>
      </c>
      <c r="C372" s="298" t="s">
        <v>1428</v>
      </c>
      <c r="D372" s="331" t="s">
        <v>1429</v>
      </c>
      <c r="E372" s="299" t="s">
        <v>1442</v>
      </c>
    </row>
    <row r="373" spans="1:5" ht="15">
      <c r="A373" s="300">
        <v>1405</v>
      </c>
      <c r="B373" s="301" t="s">
        <v>366</v>
      </c>
      <c r="C373" s="298" t="s">
        <v>1428</v>
      </c>
      <c r="D373" s="331" t="s">
        <v>1429</v>
      </c>
      <c r="E373" s="299" t="s">
        <v>1442</v>
      </c>
    </row>
    <row r="374" spans="1:5" ht="15">
      <c r="A374" s="300">
        <v>1406</v>
      </c>
      <c r="B374" s="301" t="s">
        <v>367</v>
      </c>
      <c r="C374" s="298" t="s">
        <v>1428</v>
      </c>
      <c r="D374" s="331" t="s">
        <v>1429</v>
      </c>
      <c r="E374" s="299" t="s">
        <v>1442</v>
      </c>
    </row>
    <row r="375" spans="1:5" ht="15">
      <c r="A375" s="300">
        <v>1407</v>
      </c>
      <c r="B375" s="301" t="s">
        <v>368</v>
      </c>
      <c r="C375" s="298" t="s">
        <v>1428</v>
      </c>
      <c r="D375" s="331" t="s">
        <v>1429</v>
      </c>
      <c r="E375" s="299" t="s">
        <v>1442</v>
      </c>
    </row>
    <row r="376" spans="1:5" ht="15">
      <c r="A376" s="300">
        <v>1408</v>
      </c>
      <c r="B376" s="301" t="s">
        <v>369</v>
      </c>
      <c r="C376" s="298" t="s">
        <v>1428</v>
      </c>
      <c r="D376" s="331" t="s">
        <v>1429</v>
      </c>
      <c r="E376" s="299" t="s">
        <v>1442</v>
      </c>
    </row>
    <row r="377" spans="1:5" ht="15">
      <c r="A377" s="300">
        <v>1409</v>
      </c>
      <c r="B377" s="301" t="s">
        <v>370</v>
      </c>
      <c r="C377" s="298" t="s">
        <v>1428</v>
      </c>
      <c r="D377" s="331" t="s">
        <v>1429</v>
      </c>
      <c r="E377" s="299" t="s">
        <v>1442</v>
      </c>
    </row>
    <row r="378" spans="1:5" ht="15">
      <c r="A378" s="300">
        <v>1410</v>
      </c>
      <c r="B378" s="301" t="s">
        <v>371</v>
      </c>
      <c r="C378" s="298" t="s">
        <v>1428</v>
      </c>
      <c r="D378" s="331" t="s">
        <v>1429</v>
      </c>
      <c r="E378" s="299" t="s">
        <v>1442</v>
      </c>
    </row>
    <row r="379" spans="1:5" ht="15">
      <c r="A379" s="300">
        <v>1411</v>
      </c>
      <c r="B379" s="301" t="s">
        <v>372</v>
      </c>
      <c r="C379" s="298" t="s">
        <v>1428</v>
      </c>
      <c r="D379" s="331" t="s">
        <v>1429</v>
      </c>
      <c r="E379" s="299" t="s">
        <v>1442</v>
      </c>
    </row>
    <row r="380" spans="1:5" ht="15">
      <c r="A380" s="300">
        <v>1412</v>
      </c>
      <c r="B380" s="301" t="s">
        <v>373</v>
      </c>
      <c r="C380" s="298" t="s">
        <v>1428</v>
      </c>
      <c r="D380" s="331" t="s">
        <v>1429</v>
      </c>
      <c r="E380" s="299" t="s">
        <v>1442</v>
      </c>
    </row>
    <row r="381" spans="1:5" ht="15">
      <c r="A381" s="300">
        <v>1413</v>
      </c>
      <c r="B381" s="301" t="s">
        <v>346</v>
      </c>
      <c r="C381" s="298" t="s">
        <v>1428</v>
      </c>
      <c r="D381" s="331" t="s">
        <v>1429</v>
      </c>
      <c r="E381" s="299" t="s">
        <v>1442</v>
      </c>
    </row>
    <row r="382" spans="1:5" ht="15">
      <c r="A382" s="300">
        <v>1414</v>
      </c>
      <c r="B382" s="301" t="s">
        <v>374</v>
      </c>
      <c r="C382" s="298" t="s">
        <v>1428</v>
      </c>
      <c r="D382" s="331" t="s">
        <v>1429</v>
      </c>
      <c r="E382" s="299" t="s">
        <v>1442</v>
      </c>
    </row>
    <row r="383" spans="1:5" ht="15">
      <c r="A383" s="300">
        <v>1415</v>
      </c>
      <c r="B383" s="301" t="s">
        <v>375</v>
      </c>
      <c r="C383" s="298" t="s">
        <v>1428</v>
      </c>
      <c r="D383" s="331" t="s">
        <v>1429</v>
      </c>
      <c r="E383" s="299" t="s">
        <v>1442</v>
      </c>
    </row>
    <row r="384" spans="1:5" ht="15">
      <c r="A384" s="300">
        <v>1416</v>
      </c>
      <c r="B384" s="301" t="s">
        <v>376</v>
      </c>
      <c r="C384" s="298" t="s">
        <v>1428</v>
      </c>
      <c r="D384" s="331" t="s">
        <v>1429</v>
      </c>
      <c r="E384" s="299" t="s">
        <v>1442</v>
      </c>
    </row>
    <row r="385" spans="1:5" ht="15">
      <c r="A385" s="300">
        <v>1417</v>
      </c>
      <c r="B385" s="301" t="s">
        <v>377</v>
      </c>
      <c r="C385" s="298" t="s">
        <v>1428</v>
      </c>
      <c r="D385" s="331" t="s">
        <v>1429</v>
      </c>
      <c r="E385" s="299" t="s">
        <v>1442</v>
      </c>
    </row>
    <row r="386" spans="1:5" ht="15">
      <c r="A386" s="300">
        <v>1418</v>
      </c>
      <c r="B386" s="301" t="s">
        <v>378</v>
      </c>
      <c r="C386" s="298" t="s">
        <v>1428</v>
      </c>
      <c r="D386" s="331" t="s">
        <v>1429</v>
      </c>
      <c r="E386" s="299" t="s">
        <v>1442</v>
      </c>
    </row>
    <row r="387" spans="1:5" ht="15">
      <c r="A387" s="300">
        <v>1419</v>
      </c>
      <c r="B387" s="301" t="s">
        <v>379</v>
      </c>
      <c r="C387" s="298" t="s">
        <v>1428</v>
      </c>
      <c r="D387" s="331" t="s">
        <v>1429</v>
      </c>
      <c r="E387" s="299" t="s">
        <v>1442</v>
      </c>
    </row>
    <row r="388" spans="1:5" ht="15">
      <c r="A388" s="300">
        <v>1420</v>
      </c>
      <c r="B388" s="301" t="s">
        <v>380</v>
      </c>
      <c r="C388" s="298" t="s">
        <v>1428</v>
      </c>
      <c r="D388" s="331" t="s">
        <v>1429</v>
      </c>
      <c r="E388" s="299" t="s">
        <v>1442</v>
      </c>
    </row>
    <row r="389" spans="1:5" ht="15">
      <c r="A389" s="300">
        <v>1421</v>
      </c>
      <c r="B389" s="301" t="s">
        <v>381</v>
      </c>
      <c r="C389" s="298" t="s">
        <v>1428</v>
      </c>
      <c r="D389" s="331" t="s">
        <v>1429</v>
      </c>
      <c r="E389" s="299" t="s">
        <v>1442</v>
      </c>
    </row>
    <row r="390" spans="1:5" ht="15">
      <c r="A390" s="300">
        <v>1422</v>
      </c>
      <c r="B390" s="301" t="s">
        <v>382</v>
      </c>
      <c r="C390" s="298" t="s">
        <v>1428</v>
      </c>
      <c r="D390" s="331" t="s">
        <v>1429</v>
      </c>
      <c r="E390" s="299" t="s">
        <v>1442</v>
      </c>
    </row>
    <row r="391" spans="1:5" ht="15">
      <c r="A391" s="300">
        <v>1423</v>
      </c>
      <c r="B391" s="301" t="s">
        <v>383</v>
      </c>
      <c r="C391" s="298" t="s">
        <v>1428</v>
      </c>
      <c r="D391" s="331" t="s">
        <v>1429</v>
      </c>
      <c r="E391" s="299" t="s">
        <v>1442</v>
      </c>
    </row>
    <row r="392" spans="1:5" ht="15">
      <c r="A392" s="300">
        <v>1424</v>
      </c>
      <c r="B392" s="301" t="s">
        <v>384</v>
      </c>
      <c r="C392" s="298" t="s">
        <v>1428</v>
      </c>
      <c r="D392" s="331" t="s">
        <v>1429</v>
      </c>
      <c r="E392" s="299" t="s">
        <v>1442</v>
      </c>
    </row>
    <row r="393" spans="1:5" ht="15">
      <c r="A393" s="300">
        <v>1425</v>
      </c>
      <c r="B393" s="301" t="s">
        <v>385</v>
      </c>
      <c r="C393" s="298" t="s">
        <v>1428</v>
      </c>
      <c r="D393" s="331" t="s">
        <v>1429</v>
      </c>
      <c r="E393" s="299" t="s">
        <v>1442</v>
      </c>
    </row>
    <row r="394" spans="1:5" ht="15">
      <c r="A394" s="300">
        <v>1426</v>
      </c>
      <c r="B394" s="301" t="s">
        <v>386</v>
      </c>
      <c r="C394" s="298" t="s">
        <v>1428</v>
      </c>
      <c r="D394" s="331" t="s">
        <v>1429</v>
      </c>
      <c r="E394" s="299" t="s">
        <v>1442</v>
      </c>
    </row>
    <row r="395" spans="1:5" ht="15">
      <c r="A395" s="300">
        <v>1427</v>
      </c>
      <c r="B395" s="301" t="s">
        <v>387</v>
      </c>
      <c r="C395" s="298" t="s">
        <v>1428</v>
      </c>
      <c r="D395" s="331" t="s">
        <v>1429</v>
      </c>
      <c r="E395" s="299" t="s">
        <v>1442</v>
      </c>
    </row>
    <row r="396" spans="1:5" ht="15">
      <c r="A396" s="300">
        <v>1428</v>
      </c>
      <c r="B396" s="301" t="s">
        <v>1393</v>
      </c>
      <c r="C396" s="298" t="s">
        <v>1428</v>
      </c>
      <c r="D396" s="331" t="s">
        <v>1429</v>
      </c>
      <c r="E396" s="299" t="s">
        <v>1442</v>
      </c>
    </row>
    <row r="397" spans="1:5" ht="15">
      <c r="A397" s="300">
        <v>1429</v>
      </c>
      <c r="B397" s="301" t="s">
        <v>388</v>
      </c>
      <c r="C397" s="298" t="s">
        <v>1428</v>
      </c>
      <c r="D397" s="331" t="s">
        <v>1429</v>
      </c>
      <c r="E397" s="299" t="s">
        <v>1442</v>
      </c>
    </row>
    <row r="398" spans="1:5" ht="15">
      <c r="A398" s="300">
        <v>1430</v>
      </c>
      <c r="B398" s="301" t="s">
        <v>389</v>
      </c>
      <c r="C398" s="298" t="s">
        <v>1428</v>
      </c>
      <c r="D398" s="331" t="s">
        <v>1429</v>
      </c>
      <c r="E398" s="299" t="s">
        <v>1442</v>
      </c>
    </row>
    <row r="399" spans="1:5" ht="15">
      <c r="A399" s="300">
        <v>1431</v>
      </c>
      <c r="B399" s="301" t="s">
        <v>390</v>
      </c>
      <c r="C399" s="298" t="s">
        <v>1428</v>
      </c>
      <c r="D399" s="331" t="s">
        <v>1429</v>
      </c>
      <c r="E399" s="299" t="s">
        <v>1442</v>
      </c>
    </row>
    <row r="400" spans="1:5" ht="15">
      <c r="A400" s="300">
        <v>1432</v>
      </c>
      <c r="B400" s="301" t="s">
        <v>391</v>
      </c>
      <c r="C400" s="298" t="s">
        <v>1428</v>
      </c>
      <c r="D400" s="331" t="s">
        <v>1429</v>
      </c>
      <c r="E400" s="299" t="s">
        <v>1442</v>
      </c>
    </row>
    <row r="401" spans="1:5" ht="15">
      <c r="A401" s="300">
        <v>1434</v>
      </c>
      <c r="B401" s="301" t="s">
        <v>392</v>
      </c>
      <c r="C401" s="298" t="s">
        <v>1428</v>
      </c>
      <c r="D401" s="331" t="s">
        <v>1429</v>
      </c>
      <c r="E401" s="299" t="s">
        <v>1442</v>
      </c>
    </row>
    <row r="402" spans="1:5" ht="15">
      <c r="A402" s="300">
        <v>1435</v>
      </c>
      <c r="B402" s="301" t="s">
        <v>393</v>
      </c>
      <c r="C402" s="298" t="s">
        <v>1428</v>
      </c>
      <c r="D402" s="331" t="s">
        <v>1429</v>
      </c>
      <c r="E402" s="299" t="s">
        <v>1442</v>
      </c>
    </row>
    <row r="403" spans="1:5" ht="15">
      <c r="A403" s="300">
        <v>1501</v>
      </c>
      <c r="B403" s="301" t="s">
        <v>394</v>
      </c>
      <c r="C403" s="298" t="s">
        <v>1428</v>
      </c>
      <c r="D403" s="331" t="s">
        <v>1429</v>
      </c>
      <c r="E403" s="299" t="s">
        <v>1442</v>
      </c>
    </row>
    <row r="404" spans="1:5" ht="15">
      <c r="A404" s="300">
        <v>1502</v>
      </c>
      <c r="B404" s="301" t="s">
        <v>395</v>
      </c>
      <c r="C404" s="298" t="s">
        <v>1428</v>
      </c>
      <c r="D404" s="331" t="s">
        <v>1429</v>
      </c>
      <c r="E404" s="299" t="s">
        <v>1442</v>
      </c>
    </row>
    <row r="405" spans="1:5" ht="15">
      <c r="A405" s="300">
        <v>1503</v>
      </c>
      <c r="B405" s="301" t="s">
        <v>396</v>
      </c>
      <c r="C405" s="298" t="s">
        <v>1428</v>
      </c>
      <c r="D405" s="331" t="s">
        <v>1429</v>
      </c>
      <c r="E405" s="299" t="s">
        <v>1442</v>
      </c>
    </row>
    <row r="406" spans="1:5" ht="15">
      <c r="A406" s="300">
        <v>1504</v>
      </c>
      <c r="B406" s="301" t="s">
        <v>397</v>
      </c>
      <c r="C406" s="298" t="s">
        <v>1428</v>
      </c>
      <c r="D406" s="331" t="s">
        <v>1429</v>
      </c>
      <c r="E406" s="299" t="s">
        <v>1442</v>
      </c>
    </row>
    <row r="407" spans="1:5" ht="15">
      <c r="A407" s="300">
        <v>1505</v>
      </c>
      <c r="B407" s="301" t="s">
        <v>398</v>
      </c>
      <c r="C407" s="298" t="s">
        <v>1428</v>
      </c>
      <c r="D407" s="331" t="s">
        <v>1429</v>
      </c>
      <c r="E407" s="299" t="s">
        <v>1442</v>
      </c>
    </row>
    <row r="408" spans="1:5" ht="15">
      <c r="A408" s="300">
        <v>1506</v>
      </c>
      <c r="B408" s="301" t="s">
        <v>399</v>
      </c>
      <c r="C408" s="298" t="s">
        <v>1428</v>
      </c>
      <c r="D408" s="331" t="s">
        <v>1429</v>
      </c>
      <c r="E408" s="299" t="s">
        <v>1442</v>
      </c>
    </row>
    <row r="409" spans="1:5" ht="15">
      <c r="A409" s="300">
        <v>1507</v>
      </c>
      <c r="B409" s="301" t="s">
        <v>400</v>
      </c>
      <c r="C409" s="298" t="s">
        <v>1428</v>
      </c>
      <c r="D409" s="331" t="s">
        <v>1429</v>
      </c>
      <c r="E409" s="299" t="s">
        <v>1442</v>
      </c>
    </row>
    <row r="410" spans="1:5" ht="15">
      <c r="A410" s="300">
        <v>1508</v>
      </c>
      <c r="B410" s="301" t="s">
        <v>401</v>
      </c>
      <c r="C410" s="298" t="s">
        <v>1428</v>
      </c>
      <c r="D410" s="331" t="s">
        <v>1429</v>
      </c>
      <c r="E410" s="299" t="s">
        <v>1442</v>
      </c>
    </row>
    <row r="411" spans="1:5" ht="15">
      <c r="A411" s="300">
        <v>1509</v>
      </c>
      <c r="B411" s="301" t="s">
        <v>402</v>
      </c>
      <c r="C411" s="298" t="s">
        <v>1428</v>
      </c>
      <c r="D411" s="331" t="s">
        <v>1429</v>
      </c>
      <c r="E411" s="299" t="s">
        <v>1442</v>
      </c>
    </row>
    <row r="412" spans="1:5" ht="15">
      <c r="A412" s="300">
        <v>1510</v>
      </c>
      <c r="B412" s="301" t="s">
        <v>403</v>
      </c>
      <c r="C412" s="298" t="s">
        <v>1428</v>
      </c>
      <c r="D412" s="331" t="s">
        <v>1429</v>
      </c>
      <c r="E412" s="299" t="s">
        <v>1442</v>
      </c>
    </row>
    <row r="413" spans="1:5" ht="15">
      <c r="A413" s="300">
        <v>1511</v>
      </c>
      <c r="B413" s="301" t="s">
        <v>404</v>
      </c>
      <c r="C413" s="298" t="s">
        <v>1428</v>
      </c>
      <c r="D413" s="331" t="s">
        <v>1429</v>
      </c>
      <c r="E413" s="299" t="s">
        <v>1442</v>
      </c>
    </row>
    <row r="414" spans="1:5" ht="15">
      <c r="A414" s="300">
        <v>1512</v>
      </c>
      <c r="B414" s="301" t="s">
        <v>405</v>
      </c>
      <c r="C414" s="298" t="s">
        <v>1428</v>
      </c>
      <c r="D414" s="331" t="s">
        <v>1429</v>
      </c>
      <c r="E414" s="299" t="s">
        <v>1442</v>
      </c>
    </row>
    <row r="415" spans="1:5" ht="15">
      <c r="A415" s="300">
        <v>1513</v>
      </c>
      <c r="B415" s="301" t="s">
        <v>406</v>
      </c>
      <c r="C415" s="298" t="s">
        <v>1428</v>
      </c>
      <c r="D415" s="331" t="s">
        <v>1429</v>
      </c>
      <c r="E415" s="299" t="s">
        <v>1442</v>
      </c>
    </row>
    <row r="416" spans="1:5" ht="15">
      <c r="A416" s="300">
        <v>1514</v>
      </c>
      <c r="B416" s="301" t="s">
        <v>407</v>
      </c>
      <c r="C416" s="298" t="s">
        <v>1428</v>
      </c>
      <c r="D416" s="331" t="s">
        <v>1429</v>
      </c>
      <c r="E416" s="299" t="s">
        <v>1442</v>
      </c>
    </row>
    <row r="417" spans="1:5" ht="15">
      <c r="A417" s="300">
        <v>1515</v>
      </c>
      <c r="B417" s="301" t="s">
        <v>408</v>
      </c>
      <c r="C417" s="298" t="s">
        <v>1428</v>
      </c>
      <c r="D417" s="331" t="s">
        <v>1429</v>
      </c>
      <c r="E417" s="299" t="s">
        <v>1442</v>
      </c>
    </row>
    <row r="418" spans="1:5" ht="15">
      <c r="A418" s="300">
        <v>1516</v>
      </c>
      <c r="B418" s="301" t="s">
        <v>409</v>
      </c>
      <c r="C418" s="298" t="s">
        <v>1428</v>
      </c>
      <c r="D418" s="331" t="s">
        <v>1429</v>
      </c>
      <c r="E418" s="299" t="s">
        <v>1442</v>
      </c>
    </row>
    <row r="419" spans="1:5" ht="15">
      <c r="A419" s="300">
        <v>1517</v>
      </c>
      <c r="B419" s="301" t="s">
        <v>410</v>
      </c>
      <c r="C419" s="298" t="s">
        <v>1428</v>
      </c>
      <c r="D419" s="331" t="s">
        <v>1429</v>
      </c>
      <c r="E419" s="299" t="s">
        <v>1442</v>
      </c>
    </row>
    <row r="420" spans="1:5" ht="15">
      <c r="A420" s="300">
        <v>1518</v>
      </c>
      <c r="B420" s="301" t="s">
        <v>411</v>
      </c>
      <c r="C420" s="298" t="s">
        <v>1428</v>
      </c>
      <c r="D420" s="331" t="s">
        <v>1429</v>
      </c>
      <c r="E420" s="299" t="s">
        <v>1442</v>
      </c>
    </row>
    <row r="421" spans="1:5" ht="15">
      <c r="A421" s="300">
        <v>1519</v>
      </c>
      <c r="B421" s="301" t="s">
        <v>412</v>
      </c>
      <c r="C421" s="298" t="s">
        <v>1428</v>
      </c>
      <c r="D421" s="331" t="s">
        <v>1429</v>
      </c>
      <c r="E421" s="299" t="s">
        <v>1442</v>
      </c>
    </row>
    <row r="422" spans="1:5" ht="15">
      <c r="A422" s="300">
        <v>1520</v>
      </c>
      <c r="B422" s="301" t="s">
        <v>413</v>
      </c>
      <c r="C422" s="298" t="s">
        <v>1428</v>
      </c>
      <c r="D422" s="331" t="s">
        <v>1429</v>
      </c>
      <c r="E422" s="299" t="s">
        <v>1442</v>
      </c>
    </row>
    <row r="423" spans="1:5" ht="15">
      <c r="A423" s="300">
        <v>1521</v>
      </c>
      <c r="B423" s="301" t="s">
        <v>414</v>
      </c>
      <c r="C423" s="298" t="s">
        <v>1428</v>
      </c>
      <c r="D423" s="331" t="s">
        <v>1429</v>
      </c>
      <c r="E423" s="299" t="s">
        <v>1442</v>
      </c>
    </row>
    <row r="424" spans="1:5" ht="15">
      <c r="A424" s="300">
        <v>1522</v>
      </c>
      <c r="B424" s="301" t="s">
        <v>415</v>
      </c>
      <c r="C424" s="298" t="s">
        <v>1428</v>
      </c>
      <c r="D424" s="331" t="s">
        <v>1429</v>
      </c>
      <c r="E424" s="299" t="s">
        <v>1442</v>
      </c>
    </row>
    <row r="425" spans="1:5" ht="15">
      <c r="A425" s="300">
        <v>1523</v>
      </c>
      <c r="B425" s="301" t="s">
        <v>416</v>
      </c>
      <c r="C425" s="298" t="s">
        <v>1428</v>
      </c>
      <c r="D425" s="331" t="s">
        <v>1429</v>
      </c>
      <c r="E425" s="299" t="s">
        <v>1442</v>
      </c>
    </row>
    <row r="426" spans="1:5" ht="15">
      <c r="A426" s="300">
        <v>1524</v>
      </c>
      <c r="B426" s="301" t="s">
        <v>417</v>
      </c>
      <c r="C426" s="298" t="s">
        <v>1428</v>
      </c>
      <c r="D426" s="331" t="s">
        <v>1429</v>
      </c>
      <c r="E426" s="299" t="s">
        <v>1442</v>
      </c>
    </row>
    <row r="427" spans="1:5" ht="15">
      <c r="A427" s="300">
        <v>1525</v>
      </c>
      <c r="B427" s="301" t="s">
        <v>418</v>
      </c>
      <c r="C427" s="298" t="s">
        <v>1428</v>
      </c>
      <c r="D427" s="331" t="s">
        <v>1429</v>
      </c>
      <c r="E427" s="299" t="s">
        <v>1442</v>
      </c>
    </row>
    <row r="428" spans="1:5" ht="15">
      <c r="A428" s="300">
        <v>1526</v>
      </c>
      <c r="B428" s="301" t="s">
        <v>419</v>
      </c>
      <c r="C428" s="298" t="s">
        <v>1428</v>
      </c>
      <c r="D428" s="331" t="s">
        <v>1429</v>
      </c>
      <c r="E428" s="299" t="s">
        <v>1442</v>
      </c>
    </row>
    <row r="429" spans="1:5" ht="15">
      <c r="A429" s="300">
        <v>1527</v>
      </c>
      <c r="B429" s="301" t="s">
        <v>420</v>
      </c>
      <c r="C429" s="298" t="s">
        <v>1428</v>
      </c>
      <c r="D429" s="331" t="s">
        <v>1429</v>
      </c>
      <c r="E429" s="299" t="s">
        <v>1442</v>
      </c>
    </row>
    <row r="430" spans="1:5" ht="15">
      <c r="A430" s="300">
        <v>1528</v>
      </c>
      <c r="B430" s="301" t="s">
        <v>421</v>
      </c>
      <c r="C430" s="298" t="s">
        <v>1428</v>
      </c>
      <c r="D430" s="331" t="s">
        <v>1429</v>
      </c>
      <c r="E430" s="299" t="s">
        <v>1442</v>
      </c>
    </row>
    <row r="431" spans="1:5" ht="15">
      <c r="A431" s="300">
        <v>1529</v>
      </c>
      <c r="B431" s="301" t="s">
        <v>422</v>
      </c>
      <c r="C431" s="298" t="s">
        <v>1428</v>
      </c>
      <c r="D431" s="331" t="s">
        <v>1429</v>
      </c>
      <c r="E431" s="299" t="s">
        <v>1442</v>
      </c>
    </row>
    <row r="432" spans="1:5" ht="15">
      <c r="A432" s="300">
        <v>1530</v>
      </c>
      <c r="B432" s="301" t="s">
        <v>423</v>
      </c>
      <c r="C432" s="298" t="s">
        <v>1428</v>
      </c>
      <c r="D432" s="331" t="s">
        <v>1429</v>
      </c>
      <c r="E432" s="299" t="s">
        <v>1442</v>
      </c>
    </row>
    <row r="433" spans="1:5" ht="15">
      <c r="A433" s="300">
        <v>1531</v>
      </c>
      <c r="B433" s="301" t="s">
        <v>424</v>
      </c>
      <c r="C433" s="298" t="s">
        <v>1428</v>
      </c>
      <c r="D433" s="331" t="s">
        <v>1429</v>
      </c>
      <c r="E433" s="299" t="s">
        <v>1442</v>
      </c>
    </row>
    <row r="434" spans="1:5" ht="15">
      <c r="A434" s="300">
        <v>1532</v>
      </c>
      <c r="B434" s="301" t="s">
        <v>425</v>
      </c>
      <c r="C434" s="298" t="s">
        <v>1428</v>
      </c>
      <c r="D434" s="331" t="s">
        <v>1429</v>
      </c>
      <c r="E434" s="299" t="s">
        <v>1442</v>
      </c>
    </row>
    <row r="435" spans="1:5" ht="15">
      <c r="A435" s="300">
        <v>1533</v>
      </c>
      <c r="B435" s="301" t="s">
        <v>426</v>
      </c>
      <c r="C435" s="298" t="s">
        <v>1428</v>
      </c>
      <c r="D435" s="331" t="s">
        <v>1429</v>
      </c>
      <c r="E435" s="299" t="s">
        <v>1442</v>
      </c>
    </row>
    <row r="436" spans="1:5" ht="15">
      <c r="A436" s="300">
        <v>1534</v>
      </c>
      <c r="B436" s="301" t="s">
        <v>427</v>
      </c>
      <c r="C436" s="298" t="s">
        <v>1428</v>
      </c>
      <c r="D436" s="331" t="s">
        <v>1429</v>
      </c>
      <c r="E436" s="299" t="s">
        <v>1442</v>
      </c>
    </row>
    <row r="437" spans="1:5" ht="15">
      <c r="A437" s="300">
        <v>1535</v>
      </c>
      <c r="B437" s="301" t="s">
        <v>428</v>
      </c>
      <c r="C437" s="298" t="s">
        <v>1428</v>
      </c>
      <c r="D437" s="331" t="s">
        <v>1429</v>
      </c>
      <c r="E437" s="299" t="s">
        <v>1442</v>
      </c>
    </row>
    <row r="438" spans="1:5" ht="15">
      <c r="A438" s="300">
        <v>1536</v>
      </c>
      <c r="B438" s="301" t="s">
        <v>429</v>
      </c>
      <c r="C438" s="298" t="s">
        <v>1428</v>
      </c>
      <c r="D438" s="331" t="s">
        <v>1429</v>
      </c>
      <c r="E438" s="299" t="s">
        <v>1442</v>
      </c>
    </row>
    <row r="439" spans="1:5" ht="15">
      <c r="A439" s="300">
        <v>1537</v>
      </c>
      <c r="B439" s="301" t="s">
        <v>430</v>
      </c>
      <c r="C439" s="298" t="s">
        <v>1428</v>
      </c>
      <c r="D439" s="331" t="s">
        <v>1429</v>
      </c>
      <c r="E439" s="299" t="s">
        <v>1442</v>
      </c>
    </row>
    <row r="440" spans="1:5" ht="15">
      <c r="A440" s="300">
        <v>1538</v>
      </c>
      <c r="B440" s="301" t="s">
        <v>431</v>
      </c>
      <c r="C440" s="298" t="s">
        <v>1428</v>
      </c>
      <c r="D440" s="331" t="s">
        <v>1429</v>
      </c>
      <c r="E440" s="299" t="s">
        <v>1442</v>
      </c>
    </row>
    <row r="441" spans="1:5" ht="15">
      <c r="A441" s="300">
        <v>1539</v>
      </c>
      <c r="B441" s="301" t="s">
        <v>432</v>
      </c>
      <c r="C441" s="298" t="s">
        <v>1428</v>
      </c>
      <c r="D441" s="331" t="s">
        <v>1429</v>
      </c>
      <c r="E441" s="299" t="s">
        <v>1442</v>
      </c>
    </row>
    <row r="442" spans="1:5" ht="15">
      <c r="A442" s="300">
        <v>1540</v>
      </c>
      <c r="B442" s="301" t="s">
        <v>1254</v>
      </c>
      <c r="C442" s="298" t="s">
        <v>1428</v>
      </c>
      <c r="D442" s="331" t="s">
        <v>1429</v>
      </c>
      <c r="E442" s="299" t="s">
        <v>1442</v>
      </c>
    </row>
    <row r="443" spans="1:5" ht="15">
      <c r="A443" s="300">
        <v>1601</v>
      </c>
      <c r="B443" s="301" t="s">
        <v>433</v>
      </c>
      <c r="C443" s="298" t="s">
        <v>1428</v>
      </c>
      <c r="D443" s="331" t="s">
        <v>1429</v>
      </c>
      <c r="E443" s="299" t="s">
        <v>1442</v>
      </c>
    </row>
    <row r="444" spans="1:5" ht="15">
      <c r="A444" s="300">
        <v>1602</v>
      </c>
      <c r="B444" s="301" t="s">
        <v>434</v>
      </c>
      <c r="C444" s="298" t="s">
        <v>1428</v>
      </c>
      <c r="D444" s="331" t="s">
        <v>1429</v>
      </c>
      <c r="E444" s="299" t="s">
        <v>1442</v>
      </c>
    </row>
    <row r="445" spans="1:5" ht="15">
      <c r="A445" s="300">
        <v>1603</v>
      </c>
      <c r="B445" s="301" t="s">
        <v>435</v>
      </c>
      <c r="C445" s="298" t="s">
        <v>1428</v>
      </c>
      <c r="D445" s="331" t="s">
        <v>1429</v>
      </c>
      <c r="E445" s="299" t="s">
        <v>1442</v>
      </c>
    </row>
    <row r="446" spans="1:5" ht="15">
      <c r="A446" s="300">
        <v>1604</v>
      </c>
      <c r="B446" s="301" t="s">
        <v>436</v>
      </c>
      <c r="C446" s="298" t="s">
        <v>1428</v>
      </c>
      <c r="D446" s="331" t="s">
        <v>1429</v>
      </c>
      <c r="E446" s="299" t="s">
        <v>1442</v>
      </c>
    </row>
    <row r="447" spans="1:5" ht="15">
      <c r="A447" s="300">
        <v>1605</v>
      </c>
      <c r="B447" s="301" t="s">
        <v>437</v>
      </c>
      <c r="C447" s="298" t="s">
        <v>1428</v>
      </c>
      <c r="D447" s="331" t="s">
        <v>1429</v>
      </c>
      <c r="E447" s="299" t="s">
        <v>1442</v>
      </c>
    </row>
    <row r="448" spans="1:5" ht="15">
      <c r="A448" s="300">
        <v>1606</v>
      </c>
      <c r="B448" s="301" t="s">
        <v>438</v>
      </c>
      <c r="C448" s="298" t="s">
        <v>1428</v>
      </c>
      <c r="D448" s="331" t="s">
        <v>1429</v>
      </c>
      <c r="E448" s="299" t="s">
        <v>1442</v>
      </c>
    </row>
    <row r="449" spans="1:5" ht="15">
      <c r="A449" s="300">
        <v>1607</v>
      </c>
      <c r="B449" s="301" t="s">
        <v>439</v>
      </c>
      <c r="C449" s="298" t="s">
        <v>1428</v>
      </c>
      <c r="D449" s="331" t="s">
        <v>1429</v>
      </c>
      <c r="E449" s="299" t="s">
        <v>1442</v>
      </c>
    </row>
    <row r="450" spans="1:5" ht="15">
      <c r="A450" s="300">
        <v>1608</v>
      </c>
      <c r="B450" s="301" t="s">
        <v>440</v>
      </c>
      <c r="C450" s="298" t="s">
        <v>1428</v>
      </c>
      <c r="D450" s="331" t="s">
        <v>1429</v>
      </c>
      <c r="E450" s="299" t="s">
        <v>1442</v>
      </c>
    </row>
    <row r="451" spans="1:5" ht="15">
      <c r="A451" s="300">
        <v>1609</v>
      </c>
      <c r="B451" s="301" t="s">
        <v>441</v>
      </c>
      <c r="C451" s="298" t="s">
        <v>1428</v>
      </c>
      <c r="D451" s="331" t="s">
        <v>1429</v>
      </c>
      <c r="E451" s="299" t="s">
        <v>1442</v>
      </c>
    </row>
    <row r="452" spans="1:5" ht="15">
      <c r="A452" s="300">
        <v>1610</v>
      </c>
      <c r="B452" s="301" t="s">
        <v>1394</v>
      </c>
      <c r="C452" s="298" t="s">
        <v>1428</v>
      </c>
      <c r="D452" s="331" t="s">
        <v>1429</v>
      </c>
      <c r="E452" s="299" t="s">
        <v>1442</v>
      </c>
    </row>
    <row r="453" spans="1:5" ht="15">
      <c r="A453" s="300">
        <v>1611</v>
      </c>
      <c r="B453" s="301" t="s">
        <v>442</v>
      </c>
      <c r="C453" s="298" t="s">
        <v>1428</v>
      </c>
      <c r="D453" s="331" t="s">
        <v>1429</v>
      </c>
      <c r="E453" s="299" t="s">
        <v>1442</v>
      </c>
    </row>
    <row r="454" spans="1:5" ht="15">
      <c r="A454" s="300">
        <v>1701</v>
      </c>
      <c r="B454" s="301" t="s">
        <v>1395</v>
      </c>
      <c r="C454" s="298" t="s">
        <v>1428</v>
      </c>
      <c r="D454" s="331" t="s">
        <v>1429</v>
      </c>
      <c r="E454" s="299" t="s">
        <v>1442</v>
      </c>
    </row>
    <row r="455" spans="1:5" ht="15">
      <c r="A455" s="300">
        <v>1702</v>
      </c>
      <c r="B455" s="301" t="s">
        <v>443</v>
      </c>
      <c r="C455" s="298" t="s">
        <v>1428</v>
      </c>
      <c r="D455" s="331" t="s">
        <v>1429</v>
      </c>
      <c r="E455" s="299" t="s">
        <v>1442</v>
      </c>
    </row>
    <row r="456" spans="1:5" ht="15">
      <c r="A456" s="300">
        <v>1703</v>
      </c>
      <c r="B456" s="301" t="s">
        <v>444</v>
      </c>
      <c r="C456" s="298" t="s">
        <v>1428</v>
      </c>
      <c r="D456" s="331" t="s">
        <v>1429</v>
      </c>
      <c r="E456" s="299" t="s">
        <v>1442</v>
      </c>
    </row>
    <row r="457" spans="1:5" ht="15">
      <c r="A457" s="300">
        <v>1704</v>
      </c>
      <c r="B457" s="301" t="s">
        <v>1396</v>
      </c>
      <c r="C457" s="298" t="s">
        <v>1428</v>
      </c>
      <c r="D457" s="331" t="s">
        <v>1429</v>
      </c>
      <c r="E457" s="299" t="s">
        <v>1442</v>
      </c>
    </row>
    <row r="458" spans="1:5" ht="15">
      <c r="A458" s="300">
        <v>1705</v>
      </c>
      <c r="B458" s="301" t="s">
        <v>1397</v>
      </c>
      <c r="C458" s="298" t="s">
        <v>1428</v>
      </c>
      <c r="D458" s="331" t="s">
        <v>1429</v>
      </c>
      <c r="E458" s="299" t="s">
        <v>1442</v>
      </c>
    </row>
    <row r="459" spans="1:5" ht="15">
      <c r="A459" s="300">
        <v>1706</v>
      </c>
      <c r="B459" s="301" t="s">
        <v>445</v>
      </c>
      <c r="C459" s="298" t="s">
        <v>1428</v>
      </c>
      <c r="D459" s="331" t="s">
        <v>1429</v>
      </c>
      <c r="E459" s="299" t="s">
        <v>1442</v>
      </c>
    </row>
    <row r="460" spans="1:5" ht="15">
      <c r="A460" s="300">
        <v>1707</v>
      </c>
      <c r="B460" s="301" t="s">
        <v>446</v>
      </c>
      <c r="C460" s="298" t="s">
        <v>1428</v>
      </c>
      <c r="D460" s="331" t="s">
        <v>1429</v>
      </c>
      <c r="E460" s="299" t="s">
        <v>1442</v>
      </c>
    </row>
    <row r="461" spans="1:5" ht="15">
      <c r="A461" s="300">
        <v>1708</v>
      </c>
      <c r="B461" s="301" t="s">
        <v>447</v>
      </c>
      <c r="C461" s="298" t="s">
        <v>1428</v>
      </c>
      <c r="D461" s="331" t="s">
        <v>1429</v>
      </c>
      <c r="E461" s="299" t="s">
        <v>1442</v>
      </c>
    </row>
    <row r="462" spans="1:5" ht="15">
      <c r="A462" s="300">
        <v>1709</v>
      </c>
      <c r="B462" s="301" t="s">
        <v>448</v>
      </c>
      <c r="C462" s="298" t="s">
        <v>1428</v>
      </c>
      <c r="D462" s="331" t="s">
        <v>1429</v>
      </c>
      <c r="E462" s="299" t="s">
        <v>1442</v>
      </c>
    </row>
    <row r="463" spans="1:5" ht="15">
      <c r="A463" s="300">
        <v>1710</v>
      </c>
      <c r="B463" s="301" t="s">
        <v>449</v>
      </c>
      <c r="C463" s="298" t="s">
        <v>1428</v>
      </c>
      <c r="D463" s="331" t="s">
        <v>1429</v>
      </c>
      <c r="E463" s="299" t="s">
        <v>1442</v>
      </c>
    </row>
    <row r="464" spans="1:5" ht="15">
      <c r="A464" s="300">
        <v>1711</v>
      </c>
      <c r="B464" s="301" t="s">
        <v>450</v>
      </c>
      <c r="C464" s="298" t="s">
        <v>1428</v>
      </c>
      <c r="D464" s="331" t="s">
        <v>1429</v>
      </c>
      <c r="E464" s="299" t="s">
        <v>1442</v>
      </c>
    </row>
    <row r="465" spans="1:5" ht="15">
      <c r="A465" s="300">
        <v>1712</v>
      </c>
      <c r="B465" s="301" t="s">
        <v>451</v>
      </c>
      <c r="C465" s="298" t="s">
        <v>1428</v>
      </c>
      <c r="D465" s="331" t="s">
        <v>1429</v>
      </c>
      <c r="E465" s="299" t="s">
        <v>1442</v>
      </c>
    </row>
    <row r="466" spans="1:5" ht="15">
      <c r="A466" s="300">
        <v>1713</v>
      </c>
      <c r="B466" s="301" t="s">
        <v>452</v>
      </c>
      <c r="C466" s="298" t="s">
        <v>1428</v>
      </c>
      <c r="D466" s="331" t="s">
        <v>1429</v>
      </c>
      <c r="E466" s="299" t="s">
        <v>1442</v>
      </c>
    </row>
    <row r="467" spans="1:5" ht="15">
      <c r="A467" s="300">
        <v>1714</v>
      </c>
      <c r="B467" s="301" t="s">
        <v>453</v>
      </c>
      <c r="C467" s="298" t="s">
        <v>1428</v>
      </c>
      <c r="D467" s="331" t="s">
        <v>1429</v>
      </c>
      <c r="E467" s="299" t="s">
        <v>1442</v>
      </c>
    </row>
    <row r="468" spans="1:5" ht="15">
      <c r="A468" s="300">
        <v>1715</v>
      </c>
      <c r="B468" s="301" t="s">
        <v>454</v>
      </c>
      <c r="C468" s="298" t="s">
        <v>1428</v>
      </c>
      <c r="D468" s="331" t="s">
        <v>1429</v>
      </c>
      <c r="E468" s="299" t="s">
        <v>1442</v>
      </c>
    </row>
    <row r="469" spans="1:5" ht="15">
      <c r="A469" s="300">
        <v>1716</v>
      </c>
      <c r="B469" s="301" t="s">
        <v>455</v>
      </c>
      <c r="C469" s="298" t="s">
        <v>1428</v>
      </c>
      <c r="D469" s="331" t="s">
        <v>1429</v>
      </c>
      <c r="E469" s="299" t="s">
        <v>1442</v>
      </c>
    </row>
    <row r="470" spans="1:5" ht="15">
      <c r="A470" s="300">
        <v>1717</v>
      </c>
      <c r="B470" s="301" t="s">
        <v>456</v>
      </c>
      <c r="C470" s="298" t="s">
        <v>1428</v>
      </c>
      <c r="D470" s="331" t="s">
        <v>1429</v>
      </c>
      <c r="E470" s="299" t="s">
        <v>1442</v>
      </c>
    </row>
    <row r="471" spans="1:5" ht="15">
      <c r="A471" s="300">
        <v>1718</v>
      </c>
      <c r="B471" s="301" t="s">
        <v>457</v>
      </c>
      <c r="C471" s="298" t="s">
        <v>1428</v>
      </c>
      <c r="D471" s="331" t="s">
        <v>1429</v>
      </c>
      <c r="E471" s="299" t="s">
        <v>1442</v>
      </c>
    </row>
    <row r="472" spans="1:5" ht="15">
      <c r="A472" s="300">
        <v>1720</v>
      </c>
      <c r="B472" s="301" t="s">
        <v>458</v>
      </c>
      <c r="C472" s="298" t="s">
        <v>1428</v>
      </c>
      <c r="D472" s="331" t="s">
        <v>1429</v>
      </c>
      <c r="E472" s="299" t="s">
        <v>1442</v>
      </c>
    </row>
    <row r="473" spans="1:5" ht="15">
      <c r="A473" s="300">
        <v>1721</v>
      </c>
      <c r="B473" s="301" t="s">
        <v>459</v>
      </c>
      <c r="C473" s="298" t="s">
        <v>1428</v>
      </c>
      <c r="D473" s="331" t="s">
        <v>1429</v>
      </c>
      <c r="E473" s="299" t="s">
        <v>1442</v>
      </c>
    </row>
    <row r="474" spans="1:5" ht="15">
      <c r="A474" s="300">
        <v>1722</v>
      </c>
      <c r="B474" s="301" t="s">
        <v>460</v>
      </c>
      <c r="C474" s="298" t="s">
        <v>1428</v>
      </c>
      <c r="D474" s="331" t="s">
        <v>1429</v>
      </c>
      <c r="E474" s="299" t="s">
        <v>1442</v>
      </c>
    </row>
    <row r="475" spans="1:5" ht="15">
      <c r="A475" s="300">
        <v>1723</v>
      </c>
      <c r="B475" s="301" t="s">
        <v>461</v>
      </c>
      <c r="C475" s="298" t="s">
        <v>1428</v>
      </c>
      <c r="D475" s="331" t="s">
        <v>1429</v>
      </c>
      <c r="E475" s="299" t="s">
        <v>1442</v>
      </c>
    </row>
    <row r="476" spans="1:5" ht="15">
      <c r="A476" s="300">
        <v>1724</v>
      </c>
      <c r="B476" s="301" t="s">
        <v>462</v>
      </c>
      <c r="C476" s="298" t="s">
        <v>1428</v>
      </c>
      <c r="D476" s="331" t="s">
        <v>1429</v>
      </c>
      <c r="E476" s="299" t="s">
        <v>1442</v>
      </c>
    </row>
    <row r="477" spans="1:5" ht="15">
      <c r="A477" s="300">
        <v>1725</v>
      </c>
      <c r="B477" s="301" t="s">
        <v>463</v>
      </c>
      <c r="C477" s="298" t="s">
        <v>1428</v>
      </c>
      <c r="D477" s="331" t="s">
        <v>1429</v>
      </c>
      <c r="E477" s="299" t="s">
        <v>1442</v>
      </c>
    </row>
    <row r="478" spans="1:5" ht="15">
      <c r="A478" s="300">
        <v>1726</v>
      </c>
      <c r="B478" s="301" t="s">
        <v>464</v>
      </c>
      <c r="C478" s="298" t="s">
        <v>1428</v>
      </c>
      <c r="D478" s="331" t="s">
        <v>1429</v>
      </c>
      <c r="E478" s="299" t="s">
        <v>1442</v>
      </c>
    </row>
    <row r="479" spans="1:5" ht="15">
      <c r="A479" s="300">
        <v>1727</v>
      </c>
      <c r="B479" s="301" t="s">
        <v>465</v>
      </c>
      <c r="C479" s="298" t="s">
        <v>1428</v>
      </c>
      <c r="D479" s="331" t="s">
        <v>1429</v>
      </c>
      <c r="E479" s="299" t="s">
        <v>1442</v>
      </c>
    </row>
    <row r="480" spans="1:5" ht="15">
      <c r="A480" s="300">
        <v>1728</v>
      </c>
      <c r="B480" s="301" t="s">
        <v>466</v>
      </c>
      <c r="C480" s="298" t="s">
        <v>1428</v>
      </c>
      <c r="D480" s="331" t="s">
        <v>1429</v>
      </c>
      <c r="E480" s="299" t="s">
        <v>1442</v>
      </c>
    </row>
    <row r="481" spans="1:5" ht="15">
      <c r="A481" s="300">
        <v>1729</v>
      </c>
      <c r="B481" s="301" t="s">
        <v>467</v>
      </c>
      <c r="C481" s="298" t="s">
        <v>1428</v>
      </c>
      <c r="D481" s="331" t="s">
        <v>1429</v>
      </c>
      <c r="E481" s="299" t="s">
        <v>1442</v>
      </c>
    </row>
    <row r="482" spans="1:5" ht="15">
      <c r="A482" s="300">
        <v>1730</v>
      </c>
      <c r="B482" s="301" t="s">
        <v>468</v>
      </c>
      <c r="C482" s="298" t="s">
        <v>1428</v>
      </c>
      <c r="D482" s="331" t="s">
        <v>1429</v>
      </c>
      <c r="E482" s="299" t="s">
        <v>1442</v>
      </c>
    </row>
    <row r="483" spans="1:5" ht="15">
      <c r="A483" s="300">
        <v>1731</v>
      </c>
      <c r="B483" s="301" t="s">
        <v>469</v>
      </c>
      <c r="C483" s="298" t="s">
        <v>1428</v>
      </c>
      <c r="D483" s="331" t="s">
        <v>1429</v>
      </c>
      <c r="E483" s="299" t="s">
        <v>1442</v>
      </c>
    </row>
    <row r="484" spans="1:5" ht="15">
      <c r="A484" s="300">
        <v>1732</v>
      </c>
      <c r="B484" s="301" t="s">
        <v>470</v>
      </c>
      <c r="C484" s="298" t="s">
        <v>1428</v>
      </c>
      <c r="D484" s="331" t="s">
        <v>1429</v>
      </c>
      <c r="E484" s="299" t="s">
        <v>1442</v>
      </c>
    </row>
    <row r="485" spans="1:5" ht="15">
      <c r="A485" s="300">
        <v>1733</v>
      </c>
      <c r="B485" s="301" t="s">
        <v>471</v>
      </c>
      <c r="C485" s="298" t="s">
        <v>1428</v>
      </c>
      <c r="D485" s="331" t="s">
        <v>1429</v>
      </c>
      <c r="E485" s="299" t="s">
        <v>1442</v>
      </c>
    </row>
    <row r="486" spans="1:5" ht="15">
      <c r="A486" s="300">
        <v>1734</v>
      </c>
      <c r="B486" s="301" t="s">
        <v>472</v>
      </c>
      <c r="C486" s="298" t="s">
        <v>1428</v>
      </c>
      <c r="D486" s="331" t="s">
        <v>1429</v>
      </c>
      <c r="E486" s="299" t="s">
        <v>1442</v>
      </c>
    </row>
    <row r="487" spans="1:5" ht="15">
      <c r="A487" s="300">
        <v>1735</v>
      </c>
      <c r="B487" s="301" t="s">
        <v>473</v>
      </c>
      <c r="C487" s="298" t="s">
        <v>1428</v>
      </c>
      <c r="D487" s="331" t="s">
        <v>1429</v>
      </c>
      <c r="E487" s="299" t="s">
        <v>1442</v>
      </c>
    </row>
    <row r="488" spans="1:5" ht="15">
      <c r="A488" s="300">
        <v>1736</v>
      </c>
      <c r="B488" s="301" t="s">
        <v>474</v>
      </c>
      <c r="C488" s="298" t="s">
        <v>1428</v>
      </c>
      <c r="D488" s="331" t="s">
        <v>1429</v>
      </c>
      <c r="E488" s="299" t="s">
        <v>1442</v>
      </c>
    </row>
    <row r="489" spans="1:5" ht="15">
      <c r="A489" s="300">
        <v>1737</v>
      </c>
      <c r="B489" s="301" t="s">
        <v>475</v>
      </c>
      <c r="C489" s="298" t="s">
        <v>1428</v>
      </c>
      <c r="D489" s="331" t="s">
        <v>1429</v>
      </c>
      <c r="E489" s="299" t="s">
        <v>1442</v>
      </c>
    </row>
    <row r="490" spans="1:5" ht="15">
      <c r="A490" s="300">
        <v>1738</v>
      </c>
      <c r="B490" s="301" t="s">
        <v>476</v>
      </c>
      <c r="C490" s="298" t="s">
        <v>1428</v>
      </c>
      <c r="D490" s="331" t="s">
        <v>1429</v>
      </c>
      <c r="E490" s="299" t="s">
        <v>1442</v>
      </c>
    </row>
    <row r="491" spans="1:5" ht="15">
      <c r="A491" s="300">
        <v>1739</v>
      </c>
      <c r="B491" s="301" t="s">
        <v>477</v>
      </c>
      <c r="C491" s="298" t="s">
        <v>1428</v>
      </c>
      <c r="D491" s="331" t="s">
        <v>1429</v>
      </c>
      <c r="E491" s="299" t="s">
        <v>1442</v>
      </c>
    </row>
    <row r="492" spans="1:5" ht="15">
      <c r="A492" s="300">
        <v>1740</v>
      </c>
      <c r="B492" s="301" t="s">
        <v>478</v>
      </c>
      <c r="C492" s="298" t="s">
        <v>1428</v>
      </c>
      <c r="D492" s="331" t="s">
        <v>1429</v>
      </c>
      <c r="E492" s="299" t="s">
        <v>1442</v>
      </c>
    </row>
    <row r="493" spans="1:5" ht="15">
      <c r="A493" s="300">
        <v>1741</v>
      </c>
      <c r="B493" s="301" t="s">
        <v>479</v>
      </c>
      <c r="C493" s="298" t="s">
        <v>1428</v>
      </c>
      <c r="D493" s="331" t="s">
        <v>1429</v>
      </c>
      <c r="E493" s="299" t="s">
        <v>1442</v>
      </c>
    </row>
    <row r="494" spans="1:5" ht="15">
      <c r="A494" s="300">
        <v>1742</v>
      </c>
      <c r="B494" s="301" t="s">
        <v>480</v>
      </c>
      <c r="C494" s="298" t="s">
        <v>1428</v>
      </c>
      <c r="D494" s="331" t="s">
        <v>1429</v>
      </c>
      <c r="E494" s="299" t="s">
        <v>1442</v>
      </c>
    </row>
    <row r="495" spans="1:5" ht="15">
      <c r="A495" s="300">
        <v>1743</v>
      </c>
      <c r="B495" s="301" t="s">
        <v>481</v>
      </c>
      <c r="C495" s="298" t="s">
        <v>1428</v>
      </c>
      <c r="D495" s="331" t="s">
        <v>1429</v>
      </c>
      <c r="E495" s="299" t="s">
        <v>1442</v>
      </c>
    </row>
    <row r="496" spans="1:5" ht="15">
      <c r="A496" s="300">
        <v>1744</v>
      </c>
      <c r="B496" s="301" t="s">
        <v>482</v>
      </c>
      <c r="C496" s="298" t="s">
        <v>1428</v>
      </c>
      <c r="D496" s="331" t="s">
        <v>1429</v>
      </c>
      <c r="E496" s="299" t="s">
        <v>1442</v>
      </c>
    </row>
    <row r="497" spans="1:5" ht="15">
      <c r="A497" s="300">
        <v>1745</v>
      </c>
      <c r="B497" s="301" t="s">
        <v>483</v>
      </c>
      <c r="C497" s="298" t="s">
        <v>1428</v>
      </c>
      <c r="D497" s="331" t="s">
        <v>1429</v>
      </c>
      <c r="E497" s="299" t="s">
        <v>1442</v>
      </c>
    </row>
    <row r="498" spans="1:5" ht="15">
      <c r="A498" s="300">
        <v>1746</v>
      </c>
      <c r="B498" s="301" t="s">
        <v>484</v>
      </c>
      <c r="C498" s="298" t="s">
        <v>1428</v>
      </c>
      <c r="D498" s="331" t="s">
        <v>1429</v>
      </c>
      <c r="E498" s="299" t="s">
        <v>1442</v>
      </c>
    </row>
    <row r="499" spans="1:5" ht="15">
      <c r="A499" s="300">
        <v>1747</v>
      </c>
      <c r="B499" s="301" t="s">
        <v>1394</v>
      </c>
      <c r="C499" s="298" t="s">
        <v>1428</v>
      </c>
      <c r="D499" s="331" t="s">
        <v>1429</v>
      </c>
      <c r="E499" s="299" t="s">
        <v>1442</v>
      </c>
    </row>
    <row r="500" spans="1:5" ht="15">
      <c r="A500" s="300">
        <v>1748</v>
      </c>
      <c r="B500" s="301" t="s">
        <v>485</v>
      </c>
      <c r="C500" s="298" t="s">
        <v>1428</v>
      </c>
      <c r="D500" s="331" t="s">
        <v>1429</v>
      </c>
      <c r="E500" s="299" t="s">
        <v>1442</v>
      </c>
    </row>
    <row r="501" spans="1:5" ht="15">
      <c r="A501" s="300">
        <v>1749</v>
      </c>
      <c r="B501" s="301" t="s">
        <v>486</v>
      </c>
      <c r="C501" s="298" t="s">
        <v>1428</v>
      </c>
      <c r="D501" s="331" t="s">
        <v>1429</v>
      </c>
      <c r="E501" s="299" t="s">
        <v>1442</v>
      </c>
    </row>
    <row r="502" spans="1:5" ht="15">
      <c r="A502" s="300">
        <v>1750</v>
      </c>
      <c r="B502" s="301" t="s">
        <v>487</v>
      </c>
      <c r="C502" s="298" t="s">
        <v>1428</v>
      </c>
      <c r="D502" s="331" t="s">
        <v>1429</v>
      </c>
      <c r="E502" s="299" t="s">
        <v>1442</v>
      </c>
    </row>
    <row r="503" spans="1:5" ht="15">
      <c r="A503" s="300">
        <v>1751</v>
      </c>
      <c r="B503" s="301" t="s">
        <v>488</v>
      </c>
      <c r="C503" s="298" t="s">
        <v>1428</v>
      </c>
      <c r="D503" s="331" t="s">
        <v>1429</v>
      </c>
      <c r="E503" s="299" t="s">
        <v>1442</v>
      </c>
    </row>
    <row r="504" spans="1:5" ht="15">
      <c r="A504" s="300">
        <v>1752</v>
      </c>
      <c r="B504" s="301" t="s">
        <v>489</v>
      </c>
      <c r="C504" s="298" t="s">
        <v>1428</v>
      </c>
      <c r="D504" s="331" t="s">
        <v>1429</v>
      </c>
      <c r="E504" s="299" t="s">
        <v>1442</v>
      </c>
    </row>
    <row r="505" spans="1:5" ht="15">
      <c r="A505" s="300">
        <v>1753</v>
      </c>
      <c r="B505" s="301" t="s">
        <v>490</v>
      </c>
      <c r="C505" s="298" t="s">
        <v>1428</v>
      </c>
      <c r="D505" s="331" t="s">
        <v>1429</v>
      </c>
      <c r="E505" s="299" t="s">
        <v>1442</v>
      </c>
    </row>
    <row r="506" spans="1:5" ht="15">
      <c r="A506" s="300">
        <v>1754</v>
      </c>
      <c r="B506" s="301" t="s">
        <v>491</v>
      </c>
      <c r="C506" s="298" t="s">
        <v>1428</v>
      </c>
      <c r="D506" s="331" t="s">
        <v>1429</v>
      </c>
      <c r="E506" s="299" t="s">
        <v>1442</v>
      </c>
    </row>
    <row r="507" spans="1:5" ht="15">
      <c r="A507" s="300">
        <v>1755</v>
      </c>
      <c r="B507" s="301" t="s">
        <v>492</v>
      </c>
      <c r="C507" s="298" t="s">
        <v>1428</v>
      </c>
      <c r="D507" s="331" t="s">
        <v>1429</v>
      </c>
      <c r="E507" s="299" t="s">
        <v>1442</v>
      </c>
    </row>
    <row r="508" spans="1:5" ht="15">
      <c r="A508" s="300">
        <v>1756</v>
      </c>
      <c r="B508" s="301" t="s">
        <v>493</v>
      </c>
      <c r="C508" s="298" t="s">
        <v>1428</v>
      </c>
      <c r="D508" s="331" t="s">
        <v>1429</v>
      </c>
      <c r="E508" s="299" t="s">
        <v>1442</v>
      </c>
    </row>
    <row r="509" spans="1:5" ht="15">
      <c r="A509" s="300">
        <v>1801</v>
      </c>
      <c r="B509" s="301" t="s">
        <v>494</v>
      </c>
      <c r="C509" s="298" t="s">
        <v>1428</v>
      </c>
      <c r="D509" s="331" t="s">
        <v>1429</v>
      </c>
      <c r="E509" s="299" t="s">
        <v>1442</v>
      </c>
    </row>
    <row r="510" spans="1:5" ht="15">
      <c r="A510" s="300">
        <v>1802</v>
      </c>
      <c r="B510" s="301" t="s">
        <v>476</v>
      </c>
      <c r="C510" s="298" t="s">
        <v>1428</v>
      </c>
      <c r="D510" s="331" t="s">
        <v>1429</v>
      </c>
      <c r="E510" s="299" t="s">
        <v>1442</v>
      </c>
    </row>
    <row r="511" spans="1:5" ht="15">
      <c r="A511" s="300">
        <v>1803</v>
      </c>
      <c r="B511" s="301" t="s">
        <v>495</v>
      </c>
      <c r="C511" s="298" t="s">
        <v>1428</v>
      </c>
      <c r="D511" s="331" t="s">
        <v>1429</v>
      </c>
      <c r="E511" s="299" t="s">
        <v>1442</v>
      </c>
    </row>
    <row r="512" spans="1:5" ht="15">
      <c r="A512" s="300">
        <v>1805</v>
      </c>
      <c r="B512" s="301" t="s">
        <v>496</v>
      </c>
      <c r="C512" s="298" t="s">
        <v>1428</v>
      </c>
      <c r="D512" s="331" t="s">
        <v>1429</v>
      </c>
      <c r="E512" s="299" t="s">
        <v>1442</v>
      </c>
    </row>
    <row r="513" spans="1:5" ht="15">
      <c r="A513" s="300">
        <v>1806</v>
      </c>
      <c r="B513" s="301" t="s">
        <v>497</v>
      </c>
      <c r="C513" s="298" t="s">
        <v>1428</v>
      </c>
      <c r="D513" s="331" t="s">
        <v>1429</v>
      </c>
      <c r="E513" s="299" t="s">
        <v>1442</v>
      </c>
    </row>
    <row r="514" spans="1:5" ht="15">
      <c r="A514" s="300">
        <v>1807</v>
      </c>
      <c r="B514" s="301" t="s">
        <v>498</v>
      </c>
      <c r="C514" s="298" t="s">
        <v>1428</v>
      </c>
      <c r="D514" s="331" t="s">
        <v>1429</v>
      </c>
      <c r="E514" s="299" t="s">
        <v>1442</v>
      </c>
    </row>
    <row r="515" spans="1:5" ht="15">
      <c r="A515" s="300">
        <v>1808</v>
      </c>
      <c r="B515" s="301" t="s">
        <v>499</v>
      </c>
      <c r="C515" s="298" t="s">
        <v>1428</v>
      </c>
      <c r="D515" s="331" t="s">
        <v>1429</v>
      </c>
      <c r="E515" s="299" t="s">
        <v>1442</v>
      </c>
    </row>
    <row r="516" spans="1:5" ht="15">
      <c r="A516" s="300">
        <v>1809</v>
      </c>
      <c r="B516" s="301" t="s">
        <v>500</v>
      </c>
      <c r="C516" s="298" t="s">
        <v>1428</v>
      </c>
      <c r="D516" s="331" t="s">
        <v>1429</v>
      </c>
      <c r="E516" s="299" t="s">
        <v>1442</v>
      </c>
    </row>
    <row r="517" spans="1:5" ht="15">
      <c r="A517" s="300">
        <v>1810</v>
      </c>
      <c r="B517" s="301" t="s">
        <v>501</v>
      </c>
      <c r="C517" s="298" t="s">
        <v>1428</v>
      </c>
      <c r="D517" s="331" t="s">
        <v>1429</v>
      </c>
      <c r="E517" s="299" t="s">
        <v>1442</v>
      </c>
    </row>
    <row r="518" spans="1:5" ht="15">
      <c r="A518" s="300">
        <v>1811</v>
      </c>
      <c r="B518" s="301" t="s">
        <v>502</v>
      </c>
      <c r="C518" s="298" t="s">
        <v>1428</v>
      </c>
      <c r="D518" s="331" t="s">
        <v>1429</v>
      </c>
      <c r="E518" s="299" t="s">
        <v>1442</v>
      </c>
    </row>
    <row r="519" spans="1:5" ht="15">
      <c r="A519" s="300">
        <v>1812</v>
      </c>
      <c r="B519" s="301" t="s">
        <v>503</v>
      </c>
      <c r="C519" s="298" t="s">
        <v>1428</v>
      </c>
      <c r="D519" s="331" t="s">
        <v>1429</v>
      </c>
      <c r="E519" s="299" t="s">
        <v>1442</v>
      </c>
    </row>
    <row r="520" spans="1:5" ht="15">
      <c r="A520" s="300">
        <v>1813</v>
      </c>
      <c r="B520" s="301" t="s">
        <v>504</v>
      </c>
      <c r="C520" s="298" t="s">
        <v>1428</v>
      </c>
      <c r="D520" s="331" t="s">
        <v>1429</v>
      </c>
      <c r="E520" s="299" t="s">
        <v>1442</v>
      </c>
    </row>
    <row r="521" spans="1:5" ht="15">
      <c r="A521" s="300">
        <v>1814</v>
      </c>
      <c r="B521" s="301" t="s">
        <v>505</v>
      </c>
      <c r="C521" s="298" t="s">
        <v>1428</v>
      </c>
      <c r="D521" s="331" t="s">
        <v>1429</v>
      </c>
      <c r="E521" s="299" t="s">
        <v>1442</v>
      </c>
    </row>
    <row r="522" spans="1:5" ht="15">
      <c r="A522" s="372">
        <v>1815</v>
      </c>
      <c r="B522" s="373" t="s">
        <v>487</v>
      </c>
      <c r="C522" s="298" t="s">
        <v>1428</v>
      </c>
      <c r="D522" s="331" t="s">
        <v>1429</v>
      </c>
      <c r="E522" s="299" t="s">
        <v>1442</v>
      </c>
    </row>
    <row r="523" spans="1:5" ht="15">
      <c r="A523" s="374">
        <v>1816</v>
      </c>
      <c r="B523" s="375" t="s">
        <v>506</v>
      </c>
      <c r="C523" s="298" t="s">
        <v>1428</v>
      </c>
      <c r="D523" s="331" t="s">
        <v>1429</v>
      </c>
      <c r="E523" s="299" t="s">
        <v>1442</v>
      </c>
    </row>
    <row r="524" spans="1:5" ht="15">
      <c r="A524" s="376">
        <v>1817</v>
      </c>
      <c r="B524" s="376" t="s">
        <v>507</v>
      </c>
      <c r="C524" s="298" t="s">
        <v>1428</v>
      </c>
      <c r="D524" s="331" t="s">
        <v>1429</v>
      </c>
      <c r="E524" s="299" t="s">
        <v>1442</v>
      </c>
    </row>
    <row r="525" spans="1:5" ht="15">
      <c r="A525" s="376">
        <v>1818</v>
      </c>
      <c r="B525" s="376" t="s">
        <v>508</v>
      </c>
      <c r="C525" s="298" t="s">
        <v>1428</v>
      </c>
      <c r="D525" s="331" t="s">
        <v>1429</v>
      </c>
      <c r="E525" s="299" t="s">
        <v>1442</v>
      </c>
    </row>
    <row r="526" spans="1:5" ht="15">
      <c r="A526" s="376">
        <v>1819</v>
      </c>
      <c r="B526" s="376" t="s">
        <v>509</v>
      </c>
      <c r="C526" s="298" t="s">
        <v>1428</v>
      </c>
      <c r="D526" s="331" t="s">
        <v>1429</v>
      </c>
      <c r="E526" s="299" t="s">
        <v>1442</v>
      </c>
    </row>
    <row r="527" spans="1:5" ht="15">
      <c r="A527" s="376">
        <v>1820</v>
      </c>
      <c r="B527" s="376" t="s">
        <v>510</v>
      </c>
      <c r="C527" s="298" t="s">
        <v>1428</v>
      </c>
      <c r="D527" s="331" t="s">
        <v>1429</v>
      </c>
      <c r="E527" s="299" t="s">
        <v>1442</v>
      </c>
    </row>
    <row r="528" spans="1:5" ht="15">
      <c r="A528" s="376">
        <v>1901</v>
      </c>
      <c r="B528" s="376" t="s">
        <v>511</v>
      </c>
      <c r="C528" s="298" t="s">
        <v>1428</v>
      </c>
      <c r="D528" s="331" t="s">
        <v>1429</v>
      </c>
      <c r="E528" s="299" t="s">
        <v>1442</v>
      </c>
    </row>
    <row r="529" spans="1:5" ht="15">
      <c r="A529" s="376">
        <v>1902</v>
      </c>
      <c r="B529" s="376" t="s">
        <v>512</v>
      </c>
      <c r="C529" s="298" t="s">
        <v>1428</v>
      </c>
      <c r="D529" s="331" t="s">
        <v>1429</v>
      </c>
      <c r="E529" s="299" t="s">
        <v>1442</v>
      </c>
    </row>
    <row r="530" spans="1:5" ht="15">
      <c r="A530" s="376">
        <v>1903</v>
      </c>
      <c r="B530" s="376" t="s">
        <v>513</v>
      </c>
      <c r="C530" s="298" t="s">
        <v>1428</v>
      </c>
      <c r="D530" s="331" t="s">
        <v>1429</v>
      </c>
      <c r="E530" s="299" t="s">
        <v>1442</v>
      </c>
    </row>
    <row r="531" spans="1:5" ht="15">
      <c r="A531" s="376">
        <v>1904</v>
      </c>
      <c r="B531" s="376" t="s">
        <v>514</v>
      </c>
      <c r="C531" s="298" t="s">
        <v>1428</v>
      </c>
      <c r="D531" s="331" t="s">
        <v>1429</v>
      </c>
      <c r="E531" s="299" t="s">
        <v>1442</v>
      </c>
    </row>
    <row r="532" spans="1:5" ht="15">
      <c r="A532" s="376">
        <v>1905</v>
      </c>
      <c r="B532" s="376" t="s">
        <v>515</v>
      </c>
      <c r="C532" s="298" t="s">
        <v>1428</v>
      </c>
      <c r="D532" s="331" t="s">
        <v>1429</v>
      </c>
      <c r="E532" s="299" t="s">
        <v>1442</v>
      </c>
    </row>
    <row r="533" spans="1:5" ht="15">
      <c r="A533" s="376">
        <v>1906</v>
      </c>
      <c r="B533" s="376" t="s">
        <v>491</v>
      </c>
      <c r="C533" s="298" t="s">
        <v>1428</v>
      </c>
      <c r="D533" s="331" t="s">
        <v>1429</v>
      </c>
      <c r="E533" s="299" t="s">
        <v>1442</v>
      </c>
    </row>
    <row r="534" spans="1:5" ht="15">
      <c r="A534" s="376">
        <v>1907</v>
      </c>
      <c r="B534" s="376" t="s">
        <v>516</v>
      </c>
      <c r="C534" s="298" t="s">
        <v>1428</v>
      </c>
      <c r="D534" s="331" t="s">
        <v>1429</v>
      </c>
      <c r="E534" s="299" t="s">
        <v>1442</v>
      </c>
    </row>
    <row r="535" spans="1:5" ht="15">
      <c r="A535" s="376">
        <v>1908</v>
      </c>
      <c r="B535" s="376" t="s">
        <v>517</v>
      </c>
      <c r="C535" s="298" t="s">
        <v>1428</v>
      </c>
      <c r="D535" s="331" t="s">
        <v>1429</v>
      </c>
      <c r="E535" s="299" t="s">
        <v>1442</v>
      </c>
    </row>
    <row r="536" spans="1:5" ht="15">
      <c r="A536" s="376">
        <v>1909</v>
      </c>
      <c r="B536" s="376" t="s">
        <v>441</v>
      </c>
      <c r="C536" s="298" t="s">
        <v>1428</v>
      </c>
      <c r="D536" s="331" t="s">
        <v>1429</v>
      </c>
      <c r="E536" s="299" t="s">
        <v>1442</v>
      </c>
    </row>
    <row r="537" spans="1:5" ht="15">
      <c r="A537" s="376">
        <v>1910</v>
      </c>
      <c r="B537" s="376" t="s">
        <v>518</v>
      </c>
      <c r="C537" s="298" t="s">
        <v>1428</v>
      </c>
      <c r="D537" s="331" t="s">
        <v>1429</v>
      </c>
      <c r="E537" s="299" t="s">
        <v>1442</v>
      </c>
    </row>
    <row r="538" spans="1:5" ht="15">
      <c r="A538" s="376">
        <v>1911</v>
      </c>
      <c r="B538" s="376" t="s">
        <v>519</v>
      </c>
      <c r="C538" s="298" t="s">
        <v>1428</v>
      </c>
      <c r="D538" s="331" t="s">
        <v>1429</v>
      </c>
      <c r="E538" s="299" t="s">
        <v>1442</v>
      </c>
    </row>
    <row r="539" spans="1:5" ht="15">
      <c r="A539" s="376">
        <v>1912</v>
      </c>
      <c r="B539" s="376" t="s">
        <v>520</v>
      </c>
      <c r="C539" s="298" t="s">
        <v>1428</v>
      </c>
      <c r="D539" s="331" t="s">
        <v>1429</v>
      </c>
      <c r="E539" s="299" t="s">
        <v>1442</v>
      </c>
    </row>
    <row r="540" spans="1:5" ht="15">
      <c r="A540" s="376">
        <v>1913</v>
      </c>
      <c r="B540" s="376" t="s">
        <v>521</v>
      </c>
      <c r="C540" s="298" t="s">
        <v>1428</v>
      </c>
      <c r="D540" s="331" t="s">
        <v>1429</v>
      </c>
      <c r="E540" s="299" t="s">
        <v>1442</v>
      </c>
    </row>
    <row r="541" spans="1:5" ht="15">
      <c r="A541" s="376">
        <v>1914</v>
      </c>
      <c r="B541" s="376" t="s">
        <v>522</v>
      </c>
      <c r="C541" s="298" t="s">
        <v>1428</v>
      </c>
      <c r="D541" s="331" t="s">
        <v>1429</v>
      </c>
      <c r="E541" s="299" t="s">
        <v>1442</v>
      </c>
    </row>
    <row r="542" spans="1:5" ht="15">
      <c r="A542" s="376">
        <v>1915</v>
      </c>
      <c r="B542" s="376" t="s">
        <v>523</v>
      </c>
      <c r="C542" s="298" t="s">
        <v>1428</v>
      </c>
      <c r="D542" s="331" t="s">
        <v>1429</v>
      </c>
      <c r="E542" s="299" t="s">
        <v>1442</v>
      </c>
    </row>
    <row r="543" spans="1:5" ht="15">
      <c r="A543" s="376">
        <v>2302</v>
      </c>
      <c r="B543" s="376" t="s">
        <v>4453</v>
      </c>
      <c r="C543" s="298" t="s">
        <v>1433</v>
      </c>
      <c r="D543" s="331" t="s">
        <v>1434</v>
      </c>
      <c r="E543" s="299" t="s">
        <v>1377</v>
      </c>
    </row>
    <row r="544" spans="1:5" ht="15">
      <c r="A544" s="376">
        <v>2302</v>
      </c>
      <c r="B544" s="376" t="s">
        <v>4453</v>
      </c>
      <c r="C544" s="298" t="s">
        <v>1433</v>
      </c>
      <c r="D544" s="331" t="s">
        <v>1434</v>
      </c>
      <c r="E544" s="299" t="s">
        <v>1377</v>
      </c>
    </row>
    <row r="545" spans="1:5" ht="15">
      <c r="A545" s="376">
        <v>2303</v>
      </c>
      <c r="B545" s="376" t="s">
        <v>4454</v>
      </c>
      <c r="C545" s="298" t="s">
        <v>1430</v>
      </c>
      <c r="D545" s="331" t="s">
        <v>1431</v>
      </c>
      <c r="E545" s="299" t="s">
        <v>1432</v>
      </c>
    </row>
    <row r="546" spans="1:5" ht="15">
      <c r="A546" s="376">
        <v>2303</v>
      </c>
      <c r="B546" s="376" t="s">
        <v>4454</v>
      </c>
      <c r="C546" s="298" t="s">
        <v>1430</v>
      </c>
      <c r="D546" s="331" t="s">
        <v>1431</v>
      </c>
      <c r="E546" s="299" t="s">
        <v>1432</v>
      </c>
    </row>
    <row r="547" spans="1:5" ht="15">
      <c r="A547" s="376">
        <v>2312</v>
      </c>
      <c r="B547" s="376" t="s">
        <v>4455</v>
      </c>
      <c r="C547" s="298" t="s">
        <v>1371</v>
      </c>
      <c r="D547" s="331" t="s">
        <v>1417</v>
      </c>
      <c r="E547" s="299" t="s">
        <v>1372</v>
      </c>
    </row>
    <row r="548" spans="1:5" ht="15">
      <c r="A548" s="376">
        <v>2312</v>
      </c>
      <c r="B548" s="376" t="s">
        <v>4456</v>
      </c>
      <c r="C548" s="298" t="s">
        <v>1371</v>
      </c>
      <c r="D548" s="331" t="s">
        <v>1417</v>
      </c>
      <c r="E548" s="299" t="s">
        <v>1372</v>
      </c>
    </row>
    <row r="549" spans="1:5" ht="15">
      <c r="A549" s="376">
        <v>2319</v>
      </c>
      <c r="B549" s="376" t="s">
        <v>4457</v>
      </c>
      <c r="C549" s="298" t="s">
        <v>1369</v>
      </c>
      <c r="D549" s="331" t="s">
        <v>1416</v>
      </c>
      <c r="E549" s="299" t="s">
        <v>1370</v>
      </c>
    </row>
    <row r="550" spans="1:5" ht="15">
      <c r="A550" s="376" t="s">
        <v>540</v>
      </c>
      <c r="B550" s="376" t="s">
        <v>591</v>
      </c>
      <c r="C550" s="298" t="s">
        <v>2315</v>
      </c>
      <c r="D550" s="331" t="s">
        <v>2316</v>
      </c>
      <c r="E550" s="299" t="s">
        <v>2317</v>
      </c>
    </row>
    <row r="551" spans="1:5" ht="15">
      <c r="A551" s="376" t="s">
        <v>542</v>
      </c>
      <c r="B551" s="376" t="s">
        <v>591</v>
      </c>
      <c r="C551" s="298" t="s">
        <v>1369</v>
      </c>
      <c r="D551" s="331" t="s">
        <v>1416</v>
      </c>
      <c r="E551" s="299" t="s">
        <v>1370</v>
      </c>
    </row>
    <row r="552" spans="1:5" ht="15">
      <c r="A552" s="376" t="s">
        <v>543</v>
      </c>
      <c r="B552" s="376" t="s">
        <v>693</v>
      </c>
      <c r="C552" s="298" t="s">
        <v>4392</v>
      </c>
      <c r="D552" s="331" t="s">
        <v>4393</v>
      </c>
      <c r="E552" s="299" t="s">
        <v>4394</v>
      </c>
    </row>
    <row r="553" spans="1:5" ht="15">
      <c r="A553" s="376" t="s">
        <v>545</v>
      </c>
      <c r="B553" s="376" t="s">
        <v>4458</v>
      </c>
      <c r="C553" s="298" t="s">
        <v>1428</v>
      </c>
      <c r="D553" s="331" t="s">
        <v>1429</v>
      </c>
      <c r="E553" s="299" t="s">
        <v>1442</v>
      </c>
    </row>
    <row r="554" spans="1:5" ht="15">
      <c r="A554" s="376" t="s">
        <v>547</v>
      </c>
      <c r="B554" s="376" t="s">
        <v>4459</v>
      </c>
      <c r="C554" s="298" t="s">
        <v>1369</v>
      </c>
      <c r="D554" s="331" t="s">
        <v>1416</v>
      </c>
      <c r="E554" s="299" t="s">
        <v>1370</v>
      </c>
    </row>
  </sheetData>
  <autoFilter ref="A3:E554"/>
  <mergeCells count="1">
    <mergeCell ref="A1:E1"/>
  </mergeCells>
  <hyperlinks>
    <hyperlink ref="E4" r:id="rId1" display="yesenia.apaza@economiayfinanzas.gob.bo"/>
    <hyperlink ref="E5:E182" r:id="rId2" display="yesenia.apaza@economiayfinanzas.gob.bo"/>
    <hyperlink ref="E7" r:id="rId3" display="yesenia.apaza@economiayfinanzas.gob.bo"/>
    <hyperlink ref="E37" r:id="rId4" display="yesenia.apaza@economiayfinanzas.gob.bo"/>
    <hyperlink ref="E50" r:id="rId5" display="yesenia.apaza@economiayfinanzas.gob.bo"/>
    <hyperlink ref="E57" r:id="rId6" display="yesenia.apaza@economiayfinanzas.gob.bo"/>
    <hyperlink ref="E110" r:id="rId7" display="yesenia.apaza@economiayfinanzas.gob.bo"/>
    <hyperlink ref="E119" r:id="rId8" display="yesenia.apaza@economiayfinanzas.gob.bo"/>
    <hyperlink ref="E136" r:id="rId9" display="yesenia.apaza@economiayfinanzas.gob.bo"/>
    <hyperlink ref="E180" r:id="rId10" display="yesenia.apaza@economiayfinanzas.gob.bo"/>
    <hyperlink ref="E184" r:id="rId11" display="yesenia.apaza@economiayfinanzas.gob.bo"/>
    <hyperlink ref="E185" r:id="rId12" display="yesenia.apaza@economiayfinanzas.gob.bo"/>
    <hyperlink ref="E194" r:id="rId13" display="yesenia.apaza@economiayfinanzas.gob.bo"/>
    <hyperlink ref="E22" r:id="rId14" display="yesenia.apaza@economiayfinanzas.gob.bo"/>
    <hyperlink ref="E29" r:id="rId15" display="yesenia.apaza@economiayfinanzas.gob.bo"/>
    <hyperlink ref="E32" r:id="rId16" display="yesenia.apaza@economiayfinanzas.gob.bo"/>
    <hyperlink ref="E53" r:id="rId17" display="yesenia.apaza@economiayfinanzas.gob.bo"/>
    <hyperlink ref="E112" r:id="rId18" display="yesenia.apaza@economiayfinanzas.gob.bo"/>
    <hyperlink ref="E120" r:id="rId19" display="yesenia.apaza@economiayfinanzas.gob.bo"/>
    <hyperlink ref="E121" r:id="rId20" display="yesenia.apaza@economiayfinanzas.gob.bo"/>
    <hyperlink ref="E172" r:id="rId21" display="yesenia.apaza@economiayfinanzas.gob.bo"/>
    <hyperlink ref="E550" r:id="rId22" display="yesenia.apaza@economiayfinanzas.gob.bo"/>
    <hyperlink ref="E61" r:id="rId23" display="yesenia.apaza@economiayfinanzas.gob.bo"/>
    <hyperlink ref="E66" r:id="rId24" display="yesenia.apaza@economiayfinanzas.gob.bo"/>
    <hyperlink ref="E83" r:id="rId25" display="yesenia.apaza@economiayfinanzas.gob.bo"/>
    <hyperlink ref="E84" r:id="rId26" display="yesenia.apaza@economiayfinanzas.gob.bo"/>
    <hyperlink ref="E85" r:id="rId27" display="yesenia.apaza@economiayfinanzas.gob.bo"/>
    <hyperlink ref="E86" r:id="rId28" display="yesenia.apaza@economiayfinanzas.gob.bo"/>
    <hyperlink ref="E87" r:id="rId29" display="yesenia.apaza@economiayfinanzas.gob.bo"/>
    <hyperlink ref="E88" r:id="rId30" display="yesenia.apaza@economiayfinanzas.gob.bo"/>
    <hyperlink ref="E89" r:id="rId31" display="yesenia.apaza@economiayfinanzas.gob.bo"/>
    <hyperlink ref="E90" r:id="rId32" display="yesenia.apaza@economiayfinanzas.gob.bo"/>
    <hyperlink ref="E91" r:id="rId33" display="yesenia.apaza@economiayfinanzas.gob.bo"/>
    <hyperlink ref="E92" r:id="rId34" display="yesenia.apaza@economiayfinanzas.gob.bo"/>
    <hyperlink ref="E98" r:id="rId35" display="yesenia.apaza@economiayfinanzas.gob.bo"/>
    <hyperlink ref="E101" r:id="rId36" display="yesenia.apaza@economiayfinanzas.gob.bo"/>
    <hyperlink ref="E102" r:id="rId37" display="yesenia.apaza@economiayfinanzas.gob.bo"/>
    <hyperlink ref="E114" r:id="rId38" display="yesenia.apaza@economiayfinanzas.gob.bo"/>
    <hyperlink ref="E122" r:id="rId39" display="yesenia.apaza@economiayfinanzas.gob.bo"/>
    <hyperlink ref="E127" r:id="rId40" display="yesenia.apaza@economiayfinanzas.gob.bo"/>
    <hyperlink ref="E128" r:id="rId41" display="yesenia.apaza@economiayfinanzas.gob.bo"/>
    <hyperlink ref="E130" r:id="rId42" display="yesenia.apaza@economiayfinanzas.gob.bo"/>
    <hyperlink ref="E148" r:id="rId43" display="yesenia.apaza@economiayfinanzas.gob.bo"/>
    <hyperlink ref="E157" r:id="rId44" display="yesenia.apaza@economiayfinanzas.gob.bo"/>
    <hyperlink ref="E161" r:id="rId45" display="yesenia.apaza@economiayfinanzas.gob.bo"/>
    <hyperlink ref="E162" r:id="rId46" display="yesenia.apaza@economiayfinanzas.gob.bo"/>
    <hyperlink ref="E177" r:id="rId47" display="yesenia.apaza@economiayfinanzas.gob.bo"/>
    <hyperlink ref="E178" r:id="rId48" display="yesenia.apaza@economiayfinanzas.gob.bo"/>
    <hyperlink ref="E206" r:id="rId49" display="yesenia.apaza@economiayfinanzas.gob.bo"/>
    <hyperlink ref="E207" r:id="rId50" display="yesenia.apaza@economiayfinanzas.gob.bo"/>
    <hyperlink ref="E208" r:id="rId51" display="yesenia.apaza@economiayfinanzas.gob.bo"/>
    <hyperlink ref="E209" r:id="rId52" display="yesenia.apaza@economiayfinanzas.gob.bo"/>
    <hyperlink ref="E210" r:id="rId53" display="yesenia.apaza@economiayfinanzas.gob.bo"/>
    <hyperlink ref="E211" r:id="rId54" display="yesenia.apaza@economiayfinanzas.gob.bo"/>
    <hyperlink ref="E212" r:id="rId55" display="yesenia.apaza@economiayfinanzas.gob.bo"/>
    <hyperlink ref="E213" r:id="rId56" display="yesenia.apaza@economiayfinanzas.gob.bo"/>
    <hyperlink ref="E214" r:id="rId57" display="yesenia.apaza@economiayfinanzas.gob.bo"/>
    <hyperlink ref="E215" r:id="rId58" display="yesenia.apaza@economiayfinanzas.gob.bo"/>
    <hyperlink ref="E216" r:id="rId59" display="yesenia.apaza@economiayfinanzas.gob.bo"/>
    <hyperlink ref="E217" r:id="rId60" display="yesenia.apaza@economiayfinanzas.gob.bo"/>
    <hyperlink ref="E218" r:id="rId61" display="yesenia.apaza@economiayfinanzas.gob.bo"/>
    <hyperlink ref="E219" r:id="rId62" display="yesenia.apaza@economiayfinanzas.gob.bo"/>
    <hyperlink ref="E220" r:id="rId63" display="yesenia.apaza@economiayfinanzas.gob.bo"/>
    <hyperlink ref="E221" r:id="rId64" display="yesenia.apaza@economiayfinanzas.gob.bo"/>
    <hyperlink ref="E222" r:id="rId65" display="yesenia.apaza@economiayfinanzas.gob.bo"/>
    <hyperlink ref="E223" r:id="rId66" display="yesenia.apaza@economiayfinanzas.gob.bo"/>
    <hyperlink ref="E224" r:id="rId67" display="yesenia.apaza@economiayfinanzas.gob.bo"/>
    <hyperlink ref="E225" r:id="rId68" display="yesenia.apaza@economiayfinanzas.gob.bo"/>
    <hyperlink ref="E226" r:id="rId69" display="yesenia.apaza@economiayfinanzas.gob.bo"/>
    <hyperlink ref="E227" r:id="rId70" display="yesenia.apaza@economiayfinanzas.gob.bo"/>
    <hyperlink ref="E228" r:id="rId71" display="yesenia.apaza@economiayfinanzas.gob.bo"/>
    <hyperlink ref="E229" r:id="rId72" display="yesenia.apaza@economiayfinanzas.gob.bo"/>
    <hyperlink ref="E230" r:id="rId73" display="yesenia.apaza@economiayfinanzas.gob.bo"/>
    <hyperlink ref="E231" r:id="rId74" display="yesenia.apaza@economiayfinanzas.gob.bo"/>
    <hyperlink ref="E232" r:id="rId75" display="yesenia.apaza@economiayfinanzas.gob.bo"/>
    <hyperlink ref="E233" r:id="rId76" display="yesenia.apaza@economiayfinanzas.gob.bo"/>
    <hyperlink ref="E234" r:id="rId77" display="yesenia.apaza@economiayfinanzas.gob.bo"/>
    <hyperlink ref="E235" r:id="rId78" display="yesenia.apaza@economiayfinanzas.gob.bo"/>
    <hyperlink ref="E236" r:id="rId79" display="yesenia.apaza@economiayfinanzas.gob.bo"/>
    <hyperlink ref="E237" r:id="rId80" display="yesenia.apaza@economiayfinanzas.gob.bo"/>
    <hyperlink ref="E238" r:id="rId81" display="yesenia.apaza@economiayfinanzas.gob.bo"/>
    <hyperlink ref="E239" r:id="rId82" display="yesenia.apaza@economiayfinanzas.gob.bo"/>
    <hyperlink ref="E240" r:id="rId83" display="yesenia.apaza@economiayfinanzas.gob.bo"/>
    <hyperlink ref="E241" r:id="rId84" display="yesenia.apaza@economiayfinanzas.gob.bo"/>
    <hyperlink ref="E242" r:id="rId85" display="yesenia.apaza@economiayfinanzas.gob.bo"/>
    <hyperlink ref="E243" r:id="rId86" display="yesenia.apaza@economiayfinanzas.gob.bo"/>
    <hyperlink ref="E244" r:id="rId87" display="yesenia.apaza@economiayfinanzas.gob.bo"/>
    <hyperlink ref="E245" r:id="rId88" display="yesenia.apaza@economiayfinanzas.gob.bo"/>
    <hyperlink ref="E246" r:id="rId89" display="yesenia.apaza@economiayfinanzas.gob.bo"/>
    <hyperlink ref="E247" r:id="rId90" display="yesenia.apaza@economiayfinanzas.gob.bo"/>
    <hyperlink ref="E248" r:id="rId91" display="yesenia.apaza@economiayfinanzas.gob.bo"/>
    <hyperlink ref="E249" r:id="rId92" display="yesenia.apaza@economiayfinanzas.gob.bo"/>
    <hyperlink ref="E250" r:id="rId93" display="yesenia.apaza@economiayfinanzas.gob.bo"/>
    <hyperlink ref="E251" r:id="rId94" display="yesenia.apaza@economiayfinanzas.gob.bo"/>
    <hyperlink ref="E252" r:id="rId95" display="yesenia.apaza@economiayfinanzas.gob.bo"/>
    <hyperlink ref="E253" r:id="rId96" display="yesenia.apaza@economiayfinanzas.gob.bo"/>
    <hyperlink ref="E254" r:id="rId97" display="yesenia.apaza@economiayfinanzas.gob.bo"/>
    <hyperlink ref="E255" r:id="rId98" display="yesenia.apaza@economiayfinanzas.gob.bo"/>
    <hyperlink ref="E256" r:id="rId99" display="yesenia.apaza@economiayfinanzas.gob.bo"/>
    <hyperlink ref="E257" r:id="rId100" display="yesenia.apaza@economiayfinanzas.gob.bo"/>
    <hyperlink ref="E258" r:id="rId101" display="yesenia.apaza@economiayfinanzas.gob.bo"/>
    <hyperlink ref="E259" r:id="rId102" display="yesenia.apaza@economiayfinanzas.gob.bo"/>
    <hyperlink ref="E260" r:id="rId103" display="yesenia.apaza@economiayfinanzas.gob.bo"/>
    <hyperlink ref="E261" r:id="rId104" display="yesenia.apaza@economiayfinanzas.gob.bo"/>
    <hyperlink ref="E262" r:id="rId105" display="yesenia.apaza@economiayfinanzas.gob.bo"/>
    <hyperlink ref="E263" r:id="rId106" display="yesenia.apaza@economiayfinanzas.gob.bo"/>
    <hyperlink ref="E264" r:id="rId107" display="yesenia.apaza@economiayfinanzas.gob.bo"/>
    <hyperlink ref="E265" r:id="rId108" display="yesenia.apaza@economiayfinanzas.gob.bo"/>
    <hyperlink ref="E266" r:id="rId109" display="yesenia.apaza@economiayfinanzas.gob.bo"/>
    <hyperlink ref="E267" r:id="rId110" display="yesenia.apaza@economiayfinanzas.gob.bo"/>
    <hyperlink ref="E268" r:id="rId111" display="yesenia.apaza@economiayfinanzas.gob.bo"/>
    <hyperlink ref="E269" r:id="rId112" display="yesenia.apaza@economiayfinanzas.gob.bo"/>
    <hyperlink ref="E270" r:id="rId113" display="yesenia.apaza@economiayfinanzas.gob.bo"/>
    <hyperlink ref="E271" r:id="rId114" display="yesenia.apaza@economiayfinanzas.gob.bo"/>
    <hyperlink ref="E272" r:id="rId115" display="yesenia.apaza@economiayfinanzas.gob.bo"/>
    <hyperlink ref="E273" r:id="rId116" display="yesenia.apaza@economiayfinanzas.gob.bo"/>
    <hyperlink ref="E274" r:id="rId117" display="yesenia.apaza@economiayfinanzas.gob.bo"/>
    <hyperlink ref="E275" r:id="rId118" display="yesenia.apaza@economiayfinanzas.gob.bo"/>
    <hyperlink ref="E276" r:id="rId119" display="yesenia.apaza@economiayfinanzas.gob.bo"/>
    <hyperlink ref="E277" r:id="rId120" display="yesenia.apaza@economiayfinanzas.gob.bo"/>
    <hyperlink ref="E278" r:id="rId121" display="yesenia.apaza@economiayfinanzas.gob.bo"/>
    <hyperlink ref="E279" r:id="rId122" display="yesenia.apaza@economiayfinanzas.gob.bo"/>
    <hyperlink ref="E280" r:id="rId123" display="yesenia.apaza@economiayfinanzas.gob.bo"/>
    <hyperlink ref="E281" r:id="rId124" display="yesenia.apaza@economiayfinanzas.gob.bo"/>
    <hyperlink ref="E282" r:id="rId125" display="yesenia.apaza@economiayfinanzas.gob.bo"/>
    <hyperlink ref="E283" r:id="rId126" display="yesenia.apaza@economiayfinanzas.gob.bo"/>
    <hyperlink ref="E284" r:id="rId127" display="yesenia.apaza@economiayfinanzas.gob.bo"/>
    <hyperlink ref="E285" r:id="rId128" display="yesenia.apaza@economiayfinanzas.gob.bo"/>
    <hyperlink ref="E286" r:id="rId129" display="yesenia.apaza@economiayfinanzas.gob.bo"/>
    <hyperlink ref="E287" r:id="rId130" display="yesenia.apaza@economiayfinanzas.gob.bo"/>
    <hyperlink ref="E288" r:id="rId131" display="yesenia.apaza@economiayfinanzas.gob.bo"/>
    <hyperlink ref="E289" r:id="rId132" display="yesenia.apaza@economiayfinanzas.gob.bo"/>
    <hyperlink ref="E290" r:id="rId133" display="yesenia.apaza@economiayfinanzas.gob.bo"/>
    <hyperlink ref="E291" r:id="rId134" display="yesenia.apaza@economiayfinanzas.gob.bo"/>
    <hyperlink ref="E292" r:id="rId135" display="yesenia.apaza@economiayfinanzas.gob.bo"/>
    <hyperlink ref="E293" r:id="rId136" display="yesenia.apaza@economiayfinanzas.gob.bo"/>
    <hyperlink ref="E294" r:id="rId137" display="yesenia.apaza@economiayfinanzas.gob.bo"/>
    <hyperlink ref="E295" r:id="rId138" display="yesenia.apaza@economiayfinanzas.gob.bo"/>
    <hyperlink ref="E296" r:id="rId139" display="yesenia.apaza@economiayfinanzas.gob.bo"/>
    <hyperlink ref="E297" r:id="rId140" display="yesenia.apaza@economiayfinanzas.gob.bo"/>
    <hyperlink ref="E298" r:id="rId141" display="yesenia.apaza@economiayfinanzas.gob.bo"/>
    <hyperlink ref="E299" r:id="rId142" display="yesenia.apaza@economiayfinanzas.gob.bo"/>
    <hyperlink ref="E300" r:id="rId143" display="yesenia.apaza@economiayfinanzas.gob.bo"/>
    <hyperlink ref="E301" r:id="rId144" display="yesenia.apaza@economiayfinanzas.gob.bo"/>
    <hyperlink ref="E302" r:id="rId145" display="yesenia.apaza@economiayfinanzas.gob.bo"/>
    <hyperlink ref="E303" r:id="rId146" display="yesenia.apaza@economiayfinanzas.gob.bo"/>
    <hyperlink ref="E304" r:id="rId147" display="yesenia.apaza@economiayfinanzas.gob.bo"/>
    <hyperlink ref="E305" r:id="rId148" display="yesenia.apaza@economiayfinanzas.gob.bo"/>
    <hyperlink ref="E306" r:id="rId149" display="yesenia.apaza@economiayfinanzas.gob.bo"/>
    <hyperlink ref="E307" r:id="rId150" display="yesenia.apaza@economiayfinanzas.gob.bo"/>
    <hyperlink ref="E308" r:id="rId151" display="yesenia.apaza@economiayfinanzas.gob.bo"/>
    <hyperlink ref="E309" r:id="rId152" display="yesenia.apaza@economiayfinanzas.gob.bo"/>
    <hyperlink ref="E310" r:id="rId153" display="yesenia.apaza@economiayfinanzas.gob.bo"/>
    <hyperlink ref="E311" r:id="rId154" display="yesenia.apaza@economiayfinanzas.gob.bo"/>
    <hyperlink ref="E312" r:id="rId155" display="yesenia.apaza@economiayfinanzas.gob.bo"/>
    <hyperlink ref="E313" r:id="rId156" display="yesenia.apaza@economiayfinanzas.gob.bo"/>
    <hyperlink ref="E314" r:id="rId157" display="yesenia.apaza@economiayfinanzas.gob.bo"/>
    <hyperlink ref="E315" r:id="rId158" display="yesenia.apaza@economiayfinanzas.gob.bo"/>
    <hyperlink ref="E316" r:id="rId159" display="yesenia.apaza@economiayfinanzas.gob.bo"/>
    <hyperlink ref="E317" r:id="rId160" display="yesenia.apaza@economiayfinanzas.gob.bo"/>
    <hyperlink ref="E318" r:id="rId161" display="yesenia.apaza@economiayfinanzas.gob.bo"/>
    <hyperlink ref="E319" r:id="rId162" display="yesenia.apaza@economiayfinanzas.gob.bo"/>
    <hyperlink ref="E320" r:id="rId163" display="yesenia.apaza@economiayfinanzas.gob.bo"/>
    <hyperlink ref="E321" r:id="rId164" display="yesenia.apaza@economiayfinanzas.gob.bo"/>
    <hyperlink ref="E322" r:id="rId165" display="yesenia.apaza@economiayfinanzas.gob.bo"/>
    <hyperlink ref="E323" r:id="rId166" display="yesenia.apaza@economiayfinanzas.gob.bo"/>
    <hyperlink ref="E324" r:id="rId167" display="yesenia.apaza@economiayfinanzas.gob.bo"/>
    <hyperlink ref="E325" r:id="rId168" display="yesenia.apaza@economiayfinanzas.gob.bo"/>
    <hyperlink ref="E326" r:id="rId169" display="yesenia.apaza@economiayfinanzas.gob.bo"/>
    <hyperlink ref="E327" r:id="rId170" display="yesenia.apaza@economiayfinanzas.gob.bo"/>
    <hyperlink ref="E328" r:id="rId171" display="yesenia.apaza@economiayfinanzas.gob.bo"/>
    <hyperlink ref="E329" r:id="rId172" display="yesenia.apaza@economiayfinanzas.gob.bo"/>
    <hyperlink ref="E330" r:id="rId173" display="yesenia.apaza@economiayfinanzas.gob.bo"/>
    <hyperlink ref="E331" r:id="rId174" display="yesenia.apaza@economiayfinanzas.gob.bo"/>
    <hyperlink ref="E332" r:id="rId175" display="yesenia.apaza@economiayfinanzas.gob.bo"/>
    <hyperlink ref="E333" r:id="rId176" display="yesenia.apaza@economiayfinanzas.gob.bo"/>
    <hyperlink ref="E334" r:id="rId177" display="yesenia.apaza@economiayfinanzas.gob.bo"/>
    <hyperlink ref="E335" r:id="rId178" display="yesenia.apaza@economiayfinanzas.gob.bo"/>
    <hyperlink ref="E336" r:id="rId179" display="yesenia.apaza@economiayfinanzas.gob.bo"/>
    <hyperlink ref="E337" r:id="rId180" display="yesenia.apaza@economiayfinanzas.gob.bo"/>
    <hyperlink ref="E338" r:id="rId181" display="yesenia.apaza@economiayfinanzas.gob.bo"/>
    <hyperlink ref="E339" r:id="rId182" display="yesenia.apaza@economiayfinanzas.gob.bo"/>
    <hyperlink ref="E340" r:id="rId183" display="yesenia.apaza@economiayfinanzas.gob.bo"/>
    <hyperlink ref="E341" r:id="rId184" display="yesenia.apaza@economiayfinanzas.gob.bo"/>
    <hyperlink ref="E342" r:id="rId185" display="yesenia.apaza@economiayfinanzas.gob.bo"/>
    <hyperlink ref="E343" r:id="rId186" display="yesenia.apaza@economiayfinanzas.gob.bo"/>
    <hyperlink ref="E344" r:id="rId187" display="yesenia.apaza@economiayfinanzas.gob.bo"/>
    <hyperlink ref="E345" r:id="rId188" display="yesenia.apaza@economiayfinanzas.gob.bo"/>
    <hyperlink ref="E346" r:id="rId189" display="yesenia.apaza@economiayfinanzas.gob.bo"/>
    <hyperlink ref="E347" r:id="rId190" display="yesenia.apaza@economiayfinanzas.gob.bo"/>
    <hyperlink ref="E348" r:id="rId191" display="yesenia.apaza@economiayfinanzas.gob.bo"/>
    <hyperlink ref="E349" r:id="rId192" display="yesenia.apaza@economiayfinanzas.gob.bo"/>
    <hyperlink ref="E350" r:id="rId193" display="yesenia.apaza@economiayfinanzas.gob.bo"/>
    <hyperlink ref="E351" r:id="rId194" display="yesenia.apaza@economiayfinanzas.gob.bo"/>
    <hyperlink ref="E352" r:id="rId195" display="yesenia.apaza@economiayfinanzas.gob.bo"/>
    <hyperlink ref="E353" r:id="rId196" display="yesenia.apaza@economiayfinanzas.gob.bo"/>
    <hyperlink ref="E354" r:id="rId197" display="yesenia.apaza@economiayfinanzas.gob.bo"/>
    <hyperlink ref="E355" r:id="rId198" display="yesenia.apaza@economiayfinanzas.gob.bo"/>
    <hyperlink ref="E356" r:id="rId199" display="yesenia.apaza@economiayfinanzas.gob.bo"/>
    <hyperlink ref="E357" r:id="rId200" display="yesenia.apaza@economiayfinanzas.gob.bo"/>
    <hyperlink ref="E358" r:id="rId201" display="yesenia.apaza@economiayfinanzas.gob.bo"/>
    <hyperlink ref="E359" r:id="rId202" display="yesenia.apaza@economiayfinanzas.gob.bo"/>
    <hyperlink ref="E360" r:id="rId203" display="yesenia.apaza@economiayfinanzas.gob.bo"/>
    <hyperlink ref="E361" r:id="rId204" display="yesenia.apaza@economiayfinanzas.gob.bo"/>
    <hyperlink ref="E362" r:id="rId205" display="yesenia.apaza@economiayfinanzas.gob.bo"/>
    <hyperlink ref="E363" r:id="rId206" display="yesenia.apaza@economiayfinanzas.gob.bo"/>
    <hyperlink ref="E364" r:id="rId207" display="yesenia.apaza@economiayfinanzas.gob.bo"/>
    <hyperlink ref="E365" r:id="rId208" display="yesenia.apaza@economiayfinanzas.gob.bo"/>
    <hyperlink ref="E366" r:id="rId209" display="yesenia.apaza@economiayfinanzas.gob.bo"/>
    <hyperlink ref="E367" r:id="rId210" display="yesenia.apaza@economiayfinanzas.gob.bo"/>
    <hyperlink ref="E368" r:id="rId211" display="yesenia.apaza@economiayfinanzas.gob.bo"/>
    <hyperlink ref="E369" r:id="rId212" display="yesenia.apaza@economiayfinanzas.gob.bo"/>
    <hyperlink ref="E370" r:id="rId213" display="yesenia.apaza@economiayfinanzas.gob.bo"/>
    <hyperlink ref="E371" r:id="rId214" display="yesenia.apaza@economiayfinanzas.gob.bo"/>
    <hyperlink ref="E372" r:id="rId215" display="yesenia.apaza@economiayfinanzas.gob.bo"/>
    <hyperlink ref="E373" r:id="rId216" display="yesenia.apaza@economiayfinanzas.gob.bo"/>
    <hyperlink ref="E374" r:id="rId217" display="yesenia.apaza@economiayfinanzas.gob.bo"/>
    <hyperlink ref="E375" r:id="rId218" display="yesenia.apaza@economiayfinanzas.gob.bo"/>
    <hyperlink ref="E376" r:id="rId219" display="yesenia.apaza@economiayfinanzas.gob.bo"/>
    <hyperlink ref="E377" r:id="rId220" display="yesenia.apaza@economiayfinanzas.gob.bo"/>
    <hyperlink ref="E378" r:id="rId221" display="yesenia.apaza@economiayfinanzas.gob.bo"/>
    <hyperlink ref="E379" r:id="rId222" display="yesenia.apaza@economiayfinanzas.gob.bo"/>
    <hyperlink ref="E380" r:id="rId223" display="yesenia.apaza@economiayfinanzas.gob.bo"/>
    <hyperlink ref="E381" r:id="rId224" display="yesenia.apaza@economiayfinanzas.gob.bo"/>
    <hyperlink ref="E382" r:id="rId225" display="yesenia.apaza@economiayfinanzas.gob.bo"/>
    <hyperlink ref="E383" r:id="rId226" display="yesenia.apaza@economiayfinanzas.gob.bo"/>
    <hyperlink ref="E384" r:id="rId227" display="yesenia.apaza@economiayfinanzas.gob.bo"/>
    <hyperlink ref="E385" r:id="rId228" display="yesenia.apaza@economiayfinanzas.gob.bo"/>
    <hyperlink ref="E386" r:id="rId229" display="yesenia.apaza@economiayfinanzas.gob.bo"/>
    <hyperlink ref="E387" r:id="rId230" display="yesenia.apaza@economiayfinanzas.gob.bo"/>
    <hyperlink ref="E388" r:id="rId231" display="yesenia.apaza@economiayfinanzas.gob.bo"/>
    <hyperlink ref="E389" r:id="rId232" display="yesenia.apaza@economiayfinanzas.gob.bo"/>
    <hyperlink ref="E390" r:id="rId233" display="yesenia.apaza@economiayfinanzas.gob.bo"/>
    <hyperlink ref="E391" r:id="rId234" display="yesenia.apaza@economiayfinanzas.gob.bo"/>
    <hyperlink ref="E392" r:id="rId235" display="yesenia.apaza@economiayfinanzas.gob.bo"/>
    <hyperlink ref="E393" r:id="rId236" display="yesenia.apaza@economiayfinanzas.gob.bo"/>
    <hyperlink ref="E394" r:id="rId237" display="yesenia.apaza@economiayfinanzas.gob.bo"/>
    <hyperlink ref="E395" r:id="rId238" display="yesenia.apaza@economiayfinanzas.gob.bo"/>
    <hyperlink ref="E396" r:id="rId239" display="yesenia.apaza@economiayfinanzas.gob.bo"/>
    <hyperlink ref="E397" r:id="rId240" display="yesenia.apaza@economiayfinanzas.gob.bo"/>
    <hyperlink ref="E398" r:id="rId241" display="yesenia.apaza@economiayfinanzas.gob.bo"/>
    <hyperlink ref="E399" r:id="rId242" display="yesenia.apaza@economiayfinanzas.gob.bo"/>
    <hyperlink ref="E400" r:id="rId243" display="yesenia.apaza@economiayfinanzas.gob.bo"/>
    <hyperlink ref="E401" r:id="rId244" display="yesenia.apaza@economiayfinanzas.gob.bo"/>
    <hyperlink ref="E402" r:id="rId245" display="yesenia.apaza@economiayfinanzas.gob.bo"/>
    <hyperlink ref="E403" r:id="rId246" display="yesenia.apaza@economiayfinanzas.gob.bo"/>
    <hyperlink ref="E404" r:id="rId247" display="yesenia.apaza@economiayfinanzas.gob.bo"/>
    <hyperlink ref="E405" r:id="rId248" display="yesenia.apaza@economiayfinanzas.gob.bo"/>
    <hyperlink ref="E406" r:id="rId249" display="yesenia.apaza@economiayfinanzas.gob.bo"/>
    <hyperlink ref="E407" r:id="rId250" display="yesenia.apaza@economiayfinanzas.gob.bo"/>
    <hyperlink ref="E408" r:id="rId251" display="yesenia.apaza@economiayfinanzas.gob.bo"/>
    <hyperlink ref="E409" r:id="rId252" display="yesenia.apaza@economiayfinanzas.gob.bo"/>
    <hyperlink ref="E410" r:id="rId253" display="yesenia.apaza@economiayfinanzas.gob.bo"/>
    <hyperlink ref="E411" r:id="rId254" display="yesenia.apaza@economiayfinanzas.gob.bo"/>
    <hyperlink ref="E412" r:id="rId255" display="yesenia.apaza@economiayfinanzas.gob.bo"/>
    <hyperlink ref="E413" r:id="rId256" display="yesenia.apaza@economiayfinanzas.gob.bo"/>
    <hyperlink ref="E414" r:id="rId257" display="yesenia.apaza@economiayfinanzas.gob.bo"/>
    <hyperlink ref="E415" r:id="rId258" display="yesenia.apaza@economiayfinanzas.gob.bo"/>
    <hyperlink ref="E416" r:id="rId259" display="yesenia.apaza@economiayfinanzas.gob.bo"/>
    <hyperlink ref="E417" r:id="rId260" display="yesenia.apaza@economiayfinanzas.gob.bo"/>
    <hyperlink ref="E418" r:id="rId261" display="yesenia.apaza@economiayfinanzas.gob.bo"/>
    <hyperlink ref="E419" r:id="rId262" display="yesenia.apaza@economiayfinanzas.gob.bo"/>
    <hyperlink ref="E420" r:id="rId263" display="yesenia.apaza@economiayfinanzas.gob.bo"/>
    <hyperlink ref="E421" r:id="rId264" display="yesenia.apaza@economiayfinanzas.gob.bo"/>
    <hyperlink ref="E422" r:id="rId265" display="yesenia.apaza@economiayfinanzas.gob.bo"/>
    <hyperlink ref="E423" r:id="rId266" display="yesenia.apaza@economiayfinanzas.gob.bo"/>
    <hyperlink ref="E424" r:id="rId267" display="yesenia.apaza@economiayfinanzas.gob.bo"/>
    <hyperlink ref="E425" r:id="rId268" display="yesenia.apaza@economiayfinanzas.gob.bo"/>
    <hyperlink ref="E426" r:id="rId269" display="yesenia.apaza@economiayfinanzas.gob.bo"/>
    <hyperlink ref="E427" r:id="rId270" display="yesenia.apaza@economiayfinanzas.gob.bo"/>
    <hyperlink ref="E428" r:id="rId271" display="yesenia.apaza@economiayfinanzas.gob.bo"/>
    <hyperlink ref="E429" r:id="rId272" display="yesenia.apaza@economiayfinanzas.gob.bo"/>
    <hyperlink ref="E430" r:id="rId273" display="yesenia.apaza@economiayfinanzas.gob.bo"/>
    <hyperlink ref="E431" r:id="rId274" display="yesenia.apaza@economiayfinanzas.gob.bo"/>
    <hyperlink ref="E432" r:id="rId275" display="yesenia.apaza@economiayfinanzas.gob.bo"/>
    <hyperlink ref="E433" r:id="rId276" display="yesenia.apaza@economiayfinanzas.gob.bo"/>
    <hyperlink ref="E434" r:id="rId277" display="yesenia.apaza@economiayfinanzas.gob.bo"/>
    <hyperlink ref="E435" r:id="rId278" display="yesenia.apaza@economiayfinanzas.gob.bo"/>
    <hyperlink ref="E436" r:id="rId279" display="yesenia.apaza@economiayfinanzas.gob.bo"/>
    <hyperlink ref="E437" r:id="rId280" display="yesenia.apaza@economiayfinanzas.gob.bo"/>
    <hyperlink ref="E438" r:id="rId281" display="yesenia.apaza@economiayfinanzas.gob.bo"/>
    <hyperlink ref="E439" r:id="rId282" display="yesenia.apaza@economiayfinanzas.gob.bo"/>
    <hyperlink ref="E440" r:id="rId283" display="yesenia.apaza@economiayfinanzas.gob.bo"/>
    <hyperlink ref="E441" r:id="rId284" display="yesenia.apaza@economiayfinanzas.gob.bo"/>
    <hyperlink ref="E442" r:id="rId285" display="yesenia.apaza@economiayfinanzas.gob.bo"/>
    <hyperlink ref="E443" r:id="rId286" display="yesenia.apaza@economiayfinanzas.gob.bo"/>
    <hyperlink ref="E444" r:id="rId287" display="yesenia.apaza@economiayfinanzas.gob.bo"/>
    <hyperlink ref="E445" r:id="rId288" display="yesenia.apaza@economiayfinanzas.gob.bo"/>
    <hyperlink ref="E446" r:id="rId289" display="yesenia.apaza@economiayfinanzas.gob.bo"/>
    <hyperlink ref="E447" r:id="rId290" display="yesenia.apaza@economiayfinanzas.gob.bo"/>
    <hyperlink ref="E448" r:id="rId291" display="yesenia.apaza@economiayfinanzas.gob.bo"/>
    <hyperlink ref="E449" r:id="rId292" display="yesenia.apaza@economiayfinanzas.gob.bo"/>
    <hyperlink ref="E450" r:id="rId293" display="yesenia.apaza@economiayfinanzas.gob.bo"/>
    <hyperlink ref="E451" r:id="rId294" display="yesenia.apaza@economiayfinanzas.gob.bo"/>
    <hyperlink ref="E452" r:id="rId295" display="yesenia.apaza@economiayfinanzas.gob.bo"/>
    <hyperlink ref="E453" r:id="rId296" display="yesenia.apaza@economiayfinanzas.gob.bo"/>
    <hyperlink ref="E454" r:id="rId297" display="yesenia.apaza@economiayfinanzas.gob.bo"/>
    <hyperlink ref="E455" r:id="rId298" display="yesenia.apaza@economiayfinanzas.gob.bo"/>
    <hyperlink ref="E456" r:id="rId299" display="yesenia.apaza@economiayfinanzas.gob.bo"/>
    <hyperlink ref="E457" r:id="rId300" display="yesenia.apaza@economiayfinanzas.gob.bo"/>
    <hyperlink ref="E458" r:id="rId301" display="yesenia.apaza@economiayfinanzas.gob.bo"/>
    <hyperlink ref="E459" r:id="rId302" display="yesenia.apaza@economiayfinanzas.gob.bo"/>
    <hyperlink ref="E460" r:id="rId303" display="yesenia.apaza@economiayfinanzas.gob.bo"/>
    <hyperlink ref="E461" r:id="rId304" display="yesenia.apaza@economiayfinanzas.gob.bo"/>
    <hyperlink ref="E462" r:id="rId305" display="yesenia.apaza@economiayfinanzas.gob.bo"/>
    <hyperlink ref="E463" r:id="rId306" display="yesenia.apaza@economiayfinanzas.gob.bo"/>
    <hyperlink ref="E464" r:id="rId307" display="yesenia.apaza@economiayfinanzas.gob.bo"/>
    <hyperlink ref="E465" r:id="rId308" display="yesenia.apaza@economiayfinanzas.gob.bo"/>
    <hyperlink ref="E466" r:id="rId309" display="yesenia.apaza@economiayfinanzas.gob.bo"/>
    <hyperlink ref="E467" r:id="rId310" display="yesenia.apaza@economiayfinanzas.gob.bo"/>
    <hyperlink ref="E468" r:id="rId311" display="yesenia.apaza@economiayfinanzas.gob.bo"/>
    <hyperlink ref="E469" r:id="rId312" display="yesenia.apaza@economiayfinanzas.gob.bo"/>
    <hyperlink ref="E470" r:id="rId313" display="yesenia.apaza@economiayfinanzas.gob.bo"/>
    <hyperlink ref="E471" r:id="rId314" display="yesenia.apaza@economiayfinanzas.gob.bo"/>
    <hyperlink ref="E472" r:id="rId315" display="yesenia.apaza@economiayfinanzas.gob.bo"/>
    <hyperlink ref="E473" r:id="rId316" display="yesenia.apaza@economiayfinanzas.gob.bo"/>
    <hyperlink ref="E474" r:id="rId317" display="yesenia.apaza@economiayfinanzas.gob.bo"/>
    <hyperlink ref="E475" r:id="rId318" display="yesenia.apaza@economiayfinanzas.gob.bo"/>
    <hyperlink ref="E476" r:id="rId319" display="yesenia.apaza@economiayfinanzas.gob.bo"/>
    <hyperlink ref="E477" r:id="rId320" display="yesenia.apaza@economiayfinanzas.gob.bo"/>
    <hyperlink ref="E478" r:id="rId321" display="yesenia.apaza@economiayfinanzas.gob.bo"/>
    <hyperlink ref="E479" r:id="rId322" display="yesenia.apaza@economiayfinanzas.gob.bo"/>
    <hyperlink ref="E480" r:id="rId323" display="yesenia.apaza@economiayfinanzas.gob.bo"/>
    <hyperlink ref="E481" r:id="rId324" display="yesenia.apaza@economiayfinanzas.gob.bo"/>
    <hyperlink ref="E482" r:id="rId325" display="yesenia.apaza@economiayfinanzas.gob.bo"/>
    <hyperlink ref="E483" r:id="rId326" display="yesenia.apaza@economiayfinanzas.gob.bo"/>
    <hyperlink ref="E484" r:id="rId327" display="yesenia.apaza@economiayfinanzas.gob.bo"/>
    <hyperlink ref="E485" r:id="rId328" display="yesenia.apaza@economiayfinanzas.gob.bo"/>
    <hyperlink ref="E486" r:id="rId329" display="yesenia.apaza@economiayfinanzas.gob.bo"/>
    <hyperlink ref="E487" r:id="rId330" display="yesenia.apaza@economiayfinanzas.gob.bo"/>
    <hyperlink ref="E488" r:id="rId331" display="yesenia.apaza@economiayfinanzas.gob.bo"/>
    <hyperlink ref="E489" r:id="rId332" display="yesenia.apaza@economiayfinanzas.gob.bo"/>
    <hyperlink ref="E490" r:id="rId333" display="yesenia.apaza@economiayfinanzas.gob.bo"/>
    <hyperlink ref="E491" r:id="rId334" display="yesenia.apaza@economiayfinanzas.gob.bo"/>
    <hyperlink ref="E492" r:id="rId335" display="yesenia.apaza@economiayfinanzas.gob.bo"/>
    <hyperlink ref="E493" r:id="rId336" display="yesenia.apaza@economiayfinanzas.gob.bo"/>
    <hyperlink ref="E494" r:id="rId337" display="yesenia.apaza@economiayfinanzas.gob.bo"/>
    <hyperlink ref="E495" r:id="rId338" display="yesenia.apaza@economiayfinanzas.gob.bo"/>
    <hyperlink ref="E496" r:id="rId339" display="yesenia.apaza@economiayfinanzas.gob.bo"/>
    <hyperlink ref="E497" r:id="rId340" display="yesenia.apaza@economiayfinanzas.gob.bo"/>
    <hyperlink ref="E498" r:id="rId341" display="yesenia.apaza@economiayfinanzas.gob.bo"/>
    <hyperlink ref="E499" r:id="rId342" display="yesenia.apaza@economiayfinanzas.gob.bo"/>
    <hyperlink ref="E500" r:id="rId343" display="yesenia.apaza@economiayfinanzas.gob.bo"/>
    <hyperlink ref="E501" r:id="rId344" display="yesenia.apaza@economiayfinanzas.gob.bo"/>
    <hyperlink ref="E502" r:id="rId345" display="yesenia.apaza@economiayfinanzas.gob.bo"/>
    <hyperlink ref="E503" r:id="rId346" display="yesenia.apaza@economiayfinanzas.gob.bo"/>
    <hyperlink ref="E504" r:id="rId347" display="yesenia.apaza@economiayfinanzas.gob.bo"/>
    <hyperlink ref="E505" r:id="rId348" display="yesenia.apaza@economiayfinanzas.gob.bo"/>
    <hyperlink ref="E506" r:id="rId349" display="yesenia.apaza@economiayfinanzas.gob.bo"/>
    <hyperlink ref="E507" r:id="rId350" display="yesenia.apaza@economiayfinanzas.gob.bo"/>
    <hyperlink ref="E508" r:id="rId351" display="yesenia.apaza@economiayfinanzas.gob.bo"/>
    <hyperlink ref="E509" r:id="rId352" display="yesenia.apaza@economiayfinanzas.gob.bo"/>
    <hyperlink ref="E510" r:id="rId353" display="yesenia.apaza@economiayfinanzas.gob.bo"/>
    <hyperlink ref="E511" r:id="rId354" display="yesenia.apaza@economiayfinanzas.gob.bo"/>
    <hyperlink ref="E512" r:id="rId355" display="yesenia.apaza@economiayfinanzas.gob.bo"/>
    <hyperlink ref="E513" r:id="rId356" display="yesenia.apaza@economiayfinanzas.gob.bo"/>
    <hyperlink ref="E514" r:id="rId357" display="yesenia.apaza@economiayfinanzas.gob.bo"/>
    <hyperlink ref="E515" r:id="rId358" display="yesenia.apaza@economiayfinanzas.gob.bo"/>
    <hyperlink ref="E516" r:id="rId359" display="yesenia.apaza@economiayfinanzas.gob.bo"/>
    <hyperlink ref="E517" r:id="rId360" display="yesenia.apaza@economiayfinanzas.gob.bo"/>
    <hyperlink ref="E518" r:id="rId361" display="yesenia.apaza@economiayfinanzas.gob.bo"/>
    <hyperlink ref="E519" r:id="rId362" display="yesenia.apaza@economiayfinanzas.gob.bo"/>
    <hyperlink ref="E520" r:id="rId363" display="yesenia.apaza@economiayfinanzas.gob.bo"/>
    <hyperlink ref="E521" r:id="rId364" display="yesenia.apaza@economiayfinanzas.gob.bo"/>
    <hyperlink ref="E522" r:id="rId365" display="yesenia.apaza@economiayfinanzas.gob.bo"/>
    <hyperlink ref="E523" r:id="rId366" display="yesenia.apaza@economiayfinanzas.gob.bo"/>
    <hyperlink ref="E524" r:id="rId367" display="yesenia.apaza@economiayfinanzas.gob.bo"/>
    <hyperlink ref="E525" r:id="rId368" display="yesenia.apaza@economiayfinanzas.gob.bo"/>
    <hyperlink ref="E526" r:id="rId369" display="yesenia.apaza@economiayfinanzas.gob.bo"/>
    <hyperlink ref="E527" r:id="rId370" display="yesenia.apaza@economiayfinanzas.gob.bo"/>
    <hyperlink ref="E528" r:id="rId371" display="yesenia.apaza@economiayfinanzas.gob.bo"/>
    <hyperlink ref="E529" r:id="rId372" display="yesenia.apaza@economiayfinanzas.gob.bo"/>
    <hyperlink ref="E530" r:id="rId373" display="yesenia.apaza@economiayfinanzas.gob.bo"/>
    <hyperlink ref="E531" r:id="rId374" display="yesenia.apaza@economiayfinanzas.gob.bo"/>
    <hyperlink ref="E532" r:id="rId375" display="yesenia.apaza@economiayfinanzas.gob.bo"/>
    <hyperlink ref="E533" r:id="rId376" display="yesenia.apaza@economiayfinanzas.gob.bo"/>
    <hyperlink ref="E534" r:id="rId377" display="yesenia.apaza@economiayfinanzas.gob.bo"/>
    <hyperlink ref="E535" r:id="rId378" display="yesenia.apaza@economiayfinanzas.gob.bo"/>
    <hyperlink ref="E536" r:id="rId379" display="yesenia.apaza@economiayfinanzas.gob.bo"/>
    <hyperlink ref="E537" r:id="rId380" display="yesenia.apaza@economiayfinanzas.gob.bo"/>
    <hyperlink ref="E538" r:id="rId381" display="yesenia.apaza@economiayfinanzas.gob.bo"/>
    <hyperlink ref="E539" r:id="rId382" display="yesenia.apaza@economiayfinanzas.gob.bo"/>
    <hyperlink ref="E540" r:id="rId383" display="yesenia.apaza@economiayfinanzas.gob.bo"/>
    <hyperlink ref="E541" r:id="rId384" display="yesenia.apaza@economiayfinanzas.gob.bo"/>
    <hyperlink ref="E542" r:id="rId385" display="yesenia.apaza@economiayfinanzas.gob.bo"/>
    <hyperlink ref="E553" r:id="rId386" display="yesenia.apaza@economiayfinanzas.gob.bo"/>
    <hyperlink ref="E23" r:id="rId387" display="yesenia.apaza@economiayfinanzas.gob.bo"/>
    <hyperlink ref="E24" r:id="rId388" display="yesenia.apaza@economiayfinanzas.gob.bo"/>
    <hyperlink ref="E25" r:id="rId389" display="yesenia.apaza@economiayfinanzas.gob.bo"/>
    <hyperlink ref="E33" r:id="rId390" display="yesenia.apaza@economiayfinanzas.gob.bo"/>
    <hyperlink ref="E63" r:id="rId391" display="yesenia.apaza@economiayfinanzas.gob.bo"/>
    <hyperlink ref="E72" r:id="rId392" display="yesenia.apaza@economiayfinanzas.gob.bo"/>
    <hyperlink ref="E73" r:id="rId393" display="yesenia.apaza@economiayfinanzas.gob.bo"/>
    <hyperlink ref="E125" r:id="rId394" display="yesenia.apaza@economiayfinanzas.gob.bo"/>
    <hyperlink ref="E133" r:id="rId395" display="yesenia.apaza@economiayfinanzas.gob.bo"/>
    <hyperlink ref="E134" r:id="rId396" display="yesenia.apaza@economiayfinanzas.gob.bo"/>
    <hyperlink ref="E138" r:id="rId397" display="yesenia.apaza@economiayfinanzas.gob.bo"/>
    <hyperlink ref="E146" r:id="rId398" display="yesenia.apaza@economiayfinanzas.gob.bo"/>
    <hyperlink ref="E147" r:id="rId399" display="yesenia.apaza@economiayfinanzas.gob.bo"/>
    <hyperlink ref="E152" r:id="rId400" display="yesenia.apaza@economiayfinanzas.gob.bo"/>
    <hyperlink ref="E156" r:id="rId401" display="yesenia.apaza@economiayfinanzas.gob.bo"/>
    <hyperlink ref="E168" r:id="rId402" display="yesenia.apaza@economiayfinanzas.gob.bo"/>
    <hyperlink ref="E192" r:id="rId403" display="yesenia.apaza@economiayfinanzas.gob.bo"/>
    <hyperlink ref="E62" r:id="rId404" display="yesenia.apaza@economiayfinanzas.gob.bo"/>
    <hyperlink ref="E78" r:id="rId405" display="yesenia.apaza@economiayfinanzas.gob.bo"/>
    <hyperlink ref="E79" r:id="rId406" display="yesenia.apaza@economiayfinanzas.gob.bo"/>
    <hyperlink ref="E95" r:id="rId407" display="yesenia.apaza@economiayfinanzas.gob.bo"/>
    <hyperlink ref="E144" r:id="rId408" display="yesenia.apaza@economiayfinanzas.gob.bo"/>
    <hyperlink ref="E153" r:id="rId409" display="yesenia.apaza@economiayfinanzas.gob.bo"/>
    <hyperlink ref="E159" r:id="rId410" display="yesenia.apaza@economiayfinanzas.gob.bo"/>
    <hyperlink ref="E169" r:id="rId411" display="yesenia.apaza@economiayfinanzas.gob.bo"/>
    <hyperlink ref="E10" r:id="rId412" display="yesenia.apaza@economiayfinanzas.gob.bo"/>
    <hyperlink ref="E17" r:id="rId413" display="yesenia.apaza@economiayfinanzas.gob.bo"/>
    <hyperlink ref="E27" r:id="rId414" display="yesenia.apaza@economiayfinanzas.gob.bo"/>
    <hyperlink ref="E30" r:id="rId415" display="yesenia.apaza@economiayfinanzas.gob.bo"/>
    <hyperlink ref="E31" r:id="rId416" display="yesenia.apaza@economiayfinanzas.gob.bo"/>
    <hyperlink ref="E49" r:id="rId417" display="yesenia.apaza@economiayfinanzas.gob.bo"/>
    <hyperlink ref="E54" r:id="rId418" display="yesenia.apaza@economiayfinanzas.gob.bo"/>
    <hyperlink ref="E67" r:id="rId419" display="yesenia.apaza@economiayfinanzas.gob.bo"/>
    <hyperlink ref="E71" r:id="rId420" display="yesenia.apaza@economiayfinanzas.gob.bo"/>
    <hyperlink ref="E93" r:id="rId421" display="yesenia.apaza@economiayfinanzas.gob.bo"/>
    <hyperlink ref="E99" r:id="rId422" display="yesenia.apaza@economiayfinanzas.gob.bo"/>
    <hyperlink ref="E132" r:id="rId423" display="yesenia.apaza@economiayfinanzas.gob.bo"/>
    <hyperlink ref="E165" r:id="rId424" display="yesenia.apaza@economiayfinanzas.gob.bo"/>
    <hyperlink ref="E166" r:id="rId425" display="yesenia.apaza@economiayfinanzas.gob.bo"/>
    <hyperlink ref="E167" r:id="rId426" display="yesenia.apaza@economiayfinanzas.gob.bo"/>
    <hyperlink ref="E176" r:id="rId427" display="yesenia.apaza@economiayfinanzas.gob.bo"/>
    <hyperlink ref="E181" r:id="rId428" display="yesenia.apaza@economiayfinanzas.gob.bo"/>
    <hyperlink ref="E190" r:id="rId429" display="yesenia.apaza@economiayfinanzas.gob.bo"/>
    <hyperlink ref="E195" r:id="rId430" display="yesenia.apaza@economiayfinanzas.gob.bo"/>
    <hyperlink ref="E196" r:id="rId431" display="yesenia.apaza@economiayfinanzas.gob.bo"/>
    <hyperlink ref="E552" r:id="rId432" display="yesenia.apaza@economiayfinanzas.gob.bo"/>
    <hyperlink ref="E21" r:id="rId433" display="yesenia.apaza@economiayfinanzas.gob.bo"/>
    <hyperlink ref="E28" r:id="rId434" display="yesenia.apaza@economiayfinanzas.gob.bo"/>
    <hyperlink ref="E36" r:id="rId435" display="yesenia.apaza@economiayfinanzas.gob.bo"/>
    <hyperlink ref="E38" r:id="rId436" display="yesenia.apaza@economiayfinanzas.gob.bo"/>
    <hyperlink ref="E39" r:id="rId437" display="yesenia.apaza@economiayfinanzas.gob.bo"/>
    <hyperlink ref="E40" r:id="rId438" display="yesenia.apaza@economiayfinanzas.gob.bo"/>
    <hyperlink ref="E41" r:id="rId439" display="yesenia.apaza@economiayfinanzas.gob.bo"/>
    <hyperlink ref="E42" r:id="rId440" display="yesenia.apaza@economiayfinanzas.gob.bo"/>
    <hyperlink ref="E43" r:id="rId441" display="yesenia.apaza@economiayfinanzas.gob.bo"/>
    <hyperlink ref="E44" r:id="rId442" display="yesenia.apaza@economiayfinanzas.gob.bo"/>
    <hyperlink ref="E45" r:id="rId443" display="yesenia.apaza@economiayfinanzas.gob.bo"/>
    <hyperlink ref="E46" r:id="rId444" display="yesenia.apaza@economiayfinanzas.gob.bo"/>
    <hyperlink ref="E47" r:id="rId445" display="yesenia.apaza@economiayfinanzas.gob.bo"/>
    <hyperlink ref="E48" r:id="rId446" display="yesenia.apaza@economiayfinanzas.gob.bo"/>
    <hyperlink ref="E51" r:id="rId447" display="yesenia.apaza@economiayfinanzas.gob.bo"/>
    <hyperlink ref="E52" r:id="rId448" display="yesenia.apaza@economiayfinanzas.gob.bo"/>
    <hyperlink ref="E55" r:id="rId449" display="yesenia.apaza@economiayfinanzas.gob.bo"/>
    <hyperlink ref="E58" r:id="rId450" display="yesenia.apaza@economiayfinanzas.gob.bo"/>
    <hyperlink ref="E81" r:id="rId451" display="yesenia.apaza@economiayfinanzas.gob.bo"/>
    <hyperlink ref="E100" r:id="rId452" display="yesenia.apaza@economiayfinanzas.gob.bo"/>
    <hyperlink ref="E103" r:id="rId453" display="yesenia.apaza@economiayfinanzas.gob.bo"/>
    <hyperlink ref="E123" r:id="rId454" display="yesenia.apaza@economiayfinanzas.gob.bo"/>
    <hyperlink ref="E126" r:id="rId455" display="yesenia.apaza@economiayfinanzas.gob.bo"/>
    <hyperlink ref="E141" r:id="rId456" display="yesenia.apaza@economiayfinanzas.gob.bo"/>
    <hyperlink ref="E142" r:id="rId457" display="yesenia.apaza@economiayfinanzas.gob.bo"/>
    <hyperlink ref="E145" r:id="rId458" display="yesenia.apaza@economiayfinanzas.gob.bo"/>
    <hyperlink ref="E158" r:id="rId459" display="yesenia.apaza@economiayfinanzas.gob.bo"/>
    <hyperlink ref="E170" r:id="rId460" display="yesenia.apaza@economiayfinanzas.gob.bo"/>
    <hyperlink ref="E175" r:id="rId461" display="yesenia.apaza@economiayfinanzas.gob.bo"/>
    <hyperlink ref="E193" r:id="rId462" display="yesenia.apaza@economiayfinanzas.gob.bo"/>
    <hyperlink ref="E547" r:id="rId463" display="yesenia.apaza@economiayfinanzas.gob.bo"/>
    <hyperlink ref="E548" r:id="rId464" display="yesenia.apaza@economiayfinanzas.gob.bo"/>
    <hyperlink ref="E34" r:id="rId465" display="yesenia.apaza@economiayfinanzas.gob.bo"/>
    <hyperlink ref="E56" r:id="rId466" display="yesenia.apaza@economiayfinanzas.gob.bo"/>
    <hyperlink ref="E94" r:id="rId467" display="yesenia.apaza@economiayfinanzas.gob.bo"/>
    <hyperlink ref="E97" r:id="rId468" display="yesenia.apaza@economiayfinanzas.gob.bo"/>
    <hyperlink ref="E111" r:id="rId469" display="yesenia.apaza@economiayfinanzas.gob.bo"/>
    <hyperlink ref="E129" r:id="rId470" display="yesenia.apaza@economiayfinanzas.gob.bo"/>
    <hyperlink ref="E131" r:id="rId471" display="yesenia.apaza@economiayfinanzas.gob.bo"/>
    <hyperlink ref="E135" r:id="rId472" display="yesenia.apaza@economiayfinanzas.gob.bo"/>
    <hyperlink ref="E151" r:id="rId473" display="yesenia.apaza@economiayfinanzas.gob.bo"/>
    <hyperlink ref="E154" r:id="rId474" display="yesenia.apaza@economiayfinanzas.gob.bo"/>
    <hyperlink ref="E179" r:id="rId475" display="yesenia.apaza@economiayfinanzas.gob.bo"/>
    <hyperlink ref="E26" r:id="rId476" display="yesenia.apaza@economiayfinanzas.gob.bo"/>
    <hyperlink ref="E59" r:id="rId477" display="yesenia.apaza@economiayfinanzas.gob.bo"/>
    <hyperlink ref="E64" r:id="rId478" display="yesenia.apaza@economiayfinanzas.gob.bo"/>
    <hyperlink ref="E65" r:id="rId479" display="yesenia.apaza@economiayfinanzas.gob.bo"/>
    <hyperlink ref="E76" r:id="rId480" display="yesenia.apaza@economiayfinanzas.gob.bo"/>
    <hyperlink ref="E77" r:id="rId481" display="yesenia.apaza@economiayfinanzas.gob.bo"/>
    <hyperlink ref="E96" r:id="rId482" display="yesenia.apaza@economiayfinanzas.gob.bo"/>
    <hyperlink ref="E115" r:id="rId483" display="yesenia.apaza@economiayfinanzas.gob.bo"/>
    <hyperlink ref="E139" r:id="rId484" display="yesenia.apaza@economiayfinanzas.gob.bo"/>
    <hyperlink ref="E140" r:id="rId485" display="yesenia.apaza@economiayfinanzas.gob.bo"/>
    <hyperlink ref="E164" r:id="rId486" display="yesenia.apaza@economiayfinanzas.gob.bo"/>
    <hyperlink ref="E171" r:id="rId487" display="yesenia.apaza@economiayfinanzas.gob.bo"/>
    <hyperlink ref="E182" r:id="rId488" display="yesenia.apaza@economiayfinanzas.gob.bo"/>
    <hyperlink ref="E183" r:id="rId489" display="yesenia.apaza@economiayfinanzas.gob.bo"/>
    <hyperlink ref="E197" r:id="rId490" display="yesenia.apaza@economiayfinanzas.gob.bo"/>
    <hyperlink ref="E198" r:id="rId491" display="yesenia.apaza@economiayfinanzas.gob.bo"/>
    <hyperlink ref="E199" r:id="rId492" display="yesenia.apaza@economiayfinanzas.gob.bo"/>
    <hyperlink ref="E200" r:id="rId493" display="yesenia.apaza@economiayfinanzas.gob.bo"/>
    <hyperlink ref="E201" r:id="rId494" display="yesenia.apaza@economiayfinanzas.gob.bo"/>
    <hyperlink ref="E202" r:id="rId495" display="yesenia.apaza@economiayfinanzas.gob.bo"/>
    <hyperlink ref="E203" r:id="rId496" display="yesenia.apaza@economiayfinanzas.gob.bo"/>
    <hyperlink ref="E204" r:id="rId497" display="yesenia.apaza@economiayfinanzas.gob.bo"/>
    <hyperlink ref="E205" r:id="rId498" display="yesenia.apaza@economiayfinanzas.gob.bo"/>
    <hyperlink ref="E543" r:id="rId499" display="yesenia.apaza@economiayfinanzas.gob.bo"/>
    <hyperlink ref="E544" r:id="rId500" display="yesenia.apaza@economiayfinanzas.gob.bo"/>
    <hyperlink ref="E15" r:id="rId501" display="yesenia.apaza@economiayfinanzas.gob.bo"/>
    <hyperlink ref="E60" r:id="rId502" display="yesenia.apaza@economiayfinanzas.gob.bo"/>
    <hyperlink ref="E68" r:id="rId503" display="yesenia.apaza@economiayfinanzas.gob.bo"/>
    <hyperlink ref="E69" r:id="rId504" display="yesenia.apaza@economiayfinanzas.gob.bo"/>
    <hyperlink ref="E74" r:id="rId505" display="yesenia.apaza@economiayfinanzas.gob.bo"/>
    <hyperlink ref="E75" r:id="rId506" display="yesenia.apaza@economiayfinanzas.gob.bo"/>
    <hyperlink ref="E82" r:id="rId507" display="yesenia.apaza@economiayfinanzas.gob.bo"/>
    <hyperlink ref="E113" r:id="rId508" display="yesenia.apaza@economiayfinanzas.gob.bo"/>
    <hyperlink ref="E116" r:id="rId509" display="yesenia.apaza@economiayfinanzas.gob.bo"/>
    <hyperlink ref="E117" r:id="rId510" display="yesenia.apaza@economiayfinanzas.gob.bo"/>
    <hyperlink ref="E118" r:id="rId511" display="yesenia.apaza@economiayfinanzas.gob.bo"/>
    <hyperlink ref="E149" r:id="rId512" display="yesenia.apaza@economiayfinanzas.gob.bo"/>
    <hyperlink ref="E150" r:id="rId513" display="yesenia.apaza@economiayfinanzas.gob.bo"/>
    <hyperlink ref="E173" r:id="rId514" display="yesenia.apaza@economiayfinanzas.gob.bo"/>
    <hyperlink ref="E174" r:id="rId515" display="yesenia.apaza@economiayfinanzas.gob.bo"/>
    <hyperlink ref="E187" r:id="rId516" display="yesenia.apaza@economiayfinanzas.gob.bo"/>
    <hyperlink ref="E189" r:id="rId517" display="yesenia.apaza@economiayfinanzas.gob.bo"/>
    <hyperlink ref="E545" r:id="rId518" display="yesenia.apaza@economiayfinanzas.gob.bo"/>
    <hyperlink ref="E546" r:id="rId519" display="yesenia.apaza@economiayfinanzas.gob.bo"/>
    <hyperlink ref="E18" r:id="rId520"/>
    <hyperlink ref="E19" r:id="rId521"/>
    <hyperlink ref="E35" r:id="rId522"/>
    <hyperlink ref="E70" r:id="rId523"/>
    <hyperlink ref="E80" r:id="rId524"/>
    <hyperlink ref="E104" r:id="rId525"/>
    <hyperlink ref="E105" r:id="rId526"/>
    <hyperlink ref="E106" r:id="rId527"/>
    <hyperlink ref="E107" r:id="rId528"/>
    <hyperlink ref="E108" r:id="rId529"/>
    <hyperlink ref="E109" r:id="rId530"/>
    <hyperlink ref="E124" r:id="rId531"/>
    <hyperlink ref="E137" r:id="rId532"/>
    <hyperlink ref="E143" r:id="rId533"/>
    <hyperlink ref="E155" r:id="rId534"/>
    <hyperlink ref="E160" r:id="rId535"/>
    <hyperlink ref="E163" r:id="rId536"/>
    <hyperlink ref="E186" r:id="rId537"/>
    <hyperlink ref="E188" r:id="rId538"/>
    <hyperlink ref="E191" r:id="rId539"/>
    <hyperlink ref="E549" r:id="rId540"/>
    <hyperlink ref="E551" r:id="rId541"/>
    <hyperlink ref="E554" r:id="rId54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theme="4" tint="-0.249977111117893"/>
  </sheetPr>
  <dimension ref="A1:R105"/>
  <sheetViews>
    <sheetView showGridLines="0" view="pageBreakPreview" zoomScaleNormal="85" zoomScaleSheetLayoutView="100" workbookViewId="0">
      <pane ySplit="7" topLeftCell="A8" activePane="bottomLeft" state="frozen"/>
      <selection pane="bottomLeft"/>
    </sheetView>
  </sheetViews>
  <sheetFormatPr baseColWidth="10" defaultRowHeight="12.75" outlineLevelCol="1"/>
  <cols>
    <col min="1" max="1" width="6.140625" style="88" customWidth="1"/>
    <col min="2" max="2" width="4.140625" style="88" bestFit="1" customWidth="1"/>
    <col min="3" max="3" width="30.7109375" style="191" customWidth="1"/>
    <col min="4" max="4" width="11.5703125" style="127" bestFit="1" customWidth="1"/>
    <col min="5" max="5" width="9.7109375" style="66" customWidth="1"/>
    <col min="6" max="6" width="11.7109375" style="66" customWidth="1"/>
    <col min="7" max="7" width="60.28515625" style="111" customWidth="1"/>
    <col min="8" max="11" width="10.5703125" style="64" customWidth="1"/>
    <col min="12" max="12" width="15" style="64" hidden="1" customWidth="1" outlineLevel="1"/>
    <col min="13" max="13" width="14.42578125" style="64" hidden="1" customWidth="1" outlineLevel="1"/>
    <col min="14" max="14" width="15.85546875" style="113" bestFit="1" customWidth="1" collapsed="1"/>
    <col min="15" max="15" width="15.85546875" style="113" bestFit="1" customWidth="1"/>
    <col min="16" max="16" width="17.28515625" style="113" customWidth="1"/>
    <col min="17" max="17" width="14.5703125" style="64" customWidth="1"/>
    <col min="18" max="16384" width="11.42578125" style="64"/>
  </cols>
  <sheetData>
    <row r="1" spans="1:17">
      <c r="A1" s="226" t="s">
        <v>671</v>
      </c>
      <c r="B1" s="226"/>
      <c r="C1" s="227"/>
      <c r="D1" s="228"/>
      <c r="E1" s="228"/>
      <c r="F1" s="228"/>
      <c r="G1" s="226"/>
      <c r="H1" s="226"/>
      <c r="I1" s="226"/>
      <c r="J1" s="226"/>
      <c r="K1" s="226"/>
      <c r="L1" s="226"/>
      <c r="M1" s="226"/>
      <c r="N1" s="130"/>
      <c r="O1" s="130"/>
      <c r="P1" s="130"/>
      <c r="Q1" s="226"/>
    </row>
    <row r="2" spans="1:17">
      <c r="A2" s="226" t="s">
        <v>33</v>
      </c>
      <c r="B2" s="226"/>
      <c r="C2" s="227"/>
      <c r="D2" s="228"/>
      <c r="E2" s="228"/>
      <c r="F2" s="228"/>
      <c r="G2" s="226"/>
      <c r="H2" s="226"/>
      <c r="I2" s="226"/>
      <c r="J2" s="226"/>
      <c r="K2" s="226"/>
      <c r="L2" s="226"/>
      <c r="M2" s="226"/>
      <c r="N2" s="130"/>
      <c r="O2" s="130"/>
      <c r="P2" s="130"/>
      <c r="Q2" s="226"/>
    </row>
    <row r="3" spans="1:17">
      <c r="A3" s="226" t="str">
        <f>+'CUT MN'!A3</f>
        <v>CORRESPONDIENTE AL PERIODO DE ENERO A SEPTIEMBRE DE 2022</v>
      </c>
      <c r="B3" s="226"/>
      <c r="C3" s="227"/>
      <c r="D3" s="228"/>
      <c r="E3" s="228"/>
      <c r="F3" s="228"/>
      <c r="G3" s="226"/>
      <c r="H3" s="226"/>
      <c r="I3" s="226"/>
      <c r="J3" s="226"/>
      <c r="K3" s="226"/>
      <c r="L3" s="226"/>
      <c r="M3" s="226"/>
      <c r="N3" s="130"/>
      <c r="O3" s="130"/>
      <c r="P3" s="130"/>
      <c r="Q3" s="226"/>
    </row>
    <row r="4" spans="1:17">
      <c r="A4" s="229" t="str">
        <f>+'CUT MN'!A4</f>
        <v>ACTUALIZADO AL : 05 de octubre de 2022 Hrs. 14:02</v>
      </c>
      <c r="B4" s="229"/>
      <c r="C4" s="230"/>
      <c r="D4" s="231"/>
      <c r="E4" s="231"/>
      <c r="F4" s="231"/>
      <c r="G4" s="229"/>
      <c r="H4" s="229"/>
      <c r="I4" s="229"/>
      <c r="J4" s="229"/>
      <c r="K4" s="229"/>
      <c r="L4" s="229"/>
      <c r="M4" s="229"/>
      <c r="N4" s="143"/>
      <c r="O4" s="143"/>
      <c r="P4" s="143"/>
      <c r="Q4" s="229"/>
    </row>
    <row r="5" spans="1:17">
      <c r="A5" s="232"/>
      <c r="B5" s="233"/>
      <c r="C5" s="234"/>
      <c r="D5" s="235"/>
      <c r="E5" s="236"/>
      <c r="F5" s="236"/>
      <c r="G5" s="237"/>
      <c r="H5" s="238"/>
      <c r="I5" s="238"/>
      <c r="J5" s="238"/>
      <c r="K5" s="238"/>
      <c r="L5" s="238"/>
      <c r="M5" s="238"/>
      <c r="N5" s="78"/>
      <c r="O5" s="78"/>
      <c r="P5" s="114"/>
      <c r="Q5" s="238"/>
    </row>
    <row r="6" spans="1:17">
      <c r="A6" s="464" t="s">
        <v>4463</v>
      </c>
      <c r="B6" s="465"/>
      <c r="C6" s="240"/>
      <c r="D6" s="241"/>
      <c r="E6" s="239"/>
      <c r="F6" s="239"/>
      <c r="G6" s="242"/>
      <c r="H6" s="464" t="s">
        <v>4465</v>
      </c>
      <c r="I6" s="465"/>
      <c r="J6" s="464" t="s">
        <v>4466</v>
      </c>
      <c r="K6" s="465"/>
      <c r="L6" s="462" t="s">
        <v>4467</v>
      </c>
      <c r="M6" s="463"/>
      <c r="N6" s="462" t="s">
        <v>4468</v>
      </c>
      <c r="O6" s="463"/>
      <c r="P6" s="115"/>
      <c r="Q6" s="67"/>
    </row>
    <row r="7" spans="1:17" ht="38.25">
      <c r="A7" s="281" t="s">
        <v>658</v>
      </c>
      <c r="B7" s="281" t="s">
        <v>659</v>
      </c>
      <c r="C7" s="279" t="s">
        <v>665</v>
      </c>
      <c r="D7" s="367" t="s">
        <v>4462</v>
      </c>
      <c r="E7" s="83" t="s">
        <v>553</v>
      </c>
      <c r="F7" s="83" t="s">
        <v>4464</v>
      </c>
      <c r="G7" s="83" t="s">
        <v>37</v>
      </c>
      <c r="H7" s="281" t="s">
        <v>660</v>
      </c>
      <c r="I7" s="281" t="s">
        <v>663</v>
      </c>
      <c r="J7" s="281" t="s">
        <v>661</v>
      </c>
      <c r="K7" s="281" t="s">
        <v>662</v>
      </c>
      <c r="L7" s="280" t="s">
        <v>1310</v>
      </c>
      <c r="M7" s="280" t="s">
        <v>1311</v>
      </c>
      <c r="N7" s="280" t="s">
        <v>1296</v>
      </c>
      <c r="O7" s="280" t="s">
        <v>1297</v>
      </c>
      <c r="P7" s="84" t="s">
        <v>664</v>
      </c>
      <c r="Q7" s="120" t="s">
        <v>4469</v>
      </c>
    </row>
    <row r="8" spans="1:17" ht="51">
      <c r="A8" s="85">
        <v>512</v>
      </c>
      <c r="B8" s="163" t="s">
        <v>1436</v>
      </c>
      <c r="C8" s="69" t="s">
        <v>695</v>
      </c>
      <c r="D8" s="86">
        <v>44575</v>
      </c>
      <c r="E8" s="332">
        <v>53</v>
      </c>
      <c r="F8" s="85" t="s">
        <v>1423</v>
      </c>
      <c r="G8" s="87" t="s">
        <v>1720</v>
      </c>
      <c r="H8" s="87"/>
      <c r="I8" s="87"/>
      <c r="J8" s="87"/>
      <c r="K8" s="87"/>
      <c r="L8" s="385"/>
      <c r="M8" s="385"/>
      <c r="N8" s="144">
        <v>1472808.59</v>
      </c>
      <c r="O8" s="144">
        <v>0</v>
      </c>
      <c r="P8" s="145">
        <v>1472808.59</v>
      </c>
      <c r="Q8" s="87"/>
    </row>
    <row r="9" spans="1:17" ht="51">
      <c r="A9" s="85">
        <v>512</v>
      </c>
      <c r="B9" s="163" t="s">
        <v>1436</v>
      </c>
      <c r="C9" s="69" t="s">
        <v>695</v>
      </c>
      <c r="D9" s="86">
        <v>44575</v>
      </c>
      <c r="E9" s="332">
        <v>54</v>
      </c>
      <c r="F9" s="85" t="s">
        <v>1423</v>
      </c>
      <c r="G9" s="87" t="s">
        <v>1721</v>
      </c>
      <c r="H9" s="87"/>
      <c r="I9" s="87"/>
      <c r="J9" s="87"/>
      <c r="K9" s="87"/>
      <c r="L9" s="385"/>
      <c r="M9" s="385"/>
      <c r="N9" s="144">
        <v>714045.57</v>
      </c>
      <c r="O9" s="144">
        <v>0</v>
      </c>
      <c r="P9" s="145">
        <v>714045.57</v>
      </c>
      <c r="Q9" s="87"/>
    </row>
    <row r="10" spans="1:17" ht="51">
      <c r="A10" s="85">
        <v>512</v>
      </c>
      <c r="B10" s="163" t="s">
        <v>1436</v>
      </c>
      <c r="C10" s="69" t="s">
        <v>695</v>
      </c>
      <c r="D10" s="86">
        <v>44575</v>
      </c>
      <c r="E10" s="332">
        <v>55</v>
      </c>
      <c r="F10" s="85" t="s">
        <v>1423</v>
      </c>
      <c r="G10" s="87" t="s">
        <v>1722</v>
      </c>
      <c r="H10" s="87"/>
      <c r="I10" s="87"/>
      <c r="J10" s="87"/>
      <c r="K10" s="87"/>
      <c r="L10" s="385"/>
      <c r="M10" s="385"/>
      <c r="N10" s="144">
        <v>289779.01</v>
      </c>
      <c r="O10" s="144">
        <v>0</v>
      </c>
      <c r="P10" s="145">
        <v>289779.01</v>
      </c>
      <c r="Q10" s="87"/>
    </row>
    <row r="11" spans="1:17" ht="51">
      <c r="A11" s="85">
        <v>512</v>
      </c>
      <c r="B11" s="163" t="s">
        <v>1436</v>
      </c>
      <c r="C11" s="69" t="s">
        <v>695</v>
      </c>
      <c r="D11" s="86">
        <v>44575</v>
      </c>
      <c r="E11" s="332">
        <v>56</v>
      </c>
      <c r="F11" s="85" t="s">
        <v>1438</v>
      </c>
      <c r="G11" s="87" t="s">
        <v>1723</v>
      </c>
      <c r="H11" s="87"/>
      <c r="I11" s="87"/>
      <c r="J11" s="87"/>
      <c r="K11" s="87"/>
      <c r="L11" s="385"/>
      <c r="M11" s="385"/>
      <c r="N11" s="144">
        <v>236042.7</v>
      </c>
      <c r="O11" s="144">
        <v>0</v>
      </c>
      <c r="P11" s="145">
        <v>236042.7</v>
      </c>
      <c r="Q11" s="87"/>
    </row>
    <row r="12" spans="1:17" ht="51">
      <c r="A12" s="85">
        <v>512</v>
      </c>
      <c r="B12" s="163" t="s">
        <v>1436</v>
      </c>
      <c r="C12" s="69" t="s">
        <v>695</v>
      </c>
      <c r="D12" s="86">
        <v>44575</v>
      </c>
      <c r="E12" s="332">
        <v>57</v>
      </c>
      <c r="F12" s="85" t="s">
        <v>1438</v>
      </c>
      <c r="G12" s="87" t="s">
        <v>1724</v>
      </c>
      <c r="H12" s="87"/>
      <c r="I12" s="87"/>
      <c r="J12" s="87"/>
      <c r="K12" s="87"/>
      <c r="L12" s="385"/>
      <c r="M12" s="385"/>
      <c r="N12" s="144">
        <v>1565670.82</v>
      </c>
      <c r="O12" s="144">
        <v>0</v>
      </c>
      <c r="P12" s="145">
        <v>1565670.82</v>
      </c>
      <c r="Q12" s="87"/>
    </row>
    <row r="13" spans="1:17" ht="51">
      <c r="A13" s="85">
        <v>512</v>
      </c>
      <c r="B13" s="163" t="s">
        <v>1436</v>
      </c>
      <c r="C13" s="69" t="s">
        <v>695</v>
      </c>
      <c r="D13" s="86">
        <v>44575</v>
      </c>
      <c r="E13" s="332">
        <v>58</v>
      </c>
      <c r="F13" s="85" t="s">
        <v>1438</v>
      </c>
      <c r="G13" s="87" t="s">
        <v>1725</v>
      </c>
      <c r="H13" s="87"/>
      <c r="I13" s="87"/>
      <c r="J13" s="87"/>
      <c r="K13" s="87"/>
      <c r="L13" s="385"/>
      <c r="M13" s="385"/>
      <c r="N13" s="144">
        <v>465415.88</v>
      </c>
      <c r="O13" s="144">
        <v>0</v>
      </c>
      <c r="P13" s="145">
        <v>465415.88</v>
      </c>
      <c r="Q13" s="87"/>
    </row>
    <row r="14" spans="1:17" ht="63.75">
      <c r="A14" s="85">
        <v>389</v>
      </c>
      <c r="B14" s="163" t="s">
        <v>1436</v>
      </c>
      <c r="C14" s="69" t="s">
        <v>1437</v>
      </c>
      <c r="D14" s="86">
        <v>44580</v>
      </c>
      <c r="E14" s="332">
        <v>63</v>
      </c>
      <c r="F14" s="85" t="s">
        <v>1439</v>
      </c>
      <c r="G14" s="87" t="s">
        <v>1726</v>
      </c>
      <c r="H14" s="87"/>
      <c r="I14" s="87"/>
      <c r="J14" s="87"/>
      <c r="K14" s="87"/>
      <c r="L14" s="385"/>
      <c r="M14" s="385"/>
      <c r="N14" s="144">
        <v>128559.05</v>
      </c>
      <c r="O14" s="144">
        <v>0</v>
      </c>
      <c r="P14" s="145">
        <v>128559.05</v>
      </c>
      <c r="Q14" s="87"/>
    </row>
    <row r="15" spans="1:17" ht="51">
      <c r="A15" s="85">
        <v>389</v>
      </c>
      <c r="B15" s="163" t="s">
        <v>1436</v>
      </c>
      <c r="C15" s="69" t="s">
        <v>1437</v>
      </c>
      <c r="D15" s="86">
        <v>44585</v>
      </c>
      <c r="E15" s="332">
        <v>126</v>
      </c>
      <c r="F15" s="85" t="s">
        <v>1439</v>
      </c>
      <c r="G15" s="87" t="s">
        <v>4360</v>
      </c>
      <c r="H15" s="87"/>
      <c r="I15" s="87"/>
      <c r="J15" s="87"/>
      <c r="K15" s="87"/>
      <c r="L15" s="385"/>
      <c r="M15" s="385"/>
      <c r="N15" s="144">
        <v>3042009.35</v>
      </c>
      <c r="O15" s="144">
        <v>0</v>
      </c>
      <c r="P15" s="145">
        <v>3042009.35</v>
      </c>
      <c r="Q15" s="87"/>
    </row>
    <row r="16" spans="1:17" ht="51">
      <c r="A16" s="85">
        <v>86</v>
      </c>
      <c r="B16" s="163" t="s">
        <v>2008</v>
      </c>
      <c r="C16" s="69" t="s">
        <v>51</v>
      </c>
      <c r="D16" s="86">
        <v>44602</v>
      </c>
      <c r="E16" s="332">
        <v>259</v>
      </c>
      <c r="F16" s="85" t="s">
        <v>2009</v>
      </c>
      <c r="G16" s="87" t="s">
        <v>2010</v>
      </c>
      <c r="H16" s="87"/>
      <c r="I16" s="87"/>
      <c r="J16" s="87"/>
      <c r="K16" s="87"/>
      <c r="L16" s="385"/>
      <c r="M16" s="385"/>
      <c r="N16" s="144">
        <v>189289.97</v>
      </c>
      <c r="O16" s="144">
        <v>0</v>
      </c>
      <c r="P16" s="145">
        <v>189289.97</v>
      </c>
      <c r="Q16" s="87"/>
    </row>
    <row r="17" spans="1:17" ht="51">
      <c r="A17" s="85" t="s">
        <v>542</v>
      </c>
      <c r="B17" s="163" t="s">
        <v>1435</v>
      </c>
      <c r="C17" s="69" t="s">
        <v>591</v>
      </c>
      <c r="D17" s="86">
        <v>44602</v>
      </c>
      <c r="E17" s="332">
        <v>259</v>
      </c>
      <c r="F17" s="85" t="s">
        <v>614</v>
      </c>
      <c r="G17" s="87" t="s">
        <v>2010</v>
      </c>
      <c r="H17" s="87"/>
      <c r="I17" s="87"/>
      <c r="J17" s="87"/>
      <c r="K17" s="87"/>
      <c r="L17" s="385"/>
      <c r="M17" s="385"/>
      <c r="N17" s="144">
        <v>0</v>
      </c>
      <c r="O17" s="144">
        <v>189289.97</v>
      </c>
      <c r="P17" s="145">
        <v>189289.97</v>
      </c>
      <c r="Q17" s="87"/>
    </row>
    <row r="18" spans="1:17" ht="51">
      <c r="A18" s="85">
        <v>389</v>
      </c>
      <c r="B18" s="163" t="s">
        <v>1436</v>
      </c>
      <c r="C18" s="69" t="s">
        <v>1437</v>
      </c>
      <c r="D18" s="86">
        <v>44613</v>
      </c>
      <c r="E18" s="332">
        <v>344</v>
      </c>
      <c r="F18" s="85" t="s">
        <v>1439</v>
      </c>
      <c r="G18" s="87" t="s">
        <v>2011</v>
      </c>
      <c r="H18" s="87"/>
      <c r="I18" s="87"/>
      <c r="J18" s="87"/>
      <c r="K18" s="87"/>
      <c r="L18" s="385"/>
      <c r="M18" s="385"/>
      <c r="N18" s="144">
        <v>128559.05</v>
      </c>
      <c r="O18" s="144">
        <v>0</v>
      </c>
      <c r="P18" s="145">
        <v>128559.05</v>
      </c>
      <c r="Q18" s="87"/>
    </row>
    <row r="19" spans="1:17" ht="51">
      <c r="A19" s="85">
        <v>291</v>
      </c>
      <c r="B19" s="163" t="s">
        <v>1436</v>
      </c>
      <c r="C19" s="69" t="s">
        <v>120</v>
      </c>
      <c r="D19" s="86">
        <v>44614</v>
      </c>
      <c r="E19" s="332">
        <v>351</v>
      </c>
      <c r="F19" s="85" t="s">
        <v>2012</v>
      </c>
      <c r="G19" s="87" t="s">
        <v>2013</v>
      </c>
      <c r="H19" s="87"/>
      <c r="I19" s="87"/>
      <c r="J19" s="87"/>
      <c r="K19" s="87"/>
      <c r="L19" s="385"/>
      <c r="M19" s="385"/>
      <c r="N19" s="144">
        <v>5572485.1500000004</v>
      </c>
      <c r="O19" s="144">
        <v>0</v>
      </c>
      <c r="P19" s="145">
        <v>5572485.1500000004</v>
      </c>
      <c r="Q19" s="87"/>
    </row>
    <row r="20" spans="1:17" ht="51">
      <c r="A20" s="85" t="s">
        <v>542</v>
      </c>
      <c r="B20" s="163" t="s">
        <v>1435</v>
      </c>
      <c r="C20" s="69" t="s">
        <v>591</v>
      </c>
      <c r="D20" s="86">
        <v>44614</v>
      </c>
      <c r="E20" s="332">
        <v>351</v>
      </c>
      <c r="F20" s="85" t="s">
        <v>614</v>
      </c>
      <c r="G20" s="87" t="s">
        <v>2013</v>
      </c>
      <c r="H20" s="87"/>
      <c r="I20" s="87"/>
      <c r="J20" s="87"/>
      <c r="K20" s="87"/>
      <c r="L20" s="385"/>
      <c r="M20" s="385"/>
      <c r="N20" s="144">
        <v>0</v>
      </c>
      <c r="O20" s="144">
        <v>5572485.1500000004</v>
      </c>
      <c r="P20" s="145">
        <v>5572485.1500000004</v>
      </c>
      <c r="Q20" s="87"/>
    </row>
    <row r="21" spans="1:17" ht="51">
      <c r="A21" s="85" t="s">
        <v>542</v>
      </c>
      <c r="B21" s="163" t="s">
        <v>1435</v>
      </c>
      <c r="C21" s="69" t="s">
        <v>591</v>
      </c>
      <c r="D21" s="86">
        <v>44635</v>
      </c>
      <c r="E21" s="332">
        <v>564</v>
      </c>
      <c r="F21" s="85" t="s">
        <v>614</v>
      </c>
      <c r="G21" s="87" t="s">
        <v>2297</v>
      </c>
      <c r="H21" s="87"/>
      <c r="I21" s="87"/>
      <c r="J21" s="87"/>
      <c r="K21" s="87"/>
      <c r="L21" s="385"/>
      <c r="M21" s="385"/>
      <c r="N21" s="144">
        <v>0</v>
      </c>
      <c r="O21" s="144">
        <v>57035096.840000004</v>
      </c>
      <c r="P21" s="145">
        <v>57035096.840000004</v>
      </c>
      <c r="Q21" s="87"/>
    </row>
    <row r="22" spans="1:17" ht="51">
      <c r="A22" s="85" t="s">
        <v>542</v>
      </c>
      <c r="B22" s="163" t="s">
        <v>1435</v>
      </c>
      <c r="C22" s="69" t="s">
        <v>591</v>
      </c>
      <c r="D22" s="86">
        <v>44635</v>
      </c>
      <c r="E22" s="332">
        <v>565</v>
      </c>
      <c r="F22" s="85" t="s">
        <v>614</v>
      </c>
      <c r="G22" s="87" t="s">
        <v>2298</v>
      </c>
      <c r="H22" s="87"/>
      <c r="I22" s="87"/>
      <c r="J22" s="87"/>
      <c r="K22" s="87"/>
      <c r="L22" s="385"/>
      <c r="M22" s="385"/>
      <c r="N22" s="144">
        <v>0</v>
      </c>
      <c r="O22" s="144">
        <v>18880846.620000001</v>
      </c>
      <c r="P22" s="145">
        <v>18880846.620000001</v>
      </c>
      <c r="Q22" s="87"/>
    </row>
    <row r="23" spans="1:17" ht="51">
      <c r="A23" s="85" t="s">
        <v>542</v>
      </c>
      <c r="B23" s="163" t="s">
        <v>1435</v>
      </c>
      <c r="C23" s="69" t="s">
        <v>591</v>
      </c>
      <c r="D23" s="86">
        <v>44636</v>
      </c>
      <c r="E23" s="332">
        <v>566</v>
      </c>
      <c r="F23" s="85" t="s">
        <v>614</v>
      </c>
      <c r="G23" s="87" t="s">
        <v>2299</v>
      </c>
      <c r="H23" s="87"/>
      <c r="I23" s="87"/>
      <c r="J23" s="87"/>
      <c r="K23" s="87"/>
      <c r="L23" s="385"/>
      <c r="M23" s="385"/>
      <c r="N23" s="144">
        <v>0</v>
      </c>
      <c r="O23" s="144">
        <v>1108085.56</v>
      </c>
      <c r="P23" s="145">
        <v>1108085.56</v>
      </c>
      <c r="Q23" s="87"/>
    </row>
    <row r="24" spans="1:17" ht="51">
      <c r="A24" s="85">
        <v>389</v>
      </c>
      <c r="B24" s="163" t="s">
        <v>1436</v>
      </c>
      <c r="C24" s="69" t="s">
        <v>1437</v>
      </c>
      <c r="D24" s="86">
        <v>44641</v>
      </c>
      <c r="E24" s="332">
        <v>584</v>
      </c>
      <c r="F24" s="85" t="s">
        <v>1439</v>
      </c>
      <c r="G24" s="87" t="s">
        <v>2300</v>
      </c>
      <c r="H24" s="87"/>
      <c r="I24" s="87"/>
      <c r="J24" s="87"/>
      <c r="K24" s="87"/>
      <c r="L24" s="385"/>
      <c r="M24" s="385"/>
      <c r="N24" s="144">
        <v>128559.05</v>
      </c>
      <c r="O24" s="144">
        <v>0</v>
      </c>
      <c r="P24" s="145">
        <v>128559.05</v>
      </c>
      <c r="Q24" s="87"/>
    </row>
    <row r="25" spans="1:17" ht="51">
      <c r="A25" s="85">
        <v>86</v>
      </c>
      <c r="B25" s="163" t="s">
        <v>1436</v>
      </c>
      <c r="C25" s="69" t="s">
        <v>51</v>
      </c>
      <c r="D25" s="86">
        <v>44642</v>
      </c>
      <c r="E25" s="332">
        <v>589</v>
      </c>
      <c r="F25" s="85" t="s">
        <v>2301</v>
      </c>
      <c r="G25" s="87" t="s">
        <v>2302</v>
      </c>
      <c r="H25" s="87"/>
      <c r="I25" s="87"/>
      <c r="J25" s="87"/>
      <c r="K25" s="87"/>
      <c r="L25" s="385"/>
      <c r="M25" s="385"/>
      <c r="N25" s="144">
        <v>59268.75</v>
      </c>
      <c r="O25" s="144">
        <v>0</v>
      </c>
      <c r="P25" s="145">
        <v>59268.75</v>
      </c>
      <c r="Q25" s="87"/>
    </row>
    <row r="26" spans="1:17" ht="51">
      <c r="A26" s="85" t="s">
        <v>542</v>
      </c>
      <c r="B26" s="163" t="s">
        <v>1435</v>
      </c>
      <c r="C26" s="69" t="s">
        <v>591</v>
      </c>
      <c r="D26" s="86">
        <v>44642</v>
      </c>
      <c r="E26" s="332">
        <v>589</v>
      </c>
      <c r="F26" s="85" t="s">
        <v>614</v>
      </c>
      <c r="G26" s="87" t="s">
        <v>2302</v>
      </c>
      <c r="H26" s="87"/>
      <c r="I26" s="87"/>
      <c r="J26" s="87"/>
      <c r="K26" s="87"/>
      <c r="L26" s="385"/>
      <c r="M26" s="385"/>
      <c r="N26" s="144">
        <v>0</v>
      </c>
      <c r="O26" s="144">
        <v>59268.75</v>
      </c>
      <c r="P26" s="145">
        <v>59268.75</v>
      </c>
      <c r="Q26" s="87"/>
    </row>
    <row r="27" spans="1:17" ht="51">
      <c r="A27" s="85" t="s">
        <v>540</v>
      </c>
      <c r="B27" s="163" t="s">
        <v>1436</v>
      </c>
      <c r="C27" s="69" t="s">
        <v>591</v>
      </c>
      <c r="D27" s="86">
        <v>44650</v>
      </c>
      <c r="E27" s="332">
        <v>733</v>
      </c>
      <c r="F27" s="85" t="s">
        <v>1719</v>
      </c>
      <c r="G27" s="87" t="s">
        <v>2303</v>
      </c>
      <c r="H27" s="87"/>
      <c r="I27" s="87"/>
      <c r="J27" s="87"/>
      <c r="K27" s="87"/>
      <c r="L27" s="385"/>
      <c r="M27" s="385"/>
      <c r="N27" s="144">
        <v>216</v>
      </c>
      <c r="O27" s="144">
        <v>0</v>
      </c>
      <c r="P27" s="145">
        <v>216</v>
      </c>
      <c r="Q27" s="87"/>
    </row>
    <row r="28" spans="1:17" ht="51">
      <c r="A28" s="85">
        <v>389</v>
      </c>
      <c r="B28" s="163" t="s">
        <v>1436</v>
      </c>
      <c r="C28" s="69" t="s">
        <v>1437</v>
      </c>
      <c r="D28" s="86">
        <v>44655</v>
      </c>
      <c r="E28" s="332">
        <v>799</v>
      </c>
      <c r="F28" s="85" t="s">
        <v>1439</v>
      </c>
      <c r="G28" s="87" t="s">
        <v>4361</v>
      </c>
      <c r="H28" s="87"/>
      <c r="I28" s="87"/>
      <c r="J28" s="87"/>
      <c r="K28" s="87"/>
      <c r="L28" s="385"/>
      <c r="M28" s="385"/>
      <c r="N28" s="144">
        <v>1000000</v>
      </c>
      <c r="O28" s="144">
        <v>0</v>
      </c>
      <c r="P28" s="145">
        <v>1000000</v>
      </c>
      <c r="Q28" s="87"/>
    </row>
    <row r="29" spans="1:17" ht="51">
      <c r="A29" s="85">
        <v>389</v>
      </c>
      <c r="B29" s="163" t="s">
        <v>1436</v>
      </c>
      <c r="C29" s="69" t="s">
        <v>1437</v>
      </c>
      <c r="D29" s="86">
        <v>44670</v>
      </c>
      <c r="E29" s="332">
        <v>921</v>
      </c>
      <c r="F29" s="85" t="s">
        <v>1439</v>
      </c>
      <c r="G29" s="87" t="s">
        <v>2601</v>
      </c>
      <c r="H29" s="87"/>
      <c r="I29" s="87"/>
      <c r="J29" s="87"/>
      <c r="K29" s="87"/>
      <c r="L29" s="385"/>
      <c r="M29" s="385"/>
      <c r="N29" s="144">
        <v>128559.05</v>
      </c>
      <c r="O29" s="144">
        <v>0</v>
      </c>
      <c r="P29" s="145">
        <v>128559.05</v>
      </c>
      <c r="Q29" s="87"/>
    </row>
    <row r="30" spans="1:17" ht="51">
      <c r="A30" s="85">
        <v>86</v>
      </c>
      <c r="B30" s="163" t="s">
        <v>2008</v>
      </c>
      <c r="C30" s="69" t="s">
        <v>51</v>
      </c>
      <c r="D30" s="86">
        <v>44670</v>
      </c>
      <c r="E30" s="332">
        <v>922</v>
      </c>
      <c r="F30" s="85" t="s">
        <v>2009</v>
      </c>
      <c r="G30" s="87" t="s">
        <v>2602</v>
      </c>
      <c r="H30" s="87"/>
      <c r="I30" s="87"/>
      <c r="J30" s="87"/>
      <c r="K30" s="87"/>
      <c r="L30" s="385"/>
      <c r="M30" s="385"/>
      <c r="N30" s="144">
        <v>157197.18</v>
      </c>
      <c r="O30" s="144">
        <v>0</v>
      </c>
      <c r="P30" s="145">
        <v>157197.18</v>
      </c>
      <c r="Q30" s="87"/>
    </row>
    <row r="31" spans="1:17" ht="51">
      <c r="A31" s="85" t="s">
        <v>542</v>
      </c>
      <c r="B31" s="163" t="s">
        <v>1435</v>
      </c>
      <c r="C31" s="69" t="s">
        <v>591</v>
      </c>
      <c r="D31" s="86">
        <v>44670</v>
      </c>
      <c r="E31" s="332">
        <v>922</v>
      </c>
      <c r="F31" s="85" t="s">
        <v>614</v>
      </c>
      <c r="G31" s="87" t="s">
        <v>2602</v>
      </c>
      <c r="H31" s="87"/>
      <c r="I31" s="87"/>
      <c r="J31" s="87"/>
      <c r="K31" s="87"/>
      <c r="L31" s="385"/>
      <c r="M31" s="385"/>
      <c r="N31" s="144">
        <v>0</v>
      </c>
      <c r="O31" s="144">
        <v>157197.18</v>
      </c>
      <c r="P31" s="145">
        <v>157197.18</v>
      </c>
      <c r="Q31" s="87"/>
    </row>
    <row r="32" spans="1:17" ht="51">
      <c r="A32" s="85">
        <v>291</v>
      </c>
      <c r="B32" s="163" t="s">
        <v>1436</v>
      </c>
      <c r="C32" s="69" t="s">
        <v>120</v>
      </c>
      <c r="D32" s="86">
        <v>44677</v>
      </c>
      <c r="E32" s="332">
        <v>1035</v>
      </c>
      <c r="F32" s="85" t="s">
        <v>2603</v>
      </c>
      <c r="G32" s="87" t="s">
        <v>2604</v>
      </c>
      <c r="H32" s="87"/>
      <c r="I32" s="87"/>
      <c r="J32" s="87"/>
      <c r="K32" s="87"/>
      <c r="L32" s="385"/>
      <c r="M32" s="385"/>
      <c r="N32" s="144">
        <v>35119560</v>
      </c>
      <c r="O32" s="144">
        <v>0</v>
      </c>
      <c r="P32" s="145">
        <v>35119560</v>
      </c>
      <c r="Q32" s="87"/>
    </row>
    <row r="33" spans="1:17" ht="51">
      <c r="A33" s="85" t="s">
        <v>542</v>
      </c>
      <c r="B33" s="163" t="s">
        <v>1435</v>
      </c>
      <c r="C33" s="69" t="s">
        <v>591</v>
      </c>
      <c r="D33" s="86">
        <v>44677</v>
      </c>
      <c r="E33" s="332">
        <v>1035</v>
      </c>
      <c r="F33" s="85" t="s">
        <v>614</v>
      </c>
      <c r="G33" s="87" t="s">
        <v>2604</v>
      </c>
      <c r="H33" s="87"/>
      <c r="I33" s="87"/>
      <c r="J33" s="87"/>
      <c r="K33" s="87"/>
      <c r="L33" s="385"/>
      <c r="M33" s="385"/>
      <c r="N33" s="144">
        <v>0</v>
      </c>
      <c r="O33" s="144">
        <v>35119560</v>
      </c>
      <c r="P33" s="145">
        <v>35119560</v>
      </c>
      <c r="Q33" s="87"/>
    </row>
    <row r="34" spans="1:17" ht="51">
      <c r="A34" s="85" t="s">
        <v>542</v>
      </c>
      <c r="B34" s="163" t="s">
        <v>1435</v>
      </c>
      <c r="C34" s="69" t="s">
        <v>591</v>
      </c>
      <c r="D34" s="86">
        <v>44686</v>
      </c>
      <c r="E34" s="332">
        <v>1147</v>
      </c>
      <c r="F34" s="85" t="s">
        <v>614</v>
      </c>
      <c r="G34" s="87" t="s">
        <v>2886</v>
      </c>
      <c r="H34" s="87"/>
      <c r="I34" s="87"/>
      <c r="J34" s="87"/>
      <c r="K34" s="87"/>
      <c r="L34" s="385"/>
      <c r="M34" s="385"/>
      <c r="N34" s="144">
        <v>0</v>
      </c>
      <c r="O34" s="144">
        <v>0.01</v>
      </c>
      <c r="P34" s="145">
        <v>0.01</v>
      </c>
      <c r="Q34" s="87"/>
    </row>
    <row r="35" spans="1:17" ht="51">
      <c r="A35" s="85">
        <v>512</v>
      </c>
      <c r="B35" s="163" t="s">
        <v>1436</v>
      </c>
      <c r="C35" s="69" t="s">
        <v>695</v>
      </c>
      <c r="D35" s="86">
        <v>44691</v>
      </c>
      <c r="E35" s="332">
        <v>1201</v>
      </c>
      <c r="F35" s="85" t="s">
        <v>2887</v>
      </c>
      <c r="G35" s="87" t="s">
        <v>2888</v>
      </c>
      <c r="H35" s="87"/>
      <c r="I35" s="87"/>
      <c r="J35" s="87"/>
      <c r="K35" s="87"/>
      <c r="L35" s="385"/>
      <c r="M35" s="385"/>
      <c r="N35" s="144">
        <v>345473.05</v>
      </c>
      <c r="O35" s="144">
        <v>0</v>
      </c>
      <c r="P35" s="145">
        <v>345473.05</v>
      </c>
      <c r="Q35" s="87"/>
    </row>
    <row r="36" spans="1:17" ht="51">
      <c r="A36" s="85">
        <v>291</v>
      </c>
      <c r="B36" s="163" t="s">
        <v>1436</v>
      </c>
      <c r="C36" s="69" t="s">
        <v>120</v>
      </c>
      <c r="D36" s="86">
        <v>44691</v>
      </c>
      <c r="E36" s="332">
        <v>1203</v>
      </c>
      <c r="F36" s="85" t="s">
        <v>2012</v>
      </c>
      <c r="G36" s="87" t="s">
        <v>2889</v>
      </c>
      <c r="H36" s="87"/>
      <c r="I36" s="87"/>
      <c r="J36" s="87"/>
      <c r="K36" s="87"/>
      <c r="L36" s="385"/>
      <c r="M36" s="385"/>
      <c r="N36" s="144">
        <v>3823312.26</v>
      </c>
      <c r="O36" s="144">
        <v>0</v>
      </c>
      <c r="P36" s="145">
        <v>3823312.26</v>
      </c>
      <c r="Q36" s="87"/>
    </row>
    <row r="37" spans="1:17" ht="51">
      <c r="A37" s="85" t="s">
        <v>542</v>
      </c>
      <c r="B37" s="163" t="s">
        <v>1435</v>
      </c>
      <c r="C37" s="69" t="s">
        <v>591</v>
      </c>
      <c r="D37" s="86">
        <v>44691</v>
      </c>
      <c r="E37" s="332">
        <v>1203</v>
      </c>
      <c r="F37" s="85" t="s">
        <v>614</v>
      </c>
      <c r="G37" s="87" t="s">
        <v>2889</v>
      </c>
      <c r="H37" s="87"/>
      <c r="I37" s="87"/>
      <c r="J37" s="87"/>
      <c r="K37" s="87"/>
      <c r="L37" s="385"/>
      <c r="M37" s="385"/>
      <c r="N37" s="144">
        <v>0</v>
      </c>
      <c r="O37" s="144">
        <v>3823312.26</v>
      </c>
      <c r="P37" s="145">
        <v>3823312.26</v>
      </c>
      <c r="Q37" s="87"/>
    </row>
    <row r="38" spans="1:17" ht="51">
      <c r="A38" s="85">
        <v>86</v>
      </c>
      <c r="B38" s="163" t="s">
        <v>1436</v>
      </c>
      <c r="C38" s="69" t="s">
        <v>51</v>
      </c>
      <c r="D38" s="86">
        <v>44691</v>
      </c>
      <c r="E38" s="332">
        <v>1204</v>
      </c>
      <c r="F38" s="85" t="s">
        <v>2301</v>
      </c>
      <c r="G38" s="87" t="s">
        <v>2890</v>
      </c>
      <c r="H38" s="87"/>
      <c r="I38" s="87"/>
      <c r="J38" s="87"/>
      <c r="K38" s="87"/>
      <c r="L38" s="385"/>
      <c r="M38" s="385"/>
      <c r="N38" s="144">
        <v>59572.79</v>
      </c>
      <c r="O38" s="144">
        <v>0</v>
      </c>
      <c r="P38" s="145">
        <v>59572.79</v>
      </c>
      <c r="Q38" s="87"/>
    </row>
    <row r="39" spans="1:17" ht="51">
      <c r="A39" s="85" t="s">
        <v>542</v>
      </c>
      <c r="B39" s="163" t="s">
        <v>1435</v>
      </c>
      <c r="C39" s="69" t="s">
        <v>591</v>
      </c>
      <c r="D39" s="86">
        <v>44691</v>
      </c>
      <c r="E39" s="332">
        <v>1204</v>
      </c>
      <c r="F39" s="85" t="s">
        <v>614</v>
      </c>
      <c r="G39" s="87" t="s">
        <v>2890</v>
      </c>
      <c r="H39" s="87"/>
      <c r="I39" s="87"/>
      <c r="J39" s="87"/>
      <c r="K39" s="87"/>
      <c r="L39" s="385"/>
      <c r="M39" s="385"/>
      <c r="N39" s="144">
        <v>0</v>
      </c>
      <c r="O39" s="144">
        <v>59572.79</v>
      </c>
      <c r="P39" s="145">
        <v>59572.79</v>
      </c>
      <c r="Q39" s="87"/>
    </row>
    <row r="40" spans="1:17" ht="51">
      <c r="A40" s="85" t="s">
        <v>542</v>
      </c>
      <c r="B40" s="163" t="s">
        <v>1435</v>
      </c>
      <c r="C40" s="69" t="s">
        <v>591</v>
      </c>
      <c r="D40" s="86">
        <v>44691</v>
      </c>
      <c r="E40" s="332">
        <v>1206</v>
      </c>
      <c r="F40" s="85" t="s">
        <v>614</v>
      </c>
      <c r="G40" s="87" t="s">
        <v>2891</v>
      </c>
      <c r="H40" s="87"/>
      <c r="I40" s="87"/>
      <c r="J40" s="87"/>
      <c r="K40" s="87"/>
      <c r="L40" s="385"/>
      <c r="M40" s="385"/>
      <c r="N40" s="144">
        <v>0</v>
      </c>
      <c r="O40" s="144">
        <v>215417.86</v>
      </c>
      <c r="P40" s="145">
        <v>215417.86</v>
      </c>
      <c r="Q40" s="87"/>
    </row>
    <row r="41" spans="1:17" ht="51">
      <c r="A41" s="85" t="s">
        <v>542</v>
      </c>
      <c r="B41" s="163" t="s">
        <v>1435</v>
      </c>
      <c r="C41" s="69" t="s">
        <v>591</v>
      </c>
      <c r="D41" s="86">
        <v>44694</v>
      </c>
      <c r="E41" s="332">
        <v>1261</v>
      </c>
      <c r="F41" s="85" t="s">
        <v>614</v>
      </c>
      <c r="G41" s="87" t="s">
        <v>2892</v>
      </c>
      <c r="H41" s="87"/>
      <c r="I41" s="87"/>
      <c r="J41" s="87"/>
      <c r="K41" s="87"/>
      <c r="L41" s="385"/>
      <c r="M41" s="385"/>
      <c r="N41" s="144">
        <v>0</v>
      </c>
      <c r="O41" s="144">
        <v>370.86</v>
      </c>
      <c r="P41" s="145">
        <v>370.86</v>
      </c>
      <c r="Q41" s="87"/>
    </row>
    <row r="42" spans="1:17" ht="51">
      <c r="A42" s="85">
        <v>389</v>
      </c>
      <c r="B42" s="163" t="s">
        <v>1436</v>
      </c>
      <c r="C42" s="69" t="s">
        <v>1437</v>
      </c>
      <c r="D42" s="86">
        <v>44700</v>
      </c>
      <c r="E42" s="332">
        <v>1330</v>
      </c>
      <c r="F42" s="85" t="s">
        <v>1439</v>
      </c>
      <c r="G42" s="87" t="s">
        <v>2893</v>
      </c>
      <c r="H42" s="87"/>
      <c r="I42" s="87"/>
      <c r="J42" s="87"/>
      <c r="K42" s="87"/>
      <c r="L42" s="385"/>
      <c r="M42" s="385"/>
      <c r="N42" s="144">
        <v>128559.05</v>
      </c>
      <c r="O42" s="144">
        <v>0</v>
      </c>
      <c r="P42" s="145">
        <v>128559.05</v>
      </c>
      <c r="Q42" s="87"/>
    </row>
    <row r="43" spans="1:17" ht="51">
      <c r="A43" s="85">
        <v>389</v>
      </c>
      <c r="B43" s="163" t="s">
        <v>1436</v>
      </c>
      <c r="C43" s="69" t="s">
        <v>1437</v>
      </c>
      <c r="D43" s="86">
        <v>44726</v>
      </c>
      <c r="E43" s="332">
        <v>1617</v>
      </c>
      <c r="F43" s="85" t="s">
        <v>1439</v>
      </c>
      <c r="G43" s="87" t="s">
        <v>4362</v>
      </c>
      <c r="H43" s="87"/>
      <c r="I43" s="87"/>
      <c r="J43" s="87"/>
      <c r="K43" s="87"/>
      <c r="L43" s="385"/>
      <c r="M43" s="385"/>
      <c r="N43" s="144">
        <v>6000000</v>
      </c>
      <c r="O43" s="144">
        <v>0</v>
      </c>
      <c r="P43" s="145">
        <v>6000000</v>
      </c>
      <c r="Q43" s="87"/>
    </row>
    <row r="44" spans="1:17" ht="63.75">
      <c r="A44" s="85">
        <v>389</v>
      </c>
      <c r="B44" s="163" t="s">
        <v>1436</v>
      </c>
      <c r="C44" s="69" t="s">
        <v>1437</v>
      </c>
      <c r="D44" s="86">
        <v>44732</v>
      </c>
      <c r="E44" s="332">
        <v>1728</v>
      </c>
      <c r="F44" s="85" t="s">
        <v>1439</v>
      </c>
      <c r="G44" s="87" t="s">
        <v>3208</v>
      </c>
      <c r="H44" s="87"/>
      <c r="I44" s="87"/>
      <c r="J44" s="87"/>
      <c r="K44" s="87"/>
      <c r="L44" s="385"/>
      <c r="M44" s="385"/>
      <c r="N44" s="144">
        <v>128559.05</v>
      </c>
      <c r="O44" s="144">
        <v>0</v>
      </c>
      <c r="P44" s="145">
        <v>128559.05</v>
      </c>
      <c r="Q44" s="87"/>
    </row>
    <row r="45" spans="1:17" ht="51">
      <c r="A45" s="85" t="s">
        <v>542</v>
      </c>
      <c r="B45" s="163" t="s">
        <v>1435</v>
      </c>
      <c r="C45" s="69" t="s">
        <v>591</v>
      </c>
      <c r="D45" s="86">
        <v>44734</v>
      </c>
      <c r="E45" s="332">
        <v>1741</v>
      </c>
      <c r="F45" s="85" t="s">
        <v>614</v>
      </c>
      <c r="G45" s="87" t="s">
        <v>3209</v>
      </c>
      <c r="H45" s="87"/>
      <c r="I45" s="87"/>
      <c r="J45" s="87"/>
      <c r="K45" s="87"/>
      <c r="L45" s="385"/>
      <c r="M45" s="385"/>
      <c r="N45" s="144">
        <v>0</v>
      </c>
      <c r="O45" s="144">
        <v>6872420</v>
      </c>
      <c r="P45" s="145">
        <v>6872420</v>
      </c>
      <c r="Q45" s="87"/>
    </row>
    <row r="46" spans="1:17" ht="51">
      <c r="A46" s="85">
        <v>389</v>
      </c>
      <c r="B46" s="163" t="s">
        <v>1436</v>
      </c>
      <c r="C46" s="69" t="s">
        <v>1437</v>
      </c>
      <c r="D46" s="86">
        <v>44740</v>
      </c>
      <c r="E46" s="332">
        <v>1802</v>
      </c>
      <c r="F46" s="85" t="s">
        <v>1439</v>
      </c>
      <c r="G46" s="87" t="s">
        <v>4363</v>
      </c>
      <c r="H46" s="87"/>
      <c r="I46" s="87"/>
      <c r="J46" s="87"/>
      <c r="K46" s="87"/>
      <c r="L46" s="385"/>
      <c r="M46" s="385"/>
      <c r="N46" s="144">
        <v>3850015.98</v>
      </c>
      <c r="O46" s="144">
        <v>0</v>
      </c>
      <c r="P46" s="145">
        <v>3850015.98</v>
      </c>
      <c r="Q46" s="87"/>
    </row>
    <row r="47" spans="1:17" ht="63.75">
      <c r="A47" s="85" t="s">
        <v>542</v>
      </c>
      <c r="B47" s="163" t="s">
        <v>1435</v>
      </c>
      <c r="C47" s="69" t="s">
        <v>591</v>
      </c>
      <c r="D47" s="86">
        <v>44761</v>
      </c>
      <c r="E47" s="332">
        <v>2092</v>
      </c>
      <c r="F47" s="85" t="s">
        <v>614</v>
      </c>
      <c r="G47" s="87" t="s">
        <v>3565</v>
      </c>
      <c r="H47" s="87"/>
      <c r="I47" s="87"/>
      <c r="J47" s="87"/>
      <c r="K47" s="87"/>
      <c r="L47" s="385"/>
      <c r="M47" s="385"/>
      <c r="N47" s="144">
        <v>0</v>
      </c>
      <c r="O47" s="144">
        <v>128559.05</v>
      </c>
      <c r="P47" s="145">
        <v>128559.05</v>
      </c>
      <c r="Q47" s="87"/>
    </row>
    <row r="48" spans="1:17" ht="51">
      <c r="A48" s="85">
        <v>512</v>
      </c>
      <c r="B48" s="163" t="s">
        <v>1436</v>
      </c>
      <c r="C48" s="69" t="s">
        <v>695</v>
      </c>
      <c r="D48" s="86">
        <v>44762</v>
      </c>
      <c r="E48" s="332">
        <v>2101</v>
      </c>
      <c r="F48" s="85" t="s">
        <v>1423</v>
      </c>
      <c r="G48" s="87" t="s">
        <v>3566</v>
      </c>
      <c r="H48" s="87"/>
      <c r="I48" s="87"/>
      <c r="J48" s="87"/>
      <c r="K48" s="87"/>
      <c r="L48" s="385"/>
      <c r="M48" s="385"/>
      <c r="N48" s="144">
        <v>139335.01999999999</v>
      </c>
      <c r="O48" s="144">
        <v>0</v>
      </c>
      <c r="P48" s="145">
        <v>139335.01999999999</v>
      </c>
      <c r="Q48" s="87"/>
    </row>
    <row r="49" spans="1:17" ht="51">
      <c r="A49" s="85">
        <v>512</v>
      </c>
      <c r="B49" s="163" t="s">
        <v>1436</v>
      </c>
      <c r="C49" s="69" t="s">
        <v>695</v>
      </c>
      <c r="D49" s="86">
        <v>44762</v>
      </c>
      <c r="E49" s="332">
        <v>2102</v>
      </c>
      <c r="F49" s="85" t="s">
        <v>1438</v>
      </c>
      <c r="G49" s="87" t="s">
        <v>3567</v>
      </c>
      <c r="H49" s="87"/>
      <c r="I49" s="87"/>
      <c r="J49" s="87"/>
      <c r="K49" s="87"/>
      <c r="L49" s="385"/>
      <c r="M49" s="385"/>
      <c r="N49" s="144">
        <v>732870.6</v>
      </c>
      <c r="O49" s="144">
        <v>0</v>
      </c>
      <c r="P49" s="145">
        <v>732870.6</v>
      </c>
      <c r="Q49" s="87"/>
    </row>
    <row r="50" spans="1:17" ht="51">
      <c r="A50" s="85">
        <v>512</v>
      </c>
      <c r="B50" s="163" t="s">
        <v>1436</v>
      </c>
      <c r="C50" s="69" t="s">
        <v>695</v>
      </c>
      <c r="D50" s="86">
        <v>44762</v>
      </c>
      <c r="E50" s="332">
        <v>2103</v>
      </c>
      <c r="F50" s="85" t="s">
        <v>3568</v>
      </c>
      <c r="G50" s="87" t="s">
        <v>3569</v>
      </c>
      <c r="H50" s="87"/>
      <c r="I50" s="87"/>
      <c r="J50" s="87"/>
      <c r="K50" s="87"/>
      <c r="L50" s="385"/>
      <c r="M50" s="385"/>
      <c r="N50" s="144">
        <v>204896.45</v>
      </c>
      <c r="O50" s="144">
        <v>0</v>
      </c>
      <c r="P50" s="145">
        <v>204896.45</v>
      </c>
      <c r="Q50" s="87"/>
    </row>
    <row r="51" spans="1:17" ht="51">
      <c r="A51" s="85">
        <v>512</v>
      </c>
      <c r="B51" s="163" t="s">
        <v>1436</v>
      </c>
      <c r="C51" s="69" t="s">
        <v>695</v>
      </c>
      <c r="D51" s="86">
        <v>44762</v>
      </c>
      <c r="E51" s="332">
        <v>2104</v>
      </c>
      <c r="F51" s="85" t="s">
        <v>3570</v>
      </c>
      <c r="G51" s="87" t="s">
        <v>3571</v>
      </c>
      <c r="H51" s="87"/>
      <c r="I51" s="87"/>
      <c r="J51" s="87"/>
      <c r="K51" s="87"/>
      <c r="L51" s="385"/>
      <c r="M51" s="385"/>
      <c r="N51" s="144">
        <v>63550.28</v>
      </c>
      <c r="O51" s="144">
        <v>0</v>
      </c>
      <c r="P51" s="145">
        <v>63550.28</v>
      </c>
      <c r="Q51" s="87"/>
    </row>
    <row r="52" spans="1:17" ht="51">
      <c r="A52" s="85">
        <v>512</v>
      </c>
      <c r="B52" s="163" t="s">
        <v>1436</v>
      </c>
      <c r="C52" s="69" t="s">
        <v>695</v>
      </c>
      <c r="D52" s="86">
        <v>44762</v>
      </c>
      <c r="E52" s="332">
        <v>2105</v>
      </c>
      <c r="F52" s="85" t="s">
        <v>3572</v>
      </c>
      <c r="G52" s="87" t="s">
        <v>3573</v>
      </c>
      <c r="H52" s="87"/>
      <c r="I52" s="87"/>
      <c r="J52" s="87"/>
      <c r="K52" s="87"/>
      <c r="L52" s="385"/>
      <c r="M52" s="385"/>
      <c r="N52" s="144">
        <v>750.8</v>
      </c>
      <c r="O52" s="144">
        <v>0</v>
      </c>
      <c r="P52" s="145">
        <v>750.8</v>
      </c>
      <c r="Q52" s="87"/>
    </row>
    <row r="53" spans="1:17" ht="51">
      <c r="A53" s="85">
        <v>512</v>
      </c>
      <c r="B53" s="163" t="s">
        <v>1436</v>
      </c>
      <c r="C53" s="69" t="s">
        <v>695</v>
      </c>
      <c r="D53" s="86">
        <v>44762</v>
      </c>
      <c r="E53" s="332">
        <v>2106</v>
      </c>
      <c r="F53" s="85" t="s">
        <v>3574</v>
      </c>
      <c r="G53" s="87" t="s">
        <v>3575</v>
      </c>
      <c r="H53" s="87"/>
      <c r="I53" s="87"/>
      <c r="J53" s="87"/>
      <c r="K53" s="87"/>
      <c r="L53" s="385"/>
      <c r="M53" s="385"/>
      <c r="N53" s="144">
        <v>7.45</v>
      </c>
      <c r="O53" s="144">
        <v>0</v>
      </c>
      <c r="P53" s="145">
        <v>7.45</v>
      </c>
      <c r="Q53" s="87"/>
    </row>
    <row r="54" spans="1:17" ht="51">
      <c r="A54" s="85">
        <v>512</v>
      </c>
      <c r="B54" s="163" t="s">
        <v>1436</v>
      </c>
      <c r="C54" s="69" t="s">
        <v>695</v>
      </c>
      <c r="D54" s="86">
        <v>44762</v>
      </c>
      <c r="E54" s="332">
        <v>2107</v>
      </c>
      <c r="F54" s="85" t="s">
        <v>3576</v>
      </c>
      <c r="G54" s="87" t="s">
        <v>3577</v>
      </c>
      <c r="H54" s="87"/>
      <c r="I54" s="87"/>
      <c r="J54" s="87"/>
      <c r="K54" s="87"/>
      <c r="L54" s="385"/>
      <c r="M54" s="385"/>
      <c r="N54" s="144">
        <v>400</v>
      </c>
      <c r="O54" s="144">
        <v>0</v>
      </c>
      <c r="P54" s="145">
        <v>400</v>
      </c>
      <c r="Q54" s="87"/>
    </row>
    <row r="55" spans="1:17" ht="51">
      <c r="A55" s="85">
        <v>512</v>
      </c>
      <c r="B55" s="163" t="s">
        <v>1436</v>
      </c>
      <c r="C55" s="69" t="s">
        <v>695</v>
      </c>
      <c r="D55" s="86">
        <v>44762</v>
      </c>
      <c r="E55" s="332">
        <v>2108</v>
      </c>
      <c r="F55" s="85" t="s">
        <v>3578</v>
      </c>
      <c r="G55" s="87" t="s">
        <v>3579</v>
      </c>
      <c r="H55" s="87"/>
      <c r="I55" s="87"/>
      <c r="J55" s="87"/>
      <c r="K55" s="87"/>
      <c r="L55" s="385"/>
      <c r="M55" s="385"/>
      <c r="N55" s="144">
        <v>1066765.3700000001</v>
      </c>
      <c r="O55" s="144">
        <v>0</v>
      </c>
      <c r="P55" s="145">
        <v>1066765.3700000001</v>
      </c>
      <c r="Q55" s="87"/>
    </row>
    <row r="56" spans="1:17" ht="51">
      <c r="A56" s="85">
        <v>512</v>
      </c>
      <c r="B56" s="163" t="s">
        <v>1436</v>
      </c>
      <c r="C56" s="69" t="s">
        <v>695</v>
      </c>
      <c r="D56" s="86">
        <v>44762</v>
      </c>
      <c r="E56" s="332">
        <v>2109</v>
      </c>
      <c r="F56" s="85" t="s">
        <v>3580</v>
      </c>
      <c r="G56" s="87" t="s">
        <v>3581</v>
      </c>
      <c r="H56" s="87"/>
      <c r="I56" s="87"/>
      <c r="J56" s="87"/>
      <c r="K56" s="87"/>
      <c r="L56" s="385"/>
      <c r="M56" s="385"/>
      <c r="N56" s="144">
        <v>24773.49</v>
      </c>
      <c r="O56" s="144">
        <v>0</v>
      </c>
      <c r="P56" s="145">
        <v>24773.49</v>
      </c>
      <c r="Q56" s="87"/>
    </row>
    <row r="57" spans="1:17" ht="51">
      <c r="A57" s="85">
        <v>86</v>
      </c>
      <c r="B57" s="163" t="s">
        <v>3582</v>
      </c>
      <c r="C57" s="69" t="s">
        <v>51</v>
      </c>
      <c r="D57" s="86">
        <v>44771</v>
      </c>
      <c r="E57" s="332">
        <v>2257</v>
      </c>
      <c r="F57" s="85" t="s">
        <v>3584</v>
      </c>
      <c r="G57" s="87" t="s">
        <v>3583</v>
      </c>
      <c r="H57" s="87"/>
      <c r="I57" s="87"/>
      <c r="J57" s="87"/>
      <c r="K57" s="87"/>
      <c r="L57" s="385"/>
      <c r="M57" s="385"/>
      <c r="N57" s="144">
        <v>0</v>
      </c>
      <c r="O57" s="144">
        <v>2140431.3199999998</v>
      </c>
      <c r="P57" s="145">
        <v>2140431.3199999998</v>
      </c>
      <c r="Q57" s="87"/>
    </row>
    <row r="58" spans="1:17" ht="51">
      <c r="A58" s="85">
        <v>291</v>
      </c>
      <c r="B58" s="163" t="s">
        <v>1436</v>
      </c>
      <c r="C58" s="69" t="s">
        <v>120</v>
      </c>
      <c r="D58" s="86">
        <v>44777</v>
      </c>
      <c r="E58" s="332">
        <v>2309</v>
      </c>
      <c r="F58" s="85" t="s">
        <v>4364</v>
      </c>
      <c r="G58" s="87" t="s">
        <v>4365</v>
      </c>
      <c r="H58" s="87"/>
      <c r="I58" s="87"/>
      <c r="J58" s="87"/>
      <c r="K58" s="87"/>
      <c r="L58" s="385"/>
      <c r="M58" s="385"/>
      <c r="N58" s="144">
        <v>6437870.7199999997</v>
      </c>
      <c r="O58" s="144">
        <v>0</v>
      </c>
      <c r="P58" s="145">
        <v>6437870.7199999997</v>
      </c>
      <c r="Q58" s="87"/>
    </row>
    <row r="59" spans="1:17" ht="51">
      <c r="A59" s="85" t="s">
        <v>542</v>
      </c>
      <c r="B59" s="163" t="s">
        <v>1435</v>
      </c>
      <c r="C59" s="69" t="s">
        <v>591</v>
      </c>
      <c r="D59" s="86">
        <v>44777</v>
      </c>
      <c r="E59" s="332">
        <v>2309</v>
      </c>
      <c r="F59" s="85" t="s">
        <v>614</v>
      </c>
      <c r="G59" s="87" t="s">
        <v>4365</v>
      </c>
      <c r="H59" s="87"/>
      <c r="I59" s="87"/>
      <c r="J59" s="87"/>
      <c r="K59" s="87"/>
      <c r="L59" s="385"/>
      <c r="M59" s="385"/>
      <c r="N59" s="144">
        <v>0</v>
      </c>
      <c r="O59" s="144">
        <v>6437870.7199999997</v>
      </c>
      <c r="P59" s="145">
        <v>6437870.7199999997</v>
      </c>
      <c r="Q59" s="87"/>
    </row>
    <row r="60" spans="1:17" ht="51">
      <c r="A60" s="85" t="s">
        <v>542</v>
      </c>
      <c r="B60" s="163" t="s">
        <v>1435</v>
      </c>
      <c r="C60" s="69" t="s">
        <v>591</v>
      </c>
      <c r="D60" s="86">
        <v>44783</v>
      </c>
      <c r="E60" s="332">
        <v>2358</v>
      </c>
      <c r="F60" s="85" t="s">
        <v>614</v>
      </c>
      <c r="G60" s="87" t="s">
        <v>4366</v>
      </c>
      <c r="H60" s="87"/>
      <c r="I60" s="87"/>
      <c r="J60" s="87"/>
      <c r="K60" s="87"/>
      <c r="L60" s="385"/>
      <c r="M60" s="385"/>
      <c r="N60" s="144">
        <v>370.86</v>
      </c>
      <c r="O60" s="144">
        <v>0</v>
      </c>
      <c r="P60" s="145">
        <v>370.86</v>
      </c>
      <c r="Q60" s="87"/>
    </row>
    <row r="61" spans="1:17" ht="63.75">
      <c r="A61" s="85">
        <v>389</v>
      </c>
      <c r="B61" s="163" t="s">
        <v>1436</v>
      </c>
      <c r="C61" s="69" t="s">
        <v>1437</v>
      </c>
      <c r="D61" s="86">
        <v>44792</v>
      </c>
      <c r="E61" s="332">
        <v>2455</v>
      </c>
      <c r="F61" s="85" t="s">
        <v>1439</v>
      </c>
      <c r="G61" s="87" t="s">
        <v>4367</v>
      </c>
      <c r="H61" s="87"/>
      <c r="I61" s="87"/>
      <c r="J61" s="87"/>
      <c r="K61" s="87"/>
      <c r="L61" s="385"/>
      <c r="M61" s="385"/>
      <c r="N61" s="144">
        <v>128559.05</v>
      </c>
      <c r="O61" s="144">
        <v>0</v>
      </c>
      <c r="P61" s="145">
        <v>128559.05</v>
      </c>
      <c r="Q61" s="87"/>
    </row>
    <row r="62" spans="1:17" ht="51">
      <c r="A62" s="85" t="s">
        <v>540</v>
      </c>
      <c r="B62" s="163" t="s">
        <v>1436</v>
      </c>
      <c r="C62" s="69" t="s">
        <v>591</v>
      </c>
      <c r="D62" s="86">
        <v>44798</v>
      </c>
      <c r="E62" s="332">
        <v>2497</v>
      </c>
      <c r="F62" s="85" t="s">
        <v>1719</v>
      </c>
      <c r="G62" s="87" t="s">
        <v>4368</v>
      </c>
      <c r="H62" s="87"/>
      <c r="I62" s="87"/>
      <c r="J62" s="87"/>
      <c r="K62" s="87"/>
      <c r="L62" s="385"/>
      <c r="M62" s="385"/>
      <c r="N62" s="144">
        <v>432.89</v>
      </c>
      <c r="O62" s="144">
        <v>0</v>
      </c>
      <c r="P62" s="145">
        <v>432.89</v>
      </c>
      <c r="Q62" s="87"/>
    </row>
    <row r="63" spans="1:17" ht="51">
      <c r="A63" s="85">
        <v>224</v>
      </c>
      <c r="B63" s="163" t="s">
        <v>1436</v>
      </c>
      <c r="C63" s="69" t="s">
        <v>96</v>
      </c>
      <c r="D63" s="86">
        <v>44798</v>
      </c>
      <c r="E63" s="332">
        <v>2497</v>
      </c>
      <c r="F63" s="85" t="s">
        <v>4369</v>
      </c>
      <c r="G63" s="87" t="s">
        <v>4368</v>
      </c>
      <c r="H63" s="87"/>
      <c r="I63" s="87"/>
      <c r="J63" s="87"/>
      <c r="K63" s="87"/>
      <c r="L63" s="385"/>
      <c r="M63" s="385"/>
      <c r="N63" s="144">
        <v>0</v>
      </c>
      <c r="O63" s="144">
        <v>432.89</v>
      </c>
      <c r="P63" s="145">
        <v>432.89</v>
      </c>
      <c r="Q63" s="87"/>
    </row>
    <row r="64" spans="1:17" ht="51">
      <c r="A64" s="85">
        <v>66</v>
      </c>
      <c r="B64" s="163" t="s">
        <v>3582</v>
      </c>
      <c r="C64" s="69" t="s">
        <v>47</v>
      </c>
      <c r="D64" s="86">
        <v>44806</v>
      </c>
      <c r="E64" s="332">
        <v>2614</v>
      </c>
      <c r="F64" s="85" t="s">
        <v>7075</v>
      </c>
      <c r="G64" s="87" t="s">
        <v>7076</v>
      </c>
      <c r="H64" s="87"/>
      <c r="I64" s="87"/>
      <c r="J64" s="87"/>
      <c r="K64" s="87"/>
      <c r="L64" s="385"/>
      <c r="M64" s="385"/>
      <c r="N64" s="144">
        <v>359323.96</v>
      </c>
      <c r="O64" s="144">
        <v>0</v>
      </c>
      <c r="P64" s="145">
        <v>359323.96</v>
      </c>
      <c r="Q64" s="87"/>
    </row>
    <row r="65" spans="1:17" ht="51">
      <c r="A65" s="85">
        <v>86</v>
      </c>
      <c r="B65" s="163" t="s">
        <v>3582</v>
      </c>
      <c r="C65" s="69" t="s">
        <v>51</v>
      </c>
      <c r="D65" s="86">
        <v>44806</v>
      </c>
      <c r="E65" s="332">
        <v>2614</v>
      </c>
      <c r="F65" s="85" t="s">
        <v>3584</v>
      </c>
      <c r="G65" s="87" t="s">
        <v>7076</v>
      </c>
      <c r="H65" s="87"/>
      <c r="I65" s="87"/>
      <c r="J65" s="87"/>
      <c r="K65" s="87"/>
      <c r="L65" s="385"/>
      <c r="M65" s="385"/>
      <c r="N65" s="144">
        <v>0</v>
      </c>
      <c r="O65" s="144">
        <v>359323.96</v>
      </c>
      <c r="P65" s="145">
        <v>359323.96</v>
      </c>
      <c r="Q65" s="87"/>
    </row>
    <row r="66" spans="1:17" ht="51">
      <c r="A66" s="85" t="s">
        <v>542</v>
      </c>
      <c r="B66" s="163" t="s">
        <v>1435</v>
      </c>
      <c r="C66" s="69" t="s">
        <v>591</v>
      </c>
      <c r="D66" s="86">
        <v>44818</v>
      </c>
      <c r="E66" s="332">
        <v>2712</v>
      </c>
      <c r="F66" s="85" t="s">
        <v>614</v>
      </c>
      <c r="G66" s="87" t="s">
        <v>7077</v>
      </c>
      <c r="H66" s="87"/>
      <c r="I66" s="87"/>
      <c r="J66" s="87"/>
      <c r="K66" s="87"/>
      <c r="L66" s="385"/>
      <c r="M66" s="385"/>
      <c r="N66" s="144">
        <v>8491.99</v>
      </c>
      <c r="O66" s="144">
        <v>0</v>
      </c>
      <c r="P66" s="145">
        <v>8491.99</v>
      </c>
      <c r="Q66" s="87"/>
    </row>
    <row r="67" spans="1:17" ht="51">
      <c r="A67" s="85">
        <v>513</v>
      </c>
      <c r="B67" s="163" t="s">
        <v>1436</v>
      </c>
      <c r="C67" s="69" t="s">
        <v>161</v>
      </c>
      <c r="D67" s="86">
        <v>44818</v>
      </c>
      <c r="E67" s="332">
        <v>2722</v>
      </c>
      <c r="F67" s="85" t="s">
        <v>7078</v>
      </c>
      <c r="G67" s="87" t="s">
        <v>7079</v>
      </c>
      <c r="H67" s="87"/>
      <c r="I67" s="87"/>
      <c r="J67" s="87"/>
      <c r="K67" s="87"/>
      <c r="L67" s="385"/>
      <c r="M67" s="385"/>
      <c r="N67" s="144">
        <v>127230574.17</v>
      </c>
      <c r="O67" s="144">
        <v>0</v>
      </c>
      <c r="P67" s="145">
        <v>127230574.17</v>
      </c>
      <c r="Q67" s="87"/>
    </row>
    <row r="68" spans="1:17" ht="51">
      <c r="A68" s="85">
        <v>513</v>
      </c>
      <c r="B68" s="163" t="s">
        <v>1436</v>
      </c>
      <c r="C68" s="69" t="s">
        <v>161</v>
      </c>
      <c r="D68" s="86">
        <v>44818</v>
      </c>
      <c r="E68" s="332">
        <v>2724</v>
      </c>
      <c r="F68" s="85" t="s">
        <v>7080</v>
      </c>
      <c r="G68" s="87" t="s">
        <v>7081</v>
      </c>
      <c r="H68" s="87"/>
      <c r="I68" s="87"/>
      <c r="J68" s="87"/>
      <c r="K68" s="87"/>
      <c r="L68" s="385"/>
      <c r="M68" s="385"/>
      <c r="N68" s="144">
        <v>150155593.12</v>
      </c>
      <c r="O68" s="144">
        <v>0</v>
      </c>
      <c r="P68" s="145">
        <v>150155593.12</v>
      </c>
      <c r="Q68" s="87"/>
    </row>
    <row r="69" spans="1:17" ht="51">
      <c r="A69" s="85">
        <v>81</v>
      </c>
      <c r="B69" s="163" t="s">
        <v>1436</v>
      </c>
      <c r="C69" s="69" t="s">
        <v>50</v>
      </c>
      <c r="D69" s="86">
        <v>44818</v>
      </c>
      <c r="E69" s="332">
        <v>2712</v>
      </c>
      <c r="F69" s="85" t="s">
        <v>7082</v>
      </c>
      <c r="G69" s="87" t="s">
        <v>7077</v>
      </c>
      <c r="H69" s="87"/>
      <c r="I69" s="87"/>
      <c r="J69" s="87"/>
      <c r="K69" s="87"/>
      <c r="L69" s="385"/>
      <c r="M69" s="385"/>
      <c r="N69" s="144">
        <v>0</v>
      </c>
      <c r="O69" s="144">
        <v>8491.99</v>
      </c>
      <c r="P69" s="145">
        <v>8491.99</v>
      </c>
      <c r="Q69" s="87"/>
    </row>
    <row r="70" spans="1:17" ht="51">
      <c r="A70" s="85" t="s">
        <v>542</v>
      </c>
      <c r="B70" s="163" t="s">
        <v>1435</v>
      </c>
      <c r="C70" s="69" t="s">
        <v>591</v>
      </c>
      <c r="D70" s="86">
        <v>44818</v>
      </c>
      <c r="E70" s="332">
        <v>2722</v>
      </c>
      <c r="F70" s="85" t="s">
        <v>614</v>
      </c>
      <c r="G70" s="87" t="s">
        <v>7079</v>
      </c>
      <c r="H70" s="87"/>
      <c r="I70" s="87"/>
      <c r="J70" s="87"/>
      <c r="K70" s="87"/>
      <c r="L70" s="385"/>
      <c r="M70" s="385"/>
      <c r="N70" s="144">
        <v>0</v>
      </c>
      <c r="O70" s="144">
        <v>127230574.17</v>
      </c>
      <c r="P70" s="145">
        <v>127230574.17</v>
      </c>
      <c r="Q70" s="87"/>
    </row>
    <row r="71" spans="1:17" ht="51">
      <c r="A71" s="85" t="s">
        <v>542</v>
      </c>
      <c r="B71" s="163" t="s">
        <v>1435</v>
      </c>
      <c r="C71" s="69" t="s">
        <v>591</v>
      </c>
      <c r="D71" s="86">
        <v>44818</v>
      </c>
      <c r="E71" s="332">
        <v>2724</v>
      </c>
      <c r="F71" s="85" t="s">
        <v>614</v>
      </c>
      <c r="G71" s="87" t="s">
        <v>7081</v>
      </c>
      <c r="H71" s="87"/>
      <c r="I71" s="87"/>
      <c r="J71" s="87"/>
      <c r="K71" s="87"/>
      <c r="L71" s="385"/>
      <c r="M71" s="385"/>
      <c r="N71" s="144">
        <v>0</v>
      </c>
      <c r="O71" s="144">
        <v>150155593.12</v>
      </c>
      <c r="P71" s="145">
        <v>150155593.12</v>
      </c>
      <c r="Q71" s="87"/>
    </row>
    <row r="72" spans="1:17" ht="51">
      <c r="A72" s="85">
        <v>513</v>
      </c>
      <c r="B72" s="163" t="s">
        <v>1436</v>
      </c>
      <c r="C72" s="69" t="s">
        <v>161</v>
      </c>
      <c r="D72" s="86">
        <v>44819</v>
      </c>
      <c r="E72" s="332">
        <v>2732</v>
      </c>
      <c r="F72" s="85" t="s">
        <v>7078</v>
      </c>
      <c r="G72" s="87" t="s">
        <v>7083</v>
      </c>
      <c r="H72" s="87"/>
      <c r="I72" s="87"/>
      <c r="J72" s="87"/>
      <c r="K72" s="87"/>
      <c r="L72" s="385"/>
      <c r="M72" s="385"/>
      <c r="N72" s="144">
        <v>138072798</v>
      </c>
      <c r="O72" s="144">
        <v>0</v>
      </c>
      <c r="P72" s="145">
        <v>138072798</v>
      </c>
      <c r="Q72" s="87"/>
    </row>
    <row r="73" spans="1:17" ht="51">
      <c r="A73" s="85" t="s">
        <v>542</v>
      </c>
      <c r="B73" s="163" t="s">
        <v>1435</v>
      </c>
      <c r="C73" s="69" t="s">
        <v>591</v>
      </c>
      <c r="D73" s="86">
        <v>44819</v>
      </c>
      <c r="E73" s="332">
        <v>2732</v>
      </c>
      <c r="F73" s="85" t="s">
        <v>614</v>
      </c>
      <c r="G73" s="87" t="s">
        <v>7083</v>
      </c>
      <c r="H73" s="87"/>
      <c r="I73" s="87"/>
      <c r="J73" s="87"/>
      <c r="K73" s="87"/>
      <c r="L73" s="385"/>
      <c r="M73" s="385"/>
      <c r="N73" s="144">
        <v>0</v>
      </c>
      <c r="O73" s="144">
        <v>138072798</v>
      </c>
      <c r="P73" s="145">
        <v>138072798</v>
      </c>
      <c r="Q73" s="87"/>
    </row>
    <row r="74" spans="1:17" ht="63.75">
      <c r="A74" s="85">
        <v>389</v>
      </c>
      <c r="B74" s="163" t="s">
        <v>1436</v>
      </c>
      <c r="C74" s="69" t="s">
        <v>1437</v>
      </c>
      <c r="D74" s="86">
        <v>44823</v>
      </c>
      <c r="E74" s="332">
        <v>2770</v>
      </c>
      <c r="F74" s="85" t="s">
        <v>1439</v>
      </c>
      <c r="G74" s="87" t="s">
        <v>7084</v>
      </c>
      <c r="H74" s="87"/>
      <c r="I74" s="87"/>
      <c r="J74" s="87"/>
      <c r="K74" s="87"/>
      <c r="L74" s="385"/>
      <c r="M74" s="385"/>
      <c r="N74" s="144">
        <v>128559.05</v>
      </c>
      <c r="O74" s="144">
        <v>0</v>
      </c>
      <c r="P74" s="145">
        <v>128559.05</v>
      </c>
      <c r="Q74" s="87"/>
    </row>
    <row r="75" spans="1:17" ht="63.75">
      <c r="A75" s="85" t="s">
        <v>542</v>
      </c>
      <c r="B75" s="163" t="s">
        <v>1435</v>
      </c>
      <c r="C75" s="69" t="s">
        <v>591</v>
      </c>
      <c r="D75" s="86">
        <v>44823</v>
      </c>
      <c r="E75" s="332">
        <v>2770</v>
      </c>
      <c r="F75" s="85" t="s">
        <v>614</v>
      </c>
      <c r="G75" s="87" t="s">
        <v>7084</v>
      </c>
      <c r="H75" s="87"/>
      <c r="I75" s="87"/>
      <c r="J75" s="87"/>
      <c r="K75" s="87"/>
      <c r="L75" s="385"/>
      <c r="M75" s="385"/>
      <c r="N75" s="144">
        <v>0</v>
      </c>
      <c r="O75" s="144">
        <v>128559.05</v>
      </c>
      <c r="P75" s="145">
        <v>128559.05</v>
      </c>
      <c r="Q75" s="87"/>
    </row>
    <row r="76" spans="1:17" ht="51">
      <c r="A76" s="85">
        <v>513</v>
      </c>
      <c r="B76" s="163" t="s">
        <v>1436</v>
      </c>
      <c r="C76" s="69" t="s">
        <v>161</v>
      </c>
      <c r="D76" s="86">
        <v>44824</v>
      </c>
      <c r="E76" s="332">
        <v>2783</v>
      </c>
      <c r="F76" s="85" t="s">
        <v>7078</v>
      </c>
      <c r="G76" s="87" t="s">
        <v>7085</v>
      </c>
      <c r="H76" s="87"/>
      <c r="I76" s="87"/>
      <c r="J76" s="87"/>
      <c r="K76" s="87"/>
      <c r="L76" s="385"/>
      <c r="M76" s="385"/>
      <c r="N76" s="144">
        <v>434419861.95999998</v>
      </c>
      <c r="O76" s="144">
        <v>0</v>
      </c>
      <c r="P76" s="145">
        <v>434419861.95999998</v>
      </c>
      <c r="Q76" s="87"/>
    </row>
    <row r="77" spans="1:17" ht="51">
      <c r="A77" s="85" t="s">
        <v>542</v>
      </c>
      <c r="B77" s="163" t="s">
        <v>1435</v>
      </c>
      <c r="C77" s="69" t="s">
        <v>591</v>
      </c>
      <c r="D77" s="86">
        <v>44824</v>
      </c>
      <c r="E77" s="332">
        <v>2783</v>
      </c>
      <c r="F77" s="85" t="s">
        <v>614</v>
      </c>
      <c r="G77" s="87" t="s">
        <v>7085</v>
      </c>
      <c r="H77" s="87"/>
      <c r="I77" s="87"/>
      <c r="J77" s="87"/>
      <c r="K77" s="87"/>
      <c r="L77" s="385"/>
      <c r="M77" s="385"/>
      <c r="N77" s="144">
        <v>0</v>
      </c>
      <c r="O77" s="144">
        <v>434419861.95999998</v>
      </c>
      <c r="P77" s="145">
        <v>434419861.95999998</v>
      </c>
      <c r="Q77" s="87"/>
    </row>
    <row r="78" spans="1:17" ht="51">
      <c r="A78" s="85">
        <v>513</v>
      </c>
      <c r="B78" s="163" t="s">
        <v>1436</v>
      </c>
      <c r="C78" s="69" t="s">
        <v>161</v>
      </c>
      <c r="D78" s="86">
        <v>44826</v>
      </c>
      <c r="E78" s="332">
        <v>2808</v>
      </c>
      <c r="F78" s="85" t="s">
        <v>7080</v>
      </c>
      <c r="G78" s="87" t="s">
        <v>7086</v>
      </c>
      <c r="H78" s="87"/>
      <c r="I78" s="87"/>
      <c r="J78" s="87"/>
      <c r="K78" s="87"/>
      <c r="L78" s="385"/>
      <c r="M78" s="385"/>
      <c r="N78" s="144">
        <v>144715137.75999999</v>
      </c>
      <c r="O78" s="144">
        <v>0</v>
      </c>
      <c r="P78" s="145">
        <v>144715137.75999999</v>
      </c>
      <c r="Q78" s="87"/>
    </row>
    <row r="79" spans="1:17" ht="51">
      <c r="A79" s="85" t="s">
        <v>542</v>
      </c>
      <c r="B79" s="163" t="s">
        <v>1435</v>
      </c>
      <c r="C79" s="69" t="s">
        <v>591</v>
      </c>
      <c r="D79" s="86">
        <v>44826</v>
      </c>
      <c r="E79" s="332">
        <v>2808</v>
      </c>
      <c r="F79" s="85" t="s">
        <v>614</v>
      </c>
      <c r="G79" s="87" t="s">
        <v>7086</v>
      </c>
      <c r="H79" s="87"/>
      <c r="I79" s="87"/>
      <c r="J79" s="87"/>
      <c r="K79" s="87"/>
      <c r="L79" s="385"/>
      <c r="M79" s="385"/>
      <c r="N79" s="144">
        <v>0</v>
      </c>
      <c r="O79" s="144">
        <v>144715137.75999999</v>
      </c>
      <c r="P79" s="145">
        <v>144715137.75999999</v>
      </c>
      <c r="Q79" s="87"/>
    </row>
    <row r="80" spans="1:17" ht="51">
      <c r="A80" s="85">
        <v>513</v>
      </c>
      <c r="B80" s="163" t="s">
        <v>1436</v>
      </c>
      <c r="C80" s="69" t="s">
        <v>161</v>
      </c>
      <c r="D80" s="86">
        <v>44833</v>
      </c>
      <c r="E80" s="332">
        <v>2930</v>
      </c>
      <c r="F80" s="85" t="s">
        <v>7080</v>
      </c>
      <c r="G80" s="87" t="s">
        <v>7087</v>
      </c>
      <c r="H80" s="87"/>
      <c r="I80" s="87"/>
      <c r="J80" s="87"/>
      <c r="K80" s="87"/>
      <c r="L80" s="385"/>
      <c r="M80" s="385"/>
      <c r="N80" s="144">
        <v>146553759.77000001</v>
      </c>
      <c r="O80" s="144">
        <v>0</v>
      </c>
      <c r="P80" s="145">
        <v>146553759.77000001</v>
      </c>
      <c r="Q80" s="87"/>
    </row>
    <row r="81" spans="1:18" ht="51">
      <c r="A81" s="85">
        <v>513</v>
      </c>
      <c r="B81" s="163" t="s">
        <v>1436</v>
      </c>
      <c r="C81" s="69" t="s">
        <v>161</v>
      </c>
      <c r="D81" s="86">
        <v>44833</v>
      </c>
      <c r="E81" s="332">
        <v>2932</v>
      </c>
      <c r="F81" s="85" t="s">
        <v>7078</v>
      </c>
      <c r="G81" s="87" t="s">
        <v>7088</v>
      </c>
      <c r="H81" s="87"/>
      <c r="I81" s="87"/>
      <c r="J81" s="87"/>
      <c r="K81" s="87"/>
      <c r="L81" s="385"/>
      <c r="M81" s="385"/>
      <c r="N81" s="144">
        <v>182945175.25999999</v>
      </c>
      <c r="O81" s="144">
        <v>0</v>
      </c>
      <c r="P81" s="145">
        <v>182945175.25999999</v>
      </c>
      <c r="Q81" s="87"/>
    </row>
    <row r="82" spans="1:18" ht="51">
      <c r="A82" s="85" t="s">
        <v>542</v>
      </c>
      <c r="B82" s="163" t="s">
        <v>1435</v>
      </c>
      <c r="C82" s="69" t="s">
        <v>591</v>
      </c>
      <c r="D82" s="86">
        <v>44833</v>
      </c>
      <c r="E82" s="332">
        <v>2930</v>
      </c>
      <c r="F82" s="85" t="s">
        <v>614</v>
      </c>
      <c r="G82" s="87" t="s">
        <v>7087</v>
      </c>
      <c r="H82" s="87"/>
      <c r="I82" s="87"/>
      <c r="J82" s="87"/>
      <c r="K82" s="87"/>
      <c r="L82" s="385"/>
      <c r="M82" s="385"/>
      <c r="N82" s="144">
        <v>0</v>
      </c>
      <c r="O82" s="144">
        <v>146553759.77000001</v>
      </c>
      <c r="P82" s="145">
        <v>146553759.77000001</v>
      </c>
      <c r="Q82" s="87"/>
    </row>
    <row r="83" spans="1:18" ht="51">
      <c r="A83" s="85" t="s">
        <v>542</v>
      </c>
      <c r="B83" s="163" t="s">
        <v>1435</v>
      </c>
      <c r="C83" s="69" t="s">
        <v>591</v>
      </c>
      <c r="D83" s="86">
        <v>44833</v>
      </c>
      <c r="E83" s="332">
        <v>2932</v>
      </c>
      <c r="F83" s="85" t="s">
        <v>614</v>
      </c>
      <c r="G83" s="87" t="s">
        <v>7088</v>
      </c>
      <c r="H83" s="87"/>
      <c r="I83" s="87"/>
      <c r="J83" s="87"/>
      <c r="K83" s="87"/>
      <c r="L83" s="385"/>
      <c r="M83" s="385"/>
      <c r="N83" s="144">
        <v>0</v>
      </c>
      <c r="O83" s="144">
        <v>182945175.25999999</v>
      </c>
      <c r="P83" s="145">
        <v>182945175.25999999</v>
      </c>
      <c r="Q83" s="87"/>
    </row>
    <row r="84" spans="1:18" ht="51">
      <c r="A84" s="85">
        <v>66</v>
      </c>
      <c r="B84" s="163" t="s">
        <v>7089</v>
      </c>
      <c r="C84" s="69" t="s">
        <v>47</v>
      </c>
      <c r="D84" s="86">
        <v>44833</v>
      </c>
      <c r="E84" s="332">
        <v>2946</v>
      </c>
      <c r="F84" s="85" t="s">
        <v>7090</v>
      </c>
      <c r="G84" s="87" t="s">
        <v>7091</v>
      </c>
      <c r="H84" s="87"/>
      <c r="I84" s="87"/>
      <c r="J84" s="87"/>
      <c r="K84" s="87"/>
      <c r="L84" s="385"/>
      <c r="M84" s="385"/>
      <c r="N84" s="144">
        <v>162900</v>
      </c>
      <c r="O84" s="144">
        <v>0</v>
      </c>
      <c r="P84" s="145">
        <v>162900</v>
      </c>
      <c r="Q84" s="87"/>
    </row>
    <row r="85" spans="1:18" ht="51">
      <c r="A85" s="85">
        <v>16</v>
      </c>
      <c r="B85" s="163" t="s">
        <v>1436</v>
      </c>
      <c r="C85" s="69" t="s">
        <v>41</v>
      </c>
      <c r="D85" s="86">
        <v>44833</v>
      </c>
      <c r="E85" s="332">
        <v>2946</v>
      </c>
      <c r="F85" s="85" t="s">
        <v>7092</v>
      </c>
      <c r="G85" s="87" t="s">
        <v>7091</v>
      </c>
      <c r="H85" s="87"/>
      <c r="I85" s="87"/>
      <c r="J85" s="87"/>
      <c r="K85" s="87"/>
      <c r="L85" s="385"/>
      <c r="M85" s="385"/>
      <c r="N85" s="144">
        <v>0</v>
      </c>
      <c r="O85" s="144">
        <v>162900</v>
      </c>
      <c r="P85" s="145">
        <v>162900</v>
      </c>
      <c r="Q85" s="87"/>
    </row>
    <row r="86" spans="1:18">
      <c r="A86" s="205"/>
      <c r="B86" s="206"/>
      <c r="C86" s="108"/>
      <c r="D86" s="207"/>
      <c r="E86" s="335"/>
      <c r="F86" s="205"/>
      <c r="G86" s="208"/>
      <c r="H86" s="208"/>
      <c r="I86" s="208"/>
      <c r="J86" s="208"/>
      <c r="K86" s="208"/>
      <c r="L86" s="392"/>
      <c r="M86" s="392"/>
      <c r="N86" s="209"/>
      <c r="O86" s="209"/>
      <c r="P86" s="210"/>
      <c r="Q86" s="208"/>
    </row>
    <row r="87" spans="1:18">
      <c r="G87" s="153" t="s">
        <v>555</v>
      </c>
      <c r="H87" s="153"/>
      <c r="I87" s="153"/>
      <c r="J87" s="153"/>
      <c r="K87" s="153"/>
      <c r="L87" s="153"/>
      <c r="M87" s="153"/>
      <c r="N87" s="117">
        <f>+SUBTOTAL(9,N8:N85)</f>
        <v>1398286275.3699999</v>
      </c>
      <c r="O87" s="117">
        <f>+SUBTOTAL(9,O8:O85)</f>
        <v>1462552392.8699999</v>
      </c>
      <c r="P87" s="117">
        <f>+SUBTOTAL(9,P8:P85)</f>
        <v>2860838668.2399998</v>
      </c>
      <c r="Q87" s="117"/>
    </row>
    <row r="90" spans="1:18">
      <c r="A90" s="66"/>
      <c r="B90" s="66"/>
      <c r="C90" s="108"/>
      <c r="D90" s="66"/>
      <c r="G90" s="66"/>
      <c r="H90" s="66"/>
      <c r="I90" s="66"/>
      <c r="J90" s="66"/>
      <c r="K90" s="72"/>
      <c r="L90" s="72"/>
      <c r="M90" s="72"/>
      <c r="N90" s="66"/>
      <c r="O90" s="164"/>
      <c r="P90" s="164"/>
      <c r="Q90" s="66"/>
      <c r="R90" s="66"/>
    </row>
    <row r="91" spans="1:18">
      <c r="A91" s="66"/>
      <c r="B91" s="66"/>
      <c r="C91" s="108"/>
      <c r="D91" s="66"/>
      <c r="G91" s="66"/>
      <c r="H91" s="66"/>
      <c r="I91" s="66"/>
      <c r="J91" s="66"/>
      <c r="K91" s="72"/>
      <c r="L91" s="72"/>
      <c r="M91" s="72"/>
      <c r="N91" s="66"/>
      <c r="O91" s="164"/>
      <c r="P91" s="164"/>
      <c r="Q91" s="66"/>
      <c r="R91" s="66"/>
    </row>
    <row r="92" spans="1:18">
      <c r="A92" s="66"/>
      <c r="B92" s="66"/>
      <c r="C92" s="108"/>
      <c r="D92" s="66"/>
      <c r="G92" s="66"/>
      <c r="H92" s="66"/>
      <c r="I92" s="66"/>
      <c r="J92" s="66"/>
      <c r="K92" s="72"/>
      <c r="L92" s="72"/>
      <c r="M92" s="72"/>
      <c r="N92" s="66"/>
      <c r="O92" s="164"/>
      <c r="P92" s="164"/>
      <c r="Q92" s="66"/>
      <c r="R92" s="66"/>
    </row>
    <row r="93" spans="1:18">
      <c r="A93" s="66"/>
      <c r="B93" s="66"/>
      <c r="C93" s="108"/>
      <c r="D93" s="66"/>
      <c r="G93" s="66"/>
      <c r="H93" s="66"/>
      <c r="I93" s="66"/>
      <c r="J93" s="66"/>
      <c r="K93" s="72"/>
      <c r="L93" s="72"/>
      <c r="M93" s="72"/>
      <c r="N93" s="66"/>
      <c r="O93" s="164"/>
      <c r="P93" s="164"/>
      <c r="Q93" s="66"/>
      <c r="R93" s="66"/>
    </row>
    <row r="94" spans="1:18">
      <c r="A94" s="66"/>
      <c r="B94" s="66"/>
      <c r="C94" s="108"/>
      <c r="D94" s="66"/>
      <c r="G94" s="66"/>
      <c r="H94" s="66"/>
      <c r="I94" s="66"/>
      <c r="J94" s="66"/>
      <c r="K94" s="72"/>
      <c r="L94" s="72"/>
      <c r="M94" s="72"/>
      <c r="N94" s="66"/>
      <c r="O94" s="164"/>
      <c r="P94" s="164"/>
      <c r="Q94" s="66"/>
      <c r="R94" s="66"/>
    </row>
    <row r="95" spans="1:18">
      <c r="A95" s="66"/>
      <c r="B95" s="66"/>
      <c r="C95" s="108"/>
      <c r="D95" s="66"/>
      <c r="E95" s="64"/>
      <c r="G95" s="66"/>
      <c r="H95" s="66"/>
      <c r="I95" s="66"/>
      <c r="J95" s="66"/>
      <c r="K95" s="72"/>
      <c r="L95" s="72"/>
      <c r="M95" s="72"/>
      <c r="N95" s="66"/>
      <c r="O95" s="164"/>
      <c r="P95" s="164"/>
      <c r="Q95" s="66"/>
      <c r="R95" s="66"/>
    </row>
    <row r="96" spans="1:18">
      <c r="A96" s="66"/>
      <c r="B96" s="66"/>
      <c r="C96" s="108"/>
      <c r="D96" s="66"/>
      <c r="G96" s="66"/>
      <c r="H96" s="66"/>
      <c r="I96" s="66"/>
      <c r="J96" s="66"/>
      <c r="K96" s="72"/>
      <c r="L96" s="72"/>
      <c r="M96" s="72"/>
      <c r="N96" s="66"/>
      <c r="O96" s="164"/>
      <c r="P96" s="164"/>
      <c r="Q96" s="66"/>
      <c r="R96" s="66"/>
    </row>
    <row r="100" spans="1:1">
      <c r="A100" s="384" t="s">
        <v>4647</v>
      </c>
    </row>
    <row r="101" spans="1:1">
      <c r="A101" s="383" t="s">
        <v>4648</v>
      </c>
    </row>
    <row r="102" spans="1:1">
      <c r="A102" s="383" t="s">
        <v>4649</v>
      </c>
    </row>
    <row r="103" spans="1:1">
      <c r="A103" s="383"/>
    </row>
    <row r="104" spans="1:1">
      <c r="A104" s="383" t="s">
        <v>4650</v>
      </c>
    </row>
    <row r="105" spans="1:1">
      <c r="A105" s="383" t="s">
        <v>4651</v>
      </c>
    </row>
  </sheetData>
  <sheetProtection algorithmName="SHA-512" hashValue="6TS/N2yDsw4lkZNPCHeLbX2o1aw7sQ7coZbufg6t86kCmWPbN/1nlyTNeSKWGaJ1GMXoRr1d2wtv001K01/+vA==" saltValue="2ascRkBR873HEAscLh5DuQ==" spinCount="100000" sheet="1" formatCells="0" formatColumns="0" formatRows="0" autoFilter="0"/>
  <protectedRanges>
    <protectedRange sqref="Q8:Q86 H8:M86" name="Rango1"/>
  </protectedRanges>
  <autoFilter ref="A7:P70"/>
  <mergeCells count="5">
    <mergeCell ref="A6:B6"/>
    <mergeCell ref="J6:K6"/>
    <mergeCell ref="H6:I6"/>
    <mergeCell ref="L6:M6"/>
    <mergeCell ref="N6:O6"/>
  </mergeCells>
  <pageMargins left="0.39370078740157483" right="0.43307086614173229" top="0.55118110236220474" bottom="0.31496062992125984" header="0.31496062992125984" footer="0.31496062992125984"/>
  <pageSetup scale="54"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theme="4" tint="0.39997558519241921"/>
  </sheetPr>
  <dimension ref="A1:Q43"/>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cols>
    <col min="1" max="1" width="7.140625" style="64" customWidth="1"/>
    <col min="2" max="2" width="4.140625" style="64" bestFit="1" customWidth="1"/>
    <col min="3" max="3" width="30.7109375" style="64" customWidth="1"/>
    <col min="4" max="4" width="11.5703125" style="66" bestFit="1" customWidth="1"/>
    <col min="5" max="5" width="9.7109375" style="66" customWidth="1"/>
    <col min="6" max="6" width="11.7109375" style="66" customWidth="1"/>
    <col min="7" max="7" width="54.7109375" style="111" customWidth="1"/>
    <col min="8" max="11" width="10.5703125" style="64" customWidth="1"/>
    <col min="12" max="13" width="14.42578125" style="64" bestFit="1" customWidth="1"/>
    <col min="14" max="16" width="15.85546875" style="64" bestFit="1" customWidth="1"/>
    <col min="17" max="17" width="14.5703125" style="64" customWidth="1"/>
    <col min="18" max="16384" width="11.42578125" style="64"/>
  </cols>
  <sheetData>
    <row r="1" spans="1:17">
      <c r="A1" s="119" t="s">
        <v>671</v>
      </c>
      <c r="B1" s="119"/>
      <c r="C1" s="119"/>
      <c r="D1" s="137"/>
      <c r="E1" s="137"/>
      <c r="F1" s="137"/>
      <c r="G1" s="147"/>
      <c r="H1" s="119"/>
      <c r="I1" s="119"/>
      <c r="J1" s="119"/>
      <c r="K1" s="119"/>
      <c r="L1" s="119"/>
      <c r="M1" s="119"/>
      <c r="N1" s="119"/>
      <c r="O1" s="118"/>
      <c r="P1" s="118"/>
      <c r="Q1" s="119"/>
    </row>
    <row r="2" spans="1:17">
      <c r="A2" s="119" t="s">
        <v>670</v>
      </c>
      <c r="B2" s="119"/>
      <c r="C2" s="119"/>
      <c r="D2" s="137"/>
      <c r="E2" s="137"/>
      <c r="F2" s="137"/>
      <c r="G2" s="147"/>
      <c r="H2" s="119"/>
      <c r="I2" s="119"/>
      <c r="J2" s="119"/>
      <c r="K2" s="119"/>
      <c r="L2" s="119"/>
      <c r="M2" s="119"/>
      <c r="N2" s="119"/>
      <c r="O2" s="118"/>
      <c r="P2" s="118"/>
      <c r="Q2" s="119"/>
    </row>
    <row r="3" spans="1:17">
      <c r="A3" s="119" t="str">
        <f>+'CUT MN'!A3</f>
        <v>CORRESPONDIENTE AL PERIODO DE ENERO A SEPTIEMBRE DE 2022</v>
      </c>
      <c r="B3" s="119"/>
      <c r="C3" s="119"/>
      <c r="D3" s="137"/>
      <c r="E3" s="137"/>
      <c r="F3" s="137"/>
      <c r="G3" s="147"/>
      <c r="H3" s="119"/>
      <c r="I3" s="119"/>
      <c r="J3" s="119"/>
      <c r="K3" s="119"/>
      <c r="L3" s="119"/>
      <c r="M3" s="119"/>
      <c r="N3" s="119"/>
      <c r="O3" s="118"/>
      <c r="P3" s="118"/>
      <c r="Q3" s="119"/>
    </row>
    <row r="4" spans="1:17" ht="13.5" customHeight="1">
      <c r="A4" s="65" t="str">
        <f>+'CUT MN'!A4</f>
        <v>ACTUALIZADO AL : 05 de octubre de 2022 Hrs. 14:02</v>
      </c>
      <c r="B4" s="192"/>
      <c r="C4" s="65"/>
      <c r="D4" s="138"/>
      <c r="E4" s="138"/>
      <c r="F4" s="138"/>
      <c r="G4" s="148"/>
      <c r="H4" s="65"/>
      <c r="I4" s="65"/>
      <c r="J4" s="65"/>
      <c r="K4" s="65"/>
      <c r="L4" s="65"/>
      <c r="M4" s="65"/>
      <c r="N4" s="65"/>
      <c r="O4" s="118"/>
      <c r="P4" s="118"/>
      <c r="Q4" s="65"/>
    </row>
    <row r="5" spans="1:17">
      <c r="A5" s="90"/>
      <c r="B5" s="90"/>
      <c r="C5" s="90"/>
      <c r="D5" s="80"/>
      <c r="E5" s="80"/>
      <c r="F5" s="80"/>
      <c r="G5" s="109"/>
      <c r="H5" s="82"/>
      <c r="I5" s="82"/>
      <c r="J5" s="82"/>
      <c r="K5" s="82"/>
      <c r="L5" s="82"/>
      <c r="M5" s="82"/>
      <c r="O5" s="118"/>
      <c r="P5" s="118"/>
      <c r="Q5" s="82"/>
    </row>
    <row r="6" spans="1:17">
      <c r="A6" s="464" t="s">
        <v>4463</v>
      </c>
      <c r="B6" s="465"/>
      <c r="C6" s="80"/>
      <c r="D6" s="81"/>
      <c r="E6" s="80"/>
      <c r="F6" s="80"/>
      <c r="G6" s="109"/>
      <c r="H6" s="464" t="s">
        <v>4465</v>
      </c>
      <c r="I6" s="465"/>
      <c r="J6" s="464" t="s">
        <v>4466</v>
      </c>
      <c r="K6" s="465"/>
      <c r="L6" s="462" t="s">
        <v>4467</v>
      </c>
      <c r="M6" s="463"/>
      <c r="N6" s="462" t="s">
        <v>4468</v>
      </c>
      <c r="O6" s="463"/>
      <c r="P6" s="118"/>
      <c r="Q6" s="121"/>
    </row>
    <row r="7" spans="1:17" ht="38.25">
      <c r="A7" s="281" t="s">
        <v>658</v>
      </c>
      <c r="B7" s="281" t="s">
        <v>659</v>
      </c>
      <c r="C7" s="165" t="s">
        <v>665</v>
      </c>
      <c r="D7" s="367" t="s">
        <v>4462</v>
      </c>
      <c r="E7" s="83" t="s">
        <v>553</v>
      </c>
      <c r="F7" s="83" t="s">
        <v>4464</v>
      </c>
      <c r="G7" s="83" t="s">
        <v>37</v>
      </c>
      <c r="H7" s="281" t="s">
        <v>660</v>
      </c>
      <c r="I7" s="281" t="s">
        <v>663</v>
      </c>
      <c r="J7" s="281" t="s">
        <v>661</v>
      </c>
      <c r="K7" s="281" t="s">
        <v>662</v>
      </c>
      <c r="L7" s="280" t="s">
        <v>1310</v>
      </c>
      <c r="M7" s="279" t="s">
        <v>1311</v>
      </c>
      <c r="N7" s="279" t="s">
        <v>1296</v>
      </c>
      <c r="O7" s="279" t="s">
        <v>1297</v>
      </c>
      <c r="P7" s="84" t="s">
        <v>664</v>
      </c>
      <c r="Q7" s="120" t="s">
        <v>4469</v>
      </c>
    </row>
    <row r="8" spans="1:17" ht="63.75">
      <c r="A8" s="68" t="s">
        <v>542</v>
      </c>
      <c r="B8" s="68" t="s">
        <v>1435</v>
      </c>
      <c r="C8" s="69" t="s">
        <v>591</v>
      </c>
      <c r="D8" s="112">
        <v>44672</v>
      </c>
      <c r="E8" s="68">
        <v>952</v>
      </c>
      <c r="F8" s="68" t="s">
        <v>614</v>
      </c>
      <c r="G8" s="110" t="s">
        <v>2605</v>
      </c>
      <c r="H8" s="68"/>
      <c r="I8" s="68"/>
      <c r="J8" s="68"/>
      <c r="K8" s="68"/>
      <c r="L8" s="139">
        <v>0</v>
      </c>
      <c r="M8" s="139">
        <v>6589097.6799999997</v>
      </c>
      <c r="N8" s="139">
        <v>0</v>
      </c>
      <c r="O8" s="139">
        <v>45201210.084799998</v>
      </c>
      <c r="P8" s="146">
        <v>45201210.084799998</v>
      </c>
      <c r="Q8" s="68"/>
    </row>
    <row r="9" spans="1:17" ht="63.75">
      <c r="A9" s="68" t="s">
        <v>542</v>
      </c>
      <c r="B9" s="68" t="s">
        <v>1435</v>
      </c>
      <c r="C9" s="69" t="s">
        <v>591</v>
      </c>
      <c r="D9" s="112">
        <v>44677</v>
      </c>
      <c r="E9" s="68">
        <v>1036</v>
      </c>
      <c r="F9" s="68" t="s">
        <v>614</v>
      </c>
      <c r="G9" s="110" t="s">
        <v>2606</v>
      </c>
      <c r="H9" s="68"/>
      <c r="I9" s="68"/>
      <c r="J9" s="68"/>
      <c r="K9" s="68"/>
      <c r="L9" s="139">
        <v>5045913.79</v>
      </c>
      <c r="M9" s="139">
        <v>0</v>
      </c>
      <c r="N9" s="139">
        <v>34614968.599399999</v>
      </c>
      <c r="O9" s="139">
        <v>0</v>
      </c>
      <c r="P9" s="146">
        <v>34614968.599399999</v>
      </c>
      <c r="Q9" s="68"/>
    </row>
    <row r="10" spans="1:17" ht="63.75">
      <c r="A10" s="68">
        <v>512</v>
      </c>
      <c r="B10" s="68" t="s">
        <v>1436</v>
      </c>
      <c r="C10" s="69" t="s">
        <v>695</v>
      </c>
      <c r="D10" s="112">
        <v>44691</v>
      </c>
      <c r="E10" s="68">
        <v>1202</v>
      </c>
      <c r="F10" s="68" t="s">
        <v>2887</v>
      </c>
      <c r="G10" s="110" t="s">
        <v>2888</v>
      </c>
      <c r="H10" s="68"/>
      <c r="I10" s="68"/>
      <c r="J10" s="68"/>
      <c r="K10" s="68"/>
      <c r="L10" s="139">
        <v>233.86</v>
      </c>
      <c r="M10" s="139">
        <v>0</v>
      </c>
      <c r="N10" s="139">
        <v>1604.2796000000001</v>
      </c>
      <c r="O10" s="139">
        <v>0</v>
      </c>
      <c r="P10" s="146">
        <v>1604.2796000000001</v>
      </c>
      <c r="Q10" s="68"/>
    </row>
    <row r="11" spans="1:17" ht="51">
      <c r="A11" s="68" t="s">
        <v>542</v>
      </c>
      <c r="B11" s="68" t="s">
        <v>1435</v>
      </c>
      <c r="C11" s="69" t="s">
        <v>591</v>
      </c>
      <c r="D11" s="112">
        <v>44818</v>
      </c>
      <c r="E11" s="68">
        <v>2721</v>
      </c>
      <c r="F11" s="68" t="s">
        <v>614</v>
      </c>
      <c r="G11" s="110" t="s">
        <v>7183</v>
      </c>
      <c r="H11" s="68"/>
      <c r="I11" s="68"/>
      <c r="J11" s="68"/>
      <c r="K11" s="68"/>
      <c r="L11" s="139">
        <v>18280254.91</v>
      </c>
      <c r="M11" s="139">
        <v>0</v>
      </c>
      <c r="N11" s="139">
        <v>125402548.68260001</v>
      </c>
      <c r="O11" s="139">
        <v>0</v>
      </c>
      <c r="P11" s="146">
        <v>125402548.68260001</v>
      </c>
      <c r="Q11" s="68"/>
    </row>
    <row r="12" spans="1:17" ht="51">
      <c r="A12" s="68" t="s">
        <v>542</v>
      </c>
      <c r="B12" s="68" t="s">
        <v>1435</v>
      </c>
      <c r="C12" s="69" t="s">
        <v>591</v>
      </c>
      <c r="D12" s="112">
        <v>44818</v>
      </c>
      <c r="E12" s="68">
        <v>2723</v>
      </c>
      <c r="F12" s="68" t="s">
        <v>614</v>
      </c>
      <c r="G12" s="110" t="s">
        <v>7184</v>
      </c>
      <c r="H12" s="68"/>
      <c r="I12" s="68"/>
      <c r="J12" s="68"/>
      <c r="K12" s="68"/>
      <c r="L12" s="139">
        <v>21574079.469999999</v>
      </c>
      <c r="M12" s="139">
        <v>0</v>
      </c>
      <c r="N12" s="139">
        <v>147998185.16420001</v>
      </c>
      <c r="O12" s="139">
        <v>0</v>
      </c>
      <c r="P12" s="146">
        <v>147998185.16420001</v>
      </c>
      <c r="Q12" s="68"/>
    </row>
    <row r="13" spans="1:17" ht="51">
      <c r="A13" s="68">
        <v>513</v>
      </c>
      <c r="B13" s="68" t="s">
        <v>1436</v>
      </c>
      <c r="C13" s="69" t="s">
        <v>161</v>
      </c>
      <c r="D13" s="112">
        <v>44818</v>
      </c>
      <c r="E13" s="68">
        <v>2721</v>
      </c>
      <c r="F13" s="68" t="s">
        <v>7185</v>
      </c>
      <c r="G13" s="110" t="s">
        <v>7183</v>
      </c>
      <c r="H13" s="68"/>
      <c r="I13" s="68"/>
      <c r="J13" s="68"/>
      <c r="K13" s="68"/>
      <c r="L13" s="139">
        <v>0</v>
      </c>
      <c r="M13" s="139">
        <v>18280254.91</v>
      </c>
      <c r="N13" s="139">
        <v>0</v>
      </c>
      <c r="O13" s="139">
        <v>125402548.68260001</v>
      </c>
      <c r="P13" s="146">
        <v>125402548.68260001</v>
      </c>
      <c r="Q13" s="68"/>
    </row>
    <row r="14" spans="1:17" ht="51">
      <c r="A14" s="68">
        <v>513</v>
      </c>
      <c r="B14" s="68" t="s">
        <v>1436</v>
      </c>
      <c r="C14" s="69" t="s">
        <v>161</v>
      </c>
      <c r="D14" s="112">
        <v>44818</v>
      </c>
      <c r="E14" s="68">
        <v>2723</v>
      </c>
      <c r="F14" s="68" t="s">
        <v>7186</v>
      </c>
      <c r="G14" s="110" t="s">
        <v>7184</v>
      </c>
      <c r="H14" s="68"/>
      <c r="I14" s="68"/>
      <c r="J14" s="68"/>
      <c r="K14" s="68"/>
      <c r="L14" s="139">
        <v>0</v>
      </c>
      <c r="M14" s="139">
        <v>21574079.469999999</v>
      </c>
      <c r="N14" s="139">
        <v>0</v>
      </c>
      <c r="O14" s="139">
        <v>147998185.16420001</v>
      </c>
      <c r="P14" s="146">
        <v>147998185.16420001</v>
      </c>
      <c r="Q14" s="68"/>
    </row>
    <row r="15" spans="1:17" ht="51">
      <c r="A15" s="68" t="s">
        <v>542</v>
      </c>
      <c r="B15" s="68" t="s">
        <v>1435</v>
      </c>
      <c r="C15" s="69" t="s">
        <v>591</v>
      </c>
      <c r="D15" s="112">
        <v>44819</v>
      </c>
      <c r="E15" s="68">
        <v>2733</v>
      </c>
      <c r="F15" s="68" t="s">
        <v>614</v>
      </c>
      <c r="G15" s="110" t="s">
        <v>7187</v>
      </c>
      <c r="H15" s="68"/>
      <c r="I15" s="68"/>
      <c r="J15" s="68"/>
      <c r="K15" s="68"/>
      <c r="L15" s="139">
        <v>19838045.690000001</v>
      </c>
      <c r="M15" s="139">
        <v>0</v>
      </c>
      <c r="N15" s="139">
        <v>136088993.43340001</v>
      </c>
      <c r="O15" s="139">
        <v>0</v>
      </c>
      <c r="P15" s="146">
        <v>136088993.43340001</v>
      </c>
      <c r="Q15" s="68"/>
    </row>
    <row r="16" spans="1:17" ht="51">
      <c r="A16" s="68">
        <v>513</v>
      </c>
      <c r="B16" s="68" t="s">
        <v>1436</v>
      </c>
      <c r="C16" s="69" t="s">
        <v>161</v>
      </c>
      <c r="D16" s="112">
        <v>44819</v>
      </c>
      <c r="E16" s="68">
        <v>2733</v>
      </c>
      <c r="F16" s="68" t="s">
        <v>7185</v>
      </c>
      <c r="G16" s="110" t="s">
        <v>7187</v>
      </c>
      <c r="H16" s="68"/>
      <c r="I16" s="68"/>
      <c r="J16" s="68"/>
      <c r="K16" s="68"/>
      <c r="L16" s="139">
        <v>0</v>
      </c>
      <c r="M16" s="139">
        <v>19838045.690000001</v>
      </c>
      <c r="N16" s="139">
        <v>0</v>
      </c>
      <c r="O16" s="139">
        <v>136088993.43340001</v>
      </c>
      <c r="P16" s="146">
        <v>136088993.43340001</v>
      </c>
      <c r="Q16" s="68"/>
    </row>
    <row r="17" spans="1:17" ht="51">
      <c r="A17" s="68" t="s">
        <v>542</v>
      </c>
      <c r="B17" s="68" t="s">
        <v>1435</v>
      </c>
      <c r="C17" s="69" t="s">
        <v>591</v>
      </c>
      <c r="D17" s="112">
        <v>44824</v>
      </c>
      <c r="E17" s="68">
        <v>2784</v>
      </c>
      <c r="F17" s="68" t="s">
        <v>614</v>
      </c>
      <c r="G17" s="110" t="s">
        <v>7188</v>
      </c>
      <c r="H17" s="68"/>
      <c r="I17" s="68"/>
      <c r="J17" s="68"/>
      <c r="K17" s="68"/>
      <c r="L17" s="139">
        <v>62416646.829999998</v>
      </c>
      <c r="M17" s="139">
        <v>0</v>
      </c>
      <c r="N17" s="139">
        <v>428178197.25380003</v>
      </c>
      <c r="O17" s="139">
        <v>0</v>
      </c>
      <c r="P17" s="146">
        <v>428178197.25380003</v>
      </c>
      <c r="Q17" s="68"/>
    </row>
    <row r="18" spans="1:17" ht="51">
      <c r="A18" s="68">
        <v>513</v>
      </c>
      <c r="B18" s="68" t="s">
        <v>1436</v>
      </c>
      <c r="C18" s="69" t="s">
        <v>161</v>
      </c>
      <c r="D18" s="112">
        <v>44824</v>
      </c>
      <c r="E18" s="68">
        <v>2784</v>
      </c>
      <c r="F18" s="68" t="s">
        <v>7185</v>
      </c>
      <c r="G18" s="110" t="s">
        <v>7188</v>
      </c>
      <c r="H18" s="68"/>
      <c r="I18" s="68"/>
      <c r="J18" s="68"/>
      <c r="K18" s="68"/>
      <c r="L18" s="139">
        <v>0</v>
      </c>
      <c r="M18" s="139">
        <v>62416646.829999998</v>
      </c>
      <c r="N18" s="139">
        <v>0</v>
      </c>
      <c r="O18" s="139">
        <v>428178197.25380003</v>
      </c>
      <c r="P18" s="146">
        <v>428178197.25380003</v>
      </c>
      <c r="Q18" s="68"/>
    </row>
    <row r="19" spans="1:17" ht="51">
      <c r="A19" s="68" t="s">
        <v>542</v>
      </c>
      <c r="B19" s="68" t="s">
        <v>1435</v>
      </c>
      <c r="C19" s="69" t="s">
        <v>591</v>
      </c>
      <c r="D19" s="112">
        <v>44826</v>
      </c>
      <c r="E19" s="68">
        <v>2807</v>
      </c>
      <c r="F19" s="68" t="s">
        <v>614</v>
      </c>
      <c r="G19" s="110" t="s">
        <v>7189</v>
      </c>
      <c r="H19" s="68"/>
      <c r="I19" s="68"/>
      <c r="J19" s="68"/>
      <c r="K19" s="68"/>
      <c r="L19" s="139">
        <v>20792404.850000001</v>
      </c>
      <c r="M19" s="139">
        <v>0</v>
      </c>
      <c r="N19" s="139">
        <v>142635897.27100003</v>
      </c>
      <c r="O19" s="139">
        <v>0</v>
      </c>
      <c r="P19" s="146">
        <v>142635897.27100003</v>
      </c>
      <c r="Q19" s="68"/>
    </row>
    <row r="20" spans="1:17" ht="51">
      <c r="A20" s="68">
        <v>513</v>
      </c>
      <c r="B20" s="68" t="s">
        <v>1436</v>
      </c>
      <c r="C20" s="69" t="s">
        <v>161</v>
      </c>
      <c r="D20" s="112">
        <v>44826</v>
      </c>
      <c r="E20" s="68">
        <v>2807</v>
      </c>
      <c r="F20" s="68" t="s">
        <v>7186</v>
      </c>
      <c r="G20" s="110" t="s">
        <v>7189</v>
      </c>
      <c r="H20" s="68"/>
      <c r="I20" s="68"/>
      <c r="J20" s="68"/>
      <c r="K20" s="68"/>
      <c r="L20" s="139">
        <v>0</v>
      </c>
      <c r="M20" s="139">
        <v>20792404.850000001</v>
      </c>
      <c r="N20" s="139">
        <v>0</v>
      </c>
      <c r="O20" s="139">
        <v>142635897.27100003</v>
      </c>
      <c r="P20" s="146">
        <v>142635897.27100003</v>
      </c>
      <c r="Q20" s="68"/>
    </row>
    <row r="21" spans="1:17" ht="51">
      <c r="A21" s="68" t="s">
        <v>542</v>
      </c>
      <c r="B21" s="68" t="s">
        <v>1435</v>
      </c>
      <c r="C21" s="69" t="s">
        <v>591</v>
      </c>
      <c r="D21" s="112">
        <v>44833</v>
      </c>
      <c r="E21" s="68">
        <v>2931</v>
      </c>
      <c r="F21" s="68" t="s">
        <v>614</v>
      </c>
      <c r="G21" s="110" t="s">
        <v>7190</v>
      </c>
      <c r="H21" s="68"/>
      <c r="I21" s="68"/>
      <c r="J21" s="68"/>
      <c r="K21" s="68"/>
      <c r="L21" s="139">
        <v>21056574.68</v>
      </c>
      <c r="M21" s="139">
        <v>0</v>
      </c>
      <c r="N21" s="139">
        <v>144448102.3048</v>
      </c>
      <c r="O21" s="139">
        <v>0</v>
      </c>
      <c r="P21" s="146">
        <v>144448102.3048</v>
      </c>
      <c r="Q21" s="68"/>
    </row>
    <row r="22" spans="1:17" ht="51">
      <c r="A22" s="68" t="s">
        <v>542</v>
      </c>
      <c r="B22" s="68" t="s">
        <v>1435</v>
      </c>
      <c r="C22" s="69" t="s">
        <v>591</v>
      </c>
      <c r="D22" s="112">
        <v>44833</v>
      </c>
      <c r="E22" s="68">
        <v>2933</v>
      </c>
      <c r="F22" s="68" t="s">
        <v>614</v>
      </c>
      <c r="G22" s="110" t="s">
        <v>7191</v>
      </c>
      <c r="H22" s="68"/>
      <c r="I22" s="68"/>
      <c r="J22" s="68"/>
      <c r="K22" s="68"/>
      <c r="L22" s="139">
        <v>26285226.329999998</v>
      </c>
      <c r="M22" s="139">
        <v>0</v>
      </c>
      <c r="N22" s="139">
        <v>180316652.62380001</v>
      </c>
      <c r="O22" s="139">
        <v>0</v>
      </c>
      <c r="P22" s="146">
        <v>180316652.62380001</v>
      </c>
      <c r="Q22" s="68"/>
    </row>
    <row r="23" spans="1:17" ht="51">
      <c r="A23" s="68">
        <v>513</v>
      </c>
      <c r="B23" s="68" t="s">
        <v>1436</v>
      </c>
      <c r="C23" s="69" t="s">
        <v>161</v>
      </c>
      <c r="D23" s="112">
        <v>44833</v>
      </c>
      <c r="E23" s="68">
        <v>2931</v>
      </c>
      <c r="F23" s="68" t="s">
        <v>7186</v>
      </c>
      <c r="G23" s="110" t="s">
        <v>7190</v>
      </c>
      <c r="H23" s="68"/>
      <c r="I23" s="68"/>
      <c r="J23" s="68"/>
      <c r="K23" s="68"/>
      <c r="L23" s="139">
        <v>0</v>
      </c>
      <c r="M23" s="139">
        <v>21056574.68</v>
      </c>
      <c r="N23" s="139">
        <v>0</v>
      </c>
      <c r="O23" s="139">
        <v>144448102.3048</v>
      </c>
      <c r="P23" s="146">
        <v>144448102.3048</v>
      </c>
      <c r="Q23" s="68"/>
    </row>
    <row r="24" spans="1:17" ht="51">
      <c r="A24" s="68">
        <v>513</v>
      </c>
      <c r="B24" s="68" t="s">
        <v>1436</v>
      </c>
      <c r="C24" s="69" t="s">
        <v>161</v>
      </c>
      <c r="D24" s="112">
        <v>44833</v>
      </c>
      <c r="E24" s="68">
        <v>2933</v>
      </c>
      <c r="F24" s="68" t="s">
        <v>7185</v>
      </c>
      <c r="G24" s="110" t="s">
        <v>7191</v>
      </c>
      <c r="H24" s="68"/>
      <c r="I24" s="68"/>
      <c r="J24" s="68"/>
      <c r="K24" s="68"/>
      <c r="L24" s="139">
        <v>0</v>
      </c>
      <c r="M24" s="139">
        <v>26285226.329999998</v>
      </c>
      <c r="N24" s="139">
        <v>0</v>
      </c>
      <c r="O24" s="139">
        <v>180316652.62380001</v>
      </c>
      <c r="P24" s="146">
        <v>180316652.62380001</v>
      </c>
      <c r="Q24" s="68"/>
    </row>
    <row r="25" spans="1:17">
      <c r="A25" s="66"/>
      <c r="B25" s="66"/>
      <c r="C25" s="108"/>
      <c r="D25" s="127"/>
      <c r="H25" s="66"/>
      <c r="I25" s="66"/>
      <c r="J25" s="66"/>
      <c r="K25" s="66"/>
      <c r="L25" s="318"/>
      <c r="M25" s="318"/>
      <c r="N25" s="318"/>
      <c r="O25" s="318"/>
      <c r="P25" s="319"/>
      <c r="Q25" s="66"/>
    </row>
    <row r="26" spans="1:17">
      <c r="A26" s="92"/>
      <c r="B26" s="92"/>
      <c r="C26" s="92"/>
      <c r="D26" s="188"/>
      <c r="E26" s="188"/>
      <c r="F26" s="188"/>
      <c r="G26" s="153" t="s">
        <v>555</v>
      </c>
      <c r="H26" s="153"/>
      <c r="I26" s="153"/>
      <c r="J26" s="153"/>
      <c r="K26" s="153"/>
      <c r="L26" s="89">
        <f>+SUBTOTAL(9,L8:L24)</f>
        <v>195289380.41000003</v>
      </c>
      <c r="M26" s="89">
        <f>+SUBTOTAL(9,M8:M24)</f>
        <v>196832330.44</v>
      </c>
      <c r="N26" s="89">
        <f>+SUBTOTAL(9,N8:N24)</f>
        <v>1339685149.6126001</v>
      </c>
      <c r="O26" s="89">
        <f>+SUBTOTAL(9,O8:O24)</f>
        <v>1350269786.8184001</v>
      </c>
      <c r="P26" s="89">
        <f>+SUBTOTAL(9,P8:P24)</f>
        <v>2689954936.4309998</v>
      </c>
      <c r="Q26" s="386"/>
    </row>
    <row r="27" spans="1:17">
      <c r="A27" s="93"/>
      <c r="B27" s="93"/>
      <c r="C27" s="93"/>
      <c r="D27" s="189"/>
      <c r="E27" s="189"/>
      <c r="F27" s="189"/>
      <c r="G27" s="149"/>
      <c r="H27" s="91"/>
      <c r="I27" s="91"/>
      <c r="J27" s="91"/>
      <c r="K27" s="91"/>
      <c r="L27" s="91"/>
      <c r="M27" s="91"/>
      <c r="Q27" s="91"/>
    </row>
    <row r="38" spans="1:1">
      <c r="A38" s="384" t="s">
        <v>4647</v>
      </c>
    </row>
    <row r="39" spans="1:1">
      <c r="A39" s="383" t="s">
        <v>4648</v>
      </c>
    </row>
    <row r="40" spans="1:1">
      <c r="A40" s="383" t="s">
        <v>4649</v>
      </c>
    </row>
    <row r="41" spans="1:1">
      <c r="A41" s="383"/>
    </row>
    <row r="42" spans="1:1">
      <c r="A42" s="383" t="s">
        <v>4650</v>
      </c>
    </row>
    <row r="43" spans="1:1">
      <c r="A43" s="383" t="s">
        <v>4651</v>
      </c>
    </row>
  </sheetData>
  <sheetProtection algorithmName="SHA-512" hashValue="zz+/W6kYqq6ZfJO5TQb33Nb4tX7ZNLxlqXbvNP6MgJb9c/hOP9UhnVDWMGCiWeEbo0+mk4mkHly4DLG4bQxH2A==" saltValue="doJ1zYB8YDZnQTEcAlSsXQ==" spinCount="100000" sheet="1" formatCells="0" formatColumns="0" formatRows="0" autoFilter="0"/>
  <protectedRanges>
    <protectedRange sqref="Q8:Q25 H8:K25" name="Rango1"/>
  </protectedRanges>
  <autoFilter ref="A7:P9"/>
  <mergeCells count="5">
    <mergeCell ref="N6:O6"/>
    <mergeCell ref="J6:K6"/>
    <mergeCell ref="H6:I6"/>
    <mergeCell ref="A6:B6"/>
    <mergeCell ref="L6:M6"/>
  </mergeCells>
  <pageMargins left="0.39370078740157483" right="0.43307086614173229" top="0.74803149606299213" bottom="0.74803149606299213" header="0.31496062992125984" footer="0.31496062992125984"/>
  <pageSetup scale="49"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theme="9" tint="0.39997558519241921"/>
  </sheetPr>
  <dimension ref="A1:I77"/>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cols>
    <col min="1" max="1" width="7" style="102" customWidth="1"/>
    <col min="2" max="2" width="6.140625" style="102" customWidth="1"/>
    <col min="3" max="3" width="60" style="103" customWidth="1"/>
    <col min="4" max="4" width="16.5703125" style="136" bestFit="1" customWidth="1"/>
    <col min="5" max="5" width="15.85546875" style="136" bestFit="1" customWidth="1"/>
    <col min="6" max="6" width="15.42578125" style="136" bestFit="1" customWidth="1"/>
    <col min="7" max="7" width="18.42578125" style="136" bestFit="1" customWidth="1"/>
    <col min="8" max="8" width="18.28515625" style="136" bestFit="1" customWidth="1"/>
    <col min="9" max="16384" width="11.42578125" style="102"/>
  </cols>
  <sheetData>
    <row r="1" spans="1:9" s="94" customFormat="1">
      <c r="A1" s="122" t="s">
        <v>32</v>
      </c>
      <c r="B1" s="119"/>
      <c r="C1" s="119"/>
      <c r="D1" s="130"/>
      <c r="E1" s="130"/>
      <c r="F1" s="130"/>
      <c r="G1" s="130"/>
      <c r="H1" s="130"/>
      <c r="I1" s="128"/>
    </row>
    <row r="2" spans="1:9" s="94" customFormat="1">
      <c r="A2" s="122" t="s">
        <v>33</v>
      </c>
      <c r="B2" s="119"/>
      <c r="C2" s="119"/>
      <c r="D2" s="130"/>
      <c r="E2" s="130"/>
      <c r="F2" s="130"/>
      <c r="G2" s="130"/>
      <c r="H2" s="130"/>
      <c r="I2" s="128"/>
    </row>
    <row r="3" spans="1:9" s="94" customFormat="1">
      <c r="A3" s="123" t="str">
        <f>+'CUT MN'!A3</f>
        <v>CORRESPONDIENTE AL PERIODO DE ENERO A SEPTIEMBRE DE 2022</v>
      </c>
      <c r="B3" s="129"/>
      <c r="C3" s="129"/>
      <c r="D3" s="131"/>
      <c r="E3" s="131"/>
      <c r="F3" s="131"/>
      <c r="G3" s="131"/>
      <c r="H3" s="131"/>
      <c r="I3" s="129"/>
    </row>
    <row r="4" spans="1:9" s="94" customFormat="1">
      <c r="A4" s="193" t="str">
        <f>+'CUT MN'!A4</f>
        <v>ACTUALIZADO AL : 05 de octubre de 2022 Hrs. 14:02</v>
      </c>
      <c r="B4" s="76"/>
      <c r="C4" s="77"/>
      <c r="D4" s="78"/>
      <c r="E4" s="78"/>
      <c r="F4" s="132"/>
      <c r="G4" s="133"/>
      <c r="H4" s="133"/>
      <c r="I4" s="79"/>
    </row>
    <row r="5" spans="1:9" s="94" customFormat="1">
      <c r="A5" s="95"/>
      <c r="B5" s="96"/>
      <c r="C5" s="97"/>
      <c r="D5" s="134"/>
      <c r="E5" s="134"/>
      <c r="F5" s="134"/>
      <c r="G5" s="134"/>
      <c r="H5" s="140"/>
    </row>
    <row r="6" spans="1:9" s="94" customFormat="1">
      <c r="C6" s="98"/>
      <c r="D6" s="471" t="s">
        <v>618</v>
      </c>
      <c r="E6" s="471"/>
      <c r="F6" s="471"/>
      <c r="G6" s="471"/>
      <c r="H6" s="141"/>
    </row>
    <row r="7" spans="1:9">
      <c r="A7" s="99" t="s">
        <v>658</v>
      </c>
      <c r="B7" s="101" t="s">
        <v>659</v>
      </c>
      <c r="C7" s="100" t="s">
        <v>665</v>
      </c>
      <c r="D7" s="135" t="s">
        <v>635</v>
      </c>
      <c r="E7" s="135" t="s">
        <v>636</v>
      </c>
      <c r="F7" s="135" t="s">
        <v>637</v>
      </c>
      <c r="G7" s="135" t="s">
        <v>638</v>
      </c>
      <c r="H7" s="142" t="s">
        <v>666</v>
      </c>
    </row>
    <row r="8" spans="1:9">
      <c r="A8" s="194">
        <v>25</v>
      </c>
      <c r="B8" s="194">
        <v>1</v>
      </c>
      <c r="C8" s="195" t="s">
        <v>43</v>
      </c>
      <c r="D8" s="351">
        <v>0</v>
      </c>
      <c r="E8" s="351">
        <v>0</v>
      </c>
      <c r="F8" s="351">
        <v>787908.94999999984</v>
      </c>
      <c r="G8" s="351">
        <v>0</v>
      </c>
      <c r="H8" s="352">
        <v>787908.94999999984</v>
      </c>
    </row>
    <row r="9" spans="1:9">
      <c r="A9" s="194">
        <v>41</v>
      </c>
      <c r="B9" s="194">
        <v>4</v>
      </c>
      <c r="C9" s="195" t="s">
        <v>45</v>
      </c>
      <c r="D9" s="351">
        <v>2993983.76</v>
      </c>
      <c r="E9" s="351">
        <v>0</v>
      </c>
      <c r="F9" s="351">
        <v>0</v>
      </c>
      <c r="G9" s="351">
        <v>0</v>
      </c>
      <c r="H9" s="352">
        <v>2993983.76</v>
      </c>
    </row>
    <row r="10" spans="1:9">
      <c r="A10" s="194">
        <v>46</v>
      </c>
      <c r="B10" s="194">
        <v>2</v>
      </c>
      <c r="C10" s="195" t="s">
        <v>1384</v>
      </c>
      <c r="D10" s="351">
        <v>30342298.320000004</v>
      </c>
      <c r="E10" s="351">
        <v>0</v>
      </c>
      <c r="F10" s="351">
        <v>1104150.47</v>
      </c>
      <c r="G10" s="351">
        <v>0</v>
      </c>
      <c r="H10" s="352">
        <v>31446448.790000003</v>
      </c>
    </row>
    <row r="11" spans="1:9">
      <c r="A11" s="194">
        <v>47</v>
      </c>
      <c r="B11" s="194">
        <v>1</v>
      </c>
      <c r="C11" s="195" t="s">
        <v>46</v>
      </c>
      <c r="D11" s="351">
        <v>8784608.8100000005</v>
      </c>
      <c r="E11" s="351">
        <v>0</v>
      </c>
      <c r="F11" s="351">
        <v>0</v>
      </c>
      <c r="G11" s="351">
        <v>0</v>
      </c>
      <c r="H11" s="352">
        <v>8784608.8100000005</v>
      </c>
    </row>
    <row r="12" spans="1:9">
      <c r="A12" s="194">
        <v>47</v>
      </c>
      <c r="B12" s="194">
        <v>26</v>
      </c>
      <c r="C12" s="195" t="s">
        <v>46</v>
      </c>
      <c r="D12" s="351">
        <v>0</v>
      </c>
      <c r="E12" s="351">
        <v>0</v>
      </c>
      <c r="F12" s="351">
        <v>79305.789999999994</v>
      </c>
      <c r="G12" s="351">
        <v>0</v>
      </c>
      <c r="H12" s="352">
        <v>79305.789999999994</v>
      </c>
    </row>
    <row r="13" spans="1:9">
      <c r="A13" s="194">
        <v>66</v>
      </c>
      <c r="B13" s="194">
        <v>2</v>
      </c>
      <c r="C13" s="195" t="s">
        <v>47</v>
      </c>
      <c r="D13" s="351">
        <v>0</v>
      </c>
      <c r="E13" s="351">
        <v>0</v>
      </c>
      <c r="F13" s="351">
        <v>8700</v>
      </c>
      <c r="G13" s="351">
        <v>0</v>
      </c>
      <c r="H13" s="352">
        <v>8700</v>
      </c>
    </row>
    <row r="14" spans="1:9">
      <c r="A14" s="194">
        <v>78</v>
      </c>
      <c r="B14" s="194">
        <v>3</v>
      </c>
      <c r="C14" s="195" t="s">
        <v>1385</v>
      </c>
      <c r="D14" s="351">
        <v>20465971.619999997</v>
      </c>
      <c r="E14" s="351">
        <v>0</v>
      </c>
      <c r="F14" s="351">
        <v>273339.66999999987</v>
      </c>
      <c r="G14" s="351">
        <v>0</v>
      </c>
      <c r="H14" s="352">
        <v>20739311.289999995</v>
      </c>
    </row>
    <row r="15" spans="1:9">
      <c r="A15" s="194">
        <v>81</v>
      </c>
      <c r="B15" s="194">
        <v>1</v>
      </c>
      <c r="C15" s="195" t="s">
        <v>50</v>
      </c>
      <c r="D15" s="351">
        <v>287667.78999999998</v>
      </c>
      <c r="E15" s="351">
        <v>0</v>
      </c>
      <c r="F15" s="351">
        <v>0</v>
      </c>
      <c r="G15" s="351">
        <v>0</v>
      </c>
      <c r="H15" s="352">
        <v>287667.78999999998</v>
      </c>
    </row>
    <row r="16" spans="1:9">
      <c r="A16" s="194">
        <v>81</v>
      </c>
      <c r="B16" s="194">
        <v>3</v>
      </c>
      <c r="C16" s="195" t="s">
        <v>50</v>
      </c>
      <c r="D16" s="351">
        <v>641245.39999999991</v>
      </c>
      <c r="E16" s="351">
        <v>0</v>
      </c>
      <c r="F16" s="351">
        <v>0</v>
      </c>
      <c r="G16" s="351">
        <v>0</v>
      </c>
      <c r="H16" s="352">
        <v>641245.39999999991</v>
      </c>
    </row>
    <row r="17" spans="1:8">
      <c r="A17" s="194">
        <v>81</v>
      </c>
      <c r="B17" s="194">
        <v>16</v>
      </c>
      <c r="C17" s="195" t="s">
        <v>50</v>
      </c>
      <c r="D17" s="351">
        <v>0</v>
      </c>
      <c r="E17" s="351">
        <v>0</v>
      </c>
      <c r="F17" s="351">
        <v>12240</v>
      </c>
      <c r="G17" s="351">
        <v>0</v>
      </c>
      <c r="H17" s="352">
        <v>12240</v>
      </c>
    </row>
    <row r="18" spans="1:8">
      <c r="A18" s="194">
        <v>86</v>
      </c>
      <c r="B18" s="194">
        <v>7</v>
      </c>
      <c r="C18" s="195" t="s">
        <v>51</v>
      </c>
      <c r="D18" s="351">
        <v>351.01</v>
      </c>
      <c r="E18" s="351">
        <v>0</v>
      </c>
      <c r="F18" s="351">
        <v>0</v>
      </c>
      <c r="G18" s="351">
        <v>0</v>
      </c>
      <c r="H18" s="352">
        <v>351.01</v>
      </c>
    </row>
    <row r="19" spans="1:8">
      <c r="A19" s="194" t="s">
        <v>542</v>
      </c>
      <c r="B19" s="194">
        <v>2</v>
      </c>
      <c r="C19" s="195" t="s">
        <v>591</v>
      </c>
      <c r="D19" s="351">
        <v>533246700.68000013</v>
      </c>
      <c r="E19" s="351">
        <v>0</v>
      </c>
      <c r="F19" s="351">
        <v>0</v>
      </c>
      <c r="G19" s="351">
        <v>0</v>
      </c>
      <c r="H19" s="352">
        <v>533246700.68000013</v>
      </c>
    </row>
    <row r="20" spans="1:8">
      <c r="A20" s="194">
        <v>108</v>
      </c>
      <c r="B20" s="194">
        <v>1</v>
      </c>
      <c r="C20" s="195" t="s">
        <v>52</v>
      </c>
      <c r="D20" s="351">
        <v>0</v>
      </c>
      <c r="E20" s="351">
        <v>0</v>
      </c>
      <c r="F20" s="351">
        <v>0</v>
      </c>
      <c r="G20" s="351">
        <v>16000</v>
      </c>
      <c r="H20" s="352">
        <v>16000</v>
      </c>
    </row>
    <row r="21" spans="1:8">
      <c r="A21" s="194">
        <v>109</v>
      </c>
      <c r="B21" s="194">
        <v>1</v>
      </c>
      <c r="C21" s="195" t="s">
        <v>615</v>
      </c>
      <c r="D21" s="351">
        <v>0</v>
      </c>
      <c r="E21" s="351">
        <v>0</v>
      </c>
      <c r="F21" s="351">
        <v>0</v>
      </c>
      <c r="G21" s="351">
        <v>16855</v>
      </c>
      <c r="H21" s="352">
        <v>16855</v>
      </c>
    </row>
    <row r="22" spans="1:8">
      <c r="A22" s="194">
        <v>117</v>
      </c>
      <c r="B22" s="194">
        <v>1</v>
      </c>
      <c r="C22" s="195" t="s">
        <v>55</v>
      </c>
      <c r="D22" s="351">
        <v>0</v>
      </c>
      <c r="E22" s="351">
        <v>0</v>
      </c>
      <c r="F22" s="351">
        <v>0</v>
      </c>
      <c r="G22" s="351">
        <v>4180843.370000002</v>
      </c>
      <c r="H22" s="352">
        <v>4180843.370000002</v>
      </c>
    </row>
    <row r="23" spans="1:8">
      <c r="A23" s="194">
        <v>132</v>
      </c>
      <c r="B23" s="194">
        <v>1</v>
      </c>
      <c r="C23" s="195" t="s">
        <v>60</v>
      </c>
      <c r="D23" s="351">
        <v>0</v>
      </c>
      <c r="E23" s="351">
        <v>0</v>
      </c>
      <c r="F23" s="351">
        <v>0</v>
      </c>
      <c r="G23" s="351">
        <v>51936</v>
      </c>
      <c r="H23" s="352">
        <v>51936</v>
      </c>
    </row>
    <row r="24" spans="1:8">
      <c r="A24" s="194">
        <v>132</v>
      </c>
      <c r="B24" s="194">
        <v>5</v>
      </c>
      <c r="C24" s="195" t="s">
        <v>60</v>
      </c>
      <c r="D24" s="351">
        <v>611676</v>
      </c>
      <c r="E24" s="351">
        <v>0</v>
      </c>
      <c r="F24" s="351">
        <v>0</v>
      </c>
      <c r="G24" s="351">
        <v>0</v>
      </c>
      <c r="H24" s="352">
        <v>611676</v>
      </c>
    </row>
    <row r="25" spans="1:8">
      <c r="A25" s="194">
        <v>133</v>
      </c>
      <c r="B25" s="194">
        <v>1</v>
      </c>
      <c r="C25" s="195" t="s">
        <v>61</v>
      </c>
      <c r="D25" s="351">
        <v>0</v>
      </c>
      <c r="E25" s="351">
        <v>0</v>
      </c>
      <c r="F25" s="351">
        <v>0</v>
      </c>
      <c r="G25" s="351">
        <v>2436493.2200000002</v>
      </c>
      <c r="H25" s="352">
        <v>2436493.2200000002</v>
      </c>
    </row>
    <row r="26" spans="1:8">
      <c r="A26" s="194">
        <v>134</v>
      </c>
      <c r="B26" s="194">
        <v>1</v>
      </c>
      <c r="C26" s="195" t="s">
        <v>62</v>
      </c>
      <c r="D26" s="351">
        <v>0</v>
      </c>
      <c r="E26" s="351">
        <v>0</v>
      </c>
      <c r="F26" s="351">
        <v>0</v>
      </c>
      <c r="G26" s="351">
        <v>13807216.019999994</v>
      </c>
      <c r="H26" s="352">
        <v>13807216.019999994</v>
      </c>
    </row>
    <row r="27" spans="1:8">
      <c r="A27" s="194">
        <v>163</v>
      </c>
      <c r="B27" s="194">
        <v>1</v>
      </c>
      <c r="C27" s="195" t="s">
        <v>79</v>
      </c>
      <c r="D27" s="351">
        <v>896929.65</v>
      </c>
      <c r="E27" s="351">
        <v>0</v>
      </c>
      <c r="F27" s="351">
        <v>0</v>
      </c>
      <c r="G27" s="351">
        <v>298616.33999999997</v>
      </c>
      <c r="H27" s="352">
        <v>1195545.99</v>
      </c>
    </row>
    <row r="28" spans="1:8">
      <c r="A28" s="194">
        <v>203</v>
      </c>
      <c r="B28" s="194">
        <v>1</v>
      </c>
      <c r="C28" s="195" t="s">
        <v>87</v>
      </c>
      <c r="D28" s="351">
        <v>0</v>
      </c>
      <c r="E28" s="351">
        <v>0</v>
      </c>
      <c r="F28" s="351">
        <v>0</v>
      </c>
      <c r="G28" s="351">
        <v>1204154</v>
      </c>
      <c r="H28" s="352">
        <v>1204154</v>
      </c>
    </row>
    <row r="29" spans="1:8">
      <c r="A29" s="194">
        <v>222</v>
      </c>
      <c r="B29" s="194">
        <v>1</v>
      </c>
      <c r="C29" s="195" t="s">
        <v>94</v>
      </c>
      <c r="D29" s="351">
        <v>0</v>
      </c>
      <c r="E29" s="351">
        <v>0</v>
      </c>
      <c r="F29" s="351">
        <v>0</v>
      </c>
      <c r="G29" s="351">
        <v>1956995.03</v>
      </c>
      <c r="H29" s="352">
        <v>1956995.03</v>
      </c>
    </row>
    <row r="30" spans="1:8">
      <c r="A30" s="194">
        <v>234</v>
      </c>
      <c r="B30" s="194">
        <v>1</v>
      </c>
      <c r="C30" s="195" t="s">
        <v>616</v>
      </c>
      <c r="D30" s="351">
        <v>0</v>
      </c>
      <c r="E30" s="351">
        <v>0</v>
      </c>
      <c r="F30" s="351">
        <v>0</v>
      </c>
      <c r="G30" s="351">
        <v>1290</v>
      </c>
      <c r="H30" s="352">
        <v>1290</v>
      </c>
    </row>
    <row r="31" spans="1:8">
      <c r="A31" s="194">
        <v>269</v>
      </c>
      <c r="B31" s="194">
        <v>2</v>
      </c>
      <c r="C31" s="195" t="s">
        <v>110</v>
      </c>
      <c r="D31" s="351">
        <v>0</v>
      </c>
      <c r="E31" s="351">
        <v>0</v>
      </c>
      <c r="F31" s="351">
        <v>0</v>
      </c>
      <c r="G31" s="351">
        <v>8703</v>
      </c>
      <c r="H31" s="352">
        <v>8703</v>
      </c>
    </row>
    <row r="32" spans="1:8">
      <c r="A32" s="194">
        <v>271</v>
      </c>
      <c r="B32" s="194">
        <v>2</v>
      </c>
      <c r="C32" s="195" t="s">
        <v>112</v>
      </c>
      <c r="D32" s="351">
        <v>2547506</v>
      </c>
      <c r="E32" s="351">
        <v>0</v>
      </c>
      <c r="F32" s="351">
        <v>0</v>
      </c>
      <c r="G32" s="351">
        <v>0</v>
      </c>
      <c r="H32" s="352">
        <v>2547506</v>
      </c>
    </row>
    <row r="33" spans="1:8">
      <c r="A33" s="194">
        <v>272</v>
      </c>
      <c r="B33" s="194">
        <v>2</v>
      </c>
      <c r="C33" s="195" t="s">
        <v>113</v>
      </c>
      <c r="D33" s="351">
        <v>428773</v>
      </c>
      <c r="E33" s="351">
        <v>0</v>
      </c>
      <c r="F33" s="351">
        <v>0</v>
      </c>
      <c r="G33" s="351">
        <v>0</v>
      </c>
      <c r="H33" s="352">
        <v>428773</v>
      </c>
    </row>
    <row r="34" spans="1:8">
      <c r="A34" s="194">
        <v>273</v>
      </c>
      <c r="B34" s="194">
        <v>1</v>
      </c>
      <c r="C34" s="195" t="s">
        <v>114</v>
      </c>
      <c r="D34" s="351">
        <v>132002</v>
      </c>
      <c r="E34" s="351">
        <v>0</v>
      </c>
      <c r="F34" s="351">
        <v>0</v>
      </c>
      <c r="G34" s="351">
        <v>0</v>
      </c>
      <c r="H34" s="352">
        <v>132002</v>
      </c>
    </row>
    <row r="35" spans="1:8">
      <c r="A35" s="194">
        <v>283</v>
      </c>
      <c r="B35" s="194">
        <v>1</v>
      </c>
      <c r="C35" s="195" t="s">
        <v>116</v>
      </c>
      <c r="D35" s="351">
        <v>949538.41999999993</v>
      </c>
      <c r="E35" s="351">
        <v>0</v>
      </c>
      <c r="F35" s="351">
        <v>0</v>
      </c>
      <c r="G35" s="351">
        <v>10327667</v>
      </c>
      <c r="H35" s="352">
        <v>11277205.42</v>
      </c>
    </row>
    <row r="36" spans="1:8">
      <c r="A36" s="194">
        <v>290</v>
      </c>
      <c r="B36" s="194">
        <v>1</v>
      </c>
      <c r="C36" s="195" t="s">
        <v>119</v>
      </c>
      <c r="D36" s="351">
        <v>1598000</v>
      </c>
      <c r="E36" s="351">
        <v>0</v>
      </c>
      <c r="F36" s="351">
        <v>0</v>
      </c>
      <c r="G36" s="351">
        <v>0</v>
      </c>
      <c r="H36" s="352">
        <v>1598000</v>
      </c>
    </row>
    <row r="37" spans="1:8">
      <c r="A37" s="194">
        <v>291</v>
      </c>
      <c r="B37" s="194">
        <v>1</v>
      </c>
      <c r="C37" s="195" t="s">
        <v>120</v>
      </c>
      <c r="D37" s="351">
        <v>48366926.950000003</v>
      </c>
      <c r="E37" s="351">
        <v>0</v>
      </c>
      <c r="F37" s="351">
        <v>0</v>
      </c>
      <c r="G37" s="351">
        <v>0</v>
      </c>
      <c r="H37" s="352">
        <v>48366926.950000003</v>
      </c>
    </row>
    <row r="38" spans="1:8">
      <c r="A38" s="194">
        <v>292</v>
      </c>
      <c r="B38" s="194">
        <v>1</v>
      </c>
      <c r="C38" s="195" t="s">
        <v>121</v>
      </c>
      <c r="D38" s="351">
        <v>0</v>
      </c>
      <c r="E38" s="351">
        <v>0</v>
      </c>
      <c r="F38" s="351">
        <v>0</v>
      </c>
      <c r="G38" s="351">
        <v>3703</v>
      </c>
      <c r="H38" s="352">
        <v>3703</v>
      </c>
    </row>
    <row r="39" spans="1:8">
      <c r="A39" s="194">
        <v>293</v>
      </c>
      <c r="B39" s="194">
        <v>1</v>
      </c>
      <c r="C39" s="195" t="s">
        <v>122</v>
      </c>
      <c r="D39" s="351">
        <v>0</v>
      </c>
      <c r="E39" s="351">
        <v>0</v>
      </c>
      <c r="F39" s="351">
        <v>0</v>
      </c>
      <c r="G39" s="351">
        <v>2874</v>
      </c>
      <c r="H39" s="352">
        <v>2874</v>
      </c>
    </row>
    <row r="40" spans="1:8">
      <c r="A40" s="194">
        <v>293</v>
      </c>
      <c r="B40" s="194">
        <v>3</v>
      </c>
      <c r="C40" s="195" t="s">
        <v>122</v>
      </c>
      <c r="D40" s="351">
        <v>0</v>
      </c>
      <c r="E40" s="351">
        <v>0</v>
      </c>
      <c r="F40" s="351">
        <v>0</v>
      </c>
      <c r="G40" s="351">
        <v>3016</v>
      </c>
      <c r="H40" s="352">
        <v>3016</v>
      </c>
    </row>
    <row r="41" spans="1:8">
      <c r="A41" s="194">
        <v>294</v>
      </c>
      <c r="B41" s="194">
        <v>1</v>
      </c>
      <c r="C41" s="195" t="s">
        <v>123</v>
      </c>
      <c r="D41" s="351">
        <v>0</v>
      </c>
      <c r="E41" s="351">
        <v>0</v>
      </c>
      <c r="F41" s="351">
        <v>0</v>
      </c>
      <c r="G41" s="351">
        <v>134275.5</v>
      </c>
      <c r="H41" s="352">
        <v>134275.5</v>
      </c>
    </row>
    <row r="42" spans="1:8">
      <c r="A42" s="194">
        <v>295</v>
      </c>
      <c r="B42" s="194">
        <v>1</v>
      </c>
      <c r="C42" s="195" t="s">
        <v>124</v>
      </c>
      <c r="D42" s="351">
        <v>0</v>
      </c>
      <c r="E42" s="351">
        <v>0</v>
      </c>
      <c r="F42" s="351">
        <v>0</v>
      </c>
      <c r="G42" s="351">
        <v>1398092.14</v>
      </c>
      <c r="H42" s="352">
        <v>1398092.14</v>
      </c>
    </row>
    <row r="43" spans="1:8">
      <c r="A43" s="194">
        <v>310</v>
      </c>
      <c r="B43" s="194">
        <v>1</v>
      </c>
      <c r="C43" s="195" t="s">
        <v>132</v>
      </c>
      <c r="D43" s="351">
        <v>0</v>
      </c>
      <c r="E43" s="351">
        <v>0</v>
      </c>
      <c r="F43" s="351">
        <v>0</v>
      </c>
      <c r="G43" s="351">
        <v>7</v>
      </c>
      <c r="H43" s="352">
        <v>7</v>
      </c>
    </row>
    <row r="44" spans="1:8">
      <c r="A44" s="194">
        <v>312</v>
      </c>
      <c r="B44" s="194">
        <v>1</v>
      </c>
      <c r="C44" s="195" t="s">
        <v>134</v>
      </c>
      <c r="D44" s="351">
        <v>0</v>
      </c>
      <c r="E44" s="351">
        <v>0</v>
      </c>
      <c r="F44" s="351">
        <v>0</v>
      </c>
      <c r="G44" s="351">
        <v>12657971.119999994</v>
      </c>
      <c r="H44" s="352">
        <v>12657971.119999994</v>
      </c>
    </row>
    <row r="45" spans="1:8">
      <c r="A45" s="194">
        <v>315</v>
      </c>
      <c r="B45" s="194">
        <v>1</v>
      </c>
      <c r="C45" s="195" t="s">
        <v>1245</v>
      </c>
      <c r="D45" s="351">
        <v>179325.96</v>
      </c>
      <c r="E45" s="351">
        <v>0</v>
      </c>
      <c r="F45" s="351">
        <v>0</v>
      </c>
      <c r="G45" s="351">
        <v>0</v>
      </c>
      <c r="H45" s="352">
        <v>179325.96</v>
      </c>
    </row>
    <row r="46" spans="1:8">
      <c r="A46" s="194">
        <v>324</v>
      </c>
      <c r="B46" s="194">
        <v>1</v>
      </c>
      <c r="C46" s="195" t="s">
        <v>136</v>
      </c>
      <c r="D46" s="351">
        <v>0</v>
      </c>
      <c r="E46" s="351">
        <v>0</v>
      </c>
      <c r="F46" s="351">
        <v>0</v>
      </c>
      <c r="G46" s="351">
        <v>14170.7</v>
      </c>
      <c r="H46" s="352">
        <v>14170.7</v>
      </c>
    </row>
    <row r="47" spans="1:8">
      <c r="A47" s="194">
        <v>347</v>
      </c>
      <c r="B47" s="194">
        <v>1</v>
      </c>
      <c r="C47" s="195" t="s">
        <v>143</v>
      </c>
      <c r="D47" s="351">
        <v>0</v>
      </c>
      <c r="E47" s="351">
        <v>0</v>
      </c>
      <c r="F47" s="351">
        <v>0</v>
      </c>
      <c r="G47" s="351">
        <v>276567</v>
      </c>
      <c r="H47" s="352">
        <v>276567</v>
      </c>
    </row>
    <row r="48" spans="1:8">
      <c r="A48" s="194">
        <v>382</v>
      </c>
      <c r="B48" s="194">
        <v>1</v>
      </c>
      <c r="C48" s="195" t="s">
        <v>1247</v>
      </c>
      <c r="D48" s="351">
        <v>1772.13</v>
      </c>
      <c r="E48" s="351">
        <v>0</v>
      </c>
      <c r="F48" s="351">
        <v>0</v>
      </c>
      <c r="G48" s="351">
        <v>0</v>
      </c>
      <c r="H48" s="352">
        <v>1772.13</v>
      </c>
    </row>
    <row r="49" spans="1:8">
      <c r="A49" s="194">
        <v>383</v>
      </c>
      <c r="B49" s="194">
        <v>1</v>
      </c>
      <c r="C49" s="195" t="s">
        <v>1248</v>
      </c>
      <c r="D49" s="351">
        <v>5709868.7599999998</v>
      </c>
      <c r="E49" s="351">
        <v>0</v>
      </c>
      <c r="F49" s="351">
        <v>0</v>
      </c>
      <c r="G49" s="351">
        <v>0</v>
      </c>
      <c r="H49" s="352">
        <v>5709868.7599999998</v>
      </c>
    </row>
    <row r="50" spans="1:8">
      <c r="A50" s="194">
        <v>387</v>
      </c>
      <c r="B50" s="194">
        <v>1</v>
      </c>
      <c r="C50" s="195" t="s">
        <v>1270</v>
      </c>
      <c r="D50" s="351">
        <v>0</v>
      </c>
      <c r="E50" s="351">
        <v>0</v>
      </c>
      <c r="F50" s="351">
        <v>0</v>
      </c>
      <c r="G50" s="351">
        <v>12919</v>
      </c>
      <c r="H50" s="352">
        <v>12919</v>
      </c>
    </row>
    <row r="51" spans="1:8">
      <c r="A51" s="194">
        <v>389</v>
      </c>
      <c r="B51" s="194">
        <v>1</v>
      </c>
      <c r="C51" s="195" t="s">
        <v>1437</v>
      </c>
      <c r="D51" s="351">
        <v>0</v>
      </c>
      <c r="E51" s="351">
        <v>0</v>
      </c>
      <c r="F51" s="351">
        <v>0</v>
      </c>
      <c r="G51" s="351">
        <v>4676974.5799999982</v>
      </c>
      <c r="H51" s="352">
        <v>4676974.5799999982</v>
      </c>
    </row>
    <row r="52" spans="1:8">
      <c r="A52" s="194">
        <v>389</v>
      </c>
      <c r="B52" s="194">
        <v>2</v>
      </c>
      <c r="C52" s="195" t="s">
        <v>1437</v>
      </c>
      <c r="D52" s="351">
        <v>0</v>
      </c>
      <c r="E52" s="351">
        <v>0</v>
      </c>
      <c r="F52" s="351">
        <v>0</v>
      </c>
      <c r="G52" s="351">
        <v>1314122.1699999997</v>
      </c>
      <c r="H52" s="352">
        <v>1314122.1699999997</v>
      </c>
    </row>
    <row r="53" spans="1:8">
      <c r="A53" s="194">
        <v>389</v>
      </c>
      <c r="B53" s="194">
        <v>3</v>
      </c>
      <c r="C53" s="195" t="s">
        <v>1437</v>
      </c>
      <c r="D53" s="351">
        <v>0</v>
      </c>
      <c r="E53" s="351">
        <v>0</v>
      </c>
      <c r="F53" s="351">
        <v>0</v>
      </c>
      <c r="G53" s="351">
        <v>740794.84</v>
      </c>
      <c r="H53" s="352">
        <v>740794.84</v>
      </c>
    </row>
    <row r="54" spans="1:8">
      <c r="A54" s="194">
        <v>389</v>
      </c>
      <c r="B54" s="194">
        <v>4</v>
      </c>
      <c r="C54" s="195" t="s">
        <v>1437</v>
      </c>
      <c r="D54" s="351">
        <v>0</v>
      </c>
      <c r="E54" s="351">
        <v>0</v>
      </c>
      <c r="F54" s="351">
        <v>0</v>
      </c>
      <c r="G54" s="351">
        <v>1009288.2499999999</v>
      </c>
      <c r="H54" s="352">
        <v>1009288.2499999999</v>
      </c>
    </row>
    <row r="55" spans="1:8">
      <c r="A55" s="194">
        <v>389</v>
      </c>
      <c r="B55" s="194">
        <v>5</v>
      </c>
      <c r="C55" s="195" t="s">
        <v>1437</v>
      </c>
      <c r="D55" s="351">
        <v>0</v>
      </c>
      <c r="E55" s="351">
        <v>0</v>
      </c>
      <c r="F55" s="351">
        <v>0</v>
      </c>
      <c r="G55" s="351">
        <v>189154.64999999994</v>
      </c>
      <c r="H55" s="352">
        <v>189154.64999999994</v>
      </c>
    </row>
    <row r="56" spans="1:8">
      <c r="A56" s="194">
        <v>548</v>
      </c>
      <c r="B56" s="194">
        <v>1</v>
      </c>
      <c r="C56" s="195" t="s">
        <v>1288</v>
      </c>
      <c r="D56" s="351">
        <v>0</v>
      </c>
      <c r="E56" s="351">
        <v>0</v>
      </c>
      <c r="F56" s="351">
        <v>0</v>
      </c>
      <c r="G56" s="351">
        <v>61201470.879999995</v>
      </c>
      <c r="H56" s="352">
        <v>61201470.879999995</v>
      </c>
    </row>
    <row r="57" spans="1:8">
      <c r="A57" s="194">
        <v>548</v>
      </c>
      <c r="B57" s="194">
        <v>2</v>
      </c>
      <c r="C57" s="195" t="s">
        <v>1288</v>
      </c>
      <c r="D57" s="351">
        <v>0</v>
      </c>
      <c r="E57" s="351">
        <v>0</v>
      </c>
      <c r="F57" s="351">
        <v>0</v>
      </c>
      <c r="G57" s="351">
        <v>125230.5</v>
      </c>
      <c r="H57" s="352">
        <v>125230.5</v>
      </c>
    </row>
    <row r="58" spans="1:8">
      <c r="A58" s="194">
        <v>548</v>
      </c>
      <c r="B58" s="194">
        <v>3</v>
      </c>
      <c r="C58" s="195" t="s">
        <v>1288</v>
      </c>
      <c r="D58" s="351">
        <v>0</v>
      </c>
      <c r="E58" s="351">
        <v>0</v>
      </c>
      <c r="F58" s="351">
        <v>0</v>
      </c>
      <c r="G58" s="351">
        <v>5657554.21</v>
      </c>
      <c r="H58" s="352">
        <v>5657554.21</v>
      </c>
    </row>
    <row r="59" spans="1:8">
      <c r="A59" s="194">
        <v>548</v>
      </c>
      <c r="B59" s="194">
        <v>7</v>
      </c>
      <c r="C59" s="195" t="s">
        <v>1288</v>
      </c>
      <c r="D59" s="351">
        <v>0</v>
      </c>
      <c r="E59" s="351">
        <v>0</v>
      </c>
      <c r="F59" s="351">
        <v>0</v>
      </c>
      <c r="G59" s="351">
        <v>8559.0499999999993</v>
      </c>
      <c r="H59" s="352">
        <v>8559.0499999999993</v>
      </c>
    </row>
    <row r="60" spans="1:8">
      <c r="A60" s="194">
        <v>548</v>
      </c>
      <c r="B60" s="194">
        <v>8</v>
      </c>
      <c r="C60" s="195" t="s">
        <v>1288</v>
      </c>
      <c r="D60" s="351">
        <v>0</v>
      </c>
      <c r="E60" s="351">
        <v>0</v>
      </c>
      <c r="F60" s="351">
        <v>0</v>
      </c>
      <c r="G60" s="351">
        <v>1309313.5699999998</v>
      </c>
      <c r="H60" s="352">
        <v>1309313.5699999998</v>
      </c>
    </row>
    <row r="61" spans="1:8">
      <c r="A61" s="194">
        <v>548</v>
      </c>
      <c r="B61" s="194">
        <v>12</v>
      </c>
      <c r="C61" s="195" t="s">
        <v>1288</v>
      </c>
      <c r="D61" s="351">
        <v>0</v>
      </c>
      <c r="E61" s="351">
        <v>0</v>
      </c>
      <c r="F61" s="351">
        <v>0</v>
      </c>
      <c r="G61" s="351">
        <v>40000</v>
      </c>
      <c r="H61" s="352">
        <v>40000</v>
      </c>
    </row>
    <row r="62" spans="1:8">
      <c r="A62" s="194">
        <v>548</v>
      </c>
      <c r="B62" s="194">
        <v>13</v>
      </c>
      <c r="C62" s="195" t="s">
        <v>1288</v>
      </c>
      <c r="D62" s="351">
        <v>0</v>
      </c>
      <c r="E62" s="351">
        <v>0</v>
      </c>
      <c r="F62" s="351">
        <v>0</v>
      </c>
      <c r="G62" s="351">
        <v>760362.6</v>
      </c>
      <c r="H62" s="352">
        <v>760362.6</v>
      </c>
    </row>
    <row r="63" spans="1:8">
      <c r="A63" s="194">
        <v>573</v>
      </c>
      <c r="B63" s="194">
        <v>1</v>
      </c>
      <c r="C63" s="195" t="s">
        <v>168</v>
      </c>
      <c r="D63" s="351">
        <v>12457985.48</v>
      </c>
      <c r="E63" s="351">
        <v>0</v>
      </c>
      <c r="F63" s="351">
        <v>0</v>
      </c>
      <c r="G63" s="351">
        <v>1971853.12</v>
      </c>
      <c r="H63" s="352">
        <v>14429838.600000001</v>
      </c>
    </row>
    <row r="64" spans="1:8">
      <c r="A64" s="194">
        <v>576</v>
      </c>
      <c r="B64" s="194">
        <v>1</v>
      </c>
      <c r="C64" s="195" t="s">
        <v>1249</v>
      </c>
      <c r="D64" s="351">
        <v>1917575.3900000001</v>
      </c>
      <c r="E64" s="351">
        <v>0</v>
      </c>
      <c r="F64" s="351">
        <v>0</v>
      </c>
      <c r="G64" s="351">
        <v>2620711.0699999998</v>
      </c>
      <c r="H64" s="352">
        <v>4538286.46</v>
      </c>
    </row>
    <row r="65" spans="1:8">
      <c r="A65" s="194">
        <v>580</v>
      </c>
      <c r="B65" s="194">
        <v>1</v>
      </c>
      <c r="C65" s="195" t="s">
        <v>170</v>
      </c>
      <c r="D65" s="351">
        <v>0</v>
      </c>
      <c r="E65" s="351">
        <v>0</v>
      </c>
      <c r="F65" s="351">
        <v>0</v>
      </c>
      <c r="G65" s="351">
        <v>246753</v>
      </c>
      <c r="H65" s="352">
        <v>246753</v>
      </c>
    </row>
    <row r="66" spans="1:8">
      <c r="A66" s="194">
        <v>586</v>
      </c>
      <c r="B66" s="194">
        <v>1</v>
      </c>
      <c r="C66" s="195" t="s">
        <v>173</v>
      </c>
      <c r="D66" s="351">
        <v>0</v>
      </c>
      <c r="E66" s="351">
        <v>0</v>
      </c>
      <c r="F66" s="351">
        <v>0</v>
      </c>
      <c r="G66" s="351">
        <v>6944383.7000000002</v>
      </c>
      <c r="H66" s="352">
        <v>6944383.7000000002</v>
      </c>
    </row>
    <row r="67" spans="1:8">
      <c r="A67" s="194">
        <v>587</v>
      </c>
      <c r="B67" s="194">
        <v>1</v>
      </c>
      <c r="C67" s="195" t="s">
        <v>675</v>
      </c>
      <c r="D67" s="351">
        <v>3634656.1799999997</v>
      </c>
      <c r="E67" s="351">
        <v>0</v>
      </c>
      <c r="F67" s="351">
        <v>0</v>
      </c>
      <c r="G67" s="351">
        <v>0</v>
      </c>
      <c r="H67" s="352">
        <v>3634656.1799999997</v>
      </c>
    </row>
    <row r="68" spans="1:8">
      <c r="A68" s="194">
        <v>591</v>
      </c>
      <c r="B68" s="194">
        <v>1</v>
      </c>
      <c r="C68" s="195" t="s">
        <v>676</v>
      </c>
      <c r="D68" s="351">
        <v>0</v>
      </c>
      <c r="E68" s="351">
        <v>0</v>
      </c>
      <c r="F68" s="351">
        <v>0</v>
      </c>
      <c r="G68" s="351">
        <v>9346.4999999999418</v>
      </c>
      <c r="H68" s="352">
        <v>9346.4999999999418</v>
      </c>
    </row>
    <row r="69" spans="1:8">
      <c r="A69" s="194">
        <v>594</v>
      </c>
      <c r="B69" s="194">
        <v>1</v>
      </c>
      <c r="C69" s="195" t="s">
        <v>89</v>
      </c>
      <c r="D69" s="351">
        <v>0</v>
      </c>
      <c r="E69" s="351">
        <v>0</v>
      </c>
      <c r="F69" s="351">
        <v>0</v>
      </c>
      <c r="G69" s="351">
        <v>766579.31999999983</v>
      </c>
      <c r="H69" s="352">
        <v>766579.31999999983</v>
      </c>
    </row>
    <row r="70" spans="1:8">
      <c r="A70" s="194">
        <v>599</v>
      </c>
      <c r="B70" s="194">
        <v>3</v>
      </c>
      <c r="C70" s="195" t="s">
        <v>1251</v>
      </c>
      <c r="D70" s="351">
        <v>326047.2</v>
      </c>
      <c r="E70" s="351">
        <v>0</v>
      </c>
      <c r="F70" s="351">
        <v>0</v>
      </c>
      <c r="G70" s="351">
        <v>0</v>
      </c>
      <c r="H70" s="352">
        <v>326047.2</v>
      </c>
    </row>
    <row r="71" spans="1:8">
      <c r="A71" s="194">
        <v>660</v>
      </c>
      <c r="B71" s="194">
        <v>1</v>
      </c>
      <c r="C71" s="195" t="s">
        <v>177</v>
      </c>
      <c r="D71" s="351">
        <v>0</v>
      </c>
      <c r="E71" s="351">
        <v>0</v>
      </c>
      <c r="F71" s="351">
        <v>0</v>
      </c>
      <c r="G71" s="351">
        <v>7614469.5499999998</v>
      </c>
      <c r="H71" s="352">
        <v>7614469.5499999998</v>
      </c>
    </row>
    <row r="72" spans="1:8">
      <c r="A72" s="194">
        <v>670</v>
      </c>
      <c r="B72" s="194">
        <v>1</v>
      </c>
      <c r="C72" s="195" t="s">
        <v>179</v>
      </c>
      <c r="D72" s="351">
        <v>0</v>
      </c>
      <c r="E72" s="351">
        <v>0</v>
      </c>
      <c r="F72" s="351">
        <v>0</v>
      </c>
      <c r="G72" s="351">
        <v>2530424</v>
      </c>
      <c r="H72" s="352">
        <v>2530424</v>
      </c>
    </row>
    <row r="73" spans="1:8">
      <c r="A73" s="194">
        <v>683</v>
      </c>
      <c r="B73" s="194">
        <v>1</v>
      </c>
      <c r="C73" s="195" t="s">
        <v>1253</v>
      </c>
      <c r="D73" s="351">
        <v>0</v>
      </c>
      <c r="E73" s="351">
        <v>0</v>
      </c>
      <c r="F73" s="351">
        <v>0</v>
      </c>
      <c r="G73" s="351">
        <v>600</v>
      </c>
      <c r="H73" s="352">
        <v>600</v>
      </c>
    </row>
    <row r="74" spans="1:8">
      <c r="A74" s="224"/>
      <c r="B74" s="224"/>
      <c r="C74" s="225"/>
      <c r="D74" s="353"/>
      <c r="E74" s="353"/>
      <c r="F74" s="353"/>
      <c r="G74" s="353"/>
      <c r="H74" s="354"/>
    </row>
    <row r="75" spans="1:8">
      <c r="C75" s="153" t="s">
        <v>555</v>
      </c>
      <c r="D75" s="370">
        <f>+SUBTOTAL(9,D8:D73)</f>
        <v>676521410.51000011</v>
      </c>
      <c r="E75" s="370">
        <f>+SUBTOTAL(9,E8:E73)</f>
        <v>0</v>
      </c>
      <c r="F75" s="370">
        <f>+SUBTOTAL(9,F8:F73)</f>
        <v>2265644.88</v>
      </c>
      <c r="G75" s="370">
        <f>+SUBTOTAL(9,G8:G73)</f>
        <v>148548309.99999997</v>
      </c>
      <c r="H75" s="370">
        <f>+SUBTOTAL(9,H8:H73)</f>
        <v>827335365.39000034</v>
      </c>
    </row>
    <row r="77" spans="1:8" ht="15.75">
      <c r="A77" s="162"/>
    </row>
  </sheetData>
  <autoFilter ref="A7:H73"/>
  <mergeCells count="1">
    <mergeCell ref="D6:G6"/>
  </mergeCells>
  <printOptions horizontalCentered="1"/>
  <pageMargins left="0.23622047244094491" right="0.23622047244094491" top="0.74803149606299213" bottom="0.74803149606299213" header="0.31496062992125984" footer="0.31496062992125984"/>
  <pageSetup scale="85"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tint="0.39997558519241921"/>
  </sheetPr>
  <dimension ref="A1:F54"/>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RowHeight="15"/>
  <cols>
    <col min="1" max="1" width="17.140625" style="173" customWidth="1"/>
    <col min="2" max="2" width="34" style="170" customWidth="1"/>
    <col min="3" max="3" width="11.5703125" style="171" bestFit="1" customWidth="1"/>
    <col min="4" max="4" width="27" style="170" customWidth="1"/>
    <col min="5" max="5" width="3.5703125" style="171" bestFit="1" customWidth="1"/>
    <col min="6" max="6" width="15.7109375" style="172" bestFit="1" customWidth="1"/>
    <col min="7" max="16384" width="11.42578125" style="173"/>
  </cols>
  <sheetData>
    <row r="1" spans="1:6">
      <c r="A1" s="169" t="s">
        <v>686</v>
      </c>
    </row>
    <row r="2" spans="1:6" ht="15.75">
      <c r="A2" s="169" t="s">
        <v>677</v>
      </c>
    </row>
    <row r="3" spans="1:6">
      <c r="A3" s="169" t="str">
        <f>+'CUT MN'!A3</f>
        <v>CORRESPONDIENTE AL PERIODO DE ENERO A SEPTIEMBRE DE 2022</v>
      </c>
    </row>
    <row r="4" spans="1:6">
      <c r="A4" s="174" t="str">
        <f>+'CUT MN'!A4</f>
        <v>ACTUALIZADO AL : 05 de octubre de 2022 Hrs. 14:02</v>
      </c>
    </row>
    <row r="6" spans="1:6" s="179" customFormat="1" ht="30">
      <c r="A6" s="175" t="s">
        <v>687</v>
      </c>
      <c r="B6" s="175" t="s">
        <v>688</v>
      </c>
      <c r="C6" s="176" t="s">
        <v>689</v>
      </c>
      <c r="D6" s="177" t="s">
        <v>36</v>
      </c>
      <c r="E6" s="176" t="s">
        <v>690</v>
      </c>
      <c r="F6" s="178" t="s">
        <v>691</v>
      </c>
    </row>
    <row r="7" spans="1:6" ht="33">
      <c r="A7" s="337" t="s">
        <v>1727</v>
      </c>
      <c r="B7" s="338" t="s">
        <v>1728</v>
      </c>
      <c r="C7" s="339">
        <v>16</v>
      </c>
      <c r="D7" s="340" t="s">
        <v>41</v>
      </c>
      <c r="E7" s="341">
        <v>3</v>
      </c>
      <c r="F7" s="342">
        <v>21170</v>
      </c>
    </row>
    <row r="8" spans="1:6" ht="16.5">
      <c r="A8" s="337" t="s">
        <v>1729</v>
      </c>
      <c r="B8" s="338" t="s">
        <v>1730</v>
      </c>
      <c r="C8" s="339">
        <v>16</v>
      </c>
      <c r="D8" s="340" t="s">
        <v>41</v>
      </c>
      <c r="E8" s="341">
        <v>4</v>
      </c>
      <c r="F8" s="342">
        <v>28410</v>
      </c>
    </row>
    <row r="9" spans="1:6" ht="49.5">
      <c r="A9" s="337" t="s">
        <v>2894</v>
      </c>
      <c r="B9" s="338" t="s">
        <v>2895</v>
      </c>
      <c r="C9" s="339">
        <v>16</v>
      </c>
      <c r="D9" s="340" t="s">
        <v>41</v>
      </c>
      <c r="E9" s="341">
        <v>7</v>
      </c>
      <c r="F9" s="342">
        <v>1770</v>
      </c>
    </row>
    <row r="10" spans="1:6" ht="33">
      <c r="A10" s="337" t="s">
        <v>1731</v>
      </c>
      <c r="B10" s="338" t="s">
        <v>1732</v>
      </c>
      <c r="C10" s="339">
        <v>16</v>
      </c>
      <c r="D10" s="340" t="s">
        <v>41</v>
      </c>
      <c r="E10" s="341">
        <v>7</v>
      </c>
      <c r="F10" s="342">
        <v>95708</v>
      </c>
    </row>
    <row r="11" spans="1:6" ht="49.5">
      <c r="A11" s="337" t="s">
        <v>1733</v>
      </c>
      <c r="B11" s="338" t="s">
        <v>1734</v>
      </c>
      <c r="C11" s="339">
        <v>16</v>
      </c>
      <c r="D11" s="340" t="s">
        <v>41</v>
      </c>
      <c r="E11" s="341">
        <v>9</v>
      </c>
      <c r="F11" s="342">
        <v>320</v>
      </c>
    </row>
    <row r="12" spans="1:6" ht="49.5">
      <c r="A12" s="337" t="s">
        <v>1735</v>
      </c>
      <c r="B12" s="338" t="s">
        <v>1736</v>
      </c>
      <c r="C12" s="339">
        <v>16</v>
      </c>
      <c r="D12" s="340" t="s">
        <v>41</v>
      </c>
      <c r="E12" s="341">
        <v>10</v>
      </c>
      <c r="F12" s="342">
        <v>720757</v>
      </c>
    </row>
    <row r="13" spans="1:6" ht="49.5">
      <c r="A13" s="337" t="s">
        <v>1737</v>
      </c>
      <c r="B13" s="338" t="s">
        <v>1738</v>
      </c>
      <c r="C13" s="339">
        <v>16</v>
      </c>
      <c r="D13" s="340" t="s">
        <v>41</v>
      </c>
      <c r="E13" s="341">
        <v>11</v>
      </c>
      <c r="F13" s="342">
        <v>46401.5</v>
      </c>
    </row>
    <row r="14" spans="1:6" ht="49.5">
      <c r="A14" s="337" t="s">
        <v>1739</v>
      </c>
      <c r="B14" s="338" t="s">
        <v>1740</v>
      </c>
      <c r="C14" s="339">
        <v>16</v>
      </c>
      <c r="D14" s="340" t="s">
        <v>41</v>
      </c>
      <c r="E14" s="341">
        <v>12</v>
      </c>
      <c r="F14" s="342">
        <v>8450</v>
      </c>
    </row>
    <row r="15" spans="1:6" ht="33">
      <c r="A15" s="337" t="s">
        <v>1741</v>
      </c>
      <c r="B15" s="338" t="s">
        <v>1742</v>
      </c>
      <c r="C15" s="339">
        <v>16</v>
      </c>
      <c r="D15" s="340" t="s">
        <v>41</v>
      </c>
      <c r="E15" s="341">
        <v>16</v>
      </c>
      <c r="F15" s="342">
        <v>17595</v>
      </c>
    </row>
    <row r="16" spans="1:6" ht="33">
      <c r="A16" s="337" t="s">
        <v>1743</v>
      </c>
      <c r="B16" s="338" t="s">
        <v>1744</v>
      </c>
      <c r="C16" s="339">
        <v>16</v>
      </c>
      <c r="D16" s="340" t="s">
        <v>41</v>
      </c>
      <c r="E16" s="341">
        <v>17</v>
      </c>
      <c r="F16" s="342">
        <v>53005</v>
      </c>
    </row>
    <row r="17" spans="1:6" ht="49.5">
      <c r="A17" s="337" t="s">
        <v>7192</v>
      </c>
      <c r="B17" s="338" t="s">
        <v>7193</v>
      </c>
      <c r="C17" s="339">
        <v>30</v>
      </c>
      <c r="D17" s="340" t="s">
        <v>643</v>
      </c>
      <c r="E17" s="341">
        <v>1</v>
      </c>
      <c r="F17" s="342">
        <v>353650</v>
      </c>
    </row>
    <row r="18" spans="1:6" ht="33">
      <c r="A18" s="337" t="s">
        <v>1420</v>
      </c>
      <c r="B18" s="338" t="s">
        <v>1421</v>
      </c>
      <c r="C18" s="339">
        <v>46</v>
      </c>
      <c r="D18" s="340" t="s">
        <v>1384</v>
      </c>
      <c r="E18" s="341">
        <v>2</v>
      </c>
      <c r="F18" s="342">
        <v>76824</v>
      </c>
    </row>
    <row r="19" spans="1:6" ht="49.5">
      <c r="A19" s="337" t="s">
        <v>1745</v>
      </c>
      <c r="B19" s="338" t="s">
        <v>1746</v>
      </c>
      <c r="C19" s="339">
        <v>46</v>
      </c>
      <c r="D19" s="340" t="s">
        <v>1384</v>
      </c>
      <c r="E19" s="341">
        <v>2</v>
      </c>
      <c r="F19" s="342">
        <v>126691148.08000004</v>
      </c>
    </row>
    <row r="20" spans="1:6" ht="33">
      <c r="A20" s="337" t="s">
        <v>3585</v>
      </c>
      <c r="B20" s="338" t="s">
        <v>3586</v>
      </c>
      <c r="C20" s="339">
        <v>46</v>
      </c>
      <c r="D20" s="340" t="s">
        <v>1384</v>
      </c>
      <c r="E20" s="341">
        <v>18</v>
      </c>
      <c r="F20" s="342">
        <v>7589</v>
      </c>
    </row>
    <row r="21" spans="1:6" ht="49.5">
      <c r="A21" s="337" t="s">
        <v>4370</v>
      </c>
      <c r="B21" s="338" t="s">
        <v>4371</v>
      </c>
      <c r="C21" s="339">
        <v>53</v>
      </c>
      <c r="D21" s="340" t="s">
        <v>1389</v>
      </c>
      <c r="E21" s="341">
        <v>1</v>
      </c>
      <c r="F21" s="342">
        <v>8150</v>
      </c>
    </row>
    <row r="22" spans="1:6" ht="33">
      <c r="A22" s="337" t="s">
        <v>3587</v>
      </c>
      <c r="B22" s="338" t="s">
        <v>3588</v>
      </c>
      <c r="C22" s="339">
        <v>70</v>
      </c>
      <c r="D22" s="340" t="s">
        <v>48</v>
      </c>
      <c r="E22" s="341">
        <v>1</v>
      </c>
      <c r="F22" s="342">
        <v>352896.05999999994</v>
      </c>
    </row>
    <row r="23" spans="1:6" ht="33">
      <c r="A23" s="337" t="s">
        <v>4372</v>
      </c>
      <c r="B23" s="338" t="s">
        <v>4373</v>
      </c>
      <c r="C23" s="339">
        <v>70</v>
      </c>
      <c r="D23" s="340" t="s">
        <v>48</v>
      </c>
      <c r="E23" s="341">
        <v>1</v>
      </c>
      <c r="F23" s="342">
        <v>163439</v>
      </c>
    </row>
    <row r="24" spans="1:6" ht="33">
      <c r="A24" s="337" t="s">
        <v>1747</v>
      </c>
      <c r="B24" s="338" t="s">
        <v>708</v>
      </c>
      <c r="C24" s="339">
        <v>81</v>
      </c>
      <c r="D24" s="340" t="s">
        <v>50</v>
      </c>
      <c r="E24" s="341">
        <v>1</v>
      </c>
      <c r="F24" s="342">
        <v>414416.74000000005</v>
      </c>
    </row>
    <row r="25" spans="1:6" ht="49.5">
      <c r="A25" s="337" t="s">
        <v>1748</v>
      </c>
      <c r="B25" s="338" t="s">
        <v>1749</v>
      </c>
      <c r="C25" s="339" t="s">
        <v>540</v>
      </c>
      <c r="D25" s="340" t="s">
        <v>591</v>
      </c>
      <c r="E25" s="341">
        <v>1</v>
      </c>
      <c r="F25" s="342">
        <v>1485</v>
      </c>
    </row>
    <row r="26" spans="1:6" ht="49.5">
      <c r="A26" s="337" t="s">
        <v>1750</v>
      </c>
      <c r="B26" s="338" t="s">
        <v>1751</v>
      </c>
      <c r="C26" s="339" t="s">
        <v>542</v>
      </c>
      <c r="D26" s="340" t="s">
        <v>591</v>
      </c>
      <c r="E26" s="341">
        <v>2</v>
      </c>
      <c r="F26" s="342">
        <v>51747.25</v>
      </c>
    </row>
    <row r="27" spans="1:6" ht="49.5">
      <c r="A27" s="337" t="s">
        <v>1426</v>
      </c>
      <c r="B27" s="338" t="s">
        <v>1427</v>
      </c>
      <c r="C27" s="339" t="s">
        <v>542</v>
      </c>
      <c r="D27" s="340" t="s">
        <v>591</v>
      </c>
      <c r="E27" s="341">
        <v>2</v>
      </c>
      <c r="F27" s="342">
        <v>3974050.21</v>
      </c>
    </row>
    <row r="28" spans="1:6" ht="33">
      <c r="A28" s="337" t="s">
        <v>1752</v>
      </c>
      <c r="B28" s="338" t="s">
        <v>1753</v>
      </c>
      <c r="C28" s="339">
        <v>132</v>
      </c>
      <c r="D28" s="340" t="s">
        <v>60</v>
      </c>
      <c r="E28" s="341">
        <v>3</v>
      </c>
      <c r="F28" s="342">
        <v>32236430</v>
      </c>
    </row>
    <row r="29" spans="1:6" ht="33">
      <c r="A29" s="337" t="s">
        <v>1754</v>
      </c>
      <c r="B29" s="338" t="s">
        <v>1755</v>
      </c>
      <c r="C29" s="339">
        <v>137</v>
      </c>
      <c r="D29" s="340" t="s">
        <v>63</v>
      </c>
      <c r="E29" s="341">
        <v>1</v>
      </c>
      <c r="F29" s="342">
        <v>1533181.04</v>
      </c>
    </row>
    <row r="30" spans="1:6" ht="49.5">
      <c r="A30" s="337" t="s">
        <v>1756</v>
      </c>
      <c r="B30" s="338" t="s">
        <v>1757</v>
      </c>
      <c r="C30" s="339">
        <v>155</v>
      </c>
      <c r="D30" s="340" t="s">
        <v>76</v>
      </c>
      <c r="E30" s="341">
        <v>1</v>
      </c>
      <c r="F30" s="342">
        <v>3312472</v>
      </c>
    </row>
    <row r="31" spans="1:6" ht="33">
      <c r="A31" s="337" t="s">
        <v>1758</v>
      </c>
      <c r="B31" s="338" t="s">
        <v>1759</v>
      </c>
      <c r="C31" s="339">
        <v>155</v>
      </c>
      <c r="D31" s="340" t="s">
        <v>76</v>
      </c>
      <c r="E31" s="341">
        <v>1</v>
      </c>
      <c r="F31" s="342">
        <v>1700036.42</v>
      </c>
    </row>
    <row r="32" spans="1:6" ht="33">
      <c r="A32" s="337" t="s">
        <v>4374</v>
      </c>
      <c r="B32" s="338" t="s">
        <v>4375</v>
      </c>
      <c r="C32" s="339">
        <v>287</v>
      </c>
      <c r="D32" s="340" t="s">
        <v>117</v>
      </c>
      <c r="E32" s="341">
        <v>2</v>
      </c>
      <c r="F32" s="342">
        <v>255217.81</v>
      </c>
    </row>
    <row r="33" spans="1:6" ht="33">
      <c r="A33" s="337" t="s">
        <v>7194</v>
      </c>
      <c r="B33" s="338" t="s">
        <v>7195</v>
      </c>
      <c r="C33" s="339">
        <v>287</v>
      </c>
      <c r="D33" s="340" t="s">
        <v>117</v>
      </c>
      <c r="E33" s="341">
        <v>10</v>
      </c>
      <c r="F33" s="342">
        <v>638540.31000000006</v>
      </c>
    </row>
    <row r="34" spans="1:6" ht="33">
      <c r="A34" s="337" t="s">
        <v>7196</v>
      </c>
      <c r="B34" s="338" t="s">
        <v>7197</v>
      </c>
      <c r="C34" s="339">
        <v>287</v>
      </c>
      <c r="D34" s="340" t="s">
        <v>117</v>
      </c>
      <c r="E34" s="341">
        <v>10</v>
      </c>
      <c r="F34" s="342">
        <v>2064114.54</v>
      </c>
    </row>
    <row r="35" spans="1:6" ht="33">
      <c r="A35" s="337" t="s">
        <v>3210</v>
      </c>
      <c r="B35" s="338" t="s">
        <v>3211</v>
      </c>
      <c r="C35" s="339">
        <v>293</v>
      </c>
      <c r="D35" s="340" t="s">
        <v>122</v>
      </c>
      <c r="E35" s="341">
        <v>7</v>
      </c>
      <c r="F35" s="342">
        <v>9605.16</v>
      </c>
    </row>
    <row r="36" spans="1:6" ht="33">
      <c r="A36" s="337" t="s">
        <v>7198</v>
      </c>
      <c r="B36" s="338" t="s">
        <v>7199</v>
      </c>
      <c r="C36" s="339">
        <v>311</v>
      </c>
      <c r="D36" s="340" t="s">
        <v>133</v>
      </c>
      <c r="E36" s="341">
        <v>1</v>
      </c>
      <c r="F36" s="342">
        <v>248949.21000000002</v>
      </c>
    </row>
    <row r="37" spans="1:6" ht="49.5">
      <c r="A37" s="337" t="s">
        <v>2896</v>
      </c>
      <c r="B37" s="338" t="s">
        <v>2897</v>
      </c>
      <c r="C37" s="339">
        <v>313</v>
      </c>
      <c r="D37" s="340" t="s">
        <v>135</v>
      </c>
      <c r="E37" s="341">
        <v>1</v>
      </c>
      <c r="F37" s="342">
        <v>7967.9400000000005</v>
      </c>
    </row>
    <row r="38" spans="1:6" ht="33">
      <c r="A38" s="337" t="s">
        <v>7200</v>
      </c>
      <c r="B38" s="338" t="s">
        <v>7201</v>
      </c>
      <c r="C38" s="339">
        <v>379</v>
      </c>
      <c r="D38" s="340" t="s">
        <v>1246</v>
      </c>
      <c r="E38" s="341">
        <v>1</v>
      </c>
      <c r="F38" s="342">
        <v>2700</v>
      </c>
    </row>
    <row r="39" spans="1:6" ht="33">
      <c r="A39" s="337" t="s">
        <v>7202</v>
      </c>
      <c r="B39" s="338" t="s">
        <v>7203</v>
      </c>
      <c r="C39" s="339">
        <v>385</v>
      </c>
      <c r="D39" s="340" t="s">
        <v>694</v>
      </c>
      <c r="E39" s="341">
        <v>1</v>
      </c>
      <c r="F39" s="342">
        <v>69265.759999999995</v>
      </c>
    </row>
    <row r="40" spans="1:6" ht="33">
      <c r="A40" s="337" t="s">
        <v>4376</v>
      </c>
      <c r="B40" s="338" t="s">
        <v>4377</v>
      </c>
      <c r="C40" s="339">
        <v>512</v>
      </c>
      <c r="D40" s="340" t="s">
        <v>695</v>
      </c>
      <c r="E40" s="341">
        <v>1</v>
      </c>
      <c r="F40" s="342">
        <v>500</v>
      </c>
    </row>
    <row r="41" spans="1:6" ht="49.5">
      <c r="A41" s="337" t="s">
        <v>4378</v>
      </c>
      <c r="B41" s="338" t="s">
        <v>4379</v>
      </c>
      <c r="C41" s="339">
        <v>513</v>
      </c>
      <c r="D41" s="340" t="s">
        <v>161</v>
      </c>
      <c r="E41" s="341">
        <v>1</v>
      </c>
      <c r="F41" s="342">
        <v>3379080</v>
      </c>
    </row>
    <row r="42" spans="1:6" ht="16.5">
      <c r="A42" s="337" t="s">
        <v>1760</v>
      </c>
      <c r="B42" s="338" t="s">
        <v>1761</v>
      </c>
      <c r="C42" s="339">
        <v>526</v>
      </c>
      <c r="D42" s="340" t="s">
        <v>1269</v>
      </c>
      <c r="E42" s="341">
        <v>1</v>
      </c>
      <c r="F42" s="342">
        <v>2270048.48</v>
      </c>
    </row>
    <row r="43" spans="1:6" ht="33">
      <c r="A43" s="337" t="s">
        <v>1762</v>
      </c>
      <c r="B43" s="338" t="s">
        <v>1763</v>
      </c>
      <c r="C43" s="339">
        <v>572</v>
      </c>
      <c r="D43" s="340" t="s">
        <v>167</v>
      </c>
      <c r="E43" s="341">
        <v>1</v>
      </c>
      <c r="F43" s="342">
        <v>1675779.9499999997</v>
      </c>
    </row>
    <row r="44" spans="1:6" ht="33">
      <c r="A44" s="337" t="s">
        <v>1764</v>
      </c>
      <c r="B44" s="338" t="s">
        <v>1765</v>
      </c>
      <c r="C44" s="339">
        <v>572</v>
      </c>
      <c r="D44" s="340" t="s">
        <v>167</v>
      </c>
      <c r="E44" s="341">
        <v>1</v>
      </c>
      <c r="F44" s="342">
        <v>78535480.01000005</v>
      </c>
    </row>
    <row r="45" spans="1:6" ht="33">
      <c r="A45" s="337" t="s">
        <v>1766</v>
      </c>
      <c r="B45" s="338" t="s">
        <v>1767</v>
      </c>
      <c r="C45" s="339">
        <v>572</v>
      </c>
      <c r="D45" s="340" t="s">
        <v>167</v>
      </c>
      <c r="E45" s="341">
        <v>1</v>
      </c>
      <c r="F45" s="342">
        <v>2113500.1300000008</v>
      </c>
    </row>
    <row r="46" spans="1:6" ht="33">
      <c r="A46" s="337" t="s">
        <v>1768</v>
      </c>
      <c r="B46" s="338" t="s">
        <v>1769</v>
      </c>
      <c r="C46" s="339">
        <v>572</v>
      </c>
      <c r="D46" s="340" t="s">
        <v>167</v>
      </c>
      <c r="E46" s="341">
        <v>1</v>
      </c>
      <c r="F46" s="342">
        <v>92014667</v>
      </c>
    </row>
    <row r="47" spans="1:6" ht="33">
      <c r="A47" s="337" t="s">
        <v>7204</v>
      </c>
      <c r="B47" s="338" t="s">
        <v>7205</v>
      </c>
      <c r="C47" s="339">
        <v>596</v>
      </c>
      <c r="D47" s="340" t="s">
        <v>1250</v>
      </c>
      <c r="E47" s="341">
        <v>1</v>
      </c>
      <c r="F47" s="342">
        <v>2056.02</v>
      </c>
    </row>
    <row r="48" spans="1:6" ht="49.5">
      <c r="A48" s="337" t="s">
        <v>3589</v>
      </c>
      <c r="B48" s="338" t="s">
        <v>3590</v>
      </c>
      <c r="C48" s="339">
        <v>598</v>
      </c>
      <c r="D48" s="340" t="s">
        <v>674</v>
      </c>
      <c r="E48" s="341">
        <v>1</v>
      </c>
      <c r="F48" s="342">
        <v>2741154.54</v>
      </c>
    </row>
    <row r="49" spans="1:6" ht="33">
      <c r="A49" s="337" t="s">
        <v>3591</v>
      </c>
      <c r="B49" s="338" t="s">
        <v>3592</v>
      </c>
      <c r="C49" s="339">
        <v>598</v>
      </c>
      <c r="D49" s="340" t="s">
        <v>674</v>
      </c>
      <c r="E49" s="341">
        <v>1</v>
      </c>
      <c r="F49" s="342">
        <v>149970.29999999999</v>
      </c>
    </row>
    <row r="50" spans="1:6" ht="33">
      <c r="A50" s="337" t="s">
        <v>4380</v>
      </c>
      <c r="B50" s="338" t="s">
        <v>4381</v>
      </c>
      <c r="C50" s="339">
        <v>862</v>
      </c>
      <c r="D50" s="340" t="s">
        <v>188</v>
      </c>
      <c r="E50" s="341">
        <v>1</v>
      </c>
      <c r="F50" s="342">
        <v>20628360.609999996</v>
      </c>
    </row>
    <row r="51" spans="1:6">
      <c r="A51" s="171"/>
      <c r="C51" s="196"/>
      <c r="F51" s="197"/>
    </row>
    <row r="52" spans="1:6" ht="16.5" thickBot="1">
      <c r="D52" s="472" t="s">
        <v>1263</v>
      </c>
      <c r="E52" s="472"/>
      <c r="F52" s="182">
        <f>+SUBTOTAL(9,F7:F50)</f>
        <v>378678059.07000005</v>
      </c>
    </row>
    <row r="53" spans="1:6" ht="15.75" thickTop="1"/>
    <row r="54" spans="1:6" ht="7.5" customHeight="1"/>
  </sheetData>
  <autoFilter ref="A6:F50"/>
  <mergeCells count="1">
    <mergeCell ref="D52:E52"/>
  </mergeCells>
  <pageMargins left="0.7" right="0.7" top="0.75" bottom="0.75" header="0.3" footer="0.3"/>
  <pageSetup scale="8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0" tint="-0.249977111117893"/>
  </sheetPr>
  <dimension ref="A1:G12"/>
  <sheetViews>
    <sheetView view="pageBreakPreview" zoomScaleNormal="160" zoomScaleSheetLayoutView="100" workbookViewId="0"/>
  </sheetViews>
  <sheetFormatPr baseColWidth="10" defaultRowHeight="15"/>
  <cols>
    <col min="1" max="1" width="17.140625" style="173" customWidth="1"/>
    <col min="2" max="2" width="34" style="170" customWidth="1"/>
    <col min="3" max="3" width="11.5703125" style="171" bestFit="1" customWidth="1"/>
    <col min="4" max="4" width="27" style="170" customWidth="1"/>
    <col min="5" max="5" width="3.5703125" style="171" bestFit="1" customWidth="1"/>
    <col min="6" max="6" width="15.7109375" style="172" bestFit="1" customWidth="1"/>
    <col min="7" max="7" width="15.85546875" style="173" customWidth="1"/>
    <col min="8" max="16384" width="11.42578125" style="173"/>
  </cols>
  <sheetData>
    <row r="1" spans="1:7">
      <c r="A1" s="169" t="s">
        <v>686</v>
      </c>
    </row>
    <row r="2" spans="1:7" ht="15.75">
      <c r="A2" s="169" t="s">
        <v>678</v>
      </c>
    </row>
    <row r="3" spans="1:7">
      <c r="A3" s="169" t="str">
        <f>+'CUT MN'!A3</f>
        <v>CORRESPONDIENTE AL PERIODO DE ENERO A SEPTIEMBRE DE 2022</v>
      </c>
    </row>
    <row r="4" spans="1:7">
      <c r="A4" s="174" t="str">
        <f>+'CUT MN'!A4</f>
        <v>ACTUALIZADO AL : 05 de octubre de 2022 Hrs. 14:02</v>
      </c>
    </row>
    <row r="6" spans="1:7" s="179" customFormat="1" ht="30">
      <c r="A6" s="175" t="s">
        <v>687</v>
      </c>
      <c r="B6" s="175" t="s">
        <v>688</v>
      </c>
      <c r="C6" s="176" t="s">
        <v>689</v>
      </c>
      <c r="D6" s="177" t="s">
        <v>36</v>
      </c>
      <c r="E6" s="176" t="s">
        <v>690</v>
      </c>
      <c r="F6" s="284" t="s">
        <v>1354</v>
      </c>
      <c r="G6" s="284" t="s">
        <v>691</v>
      </c>
    </row>
    <row r="7" spans="1:7" ht="45">
      <c r="A7" s="180" t="s">
        <v>1770</v>
      </c>
      <c r="B7" s="181" t="s">
        <v>1771</v>
      </c>
      <c r="C7" s="293" t="s">
        <v>542</v>
      </c>
      <c r="D7" s="181" t="s">
        <v>591</v>
      </c>
      <c r="E7" s="180">
        <v>2</v>
      </c>
      <c r="F7" s="355">
        <v>19087.59</v>
      </c>
      <c r="G7" s="355">
        <v>130940.87</v>
      </c>
    </row>
    <row r="8" spans="1:7">
      <c r="A8" s="171"/>
      <c r="C8" s="310"/>
      <c r="F8" s="197"/>
      <c r="G8" s="311"/>
    </row>
    <row r="9" spans="1:7">
      <c r="A9" s="171"/>
      <c r="C9" s="196"/>
      <c r="F9" s="197"/>
    </row>
    <row r="10" spans="1:7" ht="16.5" thickBot="1">
      <c r="D10" s="472" t="s">
        <v>1262</v>
      </c>
      <c r="E10" s="472"/>
      <c r="F10" s="182">
        <f>+SUBTOTAL(9,F7:F7)</f>
        <v>19087.59</v>
      </c>
      <c r="G10" s="182">
        <f>+SUBTOTAL(9,G7:G7)</f>
        <v>130940.87</v>
      </c>
    </row>
    <row r="11" spans="1:7" ht="15.75" thickTop="1"/>
    <row r="12" spans="1:7" ht="7.5" customHeight="1"/>
  </sheetData>
  <autoFilter ref="A6:F6"/>
  <mergeCells count="1">
    <mergeCell ref="D10:E10"/>
  </mergeCells>
  <pageMargins left="0.7" right="0.7" top="0.75" bottom="0.75" header="0.3" footer="0.3"/>
  <pageSetup scale="7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F17"/>
  <sheetViews>
    <sheetView view="pageBreakPreview" zoomScaleNormal="160" zoomScaleSheetLayoutView="100" workbookViewId="0">
      <pane ySplit="6" topLeftCell="A7" activePane="bottomLeft" state="frozen"/>
      <selection activeCell="H15" sqref="H15"/>
      <selection pane="bottomLeft"/>
    </sheetView>
  </sheetViews>
  <sheetFormatPr baseColWidth="10" defaultRowHeight="15"/>
  <cols>
    <col min="1" max="1" width="17.140625" style="173" customWidth="1"/>
    <col min="2" max="2" width="34" style="170" customWidth="1"/>
    <col min="3" max="3" width="11.5703125" style="171" bestFit="1" customWidth="1"/>
    <col min="4" max="4" width="27" style="170" customWidth="1"/>
    <col min="5" max="5" width="3.5703125" style="171" bestFit="1" customWidth="1"/>
    <col min="6" max="6" width="19" style="172" bestFit="1" customWidth="1"/>
    <col min="7" max="16384" width="11.42578125" style="173"/>
  </cols>
  <sheetData>
    <row r="1" spans="1:6">
      <c r="A1" s="169" t="s">
        <v>686</v>
      </c>
    </row>
    <row r="2" spans="1:6" ht="15.75">
      <c r="A2" s="169" t="s">
        <v>677</v>
      </c>
    </row>
    <row r="3" spans="1:6">
      <c r="A3" s="169" t="str">
        <f>+'CUT MN'!A3</f>
        <v>CORRESPONDIENTE AL PERIODO DE ENERO A SEPTIEMBRE DE 2022</v>
      </c>
    </row>
    <row r="4" spans="1:6">
      <c r="A4" s="174" t="str">
        <f>+'CUT MN'!A4</f>
        <v>ACTUALIZADO AL : 05 de octubre de 2022 Hrs. 14:02</v>
      </c>
    </row>
    <row r="6" spans="1:6" s="179" customFormat="1" ht="30">
      <c r="A6" s="175" t="s">
        <v>687</v>
      </c>
      <c r="B6" s="175" t="s">
        <v>688</v>
      </c>
      <c r="C6" s="176" t="s">
        <v>689</v>
      </c>
      <c r="D6" s="177" t="s">
        <v>36</v>
      </c>
      <c r="E6" s="176" t="s">
        <v>690</v>
      </c>
      <c r="F6" s="178" t="s">
        <v>691</v>
      </c>
    </row>
    <row r="7" spans="1:6" ht="49.5">
      <c r="A7" s="337" t="s">
        <v>3593</v>
      </c>
      <c r="B7" s="338" t="s">
        <v>3594</v>
      </c>
      <c r="C7" s="339" t="s">
        <v>542</v>
      </c>
      <c r="D7" s="340" t="s">
        <v>591</v>
      </c>
      <c r="E7" s="341">
        <v>2</v>
      </c>
      <c r="F7" s="342">
        <v>249446996.34999999</v>
      </c>
    </row>
    <row r="8" spans="1:6" ht="49.5">
      <c r="A8" s="337" t="s">
        <v>3595</v>
      </c>
      <c r="B8" s="338" t="s">
        <v>3596</v>
      </c>
      <c r="C8" s="339" t="s">
        <v>542</v>
      </c>
      <c r="D8" s="340" t="s">
        <v>591</v>
      </c>
      <c r="E8" s="341">
        <v>2</v>
      </c>
      <c r="F8" s="342">
        <v>5186749.6500000004</v>
      </c>
    </row>
    <row r="9" spans="1:6" ht="49.5">
      <c r="A9" s="337" t="s">
        <v>3597</v>
      </c>
      <c r="B9" s="338" t="s">
        <v>3598</v>
      </c>
      <c r="C9" s="339" t="s">
        <v>542</v>
      </c>
      <c r="D9" s="340" t="s">
        <v>591</v>
      </c>
      <c r="E9" s="341">
        <v>2</v>
      </c>
      <c r="F9" s="342">
        <v>370662.31</v>
      </c>
    </row>
    <row r="10" spans="1:6" ht="49.5">
      <c r="A10" s="337" t="s">
        <v>2304</v>
      </c>
      <c r="B10" s="338" t="s">
        <v>2305</v>
      </c>
      <c r="C10" s="339" t="s">
        <v>542</v>
      </c>
      <c r="D10" s="340" t="s">
        <v>591</v>
      </c>
      <c r="E10" s="341">
        <v>2</v>
      </c>
      <c r="F10" s="342">
        <v>36524027.850000001</v>
      </c>
    </row>
    <row r="11" spans="1:6" ht="49.5">
      <c r="A11" s="337" t="s">
        <v>2306</v>
      </c>
      <c r="B11" s="338" t="s">
        <v>2307</v>
      </c>
      <c r="C11" s="339" t="s">
        <v>542</v>
      </c>
      <c r="D11" s="340" t="s">
        <v>591</v>
      </c>
      <c r="E11" s="341">
        <v>2</v>
      </c>
      <c r="F11" s="342">
        <v>100317532.78999999</v>
      </c>
    </row>
    <row r="12" spans="1:6" ht="33">
      <c r="A12" s="337" t="s">
        <v>4382</v>
      </c>
      <c r="B12" s="338" t="s">
        <v>4383</v>
      </c>
      <c r="C12" s="339">
        <v>190</v>
      </c>
      <c r="D12" s="340" t="s">
        <v>83</v>
      </c>
      <c r="E12" s="341">
        <v>1</v>
      </c>
      <c r="F12" s="342">
        <v>2935839</v>
      </c>
    </row>
    <row r="13" spans="1:6" ht="33">
      <c r="A13" s="337" t="s">
        <v>3599</v>
      </c>
      <c r="B13" s="338" t="s">
        <v>3600</v>
      </c>
      <c r="C13" s="339">
        <v>290</v>
      </c>
      <c r="D13" s="340" t="s">
        <v>119</v>
      </c>
      <c r="E13" s="341">
        <v>1</v>
      </c>
      <c r="F13" s="342">
        <v>1230679.83</v>
      </c>
    </row>
    <row r="14" spans="1:6">
      <c r="A14" s="171"/>
      <c r="C14" s="196"/>
      <c r="F14" s="197"/>
    </row>
    <row r="15" spans="1:6" ht="16.5" thickBot="1">
      <c r="D15" s="472" t="s">
        <v>1263</v>
      </c>
      <c r="E15" s="472"/>
      <c r="F15" s="182">
        <f>+SUBTOTAL(9,F7:F13)</f>
        <v>396012487.78000003</v>
      </c>
    </row>
    <row r="16" spans="1:6" ht="15.75" thickTop="1"/>
    <row r="17" ht="7.5" customHeight="1"/>
  </sheetData>
  <autoFilter ref="A6:F13"/>
  <mergeCells count="1">
    <mergeCell ref="D15:E15"/>
  </mergeCells>
  <pageMargins left="0.7" right="0.7" top="0.75" bottom="0.75" header="0.3" footer="0.3"/>
  <pageSetup scale="8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G12"/>
  <sheetViews>
    <sheetView view="pageBreakPreview" zoomScaleNormal="160" zoomScaleSheetLayoutView="100" workbookViewId="0"/>
  </sheetViews>
  <sheetFormatPr baseColWidth="10" defaultRowHeight="15"/>
  <cols>
    <col min="1" max="1" width="17.140625" style="173" customWidth="1"/>
    <col min="2" max="2" width="34" style="170" customWidth="1"/>
    <col min="3" max="3" width="11.5703125" style="171" bestFit="1" customWidth="1"/>
    <col min="4" max="4" width="27" style="170" customWidth="1"/>
    <col min="5" max="5" width="3.5703125" style="171" bestFit="1" customWidth="1"/>
    <col min="6" max="6" width="15.7109375" style="172" bestFit="1" customWidth="1"/>
    <col min="7" max="7" width="15.85546875" style="173" customWidth="1"/>
    <col min="8" max="16384" width="11.42578125" style="173"/>
  </cols>
  <sheetData>
    <row r="1" spans="1:7">
      <c r="A1" s="169" t="s">
        <v>686</v>
      </c>
    </row>
    <row r="2" spans="1:7" ht="15.75">
      <c r="A2" s="169" t="s">
        <v>678</v>
      </c>
    </row>
    <row r="3" spans="1:7">
      <c r="A3" s="169" t="str">
        <f>+'CUT MN'!A3</f>
        <v>CORRESPONDIENTE AL PERIODO DE ENERO A SEPTIEMBRE DE 2022</v>
      </c>
    </row>
    <row r="4" spans="1:7">
      <c r="A4" s="174" t="str">
        <f>+'CUT MN'!A4</f>
        <v>ACTUALIZADO AL : 05 de octubre de 2022 Hrs. 14:02</v>
      </c>
    </row>
    <row r="6" spans="1:7" s="179" customFormat="1" ht="30">
      <c r="A6" s="175" t="s">
        <v>687</v>
      </c>
      <c r="B6" s="175" t="s">
        <v>688</v>
      </c>
      <c r="C6" s="176" t="s">
        <v>689</v>
      </c>
      <c r="D6" s="177" t="s">
        <v>36</v>
      </c>
      <c r="E6" s="176" t="s">
        <v>690</v>
      </c>
      <c r="F6" s="284" t="s">
        <v>1354</v>
      </c>
      <c r="G6" s="284" t="s">
        <v>691</v>
      </c>
    </row>
    <row r="7" spans="1:7" ht="30">
      <c r="A7" s="180" t="s">
        <v>2308</v>
      </c>
      <c r="B7" s="181" t="s">
        <v>2309</v>
      </c>
      <c r="C7" s="293" t="s">
        <v>543</v>
      </c>
      <c r="D7" s="181" t="s">
        <v>693</v>
      </c>
      <c r="E7" s="180">
        <v>3</v>
      </c>
      <c r="F7" s="355">
        <v>351816.67000000004</v>
      </c>
      <c r="G7" s="355">
        <v>2413462.3600000003</v>
      </c>
    </row>
    <row r="8" spans="1:7" ht="45">
      <c r="A8" s="180" t="s">
        <v>2310</v>
      </c>
      <c r="B8" s="181" t="s">
        <v>2311</v>
      </c>
      <c r="C8" s="293">
        <v>512</v>
      </c>
      <c r="D8" s="181" t="s">
        <v>695</v>
      </c>
      <c r="E8" s="180">
        <v>1</v>
      </c>
      <c r="F8" s="355">
        <v>24626.91</v>
      </c>
      <c r="G8" s="355">
        <v>168940.60399999999</v>
      </c>
    </row>
    <row r="9" spans="1:7">
      <c r="A9" s="171"/>
      <c r="C9" s="196"/>
      <c r="F9" s="197"/>
    </row>
    <row r="10" spans="1:7" ht="16.5" thickBot="1">
      <c r="D10" s="472" t="s">
        <v>1262</v>
      </c>
      <c r="E10" s="472"/>
      <c r="F10" s="182">
        <f>+SUBTOTAL(9,F7:F8)</f>
        <v>376443.58</v>
      </c>
      <c r="G10" s="182">
        <f>+SUBTOTAL(9,G7:G8)</f>
        <v>2582402.9640000002</v>
      </c>
    </row>
    <row r="11" spans="1:7" ht="15.75" thickTop="1"/>
    <row r="12" spans="1:7" ht="7.5" customHeight="1"/>
  </sheetData>
  <autoFilter ref="A6:F6"/>
  <mergeCells count="1">
    <mergeCell ref="D10:E10"/>
  </mergeCells>
  <pageMargins left="0.7" right="0.7" top="0.75" bottom="0.75" header="0.3" footer="0.3"/>
  <pageSetup scale="72"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tabColor theme="8" tint="-0.249977111117893"/>
  </sheetPr>
  <dimension ref="A1:J49"/>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cols>
    <col min="1" max="1" width="7.140625" style="66" customWidth="1"/>
    <col min="2" max="2" width="15.5703125" style="108" customWidth="1"/>
    <col min="3" max="3" width="12.28515625" style="66" bestFit="1" customWidth="1"/>
    <col min="4" max="4" width="14" style="66" customWidth="1"/>
    <col min="5" max="5" width="12.140625" style="66" customWidth="1"/>
    <col min="6" max="6" width="9.42578125" style="66" customWidth="1"/>
    <col min="7" max="7" width="50.28515625" style="72" customWidth="1"/>
    <col min="8" max="9" width="16.85546875" style="113" customWidth="1"/>
    <col min="10" max="10" width="13.85546875" style="66" customWidth="1"/>
    <col min="11" max="16384" width="11.42578125" style="64"/>
  </cols>
  <sheetData>
    <row r="1" spans="1:10">
      <c r="A1" s="119" t="s">
        <v>32</v>
      </c>
      <c r="B1" s="119"/>
      <c r="C1" s="119"/>
      <c r="D1" s="119"/>
      <c r="E1" s="119"/>
      <c r="F1" s="119"/>
      <c r="G1" s="119"/>
      <c r="H1" s="116"/>
      <c r="I1" s="116"/>
      <c r="J1" s="73"/>
    </row>
    <row r="2" spans="1:10" ht="15.75">
      <c r="A2" s="119" t="s">
        <v>1415</v>
      </c>
      <c r="B2" s="119"/>
      <c r="C2" s="119"/>
      <c r="D2" s="119"/>
      <c r="E2" s="119"/>
      <c r="F2" s="119"/>
      <c r="G2" s="119"/>
      <c r="H2" s="116"/>
      <c r="I2" s="116"/>
      <c r="J2" s="73"/>
    </row>
    <row r="3" spans="1:10">
      <c r="A3" s="119" t="str">
        <f>+'CUT MN'!A3</f>
        <v>CORRESPONDIENTE AL PERIODO DE ENERO A SEPTIEMBRE DE 2022</v>
      </c>
      <c r="B3" s="119"/>
      <c r="C3" s="119"/>
      <c r="D3" s="119"/>
      <c r="E3" s="119"/>
      <c r="F3" s="119"/>
      <c r="G3" s="119"/>
      <c r="H3" s="116"/>
      <c r="I3" s="116"/>
      <c r="J3" s="73"/>
    </row>
    <row r="4" spans="1:10">
      <c r="A4" s="65" t="str">
        <f>+'CUT MN'!A4</f>
        <v>ACTUALIZADO AL : 05 de octubre de 2022 Hrs. 14:02</v>
      </c>
      <c r="B4" s="62"/>
      <c r="C4" s="62"/>
      <c r="D4" s="75"/>
      <c r="E4" s="62"/>
      <c r="F4" s="62"/>
      <c r="G4" s="70"/>
      <c r="H4" s="116"/>
      <c r="I4" s="116"/>
      <c r="J4" s="73"/>
    </row>
    <row r="5" spans="1:10">
      <c r="A5" s="65"/>
      <c r="B5" s="62"/>
      <c r="C5" s="62"/>
      <c r="D5" s="75"/>
      <c r="E5" s="62"/>
      <c r="F5" s="62"/>
      <c r="G5" s="70"/>
      <c r="H5" s="116"/>
      <c r="I5" s="116"/>
      <c r="J5" s="73"/>
    </row>
    <row r="6" spans="1:10">
      <c r="A6" s="67"/>
      <c r="B6" s="107"/>
      <c r="C6" s="67"/>
      <c r="D6" s="67"/>
      <c r="E6" s="67"/>
      <c r="F6" s="67"/>
      <c r="G6" s="71"/>
      <c r="H6" s="473"/>
      <c r="I6" s="473"/>
      <c r="J6" s="67"/>
    </row>
    <row r="7" spans="1:10" ht="31.5" customHeight="1">
      <c r="A7" s="281" t="s">
        <v>658</v>
      </c>
      <c r="B7" s="279" t="s">
        <v>665</v>
      </c>
      <c r="C7" s="279" t="s">
        <v>655</v>
      </c>
      <c r="D7" s="279" t="s">
        <v>653</v>
      </c>
      <c r="E7" s="279" t="s">
        <v>654</v>
      </c>
      <c r="F7" s="279" t="s">
        <v>656</v>
      </c>
      <c r="G7" s="279" t="s">
        <v>657</v>
      </c>
      <c r="H7" s="280" t="s">
        <v>1296</v>
      </c>
      <c r="I7" s="279" t="s">
        <v>1297</v>
      </c>
      <c r="J7" s="279" t="s">
        <v>667</v>
      </c>
    </row>
    <row r="8" spans="1:10" ht="89.25">
      <c r="A8" s="198">
        <v>376</v>
      </c>
      <c r="B8" s="220" t="s">
        <v>610</v>
      </c>
      <c r="C8" s="221">
        <v>44624</v>
      </c>
      <c r="D8" s="198" t="s">
        <v>2026</v>
      </c>
      <c r="E8" s="198" t="s">
        <v>15</v>
      </c>
      <c r="F8" s="198">
        <v>15218</v>
      </c>
      <c r="G8" s="204" t="s">
        <v>2207</v>
      </c>
      <c r="H8" s="312">
        <v>2109.23</v>
      </c>
      <c r="I8" s="312">
        <v>0</v>
      </c>
      <c r="J8" s="313" t="s">
        <v>639</v>
      </c>
    </row>
    <row r="9" spans="1:10" ht="102">
      <c r="A9" s="198">
        <v>513</v>
      </c>
      <c r="B9" s="220" t="s">
        <v>161</v>
      </c>
      <c r="C9" s="221">
        <v>44638</v>
      </c>
      <c r="D9" s="198" t="s">
        <v>2050</v>
      </c>
      <c r="E9" s="198" t="s">
        <v>15</v>
      </c>
      <c r="F9" s="198">
        <v>15341</v>
      </c>
      <c r="G9" s="204" t="s">
        <v>2230</v>
      </c>
      <c r="H9" s="312">
        <v>44215.37</v>
      </c>
      <c r="I9" s="312">
        <v>0</v>
      </c>
      <c r="J9" s="313" t="s">
        <v>639</v>
      </c>
    </row>
    <row r="10" spans="1:10" ht="102">
      <c r="A10" s="198">
        <v>376</v>
      </c>
      <c r="B10" s="220" t="s">
        <v>610</v>
      </c>
      <c r="C10" s="221">
        <v>44638</v>
      </c>
      <c r="D10" s="198" t="s">
        <v>2051</v>
      </c>
      <c r="E10" s="198" t="s">
        <v>15</v>
      </c>
      <c r="F10" s="198">
        <v>15337</v>
      </c>
      <c r="G10" s="204" t="s">
        <v>2231</v>
      </c>
      <c r="H10" s="312">
        <v>623.5</v>
      </c>
      <c r="I10" s="312">
        <v>0</v>
      </c>
      <c r="J10" s="313" t="s">
        <v>639</v>
      </c>
    </row>
    <row r="11" spans="1:10" ht="102">
      <c r="A11" s="198">
        <v>376</v>
      </c>
      <c r="B11" s="220" t="s">
        <v>610</v>
      </c>
      <c r="C11" s="221">
        <v>44638</v>
      </c>
      <c r="D11" s="198" t="s">
        <v>2052</v>
      </c>
      <c r="E11" s="198" t="s">
        <v>15</v>
      </c>
      <c r="F11" s="198">
        <v>15336</v>
      </c>
      <c r="G11" s="204" t="s">
        <v>2232</v>
      </c>
      <c r="H11" s="312">
        <v>468.32</v>
      </c>
      <c r="I11" s="312">
        <v>0</v>
      </c>
      <c r="J11" s="313" t="s">
        <v>639</v>
      </c>
    </row>
    <row r="12" spans="1:10" ht="102">
      <c r="A12" s="198">
        <v>513</v>
      </c>
      <c r="B12" s="220" t="s">
        <v>161</v>
      </c>
      <c r="C12" s="221">
        <v>44644</v>
      </c>
      <c r="D12" s="198" t="s">
        <v>2074</v>
      </c>
      <c r="E12" s="198" t="s">
        <v>15</v>
      </c>
      <c r="F12" s="198">
        <v>15390</v>
      </c>
      <c r="G12" s="204" t="s">
        <v>2252</v>
      </c>
      <c r="H12" s="312">
        <v>43695.79</v>
      </c>
      <c r="I12" s="312">
        <v>0</v>
      </c>
      <c r="J12" s="313" t="s">
        <v>639</v>
      </c>
    </row>
    <row r="13" spans="1:10" ht="89.25">
      <c r="A13" s="198">
        <v>376</v>
      </c>
      <c r="B13" s="220" t="s">
        <v>610</v>
      </c>
      <c r="C13" s="221">
        <v>44650</v>
      </c>
      <c r="D13" s="198" t="s">
        <v>2085</v>
      </c>
      <c r="E13" s="198" t="s">
        <v>15</v>
      </c>
      <c r="F13" s="198">
        <v>15423</v>
      </c>
      <c r="G13" s="204" t="s">
        <v>2261</v>
      </c>
      <c r="H13" s="312">
        <v>1171.3399999999999</v>
      </c>
      <c r="I13" s="312">
        <v>0</v>
      </c>
      <c r="J13" s="313" t="s">
        <v>639</v>
      </c>
    </row>
    <row r="14" spans="1:10" ht="89.25">
      <c r="A14" s="198">
        <v>376</v>
      </c>
      <c r="B14" s="220" t="s">
        <v>610</v>
      </c>
      <c r="C14" s="221">
        <v>44656</v>
      </c>
      <c r="D14" s="198" t="s">
        <v>2321</v>
      </c>
      <c r="E14" s="198" t="s">
        <v>15</v>
      </c>
      <c r="F14" s="198">
        <v>15476</v>
      </c>
      <c r="G14" s="204" t="s">
        <v>2511</v>
      </c>
      <c r="H14" s="312">
        <v>1170.24</v>
      </c>
      <c r="I14" s="312">
        <v>0</v>
      </c>
      <c r="J14" s="313" t="s">
        <v>639</v>
      </c>
    </row>
    <row r="15" spans="1:10" ht="102">
      <c r="A15" s="198">
        <v>376</v>
      </c>
      <c r="B15" s="220" t="s">
        <v>610</v>
      </c>
      <c r="C15" s="221">
        <v>44658</v>
      </c>
      <c r="D15" s="198" t="s">
        <v>2322</v>
      </c>
      <c r="E15" s="198" t="s">
        <v>15</v>
      </c>
      <c r="F15" s="198">
        <v>15495</v>
      </c>
      <c r="G15" s="204" t="s">
        <v>2512</v>
      </c>
      <c r="H15" s="312">
        <v>385.25</v>
      </c>
      <c r="I15" s="312">
        <v>0</v>
      </c>
      <c r="J15" s="313" t="s">
        <v>639</v>
      </c>
    </row>
    <row r="16" spans="1:10" ht="89.25">
      <c r="A16" s="198">
        <v>376</v>
      </c>
      <c r="B16" s="220" t="s">
        <v>610</v>
      </c>
      <c r="C16" s="221">
        <v>44659</v>
      </c>
      <c r="D16" s="198" t="s">
        <v>2323</v>
      </c>
      <c r="E16" s="198" t="s">
        <v>15</v>
      </c>
      <c r="F16" s="198">
        <v>15497</v>
      </c>
      <c r="G16" s="204" t="s">
        <v>2513</v>
      </c>
      <c r="H16" s="312">
        <v>320.7</v>
      </c>
      <c r="I16" s="312">
        <v>0</v>
      </c>
      <c r="J16" s="313" t="s">
        <v>639</v>
      </c>
    </row>
    <row r="17" spans="1:10" ht="89.25">
      <c r="A17" s="198">
        <v>376</v>
      </c>
      <c r="B17" s="220" t="s">
        <v>610</v>
      </c>
      <c r="C17" s="221">
        <v>44700</v>
      </c>
      <c r="D17" s="198" t="s">
        <v>2737</v>
      </c>
      <c r="E17" s="198" t="s">
        <v>15</v>
      </c>
      <c r="F17" s="198">
        <v>15747</v>
      </c>
      <c r="G17" s="204" t="s">
        <v>2738</v>
      </c>
      <c r="H17" s="312">
        <v>900.64</v>
      </c>
      <c r="I17" s="312">
        <v>0</v>
      </c>
      <c r="J17" s="313" t="s">
        <v>639</v>
      </c>
    </row>
    <row r="18" spans="1:10" ht="102">
      <c r="A18" s="198">
        <v>376</v>
      </c>
      <c r="B18" s="220" t="s">
        <v>610</v>
      </c>
      <c r="C18" s="221">
        <v>44704</v>
      </c>
      <c r="D18" s="198" t="s">
        <v>2741</v>
      </c>
      <c r="E18" s="198" t="s">
        <v>15</v>
      </c>
      <c r="F18" s="198">
        <v>15760</v>
      </c>
      <c r="G18" s="204" t="s">
        <v>2742</v>
      </c>
      <c r="H18" s="312">
        <v>623.5</v>
      </c>
      <c r="I18" s="312">
        <v>0</v>
      </c>
      <c r="J18" s="313" t="s">
        <v>639</v>
      </c>
    </row>
    <row r="19" spans="1:10" ht="89.25">
      <c r="A19" s="198">
        <v>376</v>
      </c>
      <c r="B19" s="220" t="s">
        <v>610</v>
      </c>
      <c r="C19" s="221">
        <v>44714</v>
      </c>
      <c r="D19" s="198" t="s">
        <v>2903</v>
      </c>
      <c r="E19" s="198" t="s">
        <v>15</v>
      </c>
      <c r="F19" s="198">
        <v>15853</v>
      </c>
      <c r="G19" s="204" t="s">
        <v>3113</v>
      </c>
      <c r="H19" s="312">
        <v>1599.67</v>
      </c>
      <c r="I19" s="312">
        <v>0</v>
      </c>
      <c r="J19" s="313" t="s">
        <v>639</v>
      </c>
    </row>
    <row r="20" spans="1:10" ht="89.25">
      <c r="A20" s="198">
        <v>376</v>
      </c>
      <c r="B20" s="220" t="s">
        <v>610</v>
      </c>
      <c r="C20" s="221">
        <v>44714</v>
      </c>
      <c r="D20" s="198" t="s">
        <v>2904</v>
      </c>
      <c r="E20" s="198" t="s">
        <v>15</v>
      </c>
      <c r="F20" s="198">
        <v>15852</v>
      </c>
      <c r="G20" s="204" t="s">
        <v>3114</v>
      </c>
      <c r="H20" s="312">
        <v>1115.5</v>
      </c>
      <c r="I20" s="312">
        <v>0</v>
      </c>
      <c r="J20" s="313" t="s">
        <v>639</v>
      </c>
    </row>
    <row r="21" spans="1:10" ht="102">
      <c r="A21" s="198">
        <v>376</v>
      </c>
      <c r="B21" s="220" t="s">
        <v>610</v>
      </c>
      <c r="C21" s="221">
        <v>44742</v>
      </c>
      <c r="D21" s="198" t="s">
        <v>3097</v>
      </c>
      <c r="E21" s="198" t="s">
        <v>15</v>
      </c>
      <c r="F21" s="198">
        <v>16062</v>
      </c>
      <c r="G21" s="204" t="s">
        <v>3180</v>
      </c>
      <c r="H21" s="312">
        <v>623.5</v>
      </c>
      <c r="I21" s="312">
        <v>0</v>
      </c>
      <c r="J21" s="313" t="s">
        <v>639</v>
      </c>
    </row>
    <row r="22" spans="1:10" ht="102">
      <c r="A22" s="198">
        <v>376</v>
      </c>
      <c r="B22" s="220" t="s">
        <v>610</v>
      </c>
      <c r="C22" s="221">
        <v>44742</v>
      </c>
      <c r="D22" s="198" t="s">
        <v>3098</v>
      </c>
      <c r="E22" s="198" t="s">
        <v>15</v>
      </c>
      <c r="F22" s="198">
        <v>16066</v>
      </c>
      <c r="G22" s="204" t="s">
        <v>3181</v>
      </c>
      <c r="H22" s="312">
        <v>623.5</v>
      </c>
      <c r="I22" s="312">
        <v>0</v>
      </c>
      <c r="J22" s="313" t="s">
        <v>639</v>
      </c>
    </row>
    <row r="23" spans="1:10" ht="102">
      <c r="A23" s="198">
        <v>513</v>
      </c>
      <c r="B23" s="220" t="s">
        <v>161</v>
      </c>
      <c r="C23" s="221">
        <v>44764</v>
      </c>
      <c r="D23" s="198" t="s">
        <v>3297</v>
      </c>
      <c r="E23" s="198" t="s">
        <v>15</v>
      </c>
      <c r="F23" s="198">
        <v>16158</v>
      </c>
      <c r="G23" s="204" t="s">
        <v>3511</v>
      </c>
      <c r="H23" s="312">
        <v>3583.79</v>
      </c>
      <c r="I23" s="312">
        <v>0</v>
      </c>
      <c r="J23" s="313" t="s">
        <v>639</v>
      </c>
    </row>
    <row r="24" spans="1:10" ht="89.25">
      <c r="A24" s="198">
        <v>548</v>
      </c>
      <c r="B24" s="220" t="s">
        <v>1288</v>
      </c>
      <c r="C24" s="221">
        <v>44777</v>
      </c>
      <c r="D24" s="198" t="s">
        <v>3818</v>
      </c>
      <c r="E24" s="198" t="s">
        <v>15</v>
      </c>
      <c r="F24" s="198">
        <v>16291</v>
      </c>
      <c r="G24" s="204" t="s">
        <v>4243</v>
      </c>
      <c r="H24" s="312">
        <v>2866.78</v>
      </c>
      <c r="I24" s="312">
        <v>0</v>
      </c>
      <c r="J24" s="313" t="s">
        <v>639</v>
      </c>
    </row>
    <row r="25" spans="1:10" ht="102">
      <c r="A25" s="198">
        <v>376</v>
      </c>
      <c r="B25" s="220" t="s">
        <v>610</v>
      </c>
      <c r="C25" s="221">
        <v>44781</v>
      </c>
      <c r="D25" s="198" t="s">
        <v>3821</v>
      </c>
      <c r="E25" s="198" t="s">
        <v>15</v>
      </c>
      <c r="F25" s="198">
        <v>16314</v>
      </c>
      <c r="G25" s="204" t="s">
        <v>4247</v>
      </c>
      <c r="H25" s="312">
        <v>385.25</v>
      </c>
      <c r="I25" s="312">
        <v>0</v>
      </c>
      <c r="J25" s="313" t="s">
        <v>639</v>
      </c>
    </row>
    <row r="26" spans="1:10" ht="89.25">
      <c r="A26" s="198">
        <v>376</v>
      </c>
      <c r="B26" s="220" t="s">
        <v>610</v>
      </c>
      <c r="C26" s="221">
        <v>44782</v>
      </c>
      <c r="D26" s="198" t="s">
        <v>3825</v>
      </c>
      <c r="E26" s="198" t="s">
        <v>15</v>
      </c>
      <c r="F26" s="198">
        <v>16321</v>
      </c>
      <c r="G26" s="204" t="s">
        <v>4251</v>
      </c>
      <c r="H26" s="312">
        <v>1187.18</v>
      </c>
      <c r="I26" s="312">
        <v>0</v>
      </c>
      <c r="J26" s="313" t="s">
        <v>639</v>
      </c>
    </row>
    <row r="27" spans="1:10" ht="89.25">
      <c r="A27" s="198">
        <v>376</v>
      </c>
      <c r="B27" s="220" t="s">
        <v>610</v>
      </c>
      <c r="C27" s="221">
        <v>44782</v>
      </c>
      <c r="D27" s="198" t="s">
        <v>3826</v>
      </c>
      <c r="E27" s="198" t="s">
        <v>15</v>
      </c>
      <c r="F27" s="198">
        <v>16324</v>
      </c>
      <c r="G27" s="204" t="s">
        <v>4252</v>
      </c>
      <c r="H27" s="312">
        <v>1657.16</v>
      </c>
      <c r="I27" s="312">
        <v>0</v>
      </c>
      <c r="J27" s="313" t="s">
        <v>639</v>
      </c>
    </row>
    <row r="28" spans="1:10" ht="102">
      <c r="A28" s="198">
        <v>16</v>
      </c>
      <c r="B28" s="220" t="s">
        <v>41</v>
      </c>
      <c r="C28" s="221">
        <v>44803</v>
      </c>
      <c r="D28" s="198" t="s">
        <v>3982</v>
      </c>
      <c r="E28" s="198" t="s">
        <v>15</v>
      </c>
      <c r="F28" s="198">
        <v>16426</v>
      </c>
      <c r="G28" s="204" t="s">
        <v>4313</v>
      </c>
      <c r="H28" s="312">
        <v>279.39999999999998</v>
      </c>
      <c r="I28" s="312">
        <v>0</v>
      </c>
      <c r="J28" s="313" t="s">
        <v>639</v>
      </c>
    </row>
    <row r="29" spans="1:10" ht="89.25">
      <c r="A29" s="198">
        <v>513</v>
      </c>
      <c r="B29" s="220" t="s">
        <v>161</v>
      </c>
      <c r="C29" s="221">
        <v>44804</v>
      </c>
      <c r="D29" s="198" t="s">
        <v>3987</v>
      </c>
      <c r="E29" s="198" t="s">
        <v>15</v>
      </c>
      <c r="F29" s="198">
        <v>16441</v>
      </c>
      <c r="G29" s="204" t="s">
        <v>4318</v>
      </c>
      <c r="H29" s="312">
        <v>7055.71</v>
      </c>
      <c r="I29" s="312">
        <v>0</v>
      </c>
      <c r="J29" s="313" t="s">
        <v>639</v>
      </c>
    </row>
    <row r="30" spans="1:10" ht="89.25">
      <c r="A30" s="198">
        <v>376</v>
      </c>
      <c r="B30" s="220" t="s">
        <v>610</v>
      </c>
      <c r="C30" s="221">
        <v>44804</v>
      </c>
      <c r="D30" s="198" t="s">
        <v>3988</v>
      </c>
      <c r="E30" s="198" t="s">
        <v>15</v>
      </c>
      <c r="F30" s="198">
        <v>16444</v>
      </c>
      <c r="G30" s="204" t="s">
        <v>4319</v>
      </c>
      <c r="H30" s="312">
        <v>3808.11</v>
      </c>
      <c r="I30" s="312">
        <v>0</v>
      </c>
      <c r="J30" s="313" t="s">
        <v>639</v>
      </c>
    </row>
    <row r="31" spans="1:10" ht="89.25">
      <c r="A31" s="198">
        <v>376</v>
      </c>
      <c r="B31" s="220" t="s">
        <v>610</v>
      </c>
      <c r="C31" s="221">
        <v>44804</v>
      </c>
      <c r="D31" s="198" t="s">
        <v>3989</v>
      </c>
      <c r="E31" s="198" t="s">
        <v>15</v>
      </c>
      <c r="F31" s="198">
        <v>16443</v>
      </c>
      <c r="G31" s="204" t="s">
        <v>4320</v>
      </c>
      <c r="H31" s="312">
        <v>11064.9</v>
      </c>
      <c r="I31" s="312">
        <v>0</v>
      </c>
      <c r="J31" s="313" t="s">
        <v>639</v>
      </c>
    </row>
    <row r="32" spans="1:10" ht="89.25">
      <c r="A32" s="198" t="s">
        <v>542</v>
      </c>
      <c r="B32" s="220" t="s">
        <v>591</v>
      </c>
      <c r="C32" s="221">
        <v>44817</v>
      </c>
      <c r="D32" s="198" t="s">
        <v>5071</v>
      </c>
      <c r="E32" s="198" t="s">
        <v>15</v>
      </c>
      <c r="F32" s="198">
        <v>16542</v>
      </c>
      <c r="G32" s="204" t="s">
        <v>6325</v>
      </c>
      <c r="H32" s="312">
        <v>8486.01</v>
      </c>
      <c r="I32" s="312">
        <v>0</v>
      </c>
      <c r="J32" s="313" t="s">
        <v>639</v>
      </c>
    </row>
    <row r="33" spans="1:10" ht="89.25">
      <c r="A33" s="198">
        <v>376</v>
      </c>
      <c r="B33" s="220" t="s">
        <v>610</v>
      </c>
      <c r="C33" s="221">
        <v>44819</v>
      </c>
      <c r="D33" s="198" t="s">
        <v>5185</v>
      </c>
      <c r="E33" s="198" t="s">
        <v>15</v>
      </c>
      <c r="F33" s="198">
        <v>16569</v>
      </c>
      <c r="G33" s="204" t="s">
        <v>6434</v>
      </c>
      <c r="H33" s="312">
        <v>325.29000000000002</v>
      </c>
      <c r="I33" s="312">
        <v>0</v>
      </c>
      <c r="J33" s="313" t="s">
        <v>639</v>
      </c>
    </row>
    <row r="34" spans="1:10" ht="89.25">
      <c r="A34" s="198">
        <v>10</v>
      </c>
      <c r="B34" s="220" t="s">
        <v>39</v>
      </c>
      <c r="C34" s="221">
        <v>44820</v>
      </c>
      <c r="D34" s="198" t="s">
        <v>5234</v>
      </c>
      <c r="E34" s="198" t="s">
        <v>15</v>
      </c>
      <c r="F34" s="198">
        <v>16571</v>
      </c>
      <c r="G34" s="204" t="s">
        <v>6482</v>
      </c>
      <c r="H34" s="312">
        <v>16185.67</v>
      </c>
      <c r="I34" s="312">
        <v>0</v>
      </c>
      <c r="J34" s="313" t="s">
        <v>639</v>
      </c>
    </row>
    <row r="35" spans="1:10" ht="89.25">
      <c r="A35" s="198">
        <v>10</v>
      </c>
      <c r="B35" s="220" t="s">
        <v>39</v>
      </c>
      <c r="C35" s="221">
        <v>44820</v>
      </c>
      <c r="D35" s="198" t="s">
        <v>5235</v>
      </c>
      <c r="E35" s="198" t="s">
        <v>15</v>
      </c>
      <c r="F35" s="198">
        <v>16570</v>
      </c>
      <c r="G35" s="204" t="s">
        <v>6483</v>
      </c>
      <c r="H35" s="312">
        <v>17437.34</v>
      </c>
      <c r="I35" s="312">
        <v>0</v>
      </c>
      <c r="J35" s="313" t="s">
        <v>639</v>
      </c>
    </row>
    <row r="36" spans="1:10" ht="89.25">
      <c r="A36" s="198">
        <v>10</v>
      </c>
      <c r="B36" s="220" t="s">
        <v>39</v>
      </c>
      <c r="C36" s="221">
        <v>44826</v>
      </c>
      <c r="D36" s="198" t="s">
        <v>5416</v>
      </c>
      <c r="E36" s="198" t="s">
        <v>15</v>
      </c>
      <c r="F36" s="198">
        <v>16636</v>
      </c>
      <c r="G36" s="204" t="s">
        <v>6655</v>
      </c>
      <c r="H36" s="312">
        <v>6613.16</v>
      </c>
      <c r="I36" s="312">
        <v>0</v>
      </c>
      <c r="J36" s="313" t="s">
        <v>639</v>
      </c>
    </row>
    <row r="37" spans="1:10" ht="76.5">
      <c r="A37" s="198">
        <v>340</v>
      </c>
      <c r="B37" s="220" t="s">
        <v>137</v>
      </c>
      <c r="C37" s="221">
        <v>44832</v>
      </c>
      <c r="D37" s="198" t="s">
        <v>5729</v>
      </c>
      <c r="E37" s="198" t="s">
        <v>15</v>
      </c>
      <c r="F37" s="198">
        <v>16672</v>
      </c>
      <c r="G37" s="204" t="s">
        <v>6839</v>
      </c>
      <c r="H37" s="312">
        <v>273.98</v>
      </c>
      <c r="I37" s="312">
        <v>0</v>
      </c>
      <c r="J37" s="313" t="s">
        <v>639</v>
      </c>
    </row>
    <row r="38" spans="1:10" ht="76.5">
      <c r="A38" s="198">
        <v>340</v>
      </c>
      <c r="B38" s="220" t="s">
        <v>137</v>
      </c>
      <c r="C38" s="221">
        <v>44832</v>
      </c>
      <c r="D38" s="198" t="s">
        <v>5730</v>
      </c>
      <c r="E38" s="198" t="s">
        <v>15</v>
      </c>
      <c r="F38" s="198">
        <v>16671</v>
      </c>
      <c r="G38" s="204" t="s">
        <v>6840</v>
      </c>
      <c r="H38" s="312">
        <v>273.98</v>
      </c>
      <c r="I38" s="312">
        <v>0</v>
      </c>
      <c r="J38" s="313" t="s">
        <v>639</v>
      </c>
    </row>
    <row r="39" spans="1:10" ht="76.5">
      <c r="A39" s="198">
        <v>340</v>
      </c>
      <c r="B39" s="220" t="s">
        <v>137</v>
      </c>
      <c r="C39" s="221">
        <v>44832</v>
      </c>
      <c r="D39" s="198" t="s">
        <v>5731</v>
      </c>
      <c r="E39" s="198" t="s">
        <v>15</v>
      </c>
      <c r="F39" s="198">
        <v>16670</v>
      </c>
      <c r="G39" s="204" t="s">
        <v>6841</v>
      </c>
      <c r="H39" s="312">
        <v>273.02</v>
      </c>
      <c r="I39" s="312">
        <v>0</v>
      </c>
      <c r="J39" s="313" t="s">
        <v>639</v>
      </c>
    </row>
    <row r="40" spans="1:10" ht="76.5">
      <c r="A40" s="198">
        <v>340</v>
      </c>
      <c r="B40" s="220" t="s">
        <v>137</v>
      </c>
      <c r="C40" s="221">
        <v>44832</v>
      </c>
      <c r="D40" s="198" t="s">
        <v>5732</v>
      </c>
      <c r="E40" s="198" t="s">
        <v>15</v>
      </c>
      <c r="F40" s="198">
        <v>16669</v>
      </c>
      <c r="G40" s="204" t="s">
        <v>6842</v>
      </c>
      <c r="H40" s="312">
        <v>271.72000000000003</v>
      </c>
      <c r="I40" s="312">
        <v>0</v>
      </c>
      <c r="J40" s="313" t="s">
        <v>639</v>
      </c>
    </row>
    <row r="41" spans="1:10" ht="102">
      <c r="A41" s="198">
        <v>46</v>
      </c>
      <c r="B41" s="220" t="s">
        <v>1384</v>
      </c>
      <c r="C41" s="221">
        <v>44833</v>
      </c>
      <c r="D41" s="198" t="s">
        <v>5782</v>
      </c>
      <c r="E41" s="198" t="s">
        <v>15</v>
      </c>
      <c r="F41" s="198">
        <v>16673</v>
      </c>
      <c r="G41" s="204" t="s">
        <v>6888</v>
      </c>
      <c r="H41" s="312">
        <v>315.27999999999997</v>
      </c>
      <c r="I41" s="312">
        <v>0</v>
      </c>
      <c r="J41" s="313" t="s">
        <v>639</v>
      </c>
    </row>
    <row r="42" spans="1:10" ht="89.25">
      <c r="A42" s="198">
        <v>376</v>
      </c>
      <c r="B42" s="220" t="s">
        <v>610</v>
      </c>
      <c r="C42" s="221">
        <v>44834</v>
      </c>
      <c r="D42" s="198" t="s">
        <v>5869</v>
      </c>
      <c r="E42" s="198" t="s">
        <v>15</v>
      </c>
      <c r="F42" s="198">
        <v>16701</v>
      </c>
      <c r="G42" s="204" t="s">
        <v>6971</v>
      </c>
      <c r="H42" s="312">
        <v>1145.8800000000001</v>
      </c>
      <c r="I42" s="312">
        <v>0</v>
      </c>
      <c r="J42" s="313" t="s">
        <v>639</v>
      </c>
    </row>
    <row r="43" spans="1:10" ht="102">
      <c r="A43" s="198">
        <v>10</v>
      </c>
      <c r="B43" s="220" t="s">
        <v>39</v>
      </c>
      <c r="C43" s="221">
        <v>44834</v>
      </c>
      <c r="D43" s="198" t="s">
        <v>5870</v>
      </c>
      <c r="E43" s="198" t="s">
        <v>15</v>
      </c>
      <c r="F43" s="198">
        <v>16700</v>
      </c>
      <c r="G43" s="204" t="s">
        <v>6972</v>
      </c>
      <c r="H43" s="312">
        <v>1223.8800000000001</v>
      </c>
      <c r="I43" s="312">
        <v>0</v>
      </c>
      <c r="J43" s="313" t="s">
        <v>639</v>
      </c>
    </row>
    <row r="44" spans="1:10" ht="89.25">
      <c r="A44" s="198">
        <v>132</v>
      </c>
      <c r="B44" s="220" t="s">
        <v>60</v>
      </c>
      <c r="C44" s="221">
        <v>44834</v>
      </c>
      <c r="D44" s="198" t="s">
        <v>5878</v>
      </c>
      <c r="E44" s="198" t="s">
        <v>15</v>
      </c>
      <c r="F44" s="198">
        <v>16689</v>
      </c>
      <c r="G44" s="204" t="s">
        <v>6980</v>
      </c>
      <c r="H44" s="312">
        <v>1644.2</v>
      </c>
      <c r="I44" s="312">
        <v>0</v>
      </c>
      <c r="J44" s="313" t="s">
        <v>639</v>
      </c>
    </row>
    <row r="45" spans="1:10">
      <c r="A45" s="243"/>
      <c r="B45" s="387"/>
      <c r="C45" s="388"/>
      <c r="D45" s="243"/>
      <c r="E45" s="243"/>
      <c r="F45" s="243"/>
      <c r="G45" s="389"/>
      <c r="H45" s="371"/>
      <c r="I45" s="371"/>
      <c r="J45" s="393"/>
    </row>
    <row r="46" spans="1:10" ht="18.75">
      <c r="A46" s="185"/>
      <c r="G46" s="292" t="s">
        <v>555</v>
      </c>
      <c r="H46" s="183">
        <f>+SUBTOTAL(9,H8:H44)</f>
        <v>186003.74000000005</v>
      </c>
      <c r="I46" s="183">
        <f>+SUBTOTAL(9,I8:I44)</f>
        <v>0</v>
      </c>
    </row>
    <row r="47" spans="1:10">
      <c r="H47" s="164"/>
      <c r="I47" s="164"/>
    </row>
    <row r="48" spans="1:10">
      <c r="H48" s="164"/>
      <c r="I48" s="164"/>
    </row>
    <row r="49" spans="8:9">
      <c r="H49" s="164"/>
      <c r="I49" s="164"/>
    </row>
  </sheetData>
  <autoFilter ref="A7:J23"/>
  <mergeCells count="1">
    <mergeCell ref="H6:I6"/>
  </mergeCells>
  <pageMargins left="0.39370078740157483" right="0.19685039370078741" top="0.31496062992125984" bottom="0.74803149606299213" header="0.31496062992125984" footer="0.31496062992125984"/>
  <pageSetup scale="61"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AF233"/>
  <sheetViews>
    <sheetView showGridLines="0" tabSelected="1" view="pageBreakPreview" zoomScale="115" zoomScaleNormal="115" zoomScaleSheetLayoutView="115" workbookViewId="0">
      <selection activeCell="F12" sqref="F12:AD13"/>
    </sheetView>
  </sheetViews>
  <sheetFormatPr baseColWidth="10" defaultRowHeight="15"/>
  <cols>
    <col min="1" max="4" width="3.7109375" style="1" customWidth="1"/>
    <col min="5" max="5" width="5" style="1" customWidth="1"/>
    <col min="6" max="8" width="3.7109375" style="1" customWidth="1"/>
    <col min="9" max="12" width="5" style="1" customWidth="1"/>
    <col min="13" max="30" width="3.7109375" style="1" customWidth="1"/>
    <col min="31" max="31" width="10.5703125" style="1" customWidth="1"/>
    <col min="32" max="32" width="3.7109375" style="1" customWidth="1"/>
    <col min="33" max="16384" width="11.42578125" style="1"/>
  </cols>
  <sheetData>
    <row r="1" spans="1:32">
      <c r="Y1" s="16"/>
      <c r="Z1" s="16"/>
      <c r="AA1" s="16"/>
      <c r="AB1" s="16"/>
      <c r="AC1" s="16"/>
      <c r="AD1" s="16"/>
      <c r="AE1" s="16"/>
      <c r="AF1" s="16"/>
    </row>
    <row r="2" spans="1:32" ht="15.75">
      <c r="A2" s="17"/>
      <c r="B2" s="17"/>
      <c r="C2" s="17"/>
      <c r="D2" s="17"/>
      <c r="E2" s="17"/>
      <c r="F2" s="17"/>
      <c r="G2" s="17"/>
      <c r="H2" s="17"/>
      <c r="I2" s="17"/>
      <c r="J2" s="17"/>
      <c r="K2" s="17"/>
      <c r="L2" s="17"/>
      <c r="M2" s="17"/>
      <c r="N2" s="17"/>
      <c r="O2" s="17"/>
      <c r="P2" s="17"/>
      <c r="Q2" s="17"/>
      <c r="R2" s="17"/>
      <c r="S2" s="17"/>
      <c r="T2" s="17"/>
      <c r="U2" s="17"/>
      <c r="V2" s="17"/>
      <c r="W2" s="17"/>
      <c r="X2" s="427" t="s">
        <v>2014</v>
      </c>
      <c r="Y2" s="428"/>
      <c r="Z2" s="428"/>
      <c r="AA2" s="428"/>
      <c r="AB2" s="428"/>
      <c r="AC2" s="428"/>
      <c r="AD2" s="428"/>
      <c r="AE2" s="429"/>
      <c r="AF2" s="17"/>
    </row>
    <row r="3" spans="1:32" ht="15.75">
      <c r="A3" s="17"/>
      <c r="B3" s="17"/>
      <c r="C3" s="18"/>
      <c r="D3" s="18"/>
      <c r="E3" s="18"/>
      <c r="F3" s="17"/>
      <c r="G3" s="17"/>
      <c r="H3" s="17"/>
      <c r="I3" s="17"/>
      <c r="J3" s="17"/>
      <c r="K3" s="17"/>
      <c r="L3" s="17"/>
      <c r="M3" s="17"/>
      <c r="N3" s="17"/>
      <c r="O3" s="17"/>
      <c r="P3" s="17"/>
      <c r="Q3" s="17"/>
      <c r="R3" s="17"/>
      <c r="S3" s="17"/>
      <c r="T3" s="17"/>
      <c r="U3" s="17"/>
      <c r="V3" s="17"/>
      <c r="W3" s="17"/>
      <c r="X3" s="430" t="s">
        <v>7206</v>
      </c>
      <c r="Y3" s="431"/>
      <c r="Z3" s="431"/>
      <c r="AA3" s="431"/>
      <c r="AB3" s="431"/>
      <c r="AC3" s="431"/>
      <c r="AD3" s="431"/>
      <c r="AE3" s="432"/>
      <c r="AF3" s="17"/>
    </row>
    <row r="4" spans="1:32" ht="15.75">
      <c r="A4" s="17"/>
      <c r="B4" s="17"/>
      <c r="C4" s="18"/>
      <c r="D4" s="18"/>
      <c r="E4" s="18"/>
      <c r="F4" s="17"/>
      <c r="G4" s="17"/>
      <c r="H4" s="17"/>
      <c r="I4" s="17"/>
      <c r="J4" s="17"/>
      <c r="K4" s="17"/>
      <c r="L4" s="17"/>
      <c r="M4" s="17"/>
      <c r="N4" s="17"/>
      <c r="O4" s="17"/>
      <c r="P4" s="17"/>
      <c r="Q4" s="17"/>
      <c r="R4" s="17"/>
      <c r="S4" s="17"/>
      <c r="T4" s="17"/>
      <c r="U4" s="17"/>
      <c r="V4" s="17"/>
      <c r="W4" s="17"/>
      <c r="X4" s="430" t="s">
        <v>7208</v>
      </c>
      <c r="Y4" s="431"/>
      <c r="Z4" s="431"/>
      <c r="AA4" s="431"/>
      <c r="AB4" s="431"/>
      <c r="AC4" s="431"/>
      <c r="AD4" s="431"/>
      <c r="AE4" s="432"/>
      <c r="AF4" s="17"/>
    </row>
    <row r="5" spans="1:32" ht="15.75">
      <c r="A5" s="17"/>
      <c r="B5" s="17"/>
      <c r="C5" s="18"/>
      <c r="D5" s="18"/>
      <c r="E5" s="18"/>
      <c r="F5" s="17"/>
      <c r="G5" s="17"/>
      <c r="H5" s="17"/>
      <c r="I5" s="17"/>
      <c r="J5" s="17"/>
      <c r="K5" s="17"/>
      <c r="L5" s="17"/>
      <c r="M5" s="17"/>
      <c r="N5" s="17"/>
      <c r="O5" s="17"/>
      <c r="P5" s="17"/>
      <c r="Q5" s="17"/>
      <c r="R5" s="17"/>
      <c r="S5" s="17"/>
      <c r="T5" s="17"/>
      <c r="U5" s="17"/>
      <c r="V5" s="17"/>
      <c r="W5" s="17"/>
      <c r="X5" s="19"/>
      <c r="Y5" s="17"/>
      <c r="Z5" s="20"/>
      <c r="AA5" s="20"/>
      <c r="AB5" s="21"/>
      <c r="AC5" s="21"/>
      <c r="AD5" s="21"/>
      <c r="AE5" s="21"/>
      <c r="AF5" s="17"/>
    </row>
    <row r="6" spans="1:32" ht="16.5">
      <c r="A6" s="433" t="s">
        <v>31</v>
      </c>
      <c r="B6" s="433"/>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row>
    <row r="7" spans="1:32" ht="16.5">
      <c r="A7" s="434" t="s">
        <v>593</v>
      </c>
      <c r="B7" s="433"/>
      <c r="C7" s="433"/>
      <c r="D7" s="433"/>
      <c r="E7" s="433"/>
      <c r="F7" s="433"/>
      <c r="G7" s="433"/>
      <c r="H7" s="433"/>
      <c r="I7" s="433"/>
      <c r="J7" s="433"/>
      <c r="K7" s="433"/>
      <c r="L7" s="433"/>
      <c r="M7" s="433"/>
      <c r="N7" s="433"/>
      <c r="O7" s="433"/>
      <c r="P7" s="433"/>
      <c r="Q7" s="433"/>
      <c r="R7" s="433"/>
      <c r="S7" s="433"/>
      <c r="T7" s="433"/>
      <c r="U7" s="433"/>
      <c r="V7" s="433"/>
      <c r="W7" s="433"/>
      <c r="X7" s="433"/>
      <c r="Y7" s="433"/>
      <c r="Z7" s="433"/>
      <c r="AA7" s="433"/>
      <c r="AB7" s="433"/>
      <c r="AC7" s="433"/>
      <c r="AD7" s="433"/>
      <c r="AE7" s="433"/>
      <c r="AF7" s="433"/>
    </row>
    <row r="8" spans="1:32" ht="15.75">
      <c r="A8" s="20"/>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0"/>
      <c r="AD8" s="20"/>
      <c r="AE8" s="20"/>
      <c r="AF8" s="20"/>
    </row>
    <row r="9" spans="1:32" ht="15.75">
      <c r="A9" s="20"/>
      <c r="B9" s="22"/>
      <c r="C9" s="22"/>
      <c r="D9" s="22"/>
      <c r="E9" s="22"/>
      <c r="F9" s="22"/>
      <c r="G9" s="23" t="s">
        <v>25</v>
      </c>
      <c r="H9" s="22"/>
      <c r="I9" s="22"/>
      <c r="J9" s="22"/>
      <c r="K9" s="22"/>
      <c r="L9" s="22"/>
      <c r="M9" s="22"/>
      <c r="N9" s="22"/>
      <c r="O9" s="22"/>
      <c r="P9" s="443">
        <v>44562</v>
      </c>
      <c r="Q9" s="444"/>
      <c r="R9" s="444"/>
      <c r="S9" s="445"/>
      <c r="T9" s="22"/>
      <c r="U9" s="22" t="s">
        <v>0</v>
      </c>
      <c r="V9" s="443">
        <v>44834</v>
      </c>
      <c r="W9" s="444"/>
      <c r="X9" s="444"/>
      <c r="Y9" s="445"/>
      <c r="Z9" s="22"/>
      <c r="AA9" s="22"/>
      <c r="AB9" s="22"/>
      <c r="AC9" s="20"/>
      <c r="AD9" s="20"/>
      <c r="AE9" s="20"/>
      <c r="AF9" s="20"/>
    </row>
    <row r="10" spans="1:32" ht="15.75">
      <c r="A10" s="20"/>
      <c r="B10" s="22"/>
      <c r="C10" s="22"/>
      <c r="D10" s="22"/>
      <c r="E10" s="22"/>
      <c r="F10" s="22"/>
      <c r="G10" s="23"/>
      <c r="H10" s="22"/>
      <c r="I10" s="22"/>
      <c r="J10" s="22"/>
      <c r="K10" s="22"/>
      <c r="L10" s="22"/>
      <c r="M10" s="22"/>
      <c r="N10" s="22"/>
      <c r="O10" s="22"/>
      <c r="P10" s="24"/>
      <c r="Q10" s="24"/>
      <c r="R10" s="24"/>
      <c r="S10" s="24"/>
      <c r="T10" s="22"/>
      <c r="U10" s="22"/>
      <c r="V10" s="24"/>
      <c r="W10" s="24"/>
      <c r="X10" s="24"/>
      <c r="Y10" s="24"/>
      <c r="Z10" s="22"/>
      <c r="AA10" s="22"/>
      <c r="AB10" s="22"/>
      <c r="AC10" s="20"/>
      <c r="AD10" s="20"/>
      <c r="AE10" s="20"/>
      <c r="AF10" s="20"/>
    </row>
    <row r="11" spans="1:32" ht="15.75">
      <c r="A11" s="20"/>
      <c r="B11" s="22"/>
      <c r="C11" s="24" t="s">
        <v>1</v>
      </c>
      <c r="D11" s="24"/>
      <c r="E11" s="24"/>
      <c r="F11" s="38" t="s">
        <v>1260</v>
      </c>
      <c r="G11" s="40"/>
      <c r="H11" s="40"/>
      <c r="I11" s="40"/>
      <c r="J11" s="40"/>
      <c r="K11" s="40"/>
      <c r="L11" s="40"/>
      <c r="M11" s="40"/>
      <c r="N11" s="40"/>
      <c r="O11" s="40"/>
      <c r="P11" s="40"/>
      <c r="Q11" s="40"/>
      <c r="R11" s="40"/>
      <c r="S11" s="40"/>
      <c r="T11" s="40"/>
      <c r="U11" s="40"/>
      <c r="V11" s="40"/>
      <c r="W11" s="40"/>
      <c r="X11" s="40"/>
      <c r="Y11" s="40"/>
      <c r="Z11" s="40"/>
      <c r="AA11" s="40"/>
      <c r="AB11" s="40"/>
      <c r="AC11" s="34"/>
      <c r="AD11" s="34"/>
      <c r="AE11" s="34"/>
      <c r="AF11" s="34"/>
    </row>
    <row r="12" spans="1:32" ht="15.75" customHeight="1">
      <c r="A12" s="20"/>
      <c r="B12" s="22"/>
      <c r="C12" s="16"/>
      <c r="D12" s="16"/>
      <c r="E12" s="39"/>
      <c r="F12" s="405" t="str">
        <f>IFERROR(VLOOKUP(H14,bd_lista!A3:E590,2,FALSE),"")</f>
        <v/>
      </c>
      <c r="G12" s="405"/>
      <c r="H12" s="405"/>
      <c r="I12" s="405"/>
      <c r="J12" s="405"/>
      <c r="K12" s="405"/>
      <c r="L12" s="405"/>
      <c r="M12" s="405"/>
      <c r="N12" s="405"/>
      <c r="O12" s="405"/>
      <c r="P12" s="405"/>
      <c r="Q12" s="405"/>
      <c r="R12" s="405"/>
      <c r="S12" s="405"/>
      <c r="T12" s="405"/>
      <c r="U12" s="405"/>
      <c r="V12" s="405"/>
      <c r="W12" s="405"/>
      <c r="X12" s="405"/>
      <c r="Y12" s="405"/>
      <c r="Z12" s="405"/>
      <c r="AA12" s="405"/>
      <c r="AB12" s="405"/>
      <c r="AC12" s="405"/>
      <c r="AD12" s="405"/>
      <c r="AE12" s="34"/>
      <c r="AF12" s="34"/>
    </row>
    <row r="13" spans="1:32" ht="23.25" customHeight="1">
      <c r="A13" s="20"/>
      <c r="B13" s="20"/>
      <c r="C13" s="16"/>
      <c r="D13" s="16"/>
      <c r="E13" s="16"/>
      <c r="F13" s="405"/>
      <c r="G13" s="405"/>
      <c r="H13" s="405"/>
      <c r="I13" s="405"/>
      <c r="J13" s="405"/>
      <c r="K13" s="405"/>
      <c r="L13" s="405"/>
      <c r="M13" s="405"/>
      <c r="N13" s="405"/>
      <c r="O13" s="405"/>
      <c r="P13" s="405"/>
      <c r="Q13" s="405"/>
      <c r="R13" s="405"/>
      <c r="S13" s="405"/>
      <c r="T13" s="405"/>
      <c r="U13" s="405"/>
      <c r="V13" s="405"/>
      <c r="W13" s="405"/>
      <c r="X13" s="405"/>
      <c r="Y13" s="405"/>
      <c r="Z13" s="405"/>
      <c r="AA13" s="405"/>
      <c r="AB13" s="405"/>
      <c r="AC13" s="405"/>
      <c r="AD13" s="405"/>
      <c r="AE13" s="20"/>
      <c r="AF13" s="20"/>
    </row>
    <row r="14" spans="1:32" ht="15.75" customHeight="1">
      <c r="A14" s="20"/>
      <c r="B14" s="25" t="s">
        <v>592</v>
      </c>
      <c r="C14" s="20"/>
      <c r="D14" s="20"/>
      <c r="E14" s="20"/>
      <c r="F14" s="20"/>
      <c r="G14" s="20"/>
      <c r="H14" s="448"/>
      <c r="I14" s="445"/>
      <c r="J14" s="20"/>
      <c r="K14" s="20"/>
      <c r="L14" s="20"/>
      <c r="M14" s="20"/>
      <c r="N14" s="20"/>
      <c r="O14" s="20"/>
      <c r="P14" s="20"/>
      <c r="Q14" s="20"/>
      <c r="R14" s="20"/>
      <c r="S14" s="20"/>
      <c r="T14" s="20"/>
      <c r="U14" s="20"/>
      <c r="V14" s="20"/>
      <c r="W14" s="20"/>
      <c r="X14" s="20"/>
      <c r="Y14" s="20"/>
      <c r="Z14" s="20"/>
      <c r="AA14" s="20"/>
      <c r="AB14" s="20"/>
      <c r="AC14" s="20"/>
      <c r="AD14" s="20"/>
      <c r="AE14" s="20"/>
      <c r="AF14" s="20"/>
    </row>
    <row r="15" spans="1:32" ht="15.75" customHeight="1">
      <c r="A15" s="20"/>
      <c r="B15" s="25"/>
      <c r="C15" s="20"/>
      <c r="D15" s="20"/>
      <c r="E15" s="20"/>
      <c r="F15" s="20"/>
      <c r="G15" s="20"/>
      <c r="H15" s="203"/>
      <c r="I15" s="203"/>
      <c r="J15" s="20"/>
      <c r="K15" s="20"/>
      <c r="L15" s="20"/>
      <c r="M15" s="20"/>
      <c r="N15" s="20"/>
      <c r="O15" s="20"/>
      <c r="P15" s="20"/>
      <c r="Q15" s="20"/>
      <c r="R15" s="20"/>
      <c r="S15" s="20"/>
      <c r="T15" s="20"/>
      <c r="U15" s="20"/>
      <c r="V15" s="20"/>
      <c r="W15" s="20"/>
      <c r="X15" s="20"/>
      <c r="Y15" s="20"/>
      <c r="Z15" s="20"/>
      <c r="AA15" s="20"/>
      <c r="AB15" s="20"/>
      <c r="AC15" s="20"/>
      <c r="AD15" s="20"/>
      <c r="AE15" s="20"/>
      <c r="AF15" s="20"/>
    </row>
    <row r="16" spans="1:32" ht="15.75" customHeight="1">
      <c r="A16" s="20"/>
      <c r="B16" s="435" t="s">
        <v>1268</v>
      </c>
      <c r="C16" s="435"/>
      <c r="D16" s="435"/>
      <c r="E16" s="435"/>
      <c r="F16" s="435"/>
      <c r="G16" s="435"/>
      <c r="H16" s="435"/>
      <c r="I16" s="435"/>
      <c r="J16" s="435"/>
      <c r="K16" s="435"/>
      <c r="L16" s="435"/>
      <c r="M16" s="435"/>
      <c r="N16" s="435"/>
      <c r="O16" s="435"/>
      <c r="P16" s="435"/>
      <c r="Q16" s="435"/>
      <c r="R16" s="435"/>
      <c r="S16" s="435"/>
      <c r="T16" s="435"/>
      <c r="U16" s="435"/>
      <c r="V16" s="435"/>
      <c r="W16" s="435"/>
      <c r="X16" s="435"/>
      <c r="Y16" s="435"/>
      <c r="Z16" s="435"/>
      <c r="AA16" s="435"/>
      <c r="AB16" s="435"/>
      <c r="AC16" s="435"/>
      <c r="AD16" s="435"/>
      <c r="AE16" s="435"/>
      <c r="AF16" s="20"/>
    </row>
    <row r="17" spans="1:32" ht="15.75">
      <c r="A17" s="20"/>
      <c r="B17" s="435"/>
      <c r="C17" s="435"/>
      <c r="D17" s="435"/>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5"/>
      <c r="AD17" s="435"/>
      <c r="AE17" s="435"/>
      <c r="AF17" s="20"/>
    </row>
    <row r="18" spans="1:32" ht="6" customHeight="1" thickBot="1">
      <c r="A18" s="34"/>
      <c r="B18" s="38"/>
      <c r="C18" s="34"/>
      <c r="D18" s="34"/>
      <c r="E18" s="34"/>
      <c r="F18" s="34"/>
      <c r="G18" s="34"/>
      <c r="H18" s="449"/>
      <c r="I18" s="449"/>
      <c r="J18" s="34"/>
      <c r="K18" s="34"/>
      <c r="L18" s="34"/>
      <c r="M18" s="34"/>
      <c r="N18" s="34"/>
      <c r="O18" s="34"/>
      <c r="P18" s="34"/>
      <c r="Q18" s="34"/>
      <c r="R18" s="34"/>
      <c r="S18" s="34"/>
      <c r="T18" s="34"/>
      <c r="U18" s="34"/>
      <c r="V18" s="34"/>
      <c r="W18" s="34"/>
      <c r="X18" s="34"/>
      <c r="Y18" s="34"/>
      <c r="Z18" s="34"/>
      <c r="AA18" s="34"/>
      <c r="AB18" s="34"/>
      <c r="AC18" s="34"/>
      <c r="AD18" s="34"/>
      <c r="AE18" s="34"/>
      <c r="AF18" s="34"/>
    </row>
    <row r="19" spans="1:32" ht="15.75">
      <c r="A19" s="34"/>
      <c r="B19" s="406" t="s">
        <v>1378</v>
      </c>
      <c r="C19" s="407"/>
      <c r="D19" s="407"/>
      <c r="E19" s="407"/>
      <c r="F19" s="407"/>
      <c r="G19" s="407"/>
      <c r="H19" s="407"/>
      <c r="I19" s="407"/>
      <c r="J19" s="407"/>
      <c r="K19" s="407"/>
      <c r="L19" s="407"/>
      <c r="M19" s="407"/>
      <c r="N19" s="407"/>
      <c r="O19" s="407"/>
      <c r="P19" s="407"/>
      <c r="Q19" s="407"/>
      <c r="R19" s="407"/>
      <c r="S19" s="407"/>
      <c r="T19" s="407"/>
      <c r="U19" s="407"/>
      <c r="V19" s="407"/>
      <c r="W19" s="407"/>
      <c r="X19" s="407"/>
      <c r="Y19" s="407"/>
      <c r="Z19" s="407"/>
      <c r="AA19" s="407"/>
      <c r="AB19" s="407"/>
      <c r="AC19" s="407"/>
      <c r="AD19" s="407"/>
      <c r="AE19" s="408"/>
      <c r="AF19" s="34"/>
    </row>
    <row r="20" spans="1:32" ht="15.75">
      <c r="A20" s="34"/>
      <c r="B20" s="409"/>
      <c r="C20" s="410"/>
      <c r="D20" s="410"/>
      <c r="E20" s="410"/>
      <c r="F20" s="410"/>
      <c r="G20" s="410"/>
      <c r="H20" s="410"/>
      <c r="I20" s="410"/>
      <c r="J20" s="410"/>
      <c r="K20" s="410"/>
      <c r="L20" s="410"/>
      <c r="M20" s="410"/>
      <c r="N20" s="410"/>
      <c r="O20" s="410"/>
      <c r="P20" s="410"/>
      <c r="Q20" s="410"/>
      <c r="R20" s="410"/>
      <c r="S20" s="410"/>
      <c r="T20" s="410"/>
      <c r="U20" s="410"/>
      <c r="V20" s="410"/>
      <c r="W20" s="410"/>
      <c r="X20" s="410"/>
      <c r="Y20" s="410"/>
      <c r="Z20" s="410"/>
      <c r="AA20" s="410"/>
      <c r="AB20" s="410"/>
      <c r="AC20" s="410"/>
      <c r="AD20" s="410"/>
      <c r="AE20" s="411"/>
      <c r="AF20" s="34"/>
    </row>
    <row r="21" spans="1:32" ht="24.75" customHeight="1" thickBot="1">
      <c r="A21" s="34"/>
      <c r="B21" s="412"/>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c r="AB21" s="413"/>
      <c r="AC21" s="413"/>
      <c r="AD21" s="413"/>
      <c r="AE21" s="414"/>
      <c r="AF21" s="34"/>
    </row>
    <row r="22" spans="1:32" ht="7.5" customHeight="1">
      <c r="A22" s="20"/>
      <c r="B22" s="26"/>
      <c r="C22" s="26"/>
      <c r="D22" s="2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c r="AE22" s="26"/>
      <c r="AF22" s="20"/>
    </row>
    <row r="23" spans="1:32" ht="15.75" customHeight="1">
      <c r="A23" s="20"/>
      <c r="B23" s="26"/>
      <c r="C23" s="446" t="s">
        <v>594</v>
      </c>
      <c r="D23" s="446"/>
      <c r="E23" s="446"/>
      <c r="F23" s="446"/>
      <c r="G23" s="446"/>
      <c r="H23" s="446"/>
      <c r="I23" s="436" t="s">
        <v>1779</v>
      </c>
      <c r="J23" s="436"/>
      <c r="K23" s="436"/>
      <c r="L23" s="436"/>
      <c r="M23" s="437" t="s">
        <v>2</v>
      </c>
      <c r="N23" s="438"/>
      <c r="O23" s="438"/>
      <c r="P23" s="438"/>
      <c r="Q23" s="438"/>
      <c r="R23" s="438"/>
      <c r="S23" s="438"/>
      <c r="T23" s="438"/>
      <c r="U23" s="438"/>
      <c r="V23" s="438"/>
      <c r="W23" s="438"/>
      <c r="X23" s="438"/>
      <c r="Y23" s="439"/>
      <c r="Z23" s="436" t="s">
        <v>627</v>
      </c>
      <c r="AA23" s="436"/>
      <c r="AB23" s="436"/>
      <c r="AC23" s="436"/>
      <c r="AD23" s="436"/>
      <c r="AE23" s="26"/>
      <c r="AF23" s="20"/>
    </row>
    <row r="24" spans="1:32" ht="24" customHeight="1">
      <c r="A24" s="20"/>
      <c r="B24" s="26"/>
      <c r="C24" s="447" t="s">
        <v>30</v>
      </c>
      <c r="D24" s="447"/>
      <c r="E24" s="447"/>
      <c r="F24" s="447" t="s">
        <v>1780</v>
      </c>
      <c r="G24" s="447"/>
      <c r="H24" s="447"/>
      <c r="I24" s="436"/>
      <c r="J24" s="436"/>
      <c r="K24" s="436"/>
      <c r="L24" s="436"/>
      <c r="M24" s="440"/>
      <c r="N24" s="441"/>
      <c r="O24" s="441"/>
      <c r="P24" s="441"/>
      <c r="Q24" s="441"/>
      <c r="R24" s="441"/>
      <c r="S24" s="441"/>
      <c r="T24" s="441"/>
      <c r="U24" s="441"/>
      <c r="V24" s="441"/>
      <c r="W24" s="441"/>
      <c r="X24" s="441"/>
      <c r="Y24" s="442"/>
      <c r="Z24" s="436"/>
      <c r="AA24" s="436"/>
      <c r="AB24" s="436"/>
      <c r="AC24" s="436"/>
      <c r="AD24" s="436"/>
      <c r="AE24" s="26"/>
      <c r="AF24" s="20"/>
    </row>
    <row r="25" spans="1:32" ht="17.100000000000001" customHeight="1">
      <c r="A25" s="20"/>
      <c r="B25" s="26"/>
      <c r="C25" s="415">
        <f>+VLOOKUP($H$14,RESUMEN!$A$11:$AP$599,7,FALSE)</f>
        <v>0</v>
      </c>
      <c r="D25" s="416"/>
      <c r="E25" s="417"/>
      <c r="F25" s="415">
        <f>+VLOOKUP($H$14,RESUMEN!$A$11:$AP$599,28,FALSE)</f>
        <v>0</v>
      </c>
      <c r="G25" s="416"/>
      <c r="H25" s="417"/>
      <c r="I25" s="418" t="s">
        <v>3</v>
      </c>
      <c r="J25" s="419"/>
      <c r="K25" s="419"/>
      <c r="L25" s="420"/>
      <c r="M25" s="424" t="s">
        <v>4</v>
      </c>
      <c r="N25" s="425"/>
      <c r="O25" s="425"/>
      <c r="P25" s="425"/>
      <c r="Q25" s="425"/>
      <c r="R25" s="425"/>
      <c r="S25" s="425"/>
      <c r="T25" s="425"/>
      <c r="U25" s="425"/>
      <c r="V25" s="425"/>
      <c r="W25" s="425"/>
      <c r="X25" s="425"/>
      <c r="Y25" s="426"/>
      <c r="Z25" s="421" t="s">
        <v>5</v>
      </c>
      <c r="AA25" s="422"/>
      <c r="AB25" s="422"/>
      <c r="AC25" s="422"/>
      <c r="AD25" s="423"/>
      <c r="AE25" s="26"/>
      <c r="AF25" s="20"/>
    </row>
    <row r="26" spans="1:32" ht="17.100000000000001" customHeight="1">
      <c r="A26" s="20"/>
      <c r="B26" s="26"/>
      <c r="C26" s="415">
        <f>+VLOOKUP($H$14,RESUMEN!$A$11:$AP$599,8,FALSE)</f>
        <v>0</v>
      </c>
      <c r="D26" s="416"/>
      <c r="E26" s="417"/>
      <c r="F26" s="415">
        <v>0</v>
      </c>
      <c r="G26" s="416"/>
      <c r="H26" s="417"/>
      <c r="I26" s="418" t="s">
        <v>600</v>
      </c>
      <c r="J26" s="419"/>
      <c r="K26" s="419"/>
      <c r="L26" s="420"/>
      <c r="M26" s="424" t="s">
        <v>606</v>
      </c>
      <c r="N26" s="425"/>
      <c r="O26" s="425"/>
      <c r="P26" s="425"/>
      <c r="Q26" s="425"/>
      <c r="R26" s="425"/>
      <c r="S26" s="425"/>
      <c r="T26" s="425"/>
      <c r="U26" s="425"/>
      <c r="V26" s="425"/>
      <c r="W26" s="425"/>
      <c r="X26" s="425"/>
      <c r="Y26" s="426"/>
      <c r="Z26" s="421" t="s">
        <v>10</v>
      </c>
      <c r="AA26" s="422"/>
      <c r="AB26" s="422"/>
      <c r="AC26" s="422"/>
      <c r="AD26" s="423"/>
      <c r="AE26" s="26"/>
      <c r="AF26" s="20"/>
    </row>
    <row r="27" spans="1:32" ht="17.100000000000001" customHeight="1">
      <c r="A27" s="20"/>
      <c r="B27" s="26"/>
      <c r="C27" s="415">
        <v>0</v>
      </c>
      <c r="D27" s="416"/>
      <c r="E27" s="417"/>
      <c r="F27" s="415">
        <f>+VLOOKUP($H$14,RESUMEN!$A$11:$AP$599,29,FALSE)</f>
        <v>0</v>
      </c>
      <c r="G27" s="416"/>
      <c r="H27" s="417"/>
      <c r="I27" s="418" t="s">
        <v>552</v>
      </c>
      <c r="J27" s="419"/>
      <c r="K27" s="419"/>
      <c r="L27" s="420"/>
      <c r="M27" s="424" t="s">
        <v>629</v>
      </c>
      <c r="N27" s="425"/>
      <c r="O27" s="425"/>
      <c r="P27" s="425"/>
      <c r="Q27" s="425"/>
      <c r="R27" s="425"/>
      <c r="S27" s="425"/>
      <c r="T27" s="425"/>
      <c r="U27" s="425"/>
      <c r="V27" s="425"/>
      <c r="W27" s="425"/>
      <c r="X27" s="425"/>
      <c r="Y27" s="426"/>
      <c r="Z27" s="421" t="s">
        <v>10</v>
      </c>
      <c r="AA27" s="422"/>
      <c r="AB27" s="422"/>
      <c r="AC27" s="422"/>
      <c r="AD27" s="423"/>
      <c r="AE27" s="26"/>
      <c r="AF27" s="20"/>
    </row>
    <row r="28" spans="1:32" ht="17.100000000000001" customHeight="1">
      <c r="A28" s="20"/>
      <c r="B28" s="26"/>
      <c r="C28" s="415">
        <f>+VLOOKUP($H$14,RESUMEN!$A$11:$AP$599,9,FALSE)</f>
        <v>0</v>
      </c>
      <c r="D28" s="416"/>
      <c r="E28" s="417"/>
      <c r="F28" s="415">
        <v>0</v>
      </c>
      <c r="G28" s="416"/>
      <c r="H28" s="417"/>
      <c r="I28" s="418" t="s">
        <v>1292</v>
      </c>
      <c r="J28" s="419"/>
      <c r="K28" s="419"/>
      <c r="L28" s="420"/>
      <c r="M28" s="424" t="s">
        <v>1293</v>
      </c>
      <c r="N28" s="425"/>
      <c r="O28" s="425"/>
      <c r="P28" s="425"/>
      <c r="Q28" s="425"/>
      <c r="R28" s="425"/>
      <c r="S28" s="425"/>
      <c r="T28" s="425"/>
      <c r="U28" s="425"/>
      <c r="V28" s="425"/>
      <c r="W28" s="425"/>
      <c r="X28" s="425"/>
      <c r="Y28" s="426"/>
      <c r="Z28" s="421" t="s">
        <v>5</v>
      </c>
      <c r="AA28" s="422"/>
      <c r="AB28" s="422"/>
      <c r="AC28" s="422"/>
      <c r="AD28" s="423"/>
      <c r="AE28" s="26"/>
      <c r="AF28" s="20"/>
    </row>
    <row r="29" spans="1:32" ht="17.100000000000001" customHeight="1">
      <c r="A29" s="20"/>
      <c r="B29" s="26"/>
      <c r="C29" s="415">
        <f>+VLOOKUP($H$14,RESUMEN!$A$11:$AP$599,10,FALSE)</f>
        <v>0</v>
      </c>
      <c r="D29" s="416"/>
      <c r="E29" s="417"/>
      <c r="F29" s="415">
        <f>+VLOOKUP($H$14,RESUMEN!$A$11:$AP$599,30,FALSE)</f>
        <v>0</v>
      </c>
      <c r="G29" s="416"/>
      <c r="H29" s="417"/>
      <c r="I29" s="418" t="s">
        <v>11</v>
      </c>
      <c r="J29" s="419"/>
      <c r="K29" s="419"/>
      <c r="L29" s="420"/>
      <c r="M29" s="424" t="s">
        <v>604</v>
      </c>
      <c r="N29" s="425"/>
      <c r="O29" s="425"/>
      <c r="P29" s="425"/>
      <c r="Q29" s="425"/>
      <c r="R29" s="425"/>
      <c r="S29" s="425"/>
      <c r="T29" s="425"/>
      <c r="U29" s="425"/>
      <c r="V29" s="425"/>
      <c r="W29" s="425"/>
      <c r="X29" s="425"/>
      <c r="Y29" s="426"/>
      <c r="Z29" s="421" t="s">
        <v>12</v>
      </c>
      <c r="AA29" s="422"/>
      <c r="AB29" s="422"/>
      <c r="AC29" s="422"/>
      <c r="AD29" s="423"/>
      <c r="AE29" s="26"/>
      <c r="AF29" s="20"/>
    </row>
    <row r="30" spans="1:32" ht="17.100000000000001" customHeight="1">
      <c r="A30" s="20"/>
      <c r="B30" s="26"/>
      <c r="C30" s="415">
        <f>+VLOOKUP($H$14,RESUMEN!$A$11:$AP$599,11,FALSE)</f>
        <v>0</v>
      </c>
      <c r="D30" s="416"/>
      <c r="E30" s="417"/>
      <c r="F30" s="415">
        <f>+VLOOKUP($H$14,RESUMEN!$A$11:$AP$599,31,FALSE)</f>
        <v>0</v>
      </c>
      <c r="G30" s="416"/>
      <c r="H30" s="417"/>
      <c r="I30" s="418" t="s">
        <v>6</v>
      </c>
      <c r="J30" s="419"/>
      <c r="K30" s="419"/>
      <c r="L30" s="420"/>
      <c r="M30" s="424" t="s">
        <v>7</v>
      </c>
      <c r="N30" s="425"/>
      <c r="O30" s="425"/>
      <c r="P30" s="425"/>
      <c r="Q30" s="425"/>
      <c r="R30" s="425"/>
      <c r="S30" s="425"/>
      <c r="T30" s="425"/>
      <c r="U30" s="425"/>
      <c r="V30" s="425"/>
      <c r="W30" s="425"/>
      <c r="X30" s="425"/>
      <c r="Y30" s="426"/>
      <c r="Z30" s="421" t="s">
        <v>5</v>
      </c>
      <c r="AA30" s="422"/>
      <c r="AB30" s="422"/>
      <c r="AC30" s="422"/>
      <c r="AD30" s="423"/>
      <c r="AE30" s="26"/>
      <c r="AF30" s="20"/>
    </row>
    <row r="31" spans="1:32" ht="17.100000000000001" customHeight="1">
      <c r="A31" s="20"/>
      <c r="B31" s="26"/>
      <c r="C31" s="415">
        <f>+VLOOKUP($H$14,RESUMEN!$A$11:$AP$599,13,FALSE)</f>
        <v>0</v>
      </c>
      <c r="D31" s="416"/>
      <c r="E31" s="417"/>
      <c r="F31" s="415">
        <f>+VLOOKUP($H$14,RESUMEN!$A$11:$AP$599,32,FALSE)</f>
        <v>0</v>
      </c>
      <c r="G31" s="416"/>
      <c r="H31" s="417"/>
      <c r="I31" s="418" t="s">
        <v>15</v>
      </c>
      <c r="J31" s="419"/>
      <c r="K31" s="419"/>
      <c r="L31" s="420"/>
      <c r="M31" s="424" t="s">
        <v>16</v>
      </c>
      <c r="N31" s="425"/>
      <c r="O31" s="425"/>
      <c r="P31" s="425"/>
      <c r="Q31" s="425"/>
      <c r="R31" s="425"/>
      <c r="S31" s="425"/>
      <c r="T31" s="425"/>
      <c r="U31" s="425"/>
      <c r="V31" s="425"/>
      <c r="W31" s="425"/>
      <c r="X31" s="425"/>
      <c r="Y31" s="426"/>
      <c r="Z31" s="421" t="s">
        <v>12</v>
      </c>
      <c r="AA31" s="422"/>
      <c r="AB31" s="422"/>
      <c r="AC31" s="422"/>
      <c r="AD31" s="423"/>
      <c r="AE31" s="26"/>
      <c r="AF31" s="20"/>
    </row>
    <row r="32" spans="1:32" ht="32.25" customHeight="1">
      <c r="A32" s="20"/>
      <c r="B32" s="26"/>
      <c r="C32" s="415">
        <f>+VLOOKUP($H$14,RESUMEN!$A$11:$AP$599,14,FALSE)</f>
        <v>0</v>
      </c>
      <c r="D32" s="416"/>
      <c r="E32" s="417"/>
      <c r="F32" s="415">
        <v>0</v>
      </c>
      <c r="G32" s="416"/>
      <c r="H32" s="417"/>
      <c r="I32" s="418" t="s">
        <v>2312</v>
      </c>
      <c r="J32" s="419"/>
      <c r="K32" s="419"/>
      <c r="L32" s="420"/>
      <c r="M32" s="424" t="s">
        <v>1419</v>
      </c>
      <c r="N32" s="425"/>
      <c r="O32" s="425"/>
      <c r="P32" s="425"/>
      <c r="Q32" s="425"/>
      <c r="R32" s="425"/>
      <c r="S32" s="425"/>
      <c r="T32" s="425"/>
      <c r="U32" s="425"/>
      <c r="V32" s="425"/>
      <c r="W32" s="425"/>
      <c r="X32" s="425"/>
      <c r="Y32" s="426"/>
      <c r="Z32" s="418" t="s">
        <v>1356</v>
      </c>
      <c r="AA32" s="419"/>
      <c r="AB32" s="419"/>
      <c r="AC32" s="419"/>
      <c r="AD32" s="420"/>
      <c r="AE32" s="26"/>
      <c r="AF32" s="20"/>
    </row>
    <row r="33" spans="1:32" ht="17.100000000000001" customHeight="1">
      <c r="A33" s="20"/>
      <c r="B33" s="26"/>
      <c r="C33" s="415">
        <f>+VLOOKUP($H$14,RESUMEN!$A$11:$AP$599,15,FALSE)</f>
        <v>0</v>
      </c>
      <c r="D33" s="416"/>
      <c r="E33" s="417"/>
      <c r="F33" s="415">
        <v>0</v>
      </c>
      <c r="G33" s="416"/>
      <c r="H33" s="417"/>
      <c r="I33" s="418" t="s">
        <v>601</v>
      </c>
      <c r="J33" s="419"/>
      <c r="K33" s="419"/>
      <c r="L33" s="420"/>
      <c r="M33" s="424" t="s">
        <v>607</v>
      </c>
      <c r="N33" s="425"/>
      <c r="O33" s="425"/>
      <c r="P33" s="425"/>
      <c r="Q33" s="425"/>
      <c r="R33" s="425"/>
      <c r="S33" s="425"/>
      <c r="T33" s="425"/>
      <c r="U33" s="425"/>
      <c r="V33" s="425"/>
      <c r="W33" s="425"/>
      <c r="X33" s="425"/>
      <c r="Y33" s="426"/>
      <c r="Z33" s="421" t="s">
        <v>19</v>
      </c>
      <c r="AA33" s="422"/>
      <c r="AB33" s="422"/>
      <c r="AC33" s="422"/>
      <c r="AD33" s="423"/>
      <c r="AE33" s="26"/>
      <c r="AF33" s="20"/>
    </row>
    <row r="34" spans="1:32" ht="17.100000000000001" customHeight="1">
      <c r="A34" s="20"/>
      <c r="B34" s="26"/>
      <c r="C34" s="415">
        <f>+VLOOKUP($H$14,RESUMEN!$A$11:$AP$599,16,FALSE)</f>
        <v>0</v>
      </c>
      <c r="D34" s="416"/>
      <c r="E34" s="417"/>
      <c r="F34" s="415">
        <f>+VLOOKUP($H$14,RESUMEN!$A$11:$AP$599,33,FALSE)</f>
        <v>0</v>
      </c>
      <c r="G34" s="416"/>
      <c r="H34" s="417"/>
      <c r="I34" s="418" t="s">
        <v>17</v>
      </c>
      <c r="J34" s="419"/>
      <c r="K34" s="419"/>
      <c r="L34" s="420"/>
      <c r="M34" s="424" t="s">
        <v>18</v>
      </c>
      <c r="N34" s="425"/>
      <c r="O34" s="425"/>
      <c r="P34" s="425"/>
      <c r="Q34" s="425"/>
      <c r="R34" s="425"/>
      <c r="S34" s="425"/>
      <c r="T34" s="425"/>
      <c r="U34" s="425"/>
      <c r="V34" s="425"/>
      <c r="W34" s="425"/>
      <c r="X34" s="425"/>
      <c r="Y34" s="426"/>
      <c r="Z34" s="421" t="s">
        <v>19</v>
      </c>
      <c r="AA34" s="422"/>
      <c r="AB34" s="422"/>
      <c r="AC34" s="422"/>
      <c r="AD34" s="423"/>
      <c r="AE34" s="26"/>
      <c r="AF34" s="20"/>
    </row>
    <row r="35" spans="1:32" ht="17.100000000000001" customHeight="1">
      <c r="A35" s="20"/>
      <c r="B35" s="26"/>
      <c r="C35" s="415">
        <f>+VLOOKUP($H$14,RESUMEN!$A$11:$AP$599,17,FALSE)</f>
        <v>0</v>
      </c>
      <c r="D35" s="416"/>
      <c r="E35" s="417"/>
      <c r="F35" s="415">
        <f>+VLOOKUP($H$14,RESUMEN!$A$11:$AP$599,34,FALSE)</f>
        <v>0</v>
      </c>
      <c r="G35" s="416"/>
      <c r="H35" s="417"/>
      <c r="I35" s="418" t="s">
        <v>13</v>
      </c>
      <c r="J35" s="419"/>
      <c r="K35" s="419"/>
      <c r="L35" s="420"/>
      <c r="M35" s="424" t="s">
        <v>14</v>
      </c>
      <c r="N35" s="425"/>
      <c r="O35" s="425"/>
      <c r="P35" s="425"/>
      <c r="Q35" s="425"/>
      <c r="R35" s="425"/>
      <c r="S35" s="425"/>
      <c r="T35" s="425"/>
      <c r="U35" s="425"/>
      <c r="V35" s="425"/>
      <c r="W35" s="425"/>
      <c r="X35" s="425"/>
      <c r="Y35" s="426"/>
      <c r="Z35" s="421" t="s">
        <v>12</v>
      </c>
      <c r="AA35" s="422"/>
      <c r="AB35" s="422"/>
      <c r="AC35" s="422"/>
      <c r="AD35" s="423"/>
      <c r="AE35" s="26"/>
      <c r="AF35" s="20"/>
    </row>
    <row r="36" spans="1:32" ht="17.100000000000001" customHeight="1">
      <c r="A36" s="20"/>
      <c r="B36" s="26"/>
      <c r="C36" s="415">
        <f>+VLOOKUP($H$14,RESUMEN!$A$11:$AP$599,18,FALSE)</f>
        <v>0</v>
      </c>
      <c r="D36" s="416"/>
      <c r="E36" s="417"/>
      <c r="F36" s="415">
        <f>+VLOOKUP($H$14,RESUMEN!$A$11:$AP$599,35,FALSE)</f>
        <v>0</v>
      </c>
      <c r="G36" s="416"/>
      <c r="H36" s="417"/>
      <c r="I36" s="418" t="s">
        <v>602</v>
      </c>
      <c r="J36" s="419"/>
      <c r="K36" s="419"/>
      <c r="L36" s="420"/>
      <c r="M36" s="424" t="s">
        <v>603</v>
      </c>
      <c r="N36" s="425"/>
      <c r="O36" s="425"/>
      <c r="P36" s="425"/>
      <c r="Q36" s="425"/>
      <c r="R36" s="425"/>
      <c r="S36" s="425"/>
      <c r="T36" s="425"/>
      <c r="U36" s="425"/>
      <c r="V36" s="425"/>
      <c r="W36" s="425"/>
      <c r="X36" s="425"/>
      <c r="Y36" s="426"/>
      <c r="Z36" s="421" t="s">
        <v>19</v>
      </c>
      <c r="AA36" s="422"/>
      <c r="AB36" s="422"/>
      <c r="AC36" s="422"/>
      <c r="AD36" s="423"/>
      <c r="AE36" s="26"/>
      <c r="AF36" s="20"/>
    </row>
    <row r="37" spans="1:32" ht="17.100000000000001" customHeight="1">
      <c r="A37" s="20"/>
      <c r="B37" s="26"/>
      <c r="C37" s="415">
        <f>+VLOOKUP($H$14,RESUMEN!$A$11:$AP$599,19,FALSE)+VLOOKUP($H$14,RESUMEN!$A$11:$AP$599,20,FALSE)</f>
        <v>0</v>
      </c>
      <c r="D37" s="416"/>
      <c r="E37" s="417"/>
      <c r="F37" s="415">
        <f>+VLOOKUP($H$14,RESUMEN!$A$11:$AP$599,36,FALSE)</f>
        <v>0</v>
      </c>
      <c r="G37" s="416"/>
      <c r="H37" s="417"/>
      <c r="I37" s="418" t="s">
        <v>640</v>
      </c>
      <c r="J37" s="419"/>
      <c r="K37" s="419"/>
      <c r="L37" s="420"/>
      <c r="M37" s="424" t="s">
        <v>642</v>
      </c>
      <c r="N37" s="425"/>
      <c r="O37" s="425"/>
      <c r="P37" s="425"/>
      <c r="Q37" s="425"/>
      <c r="R37" s="425"/>
      <c r="S37" s="425"/>
      <c r="T37" s="425"/>
      <c r="U37" s="425"/>
      <c r="V37" s="425"/>
      <c r="W37" s="425"/>
      <c r="X37" s="425"/>
      <c r="Y37" s="426"/>
      <c r="Z37" s="421" t="s">
        <v>19</v>
      </c>
      <c r="AA37" s="422"/>
      <c r="AB37" s="422"/>
      <c r="AC37" s="422"/>
      <c r="AD37" s="423"/>
      <c r="AE37" s="26"/>
      <c r="AF37" s="20"/>
    </row>
    <row r="38" spans="1:32" ht="17.100000000000001" customHeight="1">
      <c r="A38" s="20"/>
      <c r="B38" s="26"/>
      <c r="C38" s="415">
        <f>+VLOOKUP($H$14,RESUMEN!$A$11:$AP$599,21,FALSE)</f>
        <v>0</v>
      </c>
      <c r="D38" s="416"/>
      <c r="E38" s="417"/>
      <c r="F38" s="415">
        <f>+VLOOKUP($H$14,RESUMEN!$A$11:$AP$599,37,FALSE)</f>
        <v>0</v>
      </c>
      <c r="G38" s="416"/>
      <c r="H38" s="417"/>
      <c r="I38" s="418" t="s">
        <v>20</v>
      </c>
      <c r="J38" s="419"/>
      <c r="K38" s="419"/>
      <c r="L38" s="420"/>
      <c r="M38" s="424" t="s">
        <v>605</v>
      </c>
      <c r="N38" s="425"/>
      <c r="O38" s="425"/>
      <c r="P38" s="425"/>
      <c r="Q38" s="425"/>
      <c r="R38" s="425"/>
      <c r="S38" s="425"/>
      <c r="T38" s="425"/>
      <c r="U38" s="425"/>
      <c r="V38" s="425"/>
      <c r="W38" s="425"/>
      <c r="X38" s="425"/>
      <c r="Y38" s="426"/>
      <c r="Z38" s="421" t="s">
        <v>12</v>
      </c>
      <c r="AA38" s="422"/>
      <c r="AB38" s="422"/>
      <c r="AC38" s="422"/>
      <c r="AD38" s="423"/>
      <c r="AE38" s="26"/>
      <c r="AF38" s="20"/>
    </row>
    <row r="39" spans="1:32" ht="17.100000000000001" customHeight="1">
      <c r="A39" s="20"/>
      <c r="B39" s="26"/>
      <c r="C39" s="415">
        <f>+VLOOKUP($H$14,RESUMEN!$A$11:$AP$599,22,FALSE)</f>
        <v>0</v>
      </c>
      <c r="D39" s="416"/>
      <c r="E39" s="417"/>
      <c r="F39" s="415">
        <f>+VLOOKUP($H$14,RESUMEN!$A$11:$AP$599,38,FALSE)</f>
        <v>0</v>
      </c>
      <c r="G39" s="416"/>
      <c r="H39" s="417"/>
      <c r="I39" s="418" t="s">
        <v>21</v>
      </c>
      <c r="J39" s="419"/>
      <c r="K39" s="419"/>
      <c r="L39" s="420"/>
      <c r="M39" s="424" t="s">
        <v>22</v>
      </c>
      <c r="N39" s="425"/>
      <c r="O39" s="425"/>
      <c r="P39" s="425"/>
      <c r="Q39" s="425"/>
      <c r="R39" s="425"/>
      <c r="S39" s="425"/>
      <c r="T39" s="425"/>
      <c r="U39" s="425"/>
      <c r="V39" s="425"/>
      <c r="W39" s="425"/>
      <c r="X39" s="425"/>
      <c r="Y39" s="426"/>
      <c r="Z39" s="421" t="s">
        <v>12</v>
      </c>
      <c r="AA39" s="422"/>
      <c r="AB39" s="422"/>
      <c r="AC39" s="422"/>
      <c r="AD39" s="423"/>
      <c r="AE39" s="26"/>
      <c r="AF39" s="20"/>
    </row>
    <row r="40" spans="1:32" ht="17.100000000000001" customHeight="1">
      <c r="A40" s="20"/>
      <c r="B40" s="26"/>
      <c r="C40" s="415">
        <v>0</v>
      </c>
      <c r="D40" s="416"/>
      <c r="E40" s="417"/>
      <c r="F40" s="415">
        <f>+VLOOKUP($H$14,RESUMEN!$A$11:$AP$599,39,FALSE)</f>
        <v>0</v>
      </c>
      <c r="G40" s="416"/>
      <c r="H40" s="417"/>
      <c r="I40" s="418" t="s">
        <v>23</v>
      </c>
      <c r="J40" s="419"/>
      <c r="K40" s="419"/>
      <c r="L40" s="420"/>
      <c r="M40" s="424" t="s">
        <v>24</v>
      </c>
      <c r="N40" s="425"/>
      <c r="O40" s="425"/>
      <c r="P40" s="425"/>
      <c r="Q40" s="425"/>
      <c r="R40" s="425"/>
      <c r="S40" s="425"/>
      <c r="T40" s="425"/>
      <c r="U40" s="425"/>
      <c r="V40" s="425"/>
      <c r="W40" s="425"/>
      <c r="X40" s="425"/>
      <c r="Y40" s="426"/>
      <c r="Z40" s="421" t="s">
        <v>19</v>
      </c>
      <c r="AA40" s="422"/>
      <c r="AB40" s="422"/>
      <c r="AC40" s="422"/>
      <c r="AD40" s="423"/>
      <c r="AE40" s="26"/>
      <c r="AF40" s="20"/>
    </row>
    <row r="41" spans="1:32" ht="17.100000000000001" customHeight="1">
      <c r="A41" s="20"/>
      <c r="B41" s="26"/>
      <c r="C41" s="415">
        <f>+VLOOKUP($H$14,RESUMEN!$A$11:$AP$599,23,FALSE)</f>
        <v>0</v>
      </c>
      <c r="D41" s="416"/>
      <c r="E41" s="417"/>
      <c r="F41" s="415">
        <f>+VLOOKUP($H$14,RESUMEN!$A$11:$AP$599,40,FALSE)</f>
        <v>0</v>
      </c>
      <c r="G41" s="416"/>
      <c r="H41" s="417"/>
      <c r="I41" s="418" t="s">
        <v>8</v>
      </c>
      <c r="J41" s="419"/>
      <c r="K41" s="419"/>
      <c r="L41" s="420"/>
      <c r="M41" s="424" t="s">
        <v>9</v>
      </c>
      <c r="N41" s="425"/>
      <c r="O41" s="425"/>
      <c r="P41" s="425"/>
      <c r="Q41" s="425"/>
      <c r="R41" s="425"/>
      <c r="S41" s="425"/>
      <c r="T41" s="425"/>
      <c r="U41" s="425"/>
      <c r="V41" s="425"/>
      <c r="W41" s="425"/>
      <c r="X41" s="425"/>
      <c r="Y41" s="426"/>
      <c r="Z41" s="421" t="s">
        <v>10</v>
      </c>
      <c r="AA41" s="422"/>
      <c r="AB41" s="422"/>
      <c r="AC41" s="422"/>
      <c r="AD41" s="423"/>
      <c r="AE41" s="26"/>
      <c r="AF41" s="20"/>
    </row>
    <row r="42" spans="1:32" ht="27" customHeight="1">
      <c r="A42" s="20"/>
      <c r="B42" s="26"/>
      <c r="C42" s="415">
        <f>+VLOOKUP($H$14,RESUMEN!$A$11:$AP$599,24,FALSE)</f>
        <v>0</v>
      </c>
      <c r="D42" s="416"/>
      <c r="E42" s="417"/>
      <c r="F42" s="415">
        <v>0</v>
      </c>
      <c r="G42" s="416"/>
      <c r="H42" s="417"/>
      <c r="I42" s="418" t="s">
        <v>595</v>
      </c>
      <c r="J42" s="419"/>
      <c r="K42" s="419"/>
      <c r="L42" s="420"/>
      <c r="M42" s="424" t="s">
        <v>2018</v>
      </c>
      <c r="N42" s="425"/>
      <c r="O42" s="425"/>
      <c r="P42" s="425"/>
      <c r="Q42" s="425"/>
      <c r="R42" s="425"/>
      <c r="S42" s="425"/>
      <c r="T42" s="425"/>
      <c r="U42" s="425"/>
      <c r="V42" s="425"/>
      <c r="W42" s="425"/>
      <c r="X42" s="425"/>
      <c r="Y42" s="426"/>
      <c r="Z42" s="450" t="s">
        <v>692</v>
      </c>
      <c r="AA42" s="451"/>
      <c r="AB42" s="451"/>
      <c r="AC42" s="451"/>
      <c r="AD42" s="452"/>
      <c r="AE42" s="26"/>
      <c r="AF42" s="20"/>
    </row>
    <row r="43" spans="1:32" ht="25.5" customHeight="1">
      <c r="A43" s="20"/>
      <c r="B43" s="26"/>
      <c r="C43" s="415">
        <f>+VLOOKUP($H$14,RESUMEN!$A$11:$AP$599,25,FALSE)</f>
        <v>0</v>
      </c>
      <c r="D43" s="416"/>
      <c r="E43" s="417"/>
      <c r="F43" s="415">
        <f>+VLOOKUP($H$14,RESUMEN!$A$11:$AP$599,42,FALSE)</f>
        <v>0</v>
      </c>
      <c r="G43" s="416"/>
      <c r="H43" s="417"/>
      <c r="I43" s="418" t="s">
        <v>680</v>
      </c>
      <c r="J43" s="419"/>
      <c r="K43" s="419"/>
      <c r="L43" s="420"/>
      <c r="M43" s="424" t="s">
        <v>681</v>
      </c>
      <c r="N43" s="425"/>
      <c r="O43" s="425"/>
      <c r="P43" s="425"/>
      <c r="Q43" s="425"/>
      <c r="R43" s="425"/>
      <c r="S43" s="425"/>
      <c r="T43" s="425"/>
      <c r="U43" s="425"/>
      <c r="V43" s="425"/>
      <c r="W43" s="425"/>
      <c r="X43" s="425"/>
      <c r="Y43" s="426"/>
      <c r="Z43" s="450" t="s">
        <v>692</v>
      </c>
      <c r="AA43" s="451"/>
      <c r="AB43" s="451"/>
      <c r="AC43" s="451"/>
      <c r="AD43" s="452"/>
      <c r="AE43" s="26"/>
      <c r="AF43" s="20"/>
    </row>
    <row r="44" spans="1:32" ht="17.100000000000001" customHeight="1">
      <c r="A44" s="20"/>
      <c r="B44" s="26"/>
      <c r="C44" s="415">
        <f>+VLOOKUP($H$14,RESUMEN!$A$11:$AP$599,6,FALSE)</f>
        <v>0</v>
      </c>
      <c r="D44" s="416"/>
      <c r="E44" s="417"/>
      <c r="F44" s="415">
        <v>0</v>
      </c>
      <c r="G44" s="416"/>
      <c r="H44" s="417"/>
      <c r="I44" s="418" t="s">
        <v>26</v>
      </c>
      <c r="J44" s="419"/>
      <c r="K44" s="419"/>
      <c r="L44" s="420"/>
      <c r="M44" s="424" t="s">
        <v>28</v>
      </c>
      <c r="N44" s="425"/>
      <c r="O44" s="425"/>
      <c r="P44" s="425"/>
      <c r="Q44" s="425"/>
      <c r="R44" s="425"/>
      <c r="S44" s="425"/>
      <c r="T44" s="425"/>
      <c r="U44" s="425"/>
      <c r="V44" s="425"/>
      <c r="W44" s="425"/>
      <c r="X44" s="425"/>
      <c r="Y44" s="426"/>
      <c r="Z44" s="421" t="s">
        <v>19</v>
      </c>
      <c r="AA44" s="422"/>
      <c r="AB44" s="422"/>
      <c r="AC44" s="422"/>
      <c r="AD44" s="423"/>
      <c r="AE44" s="26"/>
      <c r="AF44" s="20"/>
    </row>
    <row r="45" spans="1:32" ht="17.100000000000001" customHeight="1">
      <c r="A45" s="20"/>
      <c r="B45" s="26"/>
      <c r="C45" s="415">
        <f>+VLOOKUP($H$14,RESUMEN!$A$11:$AP$599,4,FALSE)+VLOOKUP($H$14,RESUMEN!$A$11:$AP$599,5,FALSE)</f>
        <v>0</v>
      </c>
      <c r="D45" s="416"/>
      <c r="E45" s="417"/>
      <c r="F45" s="415">
        <f>+VLOOKUP($H$14,RESUMEN!$A$11:$AP$599,26,FALSE)+VLOOKUP($H$14,RESUMEN!$A$11:$AP$599,27,FALSE)</f>
        <v>0</v>
      </c>
      <c r="G45" s="416"/>
      <c r="H45" s="417"/>
      <c r="I45" s="418" t="s">
        <v>27</v>
      </c>
      <c r="J45" s="419"/>
      <c r="K45" s="419"/>
      <c r="L45" s="420"/>
      <c r="M45" s="424" t="s">
        <v>29</v>
      </c>
      <c r="N45" s="425"/>
      <c r="O45" s="425"/>
      <c r="P45" s="425"/>
      <c r="Q45" s="425"/>
      <c r="R45" s="425"/>
      <c r="S45" s="425"/>
      <c r="T45" s="425"/>
      <c r="U45" s="425"/>
      <c r="V45" s="425"/>
      <c r="W45" s="425"/>
      <c r="X45" s="425"/>
      <c r="Y45" s="426"/>
      <c r="Z45" s="421" t="s">
        <v>19</v>
      </c>
      <c r="AA45" s="422"/>
      <c r="AB45" s="422"/>
      <c r="AC45" s="422"/>
      <c r="AD45" s="423"/>
      <c r="AE45" s="26"/>
      <c r="AF45" s="20"/>
    </row>
    <row r="46" spans="1:32" ht="10.5" customHeight="1">
      <c r="A46" s="20"/>
      <c r="B46" s="20"/>
      <c r="C46" s="190"/>
      <c r="D46" s="190"/>
      <c r="E46" s="190"/>
      <c r="F46" s="190"/>
      <c r="G46" s="190"/>
      <c r="H46" s="190"/>
      <c r="I46" s="20"/>
      <c r="J46" s="20"/>
      <c r="K46" s="20"/>
      <c r="L46" s="20"/>
      <c r="M46" s="20"/>
      <c r="N46" s="20"/>
      <c r="O46" s="20"/>
      <c r="P46" s="20"/>
      <c r="Q46" s="20"/>
      <c r="R46" s="20"/>
      <c r="S46" s="20"/>
      <c r="T46" s="20"/>
      <c r="U46" s="20"/>
      <c r="V46" s="20"/>
      <c r="W46" s="20"/>
      <c r="X46" s="20"/>
      <c r="Y46" s="20"/>
      <c r="Z46" s="20"/>
      <c r="AA46" s="20"/>
      <c r="AB46" s="20"/>
      <c r="AC46" s="20"/>
      <c r="AD46" s="20"/>
      <c r="AE46" s="20"/>
      <c r="AF46" s="20"/>
    </row>
    <row r="47" spans="1:32" ht="16.5" customHeight="1">
      <c r="A47" s="20"/>
      <c r="B47" s="25" t="s">
        <v>1414</v>
      </c>
      <c r="C47" s="190"/>
      <c r="D47" s="190"/>
      <c r="E47" s="190"/>
      <c r="F47" s="190"/>
      <c r="G47" s="190"/>
      <c r="H47" s="190"/>
      <c r="I47" s="20"/>
      <c r="J47" s="20"/>
      <c r="K47" s="20"/>
      <c r="L47" s="20"/>
      <c r="M47" s="20"/>
      <c r="N47" s="20"/>
      <c r="O47" s="20"/>
      <c r="P47" s="20"/>
      <c r="Q47" s="20"/>
      <c r="R47" s="20"/>
      <c r="S47" s="20"/>
      <c r="T47" s="20"/>
      <c r="U47" s="20"/>
      <c r="V47" s="20"/>
      <c r="W47" s="20"/>
      <c r="X47" s="20"/>
      <c r="Y47" s="20"/>
      <c r="Z47" s="20"/>
      <c r="AA47" s="20"/>
      <c r="AB47" s="20"/>
      <c r="AC47" s="20"/>
      <c r="AD47" s="20"/>
      <c r="AE47" s="20"/>
      <c r="AF47" s="20"/>
    </row>
    <row r="48" spans="1:32" ht="4.5" customHeight="1">
      <c r="A48" s="20"/>
      <c r="B48" s="25"/>
      <c r="C48" s="190"/>
      <c r="D48" s="190"/>
      <c r="E48" s="190"/>
      <c r="F48" s="190"/>
      <c r="G48" s="190"/>
      <c r="H48" s="190"/>
      <c r="I48" s="20"/>
      <c r="J48" s="20"/>
      <c r="K48" s="20"/>
      <c r="L48" s="20"/>
      <c r="M48" s="20"/>
      <c r="N48" s="20"/>
      <c r="O48" s="20"/>
      <c r="P48" s="20"/>
      <c r="Q48" s="20"/>
      <c r="R48" s="20"/>
      <c r="S48" s="20"/>
      <c r="T48" s="20"/>
      <c r="U48" s="20"/>
      <c r="V48" s="20"/>
      <c r="W48" s="20"/>
      <c r="X48" s="20"/>
      <c r="Y48" s="20"/>
      <c r="Z48" s="20"/>
      <c r="AA48" s="20"/>
      <c r="AB48" s="20"/>
      <c r="AC48" s="20"/>
      <c r="AD48" s="20"/>
      <c r="AE48" s="20"/>
      <c r="AF48" s="20"/>
    </row>
    <row r="49" spans="1:32" ht="30.75" customHeight="1">
      <c r="A49" s="20"/>
      <c r="B49" s="20"/>
      <c r="C49" s="399" t="s">
        <v>1406</v>
      </c>
      <c r="D49" s="399"/>
      <c r="E49" s="399"/>
      <c r="F49" s="399"/>
      <c r="G49" s="399"/>
      <c r="H49" s="399"/>
      <c r="I49" s="400" t="s">
        <v>1407</v>
      </c>
      <c r="J49" s="400"/>
      <c r="K49" s="400"/>
      <c r="L49" s="400"/>
      <c r="M49" s="399" t="s">
        <v>1376</v>
      </c>
      <c r="N49" s="399"/>
      <c r="O49" s="399"/>
      <c r="P49" s="399"/>
      <c r="Q49" s="399"/>
      <c r="R49" s="399"/>
      <c r="S49" s="399"/>
      <c r="T49" s="399"/>
      <c r="U49" s="399"/>
      <c r="V49" s="399"/>
      <c r="W49" s="399"/>
      <c r="X49" s="399"/>
      <c r="Y49" s="399"/>
      <c r="Z49" s="20"/>
      <c r="AA49" s="20"/>
      <c r="AB49" s="20"/>
      <c r="AC49" s="20"/>
      <c r="AD49" s="20"/>
      <c r="AE49" s="20"/>
      <c r="AF49" s="20"/>
    </row>
    <row r="50" spans="1:32" ht="16.5" customHeight="1">
      <c r="A50" s="20"/>
      <c r="B50" s="20"/>
      <c r="C50" s="401" t="str">
        <f>+IFERROR(VLOOKUP($H$14,Contactos!A4:E554,3,FALSE),"")</f>
        <v/>
      </c>
      <c r="D50" s="401"/>
      <c r="E50" s="401"/>
      <c r="F50" s="401"/>
      <c r="G50" s="401"/>
      <c r="H50" s="401"/>
      <c r="I50" s="402" t="str">
        <f>+IFERROR(VLOOKUP($H$14,Contactos!A4:E554,4,FALSE),"")</f>
        <v/>
      </c>
      <c r="J50" s="403"/>
      <c r="K50" s="403"/>
      <c r="L50" s="404"/>
      <c r="M50" s="402" t="str">
        <f>+IFERROR(VLOOKUP($H$14,Contactos!A4:E554,5,FALSE),"")</f>
        <v/>
      </c>
      <c r="N50" s="403"/>
      <c r="O50" s="403"/>
      <c r="P50" s="403"/>
      <c r="Q50" s="403"/>
      <c r="R50" s="403"/>
      <c r="S50" s="403"/>
      <c r="T50" s="403"/>
      <c r="U50" s="403"/>
      <c r="V50" s="403"/>
      <c r="W50" s="403"/>
      <c r="X50" s="403"/>
      <c r="Y50" s="404"/>
      <c r="Z50" s="20"/>
      <c r="AA50" s="20"/>
      <c r="AB50" s="20"/>
      <c r="AC50" s="20"/>
      <c r="AD50" s="20"/>
      <c r="AE50" s="20"/>
      <c r="AF50" s="20"/>
    </row>
    <row r="51" spans="1:32" ht="6.75" customHeight="1" thickBot="1">
      <c r="A51" s="34"/>
      <c r="B51" s="41"/>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34"/>
    </row>
    <row r="52" spans="1:32" ht="15.75">
      <c r="A52" s="34"/>
      <c r="B52" s="406" t="s">
        <v>1261</v>
      </c>
      <c r="C52" s="407"/>
      <c r="D52" s="407"/>
      <c r="E52" s="407"/>
      <c r="F52" s="407"/>
      <c r="G52" s="407"/>
      <c r="H52" s="407"/>
      <c r="I52" s="407"/>
      <c r="J52" s="407"/>
      <c r="K52" s="407"/>
      <c r="L52" s="407"/>
      <c r="M52" s="407"/>
      <c r="N52" s="407"/>
      <c r="O52" s="407"/>
      <c r="P52" s="407"/>
      <c r="Q52" s="407"/>
      <c r="R52" s="407"/>
      <c r="S52" s="407"/>
      <c r="T52" s="407"/>
      <c r="U52" s="407"/>
      <c r="V52" s="407"/>
      <c r="W52" s="407"/>
      <c r="X52" s="407"/>
      <c r="Y52" s="407"/>
      <c r="Z52" s="407"/>
      <c r="AA52" s="407"/>
      <c r="AB52" s="407"/>
      <c r="AC52" s="407"/>
      <c r="AD52" s="407"/>
      <c r="AE52" s="408"/>
      <c r="AF52" s="34"/>
    </row>
    <row r="53" spans="1:32" ht="15.75" customHeight="1">
      <c r="A53" s="34"/>
      <c r="B53" s="409"/>
      <c r="C53" s="410"/>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0"/>
      <c r="AB53" s="410"/>
      <c r="AC53" s="410"/>
      <c r="AD53" s="410"/>
      <c r="AE53" s="411"/>
      <c r="AF53" s="34"/>
    </row>
    <row r="54" spans="1:32" ht="16.5" thickBot="1">
      <c r="A54" s="34"/>
      <c r="B54" s="412"/>
      <c r="C54" s="413"/>
      <c r="D54" s="413"/>
      <c r="E54" s="413"/>
      <c r="F54" s="413"/>
      <c r="G54" s="413"/>
      <c r="H54" s="413"/>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4"/>
      <c r="AF54" s="34"/>
    </row>
    <row r="55" spans="1:32" ht="12"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row>
    <row r="56" spans="1:32" ht="14.25" customHeight="1">
      <c r="A56" s="20"/>
      <c r="B56" s="27" t="s">
        <v>1778</v>
      </c>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0"/>
    </row>
    <row r="57" spans="1:32" ht="14.25" customHeight="1">
      <c r="A57" s="20"/>
      <c r="B57" s="27"/>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0"/>
    </row>
    <row r="58" spans="1:32" ht="14.25" customHeight="1">
      <c r="A58" s="34"/>
      <c r="B58" s="36"/>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4"/>
    </row>
    <row r="59" spans="1:32" ht="10.5" customHeight="1">
      <c r="A59" s="199" t="s">
        <v>1264</v>
      </c>
      <c r="B59" s="190"/>
      <c r="C59" s="190"/>
      <c r="F59" s="190"/>
      <c r="G59" s="190"/>
      <c r="H59" s="190"/>
      <c r="I59" s="20"/>
      <c r="J59" s="20"/>
      <c r="K59" s="20"/>
      <c r="L59" s="20"/>
      <c r="M59" s="20"/>
      <c r="N59" s="20"/>
      <c r="O59" s="20"/>
      <c r="P59" s="20"/>
      <c r="Q59" s="20"/>
      <c r="R59" s="20"/>
      <c r="S59" s="20"/>
      <c r="T59" s="20"/>
      <c r="U59" s="20"/>
      <c r="V59" s="20"/>
      <c r="W59" s="20"/>
      <c r="X59" s="20"/>
      <c r="Y59" s="20"/>
      <c r="Z59" s="20"/>
      <c r="AA59" s="20"/>
      <c r="AB59" s="20"/>
      <c r="AC59" s="20"/>
      <c r="AD59" s="20"/>
      <c r="AE59" s="20"/>
      <c r="AF59" s="20"/>
    </row>
    <row r="60" spans="1:32" ht="10.5" customHeight="1">
      <c r="A60" s="200"/>
      <c r="B60" s="201" t="s">
        <v>1265</v>
      </c>
      <c r="C60" s="202"/>
      <c r="D60" s="202"/>
      <c r="E60" s="202"/>
      <c r="F60" s="202"/>
      <c r="G60" s="202"/>
      <c r="H60" s="202"/>
      <c r="J60" s="202"/>
      <c r="K60" s="202"/>
      <c r="L60" s="202"/>
      <c r="M60" s="202"/>
      <c r="N60" s="202"/>
      <c r="O60" s="202"/>
      <c r="P60" s="202"/>
      <c r="Q60" s="20"/>
      <c r="R60" s="20"/>
      <c r="S60" s="20"/>
      <c r="T60" s="20"/>
      <c r="U60" s="20"/>
      <c r="V60" s="20"/>
      <c r="W60" s="20"/>
      <c r="X60" s="20"/>
      <c r="Y60" s="20"/>
      <c r="Z60" s="20"/>
      <c r="AA60" s="20"/>
      <c r="AB60" s="20"/>
      <c r="AC60" s="20"/>
      <c r="AD60" s="20"/>
      <c r="AE60" s="20"/>
      <c r="AF60" s="20"/>
    </row>
    <row r="61" spans="1:32" ht="10.5" customHeight="1">
      <c r="A61" s="200"/>
      <c r="B61" s="202" t="s">
        <v>1266</v>
      </c>
      <c r="C61" s="202"/>
      <c r="D61" s="202"/>
      <c r="E61" s="202"/>
      <c r="F61" s="202"/>
      <c r="G61" s="202"/>
      <c r="H61" s="202"/>
      <c r="I61" s="202"/>
      <c r="K61" s="202"/>
      <c r="L61" s="202"/>
      <c r="M61" s="202"/>
      <c r="N61" s="20"/>
      <c r="O61" s="20"/>
      <c r="P61" s="20"/>
      <c r="Q61" s="20"/>
      <c r="R61" s="20"/>
      <c r="S61" s="20"/>
      <c r="T61" s="20"/>
      <c r="U61" s="20"/>
      <c r="V61" s="20"/>
      <c r="W61" s="20"/>
      <c r="X61" s="20"/>
      <c r="Y61" s="20"/>
      <c r="Z61" s="20"/>
      <c r="AA61" s="20"/>
      <c r="AB61" s="20"/>
      <c r="AC61" s="20"/>
      <c r="AD61" s="20"/>
      <c r="AE61" s="20"/>
      <c r="AF61" s="20"/>
    </row>
    <row r="62" spans="1:32" ht="14.25" customHeight="1">
      <c r="A62" s="34"/>
      <c r="B62" s="36"/>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4"/>
    </row>
    <row r="63" spans="1:32" ht="4.5" customHeight="1">
      <c r="A63" s="34"/>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4"/>
    </row>
    <row r="64" spans="1:32" ht="10.5" customHeight="1">
      <c r="A64" s="34"/>
      <c r="B64" s="37"/>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row>
    <row r="65" spans="1:32" ht="10.5" customHeight="1">
      <c r="A65" s="34"/>
      <c r="B65" s="37"/>
      <c r="C65" s="34"/>
      <c r="D65" s="34"/>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4"/>
      <c r="AE65" s="34"/>
      <c r="AF65" s="34"/>
    </row>
    <row r="66" spans="1:32" ht="10.5" customHeight="1">
      <c r="A66" s="34"/>
      <c r="B66" s="37"/>
      <c r="C66" s="34"/>
      <c r="D66" s="34"/>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4"/>
      <c r="AE66" s="34"/>
      <c r="AF66" s="34"/>
    </row>
    <row r="67" spans="1:3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2:31">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2:31">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2:31">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2:31">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2:31">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2:31">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2:31">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2:31">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2:31">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2:31">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2:31">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2:31">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2:31">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2:31">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2:31">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2:31">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2:31">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2:31">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2:31">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2:31">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2:31">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2:31">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2:31">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2:31">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2:3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2:31">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2:31">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2:31">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2:31">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2:31">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2:31">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2:31">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2:31">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2:31">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2:31">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2:31">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2:31">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2:31">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2:31">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2:31">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2:31">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2:31">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2:31">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2:31">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2:31">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2:31">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2:31">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2:3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2:31">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2:31">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2:31">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2:31">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2:3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2:31">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2:31">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2:31">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2:31">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2:31">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2:31">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2:31">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2:31">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2:31">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2:31">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2:31">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2:31">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2:31">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2:31">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2:31">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2:31">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2:31">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2:31">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2:31">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2:31">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2:31">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2:31">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2:31">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2:31">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2:31">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2:31">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2:31">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2:31">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2:31">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2:31">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2:31">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2:31">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2:31">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2:31">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2:31">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2:31">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2:31">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2:31">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2:31">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2:31">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2:31">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2:31">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2:31">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2:31">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2:31">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2:31">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2:31">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2:31">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2:31">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2:31">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2:31">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2:31">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2:31">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2:31">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2:31">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2:31">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2:31">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2:31">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2:31">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2:31">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2:31">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2:31">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2:31">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2:31">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2:31">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2:31">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2:31">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2:31">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2:31">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2:3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2:31">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2:31">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2:31">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2:31">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2:31">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2:31">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2:31">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2:31">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2:31">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2:31">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2:31">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2:31">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2:31">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2:31">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2:31">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2:31">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2:31">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2:31">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2:31">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2:31">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2:31">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2:31">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2:31">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2:31">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2:31">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2:31">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2:31">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2:31">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2:31">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2:31">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sheetData>
  <protectedRanges>
    <protectedRange algorithmName="SHA-512" hashValue="H8XH2ef3wjafZWNVgUhr4Th7ybZdSzKj4HVSL0U8OqvJbYaB8oE6WxoGEwtRcECQAl8BFJst+At5/plK8Sotyg==" saltValue="CjRcFSK3QWUOQ5pxPQsq5g==" spinCount="100000" sqref="A1:E11 F1:F10 G1:XFD11" name="Rango1"/>
  </protectedRanges>
  <mergeCells count="130">
    <mergeCell ref="M45:Y45"/>
    <mergeCell ref="Z45:AD45"/>
    <mergeCell ref="C45:E45"/>
    <mergeCell ref="F45:H45"/>
    <mergeCell ref="I45:L45"/>
    <mergeCell ref="C44:E44"/>
    <mergeCell ref="F44:H44"/>
    <mergeCell ref="I44:L44"/>
    <mergeCell ref="Z42:AD42"/>
    <mergeCell ref="M44:Y44"/>
    <mergeCell ref="Z44:AD44"/>
    <mergeCell ref="C42:E42"/>
    <mergeCell ref="F42:H42"/>
    <mergeCell ref="I42:L42"/>
    <mergeCell ref="M42:Y42"/>
    <mergeCell ref="I43:L43"/>
    <mergeCell ref="M43:Y43"/>
    <mergeCell ref="Z43:AD43"/>
    <mergeCell ref="C43:E43"/>
    <mergeCell ref="F43:H43"/>
    <mergeCell ref="I40:L40"/>
    <mergeCell ref="M37:Y37"/>
    <mergeCell ref="F36:H36"/>
    <mergeCell ref="M40:Y40"/>
    <mergeCell ref="C41:E41"/>
    <mergeCell ref="F41:H41"/>
    <mergeCell ref="Z41:AD41"/>
    <mergeCell ref="Z38:AD38"/>
    <mergeCell ref="Z39:AD39"/>
    <mergeCell ref="Z40:AD40"/>
    <mergeCell ref="F38:H38"/>
    <mergeCell ref="C39:E39"/>
    <mergeCell ref="I38:L38"/>
    <mergeCell ref="I39:L39"/>
    <mergeCell ref="C38:E38"/>
    <mergeCell ref="C37:E37"/>
    <mergeCell ref="F37:H37"/>
    <mergeCell ref="I37:L37"/>
    <mergeCell ref="C36:E36"/>
    <mergeCell ref="I36:L36"/>
    <mergeCell ref="M36:Y36"/>
    <mergeCell ref="F39:H39"/>
    <mergeCell ref="Z27:AD27"/>
    <mergeCell ref="M31:Y31"/>
    <mergeCell ref="M29:Y29"/>
    <mergeCell ref="F27:H27"/>
    <mergeCell ref="Z26:AD26"/>
    <mergeCell ref="I27:L27"/>
    <mergeCell ref="I28:L28"/>
    <mergeCell ref="M28:Y28"/>
    <mergeCell ref="Z28:AD28"/>
    <mergeCell ref="Z30:AD30"/>
    <mergeCell ref="I32:L32"/>
    <mergeCell ref="M32:Y32"/>
    <mergeCell ref="C35:E35"/>
    <mergeCell ref="F35:H35"/>
    <mergeCell ref="M33:Y33"/>
    <mergeCell ref="M34:Y34"/>
    <mergeCell ref="C26:E26"/>
    <mergeCell ref="F26:H26"/>
    <mergeCell ref="I26:L26"/>
    <mergeCell ref="F30:H30"/>
    <mergeCell ref="F31:H31"/>
    <mergeCell ref="M26:Y26"/>
    <mergeCell ref="M27:Y27"/>
    <mergeCell ref="C30:E30"/>
    <mergeCell ref="B52:AE54"/>
    <mergeCell ref="M41:Y41"/>
    <mergeCell ref="M38:Y38"/>
    <mergeCell ref="M39:Y39"/>
    <mergeCell ref="I41:L41"/>
    <mergeCell ref="I29:L29"/>
    <mergeCell ref="I35:L35"/>
    <mergeCell ref="I31:L31"/>
    <mergeCell ref="I34:L34"/>
    <mergeCell ref="C40:E40"/>
    <mergeCell ref="F40:H40"/>
    <mergeCell ref="C34:E34"/>
    <mergeCell ref="F34:H34"/>
    <mergeCell ref="Z34:AD34"/>
    <mergeCell ref="C33:E33"/>
    <mergeCell ref="F33:H33"/>
    <mergeCell ref="Z37:AD37"/>
    <mergeCell ref="I30:L30"/>
    <mergeCell ref="C31:E31"/>
    <mergeCell ref="Z33:AD33"/>
    <mergeCell ref="Z36:AD36"/>
    <mergeCell ref="M35:Y35"/>
    <mergeCell ref="Z35:AD35"/>
    <mergeCell ref="Z32:AD32"/>
    <mergeCell ref="X2:AE2"/>
    <mergeCell ref="X3:AE3"/>
    <mergeCell ref="X4:AE4"/>
    <mergeCell ref="A6:AF6"/>
    <mergeCell ref="A7:AF7"/>
    <mergeCell ref="B16:AE17"/>
    <mergeCell ref="I23:L24"/>
    <mergeCell ref="Z23:AD24"/>
    <mergeCell ref="M23:Y24"/>
    <mergeCell ref="P9:S9"/>
    <mergeCell ref="V9:Y9"/>
    <mergeCell ref="C23:H23"/>
    <mergeCell ref="C24:E24"/>
    <mergeCell ref="F24:H24"/>
    <mergeCell ref="H14:I14"/>
    <mergeCell ref="H18:I18"/>
    <mergeCell ref="C49:H49"/>
    <mergeCell ref="I49:L49"/>
    <mergeCell ref="M49:Y49"/>
    <mergeCell ref="C50:H50"/>
    <mergeCell ref="I50:L50"/>
    <mergeCell ref="M50:Y50"/>
    <mergeCell ref="F12:AD13"/>
    <mergeCell ref="B19:AE21"/>
    <mergeCell ref="C29:E29"/>
    <mergeCell ref="F29:H29"/>
    <mergeCell ref="I33:L33"/>
    <mergeCell ref="C25:E25"/>
    <mergeCell ref="Z25:AD25"/>
    <mergeCell ref="F25:H25"/>
    <mergeCell ref="M25:Y25"/>
    <mergeCell ref="I25:L25"/>
    <mergeCell ref="C28:E28"/>
    <mergeCell ref="F28:H28"/>
    <mergeCell ref="M30:Y30"/>
    <mergeCell ref="C27:E27"/>
    <mergeCell ref="Z29:AD29"/>
    <mergeCell ref="Z31:AD31"/>
    <mergeCell ref="C32:E32"/>
    <mergeCell ref="F32:H32"/>
  </mergeCells>
  <hyperlinks>
    <hyperlink ref="C25:E25" location="'CUT MN'!A1" display="'CUT MN'!A1"/>
    <hyperlink ref="C26:E45" location="'CUT MN'!A1" display="'CUT MN'!A1"/>
    <hyperlink ref="F25:H25" location="'CUT MN'!A1" display="'CUT MN'!A1"/>
    <hyperlink ref="F45:H45" location="'TRL ME'!A1" display="'TRL ME'!A1"/>
    <hyperlink ref="F41:H41" location="'CUT ME'!A1" display="'CUT ME'!A1"/>
    <hyperlink ref="F26:H31" location="'CUT ME'!A1" display="'CUT ME'!A1"/>
    <hyperlink ref="C44:E44" location="CDI!A1" display="CDI!A1"/>
    <hyperlink ref="C43:E43" location="'TCR MN'!A1" display="'TCR MN'!A1"/>
    <hyperlink ref="C45:E45" location="'TRL MN'!A1" display="'TRL MN'!A1"/>
    <hyperlink ref="F43:H43" location="'TCR ME'!A1" display="'TCR ME'!A1"/>
    <hyperlink ref="F33:H42" location="'CUT ME'!A1" display="'CUT ME'!A1"/>
    <hyperlink ref="C32:E32" location="'COB &amp; CVD_AUTO'!A1" display="'COB &amp; CVD_AUTO'!A1"/>
  </hyperlinks>
  <pageMargins left="0.43307086614173229" right="0.31496062992125984" top="0.43307086614173229" bottom="0.15748031496062992" header="0.31496062992125984" footer="0.19685039370078741"/>
  <pageSetup scale="74"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E591"/>
  <sheetViews>
    <sheetView topLeftCell="A139" zoomScale="175" zoomScaleNormal="175" workbookViewId="0">
      <selection activeCell="C145" sqref="C145:C146"/>
    </sheetView>
  </sheetViews>
  <sheetFormatPr baseColWidth="10" defaultRowHeight="15"/>
  <cols>
    <col min="1" max="1" width="7" style="6" bestFit="1" customWidth="1"/>
    <col min="2" max="2" width="68.28515625" style="6" customWidth="1"/>
    <col min="3" max="3" width="56.7109375" style="6" customWidth="1"/>
    <col min="4" max="4" width="11.85546875" style="6" bestFit="1" customWidth="1"/>
    <col min="5" max="16384" width="11.42578125" style="6"/>
  </cols>
  <sheetData>
    <row r="1" spans="1:5" ht="15" customHeight="1"/>
    <row r="2" spans="1:5" ht="21">
      <c r="A2" s="266" t="s">
        <v>35</v>
      </c>
      <c r="B2" s="267" t="str">
        <f>UPPER(C2)</f>
        <v>DESCRIPCIÓN</v>
      </c>
      <c r="C2" s="267" t="s">
        <v>2</v>
      </c>
      <c r="D2" s="267" t="s">
        <v>1325</v>
      </c>
      <c r="E2" s="267" t="s">
        <v>1320</v>
      </c>
    </row>
    <row r="3" spans="1:5">
      <c r="A3" s="323">
        <v>6</v>
      </c>
      <c r="B3" s="324" t="s">
        <v>696</v>
      </c>
      <c r="C3" s="324" t="s">
        <v>38</v>
      </c>
      <c r="D3" s="6" t="s">
        <v>645</v>
      </c>
      <c r="E3" s="6" t="s">
        <v>1349</v>
      </c>
    </row>
    <row r="4" spans="1:5">
      <c r="A4" s="323">
        <v>10</v>
      </c>
      <c r="B4" s="324" t="s">
        <v>697</v>
      </c>
      <c r="C4" s="324" t="s">
        <v>39</v>
      </c>
      <c r="D4" s="6" t="s">
        <v>673</v>
      </c>
      <c r="E4" s="6" t="s">
        <v>1349</v>
      </c>
    </row>
    <row r="5" spans="1:5">
      <c r="A5" s="323">
        <v>15</v>
      </c>
      <c r="B5" s="324" t="s">
        <v>698</v>
      </c>
      <c r="C5" s="324" t="s">
        <v>40</v>
      </c>
      <c r="D5" s="6" t="s">
        <v>647</v>
      </c>
      <c r="E5" s="6" t="s">
        <v>1349</v>
      </c>
    </row>
    <row r="6" spans="1:5">
      <c r="A6" s="323">
        <v>16</v>
      </c>
      <c r="B6" s="324" t="s">
        <v>1408</v>
      </c>
      <c r="C6" s="324" t="s">
        <v>41</v>
      </c>
      <c r="D6" s="6" t="s">
        <v>648</v>
      </c>
      <c r="E6" s="6" t="s">
        <v>1349</v>
      </c>
    </row>
    <row r="7" spans="1:5">
      <c r="A7" s="323">
        <v>20</v>
      </c>
      <c r="B7" s="324" t="s">
        <v>699</v>
      </c>
      <c r="C7" s="324" t="s">
        <v>42</v>
      </c>
      <c r="D7" s="6" t="s">
        <v>646</v>
      </c>
      <c r="E7" s="6" t="s">
        <v>1349</v>
      </c>
    </row>
    <row r="8" spans="1:5">
      <c r="A8" s="323">
        <v>25</v>
      </c>
      <c r="B8" s="324" t="s">
        <v>700</v>
      </c>
      <c r="C8" s="324" t="s">
        <v>43</v>
      </c>
      <c r="D8" s="6" t="s">
        <v>648</v>
      </c>
      <c r="E8" s="6" t="s">
        <v>1349</v>
      </c>
    </row>
    <row r="9" spans="1:5">
      <c r="A9" s="323">
        <v>30</v>
      </c>
      <c r="B9" s="324" t="s">
        <v>701</v>
      </c>
      <c r="C9" s="324" t="s">
        <v>643</v>
      </c>
      <c r="D9" s="6" t="s">
        <v>647</v>
      </c>
      <c r="E9" s="6" t="s">
        <v>1349</v>
      </c>
    </row>
    <row r="10" spans="1:5">
      <c r="A10" s="323">
        <v>35</v>
      </c>
      <c r="B10" s="324" t="s">
        <v>702</v>
      </c>
      <c r="C10" s="324" t="s">
        <v>44</v>
      </c>
      <c r="D10" s="6" t="s">
        <v>649</v>
      </c>
      <c r="E10" s="6" t="s">
        <v>1349</v>
      </c>
    </row>
    <row r="11" spans="1:5">
      <c r="A11" s="323">
        <v>41</v>
      </c>
      <c r="B11" s="324" t="s">
        <v>703</v>
      </c>
      <c r="C11" s="324" t="s">
        <v>45</v>
      </c>
      <c r="D11" s="6" t="s">
        <v>646</v>
      </c>
      <c r="E11" s="6" t="s">
        <v>1349</v>
      </c>
    </row>
    <row r="12" spans="1:5">
      <c r="A12" s="323">
        <v>46</v>
      </c>
      <c r="B12" s="324" t="s">
        <v>1386</v>
      </c>
      <c r="C12" s="324" t="s">
        <v>1384</v>
      </c>
      <c r="D12" s="6" t="s">
        <v>650</v>
      </c>
      <c r="E12" s="6" t="s">
        <v>1349</v>
      </c>
    </row>
    <row r="13" spans="1:5">
      <c r="A13" s="323">
        <v>47</v>
      </c>
      <c r="B13" s="324" t="s">
        <v>704</v>
      </c>
      <c r="C13" s="324" t="s">
        <v>46</v>
      </c>
      <c r="D13" s="6" t="s">
        <v>651</v>
      </c>
      <c r="E13" s="6" t="s">
        <v>1349</v>
      </c>
    </row>
    <row r="14" spans="1:5">
      <c r="A14" s="325">
        <v>53</v>
      </c>
      <c r="B14" s="326" t="s">
        <v>1409</v>
      </c>
      <c r="C14" s="326" t="s">
        <v>1389</v>
      </c>
      <c r="D14" s="6" t="s">
        <v>673</v>
      </c>
      <c r="E14" s="6" t="s">
        <v>1349</v>
      </c>
    </row>
    <row r="15" spans="1:5">
      <c r="A15" s="323">
        <v>66</v>
      </c>
      <c r="B15" s="324" t="s">
        <v>705</v>
      </c>
      <c r="C15" s="324" t="s">
        <v>47</v>
      </c>
      <c r="D15" s="6" t="s">
        <v>652</v>
      </c>
      <c r="E15" s="6" t="s">
        <v>1349</v>
      </c>
    </row>
    <row r="16" spans="1:5">
      <c r="A16" s="269">
        <v>70</v>
      </c>
      <c r="B16" s="270" t="s">
        <v>706</v>
      </c>
      <c r="C16" s="270" t="s">
        <v>48</v>
      </c>
      <c r="D16" s="320" t="s">
        <v>652</v>
      </c>
      <c r="E16" s="6" t="s">
        <v>1349</v>
      </c>
    </row>
    <row r="17" spans="1:5">
      <c r="A17" s="323">
        <v>76</v>
      </c>
      <c r="B17" s="324" t="s">
        <v>707</v>
      </c>
      <c r="C17" s="324" t="s">
        <v>49</v>
      </c>
      <c r="D17" s="6" t="s">
        <v>645</v>
      </c>
      <c r="E17" s="6" t="s">
        <v>1349</v>
      </c>
    </row>
    <row r="18" spans="1:5">
      <c r="A18" s="323">
        <v>78</v>
      </c>
      <c r="B18" s="324" t="s">
        <v>1387</v>
      </c>
      <c r="C18" s="324" t="s">
        <v>1385</v>
      </c>
      <c r="D18" s="6" t="s">
        <v>647</v>
      </c>
      <c r="E18" s="6" t="s">
        <v>1349</v>
      </c>
    </row>
    <row r="19" spans="1:5">
      <c r="A19" s="323">
        <v>81</v>
      </c>
      <c r="B19" s="324" t="s">
        <v>708</v>
      </c>
      <c r="C19" s="324" t="s">
        <v>50</v>
      </c>
      <c r="D19" s="6" t="s">
        <v>645</v>
      </c>
      <c r="E19" s="6" t="s">
        <v>1349</v>
      </c>
    </row>
    <row r="20" spans="1:5">
      <c r="A20" s="323">
        <v>86</v>
      </c>
      <c r="B20" s="324" t="s">
        <v>709</v>
      </c>
      <c r="C20" s="324" t="s">
        <v>51</v>
      </c>
      <c r="D20" s="6" t="s">
        <v>648</v>
      </c>
      <c r="E20" s="6" t="s">
        <v>1349</v>
      </c>
    </row>
    <row r="21" spans="1:5">
      <c r="A21" s="323" t="s">
        <v>540</v>
      </c>
      <c r="B21" s="324" t="s">
        <v>541</v>
      </c>
      <c r="C21" s="324" t="s">
        <v>591</v>
      </c>
      <c r="D21" s="6" t="s">
        <v>650</v>
      </c>
      <c r="E21" s="6" t="s">
        <v>1349</v>
      </c>
    </row>
    <row r="22" spans="1:5">
      <c r="A22" s="323" t="s">
        <v>542</v>
      </c>
      <c r="B22" s="324" t="s">
        <v>541</v>
      </c>
      <c r="C22" s="324" t="s">
        <v>591</v>
      </c>
      <c r="D22" s="6" t="s">
        <v>650</v>
      </c>
      <c r="E22" s="6" t="s">
        <v>1349</v>
      </c>
    </row>
    <row r="23" spans="1:5">
      <c r="A23" s="323" t="s">
        <v>543</v>
      </c>
      <c r="B23" s="324" t="s">
        <v>544</v>
      </c>
      <c r="C23" s="324" t="s">
        <v>693</v>
      </c>
      <c r="D23" s="6" t="s">
        <v>651</v>
      </c>
      <c r="E23" s="6" t="s">
        <v>1349</v>
      </c>
    </row>
    <row r="24" spans="1:5">
      <c r="A24" s="323" t="s">
        <v>545</v>
      </c>
      <c r="B24" s="324" t="s">
        <v>546</v>
      </c>
      <c r="C24" s="324" t="s">
        <v>685</v>
      </c>
      <c r="D24" s="6" t="s">
        <v>672</v>
      </c>
      <c r="E24" s="6" t="s">
        <v>1349</v>
      </c>
    </row>
    <row r="25" spans="1:5">
      <c r="A25" s="323" t="s">
        <v>547</v>
      </c>
      <c r="B25" s="324" t="s">
        <v>548</v>
      </c>
      <c r="C25" s="324" t="s">
        <v>1242</v>
      </c>
      <c r="D25" s="6" t="s">
        <v>672</v>
      </c>
      <c r="E25" s="6" t="s">
        <v>1349</v>
      </c>
    </row>
    <row r="26" spans="1:5">
      <c r="A26" s="323">
        <v>108</v>
      </c>
      <c r="B26" s="324" t="s">
        <v>710</v>
      </c>
      <c r="C26" s="324" t="s">
        <v>52</v>
      </c>
      <c r="D26" s="6" t="s">
        <v>649</v>
      </c>
      <c r="E26" s="6" t="s">
        <v>1331</v>
      </c>
    </row>
    <row r="27" spans="1:5">
      <c r="A27" s="323">
        <v>109</v>
      </c>
      <c r="B27" s="324" t="s">
        <v>711</v>
      </c>
      <c r="C27" s="324" t="s">
        <v>615</v>
      </c>
      <c r="D27" s="6" t="s">
        <v>649</v>
      </c>
      <c r="E27" s="6" t="s">
        <v>1331</v>
      </c>
    </row>
    <row r="28" spans="1:5">
      <c r="A28" s="325">
        <v>111</v>
      </c>
      <c r="B28" s="326" t="s">
        <v>712</v>
      </c>
      <c r="C28" s="326" t="s">
        <v>53</v>
      </c>
      <c r="D28" s="6" t="s">
        <v>650</v>
      </c>
      <c r="E28" s="6" t="s">
        <v>1331</v>
      </c>
    </row>
    <row r="29" spans="1:5">
      <c r="A29" s="323">
        <v>112</v>
      </c>
      <c r="B29" s="324" t="s">
        <v>713</v>
      </c>
      <c r="C29" s="324" t="s">
        <v>54</v>
      </c>
      <c r="D29" s="6" t="s">
        <v>650</v>
      </c>
      <c r="E29" s="6" t="s">
        <v>1331</v>
      </c>
    </row>
    <row r="30" spans="1:5">
      <c r="A30" s="323">
        <v>117</v>
      </c>
      <c r="B30" s="326" t="s">
        <v>714</v>
      </c>
      <c r="C30" s="326" t="s">
        <v>55</v>
      </c>
      <c r="D30" s="6" t="s">
        <v>652</v>
      </c>
      <c r="E30" s="6" t="s">
        <v>1331</v>
      </c>
    </row>
    <row r="31" spans="1:5">
      <c r="A31" s="323">
        <v>119</v>
      </c>
      <c r="B31" s="324" t="s">
        <v>715</v>
      </c>
      <c r="C31" s="324" t="s">
        <v>56</v>
      </c>
      <c r="D31" s="6" t="s">
        <v>652</v>
      </c>
      <c r="E31" s="6" t="s">
        <v>1331</v>
      </c>
    </row>
    <row r="32" spans="1:5">
      <c r="A32" s="323">
        <v>124</v>
      </c>
      <c r="B32" s="324" t="s">
        <v>716</v>
      </c>
      <c r="C32" s="324" t="s">
        <v>57</v>
      </c>
      <c r="D32" s="6" t="s">
        <v>649</v>
      </c>
      <c r="E32" s="6" t="s">
        <v>1331</v>
      </c>
    </row>
    <row r="33" spans="1:5">
      <c r="A33" s="323">
        <v>129</v>
      </c>
      <c r="B33" s="324" t="s">
        <v>717</v>
      </c>
      <c r="C33" s="324" t="s">
        <v>58</v>
      </c>
      <c r="D33" s="6" t="s">
        <v>672</v>
      </c>
      <c r="E33" s="6" t="s">
        <v>1331</v>
      </c>
    </row>
    <row r="34" spans="1:5">
      <c r="A34" s="323">
        <v>130</v>
      </c>
      <c r="B34" s="324" t="s">
        <v>718</v>
      </c>
      <c r="C34" s="324" t="s">
        <v>59</v>
      </c>
      <c r="D34" s="6" t="s">
        <v>645</v>
      </c>
      <c r="E34" s="6" t="s">
        <v>1331</v>
      </c>
    </row>
    <row r="35" spans="1:5">
      <c r="A35" s="323">
        <v>132</v>
      </c>
      <c r="B35" s="324" t="s">
        <v>719</v>
      </c>
      <c r="C35" s="324" t="s">
        <v>60</v>
      </c>
      <c r="D35" s="6" t="s">
        <v>646</v>
      </c>
      <c r="E35" s="6" t="s">
        <v>1331</v>
      </c>
    </row>
    <row r="36" spans="1:5">
      <c r="A36" s="323">
        <v>133</v>
      </c>
      <c r="B36" s="324" t="s">
        <v>720</v>
      </c>
      <c r="C36" s="324" t="s">
        <v>61</v>
      </c>
      <c r="D36" s="6" t="s">
        <v>646</v>
      </c>
      <c r="E36" s="6" t="s">
        <v>1331</v>
      </c>
    </row>
    <row r="37" spans="1:5">
      <c r="A37" s="323">
        <v>134</v>
      </c>
      <c r="B37" s="324" t="s">
        <v>721</v>
      </c>
      <c r="C37" s="324" t="s">
        <v>62</v>
      </c>
      <c r="D37" s="6" t="s">
        <v>647</v>
      </c>
      <c r="E37" s="6" t="s">
        <v>1331</v>
      </c>
    </row>
    <row r="38" spans="1:5">
      <c r="A38" s="323">
        <v>137</v>
      </c>
      <c r="B38" s="324" t="s">
        <v>722</v>
      </c>
      <c r="C38" s="324" t="s">
        <v>63</v>
      </c>
      <c r="D38" s="6" t="s">
        <v>646</v>
      </c>
      <c r="E38" s="6" t="s">
        <v>1331</v>
      </c>
    </row>
    <row r="39" spans="1:5">
      <c r="A39" s="323">
        <v>138</v>
      </c>
      <c r="B39" s="324" t="s">
        <v>723</v>
      </c>
      <c r="C39" s="324" t="s">
        <v>64</v>
      </c>
      <c r="D39" s="6" t="s">
        <v>628</v>
      </c>
      <c r="E39" s="6" t="s">
        <v>1333</v>
      </c>
    </row>
    <row r="40" spans="1:5">
      <c r="A40" s="323">
        <v>139</v>
      </c>
      <c r="B40" s="324" t="s">
        <v>724</v>
      </c>
      <c r="C40" s="324" t="s">
        <v>65</v>
      </c>
      <c r="D40" s="6" t="s">
        <v>628</v>
      </c>
      <c r="E40" s="6" t="s">
        <v>1333</v>
      </c>
    </row>
    <row r="41" spans="1:5">
      <c r="A41" s="323">
        <v>140</v>
      </c>
      <c r="B41" s="324" t="s">
        <v>725</v>
      </c>
      <c r="C41" s="324" t="s">
        <v>1282</v>
      </c>
      <c r="D41" s="6" t="s">
        <v>628</v>
      </c>
      <c r="E41" s="6" t="s">
        <v>1333</v>
      </c>
    </row>
    <row r="42" spans="1:5">
      <c r="A42" s="323">
        <v>141</v>
      </c>
      <c r="B42" s="324" t="s">
        <v>726</v>
      </c>
      <c r="C42" s="324" t="s">
        <v>66</v>
      </c>
      <c r="D42" s="6" t="s">
        <v>628</v>
      </c>
      <c r="E42" s="6" t="s">
        <v>1333</v>
      </c>
    </row>
    <row r="43" spans="1:5">
      <c r="A43" s="325">
        <v>142</v>
      </c>
      <c r="B43" s="326" t="s">
        <v>727</v>
      </c>
      <c r="C43" s="326" t="s">
        <v>67</v>
      </c>
      <c r="D43" s="6" t="s">
        <v>628</v>
      </c>
      <c r="E43" s="6" t="s">
        <v>1333</v>
      </c>
    </row>
    <row r="44" spans="1:5">
      <c r="A44" s="323">
        <v>143</v>
      </c>
      <c r="B44" s="324" t="s">
        <v>728</v>
      </c>
      <c r="C44" s="324" t="s">
        <v>68</v>
      </c>
      <c r="D44" s="6" t="s">
        <v>628</v>
      </c>
      <c r="E44" s="6" t="s">
        <v>1333</v>
      </c>
    </row>
    <row r="45" spans="1:5">
      <c r="A45" s="323">
        <v>144</v>
      </c>
      <c r="B45" s="324" t="s">
        <v>729</v>
      </c>
      <c r="C45" s="324" t="s">
        <v>1283</v>
      </c>
      <c r="D45" s="6" t="s">
        <v>628</v>
      </c>
      <c r="E45" s="6" t="s">
        <v>1333</v>
      </c>
    </row>
    <row r="46" spans="1:5">
      <c r="A46" s="323">
        <v>145</v>
      </c>
      <c r="B46" s="324" t="s">
        <v>730</v>
      </c>
      <c r="C46" s="324" t="s">
        <v>69</v>
      </c>
      <c r="D46" s="6" t="s">
        <v>628</v>
      </c>
      <c r="E46" s="6" t="s">
        <v>1333</v>
      </c>
    </row>
    <row r="47" spans="1:5">
      <c r="A47" s="323">
        <v>146</v>
      </c>
      <c r="B47" s="324" t="s">
        <v>731</v>
      </c>
      <c r="C47" s="324" t="s">
        <v>70</v>
      </c>
      <c r="D47" s="6" t="s">
        <v>628</v>
      </c>
      <c r="E47" s="6" t="s">
        <v>1333</v>
      </c>
    </row>
    <row r="48" spans="1:5">
      <c r="A48" s="323">
        <v>147</v>
      </c>
      <c r="B48" s="324" t="s">
        <v>732</v>
      </c>
      <c r="C48" s="324" t="s">
        <v>1243</v>
      </c>
      <c r="D48" s="6" t="s">
        <v>628</v>
      </c>
      <c r="E48" s="6" t="s">
        <v>1333</v>
      </c>
    </row>
    <row r="49" spans="1:5">
      <c r="A49" s="323">
        <v>148</v>
      </c>
      <c r="B49" s="324" t="s">
        <v>733</v>
      </c>
      <c r="C49" s="324" t="s">
        <v>71</v>
      </c>
      <c r="D49" s="6" t="s">
        <v>628</v>
      </c>
      <c r="E49" s="6" t="s">
        <v>1333</v>
      </c>
    </row>
    <row r="50" spans="1:5">
      <c r="A50" s="325">
        <v>150</v>
      </c>
      <c r="B50" s="326" t="s">
        <v>734</v>
      </c>
      <c r="C50" s="326" t="s">
        <v>72</v>
      </c>
      <c r="D50" s="6" t="s">
        <v>649</v>
      </c>
      <c r="E50" s="6" t="s">
        <v>1331</v>
      </c>
    </row>
    <row r="51" spans="1:5">
      <c r="A51" s="323">
        <v>152</v>
      </c>
      <c r="B51" s="324" t="s">
        <v>735</v>
      </c>
      <c r="C51" s="324" t="s">
        <v>73</v>
      </c>
      <c r="D51" s="6" t="s">
        <v>646</v>
      </c>
      <c r="E51" s="6" t="s">
        <v>1331</v>
      </c>
    </row>
    <row r="52" spans="1:5">
      <c r="A52" s="323">
        <v>153</v>
      </c>
      <c r="B52" s="324" t="s">
        <v>736</v>
      </c>
      <c r="C52" s="324" t="s">
        <v>74</v>
      </c>
      <c r="D52" s="6" t="s">
        <v>646</v>
      </c>
      <c r="E52" s="6" t="s">
        <v>1331</v>
      </c>
    </row>
    <row r="53" spans="1:5">
      <c r="A53" s="323">
        <v>154</v>
      </c>
      <c r="B53" s="324" t="s">
        <v>737</v>
      </c>
      <c r="C53" s="324" t="s">
        <v>75</v>
      </c>
      <c r="D53" s="6" t="s">
        <v>646</v>
      </c>
      <c r="E53" s="6" t="s">
        <v>1331</v>
      </c>
    </row>
    <row r="54" spans="1:5">
      <c r="A54" s="323">
        <v>155</v>
      </c>
      <c r="B54" s="324" t="s">
        <v>738</v>
      </c>
      <c r="C54" s="324" t="s">
        <v>76</v>
      </c>
      <c r="D54" s="6" t="s">
        <v>672</v>
      </c>
      <c r="E54" s="6" t="s">
        <v>1331</v>
      </c>
    </row>
    <row r="55" spans="1:5">
      <c r="A55" s="323">
        <v>156</v>
      </c>
      <c r="B55" s="324" t="s">
        <v>739</v>
      </c>
      <c r="C55" s="324" t="s">
        <v>77</v>
      </c>
      <c r="D55" s="6" t="s">
        <v>672</v>
      </c>
      <c r="E55" s="6" t="s">
        <v>1331</v>
      </c>
    </row>
    <row r="56" spans="1:5">
      <c r="A56" s="323">
        <v>157</v>
      </c>
      <c r="B56" s="324" t="s">
        <v>740</v>
      </c>
      <c r="C56" s="324" t="s">
        <v>78</v>
      </c>
      <c r="D56" s="6" t="s">
        <v>672</v>
      </c>
      <c r="E56" s="6" t="s">
        <v>1331</v>
      </c>
    </row>
    <row r="57" spans="1:5">
      <c r="A57" s="323">
        <v>159</v>
      </c>
      <c r="B57" s="324" t="s">
        <v>741</v>
      </c>
      <c r="C57" s="324" t="s">
        <v>1284</v>
      </c>
      <c r="D57" s="6" t="s">
        <v>672</v>
      </c>
      <c r="E57" s="6" t="s">
        <v>1331</v>
      </c>
    </row>
    <row r="58" spans="1:5">
      <c r="A58" s="323">
        <v>163</v>
      </c>
      <c r="B58" s="324" t="s">
        <v>742</v>
      </c>
      <c r="C58" s="324" t="s">
        <v>79</v>
      </c>
      <c r="D58" s="6" t="s">
        <v>647</v>
      </c>
      <c r="E58" s="6" t="s">
        <v>1331</v>
      </c>
    </row>
    <row r="59" spans="1:5">
      <c r="A59" s="323">
        <v>169</v>
      </c>
      <c r="B59" s="324" t="s">
        <v>743</v>
      </c>
      <c r="C59" s="324" t="s">
        <v>80</v>
      </c>
      <c r="D59" s="6" t="s">
        <v>673</v>
      </c>
      <c r="E59" s="6" t="s">
        <v>1331</v>
      </c>
    </row>
    <row r="60" spans="1:5">
      <c r="A60" s="323">
        <v>170</v>
      </c>
      <c r="B60" s="324" t="s">
        <v>744</v>
      </c>
      <c r="C60" s="324" t="s">
        <v>81</v>
      </c>
      <c r="D60" s="6" t="s">
        <v>646</v>
      </c>
      <c r="E60" s="6" t="s">
        <v>1331</v>
      </c>
    </row>
    <row r="61" spans="1:5">
      <c r="A61" s="323">
        <v>171</v>
      </c>
      <c r="B61" s="324" t="s">
        <v>745</v>
      </c>
      <c r="C61" s="324" t="s">
        <v>82</v>
      </c>
      <c r="D61" s="6" t="s">
        <v>628</v>
      </c>
      <c r="E61" s="6" t="s">
        <v>1331</v>
      </c>
    </row>
    <row r="62" spans="1:5">
      <c r="A62" s="323">
        <v>190</v>
      </c>
      <c r="B62" s="324" t="s">
        <v>746</v>
      </c>
      <c r="C62" s="324" t="s">
        <v>83</v>
      </c>
      <c r="D62" s="6" t="s">
        <v>645</v>
      </c>
      <c r="E62" s="6" t="s">
        <v>1331</v>
      </c>
    </row>
    <row r="63" spans="1:5">
      <c r="A63" s="323">
        <v>192</v>
      </c>
      <c r="B63" s="324" t="s">
        <v>747</v>
      </c>
      <c r="C63" s="324" t="s">
        <v>84</v>
      </c>
      <c r="D63" s="6" t="s">
        <v>672</v>
      </c>
      <c r="E63" s="6" t="s">
        <v>1331</v>
      </c>
    </row>
    <row r="64" spans="1:5">
      <c r="A64" s="323">
        <v>197</v>
      </c>
      <c r="B64" s="324" t="s">
        <v>748</v>
      </c>
      <c r="C64" s="324" t="s">
        <v>748</v>
      </c>
      <c r="D64" s="6" t="s">
        <v>646</v>
      </c>
      <c r="E64" s="6" t="s">
        <v>1331</v>
      </c>
    </row>
    <row r="65" spans="1:5">
      <c r="A65" s="323">
        <v>200</v>
      </c>
      <c r="B65" s="324" t="s">
        <v>749</v>
      </c>
      <c r="C65" s="324" t="s">
        <v>85</v>
      </c>
      <c r="D65" s="6" t="s">
        <v>652</v>
      </c>
      <c r="E65" s="6" t="s">
        <v>1331</v>
      </c>
    </row>
    <row r="66" spans="1:5">
      <c r="A66" s="323">
        <v>201</v>
      </c>
      <c r="B66" s="324" t="s">
        <v>750</v>
      </c>
      <c r="C66" s="324" t="s">
        <v>86</v>
      </c>
      <c r="D66" s="6" t="s">
        <v>646</v>
      </c>
      <c r="E66" s="6" t="s">
        <v>1331</v>
      </c>
    </row>
    <row r="67" spans="1:5">
      <c r="A67" s="323">
        <v>203</v>
      </c>
      <c r="B67" s="324" t="s">
        <v>751</v>
      </c>
      <c r="C67" s="324" t="s">
        <v>87</v>
      </c>
      <c r="D67" s="6" t="s">
        <v>673</v>
      </c>
      <c r="E67" s="6" t="s">
        <v>1331</v>
      </c>
    </row>
    <row r="68" spans="1:5">
      <c r="A68" s="323">
        <v>206</v>
      </c>
      <c r="B68" s="324" t="s">
        <v>752</v>
      </c>
      <c r="C68" s="324" t="s">
        <v>88</v>
      </c>
      <c r="D68" s="6" t="s">
        <v>649</v>
      </c>
      <c r="E68" s="6" t="s">
        <v>1331</v>
      </c>
    </row>
    <row r="69" spans="1:5">
      <c r="A69" s="323">
        <v>210</v>
      </c>
      <c r="B69" s="324" t="s">
        <v>753</v>
      </c>
      <c r="C69" s="324" t="s">
        <v>90</v>
      </c>
      <c r="D69" s="6" t="s">
        <v>673</v>
      </c>
      <c r="E69" s="6" t="s">
        <v>1331</v>
      </c>
    </row>
    <row r="70" spans="1:5">
      <c r="A70" s="323">
        <v>212</v>
      </c>
      <c r="B70" s="324" t="s">
        <v>754</v>
      </c>
      <c r="C70" s="324" t="s">
        <v>91</v>
      </c>
      <c r="D70" s="6" t="s">
        <v>651</v>
      </c>
      <c r="E70" s="6" t="s">
        <v>1331</v>
      </c>
    </row>
    <row r="71" spans="1:5">
      <c r="A71" s="323">
        <v>213</v>
      </c>
      <c r="B71" s="324" t="s">
        <v>755</v>
      </c>
      <c r="C71" s="324" t="s">
        <v>92</v>
      </c>
      <c r="D71" s="6" t="s">
        <v>646</v>
      </c>
      <c r="E71" s="6" t="s">
        <v>1331</v>
      </c>
    </row>
    <row r="72" spans="1:5">
      <c r="A72" s="323">
        <v>221</v>
      </c>
      <c r="B72" s="324" t="s">
        <v>756</v>
      </c>
      <c r="C72" s="324" t="s">
        <v>93</v>
      </c>
      <c r="D72" s="6" t="s">
        <v>672</v>
      </c>
      <c r="E72" s="6" t="s">
        <v>1331</v>
      </c>
    </row>
    <row r="73" spans="1:5">
      <c r="A73" s="323">
        <v>222</v>
      </c>
      <c r="B73" s="324" t="s">
        <v>757</v>
      </c>
      <c r="C73" s="324" t="s">
        <v>94</v>
      </c>
      <c r="D73" s="6" t="s">
        <v>651</v>
      </c>
      <c r="E73" s="6" t="s">
        <v>1331</v>
      </c>
    </row>
    <row r="74" spans="1:5">
      <c r="A74" s="323">
        <v>223</v>
      </c>
      <c r="B74" s="324" t="s">
        <v>758</v>
      </c>
      <c r="C74" s="324" t="s">
        <v>95</v>
      </c>
      <c r="D74" s="6" t="s">
        <v>651</v>
      </c>
      <c r="E74" s="6" t="s">
        <v>1331</v>
      </c>
    </row>
    <row r="75" spans="1:5">
      <c r="A75" s="323">
        <v>224</v>
      </c>
      <c r="B75" s="324" t="s">
        <v>759</v>
      </c>
      <c r="C75" s="324" t="s">
        <v>96</v>
      </c>
      <c r="D75" s="6" t="s">
        <v>645</v>
      </c>
      <c r="E75" s="6" t="s">
        <v>1331</v>
      </c>
    </row>
    <row r="76" spans="1:5">
      <c r="A76" s="323">
        <v>225</v>
      </c>
      <c r="B76" s="324" t="s">
        <v>760</v>
      </c>
      <c r="C76" s="324" t="s">
        <v>97</v>
      </c>
      <c r="D76" s="6" t="s">
        <v>673</v>
      </c>
      <c r="E76" s="6" t="s">
        <v>1331</v>
      </c>
    </row>
    <row r="77" spans="1:5">
      <c r="A77" s="325">
        <v>226</v>
      </c>
      <c r="B77" s="326" t="s">
        <v>761</v>
      </c>
      <c r="C77" s="326" t="s">
        <v>98</v>
      </c>
      <c r="D77" s="6" t="s">
        <v>645</v>
      </c>
      <c r="E77" s="6" t="s">
        <v>1331</v>
      </c>
    </row>
    <row r="78" spans="1:5">
      <c r="A78" s="323">
        <v>227</v>
      </c>
      <c r="B78" s="324" t="s">
        <v>762</v>
      </c>
      <c r="C78" s="324" t="s">
        <v>99</v>
      </c>
      <c r="D78" s="6" t="s">
        <v>646</v>
      </c>
      <c r="E78" s="6" t="s">
        <v>1331</v>
      </c>
    </row>
    <row r="79" spans="1:5">
      <c r="A79" s="323">
        <v>234</v>
      </c>
      <c r="B79" s="324" t="s">
        <v>763</v>
      </c>
      <c r="C79" s="324" t="s">
        <v>616</v>
      </c>
      <c r="D79" s="6" t="s">
        <v>648</v>
      </c>
      <c r="E79" s="6" t="s">
        <v>1331</v>
      </c>
    </row>
    <row r="80" spans="1:5">
      <c r="A80" s="323">
        <v>243</v>
      </c>
      <c r="B80" s="324" t="s">
        <v>764</v>
      </c>
      <c r="C80" s="324" t="s">
        <v>100</v>
      </c>
      <c r="D80" s="6" t="s">
        <v>648</v>
      </c>
      <c r="E80" s="6" t="s">
        <v>1331</v>
      </c>
    </row>
    <row r="81" spans="1:5">
      <c r="A81" s="323">
        <v>244</v>
      </c>
      <c r="B81" s="324" t="s">
        <v>765</v>
      </c>
      <c r="C81" s="324" t="s">
        <v>101</v>
      </c>
      <c r="D81" s="6" t="s">
        <v>652</v>
      </c>
      <c r="E81" s="6" t="s">
        <v>1331</v>
      </c>
    </row>
    <row r="82" spans="1:5">
      <c r="A82" s="323">
        <v>245</v>
      </c>
      <c r="B82" s="324" t="s">
        <v>766</v>
      </c>
      <c r="C82" s="324" t="s">
        <v>102</v>
      </c>
      <c r="D82" s="6" t="s">
        <v>652</v>
      </c>
      <c r="E82" s="6" t="s">
        <v>1331</v>
      </c>
    </row>
    <row r="83" spans="1:5">
      <c r="A83" s="323">
        <v>249</v>
      </c>
      <c r="B83" s="324" t="s">
        <v>767</v>
      </c>
      <c r="C83" s="324" t="s">
        <v>103</v>
      </c>
      <c r="D83" s="6" t="s">
        <v>650</v>
      </c>
      <c r="E83" s="6" t="s">
        <v>1331</v>
      </c>
    </row>
    <row r="84" spans="1:5">
      <c r="A84" s="323">
        <v>251</v>
      </c>
      <c r="B84" s="324" t="s">
        <v>768</v>
      </c>
      <c r="C84" s="324" t="s">
        <v>104</v>
      </c>
      <c r="D84" s="6" t="s">
        <v>650</v>
      </c>
      <c r="E84" s="6" t="s">
        <v>1331</v>
      </c>
    </row>
    <row r="85" spans="1:5">
      <c r="A85" s="323">
        <v>253</v>
      </c>
      <c r="B85" s="324" t="s">
        <v>769</v>
      </c>
      <c r="C85" s="324" t="s">
        <v>105</v>
      </c>
      <c r="D85" s="6" t="s">
        <v>673</v>
      </c>
      <c r="E85" s="6" t="s">
        <v>1331</v>
      </c>
    </row>
    <row r="86" spans="1:5">
      <c r="A86" s="323">
        <v>254</v>
      </c>
      <c r="B86" s="324" t="s">
        <v>770</v>
      </c>
      <c r="C86" s="324" t="s">
        <v>106</v>
      </c>
      <c r="D86" s="6" t="s">
        <v>645</v>
      </c>
      <c r="E86" s="6" t="s">
        <v>1331</v>
      </c>
    </row>
    <row r="87" spans="1:5">
      <c r="A87" s="323">
        <v>265</v>
      </c>
      <c r="B87" s="324" t="s">
        <v>771</v>
      </c>
      <c r="C87" s="324" t="s">
        <v>107</v>
      </c>
      <c r="D87" s="6" t="s">
        <v>646</v>
      </c>
      <c r="E87" s="6" t="s">
        <v>1331</v>
      </c>
    </row>
    <row r="88" spans="1:5">
      <c r="A88" s="323">
        <v>266</v>
      </c>
      <c r="B88" s="324" t="s">
        <v>772</v>
      </c>
      <c r="C88" s="324" t="s">
        <v>1271</v>
      </c>
      <c r="D88" s="6" t="s">
        <v>646</v>
      </c>
      <c r="E88" s="6" t="s">
        <v>1331</v>
      </c>
    </row>
    <row r="89" spans="1:5">
      <c r="A89" s="323">
        <v>267</v>
      </c>
      <c r="B89" s="324" t="s">
        <v>773</v>
      </c>
      <c r="C89" s="324" t="s">
        <v>108</v>
      </c>
      <c r="D89" s="6" t="s">
        <v>646</v>
      </c>
      <c r="E89" s="6" t="s">
        <v>1331</v>
      </c>
    </row>
    <row r="90" spans="1:5">
      <c r="A90" s="323">
        <v>268</v>
      </c>
      <c r="B90" s="324" t="s">
        <v>774</v>
      </c>
      <c r="C90" s="324" t="s">
        <v>109</v>
      </c>
      <c r="D90" s="6" t="s">
        <v>646</v>
      </c>
      <c r="E90" s="6" t="s">
        <v>1331</v>
      </c>
    </row>
    <row r="91" spans="1:5">
      <c r="A91" s="323">
        <v>269</v>
      </c>
      <c r="B91" s="324" t="s">
        <v>775</v>
      </c>
      <c r="C91" s="324" t="s">
        <v>110</v>
      </c>
      <c r="D91" s="6" t="s">
        <v>646</v>
      </c>
      <c r="E91" s="6" t="s">
        <v>1331</v>
      </c>
    </row>
    <row r="92" spans="1:5">
      <c r="A92" s="323">
        <v>270</v>
      </c>
      <c r="B92" s="324" t="s">
        <v>776</v>
      </c>
      <c r="C92" s="324" t="s">
        <v>111</v>
      </c>
      <c r="D92" s="6" t="s">
        <v>646</v>
      </c>
      <c r="E92" s="6" t="s">
        <v>1331</v>
      </c>
    </row>
    <row r="93" spans="1:5">
      <c r="A93" s="323">
        <v>271</v>
      </c>
      <c r="B93" s="324" t="s">
        <v>777</v>
      </c>
      <c r="C93" s="324" t="s">
        <v>112</v>
      </c>
      <c r="D93" s="6" t="s">
        <v>646</v>
      </c>
      <c r="E93" s="6" t="s">
        <v>1331</v>
      </c>
    </row>
    <row r="94" spans="1:5">
      <c r="A94" s="323">
        <v>272</v>
      </c>
      <c r="B94" s="324" t="s">
        <v>778</v>
      </c>
      <c r="C94" s="324" t="s">
        <v>113</v>
      </c>
      <c r="D94" s="6" t="s">
        <v>646</v>
      </c>
      <c r="E94" s="6" t="s">
        <v>1331</v>
      </c>
    </row>
    <row r="95" spans="1:5">
      <c r="A95" s="323">
        <v>273</v>
      </c>
      <c r="B95" s="324" t="s">
        <v>779</v>
      </c>
      <c r="C95" s="324" t="s">
        <v>114</v>
      </c>
      <c r="D95" s="6" t="s">
        <v>646</v>
      </c>
      <c r="E95" s="6" t="s">
        <v>1331</v>
      </c>
    </row>
    <row r="96" spans="1:5">
      <c r="A96" s="323">
        <v>281</v>
      </c>
      <c r="B96" s="324" t="s">
        <v>780</v>
      </c>
      <c r="C96" s="324" t="s">
        <v>115</v>
      </c>
      <c r="D96" s="6" t="s">
        <v>651</v>
      </c>
      <c r="E96" s="6" t="s">
        <v>1331</v>
      </c>
    </row>
    <row r="97" spans="1:5">
      <c r="A97" s="323">
        <v>283</v>
      </c>
      <c r="B97" s="324" t="s">
        <v>781</v>
      </c>
      <c r="C97" s="324" t="s">
        <v>116</v>
      </c>
      <c r="D97" s="6" t="s">
        <v>646</v>
      </c>
      <c r="E97" s="6" t="s">
        <v>1331</v>
      </c>
    </row>
    <row r="98" spans="1:5">
      <c r="A98" s="323">
        <v>287</v>
      </c>
      <c r="B98" s="324" t="s">
        <v>782</v>
      </c>
      <c r="C98" s="324" t="s">
        <v>117</v>
      </c>
      <c r="D98" s="6" t="s">
        <v>673</v>
      </c>
      <c r="E98" s="6" t="s">
        <v>1331</v>
      </c>
    </row>
    <row r="99" spans="1:5">
      <c r="A99" s="325">
        <v>288</v>
      </c>
      <c r="B99" s="326" t="s">
        <v>783</v>
      </c>
      <c r="C99" s="326" t="s">
        <v>118</v>
      </c>
      <c r="D99" s="6" t="s">
        <v>672</v>
      </c>
      <c r="E99" s="6" t="s">
        <v>1331</v>
      </c>
    </row>
    <row r="100" spans="1:5">
      <c r="A100" s="327">
        <v>290</v>
      </c>
      <c r="B100" s="328" t="s">
        <v>784</v>
      </c>
      <c r="C100" s="328" t="s">
        <v>119</v>
      </c>
      <c r="D100" s="6" t="s">
        <v>646</v>
      </c>
      <c r="E100" s="6" t="s">
        <v>1331</v>
      </c>
    </row>
    <row r="101" spans="1:5">
      <c r="A101" s="323">
        <v>291</v>
      </c>
      <c r="B101" s="324" t="s">
        <v>785</v>
      </c>
      <c r="C101" s="324" t="s">
        <v>120</v>
      </c>
      <c r="D101" s="6" t="s">
        <v>651</v>
      </c>
      <c r="E101" s="6" t="s">
        <v>1331</v>
      </c>
    </row>
    <row r="102" spans="1:5">
      <c r="A102" s="323">
        <v>292</v>
      </c>
      <c r="B102" s="324" t="s">
        <v>786</v>
      </c>
      <c r="C102" s="324" t="s">
        <v>121</v>
      </c>
      <c r="D102" s="6" t="s">
        <v>650</v>
      </c>
      <c r="E102" s="6" t="s">
        <v>1331</v>
      </c>
    </row>
    <row r="103" spans="1:5">
      <c r="A103" s="323">
        <v>293</v>
      </c>
      <c r="B103" s="324" t="s">
        <v>787</v>
      </c>
      <c r="C103" s="324" t="s">
        <v>122</v>
      </c>
      <c r="D103" s="6" t="s">
        <v>650</v>
      </c>
      <c r="E103" s="6" t="s">
        <v>1331</v>
      </c>
    </row>
    <row r="104" spans="1:5">
      <c r="A104" s="323">
        <v>294</v>
      </c>
      <c r="B104" s="324" t="s">
        <v>788</v>
      </c>
      <c r="C104" s="324" t="s">
        <v>123</v>
      </c>
      <c r="D104" s="6" t="s">
        <v>649</v>
      </c>
      <c r="E104" s="6" t="s">
        <v>1331</v>
      </c>
    </row>
    <row r="105" spans="1:5">
      <c r="A105" s="323">
        <v>295</v>
      </c>
      <c r="B105" s="324" t="s">
        <v>789</v>
      </c>
      <c r="C105" s="324" t="s">
        <v>124</v>
      </c>
      <c r="D105" s="6" t="s">
        <v>628</v>
      </c>
      <c r="E105" s="6" t="s">
        <v>1331</v>
      </c>
    </row>
    <row r="106" spans="1:5">
      <c r="A106" s="323">
        <v>296</v>
      </c>
      <c r="B106" s="324" t="s">
        <v>790</v>
      </c>
      <c r="C106" s="324" t="s">
        <v>125</v>
      </c>
      <c r="D106" s="6" t="s">
        <v>628</v>
      </c>
      <c r="E106" s="6" t="s">
        <v>1331</v>
      </c>
    </row>
    <row r="107" spans="1:5">
      <c r="A107" s="323">
        <v>298</v>
      </c>
      <c r="B107" s="324" t="s">
        <v>791</v>
      </c>
      <c r="C107" s="324" t="s">
        <v>126</v>
      </c>
      <c r="D107" s="6" t="s">
        <v>672</v>
      </c>
      <c r="E107" s="6" t="s">
        <v>1331</v>
      </c>
    </row>
    <row r="108" spans="1:5">
      <c r="A108" s="323">
        <v>299</v>
      </c>
      <c r="B108" s="324" t="s">
        <v>792</v>
      </c>
      <c r="C108" s="324" t="s">
        <v>127</v>
      </c>
      <c r="D108" s="6" t="s">
        <v>672</v>
      </c>
      <c r="E108" s="6" t="s">
        <v>1331</v>
      </c>
    </row>
    <row r="109" spans="1:5">
      <c r="A109" s="323">
        <v>300</v>
      </c>
      <c r="B109" s="324" t="s">
        <v>793</v>
      </c>
      <c r="C109" s="324" t="s">
        <v>128</v>
      </c>
      <c r="D109" s="6" t="s">
        <v>672</v>
      </c>
      <c r="E109" s="6" t="s">
        <v>1331</v>
      </c>
    </row>
    <row r="110" spans="1:5">
      <c r="A110" s="323">
        <v>301</v>
      </c>
      <c r="B110" s="324" t="s">
        <v>794</v>
      </c>
      <c r="C110" s="324" t="s">
        <v>129</v>
      </c>
      <c r="D110" s="6" t="s">
        <v>672</v>
      </c>
      <c r="E110" s="6" t="s">
        <v>1331</v>
      </c>
    </row>
    <row r="111" spans="1:5">
      <c r="A111" s="323">
        <v>302</v>
      </c>
      <c r="B111" s="324" t="s">
        <v>795</v>
      </c>
      <c r="C111" s="324" t="s">
        <v>130</v>
      </c>
      <c r="D111" s="6" t="s">
        <v>672</v>
      </c>
      <c r="E111" s="6" t="s">
        <v>1331</v>
      </c>
    </row>
    <row r="112" spans="1:5">
      <c r="A112" s="323">
        <v>303</v>
      </c>
      <c r="B112" s="324" t="s">
        <v>796</v>
      </c>
      <c r="C112" s="324" t="s">
        <v>131</v>
      </c>
      <c r="D112" s="6" t="s">
        <v>672</v>
      </c>
      <c r="E112" s="6" t="s">
        <v>1331</v>
      </c>
    </row>
    <row r="113" spans="1:5">
      <c r="A113" s="323">
        <v>309</v>
      </c>
      <c r="B113" s="324" t="s">
        <v>797</v>
      </c>
      <c r="C113" s="324" t="s">
        <v>1244</v>
      </c>
      <c r="D113" s="6" t="s">
        <v>648</v>
      </c>
      <c r="E113" s="6" t="s">
        <v>1331</v>
      </c>
    </row>
    <row r="114" spans="1:5">
      <c r="A114" s="323">
        <v>310</v>
      </c>
      <c r="B114" s="324" t="s">
        <v>798</v>
      </c>
      <c r="C114" s="324" t="s">
        <v>132</v>
      </c>
      <c r="D114" s="6" t="s">
        <v>652</v>
      </c>
      <c r="E114" s="6" t="s">
        <v>1331</v>
      </c>
    </row>
    <row r="115" spans="1:5">
      <c r="A115" s="323">
        <v>311</v>
      </c>
      <c r="B115" s="324" t="s">
        <v>799</v>
      </c>
      <c r="C115" s="324" t="s">
        <v>133</v>
      </c>
      <c r="D115" s="6" t="s">
        <v>652</v>
      </c>
      <c r="E115" s="6" t="s">
        <v>1331</v>
      </c>
    </row>
    <row r="116" spans="1:5">
      <c r="A116" s="323">
        <v>312</v>
      </c>
      <c r="B116" s="324" t="s">
        <v>800</v>
      </c>
      <c r="C116" s="324" t="s">
        <v>134</v>
      </c>
      <c r="D116" s="6" t="s">
        <v>650</v>
      </c>
      <c r="E116" s="6" t="s">
        <v>1331</v>
      </c>
    </row>
    <row r="117" spans="1:5">
      <c r="A117" s="323">
        <v>313</v>
      </c>
      <c r="B117" s="324" t="s">
        <v>801</v>
      </c>
      <c r="C117" s="324" t="s">
        <v>135</v>
      </c>
      <c r="D117" s="6" t="s">
        <v>673</v>
      </c>
      <c r="E117" s="6" t="s">
        <v>1331</v>
      </c>
    </row>
    <row r="118" spans="1:5">
      <c r="A118" s="323">
        <v>314</v>
      </c>
      <c r="B118" s="324" t="s">
        <v>1410</v>
      </c>
      <c r="C118" s="324" t="s">
        <v>1390</v>
      </c>
      <c r="D118" s="6" t="s">
        <v>673</v>
      </c>
      <c r="E118" s="6" t="s">
        <v>1331</v>
      </c>
    </row>
    <row r="119" spans="1:5">
      <c r="A119" s="323">
        <v>315</v>
      </c>
      <c r="B119" s="324" t="s">
        <v>802</v>
      </c>
      <c r="C119" s="324" t="s">
        <v>1245</v>
      </c>
      <c r="D119" s="6" t="s">
        <v>645</v>
      </c>
      <c r="E119" s="6" t="s">
        <v>1331</v>
      </c>
    </row>
    <row r="120" spans="1:5">
      <c r="A120" s="323">
        <v>324</v>
      </c>
      <c r="B120" s="324" t="s">
        <v>803</v>
      </c>
      <c r="C120" s="324" t="s">
        <v>136</v>
      </c>
      <c r="D120" s="6" t="s">
        <v>645</v>
      </c>
      <c r="E120" s="6" t="s">
        <v>1331</v>
      </c>
    </row>
    <row r="121" spans="1:5">
      <c r="A121" s="323">
        <v>340</v>
      </c>
      <c r="B121" s="324" t="s">
        <v>804</v>
      </c>
      <c r="C121" s="324" t="s">
        <v>137</v>
      </c>
      <c r="D121" s="6" t="s">
        <v>673</v>
      </c>
      <c r="E121" s="6" t="s">
        <v>1331</v>
      </c>
    </row>
    <row r="122" spans="1:5">
      <c r="A122" s="323">
        <v>342</v>
      </c>
      <c r="B122" s="324" t="s">
        <v>805</v>
      </c>
      <c r="C122" s="324" t="s">
        <v>138</v>
      </c>
      <c r="D122" s="6" t="s">
        <v>648</v>
      </c>
      <c r="E122" s="6" t="s">
        <v>1331</v>
      </c>
    </row>
    <row r="123" spans="1:5">
      <c r="A123" s="323">
        <v>343</v>
      </c>
      <c r="B123" s="324" t="s">
        <v>806</v>
      </c>
      <c r="C123" s="324" t="s">
        <v>139</v>
      </c>
      <c r="D123" s="6" t="s">
        <v>648</v>
      </c>
      <c r="E123" s="6" t="s">
        <v>1331</v>
      </c>
    </row>
    <row r="124" spans="1:5">
      <c r="A124" s="323">
        <v>344</v>
      </c>
      <c r="B124" s="324" t="s">
        <v>807</v>
      </c>
      <c r="C124" s="324" t="s">
        <v>140</v>
      </c>
      <c r="D124" s="6" t="s">
        <v>673</v>
      </c>
      <c r="E124" s="6" t="s">
        <v>1331</v>
      </c>
    </row>
    <row r="125" spans="1:5">
      <c r="A125" s="323">
        <v>345</v>
      </c>
      <c r="B125" s="324" t="s">
        <v>808</v>
      </c>
      <c r="C125" s="324" t="s">
        <v>141</v>
      </c>
      <c r="D125" s="6" t="s">
        <v>647</v>
      </c>
      <c r="E125" s="6" t="s">
        <v>1331</v>
      </c>
    </row>
    <row r="126" spans="1:5">
      <c r="A126" s="323">
        <v>346</v>
      </c>
      <c r="B126" s="324" t="s">
        <v>809</v>
      </c>
      <c r="C126" s="324" t="s">
        <v>142</v>
      </c>
      <c r="D126" s="6" t="s">
        <v>647</v>
      </c>
      <c r="E126" s="6" t="s">
        <v>1331</v>
      </c>
    </row>
    <row r="127" spans="1:5">
      <c r="A127" s="323">
        <v>347</v>
      </c>
      <c r="B127" s="324" t="s">
        <v>810</v>
      </c>
      <c r="C127" s="324" t="s">
        <v>143</v>
      </c>
      <c r="D127" s="6" t="s">
        <v>647</v>
      </c>
      <c r="E127" s="6" t="s">
        <v>1331</v>
      </c>
    </row>
    <row r="128" spans="1:5">
      <c r="A128" s="325">
        <v>348</v>
      </c>
      <c r="B128" s="326" t="s">
        <v>811</v>
      </c>
      <c r="C128" s="326" t="s">
        <v>144</v>
      </c>
      <c r="D128" s="6" t="s">
        <v>650</v>
      </c>
      <c r="E128" s="6" t="s">
        <v>1331</v>
      </c>
    </row>
    <row r="129" spans="1:5">
      <c r="A129" s="323">
        <v>349</v>
      </c>
      <c r="B129" s="324" t="s">
        <v>812</v>
      </c>
      <c r="C129" s="324" t="s">
        <v>145</v>
      </c>
      <c r="D129" s="6" t="s">
        <v>649</v>
      </c>
      <c r="E129" s="6" t="s">
        <v>1331</v>
      </c>
    </row>
    <row r="130" spans="1:5">
      <c r="A130" s="323">
        <v>371</v>
      </c>
      <c r="B130" s="324" t="s">
        <v>813</v>
      </c>
      <c r="C130" s="324" t="s">
        <v>146</v>
      </c>
      <c r="D130" s="6" t="s">
        <v>648</v>
      </c>
      <c r="E130" s="6" t="s">
        <v>1331</v>
      </c>
    </row>
    <row r="131" spans="1:5">
      <c r="A131" s="323">
        <v>373</v>
      </c>
      <c r="B131" s="324" t="s">
        <v>814</v>
      </c>
      <c r="C131" s="324" t="s">
        <v>608</v>
      </c>
      <c r="D131" s="6" t="s">
        <v>646</v>
      </c>
      <c r="E131" s="6" t="s">
        <v>1331</v>
      </c>
    </row>
    <row r="132" spans="1:5">
      <c r="A132" s="323">
        <v>374</v>
      </c>
      <c r="B132" s="324" t="s">
        <v>815</v>
      </c>
      <c r="C132" s="324" t="s">
        <v>609</v>
      </c>
      <c r="D132" s="6" t="s">
        <v>652</v>
      </c>
      <c r="E132" s="6" t="s">
        <v>1331</v>
      </c>
    </row>
    <row r="133" spans="1:5">
      <c r="A133" s="325">
        <v>376</v>
      </c>
      <c r="B133" s="326" t="s">
        <v>816</v>
      </c>
      <c r="C133" s="326" t="s">
        <v>610</v>
      </c>
      <c r="D133" s="6" t="s">
        <v>647</v>
      </c>
      <c r="E133" s="6" t="s">
        <v>1331</v>
      </c>
    </row>
    <row r="134" spans="1:5">
      <c r="A134" s="323">
        <v>378</v>
      </c>
      <c r="B134" s="324" t="s">
        <v>817</v>
      </c>
      <c r="C134" s="324" t="s">
        <v>611</v>
      </c>
      <c r="D134" s="6" t="s">
        <v>672</v>
      </c>
      <c r="E134" s="6" t="s">
        <v>1331</v>
      </c>
    </row>
    <row r="135" spans="1:5">
      <c r="A135" s="323">
        <v>379</v>
      </c>
      <c r="B135" s="324" t="s">
        <v>818</v>
      </c>
      <c r="C135" s="324" t="s">
        <v>1246</v>
      </c>
      <c r="D135" s="6" t="s">
        <v>646</v>
      </c>
      <c r="E135" s="6" t="s">
        <v>1331</v>
      </c>
    </row>
    <row r="136" spans="1:5">
      <c r="A136" s="323">
        <v>382</v>
      </c>
      <c r="B136" s="324" t="s">
        <v>819</v>
      </c>
      <c r="C136" s="324" t="s">
        <v>1247</v>
      </c>
      <c r="D136" s="6" t="s">
        <v>648</v>
      </c>
      <c r="E136" s="6" t="s">
        <v>1331</v>
      </c>
    </row>
    <row r="137" spans="1:5">
      <c r="A137" s="323">
        <v>383</v>
      </c>
      <c r="B137" s="324" t="s">
        <v>820</v>
      </c>
      <c r="C137" s="324" t="s">
        <v>1248</v>
      </c>
      <c r="D137" s="6" t="s">
        <v>673</v>
      </c>
      <c r="E137" s="6" t="s">
        <v>1331</v>
      </c>
    </row>
    <row r="138" spans="1:5">
      <c r="A138" s="323">
        <v>385</v>
      </c>
      <c r="B138" s="324" t="s">
        <v>821</v>
      </c>
      <c r="C138" s="324" t="s">
        <v>694</v>
      </c>
      <c r="D138" s="6" t="s">
        <v>673</v>
      </c>
      <c r="E138" s="6" t="s">
        <v>1331</v>
      </c>
    </row>
    <row r="139" spans="1:5">
      <c r="A139" s="323">
        <v>386</v>
      </c>
      <c r="B139" s="324" t="s">
        <v>1326</v>
      </c>
      <c r="C139" s="324" t="s">
        <v>1285</v>
      </c>
      <c r="D139" s="6" t="s">
        <v>672</v>
      </c>
      <c r="E139" s="6" t="s">
        <v>1331</v>
      </c>
    </row>
    <row r="140" spans="1:5">
      <c r="A140" s="323">
        <v>387</v>
      </c>
      <c r="B140" s="324" t="s">
        <v>1327</v>
      </c>
      <c r="C140" s="324" t="s">
        <v>1270</v>
      </c>
      <c r="D140" s="6" t="s">
        <v>672</v>
      </c>
      <c r="E140" s="6" t="s">
        <v>1331</v>
      </c>
    </row>
    <row r="141" spans="1:5">
      <c r="A141" s="323">
        <v>389</v>
      </c>
      <c r="B141" s="324" t="s">
        <v>1441</v>
      </c>
      <c r="C141" s="324" t="s">
        <v>1437</v>
      </c>
      <c r="D141" s="320" t="s">
        <v>1440</v>
      </c>
      <c r="E141" s="6" t="s">
        <v>1331</v>
      </c>
    </row>
    <row r="142" spans="1:5">
      <c r="A142" s="323">
        <v>411</v>
      </c>
      <c r="B142" s="324" t="s">
        <v>822</v>
      </c>
      <c r="C142" s="324" t="s">
        <v>147</v>
      </c>
      <c r="D142" s="6" t="s">
        <v>628</v>
      </c>
      <c r="E142" s="6" t="s">
        <v>1335</v>
      </c>
    </row>
    <row r="143" spans="1:5">
      <c r="A143" s="323">
        <v>417</v>
      </c>
      <c r="B143" s="324" t="s">
        <v>823</v>
      </c>
      <c r="C143" s="324" t="s">
        <v>148</v>
      </c>
      <c r="D143" s="6" t="s">
        <v>628</v>
      </c>
      <c r="E143" s="6" t="s">
        <v>1335</v>
      </c>
    </row>
    <row r="144" spans="1:5">
      <c r="A144" s="323">
        <v>418</v>
      </c>
      <c r="B144" s="324" t="s">
        <v>824</v>
      </c>
      <c r="C144" s="324" t="s">
        <v>149</v>
      </c>
      <c r="D144" s="6" t="s">
        <v>628</v>
      </c>
      <c r="E144" s="6" t="s">
        <v>1335</v>
      </c>
    </row>
    <row r="145" spans="1:5">
      <c r="A145" s="323">
        <v>422</v>
      </c>
      <c r="B145" s="324" t="s">
        <v>825</v>
      </c>
      <c r="C145" s="324" t="s">
        <v>150</v>
      </c>
      <c r="D145" s="6" t="s">
        <v>628</v>
      </c>
      <c r="E145" s="6" t="s">
        <v>1335</v>
      </c>
    </row>
    <row r="146" spans="1:5">
      <c r="A146" s="323">
        <v>423</v>
      </c>
      <c r="B146" s="324" t="s">
        <v>826</v>
      </c>
      <c r="C146" s="324" t="s">
        <v>151</v>
      </c>
      <c r="D146" s="6" t="s">
        <v>628</v>
      </c>
      <c r="E146" s="6" t="s">
        <v>1335</v>
      </c>
    </row>
    <row r="147" spans="1:5">
      <c r="A147" s="323">
        <v>424</v>
      </c>
      <c r="B147" s="324" t="s">
        <v>827</v>
      </c>
      <c r="C147" s="324" t="s">
        <v>1286</v>
      </c>
      <c r="D147" s="6" t="s">
        <v>628</v>
      </c>
      <c r="E147" s="6" t="s">
        <v>1335</v>
      </c>
    </row>
    <row r="148" spans="1:5">
      <c r="A148" s="323">
        <v>425</v>
      </c>
      <c r="B148" s="324" t="s">
        <v>828</v>
      </c>
      <c r="C148" s="324" t="s">
        <v>152</v>
      </c>
      <c r="D148" s="6" t="s">
        <v>628</v>
      </c>
      <c r="E148" s="6" t="s">
        <v>1335</v>
      </c>
    </row>
    <row r="149" spans="1:5">
      <c r="A149" s="323">
        <v>426</v>
      </c>
      <c r="B149" s="324" t="s">
        <v>829</v>
      </c>
      <c r="C149" s="324" t="s">
        <v>153</v>
      </c>
      <c r="D149" s="6" t="s">
        <v>628</v>
      </c>
      <c r="E149" s="6" t="s">
        <v>1335</v>
      </c>
    </row>
    <row r="150" spans="1:5">
      <c r="A150" s="323">
        <v>427</v>
      </c>
      <c r="B150" s="324" t="s">
        <v>830</v>
      </c>
      <c r="C150" s="324" t="s">
        <v>154</v>
      </c>
      <c r="D150" s="6" t="s">
        <v>628</v>
      </c>
      <c r="E150" s="6" t="s">
        <v>1335</v>
      </c>
    </row>
    <row r="151" spans="1:5">
      <c r="A151" s="323">
        <v>428</v>
      </c>
      <c r="B151" s="324" t="s">
        <v>831</v>
      </c>
      <c r="C151" s="324" t="s">
        <v>155</v>
      </c>
      <c r="D151" s="6" t="s">
        <v>628</v>
      </c>
      <c r="E151" s="6" t="s">
        <v>1335</v>
      </c>
    </row>
    <row r="152" spans="1:5">
      <c r="A152" s="323">
        <v>429</v>
      </c>
      <c r="B152" s="324" t="s">
        <v>832</v>
      </c>
      <c r="C152" s="324" t="s">
        <v>156</v>
      </c>
      <c r="D152" s="6" t="s">
        <v>628</v>
      </c>
      <c r="E152" s="6" t="s">
        <v>1335</v>
      </c>
    </row>
    <row r="153" spans="1:5">
      <c r="A153" s="323">
        <v>432</v>
      </c>
      <c r="B153" s="324" t="s">
        <v>833</v>
      </c>
      <c r="C153" s="324" t="s">
        <v>157</v>
      </c>
      <c r="D153" s="6" t="s">
        <v>628</v>
      </c>
      <c r="E153" s="6" t="s">
        <v>1335</v>
      </c>
    </row>
    <row r="154" spans="1:5">
      <c r="A154" s="323">
        <v>433</v>
      </c>
      <c r="B154" s="324" t="s">
        <v>834</v>
      </c>
      <c r="C154" s="324" t="s">
        <v>158</v>
      </c>
      <c r="D154" s="6" t="s">
        <v>628</v>
      </c>
      <c r="E154" s="6" t="s">
        <v>1335</v>
      </c>
    </row>
    <row r="155" spans="1:5">
      <c r="A155" s="323">
        <v>434</v>
      </c>
      <c r="B155" s="324" t="s">
        <v>835</v>
      </c>
      <c r="C155" s="324" t="s">
        <v>159</v>
      </c>
      <c r="D155" s="6" t="s">
        <v>628</v>
      </c>
      <c r="E155" s="6" t="s">
        <v>1335</v>
      </c>
    </row>
    <row r="156" spans="1:5">
      <c r="A156" s="323">
        <v>435</v>
      </c>
      <c r="B156" s="324" t="s">
        <v>836</v>
      </c>
      <c r="C156" s="324" t="s">
        <v>160</v>
      </c>
      <c r="D156" s="6" t="s">
        <v>628</v>
      </c>
      <c r="E156" s="6" t="s">
        <v>1335</v>
      </c>
    </row>
    <row r="157" spans="1:5">
      <c r="A157" s="323">
        <v>512</v>
      </c>
      <c r="B157" s="324" t="s">
        <v>837</v>
      </c>
      <c r="C157" s="324" t="s">
        <v>695</v>
      </c>
      <c r="D157" s="6" t="s">
        <v>649</v>
      </c>
      <c r="E157" s="6" t="s">
        <v>1336</v>
      </c>
    </row>
    <row r="158" spans="1:5">
      <c r="A158" s="323">
        <v>513</v>
      </c>
      <c r="B158" s="324" t="s">
        <v>838</v>
      </c>
      <c r="C158" s="324" t="s">
        <v>161</v>
      </c>
      <c r="D158" s="6" t="s">
        <v>646</v>
      </c>
      <c r="E158" s="6" t="s">
        <v>1336</v>
      </c>
    </row>
    <row r="159" spans="1:5">
      <c r="A159" s="323">
        <v>514</v>
      </c>
      <c r="B159" s="324" t="s">
        <v>839</v>
      </c>
      <c r="C159" s="324" t="s">
        <v>162</v>
      </c>
      <c r="D159" s="6" t="s">
        <v>673</v>
      </c>
      <c r="E159" s="6" t="s">
        <v>1336</v>
      </c>
    </row>
    <row r="160" spans="1:5">
      <c r="A160" s="323">
        <v>517</v>
      </c>
      <c r="B160" s="324" t="s">
        <v>840</v>
      </c>
      <c r="C160" s="324" t="s">
        <v>163</v>
      </c>
      <c r="D160" s="6" t="s">
        <v>673</v>
      </c>
      <c r="E160" s="6" t="s">
        <v>1336</v>
      </c>
    </row>
    <row r="161" spans="1:5">
      <c r="A161" s="323">
        <v>520</v>
      </c>
      <c r="B161" s="324" t="s">
        <v>841</v>
      </c>
      <c r="C161" s="324" t="s">
        <v>1287</v>
      </c>
      <c r="D161" s="6" t="s">
        <v>645</v>
      </c>
      <c r="E161" s="6" t="s">
        <v>1336</v>
      </c>
    </row>
    <row r="162" spans="1:5">
      <c r="A162" s="325">
        <v>522</v>
      </c>
      <c r="B162" s="326" t="s">
        <v>842</v>
      </c>
      <c r="C162" s="326" t="s">
        <v>164</v>
      </c>
      <c r="D162" s="6" t="s">
        <v>645</v>
      </c>
      <c r="E162" s="6" t="s">
        <v>1336</v>
      </c>
    </row>
    <row r="163" spans="1:5">
      <c r="A163" s="325">
        <v>525</v>
      </c>
      <c r="B163" s="326" t="s">
        <v>843</v>
      </c>
      <c r="C163" s="326" t="s">
        <v>165</v>
      </c>
      <c r="D163" s="6" t="s">
        <v>652</v>
      </c>
      <c r="E163" s="6" t="s">
        <v>1336</v>
      </c>
    </row>
    <row r="164" spans="1:5">
      <c r="A164" s="323">
        <v>526</v>
      </c>
      <c r="B164" s="324" t="s">
        <v>844</v>
      </c>
      <c r="C164" s="324" t="s">
        <v>1269</v>
      </c>
      <c r="D164" s="6" t="s">
        <v>645</v>
      </c>
      <c r="E164" s="6" t="s">
        <v>1336</v>
      </c>
    </row>
    <row r="165" spans="1:5">
      <c r="A165" s="323">
        <v>548</v>
      </c>
      <c r="B165" s="324" t="s">
        <v>845</v>
      </c>
      <c r="C165" s="324" t="s">
        <v>1288</v>
      </c>
      <c r="D165" s="6" t="s">
        <v>651</v>
      </c>
      <c r="E165" s="6" t="s">
        <v>1336</v>
      </c>
    </row>
    <row r="166" spans="1:5">
      <c r="A166" s="323">
        <v>551</v>
      </c>
      <c r="B166" s="324" t="s">
        <v>846</v>
      </c>
      <c r="C166" s="324" t="s">
        <v>166</v>
      </c>
      <c r="D166" s="6" t="s">
        <v>652</v>
      </c>
      <c r="E166" s="6" t="s">
        <v>1336</v>
      </c>
    </row>
    <row r="167" spans="1:5">
      <c r="A167" s="323">
        <v>572</v>
      </c>
      <c r="B167" s="324" t="s">
        <v>847</v>
      </c>
      <c r="C167" s="324" t="s">
        <v>167</v>
      </c>
      <c r="D167" s="6" t="s">
        <v>651</v>
      </c>
      <c r="E167" s="6" t="s">
        <v>1336</v>
      </c>
    </row>
    <row r="168" spans="1:5">
      <c r="A168" s="323">
        <v>573</v>
      </c>
      <c r="B168" s="324" t="s">
        <v>848</v>
      </c>
      <c r="C168" s="324" t="s">
        <v>168</v>
      </c>
      <c r="D168" s="6" t="s">
        <v>645</v>
      </c>
      <c r="E168" s="6" t="s">
        <v>1336</v>
      </c>
    </row>
    <row r="169" spans="1:5">
      <c r="A169" s="323">
        <v>576</v>
      </c>
      <c r="B169" s="324" t="s">
        <v>849</v>
      </c>
      <c r="C169" s="324" t="s">
        <v>1249</v>
      </c>
      <c r="D169" s="6" t="s">
        <v>650</v>
      </c>
      <c r="E169" s="6" t="s">
        <v>1336</v>
      </c>
    </row>
    <row r="170" spans="1:5">
      <c r="A170" s="323">
        <v>578</v>
      </c>
      <c r="B170" s="324" t="s">
        <v>850</v>
      </c>
      <c r="C170" s="324" t="s">
        <v>169</v>
      </c>
      <c r="D170" s="6" t="s">
        <v>645</v>
      </c>
      <c r="E170" s="6" t="s">
        <v>1336</v>
      </c>
    </row>
    <row r="171" spans="1:5">
      <c r="A171" s="323">
        <v>580</v>
      </c>
      <c r="B171" s="324" t="s">
        <v>851</v>
      </c>
      <c r="C171" s="324" t="s">
        <v>170</v>
      </c>
      <c r="D171" s="6" t="s">
        <v>673</v>
      </c>
      <c r="E171" s="6" t="s">
        <v>1336</v>
      </c>
    </row>
    <row r="172" spans="1:5">
      <c r="A172" s="323">
        <v>584</v>
      </c>
      <c r="B172" s="324" t="s">
        <v>852</v>
      </c>
      <c r="C172" s="324" t="s">
        <v>171</v>
      </c>
      <c r="D172" s="6" t="s">
        <v>649</v>
      </c>
      <c r="E172" s="6" t="s">
        <v>1336</v>
      </c>
    </row>
    <row r="173" spans="1:5">
      <c r="A173" s="323">
        <v>585</v>
      </c>
      <c r="B173" s="324" t="s">
        <v>853</v>
      </c>
      <c r="C173" s="324" t="s">
        <v>172</v>
      </c>
      <c r="D173" s="6" t="s">
        <v>646</v>
      </c>
      <c r="E173" s="6" t="s">
        <v>1336</v>
      </c>
    </row>
    <row r="174" spans="1:5">
      <c r="A174" s="323">
        <v>586</v>
      </c>
      <c r="B174" s="324" t="s">
        <v>854</v>
      </c>
      <c r="C174" s="324" t="s">
        <v>173</v>
      </c>
      <c r="D174" s="6" t="s">
        <v>646</v>
      </c>
      <c r="E174" s="6" t="s">
        <v>1336</v>
      </c>
    </row>
    <row r="175" spans="1:5">
      <c r="A175" s="325">
        <v>587</v>
      </c>
      <c r="B175" s="326" t="s">
        <v>855</v>
      </c>
      <c r="C175" s="326" t="s">
        <v>675</v>
      </c>
      <c r="D175" s="6" t="s">
        <v>673</v>
      </c>
      <c r="E175" s="6" t="s">
        <v>1336</v>
      </c>
    </row>
    <row r="176" spans="1:5">
      <c r="A176" s="323">
        <v>590</v>
      </c>
      <c r="B176" s="324" t="s">
        <v>856</v>
      </c>
      <c r="C176" s="324" t="s">
        <v>1289</v>
      </c>
      <c r="D176" s="6" t="s">
        <v>648</v>
      </c>
      <c r="E176" s="6" t="s">
        <v>1336</v>
      </c>
    </row>
    <row r="177" spans="1:5">
      <c r="A177" s="323">
        <v>591</v>
      </c>
      <c r="B177" s="324" t="s">
        <v>857</v>
      </c>
      <c r="C177" s="324" t="s">
        <v>676</v>
      </c>
      <c r="D177" s="6" t="s">
        <v>647</v>
      </c>
      <c r="E177" s="6" t="s">
        <v>1336</v>
      </c>
    </row>
    <row r="178" spans="1:5">
      <c r="A178" s="323">
        <v>592</v>
      </c>
      <c r="B178" s="324" t="s">
        <v>858</v>
      </c>
      <c r="C178" s="324" t="s">
        <v>617</v>
      </c>
      <c r="D178" s="6" t="s">
        <v>650</v>
      </c>
      <c r="E178" s="6" t="s">
        <v>1336</v>
      </c>
    </row>
    <row r="179" spans="1:5">
      <c r="A179" s="323">
        <v>593</v>
      </c>
      <c r="B179" s="324" t="s">
        <v>859</v>
      </c>
      <c r="C179" s="324" t="s">
        <v>1290</v>
      </c>
      <c r="D179" s="6" t="s">
        <v>650</v>
      </c>
      <c r="E179" s="6" t="s">
        <v>1336</v>
      </c>
    </row>
    <row r="180" spans="1:5">
      <c r="A180" s="323">
        <v>594</v>
      </c>
      <c r="B180" s="324" t="s">
        <v>860</v>
      </c>
      <c r="C180" s="324" t="s">
        <v>89</v>
      </c>
      <c r="D180" s="6" t="s">
        <v>645</v>
      </c>
      <c r="E180" s="6" t="s">
        <v>1336</v>
      </c>
    </row>
    <row r="181" spans="1:5">
      <c r="A181" s="323">
        <v>595</v>
      </c>
      <c r="B181" s="324" t="s">
        <v>861</v>
      </c>
      <c r="C181" s="324" t="s">
        <v>612</v>
      </c>
      <c r="D181" s="6" t="s">
        <v>645</v>
      </c>
      <c r="E181" s="6" t="s">
        <v>1336</v>
      </c>
    </row>
    <row r="182" spans="1:5">
      <c r="A182" s="323">
        <v>596</v>
      </c>
      <c r="B182" s="324" t="s">
        <v>862</v>
      </c>
      <c r="C182" s="324" t="s">
        <v>1250</v>
      </c>
      <c r="D182" s="6" t="s">
        <v>647</v>
      </c>
      <c r="E182" s="6" t="s">
        <v>1336</v>
      </c>
    </row>
    <row r="183" spans="1:5">
      <c r="A183" s="323">
        <v>597</v>
      </c>
      <c r="B183" s="324" t="s">
        <v>863</v>
      </c>
      <c r="C183" s="324" t="s">
        <v>679</v>
      </c>
      <c r="D183" s="6" t="s">
        <v>672</v>
      </c>
      <c r="E183" s="6" t="s">
        <v>1336</v>
      </c>
    </row>
    <row r="184" spans="1:5">
      <c r="A184" s="323">
        <v>598</v>
      </c>
      <c r="B184" s="324" t="s">
        <v>864</v>
      </c>
      <c r="C184" s="324" t="s">
        <v>674</v>
      </c>
      <c r="D184" s="6" t="s">
        <v>672</v>
      </c>
      <c r="E184" s="6" t="s">
        <v>1336</v>
      </c>
    </row>
    <row r="185" spans="1:5">
      <c r="A185" s="323">
        <v>599</v>
      </c>
      <c r="B185" s="324" t="s">
        <v>865</v>
      </c>
      <c r="C185" s="324" t="s">
        <v>1251</v>
      </c>
      <c r="D185" s="6" t="s">
        <v>647</v>
      </c>
      <c r="E185" s="6" t="s">
        <v>1336</v>
      </c>
    </row>
    <row r="186" spans="1:5">
      <c r="A186" s="323">
        <v>600</v>
      </c>
      <c r="B186" s="324" t="s">
        <v>1328</v>
      </c>
      <c r="C186" s="324" t="s">
        <v>1291</v>
      </c>
      <c r="D186" s="6" t="s">
        <v>672</v>
      </c>
      <c r="E186" s="6" t="s">
        <v>1336</v>
      </c>
    </row>
    <row r="187" spans="1:5">
      <c r="A187" s="325">
        <v>633</v>
      </c>
      <c r="B187" s="326" t="s">
        <v>866</v>
      </c>
      <c r="C187" s="326" t="s">
        <v>174</v>
      </c>
      <c r="D187" s="6" t="s">
        <v>651</v>
      </c>
      <c r="E187" s="6" t="s">
        <v>1336</v>
      </c>
    </row>
    <row r="188" spans="1:5">
      <c r="A188" s="323">
        <v>634</v>
      </c>
      <c r="B188" s="324" t="s">
        <v>867</v>
      </c>
      <c r="C188" s="324" t="s">
        <v>175</v>
      </c>
      <c r="D188" s="6" t="s">
        <v>672</v>
      </c>
      <c r="E188" s="6" t="s">
        <v>1336</v>
      </c>
    </row>
    <row r="189" spans="1:5">
      <c r="A189" s="323">
        <v>650</v>
      </c>
      <c r="B189" s="324" t="s">
        <v>868</v>
      </c>
      <c r="C189" s="324" t="s">
        <v>176</v>
      </c>
      <c r="D189" s="6" t="s">
        <v>673</v>
      </c>
      <c r="E189" s="6" t="s">
        <v>1331</v>
      </c>
    </row>
    <row r="190" spans="1:5">
      <c r="A190" s="323">
        <v>660</v>
      </c>
      <c r="B190" s="324" t="s">
        <v>869</v>
      </c>
      <c r="C190" s="324" t="s">
        <v>177</v>
      </c>
      <c r="D190" s="6" t="s">
        <v>651</v>
      </c>
      <c r="E190" s="6" t="s">
        <v>1331</v>
      </c>
    </row>
    <row r="191" spans="1:5">
      <c r="A191" s="323">
        <v>661</v>
      </c>
      <c r="B191" s="324" t="s">
        <v>870</v>
      </c>
      <c r="C191" s="324" t="s">
        <v>178</v>
      </c>
      <c r="D191" s="6" t="s">
        <v>651</v>
      </c>
      <c r="E191" s="6" t="s">
        <v>1331</v>
      </c>
    </row>
    <row r="192" spans="1:5">
      <c r="A192" s="323">
        <v>670</v>
      </c>
      <c r="B192" s="324" t="s">
        <v>871</v>
      </c>
      <c r="C192" s="324" t="s">
        <v>179</v>
      </c>
      <c r="D192" s="6" t="s">
        <v>673</v>
      </c>
      <c r="E192" s="6" t="s">
        <v>1331</v>
      </c>
    </row>
    <row r="193" spans="1:5">
      <c r="A193" s="323">
        <v>680</v>
      </c>
      <c r="B193" s="324" t="s">
        <v>872</v>
      </c>
      <c r="C193" s="324" t="s">
        <v>180</v>
      </c>
      <c r="D193" s="6" t="s">
        <v>649</v>
      </c>
      <c r="E193" s="6" t="s">
        <v>1331</v>
      </c>
    </row>
    <row r="194" spans="1:5">
      <c r="A194" s="323">
        <v>681</v>
      </c>
      <c r="B194" s="324" t="s">
        <v>873</v>
      </c>
      <c r="C194" s="324" t="s">
        <v>181</v>
      </c>
      <c r="D194" s="6" t="s">
        <v>672</v>
      </c>
      <c r="E194" s="6" t="s">
        <v>1331</v>
      </c>
    </row>
    <row r="195" spans="1:5">
      <c r="A195" s="323">
        <v>682</v>
      </c>
      <c r="B195" s="324" t="s">
        <v>874</v>
      </c>
      <c r="C195" s="324" t="s">
        <v>1252</v>
      </c>
      <c r="D195" s="6" t="s">
        <v>651</v>
      </c>
      <c r="E195" s="6" t="s">
        <v>1331</v>
      </c>
    </row>
    <row r="196" spans="1:5">
      <c r="A196" s="323">
        <v>683</v>
      </c>
      <c r="B196" s="324" t="s">
        <v>875</v>
      </c>
      <c r="C196" s="324" t="s">
        <v>1253</v>
      </c>
      <c r="D196" s="6" t="s">
        <v>649</v>
      </c>
      <c r="E196" s="6" t="s">
        <v>1331</v>
      </c>
    </row>
    <row r="197" spans="1:5">
      <c r="A197" s="325">
        <v>716</v>
      </c>
      <c r="B197" s="326" t="s">
        <v>876</v>
      </c>
      <c r="C197" s="326" t="s">
        <v>182</v>
      </c>
      <c r="D197" s="6" t="s">
        <v>628</v>
      </c>
      <c r="E197" s="6" t="s">
        <v>1338</v>
      </c>
    </row>
    <row r="198" spans="1:5">
      <c r="A198" s="325">
        <v>761</v>
      </c>
      <c r="B198" s="326" t="s">
        <v>877</v>
      </c>
      <c r="C198" s="326" t="s">
        <v>183</v>
      </c>
      <c r="D198" s="6" t="s">
        <v>628</v>
      </c>
      <c r="E198" s="6" t="s">
        <v>1338</v>
      </c>
    </row>
    <row r="199" spans="1:5">
      <c r="A199" s="325">
        <v>781</v>
      </c>
      <c r="B199" s="326" t="s">
        <v>878</v>
      </c>
      <c r="C199" s="326" t="s">
        <v>184</v>
      </c>
      <c r="D199" s="6" t="s">
        <v>628</v>
      </c>
      <c r="E199" s="6" t="s">
        <v>1338</v>
      </c>
    </row>
    <row r="200" spans="1:5">
      <c r="A200" s="323">
        <v>802</v>
      </c>
      <c r="B200" s="329" t="s">
        <v>879</v>
      </c>
      <c r="C200" s="329" t="s">
        <v>185</v>
      </c>
      <c r="D200" s="6" t="s">
        <v>628</v>
      </c>
      <c r="E200" s="6" t="s">
        <v>1338</v>
      </c>
    </row>
    <row r="201" spans="1:5">
      <c r="A201" s="323">
        <v>821</v>
      </c>
      <c r="B201" s="324" t="s">
        <v>880</v>
      </c>
      <c r="C201" s="324" t="s">
        <v>186</v>
      </c>
      <c r="D201" s="6" t="s">
        <v>628</v>
      </c>
      <c r="E201" s="6" t="s">
        <v>1338</v>
      </c>
    </row>
    <row r="202" spans="1:5">
      <c r="A202" s="323">
        <v>831</v>
      </c>
      <c r="B202" s="324" t="s">
        <v>881</v>
      </c>
      <c r="C202" s="324" t="s">
        <v>187</v>
      </c>
      <c r="D202" s="6" t="s">
        <v>628</v>
      </c>
      <c r="E202" s="6" t="s">
        <v>1338</v>
      </c>
    </row>
    <row r="203" spans="1:5">
      <c r="A203" s="323">
        <v>862</v>
      </c>
      <c r="B203" s="324" t="s">
        <v>882</v>
      </c>
      <c r="C203" s="324" t="s">
        <v>188</v>
      </c>
      <c r="D203" s="6" t="s">
        <v>649</v>
      </c>
      <c r="E203" s="6" t="s">
        <v>1332</v>
      </c>
    </row>
    <row r="204" spans="1:5">
      <c r="A204" s="323">
        <v>865</v>
      </c>
      <c r="B204" s="324" t="s">
        <v>883</v>
      </c>
      <c r="C204" s="324" t="s">
        <v>189</v>
      </c>
      <c r="D204" s="6" t="s">
        <v>651</v>
      </c>
      <c r="E204" s="6" t="s">
        <v>1332</v>
      </c>
    </row>
    <row r="205" spans="1:5">
      <c r="A205" s="323">
        <v>867</v>
      </c>
      <c r="B205" s="324" t="s">
        <v>884</v>
      </c>
      <c r="C205" s="324" t="s">
        <v>190</v>
      </c>
      <c r="D205" s="6" t="s">
        <v>651</v>
      </c>
      <c r="E205" s="6" t="s">
        <v>1339</v>
      </c>
    </row>
    <row r="206" spans="1:5">
      <c r="A206" s="323">
        <v>901</v>
      </c>
      <c r="B206" s="324" t="s">
        <v>885</v>
      </c>
      <c r="C206" s="324" t="s">
        <v>191</v>
      </c>
      <c r="D206" s="6" t="s">
        <v>628</v>
      </c>
      <c r="E206" s="6" t="s">
        <v>1340</v>
      </c>
    </row>
    <row r="207" spans="1:5">
      <c r="A207" s="323">
        <v>902</v>
      </c>
      <c r="B207" s="324" t="s">
        <v>886</v>
      </c>
      <c r="C207" s="324" t="s">
        <v>192</v>
      </c>
      <c r="D207" s="6" t="s">
        <v>628</v>
      </c>
      <c r="E207" s="6" t="s">
        <v>1340</v>
      </c>
    </row>
    <row r="208" spans="1:5">
      <c r="A208" s="323">
        <v>903</v>
      </c>
      <c r="B208" s="324" t="s">
        <v>887</v>
      </c>
      <c r="C208" s="324" t="s">
        <v>193</v>
      </c>
      <c r="D208" s="6" t="s">
        <v>628</v>
      </c>
      <c r="E208" s="6" t="s">
        <v>1340</v>
      </c>
    </row>
    <row r="209" spans="1:5">
      <c r="A209" s="323">
        <v>904</v>
      </c>
      <c r="B209" s="324" t="s">
        <v>888</v>
      </c>
      <c r="C209" s="324" t="s">
        <v>194</v>
      </c>
      <c r="D209" s="6" t="s">
        <v>628</v>
      </c>
      <c r="E209" s="6" t="s">
        <v>1340</v>
      </c>
    </row>
    <row r="210" spans="1:5">
      <c r="A210" s="323">
        <v>905</v>
      </c>
      <c r="B210" s="324" t="s">
        <v>889</v>
      </c>
      <c r="C210" s="324" t="s">
        <v>195</v>
      </c>
      <c r="D210" s="6" t="s">
        <v>628</v>
      </c>
      <c r="E210" s="6" t="s">
        <v>1340</v>
      </c>
    </row>
    <row r="211" spans="1:5">
      <c r="A211" s="323">
        <v>906</v>
      </c>
      <c r="B211" s="324" t="s">
        <v>890</v>
      </c>
      <c r="C211" s="324" t="s">
        <v>196</v>
      </c>
      <c r="D211" s="6" t="s">
        <v>628</v>
      </c>
      <c r="E211" s="6" t="s">
        <v>1340</v>
      </c>
    </row>
    <row r="212" spans="1:5">
      <c r="A212" s="323">
        <v>907</v>
      </c>
      <c r="B212" s="324" t="s">
        <v>891</v>
      </c>
      <c r="C212" s="324" t="s">
        <v>197</v>
      </c>
      <c r="D212" s="6" t="s">
        <v>628</v>
      </c>
      <c r="E212" s="6" t="s">
        <v>1340</v>
      </c>
    </row>
    <row r="213" spans="1:5">
      <c r="A213" s="323">
        <v>908</v>
      </c>
      <c r="B213" s="324" t="s">
        <v>892</v>
      </c>
      <c r="C213" s="324" t="s">
        <v>198</v>
      </c>
      <c r="D213" s="6" t="s">
        <v>628</v>
      </c>
      <c r="E213" s="6" t="s">
        <v>1340</v>
      </c>
    </row>
    <row r="214" spans="1:5">
      <c r="A214" s="323">
        <v>909</v>
      </c>
      <c r="B214" s="324" t="s">
        <v>893</v>
      </c>
      <c r="C214" s="324" t="s">
        <v>199</v>
      </c>
      <c r="D214" s="6" t="s">
        <v>628</v>
      </c>
      <c r="E214" s="6" t="s">
        <v>1340</v>
      </c>
    </row>
    <row r="215" spans="1:5">
      <c r="A215" s="323">
        <v>951</v>
      </c>
      <c r="B215" s="324" t="s">
        <v>894</v>
      </c>
      <c r="C215" s="324" t="s">
        <v>200</v>
      </c>
      <c r="D215" s="6" t="s">
        <v>628</v>
      </c>
      <c r="E215" s="6" t="s">
        <v>1341</v>
      </c>
    </row>
    <row r="216" spans="1:5">
      <c r="A216" s="323">
        <v>1101</v>
      </c>
      <c r="B216" s="324" t="s">
        <v>895</v>
      </c>
      <c r="C216" s="330" t="s">
        <v>201</v>
      </c>
      <c r="D216" s="6" t="s">
        <v>628</v>
      </c>
      <c r="E216" s="6" t="s">
        <v>1342</v>
      </c>
    </row>
    <row r="217" spans="1:5">
      <c r="A217" s="323">
        <v>1102</v>
      </c>
      <c r="B217" s="324" t="s">
        <v>896</v>
      </c>
      <c r="C217" s="324" t="s">
        <v>202</v>
      </c>
      <c r="D217" s="6" t="s">
        <v>628</v>
      </c>
      <c r="E217" s="6" t="s">
        <v>1342</v>
      </c>
    </row>
    <row r="218" spans="1:5">
      <c r="A218" s="323">
        <v>1103</v>
      </c>
      <c r="B218" s="324" t="s">
        <v>897</v>
      </c>
      <c r="C218" s="324" t="s">
        <v>203</v>
      </c>
      <c r="D218" s="6" t="s">
        <v>628</v>
      </c>
      <c r="E218" s="6" t="s">
        <v>1342</v>
      </c>
    </row>
    <row r="219" spans="1:5">
      <c r="A219" s="323">
        <v>1104</v>
      </c>
      <c r="B219" s="324" t="s">
        <v>898</v>
      </c>
      <c r="C219" s="324" t="s">
        <v>204</v>
      </c>
      <c r="D219" s="6" t="s">
        <v>628</v>
      </c>
      <c r="E219" s="6" t="s">
        <v>1342</v>
      </c>
    </row>
    <row r="220" spans="1:5">
      <c r="A220" s="323">
        <v>1105</v>
      </c>
      <c r="B220" s="324" t="s">
        <v>899</v>
      </c>
      <c r="C220" s="324" t="s">
        <v>205</v>
      </c>
      <c r="D220" s="6" t="s">
        <v>628</v>
      </c>
      <c r="E220" s="6" t="s">
        <v>1342</v>
      </c>
    </row>
    <row r="221" spans="1:5">
      <c r="A221" s="323">
        <v>1106</v>
      </c>
      <c r="B221" s="324" t="s">
        <v>900</v>
      </c>
      <c r="C221" s="324" t="s">
        <v>206</v>
      </c>
      <c r="D221" s="6" t="s">
        <v>628</v>
      </c>
      <c r="E221" s="6" t="s">
        <v>1342</v>
      </c>
    </row>
    <row r="222" spans="1:5">
      <c r="A222" s="323">
        <v>1107</v>
      </c>
      <c r="B222" s="324" t="s">
        <v>901</v>
      </c>
      <c r="C222" s="324" t="s">
        <v>207</v>
      </c>
      <c r="D222" s="6" t="s">
        <v>628</v>
      </c>
      <c r="E222" s="6" t="s">
        <v>1342</v>
      </c>
    </row>
    <row r="223" spans="1:5">
      <c r="A223" s="323">
        <v>1108</v>
      </c>
      <c r="B223" s="324" t="s">
        <v>902</v>
      </c>
      <c r="C223" s="324" t="s">
        <v>208</v>
      </c>
      <c r="D223" s="6" t="s">
        <v>628</v>
      </c>
      <c r="E223" s="6" t="s">
        <v>1342</v>
      </c>
    </row>
    <row r="224" spans="1:5">
      <c r="A224" s="323">
        <v>1109</v>
      </c>
      <c r="B224" s="324" t="s">
        <v>903</v>
      </c>
      <c r="C224" s="324" t="s">
        <v>209</v>
      </c>
      <c r="D224" s="6" t="s">
        <v>628</v>
      </c>
      <c r="E224" s="6" t="s">
        <v>1342</v>
      </c>
    </row>
    <row r="225" spans="1:5">
      <c r="A225" s="323">
        <v>1110</v>
      </c>
      <c r="B225" s="324" t="s">
        <v>904</v>
      </c>
      <c r="C225" s="324" t="s">
        <v>210</v>
      </c>
      <c r="D225" s="6" t="s">
        <v>628</v>
      </c>
      <c r="E225" s="6" t="s">
        <v>1342</v>
      </c>
    </row>
    <row r="226" spans="1:5">
      <c r="A226" s="323">
        <v>1111</v>
      </c>
      <c r="B226" s="324" t="s">
        <v>905</v>
      </c>
      <c r="C226" s="324" t="s">
        <v>211</v>
      </c>
      <c r="D226" s="6" t="s">
        <v>628</v>
      </c>
      <c r="E226" s="6" t="s">
        <v>1342</v>
      </c>
    </row>
    <row r="227" spans="1:5">
      <c r="A227" s="323">
        <v>1112</v>
      </c>
      <c r="B227" s="324" t="s">
        <v>906</v>
      </c>
      <c r="C227" s="324" t="s">
        <v>212</v>
      </c>
      <c r="D227" s="6" t="s">
        <v>628</v>
      </c>
      <c r="E227" s="6" t="s">
        <v>1342</v>
      </c>
    </row>
    <row r="228" spans="1:5">
      <c r="A228" s="323">
        <v>1113</v>
      </c>
      <c r="B228" s="324" t="s">
        <v>907</v>
      </c>
      <c r="C228" s="324" t="s">
        <v>213</v>
      </c>
      <c r="D228" s="6" t="s">
        <v>628</v>
      </c>
      <c r="E228" s="6" t="s">
        <v>1342</v>
      </c>
    </row>
    <row r="229" spans="1:5">
      <c r="A229" s="323">
        <v>1114</v>
      </c>
      <c r="B229" s="324" t="s">
        <v>908</v>
      </c>
      <c r="C229" s="324" t="s">
        <v>1391</v>
      </c>
      <c r="D229" s="6" t="s">
        <v>628</v>
      </c>
      <c r="E229" s="6" t="s">
        <v>1342</v>
      </c>
    </row>
    <row r="230" spans="1:5">
      <c r="A230" s="323">
        <v>1115</v>
      </c>
      <c r="B230" s="324" t="s">
        <v>909</v>
      </c>
      <c r="C230" s="324" t="s">
        <v>214</v>
      </c>
      <c r="D230" s="6" t="s">
        <v>628</v>
      </c>
      <c r="E230" s="6" t="s">
        <v>1342</v>
      </c>
    </row>
    <row r="231" spans="1:5">
      <c r="A231" s="323">
        <v>1116</v>
      </c>
      <c r="B231" s="324" t="s">
        <v>910</v>
      </c>
      <c r="C231" s="324" t="s">
        <v>215</v>
      </c>
      <c r="D231" s="6" t="s">
        <v>628</v>
      </c>
      <c r="E231" s="6" t="s">
        <v>1342</v>
      </c>
    </row>
    <row r="232" spans="1:5">
      <c r="A232" s="323">
        <v>1117</v>
      </c>
      <c r="B232" s="324" t="s">
        <v>911</v>
      </c>
      <c r="C232" s="324" t="s">
        <v>216</v>
      </c>
      <c r="D232" s="6" t="s">
        <v>628</v>
      </c>
      <c r="E232" s="6" t="s">
        <v>1342</v>
      </c>
    </row>
    <row r="233" spans="1:5">
      <c r="A233" s="323">
        <v>1118</v>
      </c>
      <c r="B233" s="324" t="s">
        <v>912</v>
      </c>
      <c r="C233" s="324" t="s">
        <v>217</v>
      </c>
      <c r="D233" s="6" t="s">
        <v>628</v>
      </c>
      <c r="E233" s="6" t="s">
        <v>1342</v>
      </c>
    </row>
    <row r="234" spans="1:5">
      <c r="A234" s="323">
        <v>1119</v>
      </c>
      <c r="B234" s="324" t="s">
        <v>913</v>
      </c>
      <c r="C234" s="324" t="s">
        <v>218</v>
      </c>
      <c r="D234" s="6" t="s">
        <v>628</v>
      </c>
      <c r="E234" s="6" t="s">
        <v>1342</v>
      </c>
    </row>
    <row r="235" spans="1:5">
      <c r="A235" s="323">
        <v>1120</v>
      </c>
      <c r="B235" s="324" t="s">
        <v>914</v>
      </c>
      <c r="C235" s="324" t="s">
        <v>219</v>
      </c>
      <c r="D235" s="6" t="s">
        <v>628</v>
      </c>
      <c r="E235" s="6" t="s">
        <v>1342</v>
      </c>
    </row>
    <row r="236" spans="1:5">
      <c r="A236" s="323">
        <v>1121</v>
      </c>
      <c r="B236" s="324" t="s">
        <v>915</v>
      </c>
      <c r="C236" s="324" t="s">
        <v>220</v>
      </c>
      <c r="D236" s="6" t="s">
        <v>628</v>
      </c>
      <c r="E236" s="6" t="s">
        <v>1342</v>
      </c>
    </row>
    <row r="237" spans="1:5">
      <c r="A237" s="323">
        <v>1122</v>
      </c>
      <c r="B237" s="324" t="s">
        <v>916</v>
      </c>
      <c r="C237" s="324" t="s">
        <v>221</v>
      </c>
      <c r="D237" s="6" t="s">
        <v>628</v>
      </c>
      <c r="E237" s="6" t="s">
        <v>1342</v>
      </c>
    </row>
    <row r="238" spans="1:5">
      <c r="A238" s="323">
        <v>1123</v>
      </c>
      <c r="B238" s="324" t="s">
        <v>917</v>
      </c>
      <c r="C238" s="324" t="s">
        <v>222</v>
      </c>
      <c r="D238" s="6" t="s">
        <v>628</v>
      </c>
      <c r="E238" s="6" t="s">
        <v>1342</v>
      </c>
    </row>
    <row r="239" spans="1:5">
      <c r="A239" s="323">
        <v>1124</v>
      </c>
      <c r="B239" s="324" t="s">
        <v>918</v>
      </c>
      <c r="C239" s="324" t="s">
        <v>223</v>
      </c>
      <c r="D239" s="6" t="s">
        <v>628</v>
      </c>
      <c r="E239" s="6" t="s">
        <v>1342</v>
      </c>
    </row>
    <row r="240" spans="1:5">
      <c r="A240" s="323">
        <v>1125</v>
      </c>
      <c r="B240" s="324" t="s">
        <v>919</v>
      </c>
      <c r="C240" s="324" t="s">
        <v>224</v>
      </c>
      <c r="D240" s="6" t="s">
        <v>628</v>
      </c>
      <c r="E240" s="6" t="s">
        <v>1342</v>
      </c>
    </row>
    <row r="241" spans="1:5">
      <c r="A241" s="323">
        <v>1126</v>
      </c>
      <c r="B241" s="324" t="s">
        <v>920</v>
      </c>
      <c r="C241" s="324" t="s">
        <v>225</v>
      </c>
      <c r="D241" s="6" t="s">
        <v>628</v>
      </c>
      <c r="E241" s="6" t="s">
        <v>1342</v>
      </c>
    </row>
    <row r="242" spans="1:5">
      <c r="A242" s="323">
        <v>1127</v>
      </c>
      <c r="B242" s="324" t="s">
        <v>921</v>
      </c>
      <c r="C242" s="324" t="s">
        <v>226</v>
      </c>
      <c r="D242" s="6" t="s">
        <v>628</v>
      </c>
      <c r="E242" s="6" t="s">
        <v>1342</v>
      </c>
    </row>
    <row r="243" spans="1:5">
      <c r="A243" s="323">
        <v>1128</v>
      </c>
      <c r="B243" s="324" t="s">
        <v>922</v>
      </c>
      <c r="C243" s="324" t="s">
        <v>227</v>
      </c>
      <c r="D243" s="6" t="s">
        <v>628</v>
      </c>
      <c r="E243" s="6" t="s">
        <v>1342</v>
      </c>
    </row>
    <row r="244" spans="1:5">
      <c r="A244" s="323">
        <v>1129</v>
      </c>
      <c r="B244" s="324" t="s">
        <v>923</v>
      </c>
      <c r="C244" s="324" t="s">
        <v>228</v>
      </c>
      <c r="D244" s="6" t="s">
        <v>628</v>
      </c>
      <c r="E244" s="6" t="s">
        <v>1342</v>
      </c>
    </row>
    <row r="245" spans="1:5">
      <c r="A245" s="323">
        <v>1201</v>
      </c>
      <c r="B245" s="324" t="s">
        <v>924</v>
      </c>
      <c r="C245" s="324" t="s">
        <v>229</v>
      </c>
      <c r="D245" s="6" t="s">
        <v>628</v>
      </c>
      <c r="E245" s="6" t="s">
        <v>1342</v>
      </c>
    </row>
    <row r="246" spans="1:5">
      <c r="A246" s="323">
        <v>1202</v>
      </c>
      <c r="B246" s="324" t="s">
        <v>925</v>
      </c>
      <c r="C246" s="324" t="s">
        <v>230</v>
      </c>
      <c r="D246" s="6" t="s">
        <v>628</v>
      </c>
      <c r="E246" s="6" t="s">
        <v>1342</v>
      </c>
    </row>
    <row r="247" spans="1:5">
      <c r="A247" s="323">
        <v>1203</v>
      </c>
      <c r="B247" s="324" t="s">
        <v>926</v>
      </c>
      <c r="C247" s="324" t="s">
        <v>231</v>
      </c>
      <c r="D247" s="6" t="s">
        <v>628</v>
      </c>
      <c r="E247" s="6" t="s">
        <v>1342</v>
      </c>
    </row>
    <row r="248" spans="1:5">
      <c r="A248" s="323">
        <v>1204</v>
      </c>
      <c r="B248" s="324" t="s">
        <v>927</v>
      </c>
      <c r="C248" s="324" t="s">
        <v>232</v>
      </c>
      <c r="D248" s="6" t="s">
        <v>628</v>
      </c>
      <c r="E248" s="6" t="s">
        <v>1342</v>
      </c>
    </row>
    <row r="249" spans="1:5">
      <c r="A249" s="323">
        <v>1205</v>
      </c>
      <c r="B249" s="324" t="s">
        <v>928</v>
      </c>
      <c r="C249" s="324" t="s">
        <v>233</v>
      </c>
      <c r="D249" s="6" t="s">
        <v>628</v>
      </c>
      <c r="E249" s="6" t="s">
        <v>1342</v>
      </c>
    </row>
    <row r="250" spans="1:5">
      <c r="A250" s="323">
        <v>1206</v>
      </c>
      <c r="B250" s="324" t="s">
        <v>929</v>
      </c>
      <c r="C250" s="324" t="s">
        <v>234</v>
      </c>
      <c r="D250" s="6" t="s">
        <v>628</v>
      </c>
      <c r="E250" s="6" t="s">
        <v>1342</v>
      </c>
    </row>
    <row r="251" spans="1:5">
      <c r="A251" s="323">
        <v>1207</v>
      </c>
      <c r="B251" s="324" t="s">
        <v>930</v>
      </c>
      <c r="C251" s="324" t="s">
        <v>235</v>
      </c>
      <c r="D251" s="6" t="s">
        <v>628</v>
      </c>
      <c r="E251" s="6" t="s">
        <v>1342</v>
      </c>
    </row>
    <row r="252" spans="1:5">
      <c r="A252" s="323">
        <v>1208</v>
      </c>
      <c r="B252" s="324" t="s">
        <v>931</v>
      </c>
      <c r="C252" s="324" t="s">
        <v>236</v>
      </c>
      <c r="D252" s="6" t="s">
        <v>628</v>
      </c>
      <c r="E252" s="6" t="s">
        <v>1342</v>
      </c>
    </row>
    <row r="253" spans="1:5">
      <c r="A253" s="323">
        <v>1209</v>
      </c>
      <c r="B253" s="324" t="s">
        <v>932</v>
      </c>
      <c r="C253" s="324" t="s">
        <v>237</v>
      </c>
      <c r="D253" s="6" t="s">
        <v>628</v>
      </c>
      <c r="E253" s="6" t="s">
        <v>1342</v>
      </c>
    </row>
    <row r="254" spans="1:5">
      <c r="A254" s="323">
        <v>1210</v>
      </c>
      <c r="B254" s="324" t="s">
        <v>933</v>
      </c>
      <c r="C254" s="324" t="s">
        <v>238</v>
      </c>
      <c r="D254" s="6" t="s">
        <v>628</v>
      </c>
      <c r="E254" s="6" t="s">
        <v>1342</v>
      </c>
    </row>
    <row r="255" spans="1:5">
      <c r="A255" s="323">
        <v>1211</v>
      </c>
      <c r="B255" s="324" t="s">
        <v>934</v>
      </c>
      <c r="C255" s="324" t="s">
        <v>239</v>
      </c>
      <c r="D255" s="6" t="s">
        <v>628</v>
      </c>
      <c r="E255" s="6" t="s">
        <v>1342</v>
      </c>
    </row>
    <row r="256" spans="1:5">
      <c r="A256" s="323">
        <v>1212</v>
      </c>
      <c r="B256" s="324" t="s">
        <v>935</v>
      </c>
      <c r="C256" s="324" t="s">
        <v>240</v>
      </c>
      <c r="D256" s="6" t="s">
        <v>628</v>
      </c>
      <c r="E256" s="6" t="s">
        <v>1342</v>
      </c>
    </row>
    <row r="257" spans="1:5">
      <c r="A257" s="323">
        <v>1213</v>
      </c>
      <c r="B257" s="324" t="s">
        <v>936</v>
      </c>
      <c r="C257" s="324" t="s">
        <v>241</v>
      </c>
      <c r="D257" s="6" t="s">
        <v>628</v>
      </c>
      <c r="E257" s="6" t="s">
        <v>1342</v>
      </c>
    </row>
    <row r="258" spans="1:5">
      <c r="A258" s="323">
        <v>1214</v>
      </c>
      <c r="B258" s="324" t="s">
        <v>937</v>
      </c>
      <c r="C258" s="324" t="s">
        <v>242</v>
      </c>
      <c r="D258" s="6" t="s">
        <v>628</v>
      </c>
      <c r="E258" s="6" t="s">
        <v>1342</v>
      </c>
    </row>
    <row r="259" spans="1:5">
      <c r="A259" s="323">
        <v>1215</v>
      </c>
      <c r="B259" s="324" t="s">
        <v>938</v>
      </c>
      <c r="C259" s="324" t="s">
        <v>243</v>
      </c>
      <c r="D259" s="6" t="s">
        <v>628</v>
      </c>
      <c r="E259" s="6" t="s">
        <v>1342</v>
      </c>
    </row>
    <row r="260" spans="1:5">
      <c r="A260" s="323">
        <v>1216</v>
      </c>
      <c r="B260" s="324" t="s">
        <v>939</v>
      </c>
      <c r="C260" s="324" t="s">
        <v>244</v>
      </c>
      <c r="D260" s="6" t="s">
        <v>628</v>
      </c>
      <c r="E260" s="6" t="s">
        <v>1342</v>
      </c>
    </row>
    <row r="261" spans="1:5">
      <c r="A261" s="323">
        <v>1217</v>
      </c>
      <c r="B261" s="324" t="s">
        <v>940</v>
      </c>
      <c r="C261" s="324" t="s">
        <v>245</v>
      </c>
      <c r="D261" s="6" t="s">
        <v>628</v>
      </c>
      <c r="E261" s="6" t="s">
        <v>1342</v>
      </c>
    </row>
    <row r="262" spans="1:5">
      <c r="A262" s="323">
        <v>1218</v>
      </c>
      <c r="B262" s="324" t="s">
        <v>941</v>
      </c>
      <c r="C262" s="324" t="s">
        <v>246</v>
      </c>
      <c r="D262" s="6" t="s">
        <v>628</v>
      </c>
      <c r="E262" s="6" t="s">
        <v>1342</v>
      </c>
    </row>
    <row r="263" spans="1:5">
      <c r="A263" s="323">
        <v>1219</v>
      </c>
      <c r="B263" s="324" t="s">
        <v>942</v>
      </c>
      <c r="C263" s="324" t="s">
        <v>247</v>
      </c>
      <c r="D263" s="6" t="s">
        <v>628</v>
      </c>
      <c r="E263" s="6" t="s">
        <v>1342</v>
      </c>
    </row>
    <row r="264" spans="1:5">
      <c r="A264" s="323">
        <v>1220</v>
      </c>
      <c r="B264" s="324" t="s">
        <v>943</v>
      </c>
      <c r="C264" s="324" t="s">
        <v>248</v>
      </c>
      <c r="D264" s="6" t="s">
        <v>628</v>
      </c>
      <c r="E264" s="6" t="s">
        <v>1342</v>
      </c>
    </row>
    <row r="265" spans="1:5">
      <c r="A265" s="323">
        <v>1221</v>
      </c>
      <c r="B265" s="324" t="s">
        <v>944</v>
      </c>
      <c r="C265" s="324" t="s">
        <v>249</v>
      </c>
      <c r="D265" s="6" t="s">
        <v>628</v>
      </c>
      <c r="E265" s="6" t="s">
        <v>1342</v>
      </c>
    </row>
    <row r="266" spans="1:5">
      <c r="A266" s="323">
        <v>1222</v>
      </c>
      <c r="B266" s="324" t="s">
        <v>945</v>
      </c>
      <c r="C266" s="324" t="s">
        <v>250</v>
      </c>
      <c r="D266" s="6" t="s">
        <v>628</v>
      </c>
      <c r="E266" s="6" t="s">
        <v>1342</v>
      </c>
    </row>
    <row r="267" spans="1:5">
      <c r="A267" s="323">
        <v>1223</v>
      </c>
      <c r="B267" s="324" t="s">
        <v>946</v>
      </c>
      <c r="C267" s="324" t="s">
        <v>251</v>
      </c>
      <c r="D267" s="6" t="s">
        <v>628</v>
      </c>
      <c r="E267" s="6" t="s">
        <v>1342</v>
      </c>
    </row>
    <row r="268" spans="1:5">
      <c r="A268" s="323">
        <v>1224</v>
      </c>
      <c r="B268" s="324" t="s">
        <v>947</v>
      </c>
      <c r="C268" s="324" t="s">
        <v>252</v>
      </c>
      <c r="D268" s="6" t="s">
        <v>628</v>
      </c>
      <c r="E268" s="6" t="s">
        <v>1342</v>
      </c>
    </row>
    <row r="269" spans="1:5">
      <c r="A269" s="323">
        <v>1225</v>
      </c>
      <c r="B269" s="324" t="s">
        <v>948</v>
      </c>
      <c r="C269" s="324" t="s">
        <v>253</v>
      </c>
      <c r="D269" s="6" t="s">
        <v>628</v>
      </c>
      <c r="E269" s="6" t="s">
        <v>1342</v>
      </c>
    </row>
    <row r="270" spans="1:5">
      <c r="A270" s="323">
        <v>1226</v>
      </c>
      <c r="B270" s="324" t="s">
        <v>949</v>
      </c>
      <c r="C270" s="324" t="s">
        <v>254</v>
      </c>
      <c r="D270" s="6" t="s">
        <v>628</v>
      </c>
      <c r="E270" s="6" t="s">
        <v>1342</v>
      </c>
    </row>
    <row r="271" spans="1:5">
      <c r="A271" s="323">
        <v>1227</v>
      </c>
      <c r="B271" s="324" t="s">
        <v>950</v>
      </c>
      <c r="C271" s="324" t="s">
        <v>255</v>
      </c>
      <c r="D271" s="6" t="s">
        <v>628</v>
      </c>
      <c r="E271" s="6" t="s">
        <v>1342</v>
      </c>
    </row>
    <row r="272" spans="1:5">
      <c r="A272" s="323">
        <v>1228</v>
      </c>
      <c r="B272" s="324" t="s">
        <v>951</v>
      </c>
      <c r="C272" s="324" t="s">
        <v>256</v>
      </c>
      <c r="D272" s="6" t="s">
        <v>628</v>
      </c>
      <c r="E272" s="6" t="s">
        <v>1342</v>
      </c>
    </row>
    <row r="273" spans="1:5">
      <c r="A273" s="323">
        <v>1229</v>
      </c>
      <c r="B273" s="324" t="s">
        <v>952</v>
      </c>
      <c r="C273" s="324" t="s">
        <v>257</v>
      </c>
      <c r="D273" s="6" t="s">
        <v>628</v>
      </c>
      <c r="E273" s="6" t="s">
        <v>1342</v>
      </c>
    </row>
    <row r="274" spans="1:5">
      <c r="A274" s="323">
        <v>1230</v>
      </c>
      <c r="B274" s="324" t="s">
        <v>953</v>
      </c>
      <c r="C274" s="324" t="s">
        <v>258</v>
      </c>
      <c r="D274" s="6" t="s">
        <v>628</v>
      </c>
      <c r="E274" s="6" t="s">
        <v>1342</v>
      </c>
    </row>
    <row r="275" spans="1:5">
      <c r="A275" s="323">
        <v>1231</v>
      </c>
      <c r="B275" s="324" t="s">
        <v>954</v>
      </c>
      <c r="C275" s="324" t="s">
        <v>259</v>
      </c>
      <c r="D275" s="6" t="s">
        <v>628</v>
      </c>
      <c r="E275" s="6" t="s">
        <v>1342</v>
      </c>
    </row>
    <row r="276" spans="1:5">
      <c r="A276" s="323">
        <v>1232</v>
      </c>
      <c r="B276" s="324" t="s">
        <v>955</v>
      </c>
      <c r="C276" s="324" t="s">
        <v>260</v>
      </c>
      <c r="D276" s="6" t="s">
        <v>628</v>
      </c>
      <c r="E276" s="6" t="s">
        <v>1342</v>
      </c>
    </row>
    <row r="277" spans="1:5">
      <c r="A277" s="323">
        <v>1233</v>
      </c>
      <c r="B277" s="324" t="s">
        <v>956</v>
      </c>
      <c r="C277" s="324" t="s">
        <v>261</v>
      </c>
      <c r="D277" s="6" t="s">
        <v>628</v>
      </c>
      <c r="E277" s="6" t="s">
        <v>1342</v>
      </c>
    </row>
    <row r="278" spans="1:5">
      <c r="A278" s="323">
        <v>1234</v>
      </c>
      <c r="B278" s="324" t="s">
        <v>957</v>
      </c>
      <c r="C278" s="324" t="s">
        <v>262</v>
      </c>
      <c r="D278" s="6" t="s">
        <v>628</v>
      </c>
      <c r="E278" s="6" t="s">
        <v>1342</v>
      </c>
    </row>
    <row r="279" spans="1:5">
      <c r="A279" s="323">
        <v>1235</v>
      </c>
      <c r="B279" s="324" t="s">
        <v>958</v>
      </c>
      <c r="C279" s="324" t="s">
        <v>263</v>
      </c>
      <c r="D279" s="6" t="s">
        <v>628</v>
      </c>
      <c r="E279" s="6" t="s">
        <v>1342</v>
      </c>
    </row>
    <row r="280" spans="1:5">
      <c r="A280" s="323">
        <v>1236</v>
      </c>
      <c r="B280" s="324" t="s">
        <v>959</v>
      </c>
      <c r="C280" s="324" t="s">
        <v>264</v>
      </c>
      <c r="D280" s="6" t="s">
        <v>628</v>
      </c>
      <c r="E280" s="6" t="s">
        <v>1342</v>
      </c>
    </row>
    <row r="281" spans="1:5">
      <c r="A281" s="323">
        <v>1237</v>
      </c>
      <c r="B281" s="324" t="s">
        <v>960</v>
      </c>
      <c r="C281" s="324" t="s">
        <v>265</v>
      </c>
      <c r="D281" s="6" t="s">
        <v>628</v>
      </c>
      <c r="E281" s="6" t="s">
        <v>1342</v>
      </c>
    </row>
    <row r="282" spans="1:5">
      <c r="A282" s="323">
        <v>1238</v>
      </c>
      <c r="B282" s="324" t="s">
        <v>961</v>
      </c>
      <c r="C282" s="324" t="s">
        <v>266</v>
      </c>
      <c r="D282" s="6" t="s">
        <v>628</v>
      </c>
      <c r="E282" s="6" t="s">
        <v>1342</v>
      </c>
    </row>
    <row r="283" spans="1:5">
      <c r="A283" s="323">
        <v>1239</v>
      </c>
      <c r="B283" s="324" t="s">
        <v>962</v>
      </c>
      <c r="C283" s="324" t="s">
        <v>267</v>
      </c>
      <c r="D283" s="6" t="s">
        <v>628</v>
      </c>
      <c r="E283" s="6" t="s">
        <v>1342</v>
      </c>
    </row>
    <row r="284" spans="1:5">
      <c r="A284" s="323">
        <v>1240</v>
      </c>
      <c r="B284" s="324" t="s">
        <v>963</v>
      </c>
      <c r="C284" s="324" t="s">
        <v>268</v>
      </c>
      <c r="D284" s="6" t="s">
        <v>628</v>
      </c>
      <c r="E284" s="6" t="s">
        <v>1342</v>
      </c>
    </row>
    <row r="285" spans="1:5">
      <c r="A285" s="323">
        <v>1241</v>
      </c>
      <c r="B285" s="324" t="s">
        <v>964</v>
      </c>
      <c r="C285" s="324" t="s">
        <v>269</v>
      </c>
      <c r="D285" s="6" t="s">
        <v>628</v>
      </c>
      <c r="E285" s="6" t="s">
        <v>1342</v>
      </c>
    </row>
    <row r="286" spans="1:5">
      <c r="A286" s="323">
        <v>1242</v>
      </c>
      <c r="B286" s="324" t="s">
        <v>965</v>
      </c>
      <c r="C286" s="324" t="s">
        <v>270</v>
      </c>
      <c r="D286" s="6" t="s">
        <v>628</v>
      </c>
      <c r="E286" s="6" t="s">
        <v>1342</v>
      </c>
    </row>
    <row r="287" spans="1:5">
      <c r="A287" s="323">
        <v>1243</v>
      </c>
      <c r="B287" s="324" t="s">
        <v>966</v>
      </c>
      <c r="C287" s="324" t="s">
        <v>271</v>
      </c>
      <c r="D287" s="6" t="s">
        <v>628</v>
      </c>
      <c r="E287" s="6" t="s">
        <v>1342</v>
      </c>
    </row>
    <row r="288" spans="1:5">
      <c r="A288" s="323">
        <v>1244</v>
      </c>
      <c r="B288" s="324" t="s">
        <v>967</v>
      </c>
      <c r="C288" s="324" t="s">
        <v>272</v>
      </c>
      <c r="D288" s="6" t="s">
        <v>628</v>
      </c>
      <c r="E288" s="6" t="s">
        <v>1342</v>
      </c>
    </row>
    <row r="289" spans="1:5">
      <c r="A289" s="323">
        <v>1245</v>
      </c>
      <c r="B289" s="324" t="s">
        <v>968</v>
      </c>
      <c r="C289" s="324" t="s">
        <v>273</v>
      </c>
      <c r="D289" s="6" t="s">
        <v>628</v>
      </c>
      <c r="E289" s="6" t="s">
        <v>1342</v>
      </c>
    </row>
    <row r="290" spans="1:5">
      <c r="A290" s="323">
        <v>1246</v>
      </c>
      <c r="B290" s="324" t="s">
        <v>969</v>
      </c>
      <c r="C290" s="324" t="s">
        <v>274</v>
      </c>
      <c r="D290" s="6" t="s">
        <v>628</v>
      </c>
      <c r="E290" s="6" t="s">
        <v>1342</v>
      </c>
    </row>
    <row r="291" spans="1:5">
      <c r="A291" s="323">
        <v>1247</v>
      </c>
      <c r="B291" s="324" t="s">
        <v>970</v>
      </c>
      <c r="C291" s="324" t="s">
        <v>275</v>
      </c>
      <c r="D291" s="6" t="s">
        <v>628</v>
      </c>
      <c r="E291" s="6" t="s">
        <v>1342</v>
      </c>
    </row>
    <row r="292" spans="1:5">
      <c r="A292" s="323">
        <v>1248</v>
      </c>
      <c r="B292" s="324" t="s">
        <v>971</v>
      </c>
      <c r="C292" s="324" t="s">
        <v>276</v>
      </c>
      <c r="D292" s="6" t="s">
        <v>628</v>
      </c>
      <c r="E292" s="6" t="s">
        <v>1342</v>
      </c>
    </row>
    <row r="293" spans="1:5">
      <c r="A293" s="323">
        <v>1249</v>
      </c>
      <c r="B293" s="324" t="s">
        <v>972</v>
      </c>
      <c r="C293" s="324" t="s">
        <v>277</v>
      </c>
      <c r="D293" s="6" t="s">
        <v>628</v>
      </c>
      <c r="E293" s="6" t="s">
        <v>1342</v>
      </c>
    </row>
    <row r="294" spans="1:5">
      <c r="A294" s="323">
        <v>1250</v>
      </c>
      <c r="B294" s="324" t="s">
        <v>973</v>
      </c>
      <c r="C294" s="324" t="s">
        <v>278</v>
      </c>
      <c r="D294" s="6" t="s">
        <v>628</v>
      </c>
      <c r="E294" s="6" t="s">
        <v>1342</v>
      </c>
    </row>
    <row r="295" spans="1:5">
      <c r="A295" s="323">
        <v>1251</v>
      </c>
      <c r="B295" s="324" t="s">
        <v>974</v>
      </c>
      <c r="C295" s="324" t="s">
        <v>279</v>
      </c>
      <c r="D295" s="6" t="s">
        <v>628</v>
      </c>
      <c r="E295" s="6" t="s">
        <v>1342</v>
      </c>
    </row>
    <row r="296" spans="1:5">
      <c r="A296" s="323">
        <v>1252</v>
      </c>
      <c r="B296" s="324" t="s">
        <v>975</v>
      </c>
      <c r="C296" s="324" t="s">
        <v>280</v>
      </c>
      <c r="D296" s="6" t="s">
        <v>628</v>
      </c>
      <c r="E296" s="6" t="s">
        <v>1342</v>
      </c>
    </row>
    <row r="297" spans="1:5">
      <c r="A297" s="323">
        <v>1253</v>
      </c>
      <c r="B297" s="324" t="s">
        <v>976</v>
      </c>
      <c r="C297" s="324" t="s">
        <v>281</v>
      </c>
      <c r="D297" s="6" t="s">
        <v>628</v>
      </c>
      <c r="E297" s="6" t="s">
        <v>1342</v>
      </c>
    </row>
    <row r="298" spans="1:5">
      <c r="A298" s="323">
        <v>1254</v>
      </c>
      <c r="B298" s="324" t="s">
        <v>977</v>
      </c>
      <c r="C298" s="324" t="s">
        <v>282</v>
      </c>
      <c r="D298" s="6" t="s">
        <v>628</v>
      </c>
      <c r="E298" s="6" t="s">
        <v>1342</v>
      </c>
    </row>
    <row r="299" spans="1:5">
      <c r="A299" s="323">
        <v>1255</v>
      </c>
      <c r="B299" s="324" t="s">
        <v>978</v>
      </c>
      <c r="C299" s="324" t="s">
        <v>283</v>
      </c>
      <c r="D299" s="6" t="s">
        <v>628</v>
      </c>
      <c r="E299" s="6" t="s">
        <v>1342</v>
      </c>
    </row>
    <row r="300" spans="1:5">
      <c r="A300" s="323">
        <v>1256</v>
      </c>
      <c r="B300" s="324" t="s">
        <v>979</v>
      </c>
      <c r="C300" s="324" t="s">
        <v>284</v>
      </c>
      <c r="D300" s="6" t="s">
        <v>628</v>
      </c>
      <c r="E300" s="6" t="s">
        <v>1342</v>
      </c>
    </row>
    <row r="301" spans="1:5">
      <c r="A301" s="323">
        <v>1257</v>
      </c>
      <c r="B301" s="324" t="s">
        <v>980</v>
      </c>
      <c r="C301" s="324" t="s">
        <v>285</v>
      </c>
      <c r="D301" s="6" t="s">
        <v>628</v>
      </c>
      <c r="E301" s="6" t="s">
        <v>1342</v>
      </c>
    </row>
    <row r="302" spans="1:5">
      <c r="A302" s="323">
        <v>1258</v>
      </c>
      <c r="B302" s="324" t="s">
        <v>981</v>
      </c>
      <c r="C302" s="324" t="s">
        <v>286</v>
      </c>
      <c r="D302" s="6" t="s">
        <v>628</v>
      </c>
      <c r="E302" s="6" t="s">
        <v>1342</v>
      </c>
    </row>
    <row r="303" spans="1:5">
      <c r="A303" s="323">
        <v>1259</v>
      </c>
      <c r="B303" s="324" t="s">
        <v>982</v>
      </c>
      <c r="C303" s="324" t="s">
        <v>287</v>
      </c>
      <c r="D303" s="6" t="s">
        <v>628</v>
      </c>
      <c r="E303" s="6" t="s">
        <v>1342</v>
      </c>
    </row>
    <row r="304" spans="1:5">
      <c r="A304" s="323">
        <v>1260</v>
      </c>
      <c r="B304" s="324" t="s">
        <v>983</v>
      </c>
      <c r="C304" s="324" t="s">
        <v>288</v>
      </c>
      <c r="D304" s="6" t="s">
        <v>628</v>
      </c>
      <c r="E304" s="6" t="s">
        <v>1342</v>
      </c>
    </row>
    <row r="305" spans="1:5">
      <c r="A305" s="323">
        <v>1261</v>
      </c>
      <c r="B305" s="324" t="s">
        <v>984</v>
      </c>
      <c r="C305" s="324" t="s">
        <v>289</v>
      </c>
      <c r="D305" s="6" t="s">
        <v>628</v>
      </c>
      <c r="E305" s="6" t="s">
        <v>1342</v>
      </c>
    </row>
    <row r="306" spans="1:5">
      <c r="A306" s="323">
        <v>1262</v>
      </c>
      <c r="B306" s="324" t="s">
        <v>985</v>
      </c>
      <c r="C306" s="324" t="s">
        <v>290</v>
      </c>
      <c r="D306" s="6" t="s">
        <v>628</v>
      </c>
      <c r="E306" s="6" t="s">
        <v>1342</v>
      </c>
    </row>
    <row r="307" spans="1:5">
      <c r="A307" s="323">
        <v>1263</v>
      </c>
      <c r="B307" s="324" t="s">
        <v>986</v>
      </c>
      <c r="C307" s="324" t="s">
        <v>291</v>
      </c>
      <c r="D307" s="6" t="s">
        <v>628</v>
      </c>
      <c r="E307" s="6" t="s">
        <v>1342</v>
      </c>
    </row>
    <row r="308" spans="1:5">
      <c r="A308" s="323">
        <v>1264</v>
      </c>
      <c r="B308" s="324" t="s">
        <v>987</v>
      </c>
      <c r="C308" s="324" t="s">
        <v>292</v>
      </c>
      <c r="D308" s="6" t="s">
        <v>628</v>
      </c>
      <c r="E308" s="6" t="s">
        <v>1342</v>
      </c>
    </row>
    <row r="309" spans="1:5">
      <c r="A309" s="323">
        <v>1265</v>
      </c>
      <c r="B309" s="324" t="s">
        <v>988</v>
      </c>
      <c r="C309" s="324" t="s">
        <v>293</v>
      </c>
      <c r="D309" s="6" t="s">
        <v>628</v>
      </c>
      <c r="E309" s="6" t="s">
        <v>1342</v>
      </c>
    </row>
    <row r="310" spans="1:5">
      <c r="A310" s="323">
        <v>1266</v>
      </c>
      <c r="B310" s="324" t="s">
        <v>989</v>
      </c>
      <c r="C310" s="324" t="s">
        <v>294</v>
      </c>
      <c r="D310" s="6" t="s">
        <v>628</v>
      </c>
      <c r="E310" s="6" t="s">
        <v>1342</v>
      </c>
    </row>
    <row r="311" spans="1:5">
      <c r="A311" s="323">
        <v>1267</v>
      </c>
      <c r="B311" s="324" t="s">
        <v>990</v>
      </c>
      <c r="C311" s="324" t="s">
        <v>295</v>
      </c>
      <c r="D311" s="6" t="s">
        <v>628</v>
      </c>
      <c r="E311" s="6" t="s">
        <v>1342</v>
      </c>
    </row>
    <row r="312" spans="1:5">
      <c r="A312" s="323">
        <v>1268</v>
      </c>
      <c r="B312" s="324" t="s">
        <v>991</v>
      </c>
      <c r="C312" s="324" t="s">
        <v>296</v>
      </c>
      <c r="D312" s="6" t="s">
        <v>628</v>
      </c>
      <c r="E312" s="6" t="s">
        <v>1342</v>
      </c>
    </row>
    <row r="313" spans="1:5">
      <c r="A313" s="323">
        <v>1269</v>
      </c>
      <c r="B313" s="324" t="s">
        <v>992</v>
      </c>
      <c r="C313" s="324" t="s">
        <v>297</v>
      </c>
      <c r="D313" s="6" t="s">
        <v>628</v>
      </c>
      <c r="E313" s="6" t="s">
        <v>1342</v>
      </c>
    </row>
    <row r="314" spans="1:5">
      <c r="A314" s="323">
        <v>1270</v>
      </c>
      <c r="B314" s="324" t="s">
        <v>993</v>
      </c>
      <c r="C314" s="324" t="s">
        <v>298</v>
      </c>
      <c r="D314" s="6" t="s">
        <v>628</v>
      </c>
      <c r="E314" s="6" t="s">
        <v>1342</v>
      </c>
    </row>
    <row r="315" spans="1:5">
      <c r="A315" s="323">
        <v>1271</v>
      </c>
      <c r="B315" s="324" t="s">
        <v>994</v>
      </c>
      <c r="C315" s="324" t="s">
        <v>299</v>
      </c>
      <c r="D315" s="6" t="s">
        <v>628</v>
      </c>
      <c r="E315" s="6" t="s">
        <v>1342</v>
      </c>
    </row>
    <row r="316" spans="1:5">
      <c r="A316" s="323">
        <v>1272</v>
      </c>
      <c r="B316" s="324" t="s">
        <v>995</v>
      </c>
      <c r="C316" s="324" t="s">
        <v>300</v>
      </c>
      <c r="D316" s="6" t="s">
        <v>628</v>
      </c>
      <c r="E316" s="6" t="s">
        <v>1342</v>
      </c>
    </row>
    <row r="317" spans="1:5">
      <c r="A317" s="323">
        <v>1273</v>
      </c>
      <c r="B317" s="324" t="s">
        <v>996</v>
      </c>
      <c r="C317" s="324" t="s">
        <v>301</v>
      </c>
      <c r="D317" s="6" t="s">
        <v>628</v>
      </c>
      <c r="E317" s="6" t="s">
        <v>1342</v>
      </c>
    </row>
    <row r="318" spans="1:5">
      <c r="A318" s="323">
        <v>1274</v>
      </c>
      <c r="B318" s="324" t="s">
        <v>997</v>
      </c>
      <c r="C318" s="324" t="s">
        <v>302</v>
      </c>
      <c r="D318" s="6" t="s">
        <v>628</v>
      </c>
      <c r="E318" s="6" t="s">
        <v>1342</v>
      </c>
    </row>
    <row r="319" spans="1:5">
      <c r="A319" s="323">
        <v>1275</v>
      </c>
      <c r="B319" s="324" t="s">
        <v>998</v>
      </c>
      <c r="C319" s="324" t="s">
        <v>303</v>
      </c>
      <c r="D319" s="6" t="s">
        <v>628</v>
      </c>
      <c r="E319" s="6" t="s">
        <v>1342</v>
      </c>
    </row>
    <row r="320" spans="1:5">
      <c r="A320" s="323">
        <v>1276</v>
      </c>
      <c r="B320" s="324" t="s">
        <v>999</v>
      </c>
      <c r="C320" s="324" t="s">
        <v>304</v>
      </c>
      <c r="D320" s="6" t="s">
        <v>628</v>
      </c>
      <c r="E320" s="6" t="s">
        <v>1342</v>
      </c>
    </row>
    <row r="321" spans="1:5">
      <c r="A321" s="323">
        <v>1277</v>
      </c>
      <c r="B321" s="324" t="s">
        <v>1000</v>
      </c>
      <c r="C321" s="324" t="s">
        <v>305</v>
      </c>
      <c r="D321" s="6" t="s">
        <v>628</v>
      </c>
      <c r="E321" s="6" t="s">
        <v>1342</v>
      </c>
    </row>
    <row r="322" spans="1:5">
      <c r="A322" s="323">
        <v>1278</v>
      </c>
      <c r="B322" s="324" t="s">
        <v>1001</v>
      </c>
      <c r="C322" s="324" t="s">
        <v>306</v>
      </c>
      <c r="D322" s="6" t="s">
        <v>628</v>
      </c>
      <c r="E322" s="6" t="s">
        <v>1342</v>
      </c>
    </row>
    <row r="323" spans="1:5">
      <c r="A323" s="323">
        <v>1279</v>
      </c>
      <c r="B323" s="324" t="s">
        <v>1002</v>
      </c>
      <c r="C323" s="324" t="s">
        <v>307</v>
      </c>
      <c r="D323" s="6" t="s">
        <v>628</v>
      </c>
      <c r="E323" s="6" t="s">
        <v>1342</v>
      </c>
    </row>
    <row r="324" spans="1:5">
      <c r="A324" s="323">
        <v>1280</v>
      </c>
      <c r="B324" s="324" t="s">
        <v>1003</v>
      </c>
      <c r="C324" s="324" t="s">
        <v>308</v>
      </c>
      <c r="D324" s="6" t="s">
        <v>628</v>
      </c>
      <c r="E324" s="6" t="s">
        <v>1342</v>
      </c>
    </row>
    <row r="325" spans="1:5">
      <c r="A325" s="323">
        <v>1281</v>
      </c>
      <c r="B325" s="324" t="s">
        <v>1004</v>
      </c>
      <c r="C325" s="324" t="s">
        <v>309</v>
      </c>
      <c r="D325" s="6" t="s">
        <v>628</v>
      </c>
      <c r="E325" s="6" t="s">
        <v>1342</v>
      </c>
    </row>
    <row r="326" spans="1:5">
      <c r="A326" s="323">
        <v>1282</v>
      </c>
      <c r="B326" s="324" t="s">
        <v>1005</v>
      </c>
      <c r="C326" s="324" t="s">
        <v>310</v>
      </c>
      <c r="D326" s="6" t="s">
        <v>628</v>
      </c>
      <c r="E326" s="6" t="s">
        <v>1342</v>
      </c>
    </row>
    <row r="327" spans="1:5">
      <c r="A327" s="323">
        <v>1283</v>
      </c>
      <c r="B327" s="324" t="s">
        <v>1006</v>
      </c>
      <c r="C327" s="324" t="s">
        <v>311</v>
      </c>
      <c r="D327" s="6" t="s">
        <v>628</v>
      </c>
      <c r="E327" s="6" t="s">
        <v>1342</v>
      </c>
    </row>
    <row r="328" spans="1:5">
      <c r="A328" s="323">
        <v>1284</v>
      </c>
      <c r="B328" s="324" t="s">
        <v>1007</v>
      </c>
      <c r="C328" s="324" t="s">
        <v>312</v>
      </c>
      <c r="D328" s="6" t="s">
        <v>628</v>
      </c>
      <c r="E328" s="6" t="s">
        <v>1342</v>
      </c>
    </row>
    <row r="329" spans="1:5">
      <c r="A329" s="323">
        <v>1285</v>
      </c>
      <c r="B329" s="324" t="s">
        <v>1008</v>
      </c>
      <c r="C329" s="324" t="s">
        <v>313</v>
      </c>
      <c r="D329" s="6" t="s">
        <v>628</v>
      </c>
      <c r="E329" s="6" t="s">
        <v>1342</v>
      </c>
    </row>
    <row r="330" spans="1:5">
      <c r="A330" s="323">
        <v>1286</v>
      </c>
      <c r="B330" s="324" t="s">
        <v>1009</v>
      </c>
      <c r="C330" s="324" t="s">
        <v>314</v>
      </c>
      <c r="D330" s="6" t="s">
        <v>628</v>
      </c>
      <c r="E330" s="6" t="s">
        <v>1342</v>
      </c>
    </row>
    <row r="331" spans="1:5">
      <c r="A331" s="323">
        <v>1287</v>
      </c>
      <c r="B331" s="324" t="s">
        <v>1010</v>
      </c>
      <c r="C331" s="324" t="s">
        <v>315</v>
      </c>
      <c r="D331" s="6" t="s">
        <v>628</v>
      </c>
      <c r="E331" s="6" t="s">
        <v>1342</v>
      </c>
    </row>
    <row r="332" spans="1:5">
      <c r="A332" s="323">
        <v>1301</v>
      </c>
      <c r="B332" s="324" t="s">
        <v>1011</v>
      </c>
      <c r="C332" s="324" t="s">
        <v>316</v>
      </c>
      <c r="D332" s="6" t="s">
        <v>628</v>
      </c>
      <c r="E332" s="6" t="s">
        <v>1342</v>
      </c>
    </row>
    <row r="333" spans="1:5">
      <c r="A333" s="323">
        <v>1302</v>
      </c>
      <c r="B333" s="324" t="s">
        <v>1012</v>
      </c>
      <c r="C333" s="324" t="s">
        <v>317</v>
      </c>
      <c r="D333" s="6" t="s">
        <v>628</v>
      </c>
      <c r="E333" s="6" t="s">
        <v>1342</v>
      </c>
    </row>
    <row r="334" spans="1:5">
      <c r="A334" s="323">
        <v>1303</v>
      </c>
      <c r="B334" s="324" t="s">
        <v>1013</v>
      </c>
      <c r="C334" s="324" t="s">
        <v>318</v>
      </c>
      <c r="D334" s="6" t="s">
        <v>628</v>
      </c>
      <c r="E334" s="6" t="s">
        <v>1342</v>
      </c>
    </row>
    <row r="335" spans="1:5">
      <c r="A335" s="323">
        <v>1304</v>
      </c>
      <c r="B335" s="324" t="s">
        <v>1014</v>
      </c>
      <c r="C335" s="324" t="s">
        <v>319</v>
      </c>
      <c r="D335" s="6" t="s">
        <v>628</v>
      </c>
      <c r="E335" s="6" t="s">
        <v>1342</v>
      </c>
    </row>
    <row r="336" spans="1:5">
      <c r="A336" s="323">
        <v>1305</v>
      </c>
      <c r="B336" s="324" t="s">
        <v>1015</v>
      </c>
      <c r="C336" s="324" t="s">
        <v>320</v>
      </c>
      <c r="D336" s="6" t="s">
        <v>628</v>
      </c>
      <c r="E336" s="6" t="s">
        <v>1342</v>
      </c>
    </row>
    <row r="337" spans="1:5">
      <c r="A337" s="323">
        <v>1306</v>
      </c>
      <c r="B337" s="324" t="s">
        <v>1016</v>
      </c>
      <c r="C337" s="324" t="s">
        <v>321</v>
      </c>
      <c r="D337" s="6" t="s">
        <v>628</v>
      </c>
      <c r="E337" s="6" t="s">
        <v>1342</v>
      </c>
    </row>
    <row r="338" spans="1:5">
      <c r="A338" s="323">
        <v>1307</v>
      </c>
      <c r="B338" s="324" t="s">
        <v>1017</v>
      </c>
      <c r="C338" s="324" t="s">
        <v>322</v>
      </c>
      <c r="D338" s="6" t="s">
        <v>628</v>
      </c>
      <c r="E338" s="6" t="s">
        <v>1342</v>
      </c>
    </row>
    <row r="339" spans="1:5">
      <c r="A339" s="323">
        <v>1308</v>
      </c>
      <c r="B339" s="324" t="s">
        <v>1018</v>
      </c>
      <c r="C339" s="324" t="s">
        <v>323</v>
      </c>
      <c r="D339" s="6" t="s">
        <v>628</v>
      </c>
      <c r="E339" s="6" t="s">
        <v>1342</v>
      </c>
    </row>
    <row r="340" spans="1:5">
      <c r="A340" s="323">
        <v>1309</v>
      </c>
      <c r="B340" s="324" t="s">
        <v>1019</v>
      </c>
      <c r="C340" s="324" t="s">
        <v>324</v>
      </c>
      <c r="D340" s="6" t="s">
        <v>628</v>
      </c>
      <c r="E340" s="6" t="s">
        <v>1342</v>
      </c>
    </row>
    <row r="341" spans="1:5">
      <c r="A341" s="323">
        <v>1310</v>
      </c>
      <c r="B341" s="324" t="s">
        <v>1020</v>
      </c>
      <c r="C341" s="324" t="s">
        <v>325</v>
      </c>
      <c r="D341" s="6" t="s">
        <v>628</v>
      </c>
      <c r="E341" s="6" t="s">
        <v>1342</v>
      </c>
    </row>
    <row r="342" spans="1:5">
      <c r="A342" s="323">
        <v>1311</v>
      </c>
      <c r="B342" s="324" t="s">
        <v>1021</v>
      </c>
      <c r="C342" s="324" t="s">
        <v>326</v>
      </c>
      <c r="D342" s="6" t="s">
        <v>628</v>
      </c>
      <c r="E342" s="6" t="s">
        <v>1342</v>
      </c>
    </row>
    <row r="343" spans="1:5">
      <c r="A343" s="323">
        <v>1312</v>
      </c>
      <c r="B343" s="324" t="s">
        <v>1022</v>
      </c>
      <c r="C343" s="324" t="s">
        <v>327</v>
      </c>
      <c r="D343" s="6" t="s">
        <v>628</v>
      </c>
      <c r="E343" s="6" t="s">
        <v>1342</v>
      </c>
    </row>
    <row r="344" spans="1:5">
      <c r="A344" s="323">
        <v>1313</v>
      </c>
      <c r="B344" s="324" t="s">
        <v>1023</v>
      </c>
      <c r="C344" s="324" t="s">
        <v>328</v>
      </c>
      <c r="D344" s="6" t="s">
        <v>628</v>
      </c>
      <c r="E344" s="6" t="s">
        <v>1342</v>
      </c>
    </row>
    <row r="345" spans="1:5">
      <c r="A345" s="323">
        <v>1314</v>
      </c>
      <c r="B345" s="324" t="s">
        <v>1024</v>
      </c>
      <c r="C345" s="324" t="s">
        <v>329</v>
      </c>
      <c r="D345" s="6" t="s">
        <v>628</v>
      </c>
      <c r="E345" s="6" t="s">
        <v>1342</v>
      </c>
    </row>
    <row r="346" spans="1:5">
      <c r="A346" s="323">
        <v>1315</v>
      </c>
      <c r="B346" s="324" t="s">
        <v>1025</v>
      </c>
      <c r="C346" s="324" t="s">
        <v>330</v>
      </c>
      <c r="D346" s="6" t="s">
        <v>628</v>
      </c>
      <c r="E346" s="6" t="s">
        <v>1342</v>
      </c>
    </row>
    <row r="347" spans="1:5">
      <c r="A347" s="323">
        <v>1316</v>
      </c>
      <c r="B347" s="324" t="s">
        <v>1026</v>
      </c>
      <c r="C347" s="324" t="s">
        <v>331</v>
      </c>
      <c r="D347" s="6" t="s">
        <v>628</v>
      </c>
      <c r="E347" s="6" t="s">
        <v>1342</v>
      </c>
    </row>
    <row r="348" spans="1:5">
      <c r="A348" s="323">
        <v>1317</v>
      </c>
      <c r="B348" s="324" t="s">
        <v>1027</v>
      </c>
      <c r="C348" s="324" t="s">
        <v>332</v>
      </c>
      <c r="D348" s="6" t="s">
        <v>628</v>
      </c>
      <c r="E348" s="6" t="s">
        <v>1342</v>
      </c>
    </row>
    <row r="349" spans="1:5">
      <c r="A349" s="323">
        <v>1318</v>
      </c>
      <c r="B349" s="324" t="s">
        <v>1028</v>
      </c>
      <c r="C349" s="324" t="s">
        <v>333</v>
      </c>
      <c r="D349" s="6" t="s">
        <v>628</v>
      </c>
      <c r="E349" s="6" t="s">
        <v>1342</v>
      </c>
    </row>
    <row r="350" spans="1:5">
      <c r="A350" s="323">
        <v>1319</v>
      </c>
      <c r="B350" s="324" t="s">
        <v>1029</v>
      </c>
      <c r="C350" s="324" t="s">
        <v>334</v>
      </c>
      <c r="D350" s="6" t="s">
        <v>628</v>
      </c>
      <c r="E350" s="6" t="s">
        <v>1342</v>
      </c>
    </row>
    <row r="351" spans="1:5">
      <c r="A351" s="323">
        <v>1320</v>
      </c>
      <c r="B351" s="324" t="s">
        <v>1030</v>
      </c>
      <c r="C351" s="324" t="s">
        <v>335</v>
      </c>
      <c r="D351" s="6" t="s">
        <v>628</v>
      </c>
      <c r="E351" s="6" t="s">
        <v>1342</v>
      </c>
    </row>
    <row r="352" spans="1:5">
      <c r="A352" s="323">
        <v>1321</v>
      </c>
      <c r="B352" s="324" t="s">
        <v>1031</v>
      </c>
      <c r="C352" s="324" t="s">
        <v>336</v>
      </c>
      <c r="D352" s="6" t="s">
        <v>628</v>
      </c>
      <c r="E352" s="6" t="s">
        <v>1342</v>
      </c>
    </row>
    <row r="353" spans="1:5">
      <c r="A353" s="323">
        <v>1322</v>
      </c>
      <c r="B353" s="324" t="s">
        <v>1032</v>
      </c>
      <c r="C353" s="324" t="s">
        <v>337</v>
      </c>
      <c r="D353" s="6" t="s">
        <v>628</v>
      </c>
      <c r="E353" s="6" t="s">
        <v>1342</v>
      </c>
    </row>
    <row r="354" spans="1:5">
      <c r="A354" s="323">
        <v>1323</v>
      </c>
      <c r="B354" s="324" t="s">
        <v>1033</v>
      </c>
      <c r="C354" s="324" t="s">
        <v>338</v>
      </c>
      <c r="D354" s="6" t="s">
        <v>628</v>
      </c>
      <c r="E354" s="6" t="s">
        <v>1342</v>
      </c>
    </row>
    <row r="355" spans="1:5">
      <c r="A355" s="323">
        <v>1324</v>
      </c>
      <c r="B355" s="324" t="s">
        <v>1034</v>
      </c>
      <c r="C355" s="324" t="s">
        <v>339</v>
      </c>
      <c r="D355" s="6" t="s">
        <v>628</v>
      </c>
      <c r="E355" s="6" t="s">
        <v>1342</v>
      </c>
    </row>
    <row r="356" spans="1:5">
      <c r="A356" s="323">
        <v>1325</v>
      </c>
      <c r="B356" s="324" t="s">
        <v>1035</v>
      </c>
      <c r="C356" s="324" t="s">
        <v>340</v>
      </c>
      <c r="D356" s="6" t="s">
        <v>628</v>
      </c>
      <c r="E356" s="6" t="s">
        <v>1342</v>
      </c>
    </row>
    <row r="357" spans="1:5">
      <c r="A357" s="323">
        <v>1326</v>
      </c>
      <c r="B357" s="324" t="s">
        <v>1036</v>
      </c>
      <c r="C357" s="324" t="s">
        <v>341</v>
      </c>
      <c r="D357" s="6" t="s">
        <v>628</v>
      </c>
      <c r="E357" s="6" t="s">
        <v>1342</v>
      </c>
    </row>
    <row r="358" spans="1:5">
      <c r="A358" s="323">
        <v>1327</v>
      </c>
      <c r="B358" s="324" t="s">
        <v>1037</v>
      </c>
      <c r="C358" s="324" t="s">
        <v>342</v>
      </c>
      <c r="D358" s="6" t="s">
        <v>628</v>
      </c>
      <c r="E358" s="6" t="s">
        <v>1342</v>
      </c>
    </row>
    <row r="359" spans="1:5">
      <c r="A359" s="323">
        <v>1328</v>
      </c>
      <c r="B359" s="324" t="s">
        <v>1038</v>
      </c>
      <c r="C359" s="324" t="s">
        <v>343</v>
      </c>
      <c r="D359" s="6" t="s">
        <v>628</v>
      </c>
      <c r="E359" s="6" t="s">
        <v>1342</v>
      </c>
    </row>
    <row r="360" spans="1:5">
      <c r="A360" s="323">
        <v>1329</v>
      </c>
      <c r="B360" s="324" t="s">
        <v>1039</v>
      </c>
      <c r="C360" s="324" t="s">
        <v>344</v>
      </c>
      <c r="D360" s="6" t="s">
        <v>628</v>
      </c>
      <c r="E360" s="6" t="s">
        <v>1342</v>
      </c>
    </row>
    <row r="361" spans="1:5">
      <c r="A361" s="323">
        <v>1330</v>
      </c>
      <c r="B361" s="324" t="s">
        <v>1040</v>
      </c>
      <c r="C361" s="324" t="s">
        <v>345</v>
      </c>
      <c r="D361" s="6" t="s">
        <v>628</v>
      </c>
      <c r="E361" s="6" t="s">
        <v>1342</v>
      </c>
    </row>
    <row r="362" spans="1:5">
      <c r="A362" s="323">
        <v>1331</v>
      </c>
      <c r="B362" s="324" t="s">
        <v>1041</v>
      </c>
      <c r="C362" s="324" t="s">
        <v>346</v>
      </c>
      <c r="D362" s="6" t="s">
        <v>628</v>
      </c>
      <c r="E362" s="6" t="s">
        <v>1342</v>
      </c>
    </row>
    <row r="363" spans="1:5">
      <c r="A363" s="323">
        <v>1332</v>
      </c>
      <c r="B363" s="324" t="s">
        <v>1042</v>
      </c>
      <c r="C363" s="324" t="s">
        <v>347</v>
      </c>
      <c r="D363" s="6" t="s">
        <v>628</v>
      </c>
      <c r="E363" s="6" t="s">
        <v>1342</v>
      </c>
    </row>
    <row r="364" spans="1:5">
      <c r="A364" s="323">
        <v>1333</v>
      </c>
      <c r="B364" s="324" t="s">
        <v>1043</v>
      </c>
      <c r="C364" s="324" t="s">
        <v>348</v>
      </c>
      <c r="D364" s="6" t="s">
        <v>628</v>
      </c>
      <c r="E364" s="6" t="s">
        <v>1342</v>
      </c>
    </row>
    <row r="365" spans="1:5">
      <c r="A365" s="323">
        <v>1334</v>
      </c>
      <c r="B365" s="324" t="s">
        <v>1044</v>
      </c>
      <c r="C365" s="324" t="s">
        <v>349</v>
      </c>
      <c r="D365" s="6" t="s">
        <v>628</v>
      </c>
      <c r="E365" s="6" t="s">
        <v>1342</v>
      </c>
    </row>
    <row r="366" spans="1:5">
      <c r="A366" s="323">
        <v>1335</v>
      </c>
      <c r="B366" s="324" t="s">
        <v>1045</v>
      </c>
      <c r="C366" s="324" t="s">
        <v>350</v>
      </c>
      <c r="D366" s="6" t="s">
        <v>628</v>
      </c>
      <c r="E366" s="6" t="s">
        <v>1342</v>
      </c>
    </row>
    <row r="367" spans="1:5">
      <c r="A367" s="323">
        <v>1336</v>
      </c>
      <c r="B367" s="324" t="s">
        <v>1046</v>
      </c>
      <c r="C367" s="324" t="s">
        <v>351</v>
      </c>
      <c r="D367" s="6" t="s">
        <v>628</v>
      </c>
      <c r="E367" s="6" t="s">
        <v>1342</v>
      </c>
    </row>
    <row r="368" spans="1:5">
      <c r="A368" s="323">
        <v>1337</v>
      </c>
      <c r="B368" s="324" t="s">
        <v>1047</v>
      </c>
      <c r="C368" s="324" t="s">
        <v>352</v>
      </c>
      <c r="D368" s="6" t="s">
        <v>628</v>
      </c>
      <c r="E368" s="6" t="s">
        <v>1342</v>
      </c>
    </row>
    <row r="369" spans="1:5">
      <c r="A369" s="323">
        <v>1338</v>
      </c>
      <c r="B369" s="324" t="s">
        <v>1048</v>
      </c>
      <c r="C369" s="324" t="s">
        <v>353</v>
      </c>
      <c r="D369" s="6" t="s">
        <v>628</v>
      </c>
      <c r="E369" s="6" t="s">
        <v>1342</v>
      </c>
    </row>
    <row r="370" spans="1:5">
      <c r="A370" s="323">
        <v>1339</v>
      </c>
      <c r="B370" s="324" t="s">
        <v>1049</v>
      </c>
      <c r="C370" s="324" t="s">
        <v>354</v>
      </c>
      <c r="D370" s="6" t="s">
        <v>628</v>
      </c>
      <c r="E370" s="6" t="s">
        <v>1342</v>
      </c>
    </row>
    <row r="371" spans="1:5">
      <c r="A371" s="323">
        <v>1340</v>
      </c>
      <c r="B371" s="324" t="s">
        <v>1050</v>
      </c>
      <c r="C371" s="324" t="s">
        <v>355</v>
      </c>
      <c r="D371" s="6" t="s">
        <v>628</v>
      </c>
      <c r="E371" s="6" t="s">
        <v>1342</v>
      </c>
    </row>
    <row r="372" spans="1:5">
      <c r="A372" s="323">
        <v>1341</v>
      </c>
      <c r="B372" s="324" t="s">
        <v>1051</v>
      </c>
      <c r="C372" s="324" t="s">
        <v>356</v>
      </c>
      <c r="D372" s="6" t="s">
        <v>628</v>
      </c>
      <c r="E372" s="6" t="s">
        <v>1342</v>
      </c>
    </row>
    <row r="373" spans="1:5">
      <c r="A373" s="323">
        <v>1342</v>
      </c>
      <c r="B373" s="324" t="s">
        <v>1052</v>
      </c>
      <c r="C373" s="324" t="s">
        <v>357</v>
      </c>
      <c r="D373" s="6" t="s">
        <v>628</v>
      </c>
      <c r="E373" s="6" t="s">
        <v>1342</v>
      </c>
    </row>
    <row r="374" spans="1:5">
      <c r="A374" s="323">
        <v>1343</v>
      </c>
      <c r="B374" s="324" t="s">
        <v>1053</v>
      </c>
      <c r="C374" s="324" t="s">
        <v>358</v>
      </c>
      <c r="D374" s="6" t="s">
        <v>628</v>
      </c>
      <c r="E374" s="6" t="s">
        <v>1342</v>
      </c>
    </row>
    <row r="375" spans="1:5">
      <c r="A375" s="323">
        <v>1344</v>
      </c>
      <c r="B375" s="324" t="s">
        <v>1054</v>
      </c>
      <c r="C375" s="324" t="s">
        <v>359</v>
      </c>
      <c r="D375" s="6" t="s">
        <v>628</v>
      </c>
      <c r="E375" s="6" t="s">
        <v>1342</v>
      </c>
    </row>
    <row r="376" spans="1:5">
      <c r="A376" s="323">
        <v>1345</v>
      </c>
      <c r="B376" s="324" t="s">
        <v>1055</v>
      </c>
      <c r="C376" s="324" t="s">
        <v>360</v>
      </c>
      <c r="D376" s="6" t="s">
        <v>628</v>
      </c>
      <c r="E376" s="6" t="s">
        <v>1342</v>
      </c>
    </row>
    <row r="377" spans="1:5">
      <c r="A377" s="323">
        <v>1346</v>
      </c>
      <c r="B377" s="324" t="s">
        <v>1056</v>
      </c>
      <c r="C377" s="324" t="s">
        <v>361</v>
      </c>
      <c r="D377" s="6" t="s">
        <v>628</v>
      </c>
      <c r="E377" s="6" t="s">
        <v>1342</v>
      </c>
    </row>
    <row r="378" spans="1:5">
      <c r="A378" s="323">
        <v>1347</v>
      </c>
      <c r="B378" s="324" t="s">
        <v>1057</v>
      </c>
      <c r="C378" s="324" t="s">
        <v>362</v>
      </c>
      <c r="D378" s="6" t="s">
        <v>628</v>
      </c>
      <c r="E378" s="6" t="s">
        <v>1342</v>
      </c>
    </row>
    <row r="379" spans="1:5">
      <c r="A379" s="323">
        <v>1401</v>
      </c>
      <c r="B379" s="324" t="s">
        <v>1058</v>
      </c>
      <c r="C379" s="324" t="s">
        <v>363</v>
      </c>
      <c r="D379" s="6" t="s">
        <v>628</v>
      </c>
      <c r="E379" s="6" t="s">
        <v>1342</v>
      </c>
    </row>
    <row r="380" spans="1:5">
      <c r="A380" s="323">
        <v>1402</v>
      </c>
      <c r="B380" s="324" t="s">
        <v>1059</v>
      </c>
      <c r="C380" s="324" t="s">
        <v>364</v>
      </c>
      <c r="D380" s="6" t="s">
        <v>628</v>
      </c>
      <c r="E380" s="6" t="s">
        <v>1342</v>
      </c>
    </row>
    <row r="381" spans="1:5">
      <c r="A381" s="323">
        <v>1403</v>
      </c>
      <c r="B381" s="324" t="s">
        <v>1060</v>
      </c>
      <c r="C381" s="324" t="s">
        <v>1392</v>
      </c>
      <c r="D381" s="6" t="s">
        <v>628</v>
      </c>
      <c r="E381" s="6" t="s">
        <v>1342</v>
      </c>
    </row>
    <row r="382" spans="1:5">
      <c r="A382" s="323">
        <v>1404</v>
      </c>
      <c r="B382" s="324" t="s">
        <v>1061</v>
      </c>
      <c r="C382" s="324" t="s">
        <v>365</v>
      </c>
      <c r="D382" s="6" t="s">
        <v>628</v>
      </c>
      <c r="E382" s="6" t="s">
        <v>1342</v>
      </c>
    </row>
    <row r="383" spans="1:5">
      <c r="A383" s="323">
        <v>1405</v>
      </c>
      <c r="B383" s="324" t="s">
        <v>1062</v>
      </c>
      <c r="C383" s="324" t="s">
        <v>366</v>
      </c>
      <c r="D383" s="6" t="s">
        <v>628</v>
      </c>
      <c r="E383" s="6" t="s">
        <v>1342</v>
      </c>
    </row>
    <row r="384" spans="1:5">
      <c r="A384" s="323">
        <v>1406</v>
      </c>
      <c r="B384" s="324" t="s">
        <v>1063</v>
      </c>
      <c r="C384" s="324" t="s">
        <v>367</v>
      </c>
      <c r="D384" s="6" t="s">
        <v>628</v>
      </c>
      <c r="E384" s="6" t="s">
        <v>1342</v>
      </c>
    </row>
    <row r="385" spans="1:5">
      <c r="A385" s="323">
        <v>1407</v>
      </c>
      <c r="B385" s="324" t="s">
        <v>1064</v>
      </c>
      <c r="C385" s="324" t="s">
        <v>368</v>
      </c>
      <c r="D385" s="6" t="s">
        <v>628</v>
      </c>
      <c r="E385" s="6" t="s">
        <v>1342</v>
      </c>
    </row>
    <row r="386" spans="1:5">
      <c r="A386" s="323">
        <v>1408</v>
      </c>
      <c r="B386" s="324" t="s">
        <v>1065</v>
      </c>
      <c r="C386" s="324" t="s">
        <v>369</v>
      </c>
      <c r="D386" s="6" t="s">
        <v>628</v>
      </c>
      <c r="E386" s="6" t="s">
        <v>1342</v>
      </c>
    </row>
    <row r="387" spans="1:5">
      <c r="A387" s="323">
        <v>1409</v>
      </c>
      <c r="B387" s="324" t="s">
        <v>1066</v>
      </c>
      <c r="C387" s="324" t="s">
        <v>370</v>
      </c>
      <c r="D387" s="6" t="s">
        <v>628</v>
      </c>
      <c r="E387" s="6" t="s">
        <v>1342</v>
      </c>
    </row>
    <row r="388" spans="1:5">
      <c r="A388" s="323">
        <v>1410</v>
      </c>
      <c r="B388" s="324" t="s">
        <v>1067</v>
      </c>
      <c r="C388" s="324" t="s">
        <v>371</v>
      </c>
      <c r="D388" s="6" t="s">
        <v>628</v>
      </c>
      <c r="E388" s="6" t="s">
        <v>1342</v>
      </c>
    </row>
    <row r="389" spans="1:5">
      <c r="A389" s="323">
        <v>1411</v>
      </c>
      <c r="B389" s="324" t="s">
        <v>1068</v>
      </c>
      <c r="C389" s="324" t="s">
        <v>372</v>
      </c>
      <c r="D389" s="6" t="s">
        <v>628</v>
      </c>
      <c r="E389" s="6" t="s">
        <v>1342</v>
      </c>
    </row>
    <row r="390" spans="1:5">
      <c r="A390" s="323">
        <v>1412</v>
      </c>
      <c r="B390" s="324" t="s">
        <v>1069</v>
      </c>
      <c r="C390" s="324" t="s">
        <v>373</v>
      </c>
      <c r="D390" s="6" t="s">
        <v>628</v>
      </c>
      <c r="E390" s="6" t="s">
        <v>1342</v>
      </c>
    </row>
    <row r="391" spans="1:5">
      <c r="A391" s="323">
        <v>1413</v>
      </c>
      <c r="B391" s="324" t="s">
        <v>1041</v>
      </c>
      <c r="C391" s="324" t="s">
        <v>346</v>
      </c>
      <c r="D391" s="6" t="s">
        <v>628</v>
      </c>
      <c r="E391" s="6" t="s">
        <v>1342</v>
      </c>
    </row>
    <row r="392" spans="1:5">
      <c r="A392" s="323">
        <v>1414</v>
      </c>
      <c r="B392" s="324" t="s">
        <v>1070</v>
      </c>
      <c r="C392" s="324" t="s">
        <v>374</v>
      </c>
      <c r="D392" s="6" t="s">
        <v>628</v>
      </c>
      <c r="E392" s="6" t="s">
        <v>1342</v>
      </c>
    </row>
    <row r="393" spans="1:5">
      <c r="A393" s="323">
        <v>1415</v>
      </c>
      <c r="B393" s="324" t="s">
        <v>1071</v>
      </c>
      <c r="C393" s="324" t="s">
        <v>375</v>
      </c>
      <c r="D393" s="6" t="s">
        <v>628</v>
      </c>
      <c r="E393" s="6" t="s">
        <v>1342</v>
      </c>
    </row>
    <row r="394" spans="1:5">
      <c r="A394" s="323">
        <v>1416</v>
      </c>
      <c r="B394" s="324" t="s">
        <v>1072</v>
      </c>
      <c r="C394" s="324" t="s">
        <v>376</v>
      </c>
      <c r="D394" s="6" t="s">
        <v>628</v>
      </c>
      <c r="E394" s="6" t="s">
        <v>1342</v>
      </c>
    </row>
    <row r="395" spans="1:5">
      <c r="A395" s="323">
        <v>1417</v>
      </c>
      <c r="B395" s="324" t="s">
        <v>1073</v>
      </c>
      <c r="C395" s="324" t="s">
        <v>377</v>
      </c>
      <c r="D395" s="6" t="s">
        <v>628</v>
      </c>
      <c r="E395" s="6" t="s">
        <v>1342</v>
      </c>
    </row>
    <row r="396" spans="1:5">
      <c r="A396" s="323">
        <v>1418</v>
      </c>
      <c r="B396" s="324" t="s">
        <v>1074</v>
      </c>
      <c r="C396" s="324" t="s">
        <v>378</v>
      </c>
      <c r="D396" s="6" t="s">
        <v>628</v>
      </c>
      <c r="E396" s="6" t="s">
        <v>1342</v>
      </c>
    </row>
    <row r="397" spans="1:5">
      <c r="A397" s="323">
        <v>1419</v>
      </c>
      <c r="B397" s="324" t="s">
        <v>1075</v>
      </c>
      <c r="C397" s="324" t="s">
        <v>379</v>
      </c>
      <c r="D397" s="6" t="s">
        <v>628</v>
      </c>
      <c r="E397" s="6" t="s">
        <v>1342</v>
      </c>
    </row>
    <row r="398" spans="1:5">
      <c r="A398" s="323">
        <v>1420</v>
      </c>
      <c r="B398" s="324" t="s">
        <v>1076</v>
      </c>
      <c r="C398" s="324" t="s">
        <v>380</v>
      </c>
      <c r="D398" s="6" t="s">
        <v>628</v>
      </c>
      <c r="E398" s="6" t="s">
        <v>1342</v>
      </c>
    </row>
    <row r="399" spans="1:5">
      <c r="A399" s="323">
        <v>1421</v>
      </c>
      <c r="B399" s="324" t="s">
        <v>1077</v>
      </c>
      <c r="C399" s="324" t="s">
        <v>381</v>
      </c>
      <c r="D399" s="6" t="s">
        <v>628</v>
      </c>
      <c r="E399" s="6" t="s">
        <v>1342</v>
      </c>
    </row>
    <row r="400" spans="1:5">
      <c r="A400" s="323">
        <v>1422</v>
      </c>
      <c r="B400" s="324" t="s">
        <v>1078</v>
      </c>
      <c r="C400" s="324" t="s">
        <v>382</v>
      </c>
      <c r="D400" s="6" t="s">
        <v>628</v>
      </c>
      <c r="E400" s="6" t="s">
        <v>1342</v>
      </c>
    </row>
    <row r="401" spans="1:5">
      <c r="A401" s="323">
        <v>1423</v>
      </c>
      <c r="B401" s="324" t="s">
        <v>1079</v>
      </c>
      <c r="C401" s="324" t="s">
        <v>383</v>
      </c>
      <c r="D401" s="6" t="s">
        <v>628</v>
      </c>
      <c r="E401" s="6" t="s">
        <v>1342</v>
      </c>
    </row>
    <row r="402" spans="1:5">
      <c r="A402" s="323">
        <v>1424</v>
      </c>
      <c r="B402" s="324" t="s">
        <v>1080</v>
      </c>
      <c r="C402" s="324" t="s">
        <v>384</v>
      </c>
      <c r="D402" s="6" t="s">
        <v>628</v>
      </c>
      <c r="E402" s="6" t="s">
        <v>1342</v>
      </c>
    </row>
    <row r="403" spans="1:5">
      <c r="A403" s="323">
        <v>1425</v>
      </c>
      <c r="B403" s="324" t="s">
        <v>1081</v>
      </c>
      <c r="C403" s="324" t="s">
        <v>385</v>
      </c>
      <c r="D403" s="6" t="s">
        <v>628</v>
      </c>
      <c r="E403" s="6" t="s">
        <v>1342</v>
      </c>
    </row>
    <row r="404" spans="1:5">
      <c r="A404" s="323">
        <v>1426</v>
      </c>
      <c r="B404" s="324" t="s">
        <v>1082</v>
      </c>
      <c r="C404" s="324" t="s">
        <v>386</v>
      </c>
      <c r="D404" s="6" t="s">
        <v>628</v>
      </c>
      <c r="E404" s="6" t="s">
        <v>1342</v>
      </c>
    </row>
    <row r="405" spans="1:5">
      <c r="A405" s="323">
        <v>1427</v>
      </c>
      <c r="B405" s="324" t="s">
        <v>1083</v>
      </c>
      <c r="C405" s="324" t="s">
        <v>387</v>
      </c>
      <c r="D405" s="6" t="s">
        <v>628</v>
      </c>
      <c r="E405" s="6" t="s">
        <v>1342</v>
      </c>
    </row>
    <row r="406" spans="1:5">
      <c r="A406" s="323">
        <v>1428</v>
      </c>
      <c r="B406" s="324" t="s">
        <v>1084</v>
      </c>
      <c r="C406" s="324" t="s">
        <v>1393</v>
      </c>
      <c r="D406" s="6" t="s">
        <v>628</v>
      </c>
      <c r="E406" s="6" t="s">
        <v>1342</v>
      </c>
    </row>
    <row r="407" spans="1:5">
      <c r="A407" s="323">
        <v>1429</v>
      </c>
      <c r="B407" s="324" t="s">
        <v>1085</v>
      </c>
      <c r="C407" s="324" t="s">
        <v>388</v>
      </c>
      <c r="D407" s="6" t="s">
        <v>628</v>
      </c>
      <c r="E407" s="6" t="s">
        <v>1342</v>
      </c>
    </row>
    <row r="408" spans="1:5">
      <c r="A408" s="323">
        <v>1430</v>
      </c>
      <c r="B408" s="324" t="s">
        <v>1086</v>
      </c>
      <c r="C408" s="324" t="s">
        <v>389</v>
      </c>
      <c r="D408" s="6" t="s">
        <v>628</v>
      </c>
      <c r="E408" s="6" t="s">
        <v>1342</v>
      </c>
    </row>
    <row r="409" spans="1:5">
      <c r="A409" s="323">
        <v>1431</v>
      </c>
      <c r="B409" s="324" t="s">
        <v>1087</v>
      </c>
      <c r="C409" s="324" t="s">
        <v>390</v>
      </c>
      <c r="D409" s="6" t="s">
        <v>628</v>
      </c>
      <c r="E409" s="6" t="s">
        <v>1342</v>
      </c>
    </row>
    <row r="410" spans="1:5">
      <c r="A410" s="323">
        <v>1432</v>
      </c>
      <c r="B410" s="324" t="s">
        <v>1088</v>
      </c>
      <c r="C410" s="324" t="s">
        <v>391</v>
      </c>
      <c r="D410" s="6" t="s">
        <v>628</v>
      </c>
      <c r="E410" s="6" t="s">
        <v>1342</v>
      </c>
    </row>
    <row r="411" spans="1:5">
      <c r="A411" s="323">
        <v>1434</v>
      </c>
      <c r="B411" s="324" t="s">
        <v>1089</v>
      </c>
      <c r="C411" s="324" t="s">
        <v>392</v>
      </c>
      <c r="D411" s="6" t="s">
        <v>628</v>
      </c>
      <c r="E411" s="6" t="s">
        <v>1342</v>
      </c>
    </row>
    <row r="412" spans="1:5">
      <c r="A412" s="323">
        <v>1435</v>
      </c>
      <c r="B412" s="324" t="s">
        <v>1090</v>
      </c>
      <c r="C412" s="324" t="s">
        <v>393</v>
      </c>
      <c r="D412" s="6" t="s">
        <v>628</v>
      </c>
      <c r="E412" s="6" t="s">
        <v>1342</v>
      </c>
    </row>
    <row r="413" spans="1:5">
      <c r="A413" s="323">
        <v>1501</v>
      </c>
      <c r="B413" s="324" t="s">
        <v>1091</v>
      </c>
      <c r="C413" s="324" t="s">
        <v>394</v>
      </c>
      <c r="D413" s="6" t="s">
        <v>628</v>
      </c>
      <c r="E413" s="6" t="s">
        <v>1342</v>
      </c>
    </row>
    <row r="414" spans="1:5">
      <c r="A414" s="323">
        <v>1502</v>
      </c>
      <c r="B414" s="324" t="s">
        <v>1092</v>
      </c>
      <c r="C414" s="324" t="s">
        <v>395</v>
      </c>
      <c r="D414" s="6" t="s">
        <v>628</v>
      </c>
      <c r="E414" s="6" t="s">
        <v>1342</v>
      </c>
    </row>
    <row r="415" spans="1:5">
      <c r="A415" s="323">
        <v>1503</v>
      </c>
      <c r="B415" s="324" t="s">
        <v>1093</v>
      </c>
      <c r="C415" s="324" t="s">
        <v>396</v>
      </c>
      <c r="D415" s="6" t="s">
        <v>628</v>
      </c>
      <c r="E415" s="6" t="s">
        <v>1342</v>
      </c>
    </row>
    <row r="416" spans="1:5">
      <c r="A416" s="323">
        <v>1504</v>
      </c>
      <c r="B416" s="324" t="s">
        <v>1094</v>
      </c>
      <c r="C416" s="324" t="s">
        <v>397</v>
      </c>
      <c r="D416" s="6" t="s">
        <v>628</v>
      </c>
      <c r="E416" s="6" t="s">
        <v>1342</v>
      </c>
    </row>
    <row r="417" spans="1:5">
      <c r="A417" s="323">
        <v>1505</v>
      </c>
      <c r="B417" s="324" t="s">
        <v>1095</v>
      </c>
      <c r="C417" s="324" t="s">
        <v>398</v>
      </c>
      <c r="D417" s="6" t="s">
        <v>628</v>
      </c>
      <c r="E417" s="6" t="s">
        <v>1342</v>
      </c>
    </row>
    <row r="418" spans="1:5">
      <c r="A418" s="323">
        <v>1506</v>
      </c>
      <c r="B418" s="324" t="s">
        <v>1096</v>
      </c>
      <c r="C418" s="324" t="s">
        <v>399</v>
      </c>
      <c r="D418" s="6" t="s">
        <v>628</v>
      </c>
      <c r="E418" s="6" t="s">
        <v>1342</v>
      </c>
    </row>
    <row r="419" spans="1:5">
      <c r="A419" s="323">
        <v>1507</v>
      </c>
      <c r="B419" s="324" t="s">
        <v>1097</v>
      </c>
      <c r="C419" s="324" t="s">
        <v>400</v>
      </c>
      <c r="D419" s="6" t="s">
        <v>628</v>
      </c>
      <c r="E419" s="6" t="s">
        <v>1342</v>
      </c>
    </row>
    <row r="420" spans="1:5">
      <c r="A420" s="323">
        <v>1508</v>
      </c>
      <c r="B420" s="324" t="s">
        <v>1098</v>
      </c>
      <c r="C420" s="324" t="s">
        <v>401</v>
      </c>
      <c r="D420" s="6" t="s">
        <v>628</v>
      </c>
      <c r="E420" s="6" t="s">
        <v>1342</v>
      </c>
    </row>
    <row r="421" spans="1:5">
      <c r="A421" s="323">
        <v>1509</v>
      </c>
      <c r="B421" s="324" t="s">
        <v>1099</v>
      </c>
      <c r="C421" s="324" t="s">
        <v>402</v>
      </c>
      <c r="D421" s="6" t="s">
        <v>628</v>
      </c>
      <c r="E421" s="6" t="s">
        <v>1342</v>
      </c>
    </row>
    <row r="422" spans="1:5">
      <c r="A422" s="323">
        <v>1510</v>
      </c>
      <c r="B422" s="324" t="s">
        <v>1100</v>
      </c>
      <c r="C422" s="324" t="s">
        <v>403</v>
      </c>
      <c r="D422" s="6" t="s">
        <v>628</v>
      </c>
      <c r="E422" s="6" t="s">
        <v>1342</v>
      </c>
    </row>
    <row r="423" spans="1:5">
      <c r="A423" s="323">
        <v>1511</v>
      </c>
      <c r="B423" s="324" t="s">
        <v>1101</v>
      </c>
      <c r="C423" s="324" t="s">
        <v>404</v>
      </c>
      <c r="D423" s="6" t="s">
        <v>628</v>
      </c>
      <c r="E423" s="6" t="s">
        <v>1342</v>
      </c>
    </row>
    <row r="424" spans="1:5">
      <c r="A424" s="323">
        <v>1512</v>
      </c>
      <c r="B424" s="324" t="s">
        <v>1102</v>
      </c>
      <c r="C424" s="324" t="s">
        <v>405</v>
      </c>
      <c r="D424" s="6" t="s">
        <v>628</v>
      </c>
      <c r="E424" s="6" t="s">
        <v>1342</v>
      </c>
    </row>
    <row r="425" spans="1:5">
      <c r="A425" s="323">
        <v>1513</v>
      </c>
      <c r="B425" s="324" t="s">
        <v>1103</v>
      </c>
      <c r="C425" s="324" t="s">
        <v>406</v>
      </c>
      <c r="D425" s="6" t="s">
        <v>628</v>
      </c>
      <c r="E425" s="6" t="s">
        <v>1342</v>
      </c>
    </row>
    <row r="426" spans="1:5">
      <c r="A426" s="323">
        <v>1514</v>
      </c>
      <c r="B426" s="324" t="s">
        <v>1104</v>
      </c>
      <c r="C426" s="324" t="s">
        <v>407</v>
      </c>
      <c r="D426" s="6" t="s">
        <v>628</v>
      </c>
      <c r="E426" s="6" t="s">
        <v>1342</v>
      </c>
    </row>
    <row r="427" spans="1:5">
      <c r="A427" s="323">
        <v>1515</v>
      </c>
      <c r="B427" s="324" t="s">
        <v>1105</v>
      </c>
      <c r="C427" s="324" t="s">
        <v>408</v>
      </c>
      <c r="D427" s="6" t="s">
        <v>628</v>
      </c>
      <c r="E427" s="6" t="s">
        <v>1342</v>
      </c>
    </row>
    <row r="428" spans="1:5">
      <c r="A428" s="323">
        <v>1516</v>
      </c>
      <c r="B428" s="324" t="s">
        <v>1106</v>
      </c>
      <c r="C428" s="324" t="s">
        <v>409</v>
      </c>
      <c r="D428" s="6" t="s">
        <v>628</v>
      </c>
      <c r="E428" s="6" t="s">
        <v>1342</v>
      </c>
    </row>
    <row r="429" spans="1:5">
      <c r="A429" s="323">
        <v>1517</v>
      </c>
      <c r="B429" s="324" t="s">
        <v>1107</v>
      </c>
      <c r="C429" s="324" t="s">
        <v>410</v>
      </c>
      <c r="D429" s="6" t="s">
        <v>628</v>
      </c>
      <c r="E429" s="6" t="s">
        <v>1342</v>
      </c>
    </row>
    <row r="430" spans="1:5">
      <c r="A430" s="323">
        <v>1518</v>
      </c>
      <c r="B430" s="324" t="s">
        <v>1108</v>
      </c>
      <c r="C430" s="324" t="s">
        <v>411</v>
      </c>
      <c r="D430" s="6" t="s">
        <v>628</v>
      </c>
      <c r="E430" s="6" t="s">
        <v>1342</v>
      </c>
    </row>
    <row r="431" spans="1:5">
      <c r="A431" s="323">
        <v>1519</v>
      </c>
      <c r="B431" s="324" t="s">
        <v>1109</v>
      </c>
      <c r="C431" s="324" t="s">
        <v>412</v>
      </c>
      <c r="D431" s="6" t="s">
        <v>628</v>
      </c>
      <c r="E431" s="6" t="s">
        <v>1342</v>
      </c>
    </row>
    <row r="432" spans="1:5">
      <c r="A432" s="323">
        <v>1520</v>
      </c>
      <c r="B432" s="324" t="s">
        <v>1110</v>
      </c>
      <c r="C432" s="324" t="s">
        <v>413</v>
      </c>
      <c r="D432" s="6" t="s">
        <v>628</v>
      </c>
      <c r="E432" s="6" t="s">
        <v>1342</v>
      </c>
    </row>
    <row r="433" spans="1:5">
      <c r="A433" s="323">
        <v>1521</v>
      </c>
      <c r="B433" s="324" t="s">
        <v>1111</v>
      </c>
      <c r="C433" s="324" t="s">
        <v>414</v>
      </c>
      <c r="D433" s="6" t="s">
        <v>628</v>
      </c>
      <c r="E433" s="6" t="s">
        <v>1342</v>
      </c>
    </row>
    <row r="434" spans="1:5">
      <c r="A434" s="323">
        <v>1522</v>
      </c>
      <c r="B434" s="324" t="s">
        <v>1112</v>
      </c>
      <c r="C434" s="324" t="s">
        <v>415</v>
      </c>
      <c r="D434" s="6" t="s">
        <v>628</v>
      </c>
      <c r="E434" s="6" t="s">
        <v>1342</v>
      </c>
    </row>
    <row r="435" spans="1:5">
      <c r="A435" s="323">
        <v>1523</v>
      </c>
      <c r="B435" s="324" t="s">
        <v>1113</v>
      </c>
      <c r="C435" s="324" t="s">
        <v>416</v>
      </c>
      <c r="D435" s="6" t="s">
        <v>628</v>
      </c>
      <c r="E435" s="6" t="s">
        <v>1342</v>
      </c>
    </row>
    <row r="436" spans="1:5">
      <c r="A436" s="323">
        <v>1524</v>
      </c>
      <c r="B436" s="324" t="s">
        <v>1114</v>
      </c>
      <c r="C436" s="324" t="s">
        <v>417</v>
      </c>
      <c r="D436" s="6" t="s">
        <v>628</v>
      </c>
      <c r="E436" s="6" t="s">
        <v>1342</v>
      </c>
    </row>
    <row r="437" spans="1:5">
      <c r="A437" s="323">
        <v>1525</v>
      </c>
      <c r="B437" s="324" t="s">
        <v>1115</v>
      </c>
      <c r="C437" s="324" t="s">
        <v>418</v>
      </c>
      <c r="D437" s="6" t="s">
        <v>628</v>
      </c>
      <c r="E437" s="6" t="s">
        <v>1342</v>
      </c>
    </row>
    <row r="438" spans="1:5">
      <c r="A438" s="323">
        <v>1526</v>
      </c>
      <c r="B438" s="324" t="s">
        <v>1116</v>
      </c>
      <c r="C438" s="324" t="s">
        <v>419</v>
      </c>
      <c r="D438" s="6" t="s">
        <v>628</v>
      </c>
      <c r="E438" s="6" t="s">
        <v>1342</v>
      </c>
    </row>
    <row r="439" spans="1:5">
      <c r="A439" s="323">
        <v>1527</v>
      </c>
      <c r="B439" s="324" t="s">
        <v>1117</v>
      </c>
      <c r="C439" s="324" t="s">
        <v>420</v>
      </c>
      <c r="D439" s="6" t="s">
        <v>628</v>
      </c>
      <c r="E439" s="6" t="s">
        <v>1342</v>
      </c>
    </row>
    <row r="440" spans="1:5">
      <c r="A440" s="323">
        <v>1528</v>
      </c>
      <c r="B440" s="324" t="s">
        <v>1118</v>
      </c>
      <c r="C440" s="324" t="s">
        <v>421</v>
      </c>
      <c r="D440" s="6" t="s">
        <v>628</v>
      </c>
      <c r="E440" s="6" t="s">
        <v>1342</v>
      </c>
    </row>
    <row r="441" spans="1:5">
      <c r="A441" s="323">
        <v>1529</v>
      </c>
      <c r="B441" s="324" t="s">
        <v>1119</v>
      </c>
      <c r="C441" s="324" t="s">
        <v>422</v>
      </c>
      <c r="D441" s="6" t="s">
        <v>628</v>
      </c>
      <c r="E441" s="6" t="s">
        <v>1342</v>
      </c>
    </row>
    <row r="442" spans="1:5">
      <c r="A442" s="323">
        <v>1530</v>
      </c>
      <c r="B442" s="324" t="s">
        <v>1120</v>
      </c>
      <c r="C442" s="324" t="s">
        <v>423</v>
      </c>
      <c r="D442" s="6" t="s">
        <v>628</v>
      </c>
      <c r="E442" s="6" t="s">
        <v>1342</v>
      </c>
    </row>
    <row r="443" spans="1:5">
      <c r="A443" s="323">
        <v>1531</v>
      </c>
      <c r="B443" s="324" t="s">
        <v>1121</v>
      </c>
      <c r="C443" s="324" t="s">
        <v>424</v>
      </c>
      <c r="D443" s="6" t="s">
        <v>628</v>
      </c>
      <c r="E443" s="6" t="s">
        <v>1342</v>
      </c>
    </row>
    <row r="444" spans="1:5">
      <c r="A444" s="323">
        <v>1532</v>
      </c>
      <c r="B444" s="324" t="s">
        <v>1122</v>
      </c>
      <c r="C444" s="324" t="s">
        <v>425</v>
      </c>
      <c r="D444" s="6" t="s">
        <v>628</v>
      </c>
      <c r="E444" s="6" t="s">
        <v>1342</v>
      </c>
    </row>
    <row r="445" spans="1:5">
      <c r="A445" s="323">
        <v>1533</v>
      </c>
      <c r="B445" s="324" t="s">
        <v>1123</v>
      </c>
      <c r="C445" s="324" t="s">
        <v>426</v>
      </c>
      <c r="D445" s="6" t="s">
        <v>628</v>
      </c>
      <c r="E445" s="6" t="s">
        <v>1342</v>
      </c>
    </row>
    <row r="446" spans="1:5">
      <c r="A446" s="323">
        <v>1534</v>
      </c>
      <c r="B446" s="324" t="s">
        <v>1124</v>
      </c>
      <c r="C446" s="324" t="s">
        <v>427</v>
      </c>
      <c r="D446" s="6" t="s">
        <v>628</v>
      </c>
      <c r="E446" s="6" t="s">
        <v>1342</v>
      </c>
    </row>
    <row r="447" spans="1:5">
      <c r="A447" s="323">
        <v>1535</v>
      </c>
      <c r="B447" s="324" t="s">
        <v>1125</v>
      </c>
      <c r="C447" s="324" t="s">
        <v>428</v>
      </c>
      <c r="D447" s="6" t="s">
        <v>628</v>
      </c>
      <c r="E447" s="6" t="s">
        <v>1342</v>
      </c>
    </row>
    <row r="448" spans="1:5">
      <c r="A448" s="323">
        <v>1536</v>
      </c>
      <c r="B448" s="324" t="s">
        <v>1126</v>
      </c>
      <c r="C448" s="324" t="s">
        <v>429</v>
      </c>
      <c r="D448" s="6" t="s">
        <v>628</v>
      </c>
      <c r="E448" s="6" t="s">
        <v>1342</v>
      </c>
    </row>
    <row r="449" spans="1:5">
      <c r="A449" s="323">
        <v>1537</v>
      </c>
      <c r="B449" s="324" t="s">
        <v>1127</v>
      </c>
      <c r="C449" s="324" t="s">
        <v>430</v>
      </c>
      <c r="D449" s="6" t="s">
        <v>628</v>
      </c>
      <c r="E449" s="6" t="s">
        <v>1342</v>
      </c>
    </row>
    <row r="450" spans="1:5">
      <c r="A450" s="323">
        <v>1538</v>
      </c>
      <c r="B450" s="324" t="s">
        <v>1128</v>
      </c>
      <c r="C450" s="324" t="s">
        <v>431</v>
      </c>
      <c r="D450" s="6" t="s">
        <v>628</v>
      </c>
      <c r="E450" s="6" t="s">
        <v>1342</v>
      </c>
    </row>
    <row r="451" spans="1:5">
      <c r="A451" s="323">
        <v>1539</v>
      </c>
      <c r="B451" s="324" t="s">
        <v>1129</v>
      </c>
      <c r="C451" s="324" t="s">
        <v>432</v>
      </c>
      <c r="D451" s="6" t="s">
        <v>628</v>
      </c>
      <c r="E451" s="6" t="s">
        <v>1342</v>
      </c>
    </row>
    <row r="452" spans="1:5">
      <c r="A452" s="323">
        <v>1540</v>
      </c>
      <c r="B452" s="324" t="s">
        <v>1130</v>
      </c>
      <c r="C452" s="324" t="s">
        <v>1254</v>
      </c>
      <c r="D452" s="6" t="s">
        <v>628</v>
      </c>
      <c r="E452" s="6" t="s">
        <v>1342</v>
      </c>
    </row>
    <row r="453" spans="1:5">
      <c r="A453" s="323">
        <v>1601</v>
      </c>
      <c r="B453" s="324" t="s">
        <v>1131</v>
      </c>
      <c r="C453" s="324" t="s">
        <v>433</v>
      </c>
      <c r="D453" s="6" t="s">
        <v>628</v>
      </c>
      <c r="E453" s="6" t="s">
        <v>1342</v>
      </c>
    </row>
    <row r="454" spans="1:5">
      <c r="A454" s="323">
        <v>1602</v>
      </c>
      <c r="B454" s="324" t="s">
        <v>1132</v>
      </c>
      <c r="C454" s="324" t="s">
        <v>434</v>
      </c>
      <c r="D454" s="6" t="s">
        <v>628</v>
      </c>
      <c r="E454" s="6" t="s">
        <v>1342</v>
      </c>
    </row>
    <row r="455" spans="1:5">
      <c r="A455" s="323">
        <v>1603</v>
      </c>
      <c r="B455" s="324" t="s">
        <v>1133</v>
      </c>
      <c r="C455" s="324" t="s">
        <v>435</v>
      </c>
      <c r="D455" s="6" t="s">
        <v>628</v>
      </c>
      <c r="E455" s="6" t="s">
        <v>1342</v>
      </c>
    </row>
    <row r="456" spans="1:5">
      <c r="A456" s="323">
        <v>1604</v>
      </c>
      <c r="B456" s="324" t="s">
        <v>1134</v>
      </c>
      <c r="C456" s="324" t="s">
        <v>436</v>
      </c>
      <c r="D456" s="6" t="s">
        <v>628</v>
      </c>
      <c r="E456" s="6" t="s">
        <v>1342</v>
      </c>
    </row>
    <row r="457" spans="1:5">
      <c r="A457" s="323">
        <v>1605</v>
      </c>
      <c r="B457" s="324" t="s">
        <v>1135</v>
      </c>
      <c r="C457" s="324" t="s">
        <v>437</v>
      </c>
      <c r="D457" s="6" t="s">
        <v>628</v>
      </c>
      <c r="E457" s="6" t="s">
        <v>1342</v>
      </c>
    </row>
    <row r="458" spans="1:5">
      <c r="A458" s="323">
        <v>1606</v>
      </c>
      <c r="B458" s="324" t="s">
        <v>1136</v>
      </c>
      <c r="C458" s="324" t="s">
        <v>438</v>
      </c>
      <c r="D458" s="6" t="s">
        <v>628</v>
      </c>
      <c r="E458" s="6" t="s">
        <v>1342</v>
      </c>
    </row>
    <row r="459" spans="1:5">
      <c r="A459" s="323">
        <v>1607</v>
      </c>
      <c r="B459" s="324" t="s">
        <v>1137</v>
      </c>
      <c r="C459" s="324" t="s">
        <v>439</v>
      </c>
      <c r="D459" s="6" t="s">
        <v>628</v>
      </c>
      <c r="E459" s="6" t="s">
        <v>1342</v>
      </c>
    </row>
    <row r="460" spans="1:5">
      <c r="A460" s="323">
        <v>1608</v>
      </c>
      <c r="B460" s="324" t="s">
        <v>1138</v>
      </c>
      <c r="C460" s="324" t="s">
        <v>440</v>
      </c>
      <c r="D460" s="6" t="s">
        <v>628</v>
      </c>
      <c r="E460" s="6" t="s">
        <v>1342</v>
      </c>
    </row>
    <row r="461" spans="1:5">
      <c r="A461" s="323">
        <v>1609</v>
      </c>
      <c r="B461" s="324" t="s">
        <v>1139</v>
      </c>
      <c r="C461" s="324" t="s">
        <v>441</v>
      </c>
      <c r="D461" s="6" t="s">
        <v>628</v>
      </c>
      <c r="E461" s="6" t="s">
        <v>1342</v>
      </c>
    </row>
    <row r="462" spans="1:5">
      <c r="A462" s="323">
        <v>1610</v>
      </c>
      <c r="B462" s="324" t="s">
        <v>1140</v>
      </c>
      <c r="C462" s="324" t="s">
        <v>1394</v>
      </c>
      <c r="D462" s="6" t="s">
        <v>628</v>
      </c>
      <c r="E462" s="6" t="s">
        <v>1342</v>
      </c>
    </row>
    <row r="463" spans="1:5">
      <c r="A463" s="323">
        <v>1611</v>
      </c>
      <c r="B463" s="324" t="s">
        <v>1141</v>
      </c>
      <c r="C463" s="324" t="s">
        <v>442</v>
      </c>
      <c r="D463" s="6" t="s">
        <v>628</v>
      </c>
      <c r="E463" s="6" t="s">
        <v>1342</v>
      </c>
    </row>
    <row r="464" spans="1:5">
      <c r="A464" s="323">
        <v>1701</v>
      </c>
      <c r="B464" s="324" t="s">
        <v>1142</v>
      </c>
      <c r="C464" s="324" t="s">
        <v>1395</v>
      </c>
      <c r="D464" s="6" t="s">
        <v>628</v>
      </c>
      <c r="E464" s="6" t="s">
        <v>1342</v>
      </c>
    </row>
    <row r="465" spans="1:5">
      <c r="A465" s="323">
        <v>1702</v>
      </c>
      <c r="B465" s="324" t="s">
        <v>1143</v>
      </c>
      <c r="C465" s="324" t="s">
        <v>443</v>
      </c>
      <c r="D465" s="6" t="s">
        <v>628</v>
      </c>
      <c r="E465" s="6" t="s">
        <v>1342</v>
      </c>
    </row>
    <row r="466" spans="1:5">
      <c r="A466" s="323">
        <v>1703</v>
      </c>
      <c r="B466" s="324" t="s">
        <v>1144</v>
      </c>
      <c r="C466" s="324" t="s">
        <v>444</v>
      </c>
      <c r="D466" s="6" t="s">
        <v>628</v>
      </c>
      <c r="E466" s="6" t="s">
        <v>1342</v>
      </c>
    </row>
    <row r="467" spans="1:5">
      <c r="A467" s="323">
        <v>1704</v>
      </c>
      <c r="B467" s="324" t="s">
        <v>1145</v>
      </c>
      <c r="C467" s="324" t="s">
        <v>1396</v>
      </c>
      <c r="D467" s="6" t="s">
        <v>628</v>
      </c>
      <c r="E467" s="6" t="s">
        <v>1342</v>
      </c>
    </row>
    <row r="468" spans="1:5">
      <c r="A468" s="323">
        <v>1705</v>
      </c>
      <c r="B468" s="324" t="s">
        <v>1146</v>
      </c>
      <c r="C468" s="324" t="s">
        <v>1397</v>
      </c>
      <c r="D468" s="6" t="s">
        <v>628</v>
      </c>
      <c r="E468" s="6" t="s">
        <v>1342</v>
      </c>
    </row>
    <row r="469" spans="1:5">
      <c r="A469" s="323">
        <v>1706</v>
      </c>
      <c r="B469" s="324" t="s">
        <v>1147</v>
      </c>
      <c r="C469" s="324" t="s">
        <v>445</v>
      </c>
      <c r="D469" s="6" t="s">
        <v>628</v>
      </c>
      <c r="E469" s="6" t="s">
        <v>1342</v>
      </c>
    </row>
    <row r="470" spans="1:5">
      <c r="A470" s="323">
        <v>1707</v>
      </c>
      <c r="B470" s="324" t="s">
        <v>1148</v>
      </c>
      <c r="C470" s="324" t="s">
        <v>446</v>
      </c>
      <c r="D470" s="6" t="s">
        <v>628</v>
      </c>
      <c r="E470" s="6" t="s">
        <v>1342</v>
      </c>
    </row>
    <row r="471" spans="1:5">
      <c r="A471" s="323">
        <v>1708</v>
      </c>
      <c r="B471" s="324" t="s">
        <v>1149</v>
      </c>
      <c r="C471" s="324" t="s">
        <v>447</v>
      </c>
      <c r="D471" s="6" t="s">
        <v>628</v>
      </c>
      <c r="E471" s="6" t="s">
        <v>1342</v>
      </c>
    </row>
    <row r="472" spans="1:5">
      <c r="A472" s="323">
        <v>1709</v>
      </c>
      <c r="B472" s="324" t="s">
        <v>1150</v>
      </c>
      <c r="C472" s="324" t="s">
        <v>448</v>
      </c>
      <c r="D472" s="6" t="s">
        <v>628</v>
      </c>
      <c r="E472" s="6" t="s">
        <v>1342</v>
      </c>
    </row>
    <row r="473" spans="1:5">
      <c r="A473" s="323">
        <v>1710</v>
      </c>
      <c r="B473" s="324" t="s">
        <v>1151</v>
      </c>
      <c r="C473" s="324" t="s">
        <v>449</v>
      </c>
      <c r="D473" s="6" t="s">
        <v>628</v>
      </c>
      <c r="E473" s="6" t="s">
        <v>1342</v>
      </c>
    </row>
    <row r="474" spans="1:5">
      <c r="A474" s="323">
        <v>1711</v>
      </c>
      <c r="B474" s="324" t="s">
        <v>1152</v>
      </c>
      <c r="C474" s="324" t="s">
        <v>450</v>
      </c>
      <c r="D474" s="6" t="s">
        <v>628</v>
      </c>
      <c r="E474" s="6" t="s">
        <v>1342</v>
      </c>
    </row>
    <row r="475" spans="1:5">
      <c r="A475" s="323">
        <v>1712</v>
      </c>
      <c r="B475" s="324" t="s">
        <v>1153</v>
      </c>
      <c r="C475" s="324" t="s">
        <v>451</v>
      </c>
      <c r="D475" s="6" t="s">
        <v>628</v>
      </c>
      <c r="E475" s="6" t="s">
        <v>1342</v>
      </c>
    </row>
    <row r="476" spans="1:5">
      <c r="A476" s="323">
        <v>1713</v>
      </c>
      <c r="B476" s="324" t="s">
        <v>1154</v>
      </c>
      <c r="C476" s="324" t="s">
        <v>452</v>
      </c>
      <c r="D476" s="6" t="s">
        <v>628</v>
      </c>
      <c r="E476" s="6" t="s">
        <v>1342</v>
      </c>
    </row>
    <row r="477" spans="1:5">
      <c r="A477" s="323">
        <v>1714</v>
      </c>
      <c r="B477" s="324" t="s">
        <v>1155</v>
      </c>
      <c r="C477" s="324" t="s">
        <v>453</v>
      </c>
      <c r="D477" s="6" t="s">
        <v>628</v>
      </c>
      <c r="E477" s="6" t="s">
        <v>1342</v>
      </c>
    </row>
    <row r="478" spans="1:5">
      <c r="A478" s="323">
        <v>1715</v>
      </c>
      <c r="B478" s="324" t="s">
        <v>1156</v>
      </c>
      <c r="C478" s="324" t="s">
        <v>454</v>
      </c>
      <c r="D478" s="6" t="s">
        <v>628</v>
      </c>
      <c r="E478" s="6" t="s">
        <v>1342</v>
      </c>
    </row>
    <row r="479" spans="1:5">
      <c r="A479" s="323">
        <v>1716</v>
      </c>
      <c r="B479" s="324" t="s">
        <v>1157</v>
      </c>
      <c r="C479" s="324" t="s">
        <v>455</v>
      </c>
      <c r="D479" s="6" t="s">
        <v>628</v>
      </c>
      <c r="E479" s="6" t="s">
        <v>1342</v>
      </c>
    </row>
    <row r="480" spans="1:5">
      <c r="A480" s="323">
        <v>1717</v>
      </c>
      <c r="B480" s="324" t="s">
        <v>1158</v>
      </c>
      <c r="C480" s="324" t="s">
        <v>456</v>
      </c>
      <c r="D480" s="6" t="s">
        <v>628</v>
      </c>
      <c r="E480" s="6" t="s">
        <v>1342</v>
      </c>
    </row>
    <row r="481" spans="1:5">
      <c r="A481" s="323">
        <v>1718</v>
      </c>
      <c r="B481" s="324" t="s">
        <v>1159</v>
      </c>
      <c r="C481" s="324" t="s">
        <v>457</v>
      </c>
      <c r="D481" s="6" t="s">
        <v>628</v>
      </c>
      <c r="E481" s="6" t="s">
        <v>1342</v>
      </c>
    </row>
    <row r="482" spans="1:5">
      <c r="A482" s="323">
        <v>1720</v>
      </c>
      <c r="B482" s="324" t="s">
        <v>1160</v>
      </c>
      <c r="C482" s="324" t="s">
        <v>458</v>
      </c>
      <c r="D482" s="6" t="s">
        <v>628</v>
      </c>
      <c r="E482" s="6" t="s">
        <v>1342</v>
      </c>
    </row>
    <row r="483" spans="1:5">
      <c r="A483" s="323">
        <v>1721</v>
      </c>
      <c r="B483" s="324" t="s">
        <v>1161</v>
      </c>
      <c r="C483" s="324" t="s">
        <v>459</v>
      </c>
      <c r="D483" s="6" t="s">
        <v>628</v>
      </c>
      <c r="E483" s="6" t="s">
        <v>1342</v>
      </c>
    </row>
    <row r="484" spans="1:5">
      <c r="A484" s="323">
        <v>1722</v>
      </c>
      <c r="B484" s="324" t="s">
        <v>1162</v>
      </c>
      <c r="C484" s="324" t="s">
        <v>460</v>
      </c>
      <c r="D484" s="6" t="s">
        <v>628</v>
      </c>
      <c r="E484" s="6" t="s">
        <v>1342</v>
      </c>
    </row>
    <row r="485" spans="1:5">
      <c r="A485" s="323">
        <v>1723</v>
      </c>
      <c r="B485" s="324" t="s">
        <v>1163</v>
      </c>
      <c r="C485" s="324" t="s">
        <v>461</v>
      </c>
      <c r="D485" s="6" t="s">
        <v>628</v>
      </c>
      <c r="E485" s="6" t="s">
        <v>1342</v>
      </c>
    </row>
    <row r="486" spans="1:5">
      <c r="A486" s="323">
        <v>1724</v>
      </c>
      <c r="B486" s="324" t="s">
        <v>1164</v>
      </c>
      <c r="C486" s="324" t="s">
        <v>462</v>
      </c>
      <c r="D486" s="6" t="s">
        <v>628</v>
      </c>
      <c r="E486" s="6" t="s">
        <v>1342</v>
      </c>
    </row>
    <row r="487" spans="1:5">
      <c r="A487" s="323">
        <v>1725</v>
      </c>
      <c r="B487" s="324" t="s">
        <v>1165</v>
      </c>
      <c r="C487" s="324" t="s">
        <v>463</v>
      </c>
      <c r="D487" s="6" t="s">
        <v>628</v>
      </c>
      <c r="E487" s="6" t="s">
        <v>1342</v>
      </c>
    </row>
    <row r="488" spans="1:5">
      <c r="A488" s="323">
        <v>1726</v>
      </c>
      <c r="B488" s="324" t="s">
        <v>1166</v>
      </c>
      <c r="C488" s="324" t="s">
        <v>464</v>
      </c>
      <c r="D488" s="6" t="s">
        <v>628</v>
      </c>
      <c r="E488" s="6" t="s">
        <v>1342</v>
      </c>
    </row>
    <row r="489" spans="1:5">
      <c r="A489" s="323">
        <v>1727</v>
      </c>
      <c r="B489" s="324" t="s">
        <v>1167</v>
      </c>
      <c r="C489" s="324" t="s">
        <v>465</v>
      </c>
      <c r="D489" s="6" t="s">
        <v>628</v>
      </c>
      <c r="E489" s="6" t="s">
        <v>1342</v>
      </c>
    </row>
    <row r="490" spans="1:5">
      <c r="A490" s="323">
        <v>1728</v>
      </c>
      <c r="B490" s="324" t="s">
        <v>1168</v>
      </c>
      <c r="C490" s="324" t="s">
        <v>466</v>
      </c>
      <c r="D490" s="6" t="s">
        <v>628</v>
      </c>
      <c r="E490" s="6" t="s">
        <v>1342</v>
      </c>
    </row>
    <row r="491" spans="1:5">
      <c r="A491" s="323">
        <v>1729</v>
      </c>
      <c r="B491" s="324" t="s">
        <v>1169</v>
      </c>
      <c r="C491" s="324" t="s">
        <v>467</v>
      </c>
      <c r="D491" s="6" t="s">
        <v>628</v>
      </c>
      <c r="E491" s="6" t="s">
        <v>1342</v>
      </c>
    </row>
    <row r="492" spans="1:5">
      <c r="A492" s="323">
        <v>1730</v>
      </c>
      <c r="B492" s="324" t="s">
        <v>1170</v>
      </c>
      <c r="C492" s="324" t="s">
        <v>468</v>
      </c>
      <c r="D492" s="6" t="s">
        <v>628</v>
      </c>
      <c r="E492" s="6" t="s">
        <v>1342</v>
      </c>
    </row>
    <row r="493" spans="1:5">
      <c r="A493" s="323">
        <v>1731</v>
      </c>
      <c r="B493" s="324" t="s">
        <v>1171</v>
      </c>
      <c r="C493" s="324" t="s">
        <v>469</v>
      </c>
      <c r="D493" s="6" t="s">
        <v>628</v>
      </c>
      <c r="E493" s="6" t="s">
        <v>1342</v>
      </c>
    </row>
    <row r="494" spans="1:5">
      <c r="A494" s="323">
        <v>1732</v>
      </c>
      <c r="B494" s="324" t="s">
        <v>1172</v>
      </c>
      <c r="C494" s="324" t="s">
        <v>470</v>
      </c>
      <c r="D494" s="6" t="s">
        <v>628</v>
      </c>
      <c r="E494" s="6" t="s">
        <v>1342</v>
      </c>
    </row>
    <row r="495" spans="1:5">
      <c r="A495" s="323">
        <v>1733</v>
      </c>
      <c r="B495" s="324" t="s">
        <v>1173</v>
      </c>
      <c r="C495" s="324" t="s">
        <v>471</v>
      </c>
      <c r="D495" s="6" t="s">
        <v>628</v>
      </c>
      <c r="E495" s="6" t="s">
        <v>1342</v>
      </c>
    </row>
    <row r="496" spans="1:5">
      <c r="A496" s="323">
        <v>1734</v>
      </c>
      <c r="B496" s="324" t="s">
        <v>1174</v>
      </c>
      <c r="C496" s="324" t="s">
        <v>472</v>
      </c>
      <c r="D496" s="6" t="s">
        <v>628</v>
      </c>
      <c r="E496" s="6" t="s">
        <v>1342</v>
      </c>
    </row>
    <row r="497" spans="1:5">
      <c r="A497" s="323">
        <v>1735</v>
      </c>
      <c r="B497" s="324" t="s">
        <v>1175</v>
      </c>
      <c r="C497" s="324" t="s">
        <v>473</v>
      </c>
      <c r="D497" s="6" t="s">
        <v>628</v>
      </c>
      <c r="E497" s="6" t="s">
        <v>1342</v>
      </c>
    </row>
    <row r="498" spans="1:5">
      <c r="A498" s="323">
        <v>1736</v>
      </c>
      <c r="B498" s="324" t="s">
        <v>1176</v>
      </c>
      <c r="C498" s="324" t="s">
        <v>474</v>
      </c>
      <c r="D498" s="6" t="s">
        <v>628</v>
      </c>
      <c r="E498" s="6" t="s">
        <v>1342</v>
      </c>
    </row>
    <row r="499" spans="1:5">
      <c r="A499" s="323">
        <v>1737</v>
      </c>
      <c r="B499" s="324" t="s">
        <v>1177</v>
      </c>
      <c r="C499" s="324" t="s">
        <v>475</v>
      </c>
      <c r="D499" s="6" t="s">
        <v>628</v>
      </c>
      <c r="E499" s="6" t="s">
        <v>1342</v>
      </c>
    </row>
    <row r="500" spans="1:5">
      <c r="A500" s="323">
        <v>1738</v>
      </c>
      <c r="B500" s="324" t="s">
        <v>1178</v>
      </c>
      <c r="C500" s="324" t="s">
        <v>476</v>
      </c>
      <c r="D500" s="6" t="s">
        <v>628</v>
      </c>
      <c r="E500" s="6" t="s">
        <v>1342</v>
      </c>
    </row>
    <row r="501" spans="1:5">
      <c r="A501" s="323">
        <v>1739</v>
      </c>
      <c r="B501" s="324" t="s">
        <v>1179</v>
      </c>
      <c r="C501" s="324" t="s">
        <v>477</v>
      </c>
      <c r="D501" s="6" t="s">
        <v>628</v>
      </c>
      <c r="E501" s="6" t="s">
        <v>1342</v>
      </c>
    </row>
    <row r="502" spans="1:5">
      <c r="A502" s="323">
        <v>1740</v>
      </c>
      <c r="B502" s="324" t="s">
        <v>1180</v>
      </c>
      <c r="C502" s="324" t="s">
        <v>478</v>
      </c>
      <c r="D502" s="6" t="s">
        <v>628</v>
      </c>
      <c r="E502" s="6" t="s">
        <v>1342</v>
      </c>
    </row>
    <row r="503" spans="1:5">
      <c r="A503" s="323">
        <v>1741</v>
      </c>
      <c r="B503" s="324" t="s">
        <v>1181</v>
      </c>
      <c r="C503" s="324" t="s">
        <v>479</v>
      </c>
      <c r="D503" s="6" t="s">
        <v>628</v>
      </c>
      <c r="E503" s="6" t="s">
        <v>1342</v>
      </c>
    </row>
    <row r="504" spans="1:5">
      <c r="A504" s="323">
        <v>1742</v>
      </c>
      <c r="B504" s="324" t="s">
        <v>1182</v>
      </c>
      <c r="C504" s="324" t="s">
        <v>480</v>
      </c>
      <c r="D504" s="6" t="s">
        <v>628</v>
      </c>
      <c r="E504" s="6" t="s">
        <v>1342</v>
      </c>
    </row>
    <row r="505" spans="1:5">
      <c r="A505" s="323">
        <v>1743</v>
      </c>
      <c r="B505" s="324" t="s">
        <v>1183</v>
      </c>
      <c r="C505" s="324" t="s">
        <v>481</v>
      </c>
      <c r="D505" s="6" t="s">
        <v>628</v>
      </c>
      <c r="E505" s="6" t="s">
        <v>1342</v>
      </c>
    </row>
    <row r="506" spans="1:5">
      <c r="A506" s="323">
        <v>1744</v>
      </c>
      <c r="B506" s="324" t="s">
        <v>1184</v>
      </c>
      <c r="C506" s="324" t="s">
        <v>482</v>
      </c>
      <c r="D506" s="6" t="s">
        <v>628</v>
      </c>
      <c r="E506" s="6" t="s">
        <v>1342</v>
      </c>
    </row>
    <row r="507" spans="1:5">
      <c r="A507" s="323">
        <v>1745</v>
      </c>
      <c r="B507" s="324" t="s">
        <v>1185</v>
      </c>
      <c r="C507" s="324" t="s">
        <v>483</v>
      </c>
      <c r="D507" s="6" t="s">
        <v>628</v>
      </c>
      <c r="E507" s="6" t="s">
        <v>1342</v>
      </c>
    </row>
    <row r="508" spans="1:5">
      <c r="A508" s="323">
        <v>1746</v>
      </c>
      <c r="B508" s="324" t="s">
        <v>1186</v>
      </c>
      <c r="C508" s="324" t="s">
        <v>484</v>
      </c>
      <c r="D508" s="6" t="s">
        <v>628</v>
      </c>
      <c r="E508" s="6" t="s">
        <v>1342</v>
      </c>
    </row>
    <row r="509" spans="1:5">
      <c r="A509" s="323">
        <v>1747</v>
      </c>
      <c r="B509" s="324" t="s">
        <v>1140</v>
      </c>
      <c r="C509" s="324" t="s">
        <v>1394</v>
      </c>
      <c r="D509" s="6" t="s">
        <v>628</v>
      </c>
      <c r="E509" s="6" t="s">
        <v>1342</v>
      </c>
    </row>
    <row r="510" spans="1:5">
      <c r="A510" s="323">
        <v>1748</v>
      </c>
      <c r="B510" s="324" t="s">
        <v>1187</v>
      </c>
      <c r="C510" s="324" t="s">
        <v>485</v>
      </c>
      <c r="D510" s="6" t="s">
        <v>628</v>
      </c>
      <c r="E510" s="6" t="s">
        <v>1342</v>
      </c>
    </row>
    <row r="511" spans="1:5">
      <c r="A511" s="323">
        <v>1749</v>
      </c>
      <c r="B511" s="324" t="s">
        <v>1188</v>
      </c>
      <c r="C511" s="324" t="s">
        <v>486</v>
      </c>
      <c r="D511" s="6" t="s">
        <v>628</v>
      </c>
      <c r="E511" s="6" t="s">
        <v>1342</v>
      </c>
    </row>
    <row r="512" spans="1:5">
      <c r="A512" s="323">
        <v>1750</v>
      </c>
      <c r="B512" s="324" t="s">
        <v>1189</v>
      </c>
      <c r="C512" s="324" t="s">
        <v>487</v>
      </c>
      <c r="D512" s="6" t="s">
        <v>628</v>
      </c>
      <c r="E512" s="6" t="s">
        <v>1342</v>
      </c>
    </row>
    <row r="513" spans="1:5">
      <c r="A513" s="323">
        <v>1751</v>
      </c>
      <c r="B513" s="324" t="s">
        <v>1190</v>
      </c>
      <c r="C513" s="324" t="s">
        <v>488</v>
      </c>
      <c r="D513" s="6" t="s">
        <v>628</v>
      </c>
      <c r="E513" s="6" t="s">
        <v>1342</v>
      </c>
    </row>
    <row r="514" spans="1:5">
      <c r="A514" s="323">
        <v>1752</v>
      </c>
      <c r="B514" s="324" t="s">
        <v>1191</v>
      </c>
      <c r="C514" s="324" t="s">
        <v>489</v>
      </c>
      <c r="D514" s="6" t="s">
        <v>628</v>
      </c>
      <c r="E514" s="6" t="s">
        <v>1342</v>
      </c>
    </row>
    <row r="515" spans="1:5">
      <c r="A515" s="323">
        <v>1753</v>
      </c>
      <c r="B515" s="324" t="s">
        <v>1192</v>
      </c>
      <c r="C515" s="324" t="s">
        <v>490</v>
      </c>
      <c r="D515" s="6" t="s">
        <v>628</v>
      </c>
      <c r="E515" s="6" t="s">
        <v>1342</v>
      </c>
    </row>
    <row r="516" spans="1:5">
      <c r="A516" s="323">
        <v>1754</v>
      </c>
      <c r="B516" s="324" t="s">
        <v>1193</v>
      </c>
      <c r="C516" s="324" t="s">
        <v>491</v>
      </c>
      <c r="D516" s="6" t="s">
        <v>628</v>
      </c>
      <c r="E516" s="6" t="s">
        <v>1342</v>
      </c>
    </row>
    <row r="517" spans="1:5">
      <c r="A517" s="323">
        <v>1755</v>
      </c>
      <c r="B517" s="324" t="s">
        <v>1194</v>
      </c>
      <c r="C517" s="324" t="s">
        <v>492</v>
      </c>
      <c r="D517" s="6" t="s">
        <v>628</v>
      </c>
      <c r="E517" s="6" t="s">
        <v>1342</v>
      </c>
    </row>
    <row r="518" spans="1:5">
      <c r="A518" s="323">
        <v>1756</v>
      </c>
      <c r="B518" s="324" t="s">
        <v>1195</v>
      </c>
      <c r="C518" s="324" t="s">
        <v>493</v>
      </c>
      <c r="D518" s="6" t="s">
        <v>628</v>
      </c>
      <c r="E518" s="6" t="s">
        <v>1342</v>
      </c>
    </row>
    <row r="519" spans="1:5">
      <c r="A519" s="323">
        <v>1801</v>
      </c>
      <c r="B519" s="324" t="s">
        <v>1196</v>
      </c>
      <c r="C519" s="324" t="s">
        <v>494</v>
      </c>
      <c r="D519" s="6" t="s">
        <v>628</v>
      </c>
      <c r="E519" s="6" t="s">
        <v>1342</v>
      </c>
    </row>
    <row r="520" spans="1:5">
      <c r="A520" s="323">
        <v>1802</v>
      </c>
      <c r="B520" s="324" t="s">
        <v>1178</v>
      </c>
      <c r="C520" s="324" t="s">
        <v>476</v>
      </c>
      <c r="D520" s="6" t="s">
        <v>628</v>
      </c>
      <c r="E520" s="6" t="s">
        <v>1342</v>
      </c>
    </row>
    <row r="521" spans="1:5">
      <c r="A521" s="323">
        <v>1803</v>
      </c>
      <c r="B521" s="324" t="s">
        <v>1197</v>
      </c>
      <c r="C521" s="324" t="s">
        <v>495</v>
      </c>
      <c r="D521" s="6" t="s">
        <v>628</v>
      </c>
      <c r="E521" s="6" t="s">
        <v>1342</v>
      </c>
    </row>
    <row r="522" spans="1:5">
      <c r="A522" s="323">
        <v>1805</v>
      </c>
      <c r="B522" s="324" t="s">
        <v>1198</v>
      </c>
      <c r="C522" s="324" t="s">
        <v>496</v>
      </c>
      <c r="D522" s="6" t="s">
        <v>628</v>
      </c>
      <c r="E522" s="6" t="s">
        <v>1342</v>
      </c>
    </row>
    <row r="523" spans="1:5">
      <c r="A523" s="323">
        <v>1806</v>
      </c>
      <c r="B523" s="324" t="s">
        <v>1199</v>
      </c>
      <c r="C523" s="324" t="s">
        <v>497</v>
      </c>
      <c r="D523" s="6" t="s">
        <v>628</v>
      </c>
      <c r="E523" s="6" t="s">
        <v>1342</v>
      </c>
    </row>
    <row r="524" spans="1:5">
      <c r="A524" s="323">
        <v>1807</v>
      </c>
      <c r="B524" s="324" t="s">
        <v>1200</v>
      </c>
      <c r="C524" s="324" t="s">
        <v>498</v>
      </c>
      <c r="D524" s="6" t="s">
        <v>628</v>
      </c>
      <c r="E524" s="6" t="s">
        <v>1342</v>
      </c>
    </row>
    <row r="525" spans="1:5">
      <c r="A525" s="323">
        <v>1808</v>
      </c>
      <c r="B525" s="324" t="s">
        <v>1201</v>
      </c>
      <c r="C525" s="324" t="s">
        <v>499</v>
      </c>
      <c r="D525" s="6" t="s">
        <v>628</v>
      </c>
      <c r="E525" s="6" t="s">
        <v>1342</v>
      </c>
    </row>
    <row r="526" spans="1:5">
      <c r="A526" s="323">
        <v>1809</v>
      </c>
      <c r="B526" s="324" t="s">
        <v>1202</v>
      </c>
      <c r="C526" s="324" t="s">
        <v>500</v>
      </c>
      <c r="D526" s="6" t="s">
        <v>628</v>
      </c>
      <c r="E526" s="6" t="s">
        <v>1342</v>
      </c>
    </row>
    <row r="527" spans="1:5">
      <c r="A527" s="323">
        <v>1810</v>
      </c>
      <c r="B527" s="324" t="s">
        <v>1203</v>
      </c>
      <c r="C527" s="324" t="s">
        <v>501</v>
      </c>
      <c r="D527" s="6" t="s">
        <v>628</v>
      </c>
      <c r="E527" s="6" t="s">
        <v>1342</v>
      </c>
    </row>
    <row r="528" spans="1:5">
      <c r="A528" s="323">
        <v>1811</v>
      </c>
      <c r="B528" s="324" t="s">
        <v>1204</v>
      </c>
      <c r="C528" s="324" t="s">
        <v>502</v>
      </c>
      <c r="D528" s="6" t="s">
        <v>628</v>
      </c>
      <c r="E528" s="6" t="s">
        <v>1342</v>
      </c>
    </row>
    <row r="529" spans="1:5">
      <c r="A529" s="323">
        <v>1812</v>
      </c>
      <c r="B529" s="324" t="s">
        <v>1205</v>
      </c>
      <c r="C529" s="324" t="s">
        <v>503</v>
      </c>
      <c r="D529" s="6" t="s">
        <v>628</v>
      </c>
      <c r="E529" s="6" t="s">
        <v>1342</v>
      </c>
    </row>
    <row r="530" spans="1:5">
      <c r="A530" s="323">
        <v>1813</v>
      </c>
      <c r="B530" s="324" t="s">
        <v>1206</v>
      </c>
      <c r="C530" s="324" t="s">
        <v>504</v>
      </c>
      <c r="D530" s="6" t="s">
        <v>628</v>
      </c>
      <c r="E530" s="6" t="s">
        <v>1342</v>
      </c>
    </row>
    <row r="531" spans="1:5">
      <c r="A531" s="323">
        <v>1814</v>
      </c>
      <c r="B531" s="324" t="s">
        <v>1207</v>
      </c>
      <c r="C531" s="324" t="s">
        <v>505</v>
      </c>
      <c r="D531" s="6" t="s">
        <v>628</v>
      </c>
      <c r="E531" s="6" t="s">
        <v>1342</v>
      </c>
    </row>
    <row r="532" spans="1:5">
      <c r="A532" s="323">
        <v>1815</v>
      </c>
      <c r="B532" s="324" t="s">
        <v>1189</v>
      </c>
      <c r="C532" s="324" t="s">
        <v>487</v>
      </c>
      <c r="D532" s="6" t="s">
        <v>628</v>
      </c>
      <c r="E532" s="6" t="s">
        <v>1342</v>
      </c>
    </row>
    <row r="533" spans="1:5">
      <c r="A533" s="323">
        <v>1816</v>
      </c>
      <c r="B533" s="324" t="s">
        <v>1208</v>
      </c>
      <c r="C533" s="324" t="s">
        <v>506</v>
      </c>
      <c r="D533" s="6" t="s">
        <v>628</v>
      </c>
      <c r="E533" s="6" t="s">
        <v>1342</v>
      </c>
    </row>
    <row r="534" spans="1:5">
      <c r="A534" s="323">
        <v>1817</v>
      </c>
      <c r="B534" s="324" t="s">
        <v>1209</v>
      </c>
      <c r="C534" s="324" t="s">
        <v>507</v>
      </c>
      <c r="D534" s="6" t="s">
        <v>628</v>
      </c>
      <c r="E534" s="6" t="s">
        <v>1342</v>
      </c>
    </row>
    <row r="535" spans="1:5">
      <c r="A535" s="323">
        <v>1818</v>
      </c>
      <c r="B535" s="324" t="s">
        <v>1210</v>
      </c>
      <c r="C535" s="324" t="s">
        <v>508</v>
      </c>
      <c r="D535" s="6" t="s">
        <v>628</v>
      </c>
      <c r="E535" s="6" t="s">
        <v>1342</v>
      </c>
    </row>
    <row r="536" spans="1:5">
      <c r="A536" s="323">
        <v>1819</v>
      </c>
      <c r="B536" s="324" t="s">
        <v>1211</v>
      </c>
      <c r="C536" s="324" t="s">
        <v>509</v>
      </c>
      <c r="D536" s="6" t="s">
        <v>628</v>
      </c>
      <c r="E536" s="6" t="s">
        <v>1342</v>
      </c>
    </row>
    <row r="537" spans="1:5">
      <c r="A537" s="323">
        <v>1820</v>
      </c>
      <c r="B537" s="324" t="s">
        <v>1212</v>
      </c>
      <c r="C537" s="324" t="s">
        <v>510</v>
      </c>
      <c r="D537" s="6" t="s">
        <v>628</v>
      </c>
      <c r="E537" s="6" t="s">
        <v>1342</v>
      </c>
    </row>
    <row r="538" spans="1:5">
      <c r="A538" s="323">
        <v>1901</v>
      </c>
      <c r="B538" s="324" t="s">
        <v>1213</v>
      </c>
      <c r="C538" s="324" t="s">
        <v>511</v>
      </c>
      <c r="D538" s="6" t="s">
        <v>628</v>
      </c>
      <c r="E538" s="6" t="s">
        <v>1342</v>
      </c>
    </row>
    <row r="539" spans="1:5">
      <c r="A539" s="323">
        <v>1902</v>
      </c>
      <c r="B539" s="324" t="s">
        <v>1214</v>
      </c>
      <c r="C539" s="324" t="s">
        <v>512</v>
      </c>
      <c r="D539" s="6" t="s">
        <v>628</v>
      </c>
      <c r="E539" s="6" t="s">
        <v>1342</v>
      </c>
    </row>
    <row r="540" spans="1:5">
      <c r="A540" s="323">
        <v>1903</v>
      </c>
      <c r="B540" s="324" t="s">
        <v>1215</v>
      </c>
      <c r="C540" s="324" t="s">
        <v>513</v>
      </c>
      <c r="D540" s="6" t="s">
        <v>628</v>
      </c>
      <c r="E540" s="6" t="s">
        <v>1342</v>
      </c>
    </row>
    <row r="541" spans="1:5">
      <c r="A541" s="323">
        <v>1904</v>
      </c>
      <c r="B541" s="324" t="s">
        <v>1216</v>
      </c>
      <c r="C541" s="324" t="s">
        <v>514</v>
      </c>
      <c r="D541" s="6" t="s">
        <v>628</v>
      </c>
      <c r="E541" s="6" t="s">
        <v>1342</v>
      </c>
    </row>
    <row r="542" spans="1:5">
      <c r="A542" s="323">
        <v>1905</v>
      </c>
      <c r="B542" s="324" t="s">
        <v>1217</v>
      </c>
      <c r="C542" s="324" t="s">
        <v>515</v>
      </c>
      <c r="D542" s="6" t="s">
        <v>628</v>
      </c>
      <c r="E542" s="6" t="s">
        <v>1342</v>
      </c>
    </row>
    <row r="543" spans="1:5">
      <c r="A543" s="323">
        <v>1906</v>
      </c>
      <c r="B543" s="324" t="s">
        <v>1193</v>
      </c>
      <c r="C543" s="324" t="s">
        <v>491</v>
      </c>
      <c r="D543" s="6" t="s">
        <v>628</v>
      </c>
      <c r="E543" s="6" t="s">
        <v>1342</v>
      </c>
    </row>
    <row r="544" spans="1:5">
      <c r="A544" s="323">
        <v>1907</v>
      </c>
      <c r="B544" s="324" t="s">
        <v>1218</v>
      </c>
      <c r="C544" s="324" t="s">
        <v>516</v>
      </c>
      <c r="D544" s="6" t="s">
        <v>628</v>
      </c>
      <c r="E544" s="6" t="s">
        <v>1342</v>
      </c>
    </row>
    <row r="545" spans="1:5">
      <c r="A545" s="323">
        <v>1908</v>
      </c>
      <c r="B545" s="324" t="s">
        <v>1219</v>
      </c>
      <c r="C545" s="324" t="s">
        <v>517</v>
      </c>
      <c r="D545" s="6" t="s">
        <v>628</v>
      </c>
      <c r="E545" s="6" t="s">
        <v>1342</v>
      </c>
    </row>
    <row r="546" spans="1:5">
      <c r="A546" s="323">
        <v>1909</v>
      </c>
      <c r="B546" s="324" t="s">
        <v>1139</v>
      </c>
      <c r="C546" s="324" t="s">
        <v>441</v>
      </c>
      <c r="D546" s="6" t="s">
        <v>628</v>
      </c>
      <c r="E546" s="6" t="s">
        <v>1342</v>
      </c>
    </row>
    <row r="547" spans="1:5">
      <c r="A547" s="323">
        <v>1910</v>
      </c>
      <c r="B547" s="324" t="s">
        <v>1220</v>
      </c>
      <c r="C547" s="324" t="s">
        <v>518</v>
      </c>
      <c r="D547" s="6" t="s">
        <v>628</v>
      </c>
      <c r="E547" s="6" t="s">
        <v>1342</v>
      </c>
    </row>
    <row r="548" spans="1:5">
      <c r="A548" s="323">
        <v>1911</v>
      </c>
      <c r="B548" s="324" t="s">
        <v>1221</v>
      </c>
      <c r="C548" s="324" t="s">
        <v>519</v>
      </c>
      <c r="D548" s="6" t="s">
        <v>628</v>
      </c>
      <c r="E548" s="6" t="s">
        <v>1342</v>
      </c>
    </row>
    <row r="549" spans="1:5">
      <c r="A549" s="323">
        <v>1912</v>
      </c>
      <c r="B549" s="324" t="s">
        <v>1222</v>
      </c>
      <c r="C549" s="324" t="s">
        <v>520</v>
      </c>
      <c r="D549" s="6" t="s">
        <v>628</v>
      </c>
      <c r="E549" s="6" t="s">
        <v>1342</v>
      </c>
    </row>
    <row r="550" spans="1:5">
      <c r="A550" s="323">
        <v>1913</v>
      </c>
      <c r="B550" s="324" t="s">
        <v>1223</v>
      </c>
      <c r="C550" s="324" t="s">
        <v>521</v>
      </c>
      <c r="D550" s="6" t="s">
        <v>628</v>
      </c>
      <c r="E550" s="6" t="s">
        <v>1342</v>
      </c>
    </row>
    <row r="551" spans="1:5">
      <c r="A551" s="323">
        <v>1914</v>
      </c>
      <c r="B551" s="324" t="s">
        <v>1224</v>
      </c>
      <c r="C551" s="324" t="s">
        <v>522</v>
      </c>
      <c r="D551" s="6" t="s">
        <v>628</v>
      </c>
      <c r="E551" s="6" t="s">
        <v>1342</v>
      </c>
    </row>
    <row r="552" spans="1:5">
      <c r="A552" s="323">
        <v>1915</v>
      </c>
      <c r="B552" s="324" t="s">
        <v>1225</v>
      </c>
      <c r="C552" s="324" t="s">
        <v>523</v>
      </c>
      <c r="D552" s="6" t="s">
        <v>628</v>
      </c>
      <c r="E552" s="6" t="s">
        <v>1342</v>
      </c>
    </row>
    <row r="553" spans="1:5">
      <c r="A553" s="323">
        <v>2301</v>
      </c>
      <c r="B553" s="324" t="s">
        <v>1226</v>
      </c>
      <c r="C553" s="324" t="s">
        <v>524</v>
      </c>
      <c r="D553" s="6" t="s">
        <v>628</v>
      </c>
      <c r="E553" s="6" t="s">
        <v>1338</v>
      </c>
    </row>
    <row r="554" spans="1:5">
      <c r="A554" s="323">
        <v>2302</v>
      </c>
      <c r="B554" s="324" t="s">
        <v>1227</v>
      </c>
      <c r="C554" s="324" t="s">
        <v>525</v>
      </c>
      <c r="D554" s="6" t="s">
        <v>628</v>
      </c>
      <c r="E554" s="6" t="s">
        <v>1338</v>
      </c>
    </row>
    <row r="555" spans="1:5">
      <c r="A555" s="323">
        <v>2303</v>
      </c>
      <c r="B555" s="324" t="s">
        <v>1228</v>
      </c>
      <c r="C555" s="324" t="s">
        <v>1398</v>
      </c>
      <c r="D555" s="6" t="s">
        <v>628</v>
      </c>
      <c r="E555" s="6" t="s">
        <v>1338</v>
      </c>
    </row>
    <row r="556" spans="1:5">
      <c r="A556" s="323">
        <v>2311</v>
      </c>
      <c r="B556" s="324" t="s">
        <v>1229</v>
      </c>
      <c r="C556" s="324" t="s">
        <v>1229</v>
      </c>
      <c r="D556" s="6" t="s">
        <v>628</v>
      </c>
      <c r="E556" s="6" t="s">
        <v>1334</v>
      </c>
    </row>
    <row r="557" spans="1:5">
      <c r="A557" s="323">
        <v>2312</v>
      </c>
      <c r="B557" s="324" t="s">
        <v>526</v>
      </c>
      <c r="C557" s="324" t="s">
        <v>526</v>
      </c>
      <c r="D557" s="6" t="s">
        <v>628</v>
      </c>
      <c r="E557" s="6" t="s">
        <v>1338</v>
      </c>
    </row>
    <row r="558" spans="1:5">
      <c r="A558" s="323">
        <v>2313</v>
      </c>
      <c r="B558" s="324" t="s">
        <v>527</v>
      </c>
      <c r="C558" s="324" t="s">
        <v>527</v>
      </c>
      <c r="D558" s="6" t="s">
        <v>628</v>
      </c>
      <c r="E558" s="6" t="s">
        <v>1338</v>
      </c>
    </row>
    <row r="559" spans="1:5">
      <c r="A559" s="323">
        <v>2314</v>
      </c>
      <c r="B559" s="324" t="s">
        <v>528</v>
      </c>
      <c r="C559" s="324" t="s">
        <v>528</v>
      </c>
      <c r="D559" s="6" t="s">
        <v>628</v>
      </c>
      <c r="E559" s="6" t="s">
        <v>1338</v>
      </c>
    </row>
    <row r="560" spans="1:5">
      <c r="A560" s="323">
        <v>2315</v>
      </c>
      <c r="B560" s="324" t="s">
        <v>1230</v>
      </c>
      <c r="C560" s="324" t="s">
        <v>529</v>
      </c>
      <c r="D560" s="6" t="s">
        <v>628</v>
      </c>
      <c r="E560" s="6" t="s">
        <v>1338</v>
      </c>
    </row>
    <row r="561" spans="1:5">
      <c r="A561" s="323">
        <v>2316</v>
      </c>
      <c r="B561" s="324" t="s">
        <v>1231</v>
      </c>
      <c r="C561" s="324" t="s">
        <v>530</v>
      </c>
      <c r="D561" s="6" t="s">
        <v>628</v>
      </c>
      <c r="E561" s="6" t="s">
        <v>1338</v>
      </c>
    </row>
    <row r="562" spans="1:5">
      <c r="A562" s="323">
        <v>2317</v>
      </c>
      <c r="B562" s="324" t="s">
        <v>1232</v>
      </c>
      <c r="C562" s="324" t="s">
        <v>531</v>
      </c>
      <c r="D562" s="6" t="s">
        <v>628</v>
      </c>
      <c r="E562" s="6" t="s">
        <v>1338</v>
      </c>
    </row>
    <row r="563" spans="1:5">
      <c r="A563" s="323">
        <v>2318</v>
      </c>
      <c r="B563" s="324" t="s">
        <v>1233</v>
      </c>
      <c r="C563" s="324" t="s">
        <v>1399</v>
      </c>
      <c r="D563" s="6" t="s">
        <v>628</v>
      </c>
      <c r="E563" s="6" t="s">
        <v>1338</v>
      </c>
    </row>
    <row r="564" spans="1:5">
      <c r="A564" s="323">
        <v>2319</v>
      </c>
      <c r="B564" s="324" t="s">
        <v>532</v>
      </c>
      <c r="C564" s="324" t="s">
        <v>532</v>
      </c>
      <c r="D564" s="6" t="s">
        <v>628</v>
      </c>
      <c r="E564" s="6" t="s">
        <v>1338</v>
      </c>
    </row>
    <row r="565" spans="1:5">
      <c r="A565" s="323">
        <v>2320</v>
      </c>
      <c r="B565" s="324" t="s">
        <v>533</v>
      </c>
      <c r="C565" s="324" t="s">
        <v>533</v>
      </c>
      <c r="D565" s="6" t="s">
        <v>628</v>
      </c>
      <c r="E565" s="6" t="s">
        <v>1338</v>
      </c>
    </row>
    <row r="566" spans="1:5">
      <c r="A566" s="323">
        <v>2322</v>
      </c>
      <c r="B566" s="324" t="s">
        <v>534</v>
      </c>
      <c r="C566" s="324" t="s">
        <v>534</v>
      </c>
      <c r="D566" s="6" t="s">
        <v>628</v>
      </c>
      <c r="E566" s="6" t="s">
        <v>1343</v>
      </c>
    </row>
    <row r="567" spans="1:5">
      <c r="A567" s="323">
        <v>2323</v>
      </c>
      <c r="B567" s="324" t="s">
        <v>535</v>
      </c>
      <c r="C567" s="324" t="s">
        <v>535</v>
      </c>
      <c r="D567" s="6" t="s">
        <v>628</v>
      </c>
      <c r="E567" s="6" t="s">
        <v>1343</v>
      </c>
    </row>
    <row r="568" spans="1:5">
      <c r="A568" s="323">
        <v>2324</v>
      </c>
      <c r="B568" s="324" t="s">
        <v>536</v>
      </c>
      <c r="C568" s="324" t="s">
        <v>536</v>
      </c>
      <c r="D568" s="6" t="s">
        <v>628</v>
      </c>
      <c r="E568" s="6" t="s">
        <v>1343</v>
      </c>
    </row>
    <row r="569" spans="1:5">
      <c r="A569" s="323">
        <v>2325</v>
      </c>
      <c r="B569" s="324" t="s">
        <v>537</v>
      </c>
      <c r="C569" s="324" t="s">
        <v>537</v>
      </c>
      <c r="D569" s="6" t="s">
        <v>628</v>
      </c>
      <c r="E569" s="6" t="s">
        <v>1343</v>
      </c>
    </row>
    <row r="570" spans="1:5">
      <c r="A570" s="323">
        <v>2326</v>
      </c>
      <c r="B570" s="324" t="s">
        <v>538</v>
      </c>
      <c r="C570" s="324" t="s">
        <v>538</v>
      </c>
      <c r="D570" s="6" t="s">
        <v>628</v>
      </c>
      <c r="E570" s="6" t="s">
        <v>1343</v>
      </c>
    </row>
    <row r="571" spans="1:5">
      <c r="A571" s="323">
        <v>2327</v>
      </c>
      <c r="B571" s="324" t="s">
        <v>539</v>
      </c>
      <c r="C571" s="324" t="s">
        <v>539</v>
      </c>
      <c r="D571" s="6" t="s">
        <v>628</v>
      </c>
      <c r="E571" s="6" t="s">
        <v>1343</v>
      </c>
    </row>
    <row r="572" spans="1:5">
      <c r="A572" s="323">
        <v>2328</v>
      </c>
      <c r="B572" s="324" t="s">
        <v>613</v>
      </c>
      <c r="C572" s="324" t="s">
        <v>613</v>
      </c>
      <c r="D572" s="6" t="s">
        <v>628</v>
      </c>
      <c r="E572" s="6" t="s">
        <v>1343</v>
      </c>
    </row>
    <row r="573" spans="1:5">
      <c r="A573" s="323">
        <v>2330</v>
      </c>
      <c r="B573" s="324" t="s">
        <v>1234</v>
      </c>
      <c r="C573" s="324" t="s">
        <v>1234</v>
      </c>
      <c r="D573" s="6" t="s">
        <v>628</v>
      </c>
      <c r="E573" s="6" t="s">
        <v>1343</v>
      </c>
    </row>
    <row r="574" spans="1:5">
      <c r="A574" s="323">
        <v>2331</v>
      </c>
      <c r="B574" s="324" t="s">
        <v>1235</v>
      </c>
      <c r="C574" s="324" t="s">
        <v>1235</v>
      </c>
      <c r="D574" s="6" t="s">
        <v>628</v>
      </c>
      <c r="E574" s="6" t="s">
        <v>1343</v>
      </c>
    </row>
    <row r="575" spans="1:5">
      <c r="A575" s="323">
        <v>2333</v>
      </c>
      <c r="B575" s="324" t="s">
        <v>1236</v>
      </c>
      <c r="C575" s="324" t="s">
        <v>1236</v>
      </c>
      <c r="D575" s="6" t="s">
        <v>628</v>
      </c>
      <c r="E575" s="6" t="s">
        <v>1343</v>
      </c>
    </row>
    <row r="576" spans="1:5">
      <c r="A576" s="323">
        <v>2334</v>
      </c>
      <c r="B576" s="324" t="s">
        <v>1237</v>
      </c>
      <c r="C576" s="324" t="s">
        <v>1237</v>
      </c>
      <c r="D576" s="6" t="s">
        <v>628</v>
      </c>
      <c r="E576" s="6" t="s">
        <v>1338</v>
      </c>
    </row>
    <row r="577" spans="1:5">
      <c r="A577" s="323">
        <v>2335</v>
      </c>
      <c r="B577" s="324" t="s">
        <v>1400</v>
      </c>
      <c r="C577" s="324" t="s">
        <v>1400</v>
      </c>
      <c r="D577" s="6" t="s">
        <v>628</v>
      </c>
      <c r="E577" s="6" t="s">
        <v>1337</v>
      </c>
    </row>
    <row r="578" spans="1:5">
      <c r="A578" s="323">
        <v>2336</v>
      </c>
      <c r="B578" s="324" t="s">
        <v>1238</v>
      </c>
      <c r="C578" s="324" t="s">
        <v>1238</v>
      </c>
      <c r="D578" s="6" t="s">
        <v>628</v>
      </c>
      <c r="E578" s="6" t="s">
        <v>1337</v>
      </c>
    </row>
    <row r="579" spans="1:5">
      <c r="A579" s="323">
        <v>2337</v>
      </c>
      <c r="B579" s="324" t="s">
        <v>1401</v>
      </c>
      <c r="C579" s="324" t="s">
        <v>1401</v>
      </c>
      <c r="D579" s="6" t="s">
        <v>628</v>
      </c>
      <c r="E579" s="6" t="s">
        <v>1343</v>
      </c>
    </row>
    <row r="580" spans="1:5">
      <c r="A580" s="323">
        <v>2338</v>
      </c>
      <c r="B580" s="324" t="s">
        <v>1402</v>
      </c>
      <c r="C580" s="324" t="s">
        <v>1402</v>
      </c>
      <c r="D580" s="6" t="s">
        <v>628</v>
      </c>
      <c r="E580" s="6" t="s">
        <v>1343</v>
      </c>
    </row>
    <row r="581" spans="1:5">
      <c r="A581" s="323">
        <v>2339</v>
      </c>
      <c r="B581" s="324" t="s">
        <v>1403</v>
      </c>
      <c r="C581" s="324" t="s">
        <v>1403</v>
      </c>
      <c r="D581" s="6" t="s">
        <v>628</v>
      </c>
      <c r="E581" s="6" t="s">
        <v>1337</v>
      </c>
    </row>
    <row r="582" spans="1:5">
      <c r="A582" s="323">
        <v>2341</v>
      </c>
      <c r="B582" s="324" t="s">
        <v>1404</v>
      </c>
      <c r="C582" s="324" t="s">
        <v>1404</v>
      </c>
      <c r="D582" s="6" t="s">
        <v>628</v>
      </c>
      <c r="E582" s="6" t="s">
        <v>1344</v>
      </c>
    </row>
    <row r="583" spans="1:5">
      <c r="A583" s="323">
        <v>3301</v>
      </c>
      <c r="B583" s="324" t="s">
        <v>1239</v>
      </c>
      <c r="C583" s="324" t="s">
        <v>1255</v>
      </c>
      <c r="D583" s="6" t="s">
        <v>628</v>
      </c>
      <c r="E583" s="6" t="s">
        <v>1344</v>
      </c>
    </row>
    <row r="584" spans="1:5">
      <c r="A584" s="323">
        <v>3401</v>
      </c>
      <c r="B584" s="324" t="s">
        <v>1240</v>
      </c>
      <c r="C584" s="324" t="s">
        <v>1405</v>
      </c>
      <c r="D584" s="6" t="s">
        <v>628</v>
      </c>
      <c r="E584" s="6" t="s">
        <v>1344</v>
      </c>
    </row>
    <row r="585" spans="1:5">
      <c r="A585" s="323">
        <v>4601</v>
      </c>
      <c r="B585" s="324" t="s">
        <v>1241</v>
      </c>
      <c r="C585" s="324" t="s">
        <v>1256</v>
      </c>
      <c r="D585" s="6" t="s">
        <v>628</v>
      </c>
      <c r="E585" s="6" t="s">
        <v>1345</v>
      </c>
    </row>
    <row r="586" spans="1:5">
      <c r="A586" s="323" t="s">
        <v>549</v>
      </c>
      <c r="B586" s="324" t="s">
        <v>1411</v>
      </c>
      <c r="C586" s="324" t="s">
        <v>589</v>
      </c>
      <c r="D586" s="6" t="s">
        <v>628</v>
      </c>
      <c r="E586" s="6" t="s">
        <v>1330</v>
      </c>
    </row>
    <row r="587" spans="1:5">
      <c r="A587" s="323" t="s">
        <v>1379</v>
      </c>
      <c r="B587" s="324" t="s">
        <v>34</v>
      </c>
      <c r="C587" s="324" t="s">
        <v>1267</v>
      </c>
      <c r="D587" s="6" t="s">
        <v>628</v>
      </c>
      <c r="E587" s="6" t="s">
        <v>1330</v>
      </c>
    </row>
    <row r="588" spans="1:5">
      <c r="A588" s="323" t="s">
        <v>550</v>
      </c>
      <c r="B588" s="324" t="s">
        <v>1412</v>
      </c>
      <c r="C588" s="324" t="s">
        <v>1257</v>
      </c>
      <c r="D588" s="6" t="s">
        <v>628</v>
      </c>
      <c r="E588" s="6" t="s">
        <v>1330</v>
      </c>
    </row>
    <row r="589" spans="1:5">
      <c r="A589" s="323" t="s">
        <v>551</v>
      </c>
      <c r="B589" s="324" t="s">
        <v>1413</v>
      </c>
      <c r="C589" s="324" t="s">
        <v>590</v>
      </c>
      <c r="D589" s="6" t="s">
        <v>628</v>
      </c>
      <c r="E589" s="6" t="s">
        <v>1330</v>
      </c>
    </row>
    <row r="590" spans="1:5">
      <c r="A590" s="323" t="s">
        <v>668</v>
      </c>
      <c r="B590" s="324" t="s">
        <v>1329</v>
      </c>
      <c r="C590" s="324" t="s">
        <v>1258</v>
      </c>
      <c r="D590" s="6" t="s">
        <v>628</v>
      </c>
      <c r="E590" s="6" t="s">
        <v>1330</v>
      </c>
    </row>
    <row r="591" spans="1:5">
      <c r="C591" s="268" t="str">
        <f>+PROPER(B591)</f>
        <v/>
      </c>
    </row>
  </sheetData>
  <autoFilter ref="A2:E591"/>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filterMode="1">
    <tabColor theme="6" tint="-0.499984740745262"/>
  </sheetPr>
  <dimension ref="A1:AA1180"/>
  <sheetViews>
    <sheetView showGridLines="0" zoomScale="85" zoomScaleNormal="85" workbookViewId="0">
      <selection activeCell="B1" sqref="B1"/>
    </sheetView>
  </sheetViews>
  <sheetFormatPr baseColWidth="10" defaultColWidth="11.42578125" defaultRowHeight="15"/>
  <cols>
    <col min="1" max="1" width="12" customWidth="1"/>
    <col min="2" max="2" width="12.7109375" style="254" customWidth="1"/>
    <col min="3" max="3" width="86.42578125" customWidth="1"/>
    <col min="4" max="4" width="55" style="282" customWidth="1"/>
    <col min="5" max="5" width="10" style="254" bestFit="1" customWidth="1"/>
    <col min="6" max="17" width="17" style="254" customWidth="1"/>
    <col min="18" max="18" width="17.7109375" style="254" bestFit="1" customWidth="1"/>
    <col min="19" max="19" width="17.7109375" style="254" customWidth="1"/>
    <col min="20" max="20" width="21.7109375" customWidth="1"/>
    <col min="21" max="21" width="9.42578125" customWidth="1"/>
    <col min="22" max="22" width="33.5703125" customWidth="1"/>
    <col min="23" max="23" width="33.5703125" style="254" customWidth="1"/>
    <col min="24" max="26" width="11.42578125" style="254" customWidth="1"/>
    <col min="27" max="27" width="35.85546875" style="254" customWidth="1"/>
    <col min="28" max="16384" width="11.42578125" style="254"/>
  </cols>
  <sheetData>
    <row r="1" spans="1:27">
      <c r="B1" s="261" t="s">
        <v>1315</v>
      </c>
      <c r="C1" s="261"/>
      <c r="D1" s="275"/>
      <c r="E1" s="261"/>
      <c r="F1" s="261"/>
      <c r="G1" s="261"/>
      <c r="H1" s="261"/>
      <c r="I1" s="261"/>
      <c r="J1" s="261"/>
      <c r="K1" s="261"/>
      <c r="L1" s="261"/>
      <c r="M1" s="261"/>
      <c r="N1" s="261"/>
      <c r="O1" s="261"/>
      <c r="P1" s="261"/>
      <c r="Q1" s="261"/>
      <c r="R1" s="261"/>
      <c r="S1" s="261"/>
      <c r="T1" s="261"/>
      <c r="U1" s="261"/>
      <c r="V1" s="261"/>
      <c r="W1" s="261"/>
    </row>
    <row r="2" spans="1:27">
      <c r="B2" s="258" t="s">
        <v>4461</v>
      </c>
      <c r="C2" s="258"/>
      <c r="D2" s="333"/>
      <c r="E2" s="258"/>
      <c r="F2" s="258"/>
      <c r="G2" s="258"/>
      <c r="H2" s="258"/>
      <c r="I2" s="258"/>
      <c r="J2" s="258"/>
      <c r="K2" s="258"/>
      <c r="L2" s="258"/>
      <c r="M2" s="258"/>
      <c r="N2" s="258"/>
      <c r="O2" s="258"/>
      <c r="P2" s="258"/>
      <c r="Q2" s="258"/>
      <c r="R2" s="258"/>
      <c r="S2" s="258"/>
      <c r="T2" s="258"/>
      <c r="U2" s="258"/>
      <c r="V2" s="258"/>
      <c r="W2" s="258"/>
    </row>
    <row r="3" spans="1:27">
      <c r="B3" s="258" t="str">
        <f ca="1">+"Fecha de Corte: "&amp;TEXT(TODAY(),"dd/mm/yyyy")</f>
        <v>Fecha de Corte: 05/10/2022</v>
      </c>
      <c r="C3" s="258"/>
      <c r="D3" s="333"/>
      <c r="E3" s="258"/>
      <c r="F3" s="258"/>
      <c r="G3" s="258"/>
      <c r="H3" s="258"/>
      <c r="I3" s="258"/>
      <c r="J3" s="258"/>
      <c r="K3" s="258"/>
      <c r="L3" s="258"/>
      <c r="M3" s="258"/>
      <c r="N3" s="258"/>
      <c r="O3" s="258"/>
      <c r="P3" s="258"/>
      <c r="Q3" s="258"/>
      <c r="R3" s="258"/>
      <c r="S3" s="258"/>
      <c r="T3" s="258"/>
      <c r="U3" s="258"/>
      <c r="V3" s="258"/>
      <c r="W3" s="258"/>
    </row>
    <row r="4" spans="1:27" thickBot="1">
      <c r="A4" s="250"/>
      <c r="C4" s="251"/>
      <c r="T4" s="250"/>
      <c r="U4" s="250"/>
      <c r="V4" s="250"/>
    </row>
    <row r="5" spans="1:27" ht="14.25" thickBot="1">
      <c r="A5" s="252" t="s">
        <v>1348</v>
      </c>
      <c r="B5" s="252" t="s">
        <v>658</v>
      </c>
      <c r="C5" s="253" t="s">
        <v>665</v>
      </c>
      <c r="D5" s="276" t="s">
        <v>665</v>
      </c>
      <c r="E5" s="252" t="s">
        <v>1316</v>
      </c>
      <c r="F5" s="252" t="s">
        <v>1298</v>
      </c>
      <c r="G5" s="252" t="s">
        <v>1299</v>
      </c>
      <c r="H5" s="252" t="s">
        <v>1300</v>
      </c>
      <c r="I5" s="252" t="s">
        <v>1301</v>
      </c>
      <c r="J5" s="252" t="s">
        <v>1302</v>
      </c>
      <c r="K5" s="252" t="s">
        <v>1303</v>
      </c>
      <c r="L5" s="252" t="s">
        <v>1304</v>
      </c>
      <c r="M5" s="252" t="s">
        <v>1305</v>
      </c>
      <c r="N5" s="252" t="s">
        <v>1306</v>
      </c>
      <c r="O5" s="252" t="s">
        <v>1307</v>
      </c>
      <c r="P5" s="252" t="s">
        <v>1321</v>
      </c>
      <c r="Q5" s="252" t="s">
        <v>1322</v>
      </c>
      <c r="R5" s="252" t="s">
        <v>1317</v>
      </c>
      <c r="S5" s="252" t="s">
        <v>1318</v>
      </c>
      <c r="T5" s="252" t="s">
        <v>1347</v>
      </c>
      <c r="U5" s="252" t="s">
        <v>1319</v>
      </c>
      <c r="V5" s="252" t="s">
        <v>1346</v>
      </c>
      <c r="W5" s="252" t="s">
        <v>1320</v>
      </c>
      <c r="X5" s="254" t="s">
        <v>1382</v>
      </c>
      <c r="Y5" s="254" t="s">
        <v>1383</v>
      </c>
      <c r="Z5" s="252" t="s">
        <v>1380</v>
      </c>
      <c r="AA5" s="252" t="s">
        <v>1381</v>
      </c>
    </row>
    <row r="6" spans="1:27" customFormat="1" ht="15" hidden="1" customHeight="1">
      <c r="A6" s="32">
        <v>1433</v>
      </c>
      <c r="B6" s="309">
        <f>+A6</f>
        <v>1433</v>
      </c>
      <c r="C6" s="259" t="e">
        <f>+VLOOKUP(A6,bd_lista!$A$3:$C$590,3,FALSE)</f>
        <v>#N/A</v>
      </c>
      <c r="D6" s="271" t="e">
        <f>+C6</f>
        <v>#N/A</v>
      </c>
      <c r="E6" s="254" t="s">
        <v>1313</v>
      </c>
      <c r="F6" s="255">
        <f ca="1">+IFERROR(INDEX('Hoja de Trabajo para listado'!$A$155:$Z$1048576,MATCH($A6,'Hoja de Trabajo para listado'!$A$155:$A$1048576,0),MATCH((CUADRO!F$5&amp;$E6),'Hoja de Trabajo para listado'!$A$151:$Z$151,0)),0)+IFERROR(INDEX('Hoja de Trabajo para listado'!$AB$155:$BA$1048576,MATCH($A6,'Hoja de Trabajo para listado'!$AB$155:$AB$1048576,0),MATCH((CUADRO!F$5&amp;$E6),'Hoja de Trabajo para listado'!$AB$151:$BA$151,0)),0)+IFERROR(INDEX('Hoja de Trabajo para listado'!$BC$155:$CB$1048576,MATCH($A6,'Hoja de Trabajo para listado'!$BC$155:$BC$1048576,0),MATCH((CUADRO!F$5&amp;$E6),'Hoja de Trabajo para listado'!$BC$151:$CB$151,0)),0)+IFERROR(INDEX('Hoja de Trabajo para listado'!$DE$153:$DG$274,MATCH($A6,'Hoja de Trabajo para listado'!$DE$153:$DE$1048576,0),MATCH((CUADRO!F$5&amp;$E6),'Hoja de Trabajo para listado'!$DE$151:$DG$151,0)),0)+IFERROR(INDEX('Hoja de Trabajo para listado'!$CD$155:$DC$1048576,MATCH($A6,'Hoja de Trabajo para listado'!$CD$155:$CD$1048576,0),MATCH((CUADRO!F$5&amp;$E6),'Hoja de Trabajo para listado'!$CD$151:$DC$151,0)),0)</f>
        <v>0</v>
      </c>
      <c r="G6" s="255">
        <f ca="1">+IFERROR(INDEX('Hoja de Trabajo para listado'!$A$155:$Z$1048576,MATCH($A6,'Hoja de Trabajo para listado'!$A$155:$A$1048576,0),MATCH((CUADRO!G$5&amp;$E6),'Hoja de Trabajo para listado'!$A$151:$Z$151,0)),0)+IFERROR(INDEX('Hoja de Trabajo para listado'!$AB$155:$BA$1048576,MATCH($A6,'Hoja de Trabajo para listado'!$AB$155:$AB$1048576,0),MATCH((CUADRO!G$5&amp;$E6),'Hoja de Trabajo para listado'!$AB$151:$BA$151,0)),0)+IFERROR(INDEX('Hoja de Trabajo para listado'!$BC$155:$CB$1048576,MATCH($A6,'Hoja de Trabajo para listado'!$BC$155:$BC$1048576,0),MATCH((CUADRO!G$5&amp;$E6),'Hoja de Trabajo para listado'!$BC$151:$CB$151,0)),0)+IFERROR(INDEX('Hoja de Trabajo para listado'!$DE$153:$DG$274,MATCH($A6,'Hoja de Trabajo para listado'!$DE$153:$DE$1048576,0),MATCH((CUADRO!G$5&amp;$E6),'Hoja de Trabajo para listado'!$DE$151:$DG$151,0)),0)+IFERROR(INDEX('Hoja de Trabajo para listado'!$CD$155:$DC$1048576,MATCH($A6,'Hoja de Trabajo para listado'!$CD$155:$CD$1048576,0),MATCH((CUADRO!G$5&amp;$E6),'Hoja de Trabajo para listado'!$CD$151:$DC$151,0)),0)</f>
        <v>0</v>
      </c>
      <c r="H6" s="255">
        <f ca="1">+IFERROR(INDEX('Hoja de Trabajo para listado'!$A$155:$Z$1048576,MATCH($A6,'Hoja de Trabajo para listado'!$A$155:$A$1048576,0),MATCH((CUADRO!H$5&amp;$E6),'Hoja de Trabajo para listado'!$A$151:$Z$151,0)),0)+IFERROR(INDEX('Hoja de Trabajo para listado'!$AB$155:$BA$1048576,MATCH($A6,'Hoja de Trabajo para listado'!$AB$155:$AB$1048576,0),MATCH((CUADRO!H$5&amp;$E6),'Hoja de Trabajo para listado'!$AB$151:$BA$151,0)),0)+IFERROR(INDEX('Hoja de Trabajo para listado'!$BC$155:$CB$1048576,MATCH($A6,'Hoja de Trabajo para listado'!$BC$155:$BC$1048576,0),MATCH((CUADRO!H$5&amp;$E6),'Hoja de Trabajo para listado'!$BC$151:$CB$151,0)),0)+IFERROR(INDEX('Hoja de Trabajo para listado'!$DE$153:$DG$274,MATCH($A6,'Hoja de Trabajo para listado'!$DE$153:$DE$1048576,0),MATCH((CUADRO!H$5&amp;$E6),'Hoja de Trabajo para listado'!$DE$151:$DG$151,0)),0)+IFERROR(INDEX('Hoja de Trabajo para listado'!$CD$155:$DC$1048576,MATCH($A6,'Hoja de Trabajo para listado'!$CD$155:$CD$1048576,0),MATCH((CUADRO!H$5&amp;$E6),'Hoja de Trabajo para listado'!$CD$151:$DC$151,0)),0)</f>
        <v>0</v>
      </c>
      <c r="I6" s="255">
        <f ca="1">+IFERROR(INDEX('Hoja de Trabajo para listado'!$A$155:$Z$1048576,MATCH($A6,'Hoja de Trabajo para listado'!$A$155:$A$1048576,0),MATCH((CUADRO!I$5&amp;$E6),'Hoja de Trabajo para listado'!$A$151:$Z$151,0)),0)+IFERROR(INDEX('Hoja de Trabajo para listado'!$AB$155:$BA$1048576,MATCH($A6,'Hoja de Trabajo para listado'!$AB$155:$AB$1048576,0),MATCH((CUADRO!I$5&amp;$E6),'Hoja de Trabajo para listado'!$AB$151:$BA$151,0)),0)+IFERROR(INDEX('Hoja de Trabajo para listado'!$BC$155:$CB$1048576,MATCH($A6,'Hoja de Trabajo para listado'!$BC$155:$BC$1048576,0),MATCH((CUADRO!I$5&amp;$E6),'Hoja de Trabajo para listado'!$BC$151:$CB$151,0)),0)+IFERROR(INDEX('Hoja de Trabajo para listado'!$DE$153:$DG$274,MATCH($A6,'Hoja de Trabajo para listado'!$DE$153:$DE$1048576,0),MATCH((CUADRO!I$5&amp;$E6),'Hoja de Trabajo para listado'!$DE$151:$DG$151,0)),0)+IFERROR(INDEX('Hoja de Trabajo para listado'!$CD$155:$DC$1048576,MATCH($A6,'Hoja de Trabajo para listado'!$CD$155:$CD$1048576,0),MATCH((CUADRO!I$5&amp;$E6),'Hoja de Trabajo para listado'!$CD$151:$DC$151,0)),0)</f>
        <v>0</v>
      </c>
      <c r="J6" s="255">
        <f ca="1">+IFERROR(INDEX('Hoja de Trabajo para listado'!$A$155:$Z$1048576,MATCH($A6,'Hoja de Trabajo para listado'!$A$155:$A$1048576,0),MATCH((CUADRO!J$5&amp;$E6),'Hoja de Trabajo para listado'!$A$151:$Z$151,0)),0)+IFERROR(INDEX('Hoja de Trabajo para listado'!$AB$155:$BA$1048576,MATCH($A6,'Hoja de Trabajo para listado'!$AB$155:$AB$1048576,0),MATCH((CUADRO!J$5&amp;$E6),'Hoja de Trabajo para listado'!$AB$151:$BA$151,0)),0)+IFERROR(INDEX('Hoja de Trabajo para listado'!$BC$155:$CB$1048576,MATCH($A6,'Hoja de Trabajo para listado'!$BC$155:$BC$1048576,0),MATCH((CUADRO!J$5&amp;$E6),'Hoja de Trabajo para listado'!$BC$151:$CB$151,0)),0)+IFERROR(INDEX('Hoja de Trabajo para listado'!$DE$153:$DG$274,MATCH($A6,'Hoja de Trabajo para listado'!$DE$153:$DE$1048576,0),MATCH((CUADRO!J$5&amp;$E6),'Hoja de Trabajo para listado'!$DE$151:$DG$151,0)),0)+IFERROR(INDEX('Hoja de Trabajo para listado'!$CD$155:$DC$1048576,MATCH($A6,'Hoja de Trabajo para listado'!$CD$155:$CD$1048576,0),MATCH((CUADRO!J$5&amp;$E6),'Hoja de Trabajo para listado'!$CD$151:$DC$151,0)),0)</f>
        <v>0</v>
      </c>
      <c r="K6" s="255">
        <f ca="1">+IFERROR(INDEX('Hoja de Trabajo para listado'!$A$155:$Z$1048576,MATCH($A6,'Hoja de Trabajo para listado'!$A$155:$A$1048576,0),MATCH((CUADRO!K$5&amp;$E6),'Hoja de Trabajo para listado'!$A$151:$Z$151,0)),0)+IFERROR(INDEX('Hoja de Trabajo para listado'!$AB$155:$BA$1048576,MATCH($A6,'Hoja de Trabajo para listado'!$AB$155:$AB$1048576,0),MATCH((CUADRO!K$5&amp;$E6),'Hoja de Trabajo para listado'!$AB$151:$BA$151,0)),0)+IFERROR(INDEX('Hoja de Trabajo para listado'!$BC$155:$CB$1048576,MATCH($A6,'Hoja de Trabajo para listado'!$BC$155:$BC$1048576,0),MATCH((CUADRO!K$5&amp;$E6),'Hoja de Trabajo para listado'!$BC$151:$CB$151,0)),0)+IFERROR(INDEX('Hoja de Trabajo para listado'!$DE$153:$DG$274,MATCH($A6,'Hoja de Trabajo para listado'!$DE$153:$DE$1048576,0),MATCH((CUADRO!K$5&amp;$E6),'Hoja de Trabajo para listado'!$DE$151:$DG$151,0)),0)+IFERROR(INDEX('Hoja de Trabajo para listado'!$CD$155:$DC$1048576,MATCH($A6,'Hoja de Trabajo para listado'!$CD$155:$CD$1048576,0),MATCH((CUADRO!K$5&amp;$E6),'Hoja de Trabajo para listado'!$CD$151:$DC$151,0)),0)</f>
        <v>0</v>
      </c>
      <c r="L6" s="255">
        <f ca="1">+IFERROR(INDEX('Hoja de Trabajo para listado'!$A$155:$Z$1048576,MATCH($A6,'Hoja de Trabajo para listado'!$A$155:$A$1048576,0),MATCH((CUADRO!L$5&amp;$E6),'Hoja de Trabajo para listado'!$A$151:$Z$151,0)),0)+IFERROR(INDEX('Hoja de Trabajo para listado'!$AB$155:$BA$1048576,MATCH($A6,'Hoja de Trabajo para listado'!$AB$155:$AB$1048576,0),MATCH((CUADRO!L$5&amp;$E6),'Hoja de Trabajo para listado'!$AB$151:$BA$151,0)),0)+IFERROR(INDEX('Hoja de Trabajo para listado'!$BC$155:$CB$1048576,MATCH($A6,'Hoja de Trabajo para listado'!$BC$155:$BC$1048576,0),MATCH((CUADRO!L$5&amp;$E6),'Hoja de Trabajo para listado'!$BC$151:$CB$151,0)),0)+IFERROR(INDEX('Hoja de Trabajo para listado'!$DE$153:$DG$274,MATCH($A6,'Hoja de Trabajo para listado'!$DE$153:$DE$1048576,0),MATCH((CUADRO!L$5&amp;$E6),'Hoja de Trabajo para listado'!$DE$151:$DG$151,0)),0)+IFERROR(INDEX('Hoja de Trabajo para listado'!$CD$155:$DC$1048576,MATCH($A6,'Hoja de Trabajo para listado'!$CD$155:$CD$1048576,0),MATCH((CUADRO!L$5&amp;$E6),'Hoja de Trabajo para listado'!$CD$151:$DC$151,0)),0)</f>
        <v>0</v>
      </c>
      <c r="M6" s="255">
        <f ca="1">+IFERROR(INDEX('Hoja de Trabajo para listado'!$A$155:$Z$1048576,MATCH($A6,'Hoja de Trabajo para listado'!$A$155:$A$1048576,0),MATCH((CUADRO!M$5&amp;$E6),'Hoja de Trabajo para listado'!$A$151:$Z$151,0)),0)+IFERROR(INDEX('Hoja de Trabajo para listado'!$AB$155:$BA$1048576,MATCH($A6,'Hoja de Trabajo para listado'!$AB$155:$AB$1048576,0),MATCH((CUADRO!M$5&amp;$E6),'Hoja de Trabajo para listado'!$AB$151:$BA$151,0)),0)+IFERROR(INDEX('Hoja de Trabajo para listado'!$BC$155:$CB$1048576,MATCH($A6,'Hoja de Trabajo para listado'!$BC$155:$BC$1048576,0),MATCH((CUADRO!M$5&amp;$E6),'Hoja de Trabajo para listado'!$BC$151:$CB$151,0)),0)+IFERROR(INDEX('Hoja de Trabajo para listado'!$DE$153:$DG$274,MATCH($A6,'Hoja de Trabajo para listado'!$DE$153:$DE$1048576,0),MATCH((CUADRO!M$5&amp;$E6),'Hoja de Trabajo para listado'!$DE$151:$DG$151,0)),0)+IFERROR(INDEX('Hoja de Trabajo para listado'!$CD$155:$DC$1048576,MATCH($A6,'Hoja de Trabajo para listado'!$CD$155:$CD$1048576,0),MATCH((CUADRO!M$5&amp;$E6),'Hoja de Trabajo para listado'!$CD$151:$DC$151,0)),0)</f>
        <v>0</v>
      </c>
      <c r="N6" s="255">
        <f ca="1">+IFERROR(INDEX('Hoja de Trabajo para listado'!$A$155:$Z$1048576,MATCH($A6,'Hoja de Trabajo para listado'!$A$155:$A$1048576,0),MATCH((CUADRO!N$5&amp;$E6),'Hoja de Trabajo para listado'!$A$151:$Z$151,0)),0)+IFERROR(INDEX('Hoja de Trabajo para listado'!$AB$155:$BA$1048576,MATCH($A6,'Hoja de Trabajo para listado'!$AB$155:$AB$1048576,0),MATCH((CUADRO!N$5&amp;$E6),'Hoja de Trabajo para listado'!$AB$151:$BA$151,0)),0)+IFERROR(INDEX('Hoja de Trabajo para listado'!$BC$155:$CB$1048576,MATCH($A6,'Hoja de Trabajo para listado'!$BC$155:$BC$1048576,0),MATCH((CUADRO!N$5&amp;$E6),'Hoja de Trabajo para listado'!$BC$151:$CB$151,0)),0)+IFERROR(INDEX('Hoja de Trabajo para listado'!$DE$153:$DG$274,MATCH($A6,'Hoja de Trabajo para listado'!$DE$153:$DE$1048576,0),MATCH((CUADRO!N$5&amp;$E6),'Hoja de Trabajo para listado'!$DE$151:$DG$151,0)),0)+IFERROR(INDEX('Hoja de Trabajo para listado'!$CD$155:$DC$1048576,MATCH($A6,'Hoja de Trabajo para listado'!$CD$155:$CD$1048576,0),MATCH((CUADRO!N$5&amp;$E6),'Hoja de Trabajo para listado'!$CD$151:$DC$151,0)),0)</f>
        <v>0</v>
      </c>
      <c r="O6" s="255">
        <f ca="1">+IFERROR(INDEX('Hoja de Trabajo para listado'!$A$155:$Z$1048576,MATCH($A6,'Hoja de Trabajo para listado'!$A$155:$A$1048576,0),MATCH((CUADRO!O$5&amp;$E6),'Hoja de Trabajo para listado'!$A$151:$Z$151,0)),0)+IFERROR(INDEX('Hoja de Trabajo para listado'!$AB$155:$BA$1048576,MATCH($A6,'Hoja de Trabajo para listado'!$AB$155:$AB$1048576,0),MATCH((CUADRO!O$5&amp;$E6),'Hoja de Trabajo para listado'!$AB$151:$BA$151,0)),0)+IFERROR(INDEX('Hoja de Trabajo para listado'!$BC$155:$CB$1048576,MATCH($A6,'Hoja de Trabajo para listado'!$BC$155:$BC$1048576,0),MATCH((CUADRO!O$5&amp;$E6),'Hoja de Trabajo para listado'!$BC$151:$CB$151,0)),0)+IFERROR(INDEX('Hoja de Trabajo para listado'!$DE$153:$DG$274,MATCH($A6,'Hoja de Trabajo para listado'!$DE$153:$DE$1048576,0),MATCH((CUADRO!O$5&amp;$E6),'Hoja de Trabajo para listado'!$DE$151:$DG$151,0)),0)+IFERROR(INDEX('Hoja de Trabajo para listado'!$CD$155:$DC$1048576,MATCH($A6,'Hoja de Trabajo para listado'!$CD$155:$CD$1048576,0),MATCH((CUADRO!O$5&amp;$E6),'Hoja de Trabajo para listado'!$CD$151:$DC$151,0)),0)</f>
        <v>0</v>
      </c>
      <c r="P6" s="255">
        <f ca="1">+IFERROR(INDEX('Hoja de Trabajo para listado'!$A$155:$Z$1048576,MATCH($A6,'Hoja de Trabajo para listado'!$A$155:$A$1048576,0),MATCH((CUADRO!P$5&amp;$E6),'Hoja de Trabajo para listado'!$A$151:$Z$151,0)),0)+IFERROR(INDEX('Hoja de Trabajo para listado'!$AB$155:$BA$1048576,MATCH($A6,'Hoja de Trabajo para listado'!$AB$155:$AB$1048576,0),MATCH((CUADRO!P$5&amp;$E6),'Hoja de Trabajo para listado'!$AB$151:$BA$151,0)),0)+IFERROR(INDEX('Hoja de Trabajo para listado'!$BC$155:$CB$1048576,MATCH($A6,'Hoja de Trabajo para listado'!$BC$155:$BC$1048576,0),MATCH((CUADRO!P$5&amp;$E6),'Hoja de Trabajo para listado'!$BC$151:$CB$151,0)),0)+IFERROR(INDEX('Hoja de Trabajo para listado'!$DE$153:$DG$274,MATCH($A6,'Hoja de Trabajo para listado'!$DE$153:$DE$1048576,0),MATCH((CUADRO!P$5&amp;$E6),'Hoja de Trabajo para listado'!$DE$151:$DG$151,0)),0)+IFERROR(INDEX('Hoja de Trabajo para listado'!$CD$155:$DC$1048576,MATCH($A6,'Hoja de Trabajo para listado'!$CD$155:$CD$1048576,0),MATCH((CUADRO!P$5&amp;$E6),'Hoja de Trabajo para listado'!$CD$151:$DC$151,0)),0)</f>
        <v>0</v>
      </c>
      <c r="Q6" s="255">
        <f ca="1">+IFERROR(INDEX('Hoja de Trabajo para listado'!$A$155:$Z$1048576,MATCH($A6,'Hoja de Trabajo para listado'!$A$155:$A$1048576,0),MATCH((CUADRO!Q$5&amp;$E6),'Hoja de Trabajo para listado'!$A$151:$Z$151,0)),0)+IFERROR(INDEX('Hoja de Trabajo para listado'!$AB$155:$BA$1048576,MATCH($A6,'Hoja de Trabajo para listado'!$AB$155:$AB$1048576,0),MATCH((CUADRO!Q$5&amp;$E6),'Hoja de Trabajo para listado'!$AB$151:$BA$151,0)),0)+IFERROR(INDEX('Hoja de Trabajo para listado'!$BC$155:$CB$1048576,MATCH($A6,'Hoja de Trabajo para listado'!$BC$155:$BC$1048576,0),MATCH((CUADRO!Q$5&amp;$E6),'Hoja de Trabajo para listado'!$BC$151:$CB$151,0)),0)+IFERROR(INDEX('Hoja de Trabajo para listado'!$DE$153:$DG$274,MATCH($A6,'Hoja de Trabajo para listado'!$DE$153:$DE$1048576,0),MATCH((CUADRO!Q$5&amp;$E6),'Hoja de Trabajo para listado'!$DE$151:$DG$151,0)),0)+IFERROR(INDEX('Hoja de Trabajo para listado'!$CD$155:$DC$1048576,MATCH($A6,'Hoja de Trabajo para listado'!$CD$155:$CD$1048576,0),MATCH((CUADRO!Q$5&amp;$E6),'Hoja de Trabajo para listado'!$CD$151:$DC$151,0)),0)</f>
        <v>0</v>
      </c>
      <c r="R6" s="255">
        <f t="shared" ref="R6:R47" ca="1" si="0">+SUM(F6:Q6)</f>
        <v>0</v>
      </c>
      <c r="S6" s="262"/>
      <c r="T6" s="255">
        <f ca="1">+T7</f>
        <v>0</v>
      </c>
      <c r="U6" s="254">
        <f t="shared" ref="U6:U47" si="1">+IF(E6="Débitos",1,2)</f>
        <v>1</v>
      </c>
      <c r="V6" s="271" t="e">
        <f>+VLOOKUP(A6,bd_lista!$A$3:$E$590,5,FALSE)</f>
        <v>#N/A</v>
      </c>
      <c r="W6" s="273" t="e">
        <f>+V6</f>
        <v>#N/A</v>
      </c>
      <c r="X6" s="254" t="e">
        <f>+VLOOKUP(A6,[2]Sheet1!$A$13:$D$744,4,FALSE)</f>
        <v>#N/A</v>
      </c>
      <c r="Y6" s="254" t="e">
        <f>+VLOOKUP(X6,bd_lista!$A$3:$C$590,3,FALSE)</f>
        <v>#N/A</v>
      </c>
      <c r="Z6" s="258" t="e">
        <f>+X6</f>
        <v>#N/A</v>
      </c>
      <c r="AA6" s="259" t="e">
        <f>+Y6</f>
        <v>#N/A</v>
      </c>
    </row>
    <row r="7" spans="1:27" customFormat="1" ht="15" hidden="1" customHeight="1">
      <c r="A7" s="32">
        <v>1433</v>
      </c>
      <c r="B7" s="308"/>
      <c r="C7" s="259" t="e">
        <f>+VLOOKUP(A7,bd_lista!$A$3:$C$590,3,FALSE)</f>
        <v>#N/A</v>
      </c>
      <c r="D7" s="259"/>
      <c r="E7" s="256" t="s">
        <v>1314</v>
      </c>
      <c r="F7" s="255">
        <f ca="1">+IFERROR(INDEX('Hoja de Trabajo para listado'!$A$155:$Z$1048576,MATCH($A7,'Hoja de Trabajo para listado'!$A$155:$A$1048576,0),MATCH((CUADRO!F$5&amp;$E7),'Hoja de Trabajo para listado'!$A$151:$Z$151,0)),0)+IFERROR(INDEX('Hoja de Trabajo para listado'!$AB$155:$BA$1048576,MATCH($A7,'Hoja de Trabajo para listado'!$AB$155:$AB$1048576,0),MATCH((CUADRO!F$5&amp;$E7),'Hoja de Trabajo para listado'!$AB$151:$BA$151,0)),0)+IFERROR(INDEX('Hoja de Trabajo para listado'!$BC$155:$CB$1048576,MATCH($A7,'Hoja de Trabajo para listado'!$BC$155:$BC$1048576,0),MATCH((CUADRO!F$5&amp;$E7),'Hoja de Trabajo para listado'!$BC$151:$CB$151,0)),0)+IFERROR(INDEX('Hoja de Trabajo para listado'!$DE$153:$DG$274,MATCH($A7,'Hoja de Trabajo para listado'!$DE$153:$DE$1048576,0),MATCH((CUADRO!F$5&amp;$E7),'Hoja de Trabajo para listado'!$DE$151:$DG$151,0)),0)+IFERROR(INDEX('Hoja de Trabajo para listado'!$CD$155:$DC$1048576,MATCH($A7,'Hoja de Trabajo para listado'!$CD$155:$CD$1048576,0),MATCH((CUADRO!F$5&amp;$E7),'Hoja de Trabajo para listado'!$CD$151:$DC$151,0)),0)</f>
        <v>0</v>
      </c>
      <c r="G7" s="255">
        <f ca="1">+IFERROR(INDEX('Hoja de Trabajo para listado'!$A$155:$Z$1048576,MATCH($A7,'Hoja de Trabajo para listado'!$A$155:$A$1048576,0),MATCH((CUADRO!G$5&amp;$E7),'Hoja de Trabajo para listado'!$A$151:$Z$151,0)),0)+IFERROR(INDEX('Hoja de Trabajo para listado'!$AB$155:$BA$1048576,MATCH($A7,'Hoja de Trabajo para listado'!$AB$155:$AB$1048576,0),MATCH((CUADRO!G$5&amp;$E7),'Hoja de Trabajo para listado'!$AB$151:$BA$151,0)),0)+IFERROR(INDEX('Hoja de Trabajo para listado'!$BC$155:$CB$1048576,MATCH($A7,'Hoja de Trabajo para listado'!$BC$155:$BC$1048576,0),MATCH((CUADRO!G$5&amp;$E7),'Hoja de Trabajo para listado'!$BC$151:$CB$151,0)),0)+IFERROR(INDEX('Hoja de Trabajo para listado'!$DE$153:$DG$274,MATCH($A7,'Hoja de Trabajo para listado'!$DE$153:$DE$1048576,0),MATCH((CUADRO!G$5&amp;$E7),'Hoja de Trabajo para listado'!$DE$151:$DG$151,0)),0)+IFERROR(INDEX('Hoja de Trabajo para listado'!$CD$155:$DC$1048576,MATCH($A7,'Hoja de Trabajo para listado'!$CD$155:$CD$1048576,0),MATCH((CUADRO!G$5&amp;$E7),'Hoja de Trabajo para listado'!$CD$151:$DC$151,0)),0)</f>
        <v>0</v>
      </c>
      <c r="H7" s="255">
        <f ca="1">+IFERROR(INDEX('Hoja de Trabajo para listado'!$A$155:$Z$1048576,MATCH($A7,'Hoja de Trabajo para listado'!$A$155:$A$1048576,0),MATCH((CUADRO!H$5&amp;$E7),'Hoja de Trabajo para listado'!$A$151:$Z$151,0)),0)+IFERROR(INDEX('Hoja de Trabajo para listado'!$AB$155:$BA$1048576,MATCH($A7,'Hoja de Trabajo para listado'!$AB$155:$AB$1048576,0),MATCH((CUADRO!H$5&amp;$E7),'Hoja de Trabajo para listado'!$AB$151:$BA$151,0)),0)+IFERROR(INDEX('Hoja de Trabajo para listado'!$BC$155:$CB$1048576,MATCH($A7,'Hoja de Trabajo para listado'!$BC$155:$BC$1048576,0),MATCH((CUADRO!H$5&amp;$E7),'Hoja de Trabajo para listado'!$BC$151:$CB$151,0)),0)+IFERROR(INDEX('Hoja de Trabajo para listado'!$DE$153:$DG$274,MATCH($A7,'Hoja de Trabajo para listado'!$DE$153:$DE$1048576,0),MATCH((CUADRO!H$5&amp;$E7),'Hoja de Trabajo para listado'!$DE$151:$DG$151,0)),0)+IFERROR(INDEX('Hoja de Trabajo para listado'!$CD$155:$DC$1048576,MATCH($A7,'Hoja de Trabajo para listado'!$CD$155:$CD$1048576,0),MATCH((CUADRO!H$5&amp;$E7),'Hoja de Trabajo para listado'!$CD$151:$DC$151,0)),0)</f>
        <v>0</v>
      </c>
      <c r="I7" s="255">
        <f ca="1">+IFERROR(INDEX('Hoja de Trabajo para listado'!$A$155:$Z$1048576,MATCH($A7,'Hoja de Trabajo para listado'!$A$155:$A$1048576,0),MATCH((CUADRO!I$5&amp;$E7),'Hoja de Trabajo para listado'!$A$151:$Z$151,0)),0)+IFERROR(INDEX('Hoja de Trabajo para listado'!$AB$155:$BA$1048576,MATCH($A7,'Hoja de Trabajo para listado'!$AB$155:$AB$1048576,0),MATCH((CUADRO!I$5&amp;$E7),'Hoja de Trabajo para listado'!$AB$151:$BA$151,0)),0)+IFERROR(INDEX('Hoja de Trabajo para listado'!$BC$155:$CB$1048576,MATCH($A7,'Hoja de Trabajo para listado'!$BC$155:$BC$1048576,0),MATCH((CUADRO!I$5&amp;$E7),'Hoja de Trabajo para listado'!$BC$151:$CB$151,0)),0)+IFERROR(INDEX('Hoja de Trabajo para listado'!$DE$153:$DG$274,MATCH($A7,'Hoja de Trabajo para listado'!$DE$153:$DE$1048576,0),MATCH((CUADRO!I$5&amp;$E7),'Hoja de Trabajo para listado'!$DE$151:$DG$151,0)),0)+IFERROR(INDEX('Hoja de Trabajo para listado'!$CD$155:$DC$1048576,MATCH($A7,'Hoja de Trabajo para listado'!$CD$155:$CD$1048576,0),MATCH((CUADRO!I$5&amp;$E7),'Hoja de Trabajo para listado'!$CD$151:$DC$151,0)),0)</f>
        <v>0</v>
      </c>
      <c r="J7" s="255">
        <f ca="1">+IFERROR(INDEX('Hoja de Trabajo para listado'!$A$155:$Z$1048576,MATCH($A7,'Hoja de Trabajo para listado'!$A$155:$A$1048576,0),MATCH((CUADRO!J$5&amp;$E7),'Hoja de Trabajo para listado'!$A$151:$Z$151,0)),0)+IFERROR(INDEX('Hoja de Trabajo para listado'!$AB$155:$BA$1048576,MATCH($A7,'Hoja de Trabajo para listado'!$AB$155:$AB$1048576,0),MATCH((CUADRO!J$5&amp;$E7),'Hoja de Trabajo para listado'!$AB$151:$BA$151,0)),0)+IFERROR(INDEX('Hoja de Trabajo para listado'!$BC$155:$CB$1048576,MATCH($A7,'Hoja de Trabajo para listado'!$BC$155:$BC$1048576,0),MATCH((CUADRO!J$5&amp;$E7),'Hoja de Trabajo para listado'!$BC$151:$CB$151,0)),0)+IFERROR(INDEX('Hoja de Trabajo para listado'!$DE$153:$DG$274,MATCH($A7,'Hoja de Trabajo para listado'!$DE$153:$DE$1048576,0),MATCH((CUADRO!J$5&amp;$E7),'Hoja de Trabajo para listado'!$DE$151:$DG$151,0)),0)+IFERROR(INDEX('Hoja de Trabajo para listado'!$CD$155:$DC$1048576,MATCH($A7,'Hoja de Trabajo para listado'!$CD$155:$CD$1048576,0),MATCH((CUADRO!J$5&amp;$E7),'Hoja de Trabajo para listado'!$CD$151:$DC$151,0)),0)</f>
        <v>0</v>
      </c>
      <c r="K7" s="255">
        <f ca="1">+IFERROR(INDEX('Hoja de Trabajo para listado'!$A$155:$Z$1048576,MATCH($A7,'Hoja de Trabajo para listado'!$A$155:$A$1048576,0),MATCH((CUADRO!K$5&amp;$E7),'Hoja de Trabajo para listado'!$A$151:$Z$151,0)),0)+IFERROR(INDEX('Hoja de Trabajo para listado'!$AB$155:$BA$1048576,MATCH($A7,'Hoja de Trabajo para listado'!$AB$155:$AB$1048576,0),MATCH((CUADRO!K$5&amp;$E7),'Hoja de Trabajo para listado'!$AB$151:$BA$151,0)),0)+IFERROR(INDEX('Hoja de Trabajo para listado'!$BC$155:$CB$1048576,MATCH($A7,'Hoja de Trabajo para listado'!$BC$155:$BC$1048576,0),MATCH((CUADRO!K$5&amp;$E7),'Hoja de Trabajo para listado'!$BC$151:$CB$151,0)),0)+IFERROR(INDEX('Hoja de Trabajo para listado'!$DE$153:$DG$274,MATCH($A7,'Hoja de Trabajo para listado'!$DE$153:$DE$1048576,0),MATCH((CUADRO!K$5&amp;$E7),'Hoja de Trabajo para listado'!$DE$151:$DG$151,0)),0)+IFERROR(INDEX('Hoja de Trabajo para listado'!$CD$155:$DC$1048576,MATCH($A7,'Hoja de Trabajo para listado'!$CD$155:$CD$1048576,0),MATCH((CUADRO!K$5&amp;$E7),'Hoja de Trabajo para listado'!$CD$151:$DC$151,0)),0)</f>
        <v>0</v>
      </c>
      <c r="L7" s="255">
        <f ca="1">+IFERROR(INDEX('Hoja de Trabajo para listado'!$A$155:$Z$1048576,MATCH($A7,'Hoja de Trabajo para listado'!$A$155:$A$1048576,0),MATCH((CUADRO!L$5&amp;$E7),'Hoja de Trabajo para listado'!$A$151:$Z$151,0)),0)+IFERROR(INDEX('Hoja de Trabajo para listado'!$AB$155:$BA$1048576,MATCH($A7,'Hoja de Trabajo para listado'!$AB$155:$AB$1048576,0),MATCH((CUADRO!L$5&amp;$E7),'Hoja de Trabajo para listado'!$AB$151:$BA$151,0)),0)+IFERROR(INDEX('Hoja de Trabajo para listado'!$BC$155:$CB$1048576,MATCH($A7,'Hoja de Trabajo para listado'!$BC$155:$BC$1048576,0),MATCH((CUADRO!L$5&amp;$E7),'Hoja de Trabajo para listado'!$BC$151:$CB$151,0)),0)+IFERROR(INDEX('Hoja de Trabajo para listado'!$DE$153:$DG$274,MATCH($A7,'Hoja de Trabajo para listado'!$DE$153:$DE$1048576,0),MATCH((CUADRO!L$5&amp;$E7),'Hoja de Trabajo para listado'!$DE$151:$DG$151,0)),0)+IFERROR(INDEX('Hoja de Trabajo para listado'!$CD$155:$DC$1048576,MATCH($A7,'Hoja de Trabajo para listado'!$CD$155:$CD$1048576,0),MATCH((CUADRO!L$5&amp;$E7),'Hoja de Trabajo para listado'!$CD$151:$DC$151,0)),0)</f>
        <v>0</v>
      </c>
      <c r="M7" s="255">
        <f ca="1">+IFERROR(INDEX('Hoja de Trabajo para listado'!$A$155:$Z$1048576,MATCH($A7,'Hoja de Trabajo para listado'!$A$155:$A$1048576,0),MATCH((CUADRO!M$5&amp;$E7),'Hoja de Trabajo para listado'!$A$151:$Z$151,0)),0)+IFERROR(INDEX('Hoja de Trabajo para listado'!$AB$155:$BA$1048576,MATCH($A7,'Hoja de Trabajo para listado'!$AB$155:$AB$1048576,0),MATCH((CUADRO!M$5&amp;$E7),'Hoja de Trabajo para listado'!$AB$151:$BA$151,0)),0)+IFERROR(INDEX('Hoja de Trabajo para listado'!$BC$155:$CB$1048576,MATCH($A7,'Hoja de Trabajo para listado'!$BC$155:$BC$1048576,0),MATCH((CUADRO!M$5&amp;$E7),'Hoja de Trabajo para listado'!$BC$151:$CB$151,0)),0)+IFERROR(INDEX('Hoja de Trabajo para listado'!$DE$153:$DG$274,MATCH($A7,'Hoja de Trabajo para listado'!$DE$153:$DE$1048576,0),MATCH((CUADRO!M$5&amp;$E7),'Hoja de Trabajo para listado'!$DE$151:$DG$151,0)),0)+IFERROR(INDEX('Hoja de Trabajo para listado'!$CD$155:$DC$1048576,MATCH($A7,'Hoja de Trabajo para listado'!$CD$155:$CD$1048576,0),MATCH((CUADRO!M$5&amp;$E7),'Hoja de Trabajo para listado'!$CD$151:$DC$151,0)),0)</f>
        <v>0</v>
      </c>
      <c r="N7" s="255">
        <f ca="1">+IFERROR(INDEX('Hoja de Trabajo para listado'!$A$155:$Z$1048576,MATCH($A7,'Hoja de Trabajo para listado'!$A$155:$A$1048576,0),MATCH((CUADRO!N$5&amp;$E7),'Hoja de Trabajo para listado'!$A$151:$Z$151,0)),0)+IFERROR(INDEX('Hoja de Trabajo para listado'!$AB$155:$BA$1048576,MATCH($A7,'Hoja de Trabajo para listado'!$AB$155:$AB$1048576,0),MATCH((CUADRO!N$5&amp;$E7),'Hoja de Trabajo para listado'!$AB$151:$BA$151,0)),0)+IFERROR(INDEX('Hoja de Trabajo para listado'!$BC$155:$CB$1048576,MATCH($A7,'Hoja de Trabajo para listado'!$BC$155:$BC$1048576,0),MATCH((CUADRO!N$5&amp;$E7),'Hoja de Trabajo para listado'!$BC$151:$CB$151,0)),0)+IFERROR(INDEX('Hoja de Trabajo para listado'!$DE$153:$DG$274,MATCH($A7,'Hoja de Trabajo para listado'!$DE$153:$DE$1048576,0),MATCH((CUADRO!N$5&amp;$E7),'Hoja de Trabajo para listado'!$DE$151:$DG$151,0)),0)+IFERROR(INDEX('Hoja de Trabajo para listado'!$CD$155:$DC$1048576,MATCH($A7,'Hoja de Trabajo para listado'!$CD$155:$CD$1048576,0),MATCH((CUADRO!N$5&amp;$E7),'Hoja de Trabajo para listado'!$CD$151:$DC$151,0)),0)</f>
        <v>0</v>
      </c>
      <c r="O7" s="255">
        <f ca="1">+IFERROR(INDEX('Hoja de Trabajo para listado'!$A$155:$Z$1048576,MATCH($A7,'Hoja de Trabajo para listado'!$A$155:$A$1048576,0),MATCH((CUADRO!O$5&amp;$E7),'Hoja de Trabajo para listado'!$A$151:$Z$151,0)),0)+IFERROR(INDEX('Hoja de Trabajo para listado'!$AB$155:$BA$1048576,MATCH($A7,'Hoja de Trabajo para listado'!$AB$155:$AB$1048576,0),MATCH((CUADRO!O$5&amp;$E7),'Hoja de Trabajo para listado'!$AB$151:$BA$151,0)),0)+IFERROR(INDEX('Hoja de Trabajo para listado'!$BC$155:$CB$1048576,MATCH($A7,'Hoja de Trabajo para listado'!$BC$155:$BC$1048576,0),MATCH((CUADRO!O$5&amp;$E7),'Hoja de Trabajo para listado'!$BC$151:$CB$151,0)),0)+IFERROR(INDEX('Hoja de Trabajo para listado'!$DE$153:$DG$274,MATCH($A7,'Hoja de Trabajo para listado'!$DE$153:$DE$1048576,0),MATCH((CUADRO!O$5&amp;$E7),'Hoja de Trabajo para listado'!$DE$151:$DG$151,0)),0)+IFERROR(INDEX('Hoja de Trabajo para listado'!$CD$155:$DC$1048576,MATCH($A7,'Hoja de Trabajo para listado'!$CD$155:$CD$1048576,0),MATCH((CUADRO!O$5&amp;$E7),'Hoja de Trabajo para listado'!$CD$151:$DC$151,0)),0)</f>
        <v>0</v>
      </c>
      <c r="P7" s="255">
        <f ca="1">+IFERROR(INDEX('Hoja de Trabajo para listado'!$A$155:$Z$1048576,MATCH($A7,'Hoja de Trabajo para listado'!$A$155:$A$1048576,0),MATCH((CUADRO!P$5&amp;$E7),'Hoja de Trabajo para listado'!$A$151:$Z$151,0)),0)+IFERROR(INDEX('Hoja de Trabajo para listado'!$AB$155:$BA$1048576,MATCH($A7,'Hoja de Trabajo para listado'!$AB$155:$AB$1048576,0),MATCH((CUADRO!P$5&amp;$E7),'Hoja de Trabajo para listado'!$AB$151:$BA$151,0)),0)+IFERROR(INDEX('Hoja de Trabajo para listado'!$BC$155:$CB$1048576,MATCH($A7,'Hoja de Trabajo para listado'!$BC$155:$BC$1048576,0),MATCH((CUADRO!P$5&amp;$E7),'Hoja de Trabajo para listado'!$BC$151:$CB$151,0)),0)+IFERROR(INDEX('Hoja de Trabajo para listado'!$DE$153:$DG$274,MATCH($A7,'Hoja de Trabajo para listado'!$DE$153:$DE$1048576,0),MATCH((CUADRO!P$5&amp;$E7),'Hoja de Trabajo para listado'!$DE$151:$DG$151,0)),0)+IFERROR(INDEX('Hoja de Trabajo para listado'!$CD$155:$DC$1048576,MATCH($A7,'Hoja de Trabajo para listado'!$CD$155:$CD$1048576,0),MATCH((CUADRO!P$5&amp;$E7),'Hoja de Trabajo para listado'!$CD$151:$DC$151,0)),0)</f>
        <v>0</v>
      </c>
      <c r="Q7" s="255">
        <f ca="1">+IFERROR(INDEX('Hoja de Trabajo para listado'!$A$155:$Z$1048576,MATCH($A7,'Hoja de Trabajo para listado'!$A$155:$A$1048576,0),MATCH((CUADRO!Q$5&amp;$E7),'Hoja de Trabajo para listado'!$A$151:$Z$151,0)),0)+IFERROR(INDEX('Hoja de Trabajo para listado'!$AB$155:$BA$1048576,MATCH($A7,'Hoja de Trabajo para listado'!$AB$155:$AB$1048576,0),MATCH((CUADRO!Q$5&amp;$E7),'Hoja de Trabajo para listado'!$AB$151:$BA$151,0)),0)+IFERROR(INDEX('Hoja de Trabajo para listado'!$BC$155:$CB$1048576,MATCH($A7,'Hoja de Trabajo para listado'!$BC$155:$BC$1048576,0),MATCH((CUADRO!Q$5&amp;$E7),'Hoja de Trabajo para listado'!$BC$151:$CB$151,0)),0)+IFERROR(INDEX('Hoja de Trabajo para listado'!$DE$153:$DG$274,MATCH($A7,'Hoja de Trabajo para listado'!$DE$153:$DE$1048576,0),MATCH((CUADRO!Q$5&amp;$E7),'Hoja de Trabajo para listado'!$DE$151:$DG$151,0)),0)+IFERROR(INDEX('Hoja de Trabajo para listado'!$CD$155:$DC$1048576,MATCH($A7,'Hoja de Trabajo para listado'!$CD$155:$CD$1048576,0),MATCH((CUADRO!Q$5&amp;$E7),'Hoja de Trabajo para listado'!$CD$151:$DC$151,0)),0)</f>
        <v>0</v>
      </c>
      <c r="R7" s="255">
        <f t="shared" ca="1" si="0"/>
        <v>0</v>
      </c>
      <c r="S7" s="274">
        <f ca="1">+R6+R7</f>
        <v>0</v>
      </c>
      <c r="T7" s="255">
        <f ca="1">+S7</f>
        <v>0</v>
      </c>
      <c r="U7" s="254">
        <f t="shared" si="1"/>
        <v>2</v>
      </c>
      <c r="V7" s="362" t="e">
        <f>+VLOOKUP(A7,bd_lista!$A$3:$E$590,5,FALSE)</f>
        <v>#N/A</v>
      </c>
      <c r="W7" s="260"/>
      <c r="X7" s="254" t="e">
        <f>+VLOOKUP(A7,[2]Sheet1!$A$13:$D$744,4,FALSE)</f>
        <v>#N/A</v>
      </c>
      <c r="Y7" s="254" t="e">
        <f>+VLOOKUP(X7,bd_lista!$A$3:$C$590,3,FALSE)</f>
        <v>#N/A</v>
      </c>
      <c r="Z7" s="258"/>
      <c r="AA7" s="259"/>
    </row>
    <row r="8" spans="1:27" ht="15" hidden="1" customHeight="1">
      <c r="A8" s="32">
        <v>3701</v>
      </c>
      <c r="B8" s="308">
        <f>+A8</f>
        <v>3701</v>
      </c>
      <c r="C8" s="259" t="e">
        <f>+VLOOKUP(A8,bd_lista!$A$3:$C$590,3,FALSE)</f>
        <v>#N/A</v>
      </c>
      <c r="D8" s="259" t="e">
        <f>+C8</f>
        <v>#N/A</v>
      </c>
      <c r="E8" s="254" t="s">
        <v>1313</v>
      </c>
      <c r="F8" s="255">
        <f ca="1">+IFERROR(INDEX('Hoja de Trabajo para listado'!$A$155:$Z$1048576,MATCH($A8,'Hoja de Trabajo para listado'!$A$155:$A$1048576,0),MATCH((CUADRO!F$5&amp;$E8),'Hoja de Trabajo para listado'!$A$151:$Z$151,0)),0)+IFERROR(INDEX('Hoja de Trabajo para listado'!$AB$155:$BA$1048576,MATCH($A8,'Hoja de Trabajo para listado'!$AB$155:$AB$1048576,0),MATCH((CUADRO!F$5&amp;$E8),'Hoja de Trabajo para listado'!$AB$151:$BA$151,0)),0)+IFERROR(INDEX('Hoja de Trabajo para listado'!$BC$155:$CB$1048576,MATCH($A8,'Hoja de Trabajo para listado'!$BC$155:$BC$1048576,0),MATCH((CUADRO!F$5&amp;$E8),'Hoja de Trabajo para listado'!$BC$151:$CB$151,0)),0)+IFERROR(INDEX('Hoja de Trabajo para listado'!$DE$153:$DG$274,MATCH($A8,'Hoja de Trabajo para listado'!$DE$153:$DE$1048576,0),MATCH((CUADRO!F$5&amp;$E8),'Hoja de Trabajo para listado'!$DE$151:$DG$151,0)),0)+IFERROR(INDEX('Hoja de Trabajo para listado'!$CD$155:$DC$1048576,MATCH($A8,'Hoja de Trabajo para listado'!$CD$155:$CD$1048576,0),MATCH((CUADRO!F$5&amp;$E8),'Hoja de Trabajo para listado'!$CD$151:$DC$151,0)),0)</f>
        <v>0</v>
      </c>
      <c r="G8" s="255">
        <f ca="1">+IFERROR(INDEX('Hoja de Trabajo para listado'!$A$155:$Z$1048576,MATCH($A8,'Hoja de Trabajo para listado'!$A$155:$A$1048576,0),MATCH((CUADRO!G$5&amp;$E8),'Hoja de Trabajo para listado'!$A$151:$Z$151,0)),0)+IFERROR(INDEX('Hoja de Trabajo para listado'!$AB$155:$BA$1048576,MATCH($A8,'Hoja de Trabajo para listado'!$AB$155:$AB$1048576,0),MATCH((CUADRO!G$5&amp;$E8),'Hoja de Trabajo para listado'!$AB$151:$BA$151,0)),0)+IFERROR(INDEX('Hoja de Trabajo para listado'!$BC$155:$CB$1048576,MATCH($A8,'Hoja de Trabajo para listado'!$BC$155:$BC$1048576,0),MATCH((CUADRO!G$5&amp;$E8),'Hoja de Trabajo para listado'!$BC$151:$CB$151,0)),0)+IFERROR(INDEX('Hoja de Trabajo para listado'!$DE$153:$DG$274,MATCH($A8,'Hoja de Trabajo para listado'!$DE$153:$DE$1048576,0),MATCH((CUADRO!G$5&amp;$E8),'Hoja de Trabajo para listado'!$DE$151:$DG$151,0)),0)+IFERROR(INDEX('Hoja de Trabajo para listado'!$CD$155:$DC$1048576,MATCH($A8,'Hoja de Trabajo para listado'!$CD$155:$CD$1048576,0),MATCH((CUADRO!G$5&amp;$E8),'Hoja de Trabajo para listado'!$CD$151:$DC$151,0)),0)</f>
        <v>0</v>
      </c>
      <c r="H8" s="255">
        <f ca="1">+IFERROR(INDEX('Hoja de Trabajo para listado'!$A$155:$Z$1048576,MATCH($A8,'Hoja de Trabajo para listado'!$A$155:$A$1048576,0),MATCH((CUADRO!H$5&amp;$E8),'Hoja de Trabajo para listado'!$A$151:$Z$151,0)),0)+IFERROR(INDEX('Hoja de Trabajo para listado'!$AB$155:$BA$1048576,MATCH($A8,'Hoja de Trabajo para listado'!$AB$155:$AB$1048576,0),MATCH((CUADRO!H$5&amp;$E8),'Hoja de Trabajo para listado'!$AB$151:$BA$151,0)),0)+IFERROR(INDEX('Hoja de Trabajo para listado'!$BC$155:$CB$1048576,MATCH($A8,'Hoja de Trabajo para listado'!$BC$155:$BC$1048576,0),MATCH((CUADRO!H$5&amp;$E8),'Hoja de Trabajo para listado'!$BC$151:$CB$151,0)),0)+IFERROR(INDEX('Hoja de Trabajo para listado'!$DE$153:$DG$274,MATCH($A8,'Hoja de Trabajo para listado'!$DE$153:$DE$1048576,0),MATCH((CUADRO!H$5&amp;$E8),'Hoja de Trabajo para listado'!$DE$151:$DG$151,0)),0)+IFERROR(INDEX('Hoja de Trabajo para listado'!$CD$155:$DC$1048576,MATCH($A8,'Hoja de Trabajo para listado'!$CD$155:$CD$1048576,0),MATCH((CUADRO!H$5&amp;$E8),'Hoja de Trabajo para listado'!$CD$151:$DC$151,0)),0)</f>
        <v>0</v>
      </c>
      <c r="I8" s="255">
        <f ca="1">+IFERROR(INDEX('Hoja de Trabajo para listado'!$A$155:$Z$1048576,MATCH($A8,'Hoja de Trabajo para listado'!$A$155:$A$1048576,0),MATCH((CUADRO!I$5&amp;$E8),'Hoja de Trabajo para listado'!$A$151:$Z$151,0)),0)+IFERROR(INDEX('Hoja de Trabajo para listado'!$AB$155:$BA$1048576,MATCH($A8,'Hoja de Trabajo para listado'!$AB$155:$AB$1048576,0),MATCH((CUADRO!I$5&amp;$E8),'Hoja de Trabajo para listado'!$AB$151:$BA$151,0)),0)+IFERROR(INDEX('Hoja de Trabajo para listado'!$BC$155:$CB$1048576,MATCH($A8,'Hoja de Trabajo para listado'!$BC$155:$BC$1048576,0),MATCH((CUADRO!I$5&amp;$E8),'Hoja de Trabajo para listado'!$BC$151:$CB$151,0)),0)+IFERROR(INDEX('Hoja de Trabajo para listado'!$DE$153:$DG$274,MATCH($A8,'Hoja de Trabajo para listado'!$DE$153:$DE$1048576,0),MATCH((CUADRO!I$5&amp;$E8),'Hoja de Trabajo para listado'!$DE$151:$DG$151,0)),0)+IFERROR(INDEX('Hoja de Trabajo para listado'!$CD$155:$DC$1048576,MATCH($A8,'Hoja de Trabajo para listado'!$CD$155:$CD$1048576,0),MATCH((CUADRO!I$5&amp;$E8),'Hoja de Trabajo para listado'!$CD$151:$DC$151,0)),0)</f>
        <v>0</v>
      </c>
      <c r="J8" s="255">
        <f ca="1">+IFERROR(INDEX('Hoja de Trabajo para listado'!$A$155:$Z$1048576,MATCH($A8,'Hoja de Trabajo para listado'!$A$155:$A$1048576,0),MATCH((CUADRO!J$5&amp;$E8),'Hoja de Trabajo para listado'!$A$151:$Z$151,0)),0)+IFERROR(INDEX('Hoja de Trabajo para listado'!$AB$155:$BA$1048576,MATCH($A8,'Hoja de Trabajo para listado'!$AB$155:$AB$1048576,0),MATCH((CUADRO!J$5&amp;$E8),'Hoja de Trabajo para listado'!$AB$151:$BA$151,0)),0)+IFERROR(INDEX('Hoja de Trabajo para listado'!$BC$155:$CB$1048576,MATCH($A8,'Hoja de Trabajo para listado'!$BC$155:$BC$1048576,0),MATCH((CUADRO!J$5&amp;$E8),'Hoja de Trabajo para listado'!$BC$151:$CB$151,0)),0)+IFERROR(INDEX('Hoja de Trabajo para listado'!$DE$153:$DG$274,MATCH($A8,'Hoja de Trabajo para listado'!$DE$153:$DE$1048576,0),MATCH((CUADRO!J$5&amp;$E8),'Hoja de Trabajo para listado'!$DE$151:$DG$151,0)),0)+IFERROR(INDEX('Hoja de Trabajo para listado'!$CD$155:$DC$1048576,MATCH($A8,'Hoja de Trabajo para listado'!$CD$155:$CD$1048576,0),MATCH((CUADRO!J$5&amp;$E8),'Hoja de Trabajo para listado'!$CD$151:$DC$151,0)),0)</f>
        <v>0</v>
      </c>
      <c r="K8" s="255">
        <f ca="1">+IFERROR(INDEX('Hoja de Trabajo para listado'!$A$155:$Z$1048576,MATCH($A8,'Hoja de Trabajo para listado'!$A$155:$A$1048576,0),MATCH((CUADRO!K$5&amp;$E8),'Hoja de Trabajo para listado'!$A$151:$Z$151,0)),0)+IFERROR(INDEX('Hoja de Trabajo para listado'!$AB$155:$BA$1048576,MATCH($A8,'Hoja de Trabajo para listado'!$AB$155:$AB$1048576,0),MATCH((CUADRO!K$5&amp;$E8),'Hoja de Trabajo para listado'!$AB$151:$BA$151,0)),0)+IFERROR(INDEX('Hoja de Trabajo para listado'!$BC$155:$CB$1048576,MATCH($A8,'Hoja de Trabajo para listado'!$BC$155:$BC$1048576,0),MATCH((CUADRO!K$5&amp;$E8),'Hoja de Trabajo para listado'!$BC$151:$CB$151,0)),0)+IFERROR(INDEX('Hoja de Trabajo para listado'!$DE$153:$DG$274,MATCH($A8,'Hoja de Trabajo para listado'!$DE$153:$DE$1048576,0),MATCH((CUADRO!K$5&amp;$E8),'Hoja de Trabajo para listado'!$DE$151:$DG$151,0)),0)+IFERROR(INDEX('Hoja de Trabajo para listado'!$CD$155:$DC$1048576,MATCH($A8,'Hoja de Trabajo para listado'!$CD$155:$CD$1048576,0),MATCH((CUADRO!K$5&amp;$E8),'Hoja de Trabajo para listado'!$CD$151:$DC$151,0)),0)</f>
        <v>0</v>
      </c>
      <c r="L8" s="255">
        <f ca="1">+IFERROR(INDEX('Hoja de Trabajo para listado'!$A$155:$Z$1048576,MATCH($A8,'Hoja de Trabajo para listado'!$A$155:$A$1048576,0),MATCH((CUADRO!L$5&amp;$E8),'Hoja de Trabajo para listado'!$A$151:$Z$151,0)),0)+IFERROR(INDEX('Hoja de Trabajo para listado'!$AB$155:$BA$1048576,MATCH($A8,'Hoja de Trabajo para listado'!$AB$155:$AB$1048576,0),MATCH((CUADRO!L$5&amp;$E8),'Hoja de Trabajo para listado'!$AB$151:$BA$151,0)),0)+IFERROR(INDEX('Hoja de Trabajo para listado'!$BC$155:$CB$1048576,MATCH($A8,'Hoja de Trabajo para listado'!$BC$155:$BC$1048576,0),MATCH((CUADRO!L$5&amp;$E8),'Hoja de Trabajo para listado'!$BC$151:$CB$151,0)),0)+IFERROR(INDEX('Hoja de Trabajo para listado'!$DE$153:$DG$274,MATCH($A8,'Hoja de Trabajo para listado'!$DE$153:$DE$1048576,0),MATCH((CUADRO!L$5&amp;$E8),'Hoja de Trabajo para listado'!$DE$151:$DG$151,0)),0)+IFERROR(INDEX('Hoja de Trabajo para listado'!$CD$155:$DC$1048576,MATCH($A8,'Hoja de Trabajo para listado'!$CD$155:$CD$1048576,0),MATCH((CUADRO!L$5&amp;$E8),'Hoja de Trabajo para listado'!$CD$151:$DC$151,0)),0)</f>
        <v>0</v>
      </c>
      <c r="M8" s="255">
        <f ca="1">+IFERROR(INDEX('Hoja de Trabajo para listado'!$A$155:$Z$1048576,MATCH($A8,'Hoja de Trabajo para listado'!$A$155:$A$1048576,0),MATCH((CUADRO!M$5&amp;$E8),'Hoja de Trabajo para listado'!$A$151:$Z$151,0)),0)+IFERROR(INDEX('Hoja de Trabajo para listado'!$AB$155:$BA$1048576,MATCH($A8,'Hoja de Trabajo para listado'!$AB$155:$AB$1048576,0),MATCH((CUADRO!M$5&amp;$E8),'Hoja de Trabajo para listado'!$AB$151:$BA$151,0)),0)+IFERROR(INDEX('Hoja de Trabajo para listado'!$BC$155:$CB$1048576,MATCH($A8,'Hoja de Trabajo para listado'!$BC$155:$BC$1048576,0),MATCH((CUADRO!M$5&amp;$E8),'Hoja de Trabajo para listado'!$BC$151:$CB$151,0)),0)+IFERROR(INDEX('Hoja de Trabajo para listado'!$DE$153:$DG$274,MATCH($A8,'Hoja de Trabajo para listado'!$DE$153:$DE$1048576,0),MATCH((CUADRO!M$5&amp;$E8),'Hoja de Trabajo para listado'!$DE$151:$DG$151,0)),0)+IFERROR(INDEX('Hoja de Trabajo para listado'!$CD$155:$DC$1048576,MATCH($A8,'Hoja de Trabajo para listado'!$CD$155:$CD$1048576,0),MATCH((CUADRO!M$5&amp;$E8),'Hoja de Trabajo para listado'!$CD$151:$DC$151,0)),0)</f>
        <v>0</v>
      </c>
      <c r="N8" s="255">
        <f ca="1">+IFERROR(INDEX('Hoja de Trabajo para listado'!$A$155:$Z$1048576,MATCH($A8,'Hoja de Trabajo para listado'!$A$155:$A$1048576,0),MATCH((CUADRO!N$5&amp;$E8),'Hoja de Trabajo para listado'!$A$151:$Z$151,0)),0)+IFERROR(INDEX('Hoja de Trabajo para listado'!$AB$155:$BA$1048576,MATCH($A8,'Hoja de Trabajo para listado'!$AB$155:$AB$1048576,0),MATCH((CUADRO!N$5&amp;$E8),'Hoja de Trabajo para listado'!$AB$151:$BA$151,0)),0)+IFERROR(INDEX('Hoja de Trabajo para listado'!$BC$155:$CB$1048576,MATCH($A8,'Hoja de Trabajo para listado'!$BC$155:$BC$1048576,0),MATCH((CUADRO!N$5&amp;$E8),'Hoja de Trabajo para listado'!$BC$151:$CB$151,0)),0)+IFERROR(INDEX('Hoja de Trabajo para listado'!$DE$153:$DG$274,MATCH($A8,'Hoja de Trabajo para listado'!$DE$153:$DE$1048576,0),MATCH((CUADRO!N$5&amp;$E8),'Hoja de Trabajo para listado'!$DE$151:$DG$151,0)),0)+IFERROR(INDEX('Hoja de Trabajo para listado'!$CD$155:$DC$1048576,MATCH($A8,'Hoja de Trabajo para listado'!$CD$155:$CD$1048576,0),MATCH((CUADRO!N$5&amp;$E8),'Hoja de Trabajo para listado'!$CD$151:$DC$151,0)),0)</f>
        <v>0</v>
      </c>
      <c r="O8" s="255">
        <f ca="1">+IFERROR(INDEX('Hoja de Trabajo para listado'!$A$155:$Z$1048576,MATCH($A8,'Hoja de Trabajo para listado'!$A$155:$A$1048576,0),MATCH((CUADRO!O$5&amp;$E8),'Hoja de Trabajo para listado'!$A$151:$Z$151,0)),0)+IFERROR(INDEX('Hoja de Trabajo para listado'!$AB$155:$BA$1048576,MATCH($A8,'Hoja de Trabajo para listado'!$AB$155:$AB$1048576,0),MATCH((CUADRO!O$5&amp;$E8),'Hoja de Trabajo para listado'!$AB$151:$BA$151,0)),0)+IFERROR(INDEX('Hoja de Trabajo para listado'!$BC$155:$CB$1048576,MATCH($A8,'Hoja de Trabajo para listado'!$BC$155:$BC$1048576,0),MATCH((CUADRO!O$5&amp;$E8),'Hoja de Trabajo para listado'!$BC$151:$CB$151,0)),0)+IFERROR(INDEX('Hoja de Trabajo para listado'!$DE$153:$DG$274,MATCH($A8,'Hoja de Trabajo para listado'!$DE$153:$DE$1048576,0),MATCH((CUADRO!O$5&amp;$E8),'Hoja de Trabajo para listado'!$DE$151:$DG$151,0)),0)+IFERROR(INDEX('Hoja de Trabajo para listado'!$CD$155:$DC$1048576,MATCH($A8,'Hoja de Trabajo para listado'!$CD$155:$CD$1048576,0),MATCH((CUADRO!O$5&amp;$E8),'Hoja de Trabajo para listado'!$CD$151:$DC$151,0)),0)</f>
        <v>0</v>
      </c>
      <c r="P8" s="255">
        <f ca="1">+IFERROR(INDEX('Hoja de Trabajo para listado'!$A$155:$Z$1048576,MATCH($A8,'Hoja de Trabajo para listado'!$A$155:$A$1048576,0),MATCH((CUADRO!P$5&amp;$E8),'Hoja de Trabajo para listado'!$A$151:$Z$151,0)),0)+IFERROR(INDEX('Hoja de Trabajo para listado'!$AB$155:$BA$1048576,MATCH($A8,'Hoja de Trabajo para listado'!$AB$155:$AB$1048576,0),MATCH((CUADRO!P$5&amp;$E8),'Hoja de Trabajo para listado'!$AB$151:$BA$151,0)),0)+IFERROR(INDEX('Hoja de Trabajo para listado'!$BC$155:$CB$1048576,MATCH($A8,'Hoja de Trabajo para listado'!$BC$155:$BC$1048576,0),MATCH((CUADRO!P$5&amp;$E8),'Hoja de Trabajo para listado'!$BC$151:$CB$151,0)),0)+IFERROR(INDEX('Hoja de Trabajo para listado'!$DE$153:$DG$274,MATCH($A8,'Hoja de Trabajo para listado'!$DE$153:$DE$1048576,0),MATCH((CUADRO!P$5&amp;$E8),'Hoja de Trabajo para listado'!$DE$151:$DG$151,0)),0)+IFERROR(INDEX('Hoja de Trabajo para listado'!$CD$155:$DC$1048576,MATCH($A8,'Hoja de Trabajo para listado'!$CD$155:$CD$1048576,0),MATCH((CUADRO!P$5&amp;$E8),'Hoja de Trabajo para listado'!$CD$151:$DC$151,0)),0)</f>
        <v>0</v>
      </c>
      <c r="Q8" s="255">
        <f ca="1">+IFERROR(INDEX('Hoja de Trabajo para listado'!$A$155:$Z$1048576,MATCH($A8,'Hoja de Trabajo para listado'!$A$155:$A$1048576,0),MATCH((CUADRO!Q$5&amp;$E8),'Hoja de Trabajo para listado'!$A$151:$Z$151,0)),0)+IFERROR(INDEX('Hoja de Trabajo para listado'!$AB$155:$BA$1048576,MATCH($A8,'Hoja de Trabajo para listado'!$AB$155:$AB$1048576,0),MATCH((CUADRO!Q$5&amp;$E8),'Hoja de Trabajo para listado'!$AB$151:$BA$151,0)),0)+IFERROR(INDEX('Hoja de Trabajo para listado'!$BC$155:$CB$1048576,MATCH($A8,'Hoja de Trabajo para listado'!$BC$155:$BC$1048576,0),MATCH((CUADRO!Q$5&amp;$E8),'Hoja de Trabajo para listado'!$BC$151:$CB$151,0)),0)+IFERROR(INDEX('Hoja de Trabajo para listado'!$DE$153:$DG$274,MATCH($A8,'Hoja de Trabajo para listado'!$DE$153:$DE$1048576,0),MATCH((CUADRO!Q$5&amp;$E8),'Hoja de Trabajo para listado'!$DE$151:$DG$151,0)),0)+IFERROR(INDEX('Hoja de Trabajo para listado'!$CD$155:$DC$1048576,MATCH($A8,'Hoja de Trabajo para listado'!$CD$155:$CD$1048576,0),MATCH((CUADRO!Q$5&amp;$E8),'Hoja de Trabajo para listado'!$CD$151:$DC$151,0)),0)</f>
        <v>0</v>
      </c>
      <c r="R8" s="255">
        <f t="shared" ca="1" si="0"/>
        <v>0</v>
      </c>
      <c r="S8" s="262"/>
      <c r="T8" s="255">
        <f ca="1">+T9</f>
        <v>0</v>
      </c>
      <c r="U8" s="254">
        <f t="shared" si="1"/>
        <v>1</v>
      </c>
      <c r="V8" s="362" t="e">
        <f>+VLOOKUP(A8,bd_lista!$A$3:$E$590,5,FALSE)</f>
        <v>#N/A</v>
      </c>
      <c r="W8" s="272" t="e">
        <f>+V8</f>
        <v>#N/A</v>
      </c>
      <c r="X8" s="254">
        <f>+VLOOKUP(A8,[2]Sheet1!$A$13:$D$744,4,FALSE)</f>
        <v>0</v>
      </c>
      <c r="Y8" s="254" t="e">
        <f>+VLOOKUP(X8,bd_lista!$A$3:$C$590,3,FALSE)</f>
        <v>#N/A</v>
      </c>
      <c r="Z8" s="258">
        <f>+X8</f>
        <v>0</v>
      </c>
      <c r="AA8" s="259" t="e">
        <f>+Y8</f>
        <v>#N/A</v>
      </c>
    </row>
    <row r="9" spans="1:27" ht="15" hidden="1" customHeight="1">
      <c r="A9" s="32">
        <v>3701</v>
      </c>
      <c r="B9" s="307"/>
      <c r="C9" s="362" t="e">
        <f>+VLOOKUP(A9,bd_lista!$A$3:$C$590,3,FALSE)</f>
        <v>#N/A</v>
      </c>
      <c r="D9" s="362"/>
      <c r="E9" s="256" t="s">
        <v>1314</v>
      </c>
      <c r="F9" s="257">
        <f ca="1">+IFERROR(INDEX('Hoja de Trabajo para listado'!$A$155:$Z$1048576,MATCH($A9,'Hoja de Trabajo para listado'!$A$155:$A$1048576,0),MATCH((CUADRO!F$5&amp;$E9),'Hoja de Trabajo para listado'!$A$151:$Z$151,0)),0)+IFERROR(INDEX('Hoja de Trabajo para listado'!$AB$155:$BA$1048576,MATCH($A9,'Hoja de Trabajo para listado'!$AB$155:$AB$1048576,0),MATCH((CUADRO!F$5&amp;$E9),'Hoja de Trabajo para listado'!$AB$151:$BA$151,0)),0)+IFERROR(INDEX('Hoja de Trabajo para listado'!$BC$155:$CB$1048576,MATCH($A9,'Hoja de Trabajo para listado'!$BC$155:$BC$1048576,0),MATCH((CUADRO!F$5&amp;$E9),'Hoja de Trabajo para listado'!$BC$151:$CB$151,0)),0)+IFERROR(INDEX('Hoja de Trabajo para listado'!$DE$153:$DG$274,MATCH($A9,'Hoja de Trabajo para listado'!$DE$153:$DE$1048576,0),MATCH((CUADRO!F$5&amp;$E9),'Hoja de Trabajo para listado'!$DE$151:$DG$151,0)),0)+IFERROR(INDEX('Hoja de Trabajo para listado'!$CD$155:$DC$1048576,MATCH($A9,'Hoja de Trabajo para listado'!$CD$155:$CD$1048576,0),MATCH((CUADRO!F$5&amp;$E9),'Hoja de Trabajo para listado'!$CD$151:$DC$151,0)),0)</f>
        <v>0</v>
      </c>
      <c r="G9" s="257">
        <f ca="1">+IFERROR(INDEX('Hoja de Trabajo para listado'!$A$155:$Z$1048576,MATCH($A9,'Hoja de Trabajo para listado'!$A$155:$A$1048576,0),MATCH((CUADRO!G$5&amp;$E9),'Hoja de Trabajo para listado'!$A$151:$Z$151,0)),0)+IFERROR(INDEX('Hoja de Trabajo para listado'!$AB$155:$BA$1048576,MATCH($A9,'Hoja de Trabajo para listado'!$AB$155:$AB$1048576,0),MATCH((CUADRO!G$5&amp;$E9),'Hoja de Trabajo para listado'!$AB$151:$BA$151,0)),0)+IFERROR(INDEX('Hoja de Trabajo para listado'!$BC$155:$CB$1048576,MATCH($A9,'Hoja de Trabajo para listado'!$BC$155:$BC$1048576,0),MATCH((CUADRO!G$5&amp;$E9),'Hoja de Trabajo para listado'!$BC$151:$CB$151,0)),0)+IFERROR(INDEX('Hoja de Trabajo para listado'!$DE$153:$DG$274,MATCH($A9,'Hoja de Trabajo para listado'!$DE$153:$DE$1048576,0),MATCH((CUADRO!G$5&amp;$E9),'Hoja de Trabajo para listado'!$DE$151:$DG$151,0)),0)+IFERROR(INDEX('Hoja de Trabajo para listado'!$CD$155:$DC$1048576,MATCH($A9,'Hoja de Trabajo para listado'!$CD$155:$CD$1048576,0),MATCH((CUADRO!G$5&amp;$E9),'Hoja de Trabajo para listado'!$CD$151:$DC$151,0)),0)</f>
        <v>0</v>
      </c>
      <c r="H9" s="257">
        <f ca="1">+IFERROR(INDEX('Hoja de Trabajo para listado'!$A$155:$Z$1048576,MATCH($A9,'Hoja de Trabajo para listado'!$A$155:$A$1048576,0),MATCH((CUADRO!H$5&amp;$E9),'Hoja de Trabajo para listado'!$A$151:$Z$151,0)),0)+IFERROR(INDEX('Hoja de Trabajo para listado'!$AB$155:$BA$1048576,MATCH($A9,'Hoja de Trabajo para listado'!$AB$155:$AB$1048576,0),MATCH((CUADRO!H$5&amp;$E9),'Hoja de Trabajo para listado'!$AB$151:$BA$151,0)),0)+IFERROR(INDEX('Hoja de Trabajo para listado'!$BC$155:$CB$1048576,MATCH($A9,'Hoja de Trabajo para listado'!$BC$155:$BC$1048576,0),MATCH((CUADRO!H$5&amp;$E9),'Hoja de Trabajo para listado'!$BC$151:$CB$151,0)),0)+IFERROR(INDEX('Hoja de Trabajo para listado'!$DE$153:$DG$274,MATCH($A9,'Hoja de Trabajo para listado'!$DE$153:$DE$1048576,0),MATCH((CUADRO!H$5&amp;$E9),'Hoja de Trabajo para listado'!$DE$151:$DG$151,0)),0)+IFERROR(INDEX('Hoja de Trabajo para listado'!$CD$155:$DC$1048576,MATCH($A9,'Hoja de Trabajo para listado'!$CD$155:$CD$1048576,0),MATCH((CUADRO!H$5&amp;$E9),'Hoja de Trabajo para listado'!$CD$151:$DC$151,0)),0)</f>
        <v>0</v>
      </c>
      <c r="I9" s="257">
        <f ca="1">+IFERROR(INDEX('Hoja de Trabajo para listado'!$A$155:$Z$1048576,MATCH($A9,'Hoja de Trabajo para listado'!$A$155:$A$1048576,0),MATCH((CUADRO!I$5&amp;$E9),'Hoja de Trabajo para listado'!$A$151:$Z$151,0)),0)+IFERROR(INDEX('Hoja de Trabajo para listado'!$AB$155:$BA$1048576,MATCH($A9,'Hoja de Trabajo para listado'!$AB$155:$AB$1048576,0),MATCH((CUADRO!I$5&amp;$E9),'Hoja de Trabajo para listado'!$AB$151:$BA$151,0)),0)+IFERROR(INDEX('Hoja de Trabajo para listado'!$BC$155:$CB$1048576,MATCH($A9,'Hoja de Trabajo para listado'!$BC$155:$BC$1048576,0),MATCH((CUADRO!I$5&amp;$E9),'Hoja de Trabajo para listado'!$BC$151:$CB$151,0)),0)+IFERROR(INDEX('Hoja de Trabajo para listado'!$DE$153:$DG$274,MATCH($A9,'Hoja de Trabajo para listado'!$DE$153:$DE$1048576,0),MATCH((CUADRO!I$5&amp;$E9),'Hoja de Trabajo para listado'!$DE$151:$DG$151,0)),0)+IFERROR(INDEX('Hoja de Trabajo para listado'!$CD$155:$DC$1048576,MATCH($A9,'Hoja de Trabajo para listado'!$CD$155:$CD$1048576,0),MATCH((CUADRO!I$5&amp;$E9),'Hoja de Trabajo para listado'!$CD$151:$DC$151,0)),0)</f>
        <v>0</v>
      </c>
      <c r="J9" s="257">
        <f ca="1">+IFERROR(INDEX('Hoja de Trabajo para listado'!$A$155:$Z$1048576,MATCH($A9,'Hoja de Trabajo para listado'!$A$155:$A$1048576,0),MATCH((CUADRO!J$5&amp;$E9),'Hoja de Trabajo para listado'!$A$151:$Z$151,0)),0)+IFERROR(INDEX('Hoja de Trabajo para listado'!$AB$155:$BA$1048576,MATCH($A9,'Hoja de Trabajo para listado'!$AB$155:$AB$1048576,0),MATCH((CUADRO!J$5&amp;$E9),'Hoja de Trabajo para listado'!$AB$151:$BA$151,0)),0)+IFERROR(INDEX('Hoja de Trabajo para listado'!$BC$155:$CB$1048576,MATCH($A9,'Hoja de Trabajo para listado'!$BC$155:$BC$1048576,0),MATCH((CUADRO!J$5&amp;$E9),'Hoja de Trabajo para listado'!$BC$151:$CB$151,0)),0)+IFERROR(INDEX('Hoja de Trabajo para listado'!$DE$153:$DG$274,MATCH($A9,'Hoja de Trabajo para listado'!$DE$153:$DE$1048576,0),MATCH((CUADRO!J$5&amp;$E9),'Hoja de Trabajo para listado'!$DE$151:$DG$151,0)),0)+IFERROR(INDEX('Hoja de Trabajo para listado'!$CD$155:$DC$1048576,MATCH($A9,'Hoja de Trabajo para listado'!$CD$155:$CD$1048576,0),MATCH((CUADRO!J$5&amp;$E9),'Hoja de Trabajo para listado'!$CD$151:$DC$151,0)),0)</f>
        <v>0</v>
      </c>
      <c r="K9" s="257">
        <f ca="1">+IFERROR(INDEX('Hoja de Trabajo para listado'!$A$155:$Z$1048576,MATCH($A9,'Hoja de Trabajo para listado'!$A$155:$A$1048576,0),MATCH((CUADRO!K$5&amp;$E9),'Hoja de Trabajo para listado'!$A$151:$Z$151,0)),0)+IFERROR(INDEX('Hoja de Trabajo para listado'!$AB$155:$BA$1048576,MATCH($A9,'Hoja de Trabajo para listado'!$AB$155:$AB$1048576,0),MATCH((CUADRO!K$5&amp;$E9),'Hoja de Trabajo para listado'!$AB$151:$BA$151,0)),0)+IFERROR(INDEX('Hoja de Trabajo para listado'!$BC$155:$CB$1048576,MATCH($A9,'Hoja de Trabajo para listado'!$BC$155:$BC$1048576,0),MATCH((CUADRO!K$5&amp;$E9),'Hoja de Trabajo para listado'!$BC$151:$CB$151,0)),0)+IFERROR(INDEX('Hoja de Trabajo para listado'!$DE$153:$DG$274,MATCH($A9,'Hoja de Trabajo para listado'!$DE$153:$DE$1048576,0),MATCH((CUADRO!K$5&amp;$E9),'Hoja de Trabajo para listado'!$DE$151:$DG$151,0)),0)+IFERROR(INDEX('Hoja de Trabajo para listado'!$CD$155:$DC$1048576,MATCH($A9,'Hoja de Trabajo para listado'!$CD$155:$CD$1048576,0),MATCH((CUADRO!K$5&amp;$E9),'Hoja de Trabajo para listado'!$CD$151:$DC$151,0)),0)</f>
        <v>0</v>
      </c>
      <c r="L9" s="257">
        <f ca="1">+IFERROR(INDEX('Hoja de Trabajo para listado'!$A$155:$Z$1048576,MATCH($A9,'Hoja de Trabajo para listado'!$A$155:$A$1048576,0),MATCH((CUADRO!L$5&amp;$E9),'Hoja de Trabajo para listado'!$A$151:$Z$151,0)),0)+IFERROR(INDEX('Hoja de Trabajo para listado'!$AB$155:$BA$1048576,MATCH($A9,'Hoja de Trabajo para listado'!$AB$155:$AB$1048576,0),MATCH((CUADRO!L$5&amp;$E9),'Hoja de Trabajo para listado'!$AB$151:$BA$151,0)),0)+IFERROR(INDEX('Hoja de Trabajo para listado'!$BC$155:$CB$1048576,MATCH($A9,'Hoja de Trabajo para listado'!$BC$155:$BC$1048576,0),MATCH((CUADRO!L$5&amp;$E9),'Hoja de Trabajo para listado'!$BC$151:$CB$151,0)),0)+IFERROR(INDEX('Hoja de Trabajo para listado'!$DE$153:$DG$274,MATCH($A9,'Hoja de Trabajo para listado'!$DE$153:$DE$1048576,0),MATCH((CUADRO!L$5&amp;$E9),'Hoja de Trabajo para listado'!$DE$151:$DG$151,0)),0)+IFERROR(INDEX('Hoja de Trabajo para listado'!$CD$155:$DC$1048576,MATCH($A9,'Hoja de Trabajo para listado'!$CD$155:$CD$1048576,0),MATCH((CUADRO!L$5&amp;$E9),'Hoja de Trabajo para listado'!$CD$151:$DC$151,0)),0)</f>
        <v>0</v>
      </c>
      <c r="M9" s="257">
        <f ca="1">+IFERROR(INDEX('Hoja de Trabajo para listado'!$A$155:$Z$1048576,MATCH($A9,'Hoja de Trabajo para listado'!$A$155:$A$1048576,0),MATCH((CUADRO!M$5&amp;$E9),'Hoja de Trabajo para listado'!$A$151:$Z$151,0)),0)+IFERROR(INDEX('Hoja de Trabajo para listado'!$AB$155:$BA$1048576,MATCH($A9,'Hoja de Trabajo para listado'!$AB$155:$AB$1048576,0),MATCH((CUADRO!M$5&amp;$E9),'Hoja de Trabajo para listado'!$AB$151:$BA$151,0)),0)+IFERROR(INDEX('Hoja de Trabajo para listado'!$BC$155:$CB$1048576,MATCH($A9,'Hoja de Trabajo para listado'!$BC$155:$BC$1048576,0),MATCH((CUADRO!M$5&amp;$E9),'Hoja de Trabajo para listado'!$BC$151:$CB$151,0)),0)+IFERROR(INDEX('Hoja de Trabajo para listado'!$DE$153:$DG$274,MATCH($A9,'Hoja de Trabajo para listado'!$DE$153:$DE$1048576,0),MATCH((CUADRO!M$5&amp;$E9),'Hoja de Trabajo para listado'!$DE$151:$DG$151,0)),0)+IFERROR(INDEX('Hoja de Trabajo para listado'!$CD$155:$DC$1048576,MATCH($A9,'Hoja de Trabajo para listado'!$CD$155:$CD$1048576,0),MATCH((CUADRO!M$5&amp;$E9),'Hoja de Trabajo para listado'!$CD$151:$DC$151,0)),0)</f>
        <v>0</v>
      </c>
      <c r="N9" s="257">
        <f ca="1">+IFERROR(INDEX('Hoja de Trabajo para listado'!$A$155:$Z$1048576,MATCH($A9,'Hoja de Trabajo para listado'!$A$155:$A$1048576,0),MATCH((CUADRO!N$5&amp;$E9),'Hoja de Trabajo para listado'!$A$151:$Z$151,0)),0)+IFERROR(INDEX('Hoja de Trabajo para listado'!$AB$155:$BA$1048576,MATCH($A9,'Hoja de Trabajo para listado'!$AB$155:$AB$1048576,0),MATCH((CUADRO!N$5&amp;$E9),'Hoja de Trabajo para listado'!$AB$151:$BA$151,0)),0)+IFERROR(INDEX('Hoja de Trabajo para listado'!$BC$155:$CB$1048576,MATCH($A9,'Hoja de Trabajo para listado'!$BC$155:$BC$1048576,0),MATCH((CUADRO!N$5&amp;$E9),'Hoja de Trabajo para listado'!$BC$151:$CB$151,0)),0)+IFERROR(INDEX('Hoja de Trabajo para listado'!$DE$153:$DG$274,MATCH($A9,'Hoja de Trabajo para listado'!$DE$153:$DE$1048576,0),MATCH((CUADRO!N$5&amp;$E9),'Hoja de Trabajo para listado'!$DE$151:$DG$151,0)),0)+IFERROR(INDEX('Hoja de Trabajo para listado'!$CD$155:$DC$1048576,MATCH($A9,'Hoja de Trabajo para listado'!$CD$155:$CD$1048576,0),MATCH((CUADRO!N$5&amp;$E9),'Hoja de Trabajo para listado'!$CD$151:$DC$151,0)),0)</f>
        <v>0</v>
      </c>
      <c r="O9" s="257">
        <f ca="1">+IFERROR(INDEX('Hoja de Trabajo para listado'!$A$155:$Z$1048576,MATCH($A9,'Hoja de Trabajo para listado'!$A$155:$A$1048576,0),MATCH((CUADRO!O$5&amp;$E9),'Hoja de Trabajo para listado'!$A$151:$Z$151,0)),0)+IFERROR(INDEX('Hoja de Trabajo para listado'!$AB$155:$BA$1048576,MATCH($A9,'Hoja de Trabajo para listado'!$AB$155:$AB$1048576,0),MATCH((CUADRO!O$5&amp;$E9),'Hoja de Trabajo para listado'!$AB$151:$BA$151,0)),0)+IFERROR(INDEX('Hoja de Trabajo para listado'!$BC$155:$CB$1048576,MATCH($A9,'Hoja de Trabajo para listado'!$BC$155:$BC$1048576,0),MATCH((CUADRO!O$5&amp;$E9),'Hoja de Trabajo para listado'!$BC$151:$CB$151,0)),0)+IFERROR(INDEX('Hoja de Trabajo para listado'!$DE$153:$DG$274,MATCH($A9,'Hoja de Trabajo para listado'!$DE$153:$DE$1048576,0),MATCH((CUADRO!O$5&amp;$E9),'Hoja de Trabajo para listado'!$DE$151:$DG$151,0)),0)+IFERROR(INDEX('Hoja de Trabajo para listado'!$CD$155:$DC$1048576,MATCH($A9,'Hoja de Trabajo para listado'!$CD$155:$CD$1048576,0),MATCH((CUADRO!O$5&amp;$E9),'Hoja de Trabajo para listado'!$CD$151:$DC$151,0)),0)</f>
        <v>0</v>
      </c>
      <c r="P9" s="257">
        <f ca="1">+IFERROR(INDEX('Hoja de Trabajo para listado'!$A$155:$Z$1048576,MATCH($A9,'Hoja de Trabajo para listado'!$A$155:$A$1048576,0),MATCH((CUADRO!P$5&amp;$E9),'Hoja de Trabajo para listado'!$A$151:$Z$151,0)),0)+IFERROR(INDEX('Hoja de Trabajo para listado'!$AB$155:$BA$1048576,MATCH($A9,'Hoja de Trabajo para listado'!$AB$155:$AB$1048576,0),MATCH((CUADRO!P$5&amp;$E9),'Hoja de Trabajo para listado'!$AB$151:$BA$151,0)),0)+IFERROR(INDEX('Hoja de Trabajo para listado'!$BC$155:$CB$1048576,MATCH($A9,'Hoja de Trabajo para listado'!$BC$155:$BC$1048576,0),MATCH((CUADRO!P$5&amp;$E9),'Hoja de Trabajo para listado'!$BC$151:$CB$151,0)),0)+IFERROR(INDEX('Hoja de Trabajo para listado'!$DE$153:$DG$274,MATCH($A9,'Hoja de Trabajo para listado'!$DE$153:$DE$1048576,0),MATCH((CUADRO!P$5&amp;$E9),'Hoja de Trabajo para listado'!$DE$151:$DG$151,0)),0)+IFERROR(INDEX('Hoja de Trabajo para listado'!$CD$155:$DC$1048576,MATCH($A9,'Hoja de Trabajo para listado'!$CD$155:$CD$1048576,0),MATCH((CUADRO!P$5&amp;$E9),'Hoja de Trabajo para listado'!$CD$151:$DC$151,0)),0)</f>
        <v>0</v>
      </c>
      <c r="Q9" s="257">
        <f ca="1">+IFERROR(INDEX('Hoja de Trabajo para listado'!$A$155:$Z$1048576,MATCH($A9,'Hoja de Trabajo para listado'!$A$155:$A$1048576,0),MATCH((CUADRO!Q$5&amp;$E9),'Hoja de Trabajo para listado'!$A$151:$Z$151,0)),0)+IFERROR(INDEX('Hoja de Trabajo para listado'!$AB$155:$BA$1048576,MATCH($A9,'Hoja de Trabajo para listado'!$AB$155:$AB$1048576,0),MATCH((CUADRO!Q$5&amp;$E9),'Hoja de Trabajo para listado'!$AB$151:$BA$151,0)),0)+IFERROR(INDEX('Hoja de Trabajo para listado'!$BC$155:$CB$1048576,MATCH($A9,'Hoja de Trabajo para listado'!$BC$155:$BC$1048576,0),MATCH((CUADRO!Q$5&amp;$E9),'Hoja de Trabajo para listado'!$BC$151:$CB$151,0)),0)+IFERROR(INDEX('Hoja de Trabajo para listado'!$DE$153:$DG$274,MATCH($A9,'Hoja de Trabajo para listado'!$DE$153:$DE$1048576,0),MATCH((CUADRO!Q$5&amp;$E9),'Hoja de Trabajo para listado'!$DE$151:$DG$151,0)),0)+IFERROR(INDEX('Hoja de Trabajo para listado'!$CD$155:$DC$1048576,MATCH($A9,'Hoja de Trabajo para listado'!$CD$155:$CD$1048576,0),MATCH((CUADRO!Q$5&amp;$E9),'Hoja de Trabajo para listado'!$CD$151:$DC$151,0)),0)</f>
        <v>0</v>
      </c>
      <c r="R9" s="257">
        <f t="shared" ca="1" si="0"/>
        <v>0</v>
      </c>
      <c r="S9" s="274">
        <f ca="1">+R8+R9</f>
        <v>0</v>
      </c>
      <c r="T9" s="257">
        <f ca="1">+S9</f>
        <v>0</v>
      </c>
      <c r="U9" s="256">
        <f t="shared" si="1"/>
        <v>2</v>
      </c>
      <c r="V9" s="362" t="e">
        <f>+VLOOKUP(A9,bd_lista!$A$3:$E$590,5,FALSE)</f>
        <v>#N/A</v>
      </c>
      <c r="W9" s="260"/>
      <c r="X9" s="254">
        <f>+VLOOKUP(A9,[2]Sheet1!$A$13:$D$744,4,FALSE)</f>
        <v>0</v>
      </c>
      <c r="Y9" s="254" t="e">
        <f>+VLOOKUP(X9,bd_lista!$A$3:$C$590,3,FALSE)</f>
        <v>#N/A</v>
      </c>
      <c r="Z9" s="258"/>
      <c r="AA9" s="259"/>
    </row>
    <row r="10" spans="1:27" ht="17.25" hidden="1" customHeight="1">
      <c r="A10" s="264">
        <v>87</v>
      </c>
      <c r="B10" s="306">
        <f>+A10</f>
        <v>87</v>
      </c>
      <c r="C10" s="259" t="e">
        <f>+VLOOKUP(A10,bd_lista!$A$3:$C$590,3,FALSE)</f>
        <v>#N/A</v>
      </c>
      <c r="D10" s="259" t="e">
        <f>+C10</f>
        <v>#N/A</v>
      </c>
      <c r="E10" s="259" t="s">
        <v>1313</v>
      </c>
      <c r="F10" s="255">
        <f ca="1">+IFERROR(INDEX('Hoja de Trabajo para listado'!$A$155:$Z$1048576,MATCH($A10,'Hoja de Trabajo para listado'!$A$155:$A$1048576,0),MATCH((CUADRO!F$5&amp;$E10),'Hoja de Trabajo para listado'!$A$151:$Z$151,0)),0)+IFERROR(INDEX('Hoja de Trabajo para listado'!$AB$155:$BA$1048576,MATCH($A10,'Hoja de Trabajo para listado'!$AB$155:$AB$1048576,0),MATCH((CUADRO!F$5&amp;$E10),'Hoja de Trabajo para listado'!$AB$151:$BA$151,0)),0)+IFERROR(INDEX('Hoja de Trabajo para listado'!$BC$155:$CB$1048576,MATCH($A10,'Hoja de Trabajo para listado'!$BC$155:$BC$1048576,0),MATCH((CUADRO!F$5&amp;$E10),'Hoja de Trabajo para listado'!$BC$151:$CB$151,0)),0)+IFERROR(INDEX('Hoja de Trabajo para listado'!$DE$153:$DG$274,MATCH($A10,'Hoja de Trabajo para listado'!$DE$153:$DE$1048576,0),MATCH((CUADRO!F$5&amp;$E10),'Hoja de Trabajo para listado'!$DE$151:$DG$151,0)),0)+IFERROR(INDEX('Hoja de Trabajo para listado'!$CD$155:$DC$1048576,MATCH($A10,'Hoja de Trabajo para listado'!$CD$155:$CD$1048576,0),MATCH((CUADRO!F$5&amp;$E10),'Hoja de Trabajo para listado'!$CD$151:$DC$151,0)),0)</f>
        <v>0</v>
      </c>
      <c r="G10" s="255">
        <f ca="1">+IFERROR(INDEX('Hoja de Trabajo para listado'!$A$155:$Z$1048576,MATCH($A10,'Hoja de Trabajo para listado'!$A$155:$A$1048576,0),MATCH((CUADRO!G$5&amp;$E10),'Hoja de Trabajo para listado'!$A$151:$Z$151,0)),0)+IFERROR(INDEX('Hoja de Trabajo para listado'!$AB$155:$BA$1048576,MATCH($A10,'Hoja de Trabajo para listado'!$AB$155:$AB$1048576,0),MATCH((CUADRO!G$5&amp;$E10),'Hoja de Trabajo para listado'!$AB$151:$BA$151,0)),0)+IFERROR(INDEX('Hoja de Trabajo para listado'!$BC$155:$CB$1048576,MATCH($A10,'Hoja de Trabajo para listado'!$BC$155:$BC$1048576,0),MATCH((CUADRO!G$5&amp;$E10),'Hoja de Trabajo para listado'!$BC$151:$CB$151,0)),0)+IFERROR(INDEX('Hoja de Trabajo para listado'!$DE$153:$DG$274,MATCH($A10,'Hoja de Trabajo para listado'!$DE$153:$DE$1048576,0),MATCH((CUADRO!G$5&amp;$E10),'Hoja de Trabajo para listado'!$DE$151:$DG$151,0)),0)+IFERROR(INDEX('Hoja de Trabajo para listado'!$CD$155:$DC$1048576,MATCH($A10,'Hoja de Trabajo para listado'!$CD$155:$CD$1048576,0),MATCH((CUADRO!G$5&amp;$E10),'Hoja de Trabajo para listado'!$CD$151:$DC$151,0)),0)</f>
        <v>0</v>
      </c>
      <c r="H10" s="255">
        <f ca="1">+IFERROR(INDEX('Hoja de Trabajo para listado'!$A$155:$Z$1048576,MATCH($A10,'Hoja de Trabajo para listado'!$A$155:$A$1048576,0),MATCH((CUADRO!H$5&amp;$E10),'Hoja de Trabajo para listado'!$A$151:$Z$151,0)),0)+IFERROR(INDEX('Hoja de Trabajo para listado'!$AB$155:$BA$1048576,MATCH($A10,'Hoja de Trabajo para listado'!$AB$155:$AB$1048576,0),MATCH((CUADRO!H$5&amp;$E10),'Hoja de Trabajo para listado'!$AB$151:$BA$151,0)),0)+IFERROR(INDEX('Hoja de Trabajo para listado'!$BC$155:$CB$1048576,MATCH($A10,'Hoja de Trabajo para listado'!$BC$155:$BC$1048576,0),MATCH((CUADRO!H$5&amp;$E10),'Hoja de Trabajo para listado'!$BC$151:$CB$151,0)),0)+IFERROR(INDEX('Hoja de Trabajo para listado'!$DE$153:$DG$274,MATCH($A10,'Hoja de Trabajo para listado'!$DE$153:$DE$1048576,0),MATCH((CUADRO!H$5&amp;$E10),'Hoja de Trabajo para listado'!$DE$151:$DG$151,0)),0)+IFERROR(INDEX('Hoja de Trabajo para listado'!$CD$155:$DC$1048576,MATCH($A10,'Hoja de Trabajo para listado'!$CD$155:$CD$1048576,0),MATCH((CUADRO!H$5&amp;$E10),'Hoja de Trabajo para listado'!$CD$151:$DC$151,0)),0)</f>
        <v>0</v>
      </c>
      <c r="I10" s="255">
        <f ca="1">+IFERROR(INDEX('Hoja de Trabajo para listado'!$A$155:$Z$1048576,MATCH($A10,'Hoja de Trabajo para listado'!$A$155:$A$1048576,0),MATCH((CUADRO!I$5&amp;$E10),'Hoja de Trabajo para listado'!$A$151:$Z$151,0)),0)+IFERROR(INDEX('Hoja de Trabajo para listado'!$AB$155:$BA$1048576,MATCH($A10,'Hoja de Trabajo para listado'!$AB$155:$AB$1048576,0),MATCH((CUADRO!I$5&amp;$E10),'Hoja de Trabajo para listado'!$AB$151:$BA$151,0)),0)+IFERROR(INDEX('Hoja de Trabajo para listado'!$BC$155:$CB$1048576,MATCH($A10,'Hoja de Trabajo para listado'!$BC$155:$BC$1048576,0),MATCH((CUADRO!I$5&amp;$E10),'Hoja de Trabajo para listado'!$BC$151:$CB$151,0)),0)+IFERROR(INDEX('Hoja de Trabajo para listado'!$DE$153:$DG$274,MATCH($A10,'Hoja de Trabajo para listado'!$DE$153:$DE$1048576,0),MATCH((CUADRO!I$5&amp;$E10),'Hoja de Trabajo para listado'!$DE$151:$DG$151,0)),0)+IFERROR(INDEX('Hoja de Trabajo para listado'!$CD$155:$DC$1048576,MATCH($A10,'Hoja de Trabajo para listado'!$CD$155:$CD$1048576,0),MATCH((CUADRO!I$5&amp;$E10),'Hoja de Trabajo para listado'!$CD$151:$DC$151,0)),0)</f>
        <v>0</v>
      </c>
      <c r="J10" s="255">
        <f ca="1">+IFERROR(INDEX('Hoja de Trabajo para listado'!$A$155:$Z$1048576,MATCH($A10,'Hoja de Trabajo para listado'!$A$155:$A$1048576,0),MATCH((CUADRO!J$5&amp;$E10),'Hoja de Trabajo para listado'!$A$151:$Z$151,0)),0)+IFERROR(INDEX('Hoja de Trabajo para listado'!$AB$155:$BA$1048576,MATCH($A10,'Hoja de Trabajo para listado'!$AB$155:$AB$1048576,0),MATCH((CUADRO!J$5&amp;$E10),'Hoja de Trabajo para listado'!$AB$151:$BA$151,0)),0)+IFERROR(INDEX('Hoja de Trabajo para listado'!$BC$155:$CB$1048576,MATCH($A10,'Hoja de Trabajo para listado'!$BC$155:$BC$1048576,0),MATCH((CUADRO!J$5&amp;$E10),'Hoja de Trabajo para listado'!$BC$151:$CB$151,0)),0)+IFERROR(INDEX('Hoja de Trabajo para listado'!$DE$153:$DG$274,MATCH($A10,'Hoja de Trabajo para listado'!$DE$153:$DE$1048576,0),MATCH((CUADRO!J$5&amp;$E10),'Hoja de Trabajo para listado'!$DE$151:$DG$151,0)),0)+IFERROR(INDEX('Hoja de Trabajo para listado'!$CD$155:$DC$1048576,MATCH($A10,'Hoja de Trabajo para listado'!$CD$155:$CD$1048576,0),MATCH((CUADRO!J$5&amp;$E10),'Hoja de Trabajo para listado'!$CD$151:$DC$151,0)),0)</f>
        <v>0</v>
      </c>
      <c r="K10" s="255">
        <f ca="1">+IFERROR(INDEX('Hoja de Trabajo para listado'!$A$155:$Z$1048576,MATCH($A10,'Hoja de Trabajo para listado'!$A$155:$A$1048576,0),MATCH((CUADRO!K$5&amp;$E10),'Hoja de Trabajo para listado'!$A$151:$Z$151,0)),0)+IFERROR(INDEX('Hoja de Trabajo para listado'!$AB$155:$BA$1048576,MATCH($A10,'Hoja de Trabajo para listado'!$AB$155:$AB$1048576,0),MATCH((CUADRO!K$5&amp;$E10),'Hoja de Trabajo para listado'!$AB$151:$BA$151,0)),0)+IFERROR(INDEX('Hoja de Trabajo para listado'!$BC$155:$CB$1048576,MATCH($A10,'Hoja de Trabajo para listado'!$BC$155:$BC$1048576,0),MATCH((CUADRO!K$5&amp;$E10),'Hoja de Trabajo para listado'!$BC$151:$CB$151,0)),0)+IFERROR(INDEX('Hoja de Trabajo para listado'!$DE$153:$DG$274,MATCH($A10,'Hoja de Trabajo para listado'!$DE$153:$DE$1048576,0),MATCH((CUADRO!K$5&amp;$E10),'Hoja de Trabajo para listado'!$DE$151:$DG$151,0)),0)+IFERROR(INDEX('Hoja de Trabajo para listado'!$CD$155:$DC$1048576,MATCH($A10,'Hoja de Trabajo para listado'!$CD$155:$CD$1048576,0),MATCH((CUADRO!K$5&amp;$E10),'Hoja de Trabajo para listado'!$CD$151:$DC$151,0)),0)</f>
        <v>0</v>
      </c>
      <c r="L10" s="255">
        <f ca="1">+IFERROR(INDEX('Hoja de Trabajo para listado'!$A$155:$Z$1048576,MATCH($A10,'Hoja de Trabajo para listado'!$A$155:$A$1048576,0),MATCH((CUADRO!L$5&amp;$E10),'Hoja de Trabajo para listado'!$A$151:$Z$151,0)),0)+IFERROR(INDEX('Hoja de Trabajo para listado'!$AB$155:$BA$1048576,MATCH($A10,'Hoja de Trabajo para listado'!$AB$155:$AB$1048576,0),MATCH((CUADRO!L$5&amp;$E10),'Hoja de Trabajo para listado'!$AB$151:$BA$151,0)),0)+IFERROR(INDEX('Hoja de Trabajo para listado'!$BC$155:$CB$1048576,MATCH($A10,'Hoja de Trabajo para listado'!$BC$155:$BC$1048576,0),MATCH((CUADRO!L$5&amp;$E10),'Hoja de Trabajo para listado'!$BC$151:$CB$151,0)),0)+IFERROR(INDEX('Hoja de Trabajo para listado'!$DE$153:$DG$274,MATCH($A10,'Hoja de Trabajo para listado'!$DE$153:$DE$1048576,0),MATCH((CUADRO!L$5&amp;$E10),'Hoja de Trabajo para listado'!$DE$151:$DG$151,0)),0)+IFERROR(INDEX('Hoja de Trabajo para listado'!$CD$155:$DC$1048576,MATCH($A10,'Hoja de Trabajo para listado'!$CD$155:$CD$1048576,0),MATCH((CUADRO!L$5&amp;$E10),'Hoja de Trabajo para listado'!$CD$151:$DC$151,0)),0)</f>
        <v>0</v>
      </c>
      <c r="M10" s="255">
        <f ca="1">+IFERROR(INDEX('Hoja de Trabajo para listado'!$A$155:$Z$1048576,MATCH($A10,'Hoja de Trabajo para listado'!$A$155:$A$1048576,0),MATCH((CUADRO!M$5&amp;$E10),'Hoja de Trabajo para listado'!$A$151:$Z$151,0)),0)+IFERROR(INDEX('Hoja de Trabajo para listado'!$AB$155:$BA$1048576,MATCH($A10,'Hoja de Trabajo para listado'!$AB$155:$AB$1048576,0),MATCH((CUADRO!M$5&amp;$E10),'Hoja de Trabajo para listado'!$AB$151:$BA$151,0)),0)+IFERROR(INDEX('Hoja de Trabajo para listado'!$BC$155:$CB$1048576,MATCH($A10,'Hoja de Trabajo para listado'!$BC$155:$BC$1048576,0),MATCH((CUADRO!M$5&amp;$E10),'Hoja de Trabajo para listado'!$BC$151:$CB$151,0)),0)+IFERROR(INDEX('Hoja de Trabajo para listado'!$DE$153:$DG$274,MATCH($A10,'Hoja de Trabajo para listado'!$DE$153:$DE$1048576,0),MATCH((CUADRO!M$5&amp;$E10),'Hoja de Trabajo para listado'!$DE$151:$DG$151,0)),0)+IFERROR(INDEX('Hoja de Trabajo para listado'!$CD$155:$DC$1048576,MATCH($A10,'Hoja de Trabajo para listado'!$CD$155:$CD$1048576,0),MATCH((CUADRO!M$5&amp;$E10),'Hoja de Trabajo para listado'!$CD$151:$DC$151,0)),0)</f>
        <v>0</v>
      </c>
      <c r="N10" s="255">
        <f ca="1">+IFERROR(INDEX('Hoja de Trabajo para listado'!$A$155:$Z$1048576,MATCH($A10,'Hoja de Trabajo para listado'!$A$155:$A$1048576,0),MATCH((CUADRO!N$5&amp;$E10),'Hoja de Trabajo para listado'!$A$151:$Z$151,0)),0)+IFERROR(INDEX('Hoja de Trabajo para listado'!$AB$155:$BA$1048576,MATCH($A10,'Hoja de Trabajo para listado'!$AB$155:$AB$1048576,0),MATCH((CUADRO!N$5&amp;$E10),'Hoja de Trabajo para listado'!$AB$151:$BA$151,0)),0)+IFERROR(INDEX('Hoja de Trabajo para listado'!$BC$155:$CB$1048576,MATCH($A10,'Hoja de Trabajo para listado'!$BC$155:$BC$1048576,0),MATCH((CUADRO!N$5&amp;$E10),'Hoja de Trabajo para listado'!$BC$151:$CB$151,0)),0)+IFERROR(INDEX('Hoja de Trabajo para listado'!$DE$153:$DG$274,MATCH($A10,'Hoja de Trabajo para listado'!$DE$153:$DE$1048576,0),MATCH((CUADRO!N$5&amp;$E10),'Hoja de Trabajo para listado'!$DE$151:$DG$151,0)),0)+IFERROR(INDEX('Hoja de Trabajo para listado'!$CD$155:$DC$1048576,MATCH($A10,'Hoja de Trabajo para listado'!$CD$155:$CD$1048576,0),MATCH((CUADRO!N$5&amp;$E10),'Hoja de Trabajo para listado'!$CD$151:$DC$151,0)),0)</f>
        <v>0</v>
      </c>
      <c r="O10" s="255">
        <f ca="1">+IFERROR(INDEX('Hoja de Trabajo para listado'!$A$155:$Z$1048576,MATCH($A10,'Hoja de Trabajo para listado'!$A$155:$A$1048576,0),MATCH((CUADRO!O$5&amp;$E10),'Hoja de Trabajo para listado'!$A$151:$Z$151,0)),0)+IFERROR(INDEX('Hoja de Trabajo para listado'!$AB$155:$BA$1048576,MATCH($A10,'Hoja de Trabajo para listado'!$AB$155:$AB$1048576,0),MATCH((CUADRO!O$5&amp;$E10),'Hoja de Trabajo para listado'!$AB$151:$BA$151,0)),0)+IFERROR(INDEX('Hoja de Trabajo para listado'!$BC$155:$CB$1048576,MATCH($A10,'Hoja de Trabajo para listado'!$BC$155:$BC$1048576,0),MATCH((CUADRO!O$5&amp;$E10),'Hoja de Trabajo para listado'!$BC$151:$CB$151,0)),0)+IFERROR(INDEX('Hoja de Trabajo para listado'!$DE$153:$DG$274,MATCH($A10,'Hoja de Trabajo para listado'!$DE$153:$DE$1048576,0),MATCH((CUADRO!O$5&amp;$E10),'Hoja de Trabajo para listado'!$DE$151:$DG$151,0)),0)+IFERROR(INDEX('Hoja de Trabajo para listado'!$CD$155:$DC$1048576,MATCH($A10,'Hoja de Trabajo para listado'!$CD$155:$CD$1048576,0),MATCH((CUADRO!O$5&amp;$E10),'Hoja de Trabajo para listado'!$CD$151:$DC$151,0)),0)</f>
        <v>0</v>
      </c>
      <c r="P10" s="255">
        <f ca="1">+IFERROR(INDEX('Hoja de Trabajo para listado'!$A$155:$Z$1048576,MATCH($A10,'Hoja de Trabajo para listado'!$A$155:$A$1048576,0),MATCH((CUADRO!P$5&amp;$E10),'Hoja de Trabajo para listado'!$A$151:$Z$151,0)),0)+IFERROR(INDEX('Hoja de Trabajo para listado'!$AB$155:$BA$1048576,MATCH($A10,'Hoja de Trabajo para listado'!$AB$155:$AB$1048576,0),MATCH((CUADRO!P$5&amp;$E10),'Hoja de Trabajo para listado'!$AB$151:$BA$151,0)),0)+IFERROR(INDEX('Hoja de Trabajo para listado'!$BC$155:$CB$1048576,MATCH($A10,'Hoja de Trabajo para listado'!$BC$155:$BC$1048576,0),MATCH((CUADRO!P$5&amp;$E10),'Hoja de Trabajo para listado'!$BC$151:$CB$151,0)),0)+IFERROR(INDEX('Hoja de Trabajo para listado'!$DE$153:$DG$274,MATCH($A10,'Hoja de Trabajo para listado'!$DE$153:$DE$1048576,0),MATCH((CUADRO!P$5&amp;$E10),'Hoja de Trabajo para listado'!$DE$151:$DG$151,0)),0)+IFERROR(INDEX('Hoja de Trabajo para listado'!$CD$155:$DC$1048576,MATCH($A10,'Hoja de Trabajo para listado'!$CD$155:$CD$1048576,0),MATCH((CUADRO!P$5&amp;$E10),'Hoja de Trabajo para listado'!$CD$151:$DC$151,0)),0)</f>
        <v>0</v>
      </c>
      <c r="Q10" s="255">
        <f ca="1">+IFERROR(INDEX('Hoja de Trabajo para listado'!$A$155:$Z$1048576,MATCH($A10,'Hoja de Trabajo para listado'!$A$155:$A$1048576,0),MATCH((CUADRO!Q$5&amp;$E10),'Hoja de Trabajo para listado'!$A$151:$Z$151,0)),0)+IFERROR(INDEX('Hoja de Trabajo para listado'!$AB$155:$BA$1048576,MATCH($A10,'Hoja de Trabajo para listado'!$AB$155:$AB$1048576,0),MATCH((CUADRO!Q$5&amp;$E10),'Hoja de Trabajo para listado'!$AB$151:$BA$151,0)),0)+IFERROR(INDEX('Hoja de Trabajo para listado'!$BC$155:$CB$1048576,MATCH($A10,'Hoja de Trabajo para listado'!$BC$155:$BC$1048576,0),MATCH((CUADRO!Q$5&amp;$E10),'Hoja de Trabajo para listado'!$BC$151:$CB$151,0)),0)+IFERROR(INDEX('Hoja de Trabajo para listado'!$DE$153:$DG$274,MATCH($A10,'Hoja de Trabajo para listado'!$DE$153:$DE$1048576,0),MATCH((CUADRO!Q$5&amp;$E10),'Hoja de Trabajo para listado'!$DE$151:$DG$151,0)),0)+IFERROR(INDEX('Hoja de Trabajo para listado'!$CD$155:$DC$1048576,MATCH($A10,'Hoja de Trabajo para listado'!$CD$155:$CD$1048576,0),MATCH((CUADRO!Q$5&amp;$E10),'Hoja de Trabajo para listado'!$CD$151:$DC$151,0)),0)</f>
        <v>0</v>
      </c>
      <c r="R10" s="255">
        <f t="shared" ca="1" si="0"/>
        <v>0</v>
      </c>
      <c r="S10" s="255"/>
      <c r="T10" s="255">
        <f ca="1">+T11</f>
        <v>0</v>
      </c>
      <c r="U10" s="254">
        <f t="shared" si="1"/>
        <v>1</v>
      </c>
      <c r="V10" s="362" t="e">
        <f>+VLOOKUP(A10,bd_lista!$A$3:$E$590,5,FALSE)</f>
        <v>#N/A</v>
      </c>
      <c r="W10" s="272" t="e">
        <f>+V10</f>
        <v>#N/A</v>
      </c>
      <c r="X10" s="254">
        <v>25</v>
      </c>
      <c r="Y10" s="254" t="str">
        <f>+VLOOKUP(X10,bd_lista!$A$3:$C$590,3,FALSE)</f>
        <v>Ministerio de la Presidencia</v>
      </c>
      <c r="Z10" s="258">
        <f>+X10</f>
        <v>25</v>
      </c>
      <c r="AA10" s="259" t="str">
        <f>+Y10</f>
        <v>Ministerio de la Presidencia</v>
      </c>
    </row>
    <row r="11" spans="1:27" ht="15" hidden="1" customHeight="1">
      <c r="A11" s="32">
        <v>87</v>
      </c>
      <c r="B11" s="307"/>
      <c r="C11" s="362" t="e">
        <f>+VLOOKUP(A11,bd_lista!$A$3:$C$590,3,FALSE)</f>
        <v>#N/A</v>
      </c>
      <c r="D11" s="362"/>
      <c r="E11" s="362" t="s">
        <v>1314</v>
      </c>
      <c r="F11" s="257">
        <f ca="1">+IFERROR(INDEX('Hoja de Trabajo para listado'!$A$155:$Z$1048576,MATCH($A11,'Hoja de Trabajo para listado'!$A$155:$A$1048576,0),MATCH((CUADRO!F$5&amp;$E11),'Hoja de Trabajo para listado'!$A$151:$Z$151,0)),0)+IFERROR(INDEX('Hoja de Trabajo para listado'!$AB$155:$BA$1048576,MATCH($A11,'Hoja de Trabajo para listado'!$AB$155:$AB$1048576,0),MATCH((CUADRO!F$5&amp;$E11),'Hoja de Trabajo para listado'!$AB$151:$BA$151,0)),0)+IFERROR(INDEX('Hoja de Trabajo para listado'!$BC$155:$CB$1048576,MATCH($A11,'Hoja de Trabajo para listado'!$BC$155:$BC$1048576,0),MATCH((CUADRO!F$5&amp;$E11),'Hoja de Trabajo para listado'!$BC$151:$CB$151,0)),0)+IFERROR(INDEX('Hoja de Trabajo para listado'!$DE$153:$DG$274,MATCH($A11,'Hoja de Trabajo para listado'!$DE$153:$DE$1048576,0),MATCH((CUADRO!F$5&amp;$E11),'Hoja de Trabajo para listado'!$DE$151:$DG$151,0)),0)+IFERROR(INDEX('Hoja de Trabajo para listado'!$CD$155:$DC$1048576,MATCH($A11,'Hoja de Trabajo para listado'!$CD$155:$CD$1048576,0),MATCH((CUADRO!F$5&amp;$E11),'Hoja de Trabajo para listado'!$CD$151:$DC$151,0)),0)</f>
        <v>0</v>
      </c>
      <c r="G11" s="257">
        <f ca="1">+IFERROR(INDEX('Hoja de Trabajo para listado'!$A$155:$Z$1048576,MATCH($A11,'Hoja de Trabajo para listado'!$A$155:$A$1048576,0),MATCH((CUADRO!G$5&amp;$E11),'Hoja de Trabajo para listado'!$A$151:$Z$151,0)),0)+IFERROR(INDEX('Hoja de Trabajo para listado'!$AB$155:$BA$1048576,MATCH($A11,'Hoja de Trabajo para listado'!$AB$155:$AB$1048576,0),MATCH((CUADRO!G$5&amp;$E11),'Hoja de Trabajo para listado'!$AB$151:$BA$151,0)),0)+IFERROR(INDEX('Hoja de Trabajo para listado'!$BC$155:$CB$1048576,MATCH($A11,'Hoja de Trabajo para listado'!$BC$155:$BC$1048576,0),MATCH((CUADRO!G$5&amp;$E11),'Hoja de Trabajo para listado'!$BC$151:$CB$151,0)),0)+IFERROR(INDEX('Hoja de Trabajo para listado'!$DE$153:$DG$274,MATCH($A11,'Hoja de Trabajo para listado'!$DE$153:$DE$1048576,0),MATCH((CUADRO!G$5&amp;$E11),'Hoja de Trabajo para listado'!$DE$151:$DG$151,0)),0)+IFERROR(INDEX('Hoja de Trabajo para listado'!$CD$155:$DC$1048576,MATCH($A11,'Hoja de Trabajo para listado'!$CD$155:$CD$1048576,0),MATCH((CUADRO!G$5&amp;$E11),'Hoja de Trabajo para listado'!$CD$151:$DC$151,0)),0)</f>
        <v>0</v>
      </c>
      <c r="H11" s="257">
        <f ca="1">+IFERROR(INDEX('Hoja de Trabajo para listado'!$A$155:$Z$1048576,MATCH($A11,'Hoja de Trabajo para listado'!$A$155:$A$1048576,0),MATCH((CUADRO!H$5&amp;$E11),'Hoja de Trabajo para listado'!$A$151:$Z$151,0)),0)+IFERROR(INDEX('Hoja de Trabajo para listado'!$AB$155:$BA$1048576,MATCH($A11,'Hoja de Trabajo para listado'!$AB$155:$AB$1048576,0),MATCH((CUADRO!H$5&amp;$E11),'Hoja de Trabajo para listado'!$AB$151:$BA$151,0)),0)+IFERROR(INDEX('Hoja de Trabajo para listado'!$BC$155:$CB$1048576,MATCH($A11,'Hoja de Trabajo para listado'!$BC$155:$BC$1048576,0),MATCH((CUADRO!H$5&amp;$E11),'Hoja de Trabajo para listado'!$BC$151:$CB$151,0)),0)+IFERROR(INDEX('Hoja de Trabajo para listado'!$DE$153:$DG$274,MATCH($A11,'Hoja de Trabajo para listado'!$DE$153:$DE$1048576,0),MATCH((CUADRO!H$5&amp;$E11),'Hoja de Trabajo para listado'!$DE$151:$DG$151,0)),0)+IFERROR(INDEX('Hoja de Trabajo para listado'!$CD$155:$DC$1048576,MATCH($A11,'Hoja de Trabajo para listado'!$CD$155:$CD$1048576,0),MATCH((CUADRO!H$5&amp;$E11),'Hoja de Trabajo para listado'!$CD$151:$DC$151,0)),0)</f>
        <v>0</v>
      </c>
      <c r="I11" s="257">
        <f ca="1">+IFERROR(INDEX('Hoja de Trabajo para listado'!$A$155:$Z$1048576,MATCH($A11,'Hoja de Trabajo para listado'!$A$155:$A$1048576,0),MATCH((CUADRO!I$5&amp;$E11),'Hoja de Trabajo para listado'!$A$151:$Z$151,0)),0)+IFERROR(INDEX('Hoja de Trabajo para listado'!$AB$155:$BA$1048576,MATCH($A11,'Hoja de Trabajo para listado'!$AB$155:$AB$1048576,0),MATCH((CUADRO!I$5&amp;$E11),'Hoja de Trabajo para listado'!$AB$151:$BA$151,0)),0)+IFERROR(INDEX('Hoja de Trabajo para listado'!$BC$155:$CB$1048576,MATCH($A11,'Hoja de Trabajo para listado'!$BC$155:$BC$1048576,0),MATCH((CUADRO!I$5&amp;$E11),'Hoja de Trabajo para listado'!$BC$151:$CB$151,0)),0)+IFERROR(INDEX('Hoja de Trabajo para listado'!$DE$153:$DG$274,MATCH($A11,'Hoja de Trabajo para listado'!$DE$153:$DE$1048576,0),MATCH((CUADRO!I$5&amp;$E11),'Hoja de Trabajo para listado'!$DE$151:$DG$151,0)),0)+IFERROR(INDEX('Hoja de Trabajo para listado'!$CD$155:$DC$1048576,MATCH($A11,'Hoja de Trabajo para listado'!$CD$155:$CD$1048576,0),MATCH((CUADRO!I$5&amp;$E11),'Hoja de Trabajo para listado'!$CD$151:$DC$151,0)),0)</f>
        <v>0</v>
      </c>
      <c r="J11" s="257">
        <f ca="1">+IFERROR(INDEX('Hoja de Trabajo para listado'!$A$155:$Z$1048576,MATCH($A11,'Hoja de Trabajo para listado'!$A$155:$A$1048576,0),MATCH((CUADRO!J$5&amp;$E11),'Hoja de Trabajo para listado'!$A$151:$Z$151,0)),0)+IFERROR(INDEX('Hoja de Trabajo para listado'!$AB$155:$BA$1048576,MATCH($A11,'Hoja de Trabajo para listado'!$AB$155:$AB$1048576,0),MATCH((CUADRO!J$5&amp;$E11),'Hoja de Trabajo para listado'!$AB$151:$BA$151,0)),0)+IFERROR(INDEX('Hoja de Trabajo para listado'!$BC$155:$CB$1048576,MATCH($A11,'Hoja de Trabajo para listado'!$BC$155:$BC$1048576,0),MATCH((CUADRO!J$5&amp;$E11),'Hoja de Trabajo para listado'!$BC$151:$CB$151,0)),0)+IFERROR(INDEX('Hoja de Trabajo para listado'!$DE$153:$DG$274,MATCH($A11,'Hoja de Trabajo para listado'!$DE$153:$DE$1048576,0),MATCH((CUADRO!J$5&amp;$E11),'Hoja de Trabajo para listado'!$DE$151:$DG$151,0)),0)+IFERROR(INDEX('Hoja de Trabajo para listado'!$CD$155:$DC$1048576,MATCH($A11,'Hoja de Trabajo para listado'!$CD$155:$CD$1048576,0),MATCH((CUADRO!J$5&amp;$E11),'Hoja de Trabajo para listado'!$CD$151:$DC$151,0)),0)</f>
        <v>0</v>
      </c>
      <c r="K11" s="257">
        <f ca="1">+IFERROR(INDEX('Hoja de Trabajo para listado'!$A$155:$Z$1048576,MATCH($A11,'Hoja de Trabajo para listado'!$A$155:$A$1048576,0),MATCH((CUADRO!K$5&amp;$E11),'Hoja de Trabajo para listado'!$A$151:$Z$151,0)),0)+IFERROR(INDEX('Hoja de Trabajo para listado'!$AB$155:$BA$1048576,MATCH($A11,'Hoja de Trabajo para listado'!$AB$155:$AB$1048576,0),MATCH((CUADRO!K$5&amp;$E11),'Hoja de Trabajo para listado'!$AB$151:$BA$151,0)),0)+IFERROR(INDEX('Hoja de Trabajo para listado'!$BC$155:$CB$1048576,MATCH($A11,'Hoja de Trabajo para listado'!$BC$155:$BC$1048576,0),MATCH((CUADRO!K$5&amp;$E11),'Hoja de Trabajo para listado'!$BC$151:$CB$151,0)),0)+IFERROR(INDEX('Hoja de Trabajo para listado'!$DE$153:$DG$274,MATCH($A11,'Hoja de Trabajo para listado'!$DE$153:$DE$1048576,0),MATCH((CUADRO!K$5&amp;$E11),'Hoja de Trabajo para listado'!$DE$151:$DG$151,0)),0)+IFERROR(INDEX('Hoja de Trabajo para listado'!$CD$155:$DC$1048576,MATCH($A11,'Hoja de Trabajo para listado'!$CD$155:$CD$1048576,0),MATCH((CUADRO!K$5&amp;$E11),'Hoja de Trabajo para listado'!$CD$151:$DC$151,0)),0)</f>
        <v>0</v>
      </c>
      <c r="L11" s="257">
        <f ca="1">+IFERROR(INDEX('Hoja de Trabajo para listado'!$A$155:$Z$1048576,MATCH($A11,'Hoja de Trabajo para listado'!$A$155:$A$1048576,0),MATCH((CUADRO!L$5&amp;$E11),'Hoja de Trabajo para listado'!$A$151:$Z$151,0)),0)+IFERROR(INDEX('Hoja de Trabajo para listado'!$AB$155:$BA$1048576,MATCH($A11,'Hoja de Trabajo para listado'!$AB$155:$AB$1048576,0),MATCH((CUADRO!L$5&amp;$E11),'Hoja de Trabajo para listado'!$AB$151:$BA$151,0)),0)+IFERROR(INDEX('Hoja de Trabajo para listado'!$BC$155:$CB$1048576,MATCH($A11,'Hoja de Trabajo para listado'!$BC$155:$BC$1048576,0),MATCH((CUADRO!L$5&amp;$E11),'Hoja de Trabajo para listado'!$BC$151:$CB$151,0)),0)+IFERROR(INDEX('Hoja de Trabajo para listado'!$DE$153:$DG$274,MATCH($A11,'Hoja de Trabajo para listado'!$DE$153:$DE$1048576,0),MATCH((CUADRO!L$5&amp;$E11),'Hoja de Trabajo para listado'!$DE$151:$DG$151,0)),0)+IFERROR(INDEX('Hoja de Trabajo para listado'!$CD$155:$DC$1048576,MATCH($A11,'Hoja de Trabajo para listado'!$CD$155:$CD$1048576,0),MATCH((CUADRO!L$5&amp;$E11),'Hoja de Trabajo para listado'!$CD$151:$DC$151,0)),0)</f>
        <v>0</v>
      </c>
      <c r="M11" s="257">
        <f ca="1">+IFERROR(INDEX('Hoja de Trabajo para listado'!$A$155:$Z$1048576,MATCH($A11,'Hoja de Trabajo para listado'!$A$155:$A$1048576,0),MATCH((CUADRO!M$5&amp;$E11),'Hoja de Trabajo para listado'!$A$151:$Z$151,0)),0)+IFERROR(INDEX('Hoja de Trabajo para listado'!$AB$155:$BA$1048576,MATCH($A11,'Hoja de Trabajo para listado'!$AB$155:$AB$1048576,0),MATCH((CUADRO!M$5&amp;$E11),'Hoja de Trabajo para listado'!$AB$151:$BA$151,0)),0)+IFERROR(INDEX('Hoja de Trabajo para listado'!$BC$155:$CB$1048576,MATCH($A11,'Hoja de Trabajo para listado'!$BC$155:$BC$1048576,0),MATCH((CUADRO!M$5&amp;$E11),'Hoja de Trabajo para listado'!$BC$151:$CB$151,0)),0)+IFERROR(INDEX('Hoja de Trabajo para listado'!$DE$153:$DG$274,MATCH($A11,'Hoja de Trabajo para listado'!$DE$153:$DE$1048576,0),MATCH((CUADRO!M$5&amp;$E11),'Hoja de Trabajo para listado'!$DE$151:$DG$151,0)),0)+IFERROR(INDEX('Hoja de Trabajo para listado'!$CD$155:$DC$1048576,MATCH($A11,'Hoja de Trabajo para listado'!$CD$155:$CD$1048576,0),MATCH((CUADRO!M$5&amp;$E11),'Hoja de Trabajo para listado'!$CD$151:$DC$151,0)),0)</f>
        <v>0</v>
      </c>
      <c r="N11" s="257">
        <f ca="1">+IFERROR(INDEX('Hoja de Trabajo para listado'!$A$155:$Z$1048576,MATCH($A11,'Hoja de Trabajo para listado'!$A$155:$A$1048576,0),MATCH((CUADRO!N$5&amp;$E11),'Hoja de Trabajo para listado'!$A$151:$Z$151,0)),0)+IFERROR(INDEX('Hoja de Trabajo para listado'!$AB$155:$BA$1048576,MATCH($A11,'Hoja de Trabajo para listado'!$AB$155:$AB$1048576,0),MATCH((CUADRO!N$5&amp;$E11),'Hoja de Trabajo para listado'!$AB$151:$BA$151,0)),0)+IFERROR(INDEX('Hoja de Trabajo para listado'!$BC$155:$CB$1048576,MATCH($A11,'Hoja de Trabajo para listado'!$BC$155:$BC$1048576,0),MATCH((CUADRO!N$5&amp;$E11),'Hoja de Trabajo para listado'!$BC$151:$CB$151,0)),0)+IFERROR(INDEX('Hoja de Trabajo para listado'!$DE$153:$DG$274,MATCH($A11,'Hoja de Trabajo para listado'!$DE$153:$DE$1048576,0),MATCH((CUADRO!N$5&amp;$E11),'Hoja de Trabajo para listado'!$DE$151:$DG$151,0)),0)+IFERROR(INDEX('Hoja de Trabajo para listado'!$CD$155:$DC$1048576,MATCH($A11,'Hoja de Trabajo para listado'!$CD$155:$CD$1048576,0),MATCH((CUADRO!N$5&amp;$E11),'Hoja de Trabajo para listado'!$CD$151:$DC$151,0)),0)</f>
        <v>0</v>
      </c>
      <c r="O11" s="257">
        <f ca="1">+IFERROR(INDEX('Hoja de Trabajo para listado'!$A$155:$Z$1048576,MATCH($A11,'Hoja de Trabajo para listado'!$A$155:$A$1048576,0),MATCH((CUADRO!O$5&amp;$E11),'Hoja de Trabajo para listado'!$A$151:$Z$151,0)),0)+IFERROR(INDEX('Hoja de Trabajo para listado'!$AB$155:$BA$1048576,MATCH($A11,'Hoja de Trabajo para listado'!$AB$155:$AB$1048576,0),MATCH((CUADRO!O$5&amp;$E11),'Hoja de Trabajo para listado'!$AB$151:$BA$151,0)),0)+IFERROR(INDEX('Hoja de Trabajo para listado'!$BC$155:$CB$1048576,MATCH($A11,'Hoja de Trabajo para listado'!$BC$155:$BC$1048576,0),MATCH((CUADRO!O$5&amp;$E11),'Hoja de Trabajo para listado'!$BC$151:$CB$151,0)),0)+IFERROR(INDEX('Hoja de Trabajo para listado'!$DE$153:$DG$274,MATCH($A11,'Hoja de Trabajo para listado'!$DE$153:$DE$1048576,0),MATCH((CUADRO!O$5&amp;$E11),'Hoja de Trabajo para listado'!$DE$151:$DG$151,0)),0)+IFERROR(INDEX('Hoja de Trabajo para listado'!$CD$155:$DC$1048576,MATCH($A11,'Hoja de Trabajo para listado'!$CD$155:$CD$1048576,0),MATCH((CUADRO!O$5&amp;$E11),'Hoja de Trabajo para listado'!$CD$151:$DC$151,0)),0)</f>
        <v>0</v>
      </c>
      <c r="P11" s="257">
        <f ca="1">+IFERROR(INDEX('Hoja de Trabajo para listado'!$A$155:$Z$1048576,MATCH($A11,'Hoja de Trabajo para listado'!$A$155:$A$1048576,0),MATCH((CUADRO!P$5&amp;$E11),'Hoja de Trabajo para listado'!$A$151:$Z$151,0)),0)+IFERROR(INDEX('Hoja de Trabajo para listado'!$AB$155:$BA$1048576,MATCH($A11,'Hoja de Trabajo para listado'!$AB$155:$AB$1048576,0),MATCH((CUADRO!P$5&amp;$E11),'Hoja de Trabajo para listado'!$AB$151:$BA$151,0)),0)+IFERROR(INDEX('Hoja de Trabajo para listado'!$BC$155:$CB$1048576,MATCH($A11,'Hoja de Trabajo para listado'!$BC$155:$BC$1048576,0),MATCH((CUADRO!P$5&amp;$E11),'Hoja de Trabajo para listado'!$BC$151:$CB$151,0)),0)+IFERROR(INDEX('Hoja de Trabajo para listado'!$DE$153:$DG$274,MATCH($A11,'Hoja de Trabajo para listado'!$DE$153:$DE$1048576,0),MATCH((CUADRO!P$5&amp;$E11),'Hoja de Trabajo para listado'!$DE$151:$DG$151,0)),0)+IFERROR(INDEX('Hoja de Trabajo para listado'!$CD$155:$DC$1048576,MATCH($A11,'Hoja de Trabajo para listado'!$CD$155:$CD$1048576,0),MATCH((CUADRO!P$5&amp;$E11),'Hoja de Trabajo para listado'!$CD$151:$DC$151,0)),0)</f>
        <v>0</v>
      </c>
      <c r="Q11" s="257">
        <f ca="1">+IFERROR(INDEX('Hoja de Trabajo para listado'!$A$155:$Z$1048576,MATCH($A11,'Hoja de Trabajo para listado'!$A$155:$A$1048576,0),MATCH((CUADRO!Q$5&amp;$E11),'Hoja de Trabajo para listado'!$A$151:$Z$151,0)),0)+IFERROR(INDEX('Hoja de Trabajo para listado'!$AB$155:$BA$1048576,MATCH($A11,'Hoja de Trabajo para listado'!$AB$155:$AB$1048576,0),MATCH((CUADRO!Q$5&amp;$E11),'Hoja de Trabajo para listado'!$AB$151:$BA$151,0)),0)+IFERROR(INDEX('Hoja de Trabajo para listado'!$BC$155:$CB$1048576,MATCH($A11,'Hoja de Trabajo para listado'!$BC$155:$BC$1048576,0),MATCH((CUADRO!Q$5&amp;$E11),'Hoja de Trabajo para listado'!$BC$151:$CB$151,0)),0)+IFERROR(INDEX('Hoja de Trabajo para listado'!$DE$153:$DG$274,MATCH($A11,'Hoja de Trabajo para listado'!$DE$153:$DE$1048576,0),MATCH((CUADRO!Q$5&amp;$E11),'Hoja de Trabajo para listado'!$DE$151:$DG$151,0)),0)+IFERROR(INDEX('Hoja de Trabajo para listado'!$CD$155:$DC$1048576,MATCH($A11,'Hoja de Trabajo para listado'!$CD$155:$CD$1048576,0),MATCH((CUADRO!Q$5&amp;$E11),'Hoja de Trabajo para listado'!$CD$151:$DC$151,0)),0)</f>
        <v>0</v>
      </c>
      <c r="R11" s="257">
        <f t="shared" ca="1" si="0"/>
        <v>0</v>
      </c>
      <c r="S11" s="257">
        <f ca="1">+R10+R11</f>
        <v>0</v>
      </c>
      <c r="T11" s="257">
        <f ca="1">+S11</f>
        <v>0</v>
      </c>
      <c r="U11" s="256">
        <f t="shared" si="1"/>
        <v>2</v>
      </c>
      <c r="V11" s="362" t="e">
        <f>+VLOOKUP(A11,bd_lista!$A$3:$E$590,5,FALSE)</f>
        <v>#N/A</v>
      </c>
      <c r="W11" s="260"/>
      <c r="X11" s="254">
        <v>25</v>
      </c>
      <c r="Y11" s="254" t="str">
        <f>+VLOOKUP(X11,bd_lista!$A$3:$C$590,3,FALSE)</f>
        <v>Ministerio de la Presidencia</v>
      </c>
      <c r="Z11" s="258"/>
      <c r="AA11" s="259"/>
    </row>
    <row r="12" spans="1:27" ht="12.75" hidden="1" customHeight="1">
      <c r="A12" s="264">
        <v>85</v>
      </c>
      <c r="B12" s="306">
        <f>+A12</f>
        <v>85</v>
      </c>
      <c r="C12" s="259" t="e">
        <f>+VLOOKUP(A12,bd_lista!$A$3:$C$590,3,FALSE)</f>
        <v>#N/A</v>
      </c>
      <c r="D12" s="259" t="e">
        <f>+C12</f>
        <v>#N/A</v>
      </c>
      <c r="E12" s="259" t="s">
        <v>1313</v>
      </c>
      <c r="F12" s="255">
        <f ca="1">+IFERROR(INDEX('Hoja de Trabajo para listado'!$A$155:$Z$1048576,MATCH($A12,'Hoja de Trabajo para listado'!$A$155:$A$1048576,0),MATCH((CUADRO!F$5&amp;$E12),'Hoja de Trabajo para listado'!$A$151:$Z$151,0)),0)+IFERROR(INDEX('Hoja de Trabajo para listado'!$AB$155:$BA$1048576,MATCH($A12,'Hoja de Trabajo para listado'!$AB$155:$AB$1048576,0),MATCH((CUADRO!F$5&amp;$E12),'Hoja de Trabajo para listado'!$AB$151:$BA$151,0)),0)+IFERROR(INDEX('Hoja de Trabajo para listado'!$BC$155:$CB$1048576,MATCH($A12,'Hoja de Trabajo para listado'!$BC$155:$BC$1048576,0),MATCH((CUADRO!F$5&amp;$E12),'Hoja de Trabajo para listado'!$BC$151:$CB$151,0)),0)+IFERROR(INDEX('Hoja de Trabajo para listado'!$DE$153:$DG$274,MATCH($A12,'Hoja de Trabajo para listado'!$DE$153:$DE$1048576,0),MATCH((CUADRO!F$5&amp;$E12),'Hoja de Trabajo para listado'!$DE$151:$DG$151,0)),0)+IFERROR(INDEX('Hoja de Trabajo para listado'!$CD$155:$DC$1048576,MATCH($A12,'Hoja de Trabajo para listado'!$CD$155:$CD$1048576,0),MATCH((CUADRO!F$5&amp;$E12),'Hoja de Trabajo para listado'!$CD$151:$DC$151,0)),0)</f>
        <v>0</v>
      </c>
      <c r="G12" s="255">
        <f ca="1">+IFERROR(INDEX('Hoja de Trabajo para listado'!$A$155:$Z$1048576,MATCH($A12,'Hoja de Trabajo para listado'!$A$155:$A$1048576,0),MATCH((CUADRO!G$5&amp;$E12),'Hoja de Trabajo para listado'!$A$151:$Z$151,0)),0)+IFERROR(INDEX('Hoja de Trabajo para listado'!$AB$155:$BA$1048576,MATCH($A12,'Hoja de Trabajo para listado'!$AB$155:$AB$1048576,0),MATCH((CUADRO!G$5&amp;$E12),'Hoja de Trabajo para listado'!$AB$151:$BA$151,0)),0)+IFERROR(INDEX('Hoja de Trabajo para listado'!$BC$155:$CB$1048576,MATCH($A12,'Hoja de Trabajo para listado'!$BC$155:$BC$1048576,0),MATCH((CUADRO!G$5&amp;$E12),'Hoja de Trabajo para listado'!$BC$151:$CB$151,0)),0)+IFERROR(INDEX('Hoja de Trabajo para listado'!$DE$153:$DG$274,MATCH($A12,'Hoja de Trabajo para listado'!$DE$153:$DE$1048576,0),MATCH((CUADRO!G$5&amp;$E12),'Hoja de Trabajo para listado'!$DE$151:$DG$151,0)),0)+IFERROR(INDEX('Hoja de Trabajo para listado'!$CD$155:$DC$1048576,MATCH($A12,'Hoja de Trabajo para listado'!$CD$155:$CD$1048576,0),MATCH((CUADRO!G$5&amp;$E12),'Hoja de Trabajo para listado'!$CD$151:$DC$151,0)),0)</f>
        <v>0</v>
      </c>
      <c r="H12" s="255">
        <f ca="1">+IFERROR(INDEX('Hoja de Trabajo para listado'!$A$155:$Z$1048576,MATCH($A12,'Hoja de Trabajo para listado'!$A$155:$A$1048576,0),MATCH((CUADRO!H$5&amp;$E12),'Hoja de Trabajo para listado'!$A$151:$Z$151,0)),0)+IFERROR(INDEX('Hoja de Trabajo para listado'!$AB$155:$BA$1048576,MATCH($A12,'Hoja de Trabajo para listado'!$AB$155:$AB$1048576,0),MATCH((CUADRO!H$5&amp;$E12),'Hoja de Trabajo para listado'!$AB$151:$BA$151,0)),0)+IFERROR(INDEX('Hoja de Trabajo para listado'!$BC$155:$CB$1048576,MATCH($A12,'Hoja de Trabajo para listado'!$BC$155:$BC$1048576,0),MATCH((CUADRO!H$5&amp;$E12),'Hoja de Trabajo para listado'!$BC$151:$CB$151,0)),0)+IFERROR(INDEX('Hoja de Trabajo para listado'!$DE$153:$DG$274,MATCH($A12,'Hoja de Trabajo para listado'!$DE$153:$DE$1048576,0),MATCH((CUADRO!H$5&amp;$E12),'Hoja de Trabajo para listado'!$DE$151:$DG$151,0)),0)+IFERROR(INDEX('Hoja de Trabajo para listado'!$CD$155:$DC$1048576,MATCH($A12,'Hoja de Trabajo para listado'!$CD$155:$CD$1048576,0),MATCH((CUADRO!H$5&amp;$E12),'Hoja de Trabajo para listado'!$CD$151:$DC$151,0)),0)</f>
        <v>0</v>
      </c>
      <c r="I12" s="255">
        <f ca="1">+IFERROR(INDEX('Hoja de Trabajo para listado'!$A$155:$Z$1048576,MATCH($A12,'Hoja de Trabajo para listado'!$A$155:$A$1048576,0),MATCH((CUADRO!I$5&amp;$E12),'Hoja de Trabajo para listado'!$A$151:$Z$151,0)),0)+IFERROR(INDEX('Hoja de Trabajo para listado'!$AB$155:$BA$1048576,MATCH($A12,'Hoja de Trabajo para listado'!$AB$155:$AB$1048576,0),MATCH((CUADRO!I$5&amp;$E12),'Hoja de Trabajo para listado'!$AB$151:$BA$151,0)),0)+IFERROR(INDEX('Hoja de Trabajo para listado'!$BC$155:$CB$1048576,MATCH($A12,'Hoja de Trabajo para listado'!$BC$155:$BC$1048576,0),MATCH((CUADRO!I$5&amp;$E12),'Hoja de Trabajo para listado'!$BC$151:$CB$151,0)),0)+IFERROR(INDEX('Hoja de Trabajo para listado'!$DE$153:$DG$274,MATCH($A12,'Hoja de Trabajo para listado'!$DE$153:$DE$1048576,0),MATCH((CUADRO!I$5&amp;$E12),'Hoja de Trabajo para listado'!$DE$151:$DG$151,0)),0)+IFERROR(INDEX('Hoja de Trabajo para listado'!$CD$155:$DC$1048576,MATCH($A12,'Hoja de Trabajo para listado'!$CD$155:$CD$1048576,0),MATCH((CUADRO!I$5&amp;$E12),'Hoja de Trabajo para listado'!$CD$151:$DC$151,0)),0)</f>
        <v>0</v>
      </c>
      <c r="J12" s="255">
        <f ca="1">+IFERROR(INDEX('Hoja de Trabajo para listado'!$A$155:$Z$1048576,MATCH($A12,'Hoja de Trabajo para listado'!$A$155:$A$1048576,0),MATCH((CUADRO!J$5&amp;$E12),'Hoja de Trabajo para listado'!$A$151:$Z$151,0)),0)+IFERROR(INDEX('Hoja de Trabajo para listado'!$AB$155:$BA$1048576,MATCH($A12,'Hoja de Trabajo para listado'!$AB$155:$AB$1048576,0),MATCH((CUADRO!J$5&amp;$E12),'Hoja de Trabajo para listado'!$AB$151:$BA$151,0)),0)+IFERROR(INDEX('Hoja de Trabajo para listado'!$BC$155:$CB$1048576,MATCH($A12,'Hoja de Trabajo para listado'!$BC$155:$BC$1048576,0),MATCH((CUADRO!J$5&amp;$E12),'Hoja de Trabajo para listado'!$BC$151:$CB$151,0)),0)+IFERROR(INDEX('Hoja de Trabajo para listado'!$DE$153:$DG$274,MATCH($A12,'Hoja de Trabajo para listado'!$DE$153:$DE$1048576,0),MATCH((CUADRO!J$5&amp;$E12),'Hoja de Trabajo para listado'!$DE$151:$DG$151,0)),0)+IFERROR(INDEX('Hoja de Trabajo para listado'!$CD$155:$DC$1048576,MATCH($A12,'Hoja de Trabajo para listado'!$CD$155:$CD$1048576,0),MATCH((CUADRO!J$5&amp;$E12),'Hoja de Trabajo para listado'!$CD$151:$DC$151,0)),0)</f>
        <v>0</v>
      </c>
      <c r="K12" s="255">
        <f ca="1">+IFERROR(INDEX('Hoja de Trabajo para listado'!$A$155:$Z$1048576,MATCH($A12,'Hoja de Trabajo para listado'!$A$155:$A$1048576,0),MATCH((CUADRO!K$5&amp;$E12),'Hoja de Trabajo para listado'!$A$151:$Z$151,0)),0)+IFERROR(INDEX('Hoja de Trabajo para listado'!$AB$155:$BA$1048576,MATCH($A12,'Hoja de Trabajo para listado'!$AB$155:$AB$1048576,0),MATCH((CUADRO!K$5&amp;$E12),'Hoja de Trabajo para listado'!$AB$151:$BA$151,0)),0)+IFERROR(INDEX('Hoja de Trabajo para listado'!$BC$155:$CB$1048576,MATCH($A12,'Hoja de Trabajo para listado'!$BC$155:$BC$1048576,0),MATCH((CUADRO!K$5&amp;$E12),'Hoja de Trabajo para listado'!$BC$151:$CB$151,0)),0)+IFERROR(INDEX('Hoja de Trabajo para listado'!$DE$153:$DG$274,MATCH($A12,'Hoja de Trabajo para listado'!$DE$153:$DE$1048576,0),MATCH((CUADRO!K$5&amp;$E12),'Hoja de Trabajo para listado'!$DE$151:$DG$151,0)),0)+IFERROR(INDEX('Hoja de Trabajo para listado'!$CD$155:$DC$1048576,MATCH($A12,'Hoja de Trabajo para listado'!$CD$155:$CD$1048576,0),MATCH((CUADRO!K$5&amp;$E12),'Hoja de Trabajo para listado'!$CD$151:$DC$151,0)),0)</f>
        <v>0</v>
      </c>
      <c r="L12" s="255">
        <f ca="1">+IFERROR(INDEX('Hoja de Trabajo para listado'!$A$155:$Z$1048576,MATCH($A12,'Hoja de Trabajo para listado'!$A$155:$A$1048576,0),MATCH((CUADRO!L$5&amp;$E12),'Hoja de Trabajo para listado'!$A$151:$Z$151,0)),0)+IFERROR(INDEX('Hoja de Trabajo para listado'!$AB$155:$BA$1048576,MATCH($A12,'Hoja de Trabajo para listado'!$AB$155:$AB$1048576,0),MATCH((CUADRO!L$5&amp;$E12),'Hoja de Trabajo para listado'!$AB$151:$BA$151,0)),0)+IFERROR(INDEX('Hoja de Trabajo para listado'!$BC$155:$CB$1048576,MATCH($A12,'Hoja de Trabajo para listado'!$BC$155:$BC$1048576,0),MATCH((CUADRO!L$5&amp;$E12),'Hoja de Trabajo para listado'!$BC$151:$CB$151,0)),0)+IFERROR(INDEX('Hoja de Trabajo para listado'!$DE$153:$DG$274,MATCH($A12,'Hoja de Trabajo para listado'!$DE$153:$DE$1048576,0),MATCH((CUADRO!L$5&amp;$E12),'Hoja de Trabajo para listado'!$DE$151:$DG$151,0)),0)+IFERROR(INDEX('Hoja de Trabajo para listado'!$CD$155:$DC$1048576,MATCH($A12,'Hoja de Trabajo para listado'!$CD$155:$CD$1048576,0),MATCH((CUADRO!L$5&amp;$E12),'Hoja de Trabajo para listado'!$CD$151:$DC$151,0)),0)</f>
        <v>0</v>
      </c>
      <c r="M12" s="255">
        <f ca="1">+IFERROR(INDEX('Hoja de Trabajo para listado'!$A$155:$Z$1048576,MATCH($A12,'Hoja de Trabajo para listado'!$A$155:$A$1048576,0),MATCH((CUADRO!M$5&amp;$E12),'Hoja de Trabajo para listado'!$A$151:$Z$151,0)),0)+IFERROR(INDEX('Hoja de Trabajo para listado'!$AB$155:$BA$1048576,MATCH($A12,'Hoja de Trabajo para listado'!$AB$155:$AB$1048576,0),MATCH((CUADRO!M$5&amp;$E12),'Hoja de Trabajo para listado'!$AB$151:$BA$151,0)),0)+IFERROR(INDEX('Hoja de Trabajo para listado'!$BC$155:$CB$1048576,MATCH($A12,'Hoja de Trabajo para listado'!$BC$155:$BC$1048576,0),MATCH((CUADRO!M$5&amp;$E12),'Hoja de Trabajo para listado'!$BC$151:$CB$151,0)),0)+IFERROR(INDEX('Hoja de Trabajo para listado'!$DE$153:$DG$274,MATCH($A12,'Hoja de Trabajo para listado'!$DE$153:$DE$1048576,0),MATCH((CUADRO!M$5&amp;$E12),'Hoja de Trabajo para listado'!$DE$151:$DG$151,0)),0)+IFERROR(INDEX('Hoja de Trabajo para listado'!$CD$155:$DC$1048576,MATCH($A12,'Hoja de Trabajo para listado'!$CD$155:$CD$1048576,0),MATCH((CUADRO!M$5&amp;$E12),'Hoja de Trabajo para listado'!$CD$151:$DC$151,0)),0)</f>
        <v>0</v>
      </c>
      <c r="N12" s="255">
        <f ca="1">+IFERROR(INDEX('Hoja de Trabajo para listado'!$A$155:$Z$1048576,MATCH($A12,'Hoja de Trabajo para listado'!$A$155:$A$1048576,0),MATCH((CUADRO!N$5&amp;$E12),'Hoja de Trabajo para listado'!$A$151:$Z$151,0)),0)+IFERROR(INDEX('Hoja de Trabajo para listado'!$AB$155:$BA$1048576,MATCH($A12,'Hoja de Trabajo para listado'!$AB$155:$AB$1048576,0),MATCH((CUADRO!N$5&amp;$E12),'Hoja de Trabajo para listado'!$AB$151:$BA$151,0)),0)+IFERROR(INDEX('Hoja de Trabajo para listado'!$BC$155:$CB$1048576,MATCH($A12,'Hoja de Trabajo para listado'!$BC$155:$BC$1048576,0),MATCH((CUADRO!N$5&amp;$E12),'Hoja de Trabajo para listado'!$BC$151:$CB$151,0)),0)+IFERROR(INDEX('Hoja de Trabajo para listado'!$DE$153:$DG$274,MATCH($A12,'Hoja de Trabajo para listado'!$DE$153:$DE$1048576,0),MATCH((CUADRO!N$5&amp;$E12),'Hoja de Trabajo para listado'!$DE$151:$DG$151,0)),0)+IFERROR(INDEX('Hoja de Trabajo para listado'!$CD$155:$DC$1048576,MATCH($A12,'Hoja de Trabajo para listado'!$CD$155:$CD$1048576,0),MATCH((CUADRO!N$5&amp;$E12),'Hoja de Trabajo para listado'!$CD$151:$DC$151,0)),0)</f>
        <v>0</v>
      </c>
      <c r="O12" s="255">
        <f ca="1">+IFERROR(INDEX('Hoja de Trabajo para listado'!$A$155:$Z$1048576,MATCH($A12,'Hoja de Trabajo para listado'!$A$155:$A$1048576,0),MATCH((CUADRO!O$5&amp;$E12),'Hoja de Trabajo para listado'!$A$151:$Z$151,0)),0)+IFERROR(INDEX('Hoja de Trabajo para listado'!$AB$155:$BA$1048576,MATCH($A12,'Hoja de Trabajo para listado'!$AB$155:$AB$1048576,0),MATCH((CUADRO!O$5&amp;$E12),'Hoja de Trabajo para listado'!$AB$151:$BA$151,0)),0)+IFERROR(INDEX('Hoja de Trabajo para listado'!$BC$155:$CB$1048576,MATCH($A12,'Hoja de Trabajo para listado'!$BC$155:$BC$1048576,0),MATCH((CUADRO!O$5&amp;$E12),'Hoja de Trabajo para listado'!$BC$151:$CB$151,0)),0)+IFERROR(INDEX('Hoja de Trabajo para listado'!$DE$153:$DG$274,MATCH($A12,'Hoja de Trabajo para listado'!$DE$153:$DE$1048576,0),MATCH((CUADRO!O$5&amp;$E12),'Hoja de Trabajo para listado'!$DE$151:$DG$151,0)),0)+IFERROR(INDEX('Hoja de Trabajo para listado'!$CD$155:$DC$1048576,MATCH($A12,'Hoja de Trabajo para listado'!$CD$155:$CD$1048576,0),MATCH((CUADRO!O$5&amp;$E12),'Hoja de Trabajo para listado'!$CD$151:$DC$151,0)),0)</f>
        <v>0</v>
      </c>
      <c r="P12" s="255">
        <f ca="1">+IFERROR(INDEX('Hoja de Trabajo para listado'!$A$155:$Z$1048576,MATCH($A12,'Hoja de Trabajo para listado'!$A$155:$A$1048576,0),MATCH((CUADRO!P$5&amp;$E12),'Hoja de Trabajo para listado'!$A$151:$Z$151,0)),0)+IFERROR(INDEX('Hoja de Trabajo para listado'!$AB$155:$BA$1048576,MATCH($A12,'Hoja de Trabajo para listado'!$AB$155:$AB$1048576,0),MATCH((CUADRO!P$5&amp;$E12),'Hoja de Trabajo para listado'!$AB$151:$BA$151,0)),0)+IFERROR(INDEX('Hoja de Trabajo para listado'!$BC$155:$CB$1048576,MATCH($A12,'Hoja de Trabajo para listado'!$BC$155:$BC$1048576,0),MATCH((CUADRO!P$5&amp;$E12),'Hoja de Trabajo para listado'!$BC$151:$CB$151,0)),0)+IFERROR(INDEX('Hoja de Trabajo para listado'!$DE$153:$DG$274,MATCH($A12,'Hoja de Trabajo para listado'!$DE$153:$DE$1048576,0),MATCH((CUADRO!P$5&amp;$E12),'Hoja de Trabajo para listado'!$DE$151:$DG$151,0)),0)+IFERROR(INDEX('Hoja de Trabajo para listado'!$CD$155:$DC$1048576,MATCH($A12,'Hoja de Trabajo para listado'!$CD$155:$CD$1048576,0),MATCH((CUADRO!P$5&amp;$E12),'Hoja de Trabajo para listado'!$CD$151:$DC$151,0)),0)</f>
        <v>0</v>
      </c>
      <c r="Q12" s="255">
        <f ca="1">+IFERROR(INDEX('Hoja de Trabajo para listado'!$A$155:$Z$1048576,MATCH($A12,'Hoja de Trabajo para listado'!$A$155:$A$1048576,0),MATCH((CUADRO!Q$5&amp;$E12),'Hoja de Trabajo para listado'!$A$151:$Z$151,0)),0)+IFERROR(INDEX('Hoja de Trabajo para listado'!$AB$155:$BA$1048576,MATCH($A12,'Hoja de Trabajo para listado'!$AB$155:$AB$1048576,0),MATCH((CUADRO!Q$5&amp;$E12),'Hoja de Trabajo para listado'!$AB$151:$BA$151,0)),0)+IFERROR(INDEX('Hoja de Trabajo para listado'!$BC$155:$CB$1048576,MATCH($A12,'Hoja de Trabajo para listado'!$BC$155:$BC$1048576,0),MATCH((CUADRO!Q$5&amp;$E12),'Hoja de Trabajo para listado'!$BC$151:$CB$151,0)),0)+IFERROR(INDEX('Hoja de Trabajo para listado'!$DE$153:$DG$274,MATCH($A12,'Hoja de Trabajo para listado'!$DE$153:$DE$1048576,0),MATCH((CUADRO!Q$5&amp;$E12),'Hoja de Trabajo para listado'!$DE$151:$DG$151,0)),0)+IFERROR(INDEX('Hoja de Trabajo para listado'!$CD$155:$DC$1048576,MATCH($A12,'Hoja de Trabajo para listado'!$CD$155:$CD$1048576,0),MATCH((CUADRO!Q$5&amp;$E12),'Hoja de Trabajo para listado'!$CD$151:$DC$151,0)),0)</f>
        <v>0</v>
      </c>
      <c r="R12" s="255">
        <f t="shared" ca="1" si="0"/>
        <v>0</v>
      </c>
      <c r="S12" s="255"/>
      <c r="T12" s="255">
        <f ca="1">+T13</f>
        <v>0</v>
      </c>
      <c r="U12" s="254">
        <f t="shared" si="1"/>
        <v>1</v>
      </c>
      <c r="V12" s="362" t="e">
        <f>+VLOOKUP(A12,bd_lista!$A$3:$E$590,5,FALSE)</f>
        <v>#N/A</v>
      </c>
      <c r="W12" s="272" t="e">
        <f>+V12</f>
        <v>#N/A</v>
      </c>
      <c r="X12" s="254">
        <v>78</v>
      </c>
      <c r="Y12" s="254" t="str">
        <f>+VLOOKUP(X12,bd_lista!$A$3:$C$590,3,FALSE)</f>
        <v>Ministerio de Hidrocarburos y Energías</v>
      </c>
      <c r="Z12" s="258">
        <f>+X12</f>
        <v>78</v>
      </c>
      <c r="AA12" s="259" t="str">
        <f>+Y12</f>
        <v>Ministerio de Hidrocarburos y Energías</v>
      </c>
    </row>
    <row r="13" spans="1:27" ht="15" hidden="1" customHeight="1">
      <c r="A13" s="32">
        <v>85</v>
      </c>
      <c r="B13" s="307"/>
      <c r="C13" s="362" t="e">
        <f>+VLOOKUP(A13,bd_lista!$A$3:$C$590,3,FALSE)</f>
        <v>#N/A</v>
      </c>
      <c r="D13" s="362"/>
      <c r="E13" s="362" t="s">
        <v>1314</v>
      </c>
      <c r="F13" s="257">
        <f ca="1">+IFERROR(INDEX('Hoja de Trabajo para listado'!$A$155:$Z$1048576,MATCH($A13,'Hoja de Trabajo para listado'!$A$155:$A$1048576,0),MATCH((CUADRO!F$5&amp;$E13),'Hoja de Trabajo para listado'!$A$151:$Z$151,0)),0)+IFERROR(INDEX('Hoja de Trabajo para listado'!$AB$155:$BA$1048576,MATCH($A13,'Hoja de Trabajo para listado'!$AB$155:$AB$1048576,0),MATCH((CUADRO!F$5&amp;$E13),'Hoja de Trabajo para listado'!$AB$151:$BA$151,0)),0)+IFERROR(INDEX('Hoja de Trabajo para listado'!$BC$155:$CB$1048576,MATCH($A13,'Hoja de Trabajo para listado'!$BC$155:$BC$1048576,0),MATCH((CUADRO!F$5&amp;$E13),'Hoja de Trabajo para listado'!$BC$151:$CB$151,0)),0)+IFERROR(INDEX('Hoja de Trabajo para listado'!$DE$153:$DG$274,MATCH($A13,'Hoja de Trabajo para listado'!$DE$153:$DE$1048576,0),MATCH((CUADRO!F$5&amp;$E13),'Hoja de Trabajo para listado'!$DE$151:$DG$151,0)),0)+IFERROR(INDEX('Hoja de Trabajo para listado'!$CD$155:$DC$1048576,MATCH($A13,'Hoja de Trabajo para listado'!$CD$155:$CD$1048576,0),MATCH((CUADRO!F$5&amp;$E13),'Hoja de Trabajo para listado'!$CD$151:$DC$151,0)),0)</f>
        <v>0</v>
      </c>
      <c r="G13" s="257">
        <f ca="1">+IFERROR(INDEX('Hoja de Trabajo para listado'!$A$155:$Z$1048576,MATCH($A13,'Hoja de Trabajo para listado'!$A$155:$A$1048576,0),MATCH((CUADRO!G$5&amp;$E13),'Hoja de Trabajo para listado'!$A$151:$Z$151,0)),0)+IFERROR(INDEX('Hoja de Trabajo para listado'!$AB$155:$BA$1048576,MATCH($A13,'Hoja de Trabajo para listado'!$AB$155:$AB$1048576,0),MATCH((CUADRO!G$5&amp;$E13),'Hoja de Trabajo para listado'!$AB$151:$BA$151,0)),0)+IFERROR(INDEX('Hoja de Trabajo para listado'!$BC$155:$CB$1048576,MATCH($A13,'Hoja de Trabajo para listado'!$BC$155:$BC$1048576,0),MATCH((CUADRO!G$5&amp;$E13),'Hoja de Trabajo para listado'!$BC$151:$CB$151,0)),0)+IFERROR(INDEX('Hoja de Trabajo para listado'!$DE$153:$DG$274,MATCH($A13,'Hoja de Trabajo para listado'!$DE$153:$DE$1048576,0),MATCH((CUADRO!G$5&amp;$E13),'Hoja de Trabajo para listado'!$DE$151:$DG$151,0)),0)+IFERROR(INDEX('Hoja de Trabajo para listado'!$CD$155:$DC$1048576,MATCH($A13,'Hoja de Trabajo para listado'!$CD$155:$CD$1048576,0),MATCH((CUADRO!G$5&amp;$E13),'Hoja de Trabajo para listado'!$CD$151:$DC$151,0)),0)</f>
        <v>0</v>
      </c>
      <c r="H13" s="257">
        <f ca="1">+IFERROR(INDEX('Hoja de Trabajo para listado'!$A$155:$Z$1048576,MATCH($A13,'Hoja de Trabajo para listado'!$A$155:$A$1048576,0),MATCH((CUADRO!H$5&amp;$E13),'Hoja de Trabajo para listado'!$A$151:$Z$151,0)),0)+IFERROR(INDEX('Hoja de Trabajo para listado'!$AB$155:$BA$1048576,MATCH($A13,'Hoja de Trabajo para listado'!$AB$155:$AB$1048576,0),MATCH((CUADRO!H$5&amp;$E13),'Hoja de Trabajo para listado'!$AB$151:$BA$151,0)),0)+IFERROR(INDEX('Hoja de Trabajo para listado'!$BC$155:$CB$1048576,MATCH($A13,'Hoja de Trabajo para listado'!$BC$155:$BC$1048576,0),MATCH((CUADRO!H$5&amp;$E13),'Hoja de Trabajo para listado'!$BC$151:$CB$151,0)),0)+IFERROR(INDEX('Hoja de Trabajo para listado'!$DE$153:$DG$274,MATCH($A13,'Hoja de Trabajo para listado'!$DE$153:$DE$1048576,0),MATCH((CUADRO!H$5&amp;$E13),'Hoja de Trabajo para listado'!$DE$151:$DG$151,0)),0)+IFERROR(INDEX('Hoja de Trabajo para listado'!$CD$155:$DC$1048576,MATCH($A13,'Hoja de Trabajo para listado'!$CD$155:$CD$1048576,0),MATCH((CUADRO!H$5&amp;$E13),'Hoja de Trabajo para listado'!$CD$151:$DC$151,0)),0)</f>
        <v>0</v>
      </c>
      <c r="I13" s="257">
        <f ca="1">+IFERROR(INDEX('Hoja de Trabajo para listado'!$A$155:$Z$1048576,MATCH($A13,'Hoja de Trabajo para listado'!$A$155:$A$1048576,0),MATCH((CUADRO!I$5&amp;$E13),'Hoja de Trabajo para listado'!$A$151:$Z$151,0)),0)+IFERROR(INDEX('Hoja de Trabajo para listado'!$AB$155:$BA$1048576,MATCH($A13,'Hoja de Trabajo para listado'!$AB$155:$AB$1048576,0),MATCH((CUADRO!I$5&amp;$E13),'Hoja de Trabajo para listado'!$AB$151:$BA$151,0)),0)+IFERROR(INDEX('Hoja de Trabajo para listado'!$BC$155:$CB$1048576,MATCH($A13,'Hoja de Trabajo para listado'!$BC$155:$BC$1048576,0),MATCH((CUADRO!I$5&amp;$E13),'Hoja de Trabajo para listado'!$BC$151:$CB$151,0)),0)+IFERROR(INDEX('Hoja de Trabajo para listado'!$DE$153:$DG$274,MATCH($A13,'Hoja de Trabajo para listado'!$DE$153:$DE$1048576,0),MATCH((CUADRO!I$5&amp;$E13),'Hoja de Trabajo para listado'!$DE$151:$DG$151,0)),0)+IFERROR(INDEX('Hoja de Trabajo para listado'!$CD$155:$DC$1048576,MATCH($A13,'Hoja de Trabajo para listado'!$CD$155:$CD$1048576,0),MATCH((CUADRO!I$5&amp;$E13),'Hoja de Trabajo para listado'!$CD$151:$DC$151,0)),0)</f>
        <v>0</v>
      </c>
      <c r="J13" s="257">
        <f ca="1">+IFERROR(INDEX('Hoja de Trabajo para listado'!$A$155:$Z$1048576,MATCH($A13,'Hoja de Trabajo para listado'!$A$155:$A$1048576,0),MATCH((CUADRO!J$5&amp;$E13),'Hoja de Trabajo para listado'!$A$151:$Z$151,0)),0)+IFERROR(INDEX('Hoja de Trabajo para listado'!$AB$155:$BA$1048576,MATCH($A13,'Hoja de Trabajo para listado'!$AB$155:$AB$1048576,0),MATCH((CUADRO!J$5&amp;$E13),'Hoja de Trabajo para listado'!$AB$151:$BA$151,0)),0)+IFERROR(INDEX('Hoja de Trabajo para listado'!$BC$155:$CB$1048576,MATCH($A13,'Hoja de Trabajo para listado'!$BC$155:$BC$1048576,0),MATCH((CUADRO!J$5&amp;$E13),'Hoja de Trabajo para listado'!$BC$151:$CB$151,0)),0)+IFERROR(INDEX('Hoja de Trabajo para listado'!$DE$153:$DG$274,MATCH($A13,'Hoja de Trabajo para listado'!$DE$153:$DE$1048576,0),MATCH((CUADRO!J$5&amp;$E13),'Hoja de Trabajo para listado'!$DE$151:$DG$151,0)),0)+IFERROR(INDEX('Hoja de Trabajo para listado'!$CD$155:$DC$1048576,MATCH($A13,'Hoja de Trabajo para listado'!$CD$155:$CD$1048576,0),MATCH((CUADRO!J$5&amp;$E13),'Hoja de Trabajo para listado'!$CD$151:$DC$151,0)),0)</f>
        <v>0</v>
      </c>
      <c r="K13" s="257">
        <f ca="1">+IFERROR(INDEX('Hoja de Trabajo para listado'!$A$155:$Z$1048576,MATCH($A13,'Hoja de Trabajo para listado'!$A$155:$A$1048576,0),MATCH((CUADRO!K$5&amp;$E13),'Hoja de Trabajo para listado'!$A$151:$Z$151,0)),0)+IFERROR(INDEX('Hoja de Trabajo para listado'!$AB$155:$BA$1048576,MATCH($A13,'Hoja de Trabajo para listado'!$AB$155:$AB$1048576,0),MATCH((CUADRO!K$5&amp;$E13),'Hoja de Trabajo para listado'!$AB$151:$BA$151,0)),0)+IFERROR(INDEX('Hoja de Trabajo para listado'!$BC$155:$CB$1048576,MATCH($A13,'Hoja de Trabajo para listado'!$BC$155:$BC$1048576,0),MATCH((CUADRO!K$5&amp;$E13),'Hoja de Trabajo para listado'!$BC$151:$CB$151,0)),0)+IFERROR(INDEX('Hoja de Trabajo para listado'!$DE$153:$DG$274,MATCH($A13,'Hoja de Trabajo para listado'!$DE$153:$DE$1048576,0),MATCH((CUADRO!K$5&amp;$E13),'Hoja de Trabajo para listado'!$DE$151:$DG$151,0)),0)+IFERROR(INDEX('Hoja de Trabajo para listado'!$CD$155:$DC$1048576,MATCH($A13,'Hoja de Trabajo para listado'!$CD$155:$CD$1048576,0),MATCH((CUADRO!K$5&amp;$E13),'Hoja de Trabajo para listado'!$CD$151:$DC$151,0)),0)</f>
        <v>0</v>
      </c>
      <c r="L13" s="257">
        <f ca="1">+IFERROR(INDEX('Hoja de Trabajo para listado'!$A$155:$Z$1048576,MATCH($A13,'Hoja de Trabajo para listado'!$A$155:$A$1048576,0),MATCH((CUADRO!L$5&amp;$E13),'Hoja de Trabajo para listado'!$A$151:$Z$151,0)),0)+IFERROR(INDEX('Hoja de Trabajo para listado'!$AB$155:$BA$1048576,MATCH($A13,'Hoja de Trabajo para listado'!$AB$155:$AB$1048576,0),MATCH((CUADRO!L$5&amp;$E13),'Hoja de Trabajo para listado'!$AB$151:$BA$151,0)),0)+IFERROR(INDEX('Hoja de Trabajo para listado'!$BC$155:$CB$1048576,MATCH($A13,'Hoja de Trabajo para listado'!$BC$155:$BC$1048576,0),MATCH((CUADRO!L$5&amp;$E13),'Hoja de Trabajo para listado'!$BC$151:$CB$151,0)),0)+IFERROR(INDEX('Hoja de Trabajo para listado'!$DE$153:$DG$274,MATCH($A13,'Hoja de Trabajo para listado'!$DE$153:$DE$1048576,0),MATCH((CUADRO!L$5&amp;$E13),'Hoja de Trabajo para listado'!$DE$151:$DG$151,0)),0)+IFERROR(INDEX('Hoja de Trabajo para listado'!$CD$155:$DC$1048576,MATCH($A13,'Hoja de Trabajo para listado'!$CD$155:$CD$1048576,0),MATCH((CUADRO!L$5&amp;$E13),'Hoja de Trabajo para listado'!$CD$151:$DC$151,0)),0)</f>
        <v>0</v>
      </c>
      <c r="M13" s="257">
        <f ca="1">+IFERROR(INDEX('Hoja de Trabajo para listado'!$A$155:$Z$1048576,MATCH($A13,'Hoja de Trabajo para listado'!$A$155:$A$1048576,0),MATCH((CUADRO!M$5&amp;$E13),'Hoja de Trabajo para listado'!$A$151:$Z$151,0)),0)+IFERROR(INDEX('Hoja de Trabajo para listado'!$AB$155:$BA$1048576,MATCH($A13,'Hoja de Trabajo para listado'!$AB$155:$AB$1048576,0),MATCH((CUADRO!M$5&amp;$E13),'Hoja de Trabajo para listado'!$AB$151:$BA$151,0)),0)+IFERROR(INDEX('Hoja de Trabajo para listado'!$BC$155:$CB$1048576,MATCH($A13,'Hoja de Trabajo para listado'!$BC$155:$BC$1048576,0),MATCH((CUADRO!M$5&amp;$E13),'Hoja de Trabajo para listado'!$BC$151:$CB$151,0)),0)+IFERROR(INDEX('Hoja de Trabajo para listado'!$DE$153:$DG$274,MATCH($A13,'Hoja de Trabajo para listado'!$DE$153:$DE$1048576,0),MATCH((CUADRO!M$5&amp;$E13),'Hoja de Trabajo para listado'!$DE$151:$DG$151,0)),0)+IFERROR(INDEX('Hoja de Trabajo para listado'!$CD$155:$DC$1048576,MATCH($A13,'Hoja de Trabajo para listado'!$CD$155:$CD$1048576,0),MATCH((CUADRO!M$5&amp;$E13),'Hoja de Trabajo para listado'!$CD$151:$DC$151,0)),0)</f>
        <v>0</v>
      </c>
      <c r="N13" s="257">
        <f ca="1">+IFERROR(INDEX('Hoja de Trabajo para listado'!$A$155:$Z$1048576,MATCH($A13,'Hoja de Trabajo para listado'!$A$155:$A$1048576,0),MATCH((CUADRO!N$5&amp;$E13),'Hoja de Trabajo para listado'!$A$151:$Z$151,0)),0)+IFERROR(INDEX('Hoja de Trabajo para listado'!$AB$155:$BA$1048576,MATCH($A13,'Hoja de Trabajo para listado'!$AB$155:$AB$1048576,0),MATCH((CUADRO!N$5&amp;$E13),'Hoja de Trabajo para listado'!$AB$151:$BA$151,0)),0)+IFERROR(INDEX('Hoja de Trabajo para listado'!$BC$155:$CB$1048576,MATCH($A13,'Hoja de Trabajo para listado'!$BC$155:$BC$1048576,0),MATCH((CUADRO!N$5&amp;$E13),'Hoja de Trabajo para listado'!$BC$151:$CB$151,0)),0)+IFERROR(INDEX('Hoja de Trabajo para listado'!$DE$153:$DG$274,MATCH($A13,'Hoja de Trabajo para listado'!$DE$153:$DE$1048576,0),MATCH((CUADRO!N$5&amp;$E13),'Hoja de Trabajo para listado'!$DE$151:$DG$151,0)),0)+IFERROR(INDEX('Hoja de Trabajo para listado'!$CD$155:$DC$1048576,MATCH($A13,'Hoja de Trabajo para listado'!$CD$155:$CD$1048576,0),MATCH((CUADRO!N$5&amp;$E13),'Hoja de Trabajo para listado'!$CD$151:$DC$151,0)),0)</f>
        <v>0</v>
      </c>
      <c r="O13" s="257">
        <f ca="1">+IFERROR(INDEX('Hoja de Trabajo para listado'!$A$155:$Z$1048576,MATCH($A13,'Hoja de Trabajo para listado'!$A$155:$A$1048576,0),MATCH((CUADRO!O$5&amp;$E13),'Hoja de Trabajo para listado'!$A$151:$Z$151,0)),0)+IFERROR(INDEX('Hoja de Trabajo para listado'!$AB$155:$BA$1048576,MATCH($A13,'Hoja de Trabajo para listado'!$AB$155:$AB$1048576,0),MATCH((CUADRO!O$5&amp;$E13),'Hoja de Trabajo para listado'!$AB$151:$BA$151,0)),0)+IFERROR(INDEX('Hoja de Trabajo para listado'!$BC$155:$CB$1048576,MATCH($A13,'Hoja de Trabajo para listado'!$BC$155:$BC$1048576,0),MATCH((CUADRO!O$5&amp;$E13),'Hoja de Trabajo para listado'!$BC$151:$CB$151,0)),0)+IFERROR(INDEX('Hoja de Trabajo para listado'!$DE$153:$DG$274,MATCH($A13,'Hoja de Trabajo para listado'!$DE$153:$DE$1048576,0),MATCH((CUADRO!O$5&amp;$E13),'Hoja de Trabajo para listado'!$DE$151:$DG$151,0)),0)+IFERROR(INDEX('Hoja de Trabajo para listado'!$CD$155:$DC$1048576,MATCH($A13,'Hoja de Trabajo para listado'!$CD$155:$CD$1048576,0),MATCH((CUADRO!O$5&amp;$E13),'Hoja de Trabajo para listado'!$CD$151:$DC$151,0)),0)</f>
        <v>0</v>
      </c>
      <c r="P13" s="257">
        <f ca="1">+IFERROR(INDEX('Hoja de Trabajo para listado'!$A$155:$Z$1048576,MATCH($A13,'Hoja de Trabajo para listado'!$A$155:$A$1048576,0),MATCH((CUADRO!P$5&amp;$E13),'Hoja de Trabajo para listado'!$A$151:$Z$151,0)),0)+IFERROR(INDEX('Hoja de Trabajo para listado'!$AB$155:$BA$1048576,MATCH($A13,'Hoja de Trabajo para listado'!$AB$155:$AB$1048576,0),MATCH((CUADRO!P$5&amp;$E13),'Hoja de Trabajo para listado'!$AB$151:$BA$151,0)),0)+IFERROR(INDEX('Hoja de Trabajo para listado'!$BC$155:$CB$1048576,MATCH($A13,'Hoja de Trabajo para listado'!$BC$155:$BC$1048576,0),MATCH((CUADRO!P$5&amp;$E13),'Hoja de Trabajo para listado'!$BC$151:$CB$151,0)),0)+IFERROR(INDEX('Hoja de Trabajo para listado'!$DE$153:$DG$274,MATCH($A13,'Hoja de Trabajo para listado'!$DE$153:$DE$1048576,0),MATCH((CUADRO!P$5&amp;$E13),'Hoja de Trabajo para listado'!$DE$151:$DG$151,0)),0)+IFERROR(INDEX('Hoja de Trabajo para listado'!$CD$155:$DC$1048576,MATCH($A13,'Hoja de Trabajo para listado'!$CD$155:$CD$1048576,0),MATCH((CUADRO!P$5&amp;$E13),'Hoja de Trabajo para listado'!$CD$151:$DC$151,0)),0)</f>
        <v>0</v>
      </c>
      <c r="Q13" s="257">
        <f ca="1">+IFERROR(INDEX('Hoja de Trabajo para listado'!$A$155:$Z$1048576,MATCH($A13,'Hoja de Trabajo para listado'!$A$155:$A$1048576,0),MATCH((CUADRO!Q$5&amp;$E13),'Hoja de Trabajo para listado'!$A$151:$Z$151,0)),0)+IFERROR(INDEX('Hoja de Trabajo para listado'!$AB$155:$BA$1048576,MATCH($A13,'Hoja de Trabajo para listado'!$AB$155:$AB$1048576,0),MATCH((CUADRO!Q$5&amp;$E13),'Hoja de Trabajo para listado'!$AB$151:$BA$151,0)),0)+IFERROR(INDEX('Hoja de Trabajo para listado'!$BC$155:$CB$1048576,MATCH($A13,'Hoja de Trabajo para listado'!$BC$155:$BC$1048576,0),MATCH((CUADRO!Q$5&amp;$E13),'Hoja de Trabajo para listado'!$BC$151:$CB$151,0)),0)+IFERROR(INDEX('Hoja de Trabajo para listado'!$DE$153:$DG$274,MATCH($A13,'Hoja de Trabajo para listado'!$DE$153:$DE$1048576,0),MATCH((CUADRO!Q$5&amp;$E13),'Hoja de Trabajo para listado'!$DE$151:$DG$151,0)),0)+IFERROR(INDEX('Hoja de Trabajo para listado'!$CD$155:$DC$1048576,MATCH($A13,'Hoja de Trabajo para listado'!$CD$155:$CD$1048576,0),MATCH((CUADRO!Q$5&amp;$E13),'Hoja de Trabajo para listado'!$CD$151:$DC$151,0)),0)</f>
        <v>0</v>
      </c>
      <c r="R13" s="257">
        <f t="shared" ca="1" si="0"/>
        <v>0</v>
      </c>
      <c r="S13" s="257">
        <f ca="1">+R12+R13</f>
        <v>0</v>
      </c>
      <c r="T13" s="257">
        <f ca="1">+S13</f>
        <v>0</v>
      </c>
      <c r="U13" s="256">
        <f t="shared" si="1"/>
        <v>2</v>
      </c>
      <c r="V13" s="362" t="e">
        <f>+VLOOKUP(A13,bd_lista!$A$3:$E$590,5,FALSE)</f>
        <v>#N/A</v>
      </c>
      <c r="W13" s="260"/>
      <c r="X13" s="254">
        <v>78</v>
      </c>
      <c r="Y13" s="254" t="str">
        <f>+VLOOKUP(X13,bd_lista!$A$3:$C$590,3,FALSE)</f>
        <v>Ministerio de Hidrocarburos y Energías</v>
      </c>
      <c r="Z13" s="258"/>
      <c r="AA13" s="259"/>
    </row>
    <row r="14" spans="1:27" ht="15" hidden="1" customHeight="1">
      <c r="A14" s="264">
        <v>121</v>
      </c>
      <c r="B14" s="306">
        <f>+A14</f>
        <v>121</v>
      </c>
      <c r="C14" s="259" t="e">
        <f>+VLOOKUP(A14,bd_lista!$A$3:$C$590,3,FALSE)</f>
        <v>#N/A</v>
      </c>
      <c r="D14" s="259" t="e">
        <f>+C14</f>
        <v>#N/A</v>
      </c>
      <c r="E14" s="259" t="s">
        <v>1313</v>
      </c>
      <c r="F14" s="255">
        <f ca="1">+IFERROR(INDEX('Hoja de Trabajo para listado'!$A$155:$Z$1048576,MATCH($A14,'Hoja de Trabajo para listado'!$A$155:$A$1048576,0),MATCH((CUADRO!F$5&amp;$E14),'Hoja de Trabajo para listado'!$A$151:$Z$151,0)),0)+IFERROR(INDEX('Hoja de Trabajo para listado'!$AB$155:$BA$1048576,MATCH($A14,'Hoja de Trabajo para listado'!$AB$155:$AB$1048576,0),MATCH((CUADRO!F$5&amp;$E14),'Hoja de Trabajo para listado'!$AB$151:$BA$151,0)),0)+IFERROR(INDEX('Hoja de Trabajo para listado'!$BC$155:$CB$1048576,MATCH($A14,'Hoja de Trabajo para listado'!$BC$155:$BC$1048576,0),MATCH((CUADRO!F$5&amp;$E14),'Hoja de Trabajo para listado'!$BC$151:$CB$151,0)),0)+IFERROR(INDEX('Hoja de Trabajo para listado'!$DE$153:$DG$274,MATCH($A14,'Hoja de Trabajo para listado'!$DE$153:$DE$1048576,0),MATCH((CUADRO!F$5&amp;$E14),'Hoja de Trabajo para listado'!$DE$151:$DG$151,0)),0)+IFERROR(INDEX('Hoja de Trabajo para listado'!$CD$155:$DC$1048576,MATCH($A14,'Hoja de Trabajo para listado'!$CD$155:$CD$1048576,0),MATCH((CUADRO!F$5&amp;$E14),'Hoja de Trabajo para listado'!$CD$151:$DC$151,0)),0)</f>
        <v>0</v>
      </c>
      <c r="G14" s="255">
        <f ca="1">+IFERROR(INDEX('Hoja de Trabajo para listado'!$A$155:$Z$1048576,MATCH($A14,'Hoja de Trabajo para listado'!$A$155:$A$1048576,0),MATCH((CUADRO!G$5&amp;$E14),'Hoja de Trabajo para listado'!$A$151:$Z$151,0)),0)+IFERROR(INDEX('Hoja de Trabajo para listado'!$AB$155:$BA$1048576,MATCH($A14,'Hoja de Trabajo para listado'!$AB$155:$AB$1048576,0),MATCH((CUADRO!G$5&amp;$E14),'Hoja de Trabajo para listado'!$AB$151:$BA$151,0)),0)+IFERROR(INDEX('Hoja de Trabajo para listado'!$BC$155:$CB$1048576,MATCH($A14,'Hoja de Trabajo para listado'!$BC$155:$BC$1048576,0),MATCH((CUADRO!G$5&amp;$E14),'Hoja de Trabajo para listado'!$BC$151:$CB$151,0)),0)+IFERROR(INDEX('Hoja de Trabajo para listado'!$DE$153:$DG$274,MATCH($A14,'Hoja de Trabajo para listado'!$DE$153:$DE$1048576,0),MATCH((CUADRO!G$5&amp;$E14),'Hoja de Trabajo para listado'!$DE$151:$DG$151,0)),0)+IFERROR(INDEX('Hoja de Trabajo para listado'!$CD$155:$DC$1048576,MATCH($A14,'Hoja de Trabajo para listado'!$CD$155:$CD$1048576,0),MATCH((CUADRO!G$5&amp;$E14),'Hoja de Trabajo para listado'!$CD$151:$DC$151,0)),0)</f>
        <v>0</v>
      </c>
      <c r="H14" s="255">
        <f ca="1">+IFERROR(INDEX('Hoja de Trabajo para listado'!$A$155:$Z$1048576,MATCH($A14,'Hoja de Trabajo para listado'!$A$155:$A$1048576,0),MATCH((CUADRO!H$5&amp;$E14),'Hoja de Trabajo para listado'!$A$151:$Z$151,0)),0)+IFERROR(INDEX('Hoja de Trabajo para listado'!$AB$155:$BA$1048576,MATCH($A14,'Hoja de Trabajo para listado'!$AB$155:$AB$1048576,0),MATCH((CUADRO!H$5&amp;$E14),'Hoja de Trabajo para listado'!$AB$151:$BA$151,0)),0)+IFERROR(INDEX('Hoja de Trabajo para listado'!$BC$155:$CB$1048576,MATCH($A14,'Hoja de Trabajo para listado'!$BC$155:$BC$1048576,0),MATCH((CUADRO!H$5&amp;$E14),'Hoja de Trabajo para listado'!$BC$151:$CB$151,0)),0)+IFERROR(INDEX('Hoja de Trabajo para listado'!$DE$153:$DG$274,MATCH($A14,'Hoja de Trabajo para listado'!$DE$153:$DE$1048576,0),MATCH((CUADRO!H$5&amp;$E14),'Hoja de Trabajo para listado'!$DE$151:$DG$151,0)),0)+IFERROR(INDEX('Hoja de Trabajo para listado'!$CD$155:$DC$1048576,MATCH($A14,'Hoja de Trabajo para listado'!$CD$155:$CD$1048576,0),MATCH((CUADRO!H$5&amp;$E14),'Hoja de Trabajo para listado'!$CD$151:$DC$151,0)),0)</f>
        <v>0</v>
      </c>
      <c r="I14" s="255">
        <f ca="1">+IFERROR(INDEX('Hoja de Trabajo para listado'!$A$155:$Z$1048576,MATCH($A14,'Hoja de Trabajo para listado'!$A$155:$A$1048576,0),MATCH((CUADRO!I$5&amp;$E14),'Hoja de Trabajo para listado'!$A$151:$Z$151,0)),0)+IFERROR(INDEX('Hoja de Trabajo para listado'!$AB$155:$BA$1048576,MATCH($A14,'Hoja de Trabajo para listado'!$AB$155:$AB$1048576,0),MATCH((CUADRO!I$5&amp;$E14),'Hoja de Trabajo para listado'!$AB$151:$BA$151,0)),0)+IFERROR(INDEX('Hoja de Trabajo para listado'!$BC$155:$CB$1048576,MATCH($A14,'Hoja de Trabajo para listado'!$BC$155:$BC$1048576,0),MATCH((CUADRO!I$5&amp;$E14),'Hoja de Trabajo para listado'!$BC$151:$CB$151,0)),0)+IFERROR(INDEX('Hoja de Trabajo para listado'!$DE$153:$DG$274,MATCH($A14,'Hoja de Trabajo para listado'!$DE$153:$DE$1048576,0),MATCH((CUADRO!I$5&amp;$E14),'Hoja de Trabajo para listado'!$DE$151:$DG$151,0)),0)+IFERROR(INDEX('Hoja de Trabajo para listado'!$CD$155:$DC$1048576,MATCH($A14,'Hoja de Trabajo para listado'!$CD$155:$CD$1048576,0),MATCH((CUADRO!I$5&amp;$E14),'Hoja de Trabajo para listado'!$CD$151:$DC$151,0)),0)</f>
        <v>0</v>
      </c>
      <c r="J14" s="255">
        <f ca="1">+IFERROR(INDEX('Hoja de Trabajo para listado'!$A$155:$Z$1048576,MATCH($A14,'Hoja de Trabajo para listado'!$A$155:$A$1048576,0),MATCH((CUADRO!J$5&amp;$E14),'Hoja de Trabajo para listado'!$A$151:$Z$151,0)),0)+IFERROR(INDEX('Hoja de Trabajo para listado'!$AB$155:$BA$1048576,MATCH($A14,'Hoja de Trabajo para listado'!$AB$155:$AB$1048576,0),MATCH((CUADRO!J$5&amp;$E14),'Hoja de Trabajo para listado'!$AB$151:$BA$151,0)),0)+IFERROR(INDEX('Hoja de Trabajo para listado'!$BC$155:$CB$1048576,MATCH($A14,'Hoja de Trabajo para listado'!$BC$155:$BC$1048576,0),MATCH((CUADRO!J$5&amp;$E14),'Hoja de Trabajo para listado'!$BC$151:$CB$151,0)),0)+IFERROR(INDEX('Hoja de Trabajo para listado'!$DE$153:$DG$274,MATCH($A14,'Hoja de Trabajo para listado'!$DE$153:$DE$1048576,0),MATCH((CUADRO!J$5&amp;$E14),'Hoja de Trabajo para listado'!$DE$151:$DG$151,0)),0)+IFERROR(INDEX('Hoja de Trabajo para listado'!$CD$155:$DC$1048576,MATCH($A14,'Hoja de Trabajo para listado'!$CD$155:$CD$1048576,0),MATCH((CUADRO!J$5&amp;$E14),'Hoja de Trabajo para listado'!$CD$151:$DC$151,0)),0)</f>
        <v>0</v>
      </c>
      <c r="K14" s="255">
        <f ca="1">+IFERROR(INDEX('Hoja de Trabajo para listado'!$A$155:$Z$1048576,MATCH($A14,'Hoja de Trabajo para listado'!$A$155:$A$1048576,0),MATCH((CUADRO!K$5&amp;$E14),'Hoja de Trabajo para listado'!$A$151:$Z$151,0)),0)+IFERROR(INDEX('Hoja de Trabajo para listado'!$AB$155:$BA$1048576,MATCH($A14,'Hoja de Trabajo para listado'!$AB$155:$AB$1048576,0),MATCH((CUADRO!K$5&amp;$E14),'Hoja de Trabajo para listado'!$AB$151:$BA$151,0)),0)+IFERROR(INDEX('Hoja de Trabajo para listado'!$BC$155:$CB$1048576,MATCH($A14,'Hoja de Trabajo para listado'!$BC$155:$BC$1048576,0),MATCH((CUADRO!K$5&amp;$E14),'Hoja de Trabajo para listado'!$BC$151:$CB$151,0)),0)+IFERROR(INDEX('Hoja de Trabajo para listado'!$DE$153:$DG$274,MATCH($A14,'Hoja de Trabajo para listado'!$DE$153:$DE$1048576,0),MATCH((CUADRO!K$5&amp;$E14),'Hoja de Trabajo para listado'!$DE$151:$DG$151,0)),0)+IFERROR(INDEX('Hoja de Trabajo para listado'!$CD$155:$DC$1048576,MATCH($A14,'Hoja de Trabajo para listado'!$CD$155:$CD$1048576,0),MATCH((CUADRO!K$5&amp;$E14),'Hoja de Trabajo para listado'!$CD$151:$DC$151,0)),0)</f>
        <v>0</v>
      </c>
      <c r="L14" s="255">
        <f ca="1">+IFERROR(INDEX('Hoja de Trabajo para listado'!$A$155:$Z$1048576,MATCH($A14,'Hoja de Trabajo para listado'!$A$155:$A$1048576,0),MATCH((CUADRO!L$5&amp;$E14),'Hoja de Trabajo para listado'!$A$151:$Z$151,0)),0)+IFERROR(INDEX('Hoja de Trabajo para listado'!$AB$155:$BA$1048576,MATCH($A14,'Hoja de Trabajo para listado'!$AB$155:$AB$1048576,0),MATCH((CUADRO!L$5&amp;$E14),'Hoja de Trabajo para listado'!$AB$151:$BA$151,0)),0)+IFERROR(INDEX('Hoja de Trabajo para listado'!$BC$155:$CB$1048576,MATCH($A14,'Hoja de Trabajo para listado'!$BC$155:$BC$1048576,0),MATCH((CUADRO!L$5&amp;$E14),'Hoja de Trabajo para listado'!$BC$151:$CB$151,0)),0)+IFERROR(INDEX('Hoja de Trabajo para listado'!$DE$153:$DG$274,MATCH($A14,'Hoja de Trabajo para listado'!$DE$153:$DE$1048576,0),MATCH((CUADRO!L$5&amp;$E14),'Hoja de Trabajo para listado'!$DE$151:$DG$151,0)),0)+IFERROR(INDEX('Hoja de Trabajo para listado'!$CD$155:$DC$1048576,MATCH($A14,'Hoja de Trabajo para listado'!$CD$155:$CD$1048576,0),MATCH((CUADRO!L$5&amp;$E14),'Hoja de Trabajo para listado'!$CD$151:$DC$151,0)),0)</f>
        <v>0</v>
      </c>
      <c r="M14" s="255">
        <f ca="1">+IFERROR(INDEX('Hoja de Trabajo para listado'!$A$155:$Z$1048576,MATCH($A14,'Hoja de Trabajo para listado'!$A$155:$A$1048576,0),MATCH((CUADRO!M$5&amp;$E14),'Hoja de Trabajo para listado'!$A$151:$Z$151,0)),0)+IFERROR(INDEX('Hoja de Trabajo para listado'!$AB$155:$BA$1048576,MATCH($A14,'Hoja de Trabajo para listado'!$AB$155:$AB$1048576,0),MATCH((CUADRO!M$5&amp;$E14),'Hoja de Trabajo para listado'!$AB$151:$BA$151,0)),0)+IFERROR(INDEX('Hoja de Trabajo para listado'!$BC$155:$CB$1048576,MATCH($A14,'Hoja de Trabajo para listado'!$BC$155:$BC$1048576,0),MATCH((CUADRO!M$5&amp;$E14),'Hoja de Trabajo para listado'!$BC$151:$CB$151,0)),0)+IFERROR(INDEX('Hoja de Trabajo para listado'!$DE$153:$DG$274,MATCH($A14,'Hoja de Trabajo para listado'!$DE$153:$DE$1048576,0),MATCH((CUADRO!M$5&amp;$E14),'Hoja de Trabajo para listado'!$DE$151:$DG$151,0)),0)+IFERROR(INDEX('Hoja de Trabajo para listado'!$CD$155:$DC$1048576,MATCH($A14,'Hoja de Trabajo para listado'!$CD$155:$CD$1048576,0),MATCH((CUADRO!M$5&amp;$E14),'Hoja de Trabajo para listado'!$CD$151:$DC$151,0)),0)</f>
        <v>0</v>
      </c>
      <c r="N14" s="255">
        <f ca="1">+IFERROR(INDEX('Hoja de Trabajo para listado'!$A$155:$Z$1048576,MATCH($A14,'Hoja de Trabajo para listado'!$A$155:$A$1048576,0),MATCH((CUADRO!N$5&amp;$E14),'Hoja de Trabajo para listado'!$A$151:$Z$151,0)),0)+IFERROR(INDEX('Hoja de Trabajo para listado'!$AB$155:$BA$1048576,MATCH($A14,'Hoja de Trabajo para listado'!$AB$155:$AB$1048576,0),MATCH((CUADRO!N$5&amp;$E14),'Hoja de Trabajo para listado'!$AB$151:$BA$151,0)),0)+IFERROR(INDEX('Hoja de Trabajo para listado'!$BC$155:$CB$1048576,MATCH($A14,'Hoja de Trabajo para listado'!$BC$155:$BC$1048576,0),MATCH((CUADRO!N$5&amp;$E14),'Hoja de Trabajo para listado'!$BC$151:$CB$151,0)),0)+IFERROR(INDEX('Hoja de Trabajo para listado'!$DE$153:$DG$274,MATCH($A14,'Hoja de Trabajo para listado'!$DE$153:$DE$1048576,0),MATCH((CUADRO!N$5&amp;$E14),'Hoja de Trabajo para listado'!$DE$151:$DG$151,0)),0)+IFERROR(INDEX('Hoja de Trabajo para listado'!$CD$155:$DC$1048576,MATCH($A14,'Hoja de Trabajo para listado'!$CD$155:$CD$1048576,0),MATCH((CUADRO!N$5&amp;$E14),'Hoja de Trabajo para listado'!$CD$151:$DC$151,0)),0)</f>
        <v>0</v>
      </c>
      <c r="O14" s="255">
        <f ca="1">+IFERROR(INDEX('Hoja de Trabajo para listado'!$A$155:$Z$1048576,MATCH($A14,'Hoja de Trabajo para listado'!$A$155:$A$1048576,0),MATCH((CUADRO!O$5&amp;$E14),'Hoja de Trabajo para listado'!$A$151:$Z$151,0)),0)+IFERROR(INDEX('Hoja de Trabajo para listado'!$AB$155:$BA$1048576,MATCH($A14,'Hoja de Trabajo para listado'!$AB$155:$AB$1048576,0),MATCH((CUADRO!O$5&amp;$E14),'Hoja de Trabajo para listado'!$AB$151:$BA$151,0)),0)+IFERROR(INDEX('Hoja de Trabajo para listado'!$BC$155:$CB$1048576,MATCH($A14,'Hoja de Trabajo para listado'!$BC$155:$BC$1048576,0),MATCH((CUADRO!O$5&amp;$E14),'Hoja de Trabajo para listado'!$BC$151:$CB$151,0)),0)+IFERROR(INDEX('Hoja de Trabajo para listado'!$DE$153:$DG$274,MATCH($A14,'Hoja de Trabajo para listado'!$DE$153:$DE$1048576,0),MATCH((CUADRO!O$5&amp;$E14),'Hoja de Trabajo para listado'!$DE$151:$DG$151,0)),0)+IFERROR(INDEX('Hoja de Trabajo para listado'!$CD$155:$DC$1048576,MATCH($A14,'Hoja de Trabajo para listado'!$CD$155:$CD$1048576,0),MATCH((CUADRO!O$5&amp;$E14),'Hoja de Trabajo para listado'!$CD$151:$DC$151,0)),0)</f>
        <v>0</v>
      </c>
      <c r="P14" s="255">
        <f ca="1">+IFERROR(INDEX('Hoja de Trabajo para listado'!$A$155:$Z$1048576,MATCH($A14,'Hoja de Trabajo para listado'!$A$155:$A$1048576,0),MATCH((CUADRO!P$5&amp;$E14),'Hoja de Trabajo para listado'!$A$151:$Z$151,0)),0)+IFERROR(INDEX('Hoja de Trabajo para listado'!$AB$155:$BA$1048576,MATCH($A14,'Hoja de Trabajo para listado'!$AB$155:$AB$1048576,0),MATCH((CUADRO!P$5&amp;$E14),'Hoja de Trabajo para listado'!$AB$151:$BA$151,0)),0)+IFERROR(INDEX('Hoja de Trabajo para listado'!$BC$155:$CB$1048576,MATCH($A14,'Hoja de Trabajo para listado'!$BC$155:$BC$1048576,0),MATCH((CUADRO!P$5&amp;$E14),'Hoja de Trabajo para listado'!$BC$151:$CB$151,0)),0)+IFERROR(INDEX('Hoja de Trabajo para listado'!$DE$153:$DG$274,MATCH($A14,'Hoja de Trabajo para listado'!$DE$153:$DE$1048576,0),MATCH((CUADRO!P$5&amp;$E14),'Hoja de Trabajo para listado'!$DE$151:$DG$151,0)),0)+IFERROR(INDEX('Hoja de Trabajo para listado'!$CD$155:$DC$1048576,MATCH($A14,'Hoja de Trabajo para listado'!$CD$155:$CD$1048576,0),MATCH((CUADRO!P$5&amp;$E14),'Hoja de Trabajo para listado'!$CD$151:$DC$151,0)),0)</f>
        <v>0</v>
      </c>
      <c r="Q14" s="255">
        <f ca="1">+IFERROR(INDEX('Hoja de Trabajo para listado'!$A$155:$Z$1048576,MATCH($A14,'Hoja de Trabajo para listado'!$A$155:$A$1048576,0),MATCH((CUADRO!Q$5&amp;$E14),'Hoja de Trabajo para listado'!$A$151:$Z$151,0)),0)+IFERROR(INDEX('Hoja de Trabajo para listado'!$AB$155:$BA$1048576,MATCH($A14,'Hoja de Trabajo para listado'!$AB$155:$AB$1048576,0),MATCH((CUADRO!Q$5&amp;$E14),'Hoja de Trabajo para listado'!$AB$151:$BA$151,0)),0)+IFERROR(INDEX('Hoja de Trabajo para listado'!$BC$155:$CB$1048576,MATCH($A14,'Hoja de Trabajo para listado'!$BC$155:$BC$1048576,0),MATCH((CUADRO!Q$5&amp;$E14),'Hoja de Trabajo para listado'!$BC$151:$CB$151,0)),0)+IFERROR(INDEX('Hoja de Trabajo para listado'!$DE$153:$DG$274,MATCH($A14,'Hoja de Trabajo para listado'!$DE$153:$DE$1048576,0),MATCH((CUADRO!Q$5&amp;$E14),'Hoja de Trabajo para listado'!$DE$151:$DG$151,0)),0)+IFERROR(INDEX('Hoja de Trabajo para listado'!$CD$155:$DC$1048576,MATCH($A14,'Hoja de Trabajo para listado'!$CD$155:$CD$1048576,0),MATCH((CUADRO!Q$5&amp;$E14),'Hoja de Trabajo para listado'!$CD$151:$DC$151,0)),0)</f>
        <v>0</v>
      </c>
      <c r="R14" s="255">
        <f t="shared" ca="1" si="0"/>
        <v>0</v>
      </c>
      <c r="S14" s="255"/>
      <c r="T14" s="255">
        <f ca="1">+T15</f>
        <v>0</v>
      </c>
      <c r="U14" s="254">
        <f t="shared" si="1"/>
        <v>1</v>
      </c>
      <c r="V14" s="362" t="e">
        <f>+VLOOKUP(A14,bd_lista!$A$3:$E$590,5,FALSE)</f>
        <v>#N/A</v>
      </c>
      <c r="W14" s="272" t="e">
        <f>+V14</f>
        <v>#N/A</v>
      </c>
      <c r="X14" s="254" t="e">
        <f>+VLOOKUP(A14,[2]Sheet1!$A$13:$D$744,4,FALSE)</f>
        <v>#N/A</v>
      </c>
      <c r="Y14" s="254" t="e">
        <f>+VLOOKUP(X14,bd_lista!$A$3:$C$590,3,FALSE)</f>
        <v>#N/A</v>
      </c>
      <c r="Z14" s="258" t="e">
        <f>+X14</f>
        <v>#N/A</v>
      </c>
      <c r="AA14" s="259" t="e">
        <f>+Y14</f>
        <v>#N/A</v>
      </c>
    </row>
    <row r="15" spans="1:27" ht="15" hidden="1" customHeight="1">
      <c r="A15" s="32">
        <v>121</v>
      </c>
      <c r="B15" s="307"/>
      <c r="C15" s="362" t="e">
        <f>+VLOOKUP(A15,bd_lista!$A$3:$C$590,3,FALSE)</f>
        <v>#N/A</v>
      </c>
      <c r="D15" s="362"/>
      <c r="E15" s="362" t="s">
        <v>1314</v>
      </c>
      <c r="F15" s="257">
        <f ca="1">+IFERROR(INDEX('Hoja de Trabajo para listado'!$A$155:$Z$1048576,MATCH($A15,'Hoja de Trabajo para listado'!$A$155:$A$1048576,0),MATCH((CUADRO!F$5&amp;$E15),'Hoja de Trabajo para listado'!$A$151:$Z$151,0)),0)+IFERROR(INDEX('Hoja de Trabajo para listado'!$AB$155:$BA$1048576,MATCH($A15,'Hoja de Trabajo para listado'!$AB$155:$AB$1048576,0),MATCH((CUADRO!F$5&amp;$E15),'Hoja de Trabajo para listado'!$AB$151:$BA$151,0)),0)+IFERROR(INDEX('Hoja de Trabajo para listado'!$BC$155:$CB$1048576,MATCH($A15,'Hoja de Trabajo para listado'!$BC$155:$BC$1048576,0),MATCH((CUADRO!F$5&amp;$E15),'Hoja de Trabajo para listado'!$BC$151:$CB$151,0)),0)+IFERROR(INDEX('Hoja de Trabajo para listado'!$DE$153:$DG$274,MATCH($A15,'Hoja de Trabajo para listado'!$DE$153:$DE$1048576,0),MATCH((CUADRO!F$5&amp;$E15),'Hoja de Trabajo para listado'!$DE$151:$DG$151,0)),0)+IFERROR(INDEX('Hoja de Trabajo para listado'!$CD$155:$DC$1048576,MATCH($A15,'Hoja de Trabajo para listado'!$CD$155:$CD$1048576,0),MATCH((CUADRO!F$5&amp;$E15),'Hoja de Trabajo para listado'!$CD$151:$DC$151,0)),0)</f>
        <v>0</v>
      </c>
      <c r="G15" s="257">
        <f ca="1">+IFERROR(INDEX('Hoja de Trabajo para listado'!$A$155:$Z$1048576,MATCH($A15,'Hoja de Trabajo para listado'!$A$155:$A$1048576,0),MATCH((CUADRO!G$5&amp;$E15),'Hoja de Trabajo para listado'!$A$151:$Z$151,0)),0)+IFERROR(INDEX('Hoja de Trabajo para listado'!$AB$155:$BA$1048576,MATCH($A15,'Hoja de Trabajo para listado'!$AB$155:$AB$1048576,0),MATCH((CUADRO!G$5&amp;$E15),'Hoja de Trabajo para listado'!$AB$151:$BA$151,0)),0)+IFERROR(INDEX('Hoja de Trabajo para listado'!$BC$155:$CB$1048576,MATCH($A15,'Hoja de Trabajo para listado'!$BC$155:$BC$1048576,0),MATCH((CUADRO!G$5&amp;$E15),'Hoja de Trabajo para listado'!$BC$151:$CB$151,0)),0)+IFERROR(INDEX('Hoja de Trabajo para listado'!$DE$153:$DG$274,MATCH($A15,'Hoja de Trabajo para listado'!$DE$153:$DE$1048576,0),MATCH((CUADRO!G$5&amp;$E15),'Hoja de Trabajo para listado'!$DE$151:$DG$151,0)),0)+IFERROR(INDEX('Hoja de Trabajo para listado'!$CD$155:$DC$1048576,MATCH($A15,'Hoja de Trabajo para listado'!$CD$155:$CD$1048576,0),MATCH((CUADRO!G$5&amp;$E15),'Hoja de Trabajo para listado'!$CD$151:$DC$151,0)),0)</f>
        <v>0</v>
      </c>
      <c r="H15" s="257">
        <f ca="1">+IFERROR(INDEX('Hoja de Trabajo para listado'!$A$155:$Z$1048576,MATCH($A15,'Hoja de Trabajo para listado'!$A$155:$A$1048576,0),MATCH((CUADRO!H$5&amp;$E15),'Hoja de Trabajo para listado'!$A$151:$Z$151,0)),0)+IFERROR(INDEX('Hoja de Trabajo para listado'!$AB$155:$BA$1048576,MATCH($A15,'Hoja de Trabajo para listado'!$AB$155:$AB$1048576,0),MATCH((CUADRO!H$5&amp;$E15),'Hoja de Trabajo para listado'!$AB$151:$BA$151,0)),0)+IFERROR(INDEX('Hoja de Trabajo para listado'!$BC$155:$CB$1048576,MATCH($A15,'Hoja de Trabajo para listado'!$BC$155:$BC$1048576,0),MATCH((CUADRO!H$5&amp;$E15),'Hoja de Trabajo para listado'!$BC$151:$CB$151,0)),0)+IFERROR(INDEX('Hoja de Trabajo para listado'!$DE$153:$DG$274,MATCH($A15,'Hoja de Trabajo para listado'!$DE$153:$DE$1048576,0),MATCH((CUADRO!H$5&amp;$E15),'Hoja de Trabajo para listado'!$DE$151:$DG$151,0)),0)+IFERROR(INDEX('Hoja de Trabajo para listado'!$CD$155:$DC$1048576,MATCH($A15,'Hoja de Trabajo para listado'!$CD$155:$CD$1048576,0),MATCH((CUADRO!H$5&amp;$E15),'Hoja de Trabajo para listado'!$CD$151:$DC$151,0)),0)</f>
        <v>0</v>
      </c>
      <c r="I15" s="257">
        <f ca="1">+IFERROR(INDEX('Hoja de Trabajo para listado'!$A$155:$Z$1048576,MATCH($A15,'Hoja de Trabajo para listado'!$A$155:$A$1048576,0),MATCH((CUADRO!I$5&amp;$E15),'Hoja de Trabajo para listado'!$A$151:$Z$151,0)),0)+IFERROR(INDEX('Hoja de Trabajo para listado'!$AB$155:$BA$1048576,MATCH($A15,'Hoja de Trabajo para listado'!$AB$155:$AB$1048576,0),MATCH((CUADRO!I$5&amp;$E15),'Hoja de Trabajo para listado'!$AB$151:$BA$151,0)),0)+IFERROR(INDEX('Hoja de Trabajo para listado'!$BC$155:$CB$1048576,MATCH($A15,'Hoja de Trabajo para listado'!$BC$155:$BC$1048576,0),MATCH((CUADRO!I$5&amp;$E15),'Hoja de Trabajo para listado'!$BC$151:$CB$151,0)),0)+IFERROR(INDEX('Hoja de Trabajo para listado'!$DE$153:$DG$274,MATCH($A15,'Hoja de Trabajo para listado'!$DE$153:$DE$1048576,0),MATCH((CUADRO!I$5&amp;$E15),'Hoja de Trabajo para listado'!$DE$151:$DG$151,0)),0)+IFERROR(INDEX('Hoja de Trabajo para listado'!$CD$155:$DC$1048576,MATCH($A15,'Hoja de Trabajo para listado'!$CD$155:$CD$1048576,0),MATCH((CUADRO!I$5&amp;$E15),'Hoja de Trabajo para listado'!$CD$151:$DC$151,0)),0)</f>
        <v>0</v>
      </c>
      <c r="J15" s="257">
        <f ca="1">+IFERROR(INDEX('Hoja de Trabajo para listado'!$A$155:$Z$1048576,MATCH($A15,'Hoja de Trabajo para listado'!$A$155:$A$1048576,0),MATCH((CUADRO!J$5&amp;$E15),'Hoja de Trabajo para listado'!$A$151:$Z$151,0)),0)+IFERROR(INDEX('Hoja de Trabajo para listado'!$AB$155:$BA$1048576,MATCH($A15,'Hoja de Trabajo para listado'!$AB$155:$AB$1048576,0),MATCH((CUADRO!J$5&amp;$E15),'Hoja de Trabajo para listado'!$AB$151:$BA$151,0)),0)+IFERROR(INDEX('Hoja de Trabajo para listado'!$BC$155:$CB$1048576,MATCH($A15,'Hoja de Trabajo para listado'!$BC$155:$BC$1048576,0),MATCH((CUADRO!J$5&amp;$E15),'Hoja de Trabajo para listado'!$BC$151:$CB$151,0)),0)+IFERROR(INDEX('Hoja de Trabajo para listado'!$DE$153:$DG$274,MATCH($A15,'Hoja de Trabajo para listado'!$DE$153:$DE$1048576,0),MATCH((CUADRO!J$5&amp;$E15),'Hoja de Trabajo para listado'!$DE$151:$DG$151,0)),0)+IFERROR(INDEX('Hoja de Trabajo para listado'!$CD$155:$DC$1048576,MATCH($A15,'Hoja de Trabajo para listado'!$CD$155:$CD$1048576,0),MATCH((CUADRO!J$5&amp;$E15),'Hoja de Trabajo para listado'!$CD$151:$DC$151,0)),0)</f>
        <v>0</v>
      </c>
      <c r="K15" s="257">
        <f ca="1">+IFERROR(INDEX('Hoja de Trabajo para listado'!$A$155:$Z$1048576,MATCH($A15,'Hoja de Trabajo para listado'!$A$155:$A$1048576,0),MATCH((CUADRO!K$5&amp;$E15),'Hoja de Trabajo para listado'!$A$151:$Z$151,0)),0)+IFERROR(INDEX('Hoja de Trabajo para listado'!$AB$155:$BA$1048576,MATCH($A15,'Hoja de Trabajo para listado'!$AB$155:$AB$1048576,0),MATCH((CUADRO!K$5&amp;$E15),'Hoja de Trabajo para listado'!$AB$151:$BA$151,0)),0)+IFERROR(INDEX('Hoja de Trabajo para listado'!$BC$155:$CB$1048576,MATCH($A15,'Hoja de Trabajo para listado'!$BC$155:$BC$1048576,0),MATCH((CUADRO!K$5&amp;$E15),'Hoja de Trabajo para listado'!$BC$151:$CB$151,0)),0)+IFERROR(INDEX('Hoja de Trabajo para listado'!$DE$153:$DG$274,MATCH($A15,'Hoja de Trabajo para listado'!$DE$153:$DE$1048576,0),MATCH((CUADRO!K$5&amp;$E15),'Hoja de Trabajo para listado'!$DE$151:$DG$151,0)),0)+IFERROR(INDEX('Hoja de Trabajo para listado'!$CD$155:$DC$1048576,MATCH($A15,'Hoja de Trabajo para listado'!$CD$155:$CD$1048576,0),MATCH((CUADRO!K$5&amp;$E15),'Hoja de Trabajo para listado'!$CD$151:$DC$151,0)),0)</f>
        <v>0</v>
      </c>
      <c r="L15" s="257">
        <f ca="1">+IFERROR(INDEX('Hoja de Trabajo para listado'!$A$155:$Z$1048576,MATCH($A15,'Hoja de Trabajo para listado'!$A$155:$A$1048576,0),MATCH((CUADRO!L$5&amp;$E15),'Hoja de Trabajo para listado'!$A$151:$Z$151,0)),0)+IFERROR(INDEX('Hoja de Trabajo para listado'!$AB$155:$BA$1048576,MATCH($A15,'Hoja de Trabajo para listado'!$AB$155:$AB$1048576,0),MATCH((CUADRO!L$5&amp;$E15),'Hoja de Trabajo para listado'!$AB$151:$BA$151,0)),0)+IFERROR(INDEX('Hoja de Trabajo para listado'!$BC$155:$CB$1048576,MATCH($A15,'Hoja de Trabajo para listado'!$BC$155:$BC$1048576,0),MATCH((CUADRO!L$5&amp;$E15),'Hoja de Trabajo para listado'!$BC$151:$CB$151,0)),0)+IFERROR(INDEX('Hoja de Trabajo para listado'!$DE$153:$DG$274,MATCH($A15,'Hoja de Trabajo para listado'!$DE$153:$DE$1048576,0),MATCH((CUADRO!L$5&amp;$E15),'Hoja de Trabajo para listado'!$DE$151:$DG$151,0)),0)+IFERROR(INDEX('Hoja de Trabajo para listado'!$CD$155:$DC$1048576,MATCH($A15,'Hoja de Trabajo para listado'!$CD$155:$CD$1048576,0),MATCH((CUADRO!L$5&amp;$E15),'Hoja de Trabajo para listado'!$CD$151:$DC$151,0)),0)</f>
        <v>0</v>
      </c>
      <c r="M15" s="257">
        <f ca="1">+IFERROR(INDEX('Hoja de Trabajo para listado'!$A$155:$Z$1048576,MATCH($A15,'Hoja de Trabajo para listado'!$A$155:$A$1048576,0),MATCH((CUADRO!M$5&amp;$E15),'Hoja de Trabajo para listado'!$A$151:$Z$151,0)),0)+IFERROR(INDEX('Hoja de Trabajo para listado'!$AB$155:$BA$1048576,MATCH($A15,'Hoja de Trabajo para listado'!$AB$155:$AB$1048576,0),MATCH((CUADRO!M$5&amp;$E15),'Hoja de Trabajo para listado'!$AB$151:$BA$151,0)),0)+IFERROR(INDEX('Hoja de Trabajo para listado'!$BC$155:$CB$1048576,MATCH($A15,'Hoja de Trabajo para listado'!$BC$155:$BC$1048576,0),MATCH((CUADRO!M$5&amp;$E15),'Hoja de Trabajo para listado'!$BC$151:$CB$151,0)),0)+IFERROR(INDEX('Hoja de Trabajo para listado'!$DE$153:$DG$274,MATCH($A15,'Hoja de Trabajo para listado'!$DE$153:$DE$1048576,0),MATCH((CUADRO!M$5&amp;$E15),'Hoja de Trabajo para listado'!$DE$151:$DG$151,0)),0)+IFERROR(INDEX('Hoja de Trabajo para listado'!$CD$155:$DC$1048576,MATCH($A15,'Hoja de Trabajo para listado'!$CD$155:$CD$1048576,0),MATCH((CUADRO!M$5&amp;$E15),'Hoja de Trabajo para listado'!$CD$151:$DC$151,0)),0)</f>
        <v>0</v>
      </c>
      <c r="N15" s="257">
        <f ca="1">+IFERROR(INDEX('Hoja de Trabajo para listado'!$A$155:$Z$1048576,MATCH($A15,'Hoja de Trabajo para listado'!$A$155:$A$1048576,0),MATCH((CUADRO!N$5&amp;$E15),'Hoja de Trabajo para listado'!$A$151:$Z$151,0)),0)+IFERROR(INDEX('Hoja de Trabajo para listado'!$AB$155:$BA$1048576,MATCH($A15,'Hoja de Trabajo para listado'!$AB$155:$AB$1048576,0),MATCH((CUADRO!N$5&amp;$E15),'Hoja de Trabajo para listado'!$AB$151:$BA$151,0)),0)+IFERROR(INDEX('Hoja de Trabajo para listado'!$BC$155:$CB$1048576,MATCH($A15,'Hoja de Trabajo para listado'!$BC$155:$BC$1048576,0),MATCH((CUADRO!N$5&amp;$E15),'Hoja de Trabajo para listado'!$BC$151:$CB$151,0)),0)+IFERROR(INDEX('Hoja de Trabajo para listado'!$DE$153:$DG$274,MATCH($A15,'Hoja de Trabajo para listado'!$DE$153:$DE$1048576,0),MATCH((CUADRO!N$5&amp;$E15),'Hoja de Trabajo para listado'!$DE$151:$DG$151,0)),0)+IFERROR(INDEX('Hoja de Trabajo para listado'!$CD$155:$DC$1048576,MATCH($A15,'Hoja de Trabajo para listado'!$CD$155:$CD$1048576,0),MATCH((CUADRO!N$5&amp;$E15),'Hoja de Trabajo para listado'!$CD$151:$DC$151,0)),0)</f>
        <v>0</v>
      </c>
      <c r="O15" s="257">
        <f ca="1">+IFERROR(INDEX('Hoja de Trabajo para listado'!$A$155:$Z$1048576,MATCH($A15,'Hoja de Trabajo para listado'!$A$155:$A$1048576,0),MATCH((CUADRO!O$5&amp;$E15),'Hoja de Trabajo para listado'!$A$151:$Z$151,0)),0)+IFERROR(INDEX('Hoja de Trabajo para listado'!$AB$155:$BA$1048576,MATCH($A15,'Hoja de Trabajo para listado'!$AB$155:$AB$1048576,0),MATCH((CUADRO!O$5&amp;$E15),'Hoja de Trabajo para listado'!$AB$151:$BA$151,0)),0)+IFERROR(INDEX('Hoja de Trabajo para listado'!$BC$155:$CB$1048576,MATCH($A15,'Hoja de Trabajo para listado'!$BC$155:$BC$1048576,0),MATCH((CUADRO!O$5&amp;$E15),'Hoja de Trabajo para listado'!$BC$151:$CB$151,0)),0)+IFERROR(INDEX('Hoja de Trabajo para listado'!$DE$153:$DG$274,MATCH($A15,'Hoja de Trabajo para listado'!$DE$153:$DE$1048576,0),MATCH((CUADRO!O$5&amp;$E15),'Hoja de Trabajo para listado'!$DE$151:$DG$151,0)),0)+IFERROR(INDEX('Hoja de Trabajo para listado'!$CD$155:$DC$1048576,MATCH($A15,'Hoja de Trabajo para listado'!$CD$155:$CD$1048576,0),MATCH((CUADRO!O$5&amp;$E15),'Hoja de Trabajo para listado'!$CD$151:$DC$151,0)),0)</f>
        <v>0</v>
      </c>
      <c r="P15" s="257">
        <f ca="1">+IFERROR(INDEX('Hoja de Trabajo para listado'!$A$155:$Z$1048576,MATCH($A15,'Hoja de Trabajo para listado'!$A$155:$A$1048576,0),MATCH((CUADRO!P$5&amp;$E15),'Hoja de Trabajo para listado'!$A$151:$Z$151,0)),0)+IFERROR(INDEX('Hoja de Trabajo para listado'!$AB$155:$BA$1048576,MATCH($A15,'Hoja de Trabajo para listado'!$AB$155:$AB$1048576,0),MATCH((CUADRO!P$5&amp;$E15),'Hoja de Trabajo para listado'!$AB$151:$BA$151,0)),0)+IFERROR(INDEX('Hoja de Trabajo para listado'!$BC$155:$CB$1048576,MATCH($A15,'Hoja de Trabajo para listado'!$BC$155:$BC$1048576,0),MATCH((CUADRO!P$5&amp;$E15),'Hoja de Trabajo para listado'!$BC$151:$CB$151,0)),0)+IFERROR(INDEX('Hoja de Trabajo para listado'!$DE$153:$DG$274,MATCH($A15,'Hoja de Trabajo para listado'!$DE$153:$DE$1048576,0),MATCH((CUADRO!P$5&amp;$E15),'Hoja de Trabajo para listado'!$DE$151:$DG$151,0)),0)+IFERROR(INDEX('Hoja de Trabajo para listado'!$CD$155:$DC$1048576,MATCH($A15,'Hoja de Trabajo para listado'!$CD$155:$CD$1048576,0),MATCH((CUADRO!P$5&amp;$E15),'Hoja de Trabajo para listado'!$CD$151:$DC$151,0)),0)</f>
        <v>0</v>
      </c>
      <c r="Q15" s="257">
        <f ca="1">+IFERROR(INDEX('Hoja de Trabajo para listado'!$A$155:$Z$1048576,MATCH($A15,'Hoja de Trabajo para listado'!$A$155:$A$1048576,0),MATCH((CUADRO!Q$5&amp;$E15),'Hoja de Trabajo para listado'!$A$151:$Z$151,0)),0)+IFERROR(INDEX('Hoja de Trabajo para listado'!$AB$155:$BA$1048576,MATCH($A15,'Hoja de Trabajo para listado'!$AB$155:$AB$1048576,0),MATCH((CUADRO!Q$5&amp;$E15),'Hoja de Trabajo para listado'!$AB$151:$BA$151,0)),0)+IFERROR(INDEX('Hoja de Trabajo para listado'!$BC$155:$CB$1048576,MATCH($A15,'Hoja de Trabajo para listado'!$BC$155:$BC$1048576,0),MATCH((CUADRO!Q$5&amp;$E15),'Hoja de Trabajo para listado'!$BC$151:$CB$151,0)),0)+IFERROR(INDEX('Hoja de Trabajo para listado'!$DE$153:$DG$274,MATCH($A15,'Hoja de Trabajo para listado'!$DE$153:$DE$1048576,0),MATCH((CUADRO!Q$5&amp;$E15),'Hoja de Trabajo para listado'!$DE$151:$DG$151,0)),0)+IFERROR(INDEX('Hoja de Trabajo para listado'!$CD$155:$DC$1048576,MATCH($A15,'Hoja de Trabajo para listado'!$CD$155:$CD$1048576,0),MATCH((CUADRO!Q$5&amp;$E15),'Hoja de Trabajo para listado'!$CD$151:$DC$151,0)),0)</f>
        <v>0</v>
      </c>
      <c r="R15" s="257">
        <f t="shared" ca="1" si="0"/>
        <v>0</v>
      </c>
      <c r="S15" s="257">
        <f ca="1">+R14+R15</f>
        <v>0</v>
      </c>
      <c r="T15" s="257">
        <f ca="1">+S15</f>
        <v>0</v>
      </c>
      <c r="U15" s="256">
        <f t="shared" si="1"/>
        <v>2</v>
      </c>
      <c r="V15" s="362" t="e">
        <f>+VLOOKUP(A15,bd_lista!$A$3:$E$590,5,FALSE)</f>
        <v>#N/A</v>
      </c>
      <c r="W15" s="260"/>
      <c r="X15" s="254" t="e">
        <f>+VLOOKUP(A15,[2]Sheet1!$A$13:$D$744,4,FALSE)</f>
        <v>#N/A</v>
      </c>
      <c r="Y15" s="254" t="e">
        <f>+VLOOKUP(X15,bd_lista!$A$3:$C$590,3,FALSE)</f>
        <v>#N/A</v>
      </c>
      <c r="Z15" s="258"/>
      <c r="AA15" s="259"/>
    </row>
    <row r="16" spans="1:27" ht="15" hidden="1" customHeight="1">
      <c r="A16" s="264">
        <v>149</v>
      </c>
      <c r="B16" s="306">
        <f>+A16</f>
        <v>149</v>
      </c>
      <c r="C16" s="259" t="e">
        <f>+VLOOKUP(A16,bd_lista!$A$3:$C$590,3,FALSE)</f>
        <v>#N/A</v>
      </c>
      <c r="D16" s="259" t="e">
        <f>+C16</f>
        <v>#N/A</v>
      </c>
      <c r="E16" s="259" t="s">
        <v>1313</v>
      </c>
      <c r="F16" s="255">
        <f ca="1">+IFERROR(INDEX('Hoja de Trabajo para listado'!$A$155:$Z$1048576,MATCH($A16,'Hoja de Trabajo para listado'!$A$155:$A$1048576,0),MATCH((CUADRO!F$5&amp;$E16),'Hoja de Trabajo para listado'!$A$151:$Z$151,0)),0)+IFERROR(INDEX('Hoja de Trabajo para listado'!$AB$155:$BA$1048576,MATCH($A16,'Hoja de Trabajo para listado'!$AB$155:$AB$1048576,0),MATCH((CUADRO!F$5&amp;$E16),'Hoja de Trabajo para listado'!$AB$151:$BA$151,0)),0)+IFERROR(INDEX('Hoja de Trabajo para listado'!$BC$155:$CB$1048576,MATCH($A16,'Hoja de Trabajo para listado'!$BC$155:$BC$1048576,0),MATCH((CUADRO!F$5&amp;$E16),'Hoja de Trabajo para listado'!$BC$151:$CB$151,0)),0)+IFERROR(INDEX('Hoja de Trabajo para listado'!$DE$153:$DG$274,MATCH($A16,'Hoja de Trabajo para listado'!$DE$153:$DE$1048576,0),MATCH((CUADRO!F$5&amp;$E16),'Hoja de Trabajo para listado'!$DE$151:$DG$151,0)),0)+IFERROR(INDEX('Hoja de Trabajo para listado'!$CD$155:$DC$1048576,MATCH($A16,'Hoja de Trabajo para listado'!$CD$155:$CD$1048576,0),MATCH((CUADRO!F$5&amp;$E16),'Hoja de Trabajo para listado'!$CD$151:$DC$151,0)),0)</f>
        <v>0</v>
      </c>
      <c r="G16" s="255">
        <f ca="1">+IFERROR(INDEX('Hoja de Trabajo para listado'!$A$155:$Z$1048576,MATCH($A16,'Hoja de Trabajo para listado'!$A$155:$A$1048576,0),MATCH((CUADRO!G$5&amp;$E16),'Hoja de Trabajo para listado'!$A$151:$Z$151,0)),0)+IFERROR(INDEX('Hoja de Trabajo para listado'!$AB$155:$BA$1048576,MATCH($A16,'Hoja de Trabajo para listado'!$AB$155:$AB$1048576,0),MATCH((CUADRO!G$5&amp;$E16),'Hoja de Trabajo para listado'!$AB$151:$BA$151,0)),0)+IFERROR(INDEX('Hoja de Trabajo para listado'!$BC$155:$CB$1048576,MATCH($A16,'Hoja de Trabajo para listado'!$BC$155:$BC$1048576,0),MATCH((CUADRO!G$5&amp;$E16),'Hoja de Trabajo para listado'!$BC$151:$CB$151,0)),0)+IFERROR(INDEX('Hoja de Trabajo para listado'!$DE$153:$DG$274,MATCH($A16,'Hoja de Trabajo para listado'!$DE$153:$DE$1048576,0),MATCH((CUADRO!G$5&amp;$E16),'Hoja de Trabajo para listado'!$DE$151:$DG$151,0)),0)+IFERROR(INDEX('Hoja de Trabajo para listado'!$CD$155:$DC$1048576,MATCH($A16,'Hoja de Trabajo para listado'!$CD$155:$CD$1048576,0),MATCH((CUADRO!G$5&amp;$E16),'Hoja de Trabajo para listado'!$CD$151:$DC$151,0)),0)</f>
        <v>0</v>
      </c>
      <c r="H16" s="255">
        <f ca="1">+IFERROR(INDEX('Hoja de Trabajo para listado'!$A$155:$Z$1048576,MATCH($A16,'Hoja de Trabajo para listado'!$A$155:$A$1048576,0),MATCH((CUADRO!H$5&amp;$E16),'Hoja de Trabajo para listado'!$A$151:$Z$151,0)),0)+IFERROR(INDEX('Hoja de Trabajo para listado'!$AB$155:$BA$1048576,MATCH($A16,'Hoja de Trabajo para listado'!$AB$155:$AB$1048576,0),MATCH((CUADRO!H$5&amp;$E16),'Hoja de Trabajo para listado'!$AB$151:$BA$151,0)),0)+IFERROR(INDEX('Hoja de Trabajo para listado'!$BC$155:$CB$1048576,MATCH($A16,'Hoja de Trabajo para listado'!$BC$155:$BC$1048576,0),MATCH((CUADRO!H$5&amp;$E16),'Hoja de Trabajo para listado'!$BC$151:$CB$151,0)),0)+IFERROR(INDEX('Hoja de Trabajo para listado'!$DE$153:$DG$274,MATCH($A16,'Hoja de Trabajo para listado'!$DE$153:$DE$1048576,0),MATCH((CUADRO!H$5&amp;$E16),'Hoja de Trabajo para listado'!$DE$151:$DG$151,0)),0)+IFERROR(INDEX('Hoja de Trabajo para listado'!$CD$155:$DC$1048576,MATCH($A16,'Hoja de Trabajo para listado'!$CD$155:$CD$1048576,0),MATCH((CUADRO!H$5&amp;$E16),'Hoja de Trabajo para listado'!$CD$151:$DC$151,0)),0)</f>
        <v>0</v>
      </c>
      <c r="I16" s="255">
        <f ca="1">+IFERROR(INDEX('Hoja de Trabajo para listado'!$A$155:$Z$1048576,MATCH($A16,'Hoja de Trabajo para listado'!$A$155:$A$1048576,0),MATCH((CUADRO!I$5&amp;$E16),'Hoja de Trabajo para listado'!$A$151:$Z$151,0)),0)+IFERROR(INDEX('Hoja de Trabajo para listado'!$AB$155:$BA$1048576,MATCH($A16,'Hoja de Trabajo para listado'!$AB$155:$AB$1048576,0),MATCH((CUADRO!I$5&amp;$E16),'Hoja de Trabajo para listado'!$AB$151:$BA$151,0)),0)+IFERROR(INDEX('Hoja de Trabajo para listado'!$BC$155:$CB$1048576,MATCH($A16,'Hoja de Trabajo para listado'!$BC$155:$BC$1048576,0),MATCH((CUADRO!I$5&amp;$E16),'Hoja de Trabajo para listado'!$BC$151:$CB$151,0)),0)+IFERROR(INDEX('Hoja de Trabajo para listado'!$DE$153:$DG$274,MATCH($A16,'Hoja de Trabajo para listado'!$DE$153:$DE$1048576,0),MATCH((CUADRO!I$5&amp;$E16),'Hoja de Trabajo para listado'!$DE$151:$DG$151,0)),0)+IFERROR(INDEX('Hoja de Trabajo para listado'!$CD$155:$DC$1048576,MATCH($A16,'Hoja de Trabajo para listado'!$CD$155:$CD$1048576,0),MATCH((CUADRO!I$5&amp;$E16),'Hoja de Trabajo para listado'!$CD$151:$DC$151,0)),0)</f>
        <v>0</v>
      </c>
      <c r="J16" s="255">
        <f ca="1">+IFERROR(INDEX('Hoja de Trabajo para listado'!$A$155:$Z$1048576,MATCH($A16,'Hoja de Trabajo para listado'!$A$155:$A$1048576,0),MATCH((CUADRO!J$5&amp;$E16),'Hoja de Trabajo para listado'!$A$151:$Z$151,0)),0)+IFERROR(INDEX('Hoja de Trabajo para listado'!$AB$155:$BA$1048576,MATCH($A16,'Hoja de Trabajo para listado'!$AB$155:$AB$1048576,0),MATCH((CUADRO!J$5&amp;$E16),'Hoja de Trabajo para listado'!$AB$151:$BA$151,0)),0)+IFERROR(INDEX('Hoja de Trabajo para listado'!$BC$155:$CB$1048576,MATCH($A16,'Hoja de Trabajo para listado'!$BC$155:$BC$1048576,0),MATCH((CUADRO!J$5&amp;$E16),'Hoja de Trabajo para listado'!$BC$151:$CB$151,0)),0)+IFERROR(INDEX('Hoja de Trabajo para listado'!$DE$153:$DG$274,MATCH($A16,'Hoja de Trabajo para listado'!$DE$153:$DE$1048576,0),MATCH((CUADRO!J$5&amp;$E16),'Hoja de Trabajo para listado'!$DE$151:$DG$151,0)),0)+IFERROR(INDEX('Hoja de Trabajo para listado'!$CD$155:$DC$1048576,MATCH($A16,'Hoja de Trabajo para listado'!$CD$155:$CD$1048576,0),MATCH((CUADRO!J$5&amp;$E16),'Hoja de Trabajo para listado'!$CD$151:$DC$151,0)),0)</f>
        <v>0</v>
      </c>
      <c r="K16" s="255">
        <f ca="1">+IFERROR(INDEX('Hoja de Trabajo para listado'!$A$155:$Z$1048576,MATCH($A16,'Hoja de Trabajo para listado'!$A$155:$A$1048576,0),MATCH((CUADRO!K$5&amp;$E16),'Hoja de Trabajo para listado'!$A$151:$Z$151,0)),0)+IFERROR(INDEX('Hoja de Trabajo para listado'!$AB$155:$BA$1048576,MATCH($A16,'Hoja de Trabajo para listado'!$AB$155:$AB$1048576,0),MATCH((CUADRO!K$5&amp;$E16),'Hoja de Trabajo para listado'!$AB$151:$BA$151,0)),0)+IFERROR(INDEX('Hoja de Trabajo para listado'!$BC$155:$CB$1048576,MATCH($A16,'Hoja de Trabajo para listado'!$BC$155:$BC$1048576,0),MATCH((CUADRO!K$5&amp;$E16),'Hoja de Trabajo para listado'!$BC$151:$CB$151,0)),0)+IFERROR(INDEX('Hoja de Trabajo para listado'!$DE$153:$DG$274,MATCH($A16,'Hoja de Trabajo para listado'!$DE$153:$DE$1048576,0),MATCH((CUADRO!K$5&amp;$E16),'Hoja de Trabajo para listado'!$DE$151:$DG$151,0)),0)+IFERROR(INDEX('Hoja de Trabajo para listado'!$CD$155:$DC$1048576,MATCH($A16,'Hoja de Trabajo para listado'!$CD$155:$CD$1048576,0),MATCH((CUADRO!K$5&amp;$E16),'Hoja de Trabajo para listado'!$CD$151:$DC$151,0)),0)</f>
        <v>0</v>
      </c>
      <c r="L16" s="255">
        <f ca="1">+IFERROR(INDEX('Hoja de Trabajo para listado'!$A$155:$Z$1048576,MATCH($A16,'Hoja de Trabajo para listado'!$A$155:$A$1048576,0),MATCH((CUADRO!L$5&amp;$E16),'Hoja de Trabajo para listado'!$A$151:$Z$151,0)),0)+IFERROR(INDEX('Hoja de Trabajo para listado'!$AB$155:$BA$1048576,MATCH($A16,'Hoja de Trabajo para listado'!$AB$155:$AB$1048576,0),MATCH((CUADRO!L$5&amp;$E16),'Hoja de Trabajo para listado'!$AB$151:$BA$151,0)),0)+IFERROR(INDEX('Hoja de Trabajo para listado'!$BC$155:$CB$1048576,MATCH($A16,'Hoja de Trabajo para listado'!$BC$155:$BC$1048576,0),MATCH((CUADRO!L$5&amp;$E16),'Hoja de Trabajo para listado'!$BC$151:$CB$151,0)),0)+IFERROR(INDEX('Hoja de Trabajo para listado'!$DE$153:$DG$274,MATCH($A16,'Hoja de Trabajo para listado'!$DE$153:$DE$1048576,0),MATCH((CUADRO!L$5&amp;$E16),'Hoja de Trabajo para listado'!$DE$151:$DG$151,0)),0)+IFERROR(INDEX('Hoja de Trabajo para listado'!$CD$155:$DC$1048576,MATCH($A16,'Hoja de Trabajo para listado'!$CD$155:$CD$1048576,0),MATCH((CUADRO!L$5&amp;$E16),'Hoja de Trabajo para listado'!$CD$151:$DC$151,0)),0)</f>
        <v>0</v>
      </c>
      <c r="M16" s="255">
        <f ca="1">+IFERROR(INDEX('Hoja de Trabajo para listado'!$A$155:$Z$1048576,MATCH($A16,'Hoja de Trabajo para listado'!$A$155:$A$1048576,0),MATCH((CUADRO!M$5&amp;$E16),'Hoja de Trabajo para listado'!$A$151:$Z$151,0)),0)+IFERROR(INDEX('Hoja de Trabajo para listado'!$AB$155:$BA$1048576,MATCH($A16,'Hoja de Trabajo para listado'!$AB$155:$AB$1048576,0),MATCH((CUADRO!M$5&amp;$E16),'Hoja de Trabajo para listado'!$AB$151:$BA$151,0)),0)+IFERROR(INDEX('Hoja de Trabajo para listado'!$BC$155:$CB$1048576,MATCH($A16,'Hoja de Trabajo para listado'!$BC$155:$BC$1048576,0),MATCH((CUADRO!M$5&amp;$E16),'Hoja de Trabajo para listado'!$BC$151:$CB$151,0)),0)+IFERROR(INDEX('Hoja de Trabajo para listado'!$DE$153:$DG$274,MATCH($A16,'Hoja de Trabajo para listado'!$DE$153:$DE$1048576,0),MATCH((CUADRO!M$5&amp;$E16),'Hoja de Trabajo para listado'!$DE$151:$DG$151,0)),0)+IFERROR(INDEX('Hoja de Trabajo para listado'!$CD$155:$DC$1048576,MATCH($A16,'Hoja de Trabajo para listado'!$CD$155:$CD$1048576,0),MATCH((CUADRO!M$5&amp;$E16),'Hoja de Trabajo para listado'!$CD$151:$DC$151,0)),0)</f>
        <v>0</v>
      </c>
      <c r="N16" s="255">
        <f ca="1">+IFERROR(INDEX('Hoja de Trabajo para listado'!$A$155:$Z$1048576,MATCH($A16,'Hoja de Trabajo para listado'!$A$155:$A$1048576,0),MATCH((CUADRO!N$5&amp;$E16),'Hoja de Trabajo para listado'!$A$151:$Z$151,0)),0)+IFERROR(INDEX('Hoja de Trabajo para listado'!$AB$155:$BA$1048576,MATCH($A16,'Hoja de Trabajo para listado'!$AB$155:$AB$1048576,0),MATCH((CUADRO!N$5&amp;$E16),'Hoja de Trabajo para listado'!$AB$151:$BA$151,0)),0)+IFERROR(INDEX('Hoja de Trabajo para listado'!$BC$155:$CB$1048576,MATCH($A16,'Hoja de Trabajo para listado'!$BC$155:$BC$1048576,0),MATCH((CUADRO!N$5&amp;$E16),'Hoja de Trabajo para listado'!$BC$151:$CB$151,0)),0)+IFERROR(INDEX('Hoja de Trabajo para listado'!$DE$153:$DG$274,MATCH($A16,'Hoja de Trabajo para listado'!$DE$153:$DE$1048576,0),MATCH((CUADRO!N$5&amp;$E16),'Hoja de Trabajo para listado'!$DE$151:$DG$151,0)),0)+IFERROR(INDEX('Hoja de Trabajo para listado'!$CD$155:$DC$1048576,MATCH($A16,'Hoja de Trabajo para listado'!$CD$155:$CD$1048576,0),MATCH((CUADRO!N$5&amp;$E16),'Hoja de Trabajo para listado'!$CD$151:$DC$151,0)),0)</f>
        <v>0</v>
      </c>
      <c r="O16" s="255">
        <f ca="1">+IFERROR(INDEX('Hoja de Trabajo para listado'!$A$155:$Z$1048576,MATCH($A16,'Hoja de Trabajo para listado'!$A$155:$A$1048576,0),MATCH((CUADRO!O$5&amp;$E16),'Hoja de Trabajo para listado'!$A$151:$Z$151,0)),0)+IFERROR(INDEX('Hoja de Trabajo para listado'!$AB$155:$BA$1048576,MATCH($A16,'Hoja de Trabajo para listado'!$AB$155:$AB$1048576,0),MATCH((CUADRO!O$5&amp;$E16),'Hoja de Trabajo para listado'!$AB$151:$BA$151,0)),0)+IFERROR(INDEX('Hoja de Trabajo para listado'!$BC$155:$CB$1048576,MATCH($A16,'Hoja de Trabajo para listado'!$BC$155:$BC$1048576,0),MATCH((CUADRO!O$5&amp;$E16),'Hoja de Trabajo para listado'!$BC$151:$CB$151,0)),0)+IFERROR(INDEX('Hoja de Trabajo para listado'!$DE$153:$DG$274,MATCH($A16,'Hoja de Trabajo para listado'!$DE$153:$DE$1048576,0),MATCH((CUADRO!O$5&amp;$E16),'Hoja de Trabajo para listado'!$DE$151:$DG$151,0)),0)+IFERROR(INDEX('Hoja de Trabajo para listado'!$CD$155:$DC$1048576,MATCH($A16,'Hoja de Trabajo para listado'!$CD$155:$CD$1048576,0),MATCH((CUADRO!O$5&amp;$E16),'Hoja de Trabajo para listado'!$CD$151:$DC$151,0)),0)</f>
        <v>0</v>
      </c>
      <c r="P16" s="255">
        <f ca="1">+IFERROR(INDEX('Hoja de Trabajo para listado'!$A$155:$Z$1048576,MATCH($A16,'Hoja de Trabajo para listado'!$A$155:$A$1048576,0),MATCH((CUADRO!P$5&amp;$E16),'Hoja de Trabajo para listado'!$A$151:$Z$151,0)),0)+IFERROR(INDEX('Hoja de Trabajo para listado'!$AB$155:$BA$1048576,MATCH($A16,'Hoja de Trabajo para listado'!$AB$155:$AB$1048576,0),MATCH((CUADRO!P$5&amp;$E16),'Hoja de Trabajo para listado'!$AB$151:$BA$151,0)),0)+IFERROR(INDEX('Hoja de Trabajo para listado'!$BC$155:$CB$1048576,MATCH($A16,'Hoja de Trabajo para listado'!$BC$155:$BC$1048576,0),MATCH((CUADRO!P$5&amp;$E16),'Hoja de Trabajo para listado'!$BC$151:$CB$151,0)),0)+IFERROR(INDEX('Hoja de Trabajo para listado'!$DE$153:$DG$274,MATCH($A16,'Hoja de Trabajo para listado'!$DE$153:$DE$1048576,0),MATCH((CUADRO!P$5&amp;$E16),'Hoja de Trabajo para listado'!$DE$151:$DG$151,0)),0)+IFERROR(INDEX('Hoja de Trabajo para listado'!$CD$155:$DC$1048576,MATCH($A16,'Hoja de Trabajo para listado'!$CD$155:$CD$1048576,0),MATCH((CUADRO!P$5&amp;$E16),'Hoja de Trabajo para listado'!$CD$151:$DC$151,0)),0)</f>
        <v>0</v>
      </c>
      <c r="Q16" s="255">
        <f ca="1">+IFERROR(INDEX('Hoja de Trabajo para listado'!$A$155:$Z$1048576,MATCH($A16,'Hoja de Trabajo para listado'!$A$155:$A$1048576,0),MATCH((CUADRO!Q$5&amp;$E16),'Hoja de Trabajo para listado'!$A$151:$Z$151,0)),0)+IFERROR(INDEX('Hoja de Trabajo para listado'!$AB$155:$BA$1048576,MATCH($A16,'Hoja de Trabajo para listado'!$AB$155:$AB$1048576,0),MATCH((CUADRO!Q$5&amp;$E16),'Hoja de Trabajo para listado'!$AB$151:$BA$151,0)),0)+IFERROR(INDEX('Hoja de Trabajo para listado'!$BC$155:$CB$1048576,MATCH($A16,'Hoja de Trabajo para listado'!$BC$155:$BC$1048576,0),MATCH((CUADRO!Q$5&amp;$E16),'Hoja de Trabajo para listado'!$BC$151:$CB$151,0)),0)+IFERROR(INDEX('Hoja de Trabajo para listado'!$DE$153:$DG$274,MATCH($A16,'Hoja de Trabajo para listado'!$DE$153:$DE$1048576,0),MATCH((CUADRO!Q$5&amp;$E16),'Hoja de Trabajo para listado'!$DE$151:$DG$151,0)),0)+IFERROR(INDEX('Hoja de Trabajo para listado'!$CD$155:$DC$1048576,MATCH($A16,'Hoja de Trabajo para listado'!$CD$155:$CD$1048576,0),MATCH((CUADRO!Q$5&amp;$E16),'Hoja de Trabajo para listado'!$CD$151:$DC$151,0)),0)</f>
        <v>0</v>
      </c>
      <c r="R16" s="255">
        <f t="shared" ca="1" si="0"/>
        <v>0</v>
      </c>
      <c r="S16" s="255"/>
      <c r="T16" s="255">
        <f ca="1">+T17</f>
        <v>0</v>
      </c>
      <c r="U16" s="254">
        <f t="shared" si="1"/>
        <v>1</v>
      </c>
      <c r="V16" s="362" t="e">
        <f>+VLOOKUP(A16,bd_lista!$A$3:$E$590,5,FALSE)</f>
        <v>#N/A</v>
      </c>
      <c r="W16" s="272" t="e">
        <f>+V16</f>
        <v>#N/A</v>
      </c>
      <c r="X16" s="254" t="e">
        <f>+VLOOKUP(A16,[2]Sheet1!$A$13:$D$744,4,FALSE)</f>
        <v>#N/A</v>
      </c>
      <c r="Y16" s="254" t="e">
        <f>+VLOOKUP(X16,bd_lista!$A$3:$C$590,3,FALSE)</f>
        <v>#N/A</v>
      </c>
      <c r="Z16" s="258" t="e">
        <f>+X16</f>
        <v>#N/A</v>
      </c>
      <c r="AA16" s="259" t="e">
        <f>+Y16</f>
        <v>#N/A</v>
      </c>
    </row>
    <row r="17" spans="1:27" ht="15" hidden="1" customHeight="1">
      <c r="A17" s="32">
        <v>149</v>
      </c>
      <c r="B17" s="307"/>
      <c r="C17" s="362" t="e">
        <f>+VLOOKUP(A17,bd_lista!$A$3:$C$590,3,FALSE)</f>
        <v>#N/A</v>
      </c>
      <c r="D17" s="362"/>
      <c r="E17" s="362" t="s">
        <v>1314</v>
      </c>
      <c r="F17" s="257">
        <f ca="1">+IFERROR(INDEX('Hoja de Trabajo para listado'!$A$155:$Z$1048576,MATCH($A17,'Hoja de Trabajo para listado'!$A$155:$A$1048576,0),MATCH((CUADRO!F$5&amp;$E17),'Hoja de Trabajo para listado'!$A$151:$Z$151,0)),0)+IFERROR(INDEX('Hoja de Trabajo para listado'!$AB$155:$BA$1048576,MATCH($A17,'Hoja de Trabajo para listado'!$AB$155:$AB$1048576,0),MATCH((CUADRO!F$5&amp;$E17),'Hoja de Trabajo para listado'!$AB$151:$BA$151,0)),0)+IFERROR(INDEX('Hoja de Trabajo para listado'!$BC$155:$CB$1048576,MATCH($A17,'Hoja de Trabajo para listado'!$BC$155:$BC$1048576,0),MATCH((CUADRO!F$5&amp;$E17),'Hoja de Trabajo para listado'!$BC$151:$CB$151,0)),0)+IFERROR(INDEX('Hoja de Trabajo para listado'!$DE$153:$DG$274,MATCH($A17,'Hoja de Trabajo para listado'!$DE$153:$DE$1048576,0),MATCH((CUADRO!F$5&amp;$E17),'Hoja de Trabajo para listado'!$DE$151:$DG$151,0)),0)+IFERROR(INDEX('Hoja de Trabajo para listado'!$CD$155:$DC$1048576,MATCH($A17,'Hoja de Trabajo para listado'!$CD$155:$CD$1048576,0),MATCH((CUADRO!F$5&amp;$E17),'Hoja de Trabajo para listado'!$CD$151:$DC$151,0)),0)</f>
        <v>0</v>
      </c>
      <c r="G17" s="257">
        <f ca="1">+IFERROR(INDEX('Hoja de Trabajo para listado'!$A$155:$Z$1048576,MATCH($A17,'Hoja de Trabajo para listado'!$A$155:$A$1048576,0),MATCH((CUADRO!G$5&amp;$E17),'Hoja de Trabajo para listado'!$A$151:$Z$151,0)),0)+IFERROR(INDEX('Hoja de Trabajo para listado'!$AB$155:$BA$1048576,MATCH($A17,'Hoja de Trabajo para listado'!$AB$155:$AB$1048576,0),MATCH((CUADRO!G$5&amp;$E17),'Hoja de Trabajo para listado'!$AB$151:$BA$151,0)),0)+IFERROR(INDEX('Hoja de Trabajo para listado'!$BC$155:$CB$1048576,MATCH($A17,'Hoja de Trabajo para listado'!$BC$155:$BC$1048576,0),MATCH((CUADRO!G$5&amp;$E17),'Hoja de Trabajo para listado'!$BC$151:$CB$151,0)),0)+IFERROR(INDEX('Hoja de Trabajo para listado'!$DE$153:$DG$274,MATCH($A17,'Hoja de Trabajo para listado'!$DE$153:$DE$1048576,0),MATCH((CUADRO!G$5&amp;$E17),'Hoja de Trabajo para listado'!$DE$151:$DG$151,0)),0)+IFERROR(INDEX('Hoja de Trabajo para listado'!$CD$155:$DC$1048576,MATCH($A17,'Hoja de Trabajo para listado'!$CD$155:$CD$1048576,0),MATCH((CUADRO!G$5&amp;$E17),'Hoja de Trabajo para listado'!$CD$151:$DC$151,0)),0)</f>
        <v>0</v>
      </c>
      <c r="H17" s="257">
        <f ca="1">+IFERROR(INDEX('Hoja de Trabajo para listado'!$A$155:$Z$1048576,MATCH($A17,'Hoja de Trabajo para listado'!$A$155:$A$1048576,0),MATCH((CUADRO!H$5&amp;$E17),'Hoja de Trabajo para listado'!$A$151:$Z$151,0)),0)+IFERROR(INDEX('Hoja de Trabajo para listado'!$AB$155:$BA$1048576,MATCH($A17,'Hoja de Trabajo para listado'!$AB$155:$AB$1048576,0),MATCH((CUADRO!H$5&amp;$E17),'Hoja de Trabajo para listado'!$AB$151:$BA$151,0)),0)+IFERROR(INDEX('Hoja de Trabajo para listado'!$BC$155:$CB$1048576,MATCH($A17,'Hoja de Trabajo para listado'!$BC$155:$BC$1048576,0),MATCH((CUADRO!H$5&amp;$E17),'Hoja de Trabajo para listado'!$BC$151:$CB$151,0)),0)+IFERROR(INDEX('Hoja de Trabajo para listado'!$DE$153:$DG$274,MATCH($A17,'Hoja de Trabajo para listado'!$DE$153:$DE$1048576,0),MATCH((CUADRO!H$5&amp;$E17),'Hoja de Trabajo para listado'!$DE$151:$DG$151,0)),0)+IFERROR(INDEX('Hoja de Trabajo para listado'!$CD$155:$DC$1048576,MATCH($A17,'Hoja de Trabajo para listado'!$CD$155:$CD$1048576,0),MATCH((CUADRO!H$5&amp;$E17),'Hoja de Trabajo para listado'!$CD$151:$DC$151,0)),0)</f>
        <v>0</v>
      </c>
      <c r="I17" s="257">
        <f ca="1">+IFERROR(INDEX('Hoja de Trabajo para listado'!$A$155:$Z$1048576,MATCH($A17,'Hoja de Trabajo para listado'!$A$155:$A$1048576,0),MATCH((CUADRO!I$5&amp;$E17),'Hoja de Trabajo para listado'!$A$151:$Z$151,0)),0)+IFERROR(INDEX('Hoja de Trabajo para listado'!$AB$155:$BA$1048576,MATCH($A17,'Hoja de Trabajo para listado'!$AB$155:$AB$1048576,0),MATCH((CUADRO!I$5&amp;$E17),'Hoja de Trabajo para listado'!$AB$151:$BA$151,0)),0)+IFERROR(INDEX('Hoja de Trabajo para listado'!$BC$155:$CB$1048576,MATCH($A17,'Hoja de Trabajo para listado'!$BC$155:$BC$1048576,0),MATCH((CUADRO!I$5&amp;$E17),'Hoja de Trabajo para listado'!$BC$151:$CB$151,0)),0)+IFERROR(INDEX('Hoja de Trabajo para listado'!$DE$153:$DG$274,MATCH($A17,'Hoja de Trabajo para listado'!$DE$153:$DE$1048576,0),MATCH((CUADRO!I$5&amp;$E17),'Hoja de Trabajo para listado'!$DE$151:$DG$151,0)),0)+IFERROR(INDEX('Hoja de Trabajo para listado'!$CD$155:$DC$1048576,MATCH($A17,'Hoja de Trabajo para listado'!$CD$155:$CD$1048576,0),MATCH((CUADRO!I$5&amp;$E17),'Hoja de Trabajo para listado'!$CD$151:$DC$151,0)),0)</f>
        <v>0</v>
      </c>
      <c r="J17" s="257">
        <f ca="1">+IFERROR(INDEX('Hoja de Trabajo para listado'!$A$155:$Z$1048576,MATCH($A17,'Hoja de Trabajo para listado'!$A$155:$A$1048576,0),MATCH((CUADRO!J$5&amp;$E17),'Hoja de Trabajo para listado'!$A$151:$Z$151,0)),0)+IFERROR(INDEX('Hoja de Trabajo para listado'!$AB$155:$BA$1048576,MATCH($A17,'Hoja de Trabajo para listado'!$AB$155:$AB$1048576,0),MATCH((CUADRO!J$5&amp;$E17),'Hoja de Trabajo para listado'!$AB$151:$BA$151,0)),0)+IFERROR(INDEX('Hoja de Trabajo para listado'!$BC$155:$CB$1048576,MATCH($A17,'Hoja de Trabajo para listado'!$BC$155:$BC$1048576,0),MATCH((CUADRO!J$5&amp;$E17),'Hoja de Trabajo para listado'!$BC$151:$CB$151,0)),0)+IFERROR(INDEX('Hoja de Trabajo para listado'!$DE$153:$DG$274,MATCH($A17,'Hoja de Trabajo para listado'!$DE$153:$DE$1048576,0),MATCH((CUADRO!J$5&amp;$E17),'Hoja de Trabajo para listado'!$DE$151:$DG$151,0)),0)+IFERROR(INDEX('Hoja de Trabajo para listado'!$CD$155:$DC$1048576,MATCH($A17,'Hoja de Trabajo para listado'!$CD$155:$CD$1048576,0),MATCH((CUADRO!J$5&amp;$E17),'Hoja de Trabajo para listado'!$CD$151:$DC$151,0)),0)</f>
        <v>0</v>
      </c>
      <c r="K17" s="257">
        <f ca="1">+IFERROR(INDEX('Hoja de Trabajo para listado'!$A$155:$Z$1048576,MATCH($A17,'Hoja de Trabajo para listado'!$A$155:$A$1048576,0),MATCH((CUADRO!K$5&amp;$E17),'Hoja de Trabajo para listado'!$A$151:$Z$151,0)),0)+IFERROR(INDEX('Hoja de Trabajo para listado'!$AB$155:$BA$1048576,MATCH($A17,'Hoja de Trabajo para listado'!$AB$155:$AB$1048576,0),MATCH((CUADRO!K$5&amp;$E17),'Hoja de Trabajo para listado'!$AB$151:$BA$151,0)),0)+IFERROR(INDEX('Hoja de Trabajo para listado'!$BC$155:$CB$1048576,MATCH($A17,'Hoja de Trabajo para listado'!$BC$155:$BC$1048576,0),MATCH((CUADRO!K$5&amp;$E17),'Hoja de Trabajo para listado'!$BC$151:$CB$151,0)),0)+IFERROR(INDEX('Hoja de Trabajo para listado'!$DE$153:$DG$274,MATCH($A17,'Hoja de Trabajo para listado'!$DE$153:$DE$1048576,0),MATCH((CUADRO!K$5&amp;$E17),'Hoja de Trabajo para listado'!$DE$151:$DG$151,0)),0)+IFERROR(INDEX('Hoja de Trabajo para listado'!$CD$155:$DC$1048576,MATCH($A17,'Hoja de Trabajo para listado'!$CD$155:$CD$1048576,0),MATCH((CUADRO!K$5&amp;$E17),'Hoja de Trabajo para listado'!$CD$151:$DC$151,0)),0)</f>
        <v>0</v>
      </c>
      <c r="L17" s="257">
        <f ca="1">+IFERROR(INDEX('Hoja de Trabajo para listado'!$A$155:$Z$1048576,MATCH($A17,'Hoja de Trabajo para listado'!$A$155:$A$1048576,0),MATCH((CUADRO!L$5&amp;$E17),'Hoja de Trabajo para listado'!$A$151:$Z$151,0)),0)+IFERROR(INDEX('Hoja de Trabajo para listado'!$AB$155:$BA$1048576,MATCH($A17,'Hoja de Trabajo para listado'!$AB$155:$AB$1048576,0),MATCH((CUADRO!L$5&amp;$E17),'Hoja de Trabajo para listado'!$AB$151:$BA$151,0)),0)+IFERROR(INDEX('Hoja de Trabajo para listado'!$BC$155:$CB$1048576,MATCH($A17,'Hoja de Trabajo para listado'!$BC$155:$BC$1048576,0),MATCH((CUADRO!L$5&amp;$E17),'Hoja de Trabajo para listado'!$BC$151:$CB$151,0)),0)+IFERROR(INDEX('Hoja de Trabajo para listado'!$DE$153:$DG$274,MATCH($A17,'Hoja de Trabajo para listado'!$DE$153:$DE$1048576,0),MATCH((CUADRO!L$5&amp;$E17),'Hoja de Trabajo para listado'!$DE$151:$DG$151,0)),0)+IFERROR(INDEX('Hoja de Trabajo para listado'!$CD$155:$DC$1048576,MATCH($A17,'Hoja de Trabajo para listado'!$CD$155:$CD$1048576,0),MATCH((CUADRO!L$5&amp;$E17),'Hoja de Trabajo para listado'!$CD$151:$DC$151,0)),0)</f>
        <v>0</v>
      </c>
      <c r="M17" s="257">
        <f ca="1">+IFERROR(INDEX('Hoja de Trabajo para listado'!$A$155:$Z$1048576,MATCH($A17,'Hoja de Trabajo para listado'!$A$155:$A$1048576,0),MATCH((CUADRO!M$5&amp;$E17),'Hoja de Trabajo para listado'!$A$151:$Z$151,0)),0)+IFERROR(INDEX('Hoja de Trabajo para listado'!$AB$155:$BA$1048576,MATCH($A17,'Hoja de Trabajo para listado'!$AB$155:$AB$1048576,0),MATCH((CUADRO!M$5&amp;$E17),'Hoja de Trabajo para listado'!$AB$151:$BA$151,0)),0)+IFERROR(INDEX('Hoja de Trabajo para listado'!$BC$155:$CB$1048576,MATCH($A17,'Hoja de Trabajo para listado'!$BC$155:$BC$1048576,0),MATCH((CUADRO!M$5&amp;$E17),'Hoja de Trabajo para listado'!$BC$151:$CB$151,0)),0)+IFERROR(INDEX('Hoja de Trabajo para listado'!$DE$153:$DG$274,MATCH($A17,'Hoja de Trabajo para listado'!$DE$153:$DE$1048576,0),MATCH((CUADRO!M$5&amp;$E17),'Hoja de Trabajo para listado'!$DE$151:$DG$151,0)),0)+IFERROR(INDEX('Hoja de Trabajo para listado'!$CD$155:$DC$1048576,MATCH($A17,'Hoja de Trabajo para listado'!$CD$155:$CD$1048576,0),MATCH((CUADRO!M$5&amp;$E17),'Hoja de Trabajo para listado'!$CD$151:$DC$151,0)),0)</f>
        <v>0</v>
      </c>
      <c r="N17" s="257">
        <f ca="1">+IFERROR(INDEX('Hoja de Trabajo para listado'!$A$155:$Z$1048576,MATCH($A17,'Hoja de Trabajo para listado'!$A$155:$A$1048576,0),MATCH((CUADRO!N$5&amp;$E17),'Hoja de Trabajo para listado'!$A$151:$Z$151,0)),0)+IFERROR(INDEX('Hoja de Trabajo para listado'!$AB$155:$BA$1048576,MATCH($A17,'Hoja de Trabajo para listado'!$AB$155:$AB$1048576,0),MATCH((CUADRO!N$5&amp;$E17),'Hoja de Trabajo para listado'!$AB$151:$BA$151,0)),0)+IFERROR(INDEX('Hoja de Trabajo para listado'!$BC$155:$CB$1048576,MATCH($A17,'Hoja de Trabajo para listado'!$BC$155:$BC$1048576,0),MATCH((CUADRO!N$5&amp;$E17),'Hoja de Trabajo para listado'!$BC$151:$CB$151,0)),0)+IFERROR(INDEX('Hoja de Trabajo para listado'!$DE$153:$DG$274,MATCH($A17,'Hoja de Trabajo para listado'!$DE$153:$DE$1048576,0),MATCH((CUADRO!N$5&amp;$E17),'Hoja de Trabajo para listado'!$DE$151:$DG$151,0)),0)+IFERROR(INDEX('Hoja de Trabajo para listado'!$CD$155:$DC$1048576,MATCH($A17,'Hoja de Trabajo para listado'!$CD$155:$CD$1048576,0),MATCH((CUADRO!N$5&amp;$E17),'Hoja de Trabajo para listado'!$CD$151:$DC$151,0)),0)</f>
        <v>0</v>
      </c>
      <c r="O17" s="257">
        <f ca="1">+IFERROR(INDEX('Hoja de Trabajo para listado'!$A$155:$Z$1048576,MATCH($A17,'Hoja de Trabajo para listado'!$A$155:$A$1048576,0),MATCH((CUADRO!O$5&amp;$E17),'Hoja de Trabajo para listado'!$A$151:$Z$151,0)),0)+IFERROR(INDEX('Hoja de Trabajo para listado'!$AB$155:$BA$1048576,MATCH($A17,'Hoja de Trabajo para listado'!$AB$155:$AB$1048576,0),MATCH((CUADRO!O$5&amp;$E17),'Hoja de Trabajo para listado'!$AB$151:$BA$151,0)),0)+IFERROR(INDEX('Hoja de Trabajo para listado'!$BC$155:$CB$1048576,MATCH($A17,'Hoja de Trabajo para listado'!$BC$155:$BC$1048576,0),MATCH((CUADRO!O$5&amp;$E17),'Hoja de Trabajo para listado'!$BC$151:$CB$151,0)),0)+IFERROR(INDEX('Hoja de Trabajo para listado'!$DE$153:$DG$274,MATCH($A17,'Hoja de Trabajo para listado'!$DE$153:$DE$1048576,0),MATCH((CUADRO!O$5&amp;$E17),'Hoja de Trabajo para listado'!$DE$151:$DG$151,0)),0)+IFERROR(INDEX('Hoja de Trabajo para listado'!$CD$155:$DC$1048576,MATCH($A17,'Hoja de Trabajo para listado'!$CD$155:$CD$1048576,0),MATCH((CUADRO!O$5&amp;$E17),'Hoja de Trabajo para listado'!$CD$151:$DC$151,0)),0)</f>
        <v>0</v>
      </c>
      <c r="P17" s="257">
        <f ca="1">+IFERROR(INDEX('Hoja de Trabajo para listado'!$A$155:$Z$1048576,MATCH($A17,'Hoja de Trabajo para listado'!$A$155:$A$1048576,0),MATCH((CUADRO!P$5&amp;$E17),'Hoja de Trabajo para listado'!$A$151:$Z$151,0)),0)+IFERROR(INDEX('Hoja de Trabajo para listado'!$AB$155:$BA$1048576,MATCH($A17,'Hoja de Trabajo para listado'!$AB$155:$AB$1048576,0),MATCH((CUADRO!P$5&amp;$E17),'Hoja de Trabajo para listado'!$AB$151:$BA$151,0)),0)+IFERROR(INDEX('Hoja de Trabajo para listado'!$BC$155:$CB$1048576,MATCH($A17,'Hoja de Trabajo para listado'!$BC$155:$BC$1048576,0),MATCH((CUADRO!P$5&amp;$E17),'Hoja de Trabajo para listado'!$BC$151:$CB$151,0)),0)+IFERROR(INDEX('Hoja de Trabajo para listado'!$DE$153:$DG$274,MATCH($A17,'Hoja de Trabajo para listado'!$DE$153:$DE$1048576,0),MATCH((CUADRO!P$5&amp;$E17),'Hoja de Trabajo para listado'!$DE$151:$DG$151,0)),0)+IFERROR(INDEX('Hoja de Trabajo para listado'!$CD$155:$DC$1048576,MATCH($A17,'Hoja de Trabajo para listado'!$CD$155:$CD$1048576,0),MATCH((CUADRO!P$5&amp;$E17),'Hoja de Trabajo para listado'!$CD$151:$DC$151,0)),0)</f>
        <v>0</v>
      </c>
      <c r="Q17" s="257">
        <f ca="1">+IFERROR(INDEX('Hoja de Trabajo para listado'!$A$155:$Z$1048576,MATCH($A17,'Hoja de Trabajo para listado'!$A$155:$A$1048576,0),MATCH((CUADRO!Q$5&amp;$E17),'Hoja de Trabajo para listado'!$A$151:$Z$151,0)),0)+IFERROR(INDEX('Hoja de Trabajo para listado'!$AB$155:$BA$1048576,MATCH($A17,'Hoja de Trabajo para listado'!$AB$155:$AB$1048576,0),MATCH((CUADRO!Q$5&amp;$E17),'Hoja de Trabajo para listado'!$AB$151:$BA$151,0)),0)+IFERROR(INDEX('Hoja de Trabajo para listado'!$BC$155:$CB$1048576,MATCH($A17,'Hoja de Trabajo para listado'!$BC$155:$BC$1048576,0),MATCH((CUADRO!Q$5&amp;$E17),'Hoja de Trabajo para listado'!$BC$151:$CB$151,0)),0)+IFERROR(INDEX('Hoja de Trabajo para listado'!$DE$153:$DG$274,MATCH($A17,'Hoja de Trabajo para listado'!$DE$153:$DE$1048576,0),MATCH((CUADRO!Q$5&amp;$E17),'Hoja de Trabajo para listado'!$DE$151:$DG$151,0)),0)+IFERROR(INDEX('Hoja de Trabajo para listado'!$CD$155:$DC$1048576,MATCH($A17,'Hoja de Trabajo para listado'!$CD$155:$CD$1048576,0),MATCH((CUADRO!Q$5&amp;$E17),'Hoja de Trabajo para listado'!$CD$151:$DC$151,0)),0)</f>
        <v>0</v>
      </c>
      <c r="R17" s="257">
        <f t="shared" ca="1" si="0"/>
        <v>0</v>
      </c>
      <c r="S17" s="257">
        <f ca="1">+R16+R17</f>
        <v>0</v>
      </c>
      <c r="T17" s="257">
        <f ca="1">+S17</f>
        <v>0</v>
      </c>
      <c r="U17" s="256">
        <f t="shared" si="1"/>
        <v>2</v>
      </c>
      <c r="V17" s="362" t="e">
        <f>+VLOOKUP(A17,bd_lista!$A$3:$E$590,5,FALSE)</f>
        <v>#N/A</v>
      </c>
      <c r="W17" s="260"/>
      <c r="X17" s="254" t="e">
        <f>+VLOOKUP(A17,[2]Sheet1!$A$13:$D$744,4,FALSE)</f>
        <v>#N/A</v>
      </c>
      <c r="Y17" s="254" t="e">
        <f>+VLOOKUP(X17,bd_lista!$A$3:$C$590,3,FALSE)</f>
        <v>#N/A</v>
      </c>
      <c r="Z17" s="258"/>
      <c r="AA17" s="259"/>
    </row>
    <row r="18" spans="1:27" ht="15" hidden="1" customHeight="1">
      <c r="A18" s="264">
        <v>384</v>
      </c>
      <c r="B18" s="306">
        <f>+A18</f>
        <v>384</v>
      </c>
      <c r="C18" s="259" t="e">
        <f>+VLOOKUP(A18,bd_lista!$A$3:$C$590,3,FALSE)</f>
        <v>#N/A</v>
      </c>
      <c r="D18" s="259" t="e">
        <f>+C18</f>
        <v>#N/A</v>
      </c>
      <c r="E18" s="259" t="s">
        <v>1313</v>
      </c>
      <c r="F18" s="255">
        <f ca="1">+IFERROR(INDEX('Hoja de Trabajo para listado'!$A$155:$Z$1048576,MATCH($A18,'Hoja de Trabajo para listado'!$A$155:$A$1048576,0),MATCH((CUADRO!F$5&amp;$E18),'Hoja de Trabajo para listado'!$A$151:$Z$151,0)),0)+IFERROR(INDEX('Hoja de Trabajo para listado'!$AB$155:$BA$1048576,MATCH($A18,'Hoja de Trabajo para listado'!$AB$155:$AB$1048576,0),MATCH((CUADRO!F$5&amp;$E18),'Hoja de Trabajo para listado'!$AB$151:$BA$151,0)),0)+IFERROR(INDEX('Hoja de Trabajo para listado'!$BC$155:$CB$1048576,MATCH($A18,'Hoja de Trabajo para listado'!$BC$155:$BC$1048576,0),MATCH((CUADRO!F$5&amp;$E18),'Hoja de Trabajo para listado'!$BC$151:$CB$151,0)),0)+IFERROR(INDEX('Hoja de Trabajo para listado'!$DE$153:$DG$274,MATCH($A18,'Hoja de Trabajo para listado'!$DE$153:$DE$1048576,0),MATCH((CUADRO!F$5&amp;$E18),'Hoja de Trabajo para listado'!$DE$151:$DG$151,0)),0)+IFERROR(INDEX('Hoja de Trabajo para listado'!$CD$155:$DC$1048576,MATCH($A18,'Hoja de Trabajo para listado'!$CD$155:$CD$1048576,0),MATCH((CUADRO!F$5&amp;$E18),'Hoja de Trabajo para listado'!$CD$151:$DC$151,0)),0)</f>
        <v>0</v>
      </c>
      <c r="G18" s="255">
        <f ca="1">+IFERROR(INDEX('Hoja de Trabajo para listado'!$A$155:$Z$1048576,MATCH($A18,'Hoja de Trabajo para listado'!$A$155:$A$1048576,0),MATCH((CUADRO!G$5&amp;$E18),'Hoja de Trabajo para listado'!$A$151:$Z$151,0)),0)+IFERROR(INDEX('Hoja de Trabajo para listado'!$AB$155:$BA$1048576,MATCH($A18,'Hoja de Trabajo para listado'!$AB$155:$AB$1048576,0),MATCH((CUADRO!G$5&amp;$E18),'Hoja de Trabajo para listado'!$AB$151:$BA$151,0)),0)+IFERROR(INDEX('Hoja de Trabajo para listado'!$BC$155:$CB$1048576,MATCH($A18,'Hoja de Trabajo para listado'!$BC$155:$BC$1048576,0),MATCH((CUADRO!G$5&amp;$E18),'Hoja de Trabajo para listado'!$BC$151:$CB$151,0)),0)+IFERROR(INDEX('Hoja de Trabajo para listado'!$DE$153:$DG$274,MATCH($A18,'Hoja de Trabajo para listado'!$DE$153:$DE$1048576,0),MATCH((CUADRO!G$5&amp;$E18),'Hoja de Trabajo para listado'!$DE$151:$DG$151,0)),0)+IFERROR(INDEX('Hoja de Trabajo para listado'!$CD$155:$DC$1048576,MATCH($A18,'Hoja de Trabajo para listado'!$CD$155:$CD$1048576,0),MATCH((CUADRO!G$5&amp;$E18),'Hoja de Trabajo para listado'!$CD$151:$DC$151,0)),0)</f>
        <v>0</v>
      </c>
      <c r="H18" s="255">
        <f ca="1">+IFERROR(INDEX('Hoja de Trabajo para listado'!$A$155:$Z$1048576,MATCH($A18,'Hoja de Trabajo para listado'!$A$155:$A$1048576,0),MATCH((CUADRO!H$5&amp;$E18),'Hoja de Trabajo para listado'!$A$151:$Z$151,0)),0)+IFERROR(INDEX('Hoja de Trabajo para listado'!$AB$155:$BA$1048576,MATCH($A18,'Hoja de Trabajo para listado'!$AB$155:$AB$1048576,0),MATCH((CUADRO!H$5&amp;$E18),'Hoja de Trabajo para listado'!$AB$151:$BA$151,0)),0)+IFERROR(INDEX('Hoja de Trabajo para listado'!$BC$155:$CB$1048576,MATCH($A18,'Hoja de Trabajo para listado'!$BC$155:$BC$1048576,0),MATCH((CUADRO!H$5&amp;$E18),'Hoja de Trabajo para listado'!$BC$151:$CB$151,0)),0)+IFERROR(INDEX('Hoja de Trabajo para listado'!$DE$153:$DG$274,MATCH($A18,'Hoja de Trabajo para listado'!$DE$153:$DE$1048576,0),MATCH((CUADRO!H$5&amp;$E18),'Hoja de Trabajo para listado'!$DE$151:$DG$151,0)),0)+IFERROR(INDEX('Hoja de Trabajo para listado'!$CD$155:$DC$1048576,MATCH($A18,'Hoja de Trabajo para listado'!$CD$155:$CD$1048576,0),MATCH((CUADRO!H$5&amp;$E18),'Hoja de Trabajo para listado'!$CD$151:$DC$151,0)),0)</f>
        <v>0</v>
      </c>
      <c r="I18" s="255">
        <f ca="1">+IFERROR(INDEX('Hoja de Trabajo para listado'!$A$155:$Z$1048576,MATCH($A18,'Hoja de Trabajo para listado'!$A$155:$A$1048576,0),MATCH((CUADRO!I$5&amp;$E18),'Hoja de Trabajo para listado'!$A$151:$Z$151,0)),0)+IFERROR(INDEX('Hoja de Trabajo para listado'!$AB$155:$BA$1048576,MATCH($A18,'Hoja de Trabajo para listado'!$AB$155:$AB$1048576,0),MATCH((CUADRO!I$5&amp;$E18),'Hoja de Trabajo para listado'!$AB$151:$BA$151,0)),0)+IFERROR(INDEX('Hoja de Trabajo para listado'!$BC$155:$CB$1048576,MATCH($A18,'Hoja de Trabajo para listado'!$BC$155:$BC$1048576,0),MATCH((CUADRO!I$5&amp;$E18),'Hoja de Trabajo para listado'!$BC$151:$CB$151,0)),0)+IFERROR(INDEX('Hoja de Trabajo para listado'!$DE$153:$DG$274,MATCH($A18,'Hoja de Trabajo para listado'!$DE$153:$DE$1048576,0),MATCH((CUADRO!I$5&amp;$E18),'Hoja de Trabajo para listado'!$DE$151:$DG$151,0)),0)+IFERROR(INDEX('Hoja de Trabajo para listado'!$CD$155:$DC$1048576,MATCH($A18,'Hoja de Trabajo para listado'!$CD$155:$CD$1048576,0),MATCH((CUADRO!I$5&amp;$E18),'Hoja de Trabajo para listado'!$CD$151:$DC$151,0)),0)</f>
        <v>0</v>
      </c>
      <c r="J18" s="255">
        <f ca="1">+IFERROR(INDEX('Hoja de Trabajo para listado'!$A$155:$Z$1048576,MATCH($A18,'Hoja de Trabajo para listado'!$A$155:$A$1048576,0),MATCH((CUADRO!J$5&amp;$E18),'Hoja de Trabajo para listado'!$A$151:$Z$151,0)),0)+IFERROR(INDEX('Hoja de Trabajo para listado'!$AB$155:$BA$1048576,MATCH($A18,'Hoja de Trabajo para listado'!$AB$155:$AB$1048576,0),MATCH((CUADRO!J$5&amp;$E18),'Hoja de Trabajo para listado'!$AB$151:$BA$151,0)),0)+IFERROR(INDEX('Hoja de Trabajo para listado'!$BC$155:$CB$1048576,MATCH($A18,'Hoja de Trabajo para listado'!$BC$155:$BC$1048576,0),MATCH((CUADRO!J$5&amp;$E18),'Hoja de Trabajo para listado'!$BC$151:$CB$151,0)),0)+IFERROR(INDEX('Hoja de Trabajo para listado'!$DE$153:$DG$274,MATCH($A18,'Hoja de Trabajo para listado'!$DE$153:$DE$1048576,0),MATCH((CUADRO!J$5&amp;$E18),'Hoja de Trabajo para listado'!$DE$151:$DG$151,0)),0)+IFERROR(INDEX('Hoja de Trabajo para listado'!$CD$155:$DC$1048576,MATCH($A18,'Hoja de Trabajo para listado'!$CD$155:$CD$1048576,0),MATCH((CUADRO!J$5&amp;$E18),'Hoja de Trabajo para listado'!$CD$151:$DC$151,0)),0)</f>
        <v>0</v>
      </c>
      <c r="K18" s="255">
        <f ca="1">+IFERROR(INDEX('Hoja de Trabajo para listado'!$A$155:$Z$1048576,MATCH($A18,'Hoja de Trabajo para listado'!$A$155:$A$1048576,0),MATCH((CUADRO!K$5&amp;$E18),'Hoja de Trabajo para listado'!$A$151:$Z$151,0)),0)+IFERROR(INDEX('Hoja de Trabajo para listado'!$AB$155:$BA$1048576,MATCH($A18,'Hoja de Trabajo para listado'!$AB$155:$AB$1048576,0),MATCH((CUADRO!K$5&amp;$E18),'Hoja de Trabajo para listado'!$AB$151:$BA$151,0)),0)+IFERROR(INDEX('Hoja de Trabajo para listado'!$BC$155:$CB$1048576,MATCH($A18,'Hoja de Trabajo para listado'!$BC$155:$BC$1048576,0),MATCH((CUADRO!K$5&amp;$E18),'Hoja de Trabajo para listado'!$BC$151:$CB$151,0)),0)+IFERROR(INDEX('Hoja de Trabajo para listado'!$DE$153:$DG$274,MATCH($A18,'Hoja de Trabajo para listado'!$DE$153:$DE$1048576,0),MATCH((CUADRO!K$5&amp;$E18),'Hoja de Trabajo para listado'!$DE$151:$DG$151,0)),0)+IFERROR(INDEX('Hoja de Trabajo para listado'!$CD$155:$DC$1048576,MATCH($A18,'Hoja de Trabajo para listado'!$CD$155:$CD$1048576,0),MATCH((CUADRO!K$5&amp;$E18),'Hoja de Trabajo para listado'!$CD$151:$DC$151,0)),0)</f>
        <v>0</v>
      </c>
      <c r="L18" s="255">
        <f ca="1">+IFERROR(INDEX('Hoja de Trabajo para listado'!$A$155:$Z$1048576,MATCH($A18,'Hoja de Trabajo para listado'!$A$155:$A$1048576,0),MATCH((CUADRO!L$5&amp;$E18),'Hoja de Trabajo para listado'!$A$151:$Z$151,0)),0)+IFERROR(INDEX('Hoja de Trabajo para listado'!$AB$155:$BA$1048576,MATCH($A18,'Hoja de Trabajo para listado'!$AB$155:$AB$1048576,0),MATCH((CUADRO!L$5&amp;$E18),'Hoja de Trabajo para listado'!$AB$151:$BA$151,0)),0)+IFERROR(INDEX('Hoja de Trabajo para listado'!$BC$155:$CB$1048576,MATCH($A18,'Hoja de Trabajo para listado'!$BC$155:$BC$1048576,0),MATCH((CUADRO!L$5&amp;$E18),'Hoja de Trabajo para listado'!$BC$151:$CB$151,0)),0)+IFERROR(INDEX('Hoja de Trabajo para listado'!$DE$153:$DG$274,MATCH($A18,'Hoja de Trabajo para listado'!$DE$153:$DE$1048576,0),MATCH((CUADRO!L$5&amp;$E18),'Hoja de Trabajo para listado'!$DE$151:$DG$151,0)),0)+IFERROR(INDEX('Hoja de Trabajo para listado'!$CD$155:$DC$1048576,MATCH($A18,'Hoja de Trabajo para listado'!$CD$155:$CD$1048576,0),MATCH((CUADRO!L$5&amp;$E18),'Hoja de Trabajo para listado'!$CD$151:$DC$151,0)),0)</f>
        <v>0</v>
      </c>
      <c r="M18" s="255">
        <f ca="1">+IFERROR(INDEX('Hoja de Trabajo para listado'!$A$155:$Z$1048576,MATCH($A18,'Hoja de Trabajo para listado'!$A$155:$A$1048576,0),MATCH((CUADRO!M$5&amp;$E18),'Hoja de Trabajo para listado'!$A$151:$Z$151,0)),0)+IFERROR(INDEX('Hoja de Trabajo para listado'!$AB$155:$BA$1048576,MATCH($A18,'Hoja de Trabajo para listado'!$AB$155:$AB$1048576,0),MATCH((CUADRO!M$5&amp;$E18),'Hoja de Trabajo para listado'!$AB$151:$BA$151,0)),0)+IFERROR(INDEX('Hoja de Trabajo para listado'!$BC$155:$CB$1048576,MATCH($A18,'Hoja de Trabajo para listado'!$BC$155:$BC$1048576,0),MATCH((CUADRO!M$5&amp;$E18),'Hoja de Trabajo para listado'!$BC$151:$CB$151,0)),0)+IFERROR(INDEX('Hoja de Trabajo para listado'!$DE$153:$DG$274,MATCH($A18,'Hoja de Trabajo para listado'!$DE$153:$DE$1048576,0),MATCH((CUADRO!M$5&amp;$E18),'Hoja de Trabajo para listado'!$DE$151:$DG$151,0)),0)+IFERROR(INDEX('Hoja de Trabajo para listado'!$CD$155:$DC$1048576,MATCH($A18,'Hoja de Trabajo para listado'!$CD$155:$CD$1048576,0),MATCH((CUADRO!M$5&amp;$E18),'Hoja de Trabajo para listado'!$CD$151:$DC$151,0)),0)</f>
        <v>0</v>
      </c>
      <c r="N18" s="255">
        <f ca="1">+IFERROR(INDEX('Hoja de Trabajo para listado'!$A$155:$Z$1048576,MATCH($A18,'Hoja de Trabajo para listado'!$A$155:$A$1048576,0),MATCH((CUADRO!N$5&amp;$E18),'Hoja de Trabajo para listado'!$A$151:$Z$151,0)),0)+IFERROR(INDEX('Hoja de Trabajo para listado'!$AB$155:$BA$1048576,MATCH($A18,'Hoja de Trabajo para listado'!$AB$155:$AB$1048576,0),MATCH((CUADRO!N$5&amp;$E18),'Hoja de Trabajo para listado'!$AB$151:$BA$151,0)),0)+IFERROR(INDEX('Hoja de Trabajo para listado'!$BC$155:$CB$1048576,MATCH($A18,'Hoja de Trabajo para listado'!$BC$155:$BC$1048576,0),MATCH((CUADRO!N$5&amp;$E18),'Hoja de Trabajo para listado'!$BC$151:$CB$151,0)),0)+IFERROR(INDEX('Hoja de Trabajo para listado'!$DE$153:$DG$274,MATCH($A18,'Hoja de Trabajo para listado'!$DE$153:$DE$1048576,0),MATCH((CUADRO!N$5&amp;$E18),'Hoja de Trabajo para listado'!$DE$151:$DG$151,0)),0)+IFERROR(INDEX('Hoja de Trabajo para listado'!$CD$155:$DC$1048576,MATCH($A18,'Hoja de Trabajo para listado'!$CD$155:$CD$1048576,0),MATCH((CUADRO!N$5&amp;$E18),'Hoja de Trabajo para listado'!$CD$151:$DC$151,0)),0)</f>
        <v>0</v>
      </c>
      <c r="O18" s="255">
        <f ca="1">+IFERROR(INDEX('Hoja de Trabajo para listado'!$A$155:$Z$1048576,MATCH($A18,'Hoja de Trabajo para listado'!$A$155:$A$1048576,0),MATCH((CUADRO!O$5&amp;$E18),'Hoja de Trabajo para listado'!$A$151:$Z$151,0)),0)+IFERROR(INDEX('Hoja de Trabajo para listado'!$AB$155:$BA$1048576,MATCH($A18,'Hoja de Trabajo para listado'!$AB$155:$AB$1048576,0),MATCH((CUADRO!O$5&amp;$E18),'Hoja de Trabajo para listado'!$AB$151:$BA$151,0)),0)+IFERROR(INDEX('Hoja de Trabajo para listado'!$BC$155:$CB$1048576,MATCH($A18,'Hoja de Trabajo para listado'!$BC$155:$BC$1048576,0),MATCH((CUADRO!O$5&amp;$E18),'Hoja de Trabajo para listado'!$BC$151:$CB$151,0)),0)+IFERROR(INDEX('Hoja de Trabajo para listado'!$DE$153:$DG$274,MATCH($A18,'Hoja de Trabajo para listado'!$DE$153:$DE$1048576,0),MATCH((CUADRO!O$5&amp;$E18),'Hoja de Trabajo para listado'!$DE$151:$DG$151,0)),0)+IFERROR(INDEX('Hoja de Trabajo para listado'!$CD$155:$DC$1048576,MATCH($A18,'Hoja de Trabajo para listado'!$CD$155:$CD$1048576,0),MATCH((CUADRO!O$5&amp;$E18),'Hoja de Trabajo para listado'!$CD$151:$DC$151,0)),0)</f>
        <v>0</v>
      </c>
      <c r="P18" s="255">
        <f ca="1">+IFERROR(INDEX('Hoja de Trabajo para listado'!$A$155:$Z$1048576,MATCH($A18,'Hoja de Trabajo para listado'!$A$155:$A$1048576,0),MATCH((CUADRO!P$5&amp;$E18),'Hoja de Trabajo para listado'!$A$151:$Z$151,0)),0)+IFERROR(INDEX('Hoja de Trabajo para listado'!$AB$155:$BA$1048576,MATCH($A18,'Hoja de Trabajo para listado'!$AB$155:$AB$1048576,0),MATCH((CUADRO!P$5&amp;$E18),'Hoja de Trabajo para listado'!$AB$151:$BA$151,0)),0)+IFERROR(INDEX('Hoja de Trabajo para listado'!$BC$155:$CB$1048576,MATCH($A18,'Hoja de Trabajo para listado'!$BC$155:$BC$1048576,0),MATCH((CUADRO!P$5&amp;$E18),'Hoja de Trabajo para listado'!$BC$151:$CB$151,0)),0)+IFERROR(INDEX('Hoja de Trabajo para listado'!$DE$153:$DG$274,MATCH($A18,'Hoja de Trabajo para listado'!$DE$153:$DE$1048576,0),MATCH((CUADRO!P$5&amp;$E18),'Hoja de Trabajo para listado'!$DE$151:$DG$151,0)),0)+IFERROR(INDEX('Hoja de Trabajo para listado'!$CD$155:$DC$1048576,MATCH($A18,'Hoja de Trabajo para listado'!$CD$155:$CD$1048576,0),MATCH((CUADRO!P$5&amp;$E18),'Hoja de Trabajo para listado'!$CD$151:$DC$151,0)),0)</f>
        <v>0</v>
      </c>
      <c r="Q18" s="255">
        <f ca="1">+IFERROR(INDEX('Hoja de Trabajo para listado'!$A$155:$Z$1048576,MATCH($A18,'Hoja de Trabajo para listado'!$A$155:$A$1048576,0),MATCH((CUADRO!Q$5&amp;$E18),'Hoja de Trabajo para listado'!$A$151:$Z$151,0)),0)+IFERROR(INDEX('Hoja de Trabajo para listado'!$AB$155:$BA$1048576,MATCH($A18,'Hoja de Trabajo para listado'!$AB$155:$AB$1048576,0),MATCH((CUADRO!Q$5&amp;$E18),'Hoja de Trabajo para listado'!$AB$151:$BA$151,0)),0)+IFERROR(INDEX('Hoja de Trabajo para listado'!$BC$155:$CB$1048576,MATCH($A18,'Hoja de Trabajo para listado'!$BC$155:$BC$1048576,0),MATCH((CUADRO!Q$5&amp;$E18),'Hoja de Trabajo para listado'!$BC$151:$CB$151,0)),0)+IFERROR(INDEX('Hoja de Trabajo para listado'!$DE$153:$DG$274,MATCH($A18,'Hoja de Trabajo para listado'!$DE$153:$DE$1048576,0),MATCH((CUADRO!Q$5&amp;$E18),'Hoja de Trabajo para listado'!$DE$151:$DG$151,0)),0)+IFERROR(INDEX('Hoja de Trabajo para listado'!$CD$155:$DC$1048576,MATCH($A18,'Hoja de Trabajo para listado'!$CD$155:$CD$1048576,0),MATCH((CUADRO!Q$5&amp;$E18),'Hoja de Trabajo para listado'!$CD$151:$DC$151,0)),0)</f>
        <v>0</v>
      </c>
      <c r="R18" s="255">
        <f t="shared" ca="1" si="0"/>
        <v>0</v>
      </c>
      <c r="S18" s="262"/>
      <c r="T18" s="255">
        <f ca="1">+T19</f>
        <v>0</v>
      </c>
      <c r="U18" s="254">
        <f t="shared" si="1"/>
        <v>1</v>
      </c>
      <c r="V18" s="362" t="e">
        <f>+VLOOKUP(A18,bd_lista!$A$3:$E$590,5,FALSE)</f>
        <v>#N/A</v>
      </c>
      <c r="W18" s="272" t="e">
        <f>+V18</f>
        <v>#N/A</v>
      </c>
      <c r="X18" s="254">
        <f>+VLOOKUP(A18,[2]Sheet1!$A$13:$D$744,4,FALSE)</f>
        <v>30</v>
      </c>
      <c r="Y18" s="254" t="str">
        <f>+VLOOKUP(X18,bd_lista!$A$3:$C$590,3,FALSE)</f>
        <v>Ministerio de Justicia y Transparencia Institucional</v>
      </c>
      <c r="Z18" s="258">
        <f>+X18</f>
        <v>30</v>
      </c>
      <c r="AA18" s="259" t="str">
        <f>+Y18</f>
        <v>Ministerio de Justicia y Transparencia Institucional</v>
      </c>
    </row>
    <row r="19" spans="1:27" ht="15" hidden="1" customHeight="1">
      <c r="A19" s="32">
        <v>384</v>
      </c>
      <c r="B19" s="307"/>
      <c r="C19" s="362" t="e">
        <f>+VLOOKUP(A19,bd_lista!$A$3:$C$590,3,FALSE)</f>
        <v>#N/A</v>
      </c>
      <c r="D19" s="362"/>
      <c r="E19" s="362" t="s">
        <v>1314</v>
      </c>
      <c r="F19" s="257">
        <f ca="1">+IFERROR(INDEX('Hoja de Trabajo para listado'!$A$155:$Z$1048576,MATCH($A19,'Hoja de Trabajo para listado'!$A$155:$A$1048576,0),MATCH((CUADRO!F$5&amp;$E19),'Hoja de Trabajo para listado'!$A$151:$Z$151,0)),0)+IFERROR(INDEX('Hoja de Trabajo para listado'!$AB$155:$BA$1048576,MATCH($A19,'Hoja de Trabajo para listado'!$AB$155:$AB$1048576,0),MATCH((CUADRO!F$5&amp;$E19),'Hoja de Trabajo para listado'!$AB$151:$BA$151,0)),0)+IFERROR(INDEX('Hoja de Trabajo para listado'!$BC$155:$CB$1048576,MATCH($A19,'Hoja de Trabajo para listado'!$BC$155:$BC$1048576,0),MATCH((CUADRO!F$5&amp;$E19),'Hoja de Trabajo para listado'!$BC$151:$CB$151,0)),0)+IFERROR(INDEX('Hoja de Trabajo para listado'!$DE$153:$DG$274,MATCH($A19,'Hoja de Trabajo para listado'!$DE$153:$DE$1048576,0),MATCH((CUADRO!F$5&amp;$E19),'Hoja de Trabajo para listado'!$DE$151:$DG$151,0)),0)+IFERROR(INDEX('Hoja de Trabajo para listado'!$CD$155:$DC$1048576,MATCH($A19,'Hoja de Trabajo para listado'!$CD$155:$CD$1048576,0),MATCH((CUADRO!F$5&amp;$E19),'Hoja de Trabajo para listado'!$CD$151:$DC$151,0)),0)</f>
        <v>0</v>
      </c>
      <c r="G19" s="257">
        <f ca="1">+IFERROR(INDEX('Hoja de Trabajo para listado'!$A$155:$Z$1048576,MATCH($A19,'Hoja de Trabajo para listado'!$A$155:$A$1048576,0),MATCH((CUADRO!G$5&amp;$E19),'Hoja de Trabajo para listado'!$A$151:$Z$151,0)),0)+IFERROR(INDEX('Hoja de Trabajo para listado'!$AB$155:$BA$1048576,MATCH($A19,'Hoja de Trabajo para listado'!$AB$155:$AB$1048576,0),MATCH((CUADRO!G$5&amp;$E19),'Hoja de Trabajo para listado'!$AB$151:$BA$151,0)),0)+IFERROR(INDEX('Hoja de Trabajo para listado'!$BC$155:$CB$1048576,MATCH($A19,'Hoja de Trabajo para listado'!$BC$155:$BC$1048576,0),MATCH((CUADRO!G$5&amp;$E19),'Hoja de Trabajo para listado'!$BC$151:$CB$151,0)),0)+IFERROR(INDEX('Hoja de Trabajo para listado'!$DE$153:$DG$274,MATCH($A19,'Hoja de Trabajo para listado'!$DE$153:$DE$1048576,0),MATCH((CUADRO!G$5&amp;$E19),'Hoja de Trabajo para listado'!$DE$151:$DG$151,0)),0)+IFERROR(INDEX('Hoja de Trabajo para listado'!$CD$155:$DC$1048576,MATCH($A19,'Hoja de Trabajo para listado'!$CD$155:$CD$1048576,0),MATCH((CUADRO!G$5&amp;$E19),'Hoja de Trabajo para listado'!$CD$151:$DC$151,0)),0)</f>
        <v>0</v>
      </c>
      <c r="H19" s="257">
        <f ca="1">+IFERROR(INDEX('Hoja de Trabajo para listado'!$A$155:$Z$1048576,MATCH($A19,'Hoja de Trabajo para listado'!$A$155:$A$1048576,0),MATCH((CUADRO!H$5&amp;$E19),'Hoja de Trabajo para listado'!$A$151:$Z$151,0)),0)+IFERROR(INDEX('Hoja de Trabajo para listado'!$AB$155:$BA$1048576,MATCH($A19,'Hoja de Trabajo para listado'!$AB$155:$AB$1048576,0),MATCH((CUADRO!H$5&amp;$E19),'Hoja de Trabajo para listado'!$AB$151:$BA$151,0)),0)+IFERROR(INDEX('Hoja de Trabajo para listado'!$BC$155:$CB$1048576,MATCH($A19,'Hoja de Trabajo para listado'!$BC$155:$BC$1048576,0),MATCH((CUADRO!H$5&amp;$E19),'Hoja de Trabajo para listado'!$BC$151:$CB$151,0)),0)+IFERROR(INDEX('Hoja de Trabajo para listado'!$DE$153:$DG$274,MATCH($A19,'Hoja de Trabajo para listado'!$DE$153:$DE$1048576,0),MATCH((CUADRO!H$5&amp;$E19),'Hoja de Trabajo para listado'!$DE$151:$DG$151,0)),0)+IFERROR(INDEX('Hoja de Trabajo para listado'!$CD$155:$DC$1048576,MATCH($A19,'Hoja de Trabajo para listado'!$CD$155:$CD$1048576,0),MATCH((CUADRO!H$5&amp;$E19),'Hoja de Trabajo para listado'!$CD$151:$DC$151,0)),0)</f>
        <v>0</v>
      </c>
      <c r="I19" s="257">
        <f ca="1">+IFERROR(INDEX('Hoja de Trabajo para listado'!$A$155:$Z$1048576,MATCH($A19,'Hoja de Trabajo para listado'!$A$155:$A$1048576,0),MATCH((CUADRO!I$5&amp;$E19),'Hoja de Trabajo para listado'!$A$151:$Z$151,0)),0)+IFERROR(INDEX('Hoja de Trabajo para listado'!$AB$155:$BA$1048576,MATCH($A19,'Hoja de Trabajo para listado'!$AB$155:$AB$1048576,0),MATCH((CUADRO!I$5&amp;$E19),'Hoja de Trabajo para listado'!$AB$151:$BA$151,0)),0)+IFERROR(INDEX('Hoja de Trabajo para listado'!$BC$155:$CB$1048576,MATCH($A19,'Hoja de Trabajo para listado'!$BC$155:$BC$1048576,0),MATCH((CUADRO!I$5&amp;$E19),'Hoja de Trabajo para listado'!$BC$151:$CB$151,0)),0)+IFERROR(INDEX('Hoja de Trabajo para listado'!$DE$153:$DG$274,MATCH($A19,'Hoja de Trabajo para listado'!$DE$153:$DE$1048576,0),MATCH((CUADRO!I$5&amp;$E19),'Hoja de Trabajo para listado'!$DE$151:$DG$151,0)),0)+IFERROR(INDEX('Hoja de Trabajo para listado'!$CD$155:$DC$1048576,MATCH($A19,'Hoja de Trabajo para listado'!$CD$155:$CD$1048576,0),MATCH((CUADRO!I$5&amp;$E19),'Hoja de Trabajo para listado'!$CD$151:$DC$151,0)),0)</f>
        <v>0</v>
      </c>
      <c r="J19" s="257">
        <f ca="1">+IFERROR(INDEX('Hoja de Trabajo para listado'!$A$155:$Z$1048576,MATCH($A19,'Hoja de Trabajo para listado'!$A$155:$A$1048576,0),MATCH((CUADRO!J$5&amp;$E19),'Hoja de Trabajo para listado'!$A$151:$Z$151,0)),0)+IFERROR(INDEX('Hoja de Trabajo para listado'!$AB$155:$BA$1048576,MATCH($A19,'Hoja de Trabajo para listado'!$AB$155:$AB$1048576,0),MATCH((CUADRO!J$5&amp;$E19),'Hoja de Trabajo para listado'!$AB$151:$BA$151,0)),0)+IFERROR(INDEX('Hoja de Trabajo para listado'!$BC$155:$CB$1048576,MATCH($A19,'Hoja de Trabajo para listado'!$BC$155:$BC$1048576,0),MATCH((CUADRO!J$5&amp;$E19),'Hoja de Trabajo para listado'!$BC$151:$CB$151,0)),0)+IFERROR(INDEX('Hoja de Trabajo para listado'!$DE$153:$DG$274,MATCH($A19,'Hoja de Trabajo para listado'!$DE$153:$DE$1048576,0),MATCH((CUADRO!J$5&amp;$E19),'Hoja de Trabajo para listado'!$DE$151:$DG$151,0)),0)+IFERROR(INDEX('Hoja de Trabajo para listado'!$CD$155:$DC$1048576,MATCH($A19,'Hoja de Trabajo para listado'!$CD$155:$CD$1048576,0),MATCH((CUADRO!J$5&amp;$E19),'Hoja de Trabajo para listado'!$CD$151:$DC$151,0)),0)</f>
        <v>0</v>
      </c>
      <c r="K19" s="257">
        <f ca="1">+IFERROR(INDEX('Hoja de Trabajo para listado'!$A$155:$Z$1048576,MATCH($A19,'Hoja de Trabajo para listado'!$A$155:$A$1048576,0),MATCH((CUADRO!K$5&amp;$E19),'Hoja de Trabajo para listado'!$A$151:$Z$151,0)),0)+IFERROR(INDEX('Hoja de Trabajo para listado'!$AB$155:$BA$1048576,MATCH($A19,'Hoja de Trabajo para listado'!$AB$155:$AB$1048576,0),MATCH((CUADRO!K$5&amp;$E19),'Hoja de Trabajo para listado'!$AB$151:$BA$151,0)),0)+IFERROR(INDEX('Hoja de Trabajo para listado'!$BC$155:$CB$1048576,MATCH($A19,'Hoja de Trabajo para listado'!$BC$155:$BC$1048576,0),MATCH((CUADRO!K$5&amp;$E19),'Hoja de Trabajo para listado'!$BC$151:$CB$151,0)),0)+IFERROR(INDEX('Hoja de Trabajo para listado'!$DE$153:$DG$274,MATCH($A19,'Hoja de Trabajo para listado'!$DE$153:$DE$1048576,0),MATCH((CUADRO!K$5&amp;$E19),'Hoja de Trabajo para listado'!$DE$151:$DG$151,0)),0)+IFERROR(INDEX('Hoja de Trabajo para listado'!$CD$155:$DC$1048576,MATCH($A19,'Hoja de Trabajo para listado'!$CD$155:$CD$1048576,0),MATCH((CUADRO!K$5&amp;$E19),'Hoja de Trabajo para listado'!$CD$151:$DC$151,0)),0)</f>
        <v>0</v>
      </c>
      <c r="L19" s="257">
        <f ca="1">+IFERROR(INDEX('Hoja de Trabajo para listado'!$A$155:$Z$1048576,MATCH($A19,'Hoja de Trabajo para listado'!$A$155:$A$1048576,0),MATCH((CUADRO!L$5&amp;$E19),'Hoja de Trabajo para listado'!$A$151:$Z$151,0)),0)+IFERROR(INDEX('Hoja de Trabajo para listado'!$AB$155:$BA$1048576,MATCH($A19,'Hoja de Trabajo para listado'!$AB$155:$AB$1048576,0),MATCH((CUADRO!L$5&amp;$E19),'Hoja de Trabajo para listado'!$AB$151:$BA$151,0)),0)+IFERROR(INDEX('Hoja de Trabajo para listado'!$BC$155:$CB$1048576,MATCH($A19,'Hoja de Trabajo para listado'!$BC$155:$BC$1048576,0),MATCH((CUADRO!L$5&amp;$E19),'Hoja de Trabajo para listado'!$BC$151:$CB$151,0)),0)+IFERROR(INDEX('Hoja de Trabajo para listado'!$DE$153:$DG$274,MATCH($A19,'Hoja de Trabajo para listado'!$DE$153:$DE$1048576,0),MATCH((CUADRO!L$5&amp;$E19),'Hoja de Trabajo para listado'!$DE$151:$DG$151,0)),0)+IFERROR(INDEX('Hoja de Trabajo para listado'!$CD$155:$DC$1048576,MATCH($A19,'Hoja de Trabajo para listado'!$CD$155:$CD$1048576,0),MATCH((CUADRO!L$5&amp;$E19),'Hoja de Trabajo para listado'!$CD$151:$DC$151,0)),0)</f>
        <v>0</v>
      </c>
      <c r="M19" s="257">
        <f ca="1">+IFERROR(INDEX('Hoja de Trabajo para listado'!$A$155:$Z$1048576,MATCH($A19,'Hoja de Trabajo para listado'!$A$155:$A$1048576,0),MATCH((CUADRO!M$5&amp;$E19),'Hoja de Trabajo para listado'!$A$151:$Z$151,0)),0)+IFERROR(INDEX('Hoja de Trabajo para listado'!$AB$155:$BA$1048576,MATCH($A19,'Hoja de Trabajo para listado'!$AB$155:$AB$1048576,0),MATCH((CUADRO!M$5&amp;$E19),'Hoja de Trabajo para listado'!$AB$151:$BA$151,0)),0)+IFERROR(INDEX('Hoja de Trabajo para listado'!$BC$155:$CB$1048576,MATCH($A19,'Hoja de Trabajo para listado'!$BC$155:$BC$1048576,0),MATCH((CUADRO!M$5&amp;$E19),'Hoja de Trabajo para listado'!$BC$151:$CB$151,0)),0)+IFERROR(INDEX('Hoja de Trabajo para listado'!$DE$153:$DG$274,MATCH($A19,'Hoja de Trabajo para listado'!$DE$153:$DE$1048576,0),MATCH((CUADRO!M$5&amp;$E19),'Hoja de Trabajo para listado'!$DE$151:$DG$151,0)),0)+IFERROR(INDEX('Hoja de Trabajo para listado'!$CD$155:$DC$1048576,MATCH($A19,'Hoja de Trabajo para listado'!$CD$155:$CD$1048576,0),MATCH((CUADRO!M$5&amp;$E19),'Hoja de Trabajo para listado'!$CD$151:$DC$151,0)),0)</f>
        <v>0</v>
      </c>
      <c r="N19" s="257">
        <f ca="1">+IFERROR(INDEX('Hoja de Trabajo para listado'!$A$155:$Z$1048576,MATCH($A19,'Hoja de Trabajo para listado'!$A$155:$A$1048576,0),MATCH((CUADRO!N$5&amp;$E19),'Hoja de Trabajo para listado'!$A$151:$Z$151,0)),0)+IFERROR(INDEX('Hoja de Trabajo para listado'!$AB$155:$BA$1048576,MATCH($A19,'Hoja de Trabajo para listado'!$AB$155:$AB$1048576,0),MATCH((CUADRO!N$5&amp;$E19),'Hoja de Trabajo para listado'!$AB$151:$BA$151,0)),0)+IFERROR(INDEX('Hoja de Trabajo para listado'!$BC$155:$CB$1048576,MATCH($A19,'Hoja de Trabajo para listado'!$BC$155:$BC$1048576,0),MATCH((CUADRO!N$5&amp;$E19),'Hoja de Trabajo para listado'!$BC$151:$CB$151,0)),0)+IFERROR(INDEX('Hoja de Trabajo para listado'!$DE$153:$DG$274,MATCH($A19,'Hoja de Trabajo para listado'!$DE$153:$DE$1048576,0),MATCH((CUADRO!N$5&amp;$E19),'Hoja de Trabajo para listado'!$DE$151:$DG$151,0)),0)+IFERROR(INDEX('Hoja de Trabajo para listado'!$CD$155:$DC$1048576,MATCH($A19,'Hoja de Trabajo para listado'!$CD$155:$CD$1048576,0),MATCH((CUADRO!N$5&amp;$E19),'Hoja de Trabajo para listado'!$CD$151:$DC$151,0)),0)</f>
        <v>0</v>
      </c>
      <c r="O19" s="257">
        <f ca="1">+IFERROR(INDEX('Hoja de Trabajo para listado'!$A$155:$Z$1048576,MATCH($A19,'Hoja de Trabajo para listado'!$A$155:$A$1048576,0),MATCH((CUADRO!O$5&amp;$E19),'Hoja de Trabajo para listado'!$A$151:$Z$151,0)),0)+IFERROR(INDEX('Hoja de Trabajo para listado'!$AB$155:$BA$1048576,MATCH($A19,'Hoja de Trabajo para listado'!$AB$155:$AB$1048576,0),MATCH((CUADRO!O$5&amp;$E19),'Hoja de Trabajo para listado'!$AB$151:$BA$151,0)),0)+IFERROR(INDEX('Hoja de Trabajo para listado'!$BC$155:$CB$1048576,MATCH($A19,'Hoja de Trabajo para listado'!$BC$155:$BC$1048576,0),MATCH((CUADRO!O$5&amp;$E19),'Hoja de Trabajo para listado'!$BC$151:$CB$151,0)),0)+IFERROR(INDEX('Hoja de Trabajo para listado'!$DE$153:$DG$274,MATCH($A19,'Hoja de Trabajo para listado'!$DE$153:$DE$1048576,0),MATCH((CUADRO!O$5&amp;$E19),'Hoja de Trabajo para listado'!$DE$151:$DG$151,0)),0)+IFERROR(INDEX('Hoja de Trabajo para listado'!$CD$155:$DC$1048576,MATCH($A19,'Hoja de Trabajo para listado'!$CD$155:$CD$1048576,0),MATCH((CUADRO!O$5&amp;$E19),'Hoja de Trabajo para listado'!$CD$151:$DC$151,0)),0)</f>
        <v>0</v>
      </c>
      <c r="P19" s="257">
        <f ca="1">+IFERROR(INDEX('Hoja de Trabajo para listado'!$A$155:$Z$1048576,MATCH($A19,'Hoja de Trabajo para listado'!$A$155:$A$1048576,0),MATCH((CUADRO!P$5&amp;$E19),'Hoja de Trabajo para listado'!$A$151:$Z$151,0)),0)+IFERROR(INDEX('Hoja de Trabajo para listado'!$AB$155:$BA$1048576,MATCH($A19,'Hoja de Trabajo para listado'!$AB$155:$AB$1048576,0),MATCH((CUADRO!P$5&amp;$E19),'Hoja de Trabajo para listado'!$AB$151:$BA$151,0)),0)+IFERROR(INDEX('Hoja de Trabajo para listado'!$BC$155:$CB$1048576,MATCH($A19,'Hoja de Trabajo para listado'!$BC$155:$BC$1048576,0),MATCH((CUADRO!P$5&amp;$E19),'Hoja de Trabajo para listado'!$BC$151:$CB$151,0)),0)+IFERROR(INDEX('Hoja de Trabajo para listado'!$DE$153:$DG$274,MATCH($A19,'Hoja de Trabajo para listado'!$DE$153:$DE$1048576,0),MATCH((CUADRO!P$5&amp;$E19),'Hoja de Trabajo para listado'!$DE$151:$DG$151,0)),0)+IFERROR(INDEX('Hoja de Trabajo para listado'!$CD$155:$DC$1048576,MATCH($A19,'Hoja de Trabajo para listado'!$CD$155:$CD$1048576,0),MATCH((CUADRO!P$5&amp;$E19),'Hoja de Trabajo para listado'!$CD$151:$DC$151,0)),0)</f>
        <v>0</v>
      </c>
      <c r="Q19" s="257">
        <f ca="1">+IFERROR(INDEX('Hoja de Trabajo para listado'!$A$155:$Z$1048576,MATCH($A19,'Hoja de Trabajo para listado'!$A$155:$A$1048576,0),MATCH((CUADRO!Q$5&amp;$E19),'Hoja de Trabajo para listado'!$A$151:$Z$151,0)),0)+IFERROR(INDEX('Hoja de Trabajo para listado'!$AB$155:$BA$1048576,MATCH($A19,'Hoja de Trabajo para listado'!$AB$155:$AB$1048576,0),MATCH((CUADRO!Q$5&amp;$E19),'Hoja de Trabajo para listado'!$AB$151:$BA$151,0)),0)+IFERROR(INDEX('Hoja de Trabajo para listado'!$BC$155:$CB$1048576,MATCH($A19,'Hoja de Trabajo para listado'!$BC$155:$BC$1048576,0),MATCH((CUADRO!Q$5&amp;$E19),'Hoja de Trabajo para listado'!$BC$151:$CB$151,0)),0)+IFERROR(INDEX('Hoja de Trabajo para listado'!$DE$153:$DG$274,MATCH($A19,'Hoja de Trabajo para listado'!$DE$153:$DE$1048576,0),MATCH((CUADRO!Q$5&amp;$E19),'Hoja de Trabajo para listado'!$DE$151:$DG$151,0)),0)+IFERROR(INDEX('Hoja de Trabajo para listado'!$CD$155:$DC$1048576,MATCH($A19,'Hoja de Trabajo para listado'!$CD$155:$CD$1048576,0),MATCH((CUADRO!Q$5&amp;$E19),'Hoja de Trabajo para listado'!$CD$151:$DC$151,0)),0)</f>
        <v>0</v>
      </c>
      <c r="R19" s="257">
        <f t="shared" ca="1" si="0"/>
        <v>0</v>
      </c>
      <c r="S19" s="274">
        <f ca="1">+R18+R19</f>
        <v>0</v>
      </c>
      <c r="T19" s="257">
        <f ca="1">+S19</f>
        <v>0</v>
      </c>
      <c r="U19" s="256">
        <f t="shared" si="1"/>
        <v>2</v>
      </c>
      <c r="V19" s="362" t="e">
        <f>+VLOOKUP(A19,bd_lista!$A$3:$E$590,5,FALSE)</f>
        <v>#N/A</v>
      </c>
      <c r="W19" s="260"/>
      <c r="X19" s="254">
        <f>+VLOOKUP(A19,[2]Sheet1!$A$13:$D$744,4,FALSE)</f>
        <v>30</v>
      </c>
      <c r="Y19" s="254" t="str">
        <f>+VLOOKUP(X19,bd_lista!$A$3:$C$590,3,FALSE)</f>
        <v>Ministerio de Justicia y Transparencia Institucional</v>
      </c>
      <c r="Z19" s="258"/>
      <c r="AA19" s="259"/>
    </row>
    <row r="20" spans="1:27" ht="15" hidden="1" customHeight="1">
      <c r="A20" s="264">
        <v>48</v>
      </c>
      <c r="B20" s="306">
        <f>+A20</f>
        <v>48</v>
      </c>
      <c r="C20" s="259" t="e">
        <f>+VLOOKUP(A20,bd_lista!$A$3:$C$590,3,FALSE)</f>
        <v>#N/A</v>
      </c>
      <c r="D20" s="259" t="e">
        <f>+C20</f>
        <v>#N/A</v>
      </c>
      <c r="E20" s="259" t="s">
        <v>1313</v>
      </c>
      <c r="F20" s="255">
        <f ca="1">+IFERROR(INDEX('Hoja de Trabajo para listado'!$A$155:$Z$1048576,MATCH($A20,'Hoja de Trabajo para listado'!$A$155:$A$1048576,0),MATCH((CUADRO!F$5&amp;$E20),'Hoja de Trabajo para listado'!$A$151:$Z$151,0)),0)+IFERROR(INDEX('Hoja de Trabajo para listado'!$AB$155:$BA$1048576,MATCH($A20,'Hoja de Trabajo para listado'!$AB$155:$AB$1048576,0),MATCH((CUADRO!F$5&amp;$E20),'Hoja de Trabajo para listado'!$AB$151:$BA$151,0)),0)+IFERROR(INDEX('Hoja de Trabajo para listado'!$BC$155:$CB$1048576,MATCH($A20,'Hoja de Trabajo para listado'!$BC$155:$BC$1048576,0),MATCH((CUADRO!F$5&amp;$E20),'Hoja de Trabajo para listado'!$BC$151:$CB$151,0)),0)+IFERROR(INDEX('Hoja de Trabajo para listado'!$DE$153:$DG$274,MATCH($A20,'Hoja de Trabajo para listado'!$DE$153:$DE$1048576,0),MATCH((CUADRO!F$5&amp;$E20),'Hoja de Trabajo para listado'!$DE$151:$DG$151,0)),0)+IFERROR(INDEX('Hoja de Trabajo para listado'!$CD$155:$DC$1048576,MATCH($A20,'Hoja de Trabajo para listado'!$CD$155:$CD$1048576,0),MATCH((CUADRO!F$5&amp;$E20),'Hoja de Trabajo para listado'!$CD$151:$DC$151,0)),0)</f>
        <v>0</v>
      </c>
      <c r="G20" s="255">
        <f ca="1">+IFERROR(INDEX('Hoja de Trabajo para listado'!$A$155:$Z$1048576,MATCH($A20,'Hoja de Trabajo para listado'!$A$155:$A$1048576,0),MATCH((CUADRO!G$5&amp;$E20),'Hoja de Trabajo para listado'!$A$151:$Z$151,0)),0)+IFERROR(INDEX('Hoja de Trabajo para listado'!$AB$155:$BA$1048576,MATCH($A20,'Hoja de Trabajo para listado'!$AB$155:$AB$1048576,0),MATCH((CUADRO!G$5&amp;$E20),'Hoja de Trabajo para listado'!$AB$151:$BA$151,0)),0)+IFERROR(INDEX('Hoja de Trabajo para listado'!$BC$155:$CB$1048576,MATCH($A20,'Hoja de Trabajo para listado'!$BC$155:$BC$1048576,0),MATCH((CUADRO!G$5&amp;$E20),'Hoja de Trabajo para listado'!$BC$151:$CB$151,0)),0)+IFERROR(INDEX('Hoja de Trabajo para listado'!$DE$153:$DG$274,MATCH($A20,'Hoja de Trabajo para listado'!$DE$153:$DE$1048576,0),MATCH((CUADRO!G$5&amp;$E20),'Hoja de Trabajo para listado'!$DE$151:$DG$151,0)),0)+IFERROR(INDEX('Hoja de Trabajo para listado'!$CD$155:$DC$1048576,MATCH($A20,'Hoja de Trabajo para listado'!$CD$155:$CD$1048576,0),MATCH((CUADRO!G$5&amp;$E20),'Hoja de Trabajo para listado'!$CD$151:$DC$151,0)),0)</f>
        <v>0</v>
      </c>
      <c r="H20" s="255">
        <f ca="1">+IFERROR(INDEX('Hoja de Trabajo para listado'!$A$155:$Z$1048576,MATCH($A20,'Hoja de Trabajo para listado'!$A$155:$A$1048576,0),MATCH((CUADRO!H$5&amp;$E20),'Hoja de Trabajo para listado'!$A$151:$Z$151,0)),0)+IFERROR(INDEX('Hoja de Trabajo para listado'!$AB$155:$BA$1048576,MATCH($A20,'Hoja de Trabajo para listado'!$AB$155:$AB$1048576,0),MATCH((CUADRO!H$5&amp;$E20),'Hoja de Trabajo para listado'!$AB$151:$BA$151,0)),0)+IFERROR(INDEX('Hoja de Trabajo para listado'!$BC$155:$CB$1048576,MATCH($A20,'Hoja de Trabajo para listado'!$BC$155:$BC$1048576,0),MATCH((CUADRO!H$5&amp;$E20),'Hoja de Trabajo para listado'!$BC$151:$CB$151,0)),0)+IFERROR(INDEX('Hoja de Trabajo para listado'!$DE$153:$DG$274,MATCH($A20,'Hoja de Trabajo para listado'!$DE$153:$DE$1048576,0),MATCH((CUADRO!H$5&amp;$E20),'Hoja de Trabajo para listado'!$DE$151:$DG$151,0)),0)+IFERROR(INDEX('Hoja de Trabajo para listado'!$CD$155:$DC$1048576,MATCH($A20,'Hoja de Trabajo para listado'!$CD$155:$CD$1048576,0),MATCH((CUADRO!H$5&amp;$E20),'Hoja de Trabajo para listado'!$CD$151:$DC$151,0)),0)</f>
        <v>0</v>
      </c>
      <c r="I20" s="255">
        <f ca="1">+IFERROR(INDEX('Hoja de Trabajo para listado'!$A$155:$Z$1048576,MATCH($A20,'Hoja de Trabajo para listado'!$A$155:$A$1048576,0),MATCH((CUADRO!I$5&amp;$E20),'Hoja de Trabajo para listado'!$A$151:$Z$151,0)),0)+IFERROR(INDEX('Hoja de Trabajo para listado'!$AB$155:$BA$1048576,MATCH($A20,'Hoja de Trabajo para listado'!$AB$155:$AB$1048576,0),MATCH((CUADRO!I$5&amp;$E20),'Hoja de Trabajo para listado'!$AB$151:$BA$151,0)),0)+IFERROR(INDEX('Hoja de Trabajo para listado'!$BC$155:$CB$1048576,MATCH($A20,'Hoja de Trabajo para listado'!$BC$155:$BC$1048576,0),MATCH((CUADRO!I$5&amp;$E20),'Hoja de Trabajo para listado'!$BC$151:$CB$151,0)),0)+IFERROR(INDEX('Hoja de Trabajo para listado'!$DE$153:$DG$274,MATCH($A20,'Hoja de Trabajo para listado'!$DE$153:$DE$1048576,0),MATCH((CUADRO!I$5&amp;$E20),'Hoja de Trabajo para listado'!$DE$151:$DG$151,0)),0)+IFERROR(INDEX('Hoja de Trabajo para listado'!$CD$155:$DC$1048576,MATCH($A20,'Hoja de Trabajo para listado'!$CD$155:$CD$1048576,0),MATCH((CUADRO!I$5&amp;$E20),'Hoja de Trabajo para listado'!$CD$151:$DC$151,0)),0)</f>
        <v>0</v>
      </c>
      <c r="J20" s="255">
        <f ca="1">+IFERROR(INDEX('Hoja de Trabajo para listado'!$A$155:$Z$1048576,MATCH($A20,'Hoja de Trabajo para listado'!$A$155:$A$1048576,0),MATCH((CUADRO!J$5&amp;$E20),'Hoja de Trabajo para listado'!$A$151:$Z$151,0)),0)+IFERROR(INDEX('Hoja de Trabajo para listado'!$AB$155:$BA$1048576,MATCH($A20,'Hoja de Trabajo para listado'!$AB$155:$AB$1048576,0),MATCH((CUADRO!J$5&amp;$E20),'Hoja de Trabajo para listado'!$AB$151:$BA$151,0)),0)+IFERROR(INDEX('Hoja de Trabajo para listado'!$BC$155:$CB$1048576,MATCH($A20,'Hoja de Trabajo para listado'!$BC$155:$BC$1048576,0),MATCH((CUADRO!J$5&amp;$E20),'Hoja de Trabajo para listado'!$BC$151:$CB$151,0)),0)+IFERROR(INDEX('Hoja de Trabajo para listado'!$DE$153:$DG$274,MATCH($A20,'Hoja de Trabajo para listado'!$DE$153:$DE$1048576,0),MATCH((CUADRO!J$5&amp;$E20),'Hoja de Trabajo para listado'!$DE$151:$DG$151,0)),0)+IFERROR(INDEX('Hoja de Trabajo para listado'!$CD$155:$DC$1048576,MATCH($A20,'Hoja de Trabajo para listado'!$CD$155:$CD$1048576,0),MATCH((CUADRO!J$5&amp;$E20),'Hoja de Trabajo para listado'!$CD$151:$DC$151,0)),0)</f>
        <v>0</v>
      </c>
      <c r="K20" s="255">
        <f ca="1">+IFERROR(INDEX('Hoja de Trabajo para listado'!$A$155:$Z$1048576,MATCH($A20,'Hoja de Trabajo para listado'!$A$155:$A$1048576,0),MATCH((CUADRO!K$5&amp;$E20),'Hoja de Trabajo para listado'!$A$151:$Z$151,0)),0)+IFERROR(INDEX('Hoja de Trabajo para listado'!$AB$155:$BA$1048576,MATCH($A20,'Hoja de Trabajo para listado'!$AB$155:$AB$1048576,0),MATCH((CUADRO!K$5&amp;$E20),'Hoja de Trabajo para listado'!$AB$151:$BA$151,0)),0)+IFERROR(INDEX('Hoja de Trabajo para listado'!$BC$155:$CB$1048576,MATCH($A20,'Hoja de Trabajo para listado'!$BC$155:$BC$1048576,0),MATCH((CUADRO!K$5&amp;$E20),'Hoja de Trabajo para listado'!$BC$151:$CB$151,0)),0)+IFERROR(INDEX('Hoja de Trabajo para listado'!$DE$153:$DG$274,MATCH($A20,'Hoja de Trabajo para listado'!$DE$153:$DE$1048576,0),MATCH((CUADRO!K$5&amp;$E20),'Hoja de Trabajo para listado'!$DE$151:$DG$151,0)),0)+IFERROR(INDEX('Hoja de Trabajo para listado'!$CD$155:$DC$1048576,MATCH($A20,'Hoja de Trabajo para listado'!$CD$155:$CD$1048576,0),MATCH((CUADRO!K$5&amp;$E20),'Hoja de Trabajo para listado'!$CD$151:$DC$151,0)),0)</f>
        <v>0</v>
      </c>
      <c r="L20" s="255">
        <f ca="1">+IFERROR(INDEX('Hoja de Trabajo para listado'!$A$155:$Z$1048576,MATCH($A20,'Hoja de Trabajo para listado'!$A$155:$A$1048576,0),MATCH((CUADRO!L$5&amp;$E20),'Hoja de Trabajo para listado'!$A$151:$Z$151,0)),0)+IFERROR(INDEX('Hoja de Trabajo para listado'!$AB$155:$BA$1048576,MATCH($A20,'Hoja de Trabajo para listado'!$AB$155:$AB$1048576,0),MATCH((CUADRO!L$5&amp;$E20),'Hoja de Trabajo para listado'!$AB$151:$BA$151,0)),0)+IFERROR(INDEX('Hoja de Trabajo para listado'!$BC$155:$CB$1048576,MATCH($A20,'Hoja de Trabajo para listado'!$BC$155:$BC$1048576,0),MATCH((CUADRO!L$5&amp;$E20),'Hoja de Trabajo para listado'!$BC$151:$CB$151,0)),0)+IFERROR(INDEX('Hoja de Trabajo para listado'!$DE$153:$DG$274,MATCH($A20,'Hoja de Trabajo para listado'!$DE$153:$DE$1048576,0),MATCH((CUADRO!L$5&amp;$E20),'Hoja de Trabajo para listado'!$DE$151:$DG$151,0)),0)+IFERROR(INDEX('Hoja de Trabajo para listado'!$CD$155:$DC$1048576,MATCH($A20,'Hoja de Trabajo para listado'!$CD$155:$CD$1048576,0),MATCH((CUADRO!L$5&amp;$E20),'Hoja de Trabajo para listado'!$CD$151:$DC$151,0)),0)</f>
        <v>0</v>
      </c>
      <c r="M20" s="255">
        <f ca="1">+IFERROR(INDEX('Hoja de Trabajo para listado'!$A$155:$Z$1048576,MATCH($A20,'Hoja de Trabajo para listado'!$A$155:$A$1048576,0),MATCH((CUADRO!M$5&amp;$E20),'Hoja de Trabajo para listado'!$A$151:$Z$151,0)),0)+IFERROR(INDEX('Hoja de Trabajo para listado'!$AB$155:$BA$1048576,MATCH($A20,'Hoja de Trabajo para listado'!$AB$155:$AB$1048576,0),MATCH((CUADRO!M$5&amp;$E20),'Hoja de Trabajo para listado'!$AB$151:$BA$151,0)),0)+IFERROR(INDEX('Hoja de Trabajo para listado'!$BC$155:$CB$1048576,MATCH($A20,'Hoja de Trabajo para listado'!$BC$155:$BC$1048576,0),MATCH((CUADRO!M$5&amp;$E20),'Hoja de Trabajo para listado'!$BC$151:$CB$151,0)),0)+IFERROR(INDEX('Hoja de Trabajo para listado'!$DE$153:$DG$274,MATCH($A20,'Hoja de Trabajo para listado'!$DE$153:$DE$1048576,0),MATCH((CUADRO!M$5&amp;$E20),'Hoja de Trabajo para listado'!$DE$151:$DG$151,0)),0)+IFERROR(INDEX('Hoja de Trabajo para listado'!$CD$155:$DC$1048576,MATCH($A20,'Hoja de Trabajo para listado'!$CD$155:$CD$1048576,0),MATCH((CUADRO!M$5&amp;$E20),'Hoja de Trabajo para listado'!$CD$151:$DC$151,0)),0)</f>
        <v>0</v>
      </c>
      <c r="N20" s="255">
        <f ca="1">+IFERROR(INDEX('Hoja de Trabajo para listado'!$A$155:$Z$1048576,MATCH($A20,'Hoja de Trabajo para listado'!$A$155:$A$1048576,0),MATCH((CUADRO!N$5&amp;$E20),'Hoja de Trabajo para listado'!$A$151:$Z$151,0)),0)+IFERROR(INDEX('Hoja de Trabajo para listado'!$AB$155:$BA$1048576,MATCH($A20,'Hoja de Trabajo para listado'!$AB$155:$AB$1048576,0),MATCH((CUADRO!N$5&amp;$E20),'Hoja de Trabajo para listado'!$AB$151:$BA$151,0)),0)+IFERROR(INDEX('Hoja de Trabajo para listado'!$BC$155:$CB$1048576,MATCH($A20,'Hoja de Trabajo para listado'!$BC$155:$BC$1048576,0),MATCH((CUADRO!N$5&amp;$E20),'Hoja de Trabajo para listado'!$BC$151:$CB$151,0)),0)+IFERROR(INDEX('Hoja de Trabajo para listado'!$DE$153:$DG$274,MATCH($A20,'Hoja de Trabajo para listado'!$DE$153:$DE$1048576,0),MATCH((CUADRO!N$5&amp;$E20),'Hoja de Trabajo para listado'!$DE$151:$DG$151,0)),0)+IFERROR(INDEX('Hoja de Trabajo para listado'!$CD$155:$DC$1048576,MATCH($A20,'Hoja de Trabajo para listado'!$CD$155:$CD$1048576,0),MATCH((CUADRO!N$5&amp;$E20),'Hoja de Trabajo para listado'!$CD$151:$DC$151,0)),0)</f>
        <v>0</v>
      </c>
      <c r="O20" s="255">
        <f ca="1">+IFERROR(INDEX('Hoja de Trabajo para listado'!$A$155:$Z$1048576,MATCH($A20,'Hoja de Trabajo para listado'!$A$155:$A$1048576,0),MATCH((CUADRO!O$5&amp;$E20),'Hoja de Trabajo para listado'!$A$151:$Z$151,0)),0)+IFERROR(INDEX('Hoja de Trabajo para listado'!$AB$155:$BA$1048576,MATCH($A20,'Hoja de Trabajo para listado'!$AB$155:$AB$1048576,0),MATCH((CUADRO!O$5&amp;$E20),'Hoja de Trabajo para listado'!$AB$151:$BA$151,0)),0)+IFERROR(INDEX('Hoja de Trabajo para listado'!$BC$155:$CB$1048576,MATCH($A20,'Hoja de Trabajo para listado'!$BC$155:$BC$1048576,0),MATCH((CUADRO!O$5&amp;$E20),'Hoja de Trabajo para listado'!$BC$151:$CB$151,0)),0)+IFERROR(INDEX('Hoja de Trabajo para listado'!$DE$153:$DG$274,MATCH($A20,'Hoja de Trabajo para listado'!$DE$153:$DE$1048576,0),MATCH((CUADRO!O$5&amp;$E20),'Hoja de Trabajo para listado'!$DE$151:$DG$151,0)),0)+IFERROR(INDEX('Hoja de Trabajo para listado'!$CD$155:$DC$1048576,MATCH($A20,'Hoja de Trabajo para listado'!$CD$155:$CD$1048576,0),MATCH((CUADRO!O$5&amp;$E20),'Hoja de Trabajo para listado'!$CD$151:$DC$151,0)),0)</f>
        <v>0</v>
      </c>
      <c r="P20" s="255">
        <f ca="1">+IFERROR(INDEX('Hoja de Trabajo para listado'!$A$155:$Z$1048576,MATCH($A20,'Hoja de Trabajo para listado'!$A$155:$A$1048576,0),MATCH((CUADRO!P$5&amp;$E20),'Hoja de Trabajo para listado'!$A$151:$Z$151,0)),0)+IFERROR(INDEX('Hoja de Trabajo para listado'!$AB$155:$BA$1048576,MATCH($A20,'Hoja de Trabajo para listado'!$AB$155:$AB$1048576,0),MATCH((CUADRO!P$5&amp;$E20),'Hoja de Trabajo para listado'!$AB$151:$BA$151,0)),0)+IFERROR(INDEX('Hoja de Trabajo para listado'!$BC$155:$CB$1048576,MATCH($A20,'Hoja de Trabajo para listado'!$BC$155:$BC$1048576,0),MATCH((CUADRO!P$5&amp;$E20),'Hoja de Trabajo para listado'!$BC$151:$CB$151,0)),0)+IFERROR(INDEX('Hoja de Trabajo para listado'!$DE$153:$DG$274,MATCH($A20,'Hoja de Trabajo para listado'!$DE$153:$DE$1048576,0),MATCH((CUADRO!P$5&amp;$E20),'Hoja de Trabajo para listado'!$DE$151:$DG$151,0)),0)+IFERROR(INDEX('Hoja de Trabajo para listado'!$CD$155:$DC$1048576,MATCH($A20,'Hoja de Trabajo para listado'!$CD$155:$CD$1048576,0),MATCH((CUADRO!P$5&amp;$E20),'Hoja de Trabajo para listado'!$CD$151:$DC$151,0)),0)</f>
        <v>0</v>
      </c>
      <c r="Q20" s="255">
        <f ca="1">+IFERROR(INDEX('Hoja de Trabajo para listado'!$A$155:$Z$1048576,MATCH($A20,'Hoja de Trabajo para listado'!$A$155:$A$1048576,0),MATCH((CUADRO!Q$5&amp;$E20),'Hoja de Trabajo para listado'!$A$151:$Z$151,0)),0)+IFERROR(INDEX('Hoja de Trabajo para listado'!$AB$155:$BA$1048576,MATCH($A20,'Hoja de Trabajo para listado'!$AB$155:$AB$1048576,0),MATCH((CUADRO!Q$5&amp;$E20),'Hoja de Trabajo para listado'!$AB$151:$BA$151,0)),0)+IFERROR(INDEX('Hoja de Trabajo para listado'!$BC$155:$CB$1048576,MATCH($A20,'Hoja de Trabajo para listado'!$BC$155:$BC$1048576,0),MATCH((CUADRO!Q$5&amp;$E20),'Hoja de Trabajo para listado'!$BC$151:$CB$151,0)),0)+IFERROR(INDEX('Hoja de Trabajo para listado'!$DE$153:$DG$274,MATCH($A20,'Hoja de Trabajo para listado'!$DE$153:$DE$1048576,0),MATCH((CUADRO!Q$5&amp;$E20),'Hoja de Trabajo para listado'!$DE$151:$DG$151,0)),0)+IFERROR(INDEX('Hoja de Trabajo para listado'!$CD$155:$DC$1048576,MATCH($A20,'Hoja de Trabajo para listado'!$CD$155:$CD$1048576,0),MATCH((CUADRO!Q$5&amp;$E20),'Hoja de Trabajo para listado'!$CD$151:$DC$151,0)),0)</f>
        <v>0</v>
      </c>
      <c r="R20" s="255">
        <f t="shared" ca="1" si="0"/>
        <v>0</v>
      </c>
      <c r="S20" s="255"/>
      <c r="T20" s="255">
        <f ca="1">+T21</f>
        <v>0</v>
      </c>
      <c r="U20" s="254">
        <f t="shared" si="1"/>
        <v>1</v>
      </c>
      <c r="V20" s="362" t="e">
        <f>+VLOOKUP(A20,bd_lista!$A$3:$E$590,5,FALSE)</f>
        <v>#N/A</v>
      </c>
      <c r="W20" s="272" t="e">
        <f>+V20</f>
        <v>#N/A</v>
      </c>
      <c r="X20" s="254">
        <f>+A20</f>
        <v>48</v>
      </c>
      <c r="Y20" s="254" t="e">
        <f>+VLOOKUP(X20,bd_lista!$A$3:$C$590,3,FALSE)</f>
        <v>#N/A</v>
      </c>
      <c r="Z20" s="258">
        <f>+X20</f>
        <v>48</v>
      </c>
      <c r="AA20" s="259" t="e">
        <f>+Y20</f>
        <v>#N/A</v>
      </c>
    </row>
    <row r="21" spans="1:27" ht="15" hidden="1" customHeight="1">
      <c r="A21" s="32">
        <v>48</v>
      </c>
      <c r="B21" s="307"/>
      <c r="C21" s="362" t="e">
        <f>+VLOOKUP(A21,bd_lista!$A$3:$C$590,3,FALSE)</f>
        <v>#N/A</v>
      </c>
      <c r="D21" s="362"/>
      <c r="E21" s="362" t="s">
        <v>1314</v>
      </c>
      <c r="F21" s="257">
        <f ca="1">+IFERROR(INDEX('Hoja de Trabajo para listado'!$A$155:$Z$1048576,MATCH($A21,'Hoja de Trabajo para listado'!$A$155:$A$1048576,0),MATCH((CUADRO!F$5&amp;$E21),'Hoja de Trabajo para listado'!$A$151:$Z$151,0)),0)+IFERROR(INDEX('Hoja de Trabajo para listado'!$AB$155:$BA$1048576,MATCH($A21,'Hoja de Trabajo para listado'!$AB$155:$AB$1048576,0),MATCH((CUADRO!F$5&amp;$E21),'Hoja de Trabajo para listado'!$AB$151:$BA$151,0)),0)+IFERROR(INDEX('Hoja de Trabajo para listado'!$BC$155:$CB$1048576,MATCH($A21,'Hoja de Trabajo para listado'!$BC$155:$BC$1048576,0),MATCH((CUADRO!F$5&amp;$E21),'Hoja de Trabajo para listado'!$BC$151:$CB$151,0)),0)+IFERROR(INDEX('Hoja de Trabajo para listado'!$DE$153:$DG$274,MATCH($A21,'Hoja de Trabajo para listado'!$DE$153:$DE$1048576,0),MATCH((CUADRO!F$5&amp;$E21),'Hoja de Trabajo para listado'!$DE$151:$DG$151,0)),0)+IFERROR(INDEX('Hoja de Trabajo para listado'!$CD$155:$DC$1048576,MATCH($A21,'Hoja de Trabajo para listado'!$CD$155:$CD$1048576,0),MATCH((CUADRO!F$5&amp;$E21),'Hoja de Trabajo para listado'!$CD$151:$DC$151,0)),0)</f>
        <v>0</v>
      </c>
      <c r="G21" s="257">
        <f ca="1">+IFERROR(INDEX('Hoja de Trabajo para listado'!$A$155:$Z$1048576,MATCH($A21,'Hoja de Trabajo para listado'!$A$155:$A$1048576,0),MATCH((CUADRO!G$5&amp;$E21),'Hoja de Trabajo para listado'!$A$151:$Z$151,0)),0)+IFERROR(INDEX('Hoja de Trabajo para listado'!$AB$155:$BA$1048576,MATCH($A21,'Hoja de Trabajo para listado'!$AB$155:$AB$1048576,0),MATCH((CUADRO!G$5&amp;$E21),'Hoja de Trabajo para listado'!$AB$151:$BA$151,0)),0)+IFERROR(INDEX('Hoja de Trabajo para listado'!$BC$155:$CB$1048576,MATCH($A21,'Hoja de Trabajo para listado'!$BC$155:$BC$1048576,0),MATCH((CUADRO!G$5&amp;$E21),'Hoja de Trabajo para listado'!$BC$151:$CB$151,0)),0)+IFERROR(INDEX('Hoja de Trabajo para listado'!$DE$153:$DG$274,MATCH($A21,'Hoja de Trabajo para listado'!$DE$153:$DE$1048576,0),MATCH((CUADRO!G$5&amp;$E21),'Hoja de Trabajo para listado'!$DE$151:$DG$151,0)),0)+IFERROR(INDEX('Hoja de Trabajo para listado'!$CD$155:$DC$1048576,MATCH($A21,'Hoja de Trabajo para listado'!$CD$155:$CD$1048576,0),MATCH((CUADRO!G$5&amp;$E21),'Hoja de Trabajo para listado'!$CD$151:$DC$151,0)),0)</f>
        <v>0</v>
      </c>
      <c r="H21" s="257">
        <f ca="1">+IFERROR(INDEX('Hoja de Trabajo para listado'!$A$155:$Z$1048576,MATCH($A21,'Hoja de Trabajo para listado'!$A$155:$A$1048576,0),MATCH((CUADRO!H$5&amp;$E21),'Hoja de Trabajo para listado'!$A$151:$Z$151,0)),0)+IFERROR(INDEX('Hoja de Trabajo para listado'!$AB$155:$BA$1048576,MATCH($A21,'Hoja de Trabajo para listado'!$AB$155:$AB$1048576,0),MATCH((CUADRO!H$5&amp;$E21),'Hoja de Trabajo para listado'!$AB$151:$BA$151,0)),0)+IFERROR(INDEX('Hoja de Trabajo para listado'!$BC$155:$CB$1048576,MATCH($A21,'Hoja de Trabajo para listado'!$BC$155:$BC$1048576,0),MATCH((CUADRO!H$5&amp;$E21),'Hoja de Trabajo para listado'!$BC$151:$CB$151,0)),0)+IFERROR(INDEX('Hoja de Trabajo para listado'!$DE$153:$DG$274,MATCH($A21,'Hoja de Trabajo para listado'!$DE$153:$DE$1048576,0),MATCH((CUADRO!H$5&amp;$E21),'Hoja de Trabajo para listado'!$DE$151:$DG$151,0)),0)+IFERROR(INDEX('Hoja de Trabajo para listado'!$CD$155:$DC$1048576,MATCH($A21,'Hoja de Trabajo para listado'!$CD$155:$CD$1048576,0),MATCH((CUADRO!H$5&amp;$E21),'Hoja de Trabajo para listado'!$CD$151:$DC$151,0)),0)</f>
        <v>0</v>
      </c>
      <c r="I21" s="257">
        <f ca="1">+IFERROR(INDEX('Hoja de Trabajo para listado'!$A$155:$Z$1048576,MATCH($A21,'Hoja de Trabajo para listado'!$A$155:$A$1048576,0),MATCH((CUADRO!I$5&amp;$E21),'Hoja de Trabajo para listado'!$A$151:$Z$151,0)),0)+IFERROR(INDEX('Hoja de Trabajo para listado'!$AB$155:$BA$1048576,MATCH($A21,'Hoja de Trabajo para listado'!$AB$155:$AB$1048576,0),MATCH((CUADRO!I$5&amp;$E21),'Hoja de Trabajo para listado'!$AB$151:$BA$151,0)),0)+IFERROR(INDEX('Hoja de Trabajo para listado'!$BC$155:$CB$1048576,MATCH($A21,'Hoja de Trabajo para listado'!$BC$155:$BC$1048576,0),MATCH((CUADRO!I$5&amp;$E21),'Hoja de Trabajo para listado'!$BC$151:$CB$151,0)),0)+IFERROR(INDEX('Hoja de Trabajo para listado'!$DE$153:$DG$274,MATCH($A21,'Hoja de Trabajo para listado'!$DE$153:$DE$1048576,0),MATCH((CUADRO!I$5&amp;$E21),'Hoja de Trabajo para listado'!$DE$151:$DG$151,0)),0)+IFERROR(INDEX('Hoja de Trabajo para listado'!$CD$155:$DC$1048576,MATCH($A21,'Hoja de Trabajo para listado'!$CD$155:$CD$1048576,0),MATCH((CUADRO!I$5&amp;$E21),'Hoja de Trabajo para listado'!$CD$151:$DC$151,0)),0)</f>
        <v>0</v>
      </c>
      <c r="J21" s="257">
        <f ca="1">+IFERROR(INDEX('Hoja de Trabajo para listado'!$A$155:$Z$1048576,MATCH($A21,'Hoja de Trabajo para listado'!$A$155:$A$1048576,0),MATCH((CUADRO!J$5&amp;$E21),'Hoja de Trabajo para listado'!$A$151:$Z$151,0)),0)+IFERROR(INDEX('Hoja de Trabajo para listado'!$AB$155:$BA$1048576,MATCH($A21,'Hoja de Trabajo para listado'!$AB$155:$AB$1048576,0),MATCH((CUADRO!J$5&amp;$E21),'Hoja de Trabajo para listado'!$AB$151:$BA$151,0)),0)+IFERROR(INDEX('Hoja de Trabajo para listado'!$BC$155:$CB$1048576,MATCH($A21,'Hoja de Trabajo para listado'!$BC$155:$BC$1048576,0),MATCH((CUADRO!J$5&amp;$E21),'Hoja de Trabajo para listado'!$BC$151:$CB$151,0)),0)+IFERROR(INDEX('Hoja de Trabajo para listado'!$DE$153:$DG$274,MATCH($A21,'Hoja de Trabajo para listado'!$DE$153:$DE$1048576,0),MATCH((CUADRO!J$5&amp;$E21),'Hoja de Trabajo para listado'!$DE$151:$DG$151,0)),0)+IFERROR(INDEX('Hoja de Trabajo para listado'!$CD$155:$DC$1048576,MATCH($A21,'Hoja de Trabajo para listado'!$CD$155:$CD$1048576,0),MATCH((CUADRO!J$5&amp;$E21),'Hoja de Trabajo para listado'!$CD$151:$DC$151,0)),0)</f>
        <v>0</v>
      </c>
      <c r="K21" s="257">
        <f ca="1">+IFERROR(INDEX('Hoja de Trabajo para listado'!$A$155:$Z$1048576,MATCH($A21,'Hoja de Trabajo para listado'!$A$155:$A$1048576,0),MATCH((CUADRO!K$5&amp;$E21),'Hoja de Trabajo para listado'!$A$151:$Z$151,0)),0)+IFERROR(INDEX('Hoja de Trabajo para listado'!$AB$155:$BA$1048576,MATCH($A21,'Hoja de Trabajo para listado'!$AB$155:$AB$1048576,0),MATCH((CUADRO!K$5&amp;$E21),'Hoja de Trabajo para listado'!$AB$151:$BA$151,0)),0)+IFERROR(INDEX('Hoja de Trabajo para listado'!$BC$155:$CB$1048576,MATCH($A21,'Hoja de Trabajo para listado'!$BC$155:$BC$1048576,0),MATCH((CUADRO!K$5&amp;$E21),'Hoja de Trabajo para listado'!$BC$151:$CB$151,0)),0)+IFERROR(INDEX('Hoja de Trabajo para listado'!$DE$153:$DG$274,MATCH($A21,'Hoja de Trabajo para listado'!$DE$153:$DE$1048576,0),MATCH((CUADRO!K$5&amp;$E21),'Hoja de Trabajo para listado'!$DE$151:$DG$151,0)),0)+IFERROR(INDEX('Hoja de Trabajo para listado'!$CD$155:$DC$1048576,MATCH($A21,'Hoja de Trabajo para listado'!$CD$155:$CD$1048576,0),MATCH((CUADRO!K$5&amp;$E21),'Hoja de Trabajo para listado'!$CD$151:$DC$151,0)),0)</f>
        <v>0</v>
      </c>
      <c r="L21" s="257">
        <f ca="1">+IFERROR(INDEX('Hoja de Trabajo para listado'!$A$155:$Z$1048576,MATCH($A21,'Hoja de Trabajo para listado'!$A$155:$A$1048576,0),MATCH((CUADRO!L$5&amp;$E21),'Hoja de Trabajo para listado'!$A$151:$Z$151,0)),0)+IFERROR(INDEX('Hoja de Trabajo para listado'!$AB$155:$BA$1048576,MATCH($A21,'Hoja de Trabajo para listado'!$AB$155:$AB$1048576,0),MATCH((CUADRO!L$5&amp;$E21),'Hoja de Trabajo para listado'!$AB$151:$BA$151,0)),0)+IFERROR(INDEX('Hoja de Trabajo para listado'!$BC$155:$CB$1048576,MATCH($A21,'Hoja de Trabajo para listado'!$BC$155:$BC$1048576,0),MATCH((CUADRO!L$5&amp;$E21),'Hoja de Trabajo para listado'!$BC$151:$CB$151,0)),0)+IFERROR(INDEX('Hoja de Trabajo para listado'!$DE$153:$DG$274,MATCH($A21,'Hoja de Trabajo para listado'!$DE$153:$DE$1048576,0),MATCH((CUADRO!L$5&amp;$E21),'Hoja de Trabajo para listado'!$DE$151:$DG$151,0)),0)+IFERROR(INDEX('Hoja de Trabajo para listado'!$CD$155:$DC$1048576,MATCH($A21,'Hoja de Trabajo para listado'!$CD$155:$CD$1048576,0),MATCH((CUADRO!L$5&amp;$E21),'Hoja de Trabajo para listado'!$CD$151:$DC$151,0)),0)</f>
        <v>0</v>
      </c>
      <c r="M21" s="257">
        <f ca="1">+IFERROR(INDEX('Hoja de Trabajo para listado'!$A$155:$Z$1048576,MATCH($A21,'Hoja de Trabajo para listado'!$A$155:$A$1048576,0),MATCH((CUADRO!M$5&amp;$E21),'Hoja de Trabajo para listado'!$A$151:$Z$151,0)),0)+IFERROR(INDEX('Hoja de Trabajo para listado'!$AB$155:$BA$1048576,MATCH($A21,'Hoja de Trabajo para listado'!$AB$155:$AB$1048576,0),MATCH((CUADRO!M$5&amp;$E21),'Hoja de Trabajo para listado'!$AB$151:$BA$151,0)),0)+IFERROR(INDEX('Hoja de Trabajo para listado'!$BC$155:$CB$1048576,MATCH($A21,'Hoja de Trabajo para listado'!$BC$155:$BC$1048576,0),MATCH((CUADRO!M$5&amp;$E21),'Hoja de Trabajo para listado'!$BC$151:$CB$151,0)),0)+IFERROR(INDEX('Hoja de Trabajo para listado'!$DE$153:$DG$274,MATCH($A21,'Hoja de Trabajo para listado'!$DE$153:$DE$1048576,0),MATCH((CUADRO!M$5&amp;$E21),'Hoja de Trabajo para listado'!$DE$151:$DG$151,0)),0)+IFERROR(INDEX('Hoja de Trabajo para listado'!$CD$155:$DC$1048576,MATCH($A21,'Hoja de Trabajo para listado'!$CD$155:$CD$1048576,0),MATCH((CUADRO!M$5&amp;$E21),'Hoja de Trabajo para listado'!$CD$151:$DC$151,0)),0)</f>
        <v>0</v>
      </c>
      <c r="N21" s="257">
        <f ca="1">+IFERROR(INDEX('Hoja de Trabajo para listado'!$A$155:$Z$1048576,MATCH($A21,'Hoja de Trabajo para listado'!$A$155:$A$1048576,0),MATCH((CUADRO!N$5&amp;$E21),'Hoja de Trabajo para listado'!$A$151:$Z$151,0)),0)+IFERROR(INDEX('Hoja de Trabajo para listado'!$AB$155:$BA$1048576,MATCH($A21,'Hoja de Trabajo para listado'!$AB$155:$AB$1048576,0),MATCH((CUADRO!N$5&amp;$E21),'Hoja de Trabajo para listado'!$AB$151:$BA$151,0)),0)+IFERROR(INDEX('Hoja de Trabajo para listado'!$BC$155:$CB$1048576,MATCH($A21,'Hoja de Trabajo para listado'!$BC$155:$BC$1048576,0),MATCH((CUADRO!N$5&amp;$E21),'Hoja de Trabajo para listado'!$BC$151:$CB$151,0)),0)+IFERROR(INDEX('Hoja de Trabajo para listado'!$DE$153:$DG$274,MATCH($A21,'Hoja de Trabajo para listado'!$DE$153:$DE$1048576,0),MATCH((CUADRO!N$5&amp;$E21),'Hoja de Trabajo para listado'!$DE$151:$DG$151,0)),0)+IFERROR(INDEX('Hoja de Trabajo para listado'!$CD$155:$DC$1048576,MATCH($A21,'Hoja de Trabajo para listado'!$CD$155:$CD$1048576,0),MATCH((CUADRO!N$5&amp;$E21),'Hoja de Trabajo para listado'!$CD$151:$DC$151,0)),0)</f>
        <v>0</v>
      </c>
      <c r="O21" s="257">
        <f ca="1">+IFERROR(INDEX('Hoja de Trabajo para listado'!$A$155:$Z$1048576,MATCH($A21,'Hoja de Trabajo para listado'!$A$155:$A$1048576,0),MATCH((CUADRO!O$5&amp;$E21),'Hoja de Trabajo para listado'!$A$151:$Z$151,0)),0)+IFERROR(INDEX('Hoja de Trabajo para listado'!$AB$155:$BA$1048576,MATCH($A21,'Hoja de Trabajo para listado'!$AB$155:$AB$1048576,0),MATCH((CUADRO!O$5&amp;$E21),'Hoja de Trabajo para listado'!$AB$151:$BA$151,0)),0)+IFERROR(INDEX('Hoja de Trabajo para listado'!$BC$155:$CB$1048576,MATCH($A21,'Hoja de Trabajo para listado'!$BC$155:$BC$1048576,0),MATCH((CUADRO!O$5&amp;$E21),'Hoja de Trabajo para listado'!$BC$151:$CB$151,0)),0)+IFERROR(INDEX('Hoja de Trabajo para listado'!$DE$153:$DG$274,MATCH($A21,'Hoja de Trabajo para listado'!$DE$153:$DE$1048576,0),MATCH((CUADRO!O$5&amp;$E21),'Hoja de Trabajo para listado'!$DE$151:$DG$151,0)),0)+IFERROR(INDEX('Hoja de Trabajo para listado'!$CD$155:$DC$1048576,MATCH($A21,'Hoja de Trabajo para listado'!$CD$155:$CD$1048576,0),MATCH((CUADRO!O$5&amp;$E21),'Hoja de Trabajo para listado'!$CD$151:$DC$151,0)),0)</f>
        <v>0</v>
      </c>
      <c r="P21" s="257">
        <f ca="1">+IFERROR(INDEX('Hoja de Trabajo para listado'!$A$155:$Z$1048576,MATCH($A21,'Hoja de Trabajo para listado'!$A$155:$A$1048576,0),MATCH((CUADRO!P$5&amp;$E21),'Hoja de Trabajo para listado'!$A$151:$Z$151,0)),0)+IFERROR(INDEX('Hoja de Trabajo para listado'!$AB$155:$BA$1048576,MATCH($A21,'Hoja de Trabajo para listado'!$AB$155:$AB$1048576,0),MATCH((CUADRO!P$5&amp;$E21),'Hoja de Trabajo para listado'!$AB$151:$BA$151,0)),0)+IFERROR(INDEX('Hoja de Trabajo para listado'!$BC$155:$CB$1048576,MATCH($A21,'Hoja de Trabajo para listado'!$BC$155:$BC$1048576,0),MATCH((CUADRO!P$5&amp;$E21),'Hoja de Trabajo para listado'!$BC$151:$CB$151,0)),0)+IFERROR(INDEX('Hoja de Trabajo para listado'!$DE$153:$DG$274,MATCH($A21,'Hoja de Trabajo para listado'!$DE$153:$DE$1048576,0),MATCH((CUADRO!P$5&amp;$E21),'Hoja de Trabajo para listado'!$DE$151:$DG$151,0)),0)+IFERROR(INDEX('Hoja de Trabajo para listado'!$CD$155:$DC$1048576,MATCH($A21,'Hoja de Trabajo para listado'!$CD$155:$CD$1048576,0),MATCH((CUADRO!P$5&amp;$E21),'Hoja de Trabajo para listado'!$CD$151:$DC$151,0)),0)</f>
        <v>0</v>
      </c>
      <c r="Q21" s="257">
        <f ca="1">+IFERROR(INDEX('Hoja de Trabajo para listado'!$A$155:$Z$1048576,MATCH($A21,'Hoja de Trabajo para listado'!$A$155:$A$1048576,0),MATCH((CUADRO!Q$5&amp;$E21),'Hoja de Trabajo para listado'!$A$151:$Z$151,0)),0)+IFERROR(INDEX('Hoja de Trabajo para listado'!$AB$155:$BA$1048576,MATCH($A21,'Hoja de Trabajo para listado'!$AB$155:$AB$1048576,0),MATCH((CUADRO!Q$5&amp;$E21),'Hoja de Trabajo para listado'!$AB$151:$BA$151,0)),0)+IFERROR(INDEX('Hoja de Trabajo para listado'!$BC$155:$CB$1048576,MATCH($A21,'Hoja de Trabajo para listado'!$BC$155:$BC$1048576,0),MATCH((CUADRO!Q$5&amp;$E21),'Hoja de Trabajo para listado'!$BC$151:$CB$151,0)),0)+IFERROR(INDEX('Hoja de Trabajo para listado'!$DE$153:$DG$274,MATCH($A21,'Hoja de Trabajo para listado'!$DE$153:$DE$1048576,0),MATCH((CUADRO!Q$5&amp;$E21),'Hoja de Trabajo para listado'!$DE$151:$DG$151,0)),0)+IFERROR(INDEX('Hoja de Trabajo para listado'!$CD$155:$DC$1048576,MATCH($A21,'Hoja de Trabajo para listado'!$CD$155:$CD$1048576,0),MATCH((CUADRO!Q$5&amp;$E21),'Hoja de Trabajo para listado'!$CD$151:$DC$151,0)),0)</f>
        <v>0</v>
      </c>
      <c r="R21" s="257">
        <f t="shared" ca="1" si="0"/>
        <v>0</v>
      </c>
      <c r="S21" s="257">
        <f ca="1">+R20+R21</f>
        <v>0</v>
      </c>
      <c r="T21" s="257">
        <f ca="1">+S21</f>
        <v>0</v>
      </c>
      <c r="U21" s="256">
        <f t="shared" si="1"/>
        <v>2</v>
      </c>
      <c r="V21" s="362" t="e">
        <f>+VLOOKUP(A21,bd_lista!$A$3:$E$590,5,FALSE)</f>
        <v>#N/A</v>
      </c>
      <c r="W21" s="260"/>
      <c r="X21" s="254">
        <f>+A21</f>
        <v>48</v>
      </c>
      <c r="Y21" s="254" t="e">
        <f>+VLOOKUP(X21,bd_lista!$A$3:$C$590,3,FALSE)</f>
        <v>#N/A</v>
      </c>
      <c r="Z21" s="258"/>
      <c r="AA21" s="259"/>
    </row>
    <row r="22" spans="1:27" ht="15" hidden="1" customHeight="1">
      <c r="A22" s="264">
        <v>0</v>
      </c>
      <c r="B22" s="306">
        <f>+A22</f>
        <v>0</v>
      </c>
      <c r="C22" s="259" t="e">
        <f>+VLOOKUP(A22,bd_lista!$A$3:$C$590,3,FALSE)</f>
        <v>#N/A</v>
      </c>
      <c r="D22" s="259" t="e">
        <f>+C22</f>
        <v>#N/A</v>
      </c>
      <c r="E22" s="254" t="s">
        <v>1313</v>
      </c>
      <c r="F22" s="255">
        <f ca="1">+IFERROR(INDEX('Hoja de Trabajo para listado'!$A$155:$Z$1048576,MATCH($A22,'Hoja de Trabajo para listado'!$A$155:$A$1048576,0),MATCH((CUADRO!F$5&amp;$E22),'Hoja de Trabajo para listado'!$A$151:$Z$151,0)),0)+IFERROR(INDEX('Hoja de Trabajo para listado'!$AB$155:$BA$1048576,MATCH($A22,'Hoja de Trabajo para listado'!$AB$155:$AB$1048576,0),MATCH((CUADRO!F$5&amp;$E22),'Hoja de Trabajo para listado'!$AB$151:$BA$151,0)),0)+IFERROR(INDEX('Hoja de Trabajo para listado'!$BC$155:$CB$1048576,MATCH($A22,'Hoja de Trabajo para listado'!$BC$155:$BC$1048576,0),MATCH((CUADRO!F$5&amp;$E22),'Hoja de Trabajo para listado'!$BC$151:$CB$151,0)),0)+IFERROR(INDEX('Hoja de Trabajo para listado'!$DE$153:$DG$274,MATCH($A22,'Hoja de Trabajo para listado'!$DE$153:$DE$1048576,0),MATCH((CUADRO!F$5&amp;$E22),'Hoja de Trabajo para listado'!$DE$151:$DG$151,0)),0)+IFERROR(INDEX('Hoja de Trabajo para listado'!$CD$155:$DC$1048576,MATCH($A22,'Hoja de Trabajo para listado'!$CD$155:$CD$1048576,0),MATCH((CUADRO!F$5&amp;$E22),'Hoja de Trabajo para listado'!$CD$151:$DC$151,0)),0)</f>
        <v>0</v>
      </c>
      <c r="G22" s="255">
        <f ca="1">+IFERROR(INDEX('Hoja de Trabajo para listado'!$A$155:$Z$1048576,MATCH($A22,'Hoja de Trabajo para listado'!$A$155:$A$1048576,0),MATCH((CUADRO!G$5&amp;$E22),'Hoja de Trabajo para listado'!$A$151:$Z$151,0)),0)+IFERROR(INDEX('Hoja de Trabajo para listado'!$AB$155:$BA$1048576,MATCH($A22,'Hoja de Trabajo para listado'!$AB$155:$AB$1048576,0),MATCH((CUADRO!G$5&amp;$E22),'Hoja de Trabajo para listado'!$AB$151:$BA$151,0)),0)+IFERROR(INDEX('Hoja de Trabajo para listado'!$BC$155:$CB$1048576,MATCH($A22,'Hoja de Trabajo para listado'!$BC$155:$BC$1048576,0),MATCH((CUADRO!G$5&amp;$E22),'Hoja de Trabajo para listado'!$BC$151:$CB$151,0)),0)+IFERROR(INDEX('Hoja de Trabajo para listado'!$DE$153:$DG$274,MATCH($A22,'Hoja de Trabajo para listado'!$DE$153:$DE$1048576,0),MATCH((CUADRO!G$5&amp;$E22),'Hoja de Trabajo para listado'!$DE$151:$DG$151,0)),0)+IFERROR(INDEX('Hoja de Trabajo para listado'!$CD$155:$DC$1048576,MATCH($A22,'Hoja de Trabajo para listado'!$CD$155:$CD$1048576,0),MATCH((CUADRO!G$5&amp;$E22),'Hoja de Trabajo para listado'!$CD$151:$DC$151,0)),0)</f>
        <v>0</v>
      </c>
      <c r="H22" s="255">
        <f ca="1">+IFERROR(INDEX('Hoja de Trabajo para listado'!$A$155:$Z$1048576,MATCH($A22,'Hoja de Trabajo para listado'!$A$155:$A$1048576,0),MATCH((CUADRO!H$5&amp;$E22),'Hoja de Trabajo para listado'!$A$151:$Z$151,0)),0)+IFERROR(INDEX('Hoja de Trabajo para listado'!$AB$155:$BA$1048576,MATCH($A22,'Hoja de Trabajo para listado'!$AB$155:$AB$1048576,0),MATCH((CUADRO!H$5&amp;$E22),'Hoja de Trabajo para listado'!$AB$151:$BA$151,0)),0)+IFERROR(INDEX('Hoja de Trabajo para listado'!$BC$155:$CB$1048576,MATCH($A22,'Hoja de Trabajo para listado'!$BC$155:$BC$1048576,0),MATCH((CUADRO!H$5&amp;$E22),'Hoja de Trabajo para listado'!$BC$151:$CB$151,0)),0)+IFERROR(INDEX('Hoja de Trabajo para listado'!$DE$153:$DG$274,MATCH($A22,'Hoja de Trabajo para listado'!$DE$153:$DE$1048576,0),MATCH((CUADRO!H$5&amp;$E22),'Hoja de Trabajo para listado'!$DE$151:$DG$151,0)),0)+IFERROR(INDEX('Hoja de Trabajo para listado'!$CD$155:$DC$1048576,MATCH($A22,'Hoja de Trabajo para listado'!$CD$155:$CD$1048576,0),MATCH((CUADRO!H$5&amp;$E22),'Hoja de Trabajo para listado'!$CD$151:$DC$151,0)),0)</f>
        <v>0</v>
      </c>
      <c r="I22" s="255">
        <f ca="1">+IFERROR(INDEX('Hoja de Trabajo para listado'!$A$155:$Z$1048576,MATCH($A22,'Hoja de Trabajo para listado'!$A$155:$A$1048576,0),MATCH((CUADRO!I$5&amp;$E22),'Hoja de Trabajo para listado'!$A$151:$Z$151,0)),0)+IFERROR(INDEX('Hoja de Trabajo para listado'!$AB$155:$BA$1048576,MATCH($A22,'Hoja de Trabajo para listado'!$AB$155:$AB$1048576,0),MATCH((CUADRO!I$5&amp;$E22),'Hoja de Trabajo para listado'!$AB$151:$BA$151,0)),0)+IFERROR(INDEX('Hoja de Trabajo para listado'!$BC$155:$CB$1048576,MATCH($A22,'Hoja de Trabajo para listado'!$BC$155:$BC$1048576,0),MATCH((CUADRO!I$5&amp;$E22),'Hoja de Trabajo para listado'!$BC$151:$CB$151,0)),0)+IFERROR(INDEX('Hoja de Trabajo para listado'!$DE$153:$DG$274,MATCH($A22,'Hoja de Trabajo para listado'!$DE$153:$DE$1048576,0),MATCH((CUADRO!I$5&amp;$E22),'Hoja de Trabajo para listado'!$DE$151:$DG$151,0)),0)+IFERROR(INDEX('Hoja de Trabajo para listado'!$CD$155:$DC$1048576,MATCH($A22,'Hoja de Trabajo para listado'!$CD$155:$CD$1048576,0),MATCH((CUADRO!I$5&amp;$E22),'Hoja de Trabajo para listado'!$CD$151:$DC$151,0)),0)</f>
        <v>0</v>
      </c>
      <c r="J22" s="255">
        <f ca="1">+IFERROR(INDEX('Hoja de Trabajo para listado'!$A$155:$Z$1048576,MATCH($A22,'Hoja de Trabajo para listado'!$A$155:$A$1048576,0),MATCH((CUADRO!J$5&amp;$E22),'Hoja de Trabajo para listado'!$A$151:$Z$151,0)),0)+IFERROR(INDEX('Hoja de Trabajo para listado'!$AB$155:$BA$1048576,MATCH($A22,'Hoja de Trabajo para listado'!$AB$155:$AB$1048576,0),MATCH((CUADRO!J$5&amp;$E22),'Hoja de Trabajo para listado'!$AB$151:$BA$151,0)),0)+IFERROR(INDEX('Hoja de Trabajo para listado'!$BC$155:$CB$1048576,MATCH($A22,'Hoja de Trabajo para listado'!$BC$155:$BC$1048576,0),MATCH((CUADRO!J$5&amp;$E22),'Hoja de Trabajo para listado'!$BC$151:$CB$151,0)),0)+IFERROR(INDEX('Hoja de Trabajo para listado'!$DE$153:$DG$274,MATCH($A22,'Hoja de Trabajo para listado'!$DE$153:$DE$1048576,0),MATCH((CUADRO!J$5&amp;$E22),'Hoja de Trabajo para listado'!$DE$151:$DG$151,0)),0)+IFERROR(INDEX('Hoja de Trabajo para listado'!$CD$155:$DC$1048576,MATCH($A22,'Hoja de Trabajo para listado'!$CD$155:$CD$1048576,0),MATCH((CUADRO!J$5&amp;$E22),'Hoja de Trabajo para listado'!$CD$151:$DC$151,0)),0)</f>
        <v>0</v>
      </c>
      <c r="K22" s="255">
        <f ca="1">+IFERROR(INDEX('Hoja de Trabajo para listado'!$A$155:$Z$1048576,MATCH($A22,'Hoja de Trabajo para listado'!$A$155:$A$1048576,0),MATCH((CUADRO!K$5&amp;$E22),'Hoja de Trabajo para listado'!$A$151:$Z$151,0)),0)+IFERROR(INDEX('Hoja de Trabajo para listado'!$AB$155:$BA$1048576,MATCH($A22,'Hoja de Trabajo para listado'!$AB$155:$AB$1048576,0),MATCH((CUADRO!K$5&amp;$E22),'Hoja de Trabajo para listado'!$AB$151:$BA$151,0)),0)+IFERROR(INDEX('Hoja de Trabajo para listado'!$BC$155:$CB$1048576,MATCH($A22,'Hoja de Trabajo para listado'!$BC$155:$BC$1048576,0),MATCH((CUADRO!K$5&amp;$E22),'Hoja de Trabajo para listado'!$BC$151:$CB$151,0)),0)+IFERROR(INDEX('Hoja de Trabajo para listado'!$DE$153:$DG$274,MATCH($A22,'Hoja de Trabajo para listado'!$DE$153:$DE$1048576,0),MATCH((CUADRO!K$5&amp;$E22),'Hoja de Trabajo para listado'!$DE$151:$DG$151,0)),0)+IFERROR(INDEX('Hoja de Trabajo para listado'!$CD$155:$DC$1048576,MATCH($A22,'Hoja de Trabajo para listado'!$CD$155:$CD$1048576,0),MATCH((CUADRO!K$5&amp;$E22),'Hoja de Trabajo para listado'!$CD$151:$DC$151,0)),0)</f>
        <v>0</v>
      </c>
      <c r="L22" s="255">
        <f ca="1">+IFERROR(INDEX('Hoja de Trabajo para listado'!$A$155:$Z$1048576,MATCH($A22,'Hoja de Trabajo para listado'!$A$155:$A$1048576,0),MATCH((CUADRO!L$5&amp;$E22),'Hoja de Trabajo para listado'!$A$151:$Z$151,0)),0)+IFERROR(INDEX('Hoja de Trabajo para listado'!$AB$155:$BA$1048576,MATCH($A22,'Hoja de Trabajo para listado'!$AB$155:$AB$1048576,0),MATCH((CUADRO!L$5&amp;$E22),'Hoja de Trabajo para listado'!$AB$151:$BA$151,0)),0)+IFERROR(INDEX('Hoja de Trabajo para listado'!$BC$155:$CB$1048576,MATCH($A22,'Hoja de Trabajo para listado'!$BC$155:$BC$1048576,0),MATCH((CUADRO!L$5&amp;$E22),'Hoja de Trabajo para listado'!$BC$151:$CB$151,0)),0)+IFERROR(INDEX('Hoja de Trabajo para listado'!$DE$153:$DG$274,MATCH($A22,'Hoja de Trabajo para listado'!$DE$153:$DE$1048576,0),MATCH((CUADRO!L$5&amp;$E22),'Hoja de Trabajo para listado'!$DE$151:$DG$151,0)),0)+IFERROR(INDEX('Hoja de Trabajo para listado'!$CD$155:$DC$1048576,MATCH($A22,'Hoja de Trabajo para listado'!$CD$155:$CD$1048576,0),MATCH((CUADRO!L$5&amp;$E22),'Hoja de Trabajo para listado'!$CD$151:$DC$151,0)),0)</f>
        <v>0</v>
      </c>
      <c r="M22" s="255">
        <f ca="1">+IFERROR(INDEX('Hoja de Trabajo para listado'!$A$155:$Z$1048576,MATCH($A22,'Hoja de Trabajo para listado'!$A$155:$A$1048576,0),MATCH((CUADRO!M$5&amp;$E22),'Hoja de Trabajo para listado'!$A$151:$Z$151,0)),0)+IFERROR(INDEX('Hoja de Trabajo para listado'!$AB$155:$BA$1048576,MATCH($A22,'Hoja de Trabajo para listado'!$AB$155:$AB$1048576,0),MATCH((CUADRO!M$5&amp;$E22),'Hoja de Trabajo para listado'!$AB$151:$BA$151,0)),0)+IFERROR(INDEX('Hoja de Trabajo para listado'!$BC$155:$CB$1048576,MATCH($A22,'Hoja de Trabajo para listado'!$BC$155:$BC$1048576,0),MATCH((CUADRO!M$5&amp;$E22),'Hoja de Trabajo para listado'!$BC$151:$CB$151,0)),0)+IFERROR(INDEX('Hoja de Trabajo para listado'!$DE$153:$DG$274,MATCH($A22,'Hoja de Trabajo para listado'!$DE$153:$DE$1048576,0),MATCH((CUADRO!M$5&amp;$E22),'Hoja de Trabajo para listado'!$DE$151:$DG$151,0)),0)+IFERROR(INDEX('Hoja de Trabajo para listado'!$CD$155:$DC$1048576,MATCH($A22,'Hoja de Trabajo para listado'!$CD$155:$CD$1048576,0),MATCH((CUADRO!M$5&amp;$E22),'Hoja de Trabajo para listado'!$CD$151:$DC$151,0)),0)</f>
        <v>0</v>
      </c>
      <c r="N22" s="255">
        <f ca="1">+IFERROR(INDEX('Hoja de Trabajo para listado'!$A$155:$Z$1048576,MATCH($A22,'Hoja de Trabajo para listado'!$A$155:$A$1048576,0),MATCH((CUADRO!N$5&amp;$E22),'Hoja de Trabajo para listado'!$A$151:$Z$151,0)),0)+IFERROR(INDEX('Hoja de Trabajo para listado'!$AB$155:$BA$1048576,MATCH($A22,'Hoja de Trabajo para listado'!$AB$155:$AB$1048576,0),MATCH((CUADRO!N$5&amp;$E22),'Hoja de Trabajo para listado'!$AB$151:$BA$151,0)),0)+IFERROR(INDEX('Hoja de Trabajo para listado'!$BC$155:$CB$1048576,MATCH($A22,'Hoja de Trabajo para listado'!$BC$155:$BC$1048576,0),MATCH((CUADRO!N$5&amp;$E22),'Hoja de Trabajo para listado'!$BC$151:$CB$151,0)),0)+IFERROR(INDEX('Hoja de Trabajo para listado'!$DE$153:$DG$274,MATCH($A22,'Hoja de Trabajo para listado'!$DE$153:$DE$1048576,0),MATCH((CUADRO!N$5&amp;$E22),'Hoja de Trabajo para listado'!$DE$151:$DG$151,0)),0)+IFERROR(INDEX('Hoja de Trabajo para listado'!$CD$155:$DC$1048576,MATCH($A22,'Hoja de Trabajo para listado'!$CD$155:$CD$1048576,0),MATCH((CUADRO!N$5&amp;$E22),'Hoja de Trabajo para listado'!$CD$151:$DC$151,0)),0)</f>
        <v>0</v>
      </c>
      <c r="O22" s="255">
        <f ca="1">+IFERROR(INDEX('Hoja de Trabajo para listado'!$A$155:$Z$1048576,MATCH($A22,'Hoja de Trabajo para listado'!$A$155:$A$1048576,0),MATCH((CUADRO!O$5&amp;$E22),'Hoja de Trabajo para listado'!$A$151:$Z$151,0)),0)+IFERROR(INDEX('Hoja de Trabajo para listado'!$AB$155:$BA$1048576,MATCH($A22,'Hoja de Trabajo para listado'!$AB$155:$AB$1048576,0),MATCH((CUADRO!O$5&amp;$E22),'Hoja de Trabajo para listado'!$AB$151:$BA$151,0)),0)+IFERROR(INDEX('Hoja de Trabajo para listado'!$BC$155:$CB$1048576,MATCH($A22,'Hoja de Trabajo para listado'!$BC$155:$BC$1048576,0),MATCH((CUADRO!O$5&amp;$E22),'Hoja de Trabajo para listado'!$BC$151:$CB$151,0)),0)+IFERROR(INDEX('Hoja de Trabajo para listado'!$DE$153:$DG$274,MATCH($A22,'Hoja de Trabajo para listado'!$DE$153:$DE$1048576,0),MATCH((CUADRO!O$5&amp;$E22),'Hoja de Trabajo para listado'!$DE$151:$DG$151,0)),0)+IFERROR(INDEX('Hoja de Trabajo para listado'!$CD$155:$DC$1048576,MATCH($A22,'Hoja de Trabajo para listado'!$CD$155:$CD$1048576,0),MATCH((CUADRO!O$5&amp;$E22),'Hoja de Trabajo para listado'!$CD$151:$DC$151,0)),0)</f>
        <v>0</v>
      </c>
      <c r="P22" s="255">
        <f ca="1">+IFERROR(INDEX('Hoja de Trabajo para listado'!$A$155:$Z$1048576,MATCH($A22,'Hoja de Trabajo para listado'!$A$155:$A$1048576,0),MATCH((CUADRO!P$5&amp;$E22),'Hoja de Trabajo para listado'!$A$151:$Z$151,0)),0)+IFERROR(INDEX('Hoja de Trabajo para listado'!$AB$155:$BA$1048576,MATCH($A22,'Hoja de Trabajo para listado'!$AB$155:$AB$1048576,0),MATCH((CUADRO!P$5&amp;$E22),'Hoja de Trabajo para listado'!$AB$151:$BA$151,0)),0)+IFERROR(INDEX('Hoja de Trabajo para listado'!$BC$155:$CB$1048576,MATCH($A22,'Hoja de Trabajo para listado'!$BC$155:$BC$1048576,0),MATCH((CUADRO!P$5&amp;$E22),'Hoja de Trabajo para listado'!$BC$151:$CB$151,0)),0)+IFERROR(INDEX('Hoja de Trabajo para listado'!$DE$153:$DG$274,MATCH($A22,'Hoja de Trabajo para listado'!$DE$153:$DE$1048576,0),MATCH((CUADRO!P$5&amp;$E22),'Hoja de Trabajo para listado'!$DE$151:$DG$151,0)),0)+IFERROR(INDEX('Hoja de Trabajo para listado'!$CD$155:$DC$1048576,MATCH($A22,'Hoja de Trabajo para listado'!$CD$155:$CD$1048576,0),MATCH((CUADRO!P$5&amp;$E22),'Hoja de Trabajo para listado'!$CD$151:$DC$151,0)),0)</f>
        <v>0</v>
      </c>
      <c r="Q22" s="255">
        <f ca="1">+IFERROR(INDEX('Hoja de Trabajo para listado'!$A$155:$Z$1048576,MATCH($A22,'Hoja de Trabajo para listado'!$A$155:$A$1048576,0),MATCH((CUADRO!Q$5&amp;$E22),'Hoja de Trabajo para listado'!$A$151:$Z$151,0)),0)+IFERROR(INDEX('Hoja de Trabajo para listado'!$AB$155:$BA$1048576,MATCH($A22,'Hoja de Trabajo para listado'!$AB$155:$AB$1048576,0),MATCH((CUADRO!Q$5&amp;$E22),'Hoja de Trabajo para listado'!$AB$151:$BA$151,0)),0)+IFERROR(INDEX('Hoja de Trabajo para listado'!$BC$155:$CB$1048576,MATCH($A22,'Hoja de Trabajo para listado'!$BC$155:$BC$1048576,0),MATCH((CUADRO!Q$5&amp;$E22),'Hoja de Trabajo para listado'!$BC$151:$CB$151,0)),0)+IFERROR(INDEX('Hoja de Trabajo para listado'!$DE$153:$DG$274,MATCH($A22,'Hoja de Trabajo para listado'!$DE$153:$DE$1048576,0),MATCH((CUADRO!Q$5&amp;$E22),'Hoja de Trabajo para listado'!$DE$151:$DG$151,0)),0)+IFERROR(INDEX('Hoja de Trabajo para listado'!$CD$155:$DC$1048576,MATCH($A22,'Hoja de Trabajo para listado'!$CD$155:$CD$1048576,0),MATCH((CUADRO!Q$5&amp;$E22),'Hoja de Trabajo para listado'!$CD$151:$DC$151,0)),0)</f>
        <v>0</v>
      </c>
      <c r="R22" s="255">
        <f t="shared" ca="1" si="0"/>
        <v>0</v>
      </c>
      <c r="S22" s="255"/>
      <c r="T22" s="255">
        <f ca="1">+T23</f>
        <v>0</v>
      </c>
      <c r="U22" s="254">
        <f t="shared" si="1"/>
        <v>1</v>
      </c>
      <c r="V22" s="362" t="e">
        <f>+VLOOKUP(A22,bd_lista!A3:E590,5,FALSE)</f>
        <v>#N/A</v>
      </c>
      <c r="W22" s="272" t="e">
        <f>+V22</f>
        <v>#N/A</v>
      </c>
      <c r="X22" s="254" t="e">
        <f>+VLOOKUP(A22,[2]Sheet1!$A$13:$D$744,4,FALSE)</f>
        <v>#N/A</v>
      </c>
      <c r="Y22" s="254" t="e">
        <f>+VLOOKUP(X22,bd_lista!$A$3:$C$590,3,FALSE)</f>
        <v>#N/A</v>
      </c>
      <c r="Z22" s="258" t="e">
        <f>+X22</f>
        <v>#N/A</v>
      </c>
      <c r="AA22" s="259" t="e">
        <f>+Y22</f>
        <v>#N/A</v>
      </c>
    </row>
    <row r="23" spans="1:27" ht="15" hidden="1" customHeight="1">
      <c r="A23" s="32">
        <v>0</v>
      </c>
      <c r="B23" s="307"/>
      <c r="C23" s="362" t="e">
        <f>+VLOOKUP(A23,bd_lista!$A$3:$C$590,3,FALSE)</f>
        <v>#N/A</v>
      </c>
      <c r="D23" s="362"/>
      <c r="E23" s="256" t="s">
        <v>1314</v>
      </c>
      <c r="F23" s="257">
        <f ca="1">+IFERROR(INDEX('Hoja de Trabajo para listado'!$A$155:$Z$1048576,MATCH($A23,'Hoja de Trabajo para listado'!$A$155:$A$1048576,0),MATCH((CUADRO!F$5&amp;$E23),'Hoja de Trabajo para listado'!$A$151:$Z$151,0)),0)+IFERROR(INDEX('Hoja de Trabajo para listado'!$AB$155:$BA$1048576,MATCH($A23,'Hoja de Trabajo para listado'!$AB$155:$AB$1048576,0),MATCH((CUADRO!F$5&amp;$E23),'Hoja de Trabajo para listado'!$AB$151:$BA$151,0)),0)+IFERROR(INDEX('Hoja de Trabajo para listado'!$BC$155:$CB$1048576,MATCH($A23,'Hoja de Trabajo para listado'!$BC$155:$BC$1048576,0),MATCH((CUADRO!F$5&amp;$E23),'Hoja de Trabajo para listado'!$BC$151:$CB$151,0)),0)+IFERROR(INDEX('Hoja de Trabajo para listado'!$DE$153:$DG$274,MATCH($A23,'Hoja de Trabajo para listado'!$DE$153:$DE$1048576,0),MATCH((CUADRO!F$5&amp;$E23),'Hoja de Trabajo para listado'!$DE$151:$DG$151,0)),0)+IFERROR(INDEX('Hoja de Trabajo para listado'!$CD$155:$DC$1048576,MATCH($A23,'Hoja de Trabajo para listado'!$CD$155:$CD$1048576,0),MATCH((CUADRO!F$5&amp;$E23),'Hoja de Trabajo para listado'!$CD$151:$DC$151,0)),0)</f>
        <v>0</v>
      </c>
      <c r="G23" s="257">
        <f ca="1">+IFERROR(INDEX('Hoja de Trabajo para listado'!$A$155:$Z$1048576,MATCH($A23,'Hoja de Trabajo para listado'!$A$155:$A$1048576,0),MATCH((CUADRO!G$5&amp;$E23),'Hoja de Trabajo para listado'!$A$151:$Z$151,0)),0)+IFERROR(INDEX('Hoja de Trabajo para listado'!$AB$155:$BA$1048576,MATCH($A23,'Hoja de Trabajo para listado'!$AB$155:$AB$1048576,0),MATCH((CUADRO!G$5&amp;$E23),'Hoja de Trabajo para listado'!$AB$151:$BA$151,0)),0)+IFERROR(INDEX('Hoja de Trabajo para listado'!$BC$155:$CB$1048576,MATCH($A23,'Hoja de Trabajo para listado'!$BC$155:$BC$1048576,0),MATCH((CUADRO!G$5&amp;$E23),'Hoja de Trabajo para listado'!$BC$151:$CB$151,0)),0)+IFERROR(INDEX('Hoja de Trabajo para listado'!$DE$153:$DG$274,MATCH($A23,'Hoja de Trabajo para listado'!$DE$153:$DE$1048576,0),MATCH((CUADRO!G$5&amp;$E23),'Hoja de Trabajo para listado'!$DE$151:$DG$151,0)),0)+IFERROR(INDEX('Hoja de Trabajo para listado'!$CD$155:$DC$1048576,MATCH($A23,'Hoja de Trabajo para listado'!$CD$155:$CD$1048576,0),MATCH((CUADRO!G$5&amp;$E23),'Hoja de Trabajo para listado'!$CD$151:$DC$151,0)),0)</f>
        <v>0</v>
      </c>
      <c r="H23" s="257">
        <f ca="1">+IFERROR(INDEX('Hoja de Trabajo para listado'!$A$155:$Z$1048576,MATCH($A23,'Hoja de Trabajo para listado'!$A$155:$A$1048576,0),MATCH((CUADRO!H$5&amp;$E23),'Hoja de Trabajo para listado'!$A$151:$Z$151,0)),0)+IFERROR(INDEX('Hoja de Trabajo para listado'!$AB$155:$BA$1048576,MATCH($A23,'Hoja de Trabajo para listado'!$AB$155:$AB$1048576,0),MATCH((CUADRO!H$5&amp;$E23),'Hoja de Trabajo para listado'!$AB$151:$BA$151,0)),0)+IFERROR(INDEX('Hoja de Trabajo para listado'!$BC$155:$CB$1048576,MATCH($A23,'Hoja de Trabajo para listado'!$BC$155:$BC$1048576,0),MATCH((CUADRO!H$5&amp;$E23),'Hoja de Trabajo para listado'!$BC$151:$CB$151,0)),0)+IFERROR(INDEX('Hoja de Trabajo para listado'!$DE$153:$DG$274,MATCH($A23,'Hoja de Trabajo para listado'!$DE$153:$DE$1048576,0),MATCH((CUADRO!H$5&amp;$E23),'Hoja de Trabajo para listado'!$DE$151:$DG$151,0)),0)+IFERROR(INDEX('Hoja de Trabajo para listado'!$CD$155:$DC$1048576,MATCH($A23,'Hoja de Trabajo para listado'!$CD$155:$CD$1048576,0),MATCH((CUADRO!H$5&amp;$E23),'Hoja de Trabajo para listado'!$CD$151:$DC$151,0)),0)</f>
        <v>0</v>
      </c>
      <c r="I23" s="257">
        <f ca="1">+IFERROR(INDEX('Hoja de Trabajo para listado'!$A$155:$Z$1048576,MATCH($A23,'Hoja de Trabajo para listado'!$A$155:$A$1048576,0),MATCH((CUADRO!I$5&amp;$E23),'Hoja de Trabajo para listado'!$A$151:$Z$151,0)),0)+IFERROR(INDEX('Hoja de Trabajo para listado'!$AB$155:$BA$1048576,MATCH($A23,'Hoja de Trabajo para listado'!$AB$155:$AB$1048576,0),MATCH((CUADRO!I$5&amp;$E23),'Hoja de Trabajo para listado'!$AB$151:$BA$151,0)),0)+IFERROR(INDEX('Hoja de Trabajo para listado'!$BC$155:$CB$1048576,MATCH($A23,'Hoja de Trabajo para listado'!$BC$155:$BC$1048576,0),MATCH((CUADRO!I$5&amp;$E23),'Hoja de Trabajo para listado'!$BC$151:$CB$151,0)),0)+IFERROR(INDEX('Hoja de Trabajo para listado'!$DE$153:$DG$274,MATCH($A23,'Hoja de Trabajo para listado'!$DE$153:$DE$1048576,0),MATCH((CUADRO!I$5&amp;$E23),'Hoja de Trabajo para listado'!$DE$151:$DG$151,0)),0)+IFERROR(INDEX('Hoja de Trabajo para listado'!$CD$155:$DC$1048576,MATCH($A23,'Hoja de Trabajo para listado'!$CD$155:$CD$1048576,0),MATCH((CUADRO!I$5&amp;$E23),'Hoja de Trabajo para listado'!$CD$151:$DC$151,0)),0)</f>
        <v>0</v>
      </c>
      <c r="J23" s="257">
        <f ca="1">+IFERROR(INDEX('Hoja de Trabajo para listado'!$A$155:$Z$1048576,MATCH($A23,'Hoja de Trabajo para listado'!$A$155:$A$1048576,0),MATCH((CUADRO!J$5&amp;$E23),'Hoja de Trabajo para listado'!$A$151:$Z$151,0)),0)+IFERROR(INDEX('Hoja de Trabajo para listado'!$AB$155:$BA$1048576,MATCH($A23,'Hoja de Trabajo para listado'!$AB$155:$AB$1048576,0),MATCH((CUADRO!J$5&amp;$E23),'Hoja de Trabajo para listado'!$AB$151:$BA$151,0)),0)+IFERROR(INDEX('Hoja de Trabajo para listado'!$BC$155:$CB$1048576,MATCH($A23,'Hoja de Trabajo para listado'!$BC$155:$BC$1048576,0),MATCH((CUADRO!J$5&amp;$E23),'Hoja de Trabajo para listado'!$BC$151:$CB$151,0)),0)+IFERROR(INDEX('Hoja de Trabajo para listado'!$DE$153:$DG$274,MATCH($A23,'Hoja de Trabajo para listado'!$DE$153:$DE$1048576,0),MATCH((CUADRO!J$5&amp;$E23),'Hoja de Trabajo para listado'!$DE$151:$DG$151,0)),0)+IFERROR(INDEX('Hoja de Trabajo para listado'!$CD$155:$DC$1048576,MATCH($A23,'Hoja de Trabajo para listado'!$CD$155:$CD$1048576,0),MATCH((CUADRO!J$5&amp;$E23),'Hoja de Trabajo para listado'!$CD$151:$DC$151,0)),0)</f>
        <v>0</v>
      </c>
      <c r="K23" s="257">
        <f ca="1">+IFERROR(INDEX('Hoja de Trabajo para listado'!$A$155:$Z$1048576,MATCH($A23,'Hoja de Trabajo para listado'!$A$155:$A$1048576,0),MATCH((CUADRO!K$5&amp;$E23),'Hoja de Trabajo para listado'!$A$151:$Z$151,0)),0)+IFERROR(INDEX('Hoja de Trabajo para listado'!$AB$155:$BA$1048576,MATCH($A23,'Hoja de Trabajo para listado'!$AB$155:$AB$1048576,0),MATCH((CUADRO!K$5&amp;$E23),'Hoja de Trabajo para listado'!$AB$151:$BA$151,0)),0)+IFERROR(INDEX('Hoja de Trabajo para listado'!$BC$155:$CB$1048576,MATCH($A23,'Hoja de Trabajo para listado'!$BC$155:$BC$1048576,0),MATCH((CUADRO!K$5&amp;$E23),'Hoja de Trabajo para listado'!$BC$151:$CB$151,0)),0)+IFERROR(INDEX('Hoja de Trabajo para listado'!$DE$153:$DG$274,MATCH($A23,'Hoja de Trabajo para listado'!$DE$153:$DE$1048576,0),MATCH((CUADRO!K$5&amp;$E23),'Hoja de Trabajo para listado'!$DE$151:$DG$151,0)),0)+IFERROR(INDEX('Hoja de Trabajo para listado'!$CD$155:$DC$1048576,MATCH($A23,'Hoja de Trabajo para listado'!$CD$155:$CD$1048576,0),MATCH((CUADRO!K$5&amp;$E23),'Hoja de Trabajo para listado'!$CD$151:$DC$151,0)),0)</f>
        <v>0</v>
      </c>
      <c r="L23" s="257">
        <f ca="1">+IFERROR(INDEX('Hoja de Trabajo para listado'!$A$155:$Z$1048576,MATCH($A23,'Hoja de Trabajo para listado'!$A$155:$A$1048576,0),MATCH((CUADRO!L$5&amp;$E23),'Hoja de Trabajo para listado'!$A$151:$Z$151,0)),0)+IFERROR(INDEX('Hoja de Trabajo para listado'!$AB$155:$BA$1048576,MATCH($A23,'Hoja de Trabajo para listado'!$AB$155:$AB$1048576,0),MATCH((CUADRO!L$5&amp;$E23),'Hoja de Trabajo para listado'!$AB$151:$BA$151,0)),0)+IFERROR(INDEX('Hoja de Trabajo para listado'!$BC$155:$CB$1048576,MATCH($A23,'Hoja de Trabajo para listado'!$BC$155:$BC$1048576,0),MATCH((CUADRO!L$5&amp;$E23),'Hoja de Trabajo para listado'!$BC$151:$CB$151,0)),0)+IFERROR(INDEX('Hoja de Trabajo para listado'!$DE$153:$DG$274,MATCH($A23,'Hoja de Trabajo para listado'!$DE$153:$DE$1048576,0),MATCH((CUADRO!L$5&amp;$E23),'Hoja de Trabajo para listado'!$DE$151:$DG$151,0)),0)+IFERROR(INDEX('Hoja de Trabajo para listado'!$CD$155:$DC$1048576,MATCH($A23,'Hoja de Trabajo para listado'!$CD$155:$CD$1048576,0),MATCH((CUADRO!L$5&amp;$E23),'Hoja de Trabajo para listado'!$CD$151:$DC$151,0)),0)</f>
        <v>0</v>
      </c>
      <c r="M23" s="257">
        <f ca="1">+IFERROR(INDEX('Hoja de Trabajo para listado'!$A$155:$Z$1048576,MATCH($A23,'Hoja de Trabajo para listado'!$A$155:$A$1048576,0),MATCH((CUADRO!M$5&amp;$E23),'Hoja de Trabajo para listado'!$A$151:$Z$151,0)),0)+IFERROR(INDEX('Hoja de Trabajo para listado'!$AB$155:$BA$1048576,MATCH($A23,'Hoja de Trabajo para listado'!$AB$155:$AB$1048576,0),MATCH((CUADRO!M$5&amp;$E23),'Hoja de Trabajo para listado'!$AB$151:$BA$151,0)),0)+IFERROR(INDEX('Hoja de Trabajo para listado'!$BC$155:$CB$1048576,MATCH($A23,'Hoja de Trabajo para listado'!$BC$155:$BC$1048576,0),MATCH((CUADRO!M$5&amp;$E23),'Hoja de Trabajo para listado'!$BC$151:$CB$151,0)),0)+IFERROR(INDEX('Hoja de Trabajo para listado'!$DE$153:$DG$274,MATCH($A23,'Hoja de Trabajo para listado'!$DE$153:$DE$1048576,0),MATCH((CUADRO!M$5&amp;$E23),'Hoja de Trabajo para listado'!$DE$151:$DG$151,0)),0)+IFERROR(INDEX('Hoja de Trabajo para listado'!$CD$155:$DC$1048576,MATCH($A23,'Hoja de Trabajo para listado'!$CD$155:$CD$1048576,0),MATCH((CUADRO!M$5&amp;$E23),'Hoja de Trabajo para listado'!$CD$151:$DC$151,0)),0)</f>
        <v>0</v>
      </c>
      <c r="N23" s="257">
        <f ca="1">+IFERROR(INDEX('Hoja de Trabajo para listado'!$A$155:$Z$1048576,MATCH($A23,'Hoja de Trabajo para listado'!$A$155:$A$1048576,0),MATCH((CUADRO!N$5&amp;$E23),'Hoja de Trabajo para listado'!$A$151:$Z$151,0)),0)+IFERROR(INDEX('Hoja de Trabajo para listado'!$AB$155:$BA$1048576,MATCH($A23,'Hoja de Trabajo para listado'!$AB$155:$AB$1048576,0),MATCH((CUADRO!N$5&amp;$E23),'Hoja de Trabajo para listado'!$AB$151:$BA$151,0)),0)+IFERROR(INDEX('Hoja de Trabajo para listado'!$BC$155:$CB$1048576,MATCH($A23,'Hoja de Trabajo para listado'!$BC$155:$BC$1048576,0),MATCH((CUADRO!N$5&amp;$E23),'Hoja de Trabajo para listado'!$BC$151:$CB$151,0)),0)+IFERROR(INDEX('Hoja de Trabajo para listado'!$DE$153:$DG$274,MATCH($A23,'Hoja de Trabajo para listado'!$DE$153:$DE$1048576,0),MATCH((CUADRO!N$5&amp;$E23),'Hoja de Trabajo para listado'!$DE$151:$DG$151,0)),0)+IFERROR(INDEX('Hoja de Trabajo para listado'!$CD$155:$DC$1048576,MATCH($A23,'Hoja de Trabajo para listado'!$CD$155:$CD$1048576,0),MATCH((CUADRO!N$5&amp;$E23),'Hoja de Trabajo para listado'!$CD$151:$DC$151,0)),0)</f>
        <v>0</v>
      </c>
      <c r="O23" s="257">
        <f ca="1">+IFERROR(INDEX('Hoja de Trabajo para listado'!$A$155:$Z$1048576,MATCH($A23,'Hoja de Trabajo para listado'!$A$155:$A$1048576,0),MATCH((CUADRO!O$5&amp;$E23),'Hoja de Trabajo para listado'!$A$151:$Z$151,0)),0)+IFERROR(INDEX('Hoja de Trabajo para listado'!$AB$155:$BA$1048576,MATCH($A23,'Hoja de Trabajo para listado'!$AB$155:$AB$1048576,0),MATCH((CUADRO!O$5&amp;$E23),'Hoja de Trabajo para listado'!$AB$151:$BA$151,0)),0)+IFERROR(INDEX('Hoja de Trabajo para listado'!$BC$155:$CB$1048576,MATCH($A23,'Hoja de Trabajo para listado'!$BC$155:$BC$1048576,0),MATCH((CUADRO!O$5&amp;$E23),'Hoja de Trabajo para listado'!$BC$151:$CB$151,0)),0)+IFERROR(INDEX('Hoja de Trabajo para listado'!$DE$153:$DG$274,MATCH($A23,'Hoja de Trabajo para listado'!$DE$153:$DE$1048576,0),MATCH((CUADRO!O$5&amp;$E23),'Hoja de Trabajo para listado'!$DE$151:$DG$151,0)),0)+IFERROR(INDEX('Hoja de Trabajo para listado'!$CD$155:$DC$1048576,MATCH($A23,'Hoja de Trabajo para listado'!$CD$155:$CD$1048576,0),MATCH((CUADRO!O$5&amp;$E23),'Hoja de Trabajo para listado'!$CD$151:$DC$151,0)),0)</f>
        <v>0</v>
      </c>
      <c r="P23" s="257">
        <f ca="1">+IFERROR(INDEX('Hoja de Trabajo para listado'!$A$155:$Z$1048576,MATCH($A23,'Hoja de Trabajo para listado'!$A$155:$A$1048576,0),MATCH((CUADRO!P$5&amp;$E23),'Hoja de Trabajo para listado'!$A$151:$Z$151,0)),0)+IFERROR(INDEX('Hoja de Trabajo para listado'!$AB$155:$BA$1048576,MATCH($A23,'Hoja de Trabajo para listado'!$AB$155:$AB$1048576,0),MATCH((CUADRO!P$5&amp;$E23),'Hoja de Trabajo para listado'!$AB$151:$BA$151,0)),0)+IFERROR(INDEX('Hoja de Trabajo para listado'!$BC$155:$CB$1048576,MATCH($A23,'Hoja de Trabajo para listado'!$BC$155:$BC$1048576,0),MATCH((CUADRO!P$5&amp;$E23),'Hoja de Trabajo para listado'!$BC$151:$CB$151,0)),0)+IFERROR(INDEX('Hoja de Trabajo para listado'!$DE$153:$DG$274,MATCH($A23,'Hoja de Trabajo para listado'!$DE$153:$DE$1048576,0),MATCH((CUADRO!P$5&amp;$E23),'Hoja de Trabajo para listado'!$DE$151:$DG$151,0)),0)+IFERROR(INDEX('Hoja de Trabajo para listado'!$CD$155:$DC$1048576,MATCH($A23,'Hoja de Trabajo para listado'!$CD$155:$CD$1048576,0),MATCH((CUADRO!P$5&amp;$E23),'Hoja de Trabajo para listado'!$CD$151:$DC$151,0)),0)</f>
        <v>0</v>
      </c>
      <c r="Q23" s="257">
        <f ca="1">+IFERROR(INDEX('Hoja de Trabajo para listado'!$A$155:$Z$1048576,MATCH($A23,'Hoja de Trabajo para listado'!$A$155:$A$1048576,0),MATCH((CUADRO!Q$5&amp;$E23),'Hoja de Trabajo para listado'!$A$151:$Z$151,0)),0)+IFERROR(INDEX('Hoja de Trabajo para listado'!$AB$155:$BA$1048576,MATCH($A23,'Hoja de Trabajo para listado'!$AB$155:$AB$1048576,0),MATCH((CUADRO!Q$5&amp;$E23),'Hoja de Trabajo para listado'!$AB$151:$BA$151,0)),0)+IFERROR(INDEX('Hoja de Trabajo para listado'!$BC$155:$CB$1048576,MATCH($A23,'Hoja de Trabajo para listado'!$BC$155:$BC$1048576,0),MATCH((CUADRO!Q$5&amp;$E23),'Hoja de Trabajo para listado'!$BC$151:$CB$151,0)),0)+IFERROR(INDEX('Hoja de Trabajo para listado'!$DE$153:$DG$274,MATCH($A23,'Hoja de Trabajo para listado'!$DE$153:$DE$1048576,0),MATCH((CUADRO!Q$5&amp;$E23),'Hoja de Trabajo para listado'!$DE$151:$DG$151,0)),0)+IFERROR(INDEX('Hoja de Trabajo para listado'!$CD$155:$DC$1048576,MATCH($A23,'Hoja de Trabajo para listado'!$CD$155:$CD$1048576,0),MATCH((CUADRO!Q$5&amp;$E23),'Hoja de Trabajo para listado'!$CD$151:$DC$151,0)),0)</f>
        <v>0</v>
      </c>
      <c r="R23" s="257">
        <f t="shared" ca="1" si="0"/>
        <v>0</v>
      </c>
      <c r="S23" s="257">
        <f ca="1">+R22+R23</f>
        <v>0</v>
      </c>
      <c r="T23" s="257">
        <f ca="1">+S23</f>
        <v>0</v>
      </c>
      <c r="U23" s="256">
        <f t="shared" si="1"/>
        <v>2</v>
      </c>
      <c r="V23" s="362" t="e">
        <f>+VLOOKUP(A23,bd_lista!$A$3:$E$590,5,FALSE)</f>
        <v>#N/A</v>
      </c>
      <c r="W23" s="260"/>
      <c r="X23" s="254" t="e">
        <f>+VLOOKUP(A23,[2]Sheet1!$A$13:$D$744,4,FALSE)</f>
        <v>#N/A</v>
      </c>
      <c r="Y23" s="254" t="e">
        <f>+VLOOKUP(X23,bd_lista!$A$3:$C$590,3,FALSE)</f>
        <v>#N/A</v>
      </c>
      <c r="Z23" s="258"/>
      <c r="AA23" s="259"/>
    </row>
    <row r="24" spans="1:27" ht="15" hidden="1" customHeight="1">
      <c r="A24" s="264">
        <v>999</v>
      </c>
      <c r="B24" s="306">
        <f>+A24</f>
        <v>999</v>
      </c>
      <c r="C24" s="259" t="e">
        <f>+VLOOKUP(A24,bd_lista!$A$3:$C$590,3,FALSE)</f>
        <v>#N/A</v>
      </c>
      <c r="D24" s="259" t="e">
        <f>+C24</f>
        <v>#N/A</v>
      </c>
      <c r="E24" s="254" t="s">
        <v>1313</v>
      </c>
      <c r="F24" s="255">
        <f ca="1">+IFERROR(INDEX('Hoja de Trabajo para listado'!$A$155:$Z$1048576,MATCH($A24,'Hoja de Trabajo para listado'!$A$155:$A$1048576,0),MATCH((CUADRO!F$5&amp;$E24),'Hoja de Trabajo para listado'!$A$151:$Z$151,0)),0)+IFERROR(INDEX('Hoja de Trabajo para listado'!$AB$155:$BA$1048576,MATCH($A24,'Hoja de Trabajo para listado'!$AB$155:$AB$1048576,0),MATCH((CUADRO!F$5&amp;$E24),'Hoja de Trabajo para listado'!$AB$151:$BA$151,0)),0)+IFERROR(INDEX('Hoja de Trabajo para listado'!$BC$155:$CB$1048576,MATCH($A24,'Hoja de Trabajo para listado'!$BC$155:$BC$1048576,0),MATCH((CUADRO!F$5&amp;$E24),'Hoja de Trabajo para listado'!$BC$151:$CB$151,0)),0)+IFERROR(INDEX('Hoja de Trabajo para listado'!$DE$153:$DG$274,MATCH($A24,'Hoja de Trabajo para listado'!$DE$153:$DE$1048576,0),MATCH((CUADRO!F$5&amp;$E24),'Hoja de Trabajo para listado'!$DE$151:$DG$151,0)),0)+IFERROR(INDEX('Hoja de Trabajo para listado'!$CD$155:$DC$1048576,MATCH($A24,'Hoja de Trabajo para listado'!$CD$155:$CD$1048576,0),MATCH((CUADRO!F$5&amp;$E24),'Hoja de Trabajo para listado'!$CD$151:$DC$151,0)),0)</f>
        <v>0</v>
      </c>
      <c r="G24" s="255">
        <f ca="1">+IFERROR(INDEX('Hoja de Trabajo para listado'!$A$155:$Z$1048576,MATCH($A24,'Hoja de Trabajo para listado'!$A$155:$A$1048576,0),MATCH((CUADRO!G$5&amp;$E24),'Hoja de Trabajo para listado'!$A$151:$Z$151,0)),0)+IFERROR(INDEX('Hoja de Trabajo para listado'!$AB$155:$BA$1048576,MATCH($A24,'Hoja de Trabajo para listado'!$AB$155:$AB$1048576,0),MATCH((CUADRO!G$5&amp;$E24),'Hoja de Trabajo para listado'!$AB$151:$BA$151,0)),0)+IFERROR(INDEX('Hoja de Trabajo para listado'!$BC$155:$CB$1048576,MATCH($A24,'Hoja de Trabajo para listado'!$BC$155:$BC$1048576,0),MATCH((CUADRO!G$5&amp;$E24),'Hoja de Trabajo para listado'!$BC$151:$CB$151,0)),0)+IFERROR(INDEX('Hoja de Trabajo para listado'!$DE$153:$DG$274,MATCH($A24,'Hoja de Trabajo para listado'!$DE$153:$DE$1048576,0),MATCH((CUADRO!G$5&amp;$E24),'Hoja de Trabajo para listado'!$DE$151:$DG$151,0)),0)+IFERROR(INDEX('Hoja de Trabajo para listado'!$CD$155:$DC$1048576,MATCH($A24,'Hoja de Trabajo para listado'!$CD$155:$CD$1048576,0),MATCH((CUADRO!G$5&amp;$E24),'Hoja de Trabajo para listado'!$CD$151:$DC$151,0)),0)</f>
        <v>0</v>
      </c>
      <c r="H24" s="255">
        <f ca="1">+IFERROR(INDEX('Hoja de Trabajo para listado'!$A$155:$Z$1048576,MATCH($A24,'Hoja de Trabajo para listado'!$A$155:$A$1048576,0),MATCH((CUADRO!H$5&amp;$E24),'Hoja de Trabajo para listado'!$A$151:$Z$151,0)),0)+IFERROR(INDEX('Hoja de Trabajo para listado'!$AB$155:$BA$1048576,MATCH($A24,'Hoja de Trabajo para listado'!$AB$155:$AB$1048576,0),MATCH((CUADRO!H$5&amp;$E24),'Hoja de Trabajo para listado'!$AB$151:$BA$151,0)),0)+IFERROR(INDEX('Hoja de Trabajo para listado'!$BC$155:$CB$1048576,MATCH($A24,'Hoja de Trabajo para listado'!$BC$155:$BC$1048576,0),MATCH((CUADRO!H$5&amp;$E24),'Hoja de Trabajo para listado'!$BC$151:$CB$151,0)),0)+IFERROR(INDEX('Hoja de Trabajo para listado'!$DE$153:$DG$274,MATCH($A24,'Hoja de Trabajo para listado'!$DE$153:$DE$1048576,0),MATCH((CUADRO!H$5&amp;$E24),'Hoja de Trabajo para listado'!$DE$151:$DG$151,0)),0)+IFERROR(INDEX('Hoja de Trabajo para listado'!$CD$155:$DC$1048576,MATCH($A24,'Hoja de Trabajo para listado'!$CD$155:$CD$1048576,0),MATCH((CUADRO!H$5&amp;$E24),'Hoja de Trabajo para listado'!$CD$151:$DC$151,0)),0)</f>
        <v>0</v>
      </c>
      <c r="I24" s="255">
        <f ca="1">+IFERROR(INDEX('Hoja de Trabajo para listado'!$A$155:$Z$1048576,MATCH($A24,'Hoja de Trabajo para listado'!$A$155:$A$1048576,0),MATCH((CUADRO!I$5&amp;$E24),'Hoja de Trabajo para listado'!$A$151:$Z$151,0)),0)+IFERROR(INDEX('Hoja de Trabajo para listado'!$AB$155:$BA$1048576,MATCH($A24,'Hoja de Trabajo para listado'!$AB$155:$AB$1048576,0),MATCH((CUADRO!I$5&amp;$E24),'Hoja de Trabajo para listado'!$AB$151:$BA$151,0)),0)+IFERROR(INDEX('Hoja de Trabajo para listado'!$BC$155:$CB$1048576,MATCH($A24,'Hoja de Trabajo para listado'!$BC$155:$BC$1048576,0),MATCH((CUADRO!I$5&amp;$E24),'Hoja de Trabajo para listado'!$BC$151:$CB$151,0)),0)+IFERROR(INDEX('Hoja de Trabajo para listado'!$DE$153:$DG$274,MATCH($A24,'Hoja de Trabajo para listado'!$DE$153:$DE$1048576,0),MATCH((CUADRO!I$5&amp;$E24),'Hoja de Trabajo para listado'!$DE$151:$DG$151,0)),0)+IFERROR(INDEX('Hoja de Trabajo para listado'!$CD$155:$DC$1048576,MATCH($A24,'Hoja de Trabajo para listado'!$CD$155:$CD$1048576,0),MATCH((CUADRO!I$5&amp;$E24),'Hoja de Trabajo para listado'!$CD$151:$DC$151,0)),0)</f>
        <v>0</v>
      </c>
      <c r="J24" s="255">
        <f ca="1">+IFERROR(INDEX('Hoja de Trabajo para listado'!$A$155:$Z$1048576,MATCH($A24,'Hoja de Trabajo para listado'!$A$155:$A$1048576,0),MATCH((CUADRO!J$5&amp;$E24),'Hoja de Trabajo para listado'!$A$151:$Z$151,0)),0)+IFERROR(INDEX('Hoja de Trabajo para listado'!$AB$155:$BA$1048576,MATCH($A24,'Hoja de Trabajo para listado'!$AB$155:$AB$1048576,0),MATCH((CUADRO!J$5&amp;$E24),'Hoja de Trabajo para listado'!$AB$151:$BA$151,0)),0)+IFERROR(INDEX('Hoja de Trabajo para listado'!$BC$155:$CB$1048576,MATCH($A24,'Hoja de Trabajo para listado'!$BC$155:$BC$1048576,0),MATCH((CUADRO!J$5&amp;$E24),'Hoja de Trabajo para listado'!$BC$151:$CB$151,0)),0)+IFERROR(INDEX('Hoja de Trabajo para listado'!$DE$153:$DG$274,MATCH($A24,'Hoja de Trabajo para listado'!$DE$153:$DE$1048576,0),MATCH((CUADRO!J$5&amp;$E24),'Hoja de Trabajo para listado'!$DE$151:$DG$151,0)),0)+IFERROR(INDEX('Hoja de Trabajo para listado'!$CD$155:$DC$1048576,MATCH($A24,'Hoja de Trabajo para listado'!$CD$155:$CD$1048576,0),MATCH((CUADRO!J$5&amp;$E24),'Hoja de Trabajo para listado'!$CD$151:$DC$151,0)),0)</f>
        <v>0</v>
      </c>
      <c r="K24" s="255">
        <f ca="1">+IFERROR(INDEX('Hoja de Trabajo para listado'!$A$155:$Z$1048576,MATCH($A24,'Hoja de Trabajo para listado'!$A$155:$A$1048576,0),MATCH((CUADRO!K$5&amp;$E24),'Hoja de Trabajo para listado'!$A$151:$Z$151,0)),0)+IFERROR(INDEX('Hoja de Trabajo para listado'!$AB$155:$BA$1048576,MATCH($A24,'Hoja de Trabajo para listado'!$AB$155:$AB$1048576,0),MATCH((CUADRO!K$5&amp;$E24),'Hoja de Trabajo para listado'!$AB$151:$BA$151,0)),0)+IFERROR(INDEX('Hoja de Trabajo para listado'!$BC$155:$CB$1048576,MATCH($A24,'Hoja de Trabajo para listado'!$BC$155:$BC$1048576,0),MATCH((CUADRO!K$5&amp;$E24),'Hoja de Trabajo para listado'!$BC$151:$CB$151,0)),0)+IFERROR(INDEX('Hoja de Trabajo para listado'!$DE$153:$DG$274,MATCH($A24,'Hoja de Trabajo para listado'!$DE$153:$DE$1048576,0),MATCH((CUADRO!K$5&amp;$E24),'Hoja de Trabajo para listado'!$DE$151:$DG$151,0)),0)+IFERROR(INDEX('Hoja de Trabajo para listado'!$CD$155:$DC$1048576,MATCH($A24,'Hoja de Trabajo para listado'!$CD$155:$CD$1048576,0),MATCH((CUADRO!K$5&amp;$E24),'Hoja de Trabajo para listado'!$CD$151:$DC$151,0)),0)</f>
        <v>0</v>
      </c>
      <c r="L24" s="255">
        <f ca="1">+IFERROR(INDEX('Hoja de Trabajo para listado'!$A$155:$Z$1048576,MATCH($A24,'Hoja de Trabajo para listado'!$A$155:$A$1048576,0),MATCH((CUADRO!L$5&amp;$E24),'Hoja de Trabajo para listado'!$A$151:$Z$151,0)),0)+IFERROR(INDEX('Hoja de Trabajo para listado'!$AB$155:$BA$1048576,MATCH($A24,'Hoja de Trabajo para listado'!$AB$155:$AB$1048576,0),MATCH((CUADRO!L$5&amp;$E24),'Hoja de Trabajo para listado'!$AB$151:$BA$151,0)),0)+IFERROR(INDEX('Hoja de Trabajo para listado'!$BC$155:$CB$1048576,MATCH($A24,'Hoja de Trabajo para listado'!$BC$155:$BC$1048576,0),MATCH((CUADRO!L$5&amp;$E24),'Hoja de Trabajo para listado'!$BC$151:$CB$151,0)),0)+IFERROR(INDEX('Hoja de Trabajo para listado'!$DE$153:$DG$274,MATCH($A24,'Hoja de Trabajo para listado'!$DE$153:$DE$1048576,0),MATCH((CUADRO!L$5&amp;$E24),'Hoja de Trabajo para listado'!$DE$151:$DG$151,0)),0)+IFERROR(INDEX('Hoja de Trabajo para listado'!$CD$155:$DC$1048576,MATCH($A24,'Hoja de Trabajo para listado'!$CD$155:$CD$1048576,0),MATCH((CUADRO!L$5&amp;$E24),'Hoja de Trabajo para listado'!$CD$151:$DC$151,0)),0)</f>
        <v>0</v>
      </c>
      <c r="M24" s="255">
        <f ca="1">+IFERROR(INDEX('Hoja de Trabajo para listado'!$A$155:$Z$1048576,MATCH($A24,'Hoja de Trabajo para listado'!$A$155:$A$1048576,0),MATCH((CUADRO!M$5&amp;$E24),'Hoja de Trabajo para listado'!$A$151:$Z$151,0)),0)+IFERROR(INDEX('Hoja de Trabajo para listado'!$AB$155:$BA$1048576,MATCH($A24,'Hoja de Trabajo para listado'!$AB$155:$AB$1048576,0),MATCH((CUADRO!M$5&amp;$E24),'Hoja de Trabajo para listado'!$AB$151:$BA$151,0)),0)+IFERROR(INDEX('Hoja de Trabajo para listado'!$BC$155:$CB$1048576,MATCH($A24,'Hoja de Trabajo para listado'!$BC$155:$BC$1048576,0),MATCH((CUADRO!M$5&amp;$E24),'Hoja de Trabajo para listado'!$BC$151:$CB$151,0)),0)+IFERROR(INDEX('Hoja de Trabajo para listado'!$DE$153:$DG$274,MATCH($A24,'Hoja de Trabajo para listado'!$DE$153:$DE$1048576,0),MATCH((CUADRO!M$5&amp;$E24),'Hoja de Trabajo para listado'!$DE$151:$DG$151,0)),0)+IFERROR(INDEX('Hoja de Trabajo para listado'!$CD$155:$DC$1048576,MATCH($A24,'Hoja de Trabajo para listado'!$CD$155:$CD$1048576,0),MATCH((CUADRO!M$5&amp;$E24),'Hoja de Trabajo para listado'!$CD$151:$DC$151,0)),0)</f>
        <v>0</v>
      </c>
      <c r="N24" s="255">
        <f ca="1">+IFERROR(INDEX('Hoja de Trabajo para listado'!$A$155:$Z$1048576,MATCH($A24,'Hoja de Trabajo para listado'!$A$155:$A$1048576,0),MATCH((CUADRO!N$5&amp;$E24),'Hoja de Trabajo para listado'!$A$151:$Z$151,0)),0)+IFERROR(INDEX('Hoja de Trabajo para listado'!$AB$155:$BA$1048576,MATCH($A24,'Hoja de Trabajo para listado'!$AB$155:$AB$1048576,0),MATCH((CUADRO!N$5&amp;$E24),'Hoja de Trabajo para listado'!$AB$151:$BA$151,0)),0)+IFERROR(INDEX('Hoja de Trabajo para listado'!$BC$155:$CB$1048576,MATCH($A24,'Hoja de Trabajo para listado'!$BC$155:$BC$1048576,0),MATCH((CUADRO!N$5&amp;$E24),'Hoja de Trabajo para listado'!$BC$151:$CB$151,0)),0)+IFERROR(INDEX('Hoja de Trabajo para listado'!$DE$153:$DG$274,MATCH($A24,'Hoja de Trabajo para listado'!$DE$153:$DE$1048576,0),MATCH((CUADRO!N$5&amp;$E24),'Hoja de Trabajo para listado'!$DE$151:$DG$151,0)),0)+IFERROR(INDEX('Hoja de Trabajo para listado'!$CD$155:$DC$1048576,MATCH($A24,'Hoja de Trabajo para listado'!$CD$155:$CD$1048576,0),MATCH((CUADRO!N$5&amp;$E24),'Hoja de Trabajo para listado'!$CD$151:$DC$151,0)),0)</f>
        <v>0</v>
      </c>
      <c r="O24" s="255">
        <f ca="1">+IFERROR(INDEX('Hoja de Trabajo para listado'!$A$155:$Z$1048576,MATCH($A24,'Hoja de Trabajo para listado'!$A$155:$A$1048576,0),MATCH((CUADRO!O$5&amp;$E24),'Hoja de Trabajo para listado'!$A$151:$Z$151,0)),0)+IFERROR(INDEX('Hoja de Trabajo para listado'!$AB$155:$BA$1048576,MATCH($A24,'Hoja de Trabajo para listado'!$AB$155:$AB$1048576,0),MATCH((CUADRO!O$5&amp;$E24),'Hoja de Trabajo para listado'!$AB$151:$BA$151,0)),0)+IFERROR(INDEX('Hoja de Trabajo para listado'!$BC$155:$CB$1048576,MATCH($A24,'Hoja de Trabajo para listado'!$BC$155:$BC$1048576,0),MATCH((CUADRO!O$5&amp;$E24),'Hoja de Trabajo para listado'!$BC$151:$CB$151,0)),0)+IFERROR(INDEX('Hoja de Trabajo para listado'!$DE$153:$DG$274,MATCH($A24,'Hoja de Trabajo para listado'!$DE$153:$DE$1048576,0),MATCH((CUADRO!O$5&amp;$E24),'Hoja de Trabajo para listado'!$DE$151:$DG$151,0)),0)+IFERROR(INDEX('Hoja de Trabajo para listado'!$CD$155:$DC$1048576,MATCH($A24,'Hoja de Trabajo para listado'!$CD$155:$CD$1048576,0),MATCH((CUADRO!O$5&amp;$E24),'Hoja de Trabajo para listado'!$CD$151:$DC$151,0)),0)</f>
        <v>0</v>
      </c>
      <c r="P24" s="255">
        <f ca="1">+IFERROR(INDEX('Hoja de Trabajo para listado'!$A$155:$Z$1048576,MATCH($A24,'Hoja de Trabajo para listado'!$A$155:$A$1048576,0),MATCH((CUADRO!P$5&amp;$E24),'Hoja de Trabajo para listado'!$A$151:$Z$151,0)),0)+IFERROR(INDEX('Hoja de Trabajo para listado'!$AB$155:$BA$1048576,MATCH($A24,'Hoja de Trabajo para listado'!$AB$155:$AB$1048576,0),MATCH((CUADRO!P$5&amp;$E24),'Hoja de Trabajo para listado'!$AB$151:$BA$151,0)),0)+IFERROR(INDEX('Hoja de Trabajo para listado'!$BC$155:$CB$1048576,MATCH($A24,'Hoja de Trabajo para listado'!$BC$155:$BC$1048576,0),MATCH((CUADRO!P$5&amp;$E24),'Hoja de Trabajo para listado'!$BC$151:$CB$151,0)),0)+IFERROR(INDEX('Hoja de Trabajo para listado'!$DE$153:$DG$274,MATCH($A24,'Hoja de Trabajo para listado'!$DE$153:$DE$1048576,0),MATCH((CUADRO!P$5&amp;$E24),'Hoja de Trabajo para listado'!$DE$151:$DG$151,0)),0)+IFERROR(INDEX('Hoja de Trabajo para listado'!$CD$155:$DC$1048576,MATCH($A24,'Hoja de Trabajo para listado'!$CD$155:$CD$1048576,0),MATCH((CUADRO!P$5&amp;$E24),'Hoja de Trabajo para listado'!$CD$151:$DC$151,0)),0)</f>
        <v>0</v>
      </c>
      <c r="Q24" s="255">
        <f ca="1">+IFERROR(INDEX('Hoja de Trabajo para listado'!$A$155:$Z$1048576,MATCH($A24,'Hoja de Trabajo para listado'!$A$155:$A$1048576,0),MATCH((CUADRO!Q$5&amp;$E24),'Hoja de Trabajo para listado'!$A$151:$Z$151,0)),0)+IFERROR(INDEX('Hoja de Trabajo para listado'!$AB$155:$BA$1048576,MATCH($A24,'Hoja de Trabajo para listado'!$AB$155:$AB$1048576,0),MATCH((CUADRO!Q$5&amp;$E24),'Hoja de Trabajo para listado'!$AB$151:$BA$151,0)),0)+IFERROR(INDEX('Hoja de Trabajo para listado'!$BC$155:$CB$1048576,MATCH($A24,'Hoja de Trabajo para listado'!$BC$155:$BC$1048576,0),MATCH((CUADRO!Q$5&amp;$E24),'Hoja de Trabajo para listado'!$BC$151:$CB$151,0)),0)+IFERROR(INDEX('Hoja de Trabajo para listado'!$DE$153:$DG$274,MATCH($A24,'Hoja de Trabajo para listado'!$DE$153:$DE$1048576,0),MATCH((CUADRO!Q$5&amp;$E24),'Hoja de Trabajo para listado'!$DE$151:$DG$151,0)),0)+IFERROR(INDEX('Hoja de Trabajo para listado'!$CD$155:$DC$1048576,MATCH($A24,'Hoja de Trabajo para listado'!$CD$155:$CD$1048576,0),MATCH((CUADRO!Q$5&amp;$E24),'Hoja de Trabajo para listado'!$CD$151:$DC$151,0)),0)</f>
        <v>0</v>
      </c>
      <c r="R24" s="255">
        <f t="shared" ca="1" si="0"/>
        <v>0</v>
      </c>
      <c r="S24" s="262"/>
      <c r="T24" s="255">
        <f ca="1">+T25</f>
        <v>0</v>
      </c>
      <c r="U24" s="254">
        <f t="shared" si="1"/>
        <v>1</v>
      </c>
      <c r="V24" s="362" t="e">
        <f>+VLOOKUP(A24,bd_lista!$A$3:$E$590,5,FALSE)</f>
        <v>#N/A</v>
      </c>
      <c r="W24" s="272" t="e">
        <f>+V24</f>
        <v>#N/A</v>
      </c>
      <c r="X24" s="254">
        <f>+VLOOKUP(A24,[2]Sheet1!$A$13:$D$744,4,FALSE)</f>
        <v>0</v>
      </c>
      <c r="Y24" s="254" t="e">
        <f>+VLOOKUP(X24,bd_lista!$A$3:$C$590,3,FALSE)</f>
        <v>#N/A</v>
      </c>
      <c r="Z24" s="258">
        <f>+X24</f>
        <v>0</v>
      </c>
      <c r="AA24" s="259" t="e">
        <f>+Y24</f>
        <v>#N/A</v>
      </c>
    </row>
    <row r="25" spans="1:27" ht="15" hidden="1" customHeight="1">
      <c r="A25" s="32">
        <v>999</v>
      </c>
      <c r="B25" s="307"/>
      <c r="C25" s="362" t="e">
        <f>+VLOOKUP(A25,bd_lista!$A$3:$C$590,3,FALSE)</f>
        <v>#N/A</v>
      </c>
      <c r="D25" s="362"/>
      <c r="E25" s="256" t="s">
        <v>1314</v>
      </c>
      <c r="F25" s="257">
        <f ca="1">+IFERROR(INDEX('Hoja de Trabajo para listado'!$A$155:$Z$1048576,MATCH($A25,'Hoja de Trabajo para listado'!$A$155:$A$1048576,0),MATCH((CUADRO!F$5&amp;$E25),'Hoja de Trabajo para listado'!$A$151:$Z$151,0)),0)+IFERROR(INDEX('Hoja de Trabajo para listado'!$AB$155:$BA$1048576,MATCH($A25,'Hoja de Trabajo para listado'!$AB$155:$AB$1048576,0),MATCH((CUADRO!F$5&amp;$E25),'Hoja de Trabajo para listado'!$AB$151:$BA$151,0)),0)+IFERROR(INDEX('Hoja de Trabajo para listado'!$BC$155:$CB$1048576,MATCH($A25,'Hoja de Trabajo para listado'!$BC$155:$BC$1048576,0),MATCH((CUADRO!F$5&amp;$E25),'Hoja de Trabajo para listado'!$BC$151:$CB$151,0)),0)+IFERROR(INDEX('Hoja de Trabajo para listado'!$DE$153:$DG$274,MATCH($A25,'Hoja de Trabajo para listado'!$DE$153:$DE$1048576,0),MATCH((CUADRO!F$5&amp;$E25),'Hoja de Trabajo para listado'!$DE$151:$DG$151,0)),0)+IFERROR(INDEX('Hoja de Trabajo para listado'!$CD$155:$DC$1048576,MATCH($A25,'Hoja de Trabajo para listado'!$CD$155:$CD$1048576,0),MATCH((CUADRO!F$5&amp;$E25),'Hoja de Trabajo para listado'!$CD$151:$DC$151,0)),0)</f>
        <v>0</v>
      </c>
      <c r="G25" s="257">
        <f ca="1">+IFERROR(INDEX('Hoja de Trabajo para listado'!$A$155:$Z$1048576,MATCH($A25,'Hoja de Trabajo para listado'!$A$155:$A$1048576,0),MATCH((CUADRO!G$5&amp;$E25),'Hoja de Trabajo para listado'!$A$151:$Z$151,0)),0)+IFERROR(INDEX('Hoja de Trabajo para listado'!$AB$155:$BA$1048576,MATCH($A25,'Hoja de Trabajo para listado'!$AB$155:$AB$1048576,0),MATCH((CUADRO!G$5&amp;$E25),'Hoja de Trabajo para listado'!$AB$151:$BA$151,0)),0)+IFERROR(INDEX('Hoja de Trabajo para listado'!$BC$155:$CB$1048576,MATCH($A25,'Hoja de Trabajo para listado'!$BC$155:$BC$1048576,0),MATCH((CUADRO!G$5&amp;$E25),'Hoja de Trabajo para listado'!$BC$151:$CB$151,0)),0)+IFERROR(INDEX('Hoja de Trabajo para listado'!$DE$153:$DG$274,MATCH($A25,'Hoja de Trabajo para listado'!$DE$153:$DE$1048576,0),MATCH((CUADRO!G$5&amp;$E25),'Hoja de Trabajo para listado'!$DE$151:$DG$151,0)),0)+IFERROR(INDEX('Hoja de Trabajo para listado'!$CD$155:$DC$1048576,MATCH($A25,'Hoja de Trabajo para listado'!$CD$155:$CD$1048576,0),MATCH((CUADRO!G$5&amp;$E25),'Hoja de Trabajo para listado'!$CD$151:$DC$151,0)),0)</f>
        <v>0</v>
      </c>
      <c r="H25" s="257">
        <f ca="1">+IFERROR(INDEX('Hoja de Trabajo para listado'!$A$155:$Z$1048576,MATCH($A25,'Hoja de Trabajo para listado'!$A$155:$A$1048576,0),MATCH((CUADRO!H$5&amp;$E25),'Hoja de Trabajo para listado'!$A$151:$Z$151,0)),0)+IFERROR(INDEX('Hoja de Trabajo para listado'!$AB$155:$BA$1048576,MATCH($A25,'Hoja de Trabajo para listado'!$AB$155:$AB$1048576,0),MATCH((CUADRO!H$5&amp;$E25),'Hoja de Trabajo para listado'!$AB$151:$BA$151,0)),0)+IFERROR(INDEX('Hoja de Trabajo para listado'!$BC$155:$CB$1048576,MATCH($A25,'Hoja de Trabajo para listado'!$BC$155:$BC$1048576,0),MATCH((CUADRO!H$5&amp;$E25),'Hoja de Trabajo para listado'!$BC$151:$CB$151,0)),0)+IFERROR(INDEX('Hoja de Trabajo para listado'!$DE$153:$DG$274,MATCH($A25,'Hoja de Trabajo para listado'!$DE$153:$DE$1048576,0),MATCH((CUADRO!H$5&amp;$E25),'Hoja de Trabajo para listado'!$DE$151:$DG$151,0)),0)+IFERROR(INDEX('Hoja de Trabajo para listado'!$CD$155:$DC$1048576,MATCH($A25,'Hoja de Trabajo para listado'!$CD$155:$CD$1048576,0),MATCH((CUADRO!H$5&amp;$E25),'Hoja de Trabajo para listado'!$CD$151:$DC$151,0)),0)</f>
        <v>0</v>
      </c>
      <c r="I25" s="257">
        <f ca="1">+IFERROR(INDEX('Hoja de Trabajo para listado'!$A$155:$Z$1048576,MATCH($A25,'Hoja de Trabajo para listado'!$A$155:$A$1048576,0),MATCH((CUADRO!I$5&amp;$E25),'Hoja de Trabajo para listado'!$A$151:$Z$151,0)),0)+IFERROR(INDEX('Hoja de Trabajo para listado'!$AB$155:$BA$1048576,MATCH($A25,'Hoja de Trabajo para listado'!$AB$155:$AB$1048576,0),MATCH((CUADRO!I$5&amp;$E25),'Hoja de Trabajo para listado'!$AB$151:$BA$151,0)),0)+IFERROR(INDEX('Hoja de Trabajo para listado'!$BC$155:$CB$1048576,MATCH($A25,'Hoja de Trabajo para listado'!$BC$155:$BC$1048576,0),MATCH((CUADRO!I$5&amp;$E25),'Hoja de Trabajo para listado'!$BC$151:$CB$151,0)),0)+IFERROR(INDEX('Hoja de Trabajo para listado'!$DE$153:$DG$274,MATCH($A25,'Hoja de Trabajo para listado'!$DE$153:$DE$1048576,0),MATCH((CUADRO!I$5&amp;$E25),'Hoja de Trabajo para listado'!$DE$151:$DG$151,0)),0)+IFERROR(INDEX('Hoja de Trabajo para listado'!$CD$155:$DC$1048576,MATCH($A25,'Hoja de Trabajo para listado'!$CD$155:$CD$1048576,0),MATCH((CUADRO!I$5&amp;$E25),'Hoja de Trabajo para listado'!$CD$151:$DC$151,0)),0)</f>
        <v>0</v>
      </c>
      <c r="J25" s="257">
        <f ca="1">+IFERROR(INDEX('Hoja de Trabajo para listado'!$A$155:$Z$1048576,MATCH($A25,'Hoja de Trabajo para listado'!$A$155:$A$1048576,0),MATCH((CUADRO!J$5&amp;$E25),'Hoja de Trabajo para listado'!$A$151:$Z$151,0)),0)+IFERROR(INDEX('Hoja de Trabajo para listado'!$AB$155:$BA$1048576,MATCH($A25,'Hoja de Trabajo para listado'!$AB$155:$AB$1048576,0),MATCH((CUADRO!J$5&amp;$E25),'Hoja de Trabajo para listado'!$AB$151:$BA$151,0)),0)+IFERROR(INDEX('Hoja de Trabajo para listado'!$BC$155:$CB$1048576,MATCH($A25,'Hoja de Trabajo para listado'!$BC$155:$BC$1048576,0),MATCH((CUADRO!J$5&amp;$E25),'Hoja de Trabajo para listado'!$BC$151:$CB$151,0)),0)+IFERROR(INDEX('Hoja de Trabajo para listado'!$DE$153:$DG$274,MATCH($A25,'Hoja de Trabajo para listado'!$DE$153:$DE$1048576,0),MATCH((CUADRO!J$5&amp;$E25),'Hoja de Trabajo para listado'!$DE$151:$DG$151,0)),0)+IFERROR(INDEX('Hoja de Trabajo para listado'!$CD$155:$DC$1048576,MATCH($A25,'Hoja de Trabajo para listado'!$CD$155:$CD$1048576,0),MATCH((CUADRO!J$5&amp;$E25),'Hoja de Trabajo para listado'!$CD$151:$DC$151,0)),0)</f>
        <v>0</v>
      </c>
      <c r="K25" s="257">
        <f ca="1">+IFERROR(INDEX('Hoja de Trabajo para listado'!$A$155:$Z$1048576,MATCH($A25,'Hoja de Trabajo para listado'!$A$155:$A$1048576,0),MATCH((CUADRO!K$5&amp;$E25),'Hoja de Trabajo para listado'!$A$151:$Z$151,0)),0)+IFERROR(INDEX('Hoja de Trabajo para listado'!$AB$155:$BA$1048576,MATCH($A25,'Hoja de Trabajo para listado'!$AB$155:$AB$1048576,0),MATCH((CUADRO!K$5&amp;$E25),'Hoja de Trabajo para listado'!$AB$151:$BA$151,0)),0)+IFERROR(INDEX('Hoja de Trabajo para listado'!$BC$155:$CB$1048576,MATCH($A25,'Hoja de Trabajo para listado'!$BC$155:$BC$1048576,0),MATCH((CUADRO!K$5&amp;$E25),'Hoja de Trabajo para listado'!$BC$151:$CB$151,0)),0)+IFERROR(INDEX('Hoja de Trabajo para listado'!$DE$153:$DG$274,MATCH($A25,'Hoja de Trabajo para listado'!$DE$153:$DE$1048576,0),MATCH((CUADRO!K$5&amp;$E25),'Hoja de Trabajo para listado'!$DE$151:$DG$151,0)),0)+IFERROR(INDEX('Hoja de Trabajo para listado'!$CD$155:$DC$1048576,MATCH($A25,'Hoja de Trabajo para listado'!$CD$155:$CD$1048576,0),MATCH((CUADRO!K$5&amp;$E25),'Hoja de Trabajo para listado'!$CD$151:$DC$151,0)),0)</f>
        <v>0</v>
      </c>
      <c r="L25" s="257">
        <f ca="1">+IFERROR(INDEX('Hoja de Trabajo para listado'!$A$155:$Z$1048576,MATCH($A25,'Hoja de Trabajo para listado'!$A$155:$A$1048576,0),MATCH((CUADRO!L$5&amp;$E25),'Hoja de Trabajo para listado'!$A$151:$Z$151,0)),0)+IFERROR(INDEX('Hoja de Trabajo para listado'!$AB$155:$BA$1048576,MATCH($A25,'Hoja de Trabajo para listado'!$AB$155:$AB$1048576,0),MATCH((CUADRO!L$5&amp;$E25),'Hoja de Trabajo para listado'!$AB$151:$BA$151,0)),0)+IFERROR(INDEX('Hoja de Trabajo para listado'!$BC$155:$CB$1048576,MATCH($A25,'Hoja de Trabajo para listado'!$BC$155:$BC$1048576,0),MATCH((CUADRO!L$5&amp;$E25),'Hoja de Trabajo para listado'!$BC$151:$CB$151,0)),0)+IFERROR(INDEX('Hoja de Trabajo para listado'!$DE$153:$DG$274,MATCH($A25,'Hoja de Trabajo para listado'!$DE$153:$DE$1048576,0),MATCH((CUADRO!L$5&amp;$E25),'Hoja de Trabajo para listado'!$DE$151:$DG$151,0)),0)+IFERROR(INDEX('Hoja de Trabajo para listado'!$CD$155:$DC$1048576,MATCH($A25,'Hoja de Trabajo para listado'!$CD$155:$CD$1048576,0),MATCH((CUADRO!L$5&amp;$E25),'Hoja de Trabajo para listado'!$CD$151:$DC$151,0)),0)</f>
        <v>0</v>
      </c>
      <c r="M25" s="257">
        <f ca="1">+IFERROR(INDEX('Hoja de Trabajo para listado'!$A$155:$Z$1048576,MATCH($A25,'Hoja de Trabajo para listado'!$A$155:$A$1048576,0),MATCH((CUADRO!M$5&amp;$E25),'Hoja de Trabajo para listado'!$A$151:$Z$151,0)),0)+IFERROR(INDEX('Hoja de Trabajo para listado'!$AB$155:$BA$1048576,MATCH($A25,'Hoja de Trabajo para listado'!$AB$155:$AB$1048576,0),MATCH((CUADRO!M$5&amp;$E25),'Hoja de Trabajo para listado'!$AB$151:$BA$151,0)),0)+IFERROR(INDEX('Hoja de Trabajo para listado'!$BC$155:$CB$1048576,MATCH($A25,'Hoja de Trabajo para listado'!$BC$155:$BC$1048576,0),MATCH((CUADRO!M$5&amp;$E25),'Hoja de Trabajo para listado'!$BC$151:$CB$151,0)),0)+IFERROR(INDEX('Hoja de Trabajo para listado'!$DE$153:$DG$274,MATCH($A25,'Hoja de Trabajo para listado'!$DE$153:$DE$1048576,0),MATCH((CUADRO!M$5&amp;$E25),'Hoja de Trabajo para listado'!$DE$151:$DG$151,0)),0)+IFERROR(INDEX('Hoja de Trabajo para listado'!$CD$155:$DC$1048576,MATCH($A25,'Hoja de Trabajo para listado'!$CD$155:$CD$1048576,0),MATCH((CUADRO!M$5&amp;$E25),'Hoja de Trabajo para listado'!$CD$151:$DC$151,0)),0)</f>
        <v>0</v>
      </c>
      <c r="N25" s="257">
        <f ca="1">+IFERROR(INDEX('Hoja de Trabajo para listado'!$A$155:$Z$1048576,MATCH($A25,'Hoja de Trabajo para listado'!$A$155:$A$1048576,0),MATCH((CUADRO!N$5&amp;$E25),'Hoja de Trabajo para listado'!$A$151:$Z$151,0)),0)+IFERROR(INDEX('Hoja de Trabajo para listado'!$AB$155:$BA$1048576,MATCH($A25,'Hoja de Trabajo para listado'!$AB$155:$AB$1048576,0),MATCH((CUADRO!N$5&amp;$E25),'Hoja de Trabajo para listado'!$AB$151:$BA$151,0)),0)+IFERROR(INDEX('Hoja de Trabajo para listado'!$BC$155:$CB$1048576,MATCH($A25,'Hoja de Trabajo para listado'!$BC$155:$BC$1048576,0),MATCH((CUADRO!N$5&amp;$E25),'Hoja de Trabajo para listado'!$BC$151:$CB$151,0)),0)+IFERROR(INDEX('Hoja de Trabajo para listado'!$DE$153:$DG$274,MATCH($A25,'Hoja de Trabajo para listado'!$DE$153:$DE$1048576,0),MATCH((CUADRO!N$5&amp;$E25),'Hoja de Trabajo para listado'!$DE$151:$DG$151,0)),0)+IFERROR(INDEX('Hoja de Trabajo para listado'!$CD$155:$DC$1048576,MATCH($A25,'Hoja de Trabajo para listado'!$CD$155:$CD$1048576,0),MATCH((CUADRO!N$5&amp;$E25),'Hoja de Trabajo para listado'!$CD$151:$DC$151,0)),0)</f>
        <v>0</v>
      </c>
      <c r="O25" s="257">
        <f ca="1">+IFERROR(INDEX('Hoja de Trabajo para listado'!$A$155:$Z$1048576,MATCH($A25,'Hoja de Trabajo para listado'!$A$155:$A$1048576,0),MATCH((CUADRO!O$5&amp;$E25),'Hoja de Trabajo para listado'!$A$151:$Z$151,0)),0)+IFERROR(INDEX('Hoja de Trabajo para listado'!$AB$155:$BA$1048576,MATCH($A25,'Hoja de Trabajo para listado'!$AB$155:$AB$1048576,0),MATCH((CUADRO!O$5&amp;$E25),'Hoja de Trabajo para listado'!$AB$151:$BA$151,0)),0)+IFERROR(INDEX('Hoja de Trabajo para listado'!$BC$155:$CB$1048576,MATCH($A25,'Hoja de Trabajo para listado'!$BC$155:$BC$1048576,0),MATCH((CUADRO!O$5&amp;$E25),'Hoja de Trabajo para listado'!$BC$151:$CB$151,0)),0)+IFERROR(INDEX('Hoja de Trabajo para listado'!$DE$153:$DG$274,MATCH($A25,'Hoja de Trabajo para listado'!$DE$153:$DE$1048576,0),MATCH((CUADRO!O$5&amp;$E25),'Hoja de Trabajo para listado'!$DE$151:$DG$151,0)),0)+IFERROR(INDEX('Hoja de Trabajo para listado'!$CD$155:$DC$1048576,MATCH($A25,'Hoja de Trabajo para listado'!$CD$155:$CD$1048576,0),MATCH((CUADRO!O$5&amp;$E25),'Hoja de Trabajo para listado'!$CD$151:$DC$151,0)),0)</f>
        <v>0</v>
      </c>
      <c r="P25" s="257">
        <f ca="1">+IFERROR(INDEX('Hoja de Trabajo para listado'!$A$155:$Z$1048576,MATCH($A25,'Hoja de Trabajo para listado'!$A$155:$A$1048576,0),MATCH((CUADRO!P$5&amp;$E25),'Hoja de Trabajo para listado'!$A$151:$Z$151,0)),0)+IFERROR(INDEX('Hoja de Trabajo para listado'!$AB$155:$BA$1048576,MATCH($A25,'Hoja de Trabajo para listado'!$AB$155:$AB$1048576,0),MATCH((CUADRO!P$5&amp;$E25),'Hoja de Trabajo para listado'!$AB$151:$BA$151,0)),0)+IFERROR(INDEX('Hoja de Trabajo para listado'!$BC$155:$CB$1048576,MATCH($A25,'Hoja de Trabajo para listado'!$BC$155:$BC$1048576,0),MATCH((CUADRO!P$5&amp;$E25),'Hoja de Trabajo para listado'!$BC$151:$CB$151,0)),0)+IFERROR(INDEX('Hoja de Trabajo para listado'!$DE$153:$DG$274,MATCH($A25,'Hoja de Trabajo para listado'!$DE$153:$DE$1048576,0),MATCH((CUADRO!P$5&amp;$E25),'Hoja de Trabajo para listado'!$DE$151:$DG$151,0)),0)+IFERROR(INDEX('Hoja de Trabajo para listado'!$CD$155:$DC$1048576,MATCH($A25,'Hoja de Trabajo para listado'!$CD$155:$CD$1048576,0),MATCH((CUADRO!P$5&amp;$E25),'Hoja de Trabajo para listado'!$CD$151:$DC$151,0)),0)</f>
        <v>0</v>
      </c>
      <c r="Q25" s="257">
        <f ca="1">+IFERROR(INDEX('Hoja de Trabajo para listado'!$A$155:$Z$1048576,MATCH($A25,'Hoja de Trabajo para listado'!$A$155:$A$1048576,0),MATCH((CUADRO!Q$5&amp;$E25),'Hoja de Trabajo para listado'!$A$151:$Z$151,0)),0)+IFERROR(INDEX('Hoja de Trabajo para listado'!$AB$155:$BA$1048576,MATCH($A25,'Hoja de Trabajo para listado'!$AB$155:$AB$1048576,0),MATCH((CUADRO!Q$5&amp;$E25),'Hoja de Trabajo para listado'!$AB$151:$BA$151,0)),0)+IFERROR(INDEX('Hoja de Trabajo para listado'!$BC$155:$CB$1048576,MATCH($A25,'Hoja de Trabajo para listado'!$BC$155:$BC$1048576,0),MATCH((CUADRO!Q$5&amp;$E25),'Hoja de Trabajo para listado'!$BC$151:$CB$151,0)),0)+IFERROR(INDEX('Hoja de Trabajo para listado'!$DE$153:$DG$274,MATCH($A25,'Hoja de Trabajo para listado'!$DE$153:$DE$1048576,0),MATCH((CUADRO!Q$5&amp;$E25),'Hoja de Trabajo para listado'!$DE$151:$DG$151,0)),0)+IFERROR(INDEX('Hoja de Trabajo para listado'!$CD$155:$DC$1048576,MATCH($A25,'Hoja de Trabajo para listado'!$CD$155:$CD$1048576,0),MATCH((CUADRO!Q$5&amp;$E25),'Hoja de Trabajo para listado'!$CD$151:$DC$151,0)),0)</f>
        <v>0</v>
      </c>
      <c r="R25" s="257">
        <f t="shared" ca="1" si="0"/>
        <v>0</v>
      </c>
      <c r="S25" s="274">
        <f ca="1">+R24+R25</f>
        <v>0</v>
      </c>
      <c r="T25" s="257">
        <f ca="1">+S25</f>
        <v>0</v>
      </c>
      <c r="U25" s="256">
        <f t="shared" si="1"/>
        <v>2</v>
      </c>
      <c r="V25" s="362" t="e">
        <f>+VLOOKUP(A25,bd_lista!$A$3:$E$590,5,FALSE)</f>
        <v>#N/A</v>
      </c>
      <c r="W25" s="260"/>
      <c r="X25" s="254">
        <f>+VLOOKUP(A25,[2]Sheet1!$A$13:$D$744,4,FALSE)</f>
        <v>0</v>
      </c>
      <c r="Y25" s="254" t="e">
        <f>+VLOOKUP(X25,bd_lista!$A$3:$C$590,3,FALSE)</f>
        <v>#N/A</v>
      </c>
      <c r="Z25" s="258"/>
      <c r="AA25" s="259"/>
    </row>
    <row r="26" spans="1:27" ht="15" hidden="1" customHeight="1">
      <c r="A26" s="264">
        <v>148</v>
      </c>
      <c r="B26" s="306">
        <f>+A26</f>
        <v>148</v>
      </c>
      <c r="C26" s="259" t="str">
        <f>+VLOOKUP(A26,bd_lista!$A$3:$C$590,3,FALSE)</f>
        <v>Universidad Amazónica de Pando</v>
      </c>
      <c r="D26" s="259" t="str">
        <f>+C26</f>
        <v>Universidad Amazónica de Pando</v>
      </c>
      <c r="E26" s="259" t="s">
        <v>1313</v>
      </c>
      <c r="F26" s="255">
        <f ca="1">+IFERROR(INDEX('Hoja de Trabajo para listado'!$A$155:$Z$1048576,MATCH($A26,'Hoja de Trabajo para listado'!$A$155:$A$1048576,0),MATCH((CUADRO!F$5&amp;$E26),'Hoja de Trabajo para listado'!$A$151:$Z$151,0)),0)+IFERROR(INDEX('Hoja de Trabajo para listado'!$AB$155:$BA$1048576,MATCH($A26,'Hoja de Trabajo para listado'!$AB$155:$AB$1048576,0),MATCH((CUADRO!F$5&amp;$E26),'Hoja de Trabajo para listado'!$AB$151:$BA$151,0)),0)+IFERROR(INDEX('Hoja de Trabajo para listado'!$BC$155:$CB$1048576,MATCH($A26,'Hoja de Trabajo para listado'!$BC$155:$BC$1048576,0),MATCH((CUADRO!F$5&amp;$E26),'Hoja de Trabajo para listado'!$BC$151:$CB$151,0)),0)+IFERROR(INDEX('Hoja de Trabajo para listado'!$DE$153:$DG$274,MATCH($A26,'Hoja de Trabajo para listado'!$DE$153:$DE$1048576,0),MATCH((CUADRO!F$5&amp;$E26),'Hoja de Trabajo para listado'!$DE$151:$DG$151,0)),0)+IFERROR(INDEX('Hoja de Trabajo para listado'!$CD$155:$DC$1048576,MATCH($A26,'Hoja de Trabajo para listado'!$CD$155:$CD$1048576,0),MATCH((CUADRO!F$5&amp;$E26),'Hoja de Trabajo para listado'!$CD$151:$DC$151,0)),0)</f>
        <v>0</v>
      </c>
      <c r="G26" s="255">
        <f ca="1">+IFERROR(INDEX('Hoja de Trabajo para listado'!$A$155:$Z$1048576,MATCH($A26,'Hoja de Trabajo para listado'!$A$155:$A$1048576,0),MATCH((CUADRO!G$5&amp;$E26),'Hoja de Trabajo para listado'!$A$151:$Z$151,0)),0)+IFERROR(INDEX('Hoja de Trabajo para listado'!$AB$155:$BA$1048576,MATCH($A26,'Hoja de Trabajo para listado'!$AB$155:$AB$1048576,0),MATCH((CUADRO!G$5&amp;$E26),'Hoja de Trabajo para listado'!$AB$151:$BA$151,0)),0)+IFERROR(INDEX('Hoja de Trabajo para listado'!$BC$155:$CB$1048576,MATCH($A26,'Hoja de Trabajo para listado'!$BC$155:$BC$1048576,0),MATCH((CUADRO!G$5&amp;$E26),'Hoja de Trabajo para listado'!$BC$151:$CB$151,0)),0)+IFERROR(INDEX('Hoja de Trabajo para listado'!$DE$153:$DG$274,MATCH($A26,'Hoja de Trabajo para listado'!$DE$153:$DE$1048576,0),MATCH((CUADRO!G$5&amp;$E26),'Hoja de Trabajo para listado'!$DE$151:$DG$151,0)),0)+IFERROR(INDEX('Hoja de Trabajo para listado'!$CD$155:$DC$1048576,MATCH($A26,'Hoja de Trabajo para listado'!$CD$155:$CD$1048576,0),MATCH((CUADRO!G$5&amp;$E26),'Hoja de Trabajo para listado'!$CD$151:$DC$151,0)),0)</f>
        <v>0</v>
      </c>
      <c r="H26" s="255">
        <f ca="1">+IFERROR(INDEX('Hoja de Trabajo para listado'!$A$155:$Z$1048576,MATCH($A26,'Hoja de Trabajo para listado'!$A$155:$A$1048576,0),MATCH((CUADRO!H$5&amp;$E26),'Hoja de Trabajo para listado'!$A$151:$Z$151,0)),0)+IFERROR(INDEX('Hoja de Trabajo para listado'!$AB$155:$BA$1048576,MATCH($A26,'Hoja de Trabajo para listado'!$AB$155:$AB$1048576,0),MATCH((CUADRO!H$5&amp;$E26),'Hoja de Trabajo para listado'!$AB$151:$BA$151,0)),0)+IFERROR(INDEX('Hoja de Trabajo para listado'!$BC$155:$CB$1048576,MATCH($A26,'Hoja de Trabajo para listado'!$BC$155:$BC$1048576,0),MATCH((CUADRO!H$5&amp;$E26),'Hoja de Trabajo para listado'!$BC$151:$CB$151,0)),0)+IFERROR(INDEX('Hoja de Trabajo para listado'!$DE$153:$DG$274,MATCH($A26,'Hoja de Trabajo para listado'!$DE$153:$DE$1048576,0),MATCH((CUADRO!H$5&amp;$E26),'Hoja de Trabajo para listado'!$DE$151:$DG$151,0)),0)+IFERROR(INDEX('Hoja de Trabajo para listado'!$CD$155:$DC$1048576,MATCH($A26,'Hoja de Trabajo para listado'!$CD$155:$CD$1048576,0),MATCH((CUADRO!H$5&amp;$E26),'Hoja de Trabajo para listado'!$CD$151:$DC$151,0)),0)</f>
        <v>0</v>
      </c>
      <c r="I26" s="255">
        <f ca="1">+IFERROR(INDEX('Hoja de Trabajo para listado'!$A$155:$Z$1048576,MATCH($A26,'Hoja de Trabajo para listado'!$A$155:$A$1048576,0),MATCH((CUADRO!I$5&amp;$E26),'Hoja de Trabajo para listado'!$A$151:$Z$151,0)),0)+IFERROR(INDEX('Hoja de Trabajo para listado'!$AB$155:$BA$1048576,MATCH($A26,'Hoja de Trabajo para listado'!$AB$155:$AB$1048576,0),MATCH((CUADRO!I$5&amp;$E26),'Hoja de Trabajo para listado'!$AB$151:$BA$151,0)),0)+IFERROR(INDEX('Hoja de Trabajo para listado'!$BC$155:$CB$1048576,MATCH($A26,'Hoja de Trabajo para listado'!$BC$155:$BC$1048576,0),MATCH((CUADRO!I$5&amp;$E26),'Hoja de Trabajo para listado'!$BC$151:$CB$151,0)),0)+IFERROR(INDEX('Hoja de Trabajo para listado'!$DE$153:$DG$274,MATCH($A26,'Hoja de Trabajo para listado'!$DE$153:$DE$1048576,0),MATCH((CUADRO!I$5&amp;$E26),'Hoja de Trabajo para listado'!$DE$151:$DG$151,0)),0)+IFERROR(INDEX('Hoja de Trabajo para listado'!$CD$155:$DC$1048576,MATCH($A26,'Hoja de Trabajo para listado'!$CD$155:$CD$1048576,0),MATCH((CUADRO!I$5&amp;$E26),'Hoja de Trabajo para listado'!$CD$151:$DC$151,0)),0)</f>
        <v>0</v>
      </c>
      <c r="J26" s="255">
        <f ca="1">+IFERROR(INDEX('Hoja de Trabajo para listado'!$A$155:$Z$1048576,MATCH($A26,'Hoja de Trabajo para listado'!$A$155:$A$1048576,0),MATCH((CUADRO!J$5&amp;$E26),'Hoja de Trabajo para listado'!$A$151:$Z$151,0)),0)+IFERROR(INDEX('Hoja de Trabajo para listado'!$AB$155:$BA$1048576,MATCH($A26,'Hoja de Trabajo para listado'!$AB$155:$AB$1048576,0),MATCH((CUADRO!J$5&amp;$E26),'Hoja de Trabajo para listado'!$AB$151:$BA$151,0)),0)+IFERROR(INDEX('Hoja de Trabajo para listado'!$BC$155:$CB$1048576,MATCH($A26,'Hoja de Trabajo para listado'!$BC$155:$BC$1048576,0),MATCH((CUADRO!J$5&amp;$E26),'Hoja de Trabajo para listado'!$BC$151:$CB$151,0)),0)+IFERROR(INDEX('Hoja de Trabajo para listado'!$DE$153:$DG$274,MATCH($A26,'Hoja de Trabajo para listado'!$DE$153:$DE$1048576,0),MATCH((CUADRO!J$5&amp;$E26),'Hoja de Trabajo para listado'!$DE$151:$DG$151,0)),0)+IFERROR(INDEX('Hoja de Trabajo para listado'!$CD$155:$DC$1048576,MATCH($A26,'Hoja de Trabajo para listado'!$CD$155:$CD$1048576,0),MATCH((CUADRO!J$5&amp;$E26),'Hoja de Trabajo para listado'!$CD$151:$DC$151,0)),0)</f>
        <v>0</v>
      </c>
      <c r="K26" s="255">
        <f ca="1">+IFERROR(INDEX('Hoja de Trabajo para listado'!$A$155:$Z$1048576,MATCH($A26,'Hoja de Trabajo para listado'!$A$155:$A$1048576,0),MATCH((CUADRO!K$5&amp;$E26),'Hoja de Trabajo para listado'!$A$151:$Z$151,0)),0)+IFERROR(INDEX('Hoja de Trabajo para listado'!$AB$155:$BA$1048576,MATCH($A26,'Hoja de Trabajo para listado'!$AB$155:$AB$1048576,0),MATCH((CUADRO!K$5&amp;$E26),'Hoja de Trabajo para listado'!$AB$151:$BA$151,0)),0)+IFERROR(INDEX('Hoja de Trabajo para listado'!$BC$155:$CB$1048576,MATCH($A26,'Hoja de Trabajo para listado'!$BC$155:$BC$1048576,0),MATCH((CUADRO!K$5&amp;$E26),'Hoja de Trabajo para listado'!$BC$151:$CB$151,0)),0)+IFERROR(INDEX('Hoja de Trabajo para listado'!$DE$153:$DG$274,MATCH($A26,'Hoja de Trabajo para listado'!$DE$153:$DE$1048576,0),MATCH((CUADRO!K$5&amp;$E26),'Hoja de Trabajo para listado'!$DE$151:$DG$151,0)),0)+IFERROR(INDEX('Hoja de Trabajo para listado'!$CD$155:$DC$1048576,MATCH($A26,'Hoja de Trabajo para listado'!$CD$155:$CD$1048576,0),MATCH((CUADRO!K$5&amp;$E26),'Hoja de Trabajo para listado'!$CD$151:$DC$151,0)),0)</f>
        <v>0</v>
      </c>
      <c r="L26" s="255">
        <f ca="1">+IFERROR(INDEX('Hoja de Trabajo para listado'!$A$155:$Z$1048576,MATCH($A26,'Hoja de Trabajo para listado'!$A$155:$A$1048576,0),MATCH((CUADRO!L$5&amp;$E26),'Hoja de Trabajo para listado'!$A$151:$Z$151,0)),0)+IFERROR(INDEX('Hoja de Trabajo para listado'!$AB$155:$BA$1048576,MATCH($A26,'Hoja de Trabajo para listado'!$AB$155:$AB$1048576,0),MATCH((CUADRO!L$5&amp;$E26),'Hoja de Trabajo para listado'!$AB$151:$BA$151,0)),0)+IFERROR(INDEX('Hoja de Trabajo para listado'!$BC$155:$CB$1048576,MATCH($A26,'Hoja de Trabajo para listado'!$BC$155:$BC$1048576,0),MATCH((CUADRO!L$5&amp;$E26),'Hoja de Trabajo para listado'!$BC$151:$CB$151,0)),0)+IFERROR(INDEX('Hoja de Trabajo para listado'!$DE$153:$DG$274,MATCH($A26,'Hoja de Trabajo para listado'!$DE$153:$DE$1048576,0),MATCH((CUADRO!L$5&amp;$E26),'Hoja de Trabajo para listado'!$DE$151:$DG$151,0)),0)+IFERROR(INDEX('Hoja de Trabajo para listado'!$CD$155:$DC$1048576,MATCH($A26,'Hoja de Trabajo para listado'!$CD$155:$CD$1048576,0),MATCH((CUADRO!L$5&amp;$E26),'Hoja de Trabajo para listado'!$CD$151:$DC$151,0)),0)</f>
        <v>0</v>
      </c>
      <c r="M26" s="255">
        <f ca="1">+IFERROR(INDEX('Hoja de Trabajo para listado'!$A$155:$Z$1048576,MATCH($A26,'Hoja de Trabajo para listado'!$A$155:$A$1048576,0),MATCH((CUADRO!M$5&amp;$E26),'Hoja de Trabajo para listado'!$A$151:$Z$151,0)),0)+IFERROR(INDEX('Hoja de Trabajo para listado'!$AB$155:$BA$1048576,MATCH($A26,'Hoja de Trabajo para listado'!$AB$155:$AB$1048576,0),MATCH((CUADRO!M$5&amp;$E26),'Hoja de Trabajo para listado'!$AB$151:$BA$151,0)),0)+IFERROR(INDEX('Hoja de Trabajo para listado'!$BC$155:$CB$1048576,MATCH($A26,'Hoja de Trabajo para listado'!$BC$155:$BC$1048576,0),MATCH((CUADRO!M$5&amp;$E26),'Hoja de Trabajo para listado'!$BC$151:$CB$151,0)),0)+IFERROR(INDEX('Hoja de Trabajo para listado'!$DE$153:$DG$274,MATCH($A26,'Hoja de Trabajo para listado'!$DE$153:$DE$1048576,0),MATCH((CUADRO!M$5&amp;$E26),'Hoja de Trabajo para listado'!$DE$151:$DG$151,0)),0)+IFERROR(INDEX('Hoja de Trabajo para listado'!$CD$155:$DC$1048576,MATCH($A26,'Hoja de Trabajo para listado'!$CD$155:$CD$1048576,0),MATCH((CUADRO!M$5&amp;$E26),'Hoja de Trabajo para listado'!$CD$151:$DC$151,0)),0)</f>
        <v>0</v>
      </c>
      <c r="N26" s="255">
        <f ca="1">+IFERROR(INDEX('Hoja de Trabajo para listado'!$A$155:$Z$1048576,MATCH($A26,'Hoja de Trabajo para listado'!$A$155:$A$1048576,0),MATCH((CUADRO!N$5&amp;$E26),'Hoja de Trabajo para listado'!$A$151:$Z$151,0)),0)+IFERROR(INDEX('Hoja de Trabajo para listado'!$AB$155:$BA$1048576,MATCH($A26,'Hoja de Trabajo para listado'!$AB$155:$AB$1048576,0),MATCH((CUADRO!N$5&amp;$E26),'Hoja de Trabajo para listado'!$AB$151:$BA$151,0)),0)+IFERROR(INDEX('Hoja de Trabajo para listado'!$BC$155:$CB$1048576,MATCH($A26,'Hoja de Trabajo para listado'!$BC$155:$BC$1048576,0),MATCH((CUADRO!N$5&amp;$E26),'Hoja de Trabajo para listado'!$BC$151:$CB$151,0)),0)+IFERROR(INDEX('Hoja de Trabajo para listado'!$DE$153:$DG$274,MATCH($A26,'Hoja de Trabajo para listado'!$DE$153:$DE$1048576,0),MATCH((CUADRO!N$5&amp;$E26),'Hoja de Trabajo para listado'!$DE$151:$DG$151,0)),0)+IFERROR(INDEX('Hoja de Trabajo para listado'!$CD$155:$DC$1048576,MATCH($A26,'Hoja de Trabajo para listado'!$CD$155:$CD$1048576,0),MATCH((CUADRO!N$5&amp;$E26),'Hoja de Trabajo para listado'!$CD$151:$DC$151,0)),0)</f>
        <v>0</v>
      </c>
      <c r="O26" s="255">
        <f ca="1">+IFERROR(INDEX('Hoja de Trabajo para listado'!$A$155:$Z$1048576,MATCH($A26,'Hoja de Trabajo para listado'!$A$155:$A$1048576,0),MATCH((CUADRO!O$5&amp;$E26),'Hoja de Trabajo para listado'!$A$151:$Z$151,0)),0)+IFERROR(INDEX('Hoja de Trabajo para listado'!$AB$155:$BA$1048576,MATCH($A26,'Hoja de Trabajo para listado'!$AB$155:$AB$1048576,0),MATCH((CUADRO!O$5&amp;$E26),'Hoja de Trabajo para listado'!$AB$151:$BA$151,0)),0)+IFERROR(INDEX('Hoja de Trabajo para listado'!$BC$155:$CB$1048576,MATCH($A26,'Hoja de Trabajo para listado'!$BC$155:$BC$1048576,0),MATCH((CUADRO!O$5&amp;$E26),'Hoja de Trabajo para listado'!$BC$151:$CB$151,0)),0)+IFERROR(INDEX('Hoja de Trabajo para listado'!$DE$153:$DG$274,MATCH($A26,'Hoja de Trabajo para listado'!$DE$153:$DE$1048576,0),MATCH((CUADRO!O$5&amp;$E26),'Hoja de Trabajo para listado'!$DE$151:$DG$151,0)),0)+IFERROR(INDEX('Hoja de Trabajo para listado'!$CD$155:$DC$1048576,MATCH($A26,'Hoja de Trabajo para listado'!$CD$155:$CD$1048576,0),MATCH((CUADRO!O$5&amp;$E26),'Hoja de Trabajo para listado'!$CD$151:$DC$151,0)),0)</f>
        <v>0</v>
      </c>
      <c r="P26" s="255">
        <f ca="1">+IFERROR(INDEX('Hoja de Trabajo para listado'!$A$155:$Z$1048576,MATCH($A26,'Hoja de Trabajo para listado'!$A$155:$A$1048576,0),MATCH((CUADRO!P$5&amp;$E26),'Hoja de Trabajo para listado'!$A$151:$Z$151,0)),0)+IFERROR(INDEX('Hoja de Trabajo para listado'!$AB$155:$BA$1048576,MATCH($A26,'Hoja de Trabajo para listado'!$AB$155:$AB$1048576,0),MATCH((CUADRO!P$5&amp;$E26),'Hoja de Trabajo para listado'!$AB$151:$BA$151,0)),0)+IFERROR(INDEX('Hoja de Trabajo para listado'!$BC$155:$CB$1048576,MATCH($A26,'Hoja de Trabajo para listado'!$BC$155:$BC$1048576,0),MATCH((CUADRO!P$5&amp;$E26),'Hoja de Trabajo para listado'!$BC$151:$CB$151,0)),0)+IFERROR(INDEX('Hoja de Trabajo para listado'!$DE$153:$DG$274,MATCH($A26,'Hoja de Trabajo para listado'!$DE$153:$DE$1048576,0),MATCH((CUADRO!P$5&amp;$E26),'Hoja de Trabajo para listado'!$DE$151:$DG$151,0)),0)+IFERROR(INDEX('Hoja de Trabajo para listado'!$CD$155:$DC$1048576,MATCH($A26,'Hoja de Trabajo para listado'!$CD$155:$CD$1048576,0),MATCH((CUADRO!P$5&amp;$E26),'Hoja de Trabajo para listado'!$CD$151:$DC$151,0)),0)</f>
        <v>0</v>
      </c>
      <c r="Q26" s="255">
        <f ca="1">+IFERROR(INDEX('Hoja de Trabajo para listado'!$A$155:$Z$1048576,MATCH($A26,'Hoja de Trabajo para listado'!$A$155:$A$1048576,0),MATCH((CUADRO!Q$5&amp;$E26),'Hoja de Trabajo para listado'!$A$151:$Z$151,0)),0)+IFERROR(INDEX('Hoja de Trabajo para listado'!$AB$155:$BA$1048576,MATCH($A26,'Hoja de Trabajo para listado'!$AB$155:$AB$1048576,0),MATCH((CUADRO!Q$5&amp;$E26),'Hoja de Trabajo para listado'!$AB$151:$BA$151,0)),0)+IFERROR(INDEX('Hoja de Trabajo para listado'!$BC$155:$CB$1048576,MATCH($A26,'Hoja de Trabajo para listado'!$BC$155:$BC$1048576,0),MATCH((CUADRO!Q$5&amp;$E26),'Hoja de Trabajo para listado'!$BC$151:$CB$151,0)),0)+IFERROR(INDEX('Hoja de Trabajo para listado'!$DE$153:$DG$274,MATCH($A26,'Hoja de Trabajo para listado'!$DE$153:$DE$1048576,0),MATCH((CUADRO!Q$5&amp;$E26),'Hoja de Trabajo para listado'!$DE$151:$DG$151,0)),0)+IFERROR(INDEX('Hoja de Trabajo para listado'!$CD$155:$DC$1048576,MATCH($A26,'Hoja de Trabajo para listado'!$CD$155:$CD$1048576,0),MATCH((CUADRO!Q$5&amp;$E26),'Hoja de Trabajo para listado'!$CD$151:$DC$151,0)),0)</f>
        <v>0</v>
      </c>
      <c r="R26" s="255">
        <f t="shared" ca="1" si="0"/>
        <v>0</v>
      </c>
      <c r="S26" s="255"/>
      <c r="T26" s="255">
        <f ca="1">+T27</f>
        <v>0</v>
      </c>
      <c r="U26" s="254">
        <f t="shared" si="1"/>
        <v>1</v>
      </c>
      <c r="V26" s="362" t="str">
        <f>+VLOOKUP(A26,bd_lista!$A$3:$E$590,5,FALSE)</f>
        <v>Universidades Públicas</v>
      </c>
      <c r="W26" s="272" t="str">
        <f>+V26</f>
        <v>Universidades Públicas</v>
      </c>
      <c r="X26" s="254">
        <f>+VLOOKUP(A26,[2]Sheet1!$A$13:$D$744,4,FALSE)</f>
        <v>0</v>
      </c>
      <c r="Y26" s="254" t="e">
        <f>+VLOOKUP(X26,bd_lista!$A$3:$C$590,3,FALSE)</f>
        <v>#N/A</v>
      </c>
      <c r="Z26" s="258">
        <f>+X26</f>
        <v>0</v>
      </c>
      <c r="AA26" s="259" t="e">
        <f>+Y26</f>
        <v>#N/A</v>
      </c>
    </row>
    <row r="27" spans="1:27" ht="15" hidden="1" customHeight="1">
      <c r="A27" s="32">
        <v>148</v>
      </c>
      <c r="B27" s="307"/>
      <c r="C27" s="362" t="str">
        <f>+VLOOKUP(A27,bd_lista!$A$3:$C$590,3,FALSE)</f>
        <v>Universidad Amazónica de Pando</v>
      </c>
      <c r="D27" s="362"/>
      <c r="E27" s="362" t="s">
        <v>1314</v>
      </c>
      <c r="F27" s="257">
        <f ca="1">+IFERROR(INDEX('Hoja de Trabajo para listado'!$A$155:$Z$1048576,MATCH($A27,'Hoja de Trabajo para listado'!$A$155:$A$1048576,0),MATCH((CUADRO!F$5&amp;$E27),'Hoja de Trabajo para listado'!$A$151:$Z$151,0)),0)+IFERROR(INDEX('Hoja de Trabajo para listado'!$AB$155:$BA$1048576,MATCH($A27,'Hoja de Trabajo para listado'!$AB$155:$AB$1048576,0),MATCH((CUADRO!F$5&amp;$E27),'Hoja de Trabajo para listado'!$AB$151:$BA$151,0)),0)+IFERROR(INDEX('Hoja de Trabajo para listado'!$BC$155:$CB$1048576,MATCH($A27,'Hoja de Trabajo para listado'!$BC$155:$BC$1048576,0),MATCH((CUADRO!F$5&amp;$E27),'Hoja de Trabajo para listado'!$BC$151:$CB$151,0)),0)+IFERROR(INDEX('Hoja de Trabajo para listado'!$DE$153:$DG$274,MATCH($A27,'Hoja de Trabajo para listado'!$DE$153:$DE$1048576,0),MATCH((CUADRO!F$5&amp;$E27),'Hoja de Trabajo para listado'!$DE$151:$DG$151,0)),0)+IFERROR(INDEX('Hoja de Trabajo para listado'!$CD$155:$DC$1048576,MATCH($A27,'Hoja de Trabajo para listado'!$CD$155:$CD$1048576,0),MATCH((CUADRO!F$5&amp;$E27),'Hoja de Trabajo para listado'!$CD$151:$DC$151,0)),0)</f>
        <v>0</v>
      </c>
      <c r="G27" s="257">
        <f ca="1">+IFERROR(INDEX('Hoja de Trabajo para listado'!$A$155:$Z$1048576,MATCH($A27,'Hoja de Trabajo para listado'!$A$155:$A$1048576,0),MATCH((CUADRO!G$5&amp;$E27),'Hoja de Trabajo para listado'!$A$151:$Z$151,0)),0)+IFERROR(INDEX('Hoja de Trabajo para listado'!$AB$155:$BA$1048576,MATCH($A27,'Hoja de Trabajo para listado'!$AB$155:$AB$1048576,0),MATCH((CUADRO!G$5&amp;$E27),'Hoja de Trabajo para listado'!$AB$151:$BA$151,0)),0)+IFERROR(INDEX('Hoja de Trabajo para listado'!$BC$155:$CB$1048576,MATCH($A27,'Hoja de Trabajo para listado'!$BC$155:$BC$1048576,0),MATCH((CUADRO!G$5&amp;$E27),'Hoja de Trabajo para listado'!$BC$151:$CB$151,0)),0)+IFERROR(INDEX('Hoja de Trabajo para listado'!$DE$153:$DG$274,MATCH($A27,'Hoja de Trabajo para listado'!$DE$153:$DE$1048576,0),MATCH((CUADRO!G$5&amp;$E27),'Hoja de Trabajo para listado'!$DE$151:$DG$151,0)),0)+IFERROR(INDEX('Hoja de Trabajo para listado'!$CD$155:$DC$1048576,MATCH($A27,'Hoja de Trabajo para listado'!$CD$155:$CD$1048576,0),MATCH((CUADRO!G$5&amp;$E27),'Hoja de Trabajo para listado'!$CD$151:$DC$151,0)),0)</f>
        <v>0</v>
      </c>
      <c r="H27" s="257">
        <f ca="1">+IFERROR(INDEX('Hoja de Trabajo para listado'!$A$155:$Z$1048576,MATCH($A27,'Hoja de Trabajo para listado'!$A$155:$A$1048576,0),MATCH((CUADRO!H$5&amp;$E27),'Hoja de Trabajo para listado'!$A$151:$Z$151,0)),0)+IFERROR(INDEX('Hoja de Trabajo para listado'!$AB$155:$BA$1048576,MATCH($A27,'Hoja de Trabajo para listado'!$AB$155:$AB$1048576,0),MATCH((CUADRO!H$5&amp;$E27),'Hoja de Trabajo para listado'!$AB$151:$BA$151,0)),0)+IFERROR(INDEX('Hoja de Trabajo para listado'!$BC$155:$CB$1048576,MATCH($A27,'Hoja de Trabajo para listado'!$BC$155:$BC$1048576,0),MATCH((CUADRO!H$5&amp;$E27),'Hoja de Trabajo para listado'!$BC$151:$CB$151,0)),0)+IFERROR(INDEX('Hoja de Trabajo para listado'!$DE$153:$DG$274,MATCH($A27,'Hoja de Trabajo para listado'!$DE$153:$DE$1048576,0),MATCH((CUADRO!H$5&amp;$E27),'Hoja de Trabajo para listado'!$DE$151:$DG$151,0)),0)+IFERROR(INDEX('Hoja de Trabajo para listado'!$CD$155:$DC$1048576,MATCH($A27,'Hoja de Trabajo para listado'!$CD$155:$CD$1048576,0),MATCH((CUADRO!H$5&amp;$E27),'Hoja de Trabajo para listado'!$CD$151:$DC$151,0)),0)</f>
        <v>0</v>
      </c>
      <c r="I27" s="257">
        <f ca="1">+IFERROR(INDEX('Hoja de Trabajo para listado'!$A$155:$Z$1048576,MATCH($A27,'Hoja de Trabajo para listado'!$A$155:$A$1048576,0),MATCH((CUADRO!I$5&amp;$E27),'Hoja de Trabajo para listado'!$A$151:$Z$151,0)),0)+IFERROR(INDEX('Hoja de Trabajo para listado'!$AB$155:$BA$1048576,MATCH($A27,'Hoja de Trabajo para listado'!$AB$155:$AB$1048576,0),MATCH((CUADRO!I$5&amp;$E27),'Hoja de Trabajo para listado'!$AB$151:$BA$151,0)),0)+IFERROR(INDEX('Hoja de Trabajo para listado'!$BC$155:$CB$1048576,MATCH($A27,'Hoja de Trabajo para listado'!$BC$155:$BC$1048576,0),MATCH((CUADRO!I$5&amp;$E27),'Hoja de Trabajo para listado'!$BC$151:$CB$151,0)),0)+IFERROR(INDEX('Hoja de Trabajo para listado'!$DE$153:$DG$274,MATCH($A27,'Hoja de Trabajo para listado'!$DE$153:$DE$1048576,0),MATCH((CUADRO!I$5&amp;$E27),'Hoja de Trabajo para listado'!$DE$151:$DG$151,0)),0)+IFERROR(INDEX('Hoja de Trabajo para listado'!$CD$155:$DC$1048576,MATCH($A27,'Hoja de Trabajo para listado'!$CD$155:$CD$1048576,0),MATCH((CUADRO!I$5&amp;$E27),'Hoja de Trabajo para listado'!$CD$151:$DC$151,0)),0)</f>
        <v>0</v>
      </c>
      <c r="J27" s="257">
        <f ca="1">+IFERROR(INDEX('Hoja de Trabajo para listado'!$A$155:$Z$1048576,MATCH($A27,'Hoja de Trabajo para listado'!$A$155:$A$1048576,0),MATCH((CUADRO!J$5&amp;$E27),'Hoja de Trabajo para listado'!$A$151:$Z$151,0)),0)+IFERROR(INDEX('Hoja de Trabajo para listado'!$AB$155:$BA$1048576,MATCH($A27,'Hoja de Trabajo para listado'!$AB$155:$AB$1048576,0),MATCH((CUADRO!J$5&amp;$E27),'Hoja de Trabajo para listado'!$AB$151:$BA$151,0)),0)+IFERROR(INDEX('Hoja de Trabajo para listado'!$BC$155:$CB$1048576,MATCH($A27,'Hoja de Trabajo para listado'!$BC$155:$BC$1048576,0),MATCH((CUADRO!J$5&amp;$E27),'Hoja de Trabajo para listado'!$BC$151:$CB$151,0)),0)+IFERROR(INDEX('Hoja de Trabajo para listado'!$DE$153:$DG$274,MATCH($A27,'Hoja de Trabajo para listado'!$DE$153:$DE$1048576,0),MATCH((CUADRO!J$5&amp;$E27),'Hoja de Trabajo para listado'!$DE$151:$DG$151,0)),0)+IFERROR(INDEX('Hoja de Trabajo para listado'!$CD$155:$DC$1048576,MATCH($A27,'Hoja de Trabajo para listado'!$CD$155:$CD$1048576,0),MATCH((CUADRO!J$5&amp;$E27),'Hoja de Trabajo para listado'!$CD$151:$DC$151,0)),0)</f>
        <v>0</v>
      </c>
      <c r="K27" s="257">
        <f ca="1">+IFERROR(INDEX('Hoja de Trabajo para listado'!$A$155:$Z$1048576,MATCH($A27,'Hoja de Trabajo para listado'!$A$155:$A$1048576,0),MATCH((CUADRO!K$5&amp;$E27),'Hoja de Trabajo para listado'!$A$151:$Z$151,0)),0)+IFERROR(INDEX('Hoja de Trabajo para listado'!$AB$155:$BA$1048576,MATCH($A27,'Hoja de Trabajo para listado'!$AB$155:$AB$1048576,0),MATCH((CUADRO!K$5&amp;$E27),'Hoja de Trabajo para listado'!$AB$151:$BA$151,0)),0)+IFERROR(INDEX('Hoja de Trabajo para listado'!$BC$155:$CB$1048576,MATCH($A27,'Hoja de Trabajo para listado'!$BC$155:$BC$1048576,0),MATCH((CUADRO!K$5&amp;$E27),'Hoja de Trabajo para listado'!$BC$151:$CB$151,0)),0)+IFERROR(INDEX('Hoja de Trabajo para listado'!$DE$153:$DG$274,MATCH($A27,'Hoja de Trabajo para listado'!$DE$153:$DE$1048576,0),MATCH((CUADRO!K$5&amp;$E27),'Hoja de Trabajo para listado'!$DE$151:$DG$151,0)),0)+IFERROR(INDEX('Hoja de Trabajo para listado'!$CD$155:$DC$1048576,MATCH($A27,'Hoja de Trabajo para listado'!$CD$155:$CD$1048576,0),MATCH((CUADRO!K$5&amp;$E27),'Hoja de Trabajo para listado'!$CD$151:$DC$151,0)),0)</f>
        <v>0</v>
      </c>
      <c r="L27" s="257">
        <f ca="1">+IFERROR(INDEX('Hoja de Trabajo para listado'!$A$155:$Z$1048576,MATCH($A27,'Hoja de Trabajo para listado'!$A$155:$A$1048576,0),MATCH((CUADRO!L$5&amp;$E27),'Hoja de Trabajo para listado'!$A$151:$Z$151,0)),0)+IFERROR(INDEX('Hoja de Trabajo para listado'!$AB$155:$BA$1048576,MATCH($A27,'Hoja de Trabajo para listado'!$AB$155:$AB$1048576,0),MATCH((CUADRO!L$5&amp;$E27),'Hoja de Trabajo para listado'!$AB$151:$BA$151,0)),0)+IFERROR(INDEX('Hoja de Trabajo para listado'!$BC$155:$CB$1048576,MATCH($A27,'Hoja de Trabajo para listado'!$BC$155:$BC$1048576,0),MATCH((CUADRO!L$5&amp;$E27),'Hoja de Trabajo para listado'!$BC$151:$CB$151,0)),0)+IFERROR(INDEX('Hoja de Trabajo para listado'!$DE$153:$DG$274,MATCH($A27,'Hoja de Trabajo para listado'!$DE$153:$DE$1048576,0),MATCH((CUADRO!L$5&amp;$E27),'Hoja de Trabajo para listado'!$DE$151:$DG$151,0)),0)+IFERROR(INDEX('Hoja de Trabajo para listado'!$CD$155:$DC$1048576,MATCH($A27,'Hoja de Trabajo para listado'!$CD$155:$CD$1048576,0),MATCH((CUADRO!L$5&amp;$E27),'Hoja de Trabajo para listado'!$CD$151:$DC$151,0)),0)</f>
        <v>0</v>
      </c>
      <c r="M27" s="257">
        <f ca="1">+IFERROR(INDEX('Hoja de Trabajo para listado'!$A$155:$Z$1048576,MATCH($A27,'Hoja de Trabajo para listado'!$A$155:$A$1048576,0),MATCH((CUADRO!M$5&amp;$E27),'Hoja de Trabajo para listado'!$A$151:$Z$151,0)),0)+IFERROR(INDEX('Hoja de Trabajo para listado'!$AB$155:$BA$1048576,MATCH($A27,'Hoja de Trabajo para listado'!$AB$155:$AB$1048576,0),MATCH((CUADRO!M$5&amp;$E27),'Hoja de Trabajo para listado'!$AB$151:$BA$151,0)),0)+IFERROR(INDEX('Hoja de Trabajo para listado'!$BC$155:$CB$1048576,MATCH($A27,'Hoja de Trabajo para listado'!$BC$155:$BC$1048576,0),MATCH((CUADRO!M$5&amp;$E27),'Hoja de Trabajo para listado'!$BC$151:$CB$151,0)),0)+IFERROR(INDEX('Hoja de Trabajo para listado'!$DE$153:$DG$274,MATCH($A27,'Hoja de Trabajo para listado'!$DE$153:$DE$1048576,0),MATCH((CUADRO!M$5&amp;$E27),'Hoja de Trabajo para listado'!$DE$151:$DG$151,0)),0)+IFERROR(INDEX('Hoja de Trabajo para listado'!$CD$155:$DC$1048576,MATCH($A27,'Hoja de Trabajo para listado'!$CD$155:$CD$1048576,0),MATCH((CUADRO!M$5&amp;$E27),'Hoja de Trabajo para listado'!$CD$151:$DC$151,0)),0)</f>
        <v>0</v>
      </c>
      <c r="N27" s="257">
        <f ca="1">+IFERROR(INDEX('Hoja de Trabajo para listado'!$A$155:$Z$1048576,MATCH($A27,'Hoja de Trabajo para listado'!$A$155:$A$1048576,0),MATCH((CUADRO!N$5&amp;$E27),'Hoja de Trabajo para listado'!$A$151:$Z$151,0)),0)+IFERROR(INDEX('Hoja de Trabajo para listado'!$AB$155:$BA$1048576,MATCH($A27,'Hoja de Trabajo para listado'!$AB$155:$AB$1048576,0),MATCH((CUADRO!N$5&amp;$E27),'Hoja de Trabajo para listado'!$AB$151:$BA$151,0)),0)+IFERROR(INDEX('Hoja de Trabajo para listado'!$BC$155:$CB$1048576,MATCH($A27,'Hoja de Trabajo para listado'!$BC$155:$BC$1048576,0),MATCH((CUADRO!N$5&amp;$E27),'Hoja de Trabajo para listado'!$BC$151:$CB$151,0)),0)+IFERROR(INDEX('Hoja de Trabajo para listado'!$DE$153:$DG$274,MATCH($A27,'Hoja de Trabajo para listado'!$DE$153:$DE$1048576,0),MATCH((CUADRO!N$5&amp;$E27),'Hoja de Trabajo para listado'!$DE$151:$DG$151,0)),0)+IFERROR(INDEX('Hoja de Trabajo para listado'!$CD$155:$DC$1048576,MATCH($A27,'Hoja de Trabajo para listado'!$CD$155:$CD$1048576,0),MATCH((CUADRO!N$5&amp;$E27),'Hoja de Trabajo para listado'!$CD$151:$DC$151,0)),0)</f>
        <v>0</v>
      </c>
      <c r="O27" s="257">
        <f ca="1">+IFERROR(INDEX('Hoja de Trabajo para listado'!$A$155:$Z$1048576,MATCH($A27,'Hoja de Trabajo para listado'!$A$155:$A$1048576,0),MATCH((CUADRO!O$5&amp;$E27),'Hoja de Trabajo para listado'!$A$151:$Z$151,0)),0)+IFERROR(INDEX('Hoja de Trabajo para listado'!$AB$155:$BA$1048576,MATCH($A27,'Hoja de Trabajo para listado'!$AB$155:$AB$1048576,0),MATCH((CUADRO!O$5&amp;$E27),'Hoja de Trabajo para listado'!$AB$151:$BA$151,0)),0)+IFERROR(INDEX('Hoja de Trabajo para listado'!$BC$155:$CB$1048576,MATCH($A27,'Hoja de Trabajo para listado'!$BC$155:$BC$1048576,0),MATCH((CUADRO!O$5&amp;$E27),'Hoja de Trabajo para listado'!$BC$151:$CB$151,0)),0)+IFERROR(INDEX('Hoja de Trabajo para listado'!$DE$153:$DG$274,MATCH($A27,'Hoja de Trabajo para listado'!$DE$153:$DE$1048576,0),MATCH((CUADRO!O$5&amp;$E27),'Hoja de Trabajo para listado'!$DE$151:$DG$151,0)),0)+IFERROR(INDEX('Hoja de Trabajo para listado'!$CD$155:$DC$1048576,MATCH($A27,'Hoja de Trabajo para listado'!$CD$155:$CD$1048576,0),MATCH((CUADRO!O$5&amp;$E27),'Hoja de Trabajo para listado'!$CD$151:$DC$151,0)),0)</f>
        <v>0</v>
      </c>
      <c r="P27" s="257">
        <f ca="1">+IFERROR(INDEX('Hoja de Trabajo para listado'!$A$155:$Z$1048576,MATCH($A27,'Hoja de Trabajo para listado'!$A$155:$A$1048576,0),MATCH((CUADRO!P$5&amp;$E27),'Hoja de Trabajo para listado'!$A$151:$Z$151,0)),0)+IFERROR(INDEX('Hoja de Trabajo para listado'!$AB$155:$BA$1048576,MATCH($A27,'Hoja de Trabajo para listado'!$AB$155:$AB$1048576,0),MATCH((CUADRO!P$5&amp;$E27),'Hoja de Trabajo para listado'!$AB$151:$BA$151,0)),0)+IFERROR(INDEX('Hoja de Trabajo para listado'!$BC$155:$CB$1048576,MATCH($A27,'Hoja de Trabajo para listado'!$BC$155:$BC$1048576,0),MATCH((CUADRO!P$5&amp;$E27),'Hoja de Trabajo para listado'!$BC$151:$CB$151,0)),0)+IFERROR(INDEX('Hoja de Trabajo para listado'!$DE$153:$DG$274,MATCH($A27,'Hoja de Trabajo para listado'!$DE$153:$DE$1048576,0),MATCH((CUADRO!P$5&amp;$E27),'Hoja de Trabajo para listado'!$DE$151:$DG$151,0)),0)+IFERROR(INDEX('Hoja de Trabajo para listado'!$CD$155:$DC$1048576,MATCH($A27,'Hoja de Trabajo para listado'!$CD$155:$CD$1048576,0),MATCH((CUADRO!P$5&amp;$E27),'Hoja de Trabajo para listado'!$CD$151:$DC$151,0)),0)</f>
        <v>0</v>
      </c>
      <c r="Q27" s="257">
        <f ca="1">+IFERROR(INDEX('Hoja de Trabajo para listado'!$A$155:$Z$1048576,MATCH($A27,'Hoja de Trabajo para listado'!$A$155:$A$1048576,0),MATCH((CUADRO!Q$5&amp;$E27),'Hoja de Trabajo para listado'!$A$151:$Z$151,0)),0)+IFERROR(INDEX('Hoja de Trabajo para listado'!$AB$155:$BA$1048576,MATCH($A27,'Hoja de Trabajo para listado'!$AB$155:$AB$1048576,0),MATCH((CUADRO!Q$5&amp;$E27),'Hoja de Trabajo para listado'!$AB$151:$BA$151,0)),0)+IFERROR(INDEX('Hoja de Trabajo para listado'!$BC$155:$CB$1048576,MATCH($A27,'Hoja de Trabajo para listado'!$BC$155:$BC$1048576,0),MATCH((CUADRO!Q$5&amp;$E27),'Hoja de Trabajo para listado'!$BC$151:$CB$151,0)),0)+IFERROR(INDEX('Hoja de Trabajo para listado'!$DE$153:$DG$274,MATCH($A27,'Hoja de Trabajo para listado'!$DE$153:$DE$1048576,0),MATCH((CUADRO!Q$5&amp;$E27),'Hoja de Trabajo para listado'!$DE$151:$DG$151,0)),0)+IFERROR(INDEX('Hoja de Trabajo para listado'!$CD$155:$DC$1048576,MATCH($A27,'Hoja de Trabajo para listado'!$CD$155:$CD$1048576,0),MATCH((CUADRO!Q$5&amp;$E27),'Hoja de Trabajo para listado'!$CD$151:$DC$151,0)),0)</f>
        <v>0</v>
      </c>
      <c r="R27" s="257">
        <f t="shared" ca="1" si="0"/>
        <v>0</v>
      </c>
      <c r="S27" s="257">
        <f ca="1">+R26+R27</f>
        <v>0</v>
      </c>
      <c r="T27" s="257">
        <f ca="1">+S27</f>
        <v>0</v>
      </c>
      <c r="U27" s="256">
        <f t="shared" si="1"/>
        <v>2</v>
      </c>
      <c r="V27" s="362" t="str">
        <f>+VLOOKUP(A27,bd_lista!$A$3:$E$590,5,FALSE)</f>
        <v>Universidades Públicas</v>
      </c>
      <c r="W27" s="260"/>
      <c r="X27" s="254">
        <f>+VLOOKUP(A27,[2]Sheet1!$A$13:$D$744,4,FALSE)</f>
        <v>0</v>
      </c>
      <c r="Y27" s="254" t="e">
        <f>+VLOOKUP(X27,bd_lista!$A$3:$C$590,3,FALSE)</f>
        <v>#N/A</v>
      </c>
      <c r="Z27" s="258"/>
      <c r="AA27" s="259"/>
    </row>
    <row r="28" spans="1:27" ht="15" hidden="1" customHeight="1">
      <c r="A28" s="264">
        <v>139</v>
      </c>
      <c r="B28" s="306">
        <f>+A28</f>
        <v>139</v>
      </c>
      <c r="C28" s="259" t="str">
        <f>+VLOOKUP(A28,bd_lista!$A$3:$C$590,3,FALSE)</f>
        <v>Universidad Mayor de San Andrés</v>
      </c>
      <c r="D28" s="259" t="str">
        <f>+C28</f>
        <v>Universidad Mayor de San Andrés</v>
      </c>
      <c r="E28" s="259" t="s">
        <v>1313</v>
      </c>
      <c r="F28" s="255">
        <f ca="1">+IFERROR(INDEX('Hoja de Trabajo para listado'!$A$155:$Z$1048576,MATCH($A28,'Hoja de Trabajo para listado'!$A$155:$A$1048576,0),MATCH((CUADRO!F$5&amp;$E28),'Hoja de Trabajo para listado'!$A$151:$Z$151,0)),0)+IFERROR(INDEX('Hoja de Trabajo para listado'!$AB$155:$BA$1048576,MATCH($A28,'Hoja de Trabajo para listado'!$AB$155:$AB$1048576,0),MATCH((CUADRO!F$5&amp;$E28),'Hoja de Trabajo para listado'!$AB$151:$BA$151,0)),0)+IFERROR(INDEX('Hoja de Trabajo para listado'!$BC$155:$CB$1048576,MATCH($A28,'Hoja de Trabajo para listado'!$BC$155:$BC$1048576,0),MATCH((CUADRO!F$5&amp;$E28),'Hoja de Trabajo para listado'!$BC$151:$CB$151,0)),0)+IFERROR(INDEX('Hoja de Trabajo para listado'!$DE$153:$DG$274,MATCH($A28,'Hoja de Trabajo para listado'!$DE$153:$DE$1048576,0),MATCH((CUADRO!F$5&amp;$E28),'Hoja de Trabajo para listado'!$DE$151:$DG$151,0)),0)+IFERROR(INDEX('Hoja de Trabajo para listado'!$CD$155:$DC$1048576,MATCH($A28,'Hoja de Trabajo para listado'!$CD$155:$CD$1048576,0),MATCH((CUADRO!F$5&amp;$E28),'Hoja de Trabajo para listado'!$CD$151:$DC$151,0)),0)</f>
        <v>0</v>
      </c>
      <c r="G28" s="255">
        <f ca="1">+IFERROR(INDEX('Hoja de Trabajo para listado'!$A$155:$Z$1048576,MATCH($A28,'Hoja de Trabajo para listado'!$A$155:$A$1048576,0),MATCH((CUADRO!G$5&amp;$E28),'Hoja de Trabajo para listado'!$A$151:$Z$151,0)),0)+IFERROR(INDEX('Hoja de Trabajo para listado'!$AB$155:$BA$1048576,MATCH($A28,'Hoja de Trabajo para listado'!$AB$155:$AB$1048576,0),MATCH((CUADRO!G$5&amp;$E28),'Hoja de Trabajo para listado'!$AB$151:$BA$151,0)),0)+IFERROR(INDEX('Hoja de Trabajo para listado'!$BC$155:$CB$1048576,MATCH($A28,'Hoja de Trabajo para listado'!$BC$155:$BC$1048576,0),MATCH((CUADRO!G$5&amp;$E28),'Hoja de Trabajo para listado'!$BC$151:$CB$151,0)),0)+IFERROR(INDEX('Hoja de Trabajo para listado'!$DE$153:$DG$274,MATCH($A28,'Hoja de Trabajo para listado'!$DE$153:$DE$1048576,0),MATCH((CUADRO!G$5&amp;$E28),'Hoja de Trabajo para listado'!$DE$151:$DG$151,0)),0)+IFERROR(INDEX('Hoja de Trabajo para listado'!$CD$155:$DC$1048576,MATCH($A28,'Hoja de Trabajo para listado'!$CD$155:$CD$1048576,0),MATCH((CUADRO!G$5&amp;$E28),'Hoja de Trabajo para listado'!$CD$151:$DC$151,0)),0)</f>
        <v>0</v>
      </c>
      <c r="H28" s="255">
        <f ca="1">+IFERROR(INDEX('Hoja de Trabajo para listado'!$A$155:$Z$1048576,MATCH($A28,'Hoja de Trabajo para listado'!$A$155:$A$1048576,0),MATCH((CUADRO!H$5&amp;$E28),'Hoja de Trabajo para listado'!$A$151:$Z$151,0)),0)+IFERROR(INDEX('Hoja de Trabajo para listado'!$AB$155:$BA$1048576,MATCH($A28,'Hoja de Trabajo para listado'!$AB$155:$AB$1048576,0),MATCH((CUADRO!H$5&amp;$E28),'Hoja de Trabajo para listado'!$AB$151:$BA$151,0)),0)+IFERROR(INDEX('Hoja de Trabajo para listado'!$BC$155:$CB$1048576,MATCH($A28,'Hoja de Trabajo para listado'!$BC$155:$BC$1048576,0),MATCH((CUADRO!H$5&amp;$E28),'Hoja de Trabajo para listado'!$BC$151:$CB$151,0)),0)+IFERROR(INDEX('Hoja de Trabajo para listado'!$DE$153:$DG$274,MATCH($A28,'Hoja de Trabajo para listado'!$DE$153:$DE$1048576,0),MATCH((CUADRO!H$5&amp;$E28),'Hoja de Trabajo para listado'!$DE$151:$DG$151,0)),0)+IFERROR(INDEX('Hoja de Trabajo para listado'!$CD$155:$DC$1048576,MATCH($A28,'Hoja de Trabajo para listado'!$CD$155:$CD$1048576,0),MATCH((CUADRO!H$5&amp;$E28),'Hoja de Trabajo para listado'!$CD$151:$DC$151,0)),0)</f>
        <v>0</v>
      </c>
      <c r="I28" s="255">
        <f ca="1">+IFERROR(INDEX('Hoja de Trabajo para listado'!$A$155:$Z$1048576,MATCH($A28,'Hoja de Trabajo para listado'!$A$155:$A$1048576,0),MATCH((CUADRO!I$5&amp;$E28),'Hoja de Trabajo para listado'!$A$151:$Z$151,0)),0)+IFERROR(INDEX('Hoja de Trabajo para listado'!$AB$155:$BA$1048576,MATCH($A28,'Hoja de Trabajo para listado'!$AB$155:$AB$1048576,0),MATCH((CUADRO!I$5&amp;$E28),'Hoja de Trabajo para listado'!$AB$151:$BA$151,0)),0)+IFERROR(INDEX('Hoja de Trabajo para listado'!$BC$155:$CB$1048576,MATCH($A28,'Hoja de Trabajo para listado'!$BC$155:$BC$1048576,0),MATCH((CUADRO!I$5&amp;$E28),'Hoja de Trabajo para listado'!$BC$151:$CB$151,0)),0)+IFERROR(INDEX('Hoja de Trabajo para listado'!$DE$153:$DG$274,MATCH($A28,'Hoja de Trabajo para listado'!$DE$153:$DE$1048576,0),MATCH((CUADRO!I$5&amp;$E28),'Hoja de Trabajo para listado'!$DE$151:$DG$151,0)),0)+IFERROR(INDEX('Hoja de Trabajo para listado'!$CD$155:$DC$1048576,MATCH($A28,'Hoja de Trabajo para listado'!$CD$155:$CD$1048576,0),MATCH((CUADRO!I$5&amp;$E28),'Hoja de Trabajo para listado'!$CD$151:$DC$151,0)),0)</f>
        <v>0</v>
      </c>
      <c r="J28" s="255">
        <f ca="1">+IFERROR(INDEX('Hoja de Trabajo para listado'!$A$155:$Z$1048576,MATCH($A28,'Hoja de Trabajo para listado'!$A$155:$A$1048576,0),MATCH((CUADRO!J$5&amp;$E28),'Hoja de Trabajo para listado'!$A$151:$Z$151,0)),0)+IFERROR(INDEX('Hoja de Trabajo para listado'!$AB$155:$BA$1048576,MATCH($A28,'Hoja de Trabajo para listado'!$AB$155:$AB$1048576,0),MATCH((CUADRO!J$5&amp;$E28),'Hoja de Trabajo para listado'!$AB$151:$BA$151,0)),0)+IFERROR(INDEX('Hoja de Trabajo para listado'!$BC$155:$CB$1048576,MATCH($A28,'Hoja de Trabajo para listado'!$BC$155:$BC$1048576,0),MATCH((CUADRO!J$5&amp;$E28),'Hoja de Trabajo para listado'!$BC$151:$CB$151,0)),0)+IFERROR(INDEX('Hoja de Trabajo para listado'!$DE$153:$DG$274,MATCH($A28,'Hoja de Trabajo para listado'!$DE$153:$DE$1048576,0),MATCH((CUADRO!J$5&amp;$E28),'Hoja de Trabajo para listado'!$DE$151:$DG$151,0)),0)+IFERROR(INDEX('Hoja de Trabajo para listado'!$CD$155:$DC$1048576,MATCH($A28,'Hoja de Trabajo para listado'!$CD$155:$CD$1048576,0),MATCH((CUADRO!J$5&amp;$E28),'Hoja de Trabajo para listado'!$CD$151:$DC$151,0)),0)</f>
        <v>0</v>
      </c>
      <c r="K28" s="255">
        <f ca="1">+IFERROR(INDEX('Hoja de Trabajo para listado'!$A$155:$Z$1048576,MATCH($A28,'Hoja de Trabajo para listado'!$A$155:$A$1048576,0),MATCH((CUADRO!K$5&amp;$E28),'Hoja de Trabajo para listado'!$A$151:$Z$151,0)),0)+IFERROR(INDEX('Hoja de Trabajo para listado'!$AB$155:$BA$1048576,MATCH($A28,'Hoja de Trabajo para listado'!$AB$155:$AB$1048576,0),MATCH((CUADRO!K$5&amp;$E28),'Hoja de Trabajo para listado'!$AB$151:$BA$151,0)),0)+IFERROR(INDEX('Hoja de Trabajo para listado'!$BC$155:$CB$1048576,MATCH($A28,'Hoja de Trabajo para listado'!$BC$155:$BC$1048576,0),MATCH((CUADRO!K$5&amp;$E28),'Hoja de Trabajo para listado'!$BC$151:$CB$151,0)),0)+IFERROR(INDEX('Hoja de Trabajo para listado'!$DE$153:$DG$274,MATCH($A28,'Hoja de Trabajo para listado'!$DE$153:$DE$1048576,0),MATCH((CUADRO!K$5&amp;$E28),'Hoja de Trabajo para listado'!$DE$151:$DG$151,0)),0)+IFERROR(INDEX('Hoja de Trabajo para listado'!$CD$155:$DC$1048576,MATCH($A28,'Hoja de Trabajo para listado'!$CD$155:$CD$1048576,0),MATCH((CUADRO!K$5&amp;$E28),'Hoja de Trabajo para listado'!$CD$151:$DC$151,0)),0)</f>
        <v>0</v>
      </c>
      <c r="L28" s="255">
        <f ca="1">+IFERROR(INDEX('Hoja de Trabajo para listado'!$A$155:$Z$1048576,MATCH($A28,'Hoja de Trabajo para listado'!$A$155:$A$1048576,0),MATCH((CUADRO!L$5&amp;$E28),'Hoja de Trabajo para listado'!$A$151:$Z$151,0)),0)+IFERROR(INDEX('Hoja de Trabajo para listado'!$AB$155:$BA$1048576,MATCH($A28,'Hoja de Trabajo para listado'!$AB$155:$AB$1048576,0),MATCH((CUADRO!L$5&amp;$E28),'Hoja de Trabajo para listado'!$AB$151:$BA$151,0)),0)+IFERROR(INDEX('Hoja de Trabajo para listado'!$BC$155:$CB$1048576,MATCH($A28,'Hoja de Trabajo para listado'!$BC$155:$BC$1048576,0),MATCH((CUADRO!L$5&amp;$E28),'Hoja de Trabajo para listado'!$BC$151:$CB$151,0)),0)+IFERROR(INDEX('Hoja de Trabajo para listado'!$DE$153:$DG$274,MATCH($A28,'Hoja de Trabajo para listado'!$DE$153:$DE$1048576,0),MATCH((CUADRO!L$5&amp;$E28),'Hoja de Trabajo para listado'!$DE$151:$DG$151,0)),0)+IFERROR(INDEX('Hoja de Trabajo para listado'!$CD$155:$DC$1048576,MATCH($A28,'Hoja de Trabajo para listado'!$CD$155:$CD$1048576,0),MATCH((CUADRO!L$5&amp;$E28),'Hoja de Trabajo para listado'!$CD$151:$DC$151,0)),0)</f>
        <v>0</v>
      </c>
      <c r="M28" s="255">
        <f ca="1">+IFERROR(INDEX('Hoja de Trabajo para listado'!$A$155:$Z$1048576,MATCH($A28,'Hoja de Trabajo para listado'!$A$155:$A$1048576,0),MATCH((CUADRO!M$5&amp;$E28),'Hoja de Trabajo para listado'!$A$151:$Z$151,0)),0)+IFERROR(INDEX('Hoja de Trabajo para listado'!$AB$155:$BA$1048576,MATCH($A28,'Hoja de Trabajo para listado'!$AB$155:$AB$1048576,0),MATCH((CUADRO!M$5&amp;$E28),'Hoja de Trabajo para listado'!$AB$151:$BA$151,0)),0)+IFERROR(INDEX('Hoja de Trabajo para listado'!$BC$155:$CB$1048576,MATCH($A28,'Hoja de Trabajo para listado'!$BC$155:$BC$1048576,0),MATCH((CUADRO!M$5&amp;$E28),'Hoja de Trabajo para listado'!$BC$151:$CB$151,0)),0)+IFERROR(INDEX('Hoja de Trabajo para listado'!$DE$153:$DG$274,MATCH($A28,'Hoja de Trabajo para listado'!$DE$153:$DE$1048576,0),MATCH((CUADRO!M$5&amp;$E28),'Hoja de Trabajo para listado'!$DE$151:$DG$151,0)),0)+IFERROR(INDEX('Hoja de Trabajo para listado'!$CD$155:$DC$1048576,MATCH($A28,'Hoja de Trabajo para listado'!$CD$155:$CD$1048576,0),MATCH((CUADRO!M$5&amp;$E28),'Hoja de Trabajo para listado'!$CD$151:$DC$151,0)),0)</f>
        <v>0</v>
      </c>
      <c r="N28" s="255">
        <f ca="1">+IFERROR(INDEX('Hoja de Trabajo para listado'!$A$155:$Z$1048576,MATCH($A28,'Hoja de Trabajo para listado'!$A$155:$A$1048576,0),MATCH((CUADRO!N$5&amp;$E28),'Hoja de Trabajo para listado'!$A$151:$Z$151,0)),0)+IFERROR(INDEX('Hoja de Trabajo para listado'!$AB$155:$BA$1048576,MATCH($A28,'Hoja de Trabajo para listado'!$AB$155:$AB$1048576,0),MATCH((CUADRO!N$5&amp;$E28),'Hoja de Trabajo para listado'!$AB$151:$BA$151,0)),0)+IFERROR(INDEX('Hoja de Trabajo para listado'!$BC$155:$CB$1048576,MATCH($A28,'Hoja de Trabajo para listado'!$BC$155:$BC$1048576,0),MATCH((CUADRO!N$5&amp;$E28),'Hoja de Trabajo para listado'!$BC$151:$CB$151,0)),0)+IFERROR(INDEX('Hoja de Trabajo para listado'!$DE$153:$DG$274,MATCH($A28,'Hoja de Trabajo para listado'!$DE$153:$DE$1048576,0),MATCH((CUADRO!N$5&amp;$E28),'Hoja de Trabajo para listado'!$DE$151:$DG$151,0)),0)+IFERROR(INDEX('Hoja de Trabajo para listado'!$CD$155:$DC$1048576,MATCH($A28,'Hoja de Trabajo para listado'!$CD$155:$CD$1048576,0),MATCH((CUADRO!N$5&amp;$E28),'Hoja de Trabajo para listado'!$CD$151:$DC$151,0)),0)</f>
        <v>0</v>
      </c>
      <c r="O28" s="255">
        <f ca="1">+IFERROR(INDEX('Hoja de Trabajo para listado'!$A$155:$Z$1048576,MATCH($A28,'Hoja de Trabajo para listado'!$A$155:$A$1048576,0),MATCH((CUADRO!O$5&amp;$E28),'Hoja de Trabajo para listado'!$A$151:$Z$151,0)),0)+IFERROR(INDEX('Hoja de Trabajo para listado'!$AB$155:$BA$1048576,MATCH($A28,'Hoja de Trabajo para listado'!$AB$155:$AB$1048576,0),MATCH((CUADRO!O$5&amp;$E28),'Hoja de Trabajo para listado'!$AB$151:$BA$151,0)),0)+IFERROR(INDEX('Hoja de Trabajo para listado'!$BC$155:$CB$1048576,MATCH($A28,'Hoja de Trabajo para listado'!$BC$155:$BC$1048576,0),MATCH((CUADRO!O$5&amp;$E28),'Hoja de Trabajo para listado'!$BC$151:$CB$151,0)),0)+IFERROR(INDEX('Hoja de Trabajo para listado'!$DE$153:$DG$274,MATCH($A28,'Hoja de Trabajo para listado'!$DE$153:$DE$1048576,0),MATCH((CUADRO!O$5&amp;$E28),'Hoja de Trabajo para listado'!$DE$151:$DG$151,0)),0)+IFERROR(INDEX('Hoja de Trabajo para listado'!$CD$155:$DC$1048576,MATCH($A28,'Hoja de Trabajo para listado'!$CD$155:$CD$1048576,0),MATCH((CUADRO!O$5&amp;$E28),'Hoja de Trabajo para listado'!$CD$151:$DC$151,0)),0)</f>
        <v>0</v>
      </c>
      <c r="P28" s="255">
        <f ca="1">+IFERROR(INDEX('Hoja de Trabajo para listado'!$A$155:$Z$1048576,MATCH($A28,'Hoja de Trabajo para listado'!$A$155:$A$1048576,0),MATCH((CUADRO!P$5&amp;$E28),'Hoja de Trabajo para listado'!$A$151:$Z$151,0)),0)+IFERROR(INDEX('Hoja de Trabajo para listado'!$AB$155:$BA$1048576,MATCH($A28,'Hoja de Trabajo para listado'!$AB$155:$AB$1048576,0),MATCH((CUADRO!P$5&amp;$E28),'Hoja de Trabajo para listado'!$AB$151:$BA$151,0)),0)+IFERROR(INDEX('Hoja de Trabajo para listado'!$BC$155:$CB$1048576,MATCH($A28,'Hoja de Trabajo para listado'!$BC$155:$BC$1048576,0),MATCH((CUADRO!P$5&amp;$E28),'Hoja de Trabajo para listado'!$BC$151:$CB$151,0)),0)+IFERROR(INDEX('Hoja de Trabajo para listado'!$DE$153:$DG$274,MATCH($A28,'Hoja de Trabajo para listado'!$DE$153:$DE$1048576,0),MATCH((CUADRO!P$5&amp;$E28),'Hoja de Trabajo para listado'!$DE$151:$DG$151,0)),0)+IFERROR(INDEX('Hoja de Trabajo para listado'!$CD$155:$DC$1048576,MATCH($A28,'Hoja de Trabajo para listado'!$CD$155:$CD$1048576,0),MATCH((CUADRO!P$5&amp;$E28),'Hoja de Trabajo para listado'!$CD$151:$DC$151,0)),0)</f>
        <v>0</v>
      </c>
      <c r="Q28" s="255">
        <f ca="1">+IFERROR(INDEX('Hoja de Trabajo para listado'!$A$155:$Z$1048576,MATCH($A28,'Hoja de Trabajo para listado'!$A$155:$A$1048576,0),MATCH((CUADRO!Q$5&amp;$E28),'Hoja de Trabajo para listado'!$A$151:$Z$151,0)),0)+IFERROR(INDEX('Hoja de Trabajo para listado'!$AB$155:$BA$1048576,MATCH($A28,'Hoja de Trabajo para listado'!$AB$155:$AB$1048576,0),MATCH((CUADRO!Q$5&amp;$E28),'Hoja de Trabajo para listado'!$AB$151:$BA$151,0)),0)+IFERROR(INDEX('Hoja de Trabajo para listado'!$BC$155:$CB$1048576,MATCH($A28,'Hoja de Trabajo para listado'!$BC$155:$BC$1048576,0),MATCH((CUADRO!Q$5&amp;$E28),'Hoja de Trabajo para listado'!$BC$151:$CB$151,0)),0)+IFERROR(INDEX('Hoja de Trabajo para listado'!$DE$153:$DG$274,MATCH($A28,'Hoja de Trabajo para listado'!$DE$153:$DE$1048576,0),MATCH((CUADRO!Q$5&amp;$E28),'Hoja de Trabajo para listado'!$DE$151:$DG$151,0)),0)+IFERROR(INDEX('Hoja de Trabajo para listado'!$CD$155:$DC$1048576,MATCH($A28,'Hoja de Trabajo para listado'!$CD$155:$CD$1048576,0),MATCH((CUADRO!Q$5&amp;$E28),'Hoja de Trabajo para listado'!$CD$151:$DC$151,0)),0)</f>
        <v>0</v>
      </c>
      <c r="R28" s="255">
        <f t="shared" ca="1" si="0"/>
        <v>0</v>
      </c>
      <c r="S28" s="255"/>
      <c r="T28" s="255">
        <f ca="1">+T29</f>
        <v>14775.4</v>
      </c>
      <c r="U28" s="254">
        <f t="shared" si="1"/>
        <v>1</v>
      </c>
      <c r="V28" s="362" t="str">
        <f>+VLOOKUP(A28,bd_lista!$A$3:$E$590,5,FALSE)</f>
        <v>Universidades Públicas</v>
      </c>
      <c r="W28" s="272" t="str">
        <f>+V28</f>
        <v>Universidades Públicas</v>
      </c>
      <c r="X28" s="254">
        <f>+VLOOKUP(A28,[2]Sheet1!$A$13:$D$744,4,FALSE)</f>
        <v>0</v>
      </c>
      <c r="Y28" s="254" t="e">
        <f>+VLOOKUP(X28,bd_lista!$A$3:$C$590,3,FALSE)</f>
        <v>#N/A</v>
      </c>
      <c r="Z28" s="258">
        <f>+X28</f>
        <v>0</v>
      </c>
      <c r="AA28" s="259" t="e">
        <f>+Y28</f>
        <v>#N/A</v>
      </c>
    </row>
    <row r="29" spans="1:27" ht="15" hidden="1" customHeight="1">
      <c r="A29" s="32">
        <v>139</v>
      </c>
      <c r="B29" s="307"/>
      <c r="C29" s="362" t="str">
        <f>+VLOOKUP(A29,bd_lista!$A$3:$C$590,3,FALSE)</f>
        <v>Universidad Mayor de San Andrés</v>
      </c>
      <c r="D29" s="362"/>
      <c r="E29" s="362" t="s">
        <v>1314</v>
      </c>
      <c r="F29" s="257">
        <f ca="1">+IFERROR(INDEX('Hoja de Trabajo para listado'!$A$155:$Z$1048576,MATCH($A29,'Hoja de Trabajo para listado'!$A$155:$A$1048576,0),MATCH((CUADRO!F$5&amp;$E29),'Hoja de Trabajo para listado'!$A$151:$Z$151,0)),0)+IFERROR(INDEX('Hoja de Trabajo para listado'!$AB$155:$BA$1048576,MATCH($A29,'Hoja de Trabajo para listado'!$AB$155:$AB$1048576,0),MATCH((CUADRO!F$5&amp;$E29),'Hoja de Trabajo para listado'!$AB$151:$BA$151,0)),0)+IFERROR(INDEX('Hoja de Trabajo para listado'!$BC$155:$CB$1048576,MATCH($A29,'Hoja de Trabajo para listado'!$BC$155:$BC$1048576,0),MATCH((CUADRO!F$5&amp;$E29),'Hoja de Trabajo para listado'!$BC$151:$CB$151,0)),0)+IFERROR(INDEX('Hoja de Trabajo para listado'!$DE$153:$DG$274,MATCH($A29,'Hoja de Trabajo para listado'!$DE$153:$DE$1048576,0),MATCH((CUADRO!F$5&amp;$E29),'Hoja de Trabajo para listado'!$DE$151:$DG$151,0)),0)+IFERROR(INDEX('Hoja de Trabajo para listado'!$CD$155:$DC$1048576,MATCH($A29,'Hoja de Trabajo para listado'!$CD$155:$CD$1048576,0),MATCH((CUADRO!F$5&amp;$E29),'Hoja de Trabajo para listado'!$CD$151:$DC$151,0)),0)</f>
        <v>0</v>
      </c>
      <c r="G29" s="257">
        <f ca="1">+IFERROR(INDEX('Hoja de Trabajo para listado'!$A$155:$Z$1048576,MATCH($A29,'Hoja de Trabajo para listado'!$A$155:$A$1048576,0),MATCH((CUADRO!G$5&amp;$E29),'Hoja de Trabajo para listado'!$A$151:$Z$151,0)),0)+IFERROR(INDEX('Hoja de Trabajo para listado'!$AB$155:$BA$1048576,MATCH($A29,'Hoja de Trabajo para listado'!$AB$155:$AB$1048576,0),MATCH((CUADRO!G$5&amp;$E29),'Hoja de Trabajo para listado'!$AB$151:$BA$151,0)),0)+IFERROR(INDEX('Hoja de Trabajo para listado'!$BC$155:$CB$1048576,MATCH($A29,'Hoja de Trabajo para listado'!$BC$155:$BC$1048576,0),MATCH((CUADRO!G$5&amp;$E29),'Hoja de Trabajo para listado'!$BC$151:$CB$151,0)),0)+IFERROR(INDEX('Hoja de Trabajo para listado'!$DE$153:$DG$274,MATCH($A29,'Hoja de Trabajo para listado'!$DE$153:$DE$1048576,0),MATCH((CUADRO!G$5&amp;$E29),'Hoja de Trabajo para listado'!$DE$151:$DG$151,0)),0)+IFERROR(INDEX('Hoja de Trabajo para listado'!$CD$155:$DC$1048576,MATCH($A29,'Hoja de Trabajo para listado'!$CD$155:$CD$1048576,0),MATCH((CUADRO!G$5&amp;$E29),'Hoja de Trabajo para listado'!$CD$151:$DC$151,0)),0)</f>
        <v>0</v>
      </c>
      <c r="H29" s="257">
        <f ca="1">+IFERROR(INDEX('Hoja de Trabajo para listado'!$A$155:$Z$1048576,MATCH($A29,'Hoja de Trabajo para listado'!$A$155:$A$1048576,0),MATCH((CUADRO!H$5&amp;$E29),'Hoja de Trabajo para listado'!$A$151:$Z$151,0)),0)+IFERROR(INDEX('Hoja de Trabajo para listado'!$AB$155:$BA$1048576,MATCH($A29,'Hoja de Trabajo para listado'!$AB$155:$AB$1048576,0),MATCH((CUADRO!H$5&amp;$E29),'Hoja de Trabajo para listado'!$AB$151:$BA$151,0)),0)+IFERROR(INDEX('Hoja de Trabajo para listado'!$BC$155:$CB$1048576,MATCH($A29,'Hoja de Trabajo para listado'!$BC$155:$BC$1048576,0),MATCH((CUADRO!H$5&amp;$E29),'Hoja de Trabajo para listado'!$BC$151:$CB$151,0)),0)+IFERROR(INDEX('Hoja de Trabajo para listado'!$DE$153:$DG$274,MATCH($A29,'Hoja de Trabajo para listado'!$DE$153:$DE$1048576,0),MATCH((CUADRO!H$5&amp;$E29),'Hoja de Trabajo para listado'!$DE$151:$DG$151,0)),0)+IFERROR(INDEX('Hoja de Trabajo para listado'!$CD$155:$DC$1048576,MATCH($A29,'Hoja de Trabajo para listado'!$CD$155:$CD$1048576,0),MATCH((CUADRO!H$5&amp;$E29),'Hoja de Trabajo para listado'!$CD$151:$DC$151,0)),0)</f>
        <v>14775.4</v>
      </c>
      <c r="I29" s="257">
        <f ca="1">+IFERROR(INDEX('Hoja de Trabajo para listado'!$A$155:$Z$1048576,MATCH($A29,'Hoja de Trabajo para listado'!$A$155:$A$1048576,0),MATCH((CUADRO!I$5&amp;$E29),'Hoja de Trabajo para listado'!$A$151:$Z$151,0)),0)+IFERROR(INDEX('Hoja de Trabajo para listado'!$AB$155:$BA$1048576,MATCH($A29,'Hoja de Trabajo para listado'!$AB$155:$AB$1048576,0),MATCH((CUADRO!I$5&amp;$E29),'Hoja de Trabajo para listado'!$AB$151:$BA$151,0)),0)+IFERROR(INDEX('Hoja de Trabajo para listado'!$BC$155:$CB$1048576,MATCH($A29,'Hoja de Trabajo para listado'!$BC$155:$BC$1048576,0),MATCH((CUADRO!I$5&amp;$E29),'Hoja de Trabajo para listado'!$BC$151:$CB$151,0)),0)+IFERROR(INDEX('Hoja de Trabajo para listado'!$DE$153:$DG$274,MATCH($A29,'Hoja de Trabajo para listado'!$DE$153:$DE$1048576,0),MATCH((CUADRO!I$5&amp;$E29),'Hoja de Trabajo para listado'!$DE$151:$DG$151,0)),0)+IFERROR(INDEX('Hoja de Trabajo para listado'!$CD$155:$DC$1048576,MATCH($A29,'Hoja de Trabajo para listado'!$CD$155:$CD$1048576,0),MATCH((CUADRO!I$5&amp;$E29),'Hoja de Trabajo para listado'!$CD$151:$DC$151,0)),0)</f>
        <v>0</v>
      </c>
      <c r="J29" s="257">
        <f ca="1">+IFERROR(INDEX('Hoja de Trabajo para listado'!$A$155:$Z$1048576,MATCH($A29,'Hoja de Trabajo para listado'!$A$155:$A$1048576,0),MATCH((CUADRO!J$5&amp;$E29),'Hoja de Trabajo para listado'!$A$151:$Z$151,0)),0)+IFERROR(INDEX('Hoja de Trabajo para listado'!$AB$155:$BA$1048576,MATCH($A29,'Hoja de Trabajo para listado'!$AB$155:$AB$1048576,0),MATCH((CUADRO!J$5&amp;$E29),'Hoja de Trabajo para listado'!$AB$151:$BA$151,0)),0)+IFERROR(INDEX('Hoja de Trabajo para listado'!$BC$155:$CB$1048576,MATCH($A29,'Hoja de Trabajo para listado'!$BC$155:$BC$1048576,0),MATCH((CUADRO!J$5&amp;$E29),'Hoja de Trabajo para listado'!$BC$151:$CB$151,0)),0)+IFERROR(INDEX('Hoja de Trabajo para listado'!$DE$153:$DG$274,MATCH($A29,'Hoja de Trabajo para listado'!$DE$153:$DE$1048576,0),MATCH((CUADRO!J$5&amp;$E29),'Hoja de Trabajo para listado'!$DE$151:$DG$151,0)),0)+IFERROR(INDEX('Hoja de Trabajo para listado'!$CD$155:$DC$1048576,MATCH($A29,'Hoja de Trabajo para listado'!$CD$155:$CD$1048576,0),MATCH((CUADRO!J$5&amp;$E29),'Hoja de Trabajo para listado'!$CD$151:$DC$151,0)),0)</f>
        <v>0</v>
      </c>
      <c r="K29" s="257">
        <f ca="1">+IFERROR(INDEX('Hoja de Trabajo para listado'!$A$155:$Z$1048576,MATCH($A29,'Hoja de Trabajo para listado'!$A$155:$A$1048576,0),MATCH((CUADRO!K$5&amp;$E29),'Hoja de Trabajo para listado'!$A$151:$Z$151,0)),0)+IFERROR(INDEX('Hoja de Trabajo para listado'!$AB$155:$BA$1048576,MATCH($A29,'Hoja de Trabajo para listado'!$AB$155:$AB$1048576,0),MATCH((CUADRO!K$5&amp;$E29),'Hoja de Trabajo para listado'!$AB$151:$BA$151,0)),0)+IFERROR(INDEX('Hoja de Trabajo para listado'!$BC$155:$CB$1048576,MATCH($A29,'Hoja de Trabajo para listado'!$BC$155:$BC$1048576,0),MATCH((CUADRO!K$5&amp;$E29),'Hoja de Trabajo para listado'!$BC$151:$CB$151,0)),0)+IFERROR(INDEX('Hoja de Trabajo para listado'!$DE$153:$DG$274,MATCH($A29,'Hoja de Trabajo para listado'!$DE$153:$DE$1048576,0),MATCH((CUADRO!K$5&amp;$E29),'Hoja de Trabajo para listado'!$DE$151:$DG$151,0)),0)+IFERROR(INDEX('Hoja de Trabajo para listado'!$CD$155:$DC$1048576,MATCH($A29,'Hoja de Trabajo para listado'!$CD$155:$CD$1048576,0),MATCH((CUADRO!K$5&amp;$E29),'Hoja de Trabajo para listado'!$CD$151:$DC$151,0)),0)</f>
        <v>0</v>
      </c>
      <c r="L29" s="257">
        <f ca="1">+IFERROR(INDEX('Hoja de Trabajo para listado'!$A$155:$Z$1048576,MATCH($A29,'Hoja de Trabajo para listado'!$A$155:$A$1048576,0),MATCH((CUADRO!L$5&amp;$E29),'Hoja de Trabajo para listado'!$A$151:$Z$151,0)),0)+IFERROR(INDEX('Hoja de Trabajo para listado'!$AB$155:$BA$1048576,MATCH($A29,'Hoja de Trabajo para listado'!$AB$155:$AB$1048576,0),MATCH((CUADRO!L$5&amp;$E29),'Hoja de Trabajo para listado'!$AB$151:$BA$151,0)),0)+IFERROR(INDEX('Hoja de Trabajo para listado'!$BC$155:$CB$1048576,MATCH($A29,'Hoja de Trabajo para listado'!$BC$155:$BC$1048576,0),MATCH((CUADRO!L$5&amp;$E29),'Hoja de Trabajo para listado'!$BC$151:$CB$151,0)),0)+IFERROR(INDEX('Hoja de Trabajo para listado'!$DE$153:$DG$274,MATCH($A29,'Hoja de Trabajo para listado'!$DE$153:$DE$1048576,0),MATCH((CUADRO!L$5&amp;$E29),'Hoja de Trabajo para listado'!$DE$151:$DG$151,0)),0)+IFERROR(INDEX('Hoja de Trabajo para listado'!$CD$155:$DC$1048576,MATCH($A29,'Hoja de Trabajo para listado'!$CD$155:$CD$1048576,0),MATCH((CUADRO!L$5&amp;$E29),'Hoja de Trabajo para listado'!$CD$151:$DC$151,0)),0)</f>
        <v>0</v>
      </c>
      <c r="M29" s="257">
        <f ca="1">+IFERROR(INDEX('Hoja de Trabajo para listado'!$A$155:$Z$1048576,MATCH($A29,'Hoja de Trabajo para listado'!$A$155:$A$1048576,0),MATCH((CUADRO!M$5&amp;$E29),'Hoja de Trabajo para listado'!$A$151:$Z$151,0)),0)+IFERROR(INDEX('Hoja de Trabajo para listado'!$AB$155:$BA$1048576,MATCH($A29,'Hoja de Trabajo para listado'!$AB$155:$AB$1048576,0),MATCH((CUADRO!M$5&amp;$E29),'Hoja de Trabajo para listado'!$AB$151:$BA$151,0)),0)+IFERROR(INDEX('Hoja de Trabajo para listado'!$BC$155:$CB$1048576,MATCH($A29,'Hoja de Trabajo para listado'!$BC$155:$BC$1048576,0),MATCH((CUADRO!M$5&amp;$E29),'Hoja de Trabajo para listado'!$BC$151:$CB$151,0)),0)+IFERROR(INDEX('Hoja de Trabajo para listado'!$DE$153:$DG$274,MATCH($A29,'Hoja de Trabajo para listado'!$DE$153:$DE$1048576,0),MATCH((CUADRO!M$5&amp;$E29),'Hoja de Trabajo para listado'!$DE$151:$DG$151,0)),0)+IFERROR(INDEX('Hoja de Trabajo para listado'!$CD$155:$DC$1048576,MATCH($A29,'Hoja de Trabajo para listado'!$CD$155:$CD$1048576,0),MATCH((CUADRO!M$5&amp;$E29),'Hoja de Trabajo para listado'!$CD$151:$DC$151,0)),0)</f>
        <v>0</v>
      </c>
      <c r="N29" s="257">
        <f ca="1">+IFERROR(INDEX('Hoja de Trabajo para listado'!$A$155:$Z$1048576,MATCH($A29,'Hoja de Trabajo para listado'!$A$155:$A$1048576,0),MATCH((CUADRO!N$5&amp;$E29),'Hoja de Trabajo para listado'!$A$151:$Z$151,0)),0)+IFERROR(INDEX('Hoja de Trabajo para listado'!$AB$155:$BA$1048576,MATCH($A29,'Hoja de Trabajo para listado'!$AB$155:$AB$1048576,0),MATCH((CUADRO!N$5&amp;$E29),'Hoja de Trabajo para listado'!$AB$151:$BA$151,0)),0)+IFERROR(INDEX('Hoja de Trabajo para listado'!$BC$155:$CB$1048576,MATCH($A29,'Hoja de Trabajo para listado'!$BC$155:$BC$1048576,0),MATCH((CUADRO!N$5&amp;$E29),'Hoja de Trabajo para listado'!$BC$151:$CB$151,0)),0)+IFERROR(INDEX('Hoja de Trabajo para listado'!$DE$153:$DG$274,MATCH($A29,'Hoja de Trabajo para listado'!$DE$153:$DE$1048576,0),MATCH((CUADRO!N$5&amp;$E29),'Hoja de Trabajo para listado'!$DE$151:$DG$151,0)),0)+IFERROR(INDEX('Hoja de Trabajo para listado'!$CD$155:$DC$1048576,MATCH($A29,'Hoja de Trabajo para listado'!$CD$155:$CD$1048576,0),MATCH((CUADRO!N$5&amp;$E29),'Hoja de Trabajo para listado'!$CD$151:$DC$151,0)),0)</f>
        <v>0</v>
      </c>
      <c r="O29" s="257">
        <f ca="1">+IFERROR(INDEX('Hoja de Trabajo para listado'!$A$155:$Z$1048576,MATCH($A29,'Hoja de Trabajo para listado'!$A$155:$A$1048576,0),MATCH((CUADRO!O$5&amp;$E29),'Hoja de Trabajo para listado'!$A$151:$Z$151,0)),0)+IFERROR(INDEX('Hoja de Trabajo para listado'!$AB$155:$BA$1048576,MATCH($A29,'Hoja de Trabajo para listado'!$AB$155:$AB$1048576,0),MATCH((CUADRO!O$5&amp;$E29),'Hoja de Trabajo para listado'!$AB$151:$BA$151,0)),0)+IFERROR(INDEX('Hoja de Trabajo para listado'!$BC$155:$CB$1048576,MATCH($A29,'Hoja de Trabajo para listado'!$BC$155:$BC$1048576,0),MATCH((CUADRO!O$5&amp;$E29),'Hoja de Trabajo para listado'!$BC$151:$CB$151,0)),0)+IFERROR(INDEX('Hoja de Trabajo para listado'!$DE$153:$DG$274,MATCH($A29,'Hoja de Trabajo para listado'!$DE$153:$DE$1048576,0),MATCH((CUADRO!O$5&amp;$E29),'Hoja de Trabajo para listado'!$DE$151:$DG$151,0)),0)+IFERROR(INDEX('Hoja de Trabajo para listado'!$CD$155:$DC$1048576,MATCH($A29,'Hoja de Trabajo para listado'!$CD$155:$CD$1048576,0),MATCH((CUADRO!O$5&amp;$E29),'Hoja de Trabajo para listado'!$CD$151:$DC$151,0)),0)</f>
        <v>0</v>
      </c>
      <c r="P29" s="257">
        <f ca="1">+IFERROR(INDEX('Hoja de Trabajo para listado'!$A$155:$Z$1048576,MATCH($A29,'Hoja de Trabajo para listado'!$A$155:$A$1048576,0),MATCH((CUADRO!P$5&amp;$E29),'Hoja de Trabajo para listado'!$A$151:$Z$151,0)),0)+IFERROR(INDEX('Hoja de Trabajo para listado'!$AB$155:$BA$1048576,MATCH($A29,'Hoja de Trabajo para listado'!$AB$155:$AB$1048576,0),MATCH((CUADRO!P$5&amp;$E29),'Hoja de Trabajo para listado'!$AB$151:$BA$151,0)),0)+IFERROR(INDEX('Hoja de Trabajo para listado'!$BC$155:$CB$1048576,MATCH($A29,'Hoja de Trabajo para listado'!$BC$155:$BC$1048576,0),MATCH((CUADRO!P$5&amp;$E29),'Hoja de Trabajo para listado'!$BC$151:$CB$151,0)),0)+IFERROR(INDEX('Hoja de Trabajo para listado'!$DE$153:$DG$274,MATCH($A29,'Hoja de Trabajo para listado'!$DE$153:$DE$1048576,0),MATCH((CUADRO!P$5&amp;$E29),'Hoja de Trabajo para listado'!$DE$151:$DG$151,0)),0)+IFERROR(INDEX('Hoja de Trabajo para listado'!$CD$155:$DC$1048576,MATCH($A29,'Hoja de Trabajo para listado'!$CD$155:$CD$1048576,0),MATCH((CUADRO!P$5&amp;$E29),'Hoja de Trabajo para listado'!$CD$151:$DC$151,0)),0)</f>
        <v>0</v>
      </c>
      <c r="Q29" s="257">
        <f ca="1">+IFERROR(INDEX('Hoja de Trabajo para listado'!$A$155:$Z$1048576,MATCH($A29,'Hoja de Trabajo para listado'!$A$155:$A$1048576,0),MATCH((CUADRO!Q$5&amp;$E29),'Hoja de Trabajo para listado'!$A$151:$Z$151,0)),0)+IFERROR(INDEX('Hoja de Trabajo para listado'!$AB$155:$BA$1048576,MATCH($A29,'Hoja de Trabajo para listado'!$AB$155:$AB$1048576,0),MATCH((CUADRO!Q$5&amp;$E29),'Hoja de Trabajo para listado'!$AB$151:$BA$151,0)),0)+IFERROR(INDEX('Hoja de Trabajo para listado'!$BC$155:$CB$1048576,MATCH($A29,'Hoja de Trabajo para listado'!$BC$155:$BC$1048576,0),MATCH((CUADRO!Q$5&amp;$E29),'Hoja de Trabajo para listado'!$BC$151:$CB$151,0)),0)+IFERROR(INDEX('Hoja de Trabajo para listado'!$DE$153:$DG$274,MATCH($A29,'Hoja de Trabajo para listado'!$DE$153:$DE$1048576,0),MATCH((CUADRO!Q$5&amp;$E29),'Hoja de Trabajo para listado'!$DE$151:$DG$151,0)),0)+IFERROR(INDEX('Hoja de Trabajo para listado'!$CD$155:$DC$1048576,MATCH($A29,'Hoja de Trabajo para listado'!$CD$155:$CD$1048576,0),MATCH((CUADRO!Q$5&amp;$E29),'Hoja de Trabajo para listado'!$CD$151:$DC$151,0)),0)</f>
        <v>0</v>
      </c>
      <c r="R29" s="257">
        <f t="shared" ca="1" si="0"/>
        <v>14775.4</v>
      </c>
      <c r="S29" s="257">
        <f ca="1">+R28+R29</f>
        <v>14775.4</v>
      </c>
      <c r="T29" s="257">
        <f ca="1">+S29</f>
        <v>14775.4</v>
      </c>
      <c r="U29" s="256">
        <f t="shared" si="1"/>
        <v>2</v>
      </c>
      <c r="V29" s="362" t="str">
        <f>+VLOOKUP(A29,bd_lista!$A$3:$E$590,5,FALSE)</f>
        <v>Universidades Públicas</v>
      </c>
      <c r="W29" s="260"/>
      <c r="X29" s="254">
        <f>+VLOOKUP(A29,[2]Sheet1!$A$13:$D$744,4,FALSE)</f>
        <v>0</v>
      </c>
      <c r="Y29" s="254" t="e">
        <f>+VLOOKUP(X29,bd_lista!$A$3:$C$590,3,FALSE)</f>
        <v>#N/A</v>
      </c>
      <c r="Z29" s="258"/>
      <c r="AA29" s="259"/>
    </row>
    <row r="30" spans="1:27" ht="15" hidden="1" customHeight="1">
      <c r="A30" s="264">
        <v>140</v>
      </c>
      <c r="B30" s="306">
        <f>+A30</f>
        <v>140</v>
      </c>
      <c r="C30" s="259" t="str">
        <f>+VLOOKUP(A30,bd_lista!$A$3:$C$590,3,FALSE)</f>
        <v>Universidad Pública de El Alto</v>
      </c>
      <c r="D30" s="259" t="str">
        <f>+C30</f>
        <v>Universidad Pública de El Alto</v>
      </c>
      <c r="E30" s="259" t="s">
        <v>1313</v>
      </c>
      <c r="F30" s="255">
        <f ca="1">+IFERROR(INDEX('Hoja de Trabajo para listado'!$A$155:$Z$1048576,MATCH($A30,'Hoja de Trabajo para listado'!$A$155:$A$1048576,0),MATCH((CUADRO!F$5&amp;$E30),'Hoja de Trabajo para listado'!$A$151:$Z$151,0)),0)+IFERROR(INDEX('Hoja de Trabajo para listado'!$AB$155:$BA$1048576,MATCH($A30,'Hoja de Trabajo para listado'!$AB$155:$AB$1048576,0),MATCH((CUADRO!F$5&amp;$E30),'Hoja de Trabajo para listado'!$AB$151:$BA$151,0)),0)+IFERROR(INDEX('Hoja de Trabajo para listado'!$BC$155:$CB$1048576,MATCH($A30,'Hoja de Trabajo para listado'!$BC$155:$BC$1048576,0),MATCH((CUADRO!F$5&amp;$E30),'Hoja de Trabajo para listado'!$BC$151:$CB$151,0)),0)+IFERROR(INDEX('Hoja de Trabajo para listado'!$DE$153:$DG$274,MATCH($A30,'Hoja de Trabajo para listado'!$DE$153:$DE$1048576,0),MATCH((CUADRO!F$5&amp;$E30),'Hoja de Trabajo para listado'!$DE$151:$DG$151,0)),0)+IFERROR(INDEX('Hoja de Trabajo para listado'!$CD$155:$DC$1048576,MATCH($A30,'Hoja de Trabajo para listado'!$CD$155:$CD$1048576,0),MATCH((CUADRO!F$5&amp;$E30),'Hoja de Trabajo para listado'!$CD$151:$DC$151,0)),0)</f>
        <v>0</v>
      </c>
      <c r="G30" s="255">
        <f ca="1">+IFERROR(INDEX('Hoja de Trabajo para listado'!$A$155:$Z$1048576,MATCH($A30,'Hoja de Trabajo para listado'!$A$155:$A$1048576,0),MATCH((CUADRO!G$5&amp;$E30),'Hoja de Trabajo para listado'!$A$151:$Z$151,0)),0)+IFERROR(INDEX('Hoja de Trabajo para listado'!$AB$155:$BA$1048576,MATCH($A30,'Hoja de Trabajo para listado'!$AB$155:$AB$1048576,0),MATCH((CUADRO!G$5&amp;$E30),'Hoja de Trabajo para listado'!$AB$151:$BA$151,0)),0)+IFERROR(INDEX('Hoja de Trabajo para listado'!$BC$155:$CB$1048576,MATCH($A30,'Hoja de Trabajo para listado'!$BC$155:$BC$1048576,0),MATCH((CUADRO!G$5&amp;$E30),'Hoja de Trabajo para listado'!$BC$151:$CB$151,0)),0)+IFERROR(INDEX('Hoja de Trabajo para listado'!$DE$153:$DG$274,MATCH($A30,'Hoja de Trabajo para listado'!$DE$153:$DE$1048576,0),MATCH((CUADRO!G$5&amp;$E30),'Hoja de Trabajo para listado'!$DE$151:$DG$151,0)),0)+IFERROR(INDEX('Hoja de Trabajo para listado'!$CD$155:$DC$1048576,MATCH($A30,'Hoja de Trabajo para listado'!$CD$155:$CD$1048576,0),MATCH((CUADRO!G$5&amp;$E30),'Hoja de Trabajo para listado'!$CD$151:$DC$151,0)),0)</f>
        <v>0</v>
      </c>
      <c r="H30" s="255">
        <f ca="1">+IFERROR(INDEX('Hoja de Trabajo para listado'!$A$155:$Z$1048576,MATCH($A30,'Hoja de Trabajo para listado'!$A$155:$A$1048576,0),MATCH((CUADRO!H$5&amp;$E30),'Hoja de Trabajo para listado'!$A$151:$Z$151,0)),0)+IFERROR(INDEX('Hoja de Trabajo para listado'!$AB$155:$BA$1048576,MATCH($A30,'Hoja de Trabajo para listado'!$AB$155:$AB$1048576,0),MATCH((CUADRO!H$5&amp;$E30),'Hoja de Trabajo para listado'!$AB$151:$BA$151,0)),0)+IFERROR(INDEX('Hoja de Trabajo para listado'!$BC$155:$CB$1048576,MATCH($A30,'Hoja de Trabajo para listado'!$BC$155:$BC$1048576,0),MATCH((CUADRO!H$5&amp;$E30),'Hoja de Trabajo para listado'!$BC$151:$CB$151,0)),0)+IFERROR(INDEX('Hoja de Trabajo para listado'!$DE$153:$DG$274,MATCH($A30,'Hoja de Trabajo para listado'!$DE$153:$DE$1048576,0),MATCH((CUADRO!H$5&amp;$E30),'Hoja de Trabajo para listado'!$DE$151:$DG$151,0)),0)+IFERROR(INDEX('Hoja de Trabajo para listado'!$CD$155:$DC$1048576,MATCH($A30,'Hoja de Trabajo para listado'!$CD$155:$CD$1048576,0),MATCH((CUADRO!H$5&amp;$E30),'Hoja de Trabajo para listado'!$CD$151:$DC$151,0)),0)</f>
        <v>0</v>
      </c>
      <c r="I30" s="255">
        <f ca="1">+IFERROR(INDEX('Hoja de Trabajo para listado'!$A$155:$Z$1048576,MATCH($A30,'Hoja de Trabajo para listado'!$A$155:$A$1048576,0),MATCH((CUADRO!I$5&amp;$E30),'Hoja de Trabajo para listado'!$A$151:$Z$151,0)),0)+IFERROR(INDEX('Hoja de Trabajo para listado'!$AB$155:$BA$1048576,MATCH($A30,'Hoja de Trabajo para listado'!$AB$155:$AB$1048576,0),MATCH((CUADRO!I$5&amp;$E30),'Hoja de Trabajo para listado'!$AB$151:$BA$151,0)),0)+IFERROR(INDEX('Hoja de Trabajo para listado'!$BC$155:$CB$1048576,MATCH($A30,'Hoja de Trabajo para listado'!$BC$155:$BC$1048576,0),MATCH((CUADRO!I$5&amp;$E30),'Hoja de Trabajo para listado'!$BC$151:$CB$151,0)),0)+IFERROR(INDEX('Hoja de Trabajo para listado'!$DE$153:$DG$274,MATCH($A30,'Hoja de Trabajo para listado'!$DE$153:$DE$1048576,0),MATCH((CUADRO!I$5&amp;$E30),'Hoja de Trabajo para listado'!$DE$151:$DG$151,0)),0)+IFERROR(INDEX('Hoja de Trabajo para listado'!$CD$155:$DC$1048576,MATCH($A30,'Hoja de Trabajo para listado'!$CD$155:$CD$1048576,0),MATCH((CUADRO!I$5&amp;$E30),'Hoja de Trabajo para listado'!$CD$151:$DC$151,0)),0)</f>
        <v>0</v>
      </c>
      <c r="J30" s="255">
        <f ca="1">+IFERROR(INDEX('Hoja de Trabajo para listado'!$A$155:$Z$1048576,MATCH($A30,'Hoja de Trabajo para listado'!$A$155:$A$1048576,0),MATCH((CUADRO!J$5&amp;$E30),'Hoja de Trabajo para listado'!$A$151:$Z$151,0)),0)+IFERROR(INDEX('Hoja de Trabajo para listado'!$AB$155:$BA$1048576,MATCH($A30,'Hoja de Trabajo para listado'!$AB$155:$AB$1048576,0),MATCH((CUADRO!J$5&amp;$E30),'Hoja de Trabajo para listado'!$AB$151:$BA$151,0)),0)+IFERROR(INDEX('Hoja de Trabajo para listado'!$BC$155:$CB$1048576,MATCH($A30,'Hoja de Trabajo para listado'!$BC$155:$BC$1048576,0),MATCH((CUADRO!J$5&amp;$E30),'Hoja de Trabajo para listado'!$BC$151:$CB$151,0)),0)+IFERROR(INDEX('Hoja de Trabajo para listado'!$DE$153:$DG$274,MATCH($A30,'Hoja de Trabajo para listado'!$DE$153:$DE$1048576,0),MATCH((CUADRO!J$5&amp;$E30),'Hoja de Trabajo para listado'!$DE$151:$DG$151,0)),0)+IFERROR(INDEX('Hoja de Trabajo para listado'!$CD$155:$DC$1048576,MATCH($A30,'Hoja de Trabajo para listado'!$CD$155:$CD$1048576,0),MATCH((CUADRO!J$5&amp;$E30),'Hoja de Trabajo para listado'!$CD$151:$DC$151,0)),0)</f>
        <v>0</v>
      </c>
      <c r="K30" s="255">
        <f ca="1">+IFERROR(INDEX('Hoja de Trabajo para listado'!$A$155:$Z$1048576,MATCH($A30,'Hoja de Trabajo para listado'!$A$155:$A$1048576,0),MATCH((CUADRO!K$5&amp;$E30),'Hoja de Trabajo para listado'!$A$151:$Z$151,0)),0)+IFERROR(INDEX('Hoja de Trabajo para listado'!$AB$155:$BA$1048576,MATCH($A30,'Hoja de Trabajo para listado'!$AB$155:$AB$1048576,0),MATCH((CUADRO!K$5&amp;$E30),'Hoja de Trabajo para listado'!$AB$151:$BA$151,0)),0)+IFERROR(INDEX('Hoja de Trabajo para listado'!$BC$155:$CB$1048576,MATCH($A30,'Hoja de Trabajo para listado'!$BC$155:$BC$1048576,0),MATCH((CUADRO!K$5&amp;$E30),'Hoja de Trabajo para listado'!$BC$151:$CB$151,0)),0)+IFERROR(INDEX('Hoja de Trabajo para listado'!$DE$153:$DG$274,MATCH($A30,'Hoja de Trabajo para listado'!$DE$153:$DE$1048576,0),MATCH((CUADRO!K$5&amp;$E30),'Hoja de Trabajo para listado'!$DE$151:$DG$151,0)),0)+IFERROR(INDEX('Hoja de Trabajo para listado'!$CD$155:$DC$1048576,MATCH($A30,'Hoja de Trabajo para listado'!$CD$155:$CD$1048576,0),MATCH((CUADRO!K$5&amp;$E30),'Hoja de Trabajo para listado'!$CD$151:$DC$151,0)),0)</f>
        <v>0</v>
      </c>
      <c r="L30" s="255">
        <f ca="1">+IFERROR(INDEX('Hoja de Trabajo para listado'!$A$155:$Z$1048576,MATCH($A30,'Hoja de Trabajo para listado'!$A$155:$A$1048576,0),MATCH((CUADRO!L$5&amp;$E30),'Hoja de Trabajo para listado'!$A$151:$Z$151,0)),0)+IFERROR(INDEX('Hoja de Trabajo para listado'!$AB$155:$BA$1048576,MATCH($A30,'Hoja de Trabajo para listado'!$AB$155:$AB$1048576,0),MATCH((CUADRO!L$5&amp;$E30),'Hoja de Trabajo para listado'!$AB$151:$BA$151,0)),0)+IFERROR(INDEX('Hoja de Trabajo para listado'!$BC$155:$CB$1048576,MATCH($A30,'Hoja de Trabajo para listado'!$BC$155:$BC$1048576,0),MATCH((CUADRO!L$5&amp;$E30),'Hoja de Trabajo para listado'!$BC$151:$CB$151,0)),0)+IFERROR(INDEX('Hoja de Trabajo para listado'!$DE$153:$DG$274,MATCH($A30,'Hoja de Trabajo para listado'!$DE$153:$DE$1048576,0),MATCH((CUADRO!L$5&amp;$E30),'Hoja de Trabajo para listado'!$DE$151:$DG$151,0)),0)+IFERROR(INDEX('Hoja de Trabajo para listado'!$CD$155:$DC$1048576,MATCH($A30,'Hoja de Trabajo para listado'!$CD$155:$CD$1048576,0),MATCH((CUADRO!L$5&amp;$E30),'Hoja de Trabajo para listado'!$CD$151:$DC$151,0)),0)</f>
        <v>0</v>
      </c>
      <c r="M30" s="255">
        <f ca="1">+IFERROR(INDEX('Hoja de Trabajo para listado'!$A$155:$Z$1048576,MATCH($A30,'Hoja de Trabajo para listado'!$A$155:$A$1048576,0),MATCH((CUADRO!M$5&amp;$E30),'Hoja de Trabajo para listado'!$A$151:$Z$151,0)),0)+IFERROR(INDEX('Hoja de Trabajo para listado'!$AB$155:$BA$1048576,MATCH($A30,'Hoja de Trabajo para listado'!$AB$155:$AB$1048576,0),MATCH((CUADRO!M$5&amp;$E30),'Hoja de Trabajo para listado'!$AB$151:$BA$151,0)),0)+IFERROR(INDEX('Hoja de Trabajo para listado'!$BC$155:$CB$1048576,MATCH($A30,'Hoja de Trabajo para listado'!$BC$155:$BC$1048576,0),MATCH((CUADRO!M$5&amp;$E30),'Hoja de Trabajo para listado'!$BC$151:$CB$151,0)),0)+IFERROR(INDEX('Hoja de Trabajo para listado'!$DE$153:$DG$274,MATCH($A30,'Hoja de Trabajo para listado'!$DE$153:$DE$1048576,0),MATCH((CUADRO!M$5&amp;$E30),'Hoja de Trabajo para listado'!$DE$151:$DG$151,0)),0)+IFERROR(INDEX('Hoja de Trabajo para listado'!$CD$155:$DC$1048576,MATCH($A30,'Hoja de Trabajo para listado'!$CD$155:$CD$1048576,0),MATCH((CUADRO!M$5&amp;$E30),'Hoja de Trabajo para listado'!$CD$151:$DC$151,0)),0)</f>
        <v>0</v>
      </c>
      <c r="N30" s="255">
        <f ca="1">+IFERROR(INDEX('Hoja de Trabajo para listado'!$A$155:$Z$1048576,MATCH($A30,'Hoja de Trabajo para listado'!$A$155:$A$1048576,0),MATCH((CUADRO!N$5&amp;$E30),'Hoja de Trabajo para listado'!$A$151:$Z$151,0)),0)+IFERROR(INDEX('Hoja de Trabajo para listado'!$AB$155:$BA$1048576,MATCH($A30,'Hoja de Trabajo para listado'!$AB$155:$AB$1048576,0),MATCH((CUADRO!N$5&amp;$E30),'Hoja de Trabajo para listado'!$AB$151:$BA$151,0)),0)+IFERROR(INDEX('Hoja de Trabajo para listado'!$BC$155:$CB$1048576,MATCH($A30,'Hoja de Trabajo para listado'!$BC$155:$BC$1048576,0),MATCH((CUADRO!N$5&amp;$E30),'Hoja de Trabajo para listado'!$BC$151:$CB$151,0)),0)+IFERROR(INDEX('Hoja de Trabajo para listado'!$DE$153:$DG$274,MATCH($A30,'Hoja de Trabajo para listado'!$DE$153:$DE$1048576,0),MATCH((CUADRO!N$5&amp;$E30),'Hoja de Trabajo para listado'!$DE$151:$DG$151,0)),0)+IFERROR(INDEX('Hoja de Trabajo para listado'!$CD$155:$DC$1048576,MATCH($A30,'Hoja de Trabajo para listado'!$CD$155:$CD$1048576,0),MATCH((CUADRO!N$5&amp;$E30),'Hoja de Trabajo para listado'!$CD$151:$DC$151,0)),0)</f>
        <v>0</v>
      </c>
      <c r="O30" s="255">
        <f ca="1">+IFERROR(INDEX('Hoja de Trabajo para listado'!$A$155:$Z$1048576,MATCH($A30,'Hoja de Trabajo para listado'!$A$155:$A$1048576,0),MATCH((CUADRO!O$5&amp;$E30),'Hoja de Trabajo para listado'!$A$151:$Z$151,0)),0)+IFERROR(INDEX('Hoja de Trabajo para listado'!$AB$155:$BA$1048576,MATCH($A30,'Hoja de Trabajo para listado'!$AB$155:$AB$1048576,0),MATCH((CUADRO!O$5&amp;$E30),'Hoja de Trabajo para listado'!$AB$151:$BA$151,0)),0)+IFERROR(INDEX('Hoja de Trabajo para listado'!$BC$155:$CB$1048576,MATCH($A30,'Hoja de Trabajo para listado'!$BC$155:$BC$1048576,0),MATCH((CUADRO!O$5&amp;$E30),'Hoja de Trabajo para listado'!$BC$151:$CB$151,0)),0)+IFERROR(INDEX('Hoja de Trabajo para listado'!$DE$153:$DG$274,MATCH($A30,'Hoja de Trabajo para listado'!$DE$153:$DE$1048576,0),MATCH((CUADRO!O$5&amp;$E30),'Hoja de Trabajo para listado'!$DE$151:$DG$151,0)),0)+IFERROR(INDEX('Hoja de Trabajo para listado'!$CD$155:$DC$1048576,MATCH($A30,'Hoja de Trabajo para listado'!$CD$155:$CD$1048576,0),MATCH((CUADRO!O$5&amp;$E30),'Hoja de Trabajo para listado'!$CD$151:$DC$151,0)),0)</f>
        <v>0</v>
      </c>
      <c r="P30" s="255">
        <f ca="1">+IFERROR(INDEX('Hoja de Trabajo para listado'!$A$155:$Z$1048576,MATCH($A30,'Hoja de Trabajo para listado'!$A$155:$A$1048576,0),MATCH((CUADRO!P$5&amp;$E30),'Hoja de Trabajo para listado'!$A$151:$Z$151,0)),0)+IFERROR(INDEX('Hoja de Trabajo para listado'!$AB$155:$BA$1048576,MATCH($A30,'Hoja de Trabajo para listado'!$AB$155:$AB$1048576,0),MATCH((CUADRO!P$5&amp;$E30),'Hoja de Trabajo para listado'!$AB$151:$BA$151,0)),0)+IFERROR(INDEX('Hoja de Trabajo para listado'!$BC$155:$CB$1048576,MATCH($A30,'Hoja de Trabajo para listado'!$BC$155:$BC$1048576,0),MATCH((CUADRO!P$5&amp;$E30),'Hoja de Trabajo para listado'!$BC$151:$CB$151,0)),0)+IFERROR(INDEX('Hoja de Trabajo para listado'!$DE$153:$DG$274,MATCH($A30,'Hoja de Trabajo para listado'!$DE$153:$DE$1048576,0),MATCH((CUADRO!P$5&amp;$E30),'Hoja de Trabajo para listado'!$DE$151:$DG$151,0)),0)+IFERROR(INDEX('Hoja de Trabajo para listado'!$CD$155:$DC$1048576,MATCH($A30,'Hoja de Trabajo para listado'!$CD$155:$CD$1048576,0),MATCH((CUADRO!P$5&amp;$E30),'Hoja de Trabajo para listado'!$CD$151:$DC$151,0)),0)</f>
        <v>0</v>
      </c>
      <c r="Q30" s="255">
        <f ca="1">+IFERROR(INDEX('Hoja de Trabajo para listado'!$A$155:$Z$1048576,MATCH($A30,'Hoja de Trabajo para listado'!$A$155:$A$1048576,0),MATCH((CUADRO!Q$5&amp;$E30),'Hoja de Trabajo para listado'!$A$151:$Z$151,0)),0)+IFERROR(INDEX('Hoja de Trabajo para listado'!$AB$155:$BA$1048576,MATCH($A30,'Hoja de Trabajo para listado'!$AB$155:$AB$1048576,0),MATCH((CUADRO!Q$5&amp;$E30),'Hoja de Trabajo para listado'!$AB$151:$BA$151,0)),0)+IFERROR(INDEX('Hoja de Trabajo para listado'!$BC$155:$CB$1048576,MATCH($A30,'Hoja de Trabajo para listado'!$BC$155:$BC$1048576,0),MATCH((CUADRO!Q$5&amp;$E30),'Hoja de Trabajo para listado'!$BC$151:$CB$151,0)),0)+IFERROR(INDEX('Hoja de Trabajo para listado'!$DE$153:$DG$274,MATCH($A30,'Hoja de Trabajo para listado'!$DE$153:$DE$1048576,0),MATCH((CUADRO!Q$5&amp;$E30),'Hoja de Trabajo para listado'!$DE$151:$DG$151,0)),0)+IFERROR(INDEX('Hoja de Trabajo para listado'!$CD$155:$DC$1048576,MATCH($A30,'Hoja de Trabajo para listado'!$CD$155:$CD$1048576,0),MATCH((CUADRO!Q$5&amp;$E30),'Hoja de Trabajo para listado'!$CD$151:$DC$151,0)),0)</f>
        <v>0</v>
      </c>
      <c r="R30" s="255">
        <f t="shared" ca="1" si="0"/>
        <v>0</v>
      </c>
      <c r="S30" s="255"/>
      <c r="T30" s="255">
        <f ca="1">+T31</f>
        <v>8171</v>
      </c>
      <c r="U30" s="254">
        <f t="shared" si="1"/>
        <v>1</v>
      </c>
      <c r="V30" s="362" t="str">
        <f>+VLOOKUP(A30,bd_lista!$A$3:$E$590,5,FALSE)</f>
        <v>Universidades Públicas</v>
      </c>
      <c r="W30" s="272" t="str">
        <f>+V30</f>
        <v>Universidades Públicas</v>
      </c>
      <c r="X30" s="254">
        <f>+VLOOKUP(A30,[2]Sheet1!$A$13:$D$744,4,FALSE)</f>
        <v>0</v>
      </c>
      <c r="Y30" s="254" t="e">
        <f>+VLOOKUP(X30,bd_lista!$A$3:$C$590,3,FALSE)</f>
        <v>#N/A</v>
      </c>
      <c r="Z30" s="258">
        <f>+X30</f>
        <v>0</v>
      </c>
      <c r="AA30" s="259" t="e">
        <f>+Y30</f>
        <v>#N/A</v>
      </c>
    </row>
    <row r="31" spans="1:27" ht="15" hidden="1" customHeight="1">
      <c r="A31" s="32">
        <v>140</v>
      </c>
      <c r="B31" s="307"/>
      <c r="C31" s="362" t="str">
        <f>+VLOOKUP(A31,bd_lista!$A$3:$C$590,3,FALSE)</f>
        <v>Universidad Pública de El Alto</v>
      </c>
      <c r="D31" s="362"/>
      <c r="E31" s="362" t="s">
        <v>1314</v>
      </c>
      <c r="F31" s="257">
        <f ca="1">+IFERROR(INDEX('Hoja de Trabajo para listado'!$A$155:$Z$1048576,MATCH($A31,'Hoja de Trabajo para listado'!$A$155:$A$1048576,0),MATCH((CUADRO!F$5&amp;$E31),'Hoja de Trabajo para listado'!$A$151:$Z$151,0)),0)+IFERROR(INDEX('Hoja de Trabajo para listado'!$AB$155:$BA$1048576,MATCH($A31,'Hoja de Trabajo para listado'!$AB$155:$AB$1048576,0),MATCH((CUADRO!F$5&amp;$E31),'Hoja de Trabajo para listado'!$AB$151:$BA$151,0)),0)+IFERROR(INDEX('Hoja de Trabajo para listado'!$BC$155:$CB$1048576,MATCH($A31,'Hoja de Trabajo para listado'!$BC$155:$BC$1048576,0),MATCH((CUADRO!F$5&amp;$E31),'Hoja de Trabajo para listado'!$BC$151:$CB$151,0)),0)+IFERROR(INDEX('Hoja de Trabajo para listado'!$DE$153:$DG$274,MATCH($A31,'Hoja de Trabajo para listado'!$DE$153:$DE$1048576,0),MATCH((CUADRO!F$5&amp;$E31),'Hoja de Trabajo para listado'!$DE$151:$DG$151,0)),0)+IFERROR(INDEX('Hoja de Trabajo para listado'!$CD$155:$DC$1048576,MATCH($A31,'Hoja de Trabajo para listado'!$CD$155:$CD$1048576,0),MATCH((CUADRO!F$5&amp;$E31),'Hoja de Trabajo para listado'!$CD$151:$DC$151,0)),0)</f>
        <v>0</v>
      </c>
      <c r="G31" s="257">
        <f ca="1">+IFERROR(INDEX('Hoja de Trabajo para listado'!$A$155:$Z$1048576,MATCH($A31,'Hoja de Trabajo para listado'!$A$155:$A$1048576,0),MATCH((CUADRO!G$5&amp;$E31),'Hoja de Trabajo para listado'!$A$151:$Z$151,0)),0)+IFERROR(INDEX('Hoja de Trabajo para listado'!$AB$155:$BA$1048576,MATCH($A31,'Hoja de Trabajo para listado'!$AB$155:$AB$1048576,0),MATCH((CUADRO!G$5&amp;$E31),'Hoja de Trabajo para listado'!$AB$151:$BA$151,0)),0)+IFERROR(INDEX('Hoja de Trabajo para listado'!$BC$155:$CB$1048576,MATCH($A31,'Hoja de Trabajo para listado'!$BC$155:$BC$1048576,0),MATCH((CUADRO!G$5&amp;$E31),'Hoja de Trabajo para listado'!$BC$151:$CB$151,0)),0)+IFERROR(INDEX('Hoja de Trabajo para listado'!$DE$153:$DG$274,MATCH($A31,'Hoja de Trabajo para listado'!$DE$153:$DE$1048576,0),MATCH((CUADRO!G$5&amp;$E31),'Hoja de Trabajo para listado'!$DE$151:$DG$151,0)),0)+IFERROR(INDEX('Hoja de Trabajo para listado'!$CD$155:$DC$1048576,MATCH($A31,'Hoja de Trabajo para listado'!$CD$155:$CD$1048576,0),MATCH((CUADRO!G$5&amp;$E31),'Hoja de Trabajo para listado'!$CD$151:$DC$151,0)),0)</f>
        <v>0</v>
      </c>
      <c r="H31" s="257">
        <f ca="1">+IFERROR(INDEX('Hoja de Trabajo para listado'!$A$155:$Z$1048576,MATCH($A31,'Hoja de Trabajo para listado'!$A$155:$A$1048576,0),MATCH((CUADRO!H$5&amp;$E31),'Hoja de Trabajo para listado'!$A$151:$Z$151,0)),0)+IFERROR(INDEX('Hoja de Trabajo para listado'!$AB$155:$BA$1048576,MATCH($A31,'Hoja de Trabajo para listado'!$AB$155:$AB$1048576,0),MATCH((CUADRO!H$5&amp;$E31),'Hoja de Trabajo para listado'!$AB$151:$BA$151,0)),0)+IFERROR(INDEX('Hoja de Trabajo para listado'!$BC$155:$CB$1048576,MATCH($A31,'Hoja de Trabajo para listado'!$BC$155:$BC$1048576,0),MATCH((CUADRO!H$5&amp;$E31),'Hoja de Trabajo para listado'!$BC$151:$CB$151,0)),0)+IFERROR(INDEX('Hoja de Trabajo para listado'!$DE$153:$DG$274,MATCH($A31,'Hoja de Trabajo para listado'!$DE$153:$DE$1048576,0),MATCH((CUADRO!H$5&amp;$E31),'Hoja de Trabajo para listado'!$DE$151:$DG$151,0)),0)+IFERROR(INDEX('Hoja de Trabajo para listado'!$CD$155:$DC$1048576,MATCH($A31,'Hoja de Trabajo para listado'!$CD$155:$CD$1048576,0),MATCH((CUADRO!H$5&amp;$E31),'Hoja de Trabajo para listado'!$CD$151:$DC$151,0)),0)</f>
        <v>0</v>
      </c>
      <c r="I31" s="257">
        <f ca="1">+IFERROR(INDEX('Hoja de Trabajo para listado'!$A$155:$Z$1048576,MATCH($A31,'Hoja de Trabajo para listado'!$A$155:$A$1048576,0),MATCH((CUADRO!I$5&amp;$E31),'Hoja de Trabajo para listado'!$A$151:$Z$151,0)),0)+IFERROR(INDEX('Hoja de Trabajo para listado'!$AB$155:$BA$1048576,MATCH($A31,'Hoja de Trabajo para listado'!$AB$155:$AB$1048576,0),MATCH((CUADRO!I$5&amp;$E31),'Hoja de Trabajo para listado'!$AB$151:$BA$151,0)),0)+IFERROR(INDEX('Hoja de Trabajo para listado'!$BC$155:$CB$1048576,MATCH($A31,'Hoja de Trabajo para listado'!$BC$155:$BC$1048576,0),MATCH((CUADRO!I$5&amp;$E31),'Hoja de Trabajo para listado'!$BC$151:$CB$151,0)),0)+IFERROR(INDEX('Hoja de Trabajo para listado'!$DE$153:$DG$274,MATCH($A31,'Hoja de Trabajo para listado'!$DE$153:$DE$1048576,0),MATCH((CUADRO!I$5&amp;$E31),'Hoja de Trabajo para listado'!$DE$151:$DG$151,0)),0)+IFERROR(INDEX('Hoja de Trabajo para listado'!$CD$155:$DC$1048576,MATCH($A31,'Hoja de Trabajo para listado'!$CD$155:$CD$1048576,0),MATCH((CUADRO!I$5&amp;$E31),'Hoja de Trabajo para listado'!$CD$151:$DC$151,0)),0)</f>
        <v>0</v>
      </c>
      <c r="J31" s="257">
        <f ca="1">+IFERROR(INDEX('Hoja de Trabajo para listado'!$A$155:$Z$1048576,MATCH($A31,'Hoja de Trabajo para listado'!$A$155:$A$1048576,0),MATCH((CUADRO!J$5&amp;$E31),'Hoja de Trabajo para listado'!$A$151:$Z$151,0)),0)+IFERROR(INDEX('Hoja de Trabajo para listado'!$AB$155:$BA$1048576,MATCH($A31,'Hoja de Trabajo para listado'!$AB$155:$AB$1048576,0),MATCH((CUADRO!J$5&amp;$E31),'Hoja de Trabajo para listado'!$AB$151:$BA$151,0)),0)+IFERROR(INDEX('Hoja de Trabajo para listado'!$BC$155:$CB$1048576,MATCH($A31,'Hoja de Trabajo para listado'!$BC$155:$BC$1048576,0),MATCH((CUADRO!J$5&amp;$E31),'Hoja de Trabajo para listado'!$BC$151:$CB$151,0)),0)+IFERROR(INDEX('Hoja de Trabajo para listado'!$DE$153:$DG$274,MATCH($A31,'Hoja de Trabajo para listado'!$DE$153:$DE$1048576,0),MATCH((CUADRO!J$5&amp;$E31),'Hoja de Trabajo para listado'!$DE$151:$DG$151,0)),0)+IFERROR(INDEX('Hoja de Trabajo para listado'!$CD$155:$DC$1048576,MATCH($A31,'Hoja de Trabajo para listado'!$CD$155:$CD$1048576,0),MATCH((CUADRO!J$5&amp;$E31),'Hoja de Trabajo para listado'!$CD$151:$DC$151,0)),0)</f>
        <v>0</v>
      </c>
      <c r="K31" s="257">
        <f ca="1">+IFERROR(INDEX('Hoja de Trabajo para listado'!$A$155:$Z$1048576,MATCH($A31,'Hoja de Trabajo para listado'!$A$155:$A$1048576,0),MATCH((CUADRO!K$5&amp;$E31),'Hoja de Trabajo para listado'!$A$151:$Z$151,0)),0)+IFERROR(INDEX('Hoja de Trabajo para listado'!$AB$155:$BA$1048576,MATCH($A31,'Hoja de Trabajo para listado'!$AB$155:$AB$1048576,0),MATCH((CUADRO!K$5&amp;$E31),'Hoja de Trabajo para listado'!$AB$151:$BA$151,0)),0)+IFERROR(INDEX('Hoja de Trabajo para listado'!$BC$155:$CB$1048576,MATCH($A31,'Hoja de Trabajo para listado'!$BC$155:$BC$1048576,0),MATCH((CUADRO!K$5&amp;$E31),'Hoja de Trabajo para listado'!$BC$151:$CB$151,0)),0)+IFERROR(INDEX('Hoja de Trabajo para listado'!$DE$153:$DG$274,MATCH($A31,'Hoja de Trabajo para listado'!$DE$153:$DE$1048576,0),MATCH((CUADRO!K$5&amp;$E31),'Hoja de Trabajo para listado'!$DE$151:$DG$151,0)),0)+IFERROR(INDEX('Hoja de Trabajo para listado'!$CD$155:$DC$1048576,MATCH($A31,'Hoja de Trabajo para listado'!$CD$155:$CD$1048576,0),MATCH((CUADRO!K$5&amp;$E31),'Hoja de Trabajo para listado'!$CD$151:$DC$151,0)),0)</f>
        <v>8171</v>
      </c>
      <c r="L31" s="257">
        <f ca="1">+IFERROR(INDEX('Hoja de Trabajo para listado'!$A$155:$Z$1048576,MATCH($A31,'Hoja de Trabajo para listado'!$A$155:$A$1048576,0),MATCH((CUADRO!L$5&amp;$E31),'Hoja de Trabajo para listado'!$A$151:$Z$151,0)),0)+IFERROR(INDEX('Hoja de Trabajo para listado'!$AB$155:$BA$1048576,MATCH($A31,'Hoja de Trabajo para listado'!$AB$155:$AB$1048576,0),MATCH((CUADRO!L$5&amp;$E31),'Hoja de Trabajo para listado'!$AB$151:$BA$151,0)),0)+IFERROR(INDEX('Hoja de Trabajo para listado'!$BC$155:$CB$1048576,MATCH($A31,'Hoja de Trabajo para listado'!$BC$155:$BC$1048576,0),MATCH((CUADRO!L$5&amp;$E31),'Hoja de Trabajo para listado'!$BC$151:$CB$151,0)),0)+IFERROR(INDEX('Hoja de Trabajo para listado'!$DE$153:$DG$274,MATCH($A31,'Hoja de Trabajo para listado'!$DE$153:$DE$1048576,0),MATCH((CUADRO!L$5&amp;$E31),'Hoja de Trabajo para listado'!$DE$151:$DG$151,0)),0)+IFERROR(INDEX('Hoja de Trabajo para listado'!$CD$155:$DC$1048576,MATCH($A31,'Hoja de Trabajo para listado'!$CD$155:$CD$1048576,0),MATCH((CUADRO!L$5&amp;$E31),'Hoja de Trabajo para listado'!$CD$151:$DC$151,0)),0)</f>
        <v>0</v>
      </c>
      <c r="M31" s="257">
        <f ca="1">+IFERROR(INDEX('Hoja de Trabajo para listado'!$A$155:$Z$1048576,MATCH($A31,'Hoja de Trabajo para listado'!$A$155:$A$1048576,0),MATCH((CUADRO!M$5&amp;$E31),'Hoja de Trabajo para listado'!$A$151:$Z$151,0)),0)+IFERROR(INDEX('Hoja de Trabajo para listado'!$AB$155:$BA$1048576,MATCH($A31,'Hoja de Trabajo para listado'!$AB$155:$AB$1048576,0),MATCH((CUADRO!M$5&amp;$E31),'Hoja de Trabajo para listado'!$AB$151:$BA$151,0)),0)+IFERROR(INDEX('Hoja de Trabajo para listado'!$BC$155:$CB$1048576,MATCH($A31,'Hoja de Trabajo para listado'!$BC$155:$BC$1048576,0),MATCH((CUADRO!M$5&amp;$E31),'Hoja de Trabajo para listado'!$BC$151:$CB$151,0)),0)+IFERROR(INDEX('Hoja de Trabajo para listado'!$DE$153:$DG$274,MATCH($A31,'Hoja de Trabajo para listado'!$DE$153:$DE$1048576,0),MATCH((CUADRO!M$5&amp;$E31),'Hoja de Trabajo para listado'!$DE$151:$DG$151,0)),0)+IFERROR(INDEX('Hoja de Trabajo para listado'!$CD$155:$DC$1048576,MATCH($A31,'Hoja de Trabajo para listado'!$CD$155:$CD$1048576,0),MATCH((CUADRO!M$5&amp;$E31),'Hoja de Trabajo para listado'!$CD$151:$DC$151,0)),0)</f>
        <v>0</v>
      </c>
      <c r="N31" s="257">
        <f ca="1">+IFERROR(INDEX('Hoja de Trabajo para listado'!$A$155:$Z$1048576,MATCH($A31,'Hoja de Trabajo para listado'!$A$155:$A$1048576,0),MATCH((CUADRO!N$5&amp;$E31),'Hoja de Trabajo para listado'!$A$151:$Z$151,0)),0)+IFERROR(INDEX('Hoja de Trabajo para listado'!$AB$155:$BA$1048576,MATCH($A31,'Hoja de Trabajo para listado'!$AB$155:$AB$1048576,0),MATCH((CUADRO!N$5&amp;$E31),'Hoja de Trabajo para listado'!$AB$151:$BA$151,0)),0)+IFERROR(INDEX('Hoja de Trabajo para listado'!$BC$155:$CB$1048576,MATCH($A31,'Hoja de Trabajo para listado'!$BC$155:$BC$1048576,0),MATCH((CUADRO!N$5&amp;$E31),'Hoja de Trabajo para listado'!$BC$151:$CB$151,0)),0)+IFERROR(INDEX('Hoja de Trabajo para listado'!$DE$153:$DG$274,MATCH($A31,'Hoja de Trabajo para listado'!$DE$153:$DE$1048576,0),MATCH((CUADRO!N$5&amp;$E31),'Hoja de Trabajo para listado'!$DE$151:$DG$151,0)),0)+IFERROR(INDEX('Hoja de Trabajo para listado'!$CD$155:$DC$1048576,MATCH($A31,'Hoja de Trabajo para listado'!$CD$155:$CD$1048576,0),MATCH((CUADRO!N$5&amp;$E31),'Hoja de Trabajo para listado'!$CD$151:$DC$151,0)),0)</f>
        <v>0</v>
      </c>
      <c r="O31" s="257">
        <f ca="1">+IFERROR(INDEX('Hoja de Trabajo para listado'!$A$155:$Z$1048576,MATCH($A31,'Hoja de Trabajo para listado'!$A$155:$A$1048576,0),MATCH((CUADRO!O$5&amp;$E31),'Hoja de Trabajo para listado'!$A$151:$Z$151,0)),0)+IFERROR(INDEX('Hoja de Trabajo para listado'!$AB$155:$BA$1048576,MATCH($A31,'Hoja de Trabajo para listado'!$AB$155:$AB$1048576,0),MATCH((CUADRO!O$5&amp;$E31),'Hoja de Trabajo para listado'!$AB$151:$BA$151,0)),0)+IFERROR(INDEX('Hoja de Trabajo para listado'!$BC$155:$CB$1048576,MATCH($A31,'Hoja de Trabajo para listado'!$BC$155:$BC$1048576,0),MATCH((CUADRO!O$5&amp;$E31),'Hoja de Trabajo para listado'!$BC$151:$CB$151,0)),0)+IFERROR(INDEX('Hoja de Trabajo para listado'!$DE$153:$DG$274,MATCH($A31,'Hoja de Trabajo para listado'!$DE$153:$DE$1048576,0),MATCH((CUADRO!O$5&amp;$E31),'Hoja de Trabajo para listado'!$DE$151:$DG$151,0)),0)+IFERROR(INDEX('Hoja de Trabajo para listado'!$CD$155:$DC$1048576,MATCH($A31,'Hoja de Trabajo para listado'!$CD$155:$CD$1048576,0),MATCH((CUADRO!O$5&amp;$E31),'Hoja de Trabajo para listado'!$CD$151:$DC$151,0)),0)</f>
        <v>0</v>
      </c>
      <c r="P31" s="257">
        <f ca="1">+IFERROR(INDEX('Hoja de Trabajo para listado'!$A$155:$Z$1048576,MATCH($A31,'Hoja de Trabajo para listado'!$A$155:$A$1048576,0),MATCH((CUADRO!P$5&amp;$E31),'Hoja de Trabajo para listado'!$A$151:$Z$151,0)),0)+IFERROR(INDEX('Hoja de Trabajo para listado'!$AB$155:$BA$1048576,MATCH($A31,'Hoja de Trabajo para listado'!$AB$155:$AB$1048576,0),MATCH((CUADRO!P$5&amp;$E31),'Hoja de Trabajo para listado'!$AB$151:$BA$151,0)),0)+IFERROR(INDEX('Hoja de Trabajo para listado'!$BC$155:$CB$1048576,MATCH($A31,'Hoja de Trabajo para listado'!$BC$155:$BC$1048576,0),MATCH((CUADRO!P$5&amp;$E31),'Hoja de Trabajo para listado'!$BC$151:$CB$151,0)),0)+IFERROR(INDEX('Hoja de Trabajo para listado'!$DE$153:$DG$274,MATCH($A31,'Hoja de Trabajo para listado'!$DE$153:$DE$1048576,0),MATCH((CUADRO!P$5&amp;$E31),'Hoja de Trabajo para listado'!$DE$151:$DG$151,0)),0)+IFERROR(INDEX('Hoja de Trabajo para listado'!$CD$155:$DC$1048576,MATCH($A31,'Hoja de Trabajo para listado'!$CD$155:$CD$1048576,0),MATCH((CUADRO!P$5&amp;$E31),'Hoja de Trabajo para listado'!$CD$151:$DC$151,0)),0)</f>
        <v>0</v>
      </c>
      <c r="Q31" s="257">
        <f ca="1">+IFERROR(INDEX('Hoja de Trabajo para listado'!$A$155:$Z$1048576,MATCH($A31,'Hoja de Trabajo para listado'!$A$155:$A$1048576,0),MATCH((CUADRO!Q$5&amp;$E31),'Hoja de Trabajo para listado'!$A$151:$Z$151,0)),0)+IFERROR(INDEX('Hoja de Trabajo para listado'!$AB$155:$BA$1048576,MATCH($A31,'Hoja de Trabajo para listado'!$AB$155:$AB$1048576,0),MATCH((CUADRO!Q$5&amp;$E31),'Hoja de Trabajo para listado'!$AB$151:$BA$151,0)),0)+IFERROR(INDEX('Hoja de Trabajo para listado'!$BC$155:$CB$1048576,MATCH($A31,'Hoja de Trabajo para listado'!$BC$155:$BC$1048576,0),MATCH((CUADRO!Q$5&amp;$E31),'Hoja de Trabajo para listado'!$BC$151:$CB$151,0)),0)+IFERROR(INDEX('Hoja de Trabajo para listado'!$DE$153:$DG$274,MATCH($A31,'Hoja de Trabajo para listado'!$DE$153:$DE$1048576,0),MATCH((CUADRO!Q$5&amp;$E31),'Hoja de Trabajo para listado'!$DE$151:$DG$151,0)),0)+IFERROR(INDEX('Hoja de Trabajo para listado'!$CD$155:$DC$1048576,MATCH($A31,'Hoja de Trabajo para listado'!$CD$155:$CD$1048576,0),MATCH((CUADRO!Q$5&amp;$E31),'Hoja de Trabajo para listado'!$CD$151:$DC$151,0)),0)</f>
        <v>0</v>
      </c>
      <c r="R31" s="257">
        <f t="shared" ca="1" si="0"/>
        <v>8171</v>
      </c>
      <c r="S31" s="257">
        <f ca="1">+R30+R31</f>
        <v>8171</v>
      </c>
      <c r="T31" s="257">
        <f ca="1">+S31</f>
        <v>8171</v>
      </c>
      <c r="U31" s="256">
        <f t="shared" si="1"/>
        <v>2</v>
      </c>
      <c r="V31" s="362" t="str">
        <f>+VLOOKUP(A31,bd_lista!$A$3:$E$590,5,FALSE)</f>
        <v>Universidades Públicas</v>
      </c>
      <c r="W31" s="260"/>
      <c r="X31" s="254">
        <f>+VLOOKUP(A31,[2]Sheet1!$A$13:$D$744,4,FALSE)</f>
        <v>0</v>
      </c>
      <c r="Y31" s="254" t="e">
        <f>+VLOOKUP(X31,bd_lista!$A$3:$C$590,3,FALSE)</f>
        <v>#N/A</v>
      </c>
      <c r="Z31" s="258"/>
      <c r="AA31" s="259"/>
    </row>
    <row r="32" spans="1:27" ht="15" hidden="1" customHeight="1">
      <c r="A32" s="264">
        <v>145</v>
      </c>
      <c r="B32" s="306">
        <f>+A32</f>
        <v>145</v>
      </c>
      <c r="C32" s="259" t="str">
        <f>+VLOOKUP(A32,bd_lista!$A$3:$C$590,3,FALSE)</f>
        <v>Universidad Autónoma Juan Misael Saracho</v>
      </c>
      <c r="D32" s="259" t="str">
        <f>+C32</f>
        <v>Universidad Autónoma Juan Misael Saracho</v>
      </c>
      <c r="E32" s="259" t="s">
        <v>1313</v>
      </c>
      <c r="F32" s="255">
        <f ca="1">+IFERROR(INDEX('Hoja de Trabajo para listado'!$A$155:$Z$1048576,MATCH($A32,'Hoja de Trabajo para listado'!$A$155:$A$1048576,0),MATCH((CUADRO!F$5&amp;$E32),'Hoja de Trabajo para listado'!$A$151:$Z$151,0)),0)+IFERROR(INDEX('Hoja de Trabajo para listado'!$AB$155:$BA$1048576,MATCH($A32,'Hoja de Trabajo para listado'!$AB$155:$AB$1048576,0),MATCH((CUADRO!F$5&amp;$E32),'Hoja de Trabajo para listado'!$AB$151:$BA$151,0)),0)+IFERROR(INDEX('Hoja de Trabajo para listado'!$BC$155:$CB$1048576,MATCH($A32,'Hoja de Trabajo para listado'!$BC$155:$BC$1048576,0),MATCH((CUADRO!F$5&amp;$E32),'Hoja de Trabajo para listado'!$BC$151:$CB$151,0)),0)+IFERROR(INDEX('Hoja de Trabajo para listado'!$DE$153:$DG$274,MATCH($A32,'Hoja de Trabajo para listado'!$DE$153:$DE$1048576,0),MATCH((CUADRO!F$5&amp;$E32),'Hoja de Trabajo para listado'!$DE$151:$DG$151,0)),0)+IFERROR(INDEX('Hoja de Trabajo para listado'!$CD$155:$DC$1048576,MATCH($A32,'Hoja de Trabajo para listado'!$CD$155:$CD$1048576,0),MATCH((CUADRO!F$5&amp;$E32),'Hoja de Trabajo para listado'!$CD$151:$DC$151,0)),0)</f>
        <v>0</v>
      </c>
      <c r="G32" s="255">
        <f ca="1">+IFERROR(INDEX('Hoja de Trabajo para listado'!$A$155:$Z$1048576,MATCH($A32,'Hoja de Trabajo para listado'!$A$155:$A$1048576,0),MATCH((CUADRO!G$5&amp;$E32),'Hoja de Trabajo para listado'!$A$151:$Z$151,0)),0)+IFERROR(INDEX('Hoja de Trabajo para listado'!$AB$155:$BA$1048576,MATCH($A32,'Hoja de Trabajo para listado'!$AB$155:$AB$1048576,0),MATCH((CUADRO!G$5&amp;$E32),'Hoja de Trabajo para listado'!$AB$151:$BA$151,0)),0)+IFERROR(INDEX('Hoja de Trabajo para listado'!$BC$155:$CB$1048576,MATCH($A32,'Hoja de Trabajo para listado'!$BC$155:$BC$1048576,0),MATCH((CUADRO!G$5&amp;$E32),'Hoja de Trabajo para listado'!$BC$151:$CB$151,0)),0)+IFERROR(INDEX('Hoja de Trabajo para listado'!$DE$153:$DG$274,MATCH($A32,'Hoja de Trabajo para listado'!$DE$153:$DE$1048576,0),MATCH((CUADRO!G$5&amp;$E32),'Hoja de Trabajo para listado'!$DE$151:$DG$151,0)),0)+IFERROR(INDEX('Hoja de Trabajo para listado'!$CD$155:$DC$1048576,MATCH($A32,'Hoja de Trabajo para listado'!$CD$155:$CD$1048576,0),MATCH((CUADRO!G$5&amp;$E32),'Hoja de Trabajo para listado'!$CD$151:$DC$151,0)),0)</f>
        <v>0</v>
      </c>
      <c r="H32" s="255">
        <f ca="1">+IFERROR(INDEX('Hoja de Trabajo para listado'!$A$155:$Z$1048576,MATCH($A32,'Hoja de Trabajo para listado'!$A$155:$A$1048576,0),MATCH((CUADRO!H$5&amp;$E32),'Hoja de Trabajo para listado'!$A$151:$Z$151,0)),0)+IFERROR(INDEX('Hoja de Trabajo para listado'!$AB$155:$BA$1048576,MATCH($A32,'Hoja de Trabajo para listado'!$AB$155:$AB$1048576,0),MATCH((CUADRO!H$5&amp;$E32),'Hoja de Trabajo para listado'!$AB$151:$BA$151,0)),0)+IFERROR(INDEX('Hoja de Trabajo para listado'!$BC$155:$CB$1048576,MATCH($A32,'Hoja de Trabajo para listado'!$BC$155:$BC$1048576,0),MATCH((CUADRO!H$5&amp;$E32),'Hoja de Trabajo para listado'!$BC$151:$CB$151,0)),0)+IFERROR(INDEX('Hoja de Trabajo para listado'!$DE$153:$DG$274,MATCH($A32,'Hoja de Trabajo para listado'!$DE$153:$DE$1048576,0),MATCH((CUADRO!H$5&amp;$E32),'Hoja de Trabajo para listado'!$DE$151:$DG$151,0)),0)+IFERROR(INDEX('Hoja de Trabajo para listado'!$CD$155:$DC$1048576,MATCH($A32,'Hoja de Trabajo para listado'!$CD$155:$CD$1048576,0),MATCH((CUADRO!H$5&amp;$E32),'Hoja de Trabajo para listado'!$CD$151:$DC$151,0)),0)</f>
        <v>0</v>
      </c>
      <c r="I32" s="255">
        <f ca="1">+IFERROR(INDEX('Hoja de Trabajo para listado'!$A$155:$Z$1048576,MATCH($A32,'Hoja de Trabajo para listado'!$A$155:$A$1048576,0),MATCH((CUADRO!I$5&amp;$E32),'Hoja de Trabajo para listado'!$A$151:$Z$151,0)),0)+IFERROR(INDEX('Hoja de Trabajo para listado'!$AB$155:$BA$1048576,MATCH($A32,'Hoja de Trabajo para listado'!$AB$155:$AB$1048576,0),MATCH((CUADRO!I$5&amp;$E32),'Hoja de Trabajo para listado'!$AB$151:$BA$151,0)),0)+IFERROR(INDEX('Hoja de Trabajo para listado'!$BC$155:$CB$1048576,MATCH($A32,'Hoja de Trabajo para listado'!$BC$155:$BC$1048576,0),MATCH((CUADRO!I$5&amp;$E32),'Hoja de Trabajo para listado'!$BC$151:$CB$151,0)),0)+IFERROR(INDEX('Hoja de Trabajo para listado'!$DE$153:$DG$274,MATCH($A32,'Hoja de Trabajo para listado'!$DE$153:$DE$1048576,0),MATCH((CUADRO!I$5&amp;$E32),'Hoja de Trabajo para listado'!$DE$151:$DG$151,0)),0)+IFERROR(INDEX('Hoja de Trabajo para listado'!$CD$155:$DC$1048576,MATCH($A32,'Hoja de Trabajo para listado'!$CD$155:$CD$1048576,0),MATCH((CUADRO!I$5&amp;$E32),'Hoja de Trabajo para listado'!$CD$151:$DC$151,0)),0)</f>
        <v>0</v>
      </c>
      <c r="J32" s="255">
        <f ca="1">+IFERROR(INDEX('Hoja de Trabajo para listado'!$A$155:$Z$1048576,MATCH($A32,'Hoja de Trabajo para listado'!$A$155:$A$1048576,0),MATCH((CUADRO!J$5&amp;$E32),'Hoja de Trabajo para listado'!$A$151:$Z$151,0)),0)+IFERROR(INDEX('Hoja de Trabajo para listado'!$AB$155:$BA$1048576,MATCH($A32,'Hoja de Trabajo para listado'!$AB$155:$AB$1048576,0),MATCH((CUADRO!J$5&amp;$E32),'Hoja de Trabajo para listado'!$AB$151:$BA$151,0)),0)+IFERROR(INDEX('Hoja de Trabajo para listado'!$BC$155:$CB$1048576,MATCH($A32,'Hoja de Trabajo para listado'!$BC$155:$BC$1048576,0),MATCH((CUADRO!J$5&amp;$E32),'Hoja de Trabajo para listado'!$BC$151:$CB$151,0)),0)+IFERROR(INDEX('Hoja de Trabajo para listado'!$DE$153:$DG$274,MATCH($A32,'Hoja de Trabajo para listado'!$DE$153:$DE$1048576,0),MATCH((CUADRO!J$5&amp;$E32),'Hoja de Trabajo para listado'!$DE$151:$DG$151,0)),0)+IFERROR(INDEX('Hoja de Trabajo para listado'!$CD$155:$DC$1048576,MATCH($A32,'Hoja de Trabajo para listado'!$CD$155:$CD$1048576,0),MATCH((CUADRO!J$5&amp;$E32),'Hoja de Trabajo para listado'!$CD$151:$DC$151,0)),0)</f>
        <v>0</v>
      </c>
      <c r="K32" s="255">
        <f ca="1">+IFERROR(INDEX('Hoja de Trabajo para listado'!$A$155:$Z$1048576,MATCH($A32,'Hoja de Trabajo para listado'!$A$155:$A$1048576,0),MATCH((CUADRO!K$5&amp;$E32),'Hoja de Trabajo para listado'!$A$151:$Z$151,0)),0)+IFERROR(INDEX('Hoja de Trabajo para listado'!$AB$155:$BA$1048576,MATCH($A32,'Hoja de Trabajo para listado'!$AB$155:$AB$1048576,0),MATCH((CUADRO!K$5&amp;$E32),'Hoja de Trabajo para listado'!$AB$151:$BA$151,0)),0)+IFERROR(INDEX('Hoja de Trabajo para listado'!$BC$155:$CB$1048576,MATCH($A32,'Hoja de Trabajo para listado'!$BC$155:$BC$1048576,0),MATCH((CUADRO!K$5&amp;$E32),'Hoja de Trabajo para listado'!$BC$151:$CB$151,0)),0)+IFERROR(INDEX('Hoja de Trabajo para listado'!$DE$153:$DG$274,MATCH($A32,'Hoja de Trabajo para listado'!$DE$153:$DE$1048576,0),MATCH((CUADRO!K$5&amp;$E32),'Hoja de Trabajo para listado'!$DE$151:$DG$151,0)),0)+IFERROR(INDEX('Hoja de Trabajo para listado'!$CD$155:$DC$1048576,MATCH($A32,'Hoja de Trabajo para listado'!$CD$155:$CD$1048576,0),MATCH((CUADRO!K$5&amp;$E32),'Hoja de Trabajo para listado'!$CD$151:$DC$151,0)),0)</f>
        <v>0</v>
      </c>
      <c r="L32" s="255">
        <f ca="1">+IFERROR(INDEX('Hoja de Trabajo para listado'!$A$155:$Z$1048576,MATCH($A32,'Hoja de Trabajo para listado'!$A$155:$A$1048576,0),MATCH((CUADRO!L$5&amp;$E32),'Hoja de Trabajo para listado'!$A$151:$Z$151,0)),0)+IFERROR(INDEX('Hoja de Trabajo para listado'!$AB$155:$BA$1048576,MATCH($A32,'Hoja de Trabajo para listado'!$AB$155:$AB$1048576,0),MATCH((CUADRO!L$5&amp;$E32),'Hoja de Trabajo para listado'!$AB$151:$BA$151,0)),0)+IFERROR(INDEX('Hoja de Trabajo para listado'!$BC$155:$CB$1048576,MATCH($A32,'Hoja de Trabajo para listado'!$BC$155:$BC$1048576,0),MATCH((CUADRO!L$5&amp;$E32),'Hoja de Trabajo para listado'!$BC$151:$CB$151,0)),0)+IFERROR(INDEX('Hoja de Trabajo para listado'!$DE$153:$DG$274,MATCH($A32,'Hoja de Trabajo para listado'!$DE$153:$DE$1048576,0),MATCH((CUADRO!L$5&amp;$E32),'Hoja de Trabajo para listado'!$DE$151:$DG$151,0)),0)+IFERROR(INDEX('Hoja de Trabajo para listado'!$CD$155:$DC$1048576,MATCH($A32,'Hoja de Trabajo para listado'!$CD$155:$CD$1048576,0),MATCH((CUADRO!L$5&amp;$E32),'Hoja de Trabajo para listado'!$CD$151:$DC$151,0)),0)</f>
        <v>0</v>
      </c>
      <c r="M32" s="255">
        <f ca="1">+IFERROR(INDEX('Hoja de Trabajo para listado'!$A$155:$Z$1048576,MATCH($A32,'Hoja de Trabajo para listado'!$A$155:$A$1048576,0),MATCH((CUADRO!M$5&amp;$E32),'Hoja de Trabajo para listado'!$A$151:$Z$151,0)),0)+IFERROR(INDEX('Hoja de Trabajo para listado'!$AB$155:$BA$1048576,MATCH($A32,'Hoja de Trabajo para listado'!$AB$155:$AB$1048576,0),MATCH((CUADRO!M$5&amp;$E32),'Hoja de Trabajo para listado'!$AB$151:$BA$151,0)),0)+IFERROR(INDEX('Hoja de Trabajo para listado'!$BC$155:$CB$1048576,MATCH($A32,'Hoja de Trabajo para listado'!$BC$155:$BC$1048576,0),MATCH((CUADRO!M$5&amp;$E32),'Hoja de Trabajo para listado'!$BC$151:$CB$151,0)),0)+IFERROR(INDEX('Hoja de Trabajo para listado'!$DE$153:$DG$274,MATCH($A32,'Hoja de Trabajo para listado'!$DE$153:$DE$1048576,0),MATCH((CUADRO!M$5&amp;$E32),'Hoja de Trabajo para listado'!$DE$151:$DG$151,0)),0)+IFERROR(INDEX('Hoja de Trabajo para listado'!$CD$155:$DC$1048576,MATCH($A32,'Hoja de Trabajo para listado'!$CD$155:$CD$1048576,0),MATCH((CUADRO!M$5&amp;$E32),'Hoja de Trabajo para listado'!$CD$151:$DC$151,0)),0)</f>
        <v>0</v>
      </c>
      <c r="N32" s="255">
        <f ca="1">+IFERROR(INDEX('Hoja de Trabajo para listado'!$A$155:$Z$1048576,MATCH($A32,'Hoja de Trabajo para listado'!$A$155:$A$1048576,0),MATCH((CUADRO!N$5&amp;$E32),'Hoja de Trabajo para listado'!$A$151:$Z$151,0)),0)+IFERROR(INDEX('Hoja de Trabajo para listado'!$AB$155:$BA$1048576,MATCH($A32,'Hoja de Trabajo para listado'!$AB$155:$AB$1048576,0),MATCH((CUADRO!N$5&amp;$E32),'Hoja de Trabajo para listado'!$AB$151:$BA$151,0)),0)+IFERROR(INDEX('Hoja de Trabajo para listado'!$BC$155:$CB$1048576,MATCH($A32,'Hoja de Trabajo para listado'!$BC$155:$BC$1048576,0),MATCH((CUADRO!N$5&amp;$E32),'Hoja de Trabajo para listado'!$BC$151:$CB$151,0)),0)+IFERROR(INDEX('Hoja de Trabajo para listado'!$DE$153:$DG$274,MATCH($A32,'Hoja de Trabajo para listado'!$DE$153:$DE$1048576,0),MATCH((CUADRO!N$5&amp;$E32),'Hoja de Trabajo para listado'!$DE$151:$DG$151,0)),0)+IFERROR(INDEX('Hoja de Trabajo para listado'!$CD$155:$DC$1048576,MATCH($A32,'Hoja de Trabajo para listado'!$CD$155:$CD$1048576,0),MATCH((CUADRO!N$5&amp;$E32),'Hoja de Trabajo para listado'!$CD$151:$DC$151,0)),0)</f>
        <v>0</v>
      </c>
      <c r="O32" s="255">
        <f ca="1">+IFERROR(INDEX('Hoja de Trabajo para listado'!$A$155:$Z$1048576,MATCH($A32,'Hoja de Trabajo para listado'!$A$155:$A$1048576,0),MATCH((CUADRO!O$5&amp;$E32),'Hoja de Trabajo para listado'!$A$151:$Z$151,0)),0)+IFERROR(INDEX('Hoja de Trabajo para listado'!$AB$155:$BA$1048576,MATCH($A32,'Hoja de Trabajo para listado'!$AB$155:$AB$1048576,0),MATCH((CUADRO!O$5&amp;$E32),'Hoja de Trabajo para listado'!$AB$151:$BA$151,0)),0)+IFERROR(INDEX('Hoja de Trabajo para listado'!$BC$155:$CB$1048576,MATCH($A32,'Hoja de Trabajo para listado'!$BC$155:$BC$1048576,0),MATCH((CUADRO!O$5&amp;$E32),'Hoja de Trabajo para listado'!$BC$151:$CB$151,0)),0)+IFERROR(INDEX('Hoja de Trabajo para listado'!$DE$153:$DG$274,MATCH($A32,'Hoja de Trabajo para listado'!$DE$153:$DE$1048576,0),MATCH((CUADRO!O$5&amp;$E32),'Hoja de Trabajo para listado'!$DE$151:$DG$151,0)),0)+IFERROR(INDEX('Hoja de Trabajo para listado'!$CD$155:$DC$1048576,MATCH($A32,'Hoja de Trabajo para listado'!$CD$155:$CD$1048576,0),MATCH((CUADRO!O$5&amp;$E32),'Hoja de Trabajo para listado'!$CD$151:$DC$151,0)),0)</f>
        <v>0</v>
      </c>
      <c r="P32" s="255">
        <f ca="1">+IFERROR(INDEX('Hoja de Trabajo para listado'!$A$155:$Z$1048576,MATCH($A32,'Hoja de Trabajo para listado'!$A$155:$A$1048576,0),MATCH((CUADRO!P$5&amp;$E32),'Hoja de Trabajo para listado'!$A$151:$Z$151,0)),0)+IFERROR(INDEX('Hoja de Trabajo para listado'!$AB$155:$BA$1048576,MATCH($A32,'Hoja de Trabajo para listado'!$AB$155:$AB$1048576,0),MATCH((CUADRO!P$5&amp;$E32),'Hoja de Trabajo para listado'!$AB$151:$BA$151,0)),0)+IFERROR(INDEX('Hoja de Trabajo para listado'!$BC$155:$CB$1048576,MATCH($A32,'Hoja de Trabajo para listado'!$BC$155:$BC$1048576,0),MATCH((CUADRO!P$5&amp;$E32),'Hoja de Trabajo para listado'!$BC$151:$CB$151,0)),0)+IFERROR(INDEX('Hoja de Trabajo para listado'!$DE$153:$DG$274,MATCH($A32,'Hoja de Trabajo para listado'!$DE$153:$DE$1048576,0),MATCH((CUADRO!P$5&amp;$E32),'Hoja de Trabajo para listado'!$DE$151:$DG$151,0)),0)+IFERROR(INDEX('Hoja de Trabajo para listado'!$CD$155:$DC$1048576,MATCH($A32,'Hoja de Trabajo para listado'!$CD$155:$CD$1048576,0),MATCH((CUADRO!P$5&amp;$E32),'Hoja de Trabajo para listado'!$CD$151:$DC$151,0)),0)</f>
        <v>0</v>
      </c>
      <c r="Q32" s="255">
        <f ca="1">+IFERROR(INDEX('Hoja de Trabajo para listado'!$A$155:$Z$1048576,MATCH($A32,'Hoja de Trabajo para listado'!$A$155:$A$1048576,0),MATCH((CUADRO!Q$5&amp;$E32),'Hoja de Trabajo para listado'!$A$151:$Z$151,0)),0)+IFERROR(INDEX('Hoja de Trabajo para listado'!$AB$155:$BA$1048576,MATCH($A32,'Hoja de Trabajo para listado'!$AB$155:$AB$1048576,0),MATCH((CUADRO!Q$5&amp;$E32),'Hoja de Trabajo para listado'!$AB$151:$BA$151,0)),0)+IFERROR(INDEX('Hoja de Trabajo para listado'!$BC$155:$CB$1048576,MATCH($A32,'Hoja de Trabajo para listado'!$BC$155:$BC$1048576,0),MATCH((CUADRO!Q$5&amp;$E32),'Hoja de Trabajo para listado'!$BC$151:$CB$151,0)),0)+IFERROR(INDEX('Hoja de Trabajo para listado'!$DE$153:$DG$274,MATCH($A32,'Hoja de Trabajo para listado'!$DE$153:$DE$1048576,0),MATCH((CUADRO!Q$5&amp;$E32),'Hoja de Trabajo para listado'!$DE$151:$DG$151,0)),0)+IFERROR(INDEX('Hoja de Trabajo para listado'!$CD$155:$DC$1048576,MATCH($A32,'Hoja de Trabajo para listado'!$CD$155:$CD$1048576,0),MATCH((CUADRO!Q$5&amp;$E32),'Hoja de Trabajo para listado'!$CD$151:$DC$151,0)),0)</f>
        <v>0</v>
      </c>
      <c r="R32" s="255">
        <f t="shared" ca="1" si="0"/>
        <v>0</v>
      </c>
      <c r="S32" s="255"/>
      <c r="T32" s="255">
        <f ca="1">+T33</f>
        <v>494</v>
      </c>
      <c r="U32" s="254">
        <f t="shared" si="1"/>
        <v>1</v>
      </c>
      <c r="V32" s="362" t="str">
        <f>+VLOOKUP(A32,bd_lista!$A$3:$E$590,5,FALSE)</f>
        <v>Universidades Públicas</v>
      </c>
      <c r="W32" s="272" t="str">
        <f>+V32</f>
        <v>Universidades Públicas</v>
      </c>
      <c r="X32" s="254">
        <f>+VLOOKUP(A32,[2]Sheet1!$A$13:$D$744,4,FALSE)</f>
        <v>0</v>
      </c>
      <c r="Y32" s="254" t="e">
        <f>+VLOOKUP(X32,bd_lista!$A$3:$C$590,3,FALSE)</f>
        <v>#N/A</v>
      </c>
      <c r="Z32" s="258">
        <f>+X32</f>
        <v>0</v>
      </c>
      <c r="AA32" s="259" t="e">
        <f>+Y32</f>
        <v>#N/A</v>
      </c>
    </row>
    <row r="33" spans="1:27" ht="15" hidden="1" customHeight="1">
      <c r="A33" s="32">
        <v>145</v>
      </c>
      <c r="B33" s="307"/>
      <c r="C33" s="362" t="str">
        <f>+VLOOKUP(A33,bd_lista!$A$3:$C$590,3,FALSE)</f>
        <v>Universidad Autónoma Juan Misael Saracho</v>
      </c>
      <c r="D33" s="362"/>
      <c r="E33" s="362" t="s">
        <v>1314</v>
      </c>
      <c r="F33" s="257">
        <f ca="1">+IFERROR(INDEX('Hoja de Trabajo para listado'!$A$155:$Z$1048576,MATCH($A33,'Hoja de Trabajo para listado'!$A$155:$A$1048576,0),MATCH((CUADRO!F$5&amp;$E33),'Hoja de Trabajo para listado'!$A$151:$Z$151,0)),0)+IFERROR(INDEX('Hoja de Trabajo para listado'!$AB$155:$BA$1048576,MATCH($A33,'Hoja de Trabajo para listado'!$AB$155:$AB$1048576,0),MATCH((CUADRO!F$5&amp;$E33),'Hoja de Trabajo para listado'!$AB$151:$BA$151,0)),0)+IFERROR(INDEX('Hoja de Trabajo para listado'!$BC$155:$CB$1048576,MATCH($A33,'Hoja de Trabajo para listado'!$BC$155:$BC$1048576,0),MATCH((CUADRO!F$5&amp;$E33),'Hoja de Trabajo para listado'!$BC$151:$CB$151,0)),0)+IFERROR(INDEX('Hoja de Trabajo para listado'!$DE$153:$DG$274,MATCH($A33,'Hoja de Trabajo para listado'!$DE$153:$DE$1048576,0),MATCH((CUADRO!F$5&amp;$E33),'Hoja de Trabajo para listado'!$DE$151:$DG$151,0)),0)+IFERROR(INDEX('Hoja de Trabajo para listado'!$CD$155:$DC$1048576,MATCH($A33,'Hoja de Trabajo para listado'!$CD$155:$CD$1048576,0),MATCH((CUADRO!F$5&amp;$E33),'Hoja de Trabajo para listado'!$CD$151:$DC$151,0)),0)</f>
        <v>0</v>
      </c>
      <c r="G33" s="257">
        <f ca="1">+IFERROR(INDEX('Hoja de Trabajo para listado'!$A$155:$Z$1048576,MATCH($A33,'Hoja de Trabajo para listado'!$A$155:$A$1048576,0),MATCH((CUADRO!G$5&amp;$E33),'Hoja de Trabajo para listado'!$A$151:$Z$151,0)),0)+IFERROR(INDEX('Hoja de Trabajo para listado'!$AB$155:$BA$1048576,MATCH($A33,'Hoja de Trabajo para listado'!$AB$155:$AB$1048576,0),MATCH((CUADRO!G$5&amp;$E33),'Hoja de Trabajo para listado'!$AB$151:$BA$151,0)),0)+IFERROR(INDEX('Hoja de Trabajo para listado'!$BC$155:$CB$1048576,MATCH($A33,'Hoja de Trabajo para listado'!$BC$155:$BC$1048576,0),MATCH((CUADRO!G$5&amp;$E33),'Hoja de Trabajo para listado'!$BC$151:$CB$151,0)),0)+IFERROR(INDEX('Hoja de Trabajo para listado'!$DE$153:$DG$274,MATCH($A33,'Hoja de Trabajo para listado'!$DE$153:$DE$1048576,0),MATCH((CUADRO!G$5&amp;$E33),'Hoja de Trabajo para listado'!$DE$151:$DG$151,0)),0)+IFERROR(INDEX('Hoja de Trabajo para listado'!$CD$155:$DC$1048576,MATCH($A33,'Hoja de Trabajo para listado'!$CD$155:$CD$1048576,0),MATCH((CUADRO!G$5&amp;$E33),'Hoja de Trabajo para listado'!$CD$151:$DC$151,0)),0)</f>
        <v>0</v>
      </c>
      <c r="H33" s="257">
        <f ca="1">+IFERROR(INDEX('Hoja de Trabajo para listado'!$A$155:$Z$1048576,MATCH($A33,'Hoja de Trabajo para listado'!$A$155:$A$1048576,0),MATCH((CUADRO!H$5&amp;$E33),'Hoja de Trabajo para listado'!$A$151:$Z$151,0)),0)+IFERROR(INDEX('Hoja de Trabajo para listado'!$AB$155:$BA$1048576,MATCH($A33,'Hoja de Trabajo para listado'!$AB$155:$AB$1048576,0),MATCH((CUADRO!H$5&amp;$E33),'Hoja de Trabajo para listado'!$AB$151:$BA$151,0)),0)+IFERROR(INDEX('Hoja de Trabajo para listado'!$BC$155:$CB$1048576,MATCH($A33,'Hoja de Trabajo para listado'!$BC$155:$BC$1048576,0),MATCH((CUADRO!H$5&amp;$E33),'Hoja de Trabajo para listado'!$BC$151:$CB$151,0)),0)+IFERROR(INDEX('Hoja de Trabajo para listado'!$DE$153:$DG$274,MATCH($A33,'Hoja de Trabajo para listado'!$DE$153:$DE$1048576,0),MATCH((CUADRO!H$5&amp;$E33),'Hoja de Trabajo para listado'!$DE$151:$DG$151,0)),0)+IFERROR(INDEX('Hoja de Trabajo para listado'!$CD$155:$DC$1048576,MATCH($A33,'Hoja de Trabajo para listado'!$CD$155:$CD$1048576,0),MATCH((CUADRO!H$5&amp;$E33),'Hoja de Trabajo para listado'!$CD$151:$DC$151,0)),0)</f>
        <v>0</v>
      </c>
      <c r="I33" s="257">
        <f ca="1">+IFERROR(INDEX('Hoja de Trabajo para listado'!$A$155:$Z$1048576,MATCH($A33,'Hoja de Trabajo para listado'!$A$155:$A$1048576,0),MATCH((CUADRO!I$5&amp;$E33),'Hoja de Trabajo para listado'!$A$151:$Z$151,0)),0)+IFERROR(INDEX('Hoja de Trabajo para listado'!$AB$155:$BA$1048576,MATCH($A33,'Hoja de Trabajo para listado'!$AB$155:$AB$1048576,0),MATCH((CUADRO!I$5&amp;$E33),'Hoja de Trabajo para listado'!$AB$151:$BA$151,0)),0)+IFERROR(INDEX('Hoja de Trabajo para listado'!$BC$155:$CB$1048576,MATCH($A33,'Hoja de Trabajo para listado'!$BC$155:$BC$1048576,0),MATCH((CUADRO!I$5&amp;$E33),'Hoja de Trabajo para listado'!$BC$151:$CB$151,0)),0)+IFERROR(INDEX('Hoja de Trabajo para listado'!$DE$153:$DG$274,MATCH($A33,'Hoja de Trabajo para listado'!$DE$153:$DE$1048576,0),MATCH((CUADRO!I$5&amp;$E33),'Hoja de Trabajo para listado'!$DE$151:$DG$151,0)),0)+IFERROR(INDEX('Hoja de Trabajo para listado'!$CD$155:$DC$1048576,MATCH($A33,'Hoja de Trabajo para listado'!$CD$155:$CD$1048576,0),MATCH((CUADRO!I$5&amp;$E33),'Hoja de Trabajo para listado'!$CD$151:$DC$151,0)),0)</f>
        <v>0</v>
      </c>
      <c r="J33" s="257">
        <f ca="1">+IFERROR(INDEX('Hoja de Trabajo para listado'!$A$155:$Z$1048576,MATCH($A33,'Hoja de Trabajo para listado'!$A$155:$A$1048576,0),MATCH((CUADRO!J$5&amp;$E33),'Hoja de Trabajo para listado'!$A$151:$Z$151,0)),0)+IFERROR(INDEX('Hoja de Trabajo para listado'!$AB$155:$BA$1048576,MATCH($A33,'Hoja de Trabajo para listado'!$AB$155:$AB$1048576,0),MATCH((CUADRO!J$5&amp;$E33),'Hoja de Trabajo para listado'!$AB$151:$BA$151,0)),0)+IFERROR(INDEX('Hoja de Trabajo para listado'!$BC$155:$CB$1048576,MATCH($A33,'Hoja de Trabajo para listado'!$BC$155:$BC$1048576,0),MATCH((CUADRO!J$5&amp;$E33),'Hoja de Trabajo para listado'!$BC$151:$CB$151,0)),0)+IFERROR(INDEX('Hoja de Trabajo para listado'!$DE$153:$DG$274,MATCH($A33,'Hoja de Trabajo para listado'!$DE$153:$DE$1048576,0),MATCH((CUADRO!J$5&amp;$E33),'Hoja de Trabajo para listado'!$DE$151:$DG$151,0)),0)+IFERROR(INDEX('Hoja de Trabajo para listado'!$CD$155:$DC$1048576,MATCH($A33,'Hoja de Trabajo para listado'!$CD$155:$CD$1048576,0),MATCH((CUADRO!J$5&amp;$E33),'Hoja de Trabajo para listado'!$CD$151:$DC$151,0)),0)</f>
        <v>0</v>
      </c>
      <c r="K33" s="257">
        <f ca="1">+IFERROR(INDEX('Hoja de Trabajo para listado'!$A$155:$Z$1048576,MATCH($A33,'Hoja de Trabajo para listado'!$A$155:$A$1048576,0),MATCH((CUADRO!K$5&amp;$E33),'Hoja de Trabajo para listado'!$A$151:$Z$151,0)),0)+IFERROR(INDEX('Hoja de Trabajo para listado'!$AB$155:$BA$1048576,MATCH($A33,'Hoja de Trabajo para listado'!$AB$155:$AB$1048576,0),MATCH((CUADRO!K$5&amp;$E33),'Hoja de Trabajo para listado'!$AB$151:$BA$151,0)),0)+IFERROR(INDEX('Hoja de Trabajo para listado'!$BC$155:$CB$1048576,MATCH($A33,'Hoja de Trabajo para listado'!$BC$155:$BC$1048576,0),MATCH((CUADRO!K$5&amp;$E33),'Hoja de Trabajo para listado'!$BC$151:$CB$151,0)),0)+IFERROR(INDEX('Hoja de Trabajo para listado'!$DE$153:$DG$274,MATCH($A33,'Hoja de Trabajo para listado'!$DE$153:$DE$1048576,0),MATCH((CUADRO!K$5&amp;$E33),'Hoja de Trabajo para listado'!$DE$151:$DG$151,0)),0)+IFERROR(INDEX('Hoja de Trabajo para listado'!$CD$155:$DC$1048576,MATCH($A33,'Hoja de Trabajo para listado'!$CD$155:$CD$1048576,0),MATCH((CUADRO!K$5&amp;$E33),'Hoja de Trabajo para listado'!$CD$151:$DC$151,0)),0)</f>
        <v>0</v>
      </c>
      <c r="L33" s="257">
        <f ca="1">+IFERROR(INDEX('Hoja de Trabajo para listado'!$A$155:$Z$1048576,MATCH($A33,'Hoja de Trabajo para listado'!$A$155:$A$1048576,0),MATCH((CUADRO!L$5&amp;$E33),'Hoja de Trabajo para listado'!$A$151:$Z$151,0)),0)+IFERROR(INDEX('Hoja de Trabajo para listado'!$AB$155:$BA$1048576,MATCH($A33,'Hoja de Trabajo para listado'!$AB$155:$AB$1048576,0),MATCH((CUADRO!L$5&amp;$E33),'Hoja de Trabajo para listado'!$AB$151:$BA$151,0)),0)+IFERROR(INDEX('Hoja de Trabajo para listado'!$BC$155:$CB$1048576,MATCH($A33,'Hoja de Trabajo para listado'!$BC$155:$BC$1048576,0),MATCH((CUADRO!L$5&amp;$E33),'Hoja de Trabajo para listado'!$BC$151:$CB$151,0)),0)+IFERROR(INDEX('Hoja de Trabajo para listado'!$DE$153:$DG$274,MATCH($A33,'Hoja de Trabajo para listado'!$DE$153:$DE$1048576,0),MATCH((CUADRO!L$5&amp;$E33),'Hoja de Trabajo para listado'!$DE$151:$DG$151,0)),0)+IFERROR(INDEX('Hoja de Trabajo para listado'!$CD$155:$DC$1048576,MATCH($A33,'Hoja de Trabajo para listado'!$CD$155:$CD$1048576,0),MATCH((CUADRO!L$5&amp;$E33),'Hoja de Trabajo para listado'!$CD$151:$DC$151,0)),0)</f>
        <v>494</v>
      </c>
      <c r="M33" s="257">
        <f ca="1">+IFERROR(INDEX('Hoja de Trabajo para listado'!$A$155:$Z$1048576,MATCH($A33,'Hoja de Trabajo para listado'!$A$155:$A$1048576,0),MATCH((CUADRO!M$5&amp;$E33),'Hoja de Trabajo para listado'!$A$151:$Z$151,0)),0)+IFERROR(INDEX('Hoja de Trabajo para listado'!$AB$155:$BA$1048576,MATCH($A33,'Hoja de Trabajo para listado'!$AB$155:$AB$1048576,0),MATCH((CUADRO!M$5&amp;$E33),'Hoja de Trabajo para listado'!$AB$151:$BA$151,0)),0)+IFERROR(INDEX('Hoja de Trabajo para listado'!$BC$155:$CB$1048576,MATCH($A33,'Hoja de Trabajo para listado'!$BC$155:$BC$1048576,0),MATCH((CUADRO!M$5&amp;$E33),'Hoja de Trabajo para listado'!$BC$151:$CB$151,0)),0)+IFERROR(INDEX('Hoja de Trabajo para listado'!$DE$153:$DG$274,MATCH($A33,'Hoja de Trabajo para listado'!$DE$153:$DE$1048576,0),MATCH((CUADRO!M$5&amp;$E33),'Hoja de Trabajo para listado'!$DE$151:$DG$151,0)),0)+IFERROR(INDEX('Hoja de Trabajo para listado'!$CD$155:$DC$1048576,MATCH($A33,'Hoja de Trabajo para listado'!$CD$155:$CD$1048576,0),MATCH((CUADRO!M$5&amp;$E33),'Hoja de Trabajo para listado'!$CD$151:$DC$151,0)),0)</f>
        <v>0</v>
      </c>
      <c r="N33" s="257">
        <f ca="1">+IFERROR(INDEX('Hoja de Trabajo para listado'!$A$155:$Z$1048576,MATCH($A33,'Hoja de Trabajo para listado'!$A$155:$A$1048576,0),MATCH((CUADRO!N$5&amp;$E33),'Hoja de Trabajo para listado'!$A$151:$Z$151,0)),0)+IFERROR(INDEX('Hoja de Trabajo para listado'!$AB$155:$BA$1048576,MATCH($A33,'Hoja de Trabajo para listado'!$AB$155:$AB$1048576,0),MATCH((CUADRO!N$5&amp;$E33),'Hoja de Trabajo para listado'!$AB$151:$BA$151,0)),0)+IFERROR(INDEX('Hoja de Trabajo para listado'!$BC$155:$CB$1048576,MATCH($A33,'Hoja de Trabajo para listado'!$BC$155:$BC$1048576,0),MATCH((CUADRO!N$5&amp;$E33),'Hoja de Trabajo para listado'!$BC$151:$CB$151,0)),0)+IFERROR(INDEX('Hoja de Trabajo para listado'!$DE$153:$DG$274,MATCH($A33,'Hoja de Trabajo para listado'!$DE$153:$DE$1048576,0),MATCH((CUADRO!N$5&amp;$E33),'Hoja de Trabajo para listado'!$DE$151:$DG$151,0)),0)+IFERROR(INDEX('Hoja de Trabajo para listado'!$CD$155:$DC$1048576,MATCH($A33,'Hoja de Trabajo para listado'!$CD$155:$CD$1048576,0),MATCH((CUADRO!N$5&amp;$E33),'Hoja de Trabajo para listado'!$CD$151:$DC$151,0)),0)</f>
        <v>0</v>
      </c>
      <c r="O33" s="257">
        <f ca="1">+IFERROR(INDEX('Hoja de Trabajo para listado'!$A$155:$Z$1048576,MATCH($A33,'Hoja de Trabajo para listado'!$A$155:$A$1048576,0),MATCH((CUADRO!O$5&amp;$E33),'Hoja de Trabajo para listado'!$A$151:$Z$151,0)),0)+IFERROR(INDEX('Hoja de Trabajo para listado'!$AB$155:$BA$1048576,MATCH($A33,'Hoja de Trabajo para listado'!$AB$155:$AB$1048576,0),MATCH((CUADRO!O$5&amp;$E33),'Hoja de Trabajo para listado'!$AB$151:$BA$151,0)),0)+IFERROR(INDEX('Hoja de Trabajo para listado'!$BC$155:$CB$1048576,MATCH($A33,'Hoja de Trabajo para listado'!$BC$155:$BC$1048576,0),MATCH((CUADRO!O$5&amp;$E33),'Hoja de Trabajo para listado'!$BC$151:$CB$151,0)),0)+IFERROR(INDEX('Hoja de Trabajo para listado'!$DE$153:$DG$274,MATCH($A33,'Hoja de Trabajo para listado'!$DE$153:$DE$1048576,0),MATCH((CUADRO!O$5&amp;$E33),'Hoja de Trabajo para listado'!$DE$151:$DG$151,0)),0)+IFERROR(INDEX('Hoja de Trabajo para listado'!$CD$155:$DC$1048576,MATCH($A33,'Hoja de Trabajo para listado'!$CD$155:$CD$1048576,0),MATCH((CUADRO!O$5&amp;$E33),'Hoja de Trabajo para listado'!$CD$151:$DC$151,0)),0)</f>
        <v>0</v>
      </c>
      <c r="P33" s="257">
        <f ca="1">+IFERROR(INDEX('Hoja de Trabajo para listado'!$A$155:$Z$1048576,MATCH($A33,'Hoja de Trabajo para listado'!$A$155:$A$1048576,0),MATCH((CUADRO!P$5&amp;$E33),'Hoja de Trabajo para listado'!$A$151:$Z$151,0)),0)+IFERROR(INDEX('Hoja de Trabajo para listado'!$AB$155:$BA$1048576,MATCH($A33,'Hoja de Trabajo para listado'!$AB$155:$AB$1048576,0),MATCH((CUADRO!P$5&amp;$E33),'Hoja de Trabajo para listado'!$AB$151:$BA$151,0)),0)+IFERROR(INDEX('Hoja de Trabajo para listado'!$BC$155:$CB$1048576,MATCH($A33,'Hoja de Trabajo para listado'!$BC$155:$BC$1048576,0),MATCH((CUADRO!P$5&amp;$E33),'Hoja de Trabajo para listado'!$BC$151:$CB$151,0)),0)+IFERROR(INDEX('Hoja de Trabajo para listado'!$DE$153:$DG$274,MATCH($A33,'Hoja de Trabajo para listado'!$DE$153:$DE$1048576,0),MATCH((CUADRO!P$5&amp;$E33),'Hoja de Trabajo para listado'!$DE$151:$DG$151,0)),0)+IFERROR(INDEX('Hoja de Trabajo para listado'!$CD$155:$DC$1048576,MATCH($A33,'Hoja de Trabajo para listado'!$CD$155:$CD$1048576,0),MATCH((CUADRO!P$5&amp;$E33),'Hoja de Trabajo para listado'!$CD$151:$DC$151,0)),0)</f>
        <v>0</v>
      </c>
      <c r="Q33" s="257">
        <f ca="1">+IFERROR(INDEX('Hoja de Trabajo para listado'!$A$155:$Z$1048576,MATCH($A33,'Hoja de Trabajo para listado'!$A$155:$A$1048576,0),MATCH((CUADRO!Q$5&amp;$E33),'Hoja de Trabajo para listado'!$A$151:$Z$151,0)),0)+IFERROR(INDEX('Hoja de Trabajo para listado'!$AB$155:$BA$1048576,MATCH($A33,'Hoja de Trabajo para listado'!$AB$155:$AB$1048576,0),MATCH((CUADRO!Q$5&amp;$E33),'Hoja de Trabajo para listado'!$AB$151:$BA$151,0)),0)+IFERROR(INDEX('Hoja de Trabajo para listado'!$BC$155:$CB$1048576,MATCH($A33,'Hoja de Trabajo para listado'!$BC$155:$BC$1048576,0),MATCH((CUADRO!Q$5&amp;$E33),'Hoja de Trabajo para listado'!$BC$151:$CB$151,0)),0)+IFERROR(INDEX('Hoja de Trabajo para listado'!$DE$153:$DG$274,MATCH($A33,'Hoja de Trabajo para listado'!$DE$153:$DE$1048576,0),MATCH((CUADRO!Q$5&amp;$E33),'Hoja de Trabajo para listado'!$DE$151:$DG$151,0)),0)+IFERROR(INDEX('Hoja de Trabajo para listado'!$CD$155:$DC$1048576,MATCH($A33,'Hoja de Trabajo para listado'!$CD$155:$CD$1048576,0),MATCH((CUADRO!Q$5&amp;$E33),'Hoja de Trabajo para listado'!$CD$151:$DC$151,0)),0)</f>
        <v>0</v>
      </c>
      <c r="R33" s="257">
        <f t="shared" ca="1" si="0"/>
        <v>494</v>
      </c>
      <c r="S33" s="257">
        <f ca="1">+R32+R33</f>
        <v>494</v>
      </c>
      <c r="T33" s="257">
        <f ca="1">+S33</f>
        <v>494</v>
      </c>
      <c r="U33" s="256">
        <f t="shared" si="1"/>
        <v>2</v>
      </c>
      <c r="V33" s="362" t="str">
        <f>+VLOOKUP(A33,bd_lista!$A$3:$E$590,5,FALSE)</f>
        <v>Universidades Públicas</v>
      </c>
      <c r="W33" s="260"/>
      <c r="X33" s="254">
        <f>+VLOOKUP(A33,[2]Sheet1!$A$13:$D$744,4,FALSE)</f>
        <v>0</v>
      </c>
      <c r="Y33" s="254" t="e">
        <f>+VLOOKUP(X33,bd_lista!$A$3:$C$590,3,FALSE)</f>
        <v>#N/A</v>
      </c>
      <c r="Z33" s="258"/>
      <c r="AA33" s="259"/>
    </row>
    <row r="34" spans="1:27" ht="15" hidden="1" customHeight="1">
      <c r="A34" s="264">
        <v>144</v>
      </c>
      <c r="B34" s="306">
        <f>+A34</f>
        <v>144</v>
      </c>
      <c r="C34" s="259" t="str">
        <f>+VLOOKUP(A34,bd_lista!$A$3:$C$590,3,FALSE)</f>
        <v>Universidad Nacional Siglo XX</v>
      </c>
      <c r="D34" s="259" t="str">
        <f>+C34</f>
        <v>Universidad Nacional Siglo XX</v>
      </c>
      <c r="E34" s="259" t="s">
        <v>1313</v>
      </c>
      <c r="F34" s="255">
        <f ca="1">+IFERROR(INDEX('Hoja de Trabajo para listado'!$A$155:$Z$1048576,MATCH($A34,'Hoja de Trabajo para listado'!$A$155:$A$1048576,0),MATCH((CUADRO!F$5&amp;$E34),'Hoja de Trabajo para listado'!$A$151:$Z$151,0)),0)+IFERROR(INDEX('Hoja de Trabajo para listado'!$AB$155:$BA$1048576,MATCH($A34,'Hoja de Trabajo para listado'!$AB$155:$AB$1048576,0),MATCH((CUADRO!F$5&amp;$E34),'Hoja de Trabajo para listado'!$AB$151:$BA$151,0)),0)+IFERROR(INDEX('Hoja de Trabajo para listado'!$BC$155:$CB$1048576,MATCH($A34,'Hoja de Trabajo para listado'!$BC$155:$BC$1048576,0),MATCH((CUADRO!F$5&amp;$E34),'Hoja de Trabajo para listado'!$BC$151:$CB$151,0)),0)+IFERROR(INDEX('Hoja de Trabajo para listado'!$DE$153:$DG$274,MATCH($A34,'Hoja de Trabajo para listado'!$DE$153:$DE$1048576,0),MATCH((CUADRO!F$5&amp;$E34),'Hoja de Trabajo para listado'!$DE$151:$DG$151,0)),0)+IFERROR(INDEX('Hoja de Trabajo para listado'!$CD$155:$DC$1048576,MATCH($A34,'Hoja de Trabajo para listado'!$CD$155:$CD$1048576,0),MATCH((CUADRO!F$5&amp;$E34),'Hoja de Trabajo para listado'!$CD$151:$DC$151,0)),0)</f>
        <v>0</v>
      </c>
      <c r="G34" s="255">
        <f ca="1">+IFERROR(INDEX('Hoja de Trabajo para listado'!$A$155:$Z$1048576,MATCH($A34,'Hoja de Trabajo para listado'!$A$155:$A$1048576,0),MATCH((CUADRO!G$5&amp;$E34),'Hoja de Trabajo para listado'!$A$151:$Z$151,0)),0)+IFERROR(INDEX('Hoja de Trabajo para listado'!$AB$155:$BA$1048576,MATCH($A34,'Hoja de Trabajo para listado'!$AB$155:$AB$1048576,0),MATCH((CUADRO!G$5&amp;$E34),'Hoja de Trabajo para listado'!$AB$151:$BA$151,0)),0)+IFERROR(INDEX('Hoja de Trabajo para listado'!$BC$155:$CB$1048576,MATCH($A34,'Hoja de Trabajo para listado'!$BC$155:$BC$1048576,0),MATCH((CUADRO!G$5&amp;$E34),'Hoja de Trabajo para listado'!$BC$151:$CB$151,0)),0)+IFERROR(INDEX('Hoja de Trabajo para listado'!$DE$153:$DG$274,MATCH($A34,'Hoja de Trabajo para listado'!$DE$153:$DE$1048576,0),MATCH((CUADRO!G$5&amp;$E34),'Hoja de Trabajo para listado'!$DE$151:$DG$151,0)),0)+IFERROR(INDEX('Hoja de Trabajo para listado'!$CD$155:$DC$1048576,MATCH($A34,'Hoja de Trabajo para listado'!$CD$155:$CD$1048576,0),MATCH((CUADRO!G$5&amp;$E34),'Hoja de Trabajo para listado'!$CD$151:$DC$151,0)),0)</f>
        <v>0</v>
      </c>
      <c r="H34" s="255">
        <f ca="1">+IFERROR(INDEX('Hoja de Trabajo para listado'!$A$155:$Z$1048576,MATCH($A34,'Hoja de Trabajo para listado'!$A$155:$A$1048576,0),MATCH((CUADRO!H$5&amp;$E34),'Hoja de Trabajo para listado'!$A$151:$Z$151,0)),0)+IFERROR(INDEX('Hoja de Trabajo para listado'!$AB$155:$BA$1048576,MATCH($A34,'Hoja de Trabajo para listado'!$AB$155:$AB$1048576,0),MATCH((CUADRO!H$5&amp;$E34),'Hoja de Trabajo para listado'!$AB$151:$BA$151,0)),0)+IFERROR(INDEX('Hoja de Trabajo para listado'!$BC$155:$CB$1048576,MATCH($A34,'Hoja de Trabajo para listado'!$BC$155:$BC$1048576,0),MATCH((CUADRO!H$5&amp;$E34),'Hoja de Trabajo para listado'!$BC$151:$CB$151,0)),0)+IFERROR(INDEX('Hoja de Trabajo para listado'!$DE$153:$DG$274,MATCH($A34,'Hoja de Trabajo para listado'!$DE$153:$DE$1048576,0),MATCH((CUADRO!H$5&amp;$E34),'Hoja de Trabajo para listado'!$DE$151:$DG$151,0)),0)+IFERROR(INDEX('Hoja de Trabajo para listado'!$CD$155:$DC$1048576,MATCH($A34,'Hoja de Trabajo para listado'!$CD$155:$CD$1048576,0),MATCH((CUADRO!H$5&amp;$E34),'Hoja de Trabajo para listado'!$CD$151:$DC$151,0)),0)</f>
        <v>0</v>
      </c>
      <c r="I34" s="255">
        <f ca="1">+IFERROR(INDEX('Hoja de Trabajo para listado'!$A$155:$Z$1048576,MATCH($A34,'Hoja de Trabajo para listado'!$A$155:$A$1048576,0),MATCH((CUADRO!I$5&amp;$E34),'Hoja de Trabajo para listado'!$A$151:$Z$151,0)),0)+IFERROR(INDEX('Hoja de Trabajo para listado'!$AB$155:$BA$1048576,MATCH($A34,'Hoja de Trabajo para listado'!$AB$155:$AB$1048576,0),MATCH((CUADRO!I$5&amp;$E34),'Hoja de Trabajo para listado'!$AB$151:$BA$151,0)),0)+IFERROR(INDEX('Hoja de Trabajo para listado'!$BC$155:$CB$1048576,MATCH($A34,'Hoja de Trabajo para listado'!$BC$155:$BC$1048576,0),MATCH((CUADRO!I$5&amp;$E34),'Hoja de Trabajo para listado'!$BC$151:$CB$151,0)),0)+IFERROR(INDEX('Hoja de Trabajo para listado'!$DE$153:$DG$274,MATCH($A34,'Hoja de Trabajo para listado'!$DE$153:$DE$1048576,0),MATCH((CUADRO!I$5&amp;$E34),'Hoja de Trabajo para listado'!$DE$151:$DG$151,0)),0)+IFERROR(INDEX('Hoja de Trabajo para listado'!$CD$155:$DC$1048576,MATCH($A34,'Hoja de Trabajo para listado'!$CD$155:$CD$1048576,0),MATCH((CUADRO!I$5&amp;$E34),'Hoja de Trabajo para listado'!$CD$151:$DC$151,0)),0)</f>
        <v>0</v>
      </c>
      <c r="J34" s="255">
        <f ca="1">+IFERROR(INDEX('Hoja de Trabajo para listado'!$A$155:$Z$1048576,MATCH($A34,'Hoja de Trabajo para listado'!$A$155:$A$1048576,0),MATCH((CUADRO!J$5&amp;$E34),'Hoja de Trabajo para listado'!$A$151:$Z$151,0)),0)+IFERROR(INDEX('Hoja de Trabajo para listado'!$AB$155:$BA$1048576,MATCH($A34,'Hoja de Trabajo para listado'!$AB$155:$AB$1048576,0),MATCH((CUADRO!J$5&amp;$E34),'Hoja de Trabajo para listado'!$AB$151:$BA$151,0)),0)+IFERROR(INDEX('Hoja de Trabajo para listado'!$BC$155:$CB$1048576,MATCH($A34,'Hoja de Trabajo para listado'!$BC$155:$BC$1048576,0),MATCH((CUADRO!J$5&amp;$E34),'Hoja de Trabajo para listado'!$BC$151:$CB$151,0)),0)+IFERROR(INDEX('Hoja de Trabajo para listado'!$DE$153:$DG$274,MATCH($A34,'Hoja de Trabajo para listado'!$DE$153:$DE$1048576,0),MATCH((CUADRO!J$5&amp;$E34),'Hoja de Trabajo para listado'!$DE$151:$DG$151,0)),0)+IFERROR(INDEX('Hoja de Trabajo para listado'!$CD$155:$DC$1048576,MATCH($A34,'Hoja de Trabajo para listado'!$CD$155:$CD$1048576,0),MATCH((CUADRO!J$5&amp;$E34),'Hoja de Trabajo para listado'!$CD$151:$DC$151,0)),0)</f>
        <v>0</v>
      </c>
      <c r="K34" s="255">
        <f ca="1">+IFERROR(INDEX('Hoja de Trabajo para listado'!$A$155:$Z$1048576,MATCH($A34,'Hoja de Trabajo para listado'!$A$155:$A$1048576,0),MATCH((CUADRO!K$5&amp;$E34),'Hoja de Trabajo para listado'!$A$151:$Z$151,0)),0)+IFERROR(INDEX('Hoja de Trabajo para listado'!$AB$155:$BA$1048576,MATCH($A34,'Hoja de Trabajo para listado'!$AB$155:$AB$1048576,0),MATCH((CUADRO!K$5&amp;$E34),'Hoja de Trabajo para listado'!$AB$151:$BA$151,0)),0)+IFERROR(INDEX('Hoja de Trabajo para listado'!$BC$155:$CB$1048576,MATCH($A34,'Hoja de Trabajo para listado'!$BC$155:$BC$1048576,0),MATCH((CUADRO!K$5&amp;$E34),'Hoja de Trabajo para listado'!$BC$151:$CB$151,0)),0)+IFERROR(INDEX('Hoja de Trabajo para listado'!$DE$153:$DG$274,MATCH($A34,'Hoja de Trabajo para listado'!$DE$153:$DE$1048576,0),MATCH((CUADRO!K$5&amp;$E34),'Hoja de Trabajo para listado'!$DE$151:$DG$151,0)),0)+IFERROR(INDEX('Hoja de Trabajo para listado'!$CD$155:$DC$1048576,MATCH($A34,'Hoja de Trabajo para listado'!$CD$155:$CD$1048576,0),MATCH((CUADRO!K$5&amp;$E34),'Hoja de Trabajo para listado'!$CD$151:$DC$151,0)),0)</f>
        <v>0</v>
      </c>
      <c r="L34" s="255">
        <f ca="1">+IFERROR(INDEX('Hoja de Trabajo para listado'!$A$155:$Z$1048576,MATCH($A34,'Hoja de Trabajo para listado'!$A$155:$A$1048576,0),MATCH((CUADRO!L$5&amp;$E34),'Hoja de Trabajo para listado'!$A$151:$Z$151,0)),0)+IFERROR(INDEX('Hoja de Trabajo para listado'!$AB$155:$BA$1048576,MATCH($A34,'Hoja de Trabajo para listado'!$AB$155:$AB$1048576,0),MATCH((CUADRO!L$5&amp;$E34),'Hoja de Trabajo para listado'!$AB$151:$BA$151,0)),0)+IFERROR(INDEX('Hoja de Trabajo para listado'!$BC$155:$CB$1048576,MATCH($A34,'Hoja de Trabajo para listado'!$BC$155:$BC$1048576,0),MATCH((CUADRO!L$5&amp;$E34),'Hoja de Trabajo para listado'!$BC$151:$CB$151,0)),0)+IFERROR(INDEX('Hoja de Trabajo para listado'!$DE$153:$DG$274,MATCH($A34,'Hoja de Trabajo para listado'!$DE$153:$DE$1048576,0),MATCH((CUADRO!L$5&amp;$E34),'Hoja de Trabajo para listado'!$DE$151:$DG$151,0)),0)+IFERROR(INDEX('Hoja de Trabajo para listado'!$CD$155:$DC$1048576,MATCH($A34,'Hoja de Trabajo para listado'!$CD$155:$CD$1048576,0),MATCH((CUADRO!L$5&amp;$E34),'Hoja de Trabajo para listado'!$CD$151:$DC$151,0)),0)</f>
        <v>0</v>
      </c>
      <c r="M34" s="255">
        <f ca="1">+IFERROR(INDEX('Hoja de Trabajo para listado'!$A$155:$Z$1048576,MATCH($A34,'Hoja de Trabajo para listado'!$A$155:$A$1048576,0),MATCH((CUADRO!M$5&amp;$E34),'Hoja de Trabajo para listado'!$A$151:$Z$151,0)),0)+IFERROR(INDEX('Hoja de Trabajo para listado'!$AB$155:$BA$1048576,MATCH($A34,'Hoja de Trabajo para listado'!$AB$155:$AB$1048576,0),MATCH((CUADRO!M$5&amp;$E34),'Hoja de Trabajo para listado'!$AB$151:$BA$151,0)),0)+IFERROR(INDEX('Hoja de Trabajo para listado'!$BC$155:$CB$1048576,MATCH($A34,'Hoja de Trabajo para listado'!$BC$155:$BC$1048576,0),MATCH((CUADRO!M$5&amp;$E34),'Hoja de Trabajo para listado'!$BC$151:$CB$151,0)),0)+IFERROR(INDEX('Hoja de Trabajo para listado'!$DE$153:$DG$274,MATCH($A34,'Hoja de Trabajo para listado'!$DE$153:$DE$1048576,0),MATCH((CUADRO!M$5&amp;$E34),'Hoja de Trabajo para listado'!$DE$151:$DG$151,0)),0)+IFERROR(INDEX('Hoja de Trabajo para listado'!$CD$155:$DC$1048576,MATCH($A34,'Hoja de Trabajo para listado'!$CD$155:$CD$1048576,0),MATCH((CUADRO!M$5&amp;$E34),'Hoja de Trabajo para listado'!$CD$151:$DC$151,0)),0)</f>
        <v>0</v>
      </c>
      <c r="N34" s="255">
        <f ca="1">+IFERROR(INDEX('Hoja de Trabajo para listado'!$A$155:$Z$1048576,MATCH($A34,'Hoja de Trabajo para listado'!$A$155:$A$1048576,0),MATCH((CUADRO!N$5&amp;$E34),'Hoja de Trabajo para listado'!$A$151:$Z$151,0)),0)+IFERROR(INDEX('Hoja de Trabajo para listado'!$AB$155:$BA$1048576,MATCH($A34,'Hoja de Trabajo para listado'!$AB$155:$AB$1048576,0),MATCH((CUADRO!N$5&amp;$E34),'Hoja de Trabajo para listado'!$AB$151:$BA$151,0)),0)+IFERROR(INDEX('Hoja de Trabajo para listado'!$BC$155:$CB$1048576,MATCH($A34,'Hoja de Trabajo para listado'!$BC$155:$BC$1048576,0),MATCH((CUADRO!N$5&amp;$E34),'Hoja de Trabajo para listado'!$BC$151:$CB$151,0)),0)+IFERROR(INDEX('Hoja de Trabajo para listado'!$DE$153:$DG$274,MATCH($A34,'Hoja de Trabajo para listado'!$DE$153:$DE$1048576,0),MATCH((CUADRO!N$5&amp;$E34),'Hoja de Trabajo para listado'!$DE$151:$DG$151,0)),0)+IFERROR(INDEX('Hoja de Trabajo para listado'!$CD$155:$DC$1048576,MATCH($A34,'Hoja de Trabajo para listado'!$CD$155:$CD$1048576,0),MATCH((CUADRO!N$5&amp;$E34),'Hoja de Trabajo para listado'!$CD$151:$DC$151,0)),0)</f>
        <v>0</v>
      </c>
      <c r="O34" s="255">
        <f ca="1">+IFERROR(INDEX('Hoja de Trabajo para listado'!$A$155:$Z$1048576,MATCH($A34,'Hoja de Trabajo para listado'!$A$155:$A$1048576,0),MATCH((CUADRO!O$5&amp;$E34),'Hoja de Trabajo para listado'!$A$151:$Z$151,0)),0)+IFERROR(INDEX('Hoja de Trabajo para listado'!$AB$155:$BA$1048576,MATCH($A34,'Hoja de Trabajo para listado'!$AB$155:$AB$1048576,0),MATCH((CUADRO!O$5&amp;$E34),'Hoja de Trabajo para listado'!$AB$151:$BA$151,0)),0)+IFERROR(INDEX('Hoja de Trabajo para listado'!$BC$155:$CB$1048576,MATCH($A34,'Hoja de Trabajo para listado'!$BC$155:$BC$1048576,0),MATCH((CUADRO!O$5&amp;$E34),'Hoja de Trabajo para listado'!$BC$151:$CB$151,0)),0)+IFERROR(INDEX('Hoja de Trabajo para listado'!$DE$153:$DG$274,MATCH($A34,'Hoja de Trabajo para listado'!$DE$153:$DE$1048576,0),MATCH((CUADRO!O$5&amp;$E34),'Hoja de Trabajo para listado'!$DE$151:$DG$151,0)),0)+IFERROR(INDEX('Hoja de Trabajo para listado'!$CD$155:$DC$1048576,MATCH($A34,'Hoja de Trabajo para listado'!$CD$155:$CD$1048576,0),MATCH((CUADRO!O$5&amp;$E34),'Hoja de Trabajo para listado'!$CD$151:$DC$151,0)),0)</f>
        <v>0</v>
      </c>
      <c r="P34" s="255">
        <f ca="1">+IFERROR(INDEX('Hoja de Trabajo para listado'!$A$155:$Z$1048576,MATCH($A34,'Hoja de Trabajo para listado'!$A$155:$A$1048576,0),MATCH((CUADRO!P$5&amp;$E34),'Hoja de Trabajo para listado'!$A$151:$Z$151,0)),0)+IFERROR(INDEX('Hoja de Trabajo para listado'!$AB$155:$BA$1048576,MATCH($A34,'Hoja de Trabajo para listado'!$AB$155:$AB$1048576,0),MATCH((CUADRO!P$5&amp;$E34),'Hoja de Trabajo para listado'!$AB$151:$BA$151,0)),0)+IFERROR(INDEX('Hoja de Trabajo para listado'!$BC$155:$CB$1048576,MATCH($A34,'Hoja de Trabajo para listado'!$BC$155:$BC$1048576,0),MATCH((CUADRO!P$5&amp;$E34),'Hoja de Trabajo para listado'!$BC$151:$CB$151,0)),0)+IFERROR(INDEX('Hoja de Trabajo para listado'!$DE$153:$DG$274,MATCH($A34,'Hoja de Trabajo para listado'!$DE$153:$DE$1048576,0),MATCH((CUADRO!P$5&amp;$E34),'Hoja de Trabajo para listado'!$DE$151:$DG$151,0)),0)+IFERROR(INDEX('Hoja de Trabajo para listado'!$CD$155:$DC$1048576,MATCH($A34,'Hoja de Trabajo para listado'!$CD$155:$CD$1048576,0),MATCH((CUADRO!P$5&amp;$E34),'Hoja de Trabajo para listado'!$CD$151:$DC$151,0)),0)</f>
        <v>0</v>
      </c>
      <c r="Q34" s="255">
        <f ca="1">+IFERROR(INDEX('Hoja de Trabajo para listado'!$A$155:$Z$1048576,MATCH($A34,'Hoja de Trabajo para listado'!$A$155:$A$1048576,0),MATCH((CUADRO!Q$5&amp;$E34),'Hoja de Trabajo para listado'!$A$151:$Z$151,0)),0)+IFERROR(INDEX('Hoja de Trabajo para listado'!$AB$155:$BA$1048576,MATCH($A34,'Hoja de Trabajo para listado'!$AB$155:$AB$1048576,0),MATCH((CUADRO!Q$5&amp;$E34),'Hoja de Trabajo para listado'!$AB$151:$BA$151,0)),0)+IFERROR(INDEX('Hoja de Trabajo para listado'!$BC$155:$CB$1048576,MATCH($A34,'Hoja de Trabajo para listado'!$BC$155:$BC$1048576,0),MATCH((CUADRO!Q$5&amp;$E34),'Hoja de Trabajo para listado'!$BC$151:$CB$151,0)),0)+IFERROR(INDEX('Hoja de Trabajo para listado'!$DE$153:$DG$274,MATCH($A34,'Hoja de Trabajo para listado'!$DE$153:$DE$1048576,0),MATCH((CUADRO!Q$5&amp;$E34),'Hoja de Trabajo para listado'!$DE$151:$DG$151,0)),0)+IFERROR(INDEX('Hoja de Trabajo para listado'!$CD$155:$DC$1048576,MATCH($A34,'Hoja de Trabajo para listado'!$CD$155:$CD$1048576,0),MATCH((CUADRO!Q$5&amp;$E34),'Hoja de Trabajo para listado'!$CD$151:$DC$151,0)),0)</f>
        <v>0</v>
      </c>
      <c r="R34" s="255">
        <f t="shared" ca="1" si="0"/>
        <v>0</v>
      </c>
      <c r="S34" s="255"/>
      <c r="T34" s="255">
        <f ca="1">+T35</f>
        <v>0</v>
      </c>
      <c r="U34" s="254">
        <f t="shared" si="1"/>
        <v>1</v>
      </c>
      <c r="V34" s="362" t="str">
        <f>+VLOOKUP(A34,bd_lista!$A$3:$E$590,5,FALSE)</f>
        <v>Universidades Públicas</v>
      </c>
      <c r="W34" s="272" t="str">
        <f>+V34</f>
        <v>Universidades Públicas</v>
      </c>
      <c r="X34" s="254">
        <f>+VLOOKUP(A34,[2]Sheet1!$A$13:$D$744,4,FALSE)</f>
        <v>0</v>
      </c>
      <c r="Y34" s="254" t="e">
        <f>+VLOOKUP(X34,bd_lista!$A$3:$C$590,3,FALSE)</f>
        <v>#N/A</v>
      </c>
      <c r="Z34" s="258">
        <f>+X34</f>
        <v>0</v>
      </c>
      <c r="AA34" s="259" t="e">
        <f>+Y34</f>
        <v>#N/A</v>
      </c>
    </row>
    <row r="35" spans="1:27" ht="15" hidden="1" customHeight="1">
      <c r="A35" s="32">
        <v>144</v>
      </c>
      <c r="B35" s="307"/>
      <c r="C35" s="362" t="str">
        <f>+VLOOKUP(A35,bd_lista!$A$3:$C$590,3,FALSE)</f>
        <v>Universidad Nacional Siglo XX</v>
      </c>
      <c r="D35" s="362"/>
      <c r="E35" s="362" t="s">
        <v>1314</v>
      </c>
      <c r="F35" s="257">
        <f ca="1">+IFERROR(INDEX('Hoja de Trabajo para listado'!$A$155:$Z$1048576,MATCH($A35,'Hoja de Trabajo para listado'!$A$155:$A$1048576,0),MATCH((CUADRO!F$5&amp;$E35),'Hoja de Trabajo para listado'!$A$151:$Z$151,0)),0)+IFERROR(INDEX('Hoja de Trabajo para listado'!$AB$155:$BA$1048576,MATCH($A35,'Hoja de Trabajo para listado'!$AB$155:$AB$1048576,0),MATCH((CUADRO!F$5&amp;$E35),'Hoja de Trabajo para listado'!$AB$151:$BA$151,0)),0)+IFERROR(INDEX('Hoja de Trabajo para listado'!$BC$155:$CB$1048576,MATCH($A35,'Hoja de Trabajo para listado'!$BC$155:$BC$1048576,0),MATCH((CUADRO!F$5&amp;$E35),'Hoja de Trabajo para listado'!$BC$151:$CB$151,0)),0)+IFERROR(INDEX('Hoja de Trabajo para listado'!$DE$153:$DG$274,MATCH($A35,'Hoja de Trabajo para listado'!$DE$153:$DE$1048576,0),MATCH((CUADRO!F$5&amp;$E35),'Hoja de Trabajo para listado'!$DE$151:$DG$151,0)),0)+IFERROR(INDEX('Hoja de Trabajo para listado'!$CD$155:$DC$1048576,MATCH($A35,'Hoja de Trabajo para listado'!$CD$155:$CD$1048576,0),MATCH((CUADRO!F$5&amp;$E35),'Hoja de Trabajo para listado'!$CD$151:$DC$151,0)),0)</f>
        <v>0</v>
      </c>
      <c r="G35" s="257">
        <f ca="1">+IFERROR(INDEX('Hoja de Trabajo para listado'!$A$155:$Z$1048576,MATCH($A35,'Hoja de Trabajo para listado'!$A$155:$A$1048576,0),MATCH((CUADRO!G$5&amp;$E35),'Hoja de Trabajo para listado'!$A$151:$Z$151,0)),0)+IFERROR(INDEX('Hoja de Trabajo para listado'!$AB$155:$BA$1048576,MATCH($A35,'Hoja de Trabajo para listado'!$AB$155:$AB$1048576,0),MATCH((CUADRO!G$5&amp;$E35),'Hoja de Trabajo para listado'!$AB$151:$BA$151,0)),0)+IFERROR(INDEX('Hoja de Trabajo para listado'!$BC$155:$CB$1048576,MATCH($A35,'Hoja de Trabajo para listado'!$BC$155:$BC$1048576,0),MATCH((CUADRO!G$5&amp;$E35),'Hoja de Trabajo para listado'!$BC$151:$CB$151,0)),0)+IFERROR(INDEX('Hoja de Trabajo para listado'!$DE$153:$DG$274,MATCH($A35,'Hoja de Trabajo para listado'!$DE$153:$DE$1048576,0),MATCH((CUADRO!G$5&amp;$E35),'Hoja de Trabajo para listado'!$DE$151:$DG$151,0)),0)+IFERROR(INDEX('Hoja de Trabajo para listado'!$CD$155:$DC$1048576,MATCH($A35,'Hoja de Trabajo para listado'!$CD$155:$CD$1048576,0),MATCH((CUADRO!G$5&amp;$E35),'Hoja de Trabajo para listado'!$CD$151:$DC$151,0)),0)</f>
        <v>0</v>
      </c>
      <c r="H35" s="257">
        <f ca="1">+IFERROR(INDEX('Hoja de Trabajo para listado'!$A$155:$Z$1048576,MATCH($A35,'Hoja de Trabajo para listado'!$A$155:$A$1048576,0),MATCH((CUADRO!H$5&amp;$E35),'Hoja de Trabajo para listado'!$A$151:$Z$151,0)),0)+IFERROR(INDEX('Hoja de Trabajo para listado'!$AB$155:$BA$1048576,MATCH($A35,'Hoja de Trabajo para listado'!$AB$155:$AB$1048576,0),MATCH((CUADRO!H$5&amp;$E35),'Hoja de Trabajo para listado'!$AB$151:$BA$151,0)),0)+IFERROR(INDEX('Hoja de Trabajo para listado'!$BC$155:$CB$1048576,MATCH($A35,'Hoja de Trabajo para listado'!$BC$155:$BC$1048576,0),MATCH((CUADRO!H$5&amp;$E35),'Hoja de Trabajo para listado'!$BC$151:$CB$151,0)),0)+IFERROR(INDEX('Hoja de Trabajo para listado'!$DE$153:$DG$274,MATCH($A35,'Hoja de Trabajo para listado'!$DE$153:$DE$1048576,0),MATCH((CUADRO!H$5&amp;$E35),'Hoja de Trabajo para listado'!$DE$151:$DG$151,0)),0)+IFERROR(INDEX('Hoja de Trabajo para listado'!$CD$155:$DC$1048576,MATCH($A35,'Hoja de Trabajo para listado'!$CD$155:$CD$1048576,0),MATCH((CUADRO!H$5&amp;$E35),'Hoja de Trabajo para listado'!$CD$151:$DC$151,0)),0)</f>
        <v>0</v>
      </c>
      <c r="I35" s="257">
        <f ca="1">+IFERROR(INDEX('Hoja de Trabajo para listado'!$A$155:$Z$1048576,MATCH($A35,'Hoja de Trabajo para listado'!$A$155:$A$1048576,0),MATCH((CUADRO!I$5&amp;$E35),'Hoja de Trabajo para listado'!$A$151:$Z$151,0)),0)+IFERROR(INDEX('Hoja de Trabajo para listado'!$AB$155:$BA$1048576,MATCH($A35,'Hoja de Trabajo para listado'!$AB$155:$AB$1048576,0),MATCH((CUADRO!I$5&amp;$E35),'Hoja de Trabajo para listado'!$AB$151:$BA$151,0)),0)+IFERROR(INDEX('Hoja de Trabajo para listado'!$BC$155:$CB$1048576,MATCH($A35,'Hoja de Trabajo para listado'!$BC$155:$BC$1048576,0),MATCH((CUADRO!I$5&amp;$E35),'Hoja de Trabajo para listado'!$BC$151:$CB$151,0)),0)+IFERROR(INDEX('Hoja de Trabajo para listado'!$DE$153:$DG$274,MATCH($A35,'Hoja de Trabajo para listado'!$DE$153:$DE$1048576,0),MATCH((CUADRO!I$5&amp;$E35),'Hoja de Trabajo para listado'!$DE$151:$DG$151,0)),0)+IFERROR(INDEX('Hoja de Trabajo para listado'!$CD$155:$DC$1048576,MATCH($A35,'Hoja de Trabajo para listado'!$CD$155:$CD$1048576,0),MATCH((CUADRO!I$5&amp;$E35),'Hoja de Trabajo para listado'!$CD$151:$DC$151,0)),0)</f>
        <v>0</v>
      </c>
      <c r="J35" s="257">
        <f ca="1">+IFERROR(INDEX('Hoja de Trabajo para listado'!$A$155:$Z$1048576,MATCH($A35,'Hoja de Trabajo para listado'!$A$155:$A$1048576,0),MATCH((CUADRO!J$5&amp;$E35),'Hoja de Trabajo para listado'!$A$151:$Z$151,0)),0)+IFERROR(INDEX('Hoja de Trabajo para listado'!$AB$155:$BA$1048576,MATCH($A35,'Hoja de Trabajo para listado'!$AB$155:$AB$1048576,0),MATCH((CUADRO!J$5&amp;$E35),'Hoja de Trabajo para listado'!$AB$151:$BA$151,0)),0)+IFERROR(INDEX('Hoja de Trabajo para listado'!$BC$155:$CB$1048576,MATCH($A35,'Hoja de Trabajo para listado'!$BC$155:$BC$1048576,0),MATCH((CUADRO!J$5&amp;$E35),'Hoja de Trabajo para listado'!$BC$151:$CB$151,0)),0)+IFERROR(INDEX('Hoja de Trabajo para listado'!$DE$153:$DG$274,MATCH($A35,'Hoja de Trabajo para listado'!$DE$153:$DE$1048576,0),MATCH((CUADRO!J$5&amp;$E35),'Hoja de Trabajo para listado'!$DE$151:$DG$151,0)),0)+IFERROR(INDEX('Hoja de Trabajo para listado'!$CD$155:$DC$1048576,MATCH($A35,'Hoja de Trabajo para listado'!$CD$155:$CD$1048576,0),MATCH((CUADRO!J$5&amp;$E35),'Hoja de Trabajo para listado'!$CD$151:$DC$151,0)),0)</f>
        <v>0</v>
      </c>
      <c r="K35" s="257">
        <f ca="1">+IFERROR(INDEX('Hoja de Trabajo para listado'!$A$155:$Z$1048576,MATCH($A35,'Hoja de Trabajo para listado'!$A$155:$A$1048576,0),MATCH((CUADRO!K$5&amp;$E35),'Hoja de Trabajo para listado'!$A$151:$Z$151,0)),0)+IFERROR(INDEX('Hoja de Trabajo para listado'!$AB$155:$BA$1048576,MATCH($A35,'Hoja de Trabajo para listado'!$AB$155:$AB$1048576,0),MATCH((CUADRO!K$5&amp;$E35),'Hoja de Trabajo para listado'!$AB$151:$BA$151,0)),0)+IFERROR(INDEX('Hoja de Trabajo para listado'!$BC$155:$CB$1048576,MATCH($A35,'Hoja de Trabajo para listado'!$BC$155:$BC$1048576,0),MATCH((CUADRO!K$5&amp;$E35),'Hoja de Trabajo para listado'!$BC$151:$CB$151,0)),0)+IFERROR(INDEX('Hoja de Trabajo para listado'!$DE$153:$DG$274,MATCH($A35,'Hoja de Trabajo para listado'!$DE$153:$DE$1048576,0),MATCH((CUADRO!K$5&amp;$E35),'Hoja de Trabajo para listado'!$DE$151:$DG$151,0)),0)+IFERROR(INDEX('Hoja de Trabajo para listado'!$CD$155:$DC$1048576,MATCH($A35,'Hoja de Trabajo para listado'!$CD$155:$CD$1048576,0),MATCH((CUADRO!K$5&amp;$E35),'Hoja de Trabajo para listado'!$CD$151:$DC$151,0)),0)</f>
        <v>0</v>
      </c>
      <c r="L35" s="257">
        <f ca="1">+IFERROR(INDEX('Hoja de Trabajo para listado'!$A$155:$Z$1048576,MATCH($A35,'Hoja de Trabajo para listado'!$A$155:$A$1048576,0),MATCH((CUADRO!L$5&amp;$E35),'Hoja de Trabajo para listado'!$A$151:$Z$151,0)),0)+IFERROR(INDEX('Hoja de Trabajo para listado'!$AB$155:$BA$1048576,MATCH($A35,'Hoja de Trabajo para listado'!$AB$155:$AB$1048576,0),MATCH((CUADRO!L$5&amp;$E35),'Hoja de Trabajo para listado'!$AB$151:$BA$151,0)),0)+IFERROR(INDEX('Hoja de Trabajo para listado'!$BC$155:$CB$1048576,MATCH($A35,'Hoja de Trabajo para listado'!$BC$155:$BC$1048576,0),MATCH((CUADRO!L$5&amp;$E35),'Hoja de Trabajo para listado'!$BC$151:$CB$151,0)),0)+IFERROR(INDEX('Hoja de Trabajo para listado'!$DE$153:$DG$274,MATCH($A35,'Hoja de Trabajo para listado'!$DE$153:$DE$1048576,0),MATCH((CUADRO!L$5&amp;$E35),'Hoja de Trabajo para listado'!$DE$151:$DG$151,0)),0)+IFERROR(INDEX('Hoja de Trabajo para listado'!$CD$155:$DC$1048576,MATCH($A35,'Hoja de Trabajo para listado'!$CD$155:$CD$1048576,0),MATCH((CUADRO!L$5&amp;$E35),'Hoja de Trabajo para listado'!$CD$151:$DC$151,0)),0)</f>
        <v>0</v>
      </c>
      <c r="M35" s="257">
        <f ca="1">+IFERROR(INDEX('Hoja de Trabajo para listado'!$A$155:$Z$1048576,MATCH($A35,'Hoja de Trabajo para listado'!$A$155:$A$1048576,0),MATCH((CUADRO!M$5&amp;$E35),'Hoja de Trabajo para listado'!$A$151:$Z$151,0)),0)+IFERROR(INDEX('Hoja de Trabajo para listado'!$AB$155:$BA$1048576,MATCH($A35,'Hoja de Trabajo para listado'!$AB$155:$AB$1048576,0),MATCH((CUADRO!M$5&amp;$E35),'Hoja de Trabajo para listado'!$AB$151:$BA$151,0)),0)+IFERROR(INDEX('Hoja de Trabajo para listado'!$BC$155:$CB$1048576,MATCH($A35,'Hoja de Trabajo para listado'!$BC$155:$BC$1048576,0),MATCH((CUADRO!M$5&amp;$E35),'Hoja de Trabajo para listado'!$BC$151:$CB$151,0)),0)+IFERROR(INDEX('Hoja de Trabajo para listado'!$DE$153:$DG$274,MATCH($A35,'Hoja de Trabajo para listado'!$DE$153:$DE$1048576,0),MATCH((CUADRO!M$5&amp;$E35),'Hoja de Trabajo para listado'!$DE$151:$DG$151,0)),0)+IFERROR(INDEX('Hoja de Trabajo para listado'!$CD$155:$DC$1048576,MATCH($A35,'Hoja de Trabajo para listado'!$CD$155:$CD$1048576,0),MATCH((CUADRO!M$5&amp;$E35),'Hoja de Trabajo para listado'!$CD$151:$DC$151,0)),0)</f>
        <v>0</v>
      </c>
      <c r="N35" s="257">
        <f ca="1">+IFERROR(INDEX('Hoja de Trabajo para listado'!$A$155:$Z$1048576,MATCH($A35,'Hoja de Trabajo para listado'!$A$155:$A$1048576,0),MATCH((CUADRO!N$5&amp;$E35),'Hoja de Trabajo para listado'!$A$151:$Z$151,0)),0)+IFERROR(INDEX('Hoja de Trabajo para listado'!$AB$155:$BA$1048576,MATCH($A35,'Hoja de Trabajo para listado'!$AB$155:$AB$1048576,0),MATCH((CUADRO!N$5&amp;$E35),'Hoja de Trabajo para listado'!$AB$151:$BA$151,0)),0)+IFERROR(INDEX('Hoja de Trabajo para listado'!$BC$155:$CB$1048576,MATCH($A35,'Hoja de Trabajo para listado'!$BC$155:$BC$1048576,0),MATCH((CUADRO!N$5&amp;$E35),'Hoja de Trabajo para listado'!$BC$151:$CB$151,0)),0)+IFERROR(INDEX('Hoja de Trabajo para listado'!$DE$153:$DG$274,MATCH($A35,'Hoja de Trabajo para listado'!$DE$153:$DE$1048576,0),MATCH((CUADRO!N$5&amp;$E35),'Hoja de Trabajo para listado'!$DE$151:$DG$151,0)),0)+IFERROR(INDEX('Hoja de Trabajo para listado'!$CD$155:$DC$1048576,MATCH($A35,'Hoja de Trabajo para listado'!$CD$155:$CD$1048576,0),MATCH((CUADRO!N$5&amp;$E35),'Hoja de Trabajo para listado'!$CD$151:$DC$151,0)),0)</f>
        <v>0</v>
      </c>
      <c r="O35" s="257">
        <f ca="1">+IFERROR(INDEX('Hoja de Trabajo para listado'!$A$155:$Z$1048576,MATCH($A35,'Hoja de Trabajo para listado'!$A$155:$A$1048576,0),MATCH((CUADRO!O$5&amp;$E35),'Hoja de Trabajo para listado'!$A$151:$Z$151,0)),0)+IFERROR(INDEX('Hoja de Trabajo para listado'!$AB$155:$BA$1048576,MATCH($A35,'Hoja de Trabajo para listado'!$AB$155:$AB$1048576,0),MATCH((CUADRO!O$5&amp;$E35),'Hoja de Trabajo para listado'!$AB$151:$BA$151,0)),0)+IFERROR(INDEX('Hoja de Trabajo para listado'!$BC$155:$CB$1048576,MATCH($A35,'Hoja de Trabajo para listado'!$BC$155:$BC$1048576,0),MATCH((CUADRO!O$5&amp;$E35),'Hoja de Trabajo para listado'!$BC$151:$CB$151,0)),0)+IFERROR(INDEX('Hoja de Trabajo para listado'!$DE$153:$DG$274,MATCH($A35,'Hoja de Trabajo para listado'!$DE$153:$DE$1048576,0),MATCH((CUADRO!O$5&amp;$E35),'Hoja de Trabajo para listado'!$DE$151:$DG$151,0)),0)+IFERROR(INDEX('Hoja de Trabajo para listado'!$CD$155:$DC$1048576,MATCH($A35,'Hoja de Trabajo para listado'!$CD$155:$CD$1048576,0),MATCH((CUADRO!O$5&amp;$E35),'Hoja de Trabajo para listado'!$CD$151:$DC$151,0)),0)</f>
        <v>0</v>
      </c>
      <c r="P35" s="257">
        <f ca="1">+IFERROR(INDEX('Hoja de Trabajo para listado'!$A$155:$Z$1048576,MATCH($A35,'Hoja de Trabajo para listado'!$A$155:$A$1048576,0),MATCH((CUADRO!P$5&amp;$E35),'Hoja de Trabajo para listado'!$A$151:$Z$151,0)),0)+IFERROR(INDEX('Hoja de Trabajo para listado'!$AB$155:$BA$1048576,MATCH($A35,'Hoja de Trabajo para listado'!$AB$155:$AB$1048576,0),MATCH((CUADRO!P$5&amp;$E35),'Hoja de Trabajo para listado'!$AB$151:$BA$151,0)),0)+IFERROR(INDEX('Hoja de Trabajo para listado'!$BC$155:$CB$1048576,MATCH($A35,'Hoja de Trabajo para listado'!$BC$155:$BC$1048576,0),MATCH((CUADRO!P$5&amp;$E35),'Hoja de Trabajo para listado'!$BC$151:$CB$151,0)),0)+IFERROR(INDEX('Hoja de Trabajo para listado'!$DE$153:$DG$274,MATCH($A35,'Hoja de Trabajo para listado'!$DE$153:$DE$1048576,0),MATCH((CUADRO!P$5&amp;$E35),'Hoja de Trabajo para listado'!$DE$151:$DG$151,0)),0)+IFERROR(INDEX('Hoja de Trabajo para listado'!$CD$155:$DC$1048576,MATCH($A35,'Hoja de Trabajo para listado'!$CD$155:$CD$1048576,0),MATCH((CUADRO!P$5&amp;$E35),'Hoja de Trabajo para listado'!$CD$151:$DC$151,0)),0)</f>
        <v>0</v>
      </c>
      <c r="Q35" s="257">
        <f ca="1">+IFERROR(INDEX('Hoja de Trabajo para listado'!$A$155:$Z$1048576,MATCH($A35,'Hoja de Trabajo para listado'!$A$155:$A$1048576,0),MATCH((CUADRO!Q$5&amp;$E35),'Hoja de Trabajo para listado'!$A$151:$Z$151,0)),0)+IFERROR(INDEX('Hoja de Trabajo para listado'!$AB$155:$BA$1048576,MATCH($A35,'Hoja de Trabajo para listado'!$AB$155:$AB$1048576,0),MATCH((CUADRO!Q$5&amp;$E35),'Hoja de Trabajo para listado'!$AB$151:$BA$151,0)),0)+IFERROR(INDEX('Hoja de Trabajo para listado'!$BC$155:$CB$1048576,MATCH($A35,'Hoja de Trabajo para listado'!$BC$155:$BC$1048576,0),MATCH((CUADRO!Q$5&amp;$E35),'Hoja de Trabajo para listado'!$BC$151:$CB$151,0)),0)+IFERROR(INDEX('Hoja de Trabajo para listado'!$DE$153:$DG$274,MATCH($A35,'Hoja de Trabajo para listado'!$DE$153:$DE$1048576,0),MATCH((CUADRO!Q$5&amp;$E35),'Hoja de Trabajo para listado'!$DE$151:$DG$151,0)),0)+IFERROR(INDEX('Hoja de Trabajo para listado'!$CD$155:$DC$1048576,MATCH($A35,'Hoja de Trabajo para listado'!$CD$155:$CD$1048576,0),MATCH((CUADRO!Q$5&amp;$E35),'Hoja de Trabajo para listado'!$CD$151:$DC$151,0)),0)</f>
        <v>0</v>
      </c>
      <c r="R35" s="257">
        <f t="shared" ca="1" si="0"/>
        <v>0</v>
      </c>
      <c r="S35" s="257">
        <f ca="1">+R34+R35</f>
        <v>0</v>
      </c>
      <c r="T35" s="257">
        <f ca="1">+S35</f>
        <v>0</v>
      </c>
      <c r="U35" s="256">
        <f t="shared" si="1"/>
        <v>2</v>
      </c>
      <c r="V35" s="362" t="str">
        <f>+VLOOKUP(A35,bd_lista!$A$3:$E$590,5,FALSE)</f>
        <v>Universidades Públicas</v>
      </c>
      <c r="W35" s="260"/>
      <c r="X35" s="254">
        <f>+VLOOKUP(A35,[2]Sheet1!$A$13:$D$744,4,FALSE)</f>
        <v>0</v>
      </c>
      <c r="Y35" s="254" t="e">
        <f>+VLOOKUP(X35,bd_lista!$A$3:$C$590,3,FALSE)</f>
        <v>#N/A</v>
      </c>
      <c r="Z35" s="258"/>
      <c r="AA35" s="259"/>
    </row>
    <row r="36" spans="1:27" ht="15" hidden="1" customHeight="1">
      <c r="A36" s="264">
        <v>141</v>
      </c>
      <c r="B36" s="306">
        <f>+A36</f>
        <v>141</v>
      </c>
      <c r="C36" s="259" t="str">
        <f>+VLOOKUP(A36,bd_lista!$A$3:$C$590,3,FALSE)</f>
        <v>Universidad Mayor de San Simón</v>
      </c>
      <c r="D36" s="259" t="str">
        <f>+C36</f>
        <v>Universidad Mayor de San Simón</v>
      </c>
      <c r="E36" s="259" t="s">
        <v>1313</v>
      </c>
      <c r="F36" s="255">
        <f ca="1">+IFERROR(INDEX('Hoja de Trabajo para listado'!$A$155:$Z$1048576,MATCH($A36,'Hoja de Trabajo para listado'!$A$155:$A$1048576,0),MATCH((CUADRO!F$5&amp;$E36),'Hoja de Trabajo para listado'!$A$151:$Z$151,0)),0)+IFERROR(INDEX('Hoja de Trabajo para listado'!$AB$155:$BA$1048576,MATCH($A36,'Hoja de Trabajo para listado'!$AB$155:$AB$1048576,0),MATCH((CUADRO!F$5&amp;$E36),'Hoja de Trabajo para listado'!$AB$151:$BA$151,0)),0)+IFERROR(INDEX('Hoja de Trabajo para listado'!$BC$155:$CB$1048576,MATCH($A36,'Hoja de Trabajo para listado'!$BC$155:$BC$1048576,0),MATCH((CUADRO!F$5&amp;$E36),'Hoja de Trabajo para listado'!$BC$151:$CB$151,0)),0)+IFERROR(INDEX('Hoja de Trabajo para listado'!$DE$153:$DG$274,MATCH($A36,'Hoja de Trabajo para listado'!$DE$153:$DE$1048576,0),MATCH((CUADRO!F$5&amp;$E36),'Hoja de Trabajo para listado'!$DE$151:$DG$151,0)),0)+IFERROR(INDEX('Hoja de Trabajo para listado'!$CD$155:$DC$1048576,MATCH($A36,'Hoja de Trabajo para listado'!$CD$155:$CD$1048576,0),MATCH((CUADRO!F$5&amp;$E36),'Hoja de Trabajo para listado'!$CD$151:$DC$151,0)),0)</f>
        <v>0</v>
      </c>
      <c r="G36" s="255">
        <f ca="1">+IFERROR(INDEX('Hoja de Trabajo para listado'!$A$155:$Z$1048576,MATCH($A36,'Hoja de Trabajo para listado'!$A$155:$A$1048576,0),MATCH((CUADRO!G$5&amp;$E36),'Hoja de Trabajo para listado'!$A$151:$Z$151,0)),0)+IFERROR(INDEX('Hoja de Trabajo para listado'!$AB$155:$BA$1048576,MATCH($A36,'Hoja de Trabajo para listado'!$AB$155:$AB$1048576,0),MATCH((CUADRO!G$5&amp;$E36),'Hoja de Trabajo para listado'!$AB$151:$BA$151,0)),0)+IFERROR(INDEX('Hoja de Trabajo para listado'!$BC$155:$CB$1048576,MATCH($A36,'Hoja de Trabajo para listado'!$BC$155:$BC$1048576,0),MATCH((CUADRO!G$5&amp;$E36),'Hoja de Trabajo para listado'!$BC$151:$CB$151,0)),0)+IFERROR(INDEX('Hoja de Trabajo para listado'!$DE$153:$DG$274,MATCH($A36,'Hoja de Trabajo para listado'!$DE$153:$DE$1048576,0),MATCH((CUADRO!G$5&amp;$E36),'Hoja de Trabajo para listado'!$DE$151:$DG$151,0)),0)+IFERROR(INDEX('Hoja de Trabajo para listado'!$CD$155:$DC$1048576,MATCH($A36,'Hoja de Trabajo para listado'!$CD$155:$CD$1048576,0),MATCH((CUADRO!G$5&amp;$E36),'Hoja de Trabajo para listado'!$CD$151:$DC$151,0)),0)</f>
        <v>0</v>
      </c>
      <c r="H36" s="255">
        <f ca="1">+IFERROR(INDEX('Hoja de Trabajo para listado'!$A$155:$Z$1048576,MATCH($A36,'Hoja de Trabajo para listado'!$A$155:$A$1048576,0),MATCH((CUADRO!H$5&amp;$E36),'Hoja de Trabajo para listado'!$A$151:$Z$151,0)),0)+IFERROR(INDEX('Hoja de Trabajo para listado'!$AB$155:$BA$1048576,MATCH($A36,'Hoja de Trabajo para listado'!$AB$155:$AB$1048576,0),MATCH((CUADRO!H$5&amp;$E36),'Hoja de Trabajo para listado'!$AB$151:$BA$151,0)),0)+IFERROR(INDEX('Hoja de Trabajo para listado'!$BC$155:$CB$1048576,MATCH($A36,'Hoja de Trabajo para listado'!$BC$155:$BC$1048576,0),MATCH((CUADRO!H$5&amp;$E36),'Hoja de Trabajo para listado'!$BC$151:$CB$151,0)),0)+IFERROR(INDEX('Hoja de Trabajo para listado'!$DE$153:$DG$274,MATCH($A36,'Hoja de Trabajo para listado'!$DE$153:$DE$1048576,0),MATCH((CUADRO!H$5&amp;$E36),'Hoja de Trabajo para listado'!$DE$151:$DG$151,0)),0)+IFERROR(INDEX('Hoja de Trabajo para listado'!$CD$155:$DC$1048576,MATCH($A36,'Hoja de Trabajo para listado'!$CD$155:$CD$1048576,0),MATCH((CUADRO!H$5&amp;$E36),'Hoja de Trabajo para listado'!$CD$151:$DC$151,0)),0)</f>
        <v>0</v>
      </c>
      <c r="I36" s="255">
        <f ca="1">+IFERROR(INDEX('Hoja de Trabajo para listado'!$A$155:$Z$1048576,MATCH($A36,'Hoja de Trabajo para listado'!$A$155:$A$1048576,0),MATCH((CUADRO!I$5&amp;$E36),'Hoja de Trabajo para listado'!$A$151:$Z$151,0)),0)+IFERROR(INDEX('Hoja de Trabajo para listado'!$AB$155:$BA$1048576,MATCH($A36,'Hoja de Trabajo para listado'!$AB$155:$AB$1048576,0),MATCH((CUADRO!I$5&amp;$E36),'Hoja de Trabajo para listado'!$AB$151:$BA$151,0)),0)+IFERROR(INDEX('Hoja de Trabajo para listado'!$BC$155:$CB$1048576,MATCH($A36,'Hoja de Trabajo para listado'!$BC$155:$BC$1048576,0),MATCH((CUADRO!I$5&amp;$E36),'Hoja de Trabajo para listado'!$BC$151:$CB$151,0)),0)+IFERROR(INDEX('Hoja de Trabajo para listado'!$DE$153:$DG$274,MATCH($A36,'Hoja de Trabajo para listado'!$DE$153:$DE$1048576,0),MATCH((CUADRO!I$5&amp;$E36),'Hoja de Trabajo para listado'!$DE$151:$DG$151,0)),0)+IFERROR(INDEX('Hoja de Trabajo para listado'!$CD$155:$DC$1048576,MATCH($A36,'Hoja de Trabajo para listado'!$CD$155:$CD$1048576,0),MATCH((CUADRO!I$5&amp;$E36),'Hoja de Trabajo para listado'!$CD$151:$DC$151,0)),0)</f>
        <v>0</v>
      </c>
      <c r="J36" s="255">
        <f ca="1">+IFERROR(INDEX('Hoja de Trabajo para listado'!$A$155:$Z$1048576,MATCH($A36,'Hoja de Trabajo para listado'!$A$155:$A$1048576,0),MATCH((CUADRO!J$5&amp;$E36),'Hoja de Trabajo para listado'!$A$151:$Z$151,0)),0)+IFERROR(INDEX('Hoja de Trabajo para listado'!$AB$155:$BA$1048576,MATCH($A36,'Hoja de Trabajo para listado'!$AB$155:$AB$1048576,0),MATCH((CUADRO!J$5&amp;$E36),'Hoja de Trabajo para listado'!$AB$151:$BA$151,0)),0)+IFERROR(INDEX('Hoja de Trabajo para listado'!$BC$155:$CB$1048576,MATCH($A36,'Hoja de Trabajo para listado'!$BC$155:$BC$1048576,0),MATCH((CUADRO!J$5&amp;$E36),'Hoja de Trabajo para listado'!$BC$151:$CB$151,0)),0)+IFERROR(INDEX('Hoja de Trabajo para listado'!$DE$153:$DG$274,MATCH($A36,'Hoja de Trabajo para listado'!$DE$153:$DE$1048576,0),MATCH((CUADRO!J$5&amp;$E36),'Hoja de Trabajo para listado'!$DE$151:$DG$151,0)),0)+IFERROR(INDEX('Hoja de Trabajo para listado'!$CD$155:$DC$1048576,MATCH($A36,'Hoja de Trabajo para listado'!$CD$155:$CD$1048576,0),MATCH((CUADRO!J$5&amp;$E36),'Hoja de Trabajo para listado'!$CD$151:$DC$151,0)),0)</f>
        <v>0</v>
      </c>
      <c r="K36" s="255">
        <f ca="1">+IFERROR(INDEX('Hoja de Trabajo para listado'!$A$155:$Z$1048576,MATCH($A36,'Hoja de Trabajo para listado'!$A$155:$A$1048576,0),MATCH((CUADRO!K$5&amp;$E36),'Hoja de Trabajo para listado'!$A$151:$Z$151,0)),0)+IFERROR(INDEX('Hoja de Trabajo para listado'!$AB$155:$BA$1048576,MATCH($A36,'Hoja de Trabajo para listado'!$AB$155:$AB$1048576,0),MATCH((CUADRO!K$5&amp;$E36),'Hoja de Trabajo para listado'!$AB$151:$BA$151,0)),0)+IFERROR(INDEX('Hoja de Trabajo para listado'!$BC$155:$CB$1048576,MATCH($A36,'Hoja de Trabajo para listado'!$BC$155:$BC$1048576,0),MATCH((CUADRO!K$5&amp;$E36),'Hoja de Trabajo para listado'!$BC$151:$CB$151,0)),0)+IFERROR(INDEX('Hoja de Trabajo para listado'!$DE$153:$DG$274,MATCH($A36,'Hoja de Trabajo para listado'!$DE$153:$DE$1048576,0),MATCH((CUADRO!K$5&amp;$E36),'Hoja de Trabajo para listado'!$DE$151:$DG$151,0)),0)+IFERROR(INDEX('Hoja de Trabajo para listado'!$CD$155:$DC$1048576,MATCH($A36,'Hoja de Trabajo para listado'!$CD$155:$CD$1048576,0),MATCH((CUADRO!K$5&amp;$E36),'Hoja de Trabajo para listado'!$CD$151:$DC$151,0)),0)</f>
        <v>0</v>
      </c>
      <c r="L36" s="255">
        <f ca="1">+IFERROR(INDEX('Hoja de Trabajo para listado'!$A$155:$Z$1048576,MATCH($A36,'Hoja de Trabajo para listado'!$A$155:$A$1048576,0),MATCH((CUADRO!L$5&amp;$E36),'Hoja de Trabajo para listado'!$A$151:$Z$151,0)),0)+IFERROR(INDEX('Hoja de Trabajo para listado'!$AB$155:$BA$1048576,MATCH($A36,'Hoja de Trabajo para listado'!$AB$155:$AB$1048576,0),MATCH((CUADRO!L$5&amp;$E36),'Hoja de Trabajo para listado'!$AB$151:$BA$151,0)),0)+IFERROR(INDEX('Hoja de Trabajo para listado'!$BC$155:$CB$1048576,MATCH($A36,'Hoja de Trabajo para listado'!$BC$155:$BC$1048576,0),MATCH((CUADRO!L$5&amp;$E36),'Hoja de Trabajo para listado'!$BC$151:$CB$151,0)),0)+IFERROR(INDEX('Hoja de Trabajo para listado'!$DE$153:$DG$274,MATCH($A36,'Hoja de Trabajo para listado'!$DE$153:$DE$1048576,0),MATCH((CUADRO!L$5&amp;$E36),'Hoja de Trabajo para listado'!$DE$151:$DG$151,0)),0)+IFERROR(INDEX('Hoja de Trabajo para listado'!$CD$155:$DC$1048576,MATCH($A36,'Hoja de Trabajo para listado'!$CD$155:$CD$1048576,0),MATCH((CUADRO!L$5&amp;$E36),'Hoja de Trabajo para listado'!$CD$151:$DC$151,0)),0)</f>
        <v>0</v>
      </c>
      <c r="M36" s="255">
        <f ca="1">+IFERROR(INDEX('Hoja de Trabajo para listado'!$A$155:$Z$1048576,MATCH($A36,'Hoja de Trabajo para listado'!$A$155:$A$1048576,0),MATCH((CUADRO!M$5&amp;$E36),'Hoja de Trabajo para listado'!$A$151:$Z$151,0)),0)+IFERROR(INDEX('Hoja de Trabajo para listado'!$AB$155:$BA$1048576,MATCH($A36,'Hoja de Trabajo para listado'!$AB$155:$AB$1048576,0),MATCH((CUADRO!M$5&amp;$E36),'Hoja de Trabajo para listado'!$AB$151:$BA$151,0)),0)+IFERROR(INDEX('Hoja de Trabajo para listado'!$BC$155:$CB$1048576,MATCH($A36,'Hoja de Trabajo para listado'!$BC$155:$BC$1048576,0),MATCH((CUADRO!M$5&amp;$E36),'Hoja de Trabajo para listado'!$BC$151:$CB$151,0)),0)+IFERROR(INDEX('Hoja de Trabajo para listado'!$DE$153:$DG$274,MATCH($A36,'Hoja de Trabajo para listado'!$DE$153:$DE$1048576,0),MATCH((CUADRO!M$5&amp;$E36),'Hoja de Trabajo para listado'!$DE$151:$DG$151,0)),0)+IFERROR(INDEX('Hoja de Trabajo para listado'!$CD$155:$DC$1048576,MATCH($A36,'Hoja de Trabajo para listado'!$CD$155:$CD$1048576,0),MATCH((CUADRO!M$5&amp;$E36),'Hoja de Trabajo para listado'!$CD$151:$DC$151,0)),0)</f>
        <v>0</v>
      </c>
      <c r="N36" s="255">
        <f ca="1">+IFERROR(INDEX('Hoja de Trabajo para listado'!$A$155:$Z$1048576,MATCH($A36,'Hoja de Trabajo para listado'!$A$155:$A$1048576,0),MATCH((CUADRO!N$5&amp;$E36),'Hoja de Trabajo para listado'!$A$151:$Z$151,0)),0)+IFERROR(INDEX('Hoja de Trabajo para listado'!$AB$155:$BA$1048576,MATCH($A36,'Hoja de Trabajo para listado'!$AB$155:$AB$1048576,0),MATCH((CUADRO!N$5&amp;$E36),'Hoja de Trabajo para listado'!$AB$151:$BA$151,0)),0)+IFERROR(INDEX('Hoja de Trabajo para listado'!$BC$155:$CB$1048576,MATCH($A36,'Hoja de Trabajo para listado'!$BC$155:$BC$1048576,0),MATCH((CUADRO!N$5&amp;$E36),'Hoja de Trabajo para listado'!$BC$151:$CB$151,0)),0)+IFERROR(INDEX('Hoja de Trabajo para listado'!$DE$153:$DG$274,MATCH($A36,'Hoja de Trabajo para listado'!$DE$153:$DE$1048576,0),MATCH((CUADRO!N$5&amp;$E36),'Hoja de Trabajo para listado'!$DE$151:$DG$151,0)),0)+IFERROR(INDEX('Hoja de Trabajo para listado'!$CD$155:$DC$1048576,MATCH($A36,'Hoja de Trabajo para listado'!$CD$155:$CD$1048576,0),MATCH((CUADRO!N$5&amp;$E36),'Hoja de Trabajo para listado'!$CD$151:$DC$151,0)),0)</f>
        <v>0</v>
      </c>
      <c r="O36" s="255">
        <f ca="1">+IFERROR(INDEX('Hoja de Trabajo para listado'!$A$155:$Z$1048576,MATCH($A36,'Hoja de Trabajo para listado'!$A$155:$A$1048576,0),MATCH((CUADRO!O$5&amp;$E36),'Hoja de Trabajo para listado'!$A$151:$Z$151,0)),0)+IFERROR(INDEX('Hoja de Trabajo para listado'!$AB$155:$BA$1048576,MATCH($A36,'Hoja de Trabajo para listado'!$AB$155:$AB$1048576,0),MATCH((CUADRO!O$5&amp;$E36),'Hoja de Trabajo para listado'!$AB$151:$BA$151,0)),0)+IFERROR(INDEX('Hoja de Trabajo para listado'!$BC$155:$CB$1048576,MATCH($A36,'Hoja de Trabajo para listado'!$BC$155:$BC$1048576,0),MATCH((CUADRO!O$5&amp;$E36),'Hoja de Trabajo para listado'!$BC$151:$CB$151,0)),0)+IFERROR(INDEX('Hoja de Trabajo para listado'!$DE$153:$DG$274,MATCH($A36,'Hoja de Trabajo para listado'!$DE$153:$DE$1048576,0),MATCH((CUADRO!O$5&amp;$E36),'Hoja de Trabajo para listado'!$DE$151:$DG$151,0)),0)+IFERROR(INDEX('Hoja de Trabajo para listado'!$CD$155:$DC$1048576,MATCH($A36,'Hoja de Trabajo para listado'!$CD$155:$CD$1048576,0),MATCH((CUADRO!O$5&amp;$E36),'Hoja de Trabajo para listado'!$CD$151:$DC$151,0)),0)</f>
        <v>0</v>
      </c>
      <c r="P36" s="255">
        <f ca="1">+IFERROR(INDEX('Hoja de Trabajo para listado'!$A$155:$Z$1048576,MATCH($A36,'Hoja de Trabajo para listado'!$A$155:$A$1048576,0),MATCH((CUADRO!P$5&amp;$E36),'Hoja de Trabajo para listado'!$A$151:$Z$151,0)),0)+IFERROR(INDEX('Hoja de Trabajo para listado'!$AB$155:$BA$1048576,MATCH($A36,'Hoja de Trabajo para listado'!$AB$155:$AB$1048576,0),MATCH((CUADRO!P$5&amp;$E36),'Hoja de Trabajo para listado'!$AB$151:$BA$151,0)),0)+IFERROR(INDEX('Hoja de Trabajo para listado'!$BC$155:$CB$1048576,MATCH($A36,'Hoja de Trabajo para listado'!$BC$155:$BC$1048576,0),MATCH((CUADRO!P$5&amp;$E36),'Hoja de Trabajo para listado'!$BC$151:$CB$151,0)),0)+IFERROR(INDEX('Hoja de Trabajo para listado'!$DE$153:$DG$274,MATCH($A36,'Hoja de Trabajo para listado'!$DE$153:$DE$1048576,0),MATCH((CUADRO!P$5&amp;$E36),'Hoja de Trabajo para listado'!$DE$151:$DG$151,0)),0)+IFERROR(INDEX('Hoja de Trabajo para listado'!$CD$155:$DC$1048576,MATCH($A36,'Hoja de Trabajo para listado'!$CD$155:$CD$1048576,0),MATCH((CUADRO!P$5&amp;$E36),'Hoja de Trabajo para listado'!$CD$151:$DC$151,0)),0)</f>
        <v>0</v>
      </c>
      <c r="Q36" s="255">
        <f ca="1">+IFERROR(INDEX('Hoja de Trabajo para listado'!$A$155:$Z$1048576,MATCH($A36,'Hoja de Trabajo para listado'!$A$155:$A$1048576,0),MATCH((CUADRO!Q$5&amp;$E36),'Hoja de Trabajo para listado'!$A$151:$Z$151,0)),0)+IFERROR(INDEX('Hoja de Trabajo para listado'!$AB$155:$BA$1048576,MATCH($A36,'Hoja de Trabajo para listado'!$AB$155:$AB$1048576,0),MATCH((CUADRO!Q$5&amp;$E36),'Hoja de Trabajo para listado'!$AB$151:$BA$151,0)),0)+IFERROR(INDEX('Hoja de Trabajo para listado'!$BC$155:$CB$1048576,MATCH($A36,'Hoja de Trabajo para listado'!$BC$155:$BC$1048576,0),MATCH((CUADRO!Q$5&amp;$E36),'Hoja de Trabajo para listado'!$BC$151:$CB$151,0)),0)+IFERROR(INDEX('Hoja de Trabajo para listado'!$DE$153:$DG$274,MATCH($A36,'Hoja de Trabajo para listado'!$DE$153:$DE$1048576,0),MATCH((CUADRO!Q$5&amp;$E36),'Hoja de Trabajo para listado'!$DE$151:$DG$151,0)),0)+IFERROR(INDEX('Hoja de Trabajo para listado'!$CD$155:$DC$1048576,MATCH($A36,'Hoja de Trabajo para listado'!$CD$155:$CD$1048576,0),MATCH((CUADRO!Q$5&amp;$E36),'Hoja de Trabajo para listado'!$CD$151:$DC$151,0)),0)</f>
        <v>0</v>
      </c>
      <c r="R36" s="255">
        <f t="shared" ca="1" si="0"/>
        <v>0</v>
      </c>
      <c r="S36" s="255"/>
      <c r="T36" s="255">
        <f ca="1">+T37</f>
        <v>0</v>
      </c>
      <c r="U36" s="254">
        <f t="shared" si="1"/>
        <v>1</v>
      </c>
      <c r="V36" s="362" t="str">
        <f>+VLOOKUP(A36,bd_lista!$A$3:$E$590,5,FALSE)</f>
        <v>Universidades Públicas</v>
      </c>
      <c r="W36" s="272" t="str">
        <f>+V36</f>
        <v>Universidades Públicas</v>
      </c>
      <c r="X36" s="254">
        <f>+VLOOKUP(A36,[2]Sheet1!$A$13:$D$744,4,FALSE)</f>
        <v>0</v>
      </c>
      <c r="Y36" s="254" t="e">
        <f>+VLOOKUP(X36,bd_lista!$A$3:$C$590,3,FALSE)</f>
        <v>#N/A</v>
      </c>
      <c r="Z36" s="258">
        <f>+X36</f>
        <v>0</v>
      </c>
      <c r="AA36" s="259" t="e">
        <f>+Y36</f>
        <v>#N/A</v>
      </c>
    </row>
    <row r="37" spans="1:27" ht="15" hidden="1" customHeight="1">
      <c r="A37" s="32">
        <v>141</v>
      </c>
      <c r="B37" s="307"/>
      <c r="C37" s="362" t="str">
        <f>+VLOOKUP(A37,bd_lista!$A$3:$C$590,3,FALSE)</f>
        <v>Universidad Mayor de San Simón</v>
      </c>
      <c r="D37" s="362"/>
      <c r="E37" s="362" t="s">
        <v>1314</v>
      </c>
      <c r="F37" s="257">
        <f ca="1">+IFERROR(INDEX('Hoja de Trabajo para listado'!$A$155:$Z$1048576,MATCH($A37,'Hoja de Trabajo para listado'!$A$155:$A$1048576,0),MATCH((CUADRO!F$5&amp;$E37),'Hoja de Trabajo para listado'!$A$151:$Z$151,0)),0)+IFERROR(INDEX('Hoja de Trabajo para listado'!$AB$155:$BA$1048576,MATCH($A37,'Hoja de Trabajo para listado'!$AB$155:$AB$1048576,0),MATCH((CUADRO!F$5&amp;$E37),'Hoja de Trabajo para listado'!$AB$151:$BA$151,0)),0)+IFERROR(INDEX('Hoja de Trabajo para listado'!$BC$155:$CB$1048576,MATCH($A37,'Hoja de Trabajo para listado'!$BC$155:$BC$1048576,0),MATCH((CUADRO!F$5&amp;$E37),'Hoja de Trabajo para listado'!$BC$151:$CB$151,0)),0)+IFERROR(INDEX('Hoja de Trabajo para listado'!$DE$153:$DG$274,MATCH($A37,'Hoja de Trabajo para listado'!$DE$153:$DE$1048576,0),MATCH((CUADRO!F$5&amp;$E37),'Hoja de Trabajo para listado'!$DE$151:$DG$151,0)),0)+IFERROR(INDEX('Hoja de Trabajo para listado'!$CD$155:$DC$1048576,MATCH($A37,'Hoja de Trabajo para listado'!$CD$155:$CD$1048576,0),MATCH((CUADRO!F$5&amp;$E37),'Hoja de Trabajo para listado'!$CD$151:$DC$151,0)),0)</f>
        <v>0</v>
      </c>
      <c r="G37" s="257">
        <f ca="1">+IFERROR(INDEX('Hoja de Trabajo para listado'!$A$155:$Z$1048576,MATCH($A37,'Hoja de Trabajo para listado'!$A$155:$A$1048576,0),MATCH((CUADRO!G$5&amp;$E37),'Hoja de Trabajo para listado'!$A$151:$Z$151,0)),0)+IFERROR(INDEX('Hoja de Trabajo para listado'!$AB$155:$BA$1048576,MATCH($A37,'Hoja de Trabajo para listado'!$AB$155:$AB$1048576,0),MATCH((CUADRO!G$5&amp;$E37),'Hoja de Trabajo para listado'!$AB$151:$BA$151,0)),0)+IFERROR(INDEX('Hoja de Trabajo para listado'!$BC$155:$CB$1048576,MATCH($A37,'Hoja de Trabajo para listado'!$BC$155:$BC$1048576,0),MATCH((CUADRO!G$5&amp;$E37),'Hoja de Trabajo para listado'!$BC$151:$CB$151,0)),0)+IFERROR(INDEX('Hoja de Trabajo para listado'!$DE$153:$DG$274,MATCH($A37,'Hoja de Trabajo para listado'!$DE$153:$DE$1048576,0),MATCH((CUADRO!G$5&amp;$E37),'Hoja de Trabajo para listado'!$DE$151:$DG$151,0)),0)+IFERROR(INDEX('Hoja de Trabajo para listado'!$CD$155:$DC$1048576,MATCH($A37,'Hoja de Trabajo para listado'!$CD$155:$CD$1048576,0),MATCH((CUADRO!G$5&amp;$E37),'Hoja de Trabajo para listado'!$CD$151:$DC$151,0)),0)</f>
        <v>0</v>
      </c>
      <c r="H37" s="257">
        <f ca="1">+IFERROR(INDEX('Hoja de Trabajo para listado'!$A$155:$Z$1048576,MATCH($A37,'Hoja de Trabajo para listado'!$A$155:$A$1048576,0),MATCH((CUADRO!H$5&amp;$E37),'Hoja de Trabajo para listado'!$A$151:$Z$151,0)),0)+IFERROR(INDEX('Hoja de Trabajo para listado'!$AB$155:$BA$1048576,MATCH($A37,'Hoja de Trabajo para listado'!$AB$155:$AB$1048576,0),MATCH((CUADRO!H$5&amp;$E37),'Hoja de Trabajo para listado'!$AB$151:$BA$151,0)),0)+IFERROR(INDEX('Hoja de Trabajo para listado'!$BC$155:$CB$1048576,MATCH($A37,'Hoja de Trabajo para listado'!$BC$155:$BC$1048576,0),MATCH((CUADRO!H$5&amp;$E37),'Hoja de Trabajo para listado'!$BC$151:$CB$151,0)),0)+IFERROR(INDEX('Hoja de Trabajo para listado'!$DE$153:$DG$274,MATCH($A37,'Hoja de Trabajo para listado'!$DE$153:$DE$1048576,0),MATCH((CUADRO!H$5&amp;$E37),'Hoja de Trabajo para listado'!$DE$151:$DG$151,0)),0)+IFERROR(INDEX('Hoja de Trabajo para listado'!$CD$155:$DC$1048576,MATCH($A37,'Hoja de Trabajo para listado'!$CD$155:$CD$1048576,0),MATCH((CUADRO!H$5&amp;$E37),'Hoja de Trabajo para listado'!$CD$151:$DC$151,0)),0)</f>
        <v>0</v>
      </c>
      <c r="I37" s="257">
        <f ca="1">+IFERROR(INDEX('Hoja de Trabajo para listado'!$A$155:$Z$1048576,MATCH($A37,'Hoja de Trabajo para listado'!$A$155:$A$1048576,0),MATCH((CUADRO!I$5&amp;$E37),'Hoja de Trabajo para listado'!$A$151:$Z$151,0)),0)+IFERROR(INDEX('Hoja de Trabajo para listado'!$AB$155:$BA$1048576,MATCH($A37,'Hoja de Trabajo para listado'!$AB$155:$AB$1048576,0),MATCH((CUADRO!I$5&amp;$E37),'Hoja de Trabajo para listado'!$AB$151:$BA$151,0)),0)+IFERROR(INDEX('Hoja de Trabajo para listado'!$BC$155:$CB$1048576,MATCH($A37,'Hoja de Trabajo para listado'!$BC$155:$BC$1048576,0),MATCH((CUADRO!I$5&amp;$E37),'Hoja de Trabajo para listado'!$BC$151:$CB$151,0)),0)+IFERROR(INDEX('Hoja de Trabajo para listado'!$DE$153:$DG$274,MATCH($A37,'Hoja de Trabajo para listado'!$DE$153:$DE$1048576,0),MATCH((CUADRO!I$5&amp;$E37),'Hoja de Trabajo para listado'!$DE$151:$DG$151,0)),0)+IFERROR(INDEX('Hoja de Trabajo para listado'!$CD$155:$DC$1048576,MATCH($A37,'Hoja de Trabajo para listado'!$CD$155:$CD$1048576,0),MATCH((CUADRO!I$5&amp;$E37),'Hoja de Trabajo para listado'!$CD$151:$DC$151,0)),0)</f>
        <v>0</v>
      </c>
      <c r="J37" s="257">
        <f ca="1">+IFERROR(INDEX('Hoja de Trabajo para listado'!$A$155:$Z$1048576,MATCH($A37,'Hoja de Trabajo para listado'!$A$155:$A$1048576,0),MATCH((CUADRO!J$5&amp;$E37),'Hoja de Trabajo para listado'!$A$151:$Z$151,0)),0)+IFERROR(INDEX('Hoja de Trabajo para listado'!$AB$155:$BA$1048576,MATCH($A37,'Hoja de Trabajo para listado'!$AB$155:$AB$1048576,0),MATCH((CUADRO!J$5&amp;$E37),'Hoja de Trabajo para listado'!$AB$151:$BA$151,0)),0)+IFERROR(INDEX('Hoja de Trabajo para listado'!$BC$155:$CB$1048576,MATCH($A37,'Hoja de Trabajo para listado'!$BC$155:$BC$1048576,0),MATCH((CUADRO!J$5&amp;$E37),'Hoja de Trabajo para listado'!$BC$151:$CB$151,0)),0)+IFERROR(INDEX('Hoja de Trabajo para listado'!$DE$153:$DG$274,MATCH($A37,'Hoja de Trabajo para listado'!$DE$153:$DE$1048576,0),MATCH((CUADRO!J$5&amp;$E37),'Hoja de Trabajo para listado'!$DE$151:$DG$151,0)),0)+IFERROR(INDEX('Hoja de Trabajo para listado'!$CD$155:$DC$1048576,MATCH($A37,'Hoja de Trabajo para listado'!$CD$155:$CD$1048576,0),MATCH((CUADRO!J$5&amp;$E37),'Hoja de Trabajo para listado'!$CD$151:$DC$151,0)),0)</f>
        <v>0</v>
      </c>
      <c r="K37" s="257">
        <f ca="1">+IFERROR(INDEX('Hoja de Trabajo para listado'!$A$155:$Z$1048576,MATCH($A37,'Hoja de Trabajo para listado'!$A$155:$A$1048576,0),MATCH((CUADRO!K$5&amp;$E37),'Hoja de Trabajo para listado'!$A$151:$Z$151,0)),0)+IFERROR(INDEX('Hoja de Trabajo para listado'!$AB$155:$BA$1048576,MATCH($A37,'Hoja de Trabajo para listado'!$AB$155:$AB$1048576,0),MATCH((CUADRO!K$5&amp;$E37),'Hoja de Trabajo para listado'!$AB$151:$BA$151,0)),0)+IFERROR(INDEX('Hoja de Trabajo para listado'!$BC$155:$CB$1048576,MATCH($A37,'Hoja de Trabajo para listado'!$BC$155:$BC$1048576,0),MATCH((CUADRO!K$5&amp;$E37),'Hoja de Trabajo para listado'!$BC$151:$CB$151,0)),0)+IFERROR(INDEX('Hoja de Trabajo para listado'!$DE$153:$DG$274,MATCH($A37,'Hoja de Trabajo para listado'!$DE$153:$DE$1048576,0),MATCH((CUADRO!K$5&amp;$E37),'Hoja de Trabajo para listado'!$DE$151:$DG$151,0)),0)+IFERROR(INDEX('Hoja de Trabajo para listado'!$CD$155:$DC$1048576,MATCH($A37,'Hoja de Trabajo para listado'!$CD$155:$CD$1048576,0),MATCH((CUADRO!K$5&amp;$E37),'Hoja de Trabajo para listado'!$CD$151:$DC$151,0)),0)</f>
        <v>0</v>
      </c>
      <c r="L37" s="257">
        <f ca="1">+IFERROR(INDEX('Hoja de Trabajo para listado'!$A$155:$Z$1048576,MATCH($A37,'Hoja de Trabajo para listado'!$A$155:$A$1048576,0),MATCH((CUADRO!L$5&amp;$E37),'Hoja de Trabajo para listado'!$A$151:$Z$151,0)),0)+IFERROR(INDEX('Hoja de Trabajo para listado'!$AB$155:$BA$1048576,MATCH($A37,'Hoja de Trabajo para listado'!$AB$155:$AB$1048576,0),MATCH((CUADRO!L$5&amp;$E37),'Hoja de Trabajo para listado'!$AB$151:$BA$151,0)),0)+IFERROR(INDEX('Hoja de Trabajo para listado'!$BC$155:$CB$1048576,MATCH($A37,'Hoja de Trabajo para listado'!$BC$155:$BC$1048576,0),MATCH((CUADRO!L$5&amp;$E37),'Hoja de Trabajo para listado'!$BC$151:$CB$151,0)),0)+IFERROR(INDEX('Hoja de Trabajo para listado'!$DE$153:$DG$274,MATCH($A37,'Hoja de Trabajo para listado'!$DE$153:$DE$1048576,0),MATCH((CUADRO!L$5&amp;$E37),'Hoja de Trabajo para listado'!$DE$151:$DG$151,0)),0)+IFERROR(INDEX('Hoja de Trabajo para listado'!$CD$155:$DC$1048576,MATCH($A37,'Hoja de Trabajo para listado'!$CD$155:$CD$1048576,0),MATCH((CUADRO!L$5&amp;$E37),'Hoja de Trabajo para listado'!$CD$151:$DC$151,0)),0)</f>
        <v>0</v>
      </c>
      <c r="M37" s="257">
        <f ca="1">+IFERROR(INDEX('Hoja de Trabajo para listado'!$A$155:$Z$1048576,MATCH($A37,'Hoja de Trabajo para listado'!$A$155:$A$1048576,0),MATCH((CUADRO!M$5&amp;$E37),'Hoja de Trabajo para listado'!$A$151:$Z$151,0)),0)+IFERROR(INDEX('Hoja de Trabajo para listado'!$AB$155:$BA$1048576,MATCH($A37,'Hoja de Trabajo para listado'!$AB$155:$AB$1048576,0),MATCH((CUADRO!M$5&amp;$E37),'Hoja de Trabajo para listado'!$AB$151:$BA$151,0)),0)+IFERROR(INDEX('Hoja de Trabajo para listado'!$BC$155:$CB$1048576,MATCH($A37,'Hoja de Trabajo para listado'!$BC$155:$BC$1048576,0),MATCH((CUADRO!M$5&amp;$E37),'Hoja de Trabajo para listado'!$BC$151:$CB$151,0)),0)+IFERROR(INDEX('Hoja de Trabajo para listado'!$DE$153:$DG$274,MATCH($A37,'Hoja de Trabajo para listado'!$DE$153:$DE$1048576,0),MATCH((CUADRO!M$5&amp;$E37),'Hoja de Trabajo para listado'!$DE$151:$DG$151,0)),0)+IFERROR(INDEX('Hoja de Trabajo para listado'!$CD$155:$DC$1048576,MATCH($A37,'Hoja de Trabajo para listado'!$CD$155:$CD$1048576,0),MATCH((CUADRO!M$5&amp;$E37),'Hoja de Trabajo para listado'!$CD$151:$DC$151,0)),0)</f>
        <v>0</v>
      </c>
      <c r="N37" s="257">
        <f ca="1">+IFERROR(INDEX('Hoja de Trabajo para listado'!$A$155:$Z$1048576,MATCH($A37,'Hoja de Trabajo para listado'!$A$155:$A$1048576,0),MATCH((CUADRO!N$5&amp;$E37),'Hoja de Trabajo para listado'!$A$151:$Z$151,0)),0)+IFERROR(INDEX('Hoja de Trabajo para listado'!$AB$155:$BA$1048576,MATCH($A37,'Hoja de Trabajo para listado'!$AB$155:$AB$1048576,0),MATCH((CUADRO!N$5&amp;$E37),'Hoja de Trabajo para listado'!$AB$151:$BA$151,0)),0)+IFERROR(INDEX('Hoja de Trabajo para listado'!$BC$155:$CB$1048576,MATCH($A37,'Hoja de Trabajo para listado'!$BC$155:$BC$1048576,0),MATCH((CUADRO!N$5&amp;$E37),'Hoja de Trabajo para listado'!$BC$151:$CB$151,0)),0)+IFERROR(INDEX('Hoja de Trabajo para listado'!$DE$153:$DG$274,MATCH($A37,'Hoja de Trabajo para listado'!$DE$153:$DE$1048576,0),MATCH((CUADRO!N$5&amp;$E37),'Hoja de Trabajo para listado'!$DE$151:$DG$151,0)),0)+IFERROR(INDEX('Hoja de Trabajo para listado'!$CD$155:$DC$1048576,MATCH($A37,'Hoja de Trabajo para listado'!$CD$155:$CD$1048576,0),MATCH((CUADRO!N$5&amp;$E37),'Hoja de Trabajo para listado'!$CD$151:$DC$151,0)),0)</f>
        <v>0</v>
      </c>
      <c r="O37" s="257">
        <f ca="1">+IFERROR(INDEX('Hoja de Trabajo para listado'!$A$155:$Z$1048576,MATCH($A37,'Hoja de Trabajo para listado'!$A$155:$A$1048576,0),MATCH((CUADRO!O$5&amp;$E37),'Hoja de Trabajo para listado'!$A$151:$Z$151,0)),0)+IFERROR(INDEX('Hoja de Trabajo para listado'!$AB$155:$BA$1048576,MATCH($A37,'Hoja de Trabajo para listado'!$AB$155:$AB$1048576,0),MATCH((CUADRO!O$5&amp;$E37),'Hoja de Trabajo para listado'!$AB$151:$BA$151,0)),0)+IFERROR(INDEX('Hoja de Trabajo para listado'!$BC$155:$CB$1048576,MATCH($A37,'Hoja de Trabajo para listado'!$BC$155:$BC$1048576,0),MATCH((CUADRO!O$5&amp;$E37),'Hoja de Trabajo para listado'!$BC$151:$CB$151,0)),0)+IFERROR(INDEX('Hoja de Trabajo para listado'!$DE$153:$DG$274,MATCH($A37,'Hoja de Trabajo para listado'!$DE$153:$DE$1048576,0),MATCH((CUADRO!O$5&amp;$E37),'Hoja de Trabajo para listado'!$DE$151:$DG$151,0)),0)+IFERROR(INDEX('Hoja de Trabajo para listado'!$CD$155:$DC$1048576,MATCH($A37,'Hoja de Trabajo para listado'!$CD$155:$CD$1048576,0),MATCH((CUADRO!O$5&amp;$E37),'Hoja de Trabajo para listado'!$CD$151:$DC$151,0)),0)</f>
        <v>0</v>
      </c>
      <c r="P37" s="257">
        <f ca="1">+IFERROR(INDEX('Hoja de Trabajo para listado'!$A$155:$Z$1048576,MATCH($A37,'Hoja de Trabajo para listado'!$A$155:$A$1048576,0),MATCH((CUADRO!P$5&amp;$E37),'Hoja de Trabajo para listado'!$A$151:$Z$151,0)),0)+IFERROR(INDEX('Hoja de Trabajo para listado'!$AB$155:$BA$1048576,MATCH($A37,'Hoja de Trabajo para listado'!$AB$155:$AB$1048576,0),MATCH((CUADRO!P$5&amp;$E37),'Hoja de Trabajo para listado'!$AB$151:$BA$151,0)),0)+IFERROR(INDEX('Hoja de Trabajo para listado'!$BC$155:$CB$1048576,MATCH($A37,'Hoja de Trabajo para listado'!$BC$155:$BC$1048576,0),MATCH((CUADRO!P$5&amp;$E37),'Hoja de Trabajo para listado'!$BC$151:$CB$151,0)),0)+IFERROR(INDEX('Hoja de Trabajo para listado'!$DE$153:$DG$274,MATCH($A37,'Hoja de Trabajo para listado'!$DE$153:$DE$1048576,0),MATCH((CUADRO!P$5&amp;$E37),'Hoja de Trabajo para listado'!$DE$151:$DG$151,0)),0)+IFERROR(INDEX('Hoja de Trabajo para listado'!$CD$155:$DC$1048576,MATCH($A37,'Hoja de Trabajo para listado'!$CD$155:$CD$1048576,0),MATCH((CUADRO!P$5&amp;$E37),'Hoja de Trabajo para listado'!$CD$151:$DC$151,0)),0)</f>
        <v>0</v>
      </c>
      <c r="Q37" s="257">
        <f ca="1">+IFERROR(INDEX('Hoja de Trabajo para listado'!$A$155:$Z$1048576,MATCH($A37,'Hoja de Trabajo para listado'!$A$155:$A$1048576,0),MATCH((CUADRO!Q$5&amp;$E37),'Hoja de Trabajo para listado'!$A$151:$Z$151,0)),0)+IFERROR(INDEX('Hoja de Trabajo para listado'!$AB$155:$BA$1048576,MATCH($A37,'Hoja de Trabajo para listado'!$AB$155:$AB$1048576,0),MATCH((CUADRO!Q$5&amp;$E37),'Hoja de Trabajo para listado'!$AB$151:$BA$151,0)),0)+IFERROR(INDEX('Hoja de Trabajo para listado'!$BC$155:$CB$1048576,MATCH($A37,'Hoja de Trabajo para listado'!$BC$155:$BC$1048576,0),MATCH((CUADRO!Q$5&amp;$E37),'Hoja de Trabajo para listado'!$BC$151:$CB$151,0)),0)+IFERROR(INDEX('Hoja de Trabajo para listado'!$DE$153:$DG$274,MATCH($A37,'Hoja de Trabajo para listado'!$DE$153:$DE$1048576,0),MATCH((CUADRO!Q$5&amp;$E37),'Hoja de Trabajo para listado'!$DE$151:$DG$151,0)),0)+IFERROR(INDEX('Hoja de Trabajo para listado'!$CD$155:$DC$1048576,MATCH($A37,'Hoja de Trabajo para listado'!$CD$155:$CD$1048576,0),MATCH((CUADRO!Q$5&amp;$E37),'Hoja de Trabajo para listado'!$CD$151:$DC$151,0)),0)</f>
        <v>0</v>
      </c>
      <c r="R37" s="257">
        <f t="shared" ca="1" si="0"/>
        <v>0</v>
      </c>
      <c r="S37" s="257">
        <f ca="1">+R36+R37</f>
        <v>0</v>
      </c>
      <c r="T37" s="257">
        <f ca="1">+S37</f>
        <v>0</v>
      </c>
      <c r="U37" s="256">
        <f t="shared" si="1"/>
        <v>2</v>
      </c>
      <c r="V37" s="362" t="str">
        <f>+VLOOKUP(A37,bd_lista!$A$3:$E$590,5,FALSE)</f>
        <v>Universidades Públicas</v>
      </c>
      <c r="W37" s="260"/>
      <c r="X37" s="254">
        <f>+VLOOKUP(A37,[2]Sheet1!$A$13:$D$744,4,FALSE)</f>
        <v>0</v>
      </c>
      <c r="Y37" s="254" t="e">
        <f>+VLOOKUP(X37,bd_lista!$A$3:$C$590,3,FALSE)</f>
        <v>#N/A</v>
      </c>
      <c r="Z37" s="258"/>
      <c r="AA37" s="259"/>
    </row>
    <row r="38" spans="1:27" ht="15" hidden="1" customHeight="1">
      <c r="A38" s="264">
        <v>138</v>
      </c>
      <c r="B38" s="306">
        <f>+A38</f>
        <v>138</v>
      </c>
      <c r="C38" s="259" t="str">
        <f>+VLOOKUP(A38,bd_lista!$A$3:$C$590,3,FALSE)</f>
        <v>Universidad Mayor Real y Pontificia de San Francisco Xavier</v>
      </c>
      <c r="D38" s="259" t="str">
        <f>+C38</f>
        <v>Universidad Mayor Real y Pontificia de San Francisco Xavier</v>
      </c>
      <c r="E38" s="259" t="s">
        <v>1313</v>
      </c>
      <c r="F38" s="255">
        <f ca="1">+IFERROR(INDEX('Hoja de Trabajo para listado'!$A$155:$Z$1048576,MATCH($A38,'Hoja de Trabajo para listado'!$A$155:$A$1048576,0),MATCH((CUADRO!F$5&amp;$E38),'Hoja de Trabajo para listado'!$A$151:$Z$151,0)),0)+IFERROR(INDEX('Hoja de Trabajo para listado'!$AB$155:$BA$1048576,MATCH($A38,'Hoja de Trabajo para listado'!$AB$155:$AB$1048576,0),MATCH((CUADRO!F$5&amp;$E38),'Hoja de Trabajo para listado'!$AB$151:$BA$151,0)),0)+IFERROR(INDEX('Hoja de Trabajo para listado'!$BC$155:$CB$1048576,MATCH($A38,'Hoja de Trabajo para listado'!$BC$155:$BC$1048576,0),MATCH((CUADRO!F$5&amp;$E38),'Hoja de Trabajo para listado'!$BC$151:$CB$151,0)),0)+IFERROR(INDEX('Hoja de Trabajo para listado'!$DE$153:$DG$274,MATCH($A38,'Hoja de Trabajo para listado'!$DE$153:$DE$1048576,0),MATCH((CUADRO!F$5&amp;$E38),'Hoja de Trabajo para listado'!$DE$151:$DG$151,0)),0)+IFERROR(INDEX('Hoja de Trabajo para listado'!$CD$155:$DC$1048576,MATCH($A38,'Hoja de Trabajo para listado'!$CD$155:$CD$1048576,0),MATCH((CUADRO!F$5&amp;$E38),'Hoja de Trabajo para listado'!$CD$151:$DC$151,0)),0)</f>
        <v>0</v>
      </c>
      <c r="G38" s="255">
        <f ca="1">+IFERROR(INDEX('Hoja de Trabajo para listado'!$A$155:$Z$1048576,MATCH($A38,'Hoja de Trabajo para listado'!$A$155:$A$1048576,0),MATCH((CUADRO!G$5&amp;$E38),'Hoja de Trabajo para listado'!$A$151:$Z$151,0)),0)+IFERROR(INDEX('Hoja de Trabajo para listado'!$AB$155:$BA$1048576,MATCH($A38,'Hoja de Trabajo para listado'!$AB$155:$AB$1048576,0),MATCH((CUADRO!G$5&amp;$E38),'Hoja de Trabajo para listado'!$AB$151:$BA$151,0)),0)+IFERROR(INDEX('Hoja de Trabajo para listado'!$BC$155:$CB$1048576,MATCH($A38,'Hoja de Trabajo para listado'!$BC$155:$BC$1048576,0),MATCH((CUADRO!G$5&amp;$E38),'Hoja de Trabajo para listado'!$BC$151:$CB$151,0)),0)+IFERROR(INDEX('Hoja de Trabajo para listado'!$DE$153:$DG$274,MATCH($A38,'Hoja de Trabajo para listado'!$DE$153:$DE$1048576,0),MATCH((CUADRO!G$5&amp;$E38),'Hoja de Trabajo para listado'!$DE$151:$DG$151,0)),0)+IFERROR(INDEX('Hoja de Trabajo para listado'!$CD$155:$DC$1048576,MATCH($A38,'Hoja de Trabajo para listado'!$CD$155:$CD$1048576,0),MATCH((CUADRO!G$5&amp;$E38),'Hoja de Trabajo para listado'!$CD$151:$DC$151,0)),0)</f>
        <v>0</v>
      </c>
      <c r="H38" s="255">
        <f ca="1">+IFERROR(INDEX('Hoja de Trabajo para listado'!$A$155:$Z$1048576,MATCH($A38,'Hoja de Trabajo para listado'!$A$155:$A$1048576,0),MATCH((CUADRO!H$5&amp;$E38),'Hoja de Trabajo para listado'!$A$151:$Z$151,0)),0)+IFERROR(INDEX('Hoja de Trabajo para listado'!$AB$155:$BA$1048576,MATCH($A38,'Hoja de Trabajo para listado'!$AB$155:$AB$1048576,0),MATCH((CUADRO!H$5&amp;$E38),'Hoja de Trabajo para listado'!$AB$151:$BA$151,0)),0)+IFERROR(INDEX('Hoja de Trabajo para listado'!$BC$155:$CB$1048576,MATCH($A38,'Hoja de Trabajo para listado'!$BC$155:$BC$1048576,0),MATCH((CUADRO!H$5&amp;$E38),'Hoja de Trabajo para listado'!$BC$151:$CB$151,0)),0)+IFERROR(INDEX('Hoja de Trabajo para listado'!$DE$153:$DG$274,MATCH($A38,'Hoja de Trabajo para listado'!$DE$153:$DE$1048576,0),MATCH((CUADRO!H$5&amp;$E38),'Hoja de Trabajo para listado'!$DE$151:$DG$151,0)),0)+IFERROR(INDEX('Hoja de Trabajo para listado'!$CD$155:$DC$1048576,MATCH($A38,'Hoja de Trabajo para listado'!$CD$155:$CD$1048576,0),MATCH((CUADRO!H$5&amp;$E38),'Hoja de Trabajo para listado'!$CD$151:$DC$151,0)),0)</f>
        <v>0</v>
      </c>
      <c r="I38" s="255">
        <f ca="1">+IFERROR(INDEX('Hoja de Trabajo para listado'!$A$155:$Z$1048576,MATCH($A38,'Hoja de Trabajo para listado'!$A$155:$A$1048576,0),MATCH((CUADRO!I$5&amp;$E38),'Hoja de Trabajo para listado'!$A$151:$Z$151,0)),0)+IFERROR(INDEX('Hoja de Trabajo para listado'!$AB$155:$BA$1048576,MATCH($A38,'Hoja de Trabajo para listado'!$AB$155:$AB$1048576,0),MATCH((CUADRO!I$5&amp;$E38),'Hoja de Trabajo para listado'!$AB$151:$BA$151,0)),0)+IFERROR(INDEX('Hoja de Trabajo para listado'!$BC$155:$CB$1048576,MATCH($A38,'Hoja de Trabajo para listado'!$BC$155:$BC$1048576,0),MATCH((CUADRO!I$5&amp;$E38),'Hoja de Trabajo para listado'!$BC$151:$CB$151,0)),0)+IFERROR(INDEX('Hoja de Trabajo para listado'!$DE$153:$DG$274,MATCH($A38,'Hoja de Trabajo para listado'!$DE$153:$DE$1048576,0),MATCH((CUADRO!I$5&amp;$E38),'Hoja de Trabajo para listado'!$DE$151:$DG$151,0)),0)+IFERROR(INDEX('Hoja de Trabajo para listado'!$CD$155:$DC$1048576,MATCH($A38,'Hoja de Trabajo para listado'!$CD$155:$CD$1048576,0),MATCH((CUADRO!I$5&amp;$E38),'Hoja de Trabajo para listado'!$CD$151:$DC$151,0)),0)</f>
        <v>0</v>
      </c>
      <c r="J38" s="255">
        <f ca="1">+IFERROR(INDEX('Hoja de Trabajo para listado'!$A$155:$Z$1048576,MATCH($A38,'Hoja de Trabajo para listado'!$A$155:$A$1048576,0),MATCH((CUADRO!J$5&amp;$E38),'Hoja de Trabajo para listado'!$A$151:$Z$151,0)),0)+IFERROR(INDEX('Hoja de Trabajo para listado'!$AB$155:$BA$1048576,MATCH($A38,'Hoja de Trabajo para listado'!$AB$155:$AB$1048576,0),MATCH((CUADRO!J$5&amp;$E38),'Hoja de Trabajo para listado'!$AB$151:$BA$151,0)),0)+IFERROR(INDEX('Hoja de Trabajo para listado'!$BC$155:$CB$1048576,MATCH($A38,'Hoja de Trabajo para listado'!$BC$155:$BC$1048576,0),MATCH((CUADRO!J$5&amp;$E38),'Hoja de Trabajo para listado'!$BC$151:$CB$151,0)),0)+IFERROR(INDEX('Hoja de Trabajo para listado'!$DE$153:$DG$274,MATCH($A38,'Hoja de Trabajo para listado'!$DE$153:$DE$1048576,0),MATCH((CUADRO!J$5&amp;$E38),'Hoja de Trabajo para listado'!$DE$151:$DG$151,0)),0)+IFERROR(INDEX('Hoja de Trabajo para listado'!$CD$155:$DC$1048576,MATCH($A38,'Hoja de Trabajo para listado'!$CD$155:$CD$1048576,0),MATCH((CUADRO!J$5&amp;$E38),'Hoja de Trabajo para listado'!$CD$151:$DC$151,0)),0)</f>
        <v>0</v>
      </c>
      <c r="K38" s="255">
        <f ca="1">+IFERROR(INDEX('Hoja de Trabajo para listado'!$A$155:$Z$1048576,MATCH($A38,'Hoja de Trabajo para listado'!$A$155:$A$1048576,0),MATCH((CUADRO!K$5&amp;$E38),'Hoja de Trabajo para listado'!$A$151:$Z$151,0)),0)+IFERROR(INDEX('Hoja de Trabajo para listado'!$AB$155:$BA$1048576,MATCH($A38,'Hoja de Trabajo para listado'!$AB$155:$AB$1048576,0),MATCH((CUADRO!K$5&amp;$E38),'Hoja de Trabajo para listado'!$AB$151:$BA$151,0)),0)+IFERROR(INDEX('Hoja de Trabajo para listado'!$BC$155:$CB$1048576,MATCH($A38,'Hoja de Trabajo para listado'!$BC$155:$BC$1048576,0),MATCH((CUADRO!K$5&amp;$E38),'Hoja de Trabajo para listado'!$BC$151:$CB$151,0)),0)+IFERROR(INDEX('Hoja de Trabajo para listado'!$DE$153:$DG$274,MATCH($A38,'Hoja de Trabajo para listado'!$DE$153:$DE$1048576,0),MATCH((CUADRO!K$5&amp;$E38),'Hoja de Trabajo para listado'!$DE$151:$DG$151,0)),0)+IFERROR(INDEX('Hoja de Trabajo para listado'!$CD$155:$DC$1048576,MATCH($A38,'Hoja de Trabajo para listado'!$CD$155:$CD$1048576,0),MATCH((CUADRO!K$5&amp;$E38),'Hoja de Trabajo para listado'!$CD$151:$DC$151,0)),0)</f>
        <v>0</v>
      </c>
      <c r="L38" s="255">
        <f ca="1">+IFERROR(INDEX('Hoja de Trabajo para listado'!$A$155:$Z$1048576,MATCH($A38,'Hoja de Trabajo para listado'!$A$155:$A$1048576,0),MATCH((CUADRO!L$5&amp;$E38),'Hoja de Trabajo para listado'!$A$151:$Z$151,0)),0)+IFERROR(INDEX('Hoja de Trabajo para listado'!$AB$155:$BA$1048576,MATCH($A38,'Hoja de Trabajo para listado'!$AB$155:$AB$1048576,0),MATCH((CUADRO!L$5&amp;$E38),'Hoja de Trabajo para listado'!$AB$151:$BA$151,0)),0)+IFERROR(INDEX('Hoja de Trabajo para listado'!$BC$155:$CB$1048576,MATCH($A38,'Hoja de Trabajo para listado'!$BC$155:$BC$1048576,0),MATCH((CUADRO!L$5&amp;$E38),'Hoja de Trabajo para listado'!$BC$151:$CB$151,0)),0)+IFERROR(INDEX('Hoja de Trabajo para listado'!$DE$153:$DG$274,MATCH($A38,'Hoja de Trabajo para listado'!$DE$153:$DE$1048576,0),MATCH((CUADRO!L$5&amp;$E38),'Hoja de Trabajo para listado'!$DE$151:$DG$151,0)),0)+IFERROR(INDEX('Hoja de Trabajo para listado'!$CD$155:$DC$1048576,MATCH($A38,'Hoja de Trabajo para listado'!$CD$155:$CD$1048576,0),MATCH((CUADRO!L$5&amp;$E38),'Hoja de Trabajo para listado'!$CD$151:$DC$151,0)),0)</f>
        <v>0</v>
      </c>
      <c r="M38" s="255">
        <f ca="1">+IFERROR(INDEX('Hoja de Trabajo para listado'!$A$155:$Z$1048576,MATCH($A38,'Hoja de Trabajo para listado'!$A$155:$A$1048576,0),MATCH((CUADRO!M$5&amp;$E38),'Hoja de Trabajo para listado'!$A$151:$Z$151,0)),0)+IFERROR(INDEX('Hoja de Trabajo para listado'!$AB$155:$BA$1048576,MATCH($A38,'Hoja de Trabajo para listado'!$AB$155:$AB$1048576,0),MATCH((CUADRO!M$5&amp;$E38),'Hoja de Trabajo para listado'!$AB$151:$BA$151,0)),0)+IFERROR(INDEX('Hoja de Trabajo para listado'!$BC$155:$CB$1048576,MATCH($A38,'Hoja de Trabajo para listado'!$BC$155:$BC$1048576,0),MATCH((CUADRO!M$5&amp;$E38),'Hoja de Trabajo para listado'!$BC$151:$CB$151,0)),0)+IFERROR(INDEX('Hoja de Trabajo para listado'!$DE$153:$DG$274,MATCH($A38,'Hoja de Trabajo para listado'!$DE$153:$DE$1048576,0),MATCH((CUADRO!M$5&amp;$E38),'Hoja de Trabajo para listado'!$DE$151:$DG$151,0)),0)+IFERROR(INDEX('Hoja de Trabajo para listado'!$CD$155:$DC$1048576,MATCH($A38,'Hoja de Trabajo para listado'!$CD$155:$CD$1048576,0),MATCH((CUADRO!M$5&amp;$E38),'Hoja de Trabajo para listado'!$CD$151:$DC$151,0)),0)</f>
        <v>0</v>
      </c>
      <c r="N38" s="255">
        <f ca="1">+IFERROR(INDEX('Hoja de Trabajo para listado'!$A$155:$Z$1048576,MATCH($A38,'Hoja de Trabajo para listado'!$A$155:$A$1048576,0),MATCH((CUADRO!N$5&amp;$E38),'Hoja de Trabajo para listado'!$A$151:$Z$151,0)),0)+IFERROR(INDEX('Hoja de Trabajo para listado'!$AB$155:$BA$1048576,MATCH($A38,'Hoja de Trabajo para listado'!$AB$155:$AB$1048576,0),MATCH((CUADRO!N$5&amp;$E38),'Hoja de Trabajo para listado'!$AB$151:$BA$151,0)),0)+IFERROR(INDEX('Hoja de Trabajo para listado'!$BC$155:$CB$1048576,MATCH($A38,'Hoja de Trabajo para listado'!$BC$155:$BC$1048576,0),MATCH((CUADRO!N$5&amp;$E38),'Hoja de Trabajo para listado'!$BC$151:$CB$151,0)),0)+IFERROR(INDEX('Hoja de Trabajo para listado'!$DE$153:$DG$274,MATCH($A38,'Hoja de Trabajo para listado'!$DE$153:$DE$1048576,0),MATCH((CUADRO!N$5&amp;$E38),'Hoja de Trabajo para listado'!$DE$151:$DG$151,0)),0)+IFERROR(INDEX('Hoja de Trabajo para listado'!$CD$155:$DC$1048576,MATCH($A38,'Hoja de Trabajo para listado'!$CD$155:$CD$1048576,0),MATCH((CUADRO!N$5&amp;$E38),'Hoja de Trabajo para listado'!$CD$151:$DC$151,0)),0)</f>
        <v>0</v>
      </c>
      <c r="O38" s="255">
        <f ca="1">+IFERROR(INDEX('Hoja de Trabajo para listado'!$A$155:$Z$1048576,MATCH($A38,'Hoja de Trabajo para listado'!$A$155:$A$1048576,0),MATCH((CUADRO!O$5&amp;$E38),'Hoja de Trabajo para listado'!$A$151:$Z$151,0)),0)+IFERROR(INDEX('Hoja de Trabajo para listado'!$AB$155:$BA$1048576,MATCH($A38,'Hoja de Trabajo para listado'!$AB$155:$AB$1048576,0),MATCH((CUADRO!O$5&amp;$E38),'Hoja de Trabajo para listado'!$AB$151:$BA$151,0)),0)+IFERROR(INDEX('Hoja de Trabajo para listado'!$BC$155:$CB$1048576,MATCH($A38,'Hoja de Trabajo para listado'!$BC$155:$BC$1048576,0),MATCH((CUADRO!O$5&amp;$E38),'Hoja de Trabajo para listado'!$BC$151:$CB$151,0)),0)+IFERROR(INDEX('Hoja de Trabajo para listado'!$DE$153:$DG$274,MATCH($A38,'Hoja de Trabajo para listado'!$DE$153:$DE$1048576,0),MATCH((CUADRO!O$5&amp;$E38),'Hoja de Trabajo para listado'!$DE$151:$DG$151,0)),0)+IFERROR(INDEX('Hoja de Trabajo para listado'!$CD$155:$DC$1048576,MATCH($A38,'Hoja de Trabajo para listado'!$CD$155:$CD$1048576,0),MATCH((CUADRO!O$5&amp;$E38),'Hoja de Trabajo para listado'!$CD$151:$DC$151,0)),0)</f>
        <v>0</v>
      </c>
      <c r="P38" s="255">
        <f ca="1">+IFERROR(INDEX('Hoja de Trabajo para listado'!$A$155:$Z$1048576,MATCH($A38,'Hoja de Trabajo para listado'!$A$155:$A$1048576,0),MATCH((CUADRO!P$5&amp;$E38),'Hoja de Trabajo para listado'!$A$151:$Z$151,0)),0)+IFERROR(INDEX('Hoja de Trabajo para listado'!$AB$155:$BA$1048576,MATCH($A38,'Hoja de Trabajo para listado'!$AB$155:$AB$1048576,0),MATCH((CUADRO!P$5&amp;$E38),'Hoja de Trabajo para listado'!$AB$151:$BA$151,0)),0)+IFERROR(INDEX('Hoja de Trabajo para listado'!$BC$155:$CB$1048576,MATCH($A38,'Hoja de Trabajo para listado'!$BC$155:$BC$1048576,0),MATCH((CUADRO!P$5&amp;$E38),'Hoja de Trabajo para listado'!$BC$151:$CB$151,0)),0)+IFERROR(INDEX('Hoja de Trabajo para listado'!$DE$153:$DG$274,MATCH($A38,'Hoja de Trabajo para listado'!$DE$153:$DE$1048576,0),MATCH((CUADRO!P$5&amp;$E38),'Hoja de Trabajo para listado'!$DE$151:$DG$151,0)),0)+IFERROR(INDEX('Hoja de Trabajo para listado'!$CD$155:$DC$1048576,MATCH($A38,'Hoja de Trabajo para listado'!$CD$155:$CD$1048576,0),MATCH((CUADRO!P$5&amp;$E38),'Hoja de Trabajo para listado'!$CD$151:$DC$151,0)),0)</f>
        <v>0</v>
      </c>
      <c r="Q38" s="255">
        <f ca="1">+IFERROR(INDEX('Hoja de Trabajo para listado'!$A$155:$Z$1048576,MATCH($A38,'Hoja de Trabajo para listado'!$A$155:$A$1048576,0),MATCH((CUADRO!Q$5&amp;$E38),'Hoja de Trabajo para listado'!$A$151:$Z$151,0)),0)+IFERROR(INDEX('Hoja de Trabajo para listado'!$AB$155:$BA$1048576,MATCH($A38,'Hoja de Trabajo para listado'!$AB$155:$AB$1048576,0),MATCH((CUADRO!Q$5&amp;$E38),'Hoja de Trabajo para listado'!$AB$151:$BA$151,0)),0)+IFERROR(INDEX('Hoja de Trabajo para listado'!$BC$155:$CB$1048576,MATCH($A38,'Hoja de Trabajo para listado'!$BC$155:$BC$1048576,0),MATCH((CUADRO!Q$5&amp;$E38),'Hoja de Trabajo para listado'!$BC$151:$CB$151,0)),0)+IFERROR(INDEX('Hoja de Trabajo para listado'!$DE$153:$DG$274,MATCH($A38,'Hoja de Trabajo para listado'!$DE$153:$DE$1048576,0),MATCH((CUADRO!Q$5&amp;$E38),'Hoja de Trabajo para listado'!$DE$151:$DG$151,0)),0)+IFERROR(INDEX('Hoja de Trabajo para listado'!$CD$155:$DC$1048576,MATCH($A38,'Hoja de Trabajo para listado'!$CD$155:$CD$1048576,0),MATCH((CUADRO!Q$5&amp;$E38),'Hoja de Trabajo para listado'!$CD$151:$DC$151,0)),0)</f>
        <v>0</v>
      </c>
      <c r="R38" s="255">
        <f t="shared" ca="1" si="0"/>
        <v>0</v>
      </c>
      <c r="S38" s="255"/>
      <c r="T38" s="255">
        <f ca="1">+T39</f>
        <v>0</v>
      </c>
      <c r="U38" s="254">
        <f t="shared" si="1"/>
        <v>1</v>
      </c>
      <c r="V38" s="362" t="str">
        <f>+VLOOKUP(A38,bd_lista!$A$3:$E$590,5,FALSE)</f>
        <v>Universidades Públicas</v>
      </c>
      <c r="W38" s="272" t="str">
        <f>+V38</f>
        <v>Universidades Públicas</v>
      </c>
      <c r="X38" s="254">
        <f>+VLOOKUP(A38,[2]Sheet1!$A$13:$D$744,4,FALSE)</f>
        <v>0</v>
      </c>
      <c r="Y38" s="254" t="e">
        <f>+VLOOKUP(X38,bd_lista!$A$3:$C$590,3,FALSE)</f>
        <v>#N/A</v>
      </c>
      <c r="Z38" s="258">
        <f>+X38</f>
        <v>0</v>
      </c>
      <c r="AA38" s="259" t="e">
        <f>+Y38</f>
        <v>#N/A</v>
      </c>
    </row>
    <row r="39" spans="1:27" ht="15" hidden="1" customHeight="1">
      <c r="A39" s="32">
        <v>138</v>
      </c>
      <c r="B39" s="307"/>
      <c r="C39" s="362" t="str">
        <f>+VLOOKUP(A39,bd_lista!$A$3:$C$590,3,FALSE)</f>
        <v>Universidad Mayor Real y Pontificia de San Francisco Xavier</v>
      </c>
      <c r="D39" s="362"/>
      <c r="E39" s="362" t="s">
        <v>1314</v>
      </c>
      <c r="F39" s="257">
        <f ca="1">+IFERROR(INDEX('Hoja de Trabajo para listado'!$A$155:$Z$1048576,MATCH($A39,'Hoja de Trabajo para listado'!$A$155:$A$1048576,0),MATCH((CUADRO!F$5&amp;$E39),'Hoja de Trabajo para listado'!$A$151:$Z$151,0)),0)+IFERROR(INDEX('Hoja de Trabajo para listado'!$AB$155:$BA$1048576,MATCH($A39,'Hoja de Trabajo para listado'!$AB$155:$AB$1048576,0),MATCH((CUADRO!F$5&amp;$E39),'Hoja de Trabajo para listado'!$AB$151:$BA$151,0)),0)+IFERROR(INDEX('Hoja de Trabajo para listado'!$BC$155:$CB$1048576,MATCH($A39,'Hoja de Trabajo para listado'!$BC$155:$BC$1048576,0),MATCH((CUADRO!F$5&amp;$E39),'Hoja de Trabajo para listado'!$BC$151:$CB$151,0)),0)+IFERROR(INDEX('Hoja de Trabajo para listado'!$DE$153:$DG$274,MATCH($A39,'Hoja de Trabajo para listado'!$DE$153:$DE$1048576,0),MATCH((CUADRO!F$5&amp;$E39),'Hoja de Trabajo para listado'!$DE$151:$DG$151,0)),0)+IFERROR(INDEX('Hoja de Trabajo para listado'!$CD$155:$DC$1048576,MATCH($A39,'Hoja de Trabajo para listado'!$CD$155:$CD$1048576,0),MATCH((CUADRO!F$5&amp;$E39),'Hoja de Trabajo para listado'!$CD$151:$DC$151,0)),0)</f>
        <v>0</v>
      </c>
      <c r="G39" s="257">
        <f ca="1">+IFERROR(INDEX('Hoja de Trabajo para listado'!$A$155:$Z$1048576,MATCH($A39,'Hoja de Trabajo para listado'!$A$155:$A$1048576,0),MATCH((CUADRO!G$5&amp;$E39),'Hoja de Trabajo para listado'!$A$151:$Z$151,0)),0)+IFERROR(INDEX('Hoja de Trabajo para listado'!$AB$155:$BA$1048576,MATCH($A39,'Hoja de Trabajo para listado'!$AB$155:$AB$1048576,0),MATCH((CUADRO!G$5&amp;$E39),'Hoja de Trabajo para listado'!$AB$151:$BA$151,0)),0)+IFERROR(INDEX('Hoja de Trabajo para listado'!$BC$155:$CB$1048576,MATCH($A39,'Hoja de Trabajo para listado'!$BC$155:$BC$1048576,0),MATCH((CUADRO!G$5&amp;$E39),'Hoja de Trabajo para listado'!$BC$151:$CB$151,0)),0)+IFERROR(INDEX('Hoja de Trabajo para listado'!$DE$153:$DG$274,MATCH($A39,'Hoja de Trabajo para listado'!$DE$153:$DE$1048576,0),MATCH((CUADRO!G$5&amp;$E39),'Hoja de Trabajo para listado'!$DE$151:$DG$151,0)),0)+IFERROR(INDEX('Hoja de Trabajo para listado'!$CD$155:$DC$1048576,MATCH($A39,'Hoja de Trabajo para listado'!$CD$155:$CD$1048576,0),MATCH((CUADRO!G$5&amp;$E39),'Hoja de Trabajo para listado'!$CD$151:$DC$151,0)),0)</f>
        <v>0</v>
      </c>
      <c r="H39" s="257">
        <f ca="1">+IFERROR(INDEX('Hoja de Trabajo para listado'!$A$155:$Z$1048576,MATCH($A39,'Hoja de Trabajo para listado'!$A$155:$A$1048576,0),MATCH((CUADRO!H$5&amp;$E39),'Hoja de Trabajo para listado'!$A$151:$Z$151,0)),0)+IFERROR(INDEX('Hoja de Trabajo para listado'!$AB$155:$BA$1048576,MATCH($A39,'Hoja de Trabajo para listado'!$AB$155:$AB$1048576,0),MATCH((CUADRO!H$5&amp;$E39),'Hoja de Trabajo para listado'!$AB$151:$BA$151,0)),0)+IFERROR(INDEX('Hoja de Trabajo para listado'!$BC$155:$CB$1048576,MATCH($A39,'Hoja de Trabajo para listado'!$BC$155:$BC$1048576,0),MATCH((CUADRO!H$5&amp;$E39),'Hoja de Trabajo para listado'!$BC$151:$CB$151,0)),0)+IFERROR(INDEX('Hoja de Trabajo para listado'!$DE$153:$DG$274,MATCH($A39,'Hoja de Trabajo para listado'!$DE$153:$DE$1048576,0),MATCH((CUADRO!H$5&amp;$E39),'Hoja de Trabajo para listado'!$DE$151:$DG$151,0)),0)+IFERROR(INDEX('Hoja de Trabajo para listado'!$CD$155:$DC$1048576,MATCH($A39,'Hoja de Trabajo para listado'!$CD$155:$CD$1048576,0),MATCH((CUADRO!H$5&amp;$E39),'Hoja de Trabajo para listado'!$CD$151:$DC$151,0)),0)</f>
        <v>0</v>
      </c>
      <c r="I39" s="257">
        <f ca="1">+IFERROR(INDEX('Hoja de Trabajo para listado'!$A$155:$Z$1048576,MATCH($A39,'Hoja de Trabajo para listado'!$A$155:$A$1048576,0),MATCH((CUADRO!I$5&amp;$E39),'Hoja de Trabajo para listado'!$A$151:$Z$151,0)),0)+IFERROR(INDEX('Hoja de Trabajo para listado'!$AB$155:$BA$1048576,MATCH($A39,'Hoja de Trabajo para listado'!$AB$155:$AB$1048576,0),MATCH((CUADRO!I$5&amp;$E39),'Hoja de Trabajo para listado'!$AB$151:$BA$151,0)),0)+IFERROR(INDEX('Hoja de Trabajo para listado'!$BC$155:$CB$1048576,MATCH($A39,'Hoja de Trabajo para listado'!$BC$155:$BC$1048576,0),MATCH((CUADRO!I$5&amp;$E39),'Hoja de Trabajo para listado'!$BC$151:$CB$151,0)),0)+IFERROR(INDEX('Hoja de Trabajo para listado'!$DE$153:$DG$274,MATCH($A39,'Hoja de Trabajo para listado'!$DE$153:$DE$1048576,0),MATCH((CUADRO!I$5&amp;$E39),'Hoja de Trabajo para listado'!$DE$151:$DG$151,0)),0)+IFERROR(INDEX('Hoja de Trabajo para listado'!$CD$155:$DC$1048576,MATCH($A39,'Hoja de Trabajo para listado'!$CD$155:$CD$1048576,0),MATCH((CUADRO!I$5&amp;$E39),'Hoja de Trabajo para listado'!$CD$151:$DC$151,0)),0)</f>
        <v>0</v>
      </c>
      <c r="J39" s="257">
        <f ca="1">+IFERROR(INDEX('Hoja de Trabajo para listado'!$A$155:$Z$1048576,MATCH($A39,'Hoja de Trabajo para listado'!$A$155:$A$1048576,0),MATCH((CUADRO!J$5&amp;$E39),'Hoja de Trabajo para listado'!$A$151:$Z$151,0)),0)+IFERROR(INDEX('Hoja de Trabajo para listado'!$AB$155:$BA$1048576,MATCH($A39,'Hoja de Trabajo para listado'!$AB$155:$AB$1048576,0),MATCH((CUADRO!J$5&amp;$E39),'Hoja de Trabajo para listado'!$AB$151:$BA$151,0)),0)+IFERROR(INDEX('Hoja de Trabajo para listado'!$BC$155:$CB$1048576,MATCH($A39,'Hoja de Trabajo para listado'!$BC$155:$BC$1048576,0),MATCH((CUADRO!J$5&amp;$E39),'Hoja de Trabajo para listado'!$BC$151:$CB$151,0)),0)+IFERROR(INDEX('Hoja de Trabajo para listado'!$DE$153:$DG$274,MATCH($A39,'Hoja de Trabajo para listado'!$DE$153:$DE$1048576,0),MATCH((CUADRO!J$5&amp;$E39),'Hoja de Trabajo para listado'!$DE$151:$DG$151,0)),0)+IFERROR(INDEX('Hoja de Trabajo para listado'!$CD$155:$DC$1048576,MATCH($A39,'Hoja de Trabajo para listado'!$CD$155:$CD$1048576,0),MATCH((CUADRO!J$5&amp;$E39),'Hoja de Trabajo para listado'!$CD$151:$DC$151,0)),0)</f>
        <v>0</v>
      </c>
      <c r="K39" s="257">
        <f ca="1">+IFERROR(INDEX('Hoja de Trabajo para listado'!$A$155:$Z$1048576,MATCH($A39,'Hoja de Trabajo para listado'!$A$155:$A$1048576,0),MATCH((CUADRO!K$5&amp;$E39),'Hoja de Trabajo para listado'!$A$151:$Z$151,0)),0)+IFERROR(INDEX('Hoja de Trabajo para listado'!$AB$155:$BA$1048576,MATCH($A39,'Hoja de Trabajo para listado'!$AB$155:$AB$1048576,0),MATCH((CUADRO!K$5&amp;$E39),'Hoja de Trabajo para listado'!$AB$151:$BA$151,0)),0)+IFERROR(INDEX('Hoja de Trabajo para listado'!$BC$155:$CB$1048576,MATCH($A39,'Hoja de Trabajo para listado'!$BC$155:$BC$1048576,0),MATCH((CUADRO!K$5&amp;$E39),'Hoja de Trabajo para listado'!$BC$151:$CB$151,0)),0)+IFERROR(INDEX('Hoja de Trabajo para listado'!$DE$153:$DG$274,MATCH($A39,'Hoja de Trabajo para listado'!$DE$153:$DE$1048576,0),MATCH((CUADRO!K$5&amp;$E39),'Hoja de Trabajo para listado'!$DE$151:$DG$151,0)),0)+IFERROR(INDEX('Hoja de Trabajo para listado'!$CD$155:$DC$1048576,MATCH($A39,'Hoja de Trabajo para listado'!$CD$155:$CD$1048576,0),MATCH((CUADRO!K$5&amp;$E39),'Hoja de Trabajo para listado'!$CD$151:$DC$151,0)),0)</f>
        <v>0</v>
      </c>
      <c r="L39" s="257">
        <f ca="1">+IFERROR(INDEX('Hoja de Trabajo para listado'!$A$155:$Z$1048576,MATCH($A39,'Hoja de Trabajo para listado'!$A$155:$A$1048576,0),MATCH((CUADRO!L$5&amp;$E39),'Hoja de Trabajo para listado'!$A$151:$Z$151,0)),0)+IFERROR(INDEX('Hoja de Trabajo para listado'!$AB$155:$BA$1048576,MATCH($A39,'Hoja de Trabajo para listado'!$AB$155:$AB$1048576,0),MATCH((CUADRO!L$5&amp;$E39),'Hoja de Trabajo para listado'!$AB$151:$BA$151,0)),0)+IFERROR(INDEX('Hoja de Trabajo para listado'!$BC$155:$CB$1048576,MATCH($A39,'Hoja de Trabajo para listado'!$BC$155:$BC$1048576,0),MATCH((CUADRO!L$5&amp;$E39),'Hoja de Trabajo para listado'!$BC$151:$CB$151,0)),0)+IFERROR(INDEX('Hoja de Trabajo para listado'!$DE$153:$DG$274,MATCH($A39,'Hoja de Trabajo para listado'!$DE$153:$DE$1048576,0),MATCH((CUADRO!L$5&amp;$E39),'Hoja de Trabajo para listado'!$DE$151:$DG$151,0)),0)+IFERROR(INDEX('Hoja de Trabajo para listado'!$CD$155:$DC$1048576,MATCH($A39,'Hoja de Trabajo para listado'!$CD$155:$CD$1048576,0),MATCH((CUADRO!L$5&amp;$E39),'Hoja de Trabajo para listado'!$CD$151:$DC$151,0)),0)</f>
        <v>0</v>
      </c>
      <c r="M39" s="257">
        <f ca="1">+IFERROR(INDEX('Hoja de Trabajo para listado'!$A$155:$Z$1048576,MATCH($A39,'Hoja de Trabajo para listado'!$A$155:$A$1048576,0),MATCH((CUADRO!M$5&amp;$E39),'Hoja de Trabajo para listado'!$A$151:$Z$151,0)),0)+IFERROR(INDEX('Hoja de Trabajo para listado'!$AB$155:$BA$1048576,MATCH($A39,'Hoja de Trabajo para listado'!$AB$155:$AB$1048576,0),MATCH((CUADRO!M$5&amp;$E39),'Hoja de Trabajo para listado'!$AB$151:$BA$151,0)),0)+IFERROR(INDEX('Hoja de Trabajo para listado'!$BC$155:$CB$1048576,MATCH($A39,'Hoja de Trabajo para listado'!$BC$155:$BC$1048576,0),MATCH((CUADRO!M$5&amp;$E39),'Hoja de Trabajo para listado'!$BC$151:$CB$151,0)),0)+IFERROR(INDEX('Hoja de Trabajo para listado'!$DE$153:$DG$274,MATCH($A39,'Hoja de Trabajo para listado'!$DE$153:$DE$1048576,0),MATCH((CUADRO!M$5&amp;$E39),'Hoja de Trabajo para listado'!$DE$151:$DG$151,0)),0)+IFERROR(INDEX('Hoja de Trabajo para listado'!$CD$155:$DC$1048576,MATCH($A39,'Hoja de Trabajo para listado'!$CD$155:$CD$1048576,0),MATCH((CUADRO!M$5&amp;$E39),'Hoja de Trabajo para listado'!$CD$151:$DC$151,0)),0)</f>
        <v>0</v>
      </c>
      <c r="N39" s="257">
        <f ca="1">+IFERROR(INDEX('Hoja de Trabajo para listado'!$A$155:$Z$1048576,MATCH($A39,'Hoja de Trabajo para listado'!$A$155:$A$1048576,0),MATCH((CUADRO!N$5&amp;$E39),'Hoja de Trabajo para listado'!$A$151:$Z$151,0)),0)+IFERROR(INDEX('Hoja de Trabajo para listado'!$AB$155:$BA$1048576,MATCH($A39,'Hoja de Trabajo para listado'!$AB$155:$AB$1048576,0),MATCH((CUADRO!N$5&amp;$E39),'Hoja de Trabajo para listado'!$AB$151:$BA$151,0)),0)+IFERROR(INDEX('Hoja de Trabajo para listado'!$BC$155:$CB$1048576,MATCH($A39,'Hoja de Trabajo para listado'!$BC$155:$BC$1048576,0),MATCH((CUADRO!N$5&amp;$E39),'Hoja de Trabajo para listado'!$BC$151:$CB$151,0)),0)+IFERROR(INDEX('Hoja de Trabajo para listado'!$DE$153:$DG$274,MATCH($A39,'Hoja de Trabajo para listado'!$DE$153:$DE$1048576,0),MATCH((CUADRO!N$5&amp;$E39),'Hoja de Trabajo para listado'!$DE$151:$DG$151,0)),0)+IFERROR(INDEX('Hoja de Trabajo para listado'!$CD$155:$DC$1048576,MATCH($A39,'Hoja de Trabajo para listado'!$CD$155:$CD$1048576,0),MATCH((CUADRO!N$5&amp;$E39),'Hoja de Trabajo para listado'!$CD$151:$DC$151,0)),0)</f>
        <v>0</v>
      </c>
      <c r="O39" s="257">
        <f ca="1">+IFERROR(INDEX('Hoja de Trabajo para listado'!$A$155:$Z$1048576,MATCH($A39,'Hoja de Trabajo para listado'!$A$155:$A$1048576,0),MATCH((CUADRO!O$5&amp;$E39),'Hoja de Trabajo para listado'!$A$151:$Z$151,0)),0)+IFERROR(INDEX('Hoja de Trabajo para listado'!$AB$155:$BA$1048576,MATCH($A39,'Hoja de Trabajo para listado'!$AB$155:$AB$1048576,0),MATCH((CUADRO!O$5&amp;$E39),'Hoja de Trabajo para listado'!$AB$151:$BA$151,0)),0)+IFERROR(INDEX('Hoja de Trabajo para listado'!$BC$155:$CB$1048576,MATCH($A39,'Hoja de Trabajo para listado'!$BC$155:$BC$1048576,0),MATCH((CUADRO!O$5&amp;$E39),'Hoja de Trabajo para listado'!$BC$151:$CB$151,0)),0)+IFERROR(INDEX('Hoja de Trabajo para listado'!$DE$153:$DG$274,MATCH($A39,'Hoja de Trabajo para listado'!$DE$153:$DE$1048576,0),MATCH((CUADRO!O$5&amp;$E39),'Hoja de Trabajo para listado'!$DE$151:$DG$151,0)),0)+IFERROR(INDEX('Hoja de Trabajo para listado'!$CD$155:$DC$1048576,MATCH($A39,'Hoja de Trabajo para listado'!$CD$155:$CD$1048576,0),MATCH((CUADRO!O$5&amp;$E39),'Hoja de Trabajo para listado'!$CD$151:$DC$151,0)),0)</f>
        <v>0</v>
      </c>
      <c r="P39" s="257">
        <f ca="1">+IFERROR(INDEX('Hoja de Trabajo para listado'!$A$155:$Z$1048576,MATCH($A39,'Hoja de Trabajo para listado'!$A$155:$A$1048576,0),MATCH((CUADRO!P$5&amp;$E39),'Hoja de Trabajo para listado'!$A$151:$Z$151,0)),0)+IFERROR(INDEX('Hoja de Trabajo para listado'!$AB$155:$BA$1048576,MATCH($A39,'Hoja de Trabajo para listado'!$AB$155:$AB$1048576,0),MATCH((CUADRO!P$5&amp;$E39),'Hoja de Trabajo para listado'!$AB$151:$BA$151,0)),0)+IFERROR(INDEX('Hoja de Trabajo para listado'!$BC$155:$CB$1048576,MATCH($A39,'Hoja de Trabajo para listado'!$BC$155:$BC$1048576,0),MATCH((CUADRO!P$5&amp;$E39),'Hoja de Trabajo para listado'!$BC$151:$CB$151,0)),0)+IFERROR(INDEX('Hoja de Trabajo para listado'!$DE$153:$DG$274,MATCH($A39,'Hoja de Trabajo para listado'!$DE$153:$DE$1048576,0),MATCH((CUADRO!P$5&amp;$E39),'Hoja de Trabajo para listado'!$DE$151:$DG$151,0)),0)+IFERROR(INDEX('Hoja de Trabajo para listado'!$CD$155:$DC$1048576,MATCH($A39,'Hoja de Trabajo para listado'!$CD$155:$CD$1048576,0),MATCH((CUADRO!P$5&amp;$E39),'Hoja de Trabajo para listado'!$CD$151:$DC$151,0)),0)</f>
        <v>0</v>
      </c>
      <c r="Q39" s="257">
        <f ca="1">+IFERROR(INDEX('Hoja de Trabajo para listado'!$A$155:$Z$1048576,MATCH($A39,'Hoja de Trabajo para listado'!$A$155:$A$1048576,0),MATCH((CUADRO!Q$5&amp;$E39),'Hoja de Trabajo para listado'!$A$151:$Z$151,0)),0)+IFERROR(INDEX('Hoja de Trabajo para listado'!$AB$155:$BA$1048576,MATCH($A39,'Hoja de Trabajo para listado'!$AB$155:$AB$1048576,0),MATCH((CUADRO!Q$5&amp;$E39),'Hoja de Trabajo para listado'!$AB$151:$BA$151,0)),0)+IFERROR(INDEX('Hoja de Trabajo para listado'!$BC$155:$CB$1048576,MATCH($A39,'Hoja de Trabajo para listado'!$BC$155:$BC$1048576,0),MATCH((CUADRO!Q$5&amp;$E39),'Hoja de Trabajo para listado'!$BC$151:$CB$151,0)),0)+IFERROR(INDEX('Hoja de Trabajo para listado'!$DE$153:$DG$274,MATCH($A39,'Hoja de Trabajo para listado'!$DE$153:$DE$1048576,0),MATCH((CUADRO!Q$5&amp;$E39),'Hoja de Trabajo para listado'!$DE$151:$DG$151,0)),0)+IFERROR(INDEX('Hoja de Trabajo para listado'!$CD$155:$DC$1048576,MATCH($A39,'Hoja de Trabajo para listado'!$CD$155:$CD$1048576,0),MATCH((CUADRO!Q$5&amp;$E39),'Hoja de Trabajo para listado'!$CD$151:$DC$151,0)),0)</f>
        <v>0</v>
      </c>
      <c r="R39" s="257">
        <f t="shared" ca="1" si="0"/>
        <v>0</v>
      </c>
      <c r="S39" s="257">
        <f ca="1">+R38+R39</f>
        <v>0</v>
      </c>
      <c r="T39" s="257">
        <f ca="1">+S39</f>
        <v>0</v>
      </c>
      <c r="U39" s="256">
        <f t="shared" si="1"/>
        <v>2</v>
      </c>
      <c r="V39" s="362" t="str">
        <f>+VLOOKUP(A39,bd_lista!$A$3:$E$590,5,FALSE)</f>
        <v>Universidades Públicas</v>
      </c>
      <c r="W39" s="260"/>
      <c r="X39" s="254">
        <f>+VLOOKUP(A39,[2]Sheet1!$A$13:$D$744,4,FALSE)</f>
        <v>0</v>
      </c>
      <c r="Y39" s="254" t="e">
        <f>+VLOOKUP(X39,bd_lista!$A$3:$C$590,3,FALSE)</f>
        <v>#N/A</v>
      </c>
      <c r="Z39" s="258"/>
      <c r="AA39" s="259"/>
    </row>
    <row r="40" spans="1:27" ht="15" hidden="1" customHeight="1">
      <c r="A40" s="264">
        <v>142</v>
      </c>
      <c r="B40" s="306">
        <f>+A40</f>
        <v>142</v>
      </c>
      <c r="C40" s="259" t="str">
        <f>+VLOOKUP(A40,bd_lista!$A$3:$C$590,3,FALSE)</f>
        <v>Universidad Técnica de Oruro</v>
      </c>
      <c r="D40" s="259" t="str">
        <f>+C40</f>
        <v>Universidad Técnica de Oruro</v>
      </c>
      <c r="E40" s="259" t="s">
        <v>1313</v>
      </c>
      <c r="F40" s="255">
        <f ca="1">+IFERROR(INDEX('Hoja de Trabajo para listado'!$A$155:$Z$1048576,MATCH($A40,'Hoja de Trabajo para listado'!$A$155:$A$1048576,0),MATCH((CUADRO!F$5&amp;$E40),'Hoja de Trabajo para listado'!$A$151:$Z$151,0)),0)+IFERROR(INDEX('Hoja de Trabajo para listado'!$AB$155:$BA$1048576,MATCH($A40,'Hoja de Trabajo para listado'!$AB$155:$AB$1048576,0),MATCH((CUADRO!F$5&amp;$E40),'Hoja de Trabajo para listado'!$AB$151:$BA$151,0)),0)+IFERROR(INDEX('Hoja de Trabajo para listado'!$BC$155:$CB$1048576,MATCH($A40,'Hoja de Trabajo para listado'!$BC$155:$BC$1048576,0),MATCH((CUADRO!F$5&amp;$E40),'Hoja de Trabajo para listado'!$BC$151:$CB$151,0)),0)+IFERROR(INDEX('Hoja de Trabajo para listado'!$DE$153:$DG$274,MATCH($A40,'Hoja de Trabajo para listado'!$DE$153:$DE$1048576,0),MATCH((CUADRO!F$5&amp;$E40),'Hoja de Trabajo para listado'!$DE$151:$DG$151,0)),0)+IFERROR(INDEX('Hoja de Trabajo para listado'!$CD$155:$DC$1048576,MATCH($A40,'Hoja de Trabajo para listado'!$CD$155:$CD$1048576,0),MATCH((CUADRO!F$5&amp;$E40),'Hoja de Trabajo para listado'!$CD$151:$DC$151,0)),0)</f>
        <v>0</v>
      </c>
      <c r="G40" s="255">
        <f ca="1">+IFERROR(INDEX('Hoja de Trabajo para listado'!$A$155:$Z$1048576,MATCH($A40,'Hoja de Trabajo para listado'!$A$155:$A$1048576,0),MATCH((CUADRO!G$5&amp;$E40),'Hoja de Trabajo para listado'!$A$151:$Z$151,0)),0)+IFERROR(INDEX('Hoja de Trabajo para listado'!$AB$155:$BA$1048576,MATCH($A40,'Hoja de Trabajo para listado'!$AB$155:$AB$1048576,0),MATCH((CUADRO!G$5&amp;$E40),'Hoja de Trabajo para listado'!$AB$151:$BA$151,0)),0)+IFERROR(INDEX('Hoja de Trabajo para listado'!$BC$155:$CB$1048576,MATCH($A40,'Hoja de Trabajo para listado'!$BC$155:$BC$1048576,0),MATCH((CUADRO!G$5&amp;$E40),'Hoja de Trabajo para listado'!$BC$151:$CB$151,0)),0)+IFERROR(INDEX('Hoja de Trabajo para listado'!$DE$153:$DG$274,MATCH($A40,'Hoja de Trabajo para listado'!$DE$153:$DE$1048576,0),MATCH((CUADRO!G$5&amp;$E40),'Hoja de Trabajo para listado'!$DE$151:$DG$151,0)),0)+IFERROR(INDEX('Hoja de Trabajo para listado'!$CD$155:$DC$1048576,MATCH($A40,'Hoja de Trabajo para listado'!$CD$155:$CD$1048576,0),MATCH((CUADRO!G$5&amp;$E40),'Hoja de Trabajo para listado'!$CD$151:$DC$151,0)),0)</f>
        <v>0</v>
      </c>
      <c r="H40" s="255">
        <f ca="1">+IFERROR(INDEX('Hoja de Trabajo para listado'!$A$155:$Z$1048576,MATCH($A40,'Hoja de Trabajo para listado'!$A$155:$A$1048576,0),MATCH((CUADRO!H$5&amp;$E40),'Hoja de Trabajo para listado'!$A$151:$Z$151,0)),0)+IFERROR(INDEX('Hoja de Trabajo para listado'!$AB$155:$BA$1048576,MATCH($A40,'Hoja de Trabajo para listado'!$AB$155:$AB$1048576,0),MATCH((CUADRO!H$5&amp;$E40),'Hoja de Trabajo para listado'!$AB$151:$BA$151,0)),0)+IFERROR(INDEX('Hoja de Trabajo para listado'!$BC$155:$CB$1048576,MATCH($A40,'Hoja de Trabajo para listado'!$BC$155:$BC$1048576,0),MATCH((CUADRO!H$5&amp;$E40),'Hoja de Trabajo para listado'!$BC$151:$CB$151,0)),0)+IFERROR(INDEX('Hoja de Trabajo para listado'!$DE$153:$DG$274,MATCH($A40,'Hoja de Trabajo para listado'!$DE$153:$DE$1048576,0),MATCH((CUADRO!H$5&amp;$E40),'Hoja de Trabajo para listado'!$DE$151:$DG$151,0)),0)+IFERROR(INDEX('Hoja de Trabajo para listado'!$CD$155:$DC$1048576,MATCH($A40,'Hoja de Trabajo para listado'!$CD$155:$CD$1048576,0),MATCH((CUADRO!H$5&amp;$E40),'Hoja de Trabajo para listado'!$CD$151:$DC$151,0)),0)</f>
        <v>0</v>
      </c>
      <c r="I40" s="255">
        <f ca="1">+IFERROR(INDEX('Hoja de Trabajo para listado'!$A$155:$Z$1048576,MATCH($A40,'Hoja de Trabajo para listado'!$A$155:$A$1048576,0),MATCH((CUADRO!I$5&amp;$E40),'Hoja de Trabajo para listado'!$A$151:$Z$151,0)),0)+IFERROR(INDEX('Hoja de Trabajo para listado'!$AB$155:$BA$1048576,MATCH($A40,'Hoja de Trabajo para listado'!$AB$155:$AB$1048576,0),MATCH((CUADRO!I$5&amp;$E40),'Hoja de Trabajo para listado'!$AB$151:$BA$151,0)),0)+IFERROR(INDEX('Hoja de Trabajo para listado'!$BC$155:$CB$1048576,MATCH($A40,'Hoja de Trabajo para listado'!$BC$155:$BC$1048576,0),MATCH((CUADRO!I$5&amp;$E40),'Hoja de Trabajo para listado'!$BC$151:$CB$151,0)),0)+IFERROR(INDEX('Hoja de Trabajo para listado'!$DE$153:$DG$274,MATCH($A40,'Hoja de Trabajo para listado'!$DE$153:$DE$1048576,0),MATCH((CUADRO!I$5&amp;$E40),'Hoja de Trabajo para listado'!$DE$151:$DG$151,0)),0)+IFERROR(INDEX('Hoja de Trabajo para listado'!$CD$155:$DC$1048576,MATCH($A40,'Hoja de Trabajo para listado'!$CD$155:$CD$1048576,0),MATCH((CUADRO!I$5&amp;$E40),'Hoja de Trabajo para listado'!$CD$151:$DC$151,0)),0)</f>
        <v>0</v>
      </c>
      <c r="J40" s="255">
        <f ca="1">+IFERROR(INDEX('Hoja de Trabajo para listado'!$A$155:$Z$1048576,MATCH($A40,'Hoja de Trabajo para listado'!$A$155:$A$1048576,0),MATCH((CUADRO!J$5&amp;$E40),'Hoja de Trabajo para listado'!$A$151:$Z$151,0)),0)+IFERROR(INDEX('Hoja de Trabajo para listado'!$AB$155:$BA$1048576,MATCH($A40,'Hoja de Trabajo para listado'!$AB$155:$AB$1048576,0),MATCH((CUADRO!J$5&amp;$E40),'Hoja de Trabajo para listado'!$AB$151:$BA$151,0)),0)+IFERROR(INDEX('Hoja de Trabajo para listado'!$BC$155:$CB$1048576,MATCH($A40,'Hoja de Trabajo para listado'!$BC$155:$BC$1048576,0),MATCH((CUADRO!J$5&amp;$E40),'Hoja de Trabajo para listado'!$BC$151:$CB$151,0)),0)+IFERROR(INDEX('Hoja de Trabajo para listado'!$DE$153:$DG$274,MATCH($A40,'Hoja de Trabajo para listado'!$DE$153:$DE$1048576,0),MATCH((CUADRO!J$5&amp;$E40),'Hoja de Trabajo para listado'!$DE$151:$DG$151,0)),0)+IFERROR(INDEX('Hoja de Trabajo para listado'!$CD$155:$DC$1048576,MATCH($A40,'Hoja de Trabajo para listado'!$CD$155:$CD$1048576,0),MATCH((CUADRO!J$5&amp;$E40),'Hoja de Trabajo para listado'!$CD$151:$DC$151,0)),0)</f>
        <v>0</v>
      </c>
      <c r="K40" s="255">
        <f ca="1">+IFERROR(INDEX('Hoja de Trabajo para listado'!$A$155:$Z$1048576,MATCH($A40,'Hoja de Trabajo para listado'!$A$155:$A$1048576,0),MATCH((CUADRO!K$5&amp;$E40),'Hoja de Trabajo para listado'!$A$151:$Z$151,0)),0)+IFERROR(INDEX('Hoja de Trabajo para listado'!$AB$155:$BA$1048576,MATCH($A40,'Hoja de Trabajo para listado'!$AB$155:$AB$1048576,0),MATCH((CUADRO!K$5&amp;$E40),'Hoja de Trabajo para listado'!$AB$151:$BA$151,0)),0)+IFERROR(INDEX('Hoja de Trabajo para listado'!$BC$155:$CB$1048576,MATCH($A40,'Hoja de Trabajo para listado'!$BC$155:$BC$1048576,0),MATCH((CUADRO!K$5&amp;$E40),'Hoja de Trabajo para listado'!$BC$151:$CB$151,0)),0)+IFERROR(INDEX('Hoja de Trabajo para listado'!$DE$153:$DG$274,MATCH($A40,'Hoja de Trabajo para listado'!$DE$153:$DE$1048576,0),MATCH((CUADRO!K$5&amp;$E40),'Hoja de Trabajo para listado'!$DE$151:$DG$151,0)),0)+IFERROR(INDEX('Hoja de Trabajo para listado'!$CD$155:$DC$1048576,MATCH($A40,'Hoja de Trabajo para listado'!$CD$155:$CD$1048576,0),MATCH((CUADRO!K$5&amp;$E40),'Hoja de Trabajo para listado'!$CD$151:$DC$151,0)),0)</f>
        <v>0</v>
      </c>
      <c r="L40" s="255">
        <f ca="1">+IFERROR(INDEX('Hoja de Trabajo para listado'!$A$155:$Z$1048576,MATCH($A40,'Hoja de Trabajo para listado'!$A$155:$A$1048576,0),MATCH((CUADRO!L$5&amp;$E40),'Hoja de Trabajo para listado'!$A$151:$Z$151,0)),0)+IFERROR(INDEX('Hoja de Trabajo para listado'!$AB$155:$BA$1048576,MATCH($A40,'Hoja de Trabajo para listado'!$AB$155:$AB$1048576,0),MATCH((CUADRO!L$5&amp;$E40),'Hoja de Trabajo para listado'!$AB$151:$BA$151,0)),0)+IFERROR(INDEX('Hoja de Trabajo para listado'!$BC$155:$CB$1048576,MATCH($A40,'Hoja de Trabajo para listado'!$BC$155:$BC$1048576,0),MATCH((CUADRO!L$5&amp;$E40),'Hoja de Trabajo para listado'!$BC$151:$CB$151,0)),0)+IFERROR(INDEX('Hoja de Trabajo para listado'!$DE$153:$DG$274,MATCH($A40,'Hoja de Trabajo para listado'!$DE$153:$DE$1048576,0),MATCH((CUADRO!L$5&amp;$E40),'Hoja de Trabajo para listado'!$DE$151:$DG$151,0)),0)+IFERROR(INDEX('Hoja de Trabajo para listado'!$CD$155:$DC$1048576,MATCH($A40,'Hoja de Trabajo para listado'!$CD$155:$CD$1048576,0),MATCH((CUADRO!L$5&amp;$E40),'Hoja de Trabajo para listado'!$CD$151:$DC$151,0)),0)</f>
        <v>0</v>
      </c>
      <c r="M40" s="255">
        <f ca="1">+IFERROR(INDEX('Hoja de Trabajo para listado'!$A$155:$Z$1048576,MATCH($A40,'Hoja de Trabajo para listado'!$A$155:$A$1048576,0),MATCH((CUADRO!M$5&amp;$E40),'Hoja de Trabajo para listado'!$A$151:$Z$151,0)),0)+IFERROR(INDEX('Hoja de Trabajo para listado'!$AB$155:$BA$1048576,MATCH($A40,'Hoja de Trabajo para listado'!$AB$155:$AB$1048576,0),MATCH((CUADRO!M$5&amp;$E40),'Hoja de Trabajo para listado'!$AB$151:$BA$151,0)),0)+IFERROR(INDEX('Hoja de Trabajo para listado'!$BC$155:$CB$1048576,MATCH($A40,'Hoja de Trabajo para listado'!$BC$155:$BC$1048576,0),MATCH((CUADRO!M$5&amp;$E40),'Hoja de Trabajo para listado'!$BC$151:$CB$151,0)),0)+IFERROR(INDEX('Hoja de Trabajo para listado'!$DE$153:$DG$274,MATCH($A40,'Hoja de Trabajo para listado'!$DE$153:$DE$1048576,0),MATCH((CUADRO!M$5&amp;$E40),'Hoja de Trabajo para listado'!$DE$151:$DG$151,0)),0)+IFERROR(INDEX('Hoja de Trabajo para listado'!$CD$155:$DC$1048576,MATCH($A40,'Hoja de Trabajo para listado'!$CD$155:$CD$1048576,0),MATCH((CUADRO!M$5&amp;$E40),'Hoja de Trabajo para listado'!$CD$151:$DC$151,0)),0)</f>
        <v>0</v>
      </c>
      <c r="N40" s="255">
        <f ca="1">+IFERROR(INDEX('Hoja de Trabajo para listado'!$A$155:$Z$1048576,MATCH($A40,'Hoja de Trabajo para listado'!$A$155:$A$1048576,0),MATCH((CUADRO!N$5&amp;$E40),'Hoja de Trabajo para listado'!$A$151:$Z$151,0)),0)+IFERROR(INDEX('Hoja de Trabajo para listado'!$AB$155:$BA$1048576,MATCH($A40,'Hoja de Trabajo para listado'!$AB$155:$AB$1048576,0),MATCH((CUADRO!N$5&amp;$E40),'Hoja de Trabajo para listado'!$AB$151:$BA$151,0)),0)+IFERROR(INDEX('Hoja de Trabajo para listado'!$BC$155:$CB$1048576,MATCH($A40,'Hoja de Trabajo para listado'!$BC$155:$BC$1048576,0),MATCH((CUADRO!N$5&amp;$E40),'Hoja de Trabajo para listado'!$BC$151:$CB$151,0)),0)+IFERROR(INDEX('Hoja de Trabajo para listado'!$DE$153:$DG$274,MATCH($A40,'Hoja de Trabajo para listado'!$DE$153:$DE$1048576,0),MATCH((CUADRO!N$5&amp;$E40),'Hoja de Trabajo para listado'!$DE$151:$DG$151,0)),0)+IFERROR(INDEX('Hoja de Trabajo para listado'!$CD$155:$DC$1048576,MATCH($A40,'Hoja de Trabajo para listado'!$CD$155:$CD$1048576,0),MATCH((CUADRO!N$5&amp;$E40),'Hoja de Trabajo para listado'!$CD$151:$DC$151,0)),0)</f>
        <v>0</v>
      </c>
      <c r="O40" s="255">
        <f ca="1">+IFERROR(INDEX('Hoja de Trabajo para listado'!$A$155:$Z$1048576,MATCH($A40,'Hoja de Trabajo para listado'!$A$155:$A$1048576,0),MATCH((CUADRO!O$5&amp;$E40),'Hoja de Trabajo para listado'!$A$151:$Z$151,0)),0)+IFERROR(INDEX('Hoja de Trabajo para listado'!$AB$155:$BA$1048576,MATCH($A40,'Hoja de Trabajo para listado'!$AB$155:$AB$1048576,0),MATCH((CUADRO!O$5&amp;$E40),'Hoja de Trabajo para listado'!$AB$151:$BA$151,0)),0)+IFERROR(INDEX('Hoja de Trabajo para listado'!$BC$155:$CB$1048576,MATCH($A40,'Hoja de Trabajo para listado'!$BC$155:$BC$1048576,0),MATCH((CUADRO!O$5&amp;$E40),'Hoja de Trabajo para listado'!$BC$151:$CB$151,0)),0)+IFERROR(INDEX('Hoja de Trabajo para listado'!$DE$153:$DG$274,MATCH($A40,'Hoja de Trabajo para listado'!$DE$153:$DE$1048576,0),MATCH((CUADRO!O$5&amp;$E40),'Hoja de Trabajo para listado'!$DE$151:$DG$151,0)),0)+IFERROR(INDEX('Hoja de Trabajo para listado'!$CD$155:$DC$1048576,MATCH($A40,'Hoja de Trabajo para listado'!$CD$155:$CD$1048576,0),MATCH((CUADRO!O$5&amp;$E40),'Hoja de Trabajo para listado'!$CD$151:$DC$151,0)),0)</f>
        <v>0</v>
      </c>
      <c r="P40" s="255">
        <f ca="1">+IFERROR(INDEX('Hoja de Trabajo para listado'!$A$155:$Z$1048576,MATCH($A40,'Hoja de Trabajo para listado'!$A$155:$A$1048576,0),MATCH((CUADRO!P$5&amp;$E40),'Hoja de Trabajo para listado'!$A$151:$Z$151,0)),0)+IFERROR(INDEX('Hoja de Trabajo para listado'!$AB$155:$BA$1048576,MATCH($A40,'Hoja de Trabajo para listado'!$AB$155:$AB$1048576,0),MATCH((CUADRO!P$5&amp;$E40),'Hoja de Trabajo para listado'!$AB$151:$BA$151,0)),0)+IFERROR(INDEX('Hoja de Trabajo para listado'!$BC$155:$CB$1048576,MATCH($A40,'Hoja de Trabajo para listado'!$BC$155:$BC$1048576,0),MATCH((CUADRO!P$5&amp;$E40),'Hoja de Trabajo para listado'!$BC$151:$CB$151,0)),0)+IFERROR(INDEX('Hoja de Trabajo para listado'!$DE$153:$DG$274,MATCH($A40,'Hoja de Trabajo para listado'!$DE$153:$DE$1048576,0),MATCH((CUADRO!P$5&amp;$E40),'Hoja de Trabajo para listado'!$DE$151:$DG$151,0)),0)+IFERROR(INDEX('Hoja de Trabajo para listado'!$CD$155:$DC$1048576,MATCH($A40,'Hoja de Trabajo para listado'!$CD$155:$CD$1048576,0),MATCH((CUADRO!P$5&amp;$E40),'Hoja de Trabajo para listado'!$CD$151:$DC$151,0)),0)</f>
        <v>0</v>
      </c>
      <c r="Q40" s="255">
        <f ca="1">+IFERROR(INDEX('Hoja de Trabajo para listado'!$A$155:$Z$1048576,MATCH($A40,'Hoja de Trabajo para listado'!$A$155:$A$1048576,0),MATCH((CUADRO!Q$5&amp;$E40),'Hoja de Trabajo para listado'!$A$151:$Z$151,0)),0)+IFERROR(INDEX('Hoja de Trabajo para listado'!$AB$155:$BA$1048576,MATCH($A40,'Hoja de Trabajo para listado'!$AB$155:$AB$1048576,0),MATCH((CUADRO!Q$5&amp;$E40),'Hoja de Trabajo para listado'!$AB$151:$BA$151,0)),0)+IFERROR(INDEX('Hoja de Trabajo para listado'!$BC$155:$CB$1048576,MATCH($A40,'Hoja de Trabajo para listado'!$BC$155:$BC$1048576,0),MATCH((CUADRO!Q$5&amp;$E40),'Hoja de Trabajo para listado'!$BC$151:$CB$151,0)),0)+IFERROR(INDEX('Hoja de Trabajo para listado'!$DE$153:$DG$274,MATCH($A40,'Hoja de Trabajo para listado'!$DE$153:$DE$1048576,0),MATCH((CUADRO!Q$5&amp;$E40),'Hoja de Trabajo para listado'!$DE$151:$DG$151,0)),0)+IFERROR(INDEX('Hoja de Trabajo para listado'!$CD$155:$DC$1048576,MATCH($A40,'Hoja de Trabajo para listado'!$CD$155:$CD$1048576,0),MATCH((CUADRO!Q$5&amp;$E40),'Hoja de Trabajo para listado'!$CD$151:$DC$151,0)),0)</f>
        <v>0</v>
      </c>
      <c r="R40" s="255">
        <f t="shared" ca="1" si="0"/>
        <v>0</v>
      </c>
      <c r="S40" s="255"/>
      <c r="T40" s="255">
        <f ca="1">+T41</f>
        <v>0</v>
      </c>
      <c r="U40" s="254">
        <f t="shared" si="1"/>
        <v>1</v>
      </c>
      <c r="V40" s="362" t="str">
        <f>+VLOOKUP(A40,bd_lista!$A$3:$E$590,5,FALSE)</f>
        <v>Universidades Públicas</v>
      </c>
      <c r="W40" s="272" t="str">
        <f>+V40</f>
        <v>Universidades Públicas</v>
      </c>
      <c r="X40" s="254">
        <f>+VLOOKUP(A40,[2]Sheet1!$A$13:$D$744,4,FALSE)</f>
        <v>0</v>
      </c>
      <c r="Y40" s="254" t="e">
        <f>+VLOOKUP(X40,bd_lista!$A$3:$C$590,3,FALSE)</f>
        <v>#N/A</v>
      </c>
      <c r="Z40" s="258">
        <f>+X40</f>
        <v>0</v>
      </c>
      <c r="AA40" s="259" t="e">
        <f>+Y40</f>
        <v>#N/A</v>
      </c>
    </row>
    <row r="41" spans="1:27" ht="15" hidden="1" customHeight="1">
      <c r="A41" s="32">
        <v>142</v>
      </c>
      <c r="B41" s="307"/>
      <c r="C41" s="362" t="str">
        <f>+VLOOKUP(A41,bd_lista!$A$3:$C$590,3,FALSE)</f>
        <v>Universidad Técnica de Oruro</v>
      </c>
      <c r="D41" s="362"/>
      <c r="E41" s="362" t="s">
        <v>1314</v>
      </c>
      <c r="F41" s="257">
        <f ca="1">+IFERROR(INDEX('Hoja de Trabajo para listado'!$A$155:$Z$1048576,MATCH($A41,'Hoja de Trabajo para listado'!$A$155:$A$1048576,0),MATCH((CUADRO!F$5&amp;$E41),'Hoja de Trabajo para listado'!$A$151:$Z$151,0)),0)+IFERROR(INDEX('Hoja de Trabajo para listado'!$AB$155:$BA$1048576,MATCH($A41,'Hoja de Trabajo para listado'!$AB$155:$AB$1048576,0),MATCH((CUADRO!F$5&amp;$E41),'Hoja de Trabajo para listado'!$AB$151:$BA$151,0)),0)+IFERROR(INDEX('Hoja de Trabajo para listado'!$BC$155:$CB$1048576,MATCH($A41,'Hoja de Trabajo para listado'!$BC$155:$BC$1048576,0),MATCH((CUADRO!F$5&amp;$E41),'Hoja de Trabajo para listado'!$BC$151:$CB$151,0)),0)+IFERROR(INDEX('Hoja de Trabajo para listado'!$DE$153:$DG$274,MATCH($A41,'Hoja de Trabajo para listado'!$DE$153:$DE$1048576,0),MATCH((CUADRO!F$5&amp;$E41),'Hoja de Trabajo para listado'!$DE$151:$DG$151,0)),0)+IFERROR(INDEX('Hoja de Trabajo para listado'!$CD$155:$DC$1048576,MATCH($A41,'Hoja de Trabajo para listado'!$CD$155:$CD$1048576,0),MATCH((CUADRO!F$5&amp;$E41),'Hoja de Trabajo para listado'!$CD$151:$DC$151,0)),0)</f>
        <v>0</v>
      </c>
      <c r="G41" s="257">
        <f ca="1">+IFERROR(INDEX('Hoja de Trabajo para listado'!$A$155:$Z$1048576,MATCH($A41,'Hoja de Trabajo para listado'!$A$155:$A$1048576,0),MATCH((CUADRO!G$5&amp;$E41),'Hoja de Trabajo para listado'!$A$151:$Z$151,0)),0)+IFERROR(INDEX('Hoja de Trabajo para listado'!$AB$155:$BA$1048576,MATCH($A41,'Hoja de Trabajo para listado'!$AB$155:$AB$1048576,0),MATCH((CUADRO!G$5&amp;$E41),'Hoja de Trabajo para listado'!$AB$151:$BA$151,0)),0)+IFERROR(INDEX('Hoja de Trabajo para listado'!$BC$155:$CB$1048576,MATCH($A41,'Hoja de Trabajo para listado'!$BC$155:$BC$1048576,0),MATCH((CUADRO!G$5&amp;$E41),'Hoja de Trabajo para listado'!$BC$151:$CB$151,0)),0)+IFERROR(INDEX('Hoja de Trabajo para listado'!$DE$153:$DG$274,MATCH($A41,'Hoja de Trabajo para listado'!$DE$153:$DE$1048576,0),MATCH((CUADRO!G$5&amp;$E41),'Hoja de Trabajo para listado'!$DE$151:$DG$151,0)),0)+IFERROR(INDEX('Hoja de Trabajo para listado'!$CD$155:$DC$1048576,MATCH($A41,'Hoja de Trabajo para listado'!$CD$155:$CD$1048576,0),MATCH((CUADRO!G$5&amp;$E41),'Hoja de Trabajo para listado'!$CD$151:$DC$151,0)),0)</f>
        <v>0</v>
      </c>
      <c r="H41" s="257">
        <f ca="1">+IFERROR(INDEX('Hoja de Trabajo para listado'!$A$155:$Z$1048576,MATCH($A41,'Hoja de Trabajo para listado'!$A$155:$A$1048576,0),MATCH((CUADRO!H$5&amp;$E41),'Hoja de Trabajo para listado'!$A$151:$Z$151,0)),0)+IFERROR(INDEX('Hoja de Trabajo para listado'!$AB$155:$BA$1048576,MATCH($A41,'Hoja de Trabajo para listado'!$AB$155:$AB$1048576,0),MATCH((CUADRO!H$5&amp;$E41),'Hoja de Trabajo para listado'!$AB$151:$BA$151,0)),0)+IFERROR(INDEX('Hoja de Trabajo para listado'!$BC$155:$CB$1048576,MATCH($A41,'Hoja de Trabajo para listado'!$BC$155:$BC$1048576,0),MATCH((CUADRO!H$5&amp;$E41),'Hoja de Trabajo para listado'!$BC$151:$CB$151,0)),0)+IFERROR(INDEX('Hoja de Trabajo para listado'!$DE$153:$DG$274,MATCH($A41,'Hoja de Trabajo para listado'!$DE$153:$DE$1048576,0),MATCH((CUADRO!H$5&amp;$E41),'Hoja de Trabajo para listado'!$DE$151:$DG$151,0)),0)+IFERROR(INDEX('Hoja de Trabajo para listado'!$CD$155:$DC$1048576,MATCH($A41,'Hoja de Trabajo para listado'!$CD$155:$CD$1048576,0),MATCH((CUADRO!H$5&amp;$E41),'Hoja de Trabajo para listado'!$CD$151:$DC$151,0)),0)</f>
        <v>0</v>
      </c>
      <c r="I41" s="257">
        <f ca="1">+IFERROR(INDEX('Hoja de Trabajo para listado'!$A$155:$Z$1048576,MATCH($A41,'Hoja de Trabajo para listado'!$A$155:$A$1048576,0),MATCH((CUADRO!I$5&amp;$E41),'Hoja de Trabajo para listado'!$A$151:$Z$151,0)),0)+IFERROR(INDEX('Hoja de Trabajo para listado'!$AB$155:$BA$1048576,MATCH($A41,'Hoja de Trabajo para listado'!$AB$155:$AB$1048576,0),MATCH((CUADRO!I$5&amp;$E41),'Hoja de Trabajo para listado'!$AB$151:$BA$151,0)),0)+IFERROR(INDEX('Hoja de Trabajo para listado'!$BC$155:$CB$1048576,MATCH($A41,'Hoja de Trabajo para listado'!$BC$155:$BC$1048576,0),MATCH((CUADRO!I$5&amp;$E41),'Hoja de Trabajo para listado'!$BC$151:$CB$151,0)),0)+IFERROR(INDEX('Hoja de Trabajo para listado'!$DE$153:$DG$274,MATCH($A41,'Hoja de Trabajo para listado'!$DE$153:$DE$1048576,0),MATCH((CUADRO!I$5&amp;$E41),'Hoja de Trabajo para listado'!$DE$151:$DG$151,0)),0)+IFERROR(INDEX('Hoja de Trabajo para listado'!$CD$155:$DC$1048576,MATCH($A41,'Hoja de Trabajo para listado'!$CD$155:$CD$1048576,0),MATCH((CUADRO!I$5&amp;$E41),'Hoja de Trabajo para listado'!$CD$151:$DC$151,0)),0)</f>
        <v>0</v>
      </c>
      <c r="J41" s="257">
        <f ca="1">+IFERROR(INDEX('Hoja de Trabajo para listado'!$A$155:$Z$1048576,MATCH($A41,'Hoja de Trabajo para listado'!$A$155:$A$1048576,0),MATCH((CUADRO!J$5&amp;$E41),'Hoja de Trabajo para listado'!$A$151:$Z$151,0)),0)+IFERROR(INDEX('Hoja de Trabajo para listado'!$AB$155:$BA$1048576,MATCH($A41,'Hoja de Trabajo para listado'!$AB$155:$AB$1048576,0),MATCH((CUADRO!J$5&amp;$E41),'Hoja de Trabajo para listado'!$AB$151:$BA$151,0)),0)+IFERROR(INDEX('Hoja de Trabajo para listado'!$BC$155:$CB$1048576,MATCH($A41,'Hoja de Trabajo para listado'!$BC$155:$BC$1048576,0),MATCH((CUADRO!J$5&amp;$E41),'Hoja de Trabajo para listado'!$BC$151:$CB$151,0)),0)+IFERROR(INDEX('Hoja de Trabajo para listado'!$DE$153:$DG$274,MATCH($A41,'Hoja de Trabajo para listado'!$DE$153:$DE$1048576,0),MATCH((CUADRO!J$5&amp;$E41),'Hoja de Trabajo para listado'!$DE$151:$DG$151,0)),0)+IFERROR(INDEX('Hoja de Trabajo para listado'!$CD$155:$DC$1048576,MATCH($A41,'Hoja de Trabajo para listado'!$CD$155:$CD$1048576,0),MATCH((CUADRO!J$5&amp;$E41),'Hoja de Trabajo para listado'!$CD$151:$DC$151,0)),0)</f>
        <v>0</v>
      </c>
      <c r="K41" s="257">
        <f ca="1">+IFERROR(INDEX('Hoja de Trabajo para listado'!$A$155:$Z$1048576,MATCH($A41,'Hoja de Trabajo para listado'!$A$155:$A$1048576,0),MATCH((CUADRO!K$5&amp;$E41),'Hoja de Trabajo para listado'!$A$151:$Z$151,0)),0)+IFERROR(INDEX('Hoja de Trabajo para listado'!$AB$155:$BA$1048576,MATCH($A41,'Hoja de Trabajo para listado'!$AB$155:$AB$1048576,0),MATCH((CUADRO!K$5&amp;$E41),'Hoja de Trabajo para listado'!$AB$151:$BA$151,0)),0)+IFERROR(INDEX('Hoja de Trabajo para listado'!$BC$155:$CB$1048576,MATCH($A41,'Hoja de Trabajo para listado'!$BC$155:$BC$1048576,0),MATCH((CUADRO!K$5&amp;$E41),'Hoja de Trabajo para listado'!$BC$151:$CB$151,0)),0)+IFERROR(INDEX('Hoja de Trabajo para listado'!$DE$153:$DG$274,MATCH($A41,'Hoja de Trabajo para listado'!$DE$153:$DE$1048576,0),MATCH((CUADRO!K$5&amp;$E41),'Hoja de Trabajo para listado'!$DE$151:$DG$151,0)),0)+IFERROR(INDEX('Hoja de Trabajo para listado'!$CD$155:$DC$1048576,MATCH($A41,'Hoja de Trabajo para listado'!$CD$155:$CD$1048576,0),MATCH((CUADRO!K$5&amp;$E41),'Hoja de Trabajo para listado'!$CD$151:$DC$151,0)),0)</f>
        <v>0</v>
      </c>
      <c r="L41" s="257">
        <f ca="1">+IFERROR(INDEX('Hoja de Trabajo para listado'!$A$155:$Z$1048576,MATCH($A41,'Hoja de Trabajo para listado'!$A$155:$A$1048576,0),MATCH((CUADRO!L$5&amp;$E41),'Hoja de Trabajo para listado'!$A$151:$Z$151,0)),0)+IFERROR(INDEX('Hoja de Trabajo para listado'!$AB$155:$BA$1048576,MATCH($A41,'Hoja de Trabajo para listado'!$AB$155:$AB$1048576,0),MATCH((CUADRO!L$5&amp;$E41),'Hoja de Trabajo para listado'!$AB$151:$BA$151,0)),0)+IFERROR(INDEX('Hoja de Trabajo para listado'!$BC$155:$CB$1048576,MATCH($A41,'Hoja de Trabajo para listado'!$BC$155:$BC$1048576,0),MATCH((CUADRO!L$5&amp;$E41),'Hoja de Trabajo para listado'!$BC$151:$CB$151,0)),0)+IFERROR(INDEX('Hoja de Trabajo para listado'!$DE$153:$DG$274,MATCH($A41,'Hoja de Trabajo para listado'!$DE$153:$DE$1048576,0),MATCH((CUADRO!L$5&amp;$E41),'Hoja de Trabajo para listado'!$DE$151:$DG$151,0)),0)+IFERROR(INDEX('Hoja de Trabajo para listado'!$CD$155:$DC$1048576,MATCH($A41,'Hoja de Trabajo para listado'!$CD$155:$CD$1048576,0),MATCH((CUADRO!L$5&amp;$E41),'Hoja de Trabajo para listado'!$CD$151:$DC$151,0)),0)</f>
        <v>0</v>
      </c>
      <c r="M41" s="257">
        <f ca="1">+IFERROR(INDEX('Hoja de Trabajo para listado'!$A$155:$Z$1048576,MATCH($A41,'Hoja de Trabajo para listado'!$A$155:$A$1048576,0),MATCH((CUADRO!M$5&amp;$E41),'Hoja de Trabajo para listado'!$A$151:$Z$151,0)),0)+IFERROR(INDEX('Hoja de Trabajo para listado'!$AB$155:$BA$1048576,MATCH($A41,'Hoja de Trabajo para listado'!$AB$155:$AB$1048576,0),MATCH((CUADRO!M$5&amp;$E41),'Hoja de Trabajo para listado'!$AB$151:$BA$151,0)),0)+IFERROR(INDEX('Hoja de Trabajo para listado'!$BC$155:$CB$1048576,MATCH($A41,'Hoja de Trabajo para listado'!$BC$155:$BC$1048576,0),MATCH((CUADRO!M$5&amp;$E41),'Hoja de Trabajo para listado'!$BC$151:$CB$151,0)),0)+IFERROR(INDEX('Hoja de Trabajo para listado'!$DE$153:$DG$274,MATCH($A41,'Hoja de Trabajo para listado'!$DE$153:$DE$1048576,0),MATCH((CUADRO!M$5&amp;$E41),'Hoja de Trabajo para listado'!$DE$151:$DG$151,0)),0)+IFERROR(INDEX('Hoja de Trabajo para listado'!$CD$155:$DC$1048576,MATCH($A41,'Hoja de Trabajo para listado'!$CD$155:$CD$1048576,0),MATCH((CUADRO!M$5&amp;$E41),'Hoja de Trabajo para listado'!$CD$151:$DC$151,0)),0)</f>
        <v>0</v>
      </c>
      <c r="N41" s="257">
        <f ca="1">+IFERROR(INDEX('Hoja de Trabajo para listado'!$A$155:$Z$1048576,MATCH($A41,'Hoja de Trabajo para listado'!$A$155:$A$1048576,0),MATCH((CUADRO!N$5&amp;$E41),'Hoja de Trabajo para listado'!$A$151:$Z$151,0)),0)+IFERROR(INDEX('Hoja de Trabajo para listado'!$AB$155:$BA$1048576,MATCH($A41,'Hoja de Trabajo para listado'!$AB$155:$AB$1048576,0),MATCH((CUADRO!N$5&amp;$E41),'Hoja de Trabajo para listado'!$AB$151:$BA$151,0)),0)+IFERROR(INDEX('Hoja de Trabajo para listado'!$BC$155:$CB$1048576,MATCH($A41,'Hoja de Trabajo para listado'!$BC$155:$BC$1048576,0),MATCH((CUADRO!N$5&amp;$E41),'Hoja de Trabajo para listado'!$BC$151:$CB$151,0)),0)+IFERROR(INDEX('Hoja de Trabajo para listado'!$DE$153:$DG$274,MATCH($A41,'Hoja de Trabajo para listado'!$DE$153:$DE$1048576,0),MATCH((CUADRO!N$5&amp;$E41),'Hoja de Trabajo para listado'!$DE$151:$DG$151,0)),0)+IFERROR(INDEX('Hoja de Trabajo para listado'!$CD$155:$DC$1048576,MATCH($A41,'Hoja de Trabajo para listado'!$CD$155:$CD$1048576,0),MATCH((CUADRO!N$5&amp;$E41),'Hoja de Trabajo para listado'!$CD$151:$DC$151,0)),0)</f>
        <v>0</v>
      </c>
      <c r="O41" s="257">
        <f ca="1">+IFERROR(INDEX('Hoja de Trabajo para listado'!$A$155:$Z$1048576,MATCH($A41,'Hoja de Trabajo para listado'!$A$155:$A$1048576,0),MATCH((CUADRO!O$5&amp;$E41),'Hoja de Trabajo para listado'!$A$151:$Z$151,0)),0)+IFERROR(INDEX('Hoja de Trabajo para listado'!$AB$155:$BA$1048576,MATCH($A41,'Hoja de Trabajo para listado'!$AB$155:$AB$1048576,0),MATCH((CUADRO!O$5&amp;$E41),'Hoja de Trabajo para listado'!$AB$151:$BA$151,0)),0)+IFERROR(INDEX('Hoja de Trabajo para listado'!$BC$155:$CB$1048576,MATCH($A41,'Hoja de Trabajo para listado'!$BC$155:$BC$1048576,0),MATCH((CUADRO!O$5&amp;$E41),'Hoja de Trabajo para listado'!$BC$151:$CB$151,0)),0)+IFERROR(INDEX('Hoja de Trabajo para listado'!$DE$153:$DG$274,MATCH($A41,'Hoja de Trabajo para listado'!$DE$153:$DE$1048576,0),MATCH((CUADRO!O$5&amp;$E41),'Hoja de Trabajo para listado'!$DE$151:$DG$151,0)),0)+IFERROR(INDEX('Hoja de Trabajo para listado'!$CD$155:$DC$1048576,MATCH($A41,'Hoja de Trabajo para listado'!$CD$155:$CD$1048576,0),MATCH((CUADRO!O$5&amp;$E41),'Hoja de Trabajo para listado'!$CD$151:$DC$151,0)),0)</f>
        <v>0</v>
      </c>
      <c r="P41" s="257">
        <f ca="1">+IFERROR(INDEX('Hoja de Trabajo para listado'!$A$155:$Z$1048576,MATCH($A41,'Hoja de Trabajo para listado'!$A$155:$A$1048576,0),MATCH((CUADRO!P$5&amp;$E41),'Hoja de Trabajo para listado'!$A$151:$Z$151,0)),0)+IFERROR(INDEX('Hoja de Trabajo para listado'!$AB$155:$BA$1048576,MATCH($A41,'Hoja de Trabajo para listado'!$AB$155:$AB$1048576,0),MATCH((CUADRO!P$5&amp;$E41),'Hoja de Trabajo para listado'!$AB$151:$BA$151,0)),0)+IFERROR(INDEX('Hoja de Trabajo para listado'!$BC$155:$CB$1048576,MATCH($A41,'Hoja de Trabajo para listado'!$BC$155:$BC$1048576,0),MATCH((CUADRO!P$5&amp;$E41),'Hoja de Trabajo para listado'!$BC$151:$CB$151,0)),0)+IFERROR(INDEX('Hoja de Trabajo para listado'!$DE$153:$DG$274,MATCH($A41,'Hoja de Trabajo para listado'!$DE$153:$DE$1048576,0),MATCH((CUADRO!P$5&amp;$E41),'Hoja de Trabajo para listado'!$DE$151:$DG$151,0)),0)+IFERROR(INDEX('Hoja de Trabajo para listado'!$CD$155:$DC$1048576,MATCH($A41,'Hoja de Trabajo para listado'!$CD$155:$CD$1048576,0),MATCH((CUADRO!P$5&amp;$E41),'Hoja de Trabajo para listado'!$CD$151:$DC$151,0)),0)</f>
        <v>0</v>
      </c>
      <c r="Q41" s="257">
        <f ca="1">+IFERROR(INDEX('Hoja de Trabajo para listado'!$A$155:$Z$1048576,MATCH($A41,'Hoja de Trabajo para listado'!$A$155:$A$1048576,0),MATCH((CUADRO!Q$5&amp;$E41),'Hoja de Trabajo para listado'!$A$151:$Z$151,0)),0)+IFERROR(INDEX('Hoja de Trabajo para listado'!$AB$155:$BA$1048576,MATCH($A41,'Hoja de Trabajo para listado'!$AB$155:$AB$1048576,0),MATCH((CUADRO!Q$5&amp;$E41),'Hoja de Trabajo para listado'!$AB$151:$BA$151,0)),0)+IFERROR(INDEX('Hoja de Trabajo para listado'!$BC$155:$CB$1048576,MATCH($A41,'Hoja de Trabajo para listado'!$BC$155:$BC$1048576,0),MATCH((CUADRO!Q$5&amp;$E41),'Hoja de Trabajo para listado'!$BC$151:$CB$151,0)),0)+IFERROR(INDEX('Hoja de Trabajo para listado'!$DE$153:$DG$274,MATCH($A41,'Hoja de Trabajo para listado'!$DE$153:$DE$1048576,0),MATCH((CUADRO!Q$5&amp;$E41),'Hoja de Trabajo para listado'!$DE$151:$DG$151,0)),0)+IFERROR(INDEX('Hoja de Trabajo para listado'!$CD$155:$DC$1048576,MATCH($A41,'Hoja de Trabajo para listado'!$CD$155:$CD$1048576,0),MATCH((CUADRO!Q$5&amp;$E41),'Hoja de Trabajo para listado'!$CD$151:$DC$151,0)),0)</f>
        <v>0</v>
      </c>
      <c r="R41" s="257">
        <f t="shared" ca="1" si="0"/>
        <v>0</v>
      </c>
      <c r="S41" s="257">
        <f ca="1">+R40+R41</f>
        <v>0</v>
      </c>
      <c r="T41" s="257">
        <f ca="1">+S41</f>
        <v>0</v>
      </c>
      <c r="U41" s="256">
        <f t="shared" si="1"/>
        <v>2</v>
      </c>
      <c r="V41" s="362" t="str">
        <f>+VLOOKUP(A41,bd_lista!$A$3:$E$590,5,FALSE)</f>
        <v>Universidades Públicas</v>
      </c>
      <c r="W41" s="260"/>
      <c r="X41" s="254">
        <f>+VLOOKUP(A41,[2]Sheet1!$A$13:$D$744,4,FALSE)</f>
        <v>0</v>
      </c>
      <c r="Y41" s="254" t="e">
        <f>+VLOOKUP(X41,bd_lista!$A$3:$C$590,3,FALSE)</f>
        <v>#N/A</v>
      </c>
      <c r="Z41" s="258"/>
      <c r="AA41" s="259"/>
    </row>
    <row r="42" spans="1:27" ht="15" hidden="1" customHeight="1">
      <c r="A42" s="264">
        <v>143</v>
      </c>
      <c r="B42" s="306">
        <f>+A42</f>
        <v>143</v>
      </c>
      <c r="C42" s="259" t="str">
        <f>+VLOOKUP(A42,bd_lista!$A$3:$C$590,3,FALSE)</f>
        <v>Universidad Autónoma Tomás Frías</v>
      </c>
      <c r="D42" s="259" t="str">
        <f>+C42</f>
        <v>Universidad Autónoma Tomás Frías</v>
      </c>
      <c r="E42" s="259" t="s">
        <v>1313</v>
      </c>
      <c r="F42" s="255">
        <f ca="1">+IFERROR(INDEX('Hoja de Trabajo para listado'!$A$155:$Z$1048576,MATCH($A42,'Hoja de Trabajo para listado'!$A$155:$A$1048576,0),MATCH((CUADRO!F$5&amp;$E42),'Hoja de Trabajo para listado'!$A$151:$Z$151,0)),0)+IFERROR(INDEX('Hoja de Trabajo para listado'!$AB$155:$BA$1048576,MATCH($A42,'Hoja de Trabajo para listado'!$AB$155:$AB$1048576,0),MATCH((CUADRO!F$5&amp;$E42),'Hoja de Trabajo para listado'!$AB$151:$BA$151,0)),0)+IFERROR(INDEX('Hoja de Trabajo para listado'!$BC$155:$CB$1048576,MATCH($A42,'Hoja de Trabajo para listado'!$BC$155:$BC$1048576,0),MATCH((CUADRO!F$5&amp;$E42),'Hoja de Trabajo para listado'!$BC$151:$CB$151,0)),0)+IFERROR(INDEX('Hoja de Trabajo para listado'!$DE$153:$DG$274,MATCH($A42,'Hoja de Trabajo para listado'!$DE$153:$DE$1048576,0),MATCH((CUADRO!F$5&amp;$E42),'Hoja de Trabajo para listado'!$DE$151:$DG$151,0)),0)+IFERROR(INDEX('Hoja de Trabajo para listado'!$CD$155:$DC$1048576,MATCH($A42,'Hoja de Trabajo para listado'!$CD$155:$CD$1048576,0),MATCH((CUADRO!F$5&amp;$E42),'Hoja de Trabajo para listado'!$CD$151:$DC$151,0)),0)</f>
        <v>0</v>
      </c>
      <c r="G42" s="255">
        <f ca="1">+IFERROR(INDEX('Hoja de Trabajo para listado'!$A$155:$Z$1048576,MATCH($A42,'Hoja de Trabajo para listado'!$A$155:$A$1048576,0),MATCH((CUADRO!G$5&amp;$E42),'Hoja de Trabajo para listado'!$A$151:$Z$151,0)),0)+IFERROR(INDEX('Hoja de Trabajo para listado'!$AB$155:$BA$1048576,MATCH($A42,'Hoja de Trabajo para listado'!$AB$155:$AB$1048576,0),MATCH((CUADRO!G$5&amp;$E42),'Hoja de Trabajo para listado'!$AB$151:$BA$151,0)),0)+IFERROR(INDEX('Hoja de Trabajo para listado'!$BC$155:$CB$1048576,MATCH($A42,'Hoja de Trabajo para listado'!$BC$155:$BC$1048576,0),MATCH((CUADRO!G$5&amp;$E42),'Hoja de Trabajo para listado'!$BC$151:$CB$151,0)),0)+IFERROR(INDEX('Hoja de Trabajo para listado'!$DE$153:$DG$274,MATCH($A42,'Hoja de Trabajo para listado'!$DE$153:$DE$1048576,0),MATCH((CUADRO!G$5&amp;$E42),'Hoja de Trabajo para listado'!$DE$151:$DG$151,0)),0)+IFERROR(INDEX('Hoja de Trabajo para listado'!$CD$155:$DC$1048576,MATCH($A42,'Hoja de Trabajo para listado'!$CD$155:$CD$1048576,0),MATCH((CUADRO!G$5&amp;$E42),'Hoja de Trabajo para listado'!$CD$151:$DC$151,0)),0)</f>
        <v>0</v>
      </c>
      <c r="H42" s="255">
        <f ca="1">+IFERROR(INDEX('Hoja de Trabajo para listado'!$A$155:$Z$1048576,MATCH($A42,'Hoja de Trabajo para listado'!$A$155:$A$1048576,0),MATCH((CUADRO!H$5&amp;$E42),'Hoja de Trabajo para listado'!$A$151:$Z$151,0)),0)+IFERROR(INDEX('Hoja de Trabajo para listado'!$AB$155:$BA$1048576,MATCH($A42,'Hoja de Trabajo para listado'!$AB$155:$AB$1048576,0),MATCH((CUADRO!H$5&amp;$E42),'Hoja de Trabajo para listado'!$AB$151:$BA$151,0)),0)+IFERROR(INDEX('Hoja de Trabajo para listado'!$BC$155:$CB$1048576,MATCH($A42,'Hoja de Trabajo para listado'!$BC$155:$BC$1048576,0),MATCH((CUADRO!H$5&amp;$E42),'Hoja de Trabajo para listado'!$BC$151:$CB$151,0)),0)+IFERROR(INDEX('Hoja de Trabajo para listado'!$DE$153:$DG$274,MATCH($A42,'Hoja de Trabajo para listado'!$DE$153:$DE$1048576,0),MATCH((CUADRO!H$5&amp;$E42),'Hoja de Trabajo para listado'!$DE$151:$DG$151,0)),0)+IFERROR(INDEX('Hoja de Trabajo para listado'!$CD$155:$DC$1048576,MATCH($A42,'Hoja de Trabajo para listado'!$CD$155:$CD$1048576,0),MATCH((CUADRO!H$5&amp;$E42),'Hoja de Trabajo para listado'!$CD$151:$DC$151,0)),0)</f>
        <v>0</v>
      </c>
      <c r="I42" s="255">
        <f ca="1">+IFERROR(INDEX('Hoja de Trabajo para listado'!$A$155:$Z$1048576,MATCH($A42,'Hoja de Trabajo para listado'!$A$155:$A$1048576,0),MATCH((CUADRO!I$5&amp;$E42),'Hoja de Trabajo para listado'!$A$151:$Z$151,0)),0)+IFERROR(INDEX('Hoja de Trabajo para listado'!$AB$155:$BA$1048576,MATCH($A42,'Hoja de Trabajo para listado'!$AB$155:$AB$1048576,0),MATCH((CUADRO!I$5&amp;$E42),'Hoja de Trabajo para listado'!$AB$151:$BA$151,0)),0)+IFERROR(INDEX('Hoja de Trabajo para listado'!$BC$155:$CB$1048576,MATCH($A42,'Hoja de Trabajo para listado'!$BC$155:$BC$1048576,0),MATCH((CUADRO!I$5&amp;$E42),'Hoja de Trabajo para listado'!$BC$151:$CB$151,0)),0)+IFERROR(INDEX('Hoja de Trabajo para listado'!$DE$153:$DG$274,MATCH($A42,'Hoja de Trabajo para listado'!$DE$153:$DE$1048576,0),MATCH((CUADRO!I$5&amp;$E42),'Hoja de Trabajo para listado'!$DE$151:$DG$151,0)),0)+IFERROR(INDEX('Hoja de Trabajo para listado'!$CD$155:$DC$1048576,MATCH($A42,'Hoja de Trabajo para listado'!$CD$155:$CD$1048576,0),MATCH((CUADRO!I$5&amp;$E42),'Hoja de Trabajo para listado'!$CD$151:$DC$151,0)),0)</f>
        <v>0</v>
      </c>
      <c r="J42" s="255">
        <f ca="1">+IFERROR(INDEX('Hoja de Trabajo para listado'!$A$155:$Z$1048576,MATCH($A42,'Hoja de Trabajo para listado'!$A$155:$A$1048576,0),MATCH((CUADRO!J$5&amp;$E42),'Hoja de Trabajo para listado'!$A$151:$Z$151,0)),0)+IFERROR(INDEX('Hoja de Trabajo para listado'!$AB$155:$BA$1048576,MATCH($A42,'Hoja de Trabajo para listado'!$AB$155:$AB$1048576,0),MATCH((CUADRO!J$5&amp;$E42),'Hoja de Trabajo para listado'!$AB$151:$BA$151,0)),0)+IFERROR(INDEX('Hoja de Trabajo para listado'!$BC$155:$CB$1048576,MATCH($A42,'Hoja de Trabajo para listado'!$BC$155:$BC$1048576,0),MATCH((CUADRO!J$5&amp;$E42),'Hoja de Trabajo para listado'!$BC$151:$CB$151,0)),0)+IFERROR(INDEX('Hoja de Trabajo para listado'!$DE$153:$DG$274,MATCH($A42,'Hoja de Trabajo para listado'!$DE$153:$DE$1048576,0),MATCH((CUADRO!J$5&amp;$E42),'Hoja de Trabajo para listado'!$DE$151:$DG$151,0)),0)+IFERROR(INDEX('Hoja de Trabajo para listado'!$CD$155:$DC$1048576,MATCH($A42,'Hoja de Trabajo para listado'!$CD$155:$CD$1048576,0),MATCH((CUADRO!J$5&amp;$E42),'Hoja de Trabajo para listado'!$CD$151:$DC$151,0)),0)</f>
        <v>0</v>
      </c>
      <c r="K42" s="255">
        <f ca="1">+IFERROR(INDEX('Hoja de Trabajo para listado'!$A$155:$Z$1048576,MATCH($A42,'Hoja de Trabajo para listado'!$A$155:$A$1048576,0),MATCH((CUADRO!K$5&amp;$E42),'Hoja de Trabajo para listado'!$A$151:$Z$151,0)),0)+IFERROR(INDEX('Hoja de Trabajo para listado'!$AB$155:$BA$1048576,MATCH($A42,'Hoja de Trabajo para listado'!$AB$155:$AB$1048576,0),MATCH((CUADRO!K$5&amp;$E42),'Hoja de Trabajo para listado'!$AB$151:$BA$151,0)),0)+IFERROR(INDEX('Hoja de Trabajo para listado'!$BC$155:$CB$1048576,MATCH($A42,'Hoja de Trabajo para listado'!$BC$155:$BC$1048576,0),MATCH((CUADRO!K$5&amp;$E42),'Hoja de Trabajo para listado'!$BC$151:$CB$151,0)),0)+IFERROR(INDEX('Hoja de Trabajo para listado'!$DE$153:$DG$274,MATCH($A42,'Hoja de Trabajo para listado'!$DE$153:$DE$1048576,0),MATCH((CUADRO!K$5&amp;$E42),'Hoja de Trabajo para listado'!$DE$151:$DG$151,0)),0)+IFERROR(INDEX('Hoja de Trabajo para listado'!$CD$155:$DC$1048576,MATCH($A42,'Hoja de Trabajo para listado'!$CD$155:$CD$1048576,0),MATCH((CUADRO!K$5&amp;$E42),'Hoja de Trabajo para listado'!$CD$151:$DC$151,0)),0)</f>
        <v>0</v>
      </c>
      <c r="L42" s="255">
        <f ca="1">+IFERROR(INDEX('Hoja de Trabajo para listado'!$A$155:$Z$1048576,MATCH($A42,'Hoja de Trabajo para listado'!$A$155:$A$1048576,0),MATCH((CUADRO!L$5&amp;$E42),'Hoja de Trabajo para listado'!$A$151:$Z$151,0)),0)+IFERROR(INDEX('Hoja de Trabajo para listado'!$AB$155:$BA$1048576,MATCH($A42,'Hoja de Trabajo para listado'!$AB$155:$AB$1048576,0),MATCH((CUADRO!L$5&amp;$E42),'Hoja de Trabajo para listado'!$AB$151:$BA$151,0)),0)+IFERROR(INDEX('Hoja de Trabajo para listado'!$BC$155:$CB$1048576,MATCH($A42,'Hoja de Trabajo para listado'!$BC$155:$BC$1048576,0),MATCH((CUADRO!L$5&amp;$E42),'Hoja de Trabajo para listado'!$BC$151:$CB$151,0)),0)+IFERROR(INDEX('Hoja de Trabajo para listado'!$DE$153:$DG$274,MATCH($A42,'Hoja de Trabajo para listado'!$DE$153:$DE$1048576,0),MATCH((CUADRO!L$5&amp;$E42),'Hoja de Trabajo para listado'!$DE$151:$DG$151,0)),0)+IFERROR(INDEX('Hoja de Trabajo para listado'!$CD$155:$DC$1048576,MATCH($A42,'Hoja de Trabajo para listado'!$CD$155:$CD$1048576,0),MATCH((CUADRO!L$5&amp;$E42),'Hoja de Trabajo para listado'!$CD$151:$DC$151,0)),0)</f>
        <v>0</v>
      </c>
      <c r="M42" s="255">
        <f ca="1">+IFERROR(INDEX('Hoja de Trabajo para listado'!$A$155:$Z$1048576,MATCH($A42,'Hoja de Trabajo para listado'!$A$155:$A$1048576,0),MATCH((CUADRO!M$5&amp;$E42),'Hoja de Trabajo para listado'!$A$151:$Z$151,0)),0)+IFERROR(INDEX('Hoja de Trabajo para listado'!$AB$155:$BA$1048576,MATCH($A42,'Hoja de Trabajo para listado'!$AB$155:$AB$1048576,0),MATCH((CUADRO!M$5&amp;$E42),'Hoja de Trabajo para listado'!$AB$151:$BA$151,0)),0)+IFERROR(INDEX('Hoja de Trabajo para listado'!$BC$155:$CB$1048576,MATCH($A42,'Hoja de Trabajo para listado'!$BC$155:$BC$1048576,0),MATCH((CUADRO!M$5&amp;$E42),'Hoja de Trabajo para listado'!$BC$151:$CB$151,0)),0)+IFERROR(INDEX('Hoja de Trabajo para listado'!$DE$153:$DG$274,MATCH($A42,'Hoja de Trabajo para listado'!$DE$153:$DE$1048576,0),MATCH((CUADRO!M$5&amp;$E42),'Hoja de Trabajo para listado'!$DE$151:$DG$151,0)),0)+IFERROR(INDEX('Hoja de Trabajo para listado'!$CD$155:$DC$1048576,MATCH($A42,'Hoja de Trabajo para listado'!$CD$155:$CD$1048576,0),MATCH((CUADRO!M$5&amp;$E42),'Hoja de Trabajo para listado'!$CD$151:$DC$151,0)),0)</f>
        <v>0</v>
      </c>
      <c r="N42" s="255">
        <f ca="1">+IFERROR(INDEX('Hoja de Trabajo para listado'!$A$155:$Z$1048576,MATCH($A42,'Hoja de Trabajo para listado'!$A$155:$A$1048576,0),MATCH((CUADRO!N$5&amp;$E42),'Hoja de Trabajo para listado'!$A$151:$Z$151,0)),0)+IFERROR(INDEX('Hoja de Trabajo para listado'!$AB$155:$BA$1048576,MATCH($A42,'Hoja de Trabajo para listado'!$AB$155:$AB$1048576,0),MATCH((CUADRO!N$5&amp;$E42),'Hoja de Trabajo para listado'!$AB$151:$BA$151,0)),0)+IFERROR(INDEX('Hoja de Trabajo para listado'!$BC$155:$CB$1048576,MATCH($A42,'Hoja de Trabajo para listado'!$BC$155:$BC$1048576,0),MATCH((CUADRO!N$5&amp;$E42),'Hoja de Trabajo para listado'!$BC$151:$CB$151,0)),0)+IFERROR(INDEX('Hoja de Trabajo para listado'!$DE$153:$DG$274,MATCH($A42,'Hoja de Trabajo para listado'!$DE$153:$DE$1048576,0),MATCH((CUADRO!N$5&amp;$E42),'Hoja de Trabajo para listado'!$DE$151:$DG$151,0)),0)+IFERROR(INDEX('Hoja de Trabajo para listado'!$CD$155:$DC$1048576,MATCH($A42,'Hoja de Trabajo para listado'!$CD$155:$CD$1048576,0),MATCH((CUADRO!N$5&amp;$E42),'Hoja de Trabajo para listado'!$CD$151:$DC$151,0)),0)</f>
        <v>0</v>
      </c>
      <c r="O42" s="255">
        <f ca="1">+IFERROR(INDEX('Hoja de Trabajo para listado'!$A$155:$Z$1048576,MATCH($A42,'Hoja de Trabajo para listado'!$A$155:$A$1048576,0),MATCH((CUADRO!O$5&amp;$E42),'Hoja de Trabajo para listado'!$A$151:$Z$151,0)),0)+IFERROR(INDEX('Hoja de Trabajo para listado'!$AB$155:$BA$1048576,MATCH($A42,'Hoja de Trabajo para listado'!$AB$155:$AB$1048576,0),MATCH((CUADRO!O$5&amp;$E42),'Hoja de Trabajo para listado'!$AB$151:$BA$151,0)),0)+IFERROR(INDEX('Hoja de Trabajo para listado'!$BC$155:$CB$1048576,MATCH($A42,'Hoja de Trabajo para listado'!$BC$155:$BC$1048576,0),MATCH((CUADRO!O$5&amp;$E42),'Hoja de Trabajo para listado'!$BC$151:$CB$151,0)),0)+IFERROR(INDEX('Hoja de Trabajo para listado'!$DE$153:$DG$274,MATCH($A42,'Hoja de Trabajo para listado'!$DE$153:$DE$1048576,0),MATCH((CUADRO!O$5&amp;$E42),'Hoja de Trabajo para listado'!$DE$151:$DG$151,0)),0)+IFERROR(INDEX('Hoja de Trabajo para listado'!$CD$155:$DC$1048576,MATCH($A42,'Hoja de Trabajo para listado'!$CD$155:$CD$1048576,0),MATCH((CUADRO!O$5&amp;$E42),'Hoja de Trabajo para listado'!$CD$151:$DC$151,0)),0)</f>
        <v>0</v>
      </c>
      <c r="P42" s="255">
        <f ca="1">+IFERROR(INDEX('Hoja de Trabajo para listado'!$A$155:$Z$1048576,MATCH($A42,'Hoja de Trabajo para listado'!$A$155:$A$1048576,0),MATCH((CUADRO!P$5&amp;$E42),'Hoja de Trabajo para listado'!$A$151:$Z$151,0)),0)+IFERROR(INDEX('Hoja de Trabajo para listado'!$AB$155:$BA$1048576,MATCH($A42,'Hoja de Trabajo para listado'!$AB$155:$AB$1048576,0),MATCH((CUADRO!P$5&amp;$E42),'Hoja de Trabajo para listado'!$AB$151:$BA$151,0)),0)+IFERROR(INDEX('Hoja de Trabajo para listado'!$BC$155:$CB$1048576,MATCH($A42,'Hoja de Trabajo para listado'!$BC$155:$BC$1048576,0),MATCH((CUADRO!P$5&amp;$E42),'Hoja de Trabajo para listado'!$BC$151:$CB$151,0)),0)+IFERROR(INDEX('Hoja de Trabajo para listado'!$DE$153:$DG$274,MATCH($A42,'Hoja de Trabajo para listado'!$DE$153:$DE$1048576,0),MATCH((CUADRO!P$5&amp;$E42),'Hoja de Trabajo para listado'!$DE$151:$DG$151,0)),0)+IFERROR(INDEX('Hoja de Trabajo para listado'!$CD$155:$DC$1048576,MATCH($A42,'Hoja de Trabajo para listado'!$CD$155:$CD$1048576,0),MATCH((CUADRO!P$5&amp;$E42),'Hoja de Trabajo para listado'!$CD$151:$DC$151,0)),0)</f>
        <v>0</v>
      </c>
      <c r="Q42" s="255">
        <f ca="1">+IFERROR(INDEX('Hoja de Trabajo para listado'!$A$155:$Z$1048576,MATCH($A42,'Hoja de Trabajo para listado'!$A$155:$A$1048576,0),MATCH((CUADRO!Q$5&amp;$E42),'Hoja de Trabajo para listado'!$A$151:$Z$151,0)),0)+IFERROR(INDEX('Hoja de Trabajo para listado'!$AB$155:$BA$1048576,MATCH($A42,'Hoja de Trabajo para listado'!$AB$155:$AB$1048576,0),MATCH((CUADRO!Q$5&amp;$E42),'Hoja de Trabajo para listado'!$AB$151:$BA$151,0)),0)+IFERROR(INDEX('Hoja de Trabajo para listado'!$BC$155:$CB$1048576,MATCH($A42,'Hoja de Trabajo para listado'!$BC$155:$BC$1048576,0),MATCH((CUADRO!Q$5&amp;$E42),'Hoja de Trabajo para listado'!$BC$151:$CB$151,0)),0)+IFERROR(INDEX('Hoja de Trabajo para listado'!$DE$153:$DG$274,MATCH($A42,'Hoja de Trabajo para listado'!$DE$153:$DE$1048576,0),MATCH((CUADRO!Q$5&amp;$E42),'Hoja de Trabajo para listado'!$DE$151:$DG$151,0)),0)+IFERROR(INDEX('Hoja de Trabajo para listado'!$CD$155:$DC$1048576,MATCH($A42,'Hoja de Trabajo para listado'!$CD$155:$CD$1048576,0),MATCH((CUADRO!Q$5&amp;$E42),'Hoja de Trabajo para listado'!$CD$151:$DC$151,0)),0)</f>
        <v>0</v>
      </c>
      <c r="R42" s="255">
        <f t="shared" ca="1" si="0"/>
        <v>0</v>
      </c>
      <c r="S42" s="255"/>
      <c r="T42" s="255">
        <f ca="1">+T43</f>
        <v>0</v>
      </c>
      <c r="U42" s="254">
        <f t="shared" si="1"/>
        <v>1</v>
      </c>
      <c r="V42" s="362" t="str">
        <f>+VLOOKUP(A42,bd_lista!$A$3:$E$590,5,FALSE)</f>
        <v>Universidades Públicas</v>
      </c>
      <c r="W42" s="272" t="str">
        <f>+V42</f>
        <v>Universidades Públicas</v>
      </c>
      <c r="X42" s="254">
        <f>+VLOOKUP(A42,[2]Sheet1!$A$13:$D$744,4,FALSE)</f>
        <v>0</v>
      </c>
      <c r="Y42" s="254" t="e">
        <f>+VLOOKUP(X42,bd_lista!$A$3:$C$590,3,FALSE)</f>
        <v>#N/A</v>
      </c>
      <c r="Z42" s="258">
        <f>+X42</f>
        <v>0</v>
      </c>
      <c r="AA42" s="259" t="e">
        <f>+Y42</f>
        <v>#N/A</v>
      </c>
    </row>
    <row r="43" spans="1:27" ht="15" hidden="1" customHeight="1">
      <c r="A43" s="32">
        <v>143</v>
      </c>
      <c r="B43" s="307"/>
      <c r="C43" s="362" t="str">
        <f>+VLOOKUP(A43,bd_lista!$A$3:$C$590,3,FALSE)</f>
        <v>Universidad Autónoma Tomás Frías</v>
      </c>
      <c r="D43" s="362"/>
      <c r="E43" s="362" t="s">
        <v>1314</v>
      </c>
      <c r="F43" s="257">
        <f ca="1">+IFERROR(INDEX('Hoja de Trabajo para listado'!$A$155:$Z$1048576,MATCH($A43,'Hoja de Trabajo para listado'!$A$155:$A$1048576,0),MATCH((CUADRO!F$5&amp;$E43),'Hoja de Trabajo para listado'!$A$151:$Z$151,0)),0)+IFERROR(INDEX('Hoja de Trabajo para listado'!$AB$155:$BA$1048576,MATCH($A43,'Hoja de Trabajo para listado'!$AB$155:$AB$1048576,0),MATCH((CUADRO!F$5&amp;$E43),'Hoja de Trabajo para listado'!$AB$151:$BA$151,0)),0)+IFERROR(INDEX('Hoja de Trabajo para listado'!$BC$155:$CB$1048576,MATCH($A43,'Hoja de Trabajo para listado'!$BC$155:$BC$1048576,0),MATCH((CUADRO!F$5&amp;$E43),'Hoja de Trabajo para listado'!$BC$151:$CB$151,0)),0)+IFERROR(INDEX('Hoja de Trabajo para listado'!$DE$153:$DG$274,MATCH($A43,'Hoja de Trabajo para listado'!$DE$153:$DE$1048576,0),MATCH((CUADRO!F$5&amp;$E43),'Hoja de Trabajo para listado'!$DE$151:$DG$151,0)),0)+IFERROR(INDEX('Hoja de Trabajo para listado'!$CD$155:$DC$1048576,MATCH($A43,'Hoja de Trabajo para listado'!$CD$155:$CD$1048576,0),MATCH((CUADRO!F$5&amp;$E43),'Hoja de Trabajo para listado'!$CD$151:$DC$151,0)),0)</f>
        <v>0</v>
      </c>
      <c r="G43" s="257">
        <f ca="1">+IFERROR(INDEX('Hoja de Trabajo para listado'!$A$155:$Z$1048576,MATCH($A43,'Hoja de Trabajo para listado'!$A$155:$A$1048576,0),MATCH((CUADRO!G$5&amp;$E43),'Hoja de Trabajo para listado'!$A$151:$Z$151,0)),0)+IFERROR(INDEX('Hoja de Trabajo para listado'!$AB$155:$BA$1048576,MATCH($A43,'Hoja de Trabajo para listado'!$AB$155:$AB$1048576,0),MATCH((CUADRO!G$5&amp;$E43),'Hoja de Trabajo para listado'!$AB$151:$BA$151,0)),0)+IFERROR(INDEX('Hoja de Trabajo para listado'!$BC$155:$CB$1048576,MATCH($A43,'Hoja de Trabajo para listado'!$BC$155:$BC$1048576,0),MATCH((CUADRO!G$5&amp;$E43),'Hoja de Trabajo para listado'!$BC$151:$CB$151,0)),0)+IFERROR(INDEX('Hoja de Trabajo para listado'!$DE$153:$DG$274,MATCH($A43,'Hoja de Trabajo para listado'!$DE$153:$DE$1048576,0),MATCH((CUADRO!G$5&amp;$E43),'Hoja de Trabajo para listado'!$DE$151:$DG$151,0)),0)+IFERROR(INDEX('Hoja de Trabajo para listado'!$CD$155:$DC$1048576,MATCH($A43,'Hoja de Trabajo para listado'!$CD$155:$CD$1048576,0),MATCH((CUADRO!G$5&amp;$E43),'Hoja de Trabajo para listado'!$CD$151:$DC$151,0)),0)</f>
        <v>0</v>
      </c>
      <c r="H43" s="257">
        <f ca="1">+IFERROR(INDEX('Hoja de Trabajo para listado'!$A$155:$Z$1048576,MATCH($A43,'Hoja de Trabajo para listado'!$A$155:$A$1048576,0),MATCH((CUADRO!H$5&amp;$E43),'Hoja de Trabajo para listado'!$A$151:$Z$151,0)),0)+IFERROR(INDEX('Hoja de Trabajo para listado'!$AB$155:$BA$1048576,MATCH($A43,'Hoja de Trabajo para listado'!$AB$155:$AB$1048576,0),MATCH((CUADRO!H$5&amp;$E43),'Hoja de Trabajo para listado'!$AB$151:$BA$151,0)),0)+IFERROR(INDEX('Hoja de Trabajo para listado'!$BC$155:$CB$1048576,MATCH($A43,'Hoja de Trabajo para listado'!$BC$155:$BC$1048576,0),MATCH((CUADRO!H$5&amp;$E43),'Hoja de Trabajo para listado'!$BC$151:$CB$151,0)),0)+IFERROR(INDEX('Hoja de Trabajo para listado'!$DE$153:$DG$274,MATCH($A43,'Hoja de Trabajo para listado'!$DE$153:$DE$1048576,0),MATCH((CUADRO!H$5&amp;$E43),'Hoja de Trabajo para listado'!$DE$151:$DG$151,0)),0)+IFERROR(INDEX('Hoja de Trabajo para listado'!$CD$155:$DC$1048576,MATCH($A43,'Hoja de Trabajo para listado'!$CD$155:$CD$1048576,0),MATCH((CUADRO!H$5&amp;$E43),'Hoja de Trabajo para listado'!$CD$151:$DC$151,0)),0)</f>
        <v>0</v>
      </c>
      <c r="I43" s="257">
        <f ca="1">+IFERROR(INDEX('Hoja de Trabajo para listado'!$A$155:$Z$1048576,MATCH($A43,'Hoja de Trabajo para listado'!$A$155:$A$1048576,0),MATCH((CUADRO!I$5&amp;$E43),'Hoja de Trabajo para listado'!$A$151:$Z$151,0)),0)+IFERROR(INDEX('Hoja de Trabajo para listado'!$AB$155:$BA$1048576,MATCH($A43,'Hoja de Trabajo para listado'!$AB$155:$AB$1048576,0),MATCH((CUADRO!I$5&amp;$E43),'Hoja de Trabajo para listado'!$AB$151:$BA$151,0)),0)+IFERROR(INDEX('Hoja de Trabajo para listado'!$BC$155:$CB$1048576,MATCH($A43,'Hoja de Trabajo para listado'!$BC$155:$BC$1048576,0),MATCH((CUADRO!I$5&amp;$E43),'Hoja de Trabajo para listado'!$BC$151:$CB$151,0)),0)+IFERROR(INDEX('Hoja de Trabajo para listado'!$DE$153:$DG$274,MATCH($A43,'Hoja de Trabajo para listado'!$DE$153:$DE$1048576,0),MATCH((CUADRO!I$5&amp;$E43),'Hoja de Trabajo para listado'!$DE$151:$DG$151,0)),0)+IFERROR(INDEX('Hoja de Trabajo para listado'!$CD$155:$DC$1048576,MATCH($A43,'Hoja de Trabajo para listado'!$CD$155:$CD$1048576,0),MATCH((CUADRO!I$5&amp;$E43),'Hoja de Trabajo para listado'!$CD$151:$DC$151,0)),0)</f>
        <v>0</v>
      </c>
      <c r="J43" s="257">
        <f ca="1">+IFERROR(INDEX('Hoja de Trabajo para listado'!$A$155:$Z$1048576,MATCH($A43,'Hoja de Trabajo para listado'!$A$155:$A$1048576,0),MATCH((CUADRO!J$5&amp;$E43),'Hoja de Trabajo para listado'!$A$151:$Z$151,0)),0)+IFERROR(INDEX('Hoja de Trabajo para listado'!$AB$155:$BA$1048576,MATCH($A43,'Hoja de Trabajo para listado'!$AB$155:$AB$1048576,0),MATCH((CUADRO!J$5&amp;$E43),'Hoja de Trabajo para listado'!$AB$151:$BA$151,0)),0)+IFERROR(INDEX('Hoja de Trabajo para listado'!$BC$155:$CB$1048576,MATCH($A43,'Hoja de Trabajo para listado'!$BC$155:$BC$1048576,0),MATCH((CUADRO!J$5&amp;$E43),'Hoja de Trabajo para listado'!$BC$151:$CB$151,0)),0)+IFERROR(INDEX('Hoja de Trabajo para listado'!$DE$153:$DG$274,MATCH($A43,'Hoja de Trabajo para listado'!$DE$153:$DE$1048576,0),MATCH((CUADRO!J$5&amp;$E43),'Hoja de Trabajo para listado'!$DE$151:$DG$151,0)),0)+IFERROR(INDEX('Hoja de Trabajo para listado'!$CD$155:$DC$1048576,MATCH($A43,'Hoja de Trabajo para listado'!$CD$155:$CD$1048576,0),MATCH((CUADRO!J$5&amp;$E43),'Hoja de Trabajo para listado'!$CD$151:$DC$151,0)),0)</f>
        <v>0</v>
      </c>
      <c r="K43" s="257">
        <f ca="1">+IFERROR(INDEX('Hoja de Trabajo para listado'!$A$155:$Z$1048576,MATCH($A43,'Hoja de Trabajo para listado'!$A$155:$A$1048576,0),MATCH((CUADRO!K$5&amp;$E43),'Hoja de Trabajo para listado'!$A$151:$Z$151,0)),0)+IFERROR(INDEX('Hoja de Trabajo para listado'!$AB$155:$BA$1048576,MATCH($A43,'Hoja de Trabajo para listado'!$AB$155:$AB$1048576,0),MATCH((CUADRO!K$5&amp;$E43),'Hoja de Trabajo para listado'!$AB$151:$BA$151,0)),0)+IFERROR(INDEX('Hoja de Trabajo para listado'!$BC$155:$CB$1048576,MATCH($A43,'Hoja de Trabajo para listado'!$BC$155:$BC$1048576,0),MATCH((CUADRO!K$5&amp;$E43),'Hoja de Trabajo para listado'!$BC$151:$CB$151,0)),0)+IFERROR(INDEX('Hoja de Trabajo para listado'!$DE$153:$DG$274,MATCH($A43,'Hoja de Trabajo para listado'!$DE$153:$DE$1048576,0),MATCH((CUADRO!K$5&amp;$E43),'Hoja de Trabajo para listado'!$DE$151:$DG$151,0)),0)+IFERROR(INDEX('Hoja de Trabajo para listado'!$CD$155:$DC$1048576,MATCH($A43,'Hoja de Trabajo para listado'!$CD$155:$CD$1048576,0),MATCH((CUADRO!K$5&amp;$E43),'Hoja de Trabajo para listado'!$CD$151:$DC$151,0)),0)</f>
        <v>0</v>
      </c>
      <c r="L43" s="257">
        <f ca="1">+IFERROR(INDEX('Hoja de Trabajo para listado'!$A$155:$Z$1048576,MATCH($A43,'Hoja de Trabajo para listado'!$A$155:$A$1048576,0),MATCH((CUADRO!L$5&amp;$E43),'Hoja de Trabajo para listado'!$A$151:$Z$151,0)),0)+IFERROR(INDEX('Hoja de Trabajo para listado'!$AB$155:$BA$1048576,MATCH($A43,'Hoja de Trabajo para listado'!$AB$155:$AB$1048576,0),MATCH((CUADRO!L$5&amp;$E43),'Hoja de Trabajo para listado'!$AB$151:$BA$151,0)),0)+IFERROR(INDEX('Hoja de Trabajo para listado'!$BC$155:$CB$1048576,MATCH($A43,'Hoja de Trabajo para listado'!$BC$155:$BC$1048576,0),MATCH((CUADRO!L$5&amp;$E43),'Hoja de Trabajo para listado'!$BC$151:$CB$151,0)),0)+IFERROR(INDEX('Hoja de Trabajo para listado'!$DE$153:$DG$274,MATCH($A43,'Hoja de Trabajo para listado'!$DE$153:$DE$1048576,0),MATCH((CUADRO!L$5&amp;$E43),'Hoja de Trabajo para listado'!$DE$151:$DG$151,0)),0)+IFERROR(INDEX('Hoja de Trabajo para listado'!$CD$155:$DC$1048576,MATCH($A43,'Hoja de Trabajo para listado'!$CD$155:$CD$1048576,0),MATCH((CUADRO!L$5&amp;$E43),'Hoja de Trabajo para listado'!$CD$151:$DC$151,0)),0)</f>
        <v>0</v>
      </c>
      <c r="M43" s="257">
        <f ca="1">+IFERROR(INDEX('Hoja de Trabajo para listado'!$A$155:$Z$1048576,MATCH($A43,'Hoja de Trabajo para listado'!$A$155:$A$1048576,0),MATCH((CUADRO!M$5&amp;$E43),'Hoja de Trabajo para listado'!$A$151:$Z$151,0)),0)+IFERROR(INDEX('Hoja de Trabajo para listado'!$AB$155:$BA$1048576,MATCH($A43,'Hoja de Trabajo para listado'!$AB$155:$AB$1048576,0),MATCH((CUADRO!M$5&amp;$E43),'Hoja de Trabajo para listado'!$AB$151:$BA$151,0)),0)+IFERROR(INDEX('Hoja de Trabajo para listado'!$BC$155:$CB$1048576,MATCH($A43,'Hoja de Trabajo para listado'!$BC$155:$BC$1048576,0),MATCH((CUADRO!M$5&amp;$E43),'Hoja de Trabajo para listado'!$BC$151:$CB$151,0)),0)+IFERROR(INDEX('Hoja de Trabajo para listado'!$DE$153:$DG$274,MATCH($A43,'Hoja de Trabajo para listado'!$DE$153:$DE$1048576,0),MATCH((CUADRO!M$5&amp;$E43),'Hoja de Trabajo para listado'!$DE$151:$DG$151,0)),0)+IFERROR(INDEX('Hoja de Trabajo para listado'!$CD$155:$DC$1048576,MATCH($A43,'Hoja de Trabajo para listado'!$CD$155:$CD$1048576,0),MATCH((CUADRO!M$5&amp;$E43),'Hoja de Trabajo para listado'!$CD$151:$DC$151,0)),0)</f>
        <v>0</v>
      </c>
      <c r="N43" s="257">
        <f ca="1">+IFERROR(INDEX('Hoja de Trabajo para listado'!$A$155:$Z$1048576,MATCH($A43,'Hoja de Trabajo para listado'!$A$155:$A$1048576,0),MATCH((CUADRO!N$5&amp;$E43),'Hoja de Trabajo para listado'!$A$151:$Z$151,0)),0)+IFERROR(INDEX('Hoja de Trabajo para listado'!$AB$155:$BA$1048576,MATCH($A43,'Hoja de Trabajo para listado'!$AB$155:$AB$1048576,0),MATCH((CUADRO!N$5&amp;$E43),'Hoja de Trabajo para listado'!$AB$151:$BA$151,0)),0)+IFERROR(INDEX('Hoja de Trabajo para listado'!$BC$155:$CB$1048576,MATCH($A43,'Hoja de Trabajo para listado'!$BC$155:$BC$1048576,0),MATCH((CUADRO!N$5&amp;$E43),'Hoja de Trabajo para listado'!$BC$151:$CB$151,0)),0)+IFERROR(INDEX('Hoja de Trabajo para listado'!$DE$153:$DG$274,MATCH($A43,'Hoja de Trabajo para listado'!$DE$153:$DE$1048576,0),MATCH((CUADRO!N$5&amp;$E43),'Hoja de Trabajo para listado'!$DE$151:$DG$151,0)),0)+IFERROR(INDEX('Hoja de Trabajo para listado'!$CD$155:$DC$1048576,MATCH($A43,'Hoja de Trabajo para listado'!$CD$155:$CD$1048576,0),MATCH((CUADRO!N$5&amp;$E43),'Hoja de Trabajo para listado'!$CD$151:$DC$151,0)),0)</f>
        <v>0</v>
      </c>
      <c r="O43" s="257">
        <f ca="1">+IFERROR(INDEX('Hoja de Trabajo para listado'!$A$155:$Z$1048576,MATCH($A43,'Hoja de Trabajo para listado'!$A$155:$A$1048576,0),MATCH((CUADRO!O$5&amp;$E43),'Hoja de Trabajo para listado'!$A$151:$Z$151,0)),0)+IFERROR(INDEX('Hoja de Trabajo para listado'!$AB$155:$BA$1048576,MATCH($A43,'Hoja de Trabajo para listado'!$AB$155:$AB$1048576,0),MATCH((CUADRO!O$5&amp;$E43),'Hoja de Trabajo para listado'!$AB$151:$BA$151,0)),0)+IFERROR(INDEX('Hoja de Trabajo para listado'!$BC$155:$CB$1048576,MATCH($A43,'Hoja de Trabajo para listado'!$BC$155:$BC$1048576,0),MATCH((CUADRO!O$5&amp;$E43),'Hoja de Trabajo para listado'!$BC$151:$CB$151,0)),0)+IFERROR(INDEX('Hoja de Trabajo para listado'!$DE$153:$DG$274,MATCH($A43,'Hoja de Trabajo para listado'!$DE$153:$DE$1048576,0),MATCH((CUADRO!O$5&amp;$E43),'Hoja de Trabajo para listado'!$DE$151:$DG$151,0)),0)+IFERROR(INDEX('Hoja de Trabajo para listado'!$CD$155:$DC$1048576,MATCH($A43,'Hoja de Trabajo para listado'!$CD$155:$CD$1048576,0),MATCH((CUADRO!O$5&amp;$E43),'Hoja de Trabajo para listado'!$CD$151:$DC$151,0)),0)</f>
        <v>0</v>
      </c>
      <c r="P43" s="257">
        <f ca="1">+IFERROR(INDEX('Hoja de Trabajo para listado'!$A$155:$Z$1048576,MATCH($A43,'Hoja de Trabajo para listado'!$A$155:$A$1048576,0),MATCH((CUADRO!P$5&amp;$E43),'Hoja de Trabajo para listado'!$A$151:$Z$151,0)),0)+IFERROR(INDEX('Hoja de Trabajo para listado'!$AB$155:$BA$1048576,MATCH($A43,'Hoja de Trabajo para listado'!$AB$155:$AB$1048576,0),MATCH((CUADRO!P$5&amp;$E43),'Hoja de Trabajo para listado'!$AB$151:$BA$151,0)),0)+IFERROR(INDEX('Hoja de Trabajo para listado'!$BC$155:$CB$1048576,MATCH($A43,'Hoja de Trabajo para listado'!$BC$155:$BC$1048576,0),MATCH((CUADRO!P$5&amp;$E43),'Hoja de Trabajo para listado'!$BC$151:$CB$151,0)),0)+IFERROR(INDEX('Hoja de Trabajo para listado'!$DE$153:$DG$274,MATCH($A43,'Hoja de Trabajo para listado'!$DE$153:$DE$1048576,0),MATCH((CUADRO!P$5&amp;$E43),'Hoja de Trabajo para listado'!$DE$151:$DG$151,0)),0)+IFERROR(INDEX('Hoja de Trabajo para listado'!$CD$155:$DC$1048576,MATCH($A43,'Hoja de Trabajo para listado'!$CD$155:$CD$1048576,0),MATCH((CUADRO!P$5&amp;$E43),'Hoja de Trabajo para listado'!$CD$151:$DC$151,0)),0)</f>
        <v>0</v>
      </c>
      <c r="Q43" s="257">
        <f ca="1">+IFERROR(INDEX('Hoja de Trabajo para listado'!$A$155:$Z$1048576,MATCH($A43,'Hoja de Trabajo para listado'!$A$155:$A$1048576,0),MATCH((CUADRO!Q$5&amp;$E43),'Hoja de Trabajo para listado'!$A$151:$Z$151,0)),0)+IFERROR(INDEX('Hoja de Trabajo para listado'!$AB$155:$BA$1048576,MATCH($A43,'Hoja de Trabajo para listado'!$AB$155:$AB$1048576,0),MATCH((CUADRO!Q$5&amp;$E43),'Hoja de Trabajo para listado'!$AB$151:$BA$151,0)),0)+IFERROR(INDEX('Hoja de Trabajo para listado'!$BC$155:$CB$1048576,MATCH($A43,'Hoja de Trabajo para listado'!$BC$155:$BC$1048576,0),MATCH((CUADRO!Q$5&amp;$E43),'Hoja de Trabajo para listado'!$BC$151:$CB$151,0)),0)+IFERROR(INDEX('Hoja de Trabajo para listado'!$DE$153:$DG$274,MATCH($A43,'Hoja de Trabajo para listado'!$DE$153:$DE$1048576,0),MATCH((CUADRO!Q$5&amp;$E43),'Hoja de Trabajo para listado'!$DE$151:$DG$151,0)),0)+IFERROR(INDEX('Hoja de Trabajo para listado'!$CD$155:$DC$1048576,MATCH($A43,'Hoja de Trabajo para listado'!$CD$155:$CD$1048576,0),MATCH((CUADRO!Q$5&amp;$E43),'Hoja de Trabajo para listado'!$CD$151:$DC$151,0)),0)</f>
        <v>0</v>
      </c>
      <c r="R43" s="257">
        <f t="shared" ca="1" si="0"/>
        <v>0</v>
      </c>
      <c r="S43" s="257">
        <f ca="1">+R42+R43</f>
        <v>0</v>
      </c>
      <c r="T43" s="257">
        <f ca="1">+S43</f>
        <v>0</v>
      </c>
      <c r="U43" s="256">
        <f t="shared" si="1"/>
        <v>2</v>
      </c>
      <c r="V43" s="362" t="str">
        <f>+VLOOKUP(A43,bd_lista!$A$3:$E$590,5,FALSE)</f>
        <v>Universidades Públicas</v>
      </c>
      <c r="W43" s="260"/>
      <c r="X43" s="254">
        <f>+VLOOKUP(A43,[2]Sheet1!$A$13:$D$744,4,FALSE)</f>
        <v>0</v>
      </c>
      <c r="Y43" s="254" t="e">
        <f>+VLOOKUP(X43,bd_lista!$A$3:$C$590,3,FALSE)</f>
        <v>#N/A</v>
      </c>
      <c r="Z43" s="258"/>
      <c r="AA43" s="259"/>
    </row>
    <row r="44" spans="1:27" ht="15" hidden="1" customHeight="1">
      <c r="A44" s="264">
        <v>146</v>
      </c>
      <c r="B44" s="306">
        <f>+A44</f>
        <v>146</v>
      </c>
      <c r="C44" s="259" t="str">
        <f>+VLOOKUP(A44,bd_lista!$A$3:$C$590,3,FALSE)</f>
        <v>Universidad Autónoma Gabriel René Moreno</v>
      </c>
      <c r="D44" s="259" t="str">
        <f>+C44</f>
        <v>Universidad Autónoma Gabriel René Moreno</v>
      </c>
      <c r="E44" s="259" t="s">
        <v>1313</v>
      </c>
      <c r="F44" s="255">
        <f ca="1">+IFERROR(INDEX('Hoja de Trabajo para listado'!$A$155:$Z$1048576,MATCH($A44,'Hoja de Trabajo para listado'!$A$155:$A$1048576,0),MATCH((CUADRO!F$5&amp;$E44),'Hoja de Trabajo para listado'!$A$151:$Z$151,0)),0)+IFERROR(INDEX('Hoja de Trabajo para listado'!$AB$155:$BA$1048576,MATCH($A44,'Hoja de Trabajo para listado'!$AB$155:$AB$1048576,0),MATCH((CUADRO!F$5&amp;$E44),'Hoja de Trabajo para listado'!$AB$151:$BA$151,0)),0)+IFERROR(INDEX('Hoja de Trabajo para listado'!$BC$155:$CB$1048576,MATCH($A44,'Hoja de Trabajo para listado'!$BC$155:$BC$1048576,0),MATCH((CUADRO!F$5&amp;$E44),'Hoja de Trabajo para listado'!$BC$151:$CB$151,0)),0)+IFERROR(INDEX('Hoja de Trabajo para listado'!$DE$153:$DG$274,MATCH($A44,'Hoja de Trabajo para listado'!$DE$153:$DE$1048576,0),MATCH((CUADRO!F$5&amp;$E44),'Hoja de Trabajo para listado'!$DE$151:$DG$151,0)),0)+IFERROR(INDEX('Hoja de Trabajo para listado'!$CD$155:$DC$1048576,MATCH($A44,'Hoja de Trabajo para listado'!$CD$155:$CD$1048576,0),MATCH((CUADRO!F$5&amp;$E44),'Hoja de Trabajo para listado'!$CD$151:$DC$151,0)),0)</f>
        <v>0</v>
      </c>
      <c r="G44" s="255">
        <f ca="1">+IFERROR(INDEX('Hoja de Trabajo para listado'!$A$155:$Z$1048576,MATCH($A44,'Hoja de Trabajo para listado'!$A$155:$A$1048576,0),MATCH((CUADRO!G$5&amp;$E44),'Hoja de Trabajo para listado'!$A$151:$Z$151,0)),0)+IFERROR(INDEX('Hoja de Trabajo para listado'!$AB$155:$BA$1048576,MATCH($A44,'Hoja de Trabajo para listado'!$AB$155:$AB$1048576,0),MATCH((CUADRO!G$5&amp;$E44),'Hoja de Trabajo para listado'!$AB$151:$BA$151,0)),0)+IFERROR(INDEX('Hoja de Trabajo para listado'!$BC$155:$CB$1048576,MATCH($A44,'Hoja de Trabajo para listado'!$BC$155:$BC$1048576,0),MATCH((CUADRO!G$5&amp;$E44),'Hoja de Trabajo para listado'!$BC$151:$CB$151,0)),0)+IFERROR(INDEX('Hoja de Trabajo para listado'!$DE$153:$DG$274,MATCH($A44,'Hoja de Trabajo para listado'!$DE$153:$DE$1048576,0),MATCH((CUADRO!G$5&amp;$E44),'Hoja de Trabajo para listado'!$DE$151:$DG$151,0)),0)+IFERROR(INDEX('Hoja de Trabajo para listado'!$CD$155:$DC$1048576,MATCH($A44,'Hoja de Trabajo para listado'!$CD$155:$CD$1048576,0),MATCH((CUADRO!G$5&amp;$E44),'Hoja de Trabajo para listado'!$CD$151:$DC$151,0)),0)</f>
        <v>0</v>
      </c>
      <c r="H44" s="255">
        <f ca="1">+IFERROR(INDEX('Hoja de Trabajo para listado'!$A$155:$Z$1048576,MATCH($A44,'Hoja de Trabajo para listado'!$A$155:$A$1048576,0),MATCH((CUADRO!H$5&amp;$E44),'Hoja de Trabajo para listado'!$A$151:$Z$151,0)),0)+IFERROR(INDEX('Hoja de Trabajo para listado'!$AB$155:$BA$1048576,MATCH($A44,'Hoja de Trabajo para listado'!$AB$155:$AB$1048576,0),MATCH((CUADRO!H$5&amp;$E44),'Hoja de Trabajo para listado'!$AB$151:$BA$151,0)),0)+IFERROR(INDEX('Hoja de Trabajo para listado'!$BC$155:$CB$1048576,MATCH($A44,'Hoja de Trabajo para listado'!$BC$155:$BC$1048576,0),MATCH((CUADRO!H$5&amp;$E44),'Hoja de Trabajo para listado'!$BC$151:$CB$151,0)),0)+IFERROR(INDEX('Hoja de Trabajo para listado'!$DE$153:$DG$274,MATCH($A44,'Hoja de Trabajo para listado'!$DE$153:$DE$1048576,0),MATCH((CUADRO!H$5&amp;$E44),'Hoja de Trabajo para listado'!$DE$151:$DG$151,0)),0)+IFERROR(INDEX('Hoja de Trabajo para listado'!$CD$155:$DC$1048576,MATCH($A44,'Hoja de Trabajo para listado'!$CD$155:$CD$1048576,0),MATCH((CUADRO!H$5&amp;$E44),'Hoja de Trabajo para listado'!$CD$151:$DC$151,0)),0)</f>
        <v>0</v>
      </c>
      <c r="I44" s="255">
        <f ca="1">+IFERROR(INDEX('Hoja de Trabajo para listado'!$A$155:$Z$1048576,MATCH($A44,'Hoja de Trabajo para listado'!$A$155:$A$1048576,0),MATCH((CUADRO!I$5&amp;$E44),'Hoja de Trabajo para listado'!$A$151:$Z$151,0)),0)+IFERROR(INDEX('Hoja de Trabajo para listado'!$AB$155:$BA$1048576,MATCH($A44,'Hoja de Trabajo para listado'!$AB$155:$AB$1048576,0),MATCH((CUADRO!I$5&amp;$E44),'Hoja de Trabajo para listado'!$AB$151:$BA$151,0)),0)+IFERROR(INDEX('Hoja de Trabajo para listado'!$BC$155:$CB$1048576,MATCH($A44,'Hoja de Trabajo para listado'!$BC$155:$BC$1048576,0),MATCH((CUADRO!I$5&amp;$E44),'Hoja de Trabajo para listado'!$BC$151:$CB$151,0)),0)+IFERROR(INDEX('Hoja de Trabajo para listado'!$DE$153:$DG$274,MATCH($A44,'Hoja de Trabajo para listado'!$DE$153:$DE$1048576,0),MATCH((CUADRO!I$5&amp;$E44),'Hoja de Trabajo para listado'!$DE$151:$DG$151,0)),0)+IFERROR(INDEX('Hoja de Trabajo para listado'!$CD$155:$DC$1048576,MATCH($A44,'Hoja de Trabajo para listado'!$CD$155:$CD$1048576,0),MATCH((CUADRO!I$5&amp;$E44),'Hoja de Trabajo para listado'!$CD$151:$DC$151,0)),0)</f>
        <v>0</v>
      </c>
      <c r="J44" s="255">
        <f ca="1">+IFERROR(INDEX('Hoja de Trabajo para listado'!$A$155:$Z$1048576,MATCH($A44,'Hoja de Trabajo para listado'!$A$155:$A$1048576,0),MATCH((CUADRO!J$5&amp;$E44),'Hoja de Trabajo para listado'!$A$151:$Z$151,0)),0)+IFERROR(INDEX('Hoja de Trabajo para listado'!$AB$155:$BA$1048576,MATCH($A44,'Hoja de Trabajo para listado'!$AB$155:$AB$1048576,0),MATCH((CUADRO!J$5&amp;$E44),'Hoja de Trabajo para listado'!$AB$151:$BA$151,0)),0)+IFERROR(INDEX('Hoja de Trabajo para listado'!$BC$155:$CB$1048576,MATCH($A44,'Hoja de Trabajo para listado'!$BC$155:$BC$1048576,0),MATCH((CUADRO!J$5&amp;$E44),'Hoja de Trabajo para listado'!$BC$151:$CB$151,0)),0)+IFERROR(INDEX('Hoja de Trabajo para listado'!$DE$153:$DG$274,MATCH($A44,'Hoja de Trabajo para listado'!$DE$153:$DE$1048576,0),MATCH((CUADRO!J$5&amp;$E44),'Hoja de Trabajo para listado'!$DE$151:$DG$151,0)),0)+IFERROR(INDEX('Hoja de Trabajo para listado'!$CD$155:$DC$1048576,MATCH($A44,'Hoja de Trabajo para listado'!$CD$155:$CD$1048576,0),MATCH((CUADRO!J$5&amp;$E44),'Hoja de Trabajo para listado'!$CD$151:$DC$151,0)),0)</f>
        <v>0</v>
      </c>
      <c r="K44" s="255">
        <f ca="1">+IFERROR(INDEX('Hoja de Trabajo para listado'!$A$155:$Z$1048576,MATCH($A44,'Hoja de Trabajo para listado'!$A$155:$A$1048576,0),MATCH((CUADRO!K$5&amp;$E44),'Hoja de Trabajo para listado'!$A$151:$Z$151,0)),0)+IFERROR(INDEX('Hoja de Trabajo para listado'!$AB$155:$BA$1048576,MATCH($A44,'Hoja de Trabajo para listado'!$AB$155:$AB$1048576,0),MATCH((CUADRO!K$5&amp;$E44),'Hoja de Trabajo para listado'!$AB$151:$BA$151,0)),0)+IFERROR(INDEX('Hoja de Trabajo para listado'!$BC$155:$CB$1048576,MATCH($A44,'Hoja de Trabajo para listado'!$BC$155:$BC$1048576,0),MATCH((CUADRO!K$5&amp;$E44),'Hoja de Trabajo para listado'!$BC$151:$CB$151,0)),0)+IFERROR(INDEX('Hoja de Trabajo para listado'!$DE$153:$DG$274,MATCH($A44,'Hoja de Trabajo para listado'!$DE$153:$DE$1048576,0),MATCH((CUADRO!K$5&amp;$E44),'Hoja de Trabajo para listado'!$DE$151:$DG$151,0)),0)+IFERROR(INDEX('Hoja de Trabajo para listado'!$CD$155:$DC$1048576,MATCH($A44,'Hoja de Trabajo para listado'!$CD$155:$CD$1048576,0),MATCH((CUADRO!K$5&amp;$E44),'Hoja de Trabajo para listado'!$CD$151:$DC$151,0)),0)</f>
        <v>0</v>
      </c>
      <c r="L44" s="255">
        <f ca="1">+IFERROR(INDEX('Hoja de Trabajo para listado'!$A$155:$Z$1048576,MATCH($A44,'Hoja de Trabajo para listado'!$A$155:$A$1048576,0),MATCH((CUADRO!L$5&amp;$E44),'Hoja de Trabajo para listado'!$A$151:$Z$151,0)),0)+IFERROR(INDEX('Hoja de Trabajo para listado'!$AB$155:$BA$1048576,MATCH($A44,'Hoja de Trabajo para listado'!$AB$155:$AB$1048576,0),MATCH((CUADRO!L$5&amp;$E44),'Hoja de Trabajo para listado'!$AB$151:$BA$151,0)),0)+IFERROR(INDEX('Hoja de Trabajo para listado'!$BC$155:$CB$1048576,MATCH($A44,'Hoja de Trabajo para listado'!$BC$155:$BC$1048576,0),MATCH((CUADRO!L$5&amp;$E44),'Hoja de Trabajo para listado'!$BC$151:$CB$151,0)),0)+IFERROR(INDEX('Hoja de Trabajo para listado'!$DE$153:$DG$274,MATCH($A44,'Hoja de Trabajo para listado'!$DE$153:$DE$1048576,0),MATCH((CUADRO!L$5&amp;$E44),'Hoja de Trabajo para listado'!$DE$151:$DG$151,0)),0)+IFERROR(INDEX('Hoja de Trabajo para listado'!$CD$155:$DC$1048576,MATCH($A44,'Hoja de Trabajo para listado'!$CD$155:$CD$1048576,0),MATCH((CUADRO!L$5&amp;$E44),'Hoja de Trabajo para listado'!$CD$151:$DC$151,0)),0)</f>
        <v>0</v>
      </c>
      <c r="M44" s="255">
        <f ca="1">+IFERROR(INDEX('Hoja de Trabajo para listado'!$A$155:$Z$1048576,MATCH($A44,'Hoja de Trabajo para listado'!$A$155:$A$1048576,0),MATCH((CUADRO!M$5&amp;$E44),'Hoja de Trabajo para listado'!$A$151:$Z$151,0)),0)+IFERROR(INDEX('Hoja de Trabajo para listado'!$AB$155:$BA$1048576,MATCH($A44,'Hoja de Trabajo para listado'!$AB$155:$AB$1048576,0),MATCH((CUADRO!M$5&amp;$E44),'Hoja de Trabajo para listado'!$AB$151:$BA$151,0)),0)+IFERROR(INDEX('Hoja de Trabajo para listado'!$BC$155:$CB$1048576,MATCH($A44,'Hoja de Trabajo para listado'!$BC$155:$BC$1048576,0),MATCH((CUADRO!M$5&amp;$E44),'Hoja de Trabajo para listado'!$BC$151:$CB$151,0)),0)+IFERROR(INDEX('Hoja de Trabajo para listado'!$DE$153:$DG$274,MATCH($A44,'Hoja de Trabajo para listado'!$DE$153:$DE$1048576,0),MATCH((CUADRO!M$5&amp;$E44),'Hoja de Trabajo para listado'!$DE$151:$DG$151,0)),0)+IFERROR(INDEX('Hoja de Trabajo para listado'!$CD$155:$DC$1048576,MATCH($A44,'Hoja de Trabajo para listado'!$CD$155:$CD$1048576,0),MATCH((CUADRO!M$5&amp;$E44),'Hoja de Trabajo para listado'!$CD$151:$DC$151,0)),0)</f>
        <v>0</v>
      </c>
      <c r="N44" s="255">
        <f ca="1">+IFERROR(INDEX('Hoja de Trabajo para listado'!$A$155:$Z$1048576,MATCH($A44,'Hoja de Trabajo para listado'!$A$155:$A$1048576,0),MATCH((CUADRO!N$5&amp;$E44),'Hoja de Trabajo para listado'!$A$151:$Z$151,0)),0)+IFERROR(INDEX('Hoja de Trabajo para listado'!$AB$155:$BA$1048576,MATCH($A44,'Hoja de Trabajo para listado'!$AB$155:$AB$1048576,0),MATCH((CUADRO!N$5&amp;$E44),'Hoja de Trabajo para listado'!$AB$151:$BA$151,0)),0)+IFERROR(INDEX('Hoja de Trabajo para listado'!$BC$155:$CB$1048576,MATCH($A44,'Hoja de Trabajo para listado'!$BC$155:$BC$1048576,0),MATCH((CUADRO!N$5&amp;$E44),'Hoja de Trabajo para listado'!$BC$151:$CB$151,0)),0)+IFERROR(INDEX('Hoja de Trabajo para listado'!$DE$153:$DG$274,MATCH($A44,'Hoja de Trabajo para listado'!$DE$153:$DE$1048576,0),MATCH((CUADRO!N$5&amp;$E44),'Hoja de Trabajo para listado'!$DE$151:$DG$151,0)),0)+IFERROR(INDEX('Hoja de Trabajo para listado'!$CD$155:$DC$1048576,MATCH($A44,'Hoja de Trabajo para listado'!$CD$155:$CD$1048576,0),MATCH((CUADRO!N$5&amp;$E44),'Hoja de Trabajo para listado'!$CD$151:$DC$151,0)),0)</f>
        <v>0</v>
      </c>
      <c r="O44" s="255">
        <f ca="1">+IFERROR(INDEX('Hoja de Trabajo para listado'!$A$155:$Z$1048576,MATCH($A44,'Hoja de Trabajo para listado'!$A$155:$A$1048576,0),MATCH((CUADRO!O$5&amp;$E44),'Hoja de Trabajo para listado'!$A$151:$Z$151,0)),0)+IFERROR(INDEX('Hoja de Trabajo para listado'!$AB$155:$BA$1048576,MATCH($A44,'Hoja de Trabajo para listado'!$AB$155:$AB$1048576,0),MATCH((CUADRO!O$5&amp;$E44),'Hoja de Trabajo para listado'!$AB$151:$BA$151,0)),0)+IFERROR(INDEX('Hoja de Trabajo para listado'!$BC$155:$CB$1048576,MATCH($A44,'Hoja de Trabajo para listado'!$BC$155:$BC$1048576,0),MATCH((CUADRO!O$5&amp;$E44),'Hoja de Trabajo para listado'!$BC$151:$CB$151,0)),0)+IFERROR(INDEX('Hoja de Trabajo para listado'!$DE$153:$DG$274,MATCH($A44,'Hoja de Trabajo para listado'!$DE$153:$DE$1048576,0),MATCH((CUADRO!O$5&amp;$E44),'Hoja de Trabajo para listado'!$DE$151:$DG$151,0)),0)+IFERROR(INDEX('Hoja de Trabajo para listado'!$CD$155:$DC$1048576,MATCH($A44,'Hoja de Trabajo para listado'!$CD$155:$CD$1048576,0),MATCH((CUADRO!O$5&amp;$E44),'Hoja de Trabajo para listado'!$CD$151:$DC$151,0)),0)</f>
        <v>0</v>
      </c>
      <c r="P44" s="255">
        <f ca="1">+IFERROR(INDEX('Hoja de Trabajo para listado'!$A$155:$Z$1048576,MATCH($A44,'Hoja de Trabajo para listado'!$A$155:$A$1048576,0),MATCH((CUADRO!P$5&amp;$E44),'Hoja de Trabajo para listado'!$A$151:$Z$151,0)),0)+IFERROR(INDEX('Hoja de Trabajo para listado'!$AB$155:$BA$1048576,MATCH($A44,'Hoja de Trabajo para listado'!$AB$155:$AB$1048576,0),MATCH((CUADRO!P$5&amp;$E44),'Hoja de Trabajo para listado'!$AB$151:$BA$151,0)),0)+IFERROR(INDEX('Hoja de Trabajo para listado'!$BC$155:$CB$1048576,MATCH($A44,'Hoja de Trabajo para listado'!$BC$155:$BC$1048576,0),MATCH((CUADRO!P$5&amp;$E44),'Hoja de Trabajo para listado'!$BC$151:$CB$151,0)),0)+IFERROR(INDEX('Hoja de Trabajo para listado'!$DE$153:$DG$274,MATCH($A44,'Hoja de Trabajo para listado'!$DE$153:$DE$1048576,0),MATCH((CUADRO!P$5&amp;$E44),'Hoja de Trabajo para listado'!$DE$151:$DG$151,0)),0)+IFERROR(INDEX('Hoja de Trabajo para listado'!$CD$155:$DC$1048576,MATCH($A44,'Hoja de Trabajo para listado'!$CD$155:$CD$1048576,0),MATCH((CUADRO!P$5&amp;$E44),'Hoja de Trabajo para listado'!$CD$151:$DC$151,0)),0)</f>
        <v>0</v>
      </c>
      <c r="Q44" s="255">
        <f ca="1">+IFERROR(INDEX('Hoja de Trabajo para listado'!$A$155:$Z$1048576,MATCH($A44,'Hoja de Trabajo para listado'!$A$155:$A$1048576,0),MATCH((CUADRO!Q$5&amp;$E44),'Hoja de Trabajo para listado'!$A$151:$Z$151,0)),0)+IFERROR(INDEX('Hoja de Trabajo para listado'!$AB$155:$BA$1048576,MATCH($A44,'Hoja de Trabajo para listado'!$AB$155:$AB$1048576,0),MATCH((CUADRO!Q$5&amp;$E44),'Hoja de Trabajo para listado'!$AB$151:$BA$151,0)),0)+IFERROR(INDEX('Hoja de Trabajo para listado'!$BC$155:$CB$1048576,MATCH($A44,'Hoja de Trabajo para listado'!$BC$155:$BC$1048576,0),MATCH((CUADRO!Q$5&amp;$E44),'Hoja de Trabajo para listado'!$BC$151:$CB$151,0)),0)+IFERROR(INDEX('Hoja de Trabajo para listado'!$DE$153:$DG$274,MATCH($A44,'Hoja de Trabajo para listado'!$DE$153:$DE$1048576,0),MATCH((CUADRO!Q$5&amp;$E44),'Hoja de Trabajo para listado'!$DE$151:$DG$151,0)),0)+IFERROR(INDEX('Hoja de Trabajo para listado'!$CD$155:$DC$1048576,MATCH($A44,'Hoja de Trabajo para listado'!$CD$155:$CD$1048576,0),MATCH((CUADRO!Q$5&amp;$E44),'Hoja de Trabajo para listado'!$CD$151:$DC$151,0)),0)</f>
        <v>0</v>
      </c>
      <c r="R44" s="255">
        <f t="shared" ca="1" si="0"/>
        <v>0</v>
      </c>
      <c r="S44" s="255"/>
      <c r="T44" s="255">
        <f ca="1">+T45</f>
        <v>0</v>
      </c>
      <c r="U44" s="254">
        <f t="shared" si="1"/>
        <v>1</v>
      </c>
      <c r="V44" s="362" t="str">
        <f>+VLOOKUP(A44,bd_lista!$A$3:$E$590,5,FALSE)</f>
        <v>Universidades Públicas</v>
      </c>
      <c r="W44" s="272" t="str">
        <f>+V44</f>
        <v>Universidades Públicas</v>
      </c>
      <c r="X44" s="254">
        <f>+VLOOKUP(A44,[2]Sheet1!$A$13:$D$744,4,FALSE)</f>
        <v>0</v>
      </c>
      <c r="Y44" s="254" t="e">
        <f>+VLOOKUP(X44,bd_lista!$A$3:$C$590,3,FALSE)</f>
        <v>#N/A</v>
      </c>
      <c r="Z44" s="258">
        <f>+X44</f>
        <v>0</v>
      </c>
      <c r="AA44" s="259" t="e">
        <f>+Y44</f>
        <v>#N/A</v>
      </c>
    </row>
    <row r="45" spans="1:27" ht="15" hidden="1" customHeight="1">
      <c r="A45" s="32">
        <v>146</v>
      </c>
      <c r="B45" s="307"/>
      <c r="C45" s="362" t="str">
        <f>+VLOOKUP(A45,bd_lista!$A$3:$C$590,3,FALSE)</f>
        <v>Universidad Autónoma Gabriel René Moreno</v>
      </c>
      <c r="D45" s="362"/>
      <c r="E45" s="362" t="s">
        <v>1314</v>
      </c>
      <c r="F45" s="257">
        <f ca="1">+IFERROR(INDEX('Hoja de Trabajo para listado'!$A$155:$Z$1048576,MATCH($A45,'Hoja de Trabajo para listado'!$A$155:$A$1048576,0),MATCH((CUADRO!F$5&amp;$E45),'Hoja de Trabajo para listado'!$A$151:$Z$151,0)),0)+IFERROR(INDEX('Hoja de Trabajo para listado'!$AB$155:$BA$1048576,MATCH($A45,'Hoja de Trabajo para listado'!$AB$155:$AB$1048576,0),MATCH((CUADRO!F$5&amp;$E45),'Hoja de Trabajo para listado'!$AB$151:$BA$151,0)),0)+IFERROR(INDEX('Hoja de Trabajo para listado'!$BC$155:$CB$1048576,MATCH($A45,'Hoja de Trabajo para listado'!$BC$155:$BC$1048576,0),MATCH((CUADRO!F$5&amp;$E45),'Hoja de Trabajo para listado'!$BC$151:$CB$151,0)),0)+IFERROR(INDEX('Hoja de Trabajo para listado'!$DE$153:$DG$274,MATCH($A45,'Hoja de Trabajo para listado'!$DE$153:$DE$1048576,0),MATCH((CUADRO!F$5&amp;$E45),'Hoja de Trabajo para listado'!$DE$151:$DG$151,0)),0)+IFERROR(INDEX('Hoja de Trabajo para listado'!$CD$155:$DC$1048576,MATCH($A45,'Hoja de Trabajo para listado'!$CD$155:$CD$1048576,0),MATCH((CUADRO!F$5&amp;$E45),'Hoja de Trabajo para listado'!$CD$151:$DC$151,0)),0)</f>
        <v>0</v>
      </c>
      <c r="G45" s="257">
        <f ca="1">+IFERROR(INDEX('Hoja de Trabajo para listado'!$A$155:$Z$1048576,MATCH($A45,'Hoja de Trabajo para listado'!$A$155:$A$1048576,0),MATCH((CUADRO!G$5&amp;$E45),'Hoja de Trabajo para listado'!$A$151:$Z$151,0)),0)+IFERROR(INDEX('Hoja de Trabajo para listado'!$AB$155:$BA$1048576,MATCH($A45,'Hoja de Trabajo para listado'!$AB$155:$AB$1048576,0),MATCH((CUADRO!G$5&amp;$E45),'Hoja de Trabajo para listado'!$AB$151:$BA$151,0)),0)+IFERROR(INDEX('Hoja de Trabajo para listado'!$BC$155:$CB$1048576,MATCH($A45,'Hoja de Trabajo para listado'!$BC$155:$BC$1048576,0),MATCH((CUADRO!G$5&amp;$E45),'Hoja de Trabajo para listado'!$BC$151:$CB$151,0)),0)+IFERROR(INDEX('Hoja de Trabajo para listado'!$DE$153:$DG$274,MATCH($A45,'Hoja de Trabajo para listado'!$DE$153:$DE$1048576,0),MATCH((CUADRO!G$5&amp;$E45),'Hoja de Trabajo para listado'!$DE$151:$DG$151,0)),0)+IFERROR(INDEX('Hoja de Trabajo para listado'!$CD$155:$DC$1048576,MATCH($A45,'Hoja de Trabajo para listado'!$CD$155:$CD$1048576,0),MATCH((CUADRO!G$5&amp;$E45),'Hoja de Trabajo para listado'!$CD$151:$DC$151,0)),0)</f>
        <v>0</v>
      </c>
      <c r="H45" s="257">
        <f ca="1">+IFERROR(INDEX('Hoja de Trabajo para listado'!$A$155:$Z$1048576,MATCH($A45,'Hoja de Trabajo para listado'!$A$155:$A$1048576,0),MATCH((CUADRO!H$5&amp;$E45),'Hoja de Trabajo para listado'!$A$151:$Z$151,0)),0)+IFERROR(INDEX('Hoja de Trabajo para listado'!$AB$155:$BA$1048576,MATCH($A45,'Hoja de Trabajo para listado'!$AB$155:$AB$1048576,0),MATCH((CUADRO!H$5&amp;$E45),'Hoja de Trabajo para listado'!$AB$151:$BA$151,0)),0)+IFERROR(INDEX('Hoja de Trabajo para listado'!$BC$155:$CB$1048576,MATCH($A45,'Hoja de Trabajo para listado'!$BC$155:$BC$1048576,0),MATCH((CUADRO!H$5&amp;$E45),'Hoja de Trabajo para listado'!$BC$151:$CB$151,0)),0)+IFERROR(INDEX('Hoja de Trabajo para listado'!$DE$153:$DG$274,MATCH($A45,'Hoja de Trabajo para listado'!$DE$153:$DE$1048576,0),MATCH((CUADRO!H$5&amp;$E45),'Hoja de Trabajo para listado'!$DE$151:$DG$151,0)),0)+IFERROR(INDEX('Hoja de Trabajo para listado'!$CD$155:$DC$1048576,MATCH($A45,'Hoja de Trabajo para listado'!$CD$155:$CD$1048576,0),MATCH((CUADRO!H$5&amp;$E45),'Hoja de Trabajo para listado'!$CD$151:$DC$151,0)),0)</f>
        <v>0</v>
      </c>
      <c r="I45" s="257">
        <f ca="1">+IFERROR(INDEX('Hoja de Trabajo para listado'!$A$155:$Z$1048576,MATCH($A45,'Hoja de Trabajo para listado'!$A$155:$A$1048576,0),MATCH((CUADRO!I$5&amp;$E45),'Hoja de Trabajo para listado'!$A$151:$Z$151,0)),0)+IFERROR(INDEX('Hoja de Trabajo para listado'!$AB$155:$BA$1048576,MATCH($A45,'Hoja de Trabajo para listado'!$AB$155:$AB$1048576,0),MATCH((CUADRO!I$5&amp;$E45),'Hoja de Trabajo para listado'!$AB$151:$BA$151,0)),0)+IFERROR(INDEX('Hoja de Trabajo para listado'!$BC$155:$CB$1048576,MATCH($A45,'Hoja de Trabajo para listado'!$BC$155:$BC$1048576,0),MATCH((CUADRO!I$5&amp;$E45),'Hoja de Trabajo para listado'!$BC$151:$CB$151,0)),0)+IFERROR(INDEX('Hoja de Trabajo para listado'!$DE$153:$DG$274,MATCH($A45,'Hoja de Trabajo para listado'!$DE$153:$DE$1048576,0),MATCH((CUADRO!I$5&amp;$E45),'Hoja de Trabajo para listado'!$DE$151:$DG$151,0)),0)+IFERROR(INDEX('Hoja de Trabajo para listado'!$CD$155:$DC$1048576,MATCH($A45,'Hoja de Trabajo para listado'!$CD$155:$CD$1048576,0),MATCH((CUADRO!I$5&amp;$E45),'Hoja de Trabajo para listado'!$CD$151:$DC$151,0)),0)</f>
        <v>0</v>
      </c>
      <c r="J45" s="257">
        <f ca="1">+IFERROR(INDEX('Hoja de Trabajo para listado'!$A$155:$Z$1048576,MATCH($A45,'Hoja de Trabajo para listado'!$A$155:$A$1048576,0),MATCH((CUADRO!J$5&amp;$E45),'Hoja de Trabajo para listado'!$A$151:$Z$151,0)),0)+IFERROR(INDEX('Hoja de Trabajo para listado'!$AB$155:$BA$1048576,MATCH($A45,'Hoja de Trabajo para listado'!$AB$155:$AB$1048576,0),MATCH((CUADRO!J$5&amp;$E45),'Hoja de Trabajo para listado'!$AB$151:$BA$151,0)),0)+IFERROR(INDEX('Hoja de Trabajo para listado'!$BC$155:$CB$1048576,MATCH($A45,'Hoja de Trabajo para listado'!$BC$155:$BC$1048576,0),MATCH((CUADRO!J$5&amp;$E45),'Hoja de Trabajo para listado'!$BC$151:$CB$151,0)),0)+IFERROR(INDEX('Hoja de Trabajo para listado'!$DE$153:$DG$274,MATCH($A45,'Hoja de Trabajo para listado'!$DE$153:$DE$1048576,0),MATCH((CUADRO!J$5&amp;$E45),'Hoja de Trabajo para listado'!$DE$151:$DG$151,0)),0)+IFERROR(INDEX('Hoja de Trabajo para listado'!$CD$155:$DC$1048576,MATCH($A45,'Hoja de Trabajo para listado'!$CD$155:$CD$1048576,0),MATCH((CUADRO!J$5&amp;$E45),'Hoja de Trabajo para listado'!$CD$151:$DC$151,0)),0)</f>
        <v>0</v>
      </c>
      <c r="K45" s="257">
        <f ca="1">+IFERROR(INDEX('Hoja de Trabajo para listado'!$A$155:$Z$1048576,MATCH($A45,'Hoja de Trabajo para listado'!$A$155:$A$1048576,0),MATCH((CUADRO!K$5&amp;$E45),'Hoja de Trabajo para listado'!$A$151:$Z$151,0)),0)+IFERROR(INDEX('Hoja de Trabajo para listado'!$AB$155:$BA$1048576,MATCH($A45,'Hoja de Trabajo para listado'!$AB$155:$AB$1048576,0),MATCH((CUADRO!K$5&amp;$E45),'Hoja de Trabajo para listado'!$AB$151:$BA$151,0)),0)+IFERROR(INDEX('Hoja de Trabajo para listado'!$BC$155:$CB$1048576,MATCH($A45,'Hoja de Trabajo para listado'!$BC$155:$BC$1048576,0),MATCH((CUADRO!K$5&amp;$E45),'Hoja de Trabajo para listado'!$BC$151:$CB$151,0)),0)+IFERROR(INDEX('Hoja de Trabajo para listado'!$DE$153:$DG$274,MATCH($A45,'Hoja de Trabajo para listado'!$DE$153:$DE$1048576,0),MATCH((CUADRO!K$5&amp;$E45),'Hoja de Trabajo para listado'!$DE$151:$DG$151,0)),0)+IFERROR(INDEX('Hoja de Trabajo para listado'!$CD$155:$DC$1048576,MATCH($A45,'Hoja de Trabajo para listado'!$CD$155:$CD$1048576,0),MATCH((CUADRO!K$5&amp;$E45),'Hoja de Trabajo para listado'!$CD$151:$DC$151,0)),0)</f>
        <v>0</v>
      </c>
      <c r="L45" s="257">
        <f ca="1">+IFERROR(INDEX('Hoja de Trabajo para listado'!$A$155:$Z$1048576,MATCH($A45,'Hoja de Trabajo para listado'!$A$155:$A$1048576,0),MATCH((CUADRO!L$5&amp;$E45),'Hoja de Trabajo para listado'!$A$151:$Z$151,0)),0)+IFERROR(INDEX('Hoja de Trabajo para listado'!$AB$155:$BA$1048576,MATCH($A45,'Hoja de Trabajo para listado'!$AB$155:$AB$1048576,0),MATCH((CUADRO!L$5&amp;$E45),'Hoja de Trabajo para listado'!$AB$151:$BA$151,0)),0)+IFERROR(INDEX('Hoja de Trabajo para listado'!$BC$155:$CB$1048576,MATCH($A45,'Hoja de Trabajo para listado'!$BC$155:$BC$1048576,0),MATCH((CUADRO!L$5&amp;$E45),'Hoja de Trabajo para listado'!$BC$151:$CB$151,0)),0)+IFERROR(INDEX('Hoja de Trabajo para listado'!$DE$153:$DG$274,MATCH($A45,'Hoja de Trabajo para listado'!$DE$153:$DE$1048576,0),MATCH((CUADRO!L$5&amp;$E45),'Hoja de Trabajo para listado'!$DE$151:$DG$151,0)),0)+IFERROR(INDEX('Hoja de Trabajo para listado'!$CD$155:$DC$1048576,MATCH($A45,'Hoja de Trabajo para listado'!$CD$155:$CD$1048576,0),MATCH((CUADRO!L$5&amp;$E45),'Hoja de Trabajo para listado'!$CD$151:$DC$151,0)),0)</f>
        <v>0</v>
      </c>
      <c r="M45" s="257">
        <f ca="1">+IFERROR(INDEX('Hoja de Trabajo para listado'!$A$155:$Z$1048576,MATCH($A45,'Hoja de Trabajo para listado'!$A$155:$A$1048576,0),MATCH((CUADRO!M$5&amp;$E45),'Hoja de Trabajo para listado'!$A$151:$Z$151,0)),0)+IFERROR(INDEX('Hoja de Trabajo para listado'!$AB$155:$BA$1048576,MATCH($A45,'Hoja de Trabajo para listado'!$AB$155:$AB$1048576,0),MATCH((CUADRO!M$5&amp;$E45),'Hoja de Trabajo para listado'!$AB$151:$BA$151,0)),0)+IFERROR(INDEX('Hoja de Trabajo para listado'!$BC$155:$CB$1048576,MATCH($A45,'Hoja de Trabajo para listado'!$BC$155:$BC$1048576,0),MATCH((CUADRO!M$5&amp;$E45),'Hoja de Trabajo para listado'!$BC$151:$CB$151,0)),0)+IFERROR(INDEX('Hoja de Trabajo para listado'!$DE$153:$DG$274,MATCH($A45,'Hoja de Trabajo para listado'!$DE$153:$DE$1048576,0),MATCH((CUADRO!M$5&amp;$E45),'Hoja de Trabajo para listado'!$DE$151:$DG$151,0)),0)+IFERROR(INDEX('Hoja de Trabajo para listado'!$CD$155:$DC$1048576,MATCH($A45,'Hoja de Trabajo para listado'!$CD$155:$CD$1048576,0),MATCH((CUADRO!M$5&amp;$E45),'Hoja de Trabajo para listado'!$CD$151:$DC$151,0)),0)</f>
        <v>0</v>
      </c>
      <c r="N45" s="257">
        <f ca="1">+IFERROR(INDEX('Hoja de Trabajo para listado'!$A$155:$Z$1048576,MATCH($A45,'Hoja de Trabajo para listado'!$A$155:$A$1048576,0),MATCH((CUADRO!N$5&amp;$E45),'Hoja de Trabajo para listado'!$A$151:$Z$151,0)),0)+IFERROR(INDEX('Hoja de Trabajo para listado'!$AB$155:$BA$1048576,MATCH($A45,'Hoja de Trabajo para listado'!$AB$155:$AB$1048576,0),MATCH((CUADRO!N$5&amp;$E45),'Hoja de Trabajo para listado'!$AB$151:$BA$151,0)),0)+IFERROR(INDEX('Hoja de Trabajo para listado'!$BC$155:$CB$1048576,MATCH($A45,'Hoja de Trabajo para listado'!$BC$155:$BC$1048576,0),MATCH((CUADRO!N$5&amp;$E45),'Hoja de Trabajo para listado'!$BC$151:$CB$151,0)),0)+IFERROR(INDEX('Hoja de Trabajo para listado'!$DE$153:$DG$274,MATCH($A45,'Hoja de Trabajo para listado'!$DE$153:$DE$1048576,0),MATCH((CUADRO!N$5&amp;$E45),'Hoja de Trabajo para listado'!$DE$151:$DG$151,0)),0)+IFERROR(INDEX('Hoja de Trabajo para listado'!$CD$155:$DC$1048576,MATCH($A45,'Hoja de Trabajo para listado'!$CD$155:$CD$1048576,0),MATCH((CUADRO!N$5&amp;$E45),'Hoja de Trabajo para listado'!$CD$151:$DC$151,0)),0)</f>
        <v>0</v>
      </c>
      <c r="O45" s="257">
        <f ca="1">+IFERROR(INDEX('Hoja de Trabajo para listado'!$A$155:$Z$1048576,MATCH($A45,'Hoja de Trabajo para listado'!$A$155:$A$1048576,0),MATCH((CUADRO!O$5&amp;$E45),'Hoja de Trabajo para listado'!$A$151:$Z$151,0)),0)+IFERROR(INDEX('Hoja de Trabajo para listado'!$AB$155:$BA$1048576,MATCH($A45,'Hoja de Trabajo para listado'!$AB$155:$AB$1048576,0),MATCH((CUADRO!O$5&amp;$E45),'Hoja de Trabajo para listado'!$AB$151:$BA$151,0)),0)+IFERROR(INDEX('Hoja de Trabajo para listado'!$BC$155:$CB$1048576,MATCH($A45,'Hoja de Trabajo para listado'!$BC$155:$BC$1048576,0),MATCH((CUADRO!O$5&amp;$E45),'Hoja de Trabajo para listado'!$BC$151:$CB$151,0)),0)+IFERROR(INDEX('Hoja de Trabajo para listado'!$DE$153:$DG$274,MATCH($A45,'Hoja de Trabajo para listado'!$DE$153:$DE$1048576,0),MATCH((CUADRO!O$5&amp;$E45),'Hoja de Trabajo para listado'!$DE$151:$DG$151,0)),0)+IFERROR(INDEX('Hoja de Trabajo para listado'!$CD$155:$DC$1048576,MATCH($A45,'Hoja de Trabajo para listado'!$CD$155:$CD$1048576,0),MATCH((CUADRO!O$5&amp;$E45),'Hoja de Trabajo para listado'!$CD$151:$DC$151,0)),0)</f>
        <v>0</v>
      </c>
      <c r="P45" s="257">
        <f ca="1">+IFERROR(INDEX('Hoja de Trabajo para listado'!$A$155:$Z$1048576,MATCH($A45,'Hoja de Trabajo para listado'!$A$155:$A$1048576,0),MATCH((CUADRO!P$5&amp;$E45),'Hoja de Trabajo para listado'!$A$151:$Z$151,0)),0)+IFERROR(INDEX('Hoja de Trabajo para listado'!$AB$155:$BA$1048576,MATCH($A45,'Hoja de Trabajo para listado'!$AB$155:$AB$1048576,0),MATCH((CUADRO!P$5&amp;$E45),'Hoja de Trabajo para listado'!$AB$151:$BA$151,0)),0)+IFERROR(INDEX('Hoja de Trabajo para listado'!$BC$155:$CB$1048576,MATCH($A45,'Hoja de Trabajo para listado'!$BC$155:$BC$1048576,0),MATCH((CUADRO!P$5&amp;$E45),'Hoja de Trabajo para listado'!$BC$151:$CB$151,0)),0)+IFERROR(INDEX('Hoja de Trabajo para listado'!$DE$153:$DG$274,MATCH($A45,'Hoja de Trabajo para listado'!$DE$153:$DE$1048576,0),MATCH((CUADRO!P$5&amp;$E45),'Hoja de Trabajo para listado'!$DE$151:$DG$151,0)),0)+IFERROR(INDEX('Hoja de Trabajo para listado'!$CD$155:$DC$1048576,MATCH($A45,'Hoja de Trabajo para listado'!$CD$155:$CD$1048576,0),MATCH((CUADRO!P$5&amp;$E45),'Hoja de Trabajo para listado'!$CD$151:$DC$151,0)),0)</f>
        <v>0</v>
      </c>
      <c r="Q45" s="257">
        <f ca="1">+IFERROR(INDEX('Hoja de Trabajo para listado'!$A$155:$Z$1048576,MATCH($A45,'Hoja de Trabajo para listado'!$A$155:$A$1048576,0),MATCH((CUADRO!Q$5&amp;$E45),'Hoja de Trabajo para listado'!$A$151:$Z$151,0)),0)+IFERROR(INDEX('Hoja de Trabajo para listado'!$AB$155:$BA$1048576,MATCH($A45,'Hoja de Trabajo para listado'!$AB$155:$AB$1048576,0),MATCH((CUADRO!Q$5&amp;$E45),'Hoja de Trabajo para listado'!$AB$151:$BA$151,0)),0)+IFERROR(INDEX('Hoja de Trabajo para listado'!$BC$155:$CB$1048576,MATCH($A45,'Hoja de Trabajo para listado'!$BC$155:$BC$1048576,0),MATCH((CUADRO!Q$5&amp;$E45),'Hoja de Trabajo para listado'!$BC$151:$CB$151,0)),0)+IFERROR(INDEX('Hoja de Trabajo para listado'!$DE$153:$DG$274,MATCH($A45,'Hoja de Trabajo para listado'!$DE$153:$DE$1048576,0),MATCH((CUADRO!Q$5&amp;$E45),'Hoja de Trabajo para listado'!$DE$151:$DG$151,0)),0)+IFERROR(INDEX('Hoja de Trabajo para listado'!$CD$155:$DC$1048576,MATCH($A45,'Hoja de Trabajo para listado'!$CD$155:$CD$1048576,0),MATCH((CUADRO!Q$5&amp;$E45),'Hoja de Trabajo para listado'!$CD$151:$DC$151,0)),0)</f>
        <v>0</v>
      </c>
      <c r="R45" s="257">
        <f t="shared" ca="1" si="0"/>
        <v>0</v>
      </c>
      <c r="S45" s="257">
        <f ca="1">+R44+R45</f>
        <v>0</v>
      </c>
      <c r="T45" s="257">
        <f ca="1">+S45</f>
        <v>0</v>
      </c>
      <c r="U45" s="256">
        <f t="shared" si="1"/>
        <v>2</v>
      </c>
      <c r="V45" s="362" t="str">
        <f>+VLOOKUP(A45,bd_lista!$A$3:$E$590,5,FALSE)</f>
        <v>Universidades Públicas</v>
      </c>
      <c r="W45" s="260"/>
      <c r="X45" s="254">
        <f>+VLOOKUP(A45,[2]Sheet1!$A$13:$D$744,4,FALSE)</f>
        <v>0</v>
      </c>
      <c r="Y45" s="254" t="e">
        <f>+VLOOKUP(X45,bd_lista!$A$3:$C$590,3,FALSE)</f>
        <v>#N/A</v>
      </c>
      <c r="Z45" s="258"/>
      <c r="AA45" s="259"/>
    </row>
    <row r="46" spans="1:27" ht="15" hidden="1" customHeight="1">
      <c r="A46" s="264">
        <v>147</v>
      </c>
      <c r="B46" s="306">
        <f>+A46</f>
        <v>147</v>
      </c>
      <c r="C46" s="259" t="str">
        <f>+VLOOKUP(A46,bd_lista!$A$3:$C$590,3,FALSE)</f>
        <v>Universidad Autónoma del Beni José Ballivián</v>
      </c>
      <c r="D46" s="361" t="str">
        <f>+C46</f>
        <v>Universidad Autónoma del Beni José Ballivián</v>
      </c>
      <c r="E46" s="259" t="s">
        <v>1313</v>
      </c>
      <c r="F46" s="255">
        <f ca="1">+IFERROR(INDEX('Hoja de Trabajo para listado'!$A$155:$Z$1048576,MATCH($A46,'Hoja de Trabajo para listado'!$A$155:$A$1048576,0),MATCH((CUADRO!F$5&amp;$E46),'Hoja de Trabajo para listado'!$A$151:$Z$151,0)),0)+IFERROR(INDEX('Hoja de Trabajo para listado'!$AB$155:$BA$1048576,MATCH($A46,'Hoja de Trabajo para listado'!$AB$155:$AB$1048576,0),MATCH((CUADRO!F$5&amp;$E46),'Hoja de Trabajo para listado'!$AB$151:$BA$151,0)),0)+IFERROR(INDEX('Hoja de Trabajo para listado'!$BC$155:$CB$1048576,MATCH($A46,'Hoja de Trabajo para listado'!$BC$155:$BC$1048576,0),MATCH((CUADRO!F$5&amp;$E46),'Hoja de Trabajo para listado'!$BC$151:$CB$151,0)),0)+IFERROR(INDEX('Hoja de Trabajo para listado'!$DE$153:$DG$274,MATCH($A46,'Hoja de Trabajo para listado'!$DE$153:$DE$1048576,0),MATCH((CUADRO!F$5&amp;$E46),'Hoja de Trabajo para listado'!$DE$151:$DG$151,0)),0)+IFERROR(INDEX('Hoja de Trabajo para listado'!$CD$155:$DC$1048576,MATCH($A46,'Hoja de Trabajo para listado'!$CD$155:$CD$1048576,0),MATCH((CUADRO!F$5&amp;$E46),'Hoja de Trabajo para listado'!$CD$151:$DC$151,0)),0)</f>
        <v>0</v>
      </c>
      <c r="G46" s="255">
        <f ca="1">+IFERROR(INDEX('Hoja de Trabajo para listado'!$A$155:$Z$1048576,MATCH($A46,'Hoja de Trabajo para listado'!$A$155:$A$1048576,0),MATCH((CUADRO!G$5&amp;$E46),'Hoja de Trabajo para listado'!$A$151:$Z$151,0)),0)+IFERROR(INDEX('Hoja de Trabajo para listado'!$AB$155:$BA$1048576,MATCH($A46,'Hoja de Trabajo para listado'!$AB$155:$AB$1048576,0),MATCH((CUADRO!G$5&amp;$E46),'Hoja de Trabajo para listado'!$AB$151:$BA$151,0)),0)+IFERROR(INDEX('Hoja de Trabajo para listado'!$BC$155:$CB$1048576,MATCH($A46,'Hoja de Trabajo para listado'!$BC$155:$BC$1048576,0),MATCH((CUADRO!G$5&amp;$E46),'Hoja de Trabajo para listado'!$BC$151:$CB$151,0)),0)+IFERROR(INDEX('Hoja de Trabajo para listado'!$DE$153:$DG$274,MATCH($A46,'Hoja de Trabajo para listado'!$DE$153:$DE$1048576,0),MATCH((CUADRO!G$5&amp;$E46),'Hoja de Trabajo para listado'!$DE$151:$DG$151,0)),0)+IFERROR(INDEX('Hoja de Trabajo para listado'!$CD$155:$DC$1048576,MATCH($A46,'Hoja de Trabajo para listado'!$CD$155:$CD$1048576,0),MATCH((CUADRO!G$5&amp;$E46),'Hoja de Trabajo para listado'!$CD$151:$DC$151,0)),0)</f>
        <v>0</v>
      </c>
      <c r="H46" s="255">
        <f ca="1">+IFERROR(INDEX('Hoja de Trabajo para listado'!$A$155:$Z$1048576,MATCH($A46,'Hoja de Trabajo para listado'!$A$155:$A$1048576,0),MATCH((CUADRO!H$5&amp;$E46),'Hoja de Trabajo para listado'!$A$151:$Z$151,0)),0)+IFERROR(INDEX('Hoja de Trabajo para listado'!$AB$155:$BA$1048576,MATCH($A46,'Hoja de Trabajo para listado'!$AB$155:$AB$1048576,0),MATCH((CUADRO!H$5&amp;$E46),'Hoja de Trabajo para listado'!$AB$151:$BA$151,0)),0)+IFERROR(INDEX('Hoja de Trabajo para listado'!$BC$155:$CB$1048576,MATCH($A46,'Hoja de Trabajo para listado'!$BC$155:$BC$1048576,0),MATCH((CUADRO!H$5&amp;$E46),'Hoja de Trabajo para listado'!$BC$151:$CB$151,0)),0)+IFERROR(INDEX('Hoja de Trabajo para listado'!$DE$153:$DG$274,MATCH($A46,'Hoja de Trabajo para listado'!$DE$153:$DE$1048576,0),MATCH((CUADRO!H$5&amp;$E46),'Hoja de Trabajo para listado'!$DE$151:$DG$151,0)),0)+IFERROR(INDEX('Hoja de Trabajo para listado'!$CD$155:$DC$1048576,MATCH($A46,'Hoja de Trabajo para listado'!$CD$155:$CD$1048576,0),MATCH((CUADRO!H$5&amp;$E46),'Hoja de Trabajo para listado'!$CD$151:$DC$151,0)),0)</f>
        <v>0</v>
      </c>
      <c r="I46" s="255">
        <f ca="1">+IFERROR(INDEX('Hoja de Trabajo para listado'!$A$155:$Z$1048576,MATCH($A46,'Hoja de Trabajo para listado'!$A$155:$A$1048576,0),MATCH((CUADRO!I$5&amp;$E46),'Hoja de Trabajo para listado'!$A$151:$Z$151,0)),0)+IFERROR(INDEX('Hoja de Trabajo para listado'!$AB$155:$BA$1048576,MATCH($A46,'Hoja de Trabajo para listado'!$AB$155:$AB$1048576,0),MATCH((CUADRO!I$5&amp;$E46),'Hoja de Trabajo para listado'!$AB$151:$BA$151,0)),0)+IFERROR(INDEX('Hoja de Trabajo para listado'!$BC$155:$CB$1048576,MATCH($A46,'Hoja de Trabajo para listado'!$BC$155:$BC$1048576,0),MATCH((CUADRO!I$5&amp;$E46),'Hoja de Trabajo para listado'!$BC$151:$CB$151,0)),0)+IFERROR(INDEX('Hoja de Trabajo para listado'!$DE$153:$DG$274,MATCH($A46,'Hoja de Trabajo para listado'!$DE$153:$DE$1048576,0),MATCH((CUADRO!I$5&amp;$E46),'Hoja de Trabajo para listado'!$DE$151:$DG$151,0)),0)+IFERROR(INDEX('Hoja de Trabajo para listado'!$CD$155:$DC$1048576,MATCH($A46,'Hoja de Trabajo para listado'!$CD$155:$CD$1048576,0),MATCH((CUADRO!I$5&amp;$E46),'Hoja de Trabajo para listado'!$CD$151:$DC$151,0)),0)</f>
        <v>0</v>
      </c>
      <c r="J46" s="255">
        <f ca="1">+IFERROR(INDEX('Hoja de Trabajo para listado'!$A$155:$Z$1048576,MATCH($A46,'Hoja de Trabajo para listado'!$A$155:$A$1048576,0),MATCH((CUADRO!J$5&amp;$E46),'Hoja de Trabajo para listado'!$A$151:$Z$151,0)),0)+IFERROR(INDEX('Hoja de Trabajo para listado'!$AB$155:$BA$1048576,MATCH($A46,'Hoja de Trabajo para listado'!$AB$155:$AB$1048576,0),MATCH((CUADRO!J$5&amp;$E46),'Hoja de Trabajo para listado'!$AB$151:$BA$151,0)),0)+IFERROR(INDEX('Hoja de Trabajo para listado'!$BC$155:$CB$1048576,MATCH($A46,'Hoja de Trabajo para listado'!$BC$155:$BC$1048576,0),MATCH((CUADRO!J$5&amp;$E46),'Hoja de Trabajo para listado'!$BC$151:$CB$151,0)),0)+IFERROR(INDEX('Hoja de Trabajo para listado'!$DE$153:$DG$274,MATCH($A46,'Hoja de Trabajo para listado'!$DE$153:$DE$1048576,0),MATCH((CUADRO!J$5&amp;$E46),'Hoja de Trabajo para listado'!$DE$151:$DG$151,0)),0)+IFERROR(INDEX('Hoja de Trabajo para listado'!$CD$155:$DC$1048576,MATCH($A46,'Hoja de Trabajo para listado'!$CD$155:$CD$1048576,0),MATCH((CUADRO!J$5&amp;$E46),'Hoja de Trabajo para listado'!$CD$151:$DC$151,0)),0)</f>
        <v>0</v>
      </c>
      <c r="K46" s="255">
        <f ca="1">+IFERROR(INDEX('Hoja de Trabajo para listado'!$A$155:$Z$1048576,MATCH($A46,'Hoja de Trabajo para listado'!$A$155:$A$1048576,0),MATCH((CUADRO!K$5&amp;$E46),'Hoja de Trabajo para listado'!$A$151:$Z$151,0)),0)+IFERROR(INDEX('Hoja de Trabajo para listado'!$AB$155:$BA$1048576,MATCH($A46,'Hoja de Trabajo para listado'!$AB$155:$AB$1048576,0),MATCH((CUADRO!K$5&amp;$E46),'Hoja de Trabajo para listado'!$AB$151:$BA$151,0)),0)+IFERROR(INDEX('Hoja de Trabajo para listado'!$BC$155:$CB$1048576,MATCH($A46,'Hoja de Trabajo para listado'!$BC$155:$BC$1048576,0),MATCH((CUADRO!K$5&amp;$E46),'Hoja de Trabajo para listado'!$BC$151:$CB$151,0)),0)+IFERROR(INDEX('Hoja de Trabajo para listado'!$DE$153:$DG$274,MATCH($A46,'Hoja de Trabajo para listado'!$DE$153:$DE$1048576,0),MATCH((CUADRO!K$5&amp;$E46),'Hoja de Trabajo para listado'!$DE$151:$DG$151,0)),0)+IFERROR(INDEX('Hoja de Trabajo para listado'!$CD$155:$DC$1048576,MATCH($A46,'Hoja de Trabajo para listado'!$CD$155:$CD$1048576,0),MATCH((CUADRO!K$5&amp;$E46),'Hoja de Trabajo para listado'!$CD$151:$DC$151,0)),0)</f>
        <v>0</v>
      </c>
      <c r="L46" s="255">
        <f ca="1">+IFERROR(INDEX('Hoja de Trabajo para listado'!$A$155:$Z$1048576,MATCH($A46,'Hoja de Trabajo para listado'!$A$155:$A$1048576,0),MATCH((CUADRO!L$5&amp;$E46),'Hoja de Trabajo para listado'!$A$151:$Z$151,0)),0)+IFERROR(INDEX('Hoja de Trabajo para listado'!$AB$155:$BA$1048576,MATCH($A46,'Hoja de Trabajo para listado'!$AB$155:$AB$1048576,0),MATCH((CUADRO!L$5&amp;$E46),'Hoja de Trabajo para listado'!$AB$151:$BA$151,0)),0)+IFERROR(INDEX('Hoja de Trabajo para listado'!$BC$155:$CB$1048576,MATCH($A46,'Hoja de Trabajo para listado'!$BC$155:$BC$1048576,0),MATCH((CUADRO!L$5&amp;$E46),'Hoja de Trabajo para listado'!$BC$151:$CB$151,0)),0)+IFERROR(INDEX('Hoja de Trabajo para listado'!$DE$153:$DG$274,MATCH($A46,'Hoja de Trabajo para listado'!$DE$153:$DE$1048576,0),MATCH((CUADRO!L$5&amp;$E46),'Hoja de Trabajo para listado'!$DE$151:$DG$151,0)),0)+IFERROR(INDEX('Hoja de Trabajo para listado'!$CD$155:$DC$1048576,MATCH($A46,'Hoja de Trabajo para listado'!$CD$155:$CD$1048576,0),MATCH((CUADRO!L$5&amp;$E46),'Hoja de Trabajo para listado'!$CD$151:$DC$151,0)),0)</f>
        <v>0</v>
      </c>
      <c r="M46" s="255">
        <f ca="1">+IFERROR(INDEX('Hoja de Trabajo para listado'!$A$155:$Z$1048576,MATCH($A46,'Hoja de Trabajo para listado'!$A$155:$A$1048576,0),MATCH((CUADRO!M$5&amp;$E46),'Hoja de Trabajo para listado'!$A$151:$Z$151,0)),0)+IFERROR(INDEX('Hoja de Trabajo para listado'!$AB$155:$BA$1048576,MATCH($A46,'Hoja de Trabajo para listado'!$AB$155:$AB$1048576,0),MATCH((CUADRO!M$5&amp;$E46),'Hoja de Trabajo para listado'!$AB$151:$BA$151,0)),0)+IFERROR(INDEX('Hoja de Trabajo para listado'!$BC$155:$CB$1048576,MATCH($A46,'Hoja de Trabajo para listado'!$BC$155:$BC$1048576,0),MATCH((CUADRO!M$5&amp;$E46),'Hoja de Trabajo para listado'!$BC$151:$CB$151,0)),0)+IFERROR(INDEX('Hoja de Trabajo para listado'!$DE$153:$DG$274,MATCH($A46,'Hoja de Trabajo para listado'!$DE$153:$DE$1048576,0),MATCH((CUADRO!M$5&amp;$E46),'Hoja de Trabajo para listado'!$DE$151:$DG$151,0)),0)+IFERROR(INDEX('Hoja de Trabajo para listado'!$CD$155:$DC$1048576,MATCH($A46,'Hoja de Trabajo para listado'!$CD$155:$CD$1048576,0),MATCH((CUADRO!M$5&amp;$E46),'Hoja de Trabajo para listado'!$CD$151:$DC$151,0)),0)</f>
        <v>0</v>
      </c>
      <c r="N46" s="255">
        <f ca="1">+IFERROR(INDEX('Hoja de Trabajo para listado'!$A$155:$Z$1048576,MATCH($A46,'Hoja de Trabajo para listado'!$A$155:$A$1048576,0),MATCH((CUADRO!N$5&amp;$E46),'Hoja de Trabajo para listado'!$A$151:$Z$151,0)),0)+IFERROR(INDEX('Hoja de Trabajo para listado'!$AB$155:$BA$1048576,MATCH($A46,'Hoja de Trabajo para listado'!$AB$155:$AB$1048576,0),MATCH((CUADRO!N$5&amp;$E46),'Hoja de Trabajo para listado'!$AB$151:$BA$151,0)),0)+IFERROR(INDEX('Hoja de Trabajo para listado'!$BC$155:$CB$1048576,MATCH($A46,'Hoja de Trabajo para listado'!$BC$155:$BC$1048576,0),MATCH((CUADRO!N$5&amp;$E46),'Hoja de Trabajo para listado'!$BC$151:$CB$151,0)),0)+IFERROR(INDEX('Hoja de Trabajo para listado'!$DE$153:$DG$274,MATCH($A46,'Hoja de Trabajo para listado'!$DE$153:$DE$1048576,0),MATCH((CUADRO!N$5&amp;$E46),'Hoja de Trabajo para listado'!$DE$151:$DG$151,0)),0)+IFERROR(INDEX('Hoja de Trabajo para listado'!$CD$155:$DC$1048576,MATCH($A46,'Hoja de Trabajo para listado'!$CD$155:$CD$1048576,0),MATCH((CUADRO!N$5&amp;$E46),'Hoja de Trabajo para listado'!$CD$151:$DC$151,0)),0)</f>
        <v>0</v>
      </c>
      <c r="O46" s="255">
        <f ca="1">+IFERROR(INDEX('Hoja de Trabajo para listado'!$A$155:$Z$1048576,MATCH($A46,'Hoja de Trabajo para listado'!$A$155:$A$1048576,0),MATCH((CUADRO!O$5&amp;$E46),'Hoja de Trabajo para listado'!$A$151:$Z$151,0)),0)+IFERROR(INDEX('Hoja de Trabajo para listado'!$AB$155:$BA$1048576,MATCH($A46,'Hoja de Trabajo para listado'!$AB$155:$AB$1048576,0),MATCH((CUADRO!O$5&amp;$E46),'Hoja de Trabajo para listado'!$AB$151:$BA$151,0)),0)+IFERROR(INDEX('Hoja de Trabajo para listado'!$BC$155:$CB$1048576,MATCH($A46,'Hoja de Trabajo para listado'!$BC$155:$BC$1048576,0),MATCH((CUADRO!O$5&amp;$E46),'Hoja de Trabajo para listado'!$BC$151:$CB$151,0)),0)+IFERROR(INDEX('Hoja de Trabajo para listado'!$DE$153:$DG$274,MATCH($A46,'Hoja de Trabajo para listado'!$DE$153:$DE$1048576,0),MATCH((CUADRO!O$5&amp;$E46),'Hoja de Trabajo para listado'!$DE$151:$DG$151,0)),0)+IFERROR(INDEX('Hoja de Trabajo para listado'!$CD$155:$DC$1048576,MATCH($A46,'Hoja de Trabajo para listado'!$CD$155:$CD$1048576,0),MATCH((CUADRO!O$5&amp;$E46),'Hoja de Trabajo para listado'!$CD$151:$DC$151,0)),0)</f>
        <v>0</v>
      </c>
      <c r="P46" s="255">
        <f ca="1">+IFERROR(INDEX('Hoja de Trabajo para listado'!$A$155:$Z$1048576,MATCH($A46,'Hoja de Trabajo para listado'!$A$155:$A$1048576,0),MATCH((CUADRO!P$5&amp;$E46),'Hoja de Trabajo para listado'!$A$151:$Z$151,0)),0)+IFERROR(INDEX('Hoja de Trabajo para listado'!$AB$155:$BA$1048576,MATCH($A46,'Hoja de Trabajo para listado'!$AB$155:$AB$1048576,0),MATCH((CUADRO!P$5&amp;$E46),'Hoja de Trabajo para listado'!$AB$151:$BA$151,0)),0)+IFERROR(INDEX('Hoja de Trabajo para listado'!$BC$155:$CB$1048576,MATCH($A46,'Hoja de Trabajo para listado'!$BC$155:$BC$1048576,0),MATCH((CUADRO!P$5&amp;$E46),'Hoja de Trabajo para listado'!$BC$151:$CB$151,0)),0)+IFERROR(INDEX('Hoja de Trabajo para listado'!$DE$153:$DG$274,MATCH($A46,'Hoja de Trabajo para listado'!$DE$153:$DE$1048576,0),MATCH((CUADRO!P$5&amp;$E46),'Hoja de Trabajo para listado'!$DE$151:$DG$151,0)),0)+IFERROR(INDEX('Hoja de Trabajo para listado'!$CD$155:$DC$1048576,MATCH($A46,'Hoja de Trabajo para listado'!$CD$155:$CD$1048576,0),MATCH((CUADRO!P$5&amp;$E46),'Hoja de Trabajo para listado'!$CD$151:$DC$151,0)),0)</f>
        <v>0</v>
      </c>
      <c r="Q46" s="255">
        <f ca="1">+IFERROR(INDEX('Hoja de Trabajo para listado'!$A$155:$Z$1048576,MATCH($A46,'Hoja de Trabajo para listado'!$A$155:$A$1048576,0),MATCH((CUADRO!Q$5&amp;$E46),'Hoja de Trabajo para listado'!$A$151:$Z$151,0)),0)+IFERROR(INDEX('Hoja de Trabajo para listado'!$AB$155:$BA$1048576,MATCH($A46,'Hoja de Trabajo para listado'!$AB$155:$AB$1048576,0),MATCH((CUADRO!Q$5&amp;$E46),'Hoja de Trabajo para listado'!$AB$151:$BA$151,0)),0)+IFERROR(INDEX('Hoja de Trabajo para listado'!$BC$155:$CB$1048576,MATCH($A46,'Hoja de Trabajo para listado'!$BC$155:$BC$1048576,0),MATCH((CUADRO!Q$5&amp;$E46),'Hoja de Trabajo para listado'!$BC$151:$CB$151,0)),0)+IFERROR(INDEX('Hoja de Trabajo para listado'!$DE$153:$DG$274,MATCH($A46,'Hoja de Trabajo para listado'!$DE$153:$DE$1048576,0),MATCH((CUADRO!Q$5&amp;$E46),'Hoja de Trabajo para listado'!$DE$151:$DG$151,0)),0)+IFERROR(INDEX('Hoja de Trabajo para listado'!$CD$155:$DC$1048576,MATCH($A46,'Hoja de Trabajo para listado'!$CD$155:$CD$1048576,0),MATCH((CUADRO!Q$5&amp;$E46),'Hoja de Trabajo para listado'!$CD$151:$DC$151,0)),0)</f>
        <v>0</v>
      </c>
      <c r="R46" s="255">
        <f t="shared" ca="1" si="0"/>
        <v>0</v>
      </c>
      <c r="S46" s="255"/>
      <c r="T46" s="255">
        <f ca="1">+T47</f>
        <v>0</v>
      </c>
      <c r="U46" s="254">
        <f t="shared" si="1"/>
        <v>1</v>
      </c>
      <c r="V46" s="362" t="str">
        <f>+VLOOKUP(A46,bd_lista!$A$3:$E$590,5,FALSE)</f>
        <v>Universidades Públicas</v>
      </c>
      <c r="W46" s="361" t="str">
        <f>+V46</f>
        <v>Universidades Públicas</v>
      </c>
      <c r="X46" s="254">
        <f>+VLOOKUP(A46,[2]Sheet1!$A$13:$D$744,4,FALSE)</f>
        <v>0</v>
      </c>
      <c r="Y46" s="254" t="e">
        <f>+VLOOKUP(X46,bd_lista!$A$3:$C$590,3,FALSE)</f>
        <v>#N/A</v>
      </c>
      <c r="Z46" s="258">
        <f>+X46</f>
        <v>0</v>
      </c>
      <c r="AA46" s="321" t="e">
        <f>+Y46</f>
        <v>#N/A</v>
      </c>
    </row>
    <row r="47" spans="1:27" ht="15" hidden="1" customHeight="1">
      <c r="A47" s="32">
        <v>147</v>
      </c>
      <c r="B47" s="307"/>
      <c r="C47" s="362" t="str">
        <f>+VLOOKUP(A47,bd_lista!$A$3:$C$590,3,FALSE)</f>
        <v>Universidad Autónoma del Beni José Ballivián</v>
      </c>
      <c r="D47" s="362"/>
      <c r="E47" s="362" t="s">
        <v>1314</v>
      </c>
      <c r="F47" s="257">
        <f ca="1">+IFERROR(INDEX('Hoja de Trabajo para listado'!$A$155:$Z$1048576,MATCH($A47,'Hoja de Trabajo para listado'!$A$155:$A$1048576,0),MATCH((CUADRO!F$5&amp;$E47),'Hoja de Trabajo para listado'!$A$151:$Z$151,0)),0)+IFERROR(INDEX('Hoja de Trabajo para listado'!$AB$155:$BA$1048576,MATCH($A47,'Hoja de Trabajo para listado'!$AB$155:$AB$1048576,0),MATCH((CUADRO!F$5&amp;$E47),'Hoja de Trabajo para listado'!$AB$151:$BA$151,0)),0)+IFERROR(INDEX('Hoja de Trabajo para listado'!$BC$155:$CB$1048576,MATCH($A47,'Hoja de Trabajo para listado'!$BC$155:$BC$1048576,0),MATCH((CUADRO!F$5&amp;$E47),'Hoja de Trabajo para listado'!$BC$151:$CB$151,0)),0)+IFERROR(INDEX('Hoja de Trabajo para listado'!$DE$153:$DG$274,MATCH($A47,'Hoja de Trabajo para listado'!$DE$153:$DE$1048576,0),MATCH((CUADRO!F$5&amp;$E47),'Hoja de Trabajo para listado'!$DE$151:$DG$151,0)),0)+IFERROR(INDEX('Hoja de Trabajo para listado'!$CD$155:$DC$1048576,MATCH($A47,'Hoja de Trabajo para listado'!$CD$155:$CD$1048576,0),MATCH((CUADRO!F$5&amp;$E47),'Hoja de Trabajo para listado'!$CD$151:$DC$151,0)),0)</f>
        <v>0</v>
      </c>
      <c r="G47" s="257">
        <f ca="1">+IFERROR(INDEX('Hoja de Trabajo para listado'!$A$155:$Z$1048576,MATCH($A47,'Hoja de Trabajo para listado'!$A$155:$A$1048576,0),MATCH((CUADRO!G$5&amp;$E47),'Hoja de Trabajo para listado'!$A$151:$Z$151,0)),0)+IFERROR(INDEX('Hoja de Trabajo para listado'!$AB$155:$BA$1048576,MATCH($A47,'Hoja de Trabajo para listado'!$AB$155:$AB$1048576,0),MATCH((CUADRO!G$5&amp;$E47),'Hoja de Trabajo para listado'!$AB$151:$BA$151,0)),0)+IFERROR(INDEX('Hoja de Trabajo para listado'!$BC$155:$CB$1048576,MATCH($A47,'Hoja de Trabajo para listado'!$BC$155:$BC$1048576,0),MATCH((CUADRO!G$5&amp;$E47),'Hoja de Trabajo para listado'!$BC$151:$CB$151,0)),0)+IFERROR(INDEX('Hoja de Trabajo para listado'!$DE$153:$DG$274,MATCH($A47,'Hoja de Trabajo para listado'!$DE$153:$DE$1048576,0),MATCH((CUADRO!G$5&amp;$E47),'Hoja de Trabajo para listado'!$DE$151:$DG$151,0)),0)+IFERROR(INDEX('Hoja de Trabajo para listado'!$CD$155:$DC$1048576,MATCH($A47,'Hoja de Trabajo para listado'!$CD$155:$CD$1048576,0),MATCH((CUADRO!G$5&amp;$E47),'Hoja de Trabajo para listado'!$CD$151:$DC$151,0)),0)</f>
        <v>0</v>
      </c>
      <c r="H47" s="257">
        <f ca="1">+IFERROR(INDEX('Hoja de Trabajo para listado'!$A$155:$Z$1048576,MATCH($A47,'Hoja de Trabajo para listado'!$A$155:$A$1048576,0),MATCH((CUADRO!H$5&amp;$E47),'Hoja de Trabajo para listado'!$A$151:$Z$151,0)),0)+IFERROR(INDEX('Hoja de Trabajo para listado'!$AB$155:$BA$1048576,MATCH($A47,'Hoja de Trabajo para listado'!$AB$155:$AB$1048576,0),MATCH((CUADRO!H$5&amp;$E47),'Hoja de Trabajo para listado'!$AB$151:$BA$151,0)),0)+IFERROR(INDEX('Hoja de Trabajo para listado'!$BC$155:$CB$1048576,MATCH($A47,'Hoja de Trabajo para listado'!$BC$155:$BC$1048576,0),MATCH((CUADRO!H$5&amp;$E47),'Hoja de Trabajo para listado'!$BC$151:$CB$151,0)),0)+IFERROR(INDEX('Hoja de Trabajo para listado'!$DE$153:$DG$274,MATCH($A47,'Hoja de Trabajo para listado'!$DE$153:$DE$1048576,0),MATCH((CUADRO!H$5&amp;$E47),'Hoja de Trabajo para listado'!$DE$151:$DG$151,0)),0)+IFERROR(INDEX('Hoja de Trabajo para listado'!$CD$155:$DC$1048576,MATCH($A47,'Hoja de Trabajo para listado'!$CD$155:$CD$1048576,0),MATCH((CUADRO!H$5&amp;$E47),'Hoja de Trabajo para listado'!$CD$151:$DC$151,0)),0)</f>
        <v>0</v>
      </c>
      <c r="I47" s="257">
        <f ca="1">+IFERROR(INDEX('Hoja de Trabajo para listado'!$A$155:$Z$1048576,MATCH($A47,'Hoja de Trabajo para listado'!$A$155:$A$1048576,0),MATCH((CUADRO!I$5&amp;$E47),'Hoja de Trabajo para listado'!$A$151:$Z$151,0)),0)+IFERROR(INDEX('Hoja de Trabajo para listado'!$AB$155:$BA$1048576,MATCH($A47,'Hoja de Trabajo para listado'!$AB$155:$AB$1048576,0),MATCH((CUADRO!I$5&amp;$E47),'Hoja de Trabajo para listado'!$AB$151:$BA$151,0)),0)+IFERROR(INDEX('Hoja de Trabajo para listado'!$BC$155:$CB$1048576,MATCH($A47,'Hoja de Trabajo para listado'!$BC$155:$BC$1048576,0),MATCH((CUADRO!I$5&amp;$E47),'Hoja de Trabajo para listado'!$BC$151:$CB$151,0)),0)+IFERROR(INDEX('Hoja de Trabajo para listado'!$DE$153:$DG$274,MATCH($A47,'Hoja de Trabajo para listado'!$DE$153:$DE$1048576,0),MATCH((CUADRO!I$5&amp;$E47),'Hoja de Trabajo para listado'!$DE$151:$DG$151,0)),0)+IFERROR(INDEX('Hoja de Trabajo para listado'!$CD$155:$DC$1048576,MATCH($A47,'Hoja de Trabajo para listado'!$CD$155:$CD$1048576,0),MATCH((CUADRO!I$5&amp;$E47),'Hoja de Trabajo para listado'!$CD$151:$DC$151,0)),0)</f>
        <v>0</v>
      </c>
      <c r="J47" s="257">
        <f ca="1">+IFERROR(INDEX('Hoja de Trabajo para listado'!$A$155:$Z$1048576,MATCH($A47,'Hoja de Trabajo para listado'!$A$155:$A$1048576,0),MATCH((CUADRO!J$5&amp;$E47),'Hoja de Trabajo para listado'!$A$151:$Z$151,0)),0)+IFERROR(INDEX('Hoja de Trabajo para listado'!$AB$155:$BA$1048576,MATCH($A47,'Hoja de Trabajo para listado'!$AB$155:$AB$1048576,0),MATCH((CUADRO!J$5&amp;$E47),'Hoja de Trabajo para listado'!$AB$151:$BA$151,0)),0)+IFERROR(INDEX('Hoja de Trabajo para listado'!$BC$155:$CB$1048576,MATCH($A47,'Hoja de Trabajo para listado'!$BC$155:$BC$1048576,0),MATCH((CUADRO!J$5&amp;$E47),'Hoja de Trabajo para listado'!$BC$151:$CB$151,0)),0)+IFERROR(INDEX('Hoja de Trabajo para listado'!$DE$153:$DG$274,MATCH($A47,'Hoja de Trabajo para listado'!$DE$153:$DE$1048576,0),MATCH((CUADRO!J$5&amp;$E47),'Hoja de Trabajo para listado'!$DE$151:$DG$151,0)),0)+IFERROR(INDEX('Hoja de Trabajo para listado'!$CD$155:$DC$1048576,MATCH($A47,'Hoja de Trabajo para listado'!$CD$155:$CD$1048576,0),MATCH((CUADRO!J$5&amp;$E47),'Hoja de Trabajo para listado'!$CD$151:$DC$151,0)),0)</f>
        <v>0</v>
      </c>
      <c r="K47" s="257">
        <f ca="1">+IFERROR(INDEX('Hoja de Trabajo para listado'!$A$155:$Z$1048576,MATCH($A47,'Hoja de Trabajo para listado'!$A$155:$A$1048576,0),MATCH((CUADRO!K$5&amp;$E47),'Hoja de Trabajo para listado'!$A$151:$Z$151,0)),0)+IFERROR(INDEX('Hoja de Trabajo para listado'!$AB$155:$BA$1048576,MATCH($A47,'Hoja de Trabajo para listado'!$AB$155:$AB$1048576,0),MATCH((CUADRO!K$5&amp;$E47),'Hoja de Trabajo para listado'!$AB$151:$BA$151,0)),0)+IFERROR(INDEX('Hoja de Trabajo para listado'!$BC$155:$CB$1048576,MATCH($A47,'Hoja de Trabajo para listado'!$BC$155:$BC$1048576,0),MATCH((CUADRO!K$5&amp;$E47),'Hoja de Trabajo para listado'!$BC$151:$CB$151,0)),0)+IFERROR(INDEX('Hoja de Trabajo para listado'!$DE$153:$DG$274,MATCH($A47,'Hoja de Trabajo para listado'!$DE$153:$DE$1048576,0),MATCH((CUADRO!K$5&amp;$E47),'Hoja de Trabajo para listado'!$DE$151:$DG$151,0)),0)+IFERROR(INDEX('Hoja de Trabajo para listado'!$CD$155:$DC$1048576,MATCH($A47,'Hoja de Trabajo para listado'!$CD$155:$CD$1048576,0),MATCH((CUADRO!K$5&amp;$E47),'Hoja de Trabajo para listado'!$CD$151:$DC$151,0)),0)</f>
        <v>0</v>
      </c>
      <c r="L47" s="257">
        <f ca="1">+IFERROR(INDEX('Hoja de Trabajo para listado'!$A$155:$Z$1048576,MATCH($A47,'Hoja de Trabajo para listado'!$A$155:$A$1048576,0),MATCH((CUADRO!L$5&amp;$E47),'Hoja de Trabajo para listado'!$A$151:$Z$151,0)),0)+IFERROR(INDEX('Hoja de Trabajo para listado'!$AB$155:$BA$1048576,MATCH($A47,'Hoja de Trabajo para listado'!$AB$155:$AB$1048576,0),MATCH((CUADRO!L$5&amp;$E47),'Hoja de Trabajo para listado'!$AB$151:$BA$151,0)),0)+IFERROR(INDEX('Hoja de Trabajo para listado'!$BC$155:$CB$1048576,MATCH($A47,'Hoja de Trabajo para listado'!$BC$155:$BC$1048576,0),MATCH((CUADRO!L$5&amp;$E47),'Hoja de Trabajo para listado'!$BC$151:$CB$151,0)),0)+IFERROR(INDEX('Hoja de Trabajo para listado'!$DE$153:$DG$274,MATCH($A47,'Hoja de Trabajo para listado'!$DE$153:$DE$1048576,0),MATCH((CUADRO!L$5&amp;$E47),'Hoja de Trabajo para listado'!$DE$151:$DG$151,0)),0)+IFERROR(INDEX('Hoja de Trabajo para listado'!$CD$155:$DC$1048576,MATCH($A47,'Hoja de Trabajo para listado'!$CD$155:$CD$1048576,0),MATCH((CUADRO!L$5&amp;$E47),'Hoja de Trabajo para listado'!$CD$151:$DC$151,0)),0)</f>
        <v>0</v>
      </c>
      <c r="M47" s="257">
        <f ca="1">+IFERROR(INDEX('Hoja de Trabajo para listado'!$A$155:$Z$1048576,MATCH($A47,'Hoja de Trabajo para listado'!$A$155:$A$1048576,0),MATCH((CUADRO!M$5&amp;$E47),'Hoja de Trabajo para listado'!$A$151:$Z$151,0)),0)+IFERROR(INDEX('Hoja de Trabajo para listado'!$AB$155:$BA$1048576,MATCH($A47,'Hoja de Trabajo para listado'!$AB$155:$AB$1048576,0),MATCH((CUADRO!M$5&amp;$E47),'Hoja de Trabajo para listado'!$AB$151:$BA$151,0)),0)+IFERROR(INDEX('Hoja de Trabajo para listado'!$BC$155:$CB$1048576,MATCH($A47,'Hoja de Trabajo para listado'!$BC$155:$BC$1048576,0),MATCH((CUADRO!M$5&amp;$E47),'Hoja de Trabajo para listado'!$BC$151:$CB$151,0)),0)+IFERROR(INDEX('Hoja de Trabajo para listado'!$DE$153:$DG$274,MATCH($A47,'Hoja de Trabajo para listado'!$DE$153:$DE$1048576,0),MATCH((CUADRO!M$5&amp;$E47),'Hoja de Trabajo para listado'!$DE$151:$DG$151,0)),0)+IFERROR(INDEX('Hoja de Trabajo para listado'!$CD$155:$DC$1048576,MATCH($A47,'Hoja de Trabajo para listado'!$CD$155:$CD$1048576,0),MATCH((CUADRO!M$5&amp;$E47),'Hoja de Trabajo para listado'!$CD$151:$DC$151,0)),0)</f>
        <v>0</v>
      </c>
      <c r="N47" s="257">
        <f ca="1">+IFERROR(INDEX('Hoja de Trabajo para listado'!$A$155:$Z$1048576,MATCH($A47,'Hoja de Trabajo para listado'!$A$155:$A$1048576,0),MATCH((CUADRO!N$5&amp;$E47),'Hoja de Trabajo para listado'!$A$151:$Z$151,0)),0)+IFERROR(INDEX('Hoja de Trabajo para listado'!$AB$155:$BA$1048576,MATCH($A47,'Hoja de Trabajo para listado'!$AB$155:$AB$1048576,0),MATCH((CUADRO!N$5&amp;$E47),'Hoja de Trabajo para listado'!$AB$151:$BA$151,0)),0)+IFERROR(INDEX('Hoja de Trabajo para listado'!$BC$155:$CB$1048576,MATCH($A47,'Hoja de Trabajo para listado'!$BC$155:$BC$1048576,0),MATCH((CUADRO!N$5&amp;$E47),'Hoja de Trabajo para listado'!$BC$151:$CB$151,0)),0)+IFERROR(INDEX('Hoja de Trabajo para listado'!$DE$153:$DG$274,MATCH($A47,'Hoja de Trabajo para listado'!$DE$153:$DE$1048576,0),MATCH((CUADRO!N$5&amp;$E47),'Hoja de Trabajo para listado'!$DE$151:$DG$151,0)),0)+IFERROR(INDEX('Hoja de Trabajo para listado'!$CD$155:$DC$1048576,MATCH($A47,'Hoja de Trabajo para listado'!$CD$155:$CD$1048576,0),MATCH((CUADRO!N$5&amp;$E47),'Hoja de Trabajo para listado'!$CD$151:$DC$151,0)),0)</f>
        <v>0</v>
      </c>
      <c r="O47" s="257">
        <f ca="1">+IFERROR(INDEX('Hoja de Trabajo para listado'!$A$155:$Z$1048576,MATCH($A47,'Hoja de Trabajo para listado'!$A$155:$A$1048576,0),MATCH((CUADRO!O$5&amp;$E47),'Hoja de Trabajo para listado'!$A$151:$Z$151,0)),0)+IFERROR(INDEX('Hoja de Trabajo para listado'!$AB$155:$BA$1048576,MATCH($A47,'Hoja de Trabajo para listado'!$AB$155:$AB$1048576,0),MATCH((CUADRO!O$5&amp;$E47),'Hoja de Trabajo para listado'!$AB$151:$BA$151,0)),0)+IFERROR(INDEX('Hoja de Trabajo para listado'!$BC$155:$CB$1048576,MATCH($A47,'Hoja de Trabajo para listado'!$BC$155:$BC$1048576,0),MATCH((CUADRO!O$5&amp;$E47),'Hoja de Trabajo para listado'!$BC$151:$CB$151,0)),0)+IFERROR(INDEX('Hoja de Trabajo para listado'!$DE$153:$DG$274,MATCH($A47,'Hoja de Trabajo para listado'!$DE$153:$DE$1048576,0),MATCH((CUADRO!O$5&amp;$E47),'Hoja de Trabajo para listado'!$DE$151:$DG$151,0)),0)+IFERROR(INDEX('Hoja de Trabajo para listado'!$CD$155:$DC$1048576,MATCH($A47,'Hoja de Trabajo para listado'!$CD$155:$CD$1048576,0),MATCH((CUADRO!O$5&amp;$E47),'Hoja de Trabajo para listado'!$CD$151:$DC$151,0)),0)</f>
        <v>0</v>
      </c>
      <c r="P47" s="257">
        <f ca="1">+IFERROR(INDEX('Hoja de Trabajo para listado'!$A$155:$Z$1048576,MATCH($A47,'Hoja de Trabajo para listado'!$A$155:$A$1048576,0),MATCH((CUADRO!P$5&amp;$E47),'Hoja de Trabajo para listado'!$A$151:$Z$151,0)),0)+IFERROR(INDEX('Hoja de Trabajo para listado'!$AB$155:$BA$1048576,MATCH($A47,'Hoja de Trabajo para listado'!$AB$155:$AB$1048576,0),MATCH((CUADRO!P$5&amp;$E47),'Hoja de Trabajo para listado'!$AB$151:$BA$151,0)),0)+IFERROR(INDEX('Hoja de Trabajo para listado'!$BC$155:$CB$1048576,MATCH($A47,'Hoja de Trabajo para listado'!$BC$155:$BC$1048576,0),MATCH((CUADRO!P$5&amp;$E47),'Hoja de Trabajo para listado'!$BC$151:$CB$151,0)),0)+IFERROR(INDEX('Hoja de Trabajo para listado'!$DE$153:$DG$274,MATCH($A47,'Hoja de Trabajo para listado'!$DE$153:$DE$1048576,0),MATCH((CUADRO!P$5&amp;$E47),'Hoja de Trabajo para listado'!$DE$151:$DG$151,0)),0)+IFERROR(INDEX('Hoja de Trabajo para listado'!$CD$155:$DC$1048576,MATCH($A47,'Hoja de Trabajo para listado'!$CD$155:$CD$1048576,0),MATCH((CUADRO!P$5&amp;$E47),'Hoja de Trabajo para listado'!$CD$151:$DC$151,0)),0)</f>
        <v>0</v>
      </c>
      <c r="Q47" s="257">
        <f ca="1">+IFERROR(INDEX('Hoja de Trabajo para listado'!$A$155:$Z$1048576,MATCH($A47,'Hoja de Trabajo para listado'!$A$155:$A$1048576,0),MATCH((CUADRO!Q$5&amp;$E47),'Hoja de Trabajo para listado'!$A$151:$Z$151,0)),0)+IFERROR(INDEX('Hoja de Trabajo para listado'!$AB$155:$BA$1048576,MATCH($A47,'Hoja de Trabajo para listado'!$AB$155:$AB$1048576,0),MATCH((CUADRO!Q$5&amp;$E47),'Hoja de Trabajo para listado'!$AB$151:$BA$151,0)),0)+IFERROR(INDEX('Hoja de Trabajo para listado'!$BC$155:$CB$1048576,MATCH($A47,'Hoja de Trabajo para listado'!$BC$155:$BC$1048576,0),MATCH((CUADRO!Q$5&amp;$E47),'Hoja de Trabajo para listado'!$BC$151:$CB$151,0)),0)+IFERROR(INDEX('Hoja de Trabajo para listado'!$DE$153:$DG$274,MATCH($A47,'Hoja de Trabajo para listado'!$DE$153:$DE$1048576,0),MATCH((CUADRO!Q$5&amp;$E47),'Hoja de Trabajo para listado'!$DE$151:$DG$151,0)),0)+IFERROR(INDEX('Hoja de Trabajo para listado'!$CD$155:$DC$1048576,MATCH($A47,'Hoja de Trabajo para listado'!$CD$155:$CD$1048576,0),MATCH((CUADRO!Q$5&amp;$E47),'Hoja de Trabajo para listado'!$CD$151:$DC$151,0)),0)</f>
        <v>0</v>
      </c>
      <c r="R47" s="257">
        <f t="shared" ca="1" si="0"/>
        <v>0</v>
      </c>
      <c r="S47" s="257">
        <f ca="1">+R46+R47</f>
        <v>0</v>
      </c>
      <c r="T47" s="257">
        <f ca="1">+S47</f>
        <v>0</v>
      </c>
      <c r="U47" s="256">
        <f t="shared" si="1"/>
        <v>2</v>
      </c>
      <c r="V47" s="362" t="str">
        <f>+VLOOKUP(A47,bd_lista!$A$3:$E$590,5,FALSE)</f>
        <v>Universidades Públicas</v>
      </c>
      <c r="W47" s="362"/>
      <c r="X47" s="254">
        <f>+VLOOKUP(A47,[2]Sheet1!$A$13:$D$744,4,FALSE)</f>
        <v>0</v>
      </c>
      <c r="Y47" s="254" t="e">
        <f>+VLOOKUP(X47,bd_lista!$A$3:$C$590,3,FALSE)</f>
        <v>#N/A</v>
      </c>
      <c r="Z47" s="314"/>
      <c r="AA47" s="315"/>
    </row>
    <row r="48" spans="1:27" ht="15" customHeight="1">
      <c r="A48" s="264">
        <v>513</v>
      </c>
      <c r="B48" s="306">
        <f>+A48</f>
        <v>513</v>
      </c>
      <c r="C48" s="259" t="str">
        <f>+VLOOKUP(A48,bd_lista!$A$3:$C$590,3,FALSE)</f>
        <v>Yacimientos Petrolíferos Fiscales Bolivianos</v>
      </c>
      <c r="D48" s="361" t="str">
        <f>+C48</f>
        <v>Yacimientos Petrolíferos Fiscales Bolivianos</v>
      </c>
      <c r="E48" s="259" t="s">
        <v>1313</v>
      </c>
      <c r="F48" s="255">
        <f ca="1">+IFERROR(INDEX('Hoja de Trabajo para listado'!$A$155:$Z$1048576,MATCH($A48,'Hoja de Trabajo para listado'!$A$155:$A$1048576,0),MATCH((CUADRO!F$5&amp;$E48),'Hoja de Trabajo para listado'!$A$151:$Z$151,0)),0)+IFERROR(INDEX('Hoja de Trabajo para listado'!$AB$155:$BA$1048576,MATCH($A48,'Hoja de Trabajo para listado'!$AB$155:$AB$1048576,0),MATCH((CUADRO!F$5&amp;$E48),'Hoja de Trabajo para listado'!$AB$151:$BA$151,0)),0)+IFERROR(INDEX('Hoja de Trabajo para listado'!$BC$155:$CB$1048576,MATCH($A48,'Hoja de Trabajo para listado'!$BC$155:$BC$1048576,0),MATCH((CUADRO!F$5&amp;$E48),'Hoja de Trabajo para listado'!$BC$151:$CB$151,0)),0)+IFERROR(INDEX('Hoja de Trabajo para listado'!$DE$153:$DG$274,MATCH($A48,'Hoja de Trabajo para listado'!$DE$153:$DE$1048576,0),MATCH((CUADRO!F$5&amp;$E48),'Hoja de Trabajo para listado'!$DE$151:$DG$151,0)),0)+IFERROR(INDEX('Hoja de Trabajo para listado'!$CD$155:$DC$1048576,MATCH($A48,'Hoja de Trabajo para listado'!$CD$155:$CD$1048576,0),MATCH((CUADRO!F$5&amp;$E48),'Hoja de Trabajo para listado'!$CD$151:$DC$151,0)),0)</f>
        <v>0</v>
      </c>
      <c r="G48" s="255">
        <f ca="1">+IFERROR(INDEX('Hoja de Trabajo para listado'!$A$155:$Z$1048576,MATCH($A48,'Hoja de Trabajo para listado'!$A$155:$A$1048576,0),MATCH((CUADRO!G$5&amp;$E48),'Hoja de Trabajo para listado'!$A$151:$Z$151,0)),0)+IFERROR(INDEX('Hoja de Trabajo para listado'!$AB$155:$BA$1048576,MATCH($A48,'Hoja de Trabajo para listado'!$AB$155:$AB$1048576,0),MATCH((CUADRO!G$5&amp;$E48),'Hoja de Trabajo para listado'!$AB$151:$BA$151,0)),0)+IFERROR(INDEX('Hoja de Trabajo para listado'!$BC$155:$CB$1048576,MATCH($A48,'Hoja de Trabajo para listado'!$BC$155:$BC$1048576,0),MATCH((CUADRO!G$5&amp;$E48),'Hoja de Trabajo para listado'!$BC$151:$CB$151,0)),0)+IFERROR(INDEX('Hoja de Trabajo para listado'!$DE$153:$DG$274,MATCH($A48,'Hoja de Trabajo para listado'!$DE$153:$DE$1048576,0),MATCH((CUADRO!G$5&amp;$E48),'Hoja de Trabajo para listado'!$DE$151:$DG$151,0)),0)+IFERROR(INDEX('Hoja de Trabajo para listado'!$CD$155:$DC$1048576,MATCH($A48,'Hoja de Trabajo para listado'!$CD$155:$CD$1048576,0),MATCH((CUADRO!G$5&amp;$E48),'Hoja de Trabajo para listado'!$CD$151:$DC$151,0)),0)</f>
        <v>0</v>
      </c>
      <c r="H48" s="255">
        <f ca="1">+IFERROR(INDEX('Hoja de Trabajo para listado'!$A$155:$Z$1048576,MATCH($A48,'Hoja de Trabajo para listado'!$A$155:$A$1048576,0),MATCH((CUADRO!H$5&amp;$E48),'Hoja de Trabajo para listado'!$A$151:$Z$151,0)),0)+IFERROR(INDEX('Hoja de Trabajo para listado'!$AB$155:$BA$1048576,MATCH($A48,'Hoja de Trabajo para listado'!$AB$155:$AB$1048576,0),MATCH((CUADRO!H$5&amp;$E48),'Hoja de Trabajo para listado'!$AB$151:$BA$151,0)),0)+IFERROR(INDEX('Hoja de Trabajo para listado'!$BC$155:$CB$1048576,MATCH($A48,'Hoja de Trabajo para listado'!$BC$155:$BC$1048576,0),MATCH((CUADRO!H$5&amp;$E48),'Hoja de Trabajo para listado'!$BC$151:$CB$151,0)),0)+IFERROR(INDEX('Hoja de Trabajo para listado'!$DE$153:$DG$274,MATCH($A48,'Hoja de Trabajo para listado'!$DE$153:$DE$1048576,0),MATCH((CUADRO!H$5&amp;$E48),'Hoja de Trabajo para listado'!$DE$151:$DG$151,0)),0)+IFERROR(INDEX('Hoja de Trabajo para listado'!$CD$155:$DC$1048576,MATCH($A48,'Hoja de Trabajo para listado'!$CD$155:$CD$1048576,0),MATCH((CUADRO!H$5&amp;$E48),'Hoja de Trabajo para listado'!$CD$151:$DC$151,0)),0)</f>
        <v>0</v>
      </c>
      <c r="I48" s="255">
        <f ca="1">+IFERROR(INDEX('Hoja de Trabajo para listado'!$A$155:$Z$1048576,MATCH($A48,'Hoja de Trabajo para listado'!$A$155:$A$1048576,0),MATCH((CUADRO!I$5&amp;$E48),'Hoja de Trabajo para listado'!$A$151:$Z$151,0)),0)+IFERROR(INDEX('Hoja de Trabajo para listado'!$AB$155:$BA$1048576,MATCH($A48,'Hoja de Trabajo para listado'!$AB$155:$AB$1048576,0),MATCH((CUADRO!I$5&amp;$E48),'Hoja de Trabajo para listado'!$AB$151:$BA$151,0)),0)+IFERROR(INDEX('Hoja de Trabajo para listado'!$BC$155:$CB$1048576,MATCH($A48,'Hoja de Trabajo para listado'!$BC$155:$BC$1048576,0),MATCH((CUADRO!I$5&amp;$E48),'Hoja de Trabajo para listado'!$BC$151:$CB$151,0)),0)+IFERROR(INDEX('Hoja de Trabajo para listado'!$DE$153:$DG$274,MATCH($A48,'Hoja de Trabajo para listado'!$DE$153:$DE$1048576,0),MATCH((CUADRO!I$5&amp;$E48),'Hoja de Trabajo para listado'!$DE$151:$DG$151,0)),0)+IFERROR(INDEX('Hoja de Trabajo para listado'!$CD$155:$DC$1048576,MATCH($A48,'Hoja de Trabajo para listado'!$CD$155:$CD$1048576,0),MATCH((CUADRO!I$5&amp;$E48),'Hoja de Trabajo para listado'!$CD$151:$DC$151,0)),0)</f>
        <v>0</v>
      </c>
      <c r="J48" s="255">
        <f ca="1">+IFERROR(INDEX('Hoja de Trabajo para listado'!$A$155:$Z$1048576,MATCH($A48,'Hoja de Trabajo para listado'!$A$155:$A$1048576,0),MATCH((CUADRO!J$5&amp;$E48),'Hoja de Trabajo para listado'!$A$151:$Z$151,0)),0)+IFERROR(INDEX('Hoja de Trabajo para listado'!$AB$155:$BA$1048576,MATCH($A48,'Hoja de Trabajo para listado'!$AB$155:$AB$1048576,0),MATCH((CUADRO!J$5&amp;$E48),'Hoja de Trabajo para listado'!$AB$151:$BA$151,0)),0)+IFERROR(INDEX('Hoja de Trabajo para listado'!$BC$155:$CB$1048576,MATCH($A48,'Hoja de Trabajo para listado'!$BC$155:$BC$1048576,0),MATCH((CUADRO!J$5&amp;$E48),'Hoja de Trabajo para listado'!$BC$151:$CB$151,0)),0)+IFERROR(INDEX('Hoja de Trabajo para listado'!$DE$153:$DG$274,MATCH($A48,'Hoja de Trabajo para listado'!$DE$153:$DE$1048576,0),MATCH((CUADRO!J$5&amp;$E48),'Hoja de Trabajo para listado'!$DE$151:$DG$151,0)),0)+IFERROR(INDEX('Hoja de Trabajo para listado'!$CD$155:$DC$1048576,MATCH($A48,'Hoja de Trabajo para listado'!$CD$155:$CD$1048576,0),MATCH((CUADRO!J$5&amp;$E48),'Hoja de Trabajo para listado'!$CD$151:$DC$151,0)),0)</f>
        <v>0</v>
      </c>
      <c r="K48" s="255">
        <f ca="1">+IFERROR(INDEX('Hoja de Trabajo para listado'!$A$155:$Z$1048576,MATCH($A48,'Hoja de Trabajo para listado'!$A$155:$A$1048576,0),MATCH((CUADRO!K$5&amp;$E48),'Hoja de Trabajo para listado'!$A$151:$Z$151,0)),0)+IFERROR(INDEX('Hoja de Trabajo para listado'!$AB$155:$BA$1048576,MATCH($A48,'Hoja de Trabajo para listado'!$AB$155:$AB$1048576,0),MATCH((CUADRO!K$5&amp;$E48),'Hoja de Trabajo para listado'!$AB$151:$BA$151,0)),0)+IFERROR(INDEX('Hoja de Trabajo para listado'!$BC$155:$CB$1048576,MATCH($A48,'Hoja de Trabajo para listado'!$BC$155:$BC$1048576,0),MATCH((CUADRO!K$5&amp;$E48),'Hoja de Trabajo para listado'!$BC$151:$CB$151,0)),0)+IFERROR(INDEX('Hoja de Trabajo para listado'!$DE$153:$DG$274,MATCH($A48,'Hoja de Trabajo para listado'!$DE$153:$DE$1048576,0),MATCH((CUADRO!K$5&amp;$E48),'Hoja de Trabajo para listado'!$DE$151:$DG$151,0)),0)+IFERROR(INDEX('Hoja de Trabajo para listado'!$CD$155:$DC$1048576,MATCH($A48,'Hoja de Trabajo para listado'!$CD$155:$CD$1048576,0),MATCH((CUADRO!K$5&amp;$E48),'Hoja de Trabajo para listado'!$CD$151:$DC$151,0)),0)</f>
        <v>0</v>
      </c>
      <c r="L48" s="255">
        <f ca="1">+IFERROR(INDEX('Hoja de Trabajo para listado'!$A$155:$Z$1048576,MATCH($A48,'Hoja de Trabajo para listado'!$A$155:$A$1048576,0),MATCH((CUADRO!L$5&amp;$E48),'Hoja de Trabajo para listado'!$A$151:$Z$151,0)),0)+IFERROR(INDEX('Hoja de Trabajo para listado'!$AB$155:$BA$1048576,MATCH($A48,'Hoja de Trabajo para listado'!$AB$155:$AB$1048576,0),MATCH((CUADRO!L$5&amp;$E48),'Hoja de Trabajo para listado'!$AB$151:$BA$151,0)),0)+IFERROR(INDEX('Hoja de Trabajo para listado'!$BC$155:$CB$1048576,MATCH($A48,'Hoja de Trabajo para listado'!$BC$155:$BC$1048576,0),MATCH((CUADRO!L$5&amp;$E48),'Hoja de Trabajo para listado'!$BC$151:$CB$151,0)),0)+IFERROR(INDEX('Hoja de Trabajo para listado'!$DE$153:$DG$274,MATCH($A48,'Hoja de Trabajo para listado'!$DE$153:$DE$1048576,0),MATCH((CUADRO!L$5&amp;$E48),'Hoja de Trabajo para listado'!$DE$151:$DG$151,0)),0)+IFERROR(INDEX('Hoja de Trabajo para listado'!$CD$155:$DC$1048576,MATCH($A48,'Hoja de Trabajo para listado'!$CD$155:$CD$1048576,0),MATCH((CUADRO!L$5&amp;$E48),'Hoja de Trabajo para listado'!$CD$151:$DC$151,0)),0)</f>
        <v>0</v>
      </c>
      <c r="M48" s="255">
        <f ca="1">+IFERROR(INDEX('Hoja de Trabajo para listado'!$A$155:$Z$1048576,MATCH($A48,'Hoja de Trabajo para listado'!$A$155:$A$1048576,0),MATCH((CUADRO!M$5&amp;$E48),'Hoja de Trabajo para listado'!$A$151:$Z$151,0)),0)+IFERROR(INDEX('Hoja de Trabajo para listado'!$AB$155:$BA$1048576,MATCH($A48,'Hoja de Trabajo para listado'!$AB$155:$AB$1048576,0),MATCH((CUADRO!M$5&amp;$E48),'Hoja de Trabajo para listado'!$AB$151:$BA$151,0)),0)+IFERROR(INDEX('Hoja de Trabajo para listado'!$BC$155:$CB$1048576,MATCH($A48,'Hoja de Trabajo para listado'!$BC$155:$BC$1048576,0),MATCH((CUADRO!M$5&amp;$E48),'Hoja de Trabajo para listado'!$BC$151:$CB$151,0)),0)+IFERROR(INDEX('Hoja de Trabajo para listado'!$DE$153:$DG$274,MATCH($A48,'Hoja de Trabajo para listado'!$DE$153:$DE$1048576,0),MATCH((CUADRO!M$5&amp;$E48),'Hoja de Trabajo para listado'!$DE$151:$DG$151,0)),0)+IFERROR(INDEX('Hoja de Trabajo para listado'!$CD$155:$DC$1048576,MATCH($A48,'Hoja de Trabajo para listado'!$CD$155:$CD$1048576,0),MATCH((CUADRO!M$5&amp;$E48),'Hoja de Trabajo para listado'!$CD$151:$DC$151,0)),0)</f>
        <v>150</v>
      </c>
      <c r="N48" s="255">
        <f ca="1">+IFERROR(INDEX('Hoja de Trabajo para listado'!$A$155:$Z$1048576,MATCH($A48,'Hoja de Trabajo para listado'!$A$155:$A$1048576,0),MATCH((CUADRO!N$5&amp;$E48),'Hoja de Trabajo para listado'!$A$151:$Z$151,0)),0)+IFERROR(INDEX('Hoja de Trabajo para listado'!$AB$155:$BA$1048576,MATCH($A48,'Hoja de Trabajo para listado'!$AB$155:$AB$1048576,0),MATCH((CUADRO!N$5&amp;$E48),'Hoja de Trabajo para listado'!$AB$151:$BA$151,0)),0)+IFERROR(INDEX('Hoja de Trabajo para listado'!$BC$155:$CB$1048576,MATCH($A48,'Hoja de Trabajo para listado'!$BC$155:$BC$1048576,0),MATCH((CUADRO!N$5&amp;$E48),'Hoja de Trabajo para listado'!$BC$151:$CB$151,0)),0)+IFERROR(INDEX('Hoja de Trabajo para listado'!$DE$153:$DG$274,MATCH($A48,'Hoja de Trabajo para listado'!$DE$153:$DE$1048576,0),MATCH((CUADRO!N$5&amp;$E48),'Hoja de Trabajo para listado'!$DE$151:$DG$151,0)),0)+IFERROR(INDEX('Hoja de Trabajo para listado'!$CD$155:$DC$1048576,MATCH($A48,'Hoja de Trabajo para listado'!$CD$155:$CD$1048576,0),MATCH((CUADRO!N$5&amp;$E48),'Hoja de Trabajo para listado'!$CD$151:$DC$151,0)),0)</f>
        <v>1346120753.7</v>
      </c>
      <c r="O48" s="255">
        <f ca="1">+IFERROR(INDEX('Hoja de Trabajo para listado'!$A$155:$Z$1048576,MATCH($A48,'Hoja de Trabajo para listado'!$A$155:$A$1048576,0),MATCH((CUADRO!O$5&amp;$E48),'Hoja de Trabajo para listado'!$A$151:$Z$151,0)),0)+IFERROR(INDEX('Hoja de Trabajo para listado'!$AB$155:$BA$1048576,MATCH($A48,'Hoja de Trabajo para listado'!$AB$155:$AB$1048576,0),MATCH((CUADRO!O$5&amp;$E48),'Hoja de Trabajo para listado'!$AB$151:$BA$151,0)),0)+IFERROR(INDEX('Hoja de Trabajo para listado'!$BC$155:$CB$1048576,MATCH($A48,'Hoja de Trabajo para listado'!$BC$155:$BC$1048576,0),MATCH((CUADRO!O$5&amp;$E48),'Hoja de Trabajo para listado'!$BC$151:$CB$151,0)),0)+IFERROR(INDEX('Hoja de Trabajo para listado'!$DE$153:$DG$274,MATCH($A48,'Hoja de Trabajo para listado'!$DE$153:$DE$1048576,0),MATCH((CUADRO!O$5&amp;$E48),'Hoja de Trabajo para listado'!$DE$151:$DG$151,0)),0)+IFERROR(INDEX('Hoja de Trabajo para listado'!$CD$155:$DC$1048576,MATCH($A48,'Hoja de Trabajo para listado'!$CD$155:$CD$1048576,0),MATCH((CUADRO!O$5&amp;$E48),'Hoja de Trabajo para listado'!$CD$151:$DC$151,0)),0)</f>
        <v>0</v>
      </c>
      <c r="P48" s="255">
        <f ca="1">+IFERROR(INDEX('Hoja de Trabajo para listado'!$A$155:$Z$1048576,MATCH($A48,'Hoja de Trabajo para listado'!$A$155:$A$1048576,0),MATCH((CUADRO!P$5&amp;$E48),'Hoja de Trabajo para listado'!$A$151:$Z$151,0)),0)+IFERROR(INDEX('Hoja de Trabajo para listado'!$AB$155:$BA$1048576,MATCH($A48,'Hoja de Trabajo para listado'!$AB$155:$AB$1048576,0),MATCH((CUADRO!P$5&amp;$E48),'Hoja de Trabajo para listado'!$AB$151:$BA$151,0)),0)+IFERROR(INDEX('Hoja de Trabajo para listado'!$BC$155:$CB$1048576,MATCH($A48,'Hoja de Trabajo para listado'!$BC$155:$BC$1048576,0),MATCH((CUADRO!P$5&amp;$E48),'Hoja de Trabajo para listado'!$BC$151:$CB$151,0)),0)+IFERROR(INDEX('Hoja de Trabajo para listado'!$DE$153:$DG$274,MATCH($A48,'Hoja de Trabajo para listado'!$DE$153:$DE$1048576,0),MATCH((CUADRO!P$5&amp;$E48),'Hoja de Trabajo para listado'!$DE$151:$DG$151,0)),0)+IFERROR(INDEX('Hoja de Trabajo para listado'!$CD$155:$DC$1048576,MATCH($A48,'Hoja de Trabajo para listado'!$CD$155:$CD$1048576,0),MATCH((CUADRO!P$5&amp;$E48),'Hoja de Trabajo para listado'!$CD$151:$DC$151,0)),0)</f>
        <v>0</v>
      </c>
      <c r="Q48" s="255">
        <f ca="1">+IFERROR(INDEX('Hoja de Trabajo para listado'!$A$155:$Z$1048576,MATCH($A48,'Hoja de Trabajo para listado'!$A$155:$A$1048576,0),MATCH((CUADRO!Q$5&amp;$E48),'Hoja de Trabajo para listado'!$A$151:$Z$151,0)),0)+IFERROR(INDEX('Hoja de Trabajo para listado'!$AB$155:$BA$1048576,MATCH($A48,'Hoja de Trabajo para listado'!$AB$155:$AB$1048576,0),MATCH((CUADRO!Q$5&amp;$E48),'Hoja de Trabajo para listado'!$AB$151:$BA$151,0)),0)+IFERROR(INDEX('Hoja de Trabajo para listado'!$BC$155:$CB$1048576,MATCH($A48,'Hoja de Trabajo para listado'!$BC$155:$BC$1048576,0),MATCH((CUADRO!Q$5&amp;$E48),'Hoja de Trabajo para listado'!$BC$151:$CB$151,0)),0)+IFERROR(INDEX('Hoja de Trabajo para listado'!$DE$153:$DG$274,MATCH($A48,'Hoja de Trabajo para listado'!$DE$153:$DE$1048576,0),MATCH((CUADRO!Q$5&amp;$E48),'Hoja de Trabajo para listado'!$DE$151:$DG$151,0)),0)+IFERROR(INDEX('Hoja de Trabajo para listado'!$CD$155:$DC$1048576,MATCH($A48,'Hoja de Trabajo para listado'!$CD$155:$CD$1048576,0),MATCH((CUADRO!Q$5&amp;$E48),'Hoja de Trabajo para listado'!$CD$151:$DC$151,0)),0)</f>
        <v>0</v>
      </c>
      <c r="R48" s="255">
        <f t="shared" ref="R48:R111" ca="1" si="2">+SUM(F48:Q48)</f>
        <v>1346120903.7</v>
      </c>
      <c r="S48" s="278"/>
      <c r="T48" s="255">
        <f ca="1">+T49</f>
        <v>2871380954.0836</v>
      </c>
      <c r="U48" s="254">
        <f t="shared" ref="U48:U111" si="3">+IF(E48="Débitos",1,2)</f>
        <v>1</v>
      </c>
      <c r="V48" s="362" t="str">
        <f>+VLOOKUP(A48,bd_lista!$A$3:$E$590,5,FALSE)</f>
        <v>Empresas Nacionales</v>
      </c>
      <c r="W48" s="361" t="str">
        <f>+V48</f>
        <v>Empresas Nacionales</v>
      </c>
      <c r="X48" s="254">
        <v>78</v>
      </c>
      <c r="Y48" s="254" t="str">
        <f>+VLOOKUP(X48,bd_lista!$A$3:$C$590,3,FALSE)</f>
        <v>Ministerio de Hidrocarburos y Energías</v>
      </c>
      <c r="Z48" s="316">
        <f>+X48</f>
        <v>78</v>
      </c>
      <c r="AA48" s="348" t="str">
        <f>+Y48</f>
        <v>Ministerio de Hidrocarburos y Energías</v>
      </c>
    </row>
    <row r="49" spans="1:27" ht="15" customHeight="1">
      <c r="A49" s="32">
        <v>513</v>
      </c>
      <c r="B49" s="307"/>
      <c r="C49" s="362" t="str">
        <f>+VLOOKUP(A49,bd_lista!$A$3:$C$590,3,FALSE)</f>
        <v>Yacimientos Petrolíferos Fiscales Bolivianos</v>
      </c>
      <c r="D49" s="362"/>
      <c r="E49" s="362" t="s">
        <v>1314</v>
      </c>
      <c r="F49" s="257">
        <f ca="1">+IFERROR(INDEX('Hoja de Trabajo para listado'!$A$155:$Z$1048576,MATCH($A49,'Hoja de Trabajo para listado'!$A$155:$A$1048576,0),MATCH((CUADRO!F$5&amp;$E49),'Hoja de Trabajo para listado'!$A$151:$Z$151,0)),0)+IFERROR(INDEX('Hoja de Trabajo para listado'!$AB$155:$BA$1048576,MATCH($A49,'Hoja de Trabajo para listado'!$AB$155:$AB$1048576,0),MATCH((CUADRO!F$5&amp;$E49),'Hoja de Trabajo para listado'!$AB$151:$BA$151,0)),0)+IFERROR(INDEX('Hoja de Trabajo para listado'!$BC$155:$CB$1048576,MATCH($A49,'Hoja de Trabajo para listado'!$BC$155:$BC$1048576,0),MATCH((CUADRO!F$5&amp;$E49),'Hoja de Trabajo para listado'!$BC$151:$CB$151,0)),0)+IFERROR(INDEX('Hoja de Trabajo para listado'!$DE$153:$DG$274,MATCH($A49,'Hoja de Trabajo para listado'!$DE$153:$DE$1048576,0),MATCH((CUADRO!F$5&amp;$E49),'Hoja de Trabajo para listado'!$DE$151:$DG$151,0)),0)+IFERROR(INDEX('Hoja de Trabajo para listado'!$CD$155:$DC$1048576,MATCH($A49,'Hoja de Trabajo para listado'!$CD$155:$CD$1048576,0),MATCH((CUADRO!F$5&amp;$E49),'Hoja de Trabajo para listado'!$CD$151:$DC$151,0)),0)</f>
        <v>0</v>
      </c>
      <c r="G49" s="257">
        <f ca="1">+IFERROR(INDEX('Hoja de Trabajo para listado'!$A$155:$Z$1048576,MATCH($A49,'Hoja de Trabajo para listado'!$A$155:$A$1048576,0),MATCH((CUADRO!G$5&amp;$E49),'Hoja de Trabajo para listado'!$A$151:$Z$151,0)),0)+IFERROR(INDEX('Hoja de Trabajo para listado'!$AB$155:$BA$1048576,MATCH($A49,'Hoja de Trabajo para listado'!$AB$155:$AB$1048576,0),MATCH((CUADRO!G$5&amp;$E49),'Hoja de Trabajo para listado'!$AB$151:$BA$151,0)),0)+IFERROR(INDEX('Hoja de Trabajo para listado'!$BC$155:$CB$1048576,MATCH($A49,'Hoja de Trabajo para listado'!$BC$155:$BC$1048576,0),MATCH((CUADRO!G$5&amp;$E49),'Hoja de Trabajo para listado'!$BC$151:$CB$151,0)),0)+IFERROR(INDEX('Hoja de Trabajo para listado'!$DE$153:$DG$274,MATCH($A49,'Hoja de Trabajo para listado'!$DE$153:$DE$1048576,0),MATCH((CUADRO!G$5&amp;$E49),'Hoja de Trabajo para listado'!$DE$151:$DG$151,0)),0)+IFERROR(INDEX('Hoja de Trabajo para listado'!$CD$155:$DC$1048576,MATCH($A49,'Hoja de Trabajo para listado'!$CD$155:$CD$1048576,0),MATCH((CUADRO!G$5&amp;$E49),'Hoja de Trabajo para listado'!$CD$151:$DC$151,0)),0)</f>
        <v>0</v>
      </c>
      <c r="H49" s="257">
        <f ca="1">+IFERROR(INDEX('Hoja de Trabajo para listado'!$A$155:$Z$1048576,MATCH($A49,'Hoja de Trabajo para listado'!$A$155:$A$1048576,0),MATCH((CUADRO!H$5&amp;$E49),'Hoja de Trabajo para listado'!$A$151:$Z$151,0)),0)+IFERROR(INDEX('Hoja de Trabajo para listado'!$AB$155:$BA$1048576,MATCH($A49,'Hoja de Trabajo para listado'!$AB$155:$AB$1048576,0),MATCH((CUADRO!H$5&amp;$E49),'Hoja de Trabajo para listado'!$AB$151:$BA$151,0)),0)+IFERROR(INDEX('Hoja de Trabajo para listado'!$BC$155:$CB$1048576,MATCH($A49,'Hoja de Trabajo para listado'!$BC$155:$BC$1048576,0),MATCH((CUADRO!H$5&amp;$E49),'Hoja de Trabajo para listado'!$BC$151:$CB$151,0)),0)+IFERROR(INDEX('Hoja de Trabajo para listado'!$DE$153:$DG$274,MATCH($A49,'Hoja de Trabajo para listado'!$DE$153:$DE$1048576,0),MATCH((CUADRO!H$5&amp;$E49),'Hoja de Trabajo para listado'!$DE$151:$DG$151,0)),0)+IFERROR(INDEX('Hoja de Trabajo para listado'!$CD$155:$DC$1048576,MATCH($A49,'Hoja de Trabajo para listado'!$CD$155:$CD$1048576,0),MATCH((CUADRO!H$5&amp;$E49),'Hoja de Trabajo para listado'!$CD$151:$DC$151,0)),0)</f>
        <v>0</v>
      </c>
      <c r="I49" s="257">
        <f ca="1">+IFERROR(INDEX('Hoja de Trabajo para listado'!$A$155:$Z$1048576,MATCH($A49,'Hoja de Trabajo para listado'!$A$155:$A$1048576,0),MATCH((CUADRO!I$5&amp;$E49),'Hoja de Trabajo para listado'!$A$151:$Z$151,0)),0)+IFERROR(INDEX('Hoja de Trabajo para listado'!$AB$155:$BA$1048576,MATCH($A49,'Hoja de Trabajo para listado'!$AB$155:$AB$1048576,0),MATCH((CUADRO!I$5&amp;$E49),'Hoja de Trabajo para listado'!$AB$151:$BA$151,0)),0)+IFERROR(INDEX('Hoja de Trabajo para listado'!$BC$155:$CB$1048576,MATCH($A49,'Hoja de Trabajo para listado'!$BC$155:$BC$1048576,0),MATCH((CUADRO!I$5&amp;$E49),'Hoja de Trabajo para listado'!$BC$151:$CB$151,0)),0)+IFERROR(INDEX('Hoja de Trabajo para listado'!$DE$153:$DG$274,MATCH($A49,'Hoja de Trabajo para listado'!$DE$153:$DE$1048576,0),MATCH((CUADRO!I$5&amp;$E49),'Hoja de Trabajo para listado'!$DE$151:$DG$151,0)),0)+IFERROR(INDEX('Hoja de Trabajo para listado'!$CD$155:$DC$1048576,MATCH($A49,'Hoja de Trabajo para listado'!$CD$155:$CD$1048576,0),MATCH((CUADRO!I$5&amp;$E49),'Hoja de Trabajo para listado'!$CD$151:$DC$151,0)),0)</f>
        <v>0</v>
      </c>
      <c r="J49" s="257">
        <f ca="1">+IFERROR(INDEX('Hoja de Trabajo para listado'!$A$155:$Z$1048576,MATCH($A49,'Hoja de Trabajo para listado'!$A$155:$A$1048576,0),MATCH((CUADRO!J$5&amp;$E49),'Hoja de Trabajo para listado'!$A$151:$Z$151,0)),0)+IFERROR(INDEX('Hoja de Trabajo para listado'!$AB$155:$BA$1048576,MATCH($A49,'Hoja de Trabajo para listado'!$AB$155:$AB$1048576,0),MATCH((CUADRO!J$5&amp;$E49),'Hoja de Trabajo para listado'!$AB$151:$BA$151,0)),0)+IFERROR(INDEX('Hoja de Trabajo para listado'!$BC$155:$CB$1048576,MATCH($A49,'Hoja de Trabajo para listado'!$BC$155:$BC$1048576,0),MATCH((CUADRO!J$5&amp;$E49),'Hoja de Trabajo para listado'!$BC$151:$CB$151,0)),0)+IFERROR(INDEX('Hoja de Trabajo para listado'!$DE$153:$DG$274,MATCH($A49,'Hoja de Trabajo para listado'!$DE$153:$DE$1048576,0),MATCH((CUADRO!J$5&amp;$E49),'Hoja de Trabajo para listado'!$DE$151:$DG$151,0)),0)+IFERROR(INDEX('Hoja de Trabajo para listado'!$CD$155:$DC$1048576,MATCH($A49,'Hoja de Trabajo para listado'!$CD$155:$CD$1048576,0),MATCH((CUADRO!J$5&amp;$E49),'Hoja de Trabajo para listado'!$CD$151:$DC$151,0)),0)</f>
        <v>0</v>
      </c>
      <c r="K49" s="257">
        <f ca="1">+IFERROR(INDEX('Hoja de Trabajo para listado'!$A$155:$Z$1048576,MATCH($A49,'Hoja de Trabajo para listado'!$A$155:$A$1048576,0),MATCH((CUADRO!K$5&amp;$E49),'Hoja de Trabajo para listado'!$A$151:$Z$151,0)),0)+IFERROR(INDEX('Hoja de Trabajo para listado'!$AB$155:$BA$1048576,MATCH($A49,'Hoja de Trabajo para listado'!$AB$155:$AB$1048576,0),MATCH((CUADRO!K$5&amp;$E49),'Hoja de Trabajo para listado'!$AB$151:$BA$151,0)),0)+IFERROR(INDEX('Hoja de Trabajo para listado'!$BC$155:$CB$1048576,MATCH($A49,'Hoja de Trabajo para listado'!$BC$155:$BC$1048576,0),MATCH((CUADRO!K$5&amp;$E49),'Hoja de Trabajo para listado'!$BC$151:$CB$151,0)),0)+IFERROR(INDEX('Hoja de Trabajo para listado'!$DE$153:$DG$274,MATCH($A49,'Hoja de Trabajo para listado'!$DE$153:$DE$1048576,0),MATCH((CUADRO!K$5&amp;$E49),'Hoja de Trabajo para listado'!$DE$151:$DG$151,0)),0)+IFERROR(INDEX('Hoja de Trabajo para listado'!$CD$155:$DC$1048576,MATCH($A49,'Hoja de Trabajo para listado'!$CD$155:$CD$1048576,0),MATCH((CUADRO!K$5&amp;$E49),'Hoja de Trabajo para listado'!$CD$151:$DC$151,0)),0)</f>
        <v>0</v>
      </c>
      <c r="L49" s="257">
        <f ca="1">+IFERROR(INDEX('Hoja de Trabajo para listado'!$A$155:$Z$1048576,MATCH($A49,'Hoja de Trabajo para listado'!$A$155:$A$1048576,0),MATCH((CUADRO!L$5&amp;$E49),'Hoja de Trabajo para listado'!$A$151:$Z$151,0)),0)+IFERROR(INDEX('Hoja de Trabajo para listado'!$AB$155:$BA$1048576,MATCH($A49,'Hoja de Trabajo para listado'!$AB$155:$AB$1048576,0),MATCH((CUADRO!L$5&amp;$E49),'Hoja de Trabajo para listado'!$AB$151:$BA$151,0)),0)+IFERROR(INDEX('Hoja de Trabajo para listado'!$BC$155:$CB$1048576,MATCH($A49,'Hoja de Trabajo para listado'!$BC$155:$BC$1048576,0),MATCH((CUADRO!L$5&amp;$E49),'Hoja de Trabajo para listado'!$BC$151:$CB$151,0)),0)+IFERROR(INDEX('Hoja de Trabajo para listado'!$DE$153:$DG$274,MATCH($A49,'Hoja de Trabajo para listado'!$DE$153:$DE$1048576,0),MATCH((CUADRO!L$5&amp;$E49),'Hoja de Trabajo para listado'!$DE$151:$DG$151,0)),0)+IFERROR(INDEX('Hoja de Trabajo para listado'!$CD$155:$DC$1048576,MATCH($A49,'Hoja de Trabajo para listado'!$CD$155:$CD$1048576,0),MATCH((CUADRO!L$5&amp;$E49),'Hoja de Trabajo para listado'!$CD$151:$DC$151,0)),0)</f>
        <v>0</v>
      </c>
      <c r="M49" s="257">
        <f ca="1">+IFERROR(INDEX('Hoja de Trabajo para listado'!$A$155:$Z$1048576,MATCH($A49,'Hoja de Trabajo para listado'!$A$155:$A$1048576,0),MATCH((CUADRO!M$5&amp;$E49),'Hoja de Trabajo para listado'!$A$151:$Z$151,0)),0)+IFERROR(INDEX('Hoja de Trabajo para listado'!$AB$155:$BA$1048576,MATCH($A49,'Hoja de Trabajo para listado'!$AB$155:$AB$1048576,0),MATCH((CUADRO!M$5&amp;$E49),'Hoja de Trabajo para listado'!$AB$151:$BA$151,0)),0)+IFERROR(INDEX('Hoja de Trabajo para listado'!$BC$155:$CB$1048576,MATCH($A49,'Hoja de Trabajo para listado'!$BC$155:$BC$1048576,0),MATCH((CUADRO!M$5&amp;$E49),'Hoja de Trabajo para listado'!$BC$151:$CB$151,0)),0)+IFERROR(INDEX('Hoja de Trabajo para listado'!$DE$153:$DG$274,MATCH($A49,'Hoja de Trabajo para listado'!$DE$153:$DE$1048576,0),MATCH((CUADRO!M$5&amp;$E49),'Hoja de Trabajo para listado'!$DE$151:$DG$151,0)),0)+IFERROR(INDEX('Hoja de Trabajo para listado'!$CD$155:$DC$1048576,MATCH($A49,'Hoja de Trabajo para listado'!$CD$155:$CD$1048576,0),MATCH((CUADRO!M$5&amp;$E49),'Hoja de Trabajo para listado'!$CD$151:$DC$151,0)),0)</f>
        <v>0</v>
      </c>
      <c r="N49" s="257">
        <f ca="1">+IFERROR(INDEX('Hoja de Trabajo para listado'!$A$155:$Z$1048576,MATCH($A49,'Hoja de Trabajo para listado'!$A$155:$A$1048576,0),MATCH((CUADRO!N$5&amp;$E49),'Hoja de Trabajo para listado'!$A$151:$Z$151,0)),0)+IFERROR(INDEX('Hoja de Trabajo para listado'!$AB$155:$BA$1048576,MATCH($A49,'Hoja de Trabajo para listado'!$AB$155:$AB$1048576,0),MATCH((CUADRO!N$5&amp;$E49),'Hoja de Trabajo para listado'!$AB$151:$BA$151,0)),0)+IFERROR(INDEX('Hoja de Trabajo para listado'!$BC$155:$CB$1048576,MATCH($A49,'Hoja de Trabajo para listado'!$BC$155:$BC$1048576,0),MATCH((CUADRO!N$5&amp;$E49),'Hoja de Trabajo para listado'!$BC$151:$CB$151,0)),0)+IFERROR(INDEX('Hoja de Trabajo para listado'!$DE$153:$DG$274,MATCH($A49,'Hoja de Trabajo para listado'!$DE$153:$DE$1048576,0),MATCH((CUADRO!N$5&amp;$E49),'Hoja de Trabajo para listado'!$DE$151:$DG$151,0)),0)+IFERROR(INDEX('Hoja de Trabajo para listado'!$CD$155:$DC$1048576,MATCH($A49,'Hoja de Trabajo para listado'!$CD$155:$CD$1048576,0),MATCH((CUADRO!N$5&amp;$E49),'Hoja de Trabajo para listado'!$CD$151:$DC$151,0)),0)</f>
        <v>1525260050.3836002</v>
      </c>
      <c r="O49" s="257">
        <f ca="1">+IFERROR(INDEX('Hoja de Trabajo para listado'!$A$155:$Z$1048576,MATCH($A49,'Hoja de Trabajo para listado'!$A$155:$A$1048576,0),MATCH((CUADRO!O$5&amp;$E49),'Hoja de Trabajo para listado'!$A$151:$Z$151,0)),0)+IFERROR(INDEX('Hoja de Trabajo para listado'!$AB$155:$BA$1048576,MATCH($A49,'Hoja de Trabajo para listado'!$AB$155:$AB$1048576,0),MATCH((CUADRO!O$5&amp;$E49),'Hoja de Trabajo para listado'!$AB$151:$BA$151,0)),0)+IFERROR(INDEX('Hoja de Trabajo para listado'!$BC$155:$CB$1048576,MATCH($A49,'Hoja de Trabajo para listado'!$BC$155:$BC$1048576,0),MATCH((CUADRO!O$5&amp;$E49),'Hoja de Trabajo para listado'!$BC$151:$CB$151,0)),0)+IFERROR(INDEX('Hoja de Trabajo para listado'!$DE$153:$DG$274,MATCH($A49,'Hoja de Trabajo para listado'!$DE$153:$DE$1048576,0),MATCH((CUADRO!O$5&amp;$E49),'Hoja de Trabajo para listado'!$DE$151:$DG$151,0)),0)+IFERROR(INDEX('Hoja de Trabajo para listado'!$CD$155:$DC$1048576,MATCH($A49,'Hoja de Trabajo para listado'!$CD$155:$CD$1048576,0),MATCH((CUADRO!O$5&amp;$E49),'Hoja de Trabajo para listado'!$CD$151:$DC$151,0)),0)</f>
        <v>0</v>
      </c>
      <c r="P49" s="257">
        <f ca="1">+IFERROR(INDEX('Hoja de Trabajo para listado'!$A$155:$Z$1048576,MATCH($A49,'Hoja de Trabajo para listado'!$A$155:$A$1048576,0),MATCH((CUADRO!P$5&amp;$E49),'Hoja de Trabajo para listado'!$A$151:$Z$151,0)),0)+IFERROR(INDEX('Hoja de Trabajo para listado'!$AB$155:$BA$1048576,MATCH($A49,'Hoja de Trabajo para listado'!$AB$155:$AB$1048576,0),MATCH((CUADRO!P$5&amp;$E49),'Hoja de Trabajo para listado'!$AB$151:$BA$151,0)),0)+IFERROR(INDEX('Hoja de Trabajo para listado'!$BC$155:$CB$1048576,MATCH($A49,'Hoja de Trabajo para listado'!$BC$155:$BC$1048576,0),MATCH((CUADRO!P$5&amp;$E49),'Hoja de Trabajo para listado'!$BC$151:$CB$151,0)),0)+IFERROR(INDEX('Hoja de Trabajo para listado'!$DE$153:$DG$274,MATCH($A49,'Hoja de Trabajo para listado'!$DE$153:$DE$1048576,0),MATCH((CUADRO!P$5&amp;$E49),'Hoja de Trabajo para listado'!$DE$151:$DG$151,0)),0)+IFERROR(INDEX('Hoja de Trabajo para listado'!$CD$155:$DC$1048576,MATCH($A49,'Hoja de Trabajo para listado'!$CD$155:$CD$1048576,0),MATCH((CUADRO!P$5&amp;$E49),'Hoja de Trabajo para listado'!$CD$151:$DC$151,0)),0)</f>
        <v>0</v>
      </c>
      <c r="Q49" s="257">
        <f ca="1">+IFERROR(INDEX('Hoja de Trabajo para listado'!$A$155:$Z$1048576,MATCH($A49,'Hoja de Trabajo para listado'!$A$155:$A$1048576,0),MATCH((CUADRO!Q$5&amp;$E49),'Hoja de Trabajo para listado'!$A$151:$Z$151,0)),0)+IFERROR(INDEX('Hoja de Trabajo para listado'!$AB$155:$BA$1048576,MATCH($A49,'Hoja de Trabajo para listado'!$AB$155:$AB$1048576,0),MATCH((CUADRO!Q$5&amp;$E49),'Hoja de Trabajo para listado'!$AB$151:$BA$151,0)),0)+IFERROR(INDEX('Hoja de Trabajo para listado'!$BC$155:$CB$1048576,MATCH($A49,'Hoja de Trabajo para listado'!$BC$155:$BC$1048576,0),MATCH((CUADRO!Q$5&amp;$E49),'Hoja de Trabajo para listado'!$BC$151:$CB$151,0)),0)+IFERROR(INDEX('Hoja de Trabajo para listado'!$DE$153:$DG$274,MATCH($A49,'Hoja de Trabajo para listado'!$DE$153:$DE$1048576,0),MATCH((CUADRO!Q$5&amp;$E49),'Hoja de Trabajo para listado'!$DE$151:$DG$151,0)),0)+IFERROR(INDEX('Hoja de Trabajo para listado'!$CD$155:$DC$1048576,MATCH($A49,'Hoja de Trabajo para listado'!$CD$155:$CD$1048576,0),MATCH((CUADRO!Q$5&amp;$E49),'Hoja de Trabajo para listado'!$CD$151:$DC$151,0)),0)</f>
        <v>0</v>
      </c>
      <c r="R49" s="257">
        <f t="shared" ca="1" si="2"/>
        <v>1525260050.3836002</v>
      </c>
      <c r="S49" s="277">
        <f ca="1">+R48+R49</f>
        <v>2871380954.0836</v>
      </c>
      <c r="T49" s="257">
        <f ca="1">+S49</f>
        <v>2871380954.0836</v>
      </c>
      <c r="U49" s="256">
        <f t="shared" si="3"/>
        <v>2</v>
      </c>
      <c r="V49" s="362" t="str">
        <f>+VLOOKUP(A49,bd_lista!$A$3:$E$590,5,FALSE)</f>
        <v>Empresas Nacionales</v>
      </c>
      <c r="W49" s="362"/>
      <c r="X49" s="254">
        <v>78</v>
      </c>
      <c r="Y49" s="254" t="str">
        <f>+VLOOKUP(X49,bd_lista!$A$3:$C$590,3,FALSE)</f>
        <v>Ministerio de Hidrocarburos y Energías</v>
      </c>
      <c r="Z49" s="314"/>
      <c r="AA49" s="350"/>
    </row>
    <row r="50" spans="1:27" ht="15" customHeight="1">
      <c r="A50" s="264">
        <v>514</v>
      </c>
      <c r="B50" s="306">
        <f>+A50</f>
        <v>514</v>
      </c>
      <c r="C50" s="259" t="str">
        <f>+VLOOKUP(A50,bd_lista!$A$3:$C$590,3,FALSE)</f>
        <v>Empresa Nacional de Electricidad</v>
      </c>
      <c r="D50" s="361" t="str">
        <f>+C50</f>
        <v>Empresa Nacional de Electricidad</v>
      </c>
      <c r="E50" s="254" t="s">
        <v>1313</v>
      </c>
      <c r="F50" s="255">
        <f ca="1">+IFERROR(INDEX('Hoja de Trabajo para listado'!$A$155:$Z$1048576,MATCH($A50,'Hoja de Trabajo para listado'!$A$155:$A$1048576,0),MATCH((CUADRO!F$5&amp;$E50),'Hoja de Trabajo para listado'!$A$151:$Z$151,0)),0)+IFERROR(INDEX('Hoja de Trabajo para listado'!$AB$155:$BA$1048576,MATCH($A50,'Hoja de Trabajo para listado'!$AB$155:$AB$1048576,0),MATCH((CUADRO!F$5&amp;$E50),'Hoja de Trabajo para listado'!$AB$151:$BA$151,0)),0)+IFERROR(INDEX('Hoja de Trabajo para listado'!$BC$155:$CB$1048576,MATCH($A50,'Hoja de Trabajo para listado'!$BC$155:$BC$1048576,0),MATCH((CUADRO!F$5&amp;$E50),'Hoja de Trabajo para listado'!$BC$151:$CB$151,0)),0)+IFERROR(INDEX('Hoja de Trabajo para listado'!$DE$153:$DG$274,MATCH($A50,'Hoja de Trabajo para listado'!$DE$153:$DE$1048576,0),MATCH((CUADRO!F$5&amp;$E50),'Hoja de Trabajo para listado'!$DE$151:$DG$151,0)),0)+IFERROR(INDEX('Hoja de Trabajo para listado'!$CD$155:$DC$1048576,MATCH($A50,'Hoja de Trabajo para listado'!$CD$155:$CD$1048576,0),MATCH((CUADRO!F$5&amp;$E50),'Hoja de Trabajo para listado'!$CD$151:$DC$151,0)),0)</f>
        <v>0</v>
      </c>
      <c r="G50" s="255">
        <f ca="1">+IFERROR(INDEX('Hoja de Trabajo para listado'!$A$155:$Z$1048576,MATCH($A50,'Hoja de Trabajo para listado'!$A$155:$A$1048576,0),MATCH((CUADRO!G$5&amp;$E50),'Hoja de Trabajo para listado'!$A$151:$Z$151,0)),0)+IFERROR(INDEX('Hoja de Trabajo para listado'!$AB$155:$BA$1048576,MATCH($A50,'Hoja de Trabajo para listado'!$AB$155:$AB$1048576,0),MATCH((CUADRO!G$5&amp;$E50),'Hoja de Trabajo para listado'!$AB$151:$BA$151,0)),0)+IFERROR(INDEX('Hoja de Trabajo para listado'!$BC$155:$CB$1048576,MATCH($A50,'Hoja de Trabajo para listado'!$BC$155:$BC$1048576,0),MATCH((CUADRO!G$5&amp;$E50),'Hoja de Trabajo para listado'!$BC$151:$CB$151,0)),0)+IFERROR(INDEX('Hoja de Trabajo para listado'!$DE$153:$DG$274,MATCH($A50,'Hoja de Trabajo para listado'!$DE$153:$DE$1048576,0),MATCH((CUADRO!G$5&amp;$E50),'Hoja de Trabajo para listado'!$DE$151:$DG$151,0)),0)+IFERROR(INDEX('Hoja de Trabajo para listado'!$CD$155:$DC$1048576,MATCH($A50,'Hoja de Trabajo para listado'!$CD$155:$CD$1048576,0),MATCH((CUADRO!G$5&amp;$E50),'Hoja de Trabajo para listado'!$CD$151:$DC$151,0)),0)</f>
        <v>0</v>
      </c>
      <c r="H50" s="255">
        <f ca="1">+IFERROR(INDEX('Hoja de Trabajo para listado'!$A$155:$Z$1048576,MATCH($A50,'Hoja de Trabajo para listado'!$A$155:$A$1048576,0),MATCH((CUADRO!H$5&amp;$E50),'Hoja de Trabajo para listado'!$A$151:$Z$151,0)),0)+IFERROR(INDEX('Hoja de Trabajo para listado'!$AB$155:$BA$1048576,MATCH($A50,'Hoja de Trabajo para listado'!$AB$155:$AB$1048576,0),MATCH((CUADRO!H$5&amp;$E50),'Hoja de Trabajo para listado'!$AB$151:$BA$151,0)),0)+IFERROR(INDEX('Hoja de Trabajo para listado'!$BC$155:$CB$1048576,MATCH($A50,'Hoja de Trabajo para listado'!$BC$155:$BC$1048576,0),MATCH((CUADRO!H$5&amp;$E50),'Hoja de Trabajo para listado'!$BC$151:$CB$151,0)),0)+IFERROR(INDEX('Hoja de Trabajo para listado'!$DE$153:$DG$274,MATCH($A50,'Hoja de Trabajo para listado'!$DE$153:$DE$1048576,0),MATCH((CUADRO!H$5&amp;$E50),'Hoja de Trabajo para listado'!$DE$151:$DG$151,0)),0)+IFERROR(INDEX('Hoja de Trabajo para listado'!$CD$155:$DC$1048576,MATCH($A50,'Hoja de Trabajo para listado'!$CD$155:$CD$1048576,0),MATCH((CUADRO!H$5&amp;$E50),'Hoja de Trabajo para listado'!$CD$151:$DC$151,0)),0)</f>
        <v>0</v>
      </c>
      <c r="I50" s="255">
        <f ca="1">+IFERROR(INDEX('Hoja de Trabajo para listado'!$A$155:$Z$1048576,MATCH($A50,'Hoja de Trabajo para listado'!$A$155:$A$1048576,0),MATCH((CUADRO!I$5&amp;$E50),'Hoja de Trabajo para listado'!$A$151:$Z$151,0)),0)+IFERROR(INDEX('Hoja de Trabajo para listado'!$AB$155:$BA$1048576,MATCH($A50,'Hoja de Trabajo para listado'!$AB$155:$AB$1048576,0),MATCH((CUADRO!I$5&amp;$E50),'Hoja de Trabajo para listado'!$AB$151:$BA$151,0)),0)+IFERROR(INDEX('Hoja de Trabajo para listado'!$BC$155:$CB$1048576,MATCH($A50,'Hoja de Trabajo para listado'!$BC$155:$BC$1048576,0),MATCH((CUADRO!I$5&amp;$E50),'Hoja de Trabajo para listado'!$BC$151:$CB$151,0)),0)+IFERROR(INDEX('Hoja de Trabajo para listado'!$DE$153:$DG$274,MATCH($A50,'Hoja de Trabajo para listado'!$DE$153:$DE$1048576,0),MATCH((CUADRO!I$5&amp;$E50),'Hoja de Trabajo para listado'!$DE$151:$DG$151,0)),0)+IFERROR(INDEX('Hoja de Trabajo para listado'!$CD$155:$DC$1048576,MATCH($A50,'Hoja de Trabajo para listado'!$CD$155:$CD$1048576,0),MATCH((CUADRO!I$5&amp;$E50),'Hoja de Trabajo para listado'!$CD$151:$DC$151,0)),0)</f>
        <v>0</v>
      </c>
      <c r="J50" s="255">
        <f ca="1">+IFERROR(INDEX('Hoja de Trabajo para listado'!$A$155:$Z$1048576,MATCH($A50,'Hoja de Trabajo para listado'!$A$155:$A$1048576,0),MATCH((CUADRO!J$5&amp;$E50),'Hoja de Trabajo para listado'!$A$151:$Z$151,0)),0)+IFERROR(INDEX('Hoja de Trabajo para listado'!$AB$155:$BA$1048576,MATCH($A50,'Hoja de Trabajo para listado'!$AB$155:$AB$1048576,0),MATCH((CUADRO!J$5&amp;$E50),'Hoja de Trabajo para listado'!$AB$151:$BA$151,0)),0)+IFERROR(INDEX('Hoja de Trabajo para listado'!$BC$155:$CB$1048576,MATCH($A50,'Hoja de Trabajo para listado'!$BC$155:$BC$1048576,0),MATCH((CUADRO!J$5&amp;$E50),'Hoja de Trabajo para listado'!$BC$151:$CB$151,0)),0)+IFERROR(INDEX('Hoja de Trabajo para listado'!$DE$153:$DG$274,MATCH($A50,'Hoja de Trabajo para listado'!$DE$153:$DE$1048576,0),MATCH((CUADRO!J$5&amp;$E50),'Hoja de Trabajo para listado'!$DE$151:$DG$151,0)),0)+IFERROR(INDEX('Hoja de Trabajo para listado'!$CD$155:$DC$1048576,MATCH($A50,'Hoja de Trabajo para listado'!$CD$155:$CD$1048576,0),MATCH((CUADRO!J$5&amp;$E50),'Hoja de Trabajo para listado'!$CD$151:$DC$151,0)),0)</f>
        <v>0</v>
      </c>
      <c r="K50" s="255">
        <f ca="1">+IFERROR(INDEX('Hoja de Trabajo para listado'!$A$155:$Z$1048576,MATCH($A50,'Hoja de Trabajo para listado'!$A$155:$A$1048576,0),MATCH((CUADRO!K$5&amp;$E50),'Hoja de Trabajo para listado'!$A$151:$Z$151,0)),0)+IFERROR(INDEX('Hoja de Trabajo para listado'!$AB$155:$BA$1048576,MATCH($A50,'Hoja de Trabajo para listado'!$AB$155:$AB$1048576,0),MATCH((CUADRO!K$5&amp;$E50),'Hoja de Trabajo para listado'!$AB$151:$BA$151,0)),0)+IFERROR(INDEX('Hoja de Trabajo para listado'!$BC$155:$CB$1048576,MATCH($A50,'Hoja de Trabajo para listado'!$BC$155:$BC$1048576,0),MATCH((CUADRO!K$5&amp;$E50),'Hoja de Trabajo para listado'!$BC$151:$CB$151,0)),0)+IFERROR(INDEX('Hoja de Trabajo para listado'!$DE$153:$DG$274,MATCH($A50,'Hoja de Trabajo para listado'!$DE$153:$DE$1048576,0),MATCH((CUADRO!K$5&amp;$E50),'Hoja de Trabajo para listado'!$DE$151:$DG$151,0)),0)+IFERROR(INDEX('Hoja de Trabajo para listado'!$CD$155:$DC$1048576,MATCH($A50,'Hoja de Trabajo para listado'!$CD$155:$CD$1048576,0),MATCH((CUADRO!K$5&amp;$E50),'Hoja de Trabajo para listado'!$CD$151:$DC$151,0)),0)</f>
        <v>0</v>
      </c>
      <c r="L50" s="255">
        <f ca="1">+IFERROR(INDEX('Hoja de Trabajo para listado'!$A$155:$Z$1048576,MATCH($A50,'Hoja de Trabajo para listado'!$A$155:$A$1048576,0),MATCH((CUADRO!L$5&amp;$E50),'Hoja de Trabajo para listado'!$A$151:$Z$151,0)),0)+IFERROR(INDEX('Hoja de Trabajo para listado'!$AB$155:$BA$1048576,MATCH($A50,'Hoja de Trabajo para listado'!$AB$155:$AB$1048576,0),MATCH((CUADRO!L$5&amp;$E50),'Hoja de Trabajo para listado'!$AB$151:$BA$151,0)),0)+IFERROR(INDEX('Hoja de Trabajo para listado'!$BC$155:$CB$1048576,MATCH($A50,'Hoja de Trabajo para listado'!$BC$155:$BC$1048576,0),MATCH((CUADRO!L$5&amp;$E50),'Hoja de Trabajo para listado'!$BC$151:$CB$151,0)),0)+IFERROR(INDEX('Hoja de Trabajo para listado'!$DE$153:$DG$274,MATCH($A50,'Hoja de Trabajo para listado'!$DE$153:$DE$1048576,0),MATCH((CUADRO!L$5&amp;$E50),'Hoja de Trabajo para listado'!$DE$151:$DG$151,0)),0)+IFERROR(INDEX('Hoja de Trabajo para listado'!$CD$155:$DC$1048576,MATCH($A50,'Hoja de Trabajo para listado'!$CD$155:$CD$1048576,0),MATCH((CUADRO!L$5&amp;$E50),'Hoja de Trabajo para listado'!$CD$151:$DC$151,0)),0)</f>
        <v>0</v>
      </c>
      <c r="M50" s="255">
        <f ca="1">+IFERROR(INDEX('Hoja de Trabajo para listado'!$A$155:$Z$1048576,MATCH($A50,'Hoja de Trabajo para listado'!$A$155:$A$1048576,0),MATCH((CUADRO!M$5&amp;$E50),'Hoja de Trabajo para listado'!$A$151:$Z$151,0)),0)+IFERROR(INDEX('Hoja de Trabajo para listado'!$AB$155:$BA$1048576,MATCH($A50,'Hoja de Trabajo para listado'!$AB$155:$AB$1048576,0),MATCH((CUADRO!M$5&amp;$E50),'Hoja de Trabajo para listado'!$AB$151:$BA$151,0)),0)+IFERROR(INDEX('Hoja de Trabajo para listado'!$BC$155:$CB$1048576,MATCH($A50,'Hoja de Trabajo para listado'!$BC$155:$BC$1048576,0),MATCH((CUADRO!M$5&amp;$E50),'Hoja de Trabajo para listado'!$BC$151:$CB$151,0)),0)+IFERROR(INDEX('Hoja de Trabajo para listado'!$DE$153:$DG$274,MATCH($A50,'Hoja de Trabajo para listado'!$DE$153:$DE$1048576,0),MATCH((CUADRO!M$5&amp;$E50),'Hoja de Trabajo para listado'!$DE$151:$DG$151,0)),0)+IFERROR(INDEX('Hoja de Trabajo para listado'!$CD$155:$DC$1048576,MATCH($A50,'Hoja de Trabajo para listado'!$CD$155:$CD$1048576,0),MATCH((CUADRO!M$5&amp;$E50),'Hoja de Trabajo para listado'!$CD$151:$DC$151,0)),0)</f>
        <v>0</v>
      </c>
      <c r="N50" s="255">
        <f ca="1">+IFERROR(INDEX('Hoja de Trabajo para listado'!$A$155:$Z$1048576,MATCH($A50,'Hoja de Trabajo para listado'!$A$155:$A$1048576,0),MATCH((CUADRO!N$5&amp;$E50),'Hoja de Trabajo para listado'!$A$151:$Z$151,0)),0)+IFERROR(INDEX('Hoja de Trabajo para listado'!$AB$155:$BA$1048576,MATCH($A50,'Hoja de Trabajo para listado'!$AB$155:$AB$1048576,0),MATCH((CUADRO!N$5&amp;$E50),'Hoja de Trabajo para listado'!$AB$151:$BA$151,0)),0)+IFERROR(INDEX('Hoja de Trabajo para listado'!$BC$155:$CB$1048576,MATCH($A50,'Hoja de Trabajo para listado'!$BC$155:$BC$1048576,0),MATCH((CUADRO!N$5&amp;$E50),'Hoja de Trabajo para listado'!$BC$151:$CB$151,0)),0)+IFERROR(INDEX('Hoja de Trabajo para listado'!$DE$153:$DG$274,MATCH($A50,'Hoja de Trabajo para listado'!$DE$153:$DE$1048576,0),MATCH((CUADRO!N$5&amp;$E50),'Hoja de Trabajo para listado'!$DE$151:$DG$151,0)),0)+IFERROR(INDEX('Hoja de Trabajo para listado'!$CD$155:$DC$1048576,MATCH($A50,'Hoja de Trabajo para listado'!$CD$155:$CD$1048576,0),MATCH((CUADRO!N$5&amp;$E50),'Hoja de Trabajo para listado'!$CD$151:$DC$151,0)),0)</f>
        <v>49242397.140000001</v>
      </c>
      <c r="O50" s="255">
        <f ca="1">+IFERROR(INDEX('Hoja de Trabajo para listado'!$A$155:$Z$1048576,MATCH($A50,'Hoja de Trabajo para listado'!$A$155:$A$1048576,0),MATCH((CUADRO!O$5&amp;$E50),'Hoja de Trabajo para listado'!$A$151:$Z$151,0)),0)+IFERROR(INDEX('Hoja de Trabajo para listado'!$AB$155:$BA$1048576,MATCH($A50,'Hoja de Trabajo para listado'!$AB$155:$AB$1048576,0),MATCH((CUADRO!O$5&amp;$E50),'Hoja de Trabajo para listado'!$AB$151:$BA$151,0)),0)+IFERROR(INDEX('Hoja de Trabajo para listado'!$BC$155:$CB$1048576,MATCH($A50,'Hoja de Trabajo para listado'!$BC$155:$BC$1048576,0),MATCH((CUADRO!O$5&amp;$E50),'Hoja de Trabajo para listado'!$BC$151:$CB$151,0)),0)+IFERROR(INDEX('Hoja de Trabajo para listado'!$DE$153:$DG$274,MATCH($A50,'Hoja de Trabajo para listado'!$DE$153:$DE$1048576,0),MATCH((CUADRO!O$5&amp;$E50),'Hoja de Trabajo para listado'!$DE$151:$DG$151,0)),0)+IFERROR(INDEX('Hoja de Trabajo para listado'!$CD$155:$DC$1048576,MATCH($A50,'Hoja de Trabajo para listado'!$CD$155:$CD$1048576,0),MATCH((CUADRO!O$5&amp;$E50),'Hoja de Trabajo para listado'!$CD$151:$DC$151,0)),0)</f>
        <v>0</v>
      </c>
      <c r="P50" s="255">
        <f ca="1">+IFERROR(INDEX('Hoja de Trabajo para listado'!$A$155:$Z$1048576,MATCH($A50,'Hoja de Trabajo para listado'!$A$155:$A$1048576,0),MATCH((CUADRO!P$5&amp;$E50),'Hoja de Trabajo para listado'!$A$151:$Z$151,0)),0)+IFERROR(INDEX('Hoja de Trabajo para listado'!$AB$155:$BA$1048576,MATCH($A50,'Hoja de Trabajo para listado'!$AB$155:$AB$1048576,0),MATCH((CUADRO!P$5&amp;$E50),'Hoja de Trabajo para listado'!$AB$151:$BA$151,0)),0)+IFERROR(INDEX('Hoja de Trabajo para listado'!$BC$155:$CB$1048576,MATCH($A50,'Hoja de Trabajo para listado'!$BC$155:$BC$1048576,0),MATCH((CUADRO!P$5&amp;$E50),'Hoja de Trabajo para listado'!$BC$151:$CB$151,0)),0)+IFERROR(INDEX('Hoja de Trabajo para listado'!$DE$153:$DG$274,MATCH($A50,'Hoja de Trabajo para listado'!$DE$153:$DE$1048576,0),MATCH((CUADRO!P$5&amp;$E50),'Hoja de Trabajo para listado'!$DE$151:$DG$151,0)),0)+IFERROR(INDEX('Hoja de Trabajo para listado'!$CD$155:$DC$1048576,MATCH($A50,'Hoja de Trabajo para listado'!$CD$155:$CD$1048576,0),MATCH((CUADRO!P$5&amp;$E50),'Hoja de Trabajo para listado'!$CD$151:$DC$151,0)),0)</f>
        <v>0</v>
      </c>
      <c r="Q50" s="255">
        <f ca="1">+IFERROR(INDEX('Hoja de Trabajo para listado'!$A$155:$Z$1048576,MATCH($A50,'Hoja de Trabajo para listado'!$A$155:$A$1048576,0),MATCH((CUADRO!Q$5&amp;$E50),'Hoja de Trabajo para listado'!$A$151:$Z$151,0)),0)+IFERROR(INDEX('Hoja de Trabajo para listado'!$AB$155:$BA$1048576,MATCH($A50,'Hoja de Trabajo para listado'!$AB$155:$AB$1048576,0),MATCH((CUADRO!Q$5&amp;$E50),'Hoja de Trabajo para listado'!$AB$151:$BA$151,0)),0)+IFERROR(INDEX('Hoja de Trabajo para listado'!$BC$155:$CB$1048576,MATCH($A50,'Hoja de Trabajo para listado'!$BC$155:$BC$1048576,0),MATCH((CUADRO!Q$5&amp;$E50),'Hoja de Trabajo para listado'!$BC$151:$CB$151,0)),0)+IFERROR(INDEX('Hoja de Trabajo para listado'!$DE$153:$DG$274,MATCH($A50,'Hoja de Trabajo para listado'!$DE$153:$DE$1048576,0),MATCH((CUADRO!Q$5&amp;$E50),'Hoja de Trabajo para listado'!$DE$151:$DG$151,0)),0)+IFERROR(INDEX('Hoja de Trabajo para listado'!$CD$155:$DC$1048576,MATCH($A50,'Hoja de Trabajo para listado'!$CD$155:$CD$1048576,0),MATCH((CUADRO!Q$5&amp;$E50),'Hoja de Trabajo para listado'!$CD$151:$DC$151,0)),0)</f>
        <v>0</v>
      </c>
      <c r="R50" s="255">
        <f t="shared" ca="1" si="2"/>
        <v>49242397.140000001</v>
      </c>
      <c r="S50" s="356"/>
      <c r="T50" s="255">
        <f ca="1">+T51</f>
        <v>134879934.18000001</v>
      </c>
      <c r="U50" s="254">
        <f t="shared" si="3"/>
        <v>1</v>
      </c>
      <c r="V50" s="362" t="str">
        <f>+VLOOKUP(A50,bd_lista!$A$3:$E$590,5,FALSE)</f>
        <v>Empresas Nacionales</v>
      </c>
      <c r="W50" s="361" t="str">
        <f>+V50</f>
        <v>Empresas Nacionales</v>
      </c>
      <c r="X50" s="254">
        <v>78</v>
      </c>
      <c r="Y50" s="254" t="str">
        <f>+VLOOKUP(X50,bd_lista!$A$3:$C$590,3,FALSE)</f>
        <v>Ministerio de Hidrocarburos y Energías</v>
      </c>
      <c r="Z50" s="316">
        <f>+X50</f>
        <v>78</v>
      </c>
      <c r="AA50" s="348" t="str">
        <f>+Y50</f>
        <v>Ministerio de Hidrocarburos y Energías</v>
      </c>
    </row>
    <row r="51" spans="1:27" ht="15" customHeight="1">
      <c r="A51" s="32">
        <v>514</v>
      </c>
      <c r="B51" s="307"/>
      <c r="C51" s="362" t="str">
        <f>+VLOOKUP(A51,bd_lista!$A$3:$C$590,3,FALSE)</f>
        <v>Empresa Nacional de Electricidad</v>
      </c>
      <c r="D51" s="362"/>
      <c r="E51" s="256" t="s">
        <v>1314</v>
      </c>
      <c r="F51" s="257">
        <f ca="1">+IFERROR(INDEX('Hoja de Trabajo para listado'!$A$155:$Z$1048576,MATCH($A51,'Hoja de Trabajo para listado'!$A$155:$A$1048576,0),MATCH((CUADRO!F$5&amp;$E51),'Hoja de Trabajo para listado'!$A$151:$Z$151,0)),0)+IFERROR(INDEX('Hoja de Trabajo para listado'!$AB$155:$BA$1048576,MATCH($A51,'Hoja de Trabajo para listado'!$AB$155:$AB$1048576,0),MATCH((CUADRO!F$5&amp;$E51),'Hoja de Trabajo para listado'!$AB$151:$BA$151,0)),0)+IFERROR(INDEX('Hoja de Trabajo para listado'!$BC$155:$CB$1048576,MATCH($A51,'Hoja de Trabajo para listado'!$BC$155:$BC$1048576,0),MATCH((CUADRO!F$5&amp;$E51),'Hoja de Trabajo para listado'!$BC$151:$CB$151,0)),0)+IFERROR(INDEX('Hoja de Trabajo para listado'!$DE$153:$DG$274,MATCH($A51,'Hoja de Trabajo para listado'!$DE$153:$DE$1048576,0),MATCH((CUADRO!F$5&amp;$E51),'Hoja de Trabajo para listado'!$DE$151:$DG$151,0)),0)+IFERROR(INDEX('Hoja de Trabajo para listado'!$CD$155:$DC$1048576,MATCH($A51,'Hoja de Trabajo para listado'!$CD$155:$CD$1048576,0),MATCH((CUADRO!F$5&amp;$E51),'Hoja de Trabajo para listado'!$CD$151:$DC$151,0)),0)</f>
        <v>0</v>
      </c>
      <c r="G51" s="257">
        <f ca="1">+IFERROR(INDEX('Hoja de Trabajo para listado'!$A$155:$Z$1048576,MATCH($A51,'Hoja de Trabajo para listado'!$A$155:$A$1048576,0),MATCH((CUADRO!G$5&amp;$E51),'Hoja de Trabajo para listado'!$A$151:$Z$151,0)),0)+IFERROR(INDEX('Hoja de Trabajo para listado'!$AB$155:$BA$1048576,MATCH($A51,'Hoja de Trabajo para listado'!$AB$155:$AB$1048576,0),MATCH((CUADRO!G$5&amp;$E51),'Hoja de Trabajo para listado'!$AB$151:$BA$151,0)),0)+IFERROR(INDEX('Hoja de Trabajo para listado'!$BC$155:$CB$1048576,MATCH($A51,'Hoja de Trabajo para listado'!$BC$155:$BC$1048576,0),MATCH((CUADRO!G$5&amp;$E51),'Hoja de Trabajo para listado'!$BC$151:$CB$151,0)),0)+IFERROR(INDEX('Hoja de Trabajo para listado'!$DE$153:$DG$274,MATCH($A51,'Hoja de Trabajo para listado'!$DE$153:$DE$1048576,0),MATCH((CUADRO!G$5&amp;$E51),'Hoja de Trabajo para listado'!$DE$151:$DG$151,0)),0)+IFERROR(INDEX('Hoja de Trabajo para listado'!$CD$155:$DC$1048576,MATCH($A51,'Hoja de Trabajo para listado'!$CD$155:$CD$1048576,0),MATCH((CUADRO!G$5&amp;$E51),'Hoja de Trabajo para listado'!$CD$151:$DC$151,0)),0)</f>
        <v>0</v>
      </c>
      <c r="H51" s="257">
        <f ca="1">+IFERROR(INDEX('Hoja de Trabajo para listado'!$A$155:$Z$1048576,MATCH($A51,'Hoja de Trabajo para listado'!$A$155:$A$1048576,0),MATCH((CUADRO!H$5&amp;$E51),'Hoja de Trabajo para listado'!$A$151:$Z$151,0)),0)+IFERROR(INDEX('Hoja de Trabajo para listado'!$AB$155:$BA$1048576,MATCH($A51,'Hoja de Trabajo para listado'!$AB$155:$AB$1048576,0),MATCH((CUADRO!H$5&amp;$E51),'Hoja de Trabajo para listado'!$AB$151:$BA$151,0)),0)+IFERROR(INDEX('Hoja de Trabajo para listado'!$BC$155:$CB$1048576,MATCH($A51,'Hoja de Trabajo para listado'!$BC$155:$BC$1048576,0),MATCH((CUADRO!H$5&amp;$E51),'Hoja de Trabajo para listado'!$BC$151:$CB$151,0)),0)+IFERROR(INDEX('Hoja de Trabajo para listado'!$DE$153:$DG$274,MATCH($A51,'Hoja de Trabajo para listado'!$DE$153:$DE$1048576,0),MATCH((CUADRO!H$5&amp;$E51),'Hoja de Trabajo para listado'!$DE$151:$DG$151,0)),0)+IFERROR(INDEX('Hoja de Trabajo para listado'!$CD$155:$DC$1048576,MATCH($A51,'Hoja de Trabajo para listado'!$CD$155:$CD$1048576,0),MATCH((CUADRO!H$5&amp;$E51),'Hoja de Trabajo para listado'!$CD$151:$DC$151,0)),0)</f>
        <v>0</v>
      </c>
      <c r="I51" s="257">
        <f ca="1">+IFERROR(INDEX('Hoja de Trabajo para listado'!$A$155:$Z$1048576,MATCH($A51,'Hoja de Trabajo para listado'!$A$155:$A$1048576,0),MATCH((CUADRO!I$5&amp;$E51),'Hoja de Trabajo para listado'!$A$151:$Z$151,0)),0)+IFERROR(INDEX('Hoja de Trabajo para listado'!$AB$155:$BA$1048576,MATCH($A51,'Hoja de Trabajo para listado'!$AB$155:$AB$1048576,0),MATCH((CUADRO!I$5&amp;$E51),'Hoja de Trabajo para listado'!$AB$151:$BA$151,0)),0)+IFERROR(INDEX('Hoja de Trabajo para listado'!$BC$155:$CB$1048576,MATCH($A51,'Hoja de Trabajo para listado'!$BC$155:$BC$1048576,0),MATCH((CUADRO!I$5&amp;$E51),'Hoja de Trabajo para listado'!$BC$151:$CB$151,0)),0)+IFERROR(INDEX('Hoja de Trabajo para listado'!$DE$153:$DG$274,MATCH($A51,'Hoja de Trabajo para listado'!$DE$153:$DE$1048576,0),MATCH((CUADRO!I$5&amp;$E51),'Hoja de Trabajo para listado'!$DE$151:$DG$151,0)),0)+IFERROR(INDEX('Hoja de Trabajo para listado'!$CD$155:$DC$1048576,MATCH($A51,'Hoja de Trabajo para listado'!$CD$155:$CD$1048576,0),MATCH((CUADRO!I$5&amp;$E51),'Hoja de Trabajo para listado'!$CD$151:$DC$151,0)),0)</f>
        <v>0</v>
      </c>
      <c r="J51" s="257">
        <f ca="1">+IFERROR(INDEX('Hoja de Trabajo para listado'!$A$155:$Z$1048576,MATCH($A51,'Hoja de Trabajo para listado'!$A$155:$A$1048576,0),MATCH((CUADRO!J$5&amp;$E51),'Hoja de Trabajo para listado'!$A$151:$Z$151,0)),0)+IFERROR(INDEX('Hoja de Trabajo para listado'!$AB$155:$BA$1048576,MATCH($A51,'Hoja de Trabajo para listado'!$AB$155:$AB$1048576,0),MATCH((CUADRO!J$5&amp;$E51),'Hoja de Trabajo para listado'!$AB$151:$BA$151,0)),0)+IFERROR(INDEX('Hoja de Trabajo para listado'!$BC$155:$CB$1048576,MATCH($A51,'Hoja de Trabajo para listado'!$BC$155:$BC$1048576,0),MATCH((CUADRO!J$5&amp;$E51),'Hoja de Trabajo para listado'!$BC$151:$CB$151,0)),0)+IFERROR(INDEX('Hoja de Trabajo para listado'!$DE$153:$DG$274,MATCH($A51,'Hoja de Trabajo para listado'!$DE$153:$DE$1048576,0),MATCH((CUADRO!J$5&amp;$E51),'Hoja de Trabajo para listado'!$DE$151:$DG$151,0)),0)+IFERROR(INDEX('Hoja de Trabajo para listado'!$CD$155:$DC$1048576,MATCH($A51,'Hoja de Trabajo para listado'!$CD$155:$CD$1048576,0),MATCH((CUADRO!J$5&amp;$E51),'Hoja de Trabajo para listado'!$CD$151:$DC$151,0)),0)</f>
        <v>0</v>
      </c>
      <c r="K51" s="257">
        <f ca="1">+IFERROR(INDEX('Hoja de Trabajo para listado'!$A$155:$Z$1048576,MATCH($A51,'Hoja de Trabajo para listado'!$A$155:$A$1048576,0),MATCH((CUADRO!K$5&amp;$E51),'Hoja de Trabajo para listado'!$A$151:$Z$151,0)),0)+IFERROR(INDEX('Hoja de Trabajo para listado'!$AB$155:$BA$1048576,MATCH($A51,'Hoja de Trabajo para listado'!$AB$155:$AB$1048576,0),MATCH((CUADRO!K$5&amp;$E51),'Hoja de Trabajo para listado'!$AB$151:$BA$151,0)),0)+IFERROR(INDEX('Hoja de Trabajo para listado'!$BC$155:$CB$1048576,MATCH($A51,'Hoja de Trabajo para listado'!$BC$155:$BC$1048576,0),MATCH((CUADRO!K$5&amp;$E51),'Hoja de Trabajo para listado'!$BC$151:$CB$151,0)),0)+IFERROR(INDEX('Hoja de Trabajo para listado'!$DE$153:$DG$274,MATCH($A51,'Hoja de Trabajo para listado'!$DE$153:$DE$1048576,0),MATCH((CUADRO!K$5&amp;$E51),'Hoja de Trabajo para listado'!$DE$151:$DG$151,0)),0)+IFERROR(INDEX('Hoja de Trabajo para listado'!$CD$155:$DC$1048576,MATCH($A51,'Hoja de Trabajo para listado'!$CD$155:$CD$1048576,0),MATCH((CUADRO!K$5&amp;$E51),'Hoja de Trabajo para listado'!$CD$151:$DC$151,0)),0)</f>
        <v>0</v>
      </c>
      <c r="L51" s="257">
        <f ca="1">+IFERROR(INDEX('Hoja de Trabajo para listado'!$A$155:$Z$1048576,MATCH($A51,'Hoja de Trabajo para listado'!$A$155:$A$1048576,0),MATCH((CUADRO!L$5&amp;$E51),'Hoja de Trabajo para listado'!$A$151:$Z$151,0)),0)+IFERROR(INDEX('Hoja de Trabajo para listado'!$AB$155:$BA$1048576,MATCH($A51,'Hoja de Trabajo para listado'!$AB$155:$AB$1048576,0),MATCH((CUADRO!L$5&amp;$E51),'Hoja de Trabajo para listado'!$AB$151:$BA$151,0)),0)+IFERROR(INDEX('Hoja de Trabajo para listado'!$BC$155:$CB$1048576,MATCH($A51,'Hoja de Trabajo para listado'!$BC$155:$BC$1048576,0),MATCH((CUADRO!L$5&amp;$E51),'Hoja de Trabajo para listado'!$BC$151:$CB$151,0)),0)+IFERROR(INDEX('Hoja de Trabajo para listado'!$DE$153:$DG$274,MATCH($A51,'Hoja de Trabajo para listado'!$DE$153:$DE$1048576,0),MATCH((CUADRO!L$5&amp;$E51),'Hoja de Trabajo para listado'!$DE$151:$DG$151,0)),0)+IFERROR(INDEX('Hoja de Trabajo para listado'!$CD$155:$DC$1048576,MATCH($A51,'Hoja de Trabajo para listado'!$CD$155:$CD$1048576,0),MATCH((CUADRO!L$5&amp;$E51),'Hoja de Trabajo para listado'!$CD$151:$DC$151,0)),0)</f>
        <v>0</v>
      </c>
      <c r="M51" s="257">
        <f ca="1">+IFERROR(INDEX('Hoja de Trabajo para listado'!$A$155:$Z$1048576,MATCH($A51,'Hoja de Trabajo para listado'!$A$155:$A$1048576,0),MATCH((CUADRO!M$5&amp;$E51),'Hoja de Trabajo para listado'!$A$151:$Z$151,0)),0)+IFERROR(INDEX('Hoja de Trabajo para listado'!$AB$155:$BA$1048576,MATCH($A51,'Hoja de Trabajo para listado'!$AB$155:$AB$1048576,0),MATCH((CUADRO!M$5&amp;$E51),'Hoja de Trabajo para listado'!$AB$151:$BA$151,0)),0)+IFERROR(INDEX('Hoja de Trabajo para listado'!$BC$155:$CB$1048576,MATCH($A51,'Hoja de Trabajo para listado'!$BC$155:$BC$1048576,0),MATCH((CUADRO!M$5&amp;$E51),'Hoja de Trabajo para listado'!$BC$151:$CB$151,0)),0)+IFERROR(INDEX('Hoja de Trabajo para listado'!$DE$153:$DG$274,MATCH($A51,'Hoja de Trabajo para listado'!$DE$153:$DE$1048576,0),MATCH((CUADRO!M$5&amp;$E51),'Hoja de Trabajo para listado'!$DE$151:$DG$151,0)),0)+IFERROR(INDEX('Hoja de Trabajo para listado'!$CD$155:$DC$1048576,MATCH($A51,'Hoja de Trabajo para listado'!$CD$155:$CD$1048576,0),MATCH((CUADRO!M$5&amp;$E51),'Hoja de Trabajo para listado'!$CD$151:$DC$151,0)),0)</f>
        <v>0</v>
      </c>
      <c r="N51" s="257">
        <f ca="1">+IFERROR(INDEX('Hoja de Trabajo para listado'!$A$155:$Z$1048576,MATCH($A51,'Hoja de Trabajo para listado'!$A$155:$A$1048576,0),MATCH((CUADRO!N$5&amp;$E51),'Hoja de Trabajo para listado'!$A$151:$Z$151,0)),0)+IFERROR(INDEX('Hoja de Trabajo para listado'!$AB$155:$BA$1048576,MATCH($A51,'Hoja de Trabajo para listado'!$AB$155:$AB$1048576,0),MATCH((CUADRO!N$5&amp;$E51),'Hoja de Trabajo para listado'!$AB$151:$BA$151,0)),0)+IFERROR(INDEX('Hoja de Trabajo para listado'!$BC$155:$CB$1048576,MATCH($A51,'Hoja de Trabajo para listado'!$BC$155:$BC$1048576,0),MATCH((CUADRO!N$5&amp;$E51),'Hoja de Trabajo para listado'!$BC$151:$CB$151,0)),0)+IFERROR(INDEX('Hoja de Trabajo para listado'!$DE$153:$DG$274,MATCH($A51,'Hoja de Trabajo para listado'!$DE$153:$DE$1048576,0),MATCH((CUADRO!N$5&amp;$E51),'Hoja de Trabajo para listado'!$DE$151:$DG$151,0)),0)+IFERROR(INDEX('Hoja de Trabajo para listado'!$CD$155:$DC$1048576,MATCH($A51,'Hoja de Trabajo para listado'!$CD$155:$CD$1048576,0),MATCH((CUADRO!N$5&amp;$E51),'Hoja de Trabajo para listado'!$CD$151:$DC$151,0)),0)</f>
        <v>85637537.040000007</v>
      </c>
      <c r="O51" s="257">
        <f ca="1">+IFERROR(INDEX('Hoja de Trabajo para listado'!$A$155:$Z$1048576,MATCH($A51,'Hoja de Trabajo para listado'!$A$155:$A$1048576,0),MATCH((CUADRO!O$5&amp;$E51),'Hoja de Trabajo para listado'!$A$151:$Z$151,0)),0)+IFERROR(INDEX('Hoja de Trabajo para listado'!$AB$155:$BA$1048576,MATCH($A51,'Hoja de Trabajo para listado'!$AB$155:$AB$1048576,0),MATCH((CUADRO!O$5&amp;$E51),'Hoja de Trabajo para listado'!$AB$151:$BA$151,0)),0)+IFERROR(INDEX('Hoja de Trabajo para listado'!$BC$155:$CB$1048576,MATCH($A51,'Hoja de Trabajo para listado'!$BC$155:$BC$1048576,0),MATCH((CUADRO!O$5&amp;$E51),'Hoja de Trabajo para listado'!$BC$151:$CB$151,0)),0)+IFERROR(INDEX('Hoja de Trabajo para listado'!$DE$153:$DG$274,MATCH($A51,'Hoja de Trabajo para listado'!$DE$153:$DE$1048576,0),MATCH((CUADRO!O$5&amp;$E51),'Hoja de Trabajo para listado'!$DE$151:$DG$151,0)),0)+IFERROR(INDEX('Hoja de Trabajo para listado'!$CD$155:$DC$1048576,MATCH($A51,'Hoja de Trabajo para listado'!$CD$155:$CD$1048576,0),MATCH((CUADRO!O$5&amp;$E51),'Hoja de Trabajo para listado'!$CD$151:$DC$151,0)),0)</f>
        <v>0</v>
      </c>
      <c r="P51" s="257">
        <f ca="1">+IFERROR(INDEX('Hoja de Trabajo para listado'!$A$155:$Z$1048576,MATCH($A51,'Hoja de Trabajo para listado'!$A$155:$A$1048576,0),MATCH((CUADRO!P$5&amp;$E51),'Hoja de Trabajo para listado'!$A$151:$Z$151,0)),0)+IFERROR(INDEX('Hoja de Trabajo para listado'!$AB$155:$BA$1048576,MATCH($A51,'Hoja de Trabajo para listado'!$AB$155:$AB$1048576,0),MATCH((CUADRO!P$5&amp;$E51),'Hoja de Trabajo para listado'!$AB$151:$BA$151,0)),0)+IFERROR(INDEX('Hoja de Trabajo para listado'!$BC$155:$CB$1048576,MATCH($A51,'Hoja de Trabajo para listado'!$BC$155:$BC$1048576,0),MATCH((CUADRO!P$5&amp;$E51),'Hoja de Trabajo para listado'!$BC$151:$CB$151,0)),0)+IFERROR(INDEX('Hoja de Trabajo para listado'!$DE$153:$DG$274,MATCH($A51,'Hoja de Trabajo para listado'!$DE$153:$DE$1048576,0),MATCH((CUADRO!P$5&amp;$E51),'Hoja de Trabajo para listado'!$DE$151:$DG$151,0)),0)+IFERROR(INDEX('Hoja de Trabajo para listado'!$CD$155:$DC$1048576,MATCH($A51,'Hoja de Trabajo para listado'!$CD$155:$CD$1048576,0),MATCH((CUADRO!P$5&amp;$E51),'Hoja de Trabajo para listado'!$CD$151:$DC$151,0)),0)</f>
        <v>0</v>
      </c>
      <c r="Q51" s="257">
        <f ca="1">+IFERROR(INDEX('Hoja de Trabajo para listado'!$A$155:$Z$1048576,MATCH($A51,'Hoja de Trabajo para listado'!$A$155:$A$1048576,0),MATCH((CUADRO!Q$5&amp;$E51),'Hoja de Trabajo para listado'!$A$151:$Z$151,0)),0)+IFERROR(INDEX('Hoja de Trabajo para listado'!$AB$155:$BA$1048576,MATCH($A51,'Hoja de Trabajo para listado'!$AB$155:$AB$1048576,0),MATCH((CUADRO!Q$5&amp;$E51),'Hoja de Trabajo para listado'!$AB$151:$BA$151,0)),0)+IFERROR(INDEX('Hoja de Trabajo para listado'!$BC$155:$CB$1048576,MATCH($A51,'Hoja de Trabajo para listado'!$BC$155:$BC$1048576,0),MATCH((CUADRO!Q$5&amp;$E51),'Hoja de Trabajo para listado'!$BC$151:$CB$151,0)),0)+IFERROR(INDEX('Hoja de Trabajo para listado'!$DE$153:$DG$274,MATCH($A51,'Hoja de Trabajo para listado'!$DE$153:$DE$1048576,0),MATCH((CUADRO!Q$5&amp;$E51),'Hoja de Trabajo para listado'!$DE$151:$DG$151,0)),0)+IFERROR(INDEX('Hoja de Trabajo para listado'!$CD$155:$DC$1048576,MATCH($A51,'Hoja de Trabajo para listado'!$CD$155:$CD$1048576,0),MATCH((CUADRO!Q$5&amp;$E51),'Hoja de Trabajo para listado'!$CD$151:$DC$151,0)),0)</f>
        <v>0</v>
      </c>
      <c r="R51" s="257">
        <f t="shared" ca="1" si="2"/>
        <v>85637537.040000007</v>
      </c>
      <c r="S51" s="277">
        <f ca="1">+R50+R51</f>
        <v>134879934.18000001</v>
      </c>
      <c r="T51" s="257">
        <f ca="1">+S51</f>
        <v>134879934.18000001</v>
      </c>
      <c r="U51" s="256">
        <f t="shared" si="3"/>
        <v>2</v>
      </c>
      <c r="V51" s="362" t="str">
        <f>+VLOOKUP(A51,bd_lista!$A$3:$E$590,5,FALSE)</f>
        <v>Empresas Nacionales</v>
      </c>
      <c r="W51" s="362"/>
      <c r="X51" s="254">
        <v>78</v>
      </c>
      <c r="Y51" s="254" t="str">
        <f>+VLOOKUP(X51,bd_lista!$A$3:$C$590,3,FALSE)</f>
        <v>Ministerio de Hidrocarburos y Energías</v>
      </c>
      <c r="Z51" s="314"/>
      <c r="AA51" s="350"/>
    </row>
    <row r="52" spans="1:27" ht="15" customHeight="1">
      <c r="A52" s="264">
        <v>548</v>
      </c>
      <c r="B52" s="306">
        <f>+A52</f>
        <v>548</v>
      </c>
      <c r="C52" s="259" t="str">
        <f>+VLOOKUP(A52,bd_lista!$A$3:$C$590,3,FALSE)</f>
        <v>Corporación de las Fuerzas Armadas p/ el Des. Nacional</v>
      </c>
      <c r="D52" s="361" t="str">
        <f>+C52</f>
        <v>Corporación de las Fuerzas Armadas p/ el Des. Nacional</v>
      </c>
      <c r="E52" s="259" t="s">
        <v>1313</v>
      </c>
      <c r="F52" s="255">
        <f ca="1">+IFERROR(INDEX('Hoja de Trabajo para listado'!$A$155:$Z$1048576,MATCH($A52,'Hoja de Trabajo para listado'!$A$155:$A$1048576,0),MATCH((CUADRO!F$5&amp;$E52),'Hoja de Trabajo para listado'!$A$151:$Z$151,0)),0)+IFERROR(INDEX('Hoja de Trabajo para listado'!$AB$155:$BA$1048576,MATCH($A52,'Hoja de Trabajo para listado'!$AB$155:$AB$1048576,0),MATCH((CUADRO!F$5&amp;$E52),'Hoja de Trabajo para listado'!$AB$151:$BA$151,0)),0)+IFERROR(INDEX('Hoja de Trabajo para listado'!$BC$155:$CB$1048576,MATCH($A52,'Hoja de Trabajo para listado'!$BC$155:$BC$1048576,0),MATCH((CUADRO!F$5&amp;$E52),'Hoja de Trabajo para listado'!$BC$151:$CB$151,0)),0)+IFERROR(INDEX('Hoja de Trabajo para listado'!$DE$153:$DG$274,MATCH($A52,'Hoja de Trabajo para listado'!$DE$153:$DE$1048576,0),MATCH((CUADRO!F$5&amp;$E52),'Hoja de Trabajo para listado'!$DE$151:$DG$151,0)),0)+IFERROR(INDEX('Hoja de Trabajo para listado'!$CD$155:$DC$1048576,MATCH($A52,'Hoja de Trabajo para listado'!$CD$155:$CD$1048576,0),MATCH((CUADRO!F$5&amp;$E52),'Hoja de Trabajo para listado'!$CD$151:$DC$151,0)),0)</f>
        <v>0</v>
      </c>
      <c r="G52" s="255">
        <f ca="1">+IFERROR(INDEX('Hoja de Trabajo para listado'!$A$155:$Z$1048576,MATCH($A52,'Hoja de Trabajo para listado'!$A$155:$A$1048576,0),MATCH((CUADRO!G$5&amp;$E52),'Hoja de Trabajo para listado'!$A$151:$Z$151,0)),0)+IFERROR(INDEX('Hoja de Trabajo para listado'!$AB$155:$BA$1048576,MATCH($A52,'Hoja de Trabajo para listado'!$AB$155:$AB$1048576,0),MATCH((CUADRO!G$5&amp;$E52),'Hoja de Trabajo para listado'!$AB$151:$BA$151,0)),0)+IFERROR(INDEX('Hoja de Trabajo para listado'!$BC$155:$CB$1048576,MATCH($A52,'Hoja de Trabajo para listado'!$BC$155:$BC$1048576,0),MATCH((CUADRO!G$5&amp;$E52),'Hoja de Trabajo para listado'!$BC$151:$CB$151,0)),0)+IFERROR(INDEX('Hoja de Trabajo para listado'!$DE$153:$DG$274,MATCH($A52,'Hoja de Trabajo para listado'!$DE$153:$DE$1048576,0),MATCH((CUADRO!G$5&amp;$E52),'Hoja de Trabajo para listado'!$DE$151:$DG$151,0)),0)+IFERROR(INDEX('Hoja de Trabajo para listado'!$CD$155:$DC$1048576,MATCH($A52,'Hoja de Trabajo para listado'!$CD$155:$CD$1048576,0),MATCH((CUADRO!G$5&amp;$E52),'Hoja de Trabajo para listado'!$CD$151:$DC$151,0)),0)</f>
        <v>0</v>
      </c>
      <c r="H52" s="255">
        <f ca="1">+IFERROR(INDEX('Hoja de Trabajo para listado'!$A$155:$Z$1048576,MATCH($A52,'Hoja de Trabajo para listado'!$A$155:$A$1048576,0),MATCH((CUADRO!H$5&amp;$E52),'Hoja de Trabajo para listado'!$A$151:$Z$151,0)),0)+IFERROR(INDEX('Hoja de Trabajo para listado'!$AB$155:$BA$1048576,MATCH($A52,'Hoja de Trabajo para listado'!$AB$155:$AB$1048576,0),MATCH((CUADRO!H$5&amp;$E52),'Hoja de Trabajo para listado'!$AB$151:$BA$151,0)),0)+IFERROR(INDEX('Hoja de Trabajo para listado'!$BC$155:$CB$1048576,MATCH($A52,'Hoja de Trabajo para listado'!$BC$155:$BC$1048576,0),MATCH((CUADRO!H$5&amp;$E52),'Hoja de Trabajo para listado'!$BC$151:$CB$151,0)),0)+IFERROR(INDEX('Hoja de Trabajo para listado'!$DE$153:$DG$274,MATCH($A52,'Hoja de Trabajo para listado'!$DE$153:$DE$1048576,0),MATCH((CUADRO!H$5&amp;$E52),'Hoja de Trabajo para listado'!$DE$151:$DG$151,0)),0)+IFERROR(INDEX('Hoja de Trabajo para listado'!$CD$155:$DC$1048576,MATCH($A52,'Hoja de Trabajo para listado'!$CD$155:$CD$1048576,0),MATCH((CUADRO!H$5&amp;$E52),'Hoja de Trabajo para listado'!$CD$151:$DC$151,0)),0)</f>
        <v>0</v>
      </c>
      <c r="I52" s="255">
        <f ca="1">+IFERROR(INDEX('Hoja de Trabajo para listado'!$A$155:$Z$1048576,MATCH($A52,'Hoja de Trabajo para listado'!$A$155:$A$1048576,0),MATCH((CUADRO!I$5&amp;$E52),'Hoja de Trabajo para listado'!$A$151:$Z$151,0)),0)+IFERROR(INDEX('Hoja de Trabajo para listado'!$AB$155:$BA$1048576,MATCH($A52,'Hoja de Trabajo para listado'!$AB$155:$AB$1048576,0),MATCH((CUADRO!I$5&amp;$E52),'Hoja de Trabajo para listado'!$AB$151:$BA$151,0)),0)+IFERROR(INDEX('Hoja de Trabajo para listado'!$BC$155:$CB$1048576,MATCH($A52,'Hoja de Trabajo para listado'!$BC$155:$BC$1048576,0),MATCH((CUADRO!I$5&amp;$E52),'Hoja de Trabajo para listado'!$BC$151:$CB$151,0)),0)+IFERROR(INDEX('Hoja de Trabajo para listado'!$DE$153:$DG$274,MATCH($A52,'Hoja de Trabajo para listado'!$DE$153:$DE$1048576,0),MATCH((CUADRO!I$5&amp;$E52),'Hoja de Trabajo para listado'!$DE$151:$DG$151,0)),0)+IFERROR(INDEX('Hoja de Trabajo para listado'!$CD$155:$DC$1048576,MATCH($A52,'Hoja de Trabajo para listado'!$CD$155:$CD$1048576,0),MATCH((CUADRO!I$5&amp;$E52),'Hoja de Trabajo para listado'!$CD$151:$DC$151,0)),0)</f>
        <v>0</v>
      </c>
      <c r="J52" s="255">
        <f ca="1">+IFERROR(INDEX('Hoja de Trabajo para listado'!$A$155:$Z$1048576,MATCH($A52,'Hoja de Trabajo para listado'!$A$155:$A$1048576,0),MATCH((CUADRO!J$5&amp;$E52),'Hoja de Trabajo para listado'!$A$151:$Z$151,0)),0)+IFERROR(INDEX('Hoja de Trabajo para listado'!$AB$155:$BA$1048576,MATCH($A52,'Hoja de Trabajo para listado'!$AB$155:$AB$1048576,0),MATCH((CUADRO!J$5&amp;$E52),'Hoja de Trabajo para listado'!$AB$151:$BA$151,0)),0)+IFERROR(INDEX('Hoja de Trabajo para listado'!$BC$155:$CB$1048576,MATCH($A52,'Hoja de Trabajo para listado'!$BC$155:$BC$1048576,0),MATCH((CUADRO!J$5&amp;$E52),'Hoja de Trabajo para listado'!$BC$151:$CB$151,0)),0)+IFERROR(INDEX('Hoja de Trabajo para listado'!$DE$153:$DG$274,MATCH($A52,'Hoja de Trabajo para listado'!$DE$153:$DE$1048576,0),MATCH((CUADRO!J$5&amp;$E52),'Hoja de Trabajo para listado'!$DE$151:$DG$151,0)),0)+IFERROR(INDEX('Hoja de Trabajo para listado'!$CD$155:$DC$1048576,MATCH($A52,'Hoja de Trabajo para listado'!$CD$155:$CD$1048576,0),MATCH((CUADRO!J$5&amp;$E52),'Hoja de Trabajo para listado'!$CD$151:$DC$151,0)),0)</f>
        <v>0</v>
      </c>
      <c r="K52" s="255">
        <f ca="1">+IFERROR(INDEX('Hoja de Trabajo para listado'!$A$155:$Z$1048576,MATCH($A52,'Hoja de Trabajo para listado'!$A$155:$A$1048576,0),MATCH((CUADRO!K$5&amp;$E52),'Hoja de Trabajo para listado'!$A$151:$Z$151,0)),0)+IFERROR(INDEX('Hoja de Trabajo para listado'!$AB$155:$BA$1048576,MATCH($A52,'Hoja de Trabajo para listado'!$AB$155:$AB$1048576,0),MATCH((CUADRO!K$5&amp;$E52),'Hoja de Trabajo para listado'!$AB$151:$BA$151,0)),0)+IFERROR(INDEX('Hoja de Trabajo para listado'!$BC$155:$CB$1048576,MATCH($A52,'Hoja de Trabajo para listado'!$BC$155:$BC$1048576,0),MATCH((CUADRO!K$5&amp;$E52),'Hoja de Trabajo para listado'!$BC$151:$CB$151,0)),0)+IFERROR(INDEX('Hoja de Trabajo para listado'!$DE$153:$DG$274,MATCH($A52,'Hoja de Trabajo para listado'!$DE$153:$DE$1048576,0),MATCH((CUADRO!K$5&amp;$E52),'Hoja de Trabajo para listado'!$DE$151:$DG$151,0)),0)+IFERROR(INDEX('Hoja de Trabajo para listado'!$CD$155:$DC$1048576,MATCH($A52,'Hoja de Trabajo para listado'!$CD$155:$CD$1048576,0),MATCH((CUADRO!K$5&amp;$E52),'Hoja de Trabajo para listado'!$CD$151:$DC$151,0)),0)</f>
        <v>0</v>
      </c>
      <c r="L52" s="255">
        <f ca="1">+IFERROR(INDEX('Hoja de Trabajo para listado'!$A$155:$Z$1048576,MATCH($A52,'Hoja de Trabajo para listado'!$A$155:$A$1048576,0),MATCH((CUADRO!L$5&amp;$E52),'Hoja de Trabajo para listado'!$A$151:$Z$151,0)),0)+IFERROR(INDEX('Hoja de Trabajo para listado'!$AB$155:$BA$1048576,MATCH($A52,'Hoja de Trabajo para listado'!$AB$155:$AB$1048576,0),MATCH((CUADRO!L$5&amp;$E52),'Hoja de Trabajo para listado'!$AB$151:$BA$151,0)),0)+IFERROR(INDEX('Hoja de Trabajo para listado'!$BC$155:$CB$1048576,MATCH($A52,'Hoja de Trabajo para listado'!$BC$155:$BC$1048576,0),MATCH((CUADRO!L$5&amp;$E52),'Hoja de Trabajo para listado'!$BC$151:$CB$151,0)),0)+IFERROR(INDEX('Hoja de Trabajo para listado'!$DE$153:$DG$274,MATCH($A52,'Hoja de Trabajo para listado'!$DE$153:$DE$1048576,0),MATCH((CUADRO!L$5&amp;$E52),'Hoja de Trabajo para listado'!$DE$151:$DG$151,0)),0)+IFERROR(INDEX('Hoja de Trabajo para listado'!$CD$155:$DC$1048576,MATCH($A52,'Hoja de Trabajo para listado'!$CD$155:$CD$1048576,0),MATCH((CUADRO!L$5&amp;$E52),'Hoja de Trabajo para listado'!$CD$151:$DC$151,0)),0)</f>
        <v>0</v>
      </c>
      <c r="M52" s="255">
        <f ca="1">+IFERROR(INDEX('Hoja de Trabajo para listado'!$A$155:$Z$1048576,MATCH($A52,'Hoja de Trabajo para listado'!$A$155:$A$1048576,0),MATCH((CUADRO!M$5&amp;$E52),'Hoja de Trabajo para listado'!$A$151:$Z$151,0)),0)+IFERROR(INDEX('Hoja de Trabajo para listado'!$AB$155:$BA$1048576,MATCH($A52,'Hoja de Trabajo para listado'!$AB$155:$AB$1048576,0),MATCH((CUADRO!M$5&amp;$E52),'Hoja de Trabajo para listado'!$AB$151:$BA$151,0)),0)+IFERROR(INDEX('Hoja de Trabajo para listado'!$BC$155:$CB$1048576,MATCH($A52,'Hoja de Trabajo para listado'!$BC$155:$BC$1048576,0),MATCH((CUADRO!M$5&amp;$E52),'Hoja de Trabajo para listado'!$BC$151:$CB$151,0)),0)+IFERROR(INDEX('Hoja de Trabajo para listado'!$DE$153:$DG$274,MATCH($A52,'Hoja de Trabajo para listado'!$DE$153:$DE$1048576,0),MATCH((CUADRO!M$5&amp;$E52),'Hoja de Trabajo para listado'!$DE$151:$DG$151,0)),0)+IFERROR(INDEX('Hoja de Trabajo para listado'!$CD$155:$DC$1048576,MATCH($A52,'Hoja de Trabajo para listado'!$CD$155:$CD$1048576,0),MATCH((CUADRO!M$5&amp;$E52),'Hoja de Trabajo para listado'!$CD$151:$DC$151,0)),0)</f>
        <v>0</v>
      </c>
      <c r="N52" s="255">
        <f ca="1">+IFERROR(INDEX('Hoja de Trabajo para listado'!$A$155:$Z$1048576,MATCH($A52,'Hoja de Trabajo para listado'!$A$155:$A$1048576,0),MATCH((CUADRO!N$5&amp;$E52),'Hoja de Trabajo para listado'!$A$151:$Z$151,0)),0)+IFERROR(INDEX('Hoja de Trabajo para listado'!$AB$155:$BA$1048576,MATCH($A52,'Hoja de Trabajo para listado'!$AB$155:$AB$1048576,0),MATCH((CUADRO!N$5&amp;$E52),'Hoja de Trabajo para listado'!$AB$151:$BA$151,0)),0)+IFERROR(INDEX('Hoja de Trabajo para listado'!$BC$155:$CB$1048576,MATCH($A52,'Hoja de Trabajo para listado'!$BC$155:$BC$1048576,0),MATCH((CUADRO!N$5&amp;$E52),'Hoja de Trabajo para listado'!$BC$151:$CB$151,0)),0)+IFERROR(INDEX('Hoja de Trabajo para listado'!$DE$153:$DG$274,MATCH($A52,'Hoja de Trabajo para listado'!$DE$153:$DE$1048576,0),MATCH((CUADRO!N$5&amp;$E52),'Hoja de Trabajo para listado'!$DE$151:$DG$151,0)),0)+IFERROR(INDEX('Hoja de Trabajo para listado'!$CD$155:$DC$1048576,MATCH($A52,'Hoja de Trabajo para listado'!$CD$155:$CD$1048576,0),MATCH((CUADRO!N$5&amp;$E52),'Hoja de Trabajo para listado'!$CD$151:$DC$151,0)),0)</f>
        <v>490</v>
      </c>
      <c r="O52" s="255">
        <f ca="1">+IFERROR(INDEX('Hoja de Trabajo para listado'!$A$155:$Z$1048576,MATCH($A52,'Hoja de Trabajo para listado'!$A$155:$A$1048576,0),MATCH((CUADRO!O$5&amp;$E52),'Hoja de Trabajo para listado'!$A$151:$Z$151,0)),0)+IFERROR(INDEX('Hoja de Trabajo para listado'!$AB$155:$BA$1048576,MATCH($A52,'Hoja de Trabajo para listado'!$AB$155:$AB$1048576,0),MATCH((CUADRO!O$5&amp;$E52),'Hoja de Trabajo para listado'!$AB$151:$BA$151,0)),0)+IFERROR(INDEX('Hoja de Trabajo para listado'!$BC$155:$CB$1048576,MATCH($A52,'Hoja de Trabajo para listado'!$BC$155:$BC$1048576,0),MATCH((CUADRO!O$5&amp;$E52),'Hoja de Trabajo para listado'!$BC$151:$CB$151,0)),0)+IFERROR(INDEX('Hoja de Trabajo para listado'!$DE$153:$DG$274,MATCH($A52,'Hoja de Trabajo para listado'!$DE$153:$DE$1048576,0),MATCH((CUADRO!O$5&amp;$E52),'Hoja de Trabajo para listado'!$DE$151:$DG$151,0)),0)+IFERROR(INDEX('Hoja de Trabajo para listado'!$CD$155:$DC$1048576,MATCH($A52,'Hoja de Trabajo para listado'!$CD$155:$CD$1048576,0),MATCH((CUADRO!O$5&amp;$E52),'Hoja de Trabajo para listado'!$CD$151:$DC$151,0)),0)</f>
        <v>0</v>
      </c>
      <c r="P52" s="255">
        <f ca="1">+IFERROR(INDEX('Hoja de Trabajo para listado'!$A$155:$Z$1048576,MATCH($A52,'Hoja de Trabajo para listado'!$A$155:$A$1048576,0),MATCH((CUADRO!P$5&amp;$E52),'Hoja de Trabajo para listado'!$A$151:$Z$151,0)),0)+IFERROR(INDEX('Hoja de Trabajo para listado'!$AB$155:$BA$1048576,MATCH($A52,'Hoja de Trabajo para listado'!$AB$155:$AB$1048576,0),MATCH((CUADRO!P$5&amp;$E52),'Hoja de Trabajo para listado'!$AB$151:$BA$151,0)),0)+IFERROR(INDEX('Hoja de Trabajo para listado'!$BC$155:$CB$1048576,MATCH($A52,'Hoja de Trabajo para listado'!$BC$155:$BC$1048576,0),MATCH((CUADRO!P$5&amp;$E52),'Hoja de Trabajo para listado'!$BC$151:$CB$151,0)),0)+IFERROR(INDEX('Hoja de Trabajo para listado'!$DE$153:$DG$274,MATCH($A52,'Hoja de Trabajo para listado'!$DE$153:$DE$1048576,0),MATCH((CUADRO!P$5&amp;$E52),'Hoja de Trabajo para listado'!$DE$151:$DG$151,0)),0)+IFERROR(INDEX('Hoja de Trabajo para listado'!$CD$155:$DC$1048576,MATCH($A52,'Hoja de Trabajo para listado'!$CD$155:$CD$1048576,0),MATCH((CUADRO!P$5&amp;$E52),'Hoja de Trabajo para listado'!$CD$151:$DC$151,0)),0)</f>
        <v>0</v>
      </c>
      <c r="Q52" s="255">
        <f ca="1">+IFERROR(INDEX('Hoja de Trabajo para listado'!$A$155:$Z$1048576,MATCH($A52,'Hoja de Trabajo para listado'!$A$155:$A$1048576,0),MATCH((CUADRO!Q$5&amp;$E52),'Hoja de Trabajo para listado'!$A$151:$Z$151,0)),0)+IFERROR(INDEX('Hoja de Trabajo para listado'!$AB$155:$BA$1048576,MATCH($A52,'Hoja de Trabajo para listado'!$AB$155:$AB$1048576,0),MATCH((CUADRO!Q$5&amp;$E52),'Hoja de Trabajo para listado'!$AB$151:$BA$151,0)),0)+IFERROR(INDEX('Hoja de Trabajo para listado'!$BC$155:$CB$1048576,MATCH($A52,'Hoja de Trabajo para listado'!$BC$155:$BC$1048576,0),MATCH((CUADRO!Q$5&amp;$E52),'Hoja de Trabajo para listado'!$BC$151:$CB$151,0)),0)+IFERROR(INDEX('Hoja de Trabajo para listado'!$DE$153:$DG$274,MATCH($A52,'Hoja de Trabajo para listado'!$DE$153:$DE$1048576,0),MATCH((CUADRO!Q$5&amp;$E52),'Hoja de Trabajo para listado'!$DE$151:$DG$151,0)),0)+IFERROR(INDEX('Hoja de Trabajo para listado'!$CD$155:$DC$1048576,MATCH($A52,'Hoja de Trabajo para listado'!$CD$155:$CD$1048576,0),MATCH((CUADRO!Q$5&amp;$E52),'Hoja de Trabajo para listado'!$CD$151:$DC$151,0)),0)</f>
        <v>0</v>
      </c>
      <c r="R52" s="255">
        <f t="shared" ca="1" si="2"/>
        <v>490</v>
      </c>
      <c r="S52" s="278"/>
      <c r="T52" s="255">
        <f ca="1">+T53</f>
        <v>71223536.699999988</v>
      </c>
      <c r="U52" s="254">
        <f t="shared" si="3"/>
        <v>1</v>
      </c>
      <c r="V52" s="362" t="str">
        <f>+VLOOKUP(A52,bd_lista!$A$3:$E$590,5,FALSE)</f>
        <v>Empresas Nacionales</v>
      </c>
      <c r="W52" s="361" t="str">
        <f>+V52</f>
        <v>Empresas Nacionales</v>
      </c>
      <c r="X52" s="254">
        <f>+VLOOKUP(A52,[2]Sheet1!$A$13:$D$744,4,FALSE)</f>
        <v>20</v>
      </c>
      <c r="Y52" s="254" t="str">
        <f>+VLOOKUP(X52,bd_lista!$A$3:$C$590,3,FALSE)</f>
        <v>Ministerio de Defensa</v>
      </c>
      <c r="Z52" s="316">
        <f>+X52</f>
        <v>20</v>
      </c>
      <c r="AA52" s="348" t="str">
        <f>+Y52</f>
        <v>Ministerio de Defensa</v>
      </c>
    </row>
    <row r="53" spans="1:27" ht="15" customHeight="1">
      <c r="A53" s="32">
        <v>548</v>
      </c>
      <c r="B53" s="307"/>
      <c r="C53" s="362" t="str">
        <f>+VLOOKUP(A53,bd_lista!$A$3:$C$590,3,FALSE)</f>
        <v>Corporación de las Fuerzas Armadas p/ el Des. Nacional</v>
      </c>
      <c r="D53" s="362"/>
      <c r="E53" s="362" t="s">
        <v>1314</v>
      </c>
      <c r="F53" s="257">
        <f ca="1">+IFERROR(INDEX('Hoja de Trabajo para listado'!$A$155:$Z$1048576,MATCH($A53,'Hoja de Trabajo para listado'!$A$155:$A$1048576,0),MATCH((CUADRO!F$5&amp;$E53),'Hoja de Trabajo para listado'!$A$151:$Z$151,0)),0)+IFERROR(INDEX('Hoja de Trabajo para listado'!$AB$155:$BA$1048576,MATCH($A53,'Hoja de Trabajo para listado'!$AB$155:$AB$1048576,0),MATCH((CUADRO!F$5&amp;$E53),'Hoja de Trabajo para listado'!$AB$151:$BA$151,0)),0)+IFERROR(INDEX('Hoja de Trabajo para listado'!$BC$155:$CB$1048576,MATCH($A53,'Hoja de Trabajo para listado'!$BC$155:$BC$1048576,0),MATCH((CUADRO!F$5&amp;$E53),'Hoja de Trabajo para listado'!$BC$151:$CB$151,0)),0)+IFERROR(INDEX('Hoja de Trabajo para listado'!$DE$153:$DG$274,MATCH($A53,'Hoja de Trabajo para listado'!$DE$153:$DE$1048576,0),MATCH((CUADRO!F$5&amp;$E53),'Hoja de Trabajo para listado'!$DE$151:$DG$151,0)),0)+IFERROR(INDEX('Hoja de Trabajo para listado'!$CD$155:$DC$1048576,MATCH($A53,'Hoja de Trabajo para listado'!$CD$155:$CD$1048576,0),MATCH((CUADRO!F$5&amp;$E53),'Hoja de Trabajo para listado'!$CD$151:$DC$151,0)),0)</f>
        <v>0</v>
      </c>
      <c r="G53" s="257">
        <f ca="1">+IFERROR(INDEX('Hoja de Trabajo para listado'!$A$155:$Z$1048576,MATCH($A53,'Hoja de Trabajo para listado'!$A$155:$A$1048576,0),MATCH((CUADRO!G$5&amp;$E53),'Hoja de Trabajo para listado'!$A$151:$Z$151,0)),0)+IFERROR(INDEX('Hoja de Trabajo para listado'!$AB$155:$BA$1048576,MATCH($A53,'Hoja de Trabajo para listado'!$AB$155:$AB$1048576,0),MATCH((CUADRO!G$5&amp;$E53),'Hoja de Trabajo para listado'!$AB$151:$BA$151,0)),0)+IFERROR(INDEX('Hoja de Trabajo para listado'!$BC$155:$CB$1048576,MATCH($A53,'Hoja de Trabajo para listado'!$BC$155:$BC$1048576,0),MATCH((CUADRO!G$5&amp;$E53),'Hoja de Trabajo para listado'!$BC$151:$CB$151,0)),0)+IFERROR(INDEX('Hoja de Trabajo para listado'!$DE$153:$DG$274,MATCH($A53,'Hoja de Trabajo para listado'!$DE$153:$DE$1048576,0),MATCH((CUADRO!G$5&amp;$E53),'Hoja de Trabajo para listado'!$DE$151:$DG$151,0)),0)+IFERROR(INDEX('Hoja de Trabajo para listado'!$CD$155:$DC$1048576,MATCH($A53,'Hoja de Trabajo para listado'!$CD$155:$CD$1048576,0),MATCH((CUADRO!G$5&amp;$E53),'Hoja de Trabajo para listado'!$CD$151:$DC$151,0)),0)</f>
        <v>0</v>
      </c>
      <c r="H53" s="257">
        <f ca="1">+IFERROR(INDEX('Hoja de Trabajo para listado'!$A$155:$Z$1048576,MATCH($A53,'Hoja de Trabajo para listado'!$A$155:$A$1048576,0),MATCH((CUADRO!H$5&amp;$E53),'Hoja de Trabajo para listado'!$A$151:$Z$151,0)),0)+IFERROR(INDEX('Hoja de Trabajo para listado'!$AB$155:$BA$1048576,MATCH($A53,'Hoja de Trabajo para listado'!$AB$155:$AB$1048576,0),MATCH((CUADRO!H$5&amp;$E53),'Hoja de Trabajo para listado'!$AB$151:$BA$151,0)),0)+IFERROR(INDEX('Hoja de Trabajo para listado'!$BC$155:$CB$1048576,MATCH($A53,'Hoja de Trabajo para listado'!$BC$155:$BC$1048576,0),MATCH((CUADRO!H$5&amp;$E53),'Hoja de Trabajo para listado'!$BC$151:$CB$151,0)),0)+IFERROR(INDEX('Hoja de Trabajo para listado'!$DE$153:$DG$274,MATCH($A53,'Hoja de Trabajo para listado'!$DE$153:$DE$1048576,0),MATCH((CUADRO!H$5&amp;$E53),'Hoja de Trabajo para listado'!$DE$151:$DG$151,0)),0)+IFERROR(INDEX('Hoja de Trabajo para listado'!$CD$155:$DC$1048576,MATCH($A53,'Hoja de Trabajo para listado'!$CD$155:$CD$1048576,0),MATCH((CUADRO!H$5&amp;$E53),'Hoja de Trabajo para listado'!$CD$151:$DC$151,0)),0)</f>
        <v>0</v>
      </c>
      <c r="I53" s="257">
        <f ca="1">+IFERROR(INDEX('Hoja de Trabajo para listado'!$A$155:$Z$1048576,MATCH($A53,'Hoja de Trabajo para listado'!$A$155:$A$1048576,0),MATCH((CUADRO!I$5&amp;$E53),'Hoja de Trabajo para listado'!$A$151:$Z$151,0)),0)+IFERROR(INDEX('Hoja de Trabajo para listado'!$AB$155:$BA$1048576,MATCH($A53,'Hoja de Trabajo para listado'!$AB$155:$AB$1048576,0),MATCH((CUADRO!I$5&amp;$E53),'Hoja de Trabajo para listado'!$AB$151:$BA$151,0)),0)+IFERROR(INDEX('Hoja de Trabajo para listado'!$BC$155:$CB$1048576,MATCH($A53,'Hoja de Trabajo para listado'!$BC$155:$BC$1048576,0),MATCH((CUADRO!I$5&amp;$E53),'Hoja de Trabajo para listado'!$BC$151:$CB$151,0)),0)+IFERROR(INDEX('Hoja de Trabajo para listado'!$DE$153:$DG$274,MATCH($A53,'Hoja de Trabajo para listado'!$DE$153:$DE$1048576,0),MATCH((CUADRO!I$5&amp;$E53),'Hoja de Trabajo para listado'!$DE$151:$DG$151,0)),0)+IFERROR(INDEX('Hoja de Trabajo para listado'!$CD$155:$DC$1048576,MATCH($A53,'Hoja de Trabajo para listado'!$CD$155:$CD$1048576,0),MATCH((CUADRO!I$5&amp;$E53),'Hoja de Trabajo para listado'!$CD$151:$DC$151,0)),0)</f>
        <v>0</v>
      </c>
      <c r="J53" s="257">
        <f ca="1">+IFERROR(INDEX('Hoja de Trabajo para listado'!$A$155:$Z$1048576,MATCH($A53,'Hoja de Trabajo para listado'!$A$155:$A$1048576,0),MATCH((CUADRO!J$5&amp;$E53),'Hoja de Trabajo para listado'!$A$151:$Z$151,0)),0)+IFERROR(INDEX('Hoja de Trabajo para listado'!$AB$155:$BA$1048576,MATCH($A53,'Hoja de Trabajo para listado'!$AB$155:$AB$1048576,0),MATCH((CUADRO!J$5&amp;$E53),'Hoja de Trabajo para listado'!$AB$151:$BA$151,0)),0)+IFERROR(INDEX('Hoja de Trabajo para listado'!$BC$155:$CB$1048576,MATCH($A53,'Hoja de Trabajo para listado'!$BC$155:$BC$1048576,0),MATCH((CUADRO!J$5&amp;$E53),'Hoja de Trabajo para listado'!$BC$151:$CB$151,0)),0)+IFERROR(INDEX('Hoja de Trabajo para listado'!$DE$153:$DG$274,MATCH($A53,'Hoja de Trabajo para listado'!$DE$153:$DE$1048576,0),MATCH((CUADRO!J$5&amp;$E53),'Hoja de Trabajo para listado'!$DE$151:$DG$151,0)),0)+IFERROR(INDEX('Hoja de Trabajo para listado'!$CD$155:$DC$1048576,MATCH($A53,'Hoja de Trabajo para listado'!$CD$155:$CD$1048576,0),MATCH((CUADRO!J$5&amp;$E53),'Hoja de Trabajo para listado'!$CD$151:$DC$151,0)),0)</f>
        <v>0</v>
      </c>
      <c r="K53" s="257">
        <f ca="1">+IFERROR(INDEX('Hoja de Trabajo para listado'!$A$155:$Z$1048576,MATCH($A53,'Hoja de Trabajo para listado'!$A$155:$A$1048576,0),MATCH((CUADRO!K$5&amp;$E53),'Hoja de Trabajo para listado'!$A$151:$Z$151,0)),0)+IFERROR(INDEX('Hoja de Trabajo para listado'!$AB$155:$BA$1048576,MATCH($A53,'Hoja de Trabajo para listado'!$AB$155:$AB$1048576,0),MATCH((CUADRO!K$5&amp;$E53),'Hoja de Trabajo para listado'!$AB$151:$BA$151,0)),0)+IFERROR(INDEX('Hoja de Trabajo para listado'!$BC$155:$CB$1048576,MATCH($A53,'Hoja de Trabajo para listado'!$BC$155:$BC$1048576,0),MATCH((CUADRO!K$5&amp;$E53),'Hoja de Trabajo para listado'!$BC$151:$CB$151,0)),0)+IFERROR(INDEX('Hoja de Trabajo para listado'!$DE$153:$DG$274,MATCH($A53,'Hoja de Trabajo para listado'!$DE$153:$DE$1048576,0),MATCH((CUADRO!K$5&amp;$E53),'Hoja de Trabajo para listado'!$DE$151:$DG$151,0)),0)+IFERROR(INDEX('Hoja de Trabajo para listado'!$CD$155:$DC$1048576,MATCH($A53,'Hoja de Trabajo para listado'!$CD$155:$CD$1048576,0),MATCH((CUADRO!K$5&amp;$E53),'Hoja de Trabajo para listado'!$CD$151:$DC$151,0)),0)</f>
        <v>1120555.8899999999</v>
      </c>
      <c r="L53" s="257">
        <f ca="1">+IFERROR(INDEX('Hoja de Trabajo para listado'!$A$155:$Z$1048576,MATCH($A53,'Hoja de Trabajo para listado'!$A$155:$A$1048576,0),MATCH((CUADRO!L$5&amp;$E53),'Hoja de Trabajo para listado'!$A$151:$Z$151,0)),0)+IFERROR(INDEX('Hoja de Trabajo para listado'!$AB$155:$BA$1048576,MATCH($A53,'Hoja de Trabajo para listado'!$AB$155:$AB$1048576,0),MATCH((CUADRO!L$5&amp;$E53),'Hoja de Trabajo para listado'!$AB$151:$BA$151,0)),0)+IFERROR(INDEX('Hoja de Trabajo para listado'!$BC$155:$CB$1048576,MATCH($A53,'Hoja de Trabajo para listado'!$BC$155:$BC$1048576,0),MATCH((CUADRO!L$5&amp;$E53),'Hoja de Trabajo para listado'!$BC$151:$CB$151,0)),0)+IFERROR(INDEX('Hoja de Trabajo para listado'!$DE$153:$DG$274,MATCH($A53,'Hoja de Trabajo para listado'!$DE$153:$DE$1048576,0),MATCH((CUADRO!L$5&amp;$E53),'Hoja de Trabajo para listado'!$DE$151:$DG$151,0)),0)+IFERROR(INDEX('Hoja de Trabajo para listado'!$CD$155:$DC$1048576,MATCH($A53,'Hoja de Trabajo para listado'!$CD$155:$CD$1048576,0),MATCH((CUADRO!L$5&amp;$E53),'Hoja de Trabajo para listado'!$CD$151:$DC$151,0)),0)</f>
        <v>0</v>
      </c>
      <c r="M53" s="257">
        <f ca="1">+IFERROR(INDEX('Hoja de Trabajo para listado'!$A$155:$Z$1048576,MATCH($A53,'Hoja de Trabajo para listado'!$A$155:$A$1048576,0),MATCH((CUADRO!M$5&amp;$E53),'Hoja de Trabajo para listado'!$A$151:$Z$151,0)),0)+IFERROR(INDEX('Hoja de Trabajo para listado'!$AB$155:$BA$1048576,MATCH($A53,'Hoja de Trabajo para listado'!$AB$155:$AB$1048576,0),MATCH((CUADRO!M$5&amp;$E53),'Hoja de Trabajo para listado'!$AB$151:$BA$151,0)),0)+IFERROR(INDEX('Hoja de Trabajo para listado'!$BC$155:$CB$1048576,MATCH($A53,'Hoja de Trabajo para listado'!$BC$155:$BC$1048576,0),MATCH((CUADRO!M$5&amp;$E53),'Hoja de Trabajo para listado'!$BC$151:$CB$151,0)),0)+IFERROR(INDEX('Hoja de Trabajo para listado'!$DE$153:$DG$274,MATCH($A53,'Hoja de Trabajo para listado'!$DE$153:$DE$1048576,0),MATCH((CUADRO!M$5&amp;$E53),'Hoja de Trabajo para listado'!$DE$151:$DG$151,0)),0)+IFERROR(INDEX('Hoja de Trabajo para listado'!$CD$155:$DC$1048576,MATCH($A53,'Hoja de Trabajo para listado'!$CD$155:$CD$1048576,0),MATCH((CUADRO!M$5&amp;$E53),'Hoja de Trabajo para listado'!$CD$151:$DC$151,0)),0)</f>
        <v>0</v>
      </c>
      <c r="N53" s="257">
        <f ca="1">+IFERROR(INDEX('Hoja de Trabajo para listado'!$A$155:$Z$1048576,MATCH($A53,'Hoja de Trabajo para listado'!$A$155:$A$1048576,0),MATCH((CUADRO!N$5&amp;$E53),'Hoja de Trabajo para listado'!$A$151:$Z$151,0)),0)+IFERROR(INDEX('Hoja de Trabajo para listado'!$AB$155:$BA$1048576,MATCH($A53,'Hoja de Trabajo para listado'!$AB$155:$AB$1048576,0),MATCH((CUADRO!N$5&amp;$E53),'Hoja de Trabajo para listado'!$AB$151:$BA$151,0)),0)+IFERROR(INDEX('Hoja de Trabajo para listado'!$BC$155:$CB$1048576,MATCH($A53,'Hoja de Trabajo para listado'!$BC$155:$BC$1048576,0),MATCH((CUADRO!N$5&amp;$E53),'Hoja de Trabajo para listado'!$BC$151:$CB$151,0)),0)+IFERROR(INDEX('Hoja de Trabajo para listado'!$DE$153:$DG$274,MATCH($A53,'Hoja de Trabajo para listado'!$DE$153:$DE$1048576,0),MATCH((CUADRO!N$5&amp;$E53),'Hoja de Trabajo para listado'!$DE$151:$DG$151,0)),0)+IFERROR(INDEX('Hoja de Trabajo para listado'!$CD$155:$DC$1048576,MATCH($A53,'Hoja de Trabajo para listado'!$CD$155:$CD$1048576,0),MATCH((CUADRO!N$5&amp;$E53),'Hoja de Trabajo para listado'!$CD$151:$DC$151,0)),0)</f>
        <v>70102490.809999987</v>
      </c>
      <c r="O53" s="257">
        <f ca="1">+IFERROR(INDEX('Hoja de Trabajo para listado'!$A$155:$Z$1048576,MATCH($A53,'Hoja de Trabajo para listado'!$A$155:$A$1048576,0),MATCH((CUADRO!O$5&amp;$E53),'Hoja de Trabajo para listado'!$A$151:$Z$151,0)),0)+IFERROR(INDEX('Hoja de Trabajo para listado'!$AB$155:$BA$1048576,MATCH($A53,'Hoja de Trabajo para listado'!$AB$155:$AB$1048576,0),MATCH((CUADRO!O$5&amp;$E53),'Hoja de Trabajo para listado'!$AB$151:$BA$151,0)),0)+IFERROR(INDEX('Hoja de Trabajo para listado'!$BC$155:$CB$1048576,MATCH($A53,'Hoja de Trabajo para listado'!$BC$155:$BC$1048576,0),MATCH((CUADRO!O$5&amp;$E53),'Hoja de Trabajo para listado'!$BC$151:$CB$151,0)),0)+IFERROR(INDEX('Hoja de Trabajo para listado'!$DE$153:$DG$274,MATCH($A53,'Hoja de Trabajo para listado'!$DE$153:$DE$1048576,0),MATCH((CUADRO!O$5&amp;$E53),'Hoja de Trabajo para listado'!$DE$151:$DG$151,0)),0)+IFERROR(INDEX('Hoja de Trabajo para listado'!$CD$155:$DC$1048576,MATCH($A53,'Hoja de Trabajo para listado'!$CD$155:$CD$1048576,0),MATCH((CUADRO!O$5&amp;$E53),'Hoja de Trabajo para listado'!$CD$151:$DC$151,0)),0)</f>
        <v>0</v>
      </c>
      <c r="P53" s="257">
        <f ca="1">+IFERROR(INDEX('Hoja de Trabajo para listado'!$A$155:$Z$1048576,MATCH($A53,'Hoja de Trabajo para listado'!$A$155:$A$1048576,0),MATCH((CUADRO!P$5&amp;$E53),'Hoja de Trabajo para listado'!$A$151:$Z$151,0)),0)+IFERROR(INDEX('Hoja de Trabajo para listado'!$AB$155:$BA$1048576,MATCH($A53,'Hoja de Trabajo para listado'!$AB$155:$AB$1048576,0),MATCH((CUADRO!P$5&amp;$E53),'Hoja de Trabajo para listado'!$AB$151:$BA$151,0)),0)+IFERROR(INDEX('Hoja de Trabajo para listado'!$BC$155:$CB$1048576,MATCH($A53,'Hoja de Trabajo para listado'!$BC$155:$BC$1048576,0),MATCH((CUADRO!P$5&amp;$E53),'Hoja de Trabajo para listado'!$BC$151:$CB$151,0)),0)+IFERROR(INDEX('Hoja de Trabajo para listado'!$DE$153:$DG$274,MATCH($A53,'Hoja de Trabajo para listado'!$DE$153:$DE$1048576,0),MATCH((CUADRO!P$5&amp;$E53),'Hoja de Trabajo para listado'!$DE$151:$DG$151,0)),0)+IFERROR(INDEX('Hoja de Trabajo para listado'!$CD$155:$DC$1048576,MATCH($A53,'Hoja de Trabajo para listado'!$CD$155:$CD$1048576,0),MATCH((CUADRO!P$5&amp;$E53),'Hoja de Trabajo para listado'!$CD$151:$DC$151,0)),0)</f>
        <v>0</v>
      </c>
      <c r="Q53" s="257">
        <f ca="1">+IFERROR(INDEX('Hoja de Trabajo para listado'!$A$155:$Z$1048576,MATCH($A53,'Hoja de Trabajo para listado'!$A$155:$A$1048576,0),MATCH((CUADRO!Q$5&amp;$E53),'Hoja de Trabajo para listado'!$A$151:$Z$151,0)),0)+IFERROR(INDEX('Hoja de Trabajo para listado'!$AB$155:$BA$1048576,MATCH($A53,'Hoja de Trabajo para listado'!$AB$155:$AB$1048576,0),MATCH((CUADRO!Q$5&amp;$E53),'Hoja de Trabajo para listado'!$AB$151:$BA$151,0)),0)+IFERROR(INDEX('Hoja de Trabajo para listado'!$BC$155:$CB$1048576,MATCH($A53,'Hoja de Trabajo para listado'!$BC$155:$BC$1048576,0),MATCH((CUADRO!Q$5&amp;$E53),'Hoja de Trabajo para listado'!$BC$151:$CB$151,0)),0)+IFERROR(INDEX('Hoja de Trabajo para listado'!$DE$153:$DG$274,MATCH($A53,'Hoja de Trabajo para listado'!$DE$153:$DE$1048576,0),MATCH((CUADRO!Q$5&amp;$E53),'Hoja de Trabajo para listado'!$DE$151:$DG$151,0)),0)+IFERROR(INDEX('Hoja de Trabajo para listado'!$CD$155:$DC$1048576,MATCH($A53,'Hoja de Trabajo para listado'!$CD$155:$CD$1048576,0),MATCH((CUADRO!Q$5&amp;$E53),'Hoja de Trabajo para listado'!$CD$151:$DC$151,0)),0)</f>
        <v>0</v>
      </c>
      <c r="R53" s="257">
        <f t="shared" ca="1" si="2"/>
        <v>71223046.699999988</v>
      </c>
      <c r="S53" s="277">
        <f ca="1">+R52+R53</f>
        <v>71223536.699999988</v>
      </c>
      <c r="T53" s="257">
        <f ca="1">+S53</f>
        <v>71223536.699999988</v>
      </c>
      <c r="U53" s="256">
        <f t="shared" si="3"/>
        <v>2</v>
      </c>
      <c r="V53" s="362" t="str">
        <f>+VLOOKUP(A53,bd_lista!$A$3:$E$590,5,FALSE)</f>
        <v>Empresas Nacionales</v>
      </c>
      <c r="W53" s="362"/>
      <c r="X53" s="254">
        <f>+VLOOKUP(A53,[2]Sheet1!$A$13:$D$744,4,FALSE)</f>
        <v>20</v>
      </c>
      <c r="Y53" s="254" t="str">
        <f>+VLOOKUP(X53,bd_lista!$A$3:$C$590,3,FALSE)</f>
        <v>Ministerio de Defensa</v>
      </c>
      <c r="Z53" s="314"/>
      <c r="AA53" s="350"/>
    </row>
    <row r="54" spans="1:27" customFormat="1" ht="15" hidden="1" customHeight="1">
      <c r="A54" s="264">
        <v>520</v>
      </c>
      <c r="B54" s="306">
        <f>+A54</f>
        <v>520</v>
      </c>
      <c r="C54" s="259" t="str">
        <f>+VLOOKUP(A54,bd_lista!$A$3:$C$590,3,FALSE)</f>
        <v>Empresa Metalúrgica VINTO - Nacionalizada</v>
      </c>
      <c r="D54" s="361" t="str">
        <f>+C54</f>
        <v>Empresa Metalúrgica VINTO - Nacionalizada</v>
      </c>
      <c r="E54" s="259" t="s">
        <v>1313</v>
      </c>
      <c r="F54" s="255">
        <f ca="1">+IFERROR(INDEX('Hoja de Trabajo para listado'!$A$155:$Z$1048576,MATCH($A54,'Hoja de Trabajo para listado'!$A$155:$A$1048576,0),MATCH((CUADRO!F$5&amp;$E54),'Hoja de Trabajo para listado'!$A$151:$Z$151,0)),0)+IFERROR(INDEX('Hoja de Trabajo para listado'!$AB$155:$BA$1048576,MATCH($A54,'Hoja de Trabajo para listado'!$AB$155:$AB$1048576,0),MATCH((CUADRO!F$5&amp;$E54),'Hoja de Trabajo para listado'!$AB$151:$BA$151,0)),0)+IFERROR(INDEX('Hoja de Trabajo para listado'!$BC$155:$CB$1048576,MATCH($A54,'Hoja de Trabajo para listado'!$BC$155:$BC$1048576,0),MATCH((CUADRO!F$5&amp;$E54),'Hoja de Trabajo para listado'!$BC$151:$CB$151,0)),0)+IFERROR(INDEX('Hoja de Trabajo para listado'!$DE$153:$DG$274,MATCH($A54,'Hoja de Trabajo para listado'!$DE$153:$DE$1048576,0),MATCH((CUADRO!F$5&amp;$E54),'Hoja de Trabajo para listado'!$DE$151:$DG$151,0)),0)+IFERROR(INDEX('Hoja de Trabajo para listado'!$CD$155:$DC$1048576,MATCH($A54,'Hoja de Trabajo para listado'!$CD$155:$CD$1048576,0),MATCH((CUADRO!F$5&amp;$E54),'Hoja de Trabajo para listado'!$CD$151:$DC$151,0)),0)</f>
        <v>0</v>
      </c>
      <c r="G54" s="255">
        <f ca="1">+IFERROR(INDEX('Hoja de Trabajo para listado'!$A$155:$Z$1048576,MATCH($A54,'Hoja de Trabajo para listado'!$A$155:$A$1048576,0),MATCH((CUADRO!G$5&amp;$E54),'Hoja de Trabajo para listado'!$A$151:$Z$151,0)),0)+IFERROR(INDEX('Hoja de Trabajo para listado'!$AB$155:$BA$1048576,MATCH($A54,'Hoja de Trabajo para listado'!$AB$155:$AB$1048576,0),MATCH((CUADRO!G$5&amp;$E54),'Hoja de Trabajo para listado'!$AB$151:$BA$151,0)),0)+IFERROR(INDEX('Hoja de Trabajo para listado'!$BC$155:$CB$1048576,MATCH($A54,'Hoja de Trabajo para listado'!$BC$155:$BC$1048576,0),MATCH((CUADRO!G$5&amp;$E54),'Hoja de Trabajo para listado'!$BC$151:$CB$151,0)),0)+IFERROR(INDEX('Hoja de Trabajo para listado'!$DE$153:$DG$274,MATCH($A54,'Hoja de Trabajo para listado'!$DE$153:$DE$1048576,0),MATCH((CUADRO!G$5&amp;$E54),'Hoja de Trabajo para listado'!$DE$151:$DG$151,0)),0)+IFERROR(INDEX('Hoja de Trabajo para listado'!$CD$155:$DC$1048576,MATCH($A54,'Hoja de Trabajo para listado'!$CD$155:$CD$1048576,0),MATCH((CUADRO!G$5&amp;$E54),'Hoja de Trabajo para listado'!$CD$151:$DC$151,0)),0)</f>
        <v>0</v>
      </c>
      <c r="H54" s="255">
        <f ca="1">+IFERROR(INDEX('Hoja de Trabajo para listado'!$A$155:$Z$1048576,MATCH($A54,'Hoja de Trabajo para listado'!$A$155:$A$1048576,0),MATCH((CUADRO!H$5&amp;$E54),'Hoja de Trabajo para listado'!$A$151:$Z$151,0)),0)+IFERROR(INDEX('Hoja de Trabajo para listado'!$AB$155:$BA$1048576,MATCH($A54,'Hoja de Trabajo para listado'!$AB$155:$AB$1048576,0),MATCH((CUADRO!H$5&amp;$E54),'Hoja de Trabajo para listado'!$AB$151:$BA$151,0)),0)+IFERROR(INDEX('Hoja de Trabajo para listado'!$BC$155:$CB$1048576,MATCH($A54,'Hoja de Trabajo para listado'!$BC$155:$BC$1048576,0),MATCH((CUADRO!H$5&amp;$E54),'Hoja de Trabajo para listado'!$BC$151:$CB$151,0)),0)+IFERROR(INDEX('Hoja de Trabajo para listado'!$DE$153:$DG$274,MATCH($A54,'Hoja de Trabajo para listado'!$DE$153:$DE$1048576,0),MATCH((CUADRO!H$5&amp;$E54),'Hoja de Trabajo para listado'!$DE$151:$DG$151,0)),0)+IFERROR(INDEX('Hoja de Trabajo para listado'!$CD$155:$DC$1048576,MATCH($A54,'Hoja de Trabajo para listado'!$CD$155:$CD$1048576,0),MATCH((CUADRO!H$5&amp;$E54),'Hoja de Trabajo para listado'!$CD$151:$DC$151,0)),0)</f>
        <v>0</v>
      </c>
      <c r="I54" s="255">
        <f ca="1">+IFERROR(INDEX('Hoja de Trabajo para listado'!$A$155:$Z$1048576,MATCH($A54,'Hoja de Trabajo para listado'!$A$155:$A$1048576,0),MATCH((CUADRO!I$5&amp;$E54),'Hoja de Trabajo para listado'!$A$151:$Z$151,0)),0)+IFERROR(INDEX('Hoja de Trabajo para listado'!$AB$155:$BA$1048576,MATCH($A54,'Hoja de Trabajo para listado'!$AB$155:$AB$1048576,0),MATCH((CUADRO!I$5&amp;$E54),'Hoja de Trabajo para listado'!$AB$151:$BA$151,0)),0)+IFERROR(INDEX('Hoja de Trabajo para listado'!$BC$155:$CB$1048576,MATCH($A54,'Hoja de Trabajo para listado'!$BC$155:$BC$1048576,0),MATCH((CUADRO!I$5&amp;$E54),'Hoja de Trabajo para listado'!$BC$151:$CB$151,0)),0)+IFERROR(INDEX('Hoja de Trabajo para listado'!$DE$153:$DG$274,MATCH($A54,'Hoja de Trabajo para listado'!$DE$153:$DE$1048576,0),MATCH((CUADRO!I$5&amp;$E54),'Hoja de Trabajo para listado'!$DE$151:$DG$151,0)),0)+IFERROR(INDEX('Hoja de Trabajo para listado'!$CD$155:$DC$1048576,MATCH($A54,'Hoja de Trabajo para listado'!$CD$155:$CD$1048576,0),MATCH((CUADRO!I$5&amp;$E54),'Hoja de Trabajo para listado'!$CD$151:$DC$151,0)),0)</f>
        <v>0</v>
      </c>
      <c r="J54" s="255">
        <f ca="1">+IFERROR(INDEX('Hoja de Trabajo para listado'!$A$155:$Z$1048576,MATCH($A54,'Hoja de Trabajo para listado'!$A$155:$A$1048576,0),MATCH((CUADRO!J$5&amp;$E54),'Hoja de Trabajo para listado'!$A$151:$Z$151,0)),0)+IFERROR(INDEX('Hoja de Trabajo para listado'!$AB$155:$BA$1048576,MATCH($A54,'Hoja de Trabajo para listado'!$AB$155:$AB$1048576,0),MATCH((CUADRO!J$5&amp;$E54),'Hoja de Trabajo para listado'!$AB$151:$BA$151,0)),0)+IFERROR(INDEX('Hoja de Trabajo para listado'!$BC$155:$CB$1048576,MATCH($A54,'Hoja de Trabajo para listado'!$BC$155:$BC$1048576,0),MATCH((CUADRO!J$5&amp;$E54),'Hoja de Trabajo para listado'!$BC$151:$CB$151,0)),0)+IFERROR(INDEX('Hoja de Trabajo para listado'!$DE$153:$DG$274,MATCH($A54,'Hoja de Trabajo para listado'!$DE$153:$DE$1048576,0),MATCH((CUADRO!J$5&amp;$E54),'Hoja de Trabajo para listado'!$DE$151:$DG$151,0)),0)+IFERROR(INDEX('Hoja de Trabajo para listado'!$CD$155:$DC$1048576,MATCH($A54,'Hoja de Trabajo para listado'!$CD$155:$CD$1048576,0),MATCH((CUADRO!J$5&amp;$E54),'Hoja de Trabajo para listado'!$CD$151:$DC$151,0)),0)</f>
        <v>0</v>
      </c>
      <c r="K54" s="255">
        <f ca="1">+IFERROR(INDEX('Hoja de Trabajo para listado'!$A$155:$Z$1048576,MATCH($A54,'Hoja de Trabajo para listado'!$A$155:$A$1048576,0),MATCH((CUADRO!K$5&amp;$E54),'Hoja de Trabajo para listado'!$A$151:$Z$151,0)),0)+IFERROR(INDEX('Hoja de Trabajo para listado'!$AB$155:$BA$1048576,MATCH($A54,'Hoja de Trabajo para listado'!$AB$155:$AB$1048576,0),MATCH((CUADRO!K$5&amp;$E54),'Hoja de Trabajo para listado'!$AB$151:$BA$151,0)),0)+IFERROR(INDEX('Hoja de Trabajo para listado'!$BC$155:$CB$1048576,MATCH($A54,'Hoja de Trabajo para listado'!$BC$155:$BC$1048576,0),MATCH((CUADRO!K$5&amp;$E54),'Hoja de Trabajo para listado'!$BC$151:$CB$151,0)),0)+IFERROR(INDEX('Hoja de Trabajo para listado'!$DE$153:$DG$274,MATCH($A54,'Hoja de Trabajo para listado'!$DE$153:$DE$1048576,0),MATCH((CUADRO!K$5&amp;$E54),'Hoja de Trabajo para listado'!$DE$151:$DG$151,0)),0)+IFERROR(INDEX('Hoja de Trabajo para listado'!$CD$155:$DC$1048576,MATCH($A54,'Hoja de Trabajo para listado'!$CD$155:$CD$1048576,0),MATCH((CUADRO!K$5&amp;$E54),'Hoja de Trabajo para listado'!$CD$151:$DC$151,0)),0)</f>
        <v>0</v>
      </c>
      <c r="L54" s="255">
        <f ca="1">+IFERROR(INDEX('Hoja de Trabajo para listado'!$A$155:$Z$1048576,MATCH($A54,'Hoja de Trabajo para listado'!$A$155:$A$1048576,0),MATCH((CUADRO!L$5&amp;$E54),'Hoja de Trabajo para listado'!$A$151:$Z$151,0)),0)+IFERROR(INDEX('Hoja de Trabajo para listado'!$AB$155:$BA$1048576,MATCH($A54,'Hoja de Trabajo para listado'!$AB$155:$AB$1048576,0),MATCH((CUADRO!L$5&amp;$E54),'Hoja de Trabajo para listado'!$AB$151:$BA$151,0)),0)+IFERROR(INDEX('Hoja de Trabajo para listado'!$BC$155:$CB$1048576,MATCH($A54,'Hoja de Trabajo para listado'!$BC$155:$BC$1048576,0),MATCH((CUADRO!L$5&amp;$E54),'Hoja de Trabajo para listado'!$BC$151:$CB$151,0)),0)+IFERROR(INDEX('Hoja de Trabajo para listado'!$DE$153:$DG$274,MATCH($A54,'Hoja de Trabajo para listado'!$DE$153:$DE$1048576,0),MATCH((CUADRO!L$5&amp;$E54),'Hoja de Trabajo para listado'!$DE$151:$DG$151,0)),0)+IFERROR(INDEX('Hoja de Trabajo para listado'!$CD$155:$DC$1048576,MATCH($A54,'Hoja de Trabajo para listado'!$CD$155:$CD$1048576,0),MATCH((CUADRO!L$5&amp;$E54),'Hoja de Trabajo para listado'!$CD$151:$DC$151,0)),0)</f>
        <v>0</v>
      </c>
      <c r="M54" s="255">
        <f ca="1">+IFERROR(INDEX('Hoja de Trabajo para listado'!$A$155:$Z$1048576,MATCH($A54,'Hoja de Trabajo para listado'!$A$155:$A$1048576,0),MATCH((CUADRO!M$5&amp;$E54),'Hoja de Trabajo para listado'!$A$151:$Z$151,0)),0)+IFERROR(INDEX('Hoja de Trabajo para listado'!$AB$155:$BA$1048576,MATCH($A54,'Hoja de Trabajo para listado'!$AB$155:$AB$1048576,0),MATCH((CUADRO!M$5&amp;$E54),'Hoja de Trabajo para listado'!$AB$151:$BA$151,0)),0)+IFERROR(INDEX('Hoja de Trabajo para listado'!$BC$155:$CB$1048576,MATCH($A54,'Hoja de Trabajo para listado'!$BC$155:$BC$1048576,0),MATCH((CUADRO!M$5&amp;$E54),'Hoja de Trabajo para listado'!$BC$151:$CB$151,0)),0)+IFERROR(INDEX('Hoja de Trabajo para listado'!$DE$153:$DG$274,MATCH($A54,'Hoja de Trabajo para listado'!$DE$153:$DE$1048576,0),MATCH((CUADRO!M$5&amp;$E54),'Hoja de Trabajo para listado'!$DE$151:$DG$151,0)),0)+IFERROR(INDEX('Hoja de Trabajo para listado'!$CD$155:$DC$1048576,MATCH($A54,'Hoja de Trabajo para listado'!$CD$155:$CD$1048576,0),MATCH((CUADRO!M$5&amp;$E54),'Hoja de Trabajo para listado'!$CD$151:$DC$151,0)),0)</f>
        <v>0</v>
      </c>
      <c r="N54" s="255">
        <f ca="1">+IFERROR(INDEX('Hoja de Trabajo para listado'!$A$155:$Z$1048576,MATCH($A54,'Hoja de Trabajo para listado'!$A$155:$A$1048576,0),MATCH((CUADRO!N$5&amp;$E54),'Hoja de Trabajo para listado'!$A$151:$Z$151,0)),0)+IFERROR(INDEX('Hoja de Trabajo para listado'!$AB$155:$BA$1048576,MATCH($A54,'Hoja de Trabajo para listado'!$AB$155:$AB$1048576,0),MATCH((CUADRO!N$5&amp;$E54),'Hoja de Trabajo para listado'!$AB$151:$BA$151,0)),0)+IFERROR(INDEX('Hoja de Trabajo para listado'!$BC$155:$CB$1048576,MATCH($A54,'Hoja de Trabajo para listado'!$BC$155:$BC$1048576,0),MATCH((CUADRO!N$5&amp;$E54),'Hoja de Trabajo para listado'!$BC$151:$CB$151,0)),0)+IFERROR(INDEX('Hoja de Trabajo para listado'!$DE$153:$DG$274,MATCH($A54,'Hoja de Trabajo para listado'!$DE$153:$DE$1048576,0),MATCH((CUADRO!N$5&amp;$E54),'Hoja de Trabajo para listado'!$DE$151:$DG$151,0)),0)+IFERROR(INDEX('Hoja de Trabajo para listado'!$CD$155:$DC$1048576,MATCH($A54,'Hoja de Trabajo para listado'!$CD$155:$CD$1048576,0),MATCH((CUADRO!N$5&amp;$E54),'Hoja de Trabajo para listado'!$CD$151:$DC$151,0)),0)</f>
        <v>0</v>
      </c>
      <c r="O54" s="255">
        <f ca="1">+IFERROR(INDEX('Hoja de Trabajo para listado'!$A$155:$Z$1048576,MATCH($A54,'Hoja de Trabajo para listado'!$A$155:$A$1048576,0),MATCH((CUADRO!O$5&amp;$E54),'Hoja de Trabajo para listado'!$A$151:$Z$151,0)),0)+IFERROR(INDEX('Hoja de Trabajo para listado'!$AB$155:$BA$1048576,MATCH($A54,'Hoja de Trabajo para listado'!$AB$155:$AB$1048576,0),MATCH((CUADRO!O$5&amp;$E54),'Hoja de Trabajo para listado'!$AB$151:$BA$151,0)),0)+IFERROR(INDEX('Hoja de Trabajo para listado'!$BC$155:$CB$1048576,MATCH($A54,'Hoja de Trabajo para listado'!$BC$155:$BC$1048576,0),MATCH((CUADRO!O$5&amp;$E54),'Hoja de Trabajo para listado'!$BC$151:$CB$151,0)),0)+IFERROR(INDEX('Hoja de Trabajo para listado'!$DE$153:$DG$274,MATCH($A54,'Hoja de Trabajo para listado'!$DE$153:$DE$1048576,0),MATCH((CUADRO!O$5&amp;$E54),'Hoja de Trabajo para listado'!$DE$151:$DG$151,0)),0)+IFERROR(INDEX('Hoja de Trabajo para listado'!$CD$155:$DC$1048576,MATCH($A54,'Hoja de Trabajo para listado'!$CD$155:$CD$1048576,0),MATCH((CUADRO!O$5&amp;$E54),'Hoja de Trabajo para listado'!$CD$151:$DC$151,0)),0)</f>
        <v>0</v>
      </c>
      <c r="P54" s="255">
        <f ca="1">+IFERROR(INDEX('Hoja de Trabajo para listado'!$A$155:$Z$1048576,MATCH($A54,'Hoja de Trabajo para listado'!$A$155:$A$1048576,0),MATCH((CUADRO!P$5&amp;$E54),'Hoja de Trabajo para listado'!$A$151:$Z$151,0)),0)+IFERROR(INDEX('Hoja de Trabajo para listado'!$AB$155:$BA$1048576,MATCH($A54,'Hoja de Trabajo para listado'!$AB$155:$AB$1048576,0),MATCH((CUADRO!P$5&amp;$E54),'Hoja de Trabajo para listado'!$AB$151:$BA$151,0)),0)+IFERROR(INDEX('Hoja de Trabajo para listado'!$BC$155:$CB$1048576,MATCH($A54,'Hoja de Trabajo para listado'!$BC$155:$BC$1048576,0),MATCH((CUADRO!P$5&amp;$E54),'Hoja de Trabajo para listado'!$BC$151:$CB$151,0)),0)+IFERROR(INDEX('Hoja de Trabajo para listado'!$DE$153:$DG$274,MATCH($A54,'Hoja de Trabajo para listado'!$DE$153:$DE$1048576,0),MATCH((CUADRO!P$5&amp;$E54),'Hoja de Trabajo para listado'!$DE$151:$DG$151,0)),0)+IFERROR(INDEX('Hoja de Trabajo para listado'!$CD$155:$DC$1048576,MATCH($A54,'Hoja de Trabajo para listado'!$CD$155:$CD$1048576,0),MATCH((CUADRO!P$5&amp;$E54),'Hoja de Trabajo para listado'!$CD$151:$DC$151,0)),0)</f>
        <v>0</v>
      </c>
      <c r="Q54" s="255">
        <f ca="1">+IFERROR(INDEX('Hoja de Trabajo para listado'!$A$155:$Z$1048576,MATCH($A54,'Hoja de Trabajo para listado'!$A$155:$A$1048576,0),MATCH((CUADRO!Q$5&amp;$E54),'Hoja de Trabajo para listado'!$A$151:$Z$151,0)),0)+IFERROR(INDEX('Hoja de Trabajo para listado'!$AB$155:$BA$1048576,MATCH($A54,'Hoja de Trabajo para listado'!$AB$155:$AB$1048576,0),MATCH((CUADRO!Q$5&amp;$E54),'Hoja de Trabajo para listado'!$AB$151:$BA$151,0)),0)+IFERROR(INDEX('Hoja de Trabajo para listado'!$BC$155:$CB$1048576,MATCH($A54,'Hoja de Trabajo para listado'!$BC$155:$BC$1048576,0),MATCH((CUADRO!Q$5&amp;$E54),'Hoja de Trabajo para listado'!$BC$151:$CB$151,0)),0)+IFERROR(INDEX('Hoja de Trabajo para listado'!$DE$153:$DG$274,MATCH($A54,'Hoja de Trabajo para listado'!$DE$153:$DE$1048576,0),MATCH((CUADRO!Q$5&amp;$E54),'Hoja de Trabajo para listado'!$DE$151:$DG$151,0)),0)+IFERROR(INDEX('Hoja de Trabajo para listado'!$CD$155:$DC$1048576,MATCH($A54,'Hoja de Trabajo para listado'!$CD$155:$CD$1048576,0),MATCH((CUADRO!Q$5&amp;$E54),'Hoja de Trabajo para listado'!$CD$151:$DC$151,0)),0)</f>
        <v>0</v>
      </c>
      <c r="R54" s="255">
        <f t="shared" ca="1" si="2"/>
        <v>0</v>
      </c>
      <c r="S54" s="262"/>
      <c r="T54" s="255">
        <f ca="1">+T55</f>
        <v>0</v>
      </c>
      <c r="U54" s="254">
        <f t="shared" si="3"/>
        <v>1</v>
      </c>
      <c r="V54" s="362" t="str">
        <f>+VLOOKUP(A54,bd_lista!$A$3:$E$590,5,FALSE)</f>
        <v>Empresas Nacionales</v>
      </c>
      <c r="W54" s="361" t="str">
        <f>+V54</f>
        <v>Empresas Nacionales</v>
      </c>
      <c r="X54" s="254">
        <f>+VLOOKUP(A54,[2]Sheet1!$A$13:$D$744,4,FALSE)</f>
        <v>76</v>
      </c>
      <c r="Y54" s="254" t="str">
        <f>+VLOOKUP(X54,bd_lista!$A$3:$C$590,3,FALSE)</f>
        <v>Ministerio de Minería y Metalurgia</v>
      </c>
      <c r="Z54" s="316">
        <f>+X54</f>
        <v>76</v>
      </c>
      <c r="AA54" s="317" t="str">
        <f>+Y54</f>
        <v>Ministerio de Minería y Metalurgia</v>
      </c>
    </row>
    <row r="55" spans="1:27" customFormat="1" ht="15" hidden="1" customHeight="1">
      <c r="A55" s="32">
        <v>520</v>
      </c>
      <c r="B55" s="307"/>
      <c r="C55" s="362" t="str">
        <f>+VLOOKUP(A55,bd_lista!$A$3:$C$590,3,FALSE)</f>
        <v>Empresa Metalúrgica VINTO - Nacionalizada</v>
      </c>
      <c r="D55" s="362"/>
      <c r="E55" s="362" t="s">
        <v>1314</v>
      </c>
      <c r="F55" s="257">
        <f ca="1">+IFERROR(INDEX('Hoja de Trabajo para listado'!$A$155:$Z$1048576,MATCH($A55,'Hoja de Trabajo para listado'!$A$155:$A$1048576,0),MATCH((CUADRO!F$5&amp;$E55),'Hoja de Trabajo para listado'!$A$151:$Z$151,0)),0)+IFERROR(INDEX('Hoja de Trabajo para listado'!$AB$155:$BA$1048576,MATCH($A55,'Hoja de Trabajo para listado'!$AB$155:$AB$1048576,0),MATCH((CUADRO!F$5&amp;$E55),'Hoja de Trabajo para listado'!$AB$151:$BA$151,0)),0)+IFERROR(INDEX('Hoja de Trabajo para listado'!$BC$155:$CB$1048576,MATCH($A55,'Hoja de Trabajo para listado'!$BC$155:$BC$1048576,0),MATCH((CUADRO!F$5&amp;$E55),'Hoja de Trabajo para listado'!$BC$151:$CB$151,0)),0)+IFERROR(INDEX('Hoja de Trabajo para listado'!$DE$153:$DG$274,MATCH($A55,'Hoja de Trabajo para listado'!$DE$153:$DE$1048576,0),MATCH((CUADRO!F$5&amp;$E55),'Hoja de Trabajo para listado'!$DE$151:$DG$151,0)),0)+IFERROR(INDEX('Hoja de Trabajo para listado'!$CD$155:$DC$1048576,MATCH($A55,'Hoja de Trabajo para listado'!$CD$155:$CD$1048576,0),MATCH((CUADRO!F$5&amp;$E55),'Hoja de Trabajo para listado'!$CD$151:$DC$151,0)),0)</f>
        <v>0</v>
      </c>
      <c r="G55" s="257">
        <f ca="1">+IFERROR(INDEX('Hoja de Trabajo para listado'!$A$155:$Z$1048576,MATCH($A55,'Hoja de Trabajo para listado'!$A$155:$A$1048576,0),MATCH((CUADRO!G$5&amp;$E55),'Hoja de Trabajo para listado'!$A$151:$Z$151,0)),0)+IFERROR(INDEX('Hoja de Trabajo para listado'!$AB$155:$BA$1048576,MATCH($A55,'Hoja de Trabajo para listado'!$AB$155:$AB$1048576,0),MATCH((CUADRO!G$5&amp;$E55),'Hoja de Trabajo para listado'!$AB$151:$BA$151,0)),0)+IFERROR(INDEX('Hoja de Trabajo para listado'!$BC$155:$CB$1048576,MATCH($A55,'Hoja de Trabajo para listado'!$BC$155:$BC$1048576,0),MATCH((CUADRO!G$5&amp;$E55),'Hoja de Trabajo para listado'!$BC$151:$CB$151,0)),0)+IFERROR(INDEX('Hoja de Trabajo para listado'!$DE$153:$DG$274,MATCH($A55,'Hoja de Trabajo para listado'!$DE$153:$DE$1048576,0),MATCH((CUADRO!G$5&amp;$E55),'Hoja de Trabajo para listado'!$DE$151:$DG$151,0)),0)+IFERROR(INDEX('Hoja de Trabajo para listado'!$CD$155:$DC$1048576,MATCH($A55,'Hoja de Trabajo para listado'!$CD$155:$CD$1048576,0),MATCH((CUADRO!G$5&amp;$E55),'Hoja de Trabajo para listado'!$CD$151:$DC$151,0)),0)</f>
        <v>0</v>
      </c>
      <c r="H55" s="257">
        <f ca="1">+IFERROR(INDEX('Hoja de Trabajo para listado'!$A$155:$Z$1048576,MATCH($A55,'Hoja de Trabajo para listado'!$A$155:$A$1048576,0),MATCH((CUADRO!H$5&amp;$E55),'Hoja de Trabajo para listado'!$A$151:$Z$151,0)),0)+IFERROR(INDEX('Hoja de Trabajo para listado'!$AB$155:$BA$1048576,MATCH($A55,'Hoja de Trabajo para listado'!$AB$155:$AB$1048576,0),MATCH((CUADRO!H$5&amp;$E55),'Hoja de Trabajo para listado'!$AB$151:$BA$151,0)),0)+IFERROR(INDEX('Hoja de Trabajo para listado'!$BC$155:$CB$1048576,MATCH($A55,'Hoja de Trabajo para listado'!$BC$155:$BC$1048576,0),MATCH((CUADRO!H$5&amp;$E55),'Hoja de Trabajo para listado'!$BC$151:$CB$151,0)),0)+IFERROR(INDEX('Hoja de Trabajo para listado'!$DE$153:$DG$274,MATCH($A55,'Hoja de Trabajo para listado'!$DE$153:$DE$1048576,0),MATCH((CUADRO!H$5&amp;$E55),'Hoja de Trabajo para listado'!$DE$151:$DG$151,0)),0)+IFERROR(INDEX('Hoja de Trabajo para listado'!$CD$155:$DC$1048576,MATCH($A55,'Hoja de Trabajo para listado'!$CD$155:$CD$1048576,0),MATCH((CUADRO!H$5&amp;$E55),'Hoja de Trabajo para listado'!$CD$151:$DC$151,0)),0)</f>
        <v>0</v>
      </c>
      <c r="I55" s="257">
        <f ca="1">+IFERROR(INDEX('Hoja de Trabajo para listado'!$A$155:$Z$1048576,MATCH($A55,'Hoja de Trabajo para listado'!$A$155:$A$1048576,0),MATCH((CUADRO!I$5&amp;$E55),'Hoja de Trabajo para listado'!$A$151:$Z$151,0)),0)+IFERROR(INDEX('Hoja de Trabajo para listado'!$AB$155:$BA$1048576,MATCH($A55,'Hoja de Trabajo para listado'!$AB$155:$AB$1048576,0),MATCH((CUADRO!I$5&amp;$E55),'Hoja de Trabajo para listado'!$AB$151:$BA$151,0)),0)+IFERROR(INDEX('Hoja de Trabajo para listado'!$BC$155:$CB$1048576,MATCH($A55,'Hoja de Trabajo para listado'!$BC$155:$BC$1048576,0),MATCH((CUADRO!I$5&amp;$E55),'Hoja de Trabajo para listado'!$BC$151:$CB$151,0)),0)+IFERROR(INDEX('Hoja de Trabajo para listado'!$DE$153:$DG$274,MATCH($A55,'Hoja de Trabajo para listado'!$DE$153:$DE$1048576,0),MATCH((CUADRO!I$5&amp;$E55),'Hoja de Trabajo para listado'!$DE$151:$DG$151,0)),0)+IFERROR(INDEX('Hoja de Trabajo para listado'!$CD$155:$DC$1048576,MATCH($A55,'Hoja de Trabajo para listado'!$CD$155:$CD$1048576,0),MATCH((CUADRO!I$5&amp;$E55),'Hoja de Trabajo para listado'!$CD$151:$DC$151,0)),0)</f>
        <v>0</v>
      </c>
      <c r="J55" s="257">
        <f ca="1">+IFERROR(INDEX('Hoja de Trabajo para listado'!$A$155:$Z$1048576,MATCH($A55,'Hoja de Trabajo para listado'!$A$155:$A$1048576,0),MATCH((CUADRO!J$5&amp;$E55),'Hoja de Trabajo para listado'!$A$151:$Z$151,0)),0)+IFERROR(INDEX('Hoja de Trabajo para listado'!$AB$155:$BA$1048576,MATCH($A55,'Hoja de Trabajo para listado'!$AB$155:$AB$1048576,0),MATCH((CUADRO!J$5&amp;$E55),'Hoja de Trabajo para listado'!$AB$151:$BA$151,0)),0)+IFERROR(INDEX('Hoja de Trabajo para listado'!$BC$155:$CB$1048576,MATCH($A55,'Hoja de Trabajo para listado'!$BC$155:$BC$1048576,0),MATCH((CUADRO!J$5&amp;$E55),'Hoja de Trabajo para listado'!$BC$151:$CB$151,0)),0)+IFERROR(INDEX('Hoja de Trabajo para listado'!$DE$153:$DG$274,MATCH($A55,'Hoja de Trabajo para listado'!$DE$153:$DE$1048576,0),MATCH((CUADRO!J$5&amp;$E55),'Hoja de Trabajo para listado'!$DE$151:$DG$151,0)),0)+IFERROR(INDEX('Hoja de Trabajo para listado'!$CD$155:$DC$1048576,MATCH($A55,'Hoja de Trabajo para listado'!$CD$155:$CD$1048576,0),MATCH((CUADRO!J$5&amp;$E55),'Hoja de Trabajo para listado'!$CD$151:$DC$151,0)),0)</f>
        <v>0</v>
      </c>
      <c r="K55" s="257">
        <f ca="1">+IFERROR(INDEX('Hoja de Trabajo para listado'!$A$155:$Z$1048576,MATCH($A55,'Hoja de Trabajo para listado'!$A$155:$A$1048576,0),MATCH((CUADRO!K$5&amp;$E55),'Hoja de Trabajo para listado'!$A$151:$Z$151,0)),0)+IFERROR(INDEX('Hoja de Trabajo para listado'!$AB$155:$BA$1048576,MATCH($A55,'Hoja de Trabajo para listado'!$AB$155:$AB$1048576,0),MATCH((CUADRO!K$5&amp;$E55),'Hoja de Trabajo para listado'!$AB$151:$BA$151,0)),0)+IFERROR(INDEX('Hoja de Trabajo para listado'!$BC$155:$CB$1048576,MATCH($A55,'Hoja de Trabajo para listado'!$BC$155:$BC$1048576,0),MATCH((CUADRO!K$5&amp;$E55),'Hoja de Trabajo para listado'!$BC$151:$CB$151,0)),0)+IFERROR(INDEX('Hoja de Trabajo para listado'!$DE$153:$DG$274,MATCH($A55,'Hoja de Trabajo para listado'!$DE$153:$DE$1048576,0),MATCH((CUADRO!K$5&amp;$E55),'Hoja de Trabajo para listado'!$DE$151:$DG$151,0)),0)+IFERROR(INDEX('Hoja de Trabajo para listado'!$CD$155:$DC$1048576,MATCH($A55,'Hoja de Trabajo para listado'!$CD$155:$CD$1048576,0),MATCH((CUADRO!K$5&amp;$E55),'Hoja de Trabajo para listado'!$CD$151:$DC$151,0)),0)</f>
        <v>0</v>
      </c>
      <c r="L55" s="257">
        <f ca="1">+IFERROR(INDEX('Hoja de Trabajo para listado'!$A$155:$Z$1048576,MATCH($A55,'Hoja de Trabajo para listado'!$A$155:$A$1048576,0),MATCH((CUADRO!L$5&amp;$E55),'Hoja de Trabajo para listado'!$A$151:$Z$151,0)),0)+IFERROR(INDEX('Hoja de Trabajo para listado'!$AB$155:$BA$1048576,MATCH($A55,'Hoja de Trabajo para listado'!$AB$155:$AB$1048576,0),MATCH((CUADRO!L$5&amp;$E55),'Hoja de Trabajo para listado'!$AB$151:$BA$151,0)),0)+IFERROR(INDEX('Hoja de Trabajo para listado'!$BC$155:$CB$1048576,MATCH($A55,'Hoja de Trabajo para listado'!$BC$155:$BC$1048576,0),MATCH((CUADRO!L$5&amp;$E55),'Hoja de Trabajo para listado'!$BC$151:$CB$151,0)),0)+IFERROR(INDEX('Hoja de Trabajo para listado'!$DE$153:$DG$274,MATCH($A55,'Hoja de Trabajo para listado'!$DE$153:$DE$1048576,0),MATCH((CUADRO!L$5&amp;$E55),'Hoja de Trabajo para listado'!$DE$151:$DG$151,0)),0)+IFERROR(INDEX('Hoja de Trabajo para listado'!$CD$155:$DC$1048576,MATCH($A55,'Hoja de Trabajo para listado'!$CD$155:$CD$1048576,0),MATCH((CUADRO!L$5&amp;$E55),'Hoja de Trabajo para listado'!$CD$151:$DC$151,0)),0)</f>
        <v>0</v>
      </c>
      <c r="M55" s="257">
        <f ca="1">+IFERROR(INDEX('Hoja de Trabajo para listado'!$A$155:$Z$1048576,MATCH($A55,'Hoja de Trabajo para listado'!$A$155:$A$1048576,0),MATCH((CUADRO!M$5&amp;$E55),'Hoja de Trabajo para listado'!$A$151:$Z$151,0)),0)+IFERROR(INDEX('Hoja de Trabajo para listado'!$AB$155:$BA$1048576,MATCH($A55,'Hoja de Trabajo para listado'!$AB$155:$AB$1048576,0),MATCH((CUADRO!M$5&amp;$E55),'Hoja de Trabajo para listado'!$AB$151:$BA$151,0)),0)+IFERROR(INDEX('Hoja de Trabajo para listado'!$BC$155:$CB$1048576,MATCH($A55,'Hoja de Trabajo para listado'!$BC$155:$BC$1048576,0),MATCH((CUADRO!M$5&amp;$E55),'Hoja de Trabajo para listado'!$BC$151:$CB$151,0)),0)+IFERROR(INDEX('Hoja de Trabajo para listado'!$DE$153:$DG$274,MATCH($A55,'Hoja de Trabajo para listado'!$DE$153:$DE$1048576,0),MATCH((CUADRO!M$5&amp;$E55),'Hoja de Trabajo para listado'!$DE$151:$DG$151,0)),0)+IFERROR(INDEX('Hoja de Trabajo para listado'!$CD$155:$DC$1048576,MATCH($A55,'Hoja de Trabajo para listado'!$CD$155:$CD$1048576,0),MATCH((CUADRO!M$5&amp;$E55),'Hoja de Trabajo para listado'!$CD$151:$DC$151,0)),0)</f>
        <v>0</v>
      </c>
      <c r="N55" s="257">
        <f ca="1">+IFERROR(INDEX('Hoja de Trabajo para listado'!$A$155:$Z$1048576,MATCH($A55,'Hoja de Trabajo para listado'!$A$155:$A$1048576,0),MATCH((CUADRO!N$5&amp;$E55),'Hoja de Trabajo para listado'!$A$151:$Z$151,0)),0)+IFERROR(INDEX('Hoja de Trabajo para listado'!$AB$155:$BA$1048576,MATCH($A55,'Hoja de Trabajo para listado'!$AB$155:$AB$1048576,0),MATCH((CUADRO!N$5&amp;$E55),'Hoja de Trabajo para listado'!$AB$151:$BA$151,0)),0)+IFERROR(INDEX('Hoja de Trabajo para listado'!$BC$155:$CB$1048576,MATCH($A55,'Hoja de Trabajo para listado'!$BC$155:$BC$1048576,0),MATCH((CUADRO!N$5&amp;$E55),'Hoja de Trabajo para listado'!$BC$151:$CB$151,0)),0)+IFERROR(INDEX('Hoja de Trabajo para listado'!$DE$153:$DG$274,MATCH($A55,'Hoja de Trabajo para listado'!$DE$153:$DE$1048576,0),MATCH((CUADRO!N$5&amp;$E55),'Hoja de Trabajo para listado'!$DE$151:$DG$151,0)),0)+IFERROR(INDEX('Hoja de Trabajo para listado'!$CD$155:$DC$1048576,MATCH($A55,'Hoja de Trabajo para listado'!$CD$155:$CD$1048576,0),MATCH((CUADRO!N$5&amp;$E55),'Hoja de Trabajo para listado'!$CD$151:$DC$151,0)),0)</f>
        <v>0</v>
      </c>
      <c r="O55" s="257">
        <f ca="1">+IFERROR(INDEX('Hoja de Trabajo para listado'!$A$155:$Z$1048576,MATCH($A55,'Hoja de Trabajo para listado'!$A$155:$A$1048576,0),MATCH((CUADRO!O$5&amp;$E55),'Hoja de Trabajo para listado'!$A$151:$Z$151,0)),0)+IFERROR(INDEX('Hoja de Trabajo para listado'!$AB$155:$BA$1048576,MATCH($A55,'Hoja de Trabajo para listado'!$AB$155:$AB$1048576,0),MATCH((CUADRO!O$5&amp;$E55),'Hoja de Trabajo para listado'!$AB$151:$BA$151,0)),0)+IFERROR(INDEX('Hoja de Trabajo para listado'!$BC$155:$CB$1048576,MATCH($A55,'Hoja de Trabajo para listado'!$BC$155:$BC$1048576,0),MATCH((CUADRO!O$5&amp;$E55),'Hoja de Trabajo para listado'!$BC$151:$CB$151,0)),0)+IFERROR(INDEX('Hoja de Trabajo para listado'!$DE$153:$DG$274,MATCH($A55,'Hoja de Trabajo para listado'!$DE$153:$DE$1048576,0),MATCH((CUADRO!O$5&amp;$E55),'Hoja de Trabajo para listado'!$DE$151:$DG$151,0)),0)+IFERROR(INDEX('Hoja de Trabajo para listado'!$CD$155:$DC$1048576,MATCH($A55,'Hoja de Trabajo para listado'!$CD$155:$CD$1048576,0),MATCH((CUADRO!O$5&amp;$E55),'Hoja de Trabajo para listado'!$CD$151:$DC$151,0)),0)</f>
        <v>0</v>
      </c>
      <c r="P55" s="257">
        <f ca="1">+IFERROR(INDEX('Hoja de Trabajo para listado'!$A$155:$Z$1048576,MATCH($A55,'Hoja de Trabajo para listado'!$A$155:$A$1048576,0),MATCH((CUADRO!P$5&amp;$E55),'Hoja de Trabajo para listado'!$A$151:$Z$151,0)),0)+IFERROR(INDEX('Hoja de Trabajo para listado'!$AB$155:$BA$1048576,MATCH($A55,'Hoja de Trabajo para listado'!$AB$155:$AB$1048576,0),MATCH((CUADRO!P$5&amp;$E55),'Hoja de Trabajo para listado'!$AB$151:$BA$151,0)),0)+IFERROR(INDEX('Hoja de Trabajo para listado'!$BC$155:$CB$1048576,MATCH($A55,'Hoja de Trabajo para listado'!$BC$155:$BC$1048576,0),MATCH((CUADRO!P$5&amp;$E55),'Hoja de Trabajo para listado'!$BC$151:$CB$151,0)),0)+IFERROR(INDEX('Hoja de Trabajo para listado'!$DE$153:$DG$274,MATCH($A55,'Hoja de Trabajo para listado'!$DE$153:$DE$1048576,0),MATCH((CUADRO!P$5&amp;$E55),'Hoja de Trabajo para listado'!$DE$151:$DG$151,0)),0)+IFERROR(INDEX('Hoja de Trabajo para listado'!$CD$155:$DC$1048576,MATCH($A55,'Hoja de Trabajo para listado'!$CD$155:$CD$1048576,0),MATCH((CUADRO!P$5&amp;$E55),'Hoja de Trabajo para listado'!$CD$151:$DC$151,0)),0)</f>
        <v>0</v>
      </c>
      <c r="Q55" s="257">
        <f ca="1">+IFERROR(INDEX('Hoja de Trabajo para listado'!$A$155:$Z$1048576,MATCH($A55,'Hoja de Trabajo para listado'!$A$155:$A$1048576,0),MATCH((CUADRO!Q$5&amp;$E55),'Hoja de Trabajo para listado'!$A$151:$Z$151,0)),0)+IFERROR(INDEX('Hoja de Trabajo para listado'!$AB$155:$BA$1048576,MATCH($A55,'Hoja de Trabajo para listado'!$AB$155:$AB$1048576,0),MATCH((CUADRO!Q$5&amp;$E55),'Hoja de Trabajo para listado'!$AB$151:$BA$151,0)),0)+IFERROR(INDEX('Hoja de Trabajo para listado'!$BC$155:$CB$1048576,MATCH($A55,'Hoja de Trabajo para listado'!$BC$155:$BC$1048576,0),MATCH((CUADRO!Q$5&amp;$E55),'Hoja de Trabajo para listado'!$BC$151:$CB$151,0)),0)+IFERROR(INDEX('Hoja de Trabajo para listado'!$DE$153:$DG$274,MATCH($A55,'Hoja de Trabajo para listado'!$DE$153:$DE$1048576,0),MATCH((CUADRO!Q$5&amp;$E55),'Hoja de Trabajo para listado'!$DE$151:$DG$151,0)),0)+IFERROR(INDEX('Hoja de Trabajo para listado'!$CD$155:$DC$1048576,MATCH($A55,'Hoja de Trabajo para listado'!$CD$155:$CD$1048576,0),MATCH((CUADRO!Q$5&amp;$E55),'Hoja de Trabajo para listado'!$CD$151:$DC$151,0)),0)</f>
        <v>0</v>
      </c>
      <c r="R55" s="257">
        <f t="shared" ca="1" si="2"/>
        <v>0</v>
      </c>
      <c r="S55" s="257">
        <f ca="1">+R54+R55</f>
        <v>0</v>
      </c>
      <c r="T55" s="257">
        <f ca="1">+S55</f>
        <v>0</v>
      </c>
      <c r="U55" s="256">
        <f t="shared" si="3"/>
        <v>2</v>
      </c>
      <c r="V55" s="362" t="str">
        <f>+VLOOKUP(A55,bd_lista!$A$3:$E$590,5,FALSE)</f>
        <v>Empresas Nacionales</v>
      </c>
      <c r="W55" s="362"/>
      <c r="X55" s="254">
        <f>+VLOOKUP(A55,[2]Sheet1!$A$13:$D$744,4,FALSE)</f>
        <v>76</v>
      </c>
      <c r="Y55" s="254" t="str">
        <f>+VLOOKUP(X55,bd_lista!$A$3:$C$590,3,FALSE)</f>
        <v>Ministerio de Minería y Metalurgia</v>
      </c>
      <c r="Z55" s="314"/>
      <c r="AA55" s="315"/>
    </row>
    <row r="56" spans="1:27" customFormat="1" ht="15" customHeight="1">
      <c r="A56" s="265">
        <v>587</v>
      </c>
      <c r="B56" s="306">
        <f>+A56</f>
        <v>587</v>
      </c>
      <c r="C56" s="259" t="str">
        <f>+VLOOKUP(A56,bd_lista!$A$3:$C$590,3,FALSE)</f>
        <v>Empresa Estratégica Boliviana de Construcción y Conservación de Infraestructura Civil</v>
      </c>
      <c r="D56" s="361" t="str">
        <f>+C56</f>
        <v>Empresa Estratégica Boliviana de Construcción y Conservación de Infraestructura Civil</v>
      </c>
      <c r="E56" s="254" t="s">
        <v>1313</v>
      </c>
      <c r="F56" s="255">
        <f ca="1">+IFERROR(INDEX('Hoja de Trabajo para listado'!$A$155:$Z$1048576,MATCH($A56,'Hoja de Trabajo para listado'!$A$155:$A$1048576,0),MATCH((CUADRO!F$5&amp;$E56),'Hoja de Trabajo para listado'!$A$151:$Z$151,0)),0)+IFERROR(INDEX('Hoja de Trabajo para listado'!$AB$155:$BA$1048576,MATCH($A56,'Hoja de Trabajo para listado'!$AB$155:$AB$1048576,0),MATCH((CUADRO!F$5&amp;$E56),'Hoja de Trabajo para listado'!$AB$151:$BA$151,0)),0)+IFERROR(INDEX('Hoja de Trabajo para listado'!$BC$155:$CB$1048576,MATCH($A56,'Hoja de Trabajo para listado'!$BC$155:$BC$1048576,0),MATCH((CUADRO!F$5&amp;$E56),'Hoja de Trabajo para listado'!$BC$151:$CB$151,0)),0)+IFERROR(INDEX('Hoja de Trabajo para listado'!$DE$153:$DG$274,MATCH($A56,'Hoja de Trabajo para listado'!$DE$153:$DE$1048576,0),MATCH((CUADRO!F$5&amp;$E56),'Hoja de Trabajo para listado'!$DE$151:$DG$151,0)),0)+IFERROR(INDEX('Hoja de Trabajo para listado'!$CD$155:$DC$1048576,MATCH($A56,'Hoja de Trabajo para listado'!$CD$155:$CD$1048576,0),MATCH((CUADRO!F$5&amp;$E56),'Hoja de Trabajo para listado'!$CD$151:$DC$151,0)),0)</f>
        <v>0</v>
      </c>
      <c r="G56" s="255">
        <f ca="1">+IFERROR(INDEX('Hoja de Trabajo para listado'!$A$155:$Z$1048576,MATCH($A56,'Hoja de Trabajo para listado'!$A$155:$A$1048576,0),MATCH((CUADRO!G$5&amp;$E56),'Hoja de Trabajo para listado'!$A$151:$Z$151,0)),0)+IFERROR(INDEX('Hoja de Trabajo para listado'!$AB$155:$BA$1048576,MATCH($A56,'Hoja de Trabajo para listado'!$AB$155:$AB$1048576,0),MATCH((CUADRO!G$5&amp;$E56),'Hoja de Trabajo para listado'!$AB$151:$BA$151,0)),0)+IFERROR(INDEX('Hoja de Trabajo para listado'!$BC$155:$CB$1048576,MATCH($A56,'Hoja de Trabajo para listado'!$BC$155:$BC$1048576,0),MATCH((CUADRO!G$5&amp;$E56),'Hoja de Trabajo para listado'!$BC$151:$CB$151,0)),0)+IFERROR(INDEX('Hoja de Trabajo para listado'!$DE$153:$DG$274,MATCH($A56,'Hoja de Trabajo para listado'!$DE$153:$DE$1048576,0),MATCH((CUADRO!G$5&amp;$E56),'Hoja de Trabajo para listado'!$DE$151:$DG$151,0)),0)+IFERROR(INDEX('Hoja de Trabajo para listado'!$CD$155:$DC$1048576,MATCH($A56,'Hoja de Trabajo para listado'!$CD$155:$CD$1048576,0),MATCH((CUADRO!G$5&amp;$E56),'Hoja de Trabajo para listado'!$CD$151:$DC$151,0)),0)</f>
        <v>0</v>
      </c>
      <c r="H56" s="255">
        <f ca="1">+IFERROR(INDEX('Hoja de Trabajo para listado'!$A$155:$Z$1048576,MATCH($A56,'Hoja de Trabajo para listado'!$A$155:$A$1048576,0),MATCH((CUADRO!H$5&amp;$E56),'Hoja de Trabajo para listado'!$A$151:$Z$151,0)),0)+IFERROR(INDEX('Hoja de Trabajo para listado'!$AB$155:$BA$1048576,MATCH($A56,'Hoja de Trabajo para listado'!$AB$155:$AB$1048576,0),MATCH((CUADRO!H$5&amp;$E56),'Hoja de Trabajo para listado'!$AB$151:$BA$151,0)),0)+IFERROR(INDEX('Hoja de Trabajo para listado'!$BC$155:$CB$1048576,MATCH($A56,'Hoja de Trabajo para listado'!$BC$155:$BC$1048576,0),MATCH((CUADRO!H$5&amp;$E56),'Hoja de Trabajo para listado'!$BC$151:$CB$151,0)),0)+IFERROR(INDEX('Hoja de Trabajo para listado'!$DE$153:$DG$274,MATCH($A56,'Hoja de Trabajo para listado'!$DE$153:$DE$1048576,0),MATCH((CUADRO!H$5&amp;$E56),'Hoja de Trabajo para listado'!$DE$151:$DG$151,0)),0)+IFERROR(INDEX('Hoja de Trabajo para listado'!$CD$155:$DC$1048576,MATCH($A56,'Hoja de Trabajo para listado'!$CD$155:$CD$1048576,0),MATCH((CUADRO!H$5&amp;$E56),'Hoja de Trabajo para listado'!$CD$151:$DC$151,0)),0)</f>
        <v>0</v>
      </c>
      <c r="I56" s="255">
        <f ca="1">+IFERROR(INDEX('Hoja de Trabajo para listado'!$A$155:$Z$1048576,MATCH($A56,'Hoja de Trabajo para listado'!$A$155:$A$1048576,0),MATCH((CUADRO!I$5&amp;$E56),'Hoja de Trabajo para listado'!$A$151:$Z$151,0)),0)+IFERROR(INDEX('Hoja de Trabajo para listado'!$AB$155:$BA$1048576,MATCH($A56,'Hoja de Trabajo para listado'!$AB$155:$AB$1048576,0),MATCH((CUADRO!I$5&amp;$E56),'Hoja de Trabajo para listado'!$AB$151:$BA$151,0)),0)+IFERROR(INDEX('Hoja de Trabajo para listado'!$BC$155:$CB$1048576,MATCH($A56,'Hoja de Trabajo para listado'!$BC$155:$BC$1048576,0),MATCH((CUADRO!I$5&amp;$E56),'Hoja de Trabajo para listado'!$BC$151:$CB$151,0)),0)+IFERROR(INDEX('Hoja de Trabajo para listado'!$DE$153:$DG$274,MATCH($A56,'Hoja de Trabajo para listado'!$DE$153:$DE$1048576,0),MATCH((CUADRO!I$5&amp;$E56),'Hoja de Trabajo para listado'!$DE$151:$DG$151,0)),0)+IFERROR(INDEX('Hoja de Trabajo para listado'!$CD$155:$DC$1048576,MATCH($A56,'Hoja de Trabajo para listado'!$CD$155:$CD$1048576,0),MATCH((CUADRO!I$5&amp;$E56),'Hoja de Trabajo para listado'!$CD$151:$DC$151,0)),0)</f>
        <v>0</v>
      </c>
      <c r="J56" s="255">
        <f ca="1">+IFERROR(INDEX('Hoja de Trabajo para listado'!$A$155:$Z$1048576,MATCH($A56,'Hoja de Trabajo para listado'!$A$155:$A$1048576,0),MATCH((CUADRO!J$5&amp;$E56),'Hoja de Trabajo para listado'!$A$151:$Z$151,0)),0)+IFERROR(INDEX('Hoja de Trabajo para listado'!$AB$155:$BA$1048576,MATCH($A56,'Hoja de Trabajo para listado'!$AB$155:$AB$1048576,0),MATCH((CUADRO!J$5&amp;$E56),'Hoja de Trabajo para listado'!$AB$151:$BA$151,0)),0)+IFERROR(INDEX('Hoja de Trabajo para listado'!$BC$155:$CB$1048576,MATCH($A56,'Hoja de Trabajo para listado'!$BC$155:$BC$1048576,0),MATCH((CUADRO!J$5&amp;$E56),'Hoja de Trabajo para listado'!$BC$151:$CB$151,0)),0)+IFERROR(INDEX('Hoja de Trabajo para listado'!$DE$153:$DG$274,MATCH($A56,'Hoja de Trabajo para listado'!$DE$153:$DE$1048576,0),MATCH((CUADRO!J$5&amp;$E56),'Hoja de Trabajo para listado'!$DE$151:$DG$151,0)),0)+IFERROR(INDEX('Hoja de Trabajo para listado'!$CD$155:$DC$1048576,MATCH($A56,'Hoja de Trabajo para listado'!$CD$155:$CD$1048576,0),MATCH((CUADRO!J$5&amp;$E56),'Hoja de Trabajo para listado'!$CD$151:$DC$151,0)),0)</f>
        <v>0</v>
      </c>
      <c r="K56" s="255">
        <f ca="1">+IFERROR(INDEX('Hoja de Trabajo para listado'!$A$155:$Z$1048576,MATCH($A56,'Hoja de Trabajo para listado'!$A$155:$A$1048576,0),MATCH((CUADRO!K$5&amp;$E56),'Hoja de Trabajo para listado'!$A$151:$Z$151,0)),0)+IFERROR(INDEX('Hoja de Trabajo para listado'!$AB$155:$BA$1048576,MATCH($A56,'Hoja de Trabajo para listado'!$AB$155:$AB$1048576,0),MATCH((CUADRO!K$5&amp;$E56),'Hoja de Trabajo para listado'!$AB$151:$BA$151,0)),0)+IFERROR(INDEX('Hoja de Trabajo para listado'!$BC$155:$CB$1048576,MATCH($A56,'Hoja de Trabajo para listado'!$BC$155:$BC$1048576,0),MATCH((CUADRO!K$5&amp;$E56),'Hoja de Trabajo para listado'!$BC$151:$CB$151,0)),0)+IFERROR(INDEX('Hoja de Trabajo para listado'!$DE$153:$DG$274,MATCH($A56,'Hoja de Trabajo para listado'!$DE$153:$DE$1048576,0),MATCH((CUADRO!K$5&amp;$E56),'Hoja de Trabajo para listado'!$DE$151:$DG$151,0)),0)+IFERROR(INDEX('Hoja de Trabajo para listado'!$CD$155:$DC$1048576,MATCH($A56,'Hoja de Trabajo para listado'!$CD$155:$CD$1048576,0),MATCH((CUADRO!K$5&amp;$E56),'Hoja de Trabajo para listado'!$CD$151:$DC$151,0)),0)</f>
        <v>0</v>
      </c>
      <c r="L56" s="255">
        <f ca="1">+IFERROR(INDEX('Hoja de Trabajo para listado'!$A$155:$Z$1048576,MATCH($A56,'Hoja de Trabajo para listado'!$A$155:$A$1048576,0),MATCH((CUADRO!L$5&amp;$E56),'Hoja de Trabajo para listado'!$A$151:$Z$151,0)),0)+IFERROR(INDEX('Hoja de Trabajo para listado'!$AB$155:$BA$1048576,MATCH($A56,'Hoja de Trabajo para listado'!$AB$155:$AB$1048576,0),MATCH((CUADRO!L$5&amp;$E56),'Hoja de Trabajo para listado'!$AB$151:$BA$151,0)),0)+IFERROR(INDEX('Hoja de Trabajo para listado'!$BC$155:$CB$1048576,MATCH($A56,'Hoja de Trabajo para listado'!$BC$155:$BC$1048576,0),MATCH((CUADRO!L$5&amp;$E56),'Hoja de Trabajo para listado'!$BC$151:$CB$151,0)),0)+IFERROR(INDEX('Hoja de Trabajo para listado'!$DE$153:$DG$274,MATCH($A56,'Hoja de Trabajo para listado'!$DE$153:$DE$1048576,0),MATCH((CUADRO!L$5&amp;$E56),'Hoja de Trabajo para listado'!$DE$151:$DG$151,0)),0)+IFERROR(INDEX('Hoja de Trabajo para listado'!$CD$155:$DC$1048576,MATCH($A56,'Hoja de Trabajo para listado'!$CD$155:$CD$1048576,0),MATCH((CUADRO!L$5&amp;$E56),'Hoja de Trabajo para listado'!$CD$151:$DC$151,0)),0)</f>
        <v>0</v>
      </c>
      <c r="M56" s="255">
        <f ca="1">+IFERROR(INDEX('Hoja de Trabajo para listado'!$A$155:$Z$1048576,MATCH($A56,'Hoja de Trabajo para listado'!$A$155:$A$1048576,0),MATCH((CUADRO!M$5&amp;$E56),'Hoja de Trabajo para listado'!$A$151:$Z$151,0)),0)+IFERROR(INDEX('Hoja de Trabajo para listado'!$AB$155:$BA$1048576,MATCH($A56,'Hoja de Trabajo para listado'!$AB$155:$AB$1048576,0),MATCH((CUADRO!M$5&amp;$E56),'Hoja de Trabajo para listado'!$AB$151:$BA$151,0)),0)+IFERROR(INDEX('Hoja de Trabajo para listado'!$BC$155:$CB$1048576,MATCH($A56,'Hoja de Trabajo para listado'!$BC$155:$BC$1048576,0),MATCH((CUADRO!M$5&amp;$E56),'Hoja de Trabajo para listado'!$BC$151:$CB$151,0)),0)+IFERROR(INDEX('Hoja de Trabajo para listado'!$DE$153:$DG$274,MATCH($A56,'Hoja de Trabajo para listado'!$DE$153:$DE$1048576,0),MATCH((CUADRO!M$5&amp;$E56),'Hoja de Trabajo para listado'!$DE$151:$DG$151,0)),0)+IFERROR(INDEX('Hoja de Trabajo para listado'!$CD$155:$DC$1048576,MATCH($A56,'Hoja de Trabajo para listado'!$CD$155:$CD$1048576,0),MATCH((CUADRO!M$5&amp;$E56),'Hoja de Trabajo para listado'!$CD$151:$DC$151,0)),0)</f>
        <v>0</v>
      </c>
      <c r="N56" s="255">
        <f ca="1">+IFERROR(INDEX('Hoja de Trabajo para listado'!$A$155:$Z$1048576,MATCH($A56,'Hoja de Trabajo para listado'!$A$155:$A$1048576,0),MATCH((CUADRO!N$5&amp;$E56),'Hoja de Trabajo para listado'!$A$151:$Z$151,0)),0)+IFERROR(INDEX('Hoja de Trabajo para listado'!$AB$155:$BA$1048576,MATCH($A56,'Hoja de Trabajo para listado'!$AB$155:$AB$1048576,0),MATCH((CUADRO!N$5&amp;$E56),'Hoja de Trabajo para listado'!$AB$151:$BA$151,0)),0)+IFERROR(INDEX('Hoja de Trabajo para listado'!$BC$155:$CB$1048576,MATCH($A56,'Hoja de Trabajo para listado'!$BC$155:$BC$1048576,0),MATCH((CUADRO!N$5&amp;$E56),'Hoja de Trabajo para listado'!$BC$151:$CB$151,0)),0)+IFERROR(INDEX('Hoja de Trabajo para listado'!$DE$153:$DG$274,MATCH($A56,'Hoja de Trabajo para listado'!$DE$153:$DE$1048576,0),MATCH((CUADRO!N$5&amp;$E56),'Hoja de Trabajo para listado'!$DE$151:$DG$151,0)),0)+IFERROR(INDEX('Hoja de Trabajo para listado'!$CD$155:$DC$1048576,MATCH($A56,'Hoja de Trabajo para listado'!$CD$155:$CD$1048576,0),MATCH((CUADRO!N$5&amp;$E56),'Hoja de Trabajo para listado'!$CD$151:$DC$151,0)),0)</f>
        <v>0</v>
      </c>
      <c r="O56" s="255">
        <f ca="1">+IFERROR(INDEX('Hoja de Trabajo para listado'!$A$155:$Z$1048576,MATCH($A56,'Hoja de Trabajo para listado'!$A$155:$A$1048576,0),MATCH((CUADRO!O$5&amp;$E56),'Hoja de Trabajo para listado'!$A$151:$Z$151,0)),0)+IFERROR(INDEX('Hoja de Trabajo para listado'!$AB$155:$BA$1048576,MATCH($A56,'Hoja de Trabajo para listado'!$AB$155:$AB$1048576,0),MATCH((CUADRO!O$5&amp;$E56),'Hoja de Trabajo para listado'!$AB$151:$BA$151,0)),0)+IFERROR(INDEX('Hoja de Trabajo para listado'!$BC$155:$CB$1048576,MATCH($A56,'Hoja de Trabajo para listado'!$BC$155:$BC$1048576,0),MATCH((CUADRO!O$5&amp;$E56),'Hoja de Trabajo para listado'!$BC$151:$CB$151,0)),0)+IFERROR(INDEX('Hoja de Trabajo para listado'!$DE$153:$DG$274,MATCH($A56,'Hoja de Trabajo para listado'!$DE$153:$DE$1048576,0),MATCH((CUADRO!O$5&amp;$E56),'Hoja de Trabajo para listado'!$DE$151:$DG$151,0)),0)+IFERROR(INDEX('Hoja de Trabajo para listado'!$CD$155:$DC$1048576,MATCH($A56,'Hoja de Trabajo para listado'!$CD$155:$CD$1048576,0),MATCH((CUADRO!O$5&amp;$E56),'Hoja de Trabajo para listado'!$CD$151:$DC$151,0)),0)</f>
        <v>0</v>
      </c>
      <c r="P56" s="255">
        <f ca="1">+IFERROR(INDEX('Hoja de Trabajo para listado'!$A$155:$Z$1048576,MATCH($A56,'Hoja de Trabajo para listado'!$A$155:$A$1048576,0),MATCH((CUADRO!P$5&amp;$E56),'Hoja de Trabajo para listado'!$A$151:$Z$151,0)),0)+IFERROR(INDEX('Hoja de Trabajo para listado'!$AB$155:$BA$1048576,MATCH($A56,'Hoja de Trabajo para listado'!$AB$155:$AB$1048576,0),MATCH((CUADRO!P$5&amp;$E56),'Hoja de Trabajo para listado'!$AB$151:$BA$151,0)),0)+IFERROR(INDEX('Hoja de Trabajo para listado'!$BC$155:$CB$1048576,MATCH($A56,'Hoja de Trabajo para listado'!$BC$155:$BC$1048576,0),MATCH((CUADRO!P$5&amp;$E56),'Hoja de Trabajo para listado'!$BC$151:$CB$151,0)),0)+IFERROR(INDEX('Hoja de Trabajo para listado'!$DE$153:$DG$274,MATCH($A56,'Hoja de Trabajo para listado'!$DE$153:$DE$1048576,0),MATCH((CUADRO!P$5&amp;$E56),'Hoja de Trabajo para listado'!$DE$151:$DG$151,0)),0)+IFERROR(INDEX('Hoja de Trabajo para listado'!$CD$155:$DC$1048576,MATCH($A56,'Hoja de Trabajo para listado'!$CD$155:$CD$1048576,0),MATCH((CUADRO!P$5&amp;$E56),'Hoja de Trabajo para listado'!$CD$151:$DC$151,0)),0)</f>
        <v>0</v>
      </c>
      <c r="Q56" s="255">
        <f ca="1">+IFERROR(INDEX('Hoja de Trabajo para listado'!$A$155:$Z$1048576,MATCH($A56,'Hoja de Trabajo para listado'!$A$155:$A$1048576,0),MATCH((CUADRO!Q$5&amp;$E56),'Hoja de Trabajo para listado'!$A$151:$Z$151,0)),0)+IFERROR(INDEX('Hoja de Trabajo para listado'!$AB$155:$BA$1048576,MATCH($A56,'Hoja de Trabajo para listado'!$AB$155:$AB$1048576,0),MATCH((CUADRO!Q$5&amp;$E56),'Hoja de Trabajo para listado'!$AB$151:$BA$151,0)),0)+IFERROR(INDEX('Hoja de Trabajo para listado'!$BC$155:$CB$1048576,MATCH($A56,'Hoja de Trabajo para listado'!$BC$155:$BC$1048576,0),MATCH((CUADRO!Q$5&amp;$E56),'Hoja de Trabajo para listado'!$BC$151:$CB$151,0)),0)+IFERROR(INDEX('Hoja de Trabajo para listado'!$DE$153:$DG$274,MATCH($A56,'Hoja de Trabajo para listado'!$DE$153:$DE$1048576,0),MATCH((CUADRO!Q$5&amp;$E56),'Hoja de Trabajo para listado'!$DE$151:$DG$151,0)),0)+IFERROR(INDEX('Hoja de Trabajo para listado'!$CD$155:$DC$1048576,MATCH($A56,'Hoja de Trabajo para listado'!$CD$155:$CD$1048576,0),MATCH((CUADRO!Q$5&amp;$E56),'Hoja de Trabajo para listado'!$CD$151:$DC$151,0)),0)</f>
        <v>0</v>
      </c>
      <c r="R56" s="255">
        <f t="shared" ca="1" si="2"/>
        <v>0</v>
      </c>
      <c r="S56" s="278"/>
      <c r="T56" s="255">
        <f ca="1">+T57</f>
        <v>35772802.700000003</v>
      </c>
      <c r="U56" s="254">
        <f t="shared" si="3"/>
        <v>1</v>
      </c>
      <c r="V56" s="362" t="str">
        <f>+VLOOKUP(A56,bd_lista!$A$3:$E$590,5,FALSE)</f>
        <v>Empresas Nacionales</v>
      </c>
      <c r="W56" s="361" t="str">
        <f>+V56</f>
        <v>Empresas Nacionales</v>
      </c>
      <c r="X56" s="254">
        <f>+VLOOKUP(A56,[2]Sheet1!$A$13:$D$744,4,FALSE)</f>
        <v>81</v>
      </c>
      <c r="Y56" s="254" t="str">
        <f>+VLOOKUP(X56,bd_lista!$A$3:$C$590,3,FALSE)</f>
        <v>Ministerio de Obras Públicas, Servicios y Vivienda</v>
      </c>
      <c r="Z56" s="316">
        <f>+X56</f>
        <v>81</v>
      </c>
      <c r="AA56" s="348" t="str">
        <f>+Y56</f>
        <v>Ministerio de Obras Públicas, Servicios y Vivienda</v>
      </c>
    </row>
    <row r="57" spans="1:27" customFormat="1" ht="15" customHeight="1">
      <c r="A57" s="265">
        <v>587</v>
      </c>
      <c r="B57" s="307"/>
      <c r="C57" s="362" t="str">
        <f>+VLOOKUP(A57,bd_lista!$A$3:$C$590,3,FALSE)</f>
        <v>Empresa Estratégica Boliviana de Construcción y Conservación de Infraestructura Civil</v>
      </c>
      <c r="D57" s="362"/>
      <c r="E57" s="256" t="s">
        <v>1314</v>
      </c>
      <c r="F57" s="257">
        <f ca="1">+IFERROR(INDEX('Hoja de Trabajo para listado'!$A$155:$Z$1048576,MATCH($A57,'Hoja de Trabajo para listado'!$A$155:$A$1048576,0),MATCH((CUADRO!F$5&amp;$E57),'Hoja de Trabajo para listado'!$A$151:$Z$151,0)),0)+IFERROR(INDEX('Hoja de Trabajo para listado'!$AB$155:$BA$1048576,MATCH($A57,'Hoja de Trabajo para listado'!$AB$155:$AB$1048576,0),MATCH((CUADRO!F$5&amp;$E57),'Hoja de Trabajo para listado'!$AB$151:$BA$151,0)),0)+IFERROR(INDEX('Hoja de Trabajo para listado'!$BC$155:$CB$1048576,MATCH($A57,'Hoja de Trabajo para listado'!$BC$155:$BC$1048576,0),MATCH((CUADRO!F$5&amp;$E57),'Hoja de Trabajo para listado'!$BC$151:$CB$151,0)),0)+IFERROR(INDEX('Hoja de Trabajo para listado'!$DE$153:$DG$274,MATCH($A57,'Hoja de Trabajo para listado'!$DE$153:$DE$1048576,0),MATCH((CUADRO!F$5&amp;$E57),'Hoja de Trabajo para listado'!$DE$151:$DG$151,0)),0)+IFERROR(INDEX('Hoja de Trabajo para listado'!$CD$155:$DC$1048576,MATCH($A57,'Hoja de Trabajo para listado'!$CD$155:$CD$1048576,0),MATCH((CUADRO!F$5&amp;$E57),'Hoja de Trabajo para listado'!$CD$151:$DC$151,0)),0)</f>
        <v>0</v>
      </c>
      <c r="G57" s="257">
        <f ca="1">+IFERROR(INDEX('Hoja de Trabajo para listado'!$A$155:$Z$1048576,MATCH($A57,'Hoja de Trabajo para listado'!$A$155:$A$1048576,0),MATCH((CUADRO!G$5&amp;$E57),'Hoja de Trabajo para listado'!$A$151:$Z$151,0)),0)+IFERROR(INDEX('Hoja de Trabajo para listado'!$AB$155:$BA$1048576,MATCH($A57,'Hoja de Trabajo para listado'!$AB$155:$AB$1048576,0),MATCH((CUADRO!G$5&amp;$E57),'Hoja de Trabajo para listado'!$AB$151:$BA$151,0)),0)+IFERROR(INDEX('Hoja de Trabajo para listado'!$BC$155:$CB$1048576,MATCH($A57,'Hoja de Trabajo para listado'!$BC$155:$BC$1048576,0),MATCH((CUADRO!G$5&amp;$E57),'Hoja de Trabajo para listado'!$BC$151:$CB$151,0)),0)+IFERROR(INDEX('Hoja de Trabajo para listado'!$DE$153:$DG$274,MATCH($A57,'Hoja de Trabajo para listado'!$DE$153:$DE$1048576,0),MATCH((CUADRO!G$5&amp;$E57),'Hoja de Trabajo para listado'!$DE$151:$DG$151,0)),0)+IFERROR(INDEX('Hoja de Trabajo para listado'!$CD$155:$DC$1048576,MATCH($A57,'Hoja de Trabajo para listado'!$CD$155:$CD$1048576,0),MATCH((CUADRO!G$5&amp;$E57),'Hoja de Trabajo para listado'!$CD$151:$DC$151,0)),0)</f>
        <v>0</v>
      </c>
      <c r="H57" s="257">
        <f ca="1">+IFERROR(INDEX('Hoja de Trabajo para listado'!$A$155:$Z$1048576,MATCH($A57,'Hoja de Trabajo para listado'!$A$155:$A$1048576,0),MATCH((CUADRO!H$5&amp;$E57),'Hoja de Trabajo para listado'!$A$151:$Z$151,0)),0)+IFERROR(INDEX('Hoja de Trabajo para listado'!$AB$155:$BA$1048576,MATCH($A57,'Hoja de Trabajo para listado'!$AB$155:$AB$1048576,0),MATCH((CUADRO!H$5&amp;$E57),'Hoja de Trabajo para listado'!$AB$151:$BA$151,0)),0)+IFERROR(INDEX('Hoja de Trabajo para listado'!$BC$155:$CB$1048576,MATCH($A57,'Hoja de Trabajo para listado'!$BC$155:$BC$1048576,0),MATCH((CUADRO!H$5&amp;$E57),'Hoja de Trabajo para listado'!$BC$151:$CB$151,0)),0)+IFERROR(INDEX('Hoja de Trabajo para listado'!$DE$153:$DG$274,MATCH($A57,'Hoja de Trabajo para listado'!$DE$153:$DE$1048576,0),MATCH((CUADRO!H$5&amp;$E57),'Hoja de Trabajo para listado'!$DE$151:$DG$151,0)),0)+IFERROR(INDEX('Hoja de Trabajo para listado'!$CD$155:$DC$1048576,MATCH($A57,'Hoja de Trabajo para listado'!$CD$155:$CD$1048576,0),MATCH((CUADRO!H$5&amp;$E57),'Hoja de Trabajo para listado'!$CD$151:$DC$151,0)),0)</f>
        <v>0</v>
      </c>
      <c r="I57" s="257">
        <f ca="1">+IFERROR(INDEX('Hoja de Trabajo para listado'!$A$155:$Z$1048576,MATCH($A57,'Hoja de Trabajo para listado'!$A$155:$A$1048576,0),MATCH((CUADRO!I$5&amp;$E57),'Hoja de Trabajo para listado'!$A$151:$Z$151,0)),0)+IFERROR(INDEX('Hoja de Trabajo para listado'!$AB$155:$BA$1048576,MATCH($A57,'Hoja de Trabajo para listado'!$AB$155:$AB$1048576,0),MATCH((CUADRO!I$5&amp;$E57),'Hoja de Trabajo para listado'!$AB$151:$BA$151,0)),0)+IFERROR(INDEX('Hoja de Trabajo para listado'!$BC$155:$CB$1048576,MATCH($A57,'Hoja de Trabajo para listado'!$BC$155:$BC$1048576,0),MATCH((CUADRO!I$5&amp;$E57),'Hoja de Trabajo para listado'!$BC$151:$CB$151,0)),0)+IFERROR(INDEX('Hoja de Trabajo para listado'!$DE$153:$DG$274,MATCH($A57,'Hoja de Trabajo para listado'!$DE$153:$DE$1048576,0),MATCH((CUADRO!I$5&amp;$E57),'Hoja de Trabajo para listado'!$DE$151:$DG$151,0)),0)+IFERROR(INDEX('Hoja de Trabajo para listado'!$CD$155:$DC$1048576,MATCH($A57,'Hoja de Trabajo para listado'!$CD$155:$CD$1048576,0),MATCH((CUADRO!I$5&amp;$E57),'Hoja de Trabajo para listado'!$CD$151:$DC$151,0)),0)</f>
        <v>0</v>
      </c>
      <c r="J57" s="257">
        <f ca="1">+IFERROR(INDEX('Hoja de Trabajo para listado'!$A$155:$Z$1048576,MATCH($A57,'Hoja de Trabajo para listado'!$A$155:$A$1048576,0),MATCH((CUADRO!J$5&amp;$E57),'Hoja de Trabajo para listado'!$A$151:$Z$151,0)),0)+IFERROR(INDEX('Hoja de Trabajo para listado'!$AB$155:$BA$1048576,MATCH($A57,'Hoja de Trabajo para listado'!$AB$155:$AB$1048576,0),MATCH((CUADRO!J$5&amp;$E57),'Hoja de Trabajo para listado'!$AB$151:$BA$151,0)),0)+IFERROR(INDEX('Hoja de Trabajo para listado'!$BC$155:$CB$1048576,MATCH($A57,'Hoja de Trabajo para listado'!$BC$155:$BC$1048576,0),MATCH((CUADRO!J$5&amp;$E57),'Hoja de Trabajo para listado'!$BC$151:$CB$151,0)),0)+IFERROR(INDEX('Hoja de Trabajo para listado'!$DE$153:$DG$274,MATCH($A57,'Hoja de Trabajo para listado'!$DE$153:$DE$1048576,0),MATCH((CUADRO!J$5&amp;$E57),'Hoja de Trabajo para listado'!$DE$151:$DG$151,0)),0)+IFERROR(INDEX('Hoja de Trabajo para listado'!$CD$155:$DC$1048576,MATCH($A57,'Hoja de Trabajo para listado'!$CD$155:$CD$1048576,0),MATCH((CUADRO!J$5&amp;$E57),'Hoja de Trabajo para listado'!$CD$151:$DC$151,0)),0)</f>
        <v>0</v>
      </c>
      <c r="K57" s="257">
        <f ca="1">+IFERROR(INDEX('Hoja de Trabajo para listado'!$A$155:$Z$1048576,MATCH($A57,'Hoja de Trabajo para listado'!$A$155:$A$1048576,0),MATCH((CUADRO!K$5&amp;$E57),'Hoja de Trabajo para listado'!$A$151:$Z$151,0)),0)+IFERROR(INDEX('Hoja de Trabajo para listado'!$AB$155:$BA$1048576,MATCH($A57,'Hoja de Trabajo para listado'!$AB$155:$AB$1048576,0),MATCH((CUADRO!K$5&amp;$E57),'Hoja de Trabajo para listado'!$AB$151:$BA$151,0)),0)+IFERROR(INDEX('Hoja de Trabajo para listado'!$BC$155:$CB$1048576,MATCH($A57,'Hoja de Trabajo para listado'!$BC$155:$BC$1048576,0),MATCH((CUADRO!K$5&amp;$E57),'Hoja de Trabajo para listado'!$BC$151:$CB$151,0)),0)+IFERROR(INDEX('Hoja de Trabajo para listado'!$DE$153:$DG$274,MATCH($A57,'Hoja de Trabajo para listado'!$DE$153:$DE$1048576,0),MATCH((CUADRO!K$5&amp;$E57),'Hoja de Trabajo para listado'!$DE$151:$DG$151,0)),0)+IFERROR(INDEX('Hoja de Trabajo para listado'!$CD$155:$DC$1048576,MATCH($A57,'Hoja de Trabajo para listado'!$CD$155:$CD$1048576,0),MATCH((CUADRO!K$5&amp;$E57),'Hoja de Trabajo para listado'!$CD$151:$DC$151,0)),0)</f>
        <v>15893454.34</v>
      </c>
      <c r="L57" s="257">
        <f ca="1">+IFERROR(INDEX('Hoja de Trabajo para listado'!$A$155:$Z$1048576,MATCH($A57,'Hoja de Trabajo para listado'!$A$155:$A$1048576,0),MATCH((CUADRO!L$5&amp;$E57),'Hoja de Trabajo para listado'!$A$151:$Z$151,0)),0)+IFERROR(INDEX('Hoja de Trabajo para listado'!$AB$155:$BA$1048576,MATCH($A57,'Hoja de Trabajo para listado'!$AB$155:$AB$1048576,0),MATCH((CUADRO!L$5&amp;$E57),'Hoja de Trabajo para listado'!$AB$151:$BA$151,0)),0)+IFERROR(INDEX('Hoja de Trabajo para listado'!$BC$155:$CB$1048576,MATCH($A57,'Hoja de Trabajo para listado'!$BC$155:$BC$1048576,0),MATCH((CUADRO!L$5&amp;$E57),'Hoja de Trabajo para listado'!$BC$151:$CB$151,0)),0)+IFERROR(INDEX('Hoja de Trabajo para listado'!$DE$153:$DG$274,MATCH($A57,'Hoja de Trabajo para listado'!$DE$153:$DE$1048576,0),MATCH((CUADRO!L$5&amp;$E57),'Hoja de Trabajo para listado'!$DE$151:$DG$151,0)),0)+IFERROR(INDEX('Hoja de Trabajo para listado'!$CD$155:$DC$1048576,MATCH($A57,'Hoja de Trabajo para listado'!$CD$155:$CD$1048576,0),MATCH((CUADRO!L$5&amp;$E57),'Hoja de Trabajo para listado'!$CD$151:$DC$151,0)),0)</f>
        <v>0</v>
      </c>
      <c r="M57" s="257">
        <f ca="1">+IFERROR(INDEX('Hoja de Trabajo para listado'!$A$155:$Z$1048576,MATCH($A57,'Hoja de Trabajo para listado'!$A$155:$A$1048576,0),MATCH((CUADRO!M$5&amp;$E57),'Hoja de Trabajo para listado'!$A$151:$Z$151,0)),0)+IFERROR(INDEX('Hoja de Trabajo para listado'!$AB$155:$BA$1048576,MATCH($A57,'Hoja de Trabajo para listado'!$AB$155:$AB$1048576,0),MATCH((CUADRO!M$5&amp;$E57),'Hoja de Trabajo para listado'!$AB$151:$BA$151,0)),0)+IFERROR(INDEX('Hoja de Trabajo para listado'!$BC$155:$CB$1048576,MATCH($A57,'Hoja de Trabajo para listado'!$BC$155:$BC$1048576,0),MATCH((CUADRO!M$5&amp;$E57),'Hoja de Trabajo para listado'!$BC$151:$CB$151,0)),0)+IFERROR(INDEX('Hoja de Trabajo para listado'!$DE$153:$DG$274,MATCH($A57,'Hoja de Trabajo para listado'!$DE$153:$DE$1048576,0),MATCH((CUADRO!M$5&amp;$E57),'Hoja de Trabajo para listado'!$DE$151:$DG$151,0)),0)+IFERROR(INDEX('Hoja de Trabajo para listado'!$CD$155:$DC$1048576,MATCH($A57,'Hoja de Trabajo para listado'!$CD$155:$CD$1048576,0),MATCH((CUADRO!M$5&amp;$E57),'Hoja de Trabajo para listado'!$CD$151:$DC$151,0)),0)</f>
        <v>8614522.0099999998</v>
      </c>
      <c r="N57" s="257">
        <f ca="1">+IFERROR(INDEX('Hoja de Trabajo para listado'!$A$155:$Z$1048576,MATCH($A57,'Hoja de Trabajo para listado'!$A$155:$A$1048576,0),MATCH((CUADRO!N$5&amp;$E57),'Hoja de Trabajo para listado'!$A$151:$Z$151,0)),0)+IFERROR(INDEX('Hoja de Trabajo para listado'!$AB$155:$BA$1048576,MATCH($A57,'Hoja de Trabajo para listado'!$AB$155:$AB$1048576,0),MATCH((CUADRO!N$5&amp;$E57),'Hoja de Trabajo para listado'!$AB$151:$BA$151,0)),0)+IFERROR(INDEX('Hoja de Trabajo para listado'!$BC$155:$CB$1048576,MATCH($A57,'Hoja de Trabajo para listado'!$BC$155:$BC$1048576,0),MATCH((CUADRO!N$5&amp;$E57),'Hoja de Trabajo para listado'!$BC$151:$CB$151,0)),0)+IFERROR(INDEX('Hoja de Trabajo para listado'!$DE$153:$DG$274,MATCH($A57,'Hoja de Trabajo para listado'!$DE$153:$DE$1048576,0),MATCH((CUADRO!N$5&amp;$E57),'Hoja de Trabajo para listado'!$DE$151:$DG$151,0)),0)+IFERROR(INDEX('Hoja de Trabajo para listado'!$CD$155:$DC$1048576,MATCH($A57,'Hoja de Trabajo para listado'!$CD$155:$CD$1048576,0),MATCH((CUADRO!N$5&amp;$E57),'Hoja de Trabajo para listado'!$CD$151:$DC$151,0)),0)</f>
        <v>11264826.350000001</v>
      </c>
      <c r="O57" s="257">
        <f ca="1">+IFERROR(INDEX('Hoja de Trabajo para listado'!$A$155:$Z$1048576,MATCH($A57,'Hoja de Trabajo para listado'!$A$155:$A$1048576,0),MATCH((CUADRO!O$5&amp;$E57),'Hoja de Trabajo para listado'!$A$151:$Z$151,0)),0)+IFERROR(INDEX('Hoja de Trabajo para listado'!$AB$155:$BA$1048576,MATCH($A57,'Hoja de Trabajo para listado'!$AB$155:$AB$1048576,0),MATCH((CUADRO!O$5&amp;$E57),'Hoja de Trabajo para listado'!$AB$151:$BA$151,0)),0)+IFERROR(INDEX('Hoja de Trabajo para listado'!$BC$155:$CB$1048576,MATCH($A57,'Hoja de Trabajo para listado'!$BC$155:$BC$1048576,0),MATCH((CUADRO!O$5&amp;$E57),'Hoja de Trabajo para listado'!$BC$151:$CB$151,0)),0)+IFERROR(INDEX('Hoja de Trabajo para listado'!$DE$153:$DG$274,MATCH($A57,'Hoja de Trabajo para listado'!$DE$153:$DE$1048576,0),MATCH((CUADRO!O$5&amp;$E57),'Hoja de Trabajo para listado'!$DE$151:$DG$151,0)),0)+IFERROR(INDEX('Hoja de Trabajo para listado'!$CD$155:$DC$1048576,MATCH($A57,'Hoja de Trabajo para listado'!$CD$155:$CD$1048576,0),MATCH((CUADRO!O$5&amp;$E57),'Hoja de Trabajo para listado'!$CD$151:$DC$151,0)),0)</f>
        <v>0</v>
      </c>
      <c r="P57" s="257">
        <f ca="1">+IFERROR(INDEX('Hoja de Trabajo para listado'!$A$155:$Z$1048576,MATCH($A57,'Hoja de Trabajo para listado'!$A$155:$A$1048576,0),MATCH((CUADRO!P$5&amp;$E57),'Hoja de Trabajo para listado'!$A$151:$Z$151,0)),0)+IFERROR(INDEX('Hoja de Trabajo para listado'!$AB$155:$BA$1048576,MATCH($A57,'Hoja de Trabajo para listado'!$AB$155:$AB$1048576,0),MATCH((CUADRO!P$5&amp;$E57),'Hoja de Trabajo para listado'!$AB$151:$BA$151,0)),0)+IFERROR(INDEX('Hoja de Trabajo para listado'!$BC$155:$CB$1048576,MATCH($A57,'Hoja de Trabajo para listado'!$BC$155:$BC$1048576,0),MATCH((CUADRO!P$5&amp;$E57),'Hoja de Trabajo para listado'!$BC$151:$CB$151,0)),0)+IFERROR(INDEX('Hoja de Trabajo para listado'!$DE$153:$DG$274,MATCH($A57,'Hoja de Trabajo para listado'!$DE$153:$DE$1048576,0),MATCH((CUADRO!P$5&amp;$E57),'Hoja de Trabajo para listado'!$DE$151:$DG$151,0)),0)+IFERROR(INDEX('Hoja de Trabajo para listado'!$CD$155:$DC$1048576,MATCH($A57,'Hoja de Trabajo para listado'!$CD$155:$CD$1048576,0),MATCH((CUADRO!P$5&amp;$E57),'Hoja de Trabajo para listado'!$CD$151:$DC$151,0)),0)</f>
        <v>0</v>
      </c>
      <c r="Q57" s="257">
        <f ca="1">+IFERROR(INDEX('Hoja de Trabajo para listado'!$A$155:$Z$1048576,MATCH($A57,'Hoja de Trabajo para listado'!$A$155:$A$1048576,0),MATCH((CUADRO!Q$5&amp;$E57),'Hoja de Trabajo para listado'!$A$151:$Z$151,0)),0)+IFERROR(INDEX('Hoja de Trabajo para listado'!$AB$155:$BA$1048576,MATCH($A57,'Hoja de Trabajo para listado'!$AB$155:$AB$1048576,0),MATCH((CUADRO!Q$5&amp;$E57),'Hoja de Trabajo para listado'!$AB$151:$BA$151,0)),0)+IFERROR(INDEX('Hoja de Trabajo para listado'!$BC$155:$CB$1048576,MATCH($A57,'Hoja de Trabajo para listado'!$BC$155:$BC$1048576,0),MATCH((CUADRO!Q$5&amp;$E57),'Hoja de Trabajo para listado'!$BC$151:$CB$151,0)),0)+IFERROR(INDEX('Hoja de Trabajo para listado'!$DE$153:$DG$274,MATCH($A57,'Hoja de Trabajo para listado'!$DE$153:$DE$1048576,0),MATCH((CUADRO!Q$5&amp;$E57),'Hoja de Trabajo para listado'!$DE$151:$DG$151,0)),0)+IFERROR(INDEX('Hoja de Trabajo para listado'!$CD$155:$DC$1048576,MATCH($A57,'Hoja de Trabajo para listado'!$CD$155:$CD$1048576,0),MATCH((CUADRO!Q$5&amp;$E57),'Hoja de Trabajo para listado'!$CD$151:$DC$151,0)),0)</f>
        <v>0</v>
      </c>
      <c r="R57" s="257">
        <f t="shared" ca="1" si="2"/>
        <v>35772802.700000003</v>
      </c>
      <c r="S57" s="277">
        <f ca="1">+R56+R57</f>
        <v>35772802.700000003</v>
      </c>
      <c r="T57" s="257">
        <f ca="1">+S57</f>
        <v>35772802.700000003</v>
      </c>
      <c r="U57" s="256">
        <f t="shared" si="3"/>
        <v>2</v>
      </c>
      <c r="V57" s="362" t="str">
        <f>+VLOOKUP(A57,bd_lista!$A$3:$E$590,5,FALSE)</f>
        <v>Empresas Nacionales</v>
      </c>
      <c r="W57" s="362"/>
      <c r="X57" s="254">
        <f>+VLOOKUP(A57,[2]Sheet1!$A$13:$D$744,4,FALSE)</f>
        <v>81</v>
      </c>
      <c r="Y57" s="254" t="str">
        <f>+VLOOKUP(X57,bd_lista!$A$3:$C$590,3,FALSE)</f>
        <v>Ministerio de Obras Públicas, Servicios y Vivienda</v>
      </c>
      <c r="Z57" s="314"/>
      <c r="AA57" s="350"/>
    </row>
    <row r="58" spans="1:27" customFormat="1" ht="15" customHeight="1">
      <c r="A58" s="32">
        <v>573</v>
      </c>
      <c r="B58" s="306">
        <f>+A58</f>
        <v>573</v>
      </c>
      <c r="C58" s="259" t="str">
        <f>+VLOOKUP(A58,bd_lista!$A$3:$C$590,3,FALSE)</f>
        <v>Empresa Siderúrgica del Mutún</v>
      </c>
      <c r="D58" s="361" t="str">
        <f>+C58</f>
        <v>Empresa Siderúrgica del Mutún</v>
      </c>
      <c r="E58" s="254" t="s">
        <v>1313</v>
      </c>
      <c r="F58" s="255">
        <f ca="1">+IFERROR(INDEX('Hoja de Trabajo para listado'!$A$155:$Z$1048576,MATCH($A58,'Hoja de Trabajo para listado'!$A$155:$A$1048576,0),MATCH((CUADRO!F$5&amp;$E58),'Hoja de Trabajo para listado'!$A$151:$Z$151,0)),0)+IFERROR(INDEX('Hoja de Trabajo para listado'!$AB$155:$BA$1048576,MATCH($A58,'Hoja de Trabajo para listado'!$AB$155:$AB$1048576,0),MATCH((CUADRO!F$5&amp;$E58),'Hoja de Trabajo para listado'!$AB$151:$BA$151,0)),0)+IFERROR(INDEX('Hoja de Trabajo para listado'!$BC$155:$CB$1048576,MATCH($A58,'Hoja de Trabajo para listado'!$BC$155:$BC$1048576,0),MATCH((CUADRO!F$5&amp;$E58),'Hoja de Trabajo para listado'!$BC$151:$CB$151,0)),0)+IFERROR(INDEX('Hoja de Trabajo para listado'!$DE$153:$DG$274,MATCH($A58,'Hoja de Trabajo para listado'!$DE$153:$DE$1048576,0),MATCH((CUADRO!F$5&amp;$E58),'Hoja de Trabajo para listado'!$DE$151:$DG$151,0)),0)+IFERROR(INDEX('Hoja de Trabajo para listado'!$CD$155:$DC$1048576,MATCH($A58,'Hoja de Trabajo para listado'!$CD$155:$CD$1048576,0),MATCH((CUADRO!F$5&amp;$E58),'Hoja de Trabajo para listado'!$CD$151:$DC$151,0)),0)</f>
        <v>0</v>
      </c>
      <c r="G58" s="255">
        <f ca="1">+IFERROR(INDEX('Hoja de Trabajo para listado'!$A$155:$Z$1048576,MATCH($A58,'Hoja de Trabajo para listado'!$A$155:$A$1048576,0),MATCH((CUADRO!G$5&amp;$E58),'Hoja de Trabajo para listado'!$A$151:$Z$151,0)),0)+IFERROR(INDEX('Hoja de Trabajo para listado'!$AB$155:$BA$1048576,MATCH($A58,'Hoja de Trabajo para listado'!$AB$155:$AB$1048576,0),MATCH((CUADRO!G$5&amp;$E58),'Hoja de Trabajo para listado'!$AB$151:$BA$151,0)),0)+IFERROR(INDEX('Hoja de Trabajo para listado'!$BC$155:$CB$1048576,MATCH($A58,'Hoja de Trabajo para listado'!$BC$155:$BC$1048576,0),MATCH((CUADRO!G$5&amp;$E58),'Hoja de Trabajo para listado'!$BC$151:$CB$151,0)),0)+IFERROR(INDEX('Hoja de Trabajo para listado'!$DE$153:$DG$274,MATCH($A58,'Hoja de Trabajo para listado'!$DE$153:$DE$1048576,0),MATCH((CUADRO!G$5&amp;$E58),'Hoja de Trabajo para listado'!$DE$151:$DG$151,0)),0)+IFERROR(INDEX('Hoja de Trabajo para listado'!$CD$155:$DC$1048576,MATCH($A58,'Hoja de Trabajo para listado'!$CD$155:$CD$1048576,0),MATCH((CUADRO!G$5&amp;$E58),'Hoja de Trabajo para listado'!$CD$151:$DC$151,0)),0)</f>
        <v>0</v>
      </c>
      <c r="H58" s="255">
        <f ca="1">+IFERROR(INDEX('Hoja de Trabajo para listado'!$A$155:$Z$1048576,MATCH($A58,'Hoja de Trabajo para listado'!$A$155:$A$1048576,0),MATCH((CUADRO!H$5&amp;$E58),'Hoja de Trabajo para listado'!$A$151:$Z$151,0)),0)+IFERROR(INDEX('Hoja de Trabajo para listado'!$AB$155:$BA$1048576,MATCH($A58,'Hoja de Trabajo para listado'!$AB$155:$AB$1048576,0),MATCH((CUADRO!H$5&amp;$E58),'Hoja de Trabajo para listado'!$AB$151:$BA$151,0)),0)+IFERROR(INDEX('Hoja de Trabajo para listado'!$BC$155:$CB$1048576,MATCH($A58,'Hoja de Trabajo para listado'!$BC$155:$BC$1048576,0),MATCH((CUADRO!H$5&amp;$E58),'Hoja de Trabajo para listado'!$BC$151:$CB$151,0)),0)+IFERROR(INDEX('Hoja de Trabajo para listado'!$DE$153:$DG$274,MATCH($A58,'Hoja de Trabajo para listado'!$DE$153:$DE$1048576,0),MATCH((CUADRO!H$5&amp;$E58),'Hoja de Trabajo para listado'!$DE$151:$DG$151,0)),0)+IFERROR(INDEX('Hoja de Trabajo para listado'!$CD$155:$DC$1048576,MATCH($A58,'Hoja de Trabajo para listado'!$CD$155:$CD$1048576,0),MATCH((CUADRO!H$5&amp;$E58),'Hoja de Trabajo para listado'!$CD$151:$DC$151,0)),0)</f>
        <v>0</v>
      </c>
      <c r="I58" s="255">
        <f ca="1">+IFERROR(INDEX('Hoja de Trabajo para listado'!$A$155:$Z$1048576,MATCH($A58,'Hoja de Trabajo para listado'!$A$155:$A$1048576,0),MATCH((CUADRO!I$5&amp;$E58),'Hoja de Trabajo para listado'!$A$151:$Z$151,0)),0)+IFERROR(INDEX('Hoja de Trabajo para listado'!$AB$155:$BA$1048576,MATCH($A58,'Hoja de Trabajo para listado'!$AB$155:$AB$1048576,0),MATCH((CUADRO!I$5&amp;$E58),'Hoja de Trabajo para listado'!$AB$151:$BA$151,0)),0)+IFERROR(INDEX('Hoja de Trabajo para listado'!$BC$155:$CB$1048576,MATCH($A58,'Hoja de Trabajo para listado'!$BC$155:$BC$1048576,0),MATCH((CUADRO!I$5&amp;$E58),'Hoja de Trabajo para listado'!$BC$151:$CB$151,0)),0)+IFERROR(INDEX('Hoja de Trabajo para listado'!$DE$153:$DG$274,MATCH($A58,'Hoja de Trabajo para listado'!$DE$153:$DE$1048576,0),MATCH((CUADRO!I$5&amp;$E58),'Hoja de Trabajo para listado'!$DE$151:$DG$151,0)),0)+IFERROR(INDEX('Hoja de Trabajo para listado'!$CD$155:$DC$1048576,MATCH($A58,'Hoja de Trabajo para listado'!$CD$155:$CD$1048576,0),MATCH((CUADRO!I$5&amp;$E58),'Hoja de Trabajo para listado'!$CD$151:$DC$151,0)),0)</f>
        <v>0</v>
      </c>
      <c r="J58" s="255">
        <f ca="1">+IFERROR(INDEX('Hoja de Trabajo para listado'!$A$155:$Z$1048576,MATCH($A58,'Hoja de Trabajo para listado'!$A$155:$A$1048576,0),MATCH((CUADRO!J$5&amp;$E58),'Hoja de Trabajo para listado'!$A$151:$Z$151,0)),0)+IFERROR(INDEX('Hoja de Trabajo para listado'!$AB$155:$BA$1048576,MATCH($A58,'Hoja de Trabajo para listado'!$AB$155:$AB$1048576,0),MATCH((CUADRO!J$5&amp;$E58),'Hoja de Trabajo para listado'!$AB$151:$BA$151,0)),0)+IFERROR(INDEX('Hoja de Trabajo para listado'!$BC$155:$CB$1048576,MATCH($A58,'Hoja de Trabajo para listado'!$BC$155:$BC$1048576,0),MATCH((CUADRO!J$5&amp;$E58),'Hoja de Trabajo para listado'!$BC$151:$CB$151,0)),0)+IFERROR(INDEX('Hoja de Trabajo para listado'!$DE$153:$DG$274,MATCH($A58,'Hoja de Trabajo para listado'!$DE$153:$DE$1048576,0),MATCH((CUADRO!J$5&amp;$E58),'Hoja de Trabajo para listado'!$DE$151:$DG$151,0)),0)+IFERROR(INDEX('Hoja de Trabajo para listado'!$CD$155:$DC$1048576,MATCH($A58,'Hoja de Trabajo para listado'!$CD$155:$CD$1048576,0),MATCH((CUADRO!J$5&amp;$E58),'Hoja de Trabajo para listado'!$CD$151:$DC$151,0)),0)</f>
        <v>0</v>
      </c>
      <c r="K58" s="255">
        <f ca="1">+IFERROR(INDEX('Hoja de Trabajo para listado'!$A$155:$Z$1048576,MATCH($A58,'Hoja de Trabajo para listado'!$A$155:$A$1048576,0),MATCH((CUADRO!K$5&amp;$E58),'Hoja de Trabajo para listado'!$A$151:$Z$151,0)),0)+IFERROR(INDEX('Hoja de Trabajo para listado'!$AB$155:$BA$1048576,MATCH($A58,'Hoja de Trabajo para listado'!$AB$155:$AB$1048576,0),MATCH((CUADRO!K$5&amp;$E58),'Hoja de Trabajo para listado'!$AB$151:$BA$151,0)),0)+IFERROR(INDEX('Hoja de Trabajo para listado'!$BC$155:$CB$1048576,MATCH($A58,'Hoja de Trabajo para listado'!$BC$155:$BC$1048576,0),MATCH((CUADRO!K$5&amp;$E58),'Hoja de Trabajo para listado'!$BC$151:$CB$151,0)),0)+IFERROR(INDEX('Hoja de Trabajo para listado'!$DE$153:$DG$274,MATCH($A58,'Hoja de Trabajo para listado'!$DE$153:$DE$1048576,0),MATCH((CUADRO!K$5&amp;$E58),'Hoja de Trabajo para listado'!$DE$151:$DG$151,0)),0)+IFERROR(INDEX('Hoja de Trabajo para listado'!$CD$155:$DC$1048576,MATCH($A58,'Hoja de Trabajo para listado'!$CD$155:$CD$1048576,0),MATCH((CUADRO!K$5&amp;$E58),'Hoja de Trabajo para listado'!$CD$151:$DC$151,0)),0)</f>
        <v>0</v>
      </c>
      <c r="L58" s="255">
        <f ca="1">+IFERROR(INDEX('Hoja de Trabajo para listado'!$A$155:$Z$1048576,MATCH($A58,'Hoja de Trabajo para listado'!$A$155:$A$1048576,0),MATCH((CUADRO!L$5&amp;$E58),'Hoja de Trabajo para listado'!$A$151:$Z$151,0)),0)+IFERROR(INDEX('Hoja de Trabajo para listado'!$AB$155:$BA$1048576,MATCH($A58,'Hoja de Trabajo para listado'!$AB$155:$AB$1048576,0),MATCH((CUADRO!L$5&amp;$E58),'Hoja de Trabajo para listado'!$AB$151:$BA$151,0)),0)+IFERROR(INDEX('Hoja de Trabajo para listado'!$BC$155:$CB$1048576,MATCH($A58,'Hoja de Trabajo para listado'!$BC$155:$BC$1048576,0),MATCH((CUADRO!L$5&amp;$E58),'Hoja de Trabajo para listado'!$BC$151:$CB$151,0)),0)+IFERROR(INDEX('Hoja de Trabajo para listado'!$DE$153:$DG$274,MATCH($A58,'Hoja de Trabajo para listado'!$DE$153:$DE$1048576,0),MATCH((CUADRO!L$5&amp;$E58),'Hoja de Trabajo para listado'!$DE$151:$DG$151,0)),0)+IFERROR(INDEX('Hoja de Trabajo para listado'!$CD$155:$DC$1048576,MATCH($A58,'Hoja de Trabajo para listado'!$CD$155:$CD$1048576,0),MATCH((CUADRO!L$5&amp;$E58),'Hoja de Trabajo para listado'!$CD$151:$DC$151,0)),0)</f>
        <v>0</v>
      </c>
      <c r="M58" s="255">
        <f ca="1">+IFERROR(INDEX('Hoja de Trabajo para listado'!$A$155:$Z$1048576,MATCH($A58,'Hoja de Trabajo para listado'!$A$155:$A$1048576,0),MATCH((CUADRO!M$5&amp;$E58),'Hoja de Trabajo para listado'!$A$151:$Z$151,0)),0)+IFERROR(INDEX('Hoja de Trabajo para listado'!$AB$155:$BA$1048576,MATCH($A58,'Hoja de Trabajo para listado'!$AB$155:$AB$1048576,0),MATCH((CUADRO!M$5&amp;$E58),'Hoja de Trabajo para listado'!$AB$151:$BA$151,0)),0)+IFERROR(INDEX('Hoja de Trabajo para listado'!$BC$155:$CB$1048576,MATCH($A58,'Hoja de Trabajo para listado'!$BC$155:$BC$1048576,0),MATCH((CUADRO!M$5&amp;$E58),'Hoja de Trabajo para listado'!$BC$151:$CB$151,0)),0)+IFERROR(INDEX('Hoja de Trabajo para listado'!$DE$153:$DG$274,MATCH($A58,'Hoja de Trabajo para listado'!$DE$153:$DE$1048576,0),MATCH((CUADRO!M$5&amp;$E58),'Hoja de Trabajo para listado'!$DE$151:$DG$151,0)),0)+IFERROR(INDEX('Hoja de Trabajo para listado'!$CD$155:$DC$1048576,MATCH($A58,'Hoja de Trabajo para listado'!$CD$155:$CD$1048576,0),MATCH((CUADRO!M$5&amp;$E58),'Hoja de Trabajo para listado'!$CD$151:$DC$151,0)),0)</f>
        <v>0</v>
      </c>
      <c r="N58" s="255">
        <f ca="1">+IFERROR(INDEX('Hoja de Trabajo para listado'!$A$155:$Z$1048576,MATCH($A58,'Hoja de Trabajo para listado'!$A$155:$A$1048576,0),MATCH((CUADRO!N$5&amp;$E58),'Hoja de Trabajo para listado'!$A$151:$Z$151,0)),0)+IFERROR(INDEX('Hoja de Trabajo para listado'!$AB$155:$BA$1048576,MATCH($A58,'Hoja de Trabajo para listado'!$AB$155:$AB$1048576,0),MATCH((CUADRO!N$5&amp;$E58),'Hoja de Trabajo para listado'!$AB$151:$BA$151,0)),0)+IFERROR(INDEX('Hoja de Trabajo para listado'!$BC$155:$CB$1048576,MATCH($A58,'Hoja de Trabajo para listado'!$BC$155:$BC$1048576,0),MATCH((CUADRO!N$5&amp;$E58),'Hoja de Trabajo para listado'!$BC$151:$CB$151,0)),0)+IFERROR(INDEX('Hoja de Trabajo para listado'!$DE$153:$DG$274,MATCH($A58,'Hoja de Trabajo para listado'!$DE$153:$DE$1048576,0),MATCH((CUADRO!N$5&amp;$E58),'Hoja de Trabajo para listado'!$DE$151:$DG$151,0)),0)+IFERROR(INDEX('Hoja de Trabajo para listado'!$CD$155:$DC$1048576,MATCH($A58,'Hoja de Trabajo para listado'!$CD$155:$CD$1048576,0),MATCH((CUADRO!N$5&amp;$E58),'Hoja de Trabajo para listado'!$CD$151:$DC$151,0)),0)</f>
        <v>50</v>
      </c>
      <c r="O58" s="255">
        <f ca="1">+IFERROR(INDEX('Hoja de Trabajo para listado'!$A$155:$Z$1048576,MATCH($A58,'Hoja de Trabajo para listado'!$A$155:$A$1048576,0),MATCH((CUADRO!O$5&amp;$E58),'Hoja de Trabajo para listado'!$A$151:$Z$151,0)),0)+IFERROR(INDEX('Hoja de Trabajo para listado'!$AB$155:$BA$1048576,MATCH($A58,'Hoja de Trabajo para listado'!$AB$155:$AB$1048576,0),MATCH((CUADRO!O$5&amp;$E58),'Hoja de Trabajo para listado'!$AB$151:$BA$151,0)),0)+IFERROR(INDEX('Hoja de Trabajo para listado'!$BC$155:$CB$1048576,MATCH($A58,'Hoja de Trabajo para listado'!$BC$155:$BC$1048576,0),MATCH((CUADRO!O$5&amp;$E58),'Hoja de Trabajo para listado'!$BC$151:$CB$151,0)),0)+IFERROR(INDEX('Hoja de Trabajo para listado'!$DE$153:$DG$274,MATCH($A58,'Hoja de Trabajo para listado'!$DE$153:$DE$1048576,0),MATCH((CUADRO!O$5&amp;$E58),'Hoja de Trabajo para listado'!$DE$151:$DG$151,0)),0)+IFERROR(INDEX('Hoja de Trabajo para listado'!$CD$155:$DC$1048576,MATCH($A58,'Hoja de Trabajo para listado'!$CD$155:$CD$1048576,0),MATCH((CUADRO!O$5&amp;$E58),'Hoja de Trabajo para listado'!$CD$151:$DC$151,0)),0)</f>
        <v>0</v>
      </c>
      <c r="P58" s="255">
        <f ca="1">+IFERROR(INDEX('Hoja de Trabajo para listado'!$A$155:$Z$1048576,MATCH($A58,'Hoja de Trabajo para listado'!$A$155:$A$1048576,0),MATCH((CUADRO!P$5&amp;$E58),'Hoja de Trabajo para listado'!$A$151:$Z$151,0)),0)+IFERROR(INDEX('Hoja de Trabajo para listado'!$AB$155:$BA$1048576,MATCH($A58,'Hoja de Trabajo para listado'!$AB$155:$AB$1048576,0),MATCH((CUADRO!P$5&amp;$E58),'Hoja de Trabajo para listado'!$AB$151:$BA$151,0)),0)+IFERROR(INDEX('Hoja de Trabajo para listado'!$BC$155:$CB$1048576,MATCH($A58,'Hoja de Trabajo para listado'!$BC$155:$BC$1048576,0),MATCH((CUADRO!P$5&amp;$E58),'Hoja de Trabajo para listado'!$BC$151:$CB$151,0)),0)+IFERROR(INDEX('Hoja de Trabajo para listado'!$DE$153:$DG$274,MATCH($A58,'Hoja de Trabajo para listado'!$DE$153:$DE$1048576,0),MATCH((CUADRO!P$5&amp;$E58),'Hoja de Trabajo para listado'!$DE$151:$DG$151,0)),0)+IFERROR(INDEX('Hoja de Trabajo para listado'!$CD$155:$DC$1048576,MATCH($A58,'Hoja de Trabajo para listado'!$CD$155:$CD$1048576,0),MATCH((CUADRO!P$5&amp;$E58),'Hoja de Trabajo para listado'!$CD$151:$DC$151,0)),0)</f>
        <v>0</v>
      </c>
      <c r="Q58" s="255">
        <f ca="1">+IFERROR(INDEX('Hoja de Trabajo para listado'!$A$155:$Z$1048576,MATCH($A58,'Hoja de Trabajo para listado'!$A$155:$A$1048576,0),MATCH((CUADRO!Q$5&amp;$E58),'Hoja de Trabajo para listado'!$A$151:$Z$151,0)),0)+IFERROR(INDEX('Hoja de Trabajo para listado'!$AB$155:$BA$1048576,MATCH($A58,'Hoja de Trabajo para listado'!$AB$155:$AB$1048576,0),MATCH((CUADRO!Q$5&amp;$E58),'Hoja de Trabajo para listado'!$AB$151:$BA$151,0)),0)+IFERROR(INDEX('Hoja de Trabajo para listado'!$BC$155:$CB$1048576,MATCH($A58,'Hoja de Trabajo para listado'!$BC$155:$BC$1048576,0),MATCH((CUADRO!Q$5&amp;$E58),'Hoja de Trabajo para listado'!$BC$151:$CB$151,0)),0)+IFERROR(INDEX('Hoja de Trabajo para listado'!$DE$153:$DG$274,MATCH($A58,'Hoja de Trabajo para listado'!$DE$153:$DE$1048576,0),MATCH((CUADRO!Q$5&amp;$E58),'Hoja de Trabajo para listado'!$DE$151:$DG$151,0)),0)+IFERROR(INDEX('Hoja de Trabajo para listado'!$CD$155:$DC$1048576,MATCH($A58,'Hoja de Trabajo para listado'!$CD$155:$CD$1048576,0),MATCH((CUADRO!Q$5&amp;$E58),'Hoja de Trabajo para listado'!$CD$151:$DC$151,0)),0)</f>
        <v>0</v>
      </c>
      <c r="R58" s="255">
        <f t="shared" ca="1" si="2"/>
        <v>50</v>
      </c>
      <c r="S58" s="278"/>
      <c r="T58" s="255">
        <f ca="1">+T59</f>
        <v>14429888.600000001</v>
      </c>
      <c r="U58" s="254">
        <f t="shared" si="3"/>
        <v>1</v>
      </c>
      <c r="V58" s="362" t="str">
        <f>+VLOOKUP(A58,bd_lista!$A$3:$E$590,5,FALSE)</f>
        <v>Empresas Nacionales</v>
      </c>
      <c r="W58" s="361" t="str">
        <f>+V58</f>
        <v>Empresas Nacionales</v>
      </c>
      <c r="X58" s="254">
        <f>+VLOOKUP(A58,[2]Sheet1!$A$13:$D$744,4,FALSE)</f>
        <v>76</v>
      </c>
      <c r="Y58" s="254" t="str">
        <f>+VLOOKUP(X58,bd_lista!$A$3:$C$590,3,FALSE)</f>
        <v>Ministerio de Minería y Metalurgia</v>
      </c>
      <c r="Z58" s="316">
        <f>+X58</f>
        <v>76</v>
      </c>
      <c r="AA58" s="348" t="str">
        <f>+Y58</f>
        <v>Ministerio de Minería y Metalurgia</v>
      </c>
    </row>
    <row r="59" spans="1:27" customFormat="1" ht="15" customHeight="1">
      <c r="A59" s="32">
        <v>573</v>
      </c>
      <c r="B59" s="307"/>
      <c r="C59" s="362" t="str">
        <f>+VLOOKUP(A59,bd_lista!$A$3:$C$590,3,FALSE)</f>
        <v>Empresa Siderúrgica del Mutún</v>
      </c>
      <c r="D59" s="362"/>
      <c r="E59" s="256" t="s">
        <v>1314</v>
      </c>
      <c r="F59" s="257">
        <f ca="1">+IFERROR(INDEX('Hoja de Trabajo para listado'!$A$155:$Z$1048576,MATCH($A59,'Hoja de Trabajo para listado'!$A$155:$A$1048576,0),MATCH((CUADRO!F$5&amp;$E59),'Hoja de Trabajo para listado'!$A$151:$Z$151,0)),0)+IFERROR(INDEX('Hoja de Trabajo para listado'!$AB$155:$BA$1048576,MATCH($A59,'Hoja de Trabajo para listado'!$AB$155:$AB$1048576,0),MATCH((CUADRO!F$5&amp;$E59),'Hoja de Trabajo para listado'!$AB$151:$BA$151,0)),0)+IFERROR(INDEX('Hoja de Trabajo para listado'!$BC$155:$CB$1048576,MATCH($A59,'Hoja de Trabajo para listado'!$BC$155:$BC$1048576,0),MATCH((CUADRO!F$5&amp;$E59),'Hoja de Trabajo para listado'!$BC$151:$CB$151,0)),0)+IFERROR(INDEX('Hoja de Trabajo para listado'!$DE$153:$DG$274,MATCH($A59,'Hoja de Trabajo para listado'!$DE$153:$DE$1048576,0),MATCH((CUADRO!F$5&amp;$E59),'Hoja de Trabajo para listado'!$DE$151:$DG$151,0)),0)+IFERROR(INDEX('Hoja de Trabajo para listado'!$CD$155:$DC$1048576,MATCH($A59,'Hoja de Trabajo para listado'!$CD$155:$CD$1048576,0),MATCH((CUADRO!F$5&amp;$E59),'Hoja de Trabajo para listado'!$CD$151:$DC$151,0)),0)</f>
        <v>0</v>
      </c>
      <c r="G59" s="257">
        <f ca="1">+IFERROR(INDEX('Hoja de Trabajo para listado'!$A$155:$Z$1048576,MATCH($A59,'Hoja de Trabajo para listado'!$A$155:$A$1048576,0),MATCH((CUADRO!G$5&amp;$E59),'Hoja de Trabajo para listado'!$A$151:$Z$151,0)),0)+IFERROR(INDEX('Hoja de Trabajo para listado'!$AB$155:$BA$1048576,MATCH($A59,'Hoja de Trabajo para listado'!$AB$155:$AB$1048576,0),MATCH((CUADRO!G$5&amp;$E59),'Hoja de Trabajo para listado'!$AB$151:$BA$151,0)),0)+IFERROR(INDEX('Hoja de Trabajo para listado'!$BC$155:$CB$1048576,MATCH($A59,'Hoja de Trabajo para listado'!$BC$155:$BC$1048576,0),MATCH((CUADRO!G$5&amp;$E59),'Hoja de Trabajo para listado'!$BC$151:$CB$151,0)),0)+IFERROR(INDEX('Hoja de Trabajo para listado'!$DE$153:$DG$274,MATCH($A59,'Hoja de Trabajo para listado'!$DE$153:$DE$1048576,0),MATCH((CUADRO!G$5&amp;$E59),'Hoja de Trabajo para listado'!$DE$151:$DG$151,0)),0)+IFERROR(INDEX('Hoja de Trabajo para listado'!$CD$155:$DC$1048576,MATCH($A59,'Hoja de Trabajo para listado'!$CD$155:$CD$1048576,0),MATCH((CUADRO!G$5&amp;$E59),'Hoja de Trabajo para listado'!$CD$151:$DC$151,0)),0)</f>
        <v>0</v>
      </c>
      <c r="H59" s="257">
        <f ca="1">+IFERROR(INDEX('Hoja de Trabajo para listado'!$A$155:$Z$1048576,MATCH($A59,'Hoja de Trabajo para listado'!$A$155:$A$1048576,0),MATCH((CUADRO!H$5&amp;$E59),'Hoja de Trabajo para listado'!$A$151:$Z$151,0)),0)+IFERROR(INDEX('Hoja de Trabajo para listado'!$AB$155:$BA$1048576,MATCH($A59,'Hoja de Trabajo para listado'!$AB$155:$AB$1048576,0),MATCH((CUADRO!H$5&amp;$E59),'Hoja de Trabajo para listado'!$AB$151:$BA$151,0)),0)+IFERROR(INDEX('Hoja de Trabajo para listado'!$BC$155:$CB$1048576,MATCH($A59,'Hoja de Trabajo para listado'!$BC$155:$BC$1048576,0),MATCH((CUADRO!H$5&amp;$E59),'Hoja de Trabajo para listado'!$BC$151:$CB$151,0)),0)+IFERROR(INDEX('Hoja de Trabajo para listado'!$DE$153:$DG$274,MATCH($A59,'Hoja de Trabajo para listado'!$DE$153:$DE$1048576,0),MATCH((CUADRO!H$5&amp;$E59),'Hoja de Trabajo para listado'!$DE$151:$DG$151,0)),0)+IFERROR(INDEX('Hoja de Trabajo para listado'!$CD$155:$DC$1048576,MATCH($A59,'Hoja de Trabajo para listado'!$CD$155:$CD$1048576,0),MATCH((CUADRO!H$5&amp;$E59),'Hoja de Trabajo para listado'!$CD$151:$DC$151,0)),0)</f>
        <v>0</v>
      </c>
      <c r="I59" s="257">
        <f ca="1">+IFERROR(INDEX('Hoja de Trabajo para listado'!$A$155:$Z$1048576,MATCH($A59,'Hoja de Trabajo para listado'!$A$155:$A$1048576,0),MATCH((CUADRO!I$5&amp;$E59),'Hoja de Trabajo para listado'!$A$151:$Z$151,0)),0)+IFERROR(INDEX('Hoja de Trabajo para listado'!$AB$155:$BA$1048576,MATCH($A59,'Hoja de Trabajo para listado'!$AB$155:$AB$1048576,0),MATCH((CUADRO!I$5&amp;$E59),'Hoja de Trabajo para listado'!$AB$151:$BA$151,0)),0)+IFERROR(INDEX('Hoja de Trabajo para listado'!$BC$155:$CB$1048576,MATCH($A59,'Hoja de Trabajo para listado'!$BC$155:$BC$1048576,0),MATCH((CUADRO!I$5&amp;$E59),'Hoja de Trabajo para listado'!$BC$151:$CB$151,0)),0)+IFERROR(INDEX('Hoja de Trabajo para listado'!$DE$153:$DG$274,MATCH($A59,'Hoja de Trabajo para listado'!$DE$153:$DE$1048576,0),MATCH((CUADRO!I$5&amp;$E59),'Hoja de Trabajo para listado'!$DE$151:$DG$151,0)),0)+IFERROR(INDEX('Hoja de Trabajo para listado'!$CD$155:$DC$1048576,MATCH($A59,'Hoja de Trabajo para listado'!$CD$155:$CD$1048576,0),MATCH((CUADRO!I$5&amp;$E59),'Hoja de Trabajo para listado'!$CD$151:$DC$151,0)),0)</f>
        <v>0</v>
      </c>
      <c r="J59" s="257">
        <f ca="1">+IFERROR(INDEX('Hoja de Trabajo para listado'!$A$155:$Z$1048576,MATCH($A59,'Hoja de Trabajo para listado'!$A$155:$A$1048576,0),MATCH((CUADRO!J$5&amp;$E59),'Hoja de Trabajo para listado'!$A$151:$Z$151,0)),0)+IFERROR(INDEX('Hoja de Trabajo para listado'!$AB$155:$BA$1048576,MATCH($A59,'Hoja de Trabajo para listado'!$AB$155:$AB$1048576,0),MATCH((CUADRO!J$5&amp;$E59),'Hoja de Trabajo para listado'!$AB$151:$BA$151,0)),0)+IFERROR(INDEX('Hoja de Trabajo para listado'!$BC$155:$CB$1048576,MATCH($A59,'Hoja de Trabajo para listado'!$BC$155:$BC$1048576,0),MATCH((CUADRO!J$5&amp;$E59),'Hoja de Trabajo para listado'!$BC$151:$CB$151,0)),0)+IFERROR(INDEX('Hoja de Trabajo para listado'!$DE$153:$DG$274,MATCH($A59,'Hoja de Trabajo para listado'!$DE$153:$DE$1048576,0),MATCH((CUADRO!J$5&amp;$E59),'Hoja de Trabajo para listado'!$DE$151:$DG$151,0)),0)+IFERROR(INDEX('Hoja de Trabajo para listado'!$CD$155:$DC$1048576,MATCH($A59,'Hoja de Trabajo para listado'!$CD$155:$CD$1048576,0),MATCH((CUADRO!J$5&amp;$E59),'Hoja de Trabajo para listado'!$CD$151:$DC$151,0)),0)</f>
        <v>0</v>
      </c>
      <c r="K59" s="257">
        <f ca="1">+IFERROR(INDEX('Hoja de Trabajo para listado'!$A$155:$Z$1048576,MATCH($A59,'Hoja de Trabajo para listado'!$A$155:$A$1048576,0),MATCH((CUADRO!K$5&amp;$E59),'Hoja de Trabajo para listado'!$A$151:$Z$151,0)),0)+IFERROR(INDEX('Hoja de Trabajo para listado'!$AB$155:$BA$1048576,MATCH($A59,'Hoja de Trabajo para listado'!$AB$155:$AB$1048576,0),MATCH((CUADRO!K$5&amp;$E59),'Hoja de Trabajo para listado'!$AB$151:$BA$151,0)),0)+IFERROR(INDEX('Hoja de Trabajo para listado'!$BC$155:$CB$1048576,MATCH($A59,'Hoja de Trabajo para listado'!$BC$155:$BC$1048576,0),MATCH((CUADRO!K$5&amp;$E59),'Hoja de Trabajo para listado'!$BC$151:$CB$151,0)),0)+IFERROR(INDEX('Hoja de Trabajo para listado'!$DE$153:$DG$274,MATCH($A59,'Hoja de Trabajo para listado'!$DE$153:$DE$1048576,0),MATCH((CUADRO!K$5&amp;$E59),'Hoja de Trabajo para listado'!$DE$151:$DG$151,0)),0)+IFERROR(INDEX('Hoja de Trabajo para listado'!$CD$155:$DC$1048576,MATCH($A59,'Hoja de Trabajo para listado'!$CD$155:$CD$1048576,0),MATCH((CUADRO!K$5&amp;$E59),'Hoja de Trabajo para listado'!$CD$151:$DC$151,0)),0)</f>
        <v>0</v>
      </c>
      <c r="L59" s="257">
        <f ca="1">+IFERROR(INDEX('Hoja de Trabajo para listado'!$A$155:$Z$1048576,MATCH($A59,'Hoja de Trabajo para listado'!$A$155:$A$1048576,0),MATCH((CUADRO!L$5&amp;$E59),'Hoja de Trabajo para listado'!$A$151:$Z$151,0)),0)+IFERROR(INDEX('Hoja de Trabajo para listado'!$AB$155:$BA$1048576,MATCH($A59,'Hoja de Trabajo para listado'!$AB$155:$AB$1048576,0),MATCH((CUADRO!L$5&amp;$E59),'Hoja de Trabajo para listado'!$AB$151:$BA$151,0)),0)+IFERROR(INDEX('Hoja de Trabajo para listado'!$BC$155:$CB$1048576,MATCH($A59,'Hoja de Trabajo para listado'!$BC$155:$BC$1048576,0),MATCH((CUADRO!L$5&amp;$E59),'Hoja de Trabajo para listado'!$BC$151:$CB$151,0)),0)+IFERROR(INDEX('Hoja de Trabajo para listado'!$DE$153:$DG$274,MATCH($A59,'Hoja de Trabajo para listado'!$DE$153:$DE$1048576,0),MATCH((CUADRO!L$5&amp;$E59),'Hoja de Trabajo para listado'!$DE$151:$DG$151,0)),0)+IFERROR(INDEX('Hoja de Trabajo para listado'!$CD$155:$DC$1048576,MATCH($A59,'Hoja de Trabajo para listado'!$CD$155:$CD$1048576,0),MATCH((CUADRO!L$5&amp;$E59),'Hoja de Trabajo para listado'!$CD$151:$DC$151,0)),0)</f>
        <v>0</v>
      </c>
      <c r="M59" s="257">
        <f ca="1">+IFERROR(INDEX('Hoja de Trabajo para listado'!$A$155:$Z$1048576,MATCH($A59,'Hoja de Trabajo para listado'!$A$155:$A$1048576,0),MATCH((CUADRO!M$5&amp;$E59),'Hoja de Trabajo para listado'!$A$151:$Z$151,0)),0)+IFERROR(INDEX('Hoja de Trabajo para listado'!$AB$155:$BA$1048576,MATCH($A59,'Hoja de Trabajo para listado'!$AB$155:$AB$1048576,0),MATCH((CUADRO!M$5&amp;$E59),'Hoja de Trabajo para listado'!$AB$151:$BA$151,0)),0)+IFERROR(INDEX('Hoja de Trabajo para listado'!$BC$155:$CB$1048576,MATCH($A59,'Hoja de Trabajo para listado'!$BC$155:$BC$1048576,0),MATCH((CUADRO!M$5&amp;$E59),'Hoja de Trabajo para listado'!$BC$151:$CB$151,0)),0)+IFERROR(INDEX('Hoja de Trabajo para listado'!$DE$153:$DG$274,MATCH($A59,'Hoja de Trabajo para listado'!$DE$153:$DE$1048576,0),MATCH((CUADRO!M$5&amp;$E59),'Hoja de Trabajo para listado'!$DE$151:$DG$151,0)),0)+IFERROR(INDEX('Hoja de Trabajo para listado'!$CD$155:$DC$1048576,MATCH($A59,'Hoja de Trabajo para listado'!$CD$155:$CD$1048576,0),MATCH((CUADRO!M$5&amp;$E59),'Hoja de Trabajo para listado'!$CD$151:$DC$151,0)),0)</f>
        <v>0</v>
      </c>
      <c r="N59" s="257">
        <f ca="1">+IFERROR(INDEX('Hoja de Trabajo para listado'!$A$155:$Z$1048576,MATCH($A59,'Hoja de Trabajo para listado'!$A$155:$A$1048576,0),MATCH((CUADRO!N$5&amp;$E59),'Hoja de Trabajo para listado'!$A$151:$Z$151,0)),0)+IFERROR(INDEX('Hoja de Trabajo para listado'!$AB$155:$BA$1048576,MATCH($A59,'Hoja de Trabajo para listado'!$AB$155:$AB$1048576,0),MATCH((CUADRO!N$5&amp;$E59),'Hoja de Trabajo para listado'!$AB$151:$BA$151,0)),0)+IFERROR(INDEX('Hoja de Trabajo para listado'!$BC$155:$CB$1048576,MATCH($A59,'Hoja de Trabajo para listado'!$BC$155:$BC$1048576,0),MATCH((CUADRO!N$5&amp;$E59),'Hoja de Trabajo para listado'!$BC$151:$CB$151,0)),0)+IFERROR(INDEX('Hoja de Trabajo para listado'!$DE$153:$DG$274,MATCH($A59,'Hoja de Trabajo para listado'!$DE$153:$DE$1048576,0),MATCH((CUADRO!N$5&amp;$E59),'Hoja de Trabajo para listado'!$DE$151:$DG$151,0)),0)+IFERROR(INDEX('Hoja de Trabajo para listado'!$CD$155:$DC$1048576,MATCH($A59,'Hoja de Trabajo para listado'!$CD$155:$CD$1048576,0),MATCH((CUADRO!N$5&amp;$E59),'Hoja de Trabajo para listado'!$CD$151:$DC$151,0)),0)</f>
        <v>14429838.600000001</v>
      </c>
      <c r="O59" s="257">
        <f ca="1">+IFERROR(INDEX('Hoja de Trabajo para listado'!$A$155:$Z$1048576,MATCH($A59,'Hoja de Trabajo para listado'!$A$155:$A$1048576,0),MATCH((CUADRO!O$5&amp;$E59),'Hoja de Trabajo para listado'!$A$151:$Z$151,0)),0)+IFERROR(INDEX('Hoja de Trabajo para listado'!$AB$155:$BA$1048576,MATCH($A59,'Hoja de Trabajo para listado'!$AB$155:$AB$1048576,0),MATCH((CUADRO!O$5&amp;$E59),'Hoja de Trabajo para listado'!$AB$151:$BA$151,0)),0)+IFERROR(INDEX('Hoja de Trabajo para listado'!$BC$155:$CB$1048576,MATCH($A59,'Hoja de Trabajo para listado'!$BC$155:$BC$1048576,0),MATCH((CUADRO!O$5&amp;$E59),'Hoja de Trabajo para listado'!$BC$151:$CB$151,0)),0)+IFERROR(INDEX('Hoja de Trabajo para listado'!$DE$153:$DG$274,MATCH($A59,'Hoja de Trabajo para listado'!$DE$153:$DE$1048576,0),MATCH((CUADRO!O$5&amp;$E59),'Hoja de Trabajo para listado'!$DE$151:$DG$151,0)),0)+IFERROR(INDEX('Hoja de Trabajo para listado'!$CD$155:$DC$1048576,MATCH($A59,'Hoja de Trabajo para listado'!$CD$155:$CD$1048576,0),MATCH((CUADRO!O$5&amp;$E59),'Hoja de Trabajo para listado'!$CD$151:$DC$151,0)),0)</f>
        <v>0</v>
      </c>
      <c r="P59" s="257">
        <f ca="1">+IFERROR(INDEX('Hoja de Trabajo para listado'!$A$155:$Z$1048576,MATCH($A59,'Hoja de Trabajo para listado'!$A$155:$A$1048576,0),MATCH((CUADRO!P$5&amp;$E59),'Hoja de Trabajo para listado'!$A$151:$Z$151,0)),0)+IFERROR(INDEX('Hoja de Trabajo para listado'!$AB$155:$BA$1048576,MATCH($A59,'Hoja de Trabajo para listado'!$AB$155:$AB$1048576,0),MATCH((CUADRO!P$5&amp;$E59),'Hoja de Trabajo para listado'!$AB$151:$BA$151,0)),0)+IFERROR(INDEX('Hoja de Trabajo para listado'!$BC$155:$CB$1048576,MATCH($A59,'Hoja de Trabajo para listado'!$BC$155:$BC$1048576,0),MATCH((CUADRO!P$5&amp;$E59),'Hoja de Trabajo para listado'!$BC$151:$CB$151,0)),0)+IFERROR(INDEX('Hoja de Trabajo para listado'!$DE$153:$DG$274,MATCH($A59,'Hoja de Trabajo para listado'!$DE$153:$DE$1048576,0),MATCH((CUADRO!P$5&amp;$E59),'Hoja de Trabajo para listado'!$DE$151:$DG$151,0)),0)+IFERROR(INDEX('Hoja de Trabajo para listado'!$CD$155:$DC$1048576,MATCH($A59,'Hoja de Trabajo para listado'!$CD$155:$CD$1048576,0),MATCH((CUADRO!P$5&amp;$E59),'Hoja de Trabajo para listado'!$CD$151:$DC$151,0)),0)</f>
        <v>0</v>
      </c>
      <c r="Q59" s="257">
        <f ca="1">+IFERROR(INDEX('Hoja de Trabajo para listado'!$A$155:$Z$1048576,MATCH($A59,'Hoja de Trabajo para listado'!$A$155:$A$1048576,0),MATCH((CUADRO!Q$5&amp;$E59),'Hoja de Trabajo para listado'!$A$151:$Z$151,0)),0)+IFERROR(INDEX('Hoja de Trabajo para listado'!$AB$155:$BA$1048576,MATCH($A59,'Hoja de Trabajo para listado'!$AB$155:$AB$1048576,0),MATCH((CUADRO!Q$5&amp;$E59),'Hoja de Trabajo para listado'!$AB$151:$BA$151,0)),0)+IFERROR(INDEX('Hoja de Trabajo para listado'!$BC$155:$CB$1048576,MATCH($A59,'Hoja de Trabajo para listado'!$BC$155:$BC$1048576,0),MATCH((CUADRO!Q$5&amp;$E59),'Hoja de Trabajo para listado'!$BC$151:$CB$151,0)),0)+IFERROR(INDEX('Hoja de Trabajo para listado'!$DE$153:$DG$274,MATCH($A59,'Hoja de Trabajo para listado'!$DE$153:$DE$1048576,0),MATCH((CUADRO!Q$5&amp;$E59),'Hoja de Trabajo para listado'!$DE$151:$DG$151,0)),0)+IFERROR(INDEX('Hoja de Trabajo para listado'!$CD$155:$DC$1048576,MATCH($A59,'Hoja de Trabajo para listado'!$CD$155:$CD$1048576,0),MATCH((CUADRO!Q$5&amp;$E59),'Hoja de Trabajo para listado'!$CD$151:$DC$151,0)),0)</f>
        <v>0</v>
      </c>
      <c r="R59" s="257">
        <f t="shared" ca="1" si="2"/>
        <v>14429838.600000001</v>
      </c>
      <c r="S59" s="277">
        <f ca="1">+R58+R59</f>
        <v>14429888.600000001</v>
      </c>
      <c r="T59" s="257">
        <f ca="1">+S59</f>
        <v>14429888.600000001</v>
      </c>
      <c r="U59" s="256">
        <f t="shared" si="3"/>
        <v>2</v>
      </c>
      <c r="V59" s="362" t="str">
        <f>+VLOOKUP(A59,bd_lista!$A$3:$E$590,5,FALSE)</f>
        <v>Empresas Nacionales</v>
      </c>
      <c r="W59" s="362"/>
      <c r="X59" s="254">
        <f>+VLOOKUP(A59,[2]Sheet1!$A$13:$D$744,4,FALSE)</f>
        <v>76</v>
      </c>
      <c r="Y59" s="254" t="str">
        <f>+VLOOKUP(X59,bd_lista!$A$3:$C$590,3,FALSE)</f>
        <v>Ministerio de Minería y Metalurgia</v>
      </c>
      <c r="Z59" s="314"/>
      <c r="AA59" s="350"/>
    </row>
    <row r="60" spans="1:27" ht="15" customHeight="1">
      <c r="A60" s="32">
        <v>599</v>
      </c>
      <c r="B60" s="306">
        <f>+A60</f>
        <v>599</v>
      </c>
      <c r="C60" s="259" t="str">
        <f>+VLOOKUP(A60,bd_lista!$A$3:$C$590,3,FALSE)</f>
        <v>Empresa Boliviana de Alimentos y Derivados</v>
      </c>
      <c r="D60" s="361" t="str">
        <f>+C60</f>
        <v>Empresa Boliviana de Alimentos y Derivados</v>
      </c>
      <c r="E60" s="259" t="s">
        <v>1313</v>
      </c>
      <c r="F60" s="255">
        <f ca="1">+IFERROR(INDEX('Hoja de Trabajo para listado'!$A$155:$Z$1048576,MATCH($A60,'Hoja de Trabajo para listado'!$A$155:$A$1048576,0),MATCH((CUADRO!F$5&amp;$E60),'Hoja de Trabajo para listado'!$A$151:$Z$151,0)),0)+IFERROR(INDEX('Hoja de Trabajo para listado'!$AB$155:$BA$1048576,MATCH($A60,'Hoja de Trabajo para listado'!$AB$155:$AB$1048576,0),MATCH((CUADRO!F$5&amp;$E60),'Hoja de Trabajo para listado'!$AB$151:$BA$151,0)),0)+IFERROR(INDEX('Hoja de Trabajo para listado'!$BC$155:$CB$1048576,MATCH($A60,'Hoja de Trabajo para listado'!$BC$155:$BC$1048576,0),MATCH((CUADRO!F$5&amp;$E60),'Hoja de Trabajo para listado'!$BC$151:$CB$151,0)),0)+IFERROR(INDEX('Hoja de Trabajo para listado'!$DE$153:$DG$274,MATCH($A60,'Hoja de Trabajo para listado'!$DE$153:$DE$1048576,0),MATCH((CUADRO!F$5&amp;$E60),'Hoja de Trabajo para listado'!$DE$151:$DG$151,0)),0)+IFERROR(INDEX('Hoja de Trabajo para listado'!$CD$155:$DC$1048576,MATCH($A60,'Hoja de Trabajo para listado'!$CD$155:$CD$1048576,0),MATCH((CUADRO!F$5&amp;$E60),'Hoja de Trabajo para listado'!$CD$151:$DC$151,0)),0)</f>
        <v>0</v>
      </c>
      <c r="G60" s="255">
        <f ca="1">+IFERROR(INDEX('Hoja de Trabajo para listado'!$A$155:$Z$1048576,MATCH($A60,'Hoja de Trabajo para listado'!$A$155:$A$1048576,0),MATCH((CUADRO!G$5&amp;$E60),'Hoja de Trabajo para listado'!$A$151:$Z$151,0)),0)+IFERROR(INDEX('Hoja de Trabajo para listado'!$AB$155:$BA$1048576,MATCH($A60,'Hoja de Trabajo para listado'!$AB$155:$AB$1048576,0),MATCH((CUADRO!G$5&amp;$E60),'Hoja de Trabajo para listado'!$AB$151:$BA$151,0)),0)+IFERROR(INDEX('Hoja de Trabajo para listado'!$BC$155:$CB$1048576,MATCH($A60,'Hoja de Trabajo para listado'!$BC$155:$BC$1048576,0),MATCH((CUADRO!G$5&amp;$E60),'Hoja de Trabajo para listado'!$BC$151:$CB$151,0)),0)+IFERROR(INDEX('Hoja de Trabajo para listado'!$DE$153:$DG$274,MATCH($A60,'Hoja de Trabajo para listado'!$DE$153:$DE$1048576,0),MATCH((CUADRO!G$5&amp;$E60),'Hoja de Trabajo para listado'!$DE$151:$DG$151,0)),0)+IFERROR(INDEX('Hoja de Trabajo para listado'!$CD$155:$DC$1048576,MATCH($A60,'Hoja de Trabajo para listado'!$CD$155:$CD$1048576,0),MATCH((CUADRO!G$5&amp;$E60),'Hoja de Trabajo para listado'!$CD$151:$DC$151,0)),0)</f>
        <v>0</v>
      </c>
      <c r="H60" s="255">
        <f ca="1">+IFERROR(INDEX('Hoja de Trabajo para listado'!$A$155:$Z$1048576,MATCH($A60,'Hoja de Trabajo para listado'!$A$155:$A$1048576,0),MATCH((CUADRO!H$5&amp;$E60),'Hoja de Trabajo para listado'!$A$151:$Z$151,0)),0)+IFERROR(INDEX('Hoja de Trabajo para listado'!$AB$155:$BA$1048576,MATCH($A60,'Hoja de Trabajo para listado'!$AB$155:$AB$1048576,0),MATCH((CUADRO!H$5&amp;$E60),'Hoja de Trabajo para listado'!$AB$151:$BA$151,0)),0)+IFERROR(INDEX('Hoja de Trabajo para listado'!$BC$155:$CB$1048576,MATCH($A60,'Hoja de Trabajo para listado'!$BC$155:$BC$1048576,0),MATCH((CUADRO!H$5&amp;$E60),'Hoja de Trabajo para listado'!$BC$151:$CB$151,0)),0)+IFERROR(INDEX('Hoja de Trabajo para listado'!$DE$153:$DG$274,MATCH($A60,'Hoja de Trabajo para listado'!$DE$153:$DE$1048576,0),MATCH((CUADRO!H$5&amp;$E60),'Hoja de Trabajo para listado'!$DE$151:$DG$151,0)),0)+IFERROR(INDEX('Hoja de Trabajo para listado'!$CD$155:$DC$1048576,MATCH($A60,'Hoja de Trabajo para listado'!$CD$155:$CD$1048576,0),MATCH((CUADRO!H$5&amp;$E60),'Hoja de Trabajo para listado'!$CD$151:$DC$151,0)),0)</f>
        <v>0</v>
      </c>
      <c r="I60" s="255">
        <f ca="1">+IFERROR(INDEX('Hoja de Trabajo para listado'!$A$155:$Z$1048576,MATCH($A60,'Hoja de Trabajo para listado'!$A$155:$A$1048576,0),MATCH((CUADRO!I$5&amp;$E60),'Hoja de Trabajo para listado'!$A$151:$Z$151,0)),0)+IFERROR(INDEX('Hoja de Trabajo para listado'!$AB$155:$BA$1048576,MATCH($A60,'Hoja de Trabajo para listado'!$AB$155:$AB$1048576,0),MATCH((CUADRO!I$5&amp;$E60),'Hoja de Trabajo para listado'!$AB$151:$BA$151,0)),0)+IFERROR(INDEX('Hoja de Trabajo para listado'!$BC$155:$CB$1048576,MATCH($A60,'Hoja de Trabajo para listado'!$BC$155:$BC$1048576,0),MATCH((CUADRO!I$5&amp;$E60),'Hoja de Trabajo para listado'!$BC$151:$CB$151,0)),0)+IFERROR(INDEX('Hoja de Trabajo para listado'!$DE$153:$DG$274,MATCH($A60,'Hoja de Trabajo para listado'!$DE$153:$DE$1048576,0),MATCH((CUADRO!I$5&amp;$E60),'Hoja de Trabajo para listado'!$DE$151:$DG$151,0)),0)+IFERROR(INDEX('Hoja de Trabajo para listado'!$CD$155:$DC$1048576,MATCH($A60,'Hoja de Trabajo para listado'!$CD$155:$CD$1048576,0),MATCH((CUADRO!I$5&amp;$E60),'Hoja de Trabajo para listado'!$CD$151:$DC$151,0)),0)</f>
        <v>0</v>
      </c>
      <c r="J60" s="255">
        <f ca="1">+IFERROR(INDEX('Hoja de Trabajo para listado'!$A$155:$Z$1048576,MATCH($A60,'Hoja de Trabajo para listado'!$A$155:$A$1048576,0),MATCH((CUADRO!J$5&amp;$E60),'Hoja de Trabajo para listado'!$A$151:$Z$151,0)),0)+IFERROR(INDEX('Hoja de Trabajo para listado'!$AB$155:$BA$1048576,MATCH($A60,'Hoja de Trabajo para listado'!$AB$155:$AB$1048576,0),MATCH((CUADRO!J$5&amp;$E60),'Hoja de Trabajo para listado'!$AB$151:$BA$151,0)),0)+IFERROR(INDEX('Hoja de Trabajo para listado'!$BC$155:$CB$1048576,MATCH($A60,'Hoja de Trabajo para listado'!$BC$155:$BC$1048576,0),MATCH((CUADRO!J$5&amp;$E60),'Hoja de Trabajo para listado'!$BC$151:$CB$151,0)),0)+IFERROR(INDEX('Hoja de Trabajo para listado'!$DE$153:$DG$274,MATCH($A60,'Hoja de Trabajo para listado'!$DE$153:$DE$1048576,0),MATCH((CUADRO!J$5&amp;$E60),'Hoja de Trabajo para listado'!$DE$151:$DG$151,0)),0)+IFERROR(INDEX('Hoja de Trabajo para listado'!$CD$155:$DC$1048576,MATCH($A60,'Hoja de Trabajo para listado'!$CD$155:$CD$1048576,0),MATCH((CUADRO!J$5&amp;$E60),'Hoja de Trabajo para listado'!$CD$151:$DC$151,0)),0)</f>
        <v>0</v>
      </c>
      <c r="K60" s="255">
        <f ca="1">+IFERROR(INDEX('Hoja de Trabajo para listado'!$A$155:$Z$1048576,MATCH($A60,'Hoja de Trabajo para listado'!$A$155:$A$1048576,0),MATCH((CUADRO!K$5&amp;$E60),'Hoja de Trabajo para listado'!$A$151:$Z$151,0)),0)+IFERROR(INDEX('Hoja de Trabajo para listado'!$AB$155:$BA$1048576,MATCH($A60,'Hoja de Trabajo para listado'!$AB$155:$AB$1048576,0),MATCH((CUADRO!K$5&amp;$E60),'Hoja de Trabajo para listado'!$AB$151:$BA$151,0)),0)+IFERROR(INDEX('Hoja de Trabajo para listado'!$BC$155:$CB$1048576,MATCH($A60,'Hoja de Trabajo para listado'!$BC$155:$BC$1048576,0),MATCH((CUADRO!K$5&amp;$E60),'Hoja de Trabajo para listado'!$BC$151:$CB$151,0)),0)+IFERROR(INDEX('Hoja de Trabajo para listado'!$DE$153:$DG$274,MATCH($A60,'Hoja de Trabajo para listado'!$DE$153:$DE$1048576,0),MATCH((CUADRO!K$5&amp;$E60),'Hoja de Trabajo para listado'!$DE$151:$DG$151,0)),0)+IFERROR(INDEX('Hoja de Trabajo para listado'!$CD$155:$DC$1048576,MATCH($A60,'Hoja de Trabajo para listado'!$CD$155:$CD$1048576,0),MATCH((CUADRO!K$5&amp;$E60),'Hoja de Trabajo para listado'!$CD$151:$DC$151,0)),0)</f>
        <v>0</v>
      </c>
      <c r="L60" s="255">
        <f ca="1">+IFERROR(INDEX('Hoja de Trabajo para listado'!$A$155:$Z$1048576,MATCH($A60,'Hoja de Trabajo para listado'!$A$155:$A$1048576,0),MATCH((CUADRO!L$5&amp;$E60),'Hoja de Trabajo para listado'!$A$151:$Z$151,0)),0)+IFERROR(INDEX('Hoja de Trabajo para listado'!$AB$155:$BA$1048576,MATCH($A60,'Hoja de Trabajo para listado'!$AB$155:$AB$1048576,0),MATCH((CUADRO!L$5&amp;$E60),'Hoja de Trabajo para listado'!$AB$151:$BA$151,0)),0)+IFERROR(INDEX('Hoja de Trabajo para listado'!$BC$155:$CB$1048576,MATCH($A60,'Hoja de Trabajo para listado'!$BC$155:$BC$1048576,0),MATCH((CUADRO!L$5&amp;$E60),'Hoja de Trabajo para listado'!$BC$151:$CB$151,0)),0)+IFERROR(INDEX('Hoja de Trabajo para listado'!$DE$153:$DG$274,MATCH($A60,'Hoja de Trabajo para listado'!$DE$153:$DE$1048576,0),MATCH((CUADRO!L$5&amp;$E60),'Hoja de Trabajo para listado'!$DE$151:$DG$151,0)),0)+IFERROR(INDEX('Hoja de Trabajo para listado'!$CD$155:$DC$1048576,MATCH($A60,'Hoja de Trabajo para listado'!$CD$155:$CD$1048576,0),MATCH((CUADRO!L$5&amp;$E60),'Hoja de Trabajo para listado'!$CD$151:$DC$151,0)),0)</f>
        <v>0</v>
      </c>
      <c r="M60" s="255">
        <f ca="1">+IFERROR(INDEX('Hoja de Trabajo para listado'!$A$155:$Z$1048576,MATCH($A60,'Hoja de Trabajo para listado'!$A$155:$A$1048576,0),MATCH((CUADRO!M$5&amp;$E60),'Hoja de Trabajo para listado'!$A$151:$Z$151,0)),0)+IFERROR(INDEX('Hoja de Trabajo para listado'!$AB$155:$BA$1048576,MATCH($A60,'Hoja de Trabajo para listado'!$AB$155:$AB$1048576,0),MATCH((CUADRO!M$5&amp;$E60),'Hoja de Trabajo para listado'!$AB$151:$BA$151,0)),0)+IFERROR(INDEX('Hoja de Trabajo para listado'!$BC$155:$CB$1048576,MATCH($A60,'Hoja de Trabajo para listado'!$BC$155:$BC$1048576,0),MATCH((CUADRO!M$5&amp;$E60),'Hoja de Trabajo para listado'!$BC$151:$CB$151,0)),0)+IFERROR(INDEX('Hoja de Trabajo para listado'!$DE$153:$DG$274,MATCH($A60,'Hoja de Trabajo para listado'!$DE$153:$DE$1048576,0),MATCH((CUADRO!M$5&amp;$E60),'Hoja de Trabajo para listado'!$DE$151:$DG$151,0)),0)+IFERROR(INDEX('Hoja de Trabajo para listado'!$CD$155:$DC$1048576,MATCH($A60,'Hoja de Trabajo para listado'!$CD$155:$CD$1048576,0),MATCH((CUADRO!M$5&amp;$E60),'Hoja de Trabajo para listado'!$CD$151:$DC$151,0)),0)</f>
        <v>0</v>
      </c>
      <c r="N60" s="255">
        <f ca="1">+IFERROR(INDEX('Hoja de Trabajo para listado'!$A$155:$Z$1048576,MATCH($A60,'Hoja de Trabajo para listado'!$A$155:$A$1048576,0),MATCH((CUADRO!N$5&amp;$E60),'Hoja de Trabajo para listado'!$A$151:$Z$151,0)),0)+IFERROR(INDEX('Hoja de Trabajo para listado'!$AB$155:$BA$1048576,MATCH($A60,'Hoja de Trabajo para listado'!$AB$155:$AB$1048576,0),MATCH((CUADRO!N$5&amp;$E60),'Hoja de Trabajo para listado'!$AB$151:$BA$151,0)),0)+IFERROR(INDEX('Hoja de Trabajo para listado'!$BC$155:$CB$1048576,MATCH($A60,'Hoja de Trabajo para listado'!$BC$155:$BC$1048576,0),MATCH((CUADRO!N$5&amp;$E60),'Hoja de Trabajo para listado'!$BC$151:$CB$151,0)),0)+IFERROR(INDEX('Hoja de Trabajo para listado'!$DE$153:$DG$274,MATCH($A60,'Hoja de Trabajo para listado'!$DE$153:$DE$1048576,0),MATCH((CUADRO!N$5&amp;$E60),'Hoja de Trabajo para listado'!$DE$151:$DG$151,0)),0)+IFERROR(INDEX('Hoja de Trabajo para listado'!$CD$155:$DC$1048576,MATCH($A60,'Hoja de Trabajo para listado'!$CD$155:$CD$1048576,0),MATCH((CUADRO!N$5&amp;$E60),'Hoja de Trabajo para listado'!$CD$151:$DC$151,0)),0)</f>
        <v>0</v>
      </c>
      <c r="O60" s="255">
        <f ca="1">+IFERROR(INDEX('Hoja de Trabajo para listado'!$A$155:$Z$1048576,MATCH($A60,'Hoja de Trabajo para listado'!$A$155:$A$1048576,0),MATCH((CUADRO!O$5&amp;$E60),'Hoja de Trabajo para listado'!$A$151:$Z$151,0)),0)+IFERROR(INDEX('Hoja de Trabajo para listado'!$AB$155:$BA$1048576,MATCH($A60,'Hoja de Trabajo para listado'!$AB$155:$AB$1048576,0),MATCH((CUADRO!O$5&amp;$E60),'Hoja de Trabajo para listado'!$AB$151:$BA$151,0)),0)+IFERROR(INDEX('Hoja de Trabajo para listado'!$BC$155:$CB$1048576,MATCH($A60,'Hoja de Trabajo para listado'!$BC$155:$BC$1048576,0),MATCH((CUADRO!O$5&amp;$E60),'Hoja de Trabajo para listado'!$BC$151:$CB$151,0)),0)+IFERROR(INDEX('Hoja de Trabajo para listado'!$DE$153:$DG$274,MATCH($A60,'Hoja de Trabajo para listado'!$DE$153:$DE$1048576,0),MATCH((CUADRO!O$5&amp;$E60),'Hoja de Trabajo para listado'!$DE$151:$DG$151,0)),0)+IFERROR(INDEX('Hoja de Trabajo para listado'!$CD$155:$DC$1048576,MATCH($A60,'Hoja de Trabajo para listado'!$CD$155:$CD$1048576,0),MATCH((CUADRO!O$5&amp;$E60),'Hoja de Trabajo para listado'!$CD$151:$DC$151,0)),0)</f>
        <v>0</v>
      </c>
      <c r="P60" s="255">
        <f ca="1">+IFERROR(INDEX('Hoja de Trabajo para listado'!$A$155:$Z$1048576,MATCH($A60,'Hoja de Trabajo para listado'!$A$155:$A$1048576,0),MATCH((CUADRO!P$5&amp;$E60),'Hoja de Trabajo para listado'!$A$151:$Z$151,0)),0)+IFERROR(INDEX('Hoja de Trabajo para listado'!$AB$155:$BA$1048576,MATCH($A60,'Hoja de Trabajo para listado'!$AB$155:$AB$1048576,0),MATCH((CUADRO!P$5&amp;$E60),'Hoja de Trabajo para listado'!$AB$151:$BA$151,0)),0)+IFERROR(INDEX('Hoja de Trabajo para listado'!$BC$155:$CB$1048576,MATCH($A60,'Hoja de Trabajo para listado'!$BC$155:$BC$1048576,0),MATCH((CUADRO!P$5&amp;$E60),'Hoja de Trabajo para listado'!$BC$151:$CB$151,0)),0)+IFERROR(INDEX('Hoja de Trabajo para listado'!$DE$153:$DG$274,MATCH($A60,'Hoja de Trabajo para listado'!$DE$153:$DE$1048576,0),MATCH((CUADRO!P$5&amp;$E60),'Hoja de Trabajo para listado'!$DE$151:$DG$151,0)),0)+IFERROR(INDEX('Hoja de Trabajo para listado'!$CD$155:$DC$1048576,MATCH($A60,'Hoja de Trabajo para listado'!$CD$155:$CD$1048576,0),MATCH((CUADRO!P$5&amp;$E60),'Hoja de Trabajo para listado'!$CD$151:$DC$151,0)),0)</f>
        <v>0</v>
      </c>
      <c r="Q60" s="255">
        <f ca="1">+IFERROR(INDEX('Hoja de Trabajo para listado'!$A$155:$Z$1048576,MATCH($A60,'Hoja de Trabajo para listado'!$A$155:$A$1048576,0),MATCH((CUADRO!Q$5&amp;$E60),'Hoja de Trabajo para listado'!$A$151:$Z$151,0)),0)+IFERROR(INDEX('Hoja de Trabajo para listado'!$AB$155:$BA$1048576,MATCH($A60,'Hoja de Trabajo para listado'!$AB$155:$AB$1048576,0),MATCH((CUADRO!Q$5&amp;$E60),'Hoja de Trabajo para listado'!$AB$151:$BA$151,0)),0)+IFERROR(INDEX('Hoja de Trabajo para listado'!$BC$155:$CB$1048576,MATCH($A60,'Hoja de Trabajo para listado'!$BC$155:$BC$1048576,0),MATCH((CUADRO!Q$5&amp;$E60),'Hoja de Trabajo para listado'!$BC$151:$CB$151,0)),0)+IFERROR(INDEX('Hoja de Trabajo para listado'!$DE$153:$DG$274,MATCH($A60,'Hoja de Trabajo para listado'!$DE$153:$DE$1048576,0),MATCH((CUADRO!Q$5&amp;$E60),'Hoja de Trabajo para listado'!$DE$151:$DG$151,0)),0)+IFERROR(INDEX('Hoja de Trabajo para listado'!$CD$155:$DC$1048576,MATCH($A60,'Hoja de Trabajo para listado'!$CD$155:$CD$1048576,0),MATCH((CUADRO!Q$5&amp;$E60),'Hoja de Trabajo para listado'!$CD$151:$DC$151,0)),0)</f>
        <v>0</v>
      </c>
      <c r="R60" s="255">
        <f t="shared" ca="1" si="2"/>
        <v>0</v>
      </c>
      <c r="S60" s="278"/>
      <c r="T60" s="255">
        <f ca="1">+T61</f>
        <v>9714041.2600000016</v>
      </c>
      <c r="U60" s="254">
        <f t="shared" si="3"/>
        <v>1</v>
      </c>
      <c r="V60" s="362" t="str">
        <f>+VLOOKUP(A60,bd_lista!$A$3:$E$590,5,FALSE)</f>
        <v>Empresas Nacionales</v>
      </c>
      <c r="W60" s="361" t="str">
        <f>+V60</f>
        <v>Empresas Nacionales</v>
      </c>
      <c r="X60" s="254">
        <f>+VLOOKUP(A60,[2]Sheet1!$A$13:$D$744,4,FALSE)</f>
        <v>41</v>
      </c>
      <c r="Y60" s="254" t="str">
        <f>+VLOOKUP(X60,bd_lista!$A$3:$C$590,3,FALSE)</f>
        <v>Ministerio de Desarrollo Productivo y Economía Plural</v>
      </c>
      <c r="Z60" s="316">
        <f>+X60</f>
        <v>41</v>
      </c>
      <c r="AA60" s="348" t="str">
        <f>+Y60</f>
        <v>Ministerio de Desarrollo Productivo y Economía Plural</v>
      </c>
    </row>
    <row r="61" spans="1:27" ht="15" customHeight="1">
      <c r="A61" s="32">
        <v>599</v>
      </c>
      <c r="B61" s="307"/>
      <c r="C61" s="362" t="str">
        <f>+VLOOKUP(A61,bd_lista!$A$3:$C$590,3,FALSE)</f>
        <v>Empresa Boliviana de Alimentos y Derivados</v>
      </c>
      <c r="D61" s="362"/>
      <c r="E61" s="362" t="s">
        <v>1314</v>
      </c>
      <c r="F61" s="257">
        <f ca="1">+IFERROR(INDEX('Hoja de Trabajo para listado'!$A$155:$Z$1048576,MATCH($A61,'Hoja de Trabajo para listado'!$A$155:$A$1048576,0),MATCH((CUADRO!F$5&amp;$E61),'Hoja de Trabajo para listado'!$A$151:$Z$151,0)),0)+IFERROR(INDEX('Hoja de Trabajo para listado'!$AB$155:$BA$1048576,MATCH($A61,'Hoja de Trabajo para listado'!$AB$155:$AB$1048576,0),MATCH((CUADRO!F$5&amp;$E61),'Hoja de Trabajo para listado'!$AB$151:$BA$151,0)),0)+IFERROR(INDEX('Hoja de Trabajo para listado'!$BC$155:$CB$1048576,MATCH($A61,'Hoja de Trabajo para listado'!$BC$155:$BC$1048576,0),MATCH((CUADRO!F$5&amp;$E61),'Hoja de Trabajo para listado'!$BC$151:$CB$151,0)),0)+IFERROR(INDEX('Hoja de Trabajo para listado'!$DE$153:$DG$274,MATCH($A61,'Hoja de Trabajo para listado'!$DE$153:$DE$1048576,0),MATCH((CUADRO!F$5&amp;$E61),'Hoja de Trabajo para listado'!$DE$151:$DG$151,0)),0)+IFERROR(INDEX('Hoja de Trabajo para listado'!$CD$155:$DC$1048576,MATCH($A61,'Hoja de Trabajo para listado'!$CD$155:$CD$1048576,0),MATCH((CUADRO!F$5&amp;$E61),'Hoja de Trabajo para listado'!$CD$151:$DC$151,0)),0)</f>
        <v>0</v>
      </c>
      <c r="G61" s="257">
        <f ca="1">+IFERROR(INDEX('Hoja de Trabajo para listado'!$A$155:$Z$1048576,MATCH($A61,'Hoja de Trabajo para listado'!$A$155:$A$1048576,0),MATCH((CUADRO!G$5&amp;$E61),'Hoja de Trabajo para listado'!$A$151:$Z$151,0)),0)+IFERROR(INDEX('Hoja de Trabajo para listado'!$AB$155:$BA$1048576,MATCH($A61,'Hoja de Trabajo para listado'!$AB$155:$AB$1048576,0),MATCH((CUADRO!G$5&amp;$E61),'Hoja de Trabajo para listado'!$AB$151:$BA$151,0)),0)+IFERROR(INDEX('Hoja de Trabajo para listado'!$BC$155:$CB$1048576,MATCH($A61,'Hoja de Trabajo para listado'!$BC$155:$BC$1048576,0),MATCH((CUADRO!G$5&amp;$E61),'Hoja de Trabajo para listado'!$BC$151:$CB$151,0)),0)+IFERROR(INDEX('Hoja de Trabajo para listado'!$DE$153:$DG$274,MATCH($A61,'Hoja de Trabajo para listado'!$DE$153:$DE$1048576,0),MATCH((CUADRO!G$5&amp;$E61),'Hoja de Trabajo para listado'!$DE$151:$DG$151,0)),0)+IFERROR(INDEX('Hoja de Trabajo para listado'!$CD$155:$DC$1048576,MATCH($A61,'Hoja de Trabajo para listado'!$CD$155:$CD$1048576,0),MATCH((CUADRO!G$5&amp;$E61),'Hoja de Trabajo para listado'!$CD$151:$DC$151,0)),0)</f>
        <v>0</v>
      </c>
      <c r="H61" s="257">
        <f ca="1">+IFERROR(INDEX('Hoja de Trabajo para listado'!$A$155:$Z$1048576,MATCH($A61,'Hoja de Trabajo para listado'!$A$155:$A$1048576,0),MATCH((CUADRO!H$5&amp;$E61),'Hoja de Trabajo para listado'!$A$151:$Z$151,0)),0)+IFERROR(INDEX('Hoja de Trabajo para listado'!$AB$155:$BA$1048576,MATCH($A61,'Hoja de Trabajo para listado'!$AB$155:$AB$1048576,0),MATCH((CUADRO!H$5&amp;$E61),'Hoja de Trabajo para listado'!$AB$151:$BA$151,0)),0)+IFERROR(INDEX('Hoja de Trabajo para listado'!$BC$155:$CB$1048576,MATCH($A61,'Hoja de Trabajo para listado'!$BC$155:$BC$1048576,0),MATCH((CUADRO!H$5&amp;$E61),'Hoja de Trabajo para listado'!$BC$151:$CB$151,0)),0)+IFERROR(INDEX('Hoja de Trabajo para listado'!$DE$153:$DG$274,MATCH($A61,'Hoja de Trabajo para listado'!$DE$153:$DE$1048576,0),MATCH((CUADRO!H$5&amp;$E61),'Hoja de Trabajo para listado'!$DE$151:$DG$151,0)),0)+IFERROR(INDEX('Hoja de Trabajo para listado'!$CD$155:$DC$1048576,MATCH($A61,'Hoja de Trabajo para listado'!$CD$155:$CD$1048576,0),MATCH((CUADRO!H$5&amp;$E61),'Hoja de Trabajo para listado'!$CD$151:$DC$151,0)),0)</f>
        <v>0</v>
      </c>
      <c r="I61" s="257">
        <f ca="1">+IFERROR(INDEX('Hoja de Trabajo para listado'!$A$155:$Z$1048576,MATCH($A61,'Hoja de Trabajo para listado'!$A$155:$A$1048576,0),MATCH((CUADRO!I$5&amp;$E61),'Hoja de Trabajo para listado'!$A$151:$Z$151,0)),0)+IFERROR(INDEX('Hoja de Trabajo para listado'!$AB$155:$BA$1048576,MATCH($A61,'Hoja de Trabajo para listado'!$AB$155:$AB$1048576,0),MATCH((CUADRO!I$5&amp;$E61),'Hoja de Trabajo para listado'!$AB$151:$BA$151,0)),0)+IFERROR(INDEX('Hoja de Trabajo para listado'!$BC$155:$CB$1048576,MATCH($A61,'Hoja de Trabajo para listado'!$BC$155:$BC$1048576,0),MATCH((CUADRO!I$5&amp;$E61),'Hoja de Trabajo para listado'!$BC$151:$CB$151,0)),0)+IFERROR(INDEX('Hoja de Trabajo para listado'!$DE$153:$DG$274,MATCH($A61,'Hoja de Trabajo para listado'!$DE$153:$DE$1048576,0),MATCH((CUADRO!I$5&amp;$E61),'Hoja de Trabajo para listado'!$DE$151:$DG$151,0)),0)+IFERROR(INDEX('Hoja de Trabajo para listado'!$CD$155:$DC$1048576,MATCH($A61,'Hoja de Trabajo para listado'!$CD$155:$CD$1048576,0),MATCH((CUADRO!I$5&amp;$E61),'Hoja de Trabajo para listado'!$CD$151:$DC$151,0)),0)</f>
        <v>0</v>
      </c>
      <c r="J61" s="257">
        <f ca="1">+IFERROR(INDEX('Hoja de Trabajo para listado'!$A$155:$Z$1048576,MATCH($A61,'Hoja de Trabajo para listado'!$A$155:$A$1048576,0),MATCH((CUADRO!J$5&amp;$E61),'Hoja de Trabajo para listado'!$A$151:$Z$151,0)),0)+IFERROR(INDEX('Hoja de Trabajo para listado'!$AB$155:$BA$1048576,MATCH($A61,'Hoja de Trabajo para listado'!$AB$155:$AB$1048576,0),MATCH((CUADRO!J$5&amp;$E61),'Hoja de Trabajo para listado'!$AB$151:$BA$151,0)),0)+IFERROR(INDEX('Hoja de Trabajo para listado'!$BC$155:$CB$1048576,MATCH($A61,'Hoja de Trabajo para listado'!$BC$155:$BC$1048576,0),MATCH((CUADRO!J$5&amp;$E61),'Hoja de Trabajo para listado'!$BC$151:$CB$151,0)),0)+IFERROR(INDEX('Hoja de Trabajo para listado'!$DE$153:$DG$274,MATCH($A61,'Hoja de Trabajo para listado'!$DE$153:$DE$1048576,0),MATCH((CUADRO!J$5&amp;$E61),'Hoja de Trabajo para listado'!$DE$151:$DG$151,0)),0)+IFERROR(INDEX('Hoja de Trabajo para listado'!$CD$155:$DC$1048576,MATCH($A61,'Hoja de Trabajo para listado'!$CD$155:$CD$1048576,0),MATCH((CUADRO!J$5&amp;$E61),'Hoja de Trabajo para listado'!$CD$151:$DC$151,0)),0)</f>
        <v>0</v>
      </c>
      <c r="K61" s="257">
        <f ca="1">+IFERROR(INDEX('Hoja de Trabajo para listado'!$A$155:$Z$1048576,MATCH($A61,'Hoja de Trabajo para listado'!$A$155:$A$1048576,0),MATCH((CUADRO!K$5&amp;$E61),'Hoja de Trabajo para listado'!$A$151:$Z$151,0)),0)+IFERROR(INDEX('Hoja de Trabajo para listado'!$AB$155:$BA$1048576,MATCH($A61,'Hoja de Trabajo para listado'!$AB$155:$AB$1048576,0),MATCH((CUADRO!K$5&amp;$E61),'Hoja de Trabajo para listado'!$AB$151:$BA$151,0)),0)+IFERROR(INDEX('Hoja de Trabajo para listado'!$BC$155:$CB$1048576,MATCH($A61,'Hoja de Trabajo para listado'!$BC$155:$BC$1048576,0),MATCH((CUADRO!K$5&amp;$E61),'Hoja de Trabajo para listado'!$BC$151:$CB$151,0)),0)+IFERROR(INDEX('Hoja de Trabajo para listado'!$DE$153:$DG$274,MATCH($A61,'Hoja de Trabajo para listado'!$DE$153:$DE$1048576,0),MATCH((CUADRO!K$5&amp;$E61),'Hoja de Trabajo para listado'!$DE$151:$DG$151,0)),0)+IFERROR(INDEX('Hoja de Trabajo para listado'!$CD$155:$DC$1048576,MATCH($A61,'Hoja de Trabajo para listado'!$CD$155:$CD$1048576,0),MATCH((CUADRO!K$5&amp;$E61),'Hoja de Trabajo para listado'!$CD$151:$DC$151,0)),0)</f>
        <v>0</v>
      </c>
      <c r="L61" s="257">
        <f ca="1">+IFERROR(INDEX('Hoja de Trabajo para listado'!$A$155:$Z$1048576,MATCH($A61,'Hoja de Trabajo para listado'!$A$155:$A$1048576,0),MATCH((CUADRO!L$5&amp;$E61),'Hoja de Trabajo para listado'!$A$151:$Z$151,0)),0)+IFERROR(INDEX('Hoja de Trabajo para listado'!$AB$155:$BA$1048576,MATCH($A61,'Hoja de Trabajo para listado'!$AB$155:$AB$1048576,0),MATCH((CUADRO!L$5&amp;$E61),'Hoja de Trabajo para listado'!$AB$151:$BA$151,0)),0)+IFERROR(INDEX('Hoja de Trabajo para listado'!$BC$155:$CB$1048576,MATCH($A61,'Hoja de Trabajo para listado'!$BC$155:$BC$1048576,0),MATCH((CUADRO!L$5&amp;$E61),'Hoja de Trabajo para listado'!$BC$151:$CB$151,0)),0)+IFERROR(INDEX('Hoja de Trabajo para listado'!$DE$153:$DG$274,MATCH($A61,'Hoja de Trabajo para listado'!$DE$153:$DE$1048576,0),MATCH((CUADRO!L$5&amp;$E61),'Hoja de Trabajo para listado'!$DE$151:$DG$151,0)),0)+IFERROR(INDEX('Hoja de Trabajo para listado'!$CD$155:$DC$1048576,MATCH($A61,'Hoja de Trabajo para listado'!$CD$155:$CD$1048576,0),MATCH((CUADRO!L$5&amp;$E61),'Hoja de Trabajo para listado'!$CD$151:$DC$151,0)),0)</f>
        <v>36439.1</v>
      </c>
      <c r="M61" s="257">
        <f ca="1">+IFERROR(INDEX('Hoja de Trabajo para listado'!$A$155:$Z$1048576,MATCH($A61,'Hoja de Trabajo para listado'!$A$155:$A$1048576,0),MATCH((CUADRO!M$5&amp;$E61),'Hoja de Trabajo para listado'!$A$151:$Z$151,0)),0)+IFERROR(INDEX('Hoja de Trabajo para listado'!$AB$155:$BA$1048576,MATCH($A61,'Hoja de Trabajo para listado'!$AB$155:$AB$1048576,0),MATCH((CUADRO!M$5&amp;$E61),'Hoja de Trabajo para listado'!$AB$151:$BA$151,0)),0)+IFERROR(INDEX('Hoja de Trabajo para listado'!$BC$155:$CB$1048576,MATCH($A61,'Hoja de Trabajo para listado'!$BC$155:$BC$1048576,0),MATCH((CUADRO!M$5&amp;$E61),'Hoja de Trabajo para listado'!$BC$151:$CB$151,0)),0)+IFERROR(INDEX('Hoja de Trabajo para listado'!$DE$153:$DG$274,MATCH($A61,'Hoja de Trabajo para listado'!$DE$153:$DE$1048576,0),MATCH((CUADRO!M$5&amp;$E61),'Hoja de Trabajo para listado'!$DE$151:$DG$151,0)),0)+IFERROR(INDEX('Hoja de Trabajo para listado'!$CD$155:$DC$1048576,MATCH($A61,'Hoja de Trabajo para listado'!$CD$155:$CD$1048576,0),MATCH((CUADRO!M$5&amp;$E61),'Hoja de Trabajo para listado'!$CD$151:$DC$151,0)),0)</f>
        <v>111.5</v>
      </c>
      <c r="N61" s="257">
        <f ca="1">+IFERROR(INDEX('Hoja de Trabajo para listado'!$A$155:$Z$1048576,MATCH($A61,'Hoja de Trabajo para listado'!$A$155:$A$1048576,0),MATCH((CUADRO!N$5&amp;$E61),'Hoja de Trabajo para listado'!$A$151:$Z$151,0)),0)+IFERROR(INDEX('Hoja de Trabajo para listado'!$AB$155:$BA$1048576,MATCH($A61,'Hoja de Trabajo para listado'!$AB$155:$AB$1048576,0),MATCH((CUADRO!N$5&amp;$E61),'Hoja de Trabajo para listado'!$AB$151:$BA$151,0)),0)+IFERROR(INDEX('Hoja de Trabajo para listado'!$BC$155:$CB$1048576,MATCH($A61,'Hoja de Trabajo para listado'!$BC$155:$BC$1048576,0),MATCH((CUADRO!N$5&amp;$E61),'Hoja de Trabajo para listado'!$BC$151:$CB$151,0)),0)+IFERROR(INDEX('Hoja de Trabajo para listado'!$DE$153:$DG$274,MATCH($A61,'Hoja de Trabajo para listado'!$DE$153:$DE$1048576,0),MATCH((CUADRO!N$5&amp;$E61),'Hoja de Trabajo para listado'!$DE$151:$DG$151,0)),0)+IFERROR(INDEX('Hoja de Trabajo para listado'!$CD$155:$DC$1048576,MATCH($A61,'Hoja de Trabajo para listado'!$CD$155:$CD$1048576,0),MATCH((CUADRO!N$5&amp;$E61),'Hoja de Trabajo para listado'!$CD$151:$DC$151,0)),0)</f>
        <v>9677490.660000002</v>
      </c>
      <c r="O61" s="257">
        <f ca="1">+IFERROR(INDEX('Hoja de Trabajo para listado'!$A$155:$Z$1048576,MATCH($A61,'Hoja de Trabajo para listado'!$A$155:$A$1048576,0),MATCH((CUADRO!O$5&amp;$E61),'Hoja de Trabajo para listado'!$A$151:$Z$151,0)),0)+IFERROR(INDEX('Hoja de Trabajo para listado'!$AB$155:$BA$1048576,MATCH($A61,'Hoja de Trabajo para listado'!$AB$155:$AB$1048576,0),MATCH((CUADRO!O$5&amp;$E61),'Hoja de Trabajo para listado'!$AB$151:$BA$151,0)),0)+IFERROR(INDEX('Hoja de Trabajo para listado'!$BC$155:$CB$1048576,MATCH($A61,'Hoja de Trabajo para listado'!$BC$155:$BC$1048576,0),MATCH((CUADRO!O$5&amp;$E61),'Hoja de Trabajo para listado'!$BC$151:$CB$151,0)),0)+IFERROR(INDEX('Hoja de Trabajo para listado'!$DE$153:$DG$274,MATCH($A61,'Hoja de Trabajo para listado'!$DE$153:$DE$1048576,0),MATCH((CUADRO!O$5&amp;$E61),'Hoja de Trabajo para listado'!$DE$151:$DG$151,0)),0)+IFERROR(INDEX('Hoja de Trabajo para listado'!$CD$155:$DC$1048576,MATCH($A61,'Hoja de Trabajo para listado'!$CD$155:$CD$1048576,0),MATCH((CUADRO!O$5&amp;$E61),'Hoja de Trabajo para listado'!$CD$151:$DC$151,0)),0)</f>
        <v>0</v>
      </c>
      <c r="P61" s="257">
        <f ca="1">+IFERROR(INDEX('Hoja de Trabajo para listado'!$A$155:$Z$1048576,MATCH($A61,'Hoja de Trabajo para listado'!$A$155:$A$1048576,0),MATCH((CUADRO!P$5&amp;$E61),'Hoja de Trabajo para listado'!$A$151:$Z$151,0)),0)+IFERROR(INDEX('Hoja de Trabajo para listado'!$AB$155:$BA$1048576,MATCH($A61,'Hoja de Trabajo para listado'!$AB$155:$AB$1048576,0),MATCH((CUADRO!P$5&amp;$E61),'Hoja de Trabajo para listado'!$AB$151:$BA$151,0)),0)+IFERROR(INDEX('Hoja de Trabajo para listado'!$BC$155:$CB$1048576,MATCH($A61,'Hoja de Trabajo para listado'!$BC$155:$BC$1048576,0),MATCH((CUADRO!P$5&amp;$E61),'Hoja de Trabajo para listado'!$BC$151:$CB$151,0)),0)+IFERROR(INDEX('Hoja de Trabajo para listado'!$DE$153:$DG$274,MATCH($A61,'Hoja de Trabajo para listado'!$DE$153:$DE$1048576,0),MATCH((CUADRO!P$5&amp;$E61),'Hoja de Trabajo para listado'!$DE$151:$DG$151,0)),0)+IFERROR(INDEX('Hoja de Trabajo para listado'!$CD$155:$DC$1048576,MATCH($A61,'Hoja de Trabajo para listado'!$CD$155:$CD$1048576,0),MATCH((CUADRO!P$5&amp;$E61),'Hoja de Trabajo para listado'!$CD$151:$DC$151,0)),0)</f>
        <v>0</v>
      </c>
      <c r="Q61" s="257">
        <f ca="1">+IFERROR(INDEX('Hoja de Trabajo para listado'!$A$155:$Z$1048576,MATCH($A61,'Hoja de Trabajo para listado'!$A$155:$A$1048576,0),MATCH((CUADRO!Q$5&amp;$E61),'Hoja de Trabajo para listado'!$A$151:$Z$151,0)),0)+IFERROR(INDEX('Hoja de Trabajo para listado'!$AB$155:$BA$1048576,MATCH($A61,'Hoja de Trabajo para listado'!$AB$155:$AB$1048576,0),MATCH((CUADRO!Q$5&amp;$E61),'Hoja de Trabajo para listado'!$AB$151:$BA$151,0)),0)+IFERROR(INDEX('Hoja de Trabajo para listado'!$BC$155:$CB$1048576,MATCH($A61,'Hoja de Trabajo para listado'!$BC$155:$BC$1048576,0),MATCH((CUADRO!Q$5&amp;$E61),'Hoja de Trabajo para listado'!$BC$151:$CB$151,0)),0)+IFERROR(INDEX('Hoja de Trabajo para listado'!$DE$153:$DG$274,MATCH($A61,'Hoja de Trabajo para listado'!$DE$153:$DE$1048576,0),MATCH((CUADRO!Q$5&amp;$E61),'Hoja de Trabajo para listado'!$DE$151:$DG$151,0)),0)+IFERROR(INDEX('Hoja de Trabajo para listado'!$CD$155:$DC$1048576,MATCH($A61,'Hoja de Trabajo para listado'!$CD$155:$CD$1048576,0),MATCH((CUADRO!Q$5&amp;$E61),'Hoja de Trabajo para listado'!$CD$151:$DC$151,0)),0)</f>
        <v>0</v>
      </c>
      <c r="R61" s="257">
        <f t="shared" ca="1" si="2"/>
        <v>9714041.2600000016</v>
      </c>
      <c r="S61" s="277">
        <f ca="1">+R60+R61</f>
        <v>9714041.2600000016</v>
      </c>
      <c r="T61" s="257">
        <f ca="1">+S61</f>
        <v>9714041.2600000016</v>
      </c>
      <c r="U61" s="256">
        <f t="shared" si="3"/>
        <v>2</v>
      </c>
      <c r="V61" s="362" t="str">
        <f>+VLOOKUP(A61,bd_lista!$A$3:$E$590,5,FALSE)</f>
        <v>Empresas Nacionales</v>
      </c>
      <c r="W61" s="362"/>
      <c r="X61" s="254">
        <f>+VLOOKUP(A61,[2]Sheet1!$A$13:$D$744,4,FALSE)</f>
        <v>41</v>
      </c>
      <c r="Y61" s="254" t="str">
        <f>+VLOOKUP(X61,bd_lista!$A$3:$C$590,3,FALSE)</f>
        <v>Ministerio de Desarrollo Productivo y Economía Plural</v>
      </c>
      <c r="Z61" s="314"/>
      <c r="AA61" s="350"/>
    </row>
    <row r="62" spans="1:27" customFormat="1" ht="15" customHeight="1">
      <c r="A62" s="264">
        <v>512</v>
      </c>
      <c r="B62" s="306">
        <f>+A62</f>
        <v>512</v>
      </c>
      <c r="C62" s="259" t="str">
        <f>+VLOOKUP(A62,bd_lista!$A$3:$C$590,3,FALSE)</f>
        <v>Adm.de Aeropuertos y Servicios Auxiliares a la Naveg. Aérea</v>
      </c>
      <c r="D62" s="361" t="str">
        <f>+C62</f>
        <v>Adm.de Aeropuertos y Servicios Auxiliares a la Naveg. Aérea</v>
      </c>
      <c r="E62" s="259" t="s">
        <v>1313</v>
      </c>
      <c r="F62" s="255">
        <f ca="1">+IFERROR(INDEX('Hoja de Trabajo para listado'!$A$155:$Z$1048576,MATCH($A62,'Hoja de Trabajo para listado'!$A$155:$A$1048576,0),MATCH((CUADRO!F$5&amp;$E62),'Hoja de Trabajo para listado'!$A$151:$Z$151,0)),0)+IFERROR(INDEX('Hoja de Trabajo para listado'!$AB$155:$BA$1048576,MATCH($A62,'Hoja de Trabajo para listado'!$AB$155:$AB$1048576,0),MATCH((CUADRO!F$5&amp;$E62),'Hoja de Trabajo para listado'!$AB$151:$BA$151,0)),0)+IFERROR(INDEX('Hoja de Trabajo para listado'!$BC$155:$CB$1048576,MATCH($A62,'Hoja de Trabajo para listado'!$BC$155:$BC$1048576,0),MATCH((CUADRO!F$5&amp;$E62),'Hoja de Trabajo para listado'!$BC$151:$CB$151,0)),0)+IFERROR(INDEX('Hoja de Trabajo para listado'!$DE$153:$DG$274,MATCH($A62,'Hoja de Trabajo para listado'!$DE$153:$DE$1048576,0),MATCH((CUADRO!F$5&amp;$E62),'Hoja de Trabajo para listado'!$DE$151:$DG$151,0)),0)+IFERROR(INDEX('Hoja de Trabajo para listado'!$CD$155:$DC$1048576,MATCH($A62,'Hoja de Trabajo para listado'!$CD$155:$CD$1048576,0),MATCH((CUADRO!F$5&amp;$E62),'Hoja de Trabajo para listado'!$CD$151:$DC$151,0)),0)</f>
        <v>4743762.57</v>
      </c>
      <c r="G62" s="255">
        <f ca="1">+IFERROR(INDEX('Hoja de Trabajo para listado'!$A$155:$Z$1048576,MATCH($A62,'Hoja de Trabajo para listado'!$A$155:$A$1048576,0),MATCH((CUADRO!G$5&amp;$E62),'Hoja de Trabajo para listado'!$A$151:$Z$151,0)),0)+IFERROR(INDEX('Hoja de Trabajo para listado'!$AB$155:$BA$1048576,MATCH($A62,'Hoja de Trabajo para listado'!$AB$155:$AB$1048576,0),MATCH((CUADRO!G$5&amp;$E62),'Hoja de Trabajo para listado'!$AB$151:$BA$151,0)),0)+IFERROR(INDEX('Hoja de Trabajo para listado'!$BC$155:$CB$1048576,MATCH($A62,'Hoja de Trabajo para listado'!$BC$155:$BC$1048576,0),MATCH((CUADRO!G$5&amp;$E62),'Hoja de Trabajo para listado'!$BC$151:$CB$151,0)),0)+IFERROR(INDEX('Hoja de Trabajo para listado'!$DE$153:$DG$274,MATCH($A62,'Hoja de Trabajo para listado'!$DE$153:$DE$1048576,0),MATCH((CUADRO!G$5&amp;$E62),'Hoja de Trabajo para listado'!$DE$151:$DG$151,0)),0)+IFERROR(INDEX('Hoja de Trabajo para listado'!$CD$155:$DC$1048576,MATCH($A62,'Hoja de Trabajo para listado'!$CD$155:$CD$1048576,0),MATCH((CUADRO!G$5&amp;$E62),'Hoja de Trabajo para listado'!$CD$151:$DC$151,0)),0)</f>
        <v>0</v>
      </c>
      <c r="H62" s="255">
        <f ca="1">+IFERROR(INDEX('Hoja de Trabajo para listado'!$A$155:$Z$1048576,MATCH($A62,'Hoja de Trabajo para listado'!$A$155:$A$1048576,0),MATCH((CUADRO!H$5&amp;$E62),'Hoja de Trabajo para listado'!$A$151:$Z$151,0)),0)+IFERROR(INDEX('Hoja de Trabajo para listado'!$AB$155:$BA$1048576,MATCH($A62,'Hoja de Trabajo para listado'!$AB$155:$AB$1048576,0),MATCH((CUADRO!H$5&amp;$E62),'Hoja de Trabajo para listado'!$AB$151:$BA$151,0)),0)+IFERROR(INDEX('Hoja de Trabajo para listado'!$BC$155:$CB$1048576,MATCH($A62,'Hoja de Trabajo para listado'!$BC$155:$BC$1048576,0),MATCH((CUADRO!H$5&amp;$E62),'Hoja de Trabajo para listado'!$BC$151:$CB$151,0)),0)+IFERROR(INDEX('Hoja de Trabajo para listado'!$DE$153:$DG$274,MATCH($A62,'Hoja de Trabajo para listado'!$DE$153:$DE$1048576,0),MATCH((CUADRO!H$5&amp;$E62),'Hoja de Trabajo para listado'!$DE$151:$DG$151,0)),0)+IFERROR(INDEX('Hoja de Trabajo para listado'!$CD$155:$DC$1048576,MATCH($A62,'Hoja de Trabajo para listado'!$CD$155:$CD$1048576,0),MATCH((CUADRO!H$5&amp;$E62),'Hoja de Trabajo para listado'!$CD$151:$DC$151,0)),0)</f>
        <v>0</v>
      </c>
      <c r="I62" s="255">
        <f ca="1">+IFERROR(INDEX('Hoja de Trabajo para listado'!$A$155:$Z$1048576,MATCH($A62,'Hoja de Trabajo para listado'!$A$155:$A$1048576,0),MATCH((CUADRO!I$5&amp;$E62),'Hoja de Trabajo para listado'!$A$151:$Z$151,0)),0)+IFERROR(INDEX('Hoja de Trabajo para listado'!$AB$155:$BA$1048576,MATCH($A62,'Hoja de Trabajo para listado'!$AB$155:$AB$1048576,0),MATCH((CUADRO!I$5&amp;$E62),'Hoja de Trabajo para listado'!$AB$151:$BA$151,0)),0)+IFERROR(INDEX('Hoja de Trabajo para listado'!$BC$155:$CB$1048576,MATCH($A62,'Hoja de Trabajo para listado'!$BC$155:$BC$1048576,0),MATCH((CUADRO!I$5&amp;$E62),'Hoja de Trabajo para listado'!$BC$151:$CB$151,0)),0)+IFERROR(INDEX('Hoja de Trabajo para listado'!$DE$153:$DG$274,MATCH($A62,'Hoja de Trabajo para listado'!$DE$153:$DE$1048576,0),MATCH((CUADRO!I$5&amp;$E62),'Hoja de Trabajo para listado'!$DE$151:$DG$151,0)),0)+IFERROR(INDEX('Hoja de Trabajo para listado'!$CD$155:$DC$1048576,MATCH($A62,'Hoja de Trabajo para listado'!$CD$155:$CD$1048576,0),MATCH((CUADRO!I$5&amp;$E62),'Hoja de Trabajo para listado'!$CD$151:$DC$151,0)),0)</f>
        <v>0</v>
      </c>
      <c r="J62" s="255">
        <f ca="1">+IFERROR(INDEX('Hoja de Trabajo para listado'!$A$155:$Z$1048576,MATCH($A62,'Hoja de Trabajo para listado'!$A$155:$A$1048576,0),MATCH((CUADRO!J$5&amp;$E62),'Hoja de Trabajo para listado'!$A$151:$Z$151,0)),0)+IFERROR(INDEX('Hoja de Trabajo para listado'!$AB$155:$BA$1048576,MATCH($A62,'Hoja de Trabajo para listado'!$AB$155:$AB$1048576,0),MATCH((CUADRO!J$5&amp;$E62),'Hoja de Trabajo para listado'!$AB$151:$BA$151,0)),0)+IFERROR(INDEX('Hoja de Trabajo para listado'!$BC$155:$CB$1048576,MATCH($A62,'Hoja de Trabajo para listado'!$BC$155:$BC$1048576,0),MATCH((CUADRO!J$5&amp;$E62),'Hoja de Trabajo para listado'!$BC$151:$CB$151,0)),0)+IFERROR(INDEX('Hoja de Trabajo para listado'!$DE$153:$DG$274,MATCH($A62,'Hoja de Trabajo para listado'!$DE$153:$DE$1048576,0),MATCH((CUADRO!J$5&amp;$E62),'Hoja de Trabajo para listado'!$DE$151:$DG$151,0)),0)+IFERROR(INDEX('Hoja de Trabajo para listado'!$CD$155:$DC$1048576,MATCH($A62,'Hoja de Trabajo para listado'!$CD$155:$CD$1048576,0),MATCH((CUADRO!J$5&amp;$E62),'Hoja de Trabajo para listado'!$CD$151:$DC$151,0)),0)</f>
        <v>347077.3296</v>
      </c>
      <c r="K62" s="255">
        <f ca="1">+IFERROR(INDEX('Hoja de Trabajo para listado'!$A$155:$Z$1048576,MATCH($A62,'Hoja de Trabajo para listado'!$A$155:$A$1048576,0),MATCH((CUADRO!K$5&amp;$E62),'Hoja de Trabajo para listado'!$A$151:$Z$151,0)),0)+IFERROR(INDEX('Hoja de Trabajo para listado'!$AB$155:$BA$1048576,MATCH($A62,'Hoja de Trabajo para listado'!$AB$155:$AB$1048576,0),MATCH((CUADRO!K$5&amp;$E62),'Hoja de Trabajo para listado'!$AB$151:$BA$151,0)),0)+IFERROR(INDEX('Hoja de Trabajo para listado'!$BC$155:$CB$1048576,MATCH($A62,'Hoja de Trabajo para listado'!$BC$155:$BC$1048576,0),MATCH((CUADRO!K$5&amp;$E62),'Hoja de Trabajo para listado'!$BC$151:$CB$151,0)),0)+IFERROR(INDEX('Hoja de Trabajo para listado'!$DE$153:$DG$274,MATCH($A62,'Hoja de Trabajo para listado'!$DE$153:$DE$1048576,0),MATCH((CUADRO!K$5&amp;$E62),'Hoja de Trabajo para listado'!$DE$151:$DG$151,0)),0)+IFERROR(INDEX('Hoja de Trabajo para listado'!$CD$155:$DC$1048576,MATCH($A62,'Hoja de Trabajo para listado'!$CD$155:$CD$1048576,0),MATCH((CUADRO!K$5&amp;$E62),'Hoja de Trabajo para listado'!$CD$151:$DC$151,0)),0)</f>
        <v>0</v>
      </c>
      <c r="L62" s="255">
        <f ca="1">+IFERROR(INDEX('Hoja de Trabajo para listado'!$A$155:$Z$1048576,MATCH($A62,'Hoja de Trabajo para listado'!$A$155:$A$1048576,0),MATCH((CUADRO!L$5&amp;$E62),'Hoja de Trabajo para listado'!$A$151:$Z$151,0)),0)+IFERROR(INDEX('Hoja de Trabajo para listado'!$AB$155:$BA$1048576,MATCH($A62,'Hoja de Trabajo para listado'!$AB$155:$AB$1048576,0),MATCH((CUADRO!L$5&amp;$E62),'Hoja de Trabajo para listado'!$AB$151:$BA$151,0)),0)+IFERROR(INDEX('Hoja de Trabajo para listado'!$BC$155:$CB$1048576,MATCH($A62,'Hoja de Trabajo para listado'!$BC$155:$BC$1048576,0),MATCH((CUADRO!L$5&amp;$E62),'Hoja de Trabajo para listado'!$BC$151:$CB$151,0)),0)+IFERROR(INDEX('Hoja de Trabajo para listado'!$DE$153:$DG$274,MATCH($A62,'Hoja de Trabajo para listado'!$DE$153:$DE$1048576,0),MATCH((CUADRO!L$5&amp;$E62),'Hoja de Trabajo para listado'!$DE$151:$DG$151,0)),0)+IFERROR(INDEX('Hoja de Trabajo para listado'!$CD$155:$DC$1048576,MATCH($A62,'Hoja de Trabajo para listado'!$CD$155:$CD$1048576,0),MATCH((CUADRO!L$5&amp;$E62),'Hoja de Trabajo para listado'!$CD$151:$DC$151,0)),0)</f>
        <v>2233349.4600000004</v>
      </c>
      <c r="M62" s="255">
        <f ca="1">+IFERROR(INDEX('Hoja de Trabajo para listado'!$A$155:$Z$1048576,MATCH($A62,'Hoja de Trabajo para listado'!$A$155:$A$1048576,0),MATCH((CUADRO!M$5&amp;$E62),'Hoja de Trabajo para listado'!$A$151:$Z$151,0)),0)+IFERROR(INDEX('Hoja de Trabajo para listado'!$AB$155:$BA$1048576,MATCH($A62,'Hoja de Trabajo para listado'!$AB$155:$AB$1048576,0),MATCH((CUADRO!M$5&amp;$E62),'Hoja de Trabajo para listado'!$AB$151:$BA$151,0)),0)+IFERROR(INDEX('Hoja de Trabajo para listado'!$BC$155:$CB$1048576,MATCH($A62,'Hoja de Trabajo para listado'!$BC$155:$BC$1048576,0),MATCH((CUADRO!M$5&amp;$E62),'Hoja de Trabajo para listado'!$BC$151:$CB$151,0)),0)+IFERROR(INDEX('Hoja de Trabajo para listado'!$DE$153:$DG$274,MATCH($A62,'Hoja de Trabajo para listado'!$DE$153:$DE$1048576,0),MATCH((CUADRO!M$5&amp;$E62),'Hoja de Trabajo para listado'!$DE$151:$DG$151,0)),0)+IFERROR(INDEX('Hoja de Trabajo para listado'!$CD$155:$DC$1048576,MATCH($A62,'Hoja de Trabajo para listado'!$CD$155:$CD$1048576,0),MATCH((CUADRO!M$5&amp;$E62),'Hoja de Trabajo para listado'!$CD$151:$DC$151,0)),0)</f>
        <v>0</v>
      </c>
      <c r="N62" s="255">
        <f ca="1">+IFERROR(INDEX('Hoja de Trabajo para listado'!$A$155:$Z$1048576,MATCH($A62,'Hoja de Trabajo para listado'!$A$155:$A$1048576,0),MATCH((CUADRO!N$5&amp;$E62),'Hoja de Trabajo para listado'!$A$151:$Z$151,0)),0)+IFERROR(INDEX('Hoja de Trabajo para listado'!$AB$155:$BA$1048576,MATCH($A62,'Hoja de Trabajo para listado'!$AB$155:$AB$1048576,0),MATCH((CUADRO!N$5&amp;$E62),'Hoja de Trabajo para listado'!$AB$151:$BA$151,0)),0)+IFERROR(INDEX('Hoja de Trabajo para listado'!$BC$155:$CB$1048576,MATCH($A62,'Hoja de Trabajo para listado'!$BC$155:$BC$1048576,0),MATCH((CUADRO!N$5&amp;$E62),'Hoja de Trabajo para listado'!$BC$151:$CB$151,0)),0)+IFERROR(INDEX('Hoja de Trabajo para listado'!$DE$153:$DG$274,MATCH($A62,'Hoja de Trabajo para listado'!$DE$153:$DE$1048576,0),MATCH((CUADRO!N$5&amp;$E62),'Hoja de Trabajo para listado'!$DE$151:$DG$151,0)),0)+IFERROR(INDEX('Hoja de Trabajo para listado'!$CD$155:$DC$1048576,MATCH($A62,'Hoja de Trabajo para listado'!$CD$155:$CD$1048576,0),MATCH((CUADRO!N$5&amp;$E62),'Hoja de Trabajo para listado'!$CD$151:$DC$151,0)),0)</f>
        <v>0</v>
      </c>
      <c r="O62" s="255">
        <f ca="1">+IFERROR(INDEX('Hoja de Trabajo para listado'!$A$155:$Z$1048576,MATCH($A62,'Hoja de Trabajo para listado'!$A$155:$A$1048576,0),MATCH((CUADRO!O$5&amp;$E62),'Hoja de Trabajo para listado'!$A$151:$Z$151,0)),0)+IFERROR(INDEX('Hoja de Trabajo para listado'!$AB$155:$BA$1048576,MATCH($A62,'Hoja de Trabajo para listado'!$AB$155:$AB$1048576,0),MATCH((CUADRO!O$5&amp;$E62),'Hoja de Trabajo para listado'!$AB$151:$BA$151,0)),0)+IFERROR(INDEX('Hoja de Trabajo para listado'!$BC$155:$CB$1048576,MATCH($A62,'Hoja de Trabajo para listado'!$BC$155:$BC$1048576,0),MATCH((CUADRO!O$5&amp;$E62),'Hoja de Trabajo para listado'!$BC$151:$CB$151,0)),0)+IFERROR(INDEX('Hoja de Trabajo para listado'!$DE$153:$DG$274,MATCH($A62,'Hoja de Trabajo para listado'!$DE$153:$DE$1048576,0),MATCH((CUADRO!O$5&amp;$E62),'Hoja de Trabajo para listado'!$DE$151:$DG$151,0)),0)+IFERROR(INDEX('Hoja de Trabajo para listado'!$CD$155:$DC$1048576,MATCH($A62,'Hoja de Trabajo para listado'!$CD$155:$CD$1048576,0),MATCH((CUADRO!O$5&amp;$E62),'Hoja de Trabajo para listado'!$CD$151:$DC$151,0)),0)</f>
        <v>0</v>
      </c>
      <c r="P62" s="255">
        <f ca="1">+IFERROR(INDEX('Hoja de Trabajo para listado'!$A$155:$Z$1048576,MATCH($A62,'Hoja de Trabajo para listado'!$A$155:$A$1048576,0),MATCH((CUADRO!P$5&amp;$E62),'Hoja de Trabajo para listado'!$A$151:$Z$151,0)),0)+IFERROR(INDEX('Hoja de Trabajo para listado'!$AB$155:$BA$1048576,MATCH($A62,'Hoja de Trabajo para listado'!$AB$155:$AB$1048576,0),MATCH((CUADRO!P$5&amp;$E62),'Hoja de Trabajo para listado'!$AB$151:$BA$151,0)),0)+IFERROR(INDEX('Hoja de Trabajo para listado'!$BC$155:$CB$1048576,MATCH($A62,'Hoja de Trabajo para listado'!$BC$155:$BC$1048576,0),MATCH((CUADRO!P$5&amp;$E62),'Hoja de Trabajo para listado'!$BC$151:$CB$151,0)),0)+IFERROR(INDEX('Hoja de Trabajo para listado'!$DE$153:$DG$274,MATCH($A62,'Hoja de Trabajo para listado'!$DE$153:$DE$1048576,0),MATCH((CUADRO!P$5&amp;$E62),'Hoja de Trabajo para listado'!$DE$151:$DG$151,0)),0)+IFERROR(INDEX('Hoja de Trabajo para listado'!$CD$155:$DC$1048576,MATCH($A62,'Hoja de Trabajo para listado'!$CD$155:$CD$1048576,0),MATCH((CUADRO!P$5&amp;$E62),'Hoja de Trabajo para listado'!$CD$151:$DC$151,0)),0)</f>
        <v>0</v>
      </c>
      <c r="Q62" s="255">
        <f ca="1">+IFERROR(INDEX('Hoja de Trabajo para listado'!$A$155:$Z$1048576,MATCH($A62,'Hoja de Trabajo para listado'!$A$155:$A$1048576,0),MATCH((CUADRO!Q$5&amp;$E62),'Hoja de Trabajo para listado'!$A$151:$Z$151,0)),0)+IFERROR(INDEX('Hoja de Trabajo para listado'!$AB$155:$BA$1048576,MATCH($A62,'Hoja de Trabajo para listado'!$AB$155:$AB$1048576,0),MATCH((CUADRO!Q$5&amp;$E62),'Hoja de Trabajo para listado'!$AB$151:$BA$151,0)),0)+IFERROR(INDEX('Hoja de Trabajo para listado'!$BC$155:$CB$1048576,MATCH($A62,'Hoja de Trabajo para listado'!$BC$155:$BC$1048576,0),MATCH((CUADRO!Q$5&amp;$E62),'Hoja de Trabajo para listado'!$BC$151:$CB$151,0)),0)+IFERROR(INDEX('Hoja de Trabajo para listado'!$DE$153:$DG$274,MATCH($A62,'Hoja de Trabajo para listado'!$DE$153:$DE$1048576,0),MATCH((CUADRO!Q$5&amp;$E62),'Hoja de Trabajo para listado'!$DE$151:$DG$151,0)),0)+IFERROR(INDEX('Hoja de Trabajo para listado'!$CD$155:$DC$1048576,MATCH($A62,'Hoja de Trabajo para listado'!$CD$155:$CD$1048576,0),MATCH((CUADRO!Q$5&amp;$E62),'Hoja de Trabajo para listado'!$CD$151:$DC$151,0)),0)</f>
        <v>0</v>
      </c>
      <c r="R62" s="255">
        <f t="shared" ca="1" si="2"/>
        <v>7324189.3596000001</v>
      </c>
      <c r="S62" s="278"/>
      <c r="T62" s="255">
        <f ca="1">+T63</f>
        <v>7363332.0296</v>
      </c>
      <c r="U62" s="254">
        <f t="shared" si="3"/>
        <v>1</v>
      </c>
      <c r="V62" s="362" t="str">
        <f>+VLOOKUP(A62,bd_lista!$A$3:$E$590,5,FALSE)</f>
        <v>Empresas Nacionales</v>
      </c>
      <c r="W62" s="361" t="str">
        <f>+V62</f>
        <v>Empresas Nacionales</v>
      </c>
      <c r="X62" s="254">
        <f>+VLOOKUP(A62,[2]Sheet1!$A$13:$D$744,4,FALSE)</f>
        <v>81</v>
      </c>
      <c r="Y62" s="254" t="str">
        <f>+VLOOKUP(X62,bd_lista!$A$3:$C$590,3,FALSE)</f>
        <v>Ministerio de Obras Públicas, Servicios y Vivienda</v>
      </c>
      <c r="Z62" s="316">
        <f>+X62</f>
        <v>81</v>
      </c>
      <c r="AA62" s="348" t="str">
        <f>+Y62</f>
        <v>Ministerio de Obras Públicas, Servicios y Vivienda</v>
      </c>
    </row>
    <row r="63" spans="1:27" customFormat="1" ht="15" customHeight="1">
      <c r="A63" s="32">
        <v>512</v>
      </c>
      <c r="B63" s="307"/>
      <c r="C63" s="362" t="str">
        <f>+VLOOKUP(A63,bd_lista!$A$3:$C$590,3,FALSE)</f>
        <v>Adm.de Aeropuertos y Servicios Auxiliares a la Naveg. Aérea</v>
      </c>
      <c r="D63" s="362"/>
      <c r="E63" s="362" t="s">
        <v>1314</v>
      </c>
      <c r="F63" s="257">
        <f ca="1">+IFERROR(INDEX('Hoja de Trabajo para listado'!$A$155:$Z$1048576,MATCH($A63,'Hoja de Trabajo para listado'!$A$155:$A$1048576,0),MATCH((CUADRO!F$5&amp;$E63),'Hoja de Trabajo para listado'!$A$151:$Z$151,0)),0)+IFERROR(INDEX('Hoja de Trabajo para listado'!$AB$155:$BA$1048576,MATCH($A63,'Hoja de Trabajo para listado'!$AB$155:$AB$1048576,0),MATCH((CUADRO!F$5&amp;$E63),'Hoja de Trabajo para listado'!$AB$151:$BA$151,0)),0)+IFERROR(INDEX('Hoja de Trabajo para listado'!$BC$155:$CB$1048576,MATCH($A63,'Hoja de Trabajo para listado'!$BC$155:$BC$1048576,0),MATCH((CUADRO!F$5&amp;$E63),'Hoja de Trabajo para listado'!$BC$151:$CB$151,0)),0)+IFERROR(INDEX('Hoja de Trabajo para listado'!$DE$153:$DG$274,MATCH($A63,'Hoja de Trabajo para listado'!$DE$153:$DE$1048576,0),MATCH((CUADRO!F$5&amp;$E63),'Hoja de Trabajo para listado'!$DE$151:$DG$151,0)),0)+IFERROR(INDEX('Hoja de Trabajo para listado'!$CD$155:$DC$1048576,MATCH($A63,'Hoja de Trabajo para listado'!$CD$155:$CD$1048576,0),MATCH((CUADRO!F$5&amp;$E63),'Hoja de Trabajo para listado'!$CD$151:$DC$151,0)),0)</f>
        <v>0</v>
      </c>
      <c r="G63" s="257">
        <f ca="1">+IFERROR(INDEX('Hoja de Trabajo para listado'!$A$155:$Z$1048576,MATCH($A63,'Hoja de Trabajo para listado'!$A$155:$A$1048576,0),MATCH((CUADRO!G$5&amp;$E63),'Hoja de Trabajo para listado'!$A$151:$Z$151,0)),0)+IFERROR(INDEX('Hoja de Trabajo para listado'!$AB$155:$BA$1048576,MATCH($A63,'Hoja de Trabajo para listado'!$AB$155:$AB$1048576,0),MATCH((CUADRO!G$5&amp;$E63),'Hoja de Trabajo para listado'!$AB$151:$BA$151,0)),0)+IFERROR(INDEX('Hoja de Trabajo para listado'!$BC$155:$CB$1048576,MATCH($A63,'Hoja de Trabajo para listado'!$BC$155:$BC$1048576,0),MATCH((CUADRO!G$5&amp;$E63),'Hoja de Trabajo para listado'!$BC$151:$CB$151,0)),0)+IFERROR(INDEX('Hoja de Trabajo para listado'!$DE$153:$DG$274,MATCH($A63,'Hoja de Trabajo para listado'!$DE$153:$DE$1048576,0),MATCH((CUADRO!G$5&amp;$E63),'Hoja de Trabajo para listado'!$DE$151:$DG$151,0)),0)+IFERROR(INDEX('Hoja de Trabajo para listado'!$CD$155:$DC$1048576,MATCH($A63,'Hoja de Trabajo para listado'!$CD$155:$CD$1048576,0),MATCH((CUADRO!G$5&amp;$E63),'Hoja de Trabajo para listado'!$CD$151:$DC$151,0)),0)</f>
        <v>0</v>
      </c>
      <c r="H63" s="257">
        <f ca="1">+IFERROR(INDEX('Hoja de Trabajo para listado'!$A$155:$Z$1048576,MATCH($A63,'Hoja de Trabajo para listado'!$A$155:$A$1048576,0),MATCH((CUADRO!H$5&amp;$E63),'Hoja de Trabajo para listado'!$A$151:$Z$151,0)),0)+IFERROR(INDEX('Hoja de Trabajo para listado'!$AB$155:$BA$1048576,MATCH($A63,'Hoja de Trabajo para listado'!$AB$155:$AB$1048576,0),MATCH((CUADRO!H$5&amp;$E63),'Hoja de Trabajo para listado'!$AB$151:$BA$151,0)),0)+IFERROR(INDEX('Hoja de Trabajo para listado'!$BC$155:$CB$1048576,MATCH($A63,'Hoja de Trabajo para listado'!$BC$155:$BC$1048576,0),MATCH((CUADRO!H$5&amp;$E63),'Hoja de Trabajo para listado'!$BC$151:$CB$151,0)),0)+IFERROR(INDEX('Hoja de Trabajo para listado'!$DE$153:$DG$274,MATCH($A63,'Hoja de Trabajo para listado'!$DE$153:$DE$1048576,0),MATCH((CUADRO!H$5&amp;$E63),'Hoja de Trabajo para listado'!$DE$151:$DG$151,0)),0)+IFERROR(INDEX('Hoja de Trabajo para listado'!$CD$155:$DC$1048576,MATCH($A63,'Hoja de Trabajo para listado'!$CD$155:$CD$1048576,0),MATCH((CUADRO!H$5&amp;$E63),'Hoja de Trabajo para listado'!$CD$151:$DC$151,0)),0)</f>
        <v>0</v>
      </c>
      <c r="I63" s="257">
        <f ca="1">+IFERROR(INDEX('Hoja de Trabajo para listado'!$A$155:$Z$1048576,MATCH($A63,'Hoja de Trabajo para listado'!$A$155:$A$1048576,0),MATCH((CUADRO!I$5&amp;$E63),'Hoja de Trabajo para listado'!$A$151:$Z$151,0)),0)+IFERROR(INDEX('Hoja de Trabajo para listado'!$AB$155:$BA$1048576,MATCH($A63,'Hoja de Trabajo para listado'!$AB$155:$AB$1048576,0),MATCH((CUADRO!I$5&amp;$E63),'Hoja de Trabajo para listado'!$AB$151:$BA$151,0)),0)+IFERROR(INDEX('Hoja de Trabajo para listado'!$BC$155:$CB$1048576,MATCH($A63,'Hoja de Trabajo para listado'!$BC$155:$BC$1048576,0),MATCH((CUADRO!I$5&amp;$E63),'Hoja de Trabajo para listado'!$BC$151:$CB$151,0)),0)+IFERROR(INDEX('Hoja de Trabajo para listado'!$DE$153:$DG$274,MATCH($A63,'Hoja de Trabajo para listado'!$DE$153:$DE$1048576,0),MATCH((CUADRO!I$5&amp;$E63),'Hoja de Trabajo para listado'!$DE$151:$DG$151,0)),0)+IFERROR(INDEX('Hoja de Trabajo para listado'!$CD$155:$DC$1048576,MATCH($A63,'Hoja de Trabajo para listado'!$CD$155:$CD$1048576,0),MATCH((CUADRO!I$5&amp;$E63),'Hoja de Trabajo para listado'!$CD$151:$DC$151,0)),0)</f>
        <v>0</v>
      </c>
      <c r="J63" s="257">
        <f ca="1">+IFERROR(INDEX('Hoja de Trabajo para listado'!$A$155:$Z$1048576,MATCH($A63,'Hoja de Trabajo para listado'!$A$155:$A$1048576,0),MATCH((CUADRO!J$5&amp;$E63),'Hoja de Trabajo para listado'!$A$151:$Z$151,0)),0)+IFERROR(INDEX('Hoja de Trabajo para listado'!$AB$155:$BA$1048576,MATCH($A63,'Hoja de Trabajo para listado'!$AB$155:$AB$1048576,0),MATCH((CUADRO!J$5&amp;$E63),'Hoja de Trabajo para listado'!$AB$151:$BA$151,0)),0)+IFERROR(INDEX('Hoja de Trabajo para listado'!$BC$155:$CB$1048576,MATCH($A63,'Hoja de Trabajo para listado'!$BC$155:$BC$1048576,0),MATCH((CUADRO!J$5&amp;$E63),'Hoja de Trabajo para listado'!$BC$151:$CB$151,0)),0)+IFERROR(INDEX('Hoja de Trabajo para listado'!$DE$153:$DG$274,MATCH($A63,'Hoja de Trabajo para listado'!$DE$153:$DE$1048576,0),MATCH((CUADRO!J$5&amp;$E63),'Hoja de Trabajo para listado'!$DE$151:$DG$151,0)),0)+IFERROR(INDEX('Hoja de Trabajo para listado'!$CD$155:$DC$1048576,MATCH($A63,'Hoja de Trabajo para listado'!$CD$155:$CD$1048576,0),MATCH((CUADRO!J$5&amp;$E63),'Hoja de Trabajo para listado'!$CD$151:$DC$151,0)),0)</f>
        <v>0</v>
      </c>
      <c r="K63" s="257">
        <f ca="1">+IFERROR(INDEX('Hoja de Trabajo para listado'!$A$155:$Z$1048576,MATCH($A63,'Hoja de Trabajo para listado'!$A$155:$A$1048576,0),MATCH((CUADRO!K$5&amp;$E63),'Hoja de Trabajo para listado'!$A$151:$Z$151,0)),0)+IFERROR(INDEX('Hoja de Trabajo para listado'!$AB$155:$BA$1048576,MATCH($A63,'Hoja de Trabajo para listado'!$AB$155:$AB$1048576,0),MATCH((CUADRO!K$5&amp;$E63),'Hoja de Trabajo para listado'!$AB$151:$BA$151,0)),0)+IFERROR(INDEX('Hoja de Trabajo para listado'!$BC$155:$CB$1048576,MATCH($A63,'Hoja de Trabajo para listado'!$BC$155:$BC$1048576,0),MATCH((CUADRO!K$5&amp;$E63),'Hoja de Trabajo para listado'!$BC$151:$CB$151,0)),0)+IFERROR(INDEX('Hoja de Trabajo para listado'!$DE$153:$DG$274,MATCH($A63,'Hoja de Trabajo para listado'!$DE$153:$DE$1048576,0),MATCH((CUADRO!K$5&amp;$E63),'Hoja de Trabajo para listado'!$DE$151:$DG$151,0)),0)+IFERROR(INDEX('Hoja de Trabajo para listado'!$CD$155:$DC$1048576,MATCH($A63,'Hoja de Trabajo para listado'!$CD$155:$CD$1048576,0),MATCH((CUADRO!K$5&amp;$E63),'Hoja de Trabajo para listado'!$CD$151:$DC$151,0)),0)</f>
        <v>0</v>
      </c>
      <c r="L63" s="257">
        <f ca="1">+IFERROR(INDEX('Hoja de Trabajo para listado'!$A$155:$Z$1048576,MATCH($A63,'Hoja de Trabajo para listado'!$A$155:$A$1048576,0),MATCH((CUADRO!L$5&amp;$E63),'Hoja de Trabajo para listado'!$A$151:$Z$151,0)),0)+IFERROR(INDEX('Hoja de Trabajo para listado'!$AB$155:$BA$1048576,MATCH($A63,'Hoja de Trabajo para listado'!$AB$155:$AB$1048576,0),MATCH((CUADRO!L$5&amp;$E63),'Hoja de Trabajo para listado'!$AB$151:$BA$151,0)),0)+IFERROR(INDEX('Hoja de Trabajo para listado'!$BC$155:$CB$1048576,MATCH($A63,'Hoja de Trabajo para listado'!$BC$155:$BC$1048576,0),MATCH((CUADRO!L$5&amp;$E63),'Hoja de Trabajo para listado'!$BC$151:$CB$151,0)),0)+IFERROR(INDEX('Hoja de Trabajo para listado'!$DE$153:$DG$274,MATCH($A63,'Hoja de Trabajo para listado'!$DE$153:$DE$1048576,0),MATCH((CUADRO!L$5&amp;$E63),'Hoja de Trabajo para listado'!$DE$151:$DG$151,0)),0)+IFERROR(INDEX('Hoja de Trabajo para listado'!$CD$155:$DC$1048576,MATCH($A63,'Hoja de Trabajo para listado'!$CD$155:$CD$1048576,0),MATCH((CUADRO!L$5&amp;$E63),'Hoja de Trabajo para listado'!$CD$151:$DC$151,0)),0)</f>
        <v>39142.67</v>
      </c>
      <c r="M63" s="257">
        <f ca="1">+IFERROR(INDEX('Hoja de Trabajo para listado'!$A$155:$Z$1048576,MATCH($A63,'Hoja de Trabajo para listado'!$A$155:$A$1048576,0),MATCH((CUADRO!M$5&amp;$E63),'Hoja de Trabajo para listado'!$A$151:$Z$151,0)),0)+IFERROR(INDEX('Hoja de Trabajo para listado'!$AB$155:$BA$1048576,MATCH($A63,'Hoja de Trabajo para listado'!$AB$155:$AB$1048576,0),MATCH((CUADRO!M$5&amp;$E63),'Hoja de Trabajo para listado'!$AB$151:$BA$151,0)),0)+IFERROR(INDEX('Hoja de Trabajo para listado'!$BC$155:$CB$1048576,MATCH($A63,'Hoja de Trabajo para listado'!$BC$155:$BC$1048576,0),MATCH((CUADRO!M$5&amp;$E63),'Hoja de Trabajo para listado'!$BC$151:$CB$151,0)),0)+IFERROR(INDEX('Hoja de Trabajo para listado'!$DE$153:$DG$274,MATCH($A63,'Hoja de Trabajo para listado'!$DE$153:$DE$1048576,0),MATCH((CUADRO!M$5&amp;$E63),'Hoja de Trabajo para listado'!$DE$151:$DG$151,0)),0)+IFERROR(INDEX('Hoja de Trabajo para listado'!$CD$155:$DC$1048576,MATCH($A63,'Hoja de Trabajo para listado'!$CD$155:$CD$1048576,0),MATCH((CUADRO!M$5&amp;$E63),'Hoja de Trabajo para listado'!$CD$151:$DC$151,0)),0)</f>
        <v>0</v>
      </c>
      <c r="N63" s="257">
        <f ca="1">+IFERROR(INDEX('Hoja de Trabajo para listado'!$A$155:$Z$1048576,MATCH($A63,'Hoja de Trabajo para listado'!$A$155:$A$1048576,0),MATCH((CUADRO!N$5&amp;$E63),'Hoja de Trabajo para listado'!$A$151:$Z$151,0)),0)+IFERROR(INDEX('Hoja de Trabajo para listado'!$AB$155:$BA$1048576,MATCH($A63,'Hoja de Trabajo para listado'!$AB$155:$AB$1048576,0),MATCH((CUADRO!N$5&amp;$E63),'Hoja de Trabajo para listado'!$AB$151:$BA$151,0)),0)+IFERROR(INDEX('Hoja de Trabajo para listado'!$BC$155:$CB$1048576,MATCH($A63,'Hoja de Trabajo para listado'!$BC$155:$BC$1048576,0),MATCH((CUADRO!N$5&amp;$E63),'Hoja de Trabajo para listado'!$BC$151:$CB$151,0)),0)+IFERROR(INDEX('Hoja de Trabajo para listado'!$DE$153:$DG$274,MATCH($A63,'Hoja de Trabajo para listado'!$DE$153:$DE$1048576,0),MATCH((CUADRO!N$5&amp;$E63),'Hoja de Trabajo para listado'!$DE$151:$DG$151,0)),0)+IFERROR(INDEX('Hoja de Trabajo para listado'!$CD$155:$DC$1048576,MATCH($A63,'Hoja de Trabajo para listado'!$CD$155:$CD$1048576,0),MATCH((CUADRO!N$5&amp;$E63),'Hoja de Trabajo para listado'!$CD$151:$DC$151,0)),0)</f>
        <v>0</v>
      </c>
      <c r="O63" s="257">
        <f ca="1">+IFERROR(INDEX('Hoja de Trabajo para listado'!$A$155:$Z$1048576,MATCH($A63,'Hoja de Trabajo para listado'!$A$155:$A$1048576,0),MATCH((CUADRO!O$5&amp;$E63),'Hoja de Trabajo para listado'!$A$151:$Z$151,0)),0)+IFERROR(INDEX('Hoja de Trabajo para listado'!$AB$155:$BA$1048576,MATCH($A63,'Hoja de Trabajo para listado'!$AB$155:$AB$1048576,0),MATCH((CUADRO!O$5&amp;$E63),'Hoja de Trabajo para listado'!$AB$151:$BA$151,0)),0)+IFERROR(INDEX('Hoja de Trabajo para listado'!$BC$155:$CB$1048576,MATCH($A63,'Hoja de Trabajo para listado'!$BC$155:$BC$1048576,0),MATCH((CUADRO!O$5&amp;$E63),'Hoja de Trabajo para listado'!$BC$151:$CB$151,0)),0)+IFERROR(INDEX('Hoja de Trabajo para listado'!$DE$153:$DG$274,MATCH($A63,'Hoja de Trabajo para listado'!$DE$153:$DE$1048576,0),MATCH((CUADRO!O$5&amp;$E63),'Hoja de Trabajo para listado'!$DE$151:$DG$151,0)),0)+IFERROR(INDEX('Hoja de Trabajo para listado'!$CD$155:$DC$1048576,MATCH($A63,'Hoja de Trabajo para listado'!$CD$155:$CD$1048576,0),MATCH((CUADRO!O$5&amp;$E63),'Hoja de Trabajo para listado'!$CD$151:$DC$151,0)),0)</f>
        <v>0</v>
      </c>
      <c r="P63" s="257">
        <f ca="1">+IFERROR(INDEX('Hoja de Trabajo para listado'!$A$155:$Z$1048576,MATCH($A63,'Hoja de Trabajo para listado'!$A$155:$A$1048576,0),MATCH((CUADRO!P$5&amp;$E63),'Hoja de Trabajo para listado'!$A$151:$Z$151,0)),0)+IFERROR(INDEX('Hoja de Trabajo para listado'!$AB$155:$BA$1048576,MATCH($A63,'Hoja de Trabajo para listado'!$AB$155:$AB$1048576,0),MATCH((CUADRO!P$5&amp;$E63),'Hoja de Trabajo para listado'!$AB$151:$BA$151,0)),0)+IFERROR(INDEX('Hoja de Trabajo para listado'!$BC$155:$CB$1048576,MATCH($A63,'Hoja de Trabajo para listado'!$BC$155:$BC$1048576,0),MATCH((CUADRO!P$5&amp;$E63),'Hoja de Trabajo para listado'!$BC$151:$CB$151,0)),0)+IFERROR(INDEX('Hoja de Trabajo para listado'!$DE$153:$DG$274,MATCH($A63,'Hoja de Trabajo para listado'!$DE$153:$DE$1048576,0),MATCH((CUADRO!P$5&amp;$E63),'Hoja de Trabajo para listado'!$DE$151:$DG$151,0)),0)+IFERROR(INDEX('Hoja de Trabajo para listado'!$CD$155:$DC$1048576,MATCH($A63,'Hoja de Trabajo para listado'!$CD$155:$CD$1048576,0),MATCH((CUADRO!P$5&amp;$E63),'Hoja de Trabajo para listado'!$CD$151:$DC$151,0)),0)</f>
        <v>0</v>
      </c>
      <c r="Q63" s="257">
        <f ca="1">+IFERROR(INDEX('Hoja de Trabajo para listado'!$A$155:$Z$1048576,MATCH($A63,'Hoja de Trabajo para listado'!$A$155:$A$1048576,0),MATCH((CUADRO!Q$5&amp;$E63),'Hoja de Trabajo para listado'!$A$151:$Z$151,0)),0)+IFERROR(INDEX('Hoja de Trabajo para listado'!$AB$155:$BA$1048576,MATCH($A63,'Hoja de Trabajo para listado'!$AB$155:$AB$1048576,0),MATCH((CUADRO!Q$5&amp;$E63),'Hoja de Trabajo para listado'!$AB$151:$BA$151,0)),0)+IFERROR(INDEX('Hoja de Trabajo para listado'!$BC$155:$CB$1048576,MATCH($A63,'Hoja de Trabajo para listado'!$BC$155:$BC$1048576,0),MATCH((CUADRO!Q$5&amp;$E63),'Hoja de Trabajo para listado'!$BC$151:$CB$151,0)),0)+IFERROR(INDEX('Hoja de Trabajo para listado'!$DE$153:$DG$274,MATCH($A63,'Hoja de Trabajo para listado'!$DE$153:$DE$1048576,0),MATCH((CUADRO!Q$5&amp;$E63),'Hoja de Trabajo para listado'!$DE$151:$DG$151,0)),0)+IFERROR(INDEX('Hoja de Trabajo para listado'!$CD$155:$DC$1048576,MATCH($A63,'Hoja de Trabajo para listado'!$CD$155:$CD$1048576,0),MATCH((CUADRO!Q$5&amp;$E63),'Hoja de Trabajo para listado'!$CD$151:$DC$151,0)),0)</f>
        <v>0</v>
      </c>
      <c r="R63" s="257">
        <f t="shared" ca="1" si="2"/>
        <v>39142.67</v>
      </c>
      <c r="S63" s="277">
        <f ca="1">+R62+R63</f>
        <v>7363332.0296</v>
      </c>
      <c r="T63" s="257">
        <f ca="1">+S63</f>
        <v>7363332.0296</v>
      </c>
      <c r="U63" s="256">
        <f t="shared" si="3"/>
        <v>2</v>
      </c>
      <c r="V63" s="362" t="str">
        <f>+VLOOKUP(A63,bd_lista!$A$3:$E$590,5,FALSE)</f>
        <v>Empresas Nacionales</v>
      </c>
      <c r="W63" s="362"/>
      <c r="X63" s="254">
        <f>+VLOOKUP(A63,[2]Sheet1!$A$13:$D$744,4,FALSE)</f>
        <v>81</v>
      </c>
      <c r="Y63" s="254" t="str">
        <f>+VLOOKUP(X63,bd_lista!$A$3:$C$590,3,FALSE)</f>
        <v>Ministerio de Obras Públicas, Servicios y Vivienda</v>
      </c>
      <c r="Z63" s="314"/>
      <c r="AA63" s="350"/>
    </row>
    <row r="64" spans="1:27" customFormat="1" ht="15" customHeight="1">
      <c r="A64" s="32">
        <v>586</v>
      </c>
      <c r="B64" s="306">
        <f>+A64</f>
        <v>586</v>
      </c>
      <c r="C64" s="259" t="str">
        <f>+VLOOKUP(A64,bd_lista!$A$3:$C$590,3,FALSE)</f>
        <v>Empresa Azucarera San Buenaventura</v>
      </c>
      <c r="D64" s="361" t="str">
        <f>+C64</f>
        <v>Empresa Azucarera San Buenaventura</v>
      </c>
      <c r="E64" s="259" t="s">
        <v>1313</v>
      </c>
      <c r="F64" s="255">
        <f ca="1">+IFERROR(INDEX('Hoja de Trabajo para listado'!$A$155:$Z$1048576,MATCH($A64,'Hoja de Trabajo para listado'!$A$155:$A$1048576,0),MATCH((CUADRO!F$5&amp;$E64),'Hoja de Trabajo para listado'!$A$151:$Z$151,0)),0)+IFERROR(INDEX('Hoja de Trabajo para listado'!$AB$155:$BA$1048576,MATCH($A64,'Hoja de Trabajo para listado'!$AB$155:$AB$1048576,0),MATCH((CUADRO!F$5&amp;$E64),'Hoja de Trabajo para listado'!$AB$151:$BA$151,0)),0)+IFERROR(INDEX('Hoja de Trabajo para listado'!$BC$155:$CB$1048576,MATCH($A64,'Hoja de Trabajo para listado'!$BC$155:$BC$1048576,0),MATCH((CUADRO!F$5&amp;$E64),'Hoja de Trabajo para listado'!$BC$151:$CB$151,0)),0)+IFERROR(INDEX('Hoja de Trabajo para listado'!$DE$153:$DG$274,MATCH($A64,'Hoja de Trabajo para listado'!$DE$153:$DE$1048576,0),MATCH((CUADRO!F$5&amp;$E64),'Hoja de Trabajo para listado'!$DE$151:$DG$151,0)),0)+IFERROR(INDEX('Hoja de Trabajo para listado'!$CD$155:$DC$1048576,MATCH($A64,'Hoja de Trabajo para listado'!$CD$155:$CD$1048576,0),MATCH((CUADRO!F$5&amp;$E64),'Hoja de Trabajo para listado'!$CD$151:$DC$151,0)),0)</f>
        <v>0</v>
      </c>
      <c r="G64" s="255">
        <f ca="1">+IFERROR(INDEX('Hoja de Trabajo para listado'!$A$155:$Z$1048576,MATCH($A64,'Hoja de Trabajo para listado'!$A$155:$A$1048576,0),MATCH((CUADRO!G$5&amp;$E64),'Hoja de Trabajo para listado'!$A$151:$Z$151,0)),0)+IFERROR(INDEX('Hoja de Trabajo para listado'!$AB$155:$BA$1048576,MATCH($A64,'Hoja de Trabajo para listado'!$AB$155:$AB$1048576,0),MATCH((CUADRO!G$5&amp;$E64),'Hoja de Trabajo para listado'!$AB$151:$BA$151,0)),0)+IFERROR(INDEX('Hoja de Trabajo para listado'!$BC$155:$CB$1048576,MATCH($A64,'Hoja de Trabajo para listado'!$BC$155:$BC$1048576,0),MATCH((CUADRO!G$5&amp;$E64),'Hoja de Trabajo para listado'!$BC$151:$CB$151,0)),0)+IFERROR(INDEX('Hoja de Trabajo para listado'!$DE$153:$DG$274,MATCH($A64,'Hoja de Trabajo para listado'!$DE$153:$DE$1048576,0),MATCH((CUADRO!G$5&amp;$E64),'Hoja de Trabajo para listado'!$DE$151:$DG$151,0)),0)+IFERROR(INDEX('Hoja de Trabajo para listado'!$CD$155:$DC$1048576,MATCH($A64,'Hoja de Trabajo para listado'!$CD$155:$CD$1048576,0),MATCH((CUADRO!G$5&amp;$E64),'Hoja de Trabajo para listado'!$CD$151:$DC$151,0)),0)</f>
        <v>0</v>
      </c>
      <c r="H64" s="255">
        <f ca="1">+IFERROR(INDEX('Hoja de Trabajo para listado'!$A$155:$Z$1048576,MATCH($A64,'Hoja de Trabajo para listado'!$A$155:$A$1048576,0),MATCH((CUADRO!H$5&amp;$E64),'Hoja de Trabajo para listado'!$A$151:$Z$151,0)),0)+IFERROR(INDEX('Hoja de Trabajo para listado'!$AB$155:$BA$1048576,MATCH($A64,'Hoja de Trabajo para listado'!$AB$155:$AB$1048576,0),MATCH((CUADRO!H$5&amp;$E64),'Hoja de Trabajo para listado'!$AB$151:$BA$151,0)),0)+IFERROR(INDEX('Hoja de Trabajo para listado'!$BC$155:$CB$1048576,MATCH($A64,'Hoja de Trabajo para listado'!$BC$155:$BC$1048576,0),MATCH((CUADRO!H$5&amp;$E64),'Hoja de Trabajo para listado'!$BC$151:$CB$151,0)),0)+IFERROR(INDEX('Hoja de Trabajo para listado'!$DE$153:$DG$274,MATCH($A64,'Hoja de Trabajo para listado'!$DE$153:$DE$1048576,0),MATCH((CUADRO!H$5&amp;$E64),'Hoja de Trabajo para listado'!$DE$151:$DG$151,0)),0)+IFERROR(INDEX('Hoja de Trabajo para listado'!$CD$155:$DC$1048576,MATCH($A64,'Hoja de Trabajo para listado'!$CD$155:$CD$1048576,0),MATCH((CUADRO!H$5&amp;$E64),'Hoja de Trabajo para listado'!$CD$151:$DC$151,0)),0)</f>
        <v>0</v>
      </c>
      <c r="I64" s="255">
        <f ca="1">+IFERROR(INDEX('Hoja de Trabajo para listado'!$A$155:$Z$1048576,MATCH($A64,'Hoja de Trabajo para listado'!$A$155:$A$1048576,0),MATCH((CUADRO!I$5&amp;$E64),'Hoja de Trabajo para listado'!$A$151:$Z$151,0)),0)+IFERROR(INDEX('Hoja de Trabajo para listado'!$AB$155:$BA$1048576,MATCH($A64,'Hoja de Trabajo para listado'!$AB$155:$AB$1048576,0),MATCH((CUADRO!I$5&amp;$E64),'Hoja de Trabajo para listado'!$AB$151:$BA$151,0)),0)+IFERROR(INDEX('Hoja de Trabajo para listado'!$BC$155:$CB$1048576,MATCH($A64,'Hoja de Trabajo para listado'!$BC$155:$BC$1048576,0),MATCH((CUADRO!I$5&amp;$E64),'Hoja de Trabajo para listado'!$BC$151:$CB$151,0)),0)+IFERROR(INDEX('Hoja de Trabajo para listado'!$DE$153:$DG$274,MATCH($A64,'Hoja de Trabajo para listado'!$DE$153:$DE$1048576,0),MATCH((CUADRO!I$5&amp;$E64),'Hoja de Trabajo para listado'!$DE$151:$DG$151,0)),0)+IFERROR(INDEX('Hoja de Trabajo para listado'!$CD$155:$DC$1048576,MATCH($A64,'Hoja de Trabajo para listado'!$CD$155:$CD$1048576,0),MATCH((CUADRO!I$5&amp;$E64),'Hoja de Trabajo para listado'!$CD$151:$DC$151,0)),0)</f>
        <v>0</v>
      </c>
      <c r="J64" s="255">
        <f ca="1">+IFERROR(INDEX('Hoja de Trabajo para listado'!$A$155:$Z$1048576,MATCH($A64,'Hoja de Trabajo para listado'!$A$155:$A$1048576,0),MATCH((CUADRO!J$5&amp;$E64),'Hoja de Trabajo para listado'!$A$151:$Z$151,0)),0)+IFERROR(INDEX('Hoja de Trabajo para listado'!$AB$155:$BA$1048576,MATCH($A64,'Hoja de Trabajo para listado'!$AB$155:$AB$1048576,0),MATCH((CUADRO!J$5&amp;$E64),'Hoja de Trabajo para listado'!$AB$151:$BA$151,0)),0)+IFERROR(INDEX('Hoja de Trabajo para listado'!$BC$155:$CB$1048576,MATCH($A64,'Hoja de Trabajo para listado'!$BC$155:$BC$1048576,0),MATCH((CUADRO!J$5&amp;$E64),'Hoja de Trabajo para listado'!$BC$151:$CB$151,0)),0)+IFERROR(INDEX('Hoja de Trabajo para listado'!$DE$153:$DG$274,MATCH($A64,'Hoja de Trabajo para listado'!$DE$153:$DE$1048576,0),MATCH((CUADRO!J$5&amp;$E64),'Hoja de Trabajo para listado'!$DE$151:$DG$151,0)),0)+IFERROR(INDEX('Hoja de Trabajo para listado'!$CD$155:$DC$1048576,MATCH($A64,'Hoja de Trabajo para listado'!$CD$155:$CD$1048576,0),MATCH((CUADRO!J$5&amp;$E64),'Hoja de Trabajo para listado'!$CD$151:$DC$151,0)),0)</f>
        <v>0</v>
      </c>
      <c r="K64" s="255">
        <f ca="1">+IFERROR(INDEX('Hoja de Trabajo para listado'!$A$155:$Z$1048576,MATCH($A64,'Hoja de Trabajo para listado'!$A$155:$A$1048576,0),MATCH((CUADRO!K$5&amp;$E64),'Hoja de Trabajo para listado'!$A$151:$Z$151,0)),0)+IFERROR(INDEX('Hoja de Trabajo para listado'!$AB$155:$BA$1048576,MATCH($A64,'Hoja de Trabajo para listado'!$AB$155:$AB$1048576,0),MATCH((CUADRO!K$5&amp;$E64),'Hoja de Trabajo para listado'!$AB$151:$BA$151,0)),0)+IFERROR(INDEX('Hoja de Trabajo para listado'!$BC$155:$CB$1048576,MATCH($A64,'Hoja de Trabajo para listado'!$BC$155:$BC$1048576,0),MATCH((CUADRO!K$5&amp;$E64),'Hoja de Trabajo para listado'!$BC$151:$CB$151,0)),0)+IFERROR(INDEX('Hoja de Trabajo para listado'!$DE$153:$DG$274,MATCH($A64,'Hoja de Trabajo para listado'!$DE$153:$DE$1048576,0),MATCH((CUADRO!K$5&amp;$E64),'Hoja de Trabajo para listado'!$DE$151:$DG$151,0)),0)+IFERROR(INDEX('Hoja de Trabajo para listado'!$CD$155:$DC$1048576,MATCH($A64,'Hoja de Trabajo para listado'!$CD$155:$CD$1048576,0),MATCH((CUADRO!K$5&amp;$E64),'Hoja de Trabajo para listado'!$CD$151:$DC$151,0)),0)</f>
        <v>0</v>
      </c>
      <c r="L64" s="255">
        <f ca="1">+IFERROR(INDEX('Hoja de Trabajo para listado'!$A$155:$Z$1048576,MATCH($A64,'Hoja de Trabajo para listado'!$A$155:$A$1048576,0),MATCH((CUADRO!L$5&amp;$E64),'Hoja de Trabajo para listado'!$A$151:$Z$151,0)),0)+IFERROR(INDEX('Hoja de Trabajo para listado'!$AB$155:$BA$1048576,MATCH($A64,'Hoja de Trabajo para listado'!$AB$155:$AB$1048576,0),MATCH((CUADRO!L$5&amp;$E64),'Hoja de Trabajo para listado'!$AB$151:$BA$151,0)),0)+IFERROR(INDEX('Hoja de Trabajo para listado'!$BC$155:$CB$1048576,MATCH($A64,'Hoja de Trabajo para listado'!$BC$155:$BC$1048576,0),MATCH((CUADRO!L$5&amp;$E64),'Hoja de Trabajo para listado'!$BC$151:$CB$151,0)),0)+IFERROR(INDEX('Hoja de Trabajo para listado'!$DE$153:$DG$274,MATCH($A64,'Hoja de Trabajo para listado'!$DE$153:$DE$1048576,0),MATCH((CUADRO!L$5&amp;$E64),'Hoja de Trabajo para listado'!$DE$151:$DG$151,0)),0)+IFERROR(INDEX('Hoja de Trabajo para listado'!$CD$155:$DC$1048576,MATCH($A64,'Hoja de Trabajo para listado'!$CD$155:$CD$1048576,0),MATCH((CUADRO!L$5&amp;$E64),'Hoja de Trabajo para listado'!$CD$151:$DC$151,0)),0)</f>
        <v>0</v>
      </c>
      <c r="M64" s="255">
        <f ca="1">+IFERROR(INDEX('Hoja de Trabajo para listado'!$A$155:$Z$1048576,MATCH($A64,'Hoja de Trabajo para listado'!$A$155:$A$1048576,0),MATCH((CUADRO!M$5&amp;$E64),'Hoja de Trabajo para listado'!$A$151:$Z$151,0)),0)+IFERROR(INDEX('Hoja de Trabajo para listado'!$AB$155:$BA$1048576,MATCH($A64,'Hoja de Trabajo para listado'!$AB$155:$AB$1048576,0),MATCH((CUADRO!M$5&amp;$E64),'Hoja de Trabajo para listado'!$AB$151:$BA$151,0)),0)+IFERROR(INDEX('Hoja de Trabajo para listado'!$BC$155:$CB$1048576,MATCH($A64,'Hoja de Trabajo para listado'!$BC$155:$BC$1048576,0),MATCH((CUADRO!M$5&amp;$E64),'Hoja de Trabajo para listado'!$BC$151:$CB$151,0)),0)+IFERROR(INDEX('Hoja de Trabajo para listado'!$DE$153:$DG$274,MATCH($A64,'Hoja de Trabajo para listado'!$DE$153:$DE$1048576,0),MATCH((CUADRO!M$5&amp;$E64),'Hoja de Trabajo para listado'!$DE$151:$DG$151,0)),0)+IFERROR(INDEX('Hoja de Trabajo para listado'!$CD$155:$DC$1048576,MATCH($A64,'Hoja de Trabajo para listado'!$CD$155:$CD$1048576,0),MATCH((CUADRO!M$5&amp;$E64),'Hoja de Trabajo para listado'!$CD$151:$DC$151,0)),0)</f>
        <v>0</v>
      </c>
      <c r="N64" s="255">
        <f ca="1">+IFERROR(INDEX('Hoja de Trabajo para listado'!$A$155:$Z$1048576,MATCH($A64,'Hoja de Trabajo para listado'!$A$155:$A$1048576,0),MATCH((CUADRO!N$5&amp;$E64),'Hoja de Trabajo para listado'!$A$151:$Z$151,0)),0)+IFERROR(INDEX('Hoja de Trabajo para listado'!$AB$155:$BA$1048576,MATCH($A64,'Hoja de Trabajo para listado'!$AB$155:$AB$1048576,0),MATCH((CUADRO!N$5&amp;$E64),'Hoja de Trabajo para listado'!$AB$151:$BA$151,0)),0)+IFERROR(INDEX('Hoja de Trabajo para listado'!$BC$155:$CB$1048576,MATCH($A64,'Hoja de Trabajo para listado'!$BC$155:$BC$1048576,0),MATCH((CUADRO!N$5&amp;$E64),'Hoja de Trabajo para listado'!$BC$151:$CB$151,0)),0)+IFERROR(INDEX('Hoja de Trabajo para listado'!$DE$153:$DG$274,MATCH($A64,'Hoja de Trabajo para listado'!$DE$153:$DE$1048576,0),MATCH((CUADRO!N$5&amp;$E64),'Hoja de Trabajo para listado'!$DE$151:$DG$151,0)),0)+IFERROR(INDEX('Hoja de Trabajo para listado'!$CD$155:$DC$1048576,MATCH($A64,'Hoja de Trabajo para listado'!$CD$155:$CD$1048576,0),MATCH((CUADRO!N$5&amp;$E64),'Hoja de Trabajo para listado'!$CD$151:$DC$151,0)),0)</f>
        <v>0</v>
      </c>
      <c r="O64" s="255">
        <f ca="1">+IFERROR(INDEX('Hoja de Trabajo para listado'!$A$155:$Z$1048576,MATCH($A64,'Hoja de Trabajo para listado'!$A$155:$A$1048576,0),MATCH((CUADRO!O$5&amp;$E64),'Hoja de Trabajo para listado'!$A$151:$Z$151,0)),0)+IFERROR(INDEX('Hoja de Trabajo para listado'!$AB$155:$BA$1048576,MATCH($A64,'Hoja de Trabajo para listado'!$AB$155:$AB$1048576,0),MATCH((CUADRO!O$5&amp;$E64),'Hoja de Trabajo para listado'!$AB$151:$BA$151,0)),0)+IFERROR(INDEX('Hoja de Trabajo para listado'!$BC$155:$CB$1048576,MATCH($A64,'Hoja de Trabajo para listado'!$BC$155:$BC$1048576,0),MATCH((CUADRO!O$5&amp;$E64),'Hoja de Trabajo para listado'!$BC$151:$CB$151,0)),0)+IFERROR(INDEX('Hoja de Trabajo para listado'!$DE$153:$DG$274,MATCH($A64,'Hoja de Trabajo para listado'!$DE$153:$DE$1048576,0),MATCH((CUADRO!O$5&amp;$E64),'Hoja de Trabajo para listado'!$DE$151:$DG$151,0)),0)+IFERROR(INDEX('Hoja de Trabajo para listado'!$CD$155:$DC$1048576,MATCH($A64,'Hoja de Trabajo para listado'!$CD$155:$CD$1048576,0),MATCH((CUADRO!O$5&amp;$E64),'Hoja de Trabajo para listado'!$CD$151:$DC$151,0)),0)</f>
        <v>0</v>
      </c>
      <c r="P64" s="255">
        <f ca="1">+IFERROR(INDEX('Hoja de Trabajo para listado'!$A$155:$Z$1048576,MATCH($A64,'Hoja de Trabajo para listado'!$A$155:$A$1048576,0),MATCH((CUADRO!P$5&amp;$E64),'Hoja de Trabajo para listado'!$A$151:$Z$151,0)),0)+IFERROR(INDEX('Hoja de Trabajo para listado'!$AB$155:$BA$1048576,MATCH($A64,'Hoja de Trabajo para listado'!$AB$155:$AB$1048576,0),MATCH((CUADRO!P$5&amp;$E64),'Hoja de Trabajo para listado'!$AB$151:$BA$151,0)),0)+IFERROR(INDEX('Hoja de Trabajo para listado'!$BC$155:$CB$1048576,MATCH($A64,'Hoja de Trabajo para listado'!$BC$155:$BC$1048576,0),MATCH((CUADRO!P$5&amp;$E64),'Hoja de Trabajo para listado'!$BC$151:$CB$151,0)),0)+IFERROR(INDEX('Hoja de Trabajo para listado'!$DE$153:$DG$274,MATCH($A64,'Hoja de Trabajo para listado'!$DE$153:$DE$1048576,0),MATCH((CUADRO!P$5&amp;$E64),'Hoja de Trabajo para listado'!$DE$151:$DG$151,0)),0)+IFERROR(INDEX('Hoja de Trabajo para listado'!$CD$155:$DC$1048576,MATCH($A64,'Hoja de Trabajo para listado'!$CD$155:$CD$1048576,0),MATCH((CUADRO!P$5&amp;$E64),'Hoja de Trabajo para listado'!$CD$151:$DC$151,0)),0)</f>
        <v>0</v>
      </c>
      <c r="Q64" s="255">
        <f ca="1">+IFERROR(INDEX('Hoja de Trabajo para listado'!$A$155:$Z$1048576,MATCH($A64,'Hoja de Trabajo para listado'!$A$155:$A$1048576,0),MATCH((CUADRO!Q$5&amp;$E64),'Hoja de Trabajo para listado'!$A$151:$Z$151,0)),0)+IFERROR(INDEX('Hoja de Trabajo para listado'!$AB$155:$BA$1048576,MATCH($A64,'Hoja de Trabajo para listado'!$AB$155:$AB$1048576,0),MATCH((CUADRO!Q$5&amp;$E64),'Hoja de Trabajo para listado'!$AB$151:$BA$151,0)),0)+IFERROR(INDEX('Hoja de Trabajo para listado'!$BC$155:$CB$1048576,MATCH($A64,'Hoja de Trabajo para listado'!$BC$155:$BC$1048576,0),MATCH((CUADRO!Q$5&amp;$E64),'Hoja de Trabajo para listado'!$BC$151:$CB$151,0)),0)+IFERROR(INDEX('Hoja de Trabajo para listado'!$DE$153:$DG$274,MATCH($A64,'Hoja de Trabajo para listado'!$DE$153:$DE$1048576,0),MATCH((CUADRO!Q$5&amp;$E64),'Hoja de Trabajo para listado'!$DE$151:$DG$151,0)),0)+IFERROR(INDEX('Hoja de Trabajo para listado'!$CD$155:$DC$1048576,MATCH($A64,'Hoja de Trabajo para listado'!$CD$155:$CD$1048576,0),MATCH((CUADRO!Q$5&amp;$E64),'Hoja de Trabajo para listado'!$CD$151:$DC$151,0)),0)</f>
        <v>0</v>
      </c>
      <c r="R64" s="255">
        <f t="shared" ca="1" si="2"/>
        <v>0</v>
      </c>
      <c r="S64" s="278"/>
      <c r="T64" s="255">
        <f ca="1">+T65</f>
        <v>6944383.7000000002</v>
      </c>
      <c r="U64" s="254">
        <f t="shared" si="3"/>
        <v>1</v>
      </c>
      <c r="V64" s="362" t="str">
        <f>+VLOOKUP(A64,bd_lista!$A$3:$E$590,5,FALSE)</f>
        <v>Empresas Nacionales</v>
      </c>
      <c r="W64" s="361" t="str">
        <f>+V64</f>
        <v>Empresas Nacionales</v>
      </c>
      <c r="X64" s="254">
        <f>+VLOOKUP(A64,[2]Sheet1!$A$13:$D$744,4,FALSE)</f>
        <v>41</v>
      </c>
      <c r="Y64" s="254" t="str">
        <f>+VLOOKUP(X64,bd_lista!$A$3:$C$590,3,FALSE)</f>
        <v>Ministerio de Desarrollo Productivo y Economía Plural</v>
      </c>
      <c r="Z64" s="316">
        <f>+X64</f>
        <v>41</v>
      </c>
      <c r="AA64" s="348" t="str">
        <f>+Y64</f>
        <v>Ministerio de Desarrollo Productivo y Economía Plural</v>
      </c>
    </row>
    <row r="65" spans="1:27" customFormat="1" ht="15" customHeight="1">
      <c r="A65" s="32">
        <v>586</v>
      </c>
      <c r="B65" s="307"/>
      <c r="C65" s="362" t="str">
        <f>+VLOOKUP(A65,bd_lista!$A$3:$C$590,3,FALSE)</f>
        <v>Empresa Azucarera San Buenaventura</v>
      </c>
      <c r="D65" s="362"/>
      <c r="E65" s="362" t="s">
        <v>1314</v>
      </c>
      <c r="F65" s="257">
        <f ca="1">+IFERROR(INDEX('Hoja de Trabajo para listado'!$A$155:$Z$1048576,MATCH($A65,'Hoja de Trabajo para listado'!$A$155:$A$1048576,0),MATCH((CUADRO!F$5&amp;$E65),'Hoja de Trabajo para listado'!$A$151:$Z$151,0)),0)+IFERROR(INDEX('Hoja de Trabajo para listado'!$AB$155:$BA$1048576,MATCH($A65,'Hoja de Trabajo para listado'!$AB$155:$AB$1048576,0),MATCH((CUADRO!F$5&amp;$E65),'Hoja de Trabajo para listado'!$AB$151:$BA$151,0)),0)+IFERROR(INDEX('Hoja de Trabajo para listado'!$BC$155:$CB$1048576,MATCH($A65,'Hoja de Trabajo para listado'!$BC$155:$BC$1048576,0),MATCH((CUADRO!F$5&amp;$E65),'Hoja de Trabajo para listado'!$BC$151:$CB$151,0)),0)+IFERROR(INDEX('Hoja de Trabajo para listado'!$DE$153:$DG$274,MATCH($A65,'Hoja de Trabajo para listado'!$DE$153:$DE$1048576,0),MATCH((CUADRO!F$5&amp;$E65),'Hoja de Trabajo para listado'!$DE$151:$DG$151,0)),0)+IFERROR(INDEX('Hoja de Trabajo para listado'!$CD$155:$DC$1048576,MATCH($A65,'Hoja de Trabajo para listado'!$CD$155:$CD$1048576,0),MATCH((CUADRO!F$5&amp;$E65),'Hoja de Trabajo para listado'!$CD$151:$DC$151,0)),0)</f>
        <v>0</v>
      </c>
      <c r="G65" s="257">
        <f ca="1">+IFERROR(INDEX('Hoja de Trabajo para listado'!$A$155:$Z$1048576,MATCH($A65,'Hoja de Trabajo para listado'!$A$155:$A$1048576,0),MATCH((CUADRO!G$5&amp;$E65),'Hoja de Trabajo para listado'!$A$151:$Z$151,0)),0)+IFERROR(INDEX('Hoja de Trabajo para listado'!$AB$155:$BA$1048576,MATCH($A65,'Hoja de Trabajo para listado'!$AB$155:$AB$1048576,0),MATCH((CUADRO!G$5&amp;$E65),'Hoja de Trabajo para listado'!$AB$151:$BA$151,0)),0)+IFERROR(INDEX('Hoja de Trabajo para listado'!$BC$155:$CB$1048576,MATCH($A65,'Hoja de Trabajo para listado'!$BC$155:$BC$1048576,0),MATCH((CUADRO!G$5&amp;$E65),'Hoja de Trabajo para listado'!$BC$151:$CB$151,0)),0)+IFERROR(INDEX('Hoja de Trabajo para listado'!$DE$153:$DG$274,MATCH($A65,'Hoja de Trabajo para listado'!$DE$153:$DE$1048576,0),MATCH((CUADRO!G$5&amp;$E65),'Hoja de Trabajo para listado'!$DE$151:$DG$151,0)),0)+IFERROR(INDEX('Hoja de Trabajo para listado'!$CD$155:$DC$1048576,MATCH($A65,'Hoja de Trabajo para listado'!$CD$155:$CD$1048576,0),MATCH((CUADRO!G$5&amp;$E65),'Hoja de Trabajo para listado'!$CD$151:$DC$151,0)),0)</f>
        <v>0</v>
      </c>
      <c r="H65" s="257">
        <f ca="1">+IFERROR(INDEX('Hoja de Trabajo para listado'!$A$155:$Z$1048576,MATCH($A65,'Hoja de Trabajo para listado'!$A$155:$A$1048576,0),MATCH((CUADRO!H$5&amp;$E65),'Hoja de Trabajo para listado'!$A$151:$Z$151,0)),0)+IFERROR(INDEX('Hoja de Trabajo para listado'!$AB$155:$BA$1048576,MATCH($A65,'Hoja de Trabajo para listado'!$AB$155:$AB$1048576,0),MATCH((CUADRO!H$5&amp;$E65),'Hoja de Trabajo para listado'!$AB$151:$BA$151,0)),0)+IFERROR(INDEX('Hoja de Trabajo para listado'!$BC$155:$CB$1048576,MATCH($A65,'Hoja de Trabajo para listado'!$BC$155:$BC$1048576,0),MATCH((CUADRO!H$5&amp;$E65),'Hoja de Trabajo para listado'!$BC$151:$CB$151,0)),0)+IFERROR(INDEX('Hoja de Trabajo para listado'!$DE$153:$DG$274,MATCH($A65,'Hoja de Trabajo para listado'!$DE$153:$DE$1048576,0),MATCH((CUADRO!H$5&amp;$E65),'Hoja de Trabajo para listado'!$DE$151:$DG$151,0)),0)+IFERROR(INDEX('Hoja de Trabajo para listado'!$CD$155:$DC$1048576,MATCH($A65,'Hoja de Trabajo para listado'!$CD$155:$CD$1048576,0),MATCH((CUADRO!H$5&amp;$E65),'Hoja de Trabajo para listado'!$CD$151:$DC$151,0)),0)</f>
        <v>0</v>
      </c>
      <c r="I65" s="257">
        <f ca="1">+IFERROR(INDEX('Hoja de Trabajo para listado'!$A$155:$Z$1048576,MATCH($A65,'Hoja de Trabajo para listado'!$A$155:$A$1048576,0),MATCH((CUADRO!I$5&amp;$E65),'Hoja de Trabajo para listado'!$A$151:$Z$151,0)),0)+IFERROR(INDEX('Hoja de Trabajo para listado'!$AB$155:$BA$1048576,MATCH($A65,'Hoja de Trabajo para listado'!$AB$155:$AB$1048576,0),MATCH((CUADRO!I$5&amp;$E65),'Hoja de Trabajo para listado'!$AB$151:$BA$151,0)),0)+IFERROR(INDEX('Hoja de Trabajo para listado'!$BC$155:$CB$1048576,MATCH($A65,'Hoja de Trabajo para listado'!$BC$155:$BC$1048576,0),MATCH((CUADRO!I$5&amp;$E65),'Hoja de Trabajo para listado'!$BC$151:$CB$151,0)),0)+IFERROR(INDEX('Hoja de Trabajo para listado'!$DE$153:$DG$274,MATCH($A65,'Hoja de Trabajo para listado'!$DE$153:$DE$1048576,0),MATCH((CUADRO!I$5&amp;$E65),'Hoja de Trabajo para listado'!$DE$151:$DG$151,0)),0)+IFERROR(INDEX('Hoja de Trabajo para listado'!$CD$155:$DC$1048576,MATCH($A65,'Hoja de Trabajo para listado'!$CD$155:$CD$1048576,0),MATCH((CUADRO!I$5&amp;$E65),'Hoja de Trabajo para listado'!$CD$151:$DC$151,0)),0)</f>
        <v>0</v>
      </c>
      <c r="J65" s="257">
        <f ca="1">+IFERROR(INDEX('Hoja de Trabajo para listado'!$A$155:$Z$1048576,MATCH($A65,'Hoja de Trabajo para listado'!$A$155:$A$1048576,0),MATCH((CUADRO!J$5&amp;$E65),'Hoja de Trabajo para listado'!$A$151:$Z$151,0)),0)+IFERROR(INDEX('Hoja de Trabajo para listado'!$AB$155:$BA$1048576,MATCH($A65,'Hoja de Trabajo para listado'!$AB$155:$AB$1048576,0),MATCH((CUADRO!J$5&amp;$E65),'Hoja de Trabajo para listado'!$AB$151:$BA$151,0)),0)+IFERROR(INDEX('Hoja de Trabajo para listado'!$BC$155:$CB$1048576,MATCH($A65,'Hoja de Trabajo para listado'!$BC$155:$BC$1048576,0),MATCH((CUADRO!J$5&amp;$E65),'Hoja de Trabajo para listado'!$BC$151:$CB$151,0)),0)+IFERROR(INDEX('Hoja de Trabajo para listado'!$DE$153:$DG$274,MATCH($A65,'Hoja de Trabajo para listado'!$DE$153:$DE$1048576,0),MATCH((CUADRO!J$5&amp;$E65),'Hoja de Trabajo para listado'!$DE$151:$DG$151,0)),0)+IFERROR(INDEX('Hoja de Trabajo para listado'!$CD$155:$DC$1048576,MATCH($A65,'Hoja de Trabajo para listado'!$CD$155:$CD$1048576,0),MATCH((CUADRO!J$5&amp;$E65),'Hoja de Trabajo para listado'!$CD$151:$DC$151,0)),0)</f>
        <v>0</v>
      </c>
      <c r="K65" s="257">
        <f ca="1">+IFERROR(INDEX('Hoja de Trabajo para listado'!$A$155:$Z$1048576,MATCH($A65,'Hoja de Trabajo para listado'!$A$155:$A$1048576,0),MATCH((CUADRO!K$5&amp;$E65),'Hoja de Trabajo para listado'!$A$151:$Z$151,0)),0)+IFERROR(INDEX('Hoja de Trabajo para listado'!$AB$155:$BA$1048576,MATCH($A65,'Hoja de Trabajo para listado'!$AB$155:$AB$1048576,0),MATCH((CUADRO!K$5&amp;$E65),'Hoja de Trabajo para listado'!$AB$151:$BA$151,0)),0)+IFERROR(INDEX('Hoja de Trabajo para listado'!$BC$155:$CB$1048576,MATCH($A65,'Hoja de Trabajo para listado'!$BC$155:$BC$1048576,0),MATCH((CUADRO!K$5&amp;$E65),'Hoja de Trabajo para listado'!$BC$151:$CB$151,0)),0)+IFERROR(INDEX('Hoja de Trabajo para listado'!$DE$153:$DG$274,MATCH($A65,'Hoja de Trabajo para listado'!$DE$153:$DE$1048576,0),MATCH((CUADRO!K$5&amp;$E65),'Hoja de Trabajo para listado'!$DE$151:$DG$151,0)),0)+IFERROR(INDEX('Hoja de Trabajo para listado'!$CD$155:$DC$1048576,MATCH($A65,'Hoja de Trabajo para listado'!$CD$155:$CD$1048576,0),MATCH((CUADRO!K$5&amp;$E65),'Hoja de Trabajo para listado'!$CD$151:$DC$151,0)),0)</f>
        <v>0</v>
      </c>
      <c r="L65" s="257">
        <f ca="1">+IFERROR(INDEX('Hoja de Trabajo para listado'!$A$155:$Z$1048576,MATCH($A65,'Hoja de Trabajo para listado'!$A$155:$A$1048576,0),MATCH((CUADRO!L$5&amp;$E65),'Hoja de Trabajo para listado'!$A$151:$Z$151,0)),0)+IFERROR(INDEX('Hoja de Trabajo para listado'!$AB$155:$BA$1048576,MATCH($A65,'Hoja de Trabajo para listado'!$AB$155:$AB$1048576,0),MATCH((CUADRO!L$5&amp;$E65),'Hoja de Trabajo para listado'!$AB$151:$BA$151,0)),0)+IFERROR(INDEX('Hoja de Trabajo para listado'!$BC$155:$CB$1048576,MATCH($A65,'Hoja de Trabajo para listado'!$BC$155:$BC$1048576,0),MATCH((CUADRO!L$5&amp;$E65),'Hoja de Trabajo para listado'!$BC$151:$CB$151,0)),0)+IFERROR(INDEX('Hoja de Trabajo para listado'!$DE$153:$DG$274,MATCH($A65,'Hoja de Trabajo para listado'!$DE$153:$DE$1048576,0),MATCH((CUADRO!L$5&amp;$E65),'Hoja de Trabajo para listado'!$DE$151:$DG$151,0)),0)+IFERROR(INDEX('Hoja de Trabajo para listado'!$CD$155:$DC$1048576,MATCH($A65,'Hoja de Trabajo para listado'!$CD$155:$CD$1048576,0),MATCH((CUADRO!L$5&amp;$E65),'Hoja de Trabajo para listado'!$CD$151:$DC$151,0)),0)</f>
        <v>0</v>
      </c>
      <c r="M65" s="257">
        <f ca="1">+IFERROR(INDEX('Hoja de Trabajo para listado'!$A$155:$Z$1048576,MATCH($A65,'Hoja de Trabajo para listado'!$A$155:$A$1048576,0),MATCH((CUADRO!M$5&amp;$E65),'Hoja de Trabajo para listado'!$A$151:$Z$151,0)),0)+IFERROR(INDEX('Hoja de Trabajo para listado'!$AB$155:$BA$1048576,MATCH($A65,'Hoja de Trabajo para listado'!$AB$155:$AB$1048576,0),MATCH((CUADRO!M$5&amp;$E65),'Hoja de Trabajo para listado'!$AB$151:$BA$151,0)),0)+IFERROR(INDEX('Hoja de Trabajo para listado'!$BC$155:$CB$1048576,MATCH($A65,'Hoja de Trabajo para listado'!$BC$155:$BC$1048576,0),MATCH((CUADRO!M$5&amp;$E65),'Hoja de Trabajo para listado'!$BC$151:$CB$151,0)),0)+IFERROR(INDEX('Hoja de Trabajo para listado'!$DE$153:$DG$274,MATCH($A65,'Hoja de Trabajo para listado'!$DE$153:$DE$1048576,0),MATCH((CUADRO!M$5&amp;$E65),'Hoja de Trabajo para listado'!$DE$151:$DG$151,0)),0)+IFERROR(INDEX('Hoja de Trabajo para listado'!$CD$155:$DC$1048576,MATCH($A65,'Hoja de Trabajo para listado'!$CD$155:$CD$1048576,0),MATCH((CUADRO!M$5&amp;$E65),'Hoja de Trabajo para listado'!$CD$151:$DC$151,0)),0)</f>
        <v>0</v>
      </c>
      <c r="N65" s="257">
        <f ca="1">+IFERROR(INDEX('Hoja de Trabajo para listado'!$A$155:$Z$1048576,MATCH($A65,'Hoja de Trabajo para listado'!$A$155:$A$1048576,0),MATCH((CUADRO!N$5&amp;$E65),'Hoja de Trabajo para listado'!$A$151:$Z$151,0)),0)+IFERROR(INDEX('Hoja de Trabajo para listado'!$AB$155:$BA$1048576,MATCH($A65,'Hoja de Trabajo para listado'!$AB$155:$AB$1048576,0),MATCH((CUADRO!N$5&amp;$E65),'Hoja de Trabajo para listado'!$AB$151:$BA$151,0)),0)+IFERROR(INDEX('Hoja de Trabajo para listado'!$BC$155:$CB$1048576,MATCH($A65,'Hoja de Trabajo para listado'!$BC$155:$BC$1048576,0),MATCH((CUADRO!N$5&amp;$E65),'Hoja de Trabajo para listado'!$BC$151:$CB$151,0)),0)+IFERROR(INDEX('Hoja de Trabajo para listado'!$DE$153:$DG$274,MATCH($A65,'Hoja de Trabajo para listado'!$DE$153:$DE$1048576,0),MATCH((CUADRO!N$5&amp;$E65),'Hoja de Trabajo para listado'!$DE$151:$DG$151,0)),0)+IFERROR(INDEX('Hoja de Trabajo para listado'!$CD$155:$DC$1048576,MATCH($A65,'Hoja de Trabajo para listado'!$CD$155:$CD$1048576,0),MATCH((CUADRO!N$5&amp;$E65),'Hoja de Trabajo para listado'!$CD$151:$DC$151,0)),0)</f>
        <v>6944383.7000000002</v>
      </c>
      <c r="O65" s="257">
        <f ca="1">+IFERROR(INDEX('Hoja de Trabajo para listado'!$A$155:$Z$1048576,MATCH($A65,'Hoja de Trabajo para listado'!$A$155:$A$1048576,0),MATCH((CUADRO!O$5&amp;$E65),'Hoja de Trabajo para listado'!$A$151:$Z$151,0)),0)+IFERROR(INDEX('Hoja de Trabajo para listado'!$AB$155:$BA$1048576,MATCH($A65,'Hoja de Trabajo para listado'!$AB$155:$AB$1048576,0),MATCH((CUADRO!O$5&amp;$E65),'Hoja de Trabajo para listado'!$AB$151:$BA$151,0)),0)+IFERROR(INDEX('Hoja de Trabajo para listado'!$BC$155:$CB$1048576,MATCH($A65,'Hoja de Trabajo para listado'!$BC$155:$BC$1048576,0),MATCH((CUADRO!O$5&amp;$E65),'Hoja de Trabajo para listado'!$BC$151:$CB$151,0)),0)+IFERROR(INDEX('Hoja de Trabajo para listado'!$DE$153:$DG$274,MATCH($A65,'Hoja de Trabajo para listado'!$DE$153:$DE$1048576,0),MATCH((CUADRO!O$5&amp;$E65),'Hoja de Trabajo para listado'!$DE$151:$DG$151,0)),0)+IFERROR(INDEX('Hoja de Trabajo para listado'!$CD$155:$DC$1048576,MATCH($A65,'Hoja de Trabajo para listado'!$CD$155:$CD$1048576,0),MATCH((CUADRO!O$5&amp;$E65),'Hoja de Trabajo para listado'!$CD$151:$DC$151,0)),0)</f>
        <v>0</v>
      </c>
      <c r="P65" s="257">
        <f ca="1">+IFERROR(INDEX('Hoja de Trabajo para listado'!$A$155:$Z$1048576,MATCH($A65,'Hoja de Trabajo para listado'!$A$155:$A$1048576,0),MATCH((CUADRO!P$5&amp;$E65),'Hoja de Trabajo para listado'!$A$151:$Z$151,0)),0)+IFERROR(INDEX('Hoja de Trabajo para listado'!$AB$155:$BA$1048576,MATCH($A65,'Hoja de Trabajo para listado'!$AB$155:$AB$1048576,0),MATCH((CUADRO!P$5&amp;$E65),'Hoja de Trabajo para listado'!$AB$151:$BA$151,0)),0)+IFERROR(INDEX('Hoja de Trabajo para listado'!$BC$155:$CB$1048576,MATCH($A65,'Hoja de Trabajo para listado'!$BC$155:$BC$1048576,0),MATCH((CUADRO!P$5&amp;$E65),'Hoja de Trabajo para listado'!$BC$151:$CB$151,0)),0)+IFERROR(INDEX('Hoja de Trabajo para listado'!$DE$153:$DG$274,MATCH($A65,'Hoja de Trabajo para listado'!$DE$153:$DE$1048576,0),MATCH((CUADRO!P$5&amp;$E65),'Hoja de Trabajo para listado'!$DE$151:$DG$151,0)),0)+IFERROR(INDEX('Hoja de Trabajo para listado'!$CD$155:$DC$1048576,MATCH($A65,'Hoja de Trabajo para listado'!$CD$155:$CD$1048576,0),MATCH((CUADRO!P$5&amp;$E65),'Hoja de Trabajo para listado'!$CD$151:$DC$151,0)),0)</f>
        <v>0</v>
      </c>
      <c r="Q65" s="257">
        <f ca="1">+IFERROR(INDEX('Hoja de Trabajo para listado'!$A$155:$Z$1048576,MATCH($A65,'Hoja de Trabajo para listado'!$A$155:$A$1048576,0),MATCH((CUADRO!Q$5&amp;$E65),'Hoja de Trabajo para listado'!$A$151:$Z$151,0)),0)+IFERROR(INDEX('Hoja de Trabajo para listado'!$AB$155:$BA$1048576,MATCH($A65,'Hoja de Trabajo para listado'!$AB$155:$AB$1048576,0),MATCH((CUADRO!Q$5&amp;$E65),'Hoja de Trabajo para listado'!$AB$151:$BA$151,0)),0)+IFERROR(INDEX('Hoja de Trabajo para listado'!$BC$155:$CB$1048576,MATCH($A65,'Hoja de Trabajo para listado'!$BC$155:$BC$1048576,0),MATCH((CUADRO!Q$5&amp;$E65),'Hoja de Trabajo para listado'!$BC$151:$CB$151,0)),0)+IFERROR(INDEX('Hoja de Trabajo para listado'!$DE$153:$DG$274,MATCH($A65,'Hoja de Trabajo para listado'!$DE$153:$DE$1048576,0),MATCH((CUADRO!Q$5&amp;$E65),'Hoja de Trabajo para listado'!$DE$151:$DG$151,0)),0)+IFERROR(INDEX('Hoja de Trabajo para listado'!$CD$155:$DC$1048576,MATCH($A65,'Hoja de Trabajo para listado'!$CD$155:$CD$1048576,0),MATCH((CUADRO!Q$5&amp;$E65),'Hoja de Trabajo para listado'!$CD$151:$DC$151,0)),0)</f>
        <v>0</v>
      </c>
      <c r="R65" s="257">
        <f t="shared" ca="1" si="2"/>
        <v>6944383.7000000002</v>
      </c>
      <c r="S65" s="277">
        <f ca="1">+R64+R65</f>
        <v>6944383.7000000002</v>
      </c>
      <c r="T65" s="257">
        <f ca="1">+S65</f>
        <v>6944383.7000000002</v>
      </c>
      <c r="U65" s="256">
        <f t="shared" si="3"/>
        <v>2</v>
      </c>
      <c r="V65" s="362" t="str">
        <f>+VLOOKUP(A65,bd_lista!$A$3:$E$590,5,FALSE)</f>
        <v>Empresas Nacionales</v>
      </c>
      <c r="W65" s="362"/>
      <c r="X65" s="254">
        <f>+VLOOKUP(A65,[2]Sheet1!$A$13:$D$744,4,FALSE)</f>
        <v>41</v>
      </c>
      <c r="Y65" s="254" t="str">
        <f>+VLOOKUP(X65,bd_lista!$A$3:$C$590,3,FALSE)</f>
        <v>Ministerio de Desarrollo Productivo y Economía Plural</v>
      </c>
      <c r="Z65" s="314"/>
      <c r="AA65" s="350"/>
    </row>
    <row r="66" spans="1:27" customFormat="1" ht="15" customHeight="1">
      <c r="A66" s="32">
        <v>597</v>
      </c>
      <c r="B66" s="306">
        <f>+A66</f>
        <v>597</v>
      </c>
      <c r="C66" s="259" t="str">
        <f>+VLOOKUP(A66,bd_lista!$A$3:$C$590,3,FALSE)</f>
        <v>Empresa Pública Nacional Estratégica de Yacimientos de Litio Bolivianos</v>
      </c>
      <c r="D66" s="361" t="str">
        <f>+C66</f>
        <v>Empresa Pública Nacional Estratégica de Yacimientos de Litio Bolivianos</v>
      </c>
      <c r="E66" s="259" t="s">
        <v>1313</v>
      </c>
      <c r="F66" s="255">
        <f ca="1">+IFERROR(INDEX('Hoja de Trabajo para listado'!$A$155:$Z$1048576,MATCH($A66,'Hoja de Trabajo para listado'!$A$155:$A$1048576,0),MATCH((CUADRO!F$5&amp;$E66),'Hoja de Trabajo para listado'!$A$151:$Z$151,0)),0)+IFERROR(INDEX('Hoja de Trabajo para listado'!$AB$155:$BA$1048576,MATCH($A66,'Hoja de Trabajo para listado'!$AB$155:$AB$1048576,0),MATCH((CUADRO!F$5&amp;$E66),'Hoja de Trabajo para listado'!$AB$151:$BA$151,0)),0)+IFERROR(INDEX('Hoja de Trabajo para listado'!$BC$155:$CB$1048576,MATCH($A66,'Hoja de Trabajo para listado'!$BC$155:$BC$1048576,0),MATCH((CUADRO!F$5&amp;$E66),'Hoja de Trabajo para listado'!$BC$151:$CB$151,0)),0)+IFERROR(INDEX('Hoja de Trabajo para listado'!$DE$153:$DG$274,MATCH($A66,'Hoja de Trabajo para listado'!$DE$153:$DE$1048576,0),MATCH((CUADRO!F$5&amp;$E66),'Hoja de Trabajo para listado'!$DE$151:$DG$151,0)),0)+IFERROR(INDEX('Hoja de Trabajo para listado'!$CD$155:$DC$1048576,MATCH($A66,'Hoja de Trabajo para listado'!$CD$155:$CD$1048576,0),MATCH((CUADRO!F$5&amp;$E66),'Hoja de Trabajo para listado'!$CD$151:$DC$151,0)),0)</f>
        <v>0</v>
      </c>
      <c r="G66" s="255">
        <f ca="1">+IFERROR(INDEX('Hoja de Trabajo para listado'!$A$155:$Z$1048576,MATCH($A66,'Hoja de Trabajo para listado'!$A$155:$A$1048576,0),MATCH((CUADRO!G$5&amp;$E66),'Hoja de Trabajo para listado'!$A$151:$Z$151,0)),0)+IFERROR(INDEX('Hoja de Trabajo para listado'!$AB$155:$BA$1048576,MATCH($A66,'Hoja de Trabajo para listado'!$AB$155:$AB$1048576,0),MATCH((CUADRO!G$5&amp;$E66),'Hoja de Trabajo para listado'!$AB$151:$BA$151,0)),0)+IFERROR(INDEX('Hoja de Trabajo para listado'!$BC$155:$CB$1048576,MATCH($A66,'Hoja de Trabajo para listado'!$BC$155:$BC$1048576,0),MATCH((CUADRO!G$5&amp;$E66),'Hoja de Trabajo para listado'!$BC$151:$CB$151,0)),0)+IFERROR(INDEX('Hoja de Trabajo para listado'!$DE$153:$DG$274,MATCH($A66,'Hoja de Trabajo para listado'!$DE$153:$DE$1048576,0),MATCH((CUADRO!G$5&amp;$E66),'Hoja de Trabajo para listado'!$DE$151:$DG$151,0)),0)+IFERROR(INDEX('Hoja de Trabajo para listado'!$CD$155:$DC$1048576,MATCH($A66,'Hoja de Trabajo para listado'!$CD$155:$CD$1048576,0),MATCH((CUADRO!G$5&amp;$E66),'Hoja de Trabajo para listado'!$CD$151:$DC$151,0)),0)</f>
        <v>0</v>
      </c>
      <c r="H66" s="255">
        <f ca="1">+IFERROR(INDEX('Hoja de Trabajo para listado'!$A$155:$Z$1048576,MATCH($A66,'Hoja de Trabajo para listado'!$A$155:$A$1048576,0),MATCH((CUADRO!H$5&amp;$E66),'Hoja de Trabajo para listado'!$A$151:$Z$151,0)),0)+IFERROR(INDEX('Hoja de Trabajo para listado'!$AB$155:$BA$1048576,MATCH($A66,'Hoja de Trabajo para listado'!$AB$155:$AB$1048576,0),MATCH((CUADRO!H$5&amp;$E66),'Hoja de Trabajo para listado'!$AB$151:$BA$151,0)),0)+IFERROR(INDEX('Hoja de Trabajo para listado'!$BC$155:$CB$1048576,MATCH($A66,'Hoja de Trabajo para listado'!$BC$155:$BC$1048576,0),MATCH((CUADRO!H$5&amp;$E66),'Hoja de Trabajo para listado'!$BC$151:$CB$151,0)),0)+IFERROR(INDEX('Hoja de Trabajo para listado'!$DE$153:$DG$274,MATCH($A66,'Hoja de Trabajo para listado'!$DE$153:$DE$1048576,0),MATCH((CUADRO!H$5&amp;$E66),'Hoja de Trabajo para listado'!$DE$151:$DG$151,0)),0)+IFERROR(INDEX('Hoja de Trabajo para listado'!$CD$155:$DC$1048576,MATCH($A66,'Hoja de Trabajo para listado'!$CD$155:$CD$1048576,0),MATCH((CUADRO!H$5&amp;$E66),'Hoja de Trabajo para listado'!$CD$151:$DC$151,0)),0)</f>
        <v>0</v>
      </c>
      <c r="I66" s="255">
        <f ca="1">+IFERROR(INDEX('Hoja de Trabajo para listado'!$A$155:$Z$1048576,MATCH($A66,'Hoja de Trabajo para listado'!$A$155:$A$1048576,0),MATCH((CUADRO!I$5&amp;$E66),'Hoja de Trabajo para listado'!$A$151:$Z$151,0)),0)+IFERROR(INDEX('Hoja de Trabajo para listado'!$AB$155:$BA$1048576,MATCH($A66,'Hoja de Trabajo para listado'!$AB$155:$AB$1048576,0),MATCH((CUADRO!I$5&amp;$E66),'Hoja de Trabajo para listado'!$AB$151:$BA$151,0)),0)+IFERROR(INDEX('Hoja de Trabajo para listado'!$BC$155:$CB$1048576,MATCH($A66,'Hoja de Trabajo para listado'!$BC$155:$BC$1048576,0),MATCH((CUADRO!I$5&amp;$E66),'Hoja de Trabajo para listado'!$BC$151:$CB$151,0)),0)+IFERROR(INDEX('Hoja de Trabajo para listado'!$DE$153:$DG$274,MATCH($A66,'Hoja de Trabajo para listado'!$DE$153:$DE$1048576,0),MATCH((CUADRO!I$5&amp;$E66),'Hoja de Trabajo para listado'!$DE$151:$DG$151,0)),0)+IFERROR(INDEX('Hoja de Trabajo para listado'!$CD$155:$DC$1048576,MATCH($A66,'Hoja de Trabajo para listado'!$CD$155:$CD$1048576,0),MATCH((CUADRO!I$5&amp;$E66),'Hoja de Trabajo para listado'!$CD$151:$DC$151,0)),0)</f>
        <v>0</v>
      </c>
      <c r="J66" s="255">
        <f ca="1">+IFERROR(INDEX('Hoja de Trabajo para listado'!$A$155:$Z$1048576,MATCH($A66,'Hoja de Trabajo para listado'!$A$155:$A$1048576,0),MATCH((CUADRO!J$5&amp;$E66),'Hoja de Trabajo para listado'!$A$151:$Z$151,0)),0)+IFERROR(INDEX('Hoja de Trabajo para listado'!$AB$155:$BA$1048576,MATCH($A66,'Hoja de Trabajo para listado'!$AB$155:$AB$1048576,0),MATCH((CUADRO!J$5&amp;$E66),'Hoja de Trabajo para listado'!$AB$151:$BA$151,0)),0)+IFERROR(INDEX('Hoja de Trabajo para listado'!$BC$155:$CB$1048576,MATCH($A66,'Hoja de Trabajo para listado'!$BC$155:$BC$1048576,0),MATCH((CUADRO!J$5&amp;$E66),'Hoja de Trabajo para listado'!$BC$151:$CB$151,0)),0)+IFERROR(INDEX('Hoja de Trabajo para listado'!$DE$153:$DG$274,MATCH($A66,'Hoja de Trabajo para listado'!$DE$153:$DE$1048576,0),MATCH((CUADRO!J$5&amp;$E66),'Hoja de Trabajo para listado'!$DE$151:$DG$151,0)),0)+IFERROR(INDEX('Hoja de Trabajo para listado'!$CD$155:$DC$1048576,MATCH($A66,'Hoja de Trabajo para listado'!$CD$155:$CD$1048576,0),MATCH((CUADRO!J$5&amp;$E66),'Hoja de Trabajo para listado'!$CD$151:$DC$151,0)),0)</f>
        <v>0</v>
      </c>
      <c r="K66" s="255">
        <f ca="1">+IFERROR(INDEX('Hoja de Trabajo para listado'!$A$155:$Z$1048576,MATCH($A66,'Hoja de Trabajo para listado'!$A$155:$A$1048576,0),MATCH((CUADRO!K$5&amp;$E66),'Hoja de Trabajo para listado'!$A$151:$Z$151,0)),0)+IFERROR(INDEX('Hoja de Trabajo para listado'!$AB$155:$BA$1048576,MATCH($A66,'Hoja de Trabajo para listado'!$AB$155:$AB$1048576,0),MATCH((CUADRO!K$5&amp;$E66),'Hoja de Trabajo para listado'!$AB$151:$BA$151,0)),0)+IFERROR(INDEX('Hoja de Trabajo para listado'!$BC$155:$CB$1048576,MATCH($A66,'Hoja de Trabajo para listado'!$BC$155:$BC$1048576,0),MATCH((CUADRO!K$5&amp;$E66),'Hoja de Trabajo para listado'!$BC$151:$CB$151,0)),0)+IFERROR(INDEX('Hoja de Trabajo para listado'!$DE$153:$DG$274,MATCH($A66,'Hoja de Trabajo para listado'!$DE$153:$DE$1048576,0),MATCH((CUADRO!K$5&amp;$E66),'Hoja de Trabajo para listado'!$DE$151:$DG$151,0)),0)+IFERROR(INDEX('Hoja de Trabajo para listado'!$CD$155:$DC$1048576,MATCH($A66,'Hoja de Trabajo para listado'!$CD$155:$CD$1048576,0),MATCH((CUADRO!K$5&amp;$E66),'Hoja de Trabajo para listado'!$CD$151:$DC$151,0)),0)</f>
        <v>0</v>
      </c>
      <c r="L66" s="255">
        <f ca="1">+IFERROR(INDEX('Hoja de Trabajo para listado'!$A$155:$Z$1048576,MATCH($A66,'Hoja de Trabajo para listado'!$A$155:$A$1048576,0),MATCH((CUADRO!L$5&amp;$E66),'Hoja de Trabajo para listado'!$A$151:$Z$151,0)),0)+IFERROR(INDEX('Hoja de Trabajo para listado'!$AB$155:$BA$1048576,MATCH($A66,'Hoja de Trabajo para listado'!$AB$155:$AB$1048576,0),MATCH((CUADRO!L$5&amp;$E66),'Hoja de Trabajo para listado'!$AB$151:$BA$151,0)),0)+IFERROR(INDEX('Hoja de Trabajo para listado'!$BC$155:$CB$1048576,MATCH($A66,'Hoja de Trabajo para listado'!$BC$155:$BC$1048576,0),MATCH((CUADRO!L$5&amp;$E66),'Hoja de Trabajo para listado'!$BC$151:$CB$151,0)),0)+IFERROR(INDEX('Hoja de Trabajo para listado'!$DE$153:$DG$274,MATCH($A66,'Hoja de Trabajo para listado'!$DE$153:$DE$1048576,0),MATCH((CUADRO!L$5&amp;$E66),'Hoja de Trabajo para listado'!$DE$151:$DG$151,0)),0)+IFERROR(INDEX('Hoja de Trabajo para listado'!$CD$155:$DC$1048576,MATCH($A66,'Hoja de Trabajo para listado'!$CD$155:$CD$1048576,0),MATCH((CUADRO!L$5&amp;$E66),'Hoja de Trabajo para listado'!$CD$151:$DC$151,0)),0)</f>
        <v>0</v>
      </c>
      <c r="M66" s="255">
        <f ca="1">+IFERROR(INDEX('Hoja de Trabajo para listado'!$A$155:$Z$1048576,MATCH($A66,'Hoja de Trabajo para listado'!$A$155:$A$1048576,0),MATCH((CUADRO!M$5&amp;$E66),'Hoja de Trabajo para listado'!$A$151:$Z$151,0)),0)+IFERROR(INDEX('Hoja de Trabajo para listado'!$AB$155:$BA$1048576,MATCH($A66,'Hoja de Trabajo para listado'!$AB$155:$AB$1048576,0),MATCH((CUADRO!M$5&amp;$E66),'Hoja de Trabajo para listado'!$AB$151:$BA$151,0)),0)+IFERROR(INDEX('Hoja de Trabajo para listado'!$BC$155:$CB$1048576,MATCH($A66,'Hoja de Trabajo para listado'!$BC$155:$BC$1048576,0),MATCH((CUADRO!M$5&amp;$E66),'Hoja de Trabajo para listado'!$BC$151:$CB$151,0)),0)+IFERROR(INDEX('Hoja de Trabajo para listado'!$DE$153:$DG$274,MATCH($A66,'Hoja de Trabajo para listado'!$DE$153:$DE$1048576,0),MATCH((CUADRO!M$5&amp;$E66),'Hoja de Trabajo para listado'!$DE$151:$DG$151,0)),0)+IFERROR(INDEX('Hoja de Trabajo para listado'!$CD$155:$DC$1048576,MATCH($A66,'Hoja de Trabajo para listado'!$CD$155:$CD$1048576,0),MATCH((CUADRO!M$5&amp;$E66),'Hoja de Trabajo para listado'!$CD$151:$DC$151,0)),0)</f>
        <v>0</v>
      </c>
      <c r="N66" s="255">
        <f ca="1">+IFERROR(INDEX('Hoja de Trabajo para listado'!$A$155:$Z$1048576,MATCH($A66,'Hoja de Trabajo para listado'!$A$155:$A$1048576,0),MATCH((CUADRO!N$5&amp;$E66),'Hoja de Trabajo para listado'!$A$151:$Z$151,0)),0)+IFERROR(INDEX('Hoja de Trabajo para listado'!$AB$155:$BA$1048576,MATCH($A66,'Hoja de Trabajo para listado'!$AB$155:$AB$1048576,0),MATCH((CUADRO!N$5&amp;$E66),'Hoja de Trabajo para listado'!$AB$151:$BA$151,0)),0)+IFERROR(INDEX('Hoja de Trabajo para listado'!$BC$155:$CB$1048576,MATCH($A66,'Hoja de Trabajo para listado'!$BC$155:$BC$1048576,0),MATCH((CUADRO!N$5&amp;$E66),'Hoja de Trabajo para listado'!$BC$151:$CB$151,0)),0)+IFERROR(INDEX('Hoja de Trabajo para listado'!$DE$153:$DG$274,MATCH($A66,'Hoja de Trabajo para listado'!$DE$153:$DE$1048576,0),MATCH((CUADRO!N$5&amp;$E66),'Hoja de Trabajo para listado'!$DE$151:$DG$151,0)),0)+IFERROR(INDEX('Hoja de Trabajo para listado'!$CD$155:$DC$1048576,MATCH($A66,'Hoja de Trabajo para listado'!$CD$155:$CD$1048576,0),MATCH((CUADRO!N$5&amp;$E66),'Hoja de Trabajo para listado'!$CD$151:$DC$151,0)),0)</f>
        <v>500</v>
      </c>
      <c r="O66" s="255">
        <f ca="1">+IFERROR(INDEX('Hoja de Trabajo para listado'!$A$155:$Z$1048576,MATCH($A66,'Hoja de Trabajo para listado'!$A$155:$A$1048576,0),MATCH((CUADRO!O$5&amp;$E66),'Hoja de Trabajo para listado'!$A$151:$Z$151,0)),0)+IFERROR(INDEX('Hoja de Trabajo para listado'!$AB$155:$BA$1048576,MATCH($A66,'Hoja de Trabajo para listado'!$AB$155:$AB$1048576,0),MATCH((CUADRO!O$5&amp;$E66),'Hoja de Trabajo para listado'!$AB$151:$BA$151,0)),0)+IFERROR(INDEX('Hoja de Trabajo para listado'!$BC$155:$CB$1048576,MATCH($A66,'Hoja de Trabajo para listado'!$BC$155:$BC$1048576,0),MATCH((CUADRO!O$5&amp;$E66),'Hoja de Trabajo para listado'!$BC$151:$CB$151,0)),0)+IFERROR(INDEX('Hoja de Trabajo para listado'!$DE$153:$DG$274,MATCH($A66,'Hoja de Trabajo para listado'!$DE$153:$DE$1048576,0),MATCH((CUADRO!O$5&amp;$E66),'Hoja de Trabajo para listado'!$DE$151:$DG$151,0)),0)+IFERROR(INDEX('Hoja de Trabajo para listado'!$CD$155:$DC$1048576,MATCH($A66,'Hoja de Trabajo para listado'!$CD$155:$CD$1048576,0),MATCH((CUADRO!O$5&amp;$E66),'Hoja de Trabajo para listado'!$CD$151:$DC$151,0)),0)</f>
        <v>0</v>
      </c>
      <c r="P66" s="255">
        <f ca="1">+IFERROR(INDEX('Hoja de Trabajo para listado'!$A$155:$Z$1048576,MATCH($A66,'Hoja de Trabajo para listado'!$A$155:$A$1048576,0),MATCH((CUADRO!P$5&amp;$E66),'Hoja de Trabajo para listado'!$A$151:$Z$151,0)),0)+IFERROR(INDEX('Hoja de Trabajo para listado'!$AB$155:$BA$1048576,MATCH($A66,'Hoja de Trabajo para listado'!$AB$155:$AB$1048576,0),MATCH((CUADRO!P$5&amp;$E66),'Hoja de Trabajo para listado'!$AB$151:$BA$151,0)),0)+IFERROR(INDEX('Hoja de Trabajo para listado'!$BC$155:$CB$1048576,MATCH($A66,'Hoja de Trabajo para listado'!$BC$155:$BC$1048576,0),MATCH((CUADRO!P$5&amp;$E66),'Hoja de Trabajo para listado'!$BC$151:$CB$151,0)),0)+IFERROR(INDEX('Hoja de Trabajo para listado'!$DE$153:$DG$274,MATCH($A66,'Hoja de Trabajo para listado'!$DE$153:$DE$1048576,0),MATCH((CUADRO!P$5&amp;$E66),'Hoja de Trabajo para listado'!$DE$151:$DG$151,0)),0)+IFERROR(INDEX('Hoja de Trabajo para listado'!$CD$155:$DC$1048576,MATCH($A66,'Hoja de Trabajo para listado'!$CD$155:$CD$1048576,0),MATCH((CUADRO!P$5&amp;$E66),'Hoja de Trabajo para listado'!$CD$151:$DC$151,0)),0)</f>
        <v>0</v>
      </c>
      <c r="Q66" s="255">
        <f ca="1">+IFERROR(INDEX('Hoja de Trabajo para listado'!$A$155:$Z$1048576,MATCH($A66,'Hoja de Trabajo para listado'!$A$155:$A$1048576,0),MATCH((CUADRO!Q$5&amp;$E66),'Hoja de Trabajo para listado'!$A$151:$Z$151,0)),0)+IFERROR(INDEX('Hoja de Trabajo para listado'!$AB$155:$BA$1048576,MATCH($A66,'Hoja de Trabajo para listado'!$AB$155:$AB$1048576,0),MATCH((CUADRO!Q$5&amp;$E66),'Hoja de Trabajo para listado'!$AB$151:$BA$151,0)),0)+IFERROR(INDEX('Hoja de Trabajo para listado'!$BC$155:$CB$1048576,MATCH($A66,'Hoja de Trabajo para listado'!$BC$155:$BC$1048576,0),MATCH((CUADRO!Q$5&amp;$E66),'Hoja de Trabajo para listado'!$BC$151:$CB$151,0)),0)+IFERROR(INDEX('Hoja de Trabajo para listado'!$DE$153:$DG$274,MATCH($A66,'Hoja de Trabajo para listado'!$DE$153:$DE$1048576,0),MATCH((CUADRO!Q$5&amp;$E66),'Hoja de Trabajo para listado'!$DE$151:$DG$151,0)),0)+IFERROR(INDEX('Hoja de Trabajo para listado'!$CD$155:$DC$1048576,MATCH($A66,'Hoja de Trabajo para listado'!$CD$155:$CD$1048576,0),MATCH((CUADRO!Q$5&amp;$E66),'Hoja de Trabajo para listado'!$CD$151:$DC$151,0)),0)</f>
        <v>0</v>
      </c>
      <c r="R66" s="255">
        <f t="shared" ca="1" si="2"/>
        <v>500</v>
      </c>
      <c r="S66" s="278"/>
      <c r="T66" s="255">
        <f ca="1">+T67</f>
        <v>6197663.1799999997</v>
      </c>
      <c r="U66" s="254">
        <f t="shared" si="3"/>
        <v>1</v>
      </c>
      <c r="V66" s="362" t="str">
        <f>+VLOOKUP(A66,bd_lista!$A$3:$E$590,5,FALSE)</f>
        <v>Empresas Nacionales</v>
      </c>
      <c r="W66" s="361" t="str">
        <f>+V66</f>
        <v>Empresas Nacionales</v>
      </c>
      <c r="X66" s="254">
        <v>78</v>
      </c>
      <c r="Y66" s="254" t="str">
        <f>+VLOOKUP(X66,bd_lista!$A$3:$C$590,3,FALSE)</f>
        <v>Ministerio de Hidrocarburos y Energías</v>
      </c>
      <c r="Z66" s="316">
        <f>+X66</f>
        <v>78</v>
      </c>
      <c r="AA66" s="348" t="str">
        <f>+Y66</f>
        <v>Ministerio de Hidrocarburos y Energías</v>
      </c>
    </row>
    <row r="67" spans="1:27" customFormat="1" ht="15" customHeight="1">
      <c r="A67" s="32">
        <v>597</v>
      </c>
      <c r="B67" s="307"/>
      <c r="C67" s="362" t="str">
        <f>+VLOOKUP(A67,bd_lista!$A$3:$C$590,3,FALSE)</f>
        <v>Empresa Pública Nacional Estratégica de Yacimientos de Litio Bolivianos</v>
      </c>
      <c r="D67" s="362"/>
      <c r="E67" s="362" t="s">
        <v>1314</v>
      </c>
      <c r="F67" s="257">
        <f ca="1">+IFERROR(INDEX('Hoja de Trabajo para listado'!$A$155:$Z$1048576,MATCH($A67,'Hoja de Trabajo para listado'!$A$155:$A$1048576,0),MATCH((CUADRO!F$5&amp;$E67),'Hoja de Trabajo para listado'!$A$151:$Z$151,0)),0)+IFERROR(INDEX('Hoja de Trabajo para listado'!$AB$155:$BA$1048576,MATCH($A67,'Hoja de Trabajo para listado'!$AB$155:$AB$1048576,0),MATCH((CUADRO!F$5&amp;$E67),'Hoja de Trabajo para listado'!$AB$151:$BA$151,0)),0)+IFERROR(INDEX('Hoja de Trabajo para listado'!$BC$155:$CB$1048576,MATCH($A67,'Hoja de Trabajo para listado'!$BC$155:$BC$1048576,0),MATCH((CUADRO!F$5&amp;$E67),'Hoja de Trabajo para listado'!$BC$151:$CB$151,0)),0)+IFERROR(INDEX('Hoja de Trabajo para listado'!$DE$153:$DG$274,MATCH($A67,'Hoja de Trabajo para listado'!$DE$153:$DE$1048576,0),MATCH((CUADRO!F$5&amp;$E67),'Hoja de Trabajo para listado'!$DE$151:$DG$151,0)),0)+IFERROR(INDEX('Hoja de Trabajo para listado'!$CD$155:$DC$1048576,MATCH($A67,'Hoja de Trabajo para listado'!$CD$155:$CD$1048576,0),MATCH((CUADRO!F$5&amp;$E67),'Hoja de Trabajo para listado'!$CD$151:$DC$151,0)),0)</f>
        <v>0</v>
      </c>
      <c r="G67" s="257">
        <f ca="1">+IFERROR(INDEX('Hoja de Trabajo para listado'!$A$155:$Z$1048576,MATCH($A67,'Hoja de Trabajo para listado'!$A$155:$A$1048576,0),MATCH((CUADRO!G$5&amp;$E67),'Hoja de Trabajo para listado'!$A$151:$Z$151,0)),0)+IFERROR(INDEX('Hoja de Trabajo para listado'!$AB$155:$BA$1048576,MATCH($A67,'Hoja de Trabajo para listado'!$AB$155:$AB$1048576,0),MATCH((CUADRO!G$5&amp;$E67),'Hoja de Trabajo para listado'!$AB$151:$BA$151,0)),0)+IFERROR(INDEX('Hoja de Trabajo para listado'!$BC$155:$CB$1048576,MATCH($A67,'Hoja de Trabajo para listado'!$BC$155:$BC$1048576,0),MATCH((CUADRO!G$5&amp;$E67),'Hoja de Trabajo para listado'!$BC$151:$CB$151,0)),0)+IFERROR(INDEX('Hoja de Trabajo para listado'!$DE$153:$DG$274,MATCH($A67,'Hoja de Trabajo para listado'!$DE$153:$DE$1048576,0),MATCH((CUADRO!G$5&amp;$E67),'Hoja de Trabajo para listado'!$DE$151:$DG$151,0)),0)+IFERROR(INDEX('Hoja de Trabajo para listado'!$CD$155:$DC$1048576,MATCH($A67,'Hoja de Trabajo para listado'!$CD$155:$CD$1048576,0),MATCH((CUADRO!G$5&amp;$E67),'Hoja de Trabajo para listado'!$CD$151:$DC$151,0)),0)</f>
        <v>0</v>
      </c>
      <c r="H67" s="257">
        <f ca="1">+IFERROR(INDEX('Hoja de Trabajo para listado'!$A$155:$Z$1048576,MATCH($A67,'Hoja de Trabajo para listado'!$A$155:$A$1048576,0),MATCH((CUADRO!H$5&amp;$E67),'Hoja de Trabajo para listado'!$A$151:$Z$151,0)),0)+IFERROR(INDEX('Hoja de Trabajo para listado'!$AB$155:$BA$1048576,MATCH($A67,'Hoja de Trabajo para listado'!$AB$155:$AB$1048576,0),MATCH((CUADRO!H$5&amp;$E67),'Hoja de Trabajo para listado'!$AB$151:$BA$151,0)),0)+IFERROR(INDEX('Hoja de Trabajo para listado'!$BC$155:$CB$1048576,MATCH($A67,'Hoja de Trabajo para listado'!$BC$155:$BC$1048576,0),MATCH((CUADRO!H$5&amp;$E67),'Hoja de Trabajo para listado'!$BC$151:$CB$151,0)),0)+IFERROR(INDEX('Hoja de Trabajo para listado'!$DE$153:$DG$274,MATCH($A67,'Hoja de Trabajo para listado'!$DE$153:$DE$1048576,0),MATCH((CUADRO!H$5&amp;$E67),'Hoja de Trabajo para listado'!$DE$151:$DG$151,0)),0)+IFERROR(INDEX('Hoja de Trabajo para listado'!$CD$155:$DC$1048576,MATCH($A67,'Hoja de Trabajo para listado'!$CD$155:$CD$1048576,0),MATCH((CUADRO!H$5&amp;$E67),'Hoja de Trabajo para listado'!$CD$151:$DC$151,0)),0)</f>
        <v>0</v>
      </c>
      <c r="I67" s="257">
        <f ca="1">+IFERROR(INDEX('Hoja de Trabajo para listado'!$A$155:$Z$1048576,MATCH($A67,'Hoja de Trabajo para listado'!$A$155:$A$1048576,0),MATCH((CUADRO!I$5&amp;$E67),'Hoja de Trabajo para listado'!$A$151:$Z$151,0)),0)+IFERROR(INDEX('Hoja de Trabajo para listado'!$AB$155:$BA$1048576,MATCH($A67,'Hoja de Trabajo para listado'!$AB$155:$AB$1048576,0),MATCH((CUADRO!I$5&amp;$E67),'Hoja de Trabajo para listado'!$AB$151:$BA$151,0)),0)+IFERROR(INDEX('Hoja de Trabajo para listado'!$BC$155:$CB$1048576,MATCH($A67,'Hoja de Trabajo para listado'!$BC$155:$BC$1048576,0),MATCH((CUADRO!I$5&amp;$E67),'Hoja de Trabajo para listado'!$BC$151:$CB$151,0)),0)+IFERROR(INDEX('Hoja de Trabajo para listado'!$DE$153:$DG$274,MATCH($A67,'Hoja de Trabajo para listado'!$DE$153:$DE$1048576,0),MATCH((CUADRO!I$5&amp;$E67),'Hoja de Trabajo para listado'!$DE$151:$DG$151,0)),0)+IFERROR(INDEX('Hoja de Trabajo para listado'!$CD$155:$DC$1048576,MATCH($A67,'Hoja de Trabajo para listado'!$CD$155:$CD$1048576,0),MATCH((CUADRO!I$5&amp;$E67),'Hoja de Trabajo para listado'!$CD$151:$DC$151,0)),0)</f>
        <v>0</v>
      </c>
      <c r="J67" s="257">
        <f ca="1">+IFERROR(INDEX('Hoja de Trabajo para listado'!$A$155:$Z$1048576,MATCH($A67,'Hoja de Trabajo para listado'!$A$155:$A$1048576,0),MATCH((CUADRO!J$5&amp;$E67),'Hoja de Trabajo para listado'!$A$151:$Z$151,0)),0)+IFERROR(INDEX('Hoja de Trabajo para listado'!$AB$155:$BA$1048576,MATCH($A67,'Hoja de Trabajo para listado'!$AB$155:$AB$1048576,0),MATCH((CUADRO!J$5&amp;$E67),'Hoja de Trabajo para listado'!$AB$151:$BA$151,0)),0)+IFERROR(INDEX('Hoja de Trabajo para listado'!$BC$155:$CB$1048576,MATCH($A67,'Hoja de Trabajo para listado'!$BC$155:$BC$1048576,0),MATCH((CUADRO!J$5&amp;$E67),'Hoja de Trabajo para listado'!$BC$151:$CB$151,0)),0)+IFERROR(INDEX('Hoja de Trabajo para listado'!$DE$153:$DG$274,MATCH($A67,'Hoja de Trabajo para listado'!$DE$153:$DE$1048576,0),MATCH((CUADRO!J$5&amp;$E67),'Hoja de Trabajo para listado'!$DE$151:$DG$151,0)),0)+IFERROR(INDEX('Hoja de Trabajo para listado'!$CD$155:$DC$1048576,MATCH($A67,'Hoja de Trabajo para listado'!$CD$155:$CD$1048576,0),MATCH((CUADRO!J$5&amp;$E67),'Hoja de Trabajo para listado'!$CD$151:$DC$151,0)),0)</f>
        <v>0</v>
      </c>
      <c r="K67" s="257">
        <f ca="1">+IFERROR(INDEX('Hoja de Trabajo para listado'!$A$155:$Z$1048576,MATCH($A67,'Hoja de Trabajo para listado'!$A$155:$A$1048576,0),MATCH((CUADRO!K$5&amp;$E67),'Hoja de Trabajo para listado'!$A$151:$Z$151,0)),0)+IFERROR(INDEX('Hoja de Trabajo para listado'!$AB$155:$BA$1048576,MATCH($A67,'Hoja de Trabajo para listado'!$AB$155:$AB$1048576,0),MATCH((CUADRO!K$5&amp;$E67),'Hoja de Trabajo para listado'!$AB$151:$BA$151,0)),0)+IFERROR(INDEX('Hoja de Trabajo para listado'!$BC$155:$CB$1048576,MATCH($A67,'Hoja de Trabajo para listado'!$BC$155:$BC$1048576,0),MATCH((CUADRO!K$5&amp;$E67),'Hoja de Trabajo para listado'!$BC$151:$CB$151,0)),0)+IFERROR(INDEX('Hoja de Trabajo para listado'!$DE$153:$DG$274,MATCH($A67,'Hoja de Trabajo para listado'!$DE$153:$DE$1048576,0),MATCH((CUADRO!K$5&amp;$E67),'Hoja de Trabajo para listado'!$DE$151:$DG$151,0)),0)+IFERROR(INDEX('Hoja de Trabajo para listado'!$CD$155:$DC$1048576,MATCH($A67,'Hoja de Trabajo para listado'!$CD$155:$CD$1048576,0),MATCH((CUADRO!K$5&amp;$E67),'Hoja de Trabajo para listado'!$CD$151:$DC$151,0)),0)</f>
        <v>0</v>
      </c>
      <c r="L67" s="257">
        <f ca="1">+IFERROR(INDEX('Hoja de Trabajo para listado'!$A$155:$Z$1048576,MATCH($A67,'Hoja de Trabajo para listado'!$A$155:$A$1048576,0),MATCH((CUADRO!L$5&amp;$E67),'Hoja de Trabajo para listado'!$A$151:$Z$151,0)),0)+IFERROR(INDEX('Hoja de Trabajo para listado'!$AB$155:$BA$1048576,MATCH($A67,'Hoja de Trabajo para listado'!$AB$155:$AB$1048576,0),MATCH((CUADRO!L$5&amp;$E67),'Hoja de Trabajo para listado'!$AB$151:$BA$151,0)),0)+IFERROR(INDEX('Hoja de Trabajo para listado'!$BC$155:$CB$1048576,MATCH($A67,'Hoja de Trabajo para listado'!$BC$155:$BC$1048576,0),MATCH((CUADRO!L$5&amp;$E67),'Hoja de Trabajo para listado'!$BC$151:$CB$151,0)),0)+IFERROR(INDEX('Hoja de Trabajo para listado'!$DE$153:$DG$274,MATCH($A67,'Hoja de Trabajo para listado'!$DE$153:$DE$1048576,0),MATCH((CUADRO!L$5&amp;$E67),'Hoja de Trabajo para listado'!$DE$151:$DG$151,0)),0)+IFERROR(INDEX('Hoja de Trabajo para listado'!$CD$155:$DC$1048576,MATCH($A67,'Hoja de Trabajo para listado'!$CD$155:$CD$1048576,0),MATCH((CUADRO!L$5&amp;$E67),'Hoja de Trabajo para listado'!$CD$151:$DC$151,0)),0)</f>
        <v>0</v>
      </c>
      <c r="M67" s="257">
        <f ca="1">+IFERROR(INDEX('Hoja de Trabajo para listado'!$A$155:$Z$1048576,MATCH($A67,'Hoja de Trabajo para listado'!$A$155:$A$1048576,0),MATCH((CUADRO!M$5&amp;$E67),'Hoja de Trabajo para listado'!$A$151:$Z$151,0)),0)+IFERROR(INDEX('Hoja de Trabajo para listado'!$AB$155:$BA$1048576,MATCH($A67,'Hoja de Trabajo para listado'!$AB$155:$AB$1048576,0),MATCH((CUADRO!M$5&amp;$E67),'Hoja de Trabajo para listado'!$AB$151:$BA$151,0)),0)+IFERROR(INDEX('Hoja de Trabajo para listado'!$BC$155:$CB$1048576,MATCH($A67,'Hoja de Trabajo para listado'!$BC$155:$BC$1048576,0),MATCH((CUADRO!M$5&amp;$E67),'Hoja de Trabajo para listado'!$BC$151:$CB$151,0)),0)+IFERROR(INDEX('Hoja de Trabajo para listado'!$DE$153:$DG$274,MATCH($A67,'Hoja de Trabajo para listado'!$DE$153:$DE$1048576,0),MATCH((CUADRO!M$5&amp;$E67),'Hoja de Trabajo para listado'!$DE$151:$DG$151,0)),0)+IFERROR(INDEX('Hoja de Trabajo para listado'!$CD$155:$DC$1048576,MATCH($A67,'Hoja de Trabajo para listado'!$CD$155:$CD$1048576,0),MATCH((CUADRO!M$5&amp;$E67),'Hoja de Trabajo para listado'!$CD$151:$DC$151,0)),0)</f>
        <v>0</v>
      </c>
      <c r="N67" s="257">
        <f ca="1">+IFERROR(INDEX('Hoja de Trabajo para listado'!$A$155:$Z$1048576,MATCH($A67,'Hoja de Trabajo para listado'!$A$155:$A$1048576,0),MATCH((CUADRO!N$5&amp;$E67),'Hoja de Trabajo para listado'!$A$151:$Z$151,0)),0)+IFERROR(INDEX('Hoja de Trabajo para listado'!$AB$155:$BA$1048576,MATCH($A67,'Hoja de Trabajo para listado'!$AB$155:$AB$1048576,0),MATCH((CUADRO!N$5&amp;$E67),'Hoja de Trabajo para listado'!$AB$151:$BA$151,0)),0)+IFERROR(INDEX('Hoja de Trabajo para listado'!$BC$155:$CB$1048576,MATCH($A67,'Hoja de Trabajo para listado'!$BC$155:$BC$1048576,0),MATCH((CUADRO!N$5&amp;$E67),'Hoja de Trabajo para listado'!$BC$151:$CB$151,0)),0)+IFERROR(INDEX('Hoja de Trabajo para listado'!$DE$153:$DG$274,MATCH($A67,'Hoja de Trabajo para listado'!$DE$153:$DE$1048576,0),MATCH((CUADRO!N$5&amp;$E67),'Hoja de Trabajo para listado'!$DE$151:$DG$151,0)),0)+IFERROR(INDEX('Hoja de Trabajo para listado'!$CD$155:$DC$1048576,MATCH($A67,'Hoja de Trabajo para listado'!$CD$155:$CD$1048576,0),MATCH((CUADRO!N$5&amp;$E67),'Hoja de Trabajo para listado'!$CD$151:$DC$151,0)),0)</f>
        <v>6197163.1799999997</v>
      </c>
      <c r="O67" s="257">
        <f ca="1">+IFERROR(INDEX('Hoja de Trabajo para listado'!$A$155:$Z$1048576,MATCH($A67,'Hoja de Trabajo para listado'!$A$155:$A$1048576,0),MATCH((CUADRO!O$5&amp;$E67),'Hoja de Trabajo para listado'!$A$151:$Z$151,0)),0)+IFERROR(INDEX('Hoja de Trabajo para listado'!$AB$155:$BA$1048576,MATCH($A67,'Hoja de Trabajo para listado'!$AB$155:$AB$1048576,0),MATCH((CUADRO!O$5&amp;$E67),'Hoja de Trabajo para listado'!$AB$151:$BA$151,0)),0)+IFERROR(INDEX('Hoja de Trabajo para listado'!$BC$155:$CB$1048576,MATCH($A67,'Hoja de Trabajo para listado'!$BC$155:$BC$1048576,0),MATCH((CUADRO!O$5&amp;$E67),'Hoja de Trabajo para listado'!$BC$151:$CB$151,0)),0)+IFERROR(INDEX('Hoja de Trabajo para listado'!$DE$153:$DG$274,MATCH($A67,'Hoja de Trabajo para listado'!$DE$153:$DE$1048576,0),MATCH((CUADRO!O$5&amp;$E67),'Hoja de Trabajo para listado'!$DE$151:$DG$151,0)),0)+IFERROR(INDEX('Hoja de Trabajo para listado'!$CD$155:$DC$1048576,MATCH($A67,'Hoja de Trabajo para listado'!$CD$155:$CD$1048576,0),MATCH((CUADRO!O$5&amp;$E67),'Hoja de Trabajo para listado'!$CD$151:$DC$151,0)),0)</f>
        <v>0</v>
      </c>
      <c r="P67" s="257">
        <f ca="1">+IFERROR(INDEX('Hoja de Trabajo para listado'!$A$155:$Z$1048576,MATCH($A67,'Hoja de Trabajo para listado'!$A$155:$A$1048576,0),MATCH((CUADRO!P$5&amp;$E67),'Hoja de Trabajo para listado'!$A$151:$Z$151,0)),0)+IFERROR(INDEX('Hoja de Trabajo para listado'!$AB$155:$BA$1048576,MATCH($A67,'Hoja de Trabajo para listado'!$AB$155:$AB$1048576,0),MATCH((CUADRO!P$5&amp;$E67),'Hoja de Trabajo para listado'!$AB$151:$BA$151,0)),0)+IFERROR(INDEX('Hoja de Trabajo para listado'!$BC$155:$CB$1048576,MATCH($A67,'Hoja de Trabajo para listado'!$BC$155:$BC$1048576,0),MATCH((CUADRO!P$5&amp;$E67),'Hoja de Trabajo para listado'!$BC$151:$CB$151,0)),0)+IFERROR(INDEX('Hoja de Trabajo para listado'!$DE$153:$DG$274,MATCH($A67,'Hoja de Trabajo para listado'!$DE$153:$DE$1048576,0),MATCH((CUADRO!P$5&amp;$E67),'Hoja de Trabajo para listado'!$DE$151:$DG$151,0)),0)+IFERROR(INDEX('Hoja de Trabajo para listado'!$CD$155:$DC$1048576,MATCH($A67,'Hoja de Trabajo para listado'!$CD$155:$CD$1048576,0),MATCH((CUADRO!P$5&amp;$E67),'Hoja de Trabajo para listado'!$CD$151:$DC$151,0)),0)</f>
        <v>0</v>
      </c>
      <c r="Q67" s="257">
        <f ca="1">+IFERROR(INDEX('Hoja de Trabajo para listado'!$A$155:$Z$1048576,MATCH($A67,'Hoja de Trabajo para listado'!$A$155:$A$1048576,0),MATCH((CUADRO!Q$5&amp;$E67),'Hoja de Trabajo para listado'!$A$151:$Z$151,0)),0)+IFERROR(INDEX('Hoja de Trabajo para listado'!$AB$155:$BA$1048576,MATCH($A67,'Hoja de Trabajo para listado'!$AB$155:$AB$1048576,0),MATCH((CUADRO!Q$5&amp;$E67),'Hoja de Trabajo para listado'!$AB$151:$BA$151,0)),0)+IFERROR(INDEX('Hoja de Trabajo para listado'!$BC$155:$CB$1048576,MATCH($A67,'Hoja de Trabajo para listado'!$BC$155:$BC$1048576,0),MATCH((CUADRO!Q$5&amp;$E67),'Hoja de Trabajo para listado'!$BC$151:$CB$151,0)),0)+IFERROR(INDEX('Hoja de Trabajo para listado'!$DE$153:$DG$274,MATCH($A67,'Hoja de Trabajo para listado'!$DE$153:$DE$1048576,0),MATCH((CUADRO!Q$5&amp;$E67),'Hoja de Trabajo para listado'!$DE$151:$DG$151,0)),0)+IFERROR(INDEX('Hoja de Trabajo para listado'!$CD$155:$DC$1048576,MATCH($A67,'Hoja de Trabajo para listado'!$CD$155:$CD$1048576,0),MATCH((CUADRO!Q$5&amp;$E67),'Hoja de Trabajo para listado'!$CD$151:$DC$151,0)),0)</f>
        <v>0</v>
      </c>
      <c r="R67" s="257">
        <f t="shared" ca="1" si="2"/>
        <v>6197163.1799999997</v>
      </c>
      <c r="S67" s="277">
        <f ca="1">+R66+R67</f>
        <v>6197663.1799999997</v>
      </c>
      <c r="T67" s="257">
        <f ca="1">+S67</f>
        <v>6197663.1799999997</v>
      </c>
      <c r="U67" s="256">
        <f t="shared" si="3"/>
        <v>2</v>
      </c>
      <c r="V67" s="362" t="str">
        <f>+VLOOKUP(A67,bd_lista!$A$3:$E$590,5,FALSE)</f>
        <v>Empresas Nacionales</v>
      </c>
      <c r="W67" s="362"/>
      <c r="X67" s="254">
        <v>78</v>
      </c>
      <c r="Y67" s="254" t="str">
        <f>+VLOOKUP(X67,bd_lista!$A$3:$C$590,3,FALSE)</f>
        <v>Ministerio de Hidrocarburos y Energías</v>
      </c>
      <c r="Z67" s="314"/>
      <c r="AA67" s="350"/>
    </row>
    <row r="68" spans="1:27" ht="15" customHeight="1">
      <c r="A68" s="32">
        <v>576</v>
      </c>
      <c r="B68" s="306">
        <f>+A68</f>
        <v>576</v>
      </c>
      <c r="C68" s="259" t="str">
        <f>+VLOOKUP(A68,bd_lista!$A$3:$C$590,3,FALSE)</f>
        <v>Empresa Pública Nacional Estratégica Cartones de Bolivia</v>
      </c>
      <c r="D68" s="361" t="str">
        <f>+C68</f>
        <v>Empresa Pública Nacional Estratégica Cartones de Bolivia</v>
      </c>
      <c r="E68" s="259" t="s">
        <v>1313</v>
      </c>
      <c r="F68" s="255">
        <f ca="1">+IFERROR(INDEX('Hoja de Trabajo para listado'!$A$155:$Z$1048576,MATCH($A68,'Hoja de Trabajo para listado'!$A$155:$A$1048576,0),MATCH((CUADRO!F$5&amp;$E68),'Hoja de Trabajo para listado'!$A$151:$Z$151,0)),0)+IFERROR(INDEX('Hoja de Trabajo para listado'!$AB$155:$BA$1048576,MATCH($A68,'Hoja de Trabajo para listado'!$AB$155:$AB$1048576,0),MATCH((CUADRO!F$5&amp;$E68),'Hoja de Trabajo para listado'!$AB$151:$BA$151,0)),0)+IFERROR(INDEX('Hoja de Trabajo para listado'!$BC$155:$CB$1048576,MATCH($A68,'Hoja de Trabajo para listado'!$BC$155:$BC$1048576,0),MATCH((CUADRO!F$5&amp;$E68),'Hoja de Trabajo para listado'!$BC$151:$CB$151,0)),0)+IFERROR(INDEX('Hoja de Trabajo para listado'!$DE$153:$DG$274,MATCH($A68,'Hoja de Trabajo para listado'!$DE$153:$DE$1048576,0),MATCH((CUADRO!F$5&amp;$E68),'Hoja de Trabajo para listado'!$DE$151:$DG$151,0)),0)+IFERROR(INDEX('Hoja de Trabajo para listado'!$CD$155:$DC$1048576,MATCH($A68,'Hoja de Trabajo para listado'!$CD$155:$CD$1048576,0),MATCH((CUADRO!F$5&amp;$E68),'Hoja de Trabajo para listado'!$CD$151:$DC$151,0)),0)</f>
        <v>0</v>
      </c>
      <c r="G68" s="255">
        <f ca="1">+IFERROR(INDEX('Hoja de Trabajo para listado'!$A$155:$Z$1048576,MATCH($A68,'Hoja de Trabajo para listado'!$A$155:$A$1048576,0),MATCH((CUADRO!G$5&amp;$E68),'Hoja de Trabajo para listado'!$A$151:$Z$151,0)),0)+IFERROR(INDEX('Hoja de Trabajo para listado'!$AB$155:$BA$1048576,MATCH($A68,'Hoja de Trabajo para listado'!$AB$155:$AB$1048576,0),MATCH((CUADRO!G$5&amp;$E68),'Hoja de Trabajo para listado'!$AB$151:$BA$151,0)),0)+IFERROR(INDEX('Hoja de Trabajo para listado'!$BC$155:$CB$1048576,MATCH($A68,'Hoja de Trabajo para listado'!$BC$155:$BC$1048576,0),MATCH((CUADRO!G$5&amp;$E68),'Hoja de Trabajo para listado'!$BC$151:$CB$151,0)),0)+IFERROR(INDEX('Hoja de Trabajo para listado'!$DE$153:$DG$274,MATCH($A68,'Hoja de Trabajo para listado'!$DE$153:$DE$1048576,0),MATCH((CUADRO!G$5&amp;$E68),'Hoja de Trabajo para listado'!$DE$151:$DG$151,0)),0)+IFERROR(INDEX('Hoja de Trabajo para listado'!$CD$155:$DC$1048576,MATCH($A68,'Hoja de Trabajo para listado'!$CD$155:$CD$1048576,0),MATCH((CUADRO!G$5&amp;$E68),'Hoja de Trabajo para listado'!$CD$151:$DC$151,0)),0)</f>
        <v>0</v>
      </c>
      <c r="H68" s="255">
        <f ca="1">+IFERROR(INDEX('Hoja de Trabajo para listado'!$A$155:$Z$1048576,MATCH($A68,'Hoja de Trabajo para listado'!$A$155:$A$1048576,0),MATCH((CUADRO!H$5&amp;$E68),'Hoja de Trabajo para listado'!$A$151:$Z$151,0)),0)+IFERROR(INDEX('Hoja de Trabajo para listado'!$AB$155:$BA$1048576,MATCH($A68,'Hoja de Trabajo para listado'!$AB$155:$AB$1048576,0),MATCH((CUADRO!H$5&amp;$E68),'Hoja de Trabajo para listado'!$AB$151:$BA$151,0)),0)+IFERROR(INDEX('Hoja de Trabajo para listado'!$BC$155:$CB$1048576,MATCH($A68,'Hoja de Trabajo para listado'!$BC$155:$BC$1048576,0),MATCH((CUADRO!H$5&amp;$E68),'Hoja de Trabajo para listado'!$BC$151:$CB$151,0)),0)+IFERROR(INDEX('Hoja de Trabajo para listado'!$DE$153:$DG$274,MATCH($A68,'Hoja de Trabajo para listado'!$DE$153:$DE$1048576,0),MATCH((CUADRO!H$5&amp;$E68),'Hoja de Trabajo para listado'!$DE$151:$DG$151,0)),0)+IFERROR(INDEX('Hoja de Trabajo para listado'!$CD$155:$DC$1048576,MATCH($A68,'Hoja de Trabajo para listado'!$CD$155:$CD$1048576,0),MATCH((CUADRO!H$5&amp;$E68),'Hoja de Trabajo para listado'!$CD$151:$DC$151,0)),0)</f>
        <v>0</v>
      </c>
      <c r="I68" s="255">
        <f ca="1">+IFERROR(INDEX('Hoja de Trabajo para listado'!$A$155:$Z$1048576,MATCH($A68,'Hoja de Trabajo para listado'!$A$155:$A$1048576,0),MATCH((CUADRO!I$5&amp;$E68),'Hoja de Trabajo para listado'!$A$151:$Z$151,0)),0)+IFERROR(INDEX('Hoja de Trabajo para listado'!$AB$155:$BA$1048576,MATCH($A68,'Hoja de Trabajo para listado'!$AB$155:$AB$1048576,0),MATCH((CUADRO!I$5&amp;$E68),'Hoja de Trabajo para listado'!$AB$151:$BA$151,0)),0)+IFERROR(INDEX('Hoja de Trabajo para listado'!$BC$155:$CB$1048576,MATCH($A68,'Hoja de Trabajo para listado'!$BC$155:$BC$1048576,0),MATCH((CUADRO!I$5&amp;$E68),'Hoja de Trabajo para listado'!$BC$151:$CB$151,0)),0)+IFERROR(INDEX('Hoja de Trabajo para listado'!$DE$153:$DG$274,MATCH($A68,'Hoja de Trabajo para listado'!$DE$153:$DE$1048576,0),MATCH((CUADRO!I$5&amp;$E68),'Hoja de Trabajo para listado'!$DE$151:$DG$151,0)),0)+IFERROR(INDEX('Hoja de Trabajo para listado'!$CD$155:$DC$1048576,MATCH($A68,'Hoja de Trabajo para listado'!$CD$155:$CD$1048576,0),MATCH((CUADRO!I$5&amp;$E68),'Hoja de Trabajo para listado'!$CD$151:$DC$151,0)),0)</f>
        <v>0</v>
      </c>
      <c r="J68" s="255">
        <f ca="1">+IFERROR(INDEX('Hoja de Trabajo para listado'!$A$155:$Z$1048576,MATCH($A68,'Hoja de Trabajo para listado'!$A$155:$A$1048576,0),MATCH((CUADRO!J$5&amp;$E68),'Hoja de Trabajo para listado'!$A$151:$Z$151,0)),0)+IFERROR(INDEX('Hoja de Trabajo para listado'!$AB$155:$BA$1048576,MATCH($A68,'Hoja de Trabajo para listado'!$AB$155:$AB$1048576,0),MATCH((CUADRO!J$5&amp;$E68),'Hoja de Trabajo para listado'!$AB$151:$BA$151,0)),0)+IFERROR(INDEX('Hoja de Trabajo para listado'!$BC$155:$CB$1048576,MATCH($A68,'Hoja de Trabajo para listado'!$BC$155:$BC$1048576,0),MATCH((CUADRO!J$5&amp;$E68),'Hoja de Trabajo para listado'!$BC$151:$CB$151,0)),0)+IFERROR(INDEX('Hoja de Trabajo para listado'!$DE$153:$DG$274,MATCH($A68,'Hoja de Trabajo para listado'!$DE$153:$DE$1048576,0),MATCH((CUADRO!J$5&amp;$E68),'Hoja de Trabajo para listado'!$DE$151:$DG$151,0)),0)+IFERROR(INDEX('Hoja de Trabajo para listado'!$CD$155:$DC$1048576,MATCH($A68,'Hoja de Trabajo para listado'!$CD$155:$CD$1048576,0),MATCH((CUADRO!J$5&amp;$E68),'Hoja de Trabajo para listado'!$CD$151:$DC$151,0)),0)</f>
        <v>0</v>
      </c>
      <c r="K68" s="255">
        <f ca="1">+IFERROR(INDEX('Hoja de Trabajo para listado'!$A$155:$Z$1048576,MATCH($A68,'Hoja de Trabajo para listado'!$A$155:$A$1048576,0),MATCH((CUADRO!K$5&amp;$E68),'Hoja de Trabajo para listado'!$A$151:$Z$151,0)),0)+IFERROR(INDEX('Hoja de Trabajo para listado'!$AB$155:$BA$1048576,MATCH($A68,'Hoja de Trabajo para listado'!$AB$155:$AB$1048576,0),MATCH((CUADRO!K$5&amp;$E68),'Hoja de Trabajo para listado'!$AB$151:$BA$151,0)),0)+IFERROR(INDEX('Hoja de Trabajo para listado'!$BC$155:$CB$1048576,MATCH($A68,'Hoja de Trabajo para listado'!$BC$155:$BC$1048576,0),MATCH((CUADRO!K$5&amp;$E68),'Hoja de Trabajo para listado'!$BC$151:$CB$151,0)),0)+IFERROR(INDEX('Hoja de Trabajo para listado'!$DE$153:$DG$274,MATCH($A68,'Hoja de Trabajo para listado'!$DE$153:$DE$1048576,0),MATCH((CUADRO!K$5&amp;$E68),'Hoja de Trabajo para listado'!$DE$151:$DG$151,0)),0)+IFERROR(INDEX('Hoja de Trabajo para listado'!$CD$155:$DC$1048576,MATCH($A68,'Hoja de Trabajo para listado'!$CD$155:$CD$1048576,0),MATCH((CUADRO!K$5&amp;$E68),'Hoja de Trabajo para listado'!$CD$151:$DC$151,0)),0)</f>
        <v>0</v>
      </c>
      <c r="L68" s="255">
        <f ca="1">+IFERROR(INDEX('Hoja de Trabajo para listado'!$A$155:$Z$1048576,MATCH($A68,'Hoja de Trabajo para listado'!$A$155:$A$1048576,0),MATCH((CUADRO!L$5&amp;$E68),'Hoja de Trabajo para listado'!$A$151:$Z$151,0)),0)+IFERROR(INDEX('Hoja de Trabajo para listado'!$AB$155:$BA$1048576,MATCH($A68,'Hoja de Trabajo para listado'!$AB$155:$AB$1048576,0),MATCH((CUADRO!L$5&amp;$E68),'Hoja de Trabajo para listado'!$AB$151:$BA$151,0)),0)+IFERROR(INDEX('Hoja de Trabajo para listado'!$BC$155:$CB$1048576,MATCH($A68,'Hoja de Trabajo para listado'!$BC$155:$BC$1048576,0),MATCH((CUADRO!L$5&amp;$E68),'Hoja de Trabajo para listado'!$BC$151:$CB$151,0)),0)+IFERROR(INDEX('Hoja de Trabajo para listado'!$DE$153:$DG$274,MATCH($A68,'Hoja de Trabajo para listado'!$DE$153:$DE$1048576,0),MATCH((CUADRO!L$5&amp;$E68),'Hoja de Trabajo para listado'!$DE$151:$DG$151,0)),0)+IFERROR(INDEX('Hoja de Trabajo para listado'!$CD$155:$DC$1048576,MATCH($A68,'Hoja de Trabajo para listado'!$CD$155:$CD$1048576,0),MATCH((CUADRO!L$5&amp;$E68),'Hoja de Trabajo para listado'!$CD$151:$DC$151,0)),0)</f>
        <v>0</v>
      </c>
      <c r="M68" s="255">
        <f ca="1">+IFERROR(INDEX('Hoja de Trabajo para listado'!$A$155:$Z$1048576,MATCH($A68,'Hoja de Trabajo para listado'!$A$155:$A$1048576,0),MATCH((CUADRO!M$5&amp;$E68),'Hoja de Trabajo para listado'!$A$151:$Z$151,0)),0)+IFERROR(INDEX('Hoja de Trabajo para listado'!$AB$155:$BA$1048576,MATCH($A68,'Hoja de Trabajo para listado'!$AB$155:$AB$1048576,0),MATCH((CUADRO!M$5&amp;$E68),'Hoja de Trabajo para listado'!$AB$151:$BA$151,0)),0)+IFERROR(INDEX('Hoja de Trabajo para listado'!$BC$155:$CB$1048576,MATCH($A68,'Hoja de Trabajo para listado'!$BC$155:$BC$1048576,0),MATCH((CUADRO!M$5&amp;$E68),'Hoja de Trabajo para listado'!$BC$151:$CB$151,0)),0)+IFERROR(INDEX('Hoja de Trabajo para listado'!$DE$153:$DG$274,MATCH($A68,'Hoja de Trabajo para listado'!$DE$153:$DE$1048576,0),MATCH((CUADRO!M$5&amp;$E68),'Hoja de Trabajo para listado'!$DE$151:$DG$151,0)),0)+IFERROR(INDEX('Hoja de Trabajo para listado'!$CD$155:$DC$1048576,MATCH($A68,'Hoja de Trabajo para listado'!$CD$155:$CD$1048576,0),MATCH((CUADRO!M$5&amp;$E68),'Hoja de Trabajo para listado'!$CD$151:$DC$151,0)),0)</f>
        <v>0</v>
      </c>
      <c r="N68" s="255">
        <f ca="1">+IFERROR(INDEX('Hoja de Trabajo para listado'!$A$155:$Z$1048576,MATCH($A68,'Hoja de Trabajo para listado'!$A$155:$A$1048576,0),MATCH((CUADRO!N$5&amp;$E68),'Hoja de Trabajo para listado'!$A$151:$Z$151,0)),0)+IFERROR(INDEX('Hoja de Trabajo para listado'!$AB$155:$BA$1048576,MATCH($A68,'Hoja de Trabajo para listado'!$AB$155:$AB$1048576,0),MATCH((CUADRO!N$5&amp;$E68),'Hoja de Trabajo para listado'!$AB$151:$BA$151,0)),0)+IFERROR(INDEX('Hoja de Trabajo para listado'!$BC$155:$CB$1048576,MATCH($A68,'Hoja de Trabajo para listado'!$BC$155:$BC$1048576,0),MATCH((CUADRO!N$5&amp;$E68),'Hoja de Trabajo para listado'!$BC$151:$CB$151,0)),0)+IFERROR(INDEX('Hoja de Trabajo para listado'!$DE$153:$DG$274,MATCH($A68,'Hoja de Trabajo para listado'!$DE$153:$DE$1048576,0),MATCH((CUADRO!N$5&amp;$E68),'Hoja de Trabajo para listado'!$DE$151:$DG$151,0)),0)+IFERROR(INDEX('Hoja de Trabajo para listado'!$CD$155:$DC$1048576,MATCH($A68,'Hoja de Trabajo para listado'!$CD$155:$CD$1048576,0),MATCH((CUADRO!N$5&amp;$E68),'Hoja de Trabajo para listado'!$CD$151:$DC$151,0)),0)</f>
        <v>2606.02</v>
      </c>
      <c r="O68" s="255">
        <f ca="1">+IFERROR(INDEX('Hoja de Trabajo para listado'!$A$155:$Z$1048576,MATCH($A68,'Hoja de Trabajo para listado'!$A$155:$A$1048576,0),MATCH((CUADRO!O$5&amp;$E68),'Hoja de Trabajo para listado'!$A$151:$Z$151,0)),0)+IFERROR(INDEX('Hoja de Trabajo para listado'!$AB$155:$BA$1048576,MATCH($A68,'Hoja de Trabajo para listado'!$AB$155:$AB$1048576,0),MATCH((CUADRO!O$5&amp;$E68),'Hoja de Trabajo para listado'!$AB$151:$BA$151,0)),0)+IFERROR(INDEX('Hoja de Trabajo para listado'!$BC$155:$CB$1048576,MATCH($A68,'Hoja de Trabajo para listado'!$BC$155:$BC$1048576,0),MATCH((CUADRO!O$5&amp;$E68),'Hoja de Trabajo para listado'!$BC$151:$CB$151,0)),0)+IFERROR(INDEX('Hoja de Trabajo para listado'!$DE$153:$DG$274,MATCH($A68,'Hoja de Trabajo para listado'!$DE$153:$DE$1048576,0),MATCH((CUADRO!O$5&amp;$E68),'Hoja de Trabajo para listado'!$DE$151:$DG$151,0)),0)+IFERROR(INDEX('Hoja de Trabajo para listado'!$CD$155:$DC$1048576,MATCH($A68,'Hoja de Trabajo para listado'!$CD$155:$CD$1048576,0),MATCH((CUADRO!O$5&amp;$E68),'Hoja de Trabajo para listado'!$CD$151:$DC$151,0)),0)</f>
        <v>0</v>
      </c>
      <c r="P68" s="255">
        <f ca="1">+IFERROR(INDEX('Hoja de Trabajo para listado'!$A$155:$Z$1048576,MATCH($A68,'Hoja de Trabajo para listado'!$A$155:$A$1048576,0),MATCH((CUADRO!P$5&amp;$E68),'Hoja de Trabajo para listado'!$A$151:$Z$151,0)),0)+IFERROR(INDEX('Hoja de Trabajo para listado'!$AB$155:$BA$1048576,MATCH($A68,'Hoja de Trabajo para listado'!$AB$155:$AB$1048576,0),MATCH((CUADRO!P$5&amp;$E68),'Hoja de Trabajo para listado'!$AB$151:$BA$151,0)),0)+IFERROR(INDEX('Hoja de Trabajo para listado'!$BC$155:$CB$1048576,MATCH($A68,'Hoja de Trabajo para listado'!$BC$155:$BC$1048576,0),MATCH((CUADRO!P$5&amp;$E68),'Hoja de Trabajo para listado'!$BC$151:$CB$151,0)),0)+IFERROR(INDEX('Hoja de Trabajo para listado'!$DE$153:$DG$274,MATCH($A68,'Hoja de Trabajo para listado'!$DE$153:$DE$1048576,0),MATCH((CUADRO!P$5&amp;$E68),'Hoja de Trabajo para listado'!$DE$151:$DG$151,0)),0)+IFERROR(INDEX('Hoja de Trabajo para listado'!$CD$155:$DC$1048576,MATCH($A68,'Hoja de Trabajo para listado'!$CD$155:$CD$1048576,0),MATCH((CUADRO!P$5&amp;$E68),'Hoja de Trabajo para listado'!$CD$151:$DC$151,0)),0)</f>
        <v>0</v>
      </c>
      <c r="Q68" s="255">
        <f ca="1">+IFERROR(INDEX('Hoja de Trabajo para listado'!$A$155:$Z$1048576,MATCH($A68,'Hoja de Trabajo para listado'!$A$155:$A$1048576,0),MATCH((CUADRO!Q$5&amp;$E68),'Hoja de Trabajo para listado'!$A$151:$Z$151,0)),0)+IFERROR(INDEX('Hoja de Trabajo para listado'!$AB$155:$BA$1048576,MATCH($A68,'Hoja de Trabajo para listado'!$AB$155:$AB$1048576,0),MATCH((CUADRO!Q$5&amp;$E68),'Hoja de Trabajo para listado'!$AB$151:$BA$151,0)),0)+IFERROR(INDEX('Hoja de Trabajo para listado'!$BC$155:$CB$1048576,MATCH($A68,'Hoja de Trabajo para listado'!$BC$155:$BC$1048576,0),MATCH((CUADRO!Q$5&amp;$E68),'Hoja de Trabajo para listado'!$BC$151:$CB$151,0)),0)+IFERROR(INDEX('Hoja de Trabajo para listado'!$DE$153:$DG$274,MATCH($A68,'Hoja de Trabajo para listado'!$DE$153:$DE$1048576,0),MATCH((CUADRO!Q$5&amp;$E68),'Hoja de Trabajo para listado'!$DE$151:$DG$151,0)),0)+IFERROR(INDEX('Hoja de Trabajo para listado'!$CD$155:$DC$1048576,MATCH($A68,'Hoja de Trabajo para listado'!$CD$155:$CD$1048576,0),MATCH((CUADRO!Q$5&amp;$E68),'Hoja de Trabajo para listado'!$CD$151:$DC$151,0)),0)</f>
        <v>0</v>
      </c>
      <c r="R68" s="255">
        <f t="shared" ca="1" si="2"/>
        <v>2606.02</v>
      </c>
      <c r="S68" s="278"/>
      <c r="T68" s="255">
        <f ca="1">+T69</f>
        <v>4602170.1199999992</v>
      </c>
      <c r="U68" s="254">
        <f t="shared" si="3"/>
        <v>1</v>
      </c>
      <c r="V68" s="362" t="str">
        <f>+VLOOKUP(A68,bd_lista!$A$3:$E$590,5,FALSE)</f>
        <v>Empresas Nacionales</v>
      </c>
      <c r="W68" s="361" t="str">
        <f>+V68</f>
        <v>Empresas Nacionales</v>
      </c>
      <c r="X68" s="254">
        <f>+VLOOKUP(A68,[2]Sheet1!$A$13:$D$744,4,FALSE)</f>
        <v>41</v>
      </c>
      <c r="Y68" s="254" t="str">
        <f>+VLOOKUP(X68,bd_lista!$A$3:$C$590,3,FALSE)</f>
        <v>Ministerio de Desarrollo Productivo y Economía Plural</v>
      </c>
      <c r="Z68" s="316">
        <f>+X68</f>
        <v>41</v>
      </c>
      <c r="AA68" s="348" t="str">
        <f>+Y68</f>
        <v>Ministerio de Desarrollo Productivo y Economía Plural</v>
      </c>
    </row>
    <row r="69" spans="1:27" ht="15" customHeight="1">
      <c r="A69" s="32">
        <v>576</v>
      </c>
      <c r="B69" s="307"/>
      <c r="C69" s="362" t="str">
        <f>+VLOOKUP(A69,bd_lista!$A$3:$C$590,3,FALSE)</f>
        <v>Empresa Pública Nacional Estratégica Cartones de Bolivia</v>
      </c>
      <c r="D69" s="362"/>
      <c r="E69" s="362" t="s">
        <v>1314</v>
      </c>
      <c r="F69" s="257">
        <f ca="1">+IFERROR(INDEX('Hoja de Trabajo para listado'!$A$155:$Z$1048576,MATCH($A69,'Hoja de Trabajo para listado'!$A$155:$A$1048576,0),MATCH((CUADRO!F$5&amp;$E69),'Hoja de Trabajo para listado'!$A$151:$Z$151,0)),0)+IFERROR(INDEX('Hoja de Trabajo para listado'!$AB$155:$BA$1048576,MATCH($A69,'Hoja de Trabajo para listado'!$AB$155:$AB$1048576,0),MATCH((CUADRO!F$5&amp;$E69),'Hoja de Trabajo para listado'!$AB$151:$BA$151,0)),0)+IFERROR(INDEX('Hoja de Trabajo para listado'!$BC$155:$CB$1048576,MATCH($A69,'Hoja de Trabajo para listado'!$BC$155:$BC$1048576,0),MATCH((CUADRO!F$5&amp;$E69),'Hoja de Trabajo para listado'!$BC$151:$CB$151,0)),0)+IFERROR(INDEX('Hoja de Trabajo para listado'!$DE$153:$DG$274,MATCH($A69,'Hoja de Trabajo para listado'!$DE$153:$DE$1048576,0),MATCH((CUADRO!F$5&amp;$E69),'Hoja de Trabajo para listado'!$DE$151:$DG$151,0)),0)+IFERROR(INDEX('Hoja de Trabajo para listado'!$CD$155:$DC$1048576,MATCH($A69,'Hoja de Trabajo para listado'!$CD$155:$CD$1048576,0),MATCH((CUADRO!F$5&amp;$E69),'Hoja de Trabajo para listado'!$CD$151:$DC$151,0)),0)</f>
        <v>0</v>
      </c>
      <c r="G69" s="257">
        <f ca="1">+IFERROR(INDEX('Hoja de Trabajo para listado'!$A$155:$Z$1048576,MATCH($A69,'Hoja de Trabajo para listado'!$A$155:$A$1048576,0),MATCH((CUADRO!G$5&amp;$E69),'Hoja de Trabajo para listado'!$A$151:$Z$151,0)),0)+IFERROR(INDEX('Hoja de Trabajo para listado'!$AB$155:$BA$1048576,MATCH($A69,'Hoja de Trabajo para listado'!$AB$155:$AB$1048576,0),MATCH((CUADRO!G$5&amp;$E69),'Hoja de Trabajo para listado'!$AB$151:$BA$151,0)),0)+IFERROR(INDEX('Hoja de Trabajo para listado'!$BC$155:$CB$1048576,MATCH($A69,'Hoja de Trabajo para listado'!$BC$155:$BC$1048576,0),MATCH((CUADRO!G$5&amp;$E69),'Hoja de Trabajo para listado'!$BC$151:$CB$151,0)),0)+IFERROR(INDEX('Hoja de Trabajo para listado'!$DE$153:$DG$274,MATCH($A69,'Hoja de Trabajo para listado'!$DE$153:$DE$1048576,0),MATCH((CUADRO!G$5&amp;$E69),'Hoja de Trabajo para listado'!$DE$151:$DG$151,0)),0)+IFERROR(INDEX('Hoja de Trabajo para listado'!$CD$155:$DC$1048576,MATCH($A69,'Hoja de Trabajo para listado'!$CD$155:$CD$1048576,0),MATCH((CUADRO!G$5&amp;$E69),'Hoja de Trabajo para listado'!$CD$151:$DC$151,0)),0)</f>
        <v>0</v>
      </c>
      <c r="H69" s="257">
        <f ca="1">+IFERROR(INDEX('Hoja de Trabajo para listado'!$A$155:$Z$1048576,MATCH($A69,'Hoja de Trabajo para listado'!$A$155:$A$1048576,0),MATCH((CUADRO!H$5&amp;$E69),'Hoja de Trabajo para listado'!$A$151:$Z$151,0)),0)+IFERROR(INDEX('Hoja de Trabajo para listado'!$AB$155:$BA$1048576,MATCH($A69,'Hoja de Trabajo para listado'!$AB$155:$AB$1048576,0),MATCH((CUADRO!H$5&amp;$E69),'Hoja de Trabajo para listado'!$AB$151:$BA$151,0)),0)+IFERROR(INDEX('Hoja de Trabajo para listado'!$BC$155:$CB$1048576,MATCH($A69,'Hoja de Trabajo para listado'!$BC$155:$BC$1048576,0),MATCH((CUADRO!H$5&amp;$E69),'Hoja de Trabajo para listado'!$BC$151:$CB$151,0)),0)+IFERROR(INDEX('Hoja de Trabajo para listado'!$DE$153:$DG$274,MATCH($A69,'Hoja de Trabajo para listado'!$DE$153:$DE$1048576,0),MATCH((CUADRO!H$5&amp;$E69),'Hoja de Trabajo para listado'!$DE$151:$DG$151,0)),0)+IFERROR(INDEX('Hoja de Trabajo para listado'!$CD$155:$DC$1048576,MATCH($A69,'Hoja de Trabajo para listado'!$CD$155:$CD$1048576,0),MATCH((CUADRO!H$5&amp;$E69),'Hoja de Trabajo para listado'!$CD$151:$DC$151,0)),0)</f>
        <v>0</v>
      </c>
      <c r="I69" s="257">
        <f ca="1">+IFERROR(INDEX('Hoja de Trabajo para listado'!$A$155:$Z$1048576,MATCH($A69,'Hoja de Trabajo para listado'!$A$155:$A$1048576,0),MATCH((CUADRO!I$5&amp;$E69),'Hoja de Trabajo para listado'!$A$151:$Z$151,0)),0)+IFERROR(INDEX('Hoja de Trabajo para listado'!$AB$155:$BA$1048576,MATCH($A69,'Hoja de Trabajo para listado'!$AB$155:$AB$1048576,0),MATCH((CUADRO!I$5&amp;$E69),'Hoja de Trabajo para listado'!$AB$151:$BA$151,0)),0)+IFERROR(INDEX('Hoja de Trabajo para listado'!$BC$155:$CB$1048576,MATCH($A69,'Hoja de Trabajo para listado'!$BC$155:$BC$1048576,0),MATCH((CUADRO!I$5&amp;$E69),'Hoja de Trabajo para listado'!$BC$151:$CB$151,0)),0)+IFERROR(INDEX('Hoja de Trabajo para listado'!$DE$153:$DG$274,MATCH($A69,'Hoja de Trabajo para listado'!$DE$153:$DE$1048576,0),MATCH((CUADRO!I$5&amp;$E69),'Hoja de Trabajo para listado'!$DE$151:$DG$151,0)),0)+IFERROR(INDEX('Hoja de Trabajo para listado'!$CD$155:$DC$1048576,MATCH($A69,'Hoja de Trabajo para listado'!$CD$155:$CD$1048576,0),MATCH((CUADRO!I$5&amp;$E69),'Hoja de Trabajo para listado'!$CD$151:$DC$151,0)),0)</f>
        <v>0</v>
      </c>
      <c r="J69" s="257">
        <f ca="1">+IFERROR(INDEX('Hoja de Trabajo para listado'!$A$155:$Z$1048576,MATCH($A69,'Hoja de Trabajo para listado'!$A$155:$A$1048576,0),MATCH((CUADRO!J$5&amp;$E69),'Hoja de Trabajo para listado'!$A$151:$Z$151,0)),0)+IFERROR(INDEX('Hoja de Trabajo para listado'!$AB$155:$BA$1048576,MATCH($A69,'Hoja de Trabajo para listado'!$AB$155:$AB$1048576,0),MATCH((CUADRO!J$5&amp;$E69),'Hoja de Trabajo para listado'!$AB$151:$BA$151,0)),0)+IFERROR(INDEX('Hoja de Trabajo para listado'!$BC$155:$CB$1048576,MATCH($A69,'Hoja de Trabajo para listado'!$BC$155:$BC$1048576,0),MATCH((CUADRO!J$5&amp;$E69),'Hoja de Trabajo para listado'!$BC$151:$CB$151,0)),0)+IFERROR(INDEX('Hoja de Trabajo para listado'!$DE$153:$DG$274,MATCH($A69,'Hoja de Trabajo para listado'!$DE$153:$DE$1048576,0),MATCH((CUADRO!J$5&amp;$E69),'Hoja de Trabajo para listado'!$DE$151:$DG$151,0)),0)+IFERROR(INDEX('Hoja de Trabajo para listado'!$CD$155:$DC$1048576,MATCH($A69,'Hoja de Trabajo para listado'!$CD$155:$CD$1048576,0),MATCH((CUADRO!J$5&amp;$E69),'Hoja de Trabajo para listado'!$CD$151:$DC$151,0)),0)</f>
        <v>0</v>
      </c>
      <c r="K69" s="257">
        <f ca="1">+IFERROR(INDEX('Hoja de Trabajo para listado'!$A$155:$Z$1048576,MATCH($A69,'Hoja de Trabajo para listado'!$A$155:$A$1048576,0),MATCH((CUADRO!K$5&amp;$E69),'Hoja de Trabajo para listado'!$A$151:$Z$151,0)),0)+IFERROR(INDEX('Hoja de Trabajo para listado'!$AB$155:$BA$1048576,MATCH($A69,'Hoja de Trabajo para listado'!$AB$155:$AB$1048576,0),MATCH((CUADRO!K$5&amp;$E69),'Hoja de Trabajo para listado'!$AB$151:$BA$151,0)),0)+IFERROR(INDEX('Hoja de Trabajo para listado'!$BC$155:$CB$1048576,MATCH($A69,'Hoja de Trabajo para listado'!$BC$155:$BC$1048576,0),MATCH((CUADRO!K$5&amp;$E69),'Hoja de Trabajo para listado'!$BC$151:$CB$151,0)),0)+IFERROR(INDEX('Hoja de Trabajo para listado'!$DE$153:$DG$274,MATCH($A69,'Hoja de Trabajo para listado'!$DE$153:$DE$1048576,0),MATCH((CUADRO!K$5&amp;$E69),'Hoja de Trabajo para listado'!$DE$151:$DG$151,0)),0)+IFERROR(INDEX('Hoja de Trabajo para listado'!$CD$155:$DC$1048576,MATCH($A69,'Hoja de Trabajo para listado'!$CD$155:$CD$1048576,0),MATCH((CUADRO!K$5&amp;$E69),'Hoja de Trabajo para listado'!$CD$151:$DC$151,0)),0)</f>
        <v>0</v>
      </c>
      <c r="L69" s="257">
        <f ca="1">+IFERROR(INDEX('Hoja de Trabajo para listado'!$A$155:$Z$1048576,MATCH($A69,'Hoja de Trabajo para listado'!$A$155:$A$1048576,0),MATCH((CUADRO!L$5&amp;$E69),'Hoja de Trabajo para listado'!$A$151:$Z$151,0)),0)+IFERROR(INDEX('Hoja de Trabajo para listado'!$AB$155:$BA$1048576,MATCH($A69,'Hoja de Trabajo para listado'!$AB$155:$AB$1048576,0),MATCH((CUADRO!L$5&amp;$E69),'Hoja de Trabajo para listado'!$AB$151:$BA$151,0)),0)+IFERROR(INDEX('Hoja de Trabajo para listado'!$BC$155:$CB$1048576,MATCH($A69,'Hoja de Trabajo para listado'!$BC$155:$BC$1048576,0),MATCH((CUADRO!L$5&amp;$E69),'Hoja de Trabajo para listado'!$BC$151:$CB$151,0)),0)+IFERROR(INDEX('Hoja de Trabajo para listado'!$DE$153:$DG$274,MATCH($A69,'Hoja de Trabajo para listado'!$DE$153:$DE$1048576,0),MATCH((CUADRO!L$5&amp;$E69),'Hoja de Trabajo para listado'!$DE$151:$DG$151,0)),0)+IFERROR(INDEX('Hoja de Trabajo para listado'!$CD$155:$DC$1048576,MATCH($A69,'Hoja de Trabajo para listado'!$CD$155:$CD$1048576,0),MATCH((CUADRO!L$5&amp;$E69),'Hoja de Trabajo para listado'!$CD$151:$DC$151,0)),0)</f>
        <v>0</v>
      </c>
      <c r="M69" s="257">
        <f ca="1">+IFERROR(INDEX('Hoja de Trabajo para listado'!$A$155:$Z$1048576,MATCH($A69,'Hoja de Trabajo para listado'!$A$155:$A$1048576,0),MATCH((CUADRO!M$5&amp;$E69),'Hoja de Trabajo para listado'!$A$151:$Z$151,0)),0)+IFERROR(INDEX('Hoja de Trabajo para listado'!$AB$155:$BA$1048576,MATCH($A69,'Hoja de Trabajo para listado'!$AB$155:$AB$1048576,0),MATCH((CUADRO!M$5&amp;$E69),'Hoja de Trabajo para listado'!$AB$151:$BA$151,0)),0)+IFERROR(INDEX('Hoja de Trabajo para listado'!$BC$155:$CB$1048576,MATCH($A69,'Hoja de Trabajo para listado'!$BC$155:$BC$1048576,0),MATCH((CUADRO!M$5&amp;$E69),'Hoja de Trabajo para listado'!$BC$151:$CB$151,0)),0)+IFERROR(INDEX('Hoja de Trabajo para listado'!$DE$153:$DG$274,MATCH($A69,'Hoja de Trabajo para listado'!$DE$153:$DE$1048576,0),MATCH((CUADRO!M$5&amp;$E69),'Hoja de Trabajo para listado'!$DE$151:$DG$151,0)),0)+IFERROR(INDEX('Hoja de Trabajo para listado'!$CD$155:$DC$1048576,MATCH($A69,'Hoja de Trabajo para listado'!$CD$155:$CD$1048576,0),MATCH((CUADRO!M$5&amp;$E69),'Hoja de Trabajo para listado'!$CD$151:$DC$151,0)),0)</f>
        <v>61277.64</v>
      </c>
      <c r="N69" s="257">
        <f ca="1">+IFERROR(INDEX('Hoja de Trabajo para listado'!$A$155:$Z$1048576,MATCH($A69,'Hoja de Trabajo para listado'!$A$155:$A$1048576,0),MATCH((CUADRO!N$5&amp;$E69),'Hoja de Trabajo para listado'!$A$151:$Z$151,0)),0)+IFERROR(INDEX('Hoja de Trabajo para listado'!$AB$155:$BA$1048576,MATCH($A69,'Hoja de Trabajo para listado'!$AB$155:$AB$1048576,0),MATCH((CUADRO!N$5&amp;$E69),'Hoja de Trabajo para listado'!$AB$151:$BA$151,0)),0)+IFERROR(INDEX('Hoja de Trabajo para listado'!$BC$155:$CB$1048576,MATCH($A69,'Hoja de Trabajo para listado'!$BC$155:$BC$1048576,0),MATCH((CUADRO!N$5&amp;$E69),'Hoja de Trabajo para listado'!$BC$151:$CB$151,0)),0)+IFERROR(INDEX('Hoja de Trabajo para listado'!$DE$153:$DG$274,MATCH($A69,'Hoja de Trabajo para listado'!$DE$153:$DE$1048576,0),MATCH((CUADRO!N$5&amp;$E69),'Hoja de Trabajo para listado'!$DE$151:$DG$151,0)),0)+IFERROR(INDEX('Hoja de Trabajo para listado'!$CD$155:$DC$1048576,MATCH($A69,'Hoja de Trabajo para listado'!$CD$155:$CD$1048576,0),MATCH((CUADRO!N$5&amp;$E69),'Hoja de Trabajo para listado'!$CD$151:$DC$151,0)),0)</f>
        <v>4538286.46</v>
      </c>
      <c r="O69" s="257">
        <f ca="1">+IFERROR(INDEX('Hoja de Trabajo para listado'!$A$155:$Z$1048576,MATCH($A69,'Hoja de Trabajo para listado'!$A$155:$A$1048576,0),MATCH((CUADRO!O$5&amp;$E69),'Hoja de Trabajo para listado'!$A$151:$Z$151,0)),0)+IFERROR(INDEX('Hoja de Trabajo para listado'!$AB$155:$BA$1048576,MATCH($A69,'Hoja de Trabajo para listado'!$AB$155:$AB$1048576,0),MATCH((CUADRO!O$5&amp;$E69),'Hoja de Trabajo para listado'!$AB$151:$BA$151,0)),0)+IFERROR(INDEX('Hoja de Trabajo para listado'!$BC$155:$CB$1048576,MATCH($A69,'Hoja de Trabajo para listado'!$BC$155:$BC$1048576,0),MATCH((CUADRO!O$5&amp;$E69),'Hoja de Trabajo para listado'!$BC$151:$CB$151,0)),0)+IFERROR(INDEX('Hoja de Trabajo para listado'!$DE$153:$DG$274,MATCH($A69,'Hoja de Trabajo para listado'!$DE$153:$DE$1048576,0),MATCH((CUADRO!O$5&amp;$E69),'Hoja de Trabajo para listado'!$DE$151:$DG$151,0)),0)+IFERROR(INDEX('Hoja de Trabajo para listado'!$CD$155:$DC$1048576,MATCH($A69,'Hoja de Trabajo para listado'!$CD$155:$CD$1048576,0),MATCH((CUADRO!O$5&amp;$E69),'Hoja de Trabajo para listado'!$CD$151:$DC$151,0)),0)</f>
        <v>0</v>
      </c>
      <c r="P69" s="257">
        <f ca="1">+IFERROR(INDEX('Hoja de Trabajo para listado'!$A$155:$Z$1048576,MATCH($A69,'Hoja de Trabajo para listado'!$A$155:$A$1048576,0),MATCH((CUADRO!P$5&amp;$E69),'Hoja de Trabajo para listado'!$A$151:$Z$151,0)),0)+IFERROR(INDEX('Hoja de Trabajo para listado'!$AB$155:$BA$1048576,MATCH($A69,'Hoja de Trabajo para listado'!$AB$155:$AB$1048576,0),MATCH((CUADRO!P$5&amp;$E69),'Hoja de Trabajo para listado'!$AB$151:$BA$151,0)),0)+IFERROR(INDEX('Hoja de Trabajo para listado'!$BC$155:$CB$1048576,MATCH($A69,'Hoja de Trabajo para listado'!$BC$155:$BC$1048576,0),MATCH((CUADRO!P$5&amp;$E69),'Hoja de Trabajo para listado'!$BC$151:$CB$151,0)),0)+IFERROR(INDEX('Hoja de Trabajo para listado'!$DE$153:$DG$274,MATCH($A69,'Hoja de Trabajo para listado'!$DE$153:$DE$1048576,0),MATCH((CUADRO!P$5&amp;$E69),'Hoja de Trabajo para listado'!$DE$151:$DG$151,0)),0)+IFERROR(INDEX('Hoja de Trabajo para listado'!$CD$155:$DC$1048576,MATCH($A69,'Hoja de Trabajo para listado'!$CD$155:$CD$1048576,0),MATCH((CUADRO!P$5&amp;$E69),'Hoja de Trabajo para listado'!$CD$151:$DC$151,0)),0)</f>
        <v>0</v>
      </c>
      <c r="Q69" s="257">
        <f ca="1">+IFERROR(INDEX('Hoja de Trabajo para listado'!$A$155:$Z$1048576,MATCH($A69,'Hoja de Trabajo para listado'!$A$155:$A$1048576,0),MATCH((CUADRO!Q$5&amp;$E69),'Hoja de Trabajo para listado'!$A$151:$Z$151,0)),0)+IFERROR(INDEX('Hoja de Trabajo para listado'!$AB$155:$BA$1048576,MATCH($A69,'Hoja de Trabajo para listado'!$AB$155:$AB$1048576,0),MATCH((CUADRO!Q$5&amp;$E69),'Hoja de Trabajo para listado'!$AB$151:$BA$151,0)),0)+IFERROR(INDEX('Hoja de Trabajo para listado'!$BC$155:$CB$1048576,MATCH($A69,'Hoja de Trabajo para listado'!$BC$155:$BC$1048576,0),MATCH((CUADRO!Q$5&amp;$E69),'Hoja de Trabajo para listado'!$BC$151:$CB$151,0)),0)+IFERROR(INDEX('Hoja de Trabajo para listado'!$DE$153:$DG$274,MATCH($A69,'Hoja de Trabajo para listado'!$DE$153:$DE$1048576,0),MATCH((CUADRO!Q$5&amp;$E69),'Hoja de Trabajo para listado'!$DE$151:$DG$151,0)),0)+IFERROR(INDEX('Hoja de Trabajo para listado'!$CD$155:$DC$1048576,MATCH($A69,'Hoja de Trabajo para listado'!$CD$155:$CD$1048576,0),MATCH((CUADRO!Q$5&amp;$E69),'Hoja de Trabajo para listado'!$CD$151:$DC$151,0)),0)</f>
        <v>0</v>
      </c>
      <c r="R69" s="257">
        <f t="shared" ca="1" si="2"/>
        <v>4599564.0999999996</v>
      </c>
      <c r="S69" s="277">
        <f ca="1">+R68+R69</f>
        <v>4602170.1199999992</v>
      </c>
      <c r="T69" s="257">
        <f ca="1">+S69</f>
        <v>4602170.1199999992</v>
      </c>
      <c r="U69" s="256">
        <f t="shared" si="3"/>
        <v>2</v>
      </c>
      <c r="V69" s="362" t="str">
        <f>+VLOOKUP(A69,bd_lista!$A$3:$E$590,5,FALSE)</f>
        <v>Empresas Nacionales</v>
      </c>
      <c r="W69" s="362"/>
      <c r="X69" s="254">
        <f>+VLOOKUP(A69,[2]Sheet1!$A$13:$D$744,4,FALSE)</f>
        <v>41</v>
      </c>
      <c r="Y69" s="254" t="str">
        <f>+VLOOKUP(X69,bd_lista!$A$3:$C$590,3,FALSE)</f>
        <v>Ministerio de Desarrollo Productivo y Economía Plural</v>
      </c>
      <c r="Z69" s="314"/>
      <c r="AA69" s="350"/>
    </row>
    <row r="70" spans="1:27" customFormat="1" ht="15" customHeight="1">
      <c r="A70" s="264">
        <v>578</v>
      </c>
      <c r="B70" s="306">
        <f>+A70</f>
        <v>578</v>
      </c>
      <c r="C70" s="259" t="str">
        <f>+VLOOKUP(A70,bd_lista!$A$3:$C$590,3,FALSE)</f>
        <v>Boliviana de Aviación</v>
      </c>
      <c r="D70" s="361" t="str">
        <f>+C70</f>
        <v>Boliviana de Aviación</v>
      </c>
      <c r="E70" s="259" t="s">
        <v>1313</v>
      </c>
      <c r="F70" s="255">
        <f ca="1">+IFERROR(INDEX('Hoja de Trabajo para listado'!$A$155:$Z$1048576,MATCH($A70,'Hoja de Trabajo para listado'!$A$155:$A$1048576,0),MATCH((CUADRO!F$5&amp;$E70),'Hoja de Trabajo para listado'!$A$151:$Z$151,0)),0)+IFERROR(INDEX('Hoja de Trabajo para listado'!$AB$155:$BA$1048576,MATCH($A70,'Hoja de Trabajo para listado'!$AB$155:$AB$1048576,0),MATCH((CUADRO!F$5&amp;$E70),'Hoja de Trabajo para listado'!$AB$151:$BA$151,0)),0)+IFERROR(INDEX('Hoja de Trabajo para listado'!$BC$155:$CB$1048576,MATCH($A70,'Hoja de Trabajo para listado'!$BC$155:$BC$1048576,0),MATCH((CUADRO!F$5&amp;$E70),'Hoja de Trabajo para listado'!$BC$151:$CB$151,0)),0)+IFERROR(INDEX('Hoja de Trabajo para listado'!$DE$153:$DG$274,MATCH($A70,'Hoja de Trabajo para listado'!$DE$153:$DE$1048576,0),MATCH((CUADRO!F$5&amp;$E70),'Hoja de Trabajo para listado'!$DE$151:$DG$151,0)),0)+IFERROR(INDEX('Hoja de Trabajo para listado'!$CD$155:$DC$1048576,MATCH($A70,'Hoja de Trabajo para listado'!$CD$155:$CD$1048576,0),MATCH((CUADRO!F$5&amp;$E70),'Hoja de Trabajo para listado'!$CD$151:$DC$151,0)),0)</f>
        <v>0</v>
      </c>
      <c r="G70" s="255">
        <f ca="1">+IFERROR(INDEX('Hoja de Trabajo para listado'!$A$155:$Z$1048576,MATCH($A70,'Hoja de Trabajo para listado'!$A$155:$A$1048576,0),MATCH((CUADRO!G$5&amp;$E70),'Hoja de Trabajo para listado'!$A$151:$Z$151,0)),0)+IFERROR(INDEX('Hoja de Trabajo para listado'!$AB$155:$BA$1048576,MATCH($A70,'Hoja de Trabajo para listado'!$AB$155:$AB$1048576,0),MATCH((CUADRO!G$5&amp;$E70),'Hoja de Trabajo para listado'!$AB$151:$BA$151,0)),0)+IFERROR(INDEX('Hoja de Trabajo para listado'!$BC$155:$CB$1048576,MATCH($A70,'Hoja de Trabajo para listado'!$BC$155:$BC$1048576,0),MATCH((CUADRO!G$5&amp;$E70),'Hoja de Trabajo para listado'!$BC$151:$CB$151,0)),0)+IFERROR(INDEX('Hoja de Trabajo para listado'!$DE$153:$DG$274,MATCH($A70,'Hoja de Trabajo para listado'!$DE$153:$DE$1048576,0),MATCH((CUADRO!G$5&amp;$E70),'Hoja de Trabajo para listado'!$DE$151:$DG$151,0)),0)+IFERROR(INDEX('Hoja de Trabajo para listado'!$CD$155:$DC$1048576,MATCH($A70,'Hoja de Trabajo para listado'!$CD$155:$CD$1048576,0),MATCH((CUADRO!G$5&amp;$E70),'Hoja de Trabajo para listado'!$CD$151:$DC$151,0)),0)</f>
        <v>0</v>
      </c>
      <c r="H70" s="255">
        <f ca="1">+IFERROR(INDEX('Hoja de Trabajo para listado'!$A$155:$Z$1048576,MATCH($A70,'Hoja de Trabajo para listado'!$A$155:$A$1048576,0),MATCH((CUADRO!H$5&amp;$E70),'Hoja de Trabajo para listado'!$A$151:$Z$151,0)),0)+IFERROR(INDEX('Hoja de Trabajo para listado'!$AB$155:$BA$1048576,MATCH($A70,'Hoja de Trabajo para listado'!$AB$155:$AB$1048576,0),MATCH((CUADRO!H$5&amp;$E70),'Hoja de Trabajo para listado'!$AB$151:$BA$151,0)),0)+IFERROR(INDEX('Hoja de Trabajo para listado'!$BC$155:$CB$1048576,MATCH($A70,'Hoja de Trabajo para listado'!$BC$155:$BC$1048576,0),MATCH((CUADRO!H$5&amp;$E70),'Hoja de Trabajo para listado'!$BC$151:$CB$151,0)),0)+IFERROR(INDEX('Hoja de Trabajo para listado'!$DE$153:$DG$274,MATCH($A70,'Hoja de Trabajo para listado'!$DE$153:$DE$1048576,0),MATCH((CUADRO!H$5&amp;$E70),'Hoja de Trabajo para listado'!$DE$151:$DG$151,0)),0)+IFERROR(INDEX('Hoja de Trabajo para listado'!$CD$155:$DC$1048576,MATCH($A70,'Hoja de Trabajo para listado'!$CD$155:$CD$1048576,0),MATCH((CUADRO!H$5&amp;$E70),'Hoja de Trabajo para listado'!$CD$151:$DC$151,0)),0)</f>
        <v>0</v>
      </c>
      <c r="I70" s="255">
        <f ca="1">+IFERROR(INDEX('Hoja de Trabajo para listado'!$A$155:$Z$1048576,MATCH($A70,'Hoja de Trabajo para listado'!$A$155:$A$1048576,0),MATCH((CUADRO!I$5&amp;$E70),'Hoja de Trabajo para listado'!$A$151:$Z$151,0)),0)+IFERROR(INDEX('Hoja de Trabajo para listado'!$AB$155:$BA$1048576,MATCH($A70,'Hoja de Trabajo para listado'!$AB$155:$AB$1048576,0),MATCH((CUADRO!I$5&amp;$E70),'Hoja de Trabajo para listado'!$AB$151:$BA$151,0)),0)+IFERROR(INDEX('Hoja de Trabajo para listado'!$BC$155:$CB$1048576,MATCH($A70,'Hoja de Trabajo para listado'!$BC$155:$BC$1048576,0),MATCH((CUADRO!I$5&amp;$E70),'Hoja de Trabajo para listado'!$BC$151:$CB$151,0)),0)+IFERROR(INDEX('Hoja de Trabajo para listado'!$DE$153:$DG$274,MATCH($A70,'Hoja de Trabajo para listado'!$DE$153:$DE$1048576,0),MATCH((CUADRO!I$5&amp;$E70),'Hoja de Trabajo para listado'!$DE$151:$DG$151,0)),0)+IFERROR(INDEX('Hoja de Trabajo para listado'!$CD$155:$DC$1048576,MATCH($A70,'Hoja de Trabajo para listado'!$CD$155:$CD$1048576,0),MATCH((CUADRO!I$5&amp;$E70),'Hoja de Trabajo para listado'!$CD$151:$DC$151,0)),0)</f>
        <v>0</v>
      </c>
      <c r="J70" s="255">
        <f ca="1">+IFERROR(INDEX('Hoja de Trabajo para listado'!$A$155:$Z$1048576,MATCH($A70,'Hoja de Trabajo para listado'!$A$155:$A$1048576,0),MATCH((CUADRO!J$5&amp;$E70),'Hoja de Trabajo para listado'!$A$151:$Z$151,0)),0)+IFERROR(INDEX('Hoja de Trabajo para listado'!$AB$155:$BA$1048576,MATCH($A70,'Hoja de Trabajo para listado'!$AB$155:$AB$1048576,0),MATCH((CUADRO!J$5&amp;$E70),'Hoja de Trabajo para listado'!$AB$151:$BA$151,0)),0)+IFERROR(INDEX('Hoja de Trabajo para listado'!$BC$155:$CB$1048576,MATCH($A70,'Hoja de Trabajo para listado'!$BC$155:$BC$1048576,0),MATCH((CUADRO!J$5&amp;$E70),'Hoja de Trabajo para listado'!$BC$151:$CB$151,0)),0)+IFERROR(INDEX('Hoja de Trabajo para listado'!$DE$153:$DG$274,MATCH($A70,'Hoja de Trabajo para listado'!$DE$153:$DE$1048576,0),MATCH((CUADRO!J$5&amp;$E70),'Hoja de Trabajo para listado'!$DE$151:$DG$151,0)),0)+IFERROR(INDEX('Hoja de Trabajo para listado'!$CD$155:$DC$1048576,MATCH($A70,'Hoja de Trabajo para listado'!$CD$155:$CD$1048576,0),MATCH((CUADRO!J$5&amp;$E70),'Hoja de Trabajo para listado'!$CD$151:$DC$151,0)),0)</f>
        <v>0</v>
      </c>
      <c r="K70" s="255">
        <f ca="1">+IFERROR(INDEX('Hoja de Trabajo para listado'!$A$155:$Z$1048576,MATCH($A70,'Hoja de Trabajo para listado'!$A$155:$A$1048576,0),MATCH((CUADRO!K$5&amp;$E70),'Hoja de Trabajo para listado'!$A$151:$Z$151,0)),0)+IFERROR(INDEX('Hoja de Trabajo para listado'!$AB$155:$BA$1048576,MATCH($A70,'Hoja de Trabajo para listado'!$AB$155:$AB$1048576,0),MATCH((CUADRO!K$5&amp;$E70),'Hoja de Trabajo para listado'!$AB$151:$BA$151,0)),0)+IFERROR(INDEX('Hoja de Trabajo para listado'!$BC$155:$CB$1048576,MATCH($A70,'Hoja de Trabajo para listado'!$BC$155:$BC$1048576,0),MATCH((CUADRO!K$5&amp;$E70),'Hoja de Trabajo para listado'!$BC$151:$CB$151,0)),0)+IFERROR(INDEX('Hoja de Trabajo para listado'!$DE$153:$DG$274,MATCH($A70,'Hoja de Trabajo para listado'!$DE$153:$DE$1048576,0),MATCH((CUADRO!K$5&amp;$E70),'Hoja de Trabajo para listado'!$DE$151:$DG$151,0)),0)+IFERROR(INDEX('Hoja de Trabajo para listado'!$CD$155:$DC$1048576,MATCH($A70,'Hoja de Trabajo para listado'!$CD$155:$CD$1048576,0),MATCH((CUADRO!K$5&amp;$E70),'Hoja de Trabajo para listado'!$CD$151:$DC$151,0)),0)</f>
        <v>0</v>
      </c>
      <c r="L70" s="255">
        <f ca="1">+IFERROR(INDEX('Hoja de Trabajo para listado'!$A$155:$Z$1048576,MATCH($A70,'Hoja de Trabajo para listado'!$A$155:$A$1048576,0),MATCH((CUADRO!L$5&amp;$E70),'Hoja de Trabajo para listado'!$A$151:$Z$151,0)),0)+IFERROR(INDEX('Hoja de Trabajo para listado'!$AB$155:$BA$1048576,MATCH($A70,'Hoja de Trabajo para listado'!$AB$155:$AB$1048576,0),MATCH((CUADRO!L$5&amp;$E70),'Hoja de Trabajo para listado'!$AB$151:$BA$151,0)),0)+IFERROR(INDEX('Hoja de Trabajo para listado'!$BC$155:$CB$1048576,MATCH($A70,'Hoja de Trabajo para listado'!$BC$155:$BC$1048576,0),MATCH((CUADRO!L$5&amp;$E70),'Hoja de Trabajo para listado'!$BC$151:$CB$151,0)),0)+IFERROR(INDEX('Hoja de Trabajo para listado'!$DE$153:$DG$274,MATCH($A70,'Hoja de Trabajo para listado'!$DE$153:$DE$1048576,0),MATCH((CUADRO!L$5&amp;$E70),'Hoja de Trabajo para listado'!$DE$151:$DG$151,0)),0)+IFERROR(INDEX('Hoja de Trabajo para listado'!$CD$155:$DC$1048576,MATCH($A70,'Hoja de Trabajo para listado'!$CD$155:$CD$1048576,0),MATCH((CUADRO!L$5&amp;$E70),'Hoja de Trabajo para listado'!$CD$151:$DC$151,0)),0)</f>
        <v>0</v>
      </c>
      <c r="M70" s="255">
        <f ca="1">+IFERROR(INDEX('Hoja de Trabajo para listado'!$A$155:$Z$1048576,MATCH($A70,'Hoja de Trabajo para listado'!$A$155:$A$1048576,0),MATCH((CUADRO!M$5&amp;$E70),'Hoja de Trabajo para listado'!$A$151:$Z$151,0)),0)+IFERROR(INDEX('Hoja de Trabajo para listado'!$AB$155:$BA$1048576,MATCH($A70,'Hoja de Trabajo para listado'!$AB$155:$AB$1048576,0),MATCH((CUADRO!M$5&amp;$E70),'Hoja de Trabajo para listado'!$AB$151:$BA$151,0)),0)+IFERROR(INDEX('Hoja de Trabajo para listado'!$BC$155:$CB$1048576,MATCH($A70,'Hoja de Trabajo para listado'!$BC$155:$BC$1048576,0),MATCH((CUADRO!M$5&amp;$E70),'Hoja de Trabajo para listado'!$BC$151:$CB$151,0)),0)+IFERROR(INDEX('Hoja de Trabajo para listado'!$DE$153:$DG$274,MATCH($A70,'Hoja de Trabajo para listado'!$DE$153:$DE$1048576,0),MATCH((CUADRO!M$5&amp;$E70),'Hoja de Trabajo para listado'!$DE$151:$DG$151,0)),0)+IFERROR(INDEX('Hoja de Trabajo para listado'!$CD$155:$DC$1048576,MATCH($A70,'Hoja de Trabajo para listado'!$CD$155:$CD$1048576,0),MATCH((CUADRO!M$5&amp;$E70),'Hoja de Trabajo para listado'!$CD$151:$DC$151,0)),0)</f>
        <v>0</v>
      </c>
      <c r="N70" s="255">
        <f ca="1">+IFERROR(INDEX('Hoja de Trabajo para listado'!$A$155:$Z$1048576,MATCH($A70,'Hoja de Trabajo para listado'!$A$155:$A$1048576,0),MATCH((CUADRO!N$5&amp;$E70),'Hoja de Trabajo para listado'!$A$151:$Z$151,0)),0)+IFERROR(INDEX('Hoja de Trabajo para listado'!$AB$155:$BA$1048576,MATCH($A70,'Hoja de Trabajo para listado'!$AB$155:$AB$1048576,0),MATCH((CUADRO!N$5&amp;$E70),'Hoja de Trabajo para listado'!$AB$151:$BA$151,0)),0)+IFERROR(INDEX('Hoja de Trabajo para listado'!$BC$155:$CB$1048576,MATCH($A70,'Hoja de Trabajo para listado'!$BC$155:$BC$1048576,0),MATCH((CUADRO!N$5&amp;$E70),'Hoja de Trabajo para listado'!$BC$151:$CB$151,0)),0)+IFERROR(INDEX('Hoja de Trabajo para listado'!$DE$153:$DG$274,MATCH($A70,'Hoja de Trabajo para listado'!$DE$153:$DE$1048576,0),MATCH((CUADRO!N$5&amp;$E70),'Hoja de Trabajo para listado'!$DE$151:$DG$151,0)),0)+IFERROR(INDEX('Hoja de Trabajo para listado'!$CD$155:$DC$1048576,MATCH($A70,'Hoja de Trabajo para listado'!$CD$155:$CD$1048576,0),MATCH((CUADRO!N$5&amp;$E70),'Hoja de Trabajo para listado'!$CD$151:$DC$151,0)),0)</f>
        <v>116362.53</v>
      </c>
      <c r="O70" s="255">
        <f ca="1">+IFERROR(INDEX('Hoja de Trabajo para listado'!$A$155:$Z$1048576,MATCH($A70,'Hoja de Trabajo para listado'!$A$155:$A$1048576,0),MATCH((CUADRO!O$5&amp;$E70),'Hoja de Trabajo para listado'!$A$151:$Z$151,0)),0)+IFERROR(INDEX('Hoja de Trabajo para listado'!$AB$155:$BA$1048576,MATCH($A70,'Hoja de Trabajo para listado'!$AB$155:$AB$1048576,0),MATCH((CUADRO!O$5&amp;$E70),'Hoja de Trabajo para listado'!$AB$151:$BA$151,0)),0)+IFERROR(INDEX('Hoja de Trabajo para listado'!$BC$155:$CB$1048576,MATCH($A70,'Hoja de Trabajo para listado'!$BC$155:$BC$1048576,0),MATCH((CUADRO!O$5&amp;$E70),'Hoja de Trabajo para listado'!$BC$151:$CB$151,0)),0)+IFERROR(INDEX('Hoja de Trabajo para listado'!$DE$153:$DG$274,MATCH($A70,'Hoja de Trabajo para listado'!$DE$153:$DE$1048576,0),MATCH((CUADRO!O$5&amp;$E70),'Hoja de Trabajo para listado'!$DE$151:$DG$151,0)),0)+IFERROR(INDEX('Hoja de Trabajo para listado'!$CD$155:$DC$1048576,MATCH($A70,'Hoja de Trabajo para listado'!$CD$155:$CD$1048576,0),MATCH((CUADRO!O$5&amp;$E70),'Hoja de Trabajo para listado'!$CD$151:$DC$151,0)),0)</f>
        <v>0</v>
      </c>
      <c r="P70" s="255">
        <f ca="1">+IFERROR(INDEX('Hoja de Trabajo para listado'!$A$155:$Z$1048576,MATCH($A70,'Hoja de Trabajo para listado'!$A$155:$A$1048576,0),MATCH((CUADRO!P$5&amp;$E70),'Hoja de Trabajo para listado'!$A$151:$Z$151,0)),0)+IFERROR(INDEX('Hoja de Trabajo para listado'!$AB$155:$BA$1048576,MATCH($A70,'Hoja de Trabajo para listado'!$AB$155:$AB$1048576,0),MATCH((CUADRO!P$5&amp;$E70),'Hoja de Trabajo para listado'!$AB$151:$BA$151,0)),0)+IFERROR(INDEX('Hoja de Trabajo para listado'!$BC$155:$CB$1048576,MATCH($A70,'Hoja de Trabajo para listado'!$BC$155:$BC$1048576,0),MATCH((CUADRO!P$5&amp;$E70),'Hoja de Trabajo para listado'!$BC$151:$CB$151,0)),0)+IFERROR(INDEX('Hoja de Trabajo para listado'!$DE$153:$DG$274,MATCH($A70,'Hoja de Trabajo para listado'!$DE$153:$DE$1048576,0),MATCH((CUADRO!P$5&amp;$E70),'Hoja de Trabajo para listado'!$DE$151:$DG$151,0)),0)+IFERROR(INDEX('Hoja de Trabajo para listado'!$CD$155:$DC$1048576,MATCH($A70,'Hoja de Trabajo para listado'!$CD$155:$CD$1048576,0),MATCH((CUADRO!P$5&amp;$E70),'Hoja de Trabajo para listado'!$CD$151:$DC$151,0)),0)</f>
        <v>0</v>
      </c>
      <c r="Q70" s="255">
        <f ca="1">+IFERROR(INDEX('Hoja de Trabajo para listado'!$A$155:$Z$1048576,MATCH($A70,'Hoja de Trabajo para listado'!$A$155:$A$1048576,0),MATCH((CUADRO!Q$5&amp;$E70),'Hoja de Trabajo para listado'!$A$151:$Z$151,0)),0)+IFERROR(INDEX('Hoja de Trabajo para listado'!$AB$155:$BA$1048576,MATCH($A70,'Hoja de Trabajo para listado'!$AB$155:$AB$1048576,0),MATCH((CUADRO!Q$5&amp;$E70),'Hoja de Trabajo para listado'!$AB$151:$BA$151,0)),0)+IFERROR(INDEX('Hoja de Trabajo para listado'!$BC$155:$CB$1048576,MATCH($A70,'Hoja de Trabajo para listado'!$BC$155:$BC$1048576,0),MATCH((CUADRO!Q$5&amp;$E70),'Hoja de Trabajo para listado'!$BC$151:$CB$151,0)),0)+IFERROR(INDEX('Hoja de Trabajo para listado'!$DE$153:$DG$274,MATCH($A70,'Hoja de Trabajo para listado'!$DE$153:$DE$1048576,0),MATCH((CUADRO!Q$5&amp;$E70),'Hoja de Trabajo para listado'!$DE$151:$DG$151,0)),0)+IFERROR(INDEX('Hoja de Trabajo para listado'!$CD$155:$DC$1048576,MATCH($A70,'Hoja de Trabajo para listado'!$CD$155:$CD$1048576,0),MATCH((CUADRO!Q$5&amp;$E70),'Hoja de Trabajo para listado'!$CD$151:$DC$151,0)),0)</f>
        <v>0</v>
      </c>
      <c r="R70" s="255">
        <f t="shared" ca="1" si="2"/>
        <v>116362.53</v>
      </c>
      <c r="S70" s="278"/>
      <c r="T70" s="255">
        <f ca="1">+T71</f>
        <v>2925654.1299999994</v>
      </c>
      <c r="U70" s="254">
        <f t="shared" si="3"/>
        <v>1</v>
      </c>
      <c r="V70" s="362" t="str">
        <f>+VLOOKUP(A70,bd_lista!$A$3:$E$590,5,FALSE)</f>
        <v>Empresas Nacionales</v>
      </c>
      <c r="W70" s="361" t="str">
        <f>+V70</f>
        <v>Empresas Nacionales</v>
      </c>
      <c r="X70" s="254">
        <f>+VLOOKUP(A70,[2]Sheet1!$A$13:$D$744,4,FALSE)</f>
        <v>81</v>
      </c>
      <c r="Y70" s="254" t="str">
        <f>+VLOOKUP(X70,bd_lista!$A$3:$C$590,3,FALSE)</f>
        <v>Ministerio de Obras Públicas, Servicios y Vivienda</v>
      </c>
      <c r="Z70" s="316">
        <f>+X70</f>
        <v>81</v>
      </c>
      <c r="AA70" s="348" t="str">
        <f>+Y70</f>
        <v>Ministerio de Obras Públicas, Servicios y Vivienda</v>
      </c>
    </row>
    <row r="71" spans="1:27" customFormat="1" ht="15" customHeight="1">
      <c r="A71" s="32">
        <v>578</v>
      </c>
      <c r="B71" s="307"/>
      <c r="C71" s="362" t="str">
        <f>+VLOOKUP(A71,bd_lista!$A$3:$C$590,3,FALSE)</f>
        <v>Boliviana de Aviación</v>
      </c>
      <c r="D71" s="362"/>
      <c r="E71" s="362" t="s">
        <v>1314</v>
      </c>
      <c r="F71" s="257">
        <f ca="1">+IFERROR(INDEX('Hoja de Trabajo para listado'!$A$155:$Z$1048576,MATCH($A71,'Hoja de Trabajo para listado'!$A$155:$A$1048576,0),MATCH((CUADRO!F$5&amp;$E71),'Hoja de Trabajo para listado'!$A$151:$Z$151,0)),0)+IFERROR(INDEX('Hoja de Trabajo para listado'!$AB$155:$BA$1048576,MATCH($A71,'Hoja de Trabajo para listado'!$AB$155:$AB$1048576,0),MATCH((CUADRO!F$5&amp;$E71),'Hoja de Trabajo para listado'!$AB$151:$BA$151,0)),0)+IFERROR(INDEX('Hoja de Trabajo para listado'!$BC$155:$CB$1048576,MATCH($A71,'Hoja de Trabajo para listado'!$BC$155:$BC$1048576,0),MATCH((CUADRO!F$5&amp;$E71),'Hoja de Trabajo para listado'!$BC$151:$CB$151,0)),0)+IFERROR(INDEX('Hoja de Trabajo para listado'!$DE$153:$DG$274,MATCH($A71,'Hoja de Trabajo para listado'!$DE$153:$DE$1048576,0),MATCH((CUADRO!F$5&amp;$E71),'Hoja de Trabajo para listado'!$DE$151:$DG$151,0)),0)+IFERROR(INDEX('Hoja de Trabajo para listado'!$CD$155:$DC$1048576,MATCH($A71,'Hoja de Trabajo para listado'!$CD$155:$CD$1048576,0),MATCH((CUADRO!F$5&amp;$E71),'Hoja de Trabajo para listado'!$CD$151:$DC$151,0)),0)</f>
        <v>0</v>
      </c>
      <c r="G71" s="257">
        <f ca="1">+IFERROR(INDEX('Hoja de Trabajo para listado'!$A$155:$Z$1048576,MATCH($A71,'Hoja de Trabajo para listado'!$A$155:$A$1048576,0),MATCH((CUADRO!G$5&amp;$E71),'Hoja de Trabajo para listado'!$A$151:$Z$151,0)),0)+IFERROR(INDEX('Hoja de Trabajo para listado'!$AB$155:$BA$1048576,MATCH($A71,'Hoja de Trabajo para listado'!$AB$155:$AB$1048576,0),MATCH((CUADRO!G$5&amp;$E71),'Hoja de Trabajo para listado'!$AB$151:$BA$151,0)),0)+IFERROR(INDEX('Hoja de Trabajo para listado'!$BC$155:$CB$1048576,MATCH($A71,'Hoja de Trabajo para listado'!$BC$155:$BC$1048576,0),MATCH((CUADRO!G$5&amp;$E71),'Hoja de Trabajo para listado'!$BC$151:$CB$151,0)),0)+IFERROR(INDEX('Hoja de Trabajo para listado'!$DE$153:$DG$274,MATCH($A71,'Hoja de Trabajo para listado'!$DE$153:$DE$1048576,0),MATCH((CUADRO!G$5&amp;$E71),'Hoja de Trabajo para listado'!$DE$151:$DG$151,0)),0)+IFERROR(INDEX('Hoja de Trabajo para listado'!$CD$155:$DC$1048576,MATCH($A71,'Hoja de Trabajo para listado'!$CD$155:$CD$1048576,0),MATCH((CUADRO!G$5&amp;$E71),'Hoja de Trabajo para listado'!$CD$151:$DC$151,0)),0)</f>
        <v>0</v>
      </c>
      <c r="H71" s="257">
        <f ca="1">+IFERROR(INDEX('Hoja de Trabajo para listado'!$A$155:$Z$1048576,MATCH($A71,'Hoja de Trabajo para listado'!$A$155:$A$1048576,0),MATCH((CUADRO!H$5&amp;$E71),'Hoja de Trabajo para listado'!$A$151:$Z$151,0)),0)+IFERROR(INDEX('Hoja de Trabajo para listado'!$AB$155:$BA$1048576,MATCH($A71,'Hoja de Trabajo para listado'!$AB$155:$AB$1048576,0),MATCH((CUADRO!H$5&amp;$E71),'Hoja de Trabajo para listado'!$AB$151:$BA$151,0)),0)+IFERROR(INDEX('Hoja de Trabajo para listado'!$BC$155:$CB$1048576,MATCH($A71,'Hoja de Trabajo para listado'!$BC$155:$BC$1048576,0),MATCH((CUADRO!H$5&amp;$E71),'Hoja de Trabajo para listado'!$BC$151:$CB$151,0)),0)+IFERROR(INDEX('Hoja de Trabajo para listado'!$DE$153:$DG$274,MATCH($A71,'Hoja de Trabajo para listado'!$DE$153:$DE$1048576,0),MATCH((CUADRO!H$5&amp;$E71),'Hoja de Trabajo para listado'!$DE$151:$DG$151,0)),0)+IFERROR(INDEX('Hoja de Trabajo para listado'!$CD$155:$DC$1048576,MATCH($A71,'Hoja de Trabajo para listado'!$CD$155:$CD$1048576,0),MATCH((CUADRO!H$5&amp;$E71),'Hoja de Trabajo para listado'!$CD$151:$DC$151,0)),0)</f>
        <v>0</v>
      </c>
      <c r="I71" s="257">
        <f ca="1">+IFERROR(INDEX('Hoja de Trabajo para listado'!$A$155:$Z$1048576,MATCH($A71,'Hoja de Trabajo para listado'!$A$155:$A$1048576,0),MATCH((CUADRO!I$5&amp;$E71),'Hoja de Trabajo para listado'!$A$151:$Z$151,0)),0)+IFERROR(INDEX('Hoja de Trabajo para listado'!$AB$155:$BA$1048576,MATCH($A71,'Hoja de Trabajo para listado'!$AB$155:$AB$1048576,0),MATCH((CUADRO!I$5&amp;$E71),'Hoja de Trabajo para listado'!$AB$151:$BA$151,0)),0)+IFERROR(INDEX('Hoja de Trabajo para listado'!$BC$155:$CB$1048576,MATCH($A71,'Hoja de Trabajo para listado'!$BC$155:$BC$1048576,0),MATCH((CUADRO!I$5&amp;$E71),'Hoja de Trabajo para listado'!$BC$151:$CB$151,0)),0)+IFERROR(INDEX('Hoja de Trabajo para listado'!$DE$153:$DG$274,MATCH($A71,'Hoja de Trabajo para listado'!$DE$153:$DE$1048576,0),MATCH((CUADRO!I$5&amp;$E71),'Hoja de Trabajo para listado'!$DE$151:$DG$151,0)),0)+IFERROR(INDEX('Hoja de Trabajo para listado'!$CD$155:$DC$1048576,MATCH($A71,'Hoja de Trabajo para listado'!$CD$155:$CD$1048576,0),MATCH((CUADRO!I$5&amp;$E71),'Hoja de Trabajo para listado'!$CD$151:$DC$151,0)),0)</f>
        <v>0</v>
      </c>
      <c r="J71" s="257">
        <f ca="1">+IFERROR(INDEX('Hoja de Trabajo para listado'!$A$155:$Z$1048576,MATCH($A71,'Hoja de Trabajo para listado'!$A$155:$A$1048576,0),MATCH((CUADRO!J$5&amp;$E71),'Hoja de Trabajo para listado'!$A$151:$Z$151,0)),0)+IFERROR(INDEX('Hoja de Trabajo para listado'!$AB$155:$BA$1048576,MATCH($A71,'Hoja de Trabajo para listado'!$AB$155:$AB$1048576,0),MATCH((CUADRO!J$5&amp;$E71),'Hoja de Trabajo para listado'!$AB$151:$BA$151,0)),0)+IFERROR(INDEX('Hoja de Trabajo para listado'!$BC$155:$CB$1048576,MATCH($A71,'Hoja de Trabajo para listado'!$BC$155:$BC$1048576,0),MATCH((CUADRO!J$5&amp;$E71),'Hoja de Trabajo para listado'!$BC$151:$CB$151,0)),0)+IFERROR(INDEX('Hoja de Trabajo para listado'!$DE$153:$DG$274,MATCH($A71,'Hoja de Trabajo para listado'!$DE$153:$DE$1048576,0),MATCH((CUADRO!J$5&amp;$E71),'Hoja de Trabajo para listado'!$DE$151:$DG$151,0)),0)+IFERROR(INDEX('Hoja de Trabajo para listado'!$CD$155:$DC$1048576,MATCH($A71,'Hoja de Trabajo para listado'!$CD$155:$CD$1048576,0),MATCH((CUADRO!J$5&amp;$E71),'Hoja de Trabajo para listado'!$CD$151:$DC$151,0)),0)</f>
        <v>0</v>
      </c>
      <c r="K71" s="257">
        <f ca="1">+IFERROR(INDEX('Hoja de Trabajo para listado'!$A$155:$Z$1048576,MATCH($A71,'Hoja de Trabajo para listado'!$A$155:$A$1048576,0),MATCH((CUADRO!K$5&amp;$E71),'Hoja de Trabajo para listado'!$A$151:$Z$151,0)),0)+IFERROR(INDEX('Hoja de Trabajo para listado'!$AB$155:$BA$1048576,MATCH($A71,'Hoja de Trabajo para listado'!$AB$155:$AB$1048576,0),MATCH((CUADRO!K$5&amp;$E71),'Hoja de Trabajo para listado'!$AB$151:$BA$151,0)),0)+IFERROR(INDEX('Hoja de Trabajo para listado'!$BC$155:$CB$1048576,MATCH($A71,'Hoja de Trabajo para listado'!$BC$155:$BC$1048576,0),MATCH((CUADRO!K$5&amp;$E71),'Hoja de Trabajo para listado'!$BC$151:$CB$151,0)),0)+IFERROR(INDEX('Hoja de Trabajo para listado'!$DE$153:$DG$274,MATCH($A71,'Hoja de Trabajo para listado'!$DE$153:$DE$1048576,0),MATCH((CUADRO!K$5&amp;$E71),'Hoja de Trabajo para listado'!$DE$151:$DG$151,0)),0)+IFERROR(INDEX('Hoja de Trabajo para listado'!$CD$155:$DC$1048576,MATCH($A71,'Hoja de Trabajo para listado'!$CD$155:$CD$1048576,0),MATCH((CUADRO!K$5&amp;$E71),'Hoja de Trabajo para listado'!$CD$151:$DC$151,0)),0)</f>
        <v>0</v>
      </c>
      <c r="L71" s="257">
        <f ca="1">+IFERROR(INDEX('Hoja de Trabajo para listado'!$A$155:$Z$1048576,MATCH($A71,'Hoja de Trabajo para listado'!$A$155:$A$1048576,0),MATCH((CUADRO!L$5&amp;$E71),'Hoja de Trabajo para listado'!$A$151:$Z$151,0)),0)+IFERROR(INDEX('Hoja de Trabajo para listado'!$AB$155:$BA$1048576,MATCH($A71,'Hoja de Trabajo para listado'!$AB$155:$AB$1048576,0),MATCH((CUADRO!L$5&amp;$E71),'Hoja de Trabajo para listado'!$AB$151:$BA$151,0)),0)+IFERROR(INDEX('Hoja de Trabajo para listado'!$BC$155:$CB$1048576,MATCH($A71,'Hoja de Trabajo para listado'!$BC$155:$BC$1048576,0),MATCH((CUADRO!L$5&amp;$E71),'Hoja de Trabajo para listado'!$BC$151:$CB$151,0)),0)+IFERROR(INDEX('Hoja de Trabajo para listado'!$DE$153:$DG$274,MATCH($A71,'Hoja de Trabajo para listado'!$DE$153:$DE$1048576,0),MATCH((CUADRO!L$5&amp;$E71),'Hoja de Trabajo para listado'!$DE$151:$DG$151,0)),0)+IFERROR(INDEX('Hoja de Trabajo para listado'!$CD$155:$DC$1048576,MATCH($A71,'Hoja de Trabajo para listado'!$CD$155:$CD$1048576,0),MATCH((CUADRO!L$5&amp;$E71),'Hoja de Trabajo para listado'!$CD$151:$DC$151,0)),0)</f>
        <v>0</v>
      </c>
      <c r="M71" s="257">
        <f ca="1">+IFERROR(INDEX('Hoja de Trabajo para listado'!$A$155:$Z$1048576,MATCH($A71,'Hoja de Trabajo para listado'!$A$155:$A$1048576,0),MATCH((CUADRO!M$5&amp;$E71),'Hoja de Trabajo para listado'!$A$151:$Z$151,0)),0)+IFERROR(INDEX('Hoja de Trabajo para listado'!$AB$155:$BA$1048576,MATCH($A71,'Hoja de Trabajo para listado'!$AB$155:$AB$1048576,0),MATCH((CUADRO!M$5&amp;$E71),'Hoja de Trabajo para listado'!$AB$151:$BA$151,0)),0)+IFERROR(INDEX('Hoja de Trabajo para listado'!$BC$155:$CB$1048576,MATCH($A71,'Hoja de Trabajo para listado'!$BC$155:$BC$1048576,0),MATCH((CUADRO!M$5&amp;$E71),'Hoja de Trabajo para listado'!$BC$151:$CB$151,0)),0)+IFERROR(INDEX('Hoja de Trabajo para listado'!$DE$153:$DG$274,MATCH($A71,'Hoja de Trabajo para listado'!$DE$153:$DE$1048576,0),MATCH((CUADRO!M$5&amp;$E71),'Hoja de Trabajo para listado'!$DE$151:$DG$151,0)),0)+IFERROR(INDEX('Hoja de Trabajo para listado'!$CD$155:$DC$1048576,MATCH($A71,'Hoja de Trabajo para listado'!$CD$155:$CD$1048576,0),MATCH((CUADRO!M$5&amp;$E71),'Hoja de Trabajo para listado'!$CD$151:$DC$151,0)),0)</f>
        <v>0</v>
      </c>
      <c r="N71" s="257">
        <f ca="1">+IFERROR(INDEX('Hoja de Trabajo para listado'!$A$155:$Z$1048576,MATCH($A71,'Hoja de Trabajo para listado'!$A$155:$A$1048576,0),MATCH((CUADRO!N$5&amp;$E71),'Hoja de Trabajo para listado'!$A$151:$Z$151,0)),0)+IFERROR(INDEX('Hoja de Trabajo para listado'!$AB$155:$BA$1048576,MATCH($A71,'Hoja de Trabajo para listado'!$AB$155:$AB$1048576,0),MATCH((CUADRO!N$5&amp;$E71),'Hoja de Trabajo para listado'!$AB$151:$BA$151,0)),0)+IFERROR(INDEX('Hoja de Trabajo para listado'!$BC$155:$CB$1048576,MATCH($A71,'Hoja de Trabajo para listado'!$BC$155:$BC$1048576,0),MATCH((CUADRO!N$5&amp;$E71),'Hoja de Trabajo para listado'!$BC$151:$CB$151,0)),0)+IFERROR(INDEX('Hoja de Trabajo para listado'!$DE$153:$DG$274,MATCH($A71,'Hoja de Trabajo para listado'!$DE$153:$DE$1048576,0),MATCH((CUADRO!N$5&amp;$E71),'Hoja de Trabajo para listado'!$DE$151:$DG$151,0)),0)+IFERROR(INDEX('Hoja de Trabajo para listado'!$CD$155:$DC$1048576,MATCH($A71,'Hoja de Trabajo para listado'!$CD$155:$CD$1048576,0),MATCH((CUADRO!N$5&amp;$E71),'Hoja de Trabajo para listado'!$CD$151:$DC$151,0)),0)</f>
        <v>2809291.5999999996</v>
      </c>
      <c r="O71" s="257">
        <f ca="1">+IFERROR(INDEX('Hoja de Trabajo para listado'!$A$155:$Z$1048576,MATCH($A71,'Hoja de Trabajo para listado'!$A$155:$A$1048576,0),MATCH((CUADRO!O$5&amp;$E71),'Hoja de Trabajo para listado'!$A$151:$Z$151,0)),0)+IFERROR(INDEX('Hoja de Trabajo para listado'!$AB$155:$BA$1048576,MATCH($A71,'Hoja de Trabajo para listado'!$AB$155:$AB$1048576,0),MATCH((CUADRO!O$5&amp;$E71),'Hoja de Trabajo para listado'!$AB$151:$BA$151,0)),0)+IFERROR(INDEX('Hoja de Trabajo para listado'!$BC$155:$CB$1048576,MATCH($A71,'Hoja de Trabajo para listado'!$BC$155:$BC$1048576,0),MATCH((CUADRO!O$5&amp;$E71),'Hoja de Trabajo para listado'!$BC$151:$CB$151,0)),0)+IFERROR(INDEX('Hoja de Trabajo para listado'!$DE$153:$DG$274,MATCH($A71,'Hoja de Trabajo para listado'!$DE$153:$DE$1048576,0),MATCH((CUADRO!O$5&amp;$E71),'Hoja de Trabajo para listado'!$DE$151:$DG$151,0)),0)+IFERROR(INDEX('Hoja de Trabajo para listado'!$CD$155:$DC$1048576,MATCH($A71,'Hoja de Trabajo para listado'!$CD$155:$CD$1048576,0),MATCH((CUADRO!O$5&amp;$E71),'Hoja de Trabajo para listado'!$CD$151:$DC$151,0)),0)</f>
        <v>0</v>
      </c>
      <c r="P71" s="257">
        <f ca="1">+IFERROR(INDEX('Hoja de Trabajo para listado'!$A$155:$Z$1048576,MATCH($A71,'Hoja de Trabajo para listado'!$A$155:$A$1048576,0),MATCH((CUADRO!P$5&amp;$E71),'Hoja de Trabajo para listado'!$A$151:$Z$151,0)),0)+IFERROR(INDEX('Hoja de Trabajo para listado'!$AB$155:$BA$1048576,MATCH($A71,'Hoja de Trabajo para listado'!$AB$155:$AB$1048576,0),MATCH((CUADRO!P$5&amp;$E71),'Hoja de Trabajo para listado'!$AB$151:$BA$151,0)),0)+IFERROR(INDEX('Hoja de Trabajo para listado'!$BC$155:$CB$1048576,MATCH($A71,'Hoja de Trabajo para listado'!$BC$155:$BC$1048576,0),MATCH((CUADRO!P$5&amp;$E71),'Hoja de Trabajo para listado'!$BC$151:$CB$151,0)),0)+IFERROR(INDEX('Hoja de Trabajo para listado'!$DE$153:$DG$274,MATCH($A71,'Hoja de Trabajo para listado'!$DE$153:$DE$1048576,0),MATCH((CUADRO!P$5&amp;$E71),'Hoja de Trabajo para listado'!$DE$151:$DG$151,0)),0)+IFERROR(INDEX('Hoja de Trabajo para listado'!$CD$155:$DC$1048576,MATCH($A71,'Hoja de Trabajo para listado'!$CD$155:$CD$1048576,0),MATCH((CUADRO!P$5&amp;$E71),'Hoja de Trabajo para listado'!$CD$151:$DC$151,0)),0)</f>
        <v>0</v>
      </c>
      <c r="Q71" s="257">
        <f ca="1">+IFERROR(INDEX('Hoja de Trabajo para listado'!$A$155:$Z$1048576,MATCH($A71,'Hoja de Trabajo para listado'!$A$155:$A$1048576,0),MATCH((CUADRO!Q$5&amp;$E71),'Hoja de Trabajo para listado'!$A$151:$Z$151,0)),0)+IFERROR(INDEX('Hoja de Trabajo para listado'!$AB$155:$BA$1048576,MATCH($A71,'Hoja de Trabajo para listado'!$AB$155:$AB$1048576,0),MATCH((CUADRO!Q$5&amp;$E71),'Hoja de Trabajo para listado'!$AB$151:$BA$151,0)),0)+IFERROR(INDEX('Hoja de Trabajo para listado'!$BC$155:$CB$1048576,MATCH($A71,'Hoja de Trabajo para listado'!$BC$155:$BC$1048576,0),MATCH((CUADRO!Q$5&amp;$E71),'Hoja de Trabajo para listado'!$BC$151:$CB$151,0)),0)+IFERROR(INDEX('Hoja de Trabajo para listado'!$DE$153:$DG$274,MATCH($A71,'Hoja de Trabajo para listado'!$DE$153:$DE$1048576,0),MATCH((CUADRO!Q$5&amp;$E71),'Hoja de Trabajo para listado'!$DE$151:$DG$151,0)),0)+IFERROR(INDEX('Hoja de Trabajo para listado'!$CD$155:$DC$1048576,MATCH($A71,'Hoja de Trabajo para listado'!$CD$155:$CD$1048576,0),MATCH((CUADRO!Q$5&amp;$E71),'Hoja de Trabajo para listado'!$CD$151:$DC$151,0)),0)</f>
        <v>0</v>
      </c>
      <c r="R71" s="257">
        <f t="shared" ca="1" si="2"/>
        <v>2809291.5999999996</v>
      </c>
      <c r="S71" s="277">
        <f ca="1">+R70+R71</f>
        <v>2925654.1299999994</v>
      </c>
      <c r="T71" s="257">
        <f ca="1">+S71</f>
        <v>2925654.1299999994</v>
      </c>
      <c r="U71" s="256">
        <f t="shared" si="3"/>
        <v>2</v>
      </c>
      <c r="V71" s="362" t="str">
        <f>+VLOOKUP(A71,bd_lista!$A$3:$E$590,5,FALSE)</f>
        <v>Empresas Nacionales</v>
      </c>
      <c r="W71" s="362"/>
      <c r="X71" s="254">
        <f>+VLOOKUP(A71,[2]Sheet1!$A$13:$D$744,4,FALSE)</f>
        <v>81</v>
      </c>
      <c r="Y71" s="254" t="str">
        <f>+VLOOKUP(X71,bd_lista!$A$3:$C$590,3,FALSE)</f>
        <v>Ministerio de Obras Públicas, Servicios y Vivienda</v>
      </c>
      <c r="Z71" s="314"/>
      <c r="AA71" s="350"/>
    </row>
    <row r="72" spans="1:27" ht="15" customHeight="1">
      <c r="A72" s="32">
        <v>572</v>
      </c>
      <c r="B72" s="306">
        <f>+A72</f>
        <v>572</v>
      </c>
      <c r="C72" s="259" t="str">
        <f>+VLOOKUP(A72,bd_lista!$A$3:$C$590,3,FALSE)</f>
        <v>Empresa de Apoyo a la Producción de Alimentos</v>
      </c>
      <c r="D72" s="361" t="str">
        <f>+C72</f>
        <v>Empresa de Apoyo a la Producción de Alimentos</v>
      </c>
      <c r="E72" s="259" t="s">
        <v>1313</v>
      </c>
      <c r="F72" s="255">
        <f ca="1">+IFERROR(INDEX('Hoja de Trabajo para listado'!$A$155:$Z$1048576,MATCH($A72,'Hoja de Trabajo para listado'!$A$155:$A$1048576,0),MATCH((CUADRO!F$5&amp;$E72),'Hoja de Trabajo para listado'!$A$151:$Z$151,0)),0)+IFERROR(INDEX('Hoja de Trabajo para listado'!$AB$155:$BA$1048576,MATCH($A72,'Hoja de Trabajo para listado'!$AB$155:$AB$1048576,0),MATCH((CUADRO!F$5&amp;$E72),'Hoja de Trabajo para listado'!$AB$151:$BA$151,0)),0)+IFERROR(INDEX('Hoja de Trabajo para listado'!$BC$155:$CB$1048576,MATCH($A72,'Hoja de Trabajo para listado'!$BC$155:$BC$1048576,0),MATCH((CUADRO!F$5&amp;$E72),'Hoja de Trabajo para listado'!$BC$151:$CB$151,0)),0)+IFERROR(INDEX('Hoja de Trabajo para listado'!$DE$153:$DG$274,MATCH($A72,'Hoja de Trabajo para listado'!$DE$153:$DE$1048576,0),MATCH((CUADRO!F$5&amp;$E72),'Hoja de Trabajo para listado'!$DE$151:$DG$151,0)),0)+IFERROR(INDEX('Hoja de Trabajo para listado'!$CD$155:$DC$1048576,MATCH($A72,'Hoja de Trabajo para listado'!$CD$155:$CD$1048576,0),MATCH((CUADRO!F$5&amp;$E72),'Hoja de Trabajo para listado'!$CD$151:$DC$151,0)),0)</f>
        <v>0</v>
      </c>
      <c r="G72" s="255">
        <f ca="1">+IFERROR(INDEX('Hoja de Trabajo para listado'!$A$155:$Z$1048576,MATCH($A72,'Hoja de Trabajo para listado'!$A$155:$A$1048576,0),MATCH((CUADRO!G$5&amp;$E72),'Hoja de Trabajo para listado'!$A$151:$Z$151,0)),0)+IFERROR(INDEX('Hoja de Trabajo para listado'!$AB$155:$BA$1048576,MATCH($A72,'Hoja de Trabajo para listado'!$AB$155:$AB$1048576,0),MATCH((CUADRO!G$5&amp;$E72),'Hoja de Trabajo para listado'!$AB$151:$BA$151,0)),0)+IFERROR(INDEX('Hoja de Trabajo para listado'!$BC$155:$CB$1048576,MATCH($A72,'Hoja de Trabajo para listado'!$BC$155:$BC$1048576,0),MATCH((CUADRO!G$5&amp;$E72),'Hoja de Trabajo para listado'!$BC$151:$CB$151,0)),0)+IFERROR(INDEX('Hoja de Trabajo para listado'!$DE$153:$DG$274,MATCH($A72,'Hoja de Trabajo para listado'!$DE$153:$DE$1048576,0),MATCH((CUADRO!G$5&amp;$E72),'Hoja de Trabajo para listado'!$DE$151:$DG$151,0)),0)+IFERROR(INDEX('Hoja de Trabajo para listado'!$CD$155:$DC$1048576,MATCH($A72,'Hoja de Trabajo para listado'!$CD$155:$CD$1048576,0),MATCH((CUADRO!G$5&amp;$E72),'Hoja de Trabajo para listado'!$CD$151:$DC$151,0)),0)</f>
        <v>0</v>
      </c>
      <c r="H72" s="255">
        <f ca="1">+IFERROR(INDEX('Hoja de Trabajo para listado'!$A$155:$Z$1048576,MATCH($A72,'Hoja de Trabajo para listado'!$A$155:$A$1048576,0),MATCH((CUADRO!H$5&amp;$E72),'Hoja de Trabajo para listado'!$A$151:$Z$151,0)),0)+IFERROR(INDEX('Hoja de Trabajo para listado'!$AB$155:$BA$1048576,MATCH($A72,'Hoja de Trabajo para listado'!$AB$155:$AB$1048576,0),MATCH((CUADRO!H$5&amp;$E72),'Hoja de Trabajo para listado'!$AB$151:$BA$151,0)),0)+IFERROR(INDEX('Hoja de Trabajo para listado'!$BC$155:$CB$1048576,MATCH($A72,'Hoja de Trabajo para listado'!$BC$155:$BC$1048576,0),MATCH((CUADRO!H$5&amp;$E72),'Hoja de Trabajo para listado'!$BC$151:$CB$151,0)),0)+IFERROR(INDEX('Hoja de Trabajo para listado'!$DE$153:$DG$274,MATCH($A72,'Hoja de Trabajo para listado'!$DE$153:$DE$1048576,0),MATCH((CUADRO!H$5&amp;$E72),'Hoja de Trabajo para listado'!$DE$151:$DG$151,0)),0)+IFERROR(INDEX('Hoja de Trabajo para listado'!$CD$155:$DC$1048576,MATCH($A72,'Hoja de Trabajo para listado'!$CD$155:$CD$1048576,0),MATCH((CUADRO!H$5&amp;$E72),'Hoja de Trabajo para listado'!$CD$151:$DC$151,0)),0)</f>
        <v>0</v>
      </c>
      <c r="I72" s="255">
        <f ca="1">+IFERROR(INDEX('Hoja de Trabajo para listado'!$A$155:$Z$1048576,MATCH($A72,'Hoja de Trabajo para listado'!$A$155:$A$1048576,0),MATCH((CUADRO!I$5&amp;$E72),'Hoja de Trabajo para listado'!$A$151:$Z$151,0)),0)+IFERROR(INDEX('Hoja de Trabajo para listado'!$AB$155:$BA$1048576,MATCH($A72,'Hoja de Trabajo para listado'!$AB$155:$AB$1048576,0),MATCH((CUADRO!I$5&amp;$E72),'Hoja de Trabajo para listado'!$AB$151:$BA$151,0)),0)+IFERROR(INDEX('Hoja de Trabajo para listado'!$BC$155:$CB$1048576,MATCH($A72,'Hoja de Trabajo para listado'!$BC$155:$BC$1048576,0),MATCH((CUADRO!I$5&amp;$E72),'Hoja de Trabajo para listado'!$BC$151:$CB$151,0)),0)+IFERROR(INDEX('Hoja de Trabajo para listado'!$DE$153:$DG$274,MATCH($A72,'Hoja de Trabajo para listado'!$DE$153:$DE$1048576,0),MATCH((CUADRO!I$5&amp;$E72),'Hoja de Trabajo para listado'!$DE$151:$DG$151,0)),0)+IFERROR(INDEX('Hoja de Trabajo para listado'!$CD$155:$DC$1048576,MATCH($A72,'Hoja de Trabajo para listado'!$CD$155:$CD$1048576,0),MATCH((CUADRO!I$5&amp;$E72),'Hoja de Trabajo para listado'!$CD$151:$DC$151,0)),0)</f>
        <v>0</v>
      </c>
      <c r="J72" s="255">
        <f ca="1">+IFERROR(INDEX('Hoja de Trabajo para listado'!$A$155:$Z$1048576,MATCH($A72,'Hoja de Trabajo para listado'!$A$155:$A$1048576,0),MATCH((CUADRO!J$5&amp;$E72),'Hoja de Trabajo para listado'!$A$151:$Z$151,0)),0)+IFERROR(INDEX('Hoja de Trabajo para listado'!$AB$155:$BA$1048576,MATCH($A72,'Hoja de Trabajo para listado'!$AB$155:$AB$1048576,0),MATCH((CUADRO!J$5&amp;$E72),'Hoja de Trabajo para listado'!$AB$151:$BA$151,0)),0)+IFERROR(INDEX('Hoja de Trabajo para listado'!$BC$155:$CB$1048576,MATCH($A72,'Hoja de Trabajo para listado'!$BC$155:$BC$1048576,0),MATCH((CUADRO!J$5&amp;$E72),'Hoja de Trabajo para listado'!$BC$151:$CB$151,0)),0)+IFERROR(INDEX('Hoja de Trabajo para listado'!$DE$153:$DG$274,MATCH($A72,'Hoja de Trabajo para listado'!$DE$153:$DE$1048576,0),MATCH((CUADRO!J$5&amp;$E72),'Hoja de Trabajo para listado'!$DE$151:$DG$151,0)),0)+IFERROR(INDEX('Hoja de Trabajo para listado'!$CD$155:$DC$1048576,MATCH($A72,'Hoja de Trabajo para listado'!$CD$155:$CD$1048576,0),MATCH((CUADRO!J$5&amp;$E72),'Hoja de Trabajo para listado'!$CD$151:$DC$151,0)),0)</f>
        <v>0</v>
      </c>
      <c r="K72" s="255">
        <f ca="1">+IFERROR(INDEX('Hoja de Trabajo para listado'!$A$155:$Z$1048576,MATCH($A72,'Hoja de Trabajo para listado'!$A$155:$A$1048576,0),MATCH((CUADRO!K$5&amp;$E72),'Hoja de Trabajo para listado'!$A$151:$Z$151,0)),0)+IFERROR(INDEX('Hoja de Trabajo para listado'!$AB$155:$BA$1048576,MATCH($A72,'Hoja de Trabajo para listado'!$AB$155:$AB$1048576,0),MATCH((CUADRO!K$5&amp;$E72),'Hoja de Trabajo para listado'!$AB$151:$BA$151,0)),0)+IFERROR(INDEX('Hoja de Trabajo para listado'!$BC$155:$CB$1048576,MATCH($A72,'Hoja de Trabajo para listado'!$BC$155:$BC$1048576,0),MATCH((CUADRO!K$5&amp;$E72),'Hoja de Trabajo para listado'!$BC$151:$CB$151,0)),0)+IFERROR(INDEX('Hoja de Trabajo para listado'!$DE$153:$DG$274,MATCH($A72,'Hoja de Trabajo para listado'!$DE$153:$DE$1048576,0),MATCH((CUADRO!K$5&amp;$E72),'Hoja de Trabajo para listado'!$DE$151:$DG$151,0)),0)+IFERROR(INDEX('Hoja de Trabajo para listado'!$CD$155:$DC$1048576,MATCH($A72,'Hoja de Trabajo para listado'!$CD$155:$CD$1048576,0),MATCH((CUADRO!K$5&amp;$E72),'Hoja de Trabajo para listado'!$CD$151:$DC$151,0)),0)</f>
        <v>0</v>
      </c>
      <c r="L72" s="255">
        <f ca="1">+IFERROR(INDEX('Hoja de Trabajo para listado'!$A$155:$Z$1048576,MATCH($A72,'Hoja de Trabajo para listado'!$A$155:$A$1048576,0),MATCH((CUADRO!L$5&amp;$E72),'Hoja de Trabajo para listado'!$A$151:$Z$151,0)),0)+IFERROR(INDEX('Hoja de Trabajo para listado'!$AB$155:$BA$1048576,MATCH($A72,'Hoja de Trabajo para listado'!$AB$155:$AB$1048576,0),MATCH((CUADRO!L$5&amp;$E72),'Hoja de Trabajo para listado'!$AB$151:$BA$151,0)),0)+IFERROR(INDEX('Hoja de Trabajo para listado'!$BC$155:$CB$1048576,MATCH($A72,'Hoja de Trabajo para listado'!$BC$155:$BC$1048576,0),MATCH((CUADRO!L$5&amp;$E72),'Hoja de Trabajo para listado'!$BC$151:$CB$151,0)),0)+IFERROR(INDEX('Hoja de Trabajo para listado'!$DE$153:$DG$274,MATCH($A72,'Hoja de Trabajo para listado'!$DE$153:$DE$1048576,0),MATCH((CUADRO!L$5&amp;$E72),'Hoja de Trabajo para listado'!$DE$151:$DG$151,0)),0)+IFERROR(INDEX('Hoja de Trabajo para listado'!$CD$155:$DC$1048576,MATCH($A72,'Hoja de Trabajo para listado'!$CD$155:$CD$1048576,0),MATCH((CUADRO!L$5&amp;$E72),'Hoja de Trabajo para listado'!$CD$151:$DC$151,0)),0)</f>
        <v>0</v>
      </c>
      <c r="M72" s="255">
        <f ca="1">+IFERROR(INDEX('Hoja de Trabajo para listado'!$A$155:$Z$1048576,MATCH($A72,'Hoja de Trabajo para listado'!$A$155:$A$1048576,0),MATCH((CUADRO!M$5&amp;$E72),'Hoja de Trabajo para listado'!$A$151:$Z$151,0)),0)+IFERROR(INDEX('Hoja de Trabajo para listado'!$AB$155:$BA$1048576,MATCH($A72,'Hoja de Trabajo para listado'!$AB$155:$AB$1048576,0),MATCH((CUADRO!M$5&amp;$E72),'Hoja de Trabajo para listado'!$AB$151:$BA$151,0)),0)+IFERROR(INDEX('Hoja de Trabajo para listado'!$BC$155:$CB$1048576,MATCH($A72,'Hoja de Trabajo para listado'!$BC$155:$BC$1048576,0),MATCH((CUADRO!M$5&amp;$E72),'Hoja de Trabajo para listado'!$BC$151:$CB$151,0)),0)+IFERROR(INDEX('Hoja de Trabajo para listado'!$DE$153:$DG$274,MATCH($A72,'Hoja de Trabajo para listado'!$DE$153:$DE$1048576,0),MATCH((CUADRO!M$5&amp;$E72),'Hoja de Trabajo para listado'!$DE$151:$DG$151,0)),0)+IFERROR(INDEX('Hoja de Trabajo para listado'!$CD$155:$DC$1048576,MATCH($A72,'Hoja de Trabajo para listado'!$CD$155:$CD$1048576,0),MATCH((CUADRO!M$5&amp;$E72),'Hoja de Trabajo para listado'!$CD$151:$DC$151,0)),0)</f>
        <v>0</v>
      </c>
      <c r="N72" s="255">
        <f ca="1">+IFERROR(INDEX('Hoja de Trabajo para listado'!$A$155:$Z$1048576,MATCH($A72,'Hoja de Trabajo para listado'!$A$155:$A$1048576,0),MATCH((CUADRO!N$5&amp;$E72),'Hoja de Trabajo para listado'!$A$151:$Z$151,0)),0)+IFERROR(INDEX('Hoja de Trabajo para listado'!$AB$155:$BA$1048576,MATCH($A72,'Hoja de Trabajo para listado'!$AB$155:$AB$1048576,0),MATCH((CUADRO!N$5&amp;$E72),'Hoja de Trabajo para listado'!$AB$151:$BA$151,0)),0)+IFERROR(INDEX('Hoja de Trabajo para listado'!$BC$155:$CB$1048576,MATCH($A72,'Hoja de Trabajo para listado'!$BC$155:$BC$1048576,0),MATCH((CUADRO!N$5&amp;$E72),'Hoja de Trabajo para listado'!$BC$151:$CB$151,0)),0)+IFERROR(INDEX('Hoja de Trabajo para listado'!$DE$153:$DG$274,MATCH($A72,'Hoja de Trabajo para listado'!$DE$153:$DE$1048576,0),MATCH((CUADRO!N$5&amp;$E72),'Hoja de Trabajo para listado'!$DE$151:$DG$151,0)),0)+IFERROR(INDEX('Hoja de Trabajo para listado'!$CD$155:$DC$1048576,MATCH($A72,'Hoja de Trabajo para listado'!$CD$155:$CD$1048576,0),MATCH((CUADRO!N$5&amp;$E72),'Hoja de Trabajo para listado'!$CD$151:$DC$151,0)),0)</f>
        <v>0</v>
      </c>
      <c r="O72" s="255">
        <f ca="1">+IFERROR(INDEX('Hoja de Trabajo para listado'!$A$155:$Z$1048576,MATCH($A72,'Hoja de Trabajo para listado'!$A$155:$A$1048576,0),MATCH((CUADRO!O$5&amp;$E72),'Hoja de Trabajo para listado'!$A$151:$Z$151,0)),0)+IFERROR(INDEX('Hoja de Trabajo para listado'!$AB$155:$BA$1048576,MATCH($A72,'Hoja de Trabajo para listado'!$AB$155:$AB$1048576,0),MATCH((CUADRO!O$5&amp;$E72),'Hoja de Trabajo para listado'!$AB$151:$BA$151,0)),0)+IFERROR(INDEX('Hoja de Trabajo para listado'!$BC$155:$CB$1048576,MATCH($A72,'Hoja de Trabajo para listado'!$BC$155:$BC$1048576,0),MATCH((CUADRO!O$5&amp;$E72),'Hoja de Trabajo para listado'!$BC$151:$CB$151,0)),0)+IFERROR(INDEX('Hoja de Trabajo para listado'!$DE$153:$DG$274,MATCH($A72,'Hoja de Trabajo para listado'!$DE$153:$DE$1048576,0),MATCH((CUADRO!O$5&amp;$E72),'Hoja de Trabajo para listado'!$DE$151:$DG$151,0)),0)+IFERROR(INDEX('Hoja de Trabajo para listado'!$CD$155:$DC$1048576,MATCH($A72,'Hoja de Trabajo para listado'!$CD$155:$CD$1048576,0),MATCH((CUADRO!O$5&amp;$E72),'Hoja de Trabajo para listado'!$CD$151:$DC$151,0)),0)</f>
        <v>0</v>
      </c>
      <c r="P72" s="255">
        <f ca="1">+IFERROR(INDEX('Hoja de Trabajo para listado'!$A$155:$Z$1048576,MATCH($A72,'Hoja de Trabajo para listado'!$A$155:$A$1048576,0),MATCH((CUADRO!P$5&amp;$E72),'Hoja de Trabajo para listado'!$A$151:$Z$151,0)),0)+IFERROR(INDEX('Hoja de Trabajo para listado'!$AB$155:$BA$1048576,MATCH($A72,'Hoja de Trabajo para listado'!$AB$155:$AB$1048576,0),MATCH((CUADRO!P$5&amp;$E72),'Hoja de Trabajo para listado'!$AB$151:$BA$151,0)),0)+IFERROR(INDEX('Hoja de Trabajo para listado'!$BC$155:$CB$1048576,MATCH($A72,'Hoja de Trabajo para listado'!$BC$155:$BC$1048576,0),MATCH((CUADRO!P$5&amp;$E72),'Hoja de Trabajo para listado'!$BC$151:$CB$151,0)),0)+IFERROR(INDEX('Hoja de Trabajo para listado'!$DE$153:$DG$274,MATCH($A72,'Hoja de Trabajo para listado'!$DE$153:$DE$1048576,0),MATCH((CUADRO!P$5&amp;$E72),'Hoja de Trabajo para listado'!$DE$151:$DG$151,0)),0)+IFERROR(INDEX('Hoja de Trabajo para listado'!$CD$155:$DC$1048576,MATCH($A72,'Hoja de Trabajo para listado'!$CD$155:$CD$1048576,0),MATCH((CUADRO!P$5&amp;$E72),'Hoja de Trabajo para listado'!$CD$151:$DC$151,0)),0)</f>
        <v>0</v>
      </c>
      <c r="Q72" s="255">
        <f ca="1">+IFERROR(INDEX('Hoja de Trabajo para listado'!$A$155:$Z$1048576,MATCH($A72,'Hoja de Trabajo para listado'!$A$155:$A$1048576,0),MATCH((CUADRO!Q$5&amp;$E72),'Hoja de Trabajo para listado'!$A$151:$Z$151,0)),0)+IFERROR(INDEX('Hoja de Trabajo para listado'!$AB$155:$BA$1048576,MATCH($A72,'Hoja de Trabajo para listado'!$AB$155:$AB$1048576,0),MATCH((CUADRO!Q$5&amp;$E72),'Hoja de Trabajo para listado'!$AB$151:$BA$151,0)),0)+IFERROR(INDEX('Hoja de Trabajo para listado'!$BC$155:$CB$1048576,MATCH($A72,'Hoja de Trabajo para listado'!$BC$155:$BC$1048576,0),MATCH((CUADRO!Q$5&amp;$E72),'Hoja de Trabajo para listado'!$BC$151:$CB$151,0)),0)+IFERROR(INDEX('Hoja de Trabajo para listado'!$DE$153:$DG$274,MATCH($A72,'Hoja de Trabajo para listado'!$DE$153:$DE$1048576,0),MATCH((CUADRO!Q$5&amp;$E72),'Hoja de Trabajo para listado'!$DE$151:$DG$151,0)),0)+IFERROR(INDEX('Hoja de Trabajo para listado'!$CD$155:$DC$1048576,MATCH($A72,'Hoja de Trabajo para listado'!$CD$155:$CD$1048576,0),MATCH((CUADRO!Q$5&amp;$E72),'Hoja de Trabajo para listado'!$CD$151:$DC$151,0)),0)</f>
        <v>0</v>
      </c>
      <c r="R72" s="255">
        <f t="shared" ca="1" si="2"/>
        <v>0</v>
      </c>
      <c r="S72" s="278"/>
      <c r="T72" s="255">
        <f ca="1">+T73</f>
        <v>2470396.9900000002</v>
      </c>
      <c r="U72" s="254">
        <f t="shared" si="3"/>
        <v>1</v>
      </c>
      <c r="V72" s="362" t="str">
        <f>+VLOOKUP(A72,bd_lista!$A$3:$E$590,5,FALSE)</f>
        <v>Empresas Nacionales</v>
      </c>
      <c r="W72" s="361" t="str">
        <f>+V72</f>
        <v>Empresas Nacionales</v>
      </c>
      <c r="X72" s="254">
        <f>+VLOOKUP(A72,[2]Sheet1!$A$13:$D$744,4,FALSE)</f>
        <v>41</v>
      </c>
      <c r="Y72" s="254" t="str">
        <f>+VLOOKUP(X72,bd_lista!$A$3:$C$590,3,FALSE)</f>
        <v>Ministerio de Desarrollo Productivo y Economía Plural</v>
      </c>
      <c r="Z72" s="316">
        <f>+X72</f>
        <v>41</v>
      </c>
      <c r="AA72" s="348" t="str">
        <f>+Y72</f>
        <v>Ministerio de Desarrollo Productivo y Economía Plural</v>
      </c>
    </row>
    <row r="73" spans="1:27" ht="15" customHeight="1">
      <c r="A73" s="32">
        <v>572</v>
      </c>
      <c r="B73" s="307"/>
      <c r="C73" s="362" t="str">
        <f>+VLOOKUP(A73,bd_lista!$A$3:$C$590,3,FALSE)</f>
        <v>Empresa de Apoyo a la Producción de Alimentos</v>
      </c>
      <c r="D73" s="362"/>
      <c r="E73" s="362" t="s">
        <v>1314</v>
      </c>
      <c r="F73" s="257">
        <f ca="1">+IFERROR(INDEX('Hoja de Trabajo para listado'!$A$155:$Z$1048576,MATCH($A73,'Hoja de Trabajo para listado'!$A$155:$A$1048576,0),MATCH((CUADRO!F$5&amp;$E73),'Hoja de Trabajo para listado'!$A$151:$Z$151,0)),0)+IFERROR(INDEX('Hoja de Trabajo para listado'!$AB$155:$BA$1048576,MATCH($A73,'Hoja de Trabajo para listado'!$AB$155:$AB$1048576,0),MATCH((CUADRO!F$5&amp;$E73),'Hoja de Trabajo para listado'!$AB$151:$BA$151,0)),0)+IFERROR(INDEX('Hoja de Trabajo para listado'!$BC$155:$CB$1048576,MATCH($A73,'Hoja de Trabajo para listado'!$BC$155:$BC$1048576,0),MATCH((CUADRO!F$5&amp;$E73),'Hoja de Trabajo para listado'!$BC$151:$CB$151,0)),0)+IFERROR(INDEX('Hoja de Trabajo para listado'!$DE$153:$DG$274,MATCH($A73,'Hoja de Trabajo para listado'!$DE$153:$DE$1048576,0),MATCH((CUADRO!F$5&amp;$E73),'Hoja de Trabajo para listado'!$DE$151:$DG$151,0)),0)+IFERROR(INDEX('Hoja de Trabajo para listado'!$CD$155:$DC$1048576,MATCH($A73,'Hoja de Trabajo para listado'!$CD$155:$CD$1048576,0),MATCH((CUADRO!F$5&amp;$E73),'Hoja de Trabajo para listado'!$CD$151:$DC$151,0)),0)</f>
        <v>0</v>
      </c>
      <c r="G73" s="257">
        <f ca="1">+IFERROR(INDEX('Hoja de Trabajo para listado'!$A$155:$Z$1048576,MATCH($A73,'Hoja de Trabajo para listado'!$A$155:$A$1048576,0),MATCH((CUADRO!G$5&amp;$E73),'Hoja de Trabajo para listado'!$A$151:$Z$151,0)),0)+IFERROR(INDEX('Hoja de Trabajo para listado'!$AB$155:$BA$1048576,MATCH($A73,'Hoja de Trabajo para listado'!$AB$155:$AB$1048576,0),MATCH((CUADRO!G$5&amp;$E73),'Hoja de Trabajo para listado'!$AB$151:$BA$151,0)),0)+IFERROR(INDEX('Hoja de Trabajo para listado'!$BC$155:$CB$1048576,MATCH($A73,'Hoja de Trabajo para listado'!$BC$155:$BC$1048576,0),MATCH((CUADRO!G$5&amp;$E73),'Hoja de Trabajo para listado'!$BC$151:$CB$151,0)),0)+IFERROR(INDEX('Hoja de Trabajo para listado'!$DE$153:$DG$274,MATCH($A73,'Hoja de Trabajo para listado'!$DE$153:$DE$1048576,0),MATCH((CUADRO!G$5&amp;$E73),'Hoja de Trabajo para listado'!$DE$151:$DG$151,0)),0)+IFERROR(INDEX('Hoja de Trabajo para listado'!$CD$155:$DC$1048576,MATCH($A73,'Hoja de Trabajo para listado'!$CD$155:$CD$1048576,0),MATCH((CUADRO!G$5&amp;$E73),'Hoja de Trabajo para listado'!$CD$151:$DC$151,0)),0)</f>
        <v>0</v>
      </c>
      <c r="H73" s="257">
        <f ca="1">+IFERROR(INDEX('Hoja de Trabajo para listado'!$A$155:$Z$1048576,MATCH($A73,'Hoja de Trabajo para listado'!$A$155:$A$1048576,0),MATCH((CUADRO!H$5&amp;$E73),'Hoja de Trabajo para listado'!$A$151:$Z$151,0)),0)+IFERROR(INDEX('Hoja de Trabajo para listado'!$AB$155:$BA$1048576,MATCH($A73,'Hoja de Trabajo para listado'!$AB$155:$AB$1048576,0),MATCH((CUADRO!H$5&amp;$E73),'Hoja de Trabajo para listado'!$AB$151:$BA$151,0)),0)+IFERROR(INDEX('Hoja de Trabajo para listado'!$BC$155:$CB$1048576,MATCH($A73,'Hoja de Trabajo para listado'!$BC$155:$BC$1048576,0),MATCH((CUADRO!H$5&amp;$E73),'Hoja de Trabajo para listado'!$BC$151:$CB$151,0)),0)+IFERROR(INDEX('Hoja de Trabajo para listado'!$DE$153:$DG$274,MATCH($A73,'Hoja de Trabajo para listado'!$DE$153:$DE$1048576,0),MATCH((CUADRO!H$5&amp;$E73),'Hoja de Trabajo para listado'!$DE$151:$DG$151,0)),0)+IFERROR(INDEX('Hoja de Trabajo para listado'!$CD$155:$DC$1048576,MATCH($A73,'Hoja de Trabajo para listado'!$CD$155:$CD$1048576,0),MATCH((CUADRO!H$5&amp;$E73),'Hoja de Trabajo para listado'!$CD$151:$DC$151,0)),0)</f>
        <v>0</v>
      </c>
      <c r="I73" s="257">
        <f ca="1">+IFERROR(INDEX('Hoja de Trabajo para listado'!$A$155:$Z$1048576,MATCH($A73,'Hoja de Trabajo para listado'!$A$155:$A$1048576,0),MATCH((CUADRO!I$5&amp;$E73),'Hoja de Trabajo para listado'!$A$151:$Z$151,0)),0)+IFERROR(INDEX('Hoja de Trabajo para listado'!$AB$155:$BA$1048576,MATCH($A73,'Hoja de Trabajo para listado'!$AB$155:$AB$1048576,0),MATCH((CUADRO!I$5&amp;$E73),'Hoja de Trabajo para listado'!$AB$151:$BA$151,0)),0)+IFERROR(INDEX('Hoja de Trabajo para listado'!$BC$155:$CB$1048576,MATCH($A73,'Hoja de Trabajo para listado'!$BC$155:$BC$1048576,0),MATCH((CUADRO!I$5&amp;$E73),'Hoja de Trabajo para listado'!$BC$151:$CB$151,0)),0)+IFERROR(INDEX('Hoja de Trabajo para listado'!$DE$153:$DG$274,MATCH($A73,'Hoja de Trabajo para listado'!$DE$153:$DE$1048576,0),MATCH((CUADRO!I$5&amp;$E73),'Hoja de Trabajo para listado'!$DE$151:$DG$151,0)),0)+IFERROR(INDEX('Hoja de Trabajo para listado'!$CD$155:$DC$1048576,MATCH($A73,'Hoja de Trabajo para listado'!$CD$155:$CD$1048576,0),MATCH((CUADRO!I$5&amp;$E73),'Hoja de Trabajo para listado'!$CD$151:$DC$151,0)),0)</f>
        <v>0</v>
      </c>
      <c r="J73" s="257">
        <f ca="1">+IFERROR(INDEX('Hoja de Trabajo para listado'!$A$155:$Z$1048576,MATCH($A73,'Hoja de Trabajo para listado'!$A$155:$A$1048576,0),MATCH((CUADRO!J$5&amp;$E73),'Hoja de Trabajo para listado'!$A$151:$Z$151,0)),0)+IFERROR(INDEX('Hoja de Trabajo para listado'!$AB$155:$BA$1048576,MATCH($A73,'Hoja de Trabajo para listado'!$AB$155:$AB$1048576,0),MATCH((CUADRO!J$5&amp;$E73),'Hoja de Trabajo para listado'!$AB$151:$BA$151,0)),0)+IFERROR(INDEX('Hoja de Trabajo para listado'!$BC$155:$CB$1048576,MATCH($A73,'Hoja de Trabajo para listado'!$BC$155:$BC$1048576,0),MATCH((CUADRO!J$5&amp;$E73),'Hoja de Trabajo para listado'!$BC$151:$CB$151,0)),0)+IFERROR(INDEX('Hoja de Trabajo para listado'!$DE$153:$DG$274,MATCH($A73,'Hoja de Trabajo para listado'!$DE$153:$DE$1048576,0),MATCH((CUADRO!J$5&amp;$E73),'Hoja de Trabajo para listado'!$DE$151:$DG$151,0)),0)+IFERROR(INDEX('Hoja de Trabajo para listado'!$CD$155:$DC$1048576,MATCH($A73,'Hoja de Trabajo para listado'!$CD$155:$CD$1048576,0),MATCH((CUADRO!J$5&amp;$E73),'Hoja de Trabajo para listado'!$CD$151:$DC$151,0)),0)</f>
        <v>0</v>
      </c>
      <c r="K73" s="257">
        <f ca="1">+IFERROR(INDEX('Hoja de Trabajo para listado'!$A$155:$Z$1048576,MATCH($A73,'Hoja de Trabajo para listado'!$A$155:$A$1048576,0),MATCH((CUADRO!K$5&amp;$E73),'Hoja de Trabajo para listado'!$A$151:$Z$151,0)),0)+IFERROR(INDEX('Hoja de Trabajo para listado'!$AB$155:$BA$1048576,MATCH($A73,'Hoja de Trabajo para listado'!$AB$155:$AB$1048576,0),MATCH((CUADRO!K$5&amp;$E73),'Hoja de Trabajo para listado'!$AB$151:$BA$151,0)),0)+IFERROR(INDEX('Hoja de Trabajo para listado'!$BC$155:$CB$1048576,MATCH($A73,'Hoja de Trabajo para listado'!$BC$155:$BC$1048576,0),MATCH((CUADRO!K$5&amp;$E73),'Hoja de Trabajo para listado'!$BC$151:$CB$151,0)),0)+IFERROR(INDEX('Hoja de Trabajo para listado'!$DE$153:$DG$274,MATCH($A73,'Hoja de Trabajo para listado'!$DE$153:$DE$1048576,0),MATCH((CUADRO!K$5&amp;$E73),'Hoja de Trabajo para listado'!$DE$151:$DG$151,0)),0)+IFERROR(INDEX('Hoja de Trabajo para listado'!$CD$155:$DC$1048576,MATCH($A73,'Hoja de Trabajo para listado'!$CD$155:$CD$1048576,0),MATCH((CUADRO!K$5&amp;$E73),'Hoja de Trabajo para listado'!$CD$151:$DC$151,0)),0)</f>
        <v>0</v>
      </c>
      <c r="L73" s="257">
        <f ca="1">+IFERROR(INDEX('Hoja de Trabajo para listado'!$A$155:$Z$1048576,MATCH($A73,'Hoja de Trabajo para listado'!$A$155:$A$1048576,0),MATCH((CUADRO!L$5&amp;$E73),'Hoja de Trabajo para listado'!$A$151:$Z$151,0)),0)+IFERROR(INDEX('Hoja de Trabajo para listado'!$AB$155:$BA$1048576,MATCH($A73,'Hoja de Trabajo para listado'!$AB$155:$AB$1048576,0),MATCH((CUADRO!L$5&amp;$E73),'Hoja de Trabajo para listado'!$AB$151:$BA$151,0)),0)+IFERROR(INDEX('Hoja de Trabajo para listado'!$BC$155:$CB$1048576,MATCH($A73,'Hoja de Trabajo para listado'!$BC$155:$BC$1048576,0),MATCH((CUADRO!L$5&amp;$E73),'Hoja de Trabajo para listado'!$BC$151:$CB$151,0)),0)+IFERROR(INDEX('Hoja de Trabajo para listado'!$DE$153:$DG$274,MATCH($A73,'Hoja de Trabajo para listado'!$DE$153:$DE$1048576,0),MATCH((CUADRO!L$5&amp;$E73),'Hoja de Trabajo para listado'!$DE$151:$DG$151,0)),0)+IFERROR(INDEX('Hoja de Trabajo para listado'!$CD$155:$DC$1048576,MATCH($A73,'Hoja de Trabajo para listado'!$CD$155:$CD$1048576,0),MATCH((CUADRO!L$5&amp;$E73),'Hoja de Trabajo para listado'!$CD$151:$DC$151,0)),0)</f>
        <v>0</v>
      </c>
      <c r="M73" s="257">
        <f ca="1">+IFERROR(INDEX('Hoja de Trabajo para listado'!$A$155:$Z$1048576,MATCH($A73,'Hoja de Trabajo para listado'!$A$155:$A$1048576,0),MATCH((CUADRO!M$5&amp;$E73),'Hoja de Trabajo para listado'!$A$151:$Z$151,0)),0)+IFERROR(INDEX('Hoja de Trabajo para listado'!$AB$155:$BA$1048576,MATCH($A73,'Hoja de Trabajo para listado'!$AB$155:$AB$1048576,0),MATCH((CUADRO!M$5&amp;$E73),'Hoja de Trabajo para listado'!$AB$151:$BA$151,0)),0)+IFERROR(INDEX('Hoja de Trabajo para listado'!$BC$155:$CB$1048576,MATCH($A73,'Hoja de Trabajo para listado'!$BC$155:$BC$1048576,0),MATCH((CUADRO!M$5&amp;$E73),'Hoja de Trabajo para listado'!$BC$151:$CB$151,0)),0)+IFERROR(INDEX('Hoja de Trabajo para listado'!$DE$153:$DG$274,MATCH($A73,'Hoja de Trabajo para listado'!$DE$153:$DE$1048576,0),MATCH((CUADRO!M$5&amp;$E73),'Hoja de Trabajo para listado'!$DE$151:$DG$151,0)),0)+IFERROR(INDEX('Hoja de Trabajo para listado'!$CD$155:$DC$1048576,MATCH($A73,'Hoja de Trabajo para listado'!$CD$155:$CD$1048576,0),MATCH((CUADRO!M$5&amp;$E73),'Hoja de Trabajo para listado'!$CD$151:$DC$151,0)),0)</f>
        <v>683975</v>
      </c>
      <c r="N73" s="257">
        <f ca="1">+IFERROR(INDEX('Hoja de Trabajo para listado'!$A$155:$Z$1048576,MATCH($A73,'Hoja de Trabajo para listado'!$A$155:$A$1048576,0),MATCH((CUADRO!N$5&amp;$E73),'Hoja de Trabajo para listado'!$A$151:$Z$151,0)),0)+IFERROR(INDEX('Hoja de Trabajo para listado'!$AB$155:$BA$1048576,MATCH($A73,'Hoja de Trabajo para listado'!$AB$155:$AB$1048576,0),MATCH((CUADRO!N$5&amp;$E73),'Hoja de Trabajo para listado'!$AB$151:$BA$151,0)),0)+IFERROR(INDEX('Hoja de Trabajo para listado'!$BC$155:$CB$1048576,MATCH($A73,'Hoja de Trabajo para listado'!$BC$155:$BC$1048576,0),MATCH((CUADRO!N$5&amp;$E73),'Hoja de Trabajo para listado'!$BC$151:$CB$151,0)),0)+IFERROR(INDEX('Hoja de Trabajo para listado'!$DE$153:$DG$274,MATCH($A73,'Hoja de Trabajo para listado'!$DE$153:$DE$1048576,0),MATCH((CUADRO!N$5&amp;$E73),'Hoja de Trabajo para listado'!$DE$151:$DG$151,0)),0)+IFERROR(INDEX('Hoja de Trabajo para listado'!$CD$155:$DC$1048576,MATCH($A73,'Hoja de Trabajo para listado'!$CD$155:$CD$1048576,0),MATCH((CUADRO!N$5&amp;$E73),'Hoja de Trabajo para listado'!$CD$151:$DC$151,0)),0)</f>
        <v>1786421.99</v>
      </c>
      <c r="O73" s="257">
        <f ca="1">+IFERROR(INDEX('Hoja de Trabajo para listado'!$A$155:$Z$1048576,MATCH($A73,'Hoja de Trabajo para listado'!$A$155:$A$1048576,0),MATCH((CUADRO!O$5&amp;$E73),'Hoja de Trabajo para listado'!$A$151:$Z$151,0)),0)+IFERROR(INDEX('Hoja de Trabajo para listado'!$AB$155:$BA$1048576,MATCH($A73,'Hoja de Trabajo para listado'!$AB$155:$AB$1048576,0),MATCH((CUADRO!O$5&amp;$E73),'Hoja de Trabajo para listado'!$AB$151:$BA$151,0)),0)+IFERROR(INDEX('Hoja de Trabajo para listado'!$BC$155:$CB$1048576,MATCH($A73,'Hoja de Trabajo para listado'!$BC$155:$BC$1048576,0),MATCH((CUADRO!O$5&amp;$E73),'Hoja de Trabajo para listado'!$BC$151:$CB$151,0)),0)+IFERROR(INDEX('Hoja de Trabajo para listado'!$DE$153:$DG$274,MATCH($A73,'Hoja de Trabajo para listado'!$DE$153:$DE$1048576,0),MATCH((CUADRO!O$5&amp;$E73),'Hoja de Trabajo para listado'!$DE$151:$DG$151,0)),0)+IFERROR(INDEX('Hoja de Trabajo para listado'!$CD$155:$DC$1048576,MATCH($A73,'Hoja de Trabajo para listado'!$CD$155:$CD$1048576,0),MATCH((CUADRO!O$5&amp;$E73),'Hoja de Trabajo para listado'!$CD$151:$DC$151,0)),0)</f>
        <v>0</v>
      </c>
      <c r="P73" s="257">
        <f ca="1">+IFERROR(INDEX('Hoja de Trabajo para listado'!$A$155:$Z$1048576,MATCH($A73,'Hoja de Trabajo para listado'!$A$155:$A$1048576,0),MATCH((CUADRO!P$5&amp;$E73),'Hoja de Trabajo para listado'!$A$151:$Z$151,0)),0)+IFERROR(INDEX('Hoja de Trabajo para listado'!$AB$155:$BA$1048576,MATCH($A73,'Hoja de Trabajo para listado'!$AB$155:$AB$1048576,0),MATCH((CUADRO!P$5&amp;$E73),'Hoja de Trabajo para listado'!$AB$151:$BA$151,0)),0)+IFERROR(INDEX('Hoja de Trabajo para listado'!$BC$155:$CB$1048576,MATCH($A73,'Hoja de Trabajo para listado'!$BC$155:$BC$1048576,0),MATCH((CUADRO!P$5&amp;$E73),'Hoja de Trabajo para listado'!$BC$151:$CB$151,0)),0)+IFERROR(INDEX('Hoja de Trabajo para listado'!$DE$153:$DG$274,MATCH($A73,'Hoja de Trabajo para listado'!$DE$153:$DE$1048576,0),MATCH((CUADRO!P$5&amp;$E73),'Hoja de Trabajo para listado'!$DE$151:$DG$151,0)),0)+IFERROR(INDEX('Hoja de Trabajo para listado'!$CD$155:$DC$1048576,MATCH($A73,'Hoja de Trabajo para listado'!$CD$155:$CD$1048576,0),MATCH((CUADRO!P$5&amp;$E73),'Hoja de Trabajo para listado'!$CD$151:$DC$151,0)),0)</f>
        <v>0</v>
      </c>
      <c r="Q73" s="257">
        <f ca="1">+IFERROR(INDEX('Hoja de Trabajo para listado'!$A$155:$Z$1048576,MATCH($A73,'Hoja de Trabajo para listado'!$A$155:$A$1048576,0),MATCH((CUADRO!Q$5&amp;$E73),'Hoja de Trabajo para listado'!$A$151:$Z$151,0)),0)+IFERROR(INDEX('Hoja de Trabajo para listado'!$AB$155:$BA$1048576,MATCH($A73,'Hoja de Trabajo para listado'!$AB$155:$AB$1048576,0),MATCH((CUADRO!Q$5&amp;$E73),'Hoja de Trabajo para listado'!$AB$151:$BA$151,0)),0)+IFERROR(INDEX('Hoja de Trabajo para listado'!$BC$155:$CB$1048576,MATCH($A73,'Hoja de Trabajo para listado'!$BC$155:$BC$1048576,0),MATCH((CUADRO!Q$5&amp;$E73),'Hoja de Trabajo para listado'!$BC$151:$CB$151,0)),0)+IFERROR(INDEX('Hoja de Trabajo para listado'!$DE$153:$DG$274,MATCH($A73,'Hoja de Trabajo para listado'!$DE$153:$DE$1048576,0),MATCH((CUADRO!Q$5&amp;$E73),'Hoja de Trabajo para listado'!$DE$151:$DG$151,0)),0)+IFERROR(INDEX('Hoja de Trabajo para listado'!$CD$155:$DC$1048576,MATCH($A73,'Hoja de Trabajo para listado'!$CD$155:$CD$1048576,0),MATCH((CUADRO!Q$5&amp;$E73),'Hoja de Trabajo para listado'!$CD$151:$DC$151,0)),0)</f>
        <v>0</v>
      </c>
      <c r="R73" s="257">
        <f t="shared" ca="1" si="2"/>
        <v>2470396.9900000002</v>
      </c>
      <c r="S73" s="277">
        <f ca="1">+R72+R73</f>
        <v>2470396.9900000002</v>
      </c>
      <c r="T73" s="257">
        <f ca="1">+S73</f>
        <v>2470396.9900000002</v>
      </c>
      <c r="U73" s="256">
        <f t="shared" si="3"/>
        <v>2</v>
      </c>
      <c r="V73" s="362" t="str">
        <f>+VLOOKUP(A73,bd_lista!$A$3:$E$590,5,FALSE)</f>
        <v>Empresas Nacionales</v>
      </c>
      <c r="W73" s="362"/>
      <c r="X73" s="254">
        <f>+VLOOKUP(A73,[2]Sheet1!$A$13:$D$744,4,FALSE)</f>
        <v>41</v>
      </c>
      <c r="Y73" s="254" t="str">
        <f>+VLOOKUP(X73,bd_lista!$A$3:$C$590,3,FALSE)</f>
        <v>Ministerio de Desarrollo Productivo y Economía Plural</v>
      </c>
      <c r="Z73" s="314"/>
      <c r="AA73" s="350"/>
    </row>
    <row r="74" spans="1:27" ht="15" customHeight="1">
      <c r="A74" s="264">
        <v>591</v>
      </c>
      <c r="B74" s="306">
        <f>+A74</f>
        <v>591</v>
      </c>
      <c r="C74" s="259" t="str">
        <f>+VLOOKUP(A74,bd_lista!$A$3:$C$590,3,FALSE)</f>
        <v>Empresa Estatal de Transporte por Cable "Mi teleférico"</v>
      </c>
      <c r="D74" s="361" t="str">
        <f>+C74</f>
        <v>Empresa Estatal de Transporte por Cable "Mi teleférico"</v>
      </c>
      <c r="E74" s="259" t="s">
        <v>1313</v>
      </c>
      <c r="F74" s="255">
        <f ca="1">+IFERROR(INDEX('Hoja de Trabajo para listado'!$A$155:$Z$1048576,MATCH($A74,'Hoja de Trabajo para listado'!$A$155:$A$1048576,0),MATCH((CUADRO!F$5&amp;$E74),'Hoja de Trabajo para listado'!$A$151:$Z$151,0)),0)+IFERROR(INDEX('Hoja de Trabajo para listado'!$AB$155:$BA$1048576,MATCH($A74,'Hoja de Trabajo para listado'!$AB$155:$AB$1048576,0),MATCH((CUADRO!F$5&amp;$E74),'Hoja de Trabajo para listado'!$AB$151:$BA$151,0)),0)+IFERROR(INDEX('Hoja de Trabajo para listado'!$BC$155:$CB$1048576,MATCH($A74,'Hoja de Trabajo para listado'!$BC$155:$BC$1048576,0),MATCH((CUADRO!F$5&amp;$E74),'Hoja de Trabajo para listado'!$BC$151:$CB$151,0)),0)+IFERROR(INDEX('Hoja de Trabajo para listado'!$DE$153:$DG$274,MATCH($A74,'Hoja de Trabajo para listado'!$DE$153:$DE$1048576,0),MATCH((CUADRO!F$5&amp;$E74),'Hoja de Trabajo para listado'!$DE$151:$DG$151,0)),0)+IFERROR(INDEX('Hoja de Trabajo para listado'!$CD$155:$DC$1048576,MATCH($A74,'Hoja de Trabajo para listado'!$CD$155:$CD$1048576,0),MATCH((CUADRO!F$5&amp;$E74),'Hoja de Trabajo para listado'!$CD$151:$DC$151,0)),0)</f>
        <v>0</v>
      </c>
      <c r="G74" s="255">
        <f ca="1">+IFERROR(INDEX('Hoja de Trabajo para listado'!$A$155:$Z$1048576,MATCH($A74,'Hoja de Trabajo para listado'!$A$155:$A$1048576,0),MATCH((CUADRO!G$5&amp;$E74),'Hoja de Trabajo para listado'!$A$151:$Z$151,0)),0)+IFERROR(INDEX('Hoja de Trabajo para listado'!$AB$155:$BA$1048576,MATCH($A74,'Hoja de Trabajo para listado'!$AB$155:$AB$1048576,0),MATCH((CUADRO!G$5&amp;$E74),'Hoja de Trabajo para listado'!$AB$151:$BA$151,0)),0)+IFERROR(INDEX('Hoja de Trabajo para listado'!$BC$155:$CB$1048576,MATCH($A74,'Hoja de Trabajo para listado'!$BC$155:$BC$1048576,0),MATCH((CUADRO!G$5&amp;$E74),'Hoja de Trabajo para listado'!$BC$151:$CB$151,0)),0)+IFERROR(INDEX('Hoja de Trabajo para listado'!$DE$153:$DG$274,MATCH($A74,'Hoja de Trabajo para listado'!$DE$153:$DE$1048576,0),MATCH((CUADRO!G$5&amp;$E74),'Hoja de Trabajo para listado'!$DE$151:$DG$151,0)),0)+IFERROR(INDEX('Hoja de Trabajo para listado'!$CD$155:$DC$1048576,MATCH($A74,'Hoja de Trabajo para listado'!$CD$155:$CD$1048576,0),MATCH((CUADRO!G$5&amp;$E74),'Hoja de Trabajo para listado'!$CD$151:$DC$151,0)),0)</f>
        <v>0</v>
      </c>
      <c r="H74" s="255">
        <f ca="1">+IFERROR(INDEX('Hoja de Trabajo para listado'!$A$155:$Z$1048576,MATCH($A74,'Hoja de Trabajo para listado'!$A$155:$A$1048576,0),MATCH((CUADRO!H$5&amp;$E74),'Hoja de Trabajo para listado'!$A$151:$Z$151,0)),0)+IFERROR(INDEX('Hoja de Trabajo para listado'!$AB$155:$BA$1048576,MATCH($A74,'Hoja de Trabajo para listado'!$AB$155:$AB$1048576,0),MATCH((CUADRO!H$5&amp;$E74),'Hoja de Trabajo para listado'!$AB$151:$BA$151,0)),0)+IFERROR(INDEX('Hoja de Trabajo para listado'!$BC$155:$CB$1048576,MATCH($A74,'Hoja de Trabajo para listado'!$BC$155:$BC$1048576,0),MATCH((CUADRO!H$5&amp;$E74),'Hoja de Trabajo para listado'!$BC$151:$CB$151,0)),0)+IFERROR(INDEX('Hoja de Trabajo para listado'!$DE$153:$DG$274,MATCH($A74,'Hoja de Trabajo para listado'!$DE$153:$DE$1048576,0),MATCH((CUADRO!H$5&amp;$E74),'Hoja de Trabajo para listado'!$DE$151:$DG$151,0)),0)+IFERROR(INDEX('Hoja de Trabajo para listado'!$CD$155:$DC$1048576,MATCH($A74,'Hoja de Trabajo para listado'!$CD$155:$CD$1048576,0),MATCH((CUADRO!H$5&amp;$E74),'Hoja de Trabajo para listado'!$CD$151:$DC$151,0)),0)</f>
        <v>0</v>
      </c>
      <c r="I74" s="255">
        <f ca="1">+IFERROR(INDEX('Hoja de Trabajo para listado'!$A$155:$Z$1048576,MATCH($A74,'Hoja de Trabajo para listado'!$A$155:$A$1048576,0),MATCH((CUADRO!I$5&amp;$E74),'Hoja de Trabajo para listado'!$A$151:$Z$151,0)),0)+IFERROR(INDEX('Hoja de Trabajo para listado'!$AB$155:$BA$1048576,MATCH($A74,'Hoja de Trabajo para listado'!$AB$155:$AB$1048576,0),MATCH((CUADRO!I$5&amp;$E74),'Hoja de Trabajo para listado'!$AB$151:$BA$151,0)),0)+IFERROR(INDEX('Hoja de Trabajo para listado'!$BC$155:$CB$1048576,MATCH($A74,'Hoja de Trabajo para listado'!$BC$155:$BC$1048576,0),MATCH((CUADRO!I$5&amp;$E74),'Hoja de Trabajo para listado'!$BC$151:$CB$151,0)),0)+IFERROR(INDEX('Hoja de Trabajo para listado'!$DE$153:$DG$274,MATCH($A74,'Hoja de Trabajo para listado'!$DE$153:$DE$1048576,0),MATCH((CUADRO!I$5&amp;$E74),'Hoja de Trabajo para listado'!$DE$151:$DG$151,0)),0)+IFERROR(INDEX('Hoja de Trabajo para listado'!$CD$155:$DC$1048576,MATCH($A74,'Hoja de Trabajo para listado'!$CD$155:$CD$1048576,0),MATCH((CUADRO!I$5&amp;$E74),'Hoja de Trabajo para listado'!$CD$151:$DC$151,0)),0)</f>
        <v>0</v>
      </c>
      <c r="J74" s="255">
        <f ca="1">+IFERROR(INDEX('Hoja de Trabajo para listado'!$A$155:$Z$1048576,MATCH($A74,'Hoja de Trabajo para listado'!$A$155:$A$1048576,0),MATCH((CUADRO!J$5&amp;$E74),'Hoja de Trabajo para listado'!$A$151:$Z$151,0)),0)+IFERROR(INDEX('Hoja de Trabajo para listado'!$AB$155:$BA$1048576,MATCH($A74,'Hoja de Trabajo para listado'!$AB$155:$AB$1048576,0),MATCH((CUADRO!J$5&amp;$E74),'Hoja de Trabajo para listado'!$AB$151:$BA$151,0)),0)+IFERROR(INDEX('Hoja de Trabajo para listado'!$BC$155:$CB$1048576,MATCH($A74,'Hoja de Trabajo para listado'!$BC$155:$BC$1048576,0),MATCH((CUADRO!J$5&amp;$E74),'Hoja de Trabajo para listado'!$BC$151:$CB$151,0)),0)+IFERROR(INDEX('Hoja de Trabajo para listado'!$DE$153:$DG$274,MATCH($A74,'Hoja de Trabajo para listado'!$DE$153:$DE$1048576,0),MATCH((CUADRO!J$5&amp;$E74),'Hoja de Trabajo para listado'!$DE$151:$DG$151,0)),0)+IFERROR(INDEX('Hoja de Trabajo para listado'!$CD$155:$DC$1048576,MATCH($A74,'Hoja de Trabajo para listado'!$CD$155:$CD$1048576,0),MATCH((CUADRO!J$5&amp;$E74),'Hoja de Trabajo para listado'!$CD$151:$DC$151,0)),0)</f>
        <v>0</v>
      </c>
      <c r="K74" s="255">
        <f ca="1">+IFERROR(INDEX('Hoja de Trabajo para listado'!$A$155:$Z$1048576,MATCH($A74,'Hoja de Trabajo para listado'!$A$155:$A$1048576,0),MATCH((CUADRO!K$5&amp;$E74),'Hoja de Trabajo para listado'!$A$151:$Z$151,0)),0)+IFERROR(INDEX('Hoja de Trabajo para listado'!$AB$155:$BA$1048576,MATCH($A74,'Hoja de Trabajo para listado'!$AB$155:$AB$1048576,0),MATCH((CUADRO!K$5&amp;$E74),'Hoja de Trabajo para listado'!$AB$151:$BA$151,0)),0)+IFERROR(INDEX('Hoja de Trabajo para listado'!$BC$155:$CB$1048576,MATCH($A74,'Hoja de Trabajo para listado'!$BC$155:$BC$1048576,0),MATCH((CUADRO!K$5&amp;$E74),'Hoja de Trabajo para listado'!$BC$151:$CB$151,0)),0)+IFERROR(INDEX('Hoja de Trabajo para listado'!$DE$153:$DG$274,MATCH($A74,'Hoja de Trabajo para listado'!$DE$153:$DE$1048576,0),MATCH((CUADRO!K$5&amp;$E74),'Hoja de Trabajo para listado'!$DE$151:$DG$151,0)),0)+IFERROR(INDEX('Hoja de Trabajo para listado'!$CD$155:$DC$1048576,MATCH($A74,'Hoja de Trabajo para listado'!$CD$155:$CD$1048576,0),MATCH((CUADRO!K$5&amp;$E74),'Hoja de Trabajo para listado'!$CD$151:$DC$151,0)),0)</f>
        <v>0</v>
      </c>
      <c r="L74" s="255">
        <f ca="1">+IFERROR(INDEX('Hoja de Trabajo para listado'!$A$155:$Z$1048576,MATCH($A74,'Hoja de Trabajo para listado'!$A$155:$A$1048576,0),MATCH((CUADRO!L$5&amp;$E74),'Hoja de Trabajo para listado'!$A$151:$Z$151,0)),0)+IFERROR(INDEX('Hoja de Trabajo para listado'!$AB$155:$BA$1048576,MATCH($A74,'Hoja de Trabajo para listado'!$AB$155:$AB$1048576,0),MATCH((CUADRO!L$5&amp;$E74),'Hoja de Trabajo para listado'!$AB$151:$BA$151,0)),0)+IFERROR(INDEX('Hoja de Trabajo para listado'!$BC$155:$CB$1048576,MATCH($A74,'Hoja de Trabajo para listado'!$BC$155:$BC$1048576,0),MATCH((CUADRO!L$5&amp;$E74),'Hoja de Trabajo para listado'!$BC$151:$CB$151,0)),0)+IFERROR(INDEX('Hoja de Trabajo para listado'!$DE$153:$DG$274,MATCH($A74,'Hoja de Trabajo para listado'!$DE$153:$DE$1048576,0),MATCH((CUADRO!L$5&amp;$E74),'Hoja de Trabajo para listado'!$DE$151:$DG$151,0)),0)+IFERROR(INDEX('Hoja de Trabajo para listado'!$CD$155:$DC$1048576,MATCH($A74,'Hoja de Trabajo para listado'!$CD$155:$CD$1048576,0),MATCH((CUADRO!L$5&amp;$E74),'Hoja de Trabajo para listado'!$CD$151:$DC$151,0)),0)</f>
        <v>0</v>
      </c>
      <c r="M74" s="255">
        <f ca="1">+IFERROR(INDEX('Hoja de Trabajo para listado'!$A$155:$Z$1048576,MATCH($A74,'Hoja de Trabajo para listado'!$A$155:$A$1048576,0),MATCH((CUADRO!M$5&amp;$E74),'Hoja de Trabajo para listado'!$A$151:$Z$151,0)),0)+IFERROR(INDEX('Hoja de Trabajo para listado'!$AB$155:$BA$1048576,MATCH($A74,'Hoja de Trabajo para listado'!$AB$155:$AB$1048576,0),MATCH((CUADRO!M$5&amp;$E74),'Hoja de Trabajo para listado'!$AB$151:$BA$151,0)),0)+IFERROR(INDEX('Hoja de Trabajo para listado'!$BC$155:$CB$1048576,MATCH($A74,'Hoja de Trabajo para listado'!$BC$155:$BC$1048576,0),MATCH((CUADRO!M$5&amp;$E74),'Hoja de Trabajo para listado'!$BC$151:$CB$151,0)),0)+IFERROR(INDEX('Hoja de Trabajo para listado'!$DE$153:$DG$274,MATCH($A74,'Hoja de Trabajo para listado'!$DE$153:$DE$1048576,0),MATCH((CUADRO!M$5&amp;$E74),'Hoja de Trabajo para listado'!$DE$151:$DG$151,0)),0)+IFERROR(INDEX('Hoja de Trabajo para listado'!$CD$155:$DC$1048576,MATCH($A74,'Hoja de Trabajo para listado'!$CD$155:$CD$1048576,0),MATCH((CUADRO!M$5&amp;$E74),'Hoja de Trabajo para listado'!$CD$151:$DC$151,0)),0)</f>
        <v>0</v>
      </c>
      <c r="N74" s="255">
        <f ca="1">+IFERROR(INDEX('Hoja de Trabajo para listado'!$A$155:$Z$1048576,MATCH($A74,'Hoja de Trabajo para listado'!$A$155:$A$1048576,0),MATCH((CUADRO!N$5&amp;$E74),'Hoja de Trabajo para listado'!$A$151:$Z$151,0)),0)+IFERROR(INDEX('Hoja de Trabajo para listado'!$AB$155:$BA$1048576,MATCH($A74,'Hoja de Trabajo para listado'!$AB$155:$AB$1048576,0),MATCH((CUADRO!N$5&amp;$E74),'Hoja de Trabajo para listado'!$AB$151:$BA$151,0)),0)+IFERROR(INDEX('Hoja de Trabajo para listado'!$BC$155:$CB$1048576,MATCH($A74,'Hoja de Trabajo para listado'!$BC$155:$BC$1048576,0),MATCH((CUADRO!N$5&amp;$E74),'Hoja de Trabajo para listado'!$BC$151:$CB$151,0)),0)+IFERROR(INDEX('Hoja de Trabajo para listado'!$DE$153:$DG$274,MATCH($A74,'Hoja de Trabajo para listado'!$DE$153:$DE$1048576,0),MATCH((CUADRO!N$5&amp;$E74),'Hoja de Trabajo para listado'!$DE$151:$DG$151,0)),0)+IFERROR(INDEX('Hoja de Trabajo para listado'!$CD$155:$DC$1048576,MATCH($A74,'Hoja de Trabajo para listado'!$CD$155:$CD$1048576,0),MATCH((CUADRO!N$5&amp;$E74),'Hoja de Trabajo para listado'!$CD$151:$DC$151,0)),0)</f>
        <v>0</v>
      </c>
      <c r="O74" s="255">
        <f ca="1">+IFERROR(INDEX('Hoja de Trabajo para listado'!$A$155:$Z$1048576,MATCH($A74,'Hoja de Trabajo para listado'!$A$155:$A$1048576,0),MATCH((CUADRO!O$5&amp;$E74),'Hoja de Trabajo para listado'!$A$151:$Z$151,0)),0)+IFERROR(INDEX('Hoja de Trabajo para listado'!$AB$155:$BA$1048576,MATCH($A74,'Hoja de Trabajo para listado'!$AB$155:$AB$1048576,0),MATCH((CUADRO!O$5&amp;$E74),'Hoja de Trabajo para listado'!$AB$151:$BA$151,0)),0)+IFERROR(INDEX('Hoja de Trabajo para listado'!$BC$155:$CB$1048576,MATCH($A74,'Hoja de Trabajo para listado'!$BC$155:$BC$1048576,0),MATCH((CUADRO!O$5&amp;$E74),'Hoja de Trabajo para listado'!$BC$151:$CB$151,0)),0)+IFERROR(INDEX('Hoja de Trabajo para listado'!$DE$153:$DG$274,MATCH($A74,'Hoja de Trabajo para listado'!$DE$153:$DE$1048576,0),MATCH((CUADRO!O$5&amp;$E74),'Hoja de Trabajo para listado'!$DE$151:$DG$151,0)),0)+IFERROR(INDEX('Hoja de Trabajo para listado'!$CD$155:$DC$1048576,MATCH($A74,'Hoja de Trabajo para listado'!$CD$155:$CD$1048576,0),MATCH((CUADRO!O$5&amp;$E74),'Hoja de Trabajo para listado'!$CD$151:$DC$151,0)),0)</f>
        <v>0</v>
      </c>
      <c r="P74" s="255">
        <f ca="1">+IFERROR(INDEX('Hoja de Trabajo para listado'!$A$155:$Z$1048576,MATCH($A74,'Hoja de Trabajo para listado'!$A$155:$A$1048576,0),MATCH((CUADRO!P$5&amp;$E74),'Hoja de Trabajo para listado'!$A$151:$Z$151,0)),0)+IFERROR(INDEX('Hoja de Trabajo para listado'!$AB$155:$BA$1048576,MATCH($A74,'Hoja de Trabajo para listado'!$AB$155:$AB$1048576,0),MATCH((CUADRO!P$5&amp;$E74),'Hoja de Trabajo para listado'!$AB$151:$BA$151,0)),0)+IFERROR(INDEX('Hoja de Trabajo para listado'!$BC$155:$CB$1048576,MATCH($A74,'Hoja de Trabajo para listado'!$BC$155:$BC$1048576,0),MATCH((CUADRO!P$5&amp;$E74),'Hoja de Trabajo para listado'!$BC$151:$CB$151,0)),0)+IFERROR(INDEX('Hoja de Trabajo para listado'!$DE$153:$DG$274,MATCH($A74,'Hoja de Trabajo para listado'!$DE$153:$DE$1048576,0),MATCH((CUADRO!P$5&amp;$E74),'Hoja de Trabajo para listado'!$DE$151:$DG$151,0)),0)+IFERROR(INDEX('Hoja de Trabajo para listado'!$CD$155:$DC$1048576,MATCH($A74,'Hoja de Trabajo para listado'!$CD$155:$CD$1048576,0),MATCH((CUADRO!P$5&amp;$E74),'Hoja de Trabajo para listado'!$CD$151:$DC$151,0)),0)</f>
        <v>0</v>
      </c>
      <c r="Q74" s="255">
        <f ca="1">+IFERROR(INDEX('Hoja de Trabajo para listado'!$A$155:$Z$1048576,MATCH($A74,'Hoja de Trabajo para listado'!$A$155:$A$1048576,0),MATCH((CUADRO!Q$5&amp;$E74),'Hoja de Trabajo para listado'!$A$151:$Z$151,0)),0)+IFERROR(INDEX('Hoja de Trabajo para listado'!$AB$155:$BA$1048576,MATCH($A74,'Hoja de Trabajo para listado'!$AB$155:$AB$1048576,0),MATCH((CUADRO!Q$5&amp;$E74),'Hoja de Trabajo para listado'!$AB$151:$BA$151,0)),0)+IFERROR(INDEX('Hoja de Trabajo para listado'!$BC$155:$CB$1048576,MATCH($A74,'Hoja de Trabajo para listado'!$BC$155:$BC$1048576,0),MATCH((CUADRO!Q$5&amp;$E74),'Hoja de Trabajo para listado'!$BC$151:$CB$151,0)),0)+IFERROR(INDEX('Hoja de Trabajo para listado'!$DE$153:$DG$274,MATCH($A74,'Hoja de Trabajo para listado'!$DE$153:$DE$1048576,0),MATCH((CUADRO!Q$5&amp;$E74),'Hoja de Trabajo para listado'!$DE$151:$DG$151,0)),0)+IFERROR(INDEX('Hoja de Trabajo para listado'!$CD$155:$DC$1048576,MATCH($A74,'Hoja de Trabajo para listado'!$CD$155:$CD$1048576,0),MATCH((CUADRO!Q$5&amp;$E74),'Hoja de Trabajo para listado'!$CD$151:$DC$151,0)),0)</f>
        <v>0</v>
      </c>
      <c r="R74" s="255">
        <f t="shared" ca="1" si="2"/>
        <v>0</v>
      </c>
      <c r="S74" s="278"/>
      <c r="T74" s="255">
        <f ca="1">+T75</f>
        <v>1686264.08</v>
      </c>
      <c r="U74" s="254">
        <f t="shared" si="3"/>
        <v>1</v>
      </c>
      <c r="V74" s="362" t="str">
        <f>+VLOOKUP(A74,bd_lista!$A$3:$E$590,5,FALSE)</f>
        <v>Empresas Nacionales</v>
      </c>
      <c r="W74" s="361" t="str">
        <f>+V74</f>
        <v>Empresas Nacionales</v>
      </c>
      <c r="X74" s="254">
        <f>+VLOOKUP(A74,[2]Sheet1!$A$13:$D$744,4,FALSE)</f>
        <v>81</v>
      </c>
      <c r="Y74" s="254" t="str">
        <f>+VLOOKUP(X74,bd_lista!$A$3:$C$590,3,FALSE)</f>
        <v>Ministerio de Obras Públicas, Servicios y Vivienda</v>
      </c>
      <c r="Z74" s="316">
        <f>+X74</f>
        <v>81</v>
      </c>
      <c r="AA74" s="348" t="str">
        <f>+Y74</f>
        <v>Ministerio de Obras Públicas, Servicios y Vivienda</v>
      </c>
    </row>
    <row r="75" spans="1:27" ht="15" customHeight="1">
      <c r="A75" s="32">
        <v>591</v>
      </c>
      <c r="B75" s="307"/>
      <c r="C75" s="362" t="str">
        <f>+VLOOKUP(A75,bd_lista!$A$3:$C$590,3,FALSE)</f>
        <v>Empresa Estatal de Transporte por Cable "Mi teleférico"</v>
      </c>
      <c r="D75" s="362"/>
      <c r="E75" s="362" t="s">
        <v>1314</v>
      </c>
      <c r="F75" s="257">
        <f ca="1">+IFERROR(INDEX('Hoja de Trabajo para listado'!$A$155:$Z$1048576,MATCH($A75,'Hoja de Trabajo para listado'!$A$155:$A$1048576,0),MATCH((CUADRO!F$5&amp;$E75),'Hoja de Trabajo para listado'!$A$151:$Z$151,0)),0)+IFERROR(INDEX('Hoja de Trabajo para listado'!$AB$155:$BA$1048576,MATCH($A75,'Hoja de Trabajo para listado'!$AB$155:$AB$1048576,0),MATCH((CUADRO!F$5&amp;$E75),'Hoja de Trabajo para listado'!$AB$151:$BA$151,0)),0)+IFERROR(INDEX('Hoja de Trabajo para listado'!$BC$155:$CB$1048576,MATCH($A75,'Hoja de Trabajo para listado'!$BC$155:$BC$1048576,0),MATCH((CUADRO!F$5&amp;$E75),'Hoja de Trabajo para listado'!$BC$151:$CB$151,0)),0)+IFERROR(INDEX('Hoja de Trabajo para listado'!$DE$153:$DG$274,MATCH($A75,'Hoja de Trabajo para listado'!$DE$153:$DE$1048576,0),MATCH((CUADRO!F$5&amp;$E75),'Hoja de Trabajo para listado'!$DE$151:$DG$151,0)),0)+IFERROR(INDEX('Hoja de Trabajo para listado'!$CD$155:$DC$1048576,MATCH($A75,'Hoja de Trabajo para listado'!$CD$155:$CD$1048576,0),MATCH((CUADRO!F$5&amp;$E75),'Hoja de Trabajo para listado'!$CD$151:$DC$151,0)),0)</f>
        <v>0</v>
      </c>
      <c r="G75" s="257">
        <f ca="1">+IFERROR(INDEX('Hoja de Trabajo para listado'!$A$155:$Z$1048576,MATCH($A75,'Hoja de Trabajo para listado'!$A$155:$A$1048576,0),MATCH((CUADRO!G$5&amp;$E75),'Hoja de Trabajo para listado'!$A$151:$Z$151,0)),0)+IFERROR(INDEX('Hoja de Trabajo para listado'!$AB$155:$BA$1048576,MATCH($A75,'Hoja de Trabajo para listado'!$AB$155:$AB$1048576,0),MATCH((CUADRO!G$5&amp;$E75),'Hoja de Trabajo para listado'!$AB$151:$BA$151,0)),0)+IFERROR(INDEX('Hoja de Trabajo para listado'!$BC$155:$CB$1048576,MATCH($A75,'Hoja de Trabajo para listado'!$BC$155:$BC$1048576,0),MATCH((CUADRO!G$5&amp;$E75),'Hoja de Trabajo para listado'!$BC$151:$CB$151,0)),0)+IFERROR(INDEX('Hoja de Trabajo para listado'!$DE$153:$DG$274,MATCH($A75,'Hoja de Trabajo para listado'!$DE$153:$DE$1048576,0),MATCH((CUADRO!G$5&amp;$E75),'Hoja de Trabajo para listado'!$DE$151:$DG$151,0)),0)+IFERROR(INDEX('Hoja de Trabajo para listado'!$CD$155:$DC$1048576,MATCH($A75,'Hoja de Trabajo para listado'!$CD$155:$CD$1048576,0),MATCH((CUADRO!G$5&amp;$E75),'Hoja de Trabajo para listado'!$CD$151:$DC$151,0)),0)</f>
        <v>0</v>
      </c>
      <c r="H75" s="257">
        <f ca="1">+IFERROR(INDEX('Hoja de Trabajo para listado'!$A$155:$Z$1048576,MATCH($A75,'Hoja de Trabajo para listado'!$A$155:$A$1048576,0),MATCH((CUADRO!H$5&amp;$E75),'Hoja de Trabajo para listado'!$A$151:$Z$151,0)),0)+IFERROR(INDEX('Hoja de Trabajo para listado'!$AB$155:$BA$1048576,MATCH($A75,'Hoja de Trabajo para listado'!$AB$155:$AB$1048576,0),MATCH((CUADRO!H$5&amp;$E75),'Hoja de Trabajo para listado'!$AB$151:$BA$151,0)),0)+IFERROR(INDEX('Hoja de Trabajo para listado'!$BC$155:$CB$1048576,MATCH($A75,'Hoja de Trabajo para listado'!$BC$155:$BC$1048576,0),MATCH((CUADRO!H$5&amp;$E75),'Hoja de Trabajo para listado'!$BC$151:$CB$151,0)),0)+IFERROR(INDEX('Hoja de Trabajo para listado'!$DE$153:$DG$274,MATCH($A75,'Hoja de Trabajo para listado'!$DE$153:$DE$1048576,0),MATCH((CUADRO!H$5&amp;$E75),'Hoja de Trabajo para listado'!$DE$151:$DG$151,0)),0)+IFERROR(INDEX('Hoja de Trabajo para listado'!$CD$155:$DC$1048576,MATCH($A75,'Hoja de Trabajo para listado'!$CD$155:$CD$1048576,0),MATCH((CUADRO!H$5&amp;$E75),'Hoja de Trabajo para listado'!$CD$151:$DC$151,0)),0)</f>
        <v>0</v>
      </c>
      <c r="I75" s="257">
        <f ca="1">+IFERROR(INDEX('Hoja de Trabajo para listado'!$A$155:$Z$1048576,MATCH($A75,'Hoja de Trabajo para listado'!$A$155:$A$1048576,0),MATCH((CUADRO!I$5&amp;$E75),'Hoja de Trabajo para listado'!$A$151:$Z$151,0)),0)+IFERROR(INDEX('Hoja de Trabajo para listado'!$AB$155:$BA$1048576,MATCH($A75,'Hoja de Trabajo para listado'!$AB$155:$AB$1048576,0),MATCH((CUADRO!I$5&amp;$E75),'Hoja de Trabajo para listado'!$AB$151:$BA$151,0)),0)+IFERROR(INDEX('Hoja de Trabajo para listado'!$BC$155:$CB$1048576,MATCH($A75,'Hoja de Trabajo para listado'!$BC$155:$BC$1048576,0),MATCH((CUADRO!I$5&amp;$E75),'Hoja de Trabajo para listado'!$BC$151:$CB$151,0)),0)+IFERROR(INDEX('Hoja de Trabajo para listado'!$DE$153:$DG$274,MATCH($A75,'Hoja de Trabajo para listado'!$DE$153:$DE$1048576,0),MATCH((CUADRO!I$5&amp;$E75),'Hoja de Trabajo para listado'!$DE$151:$DG$151,0)),0)+IFERROR(INDEX('Hoja de Trabajo para listado'!$CD$155:$DC$1048576,MATCH($A75,'Hoja de Trabajo para listado'!$CD$155:$CD$1048576,0),MATCH((CUADRO!I$5&amp;$E75),'Hoja de Trabajo para listado'!$CD$151:$DC$151,0)),0)</f>
        <v>0</v>
      </c>
      <c r="J75" s="257">
        <f ca="1">+IFERROR(INDEX('Hoja de Trabajo para listado'!$A$155:$Z$1048576,MATCH($A75,'Hoja de Trabajo para listado'!$A$155:$A$1048576,0),MATCH((CUADRO!J$5&amp;$E75),'Hoja de Trabajo para listado'!$A$151:$Z$151,0)),0)+IFERROR(INDEX('Hoja de Trabajo para listado'!$AB$155:$BA$1048576,MATCH($A75,'Hoja de Trabajo para listado'!$AB$155:$AB$1048576,0),MATCH((CUADRO!J$5&amp;$E75),'Hoja de Trabajo para listado'!$AB$151:$BA$151,0)),0)+IFERROR(INDEX('Hoja de Trabajo para listado'!$BC$155:$CB$1048576,MATCH($A75,'Hoja de Trabajo para listado'!$BC$155:$BC$1048576,0),MATCH((CUADRO!J$5&amp;$E75),'Hoja de Trabajo para listado'!$BC$151:$CB$151,0)),0)+IFERROR(INDEX('Hoja de Trabajo para listado'!$DE$153:$DG$274,MATCH($A75,'Hoja de Trabajo para listado'!$DE$153:$DE$1048576,0),MATCH((CUADRO!J$5&amp;$E75),'Hoja de Trabajo para listado'!$DE$151:$DG$151,0)),0)+IFERROR(INDEX('Hoja de Trabajo para listado'!$CD$155:$DC$1048576,MATCH($A75,'Hoja de Trabajo para listado'!$CD$155:$CD$1048576,0),MATCH((CUADRO!J$5&amp;$E75),'Hoja de Trabajo para listado'!$CD$151:$DC$151,0)),0)</f>
        <v>0</v>
      </c>
      <c r="K75" s="257">
        <f ca="1">+IFERROR(INDEX('Hoja de Trabajo para listado'!$A$155:$Z$1048576,MATCH($A75,'Hoja de Trabajo para listado'!$A$155:$A$1048576,0),MATCH((CUADRO!K$5&amp;$E75),'Hoja de Trabajo para listado'!$A$151:$Z$151,0)),0)+IFERROR(INDEX('Hoja de Trabajo para listado'!$AB$155:$BA$1048576,MATCH($A75,'Hoja de Trabajo para listado'!$AB$155:$AB$1048576,0),MATCH((CUADRO!K$5&amp;$E75),'Hoja de Trabajo para listado'!$AB$151:$BA$151,0)),0)+IFERROR(INDEX('Hoja de Trabajo para listado'!$BC$155:$CB$1048576,MATCH($A75,'Hoja de Trabajo para listado'!$BC$155:$BC$1048576,0),MATCH((CUADRO!K$5&amp;$E75),'Hoja de Trabajo para listado'!$BC$151:$CB$151,0)),0)+IFERROR(INDEX('Hoja de Trabajo para listado'!$DE$153:$DG$274,MATCH($A75,'Hoja de Trabajo para listado'!$DE$153:$DE$1048576,0),MATCH((CUADRO!K$5&amp;$E75),'Hoja de Trabajo para listado'!$DE$151:$DG$151,0)),0)+IFERROR(INDEX('Hoja de Trabajo para listado'!$CD$155:$DC$1048576,MATCH($A75,'Hoja de Trabajo para listado'!$CD$155:$CD$1048576,0),MATCH((CUADRO!K$5&amp;$E75),'Hoja de Trabajo para listado'!$CD$151:$DC$151,0)),0)</f>
        <v>0</v>
      </c>
      <c r="L75" s="257">
        <f ca="1">+IFERROR(INDEX('Hoja de Trabajo para listado'!$A$155:$Z$1048576,MATCH($A75,'Hoja de Trabajo para listado'!$A$155:$A$1048576,0),MATCH((CUADRO!L$5&amp;$E75),'Hoja de Trabajo para listado'!$A$151:$Z$151,0)),0)+IFERROR(INDEX('Hoja de Trabajo para listado'!$AB$155:$BA$1048576,MATCH($A75,'Hoja de Trabajo para listado'!$AB$155:$AB$1048576,0),MATCH((CUADRO!L$5&amp;$E75),'Hoja de Trabajo para listado'!$AB$151:$BA$151,0)),0)+IFERROR(INDEX('Hoja de Trabajo para listado'!$BC$155:$CB$1048576,MATCH($A75,'Hoja de Trabajo para listado'!$BC$155:$BC$1048576,0),MATCH((CUADRO!L$5&amp;$E75),'Hoja de Trabajo para listado'!$BC$151:$CB$151,0)),0)+IFERROR(INDEX('Hoja de Trabajo para listado'!$DE$153:$DG$274,MATCH($A75,'Hoja de Trabajo para listado'!$DE$153:$DE$1048576,0),MATCH((CUADRO!L$5&amp;$E75),'Hoja de Trabajo para listado'!$DE$151:$DG$151,0)),0)+IFERROR(INDEX('Hoja de Trabajo para listado'!$CD$155:$DC$1048576,MATCH($A75,'Hoja de Trabajo para listado'!$CD$155:$CD$1048576,0),MATCH((CUADRO!L$5&amp;$E75),'Hoja de Trabajo para listado'!$CD$151:$DC$151,0)),0)</f>
        <v>0</v>
      </c>
      <c r="M75" s="257">
        <f ca="1">+IFERROR(INDEX('Hoja de Trabajo para listado'!$A$155:$Z$1048576,MATCH($A75,'Hoja de Trabajo para listado'!$A$155:$A$1048576,0),MATCH((CUADRO!M$5&amp;$E75),'Hoja de Trabajo para listado'!$A$151:$Z$151,0)),0)+IFERROR(INDEX('Hoja de Trabajo para listado'!$AB$155:$BA$1048576,MATCH($A75,'Hoja de Trabajo para listado'!$AB$155:$AB$1048576,0),MATCH((CUADRO!M$5&amp;$E75),'Hoja de Trabajo para listado'!$AB$151:$BA$151,0)),0)+IFERROR(INDEX('Hoja de Trabajo para listado'!$BC$155:$CB$1048576,MATCH($A75,'Hoja de Trabajo para listado'!$BC$155:$BC$1048576,0),MATCH((CUADRO!M$5&amp;$E75),'Hoja de Trabajo para listado'!$BC$151:$CB$151,0)),0)+IFERROR(INDEX('Hoja de Trabajo para listado'!$DE$153:$DG$274,MATCH($A75,'Hoja de Trabajo para listado'!$DE$153:$DE$1048576,0),MATCH((CUADRO!M$5&amp;$E75),'Hoja de Trabajo para listado'!$DE$151:$DG$151,0)),0)+IFERROR(INDEX('Hoja de Trabajo para listado'!$CD$155:$DC$1048576,MATCH($A75,'Hoja de Trabajo para listado'!$CD$155:$CD$1048576,0),MATCH((CUADRO!M$5&amp;$E75),'Hoja de Trabajo para listado'!$CD$151:$DC$151,0)),0)</f>
        <v>500</v>
      </c>
      <c r="N75" s="257">
        <f ca="1">+IFERROR(INDEX('Hoja de Trabajo para listado'!$A$155:$Z$1048576,MATCH($A75,'Hoja de Trabajo para listado'!$A$155:$A$1048576,0),MATCH((CUADRO!N$5&amp;$E75),'Hoja de Trabajo para listado'!$A$151:$Z$151,0)),0)+IFERROR(INDEX('Hoja de Trabajo para listado'!$AB$155:$BA$1048576,MATCH($A75,'Hoja de Trabajo para listado'!$AB$155:$AB$1048576,0),MATCH((CUADRO!N$5&amp;$E75),'Hoja de Trabajo para listado'!$AB$151:$BA$151,0)),0)+IFERROR(INDEX('Hoja de Trabajo para listado'!$BC$155:$CB$1048576,MATCH($A75,'Hoja de Trabajo para listado'!$BC$155:$BC$1048576,0),MATCH((CUADRO!N$5&amp;$E75),'Hoja de Trabajo para listado'!$BC$151:$CB$151,0)),0)+IFERROR(INDEX('Hoja de Trabajo para listado'!$DE$153:$DG$274,MATCH($A75,'Hoja de Trabajo para listado'!$DE$153:$DE$1048576,0),MATCH((CUADRO!N$5&amp;$E75),'Hoja de Trabajo para listado'!$DE$151:$DG$151,0)),0)+IFERROR(INDEX('Hoja de Trabajo para listado'!$CD$155:$DC$1048576,MATCH($A75,'Hoja de Trabajo para listado'!$CD$155:$CD$1048576,0),MATCH((CUADRO!N$5&amp;$E75),'Hoja de Trabajo para listado'!$CD$151:$DC$151,0)),0)</f>
        <v>1685764.08</v>
      </c>
      <c r="O75" s="257">
        <f ca="1">+IFERROR(INDEX('Hoja de Trabajo para listado'!$A$155:$Z$1048576,MATCH($A75,'Hoja de Trabajo para listado'!$A$155:$A$1048576,0),MATCH((CUADRO!O$5&amp;$E75),'Hoja de Trabajo para listado'!$A$151:$Z$151,0)),0)+IFERROR(INDEX('Hoja de Trabajo para listado'!$AB$155:$BA$1048576,MATCH($A75,'Hoja de Trabajo para listado'!$AB$155:$AB$1048576,0),MATCH((CUADRO!O$5&amp;$E75),'Hoja de Trabajo para listado'!$AB$151:$BA$151,0)),0)+IFERROR(INDEX('Hoja de Trabajo para listado'!$BC$155:$CB$1048576,MATCH($A75,'Hoja de Trabajo para listado'!$BC$155:$BC$1048576,0),MATCH((CUADRO!O$5&amp;$E75),'Hoja de Trabajo para listado'!$BC$151:$CB$151,0)),0)+IFERROR(INDEX('Hoja de Trabajo para listado'!$DE$153:$DG$274,MATCH($A75,'Hoja de Trabajo para listado'!$DE$153:$DE$1048576,0),MATCH((CUADRO!O$5&amp;$E75),'Hoja de Trabajo para listado'!$DE$151:$DG$151,0)),0)+IFERROR(INDEX('Hoja de Trabajo para listado'!$CD$155:$DC$1048576,MATCH($A75,'Hoja de Trabajo para listado'!$CD$155:$CD$1048576,0),MATCH((CUADRO!O$5&amp;$E75),'Hoja de Trabajo para listado'!$CD$151:$DC$151,0)),0)</f>
        <v>0</v>
      </c>
      <c r="P75" s="257">
        <f ca="1">+IFERROR(INDEX('Hoja de Trabajo para listado'!$A$155:$Z$1048576,MATCH($A75,'Hoja de Trabajo para listado'!$A$155:$A$1048576,0),MATCH((CUADRO!P$5&amp;$E75),'Hoja de Trabajo para listado'!$A$151:$Z$151,0)),0)+IFERROR(INDEX('Hoja de Trabajo para listado'!$AB$155:$BA$1048576,MATCH($A75,'Hoja de Trabajo para listado'!$AB$155:$AB$1048576,0),MATCH((CUADRO!P$5&amp;$E75),'Hoja de Trabajo para listado'!$AB$151:$BA$151,0)),0)+IFERROR(INDEX('Hoja de Trabajo para listado'!$BC$155:$CB$1048576,MATCH($A75,'Hoja de Trabajo para listado'!$BC$155:$BC$1048576,0),MATCH((CUADRO!P$5&amp;$E75),'Hoja de Trabajo para listado'!$BC$151:$CB$151,0)),0)+IFERROR(INDEX('Hoja de Trabajo para listado'!$DE$153:$DG$274,MATCH($A75,'Hoja de Trabajo para listado'!$DE$153:$DE$1048576,0),MATCH((CUADRO!P$5&amp;$E75),'Hoja de Trabajo para listado'!$DE$151:$DG$151,0)),0)+IFERROR(INDEX('Hoja de Trabajo para listado'!$CD$155:$DC$1048576,MATCH($A75,'Hoja de Trabajo para listado'!$CD$155:$CD$1048576,0),MATCH((CUADRO!P$5&amp;$E75),'Hoja de Trabajo para listado'!$CD$151:$DC$151,0)),0)</f>
        <v>0</v>
      </c>
      <c r="Q75" s="257">
        <f ca="1">+IFERROR(INDEX('Hoja de Trabajo para listado'!$A$155:$Z$1048576,MATCH($A75,'Hoja de Trabajo para listado'!$A$155:$A$1048576,0),MATCH((CUADRO!Q$5&amp;$E75),'Hoja de Trabajo para listado'!$A$151:$Z$151,0)),0)+IFERROR(INDEX('Hoja de Trabajo para listado'!$AB$155:$BA$1048576,MATCH($A75,'Hoja de Trabajo para listado'!$AB$155:$AB$1048576,0),MATCH((CUADRO!Q$5&amp;$E75),'Hoja de Trabajo para listado'!$AB$151:$BA$151,0)),0)+IFERROR(INDEX('Hoja de Trabajo para listado'!$BC$155:$CB$1048576,MATCH($A75,'Hoja de Trabajo para listado'!$BC$155:$BC$1048576,0),MATCH((CUADRO!Q$5&amp;$E75),'Hoja de Trabajo para listado'!$BC$151:$CB$151,0)),0)+IFERROR(INDEX('Hoja de Trabajo para listado'!$DE$153:$DG$274,MATCH($A75,'Hoja de Trabajo para listado'!$DE$153:$DE$1048576,0),MATCH((CUADRO!Q$5&amp;$E75),'Hoja de Trabajo para listado'!$DE$151:$DG$151,0)),0)+IFERROR(INDEX('Hoja de Trabajo para listado'!$CD$155:$DC$1048576,MATCH($A75,'Hoja de Trabajo para listado'!$CD$155:$CD$1048576,0),MATCH((CUADRO!Q$5&amp;$E75),'Hoja de Trabajo para listado'!$CD$151:$DC$151,0)),0)</f>
        <v>0</v>
      </c>
      <c r="R75" s="257">
        <f t="shared" ca="1" si="2"/>
        <v>1686264.08</v>
      </c>
      <c r="S75" s="277">
        <f ca="1">+R74+R75</f>
        <v>1686264.08</v>
      </c>
      <c r="T75" s="257">
        <f ca="1">+S75</f>
        <v>1686264.08</v>
      </c>
      <c r="U75" s="256">
        <f t="shared" si="3"/>
        <v>2</v>
      </c>
      <c r="V75" s="362" t="str">
        <f>+VLOOKUP(A75,bd_lista!$A$3:$E$590,5,FALSE)</f>
        <v>Empresas Nacionales</v>
      </c>
      <c r="W75" s="362"/>
      <c r="X75" s="254">
        <f>+VLOOKUP(A75,[2]Sheet1!$A$13:$D$744,4,FALSE)</f>
        <v>81</v>
      </c>
      <c r="Y75" s="254" t="str">
        <f>+VLOOKUP(X75,bd_lista!$A$3:$C$590,3,FALSE)</f>
        <v>Ministerio de Obras Públicas, Servicios y Vivienda</v>
      </c>
      <c r="Z75" s="314"/>
      <c r="AA75" s="350"/>
    </row>
    <row r="76" spans="1:27" ht="15" customHeight="1">
      <c r="A76" s="264">
        <v>594</v>
      </c>
      <c r="B76" s="306">
        <f>+A76</f>
        <v>594</v>
      </c>
      <c r="C76" s="259" t="str">
        <f>+VLOOKUP(A76,bd_lista!$A$3:$C$590,3,FALSE)</f>
        <v>Administración de Servicios Portuarios - Bolivia</v>
      </c>
      <c r="D76" s="361" t="str">
        <f>+C76</f>
        <v>Administración de Servicios Portuarios - Bolivia</v>
      </c>
      <c r="E76" s="259" t="s">
        <v>1313</v>
      </c>
      <c r="F76" s="255">
        <f ca="1">+IFERROR(INDEX('Hoja de Trabajo para listado'!$A$155:$Z$1048576,MATCH($A76,'Hoja de Trabajo para listado'!$A$155:$A$1048576,0),MATCH((CUADRO!F$5&amp;$E76),'Hoja de Trabajo para listado'!$A$151:$Z$151,0)),0)+IFERROR(INDEX('Hoja de Trabajo para listado'!$AB$155:$BA$1048576,MATCH($A76,'Hoja de Trabajo para listado'!$AB$155:$AB$1048576,0),MATCH((CUADRO!F$5&amp;$E76),'Hoja de Trabajo para listado'!$AB$151:$BA$151,0)),0)+IFERROR(INDEX('Hoja de Trabajo para listado'!$BC$155:$CB$1048576,MATCH($A76,'Hoja de Trabajo para listado'!$BC$155:$BC$1048576,0),MATCH((CUADRO!F$5&amp;$E76),'Hoja de Trabajo para listado'!$BC$151:$CB$151,0)),0)+IFERROR(INDEX('Hoja de Trabajo para listado'!$DE$153:$DG$274,MATCH($A76,'Hoja de Trabajo para listado'!$DE$153:$DE$1048576,0),MATCH((CUADRO!F$5&amp;$E76),'Hoja de Trabajo para listado'!$DE$151:$DG$151,0)),0)+IFERROR(INDEX('Hoja de Trabajo para listado'!$CD$155:$DC$1048576,MATCH($A76,'Hoja de Trabajo para listado'!$CD$155:$CD$1048576,0),MATCH((CUADRO!F$5&amp;$E76),'Hoja de Trabajo para listado'!$CD$151:$DC$151,0)),0)</f>
        <v>0</v>
      </c>
      <c r="G76" s="255">
        <f ca="1">+IFERROR(INDEX('Hoja de Trabajo para listado'!$A$155:$Z$1048576,MATCH($A76,'Hoja de Trabajo para listado'!$A$155:$A$1048576,0),MATCH((CUADRO!G$5&amp;$E76),'Hoja de Trabajo para listado'!$A$151:$Z$151,0)),0)+IFERROR(INDEX('Hoja de Trabajo para listado'!$AB$155:$BA$1048576,MATCH($A76,'Hoja de Trabajo para listado'!$AB$155:$AB$1048576,0),MATCH((CUADRO!G$5&amp;$E76),'Hoja de Trabajo para listado'!$AB$151:$BA$151,0)),0)+IFERROR(INDEX('Hoja de Trabajo para listado'!$BC$155:$CB$1048576,MATCH($A76,'Hoja de Trabajo para listado'!$BC$155:$BC$1048576,0),MATCH((CUADRO!G$5&amp;$E76),'Hoja de Trabajo para listado'!$BC$151:$CB$151,0)),0)+IFERROR(INDEX('Hoja de Trabajo para listado'!$DE$153:$DG$274,MATCH($A76,'Hoja de Trabajo para listado'!$DE$153:$DE$1048576,0),MATCH((CUADRO!G$5&amp;$E76),'Hoja de Trabajo para listado'!$DE$151:$DG$151,0)),0)+IFERROR(INDEX('Hoja de Trabajo para listado'!$CD$155:$DC$1048576,MATCH($A76,'Hoja de Trabajo para listado'!$CD$155:$CD$1048576,0),MATCH((CUADRO!G$5&amp;$E76),'Hoja de Trabajo para listado'!$CD$151:$DC$151,0)),0)</f>
        <v>0</v>
      </c>
      <c r="H76" s="255">
        <f ca="1">+IFERROR(INDEX('Hoja de Trabajo para listado'!$A$155:$Z$1048576,MATCH($A76,'Hoja de Trabajo para listado'!$A$155:$A$1048576,0),MATCH((CUADRO!H$5&amp;$E76),'Hoja de Trabajo para listado'!$A$151:$Z$151,0)),0)+IFERROR(INDEX('Hoja de Trabajo para listado'!$AB$155:$BA$1048576,MATCH($A76,'Hoja de Trabajo para listado'!$AB$155:$AB$1048576,0),MATCH((CUADRO!H$5&amp;$E76),'Hoja de Trabajo para listado'!$AB$151:$BA$151,0)),0)+IFERROR(INDEX('Hoja de Trabajo para listado'!$BC$155:$CB$1048576,MATCH($A76,'Hoja de Trabajo para listado'!$BC$155:$BC$1048576,0),MATCH((CUADRO!H$5&amp;$E76),'Hoja de Trabajo para listado'!$BC$151:$CB$151,0)),0)+IFERROR(INDEX('Hoja de Trabajo para listado'!$DE$153:$DG$274,MATCH($A76,'Hoja de Trabajo para listado'!$DE$153:$DE$1048576,0),MATCH((CUADRO!H$5&amp;$E76),'Hoja de Trabajo para listado'!$DE$151:$DG$151,0)),0)+IFERROR(INDEX('Hoja de Trabajo para listado'!$CD$155:$DC$1048576,MATCH($A76,'Hoja de Trabajo para listado'!$CD$155:$CD$1048576,0),MATCH((CUADRO!H$5&amp;$E76),'Hoja de Trabajo para listado'!$CD$151:$DC$151,0)),0)</f>
        <v>0</v>
      </c>
      <c r="I76" s="255">
        <f ca="1">+IFERROR(INDEX('Hoja de Trabajo para listado'!$A$155:$Z$1048576,MATCH($A76,'Hoja de Trabajo para listado'!$A$155:$A$1048576,0),MATCH((CUADRO!I$5&amp;$E76),'Hoja de Trabajo para listado'!$A$151:$Z$151,0)),0)+IFERROR(INDEX('Hoja de Trabajo para listado'!$AB$155:$BA$1048576,MATCH($A76,'Hoja de Trabajo para listado'!$AB$155:$AB$1048576,0),MATCH((CUADRO!I$5&amp;$E76),'Hoja de Trabajo para listado'!$AB$151:$BA$151,0)),0)+IFERROR(INDEX('Hoja de Trabajo para listado'!$BC$155:$CB$1048576,MATCH($A76,'Hoja de Trabajo para listado'!$BC$155:$BC$1048576,0),MATCH((CUADRO!I$5&amp;$E76),'Hoja de Trabajo para listado'!$BC$151:$CB$151,0)),0)+IFERROR(INDEX('Hoja de Trabajo para listado'!$DE$153:$DG$274,MATCH($A76,'Hoja de Trabajo para listado'!$DE$153:$DE$1048576,0),MATCH((CUADRO!I$5&amp;$E76),'Hoja de Trabajo para listado'!$DE$151:$DG$151,0)),0)+IFERROR(INDEX('Hoja de Trabajo para listado'!$CD$155:$DC$1048576,MATCH($A76,'Hoja de Trabajo para listado'!$CD$155:$CD$1048576,0),MATCH((CUADRO!I$5&amp;$E76),'Hoja de Trabajo para listado'!$CD$151:$DC$151,0)),0)</f>
        <v>0</v>
      </c>
      <c r="J76" s="255">
        <f ca="1">+IFERROR(INDEX('Hoja de Trabajo para listado'!$A$155:$Z$1048576,MATCH($A76,'Hoja de Trabajo para listado'!$A$155:$A$1048576,0),MATCH((CUADRO!J$5&amp;$E76),'Hoja de Trabajo para listado'!$A$151:$Z$151,0)),0)+IFERROR(INDEX('Hoja de Trabajo para listado'!$AB$155:$BA$1048576,MATCH($A76,'Hoja de Trabajo para listado'!$AB$155:$AB$1048576,0),MATCH((CUADRO!J$5&amp;$E76),'Hoja de Trabajo para listado'!$AB$151:$BA$151,0)),0)+IFERROR(INDEX('Hoja de Trabajo para listado'!$BC$155:$CB$1048576,MATCH($A76,'Hoja de Trabajo para listado'!$BC$155:$BC$1048576,0),MATCH((CUADRO!J$5&amp;$E76),'Hoja de Trabajo para listado'!$BC$151:$CB$151,0)),0)+IFERROR(INDEX('Hoja de Trabajo para listado'!$DE$153:$DG$274,MATCH($A76,'Hoja de Trabajo para listado'!$DE$153:$DE$1048576,0),MATCH((CUADRO!J$5&amp;$E76),'Hoja de Trabajo para listado'!$DE$151:$DG$151,0)),0)+IFERROR(INDEX('Hoja de Trabajo para listado'!$CD$155:$DC$1048576,MATCH($A76,'Hoja de Trabajo para listado'!$CD$155:$CD$1048576,0),MATCH((CUADRO!J$5&amp;$E76),'Hoja de Trabajo para listado'!$CD$151:$DC$151,0)),0)</f>
        <v>0</v>
      </c>
      <c r="K76" s="255">
        <f ca="1">+IFERROR(INDEX('Hoja de Trabajo para listado'!$A$155:$Z$1048576,MATCH($A76,'Hoja de Trabajo para listado'!$A$155:$A$1048576,0),MATCH((CUADRO!K$5&amp;$E76),'Hoja de Trabajo para listado'!$A$151:$Z$151,0)),0)+IFERROR(INDEX('Hoja de Trabajo para listado'!$AB$155:$BA$1048576,MATCH($A76,'Hoja de Trabajo para listado'!$AB$155:$AB$1048576,0),MATCH((CUADRO!K$5&amp;$E76),'Hoja de Trabajo para listado'!$AB$151:$BA$151,0)),0)+IFERROR(INDEX('Hoja de Trabajo para listado'!$BC$155:$CB$1048576,MATCH($A76,'Hoja de Trabajo para listado'!$BC$155:$BC$1048576,0),MATCH((CUADRO!K$5&amp;$E76),'Hoja de Trabajo para listado'!$BC$151:$CB$151,0)),0)+IFERROR(INDEX('Hoja de Trabajo para listado'!$DE$153:$DG$274,MATCH($A76,'Hoja de Trabajo para listado'!$DE$153:$DE$1048576,0),MATCH((CUADRO!K$5&amp;$E76),'Hoja de Trabajo para listado'!$DE$151:$DG$151,0)),0)+IFERROR(INDEX('Hoja de Trabajo para listado'!$CD$155:$DC$1048576,MATCH($A76,'Hoja de Trabajo para listado'!$CD$155:$CD$1048576,0),MATCH((CUADRO!K$5&amp;$E76),'Hoja de Trabajo para listado'!$CD$151:$DC$151,0)),0)</f>
        <v>0</v>
      </c>
      <c r="L76" s="255">
        <f ca="1">+IFERROR(INDEX('Hoja de Trabajo para listado'!$A$155:$Z$1048576,MATCH($A76,'Hoja de Trabajo para listado'!$A$155:$A$1048576,0),MATCH((CUADRO!L$5&amp;$E76),'Hoja de Trabajo para listado'!$A$151:$Z$151,0)),0)+IFERROR(INDEX('Hoja de Trabajo para listado'!$AB$155:$BA$1048576,MATCH($A76,'Hoja de Trabajo para listado'!$AB$155:$AB$1048576,0),MATCH((CUADRO!L$5&amp;$E76),'Hoja de Trabajo para listado'!$AB$151:$BA$151,0)),0)+IFERROR(INDEX('Hoja de Trabajo para listado'!$BC$155:$CB$1048576,MATCH($A76,'Hoja de Trabajo para listado'!$BC$155:$BC$1048576,0),MATCH((CUADRO!L$5&amp;$E76),'Hoja de Trabajo para listado'!$BC$151:$CB$151,0)),0)+IFERROR(INDEX('Hoja de Trabajo para listado'!$DE$153:$DG$274,MATCH($A76,'Hoja de Trabajo para listado'!$DE$153:$DE$1048576,0),MATCH((CUADRO!L$5&amp;$E76),'Hoja de Trabajo para listado'!$DE$151:$DG$151,0)),0)+IFERROR(INDEX('Hoja de Trabajo para listado'!$CD$155:$DC$1048576,MATCH($A76,'Hoja de Trabajo para listado'!$CD$155:$CD$1048576,0),MATCH((CUADRO!L$5&amp;$E76),'Hoja de Trabajo para listado'!$CD$151:$DC$151,0)),0)</f>
        <v>0</v>
      </c>
      <c r="M76" s="255">
        <f ca="1">+IFERROR(INDEX('Hoja de Trabajo para listado'!$A$155:$Z$1048576,MATCH($A76,'Hoja de Trabajo para listado'!$A$155:$A$1048576,0),MATCH((CUADRO!M$5&amp;$E76),'Hoja de Trabajo para listado'!$A$151:$Z$151,0)),0)+IFERROR(INDEX('Hoja de Trabajo para listado'!$AB$155:$BA$1048576,MATCH($A76,'Hoja de Trabajo para listado'!$AB$155:$AB$1048576,0),MATCH((CUADRO!M$5&amp;$E76),'Hoja de Trabajo para listado'!$AB$151:$BA$151,0)),0)+IFERROR(INDEX('Hoja de Trabajo para listado'!$BC$155:$CB$1048576,MATCH($A76,'Hoja de Trabajo para listado'!$BC$155:$BC$1048576,0),MATCH((CUADRO!M$5&amp;$E76),'Hoja de Trabajo para listado'!$BC$151:$CB$151,0)),0)+IFERROR(INDEX('Hoja de Trabajo para listado'!$DE$153:$DG$274,MATCH($A76,'Hoja de Trabajo para listado'!$DE$153:$DE$1048576,0),MATCH((CUADRO!M$5&amp;$E76),'Hoja de Trabajo para listado'!$DE$151:$DG$151,0)),0)+IFERROR(INDEX('Hoja de Trabajo para listado'!$CD$155:$DC$1048576,MATCH($A76,'Hoja de Trabajo para listado'!$CD$155:$CD$1048576,0),MATCH((CUADRO!M$5&amp;$E76),'Hoja de Trabajo para listado'!$CD$151:$DC$151,0)),0)</f>
        <v>0</v>
      </c>
      <c r="N76" s="255">
        <f ca="1">+IFERROR(INDEX('Hoja de Trabajo para listado'!$A$155:$Z$1048576,MATCH($A76,'Hoja de Trabajo para listado'!$A$155:$A$1048576,0),MATCH((CUADRO!N$5&amp;$E76),'Hoja de Trabajo para listado'!$A$151:$Z$151,0)),0)+IFERROR(INDEX('Hoja de Trabajo para listado'!$AB$155:$BA$1048576,MATCH($A76,'Hoja de Trabajo para listado'!$AB$155:$AB$1048576,0),MATCH((CUADRO!N$5&amp;$E76),'Hoja de Trabajo para listado'!$AB$151:$BA$151,0)),0)+IFERROR(INDEX('Hoja de Trabajo para listado'!$BC$155:$CB$1048576,MATCH($A76,'Hoja de Trabajo para listado'!$BC$155:$BC$1048576,0),MATCH((CUADRO!N$5&amp;$E76),'Hoja de Trabajo para listado'!$BC$151:$CB$151,0)),0)+IFERROR(INDEX('Hoja de Trabajo para listado'!$DE$153:$DG$274,MATCH($A76,'Hoja de Trabajo para listado'!$DE$153:$DE$1048576,0),MATCH((CUADRO!N$5&amp;$E76),'Hoja de Trabajo para listado'!$DE$151:$DG$151,0)),0)+IFERROR(INDEX('Hoja de Trabajo para listado'!$CD$155:$DC$1048576,MATCH($A76,'Hoja de Trabajo para listado'!$CD$155:$CD$1048576,0),MATCH((CUADRO!N$5&amp;$E76),'Hoja de Trabajo para listado'!$CD$151:$DC$151,0)),0)</f>
        <v>0</v>
      </c>
      <c r="O76" s="255">
        <f ca="1">+IFERROR(INDEX('Hoja de Trabajo para listado'!$A$155:$Z$1048576,MATCH($A76,'Hoja de Trabajo para listado'!$A$155:$A$1048576,0),MATCH((CUADRO!O$5&amp;$E76),'Hoja de Trabajo para listado'!$A$151:$Z$151,0)),0)+IFERROR(INDEX('Hoja de Trabajo para listado'!$AB$155:$BA$1048576,MATCH($A76,'Hoja de Trabajo para listado'!$AB$155:$AB$1048576,0),MATCH((CUADRO!O$5&amp;$E76),'Hoja de Trabajo para listado'!$AB$151:$BA$151,0)),0)+IFERROR(INDEX('Hoja de Trabajo para listado'!$BC$155:$CB$1048576,MATCH($A76,'Hoja de Trabajo para listado'!$BC$155:$BC$1048576,0),MATCH((CUADRO!O$5&amp;$E76),'Hoja de Trabajo para listado'!$BC$151:$CB$151,0)),0)+IFERROR(INDEX('Hoja de Trabajo para listado'!$DE$153:$DG$274,MATCH($A76,'Hoja de Trabajo para listado'!$DE$153:$DE$1048576,0),MATCH((CUADRO!O$5&amp;$E76),'Hoja de Trabajo para listado'!$DE$151:$DG$151,0)),0)+IFERROR(INDEX('Hoja de Trabajo para listado'!$CD$155:$DC$1048576,MATCH($A76,'Hoja de Trabajo para listado'!$CD$155:$CD$1048576,0),MATCH((CUADRO!O$5&amp;$E76),'Hoja de Trabajo para listado'!$CD$151:$DC$151,0)),0)</f>
        <v>0</v>
      </c>
      <c r="P76" s="255">
        <f ca="1">+IFERROR(INDEX('Hoja de Trabajo para listado'!$A$155:$Z$1048576,MATCH($A76,'Hoja de Trabajo para listado'!$A$155:$A$1048576,0),MATCH((CUADRO!P$5&amp;$E76),'Hoja de Trabajo para listado'!$A$151:$Z$151,0)),0)+IFERROR(INDEX('Hoja de Trabajo para listado'!$AB$155:$BA$1048576,MATCH($A76,'Hoja de Trabajo para listado'!$AB$155:$AB$1048576,0),MATCH((CUADRO!P$5&amp;$E76),'Hoja de Trabajo para listado'!$AB$151:$BA$151,0)),0)+IFERROR(INDEX('Hoja de Trabajo para listado'!$BC$155:$CB$1048576,MATCH($A76,'Hoja de Trabajo para listado'!$BC$155:$BC$1048576,0),MATCH((CUADRO!P$5&amp;$E76),'Hoja de Trabajo para listado'!$BC$151:$CB$151,0)),0)+IFERROR(INDEX('Hoja de Trabajo para listado'!$DE$153:$DG$274,MATCH($A76,'Hoja de Trabajo para listado'!$DE$153:$DE$1048576,0),MATCH((CUADRO!P$5&amp;$E76),'Hoja de Trabajo para listado'!$DE$151:$DG$151,0)),0)+IFERROR(INDEX('Hoja de Trabajo para listado'!$CD$155:$DC$1048576,MATCH($A76,'Hoja de Trabajo para listado'!$CD$155:$CD$1048576,0),MATCH((CUADRO!P$5&amp;$E76),'Hoja de Trabajo para listado'!$CD$151:$DC$151,0)),0)</f>
        <v>0</v>
      </c>
      <c r="Q76" s="255">
        <f ca="1">+IFERROR(INDEX('Hoja de Trabajo para listado'!$A$155:$Z$1048576,MATCH($A76,'Hoja de Trabajo para listado'!$A$155:$A$1048576,0),MATCH((CUADRO!Q$5&amp;$E76),'Hoja de Trabajo para listado'!$A$151:$Z$151,0)),0)+IFERROR(INDEX('Hoja de Trabajo para listado'!$AB$155:$BA$1048576,MATCH($A76,'Hoja de Trabajo para listado'!$AB$155:$AB$1048576,0),MATCH((CUADRO!Q$5&amp;$E76),'Hoja de Trabajo para listado'!$AB$151:$BA$151,0)),0)+IFERROR(INDEX('Hoja de Trabajo para listado'!$BC$155:$CB$1048576,MATCH($A76,'Hoja de Trabajo para listado'!$BC$155:$BC$1048576,0),MATCH((CUADRO!Q$5&amp;$E76),'Hoja de Trabajo para listado'!$BC$151:$CB$151,0)),0)+IFERROR(INDEX('Hoja de Trabajo para listado'!$DE$153:$DG$274,MATCH($A76,'Hoja de Trabajo para listado'!$DE$153:$DE$1048576,0),MATCH((CUADRO!Q$5&amp;$E76),'Hoja de Trabajo para listado'!$DE$151:$DG$151,0)),0)+IFERROR(INDEX('Hoja de Trabajo para listado'!$CD$155:$DC$1048576,MATCH($A76,'Hoja de Trabajo para listado'!$CD$155:$CD$1048576,0),MATCH((CUADRO!Q$5&amp;$E76),'Hoja de Trabajo para listado'!$CD$151:$DC$151,0)),0)</f>
        <v>0</v>
      </c>
      <c r="R76" s="255">
        <f t="shared" ca="1" si="2"/>
        <v>0</v>
      </c>
      <c r="S76" s="278"/>
      <c r="T76" s="255">
        <f ca="1">+T77</f>
        <v>796597.74999999988</v>
      </c>
      <c r="U76" s="254">
        <f t="shared" si="3"/>
        <v>1</v>
      </c>
      <c r="V76" s="362" t="str">
        <f>+VLOOKUP(A76,bd_lista!$A$3:$E$590,5,FALSE)</f>
        <v>Empresas Nacionales</v>
      </c>
      <c r="W76" s="361" t="str">
        <f>+V76</f>
        <v>Empresas Nacionales</v>
      </c>
      <c r="X76" s="254">
        <f>+VLOOKUP(A76,[2]Sheet1!$A$13:$D$744,4,FALSE)</f>
        <v>35</v>
      </c>
      <c r="Y76" s="254" t="str">
        <f>+VLOOKUP(X76,bd_lista!$A$3:$C$590,3,FALSE)</f>
        <v>Ministerio de Economía y Finanzas Públicas</v>
      </c>
      <c r="Z76" s="316">
        <f>+X76</f>
        <v>35</v>
      </c>
      <c r="AA76" s="348" t="str">
        <f>+Y76</f>
        <v>Ministerio de Economía y Finanzas Públicas</v>
      </c>
    </row>
    <row r="77" spans="1:27" ht="15" customHeight="1">
      <c r="A77" s="32">
        <v>594</v>
      </c>
      <c r="B77" s="307"/>
      <c r="C77" s="362" t="str">
        <f>+VLOOKUP(A77,bd_lista!$A$3:$C$590,3,FALSE)</f>
        <v>Administración de Servicios Portuarios - Bolivia</v>
      </c>
      <c r="D77" s="362"/>
      <c r="E77" s="362" t="s">
        <v>1314</v>
      </c>
      <c r="F77" s="257">
        <f ca="1">+IFERROR(INDEX('Hoja de Trabajo para listado'!$A$155:$Z$1048576,MATCH($A77,'Hoja de Trabajo para listado'!$A$155:$A$1048576,0),MATCH((CUADRO!F$5&amp;$E77),'Hoja de Trabajo para listado'!$A$151:$Z$151,0)),0)+IFERROR(INDEX('Hoja de Trabajo para listado'!$AB$155:$BA$1048576,MATCH($A77,'Hoja de Trabajo para listado'!$AB$155:$AB$1048576,0),MATCH((CUADRO!F$5&amp;$E77),'Hoja de Trabajo para listado'!$AB$151:$BA$151,0)),0)+IFERROR(INDEX('Hoja de Trabajo para listado'!$BC$155:$CB$1048576,MATCH($A77,'Hoja de Trabajo para listado'!$BC$155:$BC$1048576,0),MATCH((CUADRO!F$5&amp;$E77),'Hoja de Trabajo para listado'!$BC$151:$CB$151,0)),0)+IFERROR(INDEX('Hoja de Trabajo para listado'!$DE$153:$DG$274,MATCH($A77,'Hoja de Trabajo para listado'!$DE$153:$DE$1048576,0),MATCH((CUADRO!F$5&amp;$E77),'Hoja de Trabajo para listado'!$DE$151:$DG$151,0)),0)+IFERROR(INDEX('Hoja de Trabajo para listado'!$CD$155:$DC$1048576,MATCH($A77,'Hoja de Trabajo para listado'!$CD$155:$CD$1048576,0),MATCH((CUADRO!F$5&amp;$E77),'Hoja de Trabajo para listado'!$CD$151:$DC$151,0)),0)</f>
        <v>0</v>
      </c>
      <c r="G77" s="257">
        <f ca="1">+IFERROR(INDEX('Hoja de Trabajo para listado'!$A$155:$Z$1048576,MATCH($A77,'Hoja de Trabajo para listado'!$A$155:$A$1048576,0),MATCH((CUADRO!G$5&amp;$E77),'Hoja de Trabajo para listado'!$A$151:$Z$151,0)),0)+IFERROR(INDEX('Hoja de Trabajo para listado'!$AB$155:$BA$1048576,MATCH($A77,'Hoja de Trabajo para listado'!$AB$155:$AB$1048576,0),MATCH((CUADRO!G$5&amp;$E77),'Hoja de Trabajo para listado'!$AB$151:$BA$151,0)),0)+IFERROR(INDEX('Hoja de Trabajo para listado'!$BC$155:$CB$1048576,MATCH($A77,'Hoja de Trabajo para listado'!$BC$155:$BC$1048576,0),MATCH((CUADRO!G$5&amp;$E77),'Hoja de Trabajo para listado'!$BC$151:$CB$151,0)),0)+IFERROR(INDEX('Hoja de Trabajo para listado'!$DE$153:$DG$274,MATCH($A77,'Hoja de Trabajo para listado'!$DE$153:$DE$1048576,0),MATCH((CUADRO!G$5&amp;$E77),'Hoja de Trabajo para listado'!$DE$151:$DG$151,0)),0)+IFERROR(INDEX('Hoja de Trabajo para listado'!$CD$155:$DC$1048576,MATCH($A77,'Hoja de Trabajo para listado'!$CD$155:$CD$1048576,0),MATCH((CUADRO!G$5&amp;$E77),'Hoja de Trabajo para listado'!$CD$151:$DC$151,0)),0)</f>
        <v>0</v>
      </c>
      <c r="H77" s="257">
        <f ca="1">+IFERROR(INDEX('Hoja de Trabajo para listado'!$A$155:$Z$1048576,MATCH($A77,'Hoja de Trabajo para listado'!$A$155:$A$1048576,0),MATCH((CUADRO!H$5&amp;$E77),'Hoja de Trabajo para listado'!$A$151:$Z$151,0)),0)+IFERROR(INDEX('Hoja de Trabajo para listado'!$AB$155:$BA$1048576,MATCH($A77,'Hoja de Trabajo para listado'!$AB$155:$AB$1048576,0),MATCH((CUADRO!H$5&amp;$E77),'Hoja de Trabajo para listado'!$AB$151:$BA$151,0)),0)+IFERROR(INDEX('Hoja de Trabajo para listado'!$BC$155:$CB$1048576,MATCH($A77,'Hoja de Trabajo para listado'!$BC$155:$BC$1048576,0),MATCH((CUADRO!H$5&amp;$E77),'Hoja de Trabajo para listado'!$BC$151:$CB$151,0)),0)+IFERROR(INDEX('Hoja de Trabajo para listado'!$DE$153:$DG$274,MATCH($A77,'Hoja de Trabajo para listado'!$DE$153:$DE$1048576,0),MATCH((CUADRO!H$5&amp;$E77),'Hoja de Trabajo para listado'!$DE$151:$DG$151,0)),0)+IFERROR(INDEX('Hoja de Trabajo para listado'!$CD$155:$DC$1048576,MATCH($A77,'Hoja de Trabajo para listado'!$CD$155:$CD$1048576,0),MATCH((CUADRO!H$5&amp;$E77),'Hoja de Trabajo para listado'!$CD$151:$DC$151,0)),0)</f>
        <v>0</v>
      </c>
      <c r="I77" s="257">
        <f ca="1">+IFERROR(INDEX('Hoja de Trabajo para listado'!$A$155:$Z$1048576,MATCH($A77,'Hoja de Trabajo para listado'!$A$155:$A$1048576,0),MATCH((CUADRO!I$5&amp;$E77),'Hoja de Trabajo para listado'!$A$151:$Z$151,0)),0)+IFERROR(INDEX('Hoja de Trabajo para listado'!$AB$155:$BA$1048576,MATCH($A77,'Hoja de Trabajo para listado'!$AB$155:$AB$1048576,0),MATCH((CUADRO!I$5&amp;$E77),'Hoja de Trabajo para listado'!$AB$151:$BA$151,0)),0)+IFERROR(INDEX('Hoja de Trabajo para listado'!$BC$155:$CB$1048576,MATCH($A77,'Hoja de Trabajo para listado'!$BC$155:$BC$1048576,0),MATCH((CUADRO!I$5&amp;$E77),'Hoja de Trabajo para listado'!$BC$151:$CB$151,0)),0)+IFERROR(INDEX('Hoja de Trabajo para listado'!$DE$153:$DG$274,MATCH($A77,'Hoja de Trabajo para listado'!$DE$153:$DE$1048576,0),MATCH((CUADRO!I$5&amp;$E77),'Hoja de Trabajo para listado'!$DE$151:$DG$151,0)),0)+IFERROR(INDEX('Hoja de Trabajo para listado'!$CD$155:$DC$1048576,MATCH($A77,'Hoja de Trabajo para listado'!$CD$155:$CD$1048576,0),MATCH((CUADRO!I$5&amp;$E77),'Hoja de Trabajo para listado'!$CD$151:$DC$151,0)),0)</f>
        <v>0</v>
      </c>
      <c r="J77" s="257">
        <f ca="1">+IFERROR(INDEX('Hoja de Trabajo para listado'!$A$155:$Z$1048576,MATCH($A77,'Hoja de Trabajo para listado'!$A$155:$A$1048576,0),MATCH((CUADRO!J$5&amp;$E77),'Hoja de Trabajo para listado'!$A$151:$Z$151,0)),0)+IFERROR(INDEX('Hoja de Trabajo para listado'!$AB$155:$BA$1048576,MATCH($A77,'Hoja de Trabajo para listado'!$AB$155:$AB$1048576,0),MATCH((CUADRO!J$5&amp;$E77),'Hoja de Trabajo para listado'!$AB$151:$BA$151,0)),0)+IFERROR(INDEX('Hoja de Trabajo para listado'!$BC$155:$CB$1048576,MATCH($A77,'Hoja de Trabajo para listado'!$BC$155:$BC$1048576,0),MATCH((CUADRO!J$5&amp;$E77),'Hoja de Trabajo para listado'!$BC$151:$CB$151,0)),0)+IFERROR(INDEX('Hoja de Trabajo para listado'!$DE$153:$DG$274,MATCH($A77,'Hoja de Trabajo para listado'!$DE$153:$DE$1048576,0),MATCH((CUADRO!J$5&amp;$E77),'Hoja de Trabajo para listado'!$DE$151:$DG$151,0)),0)+IFERROR(INDEX('Hoja de Trabajo para listado'!$CD$155:$DC$1048576,MATCH($A77,'Hoja de Trabajo para listado'!$CD$155:$CD$1048576,0),MATCH((CUADRO!J$5&amp;$E77),'Hoja de Trabajo para listado'!$CD$151:$DC$151,0)),0)</f>
        <v>0</v>
      </c>
      <c r="K77" s="257">
        <f ca="1">+IFERROR(INDEX('Hoja de Trabajo para listado'!$A$155:$Z$1048576,MATCH($A77,'Hoja de Trabajo para listado'!$A$155:$A$1048576,0),MATCH((CUADRO!K$5&amp;$E77),'Hoja de Trabajo para listado'!$A$151:$Z$151,0)),0)+IFERROR(INDEX('Hoja de Trabajo para listado'!$AB$155:$BA$1048576,MATCH($A77,'Hoja de Trabajo para listado'!$AB$155:$AB$1048576,0),MATCH((CUADRO!K$5&amp;$E77),'Hoja de Trabajo para listado'!$AB$151:$BA$151,0)),0)+IFERROR(INDEX('Hoja de Trabajo para listado'!$BC$155:$CB$1048576,MATCH($A77,'Hoja de Trabajo para listado'!$BC$155:$BC$1048576,0),MATCH((CUADRO!K$5&amp;$E77),'Hoja de Trabajo para listado'!$BC$151:$CB$151,0)),0)+IFERROR(INDEX('Hoja de Trabajo para listado'!$DE$153:$DG$274,MATCH($A77,'Hoja de Trabajo para listado'!$DE$153:$DE$1048576,0),MATCH((CUADRO!K$5&amp;$E77),'Hoja de Trabajo para listado'!$DE$151:$DG$151,0)),0)+IFERROR(INDEX('Hoja de Trabajo para listado'!$CD$155:$DC$1048576,MATCH($A77,'Hoja de Trabajo para listado'!$CD$155:$CD$1048576,0),MATCH((CUADRO!K$5&amp;$E77),'Hoja de Trabajo para listado'!$CD$151:$DC$151,0)),0)</f>
        <v>0</v>
      </c>
      <c r="L77" s="257">
        <f ca="1">+IFERROR(INDEX('Hoja de Trabajo para listado'!$A$155:$Z$1048576,MATCH($A77,'Hoja de Trabajo para listado'!$A$155:$A$1048576,0),MATCH((CUADRO!L$5&amp;$E77),'Hoja de Trabajo para listado'!$A$151:$Z$151,0)),0)+IFERROR(INDEX('Hoja de Trabajo para listado'!$AB$155:$BA$1048576,MATCH($A77,'Hoja de Trabajo para listado'!$AB$155:$AB$1048576,0),MATCH((CUADRO!L$5&amp;$E77),'Hoja de Trabajo para listado'!$AB$151:$BA$151,0)),0)+IFERROR(INDEX('Hoja de Trabajo para listado'!$BC$155:$CB$1048576,MATCH($A77,'Hoja de Trabajo para listado'!$BC$155:$BC$1048576,0),MATCH((CUADRO!L$5&amp;$E77),'Hoja de Trabajo para listado'!$BC$151:$CB$151,0)),0)+IFERROR(INDEX('Hoja de Trabajo para listado'!$DE$153:$DG$274,MATCH($A77,'Hoja de Trabajo para listado'!$DE$153:$DE$1048576,0),MATCH((CUADRO!L$5&amp;$E77),'Hoja de Trabajo para listado'!$DE$151:$DG$151,0)),0)+IFERROR(INDEX('Hoja de Trabajo para listado'!$CD$155:$DC$1048576,MATCH($A77,'Hoja de Trabajo para listado'!$CD$155:$CD$1048576,0),MATCH((CUADRO!L$5&amp;$E77),'Hoja de Trabajo para listado'!$CD$151:$DC$151,0)),0)</f>
        <v>29518.43</v>
      </c>
      <c r="M77" s="257">
        <f ca="1">+IFERROR(INDEX('Hoja de Trabajo para listado'!$A$155:$Z$1048576,MATCH($A77,'Hoja de Trabajo para listado'!$A$155:$A$1048576,0),MATCH((CUADRO!M$5&amp;$E77),'Hoja de Trabajo para listado'!$A$151:$Z$151,0)),0)+IFERROR(INDEX('Hoja de Trabajo para listado'!$AB$155:$BA$1048576,MATCH($A77,'Hoja de Trabajo para listado'!$AB$155:$AB$1048576,0),MATCH((CUADRO!M$5&amp;$E77),'Hoja de Trabajo para listado'!$AB$151:$BA$151,0)),0)+IFERROR(INDEX('Hoja de Trabajo para listado'!$BC$155:$CB$1048576,MATCH($A77,'Hoja de Trabajo para listado'!$BC$155:$BC$1048576,0),MATCH((CUADRO!M$5&amp;$E77),'Hoja de Trabajo para listado'!$BC$151:$CB$151,0)),0)+IFERROR(INDEX('Hoja de Trabajo para listado'!$DE$153:$DG$274,MATCH($A77,'Hoja de Trabajo para listado'!$DE$153:$DE$1048576,0),MATCH((CUADRO!M$5&amp;$E77),'Hoja de Trabajo para listado'!$DE$151:$DG$151,0)),0)+IFERROR(INDEX('Hoja de Trabajo para listado'!$CD$155:$DC$1048576,MATCH($A77,'Hoja de Trabajo para listado'!$CD$155:$CD$1048576,0),MATCH((CUADRO!M$5&amp;$E77),'Hoja de Trabajo para listado'!$CD$151:$DC$151,0)),0)</f>
        <v>0</v>
      </c>
      <c r="N77" s="257">
        <f ca="1">+IFERROR(INDEX('Hoja de Trabajo para listado'!$A$155:$Z$1048576,MATCH($A77,'Hoja de Trabajo para listado'!$A$155:$A$1048576,0),MATCH((CUADRO!N$5&amp;$E77),'Hoja de Trabajo para listado'!$A$151:$Z$151,0)),0)+IFERROR(INDEX('Hoja de Trabajo para listado'!$AB$155:$BA$1048576,MATCH($A77,'Hoja de Trabajo para listado'!$AB$155:$AB$1048576,0),MATCH((CUADRO!N$5&amp;$E77),'Hoja de Trabajo para listado'!$AB$151:$BA$151,0)),0)+IFERROR(INDEX('Hoja de Trabajo para listado'!$BC$155:$CB$1048576,MATCH($A77,'Hoja de Trabajo para listado'!$BC$155:$BC$1048576,0),MATCH((CUADRO!N$5&amp;$E77),'Hoja de Trabajo para listado'!$BC$151:$CB$151,0)),0)+IFERROR(INDEX('Hoja de Trabajo para listado'!$DE$153:$DG$274,MATCH($A77,'Hoja de Trabajo para listado'!$DE$153:$DE$1048576,0),MATCH((CUADRO!N$5&amp;$E77),'Hoja de Trabajo para listado'!$DE$151:$DG$151,0)),0)+IFERROR(INDEX('Hoja de Trabajo para listado'!$CD$155:$DC$1048576,MATCH($A77,'Hoja de Trabajo para listado'!$CD$155:$CD$1048576,0),MATCH((CUADRO!N$5&amp;$E77),'Hoja de Trabajo para listado'!$CD$151:$DC$151,0)),0)</f>
        <v>767079.31999999983</v>
      </c>
      <c r="O77" s="257">
        <f ca="1">+IFERROR(INDEX('Hoja de Trabajo para listado'!$A$155:$Z$1048576,MATCH($A77,'Hoja de Trabajo para listado'!$A$155:$A$1048576,0),MATCH((CUADRO!O$5&amp;$E77),'Hoja de Trabajo para listado'!$A$151:$Z$151,0)),0)+IFERROR(INDEX('Hoja de Trabajo para listado'!$AB$155:$BA$1048576,MATCH($A77,'Hoja de Trabajo para listado'!$AB$155:$AB$1048576,0),MATCH((CUADRO!O$5&amp;$E77),'Hoja de Trabajo para listado'!$AB$151:$BA$151,0)),0)+IFERROR(INDEX('Hoja de Trabajo para listado'!$BC$155:$CB$1048576,MATCH($A77,'Hoja de Trabajo para listado'!$BC$155:$BC$1048576,0),MATCH((CUADRO!O$5&amp;$E77),'Hoja de Trabajo para listado'!$BC$151:$CB$151,0)),0)+IFERROR(INDEX('Hoja de Trabajo para listado'!$DE$153:$DG$274,MATCH($A77,'Hoja de Trabajo para listado'!$DE$153:$DE$1048576,0),MATCH((CUADRO!O$5&amp;$E77),'Hoja de Trabajo para listado'!$DE$151:$DG$151,0)),0)+IFERROR(INDEX('Hoja de Trabajo para listado'!$CD$155:$DC$1048576,MATCH($A77,'Hoja de Trabajo para listado'!$CD$155:$CD$1048576,0),MATCH((CUADRO!O$5&amp;$E77),'Hoja de Trabajo para listado'!$CD$151:$DC$151,0)),0)</f>
        <v>0</v>
      </c>
      <c r="P77" s="257">
        <f ca="1">+IFERROR(INDEX('Hoja de Trabajo para listado'!$A$155:$Z$1048576,MATCH($A77,'Hoja de Trabajo para listado'!$A$155:$A$1048576,0),MATCH((CUADRO!P$5&amp;$E77),'Hoja de Trabajo para listado'!$A$151:$Z$151,0)),0)+IFERROR(INDEX('Hoja de Trabajo para listado'!$AB$155:$BA$1048576,MATCH($A77,'Hoja de Trabajo para listado'!$AB$155:$AB$1048576,0),MATCH((CUADRO!P$5&amp;$E77),'Hoja de Trabajo para listado'!$AB$151:$BA$151,0)),0)+IFERROR(INDEX('Hoja de Trabajo para listado'!$BC$155:$CB$1048576,MATCH($A77,'Hoja de Trabajo para listado'!$BC$155:$BC$1048576,0),MATCH((CUADRO!P$5&amp;$E77),'Hoja de Trabajo para listado'!$BC$151:$CB$151,0)),0)+IFERROR(INDEX('Hoja de Trabajo para listado'!$DE$153:$DG$274,MATCH($A77,'Hoja de Trabajo para listado'!$DE$153:$DE$1048576,0),MATCH((CUADRO!P$5&amp;$E77),'Hoja de Trabajo para listado'!$DE$151:$DG$151,0)),0)+IFERROR(INDEX('Hoja de Trabajo para listado'!$CD$155:$DC$1048576,MATCH($A77,'Hoja de Trabajo para listado'!$CD$155:$CD$1048576,0),MATCH((CUADRO!P$5&amp;$E77),'Hoja de Trabajo para listado'!$CD$151:$DC$151,0)),0)</f>
        <v>0</v>
      </c>
      <c r="Q77" s="257">
        <f ca="1">+IFERROR(INDEX('Hoja de Trabajo para listado'!$A$155:$Z$1048576,MATCH($A77,'Hoja de Trabajo para listado'!$A$155:$A$1048576,0),MATCH((CUADRO!Q$5&amp;$E77),'Hoja de Trabajo para listado'!$A$151:$Z$151,0)),0)+IFERROR(INDEX('Hoja de Trabajo para listado'!$AB$155:$BA$1048576,MATCH($A77,'Hoja de Trabajo para listado'!$AB$155:$AB$1048576,0),MATCH((CUADRO!Q$5&amp;$E77),'Hoja de Trabajo para listado'!$AB$151:$BA$151,0)),0)+IFERROR(INDEX('Hoja de Trabajo para listado'!$BC$155:$CB$1048576,MATCH($A77,'Hoja de Trabajo para listado'!$BC$155:$BC$1048576,0),MATCH((CUADRO!Q$5&amp;$E77),'Hoja de Trabajo para listado'!$BC$151:$CB$151,0)),0)+IFERROR(INDEX('Hoja de Trabajo para listado'!$DE$153:$DG$274,MATCH($A77,'Hoja de Trabajo para listado'!$DE$153:$DE$1048576,0),MATCH((CUADRO!Q$5&amp;$E77),'Hoja de Trabajo para listado'!$DE$151:$DG$151,0)),0)+IFERROR(INDEX('Hoja de Trabajo para listado'!$CD$155:$DC$1048576,MATCH($A77,'Hoja de Trabajo para listado'!$CD$155:$CD$1048576,0),MATCH((CUADRO!Q$5&amp;$E77),'Hoja de Trabajo para listado'!$CD$151:$DC$151,0)),0)</f>
        <v>0</v>
      </c>
      <c r="R77" s="257">
        <f t="shared" ca="1" si="2"/>
        <v>796597.74999999988</v>
      </c>
      <c r="S77" s="277">
        <f ca="1">+R76+R77</f>
        <v>796597.74999999988</v>
      </c>
      <c r="T77" s="257">
        <f ca="1">+S77</f>
        <v>796597.74999999988</v>
      </c>
      <c r="U77" s="256">
        <f t="shared" si="3"/>
        <v>2</v>
      </c>
      <c r="V77" s="362" t="str">
        <f>+VLOOKUP(A77,bd_lista!$A$3:$E$590,5,FALSE)</f>
        <v>Empresas Nacionales</v>
      </c>
      <c r="W77" s="362"/>
      <c r="X77" s="254">
        <f>+VLOOKUP(A77,[2]Sheet1!$A$13:$D$744,4,FALSE)</f>
        <v>35</v>
      </c>
      <c r="Y77" s="254" t="str">
        <f>+VLOOKUP(X77,bd_lista!$A$3:$C$590,3,FALSE)</f>
        <v>Ministerio de Economía y Finanzas Públicas</v>
      </c>
      <c r="Z77" s="314"/>
      <c r="AA77" s="350"/>
    </row>
    <row r="78" spans="1:27" customFormat="1" ht="15" customHeight="1">
      <c r="A78" s="264">
        <v>580</v>
      </c>
      <c r="B78" s="306">
        <f>+A78</f>
        <v>580</v>
      </c>
      <c r="C78" s="259" t="str">
        <f>+VLOOKUP(A78,bd_lista!$A$3:$C$590,3,FALSE)</f>
        <v>Depósitos Aduaneros Bolivianos</v>
      </c>
      <c r="D78" s="361" t="str">
        <f>+C78</f>
        <v>Depósitos Aduaneros Bolivianos</v>
      </c>
      <c r="E78" s="259" t="s">
        <v>1313</v>
      </c>
      <c r="F78" s="255">
        <f ca="1">+IFERROR(INDEX('Hoja de Trabajo para listado'!$A$155:$Z$1048576,MATCH($A78,'Hoja de Trabajo para listado'!$A$155:$A$1048576,0),MATCH((CUADRO!F$5&amp;$E78),'Hoja de Trabajo para listado'!$A$151:$Z$151,0)),0)+IFERROR(INDEX('Hoja de Trabajo para listado'!$AB$155:$BA$1048576,MATCH($A78,'Hoja de Trabajo para listado'!$AB$155:$AB$1048576,0),MATCH((CUADRO!F$5&amp;$E78),'Hoja de Trabajo para listado'!$AB$151:$BA$151,0)),0)+IFERROR(INDEX('Hoja de Trabajo para listado'!$BC$155:$CB$1048576,MATCH($A78,'Hoja de Trabajo para listado'!$BC$155:$BC$1048576,0),MATCH((CUADRO!F$5&amp;$E78),'Hoja de Trabajo para listado'!$BC$151:$CB$151,0)),0)+IFERROR(INDEX('Hoja de Trabajo para listado'!$DE$153:$DG$274,MATCH($A78,'Hoja de Trabajo para listado'!$DE$153:$DE$1048576,0),MATCH((CUADRO!F$5&amp;$E78),'Hoja de Trabajo para listado'!$DE$151:$DG$151,0)),0)+IFERROR(INDEX('Hoja de Trabajo para listado'!$CD$155:$DC$1048576,MATCH($A78,'Hoja de Trabajo para listado'!$CD$155:$CD$1048576,0),MATCH((CUADRO!F$5&amp;$E78),'Hoja de Trabajo para listado'!$CD$151:$DC$151,0)),0)</f>
        <v>0</v>
      </c>
      <c r="G78" s="255">
        <f ca="1">+IFERROR(INDEX('Hoja de Trabajo para listado'!$A$155:$Z$1048576,MATCH($A78,'Hoja de Trabajo para listado'!$A$155:$A$1048576,0),MATCH((CUADRO!G$5&amp;$E78),'Hoja de Trabajo para listado'!$A$151:$Z$151,0)),0)+IFERROR(INDEX('Hoja de Trabajo para listado'!$AB$155:$BA$1048576,MATCH($A78,'Hoja de Trabajo para listado'!$AB$155:$AB$1048576,0),MATCH((CUADRO!G$5&amp;$E78),'Hoja de Trabajo para listado'!$AB$151:$BA$151,0)),0)+IFERROR(INDEX('Hoja de Trabajo para listado'!$BC$155:$CB$1048576,MATCH($A78,'Hoja de Trabajo para listado'!$BC$155:$BC$1048576,0),MATCH((CUADRO!G$5&amp;$E78),'Hoja de Trabajo para listado'!$BC$151:$CB$151,0)),0)+IFERROR(INDEX('Hoja de Trabajo para listado'!$DE$153:$DG$274,MATCH($A78,'Hoja de Trabajo para listado'!$DE$153:$DE$1048576,0),MATCH((CUADRO!G$5&amp;$E78),'Hoja de Trabajo para listado'!$DE$151:$DG$151,0)),0)+IFERROR(INDEX('Hoja de Trabajo para listado'!$CD$155:$DC$1048576,MATCH($A78,'Hoja de Trabajo para listado'!$CD$155:$CD$1048576,0),MATCH((CUADRO!G$5&amp;$E78),'Hoja de Trabajo para listado'!$CD$151:$DC$151,0)),0)</f>
        <v>0</v>
      </c>
      <c r="H78" s="255">
        <f ca="1">+IFERROR(INDEX('Hoja de Trabajo para listado'!$A$155:$Z$1048576,MATCH($A78,'Hoja de Trabajo para listado'!$A$155:$A$1048576,0),MATCH((CUADRO!H$5&amp;$E78),'Hoja de Trabajo para listado'!$A$151:$Z$151,0)),0)+IFERROR(INDEX('Hoja de Trabajo para listado'!$AB$155:$BA$1048576,MATCH($A78,'Hoja de Trabajo para listado'!$AB$155:$AB$1048576,0),MATCH((CUADRO!H$5&amp;$E78),'Hoja de Trabajo para listado'!$AB$151:$BA$151,0)),0)+IFERROR(INDEX('Hoja de Trabajo para listado'!$BC$155:$CB$1048576,MATCH($A78,'Hoja de Trabajo para listado'!$BC$155:$BC$1048576,0),MATCH((CUADRO!H$5&amp;$E78),'Hoja de Trabajo para listado'!$BC$151:$CB$151,0)),0)+IFERROR(INDEX('Hoja de Trabajo para listado'!$DE$153:$DG$274,MATCH($A78,'Hoja de Trabajo para listado'!$DE$153:$DE$1048576,0),MATCH((CUADRO!H$5&amp;$E78),'Hoja de Trabajo para listado'!$DE$151:$DG$151,0)),0)+IFERROR(INDEX('Hoja de Trabajo para listado'!$CD$155:$DC$1048576,MATCH($A78,'Hoja de Trabajo para listado'!$CD$155:$CD$1048576,0),MATCH((CUADRO!H$5&amp;$E78),'Hoja de Trabajo para listado'!$CD$151:$DC$151,0)),0)</f>
        <v>0</v>
      </c>
      <c r="I78" s="255">
        <f ca="1">+IFERROR(INDEX('Hoja de Trabajo para listado'!$A$155:$Z$1048576,MATCH($A78,'Hoja de Trabajo para listado'!$A$155:$A$1048576,0),MATCH((CUADRO!I$5&amp;$E78),'Hoja de Trabajo para listado'!$A$151:$Z$151,0)),0)+IFERROR(INDEX('Hoja de Trabajo para listado'!$AB$155:$BA$1048576,MATCH($A78,'Hoja de Trabajo para listado'!$AB$155:$AB$1048576,0),MATCH((CUADRO!I$5&amp;$E78),'Hoja de Trabajo para listado'!$AB$151:$BA$151,0)),0)+IFERROR(INDEX('Hoja de Trabajo para listado'!$BC$155:$CB$1048576,MATCH($A78,'Hoja de Trabajo para listado'!$BC$155:$BC$1048576,0),MATCH((CUADRO!I$5&amp;$E78),'Hoja de Trabajo para listado'!$BC$151:$CB$151,0)),0)+IFERROR(INDEX('Hoja de Trabajo para listado'!$DE$153:$DG$274,MATCH($A78,'Hoja de Trabajo para listado'!$DE$153:$DE$1048576,0),MATCH((CUADRO!I$5&amp;$E78),'Hoja de Trabajo para listado'!$DE$151:$DG$151,0)),0)+IFERROR(INDEX('Hoja de Trabajo para listado'!$CD$155:$DC$1048576,MATCH($A78,'Hoja de Trabajo para listado'!$CD$155:$CD$1048576,0),MATCH((CUADRO!I$5&amp;$E78),'Hoja de Trabajo para listado'!$CD$151:$DC$151,0)),0)</f>
        <v>0</v>
      </c>
      <c r="J78" s="255">
        <f ca="1">+IFERROR(INDEX('Hoja de Trabajo para listado'!$A$155:$Z$1048576,MATCH($A78,'Hoja de Trabajo para listado'!$A$155:$A$1048576,0),MATCH((CUADRO!J$5&amp;$E78),'Hoja de Trabajo para listado'!$A$151:$Z$151,0)),0)+IFERROR(INDEX('Hoja de Trabajo para listado'!$AB$155:$BA$1048576,MATCH($A78,'Hoja de Trabajo para listado'!$AB$155:$AB$1048576,0),MATCH((CUADRO!J$5&amp;$E78),'Hoja de Trabajo para listado'!$AB$151:$BA$151,0)),0)+IFERROR(INDEX('Hoja de Trabajo para listado'!$BC$155:$CB$1048576,MATCH($A78,'Hoja de Trabajo para listado'!$BC$155:$BC$1048576,0),MATCH((CUADRO!J$5&amp;$E78),'Hoja de Trabajo para listado'!$BC$151:$CB$151,0)),0)+IFERROR(INDEX('Hoja de Trabajo para listado'!$DE$153:$DG$274,MATCH($A78,'Hoja de Trabajo para listado'!$DE$153:$DE$1048576,0),MATCH((CUADRO!J$5&amp;$E78),'Hoja de Trabajo para listado'!$DE$151:$DG$151,0)),0)+IFERROR(INDEX('Hoja de Trabajo para listado'!$CD$155:$DC$1048576,MATCH($A78,'Hoja de Trabajo para listado'!$CD$155:$CD$1048576,0),MATCH((CUADRO!J$5&amp;$E78),'Hoja de Trabajo para listado'!$CD$151:$DC$151,0)),0)</f>
        <v>0</v>
      </c>
      <c r="K78" s="255">
        <f ca="1">+IFERROR(INDEX('Hoja de Trabajo para listado'!$A$155:$Z$1048576,MATCH($A78,'Hoja de Trabajo para listado'!$A$155:$A$1048576,0),MATCH((CUADRO!K$5&amp;$E78),'Hoja de Trabajo para listado'!$A$151:$Z$151,0)),0)+IFERROR(INDEX('Hoja de Trabajo para listado'!$AB$155:$BA$1048576,MATCH($A78,'Hoja de Trabajo para listado'!$AB$155:$AB$1048576,0),MATCH((CUADRO!K$5&amp;$E78),'Hoja de Trabajo para listado'!$AB$151:$BA$151,0)),0)+IFERROR(INDEX('Hoja de Trabajo para listado'!$BC$155:$CB$1048576,MATCH($A78,'Hoja de Trabajo para listado'!$BC$155:$BC$1048576,0),MATCH((CUADRO!K$5&amp;$E78),'Hoja de Trabajo para listado'!$BC$151:$CB$151,0)),0)+IFERROR(INDEX('Hoja de Trabajo para listado'!$DE$153:$DG$274,MATCH($A78,'Hoja de Trabajo para listado'!$DE$153:$DE$1048576,0),MATCH((CUADRO!K$5&amp;$E78),'Hoja de Trabajo para listado'!$DE$151:$DG$151,0)),0)+IFERROR(INDEX('Hoja de Trabajo para listado'!$CD$155:$DC$1048576,MATCH($A78,'Hoja de Trabajo para listado'!$CD$155:$CD$1048576,0),MATCH((CUADRO!K$5&amp;$E78),'Hoja de Trabajo para listado'!$CD$151:$DC$151,0)),0)</f>
        <v>0</v>
      </c>
      <c r="L78" s="255">
        <f ca="1">+IFERROR(INDEX('Hoja de Trabajo para listado'!$A$155:$Z$1048576,MATCH($A78,'Hoja de Trabajo para listado'!$A$155:$A$1048576,0),MATCH((CUADRO!L$5&amp;$E78),'Hoja de Trabajo para listado'!$A$151:$Z$151,0)),0)+IFERROR(INDEX('Hoja de Trabajo para listado'!$AB$155:$BA$1048576,MATCH($A78,'Hoja de Trabajo para listado'!$AB$155:$AB$1048576,0),MATCH((CUADRO!L$5&amp;$E78),'Hoja de Trabajo para listado'!$AB$151:$BA$151,0)),0)+IFERROR(INDEX('Hoja de Trabajo para listado'!$BC$155:$CB$1048576,MATCH($A78,'Hoja de Trabajo para listado'!$BC$155:$BC$1048576,0),MATCH((CUADRO!L$5&amp;$E78),'Hoja de Trabajo para listado'!$BC$151:$CB$151,0)),0)+IFERROR(INDEX('Hoja de Trabajo para listado'!$DE$153:$DG$274,MATCH($A78,'Hoja de Trabajo para listado'!$DE$153:$DE$1048576,0),MATCH((CUADRO!L$5&amp;$E78),'Hoja de Trabajo para listado'!$DE$151:$DG$151,0)),0)+IFERROR(INDEX('Hoja de Trabajo para listado'!$CD$155:$DC$1048576,MATCH($A78,'Hoja de Trabajo para listado'!$CD$155:$CD$1048576,0),MATCH((CUADRO!L$5&amp;$E78),'Hoja de Trabajo para listado'!$CD$151:$DC$151,0)),0)</f>
        <v>0</v>
      </c>
      <c r="M78" s="255">
        <f ca="1">+IFERROR(INDEX('Hoja de Trabajo para listado'!$A$155:$Z$1048576,MATCH($A78,'Hoja de Trabajo para listado'!$A$155:$A$1048576,0),MATCH((CUADRO!M$5&amp;$E78),'Hoja de Trabajo para listado'!$A$151:$Z$151,0)),0)+IFERROR(INDEX('Hoja de Trabajo para listado'!$AB$155:$BA$1048576,MATCH($A78,'Hoja de Trabajo para listado'!$AB$155:$AB$1048576,0),MATCH((CUADRO!M$5&amp;$E78),'Hoja de Trabajo para listado'!$AB$151:$BA$151,0)),0)+IFERROR(INDEX('Hoja de Trabajo para listado'!$BC$155:$CB$1048576,MATCH($A78,'Hoja de Trabajo para listado'!$BC$155:$BC$1048576,0),MATCH((CUADRO!M$5&amp;$E78),'Hoja de Trabajo para listado'!$BC$151:$CB$151,0)),0)+IFERROR(INDEX('Hoja de Trabajo para listado'!$DE$153:$DG$274,MATCH($A78,'Hoja de Trabajo para listado'!$DE$153:$DE$1048576,0),MATCH((CUADRO!M$5&amp;$E78),'Hoja de Trabajo para listado'!$DE$151:$DG$151,0)),0)+IFERROR(INDEX('Hoja de Trabajo para listado'!$CD$155:$DC$1048576,MATCH($A78,'Hoja de Trabajo para listado'!$CD$155:$CD$1048576,0),MATCH((CUADRO!M$5&amp;$E78),'Hoja de Trabajo para listado'!$CD$151:$DC$151,0)),0)</f>
        <v>0</v>
      </c>
      <c r="N78" s="255">
        <f ca="1">+IFERROR(INDEX('Hoja de Trabajo para listado'!$A$155:$Z$1048576,MATCH($A78,'Hoja de Trabajo para listado'!$A$155:$A$1048576,0),MATCH((CUADRO!N$5&amp;$E78),'Hoja de Trabajo para listado'!$A$151:$Z$151,0)),0)+IFERROR(INDEX('Hoja de Trabajo para listado'!$AB$155:$BA$1048576,MATCH($A78,'Hoja de Trabajo para listado'!$AB$155:$AB$1048576,0),MATCH((CUADRO!N$5&amp;$E78),'Hoja de Trabajo para listado'!$AB$151:$BA$151,0)),0)+IFERROR(INDEX('Hoja de Trabajo para listado'!$BC$155:$CB$1048576,MATCH($A78,'Hoja de Trabajo para listado'!$BC$155:$BC$1048576,0),MATCH((CUADRO!N$5&amp;$E78),'Hoja de Trabajo para listado'!$BC$151:$CB$151,0)),0)+IFERROR(INDEX('Hoja de Trabajo para listado'!$DE$153:$DG$274,MATCH($A78,'Hoja de Trabajo para listado'!$DE$153:$DE$1048576,0),MATCH((CUADRO!N$5&amp;$E78),'Hoja de Trabajo para listado'!$DE$151:$DG$151,0)),0)+IFERROR(INDEX('Hoja de Trabajo para listado'!$CD$155:$DC$1048576,MATCH($A78,'Hoja de Trabajo para listado'!$CD$155:$CD$1048576,0),MATCH((CUADRO!N$5&amp;$E78),'Hoja de Trabajo para listado'!$CD$151:$DC$151,0)),0)</f>
        <v>0</v>
      </c>
      <c r="O78" s="255">
        <f ca="1">+IFERROR(INDEX('Hoja de Trabajo para listado'!$A$155:$Z$1048576,MATCH($A78,'Hoja de Trabajo para listado'!$A$155:$A$1048576,0),MATCH((CUADRO!O$5&amp;$E78),'Hoja de Trabajo para listado'!$A$151:$Z$151,0)),0)+IFERROR(INDEX('Hoja de Trabajo para listado'!$AB$155:$BA$1048576,MATCH($A78,'Hoja de Trabajo para listado'!$AB$155:$AB$1048576,0),MATCH((CUADRO!O$5&amp;$E78),'Hoja de Trabajo para listado'!$AB$151:$BA$151,0)),0)+IFERROR(INDEX('Hoja de Trabajo para listado'!$BC$155:$CB$1048576,MATCH($A78,'Hoja de Trabajo para listado'!$BC$155:$BC$1048576,0),MATCH((CUADRO!O$5&amp;$E78),'Hoja de Trabajo para listado'!$BC$151:$CB$151,0)),0)+IFERROR(INDEX('Hoja de Trabajo para listado'!$DE$153:$DG$274,MATCH($A78,'Hoja de Trabajo para listado'!$DE$153:$DE$1048576,0),MATCH((CUADRO!O$5&amp;$E78),'Hoja de Trabajo para listado'!$DE$151:$DG$151,0)),0)+IFERROR(INDEX('Hoja de Trabajo para listado'!$CD$155:$DC$1048576,MATCH($A78,'Hoja de Trabajo para listado'!$CD$155:$CD$1048576,0),MATCH((CUADRO!O$5&amp;$E78),'Hoja de Trabajo para listado'!$CD$151:$DC$151,0)),0)</f>
        <v>0</v>
      </c>
      <c r="P78" s="255">
        <f ca="1">+IFERROR(INDEX('Hoja de Trabajo para listado'!$A$155:$Z$1048576,MATCH($A78,'Hoja de Trabajo para listado'!$A$155:$A$1048576,0),MATCH((CUADRO!P$5&amp;$E78),'Hoja de Trabajo para listado'!$A$151:$Z$151,0)),0)+IFERROR(INDEX('Hoja de Trabajo para listado'!$AB$155:$BA$1048576,MATCH($A78,'Hoja de Trabajo para listado'!$AB$155:$AB$1048576,0),MATCH((CUADRO!P$5&amp;$E78),'Hoja de Trabajo para listado'!$AB$151:$BA$151,0)),0)+IFERROR(INDEX('Hoja de Trabajo para listado'!$BC$155:$CB$1048576,MATCH($A78,'Hoja de Trabajo para listado'!$BC$155:$BC$1048576,0),MATCH((CUADRO!P$5&amp;$E78),'Hoja de Trabajo para listado'!$BC$151:$CB$151,0)),0)+IFERROR(INDEX('Hoja de Trabajo para listado'!$DE$153:$DG$274,MATCH($A78,'Hoja de Trabajo para listado'!$DE$153:$DE$1048576,0),MATCH((CUADRO!P$5&amp;$E78),'Hoja de Trabajo para listado'!$DE$151:$DG$151,0)),0)+IFERROR(INDEX('Hoja de Trabajo para listado'!$CD$155:$DC$1048576,MATCH($A78,'Hoja de Trabajo para listado'!$CD$155:$CD$1048576,0),MATCH((CUADRO!P$5&amp;$E78),'Hoja de Trabajo para listado'!$CD$151:$DC$151,0)),0)</f>
        <v>0</v>
      </c>
      <c r="Q78" s="255">
        <f ca="1">+IFERROR(INDEX('Hoja de Trabajo para listado'!$A$155:$Z$1048576,MATCH($A78,'Hoja de Trabajo para listado'!$A$155:$A$1048576,0),MATCH((CUADRO!Q$5&amp;$E78),'Hoja de Trabajo para listado'!$A$151:$Z$151,0)),0)+IFERROR(INDEX('Hoja de Trabajo para listado'!$AB$155:$BA$1048576,MATCH($A78,'Hoja de Trabajo para listado'!$AB$155:$AB$1048576,0),MATCH((CUADRO!Q$5&amp;$E78),'Hoja de Trabajo para listado'!$AB$151:$BA$151,0)),0)+IFERROR(INDEX('Hoja de Trabajo para listado'!$BC$155:$CB$1048576,MATCH($A78,'Hoja de Trabajo para listado'!$BC$155:$BC$1048576,0),MATCH((CUADRO!Q$5&amp;$E78),'Hoja de Trabajo para listado'!$BC$151:$CB$151,0)),0)+IFERROR(INDEX('Hoja de Trabajo para listado'!$DE$153:$DG$274,MATCH($A78,'Hoja de Trabajo para listado'!$DE$153:$DE$1048576,0),MATCH((CUADRO!Q$5&amp;$E78),'Hoja de Trabajo para listado'!$DE$151:$DG$151,0)),0)+IFERROR(INDEX('Hoja de Trabajo para listado'!$CD$155:$DC$1048576,MATCH($A78,'Hoja de Trabajo para listado'!$CD$155:$CD$1048576,0),MATCH((CUADRO!Q$5&amp;$E78),'Hoja de Trabajo para listado'!$CD$151:$DC$151,0)),0)</f>
        <v>0</v>
      </c>
      <c r="R78" s="255">
        <f t="shared" ca="1" si="2"/>
        <v>0</v>
      </c>
      <c r="S78" s="278"/>
      <c r="T78" s="255">
        <f ca="1">+T79</f>
        <v>249022.71</v>
      </c>
      <c r="U78" s="254">
        <f t="shared" si="3"/>
        <v>1</v>
      </c>
      <c r="V78" s="362" t="str">
        <f>+VLOOKUP(A78,bd_lista!$A$3:$E$590,5,FALSE)</f>
        <v>Empresas Nacionales</v>
      </c>
      <c r="W78" s="361" t="str">
        <f>+V78</f>
        <v>Empresas Nacionales</v>
      </c>
      <c r="X78" s="254">
        <f>+VLOOKUP(A78,[2]Sheet1!$A$13:$D$744,4,FALSE)</f>
        <v>35</v>
      </c>
      <c r="Y78" s="254" t="str">
        <f>+VLOOKUP(X78,bd_lista!$A$3:$C$590,3,FALSE)</f>
        <v>Ministerio de Economía y Finanzas Públicas</v>
      </c>
      <c r="Z78" s="316">
        <f>+X78</f>
        <v>35</v>
      </c>
      <c r="AA78" s="348" t="str">
        <f>+Y78</f>
        <v>Ministerio de Economía y Finanzas Públicas</v>
      </c>
    </row>
    <row r="79" spans="1:27" customFormat="1" ht="15" customHeight="1">
      <c r="A79" s="32">
        <v>580</v>
      </c>
      <c r="B79" s="307"/>
      <c r="C79" s="362" t="str">
        <f>+VLOOKUP(A79,bd_lista!$A$3:$C$590,3,FALSE)</f>
        <v>Depósitos Aduaneros Bolivianos</v>
      </c>
      <c r="D79" s="362"/>
      <c r="E79" s="362" t="s">
        <v>1314</v>
      </c>
      <c r="F79" s="257">
        <f ca="1">+IFERROR(INDEX('Hoja de Trabajo para listado'!$A$155:$Z$1048576,MATCH($A79,'Hoja de Trabajo para listado'!$A$155:$A$1048576,0),MATCH((CUADRO!F$5&amp;$E79),'Hoja de Trabajo para listado'!$A$151:$Z$151,0)),0)+IFERROR(INDEX('Hoja de Trabajo para listado'!$AB$155:$BA$1048576,MATCH($A79,'Hoja de Trabajo para listado'!$AB$155:$AB$1048576,0),MATCH((CUADRO!F$5&amp;$E79),'Hoja de Trabajo para listado'!$AB$151:$BA$151,0)),0)+IFERROR(INDEX('Hoja de Trabajo para listado'!$BC$155:$CB$1048576,MATCH($A79,'Hoja de Trabajo para listado'!$BC$155:$BC$1048576,0),MATCH((CUADRO!F$5&amp;$E79),'Hoja de Trabajo para listado'!$BC$151:$CB$151,0)),0)+IFERROR(INDEX('Hoja de Trabajo para listado'!$DE$153:$DG$274,MATCH($A79,'Hoja de Trabajo para listado'!$DE$153:$DE$1048576,0),MATCH((CUADRO!F$5&amp;$E79),'Hoja de Trabajo para listado'!$DE$151:$DG$151,0)),0)+IFERROR(INDEX('Hoja de Trabajo para listado'!$CD$155:$DC$1048576,MATCH($A79,'Hoja de Trabajo para listado'!$CD$155:$CD$1048576,0),MATCH((CUADRO!F$5&amp;$E79),'Hoja de Trabajo para listado'!$CD$151:$DC$151,0)),0)</f>
        <v>0</v>
      </c>
      <c r="G79" s="257">
        <f ca="1">+IFERROR(INDEX('Hoja de Trabajo para listado'!$A$155:$Z$1048576,MATCH($A79,'Hoja de Trabajo para listado'!$A$155:$A$1048576,0),MATCH((CUADRO!G$5&amp;$E79),'Hoja de Trabajo para listado'!$A$151:$Z$151,0)),0)+IFERROR(INDEX('Hoja de Trabajo para listado'!$AB$155:$BA$1048576,MATCH($A79,'Hoja de Trabajo para listado'!$AB$155:$AB$1048576,0),MATCH((CUADRO!G$5&amp;$E79),'Hoja de Trabajo para listado'!$AB$151:$BA$151,0)),0)+IFERROR(INDEX('Hoja de Trabajo para listado'!$BC$155:$CB$1048576,MATCH($A79,'Hoja de Trabajo para listado'!$BC$155:$BC$1048576,0),MATCH((CUADRO!G$5&amp;$E79),'Hoja de Trabajo para listado'!$BC$151:$CB$151,0)),0)+IFERROR(INDEX('Hoja de Trabajo para listado'!$DE$153:$DG$274,MATCH($A79,'Hoja de Trabajo para listado'!$DE$153:$DE$1048576,0),MATCH((CUADRO!G$5&amp;$E79),'Hoja de Trabajo para listado'!$DE$151:$DG$151,0)),0)+IFERROR(INDEX('Hoja de Trabajo para listado'!$CD$155:$DC$1048576,MATCH($A79,'Hoja de Trabajo para listado'!$CD$155:$CD$1048576,0),MATCH((CUADRO!G$5&amp;$E79),'Hoja de Trabajo para listado'!$CD$151:$DC$151,0)),0)</f>
        <v>0</v>
      </c>
      <c r="H79" s="257">
        <f ca="1">+IFERROR(INDEX('Hoja de Trabajo para listado'!$A$155:$Z$1048576,MATCH($A79,'Hoja de Trabajo para listado'!$A$155:$A$1048576,0),MATCH((CUADRO!H$5&amp;$E79),'Hoja de Trabajo para listado'!$A$151:$Z$151,0)),0)+IFERROR(INDEX('Hoja de Trabajo para listado'!$AB$155:$BA$1048576,MATCH($A79,'Hoja de Trabajo para listado'!$AB$155:$AB$1048576,0),MATCH((CUADRO!H$5&amp;$E79),'Hoja de Trabajo para listado'!$AB$151:$BA$151,0)),0)+IFERROR(INDEX('Hoja de Trabajo para listado'!$BC$155:$CB$1048576,MATCH($A79,'Hoja de Trabajo para listado'!$BC$155:$BC$1048576,0),MATCH((CUADRO!H$5&amp;$E79),'Hoja de Trabajo para listado'!$BC$151:$CB$151,0)),0)+IFERROR(INDEX('Hoja de Trabajo para listado'!$DE$153:$DG$274,MATCH($A79,'Hoja de Trabajo para listado'!$DE$153:$DE$1048576,0),MATCH((CUADRO!H$5&amp;$E79),'Hoja de Trabajo para listado'!$DE$151:$DG$151,0)),0)+IFERROR(INDEX('Hoja de Trabajo para listado'!$CD$155:$DC$1048576,MATCH($A79,'Hoja de Trabajo para listado'!$CD$155:$CD$1048576,0),MATCH((CUADRO!H$5&amp;$E79),'Hoja de Trabajo para listado'!$CD$151:$DC$151,0)),0)</f>
        <v>0</v>
      </c>
      <c r="I79" s="257">
        <f ca="1">+IFERROR(INDEX('Hoja de Trabajo para listado'!$A$155:$Z$1048576,MATCH($A79,'Hoja de Trabajo para listado'!$A$155:$A$1048576,0),MATCH((CUADRO!I$5&amp;$E79),'Hoja de Trabajo para listado'!$A$151:$Z$151,0)),0)+IFERROR(INDEX('Hoja de Trabajo para listado'!$AB$155:$BA$1048576,MATCH($A79,'Hoja de Trabajo para listado'!$AB$155:$AB$1048576,0),MATCH((CUADRO!I$5&amp;$E79),'Hoja de Trabajo para listado'!$AB$151:$BA$151,0)),0)+IFERROR(INDEX('Hoja de Trabajo para listado'!$BC$155:$CB$1048576,MATCH($A79,'Hoja de Trabajo para listado'!$BC$155:$BC$1048576,0),MATCH((CUADRO!I$5&amp;$E79),'Hoja de Trabajo para listado'!$BC$151:$CB$151,0)),0)+IFERROR(INDEX('Hoja de Trabajo para listado'!$DE$153:$DG$274,MATCH($A79,'Hoja de Trabajo para listado'!$DE$153:$DE$1048576,0),MATCH((CUADRO!I$5&amp;$E79),'Hoja de Trabajo para listado'!$DE$151:$DG$151,0)),0)+IFERROR(INDEX('Hoja de Trabajo para listado'!$CD$155:$DC$1048576,MATCH($A79,'Hoja de Trabajo para listado'!$CD$155:$CD$1048576,0),MATCH((CUADRO!I$5&amp;$E79),'Hoja de Trabajo para listado'!$CD$151:$DC$151,0)),0)</f>
        <v>0</v>
      </c>
      <c r="J79" s="257">
        <f ca="1">+IFERROR(INDEX('Hoja de Trabajo para listado'!$A$155:$Z$1048576,MATCH($A79,'Hoja de Trabajo para listado'!$A$155:$A$1048576,0),MATCH((CUADRO!J$5&amp;$E79),'Hoja de Trabajo para listado'!$A$151:$Z$151,0)),0)+IFERROR(INDEX('Hoja de Trabajo para listado'!$AB$155:$BA$1048576,MATCH($A79,'Hoja de Trabajo para listado'!$AB$155:$AB$1048576,0),MATCH((CUADRO!J$5&amp;$E79),'Hoja de Trabajo para listado'!$AB$151:$BA$151,0)),0)+IFERROR(INDEX('Hoja de Trabajo para listado'!$BC$155:$CB$1048576,MATCH($A79,'Hoja de Trabajo para listado'!$BC$155:$BC$1048576,0),MATCH((CUADRO!J$5&amp;$E79),'Hoja de Trabajo para listado'!$BC$151:$CB$151,0)),0)+IFERROR(INDEX('Hoja de Trabajo para listado'!$DE$153:$DG$274,MATCH($A79,'Hoja de Trabajo para listado'!$DE$153:$DE$1048576,0),MATCH((CUADRO!J$5&amp;$E79),'Hoja de Trabajo para listado'!$DE$151:$DG$151,0)),0)+IFERROR(INDEX('Hoja de Trabajo para listado'!$CD$155:$DC$1048576,MATCH($A79,'Hoja de Trabajo para listado'!$CD$155:$CD$1048576,0),MATCH((CUADRO!J$5&amp;$E79),'Hoja de Trabajo para listado'!$CD$151:$DC$151,0)),0)</f>
        <v>0</v>
      </c>
      <c r="K79" s="257">
        <f ca="1">+IFERROR(INDEX('Hoja de Trabajo para listado'!$A$155:$Z$1048576,MATCH($A79,'Hoja de Trabajo para listado'!$A$155:$A$1048576,0),MATCH((CUADRO!K$5&amp;$E79),'Hoja de Trabajo para listado'!$A$151:$Z$151,0)),0)+IFERROR(INDEX('Hoja de Trabajo para listado'!$AB$155:$BA$1048576,MATCH($A79,'Hoja de Trabajo para listado'!$AB$155:$AB$1048576,0),MATCH((CUADRO!K$5&amp;$E79),'Hoja de Trabajo para listado'!$AB$151:$BA$151,0)),0)+IFERROR(INDEX('Hoja de Trabajo para listado'!$BC$155:$CB$1048576,MATCH($A79,'Hoja de Trabajo para listado'!$BC$155:$BC$1048576,0),MATCH((CUADRO!K$5&amp;$E79),'Hoja de Trabajo para listado'!$BC$151:$CB$151,0)),0)+IFERROR(INDEX('Hoja de Trabajo para listado'!$DE$153:$DG$274,MATCH($A79,'Hoja de Trabajo para listado'!$DE$153:$DE$1048576,0),MATCH((CUADRO!K$5&amp;$E79),'Hoja de Trabajo para listado'!$DE$151:$DG$151,0)),0)+IFERROR(INDEX('Hoja de Trabajo para listado'!$CD$155:$DC$1048576,MATCH($A79,'Hoja de Trabajo para listado'!$CD$155:$CD$1048576,0),MATCH((CUADRO!K$5&amp;$E79),'Hoja de Trabajo para listado'!$CD$151:$DC$151,0)),0)</f>
        <v>0</v>
      </c>
      <c r="L79" s="257">
        <f ca="1">+IFERROR(INDEX('Hoja de Trabajo para listado'!$A$155:$Z$1048576,MATCH($A79,'Hoja de Trabajo para listado'!$A$155:$A$1048576,0),MATCH((CUADRO!L$5&amp;$E79),'Hoja de Trabajo para listado'!$A$151:$Z$151,0)),0)+IFERROR(INDEX('Hoja de Trabajo para listado'!$AB$155:$BA$1048576,MATCH($A79,'Hoja de Trabajo para listado'!$AB$155:$AB$1048576,0),MATCH((CUADRO!L$5&amp;$E79),'Hoja de Trabajo para listado'!$AB$151:$BA$151,0)),0)+IFERROR(INDEX('Hoja de Trabajo para listado'!$BC$155:$CB$1048576,MATCH($A79,'Hoja de Trabajo para listado'!$BC$155:$BC$1048576,0),MATCH((CUADRO!L$5&amp;$E79),'Hoja de Trabajo para listado'!$BC$151:$CB$151,0)),0)+IFERROR(INDEX('Hoja de Trabajo para listado'!$DE$153:$DG$274,MATCH($A79,'Hoja de Trabajo para listado'!$DE$153:$DE$1048576,0),MATCH((CUADRO!L$5&amp;$E79),'Hoja de Trabajo para listado'!$DE$151:$DG$151,0)),0)+IFERROR(INDEX('Hoja de Trabajo para listado'!$CD$155:$DC$1048576,MATCH($A79,'Hoja de Trabajo para listado'!$CD$155:$CD$1048576,0),MATCH((CUADRO!L$5&amp;$E79),'Hoja de Trabajo para listado'!$CD$151:$DC$151,0)),0)</f>
        <v>0</v>
      </c>
      <c r="M79" s="257">
        <f ca="1">+IFERROR(INDEX('Hoja de Trabajo para listado'!$A$155:$Z$1048576,MATCH($A79,'Hoja de Trabajo para listado'!$A$155:$A$1048576,0),MATCH((CUADRO!M$5&amp;$E79),'Hoja de Trabajo para listado'!$A$151:$Z$151,0)),0)+IFERROR(INDEX('Hoja de Trabajo para listado'!$AB$155:$BA$1048576,MATCH($A79,'Hoja de Trabajo para listado'!$AB$155:$AB$1048576,0),MATCH((CUADRO!M$5&amp;$E79),'Hoja de Trabajo para listado'!$AB$151:$BA$151,0)),0)+IFERROR(INDEX('Hoja de Trabajo para listado'!$BC$155:$CB$1048576,MATCH($A79,'Hoja de Trabajo para listado'!$BC$155:$BC$1048576,0),MATCH((CUADRO!M$5&amp;$E79),'Hoja de Trabajo para listado'!$BC$151:$CB$151,0)),0)+IFERROR(INDEX('Hoja de Trabajo para listado'!$DE$153:$DG$274,MATCH($A79,'Hoja de Trabajo para listado'!$DE$153:$DE$1048576,0),MATCH((CUADRO!M$5&amp;$E79),'Hoja de Trabajo para listado'!$DE$151:$DG$151,0)),0)+IFERROR(INDEX('Hoja de Trabajo para listado'!$CD$155:$DC$1048576,MATCH($A79,'Hoja de Trabajo para listado'!$CD$155:$CD$1048576,0),MATCH((CUADRO!M$5&amp;$E79),'Hoja de Trabajo para listado'!$CD$151:$DC$151,0)),0)</f>
        <v>0</v>
      </c>
      <c r="N79" s="257">
        <f ca="1">+IFERROR(INDEX('Hoja de Trabajo para listado'!$A$155:$Z$1048576,MATCH($A79,'Hoja de Trabajo para listado'!$A$155:$A$1048576,0),MATCH((CUADRO!N$5&amp;$E79),'Hoja de Trabajo para listado'!$A$151:$Z$151,0)),0)+IFERROR(INDEX('Hoja de Trabajo para listado'!$AB$155:$BA$1048576,MATCH($A79,'Hoja de Trabajo para listado'!$AB$155:$AB$1048576,0),MATCH((CUADRO!N$5&amp;$E79),'Hoja de Trabajo para listado'!$AB$151:$BA$151,0)),0)+IFERROR(INDEX('Hoja de Trabajo para listado'!$BC$155:$CB$1048576,MATCH($A79,'Hoja de Trabajo para listado'!$BC$155:$BC$1048576,0),MATCH((CUADRO!N$5&amp;$E79),'Hoja de Trabajo para listado'!$BC$151:$CB$151,0)),0)+IFERROR(INDEX('Hoja de Trabajo para listado'!$DE$153:$DG$274,MATCH($A79,'Hoja de Trabajo para listado'!$DE$153:$DE$1048576,0),MATCH((CUADRO!N$5&amp;$E79),'Hoja de Trabajo para listado'!$DE$151:$DG$151,0)),0)+IFERROR(INDEX('Hoja de Trabajo para listado'!$CD$155:$DC$1048576,MATCH($A79,'Hoja de Trabajo para listado'!$CD$155:$CD$1048576,0),MATCH((CUADRO!N$5&amp;$E79),'Hoja de Trabajo para listado'!$CD$151:$DC$151,0)),0)</f>
        <v>249022.71</v>
      </c>
      <c r="O79" s="257">
        <f ca="1">+IFERROR(INDEX('Hoja de Trabajo para listado'!$A$155:$Z$1048576,MATCH($A79,'Hoja de Trabajo para listado'!$A$155:$A$1048576,0),MATCH((CUADRO!O$5&amp;$E79),'Hoja de Trabajo para listado'!$A$151:$Z$151,0)),0)+IFERROR(INDEX('Hoja de Trabajo para listado'!$AB$155:$BA$1048576,MATCH($A79,'Hoja de Trabajo para listado'!$AB$155:$AB$1048576,0),MATCH((CUADRO!O$5&amp;$E79),'Hoja de Trabajo para listado'!$AB$151:$BA$151,0)),0)+IFERROR(INDEX('Hoja de Trabajo para listado'!$BC$155:$CB$1048576,MATCH($A79,'Hoja de Trabajo para listado'!$BC$155:$BC$1048576,0),MATCH((CUADRO!O$5&amp;$E79),'Hoja de Trabajo para listado'!$BC$151:$CB$151,0)),0)+IFERROR(INDEX('Hoja de Trabajo para listado'!$DE$153:$DG$274,MATCH($A79,'Hoja de Trabajo para listado'!$DE$153:$DE$1048576,0),MATCH((CUADRO!O$5&amp;$E79),'Hoja de Trabajo para listado'!$DE$151:$DG$151,0)),0)+IFERROR(INDEX('Hoja de Trabajo para listado'!$CD$155:$DC$1048576,MATCH($A79,'Hoja de Trabajo para listado'!$CD$155:$CD$1048576,0),MATCH((CUADRO!O$5&amp;$E79),'Hoja de Trabajo para listado'!$CD$151:$DC$151,0)),0)</f>
        <v>0</v>
      </c>
      <c r="P79" s="257">
        <f ca="1">+IFERROR(INDEX('Hoja de Trabajo para listado'!$A$155:$Z$1048576,MATCH($A79,'Hoja de Trabajo para listado'!$A$155:$A$1048576,0),MATCH((CUADRO!P$5&amp;$E79),'Hoja de Trabajo para listado'!$A$151:$Z$151,0)),0)+IFERROR(INDEX('Hoja de Trabajo para listado'!$AB$155:$BA$1048576,MATCH($A79,'Hoja de Trabajo para listado'!$AB$155:$AB$1048576,0),MATCH((CUADRO!P$5&amp;$E79),'Hoja de Trabajo para listado'!$AB$151:$BA$151,0)),0)+IFERROR(INDEX('Hoja de Trabajo para listado'!$BC$155:$CB$1048576,MATCH($A79,'Hoja de Trabajo para listado'!$BC$155:$BC$1048576,0),MATCH((CUADRO!P$5&amp;$E79),'Hoja de Trabajo para listado'!$BC$151:$CB$151,0)),0)+IFERROR(INDEX('Hoja de Trabajo para listado'!$DE$153:$DG$274,MATCH($A79,'Hoja de Trabajo para listado'!$DE$153:$DE$1048576,0),MATCH((CUADRO!P$5&amp;$E79),'Hoja de Trabajo para listado'!$DE$151:$DG$151,0)),0)+IFERROR(INDEX('Hoja de Trabajo para listado'!$CD$155:$DC$1048576,MATCH($A79,'Hoja de Trabajo para listado'!$CD$155:$CD$1048576,0),MATCH((CUADRO!P$5&amp;$E79),'Hoja de Trabajo para listado'!$CD$151:$DC$151,0)),0)</f>
        <v>0</v>
      </c>
      <c r="Q79" s="257">
        <f ca="1">+IFERROR(INDEX('Hoja de Trabajo para listado'!$A$155:$Z$1048576,MATCH($A79,'Hoja de Trabajo para listado'!$A$155:$A$1048576,0),MATCH((CUADRO!Q$5&amp;$E79),'Hoja de Trabajo para listado'!$A$151:$Z$151,0)),0)+IFERROR(INDEX('Hoja de Trabajo para listado'!$AB$155:$BA$1048576,MATCH($A79,'Hoja de Trabajo para listado'!$AB$155:$AB$1048576,0),MATCH((CUADRO!Q$5&amp;$E79),'Hoja de Trabajo para listado'!$AB$151:$BA$151,0)),0)+IFERROR(INDEX('Hoja de Trabajo para listado'!$BC$155:$CB$1048576,MATCH($A79,'Hoja de Trabajo para listado'!$BC$155:$BC$1048576,0),MATCH((CUADRO!Q$5&amp;$E79),'Hoja de Trabajo para listado'!$BC$151:$CB$151,0)),0)+IFERROR(INDEX('Hoja de Trabajo para listado'!$DE$153:$DG$274,MATCH($A79,'Hoja de Trabajo para listado'!$DE$153:$DE$1048576,0),MATCH((CUADRO!Q$5&amp;$E79),'Hoja de Trabajo para listado'!$DE$151:$DG$151,0)),0)+IFERROR(INDEX('Hoja de Trabajo para listado'!$CD$155:$DC$1048576,MATCH($A79,'Hoja de Trabajo para listado'!$CD$155:$CD$1048576,0),MATCH((CUADRO!Q$5&amp;$E79),'Hoja de Trabajo para listado'!$CD$151:$DC$151,0)),0)</f>
        <v>0</v>
      </c>
      <c r="R79" s="257">
        <f t="shared" ca="1" si="2"/>
        <v>249022.71</v>
      </c>
      <c r="S79" s="277">
        <f ca="1">+R78+R79</f>
        <v>249022.71</v>
      </c>
      <c r="T79" s="257">
        <f ca="1">+S79</f>
        <v>249022.71</v>
      </c>
      <c r="U79" s="256">
        <f t="shared" si="3"/>
        <v>2</v>
      </c>
      <c r="V79" s="362" t="str">
        <f>+VLOOKUP(A79,bd_lista!$A$3:$E$590,5,FALSE)</f>
        <v>Empresas Nacionales</v>
      </c>
      <c r="W79" s="362"/>
      <c r="X79" s="254">
        <f>+VLOOKUP(A79,[2]Sheet1!$A$13:$D$744,4,FALSE)</f>
        <v>35</v>
      </c>
      <c r="Y79" s="254" t="str">
        <f>+VLOOKUP(X79,bd_lista!$A$3:$C$590,3,FALSE)</f>
        <v>Ministerio de Economía y Finanzas Públicas</v>
      </c>
      <c r="Z79" s="314"/>
      <c r="AA79" s="350"/>
    </row>
    <row r="80" spans="1:27" customFormat="1" ht="15" hidden="1" customHeight="1">
      <c r="A80" s="32">
        <v>525</v>
      </c>
      <c r="B80" s="306">
        <f>+A80</f>
        <v>525</v>
      </c>
      <c r="C80" s="259" t="str">
        <f>+VLOOKUP(A80,bd_lista!$A$3:$C$590,3,FALSE)</f>
        <v>Transportes Aéreos Bolivianos</v>
      </c>
      <c r="D80" s="361" t="str">
        <f>+C80</f>
        <v>Transportes Aéreos Bolivianos</v>
      </c>
      <c r="E80" s="259" t="s">
        <v>1313</v>
      </c>
      <c r="F80" s="255">
        <f ca="1">+IFERROR(INDEX('Hoja de Trabajo para listado'!$A$155:$Z$1048576,MATCH($A80,'Hoja de Trabajo para listado'!$A$155:$A$1048576,0),MATCH((CUADRO!F$5&amp;$E80),'Hoja de Trabajo para listado'!$A$151:$Z$151,0)),0)+IFERROR(INDEX('Hoja de Trabajo para listado'!$AB$155:$BA$1048576,MATCH($A80,'Hoja de Trabajo para listado'!$AB$155:$AB$1048576,0),MATCH((CUADRO!F$5&amp;$E80),'Hoja de Trabajo para listado'!$AB$151:$BA$151,0)),0)+IFERROR(INDEX('Hoja de Trabajo para listado'!$BC$155:$CB$1048576,MATCH($A80,'Hoja de Trabajo para listado'!$BC$155:$BC$1048576,0),MATCH((CUADRO!F$5&amp;$E80),'Hoja de Trabajo para listado'!$BC$151:$CB$151,0)),0)+IFERROR(INDEX('Hoja de Trabajo para listado'!$DE$153:$DG$274,MATCH($A80,'Hoja de Trabajo para listado'!$DE$153:$DE$1048576,0),MATCH((CUADRO!F$5&amp;$E80),'Hoja de Trabajo para listado'!$DE$151:$DG$151,0)),0)+IFERROR(INDEX('Hoja de Trabajo para listado'!$CD$155:$DC$1048576,MATCH($A80,'Hoja de Trabajo para listado'!$CD$155:$CD$1048576,0),MATCH((CUADRO!F$5&amp;$E80),'Hoja de Trabajo para listado'!$CD$151:$DC$151,0)),0)</f>
        <v>0</v>
      </c>
      <c r="G80" s="255">
        <f ca="1">+IFERROR(INDEX('Hoja de Trabajo para listado'!$A$155:$Z$1048576,MATCH($A80,'Hoja de Trabajo para listado'!$A$155:$A$1048576,0),MATCH((CUADRO!G$5&amp;$E80),'Hoja de Trabajo para listado'!$A$151:$Z$151,0)),0)+IFERROR(INDEX('Hoja de Trabajo para listado'!$AB$155:$BA$1048576,MATCH($A80,'Hoja de Trabajo para listado'!$AB$155:$AB$1048576,0),MATCH((CUADRO!G$5&amp;$E80),'Hoja de Trabajo para listado'!$AB$151:$BA$151,0)),0)+IFERROR(INDEX('Hoja de Trabajo para listado'!$BC$155:$CB$1048576,MATCH($A80,'Hoja de Trabajo para listado'!$BC$155:$BC$1048576,0),MATCH((CUADRO!G$5&amp;$E80),'Hoja de Trabajo para listado'!$BC$151:$CB$151,0)),0)+IFERROR(INDEX('Hoja de Trabajo para listado'!$DE$153:$DG$274,MATCH($A80,'Hoja de Trabajo para listado'!$DE$153:$DE$1048576,0),MATCH((CUADRO!G$5&amp;$E80),'Hoja de Trabajo para listado'!$DE$151:$DG$151,0)),0)+IFERROR(INDEX('Hoja de Trabajo para listado'!$CD$155:$DC$1048576,MATCH($A80,'Hoja de Trabajo para listado'!$CD$155:$CD$1048576,0),MATCH((CUADRO!G$5&amp;$E80),'Hoja de Trabajo para listado'!$CD$151:$DC$151,0)),0)</f>
        <v>0</v>
      </c>
      <c r="H80" s="255">
        <f ca="1">+IFERROR(INDEX('Hoja de Trabajo para listado'!$A$155:$Z$1048576,MATCH($A80,'Hoja de Trabajo para listado'!$A$155:$A$1048576,0),MATCH((CUADRO!H$5&amp;$E80),'Hoja de Trabajo para listado'!$A$151:$Z$151,0)),0)+IFERROR(INDEX('Hoja de Trabajo para listado'!$AB$155:$BA$1048576,MATCH($A80,'Hoja de Trabajo para listado'!$AB$155:$AB$1048576,0),MATCH((CUADRO!H$5&amp;$E80),'Hoja de Trabajo para listado'!$AB$151:$BA$151,0)),0)+IFERROR(INDEX('Hoja de Trabajo para listado'!$BC$155:$CB$1048576,MATCH($A80,'Hoja de Trabajo para listado'!$BC$155:$BC$1048576,0),MATCH((CUADRO!H$5&amp;$E80),'Hoja de Trabajo para listado'!$BC$151:$CB$151,0)),0)+IFERROR(INDEX('Hoja de Trabajo para listado'!$DE$153:$DG$274,MATCH($A80,'Hoja de Trabajo para listado'!$DE$153:$DE$1048576,0),MATCH((CUADRO!H$5&amp;$E80),'Hoja de Trabajo para listado'!$DE$151:$DG$151,0)),0)+IFERROR(INDEX('Hoja de Trabajo para listado'!$CD$155:$DC$1048576,MATCH($A80,'Hoja de Trabajo para listado'!$CD$155:$CD$1048576,0),MATCH((CUADRO!H$5&amp;$E80),'Hoja de Trabajo para listado'!$CD$151:$DC$151,0)),0)</f>
        <v>0</v>
      </c>
      <c r="I80" s="255">
        <f ca="1">+IFERROR(INDEX('Hoja de Trabajo para listado'!$A$155:$Z$1048576,MATCH($A80,'Hoja de Trabajo para listado'!$A$155:$A$1048576,0),MATCH((CUADRO!I$5&amp;$E80),'Hoja de Trabajo para listado'!$A$151:$Z$151,0)),0)+IFERROR(INDEX('Hoja de Trabajo para listado'!$AB$155:$BA$1048576,MATCH($A80,'Hoja de Trabajo para listado'!$AB$155:$AB$1048576,0),MATCH((CUADRO!I$5&amp;$E80),'Hoja de Trabajo para listado'!$AB$151:$BA$151,0)),0)+IFERROR(INDEX('Hoja de Trabajo para listado'!$BC$155:$CB$1048576,MATCH($A80,'Hoja de Trabajo para listado'!$BC$155:$BC$1048576,0),MATCH((CUADRO!I$5&amp;$E80),'Hoja de Trabajo para listado'!$BC$151:$CB$151,0)),0)+IFERROR(INDEX('Hoja de Trabajo para listado'!$DE$153:$DG$274,MATCH($A80,'Hoja de Trabajo para listado'!$DE$153:$DE$1048576,0),MATCH((CUADRO!I$5&amp;$E80),'Hoja de Trabajo para listado'!$DE$151:$DG$151,0)),0)+IFERROR(INDEX('Hoja de Trabajo para listado'!$CD$155:$DC$1048576,MATCH($A80,'Hoja de Trabajo para listado'!$CD$155:$CD$1048576,0),MATCH((CUADRO!I$5&amp;$E80),'Hoja de Trabajo para listado'!$CD$151:$DC$151,0)),0)</f>
        <v>0</v>
      </c>
      <c r="J80" s="255">
        <f ca="1">+IFERROR(INDEX('Hoja de Trabajo para listado'!$A$155:$Z$1048576,MATCH($A80,'Hoja de Trabajo para listado'!$A$155:$A$1048576,0),MATCH((CUADRO!J$5&amp;$E80),'Hoja de Trabajo para listado'!$A$151:$Z$151,0)),0)+IFERROR(INDEX('Hoja de Trabajo para listado'!$AB$155:$BA$1048576,MATCH($A80,'Hoja de Trabajo para listado'!$AB$155:$AB$1048576,0),MATCH((CUADRO!J$5&amp;$E80),'Hoja de Trabajo para listado'!$AB$151:$BA$151,0)),0)+IFERROR(INDEX('Hoja de Trabajo para listado'!$BC$155:$CB$1048576,MATCH($A80,'Hoja de Trabajo para listado'!$BC$155:$BC$1048576,0),MATCH((CUADRO!J$5&amp;$E80),'Hoja de Trabajo para listado'!$BC$151:$CB$151,0)),0)+IFERROR(INDEX('Hoja de Trabajo para listado'!$DE$153:$DG$274,MATCH($A80,'Hoja de Trabajo para listado'!$DE$153:$DE$1048576,0),MATCH((CUADRO!J$5&amp;$E80),'Hoja de Trabajo para listado'!$DE$151:$DG$151,0)),0)+IFERROR(INDEX('Hoja de Trabajo para listado'!$CD$155:$DC$1048576,MATCH($A80,'Hoja de Trabajo para listado'!$CD$155:$CD$1048576,0),MATCH((CUADRO!J$5&amp;$E80),'Hoja de Trabajo para listado'!$CD$151:$DC$151,0)),0)</f>
        <v>0</v>
      </c>
      <c r="K80" s="255">
        <f ca="1">+IFERROR(INDEX('Hoja de Trabajo para listado'!$A$155:$Z$1048576,MATCH($A80,'Hoja de Trabajo para listado'!$A$155:$A$1048576,0),MATCH((CUADRO!K$5&amp;$E80),'Hoja de Trabajo para listado'!$A$151:$Z$151,0)),0)+IFERROR(INDEX('Hoja de Trabajo para listado'!$AB$155:$BA$1048576,MATCH($A80,'Hoja de Trabajo para listado'!$AB$155:$AB$1048576,0),MATCH((CUADRO!K$5&amp;$E80),'Hoja de Trabajo para listado'!$AB$151:$BA$151,0)),0)+IFERROR(INDEX('Hoja de Trabajo para listado'!$BC$155:$CB$1048576,MATCH($A80,'Hoja de Trabajo para listado'!$BC$155:$BC$1048576,0),MATCH((CUADRO!K$5&amp;$E80),'Hoja de Trabajo para listado'!$BC$151:$CB$151,0)),0)+IFERROR(INDEX('Hoja de Trabajo para listado'!$DE$153:$DG$274,MATCH($A80,'Hoja de Trabajo para listado'!$DE$153:$DE$1048576,0),MATCH((CUADRO!K$5&amp;$E80),'Hoja de Trabajo para listado'!$DE$151:$DG$151,0)),0)+IFERROR(INDEX('Hoja de Trabajo para listado'!$CD$155:$DC$1048576,MATCH($A80,'Hoja de Trabajo para listado'!$CD$155:$CD$1048576,0),MATCH((CUADRO!K$5&amp;$E80),'Hoja de Trabajo para listado'!$CD$151:$DC$151,0)),0)</f>
        <v>0</v>
      </c>
      <c r="L80" s="255">
        <f ca="1">+IFERROR(INDEX('Hoja de Trabajo para listado'!$A$155:$Z$1048576,MATCH($A80,'Hoja de Trabajo para listado'!$A$155:$A$1048576,0),MATCH((CUADRO!L$5&amp;$E80),'Hoja de Trabajo para listado'!$A$151:$Z$151,0)),0)+IFERROR(INDEX('Hoja de Trabajo para listado'!$AB$155:$BA$1048576,MATCH($A80,'Hoja de Trabajo para listado'!$AB$155:$AB$1048576,0),MATCH((CUADRO!L$5&amp;$E80),'Hoja de Trabajo para listado'!$AB$151:$BA$151,0)),0)+IFERROR(INDEX('Hoja de Trabajo para listado'!$BC$155:$CB$1048576,MATCH($A80,'Hoja de Trabajo para listado'!$BC$155:$BC$1048576,0),MATCH((CUADRO!L$5&amp;$E80),'Hoja de Trabajo para listado'!$BC$151:$CB$151,0)),0)+IFERROR(INDEX('Hoja de Trabajo para listado'!$DE$153:$DG$274,MATCH($A80,'Hoja de Trabajo para listado'!$DE$153:$DE$1048576,0),MATCH((CUADRO!L$5&amp;$E80),'Hoja de Trabajo para listado'!$DE$151:$DG$151,0)),0)+IFERROR(INDEX('Hoja de Trabajo para listado'!$CD$155:$DC$1048576,MATCH($A80,'Hoja de Trabajo para listado'!$CD$155:$CD$1048576,0),MATCH((CUADRO!L$5&amp;$E80),'Hoja de Trabajo para listado'!$CD$151:$DC$151,0)),0)</f>
        <v>0</v>
      </c>
      <c r="M80" s="255">
        <f ca="1">+IFERROR(INDEX('Hoja de Trabajo para listado'!$A$155:$Z$1048576,MATCH($A80,'Hoja de Trabajo para listado'!$A$155:$A$1048576,0),MATCH((CUADRO!M$5&amp;$E80),'Hoja de Trabajo para listado'!$A$151:$Z$151,0)),0)+IFERROR(INDEX('Hoja de Trabajo para listado'!$AB$155:$BA$1048576,MATCH($A80,'Hoja de Trabajo para listado'!$AB$155:$AB$1048576,0),MATCH((CUADRO!M$5&amp;$E80),'Hoja de Trabajo para listado'!$AB$151:$BA$151,0)),0)+IFERROR(INDEX('Hoja de Trabajo para listado'!$BC$155:$CB$1048576,MATCH($A80,'Hoja de Trabajo para listado'!$BC$155:$BC$1048576,0),MATCH((CUADRO!M$5&amp;$E80),'Hoja de Trabajo para listado'!$BC$151:$CB$151,0)),0)+IFERROR(INDEX('Hoja de Trabajo para listado'!$DE$153:$DG$274,MATCH($A80,'Hoja de Trabajo para listado'!$DE$153:$DE$1048576,0),MATCH((CUADRO!M$5&amp;$E80),'Hoja de Trabajo para listado'!$DE$151:$DG$151,0)),0)+IFERROR(INDEX('Hoja de Trabajo para listado'!$CD$155:$DC$1048576,MATCH($A80,'Hoja de Trabajo para listado'!$CD$155:$CD$1048576,0),MATCH((CUADRO!M$5&amp;$E80),'Hoja de Trabajo para listado'!$CD$151:$DC$151,0)),0)</f>
        <v>0</v>
      </c>
      <c r="N80" s="255">
        <f ca="1">+IFERROR(INDEX('Hoja de Trabajo para listado'!$A$155:$Z$1048576,MATCH($A80,'Hoja de Trabajo para listado'!$A$155:$A$1048576,0),MATCH((CUADRO!N$5&amp;$E80),'Hoja de Trabajo para listado'!$A$151:$Z$151,0)),0)+IFERROR(INDEX('Hoja de Trabajo para listado'!$AB$155:$BA$1048576,MATCH($A80,'Hoja de Trabajo para listado'!$AB$155:$AB$1048576,0),MATCH((CUADRO!N$5&amp;$E80),'Hoja de Trabajo para listado'!$AB$151:$BA$151,0)),0)+IFERROR(INDEX('Hoja de Trabajo para listado'!$BC$155:$CB$1048576,MATCH($A80,'Hoja de Trabajo para listado'!$BC$155:$BC$1048576,0),MATCH((CUADRO!N$5&amp;$E80),'Hoja de Trabajo para listado'!$BC$151:$CB$151,0)),0)+IFERROR(INDEX('Hoja de Trabajo para listado'!$DE$153:$DG$274,MATCH($A80,'Hoja de Trabajo para listado'!$DE$153:$DE$1048576,0),MATCH((CUADRO!N$5&amp;$E80),'Hoja de Trabajo para listado'!$DE$151:$DG$151,0)),0)+IFERROR(INDEX('Hoja de Trabajo para listado'!$CD$155:$DC$1048576,MATCH($A80,'Hoja de Trabajo para listado'!$CD$155:$CD$1048576,0),MATCH((CUADRO!N$5&amp;$E80),'Hoja de Trabajo para listado'!$CD$151:$DC$151,0)),0)</f>
        <v>0</v>
      </c>
      <c r="O80" s="255">
        <f ca="1">+IFERROR(INDEX('Hoja de Trabajo para listado'!$A$155:$Z$1048576,MATCH($A80,'Hoja de Trabajo para listado'!$A$155:$A$1048576,0),MATCH((CUADRO!O$5&amp;$E80),'Hoja de Trabajo para listado'!$A$151:$Z$151,0)),0)+IFERROR(INDEX('Hoja de Trabajo para listado'!$AB$155:$BA$1048576,MATCH($A80,'Hoja de Trabajo para listado'!$AB$155:$AB$1048576,0),MATCH((CUADRO!O$5&amp;$E80),'Hoja de Trabajo para listado'!$AB$151:$BA$151,0)),0)+IFERROR(INDEX('Hoja de Trabajo para listado'!$BC$155:$CB$1048576,MATCH($A80,'Hoja de Trabajo para listado'!$BC$155:$BC$1048576,0),MATCH((CUADRO!O$5&amp;$E80),'Hoja de Trabajo para listado'!$BC$151:$CB$151,0)),0)+IFERROR(INDEX('Hoja de Trabajo para listado'!$DE$153:$DG$274,MATCH($A80,'Hoja de Trabajo para listado'!$DE$153:$DE$1048576,0),MATCH((CUADRO!O$5&amp;$E80),'Hoja de Trabajo para listado'!$DE$151:$DG$151,0)),0)+IFERROR(INDEX('Hoja de Trabajo para listado'!$CD$155:$DC$1048576,MATCH($A80,'Hoja de Trabajo para listado'!$CD$155:$CD$1048576,0),MATCH((CUADRO!O$5&amp;$E80),'Hoja de Trabajo para listado'!$CD$151:$DC$151,0)),0)</f>
        <v>0</v>
      </c>
      <c r="P80" s="255">
        <f ca="1">+IFERROR(INDEX('Hoja de Trabajo para listado'!$A$155:$Z$1048576,MATCH($A80,'Hoja de Trabajo para listado'!$A$155:$A$1048576,0),MATCH((CUADRO!P$5&amp;$E80),'Hoja de Trabajo para listado'!$A$151:$Z$151,0)),0)+IFERROR(INDEX('Hoja de Trabajo para listado'!$AB$155:$BA$1048576,MATCH($A80,'Hoja de Trabajo para listado'!$AB$155:$AB$1048576,0),MATCH((CUADRO!P$5&amp;$E80),'Hoja de Trabajo para listado'!$AB$151:$BA$151,0)),0)+IFERROR(INDEX('Hoja de Trabajo para listado'!$BC$155:$CB$1048576,MATCH($A80,'Hoja de Trabajo para listado'!$BC$155:$BC$1048576,0),MATCH((CUADRO!P$5&amp;$E80),'Hoja de Trabajo para listado'!$BC$151:$CB$151,0)),0)+IFERROR(INDEX('Hoja de Trabajo para listado'!$DE$153:$DG$274,MATCH($A80,'Hoja de Trabajo para listado'!$DE$153:$DE$1048576,0),MATCH((CUADRO!P$5&amp;$E80),'Hoja de Trabajo para listado'!$DE$151:$DG$151,0)),0)+IFERROR(INDEX('Hoja de Trabajo para listado'!$CD$155:$DC$1048576,MATCH($A80,'Hoja de Trabajo para listado'!$CD$155:$CD$1048576,0),MATCH((CUADRO!P$5&amp;$E80),'Hoja de Trabajo para listado'!$CD$151:$DC$151,0)),0)</f>
        <v>0</v>
      </c>
      <c r="Q80" s="255">
        <f ca="1">+IFERROR(INDEX('Hoja de Trabajo para listado'!$A$155:$Z$1048576,MATCH($A80,'Hoja de Trabajo para listado'!$A$155:$A$1048576,0),MATCH((CUADRO!Q$5&amp;$E80),'Hoja de Trabajo para listado'!$A$151:$Z$151,0)),0)+IFERROR(INDEX('Hoja de Trabajo para listado'!$AB$155:$BA$1048576,MATCH($A80,'Hoja de Trabajo para listado'!$AB$155:$AB$1048576,0),MATCH((CUADRO!Q$5&amp;$E80),'Hoja de Trabajo para listado'!$AB$151:$BA$151,0)),0)+IFERROR(INDEX('Hoja de Trabajo para listado'!$BC$155:$CB$1048576,MATCH($A80,'Hoja de Trabajo para listado'!$BC$155:$BC$1048576,0),MATCH((CUADRO!Q$5&amp;$E80),'Hoja de Trabajo para listado'!$BC$151:$CB$151,0)),0)+IFERROR(INDEX('Hoja de Trabajo para listado'!$DE$153:$DG$274,MATCH($A80,'Hoja de Trabajo para listado'!$DE$153:$DE$1048576,0),MATCH((CUADRO!Q$5&amp;$E80),'Hoja de Trabajo para listado'!$DE$151:$DG$151,0)),0)+IFERROR(INDEX('Hoja de Trabajo para listado'!$CD$155:$DC$1048576,MATCH($A80,'Hoja de Trabajo para listado'!$CD$155:$CD$1048576,0),MATCH((CUADRO!Q$5&amp;$E80),'Hoja de Trabajo para listado'!$CD$151:$DC$151,0)),0)</f>
        <v>0</v>
      </c>
      <c r="R80" s="255">
        <f t="shared" ca="1" si="2"/>
        <v>0</v>
      </c>
      <c r="S80" s="278"/>
      <c r="T80" s="255">
        <f ca="1">+T81</f>
        <v>0</v>
      </c>
      <c r="U80" s="254">
        <f t="shared" si="3"/>
        <v>1</v>
      </c>
      <c r="V80" s="362" t="str">
        <f>+VLOOKUP(A80,bd_lista!$A$3:$E$590,5,FALSE)</f>
        <v>Empresas Nacionales</v>
      </c>
      <c r="W80" s="361" t="str">
        <f>+V80</f>
        <v>Empresas Nacionales</v>
      </c>
      <c r="X80" s="254">
        <f>+VLOOKUP(A80,[2]Sheet1!$A$13:$D$744,4,FALSE)</f>
        <v>20</v>
      </c>
      <c r="Y80" s="254" t="str">
        <f>+VLOOKUP(X80,bd_lista!$A$3:$C$590,3,FALSE)</f>
        <v>Ministerio de Defensa</v>
      </c>
      <c r="Z80" s="316">
        <f>+X80</f>
        <v>20</v>
      </c>
      <c r="AA80" s="317" t="str">
        <f>+Y80</f>
        <v>Ministerio de Defensa</v>
      </c>
    </row>
    <row r="81" spans="1:27" customFormat="1" ht="15" hidden="1" customHeight="1">
      <c r="A81" s="32">
        <v>525</v>
      </c>
      <c r="B81" s="307"/>
      <c r="C81" s="362" t="str">
        <f>+VLOOKUP(A81,bd_lista!$A$3:$C$590,3,FALSE)</f>
        <v>Transportes Aéreos Bolivianos</v>
      </c>
      <c r="D81" s="362"/>
      <c r="E81" s="362" t="s">
        <v>1314</v>
      </c>
      <c r="F81" s="257">
        <f ca="1">+IFERROR(INDEX('Hoja de Trabajo para listado'!$A$155:$Z$1048576,MATCH($A81,'Hoja de Trabajo para listado'!$A$155:$A$1048576,0),MATCH((CUADRO!F$5&amp;$E81),'Hoja de Trabajo para listado'!$A$151:$Z$151,0)),0)+IFERROR(INDEX('Hoja de Trabajo para listado'!$AB$155:$BA$1048576,MATCH($A81,'Hoja de Trabajo para listado'!$AB$155:$AB$1048576,0),MATCH((CUADRO!F$5&amp;$E81),'Hoja de Trabajo para listado'!$AB$151:$BA$151,0)),0)+IFERROR(INDEX('Hoja de Trabajo para listado'!$BC$155:$CB$1048576,MATCH($A81,'Hoja de Trabajo para listado'!$BC$155:$BC$1048576,0),MATCH((CUADRO!F$5&amp;$E81),'Hoja de Trabajo para listado'!$BC$151:$CB$151,0)),0)+IFERROR(INDEX('Hoja de Trabajo para listado'!$DE$153:$DG$274,MATCH($A81,'Hoja de Trabajo para listado'!$DE$153:$DE$1048576,0),MATCH((CUADRO!F$5&amp;$E81),'Hoja de Trabajo para listado'!$DE$151:$DG$151,0)),0)+IFERROR(INDEX('Hoja de Trabajo para listado'!$CD$155:$DC$1048576,MATCH($A81,'Hoja de Trabajo para listado'!$CD$155:$CD$1048576,0),MATCH((CUADRO!F$5&amp;$E81),'Hoja de Trabajo para listado'!$CD$151:$DC$151,0)),0)</f>
        <v>0</v>
      </c>
      <c r="G81" s="257">
        <f ca="1">+IFERROR(INDEX('Hoja de Trabajo para listado'!$A$155:$Z$1048576,MATCH($A81,'Hoja de Trabajo para listado'!$A$155:$A$1048576,0),MATCH((CUADRO!G$5&amp;$E81),'Hoja de Trabajo para listado'!$A$151:$Z$151,0)),0)+IFERROR(INDEX('Hoja de Trabajo para listado'!$AB$155:$BA$1048576,MATCH($A81,'Hoja de Trabajo para listado'!$AB$155:$AB$1048576,0),MATCH((CUADRO!G$5&amp;$E81),'Hoja de Trabajo para listado'!$AB$151:$BA$151,0)),0)+IFERROR(INDEX('Hoja de Trabajo para listado'!$BC$155:$CB$1048576,MATCH($A81,'Hoja de Trabajo para listado'!$BC$155:$BC$1048576,0),MATCH((CUADRO!G$5&amp;$E81),'Hoja de Trabajo para listado'!$BC$151:$CB$151,0)),0)+IFERROR(INDEX('Hoja de Trabajo para listado'!$DE$153:$DG$274,MATCH($A81,'Hoja de Trabajo para listado'!$DE$153:$DE$1048576,0),MATCH((CUADRO!G$5&amp;$E81),'Hoja de Trabajo para listado'!$DE$151:$DG$151,0)),0)+IFERROR(INDEX('Hoja de Trabajo para listado'!$CD$155:$DC$1048576,MATCH($A81,'Hoja de Trabajo para listado'!$CD$155:$CD$1048576,0),MATCH((CUADRO!G$5&amp;$E81),'Hoja de Trabajo para listado'!$CD$151:$DC$151,0)),0)</f>
        <v>0</v>
      </c>
      <c r="H81" s="257">
        <f ca="1">+IFERROR(INDEX('Hoja de Trabajo para listado'!$A$155:$Z$1048576,MATCH($A81,'Hoja de Trabajo para listado'!$A$155:$A$1048576,0),MATCH((CUADRO!H$5&amp;$E81),'Hoja de Trabajo para listado'!$A$151:$Z$151,0)),0)+IFERROR(INDEX('Hoja de Trabajo para listado'!$AB$155:$BA$1048576,MATCH($A81,'Hoja de Trabajo para listado'!$AB$155:$AB$1048576,0),MATCH((CUADRO!H$5&amp;$E81),'Hoja de Trabajo para listado'!$AB$151:$BA$151,0)),0)+IFERROR(INDEX('Hoja de Trabajo para listado'!$BC$155:$CB$1048576,MATCH($A81,'Hoja de Trabajo para listado'!$BC$155:$BC$1048576,0),MATCH((CUADRO!H$5&amp;$E81),'Hoja de Trabajo para listado'!$BC$151:$CB$151,0)),0)+IFERROR(INDEX('Hoja de Trabajo para listado'!$DE$153:$DG$274,MATCH($A81,'Hoja de Trabajo para listado'!$DE$153:$DE$1048576,0),MATCH((CUADRO!H$5&amp;$E81),'Hoja de Trabajo para listado'!$DE$151:$DG$151,0)),0)+IFERROR(INDEX('Hoja de Trabajo para listado'!$CD$155:$DC$1048576,MATCH($A81,'Hoja de Trabajo para listado'!$CD$155:$CD$1048576,0),MATCH((CUADRO!H$5&amp;$E81),'Hoja de Trabajo para listado'!$CD$151:$DC$151,0)),0)</f>
        <v>0</v>
      </c>
      <c r="I81" s="257">
        <f ca="1">+IFERROR(INDEX('Hoja de Trabajo para listado'!$A$155:$Z$1048576,MATCH($A81,'Hoja de Trabajo para listado'!$A$155:$A$1048576,0),MATCH((CUADRO!I$5&amp;$E81),'Hoja de Trabajo para listado'!$A$151:$Z$151,0)),0)+IFERROR(INDEX('Hoja de Trabajo para listado'!$AB$155:$BA$1048576,MATCH($A81,'Hoja de Trabajo para listado'!$AB$155:$AB$1048576,0),MATCH((CUADRO!I$5&amp;$E81),'Hoja de Trabajo para listado'!$AB$151:$BA$151,0)),0)+IFERROR(INDEX('Hoja de Trabajo para listado'!$BC$155:$CB$1048576,MATCH($A81,'Hoja de Trabajo para listado'!$BC$155:$BC$1048576,0),MATCH((CUADRO!I$5&amp;$E81),'Hoja de Trabajo para listado'!$BC$151:$CB$151,0)),0)+IFERROR(INDEX('Hoja de Trabajo para listado'!$DE$153:$DG$274,MATCH($A81,'Hoja de Trabajo para listado'!$DE$153:$DE$1048576,0),MATCH((CUADRO!I$5&amp;$E81),'Hoja de Trabajo para listado'!$DE$151:$DG$151,0)),0)+IFERROR(INDEX('Hoja de Trabajo para listado'!$CD$155:$DC$1048576,MATCH($A81,'Hoja de Trabajo para listado'!$CD$155:$CD$1048576,0),MATCH((CUADRO!I$5&amp;$E81),'Hoja de Trabajo para listado'!$CD$151:$DC$151,0)),0)</f>
        <v>0</v>
      </c>
      <c r="J81" s="257">
        <f ca="1">+IFERROR(INDEX('Hoja de Trabajo para listado'!$A$155:$Z$1048576,MATCH($A81,'Hoja de Trabajo para listado'!$A$155:$A$1048576,0),MATCH((CUADRO!J$5&amp;$E81),'Hoja de Trabajo para listado'!$A$151:$Z$151,0)),0)+IFERROR(INDEX('Hoja de Trabajo para listado'!$AB$155:$BA$1048576,MATCH($A81,'Hoja de Trabajo para listado'!$AB$155:$AB$1048576,0),MATCH((CUADRO!J$5&amp;$E81),'Hoja de Trabajo para listado'!$AB$151:$BA$151,0)),0)+IFERROR(INDEX('Hoja de Trabajo para listado'!$BC$155:$CB$1048576,MATCH($A81,'Hoja de Trabajo para listado'!$BC$155:$BC$1048576,0),MATCH((CUADRO!J$5&amp;$E81),'Hoja de Trabajo para listado'!$BC$151:$CB$151,0)),0)+IFERROR(INDEX('Hoja de Trabajo para listado'!$DE$153:$DG$274,MATCH($A81,'Hoja de Trabajo para listado'!$DE$153:$DE$1048576,0),MATCH((CUADRO!J$5&amp;$E81),'Hoja de Trabajo para listado'!$DE$151:$DG$151,0)),0)+IFERROR(INDEX('Hoja de Trabajo para listado'!$CD$155:$DC$1048576,MATCH($A81,'Hoja de Trabajo para listado'!$CD$155:$CD$1048576,0),MATCH((CUADRO!J$5&amp;$E81),'Hoja de Trabajo para listado'!$CD$151:$DC$151,0)),0)</f>
        <v>0</v>
      </c>
      <c r="K81" s="257">
        <f ca="1">+IFERROR(INDEX('Hoja de Trabajo para listado'!$A$155:$Z$1048576,MATCH($A81,'Hoja de Trabajo para listado'!$A$155:$A$1048576,0),MATCH((CUADRO!K$5&amp;$E81),'Hoja de Trabajo para listado'!$A$151:$Z$151,0)),0)+IFERROR(INDEX('Hoja de Trabajo para listado'!$AB$155:$BA$1048576,MATCH($A81,'Hoja de Trabajo para listado'!$AB$155:$AB$1048576,0),MATCH((CUADRO!K$5&amp;$E81),'Hoja de Trabajo para listado'!$AB$151:$BA$151,0)),0)+IFERROR(INDEX('Hoja de Trabajo para listado'!$BC$155:$CB$1048576,MATCH($A81,'Hoja de Trabajo para listado'!$BC$155:$BC$1048576,0),MATCH((CUADRO!K$5&amp;$E81),'Hoja de Trabajo para listado'!$BC$151:$CB$151,0)),0)+IFERROR(INDEX('Hoja de Trabajo para listado'!$DE$153:$DG$274,MATCH($A81,'Hoja de Trabajo para listado'!$DE$153:$DE$1048576,0),MATCH((CUADRO!K$5&amp;$E81),'Hoja de Trabajo para listado'!$DE$151:$DG$151,0)),0)+IFERROR(INDEX('Hoja de Trabajo para listado'!$CD$155:$DC$1048576,MATCH($A81,'Hoja de Trabajo para listado'!$CD$155:$CD$1048576,0),MATCH((CUADRO!K$5&amp;$E81),'Hoja de Trabajo para listado'!$CD$151:$DC$151,0)),0)</f>
        <v>0</v>
      </c>
      <c r="L81" s="257">
        <f ca="1">+IFERROR(INDEX('Hoja de Trabajo para listado'!$A$155:$Z$1048576,MATCH($A81,'Hoja de Trabajo para listado'!$A$155:$A$1048576,0),MATCH((CUADRO!L$5&amp;$E81),'Hoja de Trabajo para listado'!$A$151:$Z$151,0)),0)+IFERROR(INDEX('Hoja de Trabajo para listado'!$AB$155:$BA$1048576,MATCH($A81,'Hoja de Trabajo para listado'!$AB$155:$AB$1048576,0),MATCH((CUADRO!L$5&amp;$E81),'Hoja de Trabajo para listado'!$AB$151:$BA$151,0)),0)+IFERROR(INDEX('Hoja de Trabajo para listado'!$BC$155:$CB$1048576,MATCH($A81,'Hoja de Trabajo para listado'!$BC$155:$BC$1048576,0),MATCH((CUADRO!L$5&amp;$E81),'Hoja de Trabajo para listado'!$BC$151:$CB$151,0)),0)+IFERROR(INDEX('Hoja de Trabajo para listado'!$DE$153:$DG$274,MATCH($A81,'Hoja de Trabajo para listado'!$DE$153:$DE$1048576,0),MATCH((CUADRO!L$5&amp;$E81),'Hoja de Trabajo para listado'!$DE$151:$DG$151,0)),0)+IFERROR(INDEX('Hoja de Trabajo para listado'!$CD$155:$DC$1048576,MATCH($A81,'Hoja de Trabajo para listado'!$CD$155:$CD$1048576,0),MATCH((CUADRO!L$5&amp;$E81),'Hoja de Trabajo para listado'!$CD$151:$DC$151,0)),0)</f>
        <v>0</v>
      </c>
      <c r="M81" s="257">
        <f ca="1">+IFERROR(INDEX('Hoja de Trabajo para listado'!$A$155:$Z$1048576,MATCH($A81,'Hoja de Trabajo para listado'!$A$155:$A$1048576,0),MATCH((CUADRO!M$5&amp;$E81),'Hoja de Trabajo para listado'!$A$151:$Z$151,0)),0)+IFERROR(INDEX('Hoja de Trabajo para listado'!$AB$155:$BA$1048576,MATCH($A81,'Hoja de Trabajo para listado'!$AB$155:$AB$1048576,0),MATCH((CUADRO!M$5&amp;$E81),'Hoja de Trabajo para listado'!$AB$151:$BA$151,0)),0)+IFERROR(INDEX('Hoja de Trabajo para listado'!$BC$155:$CB$1048576,MATCH($A81,'Hoja de Trabajo para listado'!$BC$155:$BC$1048576,0),MATCH((CUADRO!M$5&amp;$E81),'Hoja de Trabajo para listado'!$BC$151:$CB$151,0)),0)+IFERROR(INDEX('Hoja de Trabajo para listado'!$DE$153:$DG$274,MATCH($A81,'Hoja de Trabajo para listado'!$DE$153:$DE$1048576,0),MATCH((CUADRO!M$5&amp;$E81),'Hoja de Trabajo para listado'!$DE$151:$DG$151,0)),0)+IFERROR(INDEX('Hoja de Trabajo para listado'!$CD$155:$DC$1048576,MATCH($A81,'Hoja de Trabajo para listado'!$CD$155:$CD$1048576,0),MATCH((CUADRO!M$5&amp;$E81),'Hoja de Trabajo para listado'!$CD$151:$DC$151,0)),0)</f>
        <v>0</v>
      </c>
      <c r="N81" s="257">
        <f ca="1">+IFERROR(INDEX('Hoja de Trabajo para listado'!$A$155:$Z$1048576,MATCH($A81,'Hoja de Trabajo para listado'!$A$155:$A$1048576,0),MATCH((CUADRO!N$5&amp;$E81),'Hoja de Trabajo para listado'!$A$151:$Z$151,0)),0)+IFERROR(INDEX('Hoja de Trabajo para listado'!$AB$155:$BA$1048576,MATCH($A81,'Hoja de Trabajo para listado'!$AB$155:$AB$1048576,0),MATCH((CUADRO!N$5&amp;$E81),'Hoja de Trabajo para listado'!$AB$151:$BA$151,0)),0)+IFERROR(INDEX('Hoja de Trabajo para listado'!$BC$155:$CB$1048576,MATCH($A81,'Hoja de Trabajo para listado'!$BC$155:$BC$1048576,0),MATCH((CUADRO!N$5&amp;$E81),'Hoja de Trabajo para listado'!$BC$151:$CB$151,0)),0)+IFERROR(INDEX('Hoja de Trabajo para listado'!$DE$153:$DG$274,MATCH($A81,'Hoja de Trabajo para listado'!$DE$153:$DE$1048576,0),MATCH((CUADRO!N$5&amp;$E81),'Hoja de Trabajo para listado'!$DE$151:$DG$151,0)),0)+IFERROR(INDEX('Hoja de Trabajo para listado'!$CD$155:$DC$1048576,MATCH($A81,'Hoja de Trabajo para listado'!$CD$155:$CD$1048576,0),MATCH((CUADRO!N$5&amp;$E81),'Hoja de Trabajo para listado'!$CD$151:$DC$151,0)),0)</f>
        <v>0</v>
      </c>
      <c r="O81" s="257">
        <f ca="1">+IFERROR(INDEX('Hoja de Trabajo para listado'!$A$155:$Z$1048576,MATCH($A81,'Hoja de Trabajo para listado'!$A$155:$A$1048576,0),MATCH((CUADRO!O$5&amp;$E81),'Hoja de Trabajo para listado'!$A$151:$Z$151,0)),0)+IFERROR(INDEX('Hoja de Trabajo para listado'!$AB$155:$BA$1048576,MATCH($A81,'Hoja de Trabajo para listado'!$AB$155:$AB$1048576,0),MATCH((CUADRO!O$5&amp;$E81),'Hoja de Trabajo para listado'!$AB$151:$BA$151,0)),0)+IFERROR(INDEX('Hoja de Trabajo para listado'!$BC$155:$CB$1048576,MATCH($A81,'Hoja de Trabajo para listado'!$BC$155:$BC$1048576,0),MATCH((CUADRO!O$5&amp;$E81),'Hoja de Trabajo para listado'!$BC$151:$CB$151,0)),0)+IFERROR(INDEX('Hoja de Trabajo para listado'!$DE$153:$DG$274,MATCH($A81,'Hoja de Trabajo para listado'!$DE$153:$DE$1048576,0),MATCH((CUADRO!O$5&amp;$E81),'Hoja de Trabajo para listado'!$DE$151:$DG$151,0)),0)+IFERROR(INDEX('Hoja de Trabajo para listado'!$CD$155:$DC$1048576,MATCH($A81,'Hoja de Trabajo para listado'!$CD$155:$CD$1048576,0),MATCH((CUADRO!O$5&amp;$E81),'Hoja de Trabajo para listado'!$CD$151:$DC$151,0)),0)</f>
        <v>0</v>
      </c>
      <c r="P81" s="257">
        <f ca="1">+IFERROR(INDEX('Hoja de Trabajo para listado'!$A$155:$Z$1048576,MATCH($A81,'Hoja de Trabajo para listado'!$A$155:$A$1048576,0),MATCH((CUADRO!P$5&amp;$E81),'Hoja de Trabajo para listado'!$A$151:$Z$151,0)),0)+IFERROR(INDEX('Hoja de Trabajo para listado'!$AB$155:$BA$1048576,MATCH($A81,'Hoja de Trabajo para listado'!$AB$155:$AB$1048576,0),MATCH((CUADRO!P$5&amp;$E81),'Hoja de Trabajo para listado'!$AB$151:$BA$151,0)),0)+IFERROR(INDEX('Hoja de Trabajo para listado'!$BC$155:$CB$1048576,MATCH($A81,'Hoja de Trabajo para listado'!$BC$155:$BC$1048576,0),MATCH((CUADRO!P$5&amp;$E81),'Hoja de Trabajo para listado'!$BC$151:$CB$151,0)),0)+IFERROR(INDEX('Hoja de Trabajo para listado'!$DE$153:$DG$274,MATCH($A81,'Hoja de Trabajo para listado'!$DE$153:$DE$1048576,0),MATCH((CUADRO!P$5&amp;$E81),'Hoja de Trabajo para listado'!$DE$151:$DG$151,0)),0)+IFERROR(INDEX('Hoja de Trabajo para listado'!$CD$155:$DC$1048576,MATCH($A81,'Hoja de Trabajo para listado'!$CD$155:$CD$1048576,0),MATCH((CUADRO!P$5&amp;$E81),'Hoja de Trabajo para listado'!$CD$151:$DC$151,0)),0)</f>
        <v>0</v>
      </c>
      <c r="Q81" s="257">
        <f ca="1">+IFERROR(INDEX('Hoja de Trabajo para listado'!$A$155:$Z$1048576,MATCH($A81,'Hoja de Trabajo para listado'!$A$155:$A$1048576,0),MATCH((CUADRO!Q$5&amp;$E81),'Hoja de Trabajo para listado'!$A$151:$Z$151,0)),0)+IFERROR(INDEX('Hoja de Trabajo para listado'!$AB$155:$BA$1048576,MATCH($A81,'Hoja de Trabajo para listado'!$AB$155:$AB$1048576,0),MATCH((CUADRO!Q$5&amp;$E81),'Hoja de Trabajo para listado'!$AB$151:$BA$151,0)),0)+IFERROR(INDEX('Hoja de Trabajo para listado'!$BC$155:$CB$1048576,MATCH($A81,'Hoja de Trabajo para listado'!$BC$155:$BC$1048576,0),MATCH((CUADRO!Q$5&amp;$E81),'Hoja de Trabajo para listado'!$BC$151:$CB$151,0)),0)+IFERROR(INDEX('Hoja de Trabajo para listado'!$DE$153:$DG$274,MATCH($A81,'Hoja de Trabajo para listado'!$DE$153:$DE$1048576,0),MATCH((CUADRO!Q$5&amp;$E81),'Hoja de Trabajo para listado'!$DE$151:$DG$151,0)),0)+IFERROR(INDEX('Hoja de Trabajo para listado'!$CD$155:$DC$1048576,MATCH($A81,'Hoja de Trabajo para listado'!$CD$155:$CD$1048576,0),MATCH((CUADRO!Q$5&amp;$E81),'Hoja de Trabajo para listado'!$CD$151:$DC$151,0)),0)</f>
        <v>0</v>
      </c>
      <c r="R81" s="257">
        <f t="shared" ca="1" si="2"/>
        <v>0</v>
      </c>
      <c r="S81" s="277">
        <f ca="1">+R80+R81</f>
        <v>0</v>
      </c>
      <c r="T81" s="257">
        <f ca="1">+S81</f>
        <v>0</v>
      </c>
      <c r="U81" s="256">
        <f t="shared" si="3"/>
        <v>2</v>
      </c>
      <c r="V81" s="362" t="str">
        <f>+VLOOKUP(A81,bd_lista!$A$3:$E$590,5,FALSE)</f>
        <v>Empresas Nacionales</v>
      </c>
      <c r="W81" s="362"/>
      <c r="X81" s="254">
        <f>+VLOOKUP(A81,[2]Sheet1!$A$13:$D$744,4,FALSE)</f>
        <v>20</v>
      </c>
      <c r="Y81" s="254" t="str">
        <f>+VLOOKUP(X81,bd_lista!$A$3:$C$590,3,FALSE)</f>
        <v>Ministerio de Defensa</v>
      </c>
      <c r="Z81" s="314"/>
      <c r="AA81" s="315"/>
    </row>
    <row r="82" spans="1:27" customFormat="1" ht="15" customHeight="1">
      <c r="A82" s="32">
        <v>526</v>
      </c>
      <c r="B82" s="306">
        <f>+A82</f>
        <v>526</v>
      </c>
      <c r="C82" s="259" t="str">
        <f>+VLOOKUP(A82,bd_lista!$A$3:$C$590,3,FALSE)</f>
        <v>Bolivia TV</v>
      </c>
      <c r="D82" s="361" t="str">
        <f>+C82</f>
        <v>Bolivia TV</v>
      </c>
      <c r="E82" s="259" t="s">
        <v>1313</v>
      </c>
      <c r="F82" s="255">
        <f ca="1">+IFERROR(INDEX('Hoja de Trabajo para listado'!$A$155:$Z$1048576,MATCH($A82,'Hoja de Trabajo para listado'!$A$155:$A$1048576,0),MATCH((CUADRO!F$5&amp;$E82),'Hoja de Trabajo para listado'!$A$151:$Z$151,0)),0)+IFERROR(INDEX('Hoja de Trabajo para listado'!$AB$155:$BA$1048576,MATCH($A82,'Hoja de Trabajo para listado'!$AB$155:$AB$1048576,0),MATCH((CUADRO!F$5&amp;$E82),'Hoja de Trabajo para listado'!$AB$151:$BA$151,0)),0)+IFERROR(INDEX('Hoja de Trabajo para listado'!$BC$155:$CB$1048576,MATCH($A82,'Hoja de Trabajo para listado'!$BC$155:$BC$1048576,0),MATCH((CUADRO!F$5&amp;$E82),'Hoja de Trabajo para listado'!$BC$151:$CB$151,0)),0)+IFERROR(INDEX('Hoja de Trabajo para listado'!$DE$153:$DG$274,MATCH($A82,'Hoja de Trabajo para listado'!$DE$153:$DE$1048576,0),MATCH((CUADRO!F$5&amp;$E82),'Hoja de Trabajo para listado'!$DE$151:$DG$151,0)),0)+IFERROR(INDEX('Hoja de Trabajo para listado'!$CD$155:$DC$1048576,MATCH($A82,'Hoja de Trabajo para listado'!$CD$155:$CD$1048576,0),MATCH((CUADRO!F$5&amp;$E82),'Hoja de Trabajo para listado'!$CD$151:$DC$151,0)),0)</f>
        <v>0</v>
      </c>
      <c r="G82" s="255">
        <f ca="1">+IFERROR(INDEX('Hoja de Trabajo para listado'!$A$155:$Z$1048576,MATCH($A82,'Hoja de Trabajo para listado'!$A$155:$A$1048576,0),MATCH((CUADRO!G$5&amp;$E82),'Hoja de Trabajo para listado'!$A$151:$Z$151,0)),0)+IFERROR(INDEX('Hoja de Trabajo para listado'!$AB$155:$BA$1048576,MATCH($A82,'Hoja de Trabajo para listado'!$AB$155:$AB$1048576,0),MATCH((CUADRO!G$5&amp;$E82),'Hoja de Trabajo para listado'!$AB$151:$BA$151,0)),0)+IFERROR(INDEX('Hoja de Trabajo para listado'!$BC$155:$CB$1048576,MATCH($A82,'Hoja de Trabajo para listado'!$BC$155:$BC$1048576,0),MATCH((CUADRO!G$5&amp;$E82),'Hoja de Trabajo para listado'!$BC$151:$CB$151,0)),0)+IFERROR(INDEX('Hoja de Trabajo para listado'!$DE$153:$DG$274,MATCH($A82,'Hoja de Trabajo para listado'!$DE$153:$DE$1048576,0),MATCH((CUADRO!G$5&amp;$E82),'Hoja de Trabajo para listado'!$DE$151:$DG$151,0)),0)+IFERROR(INDEX('Hoja de Trabajo para listado'!$CD$155:$DC$1048576,MATCH($A82,'Hoja de Trabajo para listado'!$CD$155:$CD$1048576,0),MATCH((CUADRO!G$5&amp;$E82),'Hoja de Trabajo para listado'!$CD$151:$DC$151,0)),0)</f>
        <v>0</v>
      </c>
      <c r="H82" s="255">
        <f ca="1">+IFERROR(INDEX('Hoja de Trabajo para listado'!$A$155:$Z$1048576,MATCH($A82,'Hoja de Trabajo para listado'!$A$155:$A$1048576,0),MATCH((CUADRO!H$5&amp;$E82),'Hoja de Trabajo para listado'!$A$151:$Z$151,0)),0)+IFERROR(INDEX('Hoja de Trabajo para listado'!$AB$155:$BA$1048576,MATCH($A82,'Hoja de Trabajo para listado'!$AB$155:$AB$1048576,0),MATCH((CUADRO!H$5&amp;$E82),'Hoja de Trabajo para listado'!$AB$151:$BA$151,0)),0)+IFERROR(INDEX('Hoja de Trabajo para listado'!$BC$155:$CB$1048576,MATCH($A82,'Hoja de Trabajo para listado'!$BC$155:$BC$1048576,0),MATCH((CUADRO!H$5&amp;$E82),'Hoja de Trabajo para listado'!$BC$151:$CB$151,0)),0)+IFERROR(INDEX('Hoja de Trabajo para listado'!$DE$153:$DG$274,MATCH($A82,'Hoja de Trabajo para listado'!$DE$153:$DE$1048576,0),MATCH((CUADRO!H$5&amp;$E82),'Hoja de Trabajo para listado'!$DE$151:$DG$151,0)),0)+IFERROR(INDEX('Hoja de Trabajo para listado'!$CD$155:$DC$1048576,MATCH($A82,'Hoja de Trabajo para listado'!$CD$155:$CD$1048576,0),MATCH((CUADRO!H$5&amp;$E82),'Hoja de Trabajo para listado'!$CD$151:$DC$151,0)),0)</f>
        <v>0</v>
      </c>
      <c r="I82" s="255">
        <f ca="1">+IFERROR(INDEX('Hoja de Trabajo para listado'!$A$155:$Z$1048576,MATCH($A82,'Hoja de Trabajo para listado'!$A$155:$A$1048576,0),MATCH((CUADRO!I$5&amp;$E82),'Hoja de Trabajo para listado'!$A$151:$Z$151,0)),0)+IFERROR(INDEX('Hoja de Trabajo para listado'!$AB$155:$BA$1048576,MATCH($A82,'Hoja de Trabajo para listado'!$AB$155:$AB$1048576,0),MATCH((CUADRO!I$5&amp;$E82),'Hoja de Trabajo para listado'!$AB$151:$BA$151,0)),0)+IFERROR(INDEX('Hoja de Trabajo para listado'!$BC$155:$CB$1048576,MATCH($A82,'Hoja de Trabajo para listado'!$BC$155:$BC$1048576,0),MATCH((CUADRO!I$5&amp;$E82),'Hoja de Trabajo para listado'!$BC$151:$CB$151,0)),0)+IFERROR(INDEX('Hoja de Trabajo para listado'!$DE$153:$DG$274,MATCH($A82,'Hoja de Trabajo para listado'!$DE$153:$DE$1048576,0),MATCH((CUADRO!I$5&amp;$E82),'Hoja de Trabajo para listado'!$DE$151:$DG$151,0)),0)+IFERROR(INDEX('Hoja de Trabajo para listado'!$CD$155:$DC$1048576,MATCH($A82,'Hoja de Trabajo para listado'!$CD$155:$CD$1048576,0),MATCH((CUADRO!I$5&amp;$E82),'Hoja de Trabajo para listado'!$CD$151:$DC$151,0)),0)</f>
        <v>0</v>
      </c>
      <c r="J82" s="255">
        <f ca="1">+IFERROR(INDEX('Hoja de Trabajo para listado'!$A$155:$Z$1048576,MATCH($A82,'Hoja de Trabajo para listado'!$A$155:$A$1048576,0),MATCH((CUADRO!J$5&amp;$E82),'Hoja de Trabajo para listado'!$A$151:$Z$151,0)),0)+IFERROR(INDEX('Hoja de Trabajo para listado'!$AB$155:$BA$1048576,MATCH($A82,'Hoja de Trabajo para listado'!$AB$155:$AB$1048576,0),MATCH((CUADRO!J$5&amp;$E82),'Hoja de Trabajo para listado'!$AB$151:$BA$151,0)),0)+IFERROR(INDEX('Hoja de Trabajo para listado'!$BC$155:$CB$1048576,MATCH($A82,'Hoja de Trabajo para listado'!$BC$155:$BC$1048576,0),MATCH((CUADRO!J$5&amp;$E82),'Hoja de Trabajo para listado'!$BC$151:$CB$151,0)),0)+IFERROR(INDEX('Hoja de Trabajo para listado'!$DE$153:$DG$274,MATCH($A82,'Hoja de Trabajo para listado'!$DE$153:$DE$1048576,0),MATCH((CUADRO!J$5&amp;$E82),'Hoja de Trabajo para listado'!$DE$151:$DG$151,0)),0)+IFERROR(INDEX('Hoja de Trabajo para listado'!$CD$155:$DC$1048576,MATCH($A82,'Hoja de Trabajo para listado'!$CD$155:$CD$1048576,0),MATCH((CUADRO!J$5&amp;$E82),'Hoja de Trabajo para listado'!$CD$151:$DC$151,0)),0)</f>
        <v>0</v>
      </c>
      <c r="K82" s="255">
        <f ca="1">+IFERROR(INDEX('Hoja de Trabajo para listado'!$A$155:$Z$1048576,MATCH($A82,'Hoja de Trabajo para listado'!$A$155:$A$1048576,0),MATCH((CUADRO!K$5&amp;$E82),'Hoja de Trabajo para listado'!$A$151:$Z$151,0)),0)+IFERROR(INDEX('Hoja de Trabajo para listado'!$AB$155:$BA$1048576,MATCH($A82,'Hoja de Trabajo para listado'!$AB$155:$AB$1048576,0),MATCH((CUADRO!K$5&amp;$E82),'Hoja de Trabajo para listado'!$AB$151:$BA$151,0)),0)+IFERROR(INDEX('Hoja de Trabajo para listado'!$BC$155:$CB$1048576,MATCH($A82,'Hoja de Trabajo para listado'!$BC$155:$BC$1048576,0),MATCH((CUADRO!K$5&amp;$E82),'Hoja de Trabajo para listado'!$BC$151:$CB$151,0)),0)+IFERROR(INDEX('Hoja de Trabajo para listado'!$DE$153:$DG$274,MATCH($A82,'Hoja de Trabajo para listado'!$DE$153:$DE$1048576,0),MATCH((CUADRO!K$5&amp;$E82),'Hoja de Trabajo para listado'!$DE$151:$DG$151,0)),0)+IFERROR(INDEX('Hoja de Trabajo para listado'!$CD$155:$DC$1048576,MATCH($A82,'Hoja de Trabajo para listado'!$CD$155:$CD$1048576,0),MATCH((CUADRO!K$5&amp;$E82),'Hoja de Trabajo para listado'!$CD$151:$DC$151,0)),0)</f>
        <v>0</v>
      </c>
      <c r="L82" s="255">
        <f ca="1">+IFERROR(INDEX('Hoja de Trabajo para listado'!$A$155:$Z$1048576,MATCH($A82,'Hoja de Trabajo para listado'!$A$155:$A$1048576,0),MATCH((CUADRO!L$5&amp;$E82),'Hoja de Trabajo para listado'!$A$151:$Z$151,0)),0)+IFERROR(INDEX('Hoja de Trabajo para listado'!$AB$155:$BA$1048576,MATCH($A82,'Hoja de Trabajo para listado'!$AB$155:$AB$1048576,0),MATCH((CUADRO!L$5&amp;$E82),'Hoja de Trabajo para listado'!$AB$151:$BA$151,0)),0)+IFERROR(INDEX('Hoja de Trabajo para listado'!$BC$155:$CB$1048576,MATCH($A82,'Hoja de Trabajo para listado'!$BC$155:$BC$1048576,0),MATCH((CUADRO!L$5&amp;$E82),'Hoja de Trabajo para listado'!$BC$151:$CB$151,0)),0)+IFERROR(INDEX('Hoja de Trabajo para listado'!$DE$153:$DG$274,MATCH($A82,'Hoja de Trabajo para listado'!$DE$153:$DE$1048576,0),MATCH((CUADRO!L$5&amp;$E82),'Hoja de Trabajo para listado'!$DE$151:$DG$151,0)),0)+IFERROR(INDEX('Hoja de Trabajo para listado'!$CD$155:$DC$1048576,MATCH($A82,'Hoja de Trabajo para listado'!$CD$155:$CD$1048576,0),MATCH((CUADRO!L$5&amp;$E82),'Hoja de Trabajo para listado'!$CD$151:$DC$151,0)),0)</f>
        <v>0</v>
      </c>
      <c r="M82" s="255">
        <f ca="1">+IFERROR(INDEX('Hoja de Trabajo para listado'!$A$155:$Z$1048576,MATCH($A82,'Hoja de Trabajo para listado'!$A$155:$A$1048576,0),MATCH((CUADRO!M$5&amp;$E82),'Hoja de Trabajo para listado'!$A$151:$Z$151,0)),0)+IFERROR(INDEX('Hoja de Trabajo para listado'!$AB$155:$BA$1048576,MATCH($A82,'Hoja de Trabajo para listado'!$AB$155:$AB$1048576,0),MATCH((CUADRO!M$5&amp;$E82),'Hoja de Trabajo para listado'!$AB$151:$BA$151,0)),0)+IFERROR(INDEX('Hoja de Trabajo para listado'!$BC$155:$CB$1048576,MATCH($A82,'Hoja de Trabajo para listado'!$BC$155:$BC$1048576,0),MATCH((CUADRO!M$5&amp;$E82),'Hoja de Trabajo para listado'!$BC$151:$CB$151,0)),0)+IFERROR(INDEX('Hoja de Trabajo para listado'!$DE$153:$DG$274,MATCH($A82,'Hoja de Trabajo para listado'!$DE$153:$DE$1048576,0),MATCH((CUADRO!M$5&amp;$E82),'Hoja de Trabajo para listado'!$DE$151:$DG$151,0)),0)+IFERROR(INDEX('Hoja de Trabajo para listado'!$CD$155:$DC$1048576,MATCH($A82,'Hoja de Trabajo para listado'!$CD$155:$CD$1048576,0),MATCH((CUADRO!M$5&amp;$E82),'Hoja de Trabajo para listado'!$CD$151:$DC$151,0)),0)</f>
        <v>0</v>
      </c>
      <c r="N82" s="255">
        <f ca="1">+IFERROR(INDEX('Hoja de Trabajo para listado'!$A$155:$Z$1048576,MATCH($A82,'Hoja de Trabajo para listado'!$A$155:$A$1048576,0),MATCH((CUADRO!N$5&amp;$E82),'Hoja de Trabajo para listado'!$A$151:$Z$151,0)),0)+IFERROR(INDEX('Hoja de Trabajo para listado'!$AB$155:$BA$1048576,MATCH($A82,'Hoja de Trabajo para listado'!$AB$155:$AB$1048576,0),MATCH((CUADRO!N$5&amp;$E82),'Hoja de Trabajo para listado'!$AB$151:$BA$151,0)),0)+IFERROR(INDEX('Hoja de Trabajo para listado'!$BC$155:$CB$1048576,MATCH($A82,'Hoja de Trabajo para listado'!$BC$155:$BC$1048576,0),MATCH((CUADRO!N$5&amp;$E82),'Hoja de Trabajo para listado'!$BC$151:$CB$151,0)),0)+IFERROR(INDEX('Hoja de Trabajo para listado'!$DE$153:$DG$274,MATCH($A82,'Hoja de Trabajo para listado'!$DE$153:$DE$1048576,0),MATCH((CUADRO!N$5&amp;$E82),'Hoja de Trabajo para listado'!$DE$151:$DG$151,0)),0)+IFERROR(INDEX('Hoja de Trabajo para listado'!$CD$155:$DC$1048576,MATCH($A82,'Hoja de Trabajo para listado'!$CD$155:$CD$1048576,0),MATCH((CUADRO!N$5&amp;$E82),'Hoja de Trabajo para listado'!$CD$151:$DC$151,0)),0)</f>
        <v>0</v>
      </c>
      <c r="O82" s="255">
        <f ca="1">+IFERROR(INDEX('Hoja de Trabajo para listado'!$A$155:$Z$1048576,MATCH($A82,'Hoja de Trabajo para listado'!$A$155:$A$1048576,0),MATCH((CUADRO!O$5&amp;$E82),'Hoja de Trabajo para listado'!$A$151:$Z$151,0)),0)+IFERROR(INDEX('Hoja de Trabajo para listado'!$AB$155:$BA$1048576,MATCH($A82,'Hoja de Trabajo para listado'!$AB$155:$AB$1048576,0),MATCH((CUADRO!O$5&amp;$E82),'Hoja de Trabajo para listado'!$AB$151:$BA$151,0)),0)+IFERROR(INDEX('Hoja de Trabajo para listado'!$BC$155:$CB$1048576,MATCH($A82,'Hoja de Trabajo para listado'!$BC$155:$BC$1048576,0),MATCH((CUADRO!O$5&amp;$E82),'Hoja de Trabajo para listado'!$BC$151:$CB$151,0)),0)+IFERROR(INDEX('Hoja de Trabajo para listado'!$DE$153:$DG$274,MATCH($A82,'Hoja de Trabajo para listado'!$DE$153:$DE$1048576,0),MATCH((CUADRO!O$5&amp;$E82),'Hoja de Trabajo para listado'!$DE$151:$DG$151,0)),0)+IFERROR(INDEX('Hoja de Trabajo para listado'!$CD$155:$DC$1048576,MATCH($A82,'Hoja de Trabajo para listado'!$CD$155:$CD$1048576,0),MATCH((CUADRO!O$5&amp;$E82),'Hoja de Trabajo para listado'!$CD$151:$DC$151,0)),0)</f>
        <v>0</v>
      </c>
      <c r="P82" s="255">
        <f ca="1">+IFERROR(INDEX('Hoja de Trabajo para listado'!$A$155:$Z$1048576,MATCH($A82,'Hoja de Trabajo para listado'!$A$155:$A$1048576,0),MATCH((CUADRO!P$5&amp;$E82),'Hoja de Trabajo para listado'!$A$151:$Z$151,0)),0)+IFERROR(INDEX('Hoja de Trabajo para listado'!$AB$155:$BA$1048576,MATCH($A82,'Hoja de Trabajo para listado'!$AB$155:$AB$1048576,0),MATCH((CUADRO!P$5&amp;$E82),'Hoja de Trabajo para listado'!$AB$151:$BA$151,0)),0)+IFERROR(INDEX('Hoja de Trabajo para listado'!$BC$155:$CB$1048576,MATCH($A82,'Hoja de Trabajo para listado'!$BC$155:$BC$1048576,0),MATCH((CUADRO!P$5&amp;$E82),'Hoja de Trabajo para listado'!$BC$151:$CB$151,0)),0)+IFERROR(INDEX('Hoja de Trabajo para listado'!$DE$153:$DG$274,MATCH($A82,'Hoja de Trabajo para listado'!$DE$153:$DE$1048576,0),MATCH((CUADRO!P$5&amp;$E82),'Hoja de Trabajo para listado'!$DE$151:$DG$151,0)),0)+IFERROR(INDEX('Hoja de Trabajo para listado'!$CD$155:$DC$1048576,MATCH($A82,'Hoja de Trabajo para listado'!$CD$155:$CD$1048576,0),MATCH((CUADRO!P$5&amp;$E82),'Hoja de Trabajo para listado'!$CD$151:$DC$151,0)),0)</f>
        <v>0</v>
      </c>
      <c r="Q82" s="255">
        <f ca="1">+IFERROR(INDEX('Hoja de Trabajo para listado'!$A$155:$Z$1048576,MATCH($A82,'Hoja de Trabajo para listado'!$A$155:$A$1048576,0),MATCH((CUADRO!Q$5&amp;$E82),'Hoja de Trabajo para listado'!$A$151:$Z$151,0)),0)+IFERROR(INDEX('Hoja de Trabajo para listado'!$AB$155:$BA$1048576,MATCH($A82,'Hoja de Trabajo para listado'!$AB$155:$AB$1048576,0),MATCH((CUADRO!Q$5&amp;$E82),'Hoja de Trabajo para listado'!$AB$151:$BA$151,0)),0)+IFERROR(INDEX('Hoja de Trabajo para listado'!$BC$155:$CB$1048576,MATCH($A82,'Hoja de Trabajo para listado'!$BC$155:$BC$1048576,0),MATCH((CUADRO!Q$5&amp;$E82),'Hoja de Trabajo para listado'!$BC$151:$CB$151,0)),0)+IFERROR(INDEX('Hoja de Trabajo para listado'!$DE$153:$DG$274,MATCH($A82,'Hoja de Trabajo para listado'!$DE$153:$DE$1048576,0),MATCH((CUADRO!Q$5&amp;$E82),'Hoja de Trabajo para listado'!$DE$151:$DG$151,0)),0)+IFERROR(INDEX('Hoja de Trabajo para listado'!$CD$155:$DC$1048576,MATCH($A82,'Hoja de Trabajo para listado'!$CD$155:$CD$1048576,0),MATCH((CUADRO!Q$5&amp;$E82),'Hoja de Trabajo para listado'!$CD$151:$DC$151,0)),0)</f>
        <v>0</v>
      </c>
      <c r="R82" s="255">
        <f t="shared" ca="1" si="2"/>
        <v>0</v>
      </c>
      <c r="S82" s="278"/>
      <c r="T82" s="255">
        <f ca="1">+T83</f>
        <v>106261.07999999999</v>
      </c>
      <c r="U82" s="254">
        <f t="shared" si="3"/>
        <v>1</v>
      </c>
      <c r="V82" s="362" t="str">
        <f>+VLOOKUP(A82,bd_lista!$A$3:$E$590,5,FALSE)</f>
        <v>Empresas Nacionales</v>
      </c>
      <c r="W82" s="361" t="str">
        <f>+V82</f>
        <v>Empresas Nacionales</v>
      </c>
      <c r="X82" s="254">
        <v>25</v>
      </c>
      <c r="Y82" s="254" t="str">
        <f>+VLOOKUP(X82,bd_lista!$A$3:$C$590,3,FALSE)</f>
        <v>Ministerio de la Presidencia</v>
      </c>
      <c r="Z82" s="316">
        <f>+X82</f>
        <v>25</v>
      </c>
      <c r="AA82" s="348" t="str">
        <f>+Y82</f>
        <v>Ministerio de la Presidencia</v>
      </c>
    </row>
    <row r="83" spans="1:27" customFormat="1" ht="15" customHeight="1">
      <c r="A83" s="32">
        <v>526</v>
      </c>
      <c r="B83" s="307"/>
      <c r="C83" s="362" t="str">
        <f>+VLOOKUP(A83,bd_lista!$A$3:$C$590,3,FALSE)</f>
        <v>Bolivia TV</v>
      </c>
      <c r="D83" s="362"/>
      <c r="E83" s="362" t="s">
        <v>1314</v>
      </c>
      <c r="F83" s="257">
        <f ca="1">+IFERROR(INDEX('Hoja de Trabajo para listado'!$A$155:$Z$1048576,MATCH($A83,'Hoja de Trabajo para listado'!$A$155:$A$1048576,0),MATCH((CUADRO!F$5&amp;$E83),'Hoja de Trabajo para listado'!$A$151:$Z$151,0)),0)+IFERROR(INDEX('Hoja de Trabajo para listado'!$AB$155:$BA$1048576,MATCH($A83,'Hoja de Trabajo para listado'!$AB$155:$AB$1048576,0),MATCH((CUADRO!F$5&amp;$E83),'Hoja de Trabajo para listado'!$AB$151:$BA$151,0)),0)+IFERROR(INDEX('Hoja de Trabajo para listado'!$BC$155:$CB$1048576,MATCH($A83,'Hoja de Trabajo para listado'!$BC$155:$BC$1048576,0),MATCH((CUADRO!F$5&amp;$E83),'Hoja de Trabajo para listado'!$BC$151:$CB$151,0)),0)+IFERROR(INDEX('Hoja de Trabajo para listado'!$DE$153:$DG$274,MATCH($A83,'Hoja de Trabajo para listado'!$DE$153:$DE$1048576,0),MATCH((CUADRO!F$5&amp;$E83),'Hoja de Trabajo para listado'!$DE$151:$DG$151,0)),0)+IFERROR(INDEX('Hoja de Trabajo para listado'!$CD$155:$DC$1048576,MATCH($A83,'Hoja de Trabajo para listado'!$CD$155:$CD$1048576,0),MATCH((CUADRO!F$5&amp;$E83),'Hoja de Trabajo para listado'!$CD$151:$DC$151,0)),0)</f>
        <v>0</v>
      </c>
      <c r="G83" s="257">
        <f ca="1">+IFERROR(INDEX('Hoja de Trabajo para listado'!$A$155:$Z$1048576,MATCH($A83,'Hoja de Trabajo para listado'!$A$155:$A$1048576,0),MATCH((CUADRO!G$5&amp;$E83),'Hoja de Trabajo para listado'!$A$151:$Z$151,0)),0)+IFERROR(INDEX('Hoja de Trabajo para listado'!$AB$155:$BA$1048576,MATCH($A83,'Hoja de Trabajo para listado'!$AB$155:$AB$1048576,0),MATCH((CUADRO!G$5&amp;$E83),'Hoja de Trabajo para listado'!$AB$151:$BA$151,0)),0)+IFERROR(INDEX('Hoja de Trabajo para listado'!$BC$155:$CB$1048576,MATCH($A83,'Hoja de Trabajo para listado'!$BC$155:$BC$1048576,0),MATCH((CUADRO!G$5&amp;$E83),'Hoja de Trabajo para listado'!$BC$151:$CB$151,0)),0)+IFERROR(INDEX('Hoja de Trabajo para listado'!$DE$153:$DG$274,MATCH($A83,'Hoja de Trabajo para listado'!$DE$153:$DE$1048576,0),MATCH((CUADRO!G$5&amp;$E83),'Hoja de Trabajo para listado'!$DE$151:$DG$151,0)),0)+IFERROR(INDEX('Hoja de Trabajo para listado'!$CD$155:$DC$1048576,MATCH($A83,'Hoja de Trabajo para listado'!$CD$155:$CD$1048576,0),MATCH((CUADRO!G$5&amp;$E83),'Hoja de Trabajo para listado'!$CD$151:$DC$151,0)),0)</f>
        <v>0</v>
      </c>
      <c r="H83" s="257">
        <f ca="1">+IFERROR(INDEX('Hoja de Trabajo para listado'!$A$155:$Z$1048576,MATCH($A83,'Hoja de Trabajo para listado'!$A$155:$A$1048576,0),MATCH((CUADRO!H$5&amp;$E83),'Hoja de Trabajo para listado'!$A$151:$Z$151,0)),0)+IFERROR(INDEX('Hoja de Trabajo para listado'!$AB$155:$BA$1048576,MATCH($A83,'Hoja de Trabajo para listado'!$AB$155:$AB$1048576,0),MATCH((CUADRO!H$5&amp;$E83),'Hoja de Trabajo para listado'!$AB$151:$BA$151,0)),0)+IFERROR(INDEX('Hoja de Trabajo para listado'!$BC$155:$CB$1048576,MATCH($A83,'Hoja de Trabajo para listado'!$BC$155:$BC$1048576,0),MATCH((CUADRO!H$5&amp;$E83),'Hoja de Trabajo para listado'!$BC$151:$CB$151,0)),0)+IFERROR(INDEX('Hoja de Trabajo para listado'!$DE$153:$DG$274,MATCH($A83,'Hoja de Trabajo para listado'!$DE$153:$DE$1048576,0),MATCH((CUADRO!H$5&amp;$E83),'Hoja de Trabajo para listado'!$DE$151:$DG$151,0)),0)+IFERROR(INDEX('Hoja de Trabajo para listado'!$CD$155:$DC$1048576,MATCH($A83,'Hoja de Trabajo para listado'!$CD$155:$CD$1048576,0),MATCH((CUADRO!H$5&amp;$E83),'Hoja de Trabajo para listado'!$CD$151:$DC$151,0)),0)</f>
        <v>0</v>
      </c>
      <c r="I83" s="257">
        <f ca="1">+IFERROR(INDEX('Hoja de Trabajo para listado'!$A$155:$Z$1048576,MATCH($A83,'Hoja de Trabajo para listado'!$A$155:$A$1048576,0),MATCH((CUADRO!I$5&amp;$E83),'Hoja de Trabajo para listado'!$A$151:$Z$151,0)),0)+IFERROR(INDEX('Hoja de Trabajo para listado'!$AB$155:$BA$1048576,MATCH($A83,'Hoja de Trabajo para listado'!$AB$155:$AB$1048576,0),MATCH((CUADRO!I$5&amp;$E83),'Hoja de Trabajo para listado'!$AB$151:$BA$151,0)),0)+IFERROR(INDEX('Hoja de Trabajo para listado'!$BC$155:$CB$1048576,MATCH($A83,'Hoja de Trabajo para listado'!$BC$155:$BC$1048576,0),MATCH((CUADRO!I$5&amp;$E83),'Hoja de Trabajo para listado'!$BC$151:$CB$151,0)),0)+IFERROR(INDEX('Hoja de Trabajo para listado'!$DE$153:$DG$274,MATCH($A83,'Hoja de Trabajo para listado'!$DE$153:$DE$1048576,0),MATCH((CUADRO!I$5&amp;$E83),'Hoja de Trabajo para listado'!$DE$151:$DG$151,0)),0)+IFERROR(INDEX('Hoja de Trabajo para listado'!$CD$155:$DC$1048576,MATCH($A83,'Hoja de Trabajo para listado'!$CD$155:$CD$1048576,0),MATCH((CUADRO!I$5&amp;$E83),'Hoja de Trabajo para listado'!$CD$151:$DC$151,0)),0)</f>
        <v>0</v>
      </c>
      <c r="J83" s="257">
        <f ca="1">+IFERROR(INDEX('Hoja de Trabajo para listado'!$A$155:$Z$1048576,MATCH($A83,'Hoja de Trabajo para listado'!$A$155:$A$1048576,0),MATCH((CUADRO!J$5&amp;$E83),'Hoja de Trabajo para listado'!$A$151:$Z$151,0)),0)+IFERROR(INDEX('Hoja de Trabajo para listado'!$AB$155:$BA$1048576,MATCH($A83,'Hoja de Trabajo para listado'!$AB$155:$AB$1048576,0),MATCH((CUADRO!J$5&amp;$E83),'Hoja de Trabajo para listado'!$AB$151:$BA$151,0)),0)+IFERROR(INDEX('Hoja de Trabajo para listado'!$BC$155:$CB$1048576,MATCH($A83,'Hoja de Trabajo para listado'!$BC$155:$BC$1048576,0),MATCH((CUADRO!J$5&amp;$E83),'Hoja de Trabajo para listado'!$BC$151:$CB$151,0)),0)+IFERROR(INDEX('Hoja de Trabajo para listado'!$DE$153:$DG$274,MATCH($A83,'Hoja de Trabajo para listado'!$DE$153:$DE$1048576,0),MATCH((CUADRO!J$5&amp;$E83),'Hoja de Trabajo para listado'!$DE$151:$DG$151,0)),0)+IFERROR(INDEX('Hoja de Trabajo para listado'!$CD$155:$DC$1048576,MATCH($A83,'Hoja de Trabajo para listado'!$CD$155:$CD$1048576,0),MATCH((CUADRO!J$5&amp;$E83),'Hoja de Trabajo para listado'!$CD$151:$DC$151,0)),0)</f>
        <v>0</v>
      </c>
      <c r="K83" s="257">
        <f ca="1">+IFERROR(INDEX('Hoja de Trabajo para listado'!$A$155:$Z$1048576,MATCH($A83,'Hoja de Trabajo para listado'!$A$155:$A$1048576,0),MATCH((CUADRO!K$5&amp;$E83),'Hoja de Trabajo para listado'!$A$151:$Z$151,0)),0)+IFERROR(INDEX('Hoja de Trabajo para listado'!$AB$155:$BA$1048576,MATCH($A83,'Hoja de Trabajo para listado'!$AB$155:$AB$1048576,0),MATCH((CUADRO!K$5&amp;$E83),'Hoja de Trabajo para listado'!$AB$151:$BA$151,0)),0)+IFERROR(INDEX('Hoja de Trabajo para listado'!$BC$155:$CB$1048576,MATCH($A83,'Hoja de Trabajo para listado'!$BC$155:$BC$1048576,0),MATCH((CUADRO!K$5&amp;$E83),'Hoja de Trabajo para listado'!$BC$151:$CB$151,0)),0)+IFERROR(INDEX('Hoja de Trabajo para listado'!$DE$153:$DG$274,MATCH($A83,'Hoja de Trabajo para listado'!$DE$153:$DE$1048576,0),MATCH((CUADRO!K$5&amp;$E83),'Hoja de Trabajo para listado'!$DE$151:$DG$151,0)),0)+IFERROR(INDEX('Hoja de Trabajo para listado'!$CD$155:$DC$1048576,MATCH($A83,'Hoja de Trabajo para listado'!$CD$155:$CD$1048576,0),MATCH((CUADRO!K$5&amp;$E83),'Hoja de Trabajo para listado'!$CD$151:$DC$151,0)),0)</f>
        <v>0</v>
      </c>
      <c r="L83" s="257">
        <f ca="1">+IFERROR(INDEX('Hoja de Trabajo para listado'!$A$155:$Z$1048576,MATCH($A83,'Hoja de Trabajo para listado'!$A$155:$A$1048576,0),MATCH((CUADRO!L$5&amp;$E83),'Hoja de Trabajo para listado'!$A$151:$Z$151,0)),0)+IFERROR(INDEX('Hoja de Trabajo para listado'!$AB$155:$BA$1048576,MATCH($A83,'Hoja de Trabajo para listado'!$AB$155:$AB$1048576,0),MATCH((CUADRO!L$5&amp;$E83),'Hoja de Trabajo para listado'!$AB$151:$BA$151,0)),0)+IFERROR(INDEX('Hoja de Trabajo para listado'!$BC$155:$CB$1048576,MATCH($A83,'Hoja de Trabajo para listado'!$BC$155:$BC$1048576,0),MATCH((CUADRO!L$5&amp;$E83),'Hoja de Trabajo para listado'!$BC$151:$CB$151,0)),0)+IFERROR(INDEX('Hoja de Trabajo para listado'!$DE$153:$DG$274,MATCH($A83,'Hoja de Trabajo para listado'!$DE$153:$DE$1048576,0),MATCH((CUADRO!L$5&amp;$E83),'Hoja de Trabajo para listado'!$DE$151:$DG$151,0)),0)+IFERROR(INDEX('Hoja de Trabajo para listado'!$CD$155:$DC$1048576,MATCH($A83,'Hoja de Trabajo para listado'!$CD$155:$CD$1048576,0),MATCH((CUADRO!L$5&amp;$E83),'Hoja de Trabajo para listado'!$CD$151:$DC$151,0)),0)</f>
        <v>0</v>
      </c>
      <c r="M83" s="257">
        <f ca="1">+IFERROR(INDEX('Hoja de Trabajo para listado'!$A$155:$Z$1048576,MATCH($A83,'Hoja de Trabajo para listado'!$A$155:$A$1048576,0),MATCH((CUADRO!M$5&amp;$E83),'Hoja de Trabajo para listado'!$A$151:$Z$151,0)),0)+IFERROR(INDEX('Hoja de Trabajo para listado'!$AB$155:$BA$1048576,MATCH($A83,'Hoja de Trabajo para listado'!$AB$155:$AB$1048576,0),MATCH((CUADRO!M$5&amp;$E83),'Hoja de Trabajo para listado'!$AB$151:$BA$151,0)),0)+IFERROR(INDEX('Hoja de Trabajo para listado'!$BC$155:$CB$1048576,MATCH($A83,'Hoja de Trabajo para listado'!$BC$155:$BC$1048576,0),MATCH((CUADRO!M$5&amp;$E83),'Hoja de Trabajo para listado'!$BC$151:$CB$151,0)),0)+IFERROR(INDEX('Hoja de Trabajo para listado'!$DE$153:$DG$274,MATCH($A83,'Hoja de Trabajo para listado'!$DE$153:$DE$1048576,0),MATCH((CUADRO!M$5&amp;$E83),'Hoja de Trabajo para listado'!$DE$151:$DG$151,0)),0)+IFERROR(INDEX('Hoja de Trabajo para listado'!$CD$155:$DC$1048576,MATCH($A83,'Hoja de Trabajo para listado'!$CD$155:$CD$1048576,0),MATCH((CUADRO!M$5&amp;$E83),'Hoja de Trabajo para listado'!$CD$151:$DC$151,0)),0)</f>
        <v>0</v>
      </c>
      <c r="N83" s="257">
        <f ca="1">+IFERROR(INDEX('Hoja de Trabajo para listado'!$A$155:$Z$1048576,MATCH($A83,'Hoja de Trabajo para listado'!$A$155:$A$1048576,0),MATCH((CUADRO!N$5&amp;$E83),'Hoja de Trabajo para listado'!$A$151:$Z$151,0)),0)+IFERROR(INDEX('Hoja de Trabajo para listado'!$AB$155:$BA$1048576,MATCH($A83,'Hoja de Trabajo para listado'!$AB$155:$AB$1048576,0),MATCH((CUADRO!N$5&amp;$E83),'Hoja de Trabajo para listado'!$AB$151:$BA$151,0)),0)+IFERROR(INDEX('Hoja de Trabajo para listado'!$BC$155:$CB$1048576,MATCH($A83,'Hoja de Trabajo para listado'!$BC$155:$BC$1048576,0),MATCH((CUADRO!N$5&amp;$E83),'Hoja de Trabajo para listado'!$BC$151:$CB$151,0)),0)+IFERROR(INDEX('Hoja de Trabajo para listado'!$DE$153:$DG$274,MATCH($A83,'Hoja de Trabajo para listado'!$DE$153:$DE$1048576,0),MATCH((CUADRO!N$5&amp;$E83),'Hoja de Trabajo para listado'!$DE$151:$DG$151,0)),0)+IFERROR(INDEX('Hoja de Trabajo para listado'!$CD$155:$DC$1048576,MATCH($A83,'Hoja de Trabajo para listado'!$CD$155:$CD$1048576,0),MATCH((CUADRO!N$5&amp;$E83),'Hoja de Trabajo para listado'!$CD$151:$DC$151,0)),0)</f>
        <v>106261.07999999999</v>
      </c>
      <c r="O83" s="257">
        <f ca="1">+IFERROR(INDEX('Hoja de Trabajo para listado'!$A$155:$Z$1048576,MATCH($A83,'Hoja de Trabajo para listado'!$A$155:$A$1048576,0),MATCH((CUADRO!O$5&amp;$E83),'Hoja de Trabajo para listado'!$A$151:$Z$151,0)),0)+IFERROR(INDEX('Hoja de Trabajo para listado'!$AB$155:$BA$1048576,MATCH($A83,'Hoja de Trabajo para listado'!$AB$155:$AB$1048576,0),MATCH((CUADRO!O$5&amp;$E83),'Hoja de Trabajo para listado'!$AB$151:$BA$151,0)),0)+IFERROR(INDEX('Hoja de Trabajo para listado'!$BC$155:$CB$1048576,MATCH($A83,'Hoja de Trabajo para listado'!$BC$155:$BC$1048576,0),MATCH((CUADRO!O$5&amp;$E83),'Hoja de Trabajo para listado'!$BC$151:$CB$151,0)),0)+IFERROR(INDEX('Hoja de Trabajo para listado'!$DE$153:$DG$274,MATCH($A83,'Hoja de Trabajo para listado'!$DE$153:$DE$1048576,0),MATCH((CUADRO!O$5&amp;$E83),'Hoja de Trabajo para listado'!$DE$151:$DG$151,0)),0)+IFERROR(INDEX('Hoja de Trabajo para listado'!$CD$155:$DC$1048576,MATCH($A83,'Hoja de Trabajo para listado'!$CD$155:$CD$1048576,0),MATCH((CUADRO!O$5&amp;$E83),'Hoja de Trabajo para listado'!$CD$151:$DC$151,0)),0)</f>
        <v>0</v>
      </c>
      <c r="P83" s="257">
        <f ca="1">+IFERROR(INDEX('Hoja de Trabajo para listado'!$A$155:$Z$1048576,MATCH($A83,'Hoja de Trabajo para listado'!$A$155:$A$1048576,0),MATCH((CUADRO!P$5&amp;$E83),'Hoja de Trabajo para listado'!$A$151:$Z$151,0)),0)+IFERROR(INDEX('Hoja de Trabajo para listado'!$AB$155:$BA$1048576,MATCH($A83,'Hoja de Trabajo para listado'!$AB$155:$AB$1048576,0),MATCH((CUADRO!P$5&amp;$E83),'Hoja de Trabajo para listado'!$AB$151:$BA$151,0)),0)+IFERROR(INDEX('Hoja de Trabajo para listado'!$BC$155:$CB$1048576,MATCH($A83,'Hoja de Trabajo para listado'!$BC$155:$BC$1048576,0),MATCH((CUADRO!P$5&amp;$E83),'Hoja de Trabajo para listado'!$BC$151:$CB$151,0)),0)+IFERROR(INDEX('Hoja de Trabajo para listado'!$DE$153:$DG$274,MATCH($A83,'Hoja de Trabajo para listado'!$DE$153:$DE$1048576,0),MATCH((CUADRO!P$5&amp;$E83),'Hoja de Trabajo para listado'!$DE$151:$DG$151,0)),0)+IFERROR(INDEX('Hoja de Trabajo para listado'!$CD$155:$DC$1048576,MATCH($A83,'Hoja de Trabajo para listado'!$CD$155:$CD$1048576,0),MATCH((CUADRO!P$5&amp;$E83),'Hoja de Trabajo para listado'!$CD$151:$DC$151,0)),0)</f>
        <v>0</v>
      </c>
      <c r="Q83" s="257">
        <f ca="1">+IFERROR(INDEX('Hoja de Trabajo para listado'!$A$155:$Z$1048576,MATCH($A83,'Hoja de Trabajo para listado'!$A$155:$A$1048576,0),MATCH((CUADRO!Q$5&amp;$E83),'Hoja de Trabajo para listado'!$A$151:$Z$151,0)),0)+IFERROR(INDEX('Hoja de Trabajo para listado'!$AB$155:$BA$1048576,MATCH($A83,'Hoja de Trabajo para listado'!$AB$155:$AB$1048576,0),MATCH((CUADRO!Q$5&amp;$E83),'Hoja de Trabajo para listado'!$AB$151:$BA$151,0)),0)+IFERROR(INDEX('Hoja de Trabajo para listado'!$BC$155:$CB$1048576,MATCH($A83,'Hoja de Trabajo para listado'!$BC$155:$BC$1048576,0),MATCH((CUADRO!Q$5&amp;$E83),'Hoja de Trabajo para listado'!$BC$151:$CB$151,0)),0)+IFERROR(INDEX('Hoja de Trabajo para listado'!$DE$153:$DG$274,MATCH($A83,'Hoja de Trabajo para listado'!$DE$153:$DE$1048576,0),MATCH((CUADRO!Q$5&amp;$E83),'Hoja de Trabajo para listado'!$DE$151:$DG$151,0)),0)+IFERROR(INDEX('Hoja de Trabajo para listado'!$CD$155:$DC$1048576,MATCH($A83,'Hoja de Trabajo para listado'!$CD$155:$CD$1048576,0),MATCH((CUADRO!Q$5&amp;$E83),'Hoja de Trabajo para listado'!$CD$151:$DC$151,0)),0)</f>
        <v>0</v>
      </c>
      <c r="R83" s="257">
        <f t="shared" ca="1" si="2"/>
        <v>106261.07999999999</v>
      </c>
      <c r="S83" s="277">
        <f ca="1">+R82+R83</f>
        <v>106261.07999999999</v>
      </c>
      <c r="T83" s="257">
        <f ca="1">+S83</f>
        <v>106261.07999999999</v>
      </c>
      <c r="U83" s="256">
        <f t="shared" si="3"/>
        <v>2</v>
      </c>
      <c r="V83" s="362" t="str">
        <f>+VLOOKUP(A83,bd_lista!$A$3:$E$590,5,FALSE)</f>
        <v>Empresas Nacionales</v>
      </c>
      <c r="W83" s="362"/>
      <c r="X83" s="254">
        <v>25</v>
      </c>
      <c r="Y83" s="254" t="str">
        <f>+VLOOKUP(X83,bd_lista!$A$3:$C$590,3,FALSE)</f>
        <v>Ministerio de la Presidencia</v>
      </c>
      <c r="Z83" s="314"/>
      <c r="AA83" s="350"/>
    </row>
    <row r="84" spans="1:27" customFormat="1" ht="15" customHeight="1">
      <c r="A84" s="377">
        <v>595</v>
      </c>
      <c r="B84" s="306">
        <f>+A84</f>
        <v>595</v>
      </c>
      <c r="C84" s="259" t="str">
        <f>+VLOOKUP(A84,bd_lista!$A$3:$C$590,3,FALSE)</f>
        <v>Gestora Pública de la Seguridad Social de Largo Plazo</v>
      </c>
      <c r="D84" s="361" t="str">
        <f>+C84</f>
        <v>Gestora Pública de la Seguridad Social de Largo Plazo</v>
      </c>
      <c r="E84" s="259" t="s">
        <v>1313</v>
      </c>
      <c r="F84" s="255">
        <f ca="1">+IFERROR(INDEX('Hoja de Trabajo para listado'!$A$155:$Z$1048576,MATCH($A84,'Hoja de Trabajo para listado'!$A$155:$A$1048576,0),MATCH((CUADRO!F$5&amp;$E84),'Hoja de Trabajo para listado'!$A$151:$Z$151,0)),0)+IFERROR(INDEX('Hoja de Trabajo para listado'!$AB$155:$BA$1048576,MATCH($A84,'Hoja de Trabajo para listado'!$AB$155:$AB$1048576,0),MATCH((CUADRO!F$5&amp;$E84),'Hoja de Trabajo para listado'!$AB$151:$BA$151,0)),0)+IFERROR(INDEX('Hoja de Trabajo para listado'!$BC$155:$CB$1048576,MATCH($A84,'Hoja de Trabajo para listado'!$BC$155:$BC$1048576,0),MATCH((CUADRO!F$5&amp;$E84),'Hoja de Trabajo para listado'!$BC$151:$CB$151,0)),0)+IFERROR(INDEX('Hoja de Trabajo para listado'!$DE$153:$DG$274,MATCH($A84,'Hoja de Trabajo para listado'!$DE$153:$DE$1048576,0),MATCH((CUADRO!F$5&amp;$E84),'Hoja de Trabajo para listado'!$DE$151:$DG$151,0)),0)+IFERROR(INDEX('Hoja de Trabajo para listado'!$CD$155:$DC$1048576,MATCH($A84,'Hoja de Trabajo para listado'!$CD$155:$CD$1048576,0),MATCH((CUADRO!F$5&amp;$E84),'Hoja de Trabajo para listado'!$CD$151:$DC$151,0)),0)</f>
        <v>0</v>
      </c>
      <c r="G84" s="255">
        <f ca="1">+IFERROR(INDEX('Hoja de Trabajo para listado'!$A$155:$Z$1048576,MATCH($A84,'Hoja de Trabajo para listado'!$A$155:$A$1048576,0),MATCH((CUADRO!G$5&amp;$E84),'Hoja de Trabajo para listado'!$A$151:$Z$151,0)),0)+IFERROR(INDEX('Hoja de Trabajo para listado'!$AB$155:$BA$1048576,MATCH($A84,'Hoja de Trabajo para listado'!$AB$155:$AB$1048576,0),MATCH((CUADRO!G$5&amp;$E84),'Hoja de Trabajo para listado'!$AB$151:$BA$151,0)),0)+IFERROR(INDEX('Hoja de Trabajo para listado'!$BC$155:$CB$1048576,MATCH($A84,'Hoja de Trabajo para listado'!$BC$155:$BC$1048576,0),MATCH((CUADRO!G$5&amp;$E84),'Hoja de Trabajo para listado'!$BC$151:$CB$151,0)),0)+IFERROR(INDEX('Hoja de Trabajo para listado'!$DE$153:$DG$274,MATCH($A84,'Hoja de Trabajo para listado'!$DE$153:$DE$1048576,0),MATCH((CUADRO!G$5&amp;$E84),'Hoja de Trabajo para listado'!$DE$151:$DG$151,0)),0)+IFERROR(INDEX('Hoja de Trabajo para listado'!$CD$155:$DC$1048576,MATCH($A84,'Hoja de Trabajo para listado'!$CD$155:$CD$1048576,0),MATCH((CUADRO!G$5&amp;$E84),'Hoja de Trabajo para listado'!$CD$151:$DC$151,0)),0)</f>
        <v>0</v>
      </c>
      <c r="H84" s="255">
        <f ca="1">+IFERROR(INDEX('Hoja de Trabajo para listado'!$A$155:$Z$1048576,MATCH($A84,'Hoja de Trabajo para listado'!$A$155:$A$1048576,0),MATCH((CUADRO!H$5&amp;$E84),'Hoja de Trabajo para listado'!$A$151:$Z$151,0)),0)+IFERROR(INDEX('Hoja de Trabajo para listado'!$AB$155:$BA$1048576,MATCH($A84,'Hoja de Trabajo para listado'!$AB$155:$AB$1048576,0),MATCH((CUADRO!H$5&amp;$E84),'Hoja de Trabajo para listado'!$AB$151:$BA$151,0)),0)+IFERROR(INDEX('Hoja de Trabajo para listado'!$BC$155:$CB$1048576,MATCH($A84,'Hoja de Trabajo para listado'!$BC$155:$BC$1048576,0),MATCH((CUADRO!H$5&amp;$E84),'Hoja de Trabajo para listado'!$BC$151:$CB$151,0)),0)+IFERROR(INDEX('Hoja de Trabajo para listado'!$DE$153:$DG$274,MATCH($A84,'Hoja de Trabajo para listado'!$DE$153:$DE$1048576,0),MATCH((CUADRO!H$5&amp;$E84),'Hoja de Trabajo para listado'!$DE$151:$DG$151,0)),0)+IFERROR(INDEX('Hoja de Trabajo para listado'!$CD$155:$DC$1048576,MATCH($A84,'Hoja de Trabajo para listado'!$CD$155:$CD$1048576,0),MATCH((CUADRO!H$5&amp;$E84),'Hoja de Trabajo para listado'!$CD$151:$DC$151,0)),0)</f>
        <v>0</v>
      </c>
      <c r="I84" s="255">
        <f ca="1">+IFERROR(INDEX('Hoja de Trabajo para listado'!$A$155:$Z$1048576,MATCH($A84,'Hoja de Trabajo para listado'!$A$155:$A$1048576,0),MATCH((CUADRO!I$5&amp;$E84),'Hoja de Trabajo para listado'!$A$151:$Z$151,0)),0)+IFERROR(INDEX('Hoja de Trabajo para listado'!$AB$155:$BA$1048576,MATCH($A84,'Hoja de Trabajo para listado'!$AB$155:$AB$1048576,0),MATCH((CUADRO!I$5&amp;$E84),'Hoja de Trabajo para listado'!$AB$151:$BA$151,0)),0)+IFERROR(INDEX('Hoja de Trabajo para listado'!$BC$155:$CB$1048576,MATCH($A84,'Hoja de Trabajo para listado'!$BC$155:$BC$1048576,0),MATCH((CUADRO!I$5&amp;$E84),'Hoja de Trabajo para listado'!$BC$151:$CB$151,0)),0)+IFERROR(INDEX('Hoja de Trabajo para listado'!$DE$153:$DG$274,MATCH($A84,'Hoja de Trabajo para listado'!$DE$153:$DE$1048576,0),MATCH((CUADRO!I$5&amp;$E84),'Hoja de Trabajo para listado'!$DE$151:$DG$151,0)),0)+IFERROR(INDEX('Hoja de Trabajo para listado'!$CD$155:$DC$1048576,MATCH($A84,'Hoja de Trabajo para listado'!$CD$155:$CD$1048576,0),MATCH((CUADRO!I$5&amp;$E84),'Hoja de Trabajo para listado'!$CD$151:$DC$151,0)),0)</f>
        <v>0</v>
      </c>
      <c r="J84" s="255">
        <f ca="1">+IFERROR(INDEX('Hoja de Trabajo para listado'!$A$155:$Z$1048576,MATCH($A84,'Hoja de Trabajo para listado'!$A$155:$A$1048576,0),MATCH((CUADRO!J$5&amp;$E84),'Hoja de Trabajo para listado'!$A$151:$Z$151,0)),0)+IFERROR(INDEX('Hoja de Trabajo para listado'!$AB$155:$BA$1048576,MATCH($A84,'Hoja de Trabajo para listado'!$AB$155:$AB$1048576,0),MATCH((CUADRO!J$5&amp;$E84),'Hoja de Trabajo para listado'!$AB$151:$BA$151,0)),0)+IFERROR(INDEX('Hoja de Trabajo para listado'!$BC$155:$CB$1048576,MATCH($A84,'Hoja de Trabajo para listado'!$BC$155:$BC$1048576,0),MATCH((CUADRO!J$5&amp;$E84),'Hoja de Trabajo para listado'!$BC$151:$CB$151,0)),0)+IFERROR(INDEX('Hoja de Trabajo para listado'!$DE$153:$DG$274,MATCH($A84,'Hoja de Trabajo para listado'!$DE$153:$DE$1048576,0),MATCH((CUADRO!J$5&amp;$E84),'Hoja de Trabajo para listado'!$DE$151:$DG$151,0)),0)+IFERROR(INDEX('Hoja de Trabajo para listado'!$CD$155:$DC$1048576,MATCH($A84,'Hoja de Trabajo para listado'!$CD$155:$CD$1048576,0),MATCH((CUADRO!J$5&amp;$E84),'Hoja de Trabajo para listado'!$CD$151:$DC$151,0)),0)</f>
        <v>0</v>
      </c>
      <c r="K84" s="255">
        <f ca="1">+IFERROR(INDEX('Hoja de Trabajo para listado'!$A$155:$Z$1048576,MATCH($A84,'Hoja de Trabajo para listado'!$A$155:$A$1048576,0),MATCH((CUADRO!K$5&amp;$E84),'Hoja de Trabajo para listado'!$A$151:$Z$151,0)),0)+IFERROR(INDEX('Hoja de Trabajo para listado'!$AB$155:$BA$1048576,MATCH($A84,'Hoja de Trabajo para listado'!$AB$155:$AB$1048576,0),MATCH((CUADRO!K$5&amp;$E84),'Hoja de Trabajo para listado'!$AB$151:$BA$151,0)),0)+IFERROR(INDEX('Hoja de Trabajo para listado'!$BC$155:$CB$1048576,MATCH($A84,'Hoja de Trabajo para listado'!$BC$155:$BC$1048576,0),MATCH((CUADRO!K$5&amp;$E84),'Hoja de Trabajo para listado'!$BC$151:$CB$151,0)),0)+IFERROR(INDEX('Hoja de Trabajo para listado'!$DE$153:$DG$274,MATCH($A84,'Hoja de Trabajo para listado'!$DE$153:$DE$1048576,0),MATCH((CUADRO!K$5&amp;$E84),'Hoja de Trabajo para listado'!$DE$151:$DG$151,0)),0)+IFERROR(INDEX('Hoja de Trabajo para listado'!$CD$155:$DC$1048576,MATCH($A84,'Hoja de Trabajo para listado'!$CD$155:$CD$1048576,0),MATCH((CUADRO!K$5&amp;$E84),'Hoja de Trabajo para listado'!$CD$151:$DC$151,0)),0)</f>
        <v>0</v>
      </c>
      <c r="L84" s="255">
        <f ca="1">+IFERROR(INDEX('Hoja de Trabajo para listado'!$A$155:$Z$1048576,MATCH($A84,'Hoja de Trabajo para listado'!$A$155:$A$1048576,0),MATCH((CUADRO!L$5&amp;$E84),'Hoja de Trabajo para listado'!$A$151:$Z$151,0)),0)+IFERROR(INDEX('Hoja de Trabajo para listado'!$AB$155:$BA$1048576,MATCH($A84,'Hoja de Trabajo para listado'!$AB$155:$AB$1048576,0),MATCH((CUADRO!L$5&amp;$E84),'Hoja de Trabajo para listado'!$AB$151:$BA$151,0)),0)+IFERROR(INDEX('Hoja de Trabajo para listado'!$BC$155:$CB$1048576,MATCH($A84,'Hoja de Trabajo para listado'!$BC$155:$BC$1048576,0),MATCH((CUADRO!L$5&amp;$E84),'Hoja de Trabajo para listado'!$BC$151:$CB$151,0)),0)+IFERROR(INDEX('Hoja de Trabajo para listado'!$DE$153:$DG$274,MATCH($A84,'Hoja de Trabajo para listado'!$DE$153:$DE$1048576,0),MATCH((CUADRO!L$5&amp;$E84),'Hoja de Trabajo para listado'!$DE$151:$DG$151,0)),0)+IFERROR(INDEX('Hoja de Trabajo para listado'!$CD$155:$DC$1048576,MATCH($A84,'Hoja de Trabajo para listado'!$CD$155:$CD$1048576,0),MATCH((CUADRO!L$5&amp;$E84),'Hoja de Trabajo para listado'!$CD$151:$DC$151,0)),0)</f>
        <v>0</v>
      </c>
      <c r="M84" s="255">
        <f ca="1">+IFERROR(INDEX('Hoja de Trabajo para listado'!$A$155:$Z$1048576,MATCH($A84,'Hoja de Trabajo para listado'!$A$155:$A$1048576,0),MATCH((CUADRO!M$5&amp;$E84),'Hoja de Trabajo para listado'!$A$151:$Z$151,0)),0)+IFERROR(INDEX('Hoja de Trabajo para listado'!$AB$155:$BA$1048576,MATCH($A84,'Hoja de Trabajo para listado'!$AB$155:$AB$1048576,0),MATCH((CUADRO!M$5&amp;$E84),'Hoja de Trabajo para listado'!$AB$151:$BA$151,0)),0)+IFERROR(INDEX('Hoja de Trabajo para listado'!$BC$155:$CB$1048576,MATCH($A84,'Hoja de Trabajo para listado'!$BC$155:$BC$1048576,0),MATCH((CUADRO!M$5&amp;$E84),'Hoja de Trabajo para listado'!$BC$151:$CB$151,0)),0)+IFERROR(INDEX('Hoja de Trabajo para listado'!$DE$153:$DG$274,MATCH($A84,'Hoja de Trabajo para listado'!$DE$153:$DE$1048576,0),MATCH((CUADRO!M$5&amp;$E84),'Hoja de Trabajo para listado'!$DE$151:$DG$151,0)),0)+IFERROR(INDEX('Hoja de Trabajo para listado'!$CD$155:$DC$1048576,MATCH($A84,'Hoja de Trabajo para listado'!$CD$155:$CD$1048576,0),MATCH((CUADRO!M$5&amp;$E84),'Hoja de Trabajo para listado'!$CD$151:$DC$151,0)),0)</f>
        <v>0</v>
      </c>
      <c r="N84" s="255">
        <f ca="1">+IFERROR(INDEX('Hoja de Trabajo para listado'!$A$155:$Z$1048576,MATCH($A84,'Hoja de Trabajo para listado'!$A$155:$A$1048576,0),MATCH((CUADRO!N$5&amp;$E84),'Hoja de Trabajo para listado'!$A$151:$Z$151,0)),0)+IFERROR(INDEX('Hoja de Trabajo para listado'!$AB$155:$BA$1048576,MATCH($A84,'Hoja de Trabajo para listado'!$AB$155:$AB$1048576,0),MATCH((CUADRO!N$5&amp;$E84),'Hoja de Trabajo para listado'!$AB$151:$BA$151,0)),0)+IFERROR(INDEX('Hoja de Trabajo para listado'!$BC$155:$CB$1048576,MATCH($A84,'Hoja de Trabajo para listado'!$BC$155:$BC$1048576,0),MATCH((CUADRO!N$5&amp;$E84),'Hoja de Trabajo para listado'!$BC$151:$CB$151,0)),0)+IFERROR(INDEX('Hoja de Trabajo para listado'!$DE$153:$DG$274,MATCH($A84,'Hoja de Trabajo para listado'!$DE$153:$DE$1048576,0),MATCH((CUADRO!N$5&amp;$E84),'Hoja de Trabajo para listado'!$DE$151:$DG$151,0)),0)+IFERROR(INDEX('Hoja de Trabajo para listado'!$CD$155:$DC$1048576,MATCH($A84,'Hoja de Trabajo para listado'!$CD$155:$CD$1048576,0),MATCH((CUADRO!N$5&amp;$E84),'Hoja de Trabajo para listado'!$CD$151:$DC$151,0)),0)</f>
        <v>0</v>
      </c>
      <c r="O84" s="255">
        <f ca="1">+IFERROR(INDEX('Hoja de Trabajo para listado'!$A$155:$Z$1048576,MATCH($A84,'Hoja de Trabajo para listado'!$A$155:$A$1048576,0),MATCH((CUADRO!O$5&amp;$E84),'Hoja de Trabajo para listado'!$A$151:$Z$151,0)),0)+IFERROR(INDEX('Hoja de Trabajo para listado'!$AB$155:$BA$1048576,MATCH($A84,'Hoja de Trabajo para listado'!$AB$155:$AB$1048576,0),MATCH((CUADRO!O$5&amp;$E84),'Hoja de Trabajo para listado'!$AB$151:$BA$151,0)),0)+IFERROR(INDEX('Hoja de Trabajo para listado'!$BC$155:$CB$1048576,MATCH($A84,'Hoja de Trabajo para listado'!$BC$155:$BC$1048576,0),MATCH((CUADRO!O$5&amp;$E84),'Hoja de Trabajo para listado'!$BC$151:$CB$151,0)),0)+IFERROR(INDEX('Hoja de Trabajo para listado'!$DE$153:$DG$274,MATCH($A84,'Hoja de Trabajo para listado'!$DE$153:$DE$1048576,0),MATCH((CUADRO!O$5&amp;$E84),'Hoja de Trabajo para listado'!$DE$151:$DG$151,0)),0)+IFERROR(INDEX('Hoja de Trabajo para listado'!$CD$155:$DC$1048576,MATCH($A84,'Hoja de Trabajo para listado'!$CD$155:$CD$1048576,0),MATCH((CUADRO!O$5&amp;$E84),'Hoja de Trabajo para listado'!$CD$151:$DC$151,0)),0)</f>
        <v>0</v>
      </c>
      <c r="P84" s="255">
        <f ca="1">+IFERROR(INDEX('Hoja de Trabajo para listado'!$A$155:$Z$1048576,MATCH($A84,'Hoja de Trabajo para listado'!$A$155:$A$1048576,0),MATCH((CUADRO!P$5&amp;$E84),'Hoja de Trabajo para listado'!$A$151:$Z$151,0)),0)+IFERROR(INDEX('Hoja de Trabajo para listado'!$AB$155:$BA$1048576,MATCH($A84,'Hoja de Trabajo para listado'!$AB$155:$AB$1048576,0),MATCH((CUADRO!P$5&amp;$E84),'Hoja de Trabajo para listado'!$AB$151:$BA$151,0)),0)+IFERROR(INDEX('Hoja de Trabajo para listado'!$BC$155:$CB$1048576,MATCH($A84,'Hoja de Trabajo para listado'!$BC$155:$BC$1048576,0),MATCH((CUADRO!P$5&amp;$E84),'Hoja de Trabajo para listado'!$BC$151:$CB$151,0)),0)+IFERROR(INDEX('Hoja de Trabajo para listado'!$DE$153:$DG$274,MATCH($A84,'Hoja de Trabajo para listado'!$DE$153:$DE$1048576,0),MATCH((CUADRO!P$5&amp;$E84),'Hoja de Trabajo para listado'!$DE$151:$DG$151,0)),0)+IFERROR(INDEX('Hoja de Trabajo para listado'!$CD$155:$DC$1048576,MATCH($A84,'Hoja de Trabajo para listado'!$CD$155:$CD$1048576,0),MATCH((CUADRO!P$5&amp;$E84),'Hoja de Trabajo para listado'!$CD$151:$DC$151,0)),0)</f>
        <v>0</v>
      </c>
      <c r="Q84" s="255">
        <f ca="1">+IFERROR(INDEX('Hoja de Trabajo para listado'!$A$155:$Z$1048576,MATCH($A84,'Hoja de Trabajo para listado'!$A$155:$A$1048576,0),MATCH((CUADRO!Q$5&amp;$E84),'Hoja de Trabajo para listado'!$A$151:$Z$151,0)),0)+IFERROR(INDEX('Hoja de Trabajo para listado'!$AB$155:$BA$1048576,MATCH($A84,'Hoja de Trabajo para listado'!$AB$155:$AB$1048576,0),MATCH((CUADRO!Q$5&amp;$E84),'Hoja de Trabajo para listado'!$AB$151:$BA$151,0)),0)+IFERROR(INDEX('Hoja de Trabajo para listado'!$BC$155:$CB$1048576,MATCH($A84,'Hoja de Trabajo para listado'!$BC$155:$BC$1048576,0),MATCH((CUADRO!Q$5&amp;$E84),'Hoja de Trabajo para listado'!$BC$151:$CB$151,0)),0)+IFERROR(INDEX('Hoja de Trabajo para listado'!$DE$153:$DG$274,MATCH($A84,'Hoja de Trabajo para listado'!$DE$153:$DE$1048576,0),MATCH((CUADRO!Q$5&amp;$E84),'Hoja de Trabajo para listado'!$DE$151:$DG$151,0)),0)+IFERROR(INDEX('Hoja de Trabajo para listado'!$CD$155:$DC$1048576,MATCH($A84,'Hoja de Trabajo para listado'!$CD$155:$CD$1048576,0),MATCH((CUADRO!Q$5&amp;$E84),'Hoja de Trabajo para listado'!$CD$151:$DC$151,0)),0)</f>
        <v>0</v>
      </c>
      <c r="R84" s="255">
        <f t="shared" ca="1" si="2"/>
        <v>0</v>
      </c>
      <c r="S84" s="278"/>
      <c r="T84" s="255">
        <f ca="1">+T85</f>
        <v>80582.42</v>
      </c>
      <c r="U84" s="254">
        <f t="shared" si="3"/>
        <v>1</v>
      </c>
      <c r="V84" s="362" t="str">
        <f>+VLOOKUP(A84,bd_lista!$A$3:$E$590,5,FALSE)</f>
        <v>Empresas Nacionales</v>
      </c>
      <c r="W84" s="361" t="str">
        <f>+V84</f>
        <v>Empresas Nacionales</v>
      </c>
      <c r="X84" s="254">
        <f>+VLOOKUP(A84,[2]Sheet1!$A$13:$D$744,4,FALSE)</f>
        <v>35</v>
      </c>
      <c r="Y84" s="254" t="str">
        <f>+VLOOKUP(X84,bd_lista!$A$3:$C$590,3,FALSE)</f>
        <v>Ministerio de Economía y Finanzas Públicas</v>
      </c>
      <c r="Z84" s="316">
        <f>+X84</f>
        <v>35</v>
      </c>
      <c r="AA84" s="348" t="str">
        <f>+Y84</f>
        <v>Ministerio de Economía y Finanzas Públicas</v>
      </c>
    </row>
    <row r="85" spans="1:27" customFormat="1" ht="15" customHeight="1">
      <c r="A85" s="378">
        <v>595</v>
      </c>
      <c r="B85" s="307"/>
      <c r="C85" s="362" t="str">
        <f>+VLOOKUP(A85,bd_lista!$A$3:$C$590,3,FALSE)</f>
        <v>Gestora Pública de la Seguridad Social de Largo Plazo</v>
      </c>
      <c r="D85" s="362"/>
      <c r="E85" s="362" t="s">
        <v>1314</v>
      </c>
      <c r="F85" s="257">
        <f ca="1">+IFERROR(INDEX('Hoja de Trabajo para listado'!$A$155:$Z$1048576,MATCH($A85,'Hoja de Trabajo para listado'!$A$155:$A$1048576,0),MATCH((CUADRO!F$5&amp;$E85),'Hoja de Trabajo para listado'!$A$151:$Z$151,0)),0)+IFERROR(INDEX('Hoja de Trabajo para listado'!$AB$155:$BA$1048576,MATCH($A85,'Hoja de Trabajo para listado'!$AB$155:$AB$1048576,0),MATCH((CUADRO!F$5&amp;$E85),'Hoja de Trabajo para listado'!$AB$151:$BA$151,0)),0)+IFERROR(INDEX('Hoja de Trabajo para listado'!$BC$155:$CB$1048576,MATCH($A85,'Hoja de Trabajo para listado'!$BC$155:$BC$1048576,0),MATCH((CUADRO!F$5&amp;$E85),'Hoja de Trabajo para listado'!$BC$151:$CB$151,0)),0)+IFERROR(INDEX('Hoja de Trabajo para listado'!$DE$153:$DG$274,MATCH($A85,'Hoja de Trabajo para listado'!$DE$153:$DE$1048576,0),MATCH((CUADRO!F$5&amp;$E85),'Hoja de Trabajo para listado'!$DE$151:$DG$151,0)),0)+IFERROR(INDEX('Hoja de Trabajo para listado'!$CD$155:$DC$1048576,MATCH($A85,'Hoja de Trabajo para listado'!$CD$155:$CD$1048576,0),MATCH((CUADRO!F$5&amp;$E85),'Hoja de Trabajo para listado'!$CD$151:$DC$151,0)),0)</f>
        <v>0</v>
      </c>
      <c r="G85" s="257">
        <f ca="1">+IFERROR(INDEX('Hoja de Trabajo para listado'!$A$155:$Z$1048576,MATCH($A85,'Hoja de Trabajo para listado'!$A$155:$A$1048576,0),MATCH((CUADRO!G$5&amp;$E85),'Hoja de Trabajo para listado'!$A$151:$Z$151,0)),0)+IFERROR(INDEX('Hoja de Trabajo para listado'!$AB$155:$BA$1048576,MATCH($A85,'Hoja de Trabajo para listado'!$AB$155:$AB$1048576,0),MATCH((CUADRO!G$5&amp;$E85),'Hoja de Trabajo para listado'!$AB$151:$BA$151,0)),0)+IFERROR(INDEX('Hoja de Trabajo para listado'!$BC$155:$CB$1048576,MATCH($A85,'Hoja de Trabajo para listado'!$BC$155:$BC$1048576,0),MATCH((CUADRO!G$5&amp;$E85),'Hoja de Trabajo para listado'!$BC$151:$CB$151,0)),0)+IFERROR(INDEX('Hoja de Trabajo para listado'!$DE$153:$DG$274,MATCH($A85,'Hoja de Trabajo para listado'!$DE$153:$DE$1048576,0),MATCH((CUADRO!G$5&amp;$E85),'Hoja de Trabajo para listado'!$DE$151:$DG$151,0)),0)+IFERROR(INDEX('Hoja de Trabajo para listado'!$CD$155:$DC$1048576,MATCH($A85,'Hoja de Trabajo para listado'!$CD$155:$CD$1048576,0),MATCH((CUADRO!G$5&amp;$E85),'Hoja de Trabajo para listado'!$CD$151:$DC$151,0)),0)</f>
        <v>0</v>
      </c>
      <c r="H85" s="257">
        <f ca="1">+IFERROR(INDEX('Hoja de Trabajo para listado'!$A$155:$Z$1048576,MATCH($A85,'Hoja de Trabajo para listado'!$A$155:$A$1048576,0),MATCH((CUADRO!H$5&amp;$E85),'Hoja de Trabajo para listado'!$A$151:$Z$151,0)),0)+IFERROR(INDEX('Hoja de Trabajo para listado'!$AB$155:$BA$1048576,MATCH($A85,'Hoja de Trabajo para listado'!$AB$155:$AB$1048576,0),MATCH((CUADRO!H$5&amp;$E85),'Hoja de Trabajo para listado'!$AB$151:$BA$151,0)),0)+IFERROR(INDEX('Hoja de Trabajo para listado'!$BC$155:$CB$1048576,MATCH($A85,'Hoja de Trabajo para listado'!$BC$155:$BC$1048576,0),MATCH((CUADRO!H$5&amp;$E85),'Hoja de Trabajo para listado'!$BC$151:$CB$151,0)),0)+IFERROR(INDEX('Hoja de Trabajo para listado'!$DE$153:$DG$274,MATCH($A85,'Hoja de Trabajo para listado'!$DE$153:$DE$1048576,0),MATCH((CUADRO!H$5&amp;$E85),'Hoja de Trabajo para listado'!$DE$151:$DG$151,0)),0)+IFERROR(INDEX('Hoja de Trabajo para listado'!$CD$155:$DC$1048576,MATCH($A85,'Hoja de Trabajo para listado'!$CD$155:$CD$1048576,0),MATCH((CUADRO!H$5&amp;$E85),'Hoja de Trabajo para listado'!$CD$151:$DC$151,0)),0)</f>
        <v>0</v>
      </c>
      <c r="I85" s="257">
        <f ca="1">+IFERROR(INDEX('Hoja de Trabajo para listado'!$A$155:$Z$1048576,MATCH($A85,'Hoja de Trabajo para listado'!$A$155:$A$1048576,0),MATCH((CUADRO!I$5&amp;$E85),'Hoja de Trabajo para listado'!$A$151:$Z$151,0)),0)+IFERROR(INDEX('Hoja de Trabajo para listado'!$AB$155:$BA$1048576,MATCH($A85,'Hoja de Trabajo para listado'!$AB$155:$AB$1048576,0),MATCH((CUADRO!I$5&amp;$E85),'Hoja de Trabajo para listado'!$AB$151:$BA$151,0)),0)+IFERROR(INDEX('Hoja de Trabajo para listado'!$BC$155:$CB$1048576,MATCH($A85,'Hoja de Trabajo para listado'!$BC$155:$BC$1048576,0),MATCH((CUADRO!I$5&amp;$E85),'Hoja de Trabajo para listado'!$BC$151:$CB$151,0)),0)+IFERROR(INDEX('Hoja de Trabajo para listado'!$DE$153:$DG$274,MATCH($A85,'Hoja de Trabajo para listado'!$DE$153:$DE$1048576,0),MATCH((CUADRO!I$5&amp;$E85),'Hoja de Trabajo para listado'!$DE$151:$DG$151,0)),0)+IFERROR(INDEX('Hoja de Trabajo para listado'!$CD$155:$DC$1048576,MATCH($A85,'Hoja de Trabajo para listado'!$CD$155:$CD$1048576,0),MATCH((CUADRO!I$5&amp;$E85),'Hoja de Trabajo para listado'!$CD$151:$DC$151,0)),0)</f>
        <v>0</v>
      </c>
      <c r="J85" s="257">
        <f ca="1">+IFERROR(INDEX('Hoja de Trabajo para listado'!$A$155:$Z$1048576,MATCH($A85,'Hoja de Trabajo para listado'!$A$155:$A$1048576,0),MATCH((CUADRO!J$5&amp;$E85),'Hoja de Trabajo para listado'!$A$151:$Z$151,0)),0)+IFERROR(INDEX('Hoja de Trabajo para listado'!$AB$155:$BA$1048576,MATCH($A85,'Hoja de Trabajo para listado'!$AB$155:$AB$1048576,0),MATCH((CUADRO!J$5&amp;$E85),'Hoja de Trabajo para listado'!$AB$151:$BA$151,0)),0)+IFERROR(INDEX('Hoja de Trabajo para listado'!$BC$155:$CB$1048576,MATCH($A85,'Hoja de Trabajo para listado'!$BC$155:$BC$1048576,0),MATCH((CUADRO!J$5&amp;$E85),'Hoja de Trabajo para listado'!$BC$151:$CB$151,0)),0)+IFERROR(INDEX('Hoja de Trabajo para listado'!$DE$153:$DG$274,MATCH($A85,'Hoja de Trabajo para listado'!$DE$153:$DE$1048576,0),MATCH((CUADRO!J$5&amp;$E85),'Hoja de Trabajo para listado'!$DE$151:$DG$151,0)),0)+IFERROR(INDEX('Hoja de Trabajo para listado'!$CD$155:$DC$1048576,MATCH($A85,'Hoja de Trabajo para listado'!$CD$155:$CD$1048576,0),MATCH((CUADRO!J$5&amp;$E85),'Hoja de Trabajo para listado'!$CD$151:$DC$151,0)),0)</f>
        <v>0</v>
      </c>
      <c r="K85" s="257">
        <f ca="1">+IFERROR(INDEX('Hoja de Trabajo para listado'!$A$155:$Z$1048576,MATCH($A85,'Hoja de Trabajo para listado'!$A$155:$A$1048576,0),MATCH((CUADRO!K$5&amp;$E85),'Hoja de Trabajo para listado'!$A$151:$Z$151,0)),0)+IFERROR(INDEX('Hoja de Trabajo para listado'!$AB$155:$BA$1048576,MATCH($A85,'Hoja de Trabajo para listado'!$AB$155:$AB$1048576,0),MATCH((CUADRO!K$5&amp;$E85),'Hoja de Trabajo para listado'!$AB$151:$BA$151,0)),0)+IFERROR(INDEX('Hoja de Trabajo para listado'!$BC$155:$CB$1048576,MATCH($A85,'Hoja de Trabajo para listado'!$BC$155:$BC$1048576,0),MATCH((CUADRO!K$5&amp;$E85),'Hoja de Trabajo para listado'!$BC$151:$CB$151,0)),0)+IFERROR(INDEX('Hoja de Trabajo para listado'!$DE$153:$DG$274,MATCH($A85,'Hoja de Trabajo para listado'!$DE$153:$DE$1048576,0),MATCH((CUADRO!K$5&amp;$E85),'Hoja de Trabajo para listado'!$DE$151:$DG$151,0)),0)+IFERROR(INDEX('Hoja de Trabajo para listado'!$CD$155:$DC$1048576,MATCH($A85,'Hoja de Trabajo para listado'!$CD$155:$CD$1048576,0),MATCH((CUADRO!K$5&amp;$E85),'Hoja de Trabajo para listado'!$CD$151:$DC$151,0)),0)</f>
        <v>0</v>
      </c>
      <c r="L85" s="257">
        <f ca="1">+IFERROR(INDEX('Hoja de Trabajo para listado'!$A$155:$Z$1048576,MATCH($A85,'Hoja de Trabajo para listado'!$A$155:$A$1048576,0),MATCH((CUADRO!L$5&amp;$E85),'Hoja de Trabajo para listado'!$A$151:$Z$151,0)),0)+IFERROR(INDEX('Hoja de Trabajo para listado'!$AB$155:$BA$1048576,MATCH($A85,'Hoja de Trabajo para listado'!$AB$155:$AB$1048576,0),MATCH((CUADRO!L$5&amp;$E85),'Hoja de Trabajo para listado'!$AB$151:$BA$151,0)),0)+IFERROR(INDEX('Hoja de Trabajo para listado'!$BC$155:$CB$1048576,MATCH($A85,'Hoja de Trabajo para listado'!$BC$155:$BC$1048576,0),MATCH((CUADRO!L$5&amp;$E85),'Hoja de Trabajo para listado'!$BC$151:$CB$151,0)),0)+IFERROR(INDEX('Hoja de Trabajo para listado'!$DE$153:$DG$274,MATCH($A85,'Hoja de Trabajo para listado'!$DE$153:$DE$1048576,0),MATCH((CUADRO!L$5&amp;$E85),'Hoja de Trabajo para listado'!$DE$151:$DG$151,0)),0)+IFERROR(INDEX('Hoja de Trabajo para listado'!$CD$155:$DC$1048576,MATCH($A85,'Hoja de Trabajo para listado'!$CD$155:$CD$1048576,0),MATCH((CUADRO!L$5&amp;$E85),'Hoja de Trabajo para listado'!$CD$151:$DC$151,0)),0)</f>
        <v>0</v>
      </c>
      <c r="M85" s="257">
        <f ca="1">+IFERROR(INDEX('Hoja de Trabajo para listado'!$A$155:$Z$1048576,MATCH($A85,'Hoja de Trabajo para listado'!$A$155:$A$1048576,0),MATCH((CUADRO!M$5&amp;$E85),'Hoja de Trabajo para listado'!$A$151:$Z$151,0)),0)+IFERROR(INDEX('Hoja de Trabajo para listado'!$AB$155:$BA$1048576,MATCH($A85,'Hoja de Trabajo para listado'!$AB$155:$AB$1048576,0),MATCH((CUADRO!M$5&amp;$E85),'Hoja de Trabajo para listado'!$AB$151:$BA$151,0)),0)+IFERROR(INDEX('Hoja de Trabajo para listado'!$BC$155:$CB$1048576,MATCH($A85,'Hoja de Trabajo para listado'!$BC$155:$BC$1048576,0),MATCH((CUADRO!M$5&amp;$E85),'Hoja de Trabajo para listado'!$BC$151:$CB$151,0)),0)+IFERROR(INDEX('Hoja de Trabajo para listado'!$DE$153:$DG$274,MATCH($A85,'Hoja de Trabajo para listado'!$DE$153:$DE$1048576,0),MATCH((CUADRO!M$5&amp;$E85),'Hoja de Trabajo para listado'!$DE$151:$DG$151,0)),0)+IFERROR(INDEX('Hoja de Trabajo para listado'!$CD$155:$DC$1048576,MATCH($A85,'Hoja de Trabajo para listado'!$CD$155:$CD$1048576,0),MATCH((CUADRO!M$5&amp;$E85),'Hoja de Trabajo para listado'!$CD$151:$DC$151,0)),0)</f>
        <v>0</v>
      </c>
      <c r="N85" s="257">
        <f ca="1">+IFERROR(INDEX('Hoja de Trabajo para listado'!$A$155:$Z$1048576,MATCH($A85,'Hoja de Trabajo para listado'!$A$155:$A$1048576,0),MATCH((CUADRO!N$5&amp;$E85),'Hoja de Trabajo para listado'!$A$151:$Z$151,0)),0)+IFERROR(INDEX('Hoja de Trabajo para listado'!$AB$155:$BA$1048576,MATCH($A85,'Hoja de Trabajo para listado'!$AB$155:$AB$1048576,0),MATCH((CUADRO!N$5&amp;$E85),'Hoja de Trabajo para listado'!$AB$151:$BA$151,0)),0)+IFERROR(INDEX('Hoja de Trabajo para listado'!$BC$155:$CB$1048576,MATCH($A85,'Hoja de Trabajo para listado'!$BC$155:$BC$1048576,0),MATCH((CUADRO!N$5&amp;$E85),'Hoja de Trabajo para listado'!$BC$151:$CB$151,0)),0)+IFERROR(INDEX('Hoja de Trabajo para listado'!$DE$153:$DG$274,MATCH($A85,'Hoja de Trabajo para listado'!$DE$153:$DE$1048576,0),MATCH((CUADRO!N$5&amp;$E85),'Hoja de Trabajo para listado'!$DE$151:$DG$151,0)),0)+IFERROR(INDEX('Hoja de Trabajo para listado'!$CD$155:$DC$1048576,MATCH($A85,'Hoja de Trabajo para listado'!$CD$155:$CD$1048576,0),MATCH((CUADRO!N$5&amp;$E85),'Hoja de Trabajo para listado'!$CD$151:$DC$151,0)),0)</f>
        <v>80582.42</v>
      </c>
      <c r="O85" s="257">
        <f ca="1">+IFERROR(INDEX('Hoja de Trabajo para listado'!$A$155:$Z$1048576,MATCH($A85,'Hoja de Trabajo para listado'!$A$155:$A$1048576,0),MATCH((CUADRO!O$5&amp;$E85),'Hoja de Trabajo para listado'!$A$151:$Z$151,0)),0)+IFERROR(INDEX('Hoja de Trabajo para listado'!$AB$155:$BA$1048576,MATCH($A85,'Hoja de Trabajo para listado'!$AB$155:$AB$1048576,0),MATCH((CUADRO!O$5&amp;$E85),'Hoja de Trabajo para listado'!$AB$151:$BA$151,0)),0)+IFERROR(INDEX('Hoja de Trabajo para listado'!$BC$155:$CB$1048576,MATCH($A85,'Hoja de Trabajo para listado'!$BC$155:$BC$1048576,0),MATCH((CUADRO!O$5&amp;$E85),'Hoja de Trabajo para listado'!$BC$151:$CB$151,0)),0)+IFERROR(INDEX('Hoja de Trabajo para listado'!$DE$153:$DG$274,MATCH($A85,'Hoja de Trabajo para listado'!$DE$153:$DE$1048576,0),MATCH((CUADRO!O$5&amp;$E85),'Hoja de Trabajo para listado'!$DE$151:$DG$151,0)),0)+IFERROR(INDEX('Hoja de Trabajo para listado'!$CD$155:$DC$1048576,MATCH($A85,'Hoja de Trabajo para listado'!$CD$155:$CD$1048576,0),MATCH((CUADRO!O$5&amp;$E85),'Hoja de Trabajo para listado'!$CD$151:$DC$151,0)),0)</f>
        <v>0</v>
      </c>
      <c r="P85" s="257">
        <f ca="1">+IFERROR(INDEX('Hoja de Trabajo para listado'!$A$155:$Z$1048576,MATCH($A85,'Hoja de Trabajo para listado'!$A$155:$A$1048576,0),MATCH((CUADRO!P$5&amp;$E85),'Hoja de Trabajo para listado'!$A$151:$Z$151,0)),0)+IFERROR(INDEX('Hoja de Trabajo para listado'!$AB$155:$BA$1048576,MATCH($A85,'Hoja de Trabajo para listado'!$AB$155:$AB$1048576,0),MATCH((CUADRO!P$5&amp;$E85),'Hoja de Trabajo para listado'!$AB$151:$BA$151,0)),0)+IFERROR(INDEX('Hoja de Trabajo para listado'!$BC$155:$CB$1048576,MATCH($A85,'Hoja de Trabajo para listado'!$BC$155:$BC$1048576,0),MATCH((CUADRO!P$5&amp;$E85),'Hoja de Trabajo para listado'!$BC$151:$CB$151,0)),0)+IFERROR(INDEX('Hoja de Trabajo para listado'!$DE$153:$DG$274,MATCH($A85,'Hoja de Trabajo para listado'!$DE$153:$DE$1048576,0),MATCH((CUADRO!P$5&amp;$E85),'Hoja de Trabajo para listado'!$DE$151:$DG$151,0)),0)+IFERROR(INDEX('Hoja de Trabajo para listado'!$CD$155:$DC$1048576,MATCH($A85,'Hoja de Trabajo para listado'!$CD$155:$CD$1048576,0),MATCH((CUADRO!P$5&amp;$E85),'Hoja de Trabajo para listado'!$CD$151:$DC$151,0)),0)</f>
        <v>0</v>
      </c>
      <c r="Q85" s="257">
        <f ca="1">+IFERROR(INDEX('Hoja de Trabajo para listado'!$A$155:$Z$1048576,MATCH($A85,'Hoja de Trabajo para listado'!$A$155:$A$1048576,0),MATCH((CUADRO!Q$5&amp;$E85),'Hoja de Trabajo para listado'!$A$151:$Z$151,0)),0)+IFERROR(INDEX('Hoja de Trabajo para listado'!$AB$155:$BA$1048576,MATCH($A85,'Hoja de Trabajo para listado'!$AB$155:$AB$1048576,0),MATCH((CUADRO!Q$5&amp;$E85),'Hoja de Trabajo para listado'!$AB$151:$BA$151,0)),0)+IFERROR(INDEX('Hoja de Trabajo para listado'!$BC$155:$CB$1048576,MATCH($A85,'Hoja de Trabajo para listado'!$BC$155:$BC$1048576,0),MATCH((CUADRO!Q$5&amp;$E85),'Hoja de Trabajo para listado'!$BC$151:$CB$151,0)),0)+IFERROR(INDEX('Hoja de Trabajo para listado'!$DE$153:$DG$274,MATCH($A85,'Hoja de Trabajo para listado'!$DE$153:$DE$1048576,0),MATCH((CUADRO!Q$5&amp;$E85),'Hoja de Trabajo para listado'!$DE$151:$DG$151,0)),0)+IFERROR(INDEX('Hoja de Trabajo para listado'!$CD$155:$DC$1048576,MATCH($A85,'Hoja de Trabajo para listado'!$CD$155:$CD$1048576,0),MATCH((CUADRO!Q$5&amp;$E85),'Hoja de Trabajo para listado'!$CD$151:$DC$151,0)),0)</f>
        <v>0</v>
      </c>
      <c r="R85" s="257">
        <f t="shared" ca="1" si="2"/>
        <v>80582.42</v>
      </c>
      <c r="S85" s="277">
        <f ca="1">+R84+R85</f>
        <v>80582.42</v>
      </c>
      <c r="T85" s="257">
        <f ca="1">+S85</f>
        <v>80582.42</v>
      </c>
      <c r="U85" s="256">
        <f t="shared" si="3"/>
        <v>2</v>
      </c>
      <c r="V85" s="362" t="str">
        <f>+VLOOKUP(A85,bd_lista!$A$3:$E$590,5,FALSE)</f>
        <v>Empresas Nacionales</v>
      </c>
      <c r="W85" s="362"/>
      <c r="X85" s="254">
        <f>+VLOOKUP(A85,[2]Sheet1!$A$13:$D$744,4,FALSE)</f>
        <v>35</v>
      </c>
      <c r="Y85" s="254" t="str">
        <f>+VLOOKUP(X85,bd_lista!$A$3:$C$590,3,FALSE)</f>
        <v>Ministerio de Economía y Finanzas Públicas</v>
      </c>
      <c r="Z85" s="314"/>
      <c r="AA85" s="350"/>
    </row>
    <row r="86" spans="1:27" customFormat="1" ht="15" customHeight="1">
      <c r="A86" s="32">
        <v>596</v>
      </c>
      <c r="B86" s="306">
        <f>+A86</f>
        <v>596</v>
      </c>
      <c r="C86" s="259" t="str">
        <f>+VLOOKUP(A86,bd_lista!$A$3:$C$590,3,FALSE)</f>
        <v xml:space="preserve">Empresa Pública Transporte Aéreo Militar </v>
      </c>
      <c r="D86" s="361" t="str">
        <f>+C86</f>
        <v xml:space="preserve">Empresa Pública Transporte Aéreo Militar </v>
      </c>
      <c r="E86" s="259" t="s">
        <v>1313</v>
      </c>
      <c r="F86" s="255">
        <f ca="1">+IFERROR(INDEX('Hoja de Trabajo para listado'!$A$155:$Z$1048576,MATCH($A86,'Hoja de Trabajo para listado'!$A$155:$A$1048576,0),MATCH((CUADRO!F$5&amp;$E86),'Hoja de Trabajo para listado'!$A$151:$Z$151,0)),0)+IFERROR(INDEX('Hoja de Trabajo para listado'!$AB$155:$BA$1048576,MATCH($A86,'Hoja de Trabajo para listado'!$AB$155:$AB$1048576,0),MATCH((CUADRO!F$5&amp;$E86),'Hoja de Trabajo para listado'!$AB$151:$BA$151,0)),0)+IFERROR(INDEX('Hoja de Trabajo para listado'!$BC$155:$CB$1048576,MATCH($A86,'Hoja de Trabajo para listado'!$BC$155:$BC$1048576,0),MATCH((CUADRO!F$5&amp;$E86),'Hoja de Trabajo para listado'!$BC$151:$CB$151,0)),0)+IFERROR(INDEX('Hoja de Trabajo para listado'!$DE$153:$DG$274,MATCH($A86,'Hoja de Trabajo para listado'!$DE$153:$DE$1048576,0),MATCH((CUADRO!F$5&amp;$E86),'Hoja de Trabajo para listado'!$DE$151:$DG$151,0)),0)+IFERROR(INDEX('Hoja de Trabajo para listado'!$CD$155:$DC$1048576,MATCH($A86,'Hoja de Trabajo para listado'!$CD$155:$CD$1048576,0),MATCH((CUADRO!F$5&amp;$E86),'Hoja de Trabajo para listado'!$CD$151:$DC$151,0)),0)</f>
        <v>0</v>
      </c>
      <c r="G86" s="255">
        <f ca="1">+IFERROR(INDEX('Hoja de Trabajo para listado'!$A$155:$Z$1048576,MATCH($A86,'Hoja de Trabajo para listado'!$A$155:$A$1048576,0),MATCH((CUADRO!G$5&amp;$E86),'Hoja de Trabajo para listado'!$A$151:$Z$151,0)),0)+IFERROR(INDEX('Hoja de Trabajo para listado'!$AB$155:$BA$1048576,MATCH($A86,'Hoja de Trabajo para listado'!$AB$155:$AB$1048576,0),MATCH((CUADRO!G$5&amp;$E86),'Hoja de Trabajo para listado'!$AB$151:$BA$151,0)),0)+IFERROR(INDEX('Hoja de Trabajo para listado'!$BC$155:$CB$1048576,MATCH($A86,'Hoja de Trabajo para listado'!$BC$155:$BC$1048576,0),MATCH((CUADRO!G$5&amp;$E86),'Hoja de Trabajo para listado'!$BC$151:$CB$151,0)),0)+IFERROR(INDEX('Hoja de Trabajo para listado'!$DE$153:$DG$274,MATCH($A86,'Hoja de Trabajo para listado'!$DE$153:$DE$1048576,0),MATCH((CUADRO!G$5&amp;$E86),'Hoja de Trabajo para listado'!$DE$151:$DG$151,0)),0)+IFERROR(INDEX('Hoja de Trabajo para listado'!$CD$155:$DC$1048576,MATCH($A86,'Hoja de Trabajo para listado'!$CD$155:$CD$1048576,0),MATCH((CUADRO!G$5&amp;$E86),'Hoja de Trabajo para listado'!$CD$151:$DC$151,0)),0)</f>
        <v>0</v>
      </c>
      <c r="H86" s="255">
        <f ca="1">+IFERROR(INDEX('Hoja de Trabajo para listado'!$A$155:$Z$1048576,MATCH($A86,'Hoja de Trabajo para listado'!$A$155:$A$1048576,0),MATCH((CUADRO!H$5&amp;$E86),'Hoja de Trabajo para listado'!$A$151:$Z$151,0)),0)+IFERROR(INDEX('Hoja de Trabajo para listado'!$AB$155:$BA$1048576,MATCH($A86,'Hoja de Trabajo para listado'!$AB$155:$AB$1048576,0),MATCH((CUADRO!H$5&amp;$E86),'Hoja de Trabajo para listado'!$AB$151:$BA$151,0)),0)+IFERROR(INDEX('Hoja de Trabajo para listado'!$BC$155:$CB$1048576,MATCH($A86,'Hoja de Trabajo para listado'!$BC$155:$BC$1048576,0),MATCH((CUADRO!H$5&amp;$E86),'Hoja de Trabajo para listado'!$BC$151:$CB$151,0)),0)+IFERROR(INDEX('Hoja de Trabajo para listado'!$DE$153:$DG$274,MATCH($A86,'Hoja de Trabajo para listado'!$DE$153:$DE$1048576,0),MATCH((CUADRO!H$5&amp;$E86),'Hoja de Trabajo para listado'!$DE$151:$DG$151,0)),0)+IFERROR(INDEX('Hoja de Trabajo para listado'!$CD$155:$DC$1048576,MATCH($A86,'Hoja de Trabajo para listado'!$CD$155:$CD$1048576,0),MATCH((CUADRO!H$5&amp;$E86),'Hoja de Trabajo para listado'!$CD$151:$DC$151,0)),0)</f>
        <v>0</v>
      </c>
      <c r="I86" s="255">
        <f ca="1">+IFERROR(INDEX('Hoja de Trabajo para listado'!$A$155:$Z$1048576,MATCH($A86,'Hoja de Trabajo para listado'!$A$155:$A$1048576,0),MATCH((CUADRO!I$5&amp;$E86),'Hoja de Trabajo para listado'!$A$151:$Z$151,0)),0)+IFERROR(INDEX('Hoja de Trabajo para listado'!$AB$155:$BA$1048576,MATCH($A86,'Hoja de Trabajo para listado'!$AB$155:$AB$1048576,0),MATCH((CUADRO!I$5&amp;$E86),'Hoja de Trabajo para listado'!$AB$151:$BA$151,0)),0)+IFERROR(INDEX('Hoja de Trabajo para listado'!$BC$155:$CB$1048576,MATCH($A86,'Hoja de Trabajo para listado'!$BC$155:$BC$1048576,0),MATCH((CUADRO!I$5&amp;$E86),'Hoja de Trabajo para listado'!$BC$151:$CB$151,0)),0)+IFERROR(INDEX('Hoja de Trabajo para listado'!$DE$153:$DG$274,MATCH($A86,'Hoja de Trabajo para listado'!$DE$153:$DE$1048576,0),MATCH((CUADRO!I$5&amp;$E86),'Hoja de Trabajo para listado'!$DE$151:$DG$151,0)),0)+IFERROR(INDEX('Hoja de Trabajo para listado'!$CD$155:$DC$1048576,MATCH($A86,'Hoja de Trabajo para listado'!$CD$155:$CD$1048576,0),MATCH((CUADRO!I$5&amp;$E86),'Hoja de Trabajo para listado'!$CD$151:$DC$151,0)),0)</f>
        <v>0</v>
      </c>
      <c r="J86" s="255">
        <f ca="1">+IFERROR(INDEX('Hoja de Trabajo para listado'!$A$155:$Z$1048576,MATCH($A86,'Hoja de Trabajo para listado'!$A$155:$A$1048576,0),MATCH((CUADRO!J$5&amp;$E86),'Hoja de Trabajo para listado'!$A$151:$Z$151,0)),0)+IFERROR(INDEX('Hoja de Trabajo para listado'!$AB$155:$BA$1048576,MATCH($A86,'Hoja de Trabajo para listado'!$AB$155:$AB$1048576,0),MATCH((CUADRO!J$5&amp;$E86),'Hoja de Trabajo para listado'!$AB$151:$BA$151,0)),0)+IFERROR(INDEX('Hoja de Trabajo para listado'!$BC$155:$CB$1048576,MATCH($A86,'Hoja de Trabajo para listado'!$BC$155:$BC$1048576,0),MATCH((CUADRO!J$5&amp;$E86),'Hoja de Trabajo para listado'!$BC$151:$CB$151,0)),0)+IFERROR(INDEX('Hoja de Trabajo para listado'!$DE$153:$DG$274,MATCH($A86,'Hoja de Trabajo para listado'!$DE$153:$DE$1048576,0),MATCH((CUADRO!J$5&amp;$E86),'Hoja de Trabajo para listado'!$DE$151:$DG$151,0)),0)+IFERROR(INDEX('Hoja de Trabajo para listado'!$CD$155:$DC$1048576,MATCH($A86,'Hoja de Trabajo para listado'!$CD$155:$CD$1048576,0),MATCH((CUADRO!J$5&amp;$E86),'Hoja de Trabajo para listado'!$CD$151:$DC$151,0)),0)</f>
        <v>0</v>
      </c>
      <c r="K86" s="255">
        <f ca="1">+IFERROR(INDEX('Hoja de Trabajo para listado'!$A$155:$Z$1048576,MATCH($A86,'Hoja de Trabajo para listado'!$A$155:$A$1048576,0),MATCH((CUADRO!K$5&amp;$E86),'Hoja de Trabajo para listado'!$A$151:$Z$151,0)),0)+IFERROR(INDEX('Hoja de Trabajo para listado'!$AB$155:$BA$1048576,MATCH($A86,'Hoja de Trabajo para listado'!$AB$155:$AB$1048576,0),MATCH((CUADRO!K$5&amp;$E86),'Hoja de Trabajo para listado'!$AB$151:$BA$151,0)),0)+IFERROR(INDEX('Hoja de Trabajo para listado'!$BC$155:$CB$1048576,MATCH($A86,'Hoja de Trabajo para listado'!$BC$155:$BC$1048576,0),MATCH((CUADRO!K$5&amp;$E86),'Hoja de Trabajo para listado'!$BC$151:$CB$151,0)),0)+IFERROR(INDEX('Hoja de Trabajo para listado'!$DE$153:$DG$274,MATCH($A86,'Hoja de Trabajo para listado'!$DE$153:$DE$1048576,0),MATCH((CUADRO!K$5&amp;$E86),'Hoja de Trabajo para listado'!$DE$151:$DG$151,0)),0)+IFERROR(INDEX('Hoja de Trabajo para listado'!$CD$155:$DC$1048576,MATCH($A86,'Hoja de Trabajo para listado'!$CD$155:$CD$1048576,0),MATCH((CUADRO!K$5&amp;$E86),'Hoja de Trabajo para listado'!$CD$151:$DC$151,0)),0)</f>
        <v>0</v>
      </c>
      <c r="L86" s="255">
        <f ca="1">+IFERROR(INDEX('Hoja de Trabajo para listado'!$A$155:$Z$1048576,MATCH($A86,'Hoja de Trabajo para listado'!$A$155:$A$1048576,0),MATCH((CUADRO!L$5&amp;$E86),'Hoja de Trabajo para listado'!$A$151:$Z$151,0)),0)+IFERROR(INDEX('Hoja de Trabajo para listado'!$AB$155:$BA$1048576,MATCH($A86,'Hoja de Trabajo para listado'!$AB$155:$AB$1048576,0),MATCH((CUADRO!L$5&amp;$E86),'Hoja de Trabajo para listado'!$AB$151:$BA$151,0)),0)+IFERROR(INDEX('Hoja de Trabajo para listado'!$BC$155:$CB$1048576,MATCH($A86,'Hoja de Trabajo para listado'!$BC$155:$BC$1048576,0),MATCH((CUADRO!L$5&amp;$E86),'Hoja de Trabajo para listado'!$BC$151:$CB$151,0)),0)+IFERROR(INDEX('Hoja de Trabajo para listado'!$DE$153:$DG$274,MATCH($A86,'Hoja de Trabajo para listado'!$DE$153:$DE$1048576,0),MATCH((CUADRO!L$5&amp;$E86),'Hoja de Trabajo para listado'!$DE$151:$DG$151,0)),0)+IFERROR(INDEX('Hoja de Trabajo para listado'!$CD$155:$DC$1048576,MATCH($A86,'Hoja de Trabajo para listado'!$CD$155:$CD$1048576,0),MATCH((CUADRO!L$5&amp;$E86),'Hoja de Trabajo para listado'!$CD$151:$DC$151,0)),0)</f>
        <v>0</v>
      </c>
      <c r="M86" s="255">
        <f ca="1">+IFERROR(INDEX('Hoja de Trabajo para listado'!$A$155:$Z$1048576,MATCH($A86,'Hoja de Trabajo para listado'!$A$155:$A$1048576,0),MATCH((CUADRO!M$5&amp;$E86),'Hoja de Trabajo para listado'!$A$151:$Z$151,0)),0)+IFERROR(INDEX('Hoja de Trabajo para listado'!$AB$155:$BA$1048576,MATCH($A86,'Hoja de Trabajo para listado'!$AB$155:$AB$1048576,0),MATCH((CUADRO!M$5&amp;$E86),'Hoja de Trabajo para listado'!$AB$151:$BA$151,0)),0)+IFERROR(INDEX('Hoja de Trabajo para listado'!$BC$155:$CB$1048576,MATCH($A86,'Hoja de Trabajo para listado'!$BC$155:$BC$1048576,0),MATCH((CUADRO!M$5&amp;$E86),'Hoja de Trabajo para listado'!$BC$151:$CB$151,0)),0)+IFERROR(INDEX('Hoja de Trabajo para listado'!$DE$153:$DG$274,MATCH($A86,'Hoja de Trabajo para listado'!$DE$153:$DE$1048576,0),MATCH((CUADRO!M$5&amp;$E86),'Hoja de Trabajo para listado'!$DE$151:$DG$151,0)),0)+IFERROR(INDEX('Hoja de Trabajo para listado'!$CD$155:$DC$1048576,MATCH($A86,'Hoja de Trabajo para listado'!$CD$155:$CD$1048576,0),MATCH((CUADRO!M$5&amp;$E86),'Hoja de Trabajo para listado'!$CD$151:$DC$151,0)),0)</f>
        <v>0</v>
      </c>
      <c r="N86" s="255">
        <f ca="1">+IFERROR(INDEX('Hoja de Trabajo para listado'!$A$155:$Z$1048576,MATCH($A86,'Hoja de Trabajo para listado'!$A$155:$A$1048576,0),MATCH((CUADRO!N$5&amp;$E86),'Hoja de Trabajo para listado'!$A$151:$Z$151,0)),0)+IFERROR(INDEX('Hoja de Trabajo para listado'!$AB$155:$BA$1048576,MATCH($A86,'Hoja de Trabajo para listado'!$AB$155:$AB$1048576,0),MATCH((CUADRO!N$5&amp;$E86),'Hoja de Trabajo para listado'!$AB$151:$BA$151,0)),0)+IFERROR(INDEX('Hoja de Trabajo para listado'!$BC$155:$CB$1048576,MATCH($A86,'Hoja de Trabajo para listado'!$BC$155:$BC$1048576,0),MATCH((CUADRO!N$5&amp;$E86),'Hoja de Trabajo para listado'!$BC$151:$CB$151,0)),0)+IFERROR(INDEX('Hoja de Trabajo para listado'!$DE$153:$DG$274,MATCH($A86,'Hoja de Trabajo para listado'!$DE$153:$DE$1048576,0),MATCH((CUADRO!N$5&amp;$E86),'Hoja de Trabajo para listado'!$DE$151:$DG$151,0)),0)+IFERROR(INDEX('Hoja de Trabajo para listado'!$CD$155:$DC$1048576,MATCH($A86,'Hoja de Trabajo para listado'!$CD$155:$CD$1048576,0),MATCH((CUADRO!N$5&amp;$E86),'Hoja de Trabajo para listado'!$CD$151:$DC$151,0)),0)</f>
        <v>3918.77</v>
      </c>
      <c r="O86" s="255">
        <f ca="1">+IFERROR(INDEX('Hoja de Trabajo para listado'!$A$155:$Z$1048576,MATCH($A86,'Hoja de Trabajo para listado'!$A$155:$A$1048576,0),MATCH((CUADRO!O$5&amp;$E86),'Hoja de Trabajo para listado'!$A$151:$Z$151,0)),0)+IFERROR(INDEX('Hoja de Trabajo para listado'!$AB$155:$BA$1048576,MATCH($A86,'Hoja de Trabajo para listado'!$AB$155:$AB$1048576,0),MATCH((CUADRO!O$5&amp;$E86),'Hoja de Trabajo para listado'!$AB$151:$BA$151,0)),0)+IFERROR(INDEX('Hoja de Trabajo para listado'!$BC$155:$CB$1048576,MATCH($A86,'Hoja de Trabajo para listado'!$BC$155:$BC$1048576,0),MATCH((CUADRO!O$5&amp;$E86),'Hoja de Trabajo para listado'!$BC$151:$CB$151,0)),0)+IFERROR(INDEX('Hoja de Trabajo para listado'!$DE$153:$DG$274,MATCH($A86,'Hoja de Trabajo para listado'!$DE$153:$DE$1048576,0),MATCH((CUADRO!O$5&amp;$E86),'Hoja de Trabajo para listado'!$DE$151:$DG$151,0)),0)+IFERROR(INDEX('Hoja de Trabajo para listado'!$CD$155:$DC$1048576,MATCH($A86,'Hoja de Trabajo para listado'!$CD$155:$CD$1048576,0),MATCH((CUADRO!O$5&amp;$E86),'Hoja de Trabajo para listado'!$CD$151:$DC$151,0)),0)</f>
        <v>0</v>
      </c>
      <c r="P86" s="255">
        <f ca="1">+IFERROR(INDEX('Hoja de Trabajo para listado'!$A$155:$Z$1048576,MATCH($A86,'Hoja de Trabajo para listado'!$A$155:$A$1048576,0),MATCH((CUADRO!P$5&amp;$E86),'Hoja de Trabajo para listado'!$A$151:$Z$151,0)),0)+IFERROR(INDEX('Hoja de Trabajo para listado'!$AB$155:$BA$1048576,MATCH($A86,'Hoja de Trabajo para listado'!$AB$155:$AB$1048576,0),MATCH((CUADRO!P$5&amp;$E86),'Hoja de Trabajo para listado'!$AB$151:$BA$151,0)),0)+IFERROR(INDEX('Hoja de Trabajo para listado'!$BC$155:$CB$1048576,MATCH($A86,'Hoja de Trabajo para listado'!$BC$155:$BC$1048576,0),MATCH((CUADRO!P$5&amp;$E86),'Hoja de Trabajo para listado'!$BC$151:$CB$151,0)),0)+IFERROR(INDEX('Hoja de Trabajo para listado'!$DE$153:$DG$274,MATCH($A86,'Hoja de Trabajo para listado'!$DE$153:$DE$1048576,0),MATCH((CUADRO!P$5&amp;$E86),'Hoja de Trabajo para listado'!$DE$151:$DG$151,0)),0)+IFERROR(INDEX('Hoja de Trabajo para listado'!$CD$155:$DC$1048576,MATCH($A86,'Hoja de Trabajo para listado'!$CD$155:$CD$1048576,0),MATCH((CUADRO!P$5&amp;$E86),'Hoja de Trabajo para listado'!$CD$151:$DC$151,0)),0)</f>
        <v>0</v>
      </c>
      <c r="Q86" s="255">
        <f ca="1">+IFERROR(INDEX('Hoja de Trabajo para listado'!$A$155:$Z$1048576,MATCH($A86,'Hoja de Trabajo para listado'!$A$155:$A$1048576,0),MATCH((CUADRO!Q$5&amp;$E86),'Hoja de Trabajo para listado'!$A$151:$Z$151,0)),0)+IFERROR(INDEX('Hoja de Trabajo para listado'!$AB$155:$BA$1048576,MATCH($A86,'Hoja de Trabajo para listado'!$AB$155:$AB$1048576,0),MATCH((CUADRO!Q$5&amp;$E86),'Hoja de Trabajo para listado'!$AB$151:$BA$151,0)),0)+IFERROR(INDEX('Hoja de Trabajo para listado'!$BC$155:$CB$1048576,MATCH($A86,'Hoja de Trabajo para listado'!$BC$155:$BC$1048576,0),MATCH((CUADRO!Q$5&amp;$E86),'Hoja de Trabajo para listado'!$BC$151:$CB$151,0)),0)+IFERROR(INDEX('Hoja de Trabajo para listado'!$DE$153:$DG$274,MATCH($A86,'Hoja de Trabajo para listado'!$DE$153:$DE$1048576,0),MATCH((CUADRO!Q$5&amp;$E86),'Hoja de Trabajo para listado'!$DE$151:$DG$151,0)),0)+IFERROR(INDEX('Hoja de Trabajo para listado'!$CD$155:$DC$1048576,MATCH($A86,'Hoja de Trabajo para listado'!$CD$155:$CD$1048576,0),MATCH((CUADRO!Q$5&amp;$E86),'Hoja de Trabajo para listado'!$CD$151:$DC$151,0)),0)</f>
        <v>0</v>
      </c>
      <c r="R86" s="255">
        <f t="shared" ca="1" si="2"/>
        <v>3918.77</v>
      </c>
      <c r="S86" s="278"/>
      <c r="T86" s="255">
        <f ca="1">+T87</f>
        <v>55854.289999999994</v>
      </c>
      <c r="U86" s="254">
        <f t="shared" si="3"/>
        <v>1</v>
      </c>
      <c r="V86" s="362" t="str">
        <f>+VLOOKUP(A86,bd_lista!$A$3:$E$590,5,FALSE)</f>
        <v>Empresas Nacionales</v>
      </c>
      <c r="W86" s="361" t="str">
        <f>+V86</f>
        <v>Empresas Nacionales</v>
      </c>
      <c r="X86" s="254">
        <f>+VLOOKUP(A86,[2]Sheet1!$A$13:$D$744,4,FALSE)</f>
        <v>20</v>
      </c>
      <c r="Y86" s="254" t="str">
        <f>+VLOOKUP(X86,bd_lista!$A$3:$C$590,3,FALSE)</f>
        <v>Ministerio de Defensa</v>
      </c>
      <c r="Z86" s="316">
        <f>+X86</f>
        <v>20</v>
      </c>
      <c r="AA86" s="317" t="str">
        <f>+Y86</f>
        <v>Ministerio de Defensa</v>
      </c>
    </row>
    <row r="87" spans="1:27" customFormat="1" ht="15" customHeight="1">
      <c r="A87" s="32">
        <v>596</v>
      </c>
      <c r="B87" s="307"/>
      <c r="C87" s="362" t="str">
        <f>+VLOOKUP(A87,bd_lista!$A$3:$C$590,3,FALSE)</f>
        <v xml:space="preserve">Empresa Pública Transporte Aéreo Militar </v>
      </c>
      <c r="D87" s="362"/>
      <c r="E87" s="362" t="s">
        <v>1314</v>
      </c>
      <c r="F87" s="257">
        <f ca="1">+IFERROR(INDEX('Hoja de Trabajo para listado'!$A$155:$Z$1048576,MATCH($A87,'Hoja de Trabajo para listado'!$A$155:$A$1048576,0),MATCH((CUADRO!F$5&amp;$E87),'Hoja de Trabajo para listado'!$A$151:$Z$151,0)),0)+IFERROR(INDEX('Hoja de Trabajo para listado'!$AB$155:$BA$1048576,MATCH($A87,'Hoja de Trabajo para listado'!$AB$155:$AB$1048576,0),MATCH((CUADRO!F$5&amp;$E87),'Hoja de Trabajo para listado'!$AB$151:$BA$151,0)),0)+IFERROR(INDEX('Hoja de Trabajo para listado'!$BC$155:$CB$1048576,MATCH($A87,'Hoja de Trabajo para listado'!$BC$155:$BC$1048576,0),MATCH((CUADRO!F$5&amp;$E87),'Hoja de Trabajo para listado'!$BC$151:$CB$151,0)),0)+IFERROR(INDEX('Hoja de Trabajo para listado'!$DE$153:$DG$274,MATCH($A87,'Hoja de Trabajo para listado'!$DE$153:$DE$1048576,0),MATCH((CUADRO!F$5&amp;$E87),'Hoja de Trabajo para listado'!$DE$151:$DG$151,0)),0)+IFERROR(INDEX('Hoja de Trabajo para listado'!$CD$155:$DC$1048576,MATCH($A87,'Hoja de Trabajo para listado'!$CD$155:$CD$1048576,0),MATCH((CUADRO!F$5&amp;$E87),'Hoja de Trabajo para listado'!$CD$151:$DC$151,0)),0)</f>
        <v>0</v>
      </c>
      <c r="G87" s="257">
        <f ca="1">+IFERROR(INDEX('Hoja de Trabajo para listado'!$A$155:$Z$1048576,MATCH($A87,'Hoja de Trabajo para listado'!$A$155:$A$1048576,0),MATCH((CUADRO!G$5&amp;$E87),'Hoja de Trabajo para listado'!$A$151:$Z$151,0)),0)+IFERROR(INDEX('Hoja de Trabajo para listado'!$AB$155:$BA$1048576,MATCH($A87,'Hoja de Trabajo para listado'!$AB$155:$AB$1048576,0),MATCH((CUADRO!G$5&amp;$E87),'Hoja de Trabajo para listado'!$AB$151:$BA$151,0)),0)+IFERROR(INDEX('Hoja de Trabajo para listado'!$BC$155:$CB$1048576,MATCH($A87,'Hoja de Trabajo para listado'!$BC$155:$BC$1048576,0),MATCH((CUADRO!G$5&amp;$E87),'Hoja de Trabajo para listado'!$BC$151:$CB$151,0)),0)+IFERROR(INDEX('Hoja de Trabajo para listado'!$DE$153:$DG$274,MATCH($A87,'Hoja de Trabajo para listado'!$DE$153:$DE$1048576,0),MATCH((CUADRO!G$5&amp;$E87),'Hoja de Trabajo para listado'!$DE$151:$DG$151,0)),0)+IFERROR(INDEX('Hoja de Trabajo para listado'!$CD$155:$DC$1048576,MATCH($A87,'Hoja de Trabajo para listado'!$CD$155:$CD$1048576,0),MATCH((CUADRO!G$5&amp;$E87),'Hoja de Trabajo para listado'!$CD$151:$DC$151,0)),0)</f>
        <v>0</v>
      </c>
      <c r="H87" s="257">
        <f ca="1">+IFERROR(INDEX('Hoja de Trabajo para listado'!$A$155:$Z$1048576,MATCH($A87,'Hoja de Trabajo para listado'!$A$155:$A$1048576,0),MATCH((CUADRO!H$5&amp;$E87),'Hoja de Trabajo para listado'!$A$151:$Z$151,0)),0)+IFERROR(INDEX('Hoja de Trabajo para listado'!$AB$155:$BA$1048576,MATCH($A87,'Hoja de Trabajo para listado'!$AB$155:$AB$1048576,0),MATCH((CUADRO!H$5&amp;$E87),'Hoja de Trabajo para listado'!$AB$151:$BA$151,0)),0)+IFERROR(INDEX('Hoja de Trabajo para listado'!$BC$155:$CB$1048576,MATCH($A87,'Hoja de Trabajo para listado'!$BC$155:$BC$1048576,0),MATCH((CUADRO!H$5&amp;$E87),'Hoja de Trabajo para listado'!$BC$151:$CB$151,0)),0)+IFERROR(INDEX('Hoja de Trabajo para listado'!$DE$153:$DG$274,MATCH($A87,'Hoja de Trabajo para listado'!$DE$153:$DE$1048576,0),MATCH((CUADRO!H$5&amp;$E87),'Hoja de Trabajo para listado'!$DE$151:$DG$151,0)),0)+IFERROR(INDEX('Hoja de Trabajo para listado'!$CD$155:$DC$1048576,MATCH($A87,'Hoja de Trabajo para listado'!$CD$155:$CD$1048576,0),MATCH((CUADRO!H$5&amp;$E87),'Hoja de Trabajo para listado'!$CD$151:$DC$151,0)),0)</f>
        <v>0</v>
      </c>
      <c r="I87" s="257">
        <f ca="1">+IFERROR(INDEX('Hoja de Trabajo para listado'!$A$155:$Z$1048576,MATCH($A87,'Hoja de Trabajo para listado'!$A$155:$A$1048576,0),MATCH((CUADRO!I$5&amp;$E87),'Hoja de Trabajo para listado'!$A$151:$Z$151,0)),0)+IFERROR(INDEX('Hoja de Trabajo para listado'!$AB$155:$BA$1048576,MATCH($A87,'Hoja de Trabajo para listado'!$AB$155:$AB$1048576,0),MATCH((CUADRO!I$5&amp;$E87),'Hoja de Trabajo para listado'!$AB$151:$BA$151,0)),0)+IFERROR(INDEX('Hoja de Trabajo para listado'!$BC$155:$CB$1048576,MATCH($A87,'Hoja de Trabajo para listado'!$BC$155:$BC$1048576,0),MATCH((CUADRO!I$5&amp;$E87),'Hoja de Trabajo para listado'!$BC$151:$CB$151,0)),0)+IFERROR(INDEX('Hoja de Trabajo para listado'!$DE$153:$DG$274,MATCH($A87,'Hoja de Trabajo para listado'!$DE$153:$DE$1048576,0),MATCH((CUADRO!I$5&amp;$E87),'Hoja de Trabajo para listado'!$DE$151:$DG$151,0)),0)+IFERROR(INDEX('Hoja de Trabajo para listado'!$CD$155:$DC$1048576,MATCH($A87,'Hoja de Trabajo para listado'!$CD$155:$CD$1048576,0),MATCH((CUADRO!I$5&amp;$E87),'Hoja de Trabajo para listado'!$CD$151:$DC$151,0)),0)</f>
        <v>0</v>
      </c>
      <c r="J87" s="257">
        <f ca="1">+IFERROR(INDEX('Hoja de Trabajo para listado'!$A$155:$Z$1048576,MATCH($A87,'Hoja de Trabajo para listado'!$A$155:$A$1048576,0),MATCH((CUADRO!J$5&amp;$E87),'Hoja de Trabajo para listado'!$A$151:$Z$151,0)),0)+IFERROR(INDEX('Hoja de Trabajo para listado'!$AB$155:$BA$1048576,MATCH($A87,'Hoja de Trabajo para listado'!$AB$155:$AB$1048576,0),MATCH((CUADRO!J$5&amp;$E87),'Hoja de Trabajo para listado'!$AB$151:$BA$151,0)),0)+IFERROR(INDEX('Hoja de Trabajo para listado'!$BC$155:$CB$1048576,MATCH($A87,'Hoja de Trabajo para listado'!$BC$155:$BC$1048576,0),MATCH((CUADRO!J$5&amp;$E87),'Hoja de Trabajo para listado'!$BC$151:$CB$151,0)),0)+IFERROR(INDEX('Hoja de Trabajo para listado'!$DE$153:$DG$274,MATCH($A87,'Hoja de Trabajo para listado'!$DE$153:$DE$1048576,0),MATCH((CUADRO!J$5&amp;$E87),'Hoja de Trabajo para listado'!$DE$151:$DG$151,0)),0)+IFERROR(INDEX('Hoja de Trabajo para listado'!$CD$155:$DC$1048576,MATCH($A87,'Hoja de Trabajo para listado'!$CD$155:$CD$1048576,0),MATCH((CUADRO!J$5&amp;$E87),'Hoja de Trabajo para listado'!$CD$151:$DC$151,0)),0)</f>
        <v>0</v>
      </c>
      <c r="K87" s="257">
        <f ca="1">+IFERROR(INDEX('Hoja de Trabajo para listado'!$A$155:$Z$1048576,MATCH($A87,'Hoja de Trabajo para listado'!$A$155:$A$1048576,0),MATCH((CUADRO!K$5&amp;$E87),'Hoja de Trabajo para listado'!$A$151:$Z$151,0)),0)+IFERROR(INDEX('Hoja de Trabajo para listado'!$AB$155:$BA$1048576,MATCH($A87,'Hoja de Trabajo para listado'!$AB$155:$AB$1048576,0),MATCH((CUADRO!K$5&amp;$E87),'Hoja de Trabajo para listado'!$AB$151:$BA$151,0)),0)+IFERROR(INDEX('Hoja de Trabajo para listado'!$BC$155:$CB$1048576,MATCH($A87,'Hoja de Trabajo para listado'!$BC$155:$BC$1048576,0),MATCH((CUADRO!K$5&amp;$E87),'Hoja de Trabajo para listado'!$BC$151:$CB$151,0)),0)+IFERROR(INDEX('Hoja de Trabajo para listado'!$DE$153:$DG$274,MATCH($A87,'Hoja de Trabajo para listado'!$DE$153:$DE$1048576,0),MATCH((CUADRO!K$5&amp;$E87),'Hoja de Trabajo para listado'!$DE$151:$DG$151,0)),0)+IFERROR(INDEX('Hoja de Trabajo para listado'!$CD$155:$DC$1048576,MATCH($A87,'Hoja de Trabajo para listado'!$CD$155:$CD$1048576,0),MATCH((CUADRO!K$5&amp;$E87),'Hoja de Trabajo para listado'!$CD$151:$DC$151,0)),0)</f>
        <v>0</v>
      </c>
      <c r="L87" s="257">
        <f ca="1">+IFERROR(INDEX('Hoja de Trabajo para listado'!$A$155:$Z$1048576,MATCH($A87,'Hoja de Trabajo para listado'!$A$155:$A$1048576,0),MATCH((CUADRO!L$5&amp;$E87),'Hoja de Trabajo para listado'!$A$151:$Z$151,0)),0)+IFERROR(INDEX('Hoja de Trabajo para listado'!$AB$155:$BA$1048576,MATCH($A87,'Hoja de Trabajo para listado'!$AB$155:$AB$1048576,0),MATCH((CUADRO!L$5&amp;$E87),'Hoja de Trabajo para listado'!$AB$151:$BA$151,0)),0)+IFERROR(INDEX('Hoja de Trabajo para listado'!$BC$155:$CB$1048576,MATCH($A87,'Hoja de Trabajo para listado'!$BC$155:$BC$1048576,0),MATCH((CUADRO!L$5&amp;$E87),'Hoja de Trabajo para listado'!$BC$151:$CB$151,0)),0)+IFERROR(INDEX('Hoja de Trabajo para listado'!$DE$153:$DG$274,MATCH($A87,'Hoja de Trabajo para listado'!$DE$153:$DE$1048576,0),MATCH((CUADRO!L$5&amp;$E87),'Hoja de Trabajo para listado'!$DE$151:$DG$151,0)),0)+IFERROR(INDEX('Hoja de Trabajo para listado'!$CD$155:$DC$1048576,MATCH($A87,'Hoja de Trabajo para listado'!$CD$155:$CD$1048576,0),MATCH((CUADRO!L$5&amp;$E87),'Hoja de Trabajo para listado'!$CD$151:$DC$151,0)),0)</f>
        <v>0</v>
      </c>
      <c r="M87" s="257">
        <f ca="1">+IFERROR(INDEX('Hoja de Trabajo para listado'!$A$155:$Z$1048576,MATCH($A87,'Hoja de Trabajo para listado'!$A$155:$A$1048576,0),MATCH((CUADRO!M$5&amp;$E87),'Hoja de Trabajo para listado'!$A$151:$Z$151,0)),0)+IFERROR(INDEX('Hoja de Trabajo para listado'!$AB$155:$BA$1048576,MATCH($A87,'Hoja de Trabajo para listado'!$AB$155:$AB$1048576,0),MATCH((CUADRO!M$5&amp;$E87),'Hoja de Trabajo para listado'!$AB$151:$BA$151,0)),0)+IFERROR(INDEX('Hoja de Trabajo para listado'!$BC$155:$CB$1048576,MATCH($A87,'Hoja de Trabajo para listado'!$BC$155:$BC$1048576,0),MATCH((CUADRO!M$5&amp;$E87),'Hoja de Trabajo para listado'!$BC$151:$CB$151,0)),0)+IFERROR(INDEX('Hoja de Trabajo para listado'!$DE$153:$DG$274,MATCH($A87,'Hoja de Trabajo para listado'!$DE$153:$DE$1048576,0),MATCH((CUADRO!M$5&amp;$E87),'Hoja de Trabajo para listado'!$DE$151:$DG$151,0)),0)+IFERROR(INDEX('Hoja de Trabajo para listado'!$CD$155:$DC$1048576,MATCH($A87,'Hoja de Trabajo para listado'!$CD$155:$CD$1048576,0),MATCH((CUADRO!M$5&amp;$E87),'Hoja de Trabajo para listado'!$CD$151:$DC$151,0)),0)</f>
        <v>0</v>
      </c>
      <c r="N87" s="257">
        <f ca="1">+IFERROR(INDEX('Hoja de Trabajo para listado'!$A$155:$Z$1048576,MATCH($A87,'Hoja de Trabajo para listado'!$A$155:$A$1048576,0),MATCH((CUADRO!N$5&amp;$E87),'Hoja de Trabajo para listado'!$A$151:$Z$151,0)),0)+IFERROR(INDEX('Hoja de Trabajo para listado'!$AB$155:$BA$1048576,MATCH($A87,'Hoja de Trabajo para listado'!$AB$155:$AB$1048576,0),MATCH((CUADRO!N$5&amp;$E87),'Hoja de Trabajo para listado'!$AB$151:$BA$151,0)),0)+IFERROR(INDEX('Hoja de Trabajo para listado'!$BC$155:$CB$1048576,MATCH($A87,'Hoja de Trabajo para listado'!$BC$155:$BC$1048576,0),MATCH((CUADRO!N$5&amp;$E87),'Hoja de Trabajo para listado'!$BC$151:$CB$151,0)),0)+IFERROR(INDEX('Hoja de Trabajo para listado'!$DE$153:$DG$274,MATCH($A87,'Hoja de Trabajo para listado'!$DE$153:$DE$1048576,0),MATCH((CUADRO!N$5&amp;$E87),'Hoja de Trabajo para listado'!$DE$151:$DG$151,0)),0)+IFERROR(INDEX('Hoja de Trabajo para listado'!$CD$155:$DC$1048576,MATCH($A87,'Hoja de Trabajo para listado'!$CD$155:$CD$1048576,0),MATCH((CUADRO!N$5&amp;$E87),'Hoja de Trabajo para listado'!$CD$151:$DC$151,0)),0)</f>
        <v>51935.519999999997</v>
      </c>
      <c r="O87" s="257">
        <f ca="1">+IFERROR(INDEX('Hoja de Trabajo para listado'!$A$155:$Z$1048576,MATCH($A87,'Hoja de Trabajo para listado'!$A$155:$A$1048576,0),MATCH((CUADRO!O$5&amp;$E87),'Hoja de Trabajo para listado'!$A$151:$Z$151,0)),0)+IFERROR(INDEX('Hoja de Trabajo para listado'!$AB$155:$BA$1048576,MATCH($A87,'Hoja de Trabajo para listado'!$AB$155:$AB$1048576,0),MATCH((CUADRO!O$5&amp;$E87),'Hoja de Trabajo para listado'!$AB$151:$BA$151,0)),0)+IFERROR(INDEX('Hoja de Trabajo para listado'!$BC$155:$CB$1048576,MATCH($A87,'Hoja de Trabajo para listado'!$BC$155:$BC$1048576,0),MATCH((CUADRO!O$5&amp;$E87),'Hoja de Trabajo para listado'!$BC$151:$CB$151,0)),0)+IFERROR(INDEX('Hoja de Trabajo para listado'!$DE$153:$DG$274,MATCH($A87,'Hoja de Trabajo para listado'!$DE$153:$DE$1048576,0),MATCH((CUADRO!O$5&amp;$E87),'Hoja de Trabajo para listado'!$DE$151:$DG$151,0)),0)+IFERROR(INDEX('Hoja de Trabajo para listado'!$CD$155:$DC$1048576,MATCH($A87,'Hoja de Trabajo para listado'!$CD$155:$CD$1048576,0),MATCH((CUADRO!O$5&amp;$E87),'Hoja de Trabajo para listado'!$CD$151:$DC$151,0)),0)</f>
        <v>0</v>
      </c>
      <c r="P87" s="257">
        <f ca="1">+IFERROR(INDEX('Hoja de Trabajo para listado'!$A$155:$Z$1048576,MATCH($A87,'Hoja de Trabajo para listado'!$A$155:$A$1048576,0),MATCH((CUADRO!P$5&amp;$E87),'Hoja de Trabajo para listado'!$A$151:$Z$151,0)),0)+IFERROR(INDEX('Hoja de Trabajo para listado'!$AB$155:$BA$1048576,MATCH($A87,'Hoja de Trabajo para listado'!$AB$155:$AB$1048576,0),MATCH((CUADRO!P$5&amp;$E87),'Hoja de Trabajo para listado'!$AB$151:$BA$151,0)),0)+IFERROR(INDEX('Hoja de Trabajo para listado'!$BC$155:$CB$1048576,MATCH($A87,'Hoja de Trabajo para listado'!$BC$155:$BC$1048576,0),MATCH((CUADRO!P$5&amp;$E87),'Hoja de Trabajo para listado'!$BC$151:$CB$151,0)),0)+IFERROR(INDEX('Hoja de Trabajo para listado'!$DE$153:$DG$274,MATCH($A87,'Hoja de Trabajo para listado'!$DE$153:$DE$1048576,0),MATCH((CUADRO!P$5&amp;$E87),'Hoja de Trabajo para listado'!$DE$151:$DG$151,0)),0)+IFERROR(INDEX('Hoja de Trabajo para listado'!$CD$155:$DC$1048576,MATCH($A87,'Hoja de Trabajo para listado'!$CD$155:$CD$1048576,0),MATCH((CUADRO!P$5&amp;$E87),'Hoja de Trabajo para listado'!$CD$151:$DC$151,0)),0)</f>
        <v>0</v>
      </c>
      <c r="Q87" s="257">
        <f ca="1">+IFERROR(INDEX('Hoja de Trabajo para listado'!$A$155:$Z$1048576,MATCH($A87,'Hoja de Trabajo para listado'!$A$155:$A$1048576,0),MATCH((CUADRO!Q$5&amp;$E87),'Hoja de Trabajo para listado'!$A$151:$Z$151,0)),0)+IFERROR(INDEX('Hoja de Trabajo para listado'!$AB$155:$BA$1048576,MATCH($A87,'Hoja de Trabajo para listado'!$AB$155:$AB$1048576,0),MATCH((CUADRO!Q$5&amp;$E87),'Hoja de Trabajo para listado'!$AB$151:$BA$151,0)),0)+IFERROR(INDEX('Hoja de Trabajo para listado'!$BC$155:$CB$1048576,MATCH($A87,'Hoja de Trabajo para listado'!$BC$155:$BC$1048576,0),MATCH((CUADRO!Q$5&amp;$E87),'Hoja de Trabajo para listado'!$BC$151:$CB$151,0)),0)+IFERROR(INDEX('Hoja de Trabajo para listado'!$DE$153:$DG$274,MATCH($A87,'Hoja de Trabajo para listado'!$DE$153:$DE$1048576,0),MATCH((CUADRO!Q$5&amp;$E87),'Hoja de Trabajo para listado'!$DE$151:$DG$151,0)),0)+IFERROR(INDEX('Hoja de Trabajo para listado'!$CD$155:$DC$1048576,MATCH($A87,'Hoja de Trabajo para listado'!$CD$155:$CD$1048576,0),MATCH((CUADRO!Q$5&amp;$E87),'Hoja de Trabajo para listado'!$CD$151:$DC$151,0)),0)</f>
        <v>0</v>
      </c>
      <c r="R87" s="257">
        <f t="shared" ca="1" si="2"/>
        <v>51935.519999999997</v>
      </c>
      <c r="S87" s="277">
        <f ca="1">+R86+R87</f>
        <v>55854.289999999994</v>
      </c>
      <c r="T87" s="257">
        <f ca="1">+S87</f>
        <v>55854.289999999994</v>
      </c>
      <c r="U87" s="256">
        <f t="shared" si="3"/>
        <v>2</v>
      </c>
      <c r="V87" s="362" t="str">
        <f>+VLOOKUP(A87,bd_lista!$A$3:$E$590,5,FALSE)</f>
        <v>Empresas Nacionales</v>
      </c>
      <c r="W87" s="362"/>
      <c r="X87" s="254">
        <f>+VLOOKUP(A87,[2]Sheet1!$A$13:$D$744,4,FALSE)</f>
        <v>20</v>
      </c>
      <c r="Y87" s="254" t="str">
        <f>+VLOOKUP(X87,bd_lista!$A$3:$C$590,3,FALSE)</f>
        <v>Ministerio de Defensa</v>
      </c>
      <c r="Z87" s="314"/>
      <c r="AA87" s="315"/>
    </row>
    <row r="88" spans="1:27" customFormat="1" ht="15" customHeight="1">
      <c r="A88" s="32">
        <v>585</v>
      </c>
      <c r="B88" s="306">
        <f>+A88</f>
        <v>585</v>
      </c>
      <c r="C88" s="259" t="str">
        <f>+VLOOKUP(A88,bd_lista!$A$3:$C$590,3,FALSE)</f>
        <v>Agencia Boliviana Espacial</v>
      </c>
      <c r="D88" s="361" t="str">
        <f>+C88</f>
        <v>Agencia Boliviana Espacial</v>
      </c>
      <c r="E88" s="259" t="s">
        <v>1313</v>
      </c>
      <c r="F88" s="255">
        <f ca="1">+IFERROR(INDEX('Hoja de Trabajo para listado'!$A$155:$Z$1048576,MATCH($A88,'Hoja de Trabajo para listado'!$A$155:$A$1048576,0),MATCH((CUADRO!F$5&amp;$E88),'Hoja de Trabajo para listado'!$A$151:$Z$151,0)),0)+IFERROR(INDEX('Hoja de Trabajo para listado'!$AB$155:$BA$1048576,MATCH($A88,'Hoja de Trabajo para listado'!$AB$155:$AB$1048576,0),MATCH((CUADRO!F$5&amp;$E88),'Hoja de Trabajo para listado'!$AB$151:$BA$151,0)),0)+IFERROR(INDEX('Hoja de Trabajo para listado'!$BC$155:$CB$1048576,MATCH($A88,'Hoja de Trabajo para listado'!$BC$155:$BC$1048576,0),MATCH((CUADRO!F$5&amp;$E88),'Hoja de Trabajo para listado'!$BC$151:$CB$151,0)),0)+IFERROR(INDEX('Hoja de Trabajo para listado'!$DE$153:$DG$274,MATCH($A88,'Hoja de Trabajo para listado'!$DE$153:$DE$1048576,0),MATCH((CUADRO!F$5&amp;$E88),'Hoja de Trabajo para listado'!$DE$151:$DG$151,0)),0)+IFERROR(INDEX('Hoja de Trabajo para listado'!$CD$155:$DC$1048576,MATCH($A88,'Hoja de Trabajo para listado'!$CD$155:$CD$1048576,0),MATCH((CUADRO!F$5&amp;$E88),'Hoja de Trabajo para listado'!$CD$151:$DC$151,0)),0)</f>
        <v>0</v>
      </c>
      <c r="G88" s="255">
        <f ca="1">+IFERROR(INDEX('Hoja de Trabajo para listado'!$A$155:$Z$1048576,MATCH($A88,'Hoja de Trabajo para listado'!$A$155:$A$1048576,0),MATCH((CUADRO!G$5&amp;$E88),'Hoja de Trabajo para listado'!$A$151:$Z$151,0)),0)+IFERROR(INDEX('Hoja de Trabajo para listado'!$AB$155:$BA$1048576,MATCH($A88,'Hoja de Trabajo para listado'!$AB$155:$AB$1048576,0),MATCH((CUADRO!G$5&amp;$E88),'Hoja de Trabajo para listado'!$AB$151:$BA$151,0)),0)+IFERROR(INDEX('Hoja de Trabajo para listado'!$BC$155:$CB$1048576,MATCH($A88,'Hoja de Trabajo para listado'!$BC$155:$BC$1048576,0),MATCH((CUADRO!G$5&amp;$E88),'Hoja de Trabajo para listado'!$BC$151:$CB$151,0)),0)+IFERROR(INDEX('Hoja de Trabajo para listado'!$DE$153:$DG$274,MATCH($A88,'Hoja de Trabajo para listado'!$DE$153:$DE$1048576,0),MATCH((CUADRO!G$5&amp;$E88),'Hoja de Trabajo para listado'!$DE$151:$DG$151,0)),0)+IFERROR(INDEX('Hoja de Trabajo para listado'!$CD$155:$DC$1048576,MATCH($A88,'Hoja de Trabajo para listado'!$CD$155:$CD$1048576,0),MATCH((CUADRO!G$5&amp;$E88),'Hoja de Trabajo para listado'!$CD$151:$DC$151,0)),0)</f>
        <v>0</v>
      </c>
      <c r="H88" s="255">
        <f ca="1">+IFERROR(INDEX('Hoja de Trabajo para listado'!$A$155:$Z$1048576,MATCH($A88,'Hoja de Trabajo para listado'!$A$155:$A$1048576,0),MATCH((CUADRO!H$5&amp;$E88),'Hoja de Trabajo para listado'!$A$151:$Z$151,0)),0)+IFERROR(INDEX('Hoja de Trabajo para listado'!$AB$155:$BA$1048576,MATCH($A88,'Hoja de Trabajo para listado'!$AB$155:$AB$1048576,0),MATCH((CUADRO!H$5&amp;$E88),'Hoja de Trabajo para listado'!$AB$151:$BA$151,0)),0)+IFERROR(INDEX('Hoja de Trabajo para listado'!$BC$155:$CB$1048576,MATCH($A88,'Hoja de Trabajo para listado'!$BC$155:$BC$1048576,0),MATCH((CUADRO!H$5&amp;$E88),'Hoja de Trabajo para listado'!$BC$151:$CB$151,0)),0)+IFERROR(INDEX('Hoja de Trabajo para listado'!$DE$153:$DG$274,MATCH($A88,'Hoja de Trabajo para listado'!$DE$153:$DE$1048576,0),MATCH((CUADRO!H$5&amp;$E88),'Hoja de Trabajo para listado'!$DE$151:$DG$151,0)),0)+IFERROR(INDEX('Hoja de Trabajo para listado'!$CD$155:$DC$1048576,MATCH($A88,'Hoja de Trabajo para listado'!$CD$155:$CD$1048576,0),MATCH((CUADRO!H$5&amp;$E88),'Hoja de Trabajo para listado'!$CD$151:$DC$151,0)),0)</f>
        <v>0</v>
      </c>
      <c r="I88" s="255">
        <f ca="1">+IFERROR(INDEX('Hoja de Trabajo para listado'!$A$155:$Z$1048576,MATCH($A88,'Hoja de Trabajo para listado'!$A$155:$A$1048576,0),MATCH((CUADRO!I$5&amp;$E88),'Hoja de Trabajo para listado'!$A$151:$Z$151,0)),0)+IFERROR(INDEX('Hoja de Trabajo para listado'!$AB$155:$BA$1048576,MATCH($A88,'Hoja de Trabajo para listado'!$AB$155:$AB$1048576,0),MATCH((CUADRO!I$5&amp;$E88),'Hoja de Trabajo para listado'!$AB$151:$BA$151,0)),0)+IFERROR(INDEX('Hoja de Trabajo para listado'!$BC$155:$CB$1048576,MATCH($A88,'Hoja de Trabajo para listado'!$BC$155:$BC$1048576,0),MATCH((CUADRO!I$5&amp;$E88),'Hoja de Trabajo para listado'!$BC$151:$CB$151,0)),0)+IFERROR(INDEX('Hoja de Trabajo para listado'!$DE$153:$DG$274,MATCH($A88,'Hoja de Trabajo para listado'!$DE$153:$DE$1048576,0),MATCH((CUADRO!I$5&amp;$E88),'Hoja de Trabajo para listado'!$DE$151:$DG$151,0)),0)+IFERROR(INDEX('Hoja de Trabajo para listado'!$CD$155:$DC$1048576,MATCH($A88,'Hoja de Trabajo para listado'!$CD$155:$CD$1048576,0),MATCH((CUADRO!I$5&amp;$E88),'Hoja de Trabajo para listado'!$CD$151:$DC$151,0)),0)</f>
        <v>0</v>
      </c>
      <c r="J88" s="255">
        <f ca="1">+IFERROR(INDEX('Hoja de Trabajo para listado'!$A$155:$Z$1048576,MATCH($A88,'Hoja de Trabajo para listado'!$A$155:$A$1048576,0),MATCH((CUADRO!J$5&amp;$E88),'Hoja de Trabajo para listado'!$A$151:$Z$151,0)),0)+IFERROR(INDEX('Hoja de Trabajo para listado'!$AB$155:$BA$1048576,MATCH($A88,'Hoja de Trabajo para listado'!$AB$155:$AB$1048576,0),MATCH((CUADRO!J$5&amp;$E88),'Hoja de Trabajo para listado'!$AB$151:$BA$151,0)),0)+IFERROR(INDEX('Hoja de Trabajo para listado'!$BC$155:$CB$1048576,MATCH($A88,'Hoja de Trabajo para listado'!$BC$155:$BC$1048576,0),MATCH((CUADRO!J$5&amp;$E88),'Hoja de Trabajo para listado'!$BC$151:$CB$151,0)),0)+IFERROR(INDEX('Hoja de Trabajo para listado'!$DE$153:$DG$274,MATCH($A88,'Hoja de Trabajo para listado'!$DE$153:$DE$1048576,0),MATCH((CUADRO!J$5&amp;$E88),'Hoja de Trabajo para listado'!$DE$151:$DG$151,0)),0)+IFERROR(INDEX('Hoja de Trabajo para listado'!$CD$155:$DC$1048576,MATCH($A88,'Hoja de Trabajo para listado'!$CD$155:$CD$1048576,0),MATCH((CUADRO!J$5&amp;$E88),'Hoja de Trabajo para listado'!$CD$151:$DC$151,0)),0)</f>
        <v>0</v>
      </c>
      <c r="K88" s="255">
        <f ca="1">+IFERROR(INDEX('Hoja de Trabajo para listado'!$A$155:$Z$1048576,MATCH($A88,'Hoja de Trabajo para listado'!$A$155:$A$1048576,0),MATCH((CUADRO!K$5&amp;$E88),'Hoja de Trabajo para listado'!$A$151:$Z$151,0)),0)+IFERROR(INDEX('Hoja de Trabajo para listado'!$AB$155:$BA$1048576,MATCH($A88,'Hoja de Trabajo para listado'!$AB$155:$AB$1048576,0),MATCH((CUADRO!K$5&amp;$E88),'Hoja de Trabajo para listado'!$AB$151:$BA$151,0)),0)+IFERROR(INDEX('Hoja de Trabajo para listado'!$BC$155:$CB$1048576,MATCH($A88,'Hoja de Trabajo para listado'!$BC$155:$BC$1048576,0),MATCH((CUADRO!K$5&amp;$E88),'Hoja de Trabajo para listado'!$BC$151:$CB$151,0)),0)+IFERROR(INDEX('Hoja de Trabajo para listado'!$DE$153:$DG$274,MATCH($A88,'Hoja de Trabajo para listado'!$DE$153:$DE$1048576,0),MATCH((CUADRO!K$5&amp;$E88),'Hoja de Trabajo para listado'!$DE$151:$DG$151,0)),0)+IFERROR(INDEX('Hoja de Trabajo para listado'!$CD$155:$DC$1048576,MATCH($A88,'Hoja de Trabajo para listado'!$CD$155:$CD$1048576,0),MATCH((CUADRO!K$5&amp;$E88),'Hoja de Trabajo para listado'!$CD$151:$DC$151,0)),0)</f>
        <v>0</v>
      </c>
      <c r="L88" s="255">
        <f ca="1">+IFERROR(INDEX('Hoja de Trabajo para listado'!$A$155:$Z$1048576,MATCH($A88,'Hoja de Trabajo para listado'!$A$155:$A$1048576,0),MATCH((CUADRO!L$5&amp;$E88),'Hoja de Trabajo para listado'!$A$151:$Z$151,0)),0)+IFERROR(INDEX('Hoja de Trabajo para listado'!$AB$155:$BA$1048576,MATCH($A88,'Hoja de Trabajo para listado'!$AB$155:$AB$1048576,0),MATCH((CUADRO!L$5&amp;$E88),'Hoja de Trabajo para listado'!$AB$151:$BA$151,0)),0)+IFERROR(INDEX('Hoja de Trabajo para listado'!$BC$155:$CB$1048576,MATCH($A88,'Hoja de Trabajo para listado'!$BC$155:$BC$1048576,0),MATCH((CUADRO!L$5&amp;$E88),'Hoja de Trabajo para listado'!$BC$151:$CB$151,0)),0)+IFERROR(INDEX('Hoja de Trabajo para listado'!$DE$153:$DG$274,MATCH($A88,'Hoja de Trabajo para listado'!$DE$153:$DE$1048576,0),MATCH((CUADRO!L$5&amp;$E88),'Hoja de Trabajo para listado'!$DE$151:$DG$151,0)),0)+IFERROR(INDEX('Hoja de Trabajo para listado'!$CD$155:$DC$1048576,MATCH($A88,'Hoja de Trabajo para listado'!$CD$155:$CD$1048576,0),MATCH((CUADRO!L$5&amp;$E88),'Hoja de Trabajo para listado'!$CD$151:$DC$151,0)),0)</f>
        <v>0</v>
      </c>
      <c r="M88" s="255">
        <f ca="1">+IFERROR(INDEX('Hoja de Trabajo para listado'!$A$155:$Z$1048576,MATCH($A88,'Hoja de Trabajo para listado'!$A$155:$A$1048576,0),MATCH((CUADRO!M$5&amp;$E88),'Hoja de Trabajo para listado'!$A$151:$Z$151,0)),0)+IFERROR(INDEX('Hoja de Trabajo para listado'!$AB$155:$BA$1048576,MATCH($A88,'Hoja de Trabajo para listado'!$AB$155:$AB$1048576,0),MATCH((CUADRO!M$5&amp;$E88),'Hoja de Trabajo para listado'!$AB$151:$BA$151,0)),0)+IFERROR(INDEX('Hoja de Trabajo para listado'!$BC$155:$CB$1048576,MATCH($A88,'Hoja de Trabajo para listado'!$BC$155:$BC$1048576,0),MATCH((CUADRO!M$5&amp;$E88),'Hoja de Trabajo para listado'!$BC$151:$CB$151,0)),0)+IFERROR(INDEX('Hoja de Trabajo para listado'!$DE$153:$DG$274,MATCH($A88,'Hoja de Trabajo para listado'!$DE$153:$DE$1048576,0),MATCH((CUADRO!M$5&amp;$E88),'Hoja de Trabajo para listado'!$DE$151:$DG$151,0)),0)+IFERROR(INDEX('Hoja de Trabajo para listado'!$CD$155:$DC$1048576,MATCH($A88,'Hoja de Trabajo para listado'!$CD$155:$CD$1048576,0),MATCH((CUADRO!M$5&amp;$E88),'Hoja de Trabajo para listado'!$CD$151:$DC$151,0)),0)</f>
        <v>0</v>
      </c>
      <c r="N88" s="255">
        <f ca="1">+IFERROR(INDEX('Hoja de Trabajo para listado'!$A$155:$Z$1048576,MATCH($A88,'Hoja de Trabajo para listado'!$A$155:$A$1048576,0),MATCH((CUADRO!N$5&amp;$E88),'Hoja de Trabajo para listado'!$A$151:$Z$151,0)),0)+IFERROR(INDEX('Hoja de Trabajo para listado'!$AB$155:$BA$1048576,MATCH($A88,'Hoja de Trabajo para listado'!$AB$155:$AB$1048576,0),MATCH((CUADRO!N$5&amp;$E88),'Hoja de Trabajo para listado'!$AB$151:$BA$151,0)),0)+IFERROR(INDEX('Hoja de Trabajo para listado'!$BC$155:$CB$1048576,MATCH($A88,'Hoja de Trabajo para listado'!$BC$155:$BC$1048576,0),MATCH((CUADRO!N$5&amp;$E88),'Hoja de Trabajo para listado'!$BC$151:$CB$151,0)),0)+IFERROR(INDEX('Hoja de Trabajo para listado'!$DE$153:$DG$274,MATCH($A88,'Hoja de Trabajo para listado'!$DE$153:$DE$1048576,0),MATCH((CUADRO!N$5&amp;$E88),'Hoja de Trabajo para listado'!$DE$151:$DG$151,0)),0)+IFERROR(INDEX('Hoja de Trabajo para listado'!$CD$155:$DC$1048576,MATCH($A88,'Hoja de Trabajo para listado'!$CD$155:$CD$1048576,0),MATCH((CUADRO!N$5&amp;$E88),'Hoja de Trabajo para listado'!$CD$151:$DC$151,0)),0)</f>
        <v>0</v>
      </c>
      <c r="O88" s="255">
        <f ca="1">+IFERROR(INDEX('Hoja de Trabajo para listado'!$A$155:$Z$1048576,MATCH($A88,'Hoja de Trabajo para listado'!$A$155:$A$1048576,0),MATCH((CUADRO!O$5&amp;$E88),'Hoja de Trabajo para listado'!$A$151:$Z$151,0)),0)+IFERROR(INDEX('Hoja de Trabajo para listado'!$AB$155:$BA$1048576,MATCH($A88,'Hoja de Trabajo para listado'!$AB$155:$AB$1048576,0),MATCH((CUADRO!O$5&amp;$E88),'Hoja de Trabajo para listado'!$AB$151:$BA$151,0)),0)+IFERROR(INDEX('Hoja de Trabajo para listado'!$BC$155:$CB$1048576,MATCH($A88,'Hoja de Trabajo para listado'!$BC$155:$BC$1048576,0),MATCH((CUADRO!O$5&amp;$E88),'Hoja de Trabajo para listado'!$BC$151:$CB$151,0)),0)+IFERROR(INDEX('Hoja de Trabajo para listado'!$DE$153:$DG$274,MATCH($A88,'Hoja de Trabajo para listado'!$DE$153:$DE$1048576,0),MATCH((CUADRO!O$5&amp;$E88),'Hoja de Trabajo para listado'!$DE$151:$DG$151,0)),0)+IFERROR(INDEX('Hoja de Trabajo para listado'!$CD$155:$DC$1048576,MATCH($A88,'Hoja de Trabajo para listado'!$CD$155:$CD$1048576,0),MATCH((CUADRO!O$5&amp;$E88),'Hoja de Trabajo para listado'!$CD$151:$DC$151,0)),0)</f>
        <v>0</v>
      </c>
      <c r="P88" s="255">
        <f ca="1">+IFERROR(INDEX('Hoja de Trabajo para listado'!$A$155:$Z$1048576,MATCH($A88,'Hoja de Trabajo para listado'!$A$155:$A$1048576,0),MATCH((CUADRO!P$5&amp;$E88),'Hoja de Trabajo para listado'!$A$151:$Z$151,0)),0)+IFERROR(INDEX('Hoja de Trabajo para listado'!$AB$155:$BA$1048576,MATCH($A88,'Hoja de Trabajo para listado'!$AB$155:$AB$1048576,0),MATCH((CUADRO!P$5&amp;$E88),'Hoja de Trabajo para listado'!$AB$151:$BA$151,0)),0)+IFERROR(INDEX('Hoja de Trabajo para listado'!$BC$155:$CB$1048576,MATCH($A88,'Hoja de Trabajo para listado'!$BC$155:$BC$1048576,0),MATCH((CUADRO!P$5&amp;$E88),'Hoja de Trabajo para listado'!$BC$151:$CB$151,0)),0)+IFERROR(INDEX('Hoja de Trabajo para listado'!$DE$153:$DG$274,MATCH($A88,'Hoja de Trabajo para listado'!$DE$153:$DE$1048576,0),MATCH((CUADRO!P$5&amp;$E88),'Hoja de Trabajo para listado'!$DE$151:$DG$151,0)),0)+IFERROR(INDEX('Hoja de Trabajo para listado'!$CD$155:$DC$1048576,MATCH($A88,'Hoja de Trabajo para listado'!$CD$155:$CD$1048576,0),MATCH((CUADRO!P$5&amp;$E88),'Hoja de Trabajo para listado'!$CD$151:$DC$151,0)),0)</f>
        <v>0</v>
      </c>
      <c r="Q88" s="255">
        <f ca="1">+IFERROR(INDEX('Hoja de Trabajo para listado'!$A$155:$Z$1048576,MATCH($A88,'Hoja de Trabajo para listado'!$A$155:$A$1048576,0),MATCH((CUADRO!Q$5&amp;$E88),'Hoja de Trabajo para listado'!$A$151:$Z$151,0)),0)+IFERROR(INDEX('Hoja de Trabajo para listado'!$AB$155:$BA$1048576,MATCH($A88,'Hoja de Trabajo para listado'!$AB$155:$AB$1048576,0),MATCH((CUADRO!Q$5&amp;$E88),'Hoja de Trabajo para listado'!$AB$151:$BA$151,0)),0)+IFERROR(INDEX('Hoja de Trabajo para listado'!$BC$155:$CB$1048576,MATCH($A88,'Hoja de Trabajo para listado'!$BC$155:$BC$1048576,0),MATCH((CUADRO!Q$5&amp;$E88),'Hoja de Trabajo para listado'!$BC$151:$CB$151,0)),0)+IFERROR(INDEX('Hoja de Trabajo para listado'!$DE$153:$DG$274,MATCH($A88,'Hoja de Trabajo para listado'!$DE$153:$DE$1048576,0),MATCH((CUADRO!Q$5&amp;$E88),'Hoja de Trabajo para listado'!$DE$151:$DG$151,0)),0)+IFERROR(INDEX('Hoja de Trabajo para listado'!$CD$155:$DC$1048576,MATCH($A88,'Hoja de Trabajo para listado'!$CD$155:$CD$1048576,0),MATCH((CUADRO!Q$5&amp;$E88),'Hoja de Trabajo para listado'!$CD$151:$DC$151,0)),0)</f>
        <v>0</v>
      </c>
      <c r="R88" s="255">
        <f t="shared" ca="1" si="2"/>
        <v>0</v>
      </c>
      <c r="S88" s="278"/>
      <c r="T88" s="255">
        <f ca="1">+T89</f>
        <v>14660.599999999999</v>
      </c>
      <c r="U88" s="254">
        <f t="shared" si="3"/>
        <v>1</v>
      </c>
      <c r="V88" s="362" t="str">
        <f>+VLOOKUP(A88,bd_lista!$A$3:$E$590,5,FALSE)</f>
        <v>Empresas Nacionales</v>
      </c>
      <c r="W88" s="361" t="str">
        <f>+V88</f>
        <v>Empresas Nacionales</v>
      </c>
      <c r="X88" s="254">
        <f>+VLOOKUP(A88,[2]Sheet1!$A$13:$D$744,4,FALSE)</f>
        <v>81</v>
      </c>
      <c r="Y88" s="254" t="str">
        <f>+VLOOKUP(X88,bd_lista!$A$3:$C$590,3,FALSE)</f>
        <v>Ministerio de Obras Públicas, Servicios y Vivienda</v>
      </c>
      <c r="Z88" s="316">
        <f>+X88</f>
        <v>81</v>
      </c>
      <c r="AA88" s="348" t="str">
        <f>+Y88</f>
        <v>Ministerio de Obras Públicas, Servicios y Vivienda</v>
      </c>
    </row>
    <row r="89" spans="1:27" customFormat="1" ht="15" customHeight="1">
      <c r="A89" s="32">
        <v>585</v>
      </c>
      <c r="B89" s="307"/>
      <c r="C89" s="362" t="str">
        <f>+VLOOKUP(A89,bd_lista!$A$3:$C$590,3,FALSE)</f>
        <v>Agencia Boliviana Espacial</v>
      </c>
      <c r="D89" s="362"/>
      <c r="E89" s="362" t="s">
        <v>1314</v>
      </c>
      <c r="F89" s="257">
        <f ca="1">+IFERROR(INDEX('Hoja de Trabajo para listado'!$A$155:$Z$1048576,MATCH($A89,'Hoja de Trabajo para listado'!$A$155:$A$1048576,0),MATCH((CUADRO!F$5&amp;$E89),'Hoja de Trabajo para listado'!$A$151:$Z$151,0)),0)+IFERROR(INDEX('Hoja de Trabajo para listado'!$AB$155:$BA$1048576,MATCH($A89,'Hoja de Trabajo para listado'!$AB$155:$AB$1048576,0),MATCH((CUADRO!F$5&amp;$E89),'Hoja de Trabajo para listado'!$AB$151:$BA$151,0)),0)+IFERROR(INDEX('Hoja de Trabajo para listado'!$BC$155:$CB$1048576,MATCH($A89,'Hoja de Trabajo para listado'!$BC$155:$BC$1048576,0),MATCH((CUADRO!F$5&amp;$E89),'Hoja de Trabajo para listado'!$BC$151:$CB$151,0)),0)+IFERROR(INDEX('Hoja de Trabajo para listado'!$DE$153:$DG$274,MATCH($A89,'Hoja de Trabajo para listado'!$DE$153:$DE$1048576,0),MATCH((CUADRO!F$5&amp;$E89),'Hoja de Trabajo para listado'!$DE$151:$DG$151,0)),0)+IFERROR(INDEX('Hoja de Trabajo para listado'!$CD$155:$DC$1048576,MATCH($A89,'Hoja de Trabajo para listado'!$CD$155:$CD$1048576,0),MATCH((CUADRO!F$5&amp;$E89),'Hoja de Trabajo para listado'!$CD$151:$DC$151,0)),0)</f>
        <v>0</v>
      </c>
      <c r="G89" s="257">
        <f ca="1">+IFERROR(INDEX('Hoja de Trabajo para listado'!$A$155:$Z$1048576,MATCH($A89,'Hoja de Trabajo para listado'!$A$155:$A$1048576,0),MATCH((CUADRO!G$5&amp;$E89),'Hoja de Trabajo para listado'!$A$151:$Z$151,0)),0)+IFERROR(INDEX('Hoja de Trabajo para listado'!$AB$155:$BA$1048576,MATCH($A89,'Hoja de Trabajo para listado'!$AB$155:$AB$1048576,0),MATCH((CUADRO!G$5&amp;$E89),'Hoja de Trabajo para listado'!$AB$151:$BA$151,0)),0)+IFERROR(INDEX('Hoja de Trabajo para listado'!$BC$155:$CB$1048576,MATCH($A89,'Hoja de Trabajo para listado'!$BC$155:$BC$1048576,0),MATCH((CUADRO!G$5&amp;$E89),'Hoja de Trabajo para listado'!$BC$151:$CB$151,0)),0)+IFERROR(INDEX('Hoja de Trabajo para listado'!$DE$153:$DG$274,MATCH($A89,'Hoja de Trabajo para listado'!$DE$153:$DE$1048576,0),MATCH((CUADRO!G$5&amp;$E89),'Hoja de Trabajo para listado'!$DE$151:$DG$151,0)),0)+IFERROR(INDEX('Hoja de Trabajo para listado'!$CD$155:$DC$1048576,MATCH($A89,'Hoja de Trabajo para listado'!$CD$155:$CD$1048576,0),MATCH((CUADRO!G$5&amp;$E89),'Hoja de Trabajo para listado'!$CD$151:$DC$151,0)),0)</f>
        <v>0</v>
      </c>
      <c r="H89" s="257">
        <f ca="1">+IFERROR(INDEX('Hoja de Trabajo para listado'!$A$155:$Z$1048576,MATCH($A89,'Hoja de Trabajo para listado'!$A$155:$A$1048576,0),MATCH((CUADRO!H$5&amp;$E89),'Hoja de Trabajo para listado'!$A$151:$Z$151,0)),0)+IFERROR(INDEX('Hoja de Trabajo para listado'!$AB$155:$BA$1048576,MATCH($A89,'Hoja de Trabajo para listado'!$AB$155:$AB$1048576,0),MATCH((CUADRO!H$5&amp;$E89),'Hoja de Trabajo para listado'!$AB$151:$BA$151,0)),0)+IFERROR(INDEX('Hoja de Trabajo para listado'!$BC$155:$CB$1048576,MATCH($A89,'Hoja de Trabajo para listado'!$BC$155:$BC$1048576,0),MATCH((CUADRO!H$5&amp;$E89),'Hoja de Trabajo para listado'!$BC$151:$CB$151,0)),0)+IFERROR(INDEX('Hoja de Trabajo para listado'!$DE$153:$DG$274,MATCH($A89,'Hoja de Trabajo para listado'!$DE$153:$DE$1048576,0),MATCH((CUADRO!H$5&amp;$E89),'Hoja de Trabajo para listado'!$DE$151:$DG$151,0)),0)+IFERROR(INDEX('Hoja de Trabajo para listado'!$CD$155:$DC$1048576,MATCH($A89,'Hoja de Trabajo para listado'!$CD$155:$CD$1048576,0),MATCH((CUADRO!H$5&amp;$E89),'Hoja de Trabajo para listado'!$CD$151:$DC$151,0)),0)</f>
        <v>0</v>
      </c>
      <c r="I89" s="257">
        <f ca="1">+IFERROR(INDEX('Hoja de Trabajo para listado'!$A$155:$Z$1048576,MATCH($A89,'Hoja de Trabajo para listado'!$A$155:$A$1048576,0),MATCH((CUADRO!I$5&amp;$E89),'Hoja de Trabajo para listado'!$A$151:$Z$151,0)),0)+IFERROR(INDEX('Hoja de Trabajo para listado'!$AB$155:$BA$1048576,MATCH($A89,'Hoja de Trabajo para listado'!$AB$155:$AB$1048576,0),MATCH((CUADRO!I$5&amp;$E89),'Hoja de Trabajo para listado'!$AB$151:$BA$151,0)),0)+IFERROR(INDEX('Hoja de Trabajo para listado'!$BC$155:$CB$1048576,MATCH($A89,'Hoja de Trabajo para listado'!$BC$155:$BC$1048576,0),MATCH((CUADRO!I$5&amp;$E89),'Hoja de Trabajo para listado'!$BC$151:$CB$151,0)),0)+IFERROR(INDEX('Hoja de Trabajo para listado'!$DE$153:$DG$274,MATCH($A89,'Hoja de Trabajo para listado'!$DE$153:$DE$1048576,0),MATCH((CUADRO!I$5&amp;$E89),'Hoja de Trabajo para listado'!$DE$151:$DG$151,0)),0)+IFERROR(INDEX('Hoja de Trabajo para listado'!$CD$155:$DC$1048576,MATCH($A89,'Hoja de Trabajo para listado'!$CD$155:$CD$1048576,0),MATCH((CUADRO!I$5&amp;$E89),'Hoja de Trabajo para listado'!$CD$151:$DC$151,0)),0)</f>
        <v>0</v>
      </c>
      <c r="J89" s="257">
        <f ca="1">+IFERROR(INDEX('Hoja de Trabajo para listado'!$A$155:$Z$1048576,MATCH($A89,'Hoja de Trabajo para listado'!$A$155:$A$1048576,0),MATCH((CUADRO!J$5&amp;$E89),'Hoja de Trabajo para listado'!$A$151:$Z$151,0)),0)+IFERROR(INDEX('Hoja de Trabajo para listado'!$AB$155:$BA$1048576,MATCH($A89,'Hoja de Trabajo para listado'!$AB$155:$AB$1048576,0),MATCH((CUADRO!J$5&amp;$E89),'Hoja de Trabajo para listado'!$AB$151:$BA$151,0)),0)+IFERROR(INDEX('Hoja de Trabajo para listado'!$BC$155:$CB$1048576,MATCH($A89,'Hoja de Trabajo para listado'!$BC$155:$BC$1048576,0),MATCH((CUADRO!J$5&amp;$E89),'Hoja de Trabajo para listado'!$BC$151:$CB$151,0)),0)+IFERROR(INDEX('Hoja de Trabajo para listado'!$DE$153:$DG$274,MATCH($A89,'Hoja de Trabajo para listado'!$DE$153:$DE$1048576,0),MATCH((CUADRO!J$5&amp;$E89),'Hoja de Trabajo para listado'!$DE$151:$DG$151,0)),0)+IFERROR(INDEX('Hoja de Trabajo para listado'!$CD$155:$DC$1048576,MATCH($A89,'Hoja de Trabajo para listado'!$CD$155:$CD$1048576,0),MATCH((CUADRO!J$5&amp;$E89),'Hoja de Trabajo para listado'!$CD$151:$DC$151,0)),0)</f>
        <v>0</v>
      </c>
      <c r="K89" s="257">
        <f ca="1">+IFERROR(INDEX('Hoja de Trabajo para listado'!$A$155:$Z$1048576,MATCH($A89,'Hoja de Trabajo para listado'!$A$155:$A$1048576,0),MATCH((CUADRO!K$5&amp;$E89),'Hoja de Trabajo para listado'!$A$151:$Z$151,0)),0)+IFERROR(INDEX('Hoja de Trabajo para listado'!$AB$155:$BA$1048576,MATCH($A89,'Hoja de Trabajo para listado'!$AB$155:$AB$1048576,0),MATCH((CUADRO!K$5&amp;$E89),'Hoja de Trabajo para listado'!$AB$151:$BA$151,0)),0)+IFERROR(INDEX('Hoja de Trabajo para listado'!$BC$155:$CB$1048576,MATCH($A89,'Hoja de Trabajo para listado'!$BC$155:$BC$1048576,0),MATCH((CUADRO!K$5&amp;$E89),'Hoja de Trabajo para listado'!$BC$151:$CB$151,0)),0)+IFERROR(INDEX('Hoja de Trabajo para listado'!$DE$153:$DG$274,MATCH($A89,'Hoja de Trabajo para listado'!$DE$153:$DE$1048576,0),MATCH((CUADRO!K$5&amp;$E89),'Hoja de Trabajo para listado'!$DE$151:$DG$151,0)),0)+IFERROR(INDEX('Hoja de Trabajo para listado'!$CD$155:$DC$1048576,MATCH($A89,'Hoja de Trabajo para listado'!$CD$155:$CD$1048576,0),MATCH((CUADRO!K$5&amp;$E89),'Hoja de Trabajo para listado'!$CD$151:$DC$151,0)),0)</f>
        <v>0</v>
      </c>
      <c r="L89" s="257">
        <f ca="1">+IFERROR(INDEX('Hoja de Trabajo para listado'!$A$155:$Z$1048576,MATCH($A89,'Hoja de Trabajo para listado'!$A$155:$A$1048576,0),MATCH((CUADRO!L$5&amp;$E89),'Hoja de Trabajo para listado'!$A$151:$Z$151,0)),0)+IFERROR(INDEX('Hoja de Trabajo para listado'!$AB$155:$BA$1048576,MATCH($A89,'Hoja de Trabajo para listado'!$AB$155:$AB$1048576,0),MATCH((CUADRO!L$5&amp;$E89),'Hoja de Trabajo para listado'!$AB$151:$BA$151,0)),0)+IFERROR(INDEX('Hoja de Trabajo para listado'!$BC$155:$CB$1048576,MATCH($A89,'Hoja de Trabajo para listado'!$BC$155:$BC$1048576,0),MATCH((CUADRO!L$5&amp;$E89),'Hoja de Trabajo para listado'!$BC$151:$CB$151,0)),0)+IFERROR(INDEX('Hoja de Trabajo para listado'!$DE$153:$DG$274,MATCH($A89,'Hoja de Trabajo para listado'!$DE$153:$DE$1048576,0),MATCH((CUADRO!L$5&amp;$E89),'Hoja de Trabajo para listado'!$DE$151:$DG$151,0)),0)+IFERROR(INDEX('Hoja de Trabajo para listado'!$CD$155:$DC$1048576,MATCH($A89,'Hoja de Trabajo para listado'!$CD$155:$CD$1048576,0),MATCH((CUADRO!L$5&amp;$E89),'Hoja de Trabajo para listado'!$CD$151:$DC$151,0)),0)</f>
        <v>0</v>
      </c>
      <c r="M89" s="257">
        <f ca="1">+IFERROR(INDEX('Hoja de Trabajo para listado'!$A$155:$Z$1048576,MATCH($A89,'Hoja de Trabajo para listado'!$A$155:$A$1048576,0),MATCH((CUADRO!M$5&amp;$E89),'Hoja de Trabajo para listado'!$A$151:$Z$151,0)),0)+IFERROR(INDEX('Hoja de Trabajo para listado'!$AB$155:$BA$1048576,MATCH($A89,'Hoja de Trabajo para listado'!$AB$155:$AB$1048576,0),MATCH((CUADRO!M$5&amp;$E89),'Hoja de Trabajo para listado'!$AB$151:$BA$151,0)),0)+IFERROR(INDEX('Hoja de Trabajo para listado'!$BC$155:$CB$1048576,MATCH($A89,'Hoja de Trabajo para listado'!$BC$155:$BC$1048576,0),MATCH((CUADRO!M$5&amp;$E89),'Hoja de Trabajo para listado'!$BC$151:$CB$151,0)),0)+IFERROR(INDEX('Hoja de Trabajo para listado'!$DE$153:$DG$274,MATCH($A89,'Hoja de Trabajo para listado'!$DE$153:$DE$1048576,0),MATCH((CUADRO!M$5&amp;$E89),'Hoja de Trabajo para listado'!$DE$151:$DG$151,0)),0)+IFERROR(INDEX('Hoja de Trabajo para listado'!$CD$155:$DC$1048576,MATCH($A89,'Hoja de Trabajo para listado'!$CD$155:$CD$1048576,0),MATCH((CUADRO!M$5&amp;$E89),'Hoja de Trabajo para listado'!$CD$151:$DC$151,0)),0)</f>
        <v>0</v>
      </c>
      <c r="N89" s="257">
        <f ca="1">+IFERROR(INDEX('Hoja de Trabajo para listado'!$A$155:$Z$1048576,MATCH($A89,'Hoja de Trabajo para listado'!$A$155:$A$1048576,0),MATCH((CUADRO!N$5&amp;$E89),'Hoja de Trabajo para listado'!$A$151:$Z$151,0)),0)+IFERROR(INDEX('Hoja de Trabajo para listado'!$AB$155:$BA$1048576,MATCH($A89,'Hoja de Trabajo para listado'!$AB$155:$AB$1048576,0),MATCH((CUADRO!N$5&amp;$E89),'Hoja de Trabajo para listado'!$AB$151:$BA$151,0)),0)+IFERROR(INDEX('Hoja de Trabajo para listado'!$BC$155:$CB$1048576,MATCH($A89,'Hoja de Trabajo para listado'!$BC$155:$BC$1048576,0),MATCH((CUADRO!N$5&amp;$E89),'Hoja de Trabajo para listado'!$BC$151:$CB$151,0)),0)+IFERROR(INDEX('Hoja de Trabajo para listado'!$DE$153:$DG$274,MATCH($A89,'Hoja de Trabajo para listado'!$DE$153:$DE$1048576,0),MATCH((CUADRO!N$5&amp;$E89),'Hoja de Trabajo para listado'!$DE$151:$DG$151,0)),0)+IFERROR(INDEX('Hoja de Trabajo para listado'!$CD$155:$DC$1048576,MATCH($A89,'Hoja de Trabajo para listado'!$CD$155:$CD$1048576,0),MATCH((CUADRO!N$5&amp;$E89),'Hoja de Trabajo para listado'!$CD$151:$DC$151,0)),0)</f>
        <v>14660.599999999999</v>
      </c>
      <c r="O89" s="257">
        <f ca="1">+IFERROR(INDEX('Hoja de Trabajo para listado'!$A$155:$Z$1048576,MATCH($A89,'Hoja de Trabajo para listado'!$A$155:$A$1048576,0),MATCH((CUADRO!O$5&amp;$E89),'Hoja de Trabajo para listado'!$A$151:$Z$151,0)),0)+IFERROR(INDEX('Hoja de Trabajo para listado'!$AB$155:$BA$1048576,MATCH($A89,'Hoja de Trabajo para listado'!$AB$155:$AB$1048576,0),MATCH((CUADRO!O$5&amp;$E89),'Hoja de Trabajo para listado'!$AB$151:$BA$151,0)),0)+IFERROR(INDEX('Hoja de Trabajo para listado'!$BC$155:$CB$1048576,MATCH($A89,'Hoja de Trabajo para listado'!$BC$155:$BC$1048576,0),MATCH((CUADRO!O$5&amp;$E89),'Hoja de Trabajo para listado'!$BC$151:$CB$151,0)),0)+IFERROR(INDEX('Hoja de Trabajo para listado'!$DE$153:$DG$274,MATCH($A89,'Hoja de Trabajo para listado'!$DE$153:$DE$1048576,0),MATCH((CUADRO!O$5&amp;$E89),'Hoja de Trabajo para listado'!$DE$151:$DG$151,0)),0)+IFERROR(INDEX('Hoja de Trabajo para listado'!$CD$155:$DC$1048576,MATCH($A89,'Hoja de Trabajo para listado'!$CD$155:$CD$1048576,0),MATCH((CUADRO!O$5&amp;$E89),'Hoja de Trabajo para listado'!$CD$151:$DC$151,0)),0)</f>
        <v>0</v>
      </c>
      <c r="P89" s="257">
        <f ca="1">+IFERROR(INDEX('Hoja de Trabajo para listado'!$A$155:$Z$1048576,MATCH($A89,'Hoja de Trabajo para listado'!$A$155:$A$1048576,0),MATCH((CUADRO!P$5&amp;$E89),'Hoja de Trabajo para listado'!$A$151:$Z$151,0)),0)+IFERROR(INDEX('Hoja de Trabajo para listado'!$AB$155:$BA$1048576,MATCH($A89,'Hoja de Trabajo para listado'!$AB$155:$AB$1048576,0),MATCH((CUADRO!P$5&amp;$E89),'Hoja de Trabajo para listado'!$AB$151:$BA$151,0)),0)+IFERROR(INDEX('Hoja de Trabajo para listado'!$BC$155:$CB$1048576,MATCH($A89,'Hoja de Trabajo para listado'!$BC$155:$BC$1048576,0),MATCH((CUADRO!P$5&amp;$E89),'Hoja de Trabajo para listado'!$BC$151:$CB$151,0)),0)+IFERROR(INDEX('Hoja de Trabajo para listado'!$DE$153:$DG$274,MATCH($A89,'Hoja de Trabajo para listado'!$DE$153:$DE$1048576,0),MATCH((CUADRO!P$5&amp;$E89),'Hoja de Trabajo para listado'!$DE$151:$DG$151,0)),0)+IFERROR(INDEX('Hoja de Trabajo para listado'!$CD$155:$DC$1048576,MATCH($A89,'Hoja de Trabajo para listado'!$CD$155:$CD$1048576,0),MATCH((CUADRO!P$5&amp;$E89),'Hoja de Trabajo para listado'!$CD$151:$DC$151,0)),0)</f>
        <v>0</v>
      </c>
      <c r="Q89" s="257">
        <f ca="1">+IFERROR(INDEX('Hoja de Trabajo para listado'!$A$155:$Z$1048576,MATCH($A89,'Hoja de Trabajo para listado'!$A$155:$A$1048576,0),MATCH((CUADRO!Q$5&amp;$E89),'Hoja de Trabajo para listado'!$A$151:$Z$151,0)),0)+IFERROR(INDEX('Hoja de Trabajo para listado'!$AB$155:$BA$1048576,MATCH($A89,'Hoja de Trabajo para listado'!$AB$155:$AB$1048576,0),MATCH((CUADRO!Q$5&amp;$E89),'Hoja de Trabajo para listado'!$AB$151:$BA$151,0)),0)+IFERROR(INDEX('Hoja de Trabajo para listado'!$BC$155:$CB$1048576,MATCH($A89,'Hoja de Trabajo para listado'!$BC$155:$BC$1048576,0),MATCH((CUADRO!Q$5&amp;$E89),'Hoja de Trabajo para listado'!$BC$151:$CB$151,0)),0)+IFERROR(INDEX('Hoja de Trabajo para listado'!$DE$153:$DG$274,MATCH($A89,'Hoja de Trabajo para listado'!$DE$153:$DE$1048576,0),MATCH((CUADRO!Q$5&amp;$E89),'Hoja de Trabajo para listado'!$DE$151:$DG$151,0)),0)+IFERROR(INDEX('Hoja de Trabajo para listado'!$CD$155:$DC$1048576,MATCH($A89,'Hoja de Trabajo para listado'!$CD$155:$CD$1048576,0),MATCH((CUADRO!Q$5&amp;$E89),'Hoja de Trabajo para listado'!$CD$151:$DC$151,0)),0)</f>
        <v>0</v>
      </c>
      <c r="R89" s="257">
        <f t="shared" ca="1" si="2"/>
        <v>14660.599999999999</v>
      </c>
      <c r="S89" s="277">
        <f ca="1">+R88+R89</f>
        <v>14660.599999999999</v>
      </c>
      <c r="T89" s="257">
        <f ca="1">+S89</f>
        <v>14660.599999999999</v>
      </c>
      <c r="U89" s="256">
        <f t="shared" si="3"/>
        <v>2</v>
      </c>
      <c r="V89" s="362" t="str">
        <f>+VLOOKUP(A89,bd_lista!$A$3:$E$590,5,FALSE)</f>
        <v>Empresas Nacionales</v>
      </c>
      <c r="W89" s="362"/>
      <c r="X89" s="254">
        <f>+VLOOKUP(A89,[2]Sheet1!$A$13:$D$744,4,FALSE)</f>
        <v>81</v>
      </c>
      <c r="Y89" s="254" t="str">
        <f>+VLOOKUP(X89,bd_lista!$A$3:$C$590,3,FALSE)</f>
        <v>Ministerio de Obras Públicas, Servicios y Vivienda</v>
      </c>
      <c r="Z89" s="314"/>
      <c r="AA89" s="350"/>
    </row>
    <row r="90" spans="1:27" customFormat="1" ht="15" customHeight="1">
      <c r="A90" s="32">
        <v>590</v>
      </c>
      <c r="B90" s="306">
        <f>+A90</f>
        <v>590</v>
      </c>
      <c r="C90" s="259" t="str">
        <f>+VLOOKUP(A90,bd_lista!$A$3:$C$590,3,FALSE)</f>
        <v>Empresa Pública "QUIPUS"</v>
      </c>
      <c r="D90" s="361" t="str">
        <f>+C90</f>
        <v>Empresa Pública "QUIPUS"</v>
      </c>
      <c r="E90" s="259" t="s">
        <v>1313</v>
      </c>
      <c r="F90" s="255">
        <f ca="1">+IFERROR(INDEX('Hoja de Trabajo para listado'!$A$155:$Z$1048576,MATCH($A90,'Hoja de Trabajo para listado'!$A$155:$A$1048576,0),MATCH((CUADRO!F$5&amp;$E90),'Hoja de Trabajo para listado'!$A$151:$Z$151,0)),0)+IFERROR(INDEX('Hoja de Trabajo para listado'!$AB$155:$BA$1048576,MATCH($A90,'Hoja de Trabajo para listado'!$AB$155:$AB$1048576,0),MATCH((CUADRO!F$5&amp;$E90),'Hoja de Trabajo para listado'!$AB$151:$BA$151,0)),0)+IFERROR(INDEX('Hoja de Trabajo para listado'!$BC$155:$CB$1048576,MATCH($A90,'Hoja de Trabajo para listado'!$BC$155:$BC$1048576,0),MATCH((CUADRO!F$5&amp;$E90),'Hoja de Trabajo para listado'!$BC$151:$CB$151,0)),0)+IFERROR(INDEX('Hoja de Trabajo para listado'!$DE$153:$DG$274,MATCH($A90,'Hoja de Trabajo para listado'!$DE$153:$DE$1048576,0),MATCH((CUADRO!F$5&amp;$E90),'Hoja de Trabajo para listado'!$DE$151:$DG$151,0)),0)+IFERROR(INDEX('Hoja de Trabajo para listado'!$CD$155:$DC$1048576,MATCH($A90,'Hoja de Trabajo para listado'!$CD$155:$CD$1048576,0),MATCH((CUADRO!F$5&amp;$E90),'Hoja de Trabajo para listado'!$CD$151:$DC$151,0)),0)</f>
        <v>0</v>
      </c>
      <c r="G90" s="255">
        <f ca="1">+IFERROR(INDEX('Hoja de Trabajo para listado'!$A$155:$Z$1048576,MATCH($A90,'Hoja de Trabajo para listado'!$A$155:$A$1048576,0),MATCH((CUADRO!G$5&amp;$E90),'Hoja de Trabajo para listado'!$A$151:$Z$151,0)),0)+IFERROR(INDEX('Hoja de Trabajo para listado'!$AB$155:$BA$1048576,MATCH($A90,'Hoja de Trabajo para listado'!$AB$155:$AB$1048576,0),MATCH((CUADRO!G$5&amp;$E90),'Hoja de Trabajo para listado'!$AB$151:$BA$151,0)),0)+IFERROR(INDEX('Hoja de Trabajo para listado'!$BC$155:$CB$1048576,MATCH($A90,'Hoja de Trabajo para listado'!$BC$155:$BC$1048576,0),MATCH((CUADRO!G$5&amp;$E90),'Hoja de Trabajo para listado'!$BC$151:$CB$151,0)),0)+IFERROR(INDEX('Hoja de Trabajo para listado'!$DE$153:$DG$274,MATCH($A90,'Hoja de Trabajo para listado'!$DE$153:$DE$1048576,0),MATCH((CUADRO!G$5&amp;$E90),'Hoja de Trabajo para listado'!$DE$151:$DG$151,0)),0)+IFERROR(INDEX('Hoja de Trabajo para listado'!$CD$155:$DC$1048576,MATCH($A90,'Hoja de Trabajo para listado'!$CD$155:$CD$1048576,0),MATCH((CUADRO!G$5&amp;$E90),'Hoja de Trabajo para listado'!$CD$151:$DC$151,0)),0)</f>
        <v>0</v>
      </c>
      <c r="H90" s="255">
        <f ca="1">+IFERROR(INDEX('Hoja de Trabajo para listado'!$A$155:$Z$1048576,MATCH($A90,'Hoja de Trabajo para listado'!$A$155:$A$1048576,0),MATCH((CUADRO!H$5&amp;$E90),'Hoja de Trabajo para listado'!$A$151:$Z$151,0)),0)+IFERROR(INDEX('Hoja de Trabajo para listado'!$AB$155:$BA$1048576,MATCH($A90,'Hoja de Trabajo para listado'!$AB$155:$AB$1048576,0),MATCH((CUADRO!H$5&amp;$E90),'Hoja de Trabajo para listado'!$AB$151:$BA$151,0)),0)+IFERROR(INDEX('Hoja de Trabajo para listado'!$BC$155:$CB$1048576,MATCH($A90,'Hoja de Trabajo para listado'!$BC$155:$BC$1048576,0),MATCH((CUADRO!H$5&amp;$E90),'Hoja de Trabajo para listado'!$BC$151:$CB$151,0)),0)+IFERROR(INDEX('Hoja de Trabajo para listado'!$DE$153:$DG$274,MATCH($A90,'Hoja de Trabajo para listado'!$DE$153:$DE$1048576,0),MATCH((CUADRO!H$5&amp;$E90),'Hoja de Trabajo para listado'!$DE$151:$DG$151,0)),0)+IFERROR(INDEX('Hoja de Trabajo para listado'!$CD$155:$DC$1048576,MATCH($A90,'Hoja de Trabajo para listado'!$CD$155:$CD$1048576,0),MATCH((CUADRO!H$5&amp;$E90),'Hoja de Trabajo para listado'!$CD$151:$DC$151,0)),0)</f>
        <v>0</v>
      </c>
      <c r="I90" s="255">
        <f ca="1">+IFERROR(INDEX('Hoja de Trabajo para listado'!$A$155:$Z$1048576,MATCH($A90,'Hoja de Trabajo para listado'!$A$155:$A$1048576,0),MATCH((CUADRO!I$5&amp;$E90),'Hoja de Trabajo para listado'!$A$151:$Z$151,0)),0)+IFERROR(INDEX('Hoja de Trabajo para listado'!$AB$155:$BA$1048576,MATCH($A90,'Hoja de Trabajo para listado'!$AB$155:$AB$1048576,0),MATCH((CUADRO!I$5&amp;$E90),'Hoja de Trabajo para listado'!$AB$151:$BA$151,0)),0)+IFERROR(INDEX('Hoja de Trabajo para listado'!$BC$155:$CB$1048576,MATCH($A90,'Hoja de Trabajo para listado'!$BC$155:$BC$1048576,0),MATCH((CUADRO!I$5&amp;$E90),'Hoja de Trabajo para listado'!$BC$151:$CB$151,0)),0)+IFERROR(INDEX('Hoja de Trabajo para listado'!$DE$153:$DG$274,MATCH($A90,'Hoja de Trabajo para listado'!$DE$153:$DE$1048576,0),MATCH((CUADRO!I$5&amp;$E90),'Hoja de Trabajo para listado'!$DE$151:$DG$151,0)),0)+IFERROR(INDEX('Hoja de Trabajo para listado'!$CD$155:$DC$1048576,MATCH($A90,'Hoja de Trabajo para listado'!$CD$155:$CD$1048576,0),MATCH((CUADRO!I$5&amp;$E90),'Hoja de Trabajo para listado'!$CD$151:$DC$151,0)),0)</f>
        <v>0</v>
      </c>
      <c r="J90" s="255">
        <f ca="1">+IFERROR(INDEX('Hoja de Trabajo para listado'!$A$155:$Z$1048576,MATCH($A90,'Hoja de Trabajo para listado'!$A$155:$A$1048576,0),MATCH((CUADRO!J$5&amp;$E90),'Hoja de Trabajo para listado'!$A$151:$Z$151,0)),0)+IFERROR(INDEX('Hoja de Trabajo para listado'!$AB$155:$BA$1048576,MATCH($A90,'Hoja de Trabajo para listado'!$AB$155:$AB$1048576,0),MATCH((CUADRO!J$5&amp;$E90),'Hoja de Trabajo para listado'!$AB$151:$BA$151,0)),0)+IFERROR(INDEX('Hoja de Trabajo para listado'!$BC$155:$CB$1048576,MATCH($A90,'Hoja de Trabajo para listado'!$BC$155:$BC$1048576,0),MATCH((CUADRO!J$5&amp;$E90),'Hoja de Trabajo para listado'!$BC$151:$CB$151,0)),0)+IFERROR(INDEX('Hoja de Trabajo para listado'!$DE$153:$DG$274,MATCH($A90,'Hoja de Trabajo para listado'!$DE$153:$DE$1048576,0),MATCH((CUADRO!J$5&amp;$E90),'Hoja de Trabajo para listado'!$DE$151:$DG$151,0)),0)+IFERROR(INDEX('Hoja de Trabajo para listado'!$CD$155:$DC$1048576,MATCH($A90,'Hoja de Trabajo para listado'!$CD$155:$CD$1048576,0),MATCH((CUADRO!J$5&amp;$E90),'Hoja de Trabajo para listado'!$CD$151:$DC$151,0)),0)</f>
        <v>0</v>
      </c>
      <c r="K90" s="255">
        <f ca="1">+IFERROR(INDEX('Hoja de Trabajo para listado'!$A$155:$Z$1048576,MATCH($A90,'Hoja de Trabajo para listado'!$A$155:$A$1048576,0),MATCH((CUADRO!K$5&amp;$E90),'Hoja de Trabajo para listado'!$A$151:$Z$151,0)),0)+IFERROR(INDEX('Hoja de Trabajo para listado'!$AB$155:$BA$1048576,MATCH($A90,'Hoja de Trabajo para listado'!$AB$155:$AB$1048576,0),MATCH((CUADRO!K$5&amp;$E90),'Hoja de Trabajo para listado'!$AB$151:$BA$151,0)),0)+IFERROR(INDEX('Hoja de Trabajo para listado'!$BC$155:$CB$1048576,MATCH($A90,'Hoja de Trabajo para listado'!$BC$155:$BC$1048576,0),MATCH((CUADRO!K$5&amp;$E90),'Hoja de Trabajo para listado'!$BC$151:$CB$151,0)),0)+IFERROR(INDEX('Hoja de Trabajo para listado'!$DE$153:$DG$274,MATCH($A90,'Hoja de Trabajo para listado'!$DE$153:$DE$1048576,0),MATCH((CUADRO!K$5&amp;$E90),'Hoja de Trabajo para listado'!$DE$151:$DG$151,0)),0)+IFERROR(INDEX('Hoja de Trabajo para listado'!$CD$155:$DC$1048576,MATCH($A90,'Hoja de Trabajo para listado'!$CD$155:$CD$1048576,0),MATCH((CUADRO!K$5&amp;$E90),'Hoja de Trabajo para listado'!$CD$151:$DC$151,0)),0)</f>
        <v>0</v>
      </c>
      <c r="L90" s="255">
        <f ca="1">+IFERROR(INDEX('Hoja de Trabajo para listado'!$A$155:$Z$1048576,MATCH($A90,'Hoja de Trabajo para listado'!$A$155:$A$1048576,0),MATCH((CUADRO!L$5&amp;$E90),'Hoja de Trabajo para listado'!$A$151:$Z$151,0)),0)+IFERROR(INDEX('Hoja de Trabajo para listado'!$AB$155:$BA$1048576,MATCH($A90,'Hoja de Trabajo para listado'!$AB$155:$AB$1048576,0),MATCH((CUADRO!L$5&amp;$E90),'Hoja de Trabajo para listado'!$AB$151:$BA$151,0)),0)+IFERROR(INDEX('Hoja de Trabajo para listado'!$BC$155:$CB$1048576,MATCH($A90,'Hoja de Trabajo para listado'!$BC$155:$BC$1048576,0),MATCH((CUADRO!L$5&amp;$E90),'Hoja de Trabajo para listado'!$BC$151:$CB$151,0)),0)+IFERROR(INDEX('Hoja de Trabajo para listado'!$DE$153:$DG$274,MATCH($A90,'Hoja de Trabajo para listado'!$DE$153:$DE$1048576,0),MATCH((CUADRO!L$5&amp;$E90),'Hoja de Trabajo para listado'!$DE$151:$DG$151,0)),0)+IFERROR(INDEX('Hoja de Trabajo para listado'!$CD$155:$DC$1048576,MATCH($A90,'Hoja de Trabajo para listado'!$CD$155:$CD$1048576,0),MATCH((CUADRO!L$5&amp;$E90),'Hoja de Trabajo para listado'!$CD$151:$DC$151,0)),0)</f>
        <v>0</v>
      </c>
      <c r="M90" s="255">
        <f ca="1">+IFERROR(INDEX('Hoja de Trabajo para listado'!$A$155:$Z$1048576,MATCH($A90,'Hoja de Trabajo para listado'!$A$155:$A$1048576,0),MATCH((CUADRO!M$5&amp;$E90),'Hoja de Trabajo para listado'!$A$151:$Z$151,0)),0)+IFERROR(INDEX('Hoja de Trabajo para listado'!$AB$155:$BA$1048576,MATCH($A90,'Hoja de Trabajo para listado'!$AB$155:$AB$1048576,0),MATCH((CUADRO!M$5&amp;$E90),'Hoja de Trabajo para listado'!$AB$151:$BA$151,0)),0)+IFERROR(INDEX('Hoja de Trabajo para listado'!$BC$155:$CB$1048576,MATCH($A90,'Hoja de Trabajo para listado'!$BC$155:$BC$1048576,0),MATCH((CUADRO!M$5&amp;$E90),'Hoja de Trabajo para listado'!$BC$151:$CB$151,0)),0)+IFERROR(INDEX('Hoja de Trabajo para listado'!$DE$153:$DG$274,MATCH($A90,'Hoja de Trabajo para listado'!$DE$153:$DE$1048576,0),MATCH((CUADRO!M$5&amp;$E90),'Hoja de Trabajo para listado'!$DE$151:$DG$151,0)),0)+IFERROR(INDEX('Hoja de Trabajo para listado'!$CD$155:$DC$1048576,MATCH($A90,'Hoja de Trabajo para listado'!$CD$155:$CD$1048576,0),MATCH((CUADRO!M$5&amp;$E90),'Hoja de Trabajo para listado'!$CD$151:$DC$151,0)),0)</f>
        <v>0</v>
      </c>
      <c r="N90" s="255">
        <f ca="1">+IFERROR(INDEX('Hoja de Trabajo para listado'!$A$155:$Z$1048576,MATCH($A90,'Hoja de Trabajo para listado'!$A$155:$A$1048576,0),MATCH((CUADRO!N$5&amp;$E90),'Hoja de Trabajo para listado'!$A$151:$Z$151,0)),0)+IFERROR(INDEX('Hoja de Trabajo para listado'!$AB$155:$BA$1048576,MATCH($A90,'Hoja de Trabajo para listado'!$AB$155:$AB$1048576,0),MATCH((CUADRO!N$5&amp;$E90),'Hoja de Trabajo para listado'!$AB$151:$BA$151,0)),0)+IFERROR(INDEX('Hoja de Trabajo para listado'!$BC$155:$CB$1048576,MATCH($A90,'Hoja de Trabajo para listado'!$BC$155:$BC$1048576,0),MATCH((CUADRO!N$5&amp;$E90),'Hoja de Trabajo para listado'!$BC$151:$CB$151,0)),0)+IFERROR(INDEX('Hoja de Trabajo para listado'!$DE$153:$DG$274,MATCH($A90,'Hoja de Trabajo para listado'!$DE$153:$DE$1048576,0),MATCH((CUADRO!N$5&amp;$E90),'Hoja de Trabajo para listado'!$DE$151:$DG$151,0)),0)+IFERROR(INDEX('Hoja de Trabajo para listado'!$CD$155:$DC$1048576,MATCH($A90,'Hoja de Trabajo para listado'!$CD$155:$CD$1048576,0),MATCH((CUADRO!N$5&amp;$E90),'Hoja de Trabajo para listado'!$CD$151:$DC$151,0)),0)</f>
        <v>0</v>
      </c>
      <c r="O90" s="255">
        <f ca="1">+IFERROR(INDEX('Hoja de Trabajo para listado'!$A$155:$Z$1048576,MATCH($A90,'Hoja de Trabajo para listado'!$A$155:$A$1048576,0),MATCH((CUADRO!O$5&amp;$E90),'Hoja de Trabajo para listado'!$A$151:$Z$151,0)),0)+IFERROR(INDEX('Hoja de Trabajo para listado'!$AB$155:$BA$1048576,MATCH($A90,'Hoja de Trabajo para listado'!$AB$155:$AB$1048576,0),MATCH((CUADRO!O$5&amp;$E90),'Hoja de Trabajo para listado'!$AB$151:$BA$151,0)),0)+IFERROR(INDEX('Hoja de Trabajo para listado'!$BC$155:$CB$1048576,MATCH($A90,'Hoja de Trabajo para listado'!$BC$155:$BC$1048576,0),MATCH((CUADRO!O$5&amp;$E90),'Hoja de Trabajo para listado'!$BC$151:$CB$151,0)),0)+IFERROR(INDEX('Hoja de Trabajo para listado'!$DE$153:$DG$274,MATCH($A90,'Hoja de Trabajo para listado'!$DE$153:$DE$1048576,0),MATCH((CUADRO!O$5&amp;$E90),'Hoja de Trabajo para listado'!$DE$151:$DG$151,0)),0)+IFERROR(INDEX('Hoja de Trabajo para listado'!$CD$155:$DC$1048576,MATCH($A90,'Hoja de Trabajo para listado'!$CD$155:$CD$1048576,0),MATCH((CUADRO!O$5&amp;$E90),'Hoja de Trabajo para listado'!$CD$151:$DC$151,0)),0)</f>
        <v>0</v>
      </c>
      <c r="P90" s="255">
        <f ca="1">+IFERROR(INDEX('Hoja de Trabajo para listado'!$A$155:$Z$1048576,MATCH($A90,'Hoja de Trabajo para listado'!$A$155:$A$1048576,0),MATCH((CUADRO!P$5&amp;$E90),'Hoja de Trabajo para listado'!$A$151:$Z$151,0)),0)+IFERROR(INDEX('Hoja de Trabajo para listado'!$AB$155:$BA$1048576,MATCH($A90,'Hoja de Trabajo para listado'!$AB$155:$AB$1048576,0),MATCH((CUADRO!P$5&amp;$E90),'Hoja de Trabajo para listado'!$AB$151:$BA$151,0)),0)+IFERROR(INDEX('Hoja de Trabajo para listado'!$BC$155:$CB$1048576,MATCH($A90,'Hoja de Trabajo para listado'!$BC$155:$BC$1048576,0),MATCH((CUADRO!P$5&amp;$E90),'Hoja de Trabajo para listado'!$BC$151:$CB$151,0)),0)+IFERROR(INDEX('Hoja de Trabajo para listado'!$DE$153:$DG$274,MATCH($A90,'Hoja de Trabajo para listado'!$DE$153:$DE$1048576,0),MATCH((CUADRO!P$5&amp;$E90),'Hoja de Trabajo para listado'!$DE$151:$DG$151,0)),0)+IFERROR(INDEX('Hoja de Trabajo para listado'!$CD$155:$DC$1048576,MATCH($A90,'Hoja de Trabajo para listado'!$CD$155:$CD$1048576,0),MATCH((CUADRO!P$5&amp;$E90),'Hoja de Trabajo para listado'!$CD$151:$DC$151,0)),0)</f>
        <v>0</v>
      </c>
      <c r="Q90" s="255">
        <f ca="1">+IFERROR(INDEX('Hoja de Trabajo para listado'!$A$155:$Z$1048576,MATCH($A90,'Hoja de Trabajo para listado'!$A$155:$A$1048576,0),MATCH((CUADRO!Q$5&amp;$E90),'Hoja de Trabajo para listado'!$A$151:$Z$151,0)),0)+IFERROR(INDEX('Hoja de Trabajo para listado'!$AB$155:$BA$1048576,MATCH($A90,'Hoja de Trabajo para listado'!$AB$155:$AB$1048576,0),MATCH((CUADRO!Q$5&amp;$E90),'Hoja de Trabajo para listado'!$AB$151:$BA$151,0)),0)+IFERROR(INDEX('Hoja de Trabajo para listado'!$BC$155:$CB$1048576,MATCH($A90,'Hoja de Trabajo para listado'!$BC$155:$BC$1048576,0),MATCH((CUADRO!Q$5&amp;$E90),'Hoja de Trabajo para listado'!$BC$151:$CB$151,0)),0)+IFERROR(INDEX('Hoja de Trabajo para listado'!$DE$153:$DG$274,MATCH($A90,'Hoja de Trabajo para listado'!$DE$153:$DE$1048576,0),MATCH((CUADRO!Q$5&amp;$E90),'Hoja de Trabajo para listado'!$DE$151:$DG$151,0)),0)+IFERROR(INDEX('Hoja de Trabajo para listado'!$CD$155:$DC$1048576,MATCH($A90,'Hoja de Trabajo para listado'!$CD$155:$CD$1048576,0),MATCH((CUADRO!Q$5&amp;$E90),'Hoja de Trabajo para listado'!$CD$151:$DC$151,0)),0)</f>
        <v>0</v>
      </c>
      <c r="R90" s="255">
        <f t="shared" ca="1" si="2"/>
        <v>0</v>
      </c>
      <c r="S90" s="278"/>
      <c r="T90" s="255">
        <f ca="1">+T91</f>
        <v>14358.68</v>
      </c>
      <c r="U90" s="254">
        <f t="shared" si="3"/>
        <v>1</v>
      </c>
      <c r="V90" s="362" t="str">
        <f>+VLOOKUP(A90,bd_lista!$A$3:$E$590,5,FALSE)</f>
        <v>Empresas Nacionales</v>
      </c>
      <c r="W90" s="361" t="str">
        <f>+V90</f>
        <v>Empresas Nacionales</v>
      </c>
      <c r="X90" s="254">
        <f>+VLOOKUP(A90,[2]Sheet1!$A$13:$D$744,4,FALSE)</f>
        <v>41</v>
      </c>
      <c r="Y90" s="254" t="str">
        <f>+VLOOKUP(X90,bd_lista!$A$3:$C$590,3,FALSE)</f>
        <v>Ministerio de Desarrollo Productivo y Economía Plural</v>
      </c>
      <c r="Z90" s="316">
        <f>+X90</f>
        <v>41</v>
      </c>
      <c r="AA90" s="317" t="str">
        <f>+Y90</f>
        <v>Ministerio de Desarrollo Productivo y Economía Plural</v>
      </c>
    </row>
    <row r="91" spans="1:27" customFormat="1" ht="15" customHeight="1">
      <c r="A91" s="32">
        <v>590</v>
      </c>
      <c r="B91" s="307"/>
      <c r="C91" s="362" t="str">
        <f>+VLOOKUP(A91,bd_lista!$A$3:$C$590,3,FALSE)</f>
        <v>Empresa Pública "QUIPUS"</v>
      </c>
      <c r="D91" s="362"/>
      <c r="E91" s="362" t="s">
        <v>1314</v>
      </c>
      <c r="F91" s="257">
        <f ca="1">+IFERROR(INDEX('Hoja de Trabajo para listado'!$A$155:$Z$1048576,MATCH($A91,'Hoja de Trabajo para listado'!$A$155:$A$1048576,0),MATCH((CUADRO!F$5&amp;$E91),'Hoja de Trabajo para listado'!$A$151:$Z$151,0)),0)+IFERROR(INDEX('Hoja de Trabajo para listado'!$AB$155:$BA$1048576,MATCH($A91,'Hoja de Trabajo para listado'!$AB$155:$AB$1048576,0),MATCH((CUADRO!F$5&amp;$E91),'Hoja de Trabajo para listado'!$AB$151:$BA$151,0)),0)+IFERROR(INDEX('Hoja de Trabajo para listado'!$BC$155:$CB$1048576,MATCH($A91,'Hoja de Trabajo para listado'!$BC$155:$BC$1048576,0),MATCH((CUADRO!F$5&amp;$E91),'Hoja de Trabajo para listado'!$BC$151:$CB$151,0)),0)+IFERROR(INDEX('Hoja de Trabajo para listado'!$DE$153:$DG$274,MATCH($A91,'Hoja de Trabajo para listado'!$DE$153:$DE$1048576,0),MATCH((CUADRO!F$5&amp;$E91),'Hoja de Trabajo para listado'!$DE$151:$DG$151,0)),0)+IFERROR(INDEX('Hoja de Trabajo para listado'!$CD$155:$DC$1048576,MATCH($A91,'Hoja de Trabajo para listado'!$CD$155:$CD$1048576,0),MATCH((CUADRO!F$5&amp;$E91),'Hoja de Trabajo para listado'!$CD$151:$DC$151,0)),0)</f>
        <v>0</v>
      </c>
      <c r="G91" s="257">
        <f ca="1">+IFERROR(INDEX('Hoja de Trabajo para listado'!$A$155:$Z$1048576,MATCH($A91,'Hoja de Trabajo para listado'!$A$155:$A$1048576,0),MATCH((CUADRO!G$5&amp;$E91),'Hoja de Trabajo para listado'!$A$151:$Z$151,0)),0)+IFERROR(INDEX('Hoja de Trabajo para listado'!$AB$155:$BA$1048576,MATCH($A91,'Hoja de Trabajo para listado'!$AB$155:$AB$1048576,0),MATCH((CUADRO!G$5&amp;$E91),'Hoja de Trabajo para listado'!$AB$151:$BA$151,0)),0)+IFERROR(INDEX('Hoja de Trabajo para listado'!$BC$155:$CB$1048576,MATCH($A91,'Hoja de Trabajo para listado'!$BC$155:$BC$1048576,0),MATCH((CUADRO!G$5&amp;$E91),'Hoja de Trabajo para listado'!$BC$151:$CB$151,0)),0)+IFERROR(INDEX('Hoja de Trabajo para listado'!$DE$153:$DG$274,MATCH($A91,'Hoja de Trabajo para listado'!$DE$153:$DE$1048576,0),MATCH((CUADRO!G$5&amp;$E91),'Hoja de Trabajo para listado'!$DE$151:$DG$151,0)),0)+IFERROR(INDEX('Hoja de Trabajo para listado'!$CD$155:$DC$1048576,MATCH($A91,'Hoja de Trabajo para listado'!$CD$155:$CD$1048576,0),MATCH((CUADRO!G$5&amp;$E91),'Hoja de Trabajo para listado'!$CD$151:$DC$151,0)),0)</f>
        <v>0</v>
      </c>
      <c r="H91" s="257">
        <f ca="1">+IFERROR(INDEX('Hoja de Trabajo para listado'!$A$155:$Z$1048576,MATCH($A91,'Hoja de Trabajo para listado'!$A$155:$A$1048576,0),MATCH((CUADRO!H$5&amp;$E91),'Hoja de Trabajo para listado'!$A$151:$Z$151,0)),0)+IFERROR(INDEX('Hoja de Trabajo para listado'!$AB$155:$BA$1048576,MATCH($A91,'Hoja de Trabajo para listado'!$AB$155:$AB$1048576,0),MATCH((CUADRO!H$5&amp;$E91),'Hoja de Trabajo para listado'!$AB$151:$BA$151,0)),0)+IFERROR(INDEX('Hoja de Trabajo para listado'!$BC$155:$CB$1048576,MATCH($A91,'Hoja de Trabajo para listado'!$BC$155:$BC$1048576,0),MATCH((CUADRO!H$5&amp;$E91),'Hoja de Trabajo para listado'!$BC$151:$CB$151,0)),0)+IFERROR(INDEX('Hoja de Trabajo para listado'!$DE$153:$DG$274,MATCH($A91,'Hoja de Trabajo para listado'!$DE$153:$DE$1048576,0),MATCH((CUADRO!H$5&amp;$E91),'Hoja de Trabajo para listado'!$DE$151:$DG$151,0)),0)+IFERROR(INDEX('Hoja de Trabajo para listado'!$CD$155:$DC$1048576,MATCH($A91,'Hoja de Trabajo para listado'!$CD$155:$CD$1048576,0),MATCH((CUADRO!H$5&amp;$E91),'Hoja de Trabajo para listado'!$CD$151:$DC$151,0)),0)</f>
        <v>0</v>
      </c>
      <c r="I91" s="257">
        <f ca="1">+IFERROR(INDEX('Hoja de Trabajo para listado'!$A$155:$Z$1048576,MATCH($A91,'Hoja de Trabajo para listado'!$A$155:$A$1048576,0),MATCH((CUADRO!I$5&amp;$E91),'Hoja de Trabajo para listado'!$A$151:$Z$151,0)),0)+IFERROR(INDEX('Hoja de Trabajo para listado'!$AB$155:$BA$1048576,MATCH($A91,'Hoja de Trabajo para listado'!$AB$155:$AB$1048576,0),MATCH((CUADRO!I$5&amp;$E91),'Hoja de Trabajo para listado'!$AB$151:$BA$151,0)),0)+IFERROR(INDEX('Hoja de Trabajo para listado'!$BC$155:$CB$1048576,MATCH($A91,'Hoja de Trabajo para listado'!$BC$155:$BC$1048576,0),MATCH((CUADRO!I$5&amp;$E91),'Hoja de Trabajo para listado'!$BC$151:$CB$151,0)),0)+IFERROR(INDEX('Hoja de Trabajo para listado'!$DE$153:$DG$274,MATCH($A91,'Hoja de Trabajo para listado'!$DE$153:$DE$1048576,0),MATCH((CUADRO!I$5&amp;$E91),'Hoja de Trabajo para listado'!$DE$151:$DG$151,0)),0)+IFERROR(INDEX('Hoja de Trabajo para listado'!$CD$155:$DC$1048576,MATCH($A91,'Hoja de Trabajo para listado'!$CD$155:$CD$1048576,0),MATCH((CUADRO!I$5&amp;$E91),'Hoja de Trabajo para listado'!$CD$151:$DC$151,0)),0)</f>
        <v>0</v>
      </c>
      <c r="J91" s="257">
        <f ca="1">+IFERROR(INDEX('Hoja de Trabajo para listado'!$A$155:$Z$1048576,MATCH($A91,'Hoja de Trabajo para listado'!$A$155:$A$1048576,0),MATCH((CUADRO!J$5&amp;$E91),'Hoja de Trabajo para listado'!$A$151:$Z$151,0)),0)+IFERROR(INDEX('Hoja de Trabajo para listado'!$AB$155:$BA$1048576,MATCH($A91,'Hoja de Trabajo para listado'!$AB$155:$AB$1048576,0),MATCH((CUADRO!J$5&amp;$E91),'Hoja de Trabajo para listado'!$AB$151:$BA$151,0)),0)+IFERROR(INDEX('Hoja de Trabajo para listado'!$BC$155:$CB$1048576,MATCH($A91,'Hoja de Trabajo para listado'!$BC$155:$BC$1048576,0),MATCH((CUADRO!J$5&amp;$E91),'Hoja de Trabajo para listado'!$BC$151:$CB$151,0)),0)+IFERROR(INDEX('Hoja de Trabajo para listado'!$DE$153:$DG$274,MATCH($A91,'Hoja de Trabajo para listado'!$DE$153:$DE$1048576,0),MATCH((CUADRO!J$5&amp;$E91),'Hoja de Trabajo para listado'!$DE$151:$DG$151,0)),0)+IFERROR(INDEX('Hoja de Trabajo para listado'!$CD$155:$DC$1048576,MATCH($A91,'Hoja de Trabajo para listado'!$CD$155:$CD$1048576,0),MATCH((CUADRO!J$5&amp;$E91),'Hoja de Trabajo para listado'!$CD$151:$DC$151,0)),0)</f>
        <v>0</v>
      </c>
      <c r="K91" s="257">
        <f ca="1">+IFERROR(INDEX('Hoja de Trabajo para listado'!$A$155:$Z$1048576,MATCH($A91,'Hoja de Trabajo para listado'!$A$155:$A$1048576,0),MATCH((CUADRO!K$5&amp;$E91),'Hoja de Trabajo para listado'!$A$151:$Z$151,0)),0)+IFERROR(INDEX('Hoja de Trabajo para listado'!$AB$155:$BA$1048576,MATCH($A91,'Hoja de Trabajo para listado'!$AB$155:$AB$1048576,0),MATCH((CUADRO!K$5&amp;$E91),'Hoja de Trabajo para listado'!$AB$151:$BA$151,0)),0)+IFERROR(INDEX('Hoja de Trabajo para listado'!$BC$155:$CB$1048576,MATCH($A91,'Hoja de Trabajo para listado'!$BC$155:$BC$1048576,0),MATCH((CUADRO!K$5&amp;$E91),'Hoja de Trabajo para listado'!$BC$151:$CB$151,0)),0)+IFERROR(INDEX('Hoja de Trabajo para listado'!$DE$153:$DG$274,MATCH($A91,'Hoja de Trabajo para listado'!$DE$153:$DE$1048576,0),MATCH((CUADRO!K$5&amp;$E91),'Hoja de Trabajo para listado'!$DE$151:$DG$151,0)),0)+IFERROR(INDEX('Hoja de Trabajo para listado'!$CD$155:$DC$1048576,MATCH($A91,'Hoja de Trabajo para listado'!$CD$155:$CD$1048576,0),MATCH((CUADRO!K$5&amp;$E91),'Hoja de Trabajo para listado'!$CD$151:$DC$151,0)),0)</f>
        <v>0</v>
      </c>
      <c r="L91" s="257">
        <f ca="1">+IFERROR(INDEX('Hoja de Trabajo para listado'!$A$155:$Z$1048576,MATCH($A91,'Hoja de Trabajo para listado'!$A$155:$A$1048576,0),MATCH((CUADRO!L$5&amp;$E91),'Hoja de Trabajo para listado'!$A$151:$Z$151,0)),0)+IFERROR(INDEX('Hoja de Trabajo para listado'!$AB$155:$BA$1048576,MATCH($A91,'Hoja de Trabajo para listado'!$AB$155:$AB$1048576,0),MATCH((CUADRO!L$5&amp;$E91),'Hoja de Trabajo para listado'!$AB$151:$BA$151,0)),0)+IFERROR(INDEX('Hoja de Trabajo para listado'!$BC$155:$CB$1048576,MATCH($A91,'Hoja de Trabajo para listado'!$BC$155:$BC$1048576,0),MATCH((CUADRO!L$5&amp;$E91),'Hoja de Trabajo para listado'!$BC$151:$CB$151,0)),0)+IFERROR(INDEX('Hoja de Trabajo para listado'!$DE$153:$DG$274,MATCH($A91,'Hoja de Trabajo para listado'!$DE$153:$DE$1048576,0),MATCH((CUADRO!L$5&amp;$E91),'Hoja de Trabajo para listado'!$DE$151:$DG$151,0)),0)+IFERROR(INDEX('Hoja de Trabajo para listado'!$CD$155:$DC$1048576,MATCH($A91,'Hoja de Trabajo para listado'!$CD$155:$CD$1048576,0),MATCH((CUADRO!L$5&amp;$E91),'Hoja de Trabajo para listado'!$CD$151:$DC$151,0)),0)</f>
        <v>0.01</v>
      </c>
      <c r="M91" s="257">
        <f ca="1">+IFERROR(INDEX('Hoja de Trabajo para listado'!$A$155:$Z$1048576,MATCH($A91,'Hoja de Trabajo para listado'!$A$155:$A$1048576,0),MATCH((CUADRO!M$5&amp;$E91),'Hoja de Trabajo para listado'!$A$151:$Z$151,0)),0)+IFERROR(INDEX('Hoja de Trabajo para listado'!$AB$155:$BA$1048576,MATCH($A91,'Hoja de Trabajo para listado'!$AB$155:$AB$1048576,0),MATCH((CUADRO!M$5&amp;$E91),'Hoja de Trabajo para listado'!$AB$151:$BA$151,0)),0)+IFERROR(INDEX('Hoja de Trabajo para listado'!$BC$155:$CB$1048576,MATCH($A91,'Hoja de Trabajo para listado'!$BC$155:$BC$1048576,0),MATCH((CUADRO!M$5&amp;$E91),'Hoja de Trabajo para listado'!$BC$151:$CB$151,0)),0)+IFERROR(INDEX('Hoja de Trabajo para listado'!$DE$153:$DG$274,MATCH($A91,'Hoja de Trabajo para listado'!$DE$153:$DE$1048576,0),MATCH((CUADRO!M$5&amp;$E91),'Hoja de Trabajo para listado'!$DE$151:$DG$151,0)),0)+IFERROR(INDEX('Hoja de Trabajo para listado'!$CD$155:$DC$1048576,MATCH($A91,'Hoja de Trabajo para listado'!$CD$155:$CD$1048576,0),MATCH((CUADRO!M$5&amp;$E91),'Hoja de Trabajo para listado'!$CD$151:$DC$151,0)),0)</f>
        <v>104</v>
      </c>
      <c r="N91" s="257">
        <f ca="1">+IFERROR(INDEX('Hoja de Trabajo para listado'!$A$155:$Z$1048576,MATCH($A91,'Hoja de Trabajo para listado'!$A$155:$A$1048576,0),MATCH((CUADRO!N$5&amp;$E91),'Hoja de Trabajo para listado'!$A$151:$Z$151,0)),0)+IFERROR(INDEX('Hoja de Trabajo para listado'!$AB$155:$BA$1048576,MATCH($A91,'Hoja de Trabajo para listado'!$AB$155:$AB$1048576,0),MATCH((CUADRO!N$5&amp;$E91),'Hoja de Trabajo para listado'!$AB$151:$BA$151,0)),0)+IFERROR(INDEX('Hoja de Trabajo para listado'!$BC$155:$CB$1048576,MATCH($A91,'Hoja de Trabajo para listado'!$BC$155:$BC$1048576,0),MATCH((CUADRO!N$5&amp;$E91),'Hoja de Trabajo para listado'!$BC$151:$CB$151,0)),0)+IFERROR(INDEX('Hoja de Trabajo para listado'!$DE$153:$DG$274,MATCH($A91,'Hoja de Trabajo para listado'!$DE$153:$DE$1048576,0),MATCH((CUADRO!N$5&amp;$E91),'Hoja de Trabajo para listado'!$DE$151:$DG$151,0)),0)+IFERROR(INDEX('Hoja de Trabajo para listado'!$CD$155:$DC$1048576,MATCH($A91,'Hoja de Trabajo para listado'!$CD$155:$CD$1048576,0),MATCH((CUADRO!N$5&amp;$E91),'Hoja de Trabajo para listado'!$CD$151:$DC$151,0)),0)</f>
        <v>14254.67</v>
      </c>
      <c r="O91" s="257">
        <f ca="1">+IFERROR(INDEX('Hoja de Trabajo para listado'!$A$155:$Z$1048576,MATCH($A91,'Hoja de Trabajo para listado'!$A$155:$A$1048576,0),MATCH((CUADRO!O$5&amp;$E91),'Hoja de Trabajo para listado'!$A$151:$Z$151,0)),0)+IFERROR(INDEX('Hoja de Trabajo para listado'!$AB$155:$BA$1048576,MATCH($A91,'Hoja de Trabajo para listado'!$AB$155:$AB$1048576,0),MATCH((CUADRO!O$5&amp;$E91),'Hoja de Trabajo para listado'!$AB$151:$BA$151,0)),0)+IFERROR(INDEX('Hoja de Trabajo para listado'!$BC$155:$CB$1048576,MATCH($A91,'Hoja de Trabajo para listado'!$BC$155:$BC$1048576,0),MATCH((CUADRO!O$5&amp;$E91),'Hoja de Trabajo para listado'!$BC$151:$CB$151,0)),0)+IFERROR(INDEX('Hoja de Trabajo para listado'!$DE$153:$DG$274,MATCH($A91,'Hoja de Trabajo para listado'!$DE$153:$DE$1048576,0),MATCH((CUADRO!O$5&amp;$E91),'Hoja de Trabajo para listado'!$DE$151:$DG$151,0)),0)+IFERROR(INDEX('Hoja de Trabajo para listado'!$CD$155:$DC$1048576,MATCH($A91,'Hoja de Trabajo para listado'!$CD$155:$CD$1048576,0),MATCH((CUADRO!O$5&amp;$E91),'Hoja de Trabajo para listado'!$CD$151:$DC$151,0)),0)</f>
        <v>0</v>
      </c>
      <c r="P91" s="257">
        <f ca="1">+IFERROR(INDEX('Hoja de Trabajo para listado'!$A$155:$Z$1048576,MATCH($A91,'Hoja de Trabajo para listado'!$A$155:$A$1048576,0),MATCH((CUADRO!P$5&amp;$E91),'Hoja de Trabajo para listado'!$A$151:$Z$151,0)),0)+IFERROR(INDEX('Hoja de Trabajo para listado'!$AB$155:$BA$1048576,MATCH($A91,'Hoja de Trabajo para listado'!$AB$155:$AB$1048576,0),MATCH((CUADRO!P$5&amp;$E91),'Hoja de Trabajo para listado'!$AB$151:$BA$151,0)),0)+IFERROR(INDEX('Hoja de Trabajo para listado'!$BC$155:$CB$1048576,MATCH($A91,'Hoja de Trabajo para listado'!$BC$155:$BC$1048576,0),MATCH((CUADRO!P$5&amp;$E91),'Hoja de Trabajo para listado'!$BC$151:$CB$151,0)),0)+IFERROR(INDEX('Hoja de Trabajo para listado'!$DE$153:$DG$274,MATCH($A91,'Hoja de Trabajo para listado'!$DE$153:$DE$1048576,0),MATCH((CUADRO!P$5&amp;$E91),'Hoja de Trabajo para listado'!$DE$151:$DG$151,0)),0)+IFERROR(INDEX('Hoja de Trabajo para listado'!$CD$155:$DC$1048576,MATCH($A91,'Hoja de Trabajo para listado'!$CD$155:$CD$1048576,0),MATCH((CUADRO!P$5&amp;$E91),'Hoja de Trabajo para listado'!$CD$151:$DC$151,0)),0)</f>
        <v>0</v>
      </c>
      <c r="Q91" s="257">
        <f ca="1">+IFERROR(INDEX('Hoja de Trabajo para listado'!$A$155:$Z$1048576,MATCH($A91,'Hoja de Trabajo para listado'!$A$155:$A$1048576,0),MATCH((CUADRO!Q$5&amp;$E91),'Hoja de Trabajo para listado'!$A$151:$Z$151,0)),0)+IFERROR(INDEX('Hoja de Trabajo para listado'!$AB$155:$BA$1048576,MATCH($A91,'Hoja de Trabajo para listado'!$AB$155:$AB$1048576,0),MATCH((CUADRO!Q$5&amp;$E91),'Hoja de Trabajo para listado'!$AB$151:$BA$151,0)),0)+IFERROR(INDEX('Hoja de Trabajo para listado'!$BC$155:$CB$1048576,MATCH($A91,'Hoja de Trabajo para listado'!$BC$155:$BC$1048576,0),MATCH((CUADRO!Q$5&amp;$E91),'Hoja de Trabajo para listado'!$BC$151:$CB$151,0)),0)+IFERROR(INDEX('Hoja de Trabajo para listado'!$DE$153:$DG$274,MATCH($A91,'Hoja de Trabajo para listado'!$DE$153:$DE$1048576,0),MATCH((CUADRO!Q$5&amp;$E91),'Hoja de Trabajo para listado'!$DE$151:$DG$151,0)),0)+IFERROR(INDEX('Hoja de Trabajo para listado'!$CD$155:$DC$1048576,MATCH($A91,'Hoja de Trabajo para listado'!$CD$155:$CD$1048576,0),MATCH((CUADRO!Q$5&amp;$E91),'Hoja de Trabajo para listado'!$CD$151:$DC$151,0)),0)</f>
        <v>0</v>
      </c>
      <c r="R91" s="257">
        <f t="shared" ca="1" si="2"/>
        <v>14358.68</v>
      </c>
      <c r="S91" s="277">
        <f ca="1">+R90+R91</f>
        <v>14358.68</v>
      </c>
      <c r="T91" s="257">
        <f ca="1">+S91</f>
        <v>14358.68</v>
      </c>
      <c r="U91" s="256">
        <f t="shared" si="3"/>
        <v>2</v>
      </c>
      <c r="V91" s="362" t="str">
        <f>+VLOOKUP(A91,bd_lista!$A$3:$E$590,5,FALSE)</f>
        <v>Empresas Nacionales</v>
      </c>
      <c r="W91" s="362"/>
      <c r="X91" s="254">
        <f>+VLOOKUP(A91,[2]Sheet1!$A$13:$D$744,4,FALSE)</f>
        <v>41</v>
      </c>
      <c r="Y91" s="254" t="str">
        <f>+VLOOKUP(X91,bd_lista!$A$3:$C$590,3,FALSE)</f>
        <v>Ministerio de Desarrollo Productivo y Economía Plural</v>
      </c>
      <c r="Z91" s="314"/>
      <c r="AA91" s="315"/>
    </row>
    <row r="92" spans="1:27" customFormat="1" ht="15" hidden="1" customHeight="1">
      <c r="A92" s="32">
        <v>584</v>
      </c>
      <c r="B92" s="306">
        <f>+A92</f>
        <v>584</v>
      </c>
      <c r="C92" s="259" t="str">
        <f>+VLOOKUP(A92,bd_lista!$A$3:$C$590,3,FALSE)</f>
        <v>Empresa Boliviana de Industrializacion de Hidrocarburos</v>
      </c>
      <c r="D92" s="361" t="str">
        <f>+C92</f>
        <v>Empresa Boliviana de Industrializacion de Hidrocarburos</v>
      </c>
      <c r="E92" s="259" t="s">
        <v>1313</v>
      </c>
      <c r="F92" s="255">
        <f ca="1">+IFERROR(INDEX('Hoja de Trabajo para listado'!$A$155:$Z$1048576,MATCH($A92,'Hoja de Trabajo para listado'!$A$155:$A$1048576,0),MATCH((CUADRO!F$5&amp;$E92),'Hoja de Trabajo para listado'!$A$151:$Z$151,0)),0)+IFERROR(INDEX('Hoja de Trabajo para listado'!$AB$155:$BA$1048576,MATCH($A92,'Hoja de Trabajo para listado'!$AB$155:$AB$1048576,0),MATCH((CUADRO!F$5&amp;$E92),'Hoja de Trabajo para listado'!$AB$151:$BA$151,0)),0)+IFERROR(INDEX('Hoja de Trabajo para listado'!$BC$155:$CB$1048576,MATCH($A92,'Hoja de Trabajo para listado'!$BC$155:$BC$1048576,0),MATCH((CUADRO!F$5&amp;$E92),'Hoja de Trabajo para listado'!$BC$151:$CB$151,0)),0)+IFERROR(INDEX('Hoja de Trabajo para listado'!$DE$153:$DG$274,MATCH($A92,'Hoja de Trabajo para listado'!$DE$153:$DE$1048576,0),MATCH((CUADRO!F$5&amp;$E92),'Hoja de Trabajo para listado'!$DE$151:$DG$151,0)),0)+IFERROR(INDEX('Hoja de Trabajo para listado'!$CD$155:$DC$1048576,MATCH($A92,'Hoja de Trabajo para listado'!$CD$155:$CD$1048576,0),MATCH((CUADRO!F$5&amp;$E92),'Hoja de Trabajo para listado'!$CD$151:$DC$151,0)),0)</f>
        <v>0</v>
      </c>
      <c r="G92" s="255">
        <f ca="1">+IFERROR(INDEX('Hoja de Trabajo para listado'!$A$155:$Z$1048576,MATCH($A92,'Hoja de Trabajo para listado'!$A$155:$A$1048576,0),MATCH((CUADRO!G$5&amp;$E92),'Hoja de Trabajo para listado'!$A$151:$Z$151,0)),0)+IFERROR(INDEX('Hoja de Trabajo para listado'!$AB$155:$BA$1048576,MATCH($A92,'Hoja de Trabajo para listado'!$AB$155:$AB$1048576,0),MATCH((CUADRO!G$5&amp;$E92),'Hoja de Trabajo para listado'!$AB$151:$BA$151,0)),0)+IFERROR(INDEX('Hoja de Trabajo para listado'!$BC$155:$CB$1048576,MATCH($A92,'Hoja de Trabajo para listado'!$BC$155:$BC$1048576,0),MATCH((CUADRO!G$5&amp;$E92),'Hoja de Trabajo para listado'!$BC$151:$CB$151,0)),0)+IFERROR(INDEX('Hoja de Trabajo para listado'!$DE$153:$DG$274,MATCH($A92,'Hoja de Trabajo para listado'!$DE$153:$DE$1048576,0),MATCH((CUADRO!G$5&amp;$E92),'Hoja de Trabajo para listado'!$DE$151:$DG$151,0)),0)+IFERROR(INDEX('Hoja de Trabajo para listado'!$CD$155:$DC$1048576,MATCH($A92,'Hoja de Trabajo para listado'!$CD$155:$CD$1048576,0),MATCH((CUADRO!G$5&amp;$E92),'Hoja de Trabajo para listado'!$CD$151:$DC$151,0)),0)</f>
        <v>0</v>
      </c>
      <c r="H92" s="255">
        <f ca="1">+IFERROR(INDEX('Hoja de Trabajo para listado'!$A$155:$Z$1048576,MATCH($A92,'Hoja de Trabajo para listado'!$A$155:$A$1048576,0),MATCH((CUADRO!H$5&amp;$E92),'Hoja de Trabajo para listado'!$A$151:$Z$151,0)),0)+IFERROR(INDEX('Hoja de Trabajo para listado'!$AB$155:$BA$1048576,MATCH($A92,'Hoja de Trabajo para listado'!$AB$155:$AB$1048576,0),MATCH((CUADRO!H$5&amp;$E92),'Hoja de Trabajo para listado'!$AB$151:$BA$151,0)),0)+IFERROR(INDEX('Hoja de Trabajo para listado'!$BC$155:$CB$1048576,MATCH($A92,'Hoja de Trabajo para listado'!$BC$155:$BC$1048576,0),MATCH((CUADRO!H$5&amp;$E92),'Hoja de Trabajo para listado'!$BC$151:$CB$151,0)),0)+IFERROR(INDEX('Hoja de Trabajo para listado'!$DE$153:$DG$274,MATCH($A92,'Hoja de Trabajo para listado'!$DE$153:$DE$1048576,0),MATCH((CUADRO!H$5&amp;$E92),'Hoja de Trabajo para listado'!$DE$151:$DG$151,0)),0)+IFERROR(INDEX('Hoja de Trabajo para listado'!$CD$155:$DC$1048576,MATCH($A92,'Hoja de Trabajo para listado'!$CD$155:$CD$1048576,0),MATCH((CUADRO!H$5&amp;$E92),'Hoja de Trabajo para listado'!$CD$151:$DC$151,0)),0)</f>
        <v>0</v>
      </c>
      <c r="I92" s="255">
        <f ca="1">+IFERROR(INDEX('Hoja de Trabajo para listado'!$A$155:$Z$1048576,MATCH($A92,'Hoja de Trabajo para listado'!$A$155:$A$1048576,0),MATCH((CUADRO!I$5&amp;$E92),'Hoja de Trabajo para listado'!$A$151:$Z$151,0)),0)+IFERROR(INDEX('Hoja de Trabajo para listado'!$AB$155:$BA$1048576,MATCH($A92,'Hoja de Trabajo para listado'!$AB$155:$AB$1048576,0),MATCH((CUADRO!I$5&amp;$E92),'Hoja de Trabajo para listado'!$AB$151:$BA$151,0)),0)+IFERROR(INDEX('Hoja de Trabajo para listado'!$BC$155:$CB$1048576,MATCH($A92,'Hoja de Trabajo para listado'!$BC$155:$BC$1048576,0),MATCH((CUADRO!I$5&amp;$E92),'Hoja de Trabajo para listado'!$BC$151:$CB$151,0)),0)+IFERROR(INDEX('Hoja de Trabajo para listado'!$DE$153:$DG$274,MATCH($A92,'Hoja de Trabajo para listado'!$DE$153:$DE$1048576,0),MATCH((CUADRO!I$5&amp;$E92),'Hoja de Trabajo para listado'!$DE$151:$DG$151,0)),0)+IFERROR(INDEX('Hoja de Trabajo para listado'!$CD$155:$DC$1048576,MATCH($A92,'Hoja de Trabajo para listado'!$CD$155:$CD$1048576,0),MATCH((CUADRO!I$5&amp;$E92),'Hoja de Trabajo para listado'!$CD$151:$DC$151,0)),0)</f>
        <v>0</v>
      </c>
      <c r="J92" s="255">
        <f ca="1">+IFERROR(INDEX('Hoja de Trabajo para listado'!$A$155:$Z$1048576,MATCH($A92,'Hoja de Trabajo para listado'!$A$155:$A$1048576,0),MATCH((CUADRO!J$5&amp;$E92),'Hoja de Trabajo para listado'!$A$151:$Z$151,0)),0)+IFERROR(INDEX('Hoja de Trabajo para listado'!$AB$155:$BA$1048576,MATCH($A92,'Hoja de Trabajo para listado'!$AB$155:$AB$1048576,0),MATCH((CUADRO!J$5&amp;$E92),'Hoja de Trabajo para listado'!$AB$151:$BA$151,0)),0)+IFERROR(INDEX('Hoja de Trabajo para listado'!$BC$155:$CB$1048576,MATCH($A92,'Hoja de Trabajo para listado'!$BC$155:$BC$1048576,0),MATCH((CUADRO!J$5&amp;$E92),'Hoja de Trabajo para listado'!$BC$151:$CB$151,0)),0)+IFERROR(INDEX('Hoja de Trabajo para listado'!$DE$153:$DG$274,MATCH($A92,'Hoja de Trabajo para listado'!$DE$153:$DE$1048576,0),MATCH((CUADRO!J$5&amp;$E92),'Hoja de Trabajo para listado'!$DE$151:$DG$151,0)),0)+IFERROR(INDEX('Hoja de Trabajo para listado'!$CD$155:$DC$1048576,MATCH($A92,'Hoja de Trabajo para listado'!$CD$155:$CD$1048576,0),MATCH((CUADRO!J$5&amp;$E92),'Hoja de Trabajo para listado'!$CD$151:$DC$151,0)),0)</f>
        <v>0</v>
      </c>
      <c r="K92" s="255">
        <f ca="1">+IFERROR(INDEX('Hoja de Trabajo para listado'!$A$155:$Z$1048576,MATCH($A92,'Hoja de Trabajo para listado'!$A$155:$A$1048576,0),MATCH((CUADRO!K$5&amp;$E92),'Hoja de Trabajo para listado'!$A$151:$Z$151,0)),0)+IFERROR(INDEX('Hoja de Trabajo para listado'!$AB$155:$BA$1048576,MATCH($A92,'Hoja de Trabajo para listado'!$AB$155:$AB$1048576,0),MATCH((CUADRO!K$5&amp;$E92),'Hoja de Trabajo para listado'!$AB$151:$BA$151,0)),0)+IFERROR(INDEX('Hoja de Trabajo para listado'!$BC$155:$CB$1048576,MATCH($A92,'Hoja de Trabajo para listado'!$BC$155:$BC$1048576,0),MATCH((CUADRO!K$5&amp;$E92),'Hoja de Trabajo para listado'!$BC$151:$CB$151,0)),0)+IFERROR(INDEX('Hoja de Trabajo para listado'!$DE$153:$DG$274,MATCH($A92,'Hoja de Trabajo para listado'!$DE$153:$DE$1048576,0),MATCH((CUADRO!K$5&amp;$E92),'Hoja de Trabajo para listado'!$DE$151:$DG$151,0)),0)+IFERROR(INDEX('Hoja de Trabajo para listado'!$CD$155:$DC$1048576,MATCH($A92,'Hoja de Trabajo para listado'!$CD$155:$CD$1048576,0),MATCH((CUADRO!K$5&amp;$E92),'Hoja de Trabajo para listado'!$CD$151:$DC$151,0)),0)</f>
        <v>0</v>
      </c>
      <c r="L92" s="255">
        <f ca="1">+IFERROR(INDEX('Hoja de Trabajo para listado'!$A$155:$Z$1048576,MATCH($A92,'Hoja de Trabajo para listado'!$A$155:$A$1048576,0),MATCH((CUADRO!L$5&amp;$E92),'Hoja de Trabajo para listado'!$A$151:$Z$151,0)),0)+IFERROR(INDEX('Hoja de Trabajo para listado'!$AB$155:$BA$1048576,MATCH($A92,'Hoja de Trabajo para listado'!$AB$155:$AB$1048576,0),MATCH((CUADRO!L$5&amp;$E92),'Hoja de Trabajo para listado'!$AB$151:$BA$151,0)),0)+IFERROR(INDEX('Hoja de Trabajo para listado'!$BC$155:$CB$1048576,MATCH($A92,'Hoja de Trabajo para listado'!$BC$155:$BC$1048576,0),MATCH((CUADRO!L$5&amp;$E92),'Hoja de Trabajo para listado'!$BC$151:$CB$151,0)),0)+IFERROR(INDEX('Hoja de Trabajo para listado'!$DE$153:$DG$274,MATCH($A92,'Hoja de Trabajo para listado'!$DE$153:$DE$1048576,0),MATCH((CUADRO!L$5&amp;$E92),'Hoja de Trabajo para listado'!$DE$151:$DG$151,0)),0)+IFERROR(INDEX('Hoja de Trabajo para listado'!$CD$155:$DC$1048576,MATCH($A92,'Hoja de Trabajo para listado'!$CD$155:$CD$1048576,0),MATCH((CUADRO!L$5&amp;$E92),'Hoja de Trabajo para listado'!$CD$151:$DC$151,0)),0)</f>
        <v>0</v>
      </c>
      <c r="M92" s="255">
        <f ca="1">+IFERROR(INDEX('Hoja de Trabajo para listado'!$A$155:$Z$1048576,MATCH($A92,'Hoja de Trabajo para listado'!$A$155:$A$1048576,0),MATCH((CUADRO!M$5&amp;$E92),'Hoja de Trabajo para listado'!$A$151:$Z$151,0)),0)+IFERROR(INDEX('Hoja de Trabajo para listado'!$AB$155:$BA$1048576,MATCH($A92,'Hoja de Trabajo para listado'!$AB$155:$AB$1048576,0),MATCH((CUADRO!M$5&amp;$E92),'Hoja de Trabajo para listado'!$AB$151:$BA$151,0)),0)+IFERROR(INDEX('Hoja de Trabajo para listado'!$BC$155:$CB$1048576,MATCH($A92,'Hoja de Trabajo para listado'!$BC$155:$BC$1048576,0),MATCH((CUADRO!M$5&amp;$E92),'Hoja de Trabajo para listado'!$BC$151:$CB$151,0)),0)+IFERROR(INDEX('Hoja de Trabajo para listado'!$DE$153:$DG$274,MATCH($A92,'Hoja de Trabajo para listado'!$DE$153:$DE$1048576,0),MATCH((CUADRO!M$5&amp;$E92),'Hoja de Trabajo para listado'!$DE$151:$DG$151,0)),0)+IFERROR(INDEX('Hoja de Trabajo para listado'!$CD$155:$DC$1048576,MATCH($A92,'Hoja de Trabajo para listado'!$CD$155:$CD$1048576,0),MATCH((CUADRO!M$5&amp;$E92),'Hoja de Trabajo para listado'!$CD$151:$DC$151,0)),0)</f>
        <v>0</v>
      </c>
      <c r="N92" s="255">
        <f ca="1">+IFERROR(INDEX('Hoja de Trabajo para listado'!$A$155:$Z$1048576,MATCH($A92,'Hoja de Trabajo para listado'!$A$155:$A$1048576,0),MATCH((CUADRO!N$5&amp;$E92),'Hoja de Trabajo para listado'!$A$151:$Z$151,0)),0)+IFERROR(INDEX('Hoja de Trabajo para listado'!$AB$155:$BA$1048576,MATCH($A92,'Hoja de Trabajo para listado'!$AB$155:$AB$1048576,0),MATCH((CUADRO!N$5&amp;$E92),'Hoja de Trabajo para listado'!$AB$151:$BA$151,0)),0)+IFERROR(INDEX('Hoja de Trabajo para listado'!$BC$155:$CB$1048576,MATCH($A92,'Hoja de Trabajo para listado'!$BC$155:$BC$1048576,0),MATCH((CUADRO!N$5&amp;$E92),'Hoja de Trabajo para listado'!$BC$151:$CB$151,0)),0)+IFERROR(INDEX('Hoja de Trabajo para listado'!$DE$153:$DG$274,MATCH($A92,'Hoja de Trabajo para listado'!$DE$153:$DE$1048576,0),MATCH((CUADRO!N$5&amp;$E92),'Hoja de Trabajo para listado'!$DE$151:$DG$151,0)),0)+IFERROR(INDEX('Hoja de Trabajo para listado'!$CD$155:$DC$1048576,MATCH($A92,'Hoja de Trabajo para listado'!$CD$155:$CD$1048576,0),MATCH((CUADRO!N$5&amp;$E92),'Hoja de Trabajo para listado'!$CD$151:$DC$151,0)),0)</f>
        <v>0</v>
      </c>
      <c r="O92" s="255">
        <f ca="1">+IFERROR(INDEX('Hoja de Trabajo para listado'!$A$155:$Z$1048576,MATCH($A92,'Hoja de Trabajo para listado'!$A$155:$A$1048576,0),MATCH((CUADRO!O$5&amp;$E92),'Hoja de Trabajo para listado'!$A$151:$Z$151,0)),0)+IFERROR(INDEX('Hoja de Trabajo para listado'!$AB$155:$BA$1048576,MATCH($A92,'Hoja de Trabajo para listado'!$AB$155:$AB$1048576,0),MATCH((CUADRO!O$5&amp;$E92),'Hoja de Trabajo para listado'!$AB$151:$BA$151,0)),0)+IFERROR(INDEX('Hoja de Trabajo para listado'!$BC$155:$CB$1048576,MATCH($A92,'Hoja de Trabajo para listado'!$BC$155:$BC$1048576,0),MATCH((CUADRO!O$5&amp;$E92),'Hoja de Trabajo para listado'!$BC$151:$CB$151,0)),0)+IFERROR(INDEX('Hoja de Trabajo para listado'!$DE$153:$DG$274,MATCH($A92,'Hoja de Trabajo para listado'!$DE$153:$DE$1048576,0),MATCH((CUADRO!O$5&amp;$E92),'Hoja de Trabajo para listado'!$DE$151:$DG$151,0)),0)+IFERROR(INDEX('Hoja de Trabajo para listado'!$CD$155:$DC$1048576,MATCH($A92,'Hoja de Trabajo para listado'!$CD$155:$CD$1048576,0),MATCH((CUADRO!O$5&amp;$E92),'Hoja de Trabajo para listado'!$CD$151:$DC$151,0)),0)</f>
        <v>0</v>
      </c>
      <c r="P92" s="255">
        <f ca="1">+IFERROR(INDEX('Hoja de Trabajo para listado'!$A$155:$Z$1048576,MATCH($A92,'Hoja de Trabajo para listado'!$A$155:$A$1048576,0),MATCH((CUADRO!P$5&amp;$E92),'Hoja de Trabajo para listado'!$A$151:$Z$151,0)),0)+IFERROR(INDEX('Hoja de Trabajo para listado'!$AB$155:$BA$1048576,MATCH($A92,'Hoja de Trabajo para listado'!$AB$155:$AB$1048576,0),MATCH((CUADRO!P$5&amp;$E92),'Hoja de Trabajo para listado'!$AB$151:$BA$151,0)),0)+IFERROR(INDEX('Hoja de Trabajo para listado'!$BC$155:$CB$1048576,MATCH($A92,'Hoja de Trabajo para listado'!$BC$155:$BC$1048576,0),MATCH((CUADRO!P$5&amp;$E92),'Hoja de Trabajo para listado'!$BC$151:$CB$151,0)),0)+IFERROR(INDEX('Hoja de Trabajo para listado'!$DE$153:$DG$274,MATCH($A92,'Hoja de Trabajo para listado'!$DE$153:$DE$1048576,0),MATCH((CUADRO!P$5&amp;$E92),'Hoja de Trabajo para listado'!$DE$151:$DG$151,0)),0)+IFERROR(INDEX('Hoja de Trabajo para listado'!$CD$155:$DC$1048576,MATCH($A92,'Hoja de Trabajo para listado'!$CD$155:$CD$1048576,0),MATCH((CUADRO!P$5&amp;$E92),'Hoja de Trabajo para listado'!$CD$151:$DC$151,0)),0)</f>
        <v>0</v>
      </c>
      <c r="Q92" s="255">
        <f ca="1">+IFERROR(INDEX('Hoja de Trabajo para listado'!$A$155:$Z$1048576,MATCH($A92,'Hoja de Trabajo para listado'!$A$155:$A$1048576,0),MATCH((CUADRO!Q$5&amp;$E92),'Hoja de Trabajo para listado'!$A$151:$Z$151,0)),0)+IFERROR(INDEX('Hoja de Trabajo para listado'!$AB$155:$BA$1048576,MATCH($A92,'Hoja de Trabajo para listado'!$AB$155:$AB$1048576,0),MATCH((CUADRO!Q$5&amp;$E92),'Hoja de Trabajo para listado'!$AB$151:$BA$151,0)),0)+IFERROR(INDEX('Hoja de Trabajo para listado'!$BC$155:$CB$1048576,MATCH($A92,'Hoja de Trabajo para listado'!$BC$155:$BC$1048576,0),MATCH((CUADRO!Q$5&amp;$E92),'Hoja de Trabajo para listado'!$BC$151:$CB$151,0)),0)+IFERROR(INDEX('Hoja de Trabajo para listado'!$DE$153:$DG$274,MATCH($A92,'Hoja de Trabajo para listado'!$DE$153:$DE$1048576,0),MATCH((CUADRO!Q$5&amp;$E92),'Hoja de Trabajo para listado'!$DE$151:$DG$151,0)),0)+IFERROR(INDEX('Hoja de Trabajo para listado'!$CD$155:$DC$1048576,MATCH($A92,'Hoja de Trabajo para listado'!$CD$155:$CD$1048576,0),MATCH((CUADRO!Q$5&amp;$E92),'Hoja de Trabajo para listado'!$CD$151:$DC$151,0)),0)</f>
        <v>0</v>
      </c>
      <c r="R92" s="255">
        <f t="shared" ca="1" si="2"/>
        <v>0</v>
      </c>
      <c r="S92" s="278"/>
      <c r="T92" s="255">
        <f ca="1">+T93</f>
        <v>0</v>
      </c>
      <c r="U92" s="254">
        <f t="shared" si="3"/>
        <v>1</v>
      </c>
      <c r="V92" s="362" t="str">
        <f>+VLOOKUP(A92,bd_lista!$A$3:$E$590,5,FALSE)</f>
        <v>Empresas Nacionales</v>
      </c>
      <c r="W92" s="361" t="str">
        <f>+V92</f>
        <v>Empresas Nacionales</v>
      </c>
      <c r="X92" s="254">
        <v>78</v>
      </c>
      <c r="Y92" s="254" t="str">
        <f>+VLOOKUP(X92,bd_lista!$A$3:$C$590,3,FALSE)</f>
        <v>Ministerio de Hidrocarburos y Energías</v>
      </c>
      <c r="Z92" s="316">
        <f>+X92</f>
        <v>78</v>
      </c>
      <c r="AA92" s="348" t="str">
        <f>+Y92</f>
        <v>Ministerio de Hidrocarburos y Energías</v>
      </c>
    </row>
    <row r="93" spans="1:27" customFormat="1" ht="15" hidden="1" customHeight="1">
      <c r="A93" s="32">
        <v>584</v>
      </c>
      <c r="B93" s="307"/>
      <c r="C93" s="362" t="str">
        <f>+VLOOKUP(A93,bd_lista!$A$3:$C$590,3,FALSE)</f>
        <v>Empresa Boliviana de Industrializacion de Hidrocarburos</v>
      </c>
      <c r="D93" s="362"/>
      <c r="E93" s="362" t="s">
        <v>1314</v>
      </c>
      <c r="F93" s="257">
        <f ca="1">+IFERROR(INDEX('Hoja de Trabajo para listado'!$A$155:$Z$1048576,MATCH($A93,'Hoja de Trabajo para listado'!$A$155:$A$1048576,0),MATCH((CUADRO!F$5&amp;$E93),'Hoja de Trabajo para listado'!$A$151:$Z$151,0)),0)+IFERROR(INDEX('Hoja de Trabajo para listado'!$AB$155:$BA$1048576,MATCH($A93,'Hoja de Trabajo para listado'!$AB$155:$AB$1048576,0),MATCH((CUADRO!F$5&amp;$E93),'Hoja de Trabajo para listado'!$AB$151:$BA$151,0)),0)+IFERROR(INDEX('Hoja de Trabajo para listado'!$BC$155:$CB$1048576,MATCH($A93,'Hoja de Trabajo para listado'!$BC$155:$BC$1048576,0),MATCH((CUADRO!F$5&amp;$E93),'Hoja de Trabajo para listado'!$BC$151:$CB$151,0)),0)+IFERROR(INDEX('Hoja de Trabajo para listado'!$DE$153:$DG$274,MATCH($A93,'Hoja de Trabajo para listado'!$DE$153:$DE$1048576,0),MATCH((CUADRO!F$5&amp;$E93),'Hoja de Trabajo para listado'!$DE$151:$DG$151,0)),0)+IFERROR(INDEX('Hoja de Trabajo para listado'!$CD$155:$DC$1048576,MATCH($A93,'Hoja de Trabajo para listado'!$CD$155:$CD$1048576,0),MATCH((CUADRO!F$5&amp;$E93),'Hoja de Trabajo para listado'!$CD$151:$DC$151,0)),0)</f>
        <v>0</v>
      </c>
      <c r="G93" s="257">
        <f ca="1">+IFERROR(INDEX('Hoja de Trabajo para listado'!$A$155:$Z$1048576,MATCH($A93,'Hoja de Trabajo para listado'!$A$155:$A$1048576,0),MATCH((CUADRO!G$5&amp;$E93),'Hoja de Trabajo para listado'!$A$151:$Z$151,0)),0)+IFERROR(INDEX('Hoja de Trabajo para listado'!$AB$155:$BA$1048576,MATCH($A93,'Hoja de Trabajo para listado'!$AB$155:$AB$1048576,0),MATCH((CUADRO!G$5&amp;$E93),'Hoja de Trabajo para listado'!$AB$151:$BA$151,0)),0)+IFERROR(INDEX('Hoja de Trabajo para listado'!$BC$155:$CB$1048576,MATCH($A93,'Hoja de Trabajo para listado'!$BC$155:$BC$1048576,0),MATCH((CUADRO!G$5&amp;$E93),'Hoja de Trabajo para listado'!$BC$151:$CB$151,0)),0)+IFERROR(INDEX('Hoja de Trabajo para listado'!$DE$153:$DG$274,MATCH($A93,'Hoja de Trabajo para listado'!$DE$153:$DE$1048576,0),MATCH((CUADRO!G$5&amp;$E93),'Hoja de Trabajo para listado'!$DE$151:$DG$151,0)),0)+IFERROR(INDEX('Hoja de Trabajo para listado'!$CD$155:$DC$1048576,MATCH($A93,'Hoja de Trabajo para listado'!$CD$155:$CD$1048576,0),MATCH((CUADRO!G$5&amp;$E93),'Hoja de Trabajo para listado'!$CD$151:$DC$151,0)),0)</f>
        <v>0</v>
      </c>
      <c r="H93" s="257">
        <f ca="1">+IFERROR(INDEX('Hoja de Trabajo para listado'!$A$155:$Z$1048576,MATCH($A93,'Hoja de Trabajo para listado'!$A$155:$A$1048576,0),MATCH((CUADRO!H$5&amp;$E93),'Hoja de Trabajo para listado'!$A$151:$Z$151,0)),0)+IFERROR(INDEX('Hoja de Trabajo para listado'!$AB$155:$BA$1048576,MATCH($A93,'Hoja de Trabajo para listado'!$AB$155:$AB$1048576,0),MATCH((CUADRO!H$5&amp;$E93),'Hoja de Trabajo para listado'!$AB$151:$BA$151,0)),0)+IFERROR(INDEX('Hoja de Trabajo para listado'!$BC$155:$CB$1048576,MATCH($A93,'Hoja de Trabajo para listado'!$BC$155:$BC$1048576,0),MATCH((CUADRO!H$5&amp;$E93),'Hoja de Trabajo para listado'!$BC$151:$CB$151,0)),0)+IFERROR(INDEX('Hoja de Trabajo para listado'!$DE$153:$DG$274,MATCH($A93,'Hoja de Trabajo para listado'!$DE$153:$DE$1048576,0),MATCH((CUADRO!H$5&amp;$E93),'Hoja de Trabajo para listado'!$DE$151:$DG$151,0)),0)+IFERROR(INDEX('Hoja de Trabajo para listado'!$CD$155:$DC$1048576,MATCH($A93,'Hoja de Trabajo para listado'!$CD$155:$CD$1048576,0),MATCH((CUADRO!H$5&amp;$E93),'Hoja de Trabajo para listado'!$CD$151:$DC$151,0)),0)</f>
        <v>0</v>
      </c>
      <c r="I93" s="257">
        <f ca="1">+IFERROR(INDEX('Hoja de Trabajo para listado'!$A$155:$Z$1048576,MATCH($A93,'Hoja de Trabajo para listado'!$A$155:$A$1048576,0),MATCH((CUADRO!I$5&amp;$E93),'Hoja de Trabajo para listado'!$A$151:$Z$151,0)),0)+IFERROR(INDEX('Hoja de Trabajo para listado'!$AB$155:$BA$1048576,MATCH($A93,'Hoja de Trabajo para listado'!$AB$155:$AB$1048576,0),MATCH((CUADRO!I$5&amp;$E93),'Hoja de Trabajo para listado'!$AB$151:$BA$151,0)),0)+IFERROR(INDEX('Hoja de Trabajo para listado'!$BC$155:$CB$1048576,MATCH($A93,'Hoja de Trabajo para listado'!$BC$155:$BC$1048576,0),MATCH((CUADRO!I$5&amp;$E93),'Hoja de Trabajo para listado'!$BC$151:$CB$151,0)),0)+IFERROR(INDEX('Hoja de Trabajo para listado'!$DE$153:$DG$274,MATCH($A93,'Hoja de Trabajo para listado'!$DE$153:$DE$1048576,0),MATCH((CUADRO!I$5&amp;$E93),'Hoja de Trabajo para listado'!$DE$151:$DG$151,0)),0)+IFERROR(INDEX('Hoja de Trabajo para listado'!$CD$155:$DC$1048576,MATCH($A93,'Hoja de Trabajo para listado'!$CD$155:$CD$1048576,0),MATCH((CUADRO!I$5&amp;$E93),'Hoja de Trabajo para listado'!$CD$151:$DC$151,0)),0)</f>
        <v>0</v>
      </c>
      <c r="J93" s="257">
        <f ca="1">+IFERROR(INDEX('Hoja de Trabajo para listado'!$A$155:$Z$1048576,MATCH($A93,'Hoja de Trabajo para listado'!$A$155:$A$1048576,0),MATCH((CUADRO!J$5&amp;$E93),'Hoja de Trabajo para listado'!$A$151:$Z$151,0)),0)+IFERROR(INDEX('Hoja de Trabajo para listado'!$AB$155:$BA$1048576,MATCH($A93,'Hoja de Trabajo para listado'!$AB$155:$AB$1048576,0),MATCH((CUADRO!J$5&amp;$E93),'Hoja de Trabajo para listado'!$AB$151:$BA$151,0)),0)+IFERROR(INDEX('Hoja de Trabajo para listado'!$BC$155:$CB$1048576,MATCH($A93,'Hoja de Trabajo para listado'!$BC$155:$BC$1048576,0),MATCH((CUADRO!J$5&amp;$E93),'Hoja de Trabajo para listado'!$BC$151:$CB$151,0)),0)+IFERROR(INDEX('Hoja de Trabajo para listado'!$DE$153:$DG$274,MATCH($A93,'Hoja de Trabajo para listado'!$DE$153:$DE$1048576,0),MATCH((CUADRO!J$5&amp;$E93),'Hoja de Trabajo para listado'!$DE$151:$DG$151,0)),0)+IFERROR(INDEX('Hoja de Trabajo para listado'!$CD$155:$DC$1048576,MATCH($A93,'Hoja de Trabajo para listado'!$CD$155:$CD$1048576,0),MATCH((CUADRO!J$5&amp;$E93),'Hoja de Trabajo para listado'!$CD$151:$DC$151,0)),0)</f>
        <v>0</v>
      </c>
      <c r="K93" s="257">
        <f ca="1">+IFERROR(INDEX('Hoja de Trabajo para listado'!$A$155:$Z$1048576,MATCH($A93,'Hoja de Trabajo para listado'!$A$155:$A$1048576,0),MATCH((CUADRO!K$5&amp;$E93),'Hoja de Trabajo para listado'!$A$151:$Z$151,0)),0)+IFERROR(INDEX('Hoja de Trabajo para listado'!$AB$155:$BA$1048576,MATCH($A93,'Hoja de Trabajo para listado'!$AB$155:$AB$1048576,0),MATCH((CUADRO!K$5&amp;$E93),'Hoja de Trabajo para listado'!$AB$151:$BA$151,0)),0)+IFERROR(INDEX('Hoja de Trabajo para listado'!$BC$155:$CB$1048576,MATCH($A93,'Hoja de Trabajo para listado'!$BC$155:$BC$1048576,0),MATCH((CUADRO!K$5&amp;$E93),'Hoja de Trabajo para listado'!$BC$151:$CB$151,0)),0)+IFERROR(INDEX('Hoja de Trabajo para listado'!$DE$153:$DG$274,MATCH($A93,'Hoja de Trabajo para listado'!$DE$153:$DE$1048576,0),MATCH((CUADRO!K$5&amp;$E93),'Hoja de Trabajo para listado'!$DE$151:$DG$151,0)),0)+IFERROR(INDEX('Hoja de Trabajo para listado'!$CD$155:$DC$1048576,MATCH($A93,'Hoja de Trabajo para listado'!$CD$155:$CD$1048576,0),MATCH((CUADRO!K$5&amp;$E93),'Hoja de Trabajo para listado'!$CD$151:$DC$151,0)),0)</f>
        <v>0</v>
      </c>
      <c r="L93" s="257">
        <f ca="1">+IFERROR(INDEX('Hoja de Trabajo para listado'!$A$155:$Z$1048576,MATCH($A93,'Hoja de Trabajo para listado'!$A$155:$A$1048576,0),MATCH((CUADRO!L$5&amp;$E93),'Hoja de Trabajo para listado'!$A$151:$Z$151,0)),0)+IFERROR(INDEX('Hoja de Trabajo para listado'!$AB$155:$BA$1048576,MATCH($A93,'Hoja de Trabajo para listado'!$AB$155:$AB$1048576,0),MATCH((CUADRO!L$5&amp;$E93),'Hoja de Trabajo para listado'!$AB$151:$BA$151,0)),0)+IFERROR(INDEX('Hoja de Trabajo para listado'!$BC$155:$CB$1048576,MATCH($A93,'Hoja de Trabajo para listado'!$BC$155:$BC$1048576,0),MATCH((CUADRO!L$5&amp;$E93),'Hoja de Trabajo para listado'!$BC$151:$CB$151,0)),0)+IFERROR(INDEX('Hoja de Trabajo para listado'!$DE$153:$DG$274,MATCH($A93,'Hoja de Trabajo para listado'!$DE$153:$DE$1048576,0),MATCH((CUADRO!L$5&amp;$E93),'Hoja de Trabajo para listado'!$DE$151:$DG$151,0)),0)+IFERROR(INDEX('Hoja de Trabajo para listado'!$CD$155:$DC$1048576,MATCH($A93,'Hoja de Trabajo para listado'!$CD$155:$CD$1048576,0),MATCH((CUADRO!L$5&amp;$E93),'Hoja de Trabajo para listado'!$CD$151:$DC$151,0)),0)</f>
        <v>0</v>
      </c>
      <c r="M93" s="257">
        <f ca="1">+IFERROR(INDEX('Hoja de Trabajo para listado'!$A$155:$Z$1048576,MATCH($A93,'Hoja de Trabajo para listado'!$A$155:$A$1048576,0),MATCH((CUADRO!M$5&amp;$E93),'Hoja de Trabajo para listado'!$A$151:$Z$151,0)),0)+IFERROR(INDEX('Hoja de Trabajo para listado'!$AB$155:$BA$1048576,MATCH($A93,'Hoja de Trabajo para listado'!$AB$155:$AB$1048576,0),MATCH((CUADRO!M$5&amp;$E93),'Hoja de Trabajo para listado'!$AB$151:$BA$151,0)),0)+IFERROR(INDEX('Hoja de Trabajo para listado'!$BC$155:$CB$1048576,MATCH($A93,'Hoja de Trabajo para listado'!$BC$155:$BC$1048576,0),MATCH((CUADRO!M$5&amp;$E93),'Hoja de Trabajo para listado'!$BC$151:$CB$151,0)),0)+IFERROR(INDEX('Hoja de Trabajo para listado'!$DE$153:$DG$274,MATCH($A93,'Hoja de Trabajo para listado'!$DE$153:$DE$1048576,0),MATCH((CUADRO!M$5&amp;$E93),'Hoja de Trabajo para listado'!$DE$151:$DG$151,0)),0)+IFERROR(INDEX('Hoja de Trabajo para listado'!$CD$155:$DC$1048576,MATCH($A93,'Hoja de Trabajo para listado'!$CD$155:$CD$1048576,0),MATCH((CUADRO!M$5&amp;$E93),'Hoja de Trabajo para listado'!$CD$151:$DC$151,0)),0)</f>
        <v>0</v>
      </c>
      <c r="N93" s="257">
        <f ca="1">+IFERROR(INDEX('Hoja de Trabajo para listado'!$A$155:$Z$1048576,MATCH($A93,'Hoja de Trabajo para listado'!$A$155:$A$1048576,0),MATCH((CUADRO!N$5&amp;$E93),'Hoja de Trabajo para listado'!$A$151:$Z$151,0)),0)+IFERROR(INDEX('Hoja de Trabajo para listado'!$AB$155:$BA$1048576,MATCH($A93,'Hoja de Trabajo para listado'!$AB$155:$AB$1048576,0),MATCH((CUADRO!N$5&amp;$E93),'Hoja de Trabajo para listado'!$AB$151:$BA$151,0)),0)+IFERROR(INDEX('Hoja de Trabajo para listado'!$BC$155:$CB$1048576,MATCH($A93,'Hoja de Trabajo para listado'!$BC$155:$BC$1048576,0),MATCH((CUADRO!N$5&amp;$E93),'Hoja de Trabajo para listado'!$BC$151:$CB$151,0)),0)+IFERROR(INDEX('Hoja de Trabajo para listado'!$DE$153:$DG$274,MATCH($A93,'Hoja de Trabajo para listado'!$DE$153:$DE$1048576,0),MATCH((CUADRO!N$5&amp;$E93),'Hoja de Trabajo para listado'!$DE$151:$DG$151,0)),0)+IFERROR(INDEX('Hoja de Trabajo para listado'!$CD$155:$DC$1048576,MATCH($A93,'Hoja de Trabajo para listado'!$CD$155:$CD$1048576,0),MATCH((CUADRO!N$5&amp;$E93),'Hoja de Trabajo para listado'!$CD$151:$DC$151,0)),0)</f>
        <v>0</v>
      </c>
      <c r="O93" s="257">
        <f ca="1">+IFERROR(INDEX('Hoja de Trabajo para listado'!$A$155:$Z$1048576,MATCH($A93,'Hoja de Trabajo para listado'!$A$155:$A$1048576,0),MATCH((CUADRO!O$5&amp;$E93),'Hoja de Trabajo para listado'!$A$151:$Z$151,0)),0)+IFERROR(INDEX('Hoja de Trabajo para listado'!$AB$155:$BA$1048576,MATCH($A93,'Hoja de Trabajo para listado'!$AB$155:$AB$1048576,0),MATCH((CUADRO!O$5&amp;$E93),'Hoja de Trabajo para listado'!$AB$151:$BA$151,0)),0)+IFERROR(INDEX('Hoja de Trabajo para listado'!$BC$155:$CB$1048576,MATCH($A93,'Hoja de Trabajo para listado'!$BC$155:$BC$1048576,0),MATCH((CUADRO!O$5&amp;$E93),'Hoja de Trabajo para listado'!$BC$151:$CB$151,0)),0)+IFERROR(INDEX('Hoja de Trabajo para listado'!$DE$153:$DG$274,MATCH($A93,'Hoja de Trabajo para listado'!$DE$153:$DE$1048576,0),MATCH((CUADRO!O$5&amp;$E93),'Hoja de Trabajo para listado'!$DE$151:$DG$151,0)),0)+IFERROR(INDEX('Hoja de Trabajo para listado'!$CD$155:$DC$1048576,MATCH($A93,'Hoja de Trabajo para listado'!$CD$155:$CD$1048576,0),MATCH((CUADRO!O$5&amp;$E93),'Hoja de Trabajo para listado'!$CD$151:$DC$151,0)),0)</f>
        <v>0</v>
      </c>
      <c r="P93" s="257">
        <f ca="1">+IFERROR(INDEX('Hoja de Trabajo para listado'!$A$155:$Z$1048576,MATCH($A93,'Hoja de Trabajo para listado'!$A$155:$A$1048576,0),MATCH((CUADRO!P$5&amp;$E93),'Hoja de Trabajo para listado'!$A$151:$Z$151,0)),0)+IFERROR(INDEX('Hoja de Trabajo para listado'!$AB$155:$BA$1048576,MATCH($A93,'Hoja de Trabajo para listado'!$AB$155:$AB$1048576,0),MATCH((CUADRO!P$5&amp;$E93),'Hoja de Trabajo para listado'!$AB$151:$BA$151,0)),0)+IFERROR(INDEX('Hoja de Trabajo para listado'!$BC$155:$CB$1048576,MATCH($A93,'Hoja de Trabajo para listado'!$BC$155:$BC$1048576,0),MATCH((CUADRO!P$5&amp;$E93),'Hoja de Trabajo para listado'!$BC$151:$CB$151,0)),0)+IFERROR(INDEX('Hoja de Trabajo para listado'!$DE$153:$DG$274,MATCH($A93,'Hoja de Trabajo para listado'!$DE$153:$DE$1048576,0),MATCH((CUADRO!P$5&amp;$E93),'Hoja de Trabajo para listado'!$DE$151:$DG$151,0)),0)+IFERROR(INDEX('Hoja de Trabajo para listado'!$CD$155:$DC$1048576,MATCH($A93,'Hoja de Trabajo para listado'!$CD$155:$CD$1048576,0),MATCH((CUADRO!P$5&amp;$E93),'Hoja de Trabajo para listado'!$CD$151:$DC$151,0)),0)</f>
        <v>0</v>
      </c>
      <c r="Q93" s="257">
        <f ca="1">+IFERROR(INDEX('Hoja de Trabajo para listado'!$A$155:$Z$1048576,MATCH($A93,'Hoja de Trabajo para listado'!$A$155:$A$1048576,0),MATCH((CUADRO!Q$5&amp;$E93),'Hoja de Trabajo para listado'!$A$151:$Z$151,0)),0)+IFERROR(INDEX('Hoja de Trabajo para listado'!$AB$155:$BA$1048576,MATCH($A93,'Hoja de Trabajo para listado'!$AB$155:$AB$1048576,0),MATCH((CUADRO!Q$5&amp;$E93),'Hoja de Trabajo para listado'!$AB$151:$BA$151,0)),0)+IFERROR(INDEX('Hoja de Trabajo para listado'!$BC$155:$CB$1048576,MATCH($A93,'Hoja de Trabajo para listado'!$BC$155:$BC$1048576,0),MATCH((CUADRO!Q$5&amp;$E93),'Hoja de Trabajo para listado'!$BC$151:$CB$151,0)),0)+IFERROR(INDEX('Hoja de Trabajo para listado'!$DE$153:$DG$274,MATCH($A93,'Hoja de Trabajo para listado'!$DE$153:$DE$1048576,0),MATCH((CUADRO!Q$5&amp;$E93),'Hoja de Trabajo para listado'!$DE$151:$DG$151,0)),0)+IFERROR(INDEX('Hoja de Trabajo para listado'!$CD$155:$DC$1048576,MATCH($A93,'Hoja de Trabajo para listado'!$CD$155:$CD$1048576,0),MATCH((CUADRO!Q$5&amp;$E93),'Hoja de Trabajo para listado'!$CD$151:$DC$151,0)),0)</f>
        <v>0</v>
      </c>
      <c r="R93" s="257">
        <f t="shared" ca="1" si="2"/>
        <v>0</v>
      </c>
      <c r="S93" s="277">
        <f ca="1">+R92+R93</f>
        <v>0</v>
      </c>
      <c r="T93" s="257">
        <f ca="1">+S93</f>
        <v>0</v>
      </c>
      <c r="U93" s="256">
        <f t="shared" si="3"/>
        <v>2</v>
      </c>
      <c r="V93" s="362" t="str">
        <f>+VLOOKUP(A93,bd_lista!$A$3:$E$590,5,FALSE)</f>
        <v>Empresas Nacionales</v>
      </c>
      <c r="W93" s="362"/>
      <c r="X93" s="254">
        <v>78</v>
      </c>
      <c r="Y93" s="254" t="str">
        <f>+VLOOKUP(X93,bd_lista!$A$3:$C$590,3,FALSE)</f>
        <v>Ministerio de Hidrocarburos y Energías</v>
      </c>
      <c r="Z93" s="314"/>
      <c r="AA93" s="350"/>
    </row>
    <row r="94" spans="1:27" customFormat="1" ht="15" customHeight="1">
      <c r="A94" s="32">
        <v>598</v>
      </c>
      <c r="B94" s="306">
        <f>+A94</f>
        <v>598</v>
      </c>
      <c r="C94" s="259" t="str">
        <f>+VLOOKUP(A94,bd_lista!$A$3:$C$590,3,FALSE)</f>
        <v>Empresa Pública "Editorial del Estado Plurinacional de Bolivia"</v>
      </c>
      <c r="D94" s="361" t="str">
        <f>+C94</f>
        <v>Empresa Pública "Editorial del Estado Plurinacional de Bolivia"</v>
      </c>
      <c r="E94" s="259" t="s">
        <v>1313</v>
      </c>
      <c r="F94" s="255">
        <f ca="1">+IFERROR(INDEX('Hoja de Trabajo para listado'!$A$155:$Z$1048576,MATCH($A94,'Hoja de Trabajo para listado'!$A$155:$A$1048576,0),MATCH((CUADRO!F$5&amp;$E94),'Hoja de Trabajo para listado'!$A$151:$Z$151,0)),0)+IFERROR(INDEX('Hoja de Trabajo para listado'!$AB$155:$BA$1048576,MATCH($A94,'Hoja de Trabajo para listado'!$AB$155:$AB$1048576,0),MATCH((CUADRO!F$5&amp;$E94),'Hoja de Trabajo para listado'!$AB$151:$BA$151,0)),0)+IFERROR(INDEX('Hoja de Trabajo para listado'!$BC$155:$CB$1048576,MATCH($A94,'Hoja de Trabajo para listado'!$BC$155:$BC$1048576,0),MATCH((CUADRO!F$5&amp;$E94),'Hoja de Trabajo para listado'!$BC$151:$CB$151,0)),0)+IFERROR(INDEX('Hoja de Trabajo para listado'!$DE$153:$DG$274,MATCH($A94,'Hoja de Trabajo para listado'!$DE$153:$DE$1048576,0),MATCH((CUADRO!F$5&amp;$E94),'Hoja de Trabajo para listado'!$DE$151:$DG$151,0)),0)+IFERROR(INDEX('Hoja de Trabajo para listado'!$CD$155:$DC$1048576,MATCH($A94,'Hoja de Trabajo para listado'!$CD$155:$CD$1048576,0),MATCH((CUADRO!F$5&amp;$E94),'Hoja de Trabajo para listado'!$CD$151:$DC$151,0)),0)</f>
        <v>0</v>
      </c>
      <c r="G94" s="255">
        <f ca="1">+IFERROR(INDEX('Hoja de Trabajo para listado'!$A$155:$Z$1048576,MATCH($A94,'Hoja de Trabajo para listado'!$A$155:$A$1048576,0),MATCH((CUADRO!G$5&amp;$E94),'Hoja de Trabajo para listado'!$A$151:$Z$151,0)),0)+IFERROR(INDEX('Hoja de Trabajo para listado'!$AB$155:$BA$1048576,MATCH($A94,'Hoja de Trabajo para listado'!$AB$155:$AB$1048576,0),MATCH((CUADRO!G$5&amp;$E94),'Hoja de Trabajo para listado'!$AB$151:$BA$151,0)),0)+IFERROR(INDEX('Hoja de Trabajo para listado'!$BC$155:$CB$1048576,MATCH($A94,'Hoja de Trabajo para listado'!$BC$155:$BC$1048576,0),MATCH((CUADRO!G$5&amp;$E94),'Hoja de Trabajo para listado'!$BC$151:$CB$151,0)),0)+IFERROR(INDEX('Hoja de Trabajo para listado'!$DE$153:$DG$274,MATCH($A94,'Hoja de Trabajo para listado'!$DE$153:$DE$1048576,0),MATCH((CUADRO!G$5&amp;$E94),'Hoja de Trabajo para listado'!$DE$151:$DG$151,0)),0)+IFERROR(INDEX('Hoja de Trabajo para listado'!$CD$155:$DC$1048576,MATCH($A94,'Hoja de Trabajo para listado'!$CD$155:$CD$1048576,0),MATCH((CUADRO!G$5&amp;$E94),'Hoja de Trabajo para listado'!$CD$151:$DC$151,0)),0)</f>
        <v>0</v>
      </c>
      <c r="H94" s="255">
        <f ca="1">+IFERROR(INDEX('Hoja de Trabajo para listado'!$A$155:$Z$1048576,MATCH($A94,'Hoja de Trabajo para listado'!$A$155:$A$1048576,0),MATCH((CUADRO!H$5&amp;$E94),'Hoja de Trabajo para listado'!$A$151:$Z$151,0)),0)+IFERROR(INDEX('Hoja de Trabajo para listado'!$AB$155:$BA$1048576,MATCH($A94,'Hoja de Trabajo para listado'!$AB$155:$AB$1048576,0),MATCH((CUADRO!H$5&amp;$E94),'Hoja de Trabajo para listado'!$AB$151:$BA$151,0)),0)+IFERROR(INDEX('Hoja de Trabajo para listado'!$BC$155:$CB$1048576,MATCH($A94,'Hoja de Trabajo para listado'!$BC$155:$BC$1048576,0),MATCH((CUADRO!H$5&amp;$E94),'Hoja de Trabajo para listado'!$BC$151:$CB$151,0)),0)+IFERROR(INDEX('Hoja de Trabajo para listado'!$DE$153:$DG$274,MATCH($A94,'Hoja de Trabajo para listado'!$DE$153:$DE$1048576,0),MATCH((CUADRO!H$5&amp;$E94),'Hoja de Trabajo para listado'!$DE$151:$DG$151,0)),0)+IFERROR(INDEX('Hoja de Trabajo para listado'!$CD$155:$DC$1048576,MATCH($A94,'Hoja de Trabajo para listado'!$CD$155:$CD$1048576,0),MATCH((CUADRO!H$5&amp;$E94),'Hoja de Trabajo para listado'!$CD$151:$DC$151,0)),0)</f>
        <v>0</v>
      </c>
      <c r="I94" s="255">
        <f ca="1">+IFERROR(INDEX('Hoja de Trabajo para listado'!$A$155:$Z$1048576,MATCH($A94,'Hoja de Trabajo para listado'!$A$155:$A$1048576,0),MATCH((CUADRO!I$5&amp;$E94),'Hoja de Trabajo para listado'!$A$151:$Z$151,0)),0)+IFERROR(INDEX('Hoja de Trabajo para listado'!$AB$155:$BA$1048576,MATCH($A94,'Hoja de Trabajo para listado'!$AB$155:$AB$1048576,0),MATCH((CUADRO!I$5&amp;$E94),'Hoja de Trabajo para listado'!$AB$151:$BA$151,0)),0)+IFERROR(INDEX('Hoja de Trabajo para listado'!$BC$155:$CB$1048576,MATCH($A94,'Hoja de Trabajo para listado'!$BC$155:$BC$1048576,0),MATCH((CUADRO!I$5&amp;$E94),'Hoja de Trabajo para listado'!$BC$151:$CB$151,0)),0)+IFERROR(INDEX('Hoja de Trabajo para listado'!$DE$153:$DG$274,MATCH($A94,'Hoja de Trabajo para listado'!$DE$153:$DE$1048576,0),MATCH((CUADRO!I$5&amp;$E94),'Hoja de Trabajo para listado'!$DE$151:$DG$151,0)),0)+IFERROR(INDEX('Hoja de Trabajo para listado'!$CD$155:$DC$1048576,MATCH($A94,'Hoja de Trabajo para listado'!$CD$155:$CD$1048576,0),MATCH((CUADRO!I$5&amp;$E94),'Hoja de Trabajo para listado'!$CD$151:$DC$151,0)),0)</f>
        <v>0</v>
      </c>
      <c r="J94" s="255">
        <f ca="1">+IFERROR(INDEX('Hoja de Trabajo para listado'!$A$155:$Z$1048576,MATCH($A94,'Hoja de Trabajo para listado'!$A$155:$A$1048576,0),MATCH((CUADRO!J$5&amp;$E94),'Hoja de Trabajo para listado'!$A$151:$Z$151,0)),0)+IFERROR(INDEX('Hoja de Trabajo para listado'!$AB$155:$BA$1048576,MATCH($A94,'Hoja de Trabajo para listado'!$AB$155:$AB$1048576,0),MATCH((CUADRO!J$5&amp;$E94),'Hoja de Trabajo para listado'!$AB$151:$BA$151,0)),0)+IFERROR(INDEX('Hoja de Trabajo para listado'!$BC$155:$CB$1048576,MATCH($A94,'Hoja de Trabajo para listado'!$BC$155:$BC$1048576,0),MATCH((CUADRO!J$5&amp;$E94),'Hoja de Trabajo para listado'!$BC$151:$CB$151,0)),0)+IFERROR(INDEX('Hoja de Trabajo para listado'!$DE$153:$DG$274,MATCH($A94,'Hoja de Trabajo para listado'!$DE$153:$DE$1048576,0),MATCH((CUADRO!J$5&amp;$E94),'Hoja de Trabajo para listado'!$DE$151:$DG$151,0)),0)+IFERROR(INDEX('Hoja de Trabajo para listado'!$CD$155:$DC$1048576,MATCH($A94,'Hoja de Trabajo para listado'!$CD$155:$CD$1048576,0),MATCH((CUADRO!J$5&amp;$E94),'Hoja de Trabajo para listado'!$CD$151:$DC$151,0)),0)</f>
        <v>0</v>
      </c>
      <c r="K94" s="255">
        <f ca="1">+IFERROR(INDEX('Hoja de Trabajo para listado'!$A$155:$Z$1048576,MATCH($A94,'Hoja de Trabajo para listado'!$A$155:$A$1048576,0),MATCH((CUADRO!K$5&amp;$E94),'Hoja de Trabajo para listado'!$A$151:$Z$151,0)),0)+IFERROR(INDEX('Hoja de Trabajo para listado'!$AB$155:$BA$1048576,MATCH($A94,'Hoja de Trabajo para listado'!$AB$155:$AB$1048576,0),MATCH((CUADRO!K$5&amp;$E94),'Hoja de Trabajo para listado'!$AB$151:$BA$151,0)),0)+IFERROR(INDEX('Hoja de Trabajo para listado'!$BC$155:$CB$1048576,MATCH($A94,'Hoja de Trabajo para listado'!$BC$155:$BC$1048576,0),MATCH((CUADRO!K$5&amp;$E94),'Hoja de Trabajo para listado'!$BC$151:$CB$151,0)),0)+IFERROR(INDEX('Hoja de Trabajo para listado'!$DE$153:$DG$274,MATCH($A94,'Hoja de Trabajo para listado'!$DE$153:$DE$1048576,0),MATCH((CUADRO!K$5&amp;$E94),'Hoja de Trabajo para listado'!$DE$151:$DG$151,0)),0)+IFERROR(INDEX('Hoja de Trabajo para listado'!$CD$155:$DC$1048576,MATCH($A94,'Hoja de Trabajo para listado'!$CD$155:$CD$1048576,0),MATCH((CUADRO!K$5&amp;$E94),'Hoja de Trabajo para listado'!$CD$151:$DC$151,0)),0)</f>
        <v>0</v>
      </c>
      <c r="L94" s="255">
        <f ca="1">+IFERROR(INDEX('Hoja de Trabajo para listado'!$A$155:$Z$1048576,MATCH($A94,'Hoja de Trabajo para listado'!$A$155:$A$1048576,0),MATCH((CUADRO!L$5&amp;$E94),'Hoja de Trabajo para listado'!$A$151:$Z$151,0)),0)+IFERROR(INDEX('Hoja de Trabajo para listado'!$AB$155:$BA$1048576,MATCH($A94,'Hoja de Trabajo para listado'!$AB$155:$AB$1048576,0),MATCH((CUADRO!L$5&amp;$E94),'Hoja de Trabajo para listado'!$AB$151:$BA$151,0)),0)+IFERROR(INDEX('Hoja de Trabajo para listado'!$BC$155:$CB$1048576,MATCH($A94,'Hoja de Trabajo para listado'!$BC$155:$BC$1048576,0),MATCH((CUADRO!L$5&amp;$E94),'Hoja de Trabajo para listado'!$BC$151:$CB$151,0)),0)+IFERROR(INDEX('Hoja de Trabajo para listado'!$DE$153:$DG$274,MATCH($A94,'Hoja de Trabajo para listado'!$DE$153:$DE$1048576,0),MATCH((CUADRO!L$5&amp;$E94),'Hoja de Trabajo para listado'!$DE$151:$DG$151,0)),0)+IFERROR(INDEX('Hoja de Trabajo para listado'!$CD$155:$DC$1048576,MATCH($A94,'Hoja de Trabajo para listado'!$CD$155:$CD$1048576,0),MATCH((CUADRO!L$5&amp;$E94),'Hoja de Trabajo para listado'!$CD$151:$DC$151,0)),0)</f>
        <v>0</v>
      </c>
      <c r="M94" s="255">
        <f ca="1">+IFERROR(INDEX('Hoja de Trabajo para listado'!$A$155:$Z$1048576,MATCH($A94,'Hoja de Trabajo para listado'!$A$155:$A$1048576,0),MATCH((CUADRO!M$5&amp;$E94),'Hoja de Trabajo para listado'!$A$151:$Z$151,0)),0)+IFERROR(INDEX('Hoja de Trabajo para listado'!$AB$155:$BA$1048576,MATCH($A94,'Hoja de Trabajo para listado'!$AB$155:$AB$1048576,0),MATCH((CUADRO!M$5&amp;$E94),'Hoja de Trabajo para listado'!$AB$151:$BA$151,0)),0)+IFERROR(INDEX('Hoja de Trabajo para listado'!$BC$155:$CB$1048576,MATCH($A94,'Hoja de Trabajo para listado'!$BC$155:$BC$1048576,0),MATCH((CUADRO!M$5&amp;$E94),'Hoja de Trabajo para listado'!$BC$151:$CB$151,0)),0)+IFERROR(INDEX('Hoja de Trabajo para listado'!$DE$153:$DG$274,MATCH($A94,'Hoja de Trabajo para listado'!$DE$153:$DE$1048576,0),MATCH((CUADRO!M$5&amp;$E94),'Hoja de Trabajo para listado'!$DE$151:$DG$151,0)),0)+IFERROR(INDEX('Hoja de Trabajo para listado'!$CD$155:$DC$1048576,MATCH($A94,'Hoja de Trabajo para listado'!$CD$155:$CD$1048576,0),MATCH((CUADRO!M$5&amp;$E94),'Hoja de Trabajo para listado'!$CD$151:$DC$151,0)),0)</f>
        <v>0</v>
      </c>
      <c r="N94" s="283">
        <f ca="1">+IFERROR(INDEX('Hoja de Trabajo para listado'!$A$155:$Z$1048576,MATCH($A94,'Hoja de Trabajo para listado'!$A$155:$A$1048576,0),MATCH((CUADRO!N$5&amp;$E94),'Hoja de Trabajo para listado'!$A$151:$Z$151,0)),0)+IFERROR(INDEX('Hoja de Trabajo para listado'!$AB$155:$BA$1048576,MATCH($A94,'Hoja de Trabajo para listado'!$AB$155:$AB$1048576,0),MATCH((CUADRO!N$5&amp;$E94),'Hoja de Trabajo para listado'!$AB$151:$BA$151,0)),0)+IFERROR(INDEX('Hoja de Trabajo para listado'!$BC$155:$CB$1048576,MATCH($A94,'Hoja de Trabajo para listado'!$BC$155:$BC$1048576,0),MATCH((CUADRO!N$5&amp;$E94),'Hoja de Trabajo para listado'!$BC$151:$CB$151,0)),0)+IFERROR(INDEX('Hoja de Trabajo para listado'!$DE$153:$DG$274,MATCH($A94,'Hoja de Trabajo para listado'!$DE$153:$DE$1048576,0),MATCH((CUADRO!N$5&amp;$E94),'Hoja de Trabajo para listado'!$DE$151:$DG$151,0)),0)+IFERROR(INDEX('Hoja de Trabajo para listado'!$CD$155:$DC$1048576,MATCH($A94,'Hoja de Trabajo para listado'!$CD$155:$CD$1048576,0),MATCH((CUADRO!N$5&amp;$E94),'Hoja de Trabajo para listado'!$CD$151:$DC$151,0)),0)</f>
        <v>0</v>
      </c>
      <c r="O94" s="283">
        <f ca="1">+IFERROR(INDEX('Hoja de Trabajo para listado'!$A$155:$Z$1048576,MATCH($A94,'Hoja de Trabajo para listado'!$A$155:$A$1048576,0),MATCH((CUADRO!O$5&amp;$E94),'Hoja de Trabajo para listado'!$A$151:$Z$151,0)),0)+IFERROR(INDEX('Hoja de Trabajo para listado'!$AB$155:$BA$1048576,MATCH($A94,'Hoja de Trabajo para listado'!$AB$155:$AB$1048576,0),MATCH((CUADRO!O$5&amp;$E94),'Hoja de Trabajo para listado'!$AB$151:$BA$151,0)),0)+IFERROR(INDEX('Hoja de Trabajo para listado'!$BC$155:$CB$1048576,MATCH($A94,'Hoja de Trabajo para listado'!$BC$155:$BC$1048576,0),MATCH((CUADRO!O$5&amp;$E94),'Hoja de Trabajo para listado'!$BC$151:$CB$151,0)),0)+IFERROR(INDEX('Hoja de Trabajo para listado'!$DE$153:$DG$274,MATCH($A94,'Hoja de Trabajo para listado'!$DE$153:$DE$1048576,0),MATCH((CUADRO!O$5&amp;$E94),'Hoja de Trabajo para listado'!$DE$151:$DG$151,0)),0)+IFERROR(INDEX('Hoja de Trabajo para listado'!$CD$155:$DC$1048576,MATCH($A94,'Hoja de Trabajo para listado'!$CD$155:$CD$1048576,0),MATCH((CUADRO!O$5&amp;$E94),'Hoja de Trabajo para listado'!$CD$151:$DC$151,0)),0)</f>
        <v>0</v>
      </c>
      <c r="P94" s="283">
        <f ca="1">+IFERROR(INDEX('Hoja de Trabajo para listado'!$A$155:$Z$1048576,MATCH($A94,'Hoja de Trabajo para listado'!$A$155:$A$1048576,0),MATCH((CUADRO!P$5&amp;$E94),'Hoja de Trabajo para listado'!$A$151:$Z$151,0)),0)+IFERROR(INDEX('Hoja de Trabajo para listado'!$AB$155:$BA$1048576,MATCH($A94,'Hoja de Trabajo para listado'!$AB$155:$AB$1048576,0),MATCH((CUADRO!P$5&amp;$E94),'Hoja de Trabajo para listado'!$AB$151:$BA$151,0)),0)+IFERROR(INDEX('Hoja de Trabajo para listado'!$BC$155:$CB$1048576,MATCH($A94,'Hoja de Trabajo para listado'!$BC$155:$BC$1048576,0),MATCH((CUADRO!P$5&amp;$E94),'Hoja de Trabajo para listado'!$BC$151:$CB$151,0)),0)+IFERROR(INDEX('Hoja de Trabajo para listado'!$DE$153:$DG$274,MATCH($A94,'Hoja de Trabajo para listado'!$DE$153:$DE$1048576,0),MATCH((CUADRO!P$5&amp;$E94),'Hoja de Trabajo para listado'!$DE$151:$DG$151,0)),0)+IFERROR(INDEX('Hoja de Trabajo para listado'!$CD$155:$DC$1048576,MATCH($A94,'Hoja de Trabajo para listado'!$CD$155:$CD$1048576,0),MATCH((CUADRO!P$5&amp;$E94),'Hoja de Trabajo para listado'!$CD$151:$DC$151,0)),0)</f>
        <v>0</v>
      </c>
      <c r="Q94" s="283">
        <f ca="1">+IFERROR(INDEX('Hoja de Trabajo para listado'!$A$155:$Z$1048576,MATCH($A94,'Hoja de Trabajo para listado'!$A$155:$A$1048576,0),MATCH((CUADRO!Q$5&amp;$E94),'Hoja de Trabajo para listado'!$A$151:$Z$151,0)),0)+IFERROR(INDEX('Hoja de Trabajo para listado'!$AB$155:$BA$1048576,MATCH($A94,'Hoja de Trabajo para listado'!$AB$155:$AB$1048576,0),MATCH((CUADRO!Q$5&amp;$E94),'Hoja de Trabajo para listado'!$AB$151:$BA$151,0)),0)+IFERROR(INDEX('Hoja de Trabajo para listado'!$BC$155:$CB$1048576,MATCH($A94,'Hoja de Trabajo para listado'!$BC$155:$BC$1048576,0),MATCH((CUADRO!Q$5&amp;$E94),'Hoja de Trabajo para listado'!$BC$151:$CB$151,0)),0)+IFERROR(INDEX('Hoja de Trabajo para listado'!$DE$153:$DG$274,MATCH($A94,'Hoja de Trabajo para listado'!$DE$153:$DE$1048576,0),MATCH((CUADRO!Q$5&amp;$E94),'Hoja de Trabajo para listado'!$DE$151:$DG$151,0)),0)+IFERROR(INDEX('Hoja de Trabajo para listado'!$CD$155:$DC$1048576,MATCH($A94,'Hoja de Trabajo para listado'!$CD$155:$CD$1048576,0),MATCH((CUADRO!Q$5&amp;$E94),'Hoja de Trabajo para listado'!$CD$151:$DC$151,0)),0)</f>
        <v>0</v>
      </c>
      <c r="R94" s="255">
        <f t="shared" ca="1" si="2"/>
        <v>0</v>
      </c>
      <c r="S94" s="278"/>
      <c r="T94" s="255">
        <f ca="1">+T95</f>
        <v>6047.92</v>
      </c>
      <c r="U94" s="254">
        <f t="shared" si="3"/>
        <v>1</v>
      </c>
      <c r="V94" s="362" t="str">
        <f>+VLOOKUP(A94,bd_lista!$A$3:$E$590,5,FALSE)</f>
        <v>Empresas Nacionales</v>
      </c>
      <c r="W94" s="361" t="str">
        <f>+V94</f>
        <v>Empresas Nacionales</v>
      </c>
      <c r="X94" s="254">
        <v>25</v>
      </c>
      <c r="Y94" s="254" t="str">
        <f>+VLOOKUP(X94,bd_lista!$A$3:$C$590,3,FALSE)</f>
        <v>Ministerio de la Presidencia</v>
      </c>
      <c r="Z94" s="316">
        <f>+X94</f>
        <v>25</v>
      </c>
      <c r="AA94" s="348" t="str">
        <f>+Y94</f>
        <v>Ministerio de la Presidencia</v>
      </c>
    </row>
    <row r="95" spans="1:27" customFormat="1" ht="15" customHeight="1">
      <c r="A95" s="32">
        <v>598</v>
      </c>
      <c r="B95" s="307"/>
      <c r="C95" s="362" t="str">
        <f>+VLOOKUP(A95,bd_lista!$A$3:$C$590,3,FALSE)</f>
        <v>Empresa Pública "Editorial del Estado Plurinacional de Bolivia"</v>
      </c>
      <c r="D95" s="362"/>
      <c r="E95" s="362" t="s">
        <v>1314</v>
      </c>
      <c r="F95" s="257">
        <f ca="1">+IFERROR(INDEX('Hoja de Trabajo para listado'!$A$155:$Z$1048576,MATCH($A95,'Hoja de Trabajo para listado'!$A$155:$A$1048576,0),MATCH((CUADRO!F$5&amp;$E95),'Hoja de Trabajo para listado'!$A$151:$Z$151,0)),0)+IFERROR(INDEX('Hoja de Trabajo para listado'!$AB$155:$BA$1048576,MATCH($A95,'Hoja de Trabajo para listado'!$AB$155:$AB$1048576,0),MATCH((CUADRO!F$5&amp;$E95),'Hoja de Trabajo para listado'!$AB$151:$BA$151,0)),0)+IFERROR(INDEX('Hoja de Trabajo para listado'!$BC$155:$CB$1048576,MATCH($A95,'Hoja de Trabajo para listado'!$BC$155:$BC$1048576,0),MATCH((CUADRO!F$5&amp;$E95),'Hoja de Trabajo para listado'!$BC$151:$CB$151,0)),0)+IFERROR(INDEX('Hoja de Trabajo para listado'!$DE$153:$DG$274,MATCH($A95,'Hoja de Trabajo para listado'!$DE$153:$DE$1048576,0),MATCH((CUADRO!F$5&amp;$E95),'Hoja de Trabajo para listado'!$DE$151:$DG$151,0)),0)+IFERROR(INDEX('Hoja de Trabajo para listado'!$CD$155:$DC$1048576,MATCH($A95,'Hoja de Trabajo para listado'!$CD$155:$CD$1048576,0),MATCH((CUADRO!F$5&amp;$E95),'Hoja de Trabajo para listado'!$CD$151:$DC$151,0)),0)</f>
        <v>0</v>
      </c>
      <c r="G95" s="257">
        <f ca="1">+IFERROR(INDEX('Hoja de Trabajo para listado'!$A$155:$Z$1048576,MATCH($A95,'Hoja de Trabajo para listado'!$A$155:$A$1048576,0),MATCH((CUADRO!G$5&amp;$E95),'Hoja de Trabajo para listado'!$A$151:$Z$151,0)),0)+IFERROR(INDEX('Hoja de Trabajo para listado'!$AB$155:$BA$1048576,MATCH($A95,'Hoja de Trabajo para listado'!$AB$155:$AB$1048576,0),MATCH((CUADRO!G$5&amp;$E95),'Hoja de Trabajo para listado'!$AB$151:$BA$151,0)),0)+IFERROR(INDEX('Hoja de Trabajo para listado'!$BC$155:$CB$1048576,MATCH($A95,'Hoja de Trabajo para listado'!$BC$155:$BC$1048576,0),MATCH((CUADRO!G$5&amp;$E95),'Hoja de Trabajo para listado'!$BC$151:$CB$151,0)),0)+IFERROR(INDEX('Hoja de Trabajo para listado'!$DE$153:$DG$274,MATCH($A95,'Hoja de Trabajo para listado'!$DE$153:$DE$1048576,0),MATCH((CUADRO!G$5&amp;$E95),'Hoja de Trabajo para listado'!$DE$151:$DG$151,0)),0)+IFERROR(INDEX('Hoja de Trabajo para listado'!$CD$155:$DC$1048576,MATCH($A95,'Hoja de Trabajo para listado'!$CD$155:$CD$1048576,0),MATCH((CUADRO!G$5&amp;$E95),'Hoja de Trabajo para listado'!$CD$151:$DC$151,0)),0)</f>
        <v>0</v>
      </c>
      <c r="H95" s="257">
        <f ca="1">+IFERROR(INDEX('Hoja de Trabajo para listado'!$A$155:$Z$1048576,MATCH($A95,'Hoja de Trabajo para listado'!$A$155:$A$1048576,0),MATCH((CUADRO!H$5&amp;$E95),'Hoja de Trabajo para listado'!$A$151:$Z$151,0)),0)+IFERROR(INDEX('Hoja de Trabajo para listado'!$AB$155:$BA$1048576,MATCH($A95,'Hoja de Trabajo para listado'!$AB$155:$AB$1048576,0),MATCH((CUADRO!H$5&amp;$E95),'Hoja de Trabajo para listado'!$AB$151:$BA$151,0)),0)+IFERROR(INDEX('Hoja de Trabajo para listado'!$BC$155:$CB$1048576,MATCH($A95,'Hoja de Trabajo para listado'!$BC$155:$BC$1048576,0),MATCH((CUADRO!H$5&amp;$E95),'Hoja de Trabajo para listado'!$BC$151:$CB$151,0)),0)+IFERROR(INDEX('Hoja de Trabajo para listado'!$DE$153:$DG$274,MATCH($A95,'Hoja de Trabajo para listado'!$DE$153:$DE$1048576,0),MATCH((CUADRO!H$5&amp;$E95),'Hoja de Trabajo para listado'!$DE$151:$DG$151,0)),0)+IFERROR(INDEX('Hoja de Trabajo para listado'!$CD$155:$DC$1048576,MATCH($A95,'Hoja de Trabajo para listado'!$CD$155:$CD$1048576,0),MATCH((CUADRO!H$5&amp;$E95),'Hoja de Trabajo para listado'!$CD$151:$DC$151,0)),0)</f>
        <v>0</v>
      </c>
      <c r="I95" s="257">
        <f ca="1">+IFERROR(INDEX('Hoja de Trabajo para listado'!$A$155:$Z$1048576,MATCH($A95,'Hoja de Trabajo para listado'!$A$155:$A$1048576,0),MATCH((CUADRO!I$5&amp;$E95),'Hoja de Trabajo para listado'!$A$151:$Z$151,0)),0)+IFERROR(INDEX('Hoja de Trabajo para listado'!$AB$155:$BA$1048576,MATCH($A95,'Hoja de Trabajo para listado'!$AB$155:$AB$1048576,0),MATCH((CUADRO!I$5&amp;$E95),'Hoja de Trabajo para listado'!$AB$151:$BA$151,0)),0)+IFERROR(INDEX('Hoja de Trabajo para listado'!$BC$155:$CB$1048576,MATCH($A95,'Hoja de Trabajo para listado'!$BC$155:$BC$1048576,0),MATCH((CUADRO!I$5&amp;$E95),'Hoja de Trabajo para listado'!$BC$151:$CB$151,0)),0)+IFERROR(INDEX('Hoja de Trabajo para listado'!$DE$153:$DG$274,MATCH($A95,'Hoja de Trabajo para listado'!$DE$153:$DE$1048576,0),MATCH((CUADRO!I$5&amp;$E95),'Hoja de Trabajo para listado'!$DE$151:$DG$151,0)),0)+IFERROR(INDEX('Hoja de Trabajo para listado'!$CD$155:$DC$1048576,MATCH($A95,'Hoja de Trabajo para listado'!$CD$155:$CD$1048576,0),MATCH((CUADRO!I$5&amp;$E95),'Hoja de Trabajo para listado'!$CD$151:$DC$151,0)),0)</f>
        <v>0</v>
      </c>
      <c r="J95" s="257">
        <f ca="1">+IFERROR(INDEX('Hoja de Trabajo para listado'!$A$155:$Z$1048576,MATCH($A95,'Hoja de Trabajo para listado'!$A$155:$A$1048576,0),MATCH((CUADRO!J$5&amp;$E95),'Hoja de Trabajo para listado'!$A$151:$Z$151,0)),0)+IFERROR(INDEX('Hoja de Trabajo para listado'!$AB$155:$BA$1048576,MATCH($A95,'Hoja de Trabajo para listado'!$AB$155:$AB$1048576,0),MATCH((CUADRO!J$5&amp;$E95),'Hoja de Trabajo para listado'!$AB$151:$BA$151,0)),0)+IFERROR(INDEX('Hoja de Trabajo para listado'!$BC$155:$CB$1048576,MATCH($A95,'Hoja de Trabajo para listado'!$BC$155:$BC$1048576,0),MATCH((CUADRO!J$5&amp;$E95),'Hoja de Trabajo para listado'!$BC$151:$CB$151,0)),0)+IFERROR(INDEX('Hoja de Trabajo para listado'!$DE$153:$DG$274,MATCH($A95,'Hoja de Trabajo para listado'!$DE$153:$DE$1048576,0),MATCH((CUADRO!J$5&amp;$E95),'Hoja de Trabajo para listado'!$DE$151:$DG$151,0)),0)+IFERROR(INDEX('Hoja de Trabajo para listado'!$CD$155:$DC$1048576,MATCH($A95,'Hoja de Trabajo para listado'!$CD$155:$CD$1048576,0),MATCH((CUADRO!J$5&amp;$E95),'Hoja de Trabajo para listado'!$CD$151:$DC$151,0)),0)</f>
        <v>0</v>
      </c>
      <c r="K95" s="257">
        <f ca="1">+IFERROR(INDEX('Hoja de Trabajo para listado'!$A$155:$Z$1048576,MATCH($A95,'Hoja de Trabajo para listado'!$A$155:$A$1048576,0),MATCH((CUADRO!K$5&amp;$E95),'Hoja de Trabajo para listado'!$A$151:$Z$151,0)),0)+IFERROR(INDEX('Hoja de Trabajo para listado'!$AB$155:$BA$1048576,MATCH($A95,'Hoja de Trabajo para listado'!$AB$155:$AB$1048576,0),MATCH((CUADRO!K$5&amp;$E95),'Hoja de Trabajo para listado'!$AB$151:$BA$151,0)),0)+IFERROR(INDEX('Hoja de Trabajo para listado'!$BC$155:$CB$1048576,MATCH($A95,'Hoja de Trabajo para listado'!$BC$155:$BC$1048576,0),MATCH((CUADRO!K$5&amp;$E95),'Hoja de Trabajo para listado'!$BC$151:$CB$151,0)),0)+IFERROR(INDEX('Hoja de Trabajo para listado'!$DE$153:$DG$274,MATCH($A95,'Hoja de Trabajo para listado'!$DE$153:$DE$1048576,0),MATCH((CUADRO!K$5&amp;$E95),'Hoja de Trabajo para listado'!$DE$151:$DG$151,0)),0)+IFERROR(INDEX('Hoja de Trabajo para listado'!$CD$155:$DC$1048576,MATCH($A95,'Hoja de Trabajo para listado'!$CD$155:$CD$1048576,0),MATCH((CUADRO!K$5&amp;$E95),'Hoja de Trabajo para listado'!$CD$151:$DC$151,0)),0)</f>
        <v>0</v>
      </c>
      <c r="L95" s="257">
        <f ca="1">+IFERROR(INDEX('Hoja de Trabajo para listado'!$A$155:$Z$1048576,MATCH($A95,'Hoja de Trabajo para listado'!$A$155:$A$1048576,0),MATCH((CUADRO!L$5&amp;$E95),'Hoja de Trabajo para listado'!$A$151:$Z$151,0)),0)+IFERROR(INDEX('Hoja de Trabajo para listado'!$AB$155:$BA$1048576,MATCH($A95,'Hoja de Trabajo para listado'!$AB$155:$AB$1048576,0),MATCH((CUADRO!L$5&amp;$E95),'Hoja de Trabajo para listado'!$AB$151:$BA$151,0)),0)+IFERROR(INDEX('Hoja de Trabajo para listado'!$BC$155:$CB$1048576,MATCH($A95,'Hoja de Trabajo para listado'!$BC$155:$BC$1048576,0),MATCH((CUADRO!L$5&amp;$E95),'Hoja de Trabajo para listado'!$BC$151:$CB$151,0)),0)+IFERROR(INDEX('Hoja de Trabajo para listado'!$DE$153:$DG$274,MATCH($A95,'Hoja de Trabajo para listado'!$DE$153:$DE$1048576,0),MATCH((CUADRO!L$5&amp;$E95),'Hoja de Trabajo para listado'!$DE$151:$DG$151,0)),0)+IFERROR(INDEX('Hoja de Trabajo para listado'!$CD$155:$DC$1048576,MATCH($A95,'Hoja de Trabajo para listado'!$CD$155:$CD$1048576,0),MATCH((CUADRO!L$5&amp;$E95),'Hoja de Trabajo para listado'!$CD$151:$DC$151,0)),0)</f>
        <v>0</v>
      </c>
      <c r="M95" s="257">
        <f ca="1">+IFERROR(INDEX('Hoja de Trabajo para listado'!$A$155:$Z$1048576,MATCH($A95,'Hoja de Trabajo para listado'!$A$155:$A$1048576,0),MATCH((CUADRO!M$5&amp;$E95),'Hoja de Trabajo para listado'!$A$151:$Z$151,0)),0)+IFERROR(INDEX('Hoja de Trabajo para listado'!$AB$155:$BA$1048576,MATCH($A95,'Hoja de Trabajo para listado'!$AB$155:$AB$1048576,0),MATCH((CUADRO!M$5&amp;$E95),'Hoja de Trabajo para listado'!$AB$151:$BA$151,0)),0)+IFERROR(INDEX('Hoja de Trabajo para listado'!$BC$155:$CB$1048576,MATCH($A95,'Hoja de Trabajo para listado'!$BC$155:$BC$1048576,0),MATCH((CUADRO!M$5&amp;$E95),'Hoja de Trabajo para listado'!$BC$151:$CB$151,0)),0)+IFERROR(INDEX('Hoja de Trabajo para listado'!$DE$153:$DG$274,MATCH($A95,'Hoja de Trabajo para listado'!$DE$153:$DE$1048576,0),MATCH((CUADRO!M$5&amp;$E95),'Hoja de Trabajo para listado'!$DE$151:$DG$151,0)),0)+IFERROR(INDEX('Hoja de Trabajo para listado'!$CD$155:$DC$1048576,MATCH($A95,'Hoja de Trabajo para listado'!$CD$155:$CD$1048576,0),MATCH((CUADRO!M$5&amp;$E95),'Hoja de Trabajo para listado'!$CD$151:$DC$151,0)),0)</f>
        <v>1845</v>
      </c>
      <c r="N95" s="257">
        <f ca="1">+IFERROR(INDEX('Hoja de Trabajo para listado'!$A$155:$Z$1048576,MATCH($A95,'Hoja de Trabajo para listado'!$A$155:$A$1048576,0),MATCH((CUADRO!N$5&amp;$E95),'Hoja de Trabajo para listado'!$A$151:$Z$151,0)),0)+IFERROR(INDEX('Hoja de Trabajo para listado'!$AB$155:$BA$1048576,MATCH($A95,'Hoja de Trabajo para listado'!$AB$155:$AB$1048576,0),MATCH((CUADRO!N$5&amp;$E95),'Hoja de Trabajo para listado'!$AB$151:$BA$151,0)),0)+IFERROR(INDEX('Hoja de Trabajo para listado'!$BC$155:$CB$1048576,MATCH($A95,'Hoja de Trabajo para listado'!$BC$155:$BC$1048576,0),MATCH((CUADRO!N$5&amp;$E95),'Hoja de Trabajo para listado'!$BC$151:$CB$151,0)),0)+IFERROR(INDEX('Hoja de Trabajo para listado'!$DE$153:$DG$274,MATCH($A95,'Hoja de Trabajo para listado'!$DE$153:$DE$1048576,0),MATCH((CUADRO!N$5&amp;$E95),'Hoja de Trabajo para listado'!$DE$151:$DG$151,0)),0)+IFERROR(INDEX('Hoja de Trabajo para listado'!$CD$155:$DC$1048576,MATCH($A95,'Hoja de Trabajo para listado'!$CD$155:$CD$1048576,0),MATCH((CUADRO!N$5&amp;$E95),'Hoja de Trabajo para listado'!$CD$151:$DC$151,0)),0)</f>
        <v>4202.92</v>
      </c>
      <c r="O95" s="257">
        <f ca="1">+IFERROR(INDEX('Hoja de Trabajo para listado'!$A$155:$Z$1048576,MATCH($A95,'Hoja de Trabajo para listado'!$A$155:$A$1048576,0),MATCH((CUADRO!O$5&amp;$E95),'Hoja de Trabajo para listado'!$A$151:$Z$151,0)),0)+IFERROR(INDEX('Hoja de Trabajo para listado'!$AB$155:$BA$1048576,MATCH($A95,'Hoja de Trabajo para listado'!$AB$155:$AB$1048576,0),MATCH((CUADRO!O$5&amp;$E95),'Hoja de Trabajo para listado'!$AB$151:$BA$151,0)),0)+IFERROR(INDEX('Hoja de Trabajo para listado'!$BC$155:$CB$1048576,MATCH($A95,'Hoja de Trabajo para listado'!$BC$155:$BC$1048576,0),MATCH((CUADRO!O$5&amp;$E95),'Hoja de Trabajo para listado'!$BC$151:$CB$151,0)),0)+IFERROR(INDEX('Hoja de Trabajo para listado'!$DE$153:$DG$274,MATCH($A95,'Hoja de Trabajo para listado'!$DE$153:$DE$1048576,0),MATCH((CUADRO!O$5&amp;$E95),'Hoja de Trabajo para listado'!$DE$151:$DG$151,0)),0)+IFERROR(INDEX('Hoja de Trabajo para listado'!$CD$155:$DC$1048576,MATCH($A95,'Hoja de Trabajo para listado'!$CD$155:$CD$1048576,0),MATCH((CUADRO!O$5&amp;$E95),'Hoja de Trabajo para listado'!$CD$151:$DC$151,0)),0)</f>
        <v>0</v>
      </c>
      <c r="P95" s="257">
        <f ca="1">+IFERROR(INDEX('Hoja de Trabajo para listado'!$A$155:$Z$1048576,MATCH($A95,'Hoja de Trabajo para listado'!$A$155:$A$1048576,0),MATCH((CUADRO!P$5&amp;$E95),'Hoja de Trabajo para listado'!$A$151:$Z$151,0)),0)+IFERROR(INDEX('Hoja de Trabajo para listado'!$AB$155:$BA$1048576,MATCH($A95,'Hoja de Trabajo para listado'!$AB$155:$AB$1048576,0),MATCH((CUADRO!P$5&amp;$E95),'Hoja de Trabajo para listado'!$AB$151:$BA$151,0)),0)+IFERROR(INDEX('Hoja de Trabajo para listado'!$BC$155:$CB$1048576,MATCH($A95,'Hoja de Trabajo para listado'!$BC$155:$BC$1048576,0),MATCH((CUADRO!P$5&amp;$E95),'Hoja de Trabajo para listado'!$BC$151:$CB$151,0)),0)+IFERROR(INDEX('Hoja de Trabajo para listado'!$DE$153:$DG$274,MATCH($A95,'Hoja de Trabajo para listado'!$DE$153:$DE$1048576,0),MATCH((CUADRO!P$5&amp;$E95),'Hoja de Trabajo para listado'!$DE$151:$DG$151,0)),0)+IFERROR(INDEX('Hoja de Trabajo para listado'!$CD$155:$DC$1048576,MATCH($A95,'Hoja de Trabajo para listado'!$CD$155:$CD$1048576,0),MATCH((CUADRO!P$5&amp;$E95),'Hoja de Trabajo para listado'!$CD$151:$DC$151,0)),0)</f>
        <v>0</v>
      </c>
      <c r="Q95" s="257">
        <f ca="1">+IFERROR(INDEX('Hoja de Trabajo para listado'!$A$155:$Z$1048576,MATCH($A95,'Hoja de Trabajo para listado'!$A$155:$A$1048576,0),MATCH((CUADRO!Q$5&amp;$E95),'Hoja de Trabajo para listado'!$A$151:$Z$151,0)),0)+IFERROR(INDEX('Hoja de Trabajo para listado'!$AB$155:$BA$1048576,MATCH($A95,'Hoja de Trabajo para listado'!$AB$155:$AB$1048576,0),MATCH((CUADRO!Q$5&amp;$E95),'Hoja de Trabajo para listado'!$AB$151:$BA$151,0)),0)+IFERROR(INDEX('Hoja de Trabajo para listado'!$BC$155:$CB$1048576,MATCH($A95,'Hoja de Trabajo para listado'!$BC$155:$BC$1048576,0),MATCH((CUADRO!Q$5&amp;$E95),'Hoja de Trabajo para listado'!$BC$151:$CB$151,0)),0)+IFERROR(INDEX('Hoja de Trabajo para listado'!$DE$153:$DG$274,MATCH($A95,'Hoja de Trabajo para listado'!$DE$153:$DE$1048576,0),MATCH((CUADRO!Q$5&amp;$E95),'Hoja de Trabajo para listado'!$DE$151:$DG$151,0)),0)+IFERROR(INDEX('Hoja de Trabajo para listado'!$CD$155:$DC$1048576,MATCH($A95,'Hoja de Trabajo para listado'!$CD$155:$CD$1048576,0),MATCH((CUADRO!Q$5&amp;$E95),'Hoja de Trabajo para listado'!$CD$151:$DC$151,0)),0)</f>
        <v>0</v>
      </c>
      <c r="R95" s="257">
        <f t="shared" ca="1" si="2"/>
        <v>6047.92</v>
      </c>
      <c r="S95" s="277">
        <f ca="1">+R94+R95</f>
        <v>6047.92</v>
      </c>
      <c r="T95" s="257">
        <f ca="1">+S95</f>
        <v>6047.92</v>
      </c>
      <c r="U95" s="256">
        <f t="shared" si="3"/>
        <v>2</v>
      </c>
      <c r="V95" s="362" t="str">
        <f>+VLOOKUP(A95,bd_lista!$A$3:$E$590,5,FALSE)</f>
        <v>Empresas Nacionales</v>
      </c>
      <c r="W95" s="362"/>
      <c r="X95" s="254">
        <v>25</v>
      </c>
      <c r="Y95" s="254" t="str">
        <f>+VLOOKUP(X95,bd_lista!$A$3:$C$590,3,FALSE)</f>
        <v>Ministerio de la Presidencia</v>
      </c>
      <c r="Z95" s="314"/>
      <c r="AA95" s="350"/>
    </row>
    <row r="96" spans="1:27" customFormat="1" ht="15" customHeight="1">
      <c r="A96" s="32">
        <v>517</v>
      </c>
      <c r="B96" s="306">
        <f>+A96</f>
        <v>517</v>
      </c>
      <c r="C96" s="259" t="str">
        <f>+VLOOKUP(A96,bd_lista!$A$3:$C$590,3,FALSE)</f>
        <v>Corporación Minera de Bolivia</v>
      </c>
      <c r="D96" s="361" t="str">
        <f>+C96</f>
        <v>Corporación Minera de Bolivia</v>
      </c>
      <c r="E96" s="259" t="s">
        <v>1313</v>
      </c>
      <c r="F96" s="255">
        <f ca="1">+IFERROR(INDEX('Hoja de Trabajo para listado'!$A$155:$Z$1048576,MATCH($A96,'Hoja de Trabajo para listado'!$A$155:$A$1048576,0),MATCH((CUADRO!F$5&amp;$E96),'Hoja de Trabajo para listado'!$A$151:$Z$151,0)),0)+IFERROR(INDEX('Hoja de Trabajo para listado'!$AB$155:$BA$1048576,MATCH($A96,'Hoja de Trabajo para listado'!$AB$155:$AB$1048576,0),MATCH((CUADRO!F$5&amp;$E96),'Hoja de Trabajo para listado'!$AB$151:$BA$151,0)),0)+IFERROR(INDEX('Hoja de Trabajo para listado'!$BC$155:$CB$1048576,MATCH($A96,'Hoja de Trabajo para listado'!$BC$155:$BC$1048576,0),MATCH((CUADRO!F$5&amp;$E96),'Hoja de Trabajo para listado'!$BC$151:$CB$151,0)),0)+IFERROR(INDEX('Hoja de Trabajo para listado'!$DE$153:$DG$274,MATCH($A96,'Hoja de Trabajo para listado'!$DE$153:$DE$1048576,0),MATCH((CUADRO!F$5&amp;$E96),'Hoja de Trabajo para listado'!$DE$151:$DG$151,0)),0)+IFERROR(INDEX('Hoja de Trabajo para listado'!$CD$155:$DC$1048576,MATCH($A96,'Hoja de Trabajo para listado'!$CD$155:$CD$1048576,0),MATCH((CUADRO!F$5&amp;$E96),'Hoja de Trabajo para listado'!$CD$151:$DC$151,0)),0)</f>
        <v>0</v>
      </c>
      <c r="G96" s="255">
        <f ca="1">+IFERROR(INDEX('Hoja de Trabajo para listado'!$A$155:$Z$1048576,MATCH($A96,'Hoja de Trabajo para listado'!$A$155:$A$1048576,0),MATCH((CUADRO!G$5&amp;$E96),'Hoja de Trabajo para listado'!$A$151:$Z$151,0)),0)+IFERROR(INDEX('Hoja de Trabajo para listado'!$AB$155:$BA$1048576,MATCH($A96,'Hoja de Trabajo para listado'!$AB$155:$AB$1048576,0),MATCH((CUADRO!G$5&amp;$E96),'Hoja de Trabajo para listado'!$AB$151:$BA$151,0)),0)+IFERROR(INDEX('Hoja de Trabajo para listado'!$BC$155:$CB$1048576,MATCH($A96,'Hoja de Trabajo para listado'!$BC$155:$BC$1048576,0),MATCH((CUADRO!G$5&amp;$E96),'Hoja de Trabajo para listado'!$BC$151:$CB$151,0)),0)+IFERROR(INDEX('Hoja de Trabajo para listado'!$DE$153:$DG$274,MATCH($A96,'Hoja de Trabajo para listado'!$DE$153:$DE$1048576,0),MATCH((CUADRO!G$5&amp;$E96),'Hoja de Trabajo para listado'!$DE$151:$DG$151,0)),0)+IFERROR(INDEX('Hoja de Trabajo para listado'!$CD$155:$DC$1048576,MATCH($A96,'Hoja de Trabajo para listado'!$CD$155:$CD$1048576,0),MATCH((CUADRO!G$5&amp;$E96),'Hoja de Trabajo para listado'!$CD$151:$DC$151,0)),0)</f>
        <v>0</v>
      </c>
      <c r="H96" s="255">
        <f ca="1">+IFERROR(INDEX('Hoja de Trabajo para listado'!$A$155:$Z$1048576,MATCH($A96,'Hoja de Trabajo para listado'!$A$155:$A$1048576,0),MATCH((CUADRO!H$5&amp;$E96),'Hoja de Trabajo para listado'!$A$151:$Z$151,0)),0)+IFERROR(INDEX('Hoja de Trabajo para listado'!$AB$155:$BA$1048576,MATCH($A96,'Hoja de Trabajo para listado'!$AB$155:$AB$1048576,0),MATCH((CUADRO!H$5&amp;$E96),'Hoja de Trabajo para listado'!$AB$151:$BA$151,0)),0)+IFERROR(INDEX('Hoja de Trabajo para listado'!$BC$155:$CB$1048576,MATCH($A96,'Hoja de Trabajo para listado'!$BC$155:$BC$1048576,0),MATCH((CUADRO!H$5&amp;$E96),'Hoja de Trabajo para listado'!$BC$151:$CB$151,0)),0)+IFERROR(INDEX('Hoja de Trabajo para listado'!$DE$153:$DG$274,MATCH($A96,'Hoja de Trabajo para listado'!$DE$153:$DE$1048576,0),MATCH((CUADRO!H$5&amp;$E96),'Hoja de Trabajo para listado'!$DE$151:$DG$151,0)),0)+IFERROR(INDEX('Hoja de Trabajo para listado'!$CD$155:$DC$1048576,MATCH($A96,'Hoja de Trabajo para listado'!$CD$155:$CD$1048576,0),MATCH((CUADRO!H$5&amp;$E96),'Hoja de Trabajo para listado'!$CD$151:$DC$151,0)),0)</f>
        <v>0</v>
      </c>
      <c r="I96" s="255">
        <f ca="1">+IFERROR(INDEX('Hoja de Trabajo para listado'!$A$155:$Z$1048576,MATCH($A96,'Hoja de Trabajo para listado'!$A$155:$A$1048576,0),MATCH((CUADRO!I$5&amp;$E96),'Hoja de Trabajo para listado'!$A$151:$Z$151,0)),0)+IFERROR(INDEX('Hoja de Trabajo para listado'!$AB$155:$BA$1048576,MATCH($A96,'Hoja de Trabajo para listado'!$AB$155:$AB$1048576,0),MATCH((CUADRO!I$5&amp;$E96),'Hoja de Trabajo para listado'!$AB$151:$BA$151,0)),0)+IFERROR(INDEX('Hoja de Trabajo para listado'!$BC$155:$CB$1048576,MATCH($A96,'Hoja de Trabajo para listado'!$BC$155:$BC$1048576,0),MATCH((CUADRO!I$5&amp;$E96),'Hoja de Trabajo para listado'!$BC$151:$CB$151,0)),0)+IFERROR(INDEX('Hoja de Trabajo para listado'!$DE$153:$DG$274,MATCH($A96,'Hoja de Trabajo para listado'!$DE$153:$DE$1048576,0),MATCH((CUADRO!I$5&amp;$E96),'Hoja de Trabajo para listado'!$DE$151:$DG$151,0)),0)+IFERROR(INDEX('Hoja de Trabajo para listado'!$CD$155:$DC$1048576,MATCH($A96,'Hoja de Trabajo para listado'!$CD$155:$CD$1048576,0),MATCH((CUADRO!I$5&amp;$E96),'Hoja de Trabajo para listado'!$CD$151:$DC$151,0)),0)</f>
        <v>0</v>
      </c>
      <c r="J96" s="255">
        <f ca="1">+IFERROR(INDEX('Hoja de Trabajo para listado'!$A$155:$Z$1048576,MATCH($A96,'Hoja de Trabajo para listado'!$A$155:$A$1048576,0),MATCH((CUADRO!J$5&amp;$E96),'Hoja de Trabajo para listado'!$A$151:$Z$151,0)),0)+IFERROR(INDEX('Hoja de Trabajo para listado'!$AB$155:$BA$1048576,MATCH($A96,'Hoja de Trabajo para listado'!$AB$155:$AB$1048576,0),MATCH((CUADRO!J$5&amp;$E96),'Hoja de Trabajo para listado'!$AB$151:$BA$151,0)),0)+IFERROR(INDEX('Hoja de Trabajo para listado'!$BC$155:$CB$1048576,MATCH($A96,'Hoja de Trabajo para listado'!$BC$155:$BC$1048576,0),MATCH((CUADRO!J$5&amp;$E96),'Hoja de Trabajo para listado'!$BC$151:$CB$151,0)),0)+IFERROR(INDEX('Hoja de Trabajo para listado'!$DE$153:$DG$274,MATCH($A96,'Hoja de Trabajo para listado'!$DE$153:$DE$1048576,0),MATCH((CUADRO!J$5&amp;$E96),'Hoja de Trabajo para listado'!$DE$151:$DG$151,0)),0)+IFERROR(INDEX('Hoja de Trabajo para listado'!$CD$155:$DC$1048576,MATCH($A96,'Hoja de Trabajo para listado'!$CD$155:$CD$1048576,0),MATCH((CUADRO!J$5&amp;$E96),'Hoja de Trabajo para listado'!$CD$151:$DC$151,0)),0)</f>
        <v>0</v>
      </c>
      <c r="K96" s="255">
        <f ca="1">+IFERROR(INDEX('Hoja de Trabajo para listado'!$A$155:$Z$1048576,MATCH($A96,'Hoja de Trabajo para listado'!$A$155:$A$1048576,0),MATCH((CUADRO!K$5&amp;$E96),'Hoja de Trabajo para listado'!$A$151:$Z$151,0)),0)+IFERROR(INDEX('Hoja de Trabajo para listado'!$AB$155:$BA$1048576,MATCH($A96,'Hoja de Trabajo para listado'!$AB$155:$AB$1048576,0),MATCH((CUADRO!K$5&amp;$E96),'Hoja de Trabajo para listado'!$AB$151:$BA$151,0)),0)+IFERROR(INDEX('Hoja de Trabajo para listado'!$BC$155:$CB$1048576,MATCH($A96,'Hoja de Trabajo para listado'!$BC$155:$BC$1048576,0),MATCH((CUADRO!K$5&amp;$E96),'Hoja de Trabajo para listado'!$BC$151:$CB$151,0)),0)+IFERROR(INDEX('Hoja de Trabajo para listado'!$DE$153:$DG$274,MATCH($A96,'Hoja de Trabajo para listado'!$DE$153:$DE$1048576,0),MATCH((CUADRO!K$5&amp;$E96),'Hoja de Trabajo para listado'!$DE$151:$DG$151,0)),0)+IFERROR(INDEX('Hoja de Trabajo para listado'!$CD$155:$DC$1048576,MATCH($A96,'Hoja de Trabajo para listado'!$CD$155:$CD$1048576,0),MATCH((CUADRO!K$5&amp;$E96),'Hoja de Trabajo para listado'!$CD$151:$DC$151,0)),0)</f>
        <v>0</v>
      </c>
      <c r="L96" s="255">
        <f ca="1">+IFERROR(INDEX('Hoja de Trabajo para listado'!$A$155:$Z$1048576,MATCH($A96,'Hoja de Trabajo para listado'!$A$155:$A$1048576,0),MATCH((CUADRO!L$5&amp;$E96),'Hoja de Trabajo para listado'!$A$151:$Z$151,0)),0)+IFERROR(INDEX('Hoja de Trabajo para listado'!$AB$155:$BA$1048576,MATCH($A96,'Hoja de Trabajo para listado'!$AB$155:$AB$1048576,0),MATCH((CUADRO!L$5&amp;$E96),'Hoja de Trabajo para listado'!$AB$151:$BA$151,0)),0)+IFERROR(INDEX('Hoja de Trabajo para listado'!$BC$155:$CB$1048576,MATCH($A96,'Hoja de Trabajo para listado'!$BC$155:$BC$1048576,0),MATCH((CUADRO!L$5&amp;$E96),'Hoja de Trabajo para listado'!$BC$151:$CB$151,0)),0)+IFERROR(INDEX('Hoja de Trabajo para listado'!$DE$153:$DG$274,MATCH($A96,'Hoja de Trabajo para listado'!$DE$153:$DE$1048576,0),MATCH((CUADRO!L$5&amp;$E96),'Hoja de Trabajo para listado'!$DE$151:$DG$151,0)),0)+IFERROR(INDEX('Hoja de Trabajo para listado'!$CD$155:$DC$1048576,MATCH($A96,'Hoja de Trabajo para listado'!$CD$155:$CD$1048576,0),MATCH((CUADRO!L$5&amp;$E96),'Hoja de Trabajo para listado'!$CD$151:$DC$151,0)),0)</f>
        <v>0</v>
      </c>
      <c r="M96" s="255">
        <f ca="1">+IFERROR(INDEX('Hoja de Trabajo para listado'!$A$155:$Z$1048576,MATCH($A96,'Hoja de Trabajo para listado'!$A$155:$A$1048576,0),MATCH((CUADRO!M$5&amp;$E96),'Hoja de Trabajo para listado'!$A$151:$Z$151,0)),0)+IFERROR(INDEX('Hoja de Trabajo para listado'!$AB$155:$BA$1048576,MATCH($A96,'Hoja de Trabajo para listado'!$AB$155:$AB$1048576,0),MATCH((CUADRO!M$5&amp;$E96),'Hoja de Trabajo para listado'!$AB$151:$BA$151,0)),0)+IFERROR(INDEX('Hoja de Trabajo para listado'!$BC$155:$CB$1048576,MATCH($A96,'Hoja de Trabajo para listado'!$BC$155:$BC$1048576,0),MATCH((CUADRO!M$5&amp;$E96),'Hoja de Trabajo para listado'!$BC$151:$CB$151,0)),0)+IFERROR(INDEX('Hoja de Trabajo para listado'!$DE$153:$DG$274,MATCH($A96,'Hoja de Trabajo para listado'!$DE$153:$DE$1048576,0),MATCH((CUADRO!M$5&amp;$E96),'Hoja de Trabajo para listado'!$DE$151:$DG$151,0)),0)+IFERROR(INDEX('Hoja de Trabajo para listado'!$CD$155:$DC$1048576,MATCH($A96,'Hoja de Trabajo para listado'!$CD$155:$CD$1048576,0),MATCH((CUADRO!M$5&amp;$E96),'Hoja de Trabajo para listado'!$CD$151:$DC$151,0)),0)</f>
        <v>0</v>
      </c>
      <c r="N96" s="255">
        <f ca="1">+IFERROR(INDEX('Hoja de Trabajo para listado'!$A$155:$Z$1048576,MATCH($A96,'Hoja de Trabajo para listado'!$A$155:$A$1048576,0),MATCH((CUADRO!N$5&amp;$E96),'Hoja de Trabajo para listado'!$A$151:$Z$151,0)),0)+IFERROR(INDEX('Hoja de Trabajo para listado'!$AB$155:$BA$1048576,MATCH($A96,'Hoja de Trabajo para listado'!$AB$155:$AB$1048576,0),MATCH((CUADRO!N$5&amp;$E96),'Hoja de Trabajo para listado'!$AB$151:$BA$151,0)),0)+IFERROR(INDEX('Hoja de Trabajo para listado'!$BC$155:$CB$1048576,MATCH($A96,'Hoja de Trabajo para listado'!$BC$155:$BC$1048576,0),MATCH((CUADRO!N$5&amp;$E96),'Hoja de Trabajo para listado'!$BC$151:$CB$151,0)),0)+IFERROR(INDEX('Hoja de Trabajo para listado'!$DE$153:$DG$274,MATCH($A96,'Hoja de Trabajo para listado'!$DE$153:$DE$1048576,0),MATCH((CUADRO!N$5&amp;$E96),'Hoja de Trabajo para listado'!$DE$151:$DG$151,0)),0)+IFERROR(INDEX('Hoja de Trabajo para listado'!$CD$155:$DC$1048576,MATCH($A96,'Hoja de Trabajo para listado'!$CD$155:$CD$1048576,0),MATCH((CUADRO!N$5&amp;$E96),'Hoja de Trabajo para listado'!$CD$151:$DC$151,0)),0)</f>
        <v>0</v>
      </c>
      <c r="O96" s="255">
        <f ca="1">+IFERROR(INDEX('Hoja de Trabajo para listado'!$A$155:$Z$1048576,MATCH($A96,'Hoja de Trabajo para listado'!$A$155:$A$1048576,0),MATCH((CUADRO!O$5&amp;$E96),'Hoja de Trabajo para listado'!$A$151:$Z$151,0)),0)+IFERROR(INDEX('Hoja de Trabajo para listado'!$AB$155:$BA$1048576,MATCH($A96,'Hoja de Trabajo para listado'!$AB$155:$AB$1048576,0),MATCH((CUADRO!O$5&amp;$E96),'Hoja de Trabajo para listado'!$AB$151:$BA$151,0)),0)+IFERROR(INDEX('Hoja de Trabajo para listado'!$BC$155:$CB$1048576,MATCH($A96,'Hoja de Trabajo para listado'!$BC$155:$BC$1048576,0),MATCH((CUADRO!O$5&amp;$E96),'Hoja de Trabajo para listado'!$BC$151:$CB$151,0)),0)+IFERROR(INDEX('Hoja de Trabajo para listado'!$DE$153:$DG$274,MATCH($A96,'Hoja de Trabajo para listado'!$DE$153:$DE$1048576,0),MATCH((CUADRO!O$5&amp;$E96),'Hoja de Trabajo para listado'!$DE$151:$DG$151,0)),0)+IFERROR(INDEX('Hoja de Trabajo para listado'!$CD$155:$DC$1048576,MATCH($A96,'Hoja de Trabajo para listado'!$CD$155:$CD$1048576,0),MATCH((CUADRO!O$5&amp;$E96),'Hoja de Trabajo para listado'!$CD$151:$DC$151,0)),0)</f>
        <v>0</v>
      </c>
      <c r="P96" s="255">
        <f ca="1">+IFERROR(INDEX('Hoja de Trabajo para listado'!$A$155:$Z$1048576,MATCH($A96,'Hoja de Trabajo para listado'!$A$155:$A$1048576,0),MATCH((CUADRO!P$5&amp;$E96),'Hoja de Trabajo para listado'!$A$151:$Z$151,0)),0)+IFERROR(INDEX('Hoja de Trabajo para listado'!$AB$155:$BA$1048576,MATCH($A96,'Hoja de Trabajo para listado'!$AB$155:$AB$1048576,0),MATCH((CUADRO!P$5&amp;$E96),'Hoja de Trabajo para listado'!$AB$151:$BA$151,0)),0)+IFERROR(INDEX('Hoja de Trabajo para listado'!$BC$155:$CB$1048576,MATCH($A96,'Hoja de Trabajo para listado'!$BC$155:$BC$1048576,0),MATCH((CUADRO!P$5&amp;$E96),'Hoja de Trabajo para listado'!$BC$151:$CB$151,0)),0)+IFERROR(INDEX('Hoja de Trabajo para listado'!$DE$153:$DG$274,MATCH($A96,'Hoja de Trabajo para listado'!$DE$153:$DE$1048576,0),MATCH((CUADRO!P$5&amp;$E96),'Hoja de Trabajo para listado'!$DE$151:$DG$151,0)),0)+IFERROR(INDEX('Hoja de Trabajo para listado'!$CD$155:$DC$1048576,MATCH($A96,'Hoja de Trabajo para listado'!$CD$155:$CD$1048576,0),MATCH((CUADRO!P$5&amp;$E96),'Hoja de Trabajo para listado'!$CD$151:$DC$151,0)),0)</f>
        <v>0</v>
      </c>
      <c r="Q96" s="255">
        <f ca="1">+IFERROR(INDEX('Hoja de Trabajo para listado'!$A$155:$Z$1048576,MATCH($A96,'Hoja de Trabajo para listado'!$A$155:$A$1048576,0),MATCH((CUADRO!Q$5&amp;$E96),'Hoja de Trabajo para listado'!$A$151:$Z$151,0)),0)+IFERROR(INDEX('Hoja de Trabajo para listado'!$AB$155:$BA$1048576,MATCH($A96,'Hoja de Trabajo para listado'!$AB$155:$AB$1048576,0),MATCH((CUADRO!Q$5&amp;$E96),'Hoja de Trabajo para listado'!$AB$151:$BA$151,0)),0)+IFERROR(INDEX('Hoja de Trabajo para listado'!$BC$155:$CB$1048576,MATCH($A96,'Hoja de Trabajo para listado'!$BC$155:$BC$1048576,0),MATCH((CUADRO!Q$5&amp;$E96),'Hoja de Trabajo para listado'!$BC$151:$CB$151,0)),0)+IFERROR(INDEX('Hoja de Trabajo para listado'!$DE$153:$DG$274,MATCH($A96,'Hoja de Trabajo para listado'!$DE$153:$DE$1048576,0),MATCH((CUADRO!Q$5&amp;$E96),'Hoja de Trabajo para listado'!$DE$151:$DG$151,0)),0)+IFERROR(INDEX('Hoja de Trabajo para listado'!$CD$155:$DC$1048576,MATCH($A96,'Hoja de Trabajo para listado'!$CD$155:$CD$1048576,0),MATCH((CUADRO!Q$5&amp;$E96),'Hoja de Trabajo para listado'!$CD$151:$DC$151,0)),0)</f>
        <v>0</v>
      </c>
      <c r="R96" s="255">
        <f t="shared" ca="1" si="2"/>
        <v>0</v>
      </c>
      <c r="S96" s="285"/>
      <c r="T96" s="255">
        <f ca="1">+T97</f>
        <v>589.91999999999996</v>
      </c>
      <c r="U96" s="254">
        <f t="shared" si="3"/>
        <v>1</v>
      </c>
      <c r="V96" s="362" t="str">
        <f>+VLOOKUP(A96,bd_lista!$A$3:$E$590,5,FALSE)</f>
        <v>Empresas Nacionales</v>
      </c>
      <c r="W96" s="361" t="str">
        <f>+V96</f>
        <v>Empresas Nacionales</v>
      </c>
      <c r="X96" s="254">
        <f>+VLOOKUP(A96,[2]Sheet1!$A$13:$D$744,4,FALSE)</f>
        <v>76</v>
      </c>
      <c r="Y96" s="254" t="str">
        <f>+VLOOKUP(X96,bd_lista!$A$3:$C$590,3,FALSE)</f>
        <v>Ministerio de Minería y Metalurgia</v>
      </c>
      <c r="Z96" s="316">
        <f>+X96</f>
        <v>76</v>
      </c>
      <c r="AA96" s="317" t="str">
        <f>+Y96</f>
        <v>Ministerio de Minería y Metalurgia</v>
      </c>
    </row>
    <row r="97" spans="1:27" customFormat="1" ht="15" customHeight="1">
      <c r="A97" s="32">
        <v>517</v>
      </c>
      <c r="B97" s="307"/>
      <c r="C97" s="362" t="str">
        <f>+VLOOKUP(A97,bd_lista!$A$3:$C$590,3,FALSE)</f>
        <v>Corporación Minera de Bolivia</v>
      </c>
      <c r="D97" s="362"/>
      <c r="E97" s="394" t="s">
        <v>1314</v>
      </c>
      <c r="F97" s="255">
        <f ca="1">+IFERROR(INDEX('Hoja de Trabajo para listado'!$A$155:$Z$1048576,MATCH($A97,'Hoja de Trabajo para listado'!$A$155:$A$1048576,0),MATCH((CUADRO!F$5&amp;$E97),'Hoja de Trabajo para listado'!$A$151:$Z$151,0)),0)+IFERROR(INDEX('Hoja de Trabajo para listado'!$AB$155:$BA$1048576,MATCH($A97,'Hoja de Trabajo para listado'!$AB$155:$AB$1048576,0),MATCH((CUADRO!F$5&amp;$E97),'Hoja de Trabajo para listado'!$AB$151:$BA$151,0)),0)+IFERROR(INDEX('Hoja de Trabajo para listado'!$BC$155:$CB$1048576,MATCH($A97,'Hoja de Trabajo para listado'!$BC$155:$BC$1048576,0),MATCH((CUADRO!F$5&amp;$E97),'Hoja de Trabajo para listado'!$BC$151:$CB$151,0)),0)+IFERROR(INDEX('Hoja de Trabajo para listado'!$DE$153:$DG$274,MATCH($A97,'Hoja de Trabajo para listado'!$DE$153:$DE$1048576,0),MATCH((CUADRO!F$5&amp;$E97),'Hoja de Trabajo para listado'!$DE$151:$DG$151,0)),0)+IFERROR(INDEX('Hoja de Trabajo para listado'!$CD$155:$DC$1048576,MATCH($A97,'Hoja de Trabajo para listado'!$CD$155:$CD$1048576,0),MATCH((CUADRO!F$5&amp;$E97),'Hoja de Trabajo para listado'!$CD$151:$DC$151,0)),0)</f>
        <v>0</v>
      </c>
      <c r="G97" s="255">
        <f ca="1">+IFERROR(INDEX('Hoja de Trabajo para listado'!$A$155:$Z$1048576,MATCH($A97,'Hoja de Trabajo para listado'!$A$155:$A$1048576,0),MATCH((CUADRO!G$5&amp;$E97),'Hoja de Trabajo para listado'!$A$151:$Z$151,0)),0)+IFERROR(INDEX('Hoja de Trabajo para listado'!$AB$155:$BA$1048576,MATCH($A97,'Hoja de Trabajo para listado'!$AB$155:$AB$1048576,0),MATCH((CUADRO!G$5&amp;$E97),'Hoja de Trabajo para listado'!$AB$151:$BA$151,0)),0)+IFERROR(INDEX('Hoja de Trabajo para listado'!$BC$155:$CB$1048576,MATCH($A97,'Hoja de Trabajo para listado'!$BC$155:$BC$1048576,0),MATCH((CUADRO!G$5&amp;$E97),'Hoja de Trabajo para listado'!$BC$151:$CB$151,0)),0)+IFERROR(INDEX('Hoja de Trabajo para listado'!$DE$153:$DG$274,MATCH($A97,'Hoja de Trabajo para listado'!$DE$153:$DE$1048576,0),MATCH((CUADRO!G$5&amp;$E97),'Hoja de Trabajo para listado'!$DE$151:$DG$151,0)),0)+IFERROR(INDEX('Hoja de Trabajo para listado'!$CD$155:$DC$1048576,MATCH($A97,'Hoja de Trabajo para listado'!$CD$155:$CD$1048576,0),MATCH((CUADRO!G$5&amp;$E97),'Hoja de Trabajo para listado'!$CD$151:$DC$151,0)),0)</f>
        <v>0</v>
      </c>
      <c r="H97" s="257">
        <f ca="1">+IFERROR(INDEX('Hoja de Trabajo para listado'!$A$155:$Z$1048576,MATCH($A97,'Hoja de Trabajo para listado'!$A$155:$A$1048576,0),MATCH((CUADRO!H$5&amp;$E97),'Hoja de Trabajo para listado'!$A$151:$Z$151,0)),0)+IFERROR(INDEX('Hoja de Trabajo para listado'!$AB$155:$BA$1048576,MATCH($A97,'Hoja de Trabajo para listado'!$AB$155:$AB$1048576,0),MATCH((CUADRO!H$5&amp;$E97),'Hoja de Trabajo para listado'!$AB$151:$BA$151,0)),0)+IFERROR(INDEX('Hoja de Trabajo para listado'!$BC$155:$CB$1048576,MATCH($A97,'Hoja de Trabajo para listado'!$BC$155:$BC$1048576,0),MATCH((CUADRO!H$5&amp;$E97),'Hoja de Trabajo para listado'!$BC$151:$CB$151,0)),0)+IFERROR(INDEX('Hoja de Trabajo para listado'!$DE$153:$DG$274,MATCH($A97,'Hoja de Trabajo para listado'!$DE$153:$DE$1048576,0),MATCH((CUADRO!H$5&amp;$E97),'Hoja de Trabajo para listado'!$DE$151:$DG$151,0)),0)+IFERROR(INDEX('Hoja de Trabajo para listado'!$CD$155:$DC$1048576,MATCH($A97,'Hoja de Trabajo para listado'!$CD$155:$CD$1048576,0),MATCH((CUADRO!H$5&amp;$E97),'Hoja de Trabajo para listado'!$CD$151:$DC$151,0)),0)</f>
        <v>0</v>
      </c>
      <c r="I97" s="257">
        <f ca="1">+IFERROR(INDEX('Hoja de Trabajo para listado'!$A$155:$Z$1048576,MATCH($A97,'Hoja de Trabajo para listado'!$A$155:$A$1048576,0),MATCH((CUADRO!I$5&amp;$E97),'Hoja de Trabajo para listado'!$A$151:$Z$151,0)),0)+IFERROR(INDEX('Hoja de Trabajo para listado'!$AB$155:$BA$1048576,MATCH($A97,'Hoja de Trabajo para listado'!$AB$155:$AB$1048576,0),MATCH((CUADRO!I$5&amp;$E97),'Hoja de Trabajo para listado'!$AB$151:$BA$151,0)),0)+IFERROR(INDEX('Hoja de Trabajo para listado'!$BC$155:$CB$1048576,MATCH($A97,'Hoja de Trabajo para listado'!$BC$155:$BC$1048576,0),MATCH((CUADRO!I$5&amp;$E97),'Hoja de Trabajo para listado'!$BC$151:$CB$151,0)),0)+IFERROR(INDEX('Hoja de Trabajo para listado'!$DE$153:$DG$274,MATCH($A97,'Hoja de Trabajo para listado'!$DE$153:$DE$1048576,0),MATCH((CUADRO!I$5&amp;$E97),'Hoja de Trabajo para listado'!$DE$151:$DG$151,0)),0)+IFERROR(INDEX('Hoja de Trabajo para listado'!$CD$155:$DC$1048576,MATCH($A97,'Hoja de Trabajo para listado'!$CD$155:$CD$1048576,0),MATCH((CUADRO!I$5&amp;$E97),'Hoja de Trabajo para listado'!$CD$151:$DC$151,0)),0)</f>
        <v>0</v>
      </c>
      <c r="J97" s="257">
        <f ca="1">+IFERROR(INDEX('Hoja de Trabajo para listado'!$A$155:$Z$1048576,MATCH($A97,'Hoja de Trabajo para listado'!$A$155:$A$1048576,0),MATCH((CUADRO!J$5&amp;$E97),'Hoja de Trabajo para listado'!$A$151:$Z$151,0)),0)+IFERROR(INDEX('Hoja de Trabajo para listado'!$AB$155:$BA$1048576,MATCH($A97,'Hoja de Trabajo para listado'!$AB$155:$AB$1048576,0),MATCH((CUADRO!J$5&amp;$E97),'Hoja de Trabajo para listado'!$AB$151:$BA$151,0)),0)+IFERROR(INDEX('Hoja de Trabajo para listado'!$BC$155:$CB$1048576,MATCH($A97,'Hoja de Trabajo para listado'!$BC$155:$BC$1048576,0),MATCH((CUADRO!J$5&amp;$E97),'Hoja de Trabajo para listado'!$BC$151:$CB$151,0)),0)+IFERROR(INDEX('Hoja de Trabajo para listado'!$DE$153:$DG$274,MATCH($A97,'Hoja de Trabajo para listado'!$DE$153:$DE$1048576,0),MATCH((CUADRO!J$5&amp;$E97),'Hoja de Trabajo para listado'!$DE$151:$DG$151,0)),0)+IFERROR(INDEX('Hoja de Trabajo para listado'!$CD$155:$DC$1048576,MATCH($A97,'Hoja de Trabajo para listado'!$CD$155:$CD$1048576,0),MATCH((CUADRO!J$5&amp;$E97),'Hoja de Trabajo para listado'!$CD$151:$DC$151,0)),0)</f>
        <v>0</v>
      </c>
      <c r="K97" s="257">
        <f ca="1">+IFERROR(INDEX('Hoja de Trabajo para listado'!$A$155:$Z$1048576,MATCH($A97,'Hoja de Trabajo para listado'!$A$155:$A$1048576,0),MATCH((CUADRO!K$5&amp;$E97),'Hoja de Trabajo para listado'!$A$151:$Z$151,0)),0)+IFERROR(INDEX('Hoja de Trabajo para listado'!$AB$155:$BA$1048576,MATCH($A97,'Hoja de Trabajo para listado'!$AB$155:$AB$1048576,0),MATCH((CUADRO!K$5&amp;$E97),'Hoja de Trabajo para listado'!$AB$151:$BA$151,0)),0)+IFERROR(INDEX('Hoja de Trabajo para listado'!$BC$155:$CB$1048576,MATCH($A97,'Hoja de Trabajo para listado'!$BC$155:$BC$1048576,0),MATCH((CUADRO!K$5&amp;$E97),'Hoja de Trabajo para listado'!$BC$151:$CB$151,0)),0)+IFERROR(INDEX('Hoja de Trabajo para listado'!$DE$153:$DG$274,MATCH($A97,'Hoja de Trabajo para listado'!$DE$153:$DE$1048576,0),MATCH((CUADRO!K$5&amp;$E97),'Hoja de Trabajo para listado'!$DE$151:$DG$151,0)),0)+IFERROR(INDEX('Hoja de Trabajo para listado'!$CD$155:$DC$1048576,MATCH($A97,'Hoja de Trabajo para listado'!$CD$155:$CD$1048576,0),MATCH((CUADRO!K$5&amp;$E97),'Hoja de Trabajo para listado'!$CD$151:$DC$151,0)),0)</f>
        <v>589.91999999999996</v>
      </c>
      <c r="L97" s="257">
        <f ca="1">+IFERROR(INDEX('Hoja de Trabajo para listado'!$A$155:$Z$1048576,MATCH($A97,'Hoja de Trabajo para listado'!$A$155:$A$1048576,0),MATCH((CUADRO!L$5&amp;$E97),'Hoja de Trabajo para listado'!$A$151:$Z$151,0)),0)+IFERROR(INDEX('Hoja de Trabajo para listado'!$AB$155:$BA$1048576,MATCH($A97,'Hoja de Trabajo para listado'!$AB$155:$AB$1048576,0),MATCH((CUADRO!L$5&amp;$E97),'Hoja de Trabajo para listado'!$AB$151:$BA$151,0)),0)+IFERROR(INDEX('Hoja de Trabajo para listado'!$BC$155:$CB$1048576,MATCH($A97,'Hoja de Trabajo para listado'!$BC$155:$BC$1048576,0),MATCH((CUADRO!L$5&amp;$E97),'Hoja de Trabajo para listado'!$BC$151:$CB$151,0)),0)+IFERROR(INDEX('Hoja de Trabajo para listado'!$DE$153:$DG$274,MATCH($A97,'Hoja de Trabajo para listado'!$DE$153:$DE$1048576,0),MATCH((CUADRO!L$5&amp;$E97),'Hoja de Trabajo para listado'!$DE$151:$DG$151,0)),0)+IFERROR(INDEX('Hoja de Trabajo para listado'!$CD$155:$DC$1048576,MATCH($A97,'Hoja de Trabajo para listado'!$CD$155:$CD$1048576,0),MATCH((CUADRO!L$5&amp;$E97),'Hoja de Trabajo para listado'!$CD$151:$DC$151,0)),0)</f>
        <v>0</v>
      </c>
      <c r="M97" s="257">
        <f ca="1">+IFERROR(INDEX('Hoja de Trabajo para listado'!$A$155:$Z$1048576,MATCH($A97,'Hoja de Trabajo para listado'!$A$155:$A$1048576,0),MATCH((CUADRO!M$5&amp;$E97),'Hoja de Trabajo para listado'!$A$151:$Z$151,0)),0)+IFERROR(INDEX('Hoja de Trabajo para listado'!$AB$155:$BA$1048576,MATCH($A97,'Hoja de Trabajo para listado'!$AB$155:$AB$1048576,0),MATCH((CUADRO!M$5&amp;$E97),'Hoja de Trabajo para listado'!$AB$151:$BA$151,0)),0)+IFERROR(INDEX('Hoja de Trabajo para listado'!$BC$155:$CB$1048576,MATCH($A97,'Hoja de Trabajo para listado'!$BC$155:$BC$1048576,0),MATCH((CUADRO!M$5&amp;$E97),'Hoja de Trabajo para listado'!$BC$151:$CB$151,0)),0)+IFERROR(INDEX('Hoja de Trabajo para listado'!$DE$153:$DG$274,MATCH($A97,'Hoja de Trabajo para listado'!$DE$153:$DE$1048576,0),MATCH((CUADRO!M$5&amp;$E97),'Hoja de Trabajo para listado'!$DE$151:$DG$151,0)),0)+IFERROR(INDEX('Hoja de Trabajo para listado'!$CD$155:$DC$1048576,MATCH($A97,'Hoja de Trabajo para listado'!$CD$155:$CD$1048576,0),MATCH((CUADRO!M$5&amp;$E97),'Hoja de Trabajo para listado'!$CD$151:$DC$151,0)),0)</f>
        <v>0</v>
      </c>
      <c r="N97" s="257">
        <f ca="1">+IFERROR(INDEX('Hoja de Trabajo para listado'!$A$155:$Z$1048576,MATCH($A97,'Hoja de Trabajo para listado'!$A$155:$A$1048576,0),MATCH((CUADRO!N$5&amp;$E97),'Hoja de Trabajo para listado'!$A$151:$Z$151,0)),0)+IFERROR(INDEX('Hoja de Trabajo para listado'!$AB$155:$BA$1048576,MATCH($A97,'Hoja de Trabajo para listado'!$AB$155:$AB$1048576,0),MATCH((CUADRO!N$5&amp;$E97),'Hoja de Trabajo para listado'!$AB$151:$BA$151,0)),0)+IFERROR(INDEX('Hoja de Trabajo para listado'!$BC$155:$CB$1048576,MATCH($A97,'Hoja de Trabajo para listado'!$BC$155:$BC$1048576,0),MATCH((CUADRO!N$5&amp;$E97),'Hoja de Trabajo para listado'!$BC$151:$CB$151,0)),0)+IFERROR(INDEX('Hoja de Trabajo para listado'!$DE$153:$DG$274,MATCH($A97,'Hoja de Trabajo para listado'!$DE$153:$DE$1048576,0),MATCH((CUADRO!N$5&amp;$E97),'Hoja de Trabajo para listado'!$DE$151:$DG$151,0)),0)+IFERROR(INDEX('Hoja de Trabajo para listado'!$CD$155:$DC$1048576,MATCH($A97,'Hoja de Trabajo para listado'!$CD$155:$CD$1048576,0),MATCH((CUADRO!N$5&amp;$E97),'Hoja de Trabajo para listado'!$CD$151:$DC$151,0)),0)</f>
        <v>0</v>
      </c>
      <c r="O97" s="257">
        <f ca="1">+IFERROR(INDEX('Hoja de Trabajo para listado'!$A$155:$Z$1048576,MATCH($A97,'Hoja de Trabajo para listado'!$A$155:$A$1048576,0),MATCH((CUADRO!O$5&amp;$E97),'Hoja de Trabajo para listado'!$A$151:$Z$151,0)),0)+IFERROR(INDEX('Hoja de Trabajo para listado'!$AB$155:$BA$1048576,MATCH($A97,'Hoja de Trabajo para listado'!$AB$155:$AB$1048576,0),MATCH((CUADRO!O$5&amp;$E97),'Hoja de Trabajo para listado'!$AB$151:$BA$151,0)),0)+IFERROR(INDEX('Hoja de Trabajo para listado'!$BC$155:$CB$1048576,MATCH($A97,'Hoja de Trabajo para listado'!$BC$155:$BC$1048576,0),MATCH((CUADRO!O$5&amp;$E97),'Hoja de Trabajo para listado'!$BC$151:$CB$151,0)),0)+IFERROR(INDEX('Hoja de Trabajo para listado'!$DE$153:$DG$274,MATCH($A97,'Hoja de Trabajo para listado'!$DE$153:$DE$1048576,0),MATCH((CUADRO!O$5&amp;$E97),'Hoja de Trabajo para listado'!$DE$151:$DG$151,0)),0)+IFERROR(INDEX('Hoja de Trabajo para listado'!$CD$155:$DC$1048576,MATCH($A97,'Hoja de Trabajo para listado'!$CD$155:$CD$1048576,0),MATCH((CUADRO!O$5&amp;$E97),'Hoja de Trabajo para listado'!$CD$151:$DC$151,0)),0)</f>
        <v>0</v>
      </c>
      <c r="P97" s="257">
        <f ca="1">+IFERROR(INDEX('Hoja de Trabajo para listado'!$A$155:$Z$1048576,MATCH($A97,'Hoja de Trabajo para listado'!$A$155:$A$1048576,0),MATCH((CUADRO!P$5&amp;$E97),'Hoja de Trabajo para listado'!$A$151:$Z$151,0)),0)+IFERROR(INDEX('Hoja de Trabajo para listado'!$AB$155:$BA$1048576,MATCH($A97,'Hoja de Trabajo para listado'!$AB$155:$AB$1048576,0),MATCH((CUADRO!P$5&amp;$E97),'Hoja de Trabajo para listado'!$AB$151:$BA$151,0)),0)+IFERROR(INDEX('Hoja de Trabajo para listado'!$BC$155:$CB$1048576,MATCH($A97,'Hoja de Trabajo para listado'!$BC$155:$BC$1048576,0),MATCH((CUADRO!P$5&amp;$E97),'Hoja de Trabajo para listado'!$BC$151:$CB$151,0)),0)+IFERROR(INDEX('Hoja de Trabajo para listado'!$DE$153:$DG$274,MATCH($A97,'Hoja de Trabajo para listado'!$DE$153:$DE$1048576,0),MATCH((CUADRO!P$5&amp;$E97),'Hoja de Trabajo para listado'!$DE$151:$DG$151,0)),0)+IFERROR(INDEX('Hoja de Trabajo para listado'!$CD$155:$DC$1048576,MATCH($A97,'Hoja de Trabajo para listado'!$CD$155:$CD$1048576,0),MATCH((CUADRO!P$5&amp;$E97),'Hoja de Trabajo para listado'!$CD$151:$DC$151,0)),0)</f>
        <v>0</v>
      </c>
      <c r="Q97" s="257">
        <f ca="1">+IFERROR(INDEX('Hoja de Trabajo para listado'!$A$155:$Z$1048576,MATCH($A97,'Hoja de Trabajo para listado'!$A$155:$A$1048576,0),MATCH((CUADRO!Q$5&amp;$E97),'Hoja de Trabajo para listado'!$A$151:$Z$151,0)),0)+IFERROR(INDEX('Hoja de Trabajo para listado'!$AB$155:$BA$1048576,MATCH($A97,'Hoja de Trabajo para listado'!$AB$155:$AB$1048576,0),MATCH((CUADRO!Q$5&amp;$E97),'Hoja de Trabajo para listado'!$AB$151:$BA$151,0)),0)+IFERROR(INDEX('Hoja de Trabajo para listado'!$BC$155:$CB$1048576,MATCH($A97,'Hoja de Trabajo para listado'!$BC$155:$BC$1048576,0),MATCH((CUADRO!Q$5&amp;$E97),'Hoja de Trabajo para listado'!$BC$151:$CB$151,0)),0)+IFERROR(INDEX('Hoja de Trabajo para listado'!$DE$153:$DG$274,MATCH($A97,'Hoja de Trabajo para listado'!$DE$153:$DE$1048576,0),MATCH((CUADRO!Q$5&amp;$E97),'Hoja de Trabajo para listado'!$DE$151:$DG$151,0)),0)+IFERROR(INDEX('Hoja de Trabajo para listado'!$CD$155:$DC$1048576,MATCH($A97,'Hoja de Trabajo para listado'!$CD$155:$CD$1048576,0),MATCH((CUADRO!Q$5&amp;$E97),'Hoja de Trabajo para listado'!$CD$151:$DC$151,0)),0)</f>
        <v>0</v>
      </c>
      <c r="R97" s="257">
        <f t="shared" ca="1" si="2"/>
        <v>589.91999999999996</v>
      </c>
      <c r="S97" s="274">
        <f ca="1">+R96+R97</f>
        <v>589.91999999999996</v>
      </c>
      <c r="T97" s="257">
        <f ca="1">+S97</f>
        <v>589.91999999999996</v>
      </c>
      <c r="U97" s="256">
        <f t="shared" si="3"/>
        <v>2</v>
      </c>
      <c r="V97" s="362" t="str">
        <f>+VLOOKUP(A97,bd_lista!$A$3:$E$590,5,FALSE)</f>
        <v>Empresas Nacionales</v>
      </c>
      <c r="W97" s="362"/>
      <c r="X97" s="254">
        <f>+VLOOKUP(A97,[2]Sheet1!$A$13:$D$744,4,FALSE)</f>
        <v>76</v>
      </c>
      <c r="Y97" s="254" t="str">
        <f>+VLOOKUP(X97,bd_lista!$A$3:$C$590,3,FALSE)</f>
        <v>Ministerio de Minería y Metalurgia</v>
      </c>
      <c r="Z97" s="314"/>
      <c r="AA97" s="315"/>
    </row>
    <row r="98" spans="1:27" customFormat="1" ht="15" hidden="1" customHeight="1">
      <c r="A98" s="32">
        <v>951</v>
      </c>
      <c r="B98" s="306">
        <f>+A98</f>
        <v>951</v>
      </c>
      <c r="C98" s="259" t="str">
        <f>+VLOOKUP(A98,bd_lista!$A$3:$C$590,3,FALSE)</f>
        <v>Banco Central de Bolivia</v>
      </c>
      <c r="D98" s="361" t="str">
        <f>+C98</f>
        <v>Banco Central de Bolivia</v>
      </c>
      <c r="E98" s="254" t="s">
        <v>1313</v>
      </c>
      <c r="F98" s="255">
        <f ca="1">+IFERROR(INDEX('Hoja de Trabajo para listado'!$A$155:$Z$1048576,MATCH($A98,'Hoja de Trabajo para listado'!$A$155:$A$1048576,0),MATCH((CUADRO!F$5&amp;$E98),'Hoja de Trabajo para listado'!$A$151:$Z$151,0)),0)+IFERROR(INDEX('Hoja de Trabajo para listado'!$AB$155:$BA$1048576,MATCH($A98,'Hoja de Trabajo para listado'!$AB$155:$AB$1048576,0),MATCH((CUADRO!F$5&amp;$E98),'Hoja de Trabajo para listado'!$AB$151:$BA$151,0)),0)+IFERROR(INDEX('Hoja de Trabajo para listado'!$BC$155:$CB$1048576,MATCH($A98,'Hoja de Trabajo para listado'!$BC$155:$BC$1048576,0),MATCH((CUADRO!F$5&amp;$E98),'Hoja de Trabajo para listado'!$BC$151:$CB$151,0)),0)+IFERROR(INDEX('Hoja de Trabajo para listado'!$DE$153:$DG$274,MATCH($A98,'Hoja de Trabajo para listado'!$DE$153:$DE$1048576,0),MATCH((CUADRO!F$5&amp;$E98),'Hoja de Trabajo para listado'!$DE$151:$DG$151,0)),0)+IFERROR(INDEX('Hoja de Trabajo para listado'!$CD$155:$DC$1048576,MATCH($A98,'Hoja de Trabajo para listado'!$CD$155:$CD$1048576,0),MATCH((CUADRO!F$5&amp;$E98),'Hoja de Trabajo para listado'!$CD$151:$DC$151,0)),0)</f>
        <v>0</v>
      </c>
      <c r="G98" s="255">
        <f ca="1">+IFERROR(INDEX('Hoja de Trabajo para listado'!$A$155:$Z$1048576,MATCH($A98,'Hoja de Trabajo para listado'!$A$155:$A$1048576,0),MATCH((CUADRO!G$5&amp;$E98),'Hoja de Trabajo para listado'!$A$151:$Z$151,0)),0)+IFERROR(INDEX('Hoja de Trabajo para listado'!$AB$155:$BA$1048576,MATCH($A98,'Hoja de Trabajo para listado'!$AB$155:$AB$1048576,0),MATCH((CUADRO!G$5&amp;$E98),'Hoja de Trabajo para listado'!$AB$151:$BA$151,0)),0)+IFERROR(INDEX('Hoja de Trabajo para listado'!$BC$155:$CB$1048576,MATCH($A98,'Hoja de Trabajo para listado'!$BC$155:$BC$1048576,0),MATCH((CUADRO!G$5&amp;$E98),'Hoja de Trabajo para listado'!$BC$151:$CB$151,0)),0)+IFERROR(INDEX('Hoja de Trabajo para listado'!$DE$153:$DG$274,MATCH($A98,'Hoja de Trabajo para listado'!$DE$153:$DE$1048576,0),MATCH((CUADRO!G$5&amp;$E98),'Hoja de Trabajo para listado'!$DE$151:$DG$151,0)),0)+IFERROR(INDEX('Hoja de Trabajo para listado'!$CD$155:$DC$1048576,MATCH($A98,'Hoja de Trabajo para listado'!$CD$155:$CD$1048576,0),MATCH((CUADRO!G$5&amp;$E98),'Hoja de Trabajo para listado'!$CD$151:$DC$151,0)),0)</f>
        <v>0</v>
      </c>
      <c r="H98" s="255">
        <f ca="1">+IFERROR(INDEX('Hoja de Trabajo para listado'!$A$155:$Z$1048576,MATCH($A98,'Hoja de Trabajo para listado'!$A$155:$A$1048576,0),MATCH((CUADRO!H$5&amp;$E98),'Hoja de Trabajo para listado'!$A$151:$Z$151,0)),0)+IFERROR(INDEX('Hoja de Trabajo para listado'!$AB$155:$BA$1048576,MATCH($A98,'Hoja de Trabajo para listado'!$AB$155:$AB$1048576,0),MATCH((CUADRO!H$5&amp;$E98),'Hoja de Trabajo para listado'!$AB$151:$BA$151,0)),0)+IFERROR(INDEX('Hoja de Trabajo para listado'!$BC$155:$CB$1048576,MATCH($A98,'Hoja de Trabajo para listado'!$BC$155:$BC$1048576,0),MATCH((CUADRO!H$5&amp;$E98),'Hoja de Trabajo para listado'!$BC$151:$CB$151,0)),0)+IFERROR(INDEX('Hoja de Trabajo para listado'!$DE$153:$DG$274,MATCH($A98,'Hoja de Trabajo para listado'!$DE$153:$DE$1048576,0),MATCH((CUADRO!H$5&amp;$E98),'Hoja de Trabajo para listado'!$DE$151:$DG$151,0)),0)+IFERROR(INDEX('Hoja de Trabajo para listado'!$CD$155:$DC$1048576,MATCH($A98,'Hoja de Trabajo para listado'!$CD$155:$CD$1048576,0),MATCH((CUADRO!H$5&amp;$E98),'Hoja de Trabajo para listado'!$CD$151:$DC$151,0)),0)</f>
        <v>0</v>
      </c>
      <c r="I98" s="255">
        <f ca="1">+IFERROR(INDEX('Hoja de Trabajo para listado'!$A$155:$Z$1048576,MATCH($A98,'Hoja de Trabajo para listado'!$A$155:$A$1048576,0),MATCH((CUADRO!I$5&amp;$E98),'Hoja de Trabajo para listado'!$A$151:$Z$151,0)),0)+IFERROR(INDEX('Hoja de Trabajo para listado'!$AB$155:$BA$1048576,MATCH($A98,'Hoja de Trabajo para listado'!$AB$155:$AB$1048576,0),MATCH((CUADRO!I$5&amp;$E98),'Hoja de Trabajo para listado'!$AB$151:$BA$151,0)),0)+IFERROR(INDEX('Hoja de Trabajo para listado'!$BC$155:$CB$1048576,MATCH($A98,'Hoja de Trabajo para listado'!$BC$155:$BC$1048576,0),MATCH((CUADRO!I$5&amp;$E98),'Hoja de Trabajo para listado'!$BC$151:$CB$151,0)),0)+IFERROR(INDEX('Hoja de Trabajo para listado'!$DE$153:$DG$274,MATCH($A98,'Hoja de Trabajo para listado'!$DE$153:$DE$1048576,0),MATCH((CUADRO!I$5&amp;$E98),'Hoja de Trabajo para listado'!$DE$151:$DG$151,0)),0)+IFERROR(INDEX('Hoja de Trabajo para listado'!$CD$155:$DC$1048576,MATCH($A98,'Hoja de Trabajo para listado'!$CD$155:$CD$1048576,0),MATCH((CUADRO!I$5&amp;$E98),'Hoja de Trabajo para listado'!$CD$151:$DC$151,0)),0)</f>
        <v>0</v>
      </c>
      <c r="J98" s="255">
        <f ca="1">+IFERROR(INDEX('Hoja de Trabajo para listado'!$A$155:$Z$1048576,MATCH($A98,'Hoja de Trabajo para listado'!$A$155:$A$1048576,0),MATCH((CUADRO!J$5&amp;$E98),'Hoja de Trabajo para listado'!$A$151:$Z$151,0)),0)+IFERROR(INDEX('Hoja de Trabajo para listado'!$AB$155:$BA$1048576,MATCH($A98,'Hoja de Trabajo para listado'!$AB$155:$AB$1048576,0),MATCH((CUADRO!J$5&amp;$E98),'Hoja de Trabajo para listado'!$AB$151:$BA$151,0)),0)+IFERROR(INDEX('Hoja de Trabajo para listado'!$BC$155:$CB$1048576,MATCH($A98,'Hoja de Trabajo para listado'!$BC$155:$BC$1048576,0),MATCH((CUADRO!J$5&amp;$E98),'Hoja de Trabajo para listado'!$BC$151:$CB$151,0)),0)+IFERROR(INDEX('Hoja de Trabajo para listado'!$DE$153:$DG$274,MATCH($A98,'Hoja de Trabajo para listado'!$DE$153:$DE$1048576,0),MATCH((CUADRO!J$5&amp;$E98),'Hoja de Trabajo para listado'!$DE$151:$DG$151,0)),0)+IFERROR(INDEX('Hoja de Trabajo para listado'!$CD$155:$DC$1048576,MATCH($A98,'Hoja de Trabajo para listado'!$CD$155:$CD$1048576,0),MATCH((CUADRO!J$5&amp;$E98),'Hoja de Trabajo para listado'!$CD$151:$DC$151,0)),0)</f>
        <v>0</v>
      </c>
      <c r="K98" s="255">
        <f ca="1">+IFERROR(INDEX('Hoja de Trabajo para listado'!$A$155:$Z$1048576,MATCH($A98,'Hoja de Trabajo para listado'!$A$155:$A$1048576,0),MATCH((CUADRO!K$5&amp;$E98),'Hoja de Trabajo para listado'!$A$151:$Z$151,0)),0)+IFERROR(INDEX('Hoja de Trabajo para listado'!$AB$155:$BA$1048576,MATCH($A98,'Hoja de Trabajo para listado'!$AB$155:$AB$1048576,0),MATCH((CUADRO!K$5&amp;$E98),'Hoja de Trabajo para listado'!$AB$151:$BA$151,0)),0)+IFERROR(INDEX('Hoja de Trabajo para listado'!$BC$155:$CB$1048576,MATCH($A98,'Hoja de Trabajo para listado'!$BC$155:$BC$1048576,0),MATCH((CUADRO!K$5&amp;$E98),'Hoja de Trabajo para listado'!$BC$151:$CB$151,0)),0)+IFERROR(INDEX('Hoja de Trabajo para listado'!$DE$153:$DG$274,MATCH($A98,'Hoja de Trabajo para listado'!$DE$153:$DE$1048576,0),MATCH((CUADRO!K$5&amp;$E98),'Hoja de Trabajo para listado'!$DE$151:$DG$151,0)),0)+IFERROR(INDEX('Hoja de Trabajo para listado'!$CD$155:$DC$1048576,MATCH($A98,'Hoja de Trabajo para listado'!$CD$155:$CD$1048576,0),MATCH((CUADRO!K$5&amp;$E98),'Hoja de Trabajo para listado'!$CD$151:$DC$151,0)),0)</f>
        <v>0</v>
      </c>
      <c r="L98" s="255">
        <f ca="1">+IFERROR(INDEX('Hoja de Trabajo para listado'!$A$155:$Z$1048576,MATCH($A98,'Hoja de Trabajo para listado'!$A$155:$A$1048576,0),MATCH((CUADRO!L$5&amp;$E98),'Hoja de Trabajo para listado'!$A$151:$Z$151,0)),0)+IFERROR(INDEX('Hoja de Trabajo para listado'!$AB$155:$BA$1048576,MATCH($A98,'Hoja de Trabajo para listado'!$AB$155:$AB$1048576,0),MATCH((CUADRO!L$5&amp;$E98),'Hoja de Trabajo para listado'!$AB$151:$BA$151,0)),0)+IFERROR(INDEX('Hoja de Trabajo para listado'!$BC$155:$CB$1048576,MATCH($A98,'Hoja de Trabajo para listado'!$BC$155:$BC$1048576,0),MATCH((CUADRO!L$5&amp;$E98),'Hoja de Trabajo para listado'!$BC$151:$CB$151,0)),0)+IFERROR(INDEX('Hoja de Trabajo para listado'!$DE$153:$DG$274,MATCH($A98,'Hoja de Trabajo para listado'!$DE$153:$DE$1048576,0),MATCH((CUADRO!L$5&amp;$E98),'Hoja de Trabajo para listado'!$DE$151:$DG$151,0)),0)+IFERROR(INDEX('Hoja de Trabajo para listado'!$CD$155:$DC$1048576,MATCH($A98,'Hoja de Trabajo para listado'!$CD$155:$CD$1048576,0),MATCH((CUADRO!L$5&amp;$E98),'Hoja de Trabajo para listado'!$CD$151:$DC$151,0)),0)</f>
        <v>0</v>
      </c>
      <c r="M98" s="255">
        <f ca="1">+IFERROR(INDEX('Hoja de Trabajo para listado'!$A$155:$Z$1048576,MATCH($A98,'Hoja de Trabajo para listado'!$A$155:$A$1048576,0),MATCH((CUADRO!M$5&amp;$E98),'Hoja de Trabajo para listado'!$A$151:$Z$151,0)),0)+IFERROR(INDEX('Hoja de Trabajo para listado'!$AB$155:$BA$1048576,MATCH($A98,'Hoja de Trabajo para listado'!$AB$155:$AB$1048576,0),MATCH((CUADRO!M$5&amp;$E98),'Hoja de Trabajo para listado'!$AB$151:$BA$151,0)),0)+IFERROR(INDEX('Hoja de Trabajo para listado'!$BC$155:$CB$1048576,MATCH($A98,'Hoja de Trabajo para listado'!$BC$155:$BC$1048576,0),MATCH((CUADRO!M$5&amp;$E98),'Hoja de Trabajo para listado'!$BC$151:$CB$151,0)),0)+IFERROR(INDEX('Hoja de Trabajo para listado'!$DE$153:$DG$274,MATCH($A98,'Hoja de Trabajo para listado'!$DE$153:$DE$1048576,0),MATCH((CUADRO!M$5&amp;$E98),'Hoja de Trabajo para listado'!$DE$151:$DG$151,0)),0)+IFERROR(INDEX('Hoja de Trabajo para listado'!$CD$155:$DC$1048576,MATCH($A98,'Hoja de Trabajo para listado'!$CD$155:$CD$1048576,0),MATCH((CUADRO!M$5&amp;$E98),'Hoja de Trabajo para listado'!$CD$151:$DC$151,0)),0)</f>
        <v>0</v>
      </c>
      <c r="N98" s="255">
        <f ca="1">+IFERROR(INDEX('Hoja de Trabajo para listado'!$A$155:$Z$1048576,MATCH($A98,'Hoja de Trabajo para listado'!$A$155:$A$1048576,0),MATCH((CUADRO!N$5&amp;$E98),'Hoja de Trabajo para listado'!$A$151:$Z$151,0)),0)+IFERROR(INDEX('Hoja de Trabajo para listado'!$AB$155:$BA$1048576,MATCH($A98,'Hoja de Trabajo para listado'!$AB$155:$AB$1048576,0),MATCH((CUADRO!N$5&amp;$E98),'Hoja de Trabajo para listado'!$AB$151:$BA$151,0)),0)+IFERROR(INDEX('Hoja de Trabajo para listado'!$BC$155:$CB$1048576,MATCH($A98,'Hoja de Trabajo para listado'!$BC$155:$BC$1048576,0),MATCH((CUADRO!N$5&amp;$E98),'Hoja de Trabajo para listado'!$BC$151:$CB$151,0)),0)+IFERROR(INDEX('Hoja de Trabajo para listado'!$DE$153:$DG$274,MATCH($A98,'Hoja de Trabajo para listado'!$DE$153:$DE$1048576,0),MATCH((CUADRO!N$5&amp;$E98),'Hoja de Trabajo para listado'!$DE$151:$DG$151,0)),0)+IFERROR(INDEX('Hoja de Trabajo para listado'!$CD$155:$DC$1048576,MATCH($A98,'Hoja de Trabajo para listado'!$CD$155:$CD$1048576,0),MATCH((CUADRO!N$5&amp;$E98),'Hoja de Trabajo para listado'!$CD$151:$DC$151,0)),0)</f>
        <v>0</v>
      </c>
      <c r="O98" s="255">
        <f ca="1">+IFERROR(INDEX('Hoja de Trabajo para listado'!$A$155:$Z$1048576,MATCH($A98,'Hoja de Trabajo para listado'!$A$155:$A$1048576,0),MATCH((CUADRO!O$5&amp;$E98),'Hoja de Trabajo para listado'!$A$151:$Z$151,0)),0)+IFERROR(INDEX('Hoja de Trabajo para listado'!$AB$155:$BA$1048576,MATCH($A98,'Hoja de Trabajo para listado'!$AB$155:$AB$1048576,0),MATCH((CUADRO!O$5&amp;$E98),'Hoja de Trabajo para listado'!$AB$151:$BA$151,0)),0)+IFERROR(INDEX('Hoja de Trabajo para listado'!$BC$155:$CB$1048576,MATCH($A98,'Hoja de Trabajo para listado'!$BC$155:$BC$1048576,0),MATCH((CUADRO!O$5&amp;$E98),'Hoja de Trabajo para listado'!$BC$151:$CB$151,0)),0)+IFERROR(INDEX('Hoja de Trabajo para listado'!$DE$153:$DG$274,MATCH($A98,'Hoja de Trabajo para listado'!$DE$153:$DE$1048576,0),MATCH((CUADRO!O$5&amp;$E98),'Hoja de Trabajo para listado'!$DE$151:$DG$151,0)),0)+IFERROR(INDEX('Hoja de Trabajo para listado'!$CD$155:$DC$1048576,MATCH($A98,'Hoja de Trabajo para listado'!$CD$155:$CD$1048576,0),MATCH((CUADRO!O$5&amp;$E98),'Hoja de Trabajo para listado'!$CD$151:$DC$151,0)),0)</f>
        <v>0</v>
      </c>
      <c r="P98" s="255">
        <f ca="1">+IFERROR(INDEX('Hoja de Trabajo para listado'!$A$155:$Z$1048576,MATCH($A98,'Hoja de Trabajo para listado'!$A$155:$A$1048576,0),MATCH((CUADRO!P$5&amp;$E98),'Hoja de Trabajo para listado'!$A$151:$Z$151,0)),0)+IFERROR(INDEX('Hoja de Trabajo para listado'!$AB$155:$BA$1048576,MATCH($A98,'Hoja de Trabajo para listado'!$AB$155:$AB$1048576,0),MATCH((CUADRO!P$5&amp;$E98),'Hoja de Trabajo para listado'!$AB$151:$BA$151,0)),0)+IFERROR(INDEX('Hoja de Trabajo para listado'!$BC$155:$CB$1048576,MATCH($A98,'Hoja de Trabajo para listado'!$BC$155:$BC$1048576,0),MATCH((CUADRO!P$5&amp;$E98),'Hoja de Trabajo para listado'!$BC$151:$CB$151,0)),0)+IFERROR(INDEX('Hoja de Trabajo para listado'!$DE$153:$DG$274,MATCH($A98,'Hoja de Trabajo para listado'!$DE$153:$DE$1048576,0),MATCH((CUADRO!P$5&amp;$E98),'Hoja de Trabajo para listado'!$DE$151:$DG$151,0)),0)+IFERROR(INDEX('Hoja de Trabajo para listado'!$CD$155:$DC$1048576,MATCH($A98,'Hoja de Trabajo para listado'!$CD$155:$CD$1048576,0),MATCH((CUADRO!P$5&amp;$E98),'Hoja de Trabajo para listado'!$CD$151:$DC$151,0)),0)</f>
        <v>0</v>
      </c>
      <c r="Q98" s="255">
        <f ca="1">+IFERROR(INDEX('Hoja de Trabajo para listado'!$A$155:$Z$1048576,MATCH($A98,'Hoja de Trabajo para listado'!$A$155:$A$1048576,0),MATCH((CUADRO!Q$5&amp;$E98),'Hoja de Trabajo para listado'!$A$151:$Z$151,0)),0)+IFERROR(INDEX('Hoja de Trabajo para listado'!$AB$155:$BA$1048576,MATCH($A98,'Hoja de Trabajo para listado'!$AB$155:$AB$1048576,0),MATCH((CUADRO!Q$5&amp;$E98),'Hoja de Trabajo para listado'!$AB$151:$BA$151,0)),0)+IFERROR(INDEX('Hoja de Trabajo para listado'!$BC$155:$CB$1048576,MATCH($A98,'Hoja de Trabajo para listado'!$BC$155:$BC$1048576,0),MATCH((CUADRO!Q$5&amp;$E98),'Hoja de Trabajo para listado'!$BC$151:$CB$151,0)),0)+IFERROR(INDEX('Hoja de Trabajo para listado'!$DE$153:$DG$274,MATCH($A98,'Hoja de Trabajo para listado'!$DE$153:$DE$1048576,0),MATCH((CUADRO!Q$5&amp;$E98),'Hoja de Trabajo para listado'!$DE$151:$DG$151,0)),0)+IFERROR(INDEX('Hoja de Trabajo para listado'!$CD$155:$DC$1048576,MATCH($A98,'Hoja de Trabajo para listado'!$CD$155:$CD$1048576,0),MATCH((CUADRO!Q$5&amp;$E98),'Hoja de Trabajo para listado'!$CD$151:$DC$151,0)),0)</f>
        <v>0</v>
      </c>
      <c r="R98" s="255">
        <f t="shared" ca="1" si="2"/>
        <v>0</v>
      </c>
      <c r="S98" s="262"/>
      <c r="T98" s="255">
        <f ca="1">+T99</f>
        <v>8260.67</v>
      </c>
      <c r="U98" s="254">
        <f t="shared" si="3"/>
        <v>1</v>
      </c>
      <c r="V98" s="362" t="str">
        <f>+VLOOKUP(A98,bd_lista!$A$3:$E$590,5,FALSE)</f>
        <v>INSTITUCIONES FINANCIERAS BANCARIAS</v>
      </c>
      <c r="W98" s="361" t="str">
        <f>+V98</f>
        <v>INSTITUCIONES FINANCIERAS BANCARIAS</v>
      </c>
      <c r="X98" s="254">
        <f>+VLOOKUP(A98,[2]Sheet1!$A$13:$D$744,4,FALSE)</f>
        <v>35</v>
      </c>
      <c r="Y98" s="254" t="str">
        <f>+VLOOKUP(X98,bd_lista!$A$3:$C$590,3,FALSE)</f>
        <v>Ministerio de Economía y Finanzas Públicas</v>
      </c>
      <c r="Z98" s="316">
        <f>+X98</f>
        <v>35</v>
      </c>
      <c r="AA98" s="317" t="str">
        <f>+Y98</f>
        <v>Ministerio de Economía y Finanzas Públicas</v>
      </c>
    </row>
    <row r="99" spans="1:27" customFormat="1" ht="15" hidden="1" customHeight="1">
      <c r="A99" s="32">
        <v>951</v>
      </c>
      <c r="B99" s="307"/>
      <c r="C99" s="362" t="str">
        <f>+VLOOKUP(A99,bd_lista!$A$3:$C$590,3,FALSE)</f>
        <v>Banco Central de Bolivia</v>
      </c>
      <c r="D99" s="362"/>
      <c r="E99" s="256" t="s">
        <v>1314</v>
      </c>
      <c r="F99" s="257">
        <f ca="1">+IFERROR(INDEX('Hoja de Trabajo para listado'!$A$155:$Z$1048576,MATCH($A99,'Hoja de Trabajo para listado'!$A$155:$A$1048576,0),MATCH((CUADRO!F$5&amp;$E99),'Hoja de Trabajo para listado'!$A$151:$Z$151,0)),0)+IFERROR(INDEX('Hoja de Trabajo para listado'!$AB$155:$BA$1048576,MATCH($A99,'Hoja de Trabajo para listado'!$AB$155:$AB$1048576,0),MATCH((CUADRO!F$5&amp;$E99),'Hoja de Trabajo para listado'!$AB$151:$BA$151,0)),0)+IFERROR(INDEX('Hoja de Trabajo para listado'!$BC$155:$CB$1048576,MATCH($A99,'Hoja de Trabajo para listado'!$BC$155:$BC$1048576,0),MATCH((CUADRO!F$5&amp;$E99),'Hoja de Trabajo para listado'!$BC$151:$CB$151,0)),0)+IFERROR(INDEX('Hoja de Trabajo para listado'!$DE$153:$DG$274,MATCH($A99,'Hoja de Trabajo para listado'!$DE$153:$DE$1048576,0),MATCH((CUADRO!F$5&amp;$E99),'Hoja de Trabajo para listado'!$DE$151:$DG$151,0)),0)+IFERROR(INDEX('Hoja de Trabajo para listado'!$CD$155:$DC$1048576,MATCH($A99,'Hoja de Trabajo para listado'!$CD$155:$CD$1048576,0),MATCH((CUADRO!F$5&amp;$E99),'Hoja de Trabajo para listado'!$CD$151:$DC$151,0)),0)</f>
        <v>3256.9300000000003</v>
      </c>
      <c r="G99" s="257">
        <f ca="1">+IFERROR(INDEX('Hoja de Trabajo para listado'!$A$155:$Z$1048576,MATCH($A99,'Hoja de Trabajo para listado'!$A$155:$A$1048576,0),MATCH((CUADRO!G$5&amp;$E99),'Hoja de Trabajo para listado'!$A$151:$Z$151,0)),0)+IFERROR(INDEX('Hoja de Trabajo para listado'!$AB$155:$BA$1048576,MATCH($A99,'Hoja de Trabajo para listado'!$AB$155:$AB$1048576,0),MATCH((CUADRO!G$5&amp;$E99),'Hoja de Trabajo para listado'!$AB$151:$BA$151,0)),0)+IFERROR(INDEX('Hoja de Trabajo para listado'!$BC$155:$CB$1048576,MATCH($A99,'Hoja de Trabajo para listado'!$BC$155:$BC$1048576,0),MATCH((CUADRO!G$5&amp;$E99),'Hoja de Trabajo para listado'!$BC$151:$CB$151,0)),0)+IFERROR(INDEX('Hoja de Trabajo para listado'!$DE$153:$DG$274,MATCH($A99,'Hoja de Trabajo para listado'!$DE$153:$DE$1048576,0),MATCH((CUADRO!G$5&amp;$E99),'Hoja de Trabajo para listado'!$DE$151:$DG$151,0)),0)+IFERROR(INDEX('Hoja de Trabajo para listado'!$CD$155:$DC$1048576,MATCH($A99,'Hoja de Trabajo para listado'!$CD$155:$CD$1048576,0),MATCH((CUADRO!G$5&amp;$E99),'Hoja de Trabajo para listado'!$CD$151:$DC$151,0)),0)</f>
        <v>0</v>
      </c>
      <c r="H99" s="257">
        <f ca="1">+IFERROR(INDEX('Hoja de Trabajo para listado'!$A$155:$Z$1048576,MATCH($A99,'Hoja de Trabajo para listado'!$A$155:$A$1048576,0),MATCH((CUADRO!H$5&amp;$E99),'Hoja de Trabajo para listado'!$A$151:$Z$151,0)),0)+IFERROR(INDEX('Hoja de Trabajo para listado'!$AB$155:$BA$1048576,MATCH($A99,'Hoja de Trabajo para listado'!$AB$155:$AB$1048576,0),MATCH((CUADRO!H$5&amp;$E99),'Hoja de Trabajo para listado'!$AB$151:$BA$151,0)),0)+IFERROR(INDEX('Hoja de Trabajo para listado'!$BC$155:$CB$1048576,MATCH($A99,'Hoja de Trabajo para listado'!$BC$155:$BC$1048576,0),MATCH((CUADRO!H$5&amp;$E99),'Hoja de Trabajo para listado'!$BC$151:$CB$151,0)),0)+IFERROR(INDEX('Hoja de Trabajo para listado'!$DE$153:$DG$274,MATCH($A99,'Hoja de Trabajo para listado'!$DE$153:$DE$1048576,0),MATCH((CUADRO!H$5&amp;$E99),'Hoja de Trabajo para listado'!$DE$151:$DG$151,0)),0)+IFERROR(INDEX('Hoja de Trabajo para listado'!$CD$155:$DC$1048576,MATCH($A99,'Hoja de Trabajo para listado'!$CD$155:$CD$1048576,0),MATCH((CUADRO!H$5&amp;$E99),'Hoja de Trabajo para listado'!$CD$151:$DC$151,0)),0)</f>
        <v>0</v>
      </c>
      <c r="I99" s="257">
        <f ca="1">+IFERROR(INDEX('Hoja de Trabajo para listado'!$A$155:$Z$1048576,MATCH($A99,'Hoja de Trabajo para listado'!$A$155:$A$1048576,0),MATCH((CUADRO!I$5&amp;$E99),'Hoja de Trabajo para listado'!$A$151:$Z$151,0)),0)+IFERROR(INDEX('Hoja de Trabajo para listado'!$AB$155:$BA$1048576,MATCH($A99,'Hoja de Trabajo para listado'!$AB$155:$AB$1048576,0),MATCH((CUADRO!I$5&amp;$E99),'Hoja de Trabajo para listado'!$AB$151:$BA$151,0)),0)+IFERROR(INDEX('Hoja de Trabajo para listado'!$BC$155:$CB$1048576,MATCH($A99,'Hoja de Trabajo para listado'!$BC$155:$BC$1048576,0),MATCH((CUADRO!I$5&amp;$E99),'Hoja de Trabajo para listado'!$BC$151:$CB$151,0)),0)+IFERROR(INDEX('Hoja de Trabajo para listado'!$DE$153:$DG$274,MATCH($A99,'Hoja de Trabajo para listado'!$DE$153:$DE$1048576,0),MATCH((CUADRO!I$5&amp;$E99),'Hoja de Trabajo para listado'!$DE$151:$DG$151,0)),0)+IFERROR(INDEX('Hoja de Trabajo para listado'!$CD$155:$DC$1048576,MATCH($A99,'Hoja de Trabajo para listado'!$CD$155:$CD$1048576,0),MATCH((CUADRO!I$5&amp;$E99),'Hoja de Trabajo para listado'!$CD$151:$DC$151,0)),0)</f>
        <v>0</v>
      </c>
      <c r="J99" s="257">
        <f ca="1">+IFERROR(INDEX('Hoja de Trabajo para listado'!$A$155:$Z$1048576,MATCH($A99,'Hoja de Trabajo para listado'!$A$155:$A$1048576,0),MATCH((CUADRO!J$5&amp;$E99),'Hoja de Trabajo para listado'!$A$151:$Z$151,0)),0)+IFERROR(INDEX('Hoja de Trabajo para listado'!$AB$155:$BA$1048576,MATCH($A99,'Hoja de Trabajo para listado'!$AB$155:$AB$1048576,0),MATCH((CUADRO!J$5&amp;$E99),'Hoja de Trabajo para listado'!$AB$151:$BA$151,0)),0)+IFERROR(INDEX('Hoja de Trabajo para listado'!$BC$155:$CB$1048576,MATCH($A99,'Hoja de Trabajo para listado'!$BC$155:$BC$1048576,0),MATCH((CUADRO!J$5&amp;$E99),'Hoja de Trabajo para listado'!$BC$151:$CB$151,0)),0)+IFERROR(INDEX('Hoja de Trabajo para listado'!$DE$153:$DG$274,MATCH($A99,'Hoja de Trabajo para listado'!$DE$153:$DE$1048576,0),MATCH((CUADRO!J$5&amp;$E99),'Hoja de Trabajo para listado'!$DE$151:$DG$151,0)),0)+IFERROR(INDEX('Hoja de Trabajo para listado'!$CD$155:$DC$1048576,MATCH($A99,'Hoja de Trabajo para listado'!$CD$155:$CD$1048576,0),MATCH((CUADRO!J$5&amp;$E99),'Hoja de Trabajo para listado'!$CD$151:$DC$151,0)),0)</f>
        <v>0</v>
      </c>
      <c r="K99" s="257">
        <f ca="1">+IFERROR(INDEX('Hoja de Trabajo para listado'!$A$155:$Z$1048576,MATCH($A99,'Hoja de Trabajo para listado'!$A$155:$A$1048576,0),MATCH((CUADRO!K$5&amp;$E99),'Hoja de Trabajo para listado'!$A$151:$Z$151,0)),0)+IFERROR(INDEX('Hoja de Trabajo para listado'!$AB$155:$BA$1048576,MATCH($A99,'Hoja de Trabajo para listado'!$AB$155:$AB$1048576,0),MATCH((CUADRO!K$5&amp;$E99),'Hoja de Trabajo para listado'!$AB$151:$BA$151,0)),0)+IFERROR(INDEX('Hoja de Trabajo para listado'!$BC$155:$CB$1048576,MATCH($A99,'Hoja de Trabajo para listado'!$BC$155:$BC$1048576,0),MATCH((CUADRO!K$5&amp;$E99),'Hoja de Trabajo para listado'!$BC$151:$CB$151,0)),0)+IFERROR(INDEX('Hoja de Trabajo para listado'!$DE$153:$DG$274,MATCH($A99,'Hoja de Trabajo para listado'!$DE$153:$DE$1048576,0),MATCH((CUADRO!K$5&amp;$E99),'Hoja de Trabajo para listado'!$DE$151:$DG$151,0)),0)+IFERROR(INDEX('Hoja de Trabajo para listado'!$CD$155:$DC$1048576,MATCH($A99,'Hoja de Trabajo para listado'!$CD$155:$CD$1048576,0),MATCH((CUADRO!K$5&amp;$E99),'Hoja de Trabajo para listado'!$CD$151:$DC$151,0)),0)</f>
        <v>220.77999999999997</v>
      </c>
      <c r="L99" s="257">
        <f ca="1">+IFERROR(INDEX('Hoja de Trabajo para listado'!$A$155:$Z$1048576,MATCH($A99,'Hoja de Trabajo para listado'!$A$155:$A$1048576,0),MATCH((CUADRO!L$5&amp;$E99),'Hoja de Trabajo para listado'!$A$151:$Z$151,0)),0)+IFERROR(INDEX('Hoja de Trabajo para listado'!$AB$155:$BA$1048576,MATCH($A99,'Hoja de Trabajo para listado'!$AB$155:$AB$1048576,0),MATCH((CUADRO!L$5&amp;$E99),'Hoja de Trabajo para listado'!$AB$151:$BA$151,0)),0)+IFERROR(INDEX('Hoja de Trabajo para listado'!$BC$155:$CB$1048576,MATCH($A99,'Hoja de Trabajo para listado'!$BC$155:$BC$1048576,0),MATCH((CUADRO!L$5&amp;$E99),'Hoja de Trabajo para listado'!$BC$151:$CB$151,0)),0)+IFERROR(INDEX('Hoja de Trabajo para listado'!$DE$153:$DG$274,MATCH($A99,'Hoja de Trabajo para listado'!$DE$153:$DE$1048576,0),MATCH((CUADRO!L$5&amp;$E99),'Hoja de Trabajo para listado'!$DE$151:$DG$151,0)),0)+IFERROR(INDEX('Hoja de Trabajo para listado'!$CD$155:$DC$1048576,MATCH($A99,'Hoja de Trabajo para listado'!$CD$155:$CD$1048576,0),MATCH((CUADRO!L$5&amp;$E99),'Hoja de Trabajo para listado'!$CD$151:$DC$151,0)),0)</f>
        <v>0</v>
      </c>
      <c r="M99" s="257">
        <f ca="1">+IFERROR(INDEX('Hoja de Trabajo para listado'!$A$155:$Z$1048576,MATCH($A99,'Hoja de Trabajo para listado'!$A$155:$A$1048576,0),MATCH((CUADRO!M$5&amp;$E99),'Hoja de Trabajo para listado'!$A$151:$Z$151,0)),0)+IFERROR(INDEX('Hoja de Trabajo para listado'!$AB$155:$BA$1048576,MATCH($A99,'Hoja de Trabajo para listado'!$AB$155:$AB$1048576,0),MATCH((CUADRO!M$5&amp;$E99),'Hoja de Trabajo para listado'!$AB$151:$BA$151,0)),0)+IFERROR(INDEX('Hoja de Trabajo para listado'!$BC$155:$CB$1048576,MATCH($A99,'Hoja de Trabajo para listado'!$BC$155:$BC$1048576,0),MATCH((CUADRO!M$5&amp;$E99),'Hoja de Trabajo para listado'!$BC$151:$CB$151,0)),0)+IFERROR(INDEX('Hoja de Trabajo para listado'!$DE$153:$DG$274,MATCH($A99,'Hoja de Trabajo para listado'!$DE$153:$DE$1048576,0),MATCH((CUADRO!M$5&amp;$E99),'Hoja de Trabajo para listado'!$DE$151:$DG$151,0)),0)+IFERROR(INDEX('Hoja de Trabajo para listado'!$CD$155:$DC$1048576,MATCH($A99,'Hoja de Trabajo para listado'!$CD$155:$CD$1048576,0),MATCH((CUADRO!M$5&amp;$E99),'Hoja de Trabajo para listado'!$CD$151:$DC$151,0)),0)</f>
        <v>0</v>
      </c>
      <c r="N99" s="257">
        <f ca="1">+IFERROR(INDEX('Hoja de Trabajo para listado'!$A$155:$Z$1048576,MATCH($A99,'Hoja de Trabajo para listado'!$A$155:$A$1048576,0),MATCH((CUADRO!N$5&amp;$E99),'Hoja de Trabajo para listado'!$A$151:$Z$151,0)),0)+IFERROR(INDEX('Hoja de Trabajo para listado'!$AB$155:$BA$1048576,MATCH($A99,'Hoja de Trabajo para listado'!$AB$155:$AB$1048576,0),MATCH((CUADRO!N$5&amp;$E99),'Hoja de Trabajo para listado'!$AB$151:$BA$151,0)),0)+IFERROR(INDEX('Hoja de Trabajo para listado'!$BC$155:$CB$1048576,MATCH($A99,'Hoja de Trabajo para listado'!$BC$155:$BC$1048576,0),MATCH((CUADRO!N$5&amp;$E99),'Hoja de Trabajo para listado'!$BC$151:$CB$151,0)),0)+IFERROR(INDEX('Hoja de Trabajo para listado'!$DE$153:$DG$274,MATCH($A99,'Hoja de Trabajo para listado'!$DE$153:$DE$1048576,0),MATCH((CUADRO!N$5&amp;$E99),'Hoja de Trabajo para listado'!$DE$151:$DG$151,0)),0)+IFERROR(INDEX('Hoja de Trabajo para listado'!$CD$155:$DC$1048576,MATCH($A99,'Hoja de Trabajo para listado'!$CD$155:$CD$1048576,0),MATCH((CUADRO!N$5&amp;$E99),'Hoja de Trabajo para listado'!$CD$151:$DC$151,0)),0)</f>
        <v>4782.96</v>
      </c>
      <c r="O99" s="257">
        <f ca="1">+IFERROR(INDEX('Hoja de Trabajo para listado'!$A$155:$Z$1048576,MATCH($A99,'Hoja de Trabajo para listado'!$A$155:$A$1048576,0),MATCH((CUADRO!O$5&amp;$E99),'Hoja de Trabajo para listado'!$A$151:$Z$151,0)),0)+IFERROR(INDEX('Hoja de Trabajo para listado'!$AB$155:$BA$1048576,MATCH($A99,'Hoja de Trabajo para listado'!$AB$155:$AB$1048576,0),MATCH((CUADRO!O$5&amp;$E99),'Hoja de Trabajo para listado'!$AB$151:$BA$151,0)),0)+IFERROR(INDEX('Hoja de Trabajo para listado'!$BC$155:$CB$1048576,MATCH($A99,'Hoja de Trabajo para listado'!$BC$155:$BC$1048576,0),MATCH((CUADRO!O$5&amp;$E99),'Hoja de Trabajo para listado'!$BC$151:$CB$151,0)),0)+IFERROR(INDEX('Hoja de Trabajo para listado'!$DE$153:$DG$274,MATCH($A99,'Hoja de Trabajo para listado'!$DE$153:$DE$1048576,0),MATCH((CUADRO!O$5&amp;$E99),'Hoja de Trabajo para listado'!$DE$151:$DG$151,0)),0)+IFERROR(INDEX('Hoja de Trabajo para listado'!$CD$155:$DC$1048576,MATCH($A99,'Hoja de Trabajo para listado'!$CD$155:$CD$1048576,0),MATCH((CUADRO!O$5&amp;$E99),'Hoja de Trabajo para listado'!$CD$151:$DC$151,0)),0)</f>
        <v>0</v>
      </c>
      <c r="P99" s="257">
        <f ca="1">+IFERROR(INDEX('Hoja de Trabajo para listado'!$A$155:$Z$1048576,MATCH($A99,'Hoja de Trabajo para listado'!$A$155:$A$1048576,0),MATCH((CUADRO!P$5&amp;$E99),'Hoja de Trabajo para listado'!$A$151:$Z$151,0)),0)+IFERROR(INDEX('Hoja de Trabajo para listado'!$AB$155:$BA$1048576,MATCH($A99,'Hoja de Trabajo para listado'!$AB$155:$AB$1048576,0),MATCH((CUADRO!P$5&amp;$E99),'Hoja de Trabajo para listado'!$AB$151:$BA$151,0)),0)+IFERROR(INDEX('Hoja de Trabajo para listado'!$BC$155:$CB$1048576,MATCH($A99,'Hoja de Trabajo para listado'!$BC$155:$BC$1048576,0),MATCH((CUADRO!P$5&amp;$E99),'Hoja de Trabajo para listado'!$BC$151:$CB$151,0)),0)+IFERROR(INDEX('Hoja de Trabajo para listado'!$DE$153:$DG$274,MATCH($A99,'Hoja de Trabajo para listado'!$DE$153:$DE$1048576,0),MATCH((CUADRO!P$5&amp;$E99),'Hoja de Trabajo para listado'!$DE$151:$DG$151,0)),0)+IFERROR(INDEX('Hoja de Trabajo para listado'!$CD$155:$DC$1048576,MATCH($A99,'Hoja de Trabajo para listado'!$CD$155:$CD$1048576,0),MATCH((CUADRO!P$5&amp;$E99),'Hoja de Trabajo para listado'!$CD$151:$DC$151,0)),0)</f>
        <v>0</v>
      </c>
      <c r="Q99" s="257">
        <f ca="1">+IFERROR(INDEX('Hoja de Trabajo para listado'!$A$155:$Z$1048576,MATCH($A99,'Hoja de Trabajo para listado'!$A$155:$A$1048576,0),MATCH((CUADRO!Q$5&amp;$E99),'Hoja de Trabajo para listado'!$A$151:$Z$151,0)),0)+IFERROR(INDEX('Hoja de Trabajo para listado'!$AB$155:$BA$1048576,MATCH($A99,'Hoja de Trabajo para listado'!$AB$155:$AB$1048576,0),MATCH((CUADRO!Q$5&amp;$E99),'Hoja de Trabajo para listado'!$AB$151:$BA$151,0)),0)+IFERROR(INDEX('Hoja de Trabajo para listado'!$BC$155:$CB$1048576,MATCH($A99,'Hoja de Trabajo para listado'!$BC$155:$BC$1048576,0),MATCH((CUADRO!Q$5&amp;$E99),'Hoja de Trabajo para listado'!$BC$151:$CB$151,0)),0)+IFERROR(INDEX('Hoja de Trabajo para listado'!$DE$153:$DG$274,MATCH($A99,'Hoja de Trabajo para listado'!$DE$153:$DE$1048576,0),MATCH((CUADRO!Q$5&amp;$E99),'Hoja de Trabajo para listado'!$DE$151:$DG$151,0)),0)+IFERROR(INDEX('Hoja de Trabajo para listado'!$CD$155:$DC$1048576,MATCH($A99,'Hoja de Trabajo para listado'!$CD$155:$CD$1048576,0),MATCH((CUADRO!Q$5&amp;$E99),'Hoja de Trabajo para listado'!$CD$151:$DC$151,0)),0)</f>
        <v>0</v>
      </c>
      <c r="R99" s="257">
        <f t="shared" ca="1" si="2"/>
        <v>8260.67</v>
      </c>
      <c r="S99" s="274">
        <f ca="1">+R98+R99</f>
        <v>8260.67</v>
      </c>
      <c r="T99" s="257">
        <f ca="1">+S99</f>
        <v>8260.67</v>
      </c>
      <c r="U99" s="256">
        <f t="shared" si="3"/>
        <v>2</v>
      </c>
      <c r="V99" s="362" t="str">
        <f>+VLOOKUP(A99,bd_lista!$A$3:$E$590,5,FALSE)</f>
        <v>INSTITUCIONES FINANCIERAS BANCARIAS</v>
      </c>
      <c r="W99" s="362"/>
      <c r="X99" s="254">
        <f>+VLOOKUP(A99,[2]Sheet1!$A$13:$D$744,4,FALSE)</f>
        <v>35</v>
      </c>
      <c r="Y99" s="254" t="str">
        <f>+VLOOKUP(X99,bd_lista!$A$3:$C$590,3,FALSE)</f>
        <v>Ministerio de Economía y Finanzas Públicas</v>
      </c>
      <c r="Z99" s="314"/>
      <c r="AA99" s="315"/>
    </row>
    <row r="100" spans="1:27" ht="15" hidden="1" customHeight="1">
      <c r="A100" s="32">
        <v>2328</v>
      </c>
      <c r="B100" s="306">
        <f>+A100</f>
        <v>2328</v>
      </c>
      <c r="C100" s="259" t="str">
        <f>+VLOOKUP(A100,bd_lista!$A$3:$C$590,3,FALSE)</f>
        <v>EMPRESA MUNICIPAL DE AGUA POTABLE Y ALCANTARILLADO SANITARIO DE URIONDO</v>
      </c>
      <c r="D100" s="361" t="str">
        <f>+C100</f>
        <v>EMPRESA MUNICIPAL DE AGUA POTABLE Y ALCANTARILLADO SANITARIO DE URIONDO</v>
      </c>
      <c r="E100" s="254" t="s">
        <v>1313</v>
      </c>
      <c r="F100" s="255">
        <f ca="1">+IFERROR(INDEX('Hoja de Trabajo para listado'!$A$155:$Z$1048576,MATCH($A100,'Hoja de Trabajo para listado'!$A$155:$A$1048576,0),MATCH((CUADRO!F$5&amp;$E100),'Hoja de Trabajo para listado'!$A$151:$Z$151,0)),0)+IFERROR(INDEX('Hoja de Trabajo para listado'!$AB$155:$BA$1048576,MATCH($A100,'Hoja de Trabajo para listado'!$AB$155:$AB$1048576,0),MATCH((CUADRO!F$5&amp;$E100),'Hoja de Trabajo para listado'!$AB$151:$BA$151,0)),0)+IFERROR(INDEX('Hoja de Trabajo para listado'!$BC$155:$CB$1048576,MATCH($A100,'Hoja de Trabajo para listado'!$BC$155:$BC$1048576,0),MATCH((CUADRO!F$5&amp;$E100),'Hoja de Trabajo para listado'!$BC$151:$CB$151,0)),0)+IFERROR(INDEX('Hoja de Trabajo para listado'!$DE$153:$DG$274,MATCH($A100,'Hoja de Trabajo para listado'!$DE$153:$DE$1048576,0),MATCH((CUADRO!F$5&amp;$E100),'Hoja de Trabajo para listado'!$DE$151:$DG$151,0)),0)+IFERROR(INDEX('Hoja de Trabajo para listado'!$CD$155:$DC$1048576,MATCH($A100,'Hoja de Trabajo para listado'!$CD$155:$CD$1048576,0),MATCH((CUADRO!F$5&amp;$E100),'Hoja de Trabajo para listado'!$CD$151:$DC$151,0)),0)</f>
        <v>0</v>
      </c>
      <c r="G100" s="255">
        <f ca="1">+IFERROR(INDEX('Hoja de Trabajo para listado'!$A$155:$Z$1048576,MATCH($A100,'Hoja de Trabajo para listado'!$A$155:$A$1048576,0),MATCH((CUADRO!G$5&amp;$E100),'Hoja de Trabajo para listado'!$A$151:$Z$151,0)),0)+IFERROR(INDEX('Hoja de Trabajo para listado'!$AB$155:$BA$1048576,MATCH($A100,'Hoja de Trabajo para listado'!$AB$155:$AB$1048576,0),MATCH((CUADRO!G$5&amp;$E100),'Hoja de Trabajo para listado'!$AB$151:$BA$151,0)),0)+IFERROR(INDEX('Hoja de Trabajo para listado'!$BC$155:$CB$1048576,MATCH($A100,'Hoja de Trabajo para listado'!$BC$155:$BC$1048576,0),MATCH((CUADRO!G$5&amp;$E100),'Hoja de Trabajo para listado'!$BC$151:$CB$151,0)),0)+IFERROR(INDEX('Hoja de Trabajo para listado'!$DE$153:$DG$274,MATCH($A100,'Hoja de Trabajo para listado'!$DE$153:$DE$1048576,0),MATCH((CUADRO!G$5&amp;$E100),'Hoja de Trabajo para listado'!$DE$151:$DG$151,0)),0)+IFERROR(INDEX('Hoja de Trabajo para listado'!$CD$155:$DC$1048576,MATCH($A100,'Hoja de Trabajo para listado'!$CD$155:$CD$1048576,0),MATCH((CUADRO!G$5&amp;$E100),'Hoja de Trabajo para listado'!$CD$151:$DC$151,0)),0)</f>
        <v>0</v>
      </c>
      <c r="H100" s="255">
        <f ca="1">+IFERROR(INDEX('Hoja de Trabajo para listado'!$A$155:$Z$1048576,MATCH($A100,'Hoja de Trabajo para listado'!$A$155:$A$1048576,0),MATCH((CUADRO!H$5&amp;$E100),'Hoja de Trabajo para listado'!$A$151:$Z$151,0)),0)+IFERROR(INDEX('Hoja de Trabajo para listado'!$AB$155:$BA$1048576,MATCH($A100,'Hoja de Trabajo para listado'!$AB$155:$AB$1048576,0),MATCH((CUADRO!H$5&amp;$E100),'Hoja de Trabajo para listado'!$AB$151:$BA$151,0)),0)+IFERROR(INDEX('Hoja de Trabajo para listado'!$BC$155:$CB$1048576,MATCH($A100,'Hoja de Trabajo para listado'!$BC$155:$BC$1048576,0),MATCH((CUADRO!H$5&amp;$E100),'Hoja de Trabajo para listado'!$BC$151:$CB$151,0)),0)+IFERROR(INDEX('Hoja de Trabajo para listado'!$DE$153:$DG$274,MATCH($A100,'Hoja de Trabajo para listado'!$DE$153:$DE$1048576,0),MATCH((CUADRO!H$5&amp;$E100),'Hoja de Trabajo para listado'!$DE$151:$DG$151,0)),0)+IFERROR(INDEX('Hoja de Trabajo para listado'!$CD$155:$DC$1048576,MATCH($A100,'Hoja de Trabajo para listado'!$CD$155:$CD$1048576,0),MATCH((CUADRO!H$5&amp;$E100),'Hoja de Trabajo para listado'!$CD$151:$DC$151,0)),0)</f>
        <v>0</v>
      </c>
      <c r="I100" s="255">
        <f ca="1">+IFERROR(INDEX('Hoja de Trabajo para listado'!$A$155:$Z$1048576,MATCH($A100,'Hoja de Trabajo para listado'!$A$155:$A$1048576,0),MATCH((CUADRO!I$5&amp;$E100),'Hoja de Trabajo para listado'!$A$151:$Z$151,0)),0)+IFERROR(INDEX('Hoja de Trabajo para listado'!$AB$155:$BA$1048576,MATCH($A100,'Hoja de Trabajo para listado'!$AB$155:$AB$1048576,0),MATCH((CUADRO!I$5&amp;$E100),'Hoja de Trabajo para listado'!$AB$151:$BA$151,0)),0)+IFERROR(INDEX('Hoja de Trabajo para listado'!$BC$155:$CB$1048576,MATCH($A100,'Hoja de Trabajo para listado'!$BC$155:$BC$1048576,0),MATCH((CUADRO!I$5&amp;$E100),'Hoja de Trabajo para listado'!$BC$151:$CB$151,0)),0)+IFERROR(INDEX('Hoja de Trabajo para listado'!$DE$153:$DG$274,MATCH($A100,'Hoja de Trabajo para listado'!$DE$153:$DE$1048576,0),MATCH((CUADRO!I$5&amp;$E100),'Hoja de Trabajo para listado'!$DE$151:$DG$151,0)),0)+IFERROR(INDEX('Hoja de Trabajo para listado'!$CD$155:$DC$1048576,MATCH($A100,'Hoja de Trabajo para listado'!$CD$155:$CD$1048576,0),MATCH((CUADRO!I$5&amp;$E100),'Hoja de Trabajo para listado'!$CD$151:$DC$151,0)),0)</f>
        <v>0</v>
      </c>
      <c r="J100" s="255">
        <f ca="1">+IFERROR(INDEX('Hoja de Trabajo para listado'!$A$155:$Z$1048576,MATCH($A100,'Hoja de Trabajo para listado'!$A$155:$A$1048576,0),MATCH((CUADRO!J$5&amp;$E100),'Hoja de Trabajo para listado'!$A$151:$Z$151,0)),0)+IFERROR(INDEX('Hoja de Trabajo para listado'!$AB$155:$BA$1048576,MATCH($A100,'Hoja de Trabajo para listado'!$AB$155:$AB$1048576,0),MATCH((CUADRO!J$5&amp;$E100),'Hoja de Trabajo para listado'!$AB$151:$BA$151,0)),0)+IFERROR(INDEX('Hoja de Trabajo para listado'!$BC$155:$CB$1048576,MATCH($A100,'Hoja de Trabajo para listado'!$BC$155:$BC$1048576,0),MATCH((CUADRO!J$5&amp;$E100),'Hoja de Trabajo para listado'!$BC$151:$CB$151,0)),0)+IFERROR(INDEX('Hoja de Trabajo para listado'!$DE$153:$DG$274,MATCH($A100,'Hoja de Trabajo para listado'!$DE$153:$DE$1048576,0),MATCH((CUADRO!J$5&amp;$E100),'Hoja de Trabajo para listado'!$DE$151:$DG$151,0)),0)+IFERROR(INDEX('Hoja de Trabajo para listado'!$CD$155:$DC$1048576,MATCH($A100,'Hoja de Trabajo para listado'!$CD$155:$CD$1048576,0),MATCH((CUADRO!J$5&amp;$E100),'Hoja de Trabajo para listado'!$CD$151:$DC$151,0)),0)</f>
        <v>0</v>
      </c>
      <c r="K100" s="255">
        <f ca="1">+IFERROR(INDEX('Hoja de Trabajo para listado'!$A$155:$Z$1048576,MATCH($A100,'Hoja de Trabajo para listado'!$A$155:$A$1048576,0),MATCH((CUADRO!K$5&amp;$E100),'Hoja de Trabajo para listado'!$A$151:$Z$151,0)),0)+IFERROR(INDEX('Hoja de Trabajo para listado'!$AB$155:$BA$1048576,MATCH($A100,'Hoja de Trabajo para listado'!$AB$155:$AB$1048576,0),MATCH((CUADRO!K$5&amp;$E100),'Hoja de Trabajo para listado'!$AB$151:$BA$151,0)),0)+IFERROR(INDEX('Hoja de Trabajo para listado'!$BC$155:$CB$1048576,MATCH($A100,'Hoja de Trabajo para listado'!$BC$155:$BC$1048576,0),MATCH((CUADRO!K$5&amp;$E100),'Hoja de Trabajo para listado'!$BC$151:$CB$151,0)),0)+IFERROR(INDEX('Hoja de Trabajo para listado'!$DE$153:$DG$274,MATCH($A100,'Hoja de Trabajo para listado'!$DE$153:$DE$1048576,0),MATCH((CUADRO!K$5&amp;$E100),'Hoja de Trabajo para listado'!$DE$151:$DG$151,0)),0)+IFERROR(INDEX('Hoja de Trabajo para listado'!$CD$155:$DC$1048576,MATCH($A100,'Hoja de Trabajo para listado'!$CD$155:$CD$1048576,0),MATCH((CUADRO!K$5&amp;$E100),'Hoja de Trabajo para listado'!$CD$151:$DC$151,0)),0)</f>
        <v>0</v>
      </c>
      <c r="L100" s="255">
        <f ca="1">+IFERROR(INDEX('Hoja de Trabajo para listado'!$A$155:$Z$1048576,MATCH($A100,'Hoja de Trabajo para listado'!$A$155:$A$1048576,0),MATCH((CUADRO!L$5&amp;$E100),'Hoja de Trabajo para listado'!$A$151:$Z$151,0)),0)+IFERROR(INDEX('Hoja de Trabajo para listado'!$AB$155:$BA$1048576,MATCH($A100,'Hoja de Trabajo para listado'!$AB$155:$AB$1048576,0),MATCH((CUADRO!L$5&amp;$E100),'Hoja de Trabajo para listado'!$AB$151:$BA$151,0)),0)+IFERROR(INDEX('Hoja de Trabajo para listado'!$BC$155:$CB$1048576,MATCH($A100,'Hoja de Trabajo para listado'!$BC$155:$BC$1048576,0),MATCH((CUADRO!L$5&amp;$E100),'Hoja de Trabajo para listado'!$BC$151:$CB$151,0)),0)+IFERROR(INDEX('Hoja de Trabajo para listado'!$DE$153:$DG$274,MATCH($A100,'Hoja de Trabajo para listado'!$DE$153:$DE$1048576,0),MATCH((CUADRO!L$5&amp;$E100),'Hoja de Trabajo para listado'!$DE$151:$DG$151,0)),0)+IFERROR(INDEX('Hoja de Trabajo para listado'!$CD$155:$DC$1048576,MATCH($A100,'Hoja de Trabajo para listado'!$CD$155:$CD$1048576,0),MATCH((CUADRO!L$5&amp;$E100),'Hoja de Trabajo para listado'!$CD$151:$DC$151,0)),0)</f>
        <v>0</v>
      </c>
      <c r="M100" s="255">
        <f ca="1">+IFERROR(INDEX('Hoja de Trabajo para listado'!$A$155:$Z$1048576,MATCH($A100,'Hoja de Trabajo para listado'!$A$155:$A$1048576,0),MATCH((CUADRO!M$5&amp;$E100),'Hoja de Trabajo para listado'!$A$151:$Z$151,0)),0)+IFERROR(INDEX('Hoja de Trabajo para listado'!$AB$155:$BA$1048576,MATCH($A100,'Hoja de Trabajo para listado'!$AB$155:$AB$1048576,0),MATCH((CUADRO!M$5&amp;$E100),'Hoja de Trabajo para listado'!$AB$151:$BA$151,0)),0)+IFERROR(INDEX('Hoja de Trabajo para listado'!$BC$155:$CB$1048576,MATCH($A100,'Hoja de Trabajo para listado'!$BC$155:$BC$1048576,0),MATCH((CUADRO!M$5&amp;$E100),'Hoja de Trabajo para listado'!$BC$151:$CB$151,0)),0)+IFERROR(INDEX('Hoja de Trabajo para listado'!$DE$153:$DG$274,MATCH($A100,'Hoja de Trabajo para listado'!$DE$153:$DE$1048576,0),MATCH((CUADRO!M$5&amp;$E100),'Hoja de Trabajo para listado'!$DE$151:$DG$151,0)),0)+IFERROR(INDEX('Hoja de Trabajo para listado'!$CD$155:$DC$1048576,MATCH($A100,'Hoja de Trabajo para listado'!$CD$155:$CD$1048576,0),MATCH((CUADRO!M$5&amp;$E100),'Hoja de Trabajo para listado'!$CD$151:$DC$151,0)),0)</f>
        <v>0</v>
      </c>
      <c r="N100" s="255">
        <f ca="1">+IFERROR(INDEX('Hoja de Trabajo para listado'!$A$155:$Z$1048576,MATCH($A100,'Hoja de Trabajo para listado'!$A$155:$A$1048576,0),MATCH((CUADRO!N$5&amp;$E100),'Hoja de Trabajo para listado'!$A$151:$Z$151,0)),0)+IFERROR(INDEX('Hoja de Trabajo para listado'!$AB$155:$BA$1048576,MATCH($A100,'Hoja de Trabajo para listado'!$AB$155:$AB$1048576,0),MATCH((CUADRO!N$5&amp;$E100),'Hoja de Trabajo para listado'!$AB$151:$BA$151,0)),0)+IFERROR(INDEX('Hoja de Trabajo para listado'!$BC$155:$CB$1048576,MATCH($A100,'Hoja de Trabajo para listado'!$BC$155:$BC$1048576,0),MATCH((CUADRO!N$5&amp;$E100),'Hoja de Trabajo para listado'!$BC$151:$CB$151,0)),0)+IFERROR(INDEX('Hoja de Trabajo para listado'!$DE$153:$DG$274,MATCH($A100,'Hoja de Trabajo para listado'!$DE$153:$DE$1048576,0),MATCH((CUADRO!N$5&amp;$E100),'Hoja de Trabajo para listado'!$DE$151:$DG$151,0)),0)+IFERROR(INDEX('Hoja de Trabajo para listado'!$CD$155:$DC$1048576,MATCH($A100,'Hoja de Trabajo para listado'!$CD$155:$CD$1048576,0),MATCH((CUADRO!N$5&amp;$E100),'Hoja de Trabajo para listado'!$CD$151:$DC$151,0)),0)</f>
        <v>0</v>
      </c>
      <c r="O100" s="255">
        <f ca="1">+IFERROR(INDEX('Hoja de Trabajo para listado'!$A$155:$Z$1048576,MATCH($A100,'Hoja de Trabajo para listado'!$A$155:$A$1048576,0),MATCH((CUADRO!O$5&amp;$E100),'Hoja de Trabajo para listado'!$A$151:$Z$151,0)),0)+IFERROR(INDEX('Hoja de Trabajo para listado'!$AB$155:$BA$1048576,MATCH($A100,'Hoja de Trabajo para listado'!$AB$155:$AB$1048576,0),MATCH((CUADRO!O$5&amp;$E100),'Hoja de Trabajo para listado'!$AB$151:$BA$151,0)),0)+IFERROR(INDEX('Hoja de Trabajo para listado'!$BC$155:$CB$1048576,MATCH($A100,'Hoja de Trabajo para listado'!$BC$155:$BC$1048576,0),MATCH((CUADRO!O$5&amp;$E100),'Hoja de Trabajo para listado'!$BC$151:$CB$151,0)),0)+IFERROR(INDEX('Hoja de Trabajo para listado'!$DE$153:$DG$274,MATCH($A100,'Hoja de Trabajo para listado'!$DE$153:$DE$1048576,0),MATCH((CUADRO!O$5&amp;$E100),'Hoja de Trabajo para listado'!$DE$151:$DG$151,0)),0)+IFERROR(INDEX('Hoja de Trabajo para listado'!$CD$155:$DC$1048576,MATCH($A100,'Hoja de Trabajo para listado'!$CD$155:$CD$1048576,0),MATCH((CUADRO!O$5&amp;$E100),'Hoja de Trabajo para listado'!$CD$151:$DC$151,0)),0)</f>
        <v>0</v>
      </c>
      <c r="P100" s="255">
        <f ca="1">+IFERROR(INDEX('Hoja de Trabajo para listado'!$A$155:$Z$1048576,MATCH($A100,'Hoja de Trabajo para listado'!$A$155:$A$1048576,0),MATCH((CUADRO!P$5&amp;$E100),'Hoja de Trabajo para listado'!$A$151:$Z$151,0)),0)+IFERROR(INDEX('Hoja de Trabajo para listado'!$AB$155:$BA$1048576,MATCH($A100,'Hoja de Trabajo para listado'!$AB$155:$AB$1048576,0),MATCH((CUADRO!P$5&amp;$E100),'Hoja de Trabajo para listado'!$AB$151:$BA$151,0)),0)+IFERROR(INDEX('Hoja de Trabajo para listado'!$BC$155:$CB$1048576,MATCH($A100,'Hoja de Trabajo para listado'!$BC$155:$BC$1048576,0),MATCH((CUADRO!P$5&amp;$E100),'Hoja de Trabajo para listado'!$BC$151:$CB$151,0)),0)+IFERROR(INDEX('Hoja de Trabajo para listado'!$DE$153:$DG$274,MATCH($A100,'Hoja de Trabajo para listado'!$DE$153:$DE$1048576,0),MATCH((CUADRO!P$5&amp;$E100),'Hoja de Trabajo para listado'!$DE$151:$DG$151,0)),0)+IFERROR(INDEX('Hoja de Trabajo para listado'!$CD$155:$DC$1048576,MATCH($A100,'Hoja de Trabajo para listado'!$CD$155:$CD$1048576,0),MATCH((CUADRO!P$5&amp;$E100),'Hoja de Trabajo para listado'!$CD$151:$DC$151,0)),0)</f>
        <v>0</v>
      </c>
      <c r="Q100" s="255">
        <f ca="1">+IFERROR(INDEX('Hoja de Trabajo para listado'!$A$155:$Z$1048576,MATCH($A100,'Hoja de Trabajo para listado'!$A$155:$A$1048576,0),MATCH((CUADRO!Q$5&amp;$E100),'Hoja de Trabajo para listado'!$A$151:$Z$151,0)),0)+IFERROR(INDEX('Hoja de Trabajo para listado'!$AB$155:$BA$1048576,MATCH($A100,'Hoja de Trabajo para listado'!$AB$155:$AB$1048576,0),MATCH((CUADRO!Q$5&amp;$E100),'Hoja de Trabajo para listado'!$AB$151:$BA$151,0)),0)+IFERROR(INDEX('Hoja de Trabajo para listado'!$BC$155:$CB$1048576,MATCH($A100,'Hoja de Trabajo para listado'!$BC$155:$BC$1048576,0),MATCH((CUADRO!Q$5&amp;$E100),'Hoja de Trabajo para listado'!$BC$151:$CB$151,0)),0)+IFERROR(INDEX('Hoja de Trabajo para listado'!$DE$153:$DG$274,MATCH($A100,'Hoja de Trabajo para listado'!$DE$153:$DE$1048576,0),MATCH((CUADRO!Q$5&amp;$E100),'Hoja de Trabajo para listado'!$DE$151:$DG$151,0)),0)+IFERROR(INDEX('Hoja de Trabajo para listado'!$CD$155:$DC$1048576,MATCH($A100,'Hoja de Trabajo para listado'!$CD$155:$CD$1048576,0),MATCH((CUADRO!Q$5&amp;$E100),'Hoja de Trabajo para listado'!$CD$151:$DC$151,0)),0)</f>
        <v>0</v>
      </c>
      <c r="R100" s="255">
        <f t="shared" ca="1" si="2"/>
        <v>0</v>
      </c>
      <c r="S100" s="262"/>
      <c r="T100" s="255">
        <f ca="1">+T101</f>
        <v>0</v>
      </c>
      <c r="U100" s="254">
        <f t="shared" si="3"/>
        <v>1</v>
      </c>
      <c r="V100" s="362" t="str">
        <f>+VLOOKUP(A100,bd_lista!$A$3:$E$590,5,FALSE)</f>
        <v>Instituciones Descentralizadas Municipales</v>
      </c>
      <c r="W100" s="361" t="str">
        <f>+V100</f>
        <v>Instituciones Descentralizadas Municipales</v>
      </c>
      <c r="X100" s="254">
        <f>+VLOOKUP(A100,[2]Sheet1!$A$13:$D$744,4,FALSE)</f>
        <v>0</v>
      </c>
      <c r="Y100" s="254" t="e">
        <f>+VLOOKUP(X100,bd_lista!$A$3:$C$590,3,FALSE)</f>
        <v>#N/A</v>
      </c>
      <c r="Z100" s="316">
        <f>+X100</f>
        <v>0</v>
      </c>
      <c r="AA100" s="348" t="e">
        <f>+Y100</f>
        <v>#N/A</v>
      </c>
    </row>
    <row r="101" spans="1:27" ht="15" hidden="1" customHeight="1">
      <c r="A101" s="32">
        <v>2328</v>
      </c>
      <c r="B101" s="307"/>
      <c r="C101" s="362" t="str">
        <f>+VLOOKUP(A101,bd_lista!$A$3:$C$590,3,FALSE)</f>
        <v>EMPRESA MUNICIPAL DE AGUA POTABLE Y ALCANTARILLADO SANITARIO DE URIONDO</v>
      </c>
      <c r="D101" s="362"/>
      <c r="E101" s="256" t="s">
        <v>1314</v>
      </c>
      <c r="F101" s="257">
        <f ca="1">+IFERROR(INDEX('Hoja de Trabajo para listado'!$A$155:$Z$1048576,MATCH($A101,'Hoja de Trabajo para listado'!$A$155:$A$1048576,0),MATCH((CUADRO!F$5&amp;$E101),'Hoja de Trabajo para listado'!$A$151:$Z$151,0)),0)+IFERROR(INDEX('Hoja de Trabajo para listado'!$AB$155:$BA$1048576,MATCH($A101,'Hoja de Trabajo para listado'!$AB$155:$AB$1048576,0),MATCH((CUADRO!F$5&amp;$E101),'Hoja de Trabajo para listado'!$AB$151:$BA$151,0)),0)+IFERROR(INDEX('Hoja de Trabajo para listado'!$BC$155:$CB$1048576,MATCH($A101,'Hoja de Trabajo para listado'!$BC$155:$BC$1048576,0),MATCH((CUADRO!F$5&amp;$E101),'Hoja de Trabajo para listado'!$BC$151:$CB$151,0)),0)+IFERROR(INDEX('Hoja de Trabajo para listado'!$DE$153:$DG$274,MATCH($A101,'Hoja de Trabajo para listado'!$DE$153:$DE$1048576,0),MATCH((CUADRO!F$5&amp;$E101),'Hoja de Trabajo para listado'!$DE$151:$DG$151,0)),0)+IFERROR(INDEX('Hoja de Trabajo para listado'!$CD$155:$DC$1048576,MATCH($A101,'Hoja de Trabajo para listado'!$CD$155:$CD$1048576,0),MATCH((CUADRO!F$5&amp;$E101),'Hoja de Trabajo para listado'!$CD$151:$DC$151,0)),0)</f>
        <v>0</v>
      </c>
      <c r="G101" s="257">
        <f ca="1">+IFERROR(INDEX('Hoja de Trabajo para listado'!$A$155:$Z$1048576,MATCH($A101,'Hoja de Trabajo para listado'!$A$155:$A$1048576,0),MATCH((CUADRO!G$5&amp;$E101),'Hoja de Trabajo para listado'!$A$151:$Z$151,0)),0)+IFERROR(INDEX('Hoja de Trabajo para listado'!$AB$155:$BA$1048576,MATCH($A101,'Hoja de Trabajo para listado'!$AB$155:$AB$1048576,0),MATCH((CUADRO!G$5&amp;$E101),'Hoja de Trabajo para listado'!$AB$151:$BA$151,0)),0)+IFERROR(INDEX('Hoja de Trabajo para listado'!$BC$155:$CB$1048576,MATCH($A101,'Hoja de Trabajo para listado'!$BC$155:$BC$1048576,0),MATCH((CUADRO!G$5&amp;$E101),'Hoja de Trabajo para listado'!$BC$151:$CB$151,0)),0)+IFERROR(INDEX('Hoja de Trabajo para listado'!$DE$153:$DG$274,MATCH($A101,'Hoja de Trabajo para listado'!$DE$153:$DE$1048576,0),MATCH((CUADRO!G$5&amp;$E101),'Hoja de Trabajo para listado'!$DE$151:$DG$151,0)),0)+IFERROR(INDEX('Hoja de Trabajo para listado'!$CD$155:$DC$1048576,MATCH($A101,'Hoja de Trabajo para listado'!$CD$155:$CD$1048576,0),MATCH((CUADRO!G$5&amp;$E101),'Hoja de Trabajo para listado'!$CD$151:$DC$151,0)),0)</f>
        <v>0</v>
      </c>
      <c r="H101" s="257">
        <f ca="1">+IFERROR(INDEX('Hoja de Trabajo para listado'!$A$155:$Z$1048576,MATCH($A101,'Hoja de Trabajo para listado'!$A$155:$A$1048576,0),MATCH((CUADRO!H$5&amp;$E101),'Hoja de Trabajo para listado'!$A$151:$Z$151,0)),0)+IFERROR(INDEX('Hoja de Trabajo para listado'!$AB$155:$BA$1048576,MATCH($A101,'Hoja de Trabajo para listado'!$AB$155:$AB$1048576,0),MATCH((CUADRO!H$5&amp;$E101),'Hoja de Trabajo para listado'!$AB$151:$BA$151,0)),0)+IFERROR(INDEX('Hoja de Trabajo para listado'!$BC$155:$CB$1048576,MATCH($A101,'Hoja de Trabajo para listado'!$BC$155:$BC$1048576,0),MATCH((CUADRO!H$5&amp;$E101),'Hoja de Trabajo para listado'!$BC$151:$CB$151,0)),0)+IFERROR(INDEX('Hoja de Trabajo para listado'!$DE$153:$DG$274,MATCH($A101,'Hoja de Trabajo para listado'!$DE$153:$DE$1048576,0),MATCH((CUADRO!H$5&amp;$E101),'Hoja de Trabajo para listado'!$DE$151:$DG$151,0)),0)+IFERROR(INDEX('Hoja de Trabajo para listado'!$CD$155:$DC$1048576,MATCH($A101,'Hoja de Trabajo para listado'!$CD$155:$CD$1048576,0),MATCH((CUADRO!H$5&amp;$E101),'Hoja de Trabajo para listado'!$CD$151:$DC$151,0)),0)</f>
        <v>0</v>
      </c>
      <c r="I101" s="257">
        <f ca="1">+IFERROR(INDEX('Hoja de Trabajo para listado'!$A$155:$Z$1048576,MATCH($A101,'Hoja de Trabajo para listado'!$A$155:$A$1048576,0),MATCH((CUADRO!I$5&amp;$E101),'Hoja de Trabajo para listado'!$A$151:$Z$151,0)),0)+IFERROR(INDEX('Hoja de Trabajo para listado'!$AB$155:$BA$1048576,MATCH($A101,'Hoja de Trabajo para listado'!$AB$155:$AB$1048576,0),MATCH((CUADRO!I$5&amp;$E101),'Hoja de Trabajo para listado'!$AB$151:$BA$151,0)),0)+IFERROR(INDEX('Hoja de Trabajo para listado'!$BC$155:$CB$1048576,MATCH($A101,'Hoja de Trabajo para listado'!$BC$155:$BC$1048576,0),MATCH((CUADRO!I$5&amp;$E101),'Hoja de Trabajo para listado'!$BC$151:$CB$151,0)),0)+IFERROR(INDEX('Hoja de Trabajo para listado'!$DE$153:$DG$274,MATCH($A101,'Hoja de Trabajo para listado'!$DE$153:$DE$1048576,0),MATCH((CUADRO!I$5&amp;$E101),'Hoja de Trabajo para listado'!$DE$151:$DG$151,0)),0)+IFERROR(INDEX('Hoja de Trabajo para listado'!$CD$155:$DC$1048576,MATCH($A101,'Hoja de Trabajo para listado'!$CD$155:$CD$1048576,0),MATCH((CUADRO!I$5&amp;$E101),'Hoja de Trabajo para listado'!$CD$151:$DC$151,0)),0)</f>
        <v>0</v>
      </c>
      <c r="J101" s="257">
        <f ca="1">+IFERROR(INDEX('Hoja de Trabajo para listado'!$A$155:$Z$1048576,MATCH($A101,'Hoja de Trabajo para listado'!$A$155:$A$1048576,0),MATCH((CUADRO!J$5&amp;$E101),'Hoja de Trabajo para listado'!$A$151:$Z$151,0)),0)+IFERROR(INDEX('Hoja de Trabajo para listado'!$AB$155:$BA$1048576,MATCH($A101,'Hoja de Trabajo para listado'!$AB$155:$AB$1048576,0),MATCH((CUADRO!J$5&amp;$E101),'Hoja de Trabajo para listado'!$AB$151:$BA$151,0)),0)+IFERROR(INDEX('Hoja de Trabajo para listado'!$BC$155:$CB$1048576,MATCH($A101,'Hoja de Trabajo para listado'!$BC$155:$BC$1048576,0),MATCH((CUADRO!J$5&amp;$E101),'Hoja de Trabajo para listado'!$BC$151:$CB$151,0)),0)+IFERROR(INDEX('Hoja de Trabajo para listado'!$DE$153:$DG$274,MATCH($A101,'Hoja de Trabajo para listado'!$DE$153:$DE$1048576,0),MATCH((CUADRO!J$5&amp;$E101),'Hoja de Trabajo para listado'!$DE$151:$DG$151,0)),0)+IFERROR(INDEX('Hoja de Trabajo para listado'!$CD$155:$DC$1048576,MATCH($A101,'Hoja de Trabajo para listado'!$CD$155:$CD$1048576,0),MATCH((CUADRO!J$5&amp;$E101),'Hoja de Trabajo para listado'!$CD$151:$DC$151,0)),0)</f>
        <v>0</v>
      </c>
      <c r="K101" s="257">
        <f ca="1">+IFERROR(INDEX('Hoja de Trabajo para listado'!$A$155:$Z$1048576,MATCH($A101,'Hoja de Trabajo para listado'!$A$155:$A$1048576,0),MATCH((CUADRO!K$5&amp;$E101),'Hoja de Trabajo para listado'!$A$151:$Z$151,0)),0)+IFERROR(INDEX('Hoja de Trabajo para listado'!$AB$155:$BA$1048576,MATCH($A101,'Hoja de Trabajo para listado'!$AB$155:$AB$1048576,0),MATCH((CUADRO!K$5&amp;$E101),'Hoja de Trabajo para listado'!$AB$151:$BA$151,0)),0)+IFERROR(INDEX('Hoja de Trabajo para listado'!$BC$155:$CB$1048576,MATCH($A101,'Hoja de Trabajo para listado'!$BC$155:$BC$1048576,0),MATCH((CUADRO!K$5&amp;$E101),'Hoja de Trabajo para listado'!$BC$151:$CB$151,0)),0)+IFERROR(INDEX('Hoja de Trabajo para listado'!$DE$153:$DG$274,MATCH($A101,'Hoja de Trabajo para listado'!$DE$153:$DE$1048576,0),MATCH((CUADRO!K$5&amp;$E101),'Hoja de Trabajo para listado'!$DE$151:$DG$151,0)),0)+IFERROR(INDEX('Hoja de Trabajo para listado'!$CD$155:$DC$1048576,MATCH($A101,'Hoja de Trabajo para listado'!$CD$155:$CD$1048576,0),MATCH((CUADRO!K$5&amp;$E101),'Hoja de Trabajo para listado'!$CD$151:$DC$151,0)),0)</f>
        <v>0</v>
      </c>
      <c r="L101" s="257">
        <f ca="1">+IFERROR(INDEX('Hoja de Trabajo para listado'!$A$155:$Z$1048576,MATCH($A101,'Hoja de Trabajo para listado'!$A$155:$A$1048576,0),MATCH((CUADRO!L$5&amp;$E101),'Hoja de Trabajo para listado'!$A$151:$Z$151,0)),0)+IFERROR(INDEX('Hoja de Trabajo para listado'!$AB$155:$BA$1048576,MATCH($A101,'Hoja de Trabajo para listado'!$AB$155:$AB$1048576,0),MATCH((CUADRO!L$5&amp;$E101),'Hoja de Trabajo para listado'!$AB$151:$BA$151,0)),0)+IFERROR(INDEX('Hoja de Trabajo para listado'!$BC$155:$CB$1048576,MATCH($A101,'Hoja de Trabajo para listado'!$BC$155:$BC$1048576,0),MATCH((CUADRO!L$5&amp;$E101),'Hoja de Trabajo para listado'!$BC$151:$CB$151,0)),0)+IFERROR(INDEX('Hoja de Trabajo para listado'!$DE$153:$DG$274,MATCH($A101,'Hoja de Trabajo para listado'!$DE$153:$DE$1048576,0),MATCH((CUADRO!L$5&amp;$E101),'Hoja de Trabajo para listado'!$DE$151:$DG$151,0)),0)+IFERROR(INDEX('Hoja de Trabajo para listado'!$CD$155:$DC$1048576,MATCH($A101,'Hoja de Trabajo para listado'!$CD$155:$CD$1048576,0),MATCH((CUADRO!L$5&amp;$E101),'Hoja de Trabajo para listado'!$CD$151:$DC$151,0)),0)</f>
        <v>0</v>
      </c>
      <c r="M101" s="257">
        <f ca="1">+IFERROR(INDEX('Hoja de Trabajo para listado'!$A$155:$Z$1048576,MATCH($A101,'Hoja de Trabajo para listado'!$A$155:$A$1048576,0),MATCH((CUADRO!M$5&amp;$E101),'Hoja de Trabajo para listado'!$A$151:$Z$151,0)),0)+IFERROR(INDEX('Hoja de Trabajo para listado'!$AB$155:$BA$1048576,MATCH($A101,'Hoja de Trabajo para listado'!$AB$155:$AB$1048576,0),MATCH((CUADRO!M$5&amp;$E101),'Hoja de Trabajo para listado'!$AB$151:$BA$151,0)),0)+IFERROR(INDEX('Hoja de Trabajo para listado'!$BC$155:$CB$1048576,MATCH($A101,'Hoja de Trabajo para listado'!$BC$155:$BC$1048576,0),MATCH((CUADRO!M$5&amp;$E101),'Hoja de Trabajo para listado'!$BC$151:$CB$151,0)),0)+IFERROR(INDEX('Hoja de Trabajo para listado'!$DE$153:$DG$274,MATCH($A101,'Hoja de Trabajo para listado'!$DE$153:$DE$1048576,0),MATCH((CUADRO!M$5&amp;$E101),'Hoja de Trabajo para listado'!$DE$151:$DG$151,0)),0)+IFERROR(INDEX('Hoja de Trabajo para listado'!$CD$155:$DC$1048576,MATCH($A101,'Hoja de Trabajo para listado'!$CD$155:$CD$1048576,0),MATCH((CUADRO!M$5&amp;$E101),'Hoja de Trabajo para listado'!$CD$151:$DC$151,0)),0)</f>
        <v>0</v>
      </c>
      <c r="N101" s="257">
        <f ca="1">+IFERROR(INDEX('Hoja de Trabajo para listado'!$A$155:$Z$1048576,MATCH($A101,'Hoja de Trabajo para listado'!$A$155:$A$1048576,0),MATCH((CUADRO!N$5&amp;$E101),'Hoja de Trabajo para listado'!$A$151:$Z$151,0)),0)+IFERROR(INDEX('Hoja de Trabajo para listado'!$AB$155:$BA$1048576,MATCH($A101,'Hoja de Trabajo para listado'!$AB$155:$AB$1048576,0),MATCH((CUADRO!N$5&amp;$E101),'Hoja de Trabajo para listado'!$AB$151:$BA$151,0)),0)+IFERROR(INDEX('Hoja de Trabajo para listado'!$BC$155:$CB$1048576,MATCH($A101,'Hoja de Trabajo para listado'!$BC$155:$BC$1048576,0),MATCH((CUADRO!N$5&amp;$E101),'Hoja de Trabajo para listado'!$BC$151:$CB$151,0)),0)+IFERROR(INDEX('Hoja de Trabajo para listado'!$DE$153:$DG$274,MATCH($A101,'Hoja de Trabajo para listado'!$DE$153:$DE$1048576,0),MATCH((CUADRO!N$5&amp;$E101),'Hoja de Trabajo para listado'!$DE$151:$DG$151,0)),0)+IFERROR(INDEX('Hoja de Trabajo para listado'!$CD$155:$DC$1048576,MATCH($A101,'Hoja de Trabajo para listado'!$CD$155:$CD$1048576,0),MATCH((CUADRO!N$5&amp;$E101),'Hoja de Trabajo para listado'!$CD$151:$DC$151,0)),0)</f>
        <v>0</v>
      </c>
      <c r="O101" s="257">
        <f ca="1">+IFERROR(INDEX('Hoja de Trabajo para listado'!$A$155:$Z$1048576,MATCH($A101,'Hoja de Trabajo para listado'!$A$155:$A$1048576,0),MATCH((CUADRO!O$5&amp;$E101),'Hoja de Trabajo para listado'!$A$151:$Z$151,0)),0)+IFERROR(INDEX('Hoja de Trabajo para listado'!$AB$155:$BA$1048576,MATCH($A101,'Hoja de Trabajo para listado'!$AB$155:$AB$1048576,0),MATCH((CUADRO!O$5&amp;$E101),'Hoja de Trabajo para listado'!$AB$151:$BA$151,0)),0)+IFERROR(INDEX('Hoja de Trabajo para listado'!$BC$155:$CB$1048576,MATCH($A101,'Hoja de Trabajo para listado'!$BC$155:$BC$1048576,0),MATCH((CUADRO!O$5&amp;$E101),'Hoja de Trabajo para listado'!$BC$151:$CB$151,0)),0)+IFERROR(INDEX('Hoja de Trabajo para listado'!$DE$153:$DG$274,MATCH($A101,'Hoja de Trabajo para listado'!$DE$153:$DE$1048576,0),MATCH((CUADRO!O$5&amp;$E101),'Hoja de Trabajo para listado'!$DE$151:$DG$151,0)),0)+IFERROR(INDEX('Hoja de Trabajo para listado'!$CD$155:$DC$1048576,MATCH($A101,'Hoja de Trabajo para listado'!$CD$155:$CD$1048576,0),MATCH((CUADRO!O$5&amp;$E101),'Hoja de Trabajo para listado'!$CD$151:$DC$151,0)),0)</f>
        <v>0</v>
      </c>
      <c r="P101" s="257">
        <f ca="1">+IFERROR(INDEX('Hoja de Trabajo para listado'!$A$155:$Z$1048576,MATCH($A101,'Hoja de Trabajo para listado'!$A$155:$A$1048576,0),MATCH((CUADRO!P$5&amp;$E101),'Hoja de Trabajo para listado'!$A$151:$Z$151,0)),0)+IFERROR(INDEX('Hoja de Trabajo para listado'!$AB$155:$BA$1048576,MATCH($A101,'Hoja de Trabajo para listado'!$AB$155:$AB$1048576,0),MATCH((CUADRO!P$5&amp;$E101),'Hoja de Trabajo para listado'!$AB$151:$BA$151,0)),0)+IFERROR(INDEX('Hoja de Trabajo para listado'!$BC$155:$CB$1048576,MATCH($A101,'Hoja de Trabajo para listado'!$BC$155:$BC$1048576,0),MATCH((CUADRO!P$5&amp;$E101),'Hoja de Trabajo para listado'!$BC$151:$CB$151,0)),0)+IFERROR(INDEX('Hoja de Trabajo para listado'!$DE$153:$DG$274,MATCH($A101,'Hoja de Trabajo para listado'!$DE$153:$DE$1048576,0),MATCH((CUADRO!P$5&amp;$E101),'Hoja de Trabajo para listado'!$DE$151:$DG$151,0)),0)+IFERROR(INDEX('Hoja de Trabajo para listado'!$CD$155:$DC$1048576,MATCH($A101,'Hoja de Trabajo para listado'!$CD$155:$CD$1048576,0),MATCH((CUADRO!P$5&amp;$E101),'Hoja de Trabajo para listado'!$CD$151:$DC$151,0)),0)</f>
        <v>0</v>
      </c>
      <c r="Q101" s="257">
        <f ca="1">+IFERROR(INDEX('Hoja de Trabajo para listado'!$A$155:$Z$1048576,MATCH($A101,'Hoja de Trabajo para listado'!$A$155:$A$1048576,0),MATCH((CUADRO!Q$5&amp;$E101),'Hoja de Trabajo para listado'!$A$151:$Z$151,0)),0)+IFERROR(INDEX('Hoja de Trabajo para listado'!$AB$155:$BA$1048576,MATCH($A101,'Hoja de Trabajo para listado'!$AB$155:$AB$1048576,0),MATCH((CUADRO!Q$5&amp;$E101),'Hoja de Trabajo para listado'!$AB$151:$BA$151,0)),0)+IFERROR(INDEX('Hoja de Trabajo para listado'!$BC$155:$CB$1048576,MATCH($A101,'Hoja de Trabajo para listado'!$BC$155:$BC$1048576,0),MATCH((CUADRO!Q$5&amp;$E101),'Hoja de Trabajo para listado'!$BC$151:$CB$151,0)),0)+IFERROR(INDEX('Hoja de Trabajo para listado'!$DE$153:$DG$274,MATCH($A101,'Hoja de Trabajo para listado'!$DE$153:$DE$1048576,0),MATCH((CUADRO!Q$5&amp;$E101),'Hoja de Trabajo para listado'!$DE$151:$DG$151,0)),0)+IFERROR(INDEX('Hoja de Trabajo para listado'!$CD$155:$DC$1048576,MATCH($A101,'Hoja de Trabajo para listado'!$CD$155:$CD$1048576,0),MATCH((CUADRO!Q$5&amp;$E101),'Hoja de Trabajo para listado'!$CD$151:$DC$151,0)),0)</f>
        <v>0</v>
      </c>
      <c r="R101" s="257">
        <f t="shared" ca="1" si="2"/>
        <v>0</v>
      </c>
      <c r="S101" s="274">
        <f ca="1">+R100+R101</f>
        <v>0</v>
      </c>
      <c r="T101" s="257">
        <f ca="1">+S101</f>
        <v>0</v>
      </c>
      <c r="U101" s="256">
        <f t="shared" si="3"/>
        <v>2</v>
      </c>
      <c r="V101" s="362" t="str">
        <f>+VLOOKUP(A101,bd_lista!$A$3:$E$590,5,FALSE)</f>
        <v>Instituciones Descentralizadas Municipales</v>
      </c>
      <c r="W101" s="362"/>
      <c r="X101" s="254">
        <f>+VLOOKUP(A101,[2]Sheet1!$A$13:$D$744,4,FALSE)</f>
        <v>0</v>
      </c>
      <c r="Y101" s="254" t="e">
        <f>+VLOOKUP(X101,bd_lista!$A$3:$C$590,3,FALSE)</f>
        <v>#N/A</v>
      </c>
      <c r="Z101" s="314"/>
      <c r="AA101" s="350"/>
    </row>
    <row r="102" spans="1:27" ht="15" hidden="1" customHeight="1">
      <c r="A102" s="264">
        <v>2326</v>
      </c>
      <c r="B102" s="306">
        <f>+A102</f>
        <v>2326</v>
      </c>
      <c r="C102" s="259" t="str">
        <f>+VLOOKUP(A102,bd_lista!$A$3:$C$590,3,FALSE)</f>
        <v>ENTIDAD ORDEN Y SEGURIDAD CIUDADANA MUNICIPAL DE TARIJA</v>
      </c>
      <c r="D102" s="361" t="str">
        <f>+C102</f>
        <v>ENTIDAD ORDEN Y SEGURIDAD CIUDADANA MUNICIPAL DE TARIJA</v>
      </c>
      <c r="E102" s="254" t="s">
        <v>1313</v>
      </c>
      <c r="F102" s="255">
        <f ca="1">+IFERROR(INDEX('Hoja de Trabajo para listado'!$A$155:$Z$1048576,MATCH($A102,'Hoja de Trabajo para listado'!$A$155:$A$1048576,0),MATCH((CUADRO!F$5&amp;$E102),'Hoja de Trabajo para listado'!$A$151:$Z$151,0)),0)+IFERROR(INDEX('Hoja de Trabajo para listado'!$AB$155:$BA$1048576,MATCH($A102,'Hoja de Trabajo para listado'!$AB$155:$AB$1048576,0),MATCH((CUADRO!F$5&amp;$E102),'Hoja de Trabajo para listado'!$AB$151:$BA$151,0)),0)+IFERROR(INDEX('Hoja de Trabajo para listado'!$BC$155:$CB$1048576,MATCH($A102,'Hoja de Trabajo para listado'!$BC$155:$BC$1048576,0),MATCH((CUADRO!F$5&amp;$E102),'Hoja de Trabajo para listado'!$BC$151:$CB$151,0)),0)+IFERROR(INDEX('Hoja de Trabajo para listado'!$DE$153:$DG$274,MATCH($A102,'Hoja de Trabajo para listado'!$DE$153:$DE$1048576,0),MATCH((CUADRO!F$5&amp;$E102),'Hoja de Trabajo para listado'!$DE$151:$DG$151,0)),0)+IFERROR(INDEX('Hoja de Trabajo para listado'!$CD$155:$DC$1048576,MATCH($A102,'Hoja de Trabajo para listado'!$CD$155:$CD$1048576,0),MATCH((CUADRO!F$5&amp;$E102),'Hoja de Trabajo para listado'!$CD$151:$DC$151,0)),0)</f>
        <v>0</v>
      </c>
      <c r="G102" s="255">
        <f ca="1">+IFERROR(INDEX('Hoja de Trabajo para listado'!$A$155:$Z$1048576,MATCH($A102,'Hoja de Trabajo para listado'!$A$155:$A$1048576,0),MATCH((CUADRO!G$5&amp;$E102),'Hoja de Trabajo para listado'!$A$151:$Z$151,0)),0)+IFERROR(INDEX('Hoja de Trabajo para listado'!$AB$155:$BA$1048576,MATCH($A102,'Hoja de Trabajo para listado'!$AB$155:$AB$1048576,0),MATCH((CUADRO!G$5&amp;$E102),'Hoja de Trabajo para listado'!$AB$151:$BA$151,0)),0)+IFERROR(INDEX('Hoja de Trabajo para listado'!$BC$155:$CB$1048576,MATCH($A102,'Hoja de Trabajo para listado'!$BC$155:$BC$1048576,0),MATCH((CUADRO!G$5&amp;$E102),'Hoja de Trabajo para listado'!$BC$151:$CB$151,0)),0)+IFERROR(INDEX('Hoja de Trabajo para listado'!$DE$153:$DG$274,MATCH($A102,'Hoja de Trabajo para listado'!$DE$153:$DE$1048576,0),MATCH((CUADRO!G$5&amp;$E102),'Hoja de Trabajo para listado'!$DE$151:$DG$151,0)),0)+IFERROR(INDEX('Hoja de Trabajo para listado'!$CD$155:$DC$1048576,MATCH($A102,'Hoja de Trabajo para listado'!$CD$155:$CD$1048576,0),MATCH((CUADRO!G$5&amp;$E102),'Hoja de Trabajo para listado'!$CD$151:$DC$151,0)),0)</f>
        <v>0</v>
      </c>
      <c r="H102" s="255">
        <f ca="1">+IFERROR(INDEX('Hoja de Trabajo para listado'!$A$155:$Z$1048576,MATCH($A102,'Hoja de Trabajo para listado'!$A$155:$A$1048576,0),MATCH((CUADRO!H$5&amp;$E102),'Hoja de Trabajo para listado'!$A$151:$Z$151,0)),0)+IFERROR(INDEX('Hoja de Trabajo para listado'!$AB$155:$BA$1048576,MATCH($A102,'Hoja de Trabajo para listado'!$AB$155:$AB$1048576,0),MATCH((CUADRO!H$5&amp;$E102),'Hoja de Trabajo para listado'!$AB$151:$BA$151,0)),0)+IFERROR(INDEX('Hoja de Trabajo para listado'!$BC$155:$CB$1048576,MATCH($A102,'Hoja de Trabajo para listado'!$BC$155:$BC$1048576,0),MATCH((CUADRO!H$5&amp;$E102),'Hoja de Trabajo para listado'!$BC$151:$CB$151,0)),0)+IFERROR(INDEX('Hoja de Trabajo para listado'!$DE$153:$DG$274,MATCH($A102,'Hoja de Trabajo para listado'!$DE$153:$DE$1048576,0),MATCH((CUADRO!H$5&amp;$E102),'Hoja de Trabajo para listado'!$DE$151:$DG$151,0)),0)+IFERROR(INDEX('Hoja de Trabajo para listado'!$CD$155:$DC$1048576,MATCH($A102,'Hoja de Trabajo para listado'!$CD$155:$CD$1048576,0),MATCH((CUADRO!H$5&amp;$E102),'Hoja de Trabajo para listado'!$CD$151:$DC$151,0)),0)</f>
        <v>0</v>
      </c>
      <c r="I102" s="255">
        <f ca="1">+IFERROR(INDEX('Hoja de Trabajo para listado'!$A$155:$Z$1048576,MATCH($A102,'Hoja de Trabajo para listado'!$A$155:$A$1048576,0),MATCH((CUADRO!I$5&amp;$E102),'Hoja de Trabajo para listado'!$A$151:$Z$151,0)),0)+IFERROR(INDEX('Hoja de Trabajo para listado'!$AB$155:$BA$1048576,MATCH($A102,'Hoja de Trabajo para listado'!$AB$155:$AB$1048576,0),MATCH((CUADRO!I$5&amp;$E102),'Hoja de Trabajo para listado'!$AB$151:$BA$151,0)),0)+IFERROR(INDEX('Hoja de Trabajo para listado'!$BC$155:$CB$1048576,MATCH($A102,'Hoja de Trabajo para listado'!$BC$155:$BC$1048576,0),MATCH((CUADRO!I$5&amp;$E102),'Hoja de Trabajo para listado'!$BC$151:$CB$151,0)),0)+IFERROR(INDEX('Hoja de Trabajo para listado'!$DE$153:$DG$274,MATCH($A102,'Hoja de Trabajo para listado'!$DE$153:$DE$1048576,0),MATCH((CUADRO!I$5&amp;$E102),'Hoja de Trabajo para listado'!$DE$151:$DG$151,0)),0)+IFERROR(INDEX('Hoja de Trabajo para listado'!$CD$155:$DC$1048576,MATCH($A102,'Hoja de Trabajo para listado'!$CD$155:$CD$1048576,0),MATCH((CUADRO!I$5&amp;$E102),'Hoja de Trabajo para listado'!$CD$151:$DC$151,0)),0)</f>
        <v>0</v>
      </c>
      <c r="J102" s="255">
        <f ca="1">+IFERROR(INDEX('Hoja de Trabajo para listado'!$A$155:$Z$1048576,MATCH($A102,'Hoja de Trabajo para listado'!$A$155:$A$1048576,0),MATCH((CUADRO!J$5&amp;$E102),'Hoja de Trabajo para listado'!$A$151:$Z$151,0)),0)+IFERROR(INDEX('Hoja de Trabajo para listado'!$AB$155:$BA$1048576,MATCH($A102,'Hoja de Trabajo para listado'!$AB$155:$AB$1048576,0),MATCH((CUADRO!J$5&amp;$E102),'Hoja de Trabajo para listado'!$AB$151:$BA$151,0)),0)+IFERROR(INDEX('Hoja de Trabajo para listado'!$BC$155:$CB$1048576,MATCH($A102,'Hoja de Trabajo para listado'!$BC$155:$BC$1048576,0),MATCH((CUADRO!J$5&amp;$E102),'Hoja de Trabajo para listado'!$BC$151:$CB$151,0)),0)+IFERROR(INDEX('Hoja de Trabajo para listado'!$DE$153:$DG$274,MATCH($A102,'Hoja de Trabajo para listado'!$DE$153:$DE$1048576,0),MATCH((CUADRO!J$5&amp;$E102),'Hoja de Trabajo para listado'!$DE$151:$DG$151,0)),0)+IFERROR(INDEX('Hoja de Trabajo para listado'!$CD$155:$DC$1048576,MATCH($A102,'Hoja de Trabajo para listado'!$CD$155:$CD$1048576,0),MATCH((CUADRO!J$5&amp;$E102),'Hoja de Trabajo para listado'!$CD$151:$DC$151,0)),0)</f>
        <v>0</v>
      </c>
      <c r="K102" s="255">
        <f ca="1">+IFERROR(INDEX('Hoja de Trabajo para listado'!$A$155:$Z$1048576,MATCH($A102,'Hoja de Trabajo para listado'!$A$155:$A$1048576,0),MATCH((CUADRO!K$5&amp;$E102),'Hoja de Trabajo para listado'!$A$151:$Z$151,0)),0)+IFERROR(INDEX('Hoja de Trabajo para listado'!$AB$155:$BA$1048576,MATCH($A102,'Hoja de Trabajo para listado'!$AB$155:$AB$1048576,0),MATCH((CUADRO!K$5&amp;$E102),'Hoja de Trabajo para listado'!$AB$151:$BA$151,0)),0)+IFERROR(INDEX('Hoja de Trabajo para listado'!$BC$155:$CB$1048576,MATCH($A102,'Hoja de Trabajo para listado'!$BC$155:$BC$1048576,0),MATCH((CUADRO!K$5&amp;$E102),'Hoja de Trabajo para listado'!$BC$151:$CB$151,0)),0)+IFERROR(INDEX('Hoja de Trabajo para listado'!$DE$153:$DG$274,MATCH($A102,'Hoja de Trabajo para listado'!$DE$153:$DE$1048576,0),MATCH((CUADRO!K$5&amp;$E102),'Hoja de Trabajo para listado'!$DE$151:$DG$151,0)),0)+IFERROR(INDEX('Hoja de Trabajo para listado'!$CD$155:$DC$1048576,MATCH($A102,'Hoja de Trabajo para listado'!$CD$155:$CD$1048576,0),MATCH((CUADRO!K$5&amp;$E102),'Hoja de Trabajo para listado'!$CD$151:$DC$151,0)),0)</f>
        <v>0</v>
      </c>
      <c r="L102" s="255">
        <f ca="1">+IFERROR(INDEX('Hoja de Trabajo para listado'!$A$155:$Z$1048576,MATCH($A102,'Hoja de Trabajo para listado'!$A$155:$A$1048576,0),MATCH((CUADRO!L$5&amp;$E102),'Hoja de Trabajo para listado'!$A$151:$Z$151,0)),0)+IFERROR(INDEX('Hoja de Trabajo para listado'!$AB$155:$BA$1048576,MATCH($A102,'Hoja de Trabajo para listado'!$AB$155:$AB$1048576,0),MATCH((CUADRO!L$5&amp;$E102),'Hoja de Trabajo para listado'!$AB$151:$BA$151,0)),0)+IFERROR(INDEX('Hoja de Trabajo para listado'!$BC$155:$CB$1048576,MATCH($A102,'Hoja de Trabajo para listado'!$BC$155:$BC$1048576,0),MATCH((CUADRO!L$5&amp;$E102),'Hoja de Trabajo para listado'!$BC$151:$CB$151,0)),0)+IFERROR(INDEX('Hoja de Trabajo para listado'!$DE$153:$DG$274,MATCH($A102,'Hoja de Trabajo para listado'!$DE$153:$DE$1048576,0),MATCH((CUADRO!L$5&amp;$E102),'Hoja de Trabajo para listado'!$DE$151:$DG$151,0)),0)+IFERROR(INDEX('Hoja de Trabajo para listado'!$CD$155:$DC$1048576,MATCH($A102,'Hoja de Trabajo para listado'!$CD$155:$CD$1048576,0),MATCH((CUADRO!L$5&amp;$E102),'Hoja de Trabajo para listado'!$CD$151:$DC$151,0)),0)</f>
        <v>0</v>
      </c>
      <c r="M102" s="255">
        <f ca="1">+IFERROR(INDEX('Hoja de Trabajo para listado'!$A$155:$Z$1048576,MATCH($A102,'Hoja de Trabajo para listado'!$A$155:$A$1048576,0),MATCH((CUADRO!M$5&amp;$E102),'Hoja de Trabajo para listado'!$A$151:$Z$151,0)),0)+IFERROR(INDEX('Hoja de Trabajo para listado'!$AB$155:$BA$1048576,MATCH($A102,'Hoja de Trabajo para listado'!$AB$155:$AB$1048576,0),MATCH((CUADRO!M$5&amp;$E102),'Hoja de Trabajo para listado'!$AB$151:$BA$151,0)),0)+IFERROR(INDEX('Hoja de Trabajo para listado'!$BC$155:$CB$1048576,MATCH($A102,'Hoja de Trabajo para listado'!$BC$155:$BC$1048576,0),MATCH((CUADRO!M$5&amp;$E102),'Hoja de Trabajo para listado'!$BC$151:$CB$151,0)),0)+IFERROR(INDEX('Hoja de Trabajo para listado'!$DE$153:$DG$274,MATCH($A102,'Hoja de Trabajo para listado'!$DE$153:$DE$1048576,0),MATCH((CUADRO!M$5&amp;$E102),'Hoja de Trabajo para listado'!$DE$151:$DG$151,0)),0)+IFERROR(INDEX('Hoja de Trabajo para listado'!$CD$155:$DC$1048576,MATCH($A102,'Hoja de Trabajo para listado'!$CD$155:$CD$1048576,0),MATCH((CUADRO!M$5&amp;$E102),'Hoja de Trabajo para listado'!$CD$151:$DC$151,0)),0)</f>
        <v>0</v>
      </c>
      <c r="N102" s="255">
        <f ca="1">+IFERROR(INDEX('Hoja de Trabajo para listado'!$A$155:$Z$1048576,MATCH($A102,'Hoja de Trabajo para listado'!$A$155:$A$1048576,0),MATCH((CUADRO!N$5&amp;$E102),'Hoja de Trabajo para listado'!$A$151:$Z$151,0)),0)+IFERROR(INDEX('Hoja de Trabajo para listado'!$AB$155:$BA$1048576,MATCH($A102,'Hoja de Trabajo para listado'!$AB$155:$AB$1048576,0),MATCH((CUADRO!N$5&amp;$E102),'Hoja de Trabajo para listado'!$AB$151:$BA$151,0)),0)+IFERROR(INDEX('Hoja de Trabajo para listado'!$BC$155:$CB$1048576,MATCH($A102,'Hoja de Trabajo para listado'!$BC$155:$BC$1048576,0),MATCH((CUADRO!N$5&amp;$E102),'Hoja de Trabajo para listado'!$BC$151:$CB$151,0)),0)+IFERROR(INDEX('Hoja de Trabajo para listado'!$DE$153:$DG$274,MATCH($A102,'Hoja de Trabajo para listado'!$DE$153:$DE$1048576,0),MATCH((CUADRO!N$5&amp;$E102),'Hoja de Trabajo para listado'!$DE$151:$DG$151,0)),0)+IFERROR(INDEX('Hoja de Trabajo para listado'!$CD$155:$DC$1048576,MATCH($A102,'Hoja de Trabajo para listado'!$CD$155:$CD$1048576,0),MATCH((CUADRO!N$5&amp;$E102),'Hoja de Trabajo para listado'!$CD$151:$DC$151,0)),0)</f>
        <v>0</v>
      </c>
      <c r="O102" s="255">
        <f ca="1">+IFERROR(INDEX('Hoja de Trabajo para listado'!$A$155:$Z$1048576,MATCH($A102,'Hoja de Trabajo para listado'!$A$155:$A$1048576,0),MATCH((CUADRO!O$5&amp;$E102),'Hoja de Trabajo para listado'!$A$151:$Z$151,0)),0)+IFERROR(INDEX('Hoja de Trabajo para listado'!$AB$155:$BA$1048576,MATCH($A102,'Hoja de Trabajo para listado'!$AB$155:$AB$1048576,0),MATCH((CUADRO!O$5&amp;$E102),'Hoja de Trabajo para listado'!$AB$151:$BA$151,0)),0)+IFERROR(INDEX('Hoja de Trabajo para listado'!$BC$155:$CB$1048576,MATCH($A102,'Hoja de Trabajo para listado'!$BC$155:$BC$1048576,0),MATCH((CUADRO!O$5&amp;$E102),'Hoja de Trabajo para listado'!$BC$151:$CB$151,0)),0)+IFERROR(INDEX('Hoja de Trabajo para listado'!$DE$153:$DG$274,MATCH($A102,'Hoja de Trabajo para listado'!$DE$153:$DE$1048576,0),MATCH((CUADRO!O$5&amp;$E102),'Hoja de Trabajo para listado'!$DE$151:$DG$151,0)),0)+IFERROR(INDEX('Hoja de Trabajo para listado'!$CD$155:$DC$1048576,MATCH($A102,'Hoja de Trabajo para listado'!$CD$155:$CD$1048576,0),MATCH((CUADRO!O$5&amp;$E102),'Hoja de Trabajo para listado'!$CD$151:$DC$151,0)),0)</f>
        <v>0</v>
      </c>
      <c r="P102" s="255">
        <f ca="1">+IFERROR(INDEX('Hoja de Trabajo para listado'!$A$155:$Z$1048576,MATCH($A102,'Hoja de Trabajo para listado'!$A$155:$A$1048576,0),MATCH((CUADRO!P$5&amp;$E102),'Hoja de Trabajo para listado'!$A$151:$Z$151,0)),0)+IFERROR(INDEX('Hoja de Trabajo para listado'!$AB$155:$BA$1048576,MATCH($A102,'Hoja de Trabajo para listado'!$AB$155:$AB$1048576,0),MATCH((CUADRO!P$5&amp;$E102),'Hoja de Trabajo para listado'!$AB$151:$BA$151,0)),0)+IFERROR(INDEX('Hoja de Trabajo para listado'!$BC$155:$CB$1048576,MATCH($A102,'Hoja de Trabajo para listado'!$BC$155:$BC$1048576,0),MATCH((CUADRO!P$5&amp;$E102),'Hoja de Trabajo para listado'!$BC$151:$CB$151,0)),0)+IFERROR(INDEX('Hoja de Trabajo para listado'!$DE$153:$DG$274,MATCH($A102,'Hoja de Trabajo para listado'!$DE$153:$DE$1048576,0),MATCH((CUADRO!P$5&amp;$E102),'Hoja de Trabajo para listado'!$DE$151:$DG$151,0)),0)+IFERROR(INDEX('Hoja de Trabajo para listado'!$CD$155:$DC$1048576,MATCH($A102,'Hoja de Trabajo para listado'!$CD$155:$CD$1048576,0),MATCH((CUADRO!P$5&amp;$E102),'Hoja de Trabajo para listado'!$CD$151:$DC$151,0)),0)</f>
        <v>0</v>
      </c>
      <c r="Q102" s="255">
        <f ca="1">+IFERROR(INDEX('Hoja de Trabajo para listado'!$A$155:$Z$1048576,MATCH($A102,'Hoja de Trabajo para listado'!$A$155:$A$1048576,0),MATCH((CUADRO!Q$5&amp;$E102),'Hoja de Trabajo para listado'!$A$151:$Z$151,0)),0)+IFERROR(INDEX('Hoja de Trabajo para listado'!$AB$155:$BA$1048576,MATCH($A102,'Hoja de Trabajo para listado'!$AB$155:$AB$1048576,0),MATCH((CUADRO!Q$5&amp;$E102),'Hoja de Trabajo para listado'!$AB$151:$BA$151,0)),0)+IFERROR(INDEX('Hoja de Trabajo para listado'!$BC$155:$CB$1048576,MATCH($A102,'Hoja de Trabajo para listado'!$BC$155:$BC$1048576,0),MATCH((CUADRO!Q$5&amp;$E102),'Hoja de Trabajo para listado'!$BC$151:$CB$151,0)),0)+IFERROR(INDEX('Hoja de Trabajo para listado'!$DE$153:$DG$274,MATCH($A102,'Hoja de Trabajo para listado'!$DE$153:$DE$1048576,0),MATCH((CUADRO!Q$5&amp;$E102),'Hoja de Trabajo para listado'!$DE$151:$DG$151,0)),0)+IFERROR(INDEX('Hoja de Trabajo para listado'!$CD$155:$DC$1048576,MATCH($A102,'Hoja de Trabajo para listado'!$CD$155:$CD$1048576,0),MATCH((CUADRO!Q$5&amp;$E102),'Hoja de Trabajo para listado'!$CD$151:$DC$151,0)),0)</f>
        <v>0</v>
      </c>
      <c r="R102" s="255">
        <f t="shared" ca="1" si="2"/>
        <v>0</v>
      </c>
      <c r="S102" s="262"/>
      <c r="T102" s="255">
        <f ca="1">+T103</f>
        <v>0</v>
      </c>
      <c r="U102" s="254">
        <f t="shared" si="3"/>
        <v>1</v>
      </c>
      <c r="V102" s="362" t="str">
        <f>+VLOOKUP(A102,bd_lista!$A$3:$E$590,5,FALSE)</f>
        <v>Instituciones Descentralizadas Municipales</v>
      </c>
      <c r="W102" s="361" t="str">
        <f>+V102</f>
        <v>Instituciones Descentralizadas Municipales</v>
      </c>
      <c r="X102" s="254">
        <f>+VLOOKUP(A102,[2]Sheet1!$A$13:$D$744,4,FALSE)</f>
        <v>0</v>
      </c>
      <c r="Y102" s="254" t="e">
        <f>+VLOOKUP(X102,bd_lista!$A$3:$C$590,3,FALSE)</f>
        <v>#N/A</v>
      </c>
      <c r="Z102" s="316">
        <f>+X102</f>
        <v>0</v>
      </c>
      <c r="AA102" s="348" t="e">
        <f>+Y102</f>
        <v>#N/A</v>
      </c>
    </row>
    <row r="103" spans="1:27" ht="15" hidden="1" customHeight="1">
      <c r="A103" s="32">
        <v>2326</v>
      </c>
      <c r="B103" s="307"/>
      <c r="C103" s="362" t="str">
        <f>+VLOOKUP(A103,bd_lista!$A$3:$C$590,3,FALSE)</f>
        <v>ENTIDAD ORDEN Y SEGURIDAD CIUDADANA MUNICIPAL DE TARIJA</v>
      </c>
      <c r="D103" s="362"/>
      <c r="E103" s="256" t="s">
        <v>1314</v>
      </c>
      <c r="F103" s="257">
        <f ca="1">+IFERROR(INDEX('Hoja de Trabajo para listado'!$A$155:$Z$1048576,MATCH($A103,'Hoja de Trabajo para listado'!$A$155:$A$1048576,0),MATCH((CUADRO!F$5&amp;$E103),'Hoja de Trabajo para listado'!$A$151:$Z$151,0)),0)+IFERROR(INDEX('Hoja de Trabajo para listado'!$AB$155:$BA$1048576,MATCH($A103,'Hoja de Trabajo para listado'!$AB$155:$AB$1048576,0),MATCH((CUADRO!F$5&amp;$E103),'Hoja de Trabajo para listado'!$AB$151:$BA$151,0)),0)+IFERROR(INDEX('Hoja de Trabajo para listado'!$BC$155:$CB$1048576,MATCH($A103,'Hoja de Trabajo para listado'!$BC$155:$BC$1048576,0),MATCH((CUADRO!F$5&amp;$E103),'Hoja de Trabajo para listado'!$BC$151:$CB$151,0)),0)+IFERROR(INDEX('Hoja de Trabajo para listado'!$DE$153:$DG$274,MATCH($A103,'Hoja de Trabajo para listado'!$DE$153:$DE$1048576,0),MATCH((CUADRO!F$5&amp;$E103),'Hoja de Trabajo para listado'!$DE$151:$DG$151,0)),0)+IFERROR(INDEX('Hoja de Trabajo para listado'!$CD$155:$DC$1048576,MATCH($A103,'Hoja de Trabajo para listado'!$CD$155:$CD$1048576,0),MATCH((CUADRO!F$5&amp;$E103),'Hoja de Trabajo para listado'!$CD$151:$DC$151,0)),0)</f>
        <v>0</v>
      </c>
      <c r="G103" s="257">
        <f ca="1">+IFERROR(INDEX('Hoja de Trabajo para listado'!$A$155:$Z$1048576,MATCH($A103,'Hoja de Trabajo para listado'!$A$155:$A$1048576,0),MATCH((CUADRO!G$5&amp;$E103),'Hoja de Trabajo para listado'!$A$151:$Z$151,0)),0)+IFERROR(INDEX('Hoja de Trabajo para listado'!$AB$155:$BA$1048576,MATCH($A103,'Hoja de Trabajo para listado'!$AB$155:$AB$1048576,0),MATCH((CUADRO!G$5&amp;$E103),'Hoja de Trabajo para listado'!$AB$151:$BA$151,0)),0)+IFERROR(INDEX('Hoja de Trabajo para listado'!$BC$155:$CB$1048576,MATCH($A103,'Hoja de Trabajo para listado'!$BC$155:$BC$1048576,0),MATCH((CUADRO!G$5&amp;$E103),'Hoja de Trabajo para listado'!$BC$151:$CB$151,0)),0)+IFERROR(INDEX('Hoja de Trabajo para listado'!$DE$153:$DG$274,MATCH($A103,'Hoja de Trabajo para listado'!$DE$153:$DE$1048576,0),MATCH((CUADRO!G$5&amp;$E103),'Hoja de Trabajo para listado'!$DE$151:$DG$151,0)),0)+IFERROR(INDEX('Hoja de Trabajo para listado'!$CD$155:$DC$1048576,MATCH($A103,'Hoja de Trabajo para listado'!$CD$155:$CD$1048576,0),MATCH((CUADRO!G$5&amp;$E103),'Hoja de Trabajo para listado'!$CD$151:$DC$151,0)),0)</f>
        <v>0</v>
      </c>
      <c r="H103" s="257">
        <f ca="1">+IFERROR(INDEX('Hoja de Trabajo para listado'!$A$155:$Z$1048576,MATCH($A103,'Hoja de Trabajo para listado'!$A$155:$A$1048576,0),MATCH((CUADRO!H$5&amp;$E103),'Hoja de Trabajo para listado'!$A$151:$Z$151,0)),0)+IFERROR(INDEX('Hoja de Trabajo para listado'!$AB$155:$BA$1048576,MATCH($A103,'Hoja de Trabajo para listado'!$AB$155:$AB$1048576,0),MATCH((CUADRO!H$5&amp;$E103),'Hoja de Trabajo para listado'!$AB$151:$BA$151,0)),0)+IFERROR(INDEX('Hoja de Trabajo para listado'!$BC$155:$CB$1048576,MATCH($A103,'Hoja de Trabajo para listado'!$BC$155:$BC$1048576,0),MATCH((CUADRO!H$5&amp;$E103),'Hoja de Trabajo para listado'!$BC$151:$CB$151,0)),0)+IFERROR(INDEX('Hoja de Trabajo para listado'!$DE$153:$DG$274,MATCH($A103,'Hoja de Trabajo para listado'!$DE$153:$DE$1048576,0),MATCH((CUADRO!H$5&amp;$E103),'Hoja de Trabajo para listado'!$DE$151:$DG$151,0)),0)+IFERROR(INDEX('Hoja de Trabajo para listado'!$CD$155:$DC$1048576,MATCH($A103,'Hoja de Trabajo para listado'!$CD$155:$CD$1048576,0),MATCH((CUADRO!H$5&amp;$E103),'Hoja de Trabajo para listado'!$CD$151:$DC$151,0)),0)</f>
        <v>0</v>
      </c>
      <c r="I103" s="257">
        <f ca="1">+IFERROR(INDEX('Hoja de Trabajo para listado'!$A$155:$Z$1048576,MATCH($A103,'Hoja de Trabajo para listado'!$A$155:$A$1048576,0),MATCH((CUADRO!I$5&amp;$E103),'Hoja de Trabajo para listado'!$A$151:$Z$151,0)),0)+IFERROR(INDEX('Hoja de Trabajo para listado'!$AB$155:$BA$1048576,MATCH($A103,'Hoja de Trabajo para listado'!$AB$155:$AB$1048576,0),MATCH((CUADRO!I$5&amp;$E103),'Hoja de Trabajo para listado'!$AB$151:$BA$151,0)),0)+IFERROR(INDEX('Hoja de Trabajo para listado'!$BC$155:$CB$1048576,MATCH($A103,'Hoja de Trabajo para listado'!$BC$155:$BC$1048576,0),MATCH((CUADRO!I$5&amp;$E103),'Hoja de Trabajo para listado'!$BC$151:$CB$151,0)),0)+IFERROR(INDEX('Hoja de Trabajo para listado'!$DE$153:$DG$274,MATCH($A103,'Hoja de Trabajo para listado'!$DE$153:$DE$1048576,0),MATCH((CUADRO!I$5&amp;$E103),'Hoja de Trabajo para listado'!$DE$151:$DG$151,0)),0)+IFERROR(INDEX('Hoja de Trabajo para listado'!$CD$155:$DC$1048576,MATCH($A103,'Hoja de Trabajo para listado'!$CD$155:$CD$1048576,0),MATCH((CUADRO!I$5&amp;$E103),'Hoja de Trabajo para listado'!$CD$151:$DC$151,0)),0)</f>
        <v>0</v>
      </c>
      <c r="J103" s="257">
        <f ca="1">+IFERROR(INDEX('Hoja de Trabajo para listado'!$A$155:$Z$1048576,MATCH($A103,'Hoja de Trabajo para listado'!$A$155:$A$1048576,0),MATCH((CUADRO!J$5&amp;$E103),'Hoja de Trabajo para listado'!$A$151:$Z$151,0)),0)+IFERROR(INDEX('Hoja de Trabajo para listado'!$AB$155:$BA$1048576,MATCH($A103,'Hoja de Trabajo para listado'!$AB$155:$AB$1048576,0),MATCH((CUADRO!J$5&amp;$E103),'Hoja de Trabajo para listado'!$AB$151:$BA$151,0)),0)+IFERROR(INDEX('Hoja de Trabajo para listado'!$BC$155:$CB$1048576,MATCH($A103,'Hoja de Trabajo para listado'!$BC$155:$BC$1048576,0),MATCH((CUADRO!J$5&amp;$E103),'Hoja de Trabajo para listado'!$BC$151:$CB$151,0)),0)+IFERROR(INDEX('Hoja de Trabajo para listado'!$DE$153:$DG$274,MATCH($A103,'Hoja de Trabajo para listado'!$DE$153:$DE$1048576,0),MATCH((CUADRO!J$5&amp;$E103),'Hoja de Trabajo para listado'!$DE$151:$DG$151,0)),0)+IFERROR(INDEX('Hoja de Trabajo para listado'!$CD$155:$DC$1048576,MATCH($A103,'Hoja de Trabajo para listado'!$CD$155:$CD$1048576,0),MATCH((CUADRO!J$5&amp;$E103),'Hoja de Trabajo para listado'!$CD$151:$DC$151,0)),0)</f>
        <v>0</v>
      </c>
      <c r="K103" s="257">
        <f ca="1">+IFERROR(INDEX('Hoja de Trabajo para listado'!$A$155:$Z$1048576,MATCH($A103,'Hoja de Trabajo para listado'!$A$155:$A$1048576,0),MATCH((CUADRO!K$5&amp;$E103),'Hoja de Trabajo para listado'!$A$151:$Z$151,0)),0)+IFERROR(INDEX('Hoja de Trabajo para listado'!$AB$155:$BA$1048576,MATCH($A103,'Hoja de Trabajo para listado'!$AB$155:$AB$1048576,0),MATCH((CUADRO!K$5&amp;$E103),'Hoja de Trabajo para listado'!$AB$151:$BA$151,0)),0)+IFERROR(INDEX('Hoja de Trabajo para listado'!$BC$155:$CB$1048576,MATCH($A103,'Hoja de Trabajo para listado'!$BC$155:$BC$1048576,0),MATCH((CUADRO!K$5&amp;$E103),'Hoja de Trabajo para listado'!$BC$151:$CB$151,0)),0)+IFERROR(INDEX('Hoja de Trabajo para listado'!$DE$153:$DG$274,MATCH($A103,'Hoja de Trabajo para listado'!$DE$153:$DE$1048576,0),MATCH((CUADRO!K$5&amp;$E103),'Hoja de Trabajo para listado'!$DE$151:$DG$151,0)),0)+IFERROR(INDEX('Hoja de Trabajo para listado'!$CD$155:$DC$1048576,MATCH($A103,'Hoja de Trabajo para listado'!$CD$155:$CD$1048576,0),MATCH((CUADRO!K$5&amp;$E103),'Hoja de Trabajo para listado'!$CD$151:$DC$151,0)),0)</f>
        <v>0</v>
      </c>
      <c r="L103" s="257">
        <f ca="1">+IFERROR(INDEX('Hoja de Trabajo para listado'!$A$155:$Z$1048576,MATCH($A103,'Hoja de Trabajo para listado'!$A$155:$A$1048576,0),MATCH((CUADRO!L$5&amp;$E103),'Hoja de Trabajo para listado'!$A$151:$Z$151,0)),0)+IFERROR(INDEX('Hoja de Trabajo para listado'!$AB$155:$BA$1048576,MATCH($A103,'Hoja de Trabajo para listado'!$AB$155:$AB$1048576,0),MATCH((CUADRO!L$5&amp;$E103),'Hoja de Trabajo para listado'!$AB$151:$BA$151,0)),0)+IFERROR(INDEX('Hoja de Trabajo para listado'!$BC$155:$CB$1048576,MATCH($A103,'Hoja de Trabajo para listado'!$BC$155:$BC$1048576,0),MATCH((CUADRO!L$5&amp;$E103),'Hoja de Trabajo para listado'!$BC$151:$CB$151,0)),0)+IFERROR(INDEX('Hoja de Trabajo para listado'!$DE$153:$DG$274,MATCH($A103,'Hoja de Trabajo para listado'!$DE$153:$DE$1048576,0),MATCH((CUADRO!L$5&amp;$E103),'Hoja de Trabajo para listado'!$DE$151:$DG$151,0)),0)+IFERROR(INDEX('Hoja de Trabajo para listado'!$CD$155:$DC$1048576,MATCH($A103,'Hoja de Trabajo para listado'!$CD$155:$CD$1048576,0),MATCH((CUADRO!L$5&amp;$E103),'Hoja de Trabajo para listado'!$CD$151:$DC$151,0)),0)</f>
        <v>0</v>
      </c>
      <c r="M103" s="257">
        <f ca="1">+IFERROR(INDEX('Hoja de Trabajo para listado'!$A$155:$Z$1048576,MATCH($A103,'Hoja de Trabajo para listado'!$A$155:$A$1048576,0),MATCH((CUADRO!M$5&amp;$E103),'Hoja de Trabajo para listado'!$A$151:$Z$151,0)),0)+IFERROR(INDEX('Hoja de Trabajo para listado'!$AB$155:$BA$1048576,MATCH($A103,'Hoja de Trabajo para listado'!$AB$155:$AB$1048576,0),MATCH((CUADRO!M$5&amp;$E103),'Hoja de Trabajo para listado'!$AB$151:$BA$151,0)),0)+IFERROR(INDEX('Hoja de Trabajo para listado'!$BC$155:$CB$1048576,MATCH($A103,'Hoja de Trabajo para listado'!$BC$155:$BC$1048576,0),MATCH((CUADRO!M$5&amp;$E103),'Hoja de Trabajo para listado'!$BC$151:$CB$151,0)),0)+IFERROR(INDEX('Hoja de Trabajo para listado'!$DE$153:$DG$274,MATCH($A103,'Hoja de Trabajo para listado'!$DE$153:$DE$1048576,0),MATCH((CUADRO!M$5&amp;$E103),'Hoja de Trabajo para listado'!$DE$151:$DG$151,0)),0)+IFERROR(INDEX('Hoja de Trabajo para listado'!$CD$155:$DC$1048576,MATCH($A103,'Hoja de Trabajo para listado'!$CD$155:$CD$1048576,0),MATCH((CUADRO!M$5&amp;$E103),'Hoja de Trabajo para listado'!$CD$151:$DC$151,0)),0)</f>
        <v>0</v>
      </c>
      <c r="N103" s="257">
        <f ca="1">+IFERROR(INDEX('Hoja de Trabajo para listado'!$A$155:$Z$1048576,MATCH($A103,'Hoja de Trabajo para listado'!$A$155:$A$1048576,0),MATCH((CUADRO!N$5&amp;$E103),'Hoja de Trabajo para listado'!$A$151:$Z$151,0)),0)+IFERROR(INDEX('Hoja de Trabajo para listado'!$AB$155:$BA$1048576,MATCH($A103,'Hoja de Trabajo para listado'!$AB$155:$AB$1048576,0),MATCH((CUADRO!N$5&amp;$E103),'Hoja de Trabajo para listado'!$AB$151:$BA$151,0)),0)+IFERROR(INDEX('Hoja de Trabajo para listado'!$BC$155:$CB$1048576,MATCH($A103,'Hoja de Trabajo para listado'!$BC$155:$BC$1048576,0),MATCH((CUADRO!N$5&amp;$E103),'Hoja de Trabajo para listado'!$BC$151:$CB$151,0)),0)+IFERROR(INDEX('Hoja de Trabajo para listado'!$DE$153:$DG$274,MATCH($A103,'Hoja de Trabajo para listado'!$DE$153:$DE$1048576,0),MATCH((CUADRO!N$5&amp;$E103),'Hoja de Trabajo para listado'!$DE$151:$DG$151,0)),0)+IFERROR(INDEX('Hoja de Trabajo para listado'!$CD$155:$DC$1048576,MATCH($A103,'Hoja de Trabajo para listado'!$CD$155:$CD$1048576,0),MATCH((CUADRO!N$5&amp;$E103),'Hoja de Trabajo para listado'!$CD$151:$DC$151,0)),0)</f>
        <v>0</v>
      </c>
      <c r="O103" s="257">
        <f ca="1">+IFERROR(INDEX('Hoja de Trabajo para listado'!$A$155:$Z$1048576,MATCH($A103,'Hoja de Trabajo para listado'!$A$155:$A$1048576,0),MATCH((CUADRO!O$5&amp;$E103),'Hoja de Trabajo para listado'!$A$151:$Z$151,0)),0)+IFERROR(INDEX('Hoja de Trabajo para listado'!$AB$155:$BA$1048576,MATCH($A103,'Hoja de Trabajo para listado'!$AB$155:$AB$1048576,0),MATCH((CUADRO!O$5&amp;$E103),'Hoja de Trabajo para listado'!$AB$151:$BA$151,0)),0)+IFERROR(INDEX('Hoja de Trabajo para listado'!$BC$155:$CB$1048576,MATCH($A103,'Hoja de Trabajo para listado'!$BC$155:$BC$1048576,0),MATCH((CUADRO!O$5&amp;$E103),'Hoja de Trabajo para listado'!$BC$151:$CB$151,0)),0)+IFERROR(INDEX('Hoja de Trabajo para listado'!$DE$153:$DG$274,MATCH($A103,'Hoja de Trabajo para listado'!$DE$153:$DE$1048576,0),MATCH((CUADRO!O$5&amp;$E103),'Hoja de Trabajo para listado'!$DE$151:$DG$151,0)),0)+IFERROR(INDEX('Hoja de Trabajo para listado'!$CD$155:$DC$1048576,MATCH($A103,'Hoja de Trabajo para listado'!$CD$155:$CD$1048576,0),MATCH((CUADRO!O$5&amp;$E103),'Hoja de Trabajo para listado'!$CD$151:$DC$151,0)),0)</f>
        <v>0</v>
      </c>
      <c r="P103" s="257">
        <f ca="1">+IFERROR(INDEX('Hoja de Trabajo para listado'!$A$155:$Z$1048576,MATCH($A103,'Hoja de Trabajo para listado'!$A$155:$A$1048576,0),MATCH((CUADRO!P$5&amp;$E103),'Hoja de Trabajo para listado'!$A$151:$Z$151,0)),0)+IFERROR(INDEX('Hoja de Trabajo para listado'!$AB$155:$BA$1048576,MATCH($A103,'Hoja de Trabajo para listado'!$AB$155:$AB$1048576,0),MATCH((CUADRO!P$5&amp;$E103),'Hoja de Trabajo para listado'!$AB$151:$BA$151,0)),0)+IFERROR(INDEX('Hoja de Trabajo para listado'!$BC$155:$CB$1048576,MATCH($A103,'Hoja de Trabajo para listado'!$BC$155:$BC$1048576,0),MATCH((CUADRO!P$5&amp;$E103),'Hoja de Trabajo para listado'!$BC$151:$CB$151,0)),0)+IFERROR(INDEX('Hoja de Trabajo para listado'!$DE$153:$DG$274,MATCH($A103,'Hoja de Trabajo para listado'!$DE$153:$DE$1048576,0),MATCH((CUADRO!P$5&amp;$E103),'Hoja de Trabajo para listado'!$DE$151:$DG$151,0)),0)+IFERROR(INDEX('Hoja de Trabajo para listado'!$CD$155:$DC$1048576,MATCH($A103,'Hoja de Trabajo para listado'!$CD$155:$CD$1048576,0),MATCH((CUADRO!P$5&amp;$E103),'Hoja de Trabajo para listado'!$CD$151:$DC$151,0)),0)</f>
        <v>0</v>
      </c>
      <c r="Q103" s="257">
        <f ca="1">+IFERROR(INDEX('Hoja de Trabajo para listado'!$A$155:$Z$1048576,MATCH($A103,'Hoja de Trabajo para listado'!$A$155:$A$1048576,0),MATCH((CUADRO!Q$5&amp;$E103),'Hoja de Trabajo para listado'!$A$151:$Z$151,0)),0)+IFERROR(INDEX('Hoja de Trabajo para listado'!$AB$155:$BA$1048576,MATCH($A103,'Hoja de Trabajo para listado'!$AB$155:$AB$1048576,0),MATCH((CUADRO!Q$5&amp;$E103),'Hoja de Trabajo para listado'!$AB$151:$BA$151,0)),0)+IFERROR(INDEX('Hoja de Trabajo para listado'!$BC$155:$CB$1048576,MATCH($A103,'Hoja de Trabajo para listado'!$BC$155:$BC$1048576,0),MATCH((CUADRO!Q$5&amp;$E103),'Hoja de Trabajo para listado'!$BC$151:$CB$151,0)),0)+IFERROR(INDEX('Hoja de Trabajo para listado'!$DE$153:$DG$274,MATCH($A103,'Hoja de Trabajo para listado'!$DE$153:$DE$1048576,0),MATCH((CUADRO!Q$5&amp;$E103),'Hoja de Trabajo para listado'!$DE$151:$DG$151,0)),0)+IFERROR(INDEX('Hoja de Trabajo para listado'!$CD$155:$DC$1048576,MATCH($A103,'Hoja de Trabajo para listado'!$CD$155:$CD$1048576,0),MATCH((CUADRO!Q$5&amp;$E103),'Hoja de Trabajo para listado'!$CD$151:$DC$151,0)),0)</f>
        <v>0</v>
      </c>
      <c r="R103" s="257">
        <f t="shared" ca="1" si="2"/>
        <v>0</v>
      </c>
      <c r="S103" s="274">
        <f ca="1">+R102+R103</f>
        <v>0</v>
      </c>
      <c r="T103" s="257">
        <f ca="1">+S103</f>
        <v>0</v>
      </c>
      <c r="U103" s="256">
        <f t="shared" si="3"/>
        <v>2</v>
      </c>
      <c r="V103" s="362" t="str">
        <f>+VLOOKUP(A103,bd_lista!$A$3:$E$590,5,FALSE)</f>
        <v>Instituciones Descentralizadas Municipales</v>
      </c>
      <c r="W103" s="362"/>
      <c r="X103" s="254">
        <f>+VLOOKUP(A103,[2]Sheet1!$A$13:$D$744,4,FALSE)</f>
        <v>0</v>
      </c>
      <c r="Y103" s="254" t="e">
        <f>+VLOOKUP(X103,bd_lista!$A$3:$C$590,3,FALSE)</f>
        <v>#N/A</v>
      </c>
      <c r="Z103" s="314"/>
      <c r="AA103" s="350"/>
    </row>
    <row r="104" spans="1:27" ht="15" hidden="1" customHeight="1">
      <c r="A104" s="264">
        <v>2327</v>
      </c>
      <c r="B104" s="306">
        <f>+A104</f>
        <v>2327</v>
      </c>
      <c r="C104" s="259" t="str">
        <f>+VLOOKUP(A104,bd_lista!$A$3:$C$590,3,FALSE)</f>
        <v>EMPRESA MUNICIPAL AUTONOMA DE AGUA POTABLE Y ALCANTARILLADO  DE YACUIBA</v>
      </c>
      <c r="D104" s="361" t="str">
        <f>+C104</f>
        <v>EMPRESA MUNICIPAL AUTONOMA DE AGUA POTABLE Y ALCANTARILLADO  DE YACUIBA</v>
      </c>
      <c r="E104" s="254" t="s">
        <v>1313</v>
      </c>
      <c r="F104" s="255">
        <f ca="1">+IFERROR(INDEX('Hoja de Trabajo para listado'!$A$155:$Z$1048576,MATCH($A104,'Hoja de Trabajo para listado'!$A$155:$A$1048576,0),MATCH((CUADRO!F$5&amp;$E104),'Hoja de Trabajo para listado'!$A$151:$Z$151,0)),0)+IFERROR(INDEX('Hoja de Trabajo para listado'!$AB$155:$BA$1048576,MATCH($A104,'Hoja de Trabajo para listado'!$AB$155:$AB$1048576,0),MATCH((CUADRO!F$5&amp;$E104),'Hoja de Trabajo para listado'!$AB$151:$BA$151,0)),0)+IFERROR(INDEX('Hoja de Trabajo para listado'!$BC$155:$CB$1048576,MATCH($A104,'Hoja de Trabajo para listado'!$BC$155:$BC$1048576,0),MATCH((CUADRO!F$5&amp;$E104),'Hoja de Trabajo para listado'!$BC$151:$CB$151,0)),0)+IFERROR(INDEX('Hoja de Trabajo para listado'!$DE$153:$DG$274,MATCH($A104,'Hoja de Trabajo para listado'!$DE$153:$DE$1048576,0),MATCH((CUADRO!F$5&amp;$E104),'Hoja de Trabajo para listado'!$DE$151:$DG$151,0)),0)+IFERROR(INDEX('Hoja de Trabajo para listado'!$CD$155:$DC$1048576,MATCH($A104,'Hoja de Trabajo para listado'!$CD$155:$CD$1048576,0),MATCH((CUADRO!F$5&amp;$E104),'Hoja de Trabajo para listado'!$CD$151:$DC$151,0)),0)</f>
        <v>0</v>
      </c>
      <c r="G104" s="255">
        <f ca="1">+IFERROR(INDEX('Hoja de Trabajo para listado'!$A$155:$Z$1048576,MATCH($A104,'Hoja de Trabajo para listado'!$A$155:$A$1048576,0),MATCH((CUADRO!G$5&amp;$E104),'Hoja de Trabajo para listado'!$A$151:$Z$151,0)),0)+IFERROR(INDEX('Hoja de Trabajo para listado'!$AB$155:$BA$1048576,MATCH($A104,'Hoja de Trabajo para listado'!$AB$155:$AB$1048576,0),MATCH((CUADRO!G$5&amp;$E104),'Hoja de Trabajo para listado'!$AB$151:$BA$151,0)),0)+IFERROR(INDEX('Hoja de Trabajo para listado'!$BC$155:$CB$1048576,MATCH($A104,'Hoja de Trabajo para listado'!$BC$155:$BC$1048576,0),MATCH((CUADRO!G$5&amp;$E104),'Hoja de Trabajo para listado'!$BC$151:$CB$151,0)),0)+IFERROR(INDEX('Hoja de Trabajo para listado'!$DE$153:$DG$274,MATCH($A104,'Hoja de Trabajo para listado'!$DE$153:$DE$1048576,0),MATCH((CUADRO!G$5&amp;$E104),'Hoja de Trabajo para listado'!$DE$151:$DG$151,0)),0)+IFERROR(INDEX('Hoja de Trabajo para listado'!$CD$155:$DC$1048576,MATCH($A104,'Hoja de Trabajo para listado'!$CD$155:$CD$1048576,0),MATCH((CUADRO!G$5&amp;$E104),'Hoja de Trabajo para listado'!$CD$151:$DC$151,0)),0)</f>
        <v>0</v>
      </c>
      <c r="H104" s="255">
        <f ca="1">+IFERROR(INDEX('Hoja de Trabajo para listado'!$A$155:$Z$1048576,MATCH($A104,'Hoja de Trabajo para listado'!$A$155:$A$1048576,0),MATCH((CUADRO!H$5&amp;$E104),'Hoja de Trabajo para listado'!$A$151:$Z$151,0)),0)+IFERROR(INDEX('Hoja de Trabajo para listado'!$AB$155:$BA$1048576,MATCH($A104,'Hoja de Trabajo para listado'!$AB$155:$AB$1048576,0),MATCH((CUADRO!H$5&amp;$E104),'Hoja de Trabajo para listado'!$AB$151:$BA$151,0)),0)+IFERROR(INDEX('Hoja de Trabajo para listado'!$BC$155:$CB$1048576,MATCH($A104,'Hoja de Trabajo para listado'!$BC$155:$BC$1048576,0),MATCH((CUADRO!H$5&amp;$E104),'Hoja de Trabajo para listado'!$BC$151:$CB$151,0)),0)+IFERROR(INDEX('Hoja de Trabajo para listado'!$DE$153:$DG$274,MATCH($A104,'Hoja de Trabajo para listado'!$DE$153:$DE$1048576,0),MATCH((CUADRO!H$5&amp;$E104),'Hoja de Trabajo para listado'!$DE$151:$DG$151,0)),0)+IFERROR(INDEX('Hoja de Trabajo para listado'!$CD$155:$DC$1048576,MATCH($A104,'Hoja de Trabajo para listado'!$CD$155:$CD$1048576,0),MATCH((CUADRO!H$5&amp;$E104),'Hoja de Trabajo para listado'!$CD$151:$DC$151,0)),0)</f>
        <v>0</v>
      </c>
      <c r="I104" s="255">
        <f ca="1">+IFERROR(INDEX('Hoja de Trabajo para listado'!$A$155:$Z$1048576,MATCH($A104,'Hoja de Trabajo para listado'!$A$155:$A$1048576,0),MATCH((CUADRO!I$5&amp;$E104),'Hoja de Trabajo para listado'!$A$151:$Z$151,0)),0)+IFERROR(INDEX('Hoja de Trabajo para listado'!$AB$155:$BA$1048576,MATCH($A104,'Hoja de Trabajo para listado'!$AB$155:$AB$1048576,0),MATCH((CUADRO!I$5&amp;$E104),'Hoja de Trabajo para listado'!$AB$151:$BA$151,0)),0)+IFERROR(INDEX('Hoja de Trabajo para listado'!$BC$155:$CB$1048576,MATCH($A104,'Hoja de Trabajo para listado'!$BC$155:$BC$1048576,0),MATCH((CUADRO!I$5&amp;$E104),'Hoja de Trabajo para listado'!$BC$151:$CB$151,0)),0)+IFERROR(INDEX('Hoja de Trabajo para listado'!$DE$153:$DG$274,MATCH($A104,'Hoja de Trabajo para listado'!$DE$153:$DE$1048576,0),MATCH((CUADRO!I$5&amp;$E104),'Hoja de Trabajo para listado'!$DE$151:$DG$151,0)),0)+IFERROR(INDEX('Hoja de Trabajo para listado'!$CD$155:$DC$1048576,MATCH($A104,'Hoja de Trabajo para listado'!$CD$155:$CD$1048576,0),MATCH((CUADRO!I$5&amp;$E104),'Hoja de Trabajo para listado'!$CD$151:$DC$151,0)),0)</f>
        <v>0</v>
      </c>
      <c r="J104" s="255">
        <f ca="1">+IFERROR(INDEX('Hoja de Trabajo para listado'!$A$155:$Z$1048576,MATCH($A104,'Hoja de Trabajo para listado'!$A$155:$A$1048576,0),MATCH((CUADRO!J$5&amp;$E104),'Hoja de Trabajo para listado'!$A$151:$Z$151,0)),0)+IFERROR(INDEX('Hoja de Trabajo para listado'!$AB$155:$BA$1048576,MATCH($A104,'Hoja de Trabajo para listado'!$AB$155:$AB$1048576,0),MATCH((CUADRO!J$5&amp;$E104),'Hoja de Trabajo para listado'!$AB$151:$BA$151,0)),0)+IFERROR(INDEX('Hoja de Trabajo para listado'!$BC$155:$CB$1048576,MATCH($A104,'Hoja de Trabajo para listado'!$BC$155:$BC$1048576,0),MATCH((CUADRO!J$5&amp;$E104),'Hoja de Trabajo para listado'!$BC$151:$CB$151,0)),0)+IFERROR(INDEX('Hoja de Trabajo para listado'!$DE$153:$DG$274,MATCH($A104,'Hoja de Trabajo para listado'!$DE$153:$DE$1048576,0),MATCH((CUADRO!J$5&amp;$E104),'Hoja de Trabajo para listado'!$DE$151:$DG$151,0)),0)+IFERROR(INDEX('Hoja de Trabajo para listado'!$CD$155:$DC$1048576,MATCH($A104,'Hoja de Trabajo para listado'!$CD$155:$CD$1048576,0),MATCH((CUADRO!J$5&amp;$E104),'Hoja de Trabajo para listado'!$CD$151:$DC$151,0)),0)</f>
        <v>0</v>
      </c>
      <c r="K104" s="255">
        <f ca="1">+IFERROR(INDEX('Hoja de Trabajo para listado'!$A$155:$Z$1048576,MATCH($A104,'Hoja de Trabajo para listado'!$A$155:$A$1048576,0),MATCH((CUADRO!K$5&amp;$E104),'Hoja de Trabajo para listado'!$A$151:$Z$151,0)),0)+IFERROR(INDEX('Hoja de Trabajo para listado'!$AB$155:$BA$1048576,MATCH($A104,'Hoja de Trabajo para listado'!$AB$155:$AB$1048576,0),MATCH((CUADRO!K$5&amp;$E104),'Hoja de Trabajo para listado'!$AB$151:$BA$151,0)),0)+IFERROR(INDEX('Hoja de Trabajo para listado'!$BC$155:$CB$1048576,MATCH($A104,'Hoja de Trabajo para listado'!$BC$155:$BC$1048576,0),MATCH((CUADRO!K$5&amp;$E104),'Hoja de Trabajo para listado'!$BC$151:$CB$151,0)),0)+IFERROR(INDEX('Hoja de Trabajo para listado'!$DE$153:$DG$274,MATCH($A104,'Hoja de Trabajo para listado'!$DE$153:$DE$1048576,0),MATCH((CUADRO!K$5&amp;$E104),'Hoja de Trabajo para listado'!$DE$151:$DG$151,0)),0)+IFERROR(INDEX('Hoja de Trabajo para listado'!$CD$155:$DC$1048576,MATCH($A104,'Hoja de Trabajo para listado'!$CD$155:$CD$1048576,0),MATCH((CUADRO!K$5&amp;$E104),'Hoja de Trabajo para listado'!$CD$151:$DC$151,0)),0)</f>
        <v>0</v>
      </c>
      <c r="L104" s="255">
        <f ca="1">+IFERROR(INDEX('Hoja de Trabajo para listado'!$A$155:$Z$1048576,MATCH($A104,'Hoja de Trabajo para listado'!$A$155:$A$1048576,0),MATCH((CUADRO!L$5&amp;$E104),'Hoja de Trabajo para listado'!$A$151:$Z$151,0)),0)+IFERROR(INDEX('Hoja de Trabajo para listado'!$AB$155:$BA$1048576,MATCH($A104,'Hoja de Trabajo para listado'!$AB$155:$AB$1048576,0),MATCH((CUADRO!L$5&amp;$E104),'Hoja de Trabajo para listado'!$AB$151:$BA$151,0)),0)+IFERROR(INDEX('Hoja de Trabajo para listado'!$BC$155:$CB$1048576,MATCH($A104,'Hoja de Trabajo para listado'!$BC$155:$BC$1048576,0),MATCH((CUADRO!L$5&amp;$E104),'Hoja de Trabajo para listado'!$BC$151:$CB$151,0)),0)+IFERROR(INDEX('Hoja de Trabajo para listado'!$DE$153:$DG$274,MATCH($A104,'Hoja de Trabajo para listado'!$DE$153:$DE$1048576,0),MATCH((CUADRO!L$5&amp;$E104),'Hoja de Trabajo para listado'!$DE$151:$DG$151,0)),0)+IFERROR(INDEX('Hoja de Trabajo para listado'!$CD$155:$DC$1048576,MATCH($A104,'Hoja de Trabajo para listado'!$CD$155:$CD$1048576,0),MATCH((CUADRO!L$5&amp;$E104),'Hoja de Trabajo para listado'!$CD$151:$DC$151,0)),0)</f>
        <v>0</v>
      </c>
      <c r="M104" s="255">
        <f ca="1">+IFERROR(INDEX('Hoja de Trabajo para listado'!$A$155:$Z$1048576,MATCH($A104,'Hoja de Trabajo para listado'!$A$155:$A$1048576,0),MATCH((CUADRO!M$5&amp;$E104),'Hoja de Trabajo para listado'!$A$151:$Z$151,0)),0)+IFERROR(INDEX('Hoja de Trabajo para listado'!$AB$155:$BA$1048576,MATCH($A104,'Hoja de Trabajo para listado'!$AB$155:$AB$1048576,0),MATCH((CUADRO!M$5&amp;$E104),'Hoja de Trabajo para listado'!$AB$151:$BA$151,0)),0)+IFERROR(INDEX('Hoja de Trabajo para listado'!$BC$155:$CB$1048576,MATCH($A104,'Hoja de Trabajo para listado'!$BC$155:$BC$1048576,0),MATCH((CUADRO!M$5&amp;$E104),'Hoja de Trabajo para listado'!$BC$151:$CB$151,0)),0)+IFERROR(INDEX('Hoja de Trabajo para listado'!$DE$153:$DG$274,MATCH($A104,'Hoja de Trabajo para listado'!$DE$153:$DE$1048576,0),MATCH((CUADRO!M$5&amp;$E104),'Hoja de Trabajo para listado'!$DE$151:$DG$151,0)),0)+IFERROR(INDEX('Hoja de Trabajo para listado'!$CD$155:$DC$1048576,MATCH($A104,'Hoja de Trabajo para listado'!$CD$155:$CD$1048576,0),MATCH((CUADRO!M$5&amp;$E104),'Hoja de Trabajo para listado'!$CD$151:$DC$151,0)),0)</f>
        <v>0</v>
      </c>
      <c r="N104" s="255">
        <f ca="1">+IFERROR(INDEX('Hoja de Trabajo para listado'!$A$155:$Z$1048576,MATCH($A104,'Hoja de Trabajo para listado'!$A$155:$A$1048576,0),MATCH((CUADRO!N$5&amp;$E104),'Hoja de Trabajo para listado'!$A$151:$Z$151,0)),0)+IFERROR(INDEX('Hoja de Trabajo para listado'!$AB$155:$BA$1048576,MATCH($A104,'Hoja de Trabajo para listado'!$AB$155:$AB$1048576,0),MATCH((CUADRO!N$5&amp;$E104),'Hoja de Trabajo para listado'!$AB$151:$BA$151,0)),0)+IFERROR(INDEX('Hoja de Trabajo para listado'!$BC$155:$CB$1048576,MATCH($A104,'Hoja de Trabajo para listado'!$BC$155:$BC$1048576,0),MATCH((CUADRO!N$5&amp;$E104),'Hoja de Trabajo para listado'!$BC$151:$CB$151,0)),0)+IFERROR(INDEX('Hoja de Trabajo para listado'!$DE$153:$DG$274,MATCH($A104,'Hoja de Trabajo para listado'!$DE$153:$DE$1048576,0),MATCH((CUADRO!N$5&amp;$E104),'Hoja de Trabajo para listado'!$DE$151:$DG$151,0)),0)+IFERROR(INDEX('Hoja de Trabajo para listado'!$CD$155:$DC$1048576,MATCH($A104,'Hoja de Trabajo para listado'!$CD$155:$CD$1048576,0),MATCH((CUADRO!N$5&amp;$E104),'Hoja de Trabajo para listado'!$CD$151:$DC$151,0)),0)</f>
        <v>0</v>
      </c>
      <c r="O104" s="255">
        <f ca="1">+IFERROR(INDEX('Hoja de Trabajo para listado'!$A$155:$Z$1048576,MATCH($A104,'Hoja de Trabajo para listado'!$A$155:$A$1048576,0),MATCH((CUADRO!O$5&amp;$E104),'Hoja de Trabajo para listado'!$A$151:$Z$151,0)),0)+IFERROR(INDEX('Hoja de Trabajo para listado'!$AB$155:$BA$1048576,MATCH($A104,'Hoja de Trabajo para listado'!$AB$155:$AB$1048576,0),MATCH((CUADRO!O$5&amp;$E104),'Hoja de Trabajo para listado'!$AB$151:$BA$151,0)),0)+IFERROR(INDEX('Hoja de Trabajo para listado'!$BC$155:$CB$1048576,MATCH($A104,'Hoja de Trabajo para listado'!$BC$155:$BC$1048576,0),MATCH((CUADRO!O$5&amp;$E104),'Hoja de Trabajo para listado'!$BC$151:$CB$151,0)),0)+IFERROR(INDEX('Hoja de Trabajo para listado'!$DE$153:$DG$274,MATCH($A104,'Hoja de Trabajo para listado'!$DE$153:$DE$1048576,0),MATCH((CUADRO!O$5&amp;$E104),'Hoja de Trabajo para listado'!$DE$151:$DG$151,0)),0)+IFERROR(INDEX('Hoja de Trabajo para listado'!$CD$155:$DC$1048576,MATCH($A104,'Hoja de Trabajo para listado'!$CD$155:$CD$1048576,0),MATCH((CUADRO!O$5&amp;$E104),'Hoja de Trabajo para listado'!$CD$151:$DC$151,0)),0)</f>
        <v>0</v>
      </c>
      <c r="P104" s="255">
        <f ca="1">+IFERROR(INDEX('Hoja de Trabajo para listado'!$A$155:$Z$1048576,MATCH($A104,'Hoja de Trabajo para listado'!$A$155:$A$1048576,0),MATCH((CUADRO!P$5&amp;$E104),'Hoja de Trabajo para listado'!$A$151:$Z$151,0)),0)+IFERROR(INDEX('Hoja de Trabajo para listado'!$AB$155:$BA$1048576,MATCH($A104,'Hoja de Trabajo para listado'!$AB$155:$AB$1048576,0),MATCH((CUADRO!P$5&amp;$E104),'Hoja de Trabajo para listado'!$AB$151:$BA$151,0)),0)+IFERROR(INDEX('Hoja de Trabajo para listado'!$BC$155:$CB$1048576,MATCH($A104,'Hoja de Trabajo para listado'!$BC$155:$BC$1048576,0),MATCH((CUADRO!P$5&amp;$E104),'Hoja de Trabajo para listado'!$BC$151:$CB$151,0)),0)+IFERROR(INDEX('Hoja de Trabajo para listado'!$DE$153:$DG$274,MATCH($A104,'Hoja de Trabajo para listado'!$DE$153:$DE$1048576,0),MATCH((CUADRO!P$5&amp;$E104),'Hoja de Trabajo para listado'!$DE$151:$DG$151,0)),0)+IFERROR(INDEX('Hoja de Trabajo para listado'!$CD$155:$DC$1048576,MATCH($A104,'Hoja de Trabajo para listado'!$CD$155:$CD$1048576,0),MATCH((CUADRO!P$5&amp;$E104),'Hoja de Trabajo para listado'!$CD$151:$DC$151,0)),0)</f>
        <v>0</v>
      </c>
      <c r="Q104" s="255">
        <f ca="1">+IFERROR(INDEX('Hoja de Trabajo para listado'!$A$155:$Z$1048576,MATCH($A104,'Hoja de Trabajo para listado'!$A$155:$A$1048576,0),MATCH((CUADRO!Q$5&amp;$E104),'Hoja de Trabajo para listado'!$A$151:$Z$151,0)),0)+IFERROR(INDEX('Hoja de Trabajo para listado'!$AB$155:$BA$1048576,MATCH($A104,'Hoja de Trabajo para listado'!$AB$155:$AB$1048576,0),MATCH((CUADRO!Q$5&amp;$E104),'Hoja de Trabajo para listado'!$AB$151:$BA$151,0)),0)+IFERROR(INDEX('Hoja de Trabajo para listado'!$BC$155:$CB$1048576,MATCH($A104,'Hoja de Trabajo para listado'!$BC$155:$BC$1048576,0),MATCH((CUADRO!Q$5&amp;$E104),'Hoja de Trabajo para listado'!$BC$151:$CB$151,0)),0)+IFERROR(INDEX('Hoja de Trabajo para listado'!$DE$153:$DG$274,MATCH($A104,'Hoja de Trabajo para listado'!$DE$153:$DE$1048576,0),MATCH((CUADRO!Q$5&amp;$E104),'Hoja de Trabajo para listado'!$DE$151:$DG$151,0)),0)+IFERROR(INDEX('Hoja de Trabajo para listado'!$CD$155:$DC$1048576,MATCH($A104,'Hoja de Trabajo para listado'!$CD$155:$CD$1048576,0),MATCH((CUADRO!Q$5&amp;$E104),'Hoja de Trabajo para listado'!$CD$151:$DC$151,0)),0)</f>
        <v>0</v>
      </c>
      <c r="R104" s="255">
        <f t="shared" ca="1" si="2"/>
        <v>0</v>
      </c>
      <c r="S104" s="262"/>
      <c r="T104" s="255">
        <f ca="1">+T105</f>
        <v>0</v>
      </c>
      <c r="U104" s="254">
        <f t="shared" si="3"/>
        <v>1</v>
      </c>
      <c r="V104" s="362" t="str">
        <f>+VLOOKUP(A104,bd_lista!$A$3:$E$590,5,FALSE)</f>
        <v>Instituciones Descentralizadas Municipales</v>
      </c>
      <c r="W104" s="361" t="str">
        <f>+V104</f>
        <v>Instituciones Descentralizadas Municipales</v>
      </c>
      <c r="X104" s="254">
        <f>+VLOOKUP(A104,[2]Sheet1!$A$13:$D$744,4,FALSE)</f>
        <v>0</v>
      </c>
      <c r="Y104" s="254" t="e">
        <f>+VLOOKUP(X104,bd_lista!$A$3:$C$590,3,FALSE)</f>
        <v>#N/A</v>
      </c>
      <c r="Z104" s="316">
        <f>+X104</f>
        <v>0</v>
      </c>
      <c r="AA104" s="348" t="e">
        <f>+Y104</f>
        <v>#N/A</v>
      </c>
    </row>
    <row r="105" spans="1:27" ht="15" hidden="1" customHeight="1">
      <c r="A105" s="32">
        <v>2327</v>
      </c>
      <c r="B105" s="307"/>
      <c r="C105" s="362" t="str">
        <f>+VLOOKUP(A105,bd_lista!$A$3:$C$590,3,FALSE)</f>
        <v>EMPRESA MUNICIPAL AUTONOMA DE AGUA POTABLE Y ALCANTARILLADO  DE YACUIBA</v>
      </c>
      <c r="D105" s="362"/>
      <c r="E105" s="256" t="s">
        <v>1314</v>
      </c>
      <c r="F105" s="257">
        <f ca="1">+IFERROR(INDEX('Hoja de Trabajo para listado'!$A$155:$Z$1048576,MATCH($A105,'Hoja de Trabajo para listado'!$A$155:$A$1048576,0),MATCH((CUADRO!F$5&amp;$E105),'Hoja de Trabajo para listado'!$A$151:$Z$151,0)),0)+IFERROR(INDEX('Hoja de Trabajo para listado'!$AB$155:$BA$1048576,MATCH($A105,'Hoja de Trabajo para listado'!$AB$155:$AB$1048576,0),MATCH((CUADRO!F$5&amp;$E105),'Hoja de Trabajo para listado'!$AB$151:$BA$151,0)),0)+IFERROR(INDEX('Hoja de Trabajo para listado'!$BC$155:$CB$1048576,MATCH($A105,'Hoja de Trabajo para listado'!$BC$155:$BC$1048576,0),MATCH((CUADRO!F$5&amp;$E105),'Hoja de Trabajo para listado'!$BC$151:$CB$151,0)),0)+IFERROR(INDEX('Hoja de Trabajo para listado'!$DE$153:$DG$274,MATCH($A105,'Hoja de Trabajo para listado'!$DE$153:$DE$1048576,0),MATCH((CUADRO!F$5&amp;$E105),'Hoja de Trabajo para listado'!$DE$151:$DG$151,0)),0)+IFERROR(INDEX('Hoja de Trabajo para listado'!$CD$155:$DC$1048576,MATCH($A105,'Hoja de Trabajo para listado'!$CD$155:$CD$1048576,0),MATCH((CUADRO!F$5&amp;$E105),'Hoja de Trabajo para listado'!$CD$151:$DC$151,0)),0)</f>
        <v>0</v>
      </c>
      <c r="G105" s="257">
        <f ca="1">+IFERROR(INDEX('Hoja de Trabajo para listado'!$A$155:$Z$1048576,MATCH($A105,'Hoja de Trabajo para listado'!$A$155:$A$1048576,0),MATCH((CUADRO!G$5&amp;$E105),'Hoja de Trabajo para listado'!$A$151:$Z$151,0)),0)+IFERROR(INDEX('Hoja de Trabajo para listado'!$AB$155:$BA$1048576,MATCH($A105,'Hoja de Trabajo para listado'!$AB$155:$AB$1048576,0),MATCH((CUADRO!G$5&amp;$E105),'Hoja de Trabajo para listado'!$AB$151:$BA$151,0)),0)+IFERROR(INDEX('Hoja de Trabajo para listado'!$BC$155:$CB$1048576,MATCH($A105,'Hoja de Trabajo para listado'!$BC$155:$BC$1048576,0),MATCH((CUADRO!G$5&amp;$E105),'Hoja de Trabajo para listado'!$BC$151:$CB$151,0)),0)+IFERROR(INDEX('Hoja de Trabajo para listado'!$DE$153:$DG$274,MATCH($A105,'Hoja de Trabajo para listado'!$DE$153:$DE$1048576,0),MATCH((CUADRO!G$5&amp;$E105),'Hoja de Trabajo para listado'!$DE$151:$DG$151,0)),0)+IFERROR(INDEX('Hoja de Trabajo para listado'!$CD$155:$DC$1048576,MATCH($A105,'Hoja de Trabajo para listado'!$CD$155:$CD$1048576,0),MATCH((CUADRO!G$5&amp;$E105),'Hoja de Trabajo para listado'!$CD$151:$DC$151,0)),0)</f>
        <v>0</v>
      </c>
      <c r="H105" s="257">
        <f ca="1">+IFERROR(INDEX('Hoja de Trabajo para listado'!$A$155:$Z$1048576,MATCH($A105,'Hoja de Trabajo para listado'!$A$155:$A$1048576,0),MATCH((CUADRO!H$5&amp;$E105),'Hoja de Trabajo para listado'!$A$151:$Z$151,0)),0)+IFERROR(INDEX('Hoja de Trabajo para listado'!$AB$155:$BA$1048576,MATCH($A105,'Hoja de Trabajo para listado'!$AB$155:$AB$1048576,0),MATCH((CUADRO!H$5&amp;$E105),'Hoja de Trabajo para listado'!$AB$151:$BA$151,0)),0)+IFERROR(INDEX('Hoja de Trabajo para listado'!$BC$155:$CB$1048576,MATCH($A105,'Hoja de Trabajo para listado'!$BC$155:$BC$1048576,0),MATCH((CUADRO!H$5&amp;$E105),'Hoja de Trabajo para listado'!$BC$151:$CB$151,0)),0)+IFERROR(INDEX('Hoja de Trabajo para listado'!$DE$153:$DG$274,MATCH($A105,'Hoja de Trabajo para listado'!$DE$153:$DE$1048576,0),MATCH((CUADRO!H$5&amp;$E105),'Hoja de Trabajo para listado'!$DE$151:$DG$151,0)),0)+IFERROR(INDEX('Hoja de Trabajo para listado'!$CD$155:$DC$1048576,MATCH($A105,'Hoja de Trabajo para listado'!$CD$155:$CD$1048576,0),MATCH((CUADRO!H$5&amp;$E105),'Hoja de Trabajo para listado'!$CD$151:$DC$151,0)),0)</f>
        <v>0</v>
      </c>
      <c r="I105" s="257">
        <f ca="1">+IFERROR(INDEX('Hoja de Trabajo para listado'!$A$155:$Z$1048576,MATCH($A105,'Hoja de Trabajo para listado'!$A$155:$A$1048576,0),MATCH((CUADRO!I$5&amp;$E105),'Hoja de Trabajo para listado'!$A$151:$Z$151,0)),0)+IFERROR(INDEX('Hoja de Trabajo para listado'!$AB$155:$BA$1048576,MATCH($A105,'Hoja de Trabajo para listado'!$AB$155:$AB$1048576,0),MATCH((CUADRO!I$5&amp;$E105),'Hoja de Trabajo para listado'!$AB$151:$BA$151,0)),0)+IFERROR(INDEX('Hoja de Trabajo para listado'!$BC$155:$CB$1048576,MATCH($A105,'Hoja de Trabajo para listado'!$BC$155:$BC$1048576,0),MATCH((CUADRO!I$5&amp;$E105),'Hoja de Trabajo para listado'!$BC$151:$CB$151,0)),0)+IFERROR(INDEX('Hoja de Trabajo para listado'!$DE$153:$DG$274,MATCH($A105,'Hoja de Trabajo para listado'!$DE$153:$DE$1048576,0),MATCH((CUADRO!I$5&amp;$E105),'Hoja de Trabajo para listado'!$DE$151:$DG$151,0)),0)+IFERROR(INDEX('Hoja de Trabajo para listado'!$CD$155:$DC$1048576,MATCH($A105,'Hoja de Trabajo para listado'!$CD$155:$CD$1048576,0),MATCH((CUADRO!I$5&amp;$E105),'Hoja de Trabajo para listado'!$CD$151:$DC$151,0)),0)</f>
        <v>0</v>
      </c>
      <c r="J105" s="257">
        <f ca="1">+IFERROR(INDEX('Hoja de Trabajo para listado'!$A$155:$Z$1048576,MATCH($A105,'Hoja de Trabajo para listado'!$A$155:$A$1048576,0),MATCH((CUADRO!J$5&amp;$E105),'Hoja de Trabajo para listado'!$A$151:$Z$151,0)),0)+IFERROR(INDEX('Hoja de Trabajo para listado'!$AB$155:$BA$1048576,MATCH($A105,'Hoja de Trabajo para listado'!$AB$155:$AB$1048576,0),MATCH((CUADRO!J$5&amp;$E105),'Hoja de Trabajo para listado'!$AB$151:$BA$151,0)),0)+IFERROR(INDEX('Hoja de Trabajo para listado'!$BC$155:$CB$1048576,MATCH($A105,'Hoja de Trabajo para listado'!$BC$155:$BC$1048576,0),MATCH((CUADRO!J$5&amp;$E105),'Hoja de Trabajo para listado'!$BC$151:$CB$151,0)),0)+IFERROR(INDEX('Hoja de Trabajo para listado'!$DE$153:$DG$274,MATCH($A105,'Hoja de Trabajo para listado'!$DE$153:$DE$1048576,0),MATCH((CUADRO!J$5&amp;$E105),'Hoja de Trabajo para listado'!$DE$151:$DG$151,0)),0)+IFERROR(INDEX('Hoja de Trabajo para listado'!$CD$155:$DC$1048576,MATCH($A105,'Hoja de Trabajo para listado'!$CD$155:$CD$1048576,0),MATCH((CUADRO!J$5&amp;$E105),'Hoja de Trabajo para listado'!$CD$151:$DC$151,0)),0)</f>
        <v>0</v>
      </c>
      <c r="K105" s="257">
        <f ca="1">+IFERROR(INDEX('Hoja de Trabajo para listado'!$A$155:$Z$1048576,MATCH($A105,'Hoja de Trabajo para listado'!$A$155:$A$1048576,0),MATCH((CUADRO!K$5&amp;$E105),'Hoja de Trabajo para listado'!$A$151:$Z$151,0)),0)+IFERROR(INDEX('Hoja de Trabajo para listado'!$AB$155:$BA$1048576,MATCH($A105,'Hoja de Trabajo para listado'!$AB$155:$AB$1048576,0),MATCH((CUADRO!K$5&amp;$E105),'Hoja de Trabajo para listado'!$AB$151:$BA$151,0)),0)+IFERROR(INDEX('Hoja de Trabajo para listado'!$BC$155:$CB$1048576,MATCH($A105,'Hoja de Trabajo para listado'!$BC$155:$BC$1048576,0),MATCH((CUADRO!K$5&amp;$E105),'Hoja de Trabajo para listado'!$BC$151:$CB$151,0)),0)+IFERROR(INDEX('Hoja de Trabajo para listado'!$DE$153:$DG$274,MATCH($A105,'Hoja de Trabajo para listado'!$DE$153:$DE$1048576,0),MATCH((CUADRO!K$5&amp;$E105),'Hoja de Trabajo para listado'!$DE$151:$DG$151,0)),0)+IFERROR(INDEX('Hoja de Trabajo para listado'!$CD$155:$DC$1048576,MATCH($A105,'Hoja de Trabajo para listado'!$CD$155:$CD$1048576,0),MATCH((CUADRO!K$5&amp;$E105),'Hoja de Trabajo para listado'!$CD$151:$DC$151,0)),0)</f>
        <v>0</v>
      </c>
      <c r="L105" s="257">
        <f ca="1">+IFERROR(INDEX('Hoja de Trabajo para listado'!$A$155:$Z$1048576,MATCH($A105,'Hoja de Trabajo para listado'!$A$155:$A$1048576,0),MATCH((CUADRO!L$5&amp;$E105),'Hoja de Trabajo para listado'!$A$151:$Z$151,0)),0)+IFERROR(INDEX('Hoja de Trabajo para listado'!$AB$155:$BA$1048576,MATCH($A105,'Hoja de Trabajo para listado'!$AB$155:$AB$1048576,0),MATCH((CUADRO!L$5&amp;$E105),'Hoja de Trabajo para listado'!$AB$151:$BA$151,0)),0)+IFERROR(INDEX('Hoja de Trabajo para listado'!$BC$155:$CB$1048576,MATCH($A105,'Hoja de Trabajo para listado'!$BC$155:$BC$1048576,0),MATCH((CUADRO!L$5&amp;$E105),'Hoja de Trabajo para listado'!$BC$151:$CB$151,0)),0)+IFERROR(INDEX('Hoja de Trabajo para listado'!$DE$153:$DG$274,MATCH($A105,'Hoja de Trabajo para listado'!$DE$153:$DE$1048576,0),MATCH((CUADRO!L$5&amp;$E105),'Hoja de Trabajo para listado'!$DE$151:$DG$151,0)),0)+IFERROR(INDEX('Hoja de Trabajo para listado'!$CD$155:$DC$1048576,MATCH($A105,'Hoja de Trabajo para listado'!$CD$155:$CD$1048576,0),MATCH((CUADRO!L$5&amp;$E105),'Hoja de Trabajo para listado'!$CD$151:$DC$151,0)),0)</f>
        <v>0</v>
      </c>
      <c r="M105" s="257">
        <f ca="1">+IFERROR(INDEX('Hoja de Trabajo para listado'!$A$155:$Z$1048576,MATCH($A105,'Hoja de Trabajo para listado'!$A$155:$A$1048576,0),MATCH((CUADRO!M$5&amp;$E105),'Hoja de Trabajo para listado'!$A$151:$Z$151,0)),0)+IFERROR(INDEX('Hoja de Trabajo para listado'!$AB$155:$BA$1048576,MATCH($A105,'Hoja de Trabajo para listado'!$AB$155:$AB$1048576,0),MATCH((CUADRO!M$5&amp;$E105),'Hoja de Trabajo para listado'!$AB$151:$BA$151,0)),0)+IFERROR(INDEX('Hoja de Trabajo para listado'!$BC$155:$CB$1048576,MATCH($A105,'Hoja de Trabajo para listado'!$BC$155:$BC$1048576,0),MATCH((CUADRO!M$5&amp;$E105),'Hoja de Trabajo para listado'!$BC$151:$CB$151,0)),0)+IFERROR(INDEX('Hoja de Trabajo para listado'!$DE$153:$DG$274,MATCH($A105,'Hoja de Trabajo para listado'!$DE$153:$DE$1048576,0),MATCH((CUADRO!M$5&amp;$E105),'Hoja de Trabajo para listado'!$DE$151:$DG$151,0)),0)+IFERROR(INDEX('Hoja de Trabajo para listado'!$CD$155:$DC$1048576,MATCH($A105,'Hoja de Trabajo para listado'!$CD$155:$CD$1048576,0),MATCH((CUADRO!M$5&amp;$E105),'Hoja de Trabajo para listado'!$CD$151:$DC$151,0)),0)</f>
        <v>0</v>
      </c>
      <c r="N105" s="257">
        <f ca="1">+IFERROR(INDEX('Hoja de Trabajo para listado'!$A$155:$Z$1048576,MATCH($A105,'Hoja de Trabajo para listado'!$A$155:$A$1048576,0),MATCH((CUADRO!N$5&amp;$E105),'Hoja de Trabajo para listado'!$A$151:$Z$151,0)),0)+IFERROR(INDEX('Hoja de Trabajo para listado'!$AB$155:$BA$1048576,MATCH($A105,'Hoja de Trabajo para listado'!$AB$155:$AB$1048576,0),MATCH((CUADRO!N$5&amp;$E105),'Hoja de Trabajo para listado'!$AB$151:$BA$151,0)),0)+IFERROR(INDEX('Hoja de Trabajo para listado'!$BC$155:$CB$1048576,MATCH($A105,'Hoja de Trabajo para listado'!$BC$155:$BC$1048576,0),MATCH((CUADRO!N$5&amp;$E105),'Hoja de Trabajo para listado'!$BC$151:$CB$151,0)),0)+IFERROR(INDEX('Hoja de Trabajo para listado'!$DE$153:$DG$274,MATCH($A105,'Hoja de Trabajo para listado'!$DE$153:$DE$1048576,0),MATCH((CUADRO!N$5&amp;$E105),'Hoja de Trabajo para listado'!$DE$151:$DG$151,0)),0)+IFERROR(INDEX('Hoja de Trabajo para listado'!$CD$155:$DC$1048576,MATCH($A105,'Hoja de Trabajo para listado'!$CD$155:$CD$1048576,0),MATCH((CUADRO!N$5&amp;$E105),'Hoja de Trabajo para listado'!$CD$151:$DC$151,0)),0)</f>
        <v>0</v>
      </c>
      <c r="O105" s="257">
        <f ca="1">+IFERROR(INDEX('Hoja de Trabajo para listado'!$A$155:$Z$1048576,MATCH($A105,'Hoja de Trabajo para listado'!$A$155:$A$1048576,0),MATCH((CUADRO!O$5&amp;$E105),'Hoja de Trabajo para listado'!$A$151:$Z$151,0)),0)+IFERROR(INDEX('Hoja de Trabajo para listado'!$AB$155:$BA$1048576,MATCH($A105,'Hoja de Trabajo para listado'!$AB$155:$AB$1048576,0),MATCH((CUADRO!O$5&amp;$E105),'Hoja de Trabajo para listado'!$AB$151:$BA$151,0)),0)+IFERROR(INDEX('Hoja de Trabajo para listado'!$BC$155:$CB$1048576,MATCH($A105,'Hoja de Trabajo para listado'!$BC$155:$BC$1048576,0),MATCH((CUADRO!O$5&amp;$E105),'Hoja de Trabajo para listado'!$BC$151:$CB$151,0)),0)+IFERROR(INDEX('Hoja de Trabajo para listado'!$DE$153:$DG$274,MATCH($A105,'Hoja de Trabajo para listado'!$DE$153:$DE$1048576,0),MATCH((CUADRO!O$5&amp;$E105),'Hoja de Trabajo para listado'!$DE$151:$DG$151,0)),0)+IFERROR(INDEX('Hoja de Trabajo para listado'!$CD$155:$DC$1048576,MATCH($A105,'Hoja de Trabajo para listado'!$CD$155:$CD$1048576,0),MATCH((CUADRO!O$5&amp;$E105),'Hoja de Trabajo para listado'!$CD$151:$DC$151,0)),0)</f>
        <v>0</v>
      </c>
      <c r="P105" s="257">
        <f ca="1">+IFERROR(INDEX('Hoja de Trabajo para listado'!$A$155:$Z$1048576,MATCH($A105,'Hoja de Trabajo para listado'!$A$155:$A$1048576,0),MATCH((CUADRO!P$5&amp;$E105),'Hoja de Trabajo para listado'!$A$151:$Z$151,0)),0)+IFERROR(INDEX('Hoja de Trabajo para listado'!$AB$155:$BA$1048576,MATCH($A105,'Hoja de Trabajo para listado'!$AB$155:$AB$1048576,0),MATCH((CUADRO!P$5&amp;$E105),'Hoja de Trabajo para listado'!$AB$151:$BA$151,0)),0)+IFERROR(INDEX('Hoja de Trabajo para listado'!$BC$155:$CB$1048576,MATCH($A105,'Hoja de Trabajo para listado'!$BC$155:$BC$1048576,0),MATCH((CUADRO!P$5&amp;$E105),'Hoja de Trabajo para listado'!$BC$151:$CB$151,0)),0)+IFERROR(INDEX('Hoja de Trabajo para listado'!$DE$153:$DG$274,MATCH($A105,'Hoja de Trabajo para listado'!$DE$153:$DE$1048576,0),MATCH((CUADRO!P$5&amp;$E105),'Hoja de Trabajo para listado'!$DE$151:$DG$151,0)),0)+IFERROR(INDEX('Hoja de Trabajo para listado'!$CD$155:$DC$1048576,MATCH($A105,'Hoja de Trabajo para listado'!$CD$155:$CD$1048576,0),MATCH((CUADRO!P$5&amp;$E105),'Hoja de Trabajo para listado'!$CD$151:$DC$151,0)),0)</f>
        <v>0</v>
      </c>
      <c r="Q105" s="257">
        <f ca="1">+IFERROR(INDEX('Hoja de Trabajo para listado'!$A$155:$Z$1048576,MATCH($A105,'Hoja de Trabajo para listado'!$A$155:$A$1048576,0),MATCH((CUADRO!Q$5&amp;$E105),'Hoja de Trabajo para listado'!$A$151:$Z$151,0)),0)+IFERROR(INDEX('Hoja de Trabajo para listado'!$AB$155:$BA$1048576,MATCH($A105,'Hoja de Trabajo para listado'!$AB$155:$AB$1048576,0),MATCH((CUADRO!Q$5&amp;$E105),'Hoja de Trabajo para listado'!$AB$151:$BA$151,0)),0)+IFERROR(INDEX('Hoja de Trabajo para listado'!$BC$155:$CB$1048576,MATCH($A105,'Hoja de Trabajo para listado'!$BC$155:$BC$1048576,0),MATCH((CUADRO!Q$5&amp;$E105),'Hoja de Trabajo para listado'!$BC$151:$CB$151,0)),0)+IFERROR(INDEX('Hoja de Trabajo para listado'!$DE$153:$DG$274,MATCH($A105,'Hoja de Trabajo para listado'!$DE$153:$DE$1048576,0),MATCH((CUADRO!Q$5&amp;$E105),'Hoja de Trabajo para listado'!$DE$151:$DG$151,0)),0)+IFERROR(INDEX('Hoja de Trabajo para listado'!$CD$155:$DC$1048576,MATCH($A105,'Hoja de Trabajo para listado'!$CD$155:$CD$1048576,0),MATCH((CUADRO!Q$5&amp;$E105),'Hoja de Trabajo para listado'!$CD$151:$DC$151,0)),0)</f>
        <v>0</v>
      </c>
      <c r="R105" s="257">
        <f t="shared" ca="1" si="2"/>
        <v>0</v>
      </c>
      <c r="S105" s="274">
        <f ca="1">+R104+R105</f>
        <v>0</v>
      </c>
      <c r="T105" s="257">
        <f ca="1">+S105</f>
        <v>0</v>
      </c>
      <c r="U105" s="256">
        <f t="shared" si="3"/>
        <v>2</v>
      </c>
      <c r="V105" s="362" t="str">
        <f>+VLOOKUP(A105,bd_lista!$A$3:$E$590,5,FALSE)</f>
        <v>Instituciones Descentralizadas Municipales</v>
      </c>
      <c r="W105" s="362"/>
      <c r="X105" s="254">
        <f>+VLOOKUP(A105,[2]Sheet1!$A$13:$D$744,4,FALSE)</f>
        <v>0</v>
      </c>
      <c r="Y105" s="254" t="e">
        <f>+VLOOKUP(X105,bd_lista!$A$3:$C$590,3,FALSE)</f>
        <v>#N/A</v>
      </c>
      <c r="Z105" s="314"/>
      <c r="AA105" s="350"/>
    </row>
    <row r="106" spans="1:27" ht="15" hidden="1" customHeight="1">
      <c r="A106" s="264">
        <v>2322</v>
      </c>
      <c r="B106" s="306">
        <f>+A106</f>
        <v>2322</v>
      </c>
      <c r="C106" s="259" t="str">
        <f>+VLOOKUP(A106,bd_lista!$A$3:$C$590,3,FALSE)</f>
        <v>ENTIDAD MATADERO FRIGORIFICO MUNICIPAL DE TARIJA</v>
      </c>
      <c r="D106" s="361" t="str">
        <f>+C106</f>
        <v>ENTIDAD MATADERO FRIGORIFICO MUNICIPAL DE TARIJA</v>
      </c>
      <c r="E106" s="254" t="s">
        <v>1313</v>
      </c>
      <c r="F106" s="255">
        <f ca="1">+IFERROR(INDEX('Hoja de Trabajo para listado'!$A$155:$Z$1048576,MATCH($A106,'Hoja de Trabajo para listado'!$A$155:$A$1048576,0),MATCH((CUADRO!F$5&amp;$E106),'Hoja de Trabajo para listado'!$A$151:$Z$151,0)),0)+IFERROR(INDEX('Hoja de Trabajo para listado'!$AB$155:$BA$1048576,MATCH($A106,'Hoja de Trabajo para listado'!$AB$155:$AB$1048576,0),MATCH((CUADRO!F$5&amp;$E106),'Hoja de Trabajo para listado'!$AB$151:$BA$151,0)),0)+IFERROR(INDEX('Hoja de Trabajo para listado'!$BC$155:$CB$1048576,MATCH($A106,'Hoja de Trabajo para listado'!$BC$155:$BC$1048576,0),MATCH((CUADRO!F$5&amp;$E106),'Hoja de Trabajo para listado'!$BC$151:$CB$151,0)),0)+IFERROR(INDEX('Hoja de Trabajo para listado'!$DE$153:$DG$274,MATCH($A106,'Hoja de Trabajo para listado'!$DE$153:$DE$1048576,0),MATCH((CUADRO!F$5&amp;$E106),'Hoja de Trabajo para listado'!$DE$151:$DG$151,0)),0)+IFERROR(INDEX('Hoja de Trabajo para listado'!$CD$155:$DC$1048576,MATCH($A106,'Hoja de Trabajo para listado'!$CD$155:$CD$1048576,0),MATCH((CUADRO!F$5&amp;$E106),'Hoja de Trabajo para listado'!$CD$151:$DC$151,0)),0)</f>
        <v>0</v>
      </c>
      <c r="G106" s="255">
        <f ca="1">+IFERROR(INDEX('Hoja de Trabajo para listado'!$A$155:$Z$1048576,MATCH($A106,'Hoja de Trabajo para listado'!$A$155:$A$1048576,0),MATCH((CUADRO!G$5&amp;$E106),'Hoja de Trabajo para listado'!$A$151:$Z$151,0)),0)+IFERROR(INDEX('Hoja de Trabajo para listado'!$AB$155:$BA$1048576,MATCH($A106,'Hoja de Trabajo para listado'!$AB$155:$AB$1048576,0),MATCH((CUADRO!G$5&amp;$E106),'Hoja de Trabajo para listado'!$AB$151:$BA$151,0)),0)+IFERROR(INDEX('Hoja de Trabajo para listado'!$BC$155:$CB$1048576,MATCH($A106,'Hoja de Trabajo para listado'!$BC$155:$BC$1048576,0),MATCH((CUADRO!G$5&amp;$E106),'Hoja de Trabajo para listado'!$BC$151:$CB$151,0)),0)+IFERROR(INDEX('Hoja de Trabajo para listado'!$DE$153:$DG$274,MATCH($A106,'Hoja de Trabajo para listado'!$DE$153:$DE$1048576,0),MATCH((CUADRO!G$5&amp;$E106),'Hoja de Trabajo para listado'!$DE$151:$DG$151,0)),0)+IFERROR(INDEX('Hoja de Trabajo para listado'!$CD$155:$DC$1048576,MATCH($A106,'Hoja de Trabajo para listado'!$CD$155:$CD$1048576,0),MATCH((CUADRO!G$5&amp;$E106),'Hoja de Trabajo para listado'!$CD$151:$DC$151,0)),0)</f>
        <v>0</v>
      </c>
      <c r="H106" s="255">
        <f ca="1">+IFERROR(INDEX('Hoja de Trabajo para listado'!$A$155:$Z$1048576,MATCH($A106,'Hoja de Trabajo para listado'!$A$155:$A$1048576,0),MATCH((CUADRO!H$5&amp;$E106),'Hoja de Trabajo para listado'!$A$151:$Z$151,0)),0)+IFERROR(INDEX('Hoja de Trabajo para listado'!$AB$155:$BA$1048576,MATCH($A106,'Hoja de Trabajo para listado'!$AB$155:$AB$1048576,0),MATCH((CUADRO!H$5&amp;$E106),'Hoja de Trabajo para listado'!$AB$151:$BA$151,0)),0)+IFERROR(INDEX('Hoja de Trabajo para listado'!$BC$155:$CB$1048576,MATCH($A106,'Hoja de Trabajo para listado'!$BC$155:$BC$1048576,0),MATCH((CUADRO!H$5&amp;$E106),'Hoja de Trabajo para listado'!$BC$151:$CB$151,0)),0)+IFERROR(INDEX('Hoja de Trabajo para listado'!$DE$153:$DG$274,MATCH($A106,'Hoja de Trabajo para listado'!$DE$153:$DE$1048576,0),MATCH((CUADRO!H$5&amp;$E106),'Hoja de Trabajo para listado'!$DE$151:$DG$151,0)),0)+IFERROR(INDEX('Hoja de Trabajo para listado'!$CD$155:$DC$1048576,MATCH($A106,'Hoja de Trabajo para listado'!$CD$155:$CD$1048576,0),MATCH((CUADRO!H$5&amp;$E106),'Hoja de Trabajo para listado'!$CD$151:$DC$151,0)),0)</f>
        <v>0</v>
      </c>
      <c r="I106" s="255">
        <f ca="1">+IFERROR(INDEX('Hoja de Trabajo para listado'!$A$155:$Z$1048576,MATCH($A106,'Hoja de Trabajo para listado'!$A$155:$A$1048576,0),MATCH((CUADRO!I$5&amp;$E106),'Hoja de Trabajo para listado'!$A$151:$Z$151,0)),0)+IFERROR(INDEX('Hoja de Trabajo para listado'!$AB$155:$BA$1048576,MATCH($A106,'Hoja de Trabajo para listado'!$AB$155:$AB$1048576,0),MATCH((CUADRO!I$5&amp;$E106),'Hoja de Trabajo para listado'!$AB$151:$BA$151,0)),0)+IFERROR(INDEX('Hoja de Trabajo para listado'!$BC$155:$CB$1048576,MATCH($A106,'Hoja de Trabajo para listado'!$BC$155:$BC$1048576,0),MATCH((CUADRO!I$5&amp;$E106),'Hoja de Trabajo para listado'!$BC$151:$CB$151,0)),0)+IFERROR(INDEX('Hoja de Trabajo para listado'!$DE$153:$DG$274,MATCH($A106,'Hoja de Trabajo para listado'!$DE$153:$DE$1048576,0),MATCH((CUADRO!I$5&amp;$E106),'Hoja de Trabajo para listado'!$DE$151:$DG$151,0)),0)+IFERROR(INDEX('Hoja de Trabajo para listado'!$CD$155:$DC$1048576,MATCH($A106,'Hoja de Trabajo para listado'!$CD$155:$CD$1048576,0),MATCH((CUADRO!I$5&amp;$E106),'Hoja de Trabajo para listado'!$CD$151:$DC$151,0)),0)</f>
        <v>0</v>
      </c>
      <c r="J106" s="255">
        <f ca="1">+IFERROR(INDEX('Hoja de Trabajo para listado'!$A$155:$Z$1048576,MATCH($A106,'Hoja de Trabajo para listado'!$A$155:$A$1048576,0),MATCH((CUADRO!J$5&amp;$E106),'Hoja de Trabajo para listado'!$A$151:$Z$151,0)),0)+IFERROR(INDEX('Hoja de Trabajo para listado'!$AB$155:$BA$1048576,MATCH($A106,'Hoja de Trabajo para listado'!$AB$155:$AB$1048576,0),MATCH((CUADRO!J$5&amp;$E106),'Hoja de Trabajo para listado'!$AB$151:$BA$151,0)),0)+IFERROR(INDEX('Hoja de Trabajo para listado'!$BC$155:$CB$1048576,MATCH($A106,'Hoja de Trabajo para listado'!$BC$155:$BC$1048576,0),MATCH((CUADRO!J$5&amp;$E106),'Hoja de Trabajo para listado'!$BC$151:$CB$151,0)),0)+IFERROR(INDEX('Hoja de Trabajo para listado'!$DE$153:$DG$274,MATCH($A106,'Hoja de Trabajo para listado'!$DE$153:$DE$1048576,0),MATCH((CUADRO!J$5&amp;$E106),'Hoja de Trabajo para listado'!$DE$151:$DG$151,0)),0)+IFERROR(INDEX('Hoja de Trabajo para listado'!$CD$155:$DC$1048576,MATCH($A106,'Hoja de Trabajo para listado'!$CD$155:$CD$1048576,0),MATCH((CUADRO!J$5&amp;$E106),'Hoja de Trabajo para listado'!$CD$151:$DC$151,0)),0)</f>
        <v>0</v>
      </c>
      <c r="K106" s="255">
        <f ca="1">+IFERROR(INDEX('Hoja de Trabajo para listado'!$A$155:$Z$1048576,MATCH($A106,'Hoja de Trabajo para listado'!$A$155:$A$1048576,0),MATCH((CUADRO!K$5&amp;$E106),'Hoja de Trabajo para listado'!$A$151:$Z$151,0)),0)+IFERROR(INDEX('Hoja de Trabajo para listado'!$AB$155:$BA$1048576,MATCH($A106,'Hoja de Trabajo para listado'!$AB$155:$AB$1048576,0),MATCH((CUADRO!K$5&amp;$E106),'Hoja de Trabajo para listado'!$AB$151:$BA$151,0)),0)+IFERROR(INDEX('Hoja de Trabajo para listado'!$BC$155:$CB$1048576,MATCH($A106,'Hoja de Trabajo para listado'!$BC$155:$BC$1048576,0),MATCH((CUADRO!K$5&amp;$E106),'Hoja de Trabajo para listado'!$BC$151:$CB$151,0)),0)+IFERROR(INDEX('Hoja de Trabajo para listado'!$DE$153:$DG$274,MATCH($A106,'Hoja de Trabajo para listado'!$DE$153:$DE$1048576,0),MATCH((CUADRO!K$5&amp;$E106),'Hoja de Trabajo para listado'!$DE$151:$DG$151,0)),0)+IFERROR(INDEX('Hoja de Trabajo para listado'!$CD$155:$DC$1048576,MATCH($A106,'Hoja de Trabajo para listado'!$CD$155:$CD$1048576,0),MATCH((CUADRO!K$5&amp;$E106),'Hoja de Trabajo para listado'!$CD$151:$DC$151,0)),0)</f>
        <v>0</v>
      </c>
      <c r="L106" s="255">
        <f ca="1">+IFERROR(INDEX('Hoja de Trabajo para listado'!$A$155:$Z$1048576,MATCH($A106,'Hoja de Trabajo para listado'!$A$155:$A$1048576,0),MATCH((CUADRO!L$5&amp;$E106),'Hoja de Trabajo para listado'!$A$151:$Z$151,0)),0)+IFERROR(INDEX('Hoja de Trabajo para listado'!$AB$155:$BA$1048576,MATCH($A106,'Hoja de Trabajo para listado'!$AB$155:$AB$1048576,0),MATCH((CUADRO!L$5&amp;$E106),'Hoja de Trabajo para listado'!$AB$151:$BA$151,0)),0)+IFERROR(INDEX('Hoja de Trabajo para listado'!$BC$155:$CB$1048576,MATCH($A106,'Hoja de Trabajo para listado'!$BC$155:$BC$1048576,0),MATCH((CUADRO!L$5&amp;$E106),'Hoja de Trabajo para listado'!$BC$151:$CB$151,0)),0)+IFERROR(INDEX('Hoja de Trabajo para listado'!$DE$153:$DG$274,MATCH($A106,'Hoja de Trabajo para listado'!$DE$153:$DE$1048576,0),MATCH((CUADRO!L$5&amp;$E106),'Hoja de Trabajo para listado'!$DE$151:$DG$151,0)),0)+IFERROR(INDEX('Hoja de Trabajo para listado'!$CD$155:$DC$1048576,MATCH($A106,'Hoja de Trabajo para listado'!$CD$155:$CD$1048576,0),MATCH((CUADRO!L$5&amp;$E106),'Hoja de Trabajo para listado'!$CD$151:$DC$151,0)),0)</f>
        <v>0</v>
      </c>
      <c r="M106" s="255">
        <f ca="1">+IFERROR(INDEX('Hoja de Trabajo para listado'!$A$155:$Z$1048576,MATCH($A106,'Hoja de Trabajo para listado'!$A$155:$A$1048576,0),MATCH((CUADRO!M$5&amp;$E106),'Hoja de Trabajo para listado'!$A$151:$Z$151,0)),0)+IFERROR(INDEX('Hoja de Trabajo para listado'!$AB$155:$BA$1048576,MATCH($A106,'Hoja de Trabajo para listado'!$AB$155:$AB$1048576,0),MATCH((CUADRO!M$5&amp;$E106),'Hoja de Trabajo para listado'!$AB$151:$BA$151,0)),0)+IFERROR(INDEX('Hoja de Trabajo para listado'!$BC$155:$CB$1048576,MATCH($A106,'Hoja de Trabajo para listado'!$BC$155:$BC$1048576,0),MATCH((CUADRO!M$5&amp;$E106),'Hoja de Trabajo para listado'!$BC$151:$CB$151,0)),0)+IFERROR(INDEX('Hoja de Trabajo para listado'!$DE$153:$DG$274,MATCH($A106,'Hoja de Trabajo para listado'!$DE$153:$DE$1048576,0),MATCH((CUADRO!M$5&amp;$E106),'Hoja de Trabajo para listado'!$DE$151:$DG$151,0)),0)+IFERROR(INDEX('Hoja de Trabajo para listado'!$CD$155:$DC$1048576,MATCH($A106,'Hoja de Trabajo para listado'!$CD$155:$CD$1048576,0),MATCH((CUADRO!M$5&amp;$E106),'Hoja de Trabajo para listado'!$CD$151:$DC$151,0)),0)</f>
        <v>0</v>
      </c>
      <c r="N106" s="255">
        <f ca="1">+IFERROR(INDEX('Hoja de Trabajo para listado'!$A$155:$Z$1048576,MATCH($A106,'Hoja de Trabajo para listado'!$A$155:$A$1048576,0),MATCH((CUADRO!N$5&amp;$E106),'Hoja de Trabajo para listado'!$A$151:$Z$151,0)),0)+IFERROR(INDEX('Hoja de Trabajo para listado'!$AB$155:$BA$1048576,MATCH($A106,'Hoja de Trabajo para listado'!$AB$155:$AB$1048576,0),MATCH((CUADRO!N$5&amp;$E106),'Hoja de Trabajo para listado'!$AB$151:$BA$151,0)),0)+IFERROR(INDEX('Hoja de Trabajo para listado'!$BC$155:$CB$1048576,MATCH($A106,'Hoja de Trabajo para listado'!$BC$155:$BC$1048576,0),MATCH((CUADRO!N$5&amp;$E106),'Hoja de Trabajo para listado'!$BC$151:$CB$151,0)),0)+IFERROR(INDEX('Hoja de Trabajo para listado'!$DE$153:$DG$274,MATCH($A106,'Hoja de Trabajo para listado'!$DE$153:$DE$1048576,0),MATCH((CUADRO!N$5&amp;$E106),'Hoja de Trabajo para listado'!$DE$151:$DG$151,0)),0)+IFERROR(INDEX('Hoja de Trabajo para listado'!$CD$155:$DC$1048576,MATCH($A106,'Hoja de Trabajo para listado'!$CD$155:$CD$1048576,0),MATCH((CUADRO!N$5&amp;$E106),'Hoja de Trabajo para listado'!$CD$151:$DC$151,0)),0)</f>
        <v>0</v>
      </c>
      <c r="O106" s="255">
        <f ca="1">+IFERROR(INDEX('Hoja de Trabajo para listado'!$A$155:$Z$1048576,MATCH($A106,'Hoja de Trabajo para listado'!$A$155:$A$1048576,0),MATCH((CUADRO!O$5&amp;$E106),'Hoja de Trabajo para listado'!$A$151:$Z$151,0)),0)+IFERROR(INDEX('Hoja de Trabajo para listado'!$AB$155:$BA$1048576,MATCH($A106,'Hoja de Trabajo para listado'!$AB$155:$AB$1048576,0),MATCH((CUADRO!O$5&amp;$E106),'Hoja de Trabajo para listado'!$AB$151:$BA$151,0)),0)+IFERROR(INDEX('Hoja de Trabajo para listado'!$BC$155:$CB$1048576,MATCH($A106,'Hoja de Trabajo para listado'!$BC$155:$BC$1048576,0),MATCH((CUADRO!O$5&amp;$E106),'Hoja de Trabajo para listado'!$BC$151:$CB$151,0)),0)+IFERROR(INDEX('Hoja de Trabajo para listado'!$DE$153:$DG$274,MATCH($A106,'Hoja de Trabajo para listado'!$DE$153:$DE$1048576,0),MATCH((CUADRO!O$5&amp;$E106),'Hoja de Trabajo para listado'!$DE$151:$DG$151,0)),0)+IFERROR(INDEX('Hoja de Trabajo para listado'!$CD$155:$DC$1048576,MATCH($A106,'Hoja de Trabajo para listado'!$CD$155:$CD$1048576,0),MATCH((CUADRO!O$5&amp;$E106),'Hoja de Trabajo para listado'!$CD$151:$DC$151,0)),0)</f>
        <v>0</v>
      </c>
      <c r="P106" s="255">
        <f ca="1">+IFERROR(INDEX('Hoja de Trabajo para listado'!$A$155:$Z$1048576,MATCH($A106,'Hoja de Trabajo para listado'!$A$155:$A$1048576,0),MATCH((CUADRO!P$5&amp;$E106),'Hoja de Trabajo para listado'!$A$151:$Z$151,0)),0)+IFERROR(INDEX('Hoja de Trabajo para listado'!$AB$155:$BA$1048576,MATCH($A106,'Hoja de Trabajo para listado'!$AB$155:$AB$1048576,0),MATCH((CUADRO!P$5&amp;$E106),'Hoja de Trabajo para listado'!$AB$151:$BA$151,0)),0)+IFERROR(INDEX('Hoja de Trabajo para listado'!$BC$155:$CB$1048576,MATCH($A106,'Hoja de Trabajo para listado'!$BC$155:$BC$1048576,0),MATCH((CUADRO!P$5&amp;$E106),'Hoja de Trabajo para listado'!$BC$151:$CB$151,0)),0)+IFERROR(INDEX('Hoja de Trabajo para listado'!$DE$153:$DG$274,MATCH($A106,'Hoja de Trabajo para listado'!$DE$153:$DE$1048576,0),MATCH((CUADRO!P$5&amp;$E106),'Hoja de Trabajo para listado'!$DE$151:$DG$151,0)),0)+IFERROR(INDEX('Hoja de Trabajo para listado'!$CD$155:$DC$1048576,MATCH($A106,'Hoja de Trabajo para listado'!$CD$155:$CD$1048576,0),MATCH((CUADRO!P$5&amp;$E106),'Hoja de Trabajo para listado'!$CD$151:$DC$151,0)),0)</f>
        <v>0</v>
      </c>
      <c r="Q106" s="255">
        <f ca="1">+IFERROR(INDEX('Hoja de Trabajo para listado'!$A$155:$Z$1048576,MATCH($A106,'Hoja de Trabajo para listado'!$A$155:$A$1048576,0),MATCH((CUADRO!Q$5&amp;$E106),'Hoja de Trabajo para listado'!$A$151:$Z$151,0)),0)+IFERROR(INDEX('Hoja de Trabajo para listado'!$AB$155:$BA$1048576,MATCH($A106,'Hoja de Trabajo para listado'!$AB$155:$AB$1048576,0),MATCH((CUADRO!Q$5&amp;$E106),'Hoja de Trabajo para listado'!$AB$151:$BA$151,0)),0)+IFERROR(INDEX('Hoja de Trabajo para listado'!$BC$155:$CB$1048576,MATCH($A106,'Hoja de Trabajo para listado'!$BC$155:$BC$1048576,0),MATCH((CUADRO!Q$5&amp;$E106),'Hoja de Trabajo para listado'!$BC$151:$CB$151,0)),0)+IFERROR(INDEX('Hoja de Trabajo para listado'!$DE$153:$DG$274,MATCH($A106,'Hoja de Trabajo para listado'!$DE$153:$DE$1048576,0),MATCH((CUADRO!Q$5&amp;$E106),'Hoja de Trabajo para listado'!$DE$151:$DG$151,0)),0)+IFERROR(INDEX('Hoja de Trabajo para listado'!$CD$155:$DC$1048576,MATCH($A106,'Hoja de Trabajo para listado'!$CD$155:$CD$1048576,0),MATCH((CUADRO!Q$5&amp;$E106),'Hoja de Trabajo para listado'!$CD$151:$DC$151,0)),0)</f>
        <v>0</v>
      </c>
      <c r="R106" s="255">
        <f t="shared" ca="1" si="2"/>
        <v>0</v>
      </c>
      <c r="S106" s="262"/>
      <c r="T106" s="255">
        <f ca="1">+T107</f>
        <v>0</v>
      </c>
      <c r="U106" s="254">
        <f t="shared" si="3"/>
        <v>1</v>
      </c>
      <c r="V106" s="362" t="str">
        <f>+VLOOKUP(A106,bd_lista!$A$3:$E$590,5,FALSE)</f>
        <v>Instituciones Descentralizadas Municipales</v>
      </c>
      <c r="W106" s="361" t="str">
        <f>+V106</f>
        <v>Instituciones Descentralizadas Municipales</v>
      </c>
      <c r="X106" s="254">
        <f>+VLOOKUP(A106,[2]Sheet1!$A$13:$D$744,4,FALSE)</f>
        <v>0</v>
      </c>
      <c r="Y106" s="254" t="e">
        <f>+VLOOKUP(X106,bd_lista!$A$3:$C$590,3,FALSE)</f>
        <v>#N/A</v>
      </c>
      <c r="Z106" s="316">
        <f>+X106</f>
        <v>0</v>
      </c>
      <c r="AA106" s="317" t="e">
        <f>+Y106</f>
        <v>#N/A</v>
      </c>
    </row>
    <row r="107" spans="1:27" ht="15" hidden="1" customHeight="1">
      <c r="A107" s="32">
        <v>2322</v>
      </c>
      <c r="B107" s="307"/>
      <c r="C107" s="362" t="str">
        <f>+VLOOKUP(A107,bd_lista!$A$3:$C$590,3,FALSE)</f>
        <v>ENTIDAD MATADERO FRIGORIFICO MUNICIPAL DE TARIJA</v>
      </c>
      <c r="D107" s="362"/>
      <c r="E107" s="256" t="s">
        <v>1314</v>
      </c>
      <c r="F107" s="257">
        <f ca="1">+IFERROR(INDEX('Hoja de Trabajo para listado'!$A$155:$Z$1048576,MATCH($A107,'Hoja de Trabajo para listado'!$A$155:$A$1048576,0),MATCH((CUADRO!F$5&amp;$E107),'Hoja de Trabajo para listado'!$A$151:$Z$151,0)),0)+IFERROR(INDEX('Hoja de Trabajo para listado'!$AB$155:$BA$1048576,MATCH($A107,'Hoja de Trabajo para listado'!$AB$155:$AB$1048576,0),MATCH((CUADRO!F$5&amp;$E107),'Hoja de Trabajo para listado'!$AB$151:$BA$151,0)),0)+IFERROR(INDEX('Hoja de Trabajo para listado'!$BC$155:$CB$1048576,MATCH($A107,'Hoja de Trabajo para listado'!$BC$155:$BC$1048576,0),MATCH((CUADRO!F$5&amp;$E107),'Hoja de Trabajo para listado'!$BC$151:$CB$151,0)),0)+IFERROR(INDEX('Hoja de Trabajo para listado'!$DE$153:$DG$274,MATCH($A107,'Hoja de Trabajo para listado'!$DE$153:$DE$1048576,0),MATCH((CUADRO!F$5&amp;$E107),'Hoja de Trabajo para listado'!$DE$151:$DG$151,0)),0)+IFERROR(INDEX('Hoja de Trabajo para listado'!$CD$155:$DC$1048576,MATCH($A107,'Hoja de Trabajo para listado'!$CD$155:$CD$1048576,0),MATCH((CUADRO!F$5&amp;$E107),'Hoja de Trabajo para listado'!$CD$151:$DC$151,0)),0)</f>
        <v>0</v>
      </c>
      <c r="G107" s="257">
        <f ca="1">+IFERROR(INDEX('Hoja de Trabajo para listado'!$A$155:$Z$1048576,MATCH($A107,'Hoja de Trabajo para listado'!$A$155:$A$1048576,0),MATCH((CUADRO!G$5&amp;$E107),'Hoja de Trabajo para listado'!$A$151:$Z$151,0)),0)+IFERROR(INDEX('Hoja de Trabajo para listado'!$AB$155:$BA$1048576,MATCH($A107,'Hoja de Trabajo para listado'!$AB$155:$AB$1048576,0),MATCH((CUADRO!G$5&amp;$E107),'Hoja de Trabajo para listado'!$AB$151:$BA$151,0)),0)+IFERROR(INDEX('Hoja de Trabajo para listado'!$BC$155:$CB$1048576,MATCH($A107,'Hoja de Trabajo para listado'!$BC$155:$BC$1048576,0),MATCH((CUADRO!G$5&amp;$E107),'Hoja de Trabajo para listado'!$BC$151:$CB$151,0)),0)+IFERROR(INDEX('Hoja de Trabajo para listado'!$DE$153:$DG$274,MATCH($A107,'Hoja de Trabajo para listado'!$DE$153:$DE$1048576,0),MATCH((CUADRO!G$5&amp;$E107),'Hoja de Trabajo para listado'!$DE$151:$DG$151,0)),0)+IFERROR(INDEX('Hoja de Trabajo para listado'!$CD$155:$DC$1048576,MATCH($A107,'Hoja de Trabajo para listado'!$CD$155:$CD$1048576,0),MATCH((CUADRO!G$5&amp;$E107),'Hoja de Trabajo para listado'!$CD$151:$DC$151,0)),0)</f>
        <v>0</v>
      </c>
      <c r="H107" s="257">
        <f ca="1">+IFERROR(INDEX('Hoja de Trabajo para listado'!$A$155:$Z$1048576,MATCH($A107,'Hoja de Trabajo para listado'!$A$155:$A$1048576,0),MATCH((CUADRO!H$5&amp;$E107),'Hoja de Trabajo para listado'!$A$151:$Z$151,0)),0)+IFERROR(INDEX('Hoja de Trabajo para listado'!$AB$155:$BA$1048576,MATCH($A107,'Hoja de Trabajo para listado'!$AB$155:$AB$1048576,0),MATCH((CUADRO!H$5&amp;$E107),'Hoja de Trabajo para listado'!$AB$151:$BA$151,0)),0)+IFERROR(INDEX('Hoja de Trabajo para listado'!$BC$155:$CB$1048576,MATCH($A107,'Hoja de Trabajo para listado'!$BC$155:$BC$1048576,0),MATCH((CUADRO!H$5&amp;$E107),'Hoja de Trabajo para listado'!$BC$151:$CB$151,0)),0)+IFERROR(INDEX('Hoja de Trabajo para listado'!$DE$153:$DG$274,MATCH($A107,'Hoja de Trabajo para listado'!$DE$153:$DE$1048576,0),MATCH((CUADRO!H$5&amp;$E107),'Hoja de Trabajo para listado'!$DE$151:$DG$151,0)),0)+IFERROR(INDEX('Hoja de Trabajo para listado'!$CD$155:$DC$1048576,MATCH($A107,'Hoja de Trabajo para listado'!$CD$155:$CD$1048576,0),MATCH((CUADRO!H$5&amp;$E107),'Hoja de Trabajo para listado'!$CD$151:$DC$151,0)),0)</f>
        <v>0</v>
      </c>
      <c r="I107" s="257">
        <f ca="1">+IFERROR(INDEX('Hoja de Trabajo para listado'!$A$155:$Z$1048576,MATCH($A107,'Hoja de Trabajo para listado'!$A$155:$A$1048576,0),MATCH((CUADRO!I$5&amp;$E107),'Hoja de Trabajo para listado'!$A$151:$Z$151,0)),0)+IFERROR(INDEX('Hoja de Trabajo para listado'!$AB$155:$BA$1048576,MATCH($A107,'Hoja de Trabajo para listado'!$AB$155:$AB$1048576,0),MATCH((CUADRO!I$5&amp;$E107),'Hoja de Trabajo para listado'!$AB$151:$BA$151,0)),0)+IFERROR(INDEX('Hoja de Trabajo para listado'!$BC$155:$CB$1048576,MATCH($A107,'Hoja de Trabajo para listado'!$BC$155:$BC$1048576,0),MATCH((CUADRO!I$5&amp;$E107),'Hoja de Trabajo para listado'!$BC$151:$CB$151,0)),0)+IFERROR(INDEX('Hoja de Trabajo para listado'!$DE$153:$DG$274,MATCH($A107,'Hoja de Trabajo para listado'!$DE$153:$DE$1048576,0),MATCH((CUADRO!I$5&amp;$E107),'Hoja de Trabajo para listado'!$DE$151:$DG$151,0)),0)+IFERROR(INDEX('Hoja de Trabajo para listado'!$CD$155:$DC$1048576,MATCH($A107,'Hoja de Trabajo para listado'!$CD$155:$CD$1048576,0),MATCH((CUADRO!I$5&amp;$E107),'Hoja de Trabajo para listado'!$CD$151:$DC$151,0)),0)</f>
        <v>0</v>
      </c>
      <c r="J107" s="257">
        <f ca="1">+IFERROR(INDEX('Hoja de Trabajo para listado'!$A$155:$Z$1048576,MATCH($A107,'Hoja de Trabajo para listado'!$A$155:$A$1048576,0),MATCH((CUADRO!J$5&amp;$E107),'Hoja de Trabajo para listado'!$A$151:$Z$151,0)),0)+IFERROR(INDEX('Hoja de Trabajo para listado'!$AB$155:$BA$1048576,MATCH($A107,'Hoja de Trabajo para listado'!$AB$155:$AB$1048576,0),MATCH((CUADRO!J$5&amp;$E107),'Hoja de Trabajo para listado'!$AB$151:$BA$151,0)),0)+IFERROR(INDEX('Hoja de Trabajo para listado'!$BC$155:$CB$1048576,MATCH($A107,'Hoja de Trabajo para listado'!$BC$155:$BC$1048576,0),MATCH((CUADRO!J$5&amp;$E107),'Hoja de Trabajo para listado'!$BC$151:$CB$151,0)),0)+IFERROR(INDEX('Hoja de Trabajo para listado'!$DE$153:$DG$274,MATCH($A107,'Hoja de Trabajo para listado'!$DE$153:$DE$1048576,0),MATCH((CUADRO!J$5&amp;$E107),'Hoja de Trabajo para listado'!$DE$151:$DG$151,0)),0)+IFERROR(INDEX('Hoja de Trabajo para listado'!$CD$155:$DC$1048576,MATCH($A107,'Hoja de Trabajo para listado'!$CD$155:$CD$1048576,0),MATCH((CUADRO!J$5&amp;$E107),'Hoja de Trabajo para listado'!$CD$151:$DC$151,0)),0)</f>
        <v>0</v>
      </c>
      <c r="K107" s="257">
        <f ca="1">+IFERROR(INDEX('Hoja de Trabajo para listado'!$A$155:$Z$1048576,MATCH($A107,'Hoja de Trabajo para listado'!$A$155:$A$1048576,0),MATCH((CUADRO!K$5&amp;$E107),'Hoja de Trabajo para listado'!$A$151:$Z$151,0)),0)+IFERROR(INDEX('Hoja de Trabajo para listado'!$AB$155:$BA$1048576,MATCH($A107,'Hoja de Trabajo para listado'!$AB$155:$AB$1048576,0),MATCH((CUADRO!K$5&amp;$E107),'Hoja de Trabajo para listado'!$AB$151:$BA$151,0)),0)+IFERROR(INDEX('Hoja de Trabajo para listado'!$BC$155:$CB$1048576,MATCH($A107,'Hoja de Trabajo para listado'!$BC$155:$BC$1048576,0),MATCH((CUADRO!K$5&amp;$E107),'Hoja de Trabajo para listado'!$BC$151:$CB$151,0)),0)+IFERROR(INDEX('Hoja de Trabajo para listado'!$DE$153:$DG$274,MATCH($A107,'Hoja de Trabajo para listado'!$DE$153:$DE$1048576,0),MATCH((CUADRO!K$5&amp;$E107),'Hoja de Trabajo para listado'!$DE$151:$DG$151,0)),0)+IFERROR(INDEX('Hoja de Trabajo para listado'!$CD$155:$DC$1048576,MATCH($A107,'Hoja de Trabajo para listado'!$CD$155:$CD$1048576,0),MATCH((CUADRO!K$5&amp;$E107),'Hoja de Trabajo para listado'!$CD$151:$DC$151,0)),0)</f>
        <v>0</v>
      </c>
      <c r="L107" s="257">
        <f ca="1">+IFERROR(INDEX('Hoja de Trabajo para listado'!$A$155:$Z$1048576,MATCH($A107,'Hoja de Trabajo para listado'!$A$155:$A$1048576,0),MATCH((CUADRO!L$5&amp;$E107),'Hoja de Trabajo para listado'!$A$151:$Z$151,0)),0)+IFERROR(INDEX('Hoja de Trabajo para listado'!$AB$155:$BA$1048576,MATCH($A107,'Hoja de Trabajo para listado'!$AB$155:$AB$1048576,0),MATCH((CUADRO!L$5&amp;$E107),'Hoja de Trabajo para listado'!$AB$151:$BA$151,0)),0)+IFERROR(INDEX('Hoja de Trabajo para listado'!$BC$155:$CB$1048576,MATCH($A107,'Hoja de Trabajo para listado'!$BC$155:$BC$1048576,0),MATCH((CUADRO!L$5&amp;$E107),'Hoja de Trabajo para listado'!$BC$151:$CB$151,0)),0)+IFERROR(INDEX('Hoja de Trabajo para listado'!$DE$153:$DG$274,MATCH($A107,'Hoja de Trabajo para listado'!$DE$153:$DE$1048576,0),MATCH((CUADRO!L$5&amp;$E107),'Hoja de Trabajo para listado'!$DE$151:$DG$151,0)),0)+IFERROR(INDEX('Hoja de Trabajo para listado'!$CD$155:$DC$1048576,MATCH($A107,'Hoja de Trabajo para listado'!$CD$155:$CD$1048576,0),MATCH((CUADRO!L$5&amp;$E107),'Hoja de Trabajo para listado'!$CD$151:$DC$151,0)),0)</f>
        <v>0</v>
      </c>
      <c r="M107" s="257">
        <f ca="1">+IFERROR(INDEX('Hoja de Trabajo para listado'!$A$155:$Z$1048576,MATCH($A107,'Hoja de Trabajo para listado'!$A$155:$A$1048576,0),MATCH((CUADRO!M$5&amp;$E107),'Hoja de Trabajo para listado'!$A$151:$Z$151,0)),0)+IFERROR(INDEX('Hoja de Trabajo para listado'!$AB$155:$BA$1048576,MATCH($A107,'Hoja de Trabajo para listado'!$AB$155:$AB$1048576,0),MATCH((CUADRO!M$5&amp;$E107),'Hoja de Trabajo para listado'!$AB$151:$BA$151,0)),0)+IFERROR(INDEX('Hoja de Trabajo para listado'!$BC$155:$CB$1048576,MATCH($A107,'Hoja de Trabajo para listado'!$BC$155:$BC$1048576,0),MATCH((CUADRO!M$5&amp;$E107),'Hoja de Trabajo para listado'!$BC$151:$CB$151,0)),0)+IFERROR(INDEX('Hoja de Trabajo para listado'!$DE$153:$DG$274,MATCH($A107,'Hoja de Trabajo para listado'!$DE$153:$DE$1048576,0),MATCH((CUADRO!M$5&amp;$E107),'Hoja de Trabajo para listado'!$DE$151:$DG$151,0)),0)+IFERROR(INDEX('Hoja de Trabajo para listado'!$CD$155:$DC$1048576,MATCH($A107,'Hoja de Trabajo para listado'!$CD$155:$CD$1048576,0),MATCH((CUADRO!M$5&amp;$E107),'Hoja de Trabajo para listado'!$CD$151:$DC$151,0)),0)</f>
        <v>0</v>
      </c>
      <c r="N107" s="257">
        <f ca="1">+IFERROR(INDEX('Hoja de Trabajo para listado'!$A$155:$Z$1048576,MATCH($A107,'Hoja de Trabajo para listado'!$A$155:$A$1048576,0),MATCH((CUADRO!N$5&amp;$E107),'Hoja de Trabajo para listado'!$A$151:$Z$151,0)),0)+IFERROR(INDEX('Hoja de Trabajo para listado'!$AB$155:$BA$1048576,MATCH($A107,'Hoja de Trabajo para listado'!$AB$155:$AB$1048576,0),MATCH((CUADRO!N$5&amp;$E107),'Hoja de Trabajo para listado'!$AB$151:$BA$151,0)),0)+IFERROR(INDEX('Hoja de Trabajo para listado'!$BC$155:$CB$1048576,MATCH($A107,'Hoja de Trabajo para listado'!$BC$155:$BC$1048576,0),MATCH((CUADRO!N$5&amp;$E107),'Hoja de Trabajo para listado'!$BC$151:$CB$151,0)),0)+IFERROR(INDEX('Hoja de Trabajo para listado'!$DE$153:$DG$274,MATCH($A107,'Hoja de Trabajo para listado'!$DE$153:$DE$1048576,0),MATCH((CUADRO!N$5&amp;$E107),'Hoja de Trabajo para listado'!$DE$151:$DG$151,0)),0)+IFERROR(INDEX('Hoja de Trabajo para listado'!$CD$155:$DC$1048576,MATCH($A107,'Hoja de Trabajo para listado'!$CD$155:$CD$1048576,0),MATCH((CUADRO!N$5&amp;$E107),'Hoja de Trabajo para listado'!$CD$151:$DC$151,0)),0)</f>
        <v>0</v>
      </c>
      <c r="O107" s="257">
        <f ca="1">+IFERROR(INDEX('Hoja de Trabajo para listado'!$A$155:$Z$1048576,MATCH($A107,'Hoja de Trabajo para listado'!$A$155:$A$1048576,0),MATCH((CUADRO!O$5&amp;$E107),'Hoja de Trabajo para listado'!$A$151:$Z$151,0)),0)+IFERROR(INDEX('Hoja de Trabajo para listado'!$AB$155:$BA$1048576,MATCH($A107,'Hoja de Trabajo para listado'!$AB$155:$AB$1048576,0),MATCH((CUADRO!O$5&amp;$E107),'Hoja de Trabajo para listado'!$AB$151:$BA$151,0)),0)+IFERROR(INDEX('Hoja de Trabajo para listado'!$BC$155:$CB$1048576,MATCH($A107,'Hoja de Trabajo para listado'!$BC$155:$BC$1048576,0),MATCH((CUADRO!O$5&amp;$E107),'Hoja de Trabajo para listado'!$BC$151:$CB$151,0)),0)+IFERROR(INDEX('Hoja de Trabajo para listado'!$DE$153:$DG$274,MATCH($A107,'Hoja de Trabajo para listado'!$DE$153:$DE$1048576,0),MATCH((CUADRO!O$5&amp;$E107),'Hoja de Trabajo para listado'!$DE$151:$DG$151,0)),0)+IFERROR(INDEX('Hoja de Trabajo para listado'!$CD$155:$DC$1048576,MATCH($A107,'Hoja de Trabajo para listado'!$CD$155:$CD$1048576,0),MATCH((CUADRO!O$5&amp;$E107),'Hoja de Trabajo para listado'!$CD$151:$DC$151,0)),0)</f>
        <v>0</v>
      </c>
      <c r="P107" s="257">
        <f ca="1">+IFERROR(INDEX('Hoja de Trabajo para listado'!$A$155:$Z$1048576,MATCH($A107,'Hoja de Trabajo para listado'!$A$155:$A$1048576,0),MATCH((CUADRO!P$5&amp;$E107),'Hoja de Trabajo para listado'!$A$151:$Z$151,0)),0)+IFERROR(INDEX('Hoja de Trabajo para listado'!$AB$155:$BA$1048576,MATCH($A107,'Hoja de Trabajo para listado'!$AB$155:$AB$1048576,0),MATCH((CUADRO!P$5&amp;$E107),'Hoja de Trabajo para listado'!$AB$151:$BA$151,0)),0)+IFERROR(INDEX('Hoja de Trabajo para listado'!$BC$155:$CB$1048576,MATCH($A107,'Hoja de Trabajo para listado'!$BC$155:$BC$1048576,0),MATCH((CUADRO!P$5&amp;$E107),'Hoja de Trabajo para listado'!$BC$151:$CB$151,0)),0)+IFERROR(INDEX('Hoja de Trabajo para listado'!$DE$153:$DG$274,MATCH($A107,'Hoja de Trabajo para listado'!$DE$153:$DE$1048576,0),MATCH((CUADRO!P$5&amp;$E107),'Hoja de Trabajo para listado'!$DE$151:$DG$151,0)),0)+IFERROR(INDEX('Hoja de Trabajo para listado'!$CD$155:$DC$1048576,MATCH($A107,'Hoja de Trabajo para listado'!$CD$155:$CD$1048576,0),MATCH((CUADRO!P$5&amp;$E107),'Hoja de Trabajo para listado'!$CD$151:$DC$151,0)),0)</f>
        <v>0</v>
      </c>
      <c r="Q107" s="257">
        <f ca="1">+IFERROR(INDEX('Hoja de Trabajo para listado'!$A$155:$Z$1048576,MATCH($A107,'Hoja de Trabajo para listado'!$A$155:$A$1048576,0),MATCH((CUADRO!Q$5&amp;$E107),'Hoja de Trabajo para listado'!$A$151:$Z$151,0)),0)+IFERROR(INDEX('Hoja de Trabajo para listado'!$AB$155:$BA$1048576,MATCH($A107,'Hoja de Trabajo para listado'!$AB$155:$AB$1048576,0),MATCH((CUADRO!Q$5&amp;$E107),'Hoja de Trabajo para listado'!$AB$151:$BA$151,0)),0)+IFERROR(INDEX('Hoja de Trabajo para listado'!$BC$155:$CB$1048576,MATCH($A107,'Hoja de Trabajo para listado'!$BC$155:$BC$1048576,0),MATCH((CUADRO!Q$5&amp;$E107),'Hoja de Trabajo para listado'!$BC$151:$CB$151,0)),0)+IFERROR(INDEX('Hoja de Trabajo para listado'!$DE$153:$DG$274,MATCH($A107,'Hoja de Trabajo para listado'!$DE$153:$DE$1048576,0),MATCH((CUADRO!Q$5&amp;$E107),'Hoja de Trabajo para listado'!$DE$151:$DG$151,0)),0)+IFERROR(INDEX('Hoja de Trabajo para listado'!$CD$155:$DC$1048576,MATCH($A107,'Hoja de Trabajo para listado'!$CD$155:$CD$1048576,0),MATCH((CUADRO!Q$5&amp;$E107),'Hoja de Trabajo para listado'!$CD$151:$DC$151,0)),0)</f>
        <v>0</v>
      </c>
      <c r="R107" s="257">
        <f t="shared" ca="1" si="2"/>
        <v>0</v>
      </c>
      <c r="S107" s="274">
        <f ca="1">+R106+R107</f>
        <v>0</v>
      </c>
      <c r="T107" s="257">
        <f ca="1">+S107</f>
        <v>0</v>
      </c>
      <c r="U107" s="256">
        <f t="shared" si="3"/>
        <v>2</v>
      </c>
      <c r="V107" s="362" t="str">
        <f>+VLOOKUP(A107,bd_lista!$A$3:$E$590,5,FALSE)</f>
        <v>Instituciones Descentralizadas Municipales</v>
      </c>
      <c r="W107" s="362"/>
      <c r="X107" s="254">
        <f>+VLOOKUP(A107,[2]Sheet1!$A$13:$D$744,4,FALSE)</f>
        <v>0</v>
      </c>
      <c r="Y107" s="254" t="e">
        <f>+VLOOKUP(X107,bd_lista!$A$3:$C$590,3,FALSE)</f>
        <v>#N/A</v>
      </c>
      <c r="Z107" s="314"/>
      <c r="AA107" s="315"/>
    </row>
    <row r="108" spans="1:27" ht="15" hidden="1" customHeight="1">
      <c r="A108" s="264">
        <v>2323</v>
      </c>
      <c r="B108" s="306">
        <f>+A108</f>
        <v>2323</v>
      </c>
      <c r="C108" s="259" t="str">
        <f>+VLOOKUP(A108,bd_lista!$A$3:$C$590,3,FALSE)</f>
        <v>ENTIDAD ASEO MUNICIPAL DE TARIJA</v>
      </c>
      <c r="D108" s="361" t="str">
        <f>+C108</f>
        <v>ENTIDAD ASEO MUNICIPAL DE TARIJA</v>
      </c>
      <c r="E108" s="254" t="s">
        <v>1313</v>
      </c>
      <c r="F108" s="255">
        <f ca="1">+IFERROR(INDEX('Hoja de Trabajo para listado'!$A$155:$Z$1048576,MATCH($A108,'Hoja de Trabajo para listado'!$A$155:$A$1048576,0),MATCH((CUADRO!F$5&amp;$E108),'Hoja de Trabajo para listado'!$A$151:$Z$151,0)),0)+IFERROR(INDEX('Hoja de Trabajo para listado'!$AB$155:$BA$1048576,MATCH($A108,'Hoja de Trabajo para listado'!$AB$155:$AB$1048576,0),MATCH((CUADRO!F$5&amp;$E108),'Hoja de Trabajo para listado'!$AB$151:$BA$151,0)),0)+IFERROR(INDEX('Hoja de Trabajo para listado'!$BC$155:$CB$1048576,MATCH($A108,'Hoja de Trabajo para listado'!$BC$155:$BC$1048576,0),MATCH((CUADRO!F$5&amp;$E108),'Hoja de Trabajo para listado'!$BC$151:$CB$151,0)),0)+IFERROR(INDEX('Hoja de Trabajo para listado'!$DE$153:$DG$274,MATCH($A108,'Hoja de Trabajo para listado'!$DE$153:$DE$1048576,0),MATCH((CUADRO!F$5&amp;$E108),'Hoja de Trabajo para listado'!$DE$151:$DG$151,0)),0)+IFERROR(INDEX('Hoja de Trabajo para listado'!$CD$155:$DC$1048576,MATCH($A108,'Hoja de Trabajo para listado'!$CD$155:$CD$1048576,0),MATCH((CUADRO!F$5&amp;$E108),'Hoja de Trabajo para listado'!$CD$151:$DC$151,0)),0)</f>
        <v>0</v>
      </c>
      <c r="G108" s="255">
        <f ca="1">+IFERROR(INDEX('Hoja de Trabajo para listado'!$A$155:$Z$1048576,MATCH($A108,'Hoja de Trabajo para listado'!$A$155:$A$1048576,0),MATCH((CUADRO!G$5&amp;$E108),'Hoja de Trabajo para listado'!$A$151:$Z$151,0)),0)+IFERROR(INDEX('Hoja de Trabajo para listado'!$AB$155:$BA$1048576,MATCH($A108,'Hoja de Trabajo para listado'!$AB$155:$AB$1048576,0),MATCH((CUADRO!G$5&amp;$E108),'Hoja de Trabajo para listado'!$AB$151:$BA$151,0)),0)+IFERROR(INDEX('Hoja de Trabajo para listado'!$BC$155:$CB$1048576,MATCH($A108,'Hoja de Trabajo para listado'!$BC$155:$BC$1048576,0),MATCH((CUADRO!G$5&amp;$E108),'Hoja de Trabajo para listado'!$BC$151:$CB$151,0)),0)+IFERROR(INDEX('Hoja de Trabajo para listado'!$DE$153:$DG$274,MATCH($A108,'Hoja de Trabajo para listado'!$DE$153:$DE$1048576,0),MATCH((CUADRO!G$5&amp;$E108),'Hoja de Trabajo para listado'!$DE$151:$DG$151,0)),0)+IFERROR(INDEX('Hoja de Trabajo para listado'!$CD$155:$DC$1048576,MATCH($A108,'Hoja de Trabajo para listado'!$CD$155:$CD$1048576,0),MATCH((CUADRO!G$5&amp;$E108),'Hoja de Trabajo para listado'!$CD$151:$DC$151,0)),0)</f>
        <v>0</v>
      </c>
      <c r="H108" s="255">
        <f ca="1">+IFERROR(INDEX('Hoja de Trabajo para listado'!$A$155:$Z$1048576,MATCH($A108,'Hoja de Trabajo para listado'!$A$155:$A$1048576,0),MATCH((CUADRO!H$5&amp;$E108),'Hoja de Trabajo para listado'!$A$151:$Z$151,0)),0)+IFERROR(INDEX('Hoja de Trabajo para listado'!$AB$155:$BA$1048576,MATCH($A108,'Hoja de Trabajo para listado'!$AB$155:$AB$1048576,0),MATCH((CUADRO!H$5&amp;$E108),'Hoja de Trabajo para listado'!$AB$151:$BA$151,0)),0)+IFERROR(INDEX('Hoja de Trabajo para listado'!$BC$155:$CB$1048576,MATCH($A108,'Hoja de Trabajo para listado'!$BC$155:$BC$1048576,0),MATCH((CUADRO!H$5&amp;$E108),'Hoja de Trabajo para listado'!$BC$151:$CB$151,0)),0)+IFERROR(INDEX('Hoja de Trabajo para listado'!$DE$153:$DG$274,MATCH($A108,'Hoja de Trabajo para listado'!$DE$153:$DE$1048576,0),MATCH((CUADRO!H$5&amp;$E108),'Hoja de Trabajo para listado'!$DE$151:$DG$151,0)),0)+IFERROR(INDEX('Hoja de Trabajo para listado'!$CD$155:$DC$1048576,MATCH($A108,'Hoja de Trabajo para listado'!$CD$155:$CD$1048576,0),MATCH((CUADRO!H$5&amp;$E108),'Hoja de Trabajo para listado'!$CD$151:$DC$151,0)),0)</f>
        <v>0</v>
      </c>
      <c r="I108" s="255">
        <f ca="1">+IFERROR(INDEX('Hoja de Trabajo para listado'!$A$155:$Z$1048576,MATCH($A108,'Hoja de Trabajo para listado'!$A$155:$A$1048576,0),MATCH((CUADRO!I$5&amp;$E108),'Hoja de Trabajo para listado'!$A$151:$Z$151,0)),0)+IFERROR(INDEX('Hoja de Trabajo para listado'!$AB$155:$BA$1048576,MATCH($A108,'Hoja de Trabajo para listado'!$AB$155:$AB$1048576,0),MATCH((CUADRO!I$5&amp;$E108),'Hoja de Trabajo para listado'!$AB$151:$BA$151,0)),0)+IFERROR(INDEX('Hoja de Trabajo para listado'!$BC$155:$CB$1048576,MATCH($A108,'Hoja de Trabajo para listado'!$BC$155:$BC$1048576,0),MATCH((CUADRO!I$5&amp;$E108),'Hoja de Trabajo para listado'!$BC$151:$CB$151,0)),0)+IFERROR(INDEX('Hoja de Trabajo para listado'!$DE$153:$DG$274,MATCH($A108,'Hoja de Trabajo para listado'!$DE$153:$DE$1048576,0),MATCH((CUADRO!I$5&amp;$E108),'Hoja de Trabajo para listado'!$DE$151:$DG$151,0)),0)+IFERROR(INDEX('Hoja de Trabajo para listado'!$CD$155:$DC$1048576,MATCH($A108,'Hoja de Trabajo para listado'!$CD$155:$CD$1048576,0),MATCH((CUADRO!I$5&amp;$E108),'Hoja de Trabajo para listado'!$CD$151:$DC$151,0)),0)</f>
        <v>0</v>
      </c>
      <c r="J108" s="255">
        <f ca="1">+IFERROR(INDEX('Hoja de Trabajo para listado'!$A$155:$Z$1048576,MATCH($A108,'Hoja de Trabajo para listado'!$A$155:$A$1048576,0),MATCH((CUADRO!J$5&amp;$E108),'Hoja de Trabajo para listado'!$A$151:$Z$151,0)),0)+IFERROR(INDEX('Hoja de Trabajo para listado'!$AB$155:$BA$1048576,MATCH($A108,'Hoja de Trabajo para listado'!$AB$155:$AB$1048576,0),MATCH((CUADRO!J$5&amp;$E108),'Hoja de Trabajo para listado'!$AB$151:$BA$151,0)),0)+IFERROR(INDEX('Hoja de Trabajo para listado'!$BC$155:$CB$1048576,MATCH($A108,'Hoja de Trabajo para listado'!$BC$155:$BC$1048576,0),MATCH((CUADRO!J$5&amp;$E108),'Hoja de Trabajo para listado'!$BC$151:$CB$151,0)),0)+IFERROR(INDEX('Hoja de Trabajo para listado'!$DE$153:$DG$274,MATCH($A108,'Hoja de Trabajo para listado'!$DE$153:$DE$1048576,0),MATCH((CUADRO!J$5&amp;$E108),'Hoja de Trabajo para listado'!$DE$151:$DG$151,0)),0)+IFERROR(INDEX('Hoja de Trabajo para listado'!$CD$155:$DC$1048576,MATCH($A108,'Hoja de Trabajo para listado'!$CD$155:$CD$1048576,0),MATCH((CUADRO!J$5&amp;$E108),'Hoja de Trabajo para listado'!$CD$151:$DC$151,0)),0)</f>
        <v>0</v>
      </c>
      <c r="K108" s="255">
        <f ca="1">+IFERROR(INDEX('Hoja de Trabajo para listado'!$A$155:$Z$1048576,MATCH($A108,'Hoja de Trabajo para listado'!$A$155:$A$1048576,0),MATCH((CUADRO!K$5&amp;$E108),'Hoja de Trabajo para listado'!$A$151:$Z$151,0)),0)+IFERROR(INDEX('Hoja de Trabajo para listado'!$AB$155:$BA$1048576,MATCH($A108,'Hoja de Trabajo para listado'!$AB$155:$AB$1048576,0),MATCH((CUADRO!K$5&amp;$E108),'Hoja de Trabajo para listado'!$AB$151:$BA$151,0)),0)+IFERROR(INDEX('Hoja de Trabajo para listado'!$BC$155:$CB$1048576,MATCH($A108,'Hoja de Trabajo para listado'!$BC$155:$BC$1048576,0),MATCH((CUADRO!K$5&amp;$E108),'Hoja de Trabajo para listado'!$BC$151:$CB$151,0)),0)+IFERROR(INDEX('Hoja de Trabajo para listado'!$DE$153:$DG$274,MATCH($A108,'Hoja de Trabajo para listado'!$DE$153:$DE$1048576,0),MATCH((CUADRO!K$5&amp;$E108),'Hoja de Trabajo para listado'!$DE$151:$DG$151,0)),0)+IFERROR(INDEX('Hoja de Trabajo para listado'!$CD$155:$DC$1048576,MATCH($A108,'Hoja de Trabajo para listado'!$CD$155:$CD$1048576,0),MATCH((CUADRO!K$5&amp;$E108),'Hoja de Trabajo para listado'!$CD$151:$DC$151,0)),0)</f>
        <v>0</v>
      </c>
      <c r="L108" s="255">
        <f ca="1">+IFERROR(INDEX('Hoja de Trabajo para listado'!$A$155:$Z$1048576,MATCH($A108,'Hoja de Trabajo para listado'!$A$155:$A$1048576,0),MATCH((CUADRO!L$5&amp;$E108),'Hoja de Trabajo para listado'!$A$151:$Z$151,0)),0)+IFERROR(INDEX('Hoja de Trabajo para listado'!$AB$155:$BA$1048576,MATCH($A108,'Hoja de Trabajo para listado'!$AB$155:$AB$1048576,0),MATCH((CUADRO!L$5&amp;$E108),'Hoja de Trabajo para listado'!$AB$151:$BA$151,0)),0)+IFERROR(INDEX('Hoja de Trabajo para listado'!$BC$155:$CB$1048576,MATCH($A108,'Hoja de Trabajo para listado'!$BC$155:$BC$1048576,0),MATCH((CUADRO!L$5&amp;$E108),'Hoja de Trabajo para listado'!$BC$151:$CB$151,0)),0)+IFERROR(INDEX('Hoja de Trabajo para listado'!$DE$153:$DG$274,MATCH($A108,'Hoja de Trabajo para listado'!$DE$153:$DE$1048576,0),MATCH((CUADRO!L$5&amp;$E108),'Hoja de Trabajo para listado'!$DE$151:$DG$151,0)),0)+IFERROR(INDEX('Hoja de Trabajo para listado'!$CD$155:$DC$1048576,MATCH($A108,'Hoja de Trabajo para listado'!$CD$155:$CD$1048576,0),MATCH((CUADRO!L$5&amp;$E108),'Hoja de Trabajo para listado'!$CD$151:$DC$151,0)),0)</f>
        <v>0</v>
      </c>
      <c r="M108" s="255">
        <f ca="1">+IFERROR(INDEX('Hoja de Trabajo para listado'!$A$155:$Z$1048576,MATCH($A108,'Hoja de Trabajo para listado'!$A$155:$A$1048576,0),MATCH((CUADRO!M$5&amp;$E108),'Hoja de Trabajo para listado'!$A$151:$Z$151,0)),0)+IFERROR(INDEX('Hoja de Trabajo para listado'!$AB$155:$BA$1048576,MATCH($A108,'Hoja de Trabajo para listado'!$AB$155:$AB$1048576,0),MATCH((CUADRO!M$5&amp;$E108),'Hoja de Trabajo para listado'!$AB$151:$BA$151,0)),0)+IFERROR(INDEX('Hoja de Trabajo para listado'!$BC$155:$CB$1048576,MATCH($A108,'Hoja de Trabajo para listado'!$BC$155:$BC$1048576,0),MATCH((CUADRO!M$5&amp;$E108),'Hoja de Trabajo para listado'!$BC$151:$CB$151,0)),0)+IFERROR(INDEX('Hoja de Trabajo para listado'!$DE$153:$DG$274,MATCH($A108,'Hoja de Trabajo para listado'!$DE$153:$DE$1048576,0),MATCH((CUADRO!M$5&amp;$E108),'Hoja de Trabajo para listado'!$DE$151:$DG$151,0)),0)+IFERROR(INDEX('Hoja de Trabajo para listado'!$CD$155:$DC$1048576,MATCH($A108,'Hoja de Trabajo para listado'!$CD$155:$CD$1048576,0),MATCH((CUADRO!M$5&amp;$E108),'Hoja de Trabajo para listado'!$CD$151:$DC$151,0)),0)</f>
        <v>0</v>
      </c>
      <c r="N108" s="255">
        <f ca="1">+IFERROR(INDEX('Hoja de Trabajo para listado'!$A$155:$Z$1048576,MATCH($A108,'Hoja de Trabajo para listado'!$A$155:$A$1048576,0),MATCH((CUADRO!N$5&amp;$E108),'Hoja de Trabajo para listado'!$A$151:$Z$151,0)),0)+IFERROR(INDEX('Hoja de Trabajo para listado'!$AB$155:$BA$1048576,MATCH($A108,'Hoja de Trabajo para listado'!$AB$155:$AB$1048576,0),MATCH((CUADRO!N$5&amp;$E108),'Hoja de Trabajo para listado'!$AB$151:$BA$151,0)),0)+IFERROR(INDEX('Hoja de Trabajo para listado'!$BC$155:$CB$1048576,MATCH($A108,'Hoja de Trabajo para listado'!$BC$155:$BC$1048576,0),MATCH((CUADRO!N$5&amp;$E108),'Hoja de Trabajo para listado'!$BC$151:$CB$151,0)),0)+IFERROR(INDEX('Hoja de Trabajo para listado'!$DE$153:$DG$274,MATCH($A108,'Hoja de Trabajo para listado'!$DE$153:$DE$1048576,0),MATCH((CUADRO!N$5&amp;$E108),'Hoja de Trabajo para listado'!$DE$151:$DG$151,0)),0)+IFERROR(INDEX('Hoja de Trabajo para listado'!$CD$155:$DC$1048576,MATCH($A108,'Hoja de Trabajo para listado'!$CD$155:$CD$1048576,0),MATCH((CUADRO!N$5&amp;$E108),'Hoja de Trabajo para listado'!$CD$151:$DC$151,0)),0)</f>
        <v>0</v>
      </c>
      <c r="O108" s="255">
        <f ca="1">+IFERROR(INDEX('Hoja de Trabajo para listado'!$A$155:$Z$1048576,MATCH($A108,'Hoja de Trabajo para listado'!$A$155:$A$1048576,0),MATCH((CUADRO!O$5&amp;$E108),'Hoja de Trabajo para listado'!$A$151:$Z$151,0)),0)+IFERROR(INDEX('Hoja de Trabajo para listado'!$AB$155:$BA$1048576,MATCH($A108,'Hoja de Trabajo para listado'!$AB$155:$AB$1048576,0),MATCH((CUADRO!O$5&amp;$E108),'Hoja de Trabajo para listado'!$AB$151:$BA$151,0)),0)+IFERROR(INDEX('Hoja de Trabajo para listado'!$BC$155:$CB$1048576,MATCH($A108,'Hoja de Trabajo para listado'!$BC$155:$BC$1048576,0),MATCH((CUADRO!O$5&amp;$E108),'Hoja de Trabajo para listado'!$BC$151:$CB$151,0)),0)+IFERROR(INDEX('Hoja de Trabajo para listado'!$DE$153:$DG$274,MATCH($A108,'Hoja de Trabajo para listado'!$DE$153:$DE$1048576,0),MATCH((CUADRO!O$5&amp;$E108),'Hoja de Trabajo para listado'!$DE$151:$DG$151,0)),0)+IFERROR(INDEX('Hoja de Trabajo para listado'!$CD$155:$DC$1048576,MATCH($A108,'Hoja de Trabajo para listado'!$CD$155:$CD$1048576,0),MATCH((CUADRO!O$5&amp;$E108),'Hoja de Trabajo para listado'!$CD$151:$DC$151,0)),0)</f>
        <v>0</v>
      </c>
      <c r="P108" s="255">
        <f ca="1">+IFERROR(INDEX('Hoja de Trabajo para listado'!$A$155:$Z$1048576,MATCH($A108,'Hoja de Trabajo para listado'!$A$155:$A$1048576,0),MATCH((CUADRO!P$5&amp;$E108),'Hoja de Trabajo para listado'!$A$151:$Z$151,0)),0)+IFERROR(INDEX('Hoja de Trabajo para listado'!$AB$155:$BA$1048576,MATCH($A108,'Hoja de Trabajo para listado'!$AB$155:$AB$1048576,0),MATCH((CUADRO!P$5&amp;$E108),'Hoja de Trabajo para listado'!$AB$151:$BA$151,0)),0)+IFERROR(INDEX('Hoja de Trabajo para listado'!$BC$155:$CB$1048576,MATCH($A108,'Hoja de Trabajo para listado'!$BC$155:$BC$1048576,0),MATCH((CUADRO!P$5&amp;$E108),'Hoja de Trabajo para listado'!$BC$151:$CB$151,0)),0)+IFERROR(INDEX('Hoja de Trabajo para listado'!$DE$153:$DG$274,MATCH($A108,'Hoja de Trabajo para listado'!$DE$153:$DE$1048576,0),MATCH((CUADRO!P$5&amp;$E108),'Hoja de Trabajo para listado'!$DE$151:$DG$151,0)),0)+IFERROR(INDEX('Hoja de Trabajo para listado'!$CD$155:$DC$1048576,MATCH($A108,'Hoja de Trabajo para listado'!$CD$155:$CD$1048576,0),MATCH((CUADRO!P$5&amp;$E108),'Hoja de Trabajo para listado'!$CD$151:$DC$151,0)),0)</f>
        <v>0</v>
      </c>
      <c r="Q108" s="255">
        <f ca="1">+IFERROR(INDEX('Hoja de Trabajo para listado'!$A$155:$Z$1048576,MATCH($A108,'Hoja de Trabajo para listado'!$A$155:$A$1048576,0),MATCH((CUADRO!Q$5&amp;$E108),'Hoja de Trabajo para listado'!$A$151:$Z$151,0)),0)+IFERROR(INDEX('Hoja de Trabajo para listado'!$AB$155:$BA$1048576,MATCH($A108,'Hoja de Trabajo para listado'!$AB$155:$AB$1048576,0),MATCH((CUADRO!Q$5&amp;$E108),'Hoja de Trabajo para listado'!$AB$151:$BA$151,0)),0)+IFERROR(INDEX('Hoja de Trabajo para listado'!$BC$155:$CB$1048576,MATCH($A108,'Hoja de Trabajo para listado'!$BC$155:$BC$1048576,0),MATCH((CUADRO!Q$5&amp;$E108),'Hoja de Trabajo para listado'!$BC$151:$CB$151,0)),0)+IFERROR(INDEX('Hoja de Trabajo para listado'!$DE$153:$DG$274,MATCH($A108,'Hoja de Trabajo para listado'!$DE$153:$DE$1048576,0),MATCH((CUADRO!Q$5&amp;$E108),'Hoja de Trabajo para listado'!$DE$151:$DG$151,0)),0)+IFERROR(INDEX('Hoja de Trabajo para listado'!$CD$155:$DC$1048576,MATCH($A108,'Hoja de Trabajo para listado'!$CD$155:$CD$1048576,0),MATCH((CUADRO!Q$5&amp;$E108),'Hoja de Trabajo para listado'!$CD$151:$DC$151,0)),0)</f>
        <v>0</v>
      </c>
      <c r="R108" s="255">
        <f t="shared" ca="1" si="2"/>
        <v>0</v>
      </c>
      <c r="S108" s="262"/>
      <c r="T108" s="255">
        <f ca="1">+T109</f>
        <v>0</v>
      </c>
      <c r="U108" s="254">
        <f t="shared" si="3"/>
        <v>1</v>
      </c>
      <c r="V108" s="362" t="str">
        <f>+VLOOKUP(A108,bd_lista!$A$3:$E$590,5,FALSE)</f>
        <v>Instituciones Descentralizadas Municipales</v>
      </c>
      <c r="W108" s="361" t="str">
        <f>+V108</f>
        <v>Instituciones Descentralizadas Municipales</v>
      </c>
      <c r="X108" s="254">
        <f>+VLOOKUP(A108,[2]Sheet1!$A$13:$D$744,4,FALSE)</f>
        <v>0</v>
      </c>
      <c r="Y108" s="254" t="e">
        <f>+VLOOKUP(X108,bd_lista!$A$3:$C$590,3,FALSE)</f>
        <v>#N/A</v>
      </c>
      <c r="Z108" s="316">
        <f>+X108</f>
        <v>0</v>
      </c>
      <c r="AA108" s="317" t="e">
        <f>+Y108</f>
        <v>#N/A</v>
      </c>
    </row>
    <row r="109" spans="1:27" ht="15" hidden="1" customHeight="1">
      <c r="A109" s="32">
        <v>2323</v>
      </c>
      <c r="B109" s="307"/>
      <c r="C109" s="362" t="str">
        <f>+VLOOKUP(A109,bd_lista!$A$3:$C$590,3,FALSE)</f>
        <v>ENTIDAD ASEO MUNICIPAL DE TARIJA</v>
      </c>
      <c r="D109" s="362"/>
      <c r="E109" s="256" t="s">
        <v>1314</v>
      </c>
      <c r="F109" s="257">
        <f ca="1">+IFERROR(INDEX('Hoja de Trabajo para listado'!$A$155:$Z$1048576,MATCH($A109,'Hoja de Trabajo para listado'!$A$155:$A$1048576,0),MATCH((CUADRO!F$5&amp;$E109),'Hoja de Trabajo para listado'!$A$151:$Z$151,0)),0)+IFERROR(INDEX('Hoja de Trabajo para listado'!$AB$155:$BA$1048576,MATCH($A109,'Hoja de Trabajo para listado'!$AB$155:$AB$1048576,0),MATCH((CUADRO!F$5&amp;$E109),'Hoja de Trabajo para listado'!$AB$151:$BA$151,0)),0)+IFERROR(INDEX('Hoja de Trabajo para listado'!$BC$155:$CB$1048576,MATCH($A109,'Hoja de Trabajo para listado'!$BC$155:$BC$1048576,0),MATCH((CUADRO!F$5&amp;$E109),'Hoja de Trabajo para listado'!$BC$151:$CB$151,0)),0)+IFERROR(INDEX('Hoja de Trabajo para listado'!$DE$153:$DG$274,MATCH($A109,'Hoja de Trabajo para listado'!$DE$153:$DE$1048576,0),MATCH((CUADRO!F$5&amp;$E109),'Hoja de Trabajo para listado'!$DE$151:$DG$151,0)),0)+IFERROR(INDEX('Hoja de Trabajo para listado'!$CD$155:$DC$1048576,MATCH($A109,'Hoja de Trabajo para listado'!$CD$155:$CD$1048576,0),MATCH((CUADRO!F$5&amp;$E109),'Hoja de Trabajo para listado'!$CD$151:$DC$151,0)),0)</f>
        <v>0</v>
      </c>
      <c r="G109" s="257">
        <f ca="1">+IFERROR(INDEX('Hoja de Trabajo para listado'!$A$155:$Z$1048576,MATCH($A109,'Hoja de Trabajo para listado'!$A$155:$A$1048576,0),MATCH((CUADRO!G$5&amp;$E109),'Hoja de Trabajo para listado'!$A$151:$Z$151,0)),0)+IFERROR(INDEX('Hoja de Trabajo para listado'!$AB$155:$BA$1048576,MATCH($A109,'Hoja de Trabajo para listado'!$AB$155:$AB$1048576,0),MATCH((CUADRO!G$5&amp;$E109),'Hoja de Trabajo para listado'!$AB$151:$BA$151,0)),0)+IFERROR(INDEX('Hoja de Trabajo para listado'!$BC$155:$CB$1048576,MATCH($A109,'Hoja de Trabajo para listado'!$BC$155:$BC$1048576,0),MATCH((CUADRO!G$5&amp;$E109),'Hoja de Trabajo para listado'!$BC$151:$CB$151,0)),0)+IFERROR(INDEX('Hoja de Trabajo para listado'!$DE$153:$DG$274,MATCH($A109,'Hoja de Trabajo para listado'!$DE$153:$DE$1048576,0),MATCH((CUADRO!G$5&amp;$E109),'Hoja de Trabajo para listado'!$DE$151:$DG$151,0)),0)+IFERROR(INDEX('Hoja de Trabajo para listado'!$CD$155:$DC$1048576,MATCH($A109,'Hoja de Trabajo para listado'!$CD$155:$CD$1048576,0),MATCH((CUADRO!G$5&amp;$E109),'Hoja de Trabajo para listado'!$CD$151:$DC$151,0)),0)</f>
        <v>0</v>
      </c>
      <c r="H109" s="257">
        <f ca="1">+IFERROR(INDEX('Hoja de Trabajo para listado'!$A$155:$Z$1048576,MATCH($A109,'Hoja de Trabajo para listado'!$A$155:$A$1048576,0),MATCH((CUADRO!H$5&amp;$E109),'Hoja de Trabajo para listado'!$A$151:$Z$151,0)),0)+IFERROR(INDEX('Hoja de Trabajo para listado'!$AB$155:$BA$1048576,MATCH($A109,'Hoja de Trabajo para listado'!$AB$155:$AB$1048576,0),MATCH((CUADRO!H$5&amp;$E109),'Hoja de Trabajo para listado'!$AB$151:$BA$151,0)),0)+IFERROR(INDEX('Hoja de Trabajo para listado'!$BC$155:$CB$1048576,MATCH($A109,'Hoja de Trabajo para listado'!$BC$155:$BC$1048576,0),MATCH((CUADRO!H$5&amp;$E109),'Hoja de Trabajo para listado'!$BC$151:$CB$151,0)),0)+IFERROR(INDEX('Hoja de Trabajo para listado'!$DE$153:$DG$274,MATCH($A109,'Hoja de Trabajo para listado'!$DE$153:$DE$1048576,0),MATCH((CUADRO!H$5&amp;$E109),'Hoja de Trabajo para listado'!$DE$151:$DG$151,0)),0)+IFERROR(INDEX('Hoja de Trabajo para listado'!$CD$155:$DC$1048576,MATCH($A109,'Hoja de Trabajo para listado'!$CD$155:$CD$1048576,0),MATCH((CUADRO!H$5&amp;$E109),'Hoja de Trabajo para listado'!$CD$151:$DC$151,0)),0)</f>
        <v>0</v>
      </c>
      <c r="I109" s="257">
        <f ca="1">+IFERROR(INDEX('Hoja de Trabajo para listado'!$A$155:$Z$1048576,MATCH($A109,'Hoja de Trabajo para listado'!$A$155:$A$1048576,0),MATCH((CUADRO!I$5&amp;$E109),'Hoja de Trabajo para listado'!$A$151:$Z$151,0)),0)+IFERROR(INDEX('Hoja de Trabajo para listado'!$AB$155:$BA$1048576,MATCH($A109,'Hoja de Trabajo para listado'!$AB$155:$AB$1048576,0),MATCH((CUADRO!I$5&amp;$E109),'Hoja de Trabajo para listado'!$AB$151:$BA$151,0)),0)+IFERROR(INDEX('Hoja de Trabajo para listado'!$BC$155:$CB$1048576,MATCH($A109,'Hoja de Trabajo para listado'!$BC$155:$BC$1048576,0),MATCH((CUADRO!I$5&amp;$E109),'Hoja de Trabajo para listado'!$BC$151:$CB$151,0)),0)+IFERROR(INDEX('Hoja de Trabajo para listado'!$DE$153:$DG$274,MATCH($A109,'Hoja de Trabajo para listado'!$DE$153:$DE$1048576,0),MATCH((CUADRO!I$5&amp;$E109),'Hoja de Trabajo para listado'!$DE$151:$DG$151,0)),0)+IFERROR(INDEX('Hoja de Trabajo para listado'!$CD$155:$DC$1048576,MATCH($A109,'Hoja de Trabajo para listado'!$CD$155:$CD$1048576,0),MATCH((CUADRO!I$5&amp;$E109),'Hoja de Trabajo para listado'!$CD$151:$DC$151,0)),0)</f>
        <v>0</v>
      </c>
      <c r="J109" s="257">
        <f ca="1">+IFERROR(INDEX('Hoja de Trabajo para listado'!$A$155:$Z$1048576,MATCH($A109,'Hoja de Trabajo para listado'!$A$155:$A$1048576,0),MATCH((CUADRO!J$5&amp;$E109),'Hoja de Trabajo para listado'!$A$151:$Z$151,0)),0)+IFERROR(INDEX('Hoja de Trabajo para listado'!$AB$155:$BA$1048576,MATCH($A109,'Hoja de Trabajo para listado'!$AB$155:$AB$1048576,0),MATCH((CUADRO!J$5&amp;$E109),'Hoja de Trabajo para listado'!$AB$151:$BA$151,0)),0)+IFERROR(INDEX('Hoja de Trabajo para listado'!$BC$155:$CB$1048576,MATCH($A109,'Hoja de Trabajo para listado'!$BC$155:$BC$1048576,0),MATCH((CUADRO!J$5&amp;$E109),'Hoja de Trabajo para listado'!$BC$151:$CB$151,0)),0)+IFERROR(INDEX('Hoja de Trabajo para listado'!$DE$153:$DG$274,MATCH($A109,'Hoja de Trabajo para listado'!$DE$153:$DE$1048576,0),MATCH((CUADRO!J$5&amp;$E109),'Hoja de Trabajo para listado'!$DE$151:$DG$151,0)),0)+IFERROR(INDEX('Hoja de Trabajo para listado'!$CD$155:$DC$1048576,MATCH($A109,'Hoja de Trabajo para listado'!$CD$155:$CD$1048576,0),MATCH((CUADRO!J$5&amp;$E109),'Hoja de Trabajo para listado'!$CD$151:$DC$151,0)),0)</f>
        <v>0</v>
      </c>
      <c r="K109" s="257">
        <f ca="1">+IFERROR(INDEX('Hoja de Trabajo para listado'!$A$155:$Z$1048576,MATCH($A109,'Hoja de Trabajo para listado'!$A$155:$A$1048576,0),MATCH((CUADRO!K$5&amp;$E109),'Hoja de Trabajo para listado'!$A$151:$Z$151,0)),0)+IFERROR(INDEX('Hoja de Trabajo para listado'!$AB$155:$BA$1048576,MATCH($A109,'Hoja de Trabajo para listado'!$AB$155:$AB$1048576,0),MATCH((CUADRO!K$5&amp;$E109),'Hoja de Trabajo para listado'!$AB$151:$BA$151,0)),0)+IFERROR(INDEX('Hoja de Trabajo para listado'!$BC$155:$CB$1048576,MATCH($A109,'Hoja de Trabajo para listado'!$BC$155:$BC$1048576,0),MATCH((CUADRO!K$5&amp;$E109),'Hoja de Trabajo para listado'!$BC$151:$CB$151,0)),0)+IFERROR(INDEX('Hoja de Trabajo para listado'!$DE$153:$DG$274,MATCH($A109,'Hoja de Trabajo para listado'!$DE$153:$DE$1048576,0),MATCH((CUADRO!K$5&amp;$E109),'Hoja de Trabajo para listado'!$DE$151:$DG$151,0)),0)+IFERROR(INDEX('Hoja de Trabajo para listado'!$CD$155:$DC$1048576,MATCH($A109,'Hoja de Trabajo para listado'!$CD$155:$CD$1048576,0),MATCH((CUADRO!K$5&amp;$E109),'Hoja de Trabajo para listado'!$CD$151:$DC$151,0)),0)</f>
        <v>0</v>
      </c>
      <c r="L109" s="257">
        <f ca="1">+IFERROR(INDEX('Hoja de Trabajo para listado'!$A$155:$Z$1048576,MATCH($A109,'Hoja de Trabajo para listado'!$A$155:$A$1048576,0),MATCH((CUADRO!L$5&amp;$E109),'Hoja de Trabajo para listado'!$A$151:$Z$151,0)),0)+IFERROR(INDEX('Hoja de Trabajo para listado'!$AB$155:$BA$1048576,MATCH($A109,'Hoja de Trabajo para listado'!$AB$155:$AB$1048576,0),MATCH((CUADRO!L$5&amp;$E109),'Hoja de Trabajo para listado'!$AB$151:$BA$151,0)),0)+IFERROR(INDEX('Hoja de Trabajo para listado'!$BC$155:$CB$1048576,MATCH($A109,'Hoja de Trabajo para listado'!$BC$155:$BC$1048576,0),MATCH((CUADRO!L$5&amp;$E109),'Hoja de Trabajo para listado'!$BC$151:$CB$151,0)),0)+IFERROR(INDEX('Hoja de Trabajo para listado'!$DE$153:$DG$274,MATCH($A109,'Hoja de Trabajo para listado'!$DE$153:$DE$1048576,0),MATCH((CUADRO!L$5&amp;$E109),'Hoja de Trabajo para listado'!$DE$151:$DG$151,0)),0)+IFERROR(INDEX('Hoja de Trabajo para listado'!$CD$155:$DC$1048576,MATCH($A109,'Hoja de Trabajo para listado'!$CD$155:$CD$1048576,0),MATCH((CUADRO!L$5&amp;$E109),'Hoja de Trabajo para listado'!$CD$151:$DC$151,0)),0)</f>
        <v>0</v>
      </c>
      <c r="M109" s="257">
        <f ca="1">+IFERROR(INDEX('Hoja de Trabajo para listado'!$A$155:$Z$1048576,MATCH($A109,'Hoja de Trabajo para listado'!$A$155:$A$1048576,0),MATCH((CUADRO!M$5&amp;$E109),'Hoja de Trabajo para listado'!$A$151:$Z$151,0)),0)+IFERROR(INDEX('Hoja de Trabajo para listado'!$AB$155:$BA$1048576,MATCH($A109,'Hoja de Trabajo para listado'!$AB$155:$AB$1048576,0),MATCH((CUADRO!M$5&amp;$E109),'Hoja de Trabajo para listado'!$AB$151:$BA$151,0)),0)+IFERROR(INDEX('Hoja de Trabajo para listado'!$BC$155:$CB$1048576,MATCH($A109,'Hoja de Trabajo para listado'!$BC$155:$BC$1048576,0),MATCH((CUADRO!M$5&amp;$E109),'Hoja de Trabajo para listado'!$BC$151:$CB$151,0)),0)+IFERROR(INDEX('Hoja de Trabajo para listado'!$DE$153:$DG$274,MATCH($A109,'Hoja de Trabajo para listado'!$DE$153:$DE$1048576,0),MATCH((CUADRO!M$5&amp;$E109),'Hoja de Trabajo para listado'!$DE$151:$DG$151,0)),0)+IFERROR(INDEX('Hoja de Trabajo para listado'!$CD$155:$DC$1048576,MATCH($A109,'Hoja de Trabajo para listado'!$CD$155:$CD$1048576,0),MATCH((CUADRO!M$5&amp;$E109),'Hoja de Trabajo para listado'!$CD$151:$DC$151,0)),0)</f>
        <v>0</v>
      </c>
      <c r="N109" s="257">
        <f ca="1">+IFERROR(INDEX('Hoja de Trabajo para listado'!$A$155:$Z$1048576,MATCH($A109,'Hoja de Trabajo para listado'!$A$155:$A$1048576,0),MATCH((CUADRO!N$5&amp;$E109),'Hoja de Trabajo para listado'!$A$151:$Z$151,0)),0)+IFERROR(INDEX('Hoja de Trabajo para listado'!$AB$155:$BA$1048576,MATCH($A109,'Hoja de Trabajo para listado'!$AB$155:$AB$1048576,0),MATCH((CUADRO!N$5&amp;$E109),'Hoja de Trabajo para listado'!$AB$151:$BA$151,0)),0)+IFERROR(INDEX('Hoja de Trabajo para listado'!$BC$155:$CB$1048576,MATCH($A109,'Hoja de Trabajo para listado'!$BC$155:$BC$1048576,0),MATCH((CUADRO!N$5&amp;$E109),'Hoja de Trabajo para listado'!$BC$151:$CB$151,0)),0)+IFERROR(INDEX('Hoja de Trabajo para listado'!$DE$153:$DG$274,MATCH($A109,'Hoja de Trabajo para listado'!$DE$153:$DE$1048576,0),MATCH((CUADRO!N$5&amp;$E109),'Hoja de Trabajo para listado'!$DE$151:$DG$151,0)),0)+IFERROR(INDEX('Hoja de Trabajo para listado'!$CD$155:$DC$1048576,MATCH($A109,'Hoja de Trabajo para listado'!$CD$155:$CD$1048576,0),MATCH((CUADRO!N$5&amp;$E109),'Hoja de Trabajo para listado'!$CD$151:$DC$151,0)),0)</f>
        <v>0</v>
      </c>
      <c r="O109" s="257">
        <f ca="1">+IFERROR(INDEX('Hoja de Trabajo para listado'!$A$155:$Z$1048576,MATCH($A109,'Hoja de Trabajo para listado'!$A$155:$A$1048576,0),MATCH((CUADRO!O$5&amp;$E109),'Hoja de Trabajo para listado'!$A$151:$Z$151,0)),0)+IFERROR(INDEX('Hoja de Trabajo para listado'!$AB$155:$BA$1048576,MATCH($A109,'Hoja de Trabajo para listado'!$AB$155:$AB$1048576,0),MATCH((CUADRO!O$5&amp;$E109),'Hoja de Trabajo para listado'!$AB$151:$BA$151,0)),0)+IFERROR(INDEX('Hoja de Trabajo para listado'!$BC$155:$CB$1048576,MATCH($A109,'Hoja de Trabajo para listado'!$BC$155:$BC$1048576,0),MATCH((CUADRO!O$5&amp;$E109),'Hoja de Trabajo para listado'!$BC$151:$CB$151,0)),0)+IFERROR(INDEX('Hoja de Trabajo para listado'!$DE$153:$DG$274,MATCH($A109,'Hoja de Trabajo para listado'!$DE$153:$DE$1048576,0),MATCH((CUADRO!O$5&amp;$E109),'Hoja de Trabajo para listado'!$DE$151:$DG$151,0)),0)+IFERROR(INDEX('Hoja de Trabajo para listado'!$CD$155:$DC$1048576,MATCH($A109,'Hoja de Trabajo para listado'!$CD$155:$CD$1048576,0),MATCH((CUADRO!O$5&amp;$E109),'Hoja de Trabajo para listado'!$CD$151:$DC$151,0)),0)</f>
        <v>0</v>
      </c>
      <c r="P109" s="257">
        <f ca="1">+IFERROR(INDEX('Hoja de Trabajo para listado'!$A$155:$Z$1048576,MATCH($A109,'Hoja de Trabajo para listado'!$A$155:$A$1048576,0),MATCH((CUADRO!P$5&amp;$E109),'Hoja de Trabajo para listado'!$A$151:$Z$151,0)),0)+IFERROR(INDEX('Hoja de Trabajo para listado'!$AB$155:$BA$1048576,MATCH($A109,'Hoja de Trabajo para listado'!$AB$155:$AB$1048576,0),MATCH((CUADRO!P$5&amp;$E109),'Hoja de Trabajo para listado'!$AB$151:$BA$151,0)),0)+IFERROR(INDEX('Hoja de Trabajo para listado'!$BC$155:$CB$1048576,MATCH($A109,'Hoja de Trabajo para listado'!$BC$155:$BC$1048576,0),MATCH((CUADRO!P$5&amp;$E109),'Hoja de Trabajo para listado'!$BC$151:$CB$151,0)),0)+IFERROR(INDEX('Hoja de Trabajo para listado'!$DE$153:$DG$274,MATCH($A109,'Hoja de Trabajo para listado'!$DE$153:$DE$1048576,0),MATCH((CUADRO!P$5&amp;$E109),'Hoja de Trabajo para listado'!$DE$151:$DG$151,0)),0)+IFERROR(INDEX('Hoja de Trabajo para listado'!$CD$155:$DC$1048576,MATCH($A109,'Hoja de Trabajo para listado'!$CD$155:$CD$1048576,0),MATCH((CUADRO!P$5&amp;$E109),'Hoja de Trabajo para listado'!$CD$151:$DC$151,0)),0)</f>
        <v>0</v>
      </c>
      <c r="Q109" s="257">
        <f ca="1">+IFERROR(INDEX('Hoja de Trabajo para listado'!$A$155:$Z$1048576,MATCH($A109,'Hoja de Trabajo para listado'!$A$155:$A$1048576,0),MATCH((CUADRO!Q$5&amp;$E109),'Hoja de Trabajo para listado'!$A$151:$Z$151,0)),0)+IFERROR(INDEX('Hoja de Trabajo para listado'!$AB$155:$BA$1048576,MATCH($A109,'Hoja de Trabajo para listado'!$AB$155:$AB$1048576,0),MATCH((CUADRO!Q$5&amp;$E109),'Hoja de Trabajo para listado'!$AB$151:$BA$151,0)),0)+IFERROR(INDEX('Hoja de Trabajo para listado'!$BC$155:$CB$1048576,MATCH($A109,'Hoja de Trabajo para listado'!$BC$155:$BC$1048576,0),MATCH((CUADRO!Q$5&amp;$E109),'Hoja de Trabajo para listado'!$BC$151:$CB$151,0)),0)+IFERROR(INDEX('Hoja de Trabajo para listado'!$DE$153:$DG$274,MATCH($A109,'Hoja de Trabajo para listado'!$DE$153:$DE$1048576,0),MATCH((CUADRO!Q$5&amp;$E109),'Hoja de Trabajo para listado'!$DE$151:$DG$151,0)),0)+IFERROR(INDEX('Hoja de Trabajo para listado'!$CD$155:$DC$1048576,MATCH($A109,'Hoja de Trabajo para listado'!$CD$155:$CD$1048576,0),MATCH((CUADRO!Q$5&amp;$E109),'Hoja de Trabajo para listado'!$CD$151:$DC$151,0)),0)</f>
        <v>0</v>
      </c>
      <c r="R109" s="257">
        <f t="shared" ca="1" si="2"/>
        <v>0</v>
      </c>
      <c r="S109" s="274">
        <f ca="1">+R108+R109</f>
        <v>0</v>
      </c>
      <c r="T109" s="257">
        <f ca="1">+S109</f>
        <v>0</v>
      </c>
      <c r="U109" s="256">
        <f t="shared" si="3"/>
        <v>2</v>
      </c>
      <c r="V109" s="362" t="str">
        <f>+VLOOKUP(A109,bd_lista!$A$3:$E$590,5,FALSE)</f>
        <v>Instituciones Descentralizadas Municipales</v>
      </c>
      <c r="W109" s="362"/>
      <c r="X109" s="254">
        <f>+VLOOKUP(A109,[2]Sheet1!$A$13:$D$744,4,FALSE)</f>
        <v>0</v>
      </c>
      <c r="Y109" s="254" t="e">
        <f>+VLOOKUP(X109,bd_lista!$A$3:$C$590,3,FALSE)</f>
        <v>#N/A</v>
      </c>
      <c r="Z109" s="314"/>
      <c r="AA109" s="315"/>
    </row>
    <row r="110" spans="1:27" ht="15" hidden="1" customHeight="1">
      <c r="A110" s="264">
        <v>2324</v>
      </c>
      <c r="B110" s="306">
        <f>+A110</f>
        <v>2324</v>
      </c>
      <c r="C110" s="259" t="str">
        <f>+VLOOKUP(A110,bd_lista!$A$3:$C$590,3,FALSE)</f>
        <v>ENTIDAD OBRAS PUBLICAS MUNICIPALES DE TARIJA</v>
      </c>
      <c r="D110" s="361" t="str">
        <f>+C110</f>
        <v>ENTIDAD OBRAS PUBLICAS MUNICIPALES DE TARIJA</v>
      </c>
      <c r="E110" s="254" t="s">
        <v>1313</v>
      </c>
      <c r="F110" s="255">
        <f ca="1">+IFERROR(INDEX('Hoja de Trabajo para listado'!$A$155:$Z$1048576,MATCH($A110,'Hoja de Trabajo para listado'!$A$155:$A$1048576,0),MATCH((CUADRO!F$5&amp;$E110),'Hoja de Trabajo para listado'!$A$151:$Z$151,0)),0)+IFERROR(INDEX('Hoja de Trabajo para listado'!$AB$155:$BA$1048576,MATCH($A110,'Hoja de Trabajo para listado'!$AB$155:$AB$1048576,0),MATCH((CUADRO!F$5&amp;$E110),'Hoja de Trabajo para listado'!$AB$151:$BA$151,0)),0)+IFERROR(INDEX('Hoja de Trabajo para listado'!$BC$155:$CB$1048576,MATCH($A110,'Hoja de Trabajo para listado'!$BC$155:$BC$1048576,0),MATCH((CUADRO!F$5&amp;$E110),'Hoja de Trabajo para listado'!$BC$151:$CB$151,0)),0)+IFERROR(INDEX('Hoja de Trabajo para listado'!$DE$153:$DG$274,MATCH($A110,'Hoja de Trabajo para listado'!$DE$153:$DE$1048576,0),MATCH((CUADRO!F$5&amp;$E110),'Hoja de Trabajo para listado'!$DE$151:$DG$151,0)),0)+IFERROR(INDEX('Hoja de Trabajo para listado'!$CD$155:$DC$1048576,MATCH($A110,'Hoja de Trabajo para listado'!$CD$155:$CD$1048576,0),MATCH((CUADRO!F$5&amp;$E110),'Hoja de Trabajo para listado'!$CD$151:$DC$151,0)),0)</f>
        <v>0</v>
      </c>
      <c r="G110" s="255">
        <f ca="1">+IFERROR(INDEX('Hoja de Trabajo para listado'!$A$155:$Z$1048576,MATCH($A110,'Hoja de Trabajo para listado'!$A$155:$A$1048576,0),MATCH((CUADRO!G$5&amp;$E110),'Hoja de Trabajo para listado'!$A$151:$Z$151,0)),0)+IFERROR(INDEX('Hoja de Trabajo para listado'!$AB$155:$BA$1048576,MATCH($A110,'Hoja de Trabajo para listado'!$AB$155:$AB$1048576,0),MATCH((CUADRO!G$5&amp;$E110),'Hoja de Trabajo para listado'!$AB$151:$BA$151,0)),0)+IFERROR(INDEX('Hoja de Trabajo para listado'!$BC$155:$CB$1048576,MATCH($A110,'Hoja de Trabajo para listado'!$BC$155:$BC$1048576,0),MATCH((CUADRO!G$5&amp;$E110),'Hoja de Trabajo para listado'!$BC$151:$CB$151,0)),0)+IFERROR(INDEX('Hoja de Trabajo para listado'!$DE$153:$DG$274,MATCH($A110,'Hoja de Trabajo para listado'!$DE$153:$DE$1048576,0),MATCH((CUADRO!G$5&amp;$E110),'Hoja de Trabajo para listado'!$DE$151:$DG$151,0)),0)+IFERROR(INDEX('Hoja de Trabajo para listado'!$CD$155:$DC$1048576,MATCH($A110,'Hoja de Trabajo para listado'!$CD$155:$CD$1048576,0),MATCH((CUADRO!G$5&amp;$E110),'Hoja de Trabajo para listado'!$CD$151:$DC$151,0)),0)</f>
        <v>0</v>
      </c>
      <c r="H110" s="255">
        <f ca="1">+IFERROR(INDEX('Hoja de Trabajo para listado'!$A$155:$Z$1048576,MATCH($A110,'Hoja de Trabajo para listado'!$A$155:$A$1048576,0),MATCH((CUADRO!H$5&amp;$E110),'Hoja de Trabajo para listado'!$A$151:$Z$151,0)),0)+IFERROR(INDEX('Hoja de Trabajo para listado'!$AB$155:$BA$1048576,MATCH($A110,'Hoja de Trabajo para listado'!$AB$155:$AB$1048576,0),MATCH((CUADRO!H$5&amp;$E110),'Hoja de Trabajo para listado'!$AB$151:$BA$151,0)),0)+IFERROR(INDEX('Hoja de Trabajo para listado'!$BC$155:$CB$1048576,MATCH($A110,'Hoja de Trabajo para listado'!$BC$155:$BC$1048576,0),MATCH((CUADRO!H$5&amp;$E110),'Hoja de Trabajo para listado'!$BC$151:$CB$151,0)),0)+IFERROR(INDEX('Hoja de Trabajo para listado'!$DE$153:$DG$274,MATCH($A110,'Hoja de Trabajo para listado'!$DE$153:$DE$1048576,0),MATCH((CUADRO!H$5&amp;$E110),'Hoja de Trabajo para listado'!$DE$151:$DG$151,0)),0)+IFERROR(INDEX('Hoja de Trabajo para listado'!$CD$155:$DC$1048576,MATCH($A110,'Hoja de Trabajo para listado'!$CD$155:$CD$1048576,0),MATCH((CUADRO!H$5&amp;$E110),'Hoja de Trabajo para listado'!$CD$151:$DC$151,0)),0)</f>
        <v>0</v>
      </c>
      <c r="I110" s="255">
        <f ca="1">+IFERROR(INDEX('Hoja de Trabajo para listado'!$A$155:$Z$1048576,MATCH($A110,'Hoja de Trabajo para listado'!$A$155:$A$1048576,0),MATCH((CUADRO!I$5&amp;$E110),'Hoja de Trabajo para listado'!$A$151:$Z$151,0)),0)+IFERROR(INDEX('Hoja de Trabajo para listado'!$AB$155:$BA$1048576,MATCH($A110,'Hoja de Trabajo para listado'!$AB$155:$AB$1048576,0),MATCH((CUADRO!I$5&amp;$E110),'Hoja de Trabajo para listado'!$AB$151:$BA$151,0)),0)+IFERROR(INDEX('Hoja de Trabajo para listado'!$BC$155:$CB$1048576,MATCH($A110,'Hoja de Trabajo para listado'!$BC$155:$BC$1048576,0),MATCH((CUADRO!I$5&amp;$E110),'Hoja de Trabajo para listado'!$BC$151:$CB$151,0)),0)+IFERROR(INDEX('Hoja de Trabajo para listado'!$DE$153:$DG$274,MATCH($A110,'Hoja de Trabajo para listado'!$DE$153:$DE$1048576,0),MATCH((CUADRO!I$5&amp;$E110),'Hoja de Trabajo para listado'!$DE$151:$DG$151,0)),0)+IFERROR(INDEX('Hoja de Trabajo para listado'!$CD$155:$DC$1048576,MATCH($A110,'Hoja de Trabajo para listado'!$CD$155:$CD$1048576,0),MATCH((CUADRO!I$5&amp;$E110),'Hoja de Trabajo para listado'!$CD$151:$DC$151,0)),0)</f>
        <v>0</v>
      </c>
      <c r="J110" s="255">
        <f ca="1">+IFERROR(INDEX('Hoja de Trabajo para listado'!$A$155:$Z$1048576,MATCH($A110,'Hoja de Trabajo para listado'!$A$155:$A$1048576,0),MATCH((CUADRO!J$5&amp;$E110),'Hoja de Trabajo para listado'!$A$151:$Z$151,0)),0)+IFERROR(INDEX('Hoja de Trabajo para listado'!$AB$155:$BA$1048576,MATCH($A110,'Hoja de Trabajo para listado'!$AB$155:$AB$1048576,0),MATCH((CUADRO!J$5&amp;$E110),'Hoja de Trabajo para listado'!$AB$151:$BA$151,0)),0)+IFERROR(INDEX('Hoja de Trabajo para listado'!$BC$155:$CB$1048576,MATCH($A110,'Hoja de Trabajo para listado'!$BC$155:$BC$1048576,0),MATCH((CUADRO!J$5&amp;$E110),'Hoja de Trabajo para listado'!$BC$151:$CB$151,0)),0)+IFERROR(INDEX('Hoja de Trabajo para listado'!$DE$153:$DG$274,MATCH($A110,'Hoja de Trabajo para listado'!$DE$153:$DE$1048576,0),MATCH((CUADRO!J$5&amp;$E110),'Hoja de Trabajo para listado'!$DE$151:$DG$151,0)),0)+IFERROR(INDEX('Hoja de Trabajo para listado'!$CD$155:$DC$1048576,MATCH($A110,'Hoja de Trabajo para listado'!$CD$155:$CD$1048576,0),MATCH((CUADRO!J$5&amp;$E110),'Hoja de Trabajo para listado'!$CD$151:$DC$151,0)),0)</f>
        <v>0</v>
      </c>
      <c r="K110" s="255">
        <f ca="1">+IFERROR(INDEX('Hoja de Trabajo para listado'!$A$155:$Z$1048576,MATCH($A110,'Hoja de Trabajo para listado'!$A$155:$A$1048576,0),MATCH((CUADRO!K$5&amp;$E110),'Hoja de Trabajo para listado'!$A$151:$Z$151,0)),0)+IFERROR(INDEX('Hoja de Trabajo para listado'!$AB$155:$BA$1048576,MATCH($A110,'Hoja de Trabajo para listado'!$AB$155:$AB$1048576,0),MATCH((CUADRO!K$5&amp;$E110),'Hoja de Trabajo para listado'!$AB$151:$BA$151,0)),0)+IFERROR(INDEX('Hoja de Trabajo para listado'!$BC$155:$CB$1048576,MATCH($A110,'Hoja de Trabajo para listado'!$BC$155:$BC$1048576,0),MATCH((CUADRO!K$5&amp;$E110),'Hoja de Trabajo para listado'!$BC$151:$CB$151,0)),0)+IFERROR(INDEX('Hoja de Trabajo para listado'!$DE$153:$DG$274,MATCH($A110,'Hoja de Trabajo para listado'!$DE$153:$DE$1048576,0),MATCH((CUADRO!K$5&amp;$E110),'Hoja de Trabajo para listado'!$DE$151:$DG$151,0)),0)+IFERROR(INDEX('Hoja de Trabajo para listado'!$CD$155:$DC$1048576,MATCH($A110,'Hoja de Trabajo para listado'!$CD$155:$CD$1048576,0),MATCH((CUADRO!K$5&amp;$E110),'Hoja de Trabajo para listado'!$CD$151:$DC$151,0)),0)</f>
        <v>0</v>
      </c>
      <c r="L110" s="255">
        <f ca="1">+IFERROR(INDEX('Hoja de Trabajo para listado'!$A$155:$Z$1048576,MATCH($A110,'Hoja de Trabajo para listado'!$A$155:$A$1048576,0),MATCH((CUADRO!L$5&amp;$E110),'Hoja de Trabajo para listado'!$A$151:$Z$151,0)),0)+IFERROR(INDEX('Hoja de Trabajo para listado'!$AB$155:$BA$1048576,MATCH($A110,'Hoja de Trabajo para listado'!$AB$155:$AB$1048576,0),MATCH((CUADRO!L$5&amp;$E110),'Hoja de Trabajo para listado'!$AB$151:$BA$151,0)),0)+IFERROR(INDEX('Hoja de Trabajo para listado'!$BC$155:$CB$1048576,MATCH($A110,'Hoja de Trabajo para listado'!$BC$155:$BC$1048576,0),MATCH((CUADRO!L$5&amp;$E110),'Hoja de Trabajo para listado'!$BC$151:$CB$151,0)),0)+IFERROR(INDEX('Hoja de Trabajo para listado'!$DE$153:$DG$274,MATCH($A110,'Hoja de Trabajo para listado'!$DE$153:$DE$1048576,0),MATCH((CUADRO!L$5&amp;$E110),'Hoja de Trabajo para listado'!$DE$151:$DG$151,0)),0)+IFERROR(INDEX('Hoja de Trabajo para listado'!$CD$155:$DC$1048576,MATCH($A110,'Hoja de Trabajo para listado'!$CD$155:$CD$1048576,0),MATCH((CUADRO!L$5&amp;$E110),'Hoja de Trabajo para listado'!$CD$151:$DC$151,0)),0)</f>
        <v>0</v>
      </c>
      <c r="M110" s="255">
        <f ca="1">+IFERROR(INDEX('Hoja de Trabajo para listado'!$A$155:$Z$1048576,MATCH($A110,'Hoja de Trabajo para listado'!$A$155:$A$1048576,0),MATCH((CUADRO!M$5&amp;$E110),'Hoja de Trabajo para listado'!$A$151:$Z$151,0)),0)+IFERROR(INDEX('Hoja de Trabajo para listado'!$AB$155:$BA$1048576,MATCH($A110,'Hoja de Trabajo para listado'!$AB$155:$AB$1048576,0),MATCH((CUADRO!M$5&amp;$E110),'Hoja de Trabajo para listado'!$AB$151:$BA$151,0)),0)+IFERROR(INDEX('Hoja de Trabajo para listado'!$BC$155:$CB$1048576,MATCH($A110,'Hoja de Trabajo para listado'!$BC$155:$BC$1048576,0),MATCH((CUADRO!M$5&amp;$E110),'Hoja de Trabajo para listado'!$BC$151:$CB$151,0)),0)+IFERROR(INDEX('Hoja de Trabajo para listado'!$DE$153:$DG$274,MATCH($A110,'Hoja de Trabajo para listado'!$DE$153:$DE$1048576,0),MATCH((CUADRO!M$5&amp;$E110),'Hoja de Trabajo para listado'!$DE$151:$DG$151,0)),0)+IFERROR(INDEX('Hoja de Trabajo para listado'!$CD$155:$DC$1048576,MATCH($A110,'Hoja de Trabajo para listado'!$CD$155:$CD$1048576,0),MATCH((CUADRO!M$5&amp;$E110),'Hoja de Trabajo para listado'!$CD$151:$DC$151,0)),0)</f>
        <v>0</v>
      </c>
      <c r="N110" s="255">
        <f ca="1">+IFERROR(INDEX('Hoja de Trabajo para listado'!$A$155:$Z$1048576,MATCH($A110,'Hoja de Trabajo para listado'!$A$155:$A$1048576,0),MATCH((CUADRO!N$5&amp;$E110),'Hoja de Trabajo para listado'!$A$151:$Z$151,0)),0)+IFERROR(INDEX('Hoja de Trabajo para listado'!$AB$155:$BA$1048576,MATCH($A110,'Hoja de Trabajo para listado'!$AB$155:$AB$1048576,0),MATCH((CUADRO!N$5&amp;$E110),'Hoja de Trabajo para listado'!$AB$151:$BA$151,0)),0)+IFERROR(INDEX('Hoja de Trabajo para listado'!$BC$155:$CB$1048576,MATCH($A110,'Hoja de Trabajo para listado'!$BC$155:$BC$1048576,0),MATCH((CUADRO!N$5&amp;$E110),'Hoja de Trabajo para listado'!$BC$151:$CB$151,0)),0)+IFERROR(INDEX('Hoja de Trabajo para listado'!$DE$153:$DG$274,MATCH($A110,'Hoja de Trabajo para listado'!$DE$153:$DE$1048576,0),MATCH((CUADRO!N$5&amp;$E110),'Hoja de Trabajo para listado'!$DE$151:$DG$151,0)),0)+IFERROR(INDEX('Hoja de Trabajo para listado'!$CD$155:$DC$1048576,MATCH($A110,'Hoja de Trabajo para listado'!$CD$155:$CD$1048576,0),MATCH((CUADRO!N$5&amp;$E110),'Hoja de Trabajo para listado'!$CD$151:$DC$151,0)),0)</f>
        <v>0</v>
      </c>
      <c r="O110" s="255">
        <f ca="1">+IFERROR(INDEX('Hoja de Trabajo para listado'!$A$155:$Z$1048576,MATCH($A110,'Hoja de Trabajo para listado'!$A$155:$A$1048576,0),MATCH((CUADRO!O$5&amp;$E110),'Hoja de Trabajo para listado'!$A$151:$Z$151,0)),0)+IFERROR(INDEX('Hoja de Trabajo para listado'!$AB$155:$BA$1048576,MATCH($A110,'Hoja de Trabajo para listado'!$AB$155:$AB$1048576,0),MATCH((CUADRO!O$5&amp;$E110),'Hoja de Trabajo para listado'!$AB$151:$BA$151,0)),0)+IFERROR(INDEX('Hoja de Trabajo para listado'!$BC$155:$CB$1048576,MATCH($A110,'Hoja de Trabajo para listado'!$BC$155:$BC$1048576,0),MATCH((CUADRO!O$5&amp;$E110),'Hoja de Trabajo para listado'!$BC$151:$CB$151,0)),0)+IFERROR(INDEX('Hoja de Trabajo para listado'!$DE$153:$DG$274,MATCH($A110,'Hoja de Trabajo para listado'!$DE$153:$DE$1048576,0),MATCH((CUADRO!O$5&amp;$E110),'Hoja de Trabajo para listado'!$DE$151:$DG$151,0)),0)+IFERROR(INDEX('Hoja de Trabajo para listado'!$CD$155:$DC$1048576,MATCH($A110,'Hoja de Trabajo para listado'!$CD$155:$CD$1048576,0),MATCH((CUADRO!O$5&amp;$E110),'Hoja de Trabajo para listado'!$CD$151:$DC$151,0)),0)</f>
        <v>0</v>
      </c>
      <c r="P110" s="255">
        <f ca="1">+IFERROR(INDEX('Hoja de Trabajo para listado'!$A$155:$Z$1048576,MATCH($A110,'Hoja de Trabajo para listado'!$A$155:$A$1048576,0),MATCH((CUADRO!P$5&amp;$E110),'Hoja de Trabajo para listado'!$A$151:$Z$151,0)),0)+IFERROR(INDEX('Hoja de Trabajo para listado'!$AB$155:$BA$1048576,MATCH($A110,'Hoja de Trabajo para listado'!$AB$155:$AB$1048576,0),MATCH((CUADRO!P$5&amp;$E110),'Hoja de Trabajo para listado'!$AB$151:$BA$151,0)),0)+IFERROR(INDEX('Hoja de Trabajo para listado'!$BC$155:$CB$1048576,MATCH($A110,'Hoja de Trabajo para listado'!$BC$155:$BC$1048576,0),MATCH((CUADRO!P$5&amp;$E110),'Hoja de Trabajo para listado'!$BC$151:$CB$151,0)),0)+IFERROR(INDEX('Hoja de Trabajo para listado'!$DE$153:$DG$274,MATCH($A110,'Hoja de Trabajo para listado'!$DE$153:$DE$1048576,0),MATCH((CUADRO!P$5&amp;$E110),'Hoja de Trabajo para listado'!$DE$151:$DG$151,0)),0)+IFERROR(INDEX('Hoja de Trabajo para listado'!$CD$155:$DC$1048576,MATCH($A110,'Hoja de Trabajo para listado'!$CD$155:$CD$1048576,0),MATCH((CUADRO!P$5&amp;$E110),'Hoja de Trabajo para listado'!$CD$151:$DC$151,0)),0)</f>
        <v>0</v>
      </c>
      <c r="Q110" s="255">
        <f ca="1">+IFERROR(INDEX('Hoja de Trabajo para listado'!$A$155:$Z$1048576,MATCH($A110,'Hoja de Trabajo para listado'!$A$155:$A$1048576,0),MATCH((CUADRO!Q$5&amp;$E110),'Hoja de Trabajo para listado'!$A$151:$Z$151,0)),0)+IFERROR(INDEX('Hoja de Trabajo para listado'!$AB$155:$BA$1048576,MATCH($A110,'Hoja de Trabajo para listado'!$AB$155:$AB$1048576,0),MATCH((CUADRO!Q$5&amp;$E110),'Hoja de Trabajo para listado'!$AB$151:$BA$151,0)),0)+IFERROR(INDEX('Hoja de Trabajo para listado'!$BC$155:$CB$1048576,MATCH($A110,'Hoja de Trabajo para listado'!$BC$155:$BC$1048576,0),MATCH((CUADRO!Q$5&amp;$E110),'Hoja de Trabajo para listado'!$BC$151:$CB$151,0)),0)+IFERROR(INDEX('Hoja de Trabajo para listado'!$DE$153:$DG$274,MATCH($A110,'Hoja de Trabajo para listado'!$DE$153:$DE$1048576,0),MATCH((CUADRO!Q$5&amp;$E110),'Hoja de Trabajo para listado'!$DE$151:$DG$151,0)),0)+IFERROR(INDEX('Hoja de Trabajo para listado'!$CD$155:$DC$1048576,MATCH($A110,'Hoja de Trabajo para listado'!$CD$155:$CD$1048576,0),MATCH((CUADRO!Q$5&amp;$E110),'Hoja de Trabajo para listado'!$CD$151:$DC$151,0)),0)</f>
        <v>0</v>
      </c>
      <c r="R110" s="255">
        <f t="shared" ca="1" si="2"/>
        <v>0</v>
      </c>
      <c r="S110" s="262"/>
      <c r="T110" s="255">
        <f ca="1">+T111</f>
        <v>0</v>
      </c>
      <c r="U110" s="254">
        <f t="shared" si="3"/>
        <v>1</v>
      </c>
      <c r="V110" s="362" t="str">
        <f>+VLOOKUP(A110,bd_lista!$A$3:$E$590,5,FALSE)</f>
        <v>Instituciones Descentralizadas Municipales</v>
      </c>
      <c r="W110" s="361" t="str">
        <f>+V110</f>
        <v>Instituciones Descentralizadas Municipales</v>
      </c>
      <c r="X110" s="254">
        <f>+VLOOKUP(A110,[2]Sheet1!$A$13:$D$744,4,FALSE)</f>
        <v>0</v>
      </c>
      <c r="Y110" s="254" t="e">
        <f>+VLOOKUP(X110,bd_lista!$A$3:$C$590,3,FALSE)</f>
        <v>#N/A</v>
      </c>
      <c r="Z110" s="316">
        <f>+X110</f>
        <v>0</v>
      </c>
      <c r="AA110" s="317" t="e">
        <f>+Y110</f>
        <v>#N/A</v>
      </c>
    </row>
    <row r="111" spans="1:27" ht="15" hidden="1" customHeight="1">
      <c r="A111" s="32">
        <v>2324</v>
      </c>
      <c r="B111" s="307"/>
      <c r="C111" s="362" t="str">
        <f>+VLOOKUP(A111,bd_lista!$A$3:$C$590,3,FALSE)</f>
        <v>ENTIDAD OBRAS PUBLICAS MUNICIPALES DE TARIJA</v>
      </c>
      <c r="D111" s="362"/>
      <c r="E111" s="256" t="s">
        <v>1314</v>
      </c>
      <c r="F111" s="257">
        <f ca="1">+IFERROR(INDEX('Hoja de Trabajo para listado'!$A$155:$Z$1048576,MATCH($A111,'Hoja de Trabajo para listado'!$A$155:$A$1048576,0),MATCH((CUADRO!F$5&amp;$E111),'Hoja de Trabajo para listado'!$A$151:$Z$151,0)),0)+IFERROR(INDEX('Hoja de Trabajo para listado'!$AB$155:$BA$1048576,MATCH($A111,'Hoja de Trabajo para listado'!$AB$155:$AB$1048576,0),MATCH((CUADRO!F$5&amp;$E111),'Hoja de Trabajo para listado'!$AB$151:$BA$151,0)),0)+IFERROR(INDEX('Hoja de Trabajo para listado'!$BC$155:$CB$1048576,MATCH($A111,'Hoja de Trabajo para listado'!$BC$155:$BC$1048576,0),MATCH((CUADRO!F$5&amp;$E111),'Hoja de Trabajo para listado'!$BC$151:$CB$151,0)),0)+IFERROR(INDEX('Hoja de Trabajo para listado'!$DE$153:$DG$274,MATCH($A111,'Hoja de Trabajo para listado'!$DE$153:$DE$1048576,0),MATCH((CUADRO!F$5&amp;$E111),'Hoja de Trabajo para listado'!$DE$151:$DG$151,0)),0)+IFERROR(INDEX('Hoja de Trabajo para listado'!$CD$155:$DC$1048576,MATCH($A111,'Hoja de Trabajo para listado'!$CD$155:$CD$1048576,0),MATCH((CUADRO!F$5&amp;$E111),'Hoja de Trabajo para listado'!$CD$151:$DC$151,0)),0)</f>
        <v>0</v>
      </c>
      <c r="G111" s="257">
        <f ca="1">+IFERROR(INDEX('Hoja de Trabajo para listado'!$A$155:$Z$1048576,MATCH($A111,'Hoja de Trabajo para listado'!$A$155:$A$1048576,0),MATCH((CUADRO!G$5&amp;$E111),'Hoja de Trabajo para listado'!$A$151:$Z$151,0)),0)+IFERROR(INDEX('Hoja de Trabajo para listado'!$AB$155:$BA$1048576,MATCH($A111,'Hoja de Trabajo para listado'!$AB$155:$AB$1048576,0),MATCH((CUADRO!G$5&amp;$E111),'Hoja de Trabajo para listado'!$AB$151:$BA$151,0)),0)+IFERROR(INDEX('Hoja de Trabajo para listado'!$BC$155:$CB$1048576,MATCH($A111,'Hoja de Trabajo para listado'!$BC$155:$BC$1048576,0),MATCH((CUADRO!G$5&amp;$E111),'Hoja de Trabajo para listado'!$BC$151:$CB$151,0)),0)+IFERROR(INDEX('Hoja de Trabajo para listado'!$DE$153:$DG$274,MATCH($A111,'Hoja de Trabajo para listado'!$DE$153:$DE$1048576,0),MATCH((CUADRO!G$5&amp;$E111),'Hoja de Trabajo para listado'!$DE$151:$DG$151,0)),0)+IFERROR(INDEX('Hoja de Trabajo para listado'!$CD$155:$DC$1048576,MATCH($A111,'Hoja de Trabajo para listado'!$CD$155:$CD$1048576,0),MATCH((CUADRO!G$5&amp;$E111),'Hoja de Trabajo para listado'!$CD$151:$DC$151,0)),0)</f>
        <v>0</v>
      </c>
      <c r="H111" s="257">
        <f ca="1">+IFERROR(INDEX('Hoja de Trabajo para listado'!$A$155:$Z$1048576,MATCH($A111,'Hoja de Trabajo para listado'!$A$155:$A$1048576,0),MATCH((CUADRO!H$5&amp;$E111),'Hoja de Trabajo para listado'!$A$151:$Z$151,0)),0)+IFERROR(INDEX('Hoja de Trabajo para listado'!$AB$155:$BA$1048576,MATCH($A111,'Hoja de Trabajo para listado'!$AB$155:$AB$1048576,0),MATCH((CUADRO!H$5&amp;$E111),'Hoja de Trabajo para listado'!$AB$151:$BA$151,0)),0)+IFERROR(INDEX('Hoja de Trabajo para listado'!$BC$155:$CB$1048576,MATCH($A111,'Hoja de Trabajo para listado'!$BC$155:$BC$1048576,0),MATCH((CUADRO!H$5&amp;$E111),'Hoja de Trabajo para listado'!$BC$151:$CB$151,0)),0)+IFERROR(INDEX('Hoja de Trabajo para listado'!$DE$153:$DG$274,MATCH($A111,'Hoja de Trabajo para listado'!$DE$153:$DE$1048576,0),MATCH((CUADRO!H$5&amp;$E111),'Hoja de Trabajo para listado'!$DE$151:$DG$151,0)),0)+IFERROR(INDEX('Hoja de Trabajo para listado'!$CD$155:$DC$1048576,MATCH($A111,'Hoja de Trabajo para listado'!$CD$155:$CD$1048576,0),MATCH((CUADRO!H$5&amp;$E111),'Hoja de Trabajo para listado'!$CD$151:$DC$151,0)),0)</f>
        <v>0</v>
      </c>
      <c r="I111" s="257">
        <f ca="1">+IFERROR(INDEX('Hoja de Trabajo para listado'!$A$155:$Z$1048576,MATCH($A111,'Hoja de Trabajo para listado'!$A$155:$A$1048576,0),MATCH((CUADRO!I$5&amp;$E111),'Hoja de Trabajo para listado'!$A$151:$Z$151,0)),0)+IFERROR(INDEX('Hoja de Trabajo para listado'!$AB$155:$BA$1048576,MATCH($A111,'Hoja de Trabajo para listado'!$AB$155:$AB$1048576,0),MATCH((CUADRO!I$5&amp;$E111),'Hoja de Trabajo para listado'!$AB$151:$BA$151,0)),0)+IFERROR(INDEX('Hoja de Trabajo para listado'!$BC$155:$CB$1048576,MATCH($A111,'Hoja de Trabajo para listado'!$BC$155:$BC$1048576,0),MATCH((CUADRO!I$5&amp;$E111),'Hoja de Trabajo para listado'!$BC$151:$CB$151,0)),0)+IFERROR(INDEX('Hoja de Trabajo para listado'!$DE$153:$DG$274,MATCH($A111,'Hoja de Trabajo para listado'!$DE$153:$DE$1048576,0),MATCH((CUADRO!I$5&amp;$E111),'Hoja de Trabajo para listado'!$DE$151:$DG$151,0)),0)+IFERROR(INDEX('Hoja de Trabajo para listado'!$CD$155:$DC$1048576,MATCH($A111,'Hoja de Trabajo para listado'!$CD$155:$CD$1048576,0),MATCH((CUADRO!I$5&amp;$E111),'Hoja de Trabajo para listado'!$CD$151:$DC$151,0)),0)</f>
        <v>0</v>
      </c>
      <c r="J111" s="257">
        <f ca="1">+IFERROR(INDEX('Hoja de Trabajo para listado'!$A$155:$Z$1048576,MATCH($A111,'Hoja de Trabajo para listado'!$A$155:$A$1048576,0),MATCH((CUADRO!J$5&amp;$E111),'Hoja de Trabajo para listado'!$A$151:$Z$151,0)),0)+IFERROR(INDEX('Hoja de Trabajo para listado'!$AB$155:$BA$1048576,MATCH($A111,'Hoja de Trabajo para listado'!$AB$155:$AB$1048576,0),MATCH((CUADRO!J$5&amp;$E111),'Hoja de Trabajo para listado'!$AB$151:$BA$151,0)),0)+IFERROR(INDEX('Hoja de Trabajo para listado'!$BC$155:$CB$1048576,MATCH($A111,'Hoja de Trabajo para listado'!$BC$155:$BC$1048576,0),MATCH((CUADRO!J$5&amp;$E111),'Hoja de Trabajo para listado'!$BC$151:$CB$151,0)),0)+IFERROR(INDEX('Hoja de Trabajo para listado'!$DE$153:$DG$274,MATCH($A111,'Hoja de Trabajo para listado'!$DE$153:$DE$1048576,0),MATCH((CUADRO!J$5&amp;$E111),'Hoja de Trabajo para listado'!$DE$151:$DG$151,0)),0)+IFERROR(INDEX('Hoja de Trabajo para listado'!$CD$155:$DC$1048576,MATCH($A111,'Hoja de Trabajo para listado'!$CD$155:$CD$1048576,0),MATCH((CUADRO!J$5&amp;$E111),'Hoja de Trabajo para listado'!$CD$151:$DC$151,0)),0)</f>
        <v>0</v>
      </c>
      <c r="K111" s="257">
        <f ca="1">+IFERROR(INDEX('Hoja de Trabajo para listado'!$A$155:$Z$1048576,MATCH($A111,'Hoja de Trabajo para listado'!$A$155:$A$1048576,0),MATCH((CUADRO!K$5&amp;$E111),'Hoja de Trabajo para listado'!$A$151:$Z$151,0)),0)+IFERROR(INDEX('Hoja de Trabajo para listado'!$AB$155:$BA$1048576,MATCH($A111,'Hoja de Trabajo para listado'!$AB$155:$AB$1048576,0),MATCH((CUADRO!K$5&amp;$E111),'Hoja de Trabajo para listado'!$AB$151:$BA$151,0)),0)+IFERROR(INDEX('Hoja de Trabajo para listado'!$BC$155:$CB$1048576,MATCH($A111,'Hoja de Trabajo para listado'!$BC$155:$BC$1048576,0),MATCH((CUADRO!K$5&amp;$E111),'Hoja de Trabajo para listado'!$BC$151:$CB$151,0)),0)+IFERROR(INDEX('Hoja de Trabajo para listado'!$DE$153:$DG$274,MATCH($A111,'Hoja de Trabajo para listado'!$DE$153:$DE$1048576,0),MATCH((CUADRO!K$5&amp;$E111),'Hoja de Trabajo para listado'!$DE$151:$DG$151,0)),0)+IFERROR(INDEX('Hoja de Trabajo para listado'!$CD$155:$DC$1048576,MATCH($A111,'Hoja de Trabajo para listado'!$CD$155:$CD$1048576,0),MATCH((CUADRO!K$5&amp;$E111),'Hoja de Trabajo para listado'!$CD$151:$DC$151,0)),0)</f>
        <v>0</v>
      </c>
      <c r="L111" s="257">
        <f ca="1">+IFERROR(INDEX('Hoja de Trabajo para listado'!$A$155:$Z$1048576,MATCH($A111,'Hoja de Trabajo para listado'!$A$155:$A$1048576,0),MATCH((CUADRO!L$5&amp;$E111),'Hoja de Trabajo para listado'!$A$151:$Z$151,0)),0)+IFERROR(INDEX('Hoja de Trabajo para listado'!$AB$155:$BA$1048576,MATCH($A111,'Hoja de Trabajo para listado'!$AB$155:$AB$1048576,0),MATCH((CUADRO!L$5&amp;$E111),'Hoja de Trabajo para listado'!$AB$151:$BA$151,0)),0)+IFERROR(INDEX('Hoja de Trabajo para listado'!$BC$155:$CB$1048576,MATCH($A111,'Hoja de Trabajo para listado'!$BC$155:$BC$1048576,0),MATCH((CUADRO!L$5&amp;$E111),'Hoja de Trabajo para listado'!$BC$151:$CB$151,0)),0)+IFERROR(INDEX('Hoja de Trabajo para listado'!$DE$153:$DG$274,MATCH($A111,'Hoja de Trabajo para listado'!$DE$153:$DE$1048576,0),MATCH((CUADRO!L$5&amp;$E111),'Hoja de Trabajo para listado'!$DE$151:$DG$151,0)),0)+IFERROR(INDEX('Hoja de Trabajo para listado'!$CD$155:$DC$1048576,MATCH($A111,'Hoja de Trabajo para listado'!$CD$155:$CD$1048576,0),MATCH((CUADRO!L$5&amp;$E111),'Hoja de Trabajo para listado'!$CD$151:$DC$151,0)),0)</f>
        <v>0</v>
      </c>
      <c r="M111" s="257">
        <f ca="1">+IFERROR(INDEX('Hoja de Trabajo para listado'!$A$155:$Z$1048576,MATCH($A111,'Hoja de Trabajo para listado'!$A$155:$A$1048576,0),MATCH((CUADRO!M$5&amp;$E111),'Hoja de Trabajo para listado'!$A$151:$Z$151,0)),0)+IFERROR(INDEX('Hoja de Trabajo para listado'!$AB$155:$BA$1048576,MATCH($A111,'Hoja de Trabajo para listado'!$AB$155:$AB$1048576,0),MATCH((CUADRO!M$5&amp;$E111),'Hoja de Trabajo para listado'!$AB$151:$BA$151,0)),0)+IFERROR(INDEX('Hoja de Trabajo para listado'!$BC$155:$CB$1048576,MATCH($A111,'Hoja de Trabajo para listado'!$BC$155:$BC$1048576,0),MATCH((CUADRO!M$5&amp;$E111),'Hoja de Trabajo para listado'!$BC$151:$CB$151,0)),0)+IFERROR(INDEX('Hoja de Trabajo para listado'!$DE$153:$DG$274,MATCH($A111,'Hoja de Trabajo para listado'!$DE$153:$DE$1048576,0),MATCH((CUADRO!M$5&amp;$E111),'Hoja de Trabajo para listado'!$DE$151:$DG$151,0)),0)+IFERROR(INDEX('Hoja de Trabajo para listado'!$CD$155:$DC$1048576,MATCH($A111,'Hoja de Trabajo para listado'!$CD$155:$CD$1048576,0),MATCH((CUADRO!M$5&amp;$E111),'Hoja de Trabajo para listado'!$CD$151:$DC$151,0)),0)</f>
        <v>0</v>
      </c>
      <c r="N111" s="257">
        <f ca="1">+IFERROR(INDEX('Hoja de Trabajo para listado'!$A$155:$Z$1048576,MATCH($A111,'Hoja de Trabajo para listado'!$A$155:$A$1048576,0),MATCH((CUADRO!N$5&amp;$E111),'Hoja de Trabajo para listado'!$A$151:$Z$151,0)),0)+IFERROR(INDEX('Hoja de Trabajo para listado'!$AB$155:$BA$1048576,MATCH($A111,'Hoja de Trabajo para listado'!$AB$155:$AB$1048576,0),MATCH((CUADRO!N$5&amp;$E111),'Hoja de Trabajo para listado'!$AB$151:$BA$151,0)),0)+IFERROR(INDEX('Hoja de Trabajo para listado'!$BC$155:$CB$1048576,MATCH($A111,'Hoja de Trabajo para listado'!$BC$155:$BC$1048576,0),MATCH((CUADRO!N$5&amp;$E111),'Hoja de Trabajo para listado'!$BC$151:$CB$151,0)),0)+IFERROR(INDEX('Hoja de Trabajo para listado'!$DE$153:$DG$274,MATCH($A111,'Hoja de Trabajo para listado'!$DE$153:$DE$1048576,0),MATCH((CUADRO!N$5&amp;$E111),'Hoja de Trabajo para listado'!$DE$151:$DG$151,0)),0)+IFERROR(INDEX('Hoja de Trabajo para listado'!$CD$155:$DC$1048576,MATCH($A111,'Hoja de Trabajo para listado'!$CD$155:$CD$1048576,0),MATCH((CUADRO!N$5&amp;$E111),'Hoja de Trabajo para listado'!$CD$151:$DC$151,0)),0)</f>
        <v>0</v>
      </c>
      <c r="O111" s="257">
        <f ca="1">+IFERROR(INDEX('Hoja de Trabajo para listado'!$A$155:$Z$1048576,MATCH($A111,'Hoja de Trabajo para listado'!$A$155:$A$1048576,0),MATCH((CUADRO!O$5&amp;$E111),'Hoja de Trabajo para listado'!$A$151:$Z$151,0)),0)+IFERROR(INDEX('Hoja de Trabajo para listado'!$AB$155:$BA$1048576,MATCH($A111,'Hoja de Trabajo para listado'!$AB$155:$AB$1048576,0),MATCH((CUADRO!O$5&amp;$E111),'Hoja de Trabajo para listado'!$AB$151:$BA$151,0)),0)+IFERROR(INDEX('Hoja de Trabajo para listado'!$BC$155:$CB$1048576,MATCH($A111,'Hoja de Trabajo para listado'!$BC$155:$BC$1048576,0),MATCH((CUADRO!O$5&amp;$E111),'Hoja de Trabajo para listado'!$BC$151:$CB$151,0)),0)+IFERROR(INDEX('Hoja de Trabajo para listado'!$DE$153:$DG$274,MATCH($A111,'Hoja de Trabajo para listado'!$DE$153:$DE$1048576,0),MATCH((CUADRO!O$5&amp;$E111),'Hoja de Trabajo para listado'!$DE$151:$DG$151,0)),0)+IFERROR(INDEX('Hoja de Trabajo para listado'!$CD$155:$DC$1048576,MATCH($A111,'Hoja de Trabajo para listado'!$CD$155:$CD$1048576,0),MATCH((CUADRO!O$5&amp;$E111),'Hoja de Trabajo para listado'!$CD$151:$DC$151,0)),0)</f>
        <v>0</v>
      </c>
      <c r="P111" s="257">
        <f ca="1">+IFERROR(INDEX('Hoja de Trabajo para listado'!$A$155:$Z$1048576,MATCH($A111,'Hoja de Trabajo para listado'!$A$155:$A$1048576,0),MATCH((CUADRO!P$5&amp;$E111),'Hoja de Trabajo para listado'!$A$151:$Z$151,0)),0)+IFERROR(INDEX('Hoja de Trabajo para listado'!$AB$155:$BA$1048576,MATCH($A111,'Hoja de Trabajo para listado'!$AB$155:$AB$1048576,0),MATCH((CUADRO!P$5&amp;$E111),'Hoja de Trabajo para listado'!$AB$151:$BA$151,0)),0)+IFERROR(INDEX('Hoja de Trabajo para listado'!$BC$155:$CB$1048576,MATCH($A111,'Hoja de Trabajo para listado'!$BC$155:$BC$1048576,0),MATCH((CUADRO!P$5&amp;$E111),'Hoja de Trabajo para listado'!$BC$151:$CB$151,0)),0)+IFERROR(INDEX('Hoja de Trabajo para listado'!$DE$153:$DG$274,MATCH($A111,'Hoja de Trabajo para listado'!$DE$153:$DE$1048576,0),MATCH((CUADRO!P$5&amp;$E111),'Hoja de Trabajo para listado'!$DE$151:$DG$151,0)),0)+IFERROR(INDEX('Hoja de Trabajo para listado'!$CD$155:$DC$1048576,MATCH($A111,'Hoja de Trabajo para listado'!$CD$155:$CD$1048576,0),MATCH((CUADRO!P$5&amp;$E111),'Hoja de Trabajo para listado'!$CD$151:$DC$151,0)),0)</f>
        <v>0</v>
      </c>
      <c r="Q111" s="257">
        <f ca="1">+IFERROR(INDEX('Hoja de Trabajo para listado'!$A$155:$Z$1048576,MATCH($A111,'Hoja de Trabajo para listado'!$A$155:$A$1048576,0),MATCH((CUADRO!Q$5&amp;$E111),'Hoja de Trabajo para listado'!$A$151:$Z$151,0)),0)+IFERROR(INDEX('Hoja de Trabajo para listado'!$AB$155:$BA$1048576,MATCH($A111,'Hoja de Trabajo para listado'!$AB$155:$AB$1048576,0),MATCH((CUADRO!Q$5&amp;$E111),'Hoja de Trabajo para listado'!$AB$151:$BA$151,0)),0)+IFERROR(INDEX('Hoja de Trabajo para listado'!$BC$155:$CB$1048576,MATCH($A111,'Hoja de Trabajo para listado'!$BC$155:$BC$1048576,0),MATCH((CUADRO!Q$5&amp;$E111),'Hoja de Trabajo para listado'!$BC$151:$CB$151,0)),0)+IFERROR(INDEX('Hoja de Trabajo para listado'!$DE$153:$DG$274,MATCH($A111,'Hoja de Trabajo para listado'!$DE$153:$DE$1048576,0),MATCH((CUADRO!Q$5&amp;$E111),'Hoja de Trabajo para listado'!$DE$151:$DG$151,0)),0)+IFERROR(INDEX('Hoja de Trabajo para listado'!$CD$155:$DC$1048576,MATCH($A111,'Hoja de Trabajo para listado'!$CD$155:$CD$1048576,0),MATCH((CUADRO!Q$5&amp;$E111),'Hoja de Trabajo para listado'!$CD$151:$DC$151,0)),0)</f>
        <v>0</v>
      </c>
      <c r="R111" s="257">
        <f t="shared" ca="1" si="2"/>
        <v>0</v>
      </c>
      <c r="S111" s="274">
        <f ca="1">+R110+R111</f>
        <v>0</v>
      </c>
      <c r="T111" s="257">
        <f ca="1">+S111</f>
        <v>0</v>
      </c>
      <c r="U111" s="256">
        <f t="shared" si="3"/>
        <v>2</v>
      </c>
      <c r="V111" s="362" t="str">
        <f>+VLOOKUP(A111,bd_lista!$A$3:$E$590,5,FALSE)</f>
        <v>Instituciones Descentralizadas Municipales</v>
      </c>
      <c r="W111" s="362"/>
      <c r="X111" s="254">
        <f>+VLOOKUP(A111,[2]Sheet1!$A$13:$D$744,4,FALSE)</f>
        <v>0</v>
      </c>
      <c r="Y111" s="254" t="e">
        <f>+VLOOKUP(X111,bd_lista!$A$3:$C$590,3,FALSE)</f>
        <v>#N/A</v>
      </c>
      <c r="Z111" s="314"/>
      <c r="AA111" s="315"/>
    </row>
    <row r="112" spans="1:27" ht="15" hidden="1" customHeight="1">
      <c r="A112" s="264">
        <v>2325</v>
      </c>
      <c r="B112" s="306">
        <f>+A112</f>
        <v>2325</v>
      </c>
      <c r="C112" s="259" t="str">
        <f>+VLOOKUP(A112,bd_lista!$A$3:$C$590,3,FALSE)</f>
        <v>ENTIDAD ORDENAMIENTO TERRITORIAL DE TARIJA</v>
      </c>
      <c r="D112" s="361" t="str">
        <f>+C112</f>
        <v>ENTIDAD ORDENAMIENTO TERRITORIAL DE TARIJA</v>
      </c>
      <c r="E112" s="254" t="s">
        <v>1313</v>
      </c>
      <c r="F112" s="255">
        <f ca="1">+IFERROR(INDEX('Hoja de Trabajo para listado'!$A$155:$Z$1048576,MATCH($A112,'Hoja de Trabajo para listado'!$A$155:$A$1048576,0),MATCH((CUADRO!F$5&amp;$E112),'Hoja de Trabajo para listado'!$A$151:$Z$151,0)),0)+IFERROR(INDEX('Hoja de Trabajo para listado'!$AB$155:$BA$1048576,MATCH($A112,'Hoja de Trabajo para listado'!$AB$155:$AB$1048576,0),MATCH((CUADRO!F$5&amp;$E112),'Hoja de Trabajo para listado'!$AB$151:$BA$151,0)),0)+IFERROR(INDEX('Hoja de Trabajo para listado'!$BC$155:$CB$1048576,MATCH($A112,'Hoja de Trabajo para listado'!$BC$155:$BC$1048576,0),MATCH((CUADRO!F$5&amp;$E112),'Hoja de Trabajo para listado'!$BC$151:$CB$151,0)),0)+IFERROR(INDEX('Hoja de Trabajo para listado'!$DE$153:$DG$274,MATCH($A112,'Hoja de Trabajo para listado'!$DE$153:$DE$1048576,0),MATCH((CUADRO!F$5&amp;$E112),'Hoja de Trabajo para listado'!$DE$151:$DG$151,0)),0)+IFERROR(INDEX('Hoja de Trabajo para listado'!$CD$155:$DC$1048576,MATCH($A112,'Hoja de Trabajo para listado'!$CD$155:$CD$1048576,0),MATCH((CUADRO!F$5&amp;$E112),'Hoja de Trabajo para listado'!$CD$151:$DC$151,0)),0)</f>
        <v>0</v>
      </c>
      <c r="G112" s="255">
        <f ca="1">+IFERROR(INDEX('Hoja de Trabajo para listado'!$A$155:$Z$1048576,MATCH($A112,'Hoja de Trabajo para listado'!$A$155:$A$1048576,0),MATCH((CUADRO!G$5&amp;$E112),'Hoja de Trabajo para listado'!$A$151:$Z$151,0)),0)+IFERROR(INDEX('Hoja de Trabajo para listado'!$AB$155:$BA$1048576,MATCH($A112,'Hoja de Trabajo para listado'!$AB$155:$AB$1048576,0),MATCH((CUADRO!G$5&amp;$E112),'Hoja de Trabajo para listado'!$AB$151:$BA$151,0)),0)+IFERROR(INDEX('Hoja de Trabajo para listado'!$BC$155:$CB$1048576,MATCH($A112,'Hoja de Trabajo para listado'!$BC$155:$BC$1048576,0),MATCH((CUADRO!G$5&amp;$E112),'Hoja de Trabajo para listado'!$BC$151:$CB$151,0)),0)+IFERROR(INDEX('Hoja de Trabajo para listado'!$DE$153:$DG$274,MATCH($A112,'Hoja de Trabajo para listado'!$DE$153:$DE$1048576,0),MATCH((CUADRO!G$5&amp;$E112),'Hoja de Trabajo para listado'!$DE$151:$DG$151,0)),0)+IFERROR(INDEX('Hoja de Trabajo para listado'!$CD$155:$DC$1048576,MATCH($A112,'Hoja de Trabajo para listado'!$CD$155:$CD$1048576,0),MATCH((CUADRO!G$5&amp;$E112),'Hoja de Trabajo para listado'!$CD$151:$DC$151,0)),0)</f>
        <v>0</v>
      </c>
      <c r="H112" s="255">
        <f ca="1">+IFERROR(INDEX('Hoja de Trabajo para listado'!$A$155:$Z$1048576,MATCH($A112,'Hoja de Trabajo para listado'!$A$155:$A$1048576,0),MATCH((CUADRO!H$5&amp;$E112),'Hoja de Trabajo para listado'!$A$151:$Z$151,0)),0)+IFERROR(INDEX('Hoja de Trabajo para listado'!$AB$155:$BA$1048576,MATCH($A112,'Hoja de Trabajo para listado'!$AB$155:$AB$1048576,0),MATCH((CUADRO!H$5&amp;$E112),'Hoja de Trabajo para listado'!$AB$151:$BA$151,0)),0)+IFERROR(INDEX('Hoja de Trabajo para listado'!$BC$155:$CB$1048576,MATCH($A112,'Hoja de Trabajo para listado'!$BC$155:$BC$1048576,0),MATCH((CUADRO!H$5&amp;$E112),'Hoja de Trabajo para listado'!$BC$151:$CB$151,0)),0)+IFERROR(INDEX('Hoja de Trabajo para listado'!$DE$153:$DG$274,MATCH($A112,'Hoja de Trabajo para listado'!$DE$153:$DE$1048576,0),MATCH((CUADRO!H$5&amp;$E112),'Hoja de Trabajo para listado'!$DE$151:$DG$151,0)),0)+IFERROR(INDEX('Hoja de Trabajo para listado'!$CD$155:$DC$1048576,MATCH($A112,'Hoja de Trabajo para listado'!$CD$155:$CD$1048576,0),MATCH((CUADRO!H$5&amp;$E112),'Hoja de Trabajo para listado'!$CD$151:$DC$151,0)),0)</f>
        <v>0</v>
      </c>
      <c r="I112" s="255">
        <f ca="1">+IFERROR(INDEX('Hoja de Trabajo para listado'!$A$155:$Z$1048576,MATCH($A112,'Hoja de Trabajo para listado'!$A$155:$A$1048576,0),MATCH((CUADRO!I$5&amp;$E112),'Hoja de Trabajo para listado'!$A$151:$Z$151,0)),0)+IFERROR(INDEX('Hoja de Trabajo para listado'!$AB$155:$BA$1048576,MATCH($A112,'Hoja de Trabajo para listado'!$AB$155:$AB$1048576,0),MATCH((CUADRO!I$5&amp;$E112),'Hoja de Trabajo para listado'!$AB$151:$BA$151,0)),0)+IFERROR(INDEX('Hoja de Trabajo para listado'!$BC$155:$CB$1048576,MATCH($A112,'Hoja de Trabajo para listado'!$BC$155:$BC$1048576,0),MATCH((CUADRO!I$5&amp;$E112),'Hoja de Trabajo para listado'!$BC$151:$CB$151,0)),0)+IFERROR(INDEX('Hoja de Trabajo para listado'!$DE$153:$DG$274,MATCH($A112,'Hoja de Trabajo para listado'!$DE$153:$DE$1048576,0),MATCH((CUADRO!I$5&amp;$E112),'Hoja de Trabajo para listado'!$DE$151:$DG$151,0)),0)+IFERROR(INDEX('Hoja de Trabajo para listado'!$CD$155:$DC$1048576,MATCH($A112,'Hoja de Trabajo para listado'!$CD$155:$CD$1048576,0),MATCH((CUADRO!I$5&amp;$E112),'Hoja de Trabajo para listado'!$CD$151:$DC$151,0)),0)</f>
        <v>0</v>
      </c>
      <c r="J112" s="255">
        <f ca="1">+IFERROR(INDEX('Hoja de Trabajo para listado'!$A$155:$Z$1048576,MATCH($A112,'Hoja de Trabajo para listado'!$A$155:$A$1048576,0),MATCH((CUADRO!J$5&amp;$E112),'Hoja de Trabajo para listado'!$A$151:$Z$151,0)),0)+IFERROR(INDEX('Hoja de Trabajo para listado'!$AB$155:$BA$1048576,MATCH($A112,'Hoja de Trabajo para listado'!$AB$155:$AB$1048576,0),MATCH((CUADRO!J$5&amp;$E112),'Hoja de Trabajo para listado'!$AB$151:$BA$151,0)),0)+IFERROR(INDEX('Hoja de Trabajo para listado'!$BC$155:$CB$1048576,MATCH($A112,'Hoja de Trabajo para listado'!$BC$155:$BC$1048576,0),MATCH((CUADRO!J$5&amp;$E112),'Hoja de Trabajo para listado'!$BC$151:$CB$151,0)),0)+IFERROR(INDEX('Hoja de Trabajo para listado'!$DE$153:$DG$274,MATCH($A112,'Hoja de Trabajo para listado'!$DE$153:$DE$1048576,0),MATCH((CUADRO!J$5&amp;$E112),'Hoja de Trabajo para listado'!$DE$151:$DG$151,0)),0)+IFERROR(INDEX('Hoja de Trabajo para listado'!$CD$155:$DC$1048576,MATCH($A112,'Hoja de Trabajo para listado'!$CD$155:$CD$1048576,0),MATCH((CUADRO!J$5&amp;$E112),'Hoja de Trabajo para listado'!$CD$151:$DC$151,0)),0)</f>
        <v>0</v>
      </c>
      <c r="K112" s="255">
        <f ca="1">+IFERROR(INDEX('Hoja de Trabajo para listado'!$A$155:$Z$1048576,MATCH($A112,'Hoja de Trabajo para listado'!$A$155:$A$1048576,0),MATCH((CUADRO!K$5&amp;$E112),'Hoja de Trabajo para listado'!$A$151:$Z$151,0)),0)+IFERROR(INDEX('Hoja de Trabajo para listado'!$AB$155:$BA$1048576,MATCH($A112,'Hoja de Trabajo para listado'!$AB$155:$AB$1048576,0),MATCH((CUADRO!K$5&amp;$E112),'Hoja de Trabajo para listado'!$AB$151:$BA$151,0)),0)+IFERROR(INDEX('Hoja de Trabajo para listado'!$BC$155:$CB$1048576,MATCH($A112,'Hoja de Trabajo para listado'!$BC$155:$BC$1048576,0),MATCH((CUADRO!K$5&amp;$E112),'Hoja de Trabajo para listado'!$BC$151:$CB$151,0)),0)+IFERROR(INDEX('Hoja de Trabajo para listado'!$DE$153:$DG$274,MATCH($A112,'Hoja de Trabajo para listado'!$DE$153:$DE$1048576,0),MATCH((CUADRO!K$5&amp;$E112),'Hoja de Trabajo para listado'!$DE$151:$DG$151,0)),0)+IFERROR(INDEX('Hoja de Trabajo para listado'!$CD$155:$DC$1048576,MATCH($A112,'Hoja de Trabajo para listado'!$CD$155:$CD$1048576,0),MATCH((CUADRO!K$5&amp;$E112),'Hoja de Trabajo para listado'!$CD$151:$DC$151,0)),0)</f>
        <v>0</v>
      </c>
      <c r="L112" s="255">
        <f ca="1">+IFERROR(INDEX('Hoja de Trabajo para listado'!$A$155:$Z$1048576,MATCH($A112,'Hoja de Trabajo para listado'!$A$155:$A$1048576,0),MATCH((CUADRO!L$5&amp;$E112),'Hoja de Trabajo para listado'!$A$151:$Z$151,0)),0)+IFERROR(INDEX('Hoja de Trabajo para listado'!$AB$155:$BA$1048576,MATCH($A112,'Hoja de Trabajo para listado'!$AB$155:$AB$1048576,0),MATCH((CUADRO!L$5&amp;$E112),'Hoja de Trabajo para listado'!$AB$151:$BA$151,0)),0)+IFERROR(INDEX('Hoja de Trabajo para listado'!$BC$155:$CB$1048576,MATCH($A112,'Hoja de Trabajo para listado'!$BC$155:$BC$1048576,0),MATCH((CUADRO!L$5&amp;$E112),'Hoja de Trabajo para listado'!$BC$151:$CB$151,0)),0)+IFERROR(INDEX('Hoja de Trabajo para listado'!$DE$153:$DG$274,MATCH($A112,'Hoja de Trabajo para listado'!$DE$153:$DE$1048576,0),MATCH((CUADRO!L$5&amp;$E112),'Hoja de Trabajo para listado'!$DE$151:$DG$151,0)),0)+IFERROR(INDEX('Hoja de Trabajo para listado'!$CD$155:$DC$1048576,MATCH($A112,'Hoja de Trabajo para listado'!$CD$155:$CD$1048576,0),MATCH((CUADRO!L$5&amp;$E112),'Hoja de Trabajo para listado'!$CD$151:$DC$151,0)),0)</f>
        <v>0</v>
      </c>
      <c r="M112" s="255">
        <f ca="1">+IFERROR(INDEX('Hoja de Trabajo para listado'!$A$155:$Z$1048576,MATCH($A112,'Hoja de Trabajo para listado'!$A$155:$A$1048576,0),MATCH((CUADRO!M$5&amp;$E112),'Hoja de Trabajo para listado'!$A$151:$Z$151,0)),0)+IFERROR(INDEX('Hoja de Trabajo para listado'!$AB$155:$BA$1048576,MATCH($A112,'Hoja de Trabajo para listado'!$AB$155:$AB$1048576,0),MATCH((CUADRO!M$5&amp;$E112),'Hoja de Trabajo para listado'!$AB$151:$BA$151,0)),0)+IFERROR(INDEX('Hoja de Trabajo para listado'!$BC$155:$CB$1048576,MATCH($A112,'Hoja de Trabajo para listado'!$BC$155:$BC$1048576,0),MATCH((CUADRO!M$5&amp;$E112),'Hoja de Trabajo para listado'!$BC$151:$CB$151,0)),0)+IFERROR(INDEX('Hoja de Trabajo para listado'!$DE$153:$DG$274,MATCH($A112,'Hoja de Trabajo para listado'!$DE$153:$DE$1048576,0),MATCH((CUADRO!M$5&amp;$E112),'Hoja de Trabajo para listado'!$DE$151:$DG$151,0)),0)+IFERROR(INDEX('Hoja de Trabajo para listado'!$CD$155:$DC$1048576,MATCH($A112,'Hoja de Trabajo para listado'!$CD$155:$CD$1048576,0),MATCH((CUADRO!M$5&amp;$E112),'Hoja de Trabajo para listado'!$CD$151:$DC$151,0)),0)</f>
        <v>0</v>
      </c>
      <c r="N112" s="255">
        <f ca="1">+IFERROR(INDEX('Hoja de Trabajo para listado'!$A$155:$Z$1048576,MATCH($A112,'Hoja de Trabajo para listado'!$A$155:$A$1048576,0),MATCH((CUADRO!N$5&amp;$E112),'Hoja de Trabajo para listado'!$A$151:$Z$151,0)),0)+IFERROR(INDEX('Hoja de Trabajo para listado'!$AB$155:$BA$1048576,MATCH($A112,'Hoja de Trabajo para listado'!$AB$155:$AB$1048576,0),MATCH((CUADRO!N$5&amp;$E112),'Hoja de Trabajo para listado'!$AB$151:$BA$151,0)),0)+IFERROR(INDEX('Hoja de Trabajo para listado'!$BC$155:$CB$1048576,MATCH($A112,'Hoja de Trabajo para listado'!$BC$155:$BC$1048576,0),MATCH((CUADRO!N$5&amp;$E112),'Hoja de Trabajo para listado'!$BC$151:$CB$151,0)),0)+IFERROR(INDEX('Hoja de Trabajo para listado'!$DE$153:$DG$274,MATCH($A112,'Hoja de Trabajo para listado'!$DE$153:$DE$1048576,0),MATCH((CUADRO!N$5&amp;$E112),'Hoja de Trabajo para listado'!$DE$151:$DG$151,0)),0)+IFERROR(INDEX('Hoja de Trabajo para listado'!$CD$155:$DC$1048576,MATCH($A112,'Hoja de Trabajo para listado'!$CD$155:$CD$1048576,0),MATCH((CUADRO!N$5&amp;$E112),'Hoja de Trabajo para listado'!$CD$151:$DC$151,0)),0)</f>
        <v>0</v>
      </c>
      <c r="O112" s="255">
        <f ca="1">+IFERROR(INDEX('Hoja de Trabajo para listado'!$A$155:$Z$1048576,MATCH($A112,'Hoja de Trabajo para listado'!$A$155:$A$1048576,0),MATCH((CUADRO!O$5&amp;$E112),'Hoja de Trabajo para listado'!$A$151:$Z$151,0)),0)+IFERROR(INDEX('Hoja de Trabajo para listado'!$AB$155:$BA$1048576,MATCH($A112,'Hoja de Trabajo para listado'!$AB$155:$AB$1048576,0),MATCH((CUADRO!O$5&amp;$E112),'Hoja de Trabajo para listado'!$AB$151:$BA$151,0)),0)+IFERROR(INDEX('Hoja de Trabajo para listado'!$BC$155:$CB$1048576,MATCH($A112,'Hoja de Trabajo para listado'!$BC$155:$BC$1048576,0),MATCH((CUADRO!O$5&amp;$E112),'Hoja de Trabajo para listado'!$BC$151:$CB$151,0)),0)+IFERROR(INDEX('Hoja de Trabajo para listado'!$DE$153:$DG$274,MATCH($A112,'Hoja de Trabajo para listado'!$DE$153:$DE$1048576,0),MATCH((CUADRO!O$5&amp;$E112),'Hoja de Trabajo para listado'!$DE$151:$DG$151,0)),0)+IFERROR(INDEX('Hoja de Trabajo para listado'!$CD$155:$DC$1048576,MATCH($A112,'Hoja de Trabajo para listado'!$CD$155:$CD$1048576,0),MATCH((CUADRO!O$5&amp;$E112),'Hoja de Trabajo para listado'!$CD$151:$DC$151,0)),0)</f>
        <v>0</v>
      </c>
      <c r="P112" s="255">
        <f ca="1">+IFERROR(INDEX('Hoja de Trabajo para listado'!$A$155:$Z$1048576,MATCH($A112,'Hoja de Trabajo para listado'!$A$155:$A$1048576,0),MATCH((CUADRO!P$5&amp;$E112),'Hoja de Trabajo para listado'!$A$151:$Z$151,0)),0)+IFERROR(INDEX('Hoja de Trabajo para listado'!$AB$155:$BA$1048576,MATCH($A112,'Hoja de Trabajo para listado'!$AB$155:$AB$1048576,0),MATCH((CUADRO!P$5&amp;$E112),'Hoja de Trabajo para listado'!$AB$151:$BA$151,0)),0)+IFERROR(INDEX('Hoja de Trabajo para listado'!$BC$155:$CB$1048576,MATCH($A112,'Hoja de Trabajo para listado'!$BC$155:$BC$1048576,0),MATCH((CUADRO!P$5&amp;$E112),'Hoja de Trabajo para listado'!$BC$151:$CB$151,0)),0)+IFERROR(INDEX('Hoja de Trabajo para listado'!$DE$153:$DG$274,MATCH($A112,'Hoja de Trabajo para listado'!$DE$153:$DE$1048576,0),MATCH((CUADRO!P$5&amp;$E112),'Hoja de Trabajo para listado'!$DE$151:$DG$151,0)),0)+IFERROR(INDEX('Hoja de Trabajo para listado'!$CD$155:$DC$1048576,MATCH($A112,'Hoja de Trabajo para listado'!$CD$155:$CD$1048576,0),MATCH((CUADRO!P$5&amp;$E112),'Hoja de Trabajo para listado'!$CD$151:$DC$151,0)),0)</f>
        <v>0</v>
      </c>
      <c r="Q112" s="255">
        <f ca="1">+IFERROR(INDEX('Hoja de Trabajo para listado'!$A$155:$Z$1048576,MATCH($A112,'Hoja de Trabajo para listado'!$A$155:$A$1048576,0),MATCH((CUADRO!Q$5&amp;$E112),'Hoja de Trabajo para listado'!$A$151:$Z$151,0)),0)+IFERROR(INDEX('Hoja de Trabajo para listado'!$AB$155:$BA$1048576,MATCH($A112,'Hoja de Trabajo para listado'!$AB$155:$AB$1048576,0),MATCH((CUADRO!Q$5&amp;$E112),'Hoja de Trabajo para listado'!$AB$151:$BA$151,0)),0)+IFERROR(INDEX('Hoja de Trabajo para listado'!$BC$155:$CB$1048576,MATCH($A112,'Hoja de Trabajo para listado'!$BC$155:$BC$1048576,0),MATCH((CUADRO!Q$5&amp;$E112),'Hoja de Trabajo para listado'!$BC$151:$CB$151,0)),0)+IFERROR(INDEX('Hoja de Trabajo para listado'!$DE$153:$DG$274,MATCH($A112,'Hoja de Trabajo para listado'!$DE$153:$DE$1048576,0),MATCH((CUADRO!Q$5&amp;$E112),'Hoja de Trabajo para listado'!$DE$151:$DG$151,0)),0)+IFERROR(INDEX('Hoja de Trabajo para listado'!$CD$155:$DC$1048576,MATCH($A112,'Hoja de Trabajo para listado'!$CD$155:$CD$1048576,0),MATCH((CUADRO!Q$5&amp;$E112),'Hoja de Trabajo para listado'!$CD$151:$DC$151,0)),0)</f>
        <v>0</v>
      </c>
      <c r="R112" s="255">
        <f t="shared" ref="R112:R175" ca="1" si="4">+SUM(F112:Q112)</f>
        <v>0</v>
      </c>
      <c r="S112" s="262"/>
      <c r="T112" s="255">
        <f ca="1">+T113</f>
        <v>0</v>
      </c>
      <c r="U112" s="254">
        <f t="shared" ref="U112:U175" si="5">+IF(E112="Débitos",1,2)</f>
        <v>1</v>
      </c>
      <c r="V112" s="362" t="str">
        <f>+VLOOKUP(A112,bd_lista!$A$3:$E$590,5,FALSE)</f>
        <v>Instituciones Descentralizadas Municipales</v>
      </c>
      <c r="W112" s="361" t="str">
        <f>+V112</f>
        <v>Instituciones Descentralizadas Municipales</v>
      </c>
      <c r="X112" s="254">
        <f>+VLOOKUP(A112,[2]Sheet1!$A$13:$D$744,4,FALSE)</f>
        <v>0</v>
      </c>
      <c r="Y112" s="254" t="e">
        <f>+VLOOKUP(X112,bd_lista!$A$3:$C$590,3,FALSE)</f>
        <v>#N/A</v>
      </c>
      <c r="Z112" s="316">
        <f>+X112</f>
        <v>0</v>
      </c>
      <c r="AA112" s="317" t="e">
        <f>+Y112</f>
        <v>#N/A</v>
      </c>
    </row>
    <row r="113" spans="1:27" ht="15" hidden="1" customHeight="1">
      <c r="A113" s="32">
        <v>2325</v>
      </c>
      <c r="B113" s="307"/>
      <c r="C113" s="362" t="str">
        <f>+VLOOKUP(A113,bd_lista!$A$3:$C$590,3,FALSE)</f>
        <v>ENTIDAD ORDENAMIENTO TERRITORIAL DE TARIJA</v>
      </c>
      <c r="D113" s="362"/>
      <c r="E113" s="256" t="s">
        <v>1314</v>
      </c>
      <c r="F113" s="257">
        <f ca="1">+IFERROR(INDEX('Hoja de Trabajo para listado'!$A$155:$Z$1048576,MATCH($A113,'Hoja de Trabajo para listado'!$A$155:$A$1048576,0),MATCH((CUADRO!F$5&amp;$E113),'Hoja de Trabajo para listado'!$A$151:$Z$151,0)),0)+IFERROR(INDEX('Hoja de Trabajo para listado'!$AB$155:$BA$1048576,MATCH($A113,'Hoja de Trabajo para listado'!$AB$155:$AB$1048576,0),MATCH((CUADRO!F$5&amp;$E113),'Hoja de Trabajo para listado'!$AB$151:$BA$151,0)),0)+IFERROR(INDEX('Hoja de Trabajo para listado'!$BC$155:$CB$1048576,MATCH($A113,'Hoja de Trabajo para listado'!$BC$155:$BC$1048576,0),MATCH((CUADRO!F$5&amp;$E113),'Hoja de Trabajo para listado'!$BC$151:$CB$151,0)),0)+IFERROR(INDEX('Hoja de Trabajo para listado'!$DE$153:$DG$274,MATCH($A113,'Hoja de Trabajo para listado'!$DE$153:$DE$1048576,0),MATCH((CUADRO!F$5&amp;$E113),'Hoja de Trabajo para listado'!$DE$151:$DG$151,0)),0)+IFERROR(INDEX('Hoja de Trabajo para listado'!$CD$155:$DC$1048576,MATCH($A113,'Hoja de Trabajo para listado'!$CD$155:$CD$1048576,0),MATCH((CUADRO!F$5&amp;$E113),'Hoja de Trabajo para listado'!$CD$151:$DC$151,0)),0)</f>
        <v>0</v>
      </c>
      <c r="G113" s="257">
        <f ca="1">+IFERROR(INDEX('Hoja de Trabajo para listado'!$A$155:$Z$1048576,MATCH($A113,'Hoja de Trabajo para listado'!$A$155:$A$1048576,0),MATCH((CUADRO!G$5&amp;$E113),'Hoja de Trabajo para listado'!$A$151:$Z$151,0)),0)+IFERROR(INDEX('Hoja de Trabajo para listado'!$AB$155:$BA$1048576,MATCH($A113,'Hoja de Trabajo para listado'!$AB$155:$AB$1048576,0),MATCH((CUADRO!G$5&amp;$E113),'Hoja de Trabajo para listado'!$AB$151:$BA$151,0)),0)+IFERROR(INDEX('Hoja de Trabajo para listado'!$BC$155:$CB$1048576,MATCH($A113,'Hoja de Trabajo para listado'!$BC$155:$BC$1048576,0),MATCH((CUADRO!G$5&amp;$E113),'Hoja de Trabajo para listado'!$BC$151:$CB$151,0)),0)+IFERROR(INDEX('Hoja de Trabajo para listado'!$DE$153:$DG$274,MATCH($A113,'Hoja de Trabajo para listado'!$DE$153:$DE$1048576,0),MATCH((CUADRO!G$5&amp;$E113),'Hoja de Trabajo para listado'!$DE$151:$DG$151,0)),0)+IFERROR(INDEX('Hoja de Trabajo para listado'!$CD$155:$DC$1048576,MATCH($A113,'Hoja de Trabajo para listado'!$CD$155:$CD$1048576,0),MATCH((CUADRO!G$5&amp;$E113),'Hoja de Trabajo para listado'!$CD$151:$DC$151,0)),0)</f>
        <v>0</v>
      </c>
      <c r="H113" s="257">
        <f ca="1">+IFERROR(INDEX('Hoja de Trabajo para listado'!$A$155:$Z$1048576,MATCH($A113,'Hoja de Trabajo para listado'!$A$155:$A$1048576,0),MATCH((CUADRO!H$5&amp;$E113),'Hoja de Trabajo para listado'!$A$151:$Z$151,0)),0)+IFERROR(INDEX('Hoja de Trabajo para listado'!$AB$155:$BA$1048576,MATCH($A113,'Hoja de Trabajo para listado'!$AB$155:$AB$1048576,0),MATCH((CUADRO!H$5&amp;$E113),'Hoja de Trabajo para listado'!$AB$151:$BA$151,0)),0)+IFERROR(INDEX('Hoja de Trabajo para listado'!$BC$155:$CB$1048576,MATCH($A113,'Hoja de Trabajo para listado'!$BC$155:$BC$1048576,0),MATCH((CUADRO!H$5&amp;$E113),'Hoja de Trabajo para listado'!$BC$151:$CB$151,0)),0)+IFERROR(INDEX('Hoja de Trabajo para listado'!$DE$153:$DG$274,MATCH($A113,'Hoja de Trabajo para listado'!$DE$153:$DE$1048576,0),MATCH((CUADRO!H$5&amp;$E113),'Hoja de Trabajo para listado'!$DE$151:$DG$151,0)),0)+IFERROR(INDEX('Hoja de Trabajo para listado'!$CD$155:$DC$1048576,MATCH($A113,'Hoja de Trabajo para listado'!$CD$155:$CD$1048576,0),MATCH((CUADRO!H$5&amp;$E113),'Hoja de Trabajo para listado'!$CD$151:$DC$151,0)),0)</f>
        <v>0</v>
      </c>
      <c r="I113" s="257">
        <f ca="1">+IFERROR(INDEX('Hoja de Trabajo para listado'!$A$155:$Z$1048576,MATCH($A113,'Hoja de Trabajo para listado'!$A$155:$A$1048576,0),MATCH((CUADRO!I$5&amp;$E113),'Hoja de Trabajo para listado'!$A$151:$Z$151,0)),0)+IFERROR(INDEX('Hoja de Trabajo para listado'!$AB$155:$BA$1048576,MATCH($A113,'Hoja de Trabajo para listado'!$AB$155:$AB$1048576,0),MATCH((CUADRO!I$5&amp;$E113),'Hoja de Trabajo para listado'!$AB$151:$BA$151,0)),0)+IFERROR(INDEX('Hoja de Trabajo para listado'!$BC$155:$CB$1048576,MATCH($A113,'Hoja de Trabajo para listado'!$BC$155:$BC$1048576,0),MATCH((CUADRO!I$5&amp;$E113),'Hoja de Trabajo para listado'!$BC$151:$CB$151,0)),0)+IFERROR(INDEX('Hoja de Trabajo para listado'!$DE$153:$DG$274,MATCH($A113,'Hoja de Trabajo para listado'!$DE$153:$DE$1048576,0),MATCH((CUADRO!I$5&amp;$E113),'Hoja de Trabajo para listado'!$DE$151:$DG$151,0)),0)+IFERROR(INDEX('Hoja de Trabajo para listado'!$CD$155:$DC$1048576,MATCH($A113,'Hoja de Trabajo para listado'!$CD$155:$CD$1048576,0),MATCH((CUADRO!I$5&amp;$E113),'Hoja de Trabajo para listado'!$CD$151:$DC$151,0)),0)</f>
        <v>0</v>
      </c>
      <c r="J113" s="257">
        <f ca="1">+IFERROR(INDEX('Hoja de Trabajo para listado'!$A$155:$Z$1048576,MATCH($A113,'Hoja de Trabajo para listado'!$A$155:$A$1048576,0),MATCH((CUADRO!J$5&amp;$E113),'Hoja de Trabajo para listado'!$A$151:$Z$151,0)),0)+IFERROR(INDEX('Hoja de Trabajo para listado'!$AB$155:$BA$1048576,MATCH($A113,'Hoja de Trabajo para listado'!$AB$155:$AB$1048576,0),MATCH((CUADRO!J$5&amp;$E113),'Hoja de Trabajo para listado'!$AB$151:$BA$151,0)),0)+IFERROR(INDEX('Hoja de Trabajo para listado'!$BC$155:$CB$1048576,MATCH($A113,'Hoja de Trabajo para listado'!$BC$155:$BC$1048576,0),MATCH((CUADRO!J$5&amp;$E113),'Hoja de Trabajo para listado'!$BC$151:$CB$151,0)),0)+IFERROR(INDEX('Hoja de Trabajo para listado'!$DE$153:$DG$274,MATCH($A113,'Hoja de Trabajo para listado'!$DE$153:$DE$1048576,0),MATCH((CUADRO!J$5&amp;$E113),'Hoja de Trabajo para listado'!$DE$151:$DG$151,0)),0)+IFERROR(INDEX('Hoja de Trabajo para listado'!$CD$155:$DC$1048576,MATCH($A113,'Hoja de Trabajo para listado'!$CD$155:$CD$1048576,0),MATCH((CUADRO!J$5&amp;$E113),'Hoja de Trabajo para listado'!$CD$151:$DC$151,0)),0)</f>
        <v>0</v>
      </c>
      <c r="K113" s="257">
        <f ca="1">+IFERROR(INDEX('Hoja de Trabajo para listado'!$A$155:$Z$1048576,MATCH($A113,'Hoja de Trabajo para listado'!$A$155:$A$1048576,0),MATCH((CUADRO!K$5&amp;$E113),'Hoja de Trabajo para listado'!$A$151:$Z$151,0)),0)+IFERROR(INDEX('Hoja de Trabajo para listado'!$AB$155:$BA$1048576,MATCH($A113,'Hoja de Trabajo para listado'!$AB$155:$AB$1048576,0),MATCH((CUADRO!K$5&amp;$E113),'Hoja de Trabajo para listado'!$AB$151:$BA$151,0)),0)+IFERROR(INDEX('Hoja de Trabajo para listado'!$BC$155:$CB$1048576,MATCH($A113,'Hoja de Trabajo para listado'!$BC$155:$BC$1048576,0),MATCH((CUADRO!K$5&amp;$E113),'Hoja de Trabajo para listado'!$BC$151:$CB$151,0)),0)+IFERROR(INDEX('Hoja de Trabajo para listado'!$DE$153:$DG$274,MATCH($A113,'Hoja de Trabajo para listado'!$DE$153:$DE$1048576,0),MATCH((CUADRO!K$5&amp;$E113),'Hoja de Trabajo para listado'!$DE$151:$DG$151,0)),0)+IFERROR(INDEX('Hoja de Trabajo para listado'!$CD$155:$DC$1048576,MATCH($A113,'Hoja de Trabajo para listado'!$CD$155:$CD$1048576,0),MATCH((CUADRO!K$5&amp;$E113),'Hoja de Trabajo para listado'!$CD$151:$DC$151,0)),0)</f>
        <v>0</v>
      </c>
      <c r="L113" s="257">
        <f ca="1">+IFERROR(INDEX('Hoja de Trabajo para listado'!$A$155:$Z$1048576,MATCH($A113,'Hoja de Trabajo para listado'!$A$155:$A$1048576,0),MATCH((CUADRO!L$5&amp;$E113),'Hoja de Trabajo para listado'!$A$151:$Z$151,0)),0)+IFERROR(INDEX('Hoja de Trabajo para listado'!$AB$155:$BA$1048576,MATCH($A113,'Hoja de Trabajo para listado'!$AB$155:$AB$1048576,0),MATCH((CUADRO!L$5&amp;$E113),'Hoja de Trabajo para listado'!$AB$151:$BA$151,0)),0)+IFERROR(INDEX('Hoja de Trabajo para listado'!$BC$155:$CB$1048576,MATCH($A113,'Hoja de Trabajo para listado'!$BC$155:$BC$1048576,0),MATCH((CUADRO!L$5&amp;$E113),'Hoja de Trabajo para listado'!$BC$151:$CB$151,0)),0)+IFERROR(INDEX('Hoja de Trabajo para listado'!$DE$153:$DG$274,MATCH($A113,'Hoja de Trabajo para listado'!$DE$153:$DE$1048576,0),MATCH((CUADRO!L$5&amp;$E113),'Hoja de Trabajo para listado'!$DE$151:$DG$151,0)),0)+IFERROR(INDEX('Hoja de Trabajo para listado'!$CD$155:$DC$1048576,MATCH($A113,'Hoja de Trabajo para listado'!$CD$155:$CD$1048576,0),MATCH((CUADRO!L$5&amp;$E113),'Hoja de Trabajo para listado'!$CD$151:$DC$151,0)),0)</f>
        <v>0</v>
      </c>
      <c r="M113" s="257">
        <f ca="1">+IFERROR(INDEX('Hoja de Trabajo para listado'!$A$155:$Z$1048576,MATCH($A113,'Hoja de Trabajo para listado'!$A$155:$A$1048576,0),MATCH((CUADRO!M$5&amp;$E113),'Hoja de Trabajo para listado'!$A$151:$Z$151,0)),0)+IFERROR(INDEX('Hoja de Trabajo para listado'!$AB$155:$BA$1048576,MATCH($A113,'Hoja de Trabajo para listado'!$AB$155:$AB$1048576,0),MATCH((CUADRO!M$5&amp;$E113),'Hoja de Trabajo para listado'!$AB$151:$BA$151,0)),0)+IFERROR(INDEX('Hoja de Trabajo para listado'!$BC$155:$CB$1048576,MATCH($A113,'Hoja de Trabajo para listado'!$BC$155:$BC$1048576,0),MATCH((CUADRO!M$5&amp;$E113),'Hoja de Trabajo para listado'!$BC$151:$CB$151,0)),0)+IFERROR(INDEX('Hoja de Trabajo para listado'!$DE$153:$DG$274,MATCH($A113,'Hoja de Trabajo para listado'!$DE$153:$DE$1048576,0),MATCH((CUADRO!M$5&amp;$E113),'Hoja de Trabajo para listado'!$DE$151:$DG$151,0)),0)+IFERROR(INDEX('Hoja de Trabajo para listado'!$CD$155:$DC$1048576,MATCH($A113,'Hoja de Trabajo para listado'!$CD$155:$CD$1048576,0),MATCH((CUADRO!M$5&amp;$E113),'Hoja de Trabajo para listado'!$CD$151:$DC$151,0)),0)</f>
        <v>0</v>
      </c>
      <c r="N113" s="257">
        <f ca="1">+IFERROR(INDEX('Hoja de Trabajo para listado'!$A$155:$Z$1048576,MATCH($A113,'Hoja de Trabajo para listado'!$A$155:$A$1048576,0),MATCH((CUADRO!N$5&amp;$E113),'Hoja de Trabajo para listado'!$A$151:$Z$151,0)),0)+IFERROR(INDEX('Hoja de Trabajo para listado'!$AB$155:$BA$1048576,MATCH($A113,'Hoja de Trabajo para listado'!$AB$155:$AB$1048576,0),MATCH((CUADRO!N$5&amp;$E113),'Hoja de Trabajo para listado'!$AB$151:$BA$151,0)),0)+IFERROR(INDEX('Hoja de Trabajo para listado'!$BC$155:$CB$1048576,MATCH($A113,'Hoja de Trabajo para listado'!$BC$155:$BC$1048576,0),MATCH((CUADRO!N$5&amp;$E113),'Hoja de Trabajo para listado'!$BC$151:$CB$151,0)),0)+IFERROR(INDEX('Hoja de Trabajo para listado'!$DE$153:$DG$274,MATCH($A113,'Hoja de Trabajo para listado'!$DE$153:$DE$1048576,0),MATCH((CUADRO!N$5&amp;$E113),'Hoja de Trabajo para listado'!$DE$151:$DG$151,0)),0)+IFERROR(INDEX('Hoja de Trabajo para listado'!$CD$155:$DC$1048576,MATCH($A113,'Hoja de Trabajo para listado'!$CD$155:$CD$1048576,0),MATCH((CUADRO!N$5&amp;$E113),'Hoja de Trabajo para listado'!$CD$151:$DC$151,0)),0)</f>
        <v>0</v>
      </c>
      <c r="O113" s="257">
        <f ca="1">+IFERROR(INDEX('Hoja de Trabajo para listado'!$A$155:$Z$1048576,MATCH($A113,'Hoja de Trabajo para listado'!$A$155:$A$1048576,0),MATCH((CUADRO!O$5&amp;$E113),'Hoja de Trabajo para listado'!$A$151:$Z$151,0)),0)+IFERROR(INDEX('Hoja de Trabajo para listado'!$AB$155:$BA$1048576,MATCH($A113,'Hoja de Trabajo para listado'!$AB$155:$AB$1048576,0),MATCH((CUADRO!O$5&amp;$E113),'Hoja de Trabajo para listado'!$AB$151:$BA$151,0)),0)+IFERROR(INDEX('Hoja de Trabajo para listado'!$BC$155:$CB$1048576,MATCH($A113,'Hoja de Trabajo para listado'!$BC$155:$BC$1048576,0),MATCH((CUADRO!O$5&amp;$E113),'Hoja de Trabajo para listado'!$BC$151:$CB$151,0)),0)+IFERROR(INDEX('Hoja de Trabajo para listado'!$DE$153:$DG$274,MATCH($A113,'Hoja de Trabajo para listado'!$DE$153:$DE$1048576,0),MATCH((CUADRO!O$5&amp;$E113),'Hoja de Trabajo para listado'!$DE$151:$DG$151,0)),0)+IFERROR(INDEX('Hoja de Trabajo para listado'!$CD$155:$DC$1048576,MATCH($A113,'Hoja de Trabajo para listado'!$CD$155:$CD$1048576,0),MATCH((CUADRO!O$5&amp;$E113),'Hoja de Trabajo para listado'!$CD$151:$DC$151,0)),0)</f>
        <v>0</v>
      </c>
      <c r="P113" s="257">
        <f ca="1">+IFERROR(INDEX('Hoja de Trabajo para listado'!$A$155:$Z$1048576,MATCH($A113,'Hoja de Trabajo para listado'!$A$155:$A$1048576,0),MATCH((CUADRO!P$5&amp;$E113),'Hoja de Trabajo para listado'!$A$151:$Z$151,0)),0)+IFERROR(INDEX('Hoja de Trabajo para listado'!$AB$155:$BA$1048576,MATCH($A113,'Hoja de Trabajo para listado'!$AB$155:$AB$1048576,0),MATCH((CUADRO!P$5&amp;$E113),'Hoja de Trabajo para listado'!$AB$151:$BA$151,0)),0)+IFERROR(INDEX('Hoja de Trabajo para listado'!$BC$155:$CB$1048576,MATCH($A113,'Hoja de Trabajo para listado'!$BC$155:$BC$1048576,0),MATCH((CUADRO!P$5&amp;$E113),'Hoja de Trabajo para listado'!$BC$151:$CB$151,0)),0)+IFERROR(INDEX('Hoja de Trabajo para listado'!$DE$153:$DG$274,MATCH($A113,'Hoja de Trabajo para listado'!$DE$153:$DE$1048576,0),MATCH((CUADRO!P$5&amp;$E113),'Hoja de Trabajo para listado'!$DE$151:$DG$151,0)),0)+IFERROR(INDEX('Hoja de Trabajo para listado'!$CD$155:$DC$1048576,MATCH($A113,'Hoja de Trabajo para listado'!$CD$155:$CD$1048576,0),MATCH((CUADRO!P$5&amp;$E113),'Hoja de Trabajo para listado'!$CD$151:$DC$151,0)),0)</f>
        <v>0</v>
      </c>
      <c r="Q113" s="257">
        <f ca="1">+IFERROR(INDEX('Hoja de Trabajo para listado'!$A$155:$Z$1048576,MATCH($A113,'Hoja de Trabajo para listado'!$A$155:$A$1048576,0),MATCH((CUADRO!Q$5&amp;$E113),'Hoja de Trabajo para listado'!$A$151:$Z$151,0)),0)+IFERROR(INDEX('Hoja de Trabajo para listado'!$AB$155:$BA$1048576,MATCH($A113,'Hoja de Trabajo para listado'!$AB$155:$AB$1048576,0),MATCH((CUADRO!Q$5&amp;$E113),'Hoja de Trabajo para listado'!$AB$151:$BA$151,0)),0)+IFERROR(INDEX('Hoja de Trabajo para listado'!$BC$155:$CB$1048576,MATCH($A113,'Hoja de Trabajo para listado'!$BC$155:$BC$1048576,0),MATCH((CUADRO!Q$5&amp;$E113),'Hoja de Trabajo para listado'!$BC$151:$CB$151,0)),0)+IFERROR(INDEX('Hoja de Trabajo para listado'!$DE$153:$DG$274,MATCH($A113,'Hoja de Trabajo para listado'!$DE$153:$DE$1048576,0),MATCH((CUADRO!Q$5&amp;$E113),'Hoja de Trabajo para listado'!$DE$151:$DG$151,0)),0)+IFERROR(INDEX('Hoja de Trabajo para listado'!$CD$155:$DC$1048576,MATCH($A113,'Hoja de Trabajo para listado'!$CD$155:$CD$1048576,0),MATCH((CUADRO!Q$5&amp;$E113),'Hoja de Trabajo para listado'!$CD$151:$DC$151,0)),0)</f>
        <v>0</v>
      </c>
      <c r="R113" s="257">
        <f t="shared" ca="1" si="4"/>
        <v>0</v>
      </c>
      <c r="S113" s="274">
        <f ca="1">+R112+R113</f>
        <v>0</v>
      </c>
      <c r="T113" s="257">
        <f ca="1">+S113</f>
        <v>0</v>
      </c>
      <c r="U113" s="256">
        <f t="shared" si="5"/>
        <v>2</v>
      </c>
      <c r="V113" s="362" t="str">
        <f>+VLOOKUP(A113,bd_lista!$A$3:$E$590,5,FALSE)</f>
        <v>Instituciones Descentralizadas Municipales</v>
      </c>
      <c r="W113" s="362"/>
      <c r="X113" s="254">
        <f>+VLOOKUP(A113,[2]Sheet1!$A$13:$D$744,4,FALSE)</f>
        <v>0</v>
      </c>
      <c r="Y113" s="254" t="e">
        <f>+VLOOKUP(X113,bd_lista!$A$3:$C$590,3,FALSE)</f>
        <v>#N/A</v>
      </c>
      <c r="Z113" s="314"/>
      <c r="AA113" s="315"/>
    </row>
    <row r="114" spans="1:27" ht="15" hidden="1" customHeight="1">
      <c r="A114" s="264">
        <v>2330</v>
      </c>
      <c r="B114" s="306">
        <f>+A114</f>
        <v>2330</v>
      </c>
      <c r="C114" s="259" t="str">
        <f>+VLOOKUP(A114,bd_lista!$A$3:$C$590,3,FALSE)</f>
        <v>EMPRESA PÚBLICA DEPARTAMENTAL DE SERVICIOS ELECTRICOS TARIJA - SETAR</v>
      </c>
      <c r="D114" s="361" t="str">
        <f>+C114</f>
        <v>EMPRESA PÚBLICA DEPARTAMENTAL DE SERVICIOS ELECTRICOS TARIJA - SETAR</v>
      </c>
      <c r="E114" s="254" t="s">
        <v>1313</v>
      </c>
      <c r="F114" s="255">
        <f ca="1">+IFERROR(INDEX('Hoja de Trabajo para listado'!$A$155:$Z$1048576,MATCH($A114,'Hoja de Trabajo para listado'!$A$155:$A$1048576,0),MATCH((CUADRO!F$5&amp;$E114),'Hoja de Trabajo para listado'!$A$151:$Z$151,0)),0)+IFERROR(INDEX('Hoja de Trabajo para listado'!$AB$155:$BA$1048576,MATCH($A114,'Hoja de Trabajo para listado'!$AB$155:$AB$1048576,0),MATCH((CUADRO!F$5&amp;$E114),'Hoja de Trabajo para listado'!$AB$151:$BA$151,0)),0)+IFERROR(INDEX('Hoja de Trabajo para listado'!$BC$155:$CB$1048576,MATCH($A114,'Hoja de Trabajo para listado'!$BC$155:$BC$1048576,0),MATCH((CUADRO!F$5&amp;$E114),'Hoja de Trabajo para listado'!$BC$151:$CB$151,0)),0)+IFERROR(INDEX('Hoja de Trabajo para listado'!$DE$153:$DG$274,MATCH($A114,'Hoja de Trabajo para listado'!$DE$153:$DE$1048576,0),MATCH((CUADRO!F$5&amp;$E114),'Hoja de Trabajo para listado'!$DE$151:$DG$151,0)),0)+IFERROR(INDEX('Hoja de Trabajo para listado'!$CD$155:$DC$1048576,MATCH($A114,'Hoja de Trabajo para listado'!$CD$155:$CD$1048576,0),MATCH((CUADRO!F$5&amp;$E114),'Hoja de Trabajo para listado'!$CD$151:$DC$151,0)),0)</f>
        <v>0</v>
      </c>
      <c r="G114" s="255">
        <f ca="1">+IFERROR(INDEX('Hoja de Trabajo para listado'!$A$155:$Z$1048576,MATCH($A114,'Hoja de Trabajo para listado'!$A$155:$A$1048576,0),MATCH((CUADRO!G$5&amp;$E114),'Hoja de Trabajo para listado'!$A$151:$Z$151,0)),0)+IFERROR(INDEX('Hoja de Trabajo para listado'!$AB$155:$BA$1048576,MATCH($A114,'Hoja de Trabajo para listado'!$AB$155:$AB$1048576,0),MATCH((CUADRO!G$5&amp;$E114),'Hoja de Trabajo para listado'!$AB$151:$BA$151,0)),0)+IFERROR(INDEX('Hoja de Trabajo para listado'!$BC$155:$CB$1048576,MATCH($A114,'Hoja de Trabajo para listado'!$BC$155:$BC$1048576,0),MATCH((CUADRO!G$5&amp;$E114),'Hoja de Trabajo para listado'!$BC$151:$CB$151,0)),0)+IFERROR(INDEX('Hoja de Trabajo para listado'!$DE$153:$DG$274,MATCH($A114,'Hoja de Trabajo para listado'!$DE$153:$DE$1048576,0),MATCH((CUADRO!G$5&amp;$E114),'Hoja de Trabajo para listado'!$DE$151:$DG$151,0)),0)+IFERROR(INDEX('Hoja de Trabajo para listado'!$CD$155:$DC$1048576,MATCH($A114,'Hoja de Trabajo para listado'!$CD$155:$CD$1048576,0),MATCH((CUADRO!G$5&amp;$E114),'Hoja de Trabajo para listado'!$CD$151:$DC$151,0)),0)</f>
        <v>0</v>
      </c>
      <c r="H114" s="255">
        <f ca="1">+IFERROR(INDEX('Hoja de Trabajo para listado'!$A$155:$Z$1048576,MATCH($A114,'Hoja de Trabajo para listado'!$A$155:$A$1048576,0),MATCH((CUADRO!H$5&amp;$E114),'Hoja de Trabajo para listado'!$A$151:$Z$151,0)),0)+IFERROR(INDEX('Hoja de Trabajo para listado'!$AB$155:$BA$1048576,MATCH($A114,'Hoja de Trabajo para listado'!$AB$155:$AB$1048576,0),MATCH((CUADRO!H$5&amp;$E114),'Hoja de Trabajo para listado'!$AB$151:$BA$151,0)),0)+IFERROR(INDEX('Hoja de Trabajo para listado'!$BC$155:$CB$1048576,MATCH($A114,'Hoja de Trabajo para listado'!$BC$155:$BC$1048576,0),MATCH((CUADRO!H$5&amp;$E114),'Hoja de Trabajo para listado'!$BC$151:$CB$151,0)),0)+IFERROR(INDEX('Hoja de Trabajo para listado'!$DE$153:$DG$274,MATCH($A114,'Hoja de Trabajo para listado'!$DE$153:$DE$1048576,0),MATCH((CUADRO!H$5&amp;$E114),'Hoja de Trabajo para listado'!$DE$151:$DG$151,0)),0)+IFERROR(INDEX('Hoja de Trabajo para listado'!$CD$155:$DC$1048576,MATCH($A114,'Hoja de Trabajo para listado'!$CD$155:$CD$1048576,0),MATCH((CUADRO!H$5&amp;$E114),'Hoja de Trabajo para listado'!$CD$151:$DC$151,0)),0)</f>
        <v>0</v>
      </c>
      <c r="I114" s="255">
        <f ca="1">+IFERROR(INDEX('Hoja de Trabajo para listado'!$A$155:$Z$1048576,MATCH($A114,'Hoja de Trabajo para listado'!$A$155:$A$1048576,0),MATCH((CUADRO!I$5&amp;$E114),'Hoja de Trabajo para listado'!$A$151:$Z$151,0)),0)+IFERROR(INDEX('Hoja de Trabajo para listado'!$AB$155:$BA$1048576,MATCH($A114,'Hoja de Trabajo para listado'!$AB$155:$AB$1048576,0),MATCH((CUADRO!I$5&amp;$E114),'Hoja de Trabajo para listado'!$AB$151:$BA$151,0)),0)+IFERROR(INDEX('Hoja de Trabajo para listado'!$BC$155:$CB$1048576,MATCH($A114,'Hoja de Trabajo para listado'!$BC$155:$BC$1048576,0),MATCH((CUADRO!I$5&amp;$E114),'Hoja de Trabajo para listado'!$BC$151:$CB$151,0)),0)+IFERROR(INDEX('Hoja de Trabajo para listado'!$DE$153:$DG$274,MATCH($A114,'Hoja de Trabajo para listado'!$DE$153:$DE$1048576,0),MATCH((CUADRO!I$5&amp;$E114),'Hoja de Trabajo para listado'!$DE$151:$DG$151,0)),0)+IFERROR(INDEX('Hoja de Trabajo para listado'!$CD$155:$DC$1048576,MATCH($A114,'Hoja de Trabajo para listado'!$CD$155:$CD$1048576,0),MATCH((CUADRO!I$5&amp;$E114),'Hoja de Trabajo para listado'!$CD$151:$DC$151,0)),0)</f>
        <v>0</v>
      </c>
      <c r="J114" s="255">
        <f ca="1">+IFERROR(INDEX('Hoja de Trabajo para listado'!$A$155:$Z$1048576,MATCH($A114,'Hoja de Trabajo para listado'!$A$155:$A$1048576,0),MATCH((CUADRO!J$5&amp;$E114),'Hoja de Trabajo para listado'!$A$151:$Z$151,0)),0)+IFERROR(INDEX('Hoja de Trabajo para listado'!$AB$155:$BA$1048576,MATCH($A114,'Hoja de Trabajo para listado'!$AB$155:$AB$1048576,0),MATCH((CUADRO!J$5&amp;$E114),'Hoja de Trabajo para listado'!$AB$151:$BA$151,0)),0)+IFERROR(INDEX('Hoja de Trabajo para listado'!$BC$155:$CB$1048576,MATCH($A114,'Hoja de Trabajo para listado'!$BC$155:$BC$1048576,0),MATCH((CUADRO!J$5&amp;$E114),'Hoja de Trabajo para listado'!$BC$151:$CB$151,0)),0)+IFERROR(INDEX('Hoja de Trabajo para listado'!$DE$153:$DG$274,MATCH($A114,'Hoja de Trabajo para listado'!$DE$153:$DE$1048576,0),MATCH((CUADRO!J$5&amp;$E114),'Hoja de Trabajo para listado'!$DE$151:$DG$151,0)),0)+IFERROR(INDEX('Hoja de Trabajo para listado'!$CD$155:$DC$1048576,MATCH($A114,'Hoja de Trabajo para listado'!$CD$155:$CD$1048576,0),MATCH((CUADRO!J$5&amp;$E114),'Hoja de Trabajo para listado'!$CD$151:$DC$151,0)),0)</f>
        <v>0</v>
      </c>
      <c r="K114" s="255">
        <f ca="1">+IFERROR(INDEX('Hoja de Trabajo para listado'!$A$155:$Z$1048576,MATCH($A114,'Hoja de Trabajo para listado'!$A$155:$A$1048576,0),MATCH((CUADRO!K$5&amp;$E114),'Hoja de Trabajo para listado'!$A$151:$Z$151,0)),0)+IFERROR(INDEX('Hoja de Trabajo para listado'!$AB$155:$BA$1048576,MATCH($A114,'Hoja de Trabajo para listado'!$AB$155:$AB$1048576,0),MATCH((CUADRO!K$5&amp;$E114),'Hoja de Trabajo para listado'!$AB$151:$BA$151,0)),0)+IFERROR(INDEX('Hoja de Trabajo para listado'!$BC$155:$CB$1048576,MATCH($A114,'Hoja de Trabajo para listado'!$BC$155:$BC$1048576,0),MATCH((CUADRO!K$5&amp;$E114),'Hoja de Trabajo para listado'!$BC$151:$CB$151,0)),0)+IFERROR(INDEX('Hoja de Trabajo para listado'!$DE$153:$DG$274,MATCH($A114,'Hoja de Trabajo para listado'!$DE$153:$DE$1048576,0),MATCH((CUADRO!K$5&amp;$E114),'Hoja de Trabajo para listado'!$DE$151:$DG$151,0)),0)+IFERROR(INDEX('Hoja de Trabajo para listado'!$CD$155:$DC$1048576,MATCH($A114,'Hoja de Trabajo para listado'!$CD$155:$CD$1048576,0),MATCH((CUADRO!K$5&amp;$E114),'Hoja de Trabajo para listado'!$CD$151:$DC$151,0)),0)</f>
        <v>0</v>
      </c>
      <c r="L114" s="255">
        <f ca="1">+IFERROR(INDEX('Hoja de Trabajo para listado'!$A$155:$Z$1048576,MATCH($A114,'Hoja de Trabajo para listado'!$A$155:$A$1048576,0),MATCH((CUADRO!L$5&amp;$E114),'Hoja de Trabajo para listado'!$A$151:$Z$151,0)),0)+IFERROR(INDEX('Hoja de Trabajo para listado'!$AB$155:$BA$1048576,MATCH($A114,'Hoja de Trabajo para listado'!$AB$155:$AB$1048576,0),MATCH((CUADRO!L$5&amp;$E114),'Hoja de Trabajo para listado'!$AB$151:$BA$151,0)),0)+IFERROR(INDEX('Hoja de Trabajo para listado'!$BC$155:$CB$1048576,MATCH($A114,'Hoja de Trabajo para listado'!$BC$155:$BC$1048576,0),MATCH((CUADRO!L$5&amp;$E114),'Hoja de Trabajo para listado'!$BC$151:$CB$151,0)),0)+IFERROR(INDEX('Hoja de Trabajo para listado'!$DE$153:$DG$274,MATCH($A114,'Hoja de Trabajo para listado'!$DE$153:$DE$1048576,0),MATCH((CUADRO!L$5&amp;$E114),'Hoja de Trabajo para listado'!$DE$151:$DG$151,0)),0)+IFERROR(INDEX('Hoja de Trabajo para listado'!$CD$155:$DC$1048576,MATCH($A114,'Hoja de Trabajo para listado'!$CD$155:$CD$1048576,0),MATCH((CUADRO!L$5&amp;$E114),'Hoja de Trabajo para listado'!$CD$151:$DC$151,0)),0)</f>
        <v>0</v>
      </c>
      <c r="M114" s="255">
        <f ca="1">+IFERROR(INDEX('Hoja de Trabajo para listado'!$A$155:$Z$1048576,MATCH($A114,'Hoja de Trabajo para listado'!$A$155:$A$1048576,0),MATCH((CUADRO!M$5&amp;$E114),'Hoja de Trabajo para listado'!$A$151:$Z$151,0)),0)+IFERROR(INDEX('Hoja de Trabajo para listado'!$AB$155:$BA$1048576,MATCH($A114,'Hoja de Trabajo para listado'!$AB$155:$AB$1048576,0),MATCH((CUADRO!M$5&amp;$E114),'Hoja de Trabajo para listado'!$AB$151:$BA$151,0)),0)+IFERROR(INDEX('Hoja de Trabajo para listado'!$BC$155:$CB$1048576,MATCH($A114,'Hoja de Trabajo para listado'!$BC$155:$BC$1048576,0),MATCH((CUADRO!M$5&amp;$E114),'Hoja de Trabajo para listado'!$BC$151:$CB$151,0)),0)+IFERROR(INDEX('Hoja de Trabajo para listado'!$DE$153:$DG$274,MATCH($A114,'Hoja de Trabajo para listado'!$DE$153:$DE$1048576,0),MATCH((CUADRO!M$5&amp;$E114),'Hoja de Trabajo para listado'!$DE$151:$DG$151,0)),0)+IFERROR(INDEX('Hoja de Trabajo para listado'!$CD$155:$DC$1048576,MATCH($A114,'Hoja de Trabajo para listado'!$CD$155:$CD$1048576,0),MATCH((CUADRO!M$5&amp;$E114),'Hoja de Trabajo para listado'!$CD$151:$DC$151,0)),0)</f>
        <v>0</v>
      </c>
      <c r="N114" s="255">
        <f ca="1">+IFERROR(INDEX('Hoja de Trabajo para listado'!$A$155:$Z$1048576,MATCH($A114,'Hoja de Trabajo para listado'!$A$155:$A$1048576,0),MATCH((CUADRO!N$5&amp;$E114),'Hoja de Trabajo para listado'!$A$151:$Z$151,0)),0)+IFERROR(INDEX('Hoja de Trabajo para listado'!$AB$155:$BA$1048576,MATCH($A114,'Hoja de Trabajo para listado'!$AB$155:$AB$1048576,0),MATCH((CUADRO!N$5&amp;$E114),'Hoja de Trabajo para listado'!$AB$151:$BA$151,0)),0)+IFERROR(INDEX('Hoja de Trabajo para listado'!$BC$155:$CB$1048576,MATCH($A114,'Hoja de Trabajo para listado'!$BC$155:$BC$1048576,0),MATCH((CUADRO!N$5&amp;$E114),'Hoja de Trabajo para listado'!$BC$151:$CB$151,0)),0)+IFERROR(INDEX('Hoja de Trabajo para listado'!$DE$153:$DG$274,MATCH($A114,'Hoja de Trabajo para listado'!$DE$153:$DE$1048576,0),MATCH((CUADRO!N$5&amp;$E114),'Hoja de Trabajo para listado'!$DE$151:$DG$151,0)),0)+IFERROR(INDEX('Hoja de Trabajo para listado'!$CD$155:$DC$1048576,MATCH($A114,'Hoja de Trabajo para listado'!$CD$155:$CD$1048576,0),MATCH((CUADRO!N$5&amp;$E114),'Hoja de Trabajo para listado'!$CD$151:$DC$151,0)),0)</f>
        <v>0</v>
      </c>
      <c r="O114" s="255">
        <f ca="1">+IFERROR(INDEX('Hoja de Trabajo para listado'!$A$155:$Z$1048576,MATCH($A114,'Hoja de Trabajo para listado'!$A$155:$A$1048576,0),MATCH((CUADRO!O$5&amp;$E114),'Hoja de Trabajo para listado'!$A$151:$Z$151,0)),0)+IFERROR(INDEX('Hoja de Trabajo para listado'!$AB$155:$BA$1048576,MATCH($A114,'Hoja de Trabajo para listado'!$AB$155:$AB$1048576,0),MATCH((CUADRO!O$5&amp;$E114),'Hoja de Trabajo para listado'!$AB$151:$BA$151,0)),0)+IFERROR(INDEX('Hoja de Trabajo para listado'!$BC$155:$CB$1048576,MATCH($A114,'Hoja de Trabajo para listado'!$BC$155:$BC$1048576,0),MATCH((CUADRO!O$5&amp;$E114),'Hoja de Trabajo para listado'!$BC$151:$CB$151,0)),0)+IFERROR(INDEX('Hoja de Trabajo para listado'!$DE$153:$DG$274,MATCH($A114,'Hoja de Trabajo para listado'!$DE$153:$DE$1048576,0),MATCH((CUADRO!O$5&amp;$E114),'Hoja de Trabajo para listado'!$DE$151:$DG$151,0)),0)+IFERROR(INDEX('Hoja de Trabajo para listado'!$CD$155:$DC$1048576,MATCH($A114,'Hoja de Trabajo para listado'!$CD$155:$CD$1048576,0),MATCH((CUADRO!O$5&amp;$E114),'Hoja de Trabajo para listado'!$CD$151:$DC$151,0)),0)</f>
        <v>0</v>
      </c>
      <c r="P114" s="255">
        <f ca="1">+IFERROR(INDEX('Hoja de Trabajo para listado'!$A$155:$Z$1048576,MATCH($A114,'Hoja de Trabajo para listado'!$A$155:$A$1048576,0),MATCH((CUADRO!P$5&amp;$E114),'Hoja de Trabajo para listado'!$A$151:$Z$151,0)),0)+IFERROR(INDEX('Hoja de Trabajo para listado'!$AB$155:$BA$1048576,MATCH($A114,'Hoja de Trabajo para listado'!$AB$155:$AB$1048576,0),MATCH((CUADRO!P$5&amp;$E114),'Hoja de Trabajo para listado'!$AB$151:$BA$151,0)),0)+IFERROR(INDEX('Hoja de Trabajo para listado'!$BC$155:$CB$1048576,MATCH($A114,'Hoja de Trabajo para listado'!$BC$155:$BC$1048576,0),MATCH((CUADRO!P$5&amp;$E114),'Hoja de Trabajo para listado'!$BC$151:$CB$151,0)),0)+IFERROR(INDEX('Hoja de Trabajo para listado'!$DE$153:$DG$274,MATCH($A114,'Hoja de Trabajo para listado'!$DE$153:$DE$1048576,0),MATCH((CUADRO!P$5&amp;$E114),'Hoja de Trabajo para listado'!$DE$151:$DG$151,0)),0)+IFERROR(INDEX('Hoja de Trabajo para listado'!$CD$155:$DC$1048576,MATCH($A114,'Hoja de Trabajo para listado'!$CD$155:$CD$1048576,0),MATCH((CUADRO!P$5&amp;$E114),'Hoja de Trabajo para listado'!$CD$151:$DC$151,0)),0)</f>
        <v>0</v>
      </c>
      <c r="Q114" s="255">
        <f ca="1">+IFERROR(INDEX('Hoja de Trabajo para listado'!$A$155:$Z$1048576,MATCH($A114,'Hoja de Trabajo para listado'!$A$155:$A$1048576,0),MATCH((CUADRO!Q$5&amp;$E114),'Hoja de Trabajo para listado'!$A$151:$Z$151,0)),0)+IFERROR(INDEX('Hoja de Trabajo para listado'!$AB$155:$BA$1048576,MATCH($A114,'Hoja de Trabajo para listado'!$AB$155:$AB$1048576,0),MATCH((CUADRO!Q$5&amp;$E114),'Hoja de Trabajo para listado'!$AB$151:$BA$151,0)),0)+IFERROR(INDEX('Hoja de Trabajo para listado'!$BC$155:$CB$1048576,MATCH($A114,'Hoja de Trabajo para listado'!$BC$155:$BC$1048576,0),MATCH((CUADRO!Q$5&amp;$E114),'Hoja de Trabajo para listado'!$BC$151:$CB$151,0)),0)+IFERROR(INDEX('Hoja de Trabajo para listado'!$DE$153:$DG$274,MATCH($A114,'Hoja de Trabajo para listado'!$DE$153:$DE$1048576,0),MATCH((CUADRO!Q$5&amp;$E114),'Hoja de Trabajo para listado'!$DE$151:$DG$151,0)),0)+IFERROR(INDEX('Hoja de Trabajo para listado'!$CD$155:$DC$1048576,MATCH($A114,'Hoja de Trabajo para listado'!$CD$155:$CD$1048576,0),MATCH((CUADRO!Q$5&amp;$E114),'Hoja de Trabajo para listado'!$CD$151:$DC$151,0)),0)</f>
        <v>0</v>
      </c>
      <c r="R114" s="255">
        <f t="shared" ca="1" si="4"/>
        <v>0</v>
      </c>
      <c r="S114" s="262"/>
      <c r="T114" s="255">
        <f ca="1">+T115</f>
        <v>0</v>
      </c>
      <c r="U114" s="254">
        <f t="shared" si="5"/>
        <v>1</v>
      </c>
      <c r="V114" s="362" t="str">
        <f>+VLOOKUP(A114,bd_lista!$A$3:$E$590,5,FALSE)</f>
        <v>Instituciones Descentralizadas Municipales</v>
      </c>
      <c r="W114" s="361" t="str">
        <f>+V114</f>
        <v>Instituciones Descentralizadas Municipales</v>
      </c>
      <c r="X114" s="254">
        <f>+VLOOKUP(A114,[2]Sheet1!$A$13:$D$744,4,FALSE)</f>
        <v>0</v>
      </c>
      <c r="Y114" s="254" t="e">
        <f>+VLOOKUP(X114,bd_lista!$A$3:$C$590,3,FALSE)</f>
        <v>#N/A</v>
      </c>
      <c r="Z114" s="316">
        <f>+X114</f>
        <v>0</v>
      </c>
      <c r="AA114" s="317" t="e">
        <f>+Y114</f>
        <v>#N/A</v>
      </c>
    </row>
    <row r="115" spans="1:27" ht="15" hidden="1" customHeight="1">
      <c r="A115" s="32">
        <v>2330</v>
      </c>
      <c r="B115" s="307"/>
      <c r="C115" s="362" t="str">
        <f>+VLOOKUP(A115,bd_lista!$A$3:$C$590,3,FALSE)</f>
        <v>EMPRESA PÚBLICA DEPARTAMENTAL DE SERVICIOS ELECTRICOS TARIJA - SETAR</v>
      </c>
      <c r="D115" s="362"/>
      <c r="E115" s="256" t="s">
        <v>1314</v>
      </c>
      <c r="F115" s="257">
        <f ca="1">+IFERROR(INDEX('Hoja de Trabajo para listado'!$A$155:$Z$1048576,MATCH($A115,'Hoja de Trabajo para listado'!$A$155:$A$1048576,0),MATCH((CUADRO!F$5&amp;$E115),'Hoja de Trabajo para listado'!$A$151:$Z$151,0)),0)+IFERROR(INDEX('Hoja de Trabajo para listado'!$AB$155:$BA$1048576,MATCH($A115,'Hoja de Trabajo para listado'!$AB$155:$AB$1048576,0),MATCH((CUADRO!F$5&amp;$E115),'Hoja de Trabajo para listado'!$AB$151:$BA$151,0)),0)+IFERROR(INDEX('Hoja de Trabajo para listado'!$BC$155:$CB$1048576,MATCH($A115,'Hoja de Trabajo para listado'!$BC$155:$BC$1048576,0),MATCH((CUADRO!F$5&amp;$E115),'Hoja de Trabajo para listado'!$BC$151:$CB$151,0)),0)+IFERROR(INDEX('Hoja de Trabajo para listado'!$DE$153:$DG$274,MATCH($A115,'Hoja de Trabajo para listado'!$DE$153:$DE$1048576,0),MATCH((CUADRO!F$5&amp;$E115),'Hoja de Trabajo para listado'!$DE$151:$DG$151,0)),0)+IFERROR(INDEX('Hoja de Trabajo para listado'!$CD$155:$DC$1048576,MATCH($A115,'Hoja de Trabajo para listado'!$CD$155:$CD$1048576,0),MATCH((CUADRO!F$5&amp;$E115),'Hoja de Trabajo para listado'!$CD$151:$DC$151,0)),0)</f>
        <v>0</v>
      </c>
      <c r="G115" s="257">
        <f ca="1">+IFERROR(INDEX('Hoja de Trabajo para listado'!$A$155:$Z$1048576,MATCH($A115,'Hoja de Trabajo para listado'!$A$155:$A$1048576,0),MATCH((CUADRO!G$5&amp;$E115),'Hoja de Trabajo para listado'!$A$151:$Z$151,0)),0)+IFERROR(INDEX('Hoja de Trabajo para listado'!$AB$155:$BA$1048576,MATCH($A115,'Hoja de Trabajo para listado'!$AB$155:$AB$1048576,0),MATCH((CUADRO!G$5&amp;$E115),'Hoja de Trabajo para listado'!$AB$151:$BA$151,0)),0)+IFERROR(INDEX('Hoja de Trabajo para listado'!$BC$155:$CB$1048576,MATCH($A115,'Hoja de Trabajo para listado'!$BC$155:$BC$1048576,0),MATCH((CUADRO!G$5&amp;$E115),'Hoja de Trabajo para listado'!$BC$151:$CB$151,0)),0)+IFERROR(INDEX('Hoja de Trabajo para listado'!$DE$153:$DG$274,MATCH($A115,'Hoja de Trabajo para listado'!$DE$153:$DE$1048576,0),MATCH((CUADRO!G$5&amp;$E115),'Hoja de Trabajo para listado'!$DE$151:$DG$151,0)),0)+IFERROR(INDEX('Hoja de Trabajo para listado'!$CD$155:$DC$1048576,MATCH($A115,'Hoja de Trabajo para listado'!$CD$155:$CD$1048576,0),MATCH((CUADRO!G$5&amp;$E115),'Hoja de Trabajo para listado'!$CD$151:$DC$151,0)),0)</f>
        <v>0</v>
      </c>
      <c r="H115" s="257">
        <f ca="1">+IFERROR(INDEX('Hoja de Trabajo para listado'!$A$155:$Z$1048576,MATCH($A115,'Hoja de Trabajo para listado'!$A$155:$A$1048576,0),MATCH((CUADRO!H$5&amp;$E115),'Hoja de Trabajo para listado'!$A$151:$Z$151,0)),0)+IFERROR(INDEX('Hoja de Trabajo para listado'!$AB$155:$BA$1048576,MATCH($A115,'Hoja de Trabajo para listado'!$AB$155:$AB$1048576,0),MATCH((CUADRO!H$5&amp;$E115),'Hoja de Trabajo para listado'!$AB$151:$BA$151,0)),0)+IFERROR(INDEX('Hoja de Trabajo para listado'!$BC$155:$CB$1048576,MATCH($A115,'Hoja de Trabajo para listado'!$BC$155:$BC$1048576,0),MATCH((CUADRO!H$5&amp;$E115),'Hoja de Trabajo para listado'!$BC$151:$CB$151,0)),0)+IFERROR(INDEX('Hoja de Trabajo para listado'!$DE$153:$DG$274,MATCH($A115,'Hoja de Trabajo para listado'!$DE$153:$DE$1048576,0),MATCH((CUADRO!H$5&amp;$E115),'Hoja de Trabajo para listado'!$DE$151:$DG$151,0)),0)+IFERROR(INDEX('Hoja de Trabajo para listado'!$CD$155:$DC$1048576,MATCH($A115,'Hoja de Trabajo para listado'!$CD$155:$CD$1048576,0),MATCH((CUADRO!H$5&amp;$E115),'Hoja de Trabajo para listado'!$CD$151:$DC$151,0)),0)</f>
        <v>0</v>
      </c>
      <c r="I115" s="257">
        <f ca="1">+IFERROR(INDEX('Hoja de Trabajo para listado'!$A$155:$Z$1048576,MATCH($A115,'Hoja de Trabajo para listado'!$A$155:$A$1048576,0),MATCH((CUADRO!I$5&amp;$E115),'Hoja de Trabajo para listado'!$A$151:$Z$151,0)),0)+IFERROR(INDEX('Hoja de Trabajo para listado'!$AB$155:$BA$1048576,MATCH($A115,'Hoja de Trabajo para listado'!$AB$155:$AB$1048576,0),MATCH((CUADRO!I$5&amp;$E115),'Hoja de Trabajo para listado'!$AB$151:$BA$151,0)),0)+IFERROR(INDEX('Hoja de Trabajo para listado'!$BC$155:$CB$1048576,MATCH($A115,'Hoja de Trabajo para listado'!$BC$155:$BC$1048576,0),MATCH((CUADRO!I$5&amp;$E115),'Hoja de Trabajo para listado'!$BC$151:$CB$151,0)),0)+IFERROR(INDEX('Hoja de Trabajo para listado'!$DE$153:$DG$274,MATCH($A115,'Hoja de Trabajo para listado'!$DE$153:$DE$1048576,0),MATCH((CUADRO!I$5&amp;$E115),'Hoja de Trabajo para listado'!$DE$151:$DG$151,0)),0)+IFERROR(INDEX('Hoja de Trabajo para listado'!$CD$155:$DC$1048576,MATCH($A115,'Hoja de Trabajo para listado'!$CD$155:$CD$1048576,0),MATCH((CUADRO!I$5&amp;$E115),'Hoja de Trabajo para listado'!$CD$151:$DC$151,0)),0)</f>
        <v>0</v>
      </c>
      <c r="J115" s="257">
        <f ca="1">+IFERROR(INDEX('Hoja de Trabajo para listado'!$A$155:$Z$1048576,MATCH($A115,'Hoja de Trabajo para listado'!$A$155:$A$1048576,0),MATCH((CUADRO!J$5&amp;$E115),'Hoja de Trabajo para listado'!$A$151:$Z$151,0)),0)+IFERROR(INDEX('Hoja de Trabajo para listado'!$AB$155:$BA$1048576,MATCH($A115,'Hoja de Trabajo para listado'!$AB$155:$AB$1048576,0),MATCH((CUADRO!J$5&amp;$E115),'Hoja de Trabajo para listado'!$AB$151:$BA$151,0)),0)+IFERROR(INDEX('Hoja de Trabajo para listado'!$BC$155:$CB$1048576,MATCH($A115,'Hoja de Trabajo para listado'!$BC$155:$BC$1048576,0),MATCH((CUADRO!J$5&amp;$E115),'Hoja de Trabajo para listado'!$BC$151:$CB$151,0)),0)+IFERROR(INDEX('Hoja de Trabajo para listado'!$DE$153:$DG$274,MATCH($A115,'Hoja de Trabajo para listado'!$DE$153:$DE$1048576,0),MATCH((CUADRO!J$5&amp;$E115),'Hoja de Trabajo para listado'!$DE$151:$DG$151,0)),0)+IFERROR(INDEX('Hoja de Trabajo para listado'!$CD$155:$DC$1048576,MATCH($A115,'Hoja de Trabajo para listado'!$CD$155:$CD$1048576,0),MATCH((CUADRO!J$5&amp;$E115),'Hoja de Trabajo para listado'!$CD$151:$DC$151,0)),0)</f>
        <v>0</v>
      </c>
      <c r="K115" s="257">
        <f ca="1">+IFERROR(INDEX('Hoja de Trabajo para listado'!$A$155:$Z$1048576,MATCH($A115,'Hoja de Trabajo para listado'!$A$155:$A$1048576,0),MATCH((CUADRO!K$5&amp;$E115),'Hoja de Trabajo para listado'!$A$151:$Z$151,0)),0)+IFERROR(INDEX('Hoja de Trabajo para listado'!$AB$155:$BA$1048576,MATCH($A115,'Hoja de Trabajo para listado'!$AB$155:$AB$1048576,0),MATCH((CUADRO!K$5&amp;$E115),'Hoja de Trabajo para listado'!$AB$151:$BA$151,0)),0)+IFERROR(INDEX('Hoja de Trabajo para listado'!$BC$155:$CB$1048576,MATCH($A115,'Hoja de Trabajo para listado'!$BC$155:$BC$1048576,0),MATCH((CUADRO!K$5&amp;$E115),'Hoja de Trabajo para listado'!$BC$151:$CB$151,0)),0)+IFERROR(INDEX('Hoja de Trabajo para listado'!$DE$153:$DG$274,MATCH($A115,'Hoja de Trabajo para listado'!$DE$153:$DE$1048576,0),MATCH((CUADRO!K$5&amp;$E115),'Hoja de Trabajo para listado'!$DE$151:$DG$151,0)),0)+IFERROR(INDEX('Hoja de Trabajo para listado'!$CD$155:$DC$1048576,MATCH($A115,'Hoja de Trabajo para listado'!$CD$155:$CD$1048576,0),MATCH((CUADRO!K$5&amp;$E115),'Hoja de Trabajo para listado'!$CD$151:$DC$151,0)),0)</f>
        <v>0</v>
      </c>
      <c r="L115" s="257">
        <f ca="1">+IFERROR(INDEX('Hoja de Trabajo para listado'!$A$155:$Z$1048576,MATCH($A115,'Hoja de Trabajo para listado'!$A$155:$A$1048576,0),MATCH((CUADRO!L$5&amp;$E115),'Hoja de Trabajo para listado'!$A$151:$Z$151,0)),0)+IFERROR(INDEX('Hoja de Trabajo para listado'!$AB$155:$BA$1048576,MATCH($A115,'Hoja de Trabajo para listado'!$AB$155:$AB$1048576,0),MATCH((CUADRO!L$5&amp;$E115),'Hoja de Trabajo para listado'!$AB$151:$BA$151,0)),0)+IFERROR(INDEX('Hoja de Trabajo para listado'!$BC$155:$CB$1048576,MATCH($A115,'Hoja de Trabajo para listado'!$BC$155:$BC$1048576,0),MATCH((CUADRO!L$5&amp;$E115),'Hoja de Trabajo para listado'!$BC$151:$CB$151,0)),0)+IFERROR(INDEX('Hoja de Trabajo para listado'!$DE$153:$DG$274,MATCH($A115,'Hoja de Trabajo para listado'!$DE$153:$DE$1048576,0),MATCH((CUADRO!L$5&amp;$E115),'Hoja de Trabajo para listado'!$DE$151:$DG$151,0)),0)+IFERROR(INDEX('Hoja de Trabajo para listado'!$CD$155:$DC$1048576,MATCH($A115,'Hoja de Trabajo para listado'!$CD$155:$CD$1048576,0),MATCH((CUADRO!L$5&amp;$E115),'Hoja de Trabajo para listado'!$CD$151:$DC$151,0)),0)</f>
        <v>0</v>
      </c>
      <c r="M115" s="257">
        <f ca="1">+IFERROR(INDEX('Hoja de Trabajo para listado'!$A$155:$Z$1048576,MATCH($A115,'Hoja de Trabajo para listado'!$A$155:$A$1048576,0),MATCH((CUADRO!M$5&amp;$E115),'Hoja de Trabajo para listado'!$A$151:$Z$151,0)),0)+IFERROR(INDEX('Hoja de Trabajo para listado'!$AB$155:$BA$1048576,MATCH($A115,'Hoja de Trabajo para listado'!$AB$155:$AB$1048576,0),MATCH((CUADRO!M$5&amp;$E115),'Hoja de Trabajo para listado'!$AB$151:$BA$151,0)),0)+IFERROR(INDEX('Hoja de Trabajo para listado'!$BC$155:$CB$1048576,MATCH($A115,'Hoja de Trabajo para listado'!$BC$155:$BC$1048576,0),MATCH((CUADRO!M$5&amp;$E115),'Hoja de Trabajo para listado'!$BC$151:$CB$151,0)),0)+IFERROR(INDEX('Hoja de Trabajo para listado'!$DE$153:$DG$274,MATCH($A115,'Hoja de Trabajo para listado'!$DE$153:$DE$1048576,0),MATCH((CUADRO!M$5&amp;$E115),'Hoja de Trabajo para listado'!$DE$151:$DG$151,0)),0)+IFERROR(INDEX('Hoja de Trabajo para listado'!$CD$155:$DC$1048576,MATCH($A115,'Hoja de Trabajo para listado'!$CD$155:$CD$1048576,0),MATCH((CUADRO!M$5&amp;$E115),'Hoja de Trabajo para listado'!$CD$151:$DC$151,0)),0)</f>
        <v>0</v>
      </c>
      <c r="N115" s="257">
        <f ca="1">+IFERROR(INDEX('Hoja de Trabajo para listado'!$A$155:$Z$1048576,MATCH($A115,'Hoja de Trabajo para listado'!$A$155:$A$1048576,0),MATCH((CUADRO!N$5&amp;$E115),'Hoja de Trabajo para listado'!$A$151:$Z$151,0)),0)+IFERROR(INDEX('Hoja de Trabajo para listado'!$AB$155:$BA$1048576,MATCH($A115,'Hoja de Trabajo para listado'!$AB$155:$AB$1048576,0),MATCH((CUADRO!N$5&amp;$E115),'Hoja de Trabajo para listado'!$AB$151:$BA$151,0)),0)+IFERROR(INDEX('Hoja de Trabajo para listado'!$BC$155:$CB$1048576,MATCH($A115,'Hoja de Trabajo para listado'!$BC$155:$BC$1048576,0),MATCH((CUADRO!N$5&amp;$E115),'Hoja de Trabajo para listado'!$BC$151:$CB$151,0)),0)+IFERROR(INDEX('Hoja de Trabajo para listado'!$DE$153:$DG$274,MATCH($A115,'Hoja de Trabajo para listado'!$DE$153:$DE$1048576,0),MATCH((CUADRO!N$5&amp;$E115),'Hoja de Trabajo para listado'!$DE$151:$DG$151,0)),0)+IFERROR(INDEX('Hoja de Trabajo para listado'!$CD$155:$DC$1048576,MATCH($A115,'Hoja de Trabajo para listado'!$CD$155:$CD$1048576,0),MATCH((CUADRO!N$5&amp;$E115),'Hoja de Trabajo para listado'!$CD$151:$DC$151,0)),0)</f>
        <v>0</v>
      </c>
      <c r="O115" s="257">
        <f ca="1">+IFERROR(INDEX('Hoja de Trabajo para listado'!$A$155:$Z$1048576,MATCH($A115,'Hoja de Trabajo para listado'!$A$155:$A$1048576,0),MATCH((CUADRO!O$5&amp;$E115),'Hoja de Trabajo para listado'!$A$151:$Z$151,0)),0)+IFERROR(INDEX('Hoja de Trabajo para listado'!$AB$155:$BA$1048576,MATCH($A115,'Hoja de Trabajo para listado'!$AB$155:$AB$1048576,0),MATCH((CUADRO!O$5&amp;$E115),'Hoja de Trabajo para listado'!$AB$151:$BA$151,0)),0)+IFERROR(INDEX('Hoja de Trabajo para listado'!$BC$155:$CB$1048576,MATCH($A115,'Hoja de Trabajo para listado'!$BC$155:$BC$1048576,0),MATCH((CUADRO!O$5&amp;$E115),'Hoja de Trabajo para listado'!$BC$151:$CB$151,0)),0)+IFERROR(INDEX('Hoja de Trabajo para listado'!$DE$153:$DG$274,MATCH($A115,'Hoja de Trabajo para listado'!$DE$153:$DE$1048576,0),MATCH((CUADRO!O$5&amp;$E115),'Hoja de Trabajo para listado'!$DE$151:$DG$151,0)),0)+IFERROR(INDEX('Hoja de Trabajo para listado'!$CD$155:$DC$1048576,MATCH($A115,'Hoja de Trabajo para listado'!$CD$155:$CD$1048576,0),MATCH((CUADRO!O$5&amp;$E115),'Hoja de Trabajo para listado'!$CD$151:$DC$151,0)),0)</f>
        <v>0</v>
      </c>
      <c r="P115" s="257">
        <f ca="1">+IFERROR(INDEX('Hoja de Trabajo para listado'!$A$155:$Z$1048576,MATCH($A115,'Hoja de Trabajo para listado'!$A$155:$A$1048576,0),MATCH((CUADRO!P$5&amp;$E115),'Hoja de Trabajo para listado'!$A$151:$Z$151,0)),0)+IFERROR(INDEX('Hoja de Trabajo para listado'!$AB$155:$BA$1048576,MATCH($A115,'Hoja de Trabajo para listado'!$AB$155:$AB$1048576,0),MATCH((CUADRO!P$5&amp;$E115),'Hoja de Trabajo para listado'!$AB$151:$BA$151,0)),0)+IFERROR(INDEX('Hoja de Trabajo para listado'!$BC$155:$CB$1048576,MATCH($A115,'Hoja de Trabajo para listado'!$BC$155:$BC$1048576,0),MATCH((CUADRO!P$5&amp;$E115),'Hoja de Trabajo para listado'!$BC$151:$CB$151,0)),0)+IFERROR(INDEX('Hoja de Trabajo para listado'!$DE$153:$DG$274,MATCH($A115,'Hoja de Trabajo para listado'!$DE$153:$DE$1048576,0),MATCH((CUADRO!P$5&amp;$E115),'Hoja de Trabajo para listado'!$DE$151:$DG$151,0)),0)+IFERROR(INDEX('Hoja de Trabajo para listado'!$CD$155:$DC$1048576,MATCH($A115,'Hoja de Trabajo para listado'!$CD$155:$CD$1048576,0),MATCH((CUADRO!P$5&amp;$E115),'Hoja de Trabajo para listado'!$CD$151:$DC$151,0)),0)</f>
        <v>0</v>
      </c>
      <c r="Q115" s="257">
        <f ca="1">+IFERROR(INDEX('Hoja de Trabajo para listado'!$A$155:$Z$1048576,MATCH($A115,'Hoja de Trabajo para listado'!$A$155:$A$1048576,0),MATCH((CUADRO!Q$5&amp;$E115),'Hoja de Trabajo para listado'!$A$151:$Z$151,0)),0)+IFERROR(INDEX('Hoja de Trabajo para listado'!$AB$155:$BA$1048576,MATCH($A115,'Hoja de Trabajo para listado'!$AB$155:$AB$1048576,0),MATCH((CUADRO!Q$5&amp;$E115),'Hoja de Trabajo para listado'!$AB$151:$BA$151,0)),0)+IFERROR(INDEX('Hoja de Trabajo para listado'!$BC$155:$CB$1048576,MATCH($A115,'Hoja de Trabajo para listado'!$BC$155:$BC$1048576,0),MATCH((CUADRO!Q$5&amp;$E115),'Hoja de Trabajo para listado'!$BC$151:$CB$151,0)),0)+IFERROR(INDEX('Hoja de Trabajo para listado'!$DE$153:$DG$274,MATCH($A115,'Hoja de Trabajo para listado'!$DE$153:$DE$1048576,0),MATCH((CUADRO!Q$5&amp;$E115),'Hoja de Trabajo para listado'!$DE$151:$DG$151,0)),0)+IFERROR(INDEX('Hoja de Trabajo para listado'!$CD$155:$DC$1048576,MATCH($A115,'Hoja de Trabajo para listado'!$CD$155:$CD$1048576,0),MATCH((CUADRO!Q$5&amp;$E115),'Hoja de Trabajo para listado'!$CD$151:$DC$151,0)),0)</f>
        <v>0</v>
      </c>
      <c r="R115" s="257">
        <f t="shared" ca="1" si="4"/>
        <v>0</v>
      </c>
      <c r="S115" s="274">
        <f ca="1">+R114+R115</f>
        <v>0</v>
      </c>
      <c r="T115" s="257">
        <f ca="1">+S115</f>
        <v>0</v>
      </c>
      <c r="U115" s="256">
        <f t="shared" si="5"/>
        <v>2</v>
      </c>
      <c r="V115" s="362" t="str">
        <f>+VLOOKUP(A115,bd_lista!$A$3:$E$590,5,FALSE)</f>
        <v>Instituciones Descentralizadas Municipales</v>
      </c>
      <c r="W115" s="362"/>
      <c r="X115" s="254">
        <f>+VLOOKUP(A115,[2]Sheet1!$A$13:$D$744,4,FALSE)</f>
        <v>0</v>
      </c>
      <c r="Y115" s="254" t="e">
        <f>+VLOOKUP(X115,bd_lista!$A$3:$C$590,3,FALSE)</f>
        <v>#N/A</v>
      </c>
      <c r="Z115" s="314"/>
      <c r="AA115" s="315"/>
    </row>
    <row r="116" spans="1:27" customFormat="1" ht="15" hidden="1" customHeight="1">
      <c r="A116" s="264">
        <v>2331</v>
      </c>
      <c r="B116" s="306">
        <f>+A116</f>
        <v>2331</v>
      </c>
      <c r="C116" s="259" t="str">
        <f>+VLOOKUP(A116,bd_lista!$A$3:$C$590,3,FALSE)</f>
        <v>ENTIDAD DESCENTRALIZADA MUNICIPAL TERMINAL DE BUSES LA PAZ</v>
      </c>
      <c r="D116" s="361" t="str">
        <f>+C116</f>
        <v>ENTIDAD DESCENTRALIZADA MUNICIPAL TERMINAL DE BUSES LA PAZ</v>
      </c>
      <c r="E116" s="254" t="s">
        <v>1313</v>
      </c>
      <c r="F116" s="255">
        <f ca="1">+IFERROR(INDEX('Hoja de Trabajo para listado'!$A$155:$Z$1048576,MATCH($A116,'Hoja de Trabajo para listado'!$A$155:$A$1048576,0),MATCH((CUADRO!F$5&amp;$E116),'Hoja de Trabajo para listado'!$A$151:$Z$151,0)),0)+IFERROR(INDEX('Hoja de Trabajo para listado'!$AB$155:$BA$1048576,MATCH($A116,'Hoja de Trabajo para listado'!$AB$155:$AB$1048576,0),MATCH((CUADRO!F$5&amp;$E116),'Hoja de Trabajo para listado'!$AB$151:$BA$151,0)),0)+IFERROR(INDEX('Hoja de Trabajo para listado'!$BC$155:$CB$1048576,MATCH($A116,'Hoja de Trabajo para listado'!$BC$155:$BC$1048576,0),MATCH((CUADRO!F$5&amp;$E116),'Hoja de Trabajo para listado'!$BC$151:$CB$151,0)),0)+IFERROR(INDEX('Hoja de Trabajo para listado'!$DE$153:$DG$274,MATCH($A116,'Hoja de Trabajo para listado'!$DE$153:$DE$1048576,0),MATCH((CUADRO!F$5&amp;$E116),'Hoja de Trabajo para listado'!$DE$151:$DG$151,0)),0)+IFERROR(INDEX('Hoja de Trabajo para listado'!$CD$155:$DC$1048576,MATCH($A116,'Hoja de Trabajo para listado'!$CD$155:$CD$1048576,0),MATCH((CUADRO!F$5&amp;$E116),'Hoja de Trabajo para listado'!$CD$151:$DC$151,0)),0)</f>
        <v>0</v>
      </c>
      <c r="G116" s="255">
        <f ca="1">+IFERROR(INDEX('Hoja de Trabajo para listado'!$A$155:$Z$1048576,MATCH($A116,'Hoja de Trabajo para listado'!$A$155:$A$1048576,0),MATCH((CUADRO!G$5&amp;$E116),'Hoja de Trabajo para listado'!$A$151:$Z$151,0)),0)+IFERROR(INDEX('Hoja de Trabajo para listado'!$AB$155:$BA$1048576,MATCH($A116,'Hoja de Trabajo para listado'!$AB$155:$AB$1048576,0),MATCH((CUADRO!G$5&amp;$E116),'Hoja de Trabajo para listado'!$AB$151:$BA$151,0)),0)+IFERROR(INDEX('Hoja de Trabajo para listado'!$BC$155:$CB$1048576,MATCH($A116,'Hoja de Trabajo para listado'!$BC$155:$BC$1048576,0),MATCH((CUADRO!G$5&amp;$E116),'Hoja de Trabajo para listado'!$BC$151:$CB$151,0)),0)+IFERROR(INDEX('Hoja de Trabajo para listado'!$DE$153:$DG$274,MATCH($A116,'Hoja de Trabajo para listado'!$DE$153:$DE$1048576,0),MATCH((CUADRO!G$5&amp;$E116),'Hoja de Trabajo para listado'!$DE$151:$DG$151,0)),0)+IFERROR(INDEX('Hoja de Trabajo para listado'!$CD$155:$DC$1048576,MATCH($A116,'Hoja de Trabajo para listado'!$CD$155:$CD$1048576,0),MATCH((CUADRO!G$5&amp;$E116),'Hoja de Trabajo para listado'!$CD$151:$DC$151,0)),0)</f>
        <v>0</v>
      </c>
      <c r="H116" s="255">
        <f ca="1">+IFERROR(INDEX('Hoja de Trabajo para listado'!$A$155:$Z$1048576,MATCH($A116,'Hoja de Trabajo para listado'!$A$155:$A$1048576,0),MATCH((CUADRO!H$5&amp;$E116),'Hoja de Trabajo para listado'!$A$151:$Z$151,0)),0)+IFERROR(INDEX('Hoja de Trabajo para listado'!$AB$155:$BA$1048576,MATCH($A116,'Hoja de Trabajo para listado'!$AB$155:$AB$1048576,0),MATCH((CUADRO!H$5&amp;$E116),'Hoja de Trabajo para listado'!$AB$151:$BA$151,0)),0)+IFERROR(INDEX('Hoja de Trabajo para listado'!$BC$155:$CB$1048576,MATCH($A116,'Hoja de Trabajo para listado'!$BC$155:$BC$1048576,0),MATCH((CUADRO!H$5&amp;$E116),'Hoja de Trabajo para listado'!$BC$151:$CB$151,0)),0)+IFERROR(INDEX('Hoja de Trabajo para listado'!$DE$153:$DG$274,MATCH($A116,'Hoja de Trabajo para listado'!$DE$153:$DE$1048576,0),MATCH((CUADRO!H$5&amp;$E116),'Hoja de Trabajo para listado'!$DE$151:$DG$151,0)),0)+IFERROR(INDEX('Hoja de Trabajo para listado'!$CD$155:$DC$1048576,MATCH($A116,'Hoja de Trabajo para listado'!$CD$155:$CD$1048576,0),MATCH((CUADRO!H$5&amp;$E116),'Hoja de Trabajo para listado'!$CD$151:$DC$151,0)),0)</f>
        <v>0</v>
      </c>
      <c r="I116" s="255">
        <f ca="1">+IFERROR(INDEX('Hoja de Trabajo para listado'!$A$155:$Z$1048576,MATCH($A116,'Hoja de Trabajo para listado'!$A$155:$A$1048576,0),MATCH((CUADRO!I$5&amp;$E116),'Hoja de Trabajo para listado'!$A$151:$Z$151,0)),0)+IFERROR(INDEX('Hoja de Trabajo para listado'!$AB$155:$BA$1048576,MATCH($A116,'Hoja de Trabajo para listado'!$AB$155:$AB$1048576,0),MATCH((CUADRO!I$5&amp;$E116),'Hoja de Trabajo para listado'!$AB$151:$BA$151,0)),0)+IFERROR(INDEX('Hoja de Trabajo para listado'!$BC$155:$CB$1048576,MATCH($A116,'Hoja de Trabajo para listado'!$BC$155:$BC$1048576,0),MATCH((CUADRO!I$5&amp;$E116),'Hoja de Trabajo para listado'!$BC$151:$CB$151,0)),0)+IFERROR(INDEX('Hoja de Trabajo para listado'!$DE$153:$DG$274,MATCH($A116,'Hoja de Trabajo para listado'!$DE$153:$DE$1048576,0),MATCH((CUADRO!I$5&amp;$E116),'Hoja de Trabajo para listado'!$DE$151:$DG$151,0)),0)+IFERROR(INDEX('Hoja de Trabajo para listado'!$CD$155:$DC$1048576,MATCH($A116,'Hoja de Trabajo para listado'!$CD$155:$CD$1048576,0),MATCH((CUADRO!I$5&amp;$E116),'Hoja de Trabajo para listado'!$CD$151:$DC$151,0)),0)</f>
        <v>0</v>
      </c>
      <c r="J116" s="255">
        <f ca="1">+IFERROR(INDEX('Hoja de Trabajo para listado'!$A$155:$Z$1048576,MATCH($A116,'Hoja de Trabajo para listado'!$A$155:$A$1048576,0),MATCH((CUADRO!J$5&amp;$E116),'Hoja de Trabajo para listado'!$A$151:$Z$151,0)),0)+IFERROR(INDEX('Hoja de Trabajo para listado'!$AB$155:$BA$1048576,MATCH($A116,'Hoja de Trabajo para listado'!$AB$155:$AB$1048576,0),MATCH((CUADRO!J$5&amp;$E116),'Hoja de Trabajo para listado'!$AB$151:$BA$151,0)),0)+IFERROR(INDEX('Hoja de Trabajo para listado'!$BC$155:$CB$1048576,MATCH($A116,'Hoja de Trabajo para listado'!$BC$155:$BC$1048576,0),MATCH((CUADRO!J$5&amp;$E116),'Hoja de Trabajo para listado'!$BC$151:$CB$151,0)),0)+IFERROR(INDEX('Hoja de Trabajo para listado'!$DE$153:$DG$274,MATCH($A116,'Hoja de Trabajo para listado'!$DE$153:$DE$1048576,0),MATCH((CUADRO!J$5&amp;$E116),'Hoja de Trabajo para listado'!$DE$151:$DG$151,0)),0)+IFERROR(INDEX('Hoja de Trabajo para listado'!$CD$155:$DC$1048576,MATCH($A116,'Hoja de Trabajo para listado'!$CD$155:$CD$1048576,0),MATCH((CUADRO!J$5&amp;$E116),'Hoja de Trabajo para listado'!$CD$151:$DC$151,0)),0)</f>
        <v>0</v>
      </c>
      <c r="K116" s="255">
        <f ca="1">+IFERROR(INDEX('Hoja de Trabajo para listado'!$A$155:$Z$1048576,MATCH($A116,'Hoja de Trabajo para listado'!$A$155:$A$1048576,0),MATCH((CUADRO!K$5&amp;$E116),'Hoja de Trabajo para listado'!$A$151:$Z$151,0)),0)+IFERROR(INDEX('Hoja de Trabajo para listado'!$AB$155:$BA$1048576,MATCH($A116,'Hoja de Trabajo para listado'!$AB$155:$AB$1048576,0),MATCH((CUADRO!K$5&amp;$E116),'Hoja de Trabajo para listado'!$AB$151:$BA$151,0)),0)+IFERROR(INDEX('Hoja de Trabajo para listado'!$BC$155:$CB$1048576,MATCH($A116,'Hoja de Trabajo para listado'!$BC$155:$BC$1048576,0),MATCH((CUADRO!K$5&amp;$E116),'Hoja de Trabajo para listado'!$BC$151:$CB$151,0)),0)+IFERROR(INDEX('Hoja de Trabajo para listado'!$DE$153:$DG$274,MATCH($A116,'Hoja de Trabajo para listado'!$DE$153:$DE$1048576,0),MATCH((CUADRO!K$5&amp;$E116),'Hoja de Trabajo para listado'!$DE$151:$DG$151,0)),0)+IFERROR(INDEX('Hoja de Trabajo para listado'!$CD$155:$DC$1048576,MATCH($A116,'Hoja de Trabajo para listado'!$CD$155:$CD$1048576,0),MATCH((CUADRO!K$5&amp;$E116),'Hoja de Trabajo para listado'!$CD$151:$DC$151,0)),0)</f>
        <v>0</v>
      </c>
      <c r="L116" s="255">
        <f ca="1">+IFERROR(INDEX('Hoja de Trabajo para listado'!$A$155:$Z$1048576,MATCH($A116,'Hoja de Trabajo para listado'!$A$155:$A$1048576,0),MATCH((CUADRO!L$5&amp;$E116),'Hoja de Trabajo para listado'!$A$151:$Z$151,0)),0)+IFERROR(INDEX('Hoja de Trabajo para listado'!$AB$155:$BA$1048576,MATCH($A116,'Hoja de Trabajo para listado'!$AB$155:$AB$1048576,0),MATCH((CUADRO!L$5&amp;$E116),'Hoja de Trabajo para listado'!$AB$151:$BA$151,0)),0)+IFERROR(INDEX('Hoja de Trabajo para listado'!$BC$155:$CB$1048576,MATCH($A116,'Hoja de Trabajo para listado'!$BC$155:$BC$1048576,0),MATCH((CUADRO!L$5&amp;$E116),'Hoja de Trabajo para listado'!$BC$151:$CB$151,0)),0)+IFERROR(INDEX('Hoja de Trabajo para listado'!$DE$153:$DG$274,MATCH($A116,'Hoja de Trabajo para listado'!$DE$153:$DE$1048576,0),MATCH((CUADRO!L$5&amp;$E116),'Hoja de Trabajo para listado'!$DE$151:$DG$151,0)),0)+IFERROR(INDEX('Hoja de Trabajo para listado'!$CD$155:$DC$1048576,MATCH($A116,'Hoja de Trabajo para listado'!$CD$155:$CD$1048576,0),MATCH((CUADRO!L$5&amp;$E116),'Hoja de Trabajo para listado'!$CD$151:$DC$151,0)),0)</f>
        <v>0</v>
      </c>
      <c r="M116" s="255">
        <f ca="1">+IFERROR(INDEX('Hoja de Trabajo para listado'!$A$155:$Z$1048576,MATCH($A116,'Hoja de Trabajo para listado'!$A$155:$A$1048576,0),MATCH((CUADRO!M$5&amp;$E116),'Hoja de Trabajo para listado'!$A$151:$Z$151,0)),0)+IFERROR(INDEX('Hoja de Trabajo para listado'!$AB$155:$BA$1048576,MATCH($A116,'Hoja de Trabajo para listado'!$AB$155:$AB$1048576,0),MATCH((CUADRO!M$5&amp;$E116),'Hoja de Trabajo para listado'!$AB$151:$BA$151,0)),0)+IFERROR(INDEX('Hoja de Trabajo para listado'!$BC$155:$CB$1048576,MATCH($A116,'Hoja de Trabajo para listado'!$BC$155:$BC$1048576,0),MATCH((CUADRO!M$5&amp;$E116),'Hoja de Trabajo para listado'!$BC$151:$CB$151,0)),0)+IFERROR(INDEX('Hoja de Trabajo para listado'!$DE$153:$DG$274,MATCH($A116,'Hoja de Trabajo para listado'!$DE$153:$DE$1048576,0),MATCH((CUADRO!M$5&amp;$E116),'Hoja de Trabajo para listado'!$DE$151:$DG$151,0)),0)+IFERROR(INDEX('Hoja de Trabajo para listado'!$CD$155:$DC$1048576,MATCH($A116,'Hoja de Trabajo para listado'!$CD$155:$CD$1048576,0),MATCH((CUADRO!M$5&amp;$E116),'Hoja de Trabajo para listado'!$CD$151:$DC$151,0)),0)</f>
        <v>0</v>
      </c>
      <c r="N116" s="255">
        <f ca="1">+IFERROR(INDEX('Hoja de Trabajo para listado'!$A$155:$Z$1048576,MATCH($A116,'Hoja de Trabajo para listado'!$A$155:$A$1048576,0),MATCH((CUADRO!N$5&amp;$E116),'Hoja de Trabajo para listado'!$A$151:$Z$151,0)),0)+IFERROR(INDEX('Hoja de Trabajo para listado'!$AB$155:$BA$1048576,MATCH($A116,'Hoja de Trabajo para listado'!$AB$155:$AB$1048576,0),MATCH((CUADRO!N$5&amp;$E116),'Hoja de Trabajo para listado'!$AB$151:$BA$151,0)),0)+IFERROR(INDEX('Hoja de Trabajo para listado'!$BC$155:$CB$1048576,MATCH($A116,'Hoja de Trabajo para listado'!$BC$155:$BC$1048576,0),MATCH((CUADRO!N$5&amp;$E116),'Hoja de Trabajo para listado'!$BC$151:$CB$151,0)),0)+IFERROR(INDEX('Hoja de Trabajo para listado'!$DE$153:$DG$274,MATCH($A116,'Hoja de Trabajo para listado'!$DE$153:$DE$1048576,0),MATCH((CUADRO!N$5&amp;$E116),'Hoja de Trabajo para listado'!$DE$151:$DG$151,0)),0)+IFERROR(INDEX('Hoja de Trabajo para listado'!$CD$155:$DC$1048576,MATCH($A116,'Hoja de Trabajo para listado'!$CD$155:$CD$1048576,0),MATCH((CUADRO!N$5&amp;$E116),'Hoja de Trabajo para listado'!$CD$151:$DC$151,0)),0)</f>
        <v>0</v>
      </c>
      <c r="O116" s="255">
        <f ca="1">+IFERROR(INDEX('Hoja de Trabajo para listado'!$A$155:$Z$1048576,MATCH($A116,'Hoja de Trabajo para listado'!$A$155:$A$1048576,0),MATCH((CUADRO!O$5&amp;$E116),'Hoja de Trabajo para listado'!$A$151:$Z$151,0)),0)+IFERROR(INDEX('Hoja de Trabajo para listado'!$AB$155:$BA$1048576,MATCH($A116,'Hoja de Trabajo para listado'!$AB$155:$AB$1048576,0),MATCH((CUADRO!O$5&amp;$E116),'Hoja de Trabajo para listado'!$AB$151:$BA$151,0)),0)+IFERROR(INDEX('Hoja de Trabajo para listado'!$BC$155:$CB$1048576,MATCH($A116,'Hoja de Trabajo para listado'!$BC$155:$BC$1048576,0),MATCH((CUADRO!O$5&amp;$E116),'Hoja de Trabajo para listado'!$BC$151:$CB$151,0)),0)+IFERROR(INDEX('Hoja de Trabajo para listado'!$DE$153:$DG$274,MATCH($A116,'Hoja de Trabajo para listado'!$DE$153:$DE$1048576,0),MATCH((CUADRO!O$5&amp;$E116),'Hoja de Trabajo para listado'!$DE$151:$DG$151,0)),0)+IFERROR(INDEX('Hoja de Trabajo para listado'!$CD$155:$DC$1048576,MATCH($A116,'Hoja de Trabajo para listado'!$CD$155:$CD$1048576,0),MATCH((CUADRO!O$5&amp;$E116),'Hoja de Trabajo para listado'!$CD$151:$DC$151,0)),0)</f>
        <v>0</v>
      </c>
      <c r="P116" s="255">
        <f ca="1">+IFERROR(INDEX('Hoja de Trabajo para listado'!$A$155:$Z$1048576,MATCH($A116,'Hoja de Trabajo para listado'!$A$155:$A$1048576,0),MATCH((CUADRO!P$5&amp;$E116),'Hoja de Trabajo para listado'!$A$151:$Z$151,0)),0)+IFERROR(INDEX('Hoja de Trabajo para listado'!$AB$155:$BA$1048576,MATCH($A116,'Hoja de Trabajo para listado'!$AB$155:$AB$1048576,0),MATCH((CUADRO!P$5&amp;$E116),'Hoja de Trabajo para listado'!$AB$151:$BA$151,0)),0)+IFERROR(INDEX('Hoja de Trabajo para listado'!$BC$155:$CB$1048576,MATCH($A116,'Hoja de Trabajo para listado'!$BC$155:$BC$1048576,0),MATCH((CUADRO!P$5&amp;$E116),'Hoja de Trabajo para listado'!$BC$151:$CB$151,0)),0)+IFERROR(INDEX('Hoja de Trabajo para listado'!$DE$153:$DG$274,MATCH($A116,'Hoja de Trabajo para listado'!$DE$153:$DE$1048576,0),MATCH((CUADRO!P$5&amp;$E116),'Hoja de Trabajo para listado'!$DE$151:$DG$151,0)),0)+IFERROR(INDEX('Hoja de Trabajo para listado'!$CD$155:$DC$1048576,MATCH($A116,'Hoja de Trabajo para listado'!$CD$155:$CD$1048576,0),MATCH((CUADRO!P$5&amp;$E116),'Hoja de Trabajo para listado'!$CD$151:$DC$151,0)),0)</f>
        <v>0</v>
      </c>
      <c r="Q116" s="255">
        <f ca="1">+IFERROR(INDEX('Hoja de Trabajo para listado'!$A$155:$Z$1048576,MATCH($A116,'Hoja de Trabajo para listado'!$A$155:$A$1048576,0),MATCH((CUADRO!Q$5&amp;$E116),'Hoja de Trabajo para listado'!$A$151:$Z$151,0)),0)+IFERROR(INDEX('Hoja de Trabajo para listado'!$AB$155:$BA$1048576,MATCH($A116,'Hoja de Trabajo para listado'!$AB$155:$AB$1048576,0),MATCH((CUADRO!Q$5&amp;$E116),'Hoja de Trabajo para listado'!$AB$151:$BA$151,0)),0)+IFERROR(INDEX('Hoja de Trabajo para listado'!$BC$155:$CB$1048576,MATCH($A116,'Hoja de Trabajo para listado'!$BC$155:$BC$1048576,0),MATCH((CUADRO!Q$5&amp;$E116),'Hoja de Trabajo para listado'!$BC$151:$CB$151,0)),0)+IFERROR(INDEX('Hoja de Trabajo para listado'!$DE$153:$DG$274,MATCH($A116,'Hoja de Trabajo para listado'!$DE$153:$DE$1048576,0),MATCH((CUADRO!Q$5&amp;$E116),'Hoja de Trabajo para listado'!$DE$151:$DG$151,0)),0)+IFERROR(INDEX('Hoja de Trabajo para listado'!$CD$155:$DC$1048576,MATCH($A116,'Hoja de Trabajo para listado'!$CD$155:$CD$1048576,0),MATCH((CUADRO!Q$5&amp;$E116),'Hoja de Trabajo para listado'!$CD$151:$DC$151,0)),0)</f>
        <v>0</v>
      </c>
      <c r="R116" s="255">
        <f t="shared" ca="1" si="4"/>
        <v>0</v>
      </c>
      <c r="S116" s="262"/>
      <c r="T116" s="255">
        <f ca="1">+T117</f>
        <v>0</v>
      </c>
      <c r="U116" s="254">
        <f t="shared" si="5"/>
        <v>1</v>
      </c>
      <c r="V116" s="362" t="str">
        <f>+VLOOKUP(A116,bd_lista!$A$3:$E$590,5,FALSE)</f>
        <v>Instituciones Descentralizadas Municipales</v>
      </c>
      <c r="W116" s="361" t="str">
        <f>+V116</f>
        <v>Instituciones Descentralizadas Municipales</v>
      </c>
      <c r="X116" s="254">
        <f>+VLOOKUP(A116,[2]Sheet1!$A$13:$D$744,4,FALSE)</f>
        <v>0</v>
      </c>
      <c r="Y116" s="254" t="e">
        <f>+VLOOKUP(X116,bd_lista!$A$3:$C$590,3,FALSE)</f>
        <v>#N/A</v>
      </c>
      <c r="Z116" s="316">
        <f>+X116</f>
        <v>0</v>
      </c>
      <c r="AA116" s="317" t="e">
        <f>+Y116</f>
        <v>#N/A</v>
      </c>
    </row>
    <row r="117" spans="1:27" customFormat="1" ht="15" hidden="1" customHeight="1">
      <c r="A117" s="32">
        <v>2331</v>
      </c>
      <c r="B117" s="307"/>
      <c r="C117" s="362" t="str">
        <f>+VLOOKUP(A117,bd_lista!$A$3:$C$590,3,FALSE)</f>
        <v>ENTIDAD DESCENTRALIZADA MUNICIPAL TERMINAL DE BUSES LA PAZ</v>
      </c>
      <c r="D117" s="362"/>
      <c r="E117" s="256" t="s">
        <v>1314</v>
      </c>
      <c r="F117" s="257">
        <f ca="1">+IFERROR(INDEX('Hoja de Trabajo para listado'!$A$155:$Z$1048576,MATCH($A117,'Hoja de Trabajo para listado'!$A$155:$A$1048576,0),MATCH((CUADRO!F$5&amp;$E117),'Hoja de Trabajo para listado'!$A$151:$Z$151,0)),0)+IFERROR(INDEX('Hoja de Trabajo para listado'!$AB$155:$BA$1048576,MATCH($A117,'Hoja de Trabajo para listado'!$AB$155:$AB$1048576,0),MATCH((CUADRO!F$5&amp;$E117),'Hoja de Trabajo para listado'!$AB$151:$BA$151,0)),0)+IFERROR(INDEX('Hoja de Trabajo para listado'!$BC$155:$CB$1048576,MATCH($A117,'Hoja de Trabajo para listado'!$BC$155:$BC$1048576,0),MATCH((CUADRO!F$5&amp;$E117),'Hoja de Trabajo para listado'!$BC$151:$CB$151,0)),0)+IFERROR(INDEX('Hoja de Trabajo para listado'!$DE$153:$DG$274,MATCH($A117,'Hoja de Trabajo para listado'!$DE$153:$DE$1048576,0),MATCH((CUADRO!F$5&amp;$E117),'Hoja de Trabajo para listado'!$DE$151:$DG$151,0)),0)+IFERROR(INDEX('Hoja de Trabajo para listado'!$CD$155:$DC$1048576,MATCH($A117,'Hoja de Trabajo para listado'!$CD$155:$CD$1048576,0),MATCH((CUADRO!F$5&amp;$E117),'Hoja de Trabajo para listado'!$CD$151:$DC$151,0)),0)</f>
        <v>0</v>
      </c>
      <c r="G117" s="257">
        <f ca="1">+IFERROR(INDEX('Hoja de Trabajo para listado'!$A$155:$Z$1048576,MATCH($A117,'Hoja de Trabajo para listado'!$A$155:$A$1048576,0),MATCH((CUADRO!G$5&amp;$E117),'Hoja de Trabajo para listado'!$A$151:$Z$151,0)),0)+IFERROR(INDEX('Hoja de Trabajo para listado'!$AB$155:$BA$1048576,MATCH($A117,'Hoja de Trabajo para listado'!$AB$155:$AB$1048576,0),MATCH((CUADRO!G$5&amp;$E117),'Hoja de Trabajo para listado'!$AB$151:$BA$151,0)),0)+IFERROR(INDEX('Hoja de Trabajo para listado'!$BC$155:$CB$1048576,MATCH($A117,'Hoja de Trabajo para listado'!$BC$155:$BC$1048576,0),MATCH((CUADRO!G$5&amp;$E117),'Hoja de Trabajo para listado'!$BC$151:$CB$151,0)),0)+IFERROR(INDEX('Hoja de Trabajo para listado'!$DE$153:$DG$274,MATCH($A117,'Hoja de Trabajo para listado'!$DE$153:$DE$1048576,0),MATCH((CUADRO!G$5&amp;$E117),'Hoja de Trabajo para listado'!$DE$151:$DG$151,0)),0)+IFERROR(INDEX('Hoja de Trabajo para listado'!$CD$155:$DC$1048576,MATCH($A117,'Hoja de Trabajo para listado'!$CD$155:$CD$1048576,0),MATCH((CUADRO!G$5&amp;$E117),'Hoja de Trabajo para listado'!$CD$151:$DC$151,0)),0)</f>
        <v>0</v>
      </c>
      <c r="H117" s="257">
        <f ca="1">+IFERROR(INDEX('Hoja de Trabajo para listado'!$A$155:$Z$1048576,MATCH($A117,'Hoja de Trabajo para listado'!$A$155:$A$1048576,0),MATCH((CUADRO!H$5&amp;$E117),'Hoja de Trabajo para listado'!$A$151:$Z$151,0)),0)+IFERROR(INDEX('Hoja de Trabajo para listado'!$AB$155:$BA$1048576,MATCH($A117,'Hoja de Trabajo para listado'!$AB$155:$AB$1048576,0),MATCH((CUADRO!H$5&amp;$E117),'Hoja de Trabajo para listado'!$AB$151:$BA$151,0)),0)+IFERROR(INDEX('Hoja de Trabajo para listado'!$BC$155:$CB$1048576,MATCH($A117,'Hoja de Trabajo para listado'!$BC$155:$BC$1048576,0),MATCH((CUADRO!H$5&amp;$E117),'Hoja de Trabajo para listado'!$BC$151:$CB$151,0)),0)+IFERROR(INDEX('Hoja de Trabajo para listado'!$DE$153:$DG$274,MATCH($A117,'Hoja de Trabajo para listado'!$DE$153:$DE$1048576,0),MATCH((CUADRO!H$5&amp;$E117),'Hoja de Trabajo para listado'!$DE$151:$DG$151,0)),0)+IFERROR(INDEX('Hoja de Trabajo para listado'!$CD$155:$DC$1048576,MATCH($A117,'Hoja de Trabajo para listado'!$CD$155:$CD$1048576,0),MATCH((CUADRO!H$5&amp;$E117),'Hoja de Trabajo para listado'!$CD$151:$DC$151,0)),0)</f>
        <v>0</v>
      </c>
      <c r="I117" s="257">
        <f ca="1">+IFERROR(INDEX('Hoja de Trabajo para listado'!$A$155:$Z$1048576,MATCH($A117,'Hoja de Trabajo para listado'!$A$155:$A$1048576,0),MATCH((CUADRO!I$5&amp;$E117),'Hoja de Trabajo para listado'!$A$151:$Z$151,0)),0)+IFERROR(INDEX('Hoja de Trabajo para listado'!$AB$155:$BA$1048576,MATCH($A117,'Hoja de Trabajo para listado'!$AB$155:$AB$1048576,0),MATCH((CUADRO!I$5&amp;$E117),'Hoja de Trabajo para listado'!$AB$151:$BA$151,0)),0)+IFERROR(INDEX('Hoja de Trabajo para listado'!$BC$155:$CB$1048576,MATCH($A117,'Hoja de Trabajo para listado'!$BC$155:$BC$1048576,0),MATCH((CUADRO!I$5&amp;$E117),'Hoja de Trabajo para listado'!$BC$151:$CB$151,0)),0)+IFERROR(INDEX('Hoja de Trabajo para listado'!$DE$153:$DG$274,MATCH($A117,'Hoja de Trabajo para listado'!$DE$153:$DE$1048576,0),MATCH((CUADRO!I$5&amp;$E117),'Hoja de Trabajo para listado'!$DE$151:$DG$151,0)),0)+IFERROR(INDEX('Hoja de Trabajo para listado'!$CD$155:$DC$1048576,MATCH($A117,'Hoja de Trabajo para listado'!$CD$155:$CD$1048576,0),MATCH((CUADRO!I$5&amp;$E117),'Hoja de Trabajo para listado'!$CD$151:$DC$151,0)),0)</f>
        <v>0</v>
      </c>
      <c r="J117" s="257">
        <f ca="1">+IFERROR(INDEX('Hoja de Trabajo para listado'!$A$155:$Z$1048576,MATCH($A117,'Hoja de Trabajo para listado'!$A$155:$A$1048576,0),MATCH((CUADRO!J$5&amp;$E117),'Hoja de Trabajo para listado'!$A$151:$Z$151,0)),0)+IFERROR(INDEX('Hoja de Trabajo para listado'!$AB$155:$BA$1048576,MATCH($A117,'Hoja de Trabajo para listado'!$AB$155:$AB$1048576,0),MATCH((CUADRO!J$5&amp;$E117),'Hoja de Trabajo para listado'!$AB$151:$BA$151,0)),0)+IFERROR(INDEX('Hoja de Trabajo para listado'!$BC$155:$CB$1048576,MATCH($A117,'Hoja de Trabajo para listado'!$BC$155:$BC$1048576,0),MATCH((CUADRO!J$5&amp;$E117),'Hoja de Trabajo para listado'!$BC$151:$CB$151,0)),0)+IFERROR(INDEX('Hoja de Trabajo para listado'!$DE$153:$DG$274,MATCH($A117,'Hoja de Trabajo para listado'!$DE$153:$DE$1048576,0),MATCH((CUADRO!J$5&amp;$E117),'Hoja de Trabajo para listado'!$DE$151:$DG$151,0)),0)+IFERROR(INDEX('Hoja de Trabajo para listado'!$CD$155:$DC$1048576,MATCH($A117,'Hoja de Trabajo para listado'!$CD$155:$CD$1048576,0),MATCH((CUADRO!J$5&amp;$E117),'Hoja de Trabajo para listado'!$CD$151:$DC$151,0)),0)</f>
        <v>0</v>
      </c>
      <c r="K117" s="257">
        <f ca="1">+IFERROR(INDEX('Hoja de Trabajo para listado'!$A$155:$Z$1048576,MATCH($A117,'Hoja de Trabajo para listado'!$A$155:$A$1048576,0),MATCH((CUADRO!K$5&amp;$E117),'Hoja de Trabajo para listado'!$A$151:$Z$151,0)),0)+IFERROR(INDEX('Hoja de Trabajo para listado'!$AB$155:$BA$1048576,MATCH($A117,'Hoja de Trabajo para listado'!$AB$155:$AB$1048576,0),MATCH((CUADRO!K$5&amp;$E117),'Hoja de Trabajo para listado'!$AB$151:$BA$151,0)),0)+IFERROR(INDEX('Hoja de Trabajo para listado'!$BC$155:$CB$1048576,MATCH($A117,'Hoja de Trabajo para listado'!$BC$155:$BC$1048576,0),MATCH((CUADRO!K$5&amp;$E117),'Hoja de Trabajo para listado'!$BC$151:$CB$151,0)),0)+IFERROR(INDEX('Hoja de Trabajo para listado'!$DE$153:$DG$274,MATCH($A117,'Hoja de Trabajo para listado'!$DE$153:$DE$1048576,0),MATCH((CUADRO!K$5&amp;$E117),'Hoja de Trabajo para listado'!$DE$151:$DG$151,0)),0)+IFERROR(INDEX('Hoja de Trabajo para listado'!$CD$155:$DC$1048576,MATCH($A117,'Hoja de Trabajo para listado'!$CD$155:$CD$1048576,0),MATCH((CUADRO!K$5&amp;$E117),'Hoja de Trabajo para listado'!$CD$151:$DC$151,0)),0)</f>
        <v>0</v>
      </c>
      <c r="L117" s="257">
        <f ca="1">+IFERROR(INDEX('Hoja de Trabajo para listado'!$A$155:$Z$1048576,MATCH($A117,'Hoja de Trabajo para listado'!$A$155:$A$1048576,0),MATCH((CUADRO!L$5&amp;$E117),'Hoja de Trabajo para listado'!$A$151:$Z$151,0)),0)+IFERROR(INDEX('Hoja de Trabajo para listado'!$AB$155:$BA$1048576,MATCH($A117,'Hoja de Trabajo para listado'!$AB$155:$AB$1048576,0),MATCH((CUADRO!L$5&amp;$E117),'Hoja de Trabajo para listado'!$AB$151:$BA$151,0)),0)+IFERROR(INDEX('Hoja de Trabajo para listado'!$BC$155:$CB$1048576,MATCH($A117,'Hoja de Trabajo para listado'!$BC$155:$BC$1048576,0),MATCH((CUADRO!L$5&amp;$E117),'Hoja de Trabajo para listado'!$BC$151:$CB$151,0)),0)+IFERROR(INDEX('Hoja de Trabajo para listado'!$DE$153:$DG$274,MATCH($A117,'Hoja de Trabajo para listado'!$DE$153:$DE$1048576,0),MATCH((CUADRO!L$5&amp;$E117),'Hoja de Trabajo para listado'!$DE$151:$DG$151,0)),0)+IFERROR(INDEX('Hoja de Trabajo para listado'!$CD$155:$DC$1048576,MATCH($A117,'Hoja de Trabajo para listado'!$CD$155:$CD$1048576,0),MATCH((CUADRO!L$5&amp;$E117),'Hoja de Trabajo para listado'!$CD$151:$DC$151,0)),0)</f>
        <v>0</v>
      </c>
      <c r="M117" s="257">
        <f ca="1">+IFERROR(INDEX('Hoja de Trabajo para listado'!$A$155:$Z$1048576,MATCH($A117,'Hoja de Trabajo para listado'!$A$155:$A$1048576,0),MATCH((CUADRO!M$5&amp;$E117),'Hoja de Trabajo para listado'!$A$151:$Z$151,0)),0)+IFERROR(INDEX('Hoja de Trabajo para listado'!$AB$155:$BA$1048576,MATCH($A117,'Hoja de Trabajo para listado'!$AB$155:$AB$1048576,0),MATCH((CUADRO!M$5&amp;$E117),'Hoja de Trabajo para listado'!$AB$151:$BA$151,0)),0)+IFERROR(INDEX('Hoja de Trabajo para listado'!$BC$155:$CB$1048576,MATCH($A117,'Hoja de Trabajo para listado'!$BC$155:$BC$1048576,0),MATCH((CUADRO!M$5&amp;$E117),'Hoja de Trabajo para listado'!$BC$151:$CB$151,0)),0)+IFERROR(INDEX('Hoja de Trabajo para listado'!$DE$153:$DG$274,MATCH($A117,'Hoja de Trabajo para listado'!$DE$153:$DE$1048576,0),MATCH((CUADRO!M$5&amp;$E117),'Hoja de Trabajo para listado'!$DE$151:$DG$151,0)),0)+IFERROR(INDEX('Hoja de Trabajo para listado'!$CD$155:$DC$1048576,MATCH($A117,'Hoja de Trabajo para listado'!$CD$155:$CD$1048576,0),MATCH((CUADRO!M$5&amp;$E117),'Hoja de Trabajo para listado'!$CD$151:$DC$151,0)),0)</f>
        <v>0</v>
      </c>
      <c r="N117" s="257">
        <f ca="1">+IFERROR(INDEX('Hoja de Trabajo para listado'!$A$155:$Z$1048576,MATCH($A117,'Hoja de Trabajo para listado'!$A$155:$A$1048576,0),MATCH((CUADRO!N$5&amp;$E117),'Hoja de Trabajo para listado'!$A$151:$Z$151,0)),0)+IFERROR(INDEX('Hoja de Trabajo para listado'!$AB$155:$BA$1048576,MATCH($A117,'Hoja de Trabajo para listado'!$AB$155:$AB$1048576,0),MATCH((CUADRO!N$5&amp;$E117),'Hoja de Trabajo para listado'!$AB$151:$BA$151,0)),0)+IFERROR(INDEX('Hoja de Trabajo para listado'!$BC$155:$CB$1048576,MATCH($A117,'Hoja de Trabajo para listado'!$BC$155:$BC$1048576,0),MATCH((CUADRO!N$5&amp;$E117),'Hoja de Trabajo para listado'!$BC$151:$CB$151,0)),0)+IFERROR(INDEX('Hoja de Trabajo para listado'!$DE$153:$DG$274,MATCH($A117,'Hoja de Trabajo para listado'!$DE$153:$DE$1048576,0),MATCH((CUADRO!N$5&amp;$E117),'Hoja de Trabajo para listado'!$DE$151:$DG$151,0)),0)+IFERROR(INDEX('Hoja de Trabajo para listado'!$CD$155:$DC$1048576,MATCH($A117,'Hoja de Trabajo para listado'!$CD$155:$CD$1048576,0),MATCH((CUADRO!N$5&amp;$E117),'Hoja de Trabajo para listado'!$CD$151:$DC$151,0)),0)</f>
        <v>0</v>
      </c>
      <c r="O117" s="257">
        <f ca="1">+IFERROR(INDEX('Hoja de Trabajo para listado'!$A$155:$Z$1048576,MATCH($A117,'Hoja de Trabajo para listado'!$A$155:$A$1048576,0),MATCH((CUADRO!O$5&amp;$E117),'Hoja de Trabajo para listado'!$A$151:$Z$151,0)),0)+IFERROR(INDEX('Hoja de Trabajo para listado'!$AB$155:$BA$1048576,MATCH($A117,'Hoja de Trabajo para listado'!$AB$155:$AB$1048576,0),MATCH((CUADRO!O$5&amp;$E117),'Hoja de Trabajo para listado'!$AB$151:$BA$151,0)),0)+IFERROR(INDEX('Hoja de Trabajo para listado'!$BC$155:$CB$1048576,MATCH($A117,'Hoja de Trabajo para listado'!$BC$155:$BC$1048576,0),MATCH((CUADRO!O$5&amp;$E117),'Hoja de Trabajo para listado'!$BC$151:$CB$151,0)),0)+IFERROR(INDEX('Hoja de Trabajo para listado'!$DE$153:$DG$274,MATCH($A117,'Hoja de Trabajo para listado'!$DE$153:$DE$1048576,0),MATCH((CUADRO!O$5&amp;$E117),'Hoja de Trabajo para listado'!$DE$151:$DG$151,0)),0)+IFERROR(INDEX('Hoja de Trabajo para listado'!$CD$155:$DC$1048576,MATCH($A117,'Hoja de Trabajo para listado'!$CD$155:$CD$1048576,0),MATCH((CUADRO!O$5&amp;$E117),'Hoja de Trabajo para listado'!$CD$151:$DC$151,0)),0)</f>
        <v>0</v>
      </c>
      <c r="P117" s="257">
        <f ca="1">+IFERROR(INDEX('Hoja de Trabajo para listado'!$A$155:$Z$1048576,MATCH($A117,'Hoja de Trabajo para listado'!$A$155:$A$1048576,0),MATCH((CUADRO!P$5&amp;$E117),'Hoja de Trabajo para listado'!$A$151:$Z$151,0)),0)+IFERROR(INDEX('Hoja de Trabajo para listado'!$AB$155:$BA$1048576,MATCH($A117,'Hoja de Trabajo para listado'!$AB$155:$AB$1048576,0),MATCH((CUADRO!P$5&amp;$E117),'Hoja de Trabajo para listado'!$AB$151:$BA$151,0)),0)+IFERROR(INDEX('Hoja de Trabajo para listado'!$BC$155:$CB$1048576,MATCH($A117,'Hoja de Trabajo para listado'!$BC$155:$BC$1048576,0),MATCH((CUADRO!P$5&amp;$E117),'Hoja de Trabajo para listado'!$BC$151:$CB$151,0)),0)+IFERROR(INDEX('Hoja de Trabajo para listado'!$DE$153:$DG$274,MATCH($A117,'Hoja de Trabajo para listado'!$DE$153:$DE$1048576,0),MATCH((CUADRO!P$5&amp;$E117),'Hoja de Trabajo para listado'!$DE$151:$DG$151,0)),0)+IFERROR(INDEX('Hoja de Trabajo para listado'!$CD$155:$DC$1048576,MATCH($A117,'Hoja de Trabajo para listado'!$CD$155:$CD$1048576,0),MATCH((CUADRO!P$5&amp;$E117),'Hoja de Trabajo para listado'!$CD$151:$DC$151,0)),0)</f>
        <v>0</v>
      </c>
      <c r="Q117" s="257">
        <f ca="1">+IFERROR(INDEX('Hoja de Trabajo para listado'!$A$155:$Z$1048576,MATCH($A117,'Hoja de Trabajo para listado'!$A$155:$A$1048576,0),MATCH((CUADRO!Q$5&amp;$E117),'Hoja de Trabajo para listado'!$A$151:$Z$151,0)),0)+IFERROR(INDEX('Hoja de Trabajo para listado'!$AB$155:$BA$1048576,MATCH($A117,'Hoja de Trabajo para listado'!$AB$155:$AB$1048576,0),MATCH((CUADRO!Q$5&amp;$E117),'Hoja de Trabajo para listado'!$AB$151:$BA$151,0)),0)+IFERROR(INDEX('Hoja de Trabajo para listado'!$BC$155:$CB$1048576,MATCH($A117,'Hoja de Trabajo para listado'!$BC$155:$BC$1048576,0),MATCH((CUADRO!Q$5&amp;$E117),'Hoja de Trabajo para listado'!$BC$151:$CB$151,0)),0)+IFERROR(INDEX('Hoja de Trabajo para listado'!$DE$153:$DG$274,MATCH($A117,'Hoja de Trabajo para listado'!$DE$153:$DE$1048576,0),MATCH((CUADRO!Q$5&amp;$E117),'Hoja de Trabajo para listado'!$DE$151:$DG$151,0)),0)+IFERROR(INDEX('Hoja de Trabajo para listado'!$CD$155:$DC$1048576,MATCH($A117,'Hoja de Trabajo para listado'!$CD$155:$CD$1048576,0),MATCH((CUADRO!Q$5&amp;$E117),'Hoja de Trabajo para listado'!$CD$151:$DC$151,0)),0)</f>
        <v>0</v>
      </c>
      <c r="R117" s="257">
        <f t="shared" ca="1" si="4"/>
        <v>0</v>
      </c>
      <c r="S117" s="274">
        <f ca="1">+R116+R117</f>
        <v>0</v>
      </c>
      <c r="T117" s="257">
        <f ca="1">+S117</f>
        <v>0</v>
      </c>
      <c r="U117" s="256">
        <f t="shared" si="5"/>
        <v>2</v>
      </c>
      <c r="V117" s="362" t="str">
        <f>+VLOOKUP(A117,bd_lista!$A$3:$E$590,5,FALSE)</f>
        <v>Instituciones Descentralizadas Municipales</v>
      </c>
      <c r="W117" s="362"/>
      <c r="X117" s="254">
        <f>+VLOOKUP(A117,[2]Sheet1!$A$13:$D$744,4,FALSE)</f>
        <v>0</v>
      </c>
      <c r="Y117" s="254" t="e">
        <f>+VLOOKUP(X117,bd_lista!$A$3:$C$590,3,FALSE)</f>
        <v>#N/A</v>
      </c>
      <c r="Z117" s="314"/>
      <c r="AA117" s="315"/>
    </row>
    <row r="118" spans="1:27" ht="15" hidden="1" customHeight="1">
      <c r="A118" s="32">
        <v>2333</v>
      </c>
      <c r="B118" s="306">
        <f>+A118</f>
        <v>2333</v>
      </c>
      <c r="C118" s="259" t="str">
        <f>+VLOOKUP(A118,bd_lista!$A$3:$C$590,3,FALSE)</f>
        <v>ENTIDAD DIRECCIÓN DE LA TERMINAL DE BUSES DE TARIJA</v>
      </c>
      <c r="D118" s="361" t="str">
        <f>+C118</f>
        <v>ENTIDAD DIRECCIÓN DE LA TERMINAL DE BUSES DE TARIJA</v>
      </c>
      <c r="E118" s="254" t="s">
        <v>1313</v>
      </c>
      <c r="F118" s="255">
        <f ca="1">+IFERROR(INDEX('Hoja de Trabajo para listado'!$A$155:$Z$1048576,MATCH($A118,'Hoja de Trabajo para listado'!$A$155:$A$1048576,0),MATCH((CUADRO!F$5&amp;$E118),'Hoja de Trabajo para listado'!$A$151:$Z$151,0)),0)+IFERROR(INDEX('Hoja de Trabajo para listado'!$AB$155:$BA$1048576,MATCH($A118,'Hoja de Trabajo para listado'!$AB$155:$AB$1048576,0),MATCH((CUADRO!F$5&amp;$E118),'Hoja de Trabajo para listado'!$AB$151:$BA$151,0)),0)+IFERROR(INDEX('Hoja de Trabajo para listado'!$BC$155:$CB$1048576,MATCH($A118,'Hoja de Trabajo para listado'!$BC$155:$BC$1048576,0),MATCH((CUADRO!F$5&amp;$E118),'Hoja de Trabajo para listado'!$BC$151:$CB$151,0)),0)+IFERROR(INDEX('Hoja de Trabajo para listado'!$DE$153:$DG$274,MATCH($A118,'Hoja de Trabajo para listado'!$DE$153:$DE$1048576,0),MATCH((CUADRO!F$5&amp;$E118),'Hoja de Trabajo para listado'!$DE$151:$DG$151,0)),0)+IFERROR(INDEX('Hoja de Trabajo para listado'!$CD$155:$DC$1048576,MATCH($A118,'Hoja de Trabajo para listado'!$CD$155:$CD$1048576,0),MATCH((CUADRO!F$5&amp;$E118),'Hoja de Trabajo para listado'!$CD$151:$DC$151,0)),0)</f>
        <v>0</v>
      </c>
      <c r="G118" s="255">
        <f ca="1">+IFERROR(INDEX('Hoja de Trabajo para listado'!$A$155:$Z$1048576,MATCH($A118,'Hoja de Trabajo para listado'!$A$155:$A$1048576,0),MATCH((CUADRO!G$5&amp;$E118),'Hoja de Trabajo para listado'!$A$151:$Z$151,0)),0)+IFERROR(INDEX('Hoja de Trabajo para listado'!$AB$155:$BA$1048576,MATCH($A118,'Hoja de Trabajo para listado'!$AB$155:$AB$1048576,0),MATCH((CUADRO!G$5&amp;$E118),'Hoja de Trabajo para listado'!$AB$151:$BA$151,0)),0)+IFERROR(INDEX('Hoja de Trabajo para listado'!$BC$155:$CB$1048576,MATCH($A118,'Hoja de Trabajo para listado'!$BC$155:$BC$1048576,0),MATCH((CUADRO!G$5&amp;$E118),'Hoja de Trabajo para listado'!$BC$151:$CB$151,0)),0)+IFERROR(INDEX('Hoja de Trabajo para listado'!$DE$153:$DG$274,MATCH($A118,'Hoja de Trabajo para listado'!$DE$153:$DE$1048576,0),MATCH((CUADRO!G$5&amp;$E118),'Hoja de Trabajo para listado'!$DE$151:$DG$151,0)),0)+IFERROR(INDEX('Hoja de Trabajo para listado'!$CD$155:$DC$1048576,MATCH($A118,'Hoja de Trabajo para listado'!$CD$155:$CD$1048576,0),MATCH((CUADRO!G$5&amp;$E118),'Hoja de Trabajo para listado'!$CD$151:$DC$151,0)),0)</f>
        <v>0</v>
      </c>
      <c r="H118" s="255">
        <f ca="1">+IFERROR(INDEX('Hoja de Trabajo para listado'!$A$155:$Z$1048576,MATCH($A118,'Hoja de Trabajo para listado'!$A$155:$A$1048576,0),MATCH((CUADRO!H$5&amp;$E118),'Hoja de Trabajo para listado'!$A$151:$Z$151,0)),0)+IFERROR(INDEX('Hoja de Trabajo para listado'!$AB$155:$BA$1048576,MATCH($A118,'Hoja de Trabajo para listado'!$AB$155:$AB$1048576,0),MATCH((CUADRO!H$5&amp;$E118),'Hoja de Trabajo para listado'!$AB$151:$BA$151,0)),0)+IFERROR(INDEX('Hoja de Trabajo para listado'!$BC$155:$CB$1048576,MATCH($A118,'Hoja de Trabajo para listado'!$BC$155:$BC$1048576,0),MATCH((CUADRO!H$5&amp;$E118),'Hoja de Trabajo para listado'!$BC$151:$CB$151,0)),0)+IFERROR(INDEX('Hoja de Trabajo para listado'!$DE$153:$DG$274,MATCH($A118,'Hoja de Trabajo para listado'!$DE$153:$DE$1048576,0),MATCH((CUADRO!H$5&amp;$E118),'Hoja de Trabajo para listado'!$DE$151:$DG$151,0)),0)+IFERROR(INDEX('Hoja de Trabajo para listado'!$CD$155:$DC$1048576,MATCH($A118,'Hoja de Trabajo para listado'!$CD$155:$CD$1048576,0),MATCH((CUADRO!H$5&amp;$E118),'Hoja de Trabajo para listado'!$CD$151:$DC$151,0)),0)</f>
        <v>0</v>
      </c>
      <c r="I118" s="255">
        <f ca="1">+IFERROR(INDEX('Hoja de Trabajo para listado'!$A$155:$Z$1048576,MATCH($A118,'Hoja de Trabajo para listado'!$A$155:$A$1048576,0),MATCH((CUADRO!I$5&amp;$E118),'Hoja de Trabajo para listado'!$A$151:$Z$151,0)),0)+IFERROR(INDEX('Hoja de Trabajo para listado'!$AB$155:$BA$1048576,MATCH($A118,'Hoja de Trabajo para listado'!$AB$155:$AB$1048576,0),MATCH((CUADRO!I$5&amp;$E118),'Hoja de Trabajo para listado'!$AB$151:$BA$151,0)),0)+IFERROR(INDEX('Hoja de Trabajo para listado'!$BC$155:$CB$1048576,MATCH($A118,'Hoja de Trabajo para listado'!$BC$155:$BC$1048576,0),MATCH((CUADRO!I$5&amp;$E118),'Hoja de Trabajo para listado'!$BC$151:$CB$151,0)),0)+IFERROR(INDEX('Hoja de Trabajo para listado'!$DE$153:$DG$274,MATCH($A118,'Hoja de Trabajo para listado'!$DE$153:$DE$1048576,0),MATCH((CUADRO!I$5&amp;$E118),'Hoja de Trabajo para listado'!$DE$151:$DG$151,0)),0)+IFERROR(INDEX('Hoja de Trabajo para listado'!$CD$155:$DC$1048576,MATCH($A118,'Hoja de Trabajo para listado'!$CD$155:$CD$1048576,0),MATCH((CUADRO!I$5&amp;$E118),'Hoja de Trabajo para listado'!$CD$151:$DC$151,0)),0)</f>
        <v>0</v>
      </c>
      <c r="J118" s="255">
        <f ca="1">+IFERROR(INDEX('Hoja de Trabajo para listado'!$A$155:$Z$1048576,MATCH($A118,'Hoja de Trabajo para listado'!$A$155:$A$1048576,0),MATCH((CUADRO!J$5&amp;$E118),'Hoja de Trabajo para listado'!$A$151:$Z$151,0)),0)+IFERROR(INDEX('Hoja de Trabajo para listado'!$AB$155:$BA$1048576,MATCH($A118,'Hoja de Trabajo para listado'!$AB$155:$AB$1048576,0),MATCH((CUADRO!J$5&amp;$E118),'Hoja de Trabajo para listado'!$AB$151:$BA$151,0)),0)+IFERROR(INDEX('Hoja de Trabajo para listado'!$BC$155:$CB$1048576,MATCH($A118,'Hoja de Trabajo para listado'!$BC$155:$BC$1048576,0),MATCH((CUADRO!J$5&amp;$E118),'Hoja de Trabajo para listado'!$BC$151:$CB$151,0)),0)+IFERROR(INDEX('Hoja de Trabajo para listado'!$DE$153:$DG$274,MATCH($A118,'Hoja de Trabajo para listado'!$DE$153:$DE$1048576,0),MATCH((CUADRO!J$5&amp;$E118),'Hoja de Trabajo para listado'!$DE$151:$DG$151,0)),0)+IFERROR(INDEX('Hoja de Trabajo para listado'!$CD$155:$DC$1048576,MATCH($A118,'Hoja de Trabajo para listado'!$CD$155:$CD$1048576,0),MATCH((CUADRO!J$5&amp;$E118),'Hoja de Trabajo para listado'!$CD$151:$DC$151,0)),0)</f>
        <v>0</v>
      </c>
      <c r="K118" s="255">
        <f ca="1">+IFERROR(INDEX('Hoja de Trabajo para listado'!$A$155:$Z$1048576,MATCH($A118,'Hoja de Trabajo para listado'!$A$155:$A$1048576,0),MATCH((CUADRO!K$5&amp;$E118),'Hoja de Trabajo para listado'!$A$151:$Z$151,0)),0)+IFERROR(INDEX('Hoja de Trabajo para listado'!$AB$155:$BA$1048576,MATCH($A118,'Hoja de Trabajo para listado'!$AB$155:$AB$1048576,0),MATCH((CUADRO!K$5&amp;$E118),'Hoja de Trabajo para listado'!$AB$151:$BA$151,0)),0)+IFERROR(INDEX('Hoja de Trabajo para listado'!$BC$155:$CB$1048576,MATCH($A118,'Hoja de Trabajo para listado'!$BC$155:$BC$1048576,0),MATCH((CUADRO!K$5&amp;$E118),'Hoja de Trabajo para listado'!$BC$151:$CB$151,0)),0)+IFERROR(INDEX('Hoja de Trabajo para listado'!$DE$153:$DG$274,MATCH($A118,'Hoja de Trabajo para listado'!$DE$153:$DE$1048576,0),MATCH((CUADRO!K$5&amp;$E118),'Hoja de Trabajo para listado'!$DE$151:$DG$151,0)),0)+IFERROR(INDEX('Hoja de Trabajo para listado'!$CD$155:$DC$1048576,MATCH($A118,'Hoja de Trabajo para listado'!$CD$155:$CD$1048576,0),MATCH((CUADRO!K$5&amp;$E118),'Hoja de Trabajo para listado'!$CD$151:$DC$151,0)),0)</f>
        <v>0</v>
      </c>
      <c r="L118" s="255">
        <f ca="1">+IFERROR(INDEX('Hoja de Trabajo para listado'!$A$155:$Z$1048576,MATCH($A118,'Hoja de Trabajo para listado'!$A$155:$A$1048576,0),MATCH((CUADRO!L$5&amp;$E118),'Hoja de Trabajo para listado'!$A$151:$Z$151,0)),0)+IFERROR(INDEX('Hoja de Trabajo para listado'!$AB$155:$BA$1048576,MATCH($A118,'Hoja de Trabajo para listado'!$AB$155:$AB$1048576,0),MATCH((CUADRO!L$5&amp;$E118),'Hoja de Trabajo para listado'!$AB$151:$BA$151,0)),0)+IFERROR(INDEX('Hoja de Trabajo para listado'!$BC$155:$CB$1048576,MATCH($A118,'Hoja de Trabajo para listado'!$BC$155:$BC$1048576,0),MATCH((CUADRO!L$5&amp;$E118),'Hoja de Trabajo para listado'!$BC$151:$CB$151,0)),0)+IFERROR(INDEX('Hoja de Trabajo para listado'!$DE$153:$DG$274,MATCH($A118,'Hoja de Trabajo para listado'!$DE$153:$DE$1048576,0),MATCH((CUADRO!L$5&amp;$E118),'Hoja de Trabajo para listado'!$DE$151:$DG$151,0)),0)+IFERROR(INDEX('Hoja de Trabajo para listado'!$CD$155:$DC$1048576,MATCH($A118,'Hoja de Trabajo para listado'!$CD$155:$CD$1048576,0),MATCH((CUADRO!L$5&amp;$E118),'Hoja de Trabajo para listado'!$CD$151:$DC$151,0)),0)</f>
        <v>0</v>
      </c>
      <c r="M118" s="255">
        <f ca="1">+IFERROR(INDEX('Hoja de Trabajo para listado'!$A$155:$Z$1048576,MATCH($A118,'Hoja de Trabajo para listado'!$A$155:$A$1048576,0),MATCH((CUADRO!M$5&amp;$E118),'Hoja de Trabajo para listado'!$A$151:$Z$151,0)),0)+IFERROR(INDEX('Hoja de Trabajo para listado'!$AB$155:$BA$1048576,MATCH($A118,'Hoja de Trabajo para listado'!$AB$155:$AB$1048576,0),MATCH((CUADRO!M$5&amp;$E118),'Hoja de Trabajo para listado'!$AB$151:$BA$151,0)),0)+IFERROR(INDEX('Hoja de Trabajo para listado'!$BC$155:$CB$1048576,MATCH($A118,'Hoja de Trabajo para listado'!$BC$155:$BC$1048576,0),MATCH((CUADRO!M$5&amp;$E118),'Hoja de Trabajo para listado'!$BC$151:$CB$151,0)),0)+IFERROR(INDEX('Hoja de Trabajo para listado'!$DE$153:$DG$274,MATCH($A118,'Hoja de Trabajo para listado'!$DE$153:$DE$1048576,0),MATCH((CUADRO!M$5&amp;$E118),'Hoja de Trabajo para listado'!$DE$151:$DG$151,0)),0)+IFERROR(INDEX('Hoja de Trabajo para listado'!$CD$155:$DC$1048576,MATCH($A118,'Hoja de Trabajo para listado'!$CD$155:$CD$1048576,0),MATCH((CUADRO!M$5&amp;$E118),'Hoja de Trabajo para listado'!$CD$151:$DC$151,0)),0)</f>
        <v>0</v>
      </c>
      <c r="N118" s="255">
        <f ca="1">+IFERROR(INDEX('Hoja de Trabajo para listado'!$A$155:$Z$1048576,MATCH($A118,'Hoja de Trabajo para listado'!$A$155:$A$1048576,0),MATCH((CUADRO!N$5&amp;$E118),'Hoja de Trabajo para listado'!$A$151:$Z$151,0)),0)+IFERROR(INDEX('Hoja de Trabajo para listado'!$AB$155:$BA$1048576,MATCH($A118,'Hoja de Trabajo para listado'!$AB$155:$AB$1048576,0),MATCH((CUADRO!N$5&amp;$E118),'Hoja de Trabajo para listado'!$AB$151:$BA$151,0)),0)+IFERROR(INDEX('Hoja de Trabajo para listado'!$BC$155:$CB$1048576,MATCH($A118,'Hoja de Trabajo para listado'!$BC$155:$BC$1048576,0),MATCH((CUADRO!N$5&amp;$E118),'Hoja de Trabajo para listado'!$BC$151:$CB$151,0)),0)+IFERROR(INDEX('Hoja de Trabajo para listado'!$DE$153:$DG$274,MATCH($A118,'Hoja de Trabajo para listado'!$DE$153:$DE$1048576,0),MATCH((CUADRO!N$5&amp;$E118),'Hoja de Trabajo para listado'!$DE$151:$DG$151,0)),0)+IFERROR(INDEX('Hoja de Trabajo para listado'!$CD$155:$DC$1048576,MATCH($A118,'Hoja de Trabajo para listado'!$CD$155:$CD$1048576,0),MATCH((CUADRO!N$5&amp;$E118),'Hoja de Trabajo para listado'!$CD$151:$DC$151,0)),0)</f>
        <v>0</v>
      </c>
      <c r="O118" s="255">
        <f ca="1">+IFERROR(INDEX('Hoja de Trabajo para listado'!$A$155:$Z$1048576,MATCH($A118,'Hoja de Trabajo para listado'!$A$155:$A$1048576,0),MATCH((CUADRO!O$5&amp;$E118),'Hoja de Trabajo para listado'!$A$151:$Z$151,0)),0)+IFERROR(INDEX('Hoja de Trabajo para listado'!$AB$155:$BA$1048576,MATCH($A118,'Hoja de Trabajo para listado'!$AB$155:$AB$1048576,0),MATCH((CUADRO!O$5&amp;$E118),'Hoja de Trabajo para listado'!$AB$151:$BA$151,0)),0)+IFERROR(INDEX('Hoja de Trabajo para listado'!$BC$155:$CB$1048576,MATCH($A118,'Hoja de Trabajo para listado'!$BC$155:$BC$1048576,0),MATCH((CUADRO!O$5&amp;$E118),'Hoja de Trabajo para listado'!$BC$151:$CB$151,0)),0)+IFERROR(INDEX('Hoja de Trabajo para listado'!$DE$153:$DG$274,MATCH($A118,'Hoja de Trabajo para listado'!$DE$153:$DE$1048576,0),MATCH((CUADRO!O$5&amp;$E118),'Hoja de Trabajo para listado'!$DE$151:$DG$151,0)),0)+IFERROR(INDEX('Hoja de Trabajo para listado'!$CD$155:$DC$1048576,MATCH($A118,'Hoja de Trabajo para listado'!$CD$155:$CD$1048576,0),MATCH((CUADRO!O$5&amp;$E118),'Hoja de Trabajo para listado'!$CD$151:$DC$151,0)),0)</f>
        <v>0</v>
      </c>
      <c r="P118" s="255">
        <f ca="1">+IFERROR(INDEX('Hoja de Trabajo para listado'!$A$155:$Z$1048576,MATCH($A118,'Hoja de Trabajo para listado'!$A$155:$A$1048576,0),MATCH((CUADRO!P$5&amp;$E118),'Hoja de Trabajo para listado'!$A$151:$Z$151,0)),0)+IFERROR(INDEX('Hoja de Trabajo para listado'!$AB$155:$BA$1048576,MATCH($A118,'Hoja de Trabajo para listado'!$AB$155:$AB$1048576,0),MATCH((CUADRO!P$5&amp;$E118),'Hoja de Trabajo para listado'!$AB$151:$BA$151,0)),0)+IFERROR(INDEX('Hoja de Trabajo para listado'!$BC$155:$CB$1048576,MATCH($A118,'Hoja de Trabajo para listado'!$BC$155:$BC$1048576,0),MATCH((CUADRO!P$5&amp;$E118),'Hoja de Trabajo para listado'!$BC$151:$CB$151,0)),0)+IFERROR(INDEX('Hoja de Trabajo para listado'!$DE$153:$DG$274,MATCH($A118,'Hoja de Trabajo para listado'!$DE$153:$DE$1048576,0),MATCH((CUADRO!P$5&amp;$E118),'Hoja de Trabajo para listado'!$DE$151:$DG$151,0)),0)+IFERROR(INDEX('Hoja de Trabajo para listado'!$CD$155:$DC$1048576,MATCH($A118,'Hoja de Trabajo para listado'!$CD$155:$CD$1048576,0),MATCH((CUADRO!P$5&amp;$E118),'Hoja de Trabajo para listado'!$CD$151:$DC$151,0)),0)</f>
        <v>0</v>
      </c>
      <c r="Q118" s="255">
        <f ca="1">+IFERROR(INDEX('Hoja de Trabajo para listado'!$A$155:$Z$1048576,MATCH($A118,'Hoja de Trabajo para listado'!$A$155:$A$1048576,0),MATCH((CUADRO!Q$5&amp;$E118),'Hoja de Trabajo para listado'!$A$151:$Z$151,0)),0)+IFERROR(INDEX('Hoja de Trabajo para listado'!$AB$155:$BA$1048576,MATCH($A118,'Hoja de Trabajo para listado'!$AB$155:$AB$1048576,0),MATCH((CUADRO!Q$5&amp;$E118),'Hoja de Trabajo para listado'!$AB$151:$BA$151,0)),0)+IFERROR(INDEX('Hoja de Trabajo para listado'!$BC$155:$CB$1048576,MATCH($A118,'Hoja de Trabajo para listado'!$BC$155:$BC$1048576,0),MATCH((CUADRO!Q$5&amp;$E118),'Hoja de Trabajo para listado'!$BC$151:$CB$151,0)),0)+IFERROR(INDEX('Hoja de Trabajo para listado'!$DE$153:$DG$274,MATCH($A118,'Hoja de Trabajo para listado'!$DE$153:$DE$1048576,0),MATCH((CUADRO!Q$5&amp;$E118),'Hoja de Trabajo para listado'!$DE$151:$DG$151,0)),0)+IFERROR(INDEX('Hoja de Trabajo para listado'!$CD$155:$DC$1048576,MATCH($A118,'Hoja de Trabajo para listado'!$CD$155:$CD$1048576,0),MATCH((CUADRO!Q$5&amp;$E118),'Hoja de Trabajo para listado'!$CD$151:$DC$151,0)),0)</f>
        <v>0</v>
      </c>
      <c r="R118" s="255">
        <f t="shared" ca="1" si="4"/>
        <v>0</v>
      </c>
      <c r="S118" s="262"/>
      <c r="T118" s="255">
        <f ca="1">+T119</f>
        <v>0</v>
      </c>
      <c r="U118" s="254">
        <f t="shared" si="5"/>
        <v>1</v>
      </c>
      <c r="V118" s="362" t="str">
        <f>+VLOOKUP(A118,bd_lista!$A$3:$E$590,5,FALSE)</f>
        <v>Instituciones Descentralizadas Municipales</v>
      </c>
      <c r="W118" s="361" t="str">
        <f>+V118</f>
        <v>Instituciones Descentralizadas Municipales</v>
      </c>
      <c r="X118" s="254">
        <f>+VLOOKUP(A118,[2]Sheet1!$A$13:$D$744,4,FALSE)</f>
        <v>0</v>
      </c>
      <c r="Y118" s="254" t="e">
        <f>+VLOOKUP(X118,bd_lista!$A$3:$C$590,3,FALSE)</f>
        <v>#N/A</v>
      </c>
      <c r="Z118" s="316">
        <f>+X118</f>
        <v>0</v>
      </c>
      <c r="AA118" s="317" t="e">
        <f>+Y118</f>
        <v>#N/A</v>
      </c>
    </row>
    <row r="119" spans="1:27" ht="15" hidden="1" customHeight="1">
      <c r="A119" s="32">
        <v>2333</v>
      </c>
      <c r="B119" s="307"/>
      <c r="C119" s="362" t="str">
        <f>+VLOOKUP(A119,bd_lista!$A$3:$C$590,3,FALSE)</f>
        <v>ENTIDAD DIRECCIÓN DE LA TERMINAL DE BUSES DE TARIJA</v>
      </c>
      <c r="D119" s="362"/>
      <c r="E119" s="256" t="s">
        <v>1314</v>
      </c>
      <c r="F119" s="257">
        <f ca="1">+IFERROR(INDEX('Hoja de Trabajo para listado'!$A$155:$Z$1048576,MATCH($A119,'Hoja de Trabajo para listado'!$A$155:$A$1048576,0),MATCH((CUADRO!F$5&amp;$E119),'Hoja de Trabajo para listado'!$A$151:$Z$151,0)),0)+IFERROR(INDEX('Hoja de Trabajo para listado'!$AB$155:$BA$1048576,MATCH($A119,'Hoja de Trabajo para listado'!$AB$155:$AB$1048576,0),MATCH((CUADRO!F$5&amp;$E119),'Hoja de Trabajo para listado'!$AB$151:$BA$151,0)),0)+IFERROR(INDEX('Hoja de Trabajo para listado'!$BC$155:$CB$1048576,MATCH($A119,'Hoja de Trabajo para listado'!$BC$155:$BC$1048576,0),MATCH((CUADRO!F$5&amp;$E119),'Hoja de Trabajo para listado'!$BC$151:$CB$151,0)),0)+IFERROR(INDEX('Hoja de Trabajo para listado'!$DE$153:$DG$274,MATCH($A119,'Hoja de Trabajo para listado'!$DE$153:$DE$1048576,0),MATCH((CUADRO!F$5&amp;$E119),'Hoja de Trabajo para listado'!$DE$151:$DG$151,0)),0)+IFERROR(INDEX('Hoja de Trabajo para listado'!$CD$155:$DC$1048576,MATCH($A119,'Hoja de Trabajo para listado'!$CD$155:$CD$1048576,0),MATCH((CUADRO!F$5&amp;$E119),'Hoja de Trabajo para listado'!$CD$151:$DC$151,0)),0)</f>
        <v>0</v>
      </c>
      <c r="G119" s="257">
        <f ca="1">+IFERROR(INDEX('Hoja de Trabajo para listado'!$A$155:$Z$1048576,MATCH($A119,'Hoja de Trabajo para listado'!$A$155:$A$1048576,0),MATCH((CUADRO!G$5&amp;$E119),'Hoja de Trabajo para listado'!$A$151:$Z$151,0)),0)+IFERROR(INDEX('Hoja de Trabajo para listado'!$AB$155:$BA$1048576,MATCH($A119,'Hoja de Trabajo para listado'!$AB$155:$AB$1048576,0),MATCH((CUADRO!G$5&amp;$E119),'Hoja de Trabajo para listado'!$AB$151:$BA$151,0)),0)+IFERROR(INDEX('Hoja de Trabajo para listado'!$BC$155:$CB$1048576,MATCH($A119,'Hoja de Trabajo para listado'!$BC$155:$BC$1048576,0),MATCH((CUADRO!G$5&amp;$E119),'Hoja de Trabajo para listado'!$BC$151:$CB$151,0)),0)+IFERROR(INDEX('Hoja de Trabajo para listado'!$DE$153:$DG$274,MATCH($A119,'Hoja de Trabajo para listado'!$DE$153:$DE$1048576,0),MATCH((CUADRO!G$5&amp;$E119),'Hoja de Trabajo para listado'!$DE$151:$DG$151,0)),0)+IFERROR(INDEX('Hoja de Trabajo para listado'!$CD$155:$DC$1048576,MATCH($A119,'Hoja de Trabajo para listado'!$CD$155:$CD$1048576,0),MATCH((CUADRO!G$5&amp;$E119),'Hoja de Trabajo para listado'!$CD$151:$DC$151,0)),0)</f>
        <v>0</v>
      </c>
      <c r="H119" s="257">
        <f ca="1">+IFERROR(INDEX('Hoja de Trabajo para listado'!$A$155:$Z$1048576,MATCH($A119,'Hoja de Trabajo para listado'!$A$155:$A$1048576,0),MATCH((CUADRO!H$5&amp;$E119),'Hoja de Trabajo para listado'!$A$151:$Z$151,0)),0)+IFERROR(INDEX('Hoja de Trabajo para listado'!$AB$155:$BA$1048576,MATCH($A119,'Hoja de Trabajo para listado'!$AB$155:$AB$1048576,0),MATCH((CUADRO!H$5&amp;$E119),'Hoja de Trabajo para listado'!$AB$151:$BA$151,0)),0)+IFERROR(INDEX('Hoja de Trabajo para listado'!$BC$155:$CB$1048576,MATCH($A119,'Hoja de Trabajo para listado'!$BC$155:$BC$1048576,0),MATCH((CUADRO!H$5&amp;$E119),'Hoja de Trabajo para listado'!$BC$151:$CB$151,0)),0)+IFERROR(INDEX('Hoja de Trabajo para listado'!$DE$153:$DG$274,MATCH($A119,'Hoja de Trabajo para listado'!$DE$153:$DE$1048576,0),MATCH((CUADRO!H$5&amp;$E119),'Hoja de Trabajo para listado'!$DE$151:$DG$151,0)),0)+IFERROR(INDEX('Hoja de Trabajo para listado'!$CD$155:$DC$1048576,MATCH($A119,'Hoja de Trabajo para listado'!$CD$155:$CD$1048576,0),MATCH((CUADRO!H$5&amp;$E119),'Hoja de Trabajo para listado'!$CD$151:$DC$151,0)),0)</f>
        <v>0</v>
      </c>
      <c r="I119" s="257">
        <f ca="1">+IFERROR(INDEX('Hoja de Trabajo para listado'!$A$155:$Z$1048576,MATCH($A119,'Hoja de Trabajo para listado'!$A$155:$A$1048576,0),MATCH((CUADRO!I$5&amp;$E119),'Hoja de Trabajo para listado'!$A$151:$Z$151,0)),0)+IFERROR(INDEX('Hoja de Trabajo para listado'!$AB$155:$BA$1048576,MATCH($A119,'Hoja de Trabajo para listado'!$AB$155:$AB$1048576,0),MATCH((CUADRO!I$5&amp;$E119),'Hoja de Trabajo para listado'!$AB$151:$BA$151,0)),0)+IFERROR(INDEX('Hoja de Trabajo para listado'!$BC$155:$CB$1048576,MATCH($A119,'Hoja de Trabajo para listado'!$BC$155:$BC$1048576,0),MATCH((CUADRO!I$5&amp;$E119),'Hoja de Trabajo para listado'!$BC$151:$CB$151,0)),0)+IFERROR(INDEX('Hoja de Trabajo para listado'!$DE$153:$DG$274,MATCH($A119,'Hoja de Trabajo para listado'!$DE$153:$DE$1048576,0),MATCH((CUADRO!I$5&amp;$E119),'Hoja de Trabajo para listado'!$DE$151:$DG$151,0)),0)+IFERROR(INDEX('Hoja de Trabajo para listado'!$CD$155:$DC$1048576,MATCH($A119,'Hoja de Trabajo para listado'!$CD$155:$CD$1048576,0),MATCH((CUADRO!I$5&amp;$E119),'Hoja de Trabajo para listado'!$CD$151:$DC$151,0)),0)</f>
        <v>0</v>
      </c>
      <c r="J119" s="257">
        <f ca="1">+IFERROR(INDEX('Hoja de Trabajo para listado'!$A$155:$Z$1048576,MATCH($A119,'Hoja de Trabajo para listado'!$A$155:$A$1048576,0),MATCH((CUADRO!J$5&amp;$E119),'Hoja de Trabajo para listado'!$A$151:$Z$151,0)),0)+IFERROR(INDEX('Hoja de Trabajo para listado'!$AB$155:$BA$1048576,MATCH($A119,'Hoja de Trabajo para listado'!$AB$155:$AB$1048576,0),MATCH((CUADRO!J$5&amp;$E119),'Hoja de Trabajo para listado'!$AB$151:$BA$151,0)),0)+IFERROR(INDEX('Hoja de Trabajo para listado'!$BC$155:$CB$1048576,MATCH($A119,'Hoja de Trabajo para listado'!$BC$155:$BC$1048576,0),MATCH((CUADRO!J$5&amp;$E119),'Hoja de Trabajo para listado'!$BC$151:$CB$151,0)),0)+IFERROR(INDEX('Hoja de Trabajo para listado'!$DE$153:$DG$274,MATCH($A119,'Hoja de Trabajo para listado'!$DE$153:$DE$1048576,0),MATCH((CUADRO!J$5&amp;$E119),'Hoja de Trabajo para listado'!$DE$151:$DG$151,0)),0)+IFERROR(INDEX('Hoja de Trabajo para listado'!$CD$155:$DC$1048576,MATCH($A119,'Hoja de Trabajo para listado'!$CD$155:$CD$1048576,0),MATCH((CUADRO!J$5&amp;$E119),'Hoja de Trabajo para listado'!$CD$151:$DC$151,0)),0)</f>
        <v>0</v>
      </c>
      <c r="K119" s="257">
        <f ca="1">+IFERROR(INDEX('Hoja de Trabajo para listado'!$A$155:$Z$1048576,MATCH($A119,'Hoja de Trabajo para listado'!$A$155:$A$1048576,0),MATCH((CUADRO!K$5&amp;$E119),'Hoja de Trabajo para listado'!$A$151:$Z$151,0)),0)+IFERROR(INDEX('Hoja de Trabajo para listado'!$AB$155:$BA$1048576,MATCH($A119,'Hoja de Trabajo para listado'!$AB$155:$AB$1048576,0),MATCH((CUADRO!K$5&amp;$E119),'Hoja de Trabajo para listado'!$AB$151:$BA$151,0)),0)+IFERROR(INDEX('Hoja de Trabajo para listado'!$BC$155:$CB$1048576,MATCH($A119,'Hoja de Trabajo para listado'!$BC$155:$BC$1048576,0),MATCH((CUADRO!K$5&amp;$E119),'Hoja de Trabajo para listado'!$BC$151:$CB$151,0)),0)+IFERROR(INDEX('Hoja de Trabajo para listado'!$DE$153:$DG$274,MATCH($A119,'Hoja de Trabajo para listado'!$DE$153:$DE$1048576,0),MATCH((CUADRO!K$5&amp;$E119),'Hoja de Trabajo para listado'!$DE$151:$DG$151,0)),0)+IFERROR(INDEX('Hoja de Trabajo para listado'!$CD$155:$DC$1048576,MATCH($A119,'Hoja de Trabajo para listado'!$CD$155:$CD$1048576,0),MATCH((CUADRO!K$5&amp;$E119),'Hoja de Trabajo para listado'!$CD$151:$DC$151,0)),0)</f>
        <v>0</v>
      </c>
      <c r="L119" s="257">
        <f ca="1">+IFERROR(INDEX('Hoja de Trabajo para listado'!$A$155:$Z$1048576,MATCH($A119,'Hoja de Trabajo para listado'!$A$155:$A$1048576,0),MATCH((CUADRO!L$5&amp;$E119),'Hoja de Trabajo para listado'!$A$151:$Z$151,0)),0)+IFERROR(INDEX('Hoja de Trabajo para listado'!$AB$155:$BA$1048576,MATCH($A119,'Hoja de Trabajo para listado'!$AB$155:$AB$1048576,0),MATCH((CUADRO!L$5&amp;$E119),'Hoja de Trabajo para listado'!$AB$151:$BA$151,0)),0)+IFERROR(INDEX('Hoja de Trabajo para listado'!$BC$155:$CB$1048576,MATCH($A119,'Hoja de Trabajo para listado'!$BC$155:$BC$1048576,0),MATCH((CUADRO!L$5&amp;$E119),'Hoja de Trabajo para listado'!$BC$151:$CB$151,0)),0)+IFERROR(INDEX('Hoja de Trabajo para listado'!$DE$153:$DG$274,MATCH($A119,'Hoja de Trabajo para listado'!$DE$153:$DE$1048576,0),MATCH((CUADRO!L$5&amp;$E119),'Hoja de Trabajo para listado'!$DE$151:$DG$151,0)),0)+IFERROR(INDEX('Hoja de Trabajo para listado'!$CD$155:$DC$1048576,MATCH($A119,'Hoja de Trabajo para listado'!$CD$155:$CD$1048576,0),MATCH((CUADRO!L$5&amp;$E119),'Hoja de Trabajo para listado'!$CD$151:$DC$151,0)),0)</f>
        <v>0</v>
      </c>
      <c r="M119" s="257">
        <f ca="1">+IFERROR(INDEX('Hoja de Trabajo para listado'!$A$155:$Z$1048576,MATCH($A119,'Hoja de Trabajo para listado'!$A$155:$A$1048576,0),MATCH((CUADRO!M$5&amp;$E119),'Hoja de Trabajo para listado'!$A$151:$Z$151,0)),0)+IFERROR(INDEX('Hoja de Trabajo para listado'!$AB$155:$BA$1048576,MATCH($A119,'Hoja de Trabajo para listado'!$AB$155:$AB$1048576,0),MATCH((CUADRO!M$5&amp;$E119),'Hoja de Trabajo para listado'!$AB$151:$BA$151,0)),0)+IFERROR(INDEX('Hoja de Trabajo para listado'!$BC$155:$CB$1048576,MATCH($A119,'Hoja de Trabajo para listado'!$BC$155:$BC$1048576,0),MATCH((CUADRO!M$5&amp;$E119),'Hoja de Trabajo para listado'!$BC$151:$CB$151,0)),0)+IFERROR(INDEX('Hoja de Trabajo para listado'!$DE$153:$DG$274,MATCH($A119,'Hoja de Trabajo para listado'!$DE$153:$DE$1048576,0),MATCH((CUADRO!M$5&amp;$E119),'Hoja de Trabajo para listado'!$DE$151:$DG$151,0)),0)+IFERROR(INDEX('Hoja de Trabajo para listado'!$CD$155:$DC$1048576,MATCH($A119,'Hoja de Trabajo para listado'!$CD$155:$CD$1048576,0),MATCH((CUADRO!M$5&amp;$E119),'Hoja de Trabajo para listado'!$CD$151:$DC$151,0)),0)</f>
        <v>0</v>
      </c>
      <c r="N119" s="257">
        <f ca="1">+IFERROR(INDEX('Hoja de Trabajo para listado'!$A$155:$Z$1048576,MATCH($A119,'Hoja de Trabajo para listado'!$A$155:$A$1048576,0),MATCH((CUADRO!N$5&amp;$E119),'Hoja de Trabajo para listado'!$A$151:$Z$151,0)),0)+IFERROR(INDEX('Hoja de Trabajo para listado'!$AB$155:$BA$1048576,MATCH($A119,'Hoja de Trabajo para listado'!$AB$155:$AB$1048576,0),MATCH((CUADRO!N$5&amp;$E119),'Hoja de Trabajo para listado'!$AB$151:$BA$151,0)),0)+IFERROR(INDEX('Hoja de Trabajo para listado'!$BC$155:$CB$1048576,MATCH($A119,'Hoja de Trabajo para listado'!$BC$155:$BC$1048576,0),MATCH((CUADRO!N$5&amp;$E119),'Hoja de Trabajo para listado'!$BC$151:$CB$151,0)),0)+IFERROR(INDEX('Hoja de Trabajo para listado'!$DE$153:$DG$274,MATCH($A119,'Hoja de Trabajo para listado'!$DE$153:$DE$1048576,0),MATCH((CUADRO!N$5&amp;$E119),'Hoja de Trabajo para listado'!$DE$151:$DG$151,0)),0)+IFERROR(INDEX('Hoja de Trabajo para listado'!$CD$155:$DC$1048576,MATCH($A119,'Hoja de Trabajo para listado'!$CD$155:$CD$1048576,0),MATCH((CUADRO!N$5&amp;$E119),'Hoja de Trabajo para listado'!$CD$151:$DC$151,0)),0)</f>
        <v>0</v>
      </c>
      <c r="O119" s="257">
        <f ca="1">+IFERROR(INDEX('Hoja de Trabajo para listado'!$A$155:$Z$1048576,MATCH($A119,'Hoja de Trabajo para listado'!$A$155:$A$1048576,0),MATCH((CUADRO!O$5&amp;$E119),'Hoja de Trabajo para listado'!$A$151:$Z$151,0)),0)+IFERROR(INDEX('Hoja de Trabajo para listado'!$AB$155:$BA$1048576,MATCH($A119,'Hoja de Trabajo para listado'!$AB$155:$AB$1048576,0),MATCH((CUADRO!O$5&amp;$E119),'Hoja de Trabajo para listado'!$AB$151:$BA$151,0)),0)+IFERROR(INDEX('Hoja de Trabajo para listado'!$BC$155:$CB$1048576,MATCH($A119,'Hoja de Trabajo para listado'!$BC$155:$BC$1048576,0),MATCH((CUADRO!O$5&amp;$E119),'Hoja de Trabajo para listado'!$BC$151:$CB$151,0)),0)+IFERROR(INDEX('Hoja de Trabajo para listado'!$DE$153:$DG$274,MATCH($A119,'Hoja de Trabajo para listado'!$DE$153:$DE$1048576,0),MATCH((CUADRO!O$5&amp;$E119),'Hoja de Trabajo para listado'!$DE$151:$DG$151,0)),0)+IFERROR(INDEX('Hoja de Trabajo para listado'!$CD$155:$DC$1048576,MATCH($A119,'Hoja de Trabajo para listado'!$CD$155:$CD$1048576,0),MATCH((CUADRO!O$5&amp;$E119),'Hoja de Trabajo para listado'!$CD$151:$DC$151,0)),0)</f>
        <v>0</v>
      </c>
      <c r="P119" s="257">
        <f ca="1">+IFERROR(INDEX('Hoja de Trabajo para listado'!$A$155:$Z$1048576,MATCH($A119,'Hoja de Trabajo para listado'!$A$155:$A$1048576,0),MATCH((CUADRO!P$5&amp;$E119),'Hoja de Trabajo para listado'!$A$151:$Z$151,0)),0)+IFERROR(INDEX('Hoja de Trabajo para listado'!$AB$155:$BA$1048576,MATCH($A119,'Hoja de Trabajo para listado'!$AB$155:$AB$1048576,0),MATCH((CUADRO!P$5&amp;$E119),'Hoja de Trabajo para listado'!$AB$151:$BA$151,0)),0)+IFERROR(INDEX('Hoja de Trabajo para listado'!$BC$155:$CB$1048576,MATCH($A119,'Hoja de Trabajo para listado'!$BC$155:$BC$1048576,0),MATCH((CUADRO!P$5&amp;$E119),'Hoja de Trabajo para listado'!$BC$151:$CB$151,0)),0)+IFERROR(INDEX('Hoja de Trabajo para listado'!$DE$153:$DG$274,MATCH($A119,'Hoja de Trabajo para listado'!$DE$153:$DE$1048576,0),MATCH((CUADRO!P$5&amp;$E119),'Hoja de Trabajo para listado'!$DE$151:$DG$151,0)),0)+IFERROR(INDEX('Hoja de Trabajo para listado'!$CD$155:$DC$1048576,MATCH($A119,'Hoja de Trabajo para listado'!$CD$155:$CD$1048576,0),MATCH((CUADRO!P$5&amp;$E119),'Hoja de Trabajo para listado'!$CD$151:$DC$151,0)),0)</f>
        <v>0</v>
      </c>
      <c r="Q119" s="257">
        <f ca="1">+IFERROR(INDEX('Hoja de Trabajo para listado'!$A$155:$Z$1048576,MATCH($A119,'Hoja de Trabajo para listado'!$A$155:$A$1048576,0),MATCH((CUADRO!Q$5&amp;$E119),'Hoja de Trabajo para listado'!$A$151:$Z$151,0)),0)+IFERROR(INDEX('Hoja de Trabajo para listado'!$AB$155:$BA$1048576,MATCH($A119,'Hoja de Trabajo para listado'!$AB$155:$AB$1048576,0),MATCH((CUADRO!Q$5&amp;$E119),'Hoja de Trabajo para listado'!$AB$151:$BA$151,0)),0)+IFERROR(INDEX('Hoja de Trabajo para listado'!$BC$155:$CB$1048576,MATCH($A119,'Hoja de Trabajo para listado'!$BC$155:$BC$1048576,0),MATCH((CUADRO!Q$5&amp;$E119),'Hoja de Trabajo para listado'!$BC$151:$CB$151,0)),0)+IFERROR(INDEX('Hoja de Trabajo para listado'!$DE$153:$DG$274,MATCH($A119,'Hoja de Trabajo para listado'!$DE$153:$DE$1048576,0),MATCH((CUADRO!Q$5&amp;$E119),'Hoja de Trabajo para listado'!$DE$151:$DG$151,0)),0)+IFERROR(INDEX('Hoja de Trabajo para listado'!$CD$155:$DC$1048576,MATCH($A119,'Hoja de Trabajo para listado'!$CD$155:$CD$1048576,0),MATCH((CUADRO!Q$5&amp;$E119),'Hoja de Trabajo para listado'!$CD$151:$DC$151,0)),0)</f>
        <v>0</v>
      </c>
      <c r="R119" s="257">
        <f t="shared" ca="1" si="4"/>
        <v>0</v>
      </c>
      <c r="S119" s="274">
        <f ca="1">+R118+R119</f>
        <v>0</v>
      </c>
      <c r="T119" s="257">
        <f ca="1">+S119</f>
        <v>0</v>
      </c>
      <c r="U119" s="256">
        <f t="shared" si="5"/>
        <v>2</v>
      </c>
      <c r="V119" s="362" t="str">
        <f>+VLOOKUP(A119,bd_lista!$A$3:$E$590,5,FALSE)</f>
        <v>Instituciones Descentralizadas Municipales</v>
      </c>
      <c r="W119" s="362"/>
      <c r="X119" s="254">
        <f>+VLOOKUP(A119,[2]Sheet1!$A$13:$D$744,4,FALSE)</f>
        <v>0</v>
      </c>
      <c r="Y119" s="254" t="e">
        <f>+VLOOKUP(X119,bd_lista!$A$3:$C$590,3,FALSE)</f>
        <v>#N/A</v>
      </c>
      <c r="Z119" s="314"/>
      <c r="AA119" s="315"/>
    </row>
    <row r="120" spans="1:27" ht="15" hidden="1" customHeight="1">
      <c r="A120" s="264">
        <v>2311</v>
      </c>
      <c r="B120" s="306">
        <f>+A120</f>
        <v>2311</v>
      </c>
      <c r="C120" s="259" t="str">
        <f>+VLOOKUP(A120,bd_lista!$A$3:$C$590,3,FALSE)</f>
        <v>SERVICIO DE ENCAUZAMIENTO DE RIOS (SEARPI)</v>
      </c>
      <c r="D120" s="361" t="str">
        <f>+C120</f>
        <v>SERVICIO DE ENCAUZAMIENTO DE RIOS (SEARPI)</v>
      </c>
      <c r="E120" s="254" t="s">
        <v>1313</v>
      </c>
      <c r="F120" s="255">
        <f ca="1">+IFERROR(INDEX('Hoja de Trabajo para listado'!$A$155:$Z$1048576,MATCH($A120,'Hoja de Trabajo para listado'!$A$155:$A$1048576,0),MATCH((CUADRO!F$5&amp;$E120),'Hoja de Trabajo para listado'!$A$151:$Z$151,0)),0)+IFERROR(INDEX('Hoja de Trabajo para listado'!$AB$155:$BA$1048576,MATCH($A120,'Hoja de Trabajo para listado'!$AB$155:$AB$1048576,0),MATCH((CUADRO!F$5&amp;$E120),'Hoja de Trabajo para listado'!$AB$151:$BA$151,0)),0)+IFERROR(INDEX('Hoja de Trabajo para listado'!$BC$155:$CB$1048576,MATCH($A120,'Hoja de Trabajo para listado'!$BC$155:$BC$1048576,0),MATCH((CUADRO!F$5&amp;$E120),'Hoja de Trabajo para listado'!$BC$151:$CB$151,0)),0)+IFERROR(INDEX('Hoja de Trabajo para listado'!$DE$153:$DG$274,MATCH($A120,'Hoja de Trabajo para listado'!$DE$153:$DE$1048576,0),MATCH((CUADRO!F$5&amp;$E120),'Hoja de Trabajo para listado'!$DE$151:$DG$151,0)),0)+IFERROR(INDEX('Hoja de Trabajo para listado'!$CD$155:$DC$1048576,MATCH($A120,'Hoja de Trabajo para listado'!$CD$155:$CD$1048576,0),MATCH((CUADRO!F$5&amp;$E120),'Hoja de Trabajo para listado'!$CD$151:$DC$151,0)),0)</f>
        <v>0</v>
      </c>
      <c r="G120" s="255">
        <f ca="1">+IFERROR(INDEX('Hoja de Trabajo para listado'!$A$155:$Z$1048576,MATCH($A120,'Hoja de Trabajo para listado'!$A$155:$A$1048576,0),MATCH((CUADRO!G$5&amp;$E120),'Hoja de Trabajo para listado'!$A$151:$Z$151,0)),0)+IFERROR(INDEX('Hoja de Trabajo para listado'!$AB$155:$BA$1048576,MATCH($A120,'Hoja de Trabajo para listado'!$AB$155:$AB$1048576,0),MATCH((CUADRO!G$5&amp;$E120),'Hoja de Trabajo para listado'!$AB$151:$BA$151,0)),0)+IFERROR(INDEX('Hoja de Trabajo para listado'!$BC$155:$CB$1048576,MATCH($A120,'Hoja de Trabajo para listado'!$BC$155:$BC$1048576,0),MATCH((CUADRO!G$5&amp;$E120),'Hoja de Trabajo para listado'!$BC$151:$CB$151,0)),0)+IFERROR(INDEX('Hoja de Trabajo para listado'!$DE$153:$DG$274,MATCH($A120,'Hoja de Trabajo para listado'!$DE$153:$DE$1048576,0),MATCH((CUADRO!G$5&amp;$E120),'Hoja de Trabajo para listado'!$DE$151:$DG$151,0)),0)+IFERROR(INDEX('Hoja de Trabajo para listado'!$CD$155:$DC$1048576,MATCH($A120,'Hoja de Trabajo para listado'!$CD$155:$CD$1048576,0),MATCH((CUADRO!G$5&amp;$E120),'Hoja de Trabajo para listado'!$CD$151:$DC$151,0)),0)</f>
        <v>0</v>
      </c>
      <c r="H120" s="255">
        <f ca="1">+IFERROR(INDEX('Hoja de Trabajo para listado'!$A$155:$Z$1048576,MATCH($A120,'Hoja de Trabajo para listado'!$A$155:$A$1048576,0),MATCH((CUADRO!H$5&amp;$E120),'Hoja de Trabajo para listado'!$A$151:$Z$151,0)),0)+IFERROR(INDEX('Hoja de Trabajo para listado'!$AB$155:$BA$1048576,MATCH($A120,'Hoja de Trabajo para listado'!$AB$155:$AB$1048576,0),MATCH((CUADRO!H$5&amp;$E120),'Hoja de Trabajo para listado'!$AB$151:$BA$151,0)),0)+IFERROR(INDEX('Hoja de Trabajo para listado'!$BC$155:$CB$1048576,MATCH($A120,'Hoja de Trabajo para listado'!$BC$155:$BC$1048576,0),MATCH((CUADRO!H$5&amp;$E120),'Hoja de Trabajo para listado'!$BC$151:$CB$151,0)),0)+IFERROR(INDEX('Hoja de Trabajo para listado'!$DE$153:$DG$274,MATCH($A120,'Hoja de Trabajo para listado'!$DE$153:$DE$1048576,0),MATCH((CUADRO!H$5&amp;$E120),'Hoja de Trabajo para listado'!$DE$151:$DG$151,0)),0)+IFERROR(INDEX('Hoja de Trabajo para listado'!$CD$155:$DC$1048576,MATCH($A120,'Hoja de Trabajo para listado'!$CD$155:$CD$1048576,0),MATCH((CUADRO!H$5&amp;$E120),'Hoja de Trabajo para listado'!$CD$151:$DC$151,0)),0)</f>
        <v>0</v>
      </c>
      <c r="I120" s="255">
        <f ca="1">+IFERROR(INDEX('Hoja de Trabajo para listado'!$A$155:$Z$1048576,MATCH($A120,'Hoja de Trabajo para listado'!$A$155:$A$1048576,0),MATCH((CUADRO!I$5&amp;$E120),'Hoja de Trabajo para listado'!$A$151:$Z$151,0)),0)+IFERROR(INDEX('Hoja de Trabajo para listado'!$AB$155:$BA$1048576,MATCH($A120,'Hoja de Trabajo para listado'!$AB$155:$AB$1048576,0),MATCH((CUADRO!I$5&amp;$E120),'Hoja de Trabajo para listado'!$AB$151:$BA$151,0)),0)+IFERROR(INDEX('Hoja de Trabajo para listado'!$BC$155:$CB$1048576,MATCH($A120,'Hoja de Trabajo para listado'!$BC$155:$BC$1048576,0),MATCH((CUADRO!I$5&amp;$E120),'Hoja de Trabajo para listado'!$BC$151:$CB$151,0)),0)+IFERROR(INDEX('Hoja de Trabajo para listado'!$DE$153:$DG$274,MATCH($A120,'Hoja de Trabajo para listado'!$DE$153:$DE$1048576,0),MATCH((CUADRO!I$5&amp;$E120),'Hoja de Trabajo para listado'!$DE$151:$DG$151,0)),0)+IFERROR(INDEX('Hoja de Trabajo para listado'!$CD$155:$DC$1048576,MATCH($A120,'Hoja de Trabajo para listado'!$CD$155:$CD$1048576,0),MATCH((CUADRO!I$5&amp;$E120),'Hoja de Trabajo para listado'!$CD$151:$DC$151,0)),0)</f>
        <v>0</v>
      </c>
      <c r="J120" s="255">
        <f ca="1">+IFERROR(INDEX('Hoja de Trabajo para listado'!$A$155:$Z$1048576,MATCH($A120,'Hoja de Trabajo para listado'!$A$155:$A$1048576,0),MATCH((CUADRO!J$5&amp;$E120),'Hoja de Trabajo para listado'!$A$151:$Z$151,0)),0)+IFERROR(INDEX('Hoja de Trabajo para listado'!$AB$155:$BA$1048576,MATCH($A120,'Hoja de Trabajo para listado'!$AB$155:$AB$1048576,0),MATCH((CUADRO!J$5&amp;$E120),'Hoja de Trabajo para listado'!$AB$151:$BA$151,0)),0)+IFERROR(INDEX('Hoja de Trabajo para listado'!$BC$155:$CB$1048576,MATCH($A120,'Hoja de Trabajo para listado'!$BC$155:$BC$1048576,0),MATCH((CUADRO!J$5&amp;$E120),'Hoja de Trabajo para listado'!$BC$151:$CB$151,0)),0)+IFERROR(INDEX('Hoja de Trabajo para listado'!$DE$153:$DG$274,MATCH($A120,'Hoja de Trabajo para listado'!$DE$153:$DE$1048576,0),MATCH((CUADRO!J$5&amp;$E120),'Hoja de Trabajo para listado'!$DE$151:$DG$151,0)),0)+IFERROR(INDEX('Hoja de Trabajo para listado'!$CD$155:$DC$1048576,MATCH($A120,'Hoja de Trabajo para listado'!$CD$155:$CD$1048576,0),MATCH((CUADRO!J$5&amp;$E120),'Hoja de Trabajo para listado'!$CD$151:$DC$151,0)),0)</f>
        <v>0</v>
      </c>
      <c r="K120" s="255">
        <f ca="1">+IFERROR(INDEX('Hoja de Trabajo para listado'!$A$155:$Z$1048576,MATCH($A120,'Hoja de Trabajo para listado'!$A$155:$A$1048576,0),MATCH((CUADRO!K$5&amp;$E120),'Hoja de Trabajo para listado'!$A$151:$Z$151,0)),0)+IFERROR(INDEX('Hoja de Trabajo para listado'!$AB$155:$BA$1048576,MATCH($A120,'Hoja de Trabajo para listado'!$AB$155:$AB$1048576,0),MATCH((CUADRO!K$5&amp;$E120),'Hoja de Trabajo para listado'!$AB$151:$BA$151,0)),0)+IFERROR(INDEX('Hoja de Trabajo para listado'!$BC$155:$CB$1048576,MATCH($A120,'Hoja de Trabajo para listado'!$BC$155:$BC$1048576,0),MATCH((CUADRO!K$5&amp;$E120),'Hoja de Trabajo para listado'!$BC$151:$CB$151,0)),0)+IFERROR(INDEX('Hoja de Trabajo para listado'!$DE$153:$DG$274,MATCH($A120,'Hoja de Trabajo para listado'!$DE$153:$DE$1048576,0),MATCH((CUADRO!K$5&amp;$E120),'Hoja de Trabajo para listado'!$DE$151:$DG$151,0)),0)+IFERROR(INDEX('Hoja de Trabajo para listado'!$CD$155:$DC$1048576,MATCH($A120,'Hoja de Trabajo para listado'!$CD$155:$CD$1048576,0),MATCH((CUADRO!K$5&amp;$E120),'Hoja de Trabajo para listado'!$CD$151:$DC$151,0)),0)</f>
        <v>0</v>
      </c>
      <c r="L120" s="255">
        <f ca="1">+IFERROR(INDEX('Hoja de Trabajo para listado'!$A$155:$Z$1048576,MATCH($A120,'Hoja de Trabajo para listado'!$A$155:$A$1048576,0),MATCH((CUADRO!L$5&amp;$E120),'Hoja de Trabajo para listado'!$A$151:$Z$151,0)),0)+IFERROR(INDEX('Hoja de Trabajo para listado'!$AB$155:$BA$1048576,MATCH($A120,'Hoja de Trabajo para listado'!$AB$155:$AB$1048576,0),MATCH((CUADRO!L$5&amp;$E120),'Hoja de Trabajo para listado'!$AB$151:$BA$151,0)),0)+IFERROR(INDEX('Hoja de Trabajo para listado'!$BC$155:$CB$1048576,MATCH($A120,'Hoja de Trabajo para listado'!$BC$155:$BC$1048576,0),MATCH((CUADRO!L$5&amp;$E120),'Hoja de Trabajo para listado'!$BC$151:$CB$151,0)),0)+IFERROR(INDEX('Hoja de Trabajo para listado'!$DE$153:$DG$274,MATCH($A120,'Hoja de Trabajo para listado'!$DE$153:$DE$1048576,0),MATCH((CUADRO!L$5&amp;$E120),'Hoja de Trabajo para listado'!$DE$151:$DG$151,0)),0)+IFERROR(INDEX('Hoja de Trabajo para listado'!$CD$155:$DC$1048576,MATCH($A120,'Hoja de Trabajo para listado'!$CD$155:$CD$1048576,0),MATCH((CUADRO!L$5&amp;$E120),'Hoja de Trabajo para listado'!$CD$151:$DC$151,0)),0)</f>
        <v>0</v>
      </c>
      <c r="M120" s="255">
        <f ca="1">+IFERROR(INDEX('Hoja de Trabajo para listado'!$A$155:$Z$1048576,MATCH($A120,'Hoja de Trabajo para listado'!$A$155:$A$1048576,0),MATCH((CUADRO!M$5&amp;$E120),'Hoja de Trabajo para listado'!$A$151:$Z$151,0)),0)+IFERROR(INDEX('Hoja de Trabajo para listado'!$AB$155:$BA$1048576,MATCH($A120,'Hoja de Trabajo para listado'!$AB$155:$AB$1048576,0),MATCH((CUADRO!M$5&amp;$E120),'Hoja de Trabajo para listado'!$AB$151:$BA$151,0)),0)+IFERROR(INDEX('Hoja de Trabajo para listado'!$BC$155:$CB$1048576,MATCH($A120,'Hoja de Trabajo para listado'!$BC$155:$BC$1048576,0),MATCH((CUADRO!M$5&amp;$E120),'Hoja de Trabajo para listado'!$BC$151:$CB$151,0)),0)+IFERROR(INDEX('Hoja de Trabajo para listado'!$DE$153:$DG$274,MATCH($A120,'Hoja de Trabajo para listado'!$DE$153:$DE$1048576,0),MATCH((CUADRO!M$5&amp;$E120),'Hoja de Trabajo para listado'!$DE$151:$DG$151,0)),0)+IFERROR(INDEX('Hoja de Trabajo para listado'!$CD$155:$DC$1048576,MATCH($A120,'Hoja de Trabajo para listado'!$CD$155:$CD$1048576,0),MATCH((CUADRO!M$5&amp;$E120),'Hoja de Trabajo para listado'!$CD$151:$DC$151,0)),0)</f>
        <v>0</v>
      </c>
      <c r="N120" s="255">
        <f ca="1">+IFERROR(INDEX('Hoja de Trabajo para listado'!$A$155:$Z$1048576,MATCH($A120,'Hoja de Trabajo para listado'!$A$155:$A$1048576,0),MATCH((CUADRO!N$5&amp;$E120),'Hoja de Trabajo para listado'!$A$151:$Z$151,0)),0)+IFERROR(INDEX('Hoja de Trabajo para listado'!$AB$155:$BA$1048576,MATCH($A120,'Hoja de Trabajo para listado'!$AB$155:$AB$1048576,0),MATCH((CUADRO!N$5&amp;$E120),'Hoja de Trabajo para listado'!$AB$151:$BA$151,0)),0)+IFERROR(INDEX('Hoja de Trabajo para listado'!$BC$155:$CB$1048576,MATCH($A120,'Hoja de Trabajo para listado'!$BC$155:$BC$1048576,0),MATCH((CUADRO!N$5&amp;$E120),'Hoja de Trabajo para listado'!$BC$151:$CB$151,0)),0)+IFERROR(INDEX('Hoja de Trabajo para listado'!$DE$153:$DG$274,MATCH($A120,'Hoja de Trabajo para listado'!$DE$153:$DE$1048576,0),MATCH((CUADRO!N$5&amp;$E120),'Hoja de Trabajo para listado'!$DE$151:$DG$151,0)),0)+IFERROR(INDEX('Hoja de Trabajo para listado'!$CD$155:$DC$1048576,MATCH($A120,'Hoja de Trabajo para listado'!$CD$155:$CD$1048576,0),MATCH((CUADRO!N$5&amp;$E120),'Hoja de Trabajo para listado'!$CD$151:$DC$151,0)),0)</f>
        <v>0</v>
      </c>
      <c r="O120" s="255">
        <f ca="1">+IFERROR(INDEX('Hoja de Trabajo para listado'!$A$155:$Z$1048576,MATCH($A120,'Hoja de Trabajo para listado'!$A$155:$A$1048576,0),MATCH((CUADRO!O$5&amp;$E120),'Hoja de Trabajo para listado'!$A$151:$Z$151,0)),0)+IFERROR(INDEX('Hoja de Trabajo para listado'!$AB$155:$BA$1048576,MATCH($A120,'Hoja de Trabajo para listado'!$AB$155:$AB$1048576,0),MATCH((CUADRO!O$5&amp;$E120),'Hoja de Trabajo para listado'!$AB$151:$BA$151,0)),0)+IFERROR(INDEX('Hoja de Trabajo para listado'!$BC$155:$CB$1048576,MATCH($A120,'Hoja de Trabajo para listado'!$BC$155:$BC$1048576,0),MATCH((CUADRO!O$5&amp;$E120),'Hoja de Trabajo para listado'!$BC$151:$CB$151,0)),0)+IFERROR(INDEX('Hoja de Trabajo para listado'!$DE$153:$DG$274,MATCH($A120,'Hoja de Trabajo para listado'!$DE$153:$DE$1048576,0),MATCH((CUADRO!O$5&amp;$E120),'Hoja de Trabajo para listado'!$DE$151:$DG$151,0)),0)+IFERROR(INDEX('Hoja de Trabajo para listado'!$CD$155:$DC$1048576,MATCH($A120,'Hoja de Trabajo para listado'!$CD$155:$CD$1048576,0),MATCH((CUADRO!O$5&amp;$E120),'Hoja de Trabajo para listado'!$CD$151:$DC$151,0)),0)</f>
        <v>0</v>
      </c>
      <c r="P120" s="255">
        <f ca="1">+IFERROR(INDEX('Hoja de Trabajo para listado'!$A$155:$Z$1048576,MATCH($A120,'Hoja de Trabajo para listado'!$A$155:$A$1048576,0),MATCH((CUADRO!P$5&amp;$E120),'Hoja de Trabajo para listado'!$A$151:$Z$151,0)),0)+IFERROR(INDEX('Hoja de Trabajo para listado'!$AB$155:$BA$1048576,MATCH($A120,'Hoja de Trabajo para listado'!$AB$155:$AB$1048576,0),MATCH((CUADRO!P$5&amp;$E120),'Hoja de Trabajo para listado'!$AB$151:$BA$151,0)),0)+IFERROR(INDEX('Hoja de Trabajo para listado'!$BC$155:$CB$1048576,MATCH($A120,'Hoja de Trabajo para listado'!$BC$155:$BC$1048576,0),MATCH((CUADRO!P$5&amp;$E120),'Hoja de Trabajo para listado'!$BC$151:$CB$151,0)),0)+IFERROR(INDEX('Hoja de Trabajo para listado'!$DE$153:$DG$274,MATCH($A120,'Hoja de Trabajo para listado'!$DE$153:$DE$1048576,0),MATCH((CUADRO!P$5&amp;$E120),'Hoja de Trabajo para listado'!$DE$151:$DG$151,0)),0)+IFERROR(INDEX('Hoja de Trabajo para listado'!$CD$155:$DC$1048576,MATCH($A120,'Hoja de Trabajo para listado'!$CD$155:$CD$1048576,0),MATCH((CUADRO!P$5&amp;$E120),'Hoja de Trabajo para listado'!$CD$151:$DC$151,0)),0)</f>
        <v>0</v>
      </c>
      <c r="Q120" s="255">
        <f ca="1">+IFERROR(INDEX('Hoja de Trabajo para listado'!$A$155:$Z$1048576,MATCH($A120,'Hoja de Trabajo para listado'!$A$155:$A$1048576,0),MATCH((CUADRO!Q$5&amp;$E120),'Hoja de Trabajo para listado'!$A$151:$Z$151,0)),0)+IFERROR(INDEX('Hoja de Trabajo para listado'!$AB$155:$BA$1048576,MATCH($A120,'Hoja de Trabajo para listado'!$AB$155:$AB$1048576,0),MATCH((CUADRO!Q$5&amp;$E120),'Hoja de Trabajo para listado'!$AB$151:$BA$151,0)),0)+IFERROR(INDEX('Hoja de Trabajo para listado'!$BC$155:$CB$1048576,MATCH($A120,'Hoja de Trabajo para listado'!$BC$155:$BC$1048576,0),MATCH((CUADRO!Q$5&amp;$E120),'Hoja de Trabajo para listado'!$BC$151:$CB$151,0)),0)+IFERROR(INDEX('Hoja de Trabajo para listado'!$DE$153:$DG$274,MATCH($A120,'Hoja de Trabajo para listado'!$DE$153:$DE$1048576,0),MATCH((CUADRO!Q$5&amp;$E120),'Hoja de Trabajo para listado'!$DE$151:$DG$151,0)),0)+IFERROR(INDEX('Hoja de Trabajo para listado'!$CD$155:$DC$1048576,MATCH($A120,'Hoja de Trabajo para listado'!$CD$155:$CD$1048576,0),MATCH((CUADRO!Q$5&amp;$E120),'Hoja de Trabajo para listado'!$CD$151:$DC$151,0)),0)</f>
        <v>0</v>
      </c>
      <c r="R120" s="255">
        <f t="shared" ca="1" si="4"/>
        <v>0</v>
      </c>
      <c r="S120" s="262"/>
      <c r="T120" s="255">
        <f ca="1">+T121</f>
        <v>0</v>
      </c>
      <c r="U120" s="254">
        <f t="shared" si="5"/>
        <v>1</v>
      </c>
      <c r="V120" s="362" t="str">
        <f>+VLOOKUP(A120,bd_lista!$A$3:$E$590,5,FALSE)</f>
        <v>Instituciones Descentralizadas Departamentales</v>
      </c>
      <c r="W120" s="361" t="str">
        <f>+V120</f>
        <v>Instituciones Descentralizadas Departamentales</v>
      </c>
      <c r="X120" s="254">
        <f>+VLOOKUP(A120,[2]Sheet1!$A$13:$D$744,4,FALSE)</f>
        <v>0</v>
      </c>
      <c r="Y120" s="254" t="e">
        <f>+VLOOKUP(X120,bd_lista!$A$3:$C$590,3,FALSE)</f>
        <v>#N/A</v>
      </c>
      <c r="Z120" s="316">
        <f>+X120</f>
        <v>0</v>
      </c>
      <c r="AA120" s="348" t="e">
        <f>+Y120</f>
        <v>#N/A</v>
      </c>
    </row>
    <row r="121" spans="1:27" ht="15" hidden="1" customHeight="1">
      <c r="A121" s="32">
        <v>2311</v>
      </c>
      <c r="B121" s="307"/>
      <c r="C121" s="362" t="str">
        <f>+VLOOKUP(A121,bd_lista!$A$3:$C$590,3,FALSE)</f>
        <v>SERVICIO DE ENCAUZAMIENTO DE RIOS (SEARPI)</v>
      </c>
      <c r="D121" s="362"/>
      <c r="E121" s="256" t="s">
        <v>1314</v>
      </c>
      <c r="F121" s="257">
        <f ca="1">+IFERROR(INDEX('Hoja de Trabajo para listado'!$A$155:$Z$1048576,MATCH($A121,'Hoja de Trabajo para listado'!$A$155:$A$1048576,0),MATCH((CUADRO!F$5&amp;$E121),'Hoja de Trabajo para listado'!$A$151:$Z$151,0)),0)+IFERROR(INDEX('Hoja de Trabajo para listado'!$AB$155:$BA$1048576,MATCH($A121,'Hoja de Trabajo para listado'!$AB$155:$AB$1048576,0),MATCH((CUADRO!F$5&amp;$E121),'Hoja de Trabajo para listado'!$AB$151:$BA$151,0)),0)+IFERROR(INDEX('Hoja de Trabajo para listado'!$BC$155:$CB$1048576,MATCH($A121,'Hoja de Trabajo para listado'!$BC$155:$BC$1048576,0),MATCH((CUADRO!F$5&amp;$E121),'Hoja de Trabajo para listado'!$BC$151:$CB$151,0)),0)+IFERROR(INDEX('Hoja de Trabajo para listado'!$DE$153:$DG$274,MATCH($A121,'Hoja de Trabajo para listado'!$DE$153:$DE$1048576,0),MATCH((CUADRO!F$5&amp;$E121),'Hoja de Trabajo para listado'!$DE$151:$DG$151,0)),0)+IFERROR(INDEX('Hoja de Trabajo para listado'!$CD$155:$DC$1048576,MATCH($A121,'Hoja de Trabajo para listado'!$CD$155:$CD$1048576,0),MATCH((CUADRO!F$5&amp;$E121),'Hoja de Trabajo para listado'!$CD$151:$DC$151,0)),0)</f>
        <v>0</v>
      </c>
      <c r="G121" s="257">
        <f ca="1">+IFERROR(INDEX('Hoja de Trabajo para listado'!$A$155:$Z$1048576,MATCH($A121,'Hoja de Trabajo para listado'!$A$155:$A$1048576,0),MATCH((CUADRO!G$5&amp;$E121),'Hoja de Trabajo para listado'!$A$151:$Z$151,0)),0)+IFERROR(INDEX('Hoja de Trabajo para listado'!$AB$155:$BA$1048576,MATCH($A121,'Hoja de Trabajo para listado'!$AB$155:$AB$1048576,0),MATCH((CUADRO!G$5&amp;$E121),'Hoja de Trabajo para listado'!$AB$151:$BA$151,0)),0)+IFERROR(INDEX('Hoja de Trabajo para listado'!$BC$155:$CB$1048576,MATCH($A121,'Hoja de Trabajo para listado'!$BC$155:$BC$1048576,0),MATCH((CUADRO!G$5&amp;$E121),'Hoja de Trabajo para listado'!$BC$151:$CB$151,0)),0)+IFERROR(INDEX('Hoja de Trabajo para listado'!$DE$153:$DG$274,MATCH($A121,'Hoja de Trabajo para listado'!$DE$153:$DE$1048576,0),MATCH((CUADRO!G$5&amp;$E121),'Hoja de Trabajo para listado'!$DE$151:$DG$151,0)),0)+IFERROR(INDEX('Hoja de Trabajo para listado'!$CD$155:$DC$1048576,MATCH($A121,'Hoja de Trabajo para listado'!$CD$155:$CD$1048576,0),MATCH((CUADRO!G$5&amp;$E121),'Hoja de Trabajo para listado'!$CD$151:$DC$151,0)),0)</f>
        <v>0</v>
      </c>
      <c r="H121" s="257">
        <f ca="1">+IFERROR(INDEX('Hoja de Trabajo para listado'!$A$155:$Z$1048576,MATCH($A121,'Hoja de Trabajo para listado'!$A$155:$A$1048576,0),MATCH((CUADRO!H$5&amp;$E121),'Hoja de Trabajo para listado'!$A$151:$Z$151,0)),0)+IFERROR(INDEX('Hoja de Trabajo para listado'!$AB$155:$BA$1048576,MATCH($A121,'Hoja de Trabajo para listado'!$AB$155:$AB$1048576,0),MATCH((CUADRO!H$5&amp;$E121),'Hoja de Trabajo para listado'!$AB$151:$BA$151,0)),0)+IFERROR(INDEX('Hoja de Trabajo para listado'!$BC$155:$CB$1048576,MATCH($A121,'Hoja de Trabajo para listado'!$BC$155:$BC$1048576,0),MATCH((CUADRO!H$5&amp;$E121),'Hoja de Trabajo para listado'!$BC$151:$CB$151,0)),0)+IFERROR(INDEX('Hoja de Trabajo para listado'!$DE$153:$DG$274,MATCH($A121,'Hoja de Trabajo para listado'!$DE$153:$DE$1048576,0),MATCH((CUADRO!H$5&amp;$E121),'Hoja de Trabajo para listado'!$DE$151:$DG$151,0)),0)+IFERROR(INDEX('Hoja de Trabajo para listado'!$CD$155:$DC$1048576,MATCH($A121,'Hoja de Trabajo para listado'!$CD$155:$CD$1048576,0),MATCH((CUADRO!H$5&amp;$E121),'Hoja de Trabajo para listado'!$CD$151:$DC$151,0)),0)</f>
        <v>0</v>
      </c>
      <c r="I121" s="257">
        <f ca="1">+IFERROR(INDEX('Hoja de Trabajo para listado'!$A$155:$Z$1048576,MATCH($A121,'Hoja de Trabajo para listado'!$A$155:$A$1048576,0),MATCH((CUADRO!I$5&amp;$E121),'Hoja de Trabajo para listado'!$A$151:$Z$151,0)),0)+IFERROR(INDEX('Hoja de Trabajo para listado'!$AB$155:$BA$1048576,MATCH($A121,'Hoja de Trabajo para listado'!$AB$155:$AB$1048576,0),MATCH((CUADRO!I$5&amp;$E121),'Hoja de Trabajo para listado'!$AB$151:$BA$151,0)),0)+IFERROR(INDEX('Hoja de Trabajo para listado'!$BC$155:$CB$1048576,MATCH($A121,'Hoja de Trabajo para listado'!$BC$155:$BC$1048576,0),MATCH((CUADRO!I$5&amp;$E121),'Hoja de Trabajo para listado'!$BC$151:$CB$151,0)),0)+IFERROR(INDEX('Hoja de Trabajo para listado'!$DE$153:$DG$274,MATCH($A121,'Hoja de Trabajo para listado'!$DE$153:$DE$1048576,0),MATCH((CUADRO!I$5&amp;$E121),'Hoja de Trabajo para listado'!$DE$151:$DG$151,0)),0)+IFERROR(INDEX('Hoja de Trabajo para listado'!$CD$155:$DC$1048576,MATCH($A121,'Hoja de Trabajo para listado'!$CD$155:$CD$1048576,0),MATCH((CUADRO!I$5&amp;$E121),'Hoja de Trabajo para listado'!$CD$151:$DC$151,0)),0)</f>
        <v>0</v>
      </c>
      <c r="J121" s="257">
        <f ca="1">+IFERROR(INDEX('Hoja de Trabajo para listado'!$A$155:$Z$1048576,MATCH($A121,'Hoja de Trabajo para listado'!$A$155:$A$1048576,0),MATCH((CUADRO!J$5&amp;$E121),'Hoja de Trabajo para listado'!$A$151:$Z$151,0)),0)+IFERROR(INDEX('Hoja de Trabajo para listado'!$AB$155:$BA$1048576,MATCH($A121,'Hoja de Trabajo para listado'!$AB$155:$AB$1048576,0),MATCH((CUADRO!J$5&amp;$E121),'Hoja de Trabajo para listado'!$AB$151:$BA$151,0)),0)+IFERROR(INDEX('Hoja de Trabajo para listado'!$BC$155:$CB$1048576,MATCH($A121,'Hoja de Trabajo para listado'!$BC$155:$BC$1048576,0),MATCH((CUADRO!J$5&amp;$E121),'Hoja de Trabajo para listado'!$BC$151:$CB$151,0)),0)+IFERROR(INDEX('Hoja de Trabajo para listado'!$DE$153:$DG$274,MATCH($A121,'Hoja de Trabajo para listado'!$DE$153:$DE$1048576,0),MATCH((CUADRO!J$5&amp;$E121),'Hoja de Trabajo para listado'!$DE$151:$DG$151,0)),0)+IFERROR(INDEX('Hoja de Trabajo para listado'!$CD$155:$DC$1048576,MATCH($A121,'Hoja de Trabajo para listado'!$CD$155:$CD$1048576,0),MATCH((CUADRO!J$5&amp;$E121),'Hoja de Trabajo para listado'!$CD$151:$DC$151,0)),0)</f>
        <v>0</v>
      </c>
      <c r="K121" s="257">
        <f ca="1">+IFERROR(INDEX('Hoja de Trabajo para listado'!$A$155:$Z$1048576,MATCH($A121,'Hoja de Trabajo para listado'!$A$155:$A$1048576,0),MATCH((CUADRO!K$5&amp;$E121),'Hoja de Trabajo para listado'!$A$151:$Z$151,0)),0)+IFERROR(INDEX('Hoja de Trabajo para listado'!$AB$155:$BA$1048576,MATCH($A121,'Hoja de Trabajo para listado'!$AB$155:$AB$1048576,0),MATCH((CUADRO!K$5&amp;$E121),'Hoja de Trabajo para listado'!$AB$151:$BA$151,0)),0)+IFERROR(INDEX('Hoja de Trabajo para listado'!$BC$155:$CB$1048576,MATCH($A121,'Hoja de Trabajo para listado'!$BC$155:$BC$1048576,0),MATCH((CUADRO!K$5&amp;$E121),'Hoja de Trabajo para listado'!$BC$151:$CB$151,0)),0)+IFERROR(INDEX('Hoja de Trabajo para listado'!$DE$153:$DG$274,MATCH($A121,'Hoja de Trabajo para listado'!$DE$153:$DE$1048576,0),MATCH((CUADRO!K$5&amp;$E121),'Hoja de Trabajo para listado'!$DE$151:$DG$151,0)),0)+IFERROR(INDEX('Hoja de Trabajo para listado'!$CD$155:$DC$1048576,MATCH($A121,'Hoja de Trabajo para listado'!$CD$155:$CD$1048576,0),MATCH((CUADRO!K$5&amp;$E121),'Hoja de Trabajo para listado'!$CD$151:$DC$151,0)),0)</f>
        <v>0</v>
      </c>
      <c r="L121" s="257">
        <f ca="1">+IFERROR(INDEX('Hoja de Trabajo para listado'!$A$155:$Z$1048576,MATCH($A121,'Hoja de Trabajo para listado'!$A$155:$A$1048576,0),MATCH((CUADRO!L$5&amp;$E121),'Hoja de Trabajo para listado'!$A$151:$Z$151,0)),0)+IFERROR(INDEX('Hoja de Trabajo para listado'!$AB$155:$BA$1048576,MATCH($A121,'Hoja de Trabajo para listado'!$AB$155:$AB$1048576,0),MATCH((CUADRO!L$5&amp;$E121),'Hoja de Trabajo para listado'!$AB$151:$BA$151,0)),0)+IFERROR(INDEX('Hoja de Trabajo para listado'!$BC$155:$CB$1048576,MATCH($A121,'Hoja de Trabajo para listado'!$BC$155:$BC$1048576,0),MATCH((CUADRO!L$5&amp;$E121),'Hoja de Trabajo para listado'!$BC$151:$CB$151,0)),0)+IFERROR(INDEX('Hoja de Trabajo para listado'!$DE$153:$DG$274,MATCH($A121,'Hoja de Trabajo para listado'!$DE$153:$DE$1048576,0),MATCH((CUADRO!L$5&amp;$E121),'Hoja de Trabajo para listado'!$DE$151:$DG$151,0)),0)+IFERROR(INDEX('Hoja de Trabajo para listado'!$CD$155:$DC$1048576,MATCH($A121,'Hoja de Trabajo para listado'!$CD$155:$CD$1048576,0),MATCH((CUADRO!L$5&amp;$E121),'Hoja de Trabajo para listado'!$CD$151:$DC$151,0)),0)</f>
        <v>0</v>
      </c>
      <c r="M121" s="257">
        <f ca="1">+IFERROR(INDEX('Hoja de Trabajo para listado'!$A$155:$Z$1048576,MATCH($A121,'Hoja de Trabajo para listado'!$A$155:$A$1048576,0),MATCH((CUADRO!M$5&amp;$E121),'Hoja de Trabajo para listado'!$A$151:$Z$151,0)),0)+IFERROR(INDEX('Hoja de Trabajo para listado'!$AB$155:$BA$1048576,MATCH($A121,'Hoja de Trabajo para listado'!$AB$155:$AB$1048576,0),MATCH((CUADRO!M$5&amp;$E121),'Hoja de Trabajo para listado'!$AB$151:$BA$151,0)),0)+IFERROR(INDEX('Hoja de Trabajo para listado'!$BC$155:$CB$1048576,MATCH($A121,'Hoja de Trabajo para listado'!$BC$155:$BC$1048576,0),MATCH((CUADRO!M$5&amp;$E121),'Hoja de Trabajo para listado'!$BC$151:$CB$151,0)),0)+IFERROR(INDEX('Hoja de Trabajo para listado'!$DE$153:$DG$274,MATCH($A121,'Hoja de Trabajo para listado'!$DE$153:$DE$1048576,0),MATCH((CUADRO!M$5&amp;$E121),'Hoja de Trabajo para listado'!$DE$151:$DG$151,0)),0)+IFERROR(INDEX('Hoja de Trabajo para listado'!$CD$155:$DC$1048576,MATCH($A121,'Hoja de Trabajo para listado'!$CD$155:$CD$1048576,0),MATCH((CUADRO!M$5&amp;$E121),'Hoja de Trabajo para listado'!$CD$151:$DC$151,0)),0)</f>
        <v>0</v>
      </c>
      <c r="N121" s="257">
        <f ca="1">+IFERROR(INDEX('Hoja de Trabajo para listado'!$A$155:$Z$1048576,MATCH($A121,'Hoja de Trabajo para listado'!$A$155:$A$1048576,0),MATCH((CUADRO!N$5&amp;$E121),'Hoja de Trabajo para listado'!$A$151:$Z$151,0)),0)+IFERROR(INDEX('Hoja de Trabajo para listado'!$AB$155:$BA$1048576,MATCH($A121,'Hoja de Trabajo para listado'!$AB$155:$AB$1048576,0),MATCH((CUADRO!N$5&amp;$E121),'Hoja de Trabajo para listado'!$AB$151:$BA$151,0)),0)+IFERROR(INDEX('Hoja de Trabajo para listado'!$BC$155:$CB$1048576,MATCH($A121,'Hoja de Trabajo para listado'!$BC$155:$BC$1048576,0),MATCH((CUADRO!N$5&amp;$E121),'Hoja de Trabajo para listado'!$BC$151:$CB$151,0)),0)+IFERROR(INDEX('Hoja de Trabajo para listado'!$DE$153:$DG$274,MATCH($A121,'Hoja de Trabajo para listado'!$DE$153:$DE$1048576,0),MATCH((CUADRO!N$5&amp;$E121),'Hoja de Trabajo para listado'!$DE$151:$DG$151,0)),0)+IFERROR(INDEX('Hoja de Trabajo para listado'!$CD$155:$DC$1048576,MATCH($A121,'Hoja de Trabajo para listado'!$CD$155:$CD$1048576,0),MATCH((CUADRO!N$5&amp;$E121),'Hoja de Trabajo para listado'!$CD$151:$DC$151,0)),0)</f>
        <v>0</v>
      </c>
      <c r="O121" s="257">
        <f ca="1">+IFERROR(INDEX('Hoja de Trabajo para listado'!$A$155:$Z$1048576,MATCH($A121,'Hoja de Trabajo para listado'!$A$155:$A$1048576,0),MATCH((CUADRO!O$5&amp;$E121),'Hoja de Trabajo para listado'!$A$151:$Z$151,0)),0)+IFERROR(INDEX('Hoja de Trabajo para listado'!$AB$155:$BA$1048576,MATCH($A121,'Hoja de Trabajo para listado'!$AB$155:$AB$1048576,0),MATCH((CUADRO!O$5&amp;$E121),'Hoja de Trabajo para listado'!$AB$151:$BA$151,0)),0)+IFERROR(INDEX('Hoja de Trabajo para listado'!$BC$155:$CB$1048576,MATCH($A121,'Hoja de Trabajo para listado'!$BC$155:$BC$1048576,0),MATCH((CUADRO!O$5&amp;$E121),'Hoja de Trabajo para listado'!$BC$151:$CB$151,0)),0)+IFERROR(INDEX('Hoja de Trabajo para listado'!$DE$153:$DG$274,MATCH($A121,'Hoja de Trabajo para listado'!$DE$153:$DE$1048576,0),MATCH((CUADRO!O$5&amp;$E121),'Hoja de Trabajo para listado'!$DE$151:$DG$151,0)),0)+IFERROR(INDEX('Hoja de Trabajo para listado'!$CD$155:$DC$1048576,MATCH($A121,'Hoja de Trabajo para listado'!$CD$155:$CD$1048576,0),MATCH((CUADRO!O$5&amp;$E121),'Hoja de Trabajo para listado'!$CD$151:$DC$151,0)),0)</f>
        <v>0</v>
      </c>
      <c r="P121" s="257">
        <f ca="1">+IFERROR(INDEX('Hoja de Trabajo para listado'!$A$155:$Z$1048576,MATCH($A121,'Hoja de Trabajo para listado'!$A$155:$A$1048576,0),MATCH((CUADRO!P$5&amp;$E121),'Hoja de Trabajo para listado'!$A$151:$Z$151,0)),0)+IFERROR(INDEX('Hoja de Trabajo para listado'!$AB$155:$BA$1048576,MATCH($A121,'Hoja de Trabajo para listado'!$AB$155:$AB$1048576,0),MATCH((CUADRO!P$5&amp;$E121),'Hoja de Trabajo para listado'!$AB$151:$BA$151,0)),0)+IFERROR(INDEX('Hoja de Trabajo para listado'!$BC$155:$CB$1048576,MATCH($A121,'Hoja de Trabajo para listado'!$BC$155:$BC$1048576,0),MATCH((CUADRO!P$5&amp;$E121),'Hoja de Trabajo para listado'!$BC$151:$CB$151,0)),0)+IFERROR(INDEX('Hoja de Trabajo para listado'!$DE$153:$DG$274,MATCH($A121,'Hoja de Trabajo para listado'!$DE$153:$DE$1048576,0),MATCH((CUADRO!P$5&amp;$E121),'Hoja de Trabajo para listado'!$DE$151:$DG$151,0)),0)+IFERROR(INDEX('Hoja de Trabajo para listado'!$CD$155:$DC$1048576,MATCH($A121,'Hoja de Trabajo para listado'!$CD$155:$CD$1048576,0),MATCH((CUADRO!P$5&amp;$E121),'Hoja de Trabajo para listado'!$CD$151:$DC$151,0)),0)</f>
        <v>0</v>
      </c>
      <c r="Q121" s="257">
        <f ca="1">+IFERROR(INDEX('Hoja de Trabajo para listado'!$A$155:$Z$1048576,MATCH($A121,'Hoja de Trabajo para listado'!$A$155:$A$1048576,0),MATCH((CUADRO!Q$5&amp;$E121),'Hoja de Trabajo para listado'!$A$151:$Z$151,0)),0)+IFERROR(INDEX('Hoja de Trabajo para listado'!$AB$155:$BA$1048576,MATCH($A121,'Hoja de Trabajo para listado'!$AB$155:$AB$1048576,0),MATCH((CUADRO!Q$5&amp;$E121),'Hoja de Trabajo para listado'!$AB$151:$BA$151,0)),0)+IFERROR(INDEX('Hoja de Trabajo para listado'!$BC$155:$CB$1048576,MATCH($A121,'Hoja de Trabajo para listado'!$BC$155:$BC$1048576,0),MATCH((CUADRO!Q$5&amp;$E121),'Hoja de Trabajo para listado'!$BC$151:$CB$151,0)),0)+IFERROR(INDEX('Hoja de Trabajo para listado'!$DE$153:$DG$274,MATCH($A121,'Hoja de Trabajo para listado'!$DE$153:$DE$1048576,0),MATCH((CUADRO!Q$5&amp;$E121),'Hoja de Trabajo para listado'!$DE$151:$DG$151,0)),0)+IFERROR(INDEX('Hoja de Trabajo para listado'!$CD$155:$DC$1048576,MATCH($A121,'Hoja de Trabajo para listado'!$CD$155:$CD$1048576,0),MATCH((CUADRO!Q$5&amp;$E121),'Hoja de Trabajo para listado'!$CD$151:$DC$151,0)),0)</f>
        <v>0</v>
      </c>
      <c r="R121" s="257">
        <f t="shared" ca="1" si="4"/>
        <v>0</v>
      </c>
      <c r="S121" s="274">
        <f ca="1">+R120+R121</f>
        <v>0</v>
      </c>
      <c r="T121" s="257">
        <f ca="1">+S121</f>
        <v>0</v>
      </c>
      <c r="U121" s="256">
        <f t="shared" si="5"/>
        <v>2</v>
      </c>
      <c r="V121" s="362" t="str">
        <f>+VLOOKUP(A121,bd_lista!$A$3:$E$590,5,FALSE)</f>
        <v>Instituciones Descentralizadas Departamentales</v>
      </c>
      <c r="W121" s="362"/>
      <c r="X121" s="254">
        <f>+VLOOKUP(A121,[2]Sheet1!$A$13:$D$744,4,FALSE)</f>
        <v>0</v>
      </c>
      <c r="Y121" s="254" t="e">
        <f>+VLOOKUP(X121,bd_lista!$A$3:$C$590,3,FALSE)</f>
        <v>#N/A</v>
      </c>
      <c r="Z121" s="314"/>
      <c r="AA121" s="350"/>
    </row>
    <row r="122" spans="1:27" ht="15" customHeight="1">
      <c r="A122" s="264">
        <v>593</v>
      </c>
      <c r="B122" s="306">
        <f>+A122</f>
        <v>593</v>
      </c>
      <c r="C122" s="259" t="str">
        <f>+VLOOKUP(A122,bd_lista!$A$3:$C$590,3,FALSE)</f>
        <v>Empresa Pública YACANA</v>
      </c>
      <c r="D122" s="361" t="str">
        <f>+C122</f>
        <v>Empresa Pública YACANA</v>
      </c>
      <c r="E122" s="259" t="s">
        <v>1313</v>
      </c>
      <c r="F122" s="255">
        <f ca="1">+IFERROR(INDEX('Hoja de Trabajo para listado'!$A$155:$Z$1048576,MATCH($A122,'Hoja de Trabajo para listado'!$A$155:$A$1048576,0),MATCH((CUADRO!F$5&amp;$E122),'Hoja de Trabajo para listado'!$A$151:$Z$151,0)),0)+IFERROR(INDEX('Hoja de Trabajo para listado'!$AB$155:$BA$1048576,MATCH($A122,'Hoja de Trabajo para listado'!$AB$155:$AB$1048576,0),MATCH((CUADRO!F$5&amp;$E122),'Hoja de Trabajo para listado'!$AB$151:$BA$151,0)),0)+IFERROR(INDEX('Hoja de Trabajo para listado'!$BC$155:$CB$1048576,MATCH($A122,'Hoja de Trabajo para listado'!$BC$155:$BC$1048576,0),MATCH((CUADRO!F$5&amp;$E122),'Hoja de Trabajo para listado'!$BC$151:$CB$151,0)),0)+IFERROR(INDEX('Hoja de Trabajo para listado'!$DE$153:$DG$274,MATCH($A122,'Hoja de Trabajo para listado'!$DE$153:$DE$1048576,0),MATCH((CUADRO!F$5&amp;$E122),'Hoja de Trabajo para listado'!$DE$151:$DG$151,0)),0)+IFERROR(INDEX('Hoja de Trabajo para listado'!$CD$155:$DC$1048576,MATCH($A122,'Hoja de Trabajo para listado'!$CD$155:$CD$1048576,0),MATCH((CUADRO!F$5&amp;$E122),'Hoja de Trabajo para listado'!$CD$151:$DC$151,0)),0)</f>
        <v>0</v>
      </c>
      <c r="G122" s="255">
        <f ca="1">+IFERROR(INDEX('Hoja de Trabajo para listado'!$A$155:$Z$1048576,MATCH($A122,'Hoja de Trabajo para listado'!$A$155:$A$1048576,0),MATCH((CUADRO!G$5&amp;$E122),'Hoja de Trabajo para listado'!$A$151:$Z$151,0)),0)+IFERROR(INDEX('Hoja de Trabajo para listado'!$AB$155:$BA$1048576,MATCH($A122,'Hoja de Trabajo para listado'!$AB$155:$AB$1048576,0),MATCH((CUADRO!G$5&amp;$E122),'Hoja de Trabajo para listado'!$AB$151:$BA$151,0)),0)+IFERROR(INDEX('Hoja de Trabajo para listado'!$BC$155:$CB$1048576,MATCH($A122,'Hoja de Trabajo para listado'!$BC$155:$BC$1048576,0),MATCH((CUADRO!G$5&amp;$E122),'Hoja de Trabajo para listado'!$BC$151:$CB$151,0)),0)+IFERROR(INDEX('Hoja de Trabajo para listado'!$DE$153:$DG$274,MATCH($A122,'Hoja de Trabajo para listado'!$DE$153:$DE$1048576,0),MATCH((CUADRO!G$5&amp;$E122),'Hoja de Trabajo para listado'!$DE$151:$DG$151,0)),0)+IFERROR(INDEX('Hoja de Trabajo para listado'!$CD$155:$DC$1048576,MATCH($A122,'Hoja de Trabajo para listado'!$CD$155:$CD$1048576,0),MATCH((CUADRO!G$5&amp;$E122),'Hoja de Trabajo para listado'!$CD$151:$DC$151,0)),0)</f>
        <v>0</v>
      </c>
      <c r="H122" s="255">
        <f ca="1">+IFERROR(INDEX('Hoja de Trabajo para listado'!$A$155:$Z$1048576,MATCH($A122,'Hoja de Trabajo para listado'!$A$155:$A$1048576,0),MATCH((CUADRO!H$5&amp;$E122),'Hoja de Trabajo para listado'!$A$151:$Z$151,0)),0)+IFERROR(INDEX('Hoja de Trabajo para listado'!$AB$155:$BA$1048576,MATCH($A122,'Hoja de Trabajo para listado'!$AB$155:$AB$1048576,0),MATCH((CUADRO!H$5&amp;$E122),'Hoja de Trabajo para listado'!$AB$151:$BA$151,0)),0)+IFERROR(INDEX('Hoja de Trabajo para listado'!$BC$155:$CB$1048576,MATCH($A122,'Hoja de Trabajo para listado'!$BC$155:$BC$1048576,0),MATCH((CUADRO!H$5&amp;$E122),'Hoja de Trabajo para listado'!$BC$151:$CB$151,0)),0)+IFERROR(INDEX('Hoja de Trabajo para listado'!$DE$153:$DG$274,MATCH($A122,'Hoja de Trabajo para listado'!$DE$153:$DE$1048576,0),MATCH((CUADRO!H$5&amp;$E122),'Hoja de Trabajo para listado'!$DE$151:$DG$151,0)),0)+IFERROR(INDEX('Hoja de Trabajo para listado'!$CD$155:$DC$1048576,MATCH($A122,'Hoja de Trabajo para listado'!$CD$155:$CD$1048576,0),MATCH((CUADRO!H$5&amp;$E122),'Hoja de Trabajo para listado'!$CD$151:$DC$151,0)),0)</f>
        <v>0</v>
      </c>
      <c r="I122" s="255">
        <f ca="1">+IFERROR(INDEX('Hoja de Trabajo para listado'!$A$155:$Z$1048576,MATCH($A122,'Hoja de Trabajo para listado'!$A$155:$A$1048576,0),MATCH((CUADRO!I$5&amp;$E122),'Hoja de Trabajo para listado'!$A$151:$Z$151,0)),0)+IFERROR(INDEX('Hoja de Trabajo para listado'!$AB$155:$BA$1048576,MATCH($A122,'Hoja de Trabajo para listado'!$AB$155:$AB$1048576,0),MATCH((CUADRO!I$5&amp;$E122),'Hoja de Trabajo para listado'!$AB$151:$BA$151,0)),0)+IFERROR(INDEX('Hoja de Trabajo para listado'!$BC$155:$CB$1048576,MATCH($A122,'Hoja de Trabajo para listado'!$BC$155:$BC$1048576,0),MATCH((CUADRO!I$5&amp;$E122),'Hoja de Trabajo para listado'!$BC$151:$CB$151,0)),0)+IFERROR(INDEX('Hoja de Trabajo para listado'!$DE$153:$DG$274,MATCH($A122,'Hoja de Trabajo para listado'!$DE$153:$DE$1048576,0),MATCH((CUADRO!I$5&amp;$E122),'Hoja de Trabajo para listado'!$DE$151:$DG$151,0)),0)+IFERROR(INDEX('Hoja de Trabajo para listado'!$CD$155:$DC$1048576,MATCH($A122,'Hoja de Trabajo para listado'!$CD$155:$CD$1048576,0),MATCH((CUADRO!I$5&amp;$E122),'Hoja de Trabajo para listado'!$CD$151:$DC$151,0)),0)</f>
        <v>0</v>
      </c>
      <c r="J122" s="255">
        <f ca="1">+IFERROR(INDEX('Hoja de Trabajo para listado'!$A$155:$Z$1048576,MATCH($A122,'Hoja de Trabajo para listado'!$A$155:$A$1048576,0),MATCH((CUADRO!J$5&amp;$E122),'Hoja de Trabajo para listado'!$A$151:$Z$151,0)),0)+IFERROR(INDEX('Hoja de Trabajo para listado'!$AB$155:$BA$1048576,MATCH($A122,'Hoja de Trabajo para listado'!$AB$155:$AB$1048576,0),MATCH((CUADRO!J$5&amp;$E122),'Hoja de Trabajo para listado'!$AB$151:$BA$151,0)),0)+IFERROR(INDEX('Hoja de Trabajo para listado'!$BC$155:$CB$1048576,MATCH($A122,'Hoja de Trabajo para listado'!$BC$155:$BC$1048576,0),MATCH((CUADRO!J$5&amp;$E122),'Hoja de Trabajo para listado'!$BC$151:$CB$151,0)),0)+IFERROR(INDEX('Hoja de Trabajo para listado'!$DE$153:$DG$274,MATCH($A122,'Hoja de Trabajo para listado'!$DE$153:$DE$1048576,0),MATCH((CUADRO!J$5&amp;$E122),'Hoja de Trabajo para listado'!$DE$151:$DG$151,0)),0)+IFERROR(INDEX('Hoja de Trabajo para listado'!$CD$155:$DC$1048576,MATCH($A122,'Hoja de Trabajo para listado'!$CD$155:$CD$1048576,0),MATCH((CUADRO!J$5&amp;$E122),'Hoja de Trabajo para listado'!$CD$151:$DC$151,0)),0)</f>
        <v>0</v>
      </c>
      <c r="K122" s="255">
        <f ca="1">+IFERROR(INDEX('Hoja de Trabajo para listado'!$A$155:$Z$1048576,MATCH($A122,'Hoja de Trabajo para listado'!$A$155:$A$1048576,0),MATCH((CUADRO!K$5&amp;$E122),'Hoja de Trabajo para listado'!$A$151:$Z$151,0)),0)+IFERROR(INDEX('Hoja de Trabajo para listado'!$AB$155:$BA$1048576,MATCH($A122,'Hoja de Trabajo para listado'!$AB$155:$AB$1048576,0),MATCH((CUADRO!K$5&amp;$E122),'Hoja de Trabajo para listado'!$AB$151:$BA$151,0)),0)+IFERROR(INDEX('Hoja de Trabajo para listado'!$BC$155:$CB$1048576,MATCH($A122,'Hoja de Trabajo para listado'!$BC$155:$BC$1048576,0),MATCH((CUADRO!K$5&amp;$E122),'Hoja de Trabajo para listado'!$BC$151:$CB$151,0)),0)+IFERROR(INDEX('Hoja de Trabajo para listado'!$DE$153:$DG$274,MATCH($A122,'Hoja de Trabajo para listado'!$DE$153:$DE$1048576,0),MATCH((CUADRO!K$5&amp;$E122),'Hoja de Trabajo para listado'!$DE$151:$DG$151,0)),0)+IFERROR(INDEX('Hoja de Trabajo para listado'!$CD$155:$DC$1048576,MATCH($A122,'Hoja de Trabajo para listado'!$CD$155:$CD$1048576,0),MATCH((CUADRO!K$5&amp;$E122),'Hoja de Trabajo para listado'!$CD$151:$DC$151,0)),0)</f>
        <v>0</v>
      </c>
      <c r="L122" s="255">
        <f ca="1">+IFERROR(INDEX('Hoja de Trabajo para listado'!$A$155:$Z$1048576,MATCH($A122,'Hoja de Trabajo para listado'!$A$155:$A$1048576,0),MATCH((CUADRO!L$5&amp;$E122),'Hoja de Trabajo para listado'!$A$151:$Z$151,0)),0)+IFERROR(INDEX('Hoja de Trabajo para listado'!$AB$155:$BA$1048576,MATCH($A122,'Hoja de Trabajo para listado'!$AB$155:$AB$1048576,0),MATCH((CUADRO!L$5&amp;$E122),'Hoja de Trabajo para listado'!$AB$151:$BA$151,0)),0)+IFERROR(INDEX('Hoja de Trabajo para listado'!$BC$155:$CB$1048576,MATCH($A122,'Hoja de Trabajo para listado'!$BC$155:$BC$1048576,0),MATCH((CUADRO!L$5&amp;$E122),'Hoja de Trabajo para listado'!$BC$151:$CB$151,0)),0)+IFERROR(INDEX('Hoja de Trabajo para listado'!$DE$153:$DG$274,MATCH($A122,'Hoja de Trabajo para listado'!$DE$153:$DE$1048576,0),MATCH((CUADRO!L$5&amp;$E122),'Hoja de Trabajo para listado'!$DE$151:$DG$151,0)),0)+IFERROR(INDEX('Hoja de Trabajo para listado'!$CD$155:$DC$1048576,MATCH($A122,'Hoja de Trabajo para listado'!$CD$155:$CD$1048576,0),MATCH((CUADRO!L$5&amp;$E122),'Hoja de Trabajo para listado'!$CD$151:$DC$151,0)),0)</f>
        <v>0</v>
      </c>
      <c r="M122" s="255">
        <f ca="1">+IFERROR(INDEX('Hoja de Trabajo para listado'!$A$155:$Z$1048576,MATCH($A122,'Hoja de Trabajo para listado'!$A$155:$A$1048576,0),MATCH((CUADRO!M$5&amp;$E122),'Hoja de Trabajo para listado'!$A$151:$Z$151,0)),0)+IFERROR(INDEX('Hoja de Trabajo para listado'!$AB$155:$BA$1048576,MATCH($A122,'Hoja de Trabajo para listado'!$AB$155:$AB$1048576,0),MATCH((CUADRO!M$5&amp;$E122),'Hoja de Trabajo para listado'!$AB$151:$BA$151,0)),0)+IFERROR(INDEX('Hoja de Trabajo para listado'!$BC$155:$CB$1048576,MATCH($A122,'Hoja de Trabajo para listado'!$BC$155:$BC$1048576,0),MATCH((CUADRO!M$5&amp;$E122),'Hoja de Trabajo para listado'!$BC$151:$CB$151,0)),0)+IFERROR(INDEX('Hoja de Trabajo para listado'!$DE$153:$DG$274,MATCH($A122,'Hoja de Trabajo para listado'!$DE$153:$DE$1048576,0),MATCH((CUADRO!M$5&amp;$E122),'Hoja de Trabajo para listado'!$DE$151:$DG$151,0)),0)+IFERROR(INDEX('Hoja de Trabajo para listado'!$CD$155:$DC$1048576,MATCH($A122,'Hoja de Trabajo para listado'!$CD$155:$CD$1048576,0),MATCH((CUADRO!M$5&amp;$E122),'Hoja de Trabajo para listado'!$CD$151:$DC$151,0)),0)</f>
        <v>0</v>
      </c>
      <c r="N122" s="255">
        <f ca="1">+IFERROR(INDEX('Hoja de Trabajo para listado'!$A$155:$Z$1048576,MATCH($A122,'Hoja de Trabajo para listado'!$A$155:$A$1048576,0),MATCH((CUADRO!N$5&amp;$E122),'Hoja de Trabajo para listado'!$A$151:$Z$151,0)),0)+IFERROR(INDEX('Hoja de Trabajo para listado'!$AB$155:$BA$1048576,MATCH($A122,'Hoja de Trabajo para listado'!$AB$155:$AB$1048576,0),MATCH((CUADRO!N$5&amp;$E122),'Hoja de Trabajo para listado'!$AB$151:$BA$151,0)),0)+IFERROR(INDEX('Hoja de Trabajo para listado'!$BC$155:$CB$1048576,MATCH($A122,'Hoja de Trabajo para listado'!$BC$155:$BC$1048576,0),MATCH((CUADRO!N$5&amp;$E122),'Hoja de Trabajo para listado'!$BC$151:$CB$151,0)),0)+IFERROR(INDEX('Hoja de Trabajo para listado'!$DE$153:$DG$274,MATCH($A122,'Hoja de Trabajo para listado'!$DE$153:$DE$1048576,0),MATCH((CUADRO!N$5&amp;$E122),'Hoja de Trabajo para listado'!$DE$151:$DG$151,0)),0)+IFERROR(INDEX('Hoja de Trabajo para listado'!$CD$155:$DC$1048576,MATCH($A122,'Hoja de Trabajo para listado'!$CD$155:$CD$1048576,0),MATCH((CUADRO!N$5&amp;$E122),'Hoja de Trabajo para listado'!$CD$151:$DC$151,0)),0)</f>
        <v>50</v>
      </c>
      <c r="O122" s="255">
        <f ca="1">+IFERROR(INDEX('Hoja de Trabajo para listado'!$A$155:$Z$1048576,MATCH($A122,'Hoja de Trabajo para listado'!$A$155:$A$1048576,0),MATCH((CUADRO!O$5&amp;$E122),'Hoja de Trabajo para listado'!$A$151:$Z$151,0)),0)+IFERROR(INDEX('Hoja de Trabajo para listado'!$AB$155:$BA$1048576,MATCH($A122,'Hoja de Trabajo para listado'!$AB$155:$AB$1048576,0),MATCH((CUADRO!O$5&amp;$E122),'Hoja de Trabajo para listado'!$AB$151:$BA$151,0)),0)+IFERROR(INDEX('Hoja de Trabajo para listado'!$BC$155:$CB$1048576,MATCH($A122,'Hoja de Trabajo para listado'!$BC$155:$BC$1048576,0),MATCH((CUADRO!O$5&amp;$E122),'Hoja de Trabajo para listado'!$BC$151:$CB$151,0)),0)+IFERROR(INDEX('Hoja de Trabajo para listado'!$DE$153:$DG$274,MATCH($A122,'Hoja de Trabajo para listado'!$DE$153:$DE$1048576,0),MATCH((CUADRO!O$5&amp;$E122),'Hoja de Trabajo para listado'!$DE$151:$DG$151,0)),0)+IFERROR(INDEX('Hoja de Trabajo para listado'!$CD$155:$DC$1048576,MATCH($A122,'Hoja de Trabajo para listado'!$CD$155:$CD$1048576,0),MATCH((CUADRO!O$5&amp;$E122),'Hoja de Trabajo para listado'!$CD$151:$DC$151,0)),0)</f>
        <v>0</v>
      </c>
      <c r="P122" s="255">
        <f ca="1">+IFERROR(INDEX('Hoja de Trabajo para listado'!$A$155:$Z$1048576,MATCH($A122,'Hoja de Trabajo para listado'!$A$155:$A$1048576,0),MATCH((CUADRO!P$5&amp;$E122),'Hoja de Trabajo para listado'!$A$151:$Z$151,0)),0)+IFERROR(INDEX('Hoja de Trabajo para listado'!$AB$155:$BA$1048576,MATCH($A122,'Hoja de Trabajo para listado'!$AB$155:$AB$1048576,0),MATCH((CUADRO!P$5&amp;$E122),'Hoja de Trabajo para listado'!$AB$151:$BA$151,0)),0)+IFERROR(INDEX('Hoja de Trabajo para listado'!$BC$155:$CB$1048576,MATCH($A122,'Hoja de Trabajo para listado'!$BC$155:$BC$1048576,0),MATCH((CUADRO!P$5&amp;$E122),'Hoja de Trabajo para listado'!$BC$151:$CB$151,0)),0)+IFERROR(INDEX('Hoja de Trabajo para listado'!$DE$153:$DG$274,MATCH($A122,'Hoja de Trabajo para listado'!$DE$153:$DE$1048576,0),MATCH((CUADRO!P$5&amp;$E122),'Hoja de Trabajo para listado'!$DE$151:$DG$151,0)),0)+IFERROR(INDEX('Hoja de Trabajo para listado'!$CD$155:$DC$1048576,MATCH($A122,'Hoja de Trabajo para listado'!$CD$155:$CD$1048576,0),MATCH((CUADRO!P$5&amp;$E122),'Hoja de Trabajo para listado'!$CD$151:$DC$151,0)),0)</f>
        <v>0</v>
      </c>
      <c r="Q122" s="255">
        <f ca="1">+IFERROR(INDEX('Hoja de Trabajo para listado'!$A$155:$Z$1048576,MATCH($A122,'Hoja de Trabajo para listado'!$A$155:$A$1048576,0),MATCH((CUADRO!Q$5&amp;$E122),'Hoja de Trabajo para listado'!$A$151:$Z$151,0)),0)+IFERROR(INDEX('Hoja de Trabajo para listado'!$AB$155:$BA$1048576,MATCH($A122,'Hoja de Trabajo para listado'!$AB$155:$AB$1048576,0),MATCH((CUADRO!Q$5&amp;$E122),'Hoja de Trabajo para listado'!$AB$151:$BA$151,0)),0)+IFERROR(INDEX('Hoja de Trabajo para listado'!$BC$155:$CB$1048576,MATCH($A122,'Hoja de Trabajo para listado'!$BC$155:$BC$1048576,0),MATCH((CUADRO!Q$5&amp;$E122),'Hoja de Trabajo para listado'!$BC$151:$CB$151,0)),0)+IFERROR(INDEX('Hoja de Trabajo para listado'!$DE$153:$DG$274,MATCH($A122,'Hoja de Trabajo para listado'!$DE$153:$DE$1048576,0),MATCH((CUADRO!Q$5&amp;$E122),'Hoja de Trabajo para listado'!$DE$151:$DG$151,0)),0)+IFERROR(INDEX('Hoja de Trabajo para listado'!$CD$155:$DC$1048576,MATCH($A122,'Hoja de Trabajo para listado'!$CD$155:$CD$1048576,0),MATCH((CUADRO!Q$5&amp;$E122),'Hoja de Trabajo para listado'!$CD$151:$DC$151,0)),0)</f>
        <v>0</v>
      </c>
      <c r="R122" s="255">
        <f t="shared" ca="1" si="4"/>
        <v>50</v>
      </c>
      <c r="S122" s="395"/>
      <c r="T122" s="255">
        <f ca="1">+T123</f>
        <v>214.32</v>
      </c>
      <c r="U122" s="254">
        <f t="shared" si="5"/>
        <v>1</v>
      </c>
      <c r="V122" s="362" t="str">
        <f>+VLOOKUP(A122,bd_lista!$A$3:$E$590,5,FALSE)</f>
        <v>Empresas Nacionales</v>
      </c>
      <c r="W122" s="361" t="str">
        <f>+V122</f>
        <v>Empresas Nacionales</v>
      </c>
      <c r="X122" s="254">
        <f>+VLOOKUP(A122,[2]Sheet1!$A$13:$D$744,4,FALSE)</f>
        <v>41</v>
      </c>
      <c r="Y122" s="254" t="str">
        <f>+VLOOKUP(X122,bd_lista!$A$3:$C$590,3,FALSE)</f>
        <v>Ministerio de Desarrollo Productivo y Economía Plural</v>
      </c>
      <c r="Z122" s="316">
        <f>+X122</f>
        <v>41</v>
      </c>
      <c r="AA122" s="317" t="str">
        <f>+Y122</f>
        <v>Ministerio de Desarrollo Productivo y Economía Plural</v>
      </c>
    </row>
    <row r="123" spans="1:27" ht="15" customHeight="1">
      <c r="A123" s="32">
        <v>593</v>
      </c>
      <c r="B123" s="307"/>
      <c r="C123" s="362" t="str">
        <f>+VLOOKUP(A123,bd_lista!$A$3:$C$590,3,FALSE)</f>
        <v>Empresa Pública YACANA</v>
      </c>
      <c r="D123" s="362"/>
      <c r="E123" s="362" t="s">
        <v>1314</v>
      </c>
      <c r="F123" s="257">
        <f ca="1">+IFERROR(INDEX('Hoja de Trabajo para listado'!$A$155:$Z$1048576,MATCH($A123,'Hoja de Trabajo para listado'!$A$155:$A$1048576,0),MATCH((CUADRO!F$5&amp;$E123),'Hoja de Trabajo para listado'!$A$151:$Z$151,0)),0)+IFERROR(INDEX('Hoja de Trabajo para listado'!$AB$155:$BA$1048576,MATCH($A123,'Hoja de Trabajo para listado'!$AB$155:$AB$1048576,0),MATCH((CUADRO!F$5&amp;$E123),'Hoja de Trabajo para listado'!$AB$151:$BA$151,0)),0)+IFERROR(INDEX('Hoja de Trabajo para listado'!$BC$155:$CB$1048576,MATCH($A123,'Hoja de Trabajo para listado'!$BC$155:$BC$1048576,0),MATCH((CUADRO!F$5&amp;$E123),'Hoja de Trabajo para listado'!$BC$151:$CB$151,0)),0)+IFERROR(INDEX('Hoja de Trabajo para listado'!$DE$153:$DG$274,MATCH($A123,'Hoja de Trabajo para listado'!$DE$153:$DE$1048576,0),MATCH((CUADRO!F$5&amp;$E123),'Hoja de Trabajo para listado'!$DE$151:$DG$151,0)),0)+IFERROR(INDEX('Hoja de Trabajo para listado'!$CD$155:$DC$1048576,MATCH($A123,'Hoja de Trabajo para listado'!$CD$155:$CD$1048576,0),MATCH((CUADRO!F$5&amp;$E123),'Hoja de Trabajo para listado'!$CD$151:$DC$151,0)),0)</f>
        <v>0</v>
      </c>
      <c r="G123" s="257">
        <f ca="1">+IFERROR(INDEX('Hoja de Trabajo para listado'!$A$155:$Z$1048576,MATCH($A123,'Hoja de Trabajo para listado'!$A$155:$A$1048576,0),MATCH((CUADRO!G$5&amp;$E123),'Hoja de Trabajo para listado'!$A$151:$Z$151,0)),0)+IFERROR(INDEX('Hoja de Trabajo para listado'!$AB$155:$BA$1048576,MATCH($A123,'Hoja de Trabajo para listado'!$AB$155:$AB$1048576,0),MATCH((CUADRO!G$5&amp;$E123),'Hoja de Trabajo para listado'!$AB$151:$BA$151,0)),0)+IFERROR(INDEX('Hoja de Trabajo para listado'!$BC$155:$CB$1048576,MATCH($A123,'Hoja de Trabajo para listado'!$BC$155:$BC$1048576,0),MATCH((CUADRO!G$5&amp;$E123),'Hoja de Trabajo para listado'!$BC$151:$CB$151,0)),0)+IFERROR(INDEX('Hoja de Trabajo para listado'!$DE$153:$DG$274,MATCH($A123,'Hoja de Trabajo para listado'!$DE$153:$DE$1048576,0),MATCH((CUADRO!G$5&amp;$E123),'Hoja de Trabajo para listado'!$DE$151:$DG$151,0)),0)+IFERROR(INDEX('Hoja de Trabajo para listado'!$CD$155:$DC$1048576,MATCH($A123,'Hoja de Trabajo para listado'!$CD$155:$CD$1048576,0),MATCH((CUADRO!G$5&amp;$E123),'Hoja de Trabajo para listado'!$CD$151:$DC$151,0)),0)</f>
        <v>0</v>
      </c>
      <c r="H123" s="257">
        <f ca="1">+IFERROR(INDEX('Hoja de Trabajo para listado'!$A$155:$Z$1048576,MATCH($A123,'Hoja de Trabajo para listado'!$A$155:$A$1048576,0),MATCH((CUADRO!H$5&amp;$E123),'Hoja de Trabajo para listado'!$A$151:$Z$151,0)),0)+IFERROR(INDEX('Hoja de Trabajo para listado'!$AB$155:$BA$1048576,MATCH($A123,'Hoja de Trabajo para listado'!$AB$155:$AB$1048576,0),MATCH((CUADRO!H$5&amp;$E123),'Hoja de Trabajo para listado'!$AB$151:$BA$151,0)),0)+IFERROR(INDEX('Hoja de Trabajo para listado'!$BC$155:$CB$1048576,MATCH($A123,'Hoja de Trabajo para listado'!$BC$155:$BC$1048576,0),MATCH((CUADRO!H$5&amp;$E123),'Hoja de Trabajo para listado'!$BC$151:$CB$151,0)),0)+IFERROR(INDEX('Hoja de Trabajo para listado'!$DE$153:$DG$274,MATCH($A123,'Hoja de Trabajo para listado'!$DE$153:$DE$1048576,0),MATCH((CUADRO!H$5&amp;$E123),'Hoja de Trabajo para listado'!$DE$151:$DG$151,0)),0)+IFERROR(INDEX('Hoja de Trabajo para listado'!$CD$155:$DC$1048576,MATCH($A123,'Hoja de Trabajo para listado'!$CD$155:$CD$1048576,0),MATCH((CUADRO!H$5&amp;$E123),'Hoja de Trabajo para listado'!$CD$151:$DC$151,0)),0)</f>
        <v>0</v>
      </c>
      <c r="I123" s="257">
        <f ca="1">+IFERROR(INDEX('Hoja de Trabajo para listado'!$A$155:$Z$1048576,MATCH($A123,'Hoja de Trabajo para listado'!$A$155:$A$1048576,0),MATCH((CUADRO!I$5&amp;$E123),'Hoja de Trabajo para listado'!$A$151:$Z$151,0)),0)+IFERROR(INDEX('Hoja de Trabajo para listado'!$AB$155:$BA$1048576,MATCH($A123,'Hoja de Trabajo para listado'!$AB$155:$AB$1048576,0),MATCH((CUADRO!I$5&amp;$E123),'Hoja de Trabajo para listado'!$AB$151:$BA$151,0)),0)+IFERROR(INDEX('Hoja de Trabajo para listado'!$BC$155:$CB$1048576,MATCH($A123,'Hoja de Trabajo para listado'!$BC$155:$BC$1048576,0),MATCH((CUADRO!I$5&amp;$E123),'Hoja de Trabajo para listado'!$BC$151:$CB$151,0)),0)+IFERROR(INDEX('Hoja de Trabajo para listado'!$DE$153:$DG$274,MATCH($A123,'Hoja de Trabajo para listado'!$DE$153:$DE$1048576,0),MATCH((CUADRO!I$5&amp;$E123),'Hoja de Trabajo para listado'!$DE$151:$DG$151,0)),0)+IFERROR(INDEX('Hoja de Trabajo para listado'!$CD$155:$DC$1048576,MATCH($A123,'Hoja de Trabajo para listado'!$CD$155:$CD$1048576,0),MATCH((CUADRO!I$5&amp;$E123),'Hoja de Trabajo para listado'!$CD$151:$DC$151,0)),0)</f>
        <v>0</v>
      </c>
      <c r="J123" s="257">
        <f ca="1">+IFERROR(INDEX('Hoja de Trabajo para listado'!$A$155:$Z$1048576,MATCH($A123,'Hoja de Trabajo para listado'!$A$155:$A$1048576,0),MATCH((CUADRO!J$5&amp;$E123),'Hoja de Trabajo para listado'!$A$151:$Z$151,0)),0)+IFERROR(INDEX('Hoja de Trabajo para listado'!$AB$155:$BA$1048576,MATCH($A123,'Hoja de Trabajo para listado'!$AB$155:$AB$1048576,0),MATCH((CUADRO!J$5&amp;$E123),'Hoja de Trabajo para listado'!$AB$151:$BA$151,0)),0)+IFERROR(INDEX('Hoja de Trabajo para listado'!$BC$155:$CB$1048576,MATCH($A123,'Hoja de Trabajo para listado'!$BC$155:$BC$1048576,0),MATCH((CUADRO!J$5&amp;$E123),'Hoja de Trabajo para listado'!$BC$151:$CB$151,0)),0)+IFERROR(INDEX('Hoja de Trabajo para listado'!$DE$153:$DG$274,MATCH($A123,'Hoja de Trabajo para listado'!$DE$153:$DE$1048576,0),MATCH((CUADRO!J$5&amp;$E123),'Hoja de Trabajo para listado'!$DE$151:$DG$151,0)),0)+IFERROR(INDEX('Hoja de Trabajo para listado'!$CD$155:$DC$1048576,MATCH($A123,'Hoja de Trabajo para listado'!$CD$155:$CD$1048576,0),MATCH((CUADRO!J$5&amp;$E123),'Hoja de Trabajo para listado'!$CD$151:$DC$151,0)),0)</f>
        <v>0</v>
      </c>
      <c r="K123" s="257">
        <f ca="1">+IFERROR(INDEX('Hoja de Trabajo para listado'!$A$155:$Z$1048576,MATCH($A123,'Hoja de Trabajo para listado'!$A$155:$A$1048576,0),MATCH((CUADRO!K$5&amp;$E123),'Hoja de Trabajo para listado'!$A$151:$Z$151,0)),0)+IFERROR(INDEX('Hoja de Trabajo para listado'!$AB$155:$BA$1048576,MATCH($A123,'Hoja de Trabajo para listado'!$AB$155:$AB$1048576,0),MATCH((CUADRO!K$5&amp;$E123),'Hoja de Trabajo para listado'!$AB$151:$BA$151,0)),0)+IFERROR(INDEX('Hoja de Trabajo para listado'!$BC$155:$CB$1048576,MATCH($A123,'Hoja de Trabajo para listado'!$BC$155:$BC$1048576,0),MATCH((CUADRO!K$5&amp;$E123),'Hoja de Trabajo para listado'!$BC$151:$CB$151,0)),0)+IFERROR(INDEX('Hoja de Trabajo para listado'!$DE$153:$DG$274,MATCH($A123,'Hoja de Trabajo para listado'!$DE$153:$DE$1048576,0),MATCH((CUADRO!K$5&amp;$E123),'Hoja de Trabajo para listado'!$DE$151:$DG$151,0)),0)+IFERROR(INDEX('Hoja de Trabajo para listado'!$CD$155:$DC$1048576,MATCH($A123,'Hoja de Trabajo para listado'!$CD$155:$CD$1048576,0),MATCH((CUADRO!K$5&amp;$E123),'Hoja de Trabajo para listado'!$CD$151:$DC$151,0)),0)</f>
        <v>0</v>
      </c>
      <c r="L123" s="257">
        <f ca="1">+IFERROR(INDEX('Hoja de Trabajo para listado'!$A$155:$Z$1048576,MATCH($A123,'Hoja de Trabajo para listado'!$A$155:$A$1048576,0),MATCH((CUADRO!L$5&amp;$E123),'Hoja de Trabajo para listado'!$A$151:$Z$151,0)),0)+IFERROR(INDEX('Hoja de Trabajo para listado'!$AB$155:$BA$1048576,MATCH($A123,'Hoja de Trabajo para listado'!$AB$155:$AB$1048576,0),MATCH((CUADRO!L$5&amp;$E123),'Hoja de Trabajo para listado'!$AB$151:$BA$151,0)),0)+IFERROR(INDEX('Hoja de Trabajo para listado'!$BC$155:$CB$1048576,MATCH($A123,'Hoja de Trabajo para listado'!$BC$155:$BC$1048576,0),MATCH((CUADRO!L$5&amp;$E123),'Hoja de Trabajo para listado'!$BC$151:$CB$151,0)),0)+IFERROR(INDEX('Hoja de Trabajo para listado'!$DE$153:$DG$274,MATCH($A123,'Hoja de Trabajo para listado'!$DE$153:$DE$1048576,0),MATCH((CUADRO!L$5&amp;$E123),'Hoja de Trabajo para listado'!$DE$151:$DG$151,0)),0)+IFERROR(INDEX('Hoja de Trabajo para listado'!$CD$155:$DC$1048576,MATCH($A123,'Hoja de Trabajo para listado'!$CD$155:$CD$1048576,0),MATCH((CUADRO!L$5&amp;$E123),'Hoja de Trabajo para listado'!$CD$151:$DC$151,0)),0)</f>
        <v>164.32</v>
      </c>
      <c r="M123" s="257">
        <f ca="1">+IFERROR(INDEX('Hoja de Trabajo para listado'!$A$155:$Z$1048576,MATCH($A123,'Hoja de Trabajo para listado'!$A$155:$A$1048576,0),MATCH((CUADRO!M$5&amp;$E123),'Hoja de Trabajo para listado'!$A$151:$Z$151,0)),0)+IFERROR(INDEX('Hoja de Trabajo para listado'!$AB$155:$BA$1048576,MATCH($A123,'Hoja de Trabajo para listado'!$AB$155:$AB$1048576,0),MATCH((CUADRO!M$5&amp;$E123),'Hoja de Trabajo para listado'!$AB$151:$BA$151,0)),0)+IFERROR(INDEX('Hoja de Trabajo para listado'!$BC$155:$CB$1048576,MATCH($A123,'Hoja de Trabajo para listado'!$BC$155:$BC$1048576,0),MATCH((CUADRO!M$5&amp;$E123),'Hoja de Trabajo para listado'!$BC$151:$CB$151,0)),0)+IFERROR(INDEX('Hoja de Trabajo para listado'!$DE$153:$DG$274,MATCH($A123,'Hoja de Trabajo para listado'!$DE$153:$DE$1048576,0),MATCH((CUADRO!M$5&amp;$E123),'Hoja de Trabajo para listado'!$DE$151:$DG$151,0)),0)+IFERROR(INDEX('Hoja de Trabajo para listado'!$CD$155:$DC$1048576,MATCH($A123,'Hoja de Trabajo para listado'!$CD$155:$CD$1048576,0),MATCH((CUADRO!M$5&amp;$E123),'Hoja de Trabajo para listado'!$CD$151:$DC$151,0)),0)</f>
        <v>0</v>
      </c>
      <c r="N123" s="257">
        <f ca="1">+IFERROR(INDEX('Hoja de Trabajo para listado'!$A$155:$Z$1048576,MATCH($A123,'Hoja de Trabajo para listado'!$A$155:$A$1048576,0),MATCH((CUADRO!N$5&amp;$E123),'Hoja de Trabajo para listado'!$A$151:$Z$151,0)),0)+IFERROR(INDEX('Hoja de Trabajo para listado'!$AB$155:$BA$1048576,MATCH($A123,'Hoja de Trabajo para listado'!$AB$155:$AB$1048576,0),MATCH((CUADRO!N$5&amp;$E123),'Hoja de Trabajo para listado'!$AB$151:$BA$151,0)),0)+IFERROR(INDEX('Hoja de Trabajo para listado'!$BC$155:$CB$1048576,MATCH($A123,'Hoja de Trabajo para listado'!$BC$155:$BC$1048576,0),MATCH((CUADRO!N$5&amp;$E123),'Hoja de Trabajo para listado'!$BC$151:$CB$151,0)),0)+IFERROR(INDEX('Hoja de Trabajo para listado'!$DE$153:$DG$274,MATCH($A123,'Hoja de Trabajo para listado'!$DE$153:$DE$1048576,0),MATCH((CUADRO!N$5&amp;$E123),'Hoja de Trabajo para listado'!$DE$151:$DG$151,0)),0)+IFERROR(INDEX('Hoja de Trabajo para listado'!$CD$155:$DC$1048576,MATCH($A123,'Hoja de Trabajo para listado'!$CD$155:$CD$1048576,0),MATCH((CUADRO!N$5&amp;$E123),'Hoja de Trabajo para listado'!$CD$151:$DC$151,0)),0)</f>
        <v>0</v>
      </c>
      <c r="O123" s="257">
        <f ca="1">+IFERROR(INDEX('Hoja de Trabajo para listado'!$A$155:$Z$1048576,MATCH($A123,'Hoja de Trabajo para listado'!$A$155:$A$1048576,0),MATCH((CUADRO!O$5&amp;$E123),'Hoja de Trabajo para listado'!$A$151:$Z$151,0)),0)+IFERROR(INDEX('Hoja de Trabajo para listado'!$AB$155:$BA$1048576,MATCH($A123,'Hoja de Trabajo para listado'!$AB$155:$AB$1048576,0),MATCH((CUADRO!O$5&amp;$E123),'Hoja de Trabajo para listado'!$AB$151:$BA$151,0)),0)+IFERROR(INDEX('Hoja de Trabajo para listado'!$BC$155:$CB$1048576,MATCH($A123,'Hoja de Trabajo para listado'!$BC$155:$BC$1048576,0),MATCH((CUADRO!O$5&amp;$E123),'Hoja de Trabajo para listado'!$BC$151:$CB$151,0)),0)+IFERROR(INDEX('Hoja de Trabajo para listado'!$DE$153:$DG$274,MATCH($A123,'Hoja de Trabajo para listado'!$DE$153:$DE$1048576,0),MATCH((CUADRO!O$5&amp;$E123),'Hoja de Trabajo para listado'!$DE$151:$DG$151,0)),0)+IFERROR(INDEX('Hoja de Trabajo para listado'!$CD$155:$DC$1048576,MATCH($A123,'Hoja de Trabajo para listado'!$CD$155:$CD$1048576,0),MATCH((CUADRO!O$5&amp;$E123),'Hoja de Trabajo para listado'!$CD$151:$DC$151,0)),0)</f>
        <v>0</v>
      </c>
      <c r="P123" s="257">
        <f ca="1">+IFERROR(INDEX('Hoja de Trabajo para listado'!$A$155:$Z$1048576,MATCH($A123,'Hoja de Trabajo para listado'!$A$155:$A$1048576,0),MATCH((CUADRO!P$5&amp;$E123),'Hoja de Trabajo para listado'!$A$151:$Z$151,0)),0)+IFERROR(INDEX('Hoja de Trabajo para listado'!$AB$155:$BA$1048576,MATCH($A123,'Hoja de Trabajo para listado'!$AB$155:$AB$1048576,0),MATCH((CUADRO!P$5&amp;$E123),'Hoja de Trabajo para listado'!$AB$151:$BA$151,0)),0)+IFERROR(INDEX('Hoja de Trabajo para listado'!$BC$155:$CB$1048576,MATCH($A123,'Hoja de Trabajo para listado'!$BC$155:$BC$1048576,0),MATCH((CUADRO!P$5&amp;$E123),'Hoja de Trabajo para listado'!$BC$151:$CB$151,0)),0)+IFERROR(INDEX('Hoja de Trabajo para listado'!$DE$153:$DG$274,MATCH($A123,'Hoja de Trabajo para listado'!$DE$153:$DE$1048576,0),MATCH((CUADRO!P$5&amp;$E123),'Hoja de Trabajo para listado'!$DE$151:$DG$151,0)),0)+IFERROR(INDEX('Hoja de Trabajo para listado'!$CD$155:$DC$1048576,MATCH($A123,'Hoja de Trabajo para listado'!$CD$155:$CD$1048576,0),MATCH((CUADRO!P$5&amp;$E123),'Hoja de Trabajo para listado'!$CD$151:$DC$151,0)),0)</f>
        <v>0</v>
      </c>
      <c r="Q123" s="257">
        <f ca="1">+IFERROR(INDEX('Hoja de Trabajo para listado'!$A$155:$Z$1048576,MATCH($A123,'Hoja de Trabajo para listado'!$A$155:$A$1048576,0),MATCH((CUADRO!Q$5&amp;$E123),'Hoja de Trabajo para listado'!$A$151:$Z$151,0)),0)+IFERROR(INDEX('Hoja de Trabajo para listado'!$AB$155:$BA$1048576,MATCH($A123,'Hoja de Trabajo para listado'!$AB$155:$AB$1048576,0),MATCH((CUADRO!Q$5&amp;$E123),'Hoja de Trabajo para listado'!$AB$151:$BA$151,0)),0)+IFERROR(INDEX('Hoja de Trabajo para listado'!$BC$155:$CB$1048576,MATCH($A123,'Hoja de Trabajo para listado'!$BC$155:$BC$1048576,0),MATCH((CUADRO!Q$5&amp;$E123),'Hoja de Trabajo para listado'!$BC$151:$CB$151,0)),0)+IFERROR(INDEX('Hoja de Trabajo para listado'!$DE$153:$DG$274,MATCH($A123,'Hoja de Trabajo para listado'!$DE$153:$DE$1048576,0),MATCH((CUADRO!Q$5&amp;$E123),'Hoja de Trabajo para listado'!$DE$151:$DG$151,0)),0)+IFERROR(INDEX('Hoja de Trabajo para listado'!$CD$155:$DC$1048576,MATCH($A123,'Hoja de Trabajo para listado'!$CD$155:$CD$1048576,0),MATCH((CUADRO!Q$5&amp;$E123),'Hoja de Trabajo para listado'!$CD$151:$DC$151,0)),0)</f>
        <v>0</v>
      </c>
      <c r="R123" s="257">
        <f t="shared" ca="1" si="4"/>
        <v>164.32</v>
      </c>
      <c r="S123" s="277">
        <f ca="1">+R122+R123</f>
        <v>214.32</v>
      </c>
      <c r="T123" s="257">
        <f ca="1">+S123</f>
        <v>214.32</v>
      </c>
      <c r="U123" s="256">
        <f t="shared" si="5"/>
        <v>2</v>
      </c>
      <c r="V123" s="362" t="str">
        <f>+VLOOKUP(A123,bd_lista!$A$3:$E$590,5,FALSE)</f>
        <v>Empresas Nacionales</v>
      </c>
      <c r="W123" s="362"/>
      <c r="X123" s="254">
        <f>+VLOOKUP(A123,[2]Sheet1!$A$13:$D$744,4,FALSE)</f>
        <v>41</v>
      </c>
      <c r="Y123" s="254" t="str">
        <f>+VLOOKUP(X123,bd_lista!$A$3:$C$590,3,FALSE)</f>
        <v>Ministerio de Desarrollo Productivo y Economía Plural</v>
      </c>
      <c r="Z123" s="314"/>
      <c r="AA123" s="315"/>
    </row>
    <row r="124" spans="1:27" customFormat="1" ht="15" hidden="1" customHeight="1">
      <c r="A124" s="264">
        <v>522</v>
      </c>
      <c r="B124" s="306">
        <f>+A124</f>
        <v>522</v>
      </c>
      <c r="C124" s="259" t="str">
        <f>+VLOOKUP(A124,bd_lista!$A$3:$C$590,3,FALSE)</f>
        <v>Empresa Nacional de Ferrocarriles - Residual</v>
      </c>
      <c r="D124" s="361" t="str">
        <f>+C124</f>
        <v>Empresa Nacional de Ferrocarriles - Residual</v>
      </c>
      <c r="E124" s="259" t="s">
        <v>1313</v>
      </c>
      <c r="F124" s="255">
        <f ca="1">+IFERROR(INDEX('Hoja de Trabajo para listado'!$A$155:$Z$1048576,MATCH($A124,'Hoja de Trabajo para listado'!$A$155:$A$1048576,0),MATCH((CUADRO!F$5&amp;$E124),'Hoja de Trabajo para listado'!$A$151:$Z$151,0)),0)+IFERROR(INDEX('Hoja de Trabajo para listado'!$AB$155:$BA$1048576,MATCH($A124,'Hoja de Trabajo para listado'!$AB$155:$AB$1048576,0),MATCH((CUADRO!F$5&amp;$E124),'Hoja de Trabajo para listado'!$AB$151:$BA$151,0)),0)+IFERROR(INDEX('Hoja de Trabajo para listado'!$BC$155:$CB$1048576,MATCH($A124,'Hoja de Trabajo para listado'!$BC$155:$BC$1048576,0),MATCH((CUADRO!F$5&amp;$E124),'Hoja de Trabajo para listado'!$BC$151:$CB$151,0)),0)+IFERROR(INDEX('Hoja de Trabajo para listado'!$DE$153:$DG$274,MATCH($A124,'Hoja de Trabajo para listado'!$DE$153:$DE$1048576,0),MATCH((CUADRO!F$5&amp;$E124),'Hoja de Trabajo para listado'!$DE$151:$DG$151,0)),0)+IFERROR(INDEX('Hoja de Trabajo para listado'!$CD$155:$DC$1048576,MATCH($A124,'Hoja de Trabajo para listado'!$CD$155:$CD$1048576,0),MATCH((CUADRO!F$5&amp;$E124),'Hoja de Trabajo para listado'!$CD$151:$DC$151,0)),0)</f>
        <v>0</v>
      </c>
      <c r="G124" s="255">
        <f ca="1">+IFERROR(INDEX('Hoja de Trabajo para listado'!$A$155:$Z$1048576,MATCH($A124,'Hoja de Trabajo para listado'!$A$155:$A$1048576,0),MATCH((CUADRO!G$5&amp;$E124),'Hoja de Trabajo para listado'!$A$151:$Z$151,0)),0)+IFERROR(INDEX('Hoja de Trabajo para listado'!$AB$155:$BA$1048576,MATCH($A124,'Hoja de Trabajo para listado'!$AB$155:$AB$1048576,0),MATCH((CUADRO!G$5&amp;$E124),'Hoja de Trabajo para listado'!$AB$151:$BA$151,0)),0)+IFERROR(INDEX('Hoja de Trabajo para listado'!$BC$155:$CB$1048576,MATCH($A124,'Hoja de Trabajo para listado'!$BC$155:$BC$1048576,0),MATCH((CUADRO!G$5&amp;$E124),'Hoja de Trabajo para listado'!$BC$151:$CB$151,0)),0)+IFERROR(INDEX('Hoja de Trabajo para listado'!$DE$153:$DG$274,MATCH($A124,'Hoja de Trabajo para listado'!$DE$153:$DE$1048576,0),MATCH((CUADRO!G$5&amp;$E124),'Hoja de Trabajo para listado'!$DE$151:$DG$151,0)),0)+IFERROR(INDEX('Hoja de Trabajo para listado'!$CD$155:$DC$1048576,MATCH($A124,'Hoja de Trabajo para listado'!$CD$155:$CD$1048576,0),MATCH((CUADRO!G$5&amp;$E124),'Hoja de Trabajo para listado'!$CD$151:$DC$151,0)),0)</f>
        <v>0</v>
      </c>
      <c r="H124" s="255">
        <f ca="1">+IFERROR(INDEX('Hoja de Trabajo para listado'!$A$155:$Z$1048576,MATCH($A124,'Hoja de Trabajo para listado'!$A$155:$A$1048576,0),MATCH((CUADRO!H$5&amp;$E124),'Hoja de Trabajo para listado'!$A$151:$Z$151,0)),0)+IFERROR(INDEX('Hoja de Trabajo para listado'!$AB$155:$BA$1048576,MATCH($A124,'Hoja de Trabajo para listado'!$AB$155:$AB$1048576,0),MATCH((CUADRO!H$5&amp;$E124),'Hoja de Trabajo para listado'!$AB$151:$BA$151,0)),0)+IFERROR(INDEX('Hoja de Trabajo para listado'!$BC$155:$CB$1048576,MATCH($A124,'Hoja de Trabajo para listado'!$BC$155:$BC$1048576,0),MATCH((CUADRO!H$5&amp;$E124),'Hoja de Trabajo para listado'!$BC$151:$CB$151,0)),0)+IFERROR(INDEX('Hoja de Trabajo para listado'!$DE$153:$DG$274,MATCH($A124,'Hoja de Trabajo para listado'!$DE$153:$DE$1048576,0),MATCH((CUADRO!H$5&amp;$E124),'Hoja de Trabajo para listado'!$DE$151:$DG$151,0)),0)+IFERROR(INDEX('Hoja de Trabajo para listado'!$CD$155:$DC$1048576,MATCH($A124,'Hoja de Trabajo para listado'!$CD$155:$CD$1048576,0),MATCH((CUADRO!H$5&amp;$E124),'Hoja de Trabajo para listado'!$CD$151:$DC$151,0)),0)</f>
        <v>0</v>
      </c>
      <c r="I124" s="255">
        <f ca="1">+IFERROR(INDEX('Hoja de Trabajo para listado'!$A$155:$Z$1048576,MATCH($A124,'Hoja de Trabajo para listado'!$A$155:$A$1048576,0),MATCH((CUADRO!I$5&amp;$E124),'Hoja de Trabajo para listado'!$A$151:$Z$151,0)),0)+IFERROR(INDEX('Hoja de Trabajo para listado'!$AB$155:$BA$1048576,MATCH($A124,'Hoja de Trabajo para listado'!$AB$155:$AB$1048576,0),MATCH((CUADRO!I$5&amp;$E124),'Hoja de Trabajo para listado'!$AB$151:$BA$151,0)),0)+IFERROR(INDEX('Hoja de Trabajo para listado'!$BC$155:$CB$1048576,MATCH($A124,'Hoja de Trabajo para listado'!$BC$155:$BC$1048576,0),MATCH((CUADRO!I$5&amp;$E124),'Hoja de Trabajo para listado'!$BC$151:$CB$151,0)),0)+IFERROR(INDEX('Hoja de Trabajo para listado'!$DE$153:$DG$274,MATCH($A124,'Hoja de Trabajo para listado'!$DE$153:$DE$1048576,0),MATCH((CUADRO!I$5&amp;$E124),'Hoja de Trabajo para listado'!$DE$151:$DG$151,0)),0)+IFERROR(INDEX('Hoja de Trabajo para listado'!$CD$155:$DC$1048576,MATCH($A124,'Hoja de Trabajo para listado'!$CD$155:$CD$1048576,0),MATCH((CUADRO!I$5&amp;$E124),'Hoja de Trabajo para listado'!$CD$151:$DC$151,0)),0)</f>
        <v>0</v>
      </c>
      <c r="J124" s="255">
        <f ca="1">+IFERROR(INDEX('Hoja de Trabajo para listado'!$A$155:$Z$1048576,MATCH($A124,'Hoja de Trabajo para listado'!$A$155:$A$1048576,0),MATCH((CUADRO!J$5&amp;$E124),'Hoja de Trabajo para listado'!$A$151:$Z$151,0)),0)+IFERROR(INDEX('Hoja de Trabajo para listado'!$AB$155:$BA$1048576,MATCH($A124,'Hoja de Trabajo para listado'!$AB$155:$AB$1048576,0),MATCH((CUADRO!J$5&amp;$E124),'Hoja de Trabajo para listado'!$AB$151:$BA$151,0)),0)+IFERROR(INDEX('Hoja de Trabajo para listado'!$BC$155:$CB$1048576,MATCH($A124,'Hoja de Trabajo para listado'!$BC$155:$BC$1048576,0),MATCH((CUADRO!J$5&amp;$E124),'Hoja de Trabajo para listado'!$BC$151:$CB$151,0)),0)+IFERROR(INDEX('Hoja de Trabajo para listado'!$DE$153:$DG$274,MATCH($A124,'Hoja de Trabajo para listado'!$DE$153:$DE$1048576,0),MATCH((CUADRO!J$5&amp;$E124),'Hoja de Trabajo para listado'!$DE$151:$DG$151,0)),0)+IFERROR(INDEX('Hoja de Trabajo para listado'!$CD$155:$DC$1048576,MATCH($A124,'Hoja de Trabajo para listado'!$CD$155:$CD$1048576,0),MATCH((CUADRO!J$5&amp;$E124),'Hoja de Trabajo para listado'!$CD$151:$DC$151,0)),0)</f>
        <v>0</v>
      </c>
      <c r="K124" s="255">
        <f ca="1">+IFERROR(INDEX('Hoja de Trabajo para listado'!$A$155:$Z$1048576,MATCH($A124,'Hoja de Trabajo para listado'!$A$155:$A$1048576,0),MATCH((CUADRO!K$5&amp;$E124),'Hoja de Trabajo para listado'!$A$151:$Z$151,0)),0)+IFERROR(INDEX('Hoja de Trabajo para listado'!$AB$155:$BA$1048576,MATCH($A124,'Hoja de Trabajo para listado'!$AB$155:$AB$1048576,0),MATCH((CUADRO!K$5&amp;$E124),'Hoja de Trabajo para listado'!$AB$151:$BA$151,0)),0)+IFERROR(INDEX('Hoja de Trabajo para listado'!$BC$155:$CB$1048576,MATCH($A124,'Hoja de Trabajo para listado'!$BC$155:$BC$1048576,0),MATCH((CUADRO!K$5&amp;$E124),'Hoja de Trabajo para listado'!$BC$151:$CB$151,0)),0)+IFERROR(INDEX('Hoja de Trabajo para listado'!$DE$153:$DG$274,MATCH($A124,'Hoja de Trabajo para listado'!$DE$153:$DE$1048576,0),MATCH((CUADRO!K$5&amp;$E124),'Hoja de Trabajo para listado'!$DE$151:$DG$151,0)),0)+IFERROR(INDEX('Hoja de Trabajo para listado'!$CD$155:$DC$1048576,MATCH($A124,'Hoja de Trabajo para listado'!$CD$155:$CD$1048576,0),MATCH((CUADRO!K$5&amp;$E124),'Hoja de Trabajo para listado'!$CD$151:$DC$151,0)),0)</f>
        <v>0</v>
      </c>
      <c r="L124" s="255">
        <f ca="1">+IFERROR(INDEX('Hoja de Trabajo para listado'!$A$155:$Z$1048576,MATCH($A124,'Hoja de Trabajo para listado'!$A$155:$A$1048576,0),MATCH((CUADRO!L$5&amp;$E124),'Hoja de Trabajo para listado'!$A$151:$Z$151,0)),0)+IFERROR(INDEX('Hoja de Trabajo para listado'!$AB$155:$BA$1048576,MATCH($A124,'Hoja de Trabajo para listado'!$AB$155:$AB$1048576,0),MATCH((CUADRO!L$5&amp;$E124),'Hoja de Trabajo para listado'!$AB$151:$BA$151,0)),0)+IFERROR(INDEX('Hoja de Trabajo para listado'!$BC$155:$CB$1048576,MATCH($A124,'Hoja de Trabajo para listado'!$BC$155:$BC$1048576,0),MATCH((CUADRO!L$5&amp;$E124),'Hoja de Trabajo para listado'!$BC$151:$CB$151,0)),0)+IFERROR(INDEX('Hoja de Trabajo para listado'!$DE$153:$DG$274,MATCH($A124,'Hoja de Trabajo para listado'!$DE$153:$DE$1048576,0),MATCH((CUADRO!L$5&amp;$E124),'Hoja de Trabajo para listado'!$DE$151:$DG$151,0)),0)+IFERROR(INDEX('Hoja de Trabajo para listado'!$CD$155:$DC$1048576,MATCH($A124,'Hoja de Trabajo para listado'!$CD$155:$CD$1048576,0),MATCH((CUADRO!L$5&amp;$E124),'Hoja de Trabajo para listado'!$CD$151:$DC$151,0)),0)</f>
        <v>0</v>
      </c>
      <c r="M124" s="255">
        <f ca="1">+IFERROR(INDEX('Hoja de Trabajo para listado'!$A$155:$Z$1048576,MATCH($A124,'Hoja de Trabajo para listado'!$A$155:$A$1048576,0),MATCH((CUADRO!M$5&amp;$E124),'Hoja de Trabajo para listado'!$A$151:$Z$151,0)),0)+IFERROR(INDEX('Hoja de Trabajo para listado'!$AB$155:$BA$1048576,MATCH($A124,'Hoja de Trabajo para listado'!$AB$155:$AB$1048576,0),MATCH((CUADRO!M$5&amp;$E124),'Hoja de Trabajo para listado'!$AB$151:$BA$151,0)),0)+IFERROR(INDEX('Hoja de Trabajo para listado'!$BC$155:$CB$1048576,MATCH($A124,'Hoja de Trabajo para listado'!$BC$155:$BC$1048576,0),MATCH((CUADRO!M$5&amp;$E124),'Hoja de Trabajo para listado'!$BC$151:$CB$151,0)),0)+IFERROR(INDEX('Hoja de Trabajo para listado'!$DE$153:$DG$274,MATCH($A124,'Hoja de Trabajo para listado'!$DE$153:$DE$1048576,0),MATCH((CUADRO!M$5&amp;$E124),'Hoja de Trabajo para listado'!$DE$151:$DG$151,0)),0)+IFERROR(INDEX('Hoja de Trabajo para listado'!$CD$155:$DC$1048576,MATCH($A124,'Hoja de Trabajo para listado'!$CD$155:$CD$1048576,0),MATCH((CUADRO!M$5&amp;$E124),'Hoja de Trabajo para listado'!$CD$151:$DC$151,0)),0)</f>
        <v>0</v>
      </c>
      <c r="N124" s="255">
        <f ca="1">+IFERROR(INDEX('Hoja de Trabajo para listado'!$A$155:$Z$1048576,MATCH($A124,'Hoja de Trabajo para listado'!$A$155:$A$1048576,0),MATCH((CUADRO!N$5&amp;$E124),'Hoja de Trabajo para listado'!$A$151:$Z$151,0)),0)+IFERROR(INDEX('Hoja de Trabajo para listado'!$AB$155:$BA$1048576,MATCH($A124,'Hoja de Trabajo para listado'!$AB$155:$AB$1048576,0),MATCH((CUADRO!N$5&amp;$E124),'Hoja de Trabajo para listado'!$AB$151:$BA$151,0)),0)+IFERROR(INDEX('Hoja de Trabajo para listado'!$BC$155:$CB$1048576,MATCH($A124,'Hoja de Trabajo para listado'!$BC$155:$BC$1048576,0),MATCH((CUADRO!N$5&amp;$E124),'Hoja de Trabajo para listado'!$BC$151:$CB$151,0)),0)+IFERROR(INDEX('Hoja de Trabajo para listado'!$DE$153:$DG$274,MATCH($A124,'Hoja de Trabajo para listado'!$DE$153:$DE$1048576,0),MATCH((CUADRO!N$5&amp;$E124),'Hoja de Trabajo para listado'!$DE$151:$DG$151,0)),0)+IFERROR(INDEX('Hoja de Trabajo para listado'!$CD$155:$DC$1048576,MATCH($A124,'Hoja de Trabajo para listado'!$CD$155:$CD$1048576,0),MATCH((CUADRO!N$5&amp;$E124),'Hoja de Trabajo para listado'!$CD$151:$DC$151,0)),0)</f>
        <v>0</v>
      </c>
      <c r="O124" s="255">
        <f ca="1">+IFERROR(INDEX('Hoja de Trabajo para listado'!$A$155:$Z$1048576,MATCH($A124,'Hoja de Trabajo para listado'!$A$155:$A$1048576,0),MATCH((CUADRO!O$5&amp;$E124),'Hoja de Trabajo para listado'!$A$151:$Z$151,0)),0)+IFERROR(INDEX('Hoja de Trabajo para listado'!$AB$155:$BA$1048576,MATCH($A124,'Hoja de Trabajo para listado'!$AB$155:$AB$1048576,0),MATCH((CUADRO!O$5&amp;$E124),'Hoja de Trabajo para listado'!$AB$151:$BA$151,0)),0)+IFERROR(INDEX('Hoja de Trabajo para listado'!$BC$155:$CB$1048576,MATCH($A124,'Hoja de Trabajo para listado'!$BC$155:$BC$1048576,0),MATCH((CUADRO!O$5&amp;$E124),'Hoja de Trabajo para listado'!$BC$151:$CB$151,0)),0)+IFERROR(INDEX('Hoja de Trabajo para listado'!$DE$153:$DG$274,MATCH($A124,'Hoja de Trabajo para listado'!$DE$153:$DE$1048576,0),MATCH((CUADRO!O$5&amp;$E124),'Hoja de Trabajo para listado'!$DE$151:$DG$151,0)),0)+IFERROR(INDEX('Hoja de Trabajo para listado'!$CD$155:$DC$1048576,MATCH($A124,'Hoja de Trabajo para listado'!$CD$155:$CD$1048576,0),MATCH((CUADRO!O$5&amp;$E124),'Hoja de Trabajo para listado'!$CD$151:$DC$151,0)),0)</f>
        <v>0</v>
      </c>
      <c r="P124" s="255">
        <f ca="1">+IFERROR(INDEX('Hoja de Trabajo para listado'!$A$155:$Z$1048576,MATCH($A124,'Hoja de Trabajo para listado'!$A$155:$A$1048576,0),MATCH((CUADRO!P$5&amp;$E124),'Hoja de Trabajo para listado'!$A$151:$Z$151,0)),0)+IFERROR(INDEX('Hoja de Trabajo para listado'!$AB$155:$BA$1048576,MATCH($A124,'Hoja de Trabajo para listado'!$AB$155:$AB$1048576,0),MATCH((CUADRO!P$5&amp;$E124),'Hoja de Trabajo para listado'!$AB$151:$BA$151,0)),0)+IFERROR(INDEX('Hoja de Trabajo para listado'!$BC$155:$CB$1048576,MATCH($A124,'Hoja de Trabajo para listado'!$BC$155:$BC$1048576,0),MATCH((CUADRO!P$5&amp;$E124),'Hoja de Trabajo para listado'!$BC$151:$CB$151,0)),0)+IFERROR(INDEX('Hoja de Trabajo para listado'!$DE$153:$DG$274,MATCH($A124,'Hoja de Trabajo para listado'!$DE$153:$DE$1048576,0),MATCH((CUADRO!P$5&amp;$E124),'Hoja de Trabajo para listado'!$DE$151:$DG$151,0)),0)+IFERROR(INDEX('Hoja de Trabajo para listado'!$CD$155:$DC$1048576,MATCH($A124,'Hoja de Trabajo para listado'!$CD$155:$CD$1048576,0),MATCH((CUADRO!P$5&amp;$E124),'Hoja de Trabajo para listado'!$CD$151:$DC$151,0)),0)</f>
        <v>0</v>
      </c>
      <c r="Q124" s="255">
        <f ca="1">+IFERROR(INDEX('Hoja de Trabajo para listado'!$A$155:$Z$1048576,MATCH($A124,'Hoja de Trabajo para listado'!$A$155:$A$1048576,0),MATCH((CUADRO!Q$5&amp;$E124),'Hoja de Trabajo para listado'!$A$151:$Z$151,0)),0)+IFERROR(INDEX('Hoja de Trabajo para listado'!$AB$155:$BA$1048576,MATCH($A124,'Hoja de Trabajo para listado'!$AB$155:$AB$1048576,0),MATCH((CUADRO!Q$5&amp;$E124),'Hoja de Trabajo para listado'!$AB$151:$BA$151,0)),0)+IFERROR(INDEX('Hoja de Trabajo para listado'!$BC$155:$CB$1048576,MATCH($A124,'Hoja de Trabajo para listado'!$BC$155:$BC$1048576,0),MATCH((CUADRO!Q$5&amp;$E124),'Hoja de Trabajo para listado'!$BC$151:$CB$151,0)),0)+IFERROR(INDEX('Hoja de Trabajo para listado'!$DE$153:$DG$274,MATCH($A124,'Hoja de Trabajo para listado'!$DE$153:$DE$1048576,0),MATCH((CUADRO!Q$5&amp;$E124),'Hoja de Trabajo para listado'!$DE$151:$DG$151,0)),0)+IFERROR(INDEX('Hoja de Trabajo para listado'!$CD$155:$DC$1048576,MATCH($A124,'Hoja de Trabajo para listado'!$CD$155:$CD$1048576,0),MATCH((CUADRO!Q$5&amp;$E124),'Hoja de Trabajo para listado'!$CD$151:$DC$151,0)),0)</f>
        <v>0</v>
      </c>
      <c r="R124" s="255">
        <f t="shared" ca="1" si="4"/>
        <v>0</v>
      </c>
      <c r="S124" s="278"/>
      <c r="T124" s="255">
        <f ca="1">+T125</f>
        <v>0</v>
      </c>
      <c r="U124" s="254">
        <f t="shared" si="5"/>
        <v>1</v>
      </c>
      <c r="V124" s="362" t="str">
        <f>+VLOOKUP(A124,bd_lista!$A$3:$E$590,5,FALSE)</f>
        <v>Empresas Nacionales</v>
      </c>
      <c r="W124" s="361" t="str">
        <f>+V124</f>
        <v>Empresas Nacionales</v>
      </c>
      <c r="X124" s="254">
        <f>+VLOOKUP(A124,[2]Sheet1!$A$13:$D$744,4,FALSE)</f>
        <v>81</v>
      </c>
      <c r="Y124" s="254" t="str">
        <f>+VLOOKUP(X124,bd_lista!$A$3:$C$590,3,FALSE)</f>
        <v>Ministerio de Obras Públicas, Servicios y Vivienda</v>
      </c>
      <c r="Z124" s="316">
        <f>+X124</f>
        <v>81</v>
      </c>
      <c r="AA124" s="348" t="str">
        <f>+Y124</f>
        <v>Ministerio de Obras Públicas, Servicios y Vivienda</v>
      </c>
    </row>
    <row r="125" spans="1:27" customFormat="1" ht="15" hidden="1" customHeight="1">
      <c r="A125" s="32">
        <v>522</v>
      </c>
      <c r="B125" s="307"/>
      <c r="C125" s="362" t="str">
        <f>+VLOOKUP(A125,bd_lista!$A$3:$C$590,3,FALSE)</f>
        <v>Empresa Nacional de Ferrocarriles - Residual</v>
      </c>
      <c r="D125" s="362"/>
      <c r="E125" s="362" t="s">
        <v>1314</v>
      </c>
      <c r="F125" s="257">
        <f ca="1">+IFERROR(INDEX('Hoja de Trabajo para listado'!$A$155:$Z$1048576,MATCH($A125,'Hoja de Trabajo para listado'!$A$155:$A$1048576,0),MATCH((CUADRO!F$5&amp;$E125),'Hoja de Trabajo para listado'!$A$151:$Z$151,0)),0)+IFERROR(INDEX('Hoja de Trabajo para listado'!$AB$155:$BA$1048576,MATCH($A125,'Hoja de Trabajo para listado'!$AB$155:$AB$1048576,0),MATCH((CUADRO!F$5&amp;$E125),'Hoja de Trabajo para listado'!$AB$151:$BA$151,0)),0)+IFERROR(INDEX('Hoja de Trabajo para listado'!$BC$155:$CB$1048576,MATCH($A125,'Hoja de Trabajo para listado'!$BC$155:$BC$1048576,0),MATCH((CUADRO!F$5&amp;$E125),'Hoja de Trabajo para listado'!$BC$151:$CB$151,0)),0)+IFERROR(INDEX('Hoja de Trabajo para listado'!$DE$153:$DG$274,MATCH($A125,'Hoja de Trabajo para listado'!$DE$153:$DE$1048576,0),MATCH((CUADRO!F$5&amp;$E125),'Hoja de Trabajo para listado'!$DE$151:$DG$151,0)),0)+IFERROR(INDEX('Hoja de Trabajo para listado'!$CD$155:$DC$1048576,MATCH($A125,'Hoja de Trabajo para listado'!$CD$155:$CD$1048576,0),MATCH((CUADRO!F$5&amp;$E125),'Hoja de Trabajo para listado'!$CD$151:$DC$151,0)),0)</f>
        <v>0</v>
      </c>
      <c r="G125" s="257">
        <f ca="1">+IFERROR(INDEX('Hoja de Trabajo para listado'!$A$155:$Z$1048576,MATCH($A125,'Hoja de Trabajo para listado'!$A$155:$A$1048576,0),MATCH((CUADRO!G$5&amp;$E125),'Hoja de Trabajo para listado'!$A$151:$Z$151,0)),0)+IFERROR(INDEX('Hoja de Trabajo para listado'!$AB$155:$BA$1048576,MATCH($A125,'Hoja de Trabajo para listado'!$AB$155:$AB$1048576,0),MATCH((CUADRO!G$5&amp;$E125),'Hoja de Trabajo para listado'!$AB$151:$BA$151,0)),0)+IFERROR(INDEX('Hoja de Trabajo para listado'!$BC$155:$CB$1048576,MATCH($A125,'Hoja de Trabajo para listado'!$BC$155:$BC$1048576,0),MATCH((CUADRO!G$5&amp;$E125),'Hoja de Trabajo para listado'!$BC$151:$CB$151,0)),0)+IFERROR(INDEX('Hoja de Trabajo para listado'!$DE$153:$DG$274,MATCH($A125,'Hoja de Trabajo para listado'!$DE$153:$DE$1048576,0),MATCH((CUADRO!G$5&amp;$E125),'Hoja de Trabajo para listado'!$DE$151:$DG$151,0)),0)+IFERROR(INDEX('Hoja de Trabajo para listado'!$CD$155:$DC$1048576,MATCH($A125,'Hoja de Trabajo para listado'!$CD$155:$CD$1048576,0),MATCH((CUADRO!G$5&amp;$E125),'Hoja de Trabajo para listado'!$CD$151:$DC$151,0)),0)</f>
        <v>0</v>
      </c>
      <c r="H125" s="257">
        <f ca="1">+IFERROR(INDEX('Hoja de Trabajo para listado'!$A$155:$Z$1048576,MATCH($A125,'Hoja de Trabajo para listado'!$A$155:$A$1048576,0),MATCH((CUADRO!H$5&amp;$E125),'Hoja de Trabajo para listado'!$A$151:$Z$151,0)),0)+IFERROR(INDEX('Hoja de Trabajo para listado'!$AB$155:$BA$1048576,MATCH($A125,'Hoja de Trabajo para listado'!$AB$155:$AB$1048576,0),MATCH((CUADRO!H$5&amp;$E125),'Hoja de Trabajo para listado'!$AB$151:$BA$151,0)),0)+IFERROR(INDEX('Hoja de Trabajo para listado'!$BC$155:$CB$1048576,MATCH($A125,'Hoja de Trabajo para listado'!$BC$155:$BC$1048576,0),MATCH((CUADRO!H$5&amp;$E125),'Hoja de Trabajo para listado'!$BC$151:$CB$151,0)),0)+IFERROR(INDEX('Hoja de Trabajo para listado'!$DE$153:$DG$274,MATCH($A125,'Hoja de Trabajo para listado'!$DE$153:$DE$1048576,0),MATCH((CUADRO!H$5&amp;$E125),'Hoja de Trabajo para listado'!$DE$151:$DG$151,0)),0)+IFERROR(INDEX('Hoja de Trabajo para listado'!$CD$155:$DC$1048576,MATCH($A125,'Hoja de Trabajo para listado'!$CD$155:$CD$1048576,0),MATCH((CUADRO!H$5&amp;$E125),'Hoja de Trabajo para listado'!$CD$151:$DC$151,0)),0)</f>
        <v>0</v>
      </c>
      <c r="I125" s="257">
        <f ca="1">+IFERROR(INDEX('Hoja de Trabajo para listado'!$A$155:$Z$1048576,MATCH($A125,'Hoja de Trabajo para listado'!$A$155:$A$1048576,0),MATCH((CUADRO!I$5&amp;$E125),'Hoja de Trabajo para listado'!$A$151:$Z$151,0)),0)+IFERROR(INDEX('Hoja de Trabajo para listado'!$AB$155:$BA$1048576,MATCH($A125,'Hoja de Trabajo para listado'!$AB$155:$AB$1048576,0),MATCH((CUADRO!I$5&amp;$E125),'Hoja de Trabajo para listado'!$AB$151:$BA$151,0)),0)+IFERROR(INDEX('Hoja de Trabajo para listado'!$BC$155:$CB$1048576,MATCH($A125,'Hoja de Trabajo para listado'!$BC$155:$BC$1048576,0),MATCH((CUADRO!I$5&amp;$E125),'Hoja de Trabajo para listado'!$BC$151:$CB$151,0)),0)+IFERROR(INDEX('Hoja de Trabajo para listado'!$DE$153:$DG$274,MATCH($A125,'Hoja de Trabajo para listado'!$DE$153:$DE$1048576,0),MATCH((CUADRO!I$5&amp;$E125),'Hoja de Trabajo para listado'!$DE$151:$DG$151,0)),0)+IFERROR(INDEX('Hoja de Trabajo para listado'!$CD$155:$DC$1048576,MATCH($A125,'Hoja de Trabajo para listado'!$CD$155:$CD$1048576,0),MATCH((CUADRO!I$5&amp;$E125),'Hoja de Trabajo para listado'!$CD$151:$DC$151,0)),0)</f>
        <v>0</v>
      </c>
      <c r="J125" s="257">
        <f ca="1">+IFERROR(INDEX('Hoja de Trabajo para listado'!$A$155:$Z$1048576,MATCH($A125,'Hoja de Trabajo para listado'!$A$155:$A$1048576,0),MATCH((CUADRO!J$5&amp;$E125),'Hoja de Trabajo para listado'!$A$151:$Z$151,0)),0)+IFERROR(INDEX('Hoja de Trabajo para listado'!$AB$155:$BA$1048576,MATCH($A125,'Hoja de Trabajo para listado'!$AB$155:$AB$1048576,0),MATCH((CUADRO!J$5&amp;$E125),'Hoja de Trabajo para listado'!$AB$151:$BA$151,0)),0)+IFERROR(INDEX('Hoja de Trabajo para listado'!$BC$155:$CB$1048576,MATCH($A125,'Hoja de Trabajo para listado'!$BC$155:$BC$1048576,0),MATCH((CUADRO!J$5&amp;$E125),'Hoja de Trabajo para listado'!$BC$151:$CB$151,0)),0)+IFERROR(INDEX('Hoja de Trabajo para listado'!$DE$153:$DG$274,MATCH($A125,'Hoja de Trabajo para listado'!$DE$153:$DE$1048576,0),MATCH((CUADRO!J$5&amp;$E125),'Hoja de Trabajo para listado'!$DE$151:$DG$151,0)),0)+IFERROR(INDEX('Hoja de Trabajo para listado'!$CD$155:$DC$1048576,MATCH($A125,'Hoja de Trabajo para listado'!$CD$155:$CD$1048576,0),MATCH((CUADRO!J$5&amp;$E125),'Hoja de Trabajo para listado'!$CD$151:$DC$151,0)),0)</f>
        <v>0</v>
      </c>
      <c r="K125" s="257">
        <f ca="1">+IFERROR(INDEX('Hoja de Trabajo para listado'!$A$155:$Z$1048576,MATCH($A125,'Hoja de Trabajo para listado'!$A$155:$A$1048576,0),MATCH((CUADRO!K$5&amp;$E125),'Hoja de Trabajo para listado'!$A$151:$Z$151,0)),0)+IFERROR(INDEX('Hoja de Trabajo para listado'!$AB$155:$BA$1048576,MATCH($A125,'Hoja de Trabajo para listado'!$AB$155:$AB$1048576,0),MATCH((CUADRO!K$5&amp;$E125),'Hoja de Trabajo para listado'!$AB$151:$BA$151,0)),0)+IFERROR(INDEX('Hoja de Trabajo para listado'!$BC$155:$CB$1048576,MATCH($A125,'Hoja de Trabajo para listado'!$BC$155:$BC$1048576,0),MATCH((CUADRO!K$5&amp;$E125),'Hoja de Trabajo para listado'!$BC$151:$CB$151,0)),0)+IFERROR(INDEX('Hoja de Trabajo para listado'!$DE$153:$DG$274,MATCH($A125,'Hoja de Trabajo para listado'!$DE$153:$DE$1048576,0),MATCH((CUADRO!K$5&amp;$E125),'Hoja de Trabajo para listado'!$DE$151:$DG$151,0)),0)+IFERROR(INDEX('Hoja de Trabajo para listado'!$CD$155:$DC$1048576,MATCH($A125,'Hoja de Trabajo para listado'!$CD$155:$CD$1048576,0),MATCH((CUADRO!K$5&amp;$E125),'Hoja de Trabajo para listado'!$CD$151:$DC$151,0)),0)</f>
        <v>0</v>
      </c>
      <c r="L125" s="257">
        <f ca="1">+IFERROR(INDEX('Hoja de Trabajo para listado'!$A$155:$Z$1048576,MATCH($A125,'Hoja de Trabajo para listado'!$A$155:$A$1048576,0),MATCH((CUADRO!L$5&amp;$E125),'Hoja de Trabajo para listado'!$A$151:$Z$151,0)),0)+IFERROR(INDEX('Hoja de Trabajo para listado'!$AB$155:$BA$1048576,MATCH($A125,'Hoja de Trabajo para listado'!$AB$155:$AB$1048576,0),MATCH((CUADRO!L$5&amp;$E125),'Hoja de Trabajo para listado'!$AB$151:$BA$151,0)),0)+IFERROR(INDEX('Hoja de Trabajo para listado'!$BC$155:$CB$1048576,MATCH($A125,'Hoja de Trabajo para listado'!$BC$155:$BC$1048576,0),MATCH((CUADRO!L$5&amp;$E125),'Hoja de Trabajo para listado'!$BC$151:$CB$151,0)),0)+IFERROR(INDEX('Hoja de Trabajo para listado'!$DE$153:$DG$274,MATCH($A125,'Hoja de Trabajo para listado'!$DE$153:$DE$1048576,0),MATCH((CUADRO!L$5&amp;$E125),'Hoja de Trabajo para listado'!$DE$151:$DG$151,0)),0)+IFERROR(INDEX('Hoja de Trabajo para listado'!$CD$155:$DC$1048576,MATCH($A125,'Hoja de Trabajo para listado'!$CD$155:$CD$1048576,0),MATCH((CUADRO!L$5&amp;$E125),'Hoja de Trabajo para listado'!$CD$151:$DC$151,0)),0)</f>
        <v>0</v>
      </c>
      <c r="M125" s="257">
        <f ca="1">+IFERROR(INDEX('Hoja de Trabajo para listado'!$A$155:$Z$1048576,MATCH($A125,'Hoja de Trabajo para listado'!$A$155:$A$1048576,0),MATCH((CUADRO!M$5&amp;$E125),'Hoja de Trabajo para listado'!$A$151:$Z$151,0)),0)+IFERROR(INDEX('Hoja de Trabajo para listado'!$AB$155:$BA$1048576,MATCH($A125,'Hoja de Trabajo para listado'!$AB$155:$AB$1048576,0),MATCH((CUADRO!M$5&amp;$E125),'Hoja de Trabajo para listado'!$AB$151:$BA$151,0)),0)+IFERROR(INDEX('Hoja de Trabajo para listado'!$BC$155:$CB$1048576,MATCH($A125,'Hoja de Trabajo para listado'!$BC$155:$BC$1048576,0),MATCH((CUADRO!M$5&amp;$E125),'Hoja de Trabajo para listado'!$BC$151:$CB$151,0)),0)+IFERROR(INDEX('Hoja de Trabajo para listado'!$DE$153:$DG$274,MATCH($A125,'Hoja de Trabajo para listado'!$DE$153:$DE$1048576,0),MATCH((CUADRO!M$5&amp;$E125),'Hoja de Trabajo para listado'!$DE$151:$DG$151,0)),0)+IFERROR(INDEX('Hoja de Trabajo para listado'!$CD$155:$DC$1048576,MATCH($A125,'Hoja de Trabajo para listado'!$CD$155:$CD$1048576,0),MATCH((CUADRO!M$5&amp;$E125),'Hoja de Trabajo para listado'!$CD$151:$DC$151,0)),0)</f>
        <v>0</v>
      </c>
      <c r="N125" s="257">
        <f ca="1">+IFERROR(INDEX('Hoja de Trabajo para listado'!$A$155:$Z$1048576,MATCH($A125,'Hoja de Trabajo para listado'!$A$155:$A$1048576,0),MATCH((CUADRO!N$5&amp;$E125),'Hoja de Trabajo para listado'!$A$151:$Z$151,0)),0)+IFERROR(INDEX('Hoja de Trabajo para listado'!$AB$155:$BA$1048576,MATCH($A125,'Hoja de Trabajo para listado'!$AB$155:$AB$1048576,0),MATCH((CUADRO!N$5&amp;$E125),'Hoja de Trabajo para listado'!$AB$151:$BA$151,0)),0)+IFERROR(INDEX('Hoja de Trabajo para listado'!$BC$155:$CB$1048576,MATCH($A125,'Hoja de Trabajo para listado'!$BC$155:$BC$1048576,0),MATCH((CUADRO!N$5&amp;$E125),'Hoja de Trabajo para listado'!$BC$151:$CB$151,0)),0)+IFERROR(INDEX('Hoja de Trabajo para listado'!$DE$153:$DG$274,MATCH($A125,'Hoja de Trabajo para listado'!$DE$153:$DE$1048576,0),MATCH((CUADRO!N$5&amp;$E125),'Hoja de Trabajo para listado'!$DE$151:$DG$151,0)),0)+IFERROR(INDEX('Hoja de Trabajo para listado'!$CD$155:$DC$1048576,MATCH($A125,'Hoja de Trabajo para listado'!$CD$155:$CD$1048576,0),MATCH((CUADRO!N$5&amp;$E125),'Hoja de Trabajo para listado'!$CD$151:$DC$151,0)),0)</f>
        <v>0</v>
      </c>
      <c r="O125" s="257">
        <f ca="1">+IFERROR(INDEX('Hoja de Trabajo para listado'!$A$155:$Z$1048576,MATCH($A125,'Hoja de Trabajo para listado'!$A$155:$A$1048576,0),MATCH((CUADRO!O$5&amp;$E125),'Hoja de Trabajo para listado'!$A$151:$Z$151,0)),0)+IFERROR(INDEX('Hoja de Trabajo para listado'!$AB$155:$BA$1048576,MATCH($A125,'Hoja de Trabajo para listado'!$AB$155:$AB$1048576,0),MATCH((CUADRO!O$5&amp;$E125),'Hoja de Trabajo para listado'!$AB$151:$BA$151,0)),0)+IFERROR(INDEX('Hoja de Trabajo para listado'!$BC$155:$CB$1048576,MATCH($A125,'Hoja de Trabajo para listado'!$BC$155:$BC$1048576,0),MATCH((CUADRO!O$5&amp;$E125),'Hoja de Trabajo para listado'!$BC$151:$CB$151,0)),0)+IFERROR(INDEX('Hoja de Trabajo para listado'!$DE$153:$DG$274,MATCH($A125,'Hoja de Trabajo para listado'!$DE$153:$DE$1048576,0),MATCH((CUADRO!O$5&amp;$E125),'Hoja de Trabajo para listado'!$DE$151:$DG$151,0)),0)+IFERROR(INDEX('Hoja de Trabajo para listado'!$CD$155:$DC$1048576,MATCH($A125,'Hoja de Trabajo para listado'!$CD$155:$CD$1048576,0),MATCH((CUADRO!O$5&amp;$E125),'Hoja de Trabajo para listado'!$CD$151:$DC$151,0)),0)</f>
        <v>0</v>
      </c>
      <c r="P125" s="257">
        <f ca="1">+IFERROR(INDEX('Hoja de Trabajo para listado'!$A$155:$Z$1048576,MATCH($A125,'Hoja de Trabajo para listado'!$A$155:$A$1048576,0),MATCH((CUADRO!P$5&amp;$E125),'Hoja de Trabajo para listado'!$A$151:$Z$151,0)),0)+IFERROR(INDEX('Hoja de Trabajo para listado'!$AB$155:$BA$1048576,MATCH($A125,'Hoja de Trabajo para listado'!$AB$155:$AB$1048576,0),MATCH((CUADRO!P$5&amp;$E125),'Hoja de Trabajo para listado'!$AB$151:$BA$151,0)),0)+IFERROR(INDEX('Hoja de Trabajo para listado'!$BC$155:$CB$1048576,MATCH($A125,'Hoja de Trabajo para listado'!$BC$155:$BC$1048576,0),MATCH((CUADRO!P$5&amp;$E125),'Hoja de Trabajo para listado'!$BC$151:$CB$151,0)),0)+IFERROR(INDEX('Hoja de Trabajo para listado'!$DE$153:$DG$274,MATCH($A125,'Hoja de Trabajo para listado'!$DE$153:$DE$1048576,0),MATCH((CUADRO!P$5&amp;$E125),'Hoja de Trabajo para listado'!$DE$151:$DG$151,0)),0)+IFERROR(INDEX('Hoja de Trabajo para listado'!$CD$155:$DC$1048576,MATCH($A125,'Hoja de Trabajo para listado'!$CD$155:$CD$1048576,0),MATCH((CUADRO!P$5&amp;$E125),'Hoja de Trabajo para listado'!$CD$151:$DC$151,0)),0)</f>
        <v>0</v>
      </c>
      <c r="Q125" s="257">
        <f ca="1">+IFERROR(INDEX('Hoja de Trabajo para listado'!$A$155:$Z$1048576,MATCH($A125,'Hoja de Trabajo para listado'!$A$155:$A$1048576,0),MATCH((CUADRO!Q$5&amp;$E125),'Hoja de Trabajo para listado'!$A$151:$Z$151,0)),0)+IFERROR(INDEX('Hoja de Trabajo para listado'!$AB$155:$BA$1048576,MATCH($A125,'Hoja de Trabajo para listado'!$AB$155:$AB$1048576,0),MATCH((CUADRO!Q$5&amp;$E125),'Hoja de Trabajo para listado'!$AB$151:$BA$151,0)),0)+IFERROR(INDEX('Hoja de Trabajo para listado'!$BC$155:$CB$1048576,MATCH($A125,'Hoja de Trabajo para listado'!$BC$155:$BC$1048576,0),MATCH((CUADRO!Q$5&amp;$E125),'Hoja de Trabajo para listado'!$BC$151:$CB$151,0)),0)+IFERROR(INDEX('Hoja de Trabajo para listado'!$DE$153:$DG$274,MATCH($A125,'Hoja de Trabajo para listado'!$DE$153:$DE$1048576,0),MATCH((CUADRO!Q$5&amp;$E125),'Hoja de Trabajo para listado'!$DE$151:$DG$151,0)),0)+IFERROR(INDEX('Hoja de Trabajo para listado'!$CD$155:$DC$1048576,MATCH($A125,'Hoja de Trabajo para listado'!$CD$155:$CD$1048576,0),MATCH((CUADRO!Q$5&amp;$E125),'Hoja de Trabajo para listado'!$CD$151:$DC$151,0)),0)</f>
        <v>0</v>
      </c>
      <c r="R125" s="257">
        <f t="shared" ca="1" si="4"/>
        <v>0</v>
      </c>
      <c r="S125" s="277">
        <f ca="1">+R124+R125</f>
        <v>0</v>
      </c>
      <c r="T125" s="257">
        <f ca="1">+S125</f>
        <v>0</v>
      </c>
      <c r="U125" s="256">
        <f t="shared" si="5"/>
        <v>2</v>
      </c>
      <c r="V125" s="362" t="str">
        <f>+VLOOKUP(A125,bd_lista!$A$3:$E$590,5,FALSE)</f>
        <v>Empresas Nacionales</v>
      </c>
      <c r="W125" s="362"/>
      <c r="X125" s="254">
        <f>+VLOOKUP(A125,[2]Sheet1!$A$13:$D$744,4,FALSE)</f>
        <v>81</v>
      </c>
      <c r="Y125" s="254" t="str">
        <f>+VLOOKUP(X125,bd_lista!$A$3:$C$590,3,FALSE)</f>
        <v>Ministerio de Obras Públicas, Servicios y Vivienda</v>
      </c>
      <c r="Z125" s="314"/>
      <c r="AA125" s="350"/>
    </row>
    <row r="126" spans="1:27" ht="15" customHeight="1">
      <c r="A126" s="32">
        <v>551</v>
      </c>
      <c r="B126" s="306">
        <f>+A126</f>
        <v>551</v>
      </c>
      <c r="C126" s="259" t="str">
        <f>+VLOOKUP(A126,bd_lista!$A$3:$C$590,3,FALSE)</f>
        <v>Empresa Naviera Boliviana</v>
      </c>
      <c r="D126" s="361" t="str">
        <f>+C126</f>
        <v>Empresa Naviera Boliviana</v>
      </c>
      <c r="E126" s="259" t="s">
        <v>1313</v>
      </c>
      <c r="F126" s="255">
        <f ca="1">+IFERROR(INDEX('Hoja de Trabajo para listado'!$A$155:$Z$1048576,MATCH($A126,'Hoja de Trabajo para listado'!$A$155:$A$1048576,0),MATCH((CUADRO!F$5&amp;$E126),'Hoja de Trabajo para listado'!$A$151:$Z$151,0)),0)+IFERROR(INDEX('Hoja de Trabajo para listado'!$AB$155:$BA$1048576,MATCH($A126,'Hoja de Trabajo para listado'!$AB$155:$AB$1048576,0),MATCH((CUADRO!F$5&amp;$E126),'Hoja de Trabajo para listado'!$AB$151:$BA$151,0)),0)+IFERROR(INDEX('Hoja de Trabajo para listado'!$BC$155:$CB$1048576,MATCH($A126,'Hoja de Trabajo para listado'!$BC$155:$BC$1048576,0),MATCH((CUADRO!F$5&amp;$E126),'Hoja de Trabajo para listado'!$BC$151:$CB$151,0)),0)+IFERROR(INDEX('Hoja de Trabajo para listado'!$DE$153:$DG$274,MATCH($A126,'Hoja de Trabajo para listado'!$DE$153:$DE$1048576,0),MATCH((CUADRO!F$5&amp;$E126),'Hoja de Trabajo para listado'!$DE$151:$DG$151,0)),0)+IFERROR(INDEX('Hoja de Trabajo para listado'!$CD$155:$DC$1048576,MATCH($A126,'Hoja de Trabajo para listado'!$CD$155:$CD$1048576,0),MATCH((CUADRO!F$5&amp;$E126),'Hoja de Trabajo para listado'!$CD$151:$DC$151,0)),0)</f>
        <v>0</v>
      </c>
      <c r="G126" s="255">
        <f ca="1">+IFERROR(INDEX('Hoja de Trabajo para listado'!$A$155:$Z$1048576,MATCH($A126,'Hoja de Trabajo para listado'!$A$155:$A$1048576,0),MATCH((CUADRO!G$5&amp;$E126),'Hoja de Trabajo para listado'!$A$151:$Z$151,0)),0)+IFERROR(INDEX('Hoja de Trabajo para listado'!$AB$155:$BA$1048576,MATCH($A126,'Hoja de Trabajo para listado'!$AB$155:$AB$1048576,0),MATCH((CUADRO!G$5&amp;$E126),'Hoja de Trabajo para listado'!$AB$151:$BA$151,0)),0)+IFERROR(INDEX('Hoja de Trabajo para listado'!$BC$155:$CB$1048576,MATCH($A126,'Hoja de Trabajo para listado'!$BC$155:$BC$1048576,0),MATCH((CUADRO!G$5&amp;$E126),'Hoja de Trabajo para listado'!$BC$151:$CB$151,0)),0)+IFERROR(INDEX('Hoja de Trabajo para listado'!$DE$153:$DG$274,MATCH($A126,'Hoja de Trabajo para listado'!$DE$153:$DE$1048576,0),MATCH((CUADRO!G$5&amp;$E126),'Hoja de Trabajo para listado'!$DE$151:$DG$151,0)),0)+IFERROR(INDEX('Hoja de Trabajo para listado'!$CD$155:$DC$1048576,MATCH($A126,'Hoja de Trabajo para listado'!$CD$155:$CD$1048576,0),MATCH((CUADRO!G$5&amp;$E126),'Hoja de Trabajo para listado'!$CD$151:$DC$151,0)),0)</f>
        <v>0</v>
      </c>
      <c r="H126" s="255">
        <f ca="1">+IFERROR(INDEX('Hoja de Trabajo para listado'!$A$155:$Z$1048576,MATCH($A126,'Hoja de Trabajo para listado'!$A$155:$A$1048576,0),MATCH((CUADRO!H$5&amp;$E126),'Hoja de Trabajo para listado'!$A$151:$Z$151,0)),0)+IFERROR(INDEX('Hoja de Trabajo para listado'!$AB$155:$BA$1048576,MATCH($A126,'Hoja de Trabajo para listado'!$AB$155:$AB$1048576,0),MATCH((CUADRO!H$5&amp;$E126),'Hoja de Trabajo para listado'!$AB$151:$BA$151,0)),0)+IFERROR(INDEX('Hoja de Trabajo para listado'!$BC$155:$CB$1048576,MATCH($A126,'Hoja de Trabajo para listado'!$BC$155:$BC$1048576,0),MATCH((CUADRO!H$5&amp;$E126),'Hoja de Trabajo para listado'!$BC$151:$CB$151,0)),0)+IFERROR(INDEX('Hoja de Trabajo para listado'!$DE$153:$DG$274,MATCH($A126,'Hoja de Trabajo para listado'!$DE$153:$DE$1048576,0),MATCH((CUADRO!H$5&amp;$E126),'Hoja de Trabajo para listado'!$DE$151:$DG$151,0)),0)+IFERROR(INDEX('Hoja de Trabajo para listado'!$CD$155:$DC$1048576,MATCH($A126,'Hoja de Trabajo para listado'!$CD$155:$CD$1048576,0),MATCH((CUADRO!H$5&amp;$E126),'Hoja de Trabajo para listado'!$CD$151:$DC$151,0)),0)</f>
        <v>0</v>
      </c>
      <c r="I126" s="255">
        <f ca="1">+IFERROR(INDEX('Hoja de Trabajo para listado'!$A$155:$Z$1048576,MATCH($A126,'Hoja de Trabajo para listado'!$A$155:$A$1048576,0),MATCH((CUADRO!I$5&amp;$E126),'Hoja de Trabajo para listado'!$A$151:$Z$151,0)),0)+IFERROR(INDEX('Hoja de Trabajo para listado'!$AB$155:$BA$1048576,MATCH($A126,'Hoja de Trabajo para listado'!$AB$155:$AB$1048576,0),MATCH((CUADRO!I$5&amp;$E126),'Hoja de Trabajo para listado'!$AB$151:$BA$151,0)),0)+IFERROR(INDEX('Hoja de Trabajo para listado'!$BC$155:$CB$1048576,MATCH($A126,'Hoja de Trabajo para listado'!$BC$155:$BC$1048576,0),MATCH((CUADRO!I$5&amp;$E126),'Hoja de Trabajo para listado'!$BC$151:$CB$151,0)),0)+IFERROR(INDEX('Hoja de Trabajo para listado'!$DE$153:$DG$274,MATCH($A126,'Hoja de Trabajo para listado'!$DE$153:$DE$1048576,0),MATCH((CUADRO!I$5&amp;$E126),'Hoja de Trabajo para listado'!$DE$151:$DG$151,0)),0)+IFERROR(INDEX('Hoja de Trabajo para listado'!$CD$155:$DC$1048576,MATCH($A126,'Hoja de Trabajo para listado'!$CD$155:$CD$1048576,0),MATCH((CUADRO!I$5&amp;$E126),'Hoja de Trabajo para listado'!$CD$151:$DC$151,0)),0)</f>
        <v>0</v>
      </c>
      <c r="J126" s="255">
        <f ca="1">+IFERROR(INDEX('Hoja de Trabajo para listado'!$A$155:$Z$1048576,MATCH($A126,'Hoja de Trabajo para listado'!$A$155:$A$1048576,0),MATCH((CUADRO!J$5&amp;$E126),'Hoja de Trabajo para listado'!$A$151:$Z$151,0)),0)+IFERROR(INDEX('Hoja de Trabajo para listado'!$AB$155:$BA$1048576,MATCH($A126,'Hoja de Trabajo para listado'!$AB$155:$AB$1048576,0),MATCH((CUADRO!J$5&amp;$E126),'Hoja de Trabajo para listado'!$AB$151:$BA$151,0)),0)+IFERROR(INDEX('Hoja de Trabajo para listado'!$BC$155:$CB$1048576,MATCH($A126,'Hoja de Trabajo para listado'!$BC$155:$BC$1048576,0),MATCH((CUADRO!J$5&amp;$E126),'Hoja de Trabajo para listado'!$BC$151:$CB$151,0)),0)+IFERROR(INDEX('Hoja de Trabajo para listado'!$DE$153:$DG$274,MATCH($A126,'Hoja de Trabajo para listado'!$DE$153:$DE$1048576,0),MATCH((CUADRO!J$5&amp;$E126),'Hoja de Trabajo para listado'!$DE$151:$DG$151,0)),0)+IFERROR(INDEX('Hoja de Trabajo para listado'!$CD$155:$DC$1048576,MATCH($A126,'Hoja de Trabajo para listado'!$CD$155:$CD$1048576,0),MATCH((CUADRO!J$5&amp;$E126),'Hoja de Trabajo para listado'!$CD$151:$DC$151,0)),0)</f>
        <v>0</v>
      </c>
      <c r="K126" s="255">
        <f ca="1">+IFERROR(INDEX('Hoja de Trabajo para listado'!$A$155:$Z$1048576,MATCH($A126,'Hoja de Trabajo para listado'!$A$155:$A$1048576,0),MATCH((CUADRO!K$5&amp;$E126),'Hoja de Trabajo para listado'!$A$151:$Z$151,0)),0)+IFERROR(INDEX('Hoja de Trabajo para listado'!$AB$155:$BA$1048576,MATCH($A126,'Hoja de Trabajo para listado'!$AB$155:$AB$1048576,0),MATCH((CUADRO!K$5&amp;$E126),'Hoja de Trabajo para listado'!$AB$151:$BA$151,0)),0)+IFERROR(INDEX('Hoja de Trabajo para listado'!$BC$155:$CB$1048576,MATCH($A126,'Hoja de Trabajo para listado'!$BC$155:$BC$1048576,0),MATCH((CUADRO!K$5&amp;$E126),'Hoja de Trabajo para listado'!$BC$151:$CB$151,0)),0)+IFERROR(INDEX('Hoja de Trabajo para listado'!$DE$153:$DG$274,MATCH($A126,'Hoja de Trabajo para listado'!$DE$153:$DE$1048576,0),MATCH((CUADRO!K$5&amp;$E126),'Hoja de Trabajo para listado'!$DE$151:$DG$151,0)),0)+IFERROR(INDEX('Hoja de Trabajo para listado'!$CD$155:$DC$1048576,MATCH($A126,'Hoja de Trabajo para listado'!$CD$155:$CD$1048576,0),MATCH((CUADRO!K$5&amp;$E126),'Hoja de Trabajo para listado'!$CD$151:$DC$151,0)),0)</f>
        <v>0</v>
      </c>
      <c r="L126" s="255">
        <f ca="1">+IFERROR(INDEX('Hoja de Trabajo para listado'!$A$155:$Z$1048576,MATCH($A126,'Hoja de Trabajo para listado'!$A$155:$A$1048576,0),MATCH((CUADRO!L$5&amp;$E126),'Hoja de Trabajo para listado'!$A$151:$Z$151,0)),0)+IFERROR(INDEX('Hoja de Trabajo para listado'!$AB$155:$BA$1048576,MATCH($A126,'Hoja de Trabajo para listado'!$AB$155:$AB$1048576,0),MATCH((CUADRO!L$5&amp;$E126),'Hoja de Trabajo para listado'!$AB$151:$BA$151,0)),0)+IFERROR(INDEX('Hoja de Trabajo para listado'!$BC$155:$CB$1048576,MATCH($A126,'Hoja de Trabajo para listado'!$BC$155:$BC$1048576,0),MATCH((CUADRO!L$5&amp;$E126),'Hoja de Trabajo para listado'!$BC$151:$CB$151,0)),0)+IFERROR(INDEX('Hoja de Trabajo para listado'!$DE$153:$DG$274,MATCH($A126,'Hoja de Trabajo para listado'!$DE$153:$DE$1048576,0),MATCH((CUADRO!L$5&amp;$E126),'Hoja de Trabajo para listado'!$DE$151:$DG$151,0)),0)+IFERROR(INDEX('Hoja de Trabajo para listado'!$CD$155:$DC$1048576,MATCH($A126,'Hoja de Trabajo para listado'!$CD$155:$CD$1048576,0),MATCH((CUADRO!L$5&amp;$E126),'Hoja de Trabajo para listado'!$CD$151:$DC$151,0)),0)</f>
        <v>0</v>
      </c>
      <c r="M126" s="255">
        <f ca="1">+IFERROR(INDEX('Hoja de Trabajo para listado'!$A$155:$Z$1048576,MATCH($A126,'Hoja de Trabajo para listado'!$A$155:$A$1048576,0),MATCH((CUADRO!M$5&amp;$E126),'Hoja de Trabajo para listado'!$A$151:$Z$151,0)),0)+IFERROR(INDEX('Hoja de Trabajo para listado'!$AB$155:$BA$1048576,MATCH($A126,'Hoja de Trabajo para listado'!$AB$155:$AB$1048576,0),MATCH((CUADRO!M$5&amp;$E126),'Hoja de Trabajo para listado'!$AB$151:$BA$151,0)),0)+IFERROR(INDEX('Hoja de Trabajo para listado'!$BC$155:$CB$1048576,MATCH($A126,'Hoja de Trabajo para listado'!$BC$155:$BC$1048576,0),MATCH((CUADRO!M$5&amp;$E126),'Hoja de Trabajo para listado'!$BC$151:$CB$151,0)),0)+IFERROR(INDEX('Hoja de Trabajo para listado'!$DE$153:$DG$274,MATCH($A126,'Hoja de Trabajo para listado'!$DE$153:$DE$1048576,0),MATCH((CUADRO!M$5&amp;$E126),'Hoja de Trabajo para listado'!$DE$151:$DG$151,0)),0)+IFERROR(INDEX('Hoja de Trabajo para listado'!$CD$155:$DC$1048576,MATCH($A126,'Hoja de Trabajo para listado'!$CD$155:$CD$1048576,0),MATCH((CUADRO!M$5&amp;$E126),'Hoja de Trabajo para listado'!$CD$151:$DC$151,0)),0)</f>
        <v>0</v>
      </c>
      <c r="N126" s="255">
        <f ca="1">+IFERROR(INDEX('Hoja de Trabajo para listado'!$A$155:$Z$1048576,MATCH($A126,'Hoja de Trabajo para listado'!$A$155:$A$1048576,0),MATCH((CUADRO!N$5&amp;$E126),'Hoja de Trabajo para listado'!$A$151:$Z$151,0)),0)+IFERROR(INDEX('Hoja de Trabajo para listado'!$AB$155:$BA$1048576,MATCH($A126,'Hoja de Trabajo para listado'!$AB$155:$AB$1048576,0),MATCH((CUADRO!N$5&amp;$E126),'Hoja de Trabajo para listado'!$AB$151:$BA$151,0)),0)+IFERROR(INDEX('Hoja de Trabajo para listado'!$BC$155:$CB$1048576,MATCH($A126,'Hoja de Trabajo para listado'!$BC$155:$BC$1048576,0),MATCH((CUADRO!N$5&amp;$E126),'Hoja de Trabajo para listado'!$BC$151:$CB$151,0)),0)+IFERROR(INDEX('Hoja de Trabajo para listado'!$DE$153:$DG$274,MATCH($A126,'Hoja de Trabajo para listado'!$DE$153:$DE$1048576,0),MATCH((CUADRO!N$5&amp;$E126),'Hoja de Trabajo para listado'!$DE$151:$DG$151,0)),0)+IFERROR(INDEX('Hoja de Trabajo para listado'!$CD$155:$DC$1048576,MATCH($A126,'Hoja de Trabajo para listado'!$CD$155:$CD$1048576,0),MATCH((CUADRO!N$5&amp;$E126),'Hoja de Trabajo para listado'!$CD$151:$DC$151,0)),0)</f>
        <v>50</v>
      </c>
      <c r="O126" s="255">
        <f ca="1">+IFERROR(INDEX('Hoja de Trabajo para listado'!$A$155:$Z$1048576,MATCH($A126,'Hoja de Trabajo para listado'!$A$155:$A$1048576,0),MATCH((CUADRO!O$5&amp;$E126),'Hoja de Trabajo para listado'!$A$151:$Z$151,0)),0)+IFERROR(INDEX('Hoja de Trabajo para listado'!$AB$155:$BA$1048576,MATCH($A126,'Hoja de Trabajo para listado'!$AB$155:$AB$1048576,0),MATCH((CUADRO!O$5&amp;$E126),'Hoja de Trabajo para listado'!$AB$151:$BA$151,0)),0)+IFERROR(INDEX('Hoja de Trabajo para listado'!$BC$155:$CB$1048576,MATCH($A126,'Hoja de Trabajo para listado'!$BC$155:$BC$1048576,0),MATCH((CUADRO!O$5&amp;$E126),'Hoja de Trabajo para listado'!$BC$151:$CB$151,0)),0)+IFERROR(INDEX('Hoja de Trabajo para listado'!$DE$153:$DG$274,MATCH($A126,'Hoja de Trabajo para listado'!$DE$153:$DE$1048576,0),MATCH((CUADRO!O$5&amp;$E126),'Hoja de Trabajo para listado'!$DE$151:$DG$151,0)),0)+IFERROR(INDEX('Hoja de Trabajo para listado'!$CD$155:$DC$1048576,MATCH($A126,'Hoja de Trabajo para listado'!$CD$155:$CD$1048576,0),MATCH((CUADRO!O$5&amp;$E126),'Hoja de Trabajo para listado'!$CD$151:$DC$151,0)),0)</f>
        <v>0</v>
      </c>
      <c r="P126" s="255">
        <f ca="1">+IFERROR(INDEX('Hoja de Trabajo para listado'!$A$155:$Z$1048576,MATCH($A126,'Hoja de Trabajo para listado'!$A$155:$A$1048576,0),MATCH((CUADRO!P$5&amp;$E126),'Hoja de Trabajo para listado'!$A$151:$Z$151,0)),0)+IFERROR(INDEX('Hoja de Trabajo para listado'!$AB$155:$BA$1048576,MATCH($A126,'Hoja de Trabajo para listado'!$AB$155:$AB$1048576,0),MATCH((CUADRO!P$5&amp;$E126),'Hoja de Trabajo para listado'!$AB$151:$BA$151,0)),0)+IFERROR(INDEX('Hoja de Trabajo para listado'!$BC$155:$CB$1048576,MATCH($A126,'Hoja de Trabajo para listado'!$BC$155:$BC$1048576,0),MATCH((CUADRO!P$5&amp;$E126),'Hoja de Trabajo para listado'!$BC$151:$CB$151,0)),0)+IFERROR(INDEX('Hoja de Trabajo para listado'!$DE$153:$DG$274,MATCH($A126,'Hoja de Trabajo para listado'!$DE$153:$DE$1048576,0),MATCH((CUADRO!P$5&amp;$E126),'Hoja de Trabajo para listado'!$DE$151:$DG$151,0)),0)+IFERROR(INDEX('Hoja de Trabajo para listado'!$CD$155:$DC$1048576,MATCH($A126,'Hoja de Trabajo para listado'!$CD$155:$CD$1048576,0),MATCH((CUADRO!P$5&amp;$E126),'Hoja de Trabajo para listado'!$CD$151:$DC$151,0)),0)</f>
        <v>0</v>
      </c>
      <c r="Q126" s="255">
        <f ca="1">+IFERROR(INDEX('Hoja de Trabajo para listado'!$A$155:$Z$1048576,MATCH($A126,'Hoja de Trabajo para listado'!$A$155:$A$1048576,0),MATCH((CUADRO!Q$5&amp;$E126),'Hoja de Trabajo para listado'!$A$151:$Z$151,0)),0)+IFERROR(INDEX('Hoja de Trabajo para listado'!$AB$155:$BA$1048576,MATCH($A126,'Hoja de Trabajo para listado'!$AB$155:$AB$1048576,0),MATCH((CUADRO!Q$5&amp;$E126),'Hoja de Trabajo para listado'!$AB$151:$BA$151,0)),0)+IFERROR(INDEX('Hoja de Trabajo para listado'!$BC$155:$CB$1048576,MATCH($A126,'Hoja de Trabajo para listado'!$BC$155:$BC$1048576,0),MATCH((CUADRO!Q$5&amp;$E126),'Hoja de Trabajo para listado'!$BC$151:$CB$151,0)),0)+IFERROR(INDEX('Hoja de Trabajo para listado'!$DE$153:$DG$274,MATCH($A126,'Hoja de Trabajo para listado'!$DE$153:$DE$1048576,0),MATCH((CUADRO!Q$5&amp;$E126),'Hoja de Trabajo para listado'!$DE$151:$DG$151,0)),0)+IFERROR(INDEX('Hoja de Trabajo para listado'!$CD$155:$DC$1048576,MATCH($A126,'Hoja de Trabajo para listado'!$CD$155:$CD$1048576,0),MATCH((CUADRO!Q$5&amp;$E126),'Hoja de Trabajo para listado'!$CD$151:$DC$151,0)),0)</f>
        <v>0</v>
      </c>
      <c r="R126" s="255">
        <f t="shared" ca="1" si="4"/>
        <v>50</v>
      </c>
      <c r="S126" s="278"/>
      <c r="T126" s="255">
        <f ca="1">+T127</f>
        <v>50</v>
      </c>
      <c r="U126" s="254">
        <f t="shared" si="5"/>
        <v>1</v>
      </c>
      <c r="V126" s="362" t="str">
        <f>+VLOOKUP(A126,bd_lista!$A$3:$E$590,5,FALSE)</f>
        <v>Empresas Nacionales</v>
      </c>
      <c r="W126" s="361" t="str">
        <f>+V126</f>
        <v>Empresas Nacionales</v>
      </c>
      <c r="X126" s="254">
        <f>+VLOOKUP(A126,[2]Sheet1!$A$13:$D$744,4,FALSE)</f>
        <v>20</v>
      </c>
      <c r="Y126" s="254" t="str">
        <f>+VLOOKUP(X126,bd_lista!$A$3:$C$590,3,FALSE)</f>
        <v>Ministerio de Defensa</v>
      </c>
      <c r="Z126" s="316">
        <f>+X126</f>
        <v>20</v>
      </c>
      <c r="AA126" s="348" t="str">
        <f>+Y126</f>
        <v>Ministerio de Defensa</v>
      </c>
    </row>
    <row r="127" spans="1:27" ht="15" customHeight="1">
      <c r="A127" s="32">
        <v>551</v>
      </c>
      <c r="B127" s="307"/>
      <c r="C127" s="362" t="str">
        <f>+VLOOKUP(A127,bd_lista!$A$3:$C$590,3,FALSE)</f>
        <v>Empresa Naviera Boliviana</v>
      </c>
      <c r="D127" s="362"/>
      <c r="E127" s="362" t="s">
        <v>1314</v>
      </c>
      <c r="F127" s="257">
        <f ca="1">+IFERROR(INDEX('Hoja de Trabajo para listado'!$A$155:$Z$1048576,MATCH($A127,'Hoja de Trabajo para listado'!$A$155:$A$1048576,0),MATCH((CUADRO!F$5&amp;$E127),'Hoja de Trabajo para listado'!$A$151:$Z$151,0)),0)+IFERROR(INDEX('Hoja de Trabajo para listado'!$AB$155:$BA$1048576,MATCH($A127,'Hoja de Trabajo para listado'!$AB$155:$AB$1048576,0),MATCH((CUADRO!F$5&amp;$E127),'Hoja de Trabajo para listado'!$AB$151:$BA$151,0)),0)+IFERROR(INDEX('Hoja de Trabajo para listado'!$BC$155:$CB$1048576,MATCH($A127,'Hoja de Trabajo para listado'!$BC$155:$BC$1048576,0),MATCH((CUADRO!F$5&amp;$E127),'Hoja de Trabajo para listado'!$BC$151:$CB$151,0)),0)+IFERROR(INDEX('Hoja de Trabajo para listado'!$DE$153:$DG$274,MATCH($A127,'Hoja de Trabajo para listado'!$DE$153:$DE$1048576,0),MATCH((CUADRO!F$5&amp;$E127),'Hoja de Trabajo para listado'!$DE$151:$DG$151,0)),0)+IFERROR(INDEX('Hoja de Trabajo para listado'!$CD$155:$DC$1048576,MATCH($A127,'Hoja de Trabajo para listado'!$CD$155:$CD$1048576,0),MATCH((CUADRO!F$5&amp;$E127),'Hoja de Trabajo para listado'!$CD$151:$DC$151,0)),0)</f>
        <v>0</v>
      </c>
      <c r="G127" s="257">
        <f ca="1">+IFERROR(INDEX('Hoja de Trabajo para listado'!$A$155:$Z$1048576,MATCH($A127,'Hoja de Trabajo para listado'!$A$155:$A$1048576,0),MATCH((CUADRO!G$5&amp;$E127),'Hoja de Trabajo para listado'!$A$151:$Z$151,0)),0)+IFERROR(INDEX('Hoja de Trabajo para listado'!$AB$155:$BA$1048576,MATCH($A127,'Hoja de Trabajo para listado'!$AB$155:$AB$1048576,0),MATCH((CUADRO!G$5&amp;$E127),'Hoja de Trabajo para listado'!$AB$151:$BA$151,0)),0)+IFERROR(INDEX('Hoja de Trabajo para listado'!$BC$155:$CB$1048576,MATCH($A127,'Hoja de Trabajo para listado'!$BC$155:$BC$1048576,0),MATCH((CUADRO!G$5&amp;$E127),'Hoja de Trabajo para listado'!$BC$151:$CB$151,0)),0)+IFERROR(INDEX('Hoja de Trabajo para listado'!$DE$153:$DG$274,MATCH($A127,'Hoja de Trabajo para listado'!$DE$153:$DE$1048576,0),MATCH((CUADRO!G$5&amp;$E127),'Hoja de Trabajo para listado'!$DE$151:$DG$151,0)),0)+IFERROR(INDEX('Hoja de Trabajo para listado'!$CD$155:$DC$1048576,MATCH($A127,'Hoja de Trabajo para listado'!$CD$155:$CD$1048576,0),MATCH((CUADRO!G$5&amp;$E127),'Hoja de Trabajo para listado'!$CD$151:$DC$151,0)),0)</f>
        <v>0</v>
      </c>
      <c r="H127" s="257">
        <f ca="1">+IFERROR(INDEX('Hoja de Trabajo para listado'!$A$155:$Z$1048576,MATCH($A127,'Hoja de Trabajo para listado'!$A$155:$A$1048576,0),MATCH((CUADRO!H$5&amp;$E127),'Hoja de Trabajo para listado'!$A$151:$Z$151,0)),0)+IFERROR(INDEX('Hoja de Trabajo para listado'!$AB$155:$BA$1048576,MATCH($A127,'Hoja de Trabajo para listado'!$AB$155:$AB$1048576,0),MATCH((CUADRO!H$5&amp;$E127),'Hoja de Trabajo para listado'!$AB$151:$BA$151,0)),0)+IFERROR(INDEX('Hoja de Trabajo para listado'!$BC$155:$CB$1048576,MATCH($A127,'Hoja de Trabajo para listado'!$BC$155:$BC$1048576,0),MATCH((CUADRO!H$5&amp;$E127),'Hoja de Trabajo para listado'!$BC$151:$CB$151,0)),0)+IFERROR(INDEX('Hoja de Trabajo para listado'!$DE$153:$DG$274,MATCH($A127,'Hoja de Trabajo para listado'!$DE$153:$DE$1048576,0),MATCH((CUADRO!H$5&amp;$E127),'Hoja de Trabajo para listado'!$DE$151:$DG$151,0)),0)+IFERROR(INDEX('Hoja de Trabajo para listado'!$CD$155:$DC$1048576,MATCH($A127,'Hoja de Trabajo para listado'!$CD$155:$CD$1048576,0),MATCH((CUADRO!H$5&amp;$E127),'Hoja de Trabajo para listado'!$CD$151:$DC$151,0)),0)</f>
        <v>0</v>
      </c>
      <c r="I127" s="257">
        <f ca="1">+IFERROR(INDEX('Hoja de Trabajo para listado'!$A$155:$Z$1048576,MATCH($A127,'Hoja de Trabajo para listado'!$A$155:$A$1048576,0),MATCH((CUADRO!I$5&amp;$E127),'Hoja de Trabajo para listado'!$A$151:$Z$151,0)),0)+IFERROR(INDEX('Hoja de Trabajo para listado'!$AB$155:$BA$1048576,MATCH($A127,'Hoja de Trabajo para listado'!$AB$155:$AB$1048576,0),MATCH((CUADRO!I$5&amp;$E127),'Hoja de Trabajo para listado'!$AB$151:$BA$151,0)),0)+IFERROR(INDEX('Hoja de Trabajo para listado'!$BC$155:$CB$1048576,MATCH($A127,'Hoja de Trabajo para listado'!$BC$155:$BC$1048576,0),MATCH((CUADRO!I$5&amp;$E127),'Hoja de Trabajo para listado'!$BC$151:$CB$151,0)),0)+IFERROR(INDEX('Hoja de Trabajo para listado'!$DE$153:$DG$274,MATCH($A127,'Hoja de Trabajo para listado'!$DE$153:$DE$1048576,0),MATCH((CUADRO!I$5&amp;$E127),'Hoja de Trabajo para listado'!$DE$151:$DG$151,0)),0)+IFERROR(INDEX('Hoja de Trabajo para listado'!$CD$155:$DC$1048576,MATCH($A127,'Hoja de Trabajo para listado'!$CD$155:$CD$1048576,0),MATCH((CUADRO!I$5&amp;$E127),'Hoja de Trabajo para listado'!$CD$151:$DC$151,0)),0)</f>
        <v>0</v>
      </c>
      <c r="J127" s="257">
        <f ca="1">+IFERROR(INDEX('Hoja de Trabajo para listado'!$A$155:$Z$1048576,MATCH($A127,'Hoja de Trabajo para listado'!$A$155:$A$1048576,0),MATCH((CUADRO!J$5&amp;$E127),'Hoja de Trabajo para listado'!$A$151:$Z$151,0)),0)+IFERROR(INDEX('Hoja de Trabajo para listado'!$AB$155:$BA$1048576,MATCH($A127,'Hoja de Trabajo para listado'!$AB$155:$AB$1048576,0),MATCH((CUADRO!J$5&amp;$E127),'Hoja de Trabajo para listado'!$AB$151:$BA$151,0)),0)+IFERROR(INDEX('Hoja de Trabajo para listado'!$BC$155:$CB$1048576,MATCH($A127,'Hoja de Trabajo para listado'!$BC$155:$BC$1048576,0),MATCH((CUADRO!J$5&amp;$E127),'Hoja de Trabajo para listado'!$BC$151:$CB$151,0)),0)+IFERROR(INDEX('Hoja de Trabajo para listado'!$DE$153:$DG$274,MATCH($A127,'Hoja de Trabajo para listado'!$DE$153:$DE$1048576,0),MATCH((CUADRO!J$5&amp;$E127),'Hoja de Trabajo para listado'!$DE$151:$DG$151,0)),0)+IFERROR(INDEX('Hoja de Trabajo para listado'!$CD$155:$DC$1048576,MATCH($A127,'Hoja de Trabajo para listado'!$CD$155:$CD$1048576,0),MATCH((CUADRO!J$5&amp;$E127),'Hoja de Trabajo para listado'!$CD$151:$DC$151,0)),0)</f>
        <v>0</v>
      </c>
      <c r="K127" s="257">
        <f ca="1">+IFERROR(INDEX('Hoja de Trabajo para listado'!$A$155:$Z$1048576,MATCH($A127,'Hoja de Trabajo para listado'!$A$155:$A$1048576,0),MATCH((CUADRO!K$5&amp;$E127),'Hoja de Trabajo para listado'!$A$151:$Z$151,0)),0)+IFERROR(INDEX('Hoja de Trabajo para listado'!$AB$155:$BA$1048576,MATCH($A127,'Hoja de Trabajo para listado'!$AB$155:$AB$1048576,0),MATCH((CUADRO!K$5&amp;$E127),'Hoja de Trabajo para listado'!$AB$151:$BA$151,0)),0)+IFERROR(INDEX('Hoja de Trabajo para listado'!$BC$155:$CB$1048576,MATCH($A127,'Hoja de Trabajo para listado'!$BC$155:$BC$1048576,0),MATCH((CUADRO!K$5&amp;$E127),'Hoja de Trabajo para listado'!$BC$151:$CB$151,0)),0)+IFERROR(INDEX('Hoja de Trabajo para listado'!$DE$153:$DG$274,MATCH($A127,'Hoja de Trabajo para listado'!$DE$153:$DE$1048576,0),MATCH((CUADRO!K$5&amp;$E127),'Hoja de Trabajo para listado'!$DE$151:$DG$151,0)),0)+IFERROR(INDEX('Hoja de Trabajo para listado'!$CD$155:$DC$1048576,MATCH($A127,'Hoja de Trabajo para listado'!$CD$155:$CD$1048576,0),MATCH((CUADRO!K$5&amp;$E127),'Hoja de Trabajo para listado'!$CD$151:$DC$151,0)),0)</f>
        <v>0</v>
      </c>
      <c r="L127" s="257">
        <f ca="1">+IFERROR(INDEX('Hoja de Trabajo para listado'!$A$155:$Z$1048576,MATCH($A127,'Hoja de Trabajo para listado'!$A$155:$A$1048576,0),MATCH((CUADRO!L$5&amp;$E127),'Hoja de Trabajo para listado'!$A$151:$Z$151,0)),0)+IFERROR(INDEX('Hoja de Trabajo para listado'!$AB$155:$BA$1048576,MATCH($A127,'Hoja de Trabajo para listado'!$AB$155:$AB$1048576,0),MATCH((CUADRO!L$5&amp;$E127),'Hoja de Trabajo para listado'!$AB$151:$BA$151,0)),0)+IFERROR(INDEX('Hoja de Trabajo para listado'!$BC$155:$CB$1048576,MATCH($A127,'Hoja de Trabajo para listado'!$BC$155:$BC$1048576,0),MATCH((CUADRO!L$5&amp;$E127),'Hoja de Trabajo para listado'!$BC$151:$CB$151,0)),0)+IFERROR(INDEX('Hoja de Trabajo para listado'!$DE$153:$DG$274,MATCH($A127,'Hoja de Trabajo para listado'!$DE$153:$DE$1048576,0),MATCH((CUADRO!L$5&amp;$E127),'Hoja de Trabajo para listado'!$DE$151:$DG$151,0)),0)+IFERROR(INDEX('Hoja de Trabajo para listado'!$CD$155:$DC$1048576,MATCH($A127,'Hoja de Trabajo para listado'!$CD$155:$CD$1048576,0),MATCH((CUADRO!L$5&amp;$E127),'Hoja de Trabajo para listado'!$CD$151:$DC$151,0)),0)</f>
        <v>0</v>
      </c>
      <c r="M127" s="257">
        <f ca="1">+IFERROR(INDEX('Hoja de Trabajo para listado'!$A$155:$Z$1048576,MATCH($A127,'Hoja de Trabajo para listado'!$A$155:$A$1048576,0),MATCH((CUADRO!M$5&amp;$E127),'Hoja de Trabajo para listado'!$A$151:$Z$151,0)),0)+IFERROR(INDEX('Hoja de Trabajo para listado'!$AB$155:$BA$1048576,MATCH($A127,'Hoja de Trabajo para listado'!$AB$155:$AB$1048576,0),MATCH((CUADRO!M$5&amp;$E127),'Hoja de Trabajo para listado'!$AB$151:$BA$151,0)),0)+IFERROR(INDEX('Hoja de Trabajo para listado'!$BC$155:$CB$1048576,MATCH($A127,'Hoja de Trabajo para listado'!$BC$155:$BC$1048576,0),MATCH((CUADRO!M$5&amp;$E127),'Hoja de Trabajo para listado'!$BC$151:$CB$151,0)),0)+IFERROR(INDEX('Hoja de Trabajo para listado'!$DE$153:$DG$274,MATCH($A127,'Hoja de Trabajo para listado'!$DE$153:$DE$1048576,0),MATCH((CUADRO!M$5&amp;$E127),'Hoja de Trabajo para listado'!$DE$151:$DG$151,0)),0)+IFERROR(INDEX('Hoja de Trabajo para listado'!$CD$155:$DC$1048576,MATCH($A127,'Hoja de Trabajo para listado'!$CD$155:$CD$1048576,0),MATCH((CUADRO!M$5&amp;$E127),'Hoja de Trabajo para listado'!$CD$151:$DC$151,0)),0)</f>
        <v>0</v>
      </c>
      <c r="N127" s="257">
        <f ca="1">+IFERROR(INDEX('Hoja de Trabajo para listado'!$A$155:$Z$1048576,MATCH($A127,'Hoja de Trabajo para listado'!$A$155:$A$1048576,0),MATCH((CUADRO!N$5&amp;$E127),'Hoja de Trabajo para listado'!$A$151:$Z$151,0)),0)+IFERROR(INDEX('Hoja de Trabajo para listado'!$AB$155:$BA$1048576,MATCH($A127,'Hoja de Trabajo para listado'!$AB$155:$AB$1048576,0),MATCH((CUADRO!N$5&amp;$E127),'Hoja de Trabajo para listado'!$AB$151:$BA$151,0)),0)+IFERROR(INDEX('Hoja de Trabajo para listado'!$BC$155:$CB$1048576,MATCH($A127,'Hoja de Trabajo para listado'!$BC$155:$BC$1048576,0),MATCH((CUADRO!N$5&amp;$E127),'Hoja de Trabajo para listado'!$BC$151:$CB$151,0)),0)+IFERROR(INDEX('Hoja de Trabajo para listado'!$DE$153:$DG$274,MATCH($A127,'Hoja de Trabajo para listado'!$DE$153:$DE$1048576,0),MATCH((CUADRO!N$5&amp;$E127),'Hoja de Trabajo para listado'!$DE$151:$DG$151,0)),0)+IFERROR(INDEX('Hoja de Trabajo para listado'!$CD$155:$DC$1048576,MATCH($A127,'Hoja de Trabajo para listado'!$CD$155:$CD$1048576,0),MATCH((CUADRO!N$5&amp;$E127),'Hoja de Trabajo para listado'!$CD$151:$DC$151,0)),0)</f>
        <v>0</v>
      </c>
      <c r="O127" s="257">
        <f ca="1">+IFERROR(INDEX('Hoja de Trabajo para listado'!$A$155:$Z$1048576,MATCH($A127,'Hoja de Trabajo para listado'!$A$155:$A$1048576,0),MATCH((CUADRO!O$5&amp;$E127),'Hoja de Trabajo para listado'!$A$151:$Z$151,0)),0)+IFERROR(INDEX('Hoja de Trabajo para listado'!$AB$155:$BA$1048576,MATCH($A127,'Hoja de Trabajo para listado'!$AB$155:$AB$1048576,0),MATCH((CUADRO!O$5&amp;$E127),'Hoja de Trabajo para listado'!$AB$151:$BA$151,0)),0)+IFERROR(INDEX('Hoja de Trabajo para listado'!$BC$155:$CB$1048576,MATCH($A127,'Hoja de Trabajo para listado'!$BC$155:$BC$1048576,0),MATCH((CUADRO!O$5&amp;$E127),'Hoja de Trabajo para listado'!$BC$151:$CB$151,0)),0)+IFERROR(INDEX('Hoja de Trabajo para listado'!$DE$153:$DG$274,MATCH($A127,'Hoja de Trabajo para listado'!$DE$153:$DE$1048576,0),MATCH((CUADRO!O$5&amp;$E127),'Hoja de Trabajo para listado'!$DE$151:$DG$151,0)),0)+IFERROR(INDEX('Hoja de Trabajo para listado'!$CD$155:$DC$1048576,MATCH($A127,'Hoja de Trabajo para listado'!$CD$155:$CD$1048576,0),MATCH((CUADRO!O$5&amp;$E127),'Hoja de Trabajo para listado'!$CD$151:$DC$151,0)),0)</f>
        <v>0</v>
      </c>
      <c r="P127" s="257">
        <f ca="1">+IFERROR(INDEX('Hoja de Trabajo para listado'!$A$155:$Z$1048576,MATCH($A127,'Hoja de Trabajo para listado'!$A$155:$A$1048576,0),MATCH((CUADRO!P$5&amp;$E127),'Hoja de Trabajo para listado'!$A$151:$Z$151,0)),0)+IFERROR(INDEX('Hoja de Trabajo para listado'!$AB$155:$BA$1048576,MATCH($A127,'Hoja de Trabajo para listado'!$AB$155:$AB$1048576,0),MATCH((CUADRO!P$5&amp;$E127),'Hoja de Trabajo para listado'!$AB$151:$BA$151,0)),0)+IFERROR(INDEX('Hoja de Trabajo para listado'!$BC$155:$CB$1048576,MATCH($A127,'Hoja de Trabajo para listado'!$BC$155:$BC$1048576,0),MATCH((CUADRO!P$5&amp;$E127),'Hoja de Trabajo para listado'!$BC$151:$CB$151,0)),0)+IFERROR(INDEX('Hoja de Trabajo para listado'!$DE$153:$DG$274,MATCH($A127,'Hoja de Trabajo para listado'!$DE$153:$DE$1048576,0),MATCH((CUADRO!P$5&amp;$E127),'Hoja de Trabajo para listado'!$DE$151:$DG$151,0)),0)+IFERROR(INDEX('Hoja de Trabajo para listado'!$CD$155:$DC$1048576,MATCH($A127,'Hoja de Trabajo para listado'!$CD$155:$CD$1048576,0),MATCH((CUADRO!P$5&amp;$E127),'Hoja de Trabajo para listado'!$CD$151:$DC$151,0)),0)</f>
        <v>0</v>
      </c>
      <c r="Q127" s="257">
        <f ca="1">+IFERROR(INDEX('Hoja de Trabajo para listado'!$A$155:$Z$1048576,MATCH($A127,'Hoja de Trabajo para listado'!$A$155:$A$1048576,0),MATCH((CUADRO!Q$5&amp;$E127),'Hoja de Trabajo para listado'!$A$151:$Z$151,0)),0)+IFERROR(INDEX('Hoja de Trabajo para listado'!$AB$155:$BA$1048576,MATCH($A127,'Hoja de Trabajo para listado'!$AB$155:$AB$1048576,0),MATCH((CUADRO!Q$5&amp;$E127),'Hoja de Trabajo para listado'!$AB$151:$BA$151,0)),0)+IFERROR(INDEX('Hoja de Trabajo para listado'!$BC$155:$CB$1048576,MATCH($A127,'Hoja de Trabajo para listado'!$BC$155:$BC$1048576,0),MATCH((CUADRO!Q$5&amp;$E127),'Hoja de Trabajo para listado'!$BC$151:$CB$151,0)),0)+IFERROR(INDEX('Hoja de Trabajo para listado'!$DE$153:$DG$274,MATCH($A127,'Hoja de Trabajo para listado'!$DE$153:$DE$1048576,0),MATCH((CUADRO!Q$5&amp;$E127),'Hoja de Trabajo para listado'!$DE$151:$DG$151,0)),0)+IFERROR(INDEX('Hoja de Trabajo para listado'!$CD$155:$DC$1048576,MATCH($A127,'Hoja de Trabajo para listado'!$CD$155:$CD$1048576,0),MATCH((CUADRO!Q$5&amp;$E127),'Hoja de Trabajo para listado'!$CD$151:$DC$151,0)),0)</f>
        <v>0</v>
      </c>
      <c r="R127" s="257">
        <f t="shared" ca="1" si="4"/>
        <v>0</v>
      </c>
      <c r="S127" s="277">
        <f ca="1">+R126+R127</f>
        <v>50</v>
      </c>
      <c r="T127" s="257">
        <f ca="1">+S127</f>
        <v>50</v>
      </c>
      <c r="U127" s="256">
        <f t="shared" si="5"/>
        <v>2</v>
      </c>
      <c r="V127" s="362" t="str">
        <f>+VLOOKUP(A127,bd_lista!$A$3:$E$590,5,FALSE)</f>
        <v>Empresas Nacionales</v>
      </c>
      <c r="W127" s="362"/>
      <c r="X127" s="254">
        <f>+VLOOKUP(A127,[2]Sheet1!$A$13:$D$744,4,FALSE)</f>
        <v>20</v>
      </c>
      <c r="Y127" s="254" t="str">
        <f>+VLOOKUP(X127,bd_lista!$A$3:$C$590,3,FALSE)</f>
        <v>Ministerio de Defensa</v>
      </c>
      <c r="Z127" s="314"/>
      <c r="AA127" s="350"/>
    </row>
    <row r="128" spans="1:27" ht="15" customHeight="1">
      <c r="A128" s="264">
        <v>417</v>
      </c>
      <c r="B128" s="306">
        <f>+A128</f>
        <v>417</v>
      </c>
      <c r="C128" s="259" t="str">
        <f>+VLOOKUP(A128,bd_lista!$A$3:$C$590,3,FALSE)</f>
        <v>Caja Nacional de Salud</v>
      </c>
      <c r="D128" s="361" t="str">
        <f>+C128</f>
        <v>Caja Nacional de Salud</v>
      </c>
      <c r="E128" s="394" t="s">
        <v>1313</v>
      </c>
      <c r="F128" s="255">
        <f ca="1">+IFERROR(INDEX('Hoja de Trabajo para listado'!$A$155:$Z$1048576,MATCH($A128,'Hoja de Trabajo para listado'!$A$155:$A$1048576,0),MATCH((CUADRO!F$5&amp;$E128),'Hoja de Trabajo para listado'!$A$151:$Z$151,0)),0)+IFERROR(INDEX('Hoja de Trabajo para listado'!$AB$155:$BA$1048576,MATCH($A128,'Hoja de Trabajo para listado'!$AB$155:$AB$1048576,0),MATCH((CUADRO!F$5&amp;$E128),'Hoja de Trabajo para listado'!$AB$151:$BA$151,0)),0)+IFERROR(INDEX('Hoja de Trabajo para listado'!$BC$155:$CB$1048576,MATCH($A128,'Hoja de Trabajo para listado'!$BC$155:$BC$1048576,0),MATCH((CUADRO!F$5&amp;$E128),'Hoja de Trabajo para listado'!$BC$151:$CB$151,0)),0)+IFERROR(INDEX('Hoja de Trabajo para listado'!$DE$153:$DG$274,MATCH($A128,'Hoja de Trabajo para listado'!$DE$153:$DE$1048576,0),MATCH((CUADRO!F$5&amp;$E128),'Hoja de Trabajo para listado'!$DE$151:$DG$151,0)),0)+IFERROR(INDEX('Hoja de Trabajo para listado'!$CD$155:$DC$1048576,MATCH($A128,'Hoja de Trabajo para listado'!$CD$155:$CD$1048576,0),MATCH((CUADRO!F$5&amp;$E128),'Hoja de Trabajo para listado'!$CD$151:$DC$151,0)),0)</f>
        <v>0</v>
      </c>
      <c r="G128" s="255">
        <f ca="1">+IFERROR(INDEX('Hoja de Trabajo para listado'!$A$155:$Z$1048576,MATCH($A128,'Hoja de Trabajo para listado'!$A$155:$A$1048576,0),MATCH((CUADRO!G$5&amp;$E128),'Hoja de Trabajo para listado'!$A$151:$Z$151,0)),0)+IFERROR(INDEX('Hoja de Trabajo para listado'!$AB$155:$BA$1048576,MATCH($A128,'Hoja de Trabajo para listado'!$AB$155:$AB$1048576,0),MATCH((CUADRO!G$5&amp;$E128),'Hoja de Trabajo para listado'!$AB$151:$BA$151,0)),0)+IFERROR(INDEX('Hoja de Trabajo para listado'!$BC$155:$CB$1048576,MATCH($A128,'Hoja de Trabajo para listado'!$BC$155:$BC$1048576,0),MATCH((CUADRO!G$5&amp;$E128),'Hoja de Trabajo para listado'!$BC$151:$CB$151,0)),0)+IFERROR(INDEX('Hoja de Trabajo para listado'!$DE$153:$DG$274,MATCH($A128,'Hoja de Trabajo para listado'!$DE$153:$DE$1048576,0),MATCH((CUADRO!G$5&amp;$E128),'Hoja de Trabajo para listado'!$DE$151:$DG$151,0)),0)+IFERROR(INDEX('Hoja de Trabajo para listado'!$CD$155:$DC$1048576,MATCH($A128,'Hoja de Trabajo para listado'!$CD$155:$CD$1048576,0),MATCH((CUADRO!G$5&amp;$E128),'Hoja de Trabajo para listado'!$CD$151:$DC$151,0)),0)</f>
        <v>0</v>
      </c>
      <c r="H128" s="255">
        <f ca="1">+IFERROR(INDEX('Hoja de Trabajo para listado'!$A$155:$Z$1048576,MATCH($A128,'Hoja de Trabajo para listado'!$A$155:$A$1048576,0),MATCH((CUADRO!H$5&amp;$E128),'Hoja de Trabajo para listado'!$A$151:$Z$151,0)),0)+IFERROR(INDEX('Hoja de Trabajo para listado'!$AB$155:$BA$1048576,MATCH($A128,'Hoja de Trabajo para listado'!$AB$155:$AB$1048576,0),MATCH((CUADRO!H$5&amp;$E128),'Hoja de Trabajo para listado'!$AB$151:$BA$151,0)),0)+IFERROR(INDEX('Hoja de Trabajo para listado'!$BC$155:$CB$1048576,MATCH($A128,'Hoja de Trabajo para listado'!$BC$155:$BC$1048576,0),MATCH((CUADRO!H$5&amp;$E128),'Hoja de Trabajo para listado'!$BC$151:$CB$151,0)),0)+IFERROR(INDEX('Hoja de Trabajo para listado'!$DE$153:$DG$274,MATCH($A128,'Hoja de Trabajo para listado'!$DE$153:$DE$1048576,0),MATCH((CUADRO!H$5&amp;$E128),'Hoja de Trabajo para listado'!$DE$151:$DG$151,0)),0)+IFERROR(INDEX('Hoja de Trabajo para listado'!$CD$155:$DC$1048576,MATCH($A128,'Hoja de Trabajo para listado'!$CD$155:$CD$1048576,0),MATCH((CUADRO!H$5&amp;$E128),'Hoja de Trabajo para listado'!$CD$151:$DC$151,0)),0)</f>
        <v>0</v>
      </c>
      <c r="I128" s="255">
        <f ca="1">+IFERROR(INDEX('Hoja de Trabajo para listado'!$A$155:$Z$1048576,MATCH($A128,'Hoja de Trabajo para listado'!$A$155:$A$1048576,0),MATCH((CUADRO!I$5&amp;$E128),'Hoja de Trabajo para listado'!$A$151:$Z$151,0)),0)+IFERROR(INDEX('Hoja de Trabajo para listado'!$AB$155:$BA$1048576,MATCH($A128,'Hoja de Trabajo para listado'!$AB$155:$AB$1048576,0),MATCH((CUADRO!I$5&amp;$E128),'Hoja de Trabajo para listado'!$AB$151:$BA$151,0)),0)+IFERROR(INDEX('Hoja de Trabajo para listado'!$BC$155:$CB$1048576,MATCH($A128,'Hoja de Trabajo para listado'!$BC$155:$BC$1048576,0),MATCH((CUADRO!I$5&amp;$E128),'Hoja de Trabajo para listado'!$BC$151:$CB$151,0)),0)+IFERROR(INDEX('Hoja de Trabajo para listado'!$DE$153:$DG$274,MATCH($A128,'Hoja de Trabajo para listado'!$DE$153:$DE$1048576,0),MATCH((CUADRO!I$5&amp;$E128),'Hoja de Trabajo para listado'!$DE$151:$DG$151,0)),0)+IFERROR(INDEX('Hoja de Trabajo para listado'!$CD$155:$DC$1048576,MATCH($A128,'Hoja de Trabajo para listado'!$CD$155:$CD$1048576,0),MATCH((CUADRO!I$5&amp;$E128),'Hoja de Trabajo para listado'!$CD$151:$DC$151,0)),0)</f>
        <v>0</v>
      </c>
      <c r="J128" s="255">
        <f ca="1">+IFERROR(INDEX('Hoja de Trabajo para listado'!$A$155:$Z$1048576,MATCH($A128,'Hoja de Trabajo para listado'!$A$155:$A$1048576,0),MATCH((CUADRO!J$5&amp;$E128),'Hoja de Trabajo para listado'!$A$151:$Z$151,0)),0)+IFERROR(INDEX('Hoja de Trabajo para listado'!$AB$155:$BA$1048576,MATCH($A128,'Hoja de Trabajo para listado'!$AB$155:$AB$1048576,0),MATCH((CUADRO!J$5&amp;$E128),'Hoja de Trabajo para listado'!$AB$151:$BA$151,0)),0)+IFERROR(INDEX('Hoja de Trabajo para listado'!$BC$155:$CB$1048576,MATCH($A128,'Hoja de Trabajo para listado'!$BC$155:$BC$1048576,0),MATCH((CUADRO!J$5&amp;$E128),'Hoja de Trabajo para listado'!$BC$151:$CB$151,0)),0)+IFERROR(INDEX('Hoja de Trabajo para listado'!$DE$153:$DG$274,MATCH($A128,'Hoja de Trabajo para listado'!$DE$153:$DE$1048576,0),MATCH((CUADRO!J$5&amp;$E128),'Hoja de Trabajo para listado'!$DE$151:$DG$151,0)),0)+IFERROR(INDEX('Hoja de Trabajo para listado'!$CD$155:$DC$1048576,MATCH($A128,'Hoja de Trabajo para listado'!$CD$155:$CD$1048576,0),MATCH((CUADRO!J$5&amp;$E128),'Hoja de Trabajo para listado'!$CD$151:$DC$151,0)),0)</f>
        <v>0</v>
      </c>
      <c r="K128" s="255">
        <f ca="1">+IFERROR(INDEX('Hoja de Trabajo para listado'!$A$155:$Z$1048576,MATCH($A128,'Hoja de Trabajo para listado'!$A$155:$A$1048576,0),MATCH((CUADRO!K$5&amp;$E128),'Hoja de Trabajo para listado'!$A$151:$Z$151,0)),0)+IFERROR(INDEX('Hoja de Trabajo para listado'!$AB$155:$BA$1048576,MATCH($A128,'Hoja de Trabajo para listado'!$AB$155:$AB$1048576,0),MATCH((CUADRO!K$5&amp;$E128),'Hoja de Trabajo para listado'!$AB$151:$BA$151,0)),0)+IFERROR(INDEX('Hoja de Trabajo para listado'!$BC$155:$CB$1048576,MATCH($A128,'Hoja de Trabajo para listado'!$BC$155:$BC$1048576,0),MATCH((CUADRO!K$5&amp;$E128),'Hoja de Trabajo para listado'!$BC$151:$CB$151,0)),0)+IFERROR(INDEX('Hoja de Trabajo para listado'!$DE$153:$DG$274,MATCH($A128,'Hoja de Trabajo para listado'!$DE$153:$DE$1048576,0),MATCH((CUADRO!K$5&amp;$E128),'Hoja de Trabajo para listado'!$DE$151:$DG$151,0)),0)+IFERROR(INDEX('Hoja de Trabajo para listado'!$CD$155:$DC$1048576,MATCH($A128,'Hoja de Trabajo para listado'!$CD$155:$CD$1048576,0),MATCH((CUADRO!K$5&amp;$E128),'Hoja de Trabajo para listado'!$CD$151:$DC$151,0)),0)</f>
        <v>0</v>
      </c>
      <c r="L128" s="255">
        <f ca="1">+IFERROR(INDEX('Hoja de Trabajo para listado'!$A$155:$Z$1048576,MATCH($A128,'Hoja de Trabajo para listado'!$A$155:$A$1048576,0),MATCH((CUADRO!L$5&amp;$E128),'Hoja de Trabajo para listado'!$A$151:$Z$151,0)),0)+IFERROR(INDEX('Hoja de Trabajo para listado'!$AB$155:$BA$1048576,MATCH($A128,'Hoja de Trabajo para listado'!$AB$155:$AB$1048576,0),MATCH((CUADRO!L$5&amp;$E128),'Hoja de Trabajo para listado'!$AB$151:$BA$151,0)),0)+IFERROR(INDEX('Hoja de Trabajo para listado'!$BC$155:$CB$1048576,MATCH($A128,'Hoja de Trabajo para listado'!$BC$155:$BC$1048576,0),MATCH((CUADRO!L$5&amp;$E128),'Hoja de Trabajo para listado'!$BC$151:$CB$151,0)),0)+IFERROR(INDEX('Hoja de Trabajo para listado'!$DE$153:$DG$274,MATCH($A128,'Hoja de Trabajo para listado'!$DE$153:$DE$1048576,0),MATCH((CUADRO!L$5&amp;$E128),'Hoja de Trabajo para listado'!$DE$151:$DG$151,0)),0)+IFERROR(INDEX('Hoja de Trabajo para listado'!$CD$155:$DC$1048576,MATCH($A128,'Hoja de Trabajo para listado'!$CD$155:$CD$1048576,0),MATCH((CUADRO!L$5&amp;$E128),'Hoja de Trabajo para listado'!$CD$151:$DC$151,0)),0)</f>
        <v>0</v>
      </c>
      <c r="M128" s="255">
        <f ca="1">+IFERROR(INDEX('Hoja de Trabajo para listado'!$A$155:$Z$1048576,MATCH($A128,'Hoja de Trabajo para listado'!$A$155:$A$1048576,0),MATCH((CUADRO!M$5&amp;$E128),'Hoja de Trabajo para listado'!$A$151:$Z$151,0)),0)+IFERROR(INDEX('Hoja de Trabajo para listado'!$AB$155:$BA$1048576,MATCH($A128,'Hoja de Trabajo para listado'!$AB$155:$AB$1048576,0),MATCH((CUADRO!M$5&amp;$E128),'Hoja de Trabajo para listado'!$AB$151:$BA$151,0)),0)+IFERROR(INDEX('Hoja de Trabajo para listado'!$BC$155:$CB$1048576,MATCH($A128,'Hoja de Trabajo para listado'!$BC$155:$BC$1048576,0),MATCH((CUADRO!M$5&amp;$E128),'Hoja de Trabajo para listado'!$BC$151:$CB$151,0)),0)+IFERROR(INDEX('Hoja de Trabajo para listado'!$DE$153:$DG$274,MATCH($A128,'Hoja de Trabajo para listado'!$DE$153:$DE$1048576,0),MATCH((CUADRO!M$5&amp;$E128),'Hoja de Trabajo para listado'!$DE$151:$DG$151,0)),0)+IFERROR(INDEX('Hoja de Trabajo para listado'!$CD$155:$DC$1048576,MATCH($A128,'Hoja de Trabajo para listado'!$CD$155:$CD$1048576,0),MATCH((CUADRO!M$5&amp;$E128),'Hoja de Trabajo para listado'!$CD$151:$DC$151,0)),0)</f>
        <v>0</v>
      </c>
      <c r="N128" s="255">
        <f ca="1">+IFERROR(INDEX('Hoja de Trabajo para listado'!$A$155:$Z$1048576,MATCH($A128,'Hoja de Trabajo para listado'!$A$155:$A$1048576,0),MATCH((CUADRO!N$5&amp;$E128),'Hoja de Trabajo para listado'!$A$151:$Z$151,0)),0)+IFERROR(INDEX('Hoja de Trabajo para listado'!$AB$155:$BA$1048576,MATCH($A128,'Hoja de Trabajo para listado'!$AB$155:$AB$1048576,0),MATCH((CUADRO!N$5&amp;$E128),'Hoja de Trabajo para listado'!$AB$151:$BA$151,0)),0)+IFERROR(INDEX('Hoja de Trabajo para listado'!$BC$155:$CB$1048576,MATCH($A128,'Hoja de Trabajo para listado'!$BC$155:$BC$1048576,0),MATCH((CUADRO!N$5&amp;$E128),'Hoja de Trabajo para listado'!$BC$151:$CB$151,0)),0)+IFERROR(INDEX('Hoja de Trabajo para listado'!$DE$153:$DG$274,MATCH($A128,'Hoja de Trabajo para listado'!$DE$153:$DE$1048576,0),MATCH((CUADRO!N$5&amp;$E128),'Hoja de Trabajo para listado'!$DE$151:$DG$151,0)),0)+IFERROR(INDEX('Hoja de Trabajo para listado'!$CD$155:$DC$1048576,MATCH($A128,'Hoja de Trabajo para listado'!$CD$155:$CD$1048576,0),MATCH((CUADRO!N$5&amp;$E128),'Hoja de Trabajo para listado'!$CD$151:$DC$151,0)),0)</f>
        <v>0</v>
      </c>
      <c r="O128" s="255">
        <f ca="1">+IFERROR(INDEX('Hoja de Trabajo para listado'!$A$155:$Z$1048576,MATCH($A128,'Hoja de Trabajo para listado'!$A$155:$A$1048576,0),MATCH((CUADRO!O$5&amp;$E128),'Hoja de Trabajo para listado'!$A$151:$Z$151,0)),0)+IFERROR(INDEX('Hoja de Trabajo para listado'!$AB$155:$BA$1048576,MATCH($A128,'Hoja de Trabajo para listado'!$AB$155:$AB$1048576,0),MATCH((CUADRO!O$5&amp;$E128),'Hoja de Trabajo para listado'!$AB$151:$BA$151,0)),0)+IFERROR(INDEX('Hoja de Trabajo para listado'!$BC$155:$CB$1048576,MATCH($A128,'Hoja de Trabajo para listado'!$BC$155:$BC$1048576,0),MATCH((CUADRO!O$5&amp;$E128),'Hoja de Trabajo para listado'!$BC$151:$CB$151,0)),0)+IFERROR(INDEX('Hoja de Trabajo para listado'!$DE$153:$DG$274,MATCH($A128,'Hoja de Trabajo para listado'!$DE$153:$DE$1048576,0),MATCH((CUADRO!O$5&amp;$E128),'Hoja de Trabajo para listado'!$DE$151:$DG$151,0)),0)+IFERROR(INDEX('Hoja de Trabajo para listado'!$CD$155:$DC$1048576,MATCH($A128,'Hoja de Trabajo para listado'!$CD$155:$CD$1048576,0),MATCH((CUADRO!O$5&amp;$E128),'Hoja de Trabajo para listado'!$CD$151:$DC$151,0)),0)</f>
        <v>0</v>
      </c>
      <c r="P128" s="255">
        <f ca="1">+IFERROR(INDEX('Hoja de Trabajo para listado'!$A$155:$Z$1048576,MATCH($A128,'Hoja de Trabajo para listado'!$A$155:$A$1048576,0),MATCH((CUADRO!P$5&amp;$E128),'Hoja de Trabajo para listado'!$A$151:$Z$151,0)),0)+IFERROR(INDEX('Hoja de Trabajo para listado'!$AB$155:$BA$1048576,MATCH($A128,'Hoja de Trabajo para listado'!$AB$155:$AB$1048576,0),MATCH((CUADRO!P$5&amp;$E128),'Hoja de Trabajo para listado'!$AB$151:$BA$151,0)),0)+IFERROR(INDEX('Hoja de Trabajo para listado'!$BC$155:$CB$1048576,MATCH($A128,'Hoja de Trabajo para listado'!$BC$155:$BC$1048576,0),MATCH((CUADRO!P$5&amp;$E128),'Hoja de Trabajo para listado'!$BC$151:$CB$151,0)),0)+IFERROR(INDEX('Hoja de Trabajo para listado'!$DE$153:$DG$274,MATCH($A128,'Hoja de Trabajo para listado'!$DE$153:$DE$1048576,0),MATCH((CUADRO!P$5&amp;$E128),'Hoja de Trabajo para listado'!$DE$151:$DG$151,0)),0)+IFERROR(INDEX('Hoja de Trabajo para listado'!$CD$155:$DC$1048576,MATCH($A128,'Hoja de Trabajo para listado'!$CD$155:$CD$1048576,0),MATCH((CUADRO!P$5&amp;$E128),'Hoja de Trabajo para listado'!$CD$151:$DC$151,0)),0)</f>
        <v>0</v>
      </c>
      <c r="Q128" s="255">
        <f ca="1">+IFERROR(INDEX('Hoja de Trabajo para listado'!$A$155:$Z$1048576,MATCH($A128,'Hoja de Trabajo para listado'!$A$155:$A$1048576,0),MATCH((CUADRO!Q$5&amp;$E128),'Hoja de Trabajo para listado'!$A$151:$Z$151,0)),0)+IFERROR(INDEX('Hoja de Trabajo para listado'!$AB$155:$BA$1048576,MATCH($A128,'Hoja de Trabajo para listado'!$AB$155:$AB$1048576,0),MATCH((CUADRO!Q$5&amp;$E128),'Hoja de Trabajo para listado'!$AB$151:$BA$151,0)),0)+IFERROR(INDEX('Hoja de Trabajo para listado'!$BC$155:$CB$1048576,MATCH($A128,'Hoja de Trabajo para listado'!$BC$155:$BC$1048576,0),MATCH((CUADRO!Q$5&amp;$E128),'Hoja de Trabajo para listado'!$BC$151:$CB$151,0)),0)+IFERROR(INDEX('Hoja de Trabajo para listado'!$DE$153:$DG$274,MATCH($A128,'Hoja de Trabajo para listado'!$DE$153:$DE$1048576,0),MATCH((CUADRO!Q$5&amp;$E128),'Hoja de Trabajo para listado'!$DE$151:$DG$151,0)),0)+IFERROR(INDEX('Hoja de Trabajo para listado'!$CD$155:$DC$1048576,MATCH($A128,'Hoja de Trabajo para listado'!$CD$155:$CD$1048576,0),MATCH((CUADRO!Q$5&amp;$E128),'Hoja de Trabajo para listado'!$CD$151:$DC$151,0)),0)</f>
        <v>0</v>
      </c>
      <c r="R128" s="255">
        <f t="shared" ca="1" si="4"/>
        <v>0</v>
      </c>
      <c r="S128" s="396"/>
      <c r="T128" s="255">
        <f ca="1">+T129</f>
        <v>187540.55</v>
      </c>
      <c r="U128" s="254">
        <f t="shared" si="5"/>
        <v>1</v>
      </c>
      <c r="V128" s="362" t="str">
        <f>+VLOOKUP(A128,bd_lista!$A$3:$E$590,5,FALSE)</f>
        <v>Instituciones de Seguridad Social</v>
      </c>
      <c r="W128" s="361" t="str">
        <f>+V128</f>
        <v>Instituciones de Seguridad Social</v>
      </c>
      <c r="X128" s="254">
        <f>+VLOOKUP(A128,[2]Sheet1!$A$13:$D$744,4,FALSE)</f>
        <v>46</v>
      </c>
      <c r="Y128" s="254" t="str">
        <f>+VLOOKUP(X128,bd_lista!$A$3:$C$590,3,FALSE)</f>
        <v>Ministerio de Salud y Deportes</v>
      </c>
      <c r="Z128" s="316">
        <f>+X128</f>
        <v>46</v>
      </c>
      <c r="AA128" s="317" t="str">
        <f>+Y128</f>
        <v>Ministerio de Salud y Deportes</v>
      </c>
    </row>
    <row r="129" spans="1:27" ht="15" customHeight="1">
      <c r="A129" s="32">
        <v>417</v>
      </c>
      <c r="B129" s="307"/>
      <c r="C129" s="362" t="str">
        <f>+VLOOKUP(A129,bd_lista!$A$3:$C$590,3,FALSE)</f>
        <v>Caja Nacional de Salud</v>
      </c>
      <c r="D129" s="362"/>
      <c r="E129" s="362" t="s">
        <v>1314</v>
      </c>
      <c r="F129" s="257">
        <f ca="1">+IFERROR(INDEX('Hoja de Trabajo para listado'!$A$155:$Z$1048576,MATCH($A129,'Hoja de Trabajo para listado'!$A$155:$A$1048576,0),MATCH((CUADRO!F$5&amp;$E129),'Hoja de Trabajo para listado'!$A$151:$Z$151,0)),0)+IFERROR(INDEX('Hoja de Trabajo para listado'!$AB$155:$BA$1048576,MATCH($A129,'Hoja de Trabajo para listado'!$AB$155:$AB$1048576,0),MATCH((CUADRO!F$5&amp;$E129),'Hoja de Trabajo para listado'!$AB$151:$BA$151,0)),0)+IFERROR(INDEX('Hoja de Trabajo para listado'!$BC$155:$CB$1048576,MATCH($A129,'Hoja de Trabajo para listado'!$BC$155:$BC$1048576,0),MATCH((CUADRO!F$5&amp;$E129),'Hoja de Trabajo para listado'!$BC$151:$CB$151,0)),0)+IFERROR(INDEX('Hoja de Trabajo para listado'!$DE$153:$DG$274,MATCH($A129,'Hoja de Trabajo para listado'!$DE$153:$DE$1048576,0),MATCH((CUADRO!F$5&amp;$E129),'Hoja de Trabajo para listado'!$DE$151:$DG$151,0)),0)+IFERROR(INDEX('Hoja de Trabajo para listado'!$CD$155:$DC$1048576,MATCH($A129,'Hoja de Trabajo para listado'!$CD$155:$CD$1048576,0),MATCH((CUADRO!F$5&amp;$E129),'Hoja de Trabajo para listado'!$CD$151:$DC$151,0)),0)</f>
        <v>14790.75</v>
      </c>
      <c r="G129" s="257">
        <f ca="1">+IFERROR(INDEX('Hoja de Trabajo para listado'!$A$155:$Z$1048576,MATCH($A129,'Hoja de Trabajo para listado'!$A$155:$A$1048576,0),MATCH((CUADRO!G$5&amp;$E129),'Hoja de Trabajo para listado'!$A$151:$Z$151,0)),0)+IFERROR(INDEX('Hoja de Trabajo para listado'!$AB$155:$BA$1048576,MATCH($A129,'Hoja de Trabajo para listado'!$AB$155:$AB$1048576,0),MATCH((CUADRO!G$5&amp;$E129),'Hoja de Trabajo para listado'!$AB$151:$BA$151,0)),0)+IFERROR(INDEX('Hoja de Trabajo para listado'!$BC$155:$CB$1048576,MATCH($A129,'Hoja de Trabajo para listado'!$BC$155:$BC$1048576,0),MATCH((CUADRO!G$5&amp;$E129),'Hoja de Trabajo para listado'!$BC$151:$CB$151,0)),0)+IFERROR(INDEX('Hoja de Trabajo para listado'!$DE$153:$DG$274,MATCH($A129,'Hoja de Trabajo para listado'!$DE$153:$DE$1048576,0),MATCH((CUADRO!G$5&amp;$E129),'Hoja de Trabajo para listado'!$DE$151:$DG$151,0)),0)+IFERROR(INDEX('Hoja de Trabajo para listado'!$CD$155:$DC$1048576,MATCH($A129,'Hoja de Trabajo para listado'!$CD$155:$CD$1048576,0),MATCH((CUADRO!G$5&amp;$E129),'Hoja de Trabajo para listado'!$CD$151:$DC$151,0)),0)</f>
        <v>2000</v>
      </c>
      <c r="H129" s="257">
        <f ca="1">+IFERROR(INDEX('Hoja de Trabajo para listado'!$A$155:$Z$1048576,MATCH($A129,'Hoja de Trabajo para listado'!$A$155:$A$1048576,0),MATCH((CUADRO!H$5&amp;$E129),'Hoja de Trabajo para listado'!$A$151:$Z$151,0)),0)+IFERROR(INDEX('Hoja de Trabajo para listado'!$AB$155:$BA$1048576,MATCH($A129,'Hoja de Trabajo para listado'!$AB$155:$AB$1048576,0),MATCH((CUADRO!H$5&amp;$E129),'Hoja de Trabajo para listado'!$AB$151:$BA$151,0)),0)+IFERROR(INDEX('Hoja de Trabajo para listado'!$BC$155:$CB$1048576,MATCH($A129,'Hoja de Trabajo para listado'!$BC$155:$BC$1048576,0),MATCH((CUADRO!H$5&amp;$E129),'Hoja de Trabajo para listado'!$BC$151:$CB$151,0)),0)+IFERROR(INDEX('Hoja de Trabajo para listado'!$DE$153:$DG$274,MATCH($A129,'Hoja de Trabajo para listado'!$DE$153:$DE$1048576,0),MATCH((CUADRO!H$5&amp;$E129),'Hoja de Trabajo para listado'!$DE$151:$DG$151,0)),0)+IFERROR(INDEX('Hoja de Trabajo para listado'!$CD$155:$DC$1048576,MATCH($A129,'Hoja de Trabajo para listado'!$CD$155:$CD$1048576,0),MATCH((CUADRO!H$5&amp;$E129),'Hoja de Trabajo para listado'!$CD$151:$DC$151,0)),0)</f>
        <v>2000</v>
      </c>
      <c r="I129" s="257">
        <f ca="1">+IFERROR(INDEX('Hoja de Trabajo para listado'!$A$155:$Z$1048576,MATCH($A129,'Hoja de Trabajo para listado'!$A$155:$A$1048576,0),MATCH((CUADRO!I$5&amp;$E129),'Hoja de Trabajo para listado'!$A$151:$Z$151,0)),0)+IFERROR(INDEX('Hoja de Trabajo para listado'!$AB$155:$BA$1048576,MATCH($A129,'Hoja de Trabajo para listado'!$AB$155:$AB$1048576,0),MATCH((CUADRO!I$5&amp;$E129),'Hoja de Trabajo para listado'!$AB$151:$BA$151,0)),0)+IFERROR(INDEX('Hoja de Trabajo para listado'!$BC$155:$CB$1048576,MATCH($A129,'Hoja de Trabajo para listado'!$BC$155:$BC$1048576,0),MATCH((CUADRO!I$5&amp;$E129),'Hoja de Trabajo para listado'!$BC$151:$CB$151,0)),0)+IFERROR(INDEX('Hoja de Trabajo para listado'!$DE$153:$DG$274,MATCH($A129,'Hoja de Trabajo para listado'!$DE$153:$DE$1048576,0),MATCH((CUADRO!I$5&amp;$E129),'Hoja de Trabajo para listado'!$DE$151:$DG$151,0)),0)+IFERROR(INDEX('Hoja de Trabajo para listado'!$CD$155:$DC$1048576,MATCH($A129,'Hoja de Trabajo para listado'!$CD$155:$CD$1048576,0),MATCH((CUADRO!I$5&amp;$E129),'Hoja de Trabajo para listado'!$CD$151:$DC$151,0)),0)</f>
        <v>94330.4</v>
      </c>
      <c r="J129" s="257">
        <f ca="1">+IFERROR(INDEX('Hoja de Trabajo para listado'!$A$155:$Z$1048576,MATCH($A129,'Hoja de Trabajo para listado'!$A$155:$A$1048576,0),MATCH((CUADRO!J$5&amp;$E129),'Hoja de Trabajo para listado'!$A$151:$Z$151,0)),0)+IFERROR(INDEX('Hoja de Trabajo para listado'!$AB$155:$BA$1048576,MATCH($A129,'Hoja de Trabajo para listado'!$AB$155:$AB$1048576,0),MATCH((CUADRO!J$5&amp;$E129),'Hoja de Trabajo para listado'!$AB$151:$BA$151,0)),0)+IFERROR(INDEX('Hoja de Trabajo para listado'!$BC$155:$CB$1048576,MATCH($A129,'Hoja de Trabajo para listado'!$BC$155:$BC$1048576,0),MATCH((CUADRO!J$5&amp;$E129),'Hoja de Trabajo para listado'!$BC$151:$CB$151,0)),0)+IFERROR(INDEX('Hoja de Trabajo para listado'!$DE$153:$DG$274,MATCH($A129,'Hoja de Trabajo para listado'!$DE$153:$DE$1048576,0),MATCH((CUADRO!J$5&amp;$E129),'Hoja de Trabajo para listado'!$DE$151:$DG$151,0)),0)+IFERROR(INDEX('Hoja de Trabajo para listado'!$CD$155:$DC$1048576,MATCH($A129,'Hoja de Trabajo para listado'!$CD$155:$CD$1048576,0),MATCH((CUADRO!J$5&amp;$E129),'Hoja de Trabajo para listado'!$CD$151:$DC$151,0)),0)</f>
        <v>0</v>
      </c>
      <c r="K129" s="257">
        <f ca="1">+IFERROR(INDEX('Hoja de Trabajo para listado'!$A$155:$Z$1048576,MATCH($A129,'Hoja de Trabajo para listado'!$A$155:$A$1048576,0),MATCH((CUADRO!K$5&amp;$E129),'Hoja de Trabajo para listado'!$A$151:$Z$151,0)),0)+IFERROR(INDEX('Hoja de Trabajo para listado'!$AB$155:$BA$1048576,MATCH($A129,'Hoja de Trabajo para listado'!$AB$155:$AB$1048576,0),MATCH((CUADRO!K$5&amp;$E129),'Hoja de Trabajo para listado'!$AB$151:$BA$151,0)),0)+IFERROR(INDEX('Hoja de Trabajo para listado'!$BC$155:$CB$1048576,MATCH($A129,'Hoja de Trabajo para listado'!$BC$155:$BC$1048576,0),MATCH((CUADRO!K$5&amp;$E129),'Hoja de Trabajo para listado'!$BC$151:$CB$151,0)),0)+IFERROR(INDEX('Hoja de Trabajo para listado'!$DE$153:$DG$274,MATCH($A129,'Hoja de Trabajo para listado'!$DE$153:$DE$1048576,0),MATCH((CUADRO!K$5&amp;$E129),'Hoja de Trabajo para listado'!$DE$151:$DG$151,0)),0)+IFERROR(INDEX('Hoja de Trabajo para listado'!$CD$155:$DC$1048576,MATCH($A129,'Hoja de Trabajo para listado'!$CD$155:$CD$1048576,0),MATCH((CUADRO!K$5&amp;$E129),'Hoja de Trabajo para listado'!$CD$151:$DC$151,0)),0)</f>
        <v>0</v>
      </c>
      <c r="L129" s="257">
        <f ca="1">+IFERROR(INDEX('Hoja de Trabajo para listado'!$A$155:$Z$1048576,MATCH($A129,'Hoja de Trabajo para listado'!$A$155:$A$1048576,0),MATCH((CUADRO!L$5&amp;$E129),'Hoja de Trabajo para listado'!$A$151:$Z$151,0)),0)+IFERROR(INDEX('Hoja de Trabajo para listado'!$AB$155:$BA$1048576,MATCH($A129,'Hoja de Trabajo para listado'!$AB$155:$AB$1048576,0),MATCH((CUADRO!L$5&amp;$E129),'Hoja de Trabajo para listado'!$AB$151:$BA$151,0)),0)+IFERROR(INDEX('Hoja de Trabajo para listado'!$BC$155:$CB$1048576,MATCH($A129,'Hoja de Trabajo para listado'!$BC$155:$BC$1048576,0),MATCH((CUADRO!L$5&amp;$E129),'Hoja de Trabajo para listado'!$BC$151:$CB$151,0)),0)+IFERROR(INDEX('Hoja de Trabajo para listado'!$DE$153:$DG$274,MATCH($A129,'Hoja de Trabajo para listado'!$DE$153:$DE$1048576,0),MATCH((CUADRO!L$5&amp;$E129),'Hoja de Trabajo para listado'!$DE$151:$DG$151,0)),0)+IFERROR(INDEX('Hoja de Trabajo para listado'!$CD$155:$DC$1048576,MATCH($A129,'Hoja de Trabajo para listado'!$CD$155:$CD$1048576,0),MATCH((CUADRO!L$5&amp;$E129),'Hoja de Trabajo para listado'!$CD$151:$DC$151,0)),0)</f>
        <v>2510</v>
      </c>
      <c r="M129" s="257">
        <f ca="1">+IFERROR(INDEX('Hoja de Trabajo para listado'!$A$155:$Z$1048576,MATCH($A129,'Hoja de Trabajo para listado'!$A$155:$A$1048576,0),MATCH((CUADRO!M$5&amp;$E129),'Hoja de Trabajo para listado'!$A$151:$Z$151,0)),0)+IFERROR(INDEX('Hoja de Trabajo para listado'!$AB$155:$BA$1048576,MATCH($A129,'Hoja de Trabajo para listado'!$AB$155:$AB$1048576,0),MATCH((CUADRO!M$5&amp;$E129),'Hoja de Trabajo para listado'!$AB$151:$BA$151,0)),0)+IFERROR(INDEX('Hoja de Trabajo para listado'!$BC$155:$CB$1048576,MATCH($A129,'Hoja de Trabajo para listado'!$BC$155:$BC$1048576,0),MATCH((CUADRO!M$5&amp;$E129),'Hoja de Trabajo para listado'!$BC$151:$CB$151,0)),0)+IFERROR(INDEX('Hoja de Trabajo para listado'!$DE$153:$DG$274,MATCH($A129,'Hoja de Trabajo para listado'!$DE$153:$DE$1048576,0),MATCH((CUADRO!M$5&amp;$E129),'Hoja de Trabajo para listado'!$DE$151:$DG$151,0)),0)+IFERROR(INDEX('Hoja de Trabajo para listado'!$CD$155:$DC$1048576,MATCH($A129,'Hoja de Trabajo para listado'!$CD$155:$CD$1048576,0),MATCH((CUADRO!M$5&amp;$E129),'Hoja de Trabajo para listado'!$CD$151:$DC$151,0)),0)</f>
        <v>25581.5</v>
      </c>
      <c r="N129" s="257">
        <f ca="1">+IFERROR(INDEX('Hoja de Trabajo para listado'!$A$155:$Z$1048576,MATCH($A129,'Hoja de Trabajo para listado'!$A$155:$A$1048576,0),MATCH((CUADRO!N$5&amp;$E129),'Hoja de Trabajo para listado'!$A$151:$Z$151,0)),0)+IFERROR(INDEX('Hoja de Trabajo para listado'!$AB$155:$BA$1048576,MATCH($A129,'Hoja de Trabajo para listado'!$AB$155:$AB$1048576,0),MATCH((CUADRO!N$5&amp;$E129),'Hoja de Trabajo para listado'!$AB$151:$BA$151,0)),0)+IFERROR(INDEX('Hoja de Trabajo para listado'!$BC$155:$CB$1048576,MATCH($A129,'Hoja de Trabajo para listado'!$BC$155:$BC$1048576,0),MATCH((CUADRO!N$5&amp;$E129),'Hoja de Trabajo para listado'!$BC$151:$CB$151,0)),0)+IFERROR(INDEX('Hoja de Trabajo para listado'!$DE$153:$DG$274,MATCH($A129,'Hoja de Trabajo para listado'!$DE$153:$DE$1048576,0),MATCH((CUADRO!N$5&amp;$E129),'Hoja de Trabajo para listado'!$DE$151:$DG$151,0)),0)+IFERROR(INDEX('Hoja de Trabajo para listado'!$CD$155:$DC$1048576,MATCH($A129,'Hoja de Trabajo para listado'!$CD$155:$CD$1048576,0),MATCH((CUADRO!N$5&amp;$E129),'Hoja de Trabajo para listado'!$CD$151:$DC$151,0)),0)</f>
        <v>46327.899999999994</v>
      </c>
      <c r="O129" s="257">
        <f ca="1">+IFERROR(INDEX('Hoja de Trabajo para listado'!$A$155:$Z$1048576,MATCH($A129,'Hoja de Trabajo para listado'!$A$155:$A$1048576,0),MATCH((CUADRO!O$5&amp;$E129),'Hoja de Trabajo para listado'!$A$151:$Z$151,0)),0)+IFERROR(INDEX('Hoja de Trabajo para listado'!$AB$155:$BA$1048576,MATCH($A129,'Hoja de Trabajo para listado'!$AB$155:$AB$1048576,0),MATCH((CUADRO!O$5&amp;$E129),'Hoja de Trabajo para listado'!$AB$151:$BA$151,0)),0)+IFERROR(INDEX('Hoja de Trabajo para listado'!$BC$155:$CB$1048576,MATCH($A129,'Hoja de Trabajo para listado'!$BC$155:$BC$1048576,0),MATCH((CUADRO!O$5&amp;$E129),'Hoja de Trabajo para listado'!$BC$151:$CB$151,0)),0)+IFERROR(INDEX('Hoja de Trabajo para listado'!$DE$153:$DG$274,MATCH($A129,'Hoja de Trabajo para listado'!$DE$153:$DE$1048576,0),MATCH((CUADRO!O$5&amp;$E129),'Hoja de Trabajo para listado'!$DE$151:$DG$151,0)),0)+IFERROR(INDEX('Hoja de Trabajo para listado'!$CD$155:$DC$1048576,MATCH($A129,'Hoja de Trabajo para listado'!$CD$155:$CD$1048576,0),MATCH((CUADRO!O$5&amp;$E129),'Hoja de Trabajo para listado'!$CD$151:$DC$151,0)),0)</f>
        <v>0</v>
      </c>
      <c r="P129" s="257">
        <f ca="1">+IFERROR(INDEX('Hoja de Trabajo para listado'!$A$155:$Z$1048576,MATCH($A129,'Hoja de Trabajo para listado'!$A$155:$A$1048576,0),MATCH((CUADRO!P$5&amp;$E129),'Hoja de Trabajo para listado'!$A$151:$Z$151,0)),0)+IFERROR(INDEX('Hoja de Trabajo para listado'!$AB$155:$BA$1048576,MATCH($A129,'Hoja de Trabajo para listado'!$AB$155:$AB$1048576,0),MATCH((CUADRO!P$5&amp;$E129),'Hoja de Trabajo para listado'!$AB$151:$BA$151,0)),0)+IFERROR(INDEX('Hoja de Trabajo para listado'!$BC$155:$CB$1048576,MATCH($A129,'Hoja de Trabajo para listado'!$BC$155:$BC$1048576,0),MATCH((CUADRO!P$5&amp;$E129),'Hoja de Trabajo para listado'!$BC$151:$CB$151,0)),0)+IFERROR(INDEX('Hoja de Trabajo para listado'!$DE$153:$DG$274,MATCH($A129,'Hoja de Trabajo para listado'!$DE$153:$DE$1048576,0),MATCH((CUADRO!P$5&amp;$E129),'Hoja de Trabajo para listado'!$DE$151:$DG$151,0)),0)+IFERROR(INDEX('Hoja de Trabajo para listado'!$CD$155:$DC$1048576,MATCH($A129,'Hoja de Trabajo para listado'!$CD$155:$CD$1048576,0),MATCH((CUADRO!P$5&amp;$E129),'Hoja de Trabajo para listado'!$CD$151:$DC$151,0)),0)</f>
        <v>0</v>
      </c>
      <c r="Q129" s="257">
        <f ca="1">+IFERROR(INDEX('Hoja de Trabajo para listado'!$A$155:$Z$1048576,MATCH($A129,'Hoja de Trabajo para listado'!$A$155:$A$1048576,0),MATCH((CUADRO!Q$5&amp;$E129),'Hoja de Trabajo para listado'!$A$151:$Z$151,0)),0)+IFERROR(INDEX('Hoja de Trabajo para listado'!$AB$155:$BA$1048576,MATCH($A129,'Hoja de Trabajo para listado'!$AB$155:$AB$1048576,0),MATCH((CUADRO!Q$5&amp;$E129),'Hoja de Trabajo para listado'!$AB$151:$BA$151,0)),0)+IFERROR(INDEX('Hoja de Trabajo para listado'!$BC$155:$CB$1048576,MATCH($A129,'Hoja de Trabajo para listado'!$BC$155:$BC$1048576,0),MATCH((CUADRO!Q$5&amp;$E129),'Hoja de Trabajo para listado'!$BC$151:$CB$151,0)),0)+IFERROR(INDEX('Hoja de Trabajo para listado'!$DE$153:$DG$274,MATCH($A129,'Hoja de Trabajo para listado'!$DE$153:$DE$1048576,0),MATCH((CUADRO!Q$5&amp;$E129),'Hoja de Trabajo para listado'!$DE$151:$DG$151,0)),0)+IFERROR(INDEX('Hoja de Trabajo para listado'!$CD$155:$DC$1048576,MATCH($A129,'Hoja de Trabajo para listado'!$CD$155:$CD$1048576,0),MATCH((CUADRO!Q$5&amp;$E129),'Hoja de Trabajo para listado'!$CD$151:$DC$151,0)),0)</f>
        <v>0</v>
      </c>
      <c r="R129" s="257">
        <f t="shared" ca="1" si="4"/>
        <v>187540.55</v>
      </c>
      <c r="S129" s="274">
        <f ca="1">+R128+R129</f>
        <v>187540.55</v>
      </c>
      <c r="T129" s="257">
        <f ca="1">+S129</f>
        <v>187540.55</v>
      </c>
      <c r="U129" s="256">
        <f t="shared" si="5"/>
        <v>2</v>
      </c>
      <c r="V129" s="362" t="str">
        <f>+VLOOKUP(A129,bd_lista!$A$3:$E$590,5,FALSE)</f>
        <v>Instituciones de Seguridad Social</v>
      </c>
      <c r="W129" s="362"/>
      <c r="X129" s="254">
        <f>+VLOOKUP(A129,[2]Sheet1!$A$13:$D$744,4,FALSE)</f>
        <v>46</v>
      </c>
      <c r="Y129" s="254" t="str">
        <f>+VLOOKUP(X129,bd_lista!$A$3:$C$590,3,FALSE)</f>
        <v>Ministerio de Salud y Deportes</v>
      </c>
      <c r="Z129" s="314"/>
      <c r="AA129" s="315"/>
    </row>
    <row r="130" spans="1:27" ht="15" customHeight="1">
      <c r="A130" s="264">
        <v>423</v>
      </c>
      <c r="B130" s="306">
        <f>+A130</f>
        <v>423</v>
      </c>
      <c r="C130" s="259" t="str">
        <f>+VLOOKUP(A130,bd_lista!$A$3:$C$590,3,FALSE)</f>
        <v>Caja de Salud del Servicio Nal. de Caminos y Ramas Anexas</v>
      </c>
      <c r="D130" s="361" t="str">
        <f>+C130</f>
        <v>Caja de Salud del Servicio Nal. de Caminos y Ramas Anexas</v>
      </c>
      <c r="E130" s="259" t="s">
        <v>1313</v>
      </c>
      <c r="F130" s="255">
        <f ca="1">+IFERROR(INDEX('Hoja de Trabajo para listado'!$A$155:$Z$1048576,MATCH($A130,'Hoja de Trabajo para listado'!$A$155:$A$1048576,0),MATCH((CUADRO!F$5&amp;$E130),'Hoja de Trabajo para listado'!$A$151:$Z$151,0)),0)+IFERROR(INDEX('Hoja de Trabajo para listado'!$AB$155:$BA$1048576,MATCH($A130,'Hoja de Trabajo para listado'!$AB$155:$AB$1048576,0),MATCH((CUADRO!F$5&amp;$E130),'Hoja de Trabajo para listado'!$AB$151:$BA$151,0)),0)+IFERROR(INDEX('Hoja de Trabajo para listado'!$BC$155:$CB$1048576,MATCH($A130,'Hoja de Trabajo para listado'!$BC$155:$BC$1048576,0),MATCH((CUADRO!F$5&amp;$E130),'Hoja de Trabajo para listado'!$BC$151:$CB$151,0)),0)+IFERROR(INDEX('Hoja de Trabajo para listado'!$DE$153:$DG$274,MATCH($A130,'Hoja de Trabajo para listado'!$DE$153:$DE$1048576,0),MATCH((CUADRO!F$5&amp;$E130),'Hoja de Trabajo para listado'!$DE$151:$DG$151,0)),0)+IFERROR(INDEX('Hoja de Trabajo para listado'!$CD$155:$DC$1048576,MATCH($A130,'Hoja de Trabajo para listado'!$CD$155:$CD$1048576,0),MATCH((CUADRO!F$5&amp;$E130),'Hoja de Trabajo para listado'!$CD$151:$DC$151,0)),0)</f>
        <v>0</v>
      </c>
      <c r="G130" s="255">
        <f ca="1">+IFERROR(INDEX('Hoja de Trabajo para listado'!$A$155:$Z$1048576,MATCH($A130,'Hoja de Trabajo para listado'!$A$155:$A$1048576,0),MATCH((CUADRO!G$5&amp;$E130),'Hoja de Trabajo para listado'!$A$151:$Z$151,0)),0)+IFERROR(INDEX('Hoja de Trabajo para listado'!$AB$155:$BA$1048576,MATCH($A130,'Hoja de Trabajo para listado'!$AB$155:$AB$1048576,0),MATCH((CUADRO!G$5&amp;$E130),'Hoja de Trabajo para listado'!$AB$151:$BA$151,0)),0)+IFERROR(INDEX('Hoja de Trabajo para listado'!$BC$155:$CB$1048576,MATCH($A130,'Hoja de Trabajo para listado'!$BC$155:$BC$1048576,0),MATCH((CUADRO!G$5&amp;$E130),'Hoja de Trabajo para listado'!$BC$151:$CB$151,0)),0)+IFERROR(INDEX('Hoja de Trabajo para listado'!$DE$153:$DG$274,MATCH($A130,'Hoja de Trabajo para listado'!$DE$153:$DE$1048576,0),MATCH((CUADRO!G$5&amp;$E130),'Hoja de Trabajo para listado'!$DE$151:$DG$151,0)),0)+IFERROR(INDEX('Hoja de Trabajo para listado'!$CD$155:$DC$1048576,MATCH($A130,'Hoja de Trabajo para listado'!$CD$155:$CD$1048576,0),MATCH((CUADRO!G$5&amp;$E130),'Hoja de Trabajo para listado'!$CD$151:$DC$151,0)),0)</f>
        <v>0</v>
      </c>
      <c r="H130" s="255">
        <f ca="1">+IFERROR(INDEX('Hoja de Trabajo para listado'!$A$155:$Z$1048576,MATCH($A130,'Hoja de Trabajo para listado'!$A$155:$A$1048576,0),MATCH((CUADRO!H$5&amp;$E130),'Hoja de Trabajo para listado'!$A$151:$Z$151,0)),0)+IFERROR(INDEX('Hoja de Trabajo para listado'!$AB$155:$BA$1048576,MATCH($A130,'Hoja de Trabajo para listado'!$AB$155:$AB$1048576,0),MATCH((CUADRO!H$5&amp;$E130),'Hoja de Trabajo para listado'!$AB$151:$BA$151,0)),0)+IFERROR(INDEX('Hoja de Trabajo para listado'!$BC$155:$CB$1048576,MATCH($A130,'Hoja de Trabajo para listado'!$BC$155:$BC$1048576,0),MATCH((CUADRO!H$5&amp;$E130),'Hoja de Trabajo para listado'!$BC$151:$CB$151,0)),0)+IFERROR(INDEX('Hoja de Trabajo para listado'!$DE$153:$DG$274,MATCH($A130,'Hoja de Trabajo para listado'!$DE$153:$DE$1048576,0),MATCH((CUADRO!H$5&amp;$E130),'Hoja de Trabajo para listado'!$DE$151:$DG$151,0)),0)+IFERROR(INDEX('Hoja de Trabajo para listado'!$CD$155:$DC$1048576,MATCH($A130,'Hoja de Trabajo para listado'!$CD$155:$CD$1048576,0),MATCH((CUADRO!H$5&amp;$E130),'Hoja de Trabajo para listado'!$CD$151:$DC$151,0)),0)</f>
        <v>0</v>
      </c>
      <c r="I130" s="255">
        <f ca="1">+IFERROR(INDEX('Hoja de Trabajo para listado'!$A$155:$Z$1048576,MATCH($A130,'Hoja de Trabajo para listado'!$A$155:$A$1048576,0),MATCH((CUADRO!I$5&amp;$E130),'Hoja de Trabajo para listado'!$A$151:$Z$151,0)),0)+IFERROR(INDEX('Hoja de Trabajo para listado'!$AB$155:$BA$1048576,MATCH($A130,'Hoja de Trabajo para listado'!$AB$155:$AB$1048576,0),MATCH((CUADRO!I$5&amp;$E130),'Hoja de Trabajo para listado'!$AB$151:$BA$151,0)),0)+IFERROR(INDEX('Hoja de Trabajo para listado'!$BC$155:$CB$1048576,MATCH($A130,'Hoja de Trabajo para listado'!$BC$155:$BC$1048576,0),MATCH((CUADRO!I$5&amp;$E130),'Hoja de Trabajo para listado'!$BC$151:$CB$151,0)),0)+IFERROR(INDEX('Hoja de Trabajo para listado'!$DE$153:$DG$274,MATCH($A130,'Hoja de Trabajo para listado'!$DE$153:$DE$1048576,0),MATCH((CUADRO!I$5&amp;$E130),'Hoja de Trabajo para listado'!$DE$151:$DG$151,0)),0)+IFERROR(INDEX('Hoja de Trabajo para listado'!$CD$155:$DC$1048576,MATCH($A130,'Hoja de Trabajo para listado'!$CD$155:$CD$1048576,0),MATCH((CUADRO!I$5&amp;$E130),'Hoja de Trabajo para listado'!$CD$151:$DC$151,0)),0)</f>
        <v>0</v>
      </c>
      <c r="J130" s="255">
        <f ca="1">+IFERROR(INDEX('Hoja de Trabajo para listado'!$A$155:$Z$1048576,MATCH($A130,'Hoja de Trabajo para listado'!$A$155:$A$1048576,0),MATCH((CUADRO!J$5&amp;$E130),'Hoja de Trabajo para listado'!$A$151:$Z$151,0)),0)+IFERROR(INDEX('Hoja de Trabajo para listado'!$AB$155:$BA$1048576,MATCH($A130,'Hoja de Trabajo para listado'!$AB$155:$AB$1048576,0),MATCH((CUADRO!J$5&amp;$E130),'Hoja de Trabajo para listado'!$AB$151:$BA$151,0)),0)+IFERROR(INDEX('Hoja de Trabajo para listado'!$BC$155:$CB$1048576,MATCH($A130,'Hoja de Trabajo para listado'!$BC$155:$BC$1048576,0),MATCH((CUADRO!J$5&amp;$E130),'Hoja de Trabajo para listado'!$BC$151:$CB$151,0)),0)+IFERROR(INDEX('Hoja de Trabajo para listado'!$DE$153:$DG$274,MATCH($A130,'Hoja de Trabajo para listado'!$DE$153:$DE$1048576,0),MATCH((CUADRO!J$5&amp;$E130),'Hoja de Trabajo para listado'!$DE$151:$DG$151,0)),0)+IFERROR(INDEX('Hoja de Trabajo para listado'!$CD$155:$DC$1048576,MATCH($A130,'Hoja de Trabajo para listado'!$CD$155:$CD$1048576,0),MATCH((CUADRO!J$5&amp;$E130),'Hoja de Trabajo para listado'!$CD$151:$DC$151,0)),0)</f>
        <v>0</v>
      </c>
      <c r="K130" s="255">
        <f ca="1">+IFERROR(INDEX('Hoja de Trabajo para listado'!$A$155:$Z$1048576,MATCH($A130,'Hoja de Trabajo para listado'!$A$155:$A$1048576,0),MATCH((CUADRO!K$5&amp;$E130),'Hoja de Trabajo para listado'!$A$151:$Z$151,0)),0)+IFERROR(INDEX('Hoja de Trabajo para listado'!$AB$155:$BA$1048576,MATCH($A130,'Hoja de Trabajo para listado'!$AB$155:$AB$1048576,0),MATCH((CUADRO!K$5&amp;$E130),'Hoja de Trabajo para listado'!$AB$151:$BA$151,0)),0)+IFERROR(INDEX('Hoja de Trabajo para listado'!$BC$155:$CB$1048576,MATCH($A130,'Hoja de Trabajo para listado'!$BC$155:$BC$1048576,0),MATCH((CUADRO!K$5&amp;$E130),'Hoja de Trabajo para listado'!$BC$151:$CB$151,0)),0)+IFERROR(INDEX('Hoja de Trabajo para listado'!$DE$153:$DG$274,MATCH($A130,'Hoja de Trabajo para listado'!$DE$153:$DE$1048576,0),MATCH((CUADRO!K$5&amp;$E130),'Hoja de Trabajo para listado'!$DE$151:$DG$151,0)),0)+IFERROR(INDEX('Hoja de Trabajo para listado'!$CD$155:$DC$1048576,MATCH($A130,'Hoja de Trabajo para listado'!$CD$155:$CD$1048576,0),MATCH((CUADRO!K$5&amp;$E130),'Hoja de Trabajo para listado'!$CD$151:$DC$151,0)),0)</f>
        <v>0</v>
      </c>
      <c r="L130" s="255">
        <f ca="1">+IFERROR(INDEX('Hoja de Trabajo para listado'!$A$155:$Z$1048576,MATCH($A130,'Hoja de Trabajo para listado'!$A$155:$A$1048576,0),MATCH((CUADRO!L$5&amp;$E130),'Hoja de Trabajo para listado'!$A$151:$Z$151,0)),0)+IFERROR(INDEX('Hoja de Trabajo para listado'!$AB$155:$BA$1048576,MATCH($A130,'Hoja de Trabajo para listado'!$AB$155:$AB$1048576,0),MATCH((CUADRO!L$5&amp;$E130),'Hoja de Trabajo para listado'!$AB$151:$BA$151,0)),0)+IFERROR(INDEX('Hoja de Trabajo para listado'!$BC$155:$CB$1048576,MATCH($A130,'Hoja de Trabajo para listado'!$BC$155:$BC$1048576,0),MATCH((CUADRO!L$5&amp;$E130),'Hoja de Trabajo para listado'!$BC$151:$CB$151,0)),0)+IFERROR(INDEX('Hoja de Trabajo para listado'!$DE$153:$DG$274,MATCH($A130,'Hoja de Trabajo para listado'!$DE$153:$DE$1048576,0),MATCH((CUADRO!L$5&amp;$E130),'Hoja de Trabajo para listado'!$DE$151:$DG$151,0)),0)+IFERROR(INDEX('Hoja de Trabajo para listado'!$CD$155:$DC$1048576,MATCH($A130,'Hoja de Trabajo para listado'!$CD$155:$CD$1048576,0),MATCH((CUADRO!L$5&amp;$E130),'Hoja de Trabajo para listado'!$CD$151:$DC$151,0)),0)</f>
        <v>0</v>
      </c>
      <c r="M130" s="255">
        <f ca="1">+IFERROR(INDEX('Hoja de Trabajo para listado'!$A$155:$Z$1048576,MATCH($A130,'Hoja de Trabajo para listado'!$A$155:$A$1048576,0),MATCH((CUADRO!M$5&amp;$E130),'Hoja de Trabajo para listado'!$A$151:$Z$151,0)),0)+IFERROR(INDEX('Hoja de Trabajo para listado'!$AB$155:$BA$1048576,MATCH($A130,'Hoja de Trabajo para listado'!$AB$155:$AB$1048576,0),MATCH((CUADRO!M$5&amp;$E130),'Hoja de Trabajo para listado'!$AB$151:$BA$151,0)),0)+IFERROR(INDEX('Hoja de Trabajo para listado'!$BC$155:$CB$1048576,MATCH($A130,'Hoja de Trabajo para listado'!$BC$155:$BC$1048576,0),MATCH((CUADRO!M$5&amp;$E130),'Hoja de Trabajo para listado'!$BC$151:$CB$151,0)),0)+IFERROR(INDEX('Hoja de Trabajo para listado'!$DE$153:$DG$274,MATCH($A130,'Hoja de Trabajo para listado'!$DE$153:$DE$1048576,0),MATCH((CUADRO!M$5&amp;$E130),'Hoja de Trabajo para listado'!$DE$151:$DG$151,0)),0)+IFERROR(INDEX('Hoja de Trabajo para listado'!$CD$155:$DC$1048576,MATCH($A130,'Hoja de Trabajo para listado'!$CD$155:$CD$1048576,0),MATCH((CUADRO!M$5&amp;$E130),'Hoja de Trabajo para listado'!$CD$151:$DC$151,0)),0)</f>
        <v>0</v>
      </c>
      <c r="N130" s="255">
        <f ca="1">+IFERROR(INDEX('Hoja de Trabajo para listado'!$A$155:$Z$1048576,MATCH($A130,'Hoja de Trabajo para listado'!$A$155:$A$1048576,0),MATCH((CUADRO!N$5&amp;$E130),'Hoja de Trabajo para listado'!$A$151:$Z$151,0)),0)+IFERROR(INDEX('Hoja de Trabajo para listado'!$AB$155:$BA$1048576,MATCH($A130,'Hoja de Trabajo para listado'!$AB$155:$AB$1048576,0),MATCH((CUADRO!N$5&amp;$E130),'Hoja de Trabajo para listado'!$AB$151:$BA$151,0)),0)+IFERROR(INDEX('Hoja de Trabajo para listado'!$BC$155:$CB$1048576,MATCH($A130,'Hoja de Trabajo para listado'!$BC$155:$BC$1048576,0),MATCH((CUADRO!N$5&amp;$E130),'Hoja de Trabajo para listado'!$BC$151:$CB$151,0)),0)+IFERROR(INDEX('Hoja de Trabajo para listado'!$DE$153:$DG$274,MATCH($A130,'Hoja de Trabajo para listado'!$DE$153:$DE$1048576,0),MATCH((CUADRO!N$5&amp;$E130),'Hoja de Trabajo para listado'!$DE$151:$DG$151,0)),0)+IFERROR(INDEX('Hoja de Trabajo para listado'!$CD$155:$DC$1048576,MATCH($A130,'Hoja de Trabajo para listado'!$CD$155:$CD$1048576,0),MATCH((CUADRO!N$5&amp;$E130),'Hoja de Trabajo para listado'!$CD$151:$DC$151,0)),0)</f>
        <v>0</v>
      </c>
      <c r="O130" s="255">
        <f ca="1">+IFERROR(INDEX('Hoja de Trabajo para listado'!$A$155:$Z$1048576,MATCH($A130,'Hoja de Trabajo para listado'!$A$155:$A$1048576,0),MATCH((CUADRO!O$5&amp;$E130),'Hoja de Trabajo para listado'!$A$151:$Z$151,0)),0)+IFERROR(INDEX('Hoja de Trabajo para listado'!$AB$155:$BA$1048576,MATCH($A130,'Hoja de Trabajo para listado'!$AB$155:$AB$1048576,0),MATCH((CUADRO!O$5&amp;$E130),'Hoja de Trabajo para listado'!$AB$151:$BA$151,0)),0)+IFERROR(INDEX('Hoja de Trabajo para listado'!$BC$155:$CB$1048576,MATCH($A130,'Hoja de Trabajo para listado'!$BC$155:$BC$1048576,0),MATCH((CUADRO!O$5&amp;$E130),'Hoja de Trabajo para listado'!$BC$151:$CB$151,0)),0)+IFERROR(INDEX('Hoja de Trabajo para listado'!$DE$153:$DG$274,MATCH($A130,'Hoja de Trabajo para listado'!$DE$153:$DE$1048576,0),MATCH((CUADRO!O$5&amp;$E130),'Hoja de Trabajo para listado'!$DE$151:$DG$151,0)),0)+IFERROR(INDEX('Hoja de Trabajo para listado'!$CD$155:$DC$1048576,MATCH($A130,'Hoja de Trabajo para listado'!$CD$155:$CD$1048576,0),MATCH((CUADRO!O$5&amp;$E130),'Hoja de Trabajo para listado'!$CD$151:$DC$151,0)),0)</f>
        <v>0</v>
      </c>
      <c r="P130" s="255">
        <f ca="1">+IFERROR(INDEX('Hoja de Trabajo para listado'!$A$155:$Z$1048576,MATCH($A130,'Hoja de Trabajo para listado'!$A$155:$A$1048576,0),MATCH((CUADRO!P$5&amp;$E130),'Hoja de Trabajo para listado'!$A$151:$Z$151,0)),0)+IFERROR(INDEX('Hoja de Trabajo para listado'!$AB$155:$BA$1048576,MATCH($A130,'Hoja de Trabajo para listado'!$AB$155:$AB$1048576,0),MATCH((CUADRO!P$5&amp;$E130),'Hoja de Trabajo para listado'!$AB$151:$BA$151,0)),0)+IFERROR(INDEX('Hoja de Trabajo para listado'!$BC$155:$CB$1048576,MATCH($A130,'Hoja de Trabajo para listado'!$BC$155:$BC$1048576,0),MATCH((CUADRO!P$5&amp;$E130),'Hoja de Trabajo para listado'!$BC$151:$CB$151,0)),0)+IFERROR(INDEX('Hoja de Trabajo para listado'!$DE$153:$DG$274,MATCH($A130,'Hoja de Trabajo para listado'!$DE$153:$DE$1048576,0),MATCH((CUADRO!P$5&amp;$E130),'Hoja de Trabajo para listado'!$DE$151:$DG$151,0)),0)+IFERROR(INDEX('Hoja de Trabajo para listado'!$CD$155:$DC$1048576,MATCH($A130,'Hoja de Trabajo para listado'!$CD$155:$CD$1048576,0),MATCH((CUADRO!P$5&amp;$E130),'Hoja de Trabajo para listado'!$CD$151:$DC$151,0)),0)</f>
        <v>0</v>
      </c>
      <c r="Q130" s="255">
        <f ca="1">+IFERROR(INDEX('Hoja de Trabajo para listado'!$A$155:$Z$1048576,MATCH($A130,'Hoja de Trabajo para listado'!$A$155:$A$1048576,0),MATCH((CUADRO!Q$5&amp;$E130),'Hoja de Trabajo para listado'!$A$151:$Z$151,0)),0)+IFERROR(INDEX('Hoja de Trabajo para listado'!$AB$155:$BA$1048576,MATCH($A130,'Hoja de Trabajo para listado'!$AB$155:$AB$1048576,0),MATCH((CUADRO!Q$5&amp;$E130),'Hoja de Trabajo para listado'!$AB$151:$BA$151,0)),0)+IFERROR(INDEX('Hoja de Trabajo para listado'!$BC$155:$CB$1048576,MATCH($A130,'Hoja de Trabajo para listado'!$BC$155:$BC$1048576,0),MATCH((CUADRO!Q$5&amp;$E130),'Hoja de Trabajo para listado'!$BC$151:$CB$151,0)),0)+IFERROR(INDEX('Hoja de Trabajo para listado'!$DE$153:$DG$274,MATCH($A130,'Hoja de Trabajo para listado'!$DE$153:$DE$1048576,0),MATCH((CUADRO!Q$5&amp;$E130),'Hoja de Trabajo para listado'!$DE$151:$DG$151,0)),0)+IFERROR(INDEX('Hoja de Trabajo para listado'!$CD$155:$DC$1048576,MATCH($A130,'Hoja de Trabajo para listado'!$CD$155:$CD$1048576,0),MATCH((CUADRO!Q$5&amp;$E130),'Hoja de Trabajo para listado'!$CD$151:$DC$151,0)),0)</f>
        <v>0</v>
      </c>
      <c r="R130" s="255">
        <f t="shared" ca="1" si="4"/>
        <v>0</v>
      </c>
      <c r="S130" s="262"/>
      <c r="T130" s="255">
        <f ca="1">+T131</f>
        <v>3169</v>
      </c>
      <c r="U130" s="254">
        <f t="shared" si="5"/>
        <v>1</v>
      </c>
      <c r="V130" s="362" t="str">
        <f>+VLOOKUP(A130,bd_lista!$A$3:$E$590,5,FALSE)</f>
        <v>Instituciones de Seguridad Social</v>
      </c>
      <c r="W130" s="361" t="str">
        <f>+V130</f>
        <v>Instituciones de Seguridad Social</v>
      </c>
      <c r="X130" s="254">
        <f>+VLOOKUP(A130,[2]Sheet1!$A$13:$D$744,4,FALSE)</f>
        <v>46</v>
      </c>
      <c r="Y130" s="254" t="str">
        <f>+VLOOKUP(X130,bd_lista!$A$3:$C$590,3,FALSE)</f>
        <v>Ministerio de Salud y Deportes</v>
      </c>
      <c r="Z130" s="316">
        <f>+X130</f>
        <v>46</v>
      </c>
      <c r="AA130" s="317" t="str">
        <f>+Y130</f>
        <v>Ministerio de Salud y Deportes</v>
      </c>
    </row>
    <row r="131" spans="1:27" ht="15" customHeight="1">
      <c r="A131" s="32">
        <v>423</v>
      </c>
      <c r="B131" s="307"/>
      <c r="C131" s="362" t="str">
        <f>+VLOOKUP(A131,bd_lista!$A$3:$C$590,3,FALSE)</f>
        <v>Caja de Salud del Servicio Nal. de Caminos y Ramas Anexas</v>
      </c>
      <c r="D131" s="362"/>
      <c r="E131" s="362" t="s">
        <v>1314</v>
      </c>
      <c r="F131" s="257">
        <f ca="1">+IFERROR(INDEX('Hoja de Trabajo para listado'!$A$155:$Z$1048576,MATCH($A131,'Hoja de Trabajo para listado'!$A$155:$A$1048576,0),MATCH((CUADRO!F$5&amp;$E131),'Hoja de Trabajo para listado'!$A$151:$Z$151,0)),0)+IFERROR(INDEX('Hoja de Trabajo para listado'!$AB$155:$BA$1048576,MATCH($A131,'Hoja de Trabajo para listado'!$AB$155:$AB$1048576,0),MATCH((CUADRO!F$5&amp;$E131),'Hoja de Trabajo para listado'!$AB$151:$BA$151,0)),0)+IFERROR(INDEX('Hoja de Trabajo para listado'!$BC$155:$CB$1048576,MATCH($A131,'Hoja de Trabajo para listado'!$BC$155:$BC$1048576,0),MATCH((CUADRO!F$5&amp;$E131),'Hoja de Trabajo para listado'!$BC$151:$CB$151,0)),0)+IFERROR(INDEX('Hoja de Trabajo para listado'!$DE$153:$DG$274,MATCH($A131,'Hoja de Trabajo para listado'!$DE$153:$DE$1048576,0),MATCH((CUADRO!F$5&amp;$E131),'Hoja de Trabajo para listado'!$DE$151:$DG$151,0)),0)+IFERROR(INDEX('Hoja de Trabajo para listado'!$CD$155:$DC$1048576,MATCH($A131,'Hoja de Trabajo para listado'!$CD$155:$CD$1048576,0),MATCH((CUADRO!F$5&amp;$E131),'Hoja de Trabajo para listado'!$CD$151:$DC$151,0)),0)</f>
        <v>0</v>
      </c>
      <c r="G131" s="257">
        <f ca="1">+IFERROR(INDEX('Hoja de Trabajo para listado'!$A$155:$Z$1048576,MATCH($A131,'Hoja de Trabajo para listado'!$A$155:$A$1048576,0),MATCH((CUADRO!G$5&amp;$E131),'Hoja de Trabajo para listado'!$A$151:$Z$151,0)),0)+IFERROR(INDEX('Hoja de Trabajo para listado'!$AB$155:$BA$1048576,MATCH($A131,'Hoja de Trabajo para listado'!$AB$155:$AB$1048576,0),MATCH((CUADRO!G$5&amp;$E131),'Hoja de Trabajo para listado'!$AB$151:$BA$151,0)),0)+IFERROR(INDEX('Hoja de Trabajo para listado'!$BC$155:$CB$1048576,MATCH($A131,'Hoja de Trabajo para listado'!$BC$155:$BC$1048576,0),MATCH((CUADRO!G$5&amp;$E131),'Hoja de Trabajo para listado'!$BC$151:$CB$151,0)),0)+IFERROR(INDEX('Hoja de Trabajo para listado'!$DE$153:$DG$274,MATCH($A131,'Hoja de Trabajo para listado'!$DE$153:$DE$1048576,0),MATCH((CUADRO!G$5&amp;$E131),'Hoja de Trabajo para listado'!$DE$151:$DG$151,0)),0)+IFERROR(INDEX('Hoja de Trabajo para listado'!$CD$155:$DC$1048576,MATCH($A131,'Hoja de Trabajo para listado'!$CD$155:$CD$1048576,0),MATCH((CUADRO!G$5&amp;$E131),'Hoja de Trabajo para listado'!$CD$151:$DC$151,0)),0)</f>
        <v>0</v>
      </c>
      <c r="H131" s="257">
        <f ca="1">+IFERROR(INDEX('Hoja de Trabajo para listado'!$A$155:$Z$1048576,MATCH($A131,'Hoja de Trabajo para listado'!$A$155:$A$1048576,0),MATCH((CUADRO!H$5&amp;$E131),'Hoja de Trabajo para listado'!$A$151:$Z$151,0)),0)+IFERROR(INDEX('Hoja de Trabajo para listado'!$AB$155:$BA$1048576,MATCH($A131,'Hoja de Trabajo para listado'!$AB$155:$AB$1048576,0),MATCH((CUADRO!H$5&amp;$E131),'Hoja de Trabajo para listado'!$AB$151:$BA$151,0)),0)+IFERROR(INDEX('Hoja de Trabajo para listado'!$BC$155:$CB$1048576,MATCH($A131,'Hoja de Trabajo para listado'!$BC$155:$BC$1048576,0),MATCH((CUADRO!H$5&amp;$E131),'Hoja de Trabajo para listado'!$BC$151:$CB$151,0)),0)+IFERROR(INDEX('Hoja de Trabajo para listado'!$DE$153:$DG$274,MATCH($A131,'Hoja de Trabajo para listado'!$DE$153:$DE$1048576,0),MATCH((CUADRO!H$5&amp;$E131),'Hoja de Trabajo para listado'!$DE$151:$DG$151,0)),0)+IFERROR(INDEX('Hoja de Trabajo para listado'!$CD$155:$DC$1048576,MATCH($A131,'Hoja de Trabajo para listado'!$CD$155:$CD$1048576,0),MATCH((CUADRO!H$5&amp;$E131),'Hoja de Trabajo para listado'!$CD$151:$DC$151,0)),0)</f>
        <v>0</v>
      </c>
      <c r="I131" s="257">
        <f ca="1">+IFERROR(INDEX('Hoja de Trabajo para listado'!$A$155:$Z$1048576,MATCH($A131,'Hoja de Trabajo para listado'!$A$155:$A$1048576,0),MATCH((CUADRO!I$5&amp;$E131),'Hoja de Trabajo para listado'!$A$151:$Z$151,0)),0)+IFERROR(INDEX('Hoja de Trabajo para listado'!$AB$155:$BA$1048576,MATCH($A131,'Hoja de Trabajo para listado'!$AB$155:$AB$1048576,0),MATCH((CUADRO!I$5&amp;$E131),'Hoja de Trabajo para listado'!$AB$151:$BA$151,0)),0)+IFERROR(INDEX('Hoja de Trabajo para listado'!$BC$155:$CB$1048576,MATCH($A131,'Hoja de Trabajo para listado'!$BC$155:$BC$1048576,0),MATCH((CUADRO!I$5&amp;$E131),'Hoja de Trabajo para listado'!$BC$151:$CB$151,0)),0)+IFERROR(INDEX('Hoja de Trabajo para listado'!$DE$153:$DG$274,MATCH($A131,'Hoja de Trabajo para listado'!$DE$153:$DE$1048576,0),MATCH((CUADRO!I$5&amp;$E131),'Hoja de Trabajo para listado'!$DE$151:$DG$151,0)),0)+IFERROR(INDEX('Hoja de Trabajo para listado'!$CD$155:$DC$1048576,MATCH($A131,'Hoja de Trabajo para listado'!$CD$155:$CD$1048576,0),MATCH((CUADRO!I$5&amp;$E131),'Hoja de Trabajo para listado'!$CD$151:$DC$151,0)),0)</f>
        <v>0</v>
      </c>
      <c r="J131" s="257">
        <f ca="1">+IFERROR(INDEX('Hoja de Trabajo para listado'!$A$155:$Z$1048576,MATCH($A131,'Hoja de Trabajo para listado'!$A$155:$A$1048576,0),MATCH((CUADRO!J$5&amp;$E131),'Hoja de Trabajo para listado'!$A$151:$Z$151,0)),0)+IFERROR(INDEX('Hoja de Trabajo para listado'!$AB$155:$BA$1048576,MATCH($A131,'Hoja de Trabajo para listado'!$AB$155:$AB$1048576,0),MATCH((CUADRO!J$5&amp;$E131),'Hoja de Trabajo para listado'!$AB$151:$BA$151,0)),0)+IFERROR(INDEX('Hoja de Trabajo para listado'!$BC$155:$CB$1048576,MATCH($A131,'Hoja de Trabajo para listado'!$BC$155:$BC$1048576,0),MATCH((CUADRO!J$5&amp;$E131),'Hoja de Trabajo para listado'!$BC$151:$CB$151,0)),0)+IFERROR(INDEX('Hoja de Trabajo para listado'!$DE$153:$DG$274,MATCH($A131,'Hoja de Trabajo para listado'!$DE$153:$DE$1048576,0),MATCH((CUADRO!J$5&amp;$E131),'Hoja de Trabajo para listado'!$DE$151:$DG$151,0)),0)+IFERROR(INDEX('Hoja de Trabajo para listado'!$CD$155:$DC$1048576,MATCH($A131,'Hoja de Trabajo para listado'!$CD$155:$CD$1048576,0),MATCH((CUADRO!J$5&amp;$E131),'Hoja de Trabajo para listado'!$CD$151:$DC$151,0)),0)</f>
        <v>0</v>
      </c>
      <c r="K131" s="257">
        <f ca="1">+IFERROR(INDEX('Hoja de Trabajo para listado'!$A$155:$Z$1048576,MATCH($A131,'Hoja de Trabajo para listado'!$A$155:$A$1048576,0),MATCH((CUADRO!K$5&amp;$E131),'Hoja de Trabajo para listado'!$A$151:$Z$151,0)),0)+IFERROR(INDEX('Hoja de Trabajo para listado'!$AB$155:$BA$1048576,MATCH($A131,'Hoja de Trabajo para listado'!$AB$155:$AB$1048576,0),MATCH((CUADRO!K$5&amp;$E131),'Hoja de Trabajo para listado'!$AB$151:$BA$151,0)),0)+IFERROR(INDEX('Hoja de Trabajo para listado'!$BC$155:$CB$1048576,MATCH($A131,'Hoja de Trabajo para listado'!$BC$155:$BC$1048576,0),MATCH((CUADRO!K$5&amp;$E131),'Hoja de Trabajo para listado'!$BC$151:$CB$151,0)),0)+IFERROR(INDEX('Hoja de Trabajo para listado'!$DE$153:$DG$274,MATCH($A131,'Hoja de Trabajo para listado'!$DE$153:$DE$1048576,0),MATCH((CUADRO!K$5&amp;$E131),'Hoja de Trabajo para listado'!$DE$151:$DG$151,0)),0)+IFERROR(INDEX('Hoja de Trabajo para listado'!$CD$155:$DC$1048576,MATCH($A131,'Hoja de Trabajo para listado'!$CD$155:$CD$1048576,0),MATCH((CUADRO!K$5&amp;$E131),'Hoja de Trabajo para listado'!$CD$151:$DC$151,0)),0)</f>
        <v>2826</v>
      </c>
      <c r="L131" s="257">
        <f ca="1">+IFERROR(INDEX('Hoja de Trabajo para listado'!$A$155:$Z$1048576,MATCH($A131,'Hoja de Trabajo para listado'!$A$155:$A$1048576,0),MATCH((CUADRO!L$5&amp;$E131),'Hoja de Trabajo para listado'!$A$151:$Z$151,0)),0)+IFERROR(INDEX('Hoja de Trabajo para listado'!$AB$155:$BA$1048576,MATCH($A131,'Hoja de Trabajo para listado'!$AB$155:$AB$1048576,0),MATCH((CUADRO!L$5&amp;$E131),'Hoja de Trabajo para listado'!$AB$151:$BA$151,0)),0)+IFERROR(INDEX('Hoja de Trabajo para listado'!$BC$155:$CB$1048576,MATCH($A131,'Hoja de Trabajo para listado'!$BC$155:$BC$1048576,0),MATCH((CUADRO!L$5&amp;$E131),'Hoja de Trabajo para listado'!$BC$151:$CB$151,0)),0)+IFERROR(INDEX('Hoja de Trabajo para listado'!$DE$153:$DG$274,MATCH($A131,'Hoja de Trabajo para listado'!$DE$153:$DE$1048576,0),MATCH((CUADRO!L$5&amp;$E131),'Hoja de Trabajo para listado'!$DE$151:$DG$151,0)),0)+IFERROR(INDEX('Hoja de Trabajo para listado'!$CD$155:$DC$1048576,MATCH($A131,'Hoja de Trabajo para listado'!$CD$155:$CD$1048576,0),MATCH((CUADRO!L$5&amp;$E131),'Hoja de Trabajo para listado'!$CD$151:$DC$151,0)),0)</f>
        <v>0</v>
      </c>
      <c r="M131" s="257">
        <f ca="1">+IFERROR(INDEX('Hoja de Trabajo para listado'!$A$155:$Z$1048576,MATCH($A131,'Hoja de Trabajo para listado'!$A$155:$A$1048576,0),MATCH((CUADRO!M$5&amp;$E131),'Hoja de Trabajo para listado'!$A$151:$Z$151,0)),0)+IFERROR(INDEX('Hoja de Trabajo para listado'!$AB$155:$BA$1048576,MATCH($A131,'Hoja de Trabajo para listado'!$AB$155:$AB$1048576,0),MATCH((CUADRO!M$5&amp;$E131),'Hoja de Trabajo para listado'!$AB$151:$BA$151,0)),0)+IFERROR(INDEX('Hoja de Trabajo para listado'!$BC$155:$CB$1048576,MATCH($A131,'Hoja de Trabajo para listado'!$BC$155:$BC$1048576,0),MATCH((CUADRO!M$5&amp;$E131),'Hoja de Trabajo para listado'!$BC$151:$CB$151,0)),0)+IFERROR(INDEX('Hoja de Trabajo para listado'!$DE$153:$DG$274,MATCH($A131,'Hoja de Trabajo para listado'!$DE$153:$DE$1048576,0),MATCH((CUADRO!M$5&amp;$E131),'Hoja de Trabajo para listado'!$DE$151:$DG$151,0)),0)+IFERROR(INDEX('Hoja de Trabajo para listado'!$CD$155:$DC$1048576,MATCH($A131,'Hoja de Trabajo para listado'!$CD$155:$CD$1048576,0),MATCH((CUADRO!M$5&amp;$E131),'Hoja de Trabajo para listado'!$CD$151:$DC$151,0)),0)</f>
        <v>0</v>
      </c>
      <c r="N131" s="257">
        <f ca="1">+IFERROR(INDEX('Hoja de Trabajo para listado'!$A$155:$Z$1048576,MATCH($A131,'Hoja de Trabajo para listado'!$A$155:$A$1048576,0),MATCH((CUADRO!N$5&amp;$E131),'Hoja de Trabajo para listado'!$A$151:$Z$151,0)),0)+IFERROR(INDEX('Hoja de Trabajo para listado'!$AB$155:$BA$1048576,MATCH($A131,'Hoja de Trabajo para listado'!$AB$155:$AB$1048576,0),MATCH((CUADRO!N$5&amp;$E131),'Hoja de Trabajo para listado'!$AB$151:$BA$151,0)),0)+IFERROR(INDEX('Hoja de Trabajo para listado'!$BC$155:$CB$1048576,MATCH($A131,'Hoja de Trabajo para listado'!$BC$155:$BC$1048576,0),MATCH((CUADRO!N$5&amp;$E131),'Hoja de Trabajo para listado'!$BC$151:$CB$151,0)),0)+IFERROR(INDEX('Hoja de Trabajo para listado'!$DE$153:$DG$274,MATCH($A131,'Hoja de Trabajo para listado'!$DE$153:$DE$1048576,0),MATCH((CUADRO!N$5&amp;$E131),'Hoja de Trabajo para listado'!$DE$151:$DG$151,0)),0)+IFERROR(INDEX('Hoja de Trabajo para listado'!$CD$155:$DC$1048576,MATCH($A131,'Hoja de Trabajo para listado'!$CD$155:$CD$1048576,0),MATCH((CUADRO!N$5&amp;$E131),'Hoja de Trabajo para listado'!$CD$151:$DC$151,0)),0)</f>
        <v>343</v>
      </c>
      <c r="O131" s="257">
        <f ca="1">+IFERROR(INDEX('Hoja de Trabajo para listado'!$A$155:$Z$1048576,MATCH($A131,'Hoja de Trabajo para listado'!$A$155:$A$1048576,0),MATCH((CUADRO!O$5&amp;$E131),'Hoja de Trabajo para listado'!$A$151:$Z$151,0)),0)+IFERROR(INDEX('Hoja de Trabajo para listado'!$AB$155:$BA$1048576,MATCH($A131,'Hoja de Trabajo para listado'!$AB$155:$AB$1048576,0),MATCH((CUADRO!O$5&amp;$E131),'Hoja de Trabajo para listado'!$AB$151:$BA$151,0)),0)+IFERROR(INDEX('Hoja de Trabajo para listado'!$BC$155:$CB$1048576,MATCH($A131,'Hoja de Trabajo para listado'!$BC$155:$BC$1048576,0),MATCH((CUADRO!O$5&amp;$E131),'Hoja de Trabajo para listado'!$BC$151:$CB$151,0)),0)+IFERROR(INDEX('Hoja de Trabajo para listado'!$DE$153:$DG$274,MATCH($A131,'Hoja de Trabajo para listado'!$DE$153:$DE$1048576,0),MATCH((CUADRO!O$5&amp;$E131),'Hoja de Trabajo para listado'!$DE$151:$DG$151,0)),0)+IFERROR(INDEX('Hoja de Trabajo para listado'!$CD$155:$DC$1048576,MATCH($A131,'Hoja de Trabajo para listado'!$CD$155:$CD$1048576,0),MATCH((CUADRO!O$5&amp;$E131),'Hoja de Trabajo para listado'!$CD$151:$DC$151,0)),0)</f>
        <v>0</v>
      </c>
      <c r="P131" s="257">
        <f ca="1">+IFERROR(INDEX('Hoja de Trabajo para listado'!$A$155:$Z$1048576,MATCH($A131,'Hoja de Trabajo para listado'!$A$155:$A$1048576,0),MATCH((CUADRO!P$5&amp;$E131),'Hoja de Trabajo para listado'!$A$151:$Z$151,0)),0)+IFERROR(INDEX('Hoja de Trabajo para listado'!$AB$155:$BA$1048576,MATCH($A131,'Hoja de Trabajo para listado'!$AB$155:$AB$1048576,0),MATCH((CUADRO!P$5&amp;$E131),'Hoja de Trabajo para listado'!$AB$151:$BA$151,0)),0)+IFERROR(INDEX('Hoja de Trabajo para listado'!$BC$155:$CB$1048576,MATCH($A131,'Hoja de Trabajo para listado'!$BC$155:$BC$1048576,0),MATCH((CUADRO!P$5&amp;$E131),'Hoja de Trabajo para listado'!$BC$151:$CB$151,0)),0)+IFERROR(INDEX('Hoja de Trabajo para listado'!$DE$153:$DG$274,MATCH($A131,'Hoja de Trabajo para listado'!$DE$153:$DE$1048576,0),MATCH((CUADRO!P$5&amp;$E131),'Hoja de Trabajo para listado'!$DE$151:$DG$151,0)),0)+IFERROR(INDEX('Hoja de Trabajo para listado'!$CD$155:$DC$1048576,MATCH($A131,'Hoja de Trabajo para listado'!$CD$155:$CD$1048576,0),MATCH((CUADRO!P$5&amp;$E131),'Hoja de Trabajo para listado'!$CD$151:$DC$151,0)),0)</f>
        <v>0</v>
      </c>
      <c r="Q131" s="257">
        <f ca="1">+IFERROR(INDEX('Hoja de Trabajo para listado'!$A$155:$Z$1048576,MATCH($A131,'Hoja de Trabajo para listado'!$A$155:$A$1048576,0),MATCH((CUADRO!Q$5&amp;$E131),'Hoja de Trabajo para listado'!$A$151:$Z$151,0)),0)+IFERROR(INDEX('Hoja de Trabajo para listado'!$AB$155:$BA$1048576,MATCH($A131,'Hoja de Trabajo para listado'!$AB$155:$AB$1048576,0),MATCH((CUADRO!Q$5&amp;$E131),'Hoja de Trabajo para listado'!$AB$151:$BA$151,0)),0)+IFERROR(INDEX('Hoja de Trabajo para listado'!$BC$155:$CB$1048576,MATCH($A131,'Hoja de Trabajo para listado'!$BC$155:$BC$1048576,0),MATCH((CUADRO!Q$5&amp;$E131),'Hoja de Trabajo para listado'!$BC$151:$CB$151,0)),0)+IFERROR(INDEX('Hoja de Trabajo para listado'!$DE$153:$DG$274,MATCH($A131,'Hoja de Trabajo para listado'!$DE$153:$DE$1048576,0),MATCH((CUADRO!Q$5&amp;$E131),'Hoja de Trabajo para listado'!$DE$151:$DG$151,0)),0)+IFERROR(INDEX('Hoja de Trabajo para listado'!$CD$155:$DC$1048576,MATCH($A131,'Hoja de Trabajo para listado'!$CD$155:$CD$1048576,0),MATCH((CUADRO!Q$5&amp;$E131),'Hoja de Trabajo para listado'!$CD$151:$DC$151,0)),0)</f>
        <v>0</v>
      </c>
      <c r="R131" s="257">
        <f t="shared" ca="1" si="4"/>
        <v>3169</v>
      </c>
      <c r="S131" s="274">
        <f ca="1">+R130+R131</f>
        <v>3169</v>
      </c>
      <c r="T131" s="257">
        <f ca="1">+S131</f>
        <v>3169</v>
      </c>
      <c r="U131" s="256">
        <f t="shared" si="5"/>
        <v>2</v>
      </c>
      <c r="V131" s="362" t="str">
        <f>+VLOOKUP(A131,bd_lista!$A$3:$E$590,5,FALSE)</f>
        <v>Instituciones de Seguridad Social</v>
      </c>
      <c r="W131" s="362"/>
      <c r="X131" s="254">
        <f>+VLOOKUP(A131,[2]Sheet1!$A$13:$D$744,4,FALSE)</f>
        <v>46</v>
      </c>
      <c r="Y131" s="254" t="str">
        <f>+VLOOKUP(X131,bd_lista!$A$3:$C$590,3,FALSE)</f>
        <v>Ministerio de Salud y Deportes</v>
      </c>
      <c r="Z131" s="314"/>
      <c r="AA131" s="315"/>
    </row>
    <row r="132" spans="1:27" ht="15" customHeight="1">
      <c r="A132" s="264">
        <v>411</v>
      </c>
      <c r="B132" s="306">
        <f>+A132</f>
        <v>411</v>
      </c>
      <c r="C132" s="259" t="str">
        <f>+VLOOKUP(A132,bd_lista!$A$3:$C$590,3,FALSE)</f>
        <v>Corporación del Seguro Social Militar</v>
      </c>
      <c r="D132" s="361" t="str">
        <f>+C132</f>
        <v>Corporación del Seguro Social Militar</v>
      </c>
      <c r="E132" s="259" t="s">
        <v>1313</v>
      </c>
      <c r="F132" s="255">
        <f ca="1">+IFERROR(INDEX('Hoja de Trabajo para listado'!$A$155:$Z$1048576,MATCH($A132,'Hoja de Trabajo para listado'!$A$155:$A$1048576,0),MATCH((CUADRO!F$5&amp;$E132),'Hoja de Trabajo para listado'!$A$151:$Z$151,0)),0)+IFERROR(INDEX('Hoja de Trabajo para listado'!$AB$155:$BA$1048576,MATCH($A132,'Hoja de Trabajo para listado'!$AB$155:$AB$1048576,0),MATCH((CUADRO!F$5&amp;$E132),'Hoja de Trabajo para listado'!$AB$151:$BA$151,0)),0)+IFERROR(INDEX('Hoja de Trabajo para listado'!$BC$155:$CB$1048576,MATCH($A132,'Hoja de Trabajo para listado'!$BC$155:$BC$1048576,0),MATCH((CUADRO!F$5&amp;$E132),'Hoja de Trabajo para listado'!$BC$151:$CB$151,0)),0)+IFERROR(INDEX('Hoja de Trabajo para listado'!$DE$153:$DG$274,MATCH($A132,'Hoja de Trabajo para listado'!$DE$153:$DE$1048576,0),MATCH((CUADRO!F$5&amp;$E132),'Hoja de Trabajo para listado'!$DE$151:$DG$151,0)),0)+IFERROR(INDEX('Hoja de Trabajo para listado'!$CD$155:$DC$1048576,MATCH($A132,'Hoja de Trabajo para listado'!$CD$155:$CD$1048576,0),MATCH((CUADRO!F$5&amp;$E132),'Hoja de Trabajo para listado'!$CD$151:$DC$151,0)),0)</f>
        <v>0</v>
      </c>
      <c r="G132" s="255">
        <f ca="1">+IFERROR(INDEX('Hoja de Trabajo para listado'!$A$155:$Z$1048576,MATCH($A132,'Hoja de Trabajo para listado'!$A$155:$A$1048576,0),MATCH((CUADRO!G$5&amp;$E132),'Hoja de Trabajo para listado'!$A$151:$Z$151,0)),0)+IFERROR(INDEX('Hoja de Trabajo para listado'!$AB$155:$BA$1048576,MATCH($A132,'Hoja de Trabajo para listado'!$AB$155:$AB$1048576,0),MATCH((CUADRO!G$5&amp;$E132),'Hoja de Trabajo para listado'!$AB$151:$BA$151,0)),0)+IFERROR(INDEX('Hoja de Trabajo para listado'!$BC$155:$CB$1048576,MATCH($A132,'Hoja de Trabajo para listado'!$BC$155:$BC$1048576,0),MATCH((CUADRO!G$5&amp;$E132),'Hoja de Trabajo para listado'!$BC$151:$CB$151,0)),0)+IFERROR(INDEX('Hoja de Trabajo para listado'!$DE$153:$DG$274,MATCH($A132,'Hoja de Trabajo para listado'!$DE$153:$DE$1048576,0),MATCH((CUADRO!G$5&amp;$E132),'Hoja de Trabajo para listado'!$DE$151:$DG$151,0)),0)+IFERROR(INDEX('Hoja de Trabajo para listado'!$CD$155:$DC$1048576,MATCH($A132,'Hoja de Trabajo para listado'!$CD$155:$CD$1048576,0),MATCH((CUADRO!G$5&amp;$E132),'Hoja de Trabajo para listado'!$CD$151:$DC$151,0)),0)</f>
        <v>0</v>
      </c>
      <c r="H132" s="255">
        <f ca="1">+IFERROR(INDEX('Hoja de Trabajo para listado'!$A$155:$Z$1048576,MATCH($A132,'Hoja de Trabajo para listado'!$A$155:$A$1048576,0),MATCH((CUADRO!H$5&amp;$E132),'Hoja de Trabajo para listado'!$A$151:$Z$151,0)),0)+IFERROR(INDEX('Hoja de Trabajo para listado'!$AB$155:$BA$1048576,MATCH($A132,'Hoja de Trabajo para listado'!$AB$155:$AB$1048576,0),MATCH((CUADRO!H$5&amp;$E132),'Hoja de Trabajo para listado'!$AB$151:$BA$151,0)),0)+IFERROR(INDEX('Hoja de Trabajo para listado'!$BC$155:$CB$1048576,MATCH($A132,'Hoja de Trabajo para listado'!$BC$155:$BC$1048576,0),MATCH((CUADRO!H$5&amp;$E132),'Hoja de Trabajo para listado'!$BC$151:$CB$151,0)),0)+IFERROR(INDEX('Hoja de Trabajo para listado'!$DE$153:$DG$274,MATCH($A132,'Hoja de Trabajo para listado'!$DE$153:$DE$1048576,0),MATCH((CUADRO!H$5&amp;$E132),'Hoja de Trabajo para listado'!$DE$151:$DG$151,0)),0)+IFERROR(INDEX('Hoja de Trabajo para listado'!$CD$155:$DC$1048576,MATCH($A132,'Hoja de Trabajo para listado'!$CD$155:$CD$1048576,0),MATCH((CUADRO!H$5&amp;$E132),'Hoja de Trabajo para listado'!$CD$151:$DC$151,0)),0)</f>
        <v>0</v>
      </c>
      <c r="I132" s="255">
        <f ca="1">+IFERROR(INDEX('Hoja de Trabajo para listado'!$A$155:$Z$1048576,MATCH($A132,'Hoja de Trabajo para listado'!$A$155:$A$1048576,0),MATCH((CUADRO!I$5&amp;$E132),'Hoja de Trabajo para listado'!$A$151:$Z$151,0)),0)+IFERROR(INDEX('Hoja de Trabajo para listado'!$AB$155:$BA$1048576,MATCH($A132,'Hoja de Trabajo para listado'!$AB$155:$AB$1048576,0),MATCH((CUADRO!I$5&amp;$E132),'Hoja de Trabajo para listado'!$AB$151:$BA$151,0)),0)+IFERROR(INDEX('Hoja de Trabajo para listado'!$BC$155:$CB$1048576,MATCH($A132,'Hoja de Trabajo para listado'!$BC$155:$BC$1048576,0),MATCH((CUADRO!I$5&amp;$E132),'Hoja de Trabajo para listado'!$BC$151:$CB$151,0)),0)+IFERROR(INDEX('Hoja de Trabajo para listado'!$DE$153:$DG$274,MATCH($A132,'Hoja de Trabajo para listado'!$DE$153:$DE$1048576,0),MATCH((CUADRO!I$5&amp;$E132),'Hoja de Trabajo para listado'!$DE$151:$DG$151,0)),0)+IFERROR(INDEX('Hoja de Trabajo para listado'!$CD$155:$DC$1048576,MATCH($A132,'Hoja de Trabajo para listado'!$CD$155:$CD$1048576,0),MATCH((CUADRO!I$5&amp;$E132),'Hoja de Trabajo para listado'!$CD$151:$DC$151,0)),0)</f>
        <v>0</v>
      </c>
      <c r="J132" s="255">
        <f ca="1">+IFERROR(INDEX('Hoja de Trabajo para listado'!$A$155:$Z$1048576,MATCH($A132,'Hoja de Trabajo para listado'!$A$155:$A$1048576,0),MATCH((CUADRO!J$5&amp;$E132),'Hoja de Trabajo para listado'!$A$151:$Z$151,0)),0)+IFERROR(INDEX('Hoja de Trabajo para listado'!$AB$155:$BA$1048576,MATCH($A132,'Hoja de Trabajo para listado'!$AB$155:$AB$1048576,0),MATCH((CUADRO!J$5&amp;$E132),'Hoja de Trabajo para listado'!$AB$151:$BA$151,0)),0)+IFERROR(INDEX('Hoja de Trabajo para listado'!$BC$155:$CB$1048576,MATCH($A132,'Hoja de Trabajo para listado'!$BC$155:$BC$1048576,0),MATCH((CUADRO!J$5&amp;$E132),'Hoja de Trabajo para listado'!$BC$151:$CB$151,0)),0)+IFERROR(INDEX('Hoja de Trabajo para listado'!$DE$153:$DG$274,MATCH($A132,'Hoja de Trabajo para listado'!$DE$153:$DE$1048576,0),MATCH((CUADRO!J$5&amp;$E132),'Hoja de Trabajo para listado'!$DE$151:$DG$151,0)),0)+IFERROR(INDEX('Hoja de Trabajo para listado'!$CD$155:$DC$1048576,MATCH($A132,'Hoja de Trabajo para listado'!$CD$155:$CD$1048576,0),MATCH((CUADRO!J$5&amp;$E132),'Hoja de Trabajo para listado'!$CD$151:$DC$151,0)),0)</f>
        <v>0</v>
      </c>
      <c r="K132" s="255">
        <f ca="1">+IFERROR(INDEX('Hoja de Trabajo para listado'!$A$155:$Z$1048576,MATCH($A132,'Hoja de Trabajo para listado'!$A$155:$A$1048576,0),MATCH((CUADRO!K$5&amp;$E132),'Hoja de Trabajo para listado'!$A$151:$Z$151,0)),0)+IFERROR(INDEX('Hoja de Trabajo para listado'!$AB$155:$BA$1048576,MATCH($A132,'Hoja de Trabajo para listado'!$AB$155:$AB$1048576,0),MATCH((CUADRO!K$5&amp;$E132),'Hoja de Trabajo para listado'!$AB$151:$BA$151,0)),0)+IFERROR(INDEX('Hoja de Trabajo para listado'!$BC$155:$CB$1048576,MATCH($A132,'Hoja de Trabajo para listado'!$BC$155:$BC$1048576,0),MATCH((CUADRO!K$5&amp;$E132),'Hoja de Trabajo para listado'!$BC$151:$CB$151,0)),0)+IFERROR(INDEX('Hoja de Trabajo para listado'!$DE$153:$DG$274,MATCH($A132,'Hoja de Trabajo para listado'!$DE$153:$DE$1048576,0),MATCH((CUADRO!K$5&amp;$E132),'Hoja de Trabajo para listado'!$DE$151:$DG$151,0)),0)+IFERROR(INDEX('Hoja de Trabajo para listado'!$CD$155:$DC$1048576,MATCH($A132,'Hoja de Trabajo para listado'!$CD$155:$CD$1048576,0),MATCH((CUADRO!K$5&amp;$E132),'Hoja de Trabajo para listado'!$CD$151:$DC$151,0)),0)</f>
        <v>0</v>
      </c>
      <c r="L132" s="255">
        <f ca="1">+IFERROR(INDEX('Hoja de Trabajo para listado'!$A$155:$Z$1048576,MATCH($A132,'Hoja de Trabajo para listado'!$A$155:$A$1048576,0),MATCH((CUADRO!L$5&amp;$E132),'Hoja de Trabajo para listado'!$A$151:$Z$151,0)),0)+IFERROR(INDEX('Hoja de Trabajo para listado'!$AB$155:$BA$1048576,MATCH($A132,'Hoja de Trabajo para listado'!$AB$155:$AB$1048576,0),MATCH((CUADRO!L$5&amp;$E132),'Hoja de Trabajo para listado'!$AB$151:$BA$151,0)),0)+IFERROR(INDEX('Hoja de Trabajo para listado'!$BC$155:$CB$1048576,MATCH($A132,'Hoja de Trabajo para listado'!$BC$155:$BC$1048576,0),MATCH((CUADRO!L$5&amp;$E132),'Hoja de Trabajo para listado'!$BC$151:$CB$151,0)),0)+IFERROR(INDEX('Hoja de Trabajo para listado'!$DE$153:$DG$274,MATCH($A132,'Hoja de Trabajo para listado'!$DE$153:$DE$1048576,0),MATCH((CUADRO!L$5&amp;$E132),'Hoja de Trabajo para listado'!$DE$151:$DG$151,0)),0)+IFERROR(INDEX('Hoja de Trabajo para listado'!$CD$155:$DC$1048576,MATCH($A132,'Hoja de Trabajo para listado'!$CD$155:$CD$1048576,0),MATCH((CUADRO!L$5&amp;$E132),'Hoja de Trabajo para listado'!$CD$151:$DC$151,0)),0)</f>
        <v>0</v>
      </c>
      <c r="M132" s="255">
        <f ca="1">+IFERROR(INDEX('Hoja de Trabajo para listado'!$A$155:$Z$1048576,MATCH($A132,'Hoja de Trabajo para listado'!$A$155:$A$1048576,0),MATCH((CUADRO!M$5&amp;$E132),'Hoja de Trabajo para listado'!$A$151:$Z$151,0)),0)+IFERROR(INDEX('Hoja de Trabajo para listado'!$AB$155:$BA$1048576,MATCH($A132,'Hoja de Trabajo para listado'!$AB$155:$AB$1048576,0),MATCH((CUADRO!M$5&amp;$E132),'Hoja de Trabajo para listado'!$AB$151:$BA$151,0)),0)+IFERROR(INDEX('Hoja de Trabajo para listado'!$BC$155:$CB$1048576,MATCH($A132,'Hoja de Trabajo para listado'!$BC$155:$BC$1048576,0),MATCH((CUADRO!M$5&amp;$E132),'Hoja de Trabajo para listado'!$BC$151:$CB$151,0)),0)+IFERROR(INDEX('Hoja de Trabajo para listado'!$DE$153:$DG$274,MATCH($A132,'Hoja de Trabajo para listado'!$DE$153:$DE$1048576,0),MATCH((CUADRO!M$5&amp;$E132),'Hoja de Trabajo para listado'!$DE$151:$DG$151,0)),0)+IFERROR(INDEX('Hoja de Trabajo para listado'!$CD$155:$DC$1048576,MATCH($A132,'Hoja de Trabajo para listado'!$CD$155:$CD$1048576,0),MATCH((CUADRO!M$5&amp;$E132),'Hoja de Trabajo para listado'!$CD$151:$DC$151,0)),0)</f>
        <v>0</v>
      </c>
      <c r="N132" s="255">
        <f ca="1">+IFERROR(INDEX('Hoja de Trabajo para listado'!$A$155:$Z$1048576,MATCH($A132,'Hoja de Trabajo para listado'!$A$155:$A$1048576,0),MATCH((CUADRO!N$5&amp;$E132),'Hoja de Trabajo para listado'!$A$151:$Z$151,0)),0)+IFERROR(INDEX('Hoja de Trabajo para listado'!$AB$155:$BA$1048576,MATCH($A132,'Hoja de Trabajo para listado'!$AB$155:$AB$1048576,0),MATCH((CUADRO!N$5&amp;$E132),'Hoja de Trabajo para listado'!$AB$151:$BA$151,0)),0)+IFERROR(INDEX('Hoja de Trabajo para listado'!$BC$155:$CB$1048576,MATCH($A132,'Hoja de Trabajo para listado'!$BC$155:$BC$1048576,0),MATCH((CUADRO!N$5&amp;$E132),'Hoja de Trabajo para listado'!$BC$151:$CB$151,0)),0)+IFERROR(INDEX('Hoja de Trabajo para listado'!$DE$153:$DG$274,MATCH($A132,'Hoja de Trabajo para listado'!$DE$153:$DE$1048576,0),MATCH((CUADRO!N$5&amp;$E132),'Hoja de Trabajo para listado'!$DE$151:$DG$151,0)),0)+IFERROR(INDEX('Hoja de Trabajo para listado'!$CD$155:$DC$1048576,MATCH($A132,'Hoja de Trabajo para listado'!$CD$155:$CD$1048576,0),MATCH((CUADRO!N$5&amp;$E132),'Hoja de Trabajo para listado'!$CD$151:$DC$151,0)),0)</f>
        <v>0</v>
      </c>
      <c r="O132" s="255">
        <f ca="1">+IFERROR(INDEX('Hoja de Trabajo para listado'!$A$155:$Z$1048576,MATCH($A132,'Hoja de Trabajo para listado'!$A$155:$A$1048576,0),MATCH((CUADRO!O$5&amp;$E132),'Hoja de Trabajo para listado'!$A$151:$Z$151,0)),0)+IFERROR(INDEX('Hoja de Trabajo para listado'!$AB$155:$BA$1048576,MATCH($A132,'Hoja de Trabajo para listado'!$AB$155:$AB$1048576,0),MATCH((CUADRO!O$5&amp;$E132),'Hoja de Trabajo para listado'!$AB$151:$BA$151,0)),0)+IFERROR(INDEX('Hoja de Trabajo para listado'!$BC$155:$CB$1048576,MATCH($A132,'Hoja de Trabajo para listado'!$BC$155:$BC$1048576,0),MATCH((CUADRO!O$5&amp;$E132),'Hoja de Trabajo para listado'!$BC$151:$CB$151,0)),0)+IFERROR(INDEX('Hoja de Trabajo para listado'!$DE$153:$DG$274,MATCH($A132,'Hoja de Trabajo para listado'!$DE$153:$DE$1048576,0),MATCH((CUADRO!O$5&amp;$E132),'Hoja de Trabajo para listado'!$DE$151:$DG$151,0)),0)+IFERROR(INDEX('Hoja de Trabajo para listado'!$CD$155:$DC$1048576,MATCH($A132,'Hoja de Trabajo para listado'!$CD$155:$CD$1048576,0),MATCH((CUADRO!O$5&amp;$E132),'Hoja de Trabajo para listado'!$CD$151:$DC$151,0)),0)</f>
        <v>0</v>
      </c>
      <c r="P132" s="255">
        <f ca="1">+IFERROR(INDEX('Hoja de Trabajo para listado'!$A$155:$Z$1048576,MATCH($A132,'Hoja de Trabajo para listado'!$A$155:$A$1048576,0),MATCH((CUADRO!P$5&amp;$E132),'Hoja de Trabajo para listado'!$A$151:$Z$151,0)),0)+IFERROR(INDEX('Hoja de Trabajo para listado'!$AB$155:$BA$1048576,MATCH($A132,'Hoja de Trabajo para listado'!$AB$155:$AB$1048576,0),MATCH((CUADRO!P$5&amp;$E132),'Hoja de Trabajo para listado'!$AB$151:$BA$151,0)),0)+IFERROR(INDEX('Hoja de Trabajo para listado'!$BC$155:$CB$1048576,MATCH($A132,'Hoja de Trabajo para listado'!$BC$155:$BC$1048576,0),MATCH((CUADRO!P$5&amp;$E132),'Hoja de Trabajo para listado'!$BC$151:$CB$151,0)),0)+IFERROR(INDEX('Hoja de Trabajo para listado'!$DE$153:$DG$274,MATCH($A132,'Hoja de Trabajo para listado'!$DE$153:$DE$1048576,0),MATCH((CUADRO!P$5&amp;$E132),'Hoja de Trabajo para listado'!$DE$151:$DG$151,0)),0)+IFERROR(INDEX('Hoja de Trabajo para listado'!$CD$155:$DC$1048576,MATCH($A132,'Hoja de Trabajo para listado'!$CD$155:$CD$1048576,0),MATCH((CUADRO!P$5&amp;$E132),'Hoja de Trabajo para listado'!$CD$151:$DC$151,0)),0)</f>
        <v>0</v>
      </c>
      <c r="Q132" s="255">
        <f ca="1">+IFERROR(INDEX('Hoja de Trabajo para listado'!$A$155:$Z$1048576,MATCH($A132,'Hoja de Trabajo para listado'!$A$155:$A$1048576,0),MATCH((CUADRO!Q$5&amp;$E132),'Hoja de Trabajo para listado'!$A$151:$Z$151,0)),0)+IFERROR(INDEX('Hoja de Trabajo para listado'!$AB$155:$BA$1048576,MATCH($A132,'Hoja de Trabajo para listado'!$AB$155:$AB$1048576,0),MATCH((CUADRO!Q$5&amp;$E132),'Hoja de Trabajo para listado'!$AB$151:$BA$151,0)),0)+IFERROR(INDEX('Hoja de Trabajo para listado'!$BC$155:$CB$1048576,MATCH($A132,'Hoja de Trabajo para listado'!$BC$155:$BC$1048576,0),MATCH((CUADRO!Q$5&amp;$E132),'Hoja de Trabajo para listado'!$BC$151:$CB$151,0)),0)+IFERROR(INDEX('Hoja de Trabajo para listado'!$DE$153:$DG$274,MATCH($A132,'Hoja de Trabajo para listado'!$DE$153:$DE$1048576,0),MATCH((CUADRO!Q$5&amp;$E132),'Hoja de Trabajo para listado'!$DE$151:$DG$151,0)),0)+IFERROR(INDEX('Hoja de Trabajo para listado'!$CD$155:$DC$1048576,MATCH($A132,'Hoja de Trabajo para listado'!$CD$155:$CD$1048576,0),MATCH((CUADRO!Q$5&amp;$E132),'Hoja de Trabajo para listado'!$CD$151:$DC$151,0)),0)</f>
        <v>0</v>
      </c>
      <c r="R132" s="255">
        <f t="shared" ca="1" si="4"/>
        <v>0</v>
      </c>
      <c r="S132" s="262"/>
      <c r="T132" s="255">
        <f ca="1">+T133</f>
        <v>582.05999999999995</v>
      </c>
      <c r="U132" s="254">
        <f t="shared" si="5"/>
        <v>1</v>
      </c>
      <c r="V132" s="362" t="str">
        <f>+VLOOKUP(A132,bd_lista!$A$3:$E$590,5,FALSE)</f>
        <v>Instituciones de Seguridad Social</v>
      </c>
      <c r="W132" s="361" t="str">
        <f>+V132</f>
        <v>Instituciones de Seguridad Social</v>
      </c>
      <c r="X132" s="254">
        <f>+VLOOKUP(A132,[2]Sheet1!$A$13:$D$744,4,FALSE)</f>
        <v>20</v>
      </c>
      <c r="Y132" s="254" t="str">
        <f>+VLOOKUP(X132,bd_lista!$A$3:$C$590,3,FALSE)</f>
        <v>Ministerio de Defensa</v>
      </c>
      <c r="Z132" s="316">
        <f>+X132</f>
        <v>20</v>
      </c>
      <c r="AA132" s="317" t="str">
        <f>+Y132</f>
        <v>Ministerio de Defensa</v>
      </c>
    </row>
    <row r="133" spans="1:27" ht="15" customHeight="1">
      <c r="A133" s="32">
        <v>411</v>
      </c>
      <c r="B133" s="307"/>
      <c r="C133" s="362" t="str">
        <f>+VLOOKUP(A133,bd_lista!$A$3:$C$590,3,FALSE)</f>
        <v>Corporación del Seguro Social Militar</v>
      </c>
      <c r="D133" s="362"/>
      <c r="E133" s="362" t="s">
        <v>1314</v>
      </c>
      <c r="F133" s="257">
        <f ca="1">+IFERROR(INDEX('Hoja de Trabajo para listado'!$A$155:$Z$1048576,MATCH($A133,'Hoja de Trabajo para listado'!$A$155:$A$1048576,0),MATCH((CUADRO!F$5&amp;$E133),'Hoja de Trabajo para listado'!$A$151:$Z$151,0)),0)+IFERROR(INDEX('Hoja de Trabajo para listado'!$AB$155:$BA$1048576,MATCH($A133,'Hoja de Trabajo para listado'!$AB$155:$AB$1048576,0),MATCH((CUADRO!F$5&amp;$E133),'Hoja de Trabajo para listado'!$AB$151:$BA$151,0)),0)+IFERROR(INDEX('Hoja de Trabajo para listado'!$BC$155:$CB$1048576,MATCH($A133,'Hoja de Trabajo para listado'!$BC$155:$BC$1048576,0),MATCH((CUADRO!F$5&amp;$E133),'Hoja de Trabajo para listado'!$BC$151:$CB$151,0)),0)+IFERROR(INDEX('Hoja de Trabajo para listado'!$DE$153:$DG$274,MATCH($A133,'Hoja de Trabajo para listado'!$DE$153:$DE$1048576,0),MATCH((CUADRO!F$5&amp;$E133),'Hoja de Trabajo para listado'!$DE$151:$DG$151,0)),0)+IFERROR(INDEX('Hoja de Trabajo para listado'!$CD$155:$DC$1048576,MATCH($A133,'Hoja de Trabajo para listado'!$CD$155:$CD$1048576,0),MATCH((CUADRO!F$5&amp;$E133),'Hoja de Trabajo para listado'!$CD$151:$DC$151,0)),0)</f>
        <v>0</v>
      </c>
      <c r="G133" s="257">
        <f ca="1">+IFERROR(INDEX('Hoja de Trabajo para listado'!$A$155:$Z$1048576,MATCH($A133,'Hoja de Trabajo para listado'!$A$155:$A$1048576,0),MATCH((CUADRO!G$5&amp;$E133),'Hoja de Trabajo para listado'!$A$151:$Z$151,0)),0)+IFERROR(INDEX('Hoja de Trabajo para listado'!$AB$155:$BA$1048576,MATCH($A133,'Hoja de Trabajo para listado'!$AB$155:$AB$1048576,0),MATCH((CUADRO!G$5&amp;$E133),'Hoja de Trabajo para listado'!$AB$151:$BA$151,0)),0)+IFERROR(INDEX('Hoja de Trabajo para listado'!$BC$155:$CB$1048576,MATCH($A133,'Hoja de Trabajo para listado'!$BC$155:$BC$1048576,0),MATCH((CUADRO!G$5&amp;$E133),'Hoja de Trabajo para listado'!$BC$151:$CB$151,0)),0)+IFERROR(INDEX('Hoja de Trabajo para listado'!$DE$153:$DG$274,MATCH($A133,'Hoja de Trabajo para listado'!$DE$153:$DE$1048576,0),MATCH((CUADRO!G$5&amp;$E133),'Hoja de Trabajo para listado'!$DE$151:$DG$151,0)),0)+IFERROR(INDEX('Hoja de Trabajo para listado'!$CD$155:$DC$1048576,MATCH($A133,'Hoja de Trabajo para listado'!$CD$155:$CD$1048576,0),MATCH((CUADRO!G$5&amp;$E133),'Hoja de Trabajo para listado'!$CD$151:$DC$151,0)),0)</f>
        <v>0</v>
      </c>
      <c r="H133" s="257">
        <f ca="1">+IFERROR(INDEX('Hoja de Trabajo para listado'!$A$155:$Z$1048576,MATCH($A133,'Hoja de Trabajo para listado'!$A$155:$A$1048576,0),MATCH((CUADRO!H$5&amp;$E133),'Hoja de Trabajo para listado'!$A$151:$Z$151,0)),0)+IFERROR(INDEX('Hoja de Trabajo para listado'!$AB$155:$BA$1048576,MATCH($A133,'Hoja de Trabajo para listado'!$AB$155:$AB$1048576,0),MATCH((CUADRO!H$5&amp;$E133),'Hoja de Trabajo para listado'!$AB$151:$BA$151,0)),0)+IFERROR(INDEX('Hoja de Trabajo para listado'!$BC$155:$CB$1048576,MATCH($A133,'Hoja de Trabajo para listado'!$BC$155:$BC$1048576,0),MATCH((CUADRO!H$5&amp;$E133),'Hoja de Trabajo para listado'!$BC$151:$CB$151,0)),0)+IFERROR(INDEX('Hoja de Trabajo para listado'!$DE$153:$DG$274,MATCH($A133,'Hoja de Trabajo para listado'!$DE$153:$DE$1048576,0),MATCH((CUADRO!H$5&amp;$E133),'Hoja de Trabajo para listado'!$DE$151:$DG$151,0)),0)+IFERROR(INDEX('Hoja de Trabajo para listado'!$CD$155:$DC$1048576,MATCH($A133,'Hoja de Trabajo para listado'!$CD$155:$CD$1048576,0),MATCH((CUADRO!H$5&amp;$E133),'Hoja de Trabajo para listado'!$CD$151:$DC$151,0)),0)</f>
        <v>0</v>
      </c>
      <c r="I133" s="257">
        <f ca="1">+IFERROR(INDEX('Hoja de Trabajo para listado'!$A$155:$Z$1048576,MATCH($A133,'Hoja de Trabajo para listado'!$A$155:$A$1048576,0),MATCH((CUADRO!I$5&amp;$E133),'Hoja de Trabajo para listado'!$A$151:$Z$151,0)),0)+IFERROR(INDEX('Hoja de Trabajo para listado'!$AB$155:$BA$1048576,MATCH($A133,'Hoja de Trabajo para listado'!$AB$155:$AB$1048576,0),MATCH((CUADRO!I$5&amp;$E133),'Hoja de Trabajo para listado'!$AB$151:$BA$151,0)),0)+IFERROR(INDEX('Hoja de Trabajo para listado'!$BC$155:$CB$1048576,MATCH($A133,'Hoja de Trabajo para listado'!$BC$155:$BC$1048576,0),MATCH((CUADRO!I$5&amp;$E133),'Hoja de Trabajo para listado'!$BC$151:$CB$151,0)),0)+IFERROR(INDEX('Hoja de Trabajo para listado'!$DE$153:$DG$274,MATCH($A133,'Hoja de Trabajo para listado'!$DE$153:$DE$1048576,0),MATCH((CUADRO!I$5&amp;$E133),'Hoja de Trabajo para listado'!$DE$151:$DG$151,0)),0)+IFERROR(INDEX('Hoja de Trabajo para listado'!$CD$155:$DC$1048576,MATCH($A133,'Hoja de Trabajo para listado'!$CD$155:$CD$1048576,0),MATCH((CUADRO!I$5&amp;$E133),'Hoja de Trabajo para listado'!$CD$151:$DC$151,0)),0)</f>
        <v>0</v>
      </c>
      <c r="J133" s="257">
        <f ca="1">+IFERROR(INDEX('Hoja de Trabajo para listado'!$A$155:$Z$1048576,MATCH($A133,'Hoja de Trabajo para listado'!$A$155:$A$1048576,0),MATCH((CUADRO!J$5&amp;$E133),'Hoja de Trabajo para listado'!$A$151:$Z$151,0)),0)+IFERROR(INDEX('Hoja de Trabajo para listado'!$AB$155:$BA$1048576,MATCH($A133,'Hoja de Trabajo para listado'!$AB$155:$AB$1048576,0),MATCH((CUADRO!J$5&amp;$E133),'Hoja de Trabajo para listado'!$AB$151:$BA$151,0)),0)+IFERROR(INDEX('Hoja de Trabajo para listado'!$BC$155:$CB$1048576,MATCH($A133,'Hoja de Trabajo para listado'!$BC$155:$BC$1048576,0),MATCH((CUADRO!J$5&amp;$E133),'Hoja de Trabajo para listado'!$BC$151:$CB$151,0)),0)+IFERROR(INDEX('Hoja de Trabajo para listado'!$DE$153:$DG$274,MATCH($A133,'Hoja de Trabajo para listado'!$DE$153:$DE$1048576,0),MATCH((CUADRO!J$5&amp;$E133),'Hoja de Trabajo para listado'!$DE$151:$DG$151,0)),0)+IFERROR(INDEX('Hoja de Trabajo para listado'!$CD$155:$DC$1048576,MATCH($A133,'Hoja de Trabajo para listado'!$CD$155:$CD$1048576,0),MATCH((CUADRO!J$5&amp;$E133),'Hoja de Trabajo para listado'!$CD$151:$DC$151,0)),0)</f>
        <v>0</v>
      </c>
      <c r="K133" s="257">
        <f ca="1">+IFERROR(INDEX('Hoja de Trabajo para listado'!$A$155:$Z$1048576,MATCH($A133,'Hoja de Trabajo para listado'!$A$155:$A$1048576,0),MATCH((CUADRO!K$5&amp;$E133),'Hoja de Trabajo para listado'!$A$151:$Z$151,0)),0)+IFERROR(INDEX('Hoja de Trabajo para listado'!$AB$155:$BA$1048576,MATCH($A133,'Hoja de Trabajo para listado'!$AB$155:$AB$1048576,0),MATCH((CUADRO!K$5&amp;$E133),'Hoja de Trabajo para listado'!$AB$151:$BA$151,0)),0)+IFERROR(INDEX('Hoja de Trabajo para listado'!$BC$155:$CB$1048576,MATCH($A133,'Hoja de Trabajo para listado'!$BC$155:$BC$1048576,0),MATCH((CUADRO!K$5&amp;$E133),'Hoja de Trabajo para listado'!$BC$151:$CB$151,0)),0)+IFERROR(INDEX('Hoja de Trabajo para listado'!$DE$153:$DG$274,MATCH($A133,'Hoja de Trabajo para listado'!$DE$153:$DE$1048576,0),MATCH((CUADRO!K$5&amp;$E133),'Hoja de Trabajo para listado'!$DE$151:$DG$151,0)),0)+IFERROR(INDEX('Hoja de Trabajo para listado'!$CD$155:$DC$1048576,MATCH($A133,'Hoja de Trabajo para listado'!$CD$155:$CD$1048576,0),MATCH((CUADRO!K$5&amp;$E133),'Hoja de Trabajo para listado'!$CD$151:$DC$151,0)),0)</f>
        <v>0</v>
      </c>
      <c r="L133" s="257">
        <f ca="1">+IFERROR(INDEX('Hoja de Trabajo para listado'!$A$155:$Z$1048576,MATCH($A133,'Hoja de Trabajo para listado'!$A$155:$A$1048576,0),MATCH((CUADRO!L$5&amp;$E133),'Hoja de Trabajo para listado'!$A$151:$Z$151,0)),0)+IFERROR(INDEX('Hoja de Trabajo para listado'!$AB$155:$BA$1048576,MATCH($A133,'Hoja de Trabajo para listado'!$AB$155:$AB$1048576,0),MATCH((CUADRO!L$5&amp;$E133),'Hoja de Trabajo para listado'!$AB$151:$BA$151,0)),0)+IFERROR(INDEX('Hoja de Trabajo para listado'!$BC$155:$CB$1048576,MATCH($A133,'Hoja de Trabajo para listado'!$BC$155:$BC$1048576,0),MATCH((CUADRO!L$5&amp;$E133),'Hoja de Trabajo para listado'!$BC$151:$CB$151,0)),0)+IFERROR(INDEX('Hoja de Trabajo para listado'!$DE$153:$DG$274,MATCH($A133,'Hoja de Trabajo para listado'!$DE$153:$DE$1048576,0),MATCH((CUADRO!L$5&amp;$E133),'Hoja de Trabajo para listado'!$DE$151:$DG$151,0)),0)+IFERROR(INDEX('Hoja de Trabajo para listado'!$CD$155:$DC$1048576,MATCH($A133,'Hoja de Trabajo para listado'!$CD$155:$CD$1048576,0),MATCH((CUADRO!L$5&amp;$E133),'Hoja de Trabajo para listado'!$CD$151:$DC$151,0)),0)</f>
        <v>582.05999999999995</v>
      </c>
      <c r="M133" s="257">
        <f ca="1">+IFERROR(INDEX('Hoja de Trabajo para listado'!$A$155:$Z$1048576,MATCH($A133,'Hoja de Trabajo para listado'!$A$155:$A$1048576,0),MATCH((CUADRO!M$5&amp;$E133),'Hoja de Trabajo para listado'!$A$151:$Z$151,0)),0)+IFERROR(INDEX('Hoja de Trabajo para listado'!$AB$155:$BA$1048576,MATCH($A133,'Hoja de Trabajo para listado'!$AB$155:$AB$1048576,0),MATCH((CUADRO!M$5&amp;$E133),'Hoja de Trabajo para listado'!$AB$151:$BA$151,0)),0)+IFERROR(INDEX('Hoja de Trabajo para listado'!$BC$155:$CB$1048576,MATCH($A133,'Hoja de Trabajo para listado'!$BC$155:$BC$1048576,0),MATCH((CUADRO!M$5&amp;$E133),'Hoja de Trabajo para listado'!$BC$151:$CB$151,0)),0)+IFERROR(INDEX('Hoja de Trabajo para listado'!$DE$153:$DG$274,MATCH($A133,'Hoja de Trabajo para listado'!$DE$153:$DE$1048576,0),MATCH((CUADRO!M$5&amp;$E133),'Hoja de Trabajo para listado'!$DE$151:$DG$151,0)),0)+IFERROR(INDEX('Hoja de Trabajo para listado'!$CD$155:$DC$1048576,MATCH($A133,'Hoja de Trabajo para listado'!$CD$155:$CD$1048576,0),MATCH((CUADRO!M$5&amp;$E133),'Hoja de Trabajo para listado'!$CD$151:$DC$151,0)),0)</f>
        <v>0</v>
      </c>
      <c r="N133" s="257">
        <f ca="1">+IFERROR(INDEX('Hoja de Trabajo para listado'!$A$155:$Z$1048576,MATCH($A133,'Hoja de Trabajo para listado'!$A$155:$A$1048576,0),MATCH((CUADRO!N$5&amp;$E133),'Hoja de Trabajo para listado'!$A$151:$Z$151,0)),0)+IFERROR(INDEX('Hoja de Trabajo para listado'!$AB$155:$BA$1048576,MATCH($A133,'Hoja de Trabajo para listado'!$AB$155:$AB$1048576,0),MATCH((CUADRO!N$5&amp;$E133),'Hoja de Trabajo para listado'!$AB$151:$BA$151,0)),0)+IFERROR(INDEX('Hoja de Trabajo para listado'!$BC$155:$CB$1048576,MATCH($A133,'Hoja de Trabajo para listado'!$BC$155:$BC$1048576,0),MATCH((CUADRO!N$5&amp;$E133),'Hoja de Trabajo para listado'!$BC$151:$CB$151,0)),0)+IFERROR(INDEX('Hoja de Trabajo para listado'!$DE$153:$DG$274,MATCH($A133,'Hoja de Trabajo para listado'!$DE$153:$DE$1048576,0),MATCH((CUADRO!N$5&amp;$E133),'Hoja de Trabajo para listado'!$DE$151:$DG$151,0)),0)+IFERROR(INDEX('Hoja de Trabajo para listado'!$CD$155:$DC$1048576,MATCH($A133,'Hoja de Trabajo para listado'!$CD$155:$CD$1048576,0),MATCH((CUADRO!N$5&amp;$E133),'Hoja de Trabajo para listado'!$CD$151:$DC$151,0)),0)</f>
        <v>0</v>
      </c>
      <c r="O133" s="257">
        <f ca="1">+IFERROR(INDEX('Hoja de Trabajo para listado'!$A$155:$Z$1048576,MATCH($A133,'Hoja de Trabajo para listado'!$A$155:$A$1048576,0),MATCH((CUADRO!O$5&amp;$E133),'Hoja de Trabajo para listado'!$A$151:$Z$151,0)),0)+IFERROR(INDEX('Hoja de Trabajo para listado'!$AB$155:$BA$1048576,MATCH($A133,'Hoja de Trabajo para listado'!$AB$155:$AB$1048576,0),MATCH((CUADRO!O$5&amp;$E133),'Hoja de Trabajo para listado'!$AB$151:$BA$151,0)),0)+IFERROR(INDEX('Hoja de Trabajo para listado'!$BC$155:$CB$1048576,MATCH($A133,'Hoja de Trabajo para listado'!$BC$155:$BC$1048576,0),MATCH((CUADRO!O$5&amp;$E133),'Hoja de Trabajo para listado'!$BC$151:$CB$151,0)),0)+IFERROR(INDEX('Hoja de Trabajo para listado'!$DE$153:$DG$274,MATCH($A133,'Hoja de Trabajo para listado'!$DE$153:$DE$1048576,0),MATCH((CUADRO!O$5&amp;$E133),'Hoja de Trabajo para listado'!$DE$151:$DG$151,0)),0)+IFERROR(INDEX('Hoja de Trabajo para listado'!$CD$155:$DC$1048576,MATCH($A133,'Hoja de Trabajo para listado'!$CD$155:$CD$1048576,0),MATCH((CUADRO!O$5&amp;$E133),'Hoja de Trabajo para listado'!$CD$151:$DC$151,0)),0)</f>
        <v>0</v>
      </c>
      <c r="P133" s="257">
        <f ca="1">+IFERROR(INDEX('Hoja de Trabajo para listado'!$A$155:$Z$1048576,MATCH($A133,'Hoja de Trabajo para listado'!$A$155:$A$1048576,0),MATCH((CUADRO!P$5&amp;$E133),'Hoja de Trabajo para listado'!$A$151:$Z$151,0)),0)+IFERROR(INDEX('Hoja de Trabajo para listado'!$AB$155:$BA$1048576,MATCH($A133,'Hoja de Trabajo para listado'!$AB$155:$AB$1048576,0),MATCH((CUADRO!P$5&amp;$E133),'Hoja de Trabajo para listado'!$AB$151:$BA$151,0)),0)+IFERROR(INDEX('Hoja de Trabajo para listado'!$BC$155:$CB$1048576,MATCH($A133,'Hoja de Trabajo para listado'!$BC$155:$BC$1048576,0),MATCH((CUADRO!P$5&amp;$E133),'Hoja de Trabajo para listado'!$BC$151:$CB$151,0)),0)+IFERROR(INDEX('Hoja de Trabajo para listado'!$DE$153:$DG$274,MATCH($A133,'Hoja de Trabajo para listado'!$DE$153:$DE$1048576,0),MATCH((CUADRO!P$5&amp;$E133),'Hoja de Trabajo para listado'!$DE$151:$DG$151,0)),0)+IFERROR(INDEX('Hoja de Trabajo para listado'!$CD$155:$DC$1048576,MATCH($A133,'Hoja de Trabajo para listado'!$CD$155:$CD$1048576,0),MATCH((CUADRO!P$5&amp;$E133),'Hoja de Trabajo para listado'!$CD$151:$DC$151,0)),0)</f>
        <v>0</v>
      </c>
      <c r="Q133" s="257">
        <f ca="1">+IFERROR(INDEX('Hoja de Trabajo para listado'!$A$155:$Z$1048576,MATCH($A133,'Hoja de Trabajo para listado'!$A$155:$A$1048576,0),MATCH((CUADRO!Q$5&amp;$E133),'Hoja de Trabajo para listado'!$A$151:$Z$151,0)),0)+IFERROR(INDEX('Hoja de Trabajo para listado'!$AB$155:$BA$1048576,MATCH($A133,'Hoja de Trabajo para listado'!$AB$155:$AB$1048576,0),MATCH((CUADRO!Q$5&amp;$E133),'Hoja de Trabajo para listado'!$AB$151:$BA$151,0)),0)+IFERROR(INDEX('Hoja de Trabajo para listado'!$BC$155:$CB$1048576,MATCH($A133,'Hoja de Trabajo para listado'!$BC$155:$BC$1048576,0),MATCH((CUADRO!Q$5&amp;$E133),'Hoja de Trabajo para listado'!$BC$151:$CB$151,0)),0)+IFERROR(INDEX('Hoja de Trabajo para listado'!$DE$153:$DG$274,MATCH($A133,'Hoja de Trabajo para listado'!$DE$153:$DE$1048576,0),MATCH((CUADRO!Q$5&amp;$E133),'Hoja de Trabajo para listado'!$DE$151:$DG$151,0)),0)+IFERROR(INDEX('Hoja de Trabajo para listado'!$CD$155:$DC$1048576,MATCH($A133,'Hoja de Trabajo para listado'!$CD$155:$CD$1048576,0),MATCH((CUADRO!Q$5&amp;$E133),'Hoja de Trabajo para listado'!$CD$151:$DC$151,0)),0)</f>
        <v>0</v>
      </c>
      <c r="R133" s="257">
        <f t="shared" ca="1" si="4"/>
        <v>582.05999999999995</v>
      </c>
      <c r="S133" s="274">
        <f ca="1">+R132+R133</f>
        <v>582.05999999999995</v>
      </c>
      <c r="T133" s="257">
        <f ca="1">+S133</f>
        <v>582.05999999999995</v>
      </c>
      <c r="U133" s="256">
        <f t="shared" si="5"/>
        <v>2</v>
      </c>
      <c r="V133" s="362" t="str">
        <f>+VLOOKUP(A133,bd_lista!$A$3:$E$590,5,FALSE)</f>
        <v>Instituciones de Seguridad Social</v>
      </c>
      <c r="W133" s="362"/>
      <c r="X133" s="254">
        <f>+VLOOKUP(A133,[2]Sheet1!$A$13:$D$744,4,FALSE)</f>
        <v>20</v>
      </c>
      <c r="Y133" s="254" t="str">
        <f>+VLOOKUP(X133,bd_lista!$A$3:$C$590,3,FALSE)</f>
        <v>Ministerio de Defensa</v>
      </c>
      <c r="Z133" s="314"/>
      <c r="AA133" s="315"/>
    </row>
    <row r="134" spans="1:27" ht="15" customHeight="1">
      <c r="A134" s="264">
        <v>132</v>
      </c>
      <c r="B134" s="306">
        <f>+A134</f>
        <v>132</v>
      </c>
      <c r="C134" s="259" t="str">
        <f>+VLOOKUP(A134,bd_lista!$A$3:$C$590,3,FALSE)</f>
        <v>Servicio de Desarrollo de las Empresas Púb. Productivas</v>
      </c>
      <c r="D134" s="361" t="str">
        <f>+C134</f>
        <v>Servicio de Desarrollo de las Empresas Púb. Productivas</v>
      </c>
      <c r="E134" s="259" t="s">
        <v>1313</v>
      </c>
      <c r="F134" s="255">
        <f ca="1">+IFERROR(INDEX('Hoja de Trabajo para listado'!$A$155:$Z$1048576,MATCH($A134,'Hoja de Trabajo para listado'!$A$155:$A$1048576,0),MATCH((CUADRO!F$5&amp;$E134),'Hoja de Trabajo para listado'!$A$151:$Z$151,0)),0)+IFERROR(INDEX('Hoja de Trabajo para listado'!$AB$155:$BA$1048576,MATCH($A134,'Hoja de Trabajo para listado'!$AB$155:$AB$1048576,0),MATCH((CUADRO!F$5&amp;$E134),'Hoja de Trabajo para listado'!$AB$151:$BA$151,0)),0)+IFERROR(INDEX('Hoja de Trabajo para listado'!$BC$155:$CB$1048576,MATCH($A134,'Hoja de Trabajo para listado'!$BC$155:$BC$1048576,0),MATCH((CUADRO!F$5&amp;$E134),'Hoja de Trabajo para listado'!$BC$151:$CB$151,0)),0)+IFERROR(INDEX('Hoja de Trabajo para listado'!$DE$153:$DG$274,MATCH($A134,'Hoja de Trabajo para listado'!$DE$153:$DE$1048576,0),MATCH((CUADRO!F$5&amp;$E134),'Hoja de Trabajo para listado'!$DE$151:$DG$151,0)),0)+IFERROR(INDEX('Hoja de Trabajo para listado'!$CD$155:$DC$1048576,MATCH($A134,'Hoja de Trabajo para listado'!$CD$155:$CD$1048576,0),MATCH((CUADRO!F$5&amp;$E134),'Hoja de Trabajo para listado'!$CD$151:$DC$151,0)),0)</f>
        <v>0</v>
      </c>
      <c r="G134" s="255">
        <f ca="1">+IFERROR(INDEX('Hoja de Trabajo para listado'!$A$155:$Z$1048576,MATCH($A134,'Hoja de Trabajo para listado'!$A$155:$A$1048576,0),MATCH((CUADRO!G$5&amp;$E134),'Hoja de Trabajo para listado'!$A$151:$Z$151,0)),0)+IFERROR(INDEX('Hoja de Trabajo para listado'!$AB$155:$BA$1048576,MATCH($A134,'Hoja de Trabajo para listado'!$AB$155:$AB$1048576,0),MATCH((CUADRO!G$5&amp;$E134),'Hoja de Trabajo para listado'!$AB$151:$BA$151,0)),0)+IFERROR(INDEX('Hoja de Trabajo para listado'!$BC$155:$CB$1048576,MATCH($A134,'Hoja de Trabajo para listado'!$BC$155:$BC$1048576,0),MATCH((CUADRO!G$5&amp;$E134),'Hoja de Trabajo para listado'!$BC$151:$CB$151,0)),0)+IFERROR(INDEX('Hoja de Trabajo para listado'!$DE$153:$DG$274,MATCH($A134,'Hoja de Trabajo para listado'!$DE$153:$DE$1048576,0),MATCH((CUADRO!G$5&amp;$E134),'Hoja de Trabajo para listado'!$DE$151:$DG$151,0)),0)+IFERROR(INDEX('Hoja de Trabajo para listado'!$CD$155:$DC$1048576,MATCH($A134,'Hoja de Trabajo para listado'!$CD$155:$CD$1048576,0),MATCH((CUADRO!G$5&amp;$E134),'Hoja de Trabajo para listado'!$CD$151:$DC$151,0)),0)</f>
        <v>0</v>
      </c>
      <c r="H134" s="255">
        <f ca="1">+IFERROR(INDEX('Hoja de Trabajo para listado'!$A$155:$Z$1048576,MATCH($A134,'Hoja de Trabajo para listado'!$A$155:$A$1048576,0),MATCH((CUADRO!H$5&amp;$E134),'Hoja de Trabajo para listado'!$A$151:$Z$151,0)),0)+IFERROR(INDEX('Hoja de Trabajo para listado'!$AB$155:$BA$1048576,MATCH($A134,'Hoja de Trabajo para listado'!$AB$155:$AB$1048576,0),MATCH((CUADRO!H$5&amp;$E134),'Hoja de Trabajo para listado'!$AB$151:$BA$151,0)),0)+IFERROR(INDEX('Hoja de Trabajo para listado'!$BC$155:$CB$1048576,MATCH($A134,'Hoja de Trabajo para listado'!$BC$155:$BC$1048576,0),MATCH((CUADRO!H$5&amp;$E134),'Hoja de Trabajo para listado'!$BC$151:$CB$151,0)),0)+IFERROR(INDEX('Hoja de Trabajo para listado'!$DE$153:$DG$274,MATCH($A134,'Hoja de Trabajo para listado'!$DE$153:$DE$1048576,0),MATCH((CUADRO!H$5&amp;$E134),'Hoja de Trabajo para listado'!$DE$151:$DG$151,0)),0)+IFERROR(INDEX('Hoja de Trabajo para listado'!$CD$155:$DC$1048576,MATCH($A134,'Hoja de Trabajo para listado'!$CD$155:$CD$1048576,0),MATCH((CUADRO!H$5&amp;$E134),'Hoja de Trabajo para listado'!$CD$151:$DC$151,0)),0)</f>
        <v>0</v>
      </c>
      <c r="I134" s="255">
        <f ca="1">+IFERROR(INDEX('Hoja de Trabajo para listado'!$A$155:$Z$1048576,MATCH($A134,'Hoja de Trabajo para listado'!$A$155:$A$1048576,0),MATCH((CUADRO!I$5&amp;$E134),'Hoja de Trabajo para listado'!$A$151:$Z$151,0)),0)+IFERROR(INDEX('Hoja de Trabajo para listado'!$AB$155:$BA$1048576,MATCH($A134,'Hoja de Trabajo para listado'!$AB$155:$AB$1048576,0),MATCH((CUADRO!I$5&amp;$E134),'Hoja de Trabajo para listado'!$AB$151:$BA$151,0)),0)+IFERROR(INDEX('Hoja de Trabajo para listado'!$BC$155:$CB$1048576,MATCH($A134,'Hoja de Trabajo para listado'!$BC$155:$BC$1048576,0),MATCH((CUADRO!I$5&amp;$E134),'Hoja de Trabajo para listado'!$BC$151:$CB$151,0)),0)+IFERROR(INDEX('Hoja de Trabajo para listado'!$DE$153:$DG$274,MATCH($A134,'Hoja de Trabajo para listado'!$DE$153:$DE$1048576,0),MATCH((CUADRO!I$5&amp;$E134),'Hoja de Trabajo para listado'!$DE$151:$DG$151,0)),0)+IFERROR(INDEX('Hoja de Trabajo para listado'!$CD$155:$DC$1048576,MATCH($A134,'Hoja de Trabajo para listado'!$CD$155:$CD$1048576,0),MATCH((CUADRO!I$5&amp;$E134),'Hoja de Trabajo para listado'!$CD$151:$DC$151,0)),0)</f>
        <v>0</v>
      </c>
      <c r="J134" s="255">
        <f ca="1">+IFERROR(INDEX('Hoja de Trabajo para listado'!$A$155:$Z$1048576,MATCH($A134,'Hoja de Trabajo para listado'!$A$155:$A$1048576,0),MATCH((CUADRO!J$5&amp;$E134),'Hoja de Trabajo para listado'!$A$151:$Z$151,0)),0)+IFERROR(INDEX('Hoja de Trabajo para listado'!$AB$155:$BA$1048576,MATCH($A134,'Hoja de Trabajo para listado'!$AB$155:$AB$1048576,0),MATCH((CUADRO!J$5&amp;$E134),'Hoja de Trabajo para listado'!$AB$151:$BA$151,0)),0)+IFERROR(INDEX('Hoja de Trabajo para listado'!$BC$155:$CB$1048576,MATCH($A134,'Hoja de Trabajo para listado'!$BC$155:$BC$1048576,0),MATCH((CUADRO!J$5&amp;$E134),'Hoja de Trabajo para listado'!$BC$151:$CB$151,0)),0)+IFERROR(INDEX('Hoja de Trabajo para listado'!$DE$153:$DG$274,MATCH($A134,'Hoja de Trabajo para listado'!$DE$153:$DE$1048576,0),MATCH((CUADRO!J$5&amp;$E134),'Hoja de Trabajo para listado'!$DE$151:$DG$151,0)),0)+IFERROR(INDEX('Hoja de Trabajo para listado'!$CD$155:$DC$1048576,MATCH($A134,'Hoja de Trabajo para listado'!$CD$155:$CD$1048576,0),MATCH((CUADRO!J$5&amp;$E134),'Hoja de Trabajo para listado'!$CD$151:$DC$151,0)),0)</f>
        <v>0</v>
      </c>
      <c r="K134" s="255">
        <f ca="1">+IFERROR(INDEX('Hoja de Trabajo para listado'!$A$155:$Z$1048576,MATCH($A134,'Hoja de Trabajo para listado'!$A$155:$A$1048576,0),MATCH((CUADRO!K$5&amp;$E134),'Hoja de Trabajo para listado'!$A$151:$Z$151,0)),0)+IFERROR(INDEX('Hoja de Trabajo para listado'!$AB$155:$BA$1048576,MATCH($A134,'Hoja de Trabajo para listado'!$AB$155:$AB$1048576,0),MATCH((CUADRO!K$5&amp;$E134),'Hoja de Trabajo para listado'!$AB$151:$BA$151,0)),0)+IFERROR(INDEX('Hoja de Trabajo para listado'!$BC$155:$CB$1048576,MATCH($A134,'Hoja de Trabajo para listado'!$BC$155:$BC$1048576,0),MATCH((CUADRO!K$5&amp;$E134),'Hoja de Trabajo para listado'!$BC$151:$CB$151,0)),0)+IFERROR(INDEX('Hoja de Trabajo para listado'!$DE$153:$DG$274,MATCH($A134,'Hoja de Trabajo para listado'!$DE$153:$DE$1048576,0),MATCH((CUADRO!K$5&amp;$E134),'Hoja de Trabajo para listado'!$DE$151:$DG$151,0)),0)+IFERROR(INDEX('Hoja de Trabajo para listado'!$CD$155:$DC$1048576,MATCH($A134,'Hoja de Trabajo para listado'!$CD$155:$CD$1048576,0),MATCH((CUADRO!K$5&amp;$E134),'Hoja de Trabajo para listado'!$CD$151:$DC$151,0)),0)</f>
        <v>0</v>
      </c>
      <c r="L134" s="255">
        <f ca="1">+IFERROR(INDEX('Hoja de Trabajo para listado'!$A$155:$Z$1048576,MATCH($A134,'Hoja de Trabajo para listado'!$A$155:$A$1048576,0),MATCH((CUADRO!L$5&amp;$E134),'Hoja de Trabajo para listado'!$A$151:$Z$151,0)),0)+IFERROR(INDEX('Hoja de Trabajo para listado'!$AB$155:$BA$1048576,MATCH($A134,'Hoja de Trabajo para listado'!$AB$155:$AB$1048576,0),MATCH((CUADRO!L$5&amp;$E134),'Hoja de Trabajo para listado'!$AB$151:$BA$151,0)),0)+IFERROR(INDEX('Hoja de Trabajo para listado'!$BC$155:$CB$1048576,MATCH($A134,'Hoja de Trabajo para listado'!$BC$155:$BC$1048576,0),MATCH((CUADRO!L$5&amp;$E134),'Hoja de Trabajo para listado'!$BC$151:$CB$151,0)),0)+IFERROR(INDEX('Hoja de Trabajo para listado'!$DE$153:$DG$274,MATCH($A134,'Hoja de Trabajo para listado'!$DE$153:$DE$1048576,0),MATCH((CUADRO!L$5&amp;$E134),'Hoja de Trabajo para listado'!$DE$151:$DG$151,0)),0)+IFERROR(INDEX('Hoja de Trabajo para listado'!$CD$155:$DC$1048576,MATCH($A134,'Hoja de Trabajo para listado'!$CD$155:$CD$1048576,0),MATCH((CUADRO!L$5&amp;$E134),'Hoja de Trabajo para listado'!$CD$151:$DC$151,0)),0)</f>
        <v>150</v>
      </c>
      <c r="M134" s="255">
        <f ca="1">+IFERROR(INDEX('Hoja de Trabajo para listado'!$A$155:$Z$1048576,MATCH($A134,'Hoja de Trabajo para listado'!$A$155:$A$1048576,0),MATCH((CUADRO!M$5&amp;$E134),'Hoja de Trabajo para listado'!$A$151:$Z$151,0)),0)+IFERROR(INDEX('Hoja de Trabajo para listado'!$AB$155:$BA$1048576,MATCH($A134,'Hoja de Trabajo para listado'!$AB$155:$AB$1048576,0),MATCH((CUADRO!M$5&amp;$E134),'Hoja de Trabajo para listado'!$AB$151:$BA$151,0)),0)+IFERROR(INDEX('Hoja de Trabajo para listado'!$BC$155:$CB$1048576,MATCH($A134,'Hoja de Trabajo para listado'!$BC$155:$BC$1048576,0),MATCH((CUADRO!M$5&amp;$E134),'Hoja de Trabajo para listado'!$BC$151:$CB$151,0)),0)+IFERROR(INDEX('Hoja de Trabajo para listado'!$DE$153:$DG$274,MATCH($A134,'Hoja de Trabajo para listado'!$DE$153:$DE$1048576,0),MATCH((CUADRO!M$5&amp;$E134),'Hoja de Trabajo para listado'!$DE$151:$DG$151,0)),0)+IFERROR(INDEX('Hoja de Trabajo para listado'!$CD$155:$DC$1048576,MATCH($A134,'Hoja de Trabajo para listado'!$CD$155:$CD$1048576,0),MATCH((CUADRO!M$5&amp;$E134),'Hoja de Trabajo para listado'!$CD$151:$DC$151,0)),0)</f>
        <v>200</v>
      </c>
      <c r="N134" s="255">
        <f ca="1">+IFERROR(INDEX('Hoja de Trabajo para listado'!$A$155:$Z$1048576,MATCH($A134,'Hoja de Trabajo para listado'!$A$155:$A$1048576,0),MATCH((CUADRO!N$5&amp;$E134),'Hoja de Trabajo para listado'!$A$151:$Z$151,0)),0)+IFERROR(INDEX('Hoja de Trabajo para listado'!$AB$155:$BA$1048576,MATCH($A134,'Hoja de Trabajo para listado'!$AB$155:$AB$1048576,0),MATCH((CUADRO!N$5&amp;$E134),'Hoja de Trabajo para listado'!$AB$151:$BA$151,0)),0)+IFERROR(INDEX('Hoja de Trabajo para listado'!$BC$155:$CB$1048576,MATCH($A134,'Hoja de Trabajo para listado'!$BC$155:$BC$1048576,0),MATCH((CUADRO!N$5&amp;$E134),'Hoja de Trabajo para listado'!$BC$151:$CB$151,0)),0)+IFERROR(INDEX('Hoja de Trabajo para listado'!$DE$153:$DG$274,MATCH($A134,'Hoja de Trabajo para listado'!$DE$153:$DE$1048576,0),MATCH((CUADRO!N$5&amp;$E134),'Hoja de Trabajo para listado'!$DE$151:$DG$151,0)),0)+IFERROR(INDEX('Hoja de Trabajo para listado'!$CD$155:$DC$1048576,MATCH($A134,'Hoja de Trabajo para listado'!$CD$155:$CD$1048576,0),MATCH((CUADRO!N$5&amp;$E134),'Hoja de Trabajo para listado'!$CD$151:$DC$151,0)),0)</f>
        <v>5755.0199999999995</v>
      </c>
      <c r="O134" s="255">
        <f ca="1">+IFERROR(INDEX('Hoja de Trabajo para listado'!$A$155:$Z$1048576,MATCH($A134,'Hoja de Trabajo para listado'!$A$155:$A$1048576,0),MATCH((CUADRO!O$5&amp;$E134),'Hoja de Trabajo para listado'!$A$151:$Z$151,0)),0)+IFERROR(INDEX('Hoja de Trabajo para listado'!$AB$155:$BA$1048576,MATCH($A134,'Hoja de Trabajo para listado'!$AB$155:$AB$1048576,0),MATCH((CUADRO!O$5&amp;$E134),'Hoja de Trabajo para listado'!$AB$151:$BA$151,0)),0)+IFERROR(INDEX('Hoja de Trabajo para listado'!$BC$155:$CB$1048576,MATCH($A134,'Hoja de Trabajo para listado'!$BC$155:$BC$1048576,0),MATCH((CUADRO!O$5&amp;$E134),'Hoja de Trabajo para listado'!$BC$151:$CB$151,0)),0)+IFERROR(INDEX('Hoja de Trabajo para listado'!$DE$153:$DG$274,MATCH($A134,'Hoja de Trabajo para listado'!$DE$153:$DE$1048576,0),MATCH((CUADRO!O$5&amp;$E134),'Hoja de Trabajo para listado'!$DE$151:$DG$151,0)),0)+IFERROR(INDEX('Hoja de Trabajo para listado'!$CD$155:$DC$1048576,MATCH($A134,'Hoja de Trabajo para listado'!$CD$155:$CD$1048576,0),MATCH((CUADRO!O$5&amp;$E134),'Hoja de Trabajo para listado'!$CD$151:$DC$151,0)),0)</f>
        <v>0</v>
      </c>
      <c r="P134" s="255">
        <f ca="1">+IFERROR(INDEX('Hoja de Trabajo para listado'!$A$155:$Z$1048576,MATCH($A134,'Hoja de Trabajo para listado'!$A$155:$A$1048576,0),MATCH((CUADRO!P$5&amp;$E134),'Hoja de Trabajo para listado'!$A$151:$Z$151,0)),0)+IFERROR(INDEX('Hoja de Trabajo para listado'!$AB$155:$BA$1048576,MATCH($A134,'Hoja de Trabajo para listado'!$AB$155:$AB$1048576,0),MATCH((CUADRO!P$5&amp;$E134),'Hoja de Trabajo para listado'!$AB$151:$BA$151,0)),0)+IFERROR(INDEX('Hoja de Trabajo para listado'!$BC$155:$CB$1048576,MATCH($A134,'Hoja de Trabajo para listado'!$BC$155:$BC$1048576,0),MATCH((CUADRO!P$5&amp;$E134),'Hoja de Trabajo para listado'!$BC$151:$CB$151,0)),0)+IFERROR(INDEX('Hoja de Trabajo para listado'!$DE$153:$DG$274,MATCH($A134,'Hoja de Trabajo para listado'!$DE$153:$DE$1048576,0),MATCH((CUADRO!P$5&amp;$E134),'Hoja de Trabajo para listado'!$DE$151:$DG$151,0)),0)+IFERROR(INDEX('Hoja de Trabajo para listado'!$CD$155:$DC$1048576,MATCH($A134,'Hoja de Trabajo para listado'!$CD$155:$CD$1048576,0),MATCH((CUADRO!P$5&amp;$E134),'Hoja de Trabajo para listado'!$CD$151:$DC$151,0)),0)</f>
        <v>0</v>
      </c>
      <c r="Q134" s="255">
        <f ca="1">+IFERROR(INDEX('Hoja de Trabajo para listado'!$A$155:$Z$1048576,MATCH($A134,'Hoja de Trabajo para listado'!$A$155:$A$1048576,0),MATCH((CUADRO!Q$5&amp;$E134),'Hoja de Trabajo para listado'!$A$151:$Z$151,0)),0)+IFERROR(INDEX('Hoja de Trabajo para listado'!$AB$155:$BA$1048576,MATCH($A134,'Hoja de Trabajo para listado'!$AB$155:$AB$1048576,0),MATCH((CUADRO!Q$5&amp;$E134),'Hoja de Trabajo para listado'!$AB$151:$BA$151,0)),0)+IFERROR(INDEX('Hoja de Trabajo para listado'!$BC$155:$CB$1048576,MATCH($A134,'Hoja de Trabajo para listado'!$BC$155:$BC$1048576,0),MATCH((CUADRO!Q$5&amp;$E134),'Hoja de Trabajo para listado'!$BC$151:$CB$151,0)),0)+IFERROR(INDEX('Hoja de Trabajo para listado'!$DE$153:$DG$274,MATCH($A134,'Hoja de Trabajo para listado'!$DE$153:$DE$1048576,0),MATCH((CUADRO!Q$5&amp;$E134),'Hoja de Trabajo para listado'!$DE$151:$DG$151,0)),0)+IFERROR(INDEX('Hoja de Trabajo para listado'!$CD$155:$DC$1048576,MATCH($A134,'Hoja de Trabajo para listado'!$CD$155:$CD$1048576,0),MATCH((CUADRO!Q$5&amp;$E134),'Hoja de Trabajo para listado'!$CD$151:$DC$151,0)),0)</f>
        <v>0</v>
      </c>
      <c r="R134" s="255">
        <f t="shared" ca="1" si="4"/>
        <v>6105.0199999999995</v>
      </c>
      <c r="S134" s="255"/>
      <c r="T134" s="255">
        <f ca="1">+T135</f>
        <v>222864523.02000004</v>
      </c>
      <c r="U134" s="254">
        <f t="shared" si="5"/>
        <v>1</v>
      </c>
      <c r="V134" s="362" t="str">
        <f>+VLOOKUP(A134,bd_lista!$A$3:$E$590,5,FALSE)</f>
        <v>Instituciones Descentralizadas</v>
      </c>
      <c r="W134" s="361" t="str">
        <f>+V134</f>
        <v>Instituciones Descentralizadas</v>
      </c>
      <c r="X134" s="254">
        <f>+VLOOKUP(A134,[2]Sheet1!$A$13:$D$744,4,FALSE)</f>
        <v>41</v>
      </c>
      <c r="Y134" s="254" t="str">
        <f>+VLOOKUP(X134,bd_lista!$A$3:$C$590,3,FALSE)</f>
        <v>Ministerio de Desarrollo Productivo y Economía Plural</v>
      </c>
      <c r="Z134" s="316">
        <f>+X134</f>
        <v>41</v>
      </c>
      <c r="AA134" s="348" t="str">
        <f>+Y134</f>
        <v>Ministerio de Desarrollo Productivo y Economía Plural</v>
      </c>
    </row>
    <row r="135" spans="1:27" ht="15" customHeight="1">
      <c r="A135" s="32">
        <v>132</v>
      </c>
      <c r="B135" s="307"/>
      <c r="C135" s="362" t="str">
        <f>+VLOOKUP(A135,bd_lista!$A$3:$C$590,3,FALSE)</f>
        <v>Servicio de Desarrollo de las Empresas Púb. Productivas</v>
      </c>
      <c r="D135" s="362"/>
      <c r="E135" s="362" t="s">
        <v>1314</v>
      </c>
      <c r="F135" s="257">
        <f ca="1">+IFERROR(INDEX('Hoja de Trabajo para listado'!$A$155:$Z$1048576,MATCH($A135,'Hoja de Trabajo para listado'!$A$155:$A$1048576,0),MATCH((CUADRO!F$5&amp;$E135),'Hoja de Trabajo para listado'!$A$151:$Z$151,0)),0)+IFERROR(INDEX('Hoja de Trabajo para listado'!$AB$155:$BA$1048576,MATCH($A135,'Hoja de Trabajo para listado'!$AB$155:$AB$1048576,0),MATCH((CUADRO!F$5&amp;$E135),'Hoja de Trabajo para listado'!$AB$151:$BA$151,0)),0)+IFERROR(INDEX('Hoja de Trabajo para listado'!$BC$155:$CB$1048576,MATCH($A135,'Hoja de Trabajo para listado'!$BC$155:$BC$1048576,0),MATCH((CUADRO!F$5&amp;$E135),'Hoja de Trabajo para listado'!$BC$151:$CB$151,0)),0)+IFERROR(INDEX('Hoja de Trabajo para listado'!$DE$153:$DG$274,MATCH($A135,'Hoja de Trabajo para listado'!$DE$153:$DE$1048576,0),MATCH((CUADRO!F$5&amp;$E135),'Hoja de Trabajo para listado'!$DE$151:$DG$151,0)),0)+IFERROR(INDEX('Hoja de Trabajo para listado'!$CD$155:$DC$1048576,MATCH($A135,'Hoja de Trabajo para listado'!$CD$155:$CD$1048576,0),MATCH((CUADRO!F$5&amp;$E135),'Hoja de Trabajo para listado'!$CD$151:$DC$151,0)),0)</f>
        <v>0</v>
      </c>
      <c r="G135" s="257">
        <f ca="1">+IFERROR(INDEX('Hoja de Trabajo para listado'!$A$155:$Z$1048576,MATCH($A135,'Hoja de Trabajo para listado'!$A$155:$A$1048576,0),MATCH((CUADRO!G$5&amp;$E135),'Hoja de Trabajo para listado'!$A$151:$Z$151,0)),0)+IFERROR(INDEX('Hoja de Trabajo para listado'!$AB$155:$BA$1048576,MATCH($A135,'Hoja de Trabajo para listado'!$AB$155:$AB$1048576,0),MATCH((CUADRO!G$5&amp;$E135),'Hoja de Trabajo para listado'!$AB$151:$BA$151,0)),0)+IFERROR(INDEX('Hoja de Trabajo para listado'!$BC$155:$CB$1048576,MATCH($A135,'Hoja de Trabajo para listado'!$BC$155:$BC$1048576,0),MATCH((CUADRO!G$5&amp;$E135),'Hoja de Trabajo para listado'!$BC$151:$CB$151,0)),0)+IFERROR(INDEX('Hoja de Trabajo para listado'!$DE$153:$DG$274,MATCH($A135,'Hoja de Trabajo para listado'!$DE$153:$DE$1048576,0),MATCH((CUADRO!G$5&amp;$E135),'Hoja de Trabajo para listado'!$DE$151:$DG$151,0)),0)+IFERROR(INDEX('Hoja de Trabajo para listado'!$CD$155:$DC$1048576,MATCH($A135,'Hoja de Trabajo para listado'!$CD$155:$CD$1048576,0),MATCH((CUADRO!G$5&amp;$E135),'Hoja de Trabajo para listado'!$CD$151:$DC$151,0)),0)</f>
        <v>0</v>
      </c>
      <c r="H135" s="257">
        <f ca="1">+IFERROR(INDEX('Hoja de Trabajo para listado'!$A$155:$Z$1048576,MATCH($A135,'Hoja de Trabajo para listado'!$A$155:$A$1048576,0),MATCH((CUADRO!H$5&amp;$E135),'Hoja de Trabajo para listado'!$A$151:$Z$151,0)),0)+IFERROR(INDEX('Hoja de Trabajo para listado'!$AB$155:$BA$1048576,MATCH($A135,'Hoja de Trabajo para listado'!$AB$155:$AB$1048576,0),MATCH((CUADRO!H$5&amp;$E135),'Hoja de Trabajo para listado'!$AB$151:$BA$151,0)),0)+IFERROR(INDEX('Hoja de Trabajo para listado'!$BC$155:$CB$1048576,MATCH($A135,'Hoja de Trabajo para listado'!$BC$155:$BC$1048576,0),MATCH((CUADRO!H$5&amp;$E135),'Hoja de Trabajo para listado'!$BC$151:$CB$151,0)),0)+IFERROR(INDEX('Hoja de Trabajo para listado'!$DE$153:$DG$274,MATCH($A135,'Hoja de Trabajo para listado'!$DE$153:$DE$1048576,0),MATCH((CUADRO!H$5&amp;$E135),'Hoja de Trabajo para listado'!$DE$151:$DG$151,0)),0)+IFERROR(INDEX('Hoja de Trabajo para listado'!$CD$155:$DC$1048576,MATCH($A135,'Hoja de Trabajo para listado'!$CD$155:$CD$1048576,0),MATCH((CUADRO!H$5&amp;$E135),'Hoja de Trabajo para listado'!$CD$151:$DC$151,0)),0)</f>
        <v>0</v>
      </c>
      <c r="I135" s="257">
        <f ca="1">+IFERROR(INDEX('Hoja de Trabajo para listado'!$A$155:$Z$1048576,MATCH($A135,'Hoja de Trabajo para listado'!$A$155:$A$1048576,0),MATCH((CUADRO!I$5&amp;$E135),'Hoja de Trabajo para listado'!$A$151:$Z$151,0)),0)+IFERROR(INDEX('Hoja de Trabajo para listado'!$AB$155:$BA$1048576,MATCH($A135,'Hoja de Trabajo para listado'!$AB$155:$AB$1048576,0),MATCH((CUADRO!I$5&amp;$E135),'Hoja de Trabajo para listado'!$AB$151:$BA$151,0)),0)+IFERROR(INDEX('Hoja de Trabajo para listado'!$BC$155:$CB$1048576,MATCH($A135,'Hoja de Trabajo para listado'!$BC$155:$BC$1048576,0),MATCH((CUADRO!I$5&amp;$E135),'Hoja de Trabajo para listado'!$BC$151:$CB$151,0)),0)+IFERROR(INDEX('Hoja de Trabajo para listado'!$DE$153:$DG$274,MATCH($A135,'Hoja de Trabajo para listado'!$DE$153:$DE$1048576,0),MATCH((CUADRO!I$5&amp;$E135),'Hoja de Trabajo para listado'!$DE$151:$DG$151,0)),0)+IFERROR(INDEX('Hoja de Trabajo para listado'!$CD$155:$DC$1048576,MATCH($A135,'Hoja de Trabajo para listado'!$CD$155:$CD$1048576,0),MATCH((CUADRO!I$5&amp;$E135),'Hoja de Trabajo para listado'!$CD$151:$DC$151,0)),0)</f>
        <v>0</v>
      </c>
      <c r="J135" s="257">
        <f ca="1">+IFERROR(INDEX('Hoja de Trabajo para listado'!$A$155:$Z$1048576,MATCH($A135,'Hoja de Trabajo para listado'!$A$155:$A$1048576,0),MATCH((CUADRO!J$5&amp;$E135),'Hoja de Trabajo para listado'!$A$151:$Z$151,0)),0)+IFERROR(INDEX('Hoja de Trabajo para listado'!$AB$155:$BA$1048576,MATCH($A135,'Hoja de Trabajo para listado'!$AB$155:$AB$1048576,0),MATCH((CUADRO!J$5&amp;$E135),'Hoja de Trabajo para listado'!$AB$151:$BA$151,0)),0)+IFERROR(INDEX('Hoja de Trabajo para listado'!$BC$155:$CB$1048576,MATCH($A135,'Hoja de Trabajo para listado'!$BC$155:$BC$1048576,0),MATCH((CUADRO!J$5&amp;$E135),'Hoja de Trabajo para listado'!$BC$151:$CB$151,0)),0)+IFERROR(INDEX('Hoja de Trabajo para listado'!$DE$153:$DG$274,MATCH($A135,'Hoja de Trabajo para listado'!$DE$153:$DE$1048576,0),MATCH((CUADRO!J$5&amp;$E135),'Hoja de Trabajo para listado'!$DE$151:$DG$151,0)),0)+IFERROR(INDEX('Hoja de Trabajo para listado'!$CD$155:$DC$1048576,MATCH($A135,'Hoja de Trabajo para listado'!$CD$155:$CD$1048576,0),MATCH((CUADRO!J$5&amp;$E135),'Hoja de Trabajo para listado'!$CD$151:$DC$151,0)),0)</f>
        <v>0</v>
      </c>
      <c r="K135" s="257">
        <f ca="1">+IFERROR(INDEX('Hoja de Trabajo para listado'!$A$155:$Z$1048576,MATCH($A135,'Hoja de Trabajo para listado'!$A$155:$A$1048576,0),MATCH((CUADRO!K$5&amp;$E135),'Hoja de Trabajo para listado'!$A$151:$Z$151,0)),0)+IFERROR(INDEX('Hoja de Trabajo para listado'!$AB$155:$BA$1048576,MATCH($A135,'Hoja de Trabajo para listado'!$AB$155:$AB$1048576,0),MATCH((CUADRO!K$5&amp;$E135),'Hoja de Trabajo para listado'!$AB$151:$BA$151,0)),0)+IFERROR(INDEX('Hoja de Trabajo para listado'!$BC$155:$CB$1048576,MATCH($A135,'Hoja de Trabajo para listado'!$BC$155:$BC$1048576,0),MATCH((CUADRO!K$5&amp;$E135),'Hoja de Trabajo para listado'!$BC$151:$CB$151,0)),0)+IFERROR(INDEX('Hoja de Trabajo para listado'!$DE$153:$DG$274,MATCH($A135,'Hoja de Trabajo para listado'!$DE$153:$DE$1048576,0),MATCH((CUADRO!K$5&amp;$E135),'Hoja de Trabajo para listado'!$DE$151:$DG$151,0)),0)+IFERROR(INDEX('Hoja de Trabajo para listado'!$CD$155:$DC$1048576,MATCH($A135,'Hoja de Trabajo para listado'!$CD$155:$CD$1048576,0),MATCH((CUADRO!K$5&amp;$E135),'Hoja de Trabajo para listado'!$CD$151:$DC$151,0)),0)</f>
        <v>0</v>
      </c>
      <c r="L135" s="257">
        <f ca="1">+IFERROR(INDEX('Hoja de Trabajo para listado'!$A$155:$Z$1048576,MATCH($A135,'Hoja de Trabajo para listado'!$A$155:$A$1048576,0),MATCH((CUADRO!L$5&amp;$E135),'Hoja de Trabajo para listado'!$A$151:$Z$151,0)),0)+IFERROR(INDEX('Hoja de Trabajo para listado'!$AB$155:$BA$1048576,MATCH($A135,'Hoja de Trabajo para listado'!$AB$155:$AB$1048576,0),MATCH((CUADRO!L$5&amp;$E135),'Hoja de Trabajo para listado'!$AB$151:$BA$151,0)),0)+IFERROR(INDEX('Hoja de Trabajo para listado'!$BC$155:$CB$1048576,MATCH($A135,'Hoja de Trabajo para listado'!$BC$155:$BC$1048576,0),MATCH((CUADRO!L$5&amp;$E135),'Hoja de Trabajo para listado'!$BC$151:$CB$151,0)),0)+IFERROR(INDEX('Hoja de Trabajo para listado'!$DE$153:$DG$274,MATCH($A135,'Hoja de Trabajo para listado'!$DE$153:$DE$1048576,0),MATCH((CUADRO!L$5&amp;$E135),'Hoja de Trabajo para listado'!$DE$151:$DG$151,0)),0)+IFERROR(INDEX('Hoja de Trabajo para listado'!$CD$155:$DC$1048576,MATCH($A135,'Hoja de Trabajo para listado'!$CD$155:$CD$1048576,0),MATCH((CUADRO!L$5&amp;$E135),'Hoja de Trabajo para listado'!$CD$151:$DC$151,0)),0)</f>
        <v>0</v>
      </c>
      <c r="M135" s="257">
        <f ca="1">+IFERROR(INDEX('Hoja de Trabajo para listado'!$A$155:$Z$1048576,MATCH($A135,'Hoja de Trabajo para listado'!$A$155:$A$1048576,0),MATCH((CUADRO!M$5&amp;$E135),'Hoja de Trabajo para listado'!$A$151:$Z$151,0)),0)+IFERROR(INDEX('Hoja de Trabajo para listado'!$AB$155:$BA$1048576,MATCH($A135,'Hoja de Trabajo para listado'!$AB$155:$AB$1048576,0),MATCH((CUADRO!M$5&amp;$E135),'Hoja de Trabajo para listado'!$AB$151:$BA$151,0)),0)+IFERROR(INDEX('Hoja de Trabajo para listado'!$BC$155:$CB$1048576,MATCH($A135,'Hoja de Trabajo para listado'!$BC$155:$BC$1048576,0),MATCH((CUADRO!M$5&amp;$E135),'Hoja de Trabajo para listado'!$BC$151:$CB$151,0)),0)+IFERROR(INDEX('Hoja de Trabajo para listado'!$DE$153:$DG$274,MATCH($A135,'Hoja de Trabajo para listado'!$DE$153:$DE$1048576,0),MATCH((CUADRO!M$5&amp;$E135),'Hoja de Trabajo para listado'!$DE$151:$DG$151,0)),0)+IFERROR(INDEX('Hoja de Trabajo para listado'!$CD$155:$DC$1048576,MATCH($A135,'Hoja de Trabajo para listado'!$CD$155:$CD$1048576,0),MATCH((CUADRO!M$5&amp;$E135),'Hoja de Trabajo para listado'!$CD$151:$DC$151,0)),0)</f>
        <v>713</v>
      </c>
      <c r="N135" s="257">
        <f ca="1">+IFERROR(INDEX('Hoja de Trabajo para listado'!$A$155:$Z$1048576,MATCH($A135,'Hoja de Trabajo para listado'!$A$155:$A$1048576,0),MATCH((CUADRO!N$5&amp;$E135),'Hoja de Trabajo para listado'!$A$151:$Z$151,0)),0)+IFERROR(INDEX('Hoja de Trabajo para listado'!$AB$155:$BA$1048576,MATCH($A135,'Hoja de Trabajo para listado'!$AB$155:$AB$1048576,0),MATCH((CUADRO!N$5&amp;$E135),'Hoja de Trabajo para listado'!$AB$151:$BA$151,0)),0)+IFERROR(INDEX('Hoja de Trabajo para listado'!$BC$155:$CB$1048576,MATCH($A135,'Hoja de Trabajo para listado'!$BC$155:$BC$1048576,0),MATCH((CUADRO!N$5&amp;$E135),'Hoja de Trabajo para listado'!$BC$151:$CB$151,0)),0)+IFERROR(INDEX('Hoja de Trabajo para listado'!$DE$153:$DG$274,MATCH($A135,'Hoja de Trabajo para listado'!$DE$153:$DE$1048576,0),MATCH((CUADRO!N$5&amp;$E135),'Hoja de Trabajo para listado'!$DE$151:$DG$151,0)),0)+IFERROR(INDEX('Hoja de Trabajo para listado'!$CD$155:$DC$1048576,MATCH($A135,'Hoja de Trabajo para listado'!$CD$155:$CD$1048576,0),MATCH((CUADRO!N$5&amp;$E135),'Hoja de Trabajo para listado'!$CD$151:$DC$151,0)),0)</f>
        <v>222857705.00000003</v>
      </c>
      <c r="O135" s="257">
        <f ca="1">+IFERROR(INDEX('Hoja de Trabajo para listado'!$A$155:$Z$1048576,MATCH($A135,'Hoja de Trabajo para listado'!$A$155:$A$1048576,0),MATCH((CUADRO!O$5&amp;$E135),'Hoja de Trabajo para listado'!$A$151:$Z$151,0)),0)+IFERROR(INDEX('Hoja de Trabajo para listado'!$AB$155:$BA$1048576,MATCH($A135,'Hoja de Trabajo para listado'!$AB$155:$AB$1048576,0),MATCH((CUADRO!O$5&amp;$E135),'Hoja de Trabajo para listado'!$AB$151:$BA$151,0)),0)+IFERROR(INDEX('Hoja de Trabajo para listado'!$BC$155:$CB$1048576,MATCH($A135,'Hoja de Trabajo para listado'!$BC$155:$BC$1048576,0),MATCH((CUADRO!O$5&amp;$E135),'Hoja de Trabajo para listado'!$BC$151:$CB$151,0)),0)+IFERROR(INDEX('Hoja de Trabajo para listado'!$DE$153:$DG$274,MATCH($A135,'Hoja de Trabajo para listado'!$DE$153:$DE$1048576,0),MATCH((CUADRO!O$5&amp;$E135),'Hoja de Trabajo para listado'!$DE$151:$DG$151,0)),0)+IFERROR(INDEX('Hoja de Trabajo para listado'!$CD$155:$DC$1048576,MATCH($A135,'Hoja de Trabajo para listado'!$CD$155:$CD$1048576,0),MATCH((CUADRO!O$5&amp;$E135),'Hoja de Trabajo para listado'!$CD$151:$DC$151,0)),0)</f>
        <v>0</v>
      </c>
      <c r="P135" s="257">
        <f ca="1">+IFERROR(INDEX('Hoja de Trabajo para listado'!$A$155:$Z$1048576,MATCH($A135,'Hoja de Trabajo para listado'!$A$155:$A$1048576,0),MATCH((CUADRO!P$5&amp;$E135),'Hoja de Trabajo para listado'!$A$151:$Z$151,0)),0)+IFERROR(INDEX('Hoja de Trabajo para listado'!$AB$155:$BA$1048576,MATCH($A135,'Hoja de Trabajo para listado'!$AB$155:$AB$1048576,0),MATCH((CUADRO!P$5&amp;$E135),'Hoja de Trabajo para listado'!$AB$151:$BA$151,0)),0)+IFERROR(INDEX('Hoja de Trabajo para listado'!$BC$155:$CB$1048576,MATCH($A135,'Hoja de Trabajo para listado'!$BC$155:$BC$1048576,0),MATCH((CUADRO!P$5&amp;$E135),'Hoja de Trabajo para listado'!$BC$151:$CB$151,0)),0)+IFERROR(INDEX('Hoja de Trabajo para listado'!$DE$153:$DG$274,MATCH($A135,'Hoja de Trabajo para listado'!$DE$153:$DE$1048576,0),MATCH((CUADRO!P$5&amp;$E135),'Hoja de Trabajo para listado'!$DE$151:$DG$151,0)),0)+IFERROR(INDEX('Hoja de Trabajo para listado'!$CD$155:$DC$1048576,MATCH($A135,'Hoja de Trabajo para listado'!$CD$155:$CD$1048576,0),MATCH((CUADRO!P$5&amp;$E135),'Hoja de Trabajo para listado'!$CD$151:$DC$151,0)),0)</f>
        <v>0</v>
      </c>
      <c r="Q135" s="257">
        <f ca="1">+IFERROR(INDEX('Hoja de Trabajo para listado'!$A$155:$Z$1048576,MATCH($A135,'Hoja de Trabajo para listado'!$A$155:$A$1048576,0),MATCH((CUADRO!Q$5&amp;$E135),'Hoja de Trabajo para listado'!$A$151:$Z$151,0)),0)+IFERROR(INDEX('Hoja de Trabajo para listado'!$AB$155:$BA$1048576,MATCH($A135,'Hoja de Trabajo para listado'!$AB$155:$AB$1048576,0),MATCH((CUADRO!Q$5&amp;$E135),'Hoja de Trabajo para listado'!$AB$151:$BA$151,0)),0)+IFERROR(INDEX('Hoja de Trabajo para listado'!$BC$155:$CB$1048576,MATCH($A135,'Hoja de Trabajo para listado'!$BC$155:$BC$1048576,0),MATCH((CUADRO!Q$5&amp;$E135),'Hoja de Trabajo para listado'!$BC$151:$CB$151,0)),0)+IFERROR(INDEX('Hoja de Trabajo para listado'!$DE$153:$DG$274,MATCH($A135,'Hoja de Trabajo para listado'!$DE$153:$DE$1048576,0),MATCH((CUADRO!Q$5&amp;$E135),'Hoja de Trabajo para listado'!$DE$151:$DG$151,0)),0)+IFERROR(INDEX('Hoja de Trabajo para listado'!$CD$155:$DC$1048576,MATCH($A135,'Hoja de Trabajo para listado'!$CD$155:$CD$1048576,0),MATCH((CUADRO!Q$5&amp;$E135),'Hoja de Trabajo para listado'!$CD$151:$DC$151,0)),0)</f>
        <v>0</v>
      </c>
      <c r="R135" s="257">
        <f t="shared" ca="1" si="4"/>
        <v>222858418.00000003</v>
      </c>
      <c r="S135" s="257">
        <f ca="1">+R134+R135</f>
        <v>222864523.02000004</v>
      </c>
      <c r="T135" s="257">
        <f ca="1">+S135</f>
        <v>222864523.02000004</v>
      </c>
      <c r="U135" s="256">
        <f t="shared" si="5"/>
        <v>2</v>
      </c>
      <c r="V135" s="362" t="str">
        <f>+VLOOKUP(A135,bd_lista!$A$3:$E$590,5,FALSE)</f>
        <v>Instituciones Descentralizadas</v>
      </c>
      <c r="W135" s="362"/>
      <c r="X135" s="254">
        <f>+VLOOKUP(A135,[2]Sheet1!$A$13:$D$744,4,FALSE)</f>
        <v>41</v>
      </c>
      <c r="Y135" s="254" t="str">
        <f>+VLOOKUP(X135,bd_lista!$A$3:$C$590,3,FALSE)</f>
        <v>Ministerio de Desarrollo Productivo y Economía Plural</v>
      </c>
      <c r="Z135" s="314"/>
      <c r="AA135" s="350"/>
    </row>
    <row r="136" spans="1:27" ht="15" customHeight="1">
      <c r="A136" s="264">
        <v>291</v>
      </c>
      <c r="B136" s="306">
        <f>+A136</f>
        <v>291</v>
      </c>
      <c r="C136" s="259" t="str">
        <f>+VLOOKUP(A136,bd_lista!$A$3:$C$590,3,FALSE)</f>
        <v>Administradora Boliviana de Carreteras</v>
      </c>
      <c r="D136" s="361" t="str">
        <f>+C136</f>
        <v>Administradora Boliviana de Carreteras</v>
      </c>
      <c r="E136" s="259" t="s">
        <v>1313</v>
      </c>
      <c r="F136" s="255">
        <f ca="1">+IFERROR(INDEX('Hoja de Trabajo para listado'!$A$155:$Z$1048576,MATCH($A136,'Hoja de Trabajo para listado'!$A$155:$A$1048576,0),MATCH((CUADRO!F$5&amp;$E136),'Hoja de Trabajo para listado'!$A$151:$Z$151,0)),0)+IFERROR(INDEX('Hoja de Trabajo para listado'!$AB$155:$BA$1048576,MATCH($A136,'Hoja de Trabajo para listado'!$AB$155:$AB$1048576,0),MATCH((CUADRO!F$5&amp;$E136),'Hoja de Trabajo para listado'!$AB$151:$BA$151,0)),0)+IFERROR(INDEX('Hoja de Trabajo para listado'!$BC$155:$CB$1048576,MATCH($A136,'Hoja de Trabajo para listado'!$BC$155:$BC$1048576,0),MATCH((CUADRO!F$5&amp;$E136),'Hoja de Trabajo para listado'!$BC$151:$CB$151,0)),0)+IFERROR(INDEX('Hoja de Trabajo para listado'!$DE$153:$DG$274,MATCH($A136,'Hoja de Trabajo para listado'!$DE$153:$DE$1048576,0),MATCH((CUADRO!F$5&amp;$E136),'Hoja de Trabajo para listado'!$DE$151:$DG$151,0)),0)+IFERROR(INDEX('Hoja de Trabajo para listado'!$CD$155:$DC$1048576,MATCH($A136,'Hoja de Trabajo para listado'!$CD$155:$CD$1048576,0),MATCH((CUADRO!F$5&amp;$E136),'Hoja de Trabajo para listado'!$CD$151:$DC$151,0)),0)</f>
        <v>0</v>
      </c>
      <c r="G136" s="255">
        <f ca="1">+IFERROR(INDEX('Hoja de Trabajo para listado'!$A$155:$Z$1048576,MATCH($A136,'Hoja de Trabajo para listado'!$A$155:$A$1048576,0),MATCH((CUADRO!G$5&amp;$E136),'Hoja de Trabajo para listado'!$A$151:$Z$151,0)),0)+IFERROR(INDEX('Hoja de Trabajo para listado'!$AB$155:$BA$1048576,MATCH($A136,'Hoja de Trabajo para listado'!$AB$155:$AB$1048576,0),MATCH((CUADRO!G$5&amp;$E136),'Hoja de Trabajo para listado'!$AB$151:$BA$151,0)),0)+IFERROR(INDEX('Hoja de Trabajo para listado'!$BC$155:$CB$1048576,MATCH($A136,'Hoja de Trabajo para listado'!$BC$155:$BC$1048576,0),MATCH((CUADRO!G$5&amp;$E136),'Hoja de Trabajo para listado'!$BC$151:$CB$151,0)),0)+IFERROR(INDEX('Hoja de Trabajo para listado'!$DE$153:$DG$274,MATCH($A136,'Hoja de Trabajo para listado'!$DE$153:$DE$1048576,0),MATCH((CUADRO!G$5&amp;$E136),'Hoja de Trabajo para listado'!$DE$151:$DG$151,0)),0)+IFERROR(INDEX('Hoja de Trabajo para listado'!$CD$155:$DC$1048576,MATCH($A136,'Hoja de Trabajo para listado'!$CD$155:$CD$1048576,0),MATCH((CUADRO!G$5&amp;$E136),'Hoja de Trabajo para listado'!$CD$151:$DC$151,0)),0)</f>
        <v>5572485.1500000004</v>
      </c>
      <c r="H136" s="255">
        <f ca="1">+IFERROR(INDEX('Hoja de Trabajo para listado'!$A$155:$Z$1048576,MATCH($A136,'Hoja de Trabajo para listado'!$A$155:$A$1048576,0),MATCH((CUADRO!H$5&amp;$E136),'Hoja de Trabajo para listado'!$A$151:$Z$151,0)),0)+IFERROR(INDEX('Hoja de Trabajo para listado'!$AB$155:$BA$1048576,MATCH($A136,'Hoja de Trabajo para listado'!$AB$155:$AB$1048576,0),MATCH((CUADRO!H$5&amp;$E136),'Hoja de Trabajo para listado'!$AB$151:$BA$151,0)),0)+IFERROR(INDEX('Hoja de Trabajo para listado'!$BC$155:$CB$1048576,MATCH($A136,'Hoja de Trabajo para listado'!$BC$155:$BC$1048576,0),MATCH((CUADRO!H$5&amp;$E136),'Hoja de Trabajo para listado'!$BC$151:$CB$151,0)),0)+IFERROR(INDEX('Hoja de Trabajo para listado'!$DE$153:$DG$274,MATCH($A136,'Hoja de Trabajo para listado'!$DE$153:$DE$1048576,0),MATCH((CUADRO!H$5&amp;$E136),'Hoja de Trabajo para listado'!$DE$151:$DG$151,0)),0)+IFERROR(INDEX('Hoja de Trabajo para listado'!$CD$155:$DC$1048576,MATCH($A136,'Hoja de Trabajo para listado'!$CD$155:$CD$1048576,0),MATCH((CUADRO!H$5&amp;$E136),'Hoja de Trabajo para listado'!$CD$151:$DC$151,0)),0)</f>
        <v>0</v>
      </c>
      <c r="I136" s="255">
        <f ca="1">+IFERROR(INDEX('Hoja de Trabajo para listado'!$A$155:$Z$1048576,MATCH($A136,'Hoja de Trabajo para listado'!$A$155:$A$1048576,0),MATCH((CUADRO!I$5&amp;$E136),'Hoja de Trabajo para listado'!$A$151:$Z$151,0)),0)+IFERROR(INDEX('Hoja de Trabajo para listado'!$AB$155:$BA$1048576,MATCH($A136,'Hoja de Trabajo para listado'!$AB$155:$AB$1048576,0),MATCH((CUADRO!I$5&amp;$E136),'Hoja de Trabajo para listado'!$AB$151:$BA$151,0)),0)+IFERROR(INDEX('Hoja de Trabajo para listado'!$BC$155:$CB$1048576,MATCH($A136,'Hoja de Trabajo para listado'!$BC$155:$BC$1048576,0),MATCH((CUADRO!I$5&amp;$E136),'Hoja de Trabajo para listado'!$BC$151:$CB$151,0)),0)+IFERROR(INDEX('Hoja de Trabajo para listado'!$DE$153:$DG$274,MATCH($A136,'Hoja de Trabajo para listado'!$DE$153:$DE$1048576,0),MATCH((CUADRO!I$5&amp;$E136),'Hoja de Trabajo para listado'!$DE$151:$DG$151,0)),0)+IFERROR(INDEX('Hoja de Trabajo para listado'!$CD$155:$DC$1048576,MATCH($A136,'Hoja de Trabajo para listado'!$CD$155:$CD$1048576,0),MATCH((CUADRO!I$5&amp;$E136),'Hoja de Trabajo para listado'!$CD$151:$DC$151,0)),0)</f>
        <v>35119560</v>
      </c>
      <c r="J136" s="255">
        <f ca="1">+IFERROR(INDEX('Hoja de Trabajo para listado'!$A$155:$Z$1048576,MATCH($A136,'Hoja de Trabajo para listado'!$A$155:$A$1048576,0),MATCH((CUADRO!J$5&amp;$E136),'Hoja de Trabajo para listado'!$A$151:$Z$151,0)),0)+IFERROR(INDEX('Hoja de Trabajo para listado'!$AB$155:$BA$1048576,MATCH($A136,'Hoja de Trabajo para listado'!$AB$155:$AB$1048576,0),MATCH((CUADRO!J$5&amp;$E136),'Hoja de Trabajo para listado'!$AB$151:$BA$151,0)),0)+IFERROR(INDEX('Hoja de Trabajo para listado'!$BC$155:$CB$1048576,MATCH($A136,'Hoja de Trabajo para listado'!$BC$155:$BC$1048576,0),MATCH((CUADRO!J$5&amp;$E136),'Hoja de Trabajo para listado'!$BC$151:$CB$151,0)),0)+IFERROR(INDEX('Hoja de Trabajo para listado'!$DE$153:$DG$274,MATCH($A136,'Hoja de Trabajo para listado'!$DE$153:$DE$1048576,0),MATCH((CUADRO!J$5&amp;$E136),'Hoja de Trabajo para listado'!$DE$151:$DG$151,0)),0)+IFERROR(INDEX('Hoja de Trabajo para listado'!$CD$155:$DC$1048576,MATCH($A136,'Hoja de Trabajo para listado'!$CD$155:$CD$1048576,0),MATCH((CUADRO!J$5&amp;$E136),'Hoja de Trabajo para listado'!$CD$151:$DC$151,0)),0)</f>
        <v>3823312.26</v>
      </c>
      <c r="K136" s="255">
        <f ca="1">+IFERROR(INDEX('Hoja de Trabajo para listado'!$A$155:$Z$1048576,MATCH($A136,'Hoja de Trabajo para listado'!$A$155:$A$1048576,0),MATCH((CUADRO!K$5&amp;$E136),'Hoja de Trabajo para listado'!$A$151:$Z$151,0)),0)+IFERROR(INDEX('Hoja de Trabajo para listado'!$AB$155:$BA$1048576,MATCH($A136,'Hoja de Trabajo para listado'!$AB$155:$AB$1048576,0),MATCH((CUADRO!K$5&amp;$E136),'Hoja de Trabajo para listado'!$AB$151:$BA$151,0)),0)+IFERROR(INDEX('Hoja de Trabajo para listado'!$BC$155:$CB$1048576,MATCH($A136,'Hoja de Trabajo para listado'!$BC$155:$BC$1048576,0),MATCH((CUADRO!K$5&amp;$E136),'Hoja de Trabajo para listado'!$BC$151:$CB$151,0)),0)+IFERROR(INDEX('Hoja de Trabajo para listado'!$DE$153:$DG$274,MATCH($A136,'Hoja de Trabajo para listado'!$DE$153:$DE$1048576,0),MATCH((CUADRO!K$5&amp;$E136),'Hoja de Trabajo para listado'!$DE$151:$DG$151,0)),0)+IFERROR(INDEX('Hoja de Trabajo para listado'!$CD$155:$DC$1048576,MATCH($A136,'Hoja de Trabajo para listado'!$CD$155:$CD$1048576,0),MATCH((CUADRO!K$5&amp;$E136),'Hoja de Trabajo para listado'!$CD$151:$DC$151,0)),0)</f>
        <v>0</v>
      </c>
      <c r="L136" s="255">
        <f ca="1">+IFERROR(INDEX('Hoja de Trabajo para listado'!$A$155:$Z$1048576,MATCH($A136,'Hoja de Trabajo para listado'!$A$155:$A$1048576,0),MATCH((CUADRO!L$5&amp;$E136),'Hoja de Trabajo para listado'!$A$151:$Z$151,0)),0)+IFERROR(INDEX('Hoja de Trabajo para listado'!$AB$155:$BA$1048576,MATCH($A136,'Hoja de Trabajo para listado'!$AB$155:$AB$1048576,0),MATCH((CUADRO!L$5&amp;$E136),'Hoja de Trabajo para listado'!$AB$151:$BA$151,0)),0)+IFERROR(INDEX('Hoja de Trabajo para listado'!$BC$155:$CB$1048576,MATCH($A136,'Hoja de Trabajo para listado'!$BC$155:$BC$1048576,0),MATCH((CUADRO!L$5&amp;$E136),'Hoja de Trabajo para listado'!$BC$151:$CB$151,0)),0)+IFERROR(INDEX('Hoja de Trabajo para listado'!$DE$153:$DG$274,MATCH($A136,'Hoja de Trabajo para listado'!$DE$153:$DE$1048576,0),MATCH((CUADRO!L$5&amp;$E136),'Hoja de Trabajo para listado'!$DE$151:$DG$151,0)),0)+IFERROR(INDEX('Hoja de Trabajo para listado'!$CD$155:$DC$1048576,MATCH($A136,'Hoja de Trabajo para listado'!$CD$155:$CD$1048576,0),MATCH((CUADRO!L$5&amp;$E136),'Hoja de Trabajo para listado'!$CD$151:$DC$151,0)),0)</f>
        <v>0</v>
      </c>
      <c r="M136" s="255">
        <f ca="1">+IFERROR(INDEX('Hoja de Trabajo para listado'!$A$155:$Z$1048576,MATCH($A136,'Hoja de Trabajo para listado'!$A$155:$A$1048576,0),MATCH((CUADRO!M$5&amp;$E136),'Hoja de Trabajo para listado'!$A$151:$Z$151,0)),0)+IFERROR(INDEX('Hoja de Trabajo para listado'!$AB$155:$BA$1048576,MATCH($A136,'Hoja de Trabajo para listado'!$AB$155:$AB$1048576,0),MATCH((CUADRO!M$5&amp;$E136),'Hoja de Trabajo para listado'!$AB$151:$BA$151,0)),0)+IFERROR(INDEX('Hoja de Trabajo para listado'!$BC$155:$CB$1048576,MATCH($A136,'Hoja de Trabajo para listado'!$BC$155:$BC$1048576,0),MATCH((CUADRO!M$5&amp;$E136),'Hoja de Trabajo para listado'!$BC$151:$CB$151,0)),0)+IFERROR(INDEX('Hoja de Trabajo para listado'!$DE$153:$DG$274,MATCH($A136,'Hoja de Trabajo para listado'!$DE$153:$DE$1048576,0),MATCH((CUADRO!M$5&amp;$E136),'Hoja de Trabajo para listado'!$DE$151:$DG$151,0)),0)+IFERROR(INDEX('Hoja de Trabajo para listado'!$CD$155:$DC$1048576,MATCH($A136,'Hoja de Trabajo para listado'!$CD$155:$CD$1048576,0),MATCH((CUADRO!M$5&amp;$E136),'Hoja de Trabajo para listado'!$CD$151:$DC$151,0)),0)</f>
        <v>6437870.7199999997</v>
      </c>
      <c r="N136" s="255">
        <f ca="1">+IFERROR(INDEX('Hoja de Trabajo para listado'!$A$155:$Z$1048576,MATCH($A136,'Hoja de Trabajo para listado'!$A$155:$A$1048576,0),MATCH((CUADRO!N$5&amp;$E136),'Hoja de Trabajo para listado'!$A$151:$Z$151,0)),0)+IFERROR(INDEX('Hoja de Trabajo para listado'!$AB$155:$BA$1048576,MATCH($A136,'Hoja de Trabajo para listado'!$AB$155:$AB$1048576,0),MATCH((CUADRO!N$5&amp;$E136),'Hoja de Trabajo para listado'!$AB$151:$BA$151,0)),0)+IFERROR(INDEX('Hoja de Trabajo para listado'!$BC$155:$CB$1048576,MATCH($A136,'Hoja de Trabajo para listado'!$BC$155:$BC$1048576,0),MATCH((CUADRO!N$5&amp;$E136),'Hoja de Trabajo para listado'!$BC$151:$CB$151,0)),0)+IFERROR(INDEX('Hoja de Trabajo para listado'!$DE$153:$DG$274,MATCH($A136,'Hoja de Trabajo para listado'!$DE$153:$DE$1048576,0),MATCH((CUADRO!N$5&amp;$E136),'Hoja de Trabajo para listado'!$DE$151:$DG$151,0)),0)+IFERROR(INDEX('Hoja de Trabajo para listado'!$CD$155:$DC$1048576,MATCH($A136,'Hoja de Trabajo para listado'!$CD$155:$CD$1048576,0),MATCH((CUADRO!N$5&amp;$E136),'Hoja de Trabajo para listado'!$CD$151:$DC$151,0)),0)</f>
        <v>1256.2</v>
      </c>
      <c r="O136" s="255">
        <f ca="1">+IFERROR(INDEX('Hoja de Trabajo para listado'!$A$155:$Z$1048576,MATCH($A136,'Hoja de Trabajo para listado'!$A$155:$A$1048576,0),MATCH((CUADRO!O$5&amp;$E136),'Hoja de Trabajo para listado'!$A$151:$Z$151,0)),0)+IFERROR(INDEX('Hoja de Trabajo para listado'!$AB$155:$BA$1048576,MATCH($A136,'Hoja de Trabajo para listado'!$AB$155:$AB$1048576,0),MATCH((CUADRO!O$5&amp;$E136),'Hoja de Trabajo para listado'!$AB$151:$BA$151,0)),0)+IFERROR(INDEX('Hoja de Trabajo para listado'!$BC$155:$CB$1048576,MATCH($A136,'Hoja de Trabajo para listado'!$BC$155:$BC$1048576,0),MATCH((CUADRO!O$5&amp;$E136),'Hoja de Trabajo para listado'!$BC$151:$CB$151,0)),0)+IFERROR(INDEX('Hoja de Trabajo para listado'!$DE$153:$DG$274,MATCH($A136,'Hoja de Trabajo para listado'!$DE$153:$DE$1048576,0),MATCH((CUADRO!O$5&amp;$E136),'Hoja de Trabajo para listado'!$DE$151:$DG$151,0)),0)+IFERROR(INDEX('Hoja de Trabajo para listado'!$CD$155:$DC$1048576,MATCH($A136,'Hoja de Trabajo para listado'!$CD$155:$CD$1048576,0),MATCH((CUADRO!O$5&amp;$E136),'Hoja de Trabajo para listado'!$CD$151:$DC$151,0)),0)</f>
        <v>0</v>
      </c>
      <c r="P136" s="255">
        <f ca="1">+IFERROR(INDEX('Hoja de Trabajo para listado'!$A$155:$Z$1048576,MATCH($A136,'Hoja de Trabajo para listado'!$A$155:$A$1048576,0),MATCH((CUADRO!P$5&amp;$E136),'Hoja de Trabajo para listado'!$A$151:$Z$151,0)),0)+IFERROR(INDEX('Hoja de Trabajo para listado'!$AB$155:$BA$1048576,MATCH($A136,'Hoja de Trabajo para listado'!$AB$155:$AB$1048576,0),MATCH((CUADRO!P$5&amp;$E136),'Hoja de Trabajo para listado'!$AB$151:$BA$151,0)),0)+IFERROR(INDEX('Hoja de Trabajo para listado'!$BC$155:$CB$1048576,MATCH($A136,'Hoja de Trabajo para listado'!$BC$155:$BC$1048576,0),MATCH((CUADRO!P$5&amp;$E136),'Hoja de Trabajo para listado'!$BC$151:$CB$151,0)),0)+IFERROR(INDEX('Hoja de Trabajo para listado'!$DE$153:$DG$274,MATCH($A136,'Hoja de Trabajo para listado'!$DE$153:$DE$1048576,0),MATCH((CUADRO!P$5&amp;$E136),'Hoja de Trabajo para listado'!$DE$151:$DG$151,0)),0)+IFERROR(INDEX('Hoja de Trabajo para listado'!$CD$155:$DC$1048576,MATCH($A136,'Hoja de Trabajo para listado'!$CD$155:$CD$1048576,0),MATCH((CUADRO!P$5&amp;$E136),'Hoja de Trabajo para listado'!$CD$151:$DC$151,0)),0)</f>
        <v>0</v>
      </c>
      <c r="Q136" s="255">
        <f ca="1">+IFERROR(INDEX('Hoja de Trabajo para listado'!$A$155:$Z$1048576,MATCH($A136,'Hoja de Trabajo para listado'!$A$155:$A$1048576,0),MATCH((CUADRO!Q$5&amp;$E136),'Hoja de Trabajo para listado'!$A$151:$Z$151,0)),0)+IFERROR(INDEX('Hoja de Trabajo para listado'!$AB$155:$BA$1048576,MATCH($A136,'Hoja de Trabajo para listado'!$AB$155:$AB$1048576,0),MATCH((CUADRO!Q$5&amp;$E136),'Hoja de Trabajo para listado'!$AB$151:$BA$151,0)),0)+IFERROR(INDEX('Hoja de Trabajo para listado'!$BC$155:$CB$1048576,MATCH($A136,'Hoja de Trabajo para listado'!$BC$155:$BC$1048576,0),MATCH((CUADRO!Q$5&amp;$E136),'Hoja de Trabajo para listado'!$BC$151:$CB$151,0)),0)+IFERROR(INDEX('Hoja de Trabajo para listado'!$DE$153:$DG$274,MATCH($A136,'Hoja de Trabajo para listado'!$DE$153:$DE$1048576,0),MATCH((CUADRO!Q$5&amp;$E136),'Hoja de Trabajo para listado'!$DE$151:$DG$151,0)),0)+IFERROR(INDEX('Hoja de Trabajo para listado'!$CD$155:$DC$1048576,MATCH($A136,'Hoja de Trabajo para listado'!$CD$155:$CD$1048576,0),MATCH((CUADRO!Q$5&amp;$E136),'Hoja de Trabajo para listado'!$CD$151:$DC$151,0)),0)</f>
        <v>0</v>
      </c>
      <c r="R136" s="255">
        <f t="shared" ca="1" si="4"/>
        <v>50954484.329999998</v>
      </c>
      <c r="S136" s="255"/>
      <c r="T136" s="255">
        <f ca="1">+T137</f>
        <v>157348257.85000002</v>
      </c>
      <c r="U136" s="254">
        <f t="shared" si="5"/>
        <v>1</v>
      </c>
      <c r="V136" s="362" t="str">
        <f>+VLOOKUP(A136,bd_lista!$A$3:$E$590,5,FALSE)</f>
        <v>Instituciones Descentralizadas</v>
      </c>
      <c r="W136" s="361" t="str">
        <f>+V136</f>
        <v>Instituciones Descentralizadas</v>
      </c>
      <c r="X136" s="254">
        <f>+VLOOKUP(A136,[2]Sheet1!$A$13:$D$744,4,FALSE)</f>
        <v>81</v>
      </c>
      <c r="Y136" s="254" t="str">
        <f>+VLOOKUP(X136,bd_lista!$A$3:$C$590,3,FALSE)</f>
        <v>Ministerio de Obras Públicas, Servicios y Vivienda</v>
      </c>
      <c r="Z136" s="316">
        <f>+X136</f>
        <v>81</v>
      </c>
      <c r="AA136" s="348" t="str">
        <f>+Y136</f>
        <v>Ministerio de Obras Públicas, Servicios y Vivienda</v>
      </c>
    </row>
    <row r="137" spans="1:27" ht="15" customHeight="1">
      <c r="A137" s="32">
        <v>291</v>
      </c>
      <c r="B137" s="307"/>
      <c r="C137" s="362" t="str">
        <f>+VLOOKUP(A137,bd_lista!$A$3:$C$590,3,FALSE)</f>
        <v>Administradora Boliviana de Carreteras</v>
      </c>
      <c r="D137" s="362"/>
      <c r="E137" s="362" t="s">
        <v>1314</v>
      </c>
      <c r="F137" s="257">
        <f ca="1">+IFERROR(INDEX('Hoja de Trabajo para listado'!$A$155:$Z$1048576,MATCH($A137,'Hoja de Trabajo para listado'!$A$155:$A$1048576,0),MATCH((CUADRO!F$5&amp;$E137),'Hoja de Trabajo para listado'!$A$151:$Z$151,0)),0)+IFERROR(INDEX('Hoja de Trabajo para listado'!$AB$155:$BA$1048576,MATCH($A137,'Hoja de Trabajo para listado'!$AB$155:$AB$1048576,0),MATCH((CUADRO!F$5&amp;$E137),'Hoja de Trabajo para listado'!$AB$151:$BA$151,0)),0)+IFERROR(INDEX('Hoja de Trabajo para listado'!$BC$155:$CB$1048576,MATCH($A137,'Hoja de Trabajo para listado'!$BC$155:$BC$1048576,0),MATCH((CUADRO!F$5&amp;$E137),'Hoja de Trabajo para listado'!$BC$151:$CB$151,0)),0)+IFERROR(INDEX('Hoja de Trabajo para listado'!$DE$153:$DG$274,MATCH($A137,'Hoja de Trabajo para listado'!$DE$153:$DE$1048576,0),MATCH((CUADRO!F$5&amp;$E137),'Hoja de Trabajo para listado'!$DE$151:$DG$151,0)),0)+IFERROR(INDEX('Hoja de Trabajo para listado'!$CD$155:$DC$1048576,MATCH($A137,'Hoja de Trabajo para listado'!$CD$155:$CD$1048576,0),MATCH((CUADRO!F$5&amp;$E137),'Hoja de Trabajo para listado'!$CD$151:$DC$151,0)),0)</f>
        <v>0</v>
      </c>
      <c r="G137" s="257">
        <f ca="1">+IFERROR(INDEX('Hoja de Trabajo para listado'!$A$155:$Z$1048576,MATCH($A137,'Hoja de Trabajo para listado'!$A$155:$A$1048576,0),MATCH((CUADRO!G$5&amp;$E137),'Hoja de Trabajo para listado'!$A$151:$Z$151,0)),0)+IFERROR(INDEX('Hoja de Trabajo para listado'!$AB$155:$BA$1048576,MATCH($A137,'Hoja de Trabajo para listado'!$AB$155:$AB$1048576,0),MATCH((CUADRO!G$5&amp;$E137),'Hoja de Trabajo para listado'!$AB$151:$BA$151,0)),0)+IFERROR(INDEX('Hoja de Trabajo para listado'!$BC$155:$CB$1048576,MATCH($A137,'Hoja de Trabajo para listado'!$BC$155:$BC$1048576,0),MATCH((CUADRO!G$5&amp;$E137),'Hoja de Trabajo para listado'!$BC$151:$CB$151,0)),0)+IFERROR(INDEX('Hoja de Trabajo para listado'!$DE$153:$DG$274,MATCH($A137,'Hoja de Trabajo para listado'!$DE$153:$DE$1048576,0),MATCH((CUADRO!G$5&amp;$E137),'Hoja de Trabajo para listado'!$DE$151:$DG$151,0)),0)+IFERROR(INDEX('Hoja de Trabajo para listado'!$CD$155:$DC$1048576,MATCH($A137,'Hoja de Trabajo para listado'!$CD$155:$CD$1048576,0),MATCH((CUADRO!G$5&amp;$E137),'Hoja de Trabajo para listado'!$CD$151:$DC$151,0)),0)</f>
        <v>0</v>
      </c>
      <c r="H137" s="257">
        <f ca="1">+IFERROR(INDEX('Hoja de Trabajo para listado'!$A$155:$Z$1048576,MATCH($A137,'Hoja de Trabajo para listado'!$A$155:$A$1048576,0),MATCH((CUADRO!H$5&amp;$E137),'Hoja de Trabajo para listado'!$A$151:$Z$151,0)),0)+IFERROR(INDEX('Hoja de Trabajo para listado'!$AB$155:$BA$1048576,MATCH($A137,'Hoja de Trabajo para listado'!$AB$155:$AB$1048576,0),MATCH((CUADRO!H$5&amp;$E137),'Hoja de Trabajo para listado'!$AB$151:$BA$151,0)),0)+IFERROR(INDEX('Hoja de Trabajo para listado'!$BC$155:$CB$1048576,MATCH($A137,'Hoja de Trabajo para listado'!$BC$155:$BC$1048576,0),MATCH((CUADRO!H$5&amp;$E137),'Hoja de Trabajo para listado'!$BC$151:$CB$151,0)),0)+IFERROR(INDEX('Hoja de Trabajo para listado'!$DE$153:$DG$274,MATCH($A137,'Hoja de Trabajo para listado'!$DE$153:$DE$1048576,0),MATCH((CUADRO!H$5&amp;$E137),'Hoja de Trabajo para listado'!$DE$151:$DG$151,0)),0)+IFERROR(INDEX('Hoja de Trabajo para listado'!$CD$155:$DC$1048576,MATCH($A137,'Hoja de Trabajo para listado'!$CD$155:$CD$1048576,0),MATCH((CUADRO!H$5&amp;$E137),'Hoja de Trabajo para listado'!$CD$151:$DC$151,0)),0)</f>
        <v>0</v>
      </c>
      <c r="I137" s="257">
        <f ca="1">+IFERROR(INDEX('Hoja de Trabajo para listado'!$A$155:$Z$1048576,MATCH($A137,'Hoja de Trabajo para listado'!$A$155:$A$1048576,0),MATCH((CUADRO!I$5&amp;$E137),'Hoja de Trabajo para listado'!$A$151:$Z$151,0)),0)+IFERROR(INDEX('Hoja de Trabajo para listado'!$AB$155:$BA$1048576,MATCH($A137,'Hoja de Trabajo para listado'!$AB$155:$AB$1048576,0),MATCH((CUADRO!I$5&amp;$E137),'Hoja de Trabajo para listado'!$AB$151:$BA$151,0)),0)+IFERROR(INDEX('Hoja de Trabajo para listado'!$BC$155:$CB$1048576,MATCH($A137,'Hoja de Trabajo para listado'!$BC$155:$BC$1048576,0),MATCH((CUADRO!I$5&amp;$E137),'Hoja de Trabajo para listado'!$BC$151:$CB$151,0)),0)+IFERROR(INDEX('Hoja de Trabajo para listado'!$DE$153:$DG$274,MATCH($A137,'Hoja de Trabajo para listado'!$DE$153:$DE$1048576,0),MATCH((CUADRO!I$5&amp;$E137),'Hoja de Trabajo para listado'!$DE$151:$DG$151,0)),0)+IFERROR(INDEX('Hoja de Trabajo para listado'!$CD$155:$DC$1048576,MATCH($A137,'Hoja de Trabajo para listado'!$CD$155:$CD$1048576,0),MATCH((CUADRO!I$5&amp;$E137),'Hoja de Trabajo para listado'!$CD$151:$DC$151,0)),0)</f>
        <v>0</v>
      </c>
      <c r="J137" s="257">
        <f ca="1">+IFERROR(INDEX('Hoja de Trabajo para listado'!$A$155:$Z$1048576,MATCH($A137,'Hoja de Trabajo para listado'!$A$155:$A$1048576,0),MATCH((CUADRO!J$5&amp;$E137),'Hoja de Trabajo para listado'!$A$151:$Z$151,0)),0)+IFERROR(INDEX('Hoja de Trabajo para listado'!$AB$155:$BA$1048576,MATCH($A137,'Hoja de Trabajo para listado'!$AB$155:$AB$1048576,0),MATCH((CUADRO!J$5&amp;$E137),'Hoja de Trabajo para listado'!$AB$151:$BA$151,0)),0)+IFERROR(INDEX('Hoja de Trabajo para listado'!$BC$155:$CB$1048576,MATCH($A137,'Hoja de Trabajo para listado'!$BC$155:$BC$1048576,0),MATCH((CUADRO!J$5&amp;$E137),'Hoja de Trabajo para listado'!$BC$151:$CB$151,0)),0)+IFERROR(INDEX('Hoja de Trabajo para listado'!$DE$153:$DG$274,MATCH($A137,'Hoja de Trabajo para listado'!$DE$153:$DE$1048576,0),MATCH((CUADRO!J$5&amp;$E137),'Hoja de Trabajo para listado'!$DE$151:$DG$151,0)),0)+IFERROR(INDEX('Hoja de Trabajo para listado'!$CD$155:$DC$1048576,MATCH($A137,'Hoja de Trabajo para listado'!$CD$155:$CD$1048576,0),MATCH((CUADRO!J$5&amp;$E137),'Hoja de Trabajo para listado'!$CD$151:$DC$151,0)),0)</f>
        <v>0</v>
      </c>
      <c r="K137" s="257">
        <f ca="1">+IFERROR(INDEX('Hoja de Trabajo para listado'!$A$155:$Z$1048576,MATCH($A137,'Hoja de Trabajo para listado'!$A$155:$A$1048576,0),MATCH((CUADRO!K$5&amp;$E137),'Hoja de Trabajo para listado'!$A$151:$Z$151,0)),0)+IFERROR(INDEX('Hoja de Trabajo para listado'!$AB$155:$BA$1048576,MATCH($A137,'Hoja de Trabajo para listado'!$AB$155:$AB$1048576,0),MATCH((CUADRO!K$5&amp;$E137),'Hoja de Trabajo para listado'!$AB$151:$BA$151,0)),0)+IFERROR(INDEX('Hoja de Trabajo para listado'!$BC$155:$CB$1048576,MATCH($A137,'Hoja de Trabajo para listado'!$BC$155:$BC$1048576,0),MATCH((CUADRO!K$5&amp;$E137),'Hoja de Trabajo para listado'!$BC$151:$CB$151,0)),0)+IFERROR(INDEX('Hoja de Trabajo para listado'!$DE$153:$DG$274,MATCH($A137,'Hoja de Trabajo para listado'!$DE$153:$DE$1048576,0),MATCH((CUADRO!K$5&amp;$E137),'Hoja de Trabajo para listado'!$DE$151:$DG$151,0)),0)+IFERROR(INDEX('Hoja de Trabajo para listado'!$CD$155:$DC$1048576,MATCH($A137,'Hoja de Trabajo para listado'!$CD$155:$CD$1048576,0),MATCH((CUADRO!K$5&amp;$E137),'Hoja de Trabajo para listado'!$CD$151:$DC$151,0)),0)</f>
        <v>0</v>
      </c>
      <c r="L137" s="257">
        <f ca="1">+IFERROR(INDEX('Hoja de Trabajo para listado'!$A$155:$Z$1048576,MATCH($A137,'Hoja de Trabajo para listado'!$A$155:$A$1048576,0),MATCH((CUADRO!L$5&amp;$E137),'Hoja de Trabajo para listado'!$A$151:$Z$151,0)),0)+IFERROR(INDEX('Hoja de Trabajo para listado'!$AB$155:$BA$1048576,MATCH($A137,'Hoja de Trabajo para listado'!$AB$155:$AB$1048576,0),MATCH((CUADRO!L$5&amp;$E137),'Hoja de Trabajo para listado'!$AB$151:$BA$151,0)),0)+IFERROR(INDEX('Hoja de Trabajo para listado'!$BC$155:$CB$1048576,MATCH($A137,'Hoja de Trabajo para listado'!$BC$155:$BC$1048576,0),MATCH((CUADRO!L$5&amp;$E137),'Hoja de Trabajo para listado'!$BC$151:$CB$151,0)),0)+IFERROR(INDEX('Hoja de Trabajo para listado'!$DE$153:$DG$274,MATCH($A137,'Hoja de Trabajo para listado'!$DE$153:$DE$1048576,0),MATCH((CUADRO!L$5&amp;$E137),'Hoja de Trabajo para listado'!$DE$151:$DG$151,0)),0)+IFERROR(INDEX('Hoja de Trabajo para listado'!$CD$155:$DC$1048576,MATCH($A137,'Hoja de Trabajo para listado'!$CD$155:$CD$1048576,0),MATCH((CUADRO!L$5&amp;$E137),'Hoja de Trabajo para listado'!$CD$151:$DC$151,0)),0)</f>
        <v>52485487.580000006</v>
      </c>
      <c r="M137" s="257">
        <f ca="1">+IFERROR(INDEX('Hoja de Trabajo para listado'!$A$155:$Z$1048576,MATCH($A137,'Hoja de Trabajo para listado'!$A$155:$A$1048576,0),MATCH((CUADRO!M$5&amp;$E137),'Hoja de Trabajo para listado'!$A$151:$Z$151,0)),0)+IFERROR(INDEX('Hoja de Trabajo para listado'!$AB$155:$BA$1048576,MATCH($A137,'Hoja de Trabajo para listado'!$AB$155:$AB$1048576,0),MATCH((CUADRO!M$5&amp;$E137),'Hoja de Trabajo para listado'!$AB$151:$BA$151,0)),0)+IFERROR(INDEX('Hoja de Trabajo para listado'!$BC$155:$CB$1048576,MATCH($A137,'Hoja de Trabajo para listado'!$BC$155:$BC$1048576,0),MATCH((CUADRO!M$5&amp;$E137),'Hoja de Trabajo para listado'!$BC$151:$CB$151,0)),0)+IFERROR(INDEX('Hoja de Trabajo para listado'!$DE$153:$DG$274,MATCH($A137,'Hoja de Trabajo para listado'!$DE$153:$DE$1048576,0),MATCH((CUADRO!M$5&amp;$E137),'Hoja de Trabajo para listado'!$DE$151:$DG$151,0)),0)+IFERROR(INDEX('Hoja de Trabajo para listado'!$CD$155:$DC$1048576,MATCH($A137,'Hoja de Trabajo para listado'!$CD$155:$CD$1048576,0),MATCH((CUADRO!M$5&amp;$E137),'Hoja de Trabajo para listado'!$CD$151:$DC$151,0)),0)</f>
        <v>0</v>
      </c>
      <c r="N137" s="257">
        <f ca="1">+IFERROR(INDEX('Hoja de Trabajo para listado'!$A$155:$Z$1048576,MATCH($A137,'Hoja de Trabajo para listado'!$A$155:$A$1048576,0),MATCH((CUADRO!N$5&amp;$E137),'Hoja de Trabajo para listado'!$A$151:$Z$151,0)),0)+IFERROR(INDEX('Hoja de Trabajo para listado'!$AB$155:$BA$1048576,MATCH($A137,'Hoja de Trabajo para listado'!$AB$155:$AB$1048576,0),MATCH((CUADRO!N$5&amp;$E137),'Hoja de Trabajo para listado'!$AB$151:$BA$151,0)),0)+IFERROR(INDEX('Hoja de Trabajo para listado'!$BC$155:$CB$1048576,MATCH($A137,'Hoja de Trabajo para listado'!$BC$155:$BC$1048576,0),MATCH((CUADRO!N$5&amp;$E137),'Hoja de Trabajo para listado'!$BC$151:$CB$151,0)),0)+IFERROR(INDEX('Hoja de Trabajo para listado'!$DE$153:$DG$274,MATCH($A137,'Hoja de Trabajo para listado'!$DE$153:$DE$1048576,0),MATCH((CUADRO!N$5&amp;$E137),'Hoja de Trabajo para listado'!$DE$151:$DG$151,0)),0)+IFERROR(INDEX('Hoja de Trabajo para listado'!$CD$155:$DC$1048576,MATCH($A137,'Hoja de Trabajo para listado'!$CD$155:$CD$1048576,0),MATCH((CUADRO!N$5&amp;$E137),'Hoja de Trabajo para listado'!$CD$151:$DC$151,0)),0)</f>
        <v>53908285.940000005</v>
      </c>
      <c r="O137" s="257">
        <f ca="1">+IFERROR(INDEX('Hoja de Trabajo para listado'!$A$155:$Z$1048576,MATCH($A137,'Hoja de Trabajo para listado'!$A$155:$A$1048576,0),MATCH((CUADRO!O$5&amp;$E137),'Hoja de Trabajo para listado'!$A$151:$Z$151,0)),0)+IFERROR(INDEX('Hoja de Trabajo para listado'!$AB$155:$BA$1048576,MATCH($A137,'Hoja de Trabajo para listado'!$AB$155:$AB$1048576,0),MATCH((CUADRO!O$5&amp;$E137),'Hoja de Trabajo para listado'!$AB$151:$BA$151,0)),0)+IFERROR(INDEX('Hoja de Trabajo para listado'!$BC$155:$CB$1048576,MATCH($A137,'Hoja de Trabajo para listado'!$BC$155:$BC$1048576,0),MATCH((CUADRO!O$5&amp;$E137),'Hoja de Trabajo para listado'!$BC$151:$CB$151,0)),0)+IFERROR(INDEX('Hoja de Trabajo para listado'!$DE$153:$DG$274,MATCH($A137,'Hoja de Trabajo para listado'!$DE$153:$DE$1048576,0),MATCH((CUADRO!O$5&amp;$E137),'Hoja de Trabajo para listado'!$DE$151:$DG$151,0)),0)+IFERROR(INDEX('Hoja de Trabajo para listado'!$CD$155:$DC$1048576,MATCH($A137,'Hoja de Trabajo para listado'!$CD$155:$CD$1048576,0),MATCH((CUADRO!O$5&amp;$E137),'Hoja de Trabajo para listado'!$CD$151:$DC$151,0)),0)</f>
        <v>0</v>
      </c>
      <c r="P137" s="257">
        <f ca="1">+IFERROR(INDEX('Hoja de Trabajo para listado'!$A$155:$Z$1048576,MATCH($A137,'Hoja de Trabajo para listado'!$A$155:$A$1048576,0),MATCH((CUADRO!P$5&amp;$E137),'Hoja de Trabajo para listado'!$A$151:$Z$151,0)),0)+IFERROR(INDEX('Hoja de Trabajo para listado'!$AB$155:$BA$1048576,MATCH($A137,'Hoja de Trabajo para listado'!$AB$155:$AB$1048576,0),MATCH((CUADRO!P$5&amp;$E137),'Hoja de Trabajo para listado'!$AB$151:$BA$151,0)),0)+IFERROR(INDEX('Hoja de Trabajo para listado'!$BC$155:$CB$1048576,MATCH($A137,'Hoja de Trabajo para listado'!$BC$155:$BC$1048576,0),MATCH((CUADRO!P$5&amp;$E137),'Hoja de Trabajo para listado'!$BC$151:$CB$151,0)),0)+IFERROR(INDEX('Hoja de Trabajo para listado'!$DE$153:$DG$274,MATCH($A137,'Hoja de Trabajo para listado'!$DE$153:$DE$1048576,0),MATCH((CUADRO!P$5&amp;$E137),'Hoja de Trabajo para listado'!$DE$151:$DG$151,0)),0)+IFERROR(INDEX('Hoja de Trabajo para listado'!$CD$155:$DC$1048576,MATCH($A137,'Hoja de Trabajo para listado'!$CD$155:$CD$1048576,0),MATCH((CUADRO!P$5&amp;$E137),'Hoja de Trabajo para listado'!$CD$151:$DC$151,0)),0)</f>
        <v>0</v>
      </c>
      <c r="Q137" s="257">
        <f ca="1">+IFERROR(INDEX('Hoja de Trabajo para listado'!$A$155:$Z$1048576,MATCH($A137,'Hoja de Trabajo para listado'!$A$155:$A$1048576,0),MATCH((CUADRO!Q$5&amp;$E137),'Hoja de Trabajo para listado'!$A$151:$Z$151,0)),0)+IFERROR(INDEX('Hoja de Trabajo para listado'!$AB$155:$BA$1048576,MATCH($A137,'Hoja de Trabajo para listado'!$AB$155:$AB$1048576,0),MATCH((CUADRO!Q$5&amp;$E137),'Hoja de Trabajo para listado'!$AB$151:$BA$151,0)),0)+IFERROR(INDEX('Hoja de Trabajo para listado'!$BC$155:$CB$1048576,MATCH($A137,'Hoja de Trabajo para listado'!$BC$155:$BC$1048576,0),MATCH((CUADRO!Q$5&amp;$E137),'Hoja de Trabajo para listado'!$BC$151:$CB$151,0)),0)+IFERROR(INDEX('Hoja de Trabajo para listado'!$DE$153:$DG$274,MATCH($A137,'Hoja de Trabajo para listado'!$DE$153:$DE$1048576,0),MATCH((CUADRO!Q$5&amp;$E137),'Hoja de Trabajo para listado'!$DE$151:$DG$151,0)),0)+IFERROR(INDEX('Hoja de Trabajo para listado'!$CD$155:$DC$1048576,MATCH($A137,'Hoja de Trabajo para listado'!$CD$155:$CD$1048576,0),MATCH((CUADRO!Q$5&amp;$E137),'Hoja de Trabajo para listado'!$CD$151:$DC$151,0)),0)</f>
        <v>0</v>
      </c>
      <c r="R137" s="257">
        <f t="shared" ca="1" si="4"/>
        <v>106393773.52000001</v>
      </c>
      <c r="S137" s="257">
        <f ca="1">+R136+R137</f>
        <v>157348257.85000002</v>
      </c>
      <c r="T137" s="257">
        <f ca="1">+S137</f>
        <v>157348257.85000002</v>
      </c>
      <c r="U137" s="256">
        <f t="shared" si="5"/>
        <v>2</v>
      </c>
      <c r="V137" s="362" t="str">
        <f>+VLOOKUP(A137,bd_lista!$A$3:$E$590,5,FALSE)</f>
        <v>Instituciones Descentralizadas</v>
      </c>
      <c r="W137" s="362"/>
      <c r="X137" s="254">
        <f>+VLOOKUP(A137,[2]Sheet1!$A$13:$D$744,4,FALSE)</f>
        <v>81</v>
      </c>
      <c r="Y137" s="254" t="str">
        <f>+VLOOKUP(X137,bd_lista!$A$3:$C$590,3,FALSE)</f>
        <v>Ministerio de Obras Públicas, Servicios y Vivienda</v>
      </c>
      <c r="Z137" s="314"/>
      <c r="AA137" s="350"/>
    </row>
    <row r="138" spans="1:27" ht="15" customHeight="1">
      <c r="A138" s="264">
        <v>389</v>
      </c>
      <c r="B138" s="306">
        <f>+A138</f>
        <v>389</v>
      </c>
      <c r="C138" s="259" t="str">
        <f>+VLOOKUP(A138,bd_lista!$A$3:$C$590,3,FALSE)</f>
        <v>Navegación Aérea y Aeropuertos Bolivianos</v>
      </c>
      <c r="D138" s="361" t="str">
        <f>+C138</f>
        <v>Navegación Aérea y Aeropuertos Bolivianos</v>
      </c>
      <c r="E138" s="259" t="s">
        <v>1313</v>
      </c>
      <c r="F138" s="255">
        <f ca="1">+IFERROR(INDEX('Hoja de Trabajo para listado'!$A$155:$Z$1048576,MATCH($A138,'Hoja de Trabajo para listado'!$A$155:$A$1048576,0),MATCH((CUADRO!F$5&amp;$E138),'Hoja de Trabajo para listado'!$A$151:$Z$151,0)),0)+IFERROR(INDEX('Hoja de Trabajo para listado'!$AB$155:$BA$1048576,MATCH($A138,'Hoja de Trabajo para listado'!$AB$155:$AB$1048576,0),MATCH((CUADRO!F$5&amp;$E138),'Hoja de Trabajo para listado'!$AB$151:$BA$151,0)),0)+IFERROR(INDEX('Hoja de Trabajo para listado'!$BC$155:$CB$1048576,MATCH($A138,'Hoja de Trabajo para listado'!$BC$155:$BC$1048576,0),MATCH((CUADRO!F$5&amp;$E138),'Hoja de Trabajo para listado'!$BC$151:$CB$151,0)),0)+IFERROR(INDEX('Hoja de Trabajo para listado'!$DE$153:$DG$274,MATCH($A138,'Hoja de Trabajo para listado'!$DE$153:$DE$1048576,0),MATCH((CUADRO!F$5&amp;$E138),'Hoja de Trabajo para listado'!$DE$151:$DG$151,0)),0)+IFERROR(INDEX('Hoja de Trabajo para listado'!$CD$155:$DC$1048576,MATCH($A138,'Hoja de Trabajo para listado'!$CD$155:$CD$1048576,0),MATCH((CUADRO!F$5&amp;$E138),'Hoja de Trabajo para listado'!$CD$151:$DC$151,0)),0)</f>
        <v>3170568.4</v>
      </c>
      <c r="G138" s="255">
        <f ca="1">+IFERROR(INDEX('Hoja de Trabajo para listado'!$A$155:$Z$1048576,MATCH($A138,'Hoja de Trabajo para listado'!$A$155:$A$1048576,0),MATCH((CUADRO!G$5&amp;$E138),'Hoja de Trabajo para listado'!$A$151:$Z$151,0)),0)+IFERROR(INDEX('Hoja de Trabajo para listado'!$AB$155:$BA$1048576,MATCH($A138,'Hoja de Trabajo para listado'!$AB$155:$AB$1048576,0),MATCH((CUADRO!G$5&amp;$E138),'Hoja de Trabajo para listado'!$AB$151:$BA$151,0)),0)+IFERROR(INDEX('Hoja de Trabajo para listado'!$BC$155:$CB$1048576,MATCH($A138,'Hoja de Trabajo para listado'!$BC$155:$BC$1048576,0),MATCH((CUADRO!G$5&amp;$E138),'Hoja de Trabajo para listado'!$BC$151:$CB$151,0)),0)+IFERROR(INDEX('Hoja de Trabajo para listado'!$DE$153:$DG$274,MATCH($A138,'Hoja de Trabajo para listado'!$DE$153:$DE$1048576,0),MATCH((CUADRO!G$5&amp;$E138),'Hoja de Trabajo para listado'!$DE$151:$DG$151,0)),0)+IFERROR(INDEX('Hoja de Trabajo para listado'!$CD$155:$DC$1048576,MATCH($A138,'Hoja de Trabajo para listado'!$CD$155:$CD$1048576,0),MATCH((CUADRO!G$5&amp;$E138),'Hoja de Trabajo para listado'!$CD$151:$DC$151,0)),0)</f>
        <v>128559.05</v>
      </c>
      <c r="H138" s="255">
        <f ca="1">+IFERROR(INDEX('Hoja de Trabajo para listado'!$A$155:$Z$1048576,MATCH($A138,'Hoja de Trabajo para listado'!$A$155:$A$1048576,0),MATCH((CUADRO!H$5&amp;$E138),'Hoja de Trabajo para listado'!$A$151:$Z$151,0)),0)+IFERROR(INDEX('Hoja de Trabajo para listado'!$AB$155:$BA$1048576,MATCH($A138,'Hoja de Trabajo para listado'!$AB$155:$AB$1048576,0),MATCH((CUADRO!H$5&amp;$E138),'Hoja de Trabajo para listado'!$AB$151:$BA$151,0)),0)+IFERROR(INDEX('Hoja de Trabajo para listado'!$BC$155:$CB$1048576,MATCH($A138,'Hoja de Trabajo para listado'!$BC$155:$BC$1048576,0),MATCH((CUADRO!H$5&amp;$E138),'Hoja de Trabajo para listado'!$BC$151:$CB$151,0)),0)+IFERROR(INDEX('Hoja de Trabajo para listado'!$DE$153:$DG$274,MATCH($A138,'Hoja de Trabajo para listado'!$DE$153:$DE$1048576,0),MATCH((CUADRO!H$5&amp;$E138),'Hoja de Trabajo para listado'!$DE$151:$DG$151,0)),0)+IFERROR(INDEX('Hoja de Trabajo para listado'!$CD$155:$DC$1048576,MATCH($A138,'Hoja de Trabajo para listado'!$CD$155:$CD$1048576,0),MATCH((CUADRO!H$5&amp;$E138),'Hoja de Trabajo para listado'!$CD$151:$DC$151,0)),0)</f>
        <v>128559.05</v>
      </c>
      <c r="I138" s="255">
        <f ca="1">+IFERROR(INDEX('Hoja de Trabajo para listado'!$A$155:$Z$1048576,MATCH($A138,'Hoja de Trabajo para listado'!$A$155:$A$1048576,0),MATCH((CUADRO!I$5&amp;$E138),'Hoja de Trabajo para listado'!$A$151:$Z$151,0)),0)+IFERROR(INDEX('Hoja de Trabajo para listado'!$AB$155:$BA$1048576,MATCH($A138,'Hoja de Trabajo para listado'!$AB$155:$AB$1048576,0),MATCH((CUADRO!I$5&amp;$E138),'Hoja de Trabajo para listado'!$AB$151:$BA$151,0)),0)+IFERROR(INDEX('Hoja de Trabajo para listado'!$BC$155:$CB$1048576,MATCH($A138,'Hoja de Trabajo para listado'!$BC$155:$BC$1048576,0),MATCH((CUADRO!I$5&amp;$E138),'Hoja de Trabajo para listado'!$BC$151:$CB$151,0)),0)+IFERROR(INDEX('Hoja de Trabajo para listado'!$DE$153:$DG$274,MATCH($A138,'Hoja de Trabajo para listado'!$DE$153:$DE$1048576,0),MATCH((CUADRO!I$5&amp;$E138),'Hoja de Trabajo para listado'!$DE$151:$DG$151,0)),0)+IFERROR(INDEX('Hoja de Trabajo para listado'!$CD$155:$DC$1048576,MATCH($A138,'Hoja de Trabajo para listado'!$CD$155:$CD$1048576,0),MATCH((CUADRO!I$5&amp;$E138),'Hoja de Trabajo para listado'!$CD$151:$DC$151,0)),0)</f>
        <v>2630224.3600000003</v>
      </c>
      <c r="J138" s="255">
        <f ca="1">+IFERROR(INDEX('Hoja de Trabajo para listado'!$A$155:$Z$1048576,MATCH($A138,'Hoja de Trabajo para listado'!$A$155:$A$1048576,0),MATCH((CUADRO!J$5&amp;$E138),'Hoja de Trabajo para listado'!$A$151:$Z$151,0)),0)+IFERROR(INDEX('Hoja de Trabajo para listado'!$AB$155:$BA$1048576,MATCH($A138,'Hoja de Trabajo para listado'!$AB$155:$AB$1048576,0),MATCH((CUADRO!J$5&amp;$E138),'Hoja de Trabajo para listado'!$AB$151:$BA$151,0)),0)+IFERROR(INDEX('Hoja de Trabajo para listado'!$BC$155:$CB$1048576,MATCH($A138,'Hoja de Trabajo para listado'!$BC$155:$BC$1048576,0),MATCH((CUADRO!J$5&amp;$E138),'Hoja de Trabajo para listado'!$BC$151:$CB$151,0)),0)+IFERROR(INDEX('Hoja de Trabajo para listado'!$DE$153:$DG$274,MATCH($A138,'Hoja de Trabajo para listado'!$DE$153:$DE$1048576,0),MATCH((CUADRO!J$5&amp;$E138),'Hoja de Trabajo para listado'!$DE$151:$DG$151,0)),0)+IFERROR(INDEX('Hoja de Trabajo para listado'!$CD$155:$DC$1048576,MATCH($A138,'Hoja de Trabajo para listado'!$CD$155:$CD$1048576,0),MATCH((CUADRO!J$5&amp;$E138),'Hoja de Trabajo para listado'!$CD$151:$DC$151,0)),0)</f>
        <v>128559.05</v>
      </c>
      <c r="K138" s="255">
        <f ca="1">+IFERROR(INDEX('Hoja de Trabajo para listado'!$A$155:$Z$1048576,MATCH($A138,'Hoja de Trabajo para listado'!$A$155:$A$1048576,0),MATCH((CUADRO!K$5&amp;$E138),'Hoja de Trabajo para listado'!$A$151:$Z$151,0)),0)+IFERROR(INDEX('Hoja de Trabajo para listado'!$AB$155:$BA$1048576,MATCH($A138,'Hoja de Trabajo para listado'!$AB$155:$AB$1048576,0),MATCH((CUADRO!K$5&amp;$E138),'Hoja de Trabajo para listado'!$AB$151:$BA$151,0)),0)+IFERROR(INDEX('Hoja de Trabajo para listado'!$BC$155:$CB$1048576,MATCH($A138,'Hoja de Trabajo para listado'!$BC$155:$BC$1048576,0),MATCH((CUADRO!K$5&amp;$E138),'Hoja de Trabajo para listado'!$BC$151:$CB$151,0)),0)+IFERROR(INDEX('Hoja de Trabajo para listado'!$DE$153:$DG$274,MATCH($A138,'Hoja de Trabajo para listado'!$DE$153:$DE$1048576,0),MATCH((CUADRO!K$5&amp;$E138),'Hoja de Trabajo para listado'!$DE$151:$DG$151,0)),0)+IFERROR(INDEX('Hoja de Trabajo para listado'!$CD$155:$DC$1048576,MATCH($A138,'Hoja de Trabajo para listado'!$CD$155:$CD$1048576,0),MATCH((CUADRO!K$5&amp;$E138),'Hoja de Trabajo para listado'!$CD$151:$DC$151,0)),0)</f>
        <v>9978575.0299999993</v>
      </c>
      <c r="L138" s="255">
        <f ca="1">+IFERROR(INDEX('Hoja de Trabajo para listado'!$A$155:$Z$1048576,MATCH($A138,'Hoja de Trabajo para listado'!$A$155:$A$1048576,0),MATCH((CUADRO!L$5&amp;$E138),'Hoja de Trabajo para listado'!$A$151:$Z$151,0)),0)+IFERROR(INDEX('Hoja de Trabajo para listado'!$AB$155:$BA$1048576,MATCH($A138,'Hoja de Trabajo para listado'!$AB$155:$AB$1048576,0),MATCH((CUADRO!L$5&amp;$E138),'Hoja de Trabajo para listado'!$AB$151:$BA$151,0)),0)+IFERROR(INDEX('Hoja de Trabajo para listado'!$BC$155:$CB$1048576,MATCH($A138,'Hoja de Trabajo para listado'!$BC$155:$BC$1048576,0),MATCH((CUADRO!L$5&amp;$E138),'Hoja de Trabajo para listado'!$BC$151:$CB$151,0)),0)+IFERROR(INDEX('Hoja de Trabajo para listado'!$DE$153:$DG$274,MATCH($A138,'Hoja de Trabajo para listado'!$DE$153:$DE$1048576,0),MATCH((CUADRO!L$5&amp;$E138),'Hoja de Trabajo para listado'!$DE$151:$DG$151,0)),0)+IFERROR(INDEX('Hoja de Trabajo para listado'!$CD$155:$DC$1048576,MATCH($A138,'Hoja de Trabajo para listado'!$CD$155:$CD$1048576,0),MATCH((CUADRO!L$5&amp;$E138),'Hoja de Trabajo para listado'!$CD$151:$DC$151,0)),0)</f>
        <v>0</v>
      </c>
      <c r="M138" s="255">
        <f ca="1">+IFERROR(INDEX('Hoja de Trabajo para listado'!$A$155:$Z$1048576,MATCH($A138,'Hoja de Trabajo para listado'!$A$155:$A$1048576,0),MATCH((CUADRO!M$5&amp;$E138),'Hoja de Trabajo para listado'!$A$151:$Z$151,0)),0)+IFERROR(INDEX('Hoja de Trabajo para listado'!$AB$155:$BA$1048576,MATCH($A138,'Hoja de Trabajo para listado'!$AB$155:$AB$1048576,0),MATCH((CUADRO!M$5&amp;$E138),'Hoja de Trabajo para listado'!$AB$151:$BA$151,0)),0)+IFERROR(INDEX('Hoja de Trabajo para listado'!$BC$155:$CB$1048576,MATCH($A138,'Hoja de Trabajo para listado'!$BC$155:$BC$1048576,0),MATCH((CUADRO!M$5&amp;$E138),'Hoja de Trabajo para listado'!$BC$151:$CB$151,0)),0)+IFERROR(INDEX('Hoja de Trabajo para listado'!$DE$153:$DG$274,MATCH($A138,'Hoja de Trabajo para listado'!$DE$153:$DE$1048576,0),MATCH((CUADRO!M$5&amp;$E138),'Hoja de Trabajo para listado'!$DE$151:$DG$151,0)),0)+IFERROR(INDEX('Hoja de Trabajo para listado'!$CD$155:$DC$1048576,MATCH($A138,'Hoja de Trabajo para listado'!$CD$155:$CD$1048576,0),MATCH((CUADRO!M$5&amp;$E138),'Hoja de Trabajo para listado'!$CD$151:$DC$151,0)),0)</f>
        <v>128559.05</v>
      </c>
      <c r="N138" s="255">
        <f ca="1">+IFERROR(INDEX('Hoja de Trabajo para listado'!$A$155:$Z$1048576,MATCH($A138,'Hoja de Trabajo para listado'!$A$155:$A$1048576,0),MATCH((CUADRO!N$5&amp;$E138),'Hoja de Trabajo para listado'!$A$151:$Z$151,0)),0)+IFERROR(INDEX('Hoja de Trabajo para listado'!$AB$155:$BA$1048576,MATCH($A138,'Hoja de Trabajo para listado'!$AB$155:$AB$1048576,0),MATCH((CUADRO!N$5&amp;$E138),'Hoja de Trabajo para listado'!$AB$151:$BA$151,0)),0)+IFERROR(INDEX('Hoja de Trabajo para listado'!$BC$155:$CB$1048576,MATCH($A138,'Hoja de Trabajo para listado'!$BC$155:$BC$1048576,0),MATCH((CUADRO!N$5&amp;$E138),'Hoja de Trabajo para listado'!$BC$151:$CB$151,0)),0)+IFERROR(INDEX('Hoja de Trabajo para listado'!$DE$153:$DG$274,MATCH($A138,'Hoja de Trabajo para listado'!$DE$153:$DE$1048576,0),MATCH((CUADRO!N$5&amp;$E138),'Hoja de Trabajo para listado'!$DE$151:$DG$151,0)),0)+IFERROR(INDEX('Hoja de Trabajo para listado'!$CD$155:$DC$1048576,MATCH($A138,'Hoja de Trabajo para listado'!$CD$155:$CD$1048576,0),MATCH((CUADRO!N$5&amp;$E138),'Hoja de Trabajo para listado'!$CD$151:$DC$151,0)),0)</f>
        <v>130709.05</v>
      </c>
      <c r="O138" s="255">
        <f ca="1">+IFERROR(INDEX('Hoja de Trabajo para listado'!$A$155:$Z$1048576,MATCH($A138,'Hoja de Trabajo para listado'!$A$155:$A$1048576,0),MATCH((CUADRO!O$5&amp;$E138),'Hoja de Trabajo para listado'!$A$151:$Z$151,0)),0)+IFERROR(INDEX('Hoja de Trabajo para listado'!$AB$155:$BA$1048576,MATCH($A138,'Hoja de Trabajo para listado'!$AB$155:$AB$1048576,0),MATCH((CUADRO!O$5&amp;$E138),'Hoja de Trabajo para listado'!$AB$151:$BA$151,0)),0)+IFERROR(INDEX('Hoja de Trabajo para listado'!$BC$155:$CB$1048576,MATCH($A138,'Hoja de Trabajo para listado'!$BC$155:$BC$1048576,0),MATCH((CUADRO!O$5&amp;$E138),'Hoja de Trabajo para listado'!$BC$151:$CB$151,0)),0)+IFERROR(INDEX('Hoja de Trabajo para listado'!$DE$153:$DG$274,MATCH($A138,'Hoja de Trabajo para listado'!$DE$153:$DE$1048576,0),MATCH((CUADRO!O$5&amp;$E138),'Hoja de Trabajo para listado'!$DE$151:$DG$151,0)),0)+IFERROR(INDEX('Hoja de Trabajo para listado'!$CD$155:$DC$1048576,MATCH($A138,'Hoja de Trabajo para listado'!$CD$155:$CD$1048576,0),MATCH((CUADRO!O$5&amp;$E138),'Hoja de Trabajo para listado'!$CD$151:$DC$151,0)),0)</f>
        <v>0</v>
      </c>
      <c r="P138" s="255">
        <f ca="1">+IFERROR(INDEX('Hoja de Trabajo para listado'!$A$155:$Z$1048576,MATCH($A138,'Hoja de Trabajo para listado'!$A$155:$A$1048576,0),MATCH((CUADRO!P$5&amp;$E138),'Hoja de Trabajo para listado'!$A$151:$Z$151,0)),0)+IFERROR(INDEX('Hoja de Trabajo para listado'!$AB$155:$BA$1048576,MATCH($A138,'Hoja de Trabajo para listado'!$AB$155:$AB$1048576,0),MATCH((CUADRO!P$5&amp;$E138),'Hoja de Trabajo para listado'!$AB$151:$BA$151,0)),0)+IFERROR(INDEX('Hoja de Trabajo para listado'!$BC$155:$CB$1048576,MATCH($A138,'Hoja de Trabajo para listado'!$BC$155:$BC$1048576,0),MATCH((CUADRO!P$5&amp;$E138),'Hoja de Trabajo para listado'!$BC$151:$CB$151,0)),0)+IFERROR(INDEX('Hoja de Trabajo para listado'!$DE$153:$DG$274,MATCH($A138,'Hoja de Trabajo para listado'!$DE$153:$DE$1048576,0),MATCH((CUADRO!P$5&amp;$E138),'Hoja de Trabajo para listado'!$DE$151:$DG$151,0)),0)+IFERROR(INDEX('Hoja de Trabajo para listado'!$CD$155:$DC$1048576,MATCH($A138,'Hoja de Trabajo para listado'!$CD$155:$CD$1048576,0),MATCH((CUADRO!P$5&amp;$E138),'Hoja de Trabajo para listado'!$CD$151:$DC$151,0)),0)</f>
        <v>0</v>
      </c>
      <c r="Q138" s="255">
        <f ca="1">+IFERROR(INDEX('Hoja de Trabajo para listado'!$A$155:$Z$1048576,MATCH($A138,'Hoja de Trabajo para listado'!$A$155:$A$1048576,0),MATCH((CUADRO!Q$5&amp;$E138),'Hoja de Trabajo para listado'!$A$151:$Z$151,0)),0)+IFERROR(INDEX('Hoja de Trabajo para listado'!$AB$155:$BA$1048576,MATCH($A138,'Hoja de Trabajo para listado'!$AB$155:$AB$1048576,0),MATCH((CUADRO!Q$5&amp;$E138),'Hoja de Trabajo para listado'!$AB$151:$BA$151,0)),0)+IFERROR(INDEX('Hoja de Trabajo para listado'!$BC$155:$CB$1048576,MATCH($A138,'Hoja de Trabajo para listado'!$BC$155:$BC$1048576,0),MATCH((CUADRO!Q$5&amp;$E138),'Hoja de Trabajo para listado'!$BC$151:$CB$151,0)),0)+IFERROR(INDEX('Hoja de Trabajo para listado'!$DE$153:$DG$274,MATCH($A138,'Hoja de Trabajo para listado'!$DE$153:$DE$1048576,0),MATCH((CUADRO!Q$5&amp;$E138),'Hoja de Trabajo para listado'!$DE$151:$DG$151,0)),0)+IFERROR(INDEX('Hoja de Trabajo para listado'!$CD$155:$DC$1048576,MATCH($A138,'Hoja de Trabajo para listado'!$CD$155:$CD$1048576,0),MATCH((CUADRO!Q$5&amp;$E138),'Hoja de Trabajo para listado'!$CD$151:$DC$151,0)),0)</f>
        <v>0</v>
      </c>
      <c r="R138" s="255">
        <f t="shared" ca="1" si="4"/>
        <v>16424313.039999999</v>
      </c>
      <c r="S138" s="255"/>
      <c r="T138" s="255">
        <f ca="1">+T139</f>
        <v>24357582.529999997</v>
      </c>
      <c r="U138" s="254">
        <f t="shared" si="5"/>
        <v>1</v>
      </c>
      <c r="V138" s="362" t="str">
        <f>+VLOOKUP(A138,bd_lista!$A$3:$E$590,5,FALSE)</f>
        <v>Instituciones Descentralizadas</v>
      </c>
      <c r="W138" s="361" t="str">
        <f>+V138</f>
        <v>Instituciones Descentralizadas</v>
      </c>
      <c r="X138" s="254" t="e">
        <f>+VLOOKUP(A138,[2]Sheet1!$A$13:$D$744,4,FALSE)</f>
        <v>#N/A</v>
      </c>
      <c r="Y138" s="254" t="e">
        <f>+VLOOKUP(X138,bd_lista!$A$3:$C$590,3,FALSE)</f>
        <v>#N/A</v>
      </c>
      <c r="Z138" s="316" t="e">
        <f>+X138</f>
        <v>#N/A</v>
      </c>
      <c r="AA138" s="347" t="e">
        <f>+Y138</f>
        <v>#N/A</v>
      </c>
    </row>
    <row r="139" spans="1:27" ht="15" customHeight="1">
      <c r="A139" s="32">
        <v>389</v>
      </c>
      <c r="B139" s="307"/>
      <c r="C139" s="362" t="str">
        <f>+VLOOKUP(A139,bd_lista!$A$3:$C$590,3,FALSE)</f>
        <v>Navegación Aérea y Aeropuertos Bolivianos</v>
      </c>
      <c r="D139" s="362"/>
      <c r="E139" s="362" t="s">
        <v>1314</v>
      </c>
      <c r="F139" s="257">
        <f ca="1">+IFERROR(INDEX('Hoja de Trabajo para listado'!$A$155:$Z$1048576,MATCH($A139,'Hoja de Trabajo para listado'!$A$155:$A$1048576,0),MATCH((CUADRO!F$5&amp;$E139),'Hoja de Trabajo para listado'!$A$151:$Z$151,0)),0)+IFERROR(INDEX('Hoja de Trabajo para listado'!$AB$155:$BA$1048576,MATCH($A139,'Hoja de Trabajo para listado'!$AB$155:$AB$1048576,0),MATCH((CUADRO!F$5&amp;$E139),'Hoja de Trabajo para listado'!$AB$151:$BA$151,0)),0)+IFERROR(INDEX('Hoja de Trabajo para listado'!$BC$155:$CB$1048576,MATCH($A139,'Hoja de Trabajo para listado'!$BC$155:$BC$1048576,0),MATCH((CUADRO!F$5&amp;$E139),'Hoja de Trabajo para listado'!$BC$151:$CB$151,0)),0)+IFERROR(INDEX('Hoja de Trabajo para listado'!$DE$153:$DG$274,MATCH($A139,'Hoja de Trabajo para listado'!$DE$153:$DE$1048576,0),MATCH((CUADRO!F$5&amp;$E139),'Hoja de Trabajo para listado'!$DE$151:$DG$151,0)),0)+IFERROR(INDEX('Hoja de Trabajo para listado'!$CD$155:$DC$1048576,MATCH($A139,'Hoja de Trabajo para listado'!$CD$155:$CD$1048576,0),MATCH((CUADRO!F$5&amp;$E139),'Hoja de Trabajo para listado'!$CD$151:$DC$151,0)),0)</f>
        <v>0</v>
      </c>
      <c r="G139" s="257">
        <f ca="1">+IFERROR(INDEX('Hoja de Trabajo para listado'!$A$155:$Z$1048576,MATCH($A139,'Hoja de Trabajo para listado'!$A$155:$A$1048576,0),MATCH((CUADRO!G$5&amp;$E139),'Hoja de Trabajo para listado'!$A$151:$Z$151,0)),0)+IFERROR(INDEX('Hoja de Trabajo para listado'!$AB$155:$BA$1048576,MATCH($A139,'Hoja de Trabajo para listado'!$AB$155:$AB$1048576,0),MATCH((CUADRO!G$5&amp;$E139),'Hoja de Trabajo para listado'!$AB$151:$BA$151,0)),0)+IFERROR(INDEX('Hoja de Trabajo para listado'!$BC$155:$CB$1048576,MATCH($A139,'Hoja de Trabajo para listado'!$BC$155:$BC$1048576,0),MATCH((CUADRO!G$5&amp;$E139),'Hoja de Trabajo para listado'!$BC$151:$CB$151,0)),0)+IFERROR(INDEX('Hoja de Trabajo para listado'!$DE$153:$DG$274,MATCH($A139,'Hoja de Trabajo para listado'!$DE$153:$DE$1048576,0),MATCH((CUADRO!G$5&amp;$E139),'Hoja de Trabajo para listado'!$DE$151:$DG$151,0)),0)+IFERROR(INDEX('Hoja de Trabajo para listado'!$CD$155:$DC$1048576,MATCH($A139,'Hoja de Trabajo para listado'!$CD$155:$CD$1048576,0),MATCH((CUADRO!G$5&amp;$E139),'Hoja de Trabajo para listado'!$CD$151:$DC$151,0)),0)</f>
        <v>0</v>
      </c>
      <c r="H139" s="257">
        <f ca="1">+IFERROR(INDEX('Hoja de Trabajo para listado'!$A$155:$Z$1048576,MATCH($A139,'Hoja de Trabajo para listado'!$A$155:$A$1048576,0),MATCH((CUADRO!H$5&amp;$E139),'Hoja de Trabajo para listado'!$A$151:$Z$151,0)),0)+IFERROR(INDEX('Hoja de Trabajo para listado'!$AB$155:$BA$1048576,MATCH($A139,'Hoja de Trabajo para listado'!$AB$155:$AB$1048576,0),MATCH((CUADRO!H$5&amp;$E139),'Hoja de Trabajo para listado'!$AB$151:$BA$151,0)),0)+IFERROR(INDEX('Hoja de Trabajo para listado'!$BC$155:$CB$1048576,MATCH($A139,'Hoja de Trabajo para listado'!$BC$155:$BC$1048576,0),MATCH((CUADRO!H$5&amp;$E139),'Hoja de Trabajo para listado'!$BC$151:$CB$151,0)),0)+IFERROR(INDEX('Hoja de Trabajo para listado'!$DE$153:$DG$274,MATCH($A139,'Hoja de Trabajo para listado'!$DE$153:$DE$1048576,0),MATCH((CUADRO!H$5&amp;$E139),'Hoja de Trabajo para listado'!$DE$151:$DG$151,0)),0)+IFERROR(INDEX('Hoja de Trabajo para listado'!$CD$155:$DC$1048576,MATCH($A139,'Hoja de Trabajo para listado'!$CD$155:$CD$1048576,0),MATCH((CUADRO!H$5&amp;$E139),'Hoja de Trabajo para listado'!$CD$151:$DC$151,0)),0)</f>
        <v>0</v>
      </c>
      <c r="I139" s="257">
        <f ca="1">+IFERROR(INDEX('Hoja de Trabajo para listado'!$A$155:$Z$1048576,MATCH($A139,'Hoja de Trabajo para listado'!$A$155:$A$1048576,0),MATCH((CUADRO!I$5&amp;$E139),'Hoja de Trabajo para listado'!$A$151:$Z$151,0)),0)+IFERROR(INDEX('Hoja de Trabajo para listado'!$AB$155:$BA$1048576,MATCH($A139,'Hoja de Trabajo para listado'!$AB$155:$AB$1048576,0),MATCH((CUADRO!I$5&amp;$E139),'Hoja de Trabajo para listado'!$AB$151:$BA$151,0)),0)+IFERROR(INDEX('Hoja de Trabajo para listado'!$BC$155:$CB$1048576,MATCH($A139,'Hoja de Trabajo para listado'!$BC$155:$BC$1048576,0),MATCH((CUADRO!I$5&amp;$E139),'Hoja de Trabajo para listado'!$BC$151:$CB$151,0)),0)+IFERROR(INDEX('Hoja de Trabajo para listado'!$DE$153:$DG$274,MATCH($A139,'Hoja de Trabajo para listado'!$DE$153:$DE$1048576,0),MATCH((CUADRO!I$5&amp;$E139),'Hoja de Trabajo para listado'!$DE$151:$DG$151,0)),0)+IFERROR(INDEX('Hoja de Trabajo para listado'!$CD$155:$DC$1048576,MATCH($A139,'Hoja de Trabajo para listado'!$CD$155:$CD$1048576,0),MATCH((CUADRO!I$5&amp;$E139),'Hoja de Trabajo para listado'!$CD$151:$DC$151,0)),0)</f>
        <v>0</v>
      </c>
      <c r="J139" s="257">
        <f ca="1">+IFERROR(INDEX('Hoja de Trabajo para listado'!$A$155:$Z$1048576,MATCH($A139,'Hoja de Trabajo para listado'!$A$155:$A$1048576,0),MATCH((CUADRO!J$5&amp;$E139),'Hoja de Trabajo para listado'!$A$151:$Z$151,0)),0)+IFERROR(INDEX('Hoja de Trabajo para listado'!$AB$155:$BA$1048576,MATCH($A139,'Hoja de Trabajo para listado'!$AB$155:$AB$1048576,0),MATCH((CUADRO!J$5&amp;$E139),'Hoja de Trabajo para listado'!$AB$151:$BA$151,0)),0)+IFERROR(INDEX('Hoja de Trabajo para listado'!$BC$155:$CB$1048576,MATCH($A139,'Hoja de Trabajo para listado'!$BC$155:$BC$1048576,0),MATCH((CUADRO!J$5&amp;$E139),'Hoja de Trabajo para listado'!$BC$151:$CB$151,0)),0)+IFERROR(INDEX('Hoja de Trabajo para listado'!$DE$153:$DG$274,MATCH($A139,'Hoja de Trabajo para listado'!$DE$153:$DE$1048576,0),MATCH((CUADRO!J$5&amp;$E139),'Hoja de Trabajo para listado'!$DE$151:$DG$151,0)),0)+IFERROR(INDEX('Hoja de Trabajo para listado'!$CD$155:$DC$1048576,MATCH($A139,'Hoja de Trabajo para listado'!$CD$155:$CD$1048576,0),MATCH((CUADRO!J$5&amp;$E139),'Hoja de Trabajo para listado'!$CD$151:$DC$151,0)),0)</f>
        <v>0</v>
      </c>
      <c r="K139" s="257">
        <f ca="1">+IFERROR(INDEX('Hoja de Trabajo para listado'!$A$155:$Z$1048576,MATCH($A139,'Hoja de Trabajo para listado'!$A$155:$A$1048576,0),MATCH((CUADRO!K$5&amp;$E139),'Hoja de Trabajo para listado'!$A$151:$Z$151,0)),0)+IFERROR(INDEX('Hoja de Trabajo para listado'!$AB$155:$BA$1048576,MATCH($A139,'Hoja de Trabajo para listado'!$AB$155:$AB$1048576,0),MATCH((CUADRO!K$5&amp;$E139),'Hoja de Trabajo para listado'!$AB$151:$BA$151,0)),0)+IFERROR(INDEX('Hoja de Trabajo para listado'!$BC$155:$CB$1048576,MATCH($A139,'Hoja de Trabajo para listado'!$BC$155:$BC$1048576,0),MATCH((CUADRO!K$5&amp;$E139),'Hoja de Trabajo para listado'!$BC$151:$CB$151,0)),0)+IFERROR(INDEX('Hoja de Trabajo para listado'!$DE$153:$DG$274,MATCH($A139,'Hoja de Trabajo para listado'!$DE$153:$DE$1048576,0),MATCH((CUADRO!K$5&amp;$E139),'Hoja de Trabajo para listado'!$DE$151:$DG$151,0)),0)+IFERROR(INDEX('Hoja de Trabajo para listado'!$CD$155:$DC$1048576,MATCH($A139,'Hoja de Trabajo para listado'!$CD$155:$CD$1048576,0),MATCH((CUADRO!K$5&amp;$E139),'Hoja de Trabajo para listado'!$CD$151:$DC$151,0)),0)</f>
        <v>0</v>
      </c>
      <c r="L139" s="257">
        <f ca="1">+IFERROR(INDEX('Hoja de Trabajo para listado'!$A$155:$Z$1048576,MATCH($A139,'Hoja de Trabajo para listado'!$A$155:$A$1048576,0),MATCH((CUADRO!L$5&amp;$E139),'Hoja de Trabajo para listado'!$A$151:$Z$151,0)),0)+IFERROR(INDEX('Hoja de Trabajo para listado'!$AB$155:$BA$1048576,MATCH($A139,'Hoja de Trabajo para listado'!$AB$155:$AB$1048576,0),MATCH((CUADRO!L$5&amp;$E139),'Hoja de Trabajo para listado'!$AB$151:$BA$151,0)),0)+IFERROR(INDEX('Hoja de Trabajo para listado'!$BC$155:$CB$1048576,MATCH($A139,'Hoja de Trabajo para listado'!$BC$155:$BC$1048576,0),MATCH((CUADRO!L$5&amp;$E139),'Hoja de Trabajo para listado'!$BC$151:$CB$151,0)),0)+IFERROR(INDEX('Hoja de Trabajo para listado'!$DE$153:$DG$274,MATCH($A139,'Hoja de Trabajo para listado'!$DE$153:$DE$1048576,0),MATCH((CUADRO!L$5&amp;$E139),'Hoja de Trabajo para listado'!$DE$151:$DG$151,0)),0)+IFERROR(INDEX('Hoja de Trabajo para listado'!$CD$155:$DC$1048576,MATCH($A139,'Hoja de Trabajo para listado'!$CD$155:$CD$1048576,0),MATCH((CUADRO!L$5&amp;$E139),'Hoja de Trabajo para listado'!$CD$151:$DC$151,0)),0)</f>
        <v>0</v>
      </c>
      <c r="M139" s="257">
        <f ca="1">+IFERROR(INDEX('Hoja de Trabajo para listado'!$A$155:$Z$1048576,MATCH($A139,'Hoja de Trabajo para listado'!$A$155:$A$1048576,0),MATCH((CUADRO!M$5&amp;$E139),'Hoja de Trabajo para listado'!$A$151:$Z$151,0)),0)+IFERROR(INDEX('Hoja de Trabajo para listado'!$AB$155:$BA$1048576,MATCH($A139,'Hoja de Trabajo para listado'!$AB$155:$AB$1048576,0),MATCH((CUADRO!M$5&amp;$E139),'Hoja de Trabajo para listado'!$AB$151:$BA$151,0)),0)+IFERROR(INDEX('Hoja de Trabajo para listado'!$BC$155:$CB$1048576,MATCH($A139,'Hoja de Trabajo para listado'!$BC$155:$BC$1048576,0),MATCH((CUADRO!M$5&amp;$E139),'Hoja de Trabajo para listado'!$BC$151:$CB$151,0)),0)+IFERROR(INDEX('Hoja de Trabajo para listado'!$DE$153:$DG$274,MATCH($A139,'Hoja de Trabajo para listado'!$DE$153:$DE$1048576,0),MATCH((CUADRO!M$5&amp;$E139),'Hoja de Trabajo para listado'!$DE$151:$DG$151,0)),0)+IFERROR(INDEX('Hoja de Trabajo para listado'!$CD$155:$DC$1048576,MATCH($A139,'Hoja de Trabajo para listado'!$CD$155:$CD$1048576,0),MATCH((CUADRO!M$5&amp;$E139),'Hoja de Trabajo para listado'!$CD$151:$DC$151,0)),0)</f>
        <v>300</v>
      </c>
      <c r="N139" s="257">
        <f ca="1">+IFERROR(INDEX('Hoja de Trabajo para listado'!$A$155:$Z$1048576,MATCH($A139,'Hoja de Trabajo para listado'!$A$155:$A$1048576,0),MATCH((CUADRO!N$5&amp;$E139),'Hoja de Trabajo para listado'!$A$151:$Z$151,0)),0)+IFERROR(INDEX('Hoja de Trabajo para listado'!$AB$155:$BA$1048576,MATCH($A139,'Hoja de Trabajo para listado'!$AB$155:$AB$1048576,0),MATCH((CUADRO!N$5&amp;$E139),'Hoja de Trabajo para listado'!$AB$151:$BA$151,0)),0)+IFERROR(INDEX('Hoja de Trabajo para listado'!$BC$155:$CB$1048576,MATCH($A139,'Hoja de Trabajo para listado'!$BC$155:$BC$1048576,0),MATCH((CUADRO!N$5&amp;$E139),'Hoja de Trabajo para listado'!$BC$151:$CB$151,0)),0)+IFERROR(INDEX('Hoja de Trabajo para listado'!$DE$153:$DG$274,MATCH($A139,'Hoja de Trabajo para listado'!$DE$153:$DE$1048576,0),MATCH((CUADRO!N$5&amp;$E139),'Hoja de Trabajo para listado'!$DE$151:$DG$151,0)),0)+IFERROR(INDEX('Hoja de Trabajo para listado'!$CD$155:$DC$1048576,MATCH($A139,'Hoja de Trabajo para listado'!$CD$155:$CD$1048576,0),MATCH((CUADRO!N$5&amp;$E139),'Hoja de Trabajo para listado'!$CD$151:$DC$151,0)),0)</f>
        <v>7932969.4899999984</v>
      </c>
      <c r="O139" s="257">
        <f ca="1">+IFERROR(INDEX('Hoja de Trabajo para listado'!$A$155:$Z$1048576,MATCH($A139,'Hoja de Trabajo para listado'!$A$155:$A$1048576,0),MATCH((CUADRO!O$5&amp;$E139),'Hoja de Trabajo para listado'!$A$151:$Z$151,0)),0)+IFERROR(INDEX('Hoja de Trabajo para listado'!$AB$155:$BA$1048576,MATCH($A139,'Hoja de Trabajo para listado'!$AB$155:$AB$1048576,0),MATCH((CUADRO!O$5&amp;$E139),'Hoja de Trabajo para listado'!$AB$151:$BA$151,0)),0)+IFERROR(INDEX('Hoja de Trabajo para listado'!$BC$155:$CB$1048576,MATCH($A139,'Hoja de Trabajo para listado'!$BC$155:$BC$1048576,0),MATCH((CUADRO!O$5&amp;$E139),'Hoja de Trabajo para listado'!$BC$151:$CB$151,0)),0)+IFERROR(INDEX('Hoja de Trabajo para listado'!$DE$153:$DG$274,MATCH($A139,'Hoja de Trabajo para listado'!$DE$153:$DE$1048576,0),MATCH((CUADRO!O$5&amp;$E139),'Hoja de Trabajo para listado'!$DE$151:$DG$151,0)),0)+IFERROR(INDEX('Hoja de Trabajo para listado'!$CD$155:$DC$1048576,MATCH($A139,'Hoja de Trabajo para listado'!$CD$155:$CD$1048576,0),MATCH((CUADRO!O$5&amp;$E139),'Hoja de Trabajo para listado'!$CD$151:$DC$151,0)),0)</f>
        <v>0</v>
      </c>
      <c r="P139" s="257">
        <f ca="1">+IFERROR(INDEX('Hoja de Trabajo para listado'!$A$155:$Z$1048576,MATCH($A139,'Hoja de Trabajo para listado'!$A$155:$A$1048576,0),MATCH((CUADRO!P$5&amp;$E139),'Hoja de Trabajo para listado'!$A$151:$Z$151,0)),0)+IFERROR(INDEX('Hoja de Trabajo para listado'!$AB$155:$BA$1048576,MATCH($A139,'Hoja de Trabajo para listado'!$AB$155:$AB$1048576,0),MATCH((CUADRO!P$5&amp;$E139),'Hoja de Trabajo para listado'!$AB$151:$BA$151,0)),0)+IFERROR(INDEX('Hoja de Trabajo para listado'!$BC$155:$CB$1048576,MATCH($A139,'Hoja de Trabajo para listado'!$BC$155:$BC$1048576,0),MATCH((CUADRO!P$5&amp;$E139),'Hoja de Trabajo para listado'!$BC$151:$CB$151,0)),0)+IFERROR(INDEX('Hoja de Trabajo para listado'!$DE$153:$DG$274,MATCH($A139,'Hoja de Trabajo para listado'!$DE$153:$DE$1048576,0),MATCH((CUADRO!P$5&amp;$E139),'Hoja de Trabajo para listado'!$DE$151:$DG$151,0)),0)+IFERROR(INDEX('Hoja de Trabajo para listado'!$CD$155:$DC$1048576,MATCH($A139,'Hoja de Trabajo para listado'!$CD$155:$CD$1048576,0),MATCH((CUADRO!P$5&amp;$E139),'Hoja de Trabajo para listado'!$CD$151:$DC$151,0)),0)</f>
        <v>0</v>
      </c>
      <c r="Q139" s="257">
        <f ca="1">+IFERROR(INDEX('Hoja de Trabajo para listado'!$A$155:$Z$1048576,MATCH($A139,'Hoja de Trabajo para listado'!$A$155:$A$1048576,0),MATCH((CUADRO!Q$5&amp;$E139),'Hoja de Trabajo para listado'!$A$151:$Z$151,0)),0)+IFERROR(INDEX('Hoja de Trabajo para listado'!$AB$155:$BA$1048576,MATCH($A139,'Hoja de Trabajo para listado'!$AB$155:$AB$1048576,0),MATCH((CUADRO!Q$5&amp;$E139),'Hoja de Trabajo para listado'!$AB$151:$BA$151,0)),0)+IFERROR(INDEX('Hoja de Trabajo para listado'!$BC$155:$CB$1048576,MATCH($A139,'Hoja de Trabajo para listado'!$BC$155:$BC$1048576,0),MATCH((CUADRO!Q$5&amp;$E139),'Hoja de Trabajo para listado'!$BC$151:$CB$151,0)),0)+IFERROR(INDEX('Hoja de Trabajo para listado'!$DE$153:$DG$274,MATCH($A139,'Hoja de Trabajo para listado'!$DE$153:$DE$1048576,0),MATCH((CUADRO!Q$5&amp;$E139),'Hoja de Trabajo para listado'!$DE$151:$DG$151,0)),0)+IFERROR(INDEX('Hoja de Trabajo para listado'!$CD$155:$DC$1048576,MATCH($A139,'Hoja de Trabajo para listado'!$CD$155:$CD$1048576,0),MATCH((CUADRO!Q$5&amp;$E139),'Hoja de Trabajo para listado'!$CD$151:$DC$151,0)),0)</f>
        <v>0</v>
      </c>
      <c r="R139" s="257">
        <f t="shared" ca="1" si="4"/>
        <v>7933269.4899999984</v>
      </c>
      <c r="S139" s="257">
        <f ca="1">+R138+R139</f>
        <v>24357582.529999997</v>
      </c>
      <c r="T139" s="257">
        <f ca="1">+S139</f>
        <v>24357582.529999997</v>
      </c>
      <c r="U139" s="256">
        <f t="shared" si="5"/>
        <v>2</v>
      </c>
      <c r="V139" s="362" t="str">
        <f>+VLOOKUP(A139,bd_lista!$A$3:$E$590,5,FALSE)</f>
        <v>Instituciones Descentralizadas</v>
      </c>
      <c r="W139" s="362"/>
      <c r="X139" s="254" t="e">
        <f>+VLOOKUP(A139,[2]Sheet1!$A$13:$D$744,4,FALSE)</f>
        <v>#N/A</v>
      </c>
      <c r="Y139" s="254" t="e">
        <f>+VLOOKUP(X139,bd_lista!$A$3:$C$590,3,FALSE)</f>
        <v>#N/A</v>
      </c>
      <c r="Z139" s="314"/>
      <c r="AA139" s="349"/>
    </row>
    <row r="140" spans="1:27" ht="15" customHeight="1">
      <c r="A140" s="264">
        <v>283</v>
      </c>
      <c r="B140" s="306">
        <f>+A140</f>
        <v>283</v>
      </c>
      <c r="C140" s="259" t="str">
        <f>+VLOOKUP(A140,bd_lista!$A$3:$C$590,3,FALSE)</f>
        <v>Aduana Nacional</v>
      </c>
      <c r="D140" s="361" t="str">
        <f>+C140</f>
        <v>Aduana Nacional</v>
      </c>
      <c r="E140" s="259" t="s">
        <v>1313</v>
      </c>
      <c r="F140" s="255">
        <f ca="1">+IFERROR(INDEX('Hoja de Trabajo para listado'!$A$155:$Z$1048576,MATCH($A140,'Hoja de Trabajo para listado'!$A$155:$A$1048576,0),MATCH((CUADRO!F$5&amp;$E140),'Hoja de Trabajo para listado'!$A$151:$Z$151,0)),0)+IFERROR(INDEX('Hoja de Trabajo para listado'!$AB$155:$BA$1048576,MATCH($A140,'Hoja de Trabajo para listado'!$AB$155:$AB$1048576,0),MATCH((CUADRO!F$5&amp;$E140),'Hoja de Trabajo para listado'!$AB$151:$BA$151,0)),0)+IFERROR(INDEX('Hoja de Trabajo para listado'!$BC$155:$CB$1048576,MATCH($A140,'Hoja de Trabajo para listado'!$BC$155:$BC$1048576,0),MATCH((CUADRO!F$5&amp;$E140),'Hoja de Trabajo para listado'!$BC$151:$CB$151,0)),0)+IFERROR(INDEX('Hoja de Trabajo para listado'!$DE$153:$DG$274,MATCH($A140,'Hoja de Trabajo para listado'!$DE$153:$DE$1048576,0),MATCH((CUADRO!F$5&amp;$E140),'Hoja de Trabajo para listado'!$DE$151:$DG$151,0)),0)+IFERROR(INDEX('Hoja de Trabajo para listado'!$CD$155:$DC$1048576,MATCH($A140,'Hoja de Trabajo para listado'!$CD$155:$CD$1048576,0),MATCH((CUADRO!F$5&amp;$E140),'Hoja de Trabajo para listado'!$CD$151:$DC$151,0)),0)</f>
        <v>0</v>
      </c>
      <c r="G140" s="255">
        <f ca="1">+IFERROR(INDEX('Hoja de Trabajo para listado'!$A$155:$Z$1048576,MATCH($A140,'Hoja de Trabajo para listado'!$A$155:$A$1048576,0),MATCH((CUADRO!G$5&amp;$E140),'Hoja de Trabajo para listado'!$A$151:$Z$151,0)),0)+IFERROR(INDEX('Hoja de Trabajo para listado'!$AB$155:$BA$1048576,MATCH($A140,'Hoja de Trabajo para listado'!$AB$155:$AB$1048576,0),MATCH((CUADRO!G$5&amp;$E140),'Hoja de Trabajo para listado'!$AB$151:$BA$151,0)),0)+IFERROR(INDEX('Hoja de Trabajo para listado'!$BC$155:$CB$1048576,MATCH($A140,'Hoja de Trabajo para listado'!$BC$155:$BC$1048576,0),MATCH((CUADRO!G$5&amp;$E140),'Hoja de Trabajo para listado'!$BC$151:$CB$151,0)),0)+IFERROR(INDEX('Hoja de Trabajo para listado'!$DE$153:$DG$274,MATCH($A140,'Hoja de Trabajo para listado'!$DE$153:$DE$1048576,0),MATCH((CUADRO!G$5&amp;$E140),'Hoja de Trabajo para listado'!$DE$151:$DG$151,0)),0)+IFERROR(INDEX('Hoja de Trabajo para listado'!$CD$155:$DC$1048576,MATCH($A140,'Hoja de Trabajo para listado'!$CD$155:$CD$1048576,0),MATCH((CUADRO!G$5&amp;$E140),'Hoja de Trabajo para listado'!$CD$151:$DC$151,0)),0)</f>
        <v>0</v>
      </c>
      <c r="H140" s="255">
        <f ca="1">+IFERROR(INDEX('Hoja de Trabajo para listado'!$A$155:$Z$1048576,MATCH($A140,'Hoja de Trabajo para listado'!$A$155:$A$1048576,0),MATCH((CUADRO!H$5&amp;$E140),'Hoja de Trabajo para listado'!$A$151:$Z$151,0)),0)+IFERROR(INDEX('Hoja de Trabajo para listado'!$AB$155:$BA$1048576,MATCH($A140,'Hoja de Trabajo para listado'!$AB$155:$AB$1048576,0),MATCH((CUADRO!H$5&amp;$E140),'Hoja de Trabajo para listado'!$AB$151:$BA$151,0)),0)+IFERROR(INDEX('Hoja de Trabajo para listado'!$BC$155:$CB$1048576,MATCH($A140,'Hoja de Trabajo para listado'!$BC$155:$BC$1048576,0),MATCH((CUADRO!H$5&amp;$E140),'Hoja de Trabajo para listado'!$BC$151:$CB$151,0)),0)+IFERROR(INDEX('Hoja de Trabajo para listado'!$DE$153:$DG$274,MATCH($A140,'Hoja de Trabajo para listado'!$DE$153:$DE$1048576,0),MATCH((CUADRO!H$5&amp;$E140),'Hoja de Trabajo para listado'!$DE$151:$DG$151,0)),0)+IFERROR(INDEX('Hoja de Trabajo para listado'!$CD$155:$DC$1048576,MATCH($A140,'Hoja de Trabajo para listado'!$CD$155:$CD$1048576,0),MATCH((CUADRO!H$5&amp;$E140),'Hoja de Trabajo para listado'!$CD$151:$DC$151,0)),0)</f>
        <v>0</v>
      </c>
      <c r="I140" s="255">
        <f ca="1">+IFERROR(INDEX('Hoja de Trabajo para listado'!$A$155:$Z$1048576,MATCH($A140,'Hoja de Trabajo para listado'!$A$155:$A$1048576,0),MATCH((CUADRO!I$5&amp;$E140),'Hoja de Trabajo para listado'!$A$151:$Z$151,0)),0)+IFERROR(INDEX('Hoja de Trabajo para listado'!$AB$155:$BA$1048576,MATCH($A140,'Hoja de Trabajo para listado'!$AB$155:$AB$1048576,0),MATCH((CUADRO!I$5&amp;$E140),'Hoja de Trabajo para listado'!$AB$151:$BA$151,0)),0)+IFERROR(INDEX('Hoja de Trabajo para listado'!$BC$155:$CB$1048576,MATCH($A140,'Hoja de Trabajo para listado'!$BC$155:$BC$1048576,0),MATCH((CUADRO!I$5&amp;$E140),'Hoja de Trabajo para listado'!$BC$151:$CB$151,0)),0)+IFERROR(INDEX('Hoja de Trabajo para listado'!$DE$153:$DG$274,MATCH($A140,'Hoja de Trabajo para listado'!$DE$153:$DE$1048576,0),MATCH((CUADRO!I$5&amp;$E140),'Hoja de Trabajo para listado'!$DE$151:$DG$151,0)),0)+IFERROR(INDEX('Hoja de Trabajo para listado'!$CD$155:$DC$1048576,MATCH($A140,'Hoja de Trabajo para listado'!$CD$155:$CD$1048576,0),MATCH((CUADRO!I$5&amp;$E140),'Hoja de Trabajo para listado'!$CD$151:$DC$151,0)),0)</f>
        <v>0</v>
      </c>
      <c r="J140" s="255">
        <f ca="1">+IFERROR(INDEX('Hoja de Trabajo para listado'!$A$155:$Z$1048576,MATCH($A140,'Hoja de Trabajo para listado'!$A$155:$A$1048576,0),MATCH((CUADRO!J$5&amp;$E140),'Hoja de Trabajo para listado'!$A$151:$Z$151,0)),0)+IFERROR(INDEX('Hoja de Trabajo para listado'!$AB$155:$BA$1048576,MATCH($A140,'Hoja de Trabajo para listado'!$AB$155:$AB$1048576,0),MATCH((CUADRO!J$5&amp;$E140),'Hoja de Trabajo para listado'!$AB$151:$BA$151,0)),0)+IFERROR(INDEX('Hoja de Trabajo para listado'!$BC$155:$CB$1048576,MATCH($A140,'Hoja de Trabajo para listado'!$BC$155:$BC$1048576,0),MATCH((CUADRO!J$5&amp;$E140),'Hoja de Trabajo para listado'!$BC$151:$CB$151,0)),0)+IFERROR(INDEX('Hoja de Trabajo para listado'!$DE$153:$DG$274,MATCH($A140,'Hoja de Trabajo para listado'!$DE$153:$DE$1048576,0),MATCH((CUADRO!J$5&amp;$E140),'Hoja de Trabajo para listado'!$DE$151:$DG$151,0)),0)+IFERROR(INDEX('Hoja de Trabajo para listado'!$CD$155:$DC$1048576,MATCH($A140,'Hoja de Trabajo para listado'!$CD$155:$CD$1048576,0),MATCH((CUADRO!J$5&amp;$E140),'Hoja de Trabajo para listado'!$CD$151:$DC$151,0)),0)</f>
        <v>0</v>
      </c>
      <c r="K140" s="255">
        <f ca="1">+IFERROR(INDEX('Hoja de Trabajo para listado'!$A$155:$Z$1048576,MATCH($A140,'Hoja de Trabajo para listado'!$A$155:$A$1048576,0),MATCH((CUADRO!K$5&amp;$E140),'Hoja de Trabajo para listado'!$A$151:$Z$151,0)),0)+IFERROR(INDEX('Hoja de Trabajo para listado'!$AB$155:$BA$1048576,MATCH($A140,'Hoja de Trabajo para listado'!$AB$155:$AB$1048576,0),MATCH((CUADRO!K$5&amp;$E140),'Hoja de Trabajo para listado'!$AB$151:$BA$151,0)),0)+IFERROR(INDEX('Hoja de Trabajo para listado'!$BC$155:$CB$1048576,MATCH($A140,'Hoja de Trabajo para listado'!$BC$155:$BC$1048576,0),MATCH((CUADRO!K$5&amp;$E140),'Hoja de Trabajo para listado'!$BC$151:$CB$151,0)),0)+IFERROR(INDEX('Hoja de Trabajo para listado'!$DE$153:$DG$274,MATCH($A140,'Hoja de Trabajo para listado'!$DE$153:$DE$1048576,0),MATCH((CUADRO!K$5&amp;$E140),'Hoja de Trabajo para listado'!$DE$151:$DG$151,0)),0)+IFERROR(INDEX('Hoja de Trabajo para listado'!$CD$155:$DC$1048576,MATCH($A140,'Hoja de Trabajo para listado'!$CD$155:$CD$1048576,0),MATCH((CUADRO!K$5&amp;$E140),'Hoja de Trabajo para listado'!$CD$151:$DC$151,0)),0)</f>
        <v>0</v>
      </c>
      <c r="L140" s="255">
        <f ca="1">+IFERROR(INDEX('Hoja de Trabajo para listado'!$A$155:$Z$1048576,MATCH($A140,'Hoja de Trabajo para listado'!$A$155:$A$1048576,0),MATCH((CUADRO!L$5&amp;$E140),'Hoja de Trabajo para listado'!$A$151:$Z$151,0)),0)+IFERROR(INDEX('Hoja de Trabajo para listado'!$AB$155:$BA$1048576,MATCH($A140,'Hoja de Trabajo para listado'!$AB$155:$AB$1048576,0),MATCH((CUADRO!L$5&amp;$E140),'Hoja de Trabajo para listado'!$AB$151:$BA$151,0)),0)+IFERROR(INDEX('Hoja de Trabajo para listado'!$BC$155:$CB$1048576,MATCH($A140,'Hoja de Trabajo para listado'!$BC$155:$BC$1048576,0),MATCH((CUADRO!L$5&amp;$E140),'Hoja de Trabajo para listado'!$BC$151:$CB$151,0)),0)+IFERROR(INDEX('Hoja de Trabajo para listado'!$DE$153:$DG$274,MATCH($A140,'Hoja de Trabajo para listado'!$DE$153:$DE$1048576,0),MATCH((CUADRO!L$5&amp;$E140),'Hoja de Trabajo para listado'!$DE$151:$DG$151,0)),0)+IFERROR(INDEX('Hoja de Trabajo para listado'!$CD$155:$DC$1048576,MATCH($A140,'Hoja de Trabajo para listado'!$CD$155:$CD$1048576,0),MATCH((CUADRO!L$5&amp;$E140),'Hoja de Trabajo para listado'!$CD$151:$DC$151,0)),0)</f>
        <v>0</v>
      </c>
      <c r="M140" s="255">
        <f ca="1">+IFERROR(INDEX('Hoja de Trabajo para listado'!$A$155:$Z$1048576,MATCH($A140,'Hoja de Trabajo para listado'!$A$155:$A$1048576,0),MATCH((CUADRO!M$5&amp;$E140),'Hoja de Trabajo para listado'!$A$151:$Z$151,0)),0)+IFERROR(INDEX('Hoja de Trabajo para listado'!$AB$155:$BA$1048576,MATCH($A140,'Hoja de Trabajo para listado'!$AB$155:$AB$1048576,0),MATCH((CUADRO!M$5&amp;$E140),'Hoja de Trabajo para listado'!$AB$151:$BA$151,0)),0)+IFERROR(INDEX('Hoja de Trabajo para listado'!$BC$155:$CB$1048576,MATCH($A140,'Hoja de Trabajo para listado'!$BC$155:$BC$1048576,0),MATCH((CUADRO!M$5&amp;$E140),'Hoja de Trabajo para listado'!$BC$151:$CB$151,0)),0)+IFERROR(INDEX('Hoja de Trabajo para listado'!$DE$153:$DG$274,MATCH($A140,'Hoja de Trabajo para listado'!$DE$153:$DE$1048576,0),MATCH((CUADRO!M$5&amp;$E140),'Hoja de Trabajo para listado'!$DE$151:$DG$151,0)),0)+IFERROR(INDEX('Hoja de Trabajo para listado'!$CD$155:$DC$1048576,MATCH($A140,'Hoja de Trabajo para listado'!$CD$155:$CD$1048576,0),MATCH((CUADRO!M$5&amp;$E140),'Hoja de Trabajo para listado'!$CD$151:$DC$151,0)),0)</f>
        <v>0</v>
      </c>
      <c r="N140" s="255">
        <f ca="1">+IFERROR(INDEX('Hoja de Trabajo para listado'!$A$155:$Z$1048576,MATCH($A140,'Hoja de Trabajo para listado'!$A$155:$A$1048576,0),MATCH((CUADRO!N$5&amp;$E140),'Hoja de Trabajo para listado'!$A$151:$Z$151,0)),0)+IFERROR(INDEX('Hoja de Trabajo para listado'!$AB$155:$BA$1048576,MATCH($A140,'Hoja de Trabajo para listado'!$AB$155:$AB$1048576,0),MATCH((CUADRO!N$5&amp;$E140),'Hoja de Trabajo para listado'!$AB$151:$BA$151,0)),0)+IFERROR(INDEX('Hoja de Trabajo para listado'!$BC$155:$CB$1048576,MATCH($A140,'Hoja de Trabajo para listado'!$BC$155:$BC$1048576,0),MATCH((CUADRO!N$5&amp;$E140),'Hoja de Trabajo para listado'!$BC$151:$CB$151,0)),0)+IFERROR(INDEX('Hoja de Trabajo para listado'!$DE$153:$DG$274,MATCH($A140,'Hoja de Trabajo para listado'!$DE$153:$DE$1048576,0),MATCH((CUADRO!N$5&amp;$E140),'Hoja de Trabajo para listado'!$DE$151:$DG$151,0)),0)+IFERROR(INDEX('Hoja de Trabajo para listado'!$CD$155:$DC$1048576,MATCH($A140,'Hoja de Trabajo para listado'!$CD$155:$CD$1048576,0),MATCH((CUADRO!N$5&amp;$E140),'Hoja de Trabajo para listado'!$CD$151:$DC$151,0)),0)</f>
        <v>188.23</v>
      </c>
      <c r="O140" s="255">
        <f ca="1">+IFERROR(INDEX('Hoja de Trabajo para listado'!$A$155:$Z$1048576,MATCH($A140,'Hoja de Trabajo para listado'!$A$155:$A$1048576,0),MATCH((CUADRO!O$5&amp;$E140),'Hoja de Trabajo para listado'!$A$151:$Z$151,0)),0)+IFERROR(INDEX('Hoja de Trabajo para listado'!$AB$155:$BA$1048576,MATCH($A140,'Hoja de Trabajo para listado'!$AB$155:$AB$1048576,0),MATCH((CUADRO!O$5&amp;$E140),'Hoja de Trabajo para listado'!$AB$151:$BA$151,0)),0)+IFERROR(INDEX('Hoja de Trabajo para listado'!$BC$155:$CB$1048576,MATCH($A140,'Hoja de Trabajo para listado'!$BC$155:$BC$1048576,0),MATCH((CUADRO!O$5&amp;$E140),'Hoja de Trabajo para listado'!$BC$151:$CB$151,0)),0)+IFERROR(INDEX('Hoja de Trabajo para listado'!$DE$153:$DG$274,MATCH($A140,'Hoja de Trabajo para listado'!$DE$153:$DE$1048576,0),MATCH((CUADRO!O$5&amp;$E140),'Hoja de Trabajo para listado'!$DE$151:$DG$151,0)),0)+IFERROR(INDEX('Hoja de Trabajo para listado'!$CD$155:$DC$1048576,MATCH($A140,'Hoja de Trabajo para listado'!$CD$155:$CD$1048576,0),MATCH((CUADRO!O$5&amp;$E140),'Hoja de Trabajo para listado'!$CD$151:$DC$151,0)),0)</f>
        <v>0</v>
      </c>
      <c r="P140" s="255">
        <f ca="1">+IFERROR(INDEX('Hoja de Trabajo para listado'!$A$155:$Z$1048576,MATCH($A140,'Hoja de Trabajo para listado'!$A$155:$A$1048576,0),MATCH((CUADRO!P$5&amp;$E140),'Hoja de Trabajo para listado'!$A$151:$Z$151,0)),0)+IFERROR(INDEX('Hoja de Trabajo para listado'!$AB$155:$BA$1048576,MATCH($A140,'Hoja de Trabajo para listado'!$AB$155:$AB$1048576,0),MATCH((CUADRO!P$5&amp;$E140),'Hoja de Trabajo para listado'!$AB$151:$BA$151,0)),0)+IFERROR(INDEX('Hoja de Trabajo para listado'!$BC$155:$CB$1048576,MATCH($A140,'Hoja de Trabajo para listado'!$BC$155:$BC$1048576,0),MATCH((CUADRO!P$5&amp;$E140),'Hoja de Trabajo para listado'!$BC$151:$CB$151,0)),0)+IFERROR(INDEX('Hoja de Trabajo para listado'!$DE$153:$DG$274,MATCH($A140,'Hoja de Trabajo para listado'!$DE$153:$DE$1048576,0),MATCH((CUADRO!P$5&amp;$E140),'Hoja de Trabajo para listado'!$DE$151:$DG$151,0)),0)+IFERROR(INDEX('Hoja de Trabajo para listado'!$CD$155:$DC$1048576,MATCH($A140,'Hoja de Trabajo para listado'!$CD$155:$CD$1048576,0),MATCH((CUADRO!P$5&amp;$E140),'Hoja de Trabajo para listado'!$CD$151:$DC$151,0)),0)</f>
        <v>0</v>
      </c>
      <c r="Q140" s="255">
        <f ca="1">+IFERROR(INDEX('Hoja de Trabajo para listado'!$A$155:$Z$1048576,MATCH($A140,'Hoja de Trabajo para listado'!$A$155:$A$1048576,0),MATCH((CUADRO!Q$5&amp;$E140),'Hoja de Trabajo para listado'!$A$151:$Z$151,0)),0)+IFERROR(INDEX('Hoja de Trabajo para listado'!$AB$155:$BA$1048576,MATCH($A140,'Hoja de Trabajo para listado'!$AB$155:$AB$1048576,0),MATCH((CUADRO!Q$5&amp;$E140),'Hoja de Trabajo para listado'!$AB$151:$BA$151,0)),0)+IFERROR(INDEX('Hoja de Trabajo para listado'!$BC$155:$CB$1048576,MATCH($A140,'Hoja de Trabajo para listado'!$BC$155:$BC$1048576,0),MATCH((CUADRO!Q$5&amp;$E140),'Hoja de Trabajo para listado'!$BC$151:$CB$151,0)),0)+IFERROR(INDEX('Hoja de Trabajo para listado'!$DE$153:$DG$274,MATCH($A140,'Hoja de Trabajo para listado'!$DE$153:$DE$1048576,0),MATCH((CUADRO!Q$5&amp;$E140),'Hoja de Trabajo para listado'!$DE$151:$DG$151,0)),0)+IFERROR(INDEX('Hoja de Trabajo para listado'!$CD$155:$DC$1048576,MATCH($A140,'Hoja de Trabajo para listado'!$CD$155:$CD$1048576,0),MATCH((CUADRO!Q$5&amp;$E140),'Hoja de Trabajo para listado'!$CD$151:$DC$151,0)),0)</f>
        <v>0</v>
      </c>
      <c r="R140" s="255">
        <f t="shared" ca="1" si="4"/>
        <v>188.23</v>
      </c>
      <c r="S140" s="255"/>
      <c r="T140" s="255">
        <f ca="1">+T141</f>
        <v>15021843.140000001</v>
      </c>
      <c r="U140" s="254">
        <f t="shared" si="5"/>
        <v>1</v>
      </c>
      <c r="V140" s="362" t="str">
        <f>+VLOOKUP(A140,bd_lista!$A$3:$E$590,5,FALSE)</f>
        <v>Instituciones Descentralizadas</v>
      </c>
      <c r="W140" s="361" t="str">
        <f>+V140</f>
        <v>Instituciones Descentralizadas</v>
      </c>
      <c r="X140" s="254">
        <f>+VLOOKUP(A140,[2]Sheet1!$A$13:$D$744,4,FALSE)</f>
        <v>35</v>
      </c>
      <c r="Y140" s="254" t="str">
        <f>+VLOOKUP(X140,bd_lista!$A$3:$C$590,3,FALSE)</f>
        <v>Ministerio de Economía y Finanzas Públicas</v>
      </c>
      <c r="Z140" s="316">
        <f>+X140</f>
        <v>35</v>
      </c>
      <c r="AA140" s="348" t="str">
        <f>+Y140</f>
        <v>Ministerio de Economía y Finanzas Públicas</v>
      </c>
    </row>
    <row r="141" spans="1:27" ht="15" customHeight="1">
      <c r="A141" s="32">
        <v>283</v>
      </c>
      <c r="B141" s="307"/>
      <c r="C141" s="362" t="str">
        <f>+VLOOKUP(A141,bd_lista!$A$3:$C$590,3,FALSE)</f>
        <v>Aduana Nacional</v>
      </c>
      <c r="D141" s="362"/>
      <c r="E141" s="362" t="s">
        <v>1314</v>
      </c>
      <c r="F141" s="257">
        <f ca="1">+IFERROR(INDEX('Hoja de Trabajo para listado'!$A$155:$Z$1048576,MATCH($A141,'Hoja de Trabajo para listado'!$A$155:$A$1048576,0),MATCH((CUADRO!F$5&amp;$E141),'Hoja de Trabajo para listado'!$A$151:$Z$151,0)),0)+IFERROR(INDEX('Hoja de Trabajo para listado'!$AB$155:$BA$1048576,MATCH($A141,'Hoja de Trabajo para listado'!$AB$155:$AB$1048576,0),MATCH((CUADRO!F$5&amp;$E141),'Hoja de Trabajo para listado'!$AB$151:$BA$151,0)),0)+IFERROR(INDEX('Hoja de Trabajo para listado'!$BC$155:$CB$1048576,MATCH($A141,'Hoja de Trabajo para listado'!$BC$155:$BC$1048576,0),MATCH((CUADRO!F$5&amp;$E141),'Hoja de Trabajo para listado'!$BC$151:$CB$151,0)),0)+IFERROR(INDEX('Hoja de Trabajo para listado'!$DE$153:$DG$274,MATCH($A141,'Hoja de Trabajo para listado'!$DE$153:$DE$1048576,0),MATCH((CUADRO!F$5&amp;$E141),'Hoja de Trabajo para listado'!$DE$151:$DG$151,0)),0)+IFERROR(INDEX('Hoja de Trabajo para listado'!$CD$155:$DC$1048576,MATCH($A141,'Hoja de Trabajo para listado'!$CD$155:$CD$1048576,0),MATCH((CUADRO!F$5&amp;$E141),'Hoja de Trabajo para listado'!$CD$151:$DC$151,0)),0)</f>
        <v>0</v>
      </c>
      <c r="G141" s="257">
        <f ca="1">+IFERROR(INDEX('Hoja de Trabajo para listado'!$A$155:$Z$1048576,MATCH($A141,'Hoja de Trabajo para listado'!$A$155:$A$1048576,0),MATCH((CUADRO!G$5&amp;$E141),'Hoja de Trabajo para listado'!$A$151:$Z$151,0)),0)+IFERROR(INDEX('Hoja de Trabajo para listado'!$AB$155:$BA$1048576,MATCH($A141,'Hoja de Trabajo para listado'!$AB$155:$AB$1048576,0),MATCH((CUADRO!G$5&amp;$E141),'Hoja de Trabajo para listado'!$AB$151:$BA$151,0)),0)+IFERROR(INDEX('Hoja de Trabajo para listado'!$BC$155:$CB$1048576,MATCH($A141,'Hoja de Trabajo para listado'!$BC$155:$BC$1048576,0),MATCH((CUADRO!G$5&amp;$E141),'Hoja de Trabajo para listado'!$BC$151:$CB$151,0)),0)+IFERROR(INDEX('Hoja de Trabajo para listado'!$DE$153:$DG$274,MATCH($A141,'Hoja de Trabajo para listado'!$DE$153:$DE$1048576,0),MATCH((CUADRO!G$5&amp;$E141),'Hoja de Trabajo para listado'!$DE$151:$DG$151,0)),0)+IFERROR(INDEX('Hoja de Trabajo para listado'!$CD$155:$DC$1048576,MATCH($A141,'Hoja de Trabajo para listado'!$CD$155:$CD$1048576,0),MATCH((CUADRO!G$5&amp;$E141),'Hoja de Trabajo para listado'!$CD$151:$DC$151,0)),0)</f>
        <v>0</v>
      </c>
      <c r="H141" s="257">
        <f ca="1">+IFERROR(INDEX('Hoja de Trabajo para listado'!$A$155:$Z$1048576,MATCH($A141,'Hoja de Trabajo para listado'!$A$155:$A$1048576,0),MATCH((CUADRO!H$5&amp;$E141),'Hoja de Trabajo para listado'!$A$151:$Z$151,0)),0)+IFERROR(INDEX('Hoja de Trabajo para listado'!$AB$155:$BA$1048576,MATCH($A141,'Hoja de Trabajo para listado'!$AB$155:$AB$1048576,0),MATCH((CUADRO!H$5&amp;$E141),'Hoja de Trabajo para listado'!$AB$151:$BA$151,0)),0)+IFERROR(INDEX('Hoja de Trabajo para listado'!$BC$155:$CB$1048576,MATCH($A141,'Hoja de Trabajo para listado'!$BC$155:$BC$1048576,0),MATCH((CUADRO!H$5&amp;$E141),'Hoja de Trabajo para listado'!$BC$151:$CB$151,0)),0)+IFERROR(INDEX('Hoja de Trabajo para listado'!$DE$153:$DG$274,MATCH($A141,'Hoja de Trabajo para listado'!$DE$153:$DE$1048576,0),MATCH((CUADRO!H$5&amp;$E141),'Hoja de Trabajo para listado'!$DE$151:$DG$151,0)),0)+IFERROR(INDEX('Hoja de Trabajo para listado'!$CD$155:$DC$1048576,MATCH($A141,'Hoja de Trabajo para listado'!$CD$155:$CD$1048576,0),MATCH((CUADRO!H$5&amp;$E141),'Hoja de Trabajo para listado'!$CD$151:$DC$151,0)),0)</f>
        <v>0</v>
      </c>
      <c r="I141" s="257">
        <f ca="1">+IFERROR(INDEX('Hoja de Trabajo para listado'!$A$155:$Z$1048576,MATCH($A141,'Hoja de Trabajo para listado'!$A$155:$A$1048576,0),MATCH((CUADRO!I$5&amp;$E141),'Hoja de Trabajo para listado'!$A$151:$Z$151,0)),0)+IFERROR(INDEX('Hoja de Trabajo para listado'!$AB$155:$BA$1048576,MATCH($A141,'Hoja de Trabajo para listado'!$AB$155:$AB$1048576,0),MATCH((CUADRO!I$5&amp;$E141),'Hoja de Trabajo para listado'!$AB$151:$BA$151,0)),0)+IFERROR(INDEX('Hoja de Trabajo para listado'!$BC$155:$CB$1048576,MATCH($A141,'Hoja de Trabajo para listado'!$BC$155:$BC$1048576,0),MATCH((CUADRO!I$5&amp;$E141),'Hoja de Trabajo para listado'!$BC$151:$CB$151,0)),0)+IFERROR(INDEX('Hoja de Trabajo para listado'!$DE$153:$DG$274,MATCH($A141,'Hoja de Trabajo para listado'!$DE$153:$DE$1048576,0),MATCH((CUADRO!I$5&amp;$E141),'Hoja de Trabajo para listado'!$DE$151:$DG$151,0)),0)+IFERROR(INDEX('Hoja de Trabajo para listado'!$CD$155:$DC$1048576,MATCH($A141,'Hoja de Trabajo para listado'!$CD$155:$CD$1048576,0),MATCH((CUADRO!I$5&amp;$E141),'Hoja de Trabajo para listado'!$CD$151:$DC$151,0)),0)</f>
        <v>0</v>
      </c>
      <c r="J141" s="257">
        <f ca="1">+IFERROR(INDEX('Hoja de Trabajo para listado'!$A$155:$Z$1048576,MATCH($A141,'Hoja de Trabajo para listado'!$A$155:$A$1048576,0),MATCH((CUADRO!J$5&amp;$E141),'Hoja de Trabajo para listado'!$A$151:$Z$151,0)),0)+IFERROR(INDEX('Hoja de Trabajo para listado'!$AB$155:$BA$1048576,MATCH($A141,'Hoja de Trabajo para listado'!$AB$155:$AB$1048576,0),MATCH((CUADRO!J$5&amp;$E141),'Hoja de Trabajo para listado'!$AB$151:$BA$151,0)),0)+IFERROR(INDEX('Hoja de Trabajo para listado'!$BC$155:$CB$1048576,MATCH($A141,'Hoja de Trabajo para listado'!$BC$155:$BC$1048576,0),MATCH((CUADRO!J$5&amp;$E141),'Hoja de Trabajo para listado'!$BC$151:$CB$151,0)),0)+IFERROR(INDEX('Hoja de Trabajo para listado'!$DE$153:$DG$274,MATCH($A141,'Hoja de Trabajo para listado'!$DE$153:$DE$1048576,0),MATCH((CUADRO!J$5&amp;$E141),'Hoja de Trabajo para listado'!$DE$151:$DG$151,0)),0)+IFERROR(INDEX('Hoja de Trabajo para listado'!$CD$155:$DC$1048576,MATCH($A141,'Hoja de Trabajo para listado'!$CD$155:$CD$1048576,0),MATCH((CUADRO!J$5&amp;$E141),'Hoja de Trabajo para listado'!$CD$151:$DC$151,0)),0)</f>
        <v>0</v>
      </c>
      <c r="K141" s="257">
        <f ca="1">+IFERROR(INDEX('Hoja de Trabajo para listado'!$A$155:$Z$1048576,MATCH($A141,'Hoja de Trabajo para listado'!$A$155:$A$1048576,0),MATCH((CUADRO!K$5&amp;$E141),'Hoja de Trabajo para listado'!$A$151:$Z$151,0)),0)+IFERROR(INDEX('Hoja de Trabajo para listado'!$AB$155:$BA$1048576,MATCH($A141,'Hoja de Trabajo para listado'!$AB$155:$AB$1048576,0),MATCH((CUADRO!K$5&amp;$E141),'Hoja de Trabajo para listado'!$AB$151:$BA$151,0)),0)+IFERROR(INDEX('Hoja de Trabajo para listado'!$BC$155:$CB$1048576,MATCH($A141,'Hoja de Trabajo para listado'!$BC$155:$BC$1048576,0),MATCH((CUADRO!K$5&amp;$E141),'Hoja de Trabajo para listado'!$BC$151:$CB$151,0)),0)+IFERROR(INDEX('Hoja de Trabajo para listado'!$DE$153:$DG$274,MATCH($A141,'Hoja de Trabajo para listado'!$DE$153:$DE$1048576,0),MATCH((CUADRO!K$5&amp;$E141),'Hoja de Trabajo para listado'!$DE$151:$DG$151,0)),0)+IFERROR(INDEX('Hoja de Trabajo para listado'!$CD$155:$DC$1048576,MATCH($A141,'Hoja de Trabajo para listado'!$CD$155:$CD$1048576,0),MATCH((CUADRO!K$5&amp;$E141),'Hoja de Trabajo para listado'!$CD$151:$DC$151,0)),0)</f>
        <v>0</v>
      </c>
      <c r="L141" s="257">
        <f ca="1">+IFERROR(INDEX('Hoja de Trabajo para listado'!$A$155:$Z$1048576,MATCH($A141,'Hoja de Trabajo para listado'!$A$155:$A$1048576,0),MATCH((CUADRO!L$5&amp;$E141),'Hoja de Trabajo para listado'!$A$151:$Z$151,0)),0)+IFERROR(INDEX('Hoja de Trabajo para listado'!$AB$155:$BA$1048576,MATCH($A141,'Hoja de Trabajo para listado'!$AB$155:$AB$1048576,0),MATCH((CUADRO!L$5&amp;$E141),'Hoja de Trabajo para listado'!$AB$151:$BA$151,0)),0)+IFERROR(INDEX('Hoja de Trabajo para listado'!$BC$155:$CB$1048576,MATCH($A141,'Hoja de Trabajo para listado'!$BC$155:$BC$1048576,0),MATCH((CUADRO!L$5&amp;$E141),'Hoja de Trabajo para listado'!$BC$151:$CB$151,0)),0)+IFERROR(INDEX('Hoja de Trabajo para listado'!$DE$153:$DG$274,MATCH($A141,'Hoja de Trabajo para listado'!$DE$153:$DE$1048576,0),MATCH((CUADRO!L$5&amp;$E141),'Hoja de Trabajo para listado'!$DE$151:$DG$151,0)),0)+IFERROR(INDEX('Hoja de Trabajo para listado'!$CD$155:$DC$1048576,MATCH($A141,'Hoja de Trabajo para listado'!$CD$155:$CD$1048576,0),MATCH((CUADRO!L$5&amp;$E141),'Hoja de Trabajo para listado'!$CD$151:$DC$151,0)),0)</f>
        <v>0</v>
      </c>
      <c r="M141" s="257">
        <f ca="1">+IFERROR(INDEX('Hoja de Trabajo para listado'!$A$155:$Z$1048576,MATCH($A141,'Hoja de Trabajo para listado'!$A$155:$A$1048576,0),MATCH((CUADRO!M$5&amp;$E141),'Hoja de Trabajo para listado'!$A$151:$Z$151,0)),0)+IFERROR(INDEX('Hoja de Trabajo para listado'!$AB$155:$BA$1048576,MATCH($A141,'Hoja de Trabajo para listado'!$AB$155:$AB$1048576,0),MATCH((CUADRO!M$5&amp;$E141),'Hoja de Trabajo para listado'!$AB$151:$BA$151,0)),0)+IFERROR(INDEX('Hoja de Trabajo para listado'!$BC$155:$CB$1048576,MATCH($A141,'Hoja de Trabajo para listado'!$BC$155:$BC$1048576,0),MATCH((CUADRO!M$5&amp;$E141),'Hoja de Trabajo para listado'!$BC$151:$CB$151,0)),0)+IFERROR(INDEX('Hoja de Trabajo para listado'!$DE$153:$DG$274,MATCH($A141,'Hoja de Trabajo para listado'!$DE$153:$DE$1048576,0),MATCH((CUADRO!M$5&amp;$E141),'Hoja de Trabajo para listado'!$DE$151:$DG$151,0)),0)+IFERROR(INDEX('Hoja de Trabajo para listado'!$CD$155:$DC$1048576,MATCH($A141,'Hoja de Trabajo para listado'!$CD$155:$CD$1048576,0),MATCH((CUADRO!M$5&amp;$E141),'Hoja de Trabajo para listado'!$CD$151:$DC$151,0)),0)</f>
        <v>0</v>
      </c>
      <c r="N141" s="257">
        <f ca="1">+IFERROR(INDEX('Hoja de Trabajo para listado'!$A$155:$Z$1048576,MATCH($A141,'Hoja de Trabajo para listado'!$A$155:$A$1048576,0),MATCH((CUADRO!N$5&amp;$E141),'Hoja de Trabajo para listado'!$A$151:$Z$151,0)),0)+IFERROR(INDEX('Hoja de Trabajo para listado'!$AB$155:$BA$1048576,MATCH($A141,'Hoja de Trabajo para listado'!$AB$155:$AB$1048576,0),MATCH((CUADRO!N$5&amp;$E141),'Hoja de Trabajo para listado'!$AB$151:$BA$151,0)),0)+IFERROR(INDEX('Hoja de Trabajo para listado'!$BC$155:$CB$1048576,MATCH($A141,'Hoja de Trabajo para listado'!$BC$155:$BC$1048576,0),MATCH((CUADRO!N$5&amp;$E141),'Hoja de Trabajo para listado'!$BC$151:$CB$151,0)),0)+IFERROR(INDEX('Hoja de Trabajo para listado'!$DE$153:$DG$274,MATCH($A141,'Hoja de Trabajo para listado'!$DE$153:$DE$1048576,0),MATCH((CUADRO!N$5&amp;$E141),'Hoja de Trabajo para listado'!$DE$151:$DG$151,0)),0)+IFERROR(INDEX('Hoja de Trabajo para listado'!$CD$155:$DC$1048576,MATCH($A141,'Hoja de Trabajo para listado'!$CD$155:$CD$1048576,0),MATCH((CUADRO!N$5&amp;$E141),'Hoja de Trabajo para listado'!$CD$151:$DC$151,0)),0)</f>
        <v>15021654.91</v>
      </c>
      <c r="O141" s="257">
        <f ca="1">+IFERROR(INDEX('Hoja de Trabajo para listado'!$A$155:$Z$1048576,MATCH($A141,'Hoja de Trabajo para listado'!$A$155:$A$1048576,0),MATCH((CUADRO!O$5&amp;$E141),'Hoja de Trabajo para listado'!$A$151:$Z$151,0)),0)+IFERROR(INDEX('Hoja de Trabajo para listado'!$AB$155:$BA$1048576,MATCH($A141,'Hoja de Trabajo para listado'!$AB$155:$AB$1048576,0),MATCH((CUADRO!O$5&amp;$E141),'Hoja de Trabajo para listado'!$AB$151:$BA$151,0)),0)+IFERROR(INDEX('Hoja de Trabajo para listado'!$BC$155:$CB$1048576,MATCH($A141,'Hoja de Trabajo para listado'!$BC$155:$BC$1048576,0),MATCH((CUADRO!O$5&amp;$E141),'Hoja de Trabajo para listado'!$BC$151:$CB$151,0)),0)+IFERROR(INDEX('Hoja de Trabajo para listado'!$DE$153:$DG$274,MATCH($A141,'Hoja de Trabajo para listado'!$DE$153:$DE$1048576,0),MATCH((CUADRO!O$5&amp;$E141),'Hoja de Trabajo para listado'!$DE$151:$DG$151,0)),0)+IFERROR(INDEX('Hoja de Trabajo para listado'!$CD$155:$DC$1048576,MATCH($A141,'Hoja de Trabajo para listado'!$CD$155:$CD$1048576,0),MATCH((CUADRO!O$5&amp;$E141),'Hoja de Trabajo para listado'!$CD$151:$DC$151,0)),0)</f>
        <v>0</v>
      </c>
      <c r="P141" s="257">
        <f ca="1">+IFERROR(INDEX('Hoja de Trabajo para listado'!$A$155:$Z$1048576,MATCH($A141,'Hoja de Trabajo para listado'!$A$155:$A$1048576,0),MATCH((CUADRO!P$5&amp;$E141),'Hoja de Trabajo para listado'!$A$151:$Z$151,0)),0)+IFERROR(INDEX('Hoja de Trabajo para listado'!$AB$155:$BA$1048576,MATCH($A141,'Hoja de Trabajo para listado'!$AB$155:$AB$1048576,0),MATCH((CUADRO!P$5&amp;$E141),'Hoja de Trabajo para listado'!$AB$151:$BA$151,0)),0)+IFERROR(INDEX('Hoja de Trabajo para listado'!$BC$155:$CB$1048576,MATCH($A141,'Hoja de Trabajo para listado'!$BC$155:$BC$1048576,0),MATCH((CUADRO!P$5&amp;$E141),'Hoja de Trabajo para listado'!$BC$151:$CB$151,0)),0)+IFERROR(INDEX('Hoja de Trabajo para listado'!$DE$153:$DG$274,MATCH($A141,'Hoja de Trabajo para listado'!$DE$153:$DE$1048576,0),MATCH((CUADRO!P$5&amp;$E141),'Hoja de Trabajo para listado'!$DE$151:$DG$151,0)),0)+IFERROR(INDEX('Hoja de Trabajo para listado'!$CD$155:$DC$1048576,MATCH($A141,'Hoja de Trabajo para listado'!$CD$155:$CD$1048576,0),MATCH((CUADRO!P$5&amp;$E141),'Hoja de Trabajo para listado'!$CD$151:$DC$151,0)),0)</f>
        <v>0</v>
      </c>
      <c r="Q141" s="257">
        <f ca="1">+IFERROR(INDEX('Hoja de Trabajo para listado'!$A$155:$Z$1048576,MATCH($A141,'Hoja de Trabajo para listado'!$A$155:$A$1048576,0),MATCH((CUADRO!Q$5&amp;$E141),'Hoja de Trabajo para listado'!$A$151:$Z$151,0)),0)+IFERROR(INDEX('Hoja de Trabajo para listado'!$AB$155:$BA$1048576,MATCH($A141,'Hoja de Trabajo para listado'!$AB$155:$AB$1048576,0),MATCH((CUADRO!Q$5&amp;$E141),'Hoja de Trabajo para listado'!$AB$151:$BA$151,0)),0)+IFERROR(INDEX('Hoja de Trabajo para listado'!$BC$155:$CB$1048576,MATCH($A141,'Hoja de Trabajo para listado'!$BC$155:$BC$1048576,0),MATCH((CUADRO!Q$5&amp;$E141),'Hoja de Trabajo para listado'!$BC$151:$CB$151,0)),0)+IFERROR(INDEX('Hoja de Trabajo para listado'!$DE$153:$DG$274,MATCH($A141,'Hoja de Trabajo para listado'!$DE$153:$DE$1048576,0),MATCH((CUADRO!Q$5&amp;$E141),'Hoja de Trabajo para listado'!$DE$151:$DG$151,0)),0)+IFERROR(INDEX('Hoja de Trabajo para listado'!$CD$155:$DC$1048576,MATCH($A141,'Hoja de Trabajo para listado'!$CD$155:$CD$1048576,0),MATCH((CUADRO!Q$5&amp;$E141),'Hoja de Trabajo para listado'!$CD$151:$DC$151,0)),0)</f>
        <v>0</v>
      </c>
      <c r="R141" s="257">
        <f t="shared" ca="1" si="4"/>
        <v>15021654.91</v>
      </c>
      <c r="S141" s="257">
        <f ca="1">+R140+R141</f>
        <v>15021843.140000001</v>
      </c>
      <c r="T141" s="257">
        <f ca="1">+S141</f>
        <v>15021843.140000001</v>
      </c>
      <c r="U141" s="256">
        <f t="shared" si="5"/>
        <v>2</v>
      </c>
      <c r="V141" s="362" t="str">
        <f>+VLOOKUP(A141,bd_lista!$A$3:$E$590,5,FALSE)</f>
        <v>Instituciones Descentralizadas</v>
      </c>
      <c r="W141" s="362"/>
      <c r="X141" s="254">
        <f>+VLOOKUP(A141,[2]Sheet1!$A$13:$D$744,4,FALSE)</f>
        <v>35</v>
      </c>
      <c r="Y141" s="254" t="str">
        <f>+VLOOKUP(X141,bd_lista!$A$3:$C$590,3,FALSE)</f>
        <v>Ministerio de Economía y Finanzas Públicas</v>
      </c>
      <c r="Z141" s="314"/>
      <c r="AA141" s="350"/>
    </row>
    <row r="142" spans="1:27" ht="15" hidden="1" customHeight="1">
      <c r="A142" s="264">
        <v>281</v>
      </c>
      <c r="B142" s="306">
        <f>+A142</f>
        <v>281</v>
      </c>
      <c r="C142" s="259" t="str">
        <f>+VLOOKUP(A142,bd_lista!$A$3:$C$590,3,FALSE)</f>
        <v>Oficina Técnica Nacional de los Ríos Pilcomayo y Bermejo</v>
      </c>
      <c r="D142" s="361" t="str">
        <f>+C142</f>
        <v>Oficina Técnica Nacional de los Ríos Pilcomayo y Bermejo</v>
      </c>
      <c r="E142" s="259" t="s">
        <v>1313</v>
      </c>
      <c r="F142" s="255">
        <f ca="1">+IFERROR(INDEX('Hoja de Trabajo para listado'!$A$155:$Z$1048576,MATCH($A142,'Hoja de Trabajo para listado'!$A$155:$A$1048576,0),MATCH((CUADRO!F$5&amp;$E142),'Hoja de Trabajo para listado'!$A$151:$Z$151,0)),0)+IFERROR(INDEX('Hoja de Trabajo para listado'!$AB$155:$BA$1048576,MATCH($A142,'Hoja de Trabajo para listado'!$AB$155:$AB$1048576,0),MATCH((CUADRO!F$5&amp;$E142),'Hoja de Trabajo para listado'!$AB$151:$BA$151,0)),0)+IFERROR(INDEX('Hoja de Trabajo para listado'!$BC$155:$CB$1048576,MATCH($A142,'Hoja de Trabajo para listado'!$BC$155:$BC$1048576,0),MATCH((CUADRO!F$5&amp;$E142),'Hoja de Trabajo para listado'!$BC$151:$CB$151,0)),0)+IFERROR(INDEX('Hoja de Trabajo para listado'!$DE$153:$DG$274,MATCH($A142,'Hoja de Trabajo para listado'!$DE$153:$DE$1048576,0),MATCH((CUADRO!F$5&amp;$E142),'Hoja de Trabajo para listado'!$DE$151:$DG$151,0)),0)+IFERROR(INDEX('Hoja de Trabajo para listado'!$CD$155:$DC$1048576,MATCH($A142,'Hoja de Trabajo para listado'!$CD$155:$CD$1048576,0),MATCH((CUADRO!F$5&amp;$E142),'Hoja de Trabajo para listado'!$CD$151:$DC$151,0)),0)</f>
        <v>0</v>
      </c>
      <c r="G142" s="255">
        <f ca="1">+IFERROR(INDEX('Hoja de Trabajo para listado'!$A$155:$Z$1048576,MATCH($A142,'Hoja de Trabajo para listado'!$A$155:$A$1048576,0),MATCH((CUADRO!G$5&amp;$E142),'Hoja de Trabajo para listado'!$A$151:$Z$151,0)),0)+IFERROR(INDEX('Hoja de Trabajo para listado'!$AB$155:$BA$1048576,MATCH($A142,'Hoja de Trabajo para listado'!$AB$155:$AB$1048576,0),MATCH((CUADRO!G$5&amp;$E142),'Hoja de Trabajo para listado'!$AB$151:$BA$151,0)),0)+IFERROR(INDEX('Hoja de Trabajo para listado'!$BC$155:$CB$1048576,MATCH($A142,'Hoja de Trabajo para listado'!$BC$155:$BC$1048576,0),MATCH((CUADRO!G$5&amp;$E142),'Hoja de Trabajo para listado'!$BC$151:$CB$151,0)),0)+IFERROR(INDEX('Hoja de Trabajo para listado'!$DE$153:$DG$274,MATCH($A142,'Hoja de Trabajo para listado'!$DE$153:$DE$1048576,0),MATCH((CUADRO!G$5&amp;$E142),'Hoja de Trabajo para listado'!$DE$151:$DG$151,0)),0)+IFERROR(INDEX('Hoja de Trabajo para listado'!$CD$155:$DC$1048576,MATCH($A142,'Hoja de Trabajo para listado'!$CD$155:$CD$1048576,0),MATCH((CUADRO!G$5&amp;$E142),'Hoja de Trabajo para listado'!$CD$151:$DC$151,0)),0)</f>
        <v>0</v>
      </c>
      <c r="H142" s="255">
        <f ca="1">+IFERROR(INDEX('Hoja de Trabajo para listado'!$A$155:$Z$1048576,MATCH($A142,'Hoja de Trabajo para listado'!$A$155:$A$1048576,0),MATCH((CUADRO!H$5&amp;$E142),'Hoja de Trabajo para listado'!$A$151:$Z$151,0)),0)+IFERROR(INDEX('Hoja de Trabajo para listado'!$AB$155:$BA$1048576,MATCH($A142,'Hoja de Trabajo para listado'!$AB$155:$AB$1048576,0),MATCH((CUADRO!H$5&amp;$E142),'Hoja de Trabajo para listado'!$AB$151:$BA$151,0)),0)+IFERROR(INDEX('Hoja de Trabajo para listado'!$BC$155:$CB$1048576,MATCH($A142,'Hoja de Trabajo para listado'!$BC$155:$BC$1048576,0),MATCH((CUADRO!H$5&amp;$E142),'Hoja de Trabajo para listado'!$BC$151:$CB$151,0)),0)+IFERROR(INDEX('Hoja de Trabajo para listado'!$DE$153:$DG$274,MATCH($A142,'Hoja de Trabajo para listado'!$DE$153:$DE$1048576,0),MATCH((CUADRO!H$5&amp;$E142),'Hoja de Trabajo para listado'!$DE$151:$DG$151,0)),0)+IFERROR(INDEX('Hoja de Trabajo para listado'!$CD$155:$DC$1048576,MATCH($A142,'Hoja de Trabajo para listado'!$CD$155:$CD$1048576,0),MATCH((CUADRO!H$5&amp;$E142),'Hoja de Trabajo para listado'!$CD$151:$DC$151,0)),0)</f>
        <v>0</v>
      </c>
      <c r="I142" s="255">
        <f ca="1">+IFERROR(INDEX('Hoja de Trabajo para listado'!$A$155:$Z$1048576,MATCH($A142,'Hoja de Trabajo para listado'!$A$155:$A$1048576,0),MATCH((CUADRO!I$5&amp;$E142),'Hoja de Trabajo para listado'!$A$151:$Z$151,0)),0)+IFERROR(INDEX('Hoja de Trabajo para listado'!$AB$155:$BA$1048576,MATCH($A142,'Hoja de Trabajo para listado'!$AB$155:$AB$1048576,0),MATCH((CUADRO!I$5&amp;$E142),'Hoja de Trabajo para listado'!$AB$151:$BA$151,0)),0)+IFERROR(INDEX('Hoja de Trabajo para listado'!$BC$155:$CB$1048576,MATCH($A142,'Hoja de Trabajo para listado'!$BC$155:$BC$1048576,0),MATCH((CUADRO!I$5&amp;$E142),'Hoja de Trabajo para listado'!$BC$151:$CB$151,0)),0)+IFERROR(INDEX('Hoja de Trabajo para listado'!$DE$153:$DG$274,MATCH($A142,'Hoja de Trabajo para listado'!$DE$153:$DE$1048576,0),MATCH((CUADRO!I$5&amp;$E142),'Hoja de Trabajo para listado'!$DE$151:$DG$151,0)),0)+IFERROR(INDEX('Hoja de Trabajo para listado'!$CD$155:$DC$1048576,MATCH($A142,'Hoja de Trabajo para listado'!$CD$155:$CD$1048576,0),MATCH((CUADRO!I$5&amp;$E142),'Hoja de Trabajo para listado'!$CD$151:$DC$151,0)),0)</f>
        <v>0</v>
      </c>
      <c r="J142" s="255">
        <f ca="1">+IFERROR(INDEX('Hoja de Trabajo para listado'!$A$155:$Z$1048576,MATCH($A142,'Hoja de Trabajo para listado'!$A$155:$A$1048576,0),MATCH((CUADRO!J$5&amp;$E142),'Hoja de Trabajo para listado'!$A$151:$Z$151,0)),0)+IFERROR(INDEX('Hoja de Trabajo para listado'!$AB$155:$BA$1048576,MATCH($A142,'Hoja de Trabajo para listado'!$AB$155:$AB$1048576,0),MATCH((CUADRO!J$5&amp;$E142),'Hoja de Trabajo para listado'!$AB$151:$BA$151,0)),0)+IFERROR(INDEX('Hoja de Trabajo para listado'!$BC$155:$CB$1048576,MATCH($A142,'Hoja de Trabajo para listado'!$BC$155:$BC$1048576,0),MATCH((CUADRO!J$5&amp;$E142),'Hoja de Trabajo para listado'!$BC$151:$CB$151,0)),0)+IFERROR(INDEX('Hoja de Trabajo para listado'!$DE$153:$DG$274,MATCH($A142,'Hoja de Trabajo para listado'!$DE$153:$DE$1048576,0),MATCH((CUADRO!J$5&amp;$E142),'Hoja de Trabajo para listado'!$DE$151:$DG$151,0)),0)+IFERROR(INDEX('Hoja de Trabajo para listado'!$CD$155:$DC$1048576,MATCH($A142,'Hoja de Trabajo para listado'!$CD$155:$CD$1048576,0),MATCH((CUADRO!J$5&amp;$E142),'Hoja de Trabajo para listado'!$CD$151:$DC$151,0)),0)</f>
        <v>0</v>
      </c>
      <c r="K142" s="255">
        <f ca="1">+IFERROR(INDEX('Hoja de Trabajo para listado'!$A$155:$Z$1048576,MATCH($A142,'Hoja de Trabajo para listado'!$A$155:$A$1048576,0),MATCH((CUADRO!K$5&amp;$E142),'Hoja de Trabajo para listado'!$A$151:$Z$151,0)),0)+IFERROR(INDEX('Hoja de Trabajo para listado'!$AB$155:$BA$1048576,MATCH($A142,'Hoja de Trabajo para listado'!$AB$155:$AB$1048576,0),MATCH((CUADRO!K$5&amp;$E142),'Hoja de Trabajo para listado'!$AB$151:$BA$151,0)),0)+IFERROR(INDEX('Hoja de Trabajo para listado'!$BC$155:$CB$1048576,MATCH($A142,'Hoja de Trabajo para listado'!$BC$155:$BC$1048576,0),MATCH((CUADRO!K$5&amp;$E142),'Hoja de Trabajo para listado'!$BC$151:$CB$151,0)),0)+IFERROR(INDEX('Hoja de Trabajo para listado'!$DE$153:$DG$274,MATCH($A142,'Hoja de Trabajo para listado'!$DE$153:$DE$1048576,0),MATCH((CUADRO!K$5&amp;$E142),'Hoja de Trabajo para listado'!$DE$151:$DG$151,0)),0)+IFERROR(INDEX('Hoja de Trabajo para listado'!$CD$155:$DC$1048576,MATCH($A142,'Hoja de Trabajo para listado'!$CD$155:$CD$1048576,0),MATCH((CUADRO!K$5&amp;$E142),'Hoja de Trabajo para listado'!$CD$151:$DC$151,0)),0)</f>
        <v>0</v>
      </c>
      <c r="L142" s="255">
        <f ca="1">+IFERROR(INDEX('Hoja de Trabajo para listado'!$A$155:$Z$1048576,MATCH($A142,'Hoja de Trabajo para listado'!$A$155:$A$1048576,0),MATCH((CUADRO!L$5&amp;$E142),'Hoja de Trabajo para listado'!$A$151:$Z$151,0)),0)+IFERROR(INDEX('Hoja de Trabajo para listado'!$AB$155:$BA$1048576,MATCH($A142,'Hoja de Trabajo para listado'!$AB$155:$AB$1048576,0),MATCH((CUADRO!L$5&amp;$E142),'Hoja de Trabajo para listado'!$AB$151:$BA$151,0)),0)+IFERROR(INDEX('Hoja de Trabajo para listado'!$BC$155:$CB$1048576,MATCH($A142,'Hoja de Trabajo para listado'!$BC$155:$BC$1048576,0),MATCH((CUADRO!L$5&amp;$E142),'Hoja de Trabajo para listado'!$BC$151:$CB$151,0)),0)+IFERROR(INDEX('Hoja de Trabajo para listado'!$DE$153:$DG$274,MATCH($A142,'Hoja de Trabajo para listado'!$DE$153:$DE$1048576,0),MATCH((CUADRO!L$5&amp;$E142),'Hoja de Trabajo para listado'!$DE$151:$DG$151,0)),0)+IFERROR(INDEX('Hoja de Trabajo para listado'!$CD$155:$DC$1048576,MATCH($A142,'Hoja de Trabajo para listado'!$CD$155:$CD$1048576,0),MATCH((CUADRO!L$5&amp;$E142),'Hoja de Trabajo para listado'!$CD$151:$DC$151,0)),0)</f>
        <v>0</v>
      </c>
      <c r="M142" s="255">
        <f ca="1">+IFERROR(INDEX('Hoja de Trabajo para listado'!$A$155:$Z$1048576,MATCH($A142,'Hoja de Trabajo para listado'!$A$155:$A$1048576,0),MATCH((CUADRO!M$5&amp;$E142),'Hoja de Trabajo para listado'!$A$151:$Z$151,0)),0)+IFERROR(INDEX('Hoja de Trabajo para listado'!$AB$155:$BA$1048576,MATCH($A142,'Hoja de Trabajo para listado'!$AB$155:$AB$1048576,0),MATCH((CUADRO!M$5&amp;$E142),'Hoja de Trabajo para listado'!$AB$151:$BA$151,0)),0)+IFERROR(INDEX('Hoja de Trabajo para listado'!$BC$155:$CB$1048576,MATCH($A142,'Hoja de Trabajo para listado'!$BC$155:$BC$1048576,0),MATCH((CUADRO!M$5&amp;$E142),'Hoja de Trabajo para listado'!$BC$151:$CB$151,0)),0)+IFERROR(INDEX('Hoja de Trabajo para listado'!$DE$153:$DG$274,MATCH($A142,'Hoja de Trabajo para listado'!$DE$153:$DE$1048576,0),MATCH((CUADRO!M$5&amp;$E142),'Hoja de Trabajo para listado'!$DE$151:$DG$151,0)),0)+IFERROR(INDEX('Hoja de Trabajo para listado'!$CD$155:$DC$1048576,MATCH($A142,'Hoja de Trabajo para listado'!$CD$155:$CD$1048576,0),MATCH((CUADRO!M$5&amp;$E142),'Hoja de Trabajo para listado'!$CD$151:$DC$151,0)),0)</f>
        <v>0</v>
      </c>
      <c r="N142" s="255">
        <f ca="1">+IFERROR(INDEX('Hoja de Trabajo para listado'!$A$155:$Z$1048576,MATCH($A142,'Hoja de Trabajo para listado'!$A$155:$A$1048576,0),MATCH((CUADRO!N$5&amp;$E142),'Hoja de Trabajo para listado'!$A$151:$Z$151,0)),0)+IFERROR(INDEX('Hoja de Trabajo para listado'!$AB$155:$BA$1048576,MATCH($A142,'Hoja de Trabajo para listado'!$AB$155:$AB$1048576,0),MATCH((CUADRO!N$5&amp;$E142),'Hoja de Trabajo para listado'!$AB$151:$BA$151,0)),0)+IFERROR(INDEX('Hoja de Trabajo para listado'!$BC$155:$CB$1048576,MATCH($A142,'Hoja de Trabajo para listado'!$BC$155:$BC$1048576,0),MATCH((CUADRO!N$5&amp;$E142),'Hoja de Trabajo para listado'!$BC$151:$CB$151,0)),0)+IFERROR(INDEX('Hoja de Trabajo para listado'!$DE$153:$DG$274,MATCH($A142,'Hoja de Trabajo para listado'!$DE$153:$DE$1048576,0),MATCH((CUADRO!N$5&amp;$E142),'Hoja de Trabajo para listado'!$DE$151:$DG$151,0)),0)+IFERROR(INDEX('Hoja de Trabajo para listado'!$CD$155:$DC$1048576,MATCH($A142,'Hoja de Trabajo para listado'!$CD$155:$CD$1048576,0),MATCH((CUADRO!N$5&amp;$E142),'Hoja de Trabajo para listado'!$CD$151:$DC$151,0)),0)</f>
        <v>0</v>
      </c>
      <c r="O142" s="255">
        <f ca="1">+IFERROR(INDEX('Hoja de Trabajo para listado'!$A$155:$Z$1048576,MATCH($A142,'Hoja de Trabajo para listado'!$A$155:$A$1048576,0),MATCH((CUADRO!O$5&amp;$E142),'Hoja de Trabajo para listado'!$A$151:$Z$151,0)),0)+IFERROR(INDEX('Hoja de Trabajo para listado'!$AB$155:$BA$1048576,MATCH($A142,'Hoja de Trabajo para listado'!$AB$155:$AB$1048576,0),MATCH((CUADRO!O$5&amp;$E142),'Hoja de Trabajo para listado'!$AB$151:$BA$151,0)),0)+IFERROR(INDEX('Hoja de Trabajo para listado'!$BC$155:$CB$1048576,MATCH($A142,'Hoja de Trabajo para listado'!$BC$155:$BC$1048576,0),MATCH((CUADRO!O$5&amp;$E142),'Hoja de Trabajo para listado'!$BC$151:$CB$151,0)),0)+IFERROR(INDEX('Hoja de Trabajo para listado'!$DE$153:$DG$274,MATCH($A142,'Hoja de Trabajo para listado'!$DE$153:$DE$1048576,0),MATCH((CUADRO!O$5&amp;$E142),'Hoja de Trabajo para listado'!$DE$151:$DG$151,0)),0)+IFERROR(INDEX('Hoja de Trabajo para listado'!$CD$155:$DC$1048576,MATCH($A142,'Hoja de Trabajo para listado'!$CD$155:$CD$1048576,0),MATCH((CUADRO!O$5&amp;$E142),'Hoja de Trabajo para listado'!$CD$151:$DC$151,0)),0)</f>
        <v>0</v>
      </c>
      <c r="P142" s="255">
        <f ca="1">+IFERROR(INDEX('Hoja de Trabajo para listado'!$A$155:$Z$1048576,MATCH($A142,'Hoja de Trabajo para listado'!$A$155:$A$1048576,0),MATCH((CUADRO!P$5&amp;$E142),'Hoja de Trabajo para listado'!$A$151:$Z$151,0)),0)+IFERROR(INDEX('Hoja de Trabajo para listado'!$AB$155:$BA$1048576,MATCH($A142,'Hoja de Trabajo para listado'!$AB$155:$AB$1048576,0),MATCH((CUADRO!P$5&amp;$E142),'Hoja de Trabajo para listado'!$AB$151:$BA$151,0)),0)+IFERROR(INDEX('Hoja de Trabajo para listado'!$BC$155:$CB$1048576,MATCH($A142,'Hoja de Trabajo para listado'!$BC$155:$BC$1048576,0),MATCH((CUADRO!P$5&amp;$E142),'Hoja de Trabajo para listado'!$BC$151:$CB$151,0)),0)+IFERROR(INDEX('Hoja de Trabajo para listado'!$DE$153:$DG$274,MATCH($A142,'Hoja de Trabajo para listado'!$DE$153:$DE$1048576,0),MATCH((CUADRO!P$5&amp;$E142),'Hoja de Trabajo para listado'!$DE$151:$DG$151,0)),0)+IFERROR(INDEX('Hoja de Trabajo para listado'!$CD$155:$DC$1048576,MATCH($A142,'Hoja de Trabajo para listado'!$CD$155:$CD$1048576,0),MATCH((CUADRO!P$5&amp;$E142),'Hoja de Trabajo para listado'!$CD$151:$DC$151,0)),0)</f>
        <v>0</v>
      </c>
      <c r="Q142" s="255">
        <f ca="1">+IFERROR(INDEX('Hoja de Trabajo para listado'!$A$155:$Z$1048576,MATCH($A142,'Hoja de Trabajo para listado'!$A$155:$A$1048576,0),MATCH((CUADRO!Q$5&amp;$E142),'Hoja de Trabajo para listado'!$A$151:$Z$151,0)),0)+IFERROR(INDEX('Hoja de Trabajo para listado'!$AB$155:$BA$1048576,MATCH($A142,'Hoja de Trabajo para listado'!$AB$155:$AB$1048576,0),MATCH((CUADRO!Q$5&amp;$E142),'Hoja de Trabajo para listado'!$AB$151:$BA$151,0)),0)+IFERROR(INDEX('Hoja de Trabajo para listado'!$BC$155:$CB$1048576,MATCH($A142,'Hoja de Trabajo para listado'!$BC$155:$BC$1048576,0),MATCH((CUADRO!Q$5&amp;$E142),'Hoja de Trabajo para listado'!$BC$151:$CB$151,0)),0)+IFERROR(INDEX('Hoja de Trabajo para listado'!$DE$153:$DG$274,MATCH($A142,'Hoja de Trabajo para listado'!$DE$153:$DE$1048576,0),MATCH((CUADRO!Q$5&amp;$E142),'Hoja de Trabajo para listado'!$DE$151:$DG$151,0)),0)+IFERROR(INDEX('Hoja de Trabajo para listado'!$CD$155:$DC$1048576,MATCH($A142,'Hoja de Trabajo para listado'!$CD$155:$CD$1048576,0),MATCH((CUADRO!Q$5&amp;$E142),'Hoja de Trabajo para listado'!$CD$151:$DC$151,0)),0)</f>
        <v>0</v>
      </c>
      <c r="R142" s="255">
        <f t="shared" ca="1" si="4"/>
        <v>0</v>
      </c>
      <c r="S142" s="255"/>
      <c r="T142" s="255">
        <f ca="1">+T143</f>
        <v>0</v>
      </c>
      <c r="U142" s="254">
        <f t="shared" si="5"/>
        <v>1</v>
      </c>
      <c r="V142" s="362" t="str">
        <f>+VLOOKUP(A142,bd_lista!$A$3:$E$590,5,FALSE)</f>
        <v>Instituciones Descentralizadas</v>
      </c>
      <c r="W142" s="361" t="str">
        <f>+V142</f>
        <v>Instituciones Descentralizadas</v>
      </c>
      <c r="X142" s="254">
        <f>+VLOOKUP(A142,[2]Sheet1!$A$13:$D$744,4,FALSE)</f>
        <v>86</v>
      </c>
      <c r="Y142" s="254" t="str">
        <f>+VLOOKUP(X142,bd_lista!$A$3:$C$590,3,FALSE)</f>
        <v>Ministerio de Medio Ambiente y Agua</v>
      </c>
      <c r="Z142" s="316">
        <f>+X142</f>
        <v>86</v>
      </c>
      <c r="AA142" s="348" t="str">
        <f>+Y142</f>
        <v>Ministerio de Medio Ambiente y Agua</v>
      </c>
    </row>
    <row r="143" spans="1:27" ht="15" hidden="1" customHeight="1">
      <c r="A143" s="32">
        <v>281</v>
      </c>
      <c r="B143" s="307"/>
      <c r="C143" s="362" t="str">
        <f>+VLOOKUP(A143,bd_lista!$A$3:$C$590,3,FALSE)</f>
        <v>Oficina Técnica Nacional de los Ríos Pilcomayo y Bermejo</v>
      </c>
      <c r="D143" s="362"/>
      <c r="E143" s="362" t="s">
        <v>1314</v>
      </c>
      <c r="F143" s="257">
        <f ca="1">+IFERROR(INDEX('Hoja de Trabajo para listado'!$A$155:$Z$1048576,MATCH($A143,'Hoja de Trabajo para listado'!$A$155:$A$1048576,0),MATCH((CUADRO!F$5&amp;$E143),'Hoja de Trabajo para listado'!$A$151:$Z$151,0)),0)+IFERROR(INDEX('Hoja de Trabajo para listado'!$AB$155:$BA$1048576,MATCH($A143,'Hoja de Trabajo para listado'!$AB$155:$AB$1048576,0),MATCH((CUADRO!F$5&amp;$E143),'Hoja de Trabajo para listado'!$AB$151:$BA$151,0)),0)+IFERROR(INDEX('Hoja de Trabajo para listado'!$BC$155:$CB$1048576,MATCH($A143,'Hoja de Trabajo para listado'!$BC$155:$BC$1048576,0),MATCH((CUADRO!F$5&amp;$E143),'Hoja de Trabajo para listado'!$BC$151:$CB$151,0)),0)+IFERROR(INDEX('Hoja de Trabajo para listado'!$DE$153:$DG$274,MATCH($A143,'Hoja de Trabajo para listado'!$DE$153:$DE$1048576,0),MATCH((CUADRO!F$5&amp;$E143),'Hoja de Trabajo para listado'!$DE$151:$DG$151,0)),0)+IFERROR(INDEX('Hoja de Trabajo para listado'!$CD$155:$DC$1048576,MATCH($A143,'Hoja de Trabajo para listado'!$CD$155:$CD$1048576,0),MATCH((CUADRO!F$5&amp;$E143),'Hoja de Trabajo para listado'!$CD$151:$DC$151,0)),0)</f>
        <v>0</v>
      </c>
      <c r="G143" s="257">
        <f ca="1">+IFERROR(INDEX('Hoja de Trabajo para listado'!$A$155:$Z$1048576,MATCH($A143,'Hoja de Trabajo para listado'!$A$155:$A$1048576,0),MATCH((CUADRO!G$5&amp;$E143),'Hoja de Trabajo para listado'!$A$151:$Z$151,0)),0)+IFERROR(INDEX('Hoja de Trabajo para listado'!$AB$155:$BA$1048576,MATCH($A143,'Hoja de Trabajo para listado'!$AB$155:$AB$1048576,0),MATCH((CUADRO!G$5&amp;$E143),'Hoja de Trabajo para listado'!$AB$151:$BA$151,0)),0)+IFERROR(INDEX('Hoja de Trabajo para listado'!$BC$155:$CB$1048576,MATCH($A143,'Hoja de Trabajo para listado'!$BC$155:$BC$1048576,0),MATCH((CUADRO!G$5&amp;$E143),'Hoja de Trabajo para listado'!$BC$151:$CB$151,0)),0)+IFERROR(INDEX('Hoja de Trabajo para listado'!$DE$153:$DG$274,MATCH($A143,'Hoja de Trabajo para listado'!$DE$153:$DE$1048576,0),MATCH((CUADRO!G$5&amp;$E143),'Hoja de Trabajo para listado'!$DE$151:$DG$151,0)),0)+IFERROR(INDEX('Hoja de Trabajo para listado'!$CD$155:$DC$1048576,MATCH($A143,'Hoja de Trabajo para listado'!$CD$155:$CD$1048576,0),MATCH((CUADRO!G$5&amp;$E143),'Hoja de Trabajo para listado'!$CD$151:$DC$151,0)),0)</f>
        <v>0</v>
      </c>
      <c r="H143" s="257">
        <f ca="1">+IFERROR(INDEX('Hoja de Trabajo para listado'!$A$155:$Z$1048576,MATCH($A143,'Hoja de Trabajo para listado'!$A$155:$A$1048576,0),MATCH((CUADRO!H$5&amp;$E143),'Hoja de Trabajo para listado'!$A$151:$Z$151,0)),0)+IFERROR(INDEX('Hoja de Trabajo para listado'!$AB$155:$BA$1048576,MATCH($A143,'Hoja de Trabajo para listado'!$AB$155:$AB$1048576,0),MATCH((CUADRO!H$5&amp;$E143),'Hoja de Trabajo para listado'!$AB$151:$BA$151,0)),0)+IFERROR(INDEX('Hoja de Trabajo para listado'!$BC$155:$CB$1048576,MATCH($A143,'Hoja de Trabajo para listado'!$BC$155:$BC$1048576,0),MATCH((CUADRO!H$5&amp;$E143),'Hoja de Trabajo para listado'!$BC$151:$CB$151,0)),0)+IFERROR(INDEX('Hoja de Trabajo para listado'!$DE$153:$DG$274,MATCH($A143,'Hoja de Trabajo para listado'!$DE$153:$DE$1048576,0),MATCH((CUADRO!H$5&amp;$E143),'Hoja de Trabajo para listado'!$DE$151:$DG$151,0)),0)+IFERROR(INDEX('Hoja de Trabajo para listado'!$CD$155:$DC$1048576,MATCH($A143,'Hoja de Trabajo para listado'!$CD$155:$CD$1048576,0),MATCH((CUADRO!H$5&amp;$E143),'Hoja de Trabajo para listado'!$CD$151:$DC$151,0)),0)</f>
        <v>0</v>
      </c>
      <c r="I143" s="257">
        <f ca="1">+IFERROR(INDEX('Hoja de Trabajo para listado'!$A$155:$Z$1048576,MATCH($A143,'Hoja de Trabajo para listado'!$A$155:$A$1048576,0),MATCH((CUADRO!I$5&amp;$E143),'Hoja de Trabajo para listado'!$A$151:$Z$151,0)),0)+IFERROR(INDEX('Hoja de Trabajo para listado'!$AB$155:$BA$1048576,MATCH($A143,'Hoja de Trabajo para listado'!$AB$155:$AB$1048576,0),MATCH((CUADRO!I$5&amp;$E143),'Hoja de Trabajo para listado'!$AB$151:$BA$151,0)),0)+IFERROR(INDEX('Hoja de Trabajo para listado'!$BC$155:$CB$1048576,MATCH($A143,'Hoja de Trabajo para listado'!$BC$155:$BC$1048576,0),MATCH((CUADRO!I$5&amp;$E143),'Hoja de Trabajo para listado'!$BC$151:$CB$151,0)),0)+IFERROR(INDEX('Hoja de Trabajo para listado'!$DE$153:$DG$274,MATCH($A143,'Hoja de Trabajo para listado'!$DE$153:$DE$1048576,0),MATCH((CUADRO!I$5&amp;$E143),'Hoja de Trabajo para listado'!$DE$151:$DG$151,0)),0)+IFERROR(INDEX('Hoja de Trabajo para listado'!$CD$155:$DC$1048576,MATCH($A143,'Hoja de Trabajo para listado'!$CD$155:$CD$1048576,0),MATCH((CUADRO!I$5&amp;$E143),'Hoja de Trabajo para listado'!$CD$151:$DC$151,0)),0)</f>
        <v>0</v>
      </c>
      <c r="J143" s="257">
        <f ca="1">+IFERROR(INDEX('Hoja de Trabajo para listado'!$A$155:$Z$1048576,MATCH($A143,'Hoja de Trabajo para listado'!$A$155:$A$1048576,0),MATCH((CUADRO!J$5&amp;$E143),'Hoja de Trabajo para listado'!$A$151:$Z$151,0)),0)+IFERROR(INDEX('Hoja de Trabajo para listado'!$AB$155:$BA$1048576,MATCH($A143,'Hoja de Trabajo para listado'!$AB$155:$AB$1048576,0),MATCH((CUADRO!J$5&amp;$E143),'Hoja de Trabajo para listado'!$AB$151:$BA$151,0)),0)+IFERROR(INDEX('Hoja de Trabajo para listado'!$BC$155:$CB$1048576,MATCH($A143,'Hoja de Trabajo para listado'!$BC$155:$BC$1048576,0),MATCH((CUADRO!J$5&amp;$E143),'Hoja de Trabajo para listado'!$BC$151:$CB$151,0)),0)+IFERROR(INDEX('Hoja de Trabajo para listado'!$DE$153:$DG$274,MATCH($A143,'Hoja de Trabajo para listado'!$DE$153:$DE$1048576,0),MATCH((CUADRO!J$5&amp;$E143),'Hoja de Trabajo para listado'!$DE$151:$DG$151,0)),0)+IFERROR(INDEX('Hoja de Trabajo para listado'!$CD$155:$DC$1048576,MATCH($A143,'Hoja de Trabajo para listado'!$CD$155:$CD$1048576,0),MATCH((CUADRO!J$5&amp;$E143),'Hoja de Trabajo para listado'!$CD$151:$DC$151,0)),0)</f>
        <v>0</v>
      </c>
      <c r="K143" s="257">
        <f ca="1">+IFERROR(INDEX('Hoja de Trabajo para listado'!$A$155:$Z$1048576,MATCH($A143,'Hoja de Trabajo para listado'!$A$155:$A$1048576,0),MATCH((CUADRO!K$5&amp;$E143),'Hoja de Trabajo para listado'!$A$151:$Z$151,0)),0)+IFERROR(INDEX('Hoja de Trabajo para listado'!$AB$155:$BA$1048576,MATCH($A143,'Hoja de Trabajo para listado'!$AB$155:$AB$1048576,0),MATCH((CUADRO!K$5&amp;$E143),'Hoja de Trabajo para listado'!$AB$151:$BA$151,0)),0)+IFERROR(INDEX('Hoja de Trabajo para listado'!$BC$155:$CB$1048576,MATCH($A143,'Hoja de Trabajo para listado'!$BC$155:$BC$1048576,0),MATCH((CUADRO!K$5&amp;$E143),'Hoja de Trabajo para listado'!$BC$151:$CB$151,0)),0)+IFERROR(INDEX('Hoja de Trabajo para listado'!$DE$153:$DG$274,MATCH($A143,'Hoja de Trabajo para listado'!$DE$153:$DE$1048576,0),MATCH((CUADRO!K$5&amp;$E143),'Hoja de Trabajo para listado'!$DE$151:$DG$151,0)),0)+IFERROR(INDEX('Hoja de Trabajo para listado'!$CD$155:$DC$1048576,MATCH($A143,'Hoja de Trabajo para listado'!$CD$155:$CD$1048576,0),MATCH((CUADRO!K$5&amp;$E143),'Hoja de Trabajo para listado'!$CD$151:$DC$151,0)),0)</f>
        <v>0</v>
      </c>
      <c r="L143" s="257">
        <f ca="1">+IFERROR(INDEX('Hoja de Trabajo para listado'!$A$155:$Z$1048576,MATCH($A143,'Hoja de Trabajo para listado'!$A$155:$A$1048576,0),MATCH((CUADRO!L$5&amp;$E143),'Hoja de Trabajo para listado'!$A$151:$Z$151,0)),0)+IFERROR(INDEX('Hoja de Trabajo para listado'!$AB$155:$BA$1048576,MATCH($A143,'Hoja de Trabajo para listado'!$AB$155:$AB$1048576,0),MATCH((CUADRO!L$5&amp;$E143),'Hoja de Trabajo para listado'!$AB$151:$BA$151,0)),0)+IFERROR(INDEX('Hoja de Trabajo para listado'!$BC$155:$CB$1048576,MATCH($A143,'Hoja de Trabajo para listado'!$BC$155:$BC$1048576,0),MATCH((CUADRO!L$5&amp;$E143),'Hoja de Trabajo para listado'!$BC$151:$CB$151,0)),0)+IFERROR(INDEX('Hoja de Trabajo para listado'!$DE$153:$DG$274,MATCH($A143,'Hoja de Trabajo para listado'!$DE$153:$DE$1048576,0),MATCH((CUADRO!L$5&amp;$E143),'Hoja de Trabajo para listado'!$DE$151:$DG$151,0)),0)+IFERROR(INDEX('Hoja de Trabajo para listado'!$CD$155:$DC$1048576,MATCH($A143,'Hoja de Trabajo para listado'!$CD$155:$CD$1048576,0),MATCH((CUADRO!L$5&amp;$E143),'Hoja de Trabajo para listado'!$CD$151:$DC$151,0)),0)</f>
        <v>0</v>
      </c>
      <c r="M143" s="257">
        <f ca="1">+IFERROR(INDEX('Hoja de Trabajo para listado'!$A$155:$Z$1048576,MATCH($A143,'Hoja de Trabajo para listado'!$A$155:$A$1048576,0),MATCH((CUADRO!M$5&amp;$E143),'Hoja de Trabajo para listado'!$A$151:$Z$151,0)),0)+IFERROR(INDEX('Hoja de Trabajo para listado'!$AB$155:$BA$1048576,MATCH($A143,'Hoja de Trabajo para listado'!$AB$155:$AB$1048576,0),MATCH((CUADRO!M$5&amp;$E143),'Hoja de Trabajo para listado'!$AB$151:$BA$151,0)),0)+IFERROR(INDEX('Hoja de Trabajo para listado'!$BC$155:$CB$1048576,MATCH($A143,'Hoja de Trabajo para listado'!$BC$155:$BC$1048576,0),MATCH((CUADRO!M$5&amp;$E143),'Hoja de Trabajo para listado'!$BC$151:$CB$151,0)),0)+IFERROR(INDEX('Hoja de Trabajo para listado'!$DE$153:$DG$274,MATCH($A143,'Hoja de Trabajo para listado'!$DE$153:$DE$1048576,0),MATCH((CUADRO!M$5&amp;$E143),'Hoja de Trabajo para listado'!$DE$151:$DG$151,0)),0)+IFERROR(INDEX('Hoja de Trabajo para listado'!$CD$155:$DC$1048576,MATCH($A143,'Hoja de Trabajo para listado'!$CD$155:$CD$1048576,0),MATCH((CUADRO!M$5&amp;$E143),'Hoja de Trabajo para listado'!$CD$151:$DC$151,0)),0)</f>
        <v>0</v>
      </c>
      <c r="N143" s="257">
        <f ca="1">+IFERROR(INDEX('Hoja de Trabajo para listado'!$A$155:$Z$1048576,MATCH($A143,'Hoja de Trabajo para listado'!$A$155:$A$1048576,0),MATCH((CUADRO!N$5&amp;$E143),'Hoja de Trabajo para listado'!$A$151:$Z$151,0)),0)+IFERROR(INDEX('Hoja de Trabajo para listado'!$AB$155:$BA$1048576,MATCH($A143,'Hoja de Trabajo para listado'!$AB$155:$AB$1048576,0),MATCH((CUADRO!N$5&amp;$E143),'Hoja de Trabajo para listado'!$AB$151:$BA$151,0)),0)+IFERROR(INDEX('Hoja de Trabajo para listado'!$BC$155:$CB$1048576,MATCH($A143,'Hoja de Trabajo para listado'!$BC$155:$BC$1048576,0),MATCH((CUADRO!N$5&amp;$E143),'Hoja de Trabajo para listado'!$BC$151:$CB$151,0)),0)+IFERROR(INDEX('Hoja de Trabajo para listado'!$DE$153:$DG$274,MATCH($A143,'Hoja de Trabajo para listado'!$DE$153:$DE$1048576,0),MATCH((CUADRO!N$5&amp;$E143),'Hoja de Trabajo para listado'!$DE$151:$DG$151,0)),0)+IFERROR(INDEX('Hoja de Trabajo para listado'!$CD$155:$DC$1048576,MATCH($A143,'Hoja de Trabajo para listado'!$CD$155:$CD$1048576,0),MATCH((CUADRO!N$5&amp;$E143),'Hoja de Trabajo para listado'!$CD$151:$DC$151,0)),0)</f>
        <v>0</v>
      </c>
      <c r="O143" s="257">
        <f ca="1">+IFERROR(INDEX('Hoja de Trabajo para listado'!$A$155:$Z$1048576,MATCH($A143,'Hoja de Trabajo para listado'!$A$155:$A$1048576,0),MATCH((CUADRO!O$5&amp;$E143),'Hoja de Trabajo para listado'!$A$151:$Z$151,0)),0)+IFERROR(INDEX('Hoja de Trabajo para listado'!$AB$155:$BA$1048576,MATCH($A143,'Hoja de Trabajo para listado'!$AB$155:$AB$1048576,0),MATCH((CUADRO!O$5&amp;$E143),'Hoja de Trabajo para listado'!$AB$151:$BA$151,0)),0)+IFERROR(INDEX('Hoja de Trabajo para listado'!$BC$155:$CB$1048576,MATCH($A143,'Hoja de Trabajo para listado'!$BC$155:$BC$1048576,0),MATCH((CUADRO!O$5&amp;$E143),'Hoja de Trabajo para listado'!$BC$151:$CB$151,0)),0)+IFERROR(INDEX('Hoja de Trabajo para listado'!$DE$153:$DG$274,MATCH($A143,'Hoja de Trabajo para listado'!$DE$153:$DE$1048576,0),MATCH((CUADRO!O$5&amp;$E143),'Hoja de Trabajo para listado'!$DE$151:$DG$151,0)),0)+IFERROR(INDEX('Hoja de Trabajo para listado'!$CD$155:$DC$1048576,MATCH($A143,'Hoja de Trabajo para listado'!$CD$155:$CD$1048576,0),MATCH((CUADRO!O$5&amp;$E143),'Hoja de Trabajo para listado'!$CD$151:$DC$151,0)),0)</f>
        <v>0</v>
      </c>
      <c r="P143" s="257">
        <f ca="1">+IFERROR(INDEX('Hoja de Trabajo para listado'!$A$155:$Z$1048576,MATCH($A143,'Hoja de Trabajo para listado'!$A$155:$A$1048576,0),MATCH((CUADRO!P$5&amp;$E143),'Hoja de Trabajo para listado'!$A$151:$Z$151,0)),0)+IFERROR(INDEX('Hoja de Trabajo para listado'!$AB$155:$BA$1048576,MATCH($A143,'Hoja de Trabajo para listado'!$AB$155:$AB$1048576,0),MATCH((CUADRO!P$5&amp;$E143),'Hoja de Trabajo para listado'!$AB$151:$BA$151,0)),0)+IFERROR(INDEX('Hoja de Trabajo para listado'!$BC$155:$CB$1048576,MATCH($A143,'Hoja de Trabajo para listado'!$BC$155:$BC$1048576,0),MATCH((CUADRO!P$5&amp;$E143),'Hoja de Trabajo para listado'!$BC$151:$CB$151,0)),0)+IFERROR(INDEX('Hoja de Trabajo para listado'!$DE$153:$DG$274,MATCH($A143,'Hoja de Trabajo para listado'!$DE$153:$DE$1048576,0),MATCH((CUADRO!P$5&amp;$E143),'Hoja de Trabajo para listado'!$DE$151:$DG$151,0)),0)+IFERROR(INDEX('Hoja de Trabajo para listado'!$CD$155:$DC$1048576,MATCH($A143,'Hoja de Trabajo para listado'!$CD$155:$CD$1048576,0),MATCH((CUADRO!P$5&amp;$E143),'Hoja de Trabajo para listado'!$CD$151:$DC$151,0)),0)</f>
        <v>0</v>
      </c>
      <c r="Q143" s="257">
        <f ca="1">+IFERROR(INDEX('Hoja de Trabajo para listado'!$A$155:$Z$1048576,MATCH($A143,'Hoja de Trabajo para listado'!$A$155:$A$1048576,0),MATCH((CUADRO!Q$5&amp;$E143),'Hoja de Trabajo para listado'!$A$151:$Z$151,0)),0)+IFERROR(INDEX('Hoja de Trabajo para listado'!$AB$155:$BA$1048576,MATCH($A143,'Hoja de Trabajo para listado'!$AB$155:$AB$1048576,0),MATCH((CUADRO!Q$5&amp;$E143),'Hoja de Trabajo para listado'!$AB$151:$BA$151,0)),0)+IFERROR(INDEX('Hoja de Trabajo para listado'!$BC$155:$CB$1048576,MATCH($A143,'Hoja de Trabajo para listado'!$BC$155:$BC$1048576,0),MATCH((CUADRO!Q$5&amp;$E143),'Hoja de Trabajo para listado'!$BC$151:$CB$151,0)),0)+IFERROR(INDEX('Hoja de Trabajo para listado'!$DE$153:$DG$274,MATCH($A143,'Hoja de Trabajo para listado'!$DE$153:$DE$1048576,0),MATCH((CUADRO!Q$5&amp;$E143),'Hoja de Trabajo para listado'!$DE$151:$DG$151,0)),0)+IFERROR(INDEX('Hoja de Trabajo para listado'!$CD$155:$DC$1048576,MATCH($A143,'Hoja de Trabajo para listado'!$CD$155:$CD$1048576,0),MATCH((CUADRO!Q$5&amp;$E143),'Hoja de Trabajo para listado'!$CD$151:$DC$151,0)),0)</f>
        <v>0</v>
      </c>
      <c r="R143" s="257">
        <f t="shared" ca="1" si="4"/>
        <v>0</v>
      </c>
      <c r="S143" s="257">
        <f ca="1">+R142+R143</f>
        <v>0</v>
      </c>
      <c r="T143" s="257">
        <f ca="1">+S143</f>
        <v>0</v>
      </c>
      <c r="U143" s="256">
        <f t="shared" si="5"/>
        <v>2</v>
      </c>
      <c r="V143" s="362" t="str">
        <f>+VLOOKUP(A143,bd_lista!$A$3:$E$590,5,FALSE)</f>
        <v>Instituciones Descentralizadas</v>
      </c>
      <c r="W143" s="362"/>
      <c r="X143" s="254">
        <f>+VLOOKUP(A143,[2]Sheet1!$A$13:$D$744,4,FALSE)</f>
        <v>86</v>
      </c>
      <c r="Y143" s="254" t="str">
        <f>+VLOOKUP(X143,bd_lista!$A$3:$C$590,3,FALSE)</f>
        <v>Ministerio de Medio Ambiente y Agua</v>
      </c>
      <c r="Z143" s="314"/>
      <c r="AA143" s="350"/>
    </row>
    <row r="144" spans="1:27" ht="15" customHeight="1">
      <c r="A144" s="264">
        <v>134</v>
      </c>
      <c r="B144" s="306">
        <f>+A144</f>
        <v>134</v>
      </c>
      <c r="C144" s="259" t="str">
        <f>+VLOOKUP(A144,bd_lista!$A$3:$C$590,3,FALSE)</f>
        <v>Consejo Nacional de Vivienda Policial</v>
      </c>
      <c r="D144" s="361" t="str">
        <f>+C144</f>
        <v>Consejo Nacional de Vivienda Policial</v>
      </c>
      <c r="E144" s="259" t="s">
        <v>1313</v>
      </c>
      <c r="F144" s="255">
        <f ca="1">+IFERROR(INDEX('Hoja de Trabajo para listado'!$A$155:$Z$1048576,MATCH($A144,'Hoja de Trabajo para listado'!$A$155:$A$1048576,0),MATCH((CUADRO!F$5&amp;$E144),'Hoja de Trabajo para listado'!$A$151:$Z$151,0)),0)+IFERROR(INDEX('Hoja de Trabajo para listado'!$AB$155:$BA$1048576,MATCH($A144,'Hoja de Trabajo para listado'!$AB$155:$AB$1048576,0),MATCH((CUADRO!F$5&amp;$E144),'Hoja de Trabajo para listado'!$AB$151:$BA$151,0)),0)+IFERROR(INDEX('Hoja de Trabajo para listado'!$BC$155:$CB$1048576,MATCH($A144,'Hoja de Trabajo para listado'!$BC$155:$BC$1048576,0),MATCH((CUADRO!F$5&amp;$E144),'Hoja de Trabajo para listado'!$BC$151:$CB$151,0)),0)+IFERROR(INDEX('Hoja de Trabajo para listado'!$DE$153:$DG$274,MATCH($A144,'Hoja de Trabajo para listado'!$DE$153:$DE$1048576,0),MATCH((CUADRO!F$5&amp;$E144),'Hoja de Trabajo para listado'!$DE$151:$DG$151,0)),0)+IFERROR(INDEX('Hoja de Trabajo para listado'!$CD$155:$DC$1048576,MATCH($A144,'Hoja de Trabajo para listado'!$CD$155:$CD$1048576,0),MATCH((CUADRO!F$5&amp;$E144),'Hoja de Trabajo para listado'!$CD$151:$DC$151,0)),0)</f>
        <v>0</v>
      </c>
      <c r="G144" s="255">
        <f ca="1">+IFERROR(INDEX('Hoja de Trabajo para listado'!$A$155:$Z$1048576,MATCH($A144,'Hoja de Trabajo para listado'!$A$155:$A$1048576,0),MATCH((CUADRO!G$5&amp;$E144),'Hoja de Trabajo para listado'!$A$151:$Z$151,0)),0)+IFERROR(INDEX('Hoja de Trabajo para listado'!$AB$155:$BA$1048576,MATCH($A144,'Hoja de Trabajo para listado'!$AB$155:$AB$1048576,0),MATCH((CUADRO!G$5&amp;$E144),'Hoja de Trabajo para listado'!$AB$151:$BA$151,0)),0)+IFERROR(INDEX('Hoja de Trabajo para listado'!$BC$155:$CB$1048576,MATCH($A144,'Hoja de Trabajo para listado'!$BC$155:$BC$1048576,0),MATCH((CUADRO!G$5&amp;$E144),'Hoja de Trabajo para listado'!$BC$151:$CB$151,0)),0)+IFERROR(INDEX('Hoja de Trabajo para listado'!$DE$153:$DG$274,MATCH($A144,'Hoja de Trabajo para listado'!$DE$153:$DE$1048576,0),MATCH((CUADRO!G$5&amp;$E144),'Hoja de Trabajo para listado'!$DE$151:$DG$151,0)),0)+IFERROR(INDEX('Hoja de Trabajo para listado'!$CD$155:$DC$1048576,MATCH($A144,'Hoja de Trabajo para listado'!$CD$155:$CD$1048576,0),MATCH((CUADRO!G$5&amp;$E144),'Hoja de Trabajo para listado'!$CD$151:$DC$151,0)),0)</f>
        <v>0</v>
      </c>
      <c r="H144" s="255">
        <f ca="1">+IFERROR(INDEX('Hoja de Trabajo para listado'!$A$155:$Z$1048576,MATCH($A144,'Hoja de Trabajo para listado'!$A$155:$A$1048576,0),MATCH((CUADRO!H$5&amp;$E144),'Hoja de Trabajo para listado'!$A$151:$Z$151,0)),0)+IFERROR(INDEX('Hoja de Trabajo para listado'!$AB$155:$BA$1048576,MATCH($A144,'Hoja de Trabajo para listado'!$AB$155:$AB$1048576,0),MATCH((CUADRO!H$5&amp;$E144),'Hoja de Trabajo para listado'!$AB$151:$BA$151,0)),0)+IFERROR(INDEX('Hoja de Trabajo para listado'!$BC$155:$CB$1048576,MATCH($A144,'Hoja de Trabajo para listado'!$BC$155:$BC$1048576,0),MATCH((CUADRO!H$5&amp;$E144),'Hoja de Trabajo para listado'!$BC$151:$CB$151,0)),0)+IFERROR(INDEX('Hoja de Trabajo para listado'!$DE$153:$DG$274,MATCH($A144,'Hoja de Trabajo para listado'!$DE$153:$DE$1048576,0),MATCH((CUADRO!H$5&amp;$E144),'Hoja de Trabajo para listado'!$DE$151:$DG$151,0)),0)+IFERROR(INDEX('Hoja de Trabajo para listado'!$CD$155:$DC$1048576,MATCH($A144,'Hoja de Trabajo para listado'!$CD$155:$CD$1048576,0),MATCH((CUADRO!H$5&amp;$E144),'Hoja de Trabajo para listado'!$CD$151:$DC$151,0)),0)</f>
        <v>0</v>
      </c>
      <c r="I144" s="255">
        <f ca="1">+IFERROR(INDEX('Hoja de Trabajo para listado'!$A$155:$Z$1048576,MATCH($A144,'Hoja de Trabajo para listado'!$A$155:$A$1048576,0),MATCH((CUADRO!I$5&amp;$E144),'Hoja de Trabajo para listado'!$A$151:$Z$151,0)),0)+IFERROR(INDEX('Hoja de Trabajo para listado'!$AB$155:$BA$1048576,MATCH($A144,'Hoja de Trabajo para listado'!$AB$155:$AB$1048576,0),MATCH((CUADRO!I$5&amp;$E144),'Hoja de Trabajo para listado'!$AB$151:$BA$151,0)),0)+IFERROR(INDEX('Hoja de Trabajo para listado'!$BC$155:$CB$1048576,MATCH($A144,'Hoja de Trabajo para listado'!$BC$155:$BC$1048576,0),MATCH((CUADRO!I$5&amp;$E144),'Hoja de Trabajo para listado'!$BC$151:$CB$151,0)),0)+IFERROR(INDEX('Hoja de Trabajo para listado'!$DE$153:$DG$274,MATCH($A144,'Hoja de Trabajo para listado'!$DE$153:$DE$1048576,0),MATCH((CUADRO!I$5&amp;$E144),'Hoja de Trabajo para listado'!$DE$151:$DG$151,0)),0)+IFERROR(INDEX('Hoja de Trabajo para listado'!$CD$155:$DC$1048576,MATCH($A144,'Hoja de Trabajo para listado'!$CD$155:$CD$1048576,0),MATCH((CUADRO!I$5&amp;$E144),'Hoja de Trabajo para listado'!$CD$151:$DC$151,0)),0)</f>
        <v>0</v>
      </c>
      <c r="J144" s="255">
        <f ca="1">+IFERROR(INDEX('Hoja de Trabajo para listado'!$A$155:$Z$1048576,MATCH($A144,'Hoja de Trabajo para listado'!$A$155:$A$1048576,0),MATCH((CUADRO!J$5&amp;$E144),'Hoja de Trabajo para listado'!$A$151:$Z$151,0)),0)+IFERROR(INDEX('Hoja de Trabajo para listado'!$AB$155:$BA$1048576,MATCH($A144,'Hoja de Trabajo para listado'!$AB$155:$AB$1048576,0),MATCH((CUADRO!J$5&amp;$E144),'Hoja de Trabajo para listado'!$AB$151:$BA$151,0)),0)+IFERROR(INDEX('Hoja de Trabajo para listado'!$BC$155:$CB$1048576,MATCH($A144,'Hoja de Trabajo para listado'!$BC$155:$BC$1048576,0),MATCH((CUADRO!J$5&amp;$E144),'Hoja de Trabajo para listado'!$BC$151:$CB$151,0)),0)+IFERROR(INDEX('Hoja de Trabajo para listado'!$DE$153:$DG$274,MATCH($A144,'Hoja de Trabajo para listado'!$DE$153:$DE$1048576,0),MATCH((CUADRO!J$5&amp;$E144),'Hoja de Trabajo para listado'!$DE$151:$DG$151,0)),0)+IFERROR(INDEX('Hoja de Trabajo para listado'!$CD$155:$DC$1048576,MATCH($A144,'Hoja de Trabajo para listado'!$CD$155:$CD$1048576,0),MATCH((CUADRO!J$5&amp;$E144),'Hoja de Trabajo para listado'!$CD$151:$DC$151,0)),0)</f>
        <v>0</v>
      </c>
      <c r="K144" s="255">
        <f ca="1">+IFERROR(INDEX('Hoja de Trabajo para listado'!$A$155:$Z$1048576,MATCH($A144,'Hoja de Trabajo para listado'!$A$155:$A$1048576,0),MATCH((CUADRO!K$5&amp;$E144),'Hoja de Trabajo para listado'!$A$151:$Z$151,0)),0)+IFERROR(INDEX('Hoja de Trabajo para listado'!$AB$155:$BA$1048576,MATCH($A144,'Hoja de Trabajo para listado'!$AB$155:$AB$1048576,0),MATCH((CUADRO!K$5&amp;$E144),'Hoja de Trabajo para listado'!$AB$151:$BA$151,0)),0)+IFERROR(INDEX('Hoja de Trabajo para listado'!$BC$155:$CB$1048576,MATCH($A144,'Hoja de Trabajo para listado'!$BC$155:$BC$1048576,0),MATCH((CUADRO!K$5&amp;$E144),'Hoja de Trabajo para listado'!$BC$151:$CB$151,0)),0)+IFERROR(INDEX('Hoja de Trabajo para listado'!$DE$153:$DG$274,MATCH($A144,'Hoja de Trabajo para listado'!$DE$153:$DE$1048576,0),MATCH((CUADRO!K$5&amp;$E144),'Hoja de Trabajo para listado'!$DE$151:$DG$151,0)),0)+IFERROR(INDEX('Hoja de Trabajo para listado'!$CD$155:$DC$1048576,MATCH($A144,'Hoja de Trabajo para listado'!$CD$155:$CD$1048576,0),MATCH((CUADRO!K$5&amp;$E144),'Hoja de Trabajo para listado'!$CD$151:$DC$151,0)),0)</f>
        <v>0</v>
      </c>
      <c r="L144" s="255">
        <f ca="1">+IFERROR(INDEX('Hoja de Trabajo para listado'!$A$155:$Z$1048576,MATCH($A144,'Hoja de Trabajo para listado'!$A$155:$A$1048576,0),MATCH((CUADRO!L$5&amp;$E144),'Hoja de Trabajo para listado'!$A$151:$Z$151,0)),0)+IFERROR(INDEX('Hoja de Trabajo para listado'!$AB$155:$BA$1048576,MATCH($A144,'Hoja de Trabajo para listado'!$AB$155:$AB$1048576,0),MATCH((CUADRO!L$5&amp;$E144),'Hoja de Trabajo para listado'!$AB$151:$BA$151,0)),0)+IFERROR(INDEX('Hoja de Trabajo para listado'!$BC$155:$CB$1048576,MATCH($A144,'Hoja de Trabajo para listado'!$BC$155:$BC$1048576,0),MATCH((CUADRO!L$5&amp;$E144),'Hoja de Trabajo para listado'!$BC$151:$CB$151,0)),0)+IFERROR(INDEX('Hoja de Trabajo para listado'!$DE$153:$DG$274,MATCH($A144,'Hoja de Trabajo para listado'!$DE$153:$DE$1048576,0),MATCH((CUADRO!L$5&amp;$E144),'Hoja de Trabajo para listado'!$DE$151:$DG$151,0)),0)+IFERROR(INDEX('Hoja de Trabajo para listado'!$CD$155:$DC$1048576,MATCH($A144,'Hoja de Trabajo para listado'!$CD$155:$CD$1048576,0),MATCH((CUADRO!L$5&amp;$E144),'Hoja de Trabajo para listado'!$CD$151:$DC$151,0)),0)</f>
        <v>0</v>
      </c>
      <c r="M144" s="255">
        <f ca="1">+IFERROR(INDEX('Hoja de Trabajo para listado'!$A$155:$Z$1048576,MATCH($A144,'Hoja de Trabajo para listado'!$A$155:$A$1048576,0),MATCH((CUADRO!M$5&amp;$E144),'Hoja de Trabajo para listado'!$A$151:$Z$151,0)),0)+IFERROR(INDEX('Hoja de Trabajo para listado'!$AB$155:$BA$1048576,MATCH($A144,'Hoja de Trabajo para listado'!$AB$155:$AB$1048576,0),MATCH((CUADRO!M$5&amp;$E144),'Hoja de Trabajo para listado'!$AB$151:$BA$151,0)),0)+IFERROR(INDEX('Hoja de Trabajo para listado'!$BC$155:$CB$1048576,MATCH($A144,'Hoja de Trabajo para listado'!$BC$155:$BC$1048576,0),MATCH((CUADRO!M$5&amp;$E144),'Hoja de Trabajo para listado'!$BC$151:$CB$151,0)),0)+IFERROR(INDEX('Hoja de Trabajo para listado'!$DE$153:$DG$274,MATCH($A144,'Hoja de Trabajo para listado'!$DE$153:$DE$1048576,0),MATCH((CUADRO!M$5&amp;$E144),'Hoja de Trabajo para listado'!$DE$151:$DG$151,0)),0)+IFERROR(INDEX('Hoja de Trabajo para listado'!$CD$155:$DC$1048576,MATCH($A144,'Hoja de Trabajo para listado'!$CD$155:$CD$1048576,0),MATCH((CUADRO!M$5&amp;$E144),'Hoja de Trabajo para listado'!$CD$151:$DC$151,0)),0)</f>
        <v>0</v>
      </c>
      <c r="N144" s="255">
        <f ca="1">+IFERROR(INDEX('Hoja de Trabajo para listado'!$A$155:$Z$1048576,MATCH($A144,'Hoja de Trabajo para listado'!$A$155:$A$1048576,0),MATCH((CUADRO!N$5&amp;$E144),'Hoja de Trabajo para listado'!$A$151:$Z$151,0)),0)+IFERROR(INDEX('Hoja de Trabajo para listado'!$AB$155:$BA$1048576,MATCH($A144,'Hoja de Trabajo para listado'!$AB$155:$AB$1048576,0),MATCH((CUADRO!N$5&amp;$E144),'Hoja de Trabajo para listado'!$AB$151:$BA$151,0)),0)+IFERROR(INDEX('Hoja de Trabajo para listado'!$BC$155:$CB$1048576,MATCH($A144,'Hoja de Trabajo para listado'!$BC$155:$BC$1048576,0),MATCH((CUADRO!N$5&amp;$E144),'Hoja de Trabajo para listado'!$BC$151:$CB$151,0)),0)+IFERROR(INDEX('Hoja de Trabajo para listado'!$DE$153:$DG$274,MATCH($A144,'Hoja de Trabajo para listado'!$DE$153:$DE$1048576,0),MATCH((CUADRO!N$5&amp;$E144),'Hoja de Trabajo para listado'!$DE$151:$DG$151,0)),0)+IFERROR(INDEX('Hoja de Trabajo para listado'!$CD$155:$DC$1048576,MATCH($A144,'Hoja de Trabajo para listado'!$CD$155:$CD$1048576,0),MATCH((CUADRO!N$5&amp;$E144),'Hoja de Trabajo para listado'!$CD$151:$DC$151,0)),0)</f>
        <v>0</v>
      </c>
      <c r="O144" s="255">
        <f ca="1">+IFERROR(INDEX('Hoja de Trabajo para listado'!$A$155:$Z$1048576,MATCH($A144,'Hoja de Trabajo para listado'!$A$155:$A$1048576,0),MATCH((CUADRO!O$5&amp;$E144),'Hoja de Trabajo para listado'!$A$151:$Z$151,0)),0)+IFERROR(INDEX('Hoja de Trabajo para listado'!$AB$155:$BA$1048576,MATCH($A144,'Hoja de Trabajo para listado'!$AB$155:$AB$1048576,0),MATCH((CUADRO!O$5&amp;$E144),'Hoja de Trabajo para listado'!$AB$151:$BA$151,0)),0)+IFERROR(INDEX('Hoja de Trabajo para listado'!$BC$155:$CB$1048576,MATCH($A144,'Hoja de Trabajo para listado'!$BC$155:$BC$1048576,0),MATCH((CUADRO!O$5&amp;$E144),'Hoja de Trabajo para listado'!$BC$151:$CB$151,0)),0)+IFERROR(INDEX('Hoja de Trabajo para listado'!$DE$153:$DG$274,MATCH($A144,'Hoja de Trabajo para listado'!$DE$153:$DE$1048576,0),MATCH((CUADRO!O$5&amp;$E144),'Hoja de Trabajo para listado'!$DE$151:$DG$151,0)),0)+IFERROR(INDEX('Hoja de Trabajo para listado'!$CD$155:$DC$1048576,MATCH($A144,'Hoja de Trabajo para listado'!$CD$155:$CD$1048576,0),MATCH((CUADRO!O$5&amp;$E144),'Hoja de Trabajo para listado'!$CD$151:$DC$151,0)),0)</f>
        <v>0</v>
      </c>
      <c r="P144" s="255">
        <f ca="1">+IFERROR(INDEX('Hoja de Trabajo para listado'!$A$155:$Z$1048576,MATCH($A144,'Hoja de Trabajo para listado'!$A$155:$A$1048576,0),MATCH((CUADRO!P$5&amp;$E144),'Hoja de Trabajo para listado'!$A$151:$Z$151,0)),0)+IFERROR(INDEX('Hoja de Trabajo para listado'!$AB$155:$BA$1048576,MATCH($A144,'Hoja de Trabajo para listado'!$AB$155:$AB$1048576,0),MATCH((CUADRO!P$5&amp;$E144),'Hoja de Trabajo para listado'!$AB$151:$BA$151,0)),0)+IFERROR(INDEX('Hoja de Trabajo para listado'!$BC$155:$CB$1048576,MATCH($A144,'Hoja de Trabajo para listado'!$BC$155:$BC$1048576,0),MATCH((CUADRO!P$5&amp;$E144),'Hoja de Trabajo para listado'!$BC$151:$CB$151,0)),0)+IFERROR(INDEX('Hoja de Trabajo para listado'!$DE$153:$DG$274,MATCH($A144,'Hoja de Trabajo para listado'!$DE$153:$DE$1048576,0),MATCH((CUADRO!P$5&amp;$E144),'Hoja de Trabajo para listado'!$DE$151:$DG$151,0)),0)+IFERROR(INDEX('Hoja de Trabajo para listado'!$CD$155:$DC$1048576,MATCH($A144,'Hoja de Trabajo para listado'!$CD$155:$CD$1048576,0),MATCH((CUADRO!P$5&amp;$E144),'Hoja de Trabajo para listado'!$CD$151:$DC$151,0)),0)</f>
        <v>0</v>
      </c>
      <c r="Q144" s="255">
        <f ca="1">+IFERROR(INDEX('Hoja de Trabajo para listado'!$A$155:$Z$1048576,MATCH($A144,'Hoja de Trabajo para listado'!$A$155:$A$1048576,0),MATCH((CUADRO!Q$5&amp;$E144),'Hoja de Trabajo para listado'!$A$151:$Z$151,0)),0)+IFERROR(INDEX('Hoja de Trabajo para listado'!$AB$155:$BA$1048576,MATCH($A144,'Hoja de Trabajo para listado'!$AB$155:$AB$1048576,0),MATCH((CUADRO!Q$5&amp;$E144),'Hoja de Trabajo para listado'!$AB$151:$BA$151,0)),0)+IFERROR(INDEX('Hoja de Trabajo para listado'!$BC$155:$CB$1048576,MATCH($A144,'Hoja de Trabajo para listado'!$BC$155:$BC$1048576,0),MATCH((CUADRO!Q$5&amp;$E144),'Hoja de Trabajo para listado'!$BC$151:$CB$151,0)),0)+IFERROR(INDEX('Hoja de Trabajo para listado'!$DE$153:$DG$274,MATCH($A144,'Hoja de Trabajo para listado'!$DE$153:$DE$1048576,0),MATCH((CUADRO!Q$5&amp;$E144),'Hoja de Trabajo para listado'!$DE$151:$DG$151,0)),0)+IFERROR(INDEX('Hoja de Trabajo para listado'!$CD$155:$DC$1048576,MATCH($A144,'Hoja de Trabajo para listado'!$CD$155:$CD$1048576,0),MATCH((CUADRO!Q$5&amp;$E144),'Hoja de Trabajo para listado'!$CD$151:$DC$151,0)),0)</f>
        <v>0</v>
      </c>
      <c r="R144" s="255">
        <f t="shared" ca="1" si="4"/>
        <v>0</v>
      </c>
      <c r="S144" s="255"/>
      <c r="T144" s="255">
        <f ca="1">+T145</f>
        <v>13807216.019999994</v>
      </c>
      <c r="U144" s="254">
        <f t="shared" si="5"/>
        <v>1</v>
      </c>
      <c r="V144" s="362" t="str">
        <f>+VLOOKUP(A144,bd_lista!$A$3:$E$590,5,FALSE)</f>
        <v>Instituciones Descentralizadas</v>
      </c>
      <c r="W144" s="361" t="str">
        <f>+V144</f>
        <v>Instituciones Descentralizadas</v>
      </c>
      <c r="X144" s="254">
        <f>+VLOOKUP(A144,[2]Sheet1!$A$13:$D$744,4,FALSE)</f>
        <v>81</v>
      </c>
      <c r="Y144" s="254" t="str">
        <f>+VLOOKUP(X144,bd_lista!$A$3:$C$590,3,FALSE)</f>
        <v>Ministerio de Obras Públicas, Servicios y Vivienda</v>
      </c>
      <c r="Z144" s="316">
        <f>+X144</f>
        <v>81</v>
      </c>
      <c r="AA144" s="348" t="str">
        <f>+Y144</f>
        <v>Ministerio de Obras Públicas, Servicios y Vivienda</v>
      </c>
    </row>
    <row r="145" spans="1:27" ht="15" customHeight="1">
      <c r="A145" s="32">
        <v>134</v>
      </c>
      <c r="B145" s="307"/>
      <c r="C145" s="362" t="str">
        <f>+VLOOKUP(A145,bd_lista!$A$3:$C$590,3,FALSE)</f>
        <v>Consejo Nacional de Vivienda Policial</v>
      </c>
      <c r="D145" s="362"/>
      <c r="E145" s="362" t="s">
        <v>1314</v>
      </c>
      <c r="F145" s="257">
        <f ca="1">+IFERROR(INDEX('Hoja de Trabajo para listado'!$A$155:$Z$1048576,MATCH($A145,'Hoja de Trabajo para listado'!$A$155:$A$1048576,0),MATCH((CUADRO!F$5&amp;$E145),'Hoja de Trabajo para listado'!$A$151:$Z$151,0)),0)+IFERROR(INDEX('Hoja de Trabajo para listado'!$AB$155:$BA$1048576,MATCH($A145,'Hoja de Trabajo para listado'!$AB$155:$AB$1048576,0),MATCH((CUADRO!F$5&amp;$E145),'Hoja de Trabajo para listado'!$AB$151:$BA$151,0)),0)+IFERROR(INDEX('Hoja de Trabajo para listado'!$BC$155:$CB$1048576,MATCH($A145,'Hoja de Trabajo para listado'!$BC$155:$BC$1048576,0),MATCH((CUADRO!F$5&amp;$E145),'Hoja de Trabajo para listado'!$BC$151:$CB$151,0)),0)+IFERROR(INDEX('Hoja de Trabajo para listado'!$DE$153:$DG$274,MATCH($A145,'Hoja de Trabajo para listado'!$DE$153:$DE$1048576,0),MATCH((CUADRO!F$5&amp;$E145),'Hoja de Trabajo para listado'!$DE$151:$DG$151,0)),0)+IFERROR(INDEX('Hoja de Trabajo para listado'!$CD$155:$DC$1048576,MATCH($A145,'Hoja de Trabajo para listado'!$CD$155:$CD$1048576,0),MATCH((CUADRO!F$5&amp;$E145),'Hoja de Trabajo para listado'!$CD$151:$DC$151,0)),0)</f>
        <v>0</v>
      </c>
      <c r="G145" s="257">
        <f ca="1">+IFERROR(INDEX('Hoja de Trabajo para listado'!$A$155:$Z$1048576,MATCH($A145,'Hoja de Trabajo para listado'!$A$155:$A$1048576,0),MATCH((CUADRO!G$5&amp;$E145),'Hoja de Trabajo para listado'!$A$151:$Z$151,0)),0)+IFERROR(INDEX('Hoja de Trabajo para listado'!$AB$155:$BA$1048576,MATCH($A145,'Hoja de Trabajo para listado'!$AB$155:$AB$1048576,0),MATCH((CUADRO!G$5&amp;$E145),'Hoja de Trabajo para listado'!$AB$151:$BA$151,0)),0)+IFERROR(INDEX('Hoja de Trabajo para listado'!$BC$155:$CB$1048576,MATCH($A145,'Hoja de Trabajo para listado'!$BC$155:$BC$1048576,0),MATCH((CUADRO!G$5&amp;$E145),'Hoja de Trabajo para listado'!$BC$151:$CB$151,0)),0)+IFERROR(INDEX('Hoja de Trabajo para listado'!$DE$153:$DG$274,MATCH($A145,'Hoja de Trabajo para listado'!$DE$153:$DE$1048576,0),MATCH((CUADRO!G$5&amp;$E145),'Hoja de Trabajo para listado'!$DE$151:$DG$151,0)),0)+IFERROR(INDEX('Hoja de Trabajo para listado'!$CD$155:$DC$1048576,MATCH($A145,'Hoja de Trabajo para listado'!$CD$155:$CD$1048576,0),MATCH((CUADRO!G$5&amp;$E145),'Hoja de Trabajo para listado'!$CD$151:$DC$151,0)),0)</f>
        <v>0</v>
      </c>
      <c r="H145" s="257">
        <f ca="1">+IFERROR(INDEX('Hoja de Trabajo para listado'!$A$155:$Z$1048576,MATCH($A145,'Hoja de Trabajo para listado'!$A$155:$A$1048576,0),MATCH((CUADRO!H$5&amp;$E145),'Hoja de Trabajo para listado'!$A$151:$Z$151,0)),0)+IFERROR(INDEX('Hoja de Trabajo para listado'!$AB$155:$BA$1048576,MATCH($A145,'Hoja de Trabajo para listado'!$AB$155:$AB$1048576,0),MATCH((CUADRO!H$5&amp;$E145),'Hoja de Trabajo para listado'!$AB$151:$BA$151,0)),0)+IFERROR(INDEX('Hoja de Trabajo para listado'!$BC$155:$CB$1048576,MATCH($A145,'Hoja de Trabajo para listado'!$BC$155:$BC$1048576,0),MATCH((CUADRO!H$5&amp;$E145),'Hoja de Trabajo para listado'!$BC$151:$CB$151,0)),0)+IFERROR(INDEX('Hoja de Trabajo para listado'!$DE$153:$DG$274,MATCH($A145,'Hoja de Trabajo para listado'!$DE$153:$DE$1048576,0),MATCH((CUADRO!H$5&amp;$E145),'Hoja de Trabajo para listado'!$DE$151:$DG$151,0)),0)+IFERROR(INDEX('Hoja de Trabajo para listado'!$CD$155:$DC$1048576,MATCH($A145,'Hoja de Trabajo para listado'!$CD$155:$CD$1048576,0),MATCH((CUADRO!H$5&amp;$E145),'Hoja de Trabajo para listado'!$CD$151:$DC$151,0)),0)</f>
        <v>0</v>
      </c>
      <c r="I145" s="257">
        <f ca="1">+IFERROR(INDEX('Hoja de Trabajo para listado'!$A$155:$Z$1048576,MATCH($A145,'Hoja de Trabajo para listado'!$A$155:$A$1048576,0),MATCH((CUADRO!I$5&amp;$E145),'Hoja de Trabajo para listado'!$A$151:$Z$151,0)),0)+IFERROR(INDEX('Hoja de Trabajo para listado'!$AB$155:$BA$1048576,MATCH($A145,'Hoja de Trabajo para listado'!$AB$155:$AB$1048576,0),MATCH((CUADRO!I$5&amp;$E145),'Hoja de Trabajo para listado'!$AB$151:$BA$151,0)),0)+IFERROR(INDEX('Hoja de Trabajo para listado'!$BC$155:$CB$1048576,MATCH($A145,'Hoja de Trabajo para listado'!$BC$155:$BC$1048576,0),MATCH((CUADRO!I$5&amp;$E145),'Hoja de Trabajo para listado'!$BC$151:$CB$151,0)),0)+IFERROR(INDEX('Hoja de Trabajo para listado'!$DE$153:$DG$274,MATCH($A145,'Hoja de Trabajo para listado'!$DE$153:$DE$1048576,0),MATCH((CUADRO!I$5&amp;$E145),'Hoja de Trabajo para listado'!$DE$151:$DG$151,0)),0)+IFERROR(INDEX('Hoja de Trabajo para listado'!$CD$155:$DC$1048576,MATCH($A145,'Hoja de Trabajo para listado'!$CD$155:$CD$1048576,0),MATCH((CUADRO!I$5&amp;$E145),'Hoja de Trabajo para listado'!$CD$151:$DC$151,0)),0)</f>
        <v>0</v>
      </c>
      <c r="J145" s="257">
        <f ca="1">+IFERROR(INDEX('Hoja de Trabajo para listado'!$A$155:$Z$1048576,MATCH($A145,'Hoja de Trabajo para listado'!$A$155:$A$1048576,0),MATCH((CUADRO!J$5&amp;$E145),'Hoja de Trabajo para listado'!$A$151:$Z$151,0)),0)+IFERROR(INDEX('Hoja de Trabajo para listado'!$AB$155:$BA$1048576,MATCH($A145,'Hoja de Trabajo para listado'!$AB$155:$AB$1048576,0),MATCH((CUADRO!J$5&amp;$E145),'Hoja de Trabajo para listado'!$AB$151:$BA$151,0)),0)+IFERROR(INDEX('Hoja de Trabajo para listado'!$BC$155:$CB$1048576,MATCH($A145,'Hoja de Trabajo para listado'!$BC$155:$BC$1048576,0),MATCH((CUADRO!J$5&amp;$E145),'Hoja de Trabajo para listado'!$BC$151:$CB$151,0)),0)+IFERROR(INDEX('Hoja de Trabajo para listado'!$DE$153:$DG$274,MATCH($A145,'Hoja de Trabajo para listado'!$DE$153:$DE$1048576,0),MATCH((CUADRO!J$5&amp;$E145),'Hoja de Trabajo para listado'!$DE$151:$DG$151,0)),0)+IFERROR(INDEX('Hoja de Trabajo para listado'!$CD$155:$DC$1048576,MATCH($A145,'Hoja de Trabajo para listado'!$CD$155:$CD$1048576,0),MATCH((CUADRO!J$5&amp;$E145),'Hoja de Trabajo para listado'!$CD$151:$DC$151,0)),0)</f>
        <v>0</v>
      </c>
      <c r="K145" s="257">
        <f ca="1">+IFERROR(INDEX('Hoja de Trabajo para listado'!$A$155:$Z$1048576,MATCH($A145,'Hoja de Trabajo para listado'!$A$155:$A$1048576,0),MATCH((CUADRO!K$5&amp;$E145),'Hoja de Trabajo para listado'!$A$151:$Z$151,0)),0)+IFERROR(INDEX('Hoja de Trabajo para listado'!$AB$155:$BA$1048576,MATCH($A145,'Hoja de Trabajo para listado'!$AB$155:$AB$1048576,0),MATCH((CUADRO!K$5&amp;$E145),'Hoja de Trabajo para listado'!$AB$151:$BA$151,0)),0)+IFERROR(INDEX('Hoja de Trabajo para listado'!$BC$155:$CB$1048576,MATCH($A145,'Hoja de Trabajo para listado'!$BC$155:$BC$1048576,0),MATCH((CUADRO!K$5&amp;$E145),'Hoja de Trabajo para listado'!$BC$151:$CB$151,0)),0)+IFERROR(INDEX('Hoja de Trabajo para listado'!$DE$153:$DG$274,MATCH($A145,'Hoja de Trabajo para listado'!$DE$153:$DE$1048576,0),MATCH((CUADRO!K$5&amp;$E145),'Hoja de Trabajo para listado'!$DE$151:$DG$151,0)),0)+IFERROR(INDEX('Hoja de Trabajo para listado'!$CD$155:$DC$1048576,MATCH($A145,'Hoja de Trabajo para listado'!$CD$155:$CD$1048576,0),MATCH((CUADRO!K$5&amp;$E145),'Hoja de Trabajo para listado'!$CD$151:$DC$151,0)),0)</f>
        <v>0</v>
      </c>
      <c r="L145" s="257">
        <f ca="1">+IFERROR(INDEX('Hoja de Trabajo para listado'!$A$155:$Z$1048576,MATCH($A145,'Hoja de Trabajo para listado'!$A$155:$A$1048576,0),MATCH((CUADRO!L$5&amp;$E145),'Hoja de Trabajo para listado'!$A$151:$Z$151,0)),0)+IFERROR(INDEX('Hoja de Trabajo para listado'!$AB$155:$BA$1048576,MATCH($A145,'Hoja de Trabajo para listado'!$AB$155:$AB$1048576,0),MATCH((CUADRO!L$5&amp;$E145),'Hoja de Trabajo para listado'!$AB$151:$BA$151,0)),0)+IFERROR(INDEX('Hoja de Trabajo para listado'!$BC$155:$CB$1048576,MATCH($A145,'Hoja de Trabajo para listado'!$BC$155:$BC$1048576,0),MATCH((CUADRO!L$5&amp;$E145),'Hoja de Trabajo para listado'!$BC$151:$CB$151,0)),0)+IFERROR(INDEX('Hoja de Trabajo para listado'!$DE$153:$DG$274,MATCH($A145,'Hoja de Trabajo para listado'!$DE$153:$DE$1048576,0),MATCH((CUADRO!L$5&amp;$E145),'Hoja de Trabajo para listado'!$DE$151:$DG$151,0)),0)+IFERROR(INDEX('Hoja de Trabajo para listado'!$CD$155:$DC$1048576,MATCH($A145,'Hoja de Trabajo para listado'!$CD$155:$CD$1048576,0),MATCH((CUADRO!L$5&amp;$E145),'Hoja de Trabajo para listado'!$CD$151:$DC$151,0)),0)</f>
        <v>0</v>
      </c>
      <c r="M145" s="257">
        <f ca="1">+IFERROR(INDEX('Hoja de Trabajo para listado'!$A$155:$Z$1048576,MATCH($A145,'Hoja de Trabajo para listado'!$A$155:$A$1048576,0),MATCH((CUADRO!M$5&amp;$E145),'Hoja de Trabajo para listado'!$A$151:$Z$151,0)),0)+IFERROR(INDEX('Hoja de Trabajo para listado'!$AB$155:$BA$1048576,MATCH($A145,'Hoja de Trabajo para listado'!$AB$155:$AB$1048576,0),MATCH((CUADRO!M$5&amp;$E145),'Hoja de Trabajo para listado'!$AB$151:$BA$151,0)),0)+IFERROR(INDEX('Hoja de Trabajo para listado'!$BC$155:$CB$1048576,MATCH($A145,'Hoja de Trabajo para listado'!$BC$155:$BC$1048576,0),MATCH((CUADRO!M$5&amp;$E145),'Hoja de Trabajo para listado'!$BC$151:$CB$151,0)),0)+IFERROR(INDEX('Hoja de Trabajo para listado'!$DE$153:$DG$274,MATCH($A145,'Hoja de Trabajo para listado'!$DE$153:$DE$1048576,0),MATCH((CUADRO!M$5&amp;$E145),'Hoja de Trabajo para listado'!$DE$151:$DG$151,0)),0)+IFERROR(INDEX('Hoja de Trabajo para listado'!$CD$155:$DC$1048576,MATCH($A145,'Hoja de Trabajo para listado'!$CD$155:$CD$1048576,0),MATCH((CUADRO!M$5&amp;$E145),'Hoja de Trabajo para listado'!$CD$151:$DC$151,0)),0)</f>
        <v>0</v>
      </c>
      <c r="N145" s="257">
        <f ca="1">+IFERROR(INDEX('Hoja de Trabajo para listado'!$A$155:$Z$1048576,MATCH($A145,'Hoja de Trabajo para listado'!$A$155:$A$1048576,0),MATCH((CUADRO!N$5&amp;$E145),'Hoja de Trabajo para listado'!$A$151:$Z$151,0)),0)+IFERROR(INDEX('Hoja de Trabajo para listado'!$AB$155:$BA$1048576,MATCH($A145,'Hoja de Trabajo para listado'!$AB$155:$AB$1048576,0),MATCH((CUADRO!N$5&amp;$E145),'Hoja de Trabajo para listado'!$AB$151:$BA$151,0)),0)+IFERROR(INDEX('Hoja de Trabajo para listado'!$BC$155:$CB$1048576,MATCH($A145,'Hoja de Trabajo para listado'!$BC$155:$BC$1048576,0),MATCH((CUADRO!N$5&amp;$E145),'Hoja de Trabajo para listado'!$BC$151:$CB$151,0)),0)+IFERROR(INDEX('Hoja de Trabajo para listado'!$DE$153:$DG$274,MATCH($A145,'Hoja de Trabajo para listado'!$DE$153:$DE$1048576,0),MATCH((CUADRO!N$5&amp;$E145),'Hoja de Trabajo para listado'!$DE$151:$DG$151,0)),0)+IFERROR(INDEX('Hoja de Trabajo para listado'!$CD$155:$DC$1048576,MATCH($A145,'Hoja de Trabajo para listado'!$CD$155:$CD$1048576,0),MATCH((CUADRO!N$5&amp;$E145),'Hoja de Trabajo para listado'!$CD$151:$DC$151,0)),0)</f>
        <v>13807216.019999994</v>
      </c>
      <c r="O145" s="257">
        <f ca="1">+IFERROR(INDEX('Hoja de Trabajo para listado'!$A$155:$Z$1048576,MATCH($A145,'Hoja de Trabajo para listado'!$A$155:$A$1048576,0),MATCH((CUADRO!O$5&amp;$E145),'Hoja de Trabajo para listado'!$A$151:$Z$151,0)),0)+IFERROR(INDEX('Hoja de Trabajo para listado'!$AB$155:$BA$1048576,MATCH($A145,'Hoja de Trabajo para listado'!$AB$155:$AB$1048576,0),MATCH((CUADRO!O$5&amp;$E145),'Hoja de Trabajo para listado'!$AB$151:$BA$151,0)),0)+IFERROR(INDEX('Hoja de Trabajo para listado'!$BC$155:$CB$1048576,MATCH($A145,'Hoja de Trabajo para listado'!$BC$155:$BC$1048576,0),MATCH((CUADRO!O$5&amp;$E145),'Hoja de Trabajo para listado'!$BC$151:$CB$151,0)),0)+IFERROR(INDEX('Hoja de Trabajo para listado'!$DE$153:$DG$274,MATCH($A145,'Hoja de Trabajo para listado'!$DE$153:$DE$1048576,0),MATCH((CUADRO!O$5&amp;$E145),'Hoja de Trabajo para listado'!$DE$151:$DG$151,0)),0)+IFERROR(INDEX('Hoja de Trabajo para listado'!$CD$155:$DC$1048576,MATCH($A145,'Hoja de Trabajo para listado'!$CD$155:$CD$1048576,0),MATCH((CUADRO!O$5&amp;$E145),'Hoja de Trabajo para listado'!$CD$151:$DC$151,0)),0)</f>
        <v>0</v>
      </c>
      <c r="P145" s="257">
        <f ca="1">+IFERROR(INDEX('Hoja de Trabajo para listado'!$A$155:$Z$1048576,MATCH($A145,'Hoja de Trabajo para listado'!$A$155:$A$1048576,0),MATCH((CUADRO!P$5&amp;$E145),'Hoja de Trabajo para listado'!$A$151:$Z$151,0)),0)+IFERROR(INDEX('Hoja de Trabajo para listado'!$AB$155:$BA$1048576,MATCH($A145,'Hoja de Trabajo para listado'!$AB$155:$AB$1048576,0),MATCH((CUADRO!P$5&amp;$E145),'Hoja de Trabajo para listado'!$AB$151:$BA$151,0)),0)+IFERROR(INDEX('Hoja de Trabajo para listado'!$BC$155:$CB$1048576,MATCH($A145,'Hoja de Trabajo para listado'!$BC$155:$BC$1048576,0),MATCH((CUADRO!P$5&amp;$E145),'Hoja de Trabajo para listado'!$BC$151:$CB$151,0)),0)+IFERROR(INDEX('Hoja de Trabajo para listado'!$DE$153:$DG$274,MATCH($A145,'Hoja de Trabajo para listado'!$DE$153:$DE$1048576,0),MATCH((CUADRO!P$5&amp;$E145),'Hoja de Trabajo para listado'!$DE$151:$DG$151,0)),0)+IFERROR(INDEX('Hoja de Trabajo para listado'!$CD$155:$DC$1048576,MATCH($A145,'Hoja de Trabajo para listado'!$CD$155:$CD$1048576,0),MATCH((CUADRO!P$5&amp;$E145),'Hoja de Trabajo para listado'!$CD$151:$DC$151,0)),0)</f>
        <v>0</v>
      </c>
      <c r="Q145" s="257">
        <f ca="1">+IFERROR(INDEX('Hoja de Trabajo para listado'!$A$155:$Z$1048576,MATCH($A145,'Hoja de Trabajo para listado'!$A$155:$A$1048576,0),MATCH((CUADRO!Q$5&amp;$E145),'Hoja de Trabajo para listado'!$A$151:$Z$151,0)),0)+IFERROR(INDEX('Hoja de Trabajo para listado'!$AB$155:$BA$1048576,MATCH($A145,'Hoja de Trabajo para listado'!$AB$155:$AB$1048576,0),MATCH((CUADRO!Q$5&amp;$E145),'Hoja de Trabajo para listado'!$AB$151:$BA$151,0)),0)+IFERROR(INDEX('Hoja de Trabajo para listado'!$BC$155:$CB$1048576,MATCH($A145,'Hoja de Trabajo para listado'!$BC$155:$BC$1048576,0),MATCH((CUADRO!Q$5&amp;$E145),'Hoja de Trabajo para listado'!$BC$151:$CB$151,0)),0)+IFERROR(INDEX('Hoja de Trabajo para listado'!$DE$153:$DG$274,MATCH($A145,'Hoja de Trabajo para listado'!$DE$153:$DE$1048576,0),MATCH((CUADRO!Q$5&amp;$E145),'Hoja de Trabajo para listado'!$DE$151:$DG$151,0)),0)+IFERROR(INDEX('Hoja de Trabajo para listado'!$CD$155:$DC$1048576,MATCH($A145,'Hoja de Trabajo para listado'!$CD$155:$CD$1048576,0),MATCH((CUADRO!Q$5&amp;$E145),'Hoja de Trabajo para listado'!$CD$151:$DC$151,0)),0)</f>
        <v>0</v>
      </c>
      <c r="R145" s="257">
        <f t="shared" ca="1" si="4"/>
        <v>13807216.019999994</v>
      </c>
      <c r="S145" s="257">
        <f ca="1">+R144+R145</f>
        <v>13807216.019999994</v>
      </c>
      <c r="T145" s="257">
        <f ca="1">+S145</f>
        <v>13807216.019999994</v>
      </c>
      <c r="U145" s="256">
        <f t="shared" si="5"/>
        <v>2</v>
      </c>
      <c r="V145" s="362" t="str">
        <f>+VLOOKUP(A145,bd_lista!$A$3:$E$590,5,FALSE)</f>
        <v>Instituciones Descentralizadas</v>
      </c>
      <c r="W145" s="362"/>
      <c r="X145" s="254">
        <f>+VLOOKUP(A145,[2]Sheet1!$A$13:$D$744,4,FALSE)</f>
        <v>81</v>
      </c>
      <c r="Y145" s="254" t="str">
        <f>+VLOOKUP(X145,bd_lista!$A$3:$C$590,3,FALSE)</f>
        <v>Ministerio de Obras Públicas, Servicios y Vivienda</v>
      </c>
      <c r="Z145" s="314"/>
      <c r="AA145" s="350"/>
    </row>
    <row r="146" spans="1:27" ht="15" hidden="1" customHeight="1">
      <c r="A146" s="264">
        <v>223</v>
      </c>
      <c r="B146" s="306">
        <f>+A146</f>
        <v>223</v>
      </c>
      <c r="C146" s="259" t="str">
        <f>+VLOOKUP(A146,bd_lista!$A$3:$C$590,3,FALSE)</f>
        <v>Fondo Nacional de Desarrollo Forestal</v>
      </c>
      <c r="D146" s="361" t="str">
        <f>+C146</f>
        <v>Fondo Nacional de Desarrollo Forestal</v>
      </c>
      <c r="E146" s="259" t="s">
        <v>1313</v>
      </c>
      <c r="F146" s="255">
        <f ca="1">+IFERROR(INDEX('Hoja de Trabajo para listado'!$A$155:$Z$1048576,MATCH($A146,'Hoja de Trabajo para listado'!$A$155:$A$1048576,0),MATCH((CUADRO!F$5&amp;$E146),'Hoja de Trabajo para listado'!$A$151:$Z$151,0)),0)+IFERROR(INDEX('Hoja de Trabajo para listado'!$AB$155:$BA$1048576,MATCH($A146,'Hoja de Trabajo para listado'!$AB$155:$AB$1048576,0),MATCH((CUADRO!F$5&amp;$E146),'Hoja de Trabajo para listado'!$AB$151:$BA$151,0)),0)+IFERROR(INDEX('Hoja de Trabajo para listado'!$BC$155:$CB$1048576,MATCH($A146,'Hoja de Trabajo para listado'!$BC$155:$BC$1048576,0),MATCH((CUADRO!F$5&amp;$E146),'Hoja de Trabajo para listado'!$BC$151:$CB$151,0)),0)+IFERROR(INDEX('Hoja de Trabajo para listado'!$DE$153:$DG$274,MATCH($A146,'Hoja de Trabajo para listado'!$DE$153:$DE$1048576,0),MATCH((CUADRO!F$5&amp;$E146),'Hoja de Trabajo para listado'!$DE$151:$DG$151,0)),0)+IFERROR(INDEX('Hoja de Trabajo para listado'!$CD$155:$DC$1048576,MATCH($A146,'Hoja de Trabajo para listado'!$CD$155:$CD$1048576,0),MATCH((CUADRO!F$5&amp;$E146),'Hoja de Trabajo para listado'!$CD$151:$DC$151,0)),0)</f>
        <v>0</v>
      </c>
      <c r="G146" s="255">
        <f ca="1">+IFERROR(INDEX('Hoja de Trabajo para listado'!$A$155:$Z$1048576,MATCH($A146,'Hoja de Trabajo para listado'!$A$155:$A$1048576,0),MATCH((CUADRO!G$5&amp;$E146),'Hoja de Trabajo para listado'!$A$151:$Z$151,0)),0)+IFERROR(INDEX('Hoja de Trabajo para listado'!$AB$155:$BA$1048576,MATCH($A146,'Hoja de Trabajo para listado'!$AB$155:$AB$1048576,0),MATCH((CUADRO!G$5&amp;$E146),'Hoja de Trabajo para listado'!$AB$151:$BA$151,0)),0)+IFERROR(INDEX('Hoja de Trabajo para listado'!$BC$155:$CB$1048576,MATCH($A146,'Hoja de Trabajo para listado'!$BC$155:$BC$1048576,0),MATCH((CUADRO!G$5&amp;$E146),'Hoja de Trabajo para listado'!$BC$151:$CB$151,0)),0)+IFERROR(INDEX('Hoja de Trabajo para listado'!$DE$153:$DG$274,MATCH($A146,'Hoja de Trabajo para listado'!$DE$153:$DE$1048576,0),MATCH((CUADRO!G$5&amp;$E146),'Hoja de Trabajo para listado'!$DE$151:$DG$151,0)),0)+IFERROR(INDEX('Hoja de Trabajo para listado'!$CD$155:$DC$1048576,MATCH($A146,'Hoja de Trabajo para listado'!$CD$155:$CD$1048576,0),MATCH((CUADRO!G$5&amp;$E146),'Hoja de Trabajo para listado'!$CD$151:$DC$151,0)),0)</f>
        <v>0</v>
      </c>
      <c r="H146" s="255">
        <f ca="1">+IFERROR(INDEX('Hoja de Trabajo para listado'!$A$155:$Z$1048576,MATCH($A146,'Hoja de Trabajo para listado'!$A$155:$A$1048576,0),MATCH((CUADRO!H$5&amp;$E146),'Hoja de Trabajo para listado'!$A$151:$Z$151,0)),0)+IFERROR(INDEX('Hoja de Trabajo para listado'!$AB$155:$BA$1048576,MATCH($A146,'Hoja de Trabajo para listado'!$AB$155:$AB$1048576,0),MATCH((CUADRO!H$5&amp;$E146),'Hoja de Trabajo para listado'!$AB$151:$BA$151,0)),0)+IFERROR(INDEX('Hoja de Trabajo para listado'!$BC$155:$CB$1048576,MATCH($A146,'Hoja de Trabajo para listado'!$BC$155:$BC$1048576,0),MATCH((CUADRO!H$5&amp;$E146),'Hoja de Trabajo para listado'!$BC$151:$CB$151,0)),0)+IFERROR(INDEX('Hoja de Trabajo para listado'!$DE$153:$DG$274,MATCH($A146,'Hoja de Trabajo para listado'!$DE$153:$DE$1048576,0),MATCH((CUADRO!H$5&amp;$E146),'Hoja de Trabajo para listado'!$DE$151:$DG$151,0)),0)+IFERROR(INDEX('Hoja de Trabajo para listado'!$CD$155:$DC$1048576,MATCH($A146,'Hoja de Trabajo para listado'!$CD$155:$CD$1048576,0),MATCH((CUADRO!H$5&amp;$E146),'Hoja de Trabajo para listado'!$CD$151:$DC$151,0)),0)</f>
        <v>0</v>
      </c>
      <c r="I146" s="255">
        <f ca="1">+IFERROR(INDEX('Hoja de Trabajo para listado'!$A$155:$Z$1048576,MATCH($A146,'Hoja de Trabajo para listado'!$A$155:$A$1048576,0),MATCH((CUADRO!I$5&amp;$E146),'Hoja de Trabajo para listado'!$A$151:$Z$151,0)),0)+IFERROR(INDEX('Hoja de Trabajo para listado'!$AB$155:$BA$1048576,MATCH($A146,'Hoja de Trabajo para listado'!$AB$155:$AB$1048576,0),MATCH((CUADRO!I$5&amp;$E146),'Hoja de Trabajo para listado'!$AB$151:$BA$151,0)),0)+IFERROR(INDEX('Hoja de Trabajo para listado'!$BC$155:$CB$1048576,MATCH($A146,'Hoja de Trabajo para listado'!$BC$155:$BC$1048576,0),MATCH((CUADRO!I$5&amp;$E146),'Hoja de Trabajo para listado'!$BC$151:$CB$151,0)),0)+IFERROR(INDEX('Hoja de Trabajo para listado'!$DE$153:$DG$274,MATCH($A146,'Hoja de Trabajo para listado'!$DE$153:$DE$1048576,0),MATCH((CUADRO!I$5&amp;$E146),'Hoja de Trabajo para listado'!$DE$151:$DG$151,0)),0)+IFERROR(INDEX('Hoja de Trabajo para listado'!$CD$155:$DC$1048576,MATCH($A146,'Hoja de Trabajo para listado'!$CD$155:$CD$1048576,0),MATCH((CUADRO!I$5&amp;$E146),'Hoja de Trabajo para listado'!$CD$151:$DC$151,0)),0)</f>
        <v>0</v>
      </c>
      <c r="J146" s="255">
        <f ca="1">+IFERROR(INDEX('Hoja de Trabajo para listado'!$A$155:$Z$1048576,MATCH($A146,'Hoja de Trabajo para listado'!$A$155:$A$1048576,0),MATCH((CUADRO!J$5&amp;$E146),'Hoja de Trabajo para listado'!$A$151:$Z$151,0)),0)+IFERROR(INDEX('Hoja de Trabajo para listado'!$AB$155:$BA$1048576,MATCH($A146,'Hoja de Trabajo para listado'!$AB$155:$AB$1048576,0),MATCH((CUADRO!J$5&amp;$E146),'Hoja de Trabajo para listado'!$AB$151:$BA$151,0)),0)+IFERROR(INDEX('Hoja de Trabajo para listado'!$BC$155:$CB$1048576,MATCH($A146,'Hoja de Trabajo para listado'!$BC$155:$BC$1048576,0),MATCH((CUADRO!J$5&amp;$E146),'Hoja de Trabajo para listado'!$BC$151:$CB$151,0)),0)+IFERROR(INDEX('Hoja de Trabajo para listado'!$DE$153:$DG$274,MATCH($A146,'Hoja de Trabajo para listado'!$DE$153:$DE$1048576,0),MATCH((CUADRO!J$5&amp;$E146),'Hoja de Trabajo para listado'!$DE$151:$DG$151,0)),0)+IFERROR(INDEX('Hoja de Trabajo para listado'!$CD$155:$DC$1048576,MATCH($A146,'Hoja de Trabajo para listado'!$CD$155:$CD$1048576,0),MATCH((CUADRO!J$5&amp;$E146),'Hoja de Trabajo para listado'!$CD$151:$DC$151,0)),0)</f>
        <v>0</v>
      </c>
      <c r="K146" s="255">
        <f ca="1">+IFERROR(INDEX('Hoja de Trabajo para listado'!$A$155:$Z$1048576,MATCH($A146,'Hoja de Trabajo para listado'!$A$155:$A$1048576,0),MATCH((CUADRO!K$5&amp;$E146),'Hoja de Trabajo para listado'!$A$151:$Z$151,0)),0)+IFERROR(INDEX('Hoja de Trabajo para listado'!$AB$155:$BA$1048576,MATCH($A146,'Hoja de Trabajo para listado'!$AB$155:$AB$1048576,0),MATCH((CUADRO!K$5&amp;$E146),'Hoja de Trabajo para listado'!$AB$151:$BA$151,0)),0)+IFERROR(INDEX('Hoja de Trabajo para listado'!$BC$155:$CB$1048576,MATCH($A146,'Hoja de Trabajo para listado'!$BC$155:$BC$1048576,0),MATCH((CUADRO!K$5&amp;$E146),'Hoja de Trabajo para listado'!$BC$151:$CB$151,0)),0)+IFERROR(INDEX('Hoja de Trabajo para listado'!$DE$153:$DG$274,MATCH($A146,'Hoja de Trabajo para listado'!$DE$153:$DE$1048576,0),MATCH((CUADRO!K$5&amp;$E146),'Hoja de Trabajo para listado'!$DE$151:$DG$151,0)),0)+IFERROR(INDEX('Hoja de Trabajo para listado'!$CD$155:$DC$1048576,MATCH($A146,'Hoja de Trabajo para listado'!$CD$155:$CD$1048576,0),MATCH((CUADRO!K$5&amp;$E146),'Hoja de Trabajo para listado'!$CD$151:$DC$151,0)),0)</f>
        <v>0</v>
      </c>
      <c r="L146" s="255">
        <f ca="1">+IFERROR(INDEX('Hoja de Trabajo para listado'!$A$155:$Z$1048576,MATCH($A146,'Hoja de Trabajo para listado'!$A$155:$A$1048576,0),MATCH((CUADRO!L$5&amp;$E146),'Hoja de Trabajo para listado'!$A$151:$Z$151,0)),0)+IFERROR(INDEX('Hoja de Trabajo para listado'!$AB$155:$BA$1048576,MATCH($A146,'Hoja de Trabajo para listado'!$AB$155:$AB$1048576,0),MATCH((CUADRO!L$5&amp;$E146),'Hoja de Trabajo para listado'!$AB$151:$BA$151,0)),0)+IFERROR(INDEX('Hoja de Trabajo para listado'!$BC$155:$CB$1048576,MATCH($A146,'Hoja de Trabajo para listado'!$BC$155:$BC$1048576,0),MATCH((CUADRO!L$5&amp;$E146),'Hoja de Trabajo para listado'!$BC$151:$CB$151,0)),0)+IFERROR(INDEX('Hoja de Trabajo para listado'!$DE$153:$DG$274,MATCH($A146,'Hoja de Trabajo para listado'!$DE$153:$DE$1048576,0),MATCH((CUADRO!L$5&amp;$E146),'Hoja de Trabajo para listado'!$DE$151:$DG$151,0)),0)+IFERROR(INDEX('Hoja de Trabajo para listado'!$CD$155:$DC$1048576,MATCH($A146,'Hoja de Trabajo para listado'!$CD$155:$CD$1048576,0),MATCH((CUADRO!L$5&amp;$E146),'Hoja de Trabajo para listado'!$CD$151:$DC$151,0)),0)</f>
        <v>0</v>
      </c>
      <c r="M146" s="255">
        <f ca="1">+IFERROR(INDEX('Hoja de Trabajo para listado'!$A$155:$Z$1048576,MATCH($A146,'Hoja de Trabajo para listado'!$A$155:$A$1048576,0),MATCH((CUADRO!M$5&amp;$E146),'Hoja de Trabajo para listado'!$A$151:$Z$151,0)),0)+IFERROR(INDEX('Hoja de Trabajo para listado'!$AB$155:$BA$1048576,MATCH($A146,'Hoja de Trabajo para listado'!$AB$155:$AB$1048576,0),MATCH((CUADRO!M$5&amp;$E146),'Hoja de Trabajo para listado'!$AB$151:$BA$151,0)),0)+IFERROR(INDEX('Hoja de Trabajo para listado'!$BC$155:$CB$1048576,MATCH($A146,'Hoja de Trabajo para listado'!$BC$155:$BC$1048576,0),MATCH((CUADRO!M$5&amp;$E146),'Hoja de Trabajo para listado'!$BC$151:$CB$151,0)),0)+IFERROR(INDEX('Hoja de Trabajo para listado'!$DE$153:$DG$274,MATCH($A146,'Hoja de Trabajo para listado'!$DE$153:$DE$1048576,0),MATCH((CUADRO!M$5&amp;$E146),'Hoja de Trabajo para listado'!$DE$151:$DG$151,0)),0)+IFERROR(INDEX('Hoja de Trabajo para listado'!$CD$155:$DC$1048576,MATCH($A146,'Hoja de Trabajo para listado'!$CD$155:$CD$1048576,0),MATCH((CUADRO!M$5&amp;$E146),'Hoja de Trabajo para listado'!$CD$151:$DC$151,0)),0)</f>
        <v>0</v>
      </c>
      <c r="N146" s="255">
        <f ca="1">+IFERROR(INDEX('Hoja de Trabajo para listado'!$A$155:$Z$1048576,MATCH($A146,'Hoja de Trabajo para listado'!$A$155:$A$1048576,0),MATCH((CUADRO!N$5&amp;$E146),'Hoja de Trabajo para listado'!$A$151:$Z$151,0)),0)+IFERROR(INDEX('Hoja de Trabajo para listado'!$AB$155:$BA$1048576,MATCH($A146,'Hoja de Trabajo para listado'!$AB$155:$AB$1048576,0),MATCH((CUADRO!N$5&amp;$E146),'Hoja de Trabajo para listado'!$AB$151:$BA$151,0)),0)+IFERROR(INDEX('Hoja de Trabajo para listado'!$BC$155:$CB$1048576,MATCH($A146,'Hoja de Trabajo para listado'!$BC$155:$BC$1048576,0),MATCH((CUADRO!N$5&amp;$E146),'Hoja de Trabajo para listado'!$BC$151:$CB$151,0)),0)+IFERROR(INDEX('Hoja de Trabajo para listado'!$DE$153:$DG$274,MATCH($A146,'Hoja de Trabajo para listado'!$DE$153:$DE$1048576,0),MATCH((CUADRO!N$5&amp;$E146),'Hoja de Trabajo para listado'!$DE$151:$DG$151,0)),0)+IFERROR(INDEX('Hoja de Trabajo para listado'!$CD$155:$DC$1048576,MATCH($A146,'Hoja de Trabajo para listado'!$CD$155:$CD$1048576,0),MATCH((CUADRO!N$5&amp;$E146),'Hoja de Trabajo para listado'!$CD$151:$DC$151,0)),0)</f>
        <v>0</v>
      </c>
      <c r="O146" s="255">
        <f ca="1">+IFERROR(INDEX('Hoja de Trabajo para listado'!$A$155:$Z$1048576,MATCH($A146,'Hoja de Trabajo para listado'!$A$155:$A$1048576,0),MATCH((CUADRO!O$5&amp;$E146),'Hoja de Trabajo para listado'!$A$151:$Z$151,0)),0)+IFERROR(INDEX('Hoja de Trabajo para listado'!$AB$155:$BA$1048576,MATCH($A146,'Hoja de Trabajo para listado'!$AB$155:$AB$1048576,0),MATCH((CUADRO!O$5&amp;$E146),'Hoja de Trabajo para listado'!$AB$151:$BA$151,0)),0)+IFERROR(INDEX('Hoja de Trabajo para listado'!$BC$155:$CB$1048576,MATCH($A146,'Hoja de Trabajo para listado'!$BC$155:$BC$1048576,0),MATCH((CUADRO!O$5&amp;$E146),'Hoja de Trabajo para listado'!$BC$151:$CB$151,0)),0)+IFERROR(INDEX('Hoja de Trabajo para listado'!$DE$153:$DG$274,MATCH($A146,'Hoja de Trabajo para listado'!$DE$153:$DE$1048576,0),MATCH((CUADRO!O$5&amp;$E146),'Hoja de Trabajo para listado'!$DE$151:$DG$151,0)),0)+IFERROR(INDEX('Hoja de Trabajo para listado'!$CD$155:$DC$1048576,MATCH($A146,'Hoja de Trabajo para listado'!$CD$155:$CD$1048576,0),MATCH((CUADRO!O$5&amp;$E146),'Hoja de Trabajo para listado'!$CD$151:$DC$151,0)),0)</f>
        <v>0</v>
      </c>
      <c r="P146" s="255">
        <f ca="1">+IFERROR(INDEX('Hoja de Trabajo para listado'!$A$155:$Z$1048576,MATCH($A146,'Hoja de Trabajo para listado'!$A$155:$A$1048576,0),MATCH((CUADRO!P$5&amp;$E146),'Hoja de Trabajo para listado'!$A$151:$Z$151,0)),0)+IFERROR(INDEX('Hoja de Trabajo para listado'!$AB$155:$BA$1048576,MATCH($A146,'Hoja de Trabajo para listado'!$AB$155:$AB$1048576,0),MATCH((CUADRO!P$5&amp;$E146),'Hoja de Trabajo para listado'!$AB$151:$BA$151,0)),0)+IFERROR(INDEX('Hoja de Trabajo para listado'!$BC$155:$CB$1048576,MATCH($A146,'Hoja de Trabajo para listado'!$BC$155:$BC$1048576,0),MATCH((CUADRO!P$5&amp;$E146),'Hoja de Trabajo para listado'!$BC$151:$CB$151,0)),0)+IFERROR(INDEX('Hoja de Trabajo para listado'!$DE$153:$DG$274,MATCH($A146,'Hoja de Trabajo para listado'!$DE$153:$DE$1048576,0),MATCH((CUADRO!P$5&amp;$E146),'Hoja de Trabajo para listado'!$DE$151:$DG$151,0)),0)+IFERROR(INDEX('Hoja de Trabajo para listado'!$CD$155:$DC$1048576,MATCH($A146,'Hoja de Trabajo para listado'!$CD$155:$CD$1048576,0),MATCH((CUADRO!P$5&amp;$E146),'Hoja de Trabajo para listado'!$CD$151:$DC$151,0)),0)</f>
        <v>0</v>
      </c>
      <c r="Q146" s="255">
        <f ca="1">+IFERROR(INDEX('Hoja de Trabajo para listado'!$A$155:$Z$1048576,MATCH($A146,'Hoja de Trabajo para listado'!$A$155:$A$1048576,0),MATCH((CUADRO!Q$5&amp;$E146),'Hoja de Trabajo para listado'!$A$151:$Z$151,0)),0)+IFERROR(INDEX('Hoja de Trabajo para listado'!$AB$155:$BA$1048576,MATCH($A146,'Hoja de Trabajo para listado'!$AB$155:$AB$1048576,0),MATCH((CUADRO!Q$5&amp;$E146),'Hoja de Trabajo para listado'!$AB$151:$BA$151,0)),0)+IFERROR(INDEX('Hoja de Trabajo para listado'!$BC$155:$CB$1048576,MATCH($A146,'Hoja de Trabajo para listado'!$BC$155:$BC$1048576,0),MATCH((CUADRO!Q$5&amp;$E146),'Hoja de Trabajo para listado'!$BC$151:$CB$151,0)),0)+IFERROR(INDEX('Hoja de Trabajo para listado'!$DE$153:$DG$274,MATCH($A146,'Hoja de Trabajo para listado'!$DE$153:$DE$1048576,0),MATCH((CUADRO!Q$5&amp;$E146),'Hoja de Trabajo para listado'!$DE$151:$DG$151,0)),0)+IFERROR(INDEX('Hoja de Trabajo para listado'!$CD$155:$DC$1048576,MATCH($A146,'Hoja de Trabajo para listado'!$CD$155:$CD$1048576,0),MATCH((CUADRO!Q$5&amp;$E146),'Hoja de Trabajo para listado'!$CD$151:$DC$151,0)),0)</f>
        <v>0</v>
      </c>
      <c r="R146" s="255">
        <f t="shared" ca="1" si="4"/>
        <v>0</v>
      </c>
      <c r="S146" s="255"/>
      <c r="T146" s="255">
        <f ca="1">+T147</f>
        <v>0</v>
      </c>
      <c r="U146" s="254">
        <f t="shared" si="5"/>
        <v>1</v>
      </c>
      <c r="V146" s="362" t="str">
        <f>+VLOOKUP(A146,bd_lista!$A$3:$E$590,5,FALSE)</f>
        <v>Instituciones Descentralizadas</v>
      </c>
      <c r="W146" s="361" t="str">
        <f>+V146</f>
        <v>Instituciones Descentralizadas</v>
      </c>
      <c r="X146" s="254">
        <f>+VLOOKUP(A146,[2]Sheet1!$A$13:$D$744,4,FALSE)</f>
        <v>86</v>
      </c>
      <c r="Y146" s="254" t="str">
        <f>+VLOOKUP(X146,bd_lista!$A$3:$C$590,3,FALSE)</f>
        <v>Ministerio de Medio Ambiente y Agua</v>
      </c>
      <c r="Z146" s="316">
        <f>+X146</f>
        <v>86</v>
      </c>
      <c r="AA146" s="348" t="str">
        <f>+Y146</f>
        <v>Ministerio de Medio Ambiente y Agua</v>
      </c>
    </row>
    <row r="147" spans="1:27" ht="15" hidden="1" customHeight="1">
      <c r="A147" s="32">
        <v>223</v>
      </c>
      <c r="B147" s="307"/>
      <c r="C147" s="362" t="str">
        <f>+VLOOKUP(A147,bd_lista!$A$3:$C$590,3,FALSE)</f>
        <v>Fondo Nacional de Desarrollo Forestal</v>
      </c>
      <c r="D147" s="362"/>
      <c r="E147" s="362" t="s">
        <v>1314</v>
      </c>
      <c r="F147" s="257">
        <f ca="1">+IFERROR(INDEX('Hoja de Trabajo para listado'!$A$155:$Z$1048576,MATCH($A147,'Hoja de Trabajo para listado'!$A$155:$A$1048576,0),MATCH((CUADRO!F$5&amp;$E147),'Hoja de Trabajo para listado'!$A$151:$Z$151,0)),0)+IFERROR(INDEX('Hoja de Trabajo para listado'!$AB$155:$BA$1048576,MATCH($A147,'Hoja de Trabajo para listado'!$AB$155:$AB$1048576,0),MATCH((CUADRO!F$5&amp;$E147),'Hoja de Trabajo para listado'!$AB$151:$BA$151,0)),0)+IFERROR(INDEX('Hoja de Trabajo para listado'!$BC$155:$CB$1048576,MATCH($A147,'Hoja de Trabajo para listado'!$BC$155:$BC$1048576,0),MATCH((CUADRO!F$5&amp;$E147),'Hoja de Trabajo para listado'!$BC$151:$CB$151,0)),0)+IFERROR(INDEX('Hoja de Trabajo para listado'!$DE$153:$DG$274,MATCH($A147,'Hoja de Trabajo para listado'!$DE$153:$DE$1048576,0),MATCH((CUADRO!F$5&amp;$E147),'Hoja de Trabajo para listado'!$DE$151:$DG$151,0)),0)+IFERROR(INDEX('Hoja de Trabajo para listado'!$CD$155:$DC$1048576,MATCH($A147,'Hoja de Trabajo para listado'!$CD$155:$CD$1048576,0),MATCH((CUADRO!F$5&amp;$E147),'Hoja de Trabajo para listado'!$CD$151:$DC$151,0)),0)</f>
        <v>0</v>
      </c>
      <c r="G147" s="257">
        <f ca="1">+IFERROR(INDEX('Hoja de Trabajo para listado'!$A$155:$Z$1048576,MATCH($A147,'Hoja de Trabajo para listado'!$A$155:$A$1048576,0),MATCH((CUADRO!G$5&amp;$E147),'Hoja de Trabajo para listado'!$A$151:$Z$151,0)),0)+IFERROR(INDEX('Hoja de Trabajo para listado'!$AB$155:$BA$1048576,MATCH($A147,'Hoja de Trabajo para listado'!$AB$155:$AB$1048576,0),MATCH((CUADRO!G$5&amp;$E147),'Hoja de Trabajo para listado'!$AB$151:$BA$151,0)),0)+IFERROR(INDEX('Hoja de Trabajo para listado'!$BC$155:$CB$1048576,MATCH($A147,'Hoja de Trabajo para listado'!$BC$155:$BC$1048576,0),MATCH((CUADRO!G$5&amp;$E147),'Hoja de Trabajo para listado'!$BC$151:$CB$151,0)),0)+IFERROR(INDEX('Hoja de Trabajo para listado'!$DE$153:$DG$274,MATCH($A147,'Hoja de Trabajo para listado'!$DE$153:$DE$1048576,0),MATCH((CUADRO!G$5&amp;$E147),'Hoja de Trabajo para listado'!$DE$151:$DG$151,0)),0)+IFERROR(INDEX('Hoja de Trabajo para listado'!$CD$155:$DC$1048576,MATCH($A147,'Hoja de Trabajo para listado'!$CD$155:$CD$1048576,0),MATCH((CUADRO!G$5&amp;$E147),'Hoja de Trabajo para listado'!$CD$151:$DC$151,0)),0)</f>
        <v>0</v>
      </c>
      <c r="H147" s="257">
        <f ca="1">+IFERROR(INDEX('Hoja de Trabajo para listado'!$A$155:$Z$1048576,MATCH($A147,'Hoja de Trabajo para listado'!$A$155:$A$1048576,0),MATCH((CUADRO!H$5&amp;$E147),'Hoja de Trabajo para listado'!$A$151:$Z$151,0)),0)+IFERROR(INDEX('Hoja de Trabajo para listado'!$AB$155:$BA$1048576,MATCH($A147,'Hoja de Trabajo para listado'!$AB$155:$AB$1048576,0),MATCH((CUADRO!H$5&amp;$E147),'Hoja de Trabajo para listado'!$AB$151:$BA$151,0)),0)+IFERROR(INDEX('Hoja de Trabajo para listado'!$BC$155:$CB$1048576,MATCH($A147,'Hoja de Trabajo para listado'!$BC$155:$BC$1048576,0),MATCH((CUADRO!H$5&amp;$E147),'Hoja de Trabajo para listado'!$BC$151:$CB$151,0)),0)+IFERROR(INDEX('Hoja de Trabajo para listado'!$DE$153:$DG$274,MATCH($A147,'Hoja de Trabajo para listado'!$DE$153:$DE$1048576,0),MATCH((CUADRO!H$5&amp;$E147),'Hoja de Trabajo para listado'!$DE$151:$DG$151,0)),0)+IFERROR(INDEX('Hoja de Trabajo para listado'!$CD$155:$DC$1048576,MATCH($A147,'Hoja de Trabajo para listado'!$CD$155:$CD$1048576,0),MATCH((CUADRO!H$5&amp;$E147),'Hoja de Trabajo para listado'!$CD$151:$DC$151,0)),0)</f>
        <v>0</v>
      </c>
      <c r="I147" s="257">
        <f ca="1">+IFERROR(INDEX('Hoja de Trabajo para listado'!$A$155:$Z$1048576,MATCH($A147,'Hoja de Trabajo para listado'!$A$155:$A$1048576,0),MATCH((CUADRO!I$5&amp;$E147),'Hoja de Trabajo para listado'!$A$151:$Z$151,0)),0)+IFERROR(INDEX('Hoja de Trabajo para listado'!$AB$155:$BA$1048576,MATCH($A147,'Hoja de Trabajo para listado'!$AB$155:$AB$1048576,0),MATCH((CUADRO!I$5&amp;$E147),'Hoja de Trabajo para listado'!$AB$151:$BA$151,0)),0)+IFERROR(INDEX('Hoja de Trabajo para listado'!$BC$155:$CB$1048576,MATCH($A147,'Hoja de Trabajo para listado'!$BC$155:$BC$1048576,0),MATCH((CUADRO!I$5&amp;$E147),'Hoja de Trabajo para listado'!$BC$151:$CB$151,0)),0)+IFERROR(INDEX('Hoja de Trabajo para listado'!$DE$153:$DG$274,MATCH($A147,'Hoja de Trabajo para listado'!$DE$153:$DE$1048576,0),MATCH((CUADRO!I$5&amp;$E147),'Hoja de Trabajo para listado'!$DE$151:$DG$151,0)),0)+IFERROR(INDEX('Hoja de Trabajo para listado'!$CD$155:$DC$1048576,MATCH($A147,'Hoja de Trabajo para listado'!$CD$155:$CD$1048576,0),MATCH((CUADRO!I$5&amp;$E147),'Hoja de Trabajo para listado'!$CD$151:$DC$151,0)),0)</f>
        <v>0</v>
      </c>
      <c r="J147" s="257">
        <f ca="1">+IFERROR(INDEX('Hoja de Trabajo para listado'!$A$155:$Z$1048576,MATCH($A147,'Hoja de Trabajo para listado'!$A$155:$A$1048576,0),MATCH((CUADRO!J$5&amp;$E147),'Hoja de Trabajo para listado'!$A$151:$Z$151,0)),0)+IFERROR(INDEX('Hoja de Trabajo para listado'!$AB$155:$BA$1048576,MATCH($A147,'Hoja de Trabajo para listado'!$AB$155:$AB$1048576,0),MATCH((CUADRO!J$5&amp;$E147),'Hoja de Trabajo para listado'!$AB$151:$BA$151,0)),0)+IFERROR(INDEX('Hoja de Trabajo para listado'!$BC$155:$CB$1048576,MATCH($A147,'Hoja de Trabajo para listado'!$BC$155:$BC$1048576,0),MATCH((CUADRO!J$5&amp;$E147),'Hoja de Trabajo para listado'!$BC$151:$CB$151,0)),0)+IFERROR(INDEX('Hoja de Trabajo para listado'!$DE$153:$DG$274,MATCH($A147,'Hoja de Trabajo para listado'!$DE$153:$DE$1048576,0),MATCH((CUADRO!J$5&amp;$E147),'Hoja de Trabajo para listado'!$DE$151:$DG$151,0)),0)+IFERROR(INDEX('Hoja de Trabajo para listado'!$CD$155:$DC$1048576,MATCH($A147,'Hoja de Trabajo para listado'!$CD$155:$CD$1048576,0),MATCH((CUADRO!J$5&amp;$E147),'Hoja de Trabajo para listado'!$CD$151:$DC$151,0)),0)</f>
        <v>0</v>
      </c>
      <c r="K147" s="257">
        <f ca="1">+IFERROR(INDEX('Hoja de Trabajo para listado'!$A$155:$Z$1048576,MATCH($A147,'Hoja de Trabajo para listado'!$A$155:$A$1048576,0),MATCH((CUADRO!K$5&amp;$E147),'Hoja de Trabajo para listado'!$A$151:$Z$151,0)),0)+IFERROR(INDEX('Hoja de Trabajo para listado'!$AB$155:$BA$1048576,MATCH($A147,'Hoja de Trabajo para listado'!$AB$155:$AB$1048576,0),MATCH((CUADRO!K$5&amp;$E147),'Hoja de Trabajo para listado'!$AB$151:$BA$151,0)),0)+IFERROR(INDEX('Hoja de Trabajo para listado'!$BC$155:$CB$1048576,MATCH($A147,'Hoja de Trabajo para listado'!$BC$155:$BC$1048576,0),MATCH((CUADRO!K$5&amp;$E147),'Hoja de Trabajo para listado'!$BC$151:$CB$151,0)),0)+IFERROR(INDEX('Hoja de Trabajo para listado'!$DE$153:$DG$274,MATCH($A147,'Hoja de Trabajo para listado'!$DE$153:$DE$1048576,0),MATCH((CUADRO!K$5&amp;$E147),'Hoja de Trabajo para listado'!$DE$151:$DG$151,0)),0)+IFERROR(INDEX('Hoja de Trabajo para listado'!$CD$155:$DC$1048576,MATCH($A147,'Hoja de Trabajo para listado'!$CD$155:$CD$1048576,0),MATCH((CUADRO!K$5&amp;$E147),'Hoja de Trabajo para listado'!$CD$151:$DC$151,0)),0)</f>
        <v>0</v>
      </c>
      <c r="L147" s="257">
        <f ca="1">+IFERROR(INDEX('Hoja de Trabajo para listado'!$A$155:$Z$1048576,MATCH($A147,'Hoja de Trabajo para listado'!$A$155:$A$1048576,0),MATCH((CUADRO!L$5&amp;$E147),'Hoja de Trabajo para listado'!$A$151:$Z$151,0)),0)+IFERROR(INDEX('Hoja de Trabajo para listado'!$AB$155:$BA$1048576,MATCH($A147,'Hoja de Trabajo para listado'!$AB$155:$AB$1048576,0),MATCH((CUADRO!L$5&amp;$E147),'Hoja de Trabajo para listado'!$AB$151:$BA$151,0)),0)+IFERROR(INDEX('Hoja de Trabajo para listado'!$BC$155:$CB$1048576,MATCH($A147,'Hoja de Trabajo para listado'!$BC$155:$BC$1048576,0),MATCH((CUADRO!L$5&amp;$E147),'Hoja de Trabajo para listado'!$BC$151:$CB$151,0)),0)+IFERROR(INDEX('Hoja de Trabajo para listado'!$DE$153:$DG$274,MATCH($A147,'Hoja de Trabajo para listado'!$DE$153:$DE$1048576,0),MATCH((CUADRO!L$5&amp;$E147),'Hoja de Trabajo para listado'!$DE$151:$DG$151,0)),0)+IFERROR(INDEX('Hoja de Trabajo para listado'!$CD$155:$DC$1048576,MATCH($A147,'Hoja de Trabajo para listado'!$CD$155:$CD$1048576,0),MATCH((CUADRO!L$5&amp;$E147),'Hoja de Trabajo para listado'!$CD$151:$DC$151,0)),0)</f>
        <v>0</v>
      </c>
      <c r="M147" s="257">
        <f ca="1">+IFERROR(INDEX('Hoja de Trabajo para listado'!$A$155:$Z$1048576,MATCH($A147,'Hoja de Trabajo para listado'!$A$155:$A$1048576,0),MATCH((CUADRO!M$5&amp;$E147),'Hoja de Trabajo para listado'!$A$151:$Z$151,0)),0)+IFERROR(INDEX('Hoja de Trabajo para listado'!$AB$155:$BA$1048576,MATCH($A147,'Hoja de Trabajo para listado'!$AB$155:$AB$1048576,0),MATCH((CUADRO!M$5&amp;$E147),'Hoja de Trabajo para listado'!$AB$151:$BA$151,0)),0)+IFERROR(INDEX('Hoja de Trabajo para listado'!$BC$155:$CB$1048576,MATCH($A147,'Hoja de Trabajo para listado'!$BC$155:$BC$1048576,0),MATCH((CUADRO!M$5&amp;$E147),'Hoja de Trabajo para listado'!$BC$151:$CB$151,0)),0)+IFERROR(INDEX('Hoja de Trabajo para listado'!$DE$153:$DG$274,MATCH($A147,'Hoja de Trabajo para listado'!$DE$153:$DE$1048576,0),MATCH((CUADRO!M$5&amp;$E147),'Hoja de Trabajo para listado'!$DE$151:$DG$151,0)),0)+IFERROR(INDEX('Hoja de Trabajo para listado'!$CD$155:$DC$1048576,MATCH($A147,'Hoja de Trabajo para listado'!$CD$155:$CD$1048576,0),MATCH((CUADRO!M$5&amp;$E147),'Hoja de Trabajo para listado'!$CD$151:$DC$151,0)),0)</f>
        <v>0</v>
      </c>
      <c r="N147" s="257">
        <f ca="1">+IFERROR(INDEX('Hoja de Trabajo para listado'!$A$155:$Z$1048576,MATCH($A147,'Hoja de Trabajo para listado'!$A$155:$A$1048576,0),MATCH((CUADRO!N$5&amp;$E147),'Hoja de Trabajo para listado'!$A$151:$Z$151,0)),0)+IFERROR(INDEX('Hoja de Trabajo para listado'!$AB$155:$BA$1048576,MATCH($A147,'Hoja de Trabajo para listado'!$AB$155:$AB$1048576,0),MATCH((CUADRO!N$5&amp;$E147),'Hoja de Trabajo para listado'!$AB$151:$BA$151,0)),0)+IFERROR(INDEX('Hoja de Trabajo para listado'!$BC$155:$CB$1048576,MATCH($A147,'Hoja de Trabajo para listado'!$BC$155:$BC$1048576,0),MATCH((CUADRO!N$5&amp;$E147),'Hoja de Trabajo para listado'!$BC$151:$CB$151,0)),0)+IFERROR(INDEX('Hoja de Trabajo para listado'!$DE$153:$DG$274,MATCH($A147,'Hoja de Trabajo para listado'!$DE$153:$DE$1048576,0),MATCH((CUADRO!N$5&amp;$E147),'Hoja de Trabajo para listado'!$DE$151:$DG$151,0)),0)+IFERROR(INDEX('Hoja de Trabajo para listado'!$CD$155:$DC$1048576,MATCH($A147,'Hoja de Trabajo para listado'!$CD$155:$CD$1048576,0),MATCH((CUADRO!N$5&amp;$E147),'Hoja de Trabajo para listado'!$CD$151:$DC$151,0)),0)</f>
        <v>0</v>
      </c>
      <c r="O147" s="257">
        <f ca="1">+IFERROR(INDEX('Hoja de Trabajo para listado'!$A$155:$Z$1048576,MATCH($A147,'Hoja de Trabajo para listado'!$A$155:$A$1048576,0),MATCH((CUADRO!O$5&amp;$E147),'Hoja de Trabajo para listado'!$A$151:$Z$151,0)),0)+IFERROR(INDEX('Hoja de Trabajo para listado'!$AB$155:$BA$1048576,MATCH($A147,'Hoja de Trabajo para listado'!$AB$155:$AB$1048576,0),MATCH((CUADRO!O$5&amp;$E147),'Hoja de Trabajo para listado'!$AB$151:$BA$151,0)),0)+IFERROR(INDEX('Hoja de Trabajo para listado'!$BC$155:$CB$1048576,MATCH($A147,'Hoja de Trabajo para listado'!$BC$155:$BC$1048576,0),MATCH((CUADRO!O$5&amp;$E147),'Hoja de Trabajo para listado'!$BC$151:$CB$151,0)),0)+IFERROR(INDEX('Hoja de Trabajo para listado'!$DE$153:$DG$274,MATCH($A147,'Hoja de Trabajo para listado'!$DE$153:$DE$1048576,0),MATCH((CUADRO!O$5&amp;$E147),'Hoja de Trabajo para listado'!$DE$151:$DG$151,0)),0)+IFERROR(INDEX('Hoja de Trabajo para listado'!$CD$155:$DC$1048576,MATCH($A147,'Hoja de Trabajo para listado'!$CD$155:$CD$1048576,0),MATCH((CUADRO!O$5&amp;$E147),'Hoja de Trabajo para listado'!$CD$151:$DC$151,0)),0)</f>
        <v>0</v>
      </c>
      <c r="P147" s="257">
        <f ca="1">+IFERROR(INDEX('Hoja de Trabajo para listado'!$A$155:$Z$1048576,MATCH($A147,'Hoja de Trabajo para listado'!$A$155:$A$1048576,0),MATCH((CUADRO!P$5&amp;$E147),'Hoja de Trabajo para listado'!$A$151:$Z$151,0)),0)+IFERROR(INDEX('Hoja de Trabajo para listado'!$AB$155:$BA$1048576,MATCH($A147,'Hoja de Trabajo para listado'!$AB$155:$AB$1048576,0),MATCH((CUADRO!P$5&amp;$E147),'Hoja de Trabajo para listado'!$AB$151:$BA$151,0)),0)+IFERROR(INDEX('Hoja de Trabajo para listado'!$BC$155:$CB$1048576,MATCH($A147,'Hoja de Trabajo para listado'!$BC$155:$BC$1048576,0),MATCH((CUADRO!P$5&amp;$E147),'Hoja de Trabajo para listado'!$BC$151:$CB$151,0)),0)+IFERROR(INDEX('Hoja de Trabajo para listado'!$DE$153:$DG$274,MATCH($A147,'Hoja de Trabajo para listado'!$DE$153:$DE$1048576,0),MATCH((CUADRO!P$5&amp;$E147),'Hoja de Trabajo para listado'!$DE$151:$DG$151,0)),0)+IFERROR(INDEX('Hoja de Trabajo para listado'!$CD$155:$DC$1048576,MATCH($A147,'Hoja de Trabajo para listado'!$CD$155:$CD$1048576,0),MATCH((CUADRO!P$5&amp;$E147),'Hoja de Trabajo para listado'!$CD$151:$DC$151,0)),0)</f>
        <v>0</v>
      </c>
      <c r="Q147" s="257">
        <f ca="1">+IFERROR(INDEX('Hoja de Trabajo para listado'!$A$155:$Z$1048576,MATCH($A147,'Hoja de Trabajo para listado'!$A$155:$A$1048576,0),MATCH((CUADRO!Q$5&amp;$E147),'Hoja de Trabajo para listado'!$A$151:$Z$151,0)),0)+IFERROR(INDEX('Hoja de Trabajo para listado'!$AB$155:$BA$1048576,MATCH($A147,'Hoja de Trabajo para listado'!$AB$155:$AB$1048576,0),MATCH((CUADRO!Q$5&amp;$E147),'Hoja de Trabajo para listado'!$AB$151:$BA$151,0)),0)+IFERROR(INDEX('Hoja de Trabajo para listado'!$BC$155:$CB$1048576,MATCH($A147,'Hoja de Trabajo para listado'!$BC$155:$BC$1048576,0),MATCH((CUADRO!Q$5&amp;$E147),'Hoja de Trabajo para listado'!$BC$151:$CB$151,0)),0)+IFERROR(INDEX('Hoja de Trabajo para listado'!$DE$153:$DG$274,MATCH($A147,'Hoja de Trabajo para listado'!$DE$153:$DE$1048576,0),MATCH((CUADRO!Q$5&amp;$E147),'Hoja de Trabajo para listado'!$DE$151:$DG$151,0)),0)+IFERROR(INDEX('Hoja de Trabajo para listado'!$CD$155:$DC$1048576,MATCH($A147,'Hoja de Trabajo para listado'!$CD$155:$CD$1048576,0),MATCH((CUADRO!Q$5&amp;$E147),'Hoja de Trabajo para listado'!$CD$151:$DC$151,0)),0)</f>
        <v>0</v>
      </c>
      <c r="R147" s="257">
        <f t="shared" ca="1" si="4"/>
        <v>0</v>
      </c>
      <c r="S147" s="257">
        <f ca="1">+R146+R147</f>
        <v>0</v>
      </c>
      <c r="T147" s="257">
        <f ca="1">+S147</f>
        <v>0</v>
      </c>
      <c r="U147" s="256">
        <f t="shared" si="5"/>
        <v>2</v>
      </c>
      <c r="V147" s="362" t="str">
        <f>+VLOOKUP(A147,bd_lista!$A$3:$E$590,5,FALSE)</f>
        <v>Instituciones Descentralizadas</v>
      </c>
      <c r="W147" s="362"/>
      <c r="X147" s="254">
        <f>+VLOOKUP(A147,[2]Sheet1!$A$13:$D$744,4,FALSE)</f>
        <v>86</v>
      </c>
      <c r="Y147" s="254" t="str">
        <f>+VLOOKUP(X147,bd_lista!$A$3:$C$590,3,FALSE)</f>
        <v>Ministerio de Medio Ambiente y Agua</v>
      </c>
      <c r="Z147" s="314"/>
      <c r="AA147" s="350"/>
    </row>
    <row r="148" spans="1:27" ht="15" customHeight="1">
      <c r="A148" s="264">
        <v>312</v>
      </c>
      <c r="B148" s="306">
        <f>+A148</f>
        <v>312</v>
      </c>
      <c r="C148" s="259" t="str">
        <f>+VLOOKUP(A148,bd_lista!$A$3:$C$590,3,FALSE)</f>
        <v>Autoridad de Fiscalizac. y Control Soc de Bosques y Tierras</v>
      </c>
      <c r="D148" s="361" t="str">
        <f>+C148</f>
        <v>Autoridad de Fiscalizac. y Control Soc de Bosques y Tierras</v>
      </c>
      <c r="E148" s="259" t="s">
        <v>1313</v>
      </c>
      <c r="F148" s="255">
        <f ca="1">+IFERROR(INDEX('Hoja de Trabajo para listado'!$A$155:$Z$1048576,MATCH($A148,'Hoja de Trabajo para listado'!$A$155:$A$1048576,0),MATCH((CUADRO!F$5&amp;$E148),'Hoja de Trabajo para listado'!$A$151:$Z$151,0)),0)+IFERROR(INDEX('Hoja de Trabajo para listado'!$AB$155:$BA$1048576,MATCH($A148,'Hoja de Trabajo para listado'!$AB$155:$AB$1048576,0),MATCH((CUADRO!F$5&amp;$E148),'Hoja de Trabajo para listado'!$AB$151:$BA$151,0)),0)+IFERROR(INDEX('Hoja de Trabajo para listado'!$BC$155:$CB$1048576,MATCH($A148,'Hoja de Trabajo para listado'!$BC$155:$BC$1048576,0),MATCH((CUADRO!F$5&amp;$E148),'Hoja de Trabajo para listado'!$BC$151:$CB$151,0)),0)+IFERROR(INDEX('Hoja de Trabajo para listado'!$DE$153:$DG$274,MATCH($A148,'Hoja de Trabajo para listado'!$DE$153:$DE$1048576,0),MATCH((CUADRO!F$5&amp;$E148),'Hoja de Trabajo para listado'!$DE$151:$DG$151,0)),0)+IFERROR(INDEX('Hoja de Trabajo para listado'!$CD$155:$DC$1048576,MATCH($A148,'Hoja de Trabajo para listado'!$CD$155:$CD$1048576,0),MATCH((CUADRO!F$5&amp;$E148),'Hoja de Trabajo para listado'!$CD$151:$DC$151,0)),0)</f>
        <v>0</v>
      </c>
      <c r="G148" s="255">
        <f ca="1">+IFERROR(INDEX('Hoja de Trabajo para listado'!$A$155:$Z$1048576,MATCH($A148,'Hoja de Trabajo para listado'!$A$155:$A$1048576,0),MATCH((CUADRO!G$5&amp;$E148),'Hoja de Trabajo para listado'!$A$151:$Z$151,0)),0)+IFERROR(INDEX('Hoja de Trabajo para listado'!$AB$155:$BA$1048576,MATCH($A148,'Hoja de Trabajo para listado'!$AB$155:$AB$1048576,0),MATCH((CUADRO!G$5&amp;$E148),'Hoja de Trabajo para listado'!$AB$151:$BA$151,0)),0)+IFERROR(INDEX('Hoja de Trabajo para listado'!$BC$155:$CB$1048576,MATCH($A148,'Hoja de Trabajo para listado'!$BC$155:$BC$1048576,0),MATCH((CUADRO!G$5&amp;$E148),'Hoja de Trabajo para listado'!$BC$151:$CB$151,0)),0)+IFERROR(INDEX('Hoja de Trabajo para listado'!$DE$153:$DG$274,MATCH($A148,'Hoja de Trabajo para listado'!$DE$153:$DE$1048576,0),MATCH((CUADRO!G$5&amp;$E148),'Hoja de Trabajo para listado'!$DE$151:$DG$151,0)),0)+IFERROR(INDEX('Hoja de Trabajo para listado'!$CD$155:$DC$1048576,MATCH($A148,'Hoja de Trabajo para listado'!$CD$155:$CD$1048576,0),MATCH((CUADRO!G$5&amp;$E148),'Hoja de Trabajo para listado'!$CD$151:$DC$151,0)),0)</f>
        <v>0</v>
      </c>
      <c r="H148" s="255">
        <f ca="1">+IFERROR(INDEX('Hoja de Trabajo para listado'!$A$155:$Z$1048576,MATCH($A148,'Hoja de Trabajo para listado'!$A$155:$A$1048576,0),MATCH((CUADRO!H$5&amp;$E148),'Hoja de Trabajo para listado'!$A$151:$Z$151,0)),0)+IFERROR(INDEX('Hoja de Trabajo para listado'!$AB$155:$BA$1048576,MATCH($A148,'Hoja de Trabajo para listado'!$AB$155:$AB$1048576,0),MATCH((CUADRO!H$5&amp;$E148),'Hoja de Trabajo para listado'!$AB$151:$BA$151,0)),0)+IFERROR(INDEX('Hoja de Trabajo para listado'!$BC$155:$CB$1048576,MATCH($A148,'Hoja de Trabajo para listado'!$BC$155:$BC$1048576,0),MATCH((CUADRO!H$5&amp;$E148),'Hoja de Trabajo para listado'!$BC$151:$CB$151,0)),0)+IFERROR(INDEX('Hoja de Trabajo para listado'!$DE$153:$DG$274,MATCH($A148,'Hoja de Trabajo para listado'!$DE$153:$DE$1048576,0),MATCH((CUADRO!H$5&amp;$E148),'Hoja de Trabajo para listado'!$DE$151:$DG$151,0)),0)+IFERROR(INDEX('Hoja de Trabajo para listado'!$CD$155:$DC$1048576,MATCH($A148,'Hoja de Trabajo para listado'!$CD$155:$CD$1048576,0),MATCH((CUADRO!H$5&amp;$E148),'Hoja de Trabajo para listado'!$CD$151:$DC$151,0)),0)</f>
        <v>0</v>
      </c>
      <c r="I148" s="255">
        <f ca="1">+IFERROR(INDEX('Hoja de Trabajo para listado'!$A$155:$Z$1048576,MATCH($A148,'Hoja de Trabajo para listado'!$A$155:$A$1048576,0),MATCH((CUADRO!I$5&amp;$E148),'Hoja de Trabajo para listado'!$A$151:$Z$151,0)),0)+IFERROR(INDEX('Hoja de Trabajo para listado'!$AB$155:$BA$1048576,MATCH($A148,'Hoja de Trabajo para listado'!$AB$155:$AB$1048576,0),MATCH((CUADRO!I$5&amp;$E148),'Hoja de Trabajo para listado'!$AB$151:$BA$151,0)),0)+IFERROR(INDEX('Hoja de Trabajo para listado'!$BC$155:$CB$1048576,MATCH($A148,'Hoja de Trabajo para listado'!$BC$155:$BC$1048576,0),MATCH((CUADRO!I$5&amp;$E148),'Hoja de Trabajo para listado'!$BC$151:$CB$151,0)),0)+IFERROR(INDEX('Hoja de Trabajo para listado'!$DE$153:$DG$274,MATCH($A148,'Hoja de Trabajo para listado'!$DE$153:$DE$1048576,0),MATCH((CUADRO!I$5&amp;$E148),'Hoja de Trabajo para listado'!$DE$151:$DG$151,0)),0)+IFERROR(INDEX('Hoja de Trabajo para listado'!$CD$155:$DC$1048576,MATCH($A148,'Hoja de Trabajo para listado'!$CD$155:$CD$1048576,0),MATCH((CUADRO!I$5&amp;$E148),'Hoja de Trabajo para listado'!$CD$151:$DC$151,0)),0)</f>
        <v>0</v>
      </c>
      <c r="J148" s="255">
        <f ca="1">+IFERROR(INDEX('Hoja de Trabajo para listado'!$A$155:$Z$1048576,MATCH($A148,'Hoja de Trabajo para listado'!$A$155:$A$1048576,0),MATCH((CUADRO!J$5&amp;$E148),'Hoja de Trabajo para listado'!$A$151:$Z$151,0)),0)+IFERROR(INDEX('Hoja de Trabajo para listado'!$AB$155:$BA$1048576,MATCH($A148,'Hoja de Trabajo para listado'!$AB$155:$AB$1048576,0),MATCH((CUADRO!J$5&amp;$E148),'Hoja de Trabajo para listado'!$AB$151:$BA$151,0)),0)+IFERROR(INDEX('Hoja de Trabajo para listado'!$BC$155:$CB$1048576,MATCH($A148,'Hoja de Trabajo para listado'!$BC$155:$BC$1048576,0),MATCH((CUADRO!J$5&amp;$E148),'Hoja de Trabajo para listado'!$BC$151:$CB$151,0)),0)+IFERROR(INDEX('Hoja de Trabajo para listado'!$DE$153:$DG$274,MATCH($A148,'Hoja de Trabajo para listado'!$DE$153:$DE$1048576,0),MATCH((CUADRO!J$5&amp;$E148),'Hoja de Trabajo para listado'!$DE$151:$DG$151,0)),0)+IFERROR(INDEX('Hoja de Trabajo para listado'!$CD$155:$DC$1048576,MATCH($A148,'Hoja de Trabajo para listado'!$CD$155:$CD$1048576,0),MATCH((CUADRO!J$5&amp;$E148),'Hoja de Trabajo para listado'!$CD$151:$DC$151,0)),0)</f>
        <v>0</v>
      </c>
      <c r="K148" s="255">
        <f ca="1">+IFERROR(INDEX('Hoja de Trabajo para listado'!$A$155:$Z$1048576,MATCH($A148,'Hoja de Trabajo para listado'!$A$155:$A$1048576,0),MATCH((CUADRO!K$5&amp;$E148),'Hoja de Trabajo para listado'!$A$151:$Z$151,0)),0)+IFERROR(INDEX('Hoja de Trabajo para listado'!$AB$155:$BA$1048576,MATCH($A148,'Hoja de Trabajo para listado'!$AB$155:$AB$1048576,0),MATCH((CUADRO!K$5&amp;$E148),'Hoja de Trabajo para listado'!$AB$151:$BA$151,0)),0)+IFERROR(INDEX('Hoja de Trabajo para listado'!$BC$155:$CB$1048576,MATCH($A148,'Hoja de Trabajo para listado'!$BC$155:$BC$1048576,0),MATCH((CUADRO!K$5&amp;$E148),'Hoja de Trabajo para listado'!$BC$151:$CB$151,0)),0)+IFERROR(INDEX('Hoja de Trabajo para listado'!$DE$153:$DG$274,MATCH($A148,'Hoja de Trabajo para listado'!$DE$153:$DE$1048576,0),MATCH((CUADRO!K$5&amp;$E148),'Hoja de Trabajo para listado'!$DE$151:$DG$151,0)),0)+IFERROR(INDEX('Hoja de Trabajo para listado'!$CD$155:$DC$1048576,MATCH($A148,'Hoja de Trabajo para listado'!$CD$155:$CD$1048576,0),MATCH((CUADRO!K$5&amp;$E148),'Hoja de Trabajo para listado'!$CD$151:$DC$151,0)),0)</f>
        <v>0</v>
      </c>
      <c r="L148" s="255">
        <f ca="1">+IFERROR(INDEX('Hoja de Trabajo para listado'!$A$155:$Z$1048576,MATCH($A148,'Hoja de Trabajo para listado'!$A$155:$A$1048576,0),MATCH((CUADRO!L$5&amp;$E148),'Hoja de Trabajo para listado'!$A$151:$Z$151,0)),0)+IFERROR(INDEX('Hoja de Trabajo para listado'!$AB$155:$BA$1048576,MATCH($A148,'Hoja de Trabajo para listado'!$AB$155:$AB$1048576,0),MATCH((CUADRO!L$5&amp;$E148),'Hoja de Trabajo para listado'!$AB$151:$BA$151,0)),0)+IFERROR(INDEX('Hoja de Trabajo para listado'!$BC$155:$CB$1048576,MATCH($A148,'Hoja de Trabajo para listado'!$BC$155:$BC$1048576,0),MATCH((CUADRO!L$5&amp;$E148),'Hoja de Trabajo para listado'!$BC$151:$CB$151,0)),0)+IFERROR(INDEX('Hoja de Trabajo para listado'!$DE$153:$DG$274,MATCH($A148,'Hoja de Trabajo para listado'!$DE$153:$DE$1048576,0),MATCH((CUADRO!L$5&amp;$E148),'Hoja de Trabajo para listado'!$DE$151:$DG$151,0)),0)+IFERROR(INDEX('Hoja de Trabajo para listado'!$CD$155:$DC$1048576,MATCH($A148,'Hoja de Trabajo para listado'!$CD$155:$CD$1048576,0),MATCH((CUADRO!L$5&amp;$E148),'Hoja de Trabajo para listado'!$CD$151:$DC$151,0)),0)</f>
        <v>0</v>
      </c>
      <c r="M148" s="255">
        <f ca="1">+IFERROR(INDEX('Hoja de Trabajo para listado'!$A$155:$Z$1048576,MATCH($A148,'Hoja de Trabajo para listado'!$A$155:$A$1048576,0),MATCH((CUADRO!M$5&amp;$E148),'Hoja de Trabajo para listado'!$A$151:$Z$151,0)),0)+IFERROR(INDEX('Hoja de Trabajo para listado'!$AB$155:$BA$1048576,MATCH($A148,'Hoja de Trabajo para listado'!$AB$155:$AB$1048576,0),MATCH((CUADRO!M$5&amp;$E148),'Hoja de Trabajo para listado'!$AB$151:$BA$151,0)),0)+IFERROR(INDEX('Hoja de Trabajo para listado'!$BC$155:$CB$1048576,MATCH($A148,'Hoja de Trabajo para listado'!$BC$155:$BC$1048576,0),MATCH((CUADRO!M$5&amp;$E148),'Hoja de Trabajo para listado'!$BC$151:$CB$151,0)),0)+IFERROR(INDEX('Hoja de Trabajo para listado'!$DE$153:$DG$274,MATCH($A148,'Hoja de Trabajo para listado'!$DE$153:$DE$1048576,0),MATCH((CUADRO!M$5&amp;$E148),'Hoja de Trabajo para listado'!$DE$151:$DG$151,0)),0)+IFERROR(INDEX('Hoja de Trabajo para listado'!$CD$155:$DC$1048576,MATCH($A148,'Hoja de Trabajo para listado'!$CD$155:$CD$1048576,0),MATCH((CUADRO!M$5&amp;$E148),'Hoja de Trabajo para listado'!$CD$151:$DC$151,0)),0)</f>
        <v>0</v>
      </c>
      <c r="N148" s="255">
        <f ca="1">+IFERROR(INDEX('Hoja de Trabajo para listado'!$A$155:$Z$1048576,MATCH($A148,'Hoja de Trabajo para listado'!$A$155:$A$1048576,0),MATCH((CUADRO!N$5&amp;$E148),'Hoja de Trabajo para listado'!$A$151:$Z$151,0)),0)+IFERROR(INDEX('Hoja de Trabajo para listado'!$AB$155:$BA$1048576,MATCH($A148,'Hoja de Trabajo para listado'!$AB$155:$AB$1048576,0),MATCH((CUADRO!N$5&amp;$E148),'Hoja de Trabajo para listado'!$AB$151:$BA$151,0)),0)+IFERROR(INDEX('Hoja de Trabajo para listado'!$BC$155:$CB$1048576,MATCH($A148,'Hoja de Trabajo para listado'!$BC$155:$BC$1048576,0),MATCH((CUADRO!N$5&amp;$E148),'Hoja de Trabajo para listado'!$BC$151:$CB$151,0)),0)+IFERROR(INDEX('Hoja de Trabajo para listado'!$DE$153:$DG$274,MATCH($A148,'Hoja de Trabajo para listado'!$DE$153:$DE$1048576,0),MATCH((CUADRO!N$5&amp;$E148),'Hoja de Trabajo para listado'!$DE$151:$DG$151,0)),0)+IFERROR(INDEX('Hoja de Trabajo para listado'!$CD$155:$DC$1048576,MATCH($A148,'Hoja de Trabajo para listado'!$CD$155:$CD$1048576,0),MATCH((CUADRO!N$5&amp;$E148),'Hoja de Trabajo para listado'!$CD$151:$DC$151,0)),0)</f>
        <v>0</v>
      </c>
      <c r="O148" s="255">
        <f ca="1">+IFERROR(INDEX('Hoja de Trabajo para listado'!$A$155:$Z$1048576,MATCH($A148,'Hoja de Trabajo para listado'!$A$155:$A$1048576,0),MATCH((CUADRO!O$5&amp;$E148),'Hoja de Trabajo para listado'!$A$151:$Z$151,0)),0)+IFERROR(INDEX('Hoja de Trabajo para listado'!$AB$155:$BA$1048576,MATCH($A148,'Hoja de Trabajo para listado'!$AB$155:$AB$1048576,0),MATCH((CUADRO!O$5&amp;$E148),'Hoja de Trabajo para listado'!$AB$151:$BA$151,0)),0)+IFERROR(INDEX('Hoja de Trabajo para listado'!$BC$155:$CB$1048576,MATCH($A148,'Hoja de Trabajo para listado'!$BC$155:$BC$1048576,0),MATCH((CUADRO!O$5&amp;$E148),'Hoja de Trabajo para listado'!$BC$151:$CB$151,0)),0)+IFERROR(INDEX('Hoja de Trabajo para listado'!$DE$153:$DG$274,MATCH($A148,'Hoja de Trabajo para listado'!$DE$153:$DE$1048576,0),MATCH((CUADRO!O$5&amp;$E148),'Hoja de Trabajo para listado'!$DE$151:$DG$151,0)),0)+IFERROR(INDEX('Hoja de Trabajo para listado'!$CD$155:$DC$1048576,MATCH($A148,'Hoja de Trabajo para listado'!$CD$155:$CD$1048576,0),MATCH((CUADRO!O$5&amp;$E148),'Hoja de Trabajo para listado'!$CD$151:$DC$151,0)),0)</f>
        <v>0</v>
      </c>
      <c r="P148" s="255">
        <f ca="1">+IFERROR(INDEX('Hoja de Trabajo para listado'!$A$155:$Z$1048576,MATCH($A148,'Hoja de Trabajo para listado'!$A$155:$A$1048576,0),MATCH((CUADRO!P$5&amp;$E148),'Hoja de Trabajo para listado'!$A$151:$Z$151,0)),0)+IFERROR(INDEX('Hoja de Trabajo para listado'!$AB$155:$BA$1048576,MATCH($A148,'Hoja de Trabajo para listado'!$AB$155:$AB$1048576,0),MATCH((CUADRO!P$5&amp;$E148),'Hoja de Trabajo para listado'!$AB$151:$BA$151,0)),0)+IFERROR(INDEX('Hoja de Trabajo para listado'!$BC$155:$CB$1048576,MATCH($A148,'Hoja de Trabajo para listado'!$BC$155:$BC$1048576,0),MATCH((CUADRO!P$5&amp;$E148),'Hoja de Trabajo para listado'!$BC$151:$CB$151,0)),0)+IFERROR(INDEX('Hoja de Trabajo para listado'!$DE$153:$DG$274,MATCH($A148,'Hoja de Trabajo para listado'!$DE$153:$DE$1048576,0),MATCH((CUADRO!P$5&amp;$E148),'Hoja de Trabajo para listado'!$DE$151:$DG$151,0)),0)+IFERROR(INDEX('Hoja de Trabajo para listado'!$CD$155:$DC$1048576,MATCH($A148,'Hoja de Trabajo para listado'!$CD$155:$CD$1048576,0),MATCH((CUADRO!P$5&amp;$E148),'Hoja de Trabajo para listado'!$CD$151:$DC$151,0)),0)</f>
        <v>0</v>
      </c>
      <c r="Q148" s="255">
        <f ca="1">+IFERROR(INDEX('Hoja de Trabajo para listado'!$A$155:$Z$1048576,MATCH($A148,'Hoja de Trabajo para listado'!$A$155:$A$1048576,0),MATCH((CUADRO!Q$5&amp;$E148),'Hoja de Trabajo para listado'!$A$151:$Z$151,0)),0)+IFERROR(INDEX('Hoja de Trabajo para listado'!$AB$155:$BA$1048576,MATCH($A148,'Hoja de Trabajo para listado'!$AB$155:$AB$1048576,0),MATCH((CUADRO!Q$5&amp;$E148),'Hoja de Trabajo para listado'!$AB$151:$BA$151,0)),0)+IFERROR(INDEX('Hoja de Trabajo para listado'!$BC$155:$CB$1048576,MATCH($A148,'Hoja de Trabajo para listado'!$BC$155:$BC$1048576,0),MATCH((CUADRO!Q$5&amp;$E148),'Hoja de Trabajo para listado'!$BC$151:$CB$151,0)),0)+IFERROR(INDEX('Hoja de Trabajo para listado'!$DE$153:$DG$274,MATCH($A148,'Hoja de Trabajo para listado'!$DE$153:$DE$1048576,0),MATCH((CUADRO!Q$5&amp;$E148),'Hoja de Trabajo para listado'!$DE$151:$DG$151,0)),0)+IFERROR(INDEX('Hoja de Trabajo para listado'!$CD$155:$DC$1048576,MATCH($A148,'Hoja de Trabajo para listado'!$CD$155:$CD$1048576,0),MATCH((CUADRO!Q$5&amp;$E148),'Hoja de Trabajo para listado'!$CD$151:$DC$151,0)),0)</f>
        <v>0</v>
      </c>
      <c r="R148" s="255">
        <f t="shared" ca="1" si="4"/>
        <v>0</v>
      </c>
      <c r="S148" s="255"/>
      <c r="T148" s="255">
        <f ca="1">+T149</f>
        <v>12657971.119999994</v>
      </c>
      <c r="U148" s="254">
        <f t="shared" si="5"/>
        <v>1</v>
      </c>
      <c r="V148" s="362" t="str">
        <f>+VLOOKUP(A148,bd_lista!$A$3:$E$590,5,FALSE)</f>
        <v>Instituciones Descentralizadas</v>
      </c>
      <c r="W148" s="361" t="str">
        <f>+V148</f>
        <v>Instituciones Descentralizadas</v>
      </c>
      <c r="X148" s="254">
        <f>+VLOOKUP(A148,[2]Sheet1!$A$13:$D$744,4,FALSE)</f>
        <v>86</v>
      </c>
      <c r="Y148" s="254" t="str">
        <f>+VLOOKUP(X148,bd_lista!$A$3:$C$590,3,FALSE)</f>
        <v>Ministerio de Medio Ambiente y Agua</v>
      </c>
      <c r="Z148" s="316">
        <f>+X148</f>
        <v>86</v>
      </c>
      <c r="AA148" s="348" t="str">
        <f>+Y148</f>
        <v>Ministerio de Medio Ambiente y Agua</v>
      </c>
    </row>
    <row r="149" spans="1:27" ht="15" customHeight="1">
      <c r="A149" s="32">
        <v>312</v>
      </c>
      <c r="B149" s="307"/>
      <c r="C149" s="362" t="str">
        <f>+VLOOKUP(A149,bd_lista!$A$3:$C$590,3,FALSE)</f>
        <v>Autoridad de Fiscalizac. y Control Soc de Bosques y Tierras</v>
      </c>
      <c r="D149" s="362"/>
      <c r="E149" s="362" t="s">
        <v>1314</v>
      </c>
      <c r="F149" s="257">
        <f ca="1">+IFERROR(INDEX('Hoja de Trabajo para listado'!$A$155:$Z$1048576,MATCH($A149,'Hoja de Trabajo para listado'!$A$155:$A$1048576,0),MATCH((CUADRO!F$5&amp;$E149),'Hoja de Trabajo para listado'!$A$151:$Z$151,0)),0)+IFERROR(INDEX('Hoja de Trabajo para listado'!$AB$155:$BA$1048576,MATCH($A149,'Hoja de Trabajo para listado'!$AB$155:$AB$1048576,0),MATCH((CUADRO!F$5&amp;$E149),'Hoja de Trabajo para listado'!$AB$151:$BA$151,0)),0)+IFERROR(INDEX('Hoja de Trabajo para listado'!$BC$155:$CB$1048576,MATCH($A149,'Hoja de Trabajo para listado'!$BC$155:$BC$1048576,0),MATCH((CUADRO!F$5&amp;$E149),'Hoja de Trabajo para listado'!$BC$151:$CB$151,0)),0)+IFERROR(INDEX('Hoja de Trabajo para listado'!$DE$153:$DG$274,MATCH($A149,'Hoja de Trabajo para listado'!$DE$153:$DE$1048576,0),MATCH((CUADRO!F$5&amp;$E149),'Hoja de Trabajo para listado'!$DE$151:$DG$151,0)),0)+IFERROR(INDEX('Hoja de Trabajo para listado'!$CD$155:$DC$1048576,MATCH($A149,'Hoja de Trabajo para listado'!$CD$155:$CD$1048576,0),MATCH((CUADRO!F$5&amp;$E149),'Hoja de Trabajo para listado'!$CD$151:$DC$151,0)),0)</f>
        <v>0</v>
      </c>
      <c r="G149" s="257">
        <f ca="1">+IFERROR(INDEX('Hoja de Trabajo para listado'!$A$155:$Z$1048576,MATCH($A149,'Hoja de Trabajo para listado'!$A$155:$A$1048576,0),MATCH((CUADRO!G$5&amp;$E149),'Hoja de Trabajo para listado'!$A$151:$Z$151,0)),0)+IFERROR(INDEX('Hoja de Trabajo para listado'!$AB$155:$BA$1048576,MATCH($A149,'Hoja de Trabajo para listado'!$AB$155:$AB$1048576,0),MATCH((CUADRO!G$5&amp;$E149),'Hoja de Trabajo para listado'!$AB$151:$BA$151,0)),0)+IFERROR(INDEX('Hoja de Trabajo para listado'!$BC$155:$CB$1048576,MATCH($A149,'Hoja de Trabajo para listado'!$BC$155:$BC$1048576,0),MATCH((CUADRO!G$5&amp;$E149),'Hoja de Trabajo para listado'!$BC$151:$CB$151,0)),0)+IFERROR(INDEX('Hoja de Trabajo para listado'!$DE$153:$DG$274,MATCH($A149,'Hoja de Trabajo para listado'!$DE$153:$DE$1048576,0),MATCH((CUADRO!G$5&amp;$E149),'Hoja de Trabajo para listado'!$DE$151:$DG$151,0)),0)+IFERROR(INDEX('Hoja de Trabajo para listado'!$CD$155:$DC$1048576,MATCH($A149,'Hoja de Trabajo para listado'!$CD$155:$CD$1048576,0),MATCH((CUADRO!G$5&amp;$E149),'Hoja de Trabajo para listado'!$CD$151:$DC$151,0)),0)</f>
        <v>0</v>
      </c>
      <c r="H149" s="257">
        <f ca="1">+IFERROR(INDEX('Hoja de Trabajo para listado'!$A$155:$Z$1048576,MATCH($A149,'Hoja de Trabajo para listado'!$A$155:$A$1048576,0),MATCH((CUADRO!H$5&amp;$E149),'Hoja de Trabajo para listado'!$A$151:$Z$151,0)),0)+IFERROR(INDEX('Hoja de Trabajo para listado'!$AB$155:$BA$1048576,MATCH($A149,'Hoja de Trabajo para listado'!$AB$155:$AB$1048576,0),MATCH((CUADRO!H$5&amp;$E149),'Hoja de Trabajo para listado'!$AB$151:$BA$151,0)),0)+IFERROR(INDEX('Hoja de Trabajo para listado'!$BC$155:$CB$1048576,MATCH($A149,'Hoja de Trabajo para listado'!$BC$155:$BC$1048576,0),MATCH((CUADRO!H$5&amp;$E149),'Hoja de Trabajo para listado'!$BC$151:$CB$151,0)),0)+IFERROR(INDEX('Hoja de Trabajo para listado'!$DE$153:$DG$274,MATCH($A149,'Hoja de Trabajo para listado'!$DE$153:$DE$1048576,0),MATCH((CUADRO!H$5&amp;$E149),'Hoja de Trabajo para listado'!$DE$151:$DG$151,0)),0)+IFERROR(INDEX('Hoja de Trabajo para listado'!$CD$155:$DC$1048576,MATCH($A149,'Hoja de Trabajo para listado'!$CD$155:$CD$1048576,0),MATCH((CUADRO!H$5&amp;$E149),'Hoja de Trabajo para listado'!$CD$151:$DC$151,0)),0)</f>
        <v>0</v>
      </c>
      <c r="I149" s="257">
        <f ca="1">+IFERROR(INDEX('Hoja de Trabajo para listado'!$A$155:$Z$1048576,MATCH($A149,'Hoja de Trabajo para listado'!$A$155:$A$1048576,0),MATCH((CUADRO!I$5&amp;$E149),'Hoja de Trabajo para listado'!$A$151:$Z$151,0)),0)+IFERROR(INDEX('Hoja de Trabajo para listado'!$AB$155:$BA$1048576,MATCH($A149,'Hoja de Trabajo para listado'!$AB$155:$AB$1048576,0),MATCH((CUADRO!I$5&amp;$E149),'Hoja de Trabajo para listado'!$AB$151:$BA$151,0)),0)+IFERROR(INDEX('Hoja de Trabajo para listado'!$BC$155:$CB$1048576,MATCH($A149,'Hoja de Trabajo para listado'!$BC$155:$BC$1048576,0),MATCH((CUADRO!I$5&amp;$E149),'Hoja de Trabajo para listado'!$BC$151:$CB$151,0)),0)+IFERROR(INDEX('Hoja de Trabajo para listado'!$DE$153:$DG$274,MATCH($A149,'Hoja de Trabajo para listado'!$DE$153:$DE$1048576,0),MATCH((CUADRO!I$5&amp;$E149),'Hoja de Trabajo para listado'!$DE$151:$DG$151,0)),0)+IFERROR(INDEX('Hoja de Trabajo para listado'!$CD$155:$DC$1048576,MATCH($A149,'Hoja de Trabajo para listado'!$CD$155:$CD$1048576,0),MATCH((CUADRO!I$5&amp;$E149),'Hoja de Trabajo para listado'!$CD$151:$DC$151,0)),0)</f>
        <v>0</v>
      </c>
      <c r="J149" s="257">
        <f ca="1">+IFERROR(INDEX('Hoja de Trabajo para listado'!$A$155:$Z$1048576,MATCH($A149,'Hoja de Trabajo para listado'!$A$155:$A$1048576,0),MATCH((CUADRO!J$5&amp;$E149),'Hoja de Trabajo para listado'!$A$151:$Z$151,0)),0)+IFERROR(INDEX('Hoja de Trabajo para listado'!$AB$155:$BA$1048576,MATCH($A149,'Hoja de Trabajo para listado'!$AB$155:$AB$1048576,0),MATCH((CUADRO!J$5&amp;$E149),'Hoja de Trabajo para listado'!$AB$151:$BA$151,0)),0)+IFERROR(INDEX('Hoja de Trabajo para listado'!$BC$155:$CB$1048576,MATCH($A149,'Hoja de Trabajo para listado'!$BC$155:$BC$1048576,0),MATCH((CUADRO!J$5&amp;$E149),'Hoja de Trabajo para listado'!$BC$151:$CB$151,0)),0)+IFERROR(INDEX('Hoja de Trabajo para listado'!$DE$153:$DG$274,MATCH($A149,'Hoja de Trabajo para listado'!$DE$153:$DE$1048576,0),MATCH((CUADRO!J$5&amp;$E149),'Hoja de Trabajo para listado'!$DE$151:$DG$151,0)),0)+IFERROR(INDEX('Hoja de Trabajo para listado'!$CD$155:$DC$1048576,MATCH($A149,'Hoja de Trabajo para listado'!$CD$155:$CD$1048576,0),MATCH((CUADRO!J$5&amp;$E149),'Hoja de Trabajo para listado'!$CD$151:$DC$151,0)),0)</f>
        <v>0</v>
      </c>
      <c r="K149" s="257">
        <f ca="1">+IFERROR(INDEX('Hoja de Trabajo para listado'!$A$155:$Z$1048576,MATCH($A149,'Hoja de Trabajo para listado'!$A$155:$A$1048576,0),MATCH((CUADRO!K$5&amp;$E149),'Hoja de Trabajo para listado'!$A$151:$Z$151,0)),0)+IFERROR(INDEX('Hoja de Trabajo para listado'!$AB$155:$BA$1048576,MATCH($A149,'Hoja de Trabajo para listado'!$AB$155:$AB$1048576,0),MATCH((CUADRO!K$5&amp;$E149),'Hoja de Trabajo para listado'!$AB$151:$BA$151,0)),0)+IFERROR(INDEX('Hoja de Trabajo para listado'!$BC$155:$CB$1048576,MATCH($A149,'Hoja de Trabajo para listado'!$BC$155:$BC$1048576,0),MATCH((CUADRO!K$5&amp;$E149),'Hoja de Trabajo para listado'!$BC$151:$CB$151,0)),0)+IFERROR(INDEX('Hoja de Trabajo para listado'!$DE$153:$DG$274,MATCH($A149,'Hoja de Trabajo para listado'!$DE$153:$DE$1048576,0),MATCH((CUADRO!K$5&amp;$E149),'Hoja de Trabajo para listado'!$DE$151:$DG$151,0)),0)+IFERROR(INDEX('Hoja de Trabajo para listado'!$CD$155:$DC$1048576,MATCH($A149,'Hoja de Trabajo para listado'!$CD$155:$CD$1048576,0),MATCH((CUADRO!K$5&amp;$E149),'Hoja de Trabajo para listado'!$CD$151:$DC$151,0)),0)</f>
        <v>0</v>
      </c>
      <c r="L149" s="257">
        <f ca="1">+IFERROR(INDEX('Hoja de Trabajo para listado'!$A$155:$Z$1048576,MATCH($A149,'Hoja de Trabajo para listado'!$A$155:$A$1048576,0),MATCH((CUADRO!L$5&amp;$E149),'Hoja de Trabajo para listado'!$A$151:$Z$151,0)),0)+IFERROR(INDEX('Hoja de Trabajo para listado'!$AB$155:$BA$1048576,MATCH($A149,'Hoja de Trabajo para listado'!$AB$155:$AB$1048576,0),MATCH((CUADRO!L$5&amp;$E149),'Hoja de Trabajo para listado'!$AB$151:$BA$151,0)),0)+IFERROR(INDEX('Hoja de Trabajo para listado'!$BC$155:$CB$1048576,MATCH($A149,'Hoja de Trabajo para listado'!$BC$155:$BC$1048576,0),MATCH((CUADRO!L$5&amp;$E149),'Hoja de Trabajo para listado'!$BC$151:$CB$151,0)),0)+IFERROR(INDEX('Hoja de Trabajo para listado'!$DE$153:$DG$274,MATCH($A149,'Hoja de Trabajo para listado'!$DE$153:$DE$1048576,0),MATCH((CUADRO!L$5&amp;$E149),'Hoja de Trabajo para listado'!$DE$151:$DG$151,0)),0)+IFERROR(INDEX('Hoja de Trabajo para listado'!$CD$155:$DC$1048576,MATCH($A149,'Hoja de Trabajo para listado'!$CD$155:$CD$1048576,0),MATCH((CUADRO!L$5&amp;$E149),'Hoja de Trabajo para listado'!$CD$151:$DC$151,0)),0)</f>
        <v>0</v>
      </c>
      <c r="M149" s="257">
        <f ca="1">+IFERROR(INDEX('Hoja de Trabajo para listado'!$A$155:$Z$1048576,MATCH($A149,'Hoja de Trabajo para listado'!$A$155:$A$1048576,0),MATCH((CUADRO!M$5&amp;$E149),'Hoja de Trabajo para listado'!$A$151:$Z$151,0)),0)+IFERROR(INDEX('Hoja de Trabajo para listado'!$AB$155:$BA$1048576,MATCH($A149,'Hoja de Trabajo para listado'!$AB$155:$AB$1048576,0),MATCH((CUADRO!M$5&amp;$E149),'Hoja de Trabajo para listado'!$AB$151:$BA$151,0)),0)+IFERROR(INDEX('Hoja de Trabajo para listado'!$BC$155:$CB$1048576,MATCH($A149,'Hoja de Trabajo para listado'!$BC$155:$BC$1048576,0),MATCH((CUADRO!M$5&amp;$E149),'Hoja de Trabajo para listado'!$BC$151:$CB$151,0)),0)+IFERROR(INDEX('Hoja de Trabajo para listado'!$DE$153:$DG$274,MATCH($A149,'Hoja de Trabajo para listado'!$DE$153:$DE$1048576,0),MATCH((CUADRO!M$5&amp;$E149),'Hoja de Trabajo para listado'!$DE$151:$DG$151,0)),0)+IFERROR(INDEX('Hoja de Trabajo para listado'!$CD$155:$DC$1048576,MATCH($A149,'Hoja de Trabajo para listado'!$CD$155:$CD$1048576,0),MATCH((CUADRO!M$5&amp;$E149),'Hoja de Trabajo para listado'!$CD$151:$DC$151,0)),0)</f>
        <v>0</v>
      </c>
      <c r="N149" s="257">
        <f ca="1">+IFERROR(INDEX('Hoja de Trabajo para listado'!$A$155:$Z$1048576,MATCH($A149,'Hoja de Trabajo para listado'!$A$155:$A$1048576,0),MATCH((CUADRO!N$5&amp;$E149),'Hoja de Trabajo para listado'!$A$151:$Z$151,0)),0)+IFERROR(INDEX('Hoja de Trabajo para listado'!$AB$155:$BA$1048576,MATCH($A149,'Hoja de Trabajo para listado'!$AB$155:$AB$1048576,0),MATCH((CUADRO!N$5&amp;$E149),'Hoja de Trabajo para listado'!$AB$151:$BA$151,0)),0)+IFERROR(INDEX('Hoja de Trabajo para listado'!$BC$155:$CB$1048576,MATCH($A149,'Hoja de Trabajo para listado'!$BC$155:$BC$1048576,0),MATCH((CUADRO!N$5&amp;$E149),'Hoja de Trabajo para listado'!$BC$151:$CB$151,0)),0)+IFERROR(INDEX('Hoja de Trabajo para listado'!$DE$153:$DG$274,MATCH($A149,'Hoja de Trabajo para listado'!$DE$153:$DE$1048576,0),MATCH((CUADRO!N$5&amp;$E149),'Hoja de Trabajo para listado'!$DE$151:$DG$151,0)),0)+IFERROR(INDEX('Hoja de Trabajo para listado'!$CD$155:$DC$1048576,MATCH($A149,'Hoja de Trabajo para listado'!$CD$155:$CD$1048576,0),MATCH((CUADRO!N$5&amp;$E149),'Hoja de Trabajo para listado'!$CD$151:$DC$151,0)),0)</f>
        <v>12657971.119999994</v>
      </c>
      <c r="O149" s="257">
        <f ca="1">+IFERROR(INDEX('Hoja de Trabajo para listado'!$A$155:$Z$1048576,MATCH($A149,'Hoja de Trabajo para listado'!$A$155:$A$1048576,0),MATCH((CUADRO!O$5&amp;$E149),'Hoja de Trabajo para listado'!$A$151:$Z$151,0)),0)+IFERROR(INDEX('Hoja de Trabajo para listado'!$AB$155:$BA$1048576,MATCH($A149,'Hoja de Trabajo para listado'!$AB$155:$AB$1048576,0),MATCH((CUADRO!O$5&amp;$E149),'Hoja de Trabajo para listado'!$AB$151:$BA$151,0)),0)+IFERROR(INDEX('Hoja de Trabajo para listado'!$BC$155:$CB$1048576,MATCH($A149,'Hoja de Trabajo para listado'!$BC$155:$BC$1048576,0),MATCH((CUADRO!O$5&amp;$E149),'Hoja de Trabajo para listado'!$BC$151:$CB$151,0)),0)+IFERROR(INDEX('Hoja de Trabajo para listado'!$DE$153:$DG$274,MATCH($A149,'Hoja de Trabajo para listado'!$DE$153:$DE$1048576,0),MATCH((CUADRO!O$5&amp;$E149),'Hoja de Trabajo para listado'!$DE$151:$DG$151,0)),0)+IFERROR(INDEX('Hoja de Trabajo para listado'!$CD$155:$DC$1048576,MATCH($A149,'Hoja de Trabajo para listado'!$CD$155:$CD$1048576,0),MATCH((CUADRO!O$5&amp;$E149),'Hoja de Trabajo para listado'!$CD$151:$DC$151,0)),0)</f>
        <v>0</v>
      </c>
      <c r="P149" s="257">
        <f ca="1">+IFERROR(INDEX('Hoja de Trabajo para listado'!$A$155:$Z$1048576,MATCH($A149,'Hoja de Trabajo para listado'!$A$155:$A$1048576,0),MATCH((CUADRO!P$5&amp;$E149),'Hoja de Trabajo para listado'!$A$151:$Z$151,0)),0)+IFERROR(INDEX('Hoja de Trabajo para listado'!$AB$155:$BA$1048576,MATCH($A149,'Hoja de Trabajo para listado'!$AB$155:$AB$1048576,0),MATCH((CUADRO!P$5&amp;$E149),'Hoja de Trabajo para listado'!$AB$151:$BA$151,0)),0)+IFERROR(INDEX('Hoja de Trabajo para listado'!$BC$155:$CB$1048576,MATCH($A149,'Hoja de Trabajo para listado'!$BC$155:$BC$1048576,0),MATCH((CUADRO!P$5&amp;$E149),'Hoja de Trabajo para listado'!$BC$151:$CB$151,0)),0)+IFERROR(INDEX('Hoja de Trabajo para listado'!$DE$153:$DG$274,MATCH($A149,'Hoja de Trabajo para listado'!$DE$153:$DE$1048576,0),MATCH((CUADRO!P$5&amp;$E149),'Hoja de Trabajo para listado'!$DE$151:$DG$151,0)),0)+IFERROR(INDEX('Hoja de Trabajo para listado'!$CD$155:$DC$1048576,MATCH($A149,'Hoja de Trabajo para listado'!$CD$155:$CD$1048576,0),MATCH((CUADRO!P$5&amp;$E149),'Hoja de Trabajo para listado'!$CD$151:$DC$151,0)),0)</f>
        <v>0</v>
      </c>
      <c r="Q149" s="257">
        <f ca="1">+IFERROR(INDEX('Hoja de Trabajo para listado'!$A$155:$Z$1048576,MATCH($A149,'Hoja de Trabajo para listado'!$A$155:$A$1048576,0),MATCH((CUADRO!Q$5&amp;$E149),'Hoja de Trabajo para listado'!$A$151:$Z$151,0)),0)+IFERROR(INDEX('Hoja de Trabajo para listado'!$AB$155:$BA$1048576,MATCH($A149,'Hoja de Trabajo para listado'!$AB$155:$AB$1048576,0),MATCH((CUADRO!Q$5&amp;$E149),'Hoja de Trabajo para listado'!$AB$151:$BA$151,0)),0)+IFERROR(INDEX('Hoja de Trabajo para listado'!$BC$155:$CB$1048576,MATCH($A149,'Hoja de Trabajo para listado'!$BC$155:$BC$1048576,0),MATCH((CUADRO!Q$5&amp;$E149),'Hoja de Trabajo para listado'!$BC$151:$CB$151,0)),0)+IFERROR(INDEX('Hoja de Trabajo para listado'!$DE$153:$DG$274,MATCH($A149,'Hoja de Trabajo para listado'!$DE$153:$DE$1048576,0),MATCH((CUADRO!Q$5&amp;$E149),'Hoja de Trabajo para listado'!$DE$151:$DG$151,0)),0)+IFERROR(INDEX('Hoja de Trabajo para listado'!$CD$155:$DC$1048576,MATCH($A149,'Hoja de Trabajo para listado'!$CD$155:$CD$1048576,0),MATCH((CUADRO!Q$5&amp;$E149),'Hoja de Trabajo para listado'!$CD$151:$DC$151,0)),0)</f>
        <v>0</v>
      </c>
      <c r="R149" s="257">
        <f t="shared" ca="1" si="4"/>
        <v>12657971.119999994</v>
      </c>
      <c r="S149" s="257">
        <f ca="1">+R148+R149</f>
        <v>12657971.119999994</v>
      </c>
      <c r="T149" s="257">
        <f ca="1">+S149</f>
        <v>12657971.119999994</v>
      </c>
      <c r="U149" s="256">
        <f t="shared" si="5"/>
        <v>2</v>
      </c>
      <c r="V149" s="362" t="str">
        <f>+VLOOKUP(A149,bd_lista!$A$3:$E$590,5,FALSE)</f>
        <v>Instituciones Descentralizadas</v>
      </c>
      <c r="W149" s="362"/>
      <c r="X149" s="254">
        <f>+VLOOKUP(A149,[2]Sheet1!$A$13:$D$744,4,FALSE)</f>
        <v>86</v>
      </c>
      <c r="Y149" s="254" t="str">
        <f>+VLOOKUP(X149,bd_lista!$A$3:$C$590,3,FALSE)</f>
        <v>Ministerio de Medio Ambiente y Agua</v>
      </c>
      <c r="Z149" s="314"/>
      <c r="AA149" s="350"/>
    </row>
    <row r="150" spans="1:27" ht="15" customHeight="1">
      <c r="A150" s="264">
        <v>660</v>
      </c>
      <c r="B150" s="306">
        <f>+A150</f>
        <v>660</v>
      </c>
      <c r="C150" s="259" t="str">
        <f>+VLOOKUP(A150,bd_lista!$A$3:$C$590,3,FALSE)</f>
        <v>Órgano Judicial</v>
      </c>
      <c r="D150" s="361" t="str">
        <f>+C150</f>
        <v>Órgano Judicial</v>
      </c>
      <c r="E150" s="259" t="s">
        <v>1313</v>
      </c>
      <c r="F150" s="255">
        <f ca="1">+IFERROR(INDEX('Hoja de Trabajo para listado'!$A$155:$Z$1048576,MATCH($A150,'Hoja de Trabajo para listado'!$A$155:$A$1048576,0),MATCH((CUADRO!F$5&amp;$E150),'Hoja de Trabajo para listado'!$A$151:$Z$151,0)),0)+IFERROR(INDEX('Hoja de Trabajo para listado'!$AB$155:$BA$1048576,MATCH($A150,'Hoja de Trabajo para listado'!$AB$155:$AB$1048576,0),MATCH((CUADRO!F$5&amp;$E150),'Hoja de Trabajo para listado'!$AB$151:$BA$151,0)),0)+IFERROR(INDEX('Hoja de Trabajo para listado'!$BC$155:$CB$1048576,MATCH($A150,'Hoja de Trabajo para listado'!$BC$155:$BC$1048576,0),MATCH((CUADRO!F$5&amp;$E150),'Hoja de Trabajo para listado'!$BC$151:$CB$151,0)),0)+IFERROR(INDEX('Hoja de Trabajo para listado'!$DE$153:$DG$274,MATCH($A150,'Hoja de Trabajo para listado'!$DE$153:$DE$1048576,0),MATCH((CUADRO!F$5&amp;$E150),'Hoja de Trabajo para listado'!$DE$151:$DG$151,0)),0)+IFERROR(INDEX('Hoja de Trabajo para listado'!$CD$155:$DC$1048576,MATCH($A150,'Hoja de Trabajo para listado'!$CD$155:$CD$1048576,0),MATCH((CUADRO!F$5&amp;$E150),'Hoja de Trabajo para listado'!$CD$151:$DC$151,0)),0)</f>
        <v>0</v>
      </c>
      <c r="G150" s="255">
        <f ca="1">+IFERROR(INDEX('Hoja de Trabajo para listado'!$A$155:$Z$1048576,MATCH($A150,'Hoja de Trabajo para listado'!$A$155:$A$1048576,0),MATCH((CUADRO!G$5&amp;$E150),'Hoja de Trabajo para listado'!$A$151:$Z$151,0)),0)+IFERROR(INDEX('Hoja de Trabajo para listado'!$AB$155:$BA$1048576,MATCH($A150,'Hoja de Trabajo para listado'!$AB$155:$AB$1048576,0),MATCH((CUADRO!G$5&amp;$E150),'Hoja de Trabajo para listado'!$AB$151:$BA$151,0)),0)+IFERROR(INDEX('Hoja de Trabajo para listado'!$BC$155:$CB$1048576,MATCH($A150,'Hoja de Trabajo para listado'!$BC$155:$BC$1048576,0),MATCH((CUADRO!G$5&amp;$E150),'Hoja de Trabajo para listado'!$BC$151:$CB$151,0)),0)+IFERROR(INDEX('Hoja de Trabajo para listado'!$DE$153:$DG$274,MATCH($A150,'Hoja de Trabajo para listado'!$DE$153:$DE$1048576,0),MATCH((CUADRO!G$5&amp;$E150),'Hoja de Trabajo para listado'!$DE$151:$DG$151,0)),0)+IFERROR(INDEX('Hoja de Trabajo para listado'!$CD$155:$DC$1048576,MATCH($A150,'Hoja de Trabajo para listado'!$CD$155:$CD$1048576,0),MATCH((CUADRO!G$5&amp;$E150),'Hoja de Trabajo para listado'!$CD$151:$DC$151,0)),0)</f>
        <v>0</v>
      </c>
      <c r="H150" s="255">
        <f ca="1">+IFERROR(INDEX('Hoja de Trabajo para listado'!$A$155:$Z$1048576,MATCH($A150,'Hoja de Trabajo para listado'!$A$155:$A$1048576,0),MATCH((CUADRO!H$5&amp;$E150),'Hoja de Trabajo para listado'!$A$151:$Z$151,0)),0)+IFERROR(INDEX('Hoja de Trabajo para listado'!$AB$155:$BA$1048576,MATCH($A150,'Hoja de Trabajo para listado'!$AB$155:$AB$1048576,0),MATCH((CUADRO!H$5&amp;$E150),'Hoja de Trabajo para listado'!$AB$151:$BA$151,0)),0)+IFERROR(INDEX('Hoja de Trabajo para listado'!$BC$155:$CB$1048576,MATCH($A150,'Hoja de Trabajo para listado'!$BC$155:$BC$1048576,0),MATCH((CUADRO!H$5&amp;$E150),'Hoja de Trabajo para listado'!$BC$151:$CB$151,0)),0)+IFERROR(INDEX('Hoja de Trabajo para listado'!$DE$153:$DG$274,MATCH($A150,'Hoja de Trabajo para listado'!$DE$153:$DE$1048576,0),MATCH((CUADRO!H$5&amp;$E150),'Hoja de Trabajo para listado'!$DE$151:$DG$151,0)),0)+IFERROR(INDEX('Hoja de Trabajo para listado'!$CD$155:$DC$1048576,MATCH($A150,'Hoja de Trabajo para listado'!$CD$155:$CD$1048576,0),MATCH((CUADRO!H$5&amp;$E150),'Hoja de Trabajo para listado'!$CD$151:$DC$151,0)),0)</f>
        <v>0</v>
      </c>
      <c r="I150" s="255">
        <f ca="1">+IFERROR(INDEX('Hoja de Trabajo para listado'!$A$155:$Z$1048576,MATCH($A150,'Hoja de Trabajo para listado'!$A$155:$A$1048576,0),MATCH((CUADRO!I$5&amp;$E150),'Hoja de Trabajo para listado'!$A$151:$Z$151,0)),0)+IFERROR(INDEX('Hoja de Trabajo para listado'!$AB$155:$BA$1048576,MATCH($A150,'Hoja de Trabajo para listado'!$AB$155:$AB$1048576,0),MATCH((CUADRO!I$5&amp;$E150),'Hoja de Trabajo para listado'!$AB$151:$BA$151,0)),0)+IFERROR(INDEX('Hoja de Trabajo para listado'!$BC$155:$CB$1048576,MATCH($A150,'Hoja de Trabajo para listado'!$BC$155:$BC$1048576,0),MATCH((CUADRO!I$5&amp;$E150),'Hoja de Trabajo para listado'!$BC$151:$CB$151,0)),0)+IFERROR(INDEX('Hoja de Trabajo para listado'!$DE$153:$DG$274,MATCH($A150,'Hoja de Trabajo para listado'!$DE$153:$DE$1048576,0),MATCH((CUADRO!I$5&amp;$E150),'Hoja de Trabajo para listado'!$DE$151:$DG$151,0)),0)+IFERROR(INDEX('Hoja de Trabajo para listado'!$CD$155:$DC$1048576,MATCH($A150,'Hoja de Trabajo para listado'!$CD$155:$CD$1048576,0),MATCH((CUADRO!I$5&amp;$E150),'Hoja de Trabajo para listado'!$CD$151:$DC$151,0)),0)</f>
        <v>0</v>
      </c>
      <c r="J150" s="255">
        <f ca="1">+IFERROR(INDEX('Hoja de Trabajo para listado'!$A$155:$Z$1048576,MATCH($A150,'Hoja de Trabajo para listado'!$A$155:$A$1048576,0),MATCH((CUADRO!J$5&amp;$E150),'Hoja de Trabajo para listado'!$A$151:$Z$151,0)),0)+IFERROR(INDEX('Hoja de Trabajo para listado'!$AB$155:$BA$1048576,MATCH($A150,'Hoja de Trabajo para listado'!$AB$155:$AB$1048576,0),MATCH((CUADRO!J$5&amp;$E150),'Hoja de Trabajo para listado'!$AB$151:$BA$151,0)),0)+IFERROR(INDEX('Hoja de Trabajo para listado'!$BC$155:$CB$1048576,MATCH($A150,'Hoja de Trabajo para listado'!$BC$155:$BC$1048576,0),MATCH((CUADRO!J$5&amp;$E150),'Hoja de Trabajo para listado'!$BC$151:$CB$151,0)),0)+IFERROR(INDEX('Hoja de Trabajo para listado'!$DE$153:$DG$274,MATCH($A150,'Hoja de Trabajo para listado'!$DE$153:$DE$1048576,0),MATCH((CUADRO!J$5&amp;$E150),'Hoja de Trabajo para listado'!$DE$151:$DG$151,0)),0)+IFERROR(INDEX('Hoja de Trabajo para listado'!$CD$155:$DC$1048576,MATCH($A150,'Hoja de Trabajo para listado'!$CD$155:$CD$1048576,0),MATCH((CUADRO!J$5&amp;$E150),'Hoja de Trabajo para listado'!$CD$151:$DC$151,0)),0)</f>
        <v>0</v>
      </c>
      <c r="K150" s="255">
        <f ca="1">+IFERROR(INDEX('Hoja de Trabajo para listado'!$A$155:$Z$1048576,MATCH($A150,'Hoja de Trabajo para listado'!$A$155:$A$1048576,0),MATCH((CUADRO!K$5&amp;$E150),'Hoja de Trabajo para listado'!$A$151:$Z$151,0)),0)+IFERROR(INDEX('Hoja de Trabajo para listado'!$AB$155:$BA$1048576,MATCH($A150,'Hoja de Trabajo para listado'!$AB$155:$AB$1048576,0),MATCH((CUADRO!K$5&amp;$E150),'Hoja de Trabajo para listado'!$AB$151:$BA$151,0)),0)+IFERROR(INDEX('Hoja de Trabajo para listado'!$BC$155:$CB$1048576,MATCH($A150,'Hoja de Trabajo para listado'!$BC$155:$BC$1048576,0),MATCH((CUADRO!K$5&amp;$E150),'Hoja de Trabajo para listado'!$BC$151:$CB$151,0)),0)+IFERROR(INDEX('Hoja de Trabajo para listado'!$DE$153:$DG$274,MATCH($A150,'Hoja de Trabajo para listado'!$DE$153:$DE$1048576,0),MATCH((CUADRO!K$5&amp;$E150),'Hoja de Trabajo para listado'!$DE$151:$DG$151,0)),0)+IFERROR(INDEX('Hoja de Trabajo para listado'!$CD$155:$DC$1048576,MATCH($A150,'Hoja de Trabajo para listado'!$CD$155:$CD$1048576,0),MATCH((CUADRO!K$5&amp;$E150),'Hoja de Trabajo para listado'!$CD$151:$DC$151,0)),0)</f>
        <v>0</v>
      </c>
      <c r="L150" s="255">
        <f ca="1">+IFERROR(INDEX('Hoja de Trabajo para listado'!$A$155:$Z$1048576,MATCH($A150,'Hoja de Trabajo para listado'!$A$155:$A$1048576,0),MATCH((CUADRO!L$5&amp;$E150),'Hoja de Trabajo para listado'!$A$151:$Z$151,0)),0)+IFERROR(INDEX('Hoja de Trabajo para listado'!$AB$155:$BA$1048576,MATCH($A150,'Hoja de Trabajo para listado'!$AB$155:$AB$1048576,0),MATCH((CUADRO!L$5&amp;$E150),'Hoja de Trabajo para listado'!$AB$151:$BA$151,0)),0)+IFERROR(INDEX('Hoja de Trabajo para listado'!$BC$155:$CB$1048576,MATCH($A150,'Hoja de Trabajo para listado'!$BC$155:$BC$1048576,0),MATCH((CUADRO!L$5&amp;$E150),'Hoja de Trabajo para listado'!$BC$151:$CB$151,0)),0)+IFERROR(INDEX('Hoja de Trabajo para listado'!$DE$153:$DG$274,MATCH($A150,'Hoja de Trabajo para listado'!$DE$153:$DE$1048576,0),MATCH((CUADRO!L$5&amp;$E150),'Hoja de Trabajo para listado'!$DE$151:$DG$151,0)),0)+IFERROR(INDEX('Hoja de Trabajo para listado'!$CD$155:$DC$1048576,MATCH($A150,'Hoja de Trabajo para listado'!$CD$155:$CD$1048576,0),MATCH((CUADRO!L$5&amp;$E150),'Hoja de Trabajo para listado'!$CD$151:$DC$151,0)),0)</f>
        <v>0</v>
      </c>
      <c r="M150" s="255">
        <f ca="1">+IFERROR(INDEX('Hoja de Trabajo para listado'!$A$155:$Z$1048576,MATCH($A150,'Hoja de Trabajo para listado'!$A$155:$A$1048576,0),MATCH((CUADRO!M$5&amp;$E150),'Hoja de Trabajo para listado'!$A$151:$Z$151,0)),0)+IFERROR(INDEX('Hoja de Trabajo para listado'!$AB$155:$BA$1048576,MATCH($A150,'Hoja de Trabajo para listado'!$AB$155:$AB$1048576,0),MATCH((CUADRO!M$5&amp;$E150),'Hoja de Trabajo para listado'!$AB$151:$BA$151,0)),0)+IFERROR(INDEX('Hoja de Trabajo para listado'!$BC$155:$CB$1048576,MATCH($A150,'Hoja de Trabajo para listado'!$BC$155:$BC$1048576,0),MATCH((CUADRO!M$5&amp;$E150),'Hoja de Trabajo para listado'!$BC$151:$CB$151,0)),0)+IFERROR(INDEX('Hoja de Trabajo para listado'!$DE$153:$DG$274,MATCH($A150,'Hoja de Trabajo para listado'!$DE$153:$DE$1048576,0),MATCH((CUADRO!M$5&amp;$E150),'Hoja de Trabajo para listado'!$DE$151:$DG$151,0)),0)+IFERROR(INDEX('Hoja de Trabajo para listado'!$CD$155:$DC$1048576,MATCH($A150,'Hoja de Trabajo para listado'!$CD$155:$CD$1048576,0),MATCH((CUADRO!M$5&amp;$E150),'Hoja de Trabajo para listado'!$CD$151:$DC$151,0)),0)</f>
        <v>0</v>
      </c>
      <c r="N150" s="255">
        <f ca="1">+IFERROR(INDEX('Hoja de Trabajo para listado'!$A$155:$Z$1048576,MATCH($A150,'Hoja de Trabajo para listado'!$A$155:$A$1048576,0),MATCH((CUADRO!N$5&amp;$E150),'Hoja de Trabajo para listado'!$A$151:$Z$151,0)),0)+IFERROR(INDEX('Hoja de Trabajo para listado'!$AB$155:$BA$1048576,MATCH($A150,'Hoja de Trabajo para listado'!$AB$155:$AB$1048576,0),MATCH((CUADRO!N$5&amp;$E150),'Hoja de Trabajo para listado'!$AB$151:$BA$151,0)),0)+IFERROR(INDEX('Hoja de Trabajo para listado'!$BC$155:$CB$1048576,MATCH($A150,'Hoja de Trabajo para listado'!$BC$155:$BC$1048576,0),MATCH((CUADRO!N$5&amp;$E150),'Hoja de Trabajo para listado'!$BC$151:$CB$151,0)),0)+IFERROR(INDEX('Hoja de Trabajo para listado'!$DE$153:$DG$274,MATCH($A150,'Hoja de Trabajo para listado'!$DE$153:$DE$1048576,0),MATCH((CUADRO!N$5&amp;$E150),'Hoja de Trabajo para listado'!$DE$151:$DG$151,0)),0)+IFERROR(INDEX('Hoja de Trabajo para listado'!$CD$155:$DC$1048576,MATCH($A150,'Hoja de Trabajo para listado'!$CD$155:$CD$1048576,0),MATCH((CUADRO!N$5&amp;$E150),'Hoja de Trabajo para listado'!$CD$151:$DC$151,0)),0)</f>
        <v>0</v>
      </c>
      <c r="O150" s="255">
        <f ca="1">+IFERROR(INDEX('Hoja de Trabajo para listado'!$A$155:$Z$1048576,MATCH($A150,'Hoja de Trabajo para listado'!$A$155:$A$1048576,0),MATCH((CUADRO!O$5&amp;$E150),'Hoja de Trabajo para listado'!$A$151:$Z$151,0)),0)+IFERROR(INDEX('Hoja de Trabajo para listado'!$AB$155:$BA$1048576,MATCH($A150,'Hoja de Trabajo para listado'!$AB$155:$AB$1048576,0),MATCH((CUADRO!O$5&amp;$E150),'Hoja de Trabajo para listado'!$AB$151:$BA$151,0)),0)+IFERROR(INDEX('Hoja de Trabajo para listado'!$BC$155:$CB$1048576,MATCH($A150,'Hoja de Trabajo para listado'!$BC$155:$BC$1048576,0),MATCH((CUADRO!O$5&amp;$E150),'Hoja de Trabajo para listado'!$BC$151:$CB$151,0)),0)+IFERROR(INDEX('Hoja de Trabajo para listado'!$DE$153:$DG$274,MATCH($A150,'Hoja de Trabajo para listado'!$DE$153:$DE$1048576,0),MATCH((CUADRO!O$5&amp;$E150),'Hoja de Trabajo para listado'!$DE$151:$DG$151,0)),0)+IFERROR(INDEX('Hoja de Trabajo para listado'!$CD$155:$DC$1048576,MATCH($A150,'Hoja de Trabajo para listado'!$CD$155:$CD$1048576,0),MATCH((CUADRO!O$5&amp;$E150),'Hoja de Trabajo para listado'!$CD$151:$DC$151,0)),0)</f>
        <v>0</v>
      </c>
      <c r="P150" s="255">
        <f ca="1">+IFERROR(INDEX('Hoja de Trabajo para listado'!$A$155:$Z$1048576,MATCH($A150,'Hoja de Trabajo para listado'!$A$155:$A$1048576,0),MATCH((CUADRO!P$5&amp;$E150),'Hoja de Trabajo para listado'!$A$151:$Z$151,0)),0)+IFERROR(INDEX('Hoja de Trabajo para listado'!$AB$155:$BA$1048576,MATCH($A150,'Hoja de Trabajo para listado'!$AB$155:$AB$1048576,0),MATCH((CUADRO!P$5&amp;$E150),'Hoja de Trabajo para listado'!$AB$151:$BA$151,0)),0)+IFERROR(INDEX('Hoja de Trabajo para listado'!$BC$155:$CB$1048576,MATCH($A150,'Hoja de Trabajo para listado'!$BC$155:$BC$1048576,0),MATCH((CUADRO!P$5&amp;$E150),'Hoja de Trabajo para listado'!$BC$151:$CB$151,0)),0)+IFERROR(INDEX('Hoja de Trabajo para listado'!$DE$153:$DG$274,MATCH($A150,'Hoja de Trabajo para listado'!$DE$153:$DE$1048576,0),MATCH((CUADRO!P$5&amp;$E150),'Hoja de Trabajo para listado'!$DE$151:$DG$151,0)),0)+IFERROR(INDEX('Hoja de Trabajo para listado'!$CD$155:$DC$1048576,MATCH($A150,'Hoja de Trabajo para listado'!$CD$155:$CD$1048576,0),MATCH((CUADRO!P$5&amp;$E150),'Hoja de Trabajo para listado'!$CD$151:$DC$151,0)),0)</f>
        <v>0</v>
      </c>
      <c r="Q150" s="255">
        <f ca="1">+IFERROR(INDEX('Hoja de Trabajo para listado'!$A$155:$Z$1048576,MATCH($A150,'Hoja de Trabajo para listado'!$A$155:$A$1048576,0),MATCH((CUADRO!Q$5&amp;$E150),'Hoja de Trabajo para listado'!$A$151:$Z$151,0)),0)+IFERROR(INDEX('Hoja de Trabajo para listado'!$AB$155:$BA$1048576,MATCH($A150,'Hoja de Trabajo para listado'!$AB$155:$AB$1048576,0),MATCH((CUADRO!Q$5&amp;$E150),'Hoja de Trabajo para listado'!$AB$151:$BA$151,0)),0)+IFERROR(INDEX('Hoja de Trabajo para listado'!$BC$155:$CB$1048576,MATCH($A150,'Hoja de Trabajo para listado'!$BC$155:$BC$1048576,0),MATCH((CUADRO!Q$5&amp;$E150),'Hoja de Trabajo para listado'!$BC$151:$CB$151,0)),0)+IFERROR(INDEX('Hoja de Trabajo para listado'!$DE$153:$DG$274,MATCH($A150,'Hoja de Trabajo para listado'!$DE$153:$DE$1048576,0),MATCH((CUADRO!Q$5&amp;$E150),'Hoja de Trabajo para listado'!$DE$151:$DG$151,0)),0)+IFERROR(INDEX('Hoja de Trabajo para listado'!$CD$155:$DC$1048576,MATCH($A150,'Hoja de Trabajo para listado'!$CD$155:$CD$1048576,0),MATCH((CUADRO!Q$5&amp;$E150),'Hoja de Trabajo para listado'!$CD$151:$DC$151,0)),0)</f>
        <v>0</v>
      </c>
      <c r="R150" s="255">
        <f t="shared" ca="1" si="4"/>
        <v>0</v>
      </c>
      <c r="S150" s="278"/>
      <c r="T150" s="255">
        <f ca="1">+T151</f>
        <v>9021271.5800000001</v>
      </c>
      <c r="U150" s="254">
        <f t="shared" si="5"/>
        <v>1</v>
      </c>
      <c r="V150" s="362" t="str">
        <f>+VLOOKUP(A150,bd_lista!$A$3:$E$590,5,FALSE)</f>
        <v>Instituciones Descentralizadas</v>
      </c>
      <c r="W150" s="361" t="str">
        <f>+V150</f>
        <v>Instituciones Descentralizadas</v>
      </c>
      <c r="X150" s="254">
        <f>+VLOOKUP(A150,[2]Sheet1!$A$13:$D$744,4,FALSE)</f>
        <v>0</v>
      </c>
      <c r="Y150" s="254" t="e">
        <f>+VLOOKUP(X150,bd_lista!$A$3:$C$590,3,FALSE)</f>
        <v>#N/A</v>
      </c>
      <c r="Z150" s="316">
        <f>+X150</f>
        <v>0</v>
      </c>
      <c r="AA150" s="348" t="e">
        <f>+Y150</f>
        <v>#N/A</v>
      </c>
    </row>
    <row r="151" spans="1:27" ht="15" customHeight="1">
      <c r="A151" s="32">
        <v>660</v>
      </c>
      <c r="B151" s="307"/>
      <c r="C151" s="362" t="str">
        <f>+VLOOKUP(A151,bd_lista!$A$3:$C$590,3,FALSE)</f>
        <v>Órgano Judicial</v>
      </c>
      <c r="D151" s="362"/>
      <c r="E151" s="362" t="s">
        <v>1314</v>
      </c>
      <c r="F151" s="257">
        <f ca="1">+IFERROR(INDEX('Hoja de Trabajo para listado'!$A$155:$Z$1048576,MATCH($A151,'Hoja de Trabajo para listado'!$A$155:$A$1048576,0),MATCH((CUADRO!F$5&amp;$E151),'Hoja de Trabajo para listado'!$A$151:$Z$151,0)),0)+IFERROR(INDEX('Hoja de Trabajo para listado'!$AB$155:$BA$1048576,MATCH($A151,'Hoja de Trabajo para listado'!$AB$155:$AB$1048576,0),MATCH((CUADRO!F$5&amp;$E151),'Hoja de Trabajo para listado'!$AB$151:$BA$151,0)),0)+IFERROR(INDEX('Hoja de Trabajo para listado'!$BC$155:$CB$1048576,MATCH($A151,'Hoja de Trabajo para listado'!$BC$155:$BC$1048576,0),MATCH((CUADRO!F$5&amp;$E151),'Hoja de Trabajo para listado'!$BC$151:$CB$151,0)),0)+IFERROR(INDEX('Hoja de Trabajo para listado'!$DE$153:$DG$274,MATCH($A151,'Hoja de Trabajo para listado'!$DE$153:$DE$1048576,0),MATCH((CUADRO!F$5&amp;$E151),'Hoja de Trabajo para listado'!$DE$151:$DG$151,0)),0)+IFERROR(INDEX('Hoja de Trabajo para listado'!$CD$155:$DC$1048576,MATCH($A151,'Hoja de Trabajo para listado'!$CD$155:$CD$1048576,0),MATCH((CUADRO!F$5&amp;$E151),'Hoja de Trabajo para listado'!$CD$151:$DC$151,0)),0)</f>
        <v>0</v>
      </c>
      <c r="G151" s="257">
        <f ca="1">+IFERROR(INDEX('Hoja de Trabajo para listado'!$A$155:$Z$1048576,MATCH($A151,'Hoja de Trabajo para listado'!$A$155:$A$1048576,0),MATCH((CUADRO!G$5&amp;$E151),'Hoja de Trabajo para listado'!$A$151:$Z$151,0)),0)+IFERROR(INDEX('Hoja de Trabajo para listado'!$AB$155:$BA$1048576,MATCH($A151,'Hoja de Trabajo para listado'!$AB$155:$AB$1048576,0),MATCH((CUADRO!G$5&amp;$E151),'Hoja de Trabajo para listado'!$AB$151:$BA$151,0)),0)+IFERROR(INDEX('Hoja de Trabajo para listado'!$BC$155:$CB$1048576,MATCH($A151,'Hoja de Trabajo para listado'!$BC$155:$BC$1048576,0),MATCH((CUADRO!G$5&amp;$E151),'Hoja de Trabajo para listado'!$BC$151:$CB$151,0)),0)+IFERROR(INDEX('Hoja de Trabajo para listado'!$DE$153:$DG$274,MATCH($A151,'Hoja de Trabajo para listado'!$DE$153:$DE$1048576,0),MATCH((CUADRO!G$5&amp;$E151),'Hoja de Trabajo para listado'!$DE$151:$DG$151,0)),0)+IFERROR(INDEX('Hoja de Trabajo para listado'!$CD$155:$DC$1048576,MATCH($A151,'Hoja de Trabajo para listado'!$CD$155:$CD$1048576,0),MATCH((CUADRO!G$5&amp;$E151),'Hoja de Trabajo para listado'!$CD$151:$DC$151,0)),0)</f>
        <v>0</v>
      </c>
      <c r="H151" s="257">
        <f ca="1">+IFERROR(INDEX('Hoja de Trabajo para listado'!$A$155:$Z$1048576,MATCH($A151,'Hoja de Trabajo para listado'!$A$155:$A$1048576,0),MATCH((CUADRO!H$5&amp;$E151),'Hoja de Trabajo para listado'!$A$151:$Z$151,0)),0)+IFERROR(INDEX('Hoja de Trabajo para listado'!$AB$155:$BA$1048576,MATCH($A151,'Hoja de Trabajo para listado'!$AB$155:$AB$1048576,0),MATCH((CUADRO!H$5&amp;$E151),'Hoja de Trabajo para listado'!$AB$151:$BA$151,0)),0)+IFERROR(INDEX('Hoja de Trabajo para listado'!$BC$155:$CB$1048576,MATCH($A151,'Hoja de Trabajo para listado'!$BC$155:$BC$1048576,0),MATCH((CUADRO!H$5&amp;$E151),'Hoja de Trabajo para listado'!$BC$151:$CB$151,0)),0)+IFERROR(INDEX('Hoja de Trabajo para listado'!$DE$153:$DG$274,MATCH($A151,'Hoja de Trabajo para listado'!$DE$153:$DE$1048576,0),MATCH((CUADRO!H$5&amp;$E151),'Hoja de Trabajo para listado'!$DE$151:$DG$151,0)),0)+IFERROR(INDEX('Hoja de Trabajo para listado'!$CD$155:$DC$1048576,MATCH($A151,'Hoja de Trabajo para listado'!$CD$155:$CD$1048576,0),MATCH((CUADRO!H$5&amp;$E151),'Hoja de Trabajo para listado'!$CD$151:$DC$151,0)),0)</f>
        <v>0</v>
      </c>
      <c r="I151" s="257">
        <f ca="1">+IFERROR(INDEX('Hoja de Trabajo para listado'!$A$155:$Z$1048576,MATCH($A151,'Hoja de Trabajo para listado'!$A$155:$A$1048576,0),MATCH((CUADRO!I$5&amp;$E151),'Hoja de Trabajo para listado'!$A$151:$Z$151,0)),0)+IFERROR(INDEX('Hoja de Trabajo para listado'!$AB$155:$BA$1048576,MATCH($A151,'Hoja de Trabajo para listado'!$AB$155:$AB$1048576,0),MATCH((CUADRO!I$5&amp;$E151),'Hoja de Trabajo para listado'!$AB$151:$BA$151,0)),0)+IFERROR(INDEX('Hoja de Trabajo para listado'!$BC$155:$CB$1048576,MATCH($A151,'Hoja de Trabajo para listado'!$BC$155:$BC$1048576,0),MATCH((CUADRO!I$5&amp;$E151),'Hoja de Trabajo para listado'!$BC$151:$CB$151,0)),0)+IFERROR(INDEX('Hoja de Trabajo para listado'!$DE$153:$DG$274,MATCH($A151,'Hoja de Trabajo para listado'!$DE$153:$DE$1048576,0),MATCH((CUADRO!I$5&amp;$E151),'Hoja de Trabajo para listado'!$DE$151:$DG$151,0)),0)+IFERROR(INDEX('Hoja de Trabajo para listado'!$CD$155:$DC$1048576,MATCH($A151,'Hoja de Trabajo para listado'!$CD$155:$CD$1048576,0),MATCH((CUADRO!I$5&amp;$E151),'Hoja de Trabajo para listado'!$CD$151:$DC$151,0)),0)</f>
        <v>0</v>
      </c>
      <c r="J151" s="257">
        <f ca="1">+IFERROR(INDEX('Hoja de Trabajo para listado'!$A$155:$Z$1048576,MATCH($A151,'Hoja de Trabajo para listado'!$A$155:$A$1048576,0),MATCH((CUADRO!J$5&amp;$E151),'Hoja de Trabajo para listado'!$A$151:$Z$151,0)),0)+IFERROR(INDEX('Hoja de Trabajo para listado'!$AB$155:$BA$1048576,MATCH($A151,'Hoja de Trabajo para listado'!$AB$155:$AB$1048576,0),MATCH((CUADRO!J$5&amp;$E151),'Hoja de Trabajo para listado'!$AB$151:$BA$151,0)),0)+IFERROR(INDEX('Hoja de Trabajo para listado'!$BC$155:$CB$1048576,MATCH($A151,'Hoja de Trabajo para listado'!$BC$155:$BC$1048576,0),MATCH((CUADRO!J$5&amp;$E151),'Hoja de Trabajo para listado'!$BC$151:$CB$151,0)),0)+IFERROR(INDEX('Hoja de Trabajo para listado'!$DE$153:$DG$274,MATCH($A151,'Hoja de Trabajo para listado'!$DE$153:$DE$1048576,0),MATCH((CUADRO!J$5&amp;$E151),'Hoja de Trabajo para listado'!$DE$151:$DG$151,0)),0)+IFERROR(INDEX('Hoja de Trabajo para listado'!$CD$155:$DC$1048576,MATCH($A151,'Hoja de Trabajo para listado'!$CD$155:$CD$1048576,0),MATCH((CUADRO!J$5&amp;$E151),'Hoja de Trabajo para listado'!$CD$151:$DC$151,0)),0)</f>
        <v>0</v>
      </c>
      <c r="K151" s="257">
        <f ca="1">+IFERROR(INDEX('Hoja de Trabajo para listado'!$A$155:$Z$1048576,MATCH($A151,'Hoja de Trabajo para listado'!$A$155:$A$1048576,0),MATCH((CUADRO!K$5&amp;$E151),'Hoja de Trabajo para listado'!$A$151:$Z$151,0)),0)+IFERROR(INDEX('Hoja de Trabajo para listado'!$AB$155:$BA$1048576,MATCH($A151,'Hoja de Trabajo para listado'!$AB$155:$AB$1048576,0),MATCH((CUADRO!K$5&amp;$E151),'Hoja de Trabajo para listado'!$AB$151:$BA$151,0)),0)+IFERROR(INDEX('Hoja de Trabajo para listado'!$BC$155:$CB$1048576,MATCH($A151,'Hoja de Trabajo para listado'!$BC$155:$BC$1048576,0),MATCH((CUADRO!K$5&amp;$E151),'Hoja de Trabajo para listado'!$BC$151:$CB$151,0)),0)+IFERROR(INDEX('Hoja de Trabajo para listado'!$DE$153:$DG$274,MATCH($A151,'Hoja de Trabajo para listado'!$DE$153:$DE$1048576,0),MATCH((CUADRO!K$5&amp;$E151),'Hoja de Trabajo para listado'!$DE$151:$DG$151,0)),0)+IFERROR(INDEX('Hoja de Trabajo para listado'!$CD$155:$DC$1048576,MATCH($A151,'Hoja de Trabajo para listado'!$CD$155:$CD$1048576,0),MATCH((CUADRO!K$5&amp;$E151),'Hoja de Trabajo para listado'!$CD$151:$DC$151,0)),0)</f>
        <v>0</v>
      </c>
      <c r="L151" s="257">
        <f ca="1">+IFERROR(INDEX('Hoja de Trabajo para listado'!$A$155:$Z$1048576,MATCH($A151,'Hoja de Trabajo para listado'!$A$155:$A$1048576,0),MATCH((CUADRO!L$5&amp;$E151),'Hoja de Trabajo para listado'!$A$151:$Z$151,0)),0)+IFERROR(INDEX('Hoja de Trabajo para listado'!$AB$155:$BA$1048576,MATCH($A151,'Hoja de Trabajo para listado'!$AB$155:$AB$1048576,0),MATCH((CUADRO!L$5&amp;$E151),'Hoja de Trabajo para listado'!$AB$151:$BA$151,0)),0)+IFERROR(INDEX('Hoja de Trabajo para listado'!$BC$155:$CB$1048576,MATCH($A151,'Hoja de Trabajo para listado'!$BC$155:$BC$1048576,0),MATCH((CUADRO!L$5&amp;$E151),'Hoja de Trabajo para listado'!$BC$151:$CB$151,0)),0)+IFERROR(INDEX('Hoja de Trabajo para listado'!$DE$153:$DG$274,MATCH($A151,'Hoja de Trabajo para listado'!$DE$153:$DE$1048576,0),MATCH((CUADRO!L$5&amp;$E151),'Hoja de Trabajo para listado'!$DE$151:$DG$151,0)),0)+IFERROR(INDEX('Hoja de Trabajo para listado'!$CD$155:$DC$1048576,MATCH($A151,'Hoja de Trabajo para listado'!$CD$155:$CD$1048576,0),MATCH((CUADRO!L$5&amp;$E151),'Hoja de Trabajo para listado'!$CD$151:$DC$151,0)),0)</f>
        <v>0</v>
      </c>
      <c r="M151" s="257">
        <f ca="1">+IFERROR(INDEX('Hoja de Trabajo para listado'!$A$155:$Z$1048576,MATCH($A151,'Hoja de Trabajo para listado'!$A$155:$A$1048576,0),MATCH((CUADRO!M$5&amp;$E151),'Hoja de Trabajo para listado'!$A$151:$Z$151,0)),0)+IFERROR(INDEX('Hoja de Trabajo para listado'!$AB$155:$BA$1048576,MATCH($A151,'Hoja de Trabajo para listado'!$AB$155:$AB$1048576,0),MATCH((CUADRO!M$5&amp;$E151),'Hoja de Trabajo para listado'!$AB$151:$BA$151,0)),0)+IFERROR(INDEX('Hoja de Trabajo para listado'!$BC$155:$CB$1048576,MATCH($A151,'Hoja de Trabajo para listado'!$BC$155:$BC$1048576,0),MATCH((CUADRO!M$5&amp;$E151),'Hoja de Trabajo para listado'!$BC$151:$CB$151,0)),0)+IFERROR(INDEX('Hoja de Trabajo para listado'!$DE$153:$DG$274,MATCH($A151,'Hoja de Trabajo para listado'!$DE$153:$DE$1048576,0),MATCH((CUADRO!M$5&amp;$E151),'Hoja de Trabajo para listado'!$DE$151:$DG$151,0)),0)+IFERROR(INDEX('Hoja de Trabajo para listado'!$CD$155:$DC$1048576,MATCH($A151,'Hoja de Trabajo para listado'!$CD$155:$CD$1048576,0),MATCH((CUADRO!M$5&amp;$E151),'Hoja de Trabajo para listado'!$CD$151:$DC$151,0)),0)</f>
        <v>0</v>
      </c>
      <c r="N151" s="257">
        <f ca="1">+IFERROR(INDEX('Hoja de Trabajo para listado'!$A$155:$Z$1048576,MATCH($A151,'Hoja de Trabajo para listado'!$A$155:$A$1048576,0),MATCH((CUADRO!N$5&amp;$E151),'Hoja de Trabajo para listado'!$A$151:$Z$151,0)),0)+IFERROR(INDEX('Hoja de Trabajo para listado'!$AB$155:$BA$1048576,MATCH($A151,'Hoja de Trabajo para listado'!$AB$155:$AB$1048576,0),MATCH((CUADRO!N$5&amp;$E151),'Hoja de Trabajo para listado'!$AB$151:$BA$151,0)),0)+IFERROR(INDEX('Hoja de Trabajo para listado'!$BC$155:$CB$1048576,MATCH($A151,'Hoja de Trabajo para listado'!$BC$155:$BC$1048576,0),MATCH((CUADRO!N$5&amp;$E151),'Hoja de Trabajo para listado'!$BC$151:$CB$151,0)),0)+IFERROR(INDEX('Hoja de Trabajo para listado'!$DE$153:$DG$274,MATCH($A151,'Hoja de Trabajo para listado'!$DE$153:$DE$1048576,0),MATCH((CUADRO!N$5&amp;$E151),'Hoja de Trabajo para listado'!$DE$151:$DG$151,0)),0)+IFERROR(INDEX('Hoja de Trabajo para listado'!$CD$155:$DC$1048576,MATCH($A151,'Hoja de Trabajo para listado'!$CD$155:$CD$1048576,0),MATCH((CUADRO!N$5&amp;$E151),'Hoja de Trabajo para listado'!$CD$151:$DC$151,0)),0)</f>
        <v>9021271.5800000001</v>
      </c>
      <c r="O151" s="257">
        <f ca="1">+IFERROR(INDEX('Hoja de Trabajo para listado'!$A$155:$Z$1048576,MATCH($A151,'Hoja de Trabajo para listado'!$A$155:$A$1048576,0),MATCH((CUADRO!O$5&amp;$E151),'Hoja de Trabajo para listado'!$A$151:$Z$151,0)),0)+IFERROR(INDEX('Hoja de Trabajo para listado'!$AB$155:$BA$1048576,MATCH($A151,'Hoja de Trabajo para listado'!$AB$155:$AB$1048576,0),MATCH((CUADRO!O$5&amp;$E151),'Hoja de Trabajo para listado'!$AB$151:$BA$151,0)),0)+IFERROR(INDEX('Hoja de Trabajo para listado'!$BC$155:$CB$1048576,MATCH($A151,'Hoja de Trabajo para listado'!$BC$155:$BC$1048576,0),MATCH((CUADRO!O$5&amp;$E151),'Hoja de Trabajo para listado'!$BC$151:$CB$151,0)),0)+IFERROR(INDEX('Hoja de Trabajo para listado'!$DE$153:$DG$274,MATCH($A151,'Hoja de Trabajo para listado'!$DE$153:$DE$1048576,0),MATCH((CUADRO!O$5&amp;$E151),'Hoja de Trabajo para listado'!$DE$151:$DG$151,0)),0)+IFERROR(INDEX('Hoja de Trabajo para listado'!$CD$155:$DC$1048576,MATCH($A151,'Hoja de Trabajo para listado'!$CD$155:$CD$1048576,0),MATCH((CUADRO!O$5&amp;$E151),'Hoja de Trabajo para listado'!$CD$151:$DC$151,0)),0)</f>
        <v>0</v>
      </c>
      <c r="P151" s="257">
        <f ca="1">+IFERROR(INDEX('Hoja de Trabajo para listado'!$A$155:$Z$1048576,MATCH($A151,'Hoja de Trabajo para listado'!$A$155:$A$1048576,0),MATCH((CUADRO!P$5&amp;$E151),'Hoja de Trabajo para listado'!$A$151:$Z$151,0)),0)+IFERROR(INDEX('Hoja de Trabajo para listado'!$AB$155:$BA$1048576,MATCH($A151,'Hoja de Trabajo para listado'!$AB$155:$AB$1048576,0),MATCH((CUADRO!P$5&amp;$E151),'Hoja de Trabajo para listado'!$AB$151:$BA$151,0)),0)+IFERROR(INDEX('Hoja de Trabajo para listado'!$BC$155:$CB$1048576,MATCH($A151,'Hoja de Trabajo para listado'!$BC$155:$BC$1048576,0),MATCH((CUADRO!P$5&amp;$E151),'Hoja de Trabajo para listado'!$BC$151:$CB$151,0)),0)+IFERROR(INDEX('Hoja de Trabajo para listado'!$DE$153:$DG$274,MATCH($A151,'Hoja de Trabajo para listado'!$DE$153:$DE$1048576,0),MATCH((CUADRO!P$5&amp;$E151),'Hoja de Trabajo para listado'!$DE$151:$DG$151,0)),0)+IFERROR(INDEX('Hoja de Trabajo para listado'!$CD$155:$DC$1048576,MATCH($A151,'Hoja de Trabajo para listado'!$CD$155:$CD$1048576,0),MATCH((CUADRO!P$5&amp;$E151),'Hoja de Trabajo para listado'!$CD$151:$DC$151,0)),0)</f>
        <v>0</v>
      </c>
      <c r="Q151" s="257">
        <f ca="1">+IFERROR(INDEX('Hoja de Trabajo para listado'!$A$155:$Z$1048576,MATCH($A151,'Hoja de Trabajo para listado'!$A$155:$A$1048576,0),MATCH((CUADRO!Q$5&amp;$E151),'Hoja de Trabajo para listado'!$A$151:$Z$151,0)),0)+IFERROR(INDEX('Hoja de Trabajo para listado'!$AB$155:$BA$1048576,MATCH($A151,'Hoja de Trabajo para listado'!$AB$155:$AB$1048576,0),MATCH((CUADRO!Q$5&amp;$E151),'Hoja de Trabajo para listado'!$AB$151:$BA$151,0)),0)+IFERROR(INDEX('Hoja de Trabajo para listado'!$BC$155:$CB$1048576,MATCH($A151,'Hoja de Trabajo para listado'!$BC$155:$BC$1048576,0),MATCH((CUADRO!Q$5&amp;$E151),'Hoja de Trabajo para listado'!$BC$151:$CB$151,0)),0)+IFERROR(INDEX('Hoja de Trabajo para listado'!$DE$153:$DG$274,MATCH($A151,'Hoja de Trabajo para listado'!$DE$153:$DE$1048576,0),MATCH((CUADRO!Q$5&amp;$E151),'Hoja de Trabajo para listado'!$DE$151:$DG$151,0)),0)+IFERROR(INDEX('Hoja de Trabajo para listado'!$CD$155:$DC$1048576,MATCH($A151,'Hoja de Trabajo para listado'!$CD$155:$CD$1048576,0),MATCH((CUADRO!Q$5&amp;$E151),'Hoja de Trabajo para listado'!$CD$151:$DC$151,0)),0)</f>
        <v>0</v>
      </c>
      <c r="R151" s="257">
        <f t="shared" ca="1" si="4"/>
        <v>9021271.5800000001</v>
      </c>
      <c r="S151" s="277">
        <f ca="1">+R150+R151</f>
        <v>9021271.5800000001</v>
      </c>
      <c r="T151" s="257">
        <f ca="1">+S151</f>
        <v>9021271.5800000001</v>
      </c>
      <c r="U151" s="256">
        <f t="shared" si="5"/>
        <v>2</v>
      </c>
      <c r="V151" s="362" t="str">
        <f>+VLOOKUP(A151,bd_lista!$A$3:$E$590,5,FALSE)</f>
        <v>Instituciones Descentralizadas</v>
      </c>
      <c r="W151" s="362"/>
      <c r="X151" s="254">
        <f>+VLOOKUP(A151,[2]Sheet1!$A$13:$D$744,4,FALSE)</f>
        <v>0</v>
      </c>
      <c r="Y151" s="254" t="e">
        <f>+VLOOKUP(X151,bd_lista!$A$3:$C$590,3,FALSE)</f>
        <v>#N/A</v>
      </c>
      <c r="Z151" s="314"/>
      <c r="AA151" s="350"/>
    </row>
    <row r="152" spans="1:27" ht="15" hidden="1" customHeight="1">
      <c r="A152" s="264">
        <v>270</v>
      </c>
      <c r="B152" s="306">
        <f>+A152</f>
        <v>270</v>
      </c>
      <c r="C152" s="259" t="str">
        <f>+VLOOKUP(A152,bd_lista!$A$3:$C$590,3,FALSE)</f>
        <v>Direc. Dptal. de Educación Tarija</v>
      </c>
      <c r="D152" s="361" t="str">
        <f>+C152</f>
        <v>Direc. Dptal. de Educación Tarija</v>
      </c>
      <c r="E152" s="259" t="s">
        <v>1313</v>
      </c>
      <c r="F152" s="255">
        <f ca="1">+IFERROR(INDEX('Hoja de Trabajo para listado'!$A$155:$Z$1048576,MATCH($A152,'Hoja de Trabajo para listado'!$A$155:$A$1048576,0),MATCH((CUADRO!F$5&amp;$E152),'Hoja de Trabajo para listado'!$A$151:$Z$151,0)),0)+IFERROR(INDEX('Hoja de Trabajo para listado'!$AB$155:$BA$1048576,MATCH($A152,'Hoja de Trabajo para listado'!$AB$155:$AB$1048576,0),MATCH((CUADRO!F$5&amp;$E152),'Hoja de Trabajo para listado'!$AB$151:$BA$151,0)),0)+IFERROR(INDEX('Hoja de Trabajo para listado'!$BC$155:$CB$1048576,MATCH($A152,'Hoja de Trabajo para listado'!$BC$155:$BC$1048576,0),MATCH((CUADRO!F$5&amp;$E152),'Hoja de Trabajo para listado'!$BC$151:$CB$151,0)),0)+IFERROR(INDEX('Hoja de Trabajo para listado'!$DE$153:$DG$274,MATCH($A152,'Hoja de Trabajo para listado'!$DE$153:$DE$1048576,0),MATCH((CUADRO!F$5&amp;$E152),'Hoja de Trabajo para listado'!$DE$151:$DG$151,0)),0)+IFERROR(INDEX('Hoja de Trabajo para listado'!$CD$155:$DC$1048576,MATCH($A152,'Hoja de Trabajo para listado'!$CD$155:$CD$1048576,0),MATCH((CUADRO!F$5&amp;$E152),'Hoja de Trabajo para listado'!$CD$151:$DC$151,0)),0)</f>
        <v>0</v>
      </c>
      <c r="G152" s="255">
        <f ca="1">+IFERROR(INDEX('Hoja de Trabajo para listado'!$A$155:$Z$1048576,MATCH($A152,'Hoja de Trabajo para listado'!$A$155:$A$1048576,0),MATCH((CUADRO!G$5&amp;$E152),'Hoja de Trabajo para listado'!$A$151:$Z$151,0)),0)+IFERROR(INDEX('Hoja de Trabajo para listado'!$AB$155:$BA$1048576,MATCH($A152,'Hoja de Trabajo para listado'!$AB$155:$AB$1048576,0),MATCH((CUADRO!G$5&amp;$E152),'Hoja de Trabajo para listado'!$AB$151:$BA$151,0)),0)+IFERROR(INDEX('Hoja de Trabajo para listado'!$BC$155:$CB$1048576,MATCH($A152,'Hoja de Trabajo para listado'!$BC$155:$BC$1048576,0),MATCH((CUADRO!G$5&amp;$E152),'Hoja de Trabajo para listado'!$BC$151:$CB$151,0)),0)+IFERROR(INDEX('Hoja de Trabajo para listado'!$DE$153:$DG$274,MATCH($A152,'Hoja de Trabajo para listado'!$DE$153:$DE$1048576,0),MATCH((CUADRO!G$5&amp;$E152),'Hoja de Trabajo para listado'!$DE$151:$DG$151,0)),0)+IFERROR(INDEX('Hoja de Trabajo para listado'!$CD$155:$DC$1048576,MATCH($A152,'Hoja de Trabajo para listado'!$CD$155:$CD$1048576,0),MATCH((CUADRO!G$5&amp;$E152),'Hoja de Trabajo para listado'!$CD$151:$DC$151,0)),0)</f>
        <v>0</v>
      </c>
      <c r="H152" s="255">
        <f ca="1">+IFERROR(INDEX('Hoja de Trabajo para listado'!$A$155:$Z$1048576,MATCH($A152,'Hoja de Trabajo para listado'!$A$155:$A$1048576,0),MATCH((CUADRO!H$5&amp;$E152),'Hoja de Trabajo para listado'!$A$151:$Z$151,0)),0)+IFERROR(INDEX('Hoja de Trabajo para listado'!$AB$155:$BA$1048576,MATCH($A152,'Hoja de Trabajo para listado'!$AB$155:$AB$1048576,0),MATCH((CUADRO!H$5&amp;$E152),'Hoja de Trabajo para listado'!$AB$151:$BA$151,0)),0)+IFERROR(INDEX('Hoja de Trabajo para listado'!$BC$155:$CB$1048576,MATCH($A152,'Hoja de Trabajo para listado'!$BC$155:$BC$1048576,0),MATCH((CUADRO!H$5&amp;$E152),'Hoja de Trabajo para listado'!$BC$151:$CB$151,0)),0)+IFERROR(INDEX('Hoja de Trabajo para listado'!$DE$153:$DG$274,MATCH($A152,'Hoja de Trabajo para listado'!$DE$153:$DE$1048576,0),MATCH((CUADRO!H$5&amp;$E152),'Hoja de Trabajo para listado'!$DE$151:$DG$151,0)),0)+IFERROR(INDEX('Hoja de Trabajo para listado'!$CD$155:$DC$1048576,MATCH($A152,'Hoja de Trabajo para listado'!$CD$155:$CD$1048576,0),MATCH((CUADRO!H$5&amp;$E152),'Hoja de Trabajo para listado'!$CD$151:$DC$151,0)),0)</f>
        <v>0</v>
      </c>
      <c r="I152" s="255">
        <f ca="1">+IFERROR(INDEX('Hoja de Trabajo para listado'!$A$155:$Z$1048576,MATCH($A152,'Hoja de Trabajo para listado'!$A$155:$A$1048576,0),MATCH((CUADRO!I$5&amp;$E152),'Hoja de Trabajo para listado'!$A$151:$Z$151,0)),0)+IFERROR(INDEX('Hoja de Trabajo para listado'!$AB$155:$BA$1048576,MATCH($A152,'Hoja de Trabajo para listado'!$AB$155:$AB$1048576,0),MATCH((CUADRO!I$5&amp;$E152),'Hoja de Trabajo para listado'!$AB$151:$BA$151,0)),0)+IFERROR(INDEX('Hoja de Trabajo para listado'!$BC$155:$CB$1048576,MATCH($A152,'Hoja de Trabajo para listado'!$BC$155:$BC$1048576,0),MATCH((CUADRO!I$5&amp;$E152),'Hoja de Trabajo para listado'!$BC$151:$CB$151,0)),0)+IFERROR(INDEX('Hoja de Trabajo para listado'!$DE$153:$DG$274,MATCH($A152,'Hoja de Trabajo para listado'!$DE$153:$DE$1048576,0),MATCH((CUADRO!I$5&amp;$E152),'Hoja de Trabajo para listado'!$DE$151:$DG$151,0)),0)+IFERROR(INDEX('Hoja de Trabajo para listado'!$CD$155:$DC$1048576,MATCH($A152,'Hoja de Trabajo para listado'!$CD$155:$CD$1048576,0),MATCH((CUADRO!I$5&amp;$E152),'Hoja de Trabajo para listado'!$CD$151:$DC$151,0)),0)</f>
        <v>0</v>
      </c>
      <c r="J152" s="255">
        <f ca="1">+IFERROR(INDEX('Hoja de Trabajo para listado'!$A$155:$Z$1048576,MATCH($A152,'Hoja de Trabajo para listado'!$A$155:$A$1048576,0),MATCH((CUADRO!J$5&amp;$E152),'Hoja de Trabajo para listado'!$A$151:$Z$151,0)),0)+IFERROR(INDEX('Hoja de Trabajo para listado'!$AB$155:$BA$1048576,MATCH($A152,'Hoja de Trabajo para listado'!$AB$155:$AB$1048576,0),MATCH((CUADRO!J$5&amp;$E152),'Hoja de Trabajo para listado'!$AB$151:$BA$151,0)),0)+IFERROR(INDEX('Hoja de Trabajo para listado'!$BC$155:$CB$1048576,MATCH($A152,'Hoja de Trabajo para listado'!$BC$155:$BC$1048576,0),MATCH((CUADRO!J$5&amp;$E152),'Hoja de Trabajo para listado'!$BC$151:$CB$151,0)),0)+IFERROR(INDEX('Hoja de Trabajo para listado'!$DE$153:$DG$274,MATCH($A152,'Hoja de Trabajo para listado'!$DE$153:$DE$1048576,0),MATCH((CUADRO!J$5&amp;$E152),'Hoja de Trabajo para listado'!$DE$151:$DG$151,0)),0)+IFERROR(INDEX('Hoja de Trabajo para listado'!$CD$155:$DC$1048576,MATCH($A152,'Hoja de Trabajo para listado'!$CD$155:$CD$1048576,0),MATCH((CUADRO!J$5&amp;$E152),'Hoja de Trabajo para listado'!$CD$151:$DC$151,0)),0)</f>
        <v>0</v>
      </c>
      <c r="K152" s="255">
        <f ca="1">+IFERROR(INDEX('Hoja de Trabajo para listado'!$A$155:$Z$1048576,MATCH($A152,'Hoja de Trabajo para listado'!$A$155:$A$1048576,0),MATCH((CUADRO!K$5&amp;$E152),'Hoja de Trabajo para listado'!$A$151:$Z$151,0)),0)+IFERROR(INDEX('Hoja de Trabajo para listado'!$AB$155:$BA$1048576,MATCH($A152,'Hoja de Trabajo para listado'!$AB$155:$AB$1048576,0),MATCH((CUADRO!K$5&amp;$E152),'Hoja de Trabajo para listado'!$AB$151:$BA$151,0)),0)+IFERROR(INDEX('Hoja de Trabajo para listado'!$BC$155:$CB$1048576,MATCH($A152,'Hoja de Trabajo para listado'!$BC$155:$BC$1048576,0),MATCH((CUADRO!K$5&amp;$E152),'Hoja de Trabajo para listado'!$BC$151:$CB$151,0)),0)+IFERROR(INDEX('Hoja de Trabajo para listado'!$DE$153:$DG$274,MATCH($A152,'Hoja de Trabajo para listado'!$DE$153:$DE$1048576,0),MATCH((CUADRO!K$5&amp;$E152),'Hoja de Trabajo para listado'!$DE$151:$DG$151,0)),0)+IFERROR(INDEX('Hoja de Trabajo para listado'!$CD$155:$DC$1048576,MATCH($A152,'Hoja de Trabajo para listado'!$CD$155:$CD$1048576,0),MATCH((CUADRO!K$5&amp;$E152),'Hoja de Trabajo para listado'!$CD$151:$DC$151,0)),0)</f>
        <v>0</v>
      </c>
      <c r="L152" s="255">
        <f ca="1">+IFERROR(INDEX('Hoja de Trabajo para listado'!$A$155:$Z$1048576,MATCH($A152,'Hoja de Trabajo para listado'!$A$155:$A$1048576,0),MATCH((CUADRO!L$5&amp;$E152),'Hoja de Trabajo para listado'!$A$151:$Z$151,0)),0)+IFERROR(INDEX('Hoja de Trabajo para listado'!$AB$155:$BA$1048576,MATCH($A152,'Hoja de Trabajo para listado'!$AB$155:$AB$1048576,0),MATCH((CUADRO!L$5&amp;$E152),'Hoja de Trabajo para listado'!$AB$151:$BA$151,0)),0)+IFERROR(INDEX('Hoja de Trabajo para listado'!$BC$155:$CB$1048576,MATCH($A152,'Hoja de Trabajo para listado'!$BC$155:$BC$1048576,0),MATCH((CUADRO!L$5&amp;$E152),'Hoja de Trabajo para listado'!$BC$151:$CB$151,0)),0)+IFERROR(INDEX('Hoja de Trabajo para listado'!$DE$153:$DG$274,MATCH($A152,'Hoja de Trabajo para listado'!$DE$153:$DE$1048576,0),MATCH((CUADRO!L$5&amp;$E152),'Hoja de Trabajo para listado'!$DE$151:$DG$151,0)),0)+IFERROR(INDEX('Hoja de Trabajo para listado'!$CD$155:$DC$1048576,MATCH($A152,'Hoja de Trabajo para listado'!$CD$155:$CD$1048576,0),MATCH((CUADRO!L$5&amp;$E152),'Hoja de Trabajo para listado'!$CD$151:$DC$151,0)),0)</f>
        <v>0</v>
      </c>
      <c r="M152" s="255">
        <f ca="1">+IFERROR(INDEX('Hoja de Trabajo para listado'!$A$155:$Z$1048576,MATCH($A152,'Hoja de Trabajo para listado'!$A$155:$A$1048576,0),MATCH((CUADRO!M$5&amp;$E152),'Hoja de Trabajo para listado'!$A$151:$Z$151,0)),0)+IFERROR(INDEX('Hoja de Trabajo para listado'!$AB$155:$BA$1048576,MATCH($A152,'Hoja de Trabajo para listado'!$AB$155:$AB$1048576,0),MATCH((CUADRO!M$5&amp;$E152),'Hoja de Trabajo para listado'!$AB$151:$BA$151,0)),0)+IFERROR(INDEX('Hoja de Trabajo para listado'!$BC$155:$CB$1048576,MATCH($A152,'Hoja de Trabajo para listado'!$BC$155:$BC$1048576,0),MATCH((CUADRO!M$5&amp;$E152),'Hoja de Trabajo para listado'!$BC$151:$CB$151,0)),0)+IFERROR(INDEX('Hoja de Trabajo para listado'!$DE$153:$DG$274,MATCH($A152,'Hoja de Trabajo para listado'!$DE$153:$DE$1048576,0),MATCH((CUADRO!M$5&amp;$E152),'Hoja de Trabajo para listado'!$DE$151:$DG$151,0)),0)+IFERROR(INDEX('Hoja de Trabajo para listado'!$CD$155:$DC$1048576,MATCH($A152,'Hoja de Trabajo para listado'!$CD$155:$CD$1048576,0),MATCH((CUADRO!M$5&amp;$E152),'Hoja de Trabajo para listado'!$CD$151:$DC$151,0)),0)</f>
        <v>0</v>
      </c>
      <c r="N152" s="255">
        <f ca="1">+IFERROR(INDEX('Hoja de Trabajo para listado'!$A$155:$Z$1048576,MATCH($A152,'Hoja de Trabajo para listado'!$A$155:$A$1048576,0),MATCH((CUADRO!N$5&amp;$E152),'Hoja de Trabajo para listado'!$A$151:$Z$151,0)),0)+IFERROR(INDEX('Hoja de Trabajo para listado'!$AB$155:$BA$1048576,MATCH($A152,'Hoja de Trabajo para listado'!$AB$155:$AB$1048576,0),MATCH((CUADRO!N$5&amp;$E152),'Hoja de Trabajo para listado'!$AB$151:$BA$151,0)),0)+IFERROR(INDEX('Hoja de Trabajo para listado'!$BC$155:$CB$1048576,MATCH($A152,'Hoja de Trabajo para listado'!$BC$155:$BC$1048576,0),MATCH((CUADRO!N$5&amp;$E152),'Hoja de Trabajo para listado'!$BC$151:$CB$151,0)),0)+IFERROR(INDEX('Hoja de Trabajo para listado'!$DE$153:$DG$274,MATCH($A152,'Hoja de Trabajo para listado'!$DE$153:$DE$1048576,0),MATCH((CUADRO!N$5&amp;$E152),'Hoja de Trabajo para listado'!$DE$151:$DG$151,0)),0)+IFERROR(INDEX('Hoja de Trabajo para listado'!$CD$155:$DC$1048576,MATCH($A152,'Hoja de Trabajo para listado'!$CD$155:$CD$1048576,0),MATCH((CUADRO!N$5&amp;$E152),'Hoja de Trabajo para listado'!$CD$151:$DC$151,0)),0)</f>
        <v>0</v>
      </c>
      <c r="O152" s="255">
        <f ca="1">+IFERROR(INDEX('Hoja de Trabajo para listado'!$A$155:$Z$1048576,MATCH($A152,'Hoja de Trabajo para listado'!$A$155:$A$1048576,0),MATCH((CUADRO!O$5&amp;$E152),'Hoja de Trabajo para listado'!$A$151:$Z$151,0)),0)+IFERROR(INDEX('Hoja de Trabajo para listado'!$AB$155:$BA$1048576,MATCH($A152,'Hoja de Trabajo para listado'!$AB$155:$AB$1048576,0),MATCH((CUADRO!O$5&amp;$E152),'Hoja de Trabajo para listado'!$AB$151:$BA$151,0)),0)+IFERROR(INDEX('Hoja de Trabajo para listado'!$BC$155:$CB$1048576,MATCH($A152,'Hoja de Trabajo para listado'!$BC$155:$BC$1048576,0),MATCH((CUADRO!O$5&amp;$E152),'Hoja de Trabajo para listado'!$BC$151:$CB$151,0)),0)+IFERROR(INDEX('Hoja de Trabajo para listado'!$DE$153:$DG$274,MATCH($A152,'Hoja de Trabajo para listado'!$DE$153:$DE$1048576,0),MATCH((CUADRO!O$5&amp;$E152),'Hoja de Trabajo para listado'!$DE$151:$DG$151,0)),0)+IFERROR(INDEX('Hoja de Trabajo para listado'!$CD$155:$DC$1048576,MATCH($A152,'Hoja de Trabajo para listado'!$CD$155:$CD$1048576,0),MATCH((CUADRO!O$5&amp;$E152),'Hoja de Trabajo para listado'!$CD$151:$DC$151,0)),0)</f>
        <v>0</v>
      </c>
      <c r="P152" s="255">
        <f ca="1">+IFERROR(INDEX('Hoja de Trabajo para listado'!$A$155:$Z$1048576,MATCH($A152,'Hoja de Trabajo para listado'!$A$155:$A$1048576,0),MATCH((CUADRO!P$5&amp;$E152),'Hoja de Trabajo para listado'!$A$151:$Z$151,0)),0)+IFERROR(INDEX('Hoja de Trabajo para listado'!$AB$155:$BA$1048576,MATCH($A152,'Hoja de Trabajo para listado'!$AB$155:$AB$1048576,0),MATCH((CUADRO!P$5&amp;$E152),'Hoja de Trabajo para listado'!$AB$151:$BA$151,0)),0)+IFERROR(INDEX('Hoja de Trabajo para listado'!$BC$155:$CB$1048576,MATCH($A152,'Hoja de Trabajo para listado'!$BC$155:$BC$1048576,0),MATCH((CUADRO!P$5&amp;$E152),'Hoja de Trabajo para listado'!$BC$151:$CB$151,0)),0)+IFERROR(INDEX('Hoja de Trabajo para listado'!$DE$153:$DG$274,MATCH($A152,'Hoja de Trabajo para listado'!$DE$153:$DE$1048576,0),MATCH((CUADRO!P$5&amp;$E152),'Hoja de Trabajo para listado'!$DE$151:$DG$151,0)),0)+IFERROR(INDEX('Hoja de Trabajo para listado'!$CD$155:$DC$1048576,MATCH($A152,'Hoja de Trabajo para listado'!$CD$155:$CD$1048576,0),MATCH((CUADRO!P$5&amp;$E152),'Hoja de Trabajo para listado'!$CD$151:$DC$151,0)),0)</f>
        <v>0</v>
      </c>
      <c r="Q152" s="255">
        <f ca="1">+IFERROR(INDEX('Hoja de Trabajo para listado'!$A$155:$Z$1048576,MATCH($A152,'Hoja de Trabajo para listado'!$A$155:$A$1048576,0),MATCH((CUADRO!Q$5&amp;$E152),'Hoja de Trabajo para listado'!$A$151:$Z$151,0)),0)+IFERROR(INDEX('Hoja de Trabajo para listado'!$AB$155:$BA$1048576,MATCH($A152,'Hoja de Trabajo para listado'!$AB$155:$AB$1048576,0),MATCH((CUADRO!Q$5&amp;$E152),'Hoja de Trabajo para listado'!$AB$151:$BA$151,0)),0)+IFERROR(INDEX('Hoja de Trabajo para listado'!$BC$155:$CB$1048576,MATCH($A152,'Hoja de Trabajo para listado'!$BC$155:$BC$1048576,0),MATCH((CUADRO!Q$5&amp;$E152),'Hoja de Trabajo para listado'!$BC$151:$CB$151,0)),0)+IFERROR(INDEX('Hoja de Trabajo para listado'!$DE$153:$DG$274,MATCH($A152,'Hoja de Trabajo para listado'!$DE$153:$DE$1048576,0),MATCH((CUADRO!Q$5&amp;$E152),'Hoja de Trabajo para listado'!$DE$151:$DG$151,0)),0)+IFERROR(INDEX('Hoja de Trabajo para listado'!$CD$155:$DC$1048576,MATCH($A152,'Hoja de Trabajo para listado'!$CD$155:$CD$1048576,0),MATCH((CUADRO!Q$5&amp;$E152),'Hoja de Trabajo para listado'!$CD$151:$DC$151,0)),0)</f>
        <v>0</v>
      </c>
      <c r="R152" s="255">
        <f t="shared" ca="1" si="4"/>
        <v>0</v>
      </c>
      <c r="S152" s="255"/>
      <c r="T152" s="255">
        <f ca="1">+T153</f>
        <v>0</v>
      </c>
      <c r="U152" s="254">
        <f t="shared" si="5"/>
        <v>1</v>
      </c>
      <c r="V152" s="362" t="str">
        <f>+VLOOKUP(A152,bd_lista!$A$3:$E$590,5,FALSE)</f>
        <v>Instituciones Descentralizadas</v>
      </c>
      <c r="W152" s="361" t="str">
        <f>+V152</f>
        <v>Instituciones Descentralizadas</v>
      </c>
      <c r="X152" s="254">
        <f>+VLOOKUP(A152,[2]Sheet1!$A$13:$D$744,4,FALSE)</f>
        <v>16</v>
      </c>
      <c r="Y152" s="254" t="str">
        <f>+VLOOKUP(X152,bd_lista!$A$3:$C$590,3,FALSE)</f>
        <v>Ministerio de Educación</v>
      </c>
      <c r="Z152" s="316">
        <f>+X152</f>
        <v>16</v>
      </c>
      <c r="AA152" s="348" t="str">
        <f>+Y152</f>
        <v>Ministerio de Educación</v>
      </c>
    </row>
    <row r="153" spans="1:27" ht="15" hidden="1" customHeight="1">
      <c r="A153" s="32">
        <v>270</v>
      </c>
      <c r="B153" s="307"/>
      <c r="C153" s="362" t="str">
        <f>+VLOOKUP(A153,bd_lista!$A$3:$C$590,3,FALSE)</f>
        <v>Direc. Dptal. de Educación Tarija</v>
      </c>
      <c r="D153" s="362"/>
      <c r="E153" s="362" t="s">
        <v>1314</v>
      </c>
      <c r="F153" s="257">
        <f ca="1">+IFERROR(INDEX('Hoja de Trabajo para listado'!$A$155:$Z$1048576,MATCH($A153,'Hoja de Trabajo para listado'!$A$155:$A$1048576,0),MATCH((CUADRO!F$5&amp;$E153),'Hoja de Trabajo para listado'!$A$151:$Z$151,0)),0)+IFERROR(INDEX('Hoja de Trabajo para listado'!$AB$155:$BA$1048576,MATCH($A153,'Hoja de Trabajo para listado'!$AB$155:$AB$1048576,0),MATCH((CUADRO!F$5&amp;$E153),'Hoja de Trabajo para listado'!$AB$151:$BA$151,0)),0)+IFERROR(INDEX('Hoja de Trabajo para listado'!$BC$155:$CB$1048576,MATCH($A153,'Hoja de Trabajo para listado'!$BC$155:$BC$1048576,0),MATCH((CUADRO!F$5&amp;$E153),'Hoja de Trabajo para listado'!$BC$151:$CB$151,0)),0)+IFERROR(INDEX('Hoja de Trabajo para listado'!$DE$153:$DG$274,MATCH($A153,'Hoja de Trabajo para listado'!$DE$153:$DE$1048576,0),MATCH((CUADRO!F$5&amp;$E153),'Hoja de Trabajo para listado'!$DE$151:$DG$151,0)),0)+IFERROR(INDEX('Hoja de Trabajo para listado'!$CD$155:$DC$1048576,MATCH($A153,'Hoja de Trabajo para listado'!$CD$155:$CD$1048576,0),MATCH((CUADRO!F$5&amp;$E153),'Hoja de Trabajo para listado'!$CD$151:$DC$151,0)),0)</f>
        <v>0</v>
      </c>
      <c r="G153" s="257">
        <f ca="1">+IFERROR(INDEX('Hoja de Trabajo para listado'!$A$155:$Z$1048576,MATCH($A153,'Hoja de Trabajo para listado'!$A$155:$A$1048576,0),MATCH((CUADRO!G$5&amp;$E153),'Hoja de Trabajo para listado'!$A$151:$Z$151,0)),0)+IFERROR(INDEX('Hoja de Trabajo para listado'!$AB$155:$BA$1048576,MATCH($A153,'Hoja de Trabajo para listado'!$AB$155:$AB$1048576,0),MATCH((CUADRO!G$5&amp;$E153),'Hoja de Trabajo para listado'!$AB$151:$BA$151,0)),0)+IFERROR(INDEX('Hoja de Trabajo para listado'!$BC$155:$CB$1048576,MATCH($A153,'Hoja de Trabajo para listado'!$BC$155:$BC$1048576,0),MATCH((CUADRO!G$5&amp;$E153),'Hoja de Trabajo para listado'!$BC$151:$CB$151,0)),0)+IFERROR(INDEX('Hoja de Trabajo para listado'!$DE$153:$DG$274,MATCH($A153,'Hoja de Trabajo para listado'!$DE$153:$DE$1048576,0),MATCH((CUADRO!G$5&amp;$E153),'Hoja de Trabajo para listado'!$DE$151:$DG$151,0)),0)+IFERROR(INDEX('Hoja de Trabajo para listado'!$CD$155:$DC$1048576,MATCH($A153,'Hoja de Trabajo para listado'!$CD$155:$CD$1048576,0),MATCH((CUADRO!G$5&amp;$E153),'Hoja de Trabajo para listado'!$CD$151:$DC$151,0)),0)</f>
        <v>0</v>
      </c>
      <c r="H153" s="257">
        <f ca="1">+IFERROR(INDEX('Hoja de Trabajo para listado'!$A$155:$Z$1048576,MATCH($A153,'Hoja de Trabajo para listado'!$A$155:$A$1048576,0),MATCH((CUADRO!H$5&amp;$E153),'Hoja de Trabajo para listado'!$A$151:$Z$151,0)),0)+IFERROR(INDEX('Hoja de Trabajo para listado'!$AB$155:$BA$1048576,MATCH($A153,'Hoja de Trabajo para listado'!$AB$155:$AB$1048576,0),MATCH((CUADRO!H$5&amp;$E153),'Hoja de Trabajo para listado'!$AB$151:$BA$151,0)),0)+IFERROR(INDEX('Hoja de Trabajo para listado'!$BC$155:$CB$1048576,MATCH($A153,'Hoja de Trabajo para listado'!$BC$155:$BC$1048576,0),MATCH((CUADRO!H$5&amp;$E153),'Hoja de Trabajo para listado'!$BC$151:$CB$151,0)),0)+IFERROR(INDEX('Hoja de Trabajo para listado'!$DE$153:$DG$274,MATCH($A153,'Hoja de Trabajo para listado'!$DE$153:$DE$1048576,0),MATCH((CUADRO!H$5&amp;$E153),'Hoja de Trabajo para listado'!$DE$151:$DG$151,0)),0)+IFERROR(INDEX('Hoja de Trabajo para listado'!$CD$155:$DC$1048576,MATCH($A153,'Hoja de Trabajo para listado'!$CD$155:$CD$1048576,0),MATCH((CUADRO!H$5&amp;$E153),'Hoja de Trabajo para listado'!$CD$151:$DC$151,0)),0)</f>
        <v>0</v>
      </c>
      <c r="I153" s="257">
        <f ca="1">+IFERROR(INDEX('Hoja de Trabajo para listado'!$A$155:$Z$1048576,MATCH($A153,'Hoja de Trabajo para listado'!$A$155:$A$1048576,0),MATCH((CUADRO!I$5&amp;$E153),'Hoja de Trabajo para listado'!$A$151:$Z$151,0)),0)+IFERROR(INDEX('Hoja de Trabajo para listado'!$AB$155:$BA$1048576,MATCH($A153,'Hoja de Trabajo para listado'!$AB$155:$AB$1048576,0),MATCH((CUADRO!I$5&amp;$E153),'Hoja de Trabajo para listado'!$AB$151:$BA$151,0)),0)+IFERROR(INDEX('Hoja de Trabajo para listado'!$BC$155:$CB$1048576,MATCH($A153,'Hoja de Trabajo para listado'!$BC$155:$BC$1048576,0),MATCH((CUADRO!I$5&amp;$E153),'Hoja de Trabajo para listado'!$BC$151:$CB$151,0)),0)+IFERROR(INDEX('Hoja de Trabajo para listado'!$DE$153:$DG$274,MATCH($A153,'Hoja de Trabajo para listado'!$DE$153:$DE$1048576,0),MATCH((CUADRO!I$5&amp;$E153),'Hoja de Trabajo para listado'!$DE$151:$DG$151,0)),0)+IFERROR(INDEX('Hoja de Trabajo para listado'!$CD$155:$DC$1048576,MATCH($A153,'Hoja de Trabajo para listado'!$CD$155:$CD$1048576,0),MATCH((CUADRO!I$5&amp;$E153),'Hoja de Trabajo para listado'!$CD$151:$DC$151,0)),0)</f>
        <v>0</v>
      </c>
      <c r="J153" s="257">
        <f ca="1">+IFERROR(INDEX('Hoja de Trabajo para listado'!$A$155:$Z$1048576,MATCH($A153,'Hoja de Trabajo para listado'!$A$155:$A$1048576,0),MATCH((CUADRO!J$5&amp;$E153),'Hoja de Trabajo para listado'!$A$151:$Z$151,0)),0)+IFERROR(INDEX('Hoja de Trabajo para listado'!$AB$155:$BA$1048576,MATCH($A153,'Hoja de Trabajo para listado'!$AB$155:$AB$1048576,0),MATCH((CUADRO!J$5&amp;$E153),'Hoja de Trabajo para listado'!$AB$151:$BA$151,0)),0)+IFERROR(INDEX('Hoja de Trabajo para listado'!$BC$155:$CB$1048576,MATCH($A153,'Hoja de Trabajo para listado'!$BC$155:$BC$1048576,0),MATCH((CUADRO!J$5&amp;$E153),'Hoja de Trabajo para listado'!$BC$151:$CB$151,0)),0)+IFERROR(INDEX('Hoja de Trabajo para listado'!$DE$153:$DG$274,MATCH($A153,'Hoja de Trabajo para listado'!$DE$153:$DE$1048576,0),MATCH((CUADRO!J$5&amp;$E153),'Hoja de Trabajo para listado'!$DE$151:$DG$151,0)),0)+IFERROR(INDEX('Hoja de Trabajo para listado'!$CD$155:$DC$1048576,MATCH($A153,'Hoja de Trabajo para listado'!$CD$155:$CD$1048576,0),MATCH((CUADRO!J$5&amp;$E153),'Hoja de Trabajo para listado'!$CD$151:$DC$151,0)),0)</f>
        <v>0</v>
      </c>
      <c r="K153" s="257">
        <f ca="1">+IFERROR(INDEX('Hoja de Trabajo para listado'!$A$155:$Z$1048576,MATCH($A153,'Hoja de Trabajo para listado'!$A$155:$A$1048576,0),MATCH((CUADRO!K$5&amp;$E153),'Hoja de Trabajo para listado'!$A$151:$Z$151,0)),0)+IFERROR(INDEX('Hoja de Trabajo para listado'!$AB$155:$BA$1048576,MATCH($A153,'Hoja de Trabajo para listado'!$AB$155:$AB$1048576,0),MATCH((CUADRO!K$5&amp;$E153),'Hoja de Trabajo para listado'!$AB$151:$BA$151,0)),0)+IFERROR(INDEX('Hoja de Trabajo para listado'!$BC$155:$CB$1048576,MATCH($A153,'Hoja de Trabajo para listado'!$BC$155:$BC$1048576,0),MATCH((CUADRO!K$5&amp;$E153),'Hoja de Trabajo para listado'!$BC$151:$CB$151,0)),0)+IFERROR(INDEX('Hoja de Trabajo para listado'!$DE$153:$DG$274,MATCH($A153,'Hoja de Trabajo para listado'!$DE$153:$DE$1048576,0),MATCH((CUADRO!K$5&amp;$E153),'Hoja de Trabajo para listado'!$DE$151:$DG$151,0)),0)+IFERROR(INDEX('Hoja de Trabajo para listado'!$CD$155:$DC$1048576,MATCH($A153,'Hoja de Trabajo para listado'!$CD$155:$CD$1048576,0),MATCH((CUADRO!K$5&amp;$E153),'Hoja de Trabajo para listado'!$CD$151:$DC$151,0)),0)</f>
        <v>0</v>
      </c>
      <c r="L153" s="257">
        <f ca="1">+IFERROR(INDEX('Hoja de Trabajo para listado'!$A$155:$Z$1048576,MATCH($A153,'Hoja de Trabajo para listado'!$A$155:$A$1048576,0),MATCH((CUADRO!L$5&amp;$E153),'Hoja de Trabajo para listado'!$A$151:$Z$151,0)),0)+IFERROR(INDEX('Hoja de Trabajo para listado'!$AB$155:$BA$1048576,MATCH($A153,'Hoja de Trabajo para listado'!$AB$155:$AB$1048576,0),MATCH((CUADRO!L$5&amp;$E153),'Hoja de Trabajo para listado'!$AB$151:$BA$151,0)),0)+IFERROR(INDEX('Hoja de Trabajo para listado'!$BC$155:$CB$1048576,MATCH($A153,'Hoja de Trabajo para listado'!$BC$155:$BC$1048576,0),MATCH((CUADRO!L$5&amp;$E153),'Hoja de Trabajo para listado'!$BC$151:$CB$151,0)),0)+IFERROR(INDEX('Hoja de Trabajo para listado'!$DE$153:$DG$274,MATCH($A153,'Hoja de Trabajo para listado'!$DE$153:$DE$1048576,0),MATCH((CUADRO!L$5&amp;$E153),'Hoja de Trabajo para listado'!$DE$151:$DG$151,0)),0)+IFERROR(INDEX('Hoja de Trabajo para listado'!$CD$155:$DC$1048576,MATCH($A153,'Hoja de Trabajo para listado'!$CD$155:$CD$1048576,0),MATCH((CUADRO!L$5&amp;$E153),'Hoja de Trabajo para listado'!$CD$151:$DC$151,0)),0)</f>
        <v>0</v>
      </c>
      <c r="M153" s="257">
        <f ca="1">+IFERROR(INDEX('Hoja de Trabajo para listado'!$A$155:$Z$1048576,MATCH($A153,'Hoja de Trabajo para listado'!$A$155:$A$1048576,0),MATCH((CUADRO!M$5&amp;$E153),'Hoja de Trabajo para listado'!$A$151:$Z$151,0)),0)+IFERROR(INDEX('Hoja de Trabajo para listado'!$AB$155:$BA$1048576,MATCH($A153,'Hoja de Trabajo para listado'!$AB$155:$AB$1048576,0),MATCH((CUADRO!M$5&amp;$E153),'Hoja de Trabajo para listado'!$AB$151:$BA$151,0)),0)+IFERROR(INDEX('Hoja de Trabajo para listado'!$BC$155:$CB$1048576,MATCH($A153,'Hoja de Trabajo para listado'!$BC$155:$BC$1048576,0),MATCH((CUADRO!M$5&amp;$E153),'Hoja de Trabajo para listado'!$BC$151:$CB$151,0)),0)+IFERROR(INDEX('Hoja de Trabajo para listado'!$DE$153:$DG$274,MATCH($A153,'Hoja de Trabajo para listado'!$DE$153:$DE$1048576,0),MATCH((CUADRO!M$5&amp;$E153),'Hoja de Trabajo para listado'!$DE$151:$DG$151,0)),0)+IFERROR(INDEX('Hoja de Trabajo para listado'!$CD$155:$DC$1048576,MATCH($A153,'Hoja de Trabajo para listado'!$CD$155:$CD$1048576,0),MATCH((CUADRO!M$5&amp;$E153),'Hoja de Trabajo para listado'!$CD$151:$DC$151,0)),0)</f>
        <v>0</v>
      </c>
      <c r="N153" s="257">
        <f ca="1">+IFERROR(INDEX('Hoja de Trabajo para listado'!$A$155:$Z$1048576,MATCH($A153,'Hoja de Trabajo para listado'!$A$155:$A$1048576,0),MATCH((CUADRO!N$5&amp;$E153),'Hoja de Trabajo para listado'!$A$151:$Z$151,0)),0)+IFERROR(INDEX('Hoja de Trabajo para listado'!$AB$155:$BA$1048576,MATCH($A153,'Hoja de Trabajo para listado'!$AB$155:$AB$1048576,0),MATCH((CUADRO!N$5&amp;$E153),'Hoja de Trabajo para listado'!$AB$151:$BA$151,0)),0)+IFERROR(INDEX('Hoja de Trabajo para listado'!$BC$155:$CB$1048576,MATCH($A153,'Hoja de Trabajo para listado'!$BC$155:$BC$1048576,0),MATCH((CUADRO!N$5&amp;$E153),'Hoja de Trabajo para listado'!$BC$151:$CB$151,0)),0)+IFERROR(INDEX('Hoja de Trabajo para listado'!$DE$153:$DG$274,MATCH($A153,'Hoja de Trabajo para listado'!$DE$153:$DE$1048576,0),MATCH((CUADRO!N$5&amp;$E153),'Hoja de Trabajo para listado'!$DE$151:$DG$151,0)),0)+IFERROR(INDEX('Hoja de Trabajo para listado'!$CD$155:$DC$1048576,MATCH($A153,'Hoja de Trabajo para listado'!$CD$155:$CD$1048576,0),MATCH((CUADRO!N$5&amp;$E153),'Hoja de Trabajo para listado'!$CD$151:$DC$151,0)),0)</f>
        <v>0</v>
      </c>
      <c r="O153" s="257">
        <f ca="1">+IFERROR(INDEX('Hoja de Trabajo para listado'!$A$155:$Z$1048576,MATCH($A153,'Hoja de Trabajo para listado'!$A$155:$A$1048576,0),MATCH((CUADRO!O$5&amp;$E153),'Hoja de Trabajo para listado'!$A$151:$Z$151,0)),0)+IFERROR(INDEX('Hoja de Trabajo para listado'!$AB$155:$BA$1048576,MATCH($A153,'Hoja de Trabajo para listado'!$AB$155:$AB$1048576,0),MATCH((CUADRO!O$5&amp;$E153),'Hoja de Trabajo para listado'!$AB$151:$BA$151,0)),0)+IFERROR(INDEX('Hoja de Trabajo para listado'!$BC$155:$CB$1048576,MATCH($A153,'Hoja de Trabajo para listado'!$BC$155:$BC$1048576,0),MATCH((CUADRO!O$5&amp;$E153),'Hoja de Trabajo para listado'!$BC$151:$CB$151,0)),0)+IFERROR(INDEX('Hoja de Trabajo para listado'!$DE$153:$DG$274,MATCH($A153,'Hoja de Trabajo para listado'!$DE$153:$DE$1048576,0),MATCH((CUADRO!O$5&amp;$E153),'Hoja de Trabajo para listado'!$DE$151:$DG$151,0)),0)+IFERROR(INDEX('Hoja de Trabajo para listado'!$CD$155:$DC$1048576,MATCH($A153,'Hoja de Trabajo para listado'!$CD$155:$CD$1048576,0),MATCH((CUADRO!O$5&amp;$E153),'Hoja de Trabajo para listado'!$CD$151:$DC$151,0)),0)</f>
        <v>0</v>
      </c>
      <c r="P153" s="257">
        <f ca="1">+IFERROR(INDEX('Hoja de Trabajo para listado'!$A$155:$Z$1048576,MATCH($A153,'Hoja de Trabajo para listado'!$A$155:$A$1048576,0),MATCH((CUADRO!P$5&amp;$E153),'Hoja de Trabajo para listado'!$A$151:$Z$151,0)),0)+IFERROR(INDEX('Hoja de Trabajo para listado'!$AB$155:$BA$1048576,MATCH($A153,'Hoja de Trabajo para listado'!$AB$155:$AB$1048576,0),MATCH((CUADRO!P$5&amp;$E153),'Hoja de Trabajo para listado'!$AB$151:$BA$151,0)),0)+IFERROR(INDEX('Hoja de Trabajo para listado'!$BC$155:$CB$1048576,MATCH($A153,'Hoja de Trabajo para listado'!$BC$155:$BC$1048576,0),MATCH((CUADRO!P$5&amp;$E153),'Hoja de Trabajo para listado'!$BC$151:$CB$151,0)),0)+IFERROR(INDEX('Hoja de Trabajo para listado'!$DE$153:$DG$274,MATCH($A153,'Hoja de Trabajo para listado'!$DE$153:$DE$1048576,0),MATCH((CUADRO!P$5&amp;$E153),'Hoja de Trabajo para listado'!$DE$151:$DG$151,0)),0)+IFERROR(INDEX('Hoja de Trabajo para listado'!$CD$155:$DC$1048576,MATCH($A153,'Hoja de Trabajo para listado'!$CD$155:$CD$1048576,0),MATCH((CUADRO!P$5&amp;$E153),'Hoja de Trabajo para listado'!$CD$151:$DC$151,0)),0)</f>
        <v>0</v>
      </c>
      <c r="Q153" s="257">
        <f ca="1">+IFERROR(INDEX('Hoja de Trabajo para listado'!$A$155:$Z$1048576,MATCH($A153,'Hoja de Trabajo para listado'!$A$155:$A$1048576,0),MATCH((CUADRO!Q$5&amp;$E153),'Hoja de Trabajo para listado'!$A$151:$Z$151,0)),0)+IFERROR(INDEX('Hoja de Trabajo para listado'!$AB$155:$BA$1048576,MATCH($A153,'Hoja de Trabajo para listado'!$AB$155:$AB$1048576,0),MATCH((CUADRO!Q$5&amp;$E153),'Hoja de Trabajo para listado'!$AB$151:$BA$151,0)),0)+IFERROR(INDEX('Hoja de Trabajo para listado'!$BC$155:$CB$1048576,MATCH($A153,'Hoja de Trabajo para listado'!$BC$155:$BC$1048576,0),MATCH((CUADRO!Q$5&amp;$E153),'Hoja de Trabajo para listado'!$BC$151:$CB$151,0)),0)+IFERROR(INDEX('Hoja de Trabajo para listado'!$DE$153:$DG$274,MATCH($A153,'Hoja de Trabajo para listado'!$DE$153:$DE$1048576,0),MATCH((CUADRO!Q$5&amp;$E153),'Hoja de Trabajo para listado'!$DE$151:$DG$151,0)),0)+IFERROR(INDEX('Hoja de Trabajo para listado'!$CD$155:$DC$1048576,MATCH($A153,'Hoja de Trabajo para listado'!$CD$155:$CD$1048576,0),MATCH((CUADRO!Q$5&amp;$E153),'Hoja de Trabajo para listado'!$CD$151:$DC$151,0)),0)</f>
        <v>0</v>
      </c>
      <c r="R153" s="257">
        <f t="shared" ca="1" si="4"/>
        <v>0</v>
      </c>
      <c r="S153" s="257">
        <f ca="1">+R152+R153</f>
        <v>0</v>
      </c>
      <c r="T153" s="257">
        <f ca="1">+S153</f>
        <v>0</v>
      </c>
      <c r="U153" s="256">
        <f t="shared" si="5"/>
        <v>2</v>
      </c>
      <c r="V153" s="362" t="str">
        <f>+VLOOKUP(A153,bd_lista!$A$3:$E$590,5,FALSE)</f>
        <v>Instituciones Descentralizadas</v>
      </c>
      <c r="W153" s="362"/>
      <c r="X153" s="254">
        <f>+VLOOKUP(A153,[2]Sheet1!$A$13:$D$744,4,FALSE)</f>
        <v>16</v>
      </c>
      <c r="Y153" s="254" t="str">
        <f>+VLOOKUP(X153,bd_lista!$A$3:$C$590,3,FALSE)</f>
        <v>Ministerio de Educación</v>
      </c>
      <c r="Z153" s="314"/>
      <c r="AA153" s="350"/>
    </row>
    <row r="154" spans="1:27" ht="15" customHeight="1">
      <c r="A154" s="264">
        <v>383</v>
      </c>
      <c r="B154" s="306">
        <f>+A154</f>
        <v>383</v>
      </c>
      <c r="C154" s="259" t="str">
        <f>+VLOOKUP(A154,bd_lista!$A$3:$C$590,3,FALSE)</f>
        <v>Agencia Boliviana de Correos "Correos de Bolivia"</v>
      </c>
      <c r="D154" s="361" t="str">
        <f>+C154</f>
        <v>Agencia Boliviana de Correos "Correos de Bolivia"</v>
      </c>
      <c r="E154" s="259" t="s">
        <v>1313</v>
      </c>
      <c r="F154" s="255">
        <f ca="1">+IFERROR(INDEX('Hoja de Trabajo para listado'!$A$155:$Z$1048576,MATCH($A154,'Hoja de Trabajo para listado'!$A$155:$A$1048576,0),MATCH((CUADRO!F$5&amp;$E154),'Hoja de Trabajo para listado'!$A$151:$Z$151,0)),0)+IFERROR(INDEX('Hoja de Trabajo para listado'!$AB$155:$BA$1048576,MATCH($A154,'Hoja de Trabajo para listado'!$AB$155:$AB$1048576,0),MATCH((CUADRO!F$5&amp;$E154),'Hoja de Trabajo para listado'!$AB$151:$BA$151,0)),0)+IFERROR(INDEX('Hoja de Trabajo para listado'!$BC$155:$CB$1048576,MATCH($A154,'Hoja de Trabajo para listado'!$BC$155:$BC$1048576,0),MATCH((CUADRO!F$5&amp;$E154),'Hoja de Trabajo para listado'!$BC$151:$CB$151,0)),0)+IFERROR(INDEX('Hoja de Trabajo para listado'!$DE$153:$DG$274,MATCH($A154,'Hoja de Trabajo para listado'!$DE$153:$DE$1048576,0),MATCH((CUADRO!F$5&amp;$E154),'Hoja de Trabajo para listado'!$DE$151:$DG$151,0)),0)+IFERROR(INDEX('Hoja de Trabajo para listado'!$CD$155:$DC$1048576,MATCH($A154,'Hoja de Trabajo para listado'!$CD$155:$CD$1048576,0),MATCH((CUADRO!F$5&amp;$E154),'Hoja de Trabajo para listado'!$CD$151:$DC$151,0)),0)</f>
        <v>0</v>
      </c>
      <c r="G154" s="255">
        <f ca="1">+IFERROR(INDEX('Hoja de Trabajo para listado'!$A$155:$Z$1048576,MATCH($A154,'Hoja de Trabajo para listado'!$A$155:$A$1048576,0),MATCH((CUADRO!G$5&amp;$E154),'Hoja de Trabajo para listado'!$A$151:$Z$151,0)),0)+IFERROR(INDEX('Hoja de Trabajo para listado'!$AB$155:$BA$1048576,MATCH($A154,'Hoja de Trabajo para listado'!$AB$155:$AB$1048576,0),MATCH((CUADRO!G$5&amp;$E154),'Hoja de Trabajo para listado'!$AB$151:$BA$151,0)),0)+IFERROR(INDEX('Hoja de Trabajo para listado'!$BC$155:$CB$1048576,MATCH($A154,'Hoja de Trabajo para listado'!$BC$155:$BC$1048576,0),MATCH((CUADRO!G$5&amp;$E154),'Hoja de Trabajo para listado'!$BC$151:$CB$151,0)),0)+IFERROR(INDEX('Hoja de Trabajo para listado'!$DE$153:$DG$274,MATCH($A154,'Hoja de Trabajo para listado'!$DE$153:$DE$1048576,0),MATCH((CUADRO!G$5&amp;$E154),'Hoja de Trabajo para listado'!$DE$151:$DG$151,0)),0)+IFERROR(INDEX('Hoja de Trabajo para listado'!$CD$155:$DC$1048576,MATCH($A154,'Hoja de Trabajo para listado'!$CD$155:$CD$1048576,0),MATCH((CUADRO!G$5&amp;$E154),'Hoja de Trabajo para listado'!$CD$151:$DC$151,0)),0)</f>
        <v>0</v>
      </c>
      <c r="H154" s="255">
        <f ca="1">+IFERROR(INDEX('Hoja de Trabajo para listado'!$A$155:$Z$1048576,MATCH($A154,'Hoja de Trabajo para listado'!$A$155:$A$1048576,0),MATCH((CUADRO!H$5&amp;$E154),'Hoja de Trabajo para listado'!$A$151:$Z$151,0)),0)+IFERROR(INDEX('Hoja de Trabajo para listado'!$AB$155:$BA$1048576,MATCH($A154,'Hoja de Trabajo para listado'!$AB$155:$AB$1048576,0),MATCH((CUADRO!H$5&amp;$E154),'Hoja de Trabajo para listado'!$AB$151:$BA$151,0)),0)+IFERROR(INDEX('Hoja de Trabajo para listado'!$BC$155:$CB$1048576,MATCH($A154,'Hoja de Trabajo para listado'!$BC$155:$BC$1048576,0),MATCH((CUADRO!H$5&amp;$E154),'Hoja de Trabajo para listado'!$BC$151:$CB$151,0)),0)+IFERROR(INDEX('Hoja de Trabajo para listado'!$DE$153:$DG$274,MATCH($A154,'Hoja de Trabajo para listado'!$DE$153:$DE$1048576,0),MATCH((CUADRO!H$5&amp;$E154),'Hoja de Trabajo para listado'!$DE$151:$DG$151,0)),0)+IFERROR(INDEX('Hoja de Trabajo para listado'!$CD$155:$DC$1048576,MATCH($A154,'Hoja de Trabajo para listado'!$CD$155:$CD$1048576,0),MATCH((CUADRO!H$5&amp;$E154),'Hoja de Trabajo para listado'!$CD$151:$DC$151,0)),0)</f>
        <v>0</v>
      </c>
      <c r="I154" s="255">
        <f ca="1">+IFERROR(INDEX('Hoja de Trabajo para listado'!$A$155:$Z$1048576,MATCH($A154,'Hoja de Trabajo para listado'!$A$155:$A$1048576,0),MATCH((CUADRO!I$5&amp;$E154),'Hoja de Trabajo para listado'!$A$151:$Z$151,0)),0)+IFERROR(INDEX('Hoja de Trabajo para listado'!$AB$155:$BA$1048576,MATCH($A154,'Hoja de Trabajo para listado'!$AB$155:$AB$1048576,0),MATCH((CUADRO!I$5&amp;$E154),'Hoja de Trabajo para listado'!$AB$151:$BA$151,0)),0)+IFERROR(INDEX('Hoja de Trabajo para listado'!$BC$155:$CB$1048576,MATCH($A154,'Hoja de Trabajo para listado'!$BC$155:$BC$1048576,0),MATCH((CUADRO!I$5&amp;$E154),'Hoja de Trabajo para listado'!$BC$151:$CB$151,0)),0)+IFERROR(INDEX('Hoja de Trabajo para listado'!$DE$153:$DG$274,MATCH($A154,'Hoja de Trabajo para listado'!$DE$153:$DE$1048576,0),MATCH((CUADRO!I$5&amp;$E154),'Hoja de Trabajo para listado'!$DE$151:$DG$151,0)),0)+IFERROR(INDEX('Hoja de Trabajo para listado'!$CD$155:$DC$1048576,MATCH($A154,'Hoja de Trabajo para listado'!$CD$155:$CD$1048576,0),MATCH((CUADRO!I$5&amp;$E154),'Hoja de Trabajo para listado'!$CD$151:$DC$151,0)),0)</f>
        <v>0</v>
      </c>
      <c r="J154" s="255">
        <f ca="1">+IFERROR(INDEX('Hoja de Trabajo para listado'!$A$155:$Z$1048576,MATCH($A154,'Hoja de Trabajo para listado'!$A$155:$A$1048576,0),MATCH((CUADRO!J$5&amp;$E154),'Hoja de Trabajo para listado'!$A$151:$Z$151,0)),0)+IFERROR(INDEX('Hoja de Trabajo para listado'!$AB$155:$BA$1048576,MATCH($A154,'Hoja de Trabajo para listado'!$AB$155:$AB$1048576,0),MATCH((CUADRO!J$5&amp;$E154),'Hoja de Trabajo para listado'!$AB$151:$BA$151,0)),0)+IFERROR(INDEX('Hoja de Trabajo para listado'!$BC$155:$CB$1048576,MATCH($A154,'Hoja de Trabajo para listado'!$BC$155:$BC$1048576,0),MATCH((CUADRO!J$5&amp;$E154),'Hoja de Trabajo para listado'!$BC$151:$CB$151,0)),0)+IFERROR(INDEX('Hoja de Trabajo para listado'!$DE$153:$DG$274,MATCH($A154,'Hoja de Trabajo para listado'!$DE$153:$DE$1048576,0),MATCH((CUADRO!J$5&amp;$E154),'Hoja de Trabajo para listado'!$DE$151:$DG$151,0)),0)+IFERROR(INDEX('Hoja de Trabajo para listado'!$CD$155:$DC$1048576,MATCH($A154,'Hoja de Trabajo para listado'!$CD$155:$CD$1048576,0),MATCH((CUADRO!J$5&amp;$E154),'Hoja de Trabajo para listado'!$CD$151:$DC$151,0)),0)</f>
        <v>0</v>
      </c>
      <c r="K154" s="255">
        <f ca="1">+IFERROR(INDEX('Hoja de Trabajo para listado'!$A$155:$Z$1048576,MATCH($A154,'Hoja de Trabajo para listado'!$A$155:$A$1048576,0),MATCH((CUADRO!K$5&amp;$E154),'Hoja de Trabajo para listado'!$A$151:$Z$151,0)),0)+IFERROR(INDEX('Hoja de Trabajo para listado'!$AB$155:$BA$1048576,MATCH($A154,'Hoja de Trabajo para listado'!$AB$155:$AB$1048576,0),MATCH((CUADRO!K$5&amp;$E154),'Hoja de Trabajo para listado'!$AB$151:$BA$151,0)),0)+IFERROR(INDEX('Hoja de Trabajo para listado'!$BC$155:$CB$1048576,MATCH($A154,'Hoja de Trabajo para listado'!$BC$155:$BC$1048576,0),MATCH((CUADRO!K$5&amp;$E154),'Hoja de Trabajo para listado'!$BC$151:$CB$151,0)),0)+IFERROR(INDEX('Hoja de Trabajo para listado'!$DE$153:$DG$274,MATCH($A154,'Hoja de Trabajo para listado'!$DE$153:$DE$1048576,0),MATCH((CUADRO!K$5&amp;$E154),'Hoja de Trabajo para listado'!$DE$151:$DG$151,0)),0)+IFERROR(INDEX('Hoja de Trabajo para listado'!$CD$155:$DC$1048576,MATCH($A154,'Hoja de Trabajo para listado'!$CD$155:$CD$1048576,0),MATCH((CUADRO!K$5&amp;$E154),'Hoja de Trabajo para listado'!$CD$151:$DC$151,0)),0)</f>
        <v>0</v>
      </c>
      <c r="L154" s="255">
        <f ca="1">+IFERROR(INDEX('Hoja de Trabajo para listado'!$A$155:$Z$1048576,MATCH($A154,'Hoja de Trabajo para listado'!$A$155:$A$1048576,0),MATCH((CUADRO!L$5&amp;$E154),'Hoja de Trabajo para listado'!$A$151:$Z$151,0)),0)+IFERROR(INDEX('Hoja de Trabajo para listado'!$AB$155:$BA$1048576,MATCH($A154,'Hoja de Trabajo para listado'!$AB$155:$AB$1048576,0),MATCH((CUADRO!L$5&amp;$E154),'Hoja de Trabajo para listado'!$AB$151:$BA$151,0)),0)+IFERROR(INDEX('Hoja de Trabajo para listado'!$BC$155:$CB$1048576,MATCH($A154,'Hoja de Trabajo para listado'!$BC$155:$BC$1048576,0),MATCH((CUADRO!L$5&amp;$E154),'Hoja de Trabajo para listado'!$BC$151:$CB$151,0)),0)+IFERROR(INDEX('Hoja de Trabajo para listado'!$DE$153:$DG$274,MATCH($A154,'Hoja de Trabajo para listado'!$DE$153:$DE$1048576,0),MATCH((CUADRO!L$5&amp;$E154),'Hoja de Trabajo para listado'!$DE$151:$DG$151,0)),0)+IFERROR(INDEX('Hoja de Trabajo para listado'!$CD$155:$DC$1048576,MATCH($A154,'Hoja de Trabajo para listado'!$CD$155:$CD$1048576,0),MATCH((CUADRO!L$5&amp;$E154),'Hoja de Trabajo para listado'!$CD$151:$DC$151,0)),0)</f>
        <v>100</v>
      </c>
      <c r="M154" s="255">
        <f ca="1">+IFERROR(INDEX('Hoja de Trabajo para listado'!$A$155:$Z$1048576,MATCH($A154,'Hoja de Trabajo para listado'!$A$155:$A$1048576,0),MATCH((CUADRO!M$5&amp;$E154),'Hoja de Trabajo para listado'!$A$151:$Z$151,0)),0)+IFERROR(INDEX('Hoja de Trabajo para listado'!$AB$155:$BA$1048576,MATCH($A154,'Hoja de Trabajo para listado'!$AB$155:$AB$1048576,0),MATCH((CUADRO!M$5&amp;$E154),'Hoja de Trabajo para listado'!$AB$151:$BA$151,0)),0)+IFERROR(INDEX('Hoja de Trabajo para listado'!$BC$155:$CB$1048576,MATCH($A154,'Hoja de Trabajo para listado'!$BC$155:$BC$1048576,0),MATCH((CUADRO!M$5&amp;$E154),'Hoja de Trabajo para listado'!$BC$151:$CB$151,0)),0)+IFERROR(INDEX('Hoja de Trabajo para listado'!$DE$153:$DG$274,MATCH($A154,'Hoja de Trabajo para listado'!$DE$153:$DE$1048576,0),MATCH((CUADRO!M$5&amp;$E154),'Hoja de Trabajo para listado'!$DE$151:$DG$151,0)),0)+IFERROR(INDEX('Hoja de Trabajo para listado'!$CD$155:$DC$1048576,MATCH($A154,'Hoja de Trabajo para listado'!$CD$155:$CD$1048576,0),MATCH((CUADRO!M$5&amp;$E154),'Hoja de Trabajo para listado'!$CD$151:$DC$151,0)),0)</f>
        <v>1045948.16</v>
      </c>
      <c r="N154" s="255">
        <f ca="1">+IFERROR(INDEX('Hoja de Trabajo para listado'!$A$155:$Z$1048576,MATCH($A154,'Hoja de Trabajo para listado'!$A$155:$A$1048576,0),MATCH((CUADRO!N$5&amp;$E154),'Hoja de Trabajo para listado'!$A$151:$Z$151,0)),0)+IFERROR(INDEX('Hoja de Trabajo para listado'!$AB$155:$BA$1048576,MATCH($A154,'Hoja de Trabajo para listado'!$AB$155:$AB$1048576,0),MATCH((CUADRO!N$5&amp;$E154),'Hoja de Trabajo para listado'!$AB$151:$BA$151,0)),0)+IFERROR(INDEX('Hoja de Trabajo para listado'!$BC$155:$CB$1048576,MATCH($A154,'Hoja de Trabajo para listado'!$BC$155:$BC$1048576,0),MATCH((CUADRO!N$5&amp;$E154),'Hoja de Trabajo para listado'!$BC$151:$CB$151,0)),0)+IFERROR(INDEX('Hoja de Trabajo para listado'!$DE$153:$DG$274,MATCH($A154,'Hoja de Trabajo para listado'!$DE$153:$DE$1048576,0),MATCH((CUADRO!N$5&amp;$E154),'Hoja de Trabajo para listado'!$DE$151:$DG$151,0)),0)+IFERROR(INDEX('Hoja de Trabajo para listado'!$CD$155:$DC$1048576,MATCH($A154,'Hoja de Trabajo para listado'!$CD$155:$CD$1048576,0),MATCH((CUADRO!N$5&amp;$E154),'Hoja de Trabajo para listado'!$CD$151:$DC$151,0)),0)</f>
        <v>100</v>
      </c>
      <c r="O154" s="255">
        <f ca="1">+IFERROR(INDEX('Hoja de Trabajo para listado'!$A$155:$Z$1048576,MATCH($A154,'Hoja de Trabajo para listado'!$A$155:$A$1048576,0),MATCH((CUADRO!O$5&amp;$E154),'Hoja de Trabajo para listado'!$A$151:$Z$151,0)),0)+IFERROR(INDEX('Hoja de Trabajo para listado'!$AB$155:$BA$1048576,MATCH($A154,'Hoja de Trabajo para listado'!$AB$155:$AB$1048576,0),MATCH((CUADRO!O$5&amp;$E154),'Hoja de Trabajo para listado'!$AB$151:$BA$151,0)),0)+IFERROR(INDEX('Hoja de Trabajo para listado'!$BC$155:$CB$1048576,MATCH($A154,'Hoja de Trabajo para listado'!$BC$155:$BC$1048576,0),MATCH((CUADRO!O$5&amp;$E154),'Hoja de Trabajo para listado'!$BC$151:$CB$151,0)),0)+IFERROR(INDEX('Hoja de Trabajo para listado'!$DE$153:$DG$274,MATCH($A154,'Hoja de Trabajo para listado'!$DE$153:$DE$1048576,0),MATCH((CUADRO!O$5&amp;$E154),'Hoja de Trabajo para listado'!$DE$151:$DG$151,0)),0)+IFERROR(INDEX('Hoja de Trabajo para listado'!$CD$155:$DC$1048576,MATCH($A154,'Hoja de Trabajo para listado'!$CD$155:$CD$1048576,0),MATCH((CUADRO!O$5&amp;$E154),'Hoja de Trabajo para listado'!$CD$151:$DC$151,0)),0)</f>
        <v>0</v>
      </c>
      <c r="P154" s="255">
        <f ca="1">+IFERROR(INDEX('Hoja de Trabajo para listado'!$A$155:$Z$1048576,MATCH($A154,'Hoja de Trabajo para listado'!$A$155:$A$1048576,0),MATCH((CUADRO!P$5&amp;$E154),'Hoja de Trabajo para listado'!$A$151:$Z$151,0)),0)+IFERROR(INDEX('Hoja de Trabajo para listado'!$AB$155:$BA$1048576,MATCH($A154,'Hoja de Trabajo para listado'!$AB$155:$AB$1048576,0),MATCH((CUADRO!P$5&amp;$E154),'Hoja de Trabajo para listado'!$AB$151:$BA$151,0)),0)+IFERROR(INDEX('Hoja de Trabajo para listado'!$BC$155:$CB$1048576,MATCH($A154,'Hoja de Trabajo para listado'!$BC$155:$BC$1048576,0),MATCH((CUADRO!P$5&amp;$E154),'Hoja de Trabajo para listado'!$BC$151:$CB$151,0)),0)+IFERROR(INDEX('Hoja de Trabajo para listado'!$DE$153:$DG$274,MATCH($A154,'Hoja de Trabajo para listado'!$DE$153:$DE$1048576,0),MATCH((CUADRO!P$5&amp;$E154),'Hoja de Trabajo para listado'!$DE$151:$DG$151,0)),0)+IFERROR(INDEX('Hoja de Trabajo para listado'!$CD$155:$DC$1048576,MATCH($A154,'Hoja de Trabajo para listado'!$CD$155:$CD$1048576,0),MATCH((CUADRO!P$5&amp;$E154),'Hoja de Trabajo para listado'!$CD$151:$DC$151,0)),0)</f>
        <v>0</v>
      </c>
      <c r="Q154" s="255">
        <f ca="1">+IFERROR(INDEX('Hoja de Trabajo para listado'!$A$155:$Z$1048576,MATCH($A154,'Hoja de Trabajo para listado'!$A$155:$A$1048576,0),MATCH((CUADRO!Q$5&amp;$E154),'Hoja de Trabajo para listado'!$A$151:$Z$151,0)),0)+IFERROR(INDEX('Hoja de Trabajo para listado'!$AB$155:$BA$1048576,MATCH($A154,'Hoja de Trabajo para listado'!$AB$155:$AB$1048576,0),MATCH((CUADRO!Q$5&amp;$E154),'Hoja de Trabajo para listado'!$AB$151:$BA$151,0)),0)+IFERROR(INDEX('Hoja de Trabajo para listado'!$BC$155:$CB$1048576,MATCH($A154,'Hoja de Trabajo para listado'!$BC$155:$BC$1048576,0),MATCH((CUADRO!Q$5&amp;$E154),'Hoja de Trabajo para listado'!$BC$151:$CB$151,0)),0)+IFERROR(INDEX('Hoja de Trabajo para listado'!$DE$153:$DG$274,MATCH($A154,'Hoja de Trabajo para listado'!$DE$153:$DE$1048576,0),MATCH((CUADRO!Q$5&amp;$E154),'Hoja de Trabajo para listado'!$DE$151:$DG$151,0)),0)+IFERROR(INDEX('Hoja de Trabajo para listado'!$CD$155:$DC$1048576,MATCH($A154,'Hoja de Trabajo para listado'!$CD$155:$CD$1048576,0),MATCH((CUADRO!Q$5&amp;$E154),'Hoja de Trabajo para listado'!$CD$151:$DC$151,0)),0)</f>
        <v>0</v>
      </c>
      <c r="R154" s="255">
        <f t="shared" ca="1" si="4"/>
        <v>1046148.16</v>
      </c>
      <c r="S154" s="278"/>
      <c r="T154" s="255">
        <f ca="1">+T155</f>
        <v>6760261.7199999997</v>
      </c>
      <c r="U154" s="254">
        <f t="shared" si="5"/>
        <v>1</v>
      </c>
      <c r="V154" s="362" t="str">
        <f>+VLOOKUP(A154,bd_lista!$A$3:$E$590,5,FALSE)</f>
        <v>Instituciones Descentralizadas</v>
      </c>
      <c r="W154" s="361" t="str">
        <f>+V154</f>
        <v>Instituciones Descentralizadas</v>
      </c>
      <c r="X154" s="254">
        <f>+VLOOKUP(A154,[2]Sheet1!$A$13:$D$744,4,FALSE)</f>
        <v>81</v>
      </c>
      <c r="Y154" s="254" t="str">
        <f>+VLOOKUP(X154,bd_lista!$A$3:$C$590,3,FALSE)</f>
        <v>Ministerio de Obras Públicas, Servicios y Vivienda</v>
      </c>
      <c r="Z154" s="316">
        <f>+X154</f>
        <v>81</v>
      </c>
      <c r="AA154" s="348" t="str">
        <f>+Y154</f>
        <v>Ministerio de Obras Públicas, Servicios y Vivienda</v>
      </c>
    </row>
    <row r="155" spans="1:27" ht="15" customHeight="1">
      <c r="A155" s="32">
        <v>383</v>
      </c>
      <c r="B155" s="307"/>
      <c r="C155" s="362" t="str">
        <f>+VLOOKUP(A155,bd_lista!$A$3:$C$590,3,FALSE)</f>
        <v>Agencia Boliviana de Correos "Correos de Bolivia"</v>
      </c>
      <c r="D155" s="362"/>
      <c r="E155" s="362" t="s">
        <v>1314</v>
      </c>
      <c r="F155" s="257">
        <f ca="1">+IFERROR(INDEX('Hoja de Trabajo para listado'!$A$155:$Z$1048576,MATCH($A155,'Hoja de Trabajo para listado'!$A$155:$A$1048576,0),MATCH((CUADRO!F$5&amp;$E155),'Hoja de Trabajo para listado'!$A$151:$Z$151,0)),0)+IFERROR(INDEX('Hoja de Trabajo para listado'!$AB$155:$BA$1048576,MATCH($A155,'Hoja de Trabajo para listado'!$AB$155:$AB$1048576,0),MATCH((CUADRO!F$5&amp;$E155),'Hoja de Trabajo para listado'!$AB$151:$BA$151,0)),0)+IFERROR(INDEX('Hoja de Trabajo para listado'!$BC$155:$CB$1048576,MATCH($A155,'Hoja de Trabajo para listado'!$BC$155:$BC$1048576,0),MATCH((CUADRO!F$5&amp;$E155),'Hoja de Trabajo para listado'!$BC$151:$CB$151,0)),0)+IFERROR(INDEX('Hoja de Trabajo para listado'!$DE$153:$DG$274,MATCH($A155,'Hoja de Trabajo para listado'!$DE$153:$DE$1048576,0),MATCH((CUADRO!F$5&amp;$E155),'Hoja de Trabajo para listado'!$DE$151:$DG$151,0)),0)+IFERROR(INDEX('Hoja de Trabajo para listado'!$CD$155:$DC$1048576,MATCH($A155,'Hoja de Trabajo para listado'!$CD$155:$CD$1048576,0),MATCH((CUADRO!F$5&amp;$E155),'Hoja de Trabajo para listado'!$CD$151:$DC$151,0)),0)</f>
        <v>0</v>
      </c>
      <c r="G155" s="257">
        <f ca="1">+IFERROR(INDEX('Hoja de Trabajo para listado'!$A$155:$Z$1048576,MATCH($A155,'Hoja de Trabajo para listado'!$A$155:$A$1048576,0),MATCH((CUADRO!G$5&amp;$E155),'Hoja de Trabajo para listado'!$A$151:$Z$151,0)),0)+IFERROR(INDEX('Hoja de Trabajo para listado'!$AB$155:$BA$1048576,MATCH($A155,'Hoja de Trabajo para listado'!$AB$155:$AB$1048576,0),MATCH((CUADRO!G$5&amp;$E155),'Hoja de Trabajo para listado'!$AB$151:$BA$151,0)),0)+IFERROR(INDEX('Hoja de Trabajo para listado'!$BC$155:$CB$1048576,MATCH($A155,'Hoja de Trabajo para listado'!$BC$155:$BC$1048576,0),MATCH((CUADRO!G$5&amp;$E155),'Hoja de Trabajo para listado'!$BC$151:$CB$151,0)),0)+IFERROR(INDEX('Hoja de Trabajo para listado'!$DE$153:$DG$274,MATCH($A155,'Hoja de Trabajo para listado'!$DE$153:$DE$1048576,0),MATCH((CUADRO!G$5&amp;$E155),'Hoja de Trabajo para listado'!$DE$151:$DG$151,0)),0)+IFERROR(INDEX('Hoja de Trabajo para listado'!$CD$155:$DC$1048576,MATCH($A155,'Hoja de Trabajo para listado'!$CD$155:$CD$1048576,0),MATCH((CUADRO!G$5&amp;$E155),'Hoja de Trabajo para listado'!$CD$151:$DC$151,0)),0)</f>
        <v>0</v>
      </c>
      <c r="H155" s="257">
        <f ca="1">+IFERROR(INDEX('Hoja de Trabajo para listado'!$A$155:$Z$1048576,MATCH($A155,'Hoja de Trabajo para listado'!$A$155:$A$1048576,0),MATCH((CUADRO!H$5&amp;$E155),'Hoja de Trabajo para listado'!$A$151:$Z$151,0)),0)+IFERROR(INDEX('Hoja de Trabajo para listado'!$AB$155:$BA$1048576,MATCH($A155,'Hoja de Trabajo para listado'!$AB$155:$AB$1048576,0),MATCH((CUADRO!H$5&amp;$E155),'Hoja de Trabajo para listado'!$AB$151:$BA$151,0)),0)+IFERROR(INDEX('Hoja de Trabajo para listado'!$BC$155:$CB$1048576,MATCH($A155,'Hoja de Trabajo para listado'!$BC$155:$BC$1048576,0),MATCH((CUADRO!H$5&amp;$E155),'Hoja de Trabajo para listado'!$BC$151:$CB$151,0)),0)+IFERROR(INDEX('Hoja de Trabajo para listado'!$DE$153:$DG$274,MATCH($A155,'Hoja de Trabajo para listado'!$DE$153:$DE$1048576,0),MATCH((CUADRO!H$5&amp;$E155),'Hoja de Trabajo para listado'!$DE$151:$DG$151,0)),0)+IFERROR(INDEX('Hoja de Trabajo para listado'!$CD$155:$DC$1048576,MATCH($A155,'Hoja de Trabajo para listado'!$CD$155:$CD$1048576,0),MATCH((CUADRO!H$5&amp;$E155),'Hoja de Trabajo para listado'!$CD$151:$DC$151,0)),0)</f>
        <v>0</v>
      </c>
      <c r="I155" s="257">
        <f ca="1">+IFERROR(INDEX('Hoja de Trabajo para listado'!$A$155:$Z$1048576,MATCH($A155,'Hoja de Trabajo para listado'!$A$155:$A$1048576,0),MATCH((CUADRO!I$5&amp;$E155),'Hoja de Trabajo para listado'!$A$151:$Z$151,0)),0)+IFERROR(INDEX('Hoja de Trabajo para listado'!$AB$155:$BA$1048576,MATCH($A155,'Hoja de Trabajo para listado'!$AB$155:$AB$1048576,0),MATCH((CUADRO!I$5&amp;$E155),'Hoja de Trabajo para listado'!$AB$151:$BA$151,0)),0)+IFERROR(INDEX('Hoja de Trabajo para listado'!$BC$155:$CB$1048576,MATCH($A155,'Hoja de Trabajo para listado'!$BC$155:$BC$1048576,0),MATCH((CUADRO!I$5&amp;$E155),'Hoja de Trabajo para listado'!$BC$151:$CB$151,0)),0)+IFERROR(INDEX('Hoja de Trabajo para listado'!$DE$153:$DG$274,MATCH($A155,'Hoja de Trabajo para listado'!$DE$153:$DE$1048576,0),MATCH((CUADRO!I$5&amp;$E155),'Hoja de Trabajo para listado'!$DE$151:$DG$151,0)),0)+IFERROR(INDEX('Hoja de Trabajo para listado'!$CD$155:$DC$1048576,MATCH($A155,'Hoja de Trabajo para listado'!$CD$155:$CD$1048576,0),MATCH((CUADRO!I$5&amp;$E155),'Hoja de Trabajo para listado'!$CD$151:$DC$151,0)),0)</f>
        <v>0</v>
      </c>
      <c r="J155" s="257">
        <f ca="1">+IFERROR(INDEX('Hoja de Trabajo para listado'!$A$155:$Z$1048576,MATCH($A155,'Hoja de Trabajo para listado'!$A$155:$A$1048576,0),MATCH((CUADRO!J$5&amp;$E155),'Hoja de Trabajo para listado'!$A$151:$Z$151,0)),0)+IFERROR(INDEX('Hoja de Trabajo para listado'!$AB$155:$BA$1048576,MATCH($A155,'Hoja de Trabajo para listado'!$AB$155:$AB$1048576,0),MATCH((CUADRO!J$5&amp;$E155),'Hoja de Trabajo para listado'!$AB$151:$BA$151,0)),0)+IFERROR(INDEX('Hoja de Trabajo para listado'!$BC$155:$CB$1048576,MATCH($A155,'Hoja de Trabajo para listado'!$BC$155:$BC$1048576,0),MATCH((CUADRO!J$5&amp;$E155),'Hoja de Trabajo para listado'!$BC$151:$CB$151,0)),0)+IFERROR(INDEX('Hoja de Trabajo para listado'!$DE$153:$DG$274,MATCH($A155,'Hoja de Trabajo para listado'!$DE$153:$DE$1048576,0),MATCH((CUADRO!J$5&amp;$E155),'Hoja de Trabajo para listado'!$DE$151:$DG$151,0)),0)+IFERROR(INDEX('Hoja de Trabajo para listado'!$CD$155:$DC$1048576,MATCH($A155,'Hoja de Trabajo para listado'!$CD$155:$CD$1048576,0),MATCH((CUADRO!J$5&amp;$E155),'Hoja de Trabajo para listado'!$CD$151:$DC$151,0)),0)</f>
        <v>0</v>
      </c>
      <c r="K155" s="257">
        <f ca="1">+IFERROR(INDEX('Hoja de Trabajo para listado'!$A$155:$Z$1048576,MATCH($A155,'Hoja de Trabajo para listado'!$A$155:$A$1048576,0),MATCH((CUADRO!K$5&amp;$E155),'Hoja de Trabajo para listado'!$A$151:$Z$151,0)),0)+IFERROR(INDEX('Hoja de Trabajo para listado'!$AB$155:$BA$1048576,MATCH($A155,'Hoja de Trabajo para listado'!$AB$155:$AB$1048576,0),MATCH((CUADRO!K$5&amp;$E155),'Hoja de Trabajo para listado'!$AB$151:$BA$151,0)),0)+IFERROR(INDEX('Hoja de Trabajo para listado'!$BC$155:$CB$1048576,MATCH($A155,'Hoja de Trabajo para listado'!$BC$155:$BC$1048576,0),MATCH((CUADRO!K$5&amp;$E155),'Hoja de Trabajo para listado'!$BC$151:$CB$151,0)),0)+IFERROR(INDEX('Hoja de Trabajo para listado'!$DE$153:$DG$274,MATCH($A155,'Hoja de Trabajo para listado'!$DE$153:$DE$1048576,0),MATCH((CUADRO!K$5&amp;$E155),'Hoja de Trabajo para listado'!$DE$151:$DG$151,0)),0)+IFERROR(INDEX('Hoja de Trabajo para listado'!$CD$155:$DC$1048576,MATCH($A155,'Hoja de Trabajo para listado'!$CD$155:$CD$1048576,0),MATCH((CUADRO!K$5&amp;$E155),'Hoja de Trabajo para listado'!$CD$151:$DC$151,0)),0)</f>
        <v>0</v>
      </c>
      <c r="L155" s="257">
        <f ca="1">+IFERROR(INDEX('Hoja de Trabajo para listado'!$A$155:$Z$1048576,MATCH($A155,'Hoja de Trabajo para listado'!$A$155:$A$1048576,0),MATCH((CUADRO!L$5&amp;$E155),'Hoja de Trabajo para listado'!$A$151:$Z$151,0)),0)+IFERROR(INDEX('Hoja de Trabajo para listado'!$AB$155:$BA$1048576,MATCH($A155,'Hoja de Trabajo para listado'!$AB$155:$AB$1048576,0),MATCH((CUADRO!L$5&amp;$E155),'Hoja de Trabajo para listado'!$AB$151:$BA$151,0)),0)+IFERROR(INDEX('Hoja de Trabajo para listado'!$BC$155:$CB$1048576,MATCH($A155,'Hoja de Trabajo para listado'!$BC$155:$BC$1048576,0),MATCH((CUADRO!L$5&amp;$E155),'Hoja de Trabajo para listado'!$BC$151:$CB$151,0)),0)+IFERROR(INDEX('Hoja de Trabajo para listado'!$DE$153:$DG$274,MATCH($A155,'Hoja de Trabajo para listado'!$DE$153:$DE$1048576,0),MATCH((CUADRO!L$5&amp;$E155),'Hoja de Trabajo para listado'!$DE$151:$DG$151,0)),0)+IFERROR(INDEX('Hoja de Trabajo para listado'!$CD$155:$DC$1048576,MATCH($A155,'Hoja de Trabajo para listado'!$CD$155:$CD$1048576,0),MATCH((CUADRO!L$5&amp;$E155),'Hoja de Trabajo para listado'!$CD$151:$DC$151,0)),0)</f>
        <v>0</v>
      </c>
      <c r="M155" s="257">
        <f ca="1">+IFERROR(INDEX('Hoja de Trabajo para listado'!$A$155:$Z$1048576,MATCH($A155,'Hoja de Trabajo para listado'!$A$155:$A$1048576,0),MATCH((CUADRO!M$5&amp;$E155),'Hoja de Trabajo para listado'!$A$151:$Z$151,0)),0)+IFERROR(INDEX('Hoja de Trabajo para listado'!$AB$155:$BA$1048576,MATCH($A155,'Hoja de Trabajo para listado'!$AB$155:$AB$1048576,0),MATCH((CUADRO!M$5&amp;$E155),'Hoja de Trabajo para listado'!$AB$151:$BA$151,0)),0)+IFERROR(INDEX('Hoja de Trabajo para listado'!$BC$155:$CB$1048576,MATCH($A155,'Hoja de Trabajo para listado'!$BC$155:$BC$1048576,0),MATCH((CUADRO!M$5&amp;$E155),'Hoja de Trabajo para listado'!$BC$151:$CB$151,0)),0)+IFERROR(INDEX('Hoja de Trabajo para listado'!$DE$153:$DG$274,MATCH($A155,'Hoja de Trabajo para listado'!$DE$153:$DE$1048576,0),MATCH((CUADRO!M$5&amp;$E155),'Hoja de Trabajo para listado'!$DE$151:$DG$151,0)),0)+IFERROR(INDEX('Hoja de Trabajo para listado'!$CD$155:$DC$1048576,MATCH($A155,'Hoja de Trabajo para listado'!$CD$155:$CD$1048576,0),MATCH((CUADRO!M$5&amp;$E155),'Hoja de Trabajo para listado'!$CD$151:$DC$151,0)),0)</f>
        <v>0</v>
      </c>
      <c r="N155" s="257">
        <f ca="1">+IFERROR(INDEX('Hoja de Trabajo para listado'!$A$155:$Z$1048576,MATCH($A155,'Hoja de Trabajo para listado'!$A$155:$A$1048576,0),MATCH((CUADRO!N$5&amp;$E155),'Hoja de Trabajo para listado'!$A$151:$Z$151,0)),0)+IFERROR(INDEX('Hoja de Trabajo para listado'!$AB$155:$BA$1048576,MATCH($A155,'Hoja de Trabajo para listado'!$AB$155:$AB$1048576,0),MATCH((CUADRO!N$5&amp;$E155),'Hoja de Trabajo para listado'!$AB$151:$BA$151,0)),0)+IFERROR(INDEX('Hoja de Trabajo para listado'!$BC$155:$CB$1048576,MATCH($A155,'Hoja de Trabajo para listado'!$BC$155:$BC$1048576,0),MATCH((CUADRO!N$5&amp;$E155),'Hoja de Trabajo para listado'!$BC$151:$CB$151,0)),0)+IFERROR(INDEX('Hoja de Trabajo para listado'!$DE$153:$DG$274,MATCH($A155,'Hoja de Trabajo para listado'!$DE$153:$DE$1048576,0),MATCH((CUADRO!N$5&amp;$E155),'Hoja de Trabajo para listado'!$DE$151:$DG$151,0)),0)+IFERROR(INDEX('Hoja de Trabajo para listado'!$CD$155:$DC$1048576,MATCH($A155,'Hoja de Trabajo para listado'!$CD$155:$CD$1048576,0),MATCH((CUADRO!N$5&amp;$E155),'Hoja de Trabajo para listado'!$CD$151:$DC$151,0)),0)</f>
        <v>5714113.5599999996</v>
      </c>
      <c r="O155" s="257">
        <f ca="1">+IFERROR(INDEX('Hoja de Trabajo para listado'!$A$155:$Z$1048576,MATCH($A155,'Hoja de Trabajo para listado'!$A$155:$A$1048576,0),MATCH((CUADRO!O$5&amp;$E155),'Hoja de Trabajo para listado'!$A$151:$Z$151,0)),0)+IFERROR(INDEX('Hoja de Trabajo para listado'!$AB$155:$BA$1048576,MATCH($A155,'Hoja de Trabajo para listado'!$AB$155:$AB$1048576,0),MATCH((CUADRO!O$5&amp;$E155),'Hoja de Trabajo para listado'!$AB$151:$BA$151,0)),0)+IFERROR(INDEX('Hoja de Trabajo para listado'!$BC$155:$CB$1048576,MATCH($A155,'Hoja de Trabajo para listado'!$BC$155:$BC$1048576,0),MATCH((CUADRO!O$5&amp;$E155),'Hoja de Trabajo para listado'!$BC$151:$CB$151,0)),0)+IFERROR(INDEX('Hoja de Trabajo para listado'!$DE$153:$DG$274,MATCH($A155,'Hoja de Trabajo para listado'!$DE$153:$DE$1048576,0),MATCH((CUADRO!O$5&amp;$E155),'Hoja de Trabajo para listado'!$DE$151:$DG$151,0)),0)+IFERROR(INDEX('Hoja de Trabajo para listado'!$CD$155:$DC$1048576,MATCH($A155,'Hoja de Trabajo para listado'!$CD$155:$CD$1048576,0),MATCH((CUADRO!O$5&amp;$E155),'Hoja de Trabajo para listado'!$CD$151:$DC$151,0)),0)</f>
        <v>0</v>
      </c>
      <c r="P155" s="257">
        <f ca="1">+IFERROR(INDEX('Hoja de Trabajo para listado'!$A$155:$Z$1048576,MATCH($A155,'Hoja de Trabajo para listado'!$A$155:$A$1048576,0),MATCH((CUADRO!P$5&amp;$E155),'Hoja de Trabajo para listado'!$A$151:$Z$151,0)),0)+IFERROR(INDEX('Hoja de Trabajo para listado'!$AB$155:$BA$1048576,MATCH($A155,'Hoja de Trabajo para listado'!$AB$155:$AB$1048576,0),MATCH((CUADRO!P$5&amp;$E155),'Hoja de Trabajo para listado'!$AB$151:$BA$151,0)),0)+IFERROR(INDEX('Hoja de Trabajo para listado'!$BC$155:$CB$1048576,MATCH($A155,'Hoja de Trabajo para listado'!$BC$155:$BC$1048576,0),MATCH((CUADRO!P$5&amp;$E155),'Hoja de Trabajo para listado'!$BC$151:$CB$151,0)),0)+IFERROR(INDEX('Hoja de Trabajo para listado'!$DE$153:$DG$274,MATCH($A155,'Hoja de Trabajo para listado'!$DE$153:$DE$1048576,0),MATCH((CUADRO!P$5&amp;$E155),'Hoja de Trabajo para listado'!$DE$151:$DG$151,0)),0)+IFERROR(INDEX('Hoja de Trabajo para listado'!$CD$155:$DC$1048576,MATCH($A155,'Hoja de Trabajo para listado'!$CD$155:$CD$1048576,0),MATCH((CUADRO!P$5&amp;$E155),'Hoja de Trabajo para listado'!$CD$151:$DC$151,0)),0)</f>
        <v>0</v>
      </c>
      <c r="Q155" s="257">
        <f ca="1">+IFERROR(INDEX('Hoja de Trabajo para listado'!$A$155:$Z$1048576,MATCH($A155,'Hoja de Trabajo para listado'!$A$155:$A$1048576,0),MATCH((CUADRO!Q$5&amp;$E155),'Hoja de Trabajo para listado'!$A$151:$Z$151,0)),0)+IFERROR(INDEX('Hoja de Trabajo para listado'!$AB$155:$BA$1048576,MATCH($A155,'Hoja de Trabajo para listado'!$AB$155:$AB$1048576,0),MATCH((CUADRO!Q$5&amp;$E155),'Hoja de Trabajo para listado'!$AB$151:$BA$151,0)),0)+IFERROR(INDEX('Hoja de Trabajo para listado'!$BC$155:$CB$1048576,MATCH($A155,'Hoja de Trabajo para listado'!$BC$155:$BC$1048576,0),MATCH((CUADRO!Q$5&amp;$E155),'Hoja de Trabajo para listado'!$BC$151:$CB$151,0)),0)+IFERROR(INDEX('Hoja de Trabajo para listado'!$DE$153:$DG$274,MATCH($A155,'Hoja de Trabajo para listado'!$DE$153:$DE$1048576,0),MATCH((CUADRO!Q$5&amp;$E155),'Hoja de Trabajo para listado'!$DE$151:$DG$151,0)),0)+IFERROR(INDEX('Hoja de Trabajo para listado'!$CD$155:$DC$1048576,MATCH($A155,'Hoja de Trabajo para listado'!$CD$155:$CD$1048576,0),MATCH((CUADRO!Q$5&amp;$E155),'Hoja de Trabajo para listado'!$CD$151:$DC$151,0)),0)</f>
        <v>0</v>
      </c>
      <c r="R155" s="257">
        <f t="shared" ca="1" si="4"/>
        <v>5714113.5599999996</v>
      </c>
      <c r="S155" s="277">
        <f ca="1">+R154+R155</f>
        <v>6760261.7199999997</v>
      </c>
      <c r="T155" s="257">
        <f ca="1">+S155</f>
        <v>6760261.7199999997</v>
      </c>
      <c r="U155" s="256">
        <f t="shared" si="5"/>
        <v>2</v>
      </c>
      <c r="V155" s="362" t="str">
        <f>+VLOOKUP(A155,bd_lista!$A$3:$E$590,5,FALSE)</f>
        <v>Instituciones Descentralizadas</v>
      </c>
      <c r="W155" s="362"/>
      <c r="X155" s="254">
        <f>+VLOOKUP(A155,[2]Sheet1!$A$13:$D$744,4,FALSE)</f>
        <v>81</v>
      </c>
      <c r="Y155" s="254" t="str">
        <f>+VLOOKUP(X155,bd_lista!$A$3:$C$590,3,FALSE)</f>
        <v>Ministerio de Obras Públicas, Servicios y Vivienda</v>
      </c>
      <c r="Z155" s="314"/>
      <c r="AA155" s="350"/>
    </row>
    <row r="156" spans="1:27" ht="15" customHeight="1">
      <c r="A156" s="264">
        <v>342</v>
      </c>
      <c r="B156" s="306">
        <f>+A156</f>
        <v>342</v>
      </c>
      <c r="C156" s="259" t="str">
        <f>+VLOOKUP(A156,bd_lista!$A$3:$C$590,3,FALSE)</f>
        <v>Agencia Estatal de Vivienda</v>
      </c>
      <c r="D156" s="361" t="str">
        <f>+C156</f>
        <v>Agencia Estatal de Vivienda</v>
      </c>
      <c r="E156" s="259" t="s">
        <v>1313</v>
      </c>
      <c r="F156" s="255">
        <f ca="1">+IFERROR(INDEX('Hoja de Trabajo para listado'!$A$155:$Z$1048576,MATCH($A156,'Hoja de Trabajo para listado'!$A$155:$A$1048576,0),MATCH((CUADRO!F$5&amp;$E156),'Hoja de Trabajo para listado'!$A$151:$Z$151,0)),0)+IFERROR(INDEX('Hoja de Trabajo para listado'!$AB$155:$BA$1048576,MATCH($A156,'Hoja de Trabajo para listado'!$AB$155:$AB$1048576,0),MATCH((CUADRO!F$5&amp;$E156),'Hoja de Trabajo para listado'!$AB$151:$BA$151,0)),0)+IFERROR(INDEX('Hoja de Trabajo para listado'!$BC$155:$CB$1048576,MATCH($A156,'Hoja de Trabajo para listado'!$BC$155:$BC$1048576,0),MATCH((CUADRO!F$5&amp;$E156),'Hoja de Trabajo para listado'!$BC$151:$CB$151,0)),0)+IFERROR(INDEX('Hoja de Trabajo para listado'!$DE$153:$DG$274,MATCH($A156,'Hoja de Trabajo para listado'!$DE$153:$DE$1048576,0),MATCH((CUADRO!F$5&amp;$E156),'Hoja de Trabajo para listado'!$DE$151:$DG$151,0)),0)+IFERROR(INDEX('Hoja de Trabajo para listado'!$CD$155:$DC$1048576,MATCH($A156,'Hoja de Trabajo para listado'!$CD$155:$CD$1048576,0),MATCH((CUADRO!F$5&amp;$E156),'Hoja de Trabajo para listado'!$CD$151:$DC$151,0)),0)</f>
        <v>0</v>
      </c>
      <c r="G156" s="255">
        <f ca="1">+IFERROR(INDEX('Hoja de Trabajo para listado'!$A$155:$Z$1048576,MATCH($A156,'Hoja de Trabajo para listado'!$A$155:$A$1048576,0),MATCH((CUADRO!G$5&amp;$E156),'Hoja de Trabajo para listado'!$A$151:$Z$151,0)),0)+IFERROR(INDEX('Hoja de Trabajo para listado'!$AB$155:$BA$1048576,MATCH($A156,'Hoja de Trabajo para listado'!$AB$155:$AB$1048576,0),MATCH((CUADRO!G$5&amp;$E156),'Hoja de Trabajo para listado'!$AB$151:$BA$151,0)),0)+IFERROR(INDEX('Hoja de Trabajo para listado'!$BC$155:$CB$1048576,MATCH($A156,'Hoja de Trabajo para listado'!$BC$155:$BC$1048576,0),MATCH((CUADRO!G$5&amp;$E156),'Hoja de Trabajo para listado'!$BC$151:$CB$151,0)),0)+IFERROR(INDEX('Hoja de Trabajo para listado'!$DE$153:$DG$274,MATCH($A156,'Hoja de Trabajo para listado'!$DE$153:$DE$1048576,0),MATCH((CUADRO!G$5&amp;$E156),'Hoja de Trabajo para listado'!$DE$151:$DG$151,0)),0)+IFERROR(INDEX('Hoja de Trabajo para listado'!$CD$155:$DC$1048576,MATCH($A156,'Hoja de Trabajo para listado'!$CD$155:$CD$1048576,0),MATCH((CUADRO!G$5&amp;$E156),'Hoja de Trabajo para listado'!$CD$151:$DC$151,0)),0)</f>
        <v>0</v>
      </c>
      <c r="H156" s="255">
        <f ca="1">+IFERROR(INDEX('Hoja de Trabajo para listado'!$A$155:$Z$1048576,MATCH($A156,'Hoja de Trabajo para listado'!$A$155:$A$1048576,0),MATCH((CUADRO!H$5&amp;$E156),'Hoja de Trabajo para listado'!$A$151:$Z$151,0)),0)+IFERROR(INDEX('Hoja de Trabajo para listado'!$AB$155:$BA$1048576,MATCH($A156,'Hoja de Trabajo para listado'!$AB$155:$AB$1048576,0),MATCH((CUADRO!H$5&amp;$E156),'Hoja de Trabajo para listado'!$AB$151:$BA$151,0)),0)+IFERROR(INDEX('Hoja de Trabajo para listado'!$BC$155:$CB$1048576,MATCH($A156,'Hoja de Trabajo para listado'!$BC$155:$BC$1048576,0),MATCH((CUADRO!H$5&amp;$E156),'Hoja de Trabajo para listado'!$BC$151:$CB$151,0)),0)+IFERROR(INDEX('Hoja de Trabajo para listado'!$DE$153:$DG$274,MATCH($A156,'Hoja de Trabajo para listado'!$DE$153:$DE$1048576,0),MATCH((CUADRO!H$5&amp;$E156),'Hoja de Trabajo para listado'!$DE$151:$DG$151,0)),0)+IFERROR(INDEX('Hoja de Trabajo para listado'!$CD$155:$DC$1048576,MATCH($A156,'Hoja de Trabajo para listado'!$CD$155:$CD$1048576,0),MATCH((CUADRO!H$5&amp;$E156),'Hoja de Trabajo para listado'!$CD$151:$DC$151,0)),0)</f>
        <v>0</v>
      </c>
      <c r="I156" s="255">
        <f ca="1">+IFERROR(INDEX('Hoja de Trabajo para listado'!$A$155:$Z$1048576,MATCH($A156,'Hoja de Trabajo para listado'!$A$155:$A$1048576,0),MATCH((CUADRO!I$5&amp;$E156),'Hoja de Trabajo para listado'!$A$151:$Z$151,0)),0)+IFERROR(INDEX('Hoja de Trabajo para listado'!$AB$155:$BA$1048576,MATCH($A156,'Hoja de Trabajo para listado'!$AB$155:$AB$1048576,0),MATCH((CUADRO!I$5&amp;$E156),'Hoja de Trabajo para listado'!$AB$151:$BA$151,0)),0)+IFERROR(INDEX('Hoja de Trabajo para listado'!$BC$155:$CB$1048576,MATCH($A156,'Hoja de Trabajo para listado'!$BC$155:$BC$1048576,0),MATCH((CUADRO!I$5&amp;$E156),'Hoja de Trabajo para listado'!$BC$151:$CB$151,0)),0)+IFERROR(INDEX('Hoja de Trabajo para listado'!$DE$153:$DG$274,MATCH($A156,'Hoja de Trabajo para listado'!$DE$153:$DE$1048576,0),MATCH((CUADRO!I$5&amp;$E156),'Hoja de Trabajo para listado'!$DE$151:$DG$151,0)),0)+IFERROR(INDEX('Hoja de Trabajo para listado'!$CD$155:$DC$1048576,MATCH($A156,'Hoja de Trabajo para listado'!$CD$155:$CD$1048576,0),MATCH((CUADRO!I$5&amp;$E156),'Hoja de Trabajo para listado'!$CD$151:$DC$151,0)),0)</f>
        <v>0</v>
      </c>
      <c r="J156" s="255">
        <f ca="1">+IFERROR(INDEX('Hoja de Trabajo para listado'!$A$155:$Z$1048576,MATCH($A156,'Hoja de Trabajo para listado'!$A$155:$A$1048576,0),MATCH((CUADRO!J$5&amp;$E156),'Hoja de Trabajo para listado'!$A$151:$Z$151,0)),0)+IFERROR(INDEX('Hoja de Trabajo para listado'!$AB$155:$BA$1048576,MATCH($A156,'Hoja de Trabajo para listado'!$AB$155:$AB$1048576,0),MATCH((CUADRO!J$5&amp;$E156),'Hoja de Trabajo para listado'!$AB$151:$BA$151,0)),0)+IFERROR(INDEX('Hoja de Trabajo para listado'!$BC$155:$CB$1048576,MATCH($A156,'Hoja de Trabajo para listado'!$BC$155:$BC$1048576,0),MATCH((CUADRO!J$5&amp;$E156),'Hoja de Trabajo para listado'!$BC$151:$CB$151,0)),0)+IFERROR(INDEX('Hoja de Trabajo para listado'!$DE$153:$DG$274,MATCH($A156,'Hoja de Trabajo para listado'!$DE$153:$DE$1048576,0),MATCH((CUADRO!J$5&amp;$E156),'Hoja de Trabajo para listado'!$DE$151:$DG$151,0)),0)+IFERROR(INDEX('Hoja de Trabajo para listado'!$CD$155:$DC$1048576,MATCH($A156,'Hoja de Trabajo para listado'!$CD$155:$CD$1048576,0),MATCH((CUADRO!J$5&amp;$E156),'Hoja de Trabajo para listado'!$CD$151:$DC$151,0)),0)</f>
        <v>0</v>
      </c>
      <c r="K156" s="255">
        <f ca="1">+IFERROR(INDEX('Hoja de Trabajo para listado'!$A$155:$Z$1048576,MATCH($A156,'Hoja de Trabajo para listado'!$A$155:$A$1048576,0),MATCH((CUADRO!K$5&amp;$E156),'Hoja de Trabajo para listado'!$A$151:$Z$151,0)),0)+IFERROR(INDEX('Hoja de Trabajo para listado'!$AB$155:$BA$1048576,MATCH($A156,'Hoja de Trabajo para listado'!$AB$155:$AB$1048576,0),MATCH((CUADRO!K$5&amp;$E156),'Hoja de Trabajo para listado'!$AB$151:$BA$151,0)),0)+IFERROR(INDEX('Hoja de Trabajo para listado'!$BC$155:$CB$1048576,MATCH($A156,'Hoja de Trabajo para listado'!$BC$155:$BC$1048576,0),MATCH((CUADRO!K$5&amp;$E156),'Hoja de Trabajo para listado'!$BC$151:$CB$151,0)),0)+IFERROR(INDEX('Hoja de Trabajo para listado'!$DE$153:$DG$274,MATCH($A156,'Hoja de Trabajo para listado'!$DE$153:$DE$1048576,0),MATCH((CUADRO!K$5&amp;$E156),'Hoja de Trabajo para listado'!$DE$151:$DG$151,0)),0)+IFERROR(INDEX('Hoja de Trabajo para listado'!$CD$155:$DC$1048576,MATCH($A156,'Hoja de Trabajo para listado'!$CD$155:$CD$1048576,0),MATCH((CUADRO!K$5&amp;$E156),'Hoja de Trabajo para listado'!$CD$151:$DC$151,0)),0)</f>
        <v>0</v>
      </c>
      <c r="L156" s="255">
        <f ca="1">+IFERROR(INDEX('Hoja de Trabajo para listado'!$A$155:$Z$1048576,MATCH($A156,'Hoja de Trabajo para listado'!$A$155:$A$1048576,0),MATCH((CUADRO!L$5&amp;$E156),'Hoja de Trabajo para listado'!$A$151:$Z$151,0)),0)+IFERROR(INDEX('Hoja de Trabajo para listado'!$AB$155:$BA$1048576,MATCH($A156,'Hoja de Trabajo para listado'!$AB$155:$AB$1048576,0),MATCH((CUADRO!L$5&amp;$E156),'Hoja de Trabajo para listado'!$AB$151:$BA$151,0)),0)+IFERROR(INDEX('Hoja de Trabajo para listado'!$BC$155:$CB$1048576,MATCH($A156,'Hoja de Trabajo para listado'!$BC$155:$BC$1048576,0),MATCH((CUADRO!L$5&amp;$E156),'Hoja de Trabajo para listado'!$BC$151:$CB$151,0)),0)+IFERROR(INDEX('Hoja de Trabajo para listado'!$DE$153:$DG$274,MATCH($A156,'Hoja de Trabajo para listado'!$DE$153:$DE$1048576,0),MATCH((CUADRO!L$5&amp;$E156),'Hoja de Trabajo para listado'!$DE$151:$DG$151,0)),0)+IFERROR(INDEX('Hoja de Trabajo para listado'!$CD$155:$DC$1048576,MATCH($A156,'Hoja de Trabajo para listado'!$CD$155:$CD$1048576,0),MATCH((CUADRO!L$5&amp;$E156),'Hoja de Trabajo para listado'!$CD$151:$DC$151,0)),0)</f>
        <v>0</v>
      </c>
      <c r="M156" s="255">
        <f ca="1">+IFERROR(INDEX('Hoja de Trabajo para listado'!$A$155:$Z$1048576,MATCH($A156,'Hoja de Trabajo para listado'!$A$155:$A$1048576,0),MATCH((CUADRO!M$5&amp;$E156),'Hoja de Trabajo para listado'!$A$151:$Z$151,0)),0)+IFERROR(INDEX('Hoja de Trabajo para listado'!$AB$155:$BA$1048576,MATCH($A156,'Hoja de Trabajo para listado'!$AB$155:$AB$1048576,0),MATCH((CUADRO!M$5&amp;$E156),'Hoja de Trabajo para listado'!$AB$151:$BA$151,0)),0)+IFERROR(INDEX('Hoja de Trabajo para listado'!$BC$155:$CB$1048576,MATCH($A156,'Hoja de Trabajo para listado'!$BC$155:$BC$1048576,0),MATCH((CUADRO!M$5&amp;$E156),'Hoja de Trabajo para listado'!$BC$151:$CB$151,0)),0)+IFERROR(INDEX('Hoja de Trabajo para listado'!$DE$153:$DG$274,MATCH($A156,'Hoja de Trabajo para listado'!$DE$153:$DE$1048576,0),MATCH((CUADRO!M$5&amp;$E156),'Hoja de Trabajo para listado'!$DE$151:$DG$151,0)),0)+IFERROR(INDEX('Hoja de Trabajo para listado'!$CD$155:$DC$1048576,MATCH($A156,'Hoja de Trabajo para listado'!$CD$155:$CD$1048576,0),MATCH((CUADRO!M$5&amp;$E156),'Hoja de Trabajo para listado'!$CD$151:$DC$151,0)),0)</f>
        <v>0</v>
      </c>
      <c r="N156" s="255">
        <f ca="1">+IFERROR(INDEX('Hoja de Trabajo para listado'!$A$155:$Z$1048576,MATCH($A156,'Hoja de Trabajo para listado'!$A$155:$A$1048576,0),MATCH((CUADRO!N$5&amp;$E156),'Hoja de Trabajo para listado'!$A$151:$Z$151,0)),0)+IFERROR(INDEX('Hoja de Trabajo para listado'!$AB$155:$BA$1048576,MATCH($A156,'Hoja de Trabajo para listado'!$AB$155:$AB$1048576,0),MATCH((CUADRO!N$5&amp;$E156),'Hoja de Trabajo para listado'!$AB$151:$BA$151,0)),0)+IFERROR(INDEX('Hoja de Trabajo para listado'!$BC$155:$CB$1048576,MATCH($A156,'Hoja de Trabajo para listado'!$BC$155:$BC$1048576,0),MATCH((CUADRO!N$5&amp;$E156),'Hoja de Trabajo para listado'!$BC$151:$CB$151,0)),0)+IFERROR(INDEX('Hoja de Trabajo para listado'!$DE$153:$DG$274,MATCH($A156,'Hoja de Trabajo para listado'!$DE$153:$DE$1048576,0),MATCH((CUADRO!N$5&amp;$E156),'Hoja de Trabajo para listado'!$DE$151:$DG$151,0)),0)+IFERROR(INDEX('Hoja de Trabajo para listado'!$CD$155:$DC$1048576,MATCH($A156,'Hoja de Trabajo para listado'!$CD$155:$CD$1048576,0),MATCH((CUADRO!N$5&amp;$E156),'Hoja de Trabajo para listado'!$CD$151:$DC$151,0)),0)</f>
        <v>0</v>
      </c>
      <c r="O156" s="255">
        <f ca="1">+IFERROR(INDEX('Hoja de Trabajo para listado'!$A$155:$Z$1048576,MATCH($A156,'Hoja de Trabajo para listado'!$A$155:$A$1048576,0),MATCH((CUADRO!O$5&amp;$E156),'Hoja de Trabajo para listado'!$A$151:$Z$151,0)),0)+IFERROR(INDEX('Hoja de Trabajo para listado'!$AB$155:$BA$1048576,MATCH($A156,'Hoja de Trabajo para listado'!$AB$155:$AB$1048576,0),MATCH((CUADRO!O$5&amp;$E156),'Hoja de Trabajo para listado'!$AB$151:$BA$151,0)),0)+IFERROR(INDEX('Hoja de Trabajo para listado'!$BC$155:$CB$1048576,MATCH($A156,'Hoja de Trabajo para listado'!$BC$155:$BC$1048576,0),MATCH((CUADRO!O$5&amp;$E156),'Hoja de Trabajo para listado'!$BC$151:$CB$151,0)),0)+IFERROR(INDEX('Hoja de Trabajo para listado'!$DE$153:$DG$274,MATCH($A156,'Hoja de Trabajo para listado'!$DE$153:$DE$1048576,0),MATCH((CUADRO!O$5&amp;$E156),'Hoja de Trabajo para listado'!$DE$151:$DG$151,0)),0)+IFERROR(INDEX('Hoja de Trabajo para listado'!$CD$155:$DC$1048576,MATCH($A156,'Hoja de Trabajo para listado'!$CD$155:$CD$1048576,0),MATCH((CUADRO!O$5&amp;$E156),'Hoja de Trabajo para listado'!$CD$151:$DC$151,0)),0)</f>
        <v>0</v>
      </c>
      <c r="P156" s="255">
        <f ca="1">+IFERROR(INDEX('Hoja de Trabajo para listado'!$A$155:$Z$1048576,MATCH($A156,'Hoja de Trabajo para listado'!$A$155:$A$1048576,0),MATCH((CUADRO!P$5&amp;$E156),'Hoja de Trabajo para listado'!$A$151:$Z$151,0)),0)+IFERROR(INDEX('Hoja de Trabajo para listado'!$AB$155:$BA$1048576,MATCH($A156,'Hoja de Trabajo para listado'!$AB$155:$AB$1048576,0),MATCH((CUADRO!P$5&amp;$E156),'Hoja de Trabajo para listado'!$AB$151:$BA$151,0)),0)+IFERROR(INDEX('Hoja de Trabajo para listado'!$BC$155:$CB$1048576,MATCH($A156,'Hoja de Trabajo para listado'!$BC$155:$BC$1048576,0),MATCH((CUADRO!P$5&amp;$E156),'Hoja de Trabajo para listado'!$BC$151:$CB$151,0)),0)+IFERROR(INDEX('Hoja de Trabajo para listado'!$DE$153:$DG$274,MATCH($A156,'Hoja de Trabajo para listado'!$DE$153:$DE$1048576,0),MATCH((CUADRO!P$5&amp;$E156),'Hoja de Trabajo para listado'!$DE$151:$DG$151,0)),0)+IFERROR(INDEX('Hoja de Trabajo para listado'!$CD$155:$DC$1048576,MATCH($A156,'Hoja de Trabajo para listado'!$CD$155:$CD$1048576,0),MATCH((CUADRO!P$5&amp;$E156),'Hoja de Trabajo para listado'!$CD$151:$DC$151,0)),0)</f>
        <v>0</v>
      </c>
      <c r="Q156" s="255">
        <f ca="1">+IFERROR(INDEX('Hoja de Trabajo para listado'!$A$155:$Z$1048576,MATCH($A156,'Hoja de Trabajo para listado'!$A$155:$A$1048576,0),MATCH((CUADRO!Q$5&amp;$E156),'Hoja de Trabajo para listado'!$A$151:$Z$151,0)),0)+IFERROR(INDEX('Hoja de Trabajo para listado'!$AB$155:$BA$1048576,MATCH($A156,'Hoja de Trabajo para listado'!$AB$155:$AB$1048576,0),MATCH((CUADRO!Q$5&amp;$E156),'Hoja de Trabajo para listado'!$AB$151:$BA$151,0)),0)+IFERROR(INDEX('Hoja de Trabajo para listado'!$BC$155:$CB$1048576,MATCH($A156,'Hoja de Trabajo para listado'!$BC$155:$BC$1048576,0),MATCH((CUADRO!Q$5&amp;$E156),'Hoja de Trabajo para listado'!$BC$151:$CB$151,0)),0)+IFERROR(INDEX('Hoja de Trabajo para listado'!$DE$153:$DG$274,MATCH($A156,'Hoja de Trabajo para listado'!$DE$153:$DE$1048576,0),MATCH((CUADRO!Q$5&amp;$E156),'Hoja de Trabajo para listado'!$DE$151:$DG$151,0)),0)+IFERROR(INDEX('Hoja de Trabajo para listado'!$CD$155:$DC$1048576,MATCH($A156,'Hoja de Trabajo para listado'!$CD$155:$CD$1048576,0),MATCH((CUADRO!Q$5&amp;$E156),'Hoja de Trabajo para listado'!$CD$151:$DC$151,0)),0)</f>
        <v>0</v>
      </c>
      <c r="R156" s="255">
        <f t="shared" ca="1" si="4"/>
        <v>0</v>
      </c>
      <c r="S156" s="255"/>
      <c r="T156" s="255">
        <f ca="1">+T157</f>
        <v>5540012.2699999996</v>
      </c>
      <c r="U156" s="254">
        <f t="shared" si="5"/>
        <v>1</v>
      </c>
      <c r="V156" s="362" t="str">
        <f>+VLOOKUP(A156,bd_lista!$A$3:$E$590,5,FALSE)</f>
        <v>Instituciones Descentralizadas</v>
      </c>
      <c r="W156" s="361" t="str">
        <f>+V156</f>
        <v>Instituciones Descentralizadas</v>
      </c>
      <c r="X156" s="254">
        <f>+VLOOKUP(A156,[2]Sheet1!$A$13:$D$744,4,FALSE)</f>
        <v>81</v>
      </c>
      <c r="Y156" s="254" t="str">
        <f>+VLOOKUP(X156,bd_lista!$A$3:$C$590,3,FALSE)</f>
        <v>Ministerio de Obras Públicas, Servicios y Vivienda</v>
      </c>
      <c r="Z156" s="316">
        <f>+X156</f>
        <v>81</v>
      </c>
      <c r="AA156" s="348" t="str">
        <f>+Y156</f>
        <v>Ministerio de Obras Públicas, Servicios y Vivienda</v>
      </c>
    </row>
    <row r="157" spans="1:27" ht="15" customHeight="1">
      <c r="A157" s="32">
        <v>342</v>
      </c>
      <c r="B157" s="307"/>
      <c r="C157" s="362" t="str">
        <f>+VLOOKUP(A157,bd_lista!$A$3:$C$590,3,FALSE)</f>
        <v>Agencia Estatal de Vivienda</v>
      </c>
      <c r="D157" s="362"/>
      <c r="E157" s="362" t="s">
        <v>1314</v>
      </c>
      <c r="F157" s="257">
        <f ca="1">+IFERROR(INDEX('Hoja de Trabajo para listado'!$A$155:$Z$1048576,MATCH($A157,'Hoja de Trabajo para listado'!$A$155:$A$1048576,0),MATCH((CUADRO!F$5&amp;$E157),'Hoja de Trabajo para listado'!$A$151:$Z$151,0)),0)+IFERROR(INDEX('Hoja de Trabajo para listado'!$AB$155:$BA$1048576,MATCH($A157,'Hoja de Trabajo para listado'!$AB$155:$AB$1048576,0),MATCH((CUADRO!F$5&amp;$E157),'Hoja de Trabajo para listado'!$AB$151:$BA$151,0)),0)+IFERROR(INDEX('Hoja de Trabajo para listado'!$BC$155:$CB$1048576,MATCH($A157,'Hoja de Trabajo para listado'!$BC$155:$BC$1048576,0),MATCH((CUADRO!F$5&amp;$E157),'Hoja de Trabajo para listado'!$BC$151:$CB$151,0)),0)+IFERROR(INDEX('Hoja de Trabajo para listado'!$DE$153:$DG$274,MATCH($A157,'Hoja de Trabajo para listado'!$DE$153:$DE$1048576,0),MATCH((CUADRO!F$5&amp;$E157),'Hoja de Trabajo para listado'!$DE$151:$DG$151,0)),0)+IFERROR(INDEX('Hoja de Trabajo para listado'!$CD$155:$DC$1048576,MATCH($A157,'Hoja de Trabajo para listado'!$CD$155:$CD$1048576,0),MATCH((CUADRO!F$5&amp;$E157),'Hoja de Trabajo para listado'!$CD$151:$DC$151,0)),0)</f>
        <v>0</v>
      </c>
      <c r="G157" s="257">
        <f ca="1">+IFERROR(INDEX('Hoja de Trabajo para listado'!$A$155:$Z$1048576,MATCH($A157,'Hoja de Trabajo para listado'!$A$155:$A$1048576,0),MATCH((CUADRO!G$5&amp;$E157),'Hoja de Trabajo para listado'!$A$151:$Z$151,0)),0)+IFERROR(INDEX('Hoja de Trabajo para listado'!$AB$155:$BA$1048576,MATCH($A157,'Hoja de Trabajo para listado'!$AB$155:$AB$1048576,0),MATCH((CUADRO!G$5&amp;$E157),'Hoja de Trabajo para listado'!$AB$151:$BA$151,0)),0)+IFERROR(INDEX('Hoja de Trabajo para listado'!$BC$155:$CB$1048576,MATCH($A157,'Hoja de Trabajo para listado'!$BC$155:$BC$1048576,0),MATCH((CUADRO!G$5&amp;$E157),'Hoja de Trabajo para listado'!$BC$151:$CB$151,0)),0)+IFERROR(INDEX('Hoja de Trabajo para listado'!$DE$153:$DG$274,MATCH($A157,'Hoja de Trabajo para listado'!$DE$153:$DE$1048576,0),MATCH((CUADRO!G$5&amp;$E157),'Hoja de Trabajo para listado'!$DE$151:$DG$151,0)),0)+IFERROR(INDEX('Hoja de Trabajo para listado'!$CD$155:$DC$1048576,MATCH($A157,'Hoja de Trabajo para listado'!$CD$155:$CD$1048576,0),MATCH((CUADRO!G$5&amp;$E157),'Hoja de Trabajo para listado'!$CD$151:$DC$151,0)),0)</f>
        <v>0</v>
      </c>
      <c r="H157" s="257">
        <f ca="1">+IFERROR(INDEX('Hoja de Trabajo para listado'!$A$155:$Z$1048576,MATCH($A157,'Hoja de Trabajo para listado'!$A$155:$A$1048576,0),MATCH((CUADRO!H$5&amp;$E157),'Hoja de Trabajo para listado'!$A$151:$Z$151,0)),0)+IFERROR(INDEX('Hoja de Trabajo para listado'!$AB$155:$BA$1048576,MATCH($A157,'Hoja de Trabajo para listado'!$AB$155:$AB$1048576,0),MATCH((CUADRO!H$5&amp;$E157),'Hoja de Trabajo para listado'!$AB$151:$BA$151,0)),0)+IFERROR(INDEX('Hoja de Trabajo para listado'!$BC$155:$CB$1048576,MATCH($A157,'Hoja de Trabajo para listado'!$BC$155:$BC$1048576,0),MATCH((CUADRO!H$5&amp;$E157),'Hoja de Trabajo para listado'!$BC$151:$CB$151,0)),0)+IFERROR(INDEX('Hoja de Trabajo para listado'!$DE$153:$DG$274,MATCH($A157,'Hoja de Trabajo para listado'!$DE$153:$DE$1048576,0),MATCH((CUADRO!H$5&amp;$E157),'Hoja de Trabajo para listado'!$DE$151:$DG$151,0)),0)+IFERROR(INDEX('Hoja de Trabajo para listado'!$CD$155:$DC$1048576,MATCH($A157,'Hoja de Trabajo para listado'!$CD$155:$CD$1048576,0),MATCH((CUADRO!H$5&amp;$E157),'Hoja de Trabajo para listado'!$CD$151:$DC$151,0)),0)</f>
        <v>0</v>
      </c>
      <c r="I157" s="257">
        <f ca="1">+IFERROR(INDEX('Hoja de Trabajo para listado'!$A$155:$Z$1048576,MATCH($A157,'Hoja de Trabajo para listado'!$A$155:$A$1048576,0),MATCH((CUADRO!I$5&amp;$E157),'Hoja de Trabajo para listado'!$A$151:$Z$151,0)),0)+IFERROR(INDEX('Hoja de Trabajo para listado'!$AB$155:$BA$1048576,MATCH($A157,'Hoja de Trabajo para listado'!$AB$155:$AB$1048576,0),MATCH((CUADRO!I$5&amp;$E157),'Hoja de Trabajo para listado'!$AB$151:$BA$151,0)),0)+IFERROR(INDEX('Hoja de Trabajo para listado'!$BC$155:$CB$1048576,MATCH($A157,'Hoja de Trabajo para listado'!$BC$155:$BC$1048576,0),MATCH((CUADRO!I$5&amp;$E157),'Hoja de Trabajo para listado'!$BC$151:$CB$151,0)),0)+IFERROR(INDEX('Hoja de Trabajo para listado'!$DE$153:$DG$274,MATCH($A157,'Hoja de Trabajo para listado'!$DE$153:$DE$1048576,0),MATCH((CUADRO!I$5&amp;$E157),'Hoja de Trabajo para listado'!$DE$151:$DG$151,0)),0)+IFERROR(INDEX('Hoja de Trabajo para listado'!$CD$155:$DC$1048576,MATCH($A157,'Hoja de Trabajo para listado'!$CD$155:$CD$1048576,0),MATCH((CUADRO!I$5&amp;$E157),'Hoja de Trabajo para listado'!$CD$151:$DC$151,0)),0)</f>
        <v>0</v>
      </c>
      <c r="J157" s="257">
        <f ca="1">+IFERROR(INDEX('Hoja de Trabajo para listado'!$A$155:$Z$1048576,MATCH($A157,'Hoja de Trabajo para listado'!$A$155:$A$1048576,0),MATCH((CUADRO!J$5&amp;$E157),'Hoja de Trabajo para listado'!$A$151:$Z$151,0)),0)+IFERROR(INDEX('Hoja de Trabajo para listado'!$AB$155:$BA$1048576,MATCH($A157,'Hoja de Trabajo para listado'!$AB$155:$AB$1048576,0),MATCH((CUADRO!J$5&amp;$E157),'Hoja de Trabajo para listado'!$AB$151:$BA$151,0)),0)+IFERROR(INDEX('Hoja de Trabajo para listado'!$BC$155:$CB$1048576,MATCH($A157,'Hoja de Trabajo para listado'!$BC$155:$BC$1048576,0),MATCH((CUADRO!J$5&amp;$E157),'Hoja de Trabajo para listado'!$BC$151:$CB$151,0)),0)+IFERROR(INDEX('Hoja de Trabajo para listado'!$DE$153:$DG$274,MATCH($A157,'Hoja de Trabajo para listado'!$DE$153:$DE$1048576,0),MATCH((CUADRO!J$5&amp;$E157),'Hoja de Trabajo para listado'!$DE$151:$DG$151,0)),0)+IFERROR(INDEX('Hoja de Trabajo para listado'!$CD$155:$DC$1048576,MATCH($A157,'Hoja de Trabajo para listado'!$CD$155:$CD$1048576,0),MATCH((CUADRO!J$5&amp;$E157),'Hoja de Trabajo para listado'!$CD$151:$DC$151,0)),0)</f>
        <v>0</v>
      </c>
      <c r="K157" s="257">
        <f ca="1">+IFERROR(INDEX('Hoja de Trabajo para listado'!$A$155:$Z$1048576,MATCH($A157,'Hoja de Trabajo para listado'!$A$155:$A$1048576,0),MATCH((CUADRO!K$5&amp;$E157),'Hoja de Trabajo para listado'!$A$151:$Z$151,0)),0)+IFERROR(INDEX('Hoja de Trabajo para listado'!$AB$155:$BA$1048576,MATCH($A157,'Hoja de Trabajo para listado'!$AB$155:$AB$1048576,0),MATCH((CUADRO!K$5&amp;$E157),'Hoja de Trabajo para listado'!$AB$151:$BA$151,0)),0)+IFERROR(INDEX('Hoja de Trabajo para listado'!$BC$155:$CB$1048576,MATCH($A157,'Hoja de Trabajo para listado'!$BC$155:$BC$1048576,0),MATCH((CUADRO!K$5&amp;$E157),'Hoja de Trabajo para listado'!$BC$151:$CB$151,0)),0)+IFERROR(INDEX('Hoja de Trabajo para listado'!$DE$153:$DG$274,MATCH($A157,'Hoja de Trabajo para listado'!$DE$153:$DE$1048576,0),MATCH((CUADRO!K$5&amp;$E157),'Hoja de Trabajo para listado'!$DE$151:$DG$151,0)),0)+IFERROR(INDEX('Hoja de Trabajo para listado'!$CD$155:$DC$1048576,MATCH($A157,'Hoja de Trabajo para listado'!$CD$155:$CD$1048576,0),MATCH((CUADRO!K$5&amp;$E157),'Hoja de Trabajo para listado'!$CD$151:$DC$151,0)),0)</f>
        <v>0</v>
      </c>
      <c r="L157" s="257">
        <f ca="1">+IFERROR(INDEX('Hoja de Trabajo para listado'!$A$155:$Z$1048576,MATCH($A157,'Hoja de Trabajo para listado'!$A$155:$A$1048576,0),MATCH((CUADRO!L$5&amp;$E157),'Hoja de Trabajo para listado'!$A$151:$Z$151,0)),0)+IFERROR(INDEX('Hoja de Trabajo para listado'!$AB$155:$BA$1048576,MATCH($A157,'Hoja de Trabajo para listado'!$AB$155:$AB$1048576,0),MATCH((CUADRO!L$5&amp;$E157),'Hoja de Trabajo para listado'!$AB$151:$BA$151,0)),0)+IFERROR(INDEX('Hoja de Trabajo para listado'!$BC$155:$CB$1048576,MATCH($A157,'Hoja de Trabajo para listado'!$BC$155:$BC$1048576,0),MATCH((CUADRO!L$5&amp;$E157),'Hoja de Trabajo para listado'!$BC$151:$CB$151,0)),0)+IFERROR(INDEX('Hoja de Trabajo para listado'!$DE$153:$DG$274,MATCH($A157,'Hoja de Trabajo para listado'!$DE$153:$DE$1048576,0),MATCH((CUADRO!L$5&amp;$E157),'Hoja de Trabajo para listado'!$DE$151:$DG$151,0)),0)+IFERROR(INDEX('Hoja de Trabajo para listado'!$CD$155:$DC$1048576,MATCH($A157,'Hoja de Trabajo para listado'!$CD$155:$CD$1048576,0),MATCH((CUADRO!L$5&amp;$E157),'Hoja de Trabajo para listado'!$CD$151:$DC$151,0)),0)</f>
        <v>0</v>
      </c>
      <c r="M157" s="257">
        <f ca="1">+IFERROR(INDEX('Hoja de Trabajo para listado'!$A$155:$Z$1048576,MATCH($A157,'Hoja de Trabajo para listado'!$A$155:$A$1048576,0),MATCH((CUADRO!M$5&amp;$E157),'Hoja de Trabajo para listado'!$A$151:$Z$151,0)),0)+IFERROR(INDEX('Hoja de Trabajo para listado'!$AB$155:$BA$1048576,MATCH($A157,'Hoja de Trabajo para listado'!$AB$155:$AB$1048576,0),MATCH((CUADRO!M$5&amp;$E157),'Hoja de Trabajo para listado'!$AB$151:$BA$151,0)),0)+IFERROR(INDEX('Hoja de Trabajo para listado'!$BC$155:$CB$1048576,MATCH($A157,'Hoja de Trabajo para listado'!$BC$155:$BC$1048576,0),MATCH((CUADRO!M$5&amp;$E157),'Hoja de Trabajo para listado'!$BC$151:$CB$151,0)),0)+IFERROR(INDEX('Hoja de Trabajo para listado'!$DE$153:$DG$274,MATCH($A157,'Hoja de Trabajo para listado'!$DE$153:$DE$1048576,0),MATCH((CUADRO!M$5&amp;$E157),'Hoja de Trabajo para listado'!$DE$151:$DG$151,0)),0)+IFERROR(INDEX('Hoja de Trabajo para listado'!$CD$155:$DC$1048576,MATCH($A157,'Hoja de Trabajo para listado'!$CD$155:$CD$1048576,0),MATCH((CUADRO!M$5&amp;$E157),'Hoja de Trabajo para listado'!$CD$151:$DC$151,0)),0)</f>
        <v>1943.06</v>
      </c>
      <c r="N157" s="257">
        <f ca="1">+IFERROR(INDEX('Hoja de Trabajo para listado'!$A$155:$Z$1048576,MATCH($A157,'Hoja de Trabajo para listado'!$A$155:$A$1048576,0),MATCH((CUADRO!N$5&amp;$E157),'Hoja de Trabajo para listado'!$A$151:$Z$151,0)),0)+IFERROR(INDEX('Hoja de Trabajo para listado'!$AB$155:$BA$1048576,MATCH($A157,'Hoja de Trabajo para listado'!$AB$155:$AB$1048576,0),MATCH((CUADRO!N$5&amp;$E157),'Hoja de Trabajo para listado'!$AB$151:$BA$151,0)),0)+IFERROR(INDEX('Hoja de Trabajo para listado'!$BC$155:$CB$1048576,MATCH($A157,'Hoja de Trabajo para listado'!$BC$155:$BC$1048576,0),MATCH((CUADRO!N$5&amp;$E157),'Hoja de Trabajo para listado'!$BC$151:$CB$151,0)),0)+IFERROR(INDEX('Hoja de Trabajo para listado'!$DE$153:$DG$274,MATCH($A157,'Hoja de Trabajo para listado'!$DE$153:$DE$1048576,0),MATCH((CUADRO!N$5&amp;$E157),'Hoja de Trabajo para listado'!$DE$151:$DG$151,0)),0)+IFERROR(INDEX('Hoja de Trabajo para listado'!$CD$155:$DC$1048576,MATCH($A157,'Hoja de Trabajo para listado'!$CD$155:$CD$1048576,0),MATCH((CUADRO!N$5&amp;$E157),'Hoja de Trabajo para listado'!$CD$151:$DC$151,0)),0)</f>
        <v>5538069.21</v>
      </c>
      <c r="O157" s="257">
        <f ca="1">+IFERROR(INDEX('Hoja de Trabajo para listado'!$A$155:$Z$1048576,MATCH($A157,'Hoja de Trabajo para listado'!$A$155:$A$1048576,0),MATCH((CUADRO!O$5&amp;$E157),'Hoja de Trabajo para listado'!$A$151:$Z$151,0)),0)+IFERROR(INDEX('Hoja de Trabajo para listado'!$AB$155:$BA$1048576,MATCH($A157,'Hoja de Trabajo para listado'!$AB$155:$AB$1048576,0),MATCH((CUADRO!O$5&amp;$E157),'Hoja de Trabajo para listado'!$AB$151:$BA$151,0)),0)+IFERROR(INDEX('Hoja de Trabajo para listado'!$BC$155:$CB$1048576,MATCH($A157,'Hoja de Trabajo para listado'!$BC$155:$BC$1048576,0),MATCH((CUADRO!O$5&amp;$E157),'Hoja de Trabajo para listado'!$BC$151:$CB$151,0)),0)+IFERROR(INDEX('Hoja de Trabajo para listado'!$DE$153:$DG$274,MATCH($A157,'Hoja de Trabajo para listado'!$DE$153:$DE$1048576,0),MATCH((CUADRO!O$5&amp;$E157),'Hoja de Trabajo para listado'!$DE$151:$DG$151,0)),0)+IFERROR(INDEX('Hoja de Trabajo para listado'!$CD$155:$DC$1048576,MATCH($A157,'Hoja de Trabajo para listado'!$CD$155:$CD$1048576,0),MATCH((CUADRO!O$5&amp;$E157),'Hoja de Trabajo para listado'!$CD$151:$DC$151,0)),0)</f>
        <v>0</v>
      </c>
      <c r="P157" s="257">
        <f ca="1">+IFERROR(INDEX('Hoja de Trabajo para listado'!$A$155:$Z$1048576,MATCH($A157,'Hoja de Trabajo para listado'!$A$155:$A$1048576,0),MATCH((CUADRO!P$5&amp;$E157),'Hoja de Trabajo para listado'!$A$151:$Z$151,0)),0)+IFERROR(INDEX('Hoja de Trabajo para listado'!$AB$155:$BA$1048576,MATCH($A157,'Hoja de Trabajo para listado'!$AB$155:$AB$1048576,0),MATCH((CUADRO!P$5&amp;$E157),'Hoja de Trabajo para listado'!$AB$151:$BA$151,0)),0)+IFERROR(INDEX('Hoja de Trabajo para listado'!$BC$155:$CB$1048576,MATCH($A157,'Hoja de Trabajo para listado'!$BC$155:$BC$1048576,0),MATCH((CUADRO!P$5&amp;$E157),'Hoja de Trabajo para listado'!$BC$151:$CB$151,0)),0)+IFERROR(INDEX('Hoja de Trabajo para listado'!$DE$153:$DG$274,MATCH($A157,'Hoja de Trabajo para listado'!$DE$153:$DE$1048576,0),MATCH((CUADRO!P$5&amp;$E157),'Hoja de Trabajo para listado'!$DE$151:$DG$151,0)),0)+IFERROR(INDEX('Hoja de Trabajo para listado'!$CD$155:$DC$1048576,MATCH($A157,'Hoja de Trabajo para listado'!$CD$155:$CD$1048576,0),MATCH((CUADRO!P$5&amp;$E157),'Hoja de Trabajo para listado'!$CD$151:$DC$151,0)),0)</f>
        <v>0</v>
      </c>
      <c r="Q157" s="257">
        <f ca="1">+IFERROR(INDEX('Hoja de Trabajo para listado'!$A$155:$Z$1048576,MATCH($A157,'Hoja de Trabajo para listado'!$A$155:$A$1048576,0),MATCH((CUADRO!Q$5&amp;$E157),'Hoja de Trabajo para listado'!$A$151:$Z$151,0)),0)+IFERROR(INDEX('Hoja de Trabajo para listado'!$AB$155:$BA$1048576,MATCH($A157,'Hoja de Trabajo para listado'!$AB$155:$AB$1048576,0),MATCH((CUADRO!Q$5&amp;$E157),'Hoja de Trabajo para listado'!$AB$151:$BA$151,0)),0)+IFERROR(INDEX('Hoja de Trabajo para listado'!$BC$155:$CB$1048576,MATCH($A157,'Hoja de Trabajo para listado'!$BC$155:$BC$1048576,0),MATCH((CUADRO!Q$5&amp;$E157),'Hoja de Trabajo para listado'!$BC$151:$CB$151,0)),0)+IFERROR(INDEX('Hoja de Trabajo para listado'!$DE$153:$DG$274,MATCH($A157,'Hoja de Trabajo para listado'!$DE$153:$DE$1048576,0),MATCH((CUADRO!Q$5&amp;$E157),'Hoja de Trabajo para listado'!$DE$151:$DG$151,0)),0)+IFERROR(INDEX('Hoja de Trabajo para listado'!$CD$155:$DC$1048576,MATCH($A157,'Hoja de Trabajo para listado'!$CD$155:$CD$1048576,0),MATCH((CUADRO!Q$5&amp;$E157),'Hoja de Trabajo para listado'!$CD$151:$DC$151,0)),0)</f>
        <v>0</v>
      </c>
      <c r="R157" s="257">
        <f t="shared" ca="1" si="4"/>
        <v>5540012.2699999996</v>
      </c>
      <c r="S157" s="257">
        <f ca="1">+R156+R157</f>
        <v>5540012.2699999996</v>
      </c>
      <c r="T157" s="257">
        <f ca="1">+S157</f>
        <v>5540012.2699999996</v>
      </c>
      <c r="U157" s="256">
        <f t="shared" si="5"/>
        <v>2</v>
      </c>
      <c r="V157" s="362" t="str">
        <f>+VLOOKUP(A157,bd_lista!$A$3:$E$590,5,FALSE)</f>
        <v>Instituciones Descentralizadas</v>
      </c>
      <c r="W157" s="362"/>
      <c r="X157" s="254">
        <f>+VLOOKUP(A157,[2]Sheet1!$A$13:$D$744,4,FALSE)</f>
        <v>81</v>
      </c>
      <c r="Y157" s="254" t="str">
        <f>+VLOOKUP(X157,bd_lista!$A$3:$C$590,3,FALSE)</f>
        <v>Ministerio de Obras Públicas, Servicios y Vivienda</v>
      </c>
      <c r="Z157" s="314"/>
      <c r="AA157" s="350"/>
    </row>
    <row r="158" spans="1:27" ht="15" customHeight="1">
      <c r="A158" s="264">
        <v>117</v>
      </c>
      <c r="B158" s="306">
        <f>+A158</f>
        <v>117</v>
      </c>
      <c r="C158" s="259" t="str">
        <f>+VLOOKUP(A158,bd_lista!$A$3:$C$590,3,FALSE)</f>
        <v>Dirección General de Aeronáutica Civil</v>
      </c>
      <c r="D158" s="361" t="str">
        <f>+C158</f>
        <v>Dirección General de Aeronáutica Civil</v>
      </c>
      <c r="E158" s="259" t="s">
        <v>1313</v>
      </c>
      <c r="F158" s="255">
        <f ca="1">+IFERROR(INDEX('Hoja de Trabajo para listado'!$A$155:$Z$1048576,MATCH($A158,'Hoja de Trabajo para listado'!$A$155:$A$1048576,0),MATCH((CUADRO!F$5&amp;$E158),'Hoja de Trabajo para listado'!$A$151:$Z$151,0)),0)+IFERROR(INDEX('Hoja de Trabajo para listado'!$AB$155:$BA$1048576,MATCH($A158,'Hoja de Trabajo para listado'!$AB$155:$AB$1048576,0),MATCH((CUADRO!F$5&amp;$E158),'Hoja de Trabajo para listado'!$AB$151:$BA$151,0)),0)+IFERROR(INDEX('Hoja de Trabajo para listado'!$BC$155:$CB$1048576,MATCH($A158,'Hoja de Trabajo para listado'!$BC$155:$BC$1048576,0),MATCH((CUADRO!F$5&amp;$E158),'Hoja de Trabajo para listado'!$BC$151:$CB$151,0)),0)+IFERROR(INDEX('Hoja de Trabajo para listado'!$DE$153:$DG$274,MATCH($A158,'Hoja de Trabajo para listado'!$DE$153:$DE$1048576,0),MATCH((CUADRO!F$5&amp;$E158),'Hoja de Trabajo para listado'!$DE$151:$DG$151,0)),0)+IFERROR(INDEX('Hoja de Trabajo para listado'!$CD$155:$DC$1048576,MATCH($A158,'Hoja de Trabajo para listado'!$CD$155:$CD$1048576,0),MATCH((CUADRO!F$5&amp;$E158),'Hoja de Trabajo para listado'!$CD$151:$DC$151,0)),0)</f>
        <v>0</v>
      </c>
      <c r="G158" s="255">
        <f ca="1">+IFERROR(INDEX('Hoja de Trabajo para listado'!$A$155:$Z$1048576,MATCH($A158,'Hoja de Trabajo para listado'!$A$155:$A$1048576,0),MATCH((CUADRO!G$5&amp;$E158),'Hoja de Trabajo para listado'!$A$151:$Z$151,0)),0)+IFERROR(INDEX('Hoja de Trabajo para listado'!$AB$155:$BA$1048576,MATCH($A158,'Hoja de Trabajo para listado'!$AB$155:$AB$1048576,0),MATCH((CUADRO!G$5&amp;$E158),'Hoja de Trabajo para listado'!$AB$151:$BA$151,0)),0)+IFERROR(INDEX('Hoja de Trabajo para listado'!$BC$155:$CB$1048576,MATCH($A158,'Hoja de Trabajo para listado'!$BC$155:$BC$1048576,0),MATCH((CUADRO!G$5&amp;$E158),'Hoja de Trabajo para listado'!$BC$151:$CB$151,0)),0)+IFERROR(INDEX('Hoja de Trabajo para listado'!$DE$153:$DG$274,MATCH($A158,'Hoja de Trabajo para listado'!$DE$153:$DE$1048576,0),MATCH((CUADRO!G$5&amp;$E158),'Hoja de Trabajo para listado'!$DE$151:$DG$151,0)),0)+IFERROR(INDEX('Hoja de Trabajo para listado'!$CD$155:$DC$1048576,MATCH($A158,'Hoja de Trabajo para listado'!$CD$155:$CD$1048576,0),MATCH((CUADRO!G$5&amp;$E158),'Hoja de Trabajo para listado'!$CD$151:$DC$151,0)),0)</f>
        <v>0</v>
      </c>
      <c r="H158" s="255">
        <f ca="1">+IFERROR(INDEX('Hoja de Trabajo para listado'!$A$155:$Z$1048576,MATCH($A158,'Hoja de Trabajo para listado'!$A$155:$A$1048576,0),MATCH((CUADRO!H$5&amp;$E158),'Hoja de Trabajo para listado'!$A$151:$Z$151,0)),0)+IFERROR(INDEX('Hoja de Trabajo para listado'!$AB$155:$BA$1048576,MATCH($A158,'Hoja de Trabajo para listado'!$AB$155:$AB$1048576,0),MATCH((CUADRO!H$5&amp;$E158),'Hoja de Trabajo para listado'!$AB$151:$BA$151,0)),0)+IFERROR(INDEX('Hoja de Trabajo para listado'!$BC$155:$CB$1048576,MATCH($A158,'Hoja de Trabajo para listado'!$BC$155:$BC$1048576,0),MATCH((CUADRO!H$5&amp;$E158),'Hoja de Trabajo para listado'!$BC$151:$CB$151,0)),0)+IFERROR(INDEX('Hoja de Trabajo para listado'!$DE$153:$DG$274,MATCH($A158,'Hoja de Trabajo para listado'!$DE$153:$DE$1048576,0),MATCH((CUADRO!H$5&amp;$E158),'Hoja de Trabajo para listado'!$DE$151:$DG$151,0)),0)+IFERROR(INDEX('Hoja de Trabajo para listado'!$CD$155:$DC$1048576,MATCH($A158,'Hoja de Trabajo para listado'!$CD$155:$CD$1048576,0),MATCH((CUADRO!H$5&amp;$E158),'Hoja de Trabajo para listado'!$CD$151:$DC$151,0)),0)</f>
        <v>0</v>
      </c>
      <c r="I158" s="255">
        <f ca="1">+IFERROR(INDEX('Hoja de Trabajo para listado'!$A$155:$Z$1048576,MATCH($A158,'Hoja de Trabajo para listado'!$A$155:$A$1048576,0),MATCH((CUADRO!I$5&amp;$E158),'Hoja de Trabajo para listado'!$A$151:$Z$151,0)),0)+IFERROR(INDEX('Hoja de Trabajo para listado'!$AB$155:$BA$1048576,MATCH($A158,'Hoja de Trabajo para listado'!$AB$155:$AB$1048576,0),MATCH((CUADRO!I$5&amp;$E158),'Hoja de Trabajo para listado'!$AB$151:$BA$151,0)),0)+IFERROR(INDEX('Hoja de Trabajo para listado'!$BC$155:$CB$1048576,MATCH($A158,'Hoja de Trabajo para listado'!$BC$155:$BC$1048576,0),MATCH((CUADRO!I$5&amp;$E158),'Hoja de Trabajo para listado'!$BC$151:$CB$151,0)),0)+IFERROR(INDEX('Hoja de Trabajo para listado'!$DE$153:$DG$274,MATCH($A158,'Hoja de Trabajo para listado'!$DE$153:$DE$1048576,0),MATCH((CUADRO!I$5&amp;$E158),'Hoja de Trabajo para listado'!$DE$151:$DG$151,0)),0)+IFERROR(INDEX('Hoja de Trabajo para listado'!$CD$155:$DC$1048576,MATCH($A158,'Hoja de Trabajo para listado'!$CD$155:$CD$1048576,0),MATCH((CUADRO!I$5&amp;$E158),'Hoja de Trabajo para listado'!$CD$151:$DC$151,0)),0)</f>
        <v>0</v>
      </c>
      <c r="J158" s="255">
        <f ca="1">+IFERROR(INDEX('Hoja de Trabajo para listado'!$A$155:$Z$1048576,MATCH($A158,'Hoja de Trabajo para listado'!$A$155:$A$1048576,0),MATCH((CUADRO!J$5&amp;$E158),'Hoja de Trabajo para listado'!$A$151:$Z$151,0)),0)+IFERROR(INDEX('Hoja de Trabajo para listado'!$AB$155:$BA$1048576,MATCH($A158,'Hoja de Trabajo para listado'!$AB$155:$AB$1048576,0),MATCH((CUADRO!J$5&amp;$E158),'Hoja de Trabajo para listado'!$AB$151:$BA$151,0)),0)+IFERROR(INDEX('Hoja de Trabajo para listado'!$BC$155:$CB$1048576,MATCH($A158,'Hoja de Trabajo para listado'!$BC$155:$BC$1048576,0),MATCH((CUADRO!J$5&amp;$E158),'Hoja de Trabajo para listado'!$BC$151:$CB$151,0)),0)+IFERROR(INDEX('Hoja de Trabajo para listado'!$DE$153:$DG$274,MATCH($A158,'Hoja de Trabajo para listado'!$DE$153:$DE$1048576,0),MATCH((CUADRO!J$5&amp;$E158),'Hoja de Trabajo para listado'!$DE$151:$DG$151,0)),0)+IFERROR(INDEX('Hoja de Trabajo para listado'!$CD$155:$DC$1048576,MATCH($A158,'Hoja de Trabajo para listado'!$CD$155:$CD$1048576,0),MATCH((CUADRO!J$5&amp;$E158),'Hoja de Trabajo para listado'!$CD$151:$DC$151,0)),0)</f>
        <v>0</v>
      </c>
      <c r="K158" s="255">
        <f ca="1">+IFERROR(INDEX('Hoja de Trabajo para listado'!$A$155:$Z$1048576,MATCH($A158,'Hoja de Trabajo para listado'!$A$155:$A$1048576,0),MATCH((CUADRO!K$5&amp;$E158),'Hoja de Trabajo para listado'!$A$151:$Z$151,0)),0)+IFERROR(INDEX('Hoja de Trabajo para listado'!$AB$155:$BA$1048576,MATCH($A158,'Hoja de Trabajo para listado'!$AB$155:$AB$1048576,0),MATCH((CUADRO!K$5&amp;$E158),'Hoja de Trabajo para listado'!$AB$151:$BA$151,0)),0)+IFERROR(INDEX('Hoja de Trabajo para listado'!$BC$155:$CB$1048576,MATCH($A158,'Hoja de Trabajo para listado'!$BC$155:$BC$1048576,0),MATCH((CUADRO!K$5&amp;$E158),'Hoja de Trabajo para listado'!$BC$151:$CB$151,0)),0)+IFERROR(INDEX('Hoja de Trabajo para listado'!$DE$153:$DG$274,MATCH($A158,'Hoja de Trabajo para listado'!$DE$153:$DE$1048576,0),MATCH((CUADRO!K$5&amp;$E158),'Hoja de Trabajo para listado'!$DE$151:$DG$151,0)),0)+IFERROR(INDEX('Hoja de Trabajo para listado'!$CD$155:$DC$1048576,MATCH($A158,'Hoja de Trabajo para listado'!$CD$155:$CD$1048576,0),MATCH((CUADRO!K$5&amp;$E158),'Hoja de Trabajo para listado'!$CD$151:$DC$151,0)),0)</f>
        <v>0</v>
      </c>
      <c r="L158" s="255">
        <f ca="1">+IFERROR(INDEX('Hoja de Trabajo para listado'!$A$155:$Z$1048576,MATCH($A158,'Hoja de Trabajo para listado'!$A$155:$A$1048576,0),MATCH((CUADRO!L$5&amp;$E158),'Hoja de Trabajo para listado'!$A$151:$Z$151,0)),0)+IFERROR(INDEX('Hoja de Trabajo para listado'!$AB$155:$BA$1048576,MATCH($A158,'Hoja de Trabajo para listado'!$AB$155:$AB$1048576,0),MATCH((CUADRO!L$5&amp;$E158),'Hoja de Trabajo para listado'!$AB$151:$BA$151,0)),0)+IFERROR(INDEX('Hoja de Trabajo para listado'!$BC$155:$CB$1048576,MATCH($A158,'Hoja de Trabajo para listado'!$BC$155:$BC$1048576,0),MATCH((CUADRO!L$5&amp;$E158),'Hoja de Trabajo para listado'!$BC$151:$CB$151,0)),0)+IFERROR(INDEX('Hoja de Trabajo para listado'!$DE$153:$DG$274,MATCH($A158,'Hoja de Trabajo para listado'!$DE$153:$DE$1048576,0),MATCH((CUADRO!L$5&amp;$E158),'Hoja de Trabajo para listado'!$DE$151:$DG$151,0)),0)+IFERROR(INDEX('Hoja de Trabajo para listado'!$CD$155:$DC$1048576,MATCH($A158,'Hoja de Trabajo para listado'!$CD$155:$CD$1048576,0),MATCH((CUADRO!L$5&amp;$E158),'Hoja de Trabajo para listado'!$CD$151:$DC$151,0)),0)</f>
        <v>0</v>
      </c>
      <c r="M158" s="255">
        <f ca="1">+IFERROR(INDEX('Hoja de Trabajo para listado'!$A$155:$Z$1048576,MATCH($A158,'Hoja de Trabajo para listado'!$A$155:$A$1048576,0),MATCH((CUADRO!M$5&amp;$E158),'Hoja de Trabajo para listado'!$A$151:$Z$151,0)),0)+IFERROR(INDEX('Hoja de Trabajo para listado'!$AB$155:$BA$1048576,MATCH($A158,'Hoja de Trabajo para listado'!$AB$155:$AB$1048576,0),MATCH((CUADRO!M$5&amp;$E158),'Hoja de Trabajo para listado'!$AB$151:$BA$151,0)),0)+IFERROR(INDEX('Hoja de Trabajo para listado'!$BC$155:$CB$1048576,MATCH($A158,'Hoja de Trabajo para listado'!$BC$155:$BC$1048576,0),MATCH((CUADRO!M$5&amp;$E158),'Hoja de Trabajo para listado'!$BC$151:$CB$151,0)),0)+IFERROR(INDEX('Hoja de Trabajo para listado'!$DE$153:$DG$274,MATCH($A158,'Hoja de Trabajo para listado'!$DE$153:$DE$1048576,0),MATCH((CUADRO!M$5&amp;$E158),'Hoja de Trabajo para listado'!$DE$151:$DG$151,0)),0)+IFERROR(INDEX('Hoja de Trabajo para listado'!$CD$155:$DC$1048576,MATCH($A158,'Hoja de Trabajo para listado'!$CD$155:$CD$1048576,0),MATCH((CUADRO!M$5&amp;$E158),'Hoja de Trabajo para listado'!$CD$151:$DC$151,0)),0)</f>
        <v>0</v>
      </c>
      <c r="N158" s="255">
        <f ca="1">+IFERROR(INDEX('Hoja de Trabajo para listado'!$A$155:$Z$1048576,MATCH($A158,'Hoja de Trabajo para listado'!$A$155:$A$1048576,0),MATCH((CUADRO!N$5&amp;$E158),'Hoja de Trabajo para listado'!$A$151:$Z$151,0)),0)+IFERROR(INDEX('Hoja de Trabajo para listado'!$AB$155:$BA$1048576,MATCH($A158,'Hoja de Trabajo para listado'!$AB$155:$AB$1048576,0),MATCH((CUADRO!N$5&amp;$E158),'Hoja de Trabajo para listado'!$AB$151:$BA$151,0)),0)+IFERROR(INDEX('Hoja de Trabajo para listado'!$BC$155:$CB$1048576,MATCH($A158,'Hoja de Trabajo para listado'!$BC$155:$BC$1048576,0),MATCH((CUADRO!N$5&amp;$E158),'Hoja de Trabajo para listado'!$BC$151:$CB$151,0)),0)+IFERROR(INDEX('Hoja de Trabajo para listado'!$DE$153:$DG$274,MATCH($A158,'Hoja de Trabajo para listado'!$DE$153:$DE$1048576,0),MATCH((CUADRO!N$5&amp;$E158),'Hoja de Trabajo para listado'!$DE$151:$DG$151,0)),0)+IFERROR(INDEX('Hoja de Trabajo para listado'!$CD$155:$DC$1048576,MATCH($A158,'Hoja de Trabajo para listado'!$CD$155:$CD$1048576,0),MATCH((CUADRO!N$5&amp;$E158),'Hoja de Trabajo para listado'!$CD$151:$DC$151,0)),0)</f>
        <v>1450</v>
      </c>
      <c r="O158" s="255">
        <f ca="1">+IFERROR(INDEX('Hoja de Trabajo para listado'!$A$155:$Z$1048576,MATCH($A158,'Hoja de Trabajo para listado'!$A$155:$A$1048576,0),MATCH((CUADRO!O$5&amp;$E158),'Hoja de Trabajo para listado'!$A$151:$Z$151,0)),0)+IFERROR(INDEX('Hoja de Trabajo para listado'!$AB$155:$BA$1048576,MATCH($A158,'Hoja de Trabajo para listado'!$AB$155:$AB$1048576,0),MATCH((CUADRO!O$5&amp;$E158),'Hoja de Trabajo para listado'!$AB$151:$BA$151,0)),0)+IFERROR(INDEX('Hoja de Trabajo para listado'!$BC$155:$CB$1048576,MATCH($A158,'Hoja de Trabajo para listado'!$BC$155:$BC$1048576,0),MATCH((CUADRO!O$5&amp;$E158),'Hoja de Trabajo para listado'!$BC$151:$CB$151,0)),0)+IFERROR(INDEX('Hoja de Trabajo para listado'!$DE$153:$DG$274,MATCH($A158,'Hoja de Trabajo para listado'!$DE$153:$DE$1048576,0),MATCH((CUADRO!O$5&amp;$E158),'Hoja de Trabajo para listado'!$DE$151:$DG$151,0)),0)+IFERROR(INDEX('Hoja de Trabajo para listado'!$CD$155:$DC$1048576,MATCH($A158,'Hoja de Trabajo para listado'!$CD$155:$CD$1048576,0),MATCH((CUADRO!O$5&amp;$E158),'Hoja de Trabajo para listado'!$CD$151:$DC$151,0)),0)</f>
        <v>0</v>
      </c>
      <c r="P158" s="255">
        <f ca="1">+IFERROR(INDEX('Hoja de Trabajo para listado'!$A$155:$Z$1048576,MATCH($A158,'Hoja de Trabajo para listado'!$A$155:$A$1048576,0),MATCH((CUADRO!P$5&amp;$E158),'Hoja de Trabajo para listado'!$A$151:$Z$151,0)),0)+IFERROR(INDEX('Hoja de Trabajo para listado'!$AB$155:$BA$1048576,MATCH($A158,'Hoja de Trabajo para listado'!$AB$155:$AB$1048576,0),MATCH((CUADRO!P$5&amp;$E158),'Hoja de Trabajo para listado'!$AB$151:$BA$151,0)),0)+IFERROR(INDEX('Hoja de Trabajo para listado'!$BC$155:$CB$1048576,MATCH($A158,'Hoja de Trabajo para listado'!$BC$155:$BC$1048576,0),MATCH((CUADRO!P$5&amp;$E158),'Hoja de Trabajo para listado'!$BC$151:$CB$151,0)),0)+IFERROR(INDEX('Hoja de Trabajo para listado'!$DE$153:$DG$274,MATCH($A158,'Hoja de Trabajo para listado'!$DE$153:$DE$1048576,0),MATCH((CUADRO!P$5&amp;$E158),'Hoja de Trabajo para listado'!$DE$151:$DG$151,0)),0)+IFERROR(INDEX('Hoja de Trabajo para listado'!$CD$155:$DC$1048576,MATCH($A158,'Hoja de Trabajo para listado'!$CD$155:$CD$1048576,0),MATCH((CUADRO!P$5&amp;$E158),'Hoja de Trabajo para listado'!$CD$151:$DC$151,0)),0)</f>
        <v>0</v>
      </c>
      <c r="Q158" s="255">
        <f ca="1">+IFERROR(INDEX('Hoja de Trabajo para listado'!$A$155:$Z$1048576,MATCH($A158,'Hoja de Trabajo para listado'!$A$155:$A$1048576,0),MATCH((CUADRO!Q$5&amp;$E158),'Hoja de Trabajo para listado'!$A$151:$Z$151,0)),0)+IFERROR(INDEX('Hoja de Trabajo para listado'!$AB$155:$BA$1048576,MATCH($A158,'Hoja de Trabajo para listado'!$AB$155:$AB$1048576,0),MATCH((CUADRO!Q$5&amp;$E158),'Hoja de Trabajo para listado'!$AB$151:$BA$151,0)),0)+IFERROR(INDEX('Hoja de Trabajo para listado'!$BC$155:$CB$1048576,MATCH($A158,'Hoja de Trabajo para listado'!$BC$155:$BC$1048576,0),MATCH((CUADRO!Q$5&amp;$E158),'Hoja de Trabajo para listado'!$BC$151:$CB$151,0)),0)+IFERROR(INDEX('Hoja de Trabajo para listado'!$DE$153:$DG$274,MATCH($A158,'Hoja de Trabajo para listado'!$DE$153:$DE$1048576,0),MATCH((CUADRO!Q$5&amp;$E158),'Hoja de Trabajo para listado'!$DE$151:$DG$151,0)),0)+IFERROR(INDEX('Hoja de Trabajo para listado'!$CD$155:$DC$1048576,MATCH($A158,'Hoja de Trabajo para listado'!$CD$155:$CD$1048576,0),MATCH((CUADRO!Q$5&amp;$E158),'Hoja de Trabajo para listado'!$CD$151:$DC$151,0)),0)</f>
        <v>0</v>
      </c>
      <c r="R158" s="255">
        <f t="shared" ca="1" si="4"/>
        <v>1450</v>
      </c>
      <c r="S158" s="255"/>
      <c r="T158" s="255">
        <f ca="1">+T159</f>
        <v>4182293.370000002</v>
      </c>
      <c r="U158" s="254">
        <f t="shared" si="5"/>
        <v>1</v>
      </c>
      <c r="V158" s="362" t="str">
        <f>+VLOOKUP(A158,bd_lista!$A$3:$E$590,5,FALSE)</f>
        <v>Instituciones Descentralizadas</v>
      </c>
      <c r="W158" s="361" t="str">
        <f>+V158</f>
        <v>Instituciones Descentralizadas</v>
      </c>
      <c r="X158" s="254">
        <f>+VLOOKUP(A158,[2]Sheet1!$A$13:$D$744,4,FALSE)</f>
        <v>81</v>
      </c>
      <c r="Y158" s="254" t="str">
        <f>+VLOOKUP(X158,bd_lista!$A$3:$C$590,3,FALSE)</f>
        <v>Ministerio de Obras Públicas, Servicios y Vivienda</v>
      </c>
      <c r="Z158" s="316">
        <f>+X158</f>
        <v>81</v>
      </c>
      <c r="AA158" s="348" t="str">
        <f>+Y158</f>
        <v>Ministerio de Obras Públicas, Servicios y Vivienda</v>
      </c>
    </row>
    <row r="159" spans="1:27" ht="15" customHeight="1">
      <c r="A159" s="32">
        <v>117</v>
      </c>
      <c r="B159" s="307"/>
      <c r="C159" s="362" t="str">
        <f>+VLOOKUP(A159,bd_lista!$A$3:$C$590,3,FALSE)</f>
        <v>Dirección General de Aeronáutica Civil</v>
      </c>
      <c r="D159" s="362"/>
      <c r="E159" s="362" t="s">
        <v>1314</v>
      </c>
      <c r="F159" s="257">
        <f ca="1">+IFERROR(INDEX('Hoja de Trabajo para listado'!$A$155:$Z$1048576,MATCH($A159,'Hoja de Trabajo para listado'!$A$155:$A$1048576,0),MATCH((CUADRO!F$5&amp;$E159),'Hoja de Trabajo para listado'!$A$151:$Z$151,0)),0)+IFERROR(INDEX('Hoja de Trabajo para listado'!$AB$155:$BA$1048576,MATCH($A159,'Hoja de Trabajo para listado'!$AB$155:$AB$1048576,0),MATCH((CUADRO!F$5&amp;$E159),'Hoja de Trabajo para listado'!$AB$151:$BA$151,0)),0)+IFERROR(INDEX('Hoja de Trabajo para listado'!$BC$155:$CB$1048576,MATCH($A159,'Hoja de Trabajo para listado'!$BC$155:$BC$1048576,0),MATCH((CUADRO!F$5&amp;$E159),'Hoja de Trabajo para listado'!$BC$151:$CB$151,0)),0)+IFERROR(INDEX('Hoja de Trabajo para listado'!$DE$153:$DG$274,MATCH($A159,'Hoja de Trabajo para listado'!$DE$153:$DE$1048576,0),MATCH((CUADRO!F$5&amp;$E159),'Hoja de Trabajo para listado'!$DE$151:$DG$151,0)),0)+IFERROR(INDEX('Hoja de Trabajo para listado'!$CD$155:$DC$1048576,MATCH($A159,'Hoja de Trabajo para listado'!$CD$155:$CD$1048576,0),MATCH((CUADRO!F$5&amp;$E159),'Hoja de Trabajo para listado'!$CD$151:$DC$151,0)),0)</f>
        <v>0</v>
      </c>
      <c r="G159" s="257">
        <f ca="1">+IFERROR(INDEX('Hoja de Trabajo para listado'!$A$155:$Z$1048576,MATCH($A159,'Hoja de Trabajo para listado'!$A$155:$A$1048576,0),MATCH((CUADRO!G$5&amp;$E159),'Hoja de Trabajo para listado'!$A$151:$Z$151,0)),0)+IFERROR(INDEX('Hoja de Trabajo para listado'!$AB$155:$BA$1048576,MATCH($A159,'Hoja de Trabajo para listado'!$AB$155:$AB$1048576,0),MATCH((CUADRO!G$5&amp;$E159),'Hoja de Trabajo para listado'!$AB$151:$BA$151,0)),0)+IFERROR(INDEX('Hoja de Trabajo para listado'!$BC$155:$CB$1048576,MATCH($A159,'Hoja de Trabajo para listado'!$BC$155:$BC$1048576,0),MATCH((CUADRO!G$5&amp;$E159),'Hoja de Trabajo para listado'!$BC$151:$CB$151,0)),0)+IFERROR(INDEX('Hoja de Trabajo para listado'!$DE$153:$DG$274,MATCH($A159,'Hoja de Trabajo para listado'!$DE$153:$DE$1048576,0),MATCH((CUADRO!G$5&amp;$E159),'Hoja de Trabajo para listado'!$DE$151:$DG$151,0)),0)+IFERROR(INDEX('Hoja de Trabajo para listado'!$CD$155:$DC$1048576,MATCH($A159,'Hoja de Trabajo para listado'!$CD$155:$CD$1048576,0),MATCH((CUADRO!G$5&amp;$E159),'Hoja de Trabajo para listado'!$CD$151:$DC$151,0)),0)</f>
        <v>0</v>
      </c>
      <c r="H159" s="257">
        <f ca="1">+IFERROR(INDEX('Hoja de Trabajo para listado'!$A$155:$Z$1048576,MATCH($A159,'Hoja de Trabajo para listado'!$A$155:$A$1048576,0),MATCH((CUADRO!H$5&amp;$E159),'Hoja de Trabajo para listado'!$A$151:$Z$151,0)),0)+IFERROR(INDEX('Hoja de Trabajo para listado'!$AB$155:$BA$1048576,MATCH($A159,'Hoja de Trabajo para listado'!$AB$155:$AB$1048576,0),MATCH((CUADRO!H$5&amp;$E159),'Hoja de Trabajo para listado'!$AB$151:$BA$151,0)),0)+IFERROR(INDEX('Hoja de Trabajo para listado'!$BC$155:$CB$1048576,MATCH($A159,'Hoja de Trabajo para listado'!$BC$155:$BC$1048576,0),MATCH((CUADRO!H$5&amp;$E159),'Hoja de Trabajo para listado'!$BC$151:$CB$151,0)),0)+IFERROR(INDEX('Hoja de Trabajo para listado'!$DE$153:$DG$274,MATCH($A159,'Hoja de Trabajo para listado'!$DE$153:$DE$1048576,0),MATCH((CUADRO!H$5&amp;$E159),'Hoja de Trabajo para listado'!$DE$151:$DG$151,0)),0)+IFERROR(INDEX('Hoja de Trabajo para listado'!$CD$155:$DC$1048576,MATCH($A159,'Hoja de Trabajo para listado'!$CD$155:$CD$1048576,0),MATCH((CUADRO!H$5&amp;$E159),'Hoja de Trabajo para listado'!$CD$151:$DC$151,0)),0)</f>
        <v>0</v>
      </c>
      <c r="I159" s="257">
        <f ca="1">+IFERROR(INDEX('Hoja de Trabajo para listado'!$A$155:$Z$1048576,MATCH($A159,'Hoja de Trabajo para listado'!$A$155:$A$1048576,0),MATCH((CUADRO!I$5&amp;$E159),'Hoja de Trabajo para listado'!$A$151:$Z$151,0)),0)+IFERROR(INDEX('Hoja de Trabajo para listado'!$AB$155:$BA$1048576,MATCH($A159,'Hoja de Trabajo para listado'!$AB$155:$AB$1048576,0),MATCH((CUADRO!I$5&amp;$E159),'Hoja de Trabajo para listado'!$AB$151:$BA$151,0)),0)+IFERROR(INDEX('Hoja de Trabajo para listado'!$BC$155:$CB$1048576,MATCH($A159,'Hoja de Trabajo para listado'!$BC$155:$BC$1048576,0),MATCH((CUADRO!I$5&amp;$E159),'Hoja de Trabajo para listado'!$BC$151:$CB$151,0)),0)+IFERROR(INDEX('Hoja de Trabajo para listado'!$DE$153:$DG$274,MATCH($A159,'Hoja de Trabajo para listado'!$DE$153:$DE$1048576,0),MATCH((CUADRO!I$5&amp;$E159),'Hoja de Trabajo para listado'!$DE$151:$DG$151,0)),0)+IFERROR(INDEX('Hoja de Trabajo para listado'!$CD$155:$DC$1048576,MATCH($A159,'Hoja de Trabajo para listado'!$CD$155:$CD$1048576,0),MATCH((CUADRO!I$5&amp;$E159),'Hoja de Trabajo para listado'!$CD$151:$DC$151,0)),0)</f>
        <v>0</v>
      </c>
      <c r="J159" s="257">
        <f ca="1">+IFERROR(INDEX('Hoja de Trabajo para listado'!$A$155:$Z$1048576,MATCH($A159,'Hoja de Trabajo para listado'!$A$155:$A$1048576,0),MATCH((CUADRO!J$5&amp;$E159),'Hoja de Trabajo para listado'!$A$151:$Z$151,0)),0)+IFERROR(INDEX('Hoja de Trabajo para listado'!$AB$155:$BA$1048576,MATCH($A159,'Hoja de Trabajo para listado'!$AB$155:$AB$1048576,0),MATCH((CUADRO!J$5&amp;$E159),'Hoja de Trabajo para listado'!$AB$151:$BA$151,0)),0)+IFERROR(INDEX('Hoja de Trabajo para listado'!$BC$155:$CB$1048576,MATCH($A159,'Hoja de Trabajo para listado'!$BC$155:$BC$1048576,0),MATCH((CUADRO!J$5&amp;$E159),'Hoja de Trabajo para listado'!$BC$151:$CB$151,0)),0)+IFERROR(INDEX('Hoja de Trabajo para listado'!$DE$153:$DG$274,MATCH($A159,'Hoja de Trabajo para listado'!$DE$153:$DE$1048576,0),MATCH((CUADRO!J$5&amp;$E159),'Hoja de Trabajo para listado'!$DE$151:$DG$151,0)),0)+IFERROR(INDEX('Hoja de Trabajo para listado'!$CD$155:$DC$1048576,MATCH($A159,'Hoja de Trabajo para listado'!$CD$155:$CD$1048576,0),MATCH((CUADRO!J$5&amp;$E159),'Hoja de Trabajo para listado'!$CD$151:$DC$151,0)),0)</f>
        <v>0</v>
      </c>
      <c r="K159" s="257">
        <f ca="1">+IFERROR(INDEX('Hoja de Trabajo para listado'!$A$155:$Z$1048576,MATCH($A159,'Hoja de Trabajo para listado'!$A$155:$A$1048576,0),MATCH((CUADRO!K$5&amp;$E159),'Hoja de Trabajo para listado'!$A$151:$Z$151,0)),0)+IFERROR(INDEX('Hoja de Trabajo para listado'!$AB$155:$BA$1048576,MATCH($A159,'Hoja de Trabajo para listado'!$AB$155:$AB$1048576,0),MATCH((CUADRO!K$5&amp;$E159),'Hoja de Trabajo para listado'!$AB$151:$BA$151,0)),0)+IFERROR(INDEX('Hoja de Trabajo para listado'!$BC$155:$CB$1048576,MATCH($A159,'Hoja de Trabajo para listado'!$BC$155:$BC$1048576,0),MATCH((CUADRO!K$5&amp;$E159),'Hoja de Trabajo para listado'!$BC$151:$CB$151,0)),0)+IFERROR(INDEX('Hoja de Trabajo para listado'!$DE$153:$DG$274,MATCH($A159,'Hoja de Trabajo para listado'!$DE$153:$DE$1048576,0),MATCH((CUADRO!K$5&amp;$E159),'Hoja de Trabajo para listado'!$DE$151:$DG$151,0)),0)+IFERROR(INDEX('Hoja de Trabajo para listado'!$CD$155:$DC$1048576,MATCH($A159,'Hoja de Trabajo para listado'!$CD$155:$CD$1048576,0),MATCH((CUADRO!K$5&amp;$E159),'Hoja de Trabajo para listado'!$CD$151:$DC$151,0)),0)</f>
        <v>0</v>
      </c>
      <c r="L159" s="257">
        <f ca="1">+IFERROR(INDEX('Hoja de Trabajo para listado'!$A$155:$Z$1048576,MATCH($A159,'Hoja de Trabajo para listado'!$A$155:$A$1048576,0),MATCH((CUADRO!L$5&amp;$E159),'Hoja de Trabajo para listado'!$A$151:$Z$151,0)),0)+IFERROR(INDEX('Hoja de Trabajo para listado'!$AB$155:$BA$1048576,MATCH($A159,'Hoja de Trabajo para listado'!$AB$155:$AB$1048576,0),MATCH((CUADRO!L$5&amp;$E159),'Hoja de Trabajo para listado'!$AB$151:$BA$151,0)),0)+IFERROR(INDEX('Hoja de Trabajo para listado'!$BC$155:$CB$1048576,MATCH($A159,'Hoja de Trabajo para listado'!$BC$155:$BC$1048576,0),MATCH((CUADRO!L$5&amp;$E159),'Hoja de Trabajo para listado'!$BC$151:$CB$151,0)),0)+IFERROR(INDEX('Hoja de Trabajo para listado'!$DE$153:$DG$274,MATCH($A159,'Hoja de Trabajo para listado'!$DE$153:$DE$1048576,0),MATCH((CUADRO!L$5&amp;$E159),'Hoja de Trabajo para listado'!$DE$151:$DG$151,0)),0)+IFERROR(INDEX('Hoja de Trabajo para listado'!$CD$155:$DC$1048576,MATCH($A159,'Hoja de Trabajo para listado'!$CD$155:$CD$1048576,0),MATCH((CUADRO!L$5&amp;$E159),'Hoja de Trabajo para listado'!$CD$151:$DC$151,0)),0)</f>
        <v>0</v>
      </c>
      <c r="M159" s="257">
        <f ca="1">+IFERROR(INDEX('Hoja de Trabajo para listado'!$A$155:$Z$1048576,MATCH($A159,'Hoja de Trabajo para listado'!$A$155:$A$1048576,0),MATCH((CUADRO!M$5&amp;$E159),'Hoja de Trabajo para listado'!$A$151:$Z$151,0)),0)+IFERROR(INDEX('Hoja de Trabajo para listado'!$AB$155:$BA$1048576,MATCH($A159,'Hoja de Trabajo para listado'!$AB$155:$AB$1048576,0),MATCH((CUADRO!M$5&amp;$E159),'Hoja de Trabajo para listado'!$AB$151:$BA$151,0)),0)+IFERROR(INDEX('Hoja de Trabajo para listado'!$BC$155:$CB$1048576,MATCH($A159,'Hoja de Trabajo para listado'!$BC$155:$BC$1048576,0),MATCH((CUADRO!M$5&amp;$E159),'Hoja de Trabajo para listado'!$BC$151:$CB$151,0)),0)+IFERROR(INDEX('Hoja de Trabajo para listado'!$DE$153:$DG$274,MATCH($A159,'Hoja de Trabajo para listado'!$DE$153:$DE$1048576,0),MATCH((CUADRO!M$5&amp;$E159),'Hoja de Trabajo para listado'!$DE$151:$DG$151,0)),0)+IFERROR(INDEX('Hoja de Trabajo para listado'!$CD$155:$DC$1048576,MATCH($A159,'Hoja de Trabajo para listado'!$CD$155:$CD$1048576,0),MATCH((CUADRO!M$5&amp;$E159),'Hoja de Trabajo para listado'!$CD$151:$DC$151,0)),0)</f>
        <v>0</v>
      </c>
      <c r="N159" s="257">
        <f ca="1">+IFERROR(INDEX('Hoja de Trabajo para listado'!$A$155:$Z$1048576,MATCH($A159,'Hoja de Trabajo para listado'!$A$155:$A$1048576,0),MATCH((CUADRO!N$5&amp;$E159),'Hoja de Trabajo para listado'!$A$151:$Z$151,0)),0)+IFERROR(INDEX('Hoja de Trabajo para listado'!$AB$155:$BA$1048576,MATCH($A159,'Hoja de Trabajo para listado'!$AB$155:$AB$1048576,0),MATCH((CUADRO!N$5&amp;$E159),'Hoja de Trabajo para listado'!$AB$151:$BA$151,0)),0)+IFERROR(INDEX('Hoja de Trabajo para listado'!$BC$155:$CB$1048576,MATCH($A159,'Hoja de Trabajo para listado'!$BC$155:$BC$1048576,0),MATCH((CUADRO!N$5&amp;$E159),'Hoja de Trabajo para listado'!$BC$151:$CB$151,0)),0)+IFERROR(INDEX('Hoja de Trabajo para listado'!$DE$153:$DG$274,MATCH($A159,'Hoja de Trabajo para listado'!$DE$153:$DE$1048576,0),MATCH((CUADRO!N$5&amp;$E159),'Hoja de Trabajo para listado'!$DE$151:$DG$151,0)),0)+IFERROR(INDEX('Hoja de Trabajo para listado'!$CD$155:$DC$1048576,MATCH($A159,'Hoja de Trabajo para listado'!$CD$155:$CD$1048576,0),MATCH((CUADRO!N$5&amp;$E159),'Hoja de Trabajo para listado'!$CD$151:$DC$151,0)),0)</f>
        <v>4180843.370000002</v>
      </c>
      <c r="O159" s="257">
        <f ca="1">+IFERROR(INDEX('Hoja de Trabajo para listado'!$A$155:$Z$1048576,MATCH($A159,'Hoja de Trabajo para listado'!$A$155:$A$1048576,0),MATCH((CUADRO!O$5&amp;$E159),'Hoja de Trabajo para listado'!$A$151:$Z$151,0)),0)+IFERROR(INDEX('Hoja de Trabajo para listado'!$AB$155:$BA$1048576,MATCH($A159,'Hoja de Trabajo para listado'!$AB$155:$AB$1048576,0),MATCH((CUADRO!O$5&amp;$E159),'Hoja de Trabajo para listado'!$AB$151:$BA$151,0)),0)+IFERROR(INDEX('Hoja de Trabajo para listado'!$BC$155:$CB$1048576,MATCH($A159,'Hoja de Trabajo para listado'!$BC$155:$BC$1048576,0),MATCH((CUADRO!O$5&amp;$E159),'Hoja de Trabajo para listado'!$BC$151:$CB$151,0)),0)+IFERROR(INDEX('Hoja de Trabajo para listado'!$DE$153:$DG$274,MATCH($A159,'Hoja de Trabajo para listado'!$DE$153:$DE$1048576,0),MATCH((CUADRO!O$5&amp;$E159),'Hoja de Trabajo para listado'!$DE$151:$DG$151,0)),0)+IFERROR(INDEX('Hoja de Trabajo para listado'!$CD$155:$DC$1048576,MATCH($A159,'Hoja de Trabajo para listado'!$CD$155:$CD$1048576,0),MATCH((CUADRO!O$5&amp;$E159),'Hoja de Trabajo para listado'!$CD$151:$DC$151,0)),0)</f>
        <v>0</v>
      </c>
      <c r="P159" s="257">
        <f ca="1">+IFERROR(INDEX('Hoja de Trabajo para listado'!$A$155:$Z$1048576,MATCH($A159,'Hoja de Trabajo para listado'!$A$155:$A$1048576,0),MATCH((CUADRO!P$5&amp;$E159),'Hoja de Trabajo para listado'!$A$151:$Z$151,0)),0)+IFERROR(INDEX('Hoja de Trabajo para listado'!$AB$155:$BA$1048576,MATCH($A159,'Hoja de Trabajo para listado'!$AB$155:$AB$1048576,0),MATCH((CUADRO!P$5&amp;$E159),'Hoja de Trabajo para listado'!$AB$151:$BA$151,0)),0)+IFERROR(INDEX('Hoja de Trabajo para listado'!$BC$155:$CB$1048576,MATCH($A159,'Hoja de Trabajo para listado'!$BC$155:$BC$1048576,0),MATCH((CUADRO!P$5&amp;$E159),'Hoja de Trabajo para listado'!$BC$151:$CB$151,0)),0)+IFERROR(INDEX('Hoja de Trabajo para listado'!$DE$153:$DG$274,MATCH($A159,'Hoja de Trabajo para listado'!$DE$153:$DE$1048576,0),MATCH((CUADRO!P$5&amp;$E159),'Hoja de Trabajo para listado'!$DE$151:$DG$151,0)),0)+IFERROR(INDEX('Hoja de Trabajo para listado'!$CD$155:$DC$1048576,MATCH($A159,'Hoja de Trabajo para listado'!$CD$155:$CD$1048576,0),MATCH((CUADRO!P$5&amp;$E159),'Hoja de Trabajo para listado'!$CD$151:$DC$151,0)),0)</f>
        <v>0</v>
      </c>
      <c r="Q159" s="257">
        <f ca="1">+IFERROR(INDEX('Hoja de Trabajo para listado'!$A$155:$Z$1048576,MATCH($A159,'Hoja de Trabajo para listado'!$A$155:$A$1048576,0),MATCH((CUADRO!Q$5&amp;$E159),'Hoja de Trabajo para listado'!$A$151:$Z$151,0)),0)+IFERROR(INDEX('Hoja de Trabajo para listado'!$AB$155:$BA$1048576,MATCH($A159,'Hoja de Trabajo para listado'!$AB$155:$AB$1048576,0),MATCH((CUADRO!Q$5&amp;$E159),'Hoja de Trabajo para listado'!$AB$151:$BA$151,0)),0)+IFERROR(INDEX('Hoja de Trabajo para listado'!$BC$155:$CB$1048576,MATCH($A159,'Hoja de Trabajo para listado'!$BC$155:$BC$1048576,0),MATCH((CUADRO!Q$5&amp;$E159),'Hoja de Trabajo para listado'!$BC$151:$CB$151,0)),0)+IFERROR(INDEX('Hoja de Trabajo para listado'!$DE$153:$DG$274,MATCH($A159,'Hoja de Trabajo para listado'!$DE$153:$DE$1048576,0),MATCH((CUADRO!Q$5&amp;$E159),'Hoja de Trabajo para listado'!$DE$151:$DG$151,0)),0)+IFERROR(INDEX('Hoja de Trabajo para listado'!$CD$155:$DC$1048576,MATCH($A159,'Hoja de Trabajo para listado'!$CD$155:$CD$1048576,0),MATCH((CUADRO!Q$5&amp;$E159),'Hoja de Trabajo para listado'!$CD$151:$DC$151,0)),0)</f>
        <v>0</v>
      </c>
      <c r="R159" s="257">
        <f t="shared" ca="1" si="4"/>
        <v>4180843.370000002</v>
      </c>
      <c r="S159" s="257">
        <f ca="1">+R158+R159</f>
        <v>4182293.370000002</v>
      </c>
      <c r="T159" s="257">
        <f ca="1">+S159</f>
        <v>4182293.370000002</v>
      </c>
      <c r="U159" s="256">
        <f t="shared" si="5"/>
        <v>2</v>
      </c>
      <c r="V159" s="362" t="str">
        <f>+VLOOKUP(A159,bd_lista!$A$3:$E$590,5,FALSE)</f>
        <v>Instituciones Descentralizadas</v>
      </c>
      <c r="W159" s="362"/>
      <c r="X159" s="254">
        <f>+VLOOKUP(A159,[2]Sheet1!$A$13:$D$744,4,FALSE)</f>
        <v>81</v>
      </c>
      <c r="Y159" s="254" t="str">
        <f>+VLOOKUP(X159,bd_lista!$A$3:$C$590,3,FALSE)</f>
        <v>Ministerio de Obras Públicas, Servicios y Vivienda</v>
      </c>
      <c r="Z159" s="314"/>
      <c r="AA159" s="350"/>
    </row>
    <row r="160" spans="1:27" customFormat="1" ht="15" customHeight="1">
      <c r="A160" s="264">
        <v>378</v>
      </c>
      <c r="B160" s="306">
        <f>+A160</f>
        <v>378</v>
      </c>
      <c r="C160" s="259" t="str">
        <f>+VLOOKUP(A160,bd_lista!$A$3:$C$590,3,FALSE)</f>
        <v>Servicio Nacional Textil</v>
      </c>
      <c r="D160" s="361" t="str">
        <f>+C160</f>
        <v>Servicio Nacional Textil</v>
      </c>
      <c r="E160" s="259" t="s">
        <v>1313</v>
      </c>
      <c r="F160" s="255">
        <f ca="1">+IFERROR(INDEX('Hoja de Trabajo para listado'!$A$155:$Z$1048576,MATCH($A160,'Hoja de Trabajo para listado'!$A$155:$A$1048576,0),MATCH((CUADRO!F$5&amp;$E160),'Hoja de Trabajo para listado'!$A$151:$Z$151,0)),0)+IFERROR(INDEX('Hoja de Trabajo para listado'!$AB$155:$BA$1048576,MATCH($A160,'Hoja de Trabajo para listado'!$AB$155:$AB$1048576,0),MATCH((CUADRO!F$5&amp;$E160),'Hoja de Trabajo para listado'!$AB$151:$BA$151,0)),0)+IFERROR(INDEX('Hoja de Trabajo para listado'!$BC$155:$CB$1048576,MATCH($A160,'Hoja de Trabajo para listado'!$BC$155:$BC$1048576,0),MATCH((CUADRO!F$5&amp;$E160),'Hoja de Trabajo para listado'!$BC$151:$CB$151,0)),0)+IFERROR(INDEX('Hoja de Trabajo para listado'!$DE$153:$DG$274,MATCH($A160,'Hoja de Trabajo para listado'!$DE$153:$DE$1048576,0),MATCH((CUADRO!F$5&amp;$E160),'Hoja de Trabajo para listado'!$DE$151:$DG$151,0)),0)+IFERROR(INDEX('Hoja de Trabajo para listado'!$CD$155:$DC$1048576,MATCH($A160,'Hoja de Trabajo para listado'!$CD$155:$CD$1048576,0),MATCH((CUADRO!F$5&amp;$E160),'Hoja de Trabajo para listado'!$CD$151:$DC$151,0)),0)</f>
        <v>0</v>
      </c>
      <c r="G160" s="255">
        <f ca="1">+IFERROR(INDEX('Hoja de Trabajo para listado'!$A$155:$Z$1048576,MATCH($A160,'Hoja de Trabajo para listado'!$A$155:$A$1048576,0),MATCH((CUADRO!G$5&amp;$E160),'Hoja de Trabajo para listado'!$A$151:$Z$151,0)),0)+IFERROR(INDEX('Hoja de Trabajo para listado'!$AB$155:$BA$1048576,MATCH($A160,'Hoja de Trabajo para listado'!$AB$155:$AB$1048576,0),MATCH((CUADRO!G$5&amp;$E160),'Hoja de Trabajo para listado'!$AB$151:$BA$151,0)),0)+IFERROR(INDEX('Hoja de Trabajo para listado'!$BC$155:$CB$1048576,MATCH($A160,'Hoja de Trabajo para listado'!$BC$155:$BC$1048576,0),MATCH((CUADRO!G$5&amp;$E160),'Hoja de Trabajo para listado'!$BC$151:$CB$151,0)),0)+IFERROR(INDEX('Hoja de Trabajo para listado'!$DE$153:$DG$274,MATCH($A160,'Hoja de Trabajo para listado'!$DE$153:$DE$1048576,0),MATCH((CUADRO!G$5&amp;$E160),'Hoja de Trabajo para listado'!$DE$151:$DG$151,0)),0)+IFERROR(INDEX('Hoja de Trabajo para listado'!$CD$155:$DC$1048576,MATCH($A160,'Hoja de Trabajo para listado'!$CD$155:$CD$1048576,0),MATCH((CUADRO!G$5&amp;$E160),'Hoja de Trabajo para listado'!$CD$151:$DC$151,0)),0)</f>
        <v>0</v>
      </c>
      <c r="H160" s="255">
        <f ca="1">+IFERROR(INDEX('Hoja de Trabajo para listado'!$A$155:$Z$1048576,MATCH($A160,'Hoja de Trabajo para listado'!$A$155:$A$1048576,0),MATCH((CUADRO!H$5&amp;$E160),'Hoja de Trabajo para listado'!$A$151:$Z$151,0)),0)+IFERROR(INDEX('Hoja de Trabajo para listado'!$AB$155:$BA$1048576,MATCH($A160,'Hoja de Trabajo para listado'!$AB$155:$AB$1048576,0),MATCH((CUADRO!H$5&amp;$E160),'Hoja de Trabajo para listado'!$AB$151:$BA$151,0)),0)+IFERROR(INDEX('Hoja de Trabajo para listado'!$BC$155:$CB$1048576,MATCH($A160,'Hoja de Trabajo para listado'!$BC$155:$BC$1048576,0),MATCH((CUADRO!H$5&amp;$E160),'Hoja de Trabajo para listado'!$BC$151:$CB$151,0)),0)+IFERROR(INDEX('Hoja de Trabajo para listado'!$DE$153:$DG$274,MATCH($A160,'Hoja de Trabajo para listado'!$DE$153:$DE$1048576,0),MATCH((CUADRO!H$5&amp;$E160),'Hoja de Trabajo para listado'!$DE$151:$DG$151,0)),0)+IFERROR(INDEX('Hoja de Trabajo para listado'!$CD$155:$DC$1048576,MATCH($A160,'Hoja de Trabajo para listado'!$CD$155:$CD$1048576,0),MATCH((CUADRO!H$5&amp;$E160),'Hoja de Trabajo para listado'!$CD$151:$DC$151,0)),0)</f>
        <v>0</v>
      </c>
      <c r="I160" s="255">
        <f ca="1">+IFERROR(INDEX('Hoja de Trabajo para listado'!$A$155:$Z$1048576,MATCH($A160,'Hoja de Trabajo para listado'!$A$155:$A$1048576,0),MATCH((CUADRO!I$5&amp;$E160),'Hoja de Trabajo para listado'!$A$151:$Z$151,0)),0)+IFERROR(INDEX('Hoja de Trabajo para listado'!$AB$155:$BA$1048576,MATCH($A160,'Hoja de Trabajo para listado'!$AB$155:$AB$1048576,0),MATCH((CUADRO!I$5&amp;$E160),'Hoja de Trabajo para listado'!$AB$151:$BA$151,0)),0)+IFERROR(INDEX('Hoja de Trabajo para listado'!$BC$155:$CB$1048576,MATCH($A160,'Hoja de Trabajo para listado'!$BC$155:$BC$1048576,0),MATCH((CUADRO!I$5&amp;$E160),'Hoja de Trabajo para listado'!$BC$151:$CB$151,0)),0)+IFERROR(INDEX('Hoja de Trabajo para listado'!$DE$153:$DG$274,MATCH($A160,'Hoja de Trabajo para listado'!$DE$153:$DE$1048576,0),MATCH((CUADRO!I$5&amp;$E160),'Hoja de Trabajo para listado'!$DE$151:$DG$151,0)),0)+IFERROR(INDEX('Hoja de Trabajo para listado'!$CD$155:$DC$1048576,MATCH($A160,'Hoja de Trabajo para listado'!$CD$155:$CD$1048576,0),MATCH((CUADRO!I$5&amp;$E160),'Hoja de Trabajo para listado'!$CD$151:$DC$151,0)),0)</f>
        <v>0</v>
      </c>
      <c r="J160" s="255">
        <f ca="1">+IFERROR(INDEX('Hoja de Trabajo para listado'!$A$155:$Z$1048576,MATCH($A160,'Hoja de Trabajo para listado'!$A$155:$A$1048576,0),MATCH((CUADRO!J$5&amp;$E160),'Hoja de Trabajo para listado'!$A$151:$Z$151,0)),0)+IFERROR(INDEX('Hoja de Trabajo para listado'!$AB$155:$BA$1048576,MATCH($A160,'Hoja de Trabajo para listado'!$AB$155:$AB$1048576,0),MATCH((CUADRO!J$5&amp;$E160),'Hoja de Trabajo para listado'!$AB$151:$BA$151,0)),0)+IFERROR(INDEX('Hoja de Trabajo para listado'!$BC$155:$CB$1048576,MATCH($A160,'Hoja de Trabajo para listado'!$BC$155:$BC$1048576,0),MATCH((CUADRO!J$5&amp;$E160),'Hoja de Trabajo para listado'!$BC$151:$CB$151,0)),0)+IFERROR(INDEX('Hoja de Trabajo para listado'!$DE$153:$DG$274,MATCH($A160,'Hoja de Trabajo para listado'!$DE$153:$DE$1048576,0),MATCH((CUADRO!J$5&amp;$E160),'Hoja de Trabajo para listado'!$DE$151:$DG$151,0)),0)+IFERROR(INDEX('Hoja de Trabajo para listado'!$CD$155:$DC$1048576,MATCH($A160,'Hoja de Trabajo para listado'!$CD$155:$CD$1048576,0),MATCH((CUADRO!J$5&amp;$E160),'Hoja de Trabajo para listado'!$CD$151:$DC$151,0)),0)</f>
        <v>0</v>
      </c>
      <c r="K160" s="255">
        <f ca="1">+IFERROR(INDEX('Hoja de Trabajo para listado'!$A$155:$Z$1048576,MATCH($A160,'Hoja de Trabajo para listado'!$A$155:$A$1048576,0),MATCH((CUADRO!K$5&amp;$E160),'Hoja de Trabajo para listado'!$A$151:$Z$151,0)),0)+IFERROR(INDEX('Hoja de Trabajo para listado'!$AB$155:$BA$1048576,MATCH($A160,'Hoja de Trabajo para listado'!$AB$155:$AB$1048576,0),MATCH((CUADRO!K$5&amp;$E160),'Hoja de Trabajo para listado'!$AB$151:$BA$151,0)),0)+IFERROR(INDEX('Hoja de Trabajo para listado'!$BC$155:$CB$1048576,MATCH($A160,'Hoja de Trabajo para listado'!$BC$155:$BC$1048576,0),MATCH((CUADRO!K$5&amp;$E160),'Hoja de Trabajo para listado'!$BC$151:$CB$151,0)),0)+IFERROR(INDEX('Hoja de Trabajo para listado'!$DE$153:$DG$274,MATCH($A160,'Hoja de Trabajo para listado'!$DE$153:$DE$1048576,0),MATCH((CUADRO!K$5&amp;$E160),'Hoja de Trabajo para listado'!$DE$151:$DG$151,0)),0)+IFERROR(INDEX('Hoja de Trabajo para listado'!$CD$155:$DC$1048576,MATCH($A160,'Hoja de Trabajo para listado'!$CD$155:$CD$1048576,0),MATCH((CUADRO!K$5&amp;$E160),'Hoja de Trabajo para listado'!$CD$151:$DC$151,0)),0)</f>
        <v>0</v>
      </c>
      <c r="L160" s="255">
        <f ca="1">+IFERROR(INDEX('Hoja de Trabajo para listado'!$A$155:$Z$1048576,MATCH($A160,'Hoja de Trabajo para listado'!$A$155:$A$1048576,0),MATCH((CUADRO!L$5&amp;$E160),'Hoja de Trabajo para listado'!$A$151:$Z$151,0)),0)+IFERROR(INDEX('Hoja de Trabajo para listado'!$AB$155:$BA$1048576,MATCH($A160,'Hoja de Trabajo para listado'!$AB$155:$AB$1048576,0),MATCH((CUADRO!L$5&amp;$E160),'Hoja de Trabajo para listado'!$AB$151:$BA$151,0)),0)+IFERROR(INDEX('Hoja de Trabajo para listado'!$BC$155:$CB$1048576,MATCH($A160,'Hoja de Trabajo para listado'!$BC$155:$BC$1048576,0),MATCH((CUADRO!L$5&amp;$E160),'Hoja de Trabajo para listado'!$BC$151:$CB$151,0)),0)+IFERROR(INDEX('Hoja de Trabajo para listado'!$DE$153:$DG$274,MATCH($A160,'Hoja de Trabajo para listado'!$DE$153:$DE$1048576,0),MATCH((CUADRO!L$5&amp;$E160),'Hoja de Trabajo para listado'!$DE$151:$DG$151,0)),0)+IFERROR(INDEX('Hoja de Trabajo para listado'!$CD$155:$DC$1048576,MATCH($A160,'Hoja de Trabajo para listado'!$CD$155:$CD$1048576,0),MATCH((CUADRO!L$5&amp;$E160),'Hoja de Trabajo para listado'!$CD$151:$DC$151,0)),0)</f>
        <v>0</v>
      </c>
      <c r="M160" s="255">
        <f ca="1">+IFERROR(INDEX('Hoja de Trabajo para listado'!$A$155:$Z$1048576,MATCH($A160,'Hoja de Trabajo para listado'!$A$155:$A$1048576,0),MATCH((CUADRO!M$5&amp;$E160),'Hoja de Trabajo para listado'!$A$151:$Z$151,0)),0)+IFERROR(INDEX('Hoja de Trabajo para listado'!$AB$155:$BA$1048576,MATCH($A160,'Hoja de Trabajo para listado'!$AB$155:$AB$1048576,0),MATCH((CUADRO!M$5&amp;$E160),'Hoja de Trabajo para listado'!$AB$151:$BA$151,0)),0)+IFERROR(INDEX('Hoja de Trabajo para listado'!$BC$155:$CB$1048576,MATCH($A160,'Hoja de Trabajo para listado'!$BC$155:$BC$1048576,0),MATCH((CUADRO!M$5&amp;$E160),'Hoja de Trabajo para listado'!$BC$151:$CB$151,0)),0)+IFERROR(INDEX('Hoja de Trabajo para listado'!$DE$153:$DG$274,MATCH($A160,'Hoja de Trabajo para listado'!$DE$153:$DE$1048576,0),MATCH((CUADRO!M$5&amp;$E160),'Hoja de Trabajo para listado'!$DE$151:$DG$151,0)),0)+IFERROR(INDEX('Hoja de Trabajo para listado'!$CD$155:$DC$1048576,MATCH($A160,'Hoja de Trabajo para listado'!$CD$155:$CD$1048576,0),MATCH((CUADRO!M$5&amp;$E160),'Hoja de Trabajo para listado'!$CD$151:$DC$151,0)),0)</f>
        <v>0</v>
      </c>
      <c r="N160" s="255">
        <f ca="1">+IFERROR(INDEX('Hoja de Trabajo para listado'!$A$155:$Z$1048576,MATCH($A160,'Hoja de Trabajo para listado'!$A$155:$A$1048576,0),MATCH((CUADRO!N$5&amp;$E160),'Hoja de Trabajo para listado'!$A$151:$Z$151,0)),0)+IFERROR(INDEX('Hoja de Trabajo para listado'!$AB$155:$BA$1048576,MATCH($A160,'Hoja de Trabajo para listado'!$AB$155:$AB$1048576,0),MATCH((CUADRO!N$5&amp;$E160),'Hoja de Trabajo para listado'!$AB$151:$BA$151,0)),0)+IFERROR(INDEX('Hoja de Trabajo para listado'!$BC$155:$CB$1048576,MATCH($A160,'Hoja de Trabajo para listado'!$BC$155:$BC$1048576,0),MATCH((CUADRO!N$5&amp;$E160),'Hoja de Trabajo para listado'!$BC$151:$CB$151,0)),0)+IFERROR(INDEX('Hoja de Trabajo para listado'!$DE$153:$DG$274,MATCH($A160,'Hoja de Trabajo para listado'!$DE$153:$DE$1048576,0),MATCH((CUADRO!N$5&amp;$E160),'Hoja de Trabajo para listado'!$DE$151:$DG$151,0)),0)+IFERROR(INDEX('Hoja de Trabajo para listado'!$CD$155:$DC$1048576,MATCH($A160,'Hoja de Trabajo para listado'!$CD$155:$CD$1048576,0),MATCH((CUADRO!N$5&amp;$E160),'Hoja de Trabajo para listado'!$CD$151:$DC$151,0)),0)</f>
        <v>50</v>
      </c>
      <c r="O160" s="255">
        <f ca="1">+IFERROR(INDEX('Hoja de Trabajo para listado'!$A$155:$Z$1048576,MATCH($A160,'Hoja de Trabajo para listado'!$A$155:$A$1048576,0),MATCH((CUADRO!O$5&amp;$E160),'Hoja de Trabajo para listado'!$A$151:$Z$151,0)),0)+IFERROR(INDEX('Hoja de Trabajo para listado'!$AB$155:$BA$1048576,MATCH($A160,'Hoja de Trabajo para listado'!$AB$155:$AB$1048576,0),MATCH((CUADRO!O$5&amp;$E160),'Hoja de Trabajo para listado'!$AB$151:$BA$151,0)),0)+IFERROR(INDEX('Hoja de Trabajo para listado'!$BC$155:$CB$1048576,MATCH($A160,'Hoja de Trabajo para listado'!$BC$155:$BC$1048576,0),MATCH((CUADRO!O$5&amp;$E160),'Hoja de Trabajo para listado'!$BC$151:$CB$151,0)),0)+IFERROR(INDEX('Hoja de Trabajo para listado'!$DE$153:$DG$274,MATCH($A160,'Hoja de Trabajo para listado'!$DE$153:$DE$1048576,0),MATCH((CUADRO!O$5&amp;$E160),'Hoja de Trabajo para listado'!$DE$151:$DG$151,0)),0)+IFERROR(INDEX('Hoja de Trabajo para listado'!$CD$155:$DC$1048576,MATCH($A160,'Hoja de Trabajo para listado'!$CD$155:$CD$1048576,0),MATCH((CUADRO!O$5&amp;$E160),'Hoja de Trabajo para listado'!$CD$151:$DC$151,0)),0)</f>
        <v>0</v>
      </c>
      <c r="P160" s="255">
        <f ca="1">+IFERROR(INDEX('Hoja de Trabajo para listado'!$A$155:$Z$1048576,MATCH($A160,'Hoja de Trabajo para listado'!$A$155:$A$1048576,0),MATCH((CUADRO!P$5&amp;$E160),'Hoja de Trabajo para listado'!$A$151:$Z$151,0)),0)+IFERROR(INDEX('Hoja de Trabajo para listado'!$AB$155:$BA$1048576,MATCH($A160,'Hoja de Trabajo para listado'!$AB$155:$AB$1048576,0),MATCH((CUADRO!P$5&amp;$E160),'Hoja de Trabajo para listado'!$AB$151:$BA$151,0)),0)+IFERROR(INDEX('Hoja de Trabajo para listado'!$BC$155:$CB$1048576,MATCH($A160,'Hoja de Trabajo para listado'!$BC$155:$BC$1048576,0),MATCH((CUADRO!P$5&amp;$E160),'Hoja de Trabajo para listado'!$BC$151:$CB$151,0)),0)+IFERROR(INDEX('Hoja de Trabajo para listado'!$DE$153:$DG$274,MATCH($A160,'Hoja de Trabajo para listado'!$DE$153:$DE$1048576,0),MATCH((CUADRO!P$5&amp;$E160),'Hoja de Trabajo para listado'!$DE$151:$DG$151,0)),0)+IFERROR(INDEX('Hoja de Trabajo para listado'!$CD$155:$DC$1048576,MATCH($A160,'Hoja de Trabajo para listado'!$CD$155:$CD$1048576,0),MATCH((CUADRO!P$5&amp;$E160),'Hoja de Trabajo para listado'!$CD$151:$DC$151,0)),0)</f>
        <v>0</v>
      </c>
      <c r="Q160" s="255">
        <f ca="1">+IFERROR(INDEX('Hoja de Trabajo para listado'!$A$155:$Z$1048576,MATCH($A160,'Hoja de Trabajo para listado'!$A$155:$A$1048576,0),MATCH((CUADRO!Q$5&amp;$E160),'Hoja de Trabajo para listado'!$A$151:$Z$151,0)),0)+IFERROR(INDEX('Hoja de Trabajo para listado'!$AB$155:$BA$1048576,MATCH($A160,'Hoja de Trabajo para listado'!$AB$155:$AB$1048576,0),MATCH((CUADRO!Q$5&amp;$E160),'Hoja de Trabajo para listado'!$AB$151:$BA$151,0)),0)+IFERROR(INDEX('Hoja de Trabajo para listado'!$BC$155:$CB$1048576,MATCH($A160,'Hoja de Trabajo para listado'!$BC$155:$BC$1048576,0),MATCH((CUADRO!Q$5&amp;$E160),'Hoja de Trabajo para listado'!$BC$151:$CB$151,0)),0)+IFERROR(INDEX('Hoja de Trabajo para listado'!$DE$153:$DG$274,MATCH($A160,'Hoja de Trabajo para listado'!$DE$153:$DE$1048576,0),MATCH((CUADRO!Q$5&amp;$E160),'Hoja de Trabajo para listado'!$DE$151:$DG$151,0)),0)+IFERROR(INDEX('Hoja de Trabajo para listado'!$CD$155:$DC$1048576,MATCH($A160,'Hoja de Trabajo para listado'!$CD$155:$CD$1048576,0),MATCH((CUADRO!Q$5&amp;$E160),'Hoja de Trabajo para listado'!$CD$151:$DC$151,0)),0)</f>
        <v>0</v>
      </c>
      <c r="R160" s="255">
        <f t="shared" ca="1" si="4"/>
        <v>50</v>
      </c>
      <c r="S160" s="278"/>
      <c r="T160" s="255">
        <f ca="1">+T161</f>
        <v>3401499.31</v>
      </c>
      <c r="U160" s="254">
        <f t="shared" si="5"/>
        <v>1</v>
      </c>
      <c r="V160" s="362" t="str">
        <f>+VLOOKUP(A160,bd_lista!$A$3:$E$590,5,FALSE)</f>
        <v>Instituciones Descentralizadas</v>
      </c>
      <c r="W160" s="361" t="str">
        <f>+V160</f>
        <v>Instituciones Descentralizadas</v>
      </c>
      <c r="X160" s="254">
        <f>+VLOOKUP(A160,[2]Sheet1!$A$13:$D$744,4,FALSE)</f>
        <v>41</v>
      </c>
      <c r="Y160" s="254" t="str">
        <f>+VLOOKUP(X160,bd_lista!$A$3:$C$590,3,FALSE)</f>
        <v>Ministerio de Desarrollo Productivo y Economía Plural</v>
      </c>
      <c r="Z160" s="316">
        <f>+X160</f>
        <v>41</v>
      </c>
      <c r="AA160" s="348" t="str">
        <f>+Y160</f>
        <v>Ministerio de Desarrollo Productivo y Economía Plural</v>
      </c>
    </row>
    <row r="161" spans="1:27" customFormat="1" ht="15" customHeight="1">
      <c r="A161" s="32">
        <v>378</v>
      </c>
      <c r="B161" s="307"/>
      <c r="C161" s="362" t="str">
        <f>+VLOOKUP(A161,bd_lista!$A$3:$C$590,3,FALSE)</f>
        <v>Servicio Nacional Textil</v>
      </c>
      <c r="D161" s="362"/>
      <c r="E161" s="362" t="s">
        <v>1314</v>
      </c>
      <c r="F161" s="257">
        <f ca="1">+IFERROR(INDEX('Hoja de Trabajo para listado'!$A$155:$Z$1048576,MATCH($A161,'Hoja de Trabajo para listado'!$A$155:$A$1048576,0),MATCH((CUADRO!F$5&amp;$E161),'Hoja de Trabajo para listado'!$A$151:$Z$151,0)),0)+IFERROR(INDEX('Hoja de Trabajo para listado'!$AB$155:$BA$1048576,MATCH($A161,'Hoja de Trabajo para listado'!$AB$155:$AB$1048576,0),MATCH((CUADRO!F$5&amp;$E161),'Hoja de Trabajo para listado'!$AB$151:$BA$151,0)),0)+IFERROR(INDEX('Hoja de Trabajo para listado'!$BC$155:$CB$1048576,MATCH($A161,'Hoja de Trabajo para listado'!$BC$155:$BC$1048576,0),MATCH((CUADRO!F$5&amp;$E161),'Hoja de Trabajo para listado'!$BC$151:$CB$151,0)),0)+IFERROR(INDEX('Hoja de Trabajo para listado'!$DE$153:$DG$274,MATCH($A161,'Hoja de Trabajo para listado'!$DE$153:$DE$1048576,0),MATCH((CUADRO!F$5&amp;$E161),'Hoja de Trabajo para listado'!$DE$151:$DG$151,0)),0)+IFERROR(INDEX('Hoja de Trabajo para listado'!$CD$155:$DC$1048576,MATCH($A161,'Hoja de Trabajo para listado'!$CD$155:$CD$1048576,0),MATCH((CUADRO!F$5&amp;$E161),'Hoja de Trabajo para listado'!$CD$151:$DC$151,0)),0)</f>
        <v>0</v>
      </c>
      <c r="G161" s="257">
        <f ca="1">+IFERROR(INDEX('Hoja de Trabajo para listado'!$A$155:$Z$1048576,MATCH($A161,'Hoja de Trabajo para listado'!$A$155:$A$1048576,0),MATCH((CUADRO!G$5&amp;$E161),'Hoja de Trabajo para listado'!$A$151:$Z$151,0)),0)+IFERROR(INDEX('Hoja de Trabajo para listado'!$AB$155:$BA$1048576,MATCH($A161,'Hoja de Trabajo para listado'!$AB$155:$AB$1048576,0),MATCH((CUADRO!G$5&amp;$E161),'Hoja de Trabajo para listado'!$AB$151:$BA$151,0)),0)+IFERROR(INDEX('Hoja de Trabajo para listado'!$BC$155:$CB$1048576,MATCH($A161,'Hoja de Trabajo para listado'!$BC$155:$BC$1048576,0),MATCH((CUADRO!G$5&amp;$E161),'Hoja de Trabajo para listado'!$BC$151:$CB$151,0)),0)+IFERROR(INDEX('Hoja de Trabajo para listado'!$DE$153:$DG$274,MATCH($A161,'Hoja de Trabajo para listado'!$DE$153:$DE$1048576,0),MATCH((CUADRO!G$5&amp;$E161),'Hoja de Trabajo para listado'!$DE$151:$DG$151,0)),0)+IFERROR(INDEX('Hoja de Trabajo para listado'!$CD$155:$DC$1048576,MATCH($A161,'Hoja de Trabajo para listado'!$CD$155:$CD$1048576,0),MATCH((CUADRO!G$5&amp;$E161),'Hoja de Trabajo para listado'!$CD$151:$DC$151,0)),0)</f>
        <v>0</v>
      </c>
      <c r="H161" s="257">
        <f ca="1">+IFERROR(INDEX('Hoja de Trabajo para listado'!$A$155:$Z$1048576,MATCH($A161,'Hoja de Trabajo para listado'!$A$155:$A$1048576,0),MATCH((CUADRO!H$5&amp;$E161),'Hoja de Trabajo para listado'!$A$151:$Z$151,0)),0)+IFERROR(INDEX('Hoja de Trabajo para listado'!$AB$155:$BA$1048576,MATCH($A161,'Hoja de Trabajo para listado'!$AB$155:$AB$1048576,0),MATCH((CUADRO!H$5&amp;$E161),'Hoja de Trabajo para listado'!$AB$151:$BA$151,0)),0)+IFERROR(INDEX('Hoja de Trabajo para listado'!$BC$155:$CB$1048576,MATCH($A161,'Hoja de Trabajo para listado'!$BC$155:$BC$1048576,0),MATCH((CUADRO!H$5&amp;$E161),'Hoja de Trabajo para listado'!$BC$151:$CB$151,0)),0)+IFERROR(INDEX('Hoja de Trabajo para listado'!$DE$153:$DG$274,MATCH($A161,'Hoja de Trabajo para listado'!$DE$153:$DE$1048576,0),MATCH((CUADRO!H$5&amp;$E161),'Hoja de Trabajo para listado'!$DE$151:$DG$151,0)),0)+IFERROR(INDEX('Hoja de Trabajo para listado'!$CD$155:$DC$1048576,MATCH($A161,'Hoja de Trabajo para listado'!$CD$155:$CD$1048576,0),MATCH((CUADRO!H$5&amp;$E161),'Hoja de Trabajo para listado'!$CD$151:$DC$151,0)),0)</f>
        <v>0</v>
      </c>
      <c r="I161" s="257">
        <f ca="1">+IFERROR(INDEX('Hoja de Trabajo para listado'!$A$155:$Z$1048576,MATCH($A161,'Hoja de Trabajo para listado'!$A$155:$A$1048576,0),MATCH((CUADRO!I$5&amp;$E161),'Hoja de Trabajo para listado'!$A$151:$Z$151,0)),0)+IFERROR(INDEX('Hoja de Trabajo para listado'!$AB$155:$BA$1048576,MATCH($A161,'Hoja de Trabajo para listado'!$AB$155:$AB$1048576,0),MATCH((CUADRO!I$5&amp;$E161),'Hoja de Trabajo para listado'!$AB$151:$BA$151,0)),0)+IFERROR(INDEX('Hoja de Trabajo para listado'!$BC$155:$CB$1048576,MATCH($A161,'Hoja de Trabajo para listado'!$BC$155:$BC$1048576,0),MATCH((CUADRO!I$5&amp;$E161),'Hoja de Trabajo para listado'!$BC$151:$CB$151,0)),0)+IFERROR(INDEX('Hoja de Trabajo para listado'!$DE$153:$DG$274,MATCH($A161,'Hoja de Trabajo para listado'!$DE$153:$DE$1048576,0),MATCH((CUADRO!I$5&amp;$E161),'Hoja de Trabajo para listado'!$DE$151:$DG$151,0)),0)+IFERROR(INDEX('Hoja de Trabajo para listado'!$CD$155:$DC$1048576,MATCH($A161,'Hoja de Trabajo para listado'!$CD$155:$CD$1048576,0),MATCH((CUADRO!I$5&amp;$E161),'Hoja de Trabajo para listado'!$CD$151:$DC$151,0)),0)</f>
        <v>0</v>
      </c>
      <c r="J161" s="257">
        <f ca="1">+IFERROR(INDEX('Hoja de Trabajo para listado'!$A$155:$Z$1048576,MATCH($A161,'Hoja de Trabajo para listado'!$A$155:$A$1048576,0),MATCH((CUADRO!J$5&amp;$E161),'Hoja de Trabajo para listado'!$A$151:$Z$151,0)),0)+IFERROR(INDEX('Hoja de Trabajo para listado'!$AB$155:$BA$1048576,MATCH($A161,'Hoja de Trabajo para listado'!$AB$155:$AB$1048576,0),MATCH((CUADRO!J$5&amp;$E161),'Hoja de Trabajo para listado'!$AB$151:$BA$151,0)),0)+IFERROR(INDEX('Hoja de Trabajo para listado'!$BC$155:$CB$1048576,MATCH($A161,'Hoja de Trabajo para listado'!$BC$155:$BC$1048576,0),MATCH((CUADRO!J$5&amp;$E161),'Hoja de Trabajo para listado'!$BC$151:$CB$151,0)),0)+IFERROR(INDEX('Hoja de Trabajo para listado'!$DE$153:$DG$274,MATCH($A161,'Hoja de Trabajo para listado'!$DE$153:$DE$1048576,0),MATCH((CUADRO!J$5&amp;$E161),'Hoja de Trabajo para listado'!$DE$151:$DG$151,0)),0)+IFERROR(INDEX('Hoja de Trabajo para listado'!$CD$155:$DC$1048576,MATCH($A161,'Hoja de Trabajo para listado'!$CD$155:$CD$1048576,0),MATCH((CUADRO!J$5&amp;$E161),'Hoja de Trabajo para listado'!$CD$151:$DC$151,0)),0)</f>
        <v>0</v>
      </c>
      <c r="K161" s="257">
        <f ca="1">+IFERROR(INDEX('Hoja de Trabajo para listado'!$A$155:$Z$1048576,MATCH($A161,'Hoja de Trabajo para listado'!$A$155:$A$1048576,0),MATCH((CUADRO!K$5&amp;$E161),'Hoja de Trabajo para listado'!$A$151:$Z$151,0)),0)+IFERROR(INDEX('Hoja de Trabajo para listado'!$AB$155:$BA$1048576,MATCH($A161,'Hoja de Trabajo para listado'!$AB$155:$AB$1048576,0),MATCH((CUADRO!K$5&amp;$E161),'Hoja de Trabajo para listado'!$AB$151:$BA$151,0)),0)+IFERROR(INDEX('Hoja de Trabajo para listado'!$BC$155:$CB$1048576,MATCH($A161,'Hoja de Trabajo para listado'!$BC$155:$BC$1048576,0),MATCH((CUADRO!K$5&amp;$E161),'Hoja de Trabajo para listado'!$BC$151:$CB$151,0)),0)+IFERROR(INDEX('Hoja de Trabajo para listado'!$DE$153:$DG$274,MATCH($A161,'Hoja de Trabajo para listado'!$DE$153:$DE$1048576,0),MATCH((CUADRO!K$5&amp;$E161),'Hoja de Trabajo para listado'!$DE$151:$DG$151,0)),0)+IFERROR(INDEX('Hoja de Trabajo para listado'!$CD$155:$DC$1048576,MATCH($A161,'Hoja de Trabajo para listado'!$CD$155:$CD$1048576,0),MATCH((CUADRO!K$5&amp;$E161),'Hoja de Trabajo para listado'!$CD$151:$DC$151,0)),0)</f>
        <v>0</v>
      </c>
      <c r="L161" s="257">
        <f ca="1">+IFERROR(INDEX('Hoja de Trabajo para listado'!$A$155:$Z$1048576,MATCH($A161,'Hoja de Trabajo para listado'!$A$155:$A$1048576,0),MATCH((CUADRO!L$5&amp;$E161),'Hoja de Trabajo para listado'!$A$151:$Z$151,0)),0)+IFERROR(INDEX('Hoja de Trabajo para listado'!$AB$155:$BA$1048576,MATCH($A161,'Hoja de Trabajo para listado'!$AB$155:$AB$1048576,0),MATCH((CUADRO!L$5&amp;$E161),'Hoja de Trabajo para listado'!$AB$151:$BA$151,0)),0)+IFERROR(INDEX('Hoja de Trabajo para listado'!$BC$155:$CB$1048576,MATCH($A161,'Hoja de Trabajo para listado'!$BC$155:$BC$1048576,0),MATCH((CUADRO!L$5&amp;$E161),'Hoja de Trabajo para listado'!$BC$151:$CB$151,0)),0)+IFERROR(INDEX('Hoja de Trabajo para listado'!$DE$153:$DG$274,MATCH($A161,'Hoja de Trabajo para listado'!$DE$153:$DE$1048576,0),MATCH((CUADRO!L$5&amp;$E161),'Hoja de Trabajo para listado'!$DE$151:$DG$151,0)),0)+IFERROR(INDEX('Hoja de Trabajo para listado'!$CD$155:$DC$1048576,MATCH($A161,'Hoja de Trabajo para listado'!$CD$155:$CD$1048576,0),MATCH((CUADRO!L$5&amp;$E161),'Hoja de Trabajo para listado'!$CD$151:$DC$151,0)),0)</f>
        <v>0</v>
      </c>
      <c r="M161" s="257">
        <f ca="1">+IFERROR(INDEX('Hoja de Trabajo para listado'!$A$155:$Z$1048576,MATCH($A161,'Hoja de Trabajo para listado'!$A$155:$A$1048576,0),MATCH((CUADRO!M$5&amp;$E161),'Hoja de Trabajo para listado'!$A$151:$Z$151,0)),0)+IFERROR(INDEX('Hoja de Trabajo para listado'!$AB$155:$BA$1048576,MATCH($A161,'Hoja de Trabajo para listado'!$AB$155:$AB$1048576,0),MATCH((CUADRO!M$5&amp;$E161),'Hoja de Trabajo para listado'!$AB$151:$BA$151,0)),0)+IFERROR(INDEX('Hoja de Trabajo para listado'!$BC$155:$CB$1048576,MATCH($A161,'Hoja de Trabajo para listado'!$BC$155:$BC$1048576,0),MATCH((CUADRO!M$5&amp;$E161),'Hoja de Trabajo para listado'!$BC$151:$CB$151,0)),0)+IFERROR(INDEX('Hoja de Trabajo para listado'!$DE$153:$DG$274,MATCH($A161,'Hoja de Trabajo para listado'!$DE$153:$DE$1048576,0),MATCH((CUADRO!M$5&amp;$E161),'Hoja de Trabajo para listado'!$DE$151:$DG$151,0)),0)+IFERROR(INDEX('Hoja de Trabajo para listado'!$CD$155:$DC$1048576,MATCH($A161,'Hoja de Trabajo para listado'!$CD$155:$CD$1048576,0),MATCH((CUADRO!M$5&amp;$E161),'Hoja de Trabajo para listado'!$CD$151:$DC$151,0)),0)</f>
        <v>0</v>
      </c>
      <c r="N161" s="257">
        <f ca="1">+IFERROR(INDEX('Hoja de Trabajo para listado'!$A$155:$Z$1048576,MATCH($A161,'Hoja de Trabajo para listado'!$A$155:$A$1048576,0),MATCH((CUADRO!N$5&amp;$E161),'Hoja de Trabajo para listado'!$A$151:$Z$151,0)),0)+IFERROR(INDEX('Hoja de Trabajo para listado'!$AB$155:$BA$1048576,MATCH($A161,'Hoja de Trabajo para listado'!$AB$155:$AB$1048576,0),MATCH((CUADRO!N$5&amp;$E161),'Hoja de Trabajo para listado'!$AB$151:$BA$151,0)),0)+IFERROR(INDEX('Hoja de Trabajo para listado'!$BC$155:$CB$1048576,MATCH($A161,'Hoja de Trabajo para listado'!$BC$155:$BC$1048576,0),MATCH((CUADRO!N$5&amp;$E161),'Hoja de Trabajo para listado'!$BC$151:$CB$151,0)),0)+IFERROR(INDEX('Hoja de Trabajo para listado'!$DE$153:$DG$274,MATCH($A161,'Hoja de Trabajo para listado'!$DE$153:$DE$1048576,0),MATCH((CUADRO!N$5&amp;$E161),'Hoja de Trabajo para listado'!$DE$151:$DG$151,0)),0)+IFERROR(INDEX('Hoja de Trabajo para listado'!$CD$155:$DC$1048576,MATCH($A161,'Hoja de Trabajo para listado'!$CD$155:$CD$1048576,0),MATCH((CUADRO!N$5&amp;$E161),'Hoja de Trabajo para listado'!$CD$151:$DC$151,0)),0)</f>
        <v>3401449.31</v>
      </c>
      <c r="O161" s="257">
        <f ca="1">+IFERROR(INDEX('Hoja de Trabajo para listado'!$A$155:$Z$1048576,MATCH($A161,'Hoja de Trabajo para listado'!$A$155:$A$1048576,0),MATCH((CUADRO!O$5&amp;$E161),'Hoja de Trabajo para listado'!$A$151:$Z$151,0)),0)+IFERROR(INDEX('Hoja de Trabajo para listado'!$AB$155:$BA$1048576,MATCH($A161,'Hoja de Trabajo para listado'!$AB$155:$AB$1048576,0),MATCH((CUADRO!O$5&amp;$E161),'Hoja de Trabajo para listado'!$AB$151:$BA$151,0)),0)+IFERROR(INDEX('Hoja de Trabajo para listado'!$BC$155:$CB$1048576,MATCH($A161,'Hoja de Trabajo para listado'!$BC$155:$BC$1048576,0),MATCH((CUADRO!O$5&amp;$E161),'Hoja de Trabajo para listado'!$BC$151:$CB$151,0)),0)+IFERROR(INDEX('Hoja de Trabajo para listado'!$DE$153:$DG$274,MATCH($A161,'Hoja de Trabajo para listado'!$DE$153:$DE$1048576,0),MATCH((CUADRO!O$5&amp;$E161),'Hoja de Trabajo para listado'!$DE$151:$DG$151,0)),0)+IFERROR(INDEX('Hoja de Trabajo para listado'!$CD$155:$DC$1048576,MATCH($A161,'Hoja de Trabajo para listado'!$CD$155:$CD$1048576,0),MATCH((CUADRO!O$5&amp;$E161),'Hoja de Trabajo para listado'!$CD$151:$DC$151,0)),0)</f>
        <v>0</v>
      </c>
      <c r="P161" s="255">
        <f ca="1">+IFERROR(INDEX('Hoja de Trabajo para listado'!$A$155:$Z$1048576,MATCH($A161,'Hoja de Trabajo para listado'!$A$155:$A$1048576,0),MATCH((CUADRO!P$5&amp;$E161),'Hoja de Trabajo para listado'!$A$151:$Z$151,0)),0)+IFERROR(INDEX('Hoja de Trabajo para listado'!$AB$155:$BA$1048576,MATCH($A161,'Hoja de Trabajo para listado'!$AB$155:$AB$1048576,0),MATCH((CUADRO!P$5&amp;$E161),'Hoja de Trabajo para listado'!$AB$151:$BA$151,0)),0)+IFERROR(INDEX('Hoja de Trabajo para listado'!$BC$155:$CB$1048576,MATCH($A161,'Hoja de Trabajo para listado'!$BC$155:$BC$1048576,0),MATCH((CUADRO!P$5&amp;$E161),'Hoja de Trabajo para listado'!$BC$151:$CB$151,0)),0)+IFERROR(INDEX('Hoja de Trabajo para listado'!$DE$153:$DG$274,MATCH($A161,'Hoja de Trabajo para listado'!$DE$153:$DE$1048576,0),MATCH((CUADRO!P$5&amp;$E161),'Hoja de Trabajo para listado'!$DE$151:$DG$151,0)),0)+IFERROR(INDEX('Hoja de Trabajo para listado'!$CD$155:$DC$1048576,MATCH($A161,'Hoja de Trabajo para listado'!$CD$155:$CD$1048576,0),MATCH((CUADRO!P$5&amp;$E161),'Hoja de Trabajo para listado'!$CD$151:$DC$151,0)),0)</f>
        <v>0</v>
      </c>
      <c r="Q161" s="255">
        <f ca="1">+IFERROR(INDEX('Hoja de Trabajo para listado'!$A$155:$Z$1048576,MATCH($A161,'Hoja de Trabajo para listado'!$A$155:$A$1048576,0),MATCH((CUADRO!Q$5&amp;$E161),'Hoja de Trabajo para listado'!$A$151:$Z$151,0)),0)+IFERROR(INDEX('Hoja de Trabajo para listado'!$AB$155:$BA$1048576,MATCH($A161,'Hoja de Trabajo para listado'!$AB$155:$AB$1048576,0),MATCH((CUADRO!Q$5&amp;$E161),'Hoja de Trabajo para listado'!$AB$151:$BA$151,0)),0)+IFERROR(INDEX('Hoja de Trabajo para listado'!$BC$155:$CB$1048576,MATCH($A161,'Hoja de Trabajo para listado'!$BC$155:$BC$1048576,0),MATCH((CUADRO!Q$5&amp;$E161),'Hoja de Trabajo para listado'!$BC$151:$CB$151,0)),0)+IFERROR(INDEX('Hoja de Trabajo para listado'!$DE$153:$DG$274,MATCH($A161,'Hoja de Trabajo para listado'!$DE$153:$DE$1048576,0),MATCH((CUADRO!Q$5&amp;$E161),'Hoja de Trabajo para listado'!$DE$151:$DG$151,0)),0)+IFERROR(INDEX('Hoja de Trabajo para listado'!$CD$155:$DC$1048576,MATCH($A161,'Hoja de Trabajo para listado'!$CD$155:$CD$1048576,0),MATCH((CUADRO!Q$5&amp;$E161),'Hoja de Trabajo para listado'!$CD$151:$DC$151,0)),0)</f>
        <v>0</v>
      </c>
      <c r="R161" s="257">
        <f t="shared" ca="1" si="4"/>
        <v>3401449.31</v>
      </c>
      <c r="S161" s="277">
        <f ca="1">+R160+R161</f>
        <v>3401499.31</v>
      </c>
      <c r="T161" s="257">
        <f ca="1">+S161</f>
        <v>3401499.31</v>
      </c>
      <c r="U161" s="256">
        <f t="shared" si="5"/>
        <v>2</v>
      </c>
      <c r="V161" s="362" t="str">
        <f>+VLOOKUP(A161,bd_lista!$A$3:$E$590,5,FALSE)</f>
        <v>Instituciones Descentralizadas</v>
      </c>
      <c r="W161" s="362"/>
      <c r="X161" s="254">
        <f>+VLOOKUP(A161,[2]Sheet1!$A$13:$D$744,4,FALSE)</f>
        <v>41</v>
      </c>
      <c r="Y161" s="254" t="str">
        <f>+VLOOKUP(X161,bd_lista!$A$3:$C$590,3,FALSE)</f>
        <v>Ministerio de Desarrollo Productivo y Economía Plural</v>
      </c>
      <c r="Z161" s="314"/>
      <c r="AA161" s="350"/>
    </row>
    <row r="162" spans="1:27" ht="15" hidden="1" customHeight="1">
      <c r="A162" s="32">
        <v>225</v>
      </c>
      <c r="B162" s="306">
        <f>+A162</f>
        <v>225</v>
      </c>
      <c r="C162" s="259" t="str">
        <f>+VLOOKUP(A162,bd_lista!$A$3:$C$590,3,FALSE)</f>
        <v>Serv. Nal. para la Sostenibilidad en Saneamiento Básico</v>
      </c>
      <c r="D162" s="361" t="str">
        <f>+C162</f>
        <v>Serv. Nal. para la Sostenibilidad en Saneamiento Básico</v>
      </c>
      <c r="E162" s="259" t="s">
        <v>1313</v>
      </c>
      <c r="F162" s="255">
        <f ca="1">+IFERROR(INDEX('Hoja de Trabajo para listado'!$A$155:$Z$1048576,MATCH($A162,'Hoja de Trabajo para listado'!$A$155:$A$1048576,0),MATCH((CUADRO!F$5&amp;$E162),'Hoja de Trabajo para listado'!$A$151:$Z$151,0)),0)+IFERROR(INDEX('Hoja de Trabajo para listado'!$AB$155:$BA$1048576,MATCH($A162,'Hoja de Trabajo para listado'!$AB$155:$AB$1048576,0),MATCH((CUADRO!F$5&amp;$E162),'Hoja de Trabajo para listado'!$AB$151:$BA$151,0)),0)+IFERROR(INDEX('Hoja de Trabajo para listado'!$BC$155:$CB$1048576,MATCH($A162,'Hoja de Trabajo para listado'!$BC$155:$BC$1048576,0),MATCH((CUADRO!F$5&amp;$E162),'Hoja de Trabajo para listado'!$BC$151:$CB$151,0)),0)+IFERROR(INDEX('Hoja de Trabajo para listado'!$DE$153:$DG$274,MATCH($A162,'Hoja de Trabajo para listado'!$DE$153:$DE$1048576,0),MATCH((CUADRO!F$5&amp;$E162),'Hoja de Trabajo para listado'!$DE$151:$DG$151,0)),0)+IFERROR(INDEX('Hoja de Trabajo para listado'!$CD$155:$DC$1048576,MATCH($A162,'Hoja de Trabajo para listado'!$CD$155:$CD$1048576,0),MATCH((CUADRO!F$5&amp;$E162),'Hoja de Trabajo para listado'!$CD$151:$DC$151,0)),0)</f>
        <v>0</v>
      </c>
      <c r="G162" s="255">
        <f ca="1">+IFERROR(INDEX('Hoja de Trabajo para listado'!$A$155:$Z$1048576,MATCH($A162,'Hoja de Trabajo para listado'!$A$155:$A$1048576,0),MATCH((CUADRO!G$5&amp;$E162),'Hoja de Trabajo para listado'!$A$151:$Z$151,0)),0)+IFERROR(INDEX('Hoja de Trabajo para listado'!$AB$155:$BA$1048576,MATCH($A162,'Hoja de Trabajo para listado'!$AB$155:$AB$1048576,0),MATCH((CUADRO!G$5&amp;$E162),'Hoja de Trabajo para listado'!$AB$151:$BA$151,0)),0)+IFERROR(INDEX('Hoja de Trabajo para listado'!$BC$155:$CB$1048576,MATCH($A162,'Hoja de Trabajo para listado'!$BC$155:$BC$1048576,0),MATCH((CUADRO!G$5&amp;$E162),'Hoja de Trabajo para listado'!$BC$151:$CB$151,0)),0)+IFERROR(INDEX('Hoja de Trabajo para listado'!$DE$153:$DG$274,MATCH($A162,'Hoja de Trabajo para listado'!$DE$153:$DE$1048576,0),MATCH((CUADRO!G$5&amp;$E162),'Hoja de Trabajo para listado'!$DE$151:$DG$151,0)),0)+IFERROR(INDEX('Hoja de Trabajo para listado'!$CD$155:$DC$1048576,MATCH($A162,'Hoja de Trabajo para listado'!$CD$155:$CD$1048576,0),MATCH((CUADRO!G$5&amp;$E162),'Hoja de Trabajo para listado'!$CD$151:$DC$151,0)),0)</f>
        <v>0</v>
      </c>
      <c r="H162" s="255">
        <f ca="1">+IFERROR(INDEX('Hoja de Trabajo para listado'!$A$155:$Z$1048576,MATCH($A162,'Hoja de Trabajo para listado'!$A$155:$A$1048576,0),MATCH((CUADRO!H$5&amp;$E162),'Hoja de Trabajo para listado'!$A$151:$Z$151,0)),0)+IFERROR(INDEX('Hoja de Trabajo para listado'!$AB$155:$BA$1048576,MATCH($A162,'Hoja de Trabajo para listado'!$AB$155:$AB$1048576,0),MATCH((CUADRO!H$5&amp;$E162),'Hoja de Trabajo para listado'!$AB$151:$BA$151,0)),0)+IFERROR(INDEX('Hoja de Trabajo para listado'!$BC$155:$CB$1048576,MATCH($A162,'Hoja de Trabajo para listado'!$BC$155:$BC$1048576,0),MATCH((CUADRO!H$5&amp;$E162),'Hoja de Trabajo para listado'!$BC$151:$CB$151,0)),0)+IFERROR(INDEX('Hoja de Trabajo para listado'!$DE$153:$DG$274,MATCH($A162,'Hoja de Trabajo para listado'!$DE$153:$DE$1048576,0),MATCH((CUADRO!H$5&amp;$E162),'Hoja de Trabajo para listado'!$DE$151:$DG$151,0)),0)+IFERROR(INDEX('Hoja de Trabajo para listado'!$CD$155:$DC$1048576,MATCH($A162,'Hoja de Trabajo para listado'!$CD$155:$CD$1048576,0),MATCH((CUADRO!H$5&amp;$E162),'Hoja de Trabajo para listado'!$CD$151:$DC$151,0)),0)</f>
        <v>0</v>
      </c>
      <c r="I162" s="255">
        <f ca="1">+IFERROR(INDEX('Hoja de Trabajo para listado'!$A$155:$Z$1048576,MATCH($A162,'Hoja de Trabajo para listado'!$A$155:$A$1048576,0),MATCH((CUADRO!I$5&amp;$E162),'Hoja de Trabajo para listado'!$A$151:$Z$151,0)),0)+IFERROR(INDEX('Hoja de Trabajo para listado'!$AB$155:$BA$1048576,MATCH($A162,'Hoja de Trabajo para listado'!$AB$155:$AB$1048576,0),MATCH((CUADRO!I$5&amp;$E162),'Hoja de Trabajo para listado'!$AB$151:$BA$151,0)),0)+IFERROR(INDEX('Hoja de Trabajo para listado'!$BC$155:$CB$1048576,MATCH($A162,'Hoja de Trabajo para listado'!$BC$155:$BC$1048576,0),MATCH((CUADRO!I$5&amp;$E162),'Hoja de Trabajo para listado'!$BC$151:$CB$151,0)),0)+IFERROR(INDEX('Hoja de Trabajo para listado'!$DE$153:$DG$274,MATCH($A162,'Hoja de Trabajo para listado'!$DE$153:$DE$1048576,0),MATCH((CUADRO!I$5&amp;$E162),'Hoja de Trabajo para listado'!$DE$151:$DG$151,0)),0)+IFERROR(INDEX('Hoja de Trabajo para listado'!$CD$155:$DC$1048576,MATCH($A162,'Hoja de Trabajo para listado'!$CD$155:$CD$1048576,0),MATCH((CUADRO!I$5&amp;$E162),'Hoja de Trabajo para listado'!$CD$151:$DC$151,0)),0)</f>
        <v>0</v>
      </c>
      <c r="J162" s="255">
        <f ca="1">+IFERROR(INDEX('Hoja de Trabajo para listado'!$A$155:$Z$1048576,MATCH($A162,'Hoja de Trabajo para listado'!$A$155:$A$1048576,0),MATCH((CUADRO!J$5&amp;$E162),'Hoja de Trabajo para listado'!$A$151:$Z$151,0)),0)+IFERROR(INDEX('Hoja de Trabajo para listado'!$AB$155:$BA$1048576,MATCH($A162,'Hoja de Trabajo para listado'!$AB$155:$AB$1048576,0),MATCH((CUADRO!J$5&amp;$E162),'Hoja de Trabajo para listado'!$AB$151:$BA$151,0)),0)+IFERROR(INDEX('Hoja de Trabajo para listado'!$BC$155:$CB$1048576,MATCH($A162,'Hoja de Trabajo para listado'!$BC$155:$BC$1048576,0),MATCH((CUADRO!J$5&amp;$E162),'Hoja de Trabajo para listado'!$BC$151:$CB$151,0)),0)+IFERROR(INDEX('Hoja de Trabajo para listado'!$DE$153:$DG$274,MATCH($A162,'Hoja de Trabajo para listado'!$DE$153:$DE$1048576,0),MATCH((CUADRO!J$5&amp;$E162),'Hoja de Trabajo para listado'!$DE$151:$DG$151,0)),0)+IFERROR(INDEX('Hoja de Trabajo para listado'!$CD$155:$DC$1048576,MATCH($A162,'Hoja de Trabajo para listado'!$CD$155:$CD$1048576,0),MATCH((CUADRO!J$5&amp;$E162),'Hoja de Trabajo para listado'!$CD$151:$DC$151,0)),0)</f>
        <v>0</v>
      </c>
      <c r="K162" s="255">
        <f ca="1">+IFERROR(INDEX('Hoja de Trabajo para listado'!$A$155:$Z$1048576,MATCH($A162,'Hoja de Trabajo para listado'!$A$155:$A$1048576,0),MATCH((CUADRO!K$5&amp;$E162),'Hoja de Trabajo para listado'!$A$151:$Z$151,0)),0)+IFERROR(INDEX('Hoja de Trabajo para listado'!$AB$155:$BA$1048576,MATCH($A162,'Hoja de Trabajo para listado'!$AB$155:$AB$1048576,0),MATCH((CUADRO!K$5&amp;$E162),'Hoja de Trabajo para listado'!$AB$151:$BA$151,0)),0)+IFERROR(INDEX('Hoja de Trabajo para listado'!$BC$155:$CB$1048576,MATCH($A162,'Hoja de Trabajo para listado'!$BC$155:$BC$1048576,0),MATCH((CUADRO!K$5&amp;$E162),'Hoja de Trabajo para listado'!$BC$151:$CB$151,0)),0)+IFERROR(INDEX('Hoja de Trabajo para listado'!$DE$153:$DG$274,MATCH($A162,'Hoja de Trabajo para listado'!$DE$153:$DE$1048576,0),MATCH((CUADRO!K$5&amp;$E162),'Hoja de Trabajo para listado'!$DE$151:$DG$151,0)),0)+IFERROR(INDEX('Hoja de Trabajo para listado'!$CD$155:$DC$1048576,MATCH($A162,'Hoja de Trabajo para listado'!$CD$155:$CD$1048576,0),MATCH((CUADRO!K$5&amp;$E162),'Hoja de Trabajo para listado'!$CD$151:$DC$151,0)),0)</f>
        <v>0</v>
      </c>
      <c r="L162" s="255">
        <f ca="1">+IFERROR(INDEX('Hoja de Trabajo para listado'!$A$155:$Z$1048576,MATCH($A162,'Hoja de Trabajo para listado'!$A$155:$A$1048576,0),MATCH((CUADRO!L$5&amp;$E162),'Hoja de Trabajo para listado'!$A$151:$Z$151,0)),0)+IFERROR(INDEX('Hoja de Trabajo para listado'!$AB$155:$BA$1048576,MATCH($A162,'Hoja de Trabajo para listado'!$AB$155:$AB$1048576,0),MATCH((CUADRO!L$5&amp;$E162),'Hoja de Trabajo para listado'!$AB$151:$BA$151,0)),0)+IFERROR(INDEX('Hoja de Trabajo para listado'!$BC$155:$CB$1048576,MATCH($A162,'Hoja de Trabajo para listado'!$BC$155:$BC$1048576,0),MATCH((CUADRO!L$5&amp;$E162),'Hoja de Trabajo para listado'!$BC$151:$CB$151,0)),0)+IFERROR(INDEX('Hoja de Trabajo para listado'!$DE$153:$DG$274,MATCH($A162,'Hoja de Trabajo para listado'!$DE$153:$DE$1048576,0),MATCH((CUADRO!L$5&amp;$E162),'Hoja de Trabajo para listado'!$DE$151:$DG$151,0)),0)+IFERROR(INDEX('Hoja de Trabajo para listado'!$CD$155:$DC$1048576,MATCH($A162,'Hoja de Trabajo para listado'!$CD$155:$CD$1048576,0),MATCH((CUADRO!L$5&amp;$E162),'Hoja de Trabajo para listado'!$CD$151:$DC$151,0)),0)</f>
        <v>0</v>
      </c>
      <c r="M162" s="255">
        <f ca="1">+IFERROR(INDEX('Hoja de Trabajo para listado'!$A$155:$Z$1048576,MATCH($A162,'Hoja de Trabajo para listado'!$A$155:$A$1048576,0),MATCH((CUADRO!M$5&amp;$E162),'Hoja de Trabajo para listado'!$A$151:$Z$151,0)),0)+IFERROR(INDEX('Hoja de Trabajo para listado'!$AB$155:$BA$1048576,MATCH($A162,'Hoja de Trabajo para listado'!$AB$155:$AB$1048576,0),MATCH((CUADRO!M$5&amp;$E162),'Hoja de Trabajo para listado'!$AB$151:$BA$151,0)),0)+IFERROR(INDEX('Hoja de Trabajo para listado'!$BC$155:$CB$1048576,MATCH($A162,'Hoja de Trabajo para listado'!$BC$155:$BC$1048576,0),MATCH((CUADRO!M$5&amp;$E162),'Hoja de Trabajo para listado'!$BC$151:$CB$151,0)),0)+IFERROR(INDEX('Hoja de Trabajo para listado'!$DE$153:$DG$274,MATCH($A162,'Hoja de Trabajo para listado'!$DE$153:$DE$1048576,0),MATCH((CUADRO!M$5&amp;$E162),'Hoja de Trabajo para listado'!$DE$151:$DG$151,0)),0)+IFERROR(INDEX('Hoja de Trabajo para listado'!$CD$155:$DC$1048576,MATCH($A162,'Hoja de Trabajo para listado'!$CD$155:$CD$1048576,0),MATCH((CUADRO!M$5&amp;$E162),'Hoja de Trabajo para listado'!$CD$151:$DC$151,0)),0)</f>
        <v>0</v>
      </c>
      <c r="N162" s="255">
        <f ca="1">+IFERROR(INDEX('Hoja de Trabajo para listado'!$A$155:$Z$1048576,MATCH($A162,'Hoja de Trabajo para listado'!$A$155:$A$1048576,0),MATCH((CUADRO!N$5&amp;$E162),'Hoja de Trabajo para listado'!$A$151:$Z$151,0)),0)+IFERROR(INDEX('Hoja de Trabajo para listado'!$AB$155:$BA$1048576,MATCH($A162,'Hoja de Trabajo para listado'!$AB$155:$AB$1048576,0),MATCH((CUADRO!N$5&amp;$E162),'Hoja de Trabajo para listado'!$AB$151:$BA$151,0)),0)+IFERROR(INDEX('Hoja de Trabajo para listado'!$BC$155:$CB$1048576,MATCH($A162,'Hoja de Trabajo para listado'!$BC$155:$BC$1048576,0),MATCH((CUADRO!N$5&amp;$E162),'Hoja de Trabajo para listado'!$BC$151:$CB$151,0)),0)+IFERROR(INDEX('Hoja de Trabajo para listado'!$DE$153:$DG$274,MATCH($A162,'Hoja de Trabajo para listado'!$DE$153:$DE$1048576,0),MATCH((CUADRO!N$5&amp;$E162),'Hoja de Trabajo para listado'!$DE$151:$DG$151,0)),0)+IFERROR(INDEX('Hoja de Trabajo para listado'!$CD$155:$DC$1048576,MATCH($A162,'Hoja de Trabajo para listado'!$CD$155:$CD$1048576,0),MATCH((CUADRO!N$5&amp;$E162),'Hoja de Trabajo para listado'!$CD$151:$DC$151,0)),0)</f>
        <v>0</v>
      </c>
      <c r="O162" s="255">
        <f ca="1">+IFERROR(INDEX('Hoja de Trabajo para listado'!$A$155:$Z$1048576,MATCH($A162,'Hoja de Trabajo para listado'!$A$155:$A$1048576,0),MATCH((CUADRO!O$5&amp;$E162),'Hoja de Trabajo para listado'!$A$151:$Z$151,0)),0)+IFERROR(INDEX('Hoja de Trabajo para listado'!$AB$155:$BA$1048576,MATCH($A162,'Hoja de Trabajo para listado'!$AB$155:$AB$1048576,0),MATCH((CUADRO!O$5&amp;$E162),'Hoja de Trabajo para listado'!$AB$151:$BA$151,0)),0)+IFERROR(INDEX('Hoja de Trabajo para listado'!$BC$155:$CB$1048576,MATCH($A162,'Hoja de Trabajo para listado'!$BC$155:$BC$1048576,0),MATCH((CUADRO!O$5&amp;$E162),'Hoja de Trabajo para listado'!$BC$151:$CB$151,0)),0)+IFERROR(INDEX('Hoja de Trabajo para listado'!$DE$153:$DG$274,MATCH($A162,'Hoja de Trabajo para listado'!$DE$153:$DE$1048576,0),MATCH((CUADRO!O$5&amp;$E162),'Hoja de Trabajo para listado'!$DE$151:$DG$151,0)),0)+IFERROR(INDEX('Hoja de Trabajo para listado'!$CD$155:$DC$1048576,MATCH($A162,'Hoja de Trabajo para listado'!$CD$155:$CD$1048576,0),MATCH((CUADRO!O$5&amp;$E162),'Hoja de Trabajo para listado'!$CD$151:$DC$151,0)),0)</f>
        <v>0</v>
      </c>
      <c r="P162" s="255">
        <f ca="1">+IFERROR(INDEX('Hoja de Trabajo para listado'!$A$155:$Z$1048576,MATCH($A162,'Hoja de Trabajo para listado'!$A$155:$A$1048576,0),MATCH((CUADRO!P$5&amp;$E162),'Hoja de Trabajo para listado'!$A$151:$Z$151,0)),0)+IFERROR(INDEX('Hoja de Trabajo para listado'!$AB$155:$BA$1048576,MATCH($A162,'Hoja de Trabajo para listado'!$AB$155:$AB$1048576,0),MATCH((CUADRO!P$5&amp;$E162),'Hoja de Trabajo para listado'!$AB$151:$BA$151,0)),0)+IFERROR(INDEX('Hoja de Trabajo para listado'!$BC$155:$CB$1048576,MATCH($A162,'Hoja de Trabajo para listado'!$BC$155:$BC$1048576,0),MATCH((CUADRO!P$5&amp;$E162),'Hoja de Trabajo para listado'!$BC$151:$CB$151,0)),0)+IFERROR(INDEX('Hoja de Trabajo para listado'!$DE$153:$DG$274,MATCH($A162,'Hoja de Trabajo para listado'!$DE$153:$DE$1048576,0),MATCH((CUADRO!P$5&amp;$E162),'Hoja de Trabajo para listado'!$DE$151:$DG$151,0)),0)+IFERROR(INDEX('Hoja de Trabajo para listado'!$CD$155:$DC$1048576,MATCH($A162,'Hoja de Trabajo para listado'!$CD$155:$CD$1048576,0),MATCH((CUADRO!P$5&amp;$E162),'Hoja de Trabajo para listado'!$CD$151:$DC$151,0)),0)</f>
        <v>0</v>
      </c>
      <c r="Q162" s="255">
        <f ca="1">+IFERROR(INDEX('Hoja de Trabajo para listado'!$A$155:$Z$1048576,MATCH($A162,'Hoja de Trabajo para listado'!$A$155:$A$1048576,0),MATCH((CUADRO!Q$5&amp;$E162),'Hoja de Trabajo para listado'!$A$151:$Z$151,0)),0)+IFERROR(INDEX('Hoja de Trabajo para listado'!$AB$155:$BA$1048576,MATCH($A162,'Hoja de Trabajo para listado'!$AB$155:$AB$1048576,0),MATCH((CUADRO!Q$5&amp;$E162),'Hoja de Trabajo para listado'!$AB$151:$BA$151,0)),0)+IFERROR(INDEX('Hoja de Trabajo para listado'!$BC$155:$CB$1048576,MATCH($A162,'Hoja de Trabajo para listado'!$BC$155:$BC$1048576,0),MATCH((CUADRO!Q$5&amp;$E162),'Hoja de Trabajo para listado'!$BC$151:$CB$151,0)),0)+IFERROR(INDEX('Hoja de Trabajo para listado'!$DE$153:$DG$274,MATCH($A162,'Hoja de Trabajo para listado'!$DE$153:$DE$1048576,0),MATCH((CUADRO!Q$5&amp;$E162),'Hoja de Trabajo para listado'!$DE$151:$DG$151,0)),0)+IFERROR(INDEX('Hoja de Trabajo para listado'!$CD$155:$DC$1048576,MATCH($A162,'Hoja de Trabajo para listado'!$CD$155:$CD$1048576,0),MATCH((CUADRO!Q$5&amp;$E162),'Hoja de Trabajo para listado'!$CD$151:$DC$151,0)),0)</f>
        <v>0</v>
      </c>
      <c r="R162" s="255">
        <f t="shared" ca="1" si="4"/>
        <v>0</v>
      </c>
      <c r="S162" s="255"/>
      <c r="T162" s="255">
        <f ca="1">+T163</f>
        <v>0</v>
      </c>
      <c r="U162" s="254">
        <f t="shared" si="5"/>
        <v>1</v>
      </c>
      <c r="V162" s="362" t="str">
        <f>+VLOOKUP(A162,bd_lista!$A$3:$E$590,5,FALSE)</f>
        <v>Instituciones Descentralizadas</v>
      </c>
      <c r="W162" s="361" t="str">
        <f>+V162</f>
        <v>Instituciones Descentralizadas</v>
      </c>
      <c r="X162" s="254">
        <f>+VLOOKUP(A162,[2]Sheet1!$A$13:$D$744,4,FALSE)</f>
        <v>86</v>
      </c>
      <c r="Y162" s="254" t="str">
        <f>+VLOOKUP(X162,bd_lista!$A$3:$C$590,3,FALSE)</f>
        <v>Ministerio de Medio Ambiente y Agua</v>
      </c>
      <c r="Z162" s="316">
        <f>+X162</f>
        <v>86</v>
      </c>
      <c r="AA162" s="317" t="str">
        <f>+Y162</f>
        <v>Ministerio de Medio Ambiente y Agua</v>
      </c>
    </row>
    <row r="163" spans="1:27" ht="15" hidden="1" customHeight="1">
      <c r="A163" s="32">
        <v>225</v>
      </c>
      <c r="B163" s="307"/>
      <c r="C163" s="362" t="str">
        <f>+VLOOKUP(A163,bd_lista!$A$3:$C$590,3,FALSE)</f>
        <v>Serv. Nal. para la Sostenibilidad en Saneamiento Básico</v>
      </c>
      <c r="D163" s="362"/>
      <c r="E163" s="362" t="s">
        <v>1314</v>
      </c>
      <c r="F163" s="257">
        <f ca="1">+IFERROR(INDEX('Hoja de Trabajo para listado'!$A$155:$Z$1048576,MATCH($A163,'Hoja de Trabajo para listado'!$A$155:$A$1048576,0),MATCH((CUADRO!F$5&amp;$E163),'Hoja de Trabajo para listado'!$A$151:$Z$151,0)),0)+IFERROR(INDEX('Hoja de Trabajo para listado'!$AB$155:$BA$1048576,MATCH($A163,'Hoja de Trabajo para listado'!$AB$155:$AB$1048576,0),MATCH((CUADRO!F$5&amp;$E163),'Hoja de Trabajo para listado'!$AB$151:$BA$151,0)),0)+IFERROR(INDEX('Hoja de Trabajo para listado'!$BC$155:$CB$1048576,MATCH($A163,'Hoja de Trabajo para listado'!$BC$155:$BC$1048576,0),MATCH((CUADRO!F$5&amp;$E163),'Hoja de Trabajo para listado'!$BC$151:$CB$151,0)),0)+IFERROR(INDEX('Hoja de Trabajo para listado'!$DE$153:$DG$274,MATCH($A163,'Hoja de Trabajo para listado'!$DE$153:$DE$1048576,0),MATCH((CUADRO!F$5&amp;$E163),'Hoja de Trabajo para listado'!$DE$151:$DG$151,0)),0)+IFERROR(INDEX('Hoja de Trabajo para listado'!$CD$155:$DC$1048576,MATCH($A163,'Hoja de Trabajo para listado'!$CD$155:$CD$1048576,0),MATCH((CUADRO!F$5&amp;$E163),'Hoja de Trabajo para listado'!$CD$151:$DC$151,0)),0)</f>
        <v>0</v>
      </c>
      <c r="G163" s="257">
        <f ca="1">+IFERROR(INDEX('Hoja de Trabajo para listado'!$A$155:$Z$1048576,MATCH($A163,'Hoja de Trabajo para listado'!$A$155:$A$1048576,0),MATCH((CUADRO!G$5&amp;$E163),'Hoja de Trabajo para listado'!$A$151:$Z$151,0)),0)+IFERROR(INDEX('Hoja de Trabajo para listado'!$AB$155:$BA$1048576,MATCH($A163,'Hoja de Trabajo para listado'!$AB$155:$AB$1048576,0),MATCH((CUADRO!G$5&amp;$E163),'Hoja de Trabajo para listado'!$AB$151:$BA$151,0)),0)+IFERROR(INDEX('Hoja de Trabajo para listado'!$BC$155:$CB$1048576,MATCH($A163,'Hoja de Trabajo para listado'!$BC$155:$BC$1048576,0),MATCH((CUADRO!G$5&amp;$E163),'Hoja de Trabajo para listado'!$BC$151:$CB$151,0)),0)+IFERROR(INDEX('Hoja de Trabajo para listado'!$DE$153:$DG$274,MATCH($A163,'Hoja de Trabajo para listado'!$DE$153:$DE$1048576,0),MATCH((CUADRO!G$5&amp;$E163),'Hoja de Trabajo para listado'!$DE$151:$DG$151,0)),0)+IFERROR(INDEX('Hoja de Trabajo para listado'!$CD$155:$DC$1048576,MATCH($A163,'Hoja de Trabajo para listado'!$CD$155:$CD$1048576,0),MATCH((CUADRO!G$5&amp;$E163),'Hoja de Trabajo para listado'!$CD$151:$DC$151,0)),0)</f>
        <v>0</v>
      </c>
      <c r="H163" s="257">
        <f ca="1">+IFERROR(INDEX('Hoja de Trabajo para listado'!$A$155:$Z$1048576,MATCH($A163,'Hoja de Trabajo para listado'!$A$155:$A$1048576,0),MATCH((CUADRO!H$5&amp;$E163),'Hoja de Trabajo para listado'!$A$151:$Z$151,0)),0)+IFERROR(INDEX('Hoja de Trabajo para listado'!$AB$155:$BA$1048576,MATCH($A163,'Hoja de Trabajo para listado'!$AB$155:$AB$1048576,0),MATCH((CUADRO!H$5&amp;$E163),'Hoja de Trabajo para listado'!$AB$151:$BA$151,0)),0)+IFERROR(INDEX('Hoja de Trabajo para listado'!$BC$155:$CB$1048576,MATCH($A163,'Hoja de Trabajo para listado'!$BC$155:$BC$1048576,0),MATCH((CUADRO!H$5&amp;$E163),'Hoja de Trabajo para listado'!$BC$151:$CB$151,0)),0)+IFERROR(INDEX('Hoja de Trabajo para listado'!$DE$153:$DG$274,MATCH($A163,'Hoja de Trabajo para listado'!$DE$153:$DE$1048576,0),MATCH((CUADRO!H$5&amp;$E163),'Hoja de Trabajo para listado'!$DE$151:$DG$151,0)),0)+IFERROR(INDEX('Hoja de Trabajo para listado'!$CD$155:$DC$1048576,MATCH($A163,'Hoja de Trabajo para listado'!$CD$155:$CD$1048576,0),MATCH((CUADRO!H$5&amp;$E163),'Hoja de Trabajo para listado'!$CD$151:$DC$151,0)),0)</f>
        <v>0</v>
      </c>
      <c r="I163" s="257">
        <f ca="1">+IFERROR(INDEX('Hoja de Trabajo para listado'!$A$155:$Z$1048576,MATCH($A163,'Hoja de Trabajo para listado'!$A$155:$A$1048576,0),MATCH((CUADRO!I$5&amp;$E163),'Hoja de Trabajo para listado'!$A$151:$Z$151,0)),0)+IFERROR(INDEX('Hoja de Trabajo para listado'!$AB$155:$BA$1048576,MATCH($A163,'Hoja de Trabajo para listado'!$AB$155:$AB$1048576,0),MATCH((CUADRO!I$5&amp;$E163),'Hoja de Trabajo para listado'!$AB$151:$BA$151,0)),0)+IFERROR(INDEX('Hoja de Trabajo para listado'!$BC$155:$CB$1048576,MATCH($A163,'Hoja de Trabajo para listado'!$BC$155:$BC$1048576,0),MATCH((CUADRO!I$5&amp;$E163),'Hoja de Trabajo para listado'!$BC$151:$CB$151,0)),0)+IFERROR(INDEX('Hoja de Trabajo para listado'!$DE$153:$DG$274,MATCH($A163,'Hoja de Trabajo para listado'!$DE$153:$DE$1048576,0),MATCH((CUADRO!I$5&amp;$E163),'Hoja de Trabajo para listado'!$DE$151:$DG$151,0)),0)+IFERROR(INDEX('Hoja de Trabajo para listado'!$CD$155:$DC$1048576,MATCH($A163,'Hoja de Trabajo para listado'!$CD$155:$CD$1048576,0),MATCH((CUADRO!I$5&amp;$E163),'Hoja de Trabajo para listado'!$CD$151:$DC$151,0)),0)</f>
        <v>0</v>
      </c>
      <c r="J163" s="257">
        <f ca="1">+IFERROR(INDEX('Hoja de Trabajo para listado'!$A$155:$Z$1048576,MATCH($A163,'Hoja de Trabajo para listado'!$A$155:$A$1048576,0),MATCH((CUADRO!J$5&amp;$E163),'Hoja de Trabajo para listado'!$A$151:$Z$151,0)),0)+IFERROR(INDEX('Hoja de Trabajo para listado'!$AB$155:$BA$1048576,MATCH($A163,'Hoja de Trabajo para listado'!$AB$155:$AB$1048576,0),MATCH((CUADRO!J$5&amp;$E163),'Hoja de Trabajo para listado'!$AB$151:$BA$151,0)),0)+IFERROR(INDEX('Hoja de Trabajo para listado'!$BC$155:$CB$1048576,MATCH($A163,'Hoja de Trabajo para listado'!$BC$155:$BC$1048576,0),MATCH((CUADRO!J$5&amp;$E163),'Hoja de Trabajo para listado'!$BC$151:$CB$151,0)),0)+IFERROR(INDEX('Hoja de Trabajo para listado'!$DE$153:$DG$274,MATCH($A163,'Hoja de Trabajo para listado'!$DE$153:$DE$1048576,0),MATCH((CUADRO!J$5&amp;$E163),'Hoja de Trabajo para listado'!$DE$151:$DG$151,0)),0)+IFERROR(INDEX('Hoja de Trabajo para listado'!$CD$155:$DC$1048576,MATCH($A163,'Hoja de Trabajo para listado'!$CD$155:$CD$1048576,0),MATCH((CUADRO!J$5&amp;$E163),'Hoja de Trabajo para listado'!$CD$151:$DC$151,0)),0)</f>
        <v>0</v>
      </c>
      <c r="K163" s="257">
        <f ca="1">+IFERROR(INDEX('Hoja de Trabajo para listado'!$A$155:$Z$1048576,MATCH($A163,'Hoja de Trabajo para listado'!$A$155:$A$1048576,0),MATCH((CUADRO!K$5&amp;$E163),'Hoja de Trabajo para listado'!$A$151:$Z$151,0)),0)+IFERROR(INDEX('Hoja de Trabajo para listado'!$AB$155:$BA$1048576,MATCH($A163,'Hoja de Trabajo para listado'!$AB$155:$AB$1048576,0),MATCH((CUADRO!K$5&amp;$E163),'Hoja de Trabajo para listado'!$AB$151:$BA$151,0)),0)+IFERROR(INDEX('Hoja de Trabajo para listado'!$BC$155:$CB$1048576,MATCH($A163,'Hoja de Trabajo para listado'!$BC$155:$BC$1048576,0),MATCH((CUADRO!K$5&amp;$E163),'Hoja de Trabajo para listado'!$BC$151:$CB$151,0)),0)+IFERROR(INDEX('Hoja de Trabajo para listado'!$DE$153:$DG$274,MATCH($A163,'Hoja de Trabajo para listado'!$DE$153:$DE$1048576,0),MATCH((CUADRO!K$5&amp;$E163),'Hoja de Trabajo para listado'!$DE$151:$DG$151,0)),0)+IFERROR(INDEX('Hoja de Trabajo para listado'!$CD$155:$DC$1048576,MATCH($A163,'Hoja de Trabajo para listado'!$CD$155:$CD$1048576,0),MATCH((CUADRO!K$5&amp;$E163),'Hoja de Trabajo para listado'!$CD$151:$DC$151,0)),0)</f>
        <v>0</v>
      </c>
      <c r="L163" s="257">
        <f ca="1">+IFERROR(INDEX('Hoja de Trabajo para listado'!$A$155:$Z$1048576,MATCH($A163,'Hoja de Trabajo para listado'!$A$155:$A$1048576,0),MATCH((CUADRO!L$5&amp;$E163),'Hoja de Trabajo para listado'!$A$151:$Z$151,0)),0)+IFERROR(INDEX('Hoja de Trabajo para listado'!$AB$155:$BA$1048576,MATCH($A163,'Hoja de Trabajo para listado'!$AB$155:$AB$1048576,0),MATCH((CUADRO!L$5&amp;$E163),'Hoja de Trabajo para listado'!$AB$151:$BA$151,0)),0)+IFERROR(INDEX('Hoja de Trabajo para listado'!$BC$155:$CB$1048576,MATCH($A163,'Hoja de Trabajo para listado'!$BC$155:$BC$1048576,0),MATCH((CUADRO!L$5&amp;$E163),'Hoja de Trabajo para listado'!$BC$151:$CB$151,0)),0)+IFERROR(INDEX('Hoja de Trabajo para listado'!$DE$153:$DG$274,MATCH($A163,'Hoja de Trabajo para listado'!$DE$153:$DE$1048576,0),MATCH((CUADRO!L$5&amp;$E163),'Hoja de Trabajo para listado'!$DE$151:$DG$151,0)),0)+IFERROR(INDEX('Hoja de Trabajo para listado'!$CD$155:$DC$1048576,MATCH($A163,'Hoja de Trabajo para listado'!$CD$155:$CD$1048576,0),MATCH((CUADRO!L$5&amp;$E163),'Hoja de Trabajo para listado'!$CD$151:$DC$151,0)),0)</f>
        <v>0</v>
      </c>
      <c r="M163" s="257">
        <f ca="1">+IFERROR(INDEX('Hoja de Trabajo para listado'!$A$155:$Z$1048576,MATCH($A163,'Hoja de Trabajo para listado'!$A$155:$A$1048576,0),MATCH((CUADRO!M$5&amp;$E163),'Hoja de Trabajo para listado'!$A$151:$Z$151,0)),0)+IFERROR(INDEX('Hoja de Trabajo para listado'!$AB$155:$BA$1048576,MATCH($A163,'Hoja de Trabajo para listado'!$AB$155:$AB$1048576,0),MATCH((CUADRO!M$5&amp;$E163),'Hoja de Trabajo para listado'!$AB$151:$BA$151,0)),0)+IFERROR(INDEX('Hoja de Trabajo para listado'!$BC$155:$CB$1048576,MATCH($A163,'Hoja de Trabajo para listado'!$BC$155:$BC$1048576,0),MATCH((CUADRO!M$5&amp;$E163),'Hoja de Trabajo para listado'!$BC$151:$CB$151,0)),0)+IFERROR(INDEX('Hoja de Trabajo para listado'!$DE$153:$DG$274,MATCH($A163,'Hoja de Trabajo para listado'!$DE$153:$DE$1048576,0),MATCH((CUADRO!M$5&amp;$E163),'Hoja de Trabajo para listado'!$DE$151:$DG$151,0)),0)+IFERROR(INDEX('Hoja de Trabajo para listado'!$CD$155:$DC$1048576,MATCH($A163,'Hoja de Trabajo para listado'!$CD$155:$CD$1048576,0),MATCH((CUADRO!M$5&amp;$E163),'Hoja de Trabajo para listado'!$CD$151:$DC$151,0)),0)</f>
        <v>0</v>
      </c>
      <c r="N163" s="257">
        <f ca="1">+IFERROR(INDEX('Hoja de Trabajo para listado'!$A$155:$Z$1048576,MATCH($A163,'Hoja de Trabajo para listado'!$A$155:$A$1048576,0),MATCH((CUADRO!N$5&amp;$E163),'Hoja de Trabajo para listado'!$A$151:$Z$151,0)),0)+IFERROR(INDEX('Hoja de Trabajo para listado'!$AB$155:$BA$1048576,MATCH($A163,'Hoja de Trabajo para listado'!$AB$155:$AB$1048576,0),MATCH((CUADRO!N$5&amp;$E163),'Hoja de Trabajo para listado'!$AB$151:$BA$151,0)),0)+IFERROR(INDEX('Hoja de Trabajo para listado'!$BC$155:$CB$1048576,MATCH($A163,'Hoja de Trabajo para listado'!$BC$155:$BC$1048576,0),MATCH((CUADRO!N$5&amp;$E163),'Hoja de Trabajo para listado'!$BC$151:$CB$151,0)),0)+IFERROR(INDEX('Hoja de Trabajo para listado'!$DE$153:$DG$274,MATCH($A163,'Hoja de Trabajo para listado'!$DE$153:$DE$1048576,0),MATCH((CUADRO!N$5&amp;$E163),'Hoja de Trabajo para listado'!$DE$151:$DG$151,0)),0)+IFERROR(INDEX('Hoja de Trabajo para listado'!$CD$155:$DC$1048576,MATCH($A163,'Hoja de Trabajo para listado'!$CD$155:$CD$1048576,0),MATCH((CUADRO!N$5&amp;$E163),'Hoja de Trabajo para listado'!$CD$151:$DC$151,0)),0)</f>
        <v>0</v>
      </c>
      <c r="O163" s="257">
        <f ca="1">+IFERROR(INDEX('Hoja de Trabajo para listado'!$A$155:$Z$1048576,MATCH($A163,'Hoja de Trabajo para listado'!$A$155:$A$1048576,0),MATCH((CUADRO!O$5&amp;$E163),'Hoja de Trabajo para listado'!$A$151:$Z$151,0)),0)+IFERROR(INDEX('Hoja de Trabajo para listado'!$AB$155:$BA$1048576,MATCH($A163,'Hoja de Trabajo para listado'!$AB$155:$AB$1048576,0),MATCH((CUADRO!O$5&amp;$E163),'Hoja de Trabajo para listado'!$AB$151:$BA$151,0)),0)+IFERROR(INDEX('Hoja de Trabajo para listado'!$BC$155:$CB$1048576,MATCH($A163,'Hoja de Trabajo para listado'!$BC$155:$BC$1048576,0),MATCH((CUADRO!O$5&amp;$E163),'Hoja de Trabajo para listado'!$BC$151:$CB$151,0)),0)+IFERROR(INDEX('Hoja de Trabajo para listado'!$DE$153:$DG$274,MATCH($A163,'Hoja de Trabajo para listado'!$DE$153:$DE$1048576,0),MATCH((CUADRO!O$5&amp;$E163),'Hoja de Trabajo para listado'!$DE$151:$DG$151,0)),0)+IFERROR(INDEX('Hoja de Trabajo para listado'!$CD$155:$DC$1048576,MATCH($A163,'Hoja de Trabajo para listado'!$CD$155:$CD$1048576,0),MATCH((CUADRO!O$5&amp;$E163),'Hoja de Trabajo para listado'!$CD$151:$DC$151,0)),0)</f>
        <v>0</v>
      </c>
      <c r="P163" s="257">
        <f ca="1">+IFERROR(INDEX('Hoja de Trabajo para listado'!$A$155:$Z$1048576,MATCH($A163,'Hoja de Trabajo para listado'!$A$155:$A$1048576,0),MATCH((CUADRO!P$5&amp;$E163),'Hoja de Trabajo para listado'!$A$151:$Z$151,0)),0)+IFERROR(INDEX('Hoja de Trabajo para listado'!$AB$155:$BA$1048576,MATCH($A163,'Hoja de Trabajo para listado'!$AB$155:$AB$1048576,0),MATCH((CUADRO!P$5&amp;$E163),'Hoja de Trabajo para listado'!$AB$151:$BA$151,0)),0)+IFERROR(INDEX('Hoja de Trabajo para listado'!$BC$155:$CB$1048576,MATCH($A163,'Hoja de Trabajo para listado'!$BC$155:$BC$1048576,0),MATCH((CUADRO!P$5&amp;$E163),'Hoja de Trabajo para listado'!$BC$151:$CB$151,0)),0)+IFERROR(INDEX('Hoja de Trabajo para listado'!$DE$153:$DG$274,MATCH($A163,'Hoja de Trabajo para listado'!$DE$153:$DE$1048576,0),MATCH((CUADRO!P$5&amp;$E163),'Hoja de Trabajo para listado'!$DE$151:$DG$151,0)),0)+IFERROR(INDEX('Hoja de Trabajo para listado'!$CD$155:$DC$1048576,MATCH($A163,'Hoja de Trabajo para listado'!$CD$155:$CD$1048576,0),MATCH((CUADRO!P$5&amp;$E163),'Hoja de Trabajo para listado'!$CD$151:$DC$151,0)),0)</f>
        <v>0</v>
      </c>
      <c r="Q163" s="257">
        <f ca="1">+IFERROR(INDEX('Hoja de Trabajo para listado'!$A$155:$Z$1048576,MATCH($A163,'Hoja de Trabajo para listado'!$A$155:$A$1048576,0),MATCH((CUADRO!Q$5&amp;$E163),'Hoja de Trabajo para listado'!$A$151:$Z$151,0)),0)+IFERROR(INDEX('Hoja de Trabajo para listado'!$AB$155:$BA$1048576,MATCH($A163,'Hoja de Trabajo para listado'!$AB$155:$AB$1048576,0),MATCH((CUADRO!Q$5&amp;$E163),'Hoja de Trabajo para listado'!$AB$151:$BA$151,0)),0)+IFERROR(INDEX('Hoja de Trabajo para listado'!$BC$155:$CB$1048576,MATCH($A163,'Hoja de Trabajo para listado'!$BC$155:$BC$1048576,0),MATCH((CUADRO!Q$5&amp;$E163),'Hoja de Trabajo para listado'!$BC$151:$CB$151,0)),0)+IFERROR(INDEX('Hoja de Trabajo para listado'!$DE$153:$DG$274,MATCH($A163,'Hoja de Trabajo para listado'!$DE$153:$DE$1048576,0),MATCH((CUADRO!Q$5&amp;$E163),'Hoja de Trabajo para listado'!$DE$151:$DG$151,0)),0)+IFERROR(INDEX('Hoja de Trabajo para listado'!$CD$155:$DC$1048576,MATCH($A163,'Hoja de Trabajo para listado'!$CD$155:$CD$1048576,0),MATCH((CUADRO!Q$5&amp;$E163),'Hoja de Trabajo para listado'!$CD$151:$DC$151,0)),0)</f>
        <v>0</v>
      </c>
      <c r="R163" s="257">
        <f t="shared" ca="1" si="4"/>
        <v>0</v>
      </c>
      <c r="S163" s="257">
        <f ca="1">+R162+R163</f>
        <v>0</v>
      </c>
      <c r="T163" s="257">
        <f ca="1">+S163</f>
        <v>0</v>
      </c>
      <c r="U163" s="256">
        <f t="shared" si="5"/>
        <v>2</v>
      </c>
      <c r="V163" s="362" t="str">
        <f>+VLOOKUP(A163,bd_lista!$A$3:$E$590,5,FALSE)</f>
        <v>Instituciones Descentralizadas</v>
      </c>
      <c r="W163" s="362"/>
      <c r="X163" s="254">
        <f>+VLOOKUP(A163,[2]Sheet1!$A$13:$D$744,4,FALSE)</f>
        <v>86</v>
      </c>
      <c r="Y163" s="254" t="str">
        <f>+VLOOKUP(X163,bd_lista!$A$3:$C$590,3,FALSE)</f>
        <v>Ministerio de Medio Ambiente y Agua</v>
      </c>
      <c r="Z163" s="314"/>
      <c r="AA163" s="315"/>
    </row>
    <row r="164" spans="1:27" ht="15" customHeight="1">
      <c r="A164" s="264">
        <v>670</v>
      </c>
      <c r="B164" s="306">
        <f>+A164</f>
        <v>670</v>
      </c>
      <c r="C164" s="259" t="str">
        <f>+VLOOKUP(A164,bd_lista!$A$3:$C$590,3,FALSE)</f>
        <v>Órgano Electoral Plurinacional</v>
      </c>
      <c r="D164" s="361" t="str">
        <f>+C164</f>
        <v>Órgano Electoral Plurinacional</v>
      </c>
      <c r="E164" s="259" t="s">
        <v>1313</v>
      </c>
      <c r="F164" s="255">
        <f ca="1">+IFERROR(INDEX('Hoja de Trabajo para listado'!$A$155:$Z$1048576,MATCH($A164,'Hoja de Trabajo para listado'!$A$155:$A$1048576,0),MATCH((CUADRO!F$5&amp;$E164),'Hoja de Trabajo para listado'!$A$151:$Z$151,0)),0)+IFERROR(INDEX('Hoja de Trabajo para listado'!$AB$155:$BA$1048576,MATCH($A164,'Hoja de Trabajo para listado'!$AB$155:$AB$1048576,0),MATCH((CUADRO!F$5&amp;$E164),'Hoja de Trabajo para listado'!$AB$151:$BA$151,0)),0)+IFERROR(INDEX('Hoja de Trabajo para listado'!$BC$155:$CB$1048576,MATCH($A164,'Hoja de Trabajo para listado'!$BC$155:$BC$1048576,0),MATCH((CUADRO!F$5&amp;$E164),'Hoja de Trabajo para listado'!$BC$151:$CB$151,0)),0)+IFERROR(INDEX('Hoja de Trabajo para listado'!$DE$153:$DG$274,MATCH($A164,'Hoja de Trabajo para listado'!$DE$153:$DE$1048576,0),MATCH((CUADRO!F$5&amp;$E164),'Hoja de Trabajo para listado'!$DE$151:$DG$151,0)),0)+IFERROR(INDEX('Hoja de Trabajo para listado'!$CD$155:$DC$1048576,MATCH($A164,'Hoja de Trabajo para listado'!$CD$155:$CD$1048576,0),MATCH((CUADRO!F$5&amp;$E164),'Hoja de Trabajo para listado'!$CD$151:$DC$151,0)),0)</f>
        <v>0</v>
      </c>
      <c r="G164" s="255">
        <f ca="1">+IFERROR(INDEX('Hoja de Trabajo para listado'!$A$155:$Z$1048576,MATCH($A164,'Hoja de Trabajo para listado'!$A$155:$A$1048576,0),MATCH((CUADRO!G$5&amp;$E164),'Hoja de Trabajo para listado'!$A$151:$Z$151,0)),0)+IFERROR(INDEX('Hoja de Trabajo para listado'!$AB$155:$BA$1048576,MATCH($A164,'Hoja de Trabajo para listado'!$AB$155:$AB$1048576,0),MATCH((CUADRO!G$5&amp;$E164),'Hoja de Trabajo para listado'!$AB$151:$BA$151,0)),0)+IFERROR(INDEX('Hoja de Trabajo para listado'!$BC$155:$CB$1048576,MATCH($A164,'Hoja de Trabajo para listado'!$BC$155:$BC$1048576,0),MATCH((CUADRO!G$5&amp;$E164),'Hoja de Trabajo para listado'!$BC$151:$CB$151,0)),0)+IFERROR(INDEX('Hoja de Trabajo para listado'!$DE$153:$DG$274,MATCH($A164,'Hoja de Trabajo para listado'!$DE$153:$DE$1048576,0),MATCH((CUADRO!G$5&amp;$E164),'Hoja de Trabajo para listado'!$DE$151:$DG$151,0)),0)+IFERROR(INDEX('Hoja de Trabajo para listado'!$CD$155:$DC$1048576,MATCH($A164,'Hoja de Trabajo para listado'!$CD$155:$CD$1048576,0),MATCH((CUADRO!G$5&amp;$E164),'Hoja de Trabajo para listado'!$CD$151:$DC$151,0)),0)</f>
        <v>0</v>
      </c>
      <c r="H164" s="255">
        <f ca="1">+IFERROR(INDEX('Hoja de Trabajo para listado'!$A$155:$Z$1048576,MATCH($A164,'Hoja de Trabajo para listado'!$A$155:$A$1048576,0),MATCH((CUADRO!H$5&amp;$E164),'Hoja de Trabajo para listado'!$A$151:$Z$151,0)),0)+IFERROR(INDEX('Hoja de Trabajo para listado'!$AB$155:$BA$1048576,MATCH($A164,'Hoja de Trabajo para listado'!$AB$155:$AB$1048576,0),MATCH((CUADRO!H$5&amp;$E164),'Hoja de Trabajo para listado'!$AB$151:$BA$151,0)),0)+IFERROR(INDEX('Hoja de Trabajo para listado'!$BC$155:$CB$1048576,MATCH($A164,'Hoja de Trabajo para listado'!$BC$155:$BC$1048576,0),MATCH((CUADRO!H$5&amp;$E164),'Hoja de Trabajo para listado'!$BC$151:$CB$151,0)),0)+IFERROR(INDEX('Hoja de Trabajo para listado'!$DE$153:$DG$274,MATCH($A164,'Hoja de Trabajo para listado'!$DE$153:$DE$1048576,0),MATCH((CUADRO!H$5&amp;$E164),'Hoja de Trabajo para listado'!$DE$151:$DG$151,0)),0)+IFERROR(INDEX('Hoja de Trabajo para listado'!$CD$155:$DC$1048576,MATCH($A164,'Hoja de Trabajo para listado'!$CD$155:$CD$1048576,0),MATCH((CUADRO!H$5&amp;$E164),'Hoja de Trabajo para listado'!$CD$151:$DC$151,0)),0)</f>
        <v>0</v>
      </c>
      <c r="I164" s="255">
        <f ca="1">+IFERROR(INDEX('Hoja de Trabajo para listado'!$A$155:$Z$1048576,MATCH($A164,'Hoja de Trabajo para listado'!$A$155:$A$1048576,0),MATCH((CUADRO!I$5&amp;$E164),'Hoja de Trabajo para listado'!$A$151:$Z$151,0)),0)+IFERROR(INDEX('Hoja de Trabajo para listado'!$AB$155:$BA$1048576,MATCH($A164,'Hoja de Trabajo para listado'!$AB$155:$AB$1048576,0),MATCH((CUADRO!I$5&amp;$E164),'Hoja de Trabajo para listado'!$AB$151:$BA$151,0)),0)+IFERROR(INDEX('Hoja de Trabajo para listado'!$BC$155:$CB$1048576,MATCH($A164,'Hoja de Trabajo para listado'!$BC$155:$BC$1048576,0),MATCH((CUADRO!I$5&amp;$E164),'Hoja de Trabajo para listado'!$BC$151:$CB$151,0)),0)+IFERROR(INDEX('Hoja de Trabajo para listado'!$DE$153:$DG$274,MATCH($A164,'Hoja de Trabajo para listado'!$DE$153:$DE$1048576,0),MATCH((CUADRO!I$5&amp;$E164),'Hoja de Trabajo para listado'!$DE$151:$DG$151,0)),0)+IFERROR(INDEX('Hoja de Trabajo para listado'!$CD$155:$DC$1048576,MATCH($A164,'Hoja de Trabajo para listado'!$CD$155:$CD$1048576,0),MATCH((CUADRO!I$5&amp;$E164),'Hoja de Trabajo para listado'!$CD$151:$DC$151,0)),0)</f>
        <v>0</v>
      </c>
      <c r="J164" s="255">
        <f ca="1">+IFERROR(INDEX('Hoja de Trabajo para listado'!$A$155:$Z$1048576,MATCH($A164,'Hoja de Trabajo para listado'!$A$155:$A$1048576,0),MATCH((CUADRO!J$5&amp;$E164),'Hoja de Trabajo para listado'!$A$151:$Z$151,0)),0)+IFERROR(INDEX('Hoja de Trabajo para listado'!$AB$155:$BA$1048576,MATCH($A164,'Hoja de Trabajo para listado'!$AB$155:$AB$1048576,0),MATCH((CUADRO!J$5&amp;$E164),'Hoja de Trabajo para listado'!$AB$151:$BA$151,0)),0)+IFERROR(INDEX('Hoja de Trabajo para listado'!$BC$155:$CB$1048576,MATCH($A164,'Hoja de Trabajo para listado'!$BC$155:$BC$1048576,0),MATCH((CUADRO!J$5&amp;$E164),'Hoja de Trabajo para listado'!$BC$151:$CB$151,0)),0)+IFERROR(INDEX('Hoja de Trabajo para listado'!$DE$153:$DG$274,MATCH($A164,'Hoja de Trabajo para listado'!$DE$153:$DE$1048576,0),MATCH((CUADRO!J$5&amp;$E164),'Hoja de Trabajo para listado'!$DE$151:$DG$151,0)),0)+IFERROR(INDEX('Hoja de Trabajo para listado'!$CD$155:$DC$1048576,MATCH($A164,'Hoja de Trabajo para listado'!$CD$155:$CD$1048576,0),MATCH((CUADRO!J$5&amp;$E164),'Hoja de Trabajo para listado'!$CD$151:$DC$151,0)),0)</f>
        <v>0</v>
      </c>
      <c r="K164" s="255">
        <f ca="1">+IFERROR(INDEX('Hoja de Trabajo para listado'!$A$155:$Z$1048576,MATCH($A164,'Hoja de Trabajo para listado'!$A$155:$A$1048576,0),MATCH((CUADRO!K$5&amp;$E164),'Hoja de Trabajo para listado'!$A$151:$Z$151,0)),0)+IFERROR(INDEX('Hoja de Trabajo para listado'!$AB$155:$BA$1048576,MATCH($A164,'Hoja de Trabajo para listado'!$AB$155:$AB$1048576,0),MATCH((CUADRO!K$5&amp;$E164),'Hoja de Trabajo para listado'!$AB$151:$BA$151,0)),0)+IFERROR(INDEX('Hoja de Trabajo para listado'!$BC$155:$CB$1048576,MATCH($A164,'Hoja de Trabajo para listado'!$BC$155:$BC$1048576,0),MATCH((CUADRO!K$5&amp;$E164),'Hoja de Trabajo para listado'!$BC$151:$CB$151,0)),0)+IFERROR(INDEX('Hoja de Trabajo para listado'!$DE$153:$DG$274,MATCH($A164,'Hoja de Trabajo para listado'!$DE$153:$DE$1048576,0),MATCH((CUADRO!K$5&amp;$E164),'Hoja de Trabajo para listado'!$DE$151:$DG$151,0)),0)+IFERROR(INDEX('Hoja de Trabajo para listado'!$CD$155:$DC$1048576,MATCH($A164,'Hoja de Trabajo para listado'!$CD$155:$CD$1048576,0),MATCH((CUADRO!K$5&amp;$E164),'Hoja de Trabajo para listado'!$CD$151:$DC$151,0)),0)</f>
        <v>0</v>
      </c>
      <c r="L164" s="255">
        <f ca="1">+IFERROR(INDEX('Hoja de Trabajo para listado'!$A$155:$Z$1048576,MATCH($A164,'Hoja de Trabajo para listado'!$A$155:$A$1048576,0),MATCH((CUADRO!L$5&amp;$E164),'Hoja de Trabajo para listado'!$A$151:$Z$151,0)),0)+IFERROR(INDEX('Hoja de Trabajo para listado'!$AB$155:$BA$1048576,MATCH($A164,'Hoja de Trabajo para listado'!$AB$155:$AB$1048576,0),MATCH((CUADRO!L$5&amp;$E164),'Hoja de Trabajo para listado'!$AB$151:$BA$151,0)),0)+IFERROR(INDEX('Hoja de Trabajo para listado'!$BC$155:$CB$1048576,MATCH($A164,'Hoja de Trabajo para listado'!$BC$155:$BC$1048576,0),MATCH((CUADRO!L$5&amp;$E164),'Hoja de Trabajo para listado'!$BC$151:$CB$151,0)),0)+IFERROR(INDEX('Hoja de Trabajo para listado'!$DE$153:$DG$274,MATCH($A164,'Hoja de Trabajo para listado'!$DE$153:$DE$1048576,0),MATCH((CUADRO!L$5&amp;$E164),'Hoja de Trabajo para listado'!$DE$151:$DG$151,0)),0)+IFERROR(INDEX('Hoja de Trabajo para listado'!$CD$155:$DC$1048576,MATCH($A164,'Hoja de Trabajo para listado'!$CD$155:$CD$1048576,0),MATCH((CUADRO!L$5&amp;$E164),'Hoja de Trabajo para listado'!$CD$151:$DC$151,0)),0)</f>
        <v>0</v>
      </c>
      <c r="M164" s="255">
        <f ca="1">+IFERROR(INDEX('Hoja de Trabajo para listado'!$A$155:$Z$1048576,MATCH($A164,'Hoja de Trabajo para listado'!$A$155:$A$1048576,0),MATCH((CUADRO!M$5&amp;$E164),'Hoja de Trabajo para listado'!$A$151:$Z$151,0)),0)+IFERROR(INDEX('Hoja de Trabajo para listado'!$AB$155:$BA$1048576,MATCH($A164,'Hoja de Trabajo para listado'!$AB$155:$AB$1048576,0),MATCH((CUADRO!M$5&amp;$E164),'Hoja de Trabajo para listado'!$AB$151:$BA$151,0)),0)+IFERROR(INDEX('Hoja de Trabajo para listado'!$BC$155:$CB$1048576,MATCH($A164,'Hoja de Trabajo para listado'!$BC$155:$BC$1048576,0),MATCH((CUADRO!M$5&amp;$E164),'Hoja de Trabajo para listado'!$BC$151:$CB$151,0)),0)+IFERROR(INDEX('Hoja de Trabajo para listado'!$DE$153:$DG$274,MATCH($A164,'Hoja de Trabajo para listado'!$DE$153:$DE$1048576,0),MATCH((CUADRO!M$5&amp;$E164),'Hoja de Trabajo para listado'!$DE$151:$DG$151,0)),0)+IFERROR(INDEX('Hoja de Trabajo para listado'!$CD$155:$DC$1048576,MATCH($A164,'Hoja de Trabajo para listado'!$CD$155:$CD$1048576,0),MATCH((CUADRO!M$5&amp;$E164),'Hoja de Trabajo para listado'!$CD$151:$DC$151,0)),0)</f>
        <v>0</v>
      </c>
      <c r="N164" s="255">
        <f ca="1">+IFERROR(INDEX('Hoja de Trabajo para listado'!$A$155:$Z$1048576,MATCH($A164,'Hoja de Trabajo para listado'!$A$155:$A$1048576,0),MATCH((CUADRO!N$5&amp;$E164),'Hoja de Trabajo para listado'!$A$151:$Z$151,0)),0)+IFERROR(INDEX('Hoja de Trabajo para listado'!$AB$155:$BA$1048576,MATCH($A164,'Hoja de Trabajo para listado'!$AB$155:$AB$1048576,0),MATCH((CUADRO!N$5&amp;$E164),'Hoja de Trabajo para listado'!$AB$151:$BA$151,0)),0)+IFERROR(INDEX('Hoja de Trabajo para listado'!$BC$155:$CB$1048576,MATCH($A164,'Hoja de Trabajo para listado'!$BC$155:$BC$1048576,0),MATCH((CUADRO!N$5&amp;$E164),'Hoja de Trabajo para listado'!$BC$151:$CB$151,0)),0)+IFERROR(INDEX('Hoja de Trabajo para listado'!$DE$153:$DG$274,MATCH($A164,'Hoja de Trabajo para listado'!$DE$153:$DE$1048576,0),MATCH((CUADRO!N$5&amp;$E164),'Hoja de Trabajo para listado'!$DE$151:$DG$151,0)),0)+IFERROR(INDEX('Hoja de Trabajo para listado'!$CD$155:$DC$1048576,MATCH($A164,'Hoja de Trabajo para listado'!$CD$155:$CD$1048576,0),MATCH((CUADRO!N$5&amp;$E164),'Hoja de Trabajo para listado'!$CD$151:$DC$151,0)),0)</f>
        <v>250.04999999999998</v>
      </c>
      <c r="O164" s="255">
        <f ca="1">+IFERROR(INDEX('Hoja de Trabajo para listado'!$A$155:$Z$1048576,MATCH($A164,'Hoja de Trabajo para listado'!$A$155:$A$1048576,0),MATCH((CUADRO!O$5&amp;$E164),'Hoja de Trabajo para listado'!$A$151:$Z$151,0)),0)+IFERROR(INDEX('Hoja de Trabajo para listado'!$AB$155:$BA$1048576,MATCH($A164,'Hoja de Trabajo para listado'!$AB$155:$AB$1048576,0),MATCH((CUADRO!O$5&amp;$E164),'Hoja de Trabajo para listado'!$AB$151:$BA$151,0)),0)+IFERROR(INDEX('Hoja de Trabajo para listado'!$BC$155:$CB$1048576,MATCH($A164,'Hoja de Trabajo para listado'!$BC$155:$BC$1048576,0),MATCH((CUADRO!O$5&amp;$E164),'Hoja de Trabajo para listado'!$BC$151:$CB$151,0)),0)+IFERROR(INDEX('Hoja de Trabajo para listado'!$DE$153:$DG$274,MATCH($A164,'Hoja de Trabajo para listado'!$DE$153:$DE$1048576,0),MATCH((CUADRO!O$5&amp;$E164),'Hoja de Trabajo para listado'!$DE$151:$DG$151,0)),0)+IFERROR(INDEX('Hoja de Trabajo para listado'!$CD$155:$DC$1048576,MATCH($A164,'Hoja de Trabajo para listado'!$CD$155:$CD$1048576,0),MATCH((CUADRO!O$5&amp;$E164),'Hoja de Trabajo para listado'!$CD$151:$DC$151,0)),0)</f>
        <v>0</v>
      </c>
      <c r="P164" s="255">
        <f ca="1">+IFERROR(INDEX('Hoja de Trabajo para listado'!$A$155:$Z$1048576,MATCH($A164,'Hoja de Trabajo para listado'!$A$155:$A$1048576,0),MATCH((CUADRO!P$5&amp;$E164),'Hoja de Trabajo para listado'!$A$151:$Z$151,0)),0)+IFERROR(INDEX('Hoja de Trabajo para listado'!$AB$155:$BA$1048576,MATCH($A164,'Hoja de Trabajo para listado'!$AB$155:$AB$1048576,0),MATCH((CUADRO!P$5&amp;$E164),'Hoja de Trabajo para listado'!$AB$151:$BA$151,0)),0)+IFERROR(INDEX('Hoja de Trabajo para listado'!$BC$155:$CB$1048576,MATCH($A164,'Hoja de Trabajo para listado'!$BC$155:$BC$1048576,0),MATCH((CUADRO!P$5&amp;$E164),'Hoja de Trabajo para listado'!$BC$151:$CB$151,0)),0)+IFERROR(INDEX('Hoja de Trabajo para listado'!$DE$153:$DG$274,MATCH($A164,'Hoja de Trabajo para listado'!$DE$153:$DE$1048576,0),MATCH((CUADRO!P$5&amp;$E164),'Hoja de Trabajo para listado'!$DE$151:$DG$151,0)),0)+IFERROR(INDEX('Hoja de Trabajo para listado'!$CD$155:$DC$1048576,MATCH($A164,'Hoja de Trabajo para listado'!$CD$155:$CD$1048576,0),MATCH((CUADRO!P$5&amp;$E164),'Hoja de Trabajo para listado'!$CD$151:$DC$151,0)),0)</f>
        <v>0</v>
      </c>
      <c r="Q164" s="255">
        <f ca="1">+IFERROR(INDEX('Hoja de Trabajo para listado'!$A$155:$Z$1048576,MATCH($A164,'Hoja de Trabajo para listado'!$A$155:$A$1048576,0),MATCH((CUADRO!Q$5&amp;$E164),'Hoja de Trabajo para listado'!$A$151:$Z$151,0)),0)+IFERROR(INDEX('Hoja de Trabajo para listado'!$AB$155:$BA$1048576,MATCH($A164,'Hoja de Trabajo para listado'!$AB$155:$AB$1048576,0),MATCH((CUADRO!Q$5&amp;$E164),'Hoja de Trabajo para listado'!$AB$151:$BA$151,0)),0)+IFERROR(INDEX('Hoja de Trabajo para listado'!$BC$155:$CB$1048576,MATCH($A164,'Hoja de Trabajo para listado'!$BC$155:$BC$1048576,0),MATCH((CUADRO!Q$5&amp;$E164),'Hoja de Trabajo para listado'!$BC$151:$CB$151,0)),0)+IFERROR(INDEX('Hoja de Trabajo para listado'!$DE$153:$DG$274,MATCH($A164,'Hoja de Trabajo para listado'!$DE$153:$DE$1048576,0),MATCH((CUADRO!Q$5&amp;$E164),'Hoja de Trabajo para listado'!$DE$151:$DG$151,0)),0)+IFERROR(INDEX('Hoja de Trabajo para listado'!$CD$155:$DC$1048576,MATCH($A164,'Hoja de Trabajo para listado'!$CD$155:$CD$1048576,0),MATCH((CUADRO!Q$5&amp;$E164),'Hoja de Trabajo para listado'!$CD$151:$DC$151,0)),0)</f>
        <v>0</v>
      </c>
      <c r="R164" s="255">
        <f t="shared" ca="1" si="4"/>
        <v>250.04999999999998</v>
      </c>
      <c r="S164" s="278"/>
      <c r="T164" s="255">
        <f ca="1">+T165</f>
        <v>2901234.48</v>
      </c>
      <c r="U164" s="254">
        <f t="shared" si="5"/>
        <v>1</v>
      </c>
      <c r="V164" s="362" t="str">
        <f>+VLOOKUP(A164,bd_lista!$A$3:$E$590,5,FALSE)</f>
        <v>Instituciones Descentralizadas</v>
      </c>
      <c r="W164" s="361" t="str">
        <f>+V164</f>
        <v>Instituciones Descentralizadas</v>
      </c>
      <c r="X164" s="254">
        <f>+VLOOKUP(A164,[2]Sheet1!$A$13:$D$744,4,FALSE)</f>
        <v>0</v>
      </c>
      <c r="Y164" s="254" t="e">
        <f>+VLOOKUP(X164,bd_lista!$A$3:$C$590,3,FALSE)</f>
        <v>#N/A</v>
      </c>
      <c r="Z164" s="316">
        <f>+X164</f>
        <v>0</v>
      </c>
      <c r="AA164" s="348" t="e">
        <f>+Y164</f>
        <v>#N/A</v>
      </c>
    </row>
    <row r="165" spans="1:27" ht="15" customHeight="1">
      <c r="A165" s="32">
        <v>670</v>
      </c>
      <c r="B165" s="307"/>
      <c r="C165" s="362" t="str">
        <f>+VLOOKUP(A165,bd_lista!$A$3:$C$590,3,FALSE)</f>
        <v>Órgano Electoral Plurinacional</v>
      </c>
      <c r="D165" s="362"/>
      <c r="E165" s="362" t="s">
        <v>1314</v>
      </c>
      <c r="F165" s="257">
        <f ca="1">+IFERROR(INDEX('Hoja de Trabajo para listado'!$A$155:$Z$1048576,MATCH($A165,'Hoja de Trabajo para listado'!$A$155:$A$1048576,0),MATCH((CUADRO!F$5&amp;$E165),'Hoja de Trabajo para listado'!$A$151:$Z$151,0)),0)+IFERROR(INDEX('Hoja de Trabajo para listado'!$AB$155:$BA$1048576,MATCH($A165,'Hoja de Trabajo para listado'!$AB$155:$AB$1048576,0),MATCH((CUADRO!F$5&amp;$E165),'Hoja de Trabajo para listado'!$AB$151:$BA$151,0)),0)+IFERROR(INDEX('Hoja de Trabajo para listado'!$BC$155:$CB$1048576,MATCH($A165,'Hoja de Trabajo para listado'!$BC$155:$BC$1048576,0),MATCH((CUADRO!F$5&amp;$E165),'Hoja de Trabajo para listado'!$BC$151:$CB$151,0)),0)+IFERROR(INDEX('Hoja de Trabajo para listado'!$DE$153:$DG$274,MATCH($A165,'Hoja de Trabajo para listado'!$DE$153:$DE$1048576,0),MATCH((CUADRO!F$5&amp;$E165),'Hoja de Trabajo para listado'!$DE$151:$DG$151,0)),0)+IFERROR(INDEX('Hoja de Trabajo para listado'!$CD$155:$DC$1048576,MATCH($A165,'Hoja de Trabajo para listado'!$CD$155:$CD$1048576,0),MATCH((CUADRO!F$5&amp;$E165),'Hoja de Trabajo para listado'!$CD$151:$DC$151,0)),0)</f>
        <v>0</v>
      </c>
      <c r="G165" s="257">
        <f ca="1">+IFERROR(INDEX('Hoja de Trabajo para listado'!$A$155:$Z$1048576,MATCH($A165,'Hoja de Trabajo para listado'!$A$155:$A$1048576,0),MATCH((CUADRO!G$5&amp;$E165),'Hoja de Trabajo para listado'!$A$151:$Z$151,0)),0)+IFERROR(INDEX('Hoja de Trabajo para listado'!$AB$155:$BA$1048576,MATCH($A165,'Hoja de Trabajo para listado'!$AB$155:$AB$1048576,0),MATCH((CUADRO!G$5&amp;$E165),'Hoja de Trabajo para listado'!$AB$151:$BA$151,0)),0)+IFERROR(INDEX('Hoja de Trabajo para listado'!$BC$155:$CB$1048576,MATCH($A165,'Hoja de Trabajo para listado'!$BC$155:$BC$1048576,0),MATCH((CUADRO!G$5&amp;$E165),'Hoja de Trabajo para listado'!$BC$151:$CB$151,0)),0)+IFERROR(INDEX('Hoja de Trabajo para listado'!$DE$153:$DG$274,MATCH($A165,'Hoja de Trabajo para listado'!$DE$153:$DE$1048576,0),MATCH((CUADRO!G$5&amp;$E165),'Hoja de Trabajo para listado'!$DE$151:$DG$151,0)),0)+IFERROR(INDEX('Hoja de Trabajo para listado'!$CD$155:$DC$1048576,MATCH($A165,'Hoja de Trabajo para listado'!$CD$155:$CD$1048576,0),MATCH((CUADRO!G$5&amp;$E165),'Hoja de Trabajo para listado'!$CD$151:$DC$151,0)),0)</f>
        <v>0</v>
      </c>
      <c r="H165" s="257">
        <f ca="1">+IFERROR(INDEX('Hoja de Trabajo para listado'!$A$155:$Z$1048576,MATCH($A165,'Hoja de Trabajo para listado'!$A$155:$A$1048576,0),MATCH((CUADRO!H$5&amp;$E165),'Hoja de Trabajo para listado'!$A$151:$Z$151,0)),0)+IFERROR(INDEX('Hoja de Trabajo para listado'!$AB$155:$BA$1048576,MATCH($A165,'Hoja de Trabajo para listado'!$AB$155:$AB$1048576,0),MATCH((CUADRO!H$5&amp;$E165),'Hoja de Trabajo para listado'!$AB$151:$BA$151,0)),0)+IFERROR(INDEX('Hoja de Trabajo para listado'!$BC$155:$CB$1048576,MATCH($A165,'Hoja de Trabajo para listado'!$BC$155:$BC$1048576,0),MATCH((CUADRO!H$5&amp;$E165),'Hoja de Trabajo para listado'!$BC$151:$CB$151,0)),0)+IFERROR(INDEX('Hoja de Trabajo para listado'!$DE$153:$DG$274,MATCH($A165,'Hoja de Trabajo para listado'!$DE$153:$DE$1048576,0),MATCH((CUADRO!H$5&amp;$E165),'Hoja de Trabajo para listado'!$DE$151:$DG$151,0)),0)+IFERROR(INDEX('Hoja de Trabajo para listado'!$CD$155:$DC$1048576,MATCH($A165,'Hoja de Trabajo para listado'!$CD$155:$CD$1048576,0),MATCH((CUADRO!H$5&amp;$E165),'Hoja de Trabajo para listado'!$CD$151:$DC$151,0)),0)</f>
        <v>0</v>
      </c>
      <c r="I165" s="257">
        <f ca="1">+IFERROR(INDEX('Hoja de Trabajo para listado'!$A$155:$Z$1048576,MATCH($A165,'Hoja de Trabajo para listado'!$A$155:$A$1048576,0),MATCH((CUADRO!I$5&amp;$E165),'Hoja de Trabajo para listado'!$A$151:$Z$151,0)),0)+IFERROR(INDEX('Hoja de Trabajo para listado'!$AB$155:$BA$1048576,MATCH($A165,'Hoja de Trabajo para listado'!$AB$155:$AB$1048576,0),MATCH((CUADRO!I$5&amp;$E165),'Hoja de Trabajo para listado'!$AB$151:$BA$151,0)),0)+IFERROR(INDEX('Hoja de Trabajo para listado'!$BC$155:$CB$1048576,MATCH($A165,'Hoja de Trabajo para listado'!$BC$155:$BC$1048576,0),MATCH((CUADRO!I$5&amp;$E165),'Hoja de Trabajo para listado'!$BC$151:$CB$151,0)),0)+IFERROR(INDEX('Hoja de Trabajo para listado'!$DE$153:$DG$274,MATCH($A165,'Hoja de Trabajo para listado'!$DE$153:$DE$1048576,0),MATCH((CUADRO!I$5&amp;$E165),'Hoja de Trabajo para listado'!$DE$151:$DG$151,0)),0)+IFERROR(INDEX('Hoja de Trabajo para listado'!$CD$155:$DC$1048576,MATCH($A165,'Hoja de Trabajo para listado'!$CD$155:$CD$1048576,0),MATCH((CUADRO!I$5&amp;$E165),'Hoja de Trabajo para listado'!$CD$151:$DC$151,0)),0)</f>
        <v>0</v>
      </c>
      <c r="J165" s="257">
        <f ca="1">+IFERROR(INDEX('Hoja de Trabajo para listado'!$A$155:$Z$1048576,MATCH($A165,'Hoja de Trabajo para listado'!$A$155:$A$1048576,0),MATCH((CUADRO!J$5&amp;$E165),'Hoja de Trabajo para listado'!$A$151:$Z$151,0)),0)+IFERROR(INDEX('Hoja de Trabajo para listado'!$AB$155:$BA$1048576,MATCH($A165,'Hoja de Trabajo para listado'!$AB$155:$AB$1048576,0),MATCH((CUADRO!J$5&amp;$E165),'Hoja de Trabajo para listado'!$AB$151:$BA$151,0)),0)+IFERROR(INDEX('Hoja de Trabajo para listado'!$BC$155:$CB$1048576,MATCH($A165,'Hoja de Trabajo para listado'!$BC$155:$BC$1048576,0),MATCH((CUADRO!J$5&amp;$E165),'Hoja de Trabajo para listado'!$BC$151:$CB$151,0)),0)+IFERROR(INDEX('Hoja de Trabajo para listado'!$DE$153:$DG$274,MATCH($A165,'Hoja de Trabajo para listado'!$DE$153:$DE$1048576,0),MATCH((CUADRO!J$5&amp;$E165),'Hoja de Trabajo para listado'!$DE$151:$DG$151,0)),0)+IFERROR(INDEX('Hoja de Trabajo para listado'!$CD$155:$DC$1048576,MATCH($A165,'Hoja de Trabajo para listado'!$CD$155:$CD$1048576,0),MATCH((CUADRO!J$5&amp;$E165),'Hoja de Trabajo para listado'!$CD$151:$DC$151,0)),0)</f>
        <v>0</v>
      </c>
      <c r="K165" s="257">
        <f ca="1">+IFERROR(INDEX('Hoja de Trabajo para listado'!$A$155:$Z$1048576,MATCH($A165,'Hoja de Trabajo para listado'!$A$155:$A$1048576,0),MATCH((CUADRO!K$5&amp;$E165),'Hoja de Trabajo para listado'!$A$151:$Z$151,0)),0)+IFERROR(INDEX('Hoja de Trabajo para listado'!$AB$155:$BA$1048576,MATCH($A165,'Hoja de Trabajo para listado'!$AB$155:$AB$1048576,0),MATCH((CUADRO!K$5&amp;$E165),'Hoja de Trabajo para listado'!$AB$151:$BA$151,0)),0)+IFERROR(INDEX('Hoja de Trabajo para listado'!$BC$155:$CB$1048576,MATCH($A165,'Hoja de Trabajo para listado'!$BC$155:$BC$1048576,0),MATCH((CUADRO!K$5&amp;$E165),'Hoja de Trabajo para listado'!$BC$151:$CB$151,0)),0)+IFERROR(INDEX('Hoja de Trabajo para listado'!$DE$153:$DG$274,MATCH($A165,'Hoja de Trabajo para listado'!$DE$153:$DE$1048576,0),MATCH((CUADRO!K$5&amp;$E165),'Hoja de Trabajo para listado'!$DE$151:$DG$151,0)),0)+IFERROR(INDEX('Hoja de Trabajo para listado'!$CD$155:$DC$1048576,MATCH($A165,'Hoja de Trabajo para listado'!$CD$155:$CD$1048576,0),MATCH((CUADRO!K$5&amp;$E165),'Hoja de Trabajo para listado'!$CD$151:$DC$151,0)),0)</f>
        <v>0</v>
      </c>
      <c r="L165" s="257">
        <f ca="1">+IFERROR(INDEX('Hoja de Trabajo para listado'!$A$155:$Z$1048576,MATCH($A165,'Hoja de Trabajo para listado'!$A$155:$A$1048576,0),MATCH((CUADRO!L$5&amp;$E165),'Hoja de Trabajo para listado'!$A$151:$Z$151,0)),0)+IFERROR(INDEX('Hoja de Trabajo para listado'!$AB$155:$BA$1048576,MATCH($A165,'Hoja de Trabajo para listado'!$AB$155:$AB$1048576,0),MATCH((CUADRO!L$5&amp;$E165),'Hoja de Trabajo para listado'!$AB$151:$BA$151,0)),0)+IFERROR(INDEX('Hoja de Trabajo para listado'!$BC$155:$CB$1048576,MATCH($A165,'Hoja de Trabajo para listado'!$BC$155:$BC$1048576,0),MATCH((CUADRO!L$5&amp;$E165),'Hoja de Trabajo para listado'!$BC$151:$CB$151,0)),0)+IFERROR(INDEX('Hoja de Trabajo para listado'!$DE$153:$DG$274,MATCH($A165,'Hoja de Trabajo para listado'!$DE$153:$DE$1048576,0),MATCH((CUADRO!L$5&amp;$E165),'Hoja de Trabajo para listado'!$DE$151:$DG$151,0)),0)+IFERROR(INDEX('Hoja de Trabajo para listado'!$CD$155:$DC$1048576,MATCH($A165,'Hoja de Trabajo para listado'!$CD$155:$CD$1048576,0),MATCH((CUADRO!L$5&amp;$E165),'Hoja de Trabajo para listado'!$CD$151:$DC$151,0)),0)</f>
        <v>0</v>
      </c>
      <c r="M165" s="257">
        <f ca="1">+IFERROR(INDEX('Hoja de Trabajo para listado'!$A$155:$Z$1048576,MATCH($A165,'Hoja de Trabajo para listado'!$A$155:$A$1048576,0),MATCH((CUADRO!M$5&amp;$E165),'Hoja de Trabajo para listado'!$A$151:$Z$151,0)),0)+IFERROR(INDEX('Hoja de Trabajo para listado'!$AB$155:$BA$1048576,MATCH($A165,'Hoja de Trabajo para listado'!$AB$155:$AB$1048576,0),MATCH((CUADRO!M$5&amp;$E165),'Hoja de Trabajo para listado'!$AB$151:$BA$151,0)),0)+IFERROR(INDEX('Hoja de Trabajo para listado'!$BC$155:$CB$1048576,MATCH($A165,'Hoja de Trabajo para listado'!$BC$155:$BC$1048576,0),MATCH((CUADRO!M$5&amp;$E165),'Hoja de Trabajo para listado'!$BC$151:$CB$151,0)),0)+IFERROR(INDEX('Hoja de Trabajo para listado'!$DE$153:$DG$274,MATCH($A165,'Hoja de Trabajo para listado'!$DE$153:$DE$1048576,0),MATCH((CUADRO!M$5&amp;$E165),'Hoja de Trabajo para listado'!$DE$151:$DG$151,0)),0)+IFERROR(INDEX('Hoja de Trabajo para listado'!$CD$155:$DC$1048576,MATCH($A165,'Hoja de Trabajo para listado'!$CD$155:$CD$1048576,0),MATCH((CUADRO!M$5&amp;$E165),'Hoja de Trabajo para listado'!$CD$151:$DC$151,0)),0)</f>
        <v>0</v>
      </c>
      <c r="N165" s="257">
        <f ca="1">+IFERROR(INDEX('Hoja de Trabajo para listado'!$A$155:$Z$1048576,MATCH($A165,'Hoja de Trabajo para listado'!$A$155:$A$1048576,0),MATCH((CUADRO!N$5&amp;$E165),'Hoja de Trabajo para listado'!$A$151:$Z$151,0)),0)+IFERROR(INDEX('Hoja de Trabajo para listado'!$AB$155:$BA$1048576,MATCH($A165,'Hoja de Trabajo para listado'!$AB$155:$AB$1048576,0),MATCH((CUADRO!N$5&amp;$E165),'Hoja de Trabajo para listado'!$AB$151:$BA$151,0)),0)+IFERROR(INDEX('Hoja de Trabajo para listado'!$BC$155:$CB$1048576,MATCH($A165,'Hoja de Trabajo para listado'!$BC$155:$BC$1048576,0),MATCH((CUADRO!N$5&amp;$E165),'Hoja de Trabajo para listado'!$BC$151:$CB$151,0)),0)+IFERROR(INDEX('Hoja de Trabajo para listado'!$DE$153:$DG$274,MATCH($A165,'Hoja de Trabajo para listado'!$DE$153:$DE$1048576,0),MATCH((CUADRO!N$5&amp;$E165),'Hoja de Trabajo para listado'!$DE$151:$DG$151,0)),0)+IFERROR(INDEX('Hoja de Trabajo para listado'!$CD$155:$DC$1048576,MATCH($A165,'Hoja de Trabajo para listado'!$CD$155:$CD$1048576,0),MATCH((CUADRO!N$5&amp;$E165),'Hoja de Trabajo para listado'!$CD$151:$DC$151,0)),0)</f>
        <v>2900984.43</v>
      </c>
      <c r="O165" s="257">
        <f ca="1">+IFERROR(INDEX('Hoja de Trabajo para listado'!$A$155:$Z$1048576,MATCH($A165,'Hoja de Trabajo para listado'!$A$155:$A$1048576,0),MATCH((CUADRO!O$5&amp;$E165),'Hoja de Trabajo para listado'!$A$151:$Z$151,0)),0)+IFERROR(INDEX('Hoja de Trabajo para listado'!$AB$155:$BA$1048576,MATCH($A165,'Hoja de Trabajo para listado'!$AB$155:$AB$1048576,0),MATCH((CUADRO!O$5&amp;$E165),'Hoja de Trabajo para listado'!$AB$151:$BA$151,0)),0)+IFERROR(INDEX('Hoja de Trabajo para listado'!$BC$155:$CB$1048576,MATCH($A165,'Hoja de Trabajo para listado'!$BC$155:$BC$1048576,0),MATCH((CUADRO!O$5&amp;$E165),'Hoja de Trabajo para listado'!$BC$151:$CB$151,0)),0)+IFERROR(INDEX('Hoja de Trabajo para listado'!$DE$153:$DG$274,MATCH($A165,'Hoja de Trabajo para listado'!$DE$153:$DE$1048576,0),MATCH((CUADRO!O$5&amp;$E165),'Hoja de Trabajo para listado'!$DE$151:$DG$151,0)),0)+IFERROR(INDEX('Hoja de Trabajo para listado'!$CD$155:$DC$1048576,MATCH($A165,'Hoja de Trabajo para listado'!$CD$155:$CD$1048576,0),MATCH((CUADRO!O$5&amp;$E165),'Hoja de Trabajo para listado'!$CD$151:$DC$151,0)),0)</f>
        <v>0</v>
      </c>
      <c r="P165" s="257">
        <f ca="1">+IFERROR(INDEX('Hoja de Trabajo para listado'!$A$155:$Z$1048576,MATCH($A165,'Hoja de Trabajo para listado'!$A$155:$A$1048576,0),MATCH((CUADRO!P$5&amp;$E165),'Hoja de Trabajo para listado'!$A$151:$Z$151,0)),0)+IFERROR(INDEX('Hoja de Trabajo para listado'!$AB$155:$BA$1048576,MATCH($A165,'Hoja de Trabajo para listado'!$AB$155:$AB$1048576,0),MATCH((CUADRO!P$5&amp;$E165),'Hoja de Trabajo para listado'!$AB$151:$BA$151,0)),0)+IFERROR(INDEX('Hoja de Trabajo para listado'!$BC$155:$CB$1048576,MATCH($A165,'Hoja de Trabajo para listado'!$BC$155:$BC$1048576,0),MATCH((CUADRO!P$5&amp;$E165),'Hoja de Trabajo para listado'!$BC$151:$CB$151,0)),0)+IFERROR(INDEX('Hoja de Trabajo para listado'!$DE$153:$DG$274,MATCH($A165,'Hoja de Trabajo para listado'!$DE$153:$DE$1048576,0),MATCH((CUADRO!P$5&amp;$E165),'Hoja de Trabajo para listado'!$DE$151:$DG$151,0)),0)+IFERROR(INDEX('Hoja de Trabajo para listado'!$CD$155:$DC$1048576,MATCH($A165,'Hoja de Trabajo para listado'!$CD$155:$CD$1048576,0),MATCH((CUADRO!P$5&amp;$E165),'Hoja de Trabajo para listado'!$CD$151:$DC$151,0)),0)</f>
        <v>0</v>
      </c>
      <c r="Q165" s="257">
        <f ca="1">+IFERROR(INDEX('Hoja de Trabajo para listado'!$A$155:$Z$1048576,MATCH($A165,'Hoja de Trabajo para listado'!$A$155:$A$1048576,0),MATCH((CUADRO!Q$5&amp;$E165),'Hoja de Trabajo para listado'!$A$151:$Z$151,0)),0)+IFERROR(INDEX('Hoja de Trabajo para listado'!$AB$155:$BA$1048576,MATCH($A165,'Hoja de Trabajo para listado'!$AB$155:$AB$1048576,0),MATCH((CUADRO!Q$5&amp;$E165),'Hoja de Trabajo para listado'!$AB$151:$BA$151,0)),0)+IFERROR(INDEX('Hoja de Trabajo para listado'!$BC$155:$CB$1048576,MATCH($A165,'Hoja de Trabajo para listado'!$BC$155:$BC$1048576,0),MATCH((CUADRO!Q$5&amp;$E165),'Hoja de Trabajo para listado'!$BC$151:$CB$151,0)),0)+IFERROR(INDEX('Hoja de Trabajo para listado'!$DE$153:$DG$274,MATCH($A165,'Hoja de Trabajo para listado'!$DE$153:$DE$1048576,0),MATCH((CUADRO!Q$5&amp;$E165),'Hoja de Trabajo para listado'!$DE$151:$DG$151,0)),0)+IFERROR(INDEX('Hoja de Trabajo para listado'!$CD$155:$DC$1048576,MATCH($A165,'Hoja de Trabajo para listado'!$CD$155:$CD$1048576,0),MATCH((CUADRO!Q$5&amp;$E165),'Hoja de Trabajo para listado'!$CD$151:$DC$151,0)),0)</f>
        <v>0</v>
      </c>
      <c r="R165" s="257">
        <f t="shared" ca="1" si="4"/>
        <v>2900984.43</v>
      </c>
      <c r="S165" s="277">
        <f ca="1">+R164+R165</f>
        <v>2901234.48</v>
      </c>
      <c r="T165" s="257">
        <f ca="1">+S165</f>
        <v>2901234.48</v>
      </c>
      <c r="U165" s="256">
        <f t="shared" si="5"/>
        <v>2</v>
      </c>
      <c r="V165" s="362" t="str">
        <f>+VLOOKUP(A165,bd_lista!$A$3:$E$590,5,FALSE)</f>
        <v>Instituciones Descentralizadas</v>
      </c>
      <c r="W165" s="362"/>
      <c r="X165" s="254">
        <f>+VLOOKUP(A165,[2]Sheet1!$A$13:$D$744,4,FALSE)</f>
        <v>0</v>
      </c>
      <c r="Y165" s="254" t="e">
        <f>+VLOOKUP(X165,bd_lista!$A$3:$C$590,3,FALSE)</f>
        <v>#N/A</v>
      </c>
      <c r="Z165" s="314"/>
      <c r="AA165" s="350"/>
    </row>
    <row r="166" spans="1:27" ht="15" customHeight="1">
      <c r="A166" s="264">
        <v>271</v>
      </c>
      <c r="B166" s="306">
        <f>+A166</f>
        <v>271</v>
      </c>
      <c r="C166" s="259" t="str">
        <f>+VLOOKUP(A166,bd_lista!$A$3:$C$590,3,FALSE)</f>
        <v>Direc. Dptal. de Educación Santa Cruz</v>
      </c>
      <c r="D166" s="361" t="str">
        <f>+C166</f>
        <v>Direc. Dptal. de Educación Santa Cruz</v>
      </c>
      <c r="E166" s="259" t="s">
        <v>1313</v>
      </c>
      <c r="F166" s="255">
        <f ca="1">+IFERROR(INDEX('Hoja de Trabajo para listado'!$A$155:$Z$1048576,MATCH($A166,'Hoja de Trabajo para listado'!$A$155:$A$1048576,0),MATCH((CUADRO!F$5&amp;$E166),'Hoja de Trabajo para listado'!$A$151:$Z$151,0)),0)+IFERROR(INDEX('Hoja de Trabajo para listado'!$AB$155:$BA$1048576,MATCH($A166,'Hoja de Trabajo para listado'!$AB$155:$AB$1048576,0),MATCH((CUADRO!F$5&amp;$E166),'Hoja de Trabajo para listado'!$AB$151:$BA$151,0)),0)+IFERROR(INDEX('Hoja de Trabajo para listado'!$BC$155:$CB$1048576,MATCH($A166,'Hoja de Trabajo para listado'!$BC$155:$BC$1048576,0),MATCH((CUADRO!F$5&amp;$E166),'Hoja de Trabajo para listado'!$BC$151:$CB$151,0)),0)+IFERROR(INDEX('Hoja de Trabajo para listado'!$DE$153:$DG$274,MATCH($A166,'Hoja de Trabajo para listado'!$DE$153:$DE$1048576,0),MATCH((CUADRO!F$5&amp;$E166),'Hoja de Trabajo para listado'!$DE$151:$DG$151,0)),0)+IFERROR(INDEX('Hoja de Trabajo para listado'!$CD$155:$DC$1048576,MATCH($A166,'Hoja de Trabajo para listado'!$CD$155:$CD$1048576,0),MATCH((CUADRO!F$5&amp;$E166),'Hoja de Trabajo para listado'!$CD$151:$DC$151,0)),0)</f>
        <v>0</v>
      </c>
      <c r="G166" s="255">
        <f ca="1">+IFERROR(INDEX('Hoja de Trabajo para listado'!$A$155:$Z$1048576,MATCH($A166,'Hoja de Trabajo para listado'!$A$155:$A$1048576,0),MATCH((CUADRO!G$5&amp;$E166),'Hoja de Trabajo para listado'!$A$151:$Z$151,0)),0)+IFERROR(INDEX('Hoja de Trabajo para listado'!$AB$155:$BA$1048576,MATCH($A166,'Hoja de Trabajo para listado'!$AB$155:$AB$1048576,0),MATCH((CUADRO!G$5&amp;$E166),'Hoja de Trabajo para listado'!$AB$151:$BA$151,0)),0)+IFERROR(INDEX('Hoja de Trabajo para listado'!$BC$155:$CB$1048576,MATCH($A166,'Hoja de Trabajo para listado'!$BC$155:$BC$1048576,0),MATCH((CUADRO!G$5&amp;$E166),'Hoja de Trabajo para listado'!$BC$151:$CB$151,0)),0)+IFERROR(INDEX('Hoja de Trabajo para listado'!$DE$153:$DG$274,MATCH($A166,'Hoja de Trabajo para listado'!$DE$153:$DE$1048576,0),MATCH((CUADRO!G$5&amp;$E166),'Hoja de Trabajo para listado'!$DE$151:$DG$151,0)),0)+IFERROR(INDEX('Hoja de Trabajo para listado'!$CD$155:$DC$1048576,MATCH($A166,'Hoja de Trabajo para listado'!$CD$155:$CD$1048576,0),MATCH((CUADRO!G$5&amp;$E166),'Hoja de Trabajo para listado'!$CD$151:$DC$151,0)),0)</f>
        <v>0</v>
      </c>
      <c r="H166" s="255">
        <f ca="1">+IFERROR(INDEX('Hoja de Trabajo para listado'!$A$155:$Z$1048576,MATCH($A166,'Hoja de Trabajo para listado'!$A$155:$A$1048576,0),MATCH((CUADRO!H$5&amp;$E166),'Hoja de Trabajo para listado'!$A$151:$Z$151,0)),0)+IFERROR(INDEX('Hoja de Trabajo para listado'!$AB$155:$BA$1048576,MATCH($A166,'Hoja de Trabajo para listado'!$AB$155:$AB$1048576,0),MATCH((CUADRO!H$5&amp;$E166),'Hoja de Trabajo para listado'!$AB$151:$BA$151,0)),0)+IFERROR(INDEX('Hoja de Trabajo para listado'!$BC$155:$CB$1048576,MATCH($A166,'Hoja de Trabajo para listado'!$BC$155:$BC$1048576,0),MATCH((CUADRO!H$5&amp;$E166),'Hoja de Trabajo para listado'!$BC$151:$CB$151,0)),0)+IFERROR(INDEX('Hoja de Trabajo para listado'!$DE$153:$DG$274,MATCH($A166,'Hoja de Trabajo para listado'!$DE$153:$DE$1048576,0),MATCH((CUADRO!H$5&amp;$E166),'Hoja de Trabajo para listado'!$DE$151:$DG$151,0)),0)+IFERROR(INDEX('Hoja de Trabajo para listado'!$CD$155:$DC$1048576,MATCH($A166,'Hoja de Trabajo para listado'!$CD$155:$CD$1048576,0),MATCH((CUADRO!H$5&amp;$E166),'Hoja de Trabajo para listado'!$CD$151:$DC$151,0)),0)</f>
        <v>0</v>
      </c>
      <c r="I166" s="255">
        <f ca="1">+IFERROR(INDEX('Hoja de Trabajo para listado'!$A$155:$Z$1048576,MATCH($A166,'Hoja de Trabajo para listado'!$A$155:$A$1048576,0),MATCH((CUADRO!I$5&amp;$E166),'Hoja de Trabajo para listado'!$A$151:$Z$151,0)),0)+IFERROR(INDEX('Hoja de Trabajo para listado'!$AB$155:$BA$1048576,MATCH($A166,'Hoja de Trabajo para listado'!$AB$155:$AB$1048576,0),MATCH((CUADRO!I$5&amp;$E166),'Hoja de Trabajo para listado'!$AB$151:$BA$151,0)),0)+IFERROR(INDEX('Hoja de Trabajo para listado'!$BC$155:$CB$1048576,MATCH($A166,'Hoja de Trabajo para listado'!$BC$155:$BC$1048576,0),MATCH((CUADRO!I$5&amp;$E166),'Hoja de Trabajo para listado'!$BC$151:$CB$151,0)),0)+IFERROR(INDEX('Hoja de Trabajo para listado'!$DE$153:$DG$274,MATCH($A166,'Hoja de Trabajo para listado'!$DE$153:$DE$1048576,0),MATCH((CUADRO!I$5&amp;$E166),'Hoja de Trabajo para listado'!$DE$151:$DG$151,0)),0)+IFERROR(INDEX('Hoja de Trabajo para listado'!$CD$155:$DC$1048576,MATCH($A166,'Hoja de Trabajo para listado'!$CD$155:$CD$1048576,0),MATCH((CUADRO!I$5&amp;$E166),'Hoja de Trabajo para listado'!$CD$151:$DC$151,0)),0)</f>
        <v>0</v>
      </c>
      <c r="J166" s="255">
        <f ca="1">+IFERROR(INDEX('Hoja de Trabajo para listado'!$A$155:$Z$1048576,MATCH($A166,'Hoja de Trabajo para listado'!$A$155:$A$1048576,0),MATCH((CUADRO!J$5&amp;$E166),'Hoja de Trabajo para listado'!$A$151:$Z$151,0)),0)+IFERROR(INDEX('Hoja de Trabajo para listado'!$AB$155:$BA$1048576,MATCH($A166,'Hoja de Trabajo para listado'!$AB$155:$AB$1048576,0),MATCH((CUADRO!J$5&amp;$E166),'Hoja de Trabajo para listado'!$AB$151:$BA$151,0)),0)+IFERROR(INDEX('Hoja de Trabajo para listado'!$BC$155:$CB$1048576,MATCH($A166,'Hoja de Trabajo para listado'!$BC$155:$BC$1048576,0),MATCH((CUADRO!J$5&amp;$E166),'Hoja de Trabajo para listado'!$BC$151:$CB$151,0)),0)+IFERROR(INDEX('Hoja de Trabajo para listado'!$DE$153:$DG$274,MATCH($A166,'Hoja de Trabajo para listado'!$DE$153:$DE$1048576,0),MATCH((CUADRO!J$5&amp;$E166),'Hoja de Trabajo para listado'!$DE$151:$DG$151,0)),0)+IFERROR(INDEX('Hoja de Trabajo para listado'!$CD$155:$DC$1048576,MATCH($A166,'Hoja de Trabajo para listado'!$CD$155:$CD$1048576,0),MATCH((CUADRO!J$5&amp;$E166),'Hoja de Trabajo para listado'!$CD$151:$DC$151,0)),0)</f>
        <v>0</v>
      </c>
      <c r="K166" s="255">
        <f ca="1">+IFERROR(INDEX('Hoja de Trabajo para listado'!$A$155:$Z$1048576,MATCH($A166,'Hoja de Trabajo para listado'!$A$155:$A$1048576,0),MATCH((CUADRO!K$5&amp;$E166),'Hoja de Trabajo para listado'!$A$151:$Z$151,0)),0)+IFERROR(INDEX('Hoja de Trabajo para listado'!$AB$155:$BA$1048576,MATCH($A166,'Hoja de Trabajo para listado'!$AB$155:$AB$1048576,0),MATCH((CUADRO!K$5&amp;$E166),'Hoja de Trabajo para listado'!$AB$151:$BA$151,0)),0)+IFERROR(INDEX('Hoja de Trabajo para listado'!$BC$155:$CB$1048576,MATCH($A166,'Hoja de Trabajo para listado'!$BC$155:$BC$1048576,0),MATCH((CUADRO!K$5&amp;$E166),'Hoja de Trabajo para listado'!$BC$151:$CB$151,0)),0)+IFERROR(INDEX('Hoja de Trabajo para listado'!$DE$153:$DG$274,MATCH($A166,'Hoja de Trabajo para listado'!$DE$153:$DE$1048576,0),MATCH((CUADRO!K$5&amp;$E166),'Hoja de Trabajo para listado'!$DE$151:$DG$151,0)),0)+IFERROR(INDEX('Hoja de Trabajo para listado'!$CD$155:$DC$1048576,MATCH($A166,'Hoja de Trabajo para listado'!$CD$155:$CD$1048576,0),MATCH((CUADRO!K$5&amp;$E166),'Hoja de Trabajo para listado'!$CD$151:$DC$151,0)),0)</f>
        <v>0</v>
      </c>
      <c r="L166" s="255">
        <f ca="1">+IFERROR(INDEX('Hoja de Trabajo para listado'!$A$155:$Z$1048576,MATCH($A166,'Hoja de Trabajo para listado'!$A$155:$A$1048576,0),MATCH((CUADRO!L$5&amp;$E166),'Hoja de Trabajo para listado'!$A$151:$Z$151,0)),0)+IFERROR(INDEX('Hoja de Trabajo para listado'!$AB$155:$BA$1048576,MATCH($A166,'Hoja de Trabajo para listado'!$AB$155:$AB$1048576,0),MATCH((CUADRO!L$5&amp;$E166),'Hoja de Trabajo para listado'!$AB$151:$BA$151,0)),0)+IFERROR(INDEX('Hoja de Trabajo para listado'!$BC$155:$CB$1048576,MATCH($A166,'Hoja de Trabajo para listado'!$BC$155:$BC$1048576,0),MATCH((CUADRO!L$5&amp;$E166),'Hoja de Trabajo para listado'!$BC$151:$CB$151,0)),0)+IFERROR(INDEX('Hoja de Trabajo para listado'!$DE$153:$DG$274,MATCH($A166,'Hoja de Trabajo para listado'!$DE$153:$DE$1048576,0),MATCH((CUADRO!L$5&amp;$E166),'Hoja de Trabajo para listado'!$DE$151:$DG$151,0)),0)+IFERROR(INDEX('Hoja de Trabajo para listado'!$CD$155:$DC$1048576,MATCH($A166,'Hoja de Trabajo para listado'!$CD$155:$CD$1048576,0),MATCH((CUADRO!L$5&amp;$E166),'Hoja de Trabajo para listado'!$CD$151:$DC$151,0)),0)</f>
        <v>0</v>
      </c>
      <c r="M166" s="255">
        <f ca="1">+IFERROR(INDEX('Hoja de Trabajo para listado'!$A$155:$Z$1048576,MATCH($A166,'Hoja de Trabajo para listado'!$A$155:$A$1048576,0),MATCH((CUADRO!M$5&amp;$E166),'Hoja de Trabajo para listado'!$A$151:$Z$151,0)),0)+IFERROR(INDEX('Hoja de Trabajo para listado'!$AB$155:$BA$1048576,MATCH($A166,'Hoja de Trabajo para listado'!$AB$155:$AB$1048576,0),MATCH((CUADRO!M$5&amp;$E166),'Hoja de Trabajo para listado'!$AB$151:$BA$151,0)),0)+IFERROR(INDEX('Hoja de Trabajo para listado'!$BC$155:$CB$1048576,MATCH($A166,'Hoja de Trabajo para listado'!$BC$155:$BC$1048576,0),MATCH((CUADRO!M$5&amp;$E166),'Hoja de Trabajo para listado'!$BC$151:$CB$151,0)),0)+IFERROR(INDEX('Hoja de Trabajo para listado'!$DE$153:$DG$274,MATCH($A166,'Hoja de Trabajo para listado'!$DE$153:$DE$1048576,0),MATCH((CUADRO!M$5&amp;$E166),'Hoja de Trabajo para listado'!$DE$151:$DG$151,0)),0)+IFERROR(INDEX('Hoja de Trabajo para listado'!$CD$155:$DC$1048576,MATCH($A166,'Hoja de Trabajo para listado'!$CD$155:$CD$1048576,0),MATCH((CUADRO!M$5&amp;$E166),'Hoja de Trabajo para listado'!$CD$151:$DC$151,0)),0)</f>
        <v>0</v>
      </c>
      <c r="N166" s="255">
        <f ca="1">+IFERROR(INDEX('Hoja de Trabajo para listado'!$A$155:$Z$1048576,MATCH($A166,'Hoja de Trabajo para listado'!$A$155:$A$1048576,0),MATCH((CUADRO!N$5&amp;$E166),'Hoja de Trabajo para listado'!$A$151:$Z$151,0)),0)+IFERROR(INDEX('Hoja de Trabajo para listado'!$AB$155:$BA$1048576,MATCH($A166,'Hoja de Trabajo para listado'!$AB$155:$AB$1048576,0),MATCH((CUADRO!N$5&amp;$E166),'Hoja de Trabajo para listado'!$AB$151:$BA$151,0)),0)+IFERROR(INDEX('Hoja de Trabajo para listado'!$BC$155:$CB$1048576,MATCH($A166,'Hoja de Trabajo para listado'!$BC$155:$BC$1048576,0),MATCH((CUADRO!N$5&amp;$E166),'Hoja de Trabajo para listado'!$BC$151:$CB$151,0)),0)+IFERROR(INDEX('Hoja de Trabajo para listado'!$DE$153:$DG$274,MATCH($A166,'Hoja de Trabajo para listado'!$DE$153:$DE$1048576,0),MATCH((CUADRO!N$5&amp;$E166),'Hoja de Trabajo para listado'!$DE$151:$DG$151,0)),0)+IFERROR(INDEX('Hoja de Trabajo para listado'!$CD$155:$DC$1048576,MATCH($A166,'Hoja de Trabajo para listado'!$CD$155:$CD$1048576,0),MATCH((CUADRO!N$5&amp;$E166),'Hoja de Trabajo para listado'!$CD$151:$DC$151,0)),0)</f>
        <v>0</v>
      </c>
      <c r="O166" s="255">
        <f ca="1">+IFERROR(INDEX('Hoja de Trabajo para listado'!$A$155:$Z$1048576,MATCH($A166,'Hoja de Trabajo para listado'!$A$155:$A$1048576,0),MATCH((CUADRO!O$5&amp;$E166),'Hoja de Trabajo para listado'!$A$151:$Z$151,0)),0)+IFERROR(INDEX('Hoja de Trabajo para listado'!$AB$155:$BA$1048576,MATCH($A166,'Hoja de Trabajo para listado'!$AB$155:$AB$1048576,0),MATCH((CUADRO!O$5&amp;$E166),'Hoja de Trabajo para listado'!$AB$151:$BA$151,0)),0)+IFERROR(INDEX('Hoja de Trabajo para listado'!$BC$155:$CB$1048576,MATCH($A166,'Hoja de Trabajo para listado'!$BC$155:$BC$1048576,0),MATCH((CUADRO!O$5&amp;$E166),'Hoja de Trabajo para listado'!$BC$151:$CB$151,0)),0)+IFERROR(INDEX('Hoja de Trabajo para listado'!$DE$153:$DG$274,MATCH($A166,'Hoja de Trabajo para listado'!$DE$153:$DE$1048576,0),MATCH((CUADRO!O$5&amp;$E166),'Hoja de Trabajo para listado'!$DE$151:$DG$151,0)),0)+IFERROR(INDEX('Hoja de Trabajo para listado'!$CD$155:$DC$1048576,MATCH($A166,'Hoja de Trabajo para listado'!$CD$155:$CD$1048576,0),MATCH((CUADRO!O$5&amp;$E166),'Hoja de Trabajo para listado'!$CD$151:$DC$151,0)),0)</f>
        <v>0</v>
      </c>
      <c r="P166" s="255">
        <f ca="1">+IFERROR(INDEX('Hoja de Trabajo para listado'!$A$155:$Z$1048576,MATCH($A166,'Hoja de Trabajo para listado'!$A$155:$A$1048576,0),MATCH((CUADRO!P$5&amp;$E166),'Hoja de Trabajo para listado'!$A$151:$Z$151,0)),0)+IFERROR(INDEX('Hoja de Trabajo para listado'!$AB$155:$BA$1048576,MATCH($A166,'Hoja de Trabajo para listado'!$AB$155:$AB$1048576,0),MATCH((CUADRO!P$5&amp;$E166),'Hoja de Trabajo para listado'!$AB$151:$BA$151,0)),0)+IFERROR(INDEX('Hoja de Trabajo para listado'!$BC$155:$CB$1048576,MATCH($A166,'Hoja de Trabajo para listado'!$BC$155:$BC$1048576,0),MATCH((CUADRO!P$5&amp;$E166),'Hoja de Trabajo para listado'!$BC$151:$CB$151,0)),0)+IFERROR(INDEX('Hoja de Trabajo para listado'!$DE$153:$DG$274,MATCH($A166,'Hoja de Trabajo para listado'!$DE$153:$DE$1048576,0),MATCH((CUADRO!P$5&amp;$E166),'Hoja de Trabajo para listado'!$DE$151:$DG$151,0)),0)+IFERROR(INDEX('Hoja de Trabajo para listado'!$CD$155:$DC$1048576,MATCH($A166,'Hoja de Trabajo para listado'!$CD$155:$CD$1048576,0),MATCH((CUADRO!P$5&amp;$E166),'Hoja de Trabajo para listado'!$CD$151:$DC$151,0)),0)</f>
        <v>0</v>
      </c>
      <c r="Q166" s="255">
        <f ca="1">+IFERROR(INDEX('Hoja de Trabajo para listado'!$A$155:$Z$1048576,MATCH($A166,'Hoja de Trabajo para listado'!$A$155:$A$1048576,0),MATCH((CUADRO!Q$5&amp;$E166),'Hoja de Trabajo para listado'!$A$151:$Z$151,0)),0)+IFERROR(INDEX('Hoja de Trabajo para listado'!$AB$155:$BA$1048576,MATCH($A166,'Hoja de Trabajo para listado'!$AB$155:$AB$1048576,0),MATCH((CUADRO!Q$5&amp;$E166),'Hoja de Trabajo para listado'!$AB$151:$BA$151,0)),0)+IFERROR(INDEX('Hoja de Trabajo para listado'!$BC$155:$CB$1048576,MATCH($A166,'Hoja de Trabajo para listado'!$BC$155:$BC$1048576,0),MATCH((CUADRO!Q$5&amp;$E166),'Hoja de Trabajo para listado'!$BC$151:$CB$151,0)),0)+IFERROR(INDEX('Hoja de Trabajo para listado'!$DE$153:$DG$274,MATCH($A166,'Hoja de Trabajo para listado'!$DE$153:$DE$1048576,0),MATCH((CUADRO!Q$5&amp;$E166),'Hoja de Trabajo para listado'!$DE$151:$DG$151,0)),0)+IFERROR(INDEX('Hoja de Trabajo para listado'!$CD$155:$DC$1048576,MATCH($A166,'Hoja de Trabajo para listado'!$CD$155:$CD$1048576,0),MATCH((CUADRO!Q$5&amp;$E166),'Hoja de Trabajo para listado'!$CD$151:$DC$151,0)),0)</f>
        <v>0</v>
      </c>
      <c r="R166" s="255">
        <f t="shared" ca="1" si="4"/>
        <v>0</v>
      </c>
      <c r="S166" s="255"/>
      <c r="T166" s="255">
        <f ca="1">+T167</f>
        <v>2547506</v>
      </c>
      <c r="U166" s="254">
        <f t="shared" si="5"/>
        <v>1</v>
      </c>
      <c r="V166" s="362" t="str">
        <f>+VLOOKUP(A166,bd_lista!$A$3:$E$590,5,FALSE)</f>
        <v>Instituciones Descentralizadas</v>
      </c>
      <c r="W166" s="361" t="str">
        <f>+V166</f>
        <v>Instituciones Descentralizadas</v>
      </c>
      <c r="X166" s="254">
        <f>+VLOOKUP(A166,[2]Sheet1!$A$13:$D$744,4,FALSE)</f>
        <v>16</v>
      </c>
      <c r="Y166" s="254" t="str">
        <f>+VLOOKUP(X166,bd_lista!$A$3:$C$590,3,FALSE)</f>
        <v>Ministerio de Educación</v>
      </c>
      <c r="Z166" s="316">
        <f>+X166</f>
        <v>16</v>
      </c>
      <c r="AA166" s="348" t="str">
        <f>+Y166</f>
        <v>Ministerio de Educación</v>
      </c>
    </row>
    <row r="167" spans="1:27" ht="15" customHeight="1">
      <c r="A167" s="32">
        <v>271</v>
      </c>
      <c r="B167" s="307"/>
      <c r="C167" s="362" t="str">
        <f>+VLOOKUP(A167,bd_lista!$A$3:$C$590,3,FALSE)</f>
        <v>Direc. Dptal. de Educación Santa Cruz</v>
      </c>
      <c r="D167" s="362"/>
      <c r="E167" s="362" t="s">
        <v>1314</v>
      </c>
      <c r="F167" s="257">
        <f ca="1">+IFERROR(INDEX('Hoja de Trabajo para listado'!$A$155:$Z$1048576,MATCH($A167,'Hoja de Trabajo para listado'!$A$155:$A$1048576,0),MATCH((CUADRO!F$5&amp;$E167),'Hoja de Trabajo para listado'!$A$151:$Z$151,0)),0)+IFERROR(INDEX('Hoja de Trabajo para listado'!$AB$155:$BA$1048576,MATCH($A167,'Hoja de Trabajo para listado'!$AB$155:$AB$1048576,0),MATCH((CUADRO!F$5&amp;$E167),'Hoja de Trabajo para listado'!$AB$151:$BA$151,0)),0)+IFERROR(INDEX('Hoja de Trabajo para listado'!$BC$155:$CB$1048576,MATCH($A167,'Hoja de Trabajo para listado'!$BC$155:$BC$1048576,0),MATCH((CUADRO!F$5&amp;$E167),'Hoja de Trabajo para listado'!$BC$151:$CB$151,0)),0)+IFERROR(INDEX('Hoja de Trabajo para listado'!$DE$153:$DG$274,MATCH($A167,'Hoja de Trabajo para listado'!$DE$153:$DE$1048576,0),MATCH((CUADRO!F$5&amp;$E167),'Hoja de Trabajo para listado'!$DE$151:$DG$151,0)),0)+IFERROR(INDEX('Hoja de Trabajo para listado'!$CD$155:$DC$1048576,MATCH($A167,'Hoja de Trabajo para listado'!$CD$155:$CD$1048576,0),MATCH((CUADRO!F$5&amp;$E167),'Hoja de Trabajo para listado'!$CD$151:$DC$151,0)),0)</f>
        <v>0</v>
      </c>
      <c r="G167" s="257">
        <f ca="1">+IFERROR(INDEX('Hoja de Trabajo para listado'!$A$155:$Z$1048576,MATCH($A167,'Hoja de Trabajo para listado'!$A$155:$A$1048576,0),MATCH((CUADRO!G$5&amp;$E167),'Hoja de Trabajo para listado'!$A$151:$Z$151,0)),0)+IFERROR(INDEX('Hoja de Trabajo para listado'!$AB$155:$BA$1048576,MATCH($A167,'Hoja de Trabajo para listado'!$AB$155:$AB$1048576,0),MATCH((CUADRO!G$5&amp;$E167),'Hoja de Trabajo para listado'!$AB$151:$BA$151,0)),0)+IFERROR(INDEX('Hoja de Trabajo para listado'!$BC$155:$CB$1048576,MATCH($A167,'Hoja de Trabajo para listado'!$BC$155:$BC$1048576,0),MATCH((CUADRO!G$5&amp;$E167),'Hoja de Trabajo para listado'!$BC$151:$CB$151,0)),0)+IFERROR(INDEX('Hoja de Trabajo para listado'!$DE$153:$DG$274,MATCH($A167,'Hoja de Trabajo para listado'!$DE$153:$DE$1048576,0),MATCH((CUADRO!G$5&amp;$E167),'Hoja de Trabajo para listado'!$DE$151:$DG$151,0)),0)+IFERROR(INDEX('Hoja de Trabajo para listado'!$CD$155:$DC$1048576,MATCH($A167,'Hoja de Trabajo para listado'!$CD$155:$CD$1048576,0),MATCH((CUADRO!G$5&amp;$E167),'Hoja de Trabajo para listado'!$CD$151:$DC$151,0)),0)</f>
        <v>0</v>
      </c>
      <c r="H167" s="257">
        <f ca="1">+IFERROR(INDEX('Hoja de Trabajo para listado'!$A$155:$Z$1048576,MATCH($A167,'Hoja de Trabajo para listado'!$A$155:$A$1048576,0),MATCH((CUADRO!H$5&amp;$E167),'Hoja de Trabajo para listado'!$A$151:$Z$151,0)),0)+IFERROR(INDEX('Hoja de Trabajo para listado'!$AB$155:$BA$1048576,MATCH($A167,'Hoja de Trabajo para listado'!$AB$155:$AB$1048576,0),MATCH((CUADRO!H$5&amp;$E167),'Hoja de Trabajo para listado'!$AB$151:$BA$151,0)),0)+IFERROR(INDEX('Hoja de Trabajo para listado'!$BC$155:$CB$1048576,MATCH($A167,'Hoja de Trabajo para listado'!$BC$155:$BC$1048576,0),MATCH((CUADRO!H$5&amp;$E167),'Hoja de Trabajo para listado'!$BC$151:$CB$151,0)),0)+IFERROR(INDEX('Hoja de Trabajo para listado'!$DE$153:$DG$274,MATCH($A167,'Hoja de Trabajo para listado'!$DE$153:$DE$1048576,0),MATCH((CUADRO!H$5&amp;$E167),'Hoja de Trabajo para listado'!$DE$151:$DG$151,0)),0)+IFERROR(INDEX('Hoja de Trabajo para listado'!$CD$155:$DC$1048576,MATCH($A167,'Hoja de Trabajo para listado'!$CD$155:$CD$1048576,0),MATCH((CUADRO!H$5&amp;$E167),'Hoja de Trabajo para listado'!$CD$151:$DC$151,0)),0)</f>
        <v>0</v>
      </c>
      <c r="I167" s="257">
        <f ca="1">+IFERROR(INDEX('Hoja de Trabajo para listado'!$A$155:$Z$1048576,MATCH($A167,'Hoja de Trabajo para listado'!$A$155:$A$1048576,0),MATCH((CUADRO!I$5&amp;$E167),'Hoja de Trabajo para listado'!$A$151:$Z$151,0)),0)+IFERROR(INDEX('Hoja de Trabajo para listado'!$AB$155:$BA$1048576,MATCH($A167,'Hoja de Trabajo para listado'!$AB$155:$AB$1048576,0),MATCH((CUADRO!I$5&amp;$E167),'Hoja de Trabajo para listado'!$AB$151:$BA$151,0)),0)+IFERROR(INDEX('Hoja de Trabajo para listado'!$BC$155:$CB$1048576,MATCH($A167,'Hoja de Trabajo para listado'!$BC$155:$BC$1048576,0),MATCH((CUADRO!I$5&amp;$E167),'Hoja de Trabajo para listado'!$BC$151:$CB$151,0)),0)+IFERROR(INDEX('Hoja de Trabajo para listado'!$DE$153:$DG$274,MATCH($A167,'Hoja de Trabajo para listado'!$DE$153:$DE$1048576,0),MATCH((CUADRO!I$5&amp;$E167),'Hoja de Trabajo para listado'!$DE$151:$DG$151,0)),0)+IFERROR(INDEX('Hoja de Trabajo para listado'!$CD$155:$DC$1048576,MATCH($A167,'Hoja de Trabajo para listado'!$CD$155:$CD$1048576,0),MATCH((CUADRO!I$5&amp;$E167),'Hoja de Trabajo para listado'!$CD$151:$DC$151,0)),0)</f>
        <v>0</v>
      </c>
      <c r="J167" s="257">
        <f ca="1">+IFERROR(INDEX('Hoja de Trabajo para listado'!$A$155:$Z$1048576,MATCH($A167,'Hoja de Trabajo para listado'!$A$155:$A$1048576,0),MATCH((CUADRO!J$5&amp;$E167),'Hoja de Trabajo para listado'!$A$151:$Z$151,0)),0)+IFERROR(INDEX('Hoja de Trabajo para listado'!$AB$155:$BA$1048576,MATCH($A167,'Hoja de Trabajo para listado'!$AB$155:$AB$1048576,0),MATCH((CUADRO!J$5&amp;$E167),'Hoja de Trabajo para listado'!$AB$151:$BA$151,0)),0)+IFERROR(INDEX('Hoja de Trabajo para listado'!$BC$155:$CB$1048576,MATCH($A167,'Hoja de Trabajo para listado'!$BC$155:$BC$1048576,0),MATCH((CUADRO!J$5&amp;$E167),'Hoja de Trabajo para listado'!$BC$151:$CB$151,0)),0)+IFERROR(INDEX('Hoja de Trabajo para listado'!$DE$153:$DG$274,MATCH($A167,'Hoja de Trabajo para listado'!$DE$153:$DE$1048576,0),MATCH((CUADRO!J$5&amp;$E167),'Hoja de Trabajo para listado'!$DE$151:$DG$151,0)),0)+IFERROR(INDEX('Hoja de Trabajo para listado'!$CD$155:$DC$1048576,MATCH($A167,'Hoja de Trabajo para listado'!$CD$155:$CD$1048576,0),MATCH((CUADRO!J$5&amp;$E167),'Hoja de Trabajo para listado'!$CD$151:$DC$151,0)),0)</f>
        <v>0</v>
      </c>
      <c r="K167" s="257">
        <f ca="1">+IFERROR(INDEX('Hoja de Trabajo para listado'!$A$155:$Z$1048576,MATCH($A167,'Hoja de Trabajo para listado'!$A$155:$A$1048576,0),MATCH((CUADRO!K$5&amp;$E167),'Hoja de Trabajo para listado'!$A$151:$Z$151,0)),0)+IFERROR(INDEX('Hoja de Trabajo para listado'!$AB$155:$BA$1048576,MATCH($A167,'Hoja de Trabajo para listado'!$AB$155:$AB$1048576,0),MATCH((CUADRO!K$5&amp;$E167),'Hoja de Trabajo para listado'!$AB$151:$BA$151,0)),0)+IFERROR(INDEX('Hoja de Trabajo para listado'!$BC$155:$CB$1048576,MATCH($A167,'Hoja de Trabajo para listado'!$BC$155:$BC$1048576,0),MATCH((CUADRO!K$5&amp;$E167),'Hoja de Trabajo para listado'!$BC$151:$CB$151,0)),0)+IFERROR(INDEX('Hoja de Trabajo para listado'!$DE$153:$DG$274,MATCH($A167,'Hoja de Trabajo para listado'!$DE$153:$DE$1048576,0),MATCH((CUADRO!K$5&amp;$E167),'Hoja de Trabajo para listado'!$DE$151:$DG$151,0)),0)+IFERROR(INDEX('Hoja de Trabajo para listado'!$CD$155:$DC$1048576,MATCH($A167,'Hoja de Trabajo para listado'!$CD$155:$CD$1048576,0),MATCH((CUADRO!K$5&amp;$E167),'Hoja de Trabajo para listado'!$CD$151:$DC$151,0)),0)</f>
        <v>0</v>
      </c>
      <c r="L167" s="257">
        <f ca="1">+IFERROR(INDEX('Hoja de Trabajo para listado'!$A$155:$Z$1048576,MATCH($A167,'Hoja de Trabajo para listado'!$A$155:$A$1048576,0),MATCH((CUADRO!L$5&amp;$E167),'Hoja de Trabajo para listado'!$A$151:$Z$151,0)),0)+IFERROR(INDEX('Hoja de Trabajo para listado'!$AB$155:$BA$1048576,MATCH($A167,'Hoja de Trabajo para listado'!$AB$155:$AB$1048576,0),MATCH((CUADRO!L$5&amp;$E167),'Hoja de Trabajo para listado'!$AB$151:$BA$151,0)),0)+IFERROR(INDEX('Hoja de Trabajo para listado'!$BC$155:$CB$1048576,MATCH($A167,'Hoja de Trabajo para listado'!$BC$155:$BC$1048576,0),MATCH((CUADRO!L$5&amp;$E167),'Hoja de Trabajo para listado'!$BC$151:$CB$151,0)),0)+IFERROR(INDEX('Hoja de Trabajo para listado'!$DE$153:$DG$274,MATCH($A167,'Hoja de Trabajo para listado'!$DE$153:$DE$1048576,0),MATCH((CUADRO!L$5&amp;$E167),'Hoja de Trabajo para listado'!$DE$151:$DG$151,0)),0)+IFERROR(INDEX('Hoja de Trabajo para listado'!$CD$155:$DC$1048576,MATCH($A167,'Hoja de Trabajo para listado'!$CD$155:$CD$1048576,0),MATCH((CUADRO!L$5&amp;$E167),'Hoja de Trabajo para listado'!$CD$151:$DC$151,0)),0)</f>
        <v>0</v>
      </c>
      <c r="M167" s="257">
        <f ca="1">+IFERROR(INDEX('Hoja de Trabajo para listado'!$A$155:$Z$1048576,MATCH($A167,'Hoja de Trabajo para listado'!$A$155:$A$1048576,0),MATCH((CUADRO!M$5&amp;$E167),'Hoja de Trabajo para listado'!$A$151:$Z$151,0)),0)+IFERROR(INDEX('Hoja de Trabajo para listado'!$AB$155:$BA$1048576,MATCH($A167,'Hoja de Trabajo para listado'!$AB$155:$AB$1048576,0),MATCH((CUADRO!M$5&amp;$E167),'Hoja de Trabajo para listado'!$AB$151:$BA$151,0)),0)+IFERROR(INDEX('Hoja de Trabajo para listado'!$BC$155:$CB$1048576,MATCH($A167,'Hoja de Trabajo para listado'!$BC$155:$BC$1048576,0),MATCH((CUADRO!M$5&amp;$E167),'Hoja de Trabajo para listado'!$BC$151:$CB$151,0)),0)+IFERROR(INDEX('Hoja de Trabajo para listado'!$DE$153:$DG$274,MATCH($A167,'Hoja de Trabajo para listado'!$DE$153:$DE$1048576,0),MATCH((CUADRO!M$5&amp;$E167),'Hoja de Trabajo para listado'!$DE$151:$DG$151,0)),0)+IFERROR(INDEX('Hoja de Trabajo para listado'!$CD$155:$DC$1048576,MATCH($A167,'Hoja de Trabajo para listado'!$CD$155:$CD$1048576,0),MATCH((CUADRO!M$5&amp;$E167),'Hoja de Trabajo para listado'!$CD$151:$DC$151,0)),0)</f>
        <v>0</v>
      </c>
      <c r="N167" s="257">
        <f ca="1">+IFERROR(INDEX('Hoja de Trabajo para listado'!$A$155:$Z$1048576,MATCH($A167,'Hoja de Trabajo para listado'!$A$155:$A$1048576,0),MATCH((CUADRO!N$5&amp;$E167),'Hoja de Trabajo para listado'!$A$151:$Z$151,0)),0)+IFERROR(INDEX('Hoja de Trabajo para listado'!$AB$155:$BA$1048576,MATCH($A167,'Hoja de Trabajo para listado'!$AB$155:$AB$1048576,0),MATCH((CUADRO!N$5&amp;$E167),'Hoja de Trabajo para listado'!$AB$151:$BA$151,0)),0)+IFERROR(INDEX('Hoja de Trabajo para listado'!$BC$155:$CB$1048576,MATCH($A167,'Hoja de Trabajo para listado'!$BC$155:$BC$1048576,0),MATCH((CUADRO!N$5&amp;$E167),'Hoja de Trabajo para listado'!$BC$151:$CB$151,0)),0)+IFERROR(INDEX('Hoja de Trabajo para listado'!$DE$153:$DG$274,MATCH($A167,'Hoja de Trabajo para listado'!$DE$153:$DE$1048576,0),MATCH((CUADRO!N$5&amp;$E167),'Hoja de Trabajo para listado'!$DE$151:$DG$151,0)),0)+IFERROR(INDEX('Hoja de Trabajo para listado'!$CD$155:$DC$1048576,MATCH($A167,'Hoja de Trabajo para listado'!$CD$155:$CD$1048576,0),MATCH((CUADRO!N$5&amp;$E167),'Hoja de Trabajo para listado'!$CD$151:$DC$151,0)),0)</f>
        <v>2547506</v>
      </c>
      <c r="O167" s="257">
        <f ca="1">+IFERROR(INDEX('Hoja de Trabajo para listado'!$A$155:$Z$1048576,MATCH($A167,'Hoja de Trabajo para listado'!$A$155:$A$1048576,0),MATCH((CUADRO!O$5&amp;$E167),'Hoja de Trabajo para listado'!$A$151:$Z$151,0)),0)+IFERROR(INDEX('Hoja de Trabajo para listado'!$AB$155:$BA$1048576,MATCH($A167,'Hoja de Trabajo para listado'!$AB$155:$AB$1048576,0),MATCH((CUADRO!O$5&amp;$E167),'Hoja de Trabajo para listado'!$AB$151:$BA$151,0)),0)+IFERROR(INDEX('Hoja de Trabajo para listado'!$BC$155:$CB$1048576,MATCH($A167,'Hoja de Trabajo para listado'!$BC$155:$BC$1048576,0),MATCH((CUADRO!O$5&amp;$E167),'Hoja de Trabajo para listado'!$BC$151:$CB$151,0)),0)+IFERROR(INDEX('Hoja de Trabajo para listado'!$DE$153:$DG$274,MATCH($A167,'Hoja de Trabajo para listado'!$DE$153:$DE$1048576,0),MATCH((CUADRO!O$5&amp;$E167),'Hoja de Trabajo para listado'!$DE$151:$DG$151,0)),0)+IFERROR(INDEX('Hoja de Trabajo para listado'!$CD$155:$DC$1048576,MATCH($A167,'Hoja de Trabajo para listado'!$CD$155:$CD$1048576,0),MATCH((CUADRO!O$5&amp;$E167),'Hoja de Trabajo para listado'!$CD$151:$DC$151,0)),0)</f>
        <v>0</v>
      </c>
      <c r="P167" s="257">
        <f ca="1">+IFERROR(INDEX('Hoja de Trabajo para listado'!$A$155:$Z$1048576,MATCH($A167,'Hoja de Trabajo para listado'!$A$155:$A$1048576,0),MATCH((CUADRO!P$5&amp;$E167),'Hoja de Trabajo para listado'!$A$151:$Z$151,0)),0)+IFERROR(INDEX('Hoja de Trabajo para listado'!$AB$155:$BA$1048576,MATCH($A167,'Hoja de Trabajo para listado'!$AB$155:$AB$1048576,0),MATCH((CUADRO!P$5&amp;$E167),'Hoja de Trabajo para listado'!$AB$151:$BA$151,0)),0)+IFERROR(INDEX('Hoja de Trabajo para listado'!$BC$155:$CB$1048576,MATCH($A167,'Hoja de Trabajo para listado'!$BC$155:$BC$1048576,0),MATCH((CUADRO!P$5&amp;$E167),'Hoja de Trabajo para listado'!$BC$151:$CB$151,0)),0)+IFERROR(INDEX('Hoja de Trabajo para listado'!$DE$153:$DG$274,MATCH($A167,'Hoja de Trabajo para listado'!$DE$153:$DE$1048576,0),MATCH((CUADRO!P$5&amp;$E167),'Hoja de Trabajo para listado'!$DE$151:$DG$151,0)),0)+IFERROR(INDEX('Hoja de Trabajo para listado'!$CD$155:$DC$1048576,MATCH($A167,'Hoja de Trabajo para listado'!$CD$155:$CD$1048576,0),MATCH((CUADRO!P$5&amp;$E167),'Hoja de Trabajo para listado'!$CD$151:$DC$151,0)),0)</f>
        <v>0</v>
      </c>
      <c r="Q167" s="257">
        <f ca="1">+IFERROR(INDEX('Hoja de Trabajo para listado'!$A$155:$Z$1048576,MATCH($A167,'Hoja de Trabajo para listado'!$A$155:$A$1048576,0),MATCH((CUADRO!Q$5&amp;$E167),'Hoja de Trabajo para listado'!$A$151:$Z$151,0)),0)+IFERROR(INDEX('Hoja de Trabajo para listado'!$AB$155:$BA$1048576,MATCH($A167,'Hoja de Trabajo para listado'!$AB$155:$AB$1048576,0),MATCH((CUADRO!Q$5&amp;$E167),'Hoja de Trabajo para listado'!$AB$151:$BA$151,0)),0)+IFERROR(INDEX('Hoja de Trabajo para listado'!$BC$155:$CB$1048576,MATCH($A167,'Hoja de Trabajo para listado'!$BC$155:$BC$1048576,0),MATCH((CUADRO!Q$5&amp;$E167),'Hoja de Trabajo para listado'!$BC$151:$CB$151,0)),0)+IFERROR(INDEX('Hoja de Trabajo para listado'!$DE$153:$DG$274,MATCH($A167,'Hoja de Trabajo para listado'!$DE$153:$DE$1048576,0),MATCH((CUADRO!Q$5&amp;$E167),'Hoja de Trabajo para listado'!$DE$151:$DG$151,0)),0)+IFERROR(INDEX('Hoja de Trabajo para listado'!$CD$155:$DC$1048576,MATCH($A167,'Hoja de Trabajo para listado'!$CD$155:$CD$1048576,0),MATCH((CUADRO!Q$5&amp;$E167),'Hoja de Trabajo para listado'!$CD$151:$DC$151,0)),0)</f>
        <v>0</v>
      </c>
      <c r="R167" s="257">
        <f t="shared" ca="1" si="4"/>
        <v>2547506</v>
      </c>
      <c r="S167" s="257">
        <f ca="1">+R166+R167</f>
        <v>2547506</v>
      </c>
      <c r="T167" s="257">
        <f ca="1">+S167</f>
        <v>2547506</v>
      </c>
      <c r="U167" s="256">
        <f t="shared" si="5"/>
        <v>2</v>
      </c>
      <c r="V167" s="362" t="str">
        <f>+VLOOKUP(A167,bd_lista!$A$3:$E$590,5,FALSE)</f>
        <v>Instituciones Descentralizadas</v>
      </c>
      <c r="W167" s="362"/>
      <c r="X167" s="254">
        <f>+VLOOKUP(A167,[2]Sheet1!$A$13:$D$744,4,FALSE)</f>
        <v>16</v>
      </c>
      <c r="Y167" s="254" t="str">
        <f>+VLOOKUP(X167,bd_lista!$A$3:$C$590,3,FALSE)</f>
        <v>Ministerio de Educación</v>
      </c>
      <c r="Z167" s="314"/>
      <c r="AA167" s="350"/>
    </row>
    <row r="168" spans="1:27" ht="15" customHeight="1">
      <c r="A168" s="264">
        <v>133</v>
      </c>
      <c r="B168" s="306">
        <f>+A168</f>
        <v>133</v>
      </c>
      <c r="C168" s="259" t="str">
        <f>+VLOOKUP(A168,bd_lista!$A$3:$C$590,3,FALSE)</f>
        <v>Lotería Nacional de Beneficencia y Salubridad</v>
      </c>
      <c r="D168" s="361" t="str">
        <f>+C168</f>
        <v>Lotería Nacional de Beneficencia y Salubridad</v>
      </c>
      <c r="E168" s="259" t="s">
        <v>1313</v>
      </c>
      <c r="F168" s="255">
        <f ca="1">+IFERROR(INDEX('Hoja de Trabajo para listado'!$A$155:$Z$1048576,MATCH($A168,'Hoja de Trabajo para listado'!$A$155:$A$1048576,0),MATCH((CUADRO!F$5&amp;$E168),'Hoja de Trabajo para listado'!$A$151:$Z$151,0)),0)+IFERROR(INDEX('Hoja de Trabajo para listado'!$AB$155:$BA$1048576,MATCH($A168,'Hoja de Trabajo para listado'!$AB$155:$AB$1048576,0),MATCH((CUADRO!F$5&amp;$E168),'Hoja de Trabajo para listado'!$AB$151:$BA$151,0)),0)+IFERROR(INDEX('Hoja de Trabajo para listado'!$BC$155:$CB$1048576,MATCH($A168,'Hoja de Trabajo para listado'!$BC$155:$BC$1048576,0),MATCH((CUADRO!F$5&amp;$E168),'Hoja de Trabajo para listado'!$BC$151:$CB$151,0)),0)+IFERROR(INDEX('Hoja de Trabajo para listado'!$DE$153:$DG$274,MATCH($A168,'Hoja de Trabajo para listado'!$DE$153:$DE$1048576,0),MATCH((CUADRO!F$5&amp;$E168),'Hoja de Trabajo para listado'!$DE$151:$DG$151,0)),0)+IFERROR(INDEX('Hoja de Trabajo para listado'!$CD$155:$DC$1048576,MATCH($A168,'Hoja de Trabajo para listado'!$CD$155:$CD$1048576,0),MATCH((CUADRO!F$5&amp;$E168),'Hoja de Trabajo para listado'!$CD$151:$DC$151,0)),0)</f>
        <v>0</v>
      </c>
      <c r="G168" s="255">
        <f ca="1">+IFERROR(INDEX('Hoja de Trabajo para listado'!$A$155:$Z$1048576,MATCH($A168,'Hoja de Trabajo para listado'!$A$155:$A$1048576,0),MATCH((CUADRO!G$5&amp;$E168),'Hoja de Trabajo para listado'!$A$151:$Z$151,0)),0)+IFERROR(INDEX('Hoja de Trabajo para listado'!$AB$155:$BA$1048576,MATCH($A168,'Hoja de Trabajo para listado'!$AB$155:$AB$1048576,0),MATCH((CUADRO!G$5&amp;$E168),'Hoja de Trabajo para listado'!$AB$151:$BA$151,0)),0)+IFERROR(INDEX('Hoja de Trabajo para listado'!$BC$155:$CB$1048576,MATCH($A168,'Hoja de Trabajo para listado'!$BC$155:$BC$1048576,0),MATCH((CUADRO!G$5&amp;$E168),'Hoja de Trabajo para listado'!$BC$151:$CB$151,0)),0)+IFERROR(INDEX('Hoja de Trabajo para listado'!$DE$153:$DG$274,MATCH($A168,'Hoja de Trabajo para listado'!$DE$153:$DE$1048576,0),MATCH((CUADRO!G$5&amp;$E168),'Hoja de Trabajo para listado'!$DE$151:$DG$151,0)),0)+IFERROR(INDEX('Hoja de Trabajo para listado'!$CD$155:$DC$1048576,MATCH($A168,'Hoja de Trabajo para listado'!$CD$155:$CD$1048576,0),MATCH((CUADRO!G$5&amp;$E168),'Hoja de Trabajo para listado'!$CD$151:$DC$151,0)),0)</f>
        <v>0</v>
      </c>
      <c r="H168" s="255">
        <f ca="1">+IFERROR(INDEX('Hoja de Trabajo para listado'!$A$155:$Z$1048576,MATCH($A168,'Hoja de Trabajo para listado'!$A$155:$A$1048576,0),MATCH((CUADRO!H$5&amp;$E168),'Hoja de Trabajo para listado'!$A$151:$Z$151,0)),0)+IFERROR(INDEX('Hoja de Trabajo para listado'!$AB$155:$BA$1048576,MATCH($A168,'Hoja de Trabajo para listado'!$AB$155:$AB$1048576,0),MATCH((CUADRO!H$5&amp;$E168),'Hoja de Trabajo para listado'!$AB$151:$BA$151,0)),0)+IFERROR(INDEX('Hoja de Trabajo para listado'!$BC$155:$CB$1048576,MATCH($A168,'Hoja de Trabajo para listado'!$BC$155:$BC$1048576,0),MATCH((CUADRO!H$5&amp;$E168),'Hoja de Trabajo para listado'!$BC$151:$CB$151,0)),0)+IFERROR(INDEX('Hoja de Trabajo para listado'!$DE$153:$DG$274,MATCH($A168,'Hoja de Trabajo para listado'!$DE$153:$DE$1048576,0),MATCH((CUADRO!H$5&amp;$E168),'Hoja de Trabajo para listado'!$DE$151:$DG$151,0)),0)+IFERROR(INDEX('Hoja de Trabajo para listado'!$CD$155:$DC$1048576,MATCH($A168,'Hoja de Trabajo para listado'!$CD$155:$CD$1048576,0),MATCH((CUADRO!H$5&amp;$E168),'Hoja de Trabajo para listado'!$CD$151:$DC$151,0)),0)</f>
        <v>0</v>
      </c>
      <c r="I168" s="255">
        <f ca="1">+IFERROR(INDEX('Hoja de Trabajo para listado'!$A$155:$Z$1048576,MATCH($A168,'Hoja de Trabajo para listado'!$A$155:$A$1048576,0),MATCH((CUADRO!I$5&amp;$E168),'Hoja de Trabajo para listado'!$A$151:$Z$151,0)),0)+IFERROR(INDEX('Hoja de Trabajo para listado'!$AB$155:$BA$1048576,MATCH($A168,'Hoja de Trabajo para listado'!$AB$155:$AB$1048576,0),MATCH((CUADRO!I$5&amp;$E168),'Hoja de Trabajo para listado'!$AB$151:$BA$151,0)),0)+IFERROR(INDEX('Hoja de Trabajo para listado'!$BC$155:$CB$1048576,MATCH($A168,'Hoja de Trabajo para listado'!$BC$155:$BC$1048576,0),MATCH((CUADRO!I$5&amp;$E168),'Hoja de Trabajo para listado'!$BC$151:$CB$151,0)),0)+IFERROR(INDEX('Hoja de Trabajo para listado'!$DE$153:$DG$274,MATCH($A168,'Hoja de Trabajo para listado'!$DE$153:$DE$1048576,0),MATCH((CUADRO!I$5&amp;$E168),'Hoja de Trabajo para listado'!$DE$151:$DG$151,0)),0)+IFERROR(INDEX('Hoja de Trabajo para listado'!$CD$155:$DC$1048576,MATCH($A168,'Hoja de Trabajo para listado'!$CD$155:$CD$1048576,0),MATCH((CUADRO!I$5&amp;$E168),'Hoja de Trabajo para listado'!$CD$151:$DC$151,0)),0)</f>
        <v>0</v>
      </c>
      <c r="J168" s="255">
        <f ca="1">+IFERROR(INDEX('Hoja de Trabajo para listado'!$A$155:$Z$1048576,MATCH($A168,'Hoja de Trabajo para listado'!$A$155:$A$1048576,0),MATCH((CUADRO!J$5&amp;$E168),'Hoja de Trabajo para listado'!$A$151:$Z$151,0)),0)+IFERROR(INDEX('Hoja de Trabajo para listado'!$AB$155:$BA$1048576,MATCH($A168,'Hoja de Trabajo para listado'!$AB$155:$AB$1048576,0),MATCH((CUADRO!J$5&amp;$E168),'Hoja de Trabajo para listado'!$AB$151:$BA$151,0)),0)+IFERROR(INDEX('Hoja de Trabajo para listado'!$BC$155:$CB$1048576,MATCH($A168,'Hoja de Trabajo para listado'!$BC$155:$BC$1048576,0),MATCH((CUADRO!J$5&amp;$E168),'Hoja de Trabajo para listado'!$BC$151:$CB$151,0)),0)+IFERROR(INDEX('Hoja de Trabajo para listado'!$DE$153:$DG$274,MATCH($A168,'Hoja de Trabajo para listado'!$DE$153:$DE$1048576,0),MATCH((CUADRO!J$5&amp;$E168),'Hoja de Trabajo para listado'!$DE$151:$DG$151,0)),0)+IFERROR(INDEX('Hoja de Trabajo para listado'!$CD$155:$DC$1048576,MATCH($A168,'Hoja de Trabajo para listado'!$CD$155:$CD$1048576,0),MATCH((CUADRO!J$5&amp;$E168),'Hoja de Trabajo para listado'!$CD$151:$DC$151,0)),0)</f>
        <v>0</v>
      </c>
      <c r="K168" s="255">
        <f ca="1">+IFERROR(INDEX('Hoja de Trabajo para listado'!$A$155:$Z$1048576,MATCH($A168,'Hoja de Trabajo para listado'!$A$155:$A$1048576,0),MATCH((CUADRO!K$5&amp;$E168),'Hoja de Trabajo para listado'!$A$151:$Z$151,0)),0)+IFERROR(INDEX('Hoja de Trabajo para listado'!$AB$155:$BA$1048576,MATCH($A168,'Hoja de Trabajo para listado'!$AB$155:$AB$1048576,0),MATCH((CUADRO!K$5&amp;$E168),'Hoja de Trabajo para listado'!$AB$151:$BA$151,0)),0)+IFERROR(INDEX('Hoja de Trabajo para listado'!$BC$155:$CB$1048576,MATCH($A168,'Hoja de Trabajo para listado'!$BC$155:$BC$1048576,0),MATCH((CUADRO!K$5&amp;$E168),'Hoja de Trabajo para listado'!$BC$151:$CB$151,0)),0)+IFERROR(INDEX('Hoja de Trabajo para listado'!$DE$153:$DG$274,MATCH($A168,'Hoja de Trabajo para listado'!$DE$153:$DE$1048576,0),MATCH((CUADRO!K$5&amp;$E168),'Hoja de Trabajo para listado'!$DE$151:$DG$151,0)),0)+IFERROR(INDEX('Hoja de Trabajo para listado'!$CD$155:$DC$1048576,MATCH($A168,'Hoja de Trabajo para listado'!$CD$155:$CD$1048576,0),MATCH((CUADRO!K$5&amp;$E168),'Hoja de Trabajo para listado'!$CD$151:$DC$151,0)),0)</f>
        <v>0</v>
      </c>
      <c r="L168" s="255">
        <f ca="1">+IFERROR(INDEX('Hoja de Trabajo para listado'!$A$155:$Z$1048576,MATCH($A168,'Hoja de Trabajo para listado'!$A$155:$A$1048576,0),MATCH((CUADRO!L$5&amp;$E168),'Hoja de Trabajo para listado'!$A$151:$Z$151,0)),0)+IFERROR(INDEX('Hoja de Trabajo para listado'!$AB$155:$BA$1048576,MATCH($A168,'Hoja de Trabajo para listado'!$AB$155:$AB$1048576,0),MATCH((CUADRO!L$5&amp;$E168),'Hoja de Trabajo para listado'!$AB$151:$BA$151,0)),0)+IFERROR(INDEX('Hoja de Trabajo para listado'!$BC$155:$CB$1048576,MATCH($A168,'Hoja de Trabajo para listado'!$BC$155:$BC$1048576,0),MATCH((CUADRO!L$5&amp;$E168),'Hoja de Trabajo para listado'!$BC$151:$CB$151,0)),0)+IFERROR(INDEX('Hoja de Trabajo para listado'!$DE$153:$DG$274,MATCH($A168,'Hoja de Trabajo para listado'!$DE$153:$DE$1048576,0),MATCH((CUADRO!L$5&amp;$E168),'Hoja de Trabajo para listado'!$DE$151:$DG$151,0)),0)+IFERROR(INDEX('Hoja de Trabajo para listado'!$CD$155:$DC$1048576,MATCH($A168,'Hoja de Trabajo para listado'!$CD$155:$CD$1048576,0),MATCH((CUADRO!L$5&amp;$E168),'Hoja de Trabajo para listado'!$CD$151:$DC$151,0)),0)</f>
        <v>0</v>
      </c>
      <c r="M168" s="255">
        <f ca="1">+IFERROR(INDEX('Hoja de Trabajo para listado'!$A$155:$Z$1048576,MATCH($A168,'Hoja de Trabajo para listado'!$A$155:$A$1048576,0),MATCH((CUADRO!M$5&amp;$E168),'Hoja de Trabajo para listado'!$A$151:$Z$151,0)),0)+IFERROR(INDEX('Hoja de Trabajo para listado'!$AB$155:$BA$1048576,MATCH($A168,'Hoja de Trabajo para listado'!$AB$155:$AB$1048576,0),MATCH((CUADRO!M$5&amp;$E168),'Hoja de Trabajo para listado'!$AB$151:$BA$151,0)),0)+IFERROR(INDEX('Hoja de Trabajo para listado'!$BC$155:$CB$1048576,MATCH($A168,'Hoja de Trabajo para listado'!$BC$155:$BC$1048576,0),MATCH((CUADRO!M$5&amp;$E168),'Hoja de Trabajo para listado'!$BC$151:$CB$151,0)),0)+IFERROR(INDEX('Hoja de Trabajo para listado'!$DE$153:$DG$274,MATCH($A168,'Hoja de Trabajo para listado'!$DE$153:$DE$1048576,0),MATCH((CUADRO!M$5&amp;$E168),'Hoja de Trabajo para listado'!$DE$151:$DG$151,0)),0)+IFERROR(INDEX('Hoja de Trabajo para listado'!$CD$155:$DC$1048576,MATCH($A168,'Hoja de Trabajo para listado'!$CD$155:$CD$1048576,0),MATCH((CUADRO!M$5&amp;$E168),'Hoja de Trabajo para listado'!$CD$151:$DC$151,0)),0)</f>
        <v>0</v>
      </c>
      <c r="N168" s="255">
        <f ca="1">+IFERROR(INDEX('Hoja de Trabajo para listado'!$A$155:$Z$1048576,MATCH($A168,'Hoja de Trabajo para listado'!$A$155:$A$1048576,0),MATCH((CUADRO!N$5&amp;$E168),'Hoja de Trabajo para listado'!$A$151:$Z$151,0)),0)+IFERROR(INDEX('Hoja de Trabajo para listado'!$AB$155:$BA$1048576,MATCH($A168,'Hoja de Trabajo para listado'!$AB$155:$AB$1048576,0),MATCH((CUADRO!N$5&amp;$E168),'Hoja de Trabajo para listado'!$AB$151:$BA$151,0)),0)+IFERROR(INDEX('Hoja de Trabajo para listado'!$BC$155:$CB$1048576,MATCH($A168,'Hoja de Trabajo para listado'!$BC$155:$BC$1048576,0),MATCH((CUADRO!N$5&amp;$E168),'Hoja de Trabajo para listado'!$BC$151:$CB$151,0)),0)+IFERROR(INDEX('Hoja de Trabajo para listado'!$DE$153:$DG$274,MATCH($A168,'Hoja de Trabajo para listado'!$DE$153:$DE$1048576,0),MATCH((CUADRO!N$5&amp;$E168),'Hoja de Trabajo para listado'!$DE$151:$DG$151,0)),0)+IFERROR(INDEX('Hoja de Trabajo para listado'!$CD$155:$DC$1048576,MATCH($A168,'Hoja de Trabajo para listado'!$CD$155:$CD$1048576,0),MATCH((CUADRO!N$5&amp;$E168),'Hoja de Trabajo para listado'!$CD$151:$DC$151,0)),0)</f>
        <v>0</v>
      </c>
      <c r="O168" s="255">
        <f ca="1">+IFERROR(INDEX('Hoja de Trabajo para listado'!$A$155:$Z$1048576,MATCH($A168,'Hoja de Trabajo para listado'!$A$155:$A$1048576,0),MATCH((CUADRO!O$5&amp;$E168),'Hoja de Trabajo para listado'!$A$151:$Z$151,0)),0)+IFERROR(INDEX('Hoja de Trabajo para listado'!$AB$155:$BA$1048576,MATCH($A168,'Hoja de Trabajo para listado'!$AB$155:$AB$1048576,0),MATCH((CUADRO!O$5&amp;$E168),'Hoja de Trabajo para listado'!$AB$151:$BA$151,0)),0)+IFERROR(INDEX('Hoja de Trabajo para listado'!$BC$155:$CB$1048576,MATCH($A168,'Hoja de Trabajo para listado'!$BC$155:$BC$1048576,0),MATCH((CUADRO!O$5&amp;$E168),'Hoja de Trabajo para listado'!$BC$151:$CB$151,0)),0)+IFERROR(INDEX('Hoja de Trabajo para listado'!$DE$153:$DG$274,MATCH($A168,'Hoja de Trabajo para listado'!$DE$153:$DE$1048576,0),MATCH((CUADRO!O$5&amp;$E168),'Hoja de Trabajo para listado'!$DE$151:$DG$151,0)),0)+IFERROR(INDEX('Hoja de Trabajo para listado'!$CD$155:$DC$1048576,MATCH($A168,'Hoja de Trabajo para listado'!$CD$155:$CD$1048576,0),MATCH((CUADRO!O$5&amp;$E168),'Hoja de Trabajo para listado'!$CD$151:$DC$151,0)),0)</f>
        <v>0</v>
      </c>
      <c r="P168" s="255">
        <f ca="1">+IFERROR(INDEX('Hoja de Trabajo para listado'!$A$155:$Z$1048576,MATCH($A168,'Hoja de Trabajo para listado'!$A$155:$A$1048576,0),MATCH((CUADRO!P$5&amp;$E168),'Hoja de Trabajo para listado'!$A$151:$Z$151,0)),0)+IFERROR(INDEX('Hoja de Trabajo para listado'!$AB$155:$BA$1048576,MATCH($A168,'Hoja de Trabajo para listado'!$AB$155:$AB$1048576,0),MATCH((CUADRO!P$5&amp;$E168),'Hoja de Trabajo para listado'!$AB$151:$BA$151,0)),0)+IFERROR(INDEX('Hoja de Trabajo para listado'!$BC$155:$CB$1048576,MATCH($A168,'Hoja de Trabajo para listado'!$BC$155:$BC$1048576,0),MATCH((CUADRO!P$5&amp;$E168),'Hoja de Trabajo para listado'!$BC$151:$CB$151,0)),0)+IFERROR(INDEX('Hoja de Trabajo para listado'!$DE$153:$DG$274,MATCH($A168,'Hoja de Trabajo para listado'!$DE$153:$DE$1048576,0),MATCH((CUADRO!P$5&amp;$E168),'Hoja de Trabajo para listado'!$DE$151:$DG$151,0)),0)+IFERROR(INDEX('Hoja de Trabajo para listado'!$CD$155:$DC$1048576,MATCH($A168,'Hoja de Trabajo para listado'!$CD$155:$CD$1048576,0),MATCH((CUADRO!P$5&amp;$E168),'Hoja de Trabajo para listado'!$CD$151:$DC$151,0)),0)</f>
        <v>0</v>
      </c>
      <c r="Q168" s="255">
        <f ca="1">+IFERROR(INDEX('Hoja de Trabajo para listado'!$A$155:$Z$1048576,MATCH($A168,'Hoja de Trabajo para listado'!$A$155:$A$1048576,0),MATCH((CUADRO!Q$5&amp;$E168),'Hoja de Trabajo para listado'!$A$151:$Z$151,0)),0)+IFERROR(INDEX('Hoja de Trabajo para listado'!$AB$155:$BA$1048576,MATCH($A168,'Hoja de Trabajo para listado'!$AB$155:$AB$1048576,0),MATCH((CUADRO!Q$5&amp;$E168),'Hoja de Trabajo para listado'!$AB$151:$BA$151,0)),0)+IFERROR(INDEX('Hoja de Trabajo para listado'!$BC$155:$CB$1048576,MATCH($A168,'Hoja de Trabajo para listado'!$BC$155:$BC$1048576,0),MATCH((CUADRO!Q$5&amp;$E168),'Hoja de Trabajo para listado'!$BC$151:$CB$151,0)),0)+IFERROR(INDEX('Hoja de Trabajo para listado'!$DE$153:$DG$274,MATCH($A168,'Hoja de Trabajo para listado'!$DE$153:$DE$1048576,0),MATCH((CUADRO!Q$5&amp;$E168),'Hoja de Trabajo para listado'!$DE$151:$DG$151,0)),0)+IFERROR(INDEX('Hoja de Trabajo para listado'!$CD$155:$DC$1048576,MATCH($A168,'Hoja de Trabajo para listado'!$CD$155:$CD$1048576,0),MATCH((CUADRO!Q$5&amp;$E168),'Hoja de Trabajo para listado'!$CD$151:$DC$151,0)),0)</f>
        <v>0</v>
      </c>
      <c r="R168" s="255">
        <f t="shared" ca="1" si="4"/>
        <v>0</v>
      </c>
      <c r="S168" s="255"/>
      <c r="T168" s="255">
        <f ca="1">+T169</f>
        <v>2465676.2200000002</v>
      </c>
      <c r="U168" s="254">
        <f t="shared" si="5"/>
        <v>1</v>
      </c>
      <c r="V168" s="362" t="str">
        <f>+VLOOKUP(A168,bd_lista!$A$3:$E$590,5,FALSE)</f>
        <v>Instituciones Descentralizadas</v>
      </c>
      <c r="W168" s="361" t="str">
        <f>+V168</f>
        <v>Instituciones Descentralizadas</v>
      </c>
      <c r="X168" s="254">
        <f>+VLOOKUP(A168,[2]Sheet1!$A$13:$D$744,4,FALSE)</f>
        <v>46</v>
      </c>
      <c r="Y168" s="254" t="str">
        <f>+VLOOKUP(X168,bd_lista!$A$3:$C$590,3,FALSE)</f>
        <v>Ministerio de Salud y Deportes</v>
      </c>
      <c r="Z168" s="316">
        <f>+X168</f>
        <v>46</v>
      </c>
      <c r="AA168" s="348" t="str">
        <f>+Y168</f>
        <v>Ministerio de Salud y Deportes</v>
      </c>
    </row>
    <row r="169" spans="1:27" ht="15" customHeight="1">
      <c r="A169" s="32">
        <v>133</v>
      </c>
      <c r="B169" s="307"/>
      <c r="C169" s="362" t="str">
        <f>+VLOOKUP(A169,bd_lista!$A$3:$C$590,3,FALSE)</f>
        <v>Lotería Nacional de Beneficencia y Salubridad</v>
      </c>
      <c r="D169" s="362"/>
      <c r="E169" s="362" t="s">
        <v>1314</v>
      </c>
      <c r="F169" s="257">
        <f ca="1">+IFERROR(INDEX('Hoja de Trabajo para listado'!$A$155:$Z$1048576,MATCH($A169,'Hoja de Trabajo para listado'!$A$155:$A$1048576,0),MATCH((CUADRO!F$5&amp;$E169),'Hoja de Trabajo para listado'!$A$151:$Z$151,0)),0)+IFERROR(INDEX('Hoja de Trabajo para listado'!$AB$155:$BA$1048576,MATCH($A169,'Hoja de Trabajo para listado'!$AB$155:$AB$1048576,0),MATCH((CUADRO!F$5&amp;$E169),'Hoja de Trabajo para listado'!$AB$151:$BA$151,0)),0)+IFERROR(INDEX('Hoja de Trabajo para listado'!$BC$155:$CB$1048576,MATCH($A169,'Hoja de Trabajo para listado'!$BC$155:$BC$1048576,0),MATCH((CUADRO!F$5&amp;$E169),'Hoja de Trabajo para listado'!$BC$151:$CB$151,0)),0)+IFERROR(INDEX('Hoja de Trabajo para listado'!$DE$153:$DG$274,MATCH($A169,'Hoja de Trabajo para listado'!$DE$153:$DE$1048576,0),MATCH((CUADRO!F$5&amp;$E169),'Hoja de Trabajo para listado'!$DE$151:$DG$151,0)),0)+IFERROR(INDEX('Hoja de Trabajo para listado'!$CD$155:$DC$1048576,MATCH($A169,'Hoja de Trabajo para listado'!$CD$155:$CD$1048576,0),MATCH((CUADRO!F$5&amp;$E169),'Hoja de Trabajo para listado'!$CD$151:$DC$151,0)),0)</f>
        <v>0</v>
      </c>
      <c r="G169" s="257">
        <f ca="1">+IFERROR(INDEX('Hoja de Trabajo para listado'!$A$155:$Z$1048576,MATCH($A169,'Hoja de Trabajo para listado'!$A$155:$A$1048576,0),MATCH((CUADRO!G$5&amp;$E169),'Hoja de Trabajo para listado'!$A$151:$Z$151,0)),0)+IFERROR(INDEX('Hoja de Trabajo para listado'!$AB$155:$BA$1048576,MATCH($A169,'Hoja de Trabajo para listado'!$AB$155:$AB$1048576,0),MATCH((CUADRO!G$5&amp;$E169),'Hoja de Trabajo para listado'!$AB$151:$BA$151,0)),0)+IFERROR(INDEX('Hoja de Trabajo para listado'!$BC$155:$CB$1048576,MATCH($A169,'Hoja de Trabajo para listado'!$BC$155:$BC$1048576,0),MATCH((CUADRO!G$5&amp;$E169),'Hoja de Trabajo para listado'!$BC$151:$CB$151,0)),0)+IFERROR(INDEX('Hoja de Trabajo para listado'!$DE$153:$DG$274,MATCH($A169,'Hoja de Trabajo para listado'!$DE$153:$DE$1048576,0),MATCH((CUADRO!G$5&amp;$E169),'Hoja de Trabajo para listado'!$DE$151:$DG$151,0)),0)+IFERROR(INDEX('Hoja de Trabajo para listado'!$CD$155:$DC$1048576,MATCH($A169,'Hoja de Trabajo para listado'!$CD$155:$CD$1048576,0),MATCH((CUADRO!G$5&amp;$E169),'Hoja de Trabajo para listado'!$CD$151:$DC$151,0)),0)</f>
        <v>0</v>
      </c>
      <c r="H169" s="257">
        <f ca="1">+IFERROR(INDEX('Hoja de Trabajo para listado'!$A$155:$Z$1048576,MATCH($A169,'Hoja de Trabajo para listado'!$A$155:$A$1048576,0),MATCH((CUADRO!H$5&amp;$E169),'Hoja de Trabajo para listado'!$A$151:$Z$151,0)),0)+IFERROR(INDEX('Hoja de Trabajo para listado'!$AB$155:$BA$1048576,MATCH($A169,'Hoja de Trabajo para listado'!$AB$155:$AB$1048576,0),MATCH((CUADRO!H$5&amp;$E169),'Hoja de Trabajo para listado'!$AB$151:$BA$151,0)),0)+IFERROR(INDEX('Hoja de Trabajo para listado'!$BC$155:$CB$1048576,MATCH($A169,'Hoja de Trabajo para listado'!$BC$155:$BC$1048576,0),MATCH((CUADRO!H$5&amp;$E169),'Hoja de Trabajo para listado'!$BC$151:$CB$151,0)),0)+IFERROR(INDEX('Hoja de Trabajo para listado'!$DE$153:$DG$274,MATCH($A169,'Hoja de Trabajo para listado'!$DE$153:$DE$1048576,0),MATCH((CUADRO!H$5&amp;$E169),'Hoja de Trabajo para listado'!$DE$151:$DG$151,0)),0)+IFERROR(INDEX('Hoja de Trabajo para listado'!$CD$155:$DC$1048576,MATCH($A169,'Hoja de Trabajo para listado'!$CD$155:$CD$1048576,0),MATCH((CUADRO!H$5&amp;$E169),'Hoja de Trabajo para listado'!$CD$151:$DC$151,0)),0)</f>
        <v>0</v>
      </c>
      <c r="I169" s="257">
        <f ca="1">+IFERROR(INDEX('Hoja de Trabajo para listado'!$A$155:$Z$1048576,MATCH($A169,'Hoja de Trabajo para listado'!$A$155:$A$1048576,0),MATCH((CUADRO!I$5&amp;$E169),'Hoja de Trabajo para listado'!$A$151:$Z$151,0)),0)+IFERROR(INDEX('Hoja de Trabajo para listado'!$AB$155:$BA$1048576,MATCH($A169,'Hoja de Trabajo para listado'!$AB$155:$AB$1048576,0),MATCH((CUADRO!I$5&amp;$E169),'Hoja de Trabajo para listado'!$AB$151:$BA$151,0)),0)+IFERROR(INDEX('Hoja de Trabajo para listado'!$BC$155:$CB$1048576,MATCH($A169,'Hoja de Trabajo para listado'!$BC$155:$BC$1048576,0),MATCH((CUADRO!I$5&amp;$E169),'Hoja de Trabajo para listado'!$BC$151:$CB$151,0)),0)+IFERROR(INDEX('Hoja de Trabajo para listado'!$DE$153:$DG$274,MATCH($A169,'Hoja de Trabajo para listado'!$DE$153:$DE$1048576,0),MATCH((CUADRO!I$5&amp;$E169),'Hoja de Trabajo para listado'!$DE$151:$DG$151,0)),0)+IFERROR(INDEX('Hoja de Trabajo para listado'!$CD$155:$DC$1048576,MATCH($A169,'Hoja de Trabajo para listado'!$CD$155:$CD$1048576,0),MATCH((CUADRO!I$5&amp;$E169),'Hoja de Trabajo para listado'!$CD$151:$DC$151,0)),0)</f>
        <v>0</v>
      </c>
      <c r="J169" s="257">
        <f ca="1">+IFERROR(INDEX('Hoja de Trabajo para listado'!$A$155:$Z$1048576,MATCH($A169,'Hoja de Trabajo para listado'!$A$155:$A$1048576,0),MATCH((CUADRO!J$5&amp;$E169),'Hoja de Trabajo para listado'!$A$151:$Z$151,0)),0)+IFERROR(INDEX('Hoja de Trabajo para listado'!$AB$155:$BA$1048576,MATCH($A169,'Hoja de Trabajo para listado'!$AB$155:$AB$1048576,0),MATCH((CUADRO!J$5&amp;$E169),'Hoja de Trabajo para listado'!$AB$151:$BA$151,0)),0)+IFERROR(INDEX('Hoja de Trabajo para listado'!$BC$155:$CB$1048576,MATCH($A169,'Hoja de Trabajo para listado'!$BC$155:$BC$1048576,0),MATCH((CUADRO!J$5&amp;$E169),'Hoja de Trabajo para listado'!$BC$151:$CB$151,0)),0)+IFERROR(INDEX('Hoja de Trabajo para listado'!$DE$153:$DG$274,MATCH($A169,'Hoja de Trabajo para listado'!$DE$153:$DE$1048576,0),MATCH((CUADRO!J$5&amp;$E169),'Hoja de Trabajo para listado'!$DE$151:$DG$151,0)),0)+IFERROR(INDEX('Hoja de Trabajo para listado'!$CD$155:$DC$1048576,MATCH($A169,'Hoja de Trabajo para listado'!$CD$155:$CD$1048576,0),MATCH((CUADRO!J$5&amp;$E169),'Hoja de Trabajo para listado'!$CD$151:$DC$151,0)),0)</f>
        <v>0</v>
      </c>
      <c r="K169" s="257">
        <f ca="1">+IFERROR(INDEX('Hoja de Trabajo para listado'!$A$155:$Z$1048576,MATCH($A169,'Hoja de Trabajo para listado'!$A$155:$A$1048576,0),MATCH((CUADRO!K$5&amp;$E169),'Hoja de Trabajo para listado'!$A$151:$Z$151,0)),0)+IFERROR(INDEX('Hoja de Trabajo para listado'!$AB$155:$BA$1048576,MATCH($A169,'Hoja de Trabajo para listado'!$AB$155:$AB$1048576,0),MATCH((CUADRO!K$5&amp;$E169),'Hoja de Trabajo para listado'!$AB$151:$BA$151,0)),0)+IFERROR(INDEX('Hoja de Trabajo para listado'!$BC$155:$CB$1048576,MATCH($A169,'Hoja de Trabajo para listado'!$BC$155:$BC$1048576,0),MATCH((CUADRO!K$5&amp;$E169),'Hoja de Trabajo para listado'!$BC$151:$CB$151,0)),0)+IFERROR(INDEX('Hoja de Trabajo para listado'!$DE$153:$DG$274,MATCH($A169,'Hoja de Trabajo para listado'!$DE$153:$DE$1048576,0),MATCH((CUADRO!K$5&amp;$E169),'Hoja de Trabajo para listado'!$DE$151:$DG$151,0)),0)+IFERROR(INDEX('Hoja de Trabajo para listado'!$CD$155:$DC$1048576,MATCH($A169,'Hoja de Trabajo para listado'!$CD$155:$CD$1048576,0),MATCH((CUADRO!K$5&amp;$E169),'Hoja de Trabajo para listado'!$CD$151:$DC$151,0)),0)</f>
        <v>0</v>
      </c>
      <c r="L169" s="257">
        <f ca="1">+IFERROR(INDEX('Hoja de Trabajo para listado'!$A$155:$Z$1048576,MATCH($A169,'Hoja de Trabajo para listado'!$A$155:$A$1048576,0),MATCH((CUADRO!L$5&amp;$E169),'Hoja de Trabajo para listado'!$A$151:$Z$151,0)),0)+IFERROR(INDEX('Hoja de Trabajo para listado'!$AB$155:$BA$1048576,MATCH($A169,'Hoja de Trabajo para listado'!$AB$155:$AB$1048576,0),MATCH((CUADRO!L$5&amp;$E169),'Hoja de Trabajo para listado'!$AB$151:$BA$151,0)),0)+IFERROR(INDEX('Hoja de Trabajo para listado'!$BC$155:$CB$1048576,MATCH($A169,'Hoja de Trabajo para listado'!$BC$155:$BC$1048576,0),MATCH((CUADRO!L$5&amp;$E169),'Hoja de Trabajo para listado'!$BC$151:$CB$151,0)),0)+IFERROR(INDEX('Hoja de Trabajo para listado'!$DE$153:$DG$274,MATCH($A169,'Hoja de Trabajo para listado'!$DE$153:$DE$1048576,0),MATCH((CUADRO!L$5&amp;$E169),'Hoja de Trabajo para listado'!$DE$151:$DG$151,0)),0)+IFERROR(INDEX('Hoja de Trabajo para listado'!$CD$155:$DC$1048576,MATCH($A169,'Hoja de Trabajo para listado'!$CD$155:$CD$1048576,0),MATCH((CUADRO!L$5&amp;$E169),'Hoja de Trabajo para listado'!$CD$151:$DC$151,0)),0)</f>
        <v>1190</v>
      </c>
      <c r="M169" s="257">
        <f ca="1">+IFERROR(INDEX('Hoja de Trabajo para listado'!$A$155:$Z$1048576,MATCH($A169,'Hoja de Trabajo para listado'!$A$155:$A$1048576,0),MATCH((CUADRO!M$5&amp;$E169),'Hoja de Trabajo para listado'!$A$151:$Z$151,0)),0)+IFERROR(INDEX('Hoja de Trabajo para listado'!$AB$155:$BA$1048576,MATCH($A169,'Hoja de Trabajo para listado'!$AB$155:$AB$1048576,0),MATCH((CUADRO!M$5&amp;$E169),'Hoja de Trabajo para listado'!$AB$151:$BA$151,0)),0)+IFERROR(INDEX('Hoja de Trabajo para listado'!$BC$155:$CB$1048576,MATCH($A169,'Hoja de Trabajo para listado'!$BC$155:$BC$1048576,0),MATCH((CUADRO!M$5&amp;$E169),'Hoja de Trabajo para listado'!$BC$151:$CB$151,0)),0)+IFERROR(INDEX('Hoja de Trabajo para listado'!$DE$153:$DG$274,MATCH($A169,'Hoja de Trabajo para listado'!$DE$153:$DE$1048576,0),MATCH((CUADRO!M$5&amp;$E169),'Hoja de Trabajo para listado'!$DE$151:$DG$151,0)),0)+IFERROR(INDEX('Hoja de Trabajo para listado'!$CD$155:$DC$1048576,MATCH($A169,'Hoja de Trabajo para listado'!$CD$155:$CD$1048576,0),MATCH((CUADRO!M$5&amp;$E169),'Hoja de Trabajo para listado'!$CD$151:$DC$151,0)),0)</f>
        <v>1170</v>
      </c>
      <c r="N169" s="257">
        <f ca="1">+IFERROR(INDEX('Hoja de Trabajo para listado'!$A$155:$Z$1048576,MATCH($A169,'Hoja de Trabajo para listado'!$A$155:$A$1048576,0),MATCH((CUADRO!N$5&amp;$E169),'Hoja de Trabajo para listado'!$A$151:$Z$151,0)),0)+IFERROR(INDEX('Hoja de Trabajo para listado'!$AB$155:$BA$1048576,MATCH($A169,'Hoja de Trabajo para listado'!$AB$155:$AB$1048576,0),MATCH((CUADRO!N$5&amp;$E169),'Hoja de Trabajo para listado'!$AB$151:$BA$151,0)),0)+IFERROR(INDEX('Hoja de Trabajo para listado'!$BC$155:$CB$1048576,MATCH($A169,'Hoja de Trabajo para listado'!$BC$155:$BC$1048576,0),MATCH((CUADRO!N$5&amp;$E169),'Hoja de Trabajo para listado'!$BC$151:$CB$151,0)),0)+IFERROR(INDEX('Hoja de Trabajo para listado'!$DE$153:$DG$274,MATCH($A169,'Hoja de Trabajo para listado'!$DE$153:$DE$1048576,0),MATCH((CUADRO!N$5&amp;$E169),'Hoja de Trabajo para listado'!$DE$151:$DG$151,0)),0)+IFERROR(INDEX('Hoja de Trabajo para listado'!$CD$155:$DC$1048576,MATCH($A169,'Hoja de Trabajo para listado'!$CD$155:$CD$1048576,0),MATCH((CUADRO!N$5&amp;$E169),'Hoja de Trabajo para listado'!$CD$151:$DC$151,0)),0)</f>
        <v>2463316.2200000002</v>
      </c>
      <c r="O169" s="257">
        <f ca="1">+IFERROR(INDEX('Hoja de Trabajo para listado'!$A$155:$Z$1048576,MATCH($A169,'Hoja de Trabajo para listado'!$A$155:$A$1048576,0),MATCH((CUADRO!O$5&amp;$E169),'Hoja de Trabajo para listado'!$A$151:$Z$151,0)),0)+IFERROR(INDEX('Hoja de Trabajo para listado'!$AB$155:$BA$1048576,MATCH($A169,'Hoja de Trabajo para listado'!$AB$155:$AB$1048576,0),MATCH((CUADRO!O$5&amp;$E169),'Hoja de Trabajo para listado'!$AB$151:$BA$151,0)),0)+IFERROR(INDEX('Hoja de Trabajo para listado'!$BC$155:$CB$1048576,MATCH($A169,'Hoja de Trabajo para listado'!$BC$155:$BC$1048576,0),MATCH((CUADRO!O$5&amp;$E169),'Hoja de Trabajo para listado'!$BC$151:$CB$151,0)),0)+IFERROR(INDEX('Hoja de Trabajo para listado'!$DE$153:$DG$274,MATCH($A169,'Hoja de Trabajo para listado'!$DE$153:$DE$1048576,0),MATCH((CUADRO!O$5&amp;$E169),'Hoja de Trabajo para listado'!$DE$151:$DG$151,0)),0)+IFERROR(INDEX('Hoja de Trabajo para listado'!$CD$155:$DC$1048576,MATCH($A169,'Hoja de Trabajo para listado'!$CD$155:$CD$1048576,0),MATCH((CUADRO!O$5&amp;$E169),'Hoja de Trabajo para listado'!$CD$151:$DC$151,0)),0)</f>
        <v>0</v>
      </c>
      <c r="P169" s="257">
        <f ca="1">+IFERROR(INDEX('Hoja de Trabajo para listado'!$A$155:$Z$1048576,MATCH($A169,'Hoja de Trabajo para listado'!$A$155:$A$1048576,0),MATCH((CUADRO!P$5&amp;$E169),'Hoja de Trabajo para listado'!$A$151:$Z$151,0)),0)+IFERROR(INDEX('Hoja de Trabajo para listado'!$AB$155:$BA$1048576,MATCH($A169,'Hoja de Trabajo para listado'!$AB$155:$AB$1048576,0),MATCH((CUADRO!P$5&amp;$E169),'Hoja de Trabajo para listado'!$AB$151:$BA$151,0)),0)+IFERROR(INDEX('Hoja de Trabajo para listado'!$BC$155:$CB$1048576,MATCH($A169,'Hoja de Trabajo para listado'!$BC$155:$BC$1048576,0),MATCH((CUADRO!P$5&amp;$E169),'Hoja de Trabajo para listado'!$BC$151:$CB$151,0)),0)+IFERROR(INDEX('Hoja de Trabajo para listado'!$DE$153:$DG$274,MATCH($A169,'Hoja de Trabajo para listado'!$DE$153:$DE$1048576,0),MATCH((CUADRO!P$5&amp;$E169),'Hoja de Trabajo para listado'!$DE$151:$DG$151,0)),0)+IFERROR(INDEX('Hoja de Trabajo para listado'!$CD$155:$DC$1048576,MATCH($A169,'Hoja de Trabajo para listado'!$CD$155:$CD$1048576,0),MATCH((CUADRO!P$5&amp;$E169),'Hoja de Trabajo para listado'!$CD$151:$DC$151,0)),0)</f>
        <v>0</v>
      </c>
      <c r="Q169" s="257">
        <f ca="1">+IFERROR(INDEX('Hoja de Trabajo para listado'!$A$155:$Z$1048576,MATCH($A169,'Hoja de Trabajo para listado'!$A$155:$A$1048576,0),MATCH((CUADRO!Q$5&amp;$E169),'Hoja de Trabajo para listado'!$A$151:$Z$151,0)),0)+IFERROR(INDEX('Hoja de Trabajo para listado'!$AB$155:$BA$1048576,MATCH($A169,'Hoja de Trabajo para listado'!$AB$155:$AB$1048576,0),MATCH((CUADRO!Q$5&amp;$E169),'Hoja de Trabajo para listado'!$AB$151:$BA$151,0)),0)+IFERROR(INDEX('Hoja de Trabajo para listado'!$BC$155:$CB$1048576,MATCH($A169,'Hoja de Trabajo para listado'!$BC$155:$BC$1048576,0),MATCH((CUADRO!Q$5&amp;$E169),'Hoja de Trabajo para listado'!$BC$151:$CB$151,0)),0)+IFERROR(INDEX('Hoja de Trabajo para listado'!$DE$153:$DG$274,MATCH($A169,'Hoja de Trabajo para listado'!$DE$153:$DE$1048576,0),MATCH((CUADRO!Q$5&amp;$E169),'Hoja de Trabajo para listado'!$DE$151:$DG$151,0)),0)+IFERROR(INDEX('Hoja de Trabajo para listado'!$CD$155:$DC$1048576,MATCH($A169,'Hoja de Trabajo para listado'!$CD$155:$CD$1048576,0),MATCH((CUADRO!Q$5&amp;$E169),'Hoja de Trabajo para listado'!$CD$151:$DC$151,0)),0)</f>
        <v>0</v>
      </c>
      <c r="R169" s="257">
        <f t="shared" ca="1" si="4"/>
        <v>2465676.2200000002</v>
      </c>
      <c r="S169" s="257">
        <f ca="1">+R168+R169</f>
        <v>2465676.2200000002</v>
      </c>
      <c r="T169" s="257">
        <f ca="1">+S169</f>
        <v>2465676.2200000002</v>
      </c>
      <c r="U169" s="256">
        <f t="shared" si="5"/>
        <v>2</v>
      </c>
      <c r="V169" s="362" t="str">
        <f>+VLOOKUP(A169,bd_lista!$A$3:$E$590,5,FALSE)</f>
        <v>Instituciones Descentralizadas</v>
      </c>
      <c r="W169" s="362"/>
      <c r="X169" s="254">
        <f>+VLOOKUP(A169,[2]Sheet1!$A$13:$D$744,4,FALSE)</f>
        <v>46</v>
      </c>
      <c r="Y169" s="254" t="str">
        <f>+VLOOKUP(X169,bd_lista!$A$3:$C$590,3,FALSE)</f>
        <v>Ministerio de Salud y Deportes</v>
      </c>
      <c r="Z169" s="314"/>
      <c r="AA169" s="350"/>
    </row>
    <row r="170" spans="1:27" ht="15" hidden="1" customHeight="1">
      <c r="A170" s="264">
        <v>153</v>
      </c>
      <c r="B170" s="306">
        <f>+A170</f>
        <v>153</v>
      </c>
      <c r="C170" s="259" t="str">
        <f>+VLOOKUP(A170,bd_lista!$A$3:$C$590,3,FALSE)</f>
        <v>Observatorio Plurinacional de la Calidad  Educativa</v>
      </c>
      <c r="D170" s="361" t="str">
        <f>+C170</f>
        <v>Observatorio Plurinacional de la Calidad  Educativa</v>
      </c>
      <c r="E170" s="259" t="s">
        <v>1313</v>
      </c>
      <c r="F170" s="255">
        <f ca="1">+IFERROR(INDEX('Hoja de Trabajo para listado'!$A$155:$Z$1048576,MATCH($A170,'Hoja de Trabajo para listado'!$A$155:$A$1048576,0),MATCH((CUADRO!F$5&amp;$E170),'Hoja de Trabajo para listado'!$A$151:$Z$151,0)),0)+IFERROR(INDEX('Hoja de Trabajo para listado'!$AB$155:$BA$1048576,MATCH($A170,'Hoja de Trabajo para listado'!$AB$155:$AB$1048576,0),MATCH((CUADRO!F$5&amp;$E170),'Hoja de Trabajo para listado'!$AB$151:$BA$151,0)),0)+IFERROR(INDEX('Hoja de Trabajo para listado'!$BC$155:$CB$1048576,MATCH($A170,'Hoja de Trabajo para listado'!$BC$155:$BC$1048576,0),MATCH((CUADRO!F$5&amp;$E170),'Hoja de Trabajo para listado'!$BC$151:$CB$151,0)),0)+IFERROR(INDEX('Hoja de Trabajo para listado'!$DE$153:$DG$274,MATCH($A170,'Hoja de Trabajo para listado'!$DE$153:$DE$1048576,0),MATCH((CUADRO!F$5&amp;$E170),'Hoja de Trabajo para listado'!$DE$151:$DG$151,0)),0)+IFERROR(INDEX('Hoja de Trabajo para listado'!$CD$155:$DC$1048576,MATCH($A170,'Hoja de Trabajo para listado'!$CD$155:$CD$1048576,0),MATCH((CUADRO!F$5&amp;$E170),'Hoja de Trabajo para listado'!$CD$151:$DC$151,0)),0)</f>
        <v>0</v>
      </c>
      <c r="G170" s="255">
        <f ca="1">+IFERROR(INDEX('Hoja de Trabajo para listado'!$A$155:$Z$1048576,MATCH($A170,'Hoja de Trabajo para listado'!$A$155:$A$1048576,0),MATCH((CUADRO!G$5&amp;$E170),'Hoja de Trabajo para listado'!$A$151:$Z$151,0)),0)+IFERROR(INDEX('Hoja de Trabajo para listado'!$AB$155:$BA$1048576,MATCH($A170,'Hoja de Trabajo para listado'!$AB$155:$AB$1048576,0),MATCH((CUADRO!G$5&amp;$E170),'Hoja de Trabajo para listado'!$AB$151:$BA$151,0)),0)+IFERROR(INDEX('Hoja de Trabajo para listado'!$BC$155:$CB$1048576,MATCH($A170,'Hoja de Trabajo para listado'!$BC$155:$BC$1048576,0),MATCH((CUADRO!G$5&amp;$E170),'Hoja de Trabajo para listado'!$BC$151:$CB$151,0)),0)+IFERROR(INDEX('Hoja de Trabajo para listado'!$DE$153:$DG$274,MATCH($A170,'Hoja de Trabajo para listado'!$DE$153:$DE$1048576,0),MATCH((CUADRO!G$5&amp;$E170),'Hoja de Trabajo para listado'!$DE$151:$DG$151,0)),0)+IFERROR(INDEX('Hoja de Trabajo para listado'!$CD$155:$DC$1048576,MATCH($A170,'Hoja de Trabajo para listado'!$CD$155:$CD$1048576,0),MATCH((CUADRO!G$5&amp;$E170),'Hoja de Trabajo para listado'!$CD$151:$DC$151,0)),0)</f>
        <v>0</v>
      </c>
      <c r="H170" s="255">
        <f ca="1">+IFERROR(INDEX('Hoja de Trabajo para listado'!$A$155:$Z$1048576,MATCH($A170,'Hoja de Trabajo para listado'!$A$155:$A$1048576,0),MATCH((CUADRO!H$5&amp;$E170),'Hoja de Trabajo para listado'!$A$151:$Z$151,0)),0)+IFERROR(INDEX('Hoja de Trabajo para listado'!$AB$155:$BA$1048576,MATCH($A170,'Hoja de Trabajo para listado'!$AB$155:$AB$1048576,0),MATCH((CUADRO!H$5&amp;$E170),'Hoja de Trabajo para listado'!$AB$151:$BA$151,0)),0)+IFERROR(INDEX('Hoja de Trabajo para listado'!$BC$155:$CB$1048576,MATCH($A170,'Hoja de Trabajo para listado'!$BC$155:$BC$1048576,0),MATCH((CUADRO!H$5&amp;$E170),'Hoja de Trabajo para listado'!$BC$151:$CB$151,0)),0)+IFERROR(INDEX('Hoja de Trabajo para listado'!$DE$153:$DG$274,MATCH($A170,'Hoja de Trabajo para listado'!$DE$153:$DE$1048576,0),MATCH((CUADRO!H$5&amp;$E170),'Hoja de Trabajo para listado'!$DE$151:$DG$151,0)),0)+IFERROR(INDEX('Hoja de Trabajo para listado'!$CD$155:$DC$1048576,MATCH($A170,'Hoja de Trabajo para listado'!$CD$155:$CD$1048576,0),MATCH((CUADRO!H$5&amp;$E170),'Hoja de Trabajo para listado'!$CD$151:$DC$151,0)),0)</f>
        <v>0</v>
      </c>
      <c r="I170" s="255">
        <f ca="1">+IFERROR(INDEX('Hoja de Trabajo para listado'!$A$155:$Z$1048576,MATCH($A170,'Hoja de Trabajo para listado'!$A$155:$A$1048576,0),MATCH((CUADRO!I$5&amp;$E170),'Hoja de Trabajo para listado'!$A$151:$Z$151,0)),0)+IFERROR(INDEX('Hoja de Trabajo para listado'!$AB$155:$BA$1048576,MATCH($A170,'Hoja de Trabajo para listado'!$AB$155:$AB$1048576,0),MATCH((CUADRO!I$5&amp;$E170),'Hoja de Trabajo para listado'!$AB$151:$BA$151,0)),0)+IFERROR(INDEX('Hoja de Trabajo para listado'!$BC$155:$CB$1048576,MATCH($A170,'Hoja de Trabajo para listado'!$BC$155:$BC$1048576,0),MATCH((CUADRO!I$5&amp;$E170),'Hoja de Trabajo para listado'!$BC$151:$CB$151,0)),0)+IFERROR(INDEX('Hoja de Trabajo para listado'!$DE$153:$DG$274,MATCH($A170,'Hoja de Trabajo para listado'!$DE$153:$DE$1048576,0),MATCH((CUADRO!I$5&amp;$E170),'Hoja de Trabajo para listado'!$DE$151:$DG$151,0)),0)+IFERROR(INDEX('Hoja de Trabajo para listado'!$CD$155:$DC$1048576,MATCH($A170,'Hoja de Trabajo para listado'!$CD$155:$CD$1048576,0),MATCH((CUADRO!I$5&amp;$E170),'Hoja de Trabajo para listado'!$CD$151:$DC$151,0)),0)</f>
        <v>0</v>
      </c>
      <c r="J170" s="255">
        <f ca="1">+IFERROR(INDEX('Hoja de Trabajo para listado'!$A$155:$Z$1048576,MATCH($A170,'Hoja de Trabajo para listado'!$A$155:$A$1048576,0),MATCH((CUADRO!J$5&amp;$E170),'Hoja de Trabajo para listado'!$A$151:$Z$151,0)),0)+IFERROR(INDEX('Hoja de Trabajo para listado'!$AB$155:$BA$1048576,MATCH($A170,'Hoja de Trabajo para listado'!$AB$155:$AB$1048576,0),MATCH((CUADRO!J$5&amp;$E170),'Hoja de Trabajo para listado'!$AB$151:$BA$151,0)),0)+IFERROR(INDEX('Hoja de Trabajo para listado'!$BC$155:$CB$1048576,MATCH($A170,'Hoja de Trabajo para listado'!$BC$155:$BC$1048576,0),MATCH((CUADRO!J$5&amp;$E170),'Hoja de Trabajo para listado'!$BC$151:$CB$151,0)),0)+IFERROR(INDEX('Hoja de Trabajo para listado'!$DE$153:$DG$274,MATCH($A170,'Hoja de Trabajo para listado'!$DE$153:$DE$1048576,0),MATCH((CUADRO!J$5&amp;$E170),'Hoja de Trabajo para listado'!$DE$151:$DG$151,0)),0)+IFERROR(INDEX('Hoja de Trabajo para listado'!$CD$155:$DC$1048576,MATCH($A170,'Hoja de Trabajo para listado'!$CD$155:$CD$1048576,0),MATCH((CUADRO!J$5&amp;$E170),'Hoja de Trabajo para listado'!$CD$151:$DC$151,0)),0)</f>
        <v>0</v>
      </c>
      <c r="K170" s="255">
        <f ca="1">+IFERROR(INDEX('Hoja de Trabajo para listado'!$A$155:$Z$1048576,MATCH($A170,'Hoja de Trabajo para listado'!$A$155:$A$1048576,0),MATCH((CUADRO!K$5&amp;$E170),'Hoja de Trabajo para listado'!$A$151:$Z$151,0)),0)+IFERROR(INDEX('Hoja de Trabajo para listado'!$AB$155:$BA$1048576,MATCH($A170,'Hoja de Trabajo para listado'!$AB$155:$AB$1048576,0),MATCH((CUADRO!K$5&amp;$E170),'Hoja de Trabajo para listado'!$AB$151:$BA$151,0)),0)+IFERROR(INDEX('Hoja de Trabajo para listado'!$BC$155:$CB$1048576,MATCH($A170,'Hoja de Trabajo para listado'!$BC$155:$BC$1048576,0),MATCH((CUADRO!K$5&amp;$E170),'Hoja de Trabajo para listado'!$BC$151:$CB$151,0)),0)+IFERROR(INDEX('Hoja de Trabajo para listado'!$DE$153:$DG$274,MATCH($A170,'Hoja de Trabajo para listado'!$DE$153:$DE$1048576,0),MATCH((CUADRO!K$5&amp;$E170),'Hoja de Trabajo para listado'!$DE$151:$DG$151,0)),0)+IFERROR(INDEX('Hoja de Trabajo para listado'!$CD$155:$DC$1048576,MATCH($A170,'Hoja de Trabajo para listado'!$CD$155:$CD$1048576,0),MATCH((CUADRO!K$5&amp;$E170),'Hoja de Trabajo para listado'!$CD$151:$DC$151,0)),0)</f>
        <v>0</v>
      </c>
      <c r="L170" s="255">
        <f ca="1">+IFERROR(INDEX('Hoja de Trabajo para listado'!$A$155:$Z$1048576,MATCH($A170,'Hoja de Trabajo para listado'!$A$155:$A$1048576,0),MATCH((CUADRO!L$5&amp;$E170),'Hoja de Trabajo para listado'!$A$151:$Z$151,0)),0)+IFERROR(INDEX('Hoja de Trabajo para listado'!$AB$155:$BA$1048576,MATCH($A170,'Hoja de Trabajo para listado'!$AB$155:$AB$1048576,0),MATCH((CUADRO!L$5&amp;$E170),'Hoja de Trabajo para listado'!$AB$151:$BA$151,0)),0)+IFERROR(INDEX('Hoja de Trabajo para listado'!$BC$155:$CB$1048576,MATCH($A170,'Hoja de Trabajo para listado'!$BC$155:$BC$1048576,0),MATCH((CUADRO!L$5&amp;$E170),'Hoja de Trabajo para listado'!$BC$151:$CB$151,0)),0)+IFERROR(INDEX('Hoja de Trabajo para listado'!$DE$153:$DG$274,MATCH($A170,'Hoja de Trabajo para listado'!$DE$153:$DE$1048576,0),MATCH((CUADRO!L$5&amp;$E170),'Hoja de Trabajo para listado'!$DE$151:$DG$151,0)),0)+IFERROR(INDEX('Hoja de Trabajo para listado'!$CD$155:$DC$1048576,MATCH($A170,'Hoja de Trabajo para listado'!$CD$155:$CD$1048576,0),MATCH((CUADRO!L$5&amp;$E170),'Hoja de Trabajo para listado'!$CD$151:$DC$151,0)),0)</f>
        <v>0</v>
      </c>
      <c r="M170" s="255">
        <f ca="1">+IFERROR(INDEX('Hoja de Trabajo para listado'!$A$155:$Z$1048576,MATCH($A170,'Hoja de Trabajo para listado'!$A$155:$A$1048576,0),MATCH((CUADRO!M$5&amp;$E170),'Hoja de Trabajo para listado'!$A$151:$Z$151,0)),0)+IFERROR(INDEX('Hoja de Trabajo para listado'!$AB$155:$BA$1048576,MATCH($A170,'Hoja de Trabajo para listado'!$AB$155:$AB$1048576,0),MATCH((CUADRO!M$5&amp;$E170),'Hoja de Trabajo para listado'!$AB$151:$BA$151,0)),0)+IFERROR(INDEX('Hoja de Trabajo para listado'!$BC$155:$CB$1048576,MATCH($A170,'Hoja de Trabajo para listado'!$BC$155:$BC$1048576,0),MATCH((CUADRO!M$5&amp;$E170),'Hoja de Trabajo para listado'!$BC$151:$CB$151,0)),0)+IFERROR(INDEX('Hoja de Trabajo para listado'!$DE$153:$DG$274,MATCH($A170,'Hoja de Trabajo para listado'!$DE$153:$DE$1048576,0),MATCH((CUADRO!M$5&amp;$E170),'Hoja de Trabajo para listado'!$DE$151:$DG$151,0)),0)+IFERROR(INDEX('Hoja de Trabajo para listado'!$CD$155:$DC$1048576,MATCH($A170,'Hoja de Trabajo para listado'!$CD$155:$CD$1048576,0),MATCH((CUADRO!M$5&amp;$E170),'Hoja de Trabajo para listado'!$CD$151:$DC$151,0)),0)</f>
        <v>0</v>
      </c>
      <c r="N170" s="255">
        <f ca="1">+IFERROR(INDEX('Hoja de Trabajo para listado'!$A$155:$Z$1048576,MATCH($A170,'Hoja de Trabajo para listado'!$A$155:$A$1048576,0),MATCH((CUADRO!N$5&amp;$E170),'Hoja de Trabajo para listado'!$A$151:$Z$151,0)),0)+IFERROR(INDEX('Hoja de Trabajo para listado'!$AB$155:$BA$1048576,MATCH($A170,'Hoja de Trabajo para listado'!$AB$155:$AB$1048576,0),MATCH((CUADRO!N$5&amp;$E170),'Hoja de Trabajo para listado'!$AB$151:$BA$151,0)),0)+IFERROR(INDEX('Hoja de Trabajo para listado'!$BC$155:$CB$1048576,MATCH($A170,'Hoja de Trabajo para listado'!$BC$155:$BC$1048576,0),MATCH((CUADRO!N$5&amp;$E170),'Hoja de Trabajo para listado'!$BC$151:$CB$151,0)),0)+IFERROR(INDEX('Hoja de Trabajo para listado'!$DE$153:$DG$274,MATCH($A170,'Hoja de Trabajo para listado'!$DE$153:$DE$1048576,0),MATCH((CUADRO!N$5&amp;$E170),'Hoja de Trabajo para listado'!$DE$151:$DG$151,0)),0)+IFERROR(INDEX('Hoja de Trabajo para listado'!$CD$155:$DC$1048576,MATCH($A170,'Hoja de Trabajo para listado'!$CD$155:$CD$1048576,0),MATCH((CUADRO!N$5&amp;$E170),'Hoja de Trabajo para listado'!$CD$151:$DC$151,0)),0)</f>
        <v>0</v>
      </c>
      <c r="O170" s="255">
        <f ca="1">+IFERROR(INDEX('Hoja de Trabajo para listado'!$A$155:$Z$1048576,MATCH($A170,'Hoja de Trabajo para listado'!$A$155:$A$1048576,0),MATCH((CUADRO!O$5&amp;$E170),'Hoja de Trabajo para listado'!$A$151:$Z$151,0)),0)+IFERROR(INDEX('Hoja de Trabajo para listado'!$AB$155:$BA$1048576,MATCH($A170,'Hoja de Trabajo para listado'!$AB$155:$AB$1048576,0),MATCH((CUADRO!O$5&amp;$E170),'Hoja de Trabajo para listado'!$AB$151:$BA$151,0)),0)+IFERROR(INDEX('Hoja de Trabajo para listado'!$BC$155:$CB$1048576,MATCH($A170,'Hoja de Trabajo para listado'!$BC$155:$BC$1048576,0),MATCH((CUADRO!O$5&amp;$E170),'Hoja de Trabajo para listado'!$BC$151:$CB$151,0)),0)+IFERROR(INDEX('Hoja de Trabajo para listado'!$DE$153:$DG$274,MATCH($A170,'Hoja de Trabajo para listado'!$DE$153:$DE$1048576,0),MATCH((CUADRO!O$5&amp;$E170),'Hoja de Trabajo para listado'!$DE$151:$DG$151,0)),0)+IFERROR(INDEX('Hoja de Trabajo para listado'!$CD$155:$DC$1048576,MATCH($A170,'Hoja de Trabajo para listado'!$CD$155:$CD$1048576,0),MATCH((CUADRO!O$5&amp;$E170),'Hoja de Trabajo para listado'!$CD$151:$DC$151,0)),0)</f>
        <v>0</v>
      </c>
      <c r="P170" s="255">
        <f ca="1">+IFERROR(INDEX('Hoja de Trabajo para listado'!$A$155:$Z$1048576,MATCH($A170,'Hoja de Trabajo para listado'!$A$155:$A$1048576,0),MATCH((CUADRO!P$5&amp;$E170),'Hoja de Trabajo para listado'!$A$151:$Z$151,0)),0)+IFERROR(INDEX('Hoja de Trabajo para listado'!$AB$155:$BA$1048576,MATCH($A170,'Hoja de Trabajo para listado'!$AB$155:$AB$1048576,0),MATCH((CUADRO!P$5&amp;$E170),'Hoja de Trabajo para listado'!$AB$151:$BA$151,0)),0)+IFERROR(INDEX('Hoja de Trabajo para listado'!$BC$155:$CB$1048576,MATCH($A170,'Hoja de Trabajo para listado'!$BC$155:$BC$1048576,0),MATCH((CUADRO!P$5&amp;$E170),'Hoja de Trabajo para listado'!$BC$151:$CB$151,0)),0)+IFERROR(INDEX('Hoja de Trabajo para listado'!$DE$153:$DG$274,MATCH($A170,'Hoja de Trabajo para listado'!$DE$153:$DE$1048576,0),MATCH((CUADRO!P$5&amp;$E170),'Hoja de Trabajo para listado'!$DE$151:$DG$151,0)),0)+IFERROR(INDEX('Hoja de Trabajo para listado'!$CD$155:$DC$1048576,MATCH($A170,'Hoja de Trabajo para listado'!$CD$155:$CD$1048576,0),MATCH((CUADRO!P$5&amp;$E170),'Hoja de Trabajo para listado'!$CD$151:$DC$151,0)),0)</f>
        <v>0</v>
      </c>
      <c r="Q170" s="255">
        <f ca="1">+IFERROR(INDEX('Hoja de Trabajo para listado'!$A$155:$Z$1048576,MATCH($A170,'Hoja de Trabajo para listado'!$A$155:$A$1048576,0),MATCH((CUADRO!Q$5&amp;$E170),'Hoja de Trabajo para listado'!$A$151:$Z$151,0)),0)+IFERROR(INDEX('Hoja de Trabajo para listado'!$AB$155:$BA$1048576,MATCH($A170,'Hoja de Trabajo para listado'!$AB$155:$AB$1048576,0),MATCH((CUADRO!Q$5&amp;$E170),'Hoja de Trabajo para listado'!$AB$151:$BA$151,0)),0)+IFERROR(INDEX('Hoja de Trabajo para listado'!$BC$155:$CB$1048576,MATCH($A170,'Hoja de Trabajo para listado'!$BC$155:$BC$1048576,0),MATCH((CUADRO!Q$5&amp;$E170),'Hoja de Trabajo para listado'!$BC$151:$CB$151,0)),0)+IFERROR(INDEX('Hoja de Trabajo para listado'!$DE$153:$DG$274,MATCH($A170,'Hoja de Trabajo para listado'!$DE$153:$DE$1048576,0),MATCH((CUADRO!Q$5&amp;$E170),'Hoja de Trabajo para listado'!$DE$151:$DG$151,0)),0)+IFERROR(INDEX('Hoja de Trabajo para listado'!$CD$155:$DC$1048576,MATCH($A170,'Hoja de Trabajo para listado'!$CD$155:$CD$1048576,0),MATCH((CUADRO!Q$5&amp;$E170),'Hoja de Trabajo para listado'!$CD$151:$DC$151,0)),0)</f>
        <v>0</v>
      </c>
      <c r="R170" s="255">
        <f t="shared" ca="1" si="4"/>
        <v>0</v>
      </c>
      <c r="S170" s="255"/>
      <c r="T170" s="255">
        <f ca="1">+T171</f>
        <v>0</v>
      </c>
      <c r="U170" s="254">
        <f t="shared" si="5"/>
        <v>1</v>
      </c>
      <c r="V170" s="362" t="str">
        <f>+VLOOKUP(A170,bd_lista!$A$3:$E$590,5,FALSE)</f>
        <v>Instituciones Descentralizadas</v>
      </c>
      <c r="W170" s="361" t="str">
        <f>+V170</f>
        <v>Instituciones Descentralizadas</v>
      </c>
      <c r="X170" s="254">
        <f>+VLOOKUP(A170,[2]Sheet1!$A$13:$D$744,4,FALSE)</f>
        <v>16</v>
      </c>
      <c r="Y170" s="254" t="str">
        <f>+VLOOKUP(X170,bd_lista!$A$3:$C$590,3,FALSE)</f>
        <v>Ministerio de Educación</v>
      </c>
      <c r="Z170" s="316">
        <f>+X170</f>
        <v>16</v>
      </c>
      <c r="AA170" s="348" t="str">
        <f>+Y170</f>
        <v>Ministerio de Educación</v>
      </c>
    </row>
    <row r="171" spans="1:27" ht="15" hidden="1" customHeight="1">
      <c r="A171" s="32">
        <v>153</v>
      </c>
      <c r="B171" s="307"/>
      <c r="C171" s="362" t="str">
        <f>+VLOOKUP(A171,bd_lista!$A$3:$C$590,3,FALSE)</f>
        <v>Observatorio Plurinacional de la Calidad  Educativa</v>
      </c>
      <c r="D171" s="362"/>
      <c r="E171" s="362" t="s">
        <v>1314</v>
      </c>
      <c r="F171" s="257">
        <f ca="1">+IFERROR(INDEX('Hoja de Trabajo para listado'!$A$155:$Z$1048576,MATCH($A171,'Hoja de Trabajo para listado'!$A$155:$A$1048576,0),MATCH((CUADRO!F$5&amp;$E171),'Hoja de Trabajo para listado'!$A$151:$Z$151,0)),0)+IFERROR(INDEX('Hoja de Trabajo para listado'!$AB$155:$BA$1048576,MATCH($A171,'Hoja de Trabajo para listado'!$AB$155:$AB$1048576,0),MATCH((CUADRO!F$5&amp;$E171),'Hoja de Trabajo para listado'!$AB$151:$BA$151,0)),0)+IFERROR(INDEX('Hoja de Trabajo para listado'!$BC$155:$CB$1048576,MATCH($A171,'Hoja de Trabajo para listado'!$BC$155:$BC$1048576,0),MATCH((CUADRO!F$5&amp;$E171),'Hoja de Trabajo para listado'!$BC$151:$CB$151,0)),0)+IFERROR(INDEX('Hoja de Trabajo para listado'!$DE$153:$DG$274,MATCH($A171,'Hoja de Trabajo para listado'!$DE$153:$DE$1048576,0),MATCH((CUADRO!F$5&amp;$E171),'Hoja de Trabajo para listado'!$DE$151:$DG$151,0)),0)+IFERROR(INDEX('Hoja de Trabajo para listado'!$CD$155:$DC$1048576,MATCH($A171,'Hoja de Trabajo para listado'!$CD$155:$CD$1048576,0),MATCH((CUADRO!F$5&amp;$E171),'Hoja de Trabajo para listado'!$CD$151:$DC$151,0)),0)</f>
        <v>0</v>
      </c>
      <c r="G171" s="257">
        <f ca="1">+IFERROR(INDEX('Hoja de Trabajo para listado'!$A$155:$Z$1048576,MATCH($A171,'Hoja de Trabajo para listado'!$A$155:$A$1048576,0),MATCH((CUADRO!G$5&amp;$E171),'Hoja de Trabajo para listado'!$A$151:$Z$151,0)),0)+IFERROR(INDEX('Hoja de Trabajo para listado'!$AB$155:$BA$1048576,MATCH($A171,'Hoja de Trabajo para listado'!$AB$155:$AB$1048576,0),MATCH((CUADRO!G$5&amp;$E171),'Hoja de Trabajo para listado'!$AB$151:$BA$151,0)),0)+IFERROR(INDEX('Hoja de Trabajo para listado'!$BC$155:$CB$1048576,MATCH($A171,'Hoja de Trabajo para listado'!$BC$155:$BC$1048576,0),MATCH((CUADRO!G$5&amp;$E171),'Hoja de Trabajo para listado'!$BC$151:$CB$151,0)),0)+IFERROR(INDEX('Hoja de Trabajo para listado'!$DE$153:$DG$274,MATCH($A171,'Hoja de Trabajo para listado'!$DE$153:$DE$1048576,0),MATCH((CUADRO!G$5&amp;$E171),'Hoja de Trabajo para listado'!$DE$151:$DG$151,0)),0)+IFERROR(INDEX('Hoja de Trabajo para listado'!$CD$155:$DC$1048576,MATCH($A171,'Hoja de Trabajo para listado'!$CD$155:$CD$1048576,0),MATCH((CUADRO!G$5&amp;$E171),'Hoja de Trabajo para listado'!$CD$151:$DC$151,0)),0)</f>
        <v>0</v>
      </c>
      <c r="H171" s="257">
        <f ca="1">+IFERROR(INDEX('Hoja de Trabajo para listado'!$A$155:$Z$1048576,MATCH($A171,'Hoja de Trabajo para listado'!$A$155:$A$1048576,0),MATCH((CUADRO!H$5&amp;$E171),'Hoja de Trabajo para listado'!$A$151:$Z$151,0)),0)+IFERROR(INDEX('Hoja de Trabajo para listado'!$AB$155:$BA$1048576,MATCH($A171,'Hoja de Trabajo para listado'!$AB$155:$AB$1048576,0),MATCH((CUADRO!H$5&amp;$E171),'Hoja de Trabajo para listado'!$AB$151:$BA$151,0)),0)+IFERROR(INDEX('Hoja de Trabajo para listado'!$BC$155:$CB$1048576,MATCH($A171,'Hoja de Trabajo para listado'!$BC$155:$BC$1048576,0),MATCH((CUADRO!H$5&amp;$E171),'Hoja de Trabajo para listado'!$BC$151:$CB$151,0)),0)+IFERROR(INDEX('Hoja de Trabajo para listado'!$DE$153:$DG$274,MATCH($A171,'Hoja de Trabajo para listado'!$DE$153:$DE$1048576,0),MATCH((CUADRO!H$5&amp;$E171),'Hoja de Trabajo para listado'!$DE$151:$DG$151,0)),0)+IFERROR(INDEX('Hoja de Trabajo para listado'!$CD$155:$DC$1048576,MATCH($A171,'Hoja de Trabajo para listado'!$CD$155:$CD$1048576,0),MATCH((CUADRO!H$5&amp;$E171),'Hoja de Trabajo para listado'!$CD$151:$DC$151,0)),0)</f>
        <v>0</v>
      </c>
      <c r="I171" s="257">
        <f ca="1">+IFERROR(INDEX('Hoja de Trabajo para listado'!$A$155:$Z$1048576,MATCH($A171,'Hoja de Trabajo para listado'!$A$155:$A$1048576,0),MATCH((CUADRO!I$5&amp;$E171),'Hoja de Trabajo para listado'!$A$151:$Z$151,0)),0)+IFERROR(INDEX('Hoja de Trabajo para listado'!$AB$155:$BA$1048576,MATCH($A171,'Hoja de Trabajo para listado'!$AB$155:$AB$1048576,0),MATCH((CUADRO!I$5&amp;$E171),'Hoja de Trabajo para listado'!$AB$151:$BA$151,0)),0)+IFERROR(INDEX('Hoja de Trabajo para listado'!$BC$155:$CB$1048576,MATCH($A171,'Hoja de Trabajo para listado'!$BC$155:$BC$1048576,0),MATCH((CUADRO!I$5&amp;$E171),'Hoja de Trabajo para listado'!$BC$151:$CB$151,0)),0)+IFERROR(INDEX('Hoja de Trabajo para listado'!$DE$153:$DG$274,MATCH($A171,'Hoja de Trabajo para listado'!$DE$153:$DE$1048576,0),MATCH((CUADRO!I$5&amp;$E171),'Hoja de Trabajo para listado'!$DE$151:$DG$151,0)),0)+IFERROR(INDEX('Hoja de Trabajo para listado'!$CD$155:$DC$1048576,MATCH($A171,'Hoja de Trabajo para listado'!$CD$155:$CD$1048576,0),MATCH((CUADRO!I$5&amp;$E171),'Hoja de Trabajo para listado'!$CD$151:$DC$151,0)),0)</f>
        <v>0</v>
      </c>
      <c r="J171" s="257">
        <f ca="1">+IFERROR(INDEX('Hoja de Trabajo para listado'!$A$155:$Z$1048576,MATCH($A171,'Hoja de Trabajo para listado'!$A$155:$A$1048576,0),MATCH((CUADRO!J$5&amp;$E171),'Hoja de Trabajo para listado'!$A$151:$Z$151,0)),0)+IFERROR(INDEX('Hoja de Trabajo para listado'!$AB$155:$BA$1048576,MATCH($A171,'Hoja de Trabajo para listado'!$AB$155:$AB$1048576,0),MATCH((CUADRO!J$5&amp;$E171),'Hoja de Trabajo para listado'!$AB$151:$BA$151,0)),0)+IFERROR(INDEX('Hoja de Trabajo para listado'!$BC$155:$CB$1048576,MATCH($A171,'Hoja de Trabajo para listado'!$BC$155:$BC$1048576,0),MATCH((CUADRO!J$5&amp;$E171),'Hoja de Trabajo para listado'!$BC$151:$CB$151,0)),0)+IFERROR(INDEX('Hoja de Trabajo para listado'!$DE$153:$DG$274,MATCH($A171,'Hoja de Trabajo para listado'!$DE$153:$DE$1048576,0),MATCH((CUADRO!J$5&amp;$E171),'Hoja de Trabajo para listado'!$DE$151:$DG$151,0)),0)+IFERROR(INDEX('Hoja de Trabajo para listado'!$CD$155:$DC$1048576,MATCH($A171,'Hoja de Trabajo para listado'!$CD$155:$CD$1048576,0),MATCH((CUADRO!J$5&amp;$E171),'Hoja de Trabajo para listado'!$CD$151:$DC$151,0)),0)</f>
        <v>0</v>
      </c>
      <c r="K171" s="257">
        <f ca="1">+IFERROR(INDEX('Hoja de Trabajo para listado'!$A$155:$Z$1048576,MATCH($A171,'Hoja de Trabajo para listado'!$A$155:$A$1048576,0),MATCH((CUADRO!K$5&amp;$E171),'Hoja de Trabajo para listado'!$A$151:$Z$151,0)),0)+IFERROR(INDEX('Hoja de Trabajo para listado'!$AB$155:$BA$1048576,MATCH($A171,'Hoja de Trabajo para listado'!$AB$155:$AB$1048576,0),MATCH((CUADRO!K$5&amp;$E171),'Hoja de Trabajo para listado'!$AB$151:$BA$151,0)),0)+IFERROR(INDEX('Hoja de Trabajo para listado'!$BC$155:$CB$1048576,MATCH($A171,'Hoja de Trabajo para listado'!$BC$155:$BC$1048576,0),MATCH((CUADRO!K$5&amp;$E171),'Hoja de Trabajo para listado'!$BC$151:$CB$151,0)),0)+IFERROR(INDEX('Hoja de Trabajo para listado'!$DE$153:$DG$274,MATCH($A171,'Hoja de Trabajo para listado'!$DE$153:$DE$1048576,0),MATCH((CUADRO!K$5&amp;$E171),'Hoja de Trabajo para listado'!$DE$151:$DG$151,0)),0)+IFERROR(INDEX('Hoja de Trabajo para listado'!$CD$155:$DC$1048576,MATCH($A171,'Hoja de Trabajo para listado'!$CD$155:$CD$1048576,0),MATCH((CUADRO!K$5&amp;$E171),'Hoja de Trabajo para listado'!$CD$151:$DC$151,0)),0)</f>
        <v>0</v>
      </c>
      <c r="L171" s="257">
        <f ca="1">+IFERROR(INDEX('Hoja de Trabajo para listado'!$A$155:$Z$1048576,MATCH($A171,'Hoja de Trabajo para listado'!$A$155:$A$1048576,0),MATCH((CUADRO!L$5&amp;$E171),'Hoja de Trabajo para listado'!$A$151:$Z$151,0)),0)+IFERROR(INDEX('Hoja de Trabajo para listado'!$AB$155:$BA$1048576,MATCH($A171,'Hoja de Trabajo para listado'!$AB$155:$AB$1048576,0),MATCH((CUADRO!L$5&amp;$E171),'Hoja de Trabajo para listado'!$AB$151:$BA$151,0)),0)+IFERROR(INDEX('Hoja de Trabajo para listado'!$BC$155:$CB$1048576,MATCH($A171,'Hoja de Trabajo para listado'!$BC$155:$BC$1048576,0),MATCH((CUADRO!L$5&amp;$E171),'Hoja de Trabajo para listado'!$BC$151:$CB$151,0)),0)+IFERROR(INDEX('Hoja de Trabajo para listado'!$DE$153:$DG$274,MATCH($A171,'Hoja de Trabajo para listado'!$DE$153:$DE$1048576,0),MATCH((CUADRO!L$5&amp;$E171),'Hoja de Trabajo para listado'!$DE$151:$DG$151,0)),0)+IFERROR(INDEX('Hoja de Trabajo para listado'!$CD$155:$DC$1048576,MATCH($A171,'Hoja de Trabajo para listado'!$CD$155:$CD$1048576,0),MATCH((CUADRO!L$5&amp;$E171),'Hoja de Trabajo para listado'!$CD$151:$DC$151,0)),0)</f>
        <v>0</v>
      </c>
      <c r="M171" s="257">
        <f ca="1">+IFERROR(INDEX('Hoja de Trabajo para listado'!$A$155:$Z$1048576,MATCH($A171,'Hoja de Trabajo para listado'!$A$155:$A$1048576,0),MATCH((CUADRO!M$5&amp;$E171),'Hoja de Trabajo para listado'!$A$151:$Z$151,0)),0)+IFERROR(INDEX('Hoja de Trabajo para listado'!$AB$155:$BA$1048576,MATCH($A171,'Hoja de Trabajo para listado'!$AB$155:$AB$1048576,0),MATCH((CUADRO!M$5&amp;$E171),'Hoja de Trabajo para listado'!$AB$151:$BA$151,0)),0)+IFERROR(INDEX('Hoja de Trabajo para listado'!$BC$155:$CB$1048576,MATCH($A171,'Hoja de Trabajo para listado'!$BC$155:$BC$1048576,0),MATCH((CUADRO!M$5&amp;$E171),'Hoja de Trabajo para listado'!$BC$151:$CB$151,0)),0)+IFERROR(INDEX('Hoja de Trabajo para listado'!$DE$153:$DG$274,MATCH($A171,'Hoja de Trabajo para listado'!$DE$153:$DE$1048576,0),MATCH((CUADRO!M$5&amp;$E171),'Hoja de Trabajo para listado'!$DE$151:$DG$151,0)),0)+IFERROR(INDEX('Hoja de Trabajo para listado'!$CD$155:$DC$1048576,MATCH($A171,'Hoja de Trabajo para listado'!$CD$155:$CD$1048576,0),MATCH((CUADRO!M$5&amp;$E171),'Hoja de Trabajo para listado'!$CD$151:$DC$151,0)),0)</f>
        <v>0</v>
      </c>
      <c r="N171" s="257">
        <f ca="1">+IFERROR(INDEX('Hoja de Trabajo para listado'!$A$155:$Z$1048576,MATCH($A171,'Hoja de Trabajo para listado'!$A$155:$A$1048576,0),MATCH((CUADRO!N$5&amp;$E171),'Hoja de Trabajo para listado'!$A$151:$Z$151,0)),0)+IFERROR(INDEX('Hoja de Trabajo para listado'!$AB$155:$BA$1048576,MATCH($A171,'Hoja de Trabajo para listado'!$AB$155:$AB$1048576,0),MATCH((CUADRO!N$5&amp;$E171),'Hoja de Trabajo para listado'!$AB$151:$BA$151,0)),0)+IFERROR(INDEX('Hoja de Trabajo para listado'!$BC$155:$CB$1048576,MATCH($A171,'Hoja de Trabajo para listado'!$BC$155:$BC$1048576,0),MATCH((CUADRO!N$5&amp;$E171),'Hoja de Trabajo para listado'!$BC$151:$CB$151,0)),0)+IFERROR(INDEX('Hoja de Trabajo para listado'!$DE$153:$DG$274,MATCH($A171,'Hoja de Trabajo para listado'!$DE$153:$DE$1048576,0),MATCH((CUADRO!N$5&amp;$E171),'Hoja de Trabajo para listado'!$DE$151:$DG$151,0)),0)+IFERROR(INDEX('Hoja de Trabajo para listado'!$CD$155:$DC$1048576,MATCH($A171,'Hoja de Trabajo para listado'!$CD$155:$CD$1048576,0),MATCH((CUADRO!N$5&amp;$E171),'Hoja de Trabajo para listado'!$CD$151:$DC$151,0)),0)</f>
        <v>0</v>
      </c>
      <c r="O171" s="257">
        <f ca="1">+IFERROR(INDEX('Hoja de Trabajo para listado'!$A$155:$Z$1048576,MATCH($A171,'Hoja de Trabajo para listado'!$A$155:$A$1048576,0),MATCH((CUADRO!O$5&amp;$E171),'Hoja de Trabajo para listado'!$A$151:$Z$151,0)),0)+IFERROR(INDEX('Hoja de Trabajo para listado'!$AB$155:$BA$1048576,MATCH($A171,'Hoja de Trabajo para listado'!$AB$155:$AB$1048576,0),MATCH((CUADRO!O$5&amp;$E171),'Hoja de Trabajo para listado'!$AB$151:$BA$151,0)),0)+IFERROR(INDEX('Hoja de Trabajo para listado'!$BC$155:$CB$1048576,MATCH($A171,'Hoja de Trabajo para listado'!$BC$155:$BC$1048576,0),MATCH((CUADRO!O$5&amp;$E171),'Hoja de Trabajo para listado'!$BC$151:$CB$151,0)),0)+IFERROR(INDEX('Hoja de Trabajo para listado'!$DE$153:$DG$274,MATCH($A171,'Hoja de Trabajo para listado'!$DE$153:$DE$1048576,0),MATCH((CUADRO!O$5&amp;$E171),'Hoja de Trabajo para listado'!$DE$151:$DG$151,0)),0)+IFERROR(INDEX('Hoja de Trabajo para listado'!$CD$155:$DC$1048576,MATCH($A171,'Hoja de Trabajo para listado'!$CD$155:$CD$1048576,0),MATCH((CUADRO!O$5&amp;$E171),'Hoja de Trabajo para listado'!$CD$151:$DC$151,0)),0)</f>
        <v>0</v>
      </c>
      <c r="P171" s="257">
        <f ca="1">+IFERROR(INDEX('Hoja de Trabajo para listado'!$A$155:$Z$1048576,MATCH($A171,'Hoja de Trabajo para listado'!$A$155:$A$1048576,0),MATCH((CUADRO!P$5&amp;$E171),'Hoja de Trabajo para listado'!$A$151:$Z$151,0)),0)+IFERROR(INDEX('Hoja de Trabajo para listado'!$AB$155:$BA$1048576,MATCH($A171,'Hoja de Trabajo para listado'!$AB$155:$AB$1048576,0),MATCH((CUADRO!P$5&amp;$E171),'Hoja de Trabajo para listado'!$AB$151:$BA$151,0)),0)+IFERROR(INDEX('Hoja de Trabajo para listado'!$BC$155:$CB$1048576,MATCH($A171,'Hoja de Trabajo para listado'!$BC$155:$BC$1048576,0),MATCH((CUADRO!P$5&amp;$E171),'Hoja de Trabajo para listado'!$BC$151:$CB$151,0)),0)+IFERROR(INDEX('Hoja de Trabajo para listado'!$DE$153:$DG$274,MATCH($A171,'Hoja de Trabajo para listado'!$DE$153:$DE$1048576,0),MATCH((CUADRO!P$5&amp;$E171),'Hoja de Trabajo para listado'!$DE$151:$DG$151,0)),0)+IFERROR(INDEX('Hoja de Trabajo para listado'!$CD$155:$DC$1048576,MATCH($A171,'Hoja de Trabajo para listado'!$CD$155:$CD$1048576,0),MATCH((CUADRO!P$5&amp;$E171),'Hoja de Trabajo para listado'!$CD$151:$DC$151,0)),0)</f>
        <v>0</v>
      </c>
      <c r="Q171" s="257">
        <f ca="1">+IFERROR(INDEX('Hoja de Trabajo para listado'!$A$155:$Z$1048576,MATCH($A171,'Hoja de Trabajo para listado'!$A$155:$A$1048576,0),MATCH((CUADRO!Q$5&amp;$E171),'Hoja de Trabajo para listado'!$A$151:$Z$151,0)),0)+IFERROR(INDEX('Hoja de Trabajo para listado'!$AB$155:$BA$1048576,MATCH($A171,'Hoja de Trabajo para listado'!$AB$155:$AB$1048576,0),MATCH((CUADRO!Q$5&amp;$E171),'Hoja de Trabajo para listado'!$AB$151:$BA$151,0)),0)+IFERROR(INDEX('Hoja de Trabajo para listado'!$BC$155:$CB$1048576,MATCH($A171,'Hoja de Trabajo para listado'!$BC$155:$BC$1048576,0),MATCH((CUADRO!Q$5&amp;$E171),'Hoja de Trabajo para listado'!$BC$151:$CB$151,0)),0)+IFERROR(INDEX('Hoja de Trabajo para listado'!$DE$153:$DG$274,MATCH($A171,'Hoja de Trabajo para listado'!$DE$153:$DE$1048576,0),MATCH((CUADRO!Q$5&amp;$E171),'Hoja de Trabajo para listado'!$DE$151:$DG$151,0)),0)+IFERROR(INDEX('Hoja de Trabajo para listado'!$CD$155:$DC$1048576,MATCH($A171,'Hoja de Trabajo para listado'!$CD$155:$CD$1048576,0),MATCH((CUADRO!Q$5&amp;$E171),'Hoja de Trabajo para listado'!$CD$151:$DC$151,0)),0)</f>
        <v>0</v>
      </c>
      <c r="R171" s="257">
        <f t="shared" ca="1" si="4"/>
        <v>0</v>
      </c>
      <c r="S171" s="257">
        <f ca="1">+R170+R171</f>
        <v>0</v>
      </c>
      <c r="T171" s="257">
        <f ca="1">+S171</f>
        <v>0</v>
      </c>
      <c r="U171" s="256">
        <f t="shared" si="5"/>
        <v>2</v>
      </c>
      <c r="V171" s="362" t="str">
        <f>+VLOOKUP(A171,bd_lista!$A$3:$E$590,5,FALSE)</f>
        <v>Instituciones Descentralizadas</v>
      </c>
      <c r="W171" s="362"/>
      <c r="X171" s="254">
        <f>+VLOOKUP(A171,[2]Sheet1!$A$13:$D$744,4,FALSE)</f>
        <v>16</v>
      </c>
      <c r="Y171" s="254" t="str">
        <f>+VLOOKUP(X171,bd_lista!$A$3:$C$590,3,FALSE)</f>
        <v>Ministerio de Educación</v>
      </c>
      <c r="Z171" s="314"/>
      <c r="AA171" s="350"/>
    </row>
    <row r="172" spans="1:27" customFormat="1" ht="15" customHeight="1">
      <c r="A172" s="264">
        <v>222</v>
      </c>
      <c r="B172" s="306">
        <f>+A172</f>
        <v>222</v>
      </c>
      <c r="C172" s="259" t="str">
        <f>+VLOOKUP(A172,bd_lista!$A$3:$C$590,3,FALSE)</f>
        <v>Instituto Nacional de Innovación Agropecuaria y Forestal</v>
      </c>
      <c r="D172" s="361" t="str">
        <f>+C172</f>
        <v>Instituto Nacional de Innovación Agropecuaria y Forestal</v>
      </c>
      <c r="E172" s="259" t="s">
        <v>1313</v>
      </c>
      <c r="F172" s="255">
        <f ca="1">+IFERROR(INDEX('Hoja de Trabajo para listado'!$A$155:$Z$1048576,MATCH($A172,'Hoja de Trabajo para listado'!$A$155:$A$1048576,0),MATCH((CUADRO!F$5&amp;$E172),'Hoja de Trabajo para listado'!$A$151:$Z$151,0)),0)+IFERROR(INDEX('Hoja de Trabajo para listado'!$AB$155:$BA$1048576,MATCH($A172,'Hoja de Trabajo para listado'!$AB$155:$AB$1048576,0),MATCH((CUADRO!F$5&amp;$E172),'Hoja de Trabajo para listado'!$AB$151:$BA$151,0)),0)+IFERROR(INDEX('Hoja de Trabajo para listado'!$BC$155:$CB$1048576,MATCH($A172,'Hoja de Trabajo para listado'!$BC$155:$BC$1048576,0),MATCH((CUADRO!F$5&amp;$E172),'Hoja de Trabajo para listado'!$BC$151:$CB$151,0)),0)+IFERROR(INDEX('Hoja de Trabajo para listado'!$DE$153:$DG$274,MATCH($A172,'Hoja de Trabajo para listado'!$DE$153:$DE$1048576,0),MATCH((CUADRO!F$5&amp;$E172),'Hoja de Trabajo para listado'!$DE$151:$DG$151,0)),0)+IFERROR(INDEX('Hoja de Trabajo para listado'!$CD$155:$DC$1048576,MATCH($A172,'Hoja de Trabajo para listado'!$CD$155:$CD$1048576,0),MATCH((CUADRO!F$5&amp;$E172),'Hoja de Trabajo para listado'!$CD$151:$DC$151,0)),0)</f>
        <v>0</v>
      </c>
      <c r="G172" s="255">
        <f ca="1">+IFERROR(INDEX('Hoja de Trabajo para listado'!$A$155:$Z$1048576,MATCH($A172,'Hoja de Trabajo para listado'!$A$155:$A$1048576,0),MATCH((CUADRO!G$5&amp;$E172),'Hoja de Trabajo para listado'!$A$151:$Z$151,0)),0)+IFERROR(INDEX('Hoja de Trabajo para listado'!$AB$155:$BA$1048576,MATCH($A172,'Hoja de Trabajo para listado'!$AB$155:$AB$1048576,0),MATCH((CUADRO!G$5&amp;$E172),'Hoja de Trabajo para listado'!$AB$151:$BA$151,0)),0)+IFERROR(INDEX('Hoja de Trabajo para listado'!$BC$155:$CB$1048576,MATCH($A172,'Hoja de Trabajo para listado'!$BC$155:$BC$1048576,0),MATCH((CUADRO!G$5&amp;$E172),'Hoja de Trabajo para listado'!$BC$151:$CB$151,0)),0)+IFERROR(INDEX('Hoja de Trabajo para listado'!$DE$153:$DG$274,MATCH($A172,'Hoja de Trabajo para listado'!$DE$153:$DE$1048576,0),MATCH((CUADRO!G$5&amp;$E172),'Hoja de Trabajo para listado'!$DE$151:$DG$151,0)),0)+IFERROR(INDEX('Hoja de Trabajo para listado'!$CD$155:$DC$1048576,MATCH($A172,'Hoja de Trabajo para listado'!$CD$155:$CD$1048576,0),MATCH((CUADRO!G$5&amp;$E172),'Hoja de Trabajo para listado'!$CD$151:$DC$151,0)),0)</f>
        <v>0</v>
      </c>
      <c r="H172" s="255">
        <f ca="1">+IFERROR(INDEX('Hoja de Trabajo para listado'!$A$155:$Z$1048576,MATCH($A172,'Hoja de Trabajo para listado'!$A$155:$A$1048576,0),MATCH((CUADRO!H$5&amp;$E172),'Hoja de Trabajo para listado'!$A$151:$Z$151,0)),0)+IFERROR(INDEX('Hoja de Trabajo para listado'!$AB$155:$BA$1048576,MATCH($A172,'Hoja de Trabajo para listado'!$AB$155:$AB$1048576,0),MATCH((CUADRO!H$5&amp;$E172),'Hoja de Trabajo para listado'!$AB$151:$BA$151,0)),0)+IFERROR(INDEX('Hoja de Trabajo para listado'!$BC$155:$CB$1048576,MATCH($A172,'Hoja de Trabajo para listado'!$BC$155:$BC$1048576,0),MATCH((CUADRO!H$5&amp;$E172),'Hoja de Trabajo para listado'!$BC$151:$CB$151,0)),0)+IFERROR(INDEX('Hoja de Trabajo para listado'!$DE$153:$DG$274,MATCH($A172,'Hoja de Trabajo para listado'!$DE$153:$DE$1048576,0),MATCH((CUADRO!H$5&amp;$E172),'Hoja de Trabajo para listado'!$DE$151:$DG$151,0)),0)+IFERROR(INDEX('Hoja de Trabajo para listado'!$CD$155:$DC$1048576,MATCH($A172,'Hoja de Trabajo para listado'!$CD$155:$CD$1048576,0),MATCH((CUADRO!H$5&amp;$E172),'Hoja de Trabajo para listado'!$CD$151:$DC$151,0)),0)</f>
        <v>0</v>
      </c>
      <c r="I172" s="255">
        <f ca="1">+IFERROR(INDEX('Hoja de Trabajo para listado'!$A$155:$Z$1048576,MATCH($A172,'Hoja de Trabajo para listado'!$A$155:$A$1048576,0),MATCH((CUADRO!I$5&amp;$E172),'Hoja de Trabajo para listado'!$A$151:$Z$151,0)),0)+IFERROR(INDEX('Hoja de Trabajo para listado'!$AB$155:$BA$1048576,MATCH($A172,'Hoja de Trabajo para listado'!$AB$155:$AB$1048576,0),MATCH((CUADRO!I$5&amp;$E172),'Hoja de Trabajo para listado'!$AB$151:$BA$151,0)),0)+IFERROR(INDEX('Hoja de Trabajo para listado'!$BC$155:$CB$1048576,MATCH($A172,'Hoja de Trabajo para listado'!$BC$155:$BC$1048576,0),MATCH((CUADRO!I$5&amp;$E172),'Hoja de Trabajo para listado'!$BC$151:$CB$151,0)),0)+IFERROR(INDEX('Hoja de Trabajo para listado'!$DE$153:$DG$274,MATCH($A172,'Hoja de Trabajo para listado'!$DE$153:$DE$1048576,0),MATCH((CUADRO!I$5&amp;$E172),'Hoja de Trabajo para listado'!$DE$151:$DG$151,0)),0)+IFERROR(INDEX('Hoja de Trabajo para listado'!$CD$155:$DC$1048576,MATCH($A172,'Hoja de Trabajo para listado'!$CD$155:$CD$1048576,0),MATCH((CUADRO!I$5&amp;$E172),'Hoja de Trabajo para listado'!$CD$151:$DC$151,0)),0)</f>
        <v>0</v>
      </c>
      <c r="J172" s="255">
        <f ca="1">+IFERROR(INDEX('Hoja de Trabajo para listado'!$A$155:$Z$1048576,MATCH($A172,'Hoja de Trabajo para listado'!$A$155:$A$1048576,0),MATCH((CUADRO!J$5&amp;$E172),'Hoja de Trabajo para listado'!$A$151:$Z$151,0)),0)+IFERROR(INDEX('Hoja de Trabajo para listado'!$AB$155:$BA$1048576,MATCH($A172,'Hoja de Trabajo para listado'!$AB$155:$AB$1048576,0),MATCH((CUADRO!J$5&amp;$E172),'Hoja de Trabajo para listado'!$AB$151:$BA$151,0)),0)+IFERROR(INDEX('Hoja de Trabajo para listado'!$BC$155:$CB$1048576,MATCH($A172,'Hoja de Trabajo para listado'!$BC$155:$BC$1048576,0),MATCH((CUADRO!J$5&amp;$E172),'Hoja de Trabajo para listado'!$BC$151:$CB$151,0)),0)+IFERROR(INDEX('Hoja de Trabajo para listado'!$DE$153:$DG$274,MATCH($A172,'Hoja de Trabajo para listado'!$DE$153:$DE$1048576,0),MATCH((CUADRO!J$5&amp;$E172),'Hoja de Trabajo para listado'!$DE$151:$DG$151,0)),0)+IFERROR(INDEX('Hoja de Trabajo para listado'!$CD$155:$DC$1048576,MATCH($A172,'Hoja de Trabajo para listado'!$CD$155:$CD$1048576,0),MATCH((CUADRO!J$5&amp;$E172),'Hoja de Trabajo para listado'!$CD$151:$DC$151,0)),0)</f>
        <v>0</v>
      </c>
      <c r="K172" s="255">
        <f ca="1">+IFERROR(INDEX('Hoja de Trabajo para listado'!$A$155:$Z$1048576,MATCH($A172,'Hoja de Trabajo para listado'!$A$155:$A$1048576,0),MATCH((CUADRO!K$5&amp;$E172),'Hoja de Trabajo para listado'!$A$151:$Z$151,0)),0)+IFERROR(INDEX('Hoja de Trabajo para listado'!$AB$155:$BA$1048576,MATCH($A172,'Hoja de Trabajo para listado'!$AB$155:$AB$1048576,0),MATCH((CUADRO!K$5&amp;$E172),'Hoja de Trabajo para listado'!$AB$151:$BA$151,0)),0)+IFERROR(INDEX('Hoja de Trabajo para listado'!$BC$155:$CB$1048576,MATCH($A172,'Hoja de Trabajo para listado'!$BC$155:$BC$1048576,0),MATCH((CUADRO!K$5&amp;$E172),'Hoja de Trabajo para listado'!$BC$151:$CB$151,0)),0)+IFERROR(INDEX('Hoja de Trabajo para listado'!$DE$153:$DG$274,MATCH($A172,'Hoja de Trabajo para listado'!$DE$153:$DE$1048576,0),MATCH((CUADRO!K$5&amp;$E172),'Hoja de Trabajo para listado'!$DE$151:$DG$151,0)),0)+IFERROR(INDEX('Hoja de Trabajo para listado'!$CD$155:$DC$1048576,MATCH($A172,'Hoja de Trabajo para listado'!$CD$155:$CD$1048576,0),MATCH((CUADRO!K$5&amp;$E172),'Hoja de Trabajo para listado'!$CD$151:$DC$151,0)),0)</f>
        <v>0</v>
      </c>
      <c r="L172" s="255">
        <f ca="1">+IFERROR(INDEX('Hoja de Trabajo para listado'!$A$155:$Z$1048576,MATCH($A172,'Hoja de Trabajo para listado'!$A$155:$A$1048576,0),MATCH((CUADRO!L$5&amp;$E172),'Hoja de Trabajo para listado'!$A$151:$Z$151,0)),0)+IFERROR(INDEX('Hoja de Trabajo para listado'!$AB$155:$BA$1048576,MATCH($A172,'Hoja de Trabajo para listado'!$AB$155:$AB$1048576,0),MATCH((CUADRO!L$5&amp;$E172),'Hoja de Trabajo para listado'!$AB$151:$BA$151,0)),0)+IFERROR(INDEX('Hoja de Trabajo para listado'!$BC$155:$CB$1048576,MATCH($A172,'Hoja de Trabajo para listado'!$BC$155:$BC$1048576,0),MATCH((CUADRO!L$5&amp;$E172),'Hoja de Trabajo para listado'!$BC$151:$CB$151,0)),0)+IFERROR(INDEX('Hoja de Trabajo para listado'!$DE$153:$DG$274,MATCH($A172,'Hoja de Trabajo para listado'!$DE$153:$DE$1048576,0),MATCH((CUADRO!L$5&amp;$E172),'Hoja de Trabajo para listado'!$DE$151:$DG$151,0)),0)+IFERROR(INDEX('Hoja de Trabajo para listado'!$CD$155:$DC$1048576,MATCH($A172,'Hoja de Trabajo para listado'!$CD$155:$CD$1048576,0),MATCH((CUADRO!L$5&amp;$E172),'Hoja de Trabajo para listado'!$CD$151:$DC$151,0)),0)</f>
        <v>0</v>
      </c>
      <c r="M172" s="255">
        <f ca="1">+IFERROR(INDEX('Hoja de Trabajo para listado'!$A$155:$Z$1048576,MATCH($A172,'Hoja de Trabajo para listado'!$A$155:$A$1048576,0),MATCH((CUADRO!M$5&amp;$E172),'Hoja de Trabajo para listado'!$A$151:$Z$151,0)),0)+IFERROR(INDEX('Hoja de Trabajo para listado'!$AB$155:$BA$1048576,MATCH($A172,'Hoja de Trabajo para listado'!$AB$155:$AB$1048576,0),MATCH((CUADRO!M$5&amp;$E172),'Hoja de Trabajo para listado'!$AB$151:$BA$151,0)),0)+IFERROR(INDEX('Hoja de Trabajo para listado'!$BC$155:$CB$1048576,MATCH($A172,'Hoja de Trabajo para listado'!$BC$155:$BC$1048576,0),MATCH((CUADRO!M$5&amp;$E172),'Hoja de Trabajo para listado'!$BC$151:$CB$151,0)),0)+IFERROR(INDEX('Hoja de Trabajo para listado'!$DE$153:$DG$274,MATCH($A172,'Hoja de Trabajo para listado'!$DE$153:$DE$1048576,0),MATCH((CUADRO!M$5&amp;$E172),'Hoja de Trabajo para listado'!$DE$151:$DG$151,0)),0)+IFERROR(INDEX('Hoja de Trabajo para listado'!$CD$155:$DC$1048576,MATCH($A172,'Hoja de Trabajo para listado'!$CD$155:$CD$1048576,0),MATCH((CUADRO!M$5&amp;$E172),'Hoja de Trabajo para listado'!$CD$151:$DC$151,0)),0)</f>
        <v>0</v>
      </c>
      <c r="N172" s="255">
        <f ca="1">+IFERROR(INDEX('Hoja de Trabajo para listado'!$A$155:$Z$1048576,MATCH($A172,'Hoja de Trabajo para listado'!$A$155:$A$1048576,0),MATCH((CUADRO!N$5&amp;$E172),'Hoja de Trabajo para listado'!$A$151:$Z$151,0)),0)+IFERROR(INDEX('Hoja de Trabajo para listado'!$AB$155:$BA$1048576,MATCH($A172,'Hoja de Trabajo para listado'!$AB$155:$AB$1048576,0),MATCH((CUADRO!N$5&amp;$E172),'Hoja de Trabajo para listado'!$AB$151:$BA$151,0)),0)+IFERROR(INDEX('Hoja de Trabajo para listado'!$BC$155:$CB$1048576,MATCH($A172,'Hoja de Trabajo para listado'!$BC$155:$BC$1048576,0),MATCH((CUADRO!N$5&amp;$E172),'Hoja de Trabajo para listado'!$BC$151:$CB$151,0)),0)+IFERROR(INDEX('Hoja de Trabajo para listado'!$DE$153:$DG$274,MATCH($A172,'Hoja de Trabajo para listado'!$DE$153:$DE$1048576,0),MATCH((CUADRO!N$5&amp;$E172),'Hoja de Trabajo para listado'!$DE$151:$DG$151,0)),0)+IFERROR(INDEX('Hoja de Trabajo para listado'!$CD$155:$DC$1048576,MATCH($A172,'Hoja de Trabajo para listado'!$CD$155:$CD$1048576,0),MATCH((CUADRO!N$5&amp;$E172),'Hoja de Trabajo para listado'!$CD$151:$DC$151,0)),0)</f>
        <v>50</v>
      </c>
      <c r="O172" s="255">
        <f ca="1">+IFERROR(INDEX('Hoja de Trabajo para listado'!$A$155:$Z$1048576,MATCH($A172,'Hoja de Trabajo para listado'!$A$155:$A$1048576,0),MATCH((CUADRO!O$5&amp;$E172),'Hoja de Trabajo para listado'!$A$151:$Z$151,0)),0)+IFERROR(INDEX('Hoja de Trabajo para listado'!$AB$155:$BA$1048576,MATCH($A172,'Hoja de Trabajo para listado'!$AB$155:$AB$1048576,0),MATCH((CUADRO!O$5&amp;$E172),'Hoja de Trabajo para listado'!$AB$151:$BA$151,0)),0)+IFERROR(INDEX('Hoja de Trabajo para listado'!$BC$155:$CB$1048576,MATCH($A172,'Hoja de Trabajo para listado'!$BC$155:$BC$1048576,0),MATCH((CUADRO!O$5&amp;$E172),'Hoja de Trabajo para listado'!$BC$151:$CB$151,0)),0)+IFERROR(INDEX('Hoja de Trabajo para listado'!$DE$153:$DG$274,MATCH($A172,'Hoja de Trabajo para listado'!$DE$153:$DE$1048576,0),MATCH((CUADRO!O$5&amp;$E172),'Hoja de Trabajo para listado'!$DE$151:$DG$151,0)),0)+IFERROR(INDEX('Hoja de Trabajo para listado'!$CD$155:$DC$1048576,MATCH($A172,'Hoja de Trabajo para listado'!$CD$155:$CD$1048576,0),MATCH((CUADRO!O$5&amp;$E172),'Hoja de Trabajo para listado'!$CD$151:$DC$151,0)),0)</f>
        <v>0</v>
      </c>
      <c r="P172" s="255">
        <f ca="1">+IFERROR(INDEX('Hoja de Trabajo para listado'!$A$155:$Z$1048576,MATCH($A172,'Hoja de Trabajo para listado'!$A$155:$A$1048576,0),MATCH((CUADRO!P$5&amp;$E172),'Hoja de Trabajo para listado'!$A$151:$Z$151,0)),0)+IFERROR(INDEX('Hoja de Trabajo para listado'!$AB$155:$BA$1048576,MATCH($A172,'Hoja de Trabajo para listado'!$AB$155:$AB$1048576,0),MATCH((CUADRO!P$5&amp;$E172),'Hoja de Trabajo para listado'!$AB$151:$BA$151,0)),0)+IFERROR(INDEX('Hoja de Trabajo para listado'!$BC$155:$CB$1048576,MATCH($A172,'Hoja de Trabajo para listado'!$BC$155:$BC$1048576,0),MATCH((CUADRO!P$5&amp;$E172),'Hoja de Trabajo para listado'!$BC$151:$CB$151,0)),0)+IFERROR(INDEX('Hoja de Trabajo para listado'!$DE$153:$DG$274,MATCH($A172,'Hoja de Trabajo para listado'!$DE$153:$DE$1048576,0),MATCH((CUADRO!P$5&amp;$E172),'Hoja de Trabajo para listado'!$DE$151:$DG$151,0)),0)+IFERROR(INDEX('Hoja de Trabajo para listado'!$CD$155:$DC$1048576,MATCH($A172,'Hoja de Trabajo para listado'!$CD$155:$CD$1048576,0),MATCH((CUADRO!P$5&amp;$E172),'Hoja de Trabajo para listado'!$CD$151:$DC$151,0)),0)</f>
        <v>0</v>
      </c>
      <c r="Q172" s="255">
        <f ca="1">+IFERROR(INDEX('Hoja de Trabajo para listado'!$A$155:$Z$1048576,MATCH($A172,'Hoja de Trabajo para listado'!$A$155:$A$1048576,0),MATCH((CUADRO!Q$5&amp;$E172),'Hoja de Trabajo para listado'!$A$151:$Z$151,0)),0)+IFERROR(INDEX('Hoja de Trabajo para listado'!$AB$155:$BA$1048576,MATCH($A172,'Hoja de Trabajo para listado'!$AB$155:$AB$1048576,0),MATCH((CUADRO!Q$5&amp;$E172),'Hoja de Trabajo para listado'!$AB$151:$BA$151,0)),0)+IFERROR(INDEX('Hoja de Trabajo para listado'!$BC$155:$CB$1048576,MATCH($A172,'Hoja de Trabajo para listado'!$BC$155:$BC$1048576,0),MATCH((CUADRO!Q$5&amp;$E172),'Hoja de Trabajo para listado'!$BC$151:$CB$151,0)),0)+IFERROR(INDEX('Hoja de Trabajo para listado'!$DE$153:$DG$274,MATCH($A172,'Hoja de Trabajo para listado'!$DE$153:$DE$1048576,0),MATCH((CUADRO!Q$5&amp;$E172),'Hoja de Trabajo para listado'!$DE$151:$DG$151,0)),0)+IFERROR(INDEX('Hoja de Trabajo para listado'!$CD$155:$DC$1048576,MATCH($A172,'Hoja de Trabajo para listado'!$CD$155:$CD$1048576,0),MATCH((CUADRO!Q$5&amp;$E172),'Hoja de Trabajo para listado'!$CD$151:$DC$151,0)),0)</f>
        <v>0</v>
      </c>
      <c r="R172" s="255">
        <f t="shared" ca="1" si="4"/>
        <v>50</v>
      </c>
      <c r="S172" s="255"/>
      <c r="T172" s="255">
        <f ca="1">+T173</f>
        <v>2231445.0300000003</v>
      </c>
      <c r="U172" s="254">
        <f t="shared" si="5"/>
        <v>1</v>
      </c>
      <c r="V172" s="362" t="str">
        <f>+VLOOKUP(A172,bd_lista!$A$3:$E$590,5,FALSE)</f>
        <v>Instituciones Descentralizadas</v>
      </c>
      <c r="W172" s="361" t="str">
        <f>+V172</f>
        <v>Instituciones Descentralizadas</v>
      </c>
      <c r="X172" s="254">
        <f>+VLOOKUP(A172,[2]Sheet1!$A$13:$D$744,4,FALSE)</f>
        <v>47</v>
      </c>
      <c r="Y172" s="254" t="str">
        <f>+VLOOKUP(X172,bd_lista!$A$3:$C$590,3,FALSE)</f>
        <v>Ministerio de Desarrollo Rural y Tierras</v>
      </c>
      <c r="Z172" s="316">
        <f>+X172</f>
        <v>47</v>
      </c>
      <c r="AA172" s="348" t="str">
        <f>+Y172</f>
        <v>Ministerio de Desarrollo Rural y Tierras</v>
      </c>
    </row>
    <row r="173" spans="1:27" customFormat="1" ht="15" customHeight="1">
      <c r="A173" s="32">
        <v>222</v>
      </c>
      <c r="B173" s="307"/>
      <c r="C173" s="362" t="str">
        <f>+VLOOKUP(A173,bd_lista!$A$3:$C$590,3,FALSE)</f>
        <v>Instituto Nacional de Innovación Agropecuaria y Forestal</v>
      </c>
      <c r="D173" s="362"/>
      <c r="E173" s="362" t="s">
        <v>1314</v>
      </c>
      <c r="F173" s="257">
        <f ca="1">+IFERROR(INDEX('Hoja de Trabajo para listado'!$A$155:$Z$1048576,MATCH($A173,'Hoja de Trabajo para listado'!$A$155:$A$1048576,0),MATCH((CUADRO!F$5&amp;$E173),'Hoja de Trabajo para listado'!$A$151:$Z$151,0)),0)+IFERROR(INDEX('Hoja de Trabajo para listado'!$AB$155:$BA$1048576,MATCH($A173,'Hoja de Trabajo para listado'!$AB$155:$AB$1048576,0),MATCH((CUADRO!F$5&amp;$E173),'Hoja de Trabajo para listado'!$AB$151:$BA$151,0)),0)+IFERROR(INDEX('Hoja de Trabajo para listado'!$BC$155:$CB$1048576,MATCH($A173,'Hoja de Trabajo para listado'!$BC$155:$BC$1048576,0),MATCH((CUADRO!F$5&amp;$E173),'Hoja de Trabajo para listado'!$BC$151:$CB$151,0)),0)+IFERROR(INDEX('Hoja de Trabajo para listado'!$DE$153:$DG$274,MATCH($A173,'Hoja de Trabajo para listado'!$DE$153:$DE$1048576,0),MATCH((CUADRO!F$5&amp;$E173),'Hoja de Trabajo para listado'!$DE$151:$DG$151,0)),0)+IFERROR(INDEX('Hoja de Trabajo para listado'!$CD$155:$DC$1048576,MATCH($A173,'Hoja de Trabajo para listado'!$CD$155:$CD$1048576,0),MATCH((CUADRO!F$5&amp;$E173),'Hoja de Trabajo para listado'!$CD$151:$DC$151,0)),0)</f>
        <v>0</v>
      </c>
      <c r="G173" s="257">
        <f ca="1">+IFERROR(INDEX('Hoja de Trabajo para listado'!$A$155:$Z$1048576,MATCH($A173,'Hoja de Trabajo para listado'!$A$155:$A$1048576,0),MATCH((CUADRO!G$5&amp;$E173),'Hoja de Trabajo para listado'!$A$151:$Z$151,0)),0)+IFERROR(INDEX('Hoja de Trabajo para listado'!$AB$155:$BA$1048576,MATCH($A173,'Hoja de Trabajo para listado'!$AB$155:$AB$1048576,0),MATCH((CUADRO!G$5&amp;$E173),'Hoja de Trabajo para listado'!$AB$151:$BA$151,0)),0)+IFERROR(INDEX('Hoja de Trabajo para listado'!$BC$155:$CB$1048576,MATCH($A173,'Hoja de Trabajo para listado'!$BC$155:$BC$1048576,0),MATCH((CUADRO!G$5&amp;$E173),'Hoja de Trabajo para listado'!$BC$151:$CB$151,0)),0)+IFERROR(INDEX('Hoja de Trabajo para listado'!$DE$153:$DG$274,MATCH($A173,'Hoja de Trabajo para listado'!$DE$153:$DE$1048576,0),MATCH((CUADRO!G$5&amp;$E173),'Hoja de Trabajo para listado'!$DE$151:$DG$151,0)),0)+IFERROR(INDEX('Hoja de Trabajo para listado'!$CD$155:$DC$1048576,MATCH($A173,'Hoja de Trabajo para listado'!$CD$155:$CD$1048576,0),MATCH((CUADRO!G$5&amp;$E173),'Hoja de Trabajo para listado'!$CD$151:$DC$151,0)),0)</f>
        <v>0</v>
      </c>
      <c r="H173" s="257">
        <f ca="1">+IFERROR(INDEX('Hoja de Trabajo para listado'!$A$155:$Z$1048576,MATCH($A173,'Hoja de Trabajo para listado'!$A$155:$A$1048576,0),MATCH((CUADRO!H$5&amp;$E173),'Hoja de Trabajo para listado'!$A$151:$Z$151,0)),0)+IFERROR(INDEX('Hoja de Trabajo para listado'!$AB$155:$BA$1048576,MATCH($A173,'Hoja de Trabajo para listado'!$AB$155:$AB$1048576,0),MATCH((CUADRO!H$5&amp;$E173),'Hoja de Trabajo para listado'!$AB$151:$BA$151,0)),0)+IFERROR(INDEX('Hoja de Trabajo para listado'!$BC$155:$CB$1048576,MATCH($A173,'Hoja de Trabajo para listado'!$BC$155:$BC$1048576,0),MATCH((CUADRO!H$5&amp;$E173),'Hoja de Trabajo para listado'!$BC$151:$CB$151,0)),0)+IFERROR(INDEX('Hoja de Trabajo para listado'!$DE$153:$DG$274,MATCH($A173,'Hoja de Trabajo para listado'!$DE$153:$DE$1048576,0),MATCH((CUADRO!H$5&amp;$E173),'Hoja de Trabajo para listado'!$DE$151:$DG$151,0)),0)+IFERROR(INDEX('Hoja de Trabajo para listado'!$CD$155:$DC$1048576,MATCH($A173,'Hoja de Trabajo para listado'!$CD$155:$CD$1048576,0),MATCH((CUADRO!H$5&amp;$E173),'Hoja de Trabajo para listado'!$CD$151:$DC$151,0)),0)</f>
        <v>0</v>
      </c>
      <c r="I173" s="257">
        <f ca="1">+IFERROR(INDEX('Hoja de Trabajo para listado'!$A$155:$Z$1048576,MATCH($A173,'Hoja de Trabajo para listado'!$A$155:$A$1048576,0),MATCH((CUADRO!I$5&amp;$E173),'Hoja de Trabajo para listado'!$A$151:$Z$151,0)),0)+IFERROR(INDEX('Hoja de Trabajo para listado'!$AB$155:$BA$1048576,MATCH($A173,'Hoja de Trabajo para listado'!$AB$155:$AB$1048576,0),MATCH((CUADRO!I$5&amp;$E173),'Hoja de Trabajo para listado'!$AB$151:$BA$151,0)),0)+IFERROR(INDEX('Hoja de Trabajo para listado'!$BC$155:$CB$1048576,MATCH($A173,'Hoja de Trabajo para listado'!$BC$155:$BC$1048576,0),MATCH((CUADRO!I$5&amp;$E173),'Hoja de Trabajo para listado'!$BC$151:$CB$151,0)),0)+IFERROR(INDEX('Hoja de Trabajo para listado'!$DE$153:$DG$274,MATCH($A173,'Hoja de Trabajo para listado'!$DE$153:$DE$1048576,0),MATCH((CUADRO!I$5&amp;$E173),'Hoja de Trabajo para listado'!$DE$151:$DG$151,0)),0)+IFERROR(INDEX('Hoja de Trabajo para listado'!$CD$155:$DC$1048576,MATCH($A173,'Hoja de Trabajo para listado'!$CD$155:$CD$1048576,0),MATCH((CUADRO!I$5&amp;$E173),'Hoja de Trabajo para listado'!$CD$151:$DC$151,0)),0)</f>
        <v>0</v>
      </c>
      <c r="J173" s="257">
        <f ca="1">+IFERROR(INDEX('Hoja de Trabajo para listado'!$A$155:$Z$1048576,MATCH($A173,'Hoja de Trabajo para listado'!$A$155:$A$1048576,0),MATCH((CUADRO!J$5&amp;$E173),'Hoja de Trabajo para listado'!$A$151:$Z$151,0)),0)+IFERROR(INDEX('Hoja de Trabajo para listado'!$AB$155:$BA$1048576,MATCH($A173,'Hoja de Trabajo para listado'!$AB$155:$AB$1048576,0),MATCH((CUADRO!J$5&amp;$E173),'Hoja de Trabajo para listado'!$AB$151:$BA$151,0)),0)+IFERROR(INDEX('Hoja de Trabajo para listado'!$BC$155:$CB$1048576,MATCH($A173,'Hoja de Trabajo para listado'!$BC$155:$BC$1048576,0),MATCH((CUADRO!J$5&amp;$E173),'Hoja de Trabajo para listado'!$BC$151:$CB$151,0)),0)+IFERROR(INDEX('Hoja de Trabajo para listado'!$DE$153:$DG$274,MATCH($A173,'Hoja de Trabajo para listado'!$DE$153:$DE$1048576,0),MATCH((CUADRO!J$5&amp;$E173),'Hoja de Trabajo para listado'!$DE$151:$DG$151,0)),0)+IFERROR(INDEX('Hoja de Trabajo para listado'!$CD$155:$DC$1048576,MATCH($A173,'Hoja de Trabajo para listado'!$CD$155:$CD$1048576,0),MATCH((CUADRO!J$5&amp;$E173),'Hoja de Trabajo para listado'!$CD$151:$DC$151,0)),0)</f>
        <v>0</v>
      </c>
      <c r="K173" s="257">
        <f ca="1">+IFERROR(INDEX('Hoja de Trabajo para listado'!$A$155:$Z$1048576,MATCH($A173,'Hoja de Trabajo para listado'!$A$155:$A$1048576,0),MATCH((CUADRO!K$5&amp;$E173),'Hoja de Trabajo para listado'!$A$151:$Z$151,0)),0)+IFERROR(INDEX('Hoja de Trabajo para listado'!$AB$155:$BA$1048576,MATCH($A173,'Hoja de Trabajo para listado'!$AB$155:$AB$1048576,0),MATCH((CUADRO!K$5&amp;$E173),'Hoja de Trabajo para listado'!$AB$151:$BA$151,0)),0)+IFERROR(INDEX('Hoja de Trabajo para listado'!$BC$155:$CB$1048576,MATCH($A173,'Hoja de Trabajo para listado'!$BC$155:$BC$1048576,0),MATCH((CUADRO!K$5&amp;$E173),'Hoja de Trabajo para listado'!$BC$151:$CB$151,0)),0)+IFERROR(INDEX('Hoja de Trabajo para listado'!$DE$153:$DG$274,MATCH($A173,'Hoja de Trabajo para listado'!$DE$153:$DE$1048576,0),MATCH((CUADRO!K$5&amp;$E173),'Hoja de Trabajo para listado'!$DE$151:$DG$151,0)),0)+IFERROR(INDEX('Hoja de Trabajo para listado'!$CD$155:$DC$1048576,MATCH($A173,'Hoja de Trabajo para listado'!$CD$155:$CD$1048576,0),MATCH((CUADRO!K$5&amp;$E173),'Hoja de Trabajo para listado'!$CD$151:$DC$151,0)),0)</f>
        <v>0</v>
      </c>
      <c r="L173" s="257">
        <f ca="1">+IFERROR(INDEX('Hoja de Trabajo para listado'!$A$155:$Z$1048576,MATCH($A173,'Hoja de Trabajo para listado'!$A$155:$A$1048576,0),MATCH((CUADRO!L$5&amp;$E173),'Hoja de Trabajo para listado'!$A$151:$Z$151,0)),0)+IFERROR(INDEX('Hoja de Trabajo para listado'!$AB$155:$BA$1048576,MATCH($A173,'Hoja de Trabajo para listado'!$AB$155:$AB$1048576,0),MATCH((CUADRO!L$5&amp;$E173),'Hoja de Trabajo para listado'!$AB$151:$BA$151,0)),0)+IFERROR(INDEX('Hoja de Trabajo para listado'!$BC$155:$CB$1048576,MATCH($A173,'Hoja de Trabajo para listado'!$BC$155:$BC$1048576,0),MATCH((CUADRO!L$5&amp;$E173),'Hoja de Trabajo para listado'!$BC$151:$CB$151,0)),0)+IFERROR(INDEX('Hoja de Trabajo para listado'!$DE$153:$DG$274,MATCH($A173,'Hoja de Trabajo para listado'!$DE$153:$DE$1048576,0),MATCH((CUADRO!L$5&amp;$E173),'Hoja de Trabajo para listado'!$DE$151:$DG$151,0)),0)+IFERROR(INDEX('Hoja de Trabajo para listado'!$CD$155:$DC$1048576,MATCH($A173,'Hoja de Trabajo para listado'!$CD$155:$CD$1048576,0),MATCH((CUADRO!L$5&amp;$E173),'Hoja de Trabajo para listado'!$CD$151:$DC$151,0)),0)</f>
        <v>0</v>
      </c>
      <c r="M173" s="257">
        <f ca="1">+IFERROR(INDEX('Hoja de Trabajo para listado'!$A$155:$Z$1048576,MATCH($A173,'Hoja de Trabajo para listado'!$A$155:$A$1048576,0),MATCH((CUADRO!M$5&amp;$E173),'Hoja de Trabajo para listado'!$A$151:$Z$151,0)),0)+IFERROR(INDEX('Hoja de Trabajo para listado'!$AB$155:$BA$1048576,MATCH($A173,'Hoja de Trabajo para listado'!$AB$155:$AB$1048576,0),MATCH((CUADRO!M$5&amp;$E173),'Hoja de Trabajo para listado'!$AB$151:$BA$151,0)),0)+IFERROR(INDEX('Hoja de Trabajo para listado'!$BC$155:$CB$1048576,MATCH($A173,'Hoja de Trabajo para listado'!$BC$155:$BC$1048576,0),MATCH((CUADRO!M$5&amp;$E173),'Hoja de Trabajo para listado'!$BC$151:$CB$151,0)),0)+IFERROR(INDEX('Hoja de Trabajo para listado'!$DE$153:$DG$274,MATCH($A173,'Hoja de Trabajo para listado'!$DE$153:$DE$1048576,0),MATCH((CUADRO!M$5&amp;$E173),'Hoja de Trabajo para listado'!$DE$151:$DG$151,0)),0)+IFERROR(INDEX('Hoja de Trabajo para listado'!$CD$155:$DC$1048576,MATCH($A173,'Hoja de Trabajo para listado'!$CD$155:$CD$1048576,0),MATCH((CUADRO!M$5&amp;$E173),'Hoja de Trabajo para listado'!$CD$151:$DC$151,0)),0)</f>
        <v>0</v>
      </c>
      <c r="N173" s="257">
        <f ca="1">+IFERROR(INDEX('Hoja de Trabajo para listado'!$A$155:$Z$1048576,MATCH($A173,'Hoja de Trabajo para listado'!$A$155:$A$1048576,0),MATCH((CUADRO!N$5&amp;$E173),'Hoja de Trabajo para listado'!$A$151:$Z$151,0)),0)+IFERROR(INDEX('Hoja de Trabajo para listado'!$AB$155:$BA$1048576,MATCH($A173,'Hoja de Trabajo para listado'!$AB$155:$AB$1048576,0),MATCH((CUADRO!N$5&amp;$E173),'Hoja de Trabajo para listado'!$AB$151:$BA$151,0)),0)+IFERROR(INDEX('Hoja de Trabajo para listado'!$BC$155:$CB$1048576,MATCH($A173,'Hoja de Trabajo para listado'!$BC$155:$BC$1048576,0),MATCH((CUADRO!N$5&amp;$E173),'Hoja de Trabajo para listado'!$BC$151:$CB$151,0)),0)+IFERROR(INDEX('Hoja de Trabajo para listado'!$DE$153:$DG$274,MATCH($A173,'Hoja de Trabajo para listado'!$DE$153:$DE$1048576,0),MATCH((CUADRO!N$5&amp;$E173),'Hoja de Trabajo para listado'!$DE$151:$DG$151,0)),0)+IFERROR(INDEX('Hoja de Trabajo para listado'!$CD$155:$DC$1048576,MATCH($A173,'Hoja de Trabajo para listado'!$CD$155:$CD$1048576,0),MATCH((CUADRO!N$5&amp;$E173),'Hoja de Trabajo para listado'!$CD$151:$DC$151,0)),0)</f>
        <v>2231395.0300000003</v>
      </c>
      <c r="O173" s="257">
        <f ca="1">+IFERROR(INDEX('Hoja de Trabajo para listado'!$A$155:$Z$1048576,MATCH($A173,'Hoja de Trabajo para listado'!$A$155:$A$1048576,0),MATCH((CUADRO!O$5&amp;$E173),'Hoja de Trabajo para listado'!$A$151:$Z$151,0)),0)+IFERROR(INDEX('Hoja de Trabajo para listado'!$AB$155:$BA$1048576,MATCH($A173,'Hoja de Trabajo para listado'!$AB$155:$AB$1048576,0),MATCH((CUADRO!O$5&amp;$E173),'Hoja de Trabajo para listado'!$AB$151:$BA$151,0)),0)+IFERROR(INDEX('Hoja de Trabajo para listado'!$BC$155:$CB$1048576,MATCH($A173,'Hoja de Trabajo para listado'!$BC$155:$BC$1048576,0),MATCH((CUADRO!O$5&amp;$E173),'Hoja de Trabajo para listado'!$BC$151:$CB$151,0)),0)+IFERROR(INDEX('Hoja de Trabajo para listado'!$DE$153:$DG$274,MATCH($A173,'Hoja de Trabajo para listado'!$DE$153:$DE$1048576,0),MATCH((CUADRO!O$5&amp;$E173),'Hoja de Trabajo para listado'!$DE$151:$DG$151,0)),0)+IFERROR(INDEX('Hoja de Trabajo para listado'!$CD$155:$DC$1048576,MATCH($A173,'Hoja de Trabajo para listado'!$CD$155:$CD$1048576,0),MATCH((CUADRO!O$5&amp;$E173),'Hoja de Trabajo para listado'!$CD$151:$DC$151,0)),0)</f>
        <v>0</v>
      </c>
      <c r="P173" s="255">
        <f ca="1">+IFERROR(INDEX('Hoja de Trabajo para listado'!$A$155:$Z$1048576,MATCH($A173,'Hoja de Trabajo para listado'!$A$155:$A$1048576,0),MATCH((CUADRO!P$5&amp;$E173),'Hoja de Trabajo para listado'!$A$151:$Z$151,0)),0)+IFERROR(INDEX('Hoja de Trabajo para listado'!$AB$155:$BA$1048576,MATCH($A173,'Hoja de Trabajo para listado'!$AB$155:$AB$1048576,0),MATCH((CUADRO!P$5&amp;$E173),'Hoja de Trabajo para listado'!$AB$151:$BA$151,0)),0)+IFERROR(INDEX('Hoja de Trabajo para listado'!$BC$155:$CB$1048576,MATCH($A173,'Hoja de Trabajo para listado'!$BC$155:$BC$1048576,0),MATCH((CUADRO!P$5&amp;$E173),'Hoja de Trabajo para listado'!$BC$151:$CB$151,0)),0)+IFERROR(INDEX('Hoja de Trabajo para listado'!$DE$153:$DG$274,MATCH($A173,'Hoja de Trabajo para listado'!$DE$153:$DE$1048576,0),MATCH((CUADRO!P$5&amp;$E173),'Hoja de Trabajo para listado'!$DE$151:$DG$151,0)),0)+IFERROR(INDEX('Hoja de Trabajo para listado'!$CD$155:$DC$1048576,MATCH($A173,'Hoja de Trabajo para listado'!$CD$155:$CD$1048576,0),MATCH((CUADRO!P$5&amp;$E173),'Hoja de Trabajo para listado'!$CD$151:$DC$151,0)),0)</f>
        <v>0</v>
      </c>
      <c r="Q173" s="255">
        <f ca="1">+IFERROR(INDEX('Hoja de Trabajo para listado'!$A$155:$Z$1048576,MATCH($A173,'Hoja de Trabajo para listado'!$A$155:$A$1048576,0),MATCH((CUADRO!Q$5&amp;$E173),'Hoja de Trabajo para listado'!$A$151:$Z$151,0)),0)+IFERROR(INDEX('Hoja de Trabajo para listado'!$AB$155:$BA$1048576,MATCH($A173,'Hoja de Trabajo para listado'!$AB$155:$AB$1048576,0),MATCH((CUADRO!Q$5&amp;$E173),'Hoja de Trabajo para listado'!$AB$151:$BA$151,0)),0)+IFERROR(INDEX('Hoja de Trabajo para listado'!$BC$155:$CB$1048576,MATCH($A173,'Hoja de Trabajo para listado'!$BC$155:$BC$1048576,0),MATCH((CUADRO!Q$5&amp;$E173),'Hoja de Trabajo para listado'!$BC$151:$CB$151,0)),0)+IFERROR(INDEX('Hoja de Trabajo para listado'!$DE$153:$DG$274,MATCH($A173,'Hoja de Trabajo para listado'!$DE$153:$DE$1048576,0),MATCH((CUADRO!Q$5&amp;$E173),'Hoja de Trabajo para listado'!$DE$151:$DG$151,0)),0)+IFERROR(INDEX('Hoja de Trabajo para listado'!$CD$155:$DC$1048576,MATCH($A173,'Hoja de Trabajo para listado'!$CD$155:$CD$1048576,0),MATCH((CUADRO!Q$5&amp;$E173),'Hoja de Trabajo para listado'!$CD$151:$DC$151,0)),0)</f>
        <v>0</v>
      </c>
      <c r="R173" s="257">
        <f t="shared" ca="1" si="4"/>
        <v>2231395.0300000003</v>
      </c>
      <c r="S173" s="257">
        <f ca="1">+R172+R173</f>
        <v>2231445.0300000003</v>
      </c>
      <c r="T173" s="257">
        <f ca="1">+S173</f>
        <v>2231445.0300000003</v>
      </c>
      <c r="U173" s="256">
        <f t="shared" si="5"/>
        <v>2</v>
      </c>
      <c r="V173" s="362" t="str">
        <f>+VLOOKUP(A173,bd_lista!$A$3:$E$590,5,FALSE)</f>
        <v>Instituciones Descentralizadas</v>
      </c>
      <c r="W173" s="362"/>
      <c r="X173" s="254">
        <f>+VLOOKUP(A173,[2]Sheet1!$A$13:$D$744,4,FALSE)</f>
        <v>47</v>
      </c>
      <c r="Y173" s="254" t="str">
        <f>+VLOOKUP(X173,bd_lista!$A$3:$C$590,3,FALSE)</f>
        <v>Ministerio de Desarrollo Rural y Tierras</v>
      </c>
      <c r="Z173" s="314"/>
      <c r="AA173" s="350"/>
    </row>
    <row r="174" spans="1:27" ht="15" customHeight="1">
      <c r="A174" s="32">
        <v>253</v>
      </c>
      <c r="B174" s="306">
        <f>+A174</f>
        <v>253</v>
      </c>
      <c r="C174" s="259" t="str">
        <f>+VLOOKUP(A174,bd_lista!$A$3:$C$590,3,FALSE)</f>
        <v>Entidad Ejecutora de Medio Ambiente y Agua</v>
      </c>
      <c r="D174" s="361" t="str">
        <f>+C174</f>
        <v>Entidad Ejecutora de Medio Ambiente y Agua</v>
      </c>
      <c r="E174" s="259" t="s">
        <v>1313</v>
      </c>
      <c r="F174" s="255">
        <f ca="1">+IFERROR(INDEX('Hoja de Trabajo para listado'!$A$155:$Z$1048576,MATCH($A174,'Hoja de Trabajo para listado'!$A$155:$A$1048576,0),MATCH((CUADRO!F$5&amp;$E174),'Hoja de Trabajo para listado'!$A$151:$Z$151,0)),0)+IFERROR(INDEX('Hoja de Trabajo para listado'!$AB$155:$BA$1048576,MATCH($A174,'Hoja de Trabajo para listado'!$AB$155:$AB$1048576,0),MATCH((CUADRO!F$5&amp;$E174),'Hoja de Trabajo para listado'!$AB$151:$BA$151,0)),0)+IFERROR(INDEX('Hoja de Trabajo para listado'!$BC$155:$CB$1048576,MATCH($A174,'Hoja de Trabajo para listado'!$BC$155:$BC$1048576,0),MATCH((CUADRO!F$5&amp;$E174),'Hoja de Trabajo para listado'!$BC$151:$CB$151,0)),0)+IFERROR(INDEX('Hoja de Trabajo para listado'!$DE$153:$DG$274,MATCH($A174,'Hoja de Trabajo para listado'!$DE$153:$DE$1048576,0),MATCH((CUADRO!F$5&amp;$E174),'Hoja de Trabajo para listado'!$DE$151:$DG$151,0)),0)+IFERROR(INDEX('Hoja de Trabajo para listado'!$CD$155:$DC$1048576,MATCH($A174,'Hoja de Trabajo para listado'!$CD$155:$CD$1048576,0),MATCH((CUADRO!F$5&amp;$E174),'Hoja de Trabajo para listado'!$CD$151:$DC$151,0)),0)</f>
        <v>0</v>
      </c>
      <c r="G174" s="255">
        <f ca="1">+IFERROR(INDEX('Hoja de Trabajo para listado'!$A$155:$Z$1048576,MATCH($A174,'Hoja de Trabajo para listado'!$A$155:$A$1048576,0),MATCH((CUADRO!G$5&amp;$E174),'Hoja de Trabajo para listado'!$A$151:$Z$151,0)),0)+IFERROR(INDEX('Hoja de Trabajo para listado'!$AB$155:$BA$1048576,MATCH($A174,'Hoja de Trabajo para listado'!$AB$155:$AB$1048576,0),MATCH((CUADRO!G$5&amp;$E174),'Hoja de Trabajo para listado'!$AB$151:$BA$151,0)),0)+IFERROR(INDEX('Hoja de Trabajo para listado'!$BC$155:$CB$1048576,MATCH($A174,'Hoja de Trabajo para listado'!$BC$155:$BC$1048576,0),MATCH((CUADRO!G$5&amp;$E174),'Hoja de Trabajo para listado'!$BC$151:$CB$151,0)),0)+IFERROR(INDEX('Hoja de Trabajo para listado'!$DE$153:$DG$274,MATCH($A174,'Hoja de Trabajo para listado'!$DE$153:$DE$1048576,0),MATCH((CUADRO!G$5&amp;$E174),'Hoja de Trabajo para listado'!$DE$151:$DG$151,0)),0)+IFERROR(INDEX('Hoja de Trabajo para listado'!$CD$155:$DC$1048576,MATCH($A174,'Hoja de Trabajo para listado'!$CD$155:$CD$1048576,0),MATCH((CUADRO!G$5&amp;$E174),'Hoja de Trabajo para listado'!$CD$151:$DC$151,0)),0)</f>
        <v>0</v>
      </c>
      <c r="H174" s="255">
        <f ca="1">+IFERROR(INDEX('Hoja de Trabajo para listado'!$A$155:$Z$1048576,MATCH($A174,'Hoja de Trabajo para listado'!$A$155:$A$1048576,0),MATCH((CUADRO!H$5&amp;$E174),'Hoja de Trabajo para listado'!$A$151:$Z$151,0)),0)+IFERROR(INDEX('Hoja de Trabajo para listado'!$AB$155:$BA$1048576,MATCH($A174,'Hoja de Trabajo para listado'!$AB$155:$AB$1048576,0),MATCH((CUADRO!H$5&amp;$E174),'Hoja de Trabajo para listado'!$AB$151:$BA$151,0)),0)+IFERROR(INDEX('Hoja de Trabajo para listado'!$BC$155:$CB$1048576,MATCH($A174,'Hoja de Trabajo para listado'!$BC$155:$BC$1048576,0),MATCH((CUADRO!H$5&amp;$E174),'Hoja de Trabajo para listado'!$BC$151:$CB$151,0)),0)+IFERROR(INDEX('Hoja de Trabajo para listado'!$DE$153:$DG$274,MATCH($A174,'Hoja de Trabajo para listado'!$DE$153:$DE$1048576,0),MATCH((CUADRO!H$5&amp;$E174),'Hoja de Trabajo para listado'!$DE$151:$DG$151,0)),0)+IFERROR(INDEX('Hoja de Trabajo para listado'!$CD$155:$DC$1048576,MATCH($A174,'Hoja de Trabajo para listado'!$CD$155:$CD$1048576,0),MATCH((CUADRO!H$5&amp;$E174),'Hoja de Trabajo para listado'!$CD$151:$DC$151,0)),0)</f>
        <v>0</v>
      </c>
      <c r="I174" s="255">
        <f ca="1">+IFERROR(INDEX('Hoja de Trabajo para listado'!$A$155:$Z$1048576,MATCH($A174,'Hoja de Trabajo para listado'!$A$155:$A$1048576,0),MATCH((CUADRO!I$5&amp;$E174),'Hoja de Trabajo para listado'!$A$151:$Z$151,0)),0)+IFERROR(INDEX('Hoja de Trabajo para listado'!$AB$155:$BA$1048576,MATCH($A174,'Hoja de Trabajo para listado'!$AB$155:$AB$1048576,0),MATCH((CUADRO!I$5&amp;$E174),'Hoja de Trabajo para listado'!$AB$151:$BA$151,0)),0)+IFERROR(INDEX('Hoja de Trabajo para listado'!$BC$155:$CB$1048576,MATCH($A174,'Hoja de Trabajo para listado'!$BC$155:$BC$1048576,0),MATCH((CUADRO!I$5&amp;$E174),'Hoja de Trabajo para listado'!$BC$151:$CB$151,0)),0)+IFERROR(INDEX('Hoja de Trabajo para listado'!$DE$153:$DG$274,MATCH($A174,'Hoja de Trabajo para listado'!$DE$153:$DE$1048576,0),MATCH((CUADRO!I$5&amp;$E174),'Hoja de Trabajo para listado'!$DE$151:$DG$151,0)),0)+IFERROR(INDEX('Hoja de Trabajo para listado'!$CD$155:$DC$1048576,MATCH($A174,'Hoja de Trabajo para listado'!$CD$155:$CD$1048576,0),MATCH((CUADRO!I$5&amp;$E174),'Hoja de Trabajo para listado'!$CD$151:$DC$151,0)),0)</f>
        <v>0</v>
      </c>
      <c r="J174" s="255">
        <f ca="1">+IFERROR(INDEX('Hoja de Trabajo para listado'!$A$155:$Z$1048576,MATCH($A174,'Hoja de Trabajo para listado'!$A$155:$A$1048576,0),MATCH((CUADRO!J$5&amp;$E174),'Hoja de Trabajo para listado'!$A$151:$Z$151,0)),0)+IFERROR(INDEX('Hoja de Trabajo para listado'!$AB$155:$BA$1048576,MATCH($A174,'Hoja de Trabajo para listado'!$AB$155:$AB$1048576,0),MATCH((CUADRO!J$5&amp;$E174),'Hoja de Trabajo para listado'!$AB$151:$BA$151,0)),0)+IFERROR(INDEX('Hoja de Trabajo para listado'!$BC$155:$CB$1048576,MATCH($A174,'Hoja de Trabajo para listado'!$BC$155:$BC$1048576,0),MATCH((CUADRO!J$5&amp;$E174),'Hoja de Trabajo para listado'!$BC$151:$CB$151,0)),0)+IFERROR(INDEX('Hoja de Trabajo para listado'!$DE$153:$DG$274,MATCH($A174,'Hoja de Trabajo para listado'!$DE$153:$DE$1048576,0),MATCH((CUADRO!J$5&amp;$E174),'Hoja de Trabajo para listado'!$DE$151:$DG$151,0)),0)+IFERROR(INDEX('Hoja de Trabajo para listado'!$CD$155:$DC$1048576,MATCH($A174,'Hoja de Trabajo para listado'!$CD$155:$CD$1048576,0),MATCH((CUADRO!J$5&amp;$E174),'Hoja de Trabajo para listado'!$CD$151:$DC$151,0)),0)</f>
        <v>0</v>
      </c>
      <c r="K174" s="255">
        <f ca="1">+IFERROR(INDEX('Hoja de Trabajo para listado'!$A$155:$Z$1048576,MATCH($A174,'Hoja de Trabajo para listado'!$A$155:$A$1048576,0),MATCH((CUADRO!K$5&amp;$E174),'Hoja de Trabajo para listado'!$A$151:$Z$151,0)),0)+IFERROR(INDEX('Hoja de Trabajo para listado'!$AB$155:$BA$1048576,MATCH($A174,'Hoja de Trabajo para listado'!$AB$155:$AB$1048576,0),MATCH((CUADRO!K$5&amp;$E174),'Hoja de Trabajo para listado'!$AB$151:$BA$151,0)),0)+IFERROR(INDEX('Hoja de Trabajo para listado'!$BC$155:$CB$1048576,MATCH($A174,'Hoja de Trabajo para listado'!$BC$155:$BC$1048576,0),MATCH((CUADRO!K$5&amp;$E174),'Hoja de Trabajo para listado'!$BC$151:$CB$151,0)),0)+IFERROR(INDEX('Hoja de Trabajo para listado'!$DE$153:$DG$274,MATCH($A174,'Hoja de Trabajo para listado'!$DE$153:$DE$1048576,0),MATCH((CUADRO!K$5&amp;$E174),'Hoja de Trabajo para listado'!$DE$151:$DG$151,0)),0)+IFERROR(INDEX('Hoja de Trabajo para listado'!$CD$155:$DC$1048576,MATCH($A174,'Hoja de Trabajo para listado'!$CD$155:$CD$1048576,0),MATCH((CUADRO!K$5&amp;$E174),'Hoja de Trabajo para listado'!$CD$151:$DC$151,0)),0)</f>
        <v>0</v>
      </c>
      <c r="L174" s="255">
        <f ca="1">+IFERROR(INDEX('Hoja de Trabajo para listado'!$A$155:$Z$1048576,MATCH($A174,'Hoja de Trabajo para listado'!$A$155:$A$1048576,0),MATCH((CUADRO!L$5&amp;$E174),'Hoja de Trabajo para listado'!$A$151:$Z$151,0)),0)+IFERROR(INDEX('Hoja de Trabajo para listado'!$AB$155:$BA$1048576,MATCH($A174,'Hoja de Trabajo para listado'!$AB$155:$AB$1048576,0),MATCH((CUADRO!L$5&amp;$E174),'Hoja de Trabajo para listado'!$AB$151:$BA$151,0)),0)+IFERROR(INDEX('Hoja de Trabajo para listado'!$BC$155:$CB$1048576,MATCH($A174,'Hoja de Trabajo para listado'!$BC$155:$BC$1048576,0),MATCH((CUADRO!L$5&amp;$E174),'Hoja de Trabajo para listado'!$BC$151:$CB$151,0)),0)+IFERROR(INDEX('Hoja de Trabajo para listado'!$DE$153:$DG$274,MATCH($A174,'Hoja de Trabajo para listado'!$DE$153:$DE$1048576,0),MATCH((CUADRO!L$5&amp;$E174),'Hoja de Trabajo para listado'!$DE$151:$DG$151,0)),0)+IFERROR(INDEX('Hoja de Trabajo para listado'!$CD$155:$DC$1048576,MATCH($A174,'Hoja de Trabajo para listado'!$CD$155:$CD$1048576,0),MATCH((CUADRO!L$5&amp;$E174),'Hoja de Trabajo para listado'!$CD$151:$DC$151,0)),0)</f>
        <v>0</v>
      </c>
      <c r="M174" s="255">
        <f ca="1">+IFERROR(INDEX('Hoja de Trabajo para listado'!$A$155:$Z$1048576,MATCH($A174,'Hoja de Trabajo para listado'!$A$155:$A$1048576,0),MATCH((CUADRO!M$5&amp;$E174),'Hoja de Trabajo para listado'!$A$151:$Z$151,0)),0)+IFERROR(INDEX('Hoja de Trabajo para listado'!$AB$155:$BA$1048576,MATCH($A174,'Hoja de Trabajo para listado'!$AB$155:$AB$1048576,0),MATCH((CUADRO!M$5&amp;$E174),'Hoja de Trabajo para listado'!$AB$151:$BA$151,0)),0)+IFERROR(INDEX('Hoja de Trabajo para listado'!$BC$155:$CB$1048576,MATCH($A174,'Hoja de Trabajo para listado'!$BC$155:$BC$1048576,0),MATCH((CUADRO!M$5&amp;$E174),'Hoja de Trabajo para listado'!$BC$151:$CB$151,0)),0)+IFERROR(INDEX('Hoja de Trabajo para listado'!$DE$153:$DG$274,MATCH($A174,'Hoja de Trabajo para listado'!$DE$153:$DE$1048576,0),MATCH((CUADRO!M$5&amp;$E174),'Hoja de Trabajo para listado'!$DE$151:$DG$151,0)),0)+IFERROR(INDEX('Hoja de Trabajo para listado'!$CD$155:$DC$1048576,MATCH($A174,'Hoja de Trabajo para listado'!$CD$155:$CD$1048576,0),MATCH((CUADRO!M$5&amp;$E174),'Hoja de Trabajo para listado'!$CD$151:$DC$151,0)),0)</f>
        <v>0</v>
      </c>
      <c r="N174" s="255">
        <f ca="1">+IFERROR(INDEX('Hoja de Trabajo para listado'!$A$155:$Z$1048576,MATCH($A174,'Hoja de Trabajo para listado'!$A$155:$A$1048576,0),MATCH((CUADRO!N$5&amp;$E174),'Hoja de Trabajo para listado'!$A$151:$Z$151,0)),0)+IFERROR(INDEX('Hoja de Trabajo para listado'!$AB$155:$BA$1048576,MATCH($A174,'Hoja de Trabajo para listado'!$AB$155:$AB$1048576,0),MATCH((CUADRO!N$5&amp;$E174),'Hoja de Trabajo para listado'!$AB$151:$BA$151,0)),0)+IFERROR(INDEX('Hoja de Trabajo para listado'!$BC$155:$CB$1048576,MATCH($A174,'Hoja de Trabajo para listado'!$BC$155:$BC$1048576,0),MATCH((CUADRO!N$5&amp;$E174),'Hoja de Trabajo para listado'!$BC$151:$CB$151,0)),0)+IFERROR(INDEX('Hoja de Trabajo para listado'!$DE$153:$DG$274,MATCH($A174,'Hoja de Trabajo para listado'!$DE$153:$DE$1048576,0),MATCH((CUADRO!N$5&amp;$E174),'Hoja de Trabajo para listado'!$DE$151:$DG$151,0)),0)+IFERROR(INDEX('Hoja de Trabajo para listado'!$CD$155:$DC$1048576,MATCH($A174,'Hoja de Trabajo para listado'!$CD$155:$CD$1048576,0),MATCH((CUADRO!N$5&amp;$E174),'Hoja de Trabajo para listado'!$CD$151:$DC$151,0)),0)</f>
        <v>0</v>
      </c>
      <c r="O174" s="255">
        <f ca="1">+IFERROR(INDEX('Hoja de Trabajo para listado'!$A$155:$Z$1048576,MATCH($A174,'Hoja de Trabajo para listado'!$A$155:$A$1048576,0),MATCH((CUADRO!O$5&amp;$E174),'Hoja de Trabajo para listado'!$A$151:$Z$151,0)),0)+IFERROR(INDEX('Hoja de Trabajo para listado'!$AB$155:$BA$1048576,MATCH($A174,'Hoja de Trabajo para listado'!$AB$155:$AB$1048576,0),MATCH((CUADRO!O$5&amp;$E174),'Hoja de Trabajo para listado'!$AB$151:$BA$151,0)),0)+IFERROR(INDEX('Hoja de Trabajo para listado'!$BC$155:$CB$1048576,MATCH($A174,'Hoja de Trabajo para listado'!$BC$155:$BC$1048576,0),MATCH((CUADRO!O$5&amp;$E174),'Hoja de Trabajo para listado'!$BC$151:$CB$151,0)),0)+IFERROR(INDEX('Hoja de Trabajo para listado'!$DE$153:$DG$274,MATCH($A174,'Hoja de Trabajo para listado'!$DE$153:$DE$1048576,0),MATCH((CUADRO!O$5&amp;$E174),'Hoja de Trabajo para listado'!$DE$151:$DG$151,0)),0)+IFERROR(INDEX('Hoja de Trabajo para listado'!$CD$155:$DC$1048576,MATCH($A174,'Hoja de Trabajo para listado'!$CD$155:$CD$1048576,0),MATCH((CUADRO!O$5&amp;$E174),'Hoja de Trabajo para listado'!$CD$151:$DC$151,0)),0)</f>
        <v>0</v>
      </c>
      <c r="P174" s="255">
        <f ca="1">+IFERROR(INDEX('Hoja de Trabajo para listado'!$A$155:$Z$1048576,MATCH($A174,'Hoja de Trabajo para listado'!$A$155:$A$1048576,0),MATCH((CUADRO!P$5&amp;$E174),'Hoja de Trabajo para listado'!$A$151:$Z$151,0)),0)+IFERROR(INDEX('Hoja de Trabajo para listado'!$AB$155:$BA$1048576,MATCH($A174,'Hoja de Trabajo para listado'!$AB$155:$AB$1048576,0),MATCH((CUADRO!P$5&amp;$E174),'Hoja de Trabajo para listado'!$AB$151:$BA$151,0)),0)+IFERROR(INDEX('Hoja de Trabajo para listado'!$BC$155:$CB$1048576,MATCH($A174,'Hoja de Trabajo para listado'!$BC$155:$BC$1048576,0),MATCH((CUADRO!P$5&amp;$E174),'Hoja de Trabajo para listado'!$BC$151:$CB$151,0)),0)+IFERROR(INDEX('Hoja de Trabajo para listado'!$DE$153:$DG$274,MATCH($A174,'Hoja de Trabajo para listado'!$DE$153:$DE$1048576,0),MATCH((CUADRO!P$5&amp;$E174),'Hoja de Trabajo para listado'!$DE$151:$DG$151,0)),0)+IFERROR(INDEX('Hoja de Trabajo para listado'!$CD$155:$DC$1048576,MATCH($A174,'Hoja de Trabajo para listado'!$CD$155:$CD$1048576,0),MATCH((CUADRO!P$5&amp;$E174),'Hoja de Trabajo para listado'!$CD$151:$DC$151,0)),0)</f>
        <v>0</v>
      </c>
      <c r="Q174" s="255">
        <f ca="1">+IFERROR(INDEX('Hoja de Trabajo para listado'!$A$155:$Z$1048576,MATCH($A174,'Hoja de Trabajo para listado'!$A$155:$A$1048576,0),MATCH((CUADRO!Q$5&amp;$E174),'Hoja de Trabajo para listado'!$A$151:$Z$151,0)),0)+IFERROR(INDEX('Hoja de Trabajo para listado'!$AB$155:$BA$1048576,MATCH($A174,'Hoja de Trabajo para listado'!$AB$155:$AB$1048576,0),MATCH((CUADRO!Q$5&amp;$E174),'Hoja de Trabajo para listado'!$AB$151:$BA$151,0)),0)+IFERROR(INDEX('Hoja de Trabajo para listado'!$BC$155:$CB$1048576,MATCH($A174,'Hoja de Trabajo para listado'!$BC$155:$BC$1048576,0),MATCH((CUADRO!Q$5&amp;$E174),'Hoja de Trabajo para listado'!$BC$151:$CB$151,0)),0)+IFERROR(INDEX('Hoja de Trabajo para listado'!$DE$153:$DG$274,MATCH($A174,'Hoja de Trabajo para listado'!$DE$153:$DE$1048576,0),MATCH((CUADRO!Q$5&amp;$E174),'Hoja de Trabajo para listado'!$DE$151:$DG$151,0)),0)+IFERROR(INDEX('Hoja de Trabajo para listado'!$CD$155:$DC$1048576,MATCH($A174,'Hoja de Trabajo para listado'!$CD$155:$CD$1048576,0),MATCH((CUADRO!Q$5&amp;$E174),'Hoja de Trabajo para listado'!$CD$151:$DC$151,0)),0)</f>
        <v>0</v>
      </c>
      <c r="R174" s="255">
        <f t="shared" ca="1" si="4"/>
        <v>0</v>
      </c>
      <c r="S174" s="255"/>
      <c r="T174" s="255">
        <f ca="1">+T175</f>
        <v>1897303.87</v>
      </c>
      <c r="U174" s="254">
        <f t="shared" si="5"/>
        <v>1</v>
      </c>
      <c r="V174" s="362" t="str">
        <f>+VLOOKUP(A174,bd_lista!$A$3:$E$590,5,FALSE)</f>
        <v>Instituciones Descentralizadas</v>
      </c>
      <c r="W174" s="361" t="str">
        <f>+V174</f>
        <v>Instituciones Descentralizadas</v>
      </c>
      <c r="X174" s="254">
        <f>+VLOOKUP(A174,[2]Sheet1!$A$13:$D$744,4,FALSE)</f>
        <v>86</v>
      </c>
      <c r="Y174" s="254" t="str">
        <f>+VLOOKUP(X174,bd_lista!$A$3:$C$590,3,FALSE)</f>
        <v>Ministerio de Medio Ambiente y Agua</v>
      </c>
      <c r="Z174" s="316">
        <f>+X174</f>
        <v>86</v>
      </c>
      <c r="AA174" s="348" t="str">
        <f>+Y174</f>
        <v>Ministerio de Medio Ambiente y Agua</v>
      </c>
    </row>
    <row r="175" spans="1:27" ht="15" customHeight="1">
      <c r="A175" s="32">
        <v>253</v>
      </c>
      <c r="B175" s="307"/>
      <c r="C175" s="362" t="str">
        <f>+VLOOKUP(A175,bd_lista!$A$3:$C$590,3,FALSE)</f>
        <v>Entidad Ejecutora de Medio Ambiente y Agua</v>
      </c>
      <c r="D175" s="362"/>
      <c r="E175" s="362" t="s">
        <v>1314</v>
      </c>
      <c r="F175" s="257">
        <f ca="1">+IFERROR(INDEX('Hoja de Trabajo para listado'!$A$155:$Z$1048576,MATCH($A175,'Hoja de Trabajo para listado'!$A$155:$A$1048576,0),MATCH((CUADRO!F$5&amp;$E175),'Hoja de Trabajo para listado'!$A$151:$Z$151,0)),0)+IFERROR(INDEX('Hoja de Trabajo para listado'!$AB$155:$BA$1048576,MATCH($A175,'Hoja de Trabajo para listado'!$AB$155:$AB$1048576,0),MATCH((CUADRO!F$5&amp;$E175),'Hoja de Trabajo para listado'!$AB$151:$BA$151,0)),0)+IFERROR(INDEX('Hoja de Trabajo para listado'!$BC$155:$CB$1048576,MATCH($A175,'Hoja de Trabajo para listado'!$BC$155:$BC$1048576,0),MATCH((CUADRO!F$5&amp;$E175),'Hoja de Trabajo para listado'!$BC$151:$CB$151,0)),0)+IFERROR(INDEX('Hoja de Trabajo para listado'!$DE$153:$DG$274,MATCH($A175,'Hoja de Trabajo para listado'!$DE$153:$DE$1048576,0),MATCH((CUADRO!F$5&amp;$E175),'Hoja de Trabajo para listado'!$DE$151:$DG$151,0)),0)+IFERROR(INDEX('Hoja de Trabajo para listado'!$CD$155:$DC$1048576,MATCH($A175,'Hoja de Trabajo para listado'!$CD$155:$CD$1048576,0),MATCH((CUADRO!F$5&amp;$E175),'Hoja de Trabajo para listado'!$CD$151:$DC$151,0)),0)</f>
        <v>0</v>
      </c>
      <c r="G175" s="257">
        <f ca="1">+IFERROR(INDEX('Hoja de Trabajo para listado'!$A$155:$Z$1048576,MATCH($A175,'Hoja de Trabajo para listado'!$A$155:$A$1048576,0),MATCH((CUADRO!G$5&amp;$E175),'Hoja de Trabajo para listado'!$A$151:$Z$151,0)),0)+IFERROR(INDEX('Hoja de Trabajo para listado'!$AB$155:$BA$1048576,MATCH($A175,'Hoja de Trabajo para listado'!$AB$155:$AB$1048576,0),MATCH((CUADRO!G$5&amp;$E175),'Hoja de Trabajo para listado'!$AB$151:$BA$151,0)),0)+IFERROR(INDEX('Hoja de Trabajo para listado'!$BC$155:$CB$1048576,MATCH($A175,'Hoja de Trabajo para listado'!$BC$155:$BC$1048576,0),MATCH((CUADRO!G$5&amp;$E175),'Hoja de Trabajo para listado'!$BC$151:$CB$151,0)),0)+IFERROR(INDEX('Hoja de Trabajo para listado'!$DE$153:$DG$274,MATCH($A175,'Hoja de Trabajo para listado'!$DE$153:$DE$1048576,0),MATCH((CUADRO!G$5&amp;$E175),'Hoja de Trabajo para listado'!$DE$151:$DG$151,0)),0)+IFERROR(INDEX('Hoja de Trabajo para listado'!$CD$155:$DC$1048576,MATCH($A175,'Hoja de Trabajo para listado'!$CD$155:$CD$1048576,0),MATCH((CUADRO!G$5&amp;$E175),'Hoja de Trabajo para listado'!$CD$151:$DC$151,0)),0)</f>
        <v>0</v>
      </c>
      <c r="H175" s="257">
        <f ca="1">+IFERROR(INDEX('Hoja de Trabajo para listado'!$A$155:$Z$1048576,MATCH($A175,'Hoja de Trabajo para listado'!$A$155:$A$1048576,0),MATCH((CUADRO!H$5&amp;$E175),'Hoja de Trabajo para listado'!$A$151:$Z$151,0)),0)+IFERROR(INDEX('Hoja de Trabajo para listado'!$AB$155:$BA$1048576,MATCH($A175,'Hoja de Trabajo para listado'!$AB$155:$AB$1048576,0),MATCH((CUADRO!H$5&amp;$E175),'Hoja de Trabajo para listado'!$AB$151:$BA$151,0)),0)+IFERROR(INDEX('Hoja de Trabajo para listado'!$BC$155:$CB$1048576,MATCH($A175,'Hoja de Trabajo para listado'!$BC$155:$BC$1048576,0),MATCH((CUADRO!H$5&amp;$E175),'Hoja de Trabajo para listado'!$BC$151:$CB$151,0)),0)+IFERROR(INDEX('Hoja de Trabajo para listado'!$DE$153:$DG$274,MATCH($A175,'Hoja de Trabajo para listado'!$DE$153:$DE$1048576,0),MATCH((CUADRO!H$5&amp;$E175),'Hoja de Trabajo para listado'!$DE$151:$DG$151,0)),0)+IFERROR(INDEX('Hoja de Trabajo para listado'!$CD$155:$DC$1048576,MATCH($A175,'Hoja de Trabajo para listado'!$CD$155:$CD$1048576,0),MATCH((CUADRO!H$5&amp;$E175),'Hoja de Trabajo para listado'!$CD$151:$DC$151,0)),0)</f>
        <v>0</v>
      </c>
      <c r="I175" s="257">
        <f ca="1">+IFERROR(INDEX('Hoja de Trabajo para listado'!$A$155:$Z$1048576,MATCH($A175,'Hoja de Trabajo para listado'!$A$155:$A$1048576,0),MATCH((CUADRO!I$5&amp;$E175),'Hoja de Trabajo para listado'!$A$151:$Z$151,0)),0)+IFERROR(INDEX('Hoja de Trabajo para listado'!$AB$155:$BA$1048576,MATCH($A175,'Hoja de Trabajo para listado'!$AB$155:$AB$1048576,0),MATCH((CUADRO!I$5&amp;$E175),'Hoja de Trabajo para listado'!$AB$151:$BA$151,0)),0)+IFERROR(INDEX('Hoja de Trabajo para listado'!$BC$155:$CB$1048576,MATCH($A175,'Hoja de Trabajo para listado'!$BC$155:$BC$1048576,0),MATCH((CUADRO!I$5&amp;$E175),'Hoja de Trabajo para listado'!$BC$151:$CB$151,0)),0)+IFERROR(INDEX('Hoja de Trabajo para listado'!$DE$153:$DG$274,MATCH($A175,'Hoja de Trabajo para listado'!$DE$153:$DE$1048576,0),MATCH((CUADRO!I$5&amp;$E175),'Hoja de Trabajo para listado'!$DE$151:$DG$151,0)),0)+IFERROR(INDEX('Hoja de Trabajo para listado'!$CD$155:$DC$1048576,MATCH($A175,'Hoja de Trabajo para listado'!$CD$155:$CD$1048576,0),MATCH((CUADRO!I$5&amp;$E175),'Hoja de Trabajo para listado'!$CD$151:$DC$151,0)),0)</f>
        <v>0</v>
      </c>
      <c r="J175" s="257">
        <f ca="1">+IFERROR(INDEX('Hoja de Trabajo para listado'!$A$155:$Z$1048576,MATCH($A175,'Hoja de Trabajo para listado'!$A$155:$A$1048576,0),MATCH((CUADRO!J$5&amp;$E175),'Hoja de Trabajo para listado'!$A$151:$Z$151,0)),0)+IFERROR(INDEX('Hoja de Trabajo para listado'!$AB$155:$BA$1048576,MATCH($A175,'Hoja de Trabajo para listado'!$AB$155:$AB$1048576,0),MATCH((CUADRO!J$5&amp;$E175),'Hoja de Trabajo para listado'!$AB$151:$BA$151,0)),0)+IFERROR(INDEX('Hoja de Trabajo para listado'!$BC$155:$CB$1048576,MATCH($A175,'Hoja de Trabajo para listado'!$BC$155:$BC$1048576,0),MATCH((CUADRO!J$5&amp;$E175),'Hoja de Trabajo para listado'!$BC$151:$CB$151,0)),0)+IFERROR(INDEX('Hoja de Trabajo para listado'!$DE$153:$DG$274,MATCH($A175,'Hoja de Trabajo para listado'!$DE$153:$DE$1048576,0),MATCH((CUADRO!J$5&amp;$E175),'Hoja de Trabajo para listado'!$DE$151:$DG$151,0)),0)+IFERROR(INDEX('Hoja de Trabajo para listado'!$CD$155:$DC$1048576,MATCH($A175,'Hoja de Trabajo para listado'!$CD$155:$CD$1048576,0),MATCH((CUADRO!J$5&amp;$E175),'Hoja de Trabajo para listado'!$CD$151:$DC$151,0)),0)</f>
        <v>0</v>
      </c>
      <c r="K175" s="257">
        <f ca="1">+IFERROR(INDEX('Hoja de Trabajo para listado'!$A$155:$Z$1048576,MATCH($A175,'Hoja de Trabajo para listado'!$A$155:$A$1048576,0),MATCH((CUADRO!K$5&amp;$E175),'Hoja de Trabajo para listado'!$A$151:$Z$151,0)),0)+IFERROR(INDEX('Hoja de Trabajo para listado'!$AB$155:$BA$1048576,MATCH($A175,'Hoja de Trabajo para listado'!$AB$155:$AB$1048576,0),MATCH((CUADRO!K$5&amp;$E175),'Hoja de Trabajo para listado'!$AB$151:$BA$151,0)),0)+IFERROR(INDEX('Hoja de Trabajo para listado'!$BC$155:$CB$1048576,MATCH($A175,'Hoja de Trabajo para listado'!$BC$155:$BC$1048576,0),MATCH((CUADRO!K$5&amp;$E175),'Hoja de Trabajo para listado'!$BC$151:$CB$151,0)),0)+IFERROR(INDEX('Hoja de Trabajo para listado'!$DE$153:$DG$274,MATCH($A175,'Hoja de Trabajo para listado'!$DE$153:$DE$1048576,0),MATCH((CUADRO!K$5&amp;$E175),'Hoja de Trabajo para listado'!$DE$151:$DG$151,0)),0)+IFERROR(INDEX('Hoja de Trabajo para listado'!$CD$155:$DC$1048576,MATCH($A175,'Hoja de Trabajo para listado'!$CD$155:$CD$1048576,0),MATCH((CUADRO!K$5&amp;$E175),'Hoja de Trabajo para listado'!$CD$151:$DC$151,0)),0)</f>
        <v>0</v>
      </c>
      <c r="L175" s="257">
        <f ca="1">+IFERROR(INDEX('Hoja de Trabajo para listado'!$A$155:$Z$1048576,MATCH($A175,'Hoja de Trabajo para listado'!$A$155:$A$1048576,0),MATCH((CUADRO!L$5&amp;$E175),'Hoja de Trabajo para listado'!$A$151:$Z$151,0)),0)+IFERROR(INDEX('Hoja de Trabajo para listado'!$AB$155:$BA$1048576,MATCH($A175,'Hoja de Trabajo para listado'!$AB$155:$AB$1048576,0),MATCH((CUADRO!L$5&amp;$E175),'Hoja de Trabajo para listado'!$AB$151:$BA$151,0)),0)+IFERROR(INDEX('Hoja de Trabajo para listado'!$BC$155:$CB$1048576,MATCH($A175,'Hoja de Trabajo para listado'!$BC$155:$BC$1048576,0),MATCH((CUADRO!L$5&amp;$E175),'Hoja de Trabajo para listado'!$BC$151:$CB$151,0)),0)+IFERROR(INDEX('Hoja de Trabajo para listado'!$DE$153:$DG$274,MATCH($A175,'Hoja de Trabajo para listado'!$DE$153:$DE$1048576,0),MATCH((CUADRO!L$5&amp;$E175),'Hoja de Trabajo para listado'!$DE$151:$DG$151,0)),0)+IFERROR(INDEX('Hoja de Trabajo para listado'!$CD$155:$DC$1048576,MATCH($A175,'Hoja de Trabajo para listado'!$CD$155:$CD$1048576,0),MATCH((CUADRO!L$5&amp;$E175),'Hoja de Trabajo para listado'!$CD$151:$DC$151,0)),0)</f>
        <v>0</v>
      </c>
      <c r="M175" s="257">
        <f ca="1">+IFERROR(INDEX('Hoja de Trabajo para listado'!$A$155:$Z$1048576,MATCH($A175,'Hoja de Trabajo para listado'!$A$155:$A$1048576,0),MATCH((CUADRO!M$5&amp;$E175),'Hoja de Trabajo para listado'!$A$151:$Z$151,0)),0)+IFERROR(INDEX('Hoja de Trabajo para listado'!$AB$155:$BA$1048576,MATCH($A175,'Hoja de Trabajo para listado'!$AB$155:$AB$1048576,0),MATCH((CUADRO!M$5&amp;$E175),'Hoja de Trabajo para listado'!$AB$151:$BA$151,0)),0)+IFERROR(INDEX('Hoja de Trabajo para listado'!$BC$155:$CB$1048576,MATCH($A175,'Hoja de Trabajo para listado'!$BC$155:$BC$1048576,0),MATCH((CUADRO!M$5&amp;$E175),'Hoja de Trabajo para listado'!$BC$151:$CB$151,0)),0)+IFERROR(INDEX('Hoja de Trabajo para listado'!$DE$153:$DG$274,MATCH($A175,'Hoja de Trabajo para listado'!$DE$153:$DE$1048576,0),MATCH((CUADRO!M$5&amp;$E175),'Hoja de Trabajo para listado'!$DE$151:$DG$151,0)),0)+IFERROR(INDEX('Hoja de Trabajo para listado'!$CD$155:$DC$1048576,MATCH($A175,'Hoja de Trabajo para listado'!$CD$155:$CD$1048576,0),MATCH((CUADRO!M$5&amp;$E175),'Hoja de Trabajo para listado'!$CD$151:$DC$151,0)),0)</f>
        <v>0</v>
      </c>
      <c r="N175" s="257">
        <f ca="1">+IFERROR(INDEX('Hoja de Trabajo para listado'!$A$155:$Z$1048576,MATCH($A175,'Hoja de Trabajo para listado'!$A$155:$A$1048576,0),MATCH((CUADRO!N$5&amp;$E175),'Hoja de Trabajo para listado'!$A$151:$Z$151,0)),0)+IFERROR(INDEX('Hoja de Trabajo para listado'!$AB$155:$BA$1048576,MATCH($A175,'Hoja de Trabajo para listado'!$AB$155:$AB$1048576,0),MATCH((CUADRO!N$5&amp;$E175),'Hoja de Trabajo para listado'!$AB$151:$BA$151,0)),0)+IFERROR(INDEX('Hoja de Trabajo para listado'!$BC$155:$CB$1048576,MATCH($A175,'Hoja de Trabajo para listado'!$BC$155:$BC$1048576,0),MATCH((CUADRO!N$5&amp;$E175),'Hoja de Trabajo para listado'!$BC$151:$CB$151,0)),0)+IFERROR(INDEX('Hoja de Trabajo para listado'!$DE$153:$DG$274,MATCH($A175,'Hoja de Trabajo para listado'!$DE$153:$DE$1048576,0),MATCH((CUADRO!N$5&amp;$E175),'Hoja de Trabajo para listado'!$DE$151:$DG$151,0)),0)+IFERROR(INDEX('Hoja de Trabajo para listado'!$CD$155:$DC$1048576,MATCH($A175,'Hoja de Trabajo para listado'!$CD$155:$CD$1048576,0),MATCH((CUADRO!N$5&amp;$E175),'Hoja de Trabajo para listado'!$CD$151:$DC$151,0)),0)</f>
        <v>1897303.87</v>
      </c>
      <c r="O175" s="257">
        <f ca="1">+IFERROR(INDEX('Hoja de Trabajo para listado'!$A$155:$Z$1048576,MATCH($A175,'Hoja de Trabajo para listado'!$A$155:$A$1048576,0),MATCH((CUADRO!O$5&amp;$E175),'Hoja de Trabajo para listado'!$A$151:$Z$151,0)),0)+IFERROR(INDEX('Hoja de Trabajo para listado'!$AB$155:$BA$1048576,MATCH($A175,'Hoja de Trabajo para listado'!$AB$155:$AB$1048576,0),MATCH((CUADRO!O$5&amp;$E175),'Hoja de Trabajo para listado'!$AB$151:$BA$151,0)),0)+IFERROR(INDEX('Hoja de Trabajo para listado'!$BC$155:$CB$1048576,MATCH($A175,'Hoja de Trabajo para listado'!$BC$155:$BC$1048576,0),MATCH((CUADRO!O$5&amp;$E175),'Hoja de Trabajo para listado'!$BC$151:$CB$151,0)),0)+IFERROR(INDEX('Hoja de Trabajo para listado'!$DE$153:$DG$274,MATCH($A175,'Hoja de Trabajo para listado'!$DE$153:$DE$1048576,0),MATCH((CUADRO!O$5&amp;$E175),'Hoja de Trabajo para listado'!$DE$151:$DG$151,0)),0)+IFERROR(INDEX('Hoja de Trabajo para listado'!$CD$155:$DC$1048576,MATCH($A175,'Hoja de Trabajo para listado'!$CD$155:$CD$1048576,0),MATCH((CUADRO!O$5&amp;$E175),'Hoja de Trabajo para listado'!$CD$151:$DC$151,0)),0)</f>
        <v>0</v>
      </c>
      <c r="P175" s="257">
        <f ca="1">+IFERROR(INDEX('Hoja de Trabajo para listado'!$A$155:$Z$1048576,MATCH($A175,'Hoja de Trabajo para listado'!$A$155:$A$1048576,0),MATCH((CUADRO!P$5&amp;$E175),'Hoja de Trabajo para listado'!$A$151:$Z$151,0)),0)+IFERROR(INDEX('Hoja de Trabajo para listado'!$AB$155:$BA$1048576,MATCH($A175,'Hoja de Trabajo para listado'!$AB$155:$AB$1048576,0),MATCH((CUADRO!P$5&amp;$E175),'Hoja de Trabajo para listado'!$AB$151:$BA$151,0)),0)+IFERROR(INDEX('Hoja de Trabajo para listado'!$BC$155:$CB$1048576,MATCH($A175,'Hoja de Trabajo para listado'!$BC$155:$BC$1048576,0),MATCH((CUADRO!P$5&amp;$E175),'Hoja de Trabajo para listado'!$BC$151:$CB$151,0)),0)+IFERROR(INDEX('Hoja de Trabajo para listado'!$DE$153:$DG$274,MATCH($A175,'Hoja de Trabajo para listado'!$DE$153:$DE$1048576,0),MATCH((CUADRO!P$5&amp;$E175),'Hoja de Trabajo para listado'!$DE$151:$DG$151,0)),0)+IFERROR(INDEX('Hoja de Trabajo para listado'!$CD$155:$DC$1048576,MATCH($A175,'Hoja de Trabajo para listado'!$CD$155:$CD$1048576,0),MATCH((CUADRO!P$5&amp;$E175),'Hoja de Trabajo para listado'!$CD$151:$DC$151,0)),0)</f>
        <v>0</v>
      </c>
      <c r="Q175" s="257">
        <f ca="1">+IFERROR(INDEX('Hoja de Trabajo para listado'!$A$155:$Z$1048576,MATCH($A175,'Hoja de Trabajo para listado'!$A$155:$A$1048576,0),MATCH((CUADRO!Q$5&amp;$E175),'Hoja de Trabajo para listado'!$A$151:$Z$151,0)),0)+IFERROR(INDEX('Hoja de Trabajo para listado'!$AB$155:$BA$1048576,MATCH($A175,'Hoja de Trabajo para listado'!$AB$155:$AB$1048576,0),MATCH((CUADRO!Q$5&amp;$E175),'Hoja de Trabajo para listado'!$AB$151:$BA$151,0)),0)+IFERROR(INDEX('Hoja de Trabajo para listado'!$BC$155:$CB$1048576,MATCH($A175,'Hoja de Trabajo para listado'!$BC$155:$BC$1048576,0),MATCH((CUADRO!Q$5&amp;$E175),'Hoja de Trabajo para listado'!$BC$151:$CB$151,0)),0)+IFERROR(INDEX('Hoja de Trabajo para listado'!$DE$153:$DG$274,MATCH($A175,'Hoja de Trabajo para listado'!$DE$153:$DE$1048576,0),MATCH((CUADRO!Q$5&amp;$E175),'Hoja de Trabajo para listado'!$DE$151:$DG$151,0)),0)+IFERROR(INDEX('Hoja de Trabajo para listado'!$CD$155:$DC$1048576,MATCH($A175,'Hoja de Trabajo para listado'!$CD$155:$CD$1048576,0),MATCH((CUADRO!Q$5&amp;$E175),'Hoja de Trabajo para listado'!$CD$151:$DC$151,0)),0)</f>
        <v>0</v>
      </c>
      <c r="R175" s="257">
        <f t="shared" ca="1" si="4"/>
        <v>1897303.87</v>
      </c>
      <c r="S175" s="257">
        <f ca="1">+R174+R175</f>
        <v>1897303.87</v>
      </c>
      <c r="T175" s="257">
        <f ca="1">+S175</f>
        <v>1897303.87</v>
      </c>
      <c r="U175" s="256">
        <f t="shared" si="5"/>
        <v>2</v>
      </c>
      <c r="V175" s="362" t="str">
        <f>+VLOOKUP(A175,bd_lista!$A$3:$E$590,5,FALSE)</f>
        <v>Instituciones Descentralizadas</v>
      </c>
      <c r="W175" s="362"/>
      <c r="X175" s="254">
        <f>+VLOOKUP(A175,[2]Sheet1!$A$13:$D$744,4,FALSE)</f>
        <v>86</v>
      </c>
      <c r="Y175" s="254" t="str">
        <f>+VLOOKUP(X175,bd_lista!$A$3:$C$590,3,FALSE)</f>
        <v>Ministerio de Medio Ambiente y Agua</v>
      </c>
      <c r="Z175" s="314"/>
      <c r="AA175" s="350"/>
    </row>
    <row r="176" spans="1:27" ht="15" customHeight="1">
      <c r="A176" s="264">
        <v>290</v>
      </c>
      <c r="B176" s="306">
        <f>+A176</f>
        <v>290</v>
      </c>
      <c r="C176" s="259" t="str">
        <f>+VLOOKUP(A176,bd_lista!$A$3:$C$590,3,FALSE)</f>
        <v>Servicio de Impuestos Nacionales</v>
      </c>
      <c r="D176" s="361" t="str">
        <f>+C176</f>
        <v>Servicio de Impuestos Nacionales</v>
      </c>
      <c r="E176" s="259" t="s">
        <v>1313</v>
      </c>
      <c r="F176" s="255">
        <f ca="1">+IFERROR(INDEX('Hoja de Trabajo para listado'!$A$155:$Z$1048576,MATCH($A176,'Hoja de Trabajo para listado'!$A$155:$A$1048576,0),MATCH((CUADRO!F$5&amp;$E176),'Hoja de Trabajo para listado'!$A$151:$Z$151,0)),0)+IFERROR(INDEX('Hoja de Trabajo para listado'!$AB$155:$BA$1048576,MATCH($A176,'Hoja de Trabajo para listado'!$AB$155:$AB$1048576,0),MATCH((CUADRO!F$5&amp;$E176),'Hoja de Trabajo para listado'!$AB$151:$BA$151,0)),0)+IFERROR(INDEX('Hoja de Trabajo para listado'!$BC$155:$CB$1048576,MATCH($A176,'Hoja de Trabajo para listado'!$BC$155:$BC$1048576,0),MATCH((CUADRO!F$5&amp;$E176),'Hoja de Trabajo para listado'!$BC$151:$CB$151,0)),0)+IFERROR(INDEX('Hoja de Trabajo para listado'!$DE$153:$DG$274,MATCH($A176,'Hoja de Trabajo para listado'!$DE$153:$DE$1048576,0),MATCH((CUADRO!F$5&amp;$E176),'Hoja de Trabajo para listado'!$DE$151:$DG$151,0)),0)+IFERROR(INDEX('Hoja de Trabajo para listado'!$CD$155:$DC$1048576,MATCH($A176,'Hoja de Trabajo para listado'!$CD$155:$CD$1048576,0),MATCH((CUADRO!F$5&amp;$E176),'Hoja de Trabajo para listado'!$CD$151:$DC$151,0)),0)</f>
        <v>0</v>
      </c>
      <c r="G176" s="255">
        <f ca="1">+IFERROR(INDEX('Hoja de Trabajo para listado'!$A$155:$Z$1048576,MATCH($A176,'Hoja de Trabajo para listado'!$A$155:$A$1048576,0),MATCH((CUADRO!G$5&amp;$E176),'Hoja de Trabajo para listado'!$A$151:$Z$151,0)),0)+IFERROR(INDEX('Hoja de Trabajo para listado'!$AB$155:$BA$1048576,MATCH($A176,'Hoja de Trabajo para listado'!$AB$155:$AB$1048576,0),MATCH((CUADRO!G$5&amp;$E176),'Hoja de Trabajo para listado'!$AB$151:$BA$151,0)),0)+IFERROR(INDEX('Hoja de Trabajo para listado'!$BC$155:$CB$1048576,MATCH($A176,'Hoja de Trabajo para listado'!$BC$155:$BC$1048576,0),MATCH((CUADRO!G$5&amp;$E176),'Hoja de Trabajo para listado'!$BC$151:$CB$151,0)),0)+IFERROR(INDEX('Hoja de Trabajo para listado'!$DE$153:$DG$274,MATCH($A176,'Hoja de Trabajo para listado'!$DE$153:$DE$1048576,0),MATCH((CUADRO!G$5&amp;$E176),'Hoja de Trabajo para listado'!$DE$151:$DG$151,0)),0)+IFERROR(INDEX('Hoja de Trabajo para listado'!$CD$155:$DC$1048576,MATCH($A176,'Hoja de Trabajo para listado'!$CD$155:$CD$1048576,0),MATCH((CUADRO!G$5&amp;$E176),'Hoja de Trabajo para listado'!$CD$151:$DC$151,0)),0)</f>
        <v>0</v>
      </c>
      <c r="H176" s="255">
        <f ca="1">+IFERROR(INDEX('Hoja de Trabajo para listado'!$A$155:$Z$1048576,MATCH($A176,'Hoja de Trabajo para listado'!$A$155:$A$1048576,0),MATCH((CUADRO!H$5&amp;$E176),'Hoja de Trabajo para listado'!$A$151:$Z$151,0)),0)+IFERROR(INDEX('Hoja de Trabajo para listado'!$AB$155:$BA$1048576,MATCH($A176,'Hoja de Trabajo para listado'!$AB$155:$AB$1048576,0),MATCH((CUADRO!H$5&amp;$E176),'Hoja de Trabajo para listado'!$AB$151:$BA$151,0)),0)+IFERROR(INDEX('Hoja de Trabajo para listado'!$BC$155:$CB$1048576,MATCH($A176,'Hoja de Trabajo para listado'!$BC$155:$BC$1048576,0),MATCH((CUADRO!H$5&amp;$E176),'Hoja de Trabajo para listado'!$BC$151:$CB$151,0)),0)+IFERROR(INDEX('Hoja de Trabajo para listado'!$DE$153:$DG$274,MATCH($A176,'Hoja de Trabajo para listado'!$DE$153:$DE$1048576,0),MATCH((CUADRO!H$5&amp;$E176),'Hoja de Trabajo para listado'!$DE$151:$DG$151,0)),0)+IFERROR(INDEX('Hoja de Trabajo para listado'!$CD$155:$DC$1048576,MATCH($A176,'Hoja de Trabajo para listado'!$CD$155:$CD$1048576,0),MATCH((CUADRO!H$5&amp;$E176),'Hoja de Trabajo para listado'!$CD$151:$DC$151,0)),0)</f>
        <v>0</v>
      </c>
      <c r="I176" s="255">
        <f ca="1">+IFERROR(INDEX('Hoja de Trabajo para listado'!$A$155:$Z$1048576,MATCH($A176,'Hoja de Trabajo para listado'!$A$155:$A$1048576,0),MATCH((CUADRO!I$5&amp;$E176),'Hoja de Trabajo para listado'!$A$151:$Z$151,0)),0)+IFERROR(INDEX('Hoja de Trabajo para listado'!$AB$155:$BA$1048576,MATCH($A176,'Hoja de Trabajo para listado'!$AB$155:$AB$1048576,0),MATCH((CUADRO!I$5&amp;$E176),'Hoja de Trabajo para listado'!$AB$151:$BA$151,0)),0)+IFERROR(INDEX('Hoja de Trabajo para listado'!$BC$155:$CB$1048576,MATCH($A176,'Hoja de Trabajo para listado'!$BC$155:$BC$1048576,0),MATCH((CUADRO!I$5&amp;$E176),'Hoja de Trabajo para listado'!$BC$151:$CB$151,0)),0)+IFERROR(INDEX('Hoja de Trabajo para listado'!$DE$153:$DG$274,MATCH($A176,'Hoja de Trabajo para listado'!$DE$153:$DE$1048576,0),MATCH((CUADRO!I$5&amp;$E176),'Hoja de Trabajo para listado'!$DE$151:$DG$151,0)),0)+IFERROR(INDEX('Hoja de Trabajo para listado'!$CD$155:$DC$1048576,MATCH($A176,'Hoja de Trabajo para listado'!$CD$155:$CD$1048576,0),MATCH((CUADRO!I$5&amp;$E176),'Hoja de Trabajo para listado'!$CD$151:$DC$151,0)),0)</f>
        <v>0</v>
      </c>
      <c r="J176" s="255">
        <f ca="1">+IFERROR(INDEX('Hoja de Trabajo para listado'!$A$155:$Z$1048576,MATCH($A176,'Hoja de Trabajo para listado'!$A$155:$A$1048576,0),MATCH((CUADRO!J$5&amp;$E176),'Hoja de Trabajo para listado'!$A$151:$Z$151,0)),0)+IFERROR(INDEX('Hoja de Trabajo para listado'!$AB$155:$BA$1048576,MATCH($A176,'Hoja de Trabajo para listado'!$AB$155:$AB$1048576,0),MATCH((CUADRO!J$5&amp;$E176),'Hoja de Trabajo para listado'!$AB$151:$BA$151,0)),0)+IFERROR(INDEX('Hoja de Trabajo para listado'!$BC$155:$CB$1048576,MATCH($A176,'Hoja de Trabajo para listado'!$BC$155:$BC$1048576,0),MATCH((CUADRO!J$5&amp;$E176),'Hoja de Trabajo para listado'!$BC$151:$CB$151,0)),0)+IFERROR(INDEX('Hoja de Trabajo para listado'!$DE$153:$DG$274,MATCH($A176,'Hoja de Trabajo para listado'!$DE$153:$DE$1048576,0),MATCH((CUADRO!J$5&amp;$E176),'Hoja de Trabajo para listado'!$DE$151:$DG$151,0)),0)+IFERROR(INDEX('Hoja de Trabajo para listado'!$CD$155:$DC$1048576,MATCH($A176,'Hoja de Trabajo para listado'!$CD$155:$CD$1048576,0),MATCH((CUADRO!J$5&amp;$E176),'Hoja de Trabajo para listado'!$CD$151:$DC$151,0)),0)</f>
        <v>0</v>
      </c>
      <c r="K176" s="255">
        <f ca="1">+IFERROR(INDEX('Hoja de Trabajo para listado'!$A$155:$Z$1048576,MATCH($A176,'Hoja de Trabajo para listado'!$A$155:$A$1048576,0),MATCH((CUADRO!K$5&amp;$E176),'Hoja de Trabajo para listado'!$A$151:$Z$151,0)),0)+IFERROR(INDEX('Hoja de Trabajo para listado'!$AB$155:$BA$1048576,MATCH($A176,'Hoja de Trabajo para listado'!$AB$155:$AB$1048576,0),MATCH((CUADRO!K$5&amp;$E176),'Hoja de Trabajo para listado'!$AB$151:$BA$151,0)),0)+IFERROR(INDEX('Hoja de Trabajo para listado'!$BC$155:$CB$1048576,MATCH($A176,'Hoja de Trabajo para listado'!$BC$155:$BC$1048576,0),MATCH((CUADRO!K$5&amp;$E176),'Hoja de Trabajo para listado'!$BC$151:$CB$151,0)),0)+IFERROR(INDEX('Hoja de Trabajo para listado'!$DE$153:$DG$274,MATCH($A176,'Hoja de Trabajo para listado'!$DE$153:$DE$1048576,0),MATCH((CUADRO!K$5&amp;$E176),'Hoja de Trabajo para listado'!$DE$151:$DG$151,0)),0)+IFERROR(INDEX('Hoja de Trabajo para listado'!$CD$155:$DC$1048576,MATCH($A176,'Hoja de Trabajo para listado'!$CD$155:$CD$1048576,0),MATCH((CUADRO!K$5&amp;$E176),'Hoja de Trabajo para listado'!$CD$151:$DC$151,0)),0)</f>
        <v>0</v>
      </c>
      <c r="L176" s="255">
        <f ca="1">+IFERROR(INDEX('Hoja de Trabajo para listado'!$A$155:$Z$1048576,MATCH($A176,'Hoja de Trabajo para listado'!$A$155:$A$1048576,0),MATCH((CUADRO!L$5&amp;$E176),'Hoja de Trabajo para listado'!$A$151:$Z$151,0)),0)+IFERROR(INDEX('Hoja de Trabajo para listado'!$AB$155:$BA$1048576,MATCH($A176,'Hoja de Trabajo para listado'!$AB$155:$AB$1048576,0),MATCH((CUADRO!L$5&amp;$E176),'Hoja de Trabajo para listado'!$AB$151:$BA$151,0)),0)+IFERROR(INDEX('Hoja de Trabajo para listado'!$BC$155:$CB$1048576,MATCH($A176,'Hoja de Trabajo para listado'!$BC$155:$BC$1048576,0),MATCH((CUADRO!L$5&amp;$E176),'Hoja de Trabajo para listado'!$BC$151:$CB$151,0)),0)+IFERROR(INDEX('Hoja de Trabajo para listado'!$DE$153:$DG$274,MATCH($A176,'Hoja de Trabajo para listado'!$DE$153:$DE$1048576,0),MATCH((CUADRO!L$5&amp;$E176),'Hoja de Trabajo para listado'!$DE$151:$DG$151,0)),0)+IFERROR(INDEX('Hoja de Trabajo para listado'!$CD$155:$DC$1048576,MATCH($A176,'Hoja de Trabajo para listado'!$CD$155:$CD$1048576,0),MATCH((CUADRO!L$5&amp;$E176),'Hoja de Trabajo para listado'!$CD$151:$DC$151,0)),0)</f>
        <v>0</v>
      </c>
      <c r="M176" s="255">
        <f ca="1">+IFERROR(INDEX('Hoja de Trabajo para listado'!$A$155:$Z$1048576,MATCH($A176,'Hoja de Trabajo para listado'!$A$155:$A$1048576,0),MATCH((CUADRO!M$5&amp;$E176),'Hoja de Trabajo para listado'!$A$151:$Z$151,0)),0)+IFERROR(INDEX('Hoja de Trabajo para listado'!$AB$155:$BA$1048576,MATCH($A176,'Hoja de Trabajo para listado'!$AB$155:$AB$1048576,0),MATCH((CUADRO!M$5&amp;$E176),'Hoja de Trabajo para listado'!$AB$151:$BA$151,0)),0)+IFERROR(INDEX('Hoja de Trabajo para listado'!$BC$155:$CB$1048576,MATCH($A176,'Hoja de Trabajo para listado'!$BC$155:$BC$1048576,0),MATCH((CUADRO!M$5&amp;$E176),'Hoja de Trabajo para listado'!$BC$151:$CB$151,0)),0)+IFERROR(INDEX('Hoja de Trabajo para listado'!$DE$153:$DG$274,MATCH($A176,'Hoja de Trabajo para listado'!$DE$153:$DE$1048576,0),MATCH((CUADRO!M$5&amp;$E176),'Hoja de Trabajo para listado'!$DE$151:$DG$151,0)),0)+IFERROR(INDEX('Hoja de Trabajo para listado'!$CD$155:$DC$1048576,MATCH($A176,'Hoja de Trabajo para listado'!$CD$155:$CD$1048576,0),MATCH((CUADRO!M$5&amp;$E176),'Hoja de Trabajo para listado'!$CD$151:$DC$151,0)),0)</f>
        <v>0</v>
      </c>
      <c r="N176" s="255">
        <f ca="1">+IFERROR(INDEX('Hoja de Trabajo para listado'!$A$155:$Z$1048576,MATCH($A176,'Hoja de Trabajo para listado'!$A$155:$A$1048576,0),MATCH((CUADRO!N$5&amp;$E176),'Hoja de Trabajo para listado'!$A$151:$Z$151,0)),0)+IFERROR(INDEX('Hoja de Trabajo para listado'!$AB$155:$BA$1048576,MATCH($A176,'Hoja de Trabajo para listado'!$AB$155:$AB$1048576,0),MATCH((CUADRO!N$5&amp;$E176),'Hoja de Trabajo para listado'!$AB$151:$BA$151,0)),0)+IFERROR(INDEX('Hoja de Trabajo para listado'!$BC$155:$CB$1048576,MATCH($A176,'Hoja de Trabajo para listado'!$BC$155:$BC$1048576,0),MATCH((CUADRO!N$5&amp;$E176),'Hoja de Trabajo para listado'!$BC$151:$CB$151,0)),0)+IFERROR(INDEX('Hoja de Trabajo para listado'!$DE$153:$DG$274,MATCH($A176,'Hoja de Trabajo para listado'!$DE$153:$DE$1048576,0),MATCH((CUADRO!N$5&amp;$E176),'Hoja de Trabajo para listado'!$DE$151:$DG$151,0)),0)+IFERROR(INDEX('Hoja de Trabajo para listado'!$CD$155:$DC$1048576,MATCH($A176,'Hoja de Trabajo para listado'!$CD$155:$CD$1048576,0),MATCH((CUADRO!N$5&amp;$E176),'Hoja de Trabajo para listado'!$CD$151:$DC$151,0)),0)</f>
        <v>0</v>
      </c>
      <c r="O176" s="255">
        <f ca="1">+IFERROR(INDEX('Hoja de Trabajo para listado'!$A$155:$Z$1048576,MATCH($A176,'Hoja de Trabajo para listado'!$A$155:$A$1048576,0),MATCH((CUADRO!O$5&amp;$E176),'Hoja de Trabajo para listado'!$A$151:$Z$151,0)),0)+IFERROR(INDEX('Hoja de Trabajo para listado'!$AB$155:$BA$1048576,MATCH($A176,'Hoja de Trabajo para listado'!$AB$155:$AB$1048576,0),MATCH((CUADRO!O$5&amp;$E176),'Hoja de Trabajo para listado'!$AB$151:$BA$151,0)),0)+IFERROR(INDEX('Hoja de Trabajo para listado'!$BC$155:$CB$1048576,MATCH($A176,'Hoja de Trabajo para listado'!$BC$155:$BC$1048576,0),MATCH((CUADRO!O$5&amp;$E176),'Hoja de Trabajo para listado'!$BC$151:$CB$151,0)),0)+IFERROR(INDEX('Hoja de Trabajo para listado'!$DE$153:$DG$274,MATCH($A176,'Hoja de Trabajo para listado'!$DE$153:$DE$1048576,0),MATCH((CUADRO!O$5&amp;$E176),'Hoja de Trabajo para listado'!$DE$151:$DG$151,0)),0)+IFERROR(INDEX('Hoja de Trabajo para listado'!$CD$155:$DC$1048576,MATCH($A176,'Hoja de Trabajo para listado'!$CD$155:$CD$1048576,0),MATCH((CUADRO!O$5&amp;$E176),'Hoja de Trabajo para listado'!$CD$151:$DC$151,0)),0)</f>
        <v>0</v>
      </c>
      <c r="P176" s="255">
        <f ca="1">+IFERROR(INDEX('Hoja de Trabajo para listado'!$A$155:$Z$1048576,MATCH($A176,'Hoja de Trabajo para listado'!$A$155:$A$1048576,0),MATCH((CUADRO!P$5&amp;$E176),'Hoja de Trabajo para listado'!$A$151:$Z$151,0)),0)+IFERROR(INDEX('Hoja de Trabajo para listado'!$AB$155:$BA$1048576,MATCH($A176,'Hoja de Trabajo para listado'!$AB$155:$AB$1048576,0),MATCH((CUADRO!P$5&amp;$E176),'Hoja de Trabajo para listado'!$AB$151:$BA$151,0)),0)+IFERROR(INDEX('Hoja de Trabajo para listado'!$BC$155:$CB$1048576,MATCH($A176,'Hoja de Trabajo para listado'!$BC$155:$BC$1048576,0),MATCH((CUADRO!P$5&amp;$E176),'Hoja de Trabajo para listado'!$BC$151:$CB$151,0)),0)+IFERROR(INDEX('Hoja de Trabajo para listado'!$DE$153:$DG$274,MATCH($A176,'Hoja de Trabajo para listado'!$DE$153:$DE$1048576,0),MATCH((CUADRO!P$5&amp;$E176),'Hoja de Trabajo para listado'!$DE$151:$DG$151,0)),0)+IFERROR(INDEX('Hoja de Trabajo para listado'!$CD$155:$DC$1048576,MATCH($A176,'Hoja de Trabajo para listado'!$CD$155:$CD$1048576,0),MATCH((CUADRO!P$5&amp;$E176),'Hoja de Trabajo para listado'!$CD$151:$DC$151,0)),0)</f>
        <v>0</v>
      </c>
      <c r="Q176" s="255">
        <f ca="1">+IFERROR(INDEX('Hoja de Trabajo para listado'!$A$155:$Z$1048576,MATCH($A176,'Hoja de Trabajo para listado'!$A$155:$A$1048576,0),MATCH((CUADRO!Q$5&amp;$E176),'Hoja de Trabajo para listado'!$A$151:$Z$151,0)),0)+IFERROR(INDEX('Hoja de Trabajo para listado'!$AB$155:$BA$1048576,MATCH($A176,'Hoja de Trabajo para listado'!$AB$155:$AB$1048576,0),MATCH((CUADRO!Q$5&amp;$E176),'Hoja de Trabajo para listado'!$AB$151:$BA$151,0)),0)+IFERROR(INDEX('Hoja de Trabajo para listado'!$BC$155:$CB$1048576,MATCH($A176,'Hoja de Trabajo para listado'!$BC$155:$BC$1048576,0),MATCH((CUADRO!Q$5&amp;$E176),'Hoja de Trabajo para listado'!$BC$151:$CB$151,0)),0)+IFERROR(INDEX('Hoja de Trabajo para listado'!$DE$153:$DG$274,MATCH($A176,'Hoja de Trabajo para listado'!$DE$153:$DE$1048576,0),MATCH((CUADRO!Q$5&amp;$E176),'Hoja de Trabajo para listado'!$DE$151:$DG$151,0)),0)+IFERROR(INDEX('Hoja de Trabajo para listado'!$CD$155:$DC$1048576,MATCH($A176,'Hoja de Trabajo para listado'!$CD$155:$CD$1048576,0),MATCH((CUADRO!Q$5&amp;$E176),'Hoja de Trabajo para listado'!$CD$151:$DC$151,0)),0)</f>
        <v>0</v>
      </c>
      <c r="R176" s="255">
        <f t="shared" ref="R176:R239" ca="1" si="6">+SUM(F176:Q176)</f>
        <v>0</v>
      </c>
      <c r="S176" s="255"/>
      <c r="T176" s="255">
        <f ca="1">+T177</f>
        <v>1611365.34</v>
      </c>
      <c r="U176" s="254">
        <f t="shared" ref="U176:U239" si="7">+IF(E176="Débitos",1,2)</f>
        <v>1</v>
      </c>
      <c r="V176" s="362" t="str">
        <f>+VLOOKUP(A176,bd_lista!$A$3:$E$590,5,FALSE)</f>
        <v>Instituciones Descentralizadas</v>
      </c>
      <c r="W176" s="361" t="str">
        <f>+V176</f>
        <v>Instituciones Descentralizadas</v>
      </c>
      <c r="X176" s="254">
        <f>+VLOOKUP(A176,[2]Sheet1!$A$13:$D$744,4,FALSE)</f>
        <v>35</v>
      </c>
      <c r="Y176" s="254" t="str">
        <f>+VLOOKUP(X176,bd_lista!$A$3:$C$590,3,FALSE)</f>
        <v>Ministerio de Economía y Finanzas Públicas</v>
      </c>
      <c r="Z176" s="316">
        <f>+X176</f>
        <v>35</v>
      </c>
      <c r="AA176" s="348" t="str">
        <f>+Y176</f>
        <v>Ministerio de Economía y Finanzas Públicas</v>
      </c>
    </row>
    <row r="177" spans="1:27" ht="15" customHeight="1">
      <c r="A177" s="32">
        <v>290</v>
      </c>
      <c r="B177" s="307"/>
      <c r="C177" s="362" t="str">
        <f>+VLOOKUP(A177,bd_lista!$A$3:$C$590,3,FALSE)</f>
        <v>Servicio de Impuestos Nacionales</v>
      </c>
      <c r="D177" s="362"/>
      <c r="E177" s="362" t="s">
        <v>1314</v>
      </c>
      <c r="F177" s="257">
        <f ca="1">+IFERROR(INDEX('Hoja de Trabajo para listado'!$A$155:$Z$1048576,MATCH($A177,'Hoja de Trabajo para listado'!$A$155:$A$1048576,0),MATCH((CUADRO!F$5&amp;$E177),'Hoja de Trabajo para listado'!$A$151:$Z$151,0)),0)+IFERROR(INDEX('Hoja de Trabajo para listado'!$AB$155:$BA$1048576,MATCH($A177,'Hoja de Trabajo para listado'!$AB$155:$AB$1048576,0),MATCH((CUADRO!F$5&amp;$E177),'Hoja de Trabajo para listado'!$AB$151:$BA$151,0)),0)+IFERROR(INDEX('Hoja de Trabajo para listado'!$BC$155:$CB$1048576,MATCH($A177,'Hoja de Trabajo para listado'!$BC$155:$BC$1048576,0),MATCH((CUADRO!F$5&amp;$E177),'Hoja de Trabajo para listado'!$BC$151:$CB$151,0)),0)+IFERROR(INDEX('Hoja de Trabajo para listado'!$DE$153:$DG$274,MATCH($A177,'Hoja de Trabajo para listado'!$DE$153:$DE$1048576,0),MATCH((CUADRO!F$5&amp;$E177),'Hoja de Trabajo para listado'!$DE$151:$DG$151,0)),0)+IFERROR(INDEX('Hoja de Trabajo para listado'!$CD$155:$DC$1048576,MATCH($A177,'Hoja de Trabajo para listado'!$CD$155:$CD$1048576,0),MATCH((CUADRO!F$5&amp;$E177),'Hoja de Trabajo para listado'!$CD$151:$DC$151,0)),0)</f>
        <v>0</v>
      </c>
      <c r="G177" s="257">
        <f ca="1">+IFERROR(INDEX('Hoja de Trabajo para listado'!$A$155:$Z$1048576,MATCH($A177,'Hoja de Trabajo para listado'!$A$155:$A$1048576,0),MATCH((CUADRO!G$5&amp;$E177),'Hoja de Trabajo para listado'!$A$151:$Z$151,0)),0)+IFERROR(INDEX('Hoja de Trabajo para listado'!$AB$155:$BA$1048576,MATCH($A177,'Hoja de Trabajo para listado'!$AB$155:$AB$1048576,0),MATCH((CUADRO!G$5&amp;$E177),'Hoja de Trabajo para listado'!$AB$151:$BA$151,0)),0)+IFERROR(INDEX('Hoja de Trabajo para listado'!$BC$155:$CB$1048576,MATCH($A177,'Hoja de Trabajo para listado'!$BC$155:$BC$1048576,0),MATCH((CUADRO!G$5&amp;$E177),'Hoja de Trabajo para listado'!$BC$151:$CB$151,0)),0)+IFERROR(INDEX('Hoja de Trabajo para listado'!$DE$153:$DG$274,MATCH($A177,'Hoja de Trabajo para listado'!$DE$153:$DE$1048576,0),MATCH((CUADRO!G$5&amp;$E177),'Hoja de Trabajo para listado'!$DE$151:$DG$151,0)),0)+IFERROR(INDEX('Hoja de Trabajo para listado'!$CD$155:$DC$1048576,MATCH($A177,'Hoja de Trabajo para listado'!$CD$155:$CD$1048576,0),MATCH((CUADRO!G$5&amp;$E177),'Hoja de Trabajo para listado'!$CD$151:$DC$151,0)),0)</f>
        <v>0</v>
      </c>
      <c r="H177" s="257">
        <f ca="1">+IFERROR(INDEX('Hoja de Trabajo para listado'!$A$155:$Z$1048576,MATCH($A177,'Hoja de Trabajo para listado'!$A$155:$A$1048576,0),MATCH((CUADRO!H$5&amp;$E177),'Hoja de Trabajo para listado'!$A$151:$Z$151,0)),0)+IFERROR(INDEX('Hoja de Trabajo para listado'!$AB$155:$BA$1048576,MATCH($A177,'Hoja de Trabajo para listado'!$AB$155:$AB$1048576,0),MATCH((CUADRO!H$5&amp;$E177),'Hoja de Trabajo para listado'!$AB$151:$BA$151,0)),0)+IFERROR(INDEX('Hoja de Trabajo para listado'!$BC$155:$CB$1048576,MATCH($A177,'Hoja de Trabajo para listado'!$BC$155:$BC$1048576,0),MATCH((CUADRO!H$5&amp;$E177),'Hoja de Trabajo para listado'!$BC$151:$CB$151,0)),0)+IFERROR(INDEX('Hoja de Trabajo para listado'!$DE$153:$DG$274,MATCH($A177,'Hoja de Trabajo para listado'!$DE$153:$DE$1048576,0),MATCH((CUADRO!H$5&amp;$E177),'Hoja de Trabajo para listado'!$DE$151:$DG$151,0)),0)+IFERROR(INDEX('Hoja de Trabajo para listado'!$CD$155:$DC$1048576,MATCH($A177,'Hoja de Trabajo para listado'!$CD$155:$CD$1048576,0),MATCH((CUADRO!H$5&amp;$E177),'Hoja de Trabajo para listado'!$CD$151:$DC$151,0)),0)</f>
        <v>0</v>
      </c>
      <c r="I177" s="257">
        <f ca="1">+IFERROR(INDEX('Hoja de Trabajo para listado'!$A$155:$Z$1048576,MATCH($A177,'Hoja de Trabajo para listado'!$A$155:$A$1048576,0),MATCH((CUADRO!I$5&amp;$E177),'Hoja de Trabajo para listado'!$A$151:$Z$151,0)),0)+IFERROR(INDEX('Hoja de Trabajo para listado'!$AB$155:$BA$1048576,MATCH($A177,'Hoja de Trabajo para listado'!$AB$155:$AB$1048576,0),MATCH((CUADRO!I$5&amp;$E177),'Hoja de Trabajo para listado'!$AB$151:$BA$151,0)),0)+IFERROR(INDEX('Hoja de Trabajo para listado'!$BC$155:$CB$1048576,MATCH($A177,'Hoja de Trabajo para listado'!$BC$155:$BC$1048576,0),MATCH((CUADRO!I$5&amp;$E177),'Hoja de Trabajo para listado'!$BC$151:$CB$151,0)),0)+IFERROR(INDEX('Hoja de Trabajo para listado'!$DE$153:$DG$274,MATCH($A177,'Hoja de Trabajo para listado'!$DE$153:$DE$1048576,0),MATCH((CUADRO!I$5&amp;$E177),'Hoja de Trabajo para listado'!$DE$151:$DG$151,0)),0)+IFERROR(INDEX('Hoja de Trabajo para listado'!$CD$155:$DC$1048576,MATCH($A177,'Hoja de Trabajo para listado'!$CD$155:$CD$1048576,0),MATCH((CUADRO!I$5&amp;$E177),'Hoja de Trabajo para listado'!$CD$151:$DC$151,0)),0)</f>
        <v>0</v>
      </c>
      <c r="J177" s="257">
        <f ca="1">+IFERROR(INDEX('Hoja de Trabajo para listado'!$A$155:$Z$1048576,MATCH($A177,'Hoja de Trabajo para listado'!$A$155:$A$1048576,0),MATCH((CUADRO!J$5&amp;$E177),'Hoja de Trabajo para listado'!$A$151:$Z$151,0)),0)+IFERROR(INDEX('Hoja de Trabajo para listado'!$AB$155:$BA$1048576,MATCH($A177,'Hoja de Trabajo para listado'!$AB$155:$AB$1048576,0),MATCH((CUADRO!J$5&amp;$E177),'Hoja de Trabajo para listado'!$AB$151:$BA$151,0)),0)+IFERROR(INDEX('Hoja de Trabajo para listado'!$BC$155:$CB$1048576,MATCH($A177,'Hoja de Trabajo para listado'!$BC$155:$BC$1048576,0),MATCH((CUADRO!J$5&amp;$E177),'Hoja de Trabajo para listado'!$BC$151:$CB$151,0)),0)+IFERROR(INDEX('Hoja de Trabajo para listado'!$DE$153:$DG$274,MATCH($A177,'Hoja de Trabajo para listado'!$DE$153:$DE$1048576,0),MATCH((CUADRO!J$5&amp;$E177),'Hoja de Trabajo para listado'!$DE$151:$DG$151,0)),0)+IFERROR(INDEX('Hoja de Trabajo para listado'!$CD$155:$DC$1048576,MATCH($A177,'Hoja de Trabajo para listado'!$CD$155:$CD$1048576,0),MATCH((CUADRO!J$5&amp;$E177),'Hoja de Trabajo para listado'!$CD$151:$DC$151,0)),0)</f>
        <v>0</v>
      </c>
      <c r="K177" s="257">
        <f ca="1">+IFERROR(INDEX('Hoja de Trabajo para listado'!$A$155:$Z$1048576,MATCH($A177,'Hoja de Trabajo para listado'!$A$155:$A$1048576,0),MATCH((CUADRO!K$5&amp;$E177),'Hoja de Trabajo para listado'!$A$151:$Z$151,0)),0)+IFERROR(INDEX('Hoja de Trabajo para listado'!$AB$155:$BA$1048576,MATCH($A177,'Hoja de Trabajo para listado'!$AB$155:$AB$1048576,0),MATCH((CUADRO!K$5&amp;$E177),'Hoja de Trabajo para listado'!$AB$151:$BA$151,0)),0)+IFERROR(INDEX('Hoja de Trabajo para listado'!$BC$155:$CB$1048576,MATCH($A177,'Hoja de Trabajo para listado'!$BC$155:$BC$1048576,0),MATCH((CUADRO!K$5&amp;$E177),'Hoja de Trabajo para listado'!$BC$151:$CB$151,0)),0)+IFERROR(INDEX('Hoja de Trabajo para listado'!$DE$153:$DG$274,MATCH($A177,'Hoja de Trabajo para listado'!$DE$153:$DE$1048576,0),MATCH((CUADRO!K$5&amp;$E177),'Hoja de Trabajo para listado'!$DE$151:$DG$151,0)),0)+IFERROR(INDEX('Hoja de Trabajo para listado'!$CD$155:$DC$1048576,MATCH($A177,'Hoja de Trabajo para listado'!$CD$155:$CD$1048576,0),MATCH((CUADRO!K$5&amp;$E177),'Hoja de Trabajo para listado'!$CD$151:$DC$151,0)),0)</f>
        <v>0</v>
      </c>
      <c r="L177" s="257">
        <f ca="1">+IFERROR(INDEX('Hoja de Trabajo para listado'!$A$155:$Z$1048576,MATCH($A177,'Hoja de Trabajo para listado'!$A$155:$A$1048576,0),MATCH((CUADRO!L$5&amp;$E177),'Hoja de Trabajo para listado'!$A$151:$Z$151,0)),0)+IFERROR(INDEX('Hoja de Trabajo para listado'!$AB$155:$BA$1048576,MATCH($A177,'Hoja de Trabajo para listado'!$AB$155:$AB$1048576,0),MATCH((CUADRO!L$5&amp;$E177),'Hoja de Trabajo para listado'!$AB$151:$BA$151,0)),0)+IFERROR(INDEX('Hoja de Trabajo para listado'!$BC$155:$CB$1048576,MATCH($A177,'Hoja de Trabajo para listado'!$BC$155:$BC$1048576,0),MATCH((CUADRO!L$5&amp;$E177),'Hoja de Trabajo para listado'!$BC$151:$CB$151,0)),0)+IFERROR(INDEX('Hoja de Trabajo para listado'!$DE$153:$DG$274,MATCH($A177,'Hoja de Trabajo para listado'!$DE$153:$DE$1048576,0),MATCH((CUADRO!L$5&amp;$E177),'Hoja de Trabajo para listado'!$DE$151:$DG$151,0)),0)+IFERROR(INDEX('Hoja de Trabajo para listado'!$CD$155:$DC$1048576,MATCH($A177,'Hoja de Trabajo para listado'!$CD$155:$CD$1048576,0),MATCH((CUADRO!L$5&amp;$E177),'Hoja de Trabajo para listado'!$CD$151:$DC$151,0)),0)</f>
        <v>0</v>
      </c>
      <c r="M177" s="257">
        <f ca="1">+IFERROR(INDEX('Hoja de Trabajo para listado'!$A$155:$Z$1048576,MATCH($A177,'Hoja de Trabajo para listado'!$A$155:$A$1048576,0),MATCH((CUADRO!M$5&amp;$E177),'Hoja de Trabajo para listado'!$A$151:$Z$151,0)),0)+IFERROR(INDEX('Hoja de Trabajo para listado'!$AB$155:$BA$1048576,MATCH($A177,'Hoja de Trabajo para listado'!$AB$155:$AB$1048576,0),MATCH((CUADRO!M$5&amp;$E177),'Hoja de Trabajo para listado'!$AB$151:$BA$151,0)),0)+IFERROR(INDEX('Hoja de Trabajo para listado'!$BC$155:$CB$1048576,MATCH($A177,'Hoja de Trabajo para listado'!$BC$155:$BC$1048576,0),MATCH((CUADRO!M$5&amp;$E177),'Hoja de Trabajo para listado'!$BC$151:$CB$151,0)),0)+IFERROR(INDEX('Hoja de Trabajo para listado'!$DE$153:$DG$274,MATCH($A177,'Hoja de Trabajo para listado'!$DE$153:$DE$1048576,0),MATCH((CUADRO!M$5&amp;$E177),'Hoja de Trabajo para listado'!$DE$151:$DG$151,0)),0)+IFERROR(INDEX('Hoja de Trabajo para listado'!$CD$155:$DC$1048576,MATCH($A177,'Hoja de Trabajo para listado'!$CD$155:$CD$1048576,0),MATCH((CUADRO!M$5&amp;$E177),'Hoja de Trabajo para listado'!$CD$151:$DC$151,0)),0)</f>
        <v>0</v>
      </c>
      <c r="N177" s="257">
        <f ca="1">+IFERROR(INDEX('Hoja de Trabajo para listado'!$A$155:$Z$1048576,MATCH($A177,'Hoja de Trabajo para listado'!$A$155:$A$1048576,0),MATCH((CUADRO!N$5&amp;$E177),'Hoja de Trabajo para listado'!$A$151:$Z$151,0)),0)+IFERROR(INDEX('Hoja de Trabajo para listado'!$AB$155:$BA$1048576,MATCH($A177,'Hoja de Trabajo para listado'!$AB$155:$AB$1048576,0),MATCH((CUADRO!N$5&amp;$E177),'Hoja de Trabajo para listado'!$AB$151:$BA$151,0)),0)+IFERROR(INDEX('Hoja de Trabajo para listado'!$BC$155:$CB$1048576,MATCH($A177,'Hoja de Trabajo para listado'!$BC$155:$BC$1048576,0),MATCH((CUADRO!N$5&amp;$E177),'Hoja de Trabajo para listado'!$BC$151:$CB$151,0)),0)+IFERROR(INDEX('Hoja de Trabajo para listado'!$DE$153:$DG$274,MATCH($A177,'Hoja de Trabajo para listado'!$DE$153:$DE$1048576,0),MATCH((CUADRO!N$5&amp;$E177),'Hoja de Trabajo para listado'!$DE$151:$DG$151,0)),0)+IFERROR(INDEX('Hoja de Trabajo para listado'!$CD$155:$DC$1048576,MATCH($A177,'Hoja de Trabajo para listado'!$CD$155:$CD$1048576,0),MATCH((CUADRO!N$5&amp;$E177),'Hoja de Trabajo para listado'!$CD$151:$DC$151,0)),0)</f>
        <v>1611365.34</v>
      </c>
      <c r="O177" s="257">
        <f ca="1">+IFERROR(INDEX('Hoja de Trabajo para listado'!$A$155:$Z$1048576,MATCH($A177,'Hoja de Trabajo para listado'!$A$155:$A$1048576,0),MATCH((CUADRO!O$5&amp;$E177),'Hoja de Trabajo para listado'!$A$151:$Z$151,0)),0)+IFERROR(INDEX('Hoja de Trabajo para listado'!$AB$155:$BA$1048576,MATCH($A177,'Hoja de Trabajo para listado'!$AB$155:$AB$1048576,0),MATCH((CUADRO!O$5&amp;$E177),'Hoja de Trabajo para listado'!$AB$151:$BA$151,0)),0)+IFERROR(INDEX('Hoja de Trabajo para listado'!$BC$155:$CB$1048576,MATCH($A177,'Hoja de Trabajo para listado'!$BC$155:$BC$1048576,0),MATCH((CUADRO!O$5&amp;$E177),'Hoja de Trabajo para listado'!$BC$151:$CB$151,0)),0)+IFERROR(INDEX('Hoja de Trabajo para listado'!$DE$153:$DG$274,MATCH($A177,'Hoja de Trabajo para listado'!$DE$153:$DE$1048576,0),MATCH((CUADRO!O$5&amp;$E177),'Hoja de Trabajo para listado'!$DE$151:$DG$151,0)),0)+IFERROR(INDEX('Hoja de Trabajo para listado'!$CD$155:$DC$1048576,MATCH($A177,'Hoja de Trabajo para listado'!$CD$155:$CD$1048576,0),MATCH((CUADRO!O$5&amp;$E177),'Hoja de Trabajo para listado'!$CD$151:$DC$151,0)),0)</f>
        <v>0</v>
      </c>
      <c r="P177" s="257">
        <f ca="1">+IFERROR(INDEX('Hoja de Trabajo para listado'!$A$155:$Z$1048576,MATCH($A177,'Hoja de Trabajo para listado'!$A$155:$A$1048576,0),MATCH((CUADRO!P$5&amp;$E177),'Hoja de Trabajo para listado'!$A$151:$Z$151,0)),0)+IFERROR(INDEX('Hoja de Trabajo para listado'!$AB$155:$BA$1048576,MATCH($A177,'Hoja de Trabajo para listado'!$AB$155:$AB$1048576,0),MATCH((CUADRO!P$5&amp;$E177),'Hoja de Trabajo para listado'!$AB$151:$BA$151,0)),0)+IFERROR(INDEX('Hoja de Trabajo para listado'!$BC$155:$CB$1048576,MATCH($A177,'Hoja de Trabajo para listado'!$BC$155:$BC$1048576,0),MATCH((CUADRO!P$5&amp;$E177),'Hoja de Trabajo para listado'!$BC$151:$CB$151,0)),0)+IFERROR(INDEX('Hoja de Trabajo para listado'!$DE$153:$DG$274,MATCH($A177,'Hoja de Trabajo para listado'!$DE$153:$DE$1048576,0),MATCH((CUADRO!P$5&amp;$E177),'Hoja de Trabajo para listado'!$DE$151:$DG$151,0)),0)+IFERROR(INDEX('Hoja de Trabajo para listado'!$CD$155:$DC$1048576,MATCH($A177,'Hoja de Trabajo para listado'!$CD$155:$CD$1048576,0),MATCH((CUADRO!P$5&amp;$E177),'Hoja de Trabajo para listado'!$CD$151:$DC$151,0)),0)</f>
        <v>0</v>
      </c>
      <c r="Q177" s="257">
        <f ca="1">+IFERROR(INDEX('Hoja de Trabajo para listado'!$A$155:$Z$1048576,MATCH($A177,'Hoja de Trabajo para listado'!$A$155:$A$1048576,0),MATCH((CUADRO!Q$5&amp;$E177),'Hoja de Trabajo para listado'!$A$151:$Z$151,0)),0)+IFERROR(INDEX('Hoja de Trabajo para listado'!$AB$155:$BA$1048576,MATCH($A177,'Hoja de Trabajo para listado'!$AB$155:$AB$1048576,0),MATCH((CUADRO!Q$5&amp;$E177),'Hoja de Trabajo para listado'!$AB$151:$BA$151,0)),0)+IFERROR(INDEX('Hoja de Trabajo para listado'!$BC$155:$CB$1048576,MATCH($A177,'Hoja de Trabajo para listado'!$BC$155:$BC$1048576,0),MATCH((CUADRO!Q$5&amp;$E177),'Hoja de Trabajo para listado'!$BC$151:$CB$151,0)),0)+IFERROR(INDEX('Hoja de Trabajo para listado'!$DE$153:$DG$274,MATCH($A177,'Hoja de Trabajo para listado'!$DE$153:$DE$1048576,0),MATCH((CUADRO!Q$5&amp;$E177),'Hoja de Trabajo para listado'!$DE$151:$DG$151,0)),0)+IFERROR(INDEX('Hoja de Trabajo para listado'!$CD$155:$DC$1048576,MATCH($A177,'Hoja de Trabajo para listado'!$CD$155:$CD$1048576,0),MATCH((CUADRO!Q$5&amp;$E177),'Hoja de Trabajo para listado'!$CD$151:$DC$151,0)),0)</f>
        <v>0</v>
      </c>
      <c r="R177" s="257">
        <f t="shared" ca="1" si="6"/>
        <v>1611365.34</v>
      </c>
      <c r="S177" s="257">
        <f ca="1">+R176+R177</f>
        <v>1611365.34</v>
      </c>
      <c r="T177" s="257">
        <f ca="1">+S177</f>
        <v>1611365.34</v>
      </c>
      <c r="U177" s="256">
        <f t="shared" si="7"/>
        <v>2</v>
      </c>
      <c r="V177" s="362" t="str">
        <f>+VLOOKUP(A177,bd_lista!$A$3:$E$590,5,FALSE)</f>
        <v>Instituciones Descentralizadas</v>
      </c>
      <c r="W177" s="362"/>
      <c r="X177" s="254">
        <f>+VLOOKUP(A177,[2]Sheet1!$A$13:$D$744,4,FALSE)</f>
        <v>35</v>
      </c>
      <c r="Y177" s="254" t="str">
        <f>+VLOOKUP(X177,bd_lista!$A$3:$C$590,3,FALSE)</f>
        <v>Ministerio de Economía y Finanzas Públicas</v>
      </c>
      <c r="Z177" s="314"/>
      <c r="AA177" s="350"/>
    </row>
    <row r="178" spans="1:27" ht="15" customHeight="1">
      <c r="A178" s="264">
        <v>267</v>
      </c>
      <c r="B178" s="306">
        <f>+A178</f>
        <v>267</v>
      </c>
      <c r="C178" s="259" t="str">
        <f>+VLOOKUP(A178,bd_lista!$A$3:$C$590,3,FALSE)</f>
        <v>Direc. Dptal. de Educación Cochabamba</v>
      </c>
      <c r="D178" s="361" t="str">
        <f>+C178</f>
        <v>Direc. Dptal. de Educación Cochabamba</v>
      </c>
      <c r="E178" s="259" t="s">
        <v>1313</v>
      </c>
      <c r="F178" s="255">
        <f ca="1">+IFERROR(INDEX('Hoja de Trabajo para listado'!$A$155:$Z$1048576,MATCH($A178,'Hoja de Trabajo para listado'!$A$155:$A$1048576,0),MATCH((CUADRO!F$5&amp;$E178),'Hoja de Trabajo para listado'!$A$151:$Z$151,0)),0)+IFERROR(INDEX('Hoja de Trabajo para listado'!$AB$155:$BA$1048576,MATCH($A178,'Hoja de Trabajo para listado'!$AB$155:$AB$1048576,0),MATCH((CUADRO!F$5&amp;$E178),'Hoja de Trabajo para listado'!$AB$151:$BA$151,0)),0)+IFERROR(INDEX('Hoja de Trabajo para listado'!$BC$155:$CB$1048576,MATCH($A178,'Hoja de Trabajo para listado'!$BC$155:$BC$1048576,0),MATCH((CUADRO!F$5&amp;$E178),'Hoja de Trabajo para listado'!$BC$151:$CB$151,0)),0)+IFERROR(INDEX('Hoja de Trabajo para listado'!$DE$153:$DG$274,MATCH($A178,'Hoja de Trabajo para listado'!$DE$153:$DE$1048576,0),MATCH((CUADRO!F$5&amp;$E178),'Hoja de Trabajo para listado'!$DE$151:$DG$151,0)),0)+IFERROR(INDEX('Hoja de Trabajo para listado'!$CD$155:$DC$1048576,MATCH($A178,'Hoja de Trabajo para listado'!$CD$155:$CD$1048576,0),MATCH((CUADRO!F$5&amp;$E178),'Hoja de Trabajo para listado'!$CD$151:$DC$151,0)),0)</f>
        <v>0</v>
      </c>
      <c r="G178" s="255">
        <f ca="1">+IFERROR(INDEX('Hoja de Trabajo para listado'!$A$155:$Z$1048576,MATCH($A178,'Hoja de Trabajo para listado'!$A$155:$A$1048576,0),MATCH((CUADRO!G$5&amp;$E178),'Hoja de Trabajo para listado'!$A$151:$Z$151,0)),0)+IFERROR(INDEX('Hoja de Trabajo para listado'!$AB$155:$BA$1048576,MATCH($A178,'Hoja de Trabajo para listado'!$AB$155:$AB$1048576,0),MATCH((CUADRO!G$5&amp;$E178),'Hoja de Trabajo para listado'!$AB$151:$BA$151,0)),0)+IFERROR(INDEX('Hoja de Trabajo para listado'!$BC$155:$CB$1048576,MATCH($A178,'Hoja de Trabajo para listado'!$BC$155:$BC$1048576,0),MATCH((CUADRO!G$5&amp;$E178),'Hoja de Trabajo para listado'!$BC$151:$CB$151,0)),0)+IFERROR(INDEX('Hoja de Trabajo para listado'!$DE$153:$DG$274,MATCH($A178,'Hoja de Trabajo para listado'!$DE$153:$DE$1048576,0),MATCH((CUADRO!G$5&amp;$E178),'Hoja de Trabajo para listado'!$DE$151:$DG$151,0)),0)+IFERROR(INDEX('Hoja de Trabajo para listado'!$CD$155:$DC$1048576,MATCH($A178,'Hoja de Trabajo para listado'!$CD$155:$CD$1048576,0),MATCH((CUADRO!G$5&amp;$E178),'Hoja de Trabajo para listado'!$CD$151:$DC$151,0)),0)</f>
        <v>0</v>
      </c>
      <c r="H178" s="255">
        <f ca="1">+IFERROR(INDEX('Hoja de Trabajo para listado'!$A$155:$Z$1048576,MATCH($A178,'Hoja de Trabajo para listado'!$A$155:$A$1048576,0),MATCH((CUADRO!H$5&amp;$E178),'Hoja de Trabajo para listado'!$A$151:$Z$151,0)),0)+IFERROR(INDEX('Hoja de Trabajo para listado'!$AB$155:$BA$1048576,MATCH($A178,'Hoja de Trabajo para listado'!$AB$155:$AB$1048576,0),MATCH((CUADRO!H$5&amp;$E178),'Hoja de Trabajo para listado'!$AB$151:$BA$151,0)),0)+IFERROR(INDEX('Hoja de Trabajo para listado'!$BC$155:$CB$1048576,MATCH($A178,'Hoja de Trabajo para listado'!$BC$155:$BC$1048576,0),MATCH((CUADRO!H$5&amp;$E178),'Hoja de Trabajo para listado'!$BC$151:$CB$151,0)),0)+IFERROR(INDEX('Hoja de Trabajo para listado'!$DE$153:$DG$274,MATCH($A178,'Hoja de Trabajo para listado'!$DE$153:$DE$1048576,0),MATCH((CUADRO!H$5&amp;$E178),'Hoja de Trabajo para listado'!$DE$151:$DG$151,0)),0)+IFERROR(INDEX('Hoja de Trabajo para listado'!$CD$155:$DC$1048576,MATCH($A178,'Hoja de Trabajo para listado'!$CD$155:$CD$1048576,0),MATCH((CUADRO!H$5&amp;$E178),'Hoja de Trabajo para listado'!$CD$151:$DC$151,0)),0)</f>
        <v>0</v>
      </c>
      <c r="I178" s="255">
        <f ca="1">+IFERROR(INDEX('Hoja de Trabajo para listado'!$A$155:$Z$1048576,MATCH($A178,'Hoja de Trabajo para listado'!$A$155:$A$1048576,0),MATCH((CUADRO!I$5&amp;$E178),'Hoja de Trabajo para listado'!$A$151:$Z$151,0)),0)+IFERROR(INDEX('Hoja de Trabajo para listado'!$AB$155:$BA$1048576,MATCH($A178,'Hoja de Trabajo para listado'!$AB$155:$AB$1048576,0),MATCH((CUADRO!I$5&amp;$E178),'Hoja de Trabajo para listado'!$AB$151:$BA$151,0)),0)+IFERROR(INDEX('Hoja de Trabajo para listado'!$BC$155:$CB$1048576,MATCH($A178,'Hoja de Trabajo para listado'!$BC$155:$BC$1048576,0),MATCH((CUADRO!I$5&amp;$E178),'Hoja de Trabajo para listado'!$BC$151:$CB$151,0)),0)+IFERROR(INDEX('Hoja de Trabajo para listado'!$DE$153:$DG$274,MATCH($A178,'Hoja de Trabajo para listado'!$DE$153:$DE$1048576,0),MATCH((CUADRO!I$5&amp;$E178),'Hoja de Trabajo para listado'!$DE$151:$DG$151,0)),0)+IFERROR(INDEX('Hoja de Trabajo para listado'!$CD$155:$DC$1048576,MATCH($A178,'Hoja de Trabajo para listado'!$CD$155:$CD$1048576,0),MATCH((CUADRO!I$5&amp;$E178),'Hoja de Trabajo para listado'!$CD$151:$DC$151,0)),0)</f>
        <v>0</v>
      </c>
      <c r="J178" s="255">
        <f ca="1">+IFERROR(INDEX('Hoja de Trabajo para listado'!$A$155:$Z$1048576,MATCH($A178,'Hoja de Trabajo para listado'!$A$155:$A$1048576,0),MATCH((CUADRO!J$5&amp;$E178),'Hoja de Trabajo para listado'!$A$151:$Z$151,0)),0)+IFERROR(INDEX('Hoja de Trabajo para listado'!$AB$155:$BA$1048576,MATCH($A178,'Hoja de Trabajo para listado'!$AB$155:$AB$1048576,0),MATCH((CUADRO!J$5&amp;$E178),'Hoja de Trabajo para listado'!$AB$151:$BA$151,0)),0)+IFERROR(INDEX('Hoja de Trabajo para listado'!$BC$155:$CB$1048576,MATCH($A178,'Hoja de Trabajo para listado'!$BC$155:$BC$1048576,0),MATCH((CUADRO!J$5&amp;$E178),'Hoja de Trabajo para listado'!$BC$151:$CB$151,0)),0)+IFERROR(INDEX('Hoja de Trabajo para listado'!$DE$153:$DG$274,MATCH($A178,'Hoja de Trabajo para listado'!$DE$153:$DE$1048576,0),MATCH((CUADRO!J$5&amp;$E178),'Hoja de Trabajo para listado'!$DE$151:$DG$151,0)),0)+IFERROR(INDEX('Hoja de Trabajo para listado'!$CD$155:$DC$1048576,MATCH($A178,'Hoja de Trabajo para listado'!$CD$155:$CD$1048576,0),MATCH((CUADRO!J$5&amp;$E178),'Hoja de Trabajo para listado'!$CD$151:$DC$151,0)),0)</f>
        <v>0</v>
      </c>
      <c r="K178" s="255">
        <f ca="1">+IFERROR(INDEX('Hoja de Trabajo para listado'!$A$155:$Z$1048576,MATCH($A178,'Hoja de Trabajo para listado'!$A$155:$A$1048576,0),MATCH((CUADRO!K$5&amp;$E178),'Hoja de Trabajo para listado'!$A$151:$Z$151,0)),0)+IFERROR(INDEX('Hoja de Trabajo para listado'!$AB$155:$BA$1048576,MATCH($A178,'Hoja de Trabajo para listado'!$AB$155:$AB$1048576,0),MATCH((CUADRO!K$5&amp;$E178),'Hoja de Trabajo para listado'!$AB$151:$BA$151,0)),0)+IFERROR(INDEX('Hoja de Trabajo para listado'!$BC$155:$CB$1048576,MATCH($A178,'Hoja de Trabajo para listado'!$BC$155:$BC$1048576,0),MATCH((CUADRO!K$5&amp;$E178),'Hoja de Trabajo para listado'!$BC$151:$CB$151,0)),0)+IFERROR(INDEX('Hoja de Trabajo para listado'!$DE$153:$DG$274,MATCH($A178,'Hoja de Trabajo para listado'!$DE$153:$DE$1048576,0),MATCH((CUADRO!K$5&amp;$E178),'Hoja de Trabajo para listado'!$DE$151:$DG$151,0)),0)+IFERROR(INDEX('Hoja de Trabajo para listado'!$CD$155:$DC$1048576,MATCH($A178,'Hoja de Trabajo para listado'!$CD$155:$CD$1048576,0),MATCH((CUADRO!K$5&amp;$E178),'Hoja de Trabajo para listado'!$CD$151:$DC$151,0)),0)</f>
        <v>0</v>
      </c>
      <c r="L178" s="255">
        <f ca="1">+IFERROR(INDEX('Hoja de Trabajo para listado'!$A$155:$Z$1048576,MATCH($A178,'Hoja de Trabajo para listado'!$A$155:$A$1048576,0),MATCH((CUADRO!L$5&amp;$E178),'Hoja de Trabajo para listado'!$A$151:$Z$151,0)),0)+IFERROR(INDEX('Hoja de Trabajo para listado'!$AB$155:$BA$1048576,MATCH($A178,'Hoja de Trabajo para listado'!$AB$155:$AB$1048576,0),MATCH((CUADRO!L$5&amp;$E178),'Hoja de Trabajo para listado'!$AB$151:$BA$151,0)),0)+IFERROR(INDEX('Hoja de Trabajo para listado'!$BC$155:$CB$1048576,MATCH($A178,'Hoja de Trabajo para listado'!$BC$155:$BC$1048576,0),MATCH((CUADRO!L$5&amp;$E178),'Hoja de Trabajo para listado'!$BC$151:$CB$151,0)),0)+IFERROR(INDEX('Hoja de Trabajo para listado'!$DE$153:$DG$274,MATCH($A178,'Hoja de Trabajo para listado'!$DE$153:$DE$1048576,0),MATCH((CUADRO!L$5&amp;$E178),'Hoja de Trabajo para listado'!$DE$151:$DG$151,0)),0)+IFERROR(INDEX('Hoja de Trabajo para listado'!$CD$155:$DC$1048576,MATCH($A178,'Hoja de Trabajo para listado'!$CD$155:$CD$1048576,0),MATCH((CUADRO!L$5&amp;$E178),'Hoja de Trabajo para listado'!$CD$151:$DC$151,0)),0)</f>
        <v>0</v>
      </c>
      <c r="M178" s="255">
        <f ca="1">+IFERROR(INDEX('Hoja de Trabajo para listado'!$A$155:$Z$1048576,MATCH($A178,'Hoja de Trabajo para listado'!$A$155:$A$1048576,0),MATCH((CUADRO!M$5&amp;$E178),'Hoja de Trabajo para listado'!$A$151:$Z$151,0)),0)+IFERROR(INDEX('Hoja de Trabajo para listado'!$AB$155:$BA$1048576,MATCH($A178,'Hoja de Trabajo para listado'!$AB$155:$AB$1048576,0),MATCH((CUADRO!M$5&amp;$E178),'Hoja de Trabajo para listado'!$AB$151:$BA$151,0)),0)+IFERROR(INDEX('Hoja de Trabajo para listado'!$BC$155:$CB$1048576,MATCH($A178,'Hoja de Trabajo para listado'!$BC$155:$BC$1048576,0),MATCH((CUADRO!M$5&amp;$E178),'Hoja de Trabajo para listado'!$BC$151:$CB$151,0)),0)+IFERROR(INDEX('Hoja de Trabajo para listado'!$DE$153:$DG$274,MATCH($A178,'Hoja de Trabajo para listado'!$DE$153:$DE$1048576,0),MATCH((CUADRO!M$5&amp;$E178),'Hoja de Trabajo para listado'!$DE$151:$DG$151,0)),0)+IFERROR(INDEX('Hoja de Trabajo para listado'!$CD$155:$DC$1048576,MATCH($A178,'Hoja de Trabajo para listado'!$CD$155:$CD$1048576,0),MATCH((CUADRO!M$5&amp;$E178),'Hoja de Trabajo para listado'!$CD$151:$DC$151,0)),0)</f>
        <v>0</v>
      </c>
      <c r="N178" s="255">
        <f ca="1">+IFERROR(INDEX('Hoja de Trabajo para listado'!$A$155:$Z$1048576,MATCH($A178,'Hoja de Trabajo para listado'!$A$155:$A$1048576,0),MATCH((CUADRO!N$5&amp;$E178),'Hoja de Trabajo para listado'!$A$151:$Z$151,0)),0)+IFERROR(INDEX('Hoja de Trabajo para listado'!$AB$155:$BA$1048576,MATCH($A178,'Hoja de Trabajo para listado'!$AB$155:$AB$1048576,0),MATCH((CUADRO!N$5&amp;$E178),'Hoja de Trabajo para listado'!$AB$151:$BA$151,0)),0)+IFERROR(INDEX('Hoja de Trabajo para listado'!$BC$155:$CB$1048576,MATCH($A178,'Hoja de Trabajo para listado'!$BC$155:$BC$1048576,0),MATCH((CUADRO!N$5&amp;$E178),'Hoja de Trabajo para listado'!$BC$151:$CB$151,0)),0)+IFERROR(INDEX('Hoja de Trabajo para listado'!$DE$153:$DG$274,MATCH($A178,'Hoja de Trabajo para listado'!$DE$153:$DE$1048576,0),MATCH((CUADRO!N$5&amp;$E178),'Hoja de Trabajo para listado'!$DE$151:$DG$151,0)),0)+IFERROR(INDEX('Hoja de Trabajo para listado'!$CD$155:$DC$1048576,MATCH($A178,'Hoja de Trabajo para listado'!$CD$155:$CD$1048576,0),MATCH((CUADRO!N$5&amp;$E178),'Hoja de Trabajo para listado'!$CD$151:$DC$151,0)),0)</f>
        <v>0</v>
      </c>
      <c r="O178" s="255">
        <f ca="1">+IFERROR(INDEX('Hoja de Trabajo para listado'!$A$155:$Z$1048576,MATCH($A178,'Hoja de Trabajo para listado'!$A$155:$A$1048576,0),MATCH((CUADRO!O$5&amp;$E178),'Hoja de Trabajo para listado'!$A$151:$Z$151,0)),0)+IFERROR(INDEX('Hoja de Trabajo para listado'!$AB$155:$BA$1048576,MATCH($A178,'Hoja de Trabajo para listado'!$AB$155:$AB$1048576,0),MATCH((CUADRO!O$5&amp;$E178),'Hoja de Trabajo para listado'!$AB$151:$BA$151,0)),0)+IFERROR(INDEX('Hoja de Trabajo para listado'!$BC$155:$CB$1048576,MATCH($A178,'Hoja de Trabajo para listado'!$BC$155:$BC$1048576,0),MATCH((CUADRO!O$5&amp;$E178),'Hoja de Trabajo para listado'!$BC$151:$CB$151,0)),0)+IFERROR(INDEX('Hoja de Trabajo para listado'!$DE$153:$DG$274,MATCH($A178,'Hoja de Trabajo para listado'!$DE$153:$DE$1048576,0),MATCH((CUADRO!O$5&amp;$E178),'Hoja de Trabajo para listado'!$DE$151:$DG$151,0)),0)+IFERROR(INDEX('Hoja de Trabajo para listado'!$CD$155:$DC$1048576,MATCH($A178,'Hoja de Trabajo para listado'!$CD$155:$CD$1048576,0),MATCH((CUADRO!O$5&amp;$E178),'Hoja de Trabajo para listado'!$CD$151:$DC$151,0)),0)</f>
        <v>0</v>
      </c>
      <c r="P178" s="255">
        <f ca="1">+IFERROR(INDEX('Hoja de Trabajo para listado'!$A$155:$Z$1048576,MATCH($A178,'Hoja de Trabajo para listado'!$A$155:$A$1048576,0),MATCH((CUADRO!P$5&amp;$E178),'Hoja de Trabajo para listado'!$A$151:$Z$151,0)),0)+IFERROR(INDEX('Hoja de Trabajo para listado'!$AB$155:$BA$1048576,MATCH($A178,'Hoja de Trabajo para listado'!$AB$155:$AB$1048576,0),MATCH((CUADRO!P$5&amp;$E178),'Hoja de Trabajo para listado'!$AB$151:$BA$151,0)),0)+IFERROR(INDEX('Hoja de Trabajo para listado'!$BC$155:$CB$1048576,MATCH($A178,'Hoja de Trabajo para listado'!$BC$155:$BC$1048576,0),MATCH((CUADRO!P$5&amp;$E178),'Hoja de Trabajo para listado'!$BC$151:$CB$151,0)),0)+IFERROR(INDEX('Hoja de Trabajo para listado'!$DE$153:$DG$274,MATCH($A178,'Hoja de Trabajo para listado'!$DE$153:$DE$1048576,0),MATCH((CUADRO!P$5&amp;$E178),'Hoja de Trabajo para listado'!$DE$151:$DG$151,0)),0)+IFERROR(INDEX('Hoja de Trabajo para listado'!$CD$155:$DC$1048576,MATCH($A178,'Hoja de Trabajo para listado'!$CD$155:$CD$1048576,0),MATCH((CUADRO!P$5&amp;$E178),'Hoja de Trabajo para listado'!$CD$151:$DC$151,0)),0)</f>
        <v>0</v>
      </c>
      <c r="Q178" s="255">
        <f ca="1">+IFERROR(INDEX('Hoja de Trabajo para listado'!$A$155:$Z$1048576,MATCH($A178,'Hoja de Trabajo para listado'!$A$155:$A$1048576,0),MATCH((CUADRO!Q$5&amp;$E178),'Hoja de Trabajo para listado'!$A$151:$Z$151,0)),0)+IFERROR(INDEX('Hoja de Trabajo para listado'!$AB$155:$BA$1048576,MATCH($A178,'Hoja de Trabajo para listado'!$AB$155:$AB$1048576,0),MATCH((CUADRO!Q$5&amp;$E178),'Hoja de Trabajo para listado'!$AB$151:$BA$151,0)),0)+IFERROR(INDEX('Hoja de Trabajo para listado'!$BC$155:$CB$1048576,MATCH($A178,'Hoja de Trabajo para listado'!$BC$155:$BC$1048576,0),MATCH((CUADRO!Q$5&amp;$E178),'Hoja de Trabajo para listado'!$BC$151:$CB$151,0)),0)+IFERROR(INDEX('Hoja de Trabajo para listado'!$DE$153:$DG$274,MATCH($A178,'Hoja de Trabajo para listado'!$DE$153:$DE$1048576,0),MATCH((CUADRO!Q$5&amp;$E178),'Hoja de Trabajo para listado'!$DE$151:$DG$151,0)),0)+IFERROR(INDEX('Hoja de Trabajo para listado'!$CD$155:$DC$1048576,MATCH($A178,'Hoja de Trabajo para listado'!$CD$155:$CD$1048576,0),MATCH((CUADRO!Q$5&amp;$E178),'Hoja de Trabajo para listado'!$CD$151:$DC$151,0)),0)</f>
        <v>0</v>
      </c>
      <c r="R178" s="255">
        <f t="shared" ca="1" si="6"/>
        <v>0</v>
      </c>
      <c r="S178" s="255"/>
      <c r="T178" s="255">
        <f ca="1">+T179</f>
        <v>1550946.9900000002</v>
      </c>
      <c r="U178" s="254">
        <f t="shared" si="7"/>
        <v>1</v>
      </c>
      <c r="V178" s="362" t="str">
        <f>+VLOOKUP(A178,bd_lista!$A$3:$E$590,5,FALSE)</f>
        <v>Instituciones Descentralizadas</v>
      </c>
      <c r="W178" s="361" t="str">
        <f>+V178</f>
        <v>Instituciones Descentralizadas</v>
      </c>
      <c r="X178" s="254">
        <f>+VLOOKUP(A178,[2]Sheet1!$A$13:$D$744,4,FALSE)</f>
        <v>16</v>
      </c>
      <c r="Y178" s="254" t="str">
        <f>+VLOOKUP(X178,bd_lista!$A$3:$C$590,3,FALSE)</f>
        <v>Ministerio de Educación</v>
      </c>
      <c r="Z178" s="316">
        <f>+X178</f>
        <v>16</v>
      </c>
      <c r="AA178" s="317" t="str">
        <f>+Y178</f>
        <v>Ministerio de Educación</v>
      </c>
    </row>
    <row r="179" spans="1:27" ht="15" customHeight="1">
      <c r="A179" s="32">
        <v>267</v>
      </c>
      <c r="B179" s="307"/>
      <c r="C179" s="362" t="str">
        <f>+VLOOKUP(A179,bd_lista!$A$3:$C$590,3,FALSE)</f>
        <v>Direc. Dptal. de Educación Cochabamba</v>
      </c>
      <c r="D179" s="362"/>
      <c r="E179" s="362" t="s">
        <v>1314</v>
      </c>
      <c r="F179" s="257">
        <f ca="1">+IFERROR(INDEX('Hoja de Trabajo para listado'!$A$155:$Z$1048576,MATCH($A179,'Hoja de Trabajo para listado'!$A$155:$A$1048576,0),MATCH((CUADRO!F$5&amp;$E179),'Hoja de Trabajo para listado'!$A$151:$Z$151,0)),0)+IFERROR(INDEX('Hoja de Trabajo para listado'!$AB$155:$BA$1048576,MATCH($A179,'Hoja de Trabajo para listado'!$AB$155:$AB$1048576,0),MATCH((CUADRO!F$5&amp;$E179),'Hoja de Trabajo para listado'!$AB$151:$BA$151,0)),0)+IFERROR(INDEX('Hoja de Trabajo para listado'!$BC$155:$CB$1048576,MATCH($A179,'Hoja de Trabajo para listado'!$BC$155:$BC$1048576,0),MATCH((CUADRO!F$5&amp;$E179),'Hoja de Trabajo para listado'!$BC$151:$CB$151,0)),0)+IFERROR(INDEX('Hoja de Trabajo para listado'!$DE$153:$DG$274,MATCH($A179,'Hoja de Trabajo para listado'!$DE$153:$DE$1048576,0),MATCH((CUADRO!F$5&amp;$E179),'Hoja de Trabajo para listado'!$DE$151:$DG$151,0)),0)+IFERROR(INDEX('Hoja de Trabajo para listado'!$CD$155:$DC$1048576,MATCH($A179,'Hoja de Trabajo para listado'!$CD$155:$CD$1048576,0),MATCH((CUADRO!F$5&amp;$E179),'Hoja de Trabajo para listado'!$CD$151:$DC$151,0)),0)</f>
        <v>0</v>
      </c>
      <c r="G179" s="257">
        <f ca="1">+IFERROR(INDEX('Hoja de Trabajo para listado'!$A$155:$Z$1048576,MATCH($A179,'Hoja de Trabajo para listado'!$A$155:$A$1048576,0),MATCH((CUADRO!G$5&amp;$E179),'Hoja de Trabajo para listado'!$A$151:$Z$151,0)),0)+IFERROR(INDEX('Hoja de Trabajo para listado'!$AB$155:$BA$1048576,MATCH($A179,'Hoja de Trabajo para listado'!$AB$155:$AB$1048576,0),MATCH((CUADRO!G$5&amp;$E179),'Hoja de Trabajo para listado'!$AB$151:$BA$151,0)),0)+IFERROR(INDEX('Hoja de Trabajo para listado'!$BC$155:$CB$1048576,MATCH($A179,'Hoja de Trabajo para listado'!$BC$155:$BC$1048576,0),MATCH((CUADRO!G$5&amp;$E179),'Hoja de Trabajo para listado'!$BC$151:$CB$151,0)),0)+IFERROR(INDEX('Hoja de Trabajo para listado'!$DE$153:$DG$274,MATCH($A179,'Hoja de Trabajo para listado'!$DE$153:$DE$1048576,0),MATCH((CUADRO!G$5&amp;$E179),'Hoja de Trabajo para listado'!$DE$151:$DG$151,0)),0)+IFERROR(INDEX('Hoja de Trabajo para listado'!$CD$155:$DC$1048576,MATCH($A179,'Hoja de Trabajo para listado'!$CD$155:$CD$1048576,0),MATCH((CUADRO!G$5&amp;$E179),'Hoja de Trabajo para listado'!$CD$151:$DC$151,0)),0)</f>
        <v>0</v>
      </c>
      <c r="H179" s="257">
        <f ca="1">+IFERROR(INDEX('Hoja de Trabajo para listado'!$A$155:$Z$1048576,MATCH($A179,'Hoja de Trabajo para listado'!$A$155:$A$1048576,0),MATCH((CUADRO!H$5&amp;$E179),'Hoja de Trabajo para listado'!$A$151:$Z$151,0)),0)+IFERROR(INDEX('Hoja de Trabajo para listado'!$AB$155:$BA$1048576,MATCH($A179,'Hoja de Trabajo para listado'!$AB$155:$AB$1048576,0),MATCH((CUADRO!H$5&amp;$E179),'Hoja de Trabajo para listado'!$AB$151:$BA$151,0)),0)+IFERROR(INDEX('Hoja de Trabajo para listado'!$BC$155:$CB$1048576,MATCH($A179,'Hoja de Trabajo para listado'!$BC$155:$BC$1048576,0),MATCH((CUADRO!H$5&amp;$E179),'Hoja de Trabajo para listado'!$BC$151:$CB$151,0)),0)+IFERROR(INDEX('Hoja de Trabajo para listado'!$DE$153:$DG$274,MATCH($A179,'Hoja de Trabajo para listado'!$DE$153:$DE$1048576,0),MATCH((CUADRO!H$5&amp;$E179),'Hoja de Trabajo para listado'!$DE$151:$DG$151,0)),0)+IFERROR(INDEX('Hoja de Trabajo para listado'!$CD$155:$DC$1048576,MATCH($A179,'Hoja de Trabajo para listado'!$CD$155:$CD$1048576,0),MATCH((CUADRO!H$5&amp;$E179),'Hoja de Trabajo para listado'!$CD$151:$DC$151,0)),0)</f>
        <v>0</v>
      </c>
      <c r="I179" s="257">
        <f ca="1">+IFERROR(INDEX('Hoja de Trabajo para listado'!$A$155:$Z$1048576,MATCH($A179,'Hoja de Trabajo para listado'!$A$155:$A$1048576,0),MATCH((CUADRO!I$5&amp;$E179),'Hoja de Trabajo para listado'!$A$151:$Z$151,0)),0)+IFERROR(INDEX('Hoja de Trabajo para listado'!$AB$155:$BA$1048576,MATCH($A179,'Hoja de Trabajo para listado'!$AB$155:$AB$1048576,0),MATCH((CUADRO!I$5&amp;$E179),'Hoja de Trabajo para listado'!$AB$151:$BA$151,0)),0)+IFERROR(INDEX('Hoja de Trabajo para listado'!$BC$155:$CB$1048576,MATCH($A179,'Hoja de Trabajo para listado'!$BC$155:$BC$1048576,0),MATCH((CUADRO!I$5&amp;$E179),'Hoja de Trabajo para listado'!$BC$151:$CB$151,0)),0)+IFERROR(INDEX('Hoja de Trabajo para listado'!$DE$153:$DG$274,MATCH($A179,'Hoja de Trabajo para listado'!$DE$153:$DE$1048576,0),MATCH((CUADRO!I$5&amp;$E179),'Hoja de Trabajo para listado'!$DE$151:$DG$151,0)),0)+IFERROR(INDEX('Hoja de Trabajo para listado'!$CD$155:$DC$1048576,MATCH($A179,'Hoja de Trabajo para listado'!$CD$155:$CD$1048576,0),MATCH((CUADRO!I$5&amp;$E179),'Hoja de Trabajo para listado'!$CD$151:$DC$151,0)),0)</f>
        <v>0</v>
      </c>
      <c r="J179" s="257">
        <f ca="1">+IFERROR(INDEX('Hoja de Trabajo para listado'!$A$155:$Z$1048576,MATCH($A179,'Hoja de Trabajo para listado'!$A$155:$A$1048576,0),MATCH((CUADRO!J$5&amp;$E179),'Hoja de Trabajo para listado'!$A$151:$Z$151,0)),0)+IFERROR(INDEX('Hoja de Trabajo para listado'!$AB$155:$BA$1048576,MATCH($A179,'Hoja de Trabajo para listado'!$AB$155:$AB$1048576,0),MATCH((CUADRO!J$5&amp;$E179),'Hoja de Trabajo para listado'!$AB$151:$BA$151,0)),0)+IFERROR(INDEX('Hoja de Trabajo para listado'!$BC$155:$CB$1048576,MATCH($A179,'Hoja de Trabajo para listado'!$BC$155:$BC$1048576,0),MATCH((CUADRO!J$5&amp;$E179),'Hoja de Trabajo para listado'!$BC$151:$CB$151,0)),0)+IFERROR(INDEX('Hoja de Trabajo para listado'!$DE$153:$DG$274,MATCH($A179,'Hoja de Trabajo para listado'!$DE$153:$DE$1048576,0),MATCH((CUADRO!J$5&amp;$E179),'Hoja de Trabajo para listado'!$DE$151:$DG$151,0)),0)+IFERROR(INDEX('Hoja de Trabajo para listado'!$CD$155:$DC$1048576,MATCH($A179,'Hoja de Trabajo para listado'!$CD$155:$CD$1048576,0),MATCH((CUADRO!J$5&amp;$E179),'Hoja de Trabajo para listado'!$CD$151:$DC$151,0)),0)</f>
        <v>0</v>
      </c>
      <c r="K179" s="257">
        <f ca="1">+IFERROR(INDEX('Hoja de Trabajo para listado'!$A$155:$Z$1048576,MATCH($A179,'Hoja de Trabajo para listado'!$A$155:$A$1048576,0),MATCH((CUADRO!K$5&amp;$E179),'Hoja de Trabajo para listado'!$A$151:$Z$151,0)),0)+IFERROR(INDEX('Hoja de Trabajo para listado'!$AB$155:$BA$1048576,MATCH($A179,'Hoja de Trabajo para listado'!$AB$155:$AB$1048576,0),MATCH((CUADRO!K$5&amp;$E179),'Hoja de Trabajo para listado'!$AB$151:$BA$151,0)),0)+IFERROR(INDEX('Hoja de Trabajo para listado'!$BC$155:$CB$1048576,MATCH($A179,'Hoja de Trabajo para listado'!$BC$155:$BC$1048576,0),MATCH((CUADRO!K$5&amp;$E179),'Hoja de Trabajo para listado'!$BC$151:$CB$151,0)),0)+IFERROR(INDEX('Hoja de Trabajo para listado'!$DE$153:$DG$274,MATCH($A179,'Hoja de Trabajo para listado'!$DE$153:$DE$1048576,0),MATCH((CUADRO!K$5&amp;$E179),'Hoja de Trabajo para listado'!$DE$151:$DG$151,0)),0)+IFERROR(INDEX('Hoja de Trabajo para listado'!$CD$155:$DC$1048576,MATCH($A179,'Hoja de Trabajo para listado'!$CD$155:$CD$1048576,0),MATCH((CUADRO!K$5&amp;$E179),'Hoja de Trabajo para listado'!$CD$151:$DC$151,0)),0)</f>
        <v>0</v>
      </c>
      <c r="L179" s="257">
        <f ca="1">+IFERROR(INDEX('Hoja de Trabajo para listado'!$A$155:$Z$1048576,MATCH($A179,'Hoja de Trabajo para listado'!$A$155:$A$1048576,0),MATCH((CUADRO!L$5&amp;$E179),'Hoja de Trabajo para listado'!$A$151:$Z$151,0)),0)+IFERROR(INDEX('Hoja de Trabajo para listado'!$AB$155:$BA$1048576,MATCH($A179,'Hoja de Trabajo para listado'!$AB$155:$AB$1048576,0),MATCH((CUADRO!L$5&amp;$E179),'Hoja de Trabajo para listado'!$AB$151:$BA$151,0)),0)+IFERROR(INDEX('Hoja de Trabajo para listado'!$BC$155:$CB$1048576,MATCH($A179,'Hoja de Trabajo para listado'!$BC$155:$BC$1048576,0),MATCH((CUADRO!L$5&amp;$E179),'Hoja de Trabajo para listado'!$BC$151:$CB$151,0)),0)+IFERROR(INDEX('Hoja de Trabajo para listado'!$DE$153:$DG$274,MATCH($A179,'Hoja de Trabajo para listado'!$DE$153:$DE$1048576,0),MATCH((CUADRO!L$5&amp;$E179),'Hoja de Trabajo para listado'!$DE$151:$DG$151,0)),0)+IFERROR(INDEX('Hoja de Trabajo para listado'!$CD$155:$DC$1048576,MATCH($A179,'Hoja de Trabajo para listado'!$CD$155:$CD$1048576,0),MATCH((CUADRO!L$5&amp;$E179),'Hoja de Trabajo para listado'!$CD$151:$DC$151,0)),0)</f>
        <v>1550698.2400000002</v>
      </c>
      <c r="M179" s="257">
        <f ca="1">+IFERROR(INDEX('Hoja de Trabajo para listado'!$A$155:$Z$1048576,MATCH($A179,'Hoja de Trabajo para listado'!$A$155:$A$1048576,0),MATCH((CUADRO!M$5&amp;$E179),'Hoja de Trabajo para listado'!$A$151:$Z$151,0)),0)+IFERROR(INDEX('Hoja de Trabajo para listado'!$AB$155:$BA$1048576,MATCH($A179,'Hoja de Trabajo para listado'!$AB$155:$AB$1048576,0),MATCH((CUADRO!M$5&amp;$E179),'Hoja de Trabajo para listado'!$AB$151:$BA$151,0)),0)+IFERROR(INDEX('Hoja de Trabajo para listado'!$BC$155:$CB$1048576,MATCH($A179,'Hoja de Trabajo para listado'!$BC$155:$BC$1048576,0),MATCH((CUADRO!M$5&amp;$E179),'Hoja de Trabajo para listado'!$BC$151:$CB$151,0)),0)+IFERROR(INDEX('Hoja de Trabajo para listado'!$DE$153:$DG$274,MATCH($A179,'Hoja de Trabajo para listado'!$DE$153:$DE$1048576,0),MATCH((CUADRO!M$5&amp;$E179),'Hoja de Trabajo para listado'!$DE$151:$DG$151,0)),0)+IFERROR(INDEX('Hoja de Trabajo para listado'!$CD$155:$DC$1048576,MATCH($A179,'Hoja de Trabajo para listado'!$CD$155:$CD$1048576,0),MATCH((CUADRO!M$5&amp;$E179),'Hoja de Trabajo para listado'!$CD$151:$DC$151,0)),0)</f>
        <v>0</v>
      </c>
      <c r="N179" s="257">
        <f ca="1">+IFERROR(INDEX('Hoja de Trabajo para listado'!$A$155:$Z$1048576,MATCH($A179,'Hoja de Trabajo para listado'!$A$155:$A$1048576,0),MATCH((CUADRO!N$5&amp;$E179),'Hoja de Trabajo para listado'!$A$151:$Z$151,0)),0)+IFERROR(INDEX('Hoja de Trabajo para listado'!$AB$155:$BA$1048576,MATCH($A179,'Hoja de Trabajo para listado'!$AB$155:$AB$1048576,0),MATCH((CUADRO!N$5&amp;$E179),'Hoja de Trabajo para listado'!$AB$151:$BA$151,0)),0)+IFERROR(INDEX('Hoja de Trabajo para listado'!$BC$155:$CB$1048576,MATCH($A179,'Hoja de Trabajo para listado'!$BC$155:$BC$1048576,0),MATCH((CUADRO!N$5&amp;$E179),'Hoja de Trabajo para listado'!$BC$151:$CB$151,0)),0)+IFERROR(INDEX('Hoja de Trabajo para listado'!$DE$153:$DG$274,MATCH($A179,'Hoja de Trabajo para listado'!$DE$153:$DE$1048576,0),MATCH((CUADRO!N$5&amp;$E179),'Hoja de Trabajo para listado'!$DE$151:$DG$151,0)),0)+IFERROR(INDEX('Hoja de Trabajo para listado'!$CD$155:$DC$1048576,MATCH($A179,'Hoja de Trabajo para listado'!$CD$155:$CD$1048576,0),MATCH((CUADRO!N$5&amp;$E179),'Hoja de Trabajo para listado'!$CD$151:$DC$151,0)),0)</f>
        <v>248.75</v>
      </c>
      <c r="O179" s="257">
        <f ca="1">+IFERROR(INDEX('Hoja de Trabajo para listado'!$A$155:$Z$1048576,MATCH($A179,'Hoja de Trabajo para listado'!$A$155:$A$1048576,0),MATCH((CUADRO!O$5&amp;$E179),'Hoja de Trabajo para listado'!$A$151:$Z$151,0)),0)+IFERROR(INDEX('Hoja de Trabajo para listado'!$AB$155:$BA$1048576,MATCH($A179,'Hoja de Trabajo para listado'!$AB$155:$AB$1048576,0),MATCH((CUADRO!O$5&amp;$E179),'Hoja de Trabajo para listado'!$AB$151:$BA$151,0)),0)+IFERROR(INDEX('Hoja de Trabajo para listado'!$BC$155:$CB$1048576,MATCH($A179,'Hoja de Trabajo para listado'!$BC$155:$BC$1048576,0),MATCH((CUADRO!O$5&amp;$E179),'Hoja de Trabajo para listado'!$BC$151:$CB$151,0)),0)+IFERROR(INDEX('Hoja de Trabajo para listado'!$DE$153:$DG$274,MATCH($A179,'Hoja de Trabajo para listado'!$DE$153:$DE$1048576,0),MATCH((CUADRO!O$5&amp;$E179),'Hoja de Trabajo para listado'!$DE$151:$DG$151,0)),0)+IFERROR(INDEX('Hoja de Trabajo para listado'!$CD$155:$DC$1048576,MATCH($A179,'Hoja de Trabajo para listado'!$CD$155:$CD$1048576,0),MATCH((CUADRO!O$5&amp;$E179),'Hoja de Trabajo para listado'!$CD$151:$DC$151,0)),0)</f>
        <v>0</v>
      </c>
      <c r="P179" s="257">
        <f ca="1">+IFERROR(INDEX('Hoja de Trabajo para listado'!$A$155:$Z$1048576,MATCH($A179,'Hoja de Trabajo para listado'!$A$155:$A$1048576,0),MATCH((CUADRO!P$5&amp;$E179),'Hoja de Trabajo para listado'!$A$151:$Z$151,0)),0)+IFERROR(INDEX('Hoja de Trabajo para listado'!$AB$155:$BA$1048576,MATCH($A179,'Hoja de Trabajo para listado'!$AB$155:$AB$1048576,0),MATCH((CUADRO!P$5&amp;$E179),'Hoja de Trabajo para listado'!$AB$151:$BA$151,0)),0)+IFERROR(INDEX('Hoja de Trabajo para listado'!$BC$155:$CB$1048576,MATCH($A179,'Hoja de Trabajo para listado'!$BC$155:$BC$1048576,0),MATCH((CUADRO!P$5&amp;$E179),'Hoja de Trabajo para listado'!$BC$151:$CB$151,0)),0)+IFERROR(INDEX('Hoja de Trabajo para listado'!$DE$153:$DG$274,MATCH($A179,'Hoja de Trabajo para listado'!$DE$153:$DE$1048576,0),MATCH((CUADRO!P$5&amp;$E179),'Hoja de Trabajo para listado'!$DE$151:$DG$151,0)),0)+IFERROR(INDEX('Hoja de Trabajo para listado'!$CD$155:$DC$1048576,MATCH($A179,'Hoja de Trabajo para listado'!$CD$155:$CD$1048576,0),MATCH((CUADRO!P$5&amp;$E179),'Hoja de Trabajo para listado'!$CD$151:$DC$151,0)),0)</f>
        <v>0</v>
      </c>
      <c r="Q179" s="257">
        <f ca="1">+IFERROR(INDEX('Hoja de Trabajo para listado'!$A$155:$Z$1048576,MATCH($A179,'Hoja de Trabajo para listado'!$A$155:$A$1048576,0),MATCH((CUADRO!Q$5&amp;$E179),'Hoja de Trabajo para listado'!$A$151:$Z$151,0)),0)+IFERROR(INDEX('Hoja de Trabajo para listado'!$AB$155:$BA$1048576,MATCH($A179,'Hoja de Trabajo para listado'!$AB$155:$AB$1048576,0),MATCH((CUADRO!Q$5&amp;$E179),'Hoja de Trabajo para listado'!$AB$151:$BA$151,0)),0)+IFERROR(INDEX('Hoja de Trabajo para listado'!$BC$155:$CB$1048576,MATCH($A179,'Hoja de Trabajo para listado'!$BC$155:$BC$1048576,0),MATCH((CUADRO!Q$5&amp;$E179),'Hoja de Trabajo para listado'!$BC$151:$CB$151,0)),0)+IFERROR(INDEX('Hoja de Trabajo para listado'!$DE$153:$DG$274,MATCH($A179,'Hoja de Trabajo para listado'!$DE$153:$DE$1048576,0),MATCH((CUADRO!Q$5&amp;$E179),'Hoja de Trabajo para listado'!$DE$151:$DG$151,0)),0)+IFERROR(INDEX('Hoja de Trabajo para listado'!$CD$155:$DC$1048576,MATCH($A179,'Hoja de Trabajo para listado'!$CD$155:$CD$1048576,0),MATCH((CUADRO!Q$5&amp;$E179),'Hoja de Trabajo para listado'!$CD$151:$DC$151,0)),0)</f>
        <v>0</v>
      </c>
      <c r="R179" s="257">
        <f t="shared" ca="1" si="6"/>
        <v>1550946.9900000002</v>
      </c>
      <c r="S179" s="257">
        <f ca="1">+R178+R179</f>
        <v>1550946.9900000002</v>
      </c>
      <c r="T179" s="257">
        <f ca="1">+S179</f>
        <v>1550946.9900000002</v>
      </c>
      <c r="U179" s="256">
        <f t="shared" si="7"/>
        <v>2</v>
      </c>
      <c r="V179" s="362" t="str">
        <f>+VLOOKUP(A179,bd_lista!$A$3:$E$590,5,FALSE)</f>
        <v>Instituciones Descentralizadas</v>
      </c>
      <c r="W179" s="362"/>
      <c r="X179" s="254">
        <f>+VLOOKUP(A179,[2]Sheet1!$A$13:$D$744,4,FALSE)</f>
        <v>16</v>
      </c>
      <c r="Y179" s="254" t="str">
        <f>+VLOOKUP(X179,bd_lista!$A$3:$C$590,3,FALSE)</f>
        <v>Ministerio de Educación</v>
      </c>
      <c r="Z179" s="314"/>
      <c r="AA179" s="315"/>
    </row>
    <row r="180" spans="1:27" ht="15" customHeight="1">
      <c r="A180" s="264">
        <v>295</v>
      </c>
      <c r="B180" s="306">
        <f>+A180</f>
        <v>295</v>
      </c>
      <c r="C180" s="259" t="str">
        <f>+VLOOKUP(A180,bd_lista!$A$3:$C$590,3,FALSE)</f>
        <v>Univ. Indígena Bol. Comun. Intercult Prod. Casimiro Huanca</v>
      </c>
      <c r="D180" s="361" t="str">
        <f>+C180</f>
        <v>Univ. Indígena Bol. Comun. Intercult Prod. Casimiro Huanca</v>
      </c>
      <c r="E180" s="259" t="s">
        <v>1313</v>
      </c>
      <c r="F180" s="255">
        <f ca="1">+IFERROR(INDEX('Hoja de Trabajo para listado'!$A$155:$Z$1048576,MATCH($A180,'Hoja de Trabajo para listado'!$A$155:$A$1048576,0),MATCH((CUADRO!F$5&amp;$E180),'Hoja de Trabajo para listado'!$A$151:$Z$151,0)),0)+IFERROR(INDEX('Hoja de Trabajo para listado'!$AB$155:$BA$1048576,MATCH($A180,'Hoja de Trabajo para listado'!$AB$155:$AB$1048576,0),MATCH((CUADRO!F$5&amp;$E180),'Hoja de Trabajo para listado'!$AB$151:$BA$151,0)),0)+IFERROR(INDEX('Hoja de Trabajo para listado'!$BC$155:$CB$1048576,MATCH($A180,'Hoja de Trabajo para listado'!$BC$155:$BC$1048576,0),MATCH((CUADRO!F$5&amp;$E180),'Hoja de Trabajo para listado'!$BC$151:$CB$151,0)),0)+IFERROR(INDEX('Hoja de Trabajo para listado'!$DE$153:$DG$274,MATCH($A180,'Hoja de Trabajo para listado'!$DE$153:$DE$1048576,0),MATCH((CUADRO!F$5&amp;$E180),'Hoja de Trabajo para listado'!$DE$151:$DG$151,0)),0)+IFERROR(INDEX('Hoja de Trabajo para listado'!$CD$155:$DC$1048576,MATCH($A180,'Hoja de Trabajo para listado'!$CD$155:$CD$1048576,0),MATCH((CUADRO!F$5&amp;$E180),'Hoja de Trabajo para listado'!$CD$151:$DC$151,0)),0)</f>
        <v>0</v>
      </c>
      <c r="G180" s="255">
        <f ca="1">+IFERROR(INDEX('Hoja de Trabajo para listado'!$A$155:$Z$1048576,MATCH($A180,'Hoja de Trabajo para listado'!$A$155:$A$1048576,0),MATCH((CUADRO!G$5&amp;$E180),'Hoja de Trabajo para listado'!$A$151:$Z$151,0)),0)+IFERROR(INDEX('Hoja de Trabajo para listado'!$AB$155:$BA$1048576,MATCH($A180,'Hoja de Trabajo para listado'!$AB$155:$AB$1048576,0),MATCH((CUADRO!G$5&amp;$E180),'Hoja de Trabajo para listado'!$AB$151:$BA$151,0)),0)+IFERROR(INDEX('Hoja de Trabajo para listado'!$BC$155:$CB$1048576,MATCH($A180,'Hoja de Trabajo para listado'!$BC$155:$BC$1048576,0),MATCH((CUADRO!G$5&amp;$E180),'Hoja de Trabajo para listado'!$BC$151:$CB$151,0)),0)+IFERROR(INDEX('Hoja de Trabajo para listado'!$DE$153:$DG$274,MATCH($A180,'Hoja de Trabajo para listado'!$DE$153:$DE$1048576,0),MATCH((CUADRO!G$5&amp;$E180),'Hoja de Trabajo para listado'!$DE$151:$DG$151,0)),0)+IFERROR(INDEX('Hoja de Trabajo para listado'!$CD$155:$DC$1048576,MATCH($A180,'Hoja de Trabajo para listado'!$CD$155:$CD$1048576,0),MATCH((CUADRO!G$5&amp;$E180),'Hoja de Trabajo para listado'!$CD$151:$DC$151,0)),0)</f>
        <v>0</v>
      </c>
      <c r="H180" s="255">
        <f ca="1">+IFERROR(INDEX('Hoja de Trabajo para listado'!$A$155:$Z$1048576,MATCH($A180,'Hoja de Trabajo para listado'!$A$155:$A$1048576,0),MATCH((CUADRO!H$5&amp;$E180),'Hoja de Trabajo para listado'!$A$151:$Z$151,0)),0)+IFERROR(INDEX('Hoja de Trabajo para listado'!$AB$155:$BA$1048576,MATCH($A180,'Hoja de Trabajo para listado'!$AB$155:$AB$1048576,0),MATCH((CUADRO!H$5&amp;$E180),'Hoja de Trabajo para listado'!$AB$151:$BA$151,0)),0)+IFERROR(INDEX('Hoja de Trabajo para listado'!$BC$155:$CB$1048576,MATCH($A180,'Hoja de Trabajo para listado'!$BC$155:$BC$1048576,0),MATCH((CUADRO!H$5&amp;$E180),'Hoja de Trabajo para listado'!$BC$151:$CB$151,0)),0)+IFERROR(INDEX('Hoja de Trabajo para listado'!$DE$153:$DG$274,MATCH($A180,'Hoja de Trabajo para listado'!$DE$153:$DE$1048576,0),MATCH((CUADRO!H$5&amp;$E180),'Hoja de Trabajo para listado'!$DE$151:$DG$151,0)),0)+IFERROR(INDEX('Hoja de Trabajo para listado'!$CD$155:$DC$1048576,MATCH($A180,'Hoja de Trabajo para listado'!$CD$155:$CD$1048576,0),MATCH((CUADRO!H$5&amp;$E180),'Hoja de Trabajo para listado'!$CD$151:$DC$151,0)),0)</f>
        <v>0</v>
      </c>
      <c r="I180" s="255">
        <f ca="1">+IFERROR(INDEX('Hoja de Trabajo para listado'!$A$155:$Z$1048576,MATCH($A180,'Hoja de Trabajo para listado'!$A$155:$A$1048576,0),MATCH((CUADRO!I$5&amp;$E180),'Hoja de Trabajo para listado'!$A$151:$Z$151,0)),0)+IFERROR(INDEX('Hoja de Trabajo para listado'!$AB$155:$BA$1048576,MATCH($A180,'Hoja de Trabajo para listado'!$AB$155:$AB$1048576,0),MATCH((CUADRO!I$5&amp;$E180),'Hoja de Trabajo para listado'!$AB$151:$BA$151,0)),0)+IFERROR(INDEX('Hoja de Trabajo para listado'!$BC$155:$CB$1048576,MATCH($A180,'Hoja de Trabajo para listado'!$BC$155:$BC$1048576,0),MATCH((CUADRO!I$5&amp;$E180),'Hoja de Trabajo para listado'!$BC$151:$CB$151,0)),0)+IFERROR(INDEX('Hoja de Trabajo para listado'!$DE$153:$DG$274,MATCH($A180,'Hoja de Trabajo para listado'!$DE$153:$DE$1048576,0),MATCH((CUADRO!I$5&amp;$E180),'Hoja de Trabajo para listado'!$DE$151:$DG$151,0)),0)+IFERROR(INDEX('Hoja de Trabajo para listado'!$CD$155:$DC$1048576,MATCH($A180,'Hoja de Trabajo para listado'!$CD$155:$CD$1048576,0),MATCH((CUADRO!I$5&amp;$E180),'Hoja de Trabajo para listado'!$CD$151:$DC$151,0)),0)</f>
        <v>0</v>
      </c>
      <c r="J180" s="255">
        <f ca="1">+IFERROR(INDEX('Hoja de Trabajo para listado'!$A$155:$Z$1048576,MATCH($A180,'Hoja de Trabajo para listado'!$A$155:$A$1048576,0),MATCH((CUADRO!J$5&amp;$E180),'Hoja de Trabajo para listado'!$A$151:$Z$151,0)),0)+IFERROR(INDEX('Hoja de Trabajo para listado'!$AB$155:$BA$1048576,MATCH($A180,'Hoja de Trabajo para listado'!$AB$155:$AB$1048576,0),MATCH((CUADRO!J$5&amp;$E180),'Hoja de Trabajo para listado'!$AB$151:$BA$151,0)),0)+IFERROR(INDEX('Hoja de Trabajo para listado'!$BC$155:$CB$1048576,MATCH($A180,'Hoja de Trabajo para listado'!$BC$155:$BC$1048576,0),MATCH((CUADRO!J$5&amp;$E180),'Hoja de Trabajo para listado'!$BC$151:$CB$151,0)),0)+IFERROR(INDEX('Hoja de Trabajo para listado'!$DE$153:$DG$274,MATCH($A180,'Hoja de Trabajo para listado'!$DE$153:$DE$1048576,0),MATCH((CUADRO!J$5&amp;$E180),'Hoja de Trabajo para listado'!$DE$151:$DG$151,0)),0)+IFERROR(INDEX('Hoja de Trabajo para listado'!$CD$155:$DC$1048576,MATCH($A180,'Hoja de Trabajo para listado'!$CD$155:$CD$1048576,0),MATCH((CUADRO!J$5&amp;$E180),'Hoja de Trabajo para listado'!$CD$151:$DC$151,0)),0)</f>
        <v>0</v>
      </c>
      <c r="K180" s="255">
        <f ca="1">+IFERROR(INDEX('Hoja de Trabajo para listado'!$A$155:$Z$1048576,MATCH($A180,'Hoja de Trabajo para listado'!$A$155:$A$1048576,0),MATCH((CUADRO!K$5&amp;$E180),'Hoja de Trabajo para listado'!$A$151:$Z$151,0)),0)+IFERROR(INDEX('Hoja de Trabajo para listado'!$AB$155:$BA$1048576,MATCH($A180,'Hoja de Trabajo para listado'!$AB$155:$AB$1048576,0),MATCH((CUADRO!K$5&amp;$E180),'Hoja de Trabajo para listado'!$AB$151:$BA$151,0)),0)+IFERROR(INDEX('Hoja de Trabajo para listado'!$BC$155:$CB$1048576,MATCH($A180,'Hoja de Trabajo para listado'!$BC$155:$BC$1048576,0),MATCH((CUADRO!K$5&amp;$E180),'Hoja de Trabajo para listado'!$BC$151:$CB$151,0)),0)+IFERROR(INDEX('Hoja de Trabajo para listado'!$DE$153:$DG$274,MATCH($A180,'Hoja de Trabajo para listado'!$DE$153:$DE$1048576,0),MATCH((CUADRO!K$5&amp;$E180),'Hoja de Trabajo para listado'!$DE$151:$DG$151,0)),0)+IFERROR(INDEX('Hoja de Trabajo para listado'!$CD$155:$DC$1048576,MATCH($A180,'Hoja de Trabajo para listado'!$CD$155:$CD$1048576,0),MATCH((CUADRO!K$5&amp;$E180),'Hoja de Trabajo para listado'!$CD$151:$DC$151,0)),0)</f>
        <v>0</v>
      </c>
      <c r="L180" s="255">
        <f ca="1">+IFERROR(INDEX('Hoja de Trabajo para listado'!$A$155:$Z$1048576,MATCH($A180,'Hoja de Trabajo para listado'!$A$155:$A$1048576,0),MATCH((CUADRO!L$5&amp;$E180),'Hoja de Trabajo para listado'!$A$151:$Z$151,0)),0)+IFERROR(INDEX('Hoja de Trabajo para listado'!$AB$155:$BA$1048576,MATCH($A180,'Hoja de Trabajo para listado'!$AB$155:$AB$1048576,0),MATCH((CUADRO!L$5&amp;$E180),'Hoja de Trabajo para listado'!$AB$151:$BA$151,0)),0)+IFERROR(INDEX('Hoja de Trabajo para listado'!$BC$155:$CB$1048576,MATCH($A180,'Hoja de Trabajo para listado'!$BC$155:$BC$1048576,0),MATCH((CUADRO!L$5&amp;$E180),'Hoja de Trabajo para listado'!$BC$151:$CB$151,0)),0)+IFERROR(INDEX('Hoja de Trabajo para listado'!$DE$153:$DG$274,MATCH($A180,'Hoja de Trabajo para listado'!$DE$153:$DE$1048576,0),MATCH((CUADRO!L$5&amp;$E180),'Hoja de Trabajo para listado'!$DE$151:$DG$151,0)),0)+IFERROR(INDEX('Hoja de Trabajo para listado'!$CD$155:$DC$1048576,MATCH($A180,'Hoja de Trabajo para listado'!$CD$155:$CD$1048576,0),MATCH((CUADRO!L$5&amp;$E180),'Hoja de Trabajo para listado'!$CD$151:$DC$151,0)),0)</f>
        <v>0</v>
      </c>
      <c r="M180" s="255">
        <f ca="1">+IFERROR(INDEX('Hoja de Trabajo para listado'!$A$155:$Z$1048576,MATCH($A180,'Hoja de Trabajo para listado'!$A$155:$A$1048576,0),MATCH((CUADRO!M$5&amp;$E180),'Hoja de Trabajo para listado'!$A$151:$Z$151,0)),0)+IFERROR(INDEX('Hoja de Trabajo para listado'!$AB$155:$BA$1048576,MATCH($A180,'Hoja de Trabajo para listado'!$AB$155:$AB$1048576,0),MATCH((CUADRO!M$5&amp;$E180),'Hoja de Trabajo para listado'!$AB$151:$BA$151,0)),0)+IFERROR(INDEX('Hoja de Trabajo para listado'!$BC$155:$CB$1048576,MATCH($A180,'Hoja de Trabajo para listado'!$BC$155:$BC$1048576,0),MATCH((CUADRO!M$5&amp;$E180),'Hoja de Trabajo para listado'!$BC$151:$CB$151,0)),0)+IFERROR(INDEX('Hoja de Trabajo para listado'!$DE$153:$DG$274,MATCH($A180,'Hoja de Trabajo para listado'!$DE$153:$DE$1048576,0),MATCH((CUADRO!M$5&amp;$E180),'Hoja de Trabajo para listado'!$DE$151:$DG$151,0)),0)+IFERROR(INDEX('Hoja de Trabajo para listado'!$CD$155:$DC$1048576,MATCH($A180,'Hoja de Trabajo para listado'!$CD$155:$CD$1048576,0),MATCH((CUADRO!M$5&amp;$E180),'Hoja de Trabajo para listado'!$CD$151:$DC$151,0)),0)</f>
        <v>0</v>
      </c>
      <c r="N180" s="255">
        <f ca="1">+IFERROR(INDEX('Hoja de Trabajo para listado'!$A$155:$Z$1048576,MATCH($A180,'Hoja de Trabajo para listado'!$A$155:$A$1048576,0),MATCH((CUADRO!N$5&amp;$E180),'Hoja de Trabajo para listado'!$A$151:$Z$151,0)),0)+IFERROR(INDEX('Hoja de Trabajo para listado'!$AB$155:$BA$1048576,MATCH($A180,'Hoja de Trabajo para listado'!$AB$155:$AB$1048576,0),MATCH((CUADRO!N$5&amp;$E180),'Hoja de Trabajo para listado'!$AB$151:$BA$151,0)),0)+IFERROR(INDEX('Hoja de Trabajo para listado'!$BC$155:$CB$1048576,MATCH($A180,'Hoja de Trabajo para listado'!$BC$155:$BC$1048576,0),MATCH((CUADRO!N$5&amp;$E180),'Hoja de Trabajo para listado'!$BC$151:$CB$151,0)),0)+IFERROR(INDEX('Hoja de Trabajo para listado'!$DE$153:$DG$274,MATCH($A180,'Hoja de Trabajo para listado'!$DE$153:$DE$1048576,0),MATCH((CUADRO!N$5&amp;$E180),'Hoja de Trabajo para listado'!$DE$151:$DG$151,0)),0)+IFERROR(INDEX('Hoja de Trabajo para listado'!$CD$155:$DC$1048576,MATCH($A180,'Hoja de Trabajo para listado'!$CD$155:$CD$1048576,0),MATCH((CUADRO!N$5&amp;$E180),'Hoja de Trabajo para listado'!$CD$151:$DC$151,0)),0)</f>
        <v>0</v>
      </c>
      <c r="O180" s="255">
        <f ca="1">+IFERROR(INDEX('Hoja de Trabajo para listado'!$A$155:$Z$1048576,MATCH($A180,'Hoja de Trabajo para listado'!$A$155:$A$1048576,0),MATCH((CUADRO!O$5&amp;$E180),'Hoja de Trabajo para listado'!$A$151:$Z$151,0)),0)+IFERROR(INDEX('Hoja de Trabajo para listado'!$AB$155:$BA$1048576,MATCH($A180,'Hoja de Trabajo para listado'!$AB$155:$AB$1048576,0),MATCH((CUADRO!O$5&amp;$E180),'Hoja de Trabajo para listado'!$AB$151:$BA$151,0)),0)+IFERROR(INDEX('Hoja de Trabajo para listado'!$BC$155:$CB$1048576,MATCH($A180,'Hoja de Trabajo para listado'!$BC$155:$BC$1048576,0),MATCH((CUADRO!O$5&amp;$E180),'Hoja de Trabajo para listado'!$BC$151:$CB$151,0)),0)+IFERROR(INDEX('Hoja de Trabajo para listado'!$DE$153:$DG$274,MATCH($A180,'Hoja de Trabajo para listado'!$DE$153:$DE$1048576,0),MATCH((CUADRO!O$5&amp;$E180),'Hoja de Trabajo para listado'!$DE$151:$DG$151,0)),0)+IFERROR(INDEX('Hoja de Trabajo para listado'!$CD$155:$DC$1048576,MATCH($A180,'Hoja de Trabajo para listado'!$CD$155:$CD$1048576,0),MATCH((CUADRO!O$5&amp;$E180),'Hoja de Trabajo para listado'!$CD$151:$DC$151,0)),0)</f>
        <v>0</v>
      </c>
      <c r="P180" s="255">
        <f ca="1">+IFERROR(INDEX('Hoja de Trabajo para listado'!$A$155:$Z$1048576,MATCH($A180,'Hoja de Trabajo para listado'!$A$155:$A$1048576,0),MATCH((CUADRO!P$5&amp;$E180),'Hoja de Trabajo para listado'!$A$151:$Z$151,0)),0)+IFERROR(INDEX('Hoja de Trabajo para listado'!$AB$155:$BA$1048576,MATCH($A180,'Hoja de Trabajo para listado'!$AB$155:$AB$1048576,0),MATCH((CUADRO!P$5&amp;$E180),'Hoja de Trabajo para listado'!$AB$151:$BA$151,0)),0)+IFERROR(INDEX('Hoja de Trabajo para listado'!$BC$155:$CB$1048576,MATCH($A180,'Hoja de Trabajo para listado'!$BC$155:$BC$1048576,0),MATCH((CUADRO!P$5&amp;$E180),'Hoja de Trabajo para listado'!$BC$151:$CB$151,0)),0)+IFERROR(INDEX('Hoja de Trabajo para listado'!$DE$153:$DG$274,MATCH($A180,'Hoja de Trabajo para listado'!$DE$153:$DE$1048576,0),MATCH((CUADRO!P$5&amp;$E180),'Hoja de Trabajo para listado'!$DE$151:$DG$151,0)),0)+IFERROR(INDEX('Hoja de Trabajo para listado'!$CD$155:$DC$1048576,MATCH($A180,'Hoja de Trabajo para listado'!$CD$155:$CD$1048576,0),MATCH((CUADRO!P$5&amp;$E180),'Hoja de Trabajo para listado'!$CD$151:$DC$151,0)),0)</f>
        <v>0</v>
      </c>
      <c r="Q180" s="255">
        <f ca="1">+IFERROR(INDEX('Hoja de Trabajo para listado'!$A$155:$Z$1048576,MATCH($A180,'Hoja de Trabajo para listado'!$A$155:$A$1048576,0),MATCH((CUADRO!Q$5&amp;$E180),'Hoja de Trabajo para listado'!$A$151:$Z$151,0)),0)+IFERROR(INDEX('Hoja de Trabajo para listado'!$AB$155:$BA$1048576,MATCH($A180,'Hoja de Trabajo para listado'!$AB$155:$AB$1048576,0),MATCH((CUADRO!Q$5&amp;$E180),'Hoja de Trabajo para listado'!$AB$151:$BA$151,0)),0)+IFERROR(INDEX('Hoja de Trabajo para listado'!$BC$155:$CB$1048576,MATCH($A180,'Hoja de Trabajo para listado'!$BC$155:$BC$1048576,0),MATCH((CUADRO!Q$5&amp;$E180),'Hoja de Trabajo para listado'!$BC$151:$CB$151,0)),0)+IFERROR(INDEX('Hoja de Trabajo para listado'!$DE$153:$DG$274,MATCH($A180,'Hoja de Trabajo para listado'!$DE$153:$DE$1048576,0),MATCH((CUADRO!Q$5&amp;$E180),'Hoja de Trabajo para listado'!$DE$151:$DG$151,0)),0)+IFERROR(INDEX('Hoja de Trabajo para listado'!$CD$155:$DC$1048576,MATCH($A180,'Hoja de Trabajo para listado'!$CD$155:$CD$1048576,0),MATCH((CUADRO!Q$5&amp;$E180),'Hoja de Trabajo para listado'!$CD$151:$DC$151,0)),0)</f>
        <v>0</v>
      </c>
      <c r="R180" s="255">
        <f t="shared" ca="1" si="6"/>
        <v>0</v>
      </c>
      <c r="S180" s="255"/>
      <c r="T180" s="255">
        <f ca="1">+T181</f>
        <v>1398653.14</v>
      </c>
      <c r="U180" s="254">
        <f t="shared" si="7"/>
        <v>1</v>
      </c>
      <c r="V180" s="362" t="str">
        <f>+VLOOKUP(A180,bd_lista!$A$3:$E$590,5,FALSE)</f>
        <v>Instituciones Descentralizadas</v>
      </c>
      <c r="W180" s="361" t="str">
        <f>+V180</f>
        <v>Instituciones Descentralizadas</v>
      </c>
      <c r="X180" s="254">
        <f>+VLOOKUP(A180,[2]Sheet1!$A$13:$D$744,4,FALSE)</f>
        <v>16</v>
      </c>
      <c r="Y180" s="254" t="str">
        <f>+VLOOKUP(X180,bd_lista!$A$3:$C$590,3,FALSE)</f>
        <v>Ministerio de Educación</v>
      </c>
      <c r="Z180" s="316">
        <f>+X180</f>
        <v>16</v>
      </c>
      <c r="AA180" s="347" t="str">
        <f>+Y180</f>
        <v>Ministerio de Educación</v>
      </c>
    </row>
    <row r="181" spans="1:27" ht="15" customHeight="1">
      <c r="A181" s="32">
        <v>295</v>
      </c>
      <c r="B181" s="307"/>
      <c r="C181" s="362" t="str">
        <f>+VLOOKUP(A181,bd_lista!$A$3:$C$590,3,FALSE)</f>
        <v>Univ. Indígena Bol. Comun. Intercult Prod. Casimiro Huanca</v>
      </c>
      <c r="D181" s="362"/>
      <c r="E181" s="362" t="s">
        <v>1314</v>
      </c>
      <c r="F181" s="257">
        <f ca="1">+IFERROR(INDEX('Hoja de Trabajo para listado'!$A$155:$Z$1048576,MATCH($A181,'Hoja de Trabajo para listado'!$A$155:$A$1048576,0),MATCH((CUADRO!F$5&amp;$E181),'Hoja de Trabajo para listado'!$A$151:$Z$151,0)),0)+IFERROR(INDEX('Hoja de Trabajo para listado'!$AB$155:$BA$1048576,MATCH($A181,'Hoja de Trabajo para listado'!$AB$155:$AB$1048576,0),MATCH((CUADRO!F$5&amp;$E181),'Hoja de Trabajo para listado'!$AB$151:$BA$151,0)),0)+IFERROR(INDEX('Hoja de Trabajo para listado'!$BC$155:$CB$1048576,MATCH($A181,'Hoja de Trabajo para listado'!$BC$155:$BC$1048576,0),MATCH((CUADRO!F$5&amp;$E181),'Hoja de Trabajo para listado'!$BC$151:$CB$151,0)),0)+IFERROR(INDEX('Hoja de Trabajo para listado'!$DE$153:$DG$274,MATCH($A181,'Hoja de Trabajo para listado'!$DE$153:$DE$1048576,0),MATCH((CUADRO!F$5&amp;$E181),'Hoja de Trabajo para listado'!$DE$151:$DG$151,0)),0)+IFERROR(INDEX('Hoja de Trabajo para listado'!$CD$155:$DC$1048576,MATCH($A181,'Hoja de Trabajo para listado'!$CD$155:$CD$1048576,0),MATCH((CUADRO!F$5&amp;$E181),'Hoja de Trabajo para listado'!$CD$151:$DC$151,0)),0)</f>
        <v>0</v>
      </c>
      <c r="G181" s="257">
        <f ca="1">+IFERROR(INDEX('Hoja de Trabajo para listado'!$A$155:$Z$1048576,MATCH($A181,'Hoja de Trabajo para listado'!$A$155:$A$1048576,0),MATCH((CUADRO!G$5&amp;$E181),'Hoja de Trabajo para listado'!$A$151:$Z$151,0)),0)+IFERROR(INDEX('Hoja de Trabajo para listado'!$AB$155:$BA$1048576,MATCH($A181,'Hoja de Trabajo para listado'!$AB$155:$AB$1048576,0),MATCH((CUADRO!G$5&amp;$E181),'Hoja de Trabajo para listado'!$AB$151:$BA$151,0)),0)+IFERROR(INDEX('Hoja de Trabajo para listado'!$BC$155:$CB$1048576,MATCH($A181,'Hoja de Trabajo para listado'!$BC$155:$BC$1048576,0),MATCH((CUADRO!G$5&amp;$E181),'Hoja de Trabajo para listado'!$BC$151:$CB$151,0)),0)+IFERROR(INDEX('Hoja de Trabajo para listado'!$DE$153:$DG$274,MATCH($A181,'Hoja de Trabajo para listado'!$DE$153:$DE$1048576,0),MATCH((CUADRO!G$5&amp;$E181),'Hoja de Trabajo para listado'!$DE$151:$DG$151,0)),0)+IFERROR(INDEX('Hoja de Trabajo para listado'!$CD$155:$DC$1048576,MATCH($A181,'Hoja de Trabajo para listado'!$CD$155:$CD$1048576,0),MATCH((CUADRO!G$5&amp;$E181),'Hoja de Trabajo para listado'!$CD$151:$DC$151,0)),0)</f>
        <v>0</v>
      </c>
      <c r="H181" s="257">
        <f ca="1">+IFERROR(INDEX('Hoja de Trabajo para listado'!$A$155:$Z$1048576,MATCH($A181,'Hoja de Trabajo para listado'!$A$155:$A$1048576,0),MATCH((CUADRO!H$5&amp;$E181),'Hoja de Trabajo para listado'!$A$151:$Z$151,0)),0)+IFERROR(INDEX('Hoja de Trabajo para listado'!$AB$155:$BA$1048576,MATCH($A181,'Hoja de Trabajo para listado'!$AB$155:$AB$1048576,0),MATCH((CUADRO!H$5&amp;$E181),'Hoja de Trabajo para listado'!$AB$151:$BA$151,0)),0)+IFERROR(INDEX('Hoja de Trabajo para listado'!$BC$155:$CB$1048576,MATCH($A181,'Hoja de Trabajo para listado'!$BC$155:$BC$1048576,0),MATCH((CUADRO!H$5&amp;$E181),'Hoja de Trabajo para listado'!$BC$151:$CB$151,0)),0)+IFERROR(INDEX('Hoja de Trabajo para listado'!$DE$153:$DG$274,MATCH($A181,'Hoja de Trabajo para listado'!$DE$153:$DE$1048576,0),MATCH((CUADRO!H$5&amp;$E181),'Hoja de Trabajo para listado'!$DE$151:$DG$151,0)),0)+IFERROR(INDEX('Hoja de Trabajo para listado'!$CD$155:$DC$1048576,MATCH($A181,'Hoja de Trabajo para listado'!$CD$155:$CD$1048576,0),MATCH((CUADRO!H$5&amp;$E181),'Hoja de Trabajo para listado'!$CD$151:$DC$151,0)),0)</f>
        <v>0</v>
      </c>
      <c r="I181" s="257">
        <f ca="1">+IFERROR(INDEX('Hoja de Trabajo para listado'!$A$155:$Z$1048576,MATCH($A181,'Hoja de Trabajo para listado'!$A$155:$A$1048576,0),MATCH((CUADRO!I$5&amp;$E181),'Hoja de Trabajo para listado'!$A$151:$Z$151,0)),0)+IFERROR(INDEX('Hoja de Trabajo para listado'!$AB$155:$BA$1048576,MATCH($A181,'Hoja de Trabajo para listado'!$AB$155:$AB$1048576,0),MATCH((CUADRO!I$5&amp;$E181),'Hoja de Trabajo para listado'!$AB$151:$BA$151,0)),0)+IFERROR(INDEX('Hoja de Trabajo para listado'!$BC$155:$CB$1048576,MATCH($A181,'Hoja de Trabajo para listado'!$BC$155:$BC$1048576,0),MATCH((CUADRO!I$5&amp;$E181),'Hoja de Trabajo para listado'!$BC$151:$CB$151,0)),0)+IFERROR(INDEX('Hoja de Trabajo para listado'!$DE$153:$DG$274,MATCH($A181,'Hoja de Trabajo para listado'!$DE$153:$DE$1048576,0),MATCH((CUADRO!I$5&amp;$E181),'Hoja de Trabajo para listado'!$DE$151:$DG$151,0)),0)+IFERROR(INDEX('Hoja de Trabajo para listado'!$CD$155:$DC$1048576,MATCH($A181,'Hoja de Trabajo para listado'!$CD$155:$CD$1048576,0),MATCH((CUADRO!I$5&amp;$E181),'Hoja de Trabajo para listado'!$CD$151:$DC$151,0)),0)</f>
        <v>0</v>
      </c>
      <c r="J181" s="257">
        <f ca="1">+IFERROR(INDEX('Hoja de Trabajo para listado'!$A$155:$Z$1048576,MATCH($A181,'Hoja de Trabajo para listado'!$A$155:$A$1048576,0),MATCH((CUADRO!J$5&amp;$E181),'Hoja de Trabajo para listado'!$A$151:$Z$151,0)),0)+IFERROR(INDEX('Hoja de Trabajo para listado'!$AB$155:$BA$1048576,MATCH($A181,'Hoja de Trabajo para listado'!$AB$155:$AB$1048576,0),MATCH((CUADRO!J$5&amp;$E181),'Hoja de Trabajo para listado'!$AB$151:$BA$151,0)),0)+IFERROR(INDEX('Hoja de Trabajo para listado'!$BC$155:$CB$1048576,MATCH($A181,'Hoja de Trabajo para listado'!$BC$155:$BC$1048576,0),MATCH((CUADRO!J$5&amp;$E181),'Hoja de Trabajo para listado'!$BC$151:$CB$151,0)),0)+IFERROR(INDEX('Hoja de Trabajo para listado'!$DE$153:$DG$274,MATCH($A181,'Hoja de Trabajo para listado'!$DE$153:$DE$1048576,0),MATCH((CUADRO!J$5&amp;$E181),'Hoja de Trabajo para listado'!$DE$151:$DG$151,0)),0)+IFERROR(INDEX('Hoja de Trabajo para listado'!$CD$155:$DC$1048576,MATCH($A181,'Hoja de Trabajo para listado'!$CD$155:$CD$1048576,0),MATCH((CUADRO!J$5&amp;$E181),'Hoja de Trabajo para listado'!$CD$151:$DC$151,0)),0)</f>
        <v>0</v>
      </c>
      <c r="K181" s="257">
        <f ca="1">+IFERROR(INDEX('Hoja de Trabajo para listado'!$A$155:$Z$1048576,MATCH($A181,'Hoja de Trabajo para listado'!$A$155:$A$1048576,0),MATCH((CUADRO!K$5&amp;$E181),'Hoja de Trabajo para listado'!$A$151:$Z$151,0)),0)+IFERROR(INDEX('Hoja de Trabajo para listado'!$AB$155:$BA$1048576,MATCH($A181,'Hoja de Trabajo para listado'!$AB$155:$AB$1048576,0),MATCH((CUADRO!K$5&amp;$E181),'Hoja de Trabajo para listado'!$AB$151:$BA$151,0)),0)+IFERROR(INDEX('Hoja de Trabajo para listado'!$BC$155:$CB$1048576,MATCH($A181,'Hoja de Trabajo para listado'!$BC$155:$BC$1048576,0),MATCH((CUADRO!K$5&amp;$E181),'Hoja de Trabajo para listado'!$BC$151:$CB$151,0)),0)+IFERROR(INDEX('Hoja de Trabajo para listado'!$DE$153:$DG$274,MATCH($A181,'Hoja de Trabajo para listado'!$DE$153:$DE$1048576,0),MATCH((CUADRO!K$5&amp;$E181),'Hoja de Trabajo para listado'!$DE$151:$DG$151,0)),0)+IFERROR(INDEX('Hoja de Trabajo para listado'!$CD$155:$DC$1048576,MATCH($A181,'Hoja de Trabajo para listado'!$CD$155:$CD$1048576,0),MATCH((CUADRO!K$5&amp;$E181),'Hoja de Trabajo para listado'!$CD$151:$DC$151,0)),0)</f>
        <v>0</v>
      </c>
      <c r="L181" s="257">
        <f ca="1">+IFERROR(INDEX('Hoja de Trabajo para listado'!$A$155:$Z$1048576,MATCH($A181,'Hoja de Trabajo para listado'!$A$155:$A$1048576,0),MATCH((CUADRO!L$5&amp;$E181),'Hoja de Trabajo para listado'!$A$151:$Z$151,0)),0)+IFERROR(INDEX('Hoja de Trabajo para listado'!$AB$155:$BA$1048576,MATCH($A181,'Hoja de Trabajo para listado'!$AB$155:$AB$1048576,0),MATCH((CUADRO!L$5&amp;$E181),'Hoja de Trabajo para listado'!$AB$151:$BA$151,0)),0)+IFERROR(INDEX('Hoja de Trabajo para listado'!$BC$155:$CB$1048576,MATCH($A181,'Hoja de Trabajo para listado'!$BC$155:$BC$1048576,0),MATCH((CUADRO!L$5&amp;$E181),'Hoja de Trabajo para listado'!$BC$151:$CB$151,0)),0)+IFERROR(INDEX('Hoja de Trabajo para listado'!$DE$153:$DG$274,MATCH($A181,'Hoja de Trabajo para listado'!$DE$153:$DE$1048576,0),MATCH((CUADRO!L$5&amp;$E181),'Hoja de Trabajo para listado'!$DE$151:$DG$151,0)),0)+IFERROR(INDEX('Hoja de Trabajo para listado'!$CD$155:$DC$1048576,MATCH($A181,'Hoja de Trabajo para listado'!$CD$155:$CD$1048576,0),MATCH((CUADRO!L$5&amp;$E181),'Hoja de Trabajo para listado'!$CD$151:$DC$151,0)),0)</f>
        <v>561</v>
      </c>
      <c r="M181" s="257">
        <f ca="1">+IFERROR(INDEX('Hoja de Trabajo para listado'!$A$155:$Z$1048576,MATCH($A181,'Hoja de Trabajo para listado'!$A$155:$A$1048576,0),MATCH((CUADRO!M$5&amp;$E181),'Hoja de Trabajo para listado'!$A$151:$Z$151,0)),0)+IFERROR(INDEX('Hoja de Trabajo para listado'!$AB$155:$BA$1048576,MATCH($A181,'Hoja de Trabajo para listado'!$AB$155:$AB$1048576,0),MATCH((CUADRO!M$5&amp;$E181),'Hoja de Trabajo para listado'!$AB$151:$BA$151,0)),0)+IFERROR(INDEX('Hoja de Trabajo para listado'!$BC$155:$CB$1048576,MATCH($A181,'Hoja de Trabajo para listado'!$BC$155:$BC$1048576,0),MATCH((CUADRO!M$5&amp;$E181),'Hoja de Trabajo para listado'!$BC$151:$CB$151,0)),0)+IFERROR(INDEX('Hoja de Trabajo para listado'!$DE$153:$DG$274,MATCH($A181,'Hoja de Trabajo para listado'!$DE$153:$DE$1048576,0),MATCH((CUADRO!M$5&amp;$E181),'Hoja de Trabajo para listado'!$DE$151:$DG$151,0)),0)+IFERROR(INDEX('Hoja de Trabajo para listado'!$CD$155:$DC$1048576,MATCH($A181,'Hoja de Trabajo para listado'!$CD$155:$CD$1048576,0),MATCH((CUADRO!M$5&amp;$E181),'Hoja de Trabajo para listado'!$CD$151:$DC$151,0)),0)</f>
        <v>0</v>
      </c>
      <c r="N181" s="257">
        <f ca="1">+IFERROR(INDEX('Hoja de Trabajo para listado'!$A$155:$Z$1048576,MATCH($A181,'Hoja de Trabajo para listado'!$A$155:$A$1048576,0),MATCH((CUADRO!N$5&amp;$E181),'Hoja de Trabajo para listado'!$A$151:$Z$151,0)),0)+IFERROR(INDEX('Hoja de Trabajo para listado'!$AB$155:$BA$1048576,MATCH($A181,'Hoja de Trabajo para listado'!$AB$155:$AB$1048576,0),MATCH((CUADRO!N$5&amp;$E181),'Hoja de Trabajo para listado'!$AB$151:$BA$151,0)),0)+IFERROR(INDEX('Hoja de Trabajo para listado'!$BC$155:$CB$1048576,MATCH($A181,'Hoja de Trabajo para listado'!$BC$155:$BC$1048576,0),MATCH((CUADRO!N$5&amp;$E181),'Hoja de Trabajo para listado'!$BC$151:$CB$151,0)),0)+IFERROR(INDEX('Hoja de Trabajo para listado'!$DE$153:$DG$274,MATCH($A181,'Hoja de Trabajo para listado'!$DE$153:$DE$1048576,0),MATCH((CUADRO!N$5&amp;$E181),'Hoja de Trabajo para listado'!$DE$151:$DG$151,0)),0)+IFERROR(INDEX('Hoja de Trabajo para listado'!$CD$155:$DC$1048576,MATCH($A181,'Hoja de Trabajo para listado'!$CD$155:$CD$1048576,0),MATCH((CUADRO!N$5&amp;$E181),'Hoja de Trabajo para listado'!$CD$151:$DC$151,0)),0)</f>
        <v>1398092.14</v>
      </c>
      <c r="O181" s="257">
        <f ca="1">+IFERROR(INDEX('Hoja de Trabajo para listado'!$A$155:$Z$1048576,MATCH($A181,'Hoja de Trabajo para listado'!$A$155:$A$1048576,0),MATCH((CUADRO!O$5&amp;$E181),'Hoja de Trabajo para listado'!$A$151:$Z$151,0)),0)+IFERROR(INDEX('Hoja de Trabajo para listado'!$AB$155:$BA$1048576,MATCH($A181,'Hoja de Trabajo para listado'!$AB$155:$AB$1048576,0),MATCH((CUADRO!O$5&amp;$E181),'Hoja de Trabajo para listado'!$AB$151:$BA$151,0)),0)+IFERROR(INDEX('Hoja de Trabajo para listado'!$BC$155:$CB$1048576,MATCH($A181,'Hoja de Trabajo para listado'!$BC$155:$BC$1048576,0),MATCH((CUADRO!O$5&amp;$E181),'Hoja de Trabajo para listado'!$BC$151:$CB$151,0)),0)+IFERROR(INDEX('Hoja de Trabajo para listado'!$DE$153:$DG$274,MATCH($A181,'Hoja de Trabajo para listado'!$DE$153:$DE$1048576,0),MATCH((CUADRO!O$5&amp;$E181),'Hoja de Trabajo para listado'!$DE$151:$DG$151,0)),0)+IFERROR(INDEX('Hoja de Trabajo para listado'!$CD$155:$DC$1048576,MATCH($A181,'Hoja de Trabajo para listado'!$CD$155:$CD$1048576,0),MATCH((CUADRO!O$5&amp;$E181),'Hoja de Trabajo para listado'!$CD$151:$DC$151,0)),0)</f>
        <v>0</v>
      </c>
      <c r="P181" s="257">
        <f ca="1">+IFERROR(INDEX('Hoja de Trabajo para listado'!$A$155:$Z$1048576,MATCH($A181,'Hoja de Trabajo para listado'!$A$155:$A$1048576,0),MATCH((CUADRO!P$5&amp;$E181),'Hoja de Trabajo para listado'!$A$151:$Z$151,0)),0)+IFERROR(INDEX('Hoja de Trabajo para listado'!$AB$155:$BA$1048576,MATCH($A181,'Hoja de Trabajo para listado'!$AB$155:$AB$1048576,0),MATCH((CUADRO!P$5&amp;$E181),'Hoja de Trabajo para listado'!$AB$151:$BA$151,0)),0)+IFERROR(INDEX('Hoja de Trabajo para listado'!$BC$155:$CB$1048576,MATCH($A181,'Hoja de Trabajo para listado'!$BC$155:$BC$1048576,0),MATCH((CUADRO!P$5&amp;$E181),'Hoja de Trabajo para listado'!$BC$151:$CB$151,0)),0)+IFERROR(INDEX('Hoja de Trabajo para listado'!$DE$153:$DG$274,MATCH($A181,'Hoja de Trabajo para listado'!$DE$153:$DE$1048576,0),MATCH((CUADRO!P$5&amp;$E181),'Hoja de Trabajo para listado'!$DE$151:$DG$151,0)),0)+IFERROR(INDEX('Hoja de Trabajo para listado'!$CD$155:$DC$1048576,MATCH($A181,'Hoja de Trabajo para listado'!$CD$155:$CD$1048576,0),MATCH((CUADRO!P$5&amp;$E181),'Hoja de Trabajo para listado'!$CD$151:$DC$151,0)),0)</f>
        <v>0</v>
      </c>
      <c r="Q181" s="257">
        <f ca="1">+IFERROR(INDEX('Hoja de Trabajo para listado'!$A$155:$Z$1048576,MATCH($A181,'Hoja de Trabajo para listado'!$A$155:$A$1048576,0),MATCH((CUADRO!Q$5&amp;$E181),'Hoja de Trabajo para listado'!$A$151:$Z$151,0)),0)+IFERROR(INDEX('Hoja de Trabajo para listado'!$AB$155:$BA$1048576,MATCH($A181,'Hoja de Trabajo para listado'!$AB$155:$AB$1048576,0),MATCH((CUADRO!Q$5&amp;$E181),'Hoja de Trabajo para listado'!$AB$151:$BA$151,0)),0)+IFERROR(INDEX('Hoja de Trabajo para listado'!$BC$155:$CB$1048576,MATCH($A181,'Hoja de Trabajo para listado'!$BC$155:$BC$1048576,0),MATCH((CUADRO!Q$5&amp;$E181),'Hoja de Trabajo para listado'!$BC$151:$CB$151,0)),0)+IFERROR(INDEX('Hoja de Trabajo para listado'!$DE$153:$DG$274,MATCH($A181,'Hoja de Trabajo para listado'!$DE$153:$DE$1048576,0),MATCH((CUADRO!Q$5&amp;$E181),'Hoja de Trabajo para listado'!$DE$151:$DG$151,0)),0)+IFERROR(INDEX('Hoja de Trabajo para listado'!$CD$155:$DC$1048576,MATCH($A181,'Hoja de Trabajo para listado'!$CD$155:$CD$1048576,0),MATCH((CUADRO!Q$5&amp;$E181),'Hoja de Trabajo para listado'!$CD$151:$DC$151,0)),0)</f>
        <v>0</v>
      </c>
      <c r="R181" s="257">
        <f t="shared" ca="1" si="6"/>
        <v>1398653.14</v>
      </c>
      <c r="S181" s="257">
        <f ca="1">+R180+R181</f>
        <v>1398653.14</v>
      </c>
      <c r="T181" s="257">
        <f ca="1">+S181</f>
        <v>1398653.14</v>
      </c>
      <c r="U181" s="256">
        <f t="shared" si="7"/>
        <v>2</v>
      </c>
      <c r="V181" s="362" t="str">
        <f>+VLOOKUP(A181,bd_lista!$A$3:$E$590,5,FALSE)</f>
        <v>Instituciones Descentralizadas</v>
      </c>
      <c r="W181" s="362"/>
      <c r="X181" s="254">
        <f>+VLOOKUP(A181,[2]Sheet1!$A$13:$D$744,4,FALSE)</f>
        <v>16</v>
      </c>
      <c r="Y181" s="254" t="str">
        <f>+VLOOKUP(X181,bd_lista!$A$3:$C$590,3,FALSE)</f>
        <v>Ministerio de Educación</v>
      </c>
      <c r="Z181" s="314"/>
      <c r="AA181" s="349"/>
    </row>
    <row r="182" spans="1:27" ht="15" hidden="1" customHeight="1">
      <c r="A182" s="264">
        <v>303</v>
      </c>
      <c r="B182" s="306">
        <f>+A182</f>
        <v>303</v>
      </c>
      <c r="C182" s="259" t="str">
        <f>+VLOOKUP(A182,bd_lista!$A$3:$C$590,3,FALSE)</f>
        <v>Servicio Departamental de Riego - Tarija</v>
      </c>
      <c r="D182" s="361" t="str">
        <f>+C182</f>
        <v>Servicio Departamental de Riego - Tarija</v>
      </c>
      <c r="E182" s="259" t="s">
        <v>1313</v>
      </c>
      <c r="F182" s="255">
        <f ca="1">+IFERROR(INDEX('Hoja de Trabajo para listado'!$A$155:$Z$1048576,MATCH($A182,'Hoja de Trabajo para listado'!$A$155:$A$1048576,0),MATCH((CUADRO!F$5&amp;$E182),'Hoja de Trabajo para listado'!$A$151:$Z$151,0)),0)+IFERROR(INDEX('Hoja de Trabajo para listado'!$AB$155:$BA$1048576,MATCH($A182,'Hoja de Trabajo para listado'!$AB$155:$AB$1048576,0),MATCH((CUADRO!F$5&amp;$E182),'Hoja de Trabajo para listado'!$AB$151:$BA$151,0)),0)+IFERROR(INDEX('Hoja de Trabajo para listado'!$BC$155:$CB$1048576,MATCH($A182,'Hoja de Trabajo para listado'!$BC$155:$BC$1048576,0),MATCH((CUADRO!F$5&amp;$E182),'Hoja de Trabajo para listado'!$BC$151:$CB$151,0)),0)+IFERROR(INDEX('Hoja de Trabajo para listado'!$DE$153:$DG$274,MATCH($A182,'Hoja de Trabajo para listado'!$DE$153:$DE$1048576,0),MATCH((CUADRO!F$5&amp;$E182),'Hoja de Trabajo para listado'!$DE$151:$DG$151,0)),0)+IFERROR(INDEX('Hoja de Trabajo para listado'!$CD$155:$DC$1048576,MATCH($A182,'Hoja de Trabajo para listado'!$CD$155:$CD$1048576,0),MATCH((CUADRO!F$5&amp;$E182),'Hoja de Trabajo para listado'!$CD$151:$DC$151,0)),0)</f>
        <v>0</v>
      </c>
      <c r="G182" s="255">
        <f ca="1">+IFERROR(INDEX('Hoja de Trabajo para listado'!$A$155:$Z$1048576,MATCH($A182,'Hoja de Trabajo para listado'!$A$155:$A$1048576,0),MATCH((CUADRO!G$5&amp;$E182),'Hoja de Trabajo para listado'!$A$151:$Z$151,0)),0)+IFERROR(INDEX('Hoja de Trabajo para listado'!$AB$155:$BA$1048576,MATCH($A182,'Hoja de Trabajo para listado'!$AB$155:$AB$1048576,0),MATCH((CUADRO!G$5&amp;$E182),'Hoja de Trabajo para listado'!$AB$151:$BA$151,0)),0)+IFERROR(INDEX('Hoja de Trabajo para listado'!$BC$155:$CB$1048576,MATCH($A182,'Hoja de Trabajo para listado'!$BC$155:$BC$1048576,0),MATCH((CUADRO!G$5&amp;$E182),'Hoja de Trabajo para listado'!$BC$151:$CB$151,0)),0)+IFERROR(INDEX('Hoja de Trabajo para listado'!$DE$153:$DG$274,MATCH($A182,'Hoja de Trabajo para listado'!$DE$153:$DE$1048576,0),MATCH((CUADRO!G$5&amp;$E182),'Hoja de Trabajo para listado'!$DE$151:$DG$151,0)),0)+IFERROR(INDEX('Hoja de Trabajo para listado'!$CD$155:$DC$1048576,MATCH($A182,'Hoja de Trabajo para listado'!$CD$155:$CD$1048576,0),MATCH((CUADRO!G$5&amp;$E182),'Hoja de Trabajo para listado'!$CD$151:$DC$151,0)),0)</f>
        <v>0</v>
      </c>
      <c r="H182" s="255">
        <f ca="1">+IFERROR(INDEX('Hoja de Trabajo para listado'!$A$155:$Z$1048576,MATCH($A182,'Hoja de Trabajo para listado'!$A$155:$A$1048576,0),MATCH((CUADRO!H$5&amp;$E182),'Hoja de Trabajo para listado'!$A$151:$Z$151,0)),0)+IFERROR(INDEX('Hoja de Trabajo para listado'!$AB$155:$BA$1048576,MATCH($A182,'Hoja de Trabajo para listado'!$AB$155:$AB$1048576,0),MATCH((CUADRO!H$5&amp;$E182),'Hoja de Trabajo para listado'!$AB$151:$BA$151,0)),0)+IFERROR(INDEX('Hoja de Trabajo para listado'!$BC$155:$CB$1048576,MATCH($A182,'Hoja de Trabajo para listado'!$BC$155:$BC$1048576,0),MATCH((CUADRO!H$5&amp;$E182),'Hoja de Trabajo para listado'!$BC$151:$CB$151,0)),0)+IFERROR(INDEX('Hoja de Trabajo para listado'!$DE$153:$DG$274,MATCH($A182,'Hoja de Trabajo para listado'!$DE$153:$DE$1048576,0),MATCH((CUADRO!H$5&amp;$E182),'Hoja de Trabajo para listado'!$DE$151:$DG$151,0)),0)+IFERROR(INDEX('Hoja de Trabajo para listado'!$CD$155:$DC$1048576,MATCH($A182,'Hoja de Trabajo para listado'!$CD$155:$CD$1048576,0),MATCH((CUADRO!H$5&amp;$E182),'Hoja de Trabajo para listado'!$CD$151:$DC$151,0)),0)</f>
        <v>0</v>
      </c>
      <c r="I182" s="255">
        <f ca="1">+IFERROR(INDEX('Hoja de Trabajo para listado'!$A$155:$Z$1048576,MATCH($A182,'Hoja de Trabajo para listado'!$A$155:$A$1048576,0),MATCH((CUADRO!I$5&amp;$E182),'Hoja de Trabajo para listado'!$A$151:$Z$151,0)),0)+IFERROR(INDEX('Hoja de Trabajo para listado'!$AB$155:$BA$1048576,MATCH($A182,'Hoja de Trabajo para listado'!$AB$155:$AB$1048576,0),MATCH((CUADRO!I$5&amp;$E182),'Hoja de Trabajo para listado'!$AB$151:$BA$151,0)),0)+IFERROR(INDEX('Hoja de Trabajo para listado'!$BC$155:$CB$1048576,MATCH($A182,'Hoja de Trabajo para listado'!$BC$155:$BC$1048576,0),MATCH((CUADRO!I$5&amp;$E182),'Hoja de Trabajo para listado'!$BC$151:$CB$151,0)),0)+IFERROR(INDEX('Hoja de Trabajo para listado'!$DE$153:$DG$274,MATCH($A182,'Hoja de Trabajo para listado'!$DE$153:$DE$1048576,0),MATCH((CUADRO!I$5&amp;$E182),'Hoja de Trabajo para listado'!$DE$151:$DG$151,0)),0)+IFERROR(INDEX('Hoja de Trabajo para listado'!$CD$155:$DC$1048576,MATCH($A182,'Hoja de Trabajo para listado'!$CD$155:$CD$1048576,0),MATCH((CUADRO!I$5&amp;$E182),'Hoja de Trabajo para listado'!$CD$151:$DC$151,0)),0)</f>
        <v>0</v>
      </c>
      <c r="J182" s="255">
        <f ca="1">+IFERROR(INDEX('Hoja de Trabajo para listado'!$A$155:$Z$1048576,MATCH($A182,'Hoja de Trabajo para listado'!$A$155:$A$1048576,0),MATCH((CUADRO!J$5&amp;$E182),'Hoja de Trabajo para listado'!$A$151:$Z$151,0)),0)+IFERROR(INDEX('Hoja de Trabajo para listado'!$AB$155:$BA$1048576,MATCH($A182,'Hoja de Trabajo para listado'!$AB$155:$AB$1048576,0),MATCH((CUADRO!J$5&amp;$E182),'Hoja de Trabajo para listado'!$AB$151:$BA$151,0)),0)+IFERROR(INDEX('Hoja de Trabajo para listado'!$BC$155:$CB$1048576,MATCH($A182,'Hoja de Trabajo para listado'!$BC$155:$BC$1048576,0),MATCH((CUADRO!J$5&amp;$E182),'Hoja de Trabajo para listado'!$BC$151:$CB$151,0)),0)+IFERROR(INDEX('Hoja de Trabajo para listado'!$DE$153:$DG$274,MATCH($A182,'Hoja de Trabajo para listado'!$DE$153:$DE$1048576,0),MATCH((CUADRO!J$5&amp;$E182),'Hoja de Trabajo para listado'!$DE$151:$DG$151,0)),0)+IFERROR(INDEX('Hoja de Trabajo para listado'!$CD$155:$DC$1048576,MATCH($A182,'Hoja de Trabajo para listado'!$CD$155:$CD$1048576,0),MATCH((CUADRO!J$5&amp;$E182),'Hoja de Trabajo para listado'!$CD$151:$DC$151,0)),0)</f>
        <v>0</v>
      </c>
      <c r="K182" s="255">
        <f ca="1">+IFERROR(INDEX('Hoja de Trabajo para listado'!$A$155:$Z$1048576,MATCH($A182,'Hoja de Trabajo para listado'!$A$155:$A$1048576,0),MATCH((CUADRO!K$5&amp;$E182),'Hoja de Trabajo para listado'!$A$151:$Z$151,0)),0)+IFERROR(INDEX('Hoja de Trabajo para listado'!$AB$155:$BA$1048576,MATCH($A182,'Hoja de Trabajo para listado'!$AB$155:$AB$1048576,0),MATCH((CUADRO!K$5&amp;$E182),'Hoja de Trabajo para listado'!$AB$151:$BA$151,0)),0)+IFERROR(INDEX('Hoja de Trabajo para listado'!$BC$155:$CB$1048576,MATCH($A182,'Hoja de Trabajo para listado'!$BC$155:$BC$1048576,0),MATCH((CUADRO!K$5&amp;$E182),'Hoja de Trabajo para listado'!$BC$151:$CB$151,0)),0)+IFERROR(INDEX('Hoja de Trabajo para listado'!$DE$153:$DG$274,MATCH($A182,'Hoja de Trabajo para listado'!$DE$153:$DE$1048576,0),MATCH((CUADRO!K$5&amp;$E182),'Hoja de Trabajo para listado'!$DE$151:$DG$151,0)),0)+IFERROR(INDEX('Hoja de Trabajo para listado'!$CD$155:$DC$1048576,MATCH($A182,'Hoja de Trabajo para listado'!$CD$155:$CD$1048576,0),MATCH((CUADRO!K$5&amp;$E182),'Hoja de Trabajo para listado'!$CD$151:$DC$151,0)),0)</f>
        <v>0</v>
      </c>
      <c r="L182" s="255">
        <f ca="1">+IFERROR(INDEX('Hoja de Trabajo para listado'!$A$155:$Z$1048576,MATCH($A182,'Hoja de Trabajo para listado'!$A$155:$A$1048576,0),MATCH((CUADRO!L$5&amp;$E182),'Hoja de Trabajo para listado'!$A$151:$Z$151,0)),0)+IFERROR(INDEX('Hoja de Trabajo para listado'!$AB$155:$BA$1048576,MATCH($A182,'Hoja de Trabajo para listado'!$AB$155:$AB$1048576,0),MATCH((CUADRO!L$5&amp;$E182),'Hoja de Trabajo para listado'!$AB$151:$BA$151,0)),0)+IFERROR(INDEX('Hoja de Trabajo para listado'!$BC$155:$CB$1048576,MATCH($A182,'Hoja de Trabajo para listado'!$BC$155:$BC$1048576,0),MATCH((CUADRO!L$5&amp;$E182),'Hoja de Trabajo para listado'!$BC$151:$CB$151,0)),0)+IFERROR(INDEX('Hoja de Trabajo para listado'!$DE$153:$DG$274,MATCH($A182,'Hoja de Trabajo para listado'!$DE$153:$DE$1048576,0),MATCH((CUADRO!L$5&amp;$E182),'Hoja de Trabajo para listado'!$DE$151:$DG$151,0)),0)+IFERROR(INDEX('Hoja de Trabajo para listado'!$CD$155:$DC$1048576,MATCH($A182,'Hoja de Trabajo para listado'!$CD$155:$CD$1048576,0),MATCH((CUADRO!L$5&amp;$E182),'Hoja de Trabajo para listado'!$CD$151:$DC$151,0)),0)</f>
        <v>0</v>
      </c>
      <c r="M182" s="255">
        <f ca="1">+IFERROR(INDEX('Hoja de Trabajo para listado'!$A$155:$Z$1048576,MATCH($A182,'Hoja de Trabajo para listado'!$A$155:$A$1048576,0),MATCH((CUADRO!M$5&amp;$E182),'Hoja de Trabajo para listado'!$A$151:$Z$151,0)),0)+IFERROR(INDEX('Hoja de Trabajo para listado'!$AB$155:$BA$1048576,MATCH($A182,'Hoja de Trabajo para listado'!$AB$155:$AB$1048576,0),MATCH((CUADRO!M$5&amp;$E182),'Hoja de Trabajo para listado'!$AB$151:$BA$151,0)),0)+IFERROR(INDEX('Hoja de Trabajo para listado'!$BC$155:$CB$1048576,MATCH($A182,'Hoja de Trabajo para listado'!$BC$155:$BC$1048576,0),MATCH((CUADRO!M$5&amp;$E182),'Hoja de Trabajo para listado'!$BC$151:$CB$151,0)),0)+IFERROR(INDEX('Hoja de Trabajo para listado'!$DE$153:$DG$274,MATCH($A182,'Hoja de Trabajo para listado'!$DE$153:$DE$1048576,0),MATCH((CUADRO!M$5&amp;$E182),'Hoja de Trabajo para listado'!$DE$151:$DG$151,0)),0)+IFERROR(INDEX('Hoja de Trabajo para listado'!$CD$155:$DC$1048576,MATCH($A182,'Hoja de Trabajo para listado'!$CD$155:$CD$1048576,0),MATCH((CUADRO!M$5&amp;$E182),'Hoja de Trabajo para listado'!$CD$151:$DC$151,0)),0)</f>
        <v>0</v>
      </c>
      <c r="N182" s="255">
        <f ca="1">+IFERROR(INDEX('Hoja de Trabajo para listado'!$A$155:$Z$1048576,MATCH($A182,'Hoja de Trabajo para listado'!$A$155:$A$1048576,0),MATCH((CUADRO!N$5&amp;$E182),'Hoja de Trabajo para listado'!$A$151:$Z$151,0)),0)+IFERROR(INDEX('Hoja de Trabajo para listado'!$AB$155:$BA$1048576,MATCH($A182,'Hoja de Trabajo para listado'!$AB$155:$AB$1048576,0),MATCH((CUADRO!N$5&amp;$E182),'Hoja de Trabajo para listado'!$AB$151:$BA$151,0)),0)+IFERROR(INDEX('Hoja de Trabajo para listado'!$BC$155:$CB$1048576,MATCH($A182,'Hoja de Trabajo para listado'!$BC$155:$BC$1048576,0),MATCH((CUADRO!N$5&amp;$E182),'Hoja de Trabajo para listado'!$BC$151:$CB$151,0)),0)+IFERROR(INDEX('Hoja de Trabajo para listado'!$DE$153:$DG$274,MATCH($A182,'Hoja de Trabajo para listado'!$DE$153:$DE$1048576,0),MATCH((CUADRO!N$5&amp;$E182),'Hoja de Trabajo para listado'!$DE$151:$DG$151,0)),0)+IFERROR(INDEX('Hoja de Trabajo para listado'!$CD$155:$DC$1048576,MATCH($A182,'Hoja de Trabajo para listado'!$CD$155:$CD$1048576,0),MATCH((CUADRO!N$5&amp;$E182),'Hoja de Trabajo para listado'!$CD$151:$DC$151,0)),0)</f>
        <v>0</v>
      </c>
      <c r="O182" s="255">
        <f ca="1">+IFERROR(INDEX('Hoja de Trabajo para listado'!$A$155:$Z$1048576,MATCH($A182,'Hoja de Trabajo para listado'!$A$155:$A$1048576,0),MATCH((CUADRO!O$5&amp;$E182),'Hoja de Trabajo para listado'!$A$151:$Z$151,0)),0)+IFERROR(INDEX('Hoja de Trabajo para listado'!$AB$155:$BA$1048576,MATCH($A182,'Hoja de Trabajo para listado'!$AB$155:$AB$1048576,0),MATCH((CUADRO!O$5&amp;$E182),'Hoja de Trabajo para listado'!$AB$151:$BA$151,0)),0)+IFERROR(INDEX('Hoja de Trabajo para listado'!$BC$155:$CB$1048576,MATCH($A182,'Hoja de Trabajo para listado'!$BC$155:$BC$1048576,0),MATCH((CUADRO!O$5&amp;$E182),'Hoja de Trabajo para listado'!$BC$151:$CB$151,0)),0)+IFERROR(INDEX('Hoja de Trabajo para listado'!$DE$153:$DG$274,MATCH($A182,'Hoja de Trabajo para listado'!$DE$153:$DE$1048576,0),MATCH((CUADRO!O$5&amp;$E182),'Hoja de Trabajo para listado'!$DE$151:$DG$151,0)),0)+IFERROR(INDEX('Hoja de Trabajo para listado'!$CD$155:$DC$1048576,MATCH($A182,'Hoja de Trabajo para listado'!$CD$155:$CD$1048576,0),MATCH((CUADRO!O$5&amp;$E182),'Hoja de Trabajo para listado'!$CD$151:$DC$151,0)),0)</f>
        <v>0</v>
      </c>
      <c r="P182" s="255">
        <f ca="1">+IFERROR(INDEX('Hoja de Trabajo para listado'!$A$155:$Z$1048576,MATCH($A182,'Hoja de Trabajo para listado'!$A$155:$A$1048576,0),MATCH((CUADRO!P$5&amp;$E182),'Hoja de Trabajo para listado'!$A$151:$Z$151,0)),0)+IFERROR(INDEX('Hoja de Trabajo para listado'!$AB$155:$BA$1048576,MATCH($A182,'Hoja de Trabajo para listado'!$AB$155:$AB$1048576,0),MATCH((CUADRO!P$5&amp;$E182),'Hoja de Trabajo para listado'!$AB$151:$BA$151,0)),0)+IFERROR(INDEX('Hoja de Trabajo para listado'!$BC$155:$CB$1048576,MATCH($A182,'Hoja de Trabajo para listado'!$BC$155:$BC$1048576,0),MATCH((CUADRO!P$5&amp;$E182),'Hoja de Trabajo para listado'!$BC$151:$CB$151,0)),0)+IFERROR(INDEX('Hoja de Trabajo para listado'!$DE$153:$DG$274,MATCH($A182,'Hoja de Trabajo para listado'!$DE$153:$DE$1048576,0),MATCH((CUADRO!P$5&amp;$E182),'Hoja de Trabajo para listado'!$DE$151:$DG$151,0)),0)+IFERROR(INDEX('Hoja de Trabajo para listado'!$CD$155:$DC$1048576,MATCH($A182,'Hoja de Trabajo para listado'!$CD$155:$CD$1048576,0),MATCH((CUADRO!P$5&amp;$E182),'Hoja de Trabajo para listado'!$CD$151:$DC$151,0)),0)</f>
        <v>0</v>
      </c>
      <c r="Q182" s="255">
        <f ca="1">+IFERROR(INDEX('Hoja de Trabajo para listado'!$A$155:$Z$1048576,MATCH($A182,'Hoja de Trabajo para listado'!$A$155:$A$1048576,0),MATCH((CUADRO!Q$5&amp;$E182),'Hoja de Trabajo para listado'!$A$151:$Z$151,0)),0)+IFERROR(INDEX('Hoja de Trabajo para listado'!$AB$155:$BA$1048576,MATCH($A182,'Hoja de Trabajo para listado'!$AB$155:$AB$1048576,0),MATCH((CUADRO!Q$5&amp;$E182),'Hoja de Trabajo para listado'!$AB$151:$BA$151,0)),0)+IFERROR(INDEX('Hoja de Trabajo para listado'!$BC$155:$CB$1048576,MATCH($A182,'Hoja de Trabajo para listado'!$BC$155:$BC$1048576,0),MATCH((CUADRO!Q$5&amp;$E182),'Hoja de Trabajo para listado'!$BC$151:$CB$151,0)),0)+IFERROR(INDEX('Hoja de Trabajo para listado'!$DE$153:$DG$274,MATCH($A182,'Hoja de Trabajo para listado'!$DE$153:$DE$1048576,0),MATCH((CUADRO!Q$5&amp;$E182),'Hoja de Trabajo para listado'!$DE$151:$DG$151,0)),0)+IFERROR(INDEX('Hoja de Trabajo para listado'!$CD$155:$DC$1048576,MATCH($A182,'Hoja de Trabajo para listado'!$CD$155:$CD$1048576,0),MATCH((CUADRO!Q$5&amp;$E182),'Hoja de Trabajo para listado'!$CD$151:$DC$151,0)),0)</f>
        <v>0</v>
      </c>
      <c r="R182" s="255">
        <f t="shared" ca="1" si="6"/>
        <v>0</v>
      </c>
      <c r="S182" s="255"/>
      <c r="T182" s="255">
        <f ca="1">+T183</f>
        <v>0</v>
      </c>
      <c r="U182" s="254">
        <f t="shared" si="7"/>
        <v>1</v>
      </c>
      <c r="V182" s="362" t="str">
        <f>+VLOOKUP(A182,bd_lista!$A$3:$E$590,5,FALSE)</f>
        <v>Instituciones Descentralizadas</v>
      </c>
      <c r="W182" s="361" t="str">
        <f>+V182</f>
        <v>Instituciones Descentralizadas</v>
      </c>
      <c r="X182" s="254">
        <f>+VLOOKUP(A182,[2]Sheet1!$A$13:$D$744,4,FALSE)</f>
        <v>86</v>
      </c>
      <c r="Y182" s="254" t="str">
        <f>+VLOOKUP(X182,bd_lista!$A$3:$C$590,3,FALSE)</f>
        <v>Ministerio de Medio Ambiente y Agua</v>
      </c>
      <c r="Z182" s="316">
        <f>+X182</f>
        <v>86</v>
      </c>
      <c r="AA182" s="317" t="str">
        <f>+Y182</f>
        <v>Ministerio de Medio Ambiente y Agua</v>
      </c>
    </row>
    <row r="183" spans="1:27" ht="15" hidden="1" customHeight="1">
      <c r="A183" s="32">
        <v>303</v>
      </c>
      <c r="B183" s="307"/>
      <c r="C183" s="362" t="str">
        <f>+VLOOKUP(A183,bd_lista!$A$3:$C$590,3,FALSE)</f>
        <v>Servicio Departamental de Riego - Tarija</v>
      </c>
      <c r="D183" s="362"/>
      <c r="E183" s="362" t="s">
        <v>1314</v>
      </c>
      <c r="F183" s="257">
        <f ca="1">+IFERROR(INDEX('Hoja de Trabajo para listado'!$A$155:$Z$1048576,MATCH($A183,'Hoja de Trabajo para listado'!$A$155:$A$1048576,0),MATCH((CUADRO!F$5&amp;$E183),'Hoja de Trabajo para listado'!$A$151:$Z$151,0)),0)+IFERROR(INDEX('Hoja de Trabajo para listado'!$AB$155:$BA$1048576,MATCH($A183,'Hoja de Trabajo para listado'!$AB$155:$AB$1048576,0),MATCH((CUADRO!F$5&amp;$E183),'Hoja de Trabajo para listado'!$AB$151:$BA$151,0)),0)+IFERROR(INDEX('Hoja de Trabajo para listado'!$BC$155:$CB$1048576,MATCH($A183,'Hoja de Trabajo para listado'!$BC$155:$BC$1048576,0),MATCH((CUADRO!F$5&amp;$E183),'Hoja de Trabajo para listado'!$BC$151:$CB$151,0)),0)+IFERROR(INDEX('Hoja de Trabajo para listado'!$DE$153:$DG$274,MATCH($A183,'Hoja de Trabajo para listado'!$DE$153:$DE$1048576,0),MATCH((CUADRO!F$5&amp;$E183),'Hoja de Trabajo para listado'!$DE$151:$DG$151,0)),0)+IFERROR(INDEX('Hoja de Trabajo para listado'!$CD$155:$DC$1048576,MATCH($A183,'Hoja de Trabajo para listado'!$CD$155:$CD$1048576,0),MATCH((CUADRO!F$5&amp;$E183),'Hoja de Trabajo para listado'!$CD$151:$DC$151,0)),0)</f>
        <v>0</v>
      </c>
      <c r="G183" s="257">
        <f ca="1">+IFERROR(INDEX('Hoja de Trabajo para listado'!$A$155:$Z$1048576,MATCH($A183,'Hoja de Trabajo para listado'!$A$155:$A$1048576,0),MATCH((CUADRO!G$5&amp;$E183),'Hoja de Trabajo para listado'!$A$151:$Z$151,0)),0)+IFERROR(INDEX('Hoja de Trabajo para listado'!$AB$155:$BA$1048576,MATCH($A183,'Hoja de Trabajo para listado'!$AB$155:$AB$1048576,0),MATCH((CUADRO!G$5&amp;$E183),'Hoja de Trabajo para listado'!$AB$151:$BA$151,0)),0)+IFERROR(INDEX('Hoja de Trabajo para listado'!$BC$155:$CB$1048576,MATCH($A183,'Hoja de Trabajo para listado'!$BC$155:$BC$1048576,0),MATCH((CUADRO!G$5&amp;$E183),'Hoja de Trabajo para listado'!$BC$151:$CB$151,0)),0)+IFERROR(INDEX('Hoja de Trabajo para listado'!$DE$153:$DG$274,MATCH($A183,'Hoja de Trabajo para listado'!$DE$153:$DE$1048576,0),MATCH((CUADRO!G$5&amp;$E183),'Hoja de Trabajo para listado'!$DE$151:$DG$151,0)),0)+IFERROR(INDEX('Hoja de Trabajo para listado'!$CD$155:$DC$1048576,MATCH($A183,'Hoja de Trabajo para listado'!$CD$155:$CD$1048576,0),MATCH((CUADRO!G$5&amp;$E183),'Hoja de Trabajo para listado'!$CD$151:$DC$151,0)),0)</f>
        <v>0</v>
      </c>
      <c r="H183" s="257">
        <f ca="1">+IFERROR(INDEX('Hoja de Trabajo para listado'!$A$155:$Z$1048576,MATCH($A183,'Hoja de Trabajo para listado'!$A$155:$A$1048576,0),MATCH((CUADRO!H$5&amp;$E183),'Hoja de Trabajo para listado'!$A$151:$Z$151,0)),0)+IFERROR(INDEX('Hoja de Trabajo para listado'!$AB$155:$BA$1048576,MATCH($A183,'Hoja de Trabajo para listado'!$AB$155:$AB$1048576,0),MATCH((CUADRO!H$5&amp;$E183),'Hoja de Trabajo para listado'!$AB$151:$BA$151,0)),0)+IFERROR(INDEX('Hoja de Trabajo para listado'!$BC$155:$CB$1048576,MATCH($A183,'Hoja de Trabajo para listado'!$BC$155:$BC$1048576,0),MATCH((CUADRO!H$5&amp;$E183),'Hoja de Trabajo para listado'!$BC$151:$CB$151,0)),0)+IFERROR(INDEX('Hoja de Trabajo para listado'!$DE$153:$DG$274,MATCH($A183,'Hoja de Trabajo para listado'!$DE$153:$DE$1048576,0),MATCH((CUADRO!H$5&amp;$E183),'Hoja de Trabajo para listado'!$DE$151:$DG$151,0)),0)+IFERROR(INDEX('Hoja de Trabajo para listado'!$CD$155:$DC$1048576,MATCH($A183,'Hoja de Trabajo para listado'!$CD$155:$CD$1048576,0),MATCH((CUADRO!H$5&amp;$E183),'Hoja de Trabajo para listado'!$CD$151:$DC$151,0)),0)</f>
        <v>0</v>
      </c>
      <c r="I183" s="257">
        <f ca="1">+IFERROR(INDEX('Hoja de Trabajo para listado'!$A$155:$Z$1048576,MATCH($A183,'Hoja de Trabajo para listado'!$A$155:$A$1048576,0),MATCH((CUADRO!I$5&amp;$E183),'Hoja de Trabajo para listado'!$A$151:$Z$151,0)),0)+IFERROR(INDEX('Hoja de Trabajo para listado'!$AB$155:$BA$1048576,MATCH($A183,'Hoja de Trabajo para listado'!$AB$155:$AB$1048576,0),MATCH((CUADRO!I$5&amp;$E183),'Hoja de Trabajo para listado'!$AB$151:$BA$151,0)),0)+IFERROR(INDEX('Hoja de Trabajo para listado'!$BC$155:$CB$1048576,MATCH($A183,'Hoja de Trabajo para listado'!$BC$155:$BC$1048576,0),MATCH((CUADRO!I$5&amp;$E183),'Hoja de Trabajo para listado'!$BC$151:$CB$151,0)),0)+IFERROR(INDEX('Hoja de Trabajo para listado'!$DE$153:$DG$274,MATCH($A183,'Hoja de Trabajo para listado'!$DE$153:$DE$1048576,0),MATCH((CUADRO!I$5&amp;$E183),'Hoja de Trabajo para listado'!$DE$151:$DG$151,0)),0)+IFERROR(INDEX('Hoja de Trabajo para listado'!$CD$155:$DC$1048576,MATCH($A183,'Hoja de Trabajo para listado'!$CD$155:$CD$1048576,0),MATCH((CUADRO!I$5&amp;$E183),'Hoja de Trabajo para listado'!$CD$151:$DC$151,0)),0)</f>
        <v>0</v>
      </c>
      <c r="J183" s="257">
        <f ca="1">+IFERROR(INDEX('Hoja de Trabajo para listado'!$A$155:$Z$1048576,MATCH($A183,'Hoja de Trabajo para listado'!$A$155:$A$1048576,0),MATCH((CUADRO!J$5&amp;$E183),'Hoja de Trabajo para listado'!$A$151:$Z$151,0)),0)+IFERROR(INDEX('Hoja de Trabajo para listado'!$AB$155:$BA$1048576,MATCH($A183,'Hoja de Trabajo para listado'!$AB$155:$AB$1048576,0),MATCH((CUADRO!J$5&amp;$E183),'Hoja de Trabajo para listado'!$AB$151:$BA$151,0)),0)+IFERROR(INDEX('Hoja de Trabajo para listado'!$BC$155:$CB$1048576,MATCH($A183,'Hoja de Trabajo para listado'!$BC$155:$BC$1048576,0),MATCH((CUADRO!J$5&amp;$E183),'Hoja de Trabajo para listado'!$BC$151:$CB$151,0)),0)+IFERROR(INDEX('Hoja de Trabajo para listado'!$DE$153:$DG$274,MATCH($A183,'Hoja de Trabajo para listado'!$DE$153:$DE$1048576,0),MATCH((CUADRO!J$5&amp;$E183),'Hoja de Trabajo para listado'!$DE$151:$DG$151,0)),0)+IFERROR(INDEX('Hoja de Trabajo para listado'!$CD$155:$DC$1048576,MATCH($A183,'Hoja de Trabajo para listado'!$CD$155:$CD$1048576,0),MATCH((CUADRO!J$5&amp;$E183),'Hoja de Trabajo para listado'!$CD$151:$DC$151,0)),0)</f>
        <v>0</v>
      </c>
      <c r="K183" s="257">
        <f ca="1">+IFERROR(INDEX('Hoja de Trabajo para listado'!$A$155:$Z$1048576,MATCH($A183,'Hoja de Trabajo para listado'!$A$155:$A$1048576,0),MATCH((CUADRO!K$5&amp;$E183),'Hoja de Trabajo para listado'!$A$151:$Z$151,0)),0)+IFERROR(INDEX('Hoja de Trabajo para listado'!$AB$155:$BA$1048576,MATCH($A183,'Hoja de Trabajo para listado'!$AB$155:$AB$1048576,0),MATCH((CUADRO!K$5&amp;$E183),'Hoja de Trabajo para listado'!$AB$151:$BA$151,0)),0)+IFERROR(INDEX('Hoja de Trabajo para listado'!$BC$155:$CB$1048576,MATCH($A183,'Hoja de Trabajo para listado'!$BC$155:$BC$1048576,0),MATCH((CUADRO!K$5&amp;$E183),'Hoja de Trabajo para listado'!$BC$151:$CB$151,0)),0)+IFERROR(INDEX('Hoja de Trabajo para listado'!$DE$153:$DG$274,MATCH($A183,'Hoja de Trabajo para listado'!$DE$153:$DE$1048576,0),MATCH((CUADRO!K$5&amp;$E183),'Hoja de Trabajo para listado'!$DE$151:$DG$151,0)),0)+IFERROR(INDEX('Hoja de Trabajo para listado'!$CD$155:$DC$1048576,MATCH($A183,'Hoja de Trabajo para listado'!$CD$155:$CD$1048576,0),MATCH((CUADRO!K$5&amp;$E183),'Hoja de Trabajo para listado'!$CD$151:$DC$151,0)),0)</f>
        <v>0</v>
      </c>
      <c r="L183" s="257">
        <f ca="1">+IFERROR(INDEX('Hoja de Trabajo para listado'!$A$155:$Z$1048576,MATCH($A183,'Hoja de Trabajo para listado'!$A$155:$A$1048576,0),MATCH((CUADRO!L$5&amp;$E183),'Hoja de Trabajo para listado'!$A$151:$Z$151,0)),0)+IFERROR(INDEX('Hoja de Trabajo para listado'!$AB$155:$BA$1048576,MATCH($A183,'Hoja de Trabajo para listado'!$AB$155:$AB$1048576,0),MATCH((CUADRO!L$5&amp;$E183),'Hoja de Trabajo para listado'!$AB$151:$BA$151,0)),0)+IFERROR(INDEX('Hoja de Trabajo para listado'!$BC$155:$CB$1048576,MATCH($A183,'Hoja de Trabajo para listado'!$BC$155:$BC$1048576,0),MATCH((CUADRO!L$5&amp;$E183),'Hoja de Trabajo para listado'!$BC$151:$CB$151,0)),0)+IFERROR(INDEX('Hoja de Trabajo para listado'!$DE$153:$DG$274,MATCH($A183,'Hoja de Trabajo para listado'!$DE$153:$DE$1048576,0),MATCH((CUADRO!L$5&amp;$E183),'Hoja de Trabajo para listado'!$DE$151:$DG$151,0)),0)+IFERROR(INDEX('Hoja de Trabajo para listado'!$CD$155:$DC$1048576,MATCH($A183,'Hoja de Trabajo para listado'!$CD$155:$CD$1048576,0),MATCH((CUADRO!L$5&amp;$E183),'Hoja de Trabajo para listado'!$CD$151:$DC$151,0)),0)</f>
        <v>0</v>
      </c>
      <c r="M183" s="257">
        <f ca="1">+IFERROR(INDEX('Hoja de Trabajo para listado'!$A$155:$Z$1048576,MATCH($A183,'Hoja de Trabajo para listado'!$A$155:$A$1048576,0),MATCH((CUADRO!M$5&amp;$E183),'Hoja de Trabajo para listado'!$A$151:$Z$151,0)),0)+IFERROR(INDEX('Hoja de Trabajo para listado'!$AB$155:$BA$1048576,MATCH($A183,'Hoja de Trabajo para listado'!$AB$155:$AB$1048576,0),MATCH((CUADRO!M$5&amp;$E183),'Hoja de Trabajo para listado'!$AB$151:$BA$151,0)),0)+IFERROR(INDEX('Hoja de Trabajo para listado'!$BC$155:$CB$1048576,MATCH($A183,'Hoja de Trabajo para listado'!$BC$155:$BC$1048576,0),MATCH((CUADRO!M$5&amp;$E183),'Hoja de Trabajo para listado'!$BC$151:$CB$151,0)),0)+IFERROR(INDEX('Hoja de Trabajo para listado'!$DE$153:$DG$274,MATCH($A183,'Hoja de Trabajo para listado'!$DE$153:$DE$1048576,0),MATCH((CUADRO!M$5&amp;$E183),'Hoja de Trabajo para listado'!$DE$151:$DG$151,0)),0)+IFERROR(INDEX('Hoja de Trabajo para listado'!$CD$155:$DC$1048576,MATCH($A183,'Hoja de Trabajo para listado'!$CD$155:$CD$1048576,0),MATCH((CUADRO!M$5&amp;$E183),'Hoja de Trabajo para listado'!$CD$151:$DC$151,0)),0)</f>
        <v>0</v>
      </c>
      <c r="N183" s="257">
        <f ca="1">+IFERROR(INDEX('Hoja de Trabajo para listado'!$A$155:$Z$1048576,MATCH($A183,'Hoja de Trabajo para listado'!$A$155:$A$1048576,0),MATCH((CUADRO!N$5&amp;$E183),'Hoja de Trabajo para listado'!$A$151:$Z$151,0)),0)+IFERROR(INDEX('Hoja de Trabajo para listado'!$AB$155:$BA$1048576,MATCH($A183,'Hoja de Trabajo para listado'!$AB$155:$AB$1048576,0),MATCH((CUADRO!N$5&amp;$E183),'Hoja de Trabajo para listado'!$AB$151:$BA$151,0)),0)+IFERROR(INDEX('Hoja de Trabajo para listado'!$BC$155:$CB$1048576,MATCH($A183,'Hoja de Trabajo para listado'!$BC$155:$BC$1048576,0),MATCH((CUADRO!N$5&amp;$E183),'Hoja de Trabajo para listado'!$BC$151:$CB$151,0)),0)+IFERROR(INDEX('Hoja de Trabajo para listado'!$DE$153:$DG$274,MATCH($A183,'Hoja de Trabajo para listado'!$DE$153:$DE$1048576,0),MATCH((CUADRO!N$5&amp;$E183),'Hoja de Trabajo para listado'!$DE$151:$DG$151,0)),0)+IFERROR(INDEX('Hoja de Trabajo para listado'!$CD$155:$DC$1048576,MATCH($A183,'Hoja de Trabajo para listado'!$CD$155:$CD$1048576,0),MATCH((CUADRO!N$5&amp;$E183),'Hoja de Trabajo para listado'!$CD$151:$DC$151,0)),0)</f>
        <v>0</v>
      </c>
      <c r="O183" s="257">
        <f ca="1">+IFERROR(INDEX('Hoja de Trabajo para listado'!$A$155:$Z$1048576,MATCH($A183,'Hoja de Trabajo para listado'!$A$155:$A$1048576,0),MATCH((CUADRO!O$5&amp;$E183),'Hoja de Trabajo para listado'!$A$151:$Z$151,0)),0)+IFERROR(INDEX('Hoja de Trabajo para listado'!$AB$155:$BA$1048576,MATCH($A183,'Hoja de Trabajo para listado'!$AB$155:$AB$1048576,0),MATCH((CUADRO!O$5&amp;$E183),'Hoja de Trabajo para listado'!$AB$151:$BA$151,0)),0)+IFERROR(INDEX('Hoja de Trabajo para listado'!$BC$155:$CB$1048576,MATCH($A183,'Hoja de Trabajo para listado'!$BC$155:$BC$1048576,0),MATCH((CUADRO!O$5&amp;$E183),'Hoja de Trabajo para listado'!$BC$151:$CB$151,0)),0)+IFERROR(INDEX('Hoja de Trabajo para listado'!$DE$153:$DG$274,MATCH($A183,'Hoja de Trabajo para listado'!$DE$153:$DE$1048576,0),MATCH((CUADRO!O$5&amp;$E183),'Hoja de Trabajo para listado'!$DE$151:$DG$151,0)),0)+IFERROR(INDEX('Hoja de Trabajo para listado'!$CD$155:$DC$1048576,MATCH($A183,'Hoja de Trabajo para listado'!$CD$155:$CD$1048576,0),MATCH((CUADRO!O$5&amp;$E183),'Hoja de Trabajo para listado'!$CD$151:$DC$151,0)),0)</f>
        <v>0</v>
      </c>
      <c r="P183" s="257">
        <f ca="1">+IFERROR(INDEX('Hoja de Trabajo para listado'!$A$155:$Z$1048576,MATCH($A183,'Hoja de Trabajo para listado'!$A$155:$A$1048576,0),MATCH((CUADRO!P$5&amp;$E183),'Hoja de Trabajo para listado'!$A$151:$Z$151,0)),0)+IFERROR(INDEX('Hoja de Trabajo para listado'!$AB$155:$BA$1048576,MATCH($A183,'Hoja de Trabajo para listado'!$AB$155:$AB$1048576,0),MATCH((CUADRO!P$5&amp;$E183),'Hoja de Trabajo para listado'!$AB$151:$BA$151,0)),0)+IFERROR(INDEX('Hoja de Trabajo para listado'!$BC$155:$CB$1048576,MATCH($A183,'Hoja de Trabajo para listado'!$BC$155:$BC$1048576,0),MATCH((CUADRO!P$5&amp;$E183),'Hoja de Trabajo para listado'!$BC$151:$CB$151,0)),0)+IFERROR(INDEX('Hoja de Trabajo para listado'!$DE$153:$DG$274,MATCH($A183,'Hoja de Trabajo para listado'!$DE$153:$DE$1048576,0),MATCH((CUADRO!P$5&amp;$E183),'Hoja de Trabajo para listado'!$DE$151:$DG$151,0)),0)+IFERROR(INDEX('Hoja de Trabajo para listado'!$CD$155:$DC$1048576,MATCH($A183,'Hoja de Trabajo para listado'!$CD$155:$CD$1048576,0),MATCH((CUADRO!P$5&amp;$E183),'Hoja de Trabajo para listado'!$CD$151:$DC$151,0)),0)</f>
        <v>0</v>
      </c>
      <c r="Q183" s="257">
        <f ca="1">+IFERROR(INDEX('Hoja de Trabajo para listado'!$A$155:$Z$1048576,MATCH($A183,'Hoja de Trabajo para listado'!$A$155:$A$1048576,0),MATCH((CUADRO!Q$5&amp;$E183),'Hoja de Trabajo para listado'!$A$151:$Z$151,0)),0)+IFERROR(INDEX('Hoja de Trabajo para listado'!$AB$155:$BA$1048576,MATCH($A183,'Hoja de Trabajo para listado'!$AB$155:$AB$1048576,0),MATCH((CUADRO!Q$5&amp;$E183),'Hoja de Trabajo para listado'!$AB$151:$BA$151,0)),0)+IFERROR(INDEX('Hoja de Trabajo para listado'!$BC$155:$CB$1048576,MATCH($A183,'Hoja de Trabajo para listado'!$BC$155:$BC$1048576,0),MATCH((CUADRO!Q$5&amp;$E183),'Hoja de Trabajo para listado'!$BC$151:$CB$151,0)),0)+IFERROR(INDEX('Hoja de Trabajo para listado'!$DE$153:$DG$274,MATCH($A183,'Hoja de Trabajo para listado'!$DE$153:$DE$1048576,0),MATCH((CUADRO!Q$5&amp;$E183),'Hoja de Trabajo para listado'!$DE$151:$DG$151,0)),0)+IFERROR(INDEX('Hoja de Trabajo para listado'!$CD$155:$DC$1048576,MATCH($A183,'Hoja de Trabajo para listado'!$CD$155:$CD$1048576,0),MATCH((CUADRO!Q$5&amp;$E183),'Hoja de Trabajo para listado'!$CD$151:$DC$151,0)),0)</f>
        <v>0</v>
      </c>
      <c r="R183" s="257">
        <f t="shared" ca="1" si="6"/>
        <v>0</v>
      </c>
      <c r="S183" s="257">
        <f ca="1">+R182+R183</f>
        <v>0</v>
      </c>
      <c r="T183" s="257">
        <f ca="1">+S183</f>
        <v>0</v>
      </c>
      <c r="U183" s="256">
        <f t="shared" si="7"/>
        <v>2</v>
      </c>
      <c r="V183" s="362" t="str">
        <f>+VLOOKUP(A183,bd_lista!$A$3:$E$590,5,FALSE)</f>
        <v>Instituciones Descentralizadas</v>
      </c>
      <c r="W183" s="362"/>
      <c r="X183" s="254">
        <f>+VLOOKUP(A183,[2]Sheet1!$A$13:$D$744,4,FALSE)</f>
        <v>86</v>
      </c>
      <c r="Y183" s="254" t="str">
        <f>+VLOOKUP(X183,bd_lista!$A$3:$C$590,3,FALSE)</f>
        <v>Ministerio de Medio Ambiente y Agua</v>
      </c>
      <c r="Z183" s="314"/>
      <c r="AA183" s="315"/>
    </row>
    <row r="184" spans="1:27" ht="15" hidden="1" customHeight="1">
      <c r="A184" s="264">
        <v>300</v>
      </c>
      <c r="B184" s="306">
        <f>+A184</f>
        <v>300</v>
      </c>
      <c r="C184" s="259" t="str">
        <f>+VLOOKUP(A184,bd_lista!$A$3:$C$590,3,FALSE)</f>
        <v>Servicio Departamental de Riego - Cochabamba</v>
      </c>
      <c r="D184" s="361" t="str">
        <f>+C184</f>
        <v>Servicio Departamental de Riego - Cochabamba</v>
      </c>
      <c r="E184" s="259" t="s">
        <v>1313</v>
      </c>
      <c r="F184" s="255">
        <f ca="1">+IFERROR(INDEX('Hoja de Trabajo para listado'!$A$155:$Z$1048576,MATCH($A184,'Hoja de Trabajo para listado'!$A$155:$A$1048576,0),MATCH((CUADRO!F$5&amp;$E184),'Hoja de Trabajo para listado'!$A$151:$Z$151,0)),0)+IFERROR(INDEX('Hoja de Trabajo para listado'!$AB$155:$BA$1048576,MATCH($A184,'Hoja de Trabajo para listado'!$AB$155:$AB$1048576,0),MATCH((CUADRO!F$5&amp;$E184),'Hoja de Trabajo para listado'!$AB$151:$BA$151,0)),0)+IFERROR(INDEX('Hoja de Trabajo para listado'!$BC$155:$CB$1048576,MATCH($A184,'Hoja de Trabajo para listado'!$BC$155:$BC$1048576,0),MATCH((CUADRO!F$5&amp;$E184),'Hoja de Trabajo para listado'!$BC$151:$CB$151,0)),0)+IFERROR(INDEX('Hoja de Trabajo para listado'!$DE$153:$DG$274,MATCH($A184,'Hoja de Trabajo para listado'!$DE$153:$DE$1048576,0),MATCH((CUADRO!F$5&amp;$E184),'Hoja de Trabajo para listado'!$DE$151:$DG$151,0)),0)+IFERROR(INDEX('Hoja de Trabajo para listado'!$CD$155:$DC$1048576,MATCH($A184,'Hoja de Trabajo para listado'!$CD$155:$CD$1048576,0),MATCH((CUADRO!F$5&amp;$E184),'Hoja de Trabajo para listado'!$CD$151:$DC$151,0)),0)</f>
        <v>0</v>
      </c>
      <c r="G184" s="255">
        <f ca="1">+IFERROR(INDEX('Hoja de Trabajo para listado'!$A$155:$Z$1048576,MATCH($A184,'Hoja de Trabajo para listado'!$A$155:$A$1048576,0),MATCH((CUADRO!G$5&amp;$E184),'Hoja de Trabajo para listado'!$A$151:$Z$151,0)),0)+IFERROR(INDEX('Hoja de Trabajo para listado'!$AB$155:$BA$1048576,MATCH($A184,'Hoja de Trabajo para listado'!$AB$155:$AB$1048576,0),MATCH((CUADRO!G$5&amp;$E184),'Hoja de Trabajo para listado'!$AB$151:$BA$151,0)),0)+IFERROR(INDEX('Hoja de Trabajo para listado'!$BC$155:$CB$1048576,MATCH($A184,'Hoja de Trabajo para listado'!$BC$155:$BC$1048576,0),MATCH((CUADRO!G$5&amp;$E184),'Hoja de Trabajo para listado'!$BC$151:$CB$151,0)),0)+IFERROR(INDEX('Hoja de Trabajo para listado'!$DE$153:$DG$274,MATCH($A184,'Hoja de Trabajo para listado'!$DE$153:$DE$1048576,0),MATCH((CUADRO!G$5&amp;$E184),'Hoja de Trabajo para listado'!$DE$151:$DG$151,0)),0)+IFERROR(INDEX('Hoja de Trabajo para listado'!$CD$155:$DC$1048576,MATCH($A184,'Hoja de Trabajo para listado'!$CD$155:$CD$1048576,0),MATCH((CUADRO!G$5&amp;$E184),'Hoja de Trabajo para listado'!$CD$151:$DC$151,0)),0)</f>
        <v>0</v>
      </c>
      <c r="H184" s="255">
        <f ca="1">+IFERROR(INDEX('Hoja de Trabajo para listado'!$A$155:$Z$1048576,MATCH($A184,'Hoja de Trabajo para listado'!$A$155:$A$1048576,0),MATCH((CUADRO!H$5&amp;$E184),'Hoja de Trabajo para listado'!$A$151:$Z$151,0)),0)+IFERROR(INDEX('Hoja de Trabajo para listado'!$AB$155:$BA$1048576,MATCH($A184,'Hoja de Trabajo para listado'!$AB$155:$AB$1048576,0),MATCH((CUADRO!H$5&amp;$E184),'Hoja de Trabajo para listado'!$AB$151:$BA$151,0)),0)+IFERROR(INDEX('Hoja de Trabajo para listado'!$BC$155:$CB$1048576,MATCH($A184,'Hoja de Trabajo para listado'!$BC$155:$BC$1048576,0),MATCH((CUADRO!H$5&amp;$E184),'Hoja de Trabajo para listado'!$BC$151:$CB$151,0)),0)+IFERROR(INDEX('Hoja de Trabajo para listado'!$DE$153:$DG$274,MATCH($A184,'Hoja de Trabajo para listado'!$DE$153:$DE$1048576,0),MATCH((CUADRO!H$5&amp;$E184),'Hoja de Trabajo para listado'!$DE$151:$DG$151,0)),0)+IFERROR(INDEX('Hoja de Trabajo para listado'!$CD$155:$DC$1048576,MATCH($A184,'Hoja de Trabajo para listado'!$CD$155:$CD$1048576,0),MATCH((CUADRO!H$5&amp;$E184),'Hoja de Trabajo para listado'!$CD$151:$DC$151,0)),0)</f>
        <v>0</v>
      </c>
      <c r="I184" s="255">
        <f ca="1">+IFERROR(INDEX('Hoja de Trabajo para listado'!$A$155:$Z$1048576,MATCH($A184,'Hoja de Trabajo para listado'!$A$155:$A$1048576,0),MATCH((CUADRO!I$5&amp;$E184),'Hoja de Trabajo para listado'!$A$151:$Z$151,0)),0)+IFERROR(INDEX('Hoja de Trabajo para listado'!$AB$155:$BA$1048576,MATCH($A184,'Hoja de Trabajo para listado'!$AB$155:$AB$1048576,0),MATCH((CUADRO!I$5&amp;$E184),'Hoja de Trabajo para listado'!$AB$151:$BA$151,0)),0)+IFERROR(INDEX('Hoja de Trabajo para listado'!$BC$155:$CB$1048576,MATCH($A184,'Hoja de Trabajo para listado'!$BC$155:$BC$1048576,0),MATCH((CUADRO!I$5&amp;$E184),'Hoja de Trabajo para listado'!$BC$151:$CB$151,0)),0)+IFERROR(INDEX('Hoja de Trabajo para listado'!$DE$153:$DG$274,MATCH($A184,'Hoja de Trabajo para listado'!$DE$153:$DE$1048576,0),MATCH((CUADRO!I$5&amp;$E184),'Hoja de Trabajo para listado'!$DE$151:$DG$151,0)),0)+IFERROR(INDEX('Hoja de Trabajo para listado'!$CD$155:$DC$1048576,MATCH($A184,'Hoja de Trabajo para listado'!$CD$155:$CD$1048576,0),MATCH((CUADRO!I$5&amp;$E184),'Hoja de Trabajo para listado'!$CD$151:$DC$151,0)),0)</f>
        <v>0</v>
      </c>
      <c r="J184" s="255">
        <f ca="1">+IFERROR(INDEX('Hoja de Trabajo para listado'!$A$155:$Z$1048576,MATCH($A184,'Hoja de Trabajo para listado'!$A$155:$A$1048576,0),MATCH((CUADRO!J$5&amp;$E184),'Hoja de Trabajo para listado'!$A$151:$Z$151,0)),0)+IFERROR(INDEX('Hoja de Trabajo para listado'!$AB$155:$BA$1048576,MATCH($A184,'Hoja de Trabajo para listado'!$AB$155:$AB$1048576,0),MATCH((CUADRO!J$5&amp;$E184),'Hoja de Trabajo para listado'!$AB$151:$BA$151,0)),0)+IFERROR(INDEX('Hoja de Trabajo para listado'!$BC$155:$CB$1048576,MATCH($A184,'Hoja de Trabajo para listado'!$BC$155:$BC$1048576,0),MATCH((CUADRO!J$5&amp;$E184),'Hoja de Trabajo para listado'!$BC$151:$CB$151,0)),0)+IFERROR(INDEX('Hoja de Trabajo para listado'!$DE$153:$DG$274,MATCH($A184,'Hoja de Trabajo para listado'!$DE$153:$DE$1048576,0),MATCH((CUADRO!J$5&amp;$E184),'Hoja de Trabajo para listado'!$DE$151:$DG$151,0)),0)+IFERROR(INDEX('Hoja de Trabajo para listado'!$CD$155:$DC$1048576,MATCH($A184,'Hoja de Trabajo para listado'!$CD$155:$CD$1048576,0),MATCH((CUADRO!J$5&amp;$E184),'Hoja de Trabajo para listado'!$CD$151:$DC$151,0)),0)</f>
        <v>0</v>
      </c>
      <c r="K184" s="255">
        <f ca="1">+IFERROR(INDEX('Hoja de Trabajo para listado'!$A$155:$Z$1048576,MATCH($A184,'Hoja de Trabajo para listado'!$A$155:$A$1048576,0),MATCH((CUADRO!K$5&amp;$E184),'Hoja de Trabajo para listado'!$A$151:$Z$151,0)),0)+IFERROR(INDEX('Hoja de Trabajo para listado'!$AB$155:$BA$1048576,MATCH($A184,'Hoja de Trabajo para listado'!$AB$155:$AB$1048576,0),MATCH((CUADRO!K$5&amp;$E184),'Hoja de Trabajo para listado'!$AB$151:$BA$151,0)),0)+IFERROR(INDEX('Hoja de Trabajo para listado'!$BC$155:$CB$1048576,MATCH($A184,'Hoja de Trabajo para listado'!$BC$155:$BC$1048576,0),MATCH((CUADRO!K$5&amp;$E184),'Hoja de Trabajo para listado'!$BC$151:$CB$151,0)),0)+IFERROR(INDEX('Hoja de Trabajo para listado'!$DE$153:$DG$274,MATCH($A184,'Hoja de Trabajo para listado'!$DE$153:$DE$1048576,0),MATCH((CUADRO!K$5&amp;$E184),'Hoja de Trabajo para listado'!$DE$151:$DG$151,0)),0)+IFERROR(INDEX('Hoja de Trabajo para listado'!$CD$155:$DC$1048576,MATCH($A184,'Hoja de Trabajo para listado'!$CD$155:$CD$1048576,0),MATCH((CUADRO!K$5&amp;$E184),'Hoja de Trabajo para listado'!$CD$151:$DC$151,0)),0)</f>
        <v>0</v>
      </c>
      <c r="L184" s="255">
        <f ca="1">+IFERROR(INDEX('Hoja de Trabajo para listado'!$A$155:$Z$1048576,MATCH($A184,'Hoja de Trabajo para listado'!$A$155:$A$1048576,0),MATCH((CUADRO!L$5&amp;$E184),'Hoja de Trabajo para listado'!$A$151:$Z$151,0)),0)+IFERROR(INDEX('Hoja de Trabajo para listado'!$AB$155:$BA$1048576,MATCH($A184,'Hoja de Trabajo para listado'!$AB$155:$AB$1048576,0),MATCH((CUADRO!L$5&amp;$E184),'Hoja de Trabajo para listado'!$AB$151:$BA$151,0)),0)+IFERROR(INDEX('Hoja de Trabajo para listado'!$BC$155:$CB$1048576,MATCH($A184,'Hoja de Trabajo para listado'!$BC$155:$BC$1048576,0),MATCH((CUADRO!L$5&amp;$E184),'Hoja de Trabajo para listado'!$BC$151:$CB$151,0)),0)+IFERROR(INDEX('Hoja de Trabajo para listado'!$DE$153:$DG$274,MATCH($A184,'Hoja de Trabajo para listado'!$DE$153:$DE$1048576,0),MATCH((CUADRO!L$5&amp;$E184),'Hoja de Trabajo para listado'!$DE$151:$DG$151,0)),0)+IFERROR(INDEX('Hoja de Trabajo para listado'!$CD$155:$DC$1048576,MATCH($A184,'Hoja de Trabajo para listado'!$CD$155:$CD$1048576,0),MATCH((CUADRO!L$5&amp;$E184),'Hoja de Trabajo para listado'!$CD$151:$DC$151,0)),0)</f>
        <v>0</v>
      </c>
      <c r="M184" s="255">
        <f ca="1">+IFERROR(INDEX('Hoja de Trabajo para listado'!$A$155:$Z$1048576,MATCH($A184,'Hoja de Trabajo para listado'!$A$155:$A$1048576,0),MATCH((CUADRO!M$5&amp;$E184),'Hoja de Trabajo para listado'!$A$151:$Z$151,0)),0)+IFERROR(INDEX('Hoja de Trabajo para listado'!$AB$155:$BA$1048576,MATCH($A184,'Hoja de Trabajo para listado'!$AB$155:$AB$1048576,0),MATCH((CUADRO!M$5&amp;$E184),'Hoja de Trabajo para listado'!$AB$151:$BA$151,0)),0)+IFERROR(INDEX('Hoja de Trabajo para listado'!$BC$155:$CB$1048576,MATCH($A184,'Hoja de Trabajo para listado'!$BC$155:$BC$1048576,0),MATCH((CUADRO!M$5&amp;$E184),'Hoja de Trabajo para listado'!$BC$151:$CB$151,0)),0)+IFERROR(INDEX('Hoja de Trabajo para listado'!$DE$153:$DG$274,MATCH($A184,'Hoja de Trabajo para listado'!$DE$153:$DE$1048576,0),MATCH((CUADRO!M$5&amp;$E184),'Hoja de Trabajo para listado'!$DE$151:$DG$151,0)),0)+IFERROR(INDEX('Hoja de Trabajo para listado'!$CD$155:$DC$1048576,MATCH($A184,'Hoja de Trabajo para listado'!$CD$155:$CD$1048576,0),MATCH((CUADRO!M$5&amp;$E184),'Hoja de Trabajo para listado'!$CD$151:$DC$151,0)),0)</f>
        <v>0</v>
      </c>
      <c r="N184" s="255">
        <f ca="1">+IFERROR(INDEX('Hoja de Trabajo para listado'!$A$155:$Z$1048576,MATCH($A184,'Hoja de Trabajo para listado'!$A$155:$A$1048576,0),MATCH((CUADRO!N$5&amp;$E184),'Hoja de Trabajo para listado'!$A$151:$Z$151,0)),0)+IFERROR(INDEX('Hoja de Trabajo para listado'!$AB$155:$BA$1048576,MATCH($A184,'Hoja de Trabajo para listado'!$AB$155:$AB$1048576,0),MATCH((CUADRO!N$5&amp;$E184),'Hoja de Trabajo para listado'!$AB$151:$BA$151,0)),0)+IFERROR(INDEX('Hoja de Trabajo para listado'!$BC$155:$CB$1048576,MATCH($A184,'Hoja de Trabajo para listado'!$BC$155:$BC$1048576,0),MATCH((CUADRO!N$5&amp;$E184),'Hoja de Trabajo para listado'!$BC$151:$CB$151,0)),0)+IFERROR(INDEX('Hoja de Trabajo para listado'!$DE$153:$DG$274,MATCH($A184,'Hoja de Trabajo para listado'!$DE$153:$DE$1048576,0),MATCH((CUADRO!N$5&amp;$E184),'Hoja de Trabajo para listado'!$DE$151:$DG$151,0)),0)+IFERROR(INDEX('Hoja de Trabajo para listado'!$CD$155:$DC$1048576,MATCH($A184,'Hoja de Trabajo para listado'!$CD$155:$CD$1048576,0),MATCH((CUADRO!N$5&amp;$E184),'Hoja de Trabajo para listado'!$CD$151:$DC$151,0)),0)</f>
        <v>0</v>
      </c>
      <c r="O184" s="255">
        <f ca="1">+IFERROR(INDEX('Hoja de Trabajo para listado'!$A$155:$Z$1048576,MATCH($A184,'Hoja de Trabajo para listado'!$A$155:$A$1048576,0),MATCH((CUADRO!O$5&amp;$E184),'Hoja de Trabajo para listado'!$A$151:$Z$151,0)),0)+IFERROR(INDEX('Hoja de Trabajo para listado'!$AB$155:$BA$1048576,MATCH($A184,'Hoja de Trabajo para listado'!$AB$155:$AB$1048576,0),MATCH((CUADRO!O$5&amp;$E184),'Hoja de Trabajo para listado'!$AB$151:$BA$151,0)),0)+IFERROR(INDEX('Hoja de Trabajo para listado'!$BC$155:$CB$1048576,MATCH($A184,'Hoja de Trabajo para listado'!$BC$155:$BC$1048576,0),MATCH((CUADRO!O$5&amp;$E184),'Hoja de Trabajo para listado'!$BC$151:$CB$151,0)),0)+IFERROR(INDEX('Hoja de Trabajo para listado'!$DE$153:$DG$274,MATCH($A184,'Hoja de Trabajo para listado'!$DE$153:$DE$1048576,0),MATCH((CUADRO!O$5&amp;$E184),'Hoja de Trabajo para listado'!$DE$151:$DG$151,0)),0)+IFERROR(INDEX('Hoja de Trabajo para listado'!$CD$155:$DC$1048576,MATCH($A184,'Hoja de Trabajo para listado'!$CD$155:$CD$1048576,0),MATCH((CUADRO!O$5&amp;$E184),'Hoja de Trabajo para listado'!$CD$151:$DC$151,0)),0)</f>
        <v>0</v>
      </c>
      <c r="P184" s="255">
        <f ca="1">+IFERROR(INDEX('Hoja de Trabajo para listado'!$A$155:$Z$1048576,MATCH($A184,'Hoja de Trabajo para listado'!$A$155:$A$1048576,0),MATCH((CUADRO!P$5&amp;$E184),'Hoja de Trabajo para listado'!$A$151:$Z$151,0)),0)+IFERROR(INDEX('Hoja de Trabajo para listado'!$AB$155:$BA$1048576,MATCH($A184,'Hoja de Trabajo para listado'!$AB$155:$AB$1048576,0),MATCH((CUADRO!P$5&amp;$E184),'Hoja de Trabajo para listado'!$AB$151:$BA$151,0)),0)+IFERROR(INDEX('Hoja de Trabajo para listado'!$BC$155:$CB$1048576,MATCH($A184,'Hoja de Trabajo para listado'!$BC$155:$BC$1048576,0),MATCH((CUADRO!P$5&amp;$E184),'Hoja de Trabajo para listado'!$BC$151:$CB$151,0)),0)+IFERROR(INDEX('Hoja de Trabajo para listado'!$DE$153:$DG$274,MATCH($A184,'Hoja de Trabajo para listado'!$DE$153:$DE$1048576,0),MATCH((CUADRO!P$5&amp;$E184),'Hoja de Trabajo para listado'!$DE$151:$DG$151,0)),0)+IFERROR(INDEX('Hoja de Trabajo para listado'!$CD$155:$DC$1048576,MATCH($A184,'Hoja de Trabajo para listado'!$CD$155:$CD$1048576,0),MATCH((CUADRO!P$5&amp;$E184),'Hoja de Trabajo para listado'!$CD$151:$DC$151,0)),0)</f>
        <v>0</v>
      </c>
      <c r="Q184" s="255">
        <f ca="1">+IFERROR(INDEX('Hoja de Trabajo para listado'!$A$155:$Z$1048576,MATCH($A184,'Hoja de Trabajo para listado'!$A$155:$A$1048576,0),MATCH((CUADRO!Q$5&amp;$E184),'Hoja de Trabajo para listado'!$A$151:$Z$151,0)),0)+IFERROR(INDEX('Hoja de Trabajo para listado'!$AB$155:$BA$1048576,MATCH($A184,'Hoja de Trabajo para listado'!$AB$155:$AB$1048576,0),MATCH((CUADRO!Q$5&amp;$E184),'Hoja de Trabajo para listado'!$AB$151:$BA$151,0)),0)+IFERROR(INDEX('Hoja de Trabajo para listado'!$BC$155:$CB$1048576,MATCH($A184,'Hoja de Trabajo para listado'!$BC$155:$BC$1048576,0),MATCH((CUADRO!Q$5&amp;$E184),'Hoja de Trabajo para listado'!$BC$151:$CB$151,0)),0)+IFERROR(INDEX('Hoja de Trabajo para listado'!$DE$153:$DG$274,MATCH($A184,'Hoja de Trabajo para listado'!$DE$153:$DE$1048576,0),MATCH((CUADRO!Q$5&amp;$E184),'Hoja de Trabajo para listado'!$DE$151:$DG$151,0)),0)+IFERROR(INDEX('Hoja de Trabajo para listado'!$CD$155:$DC$1048576,MATCH($A184,'Hoja de Trabajo para listado'!$CD$155:$CD$1048576,0),MATCH((CUADRO!Q$5&amp;$E184),'Hoja de Trabajo para listado'!$CD$151:$DC$151,0)),0)</f>
        <v>0</v>
      </c>
      <c r="R184" s="255">
        <f t="shared" ca="1" si="6"/>
        <v>0</v>
      </c>
      <c r="S184" s="255"/>
      <c r="T184" s="255">
        <f ca="1">+T185</f>
        <v>0</v>
      </c>
      <c r="U184" s="254">
        <f t="shared" si="7"/>
        <v>1</v>
      </c>
      <c r="V184" s="362" t="str">
        <f>+VLOOKUP(A184,bd_lista!$A$3:$E$590,5,FALSE)</f>
        <v>Instituciones Descentralizadas</v>
      </c>
      <c r="W184" s="361" t="str">
        <f>+V184</f>
        <v>Instituciones Descentralizadas</v>
      </c>
      <c r="X184" s="254">
        <f>+VLOOKUP(A184,[2]Sheet1!$A$13:$D$744,4,FALSE)</f>
        <v>86</v>
      </c>
      <c r="Y184" s="254" t="str">
        <f>+VLOOKUP(X184,bd_lista!$A$3:$C$590,3,FALSE)</f>
        <v>Ministerio de Medio Ambiente y Agua</v>
      </c>
      <c r="Z184" s="316">
        <f>+X184</f>
        <v>86</v>
      </c>
      <c r="AA184" s="317" t="str">
        <f>+Y184</f>
        <v>Ministerio de Medio Ambiente y Agua</v>
      </c>
    </row>
    <row r="185" spans="1:27" ht="15" hidden="1" customHeight="1">
      <c r="A185" s="32">
        <v>300</v>
      </c>
      <c r="B185" s="307"/>
      <c r="C185" s="362" t="str">
        <f>+VLOOKUP(A185,bd_lista!$A$3:$C$590,3,FALSE)</f>
        <v>Servicio Departamental de Riego - Cochabamba</v>
      </c>
      <c r="D185" s="362"/>
      <c r="E185" s="362" t="s">
        <v>1314</v>
      </c>
      <c r="F185" s="257">
        <f ca="1">+IFERROR(INDEX('Hoja de Trabajo para listado'!$A$155:$Z$1048576,MATCH($A185,'Hoja de Trabajo para listado'!$A$155:$A$1048576,0),MATCH((CUADRO!F$5&amp;$E185),'Hoja de Trabajo para listado'!$A$151:$Z$151,0)),0)+IFERROR(INDEX('Hoja de Trabajo para listado'!$AB$155:$BA$1048576,MATCH($A185,'Hoja de Trabajo para listado'!$AB$155:$AB$1048576,0),MATCH((CUADRO!F$5&amp;$E185),'Hoja de Trabajo para listado'!$AB$151:$BA$151,0)),0)+IFERROR(INDEX('Hoja de Trabajo para listado'!$BC$155:$CB$1048576,MATCH($A185,'Hoja de Trabajo para listado'!$BC$155:$BC$1048576,0),MATCH((CUADRO!F$5&amp;$E185),'Hoja de Trabajo para listado'!$BC$151:$CB$151,0)),0)+IFERROR(INDEX('Hoja de Trabajo para listado'!$DE$153:$DG$274,MATCH($A185,'Hoja de Trabajo para listado'!$DE$153:$DE$1048576,0),MATCH((CUADRO!F$5&amp;$E185),'Hoja de Trabajo para listado'!$DE$151:$DG$151,0)),0)+IFERROR(INDEX('Hoja de Trabajo para listado'!$CD$155:$DC$1048576,MATCH($A185,'Hoja de Trabajo para listado'!$CD$155:$CD$1048576,0),MATCH((CUADRO!F$5&amp;$E185),'Hoja de Trabajo para listado'!$CD$151:$DC$151,0)),0)</f>
        <v>0</v>
      </c>
      <c r="G185" s="257">
        <f ca="1">+IFERROR(INDEX('Hoja de Trabajo para listado'!$A$155:$Z$1048576,MATCH($A185,'Hoja de Trabajo para listado'!$A$155:$A$1048576,0),MATCH((CUADRO!G$5&amp;$E185),'Hoja de Trabajo para listado'!$A$151:$Z$151,0)),0)+IFERROR(INDEX('Hoja de Trabajo para listado'!$AB$155:$BA$1048576,MATCH($A185,'Hoja de Trabajo para listado'!$AB$155:$AB$1048576,0),MATCH((CUADRO!G$5&amp;$E185),'Hoja de Trabajo para listado'!$AB$151:$BA$151,0)),0)+IFERROR(INDEX('Hoja de Trabajo para listado'!$BC$155:$CB$1048576,MATCH($A185,'Hoja de Trabajo para listado'!$BC$155:$BC$1048576,0),MATCH((CUADRO!G$5&amp;$E185),'Hoja de Trabajo para listado'!$BC$151:$CB$151,0)),0)+IFERROR(INDEX('Hoja de Trabajo para listado'!$DE$153:$DG$274,MATCH($A185,'Hoja de Trabajo para listado'!$DE$153:$DE$1048576,0),MATCH((CUADRO!G$5&amp;$E185),'Hoja de Trabajo para listado'!$DE$151:$DG$151,0)),0)+IFERROR(INDEX('Hoja de Trabajo para listado'!$CD$155:$DC$1048576,MATCH($A185,'Hoja de Trabajo para listado'!$CD$155:$CD$1048576,0),MATCH((CUADRO!G$5&amp;$E185),'Hoja de Trabajo para listado'!$CD$151:$DC$151,0)),0)</f>
        <v>0</v>
      </c>
      <c r="H185" s="257">
        <f ca="1">+IFERROR(INDEX('Hoja de Trabajo para listado'!$A$155:$Z$1048576,MATCH($A185,'Hoja de Trabajo para listado'!$A$155:$A$1048576,0),MATCH((CUADRO!H$5&amp;$E185),'Hoja de Trabajo para listado'!$A$151:$Z$151,0)),0)+IFERROR(INDEX('Hoja de Trabajo para listado'!$AB$155:$BA$1048576,MATCH($A185,'Hoja de Trabajo para listado'!$AB$155:$AB$1048576,0),MATCH((CUADRO!H$5&amp;$E185),'Hoja de Trabajo para listado'!$AB$151:$BA$151,0)),0)+IFERROR(INDEX('Hoja de Trabajo para listado'!$BC$155:$CB$1048576,MATCH($A185,'Hoja de Trabajo para listado'!$BC$155:$BC$1048576,0),MATCH((CUADRO!H$5&amp;$E185),'Hoja de Trabajo para listado'!$BC$151:$CB$151,0)),0)+IFERROR(INDEX('Hoja de Trabajo para listado'!$DE$153:$DG$274,MATCH($A185,'Hoja de Trabajo para listado'!$DE$153:$DE$1048576,0),MATCH((CUADRO!H$5&amp;$E185),'Hoja de Trabajo para listado'!$DE$151:$DG$151,0)),0)+IFERROR(INDEX('Hoja de Trabajo para listado'!$CD$155:$DC$1048576,MATCH($A185,'Hoja de Trabajo para listado'!$CD$155:$CD$1048576,0),MATCH((CUADRO!H$5&amp;$E185),'Hoja de Trabajo para listado'!$CD$151:$DC$151,0)),0)</f>
        <v>0</v>
      </c>
      <c r="I185" s="257">
        <f ca="1">+IFERROR(INDEX('Hoja de Trabajo para listado'!$A$155:$Z$1048576,MATCH($A185,'Hoja de Trabajo para listado'!$A$155:$A$1048576,0),MATCH((CUADRO!I$5&amp;$E185),'Hoja de Trabajo para listado'!$A$151:$Z$151,0)),0)+IFERROR(INDEX('Hoja de Trabajo para listado'!$AB$155:$BA$1048576,MATCH($A185,'Hoja de Trabajo para listado'!$AB$155:$AB$1048576,0),MATCH((CUADRO!I$5&amp;$E185),'Hoja de Trabajo para listado'!$AB$151:$BA$151,0)),0)+IFERROR(INDEX('Hoja de Trabajo para listado'!$BC$155:$CB$1048576,MATCH($A185,'Hoja de Trabajo para listado'!$BC$155:$BC$1048576,0),MATCH((CUADRO!I$5&amp;$E185),'Hoja de Trabajo para listado'!$BC$151:$CB$151,0)),0)+IFERROR(INDEX('Hoja de Trabajo para listado'!$DE$153:$DG$274,MATCH($A185,'Hoja de Trabajo para listado'!$DE$153:$DE$1048576,0),MATCH((CUADRO!I$5&amp;$E185),'Hoja de Trabajo para listado'!$DE$151:$DG$151,0)),0)+IFERROR(INDEX('Hoja de Trabajo para listado'!$CD$155:$DC$1048576,MATCH($A185,'Hoja de Trabajo para listado'!$CD$155:$CD$1048576,0),MATCH((CUADRO!I$5&amp;$E185),'Hoja de Trabajo para listado'!$CD$151:$DC$151,0)),0)</f>
        <v>0</v>
      </c>
      <c r="J185" s="257">
        <f ca="1">+IFERROR(INDEX('Hoja de Trabajo para listado'!$A$155:$Z$1048576,MATCH($A185,'Hoja de Trabajo para listado'!$A$155:$A$1048576,0),MATCH((CUADRO!J$5&amp;$E185),'Hoja de Trabajo para listado'!$A$151:$Z$151,0)),0)+IFERROR(INDEX('Hoja de Trabajo para listado'!$AB$155:$BA$1048576,MATCH($A185,'Hoja de Trabajo para listado'!$AB$155:$AB$1048576,0),MATCH((CUADRO!J$5&amp;$E185),'Hoja de Trabajo para listado'!$AB$151:$BA$151,0)),0)+IFERROR(INDEX('Hoja de Trabajo para listado'!$BC$155:$CB$1048576,MATCH($A185,'Hoja de Trabajo para listado'!$BC$155:$BC$1048576,0),MATCH((CUADRO!J$5&amp;$E185),'Hoja de Trabajo para listado'!$BC$151:$CB$151,0)),0)+IFERROR(INDEX('Hoja de Trabajo para listado'!$DE$153:$DG$274,MATCH($A185,'Hoja de Trabajo para listado'!$DE$153:$DE$1048576,0),MATCH((CUADRO!J$5&amp;$E185),'Hoja de Trabajo para listado'!$DE$151:$DG$151,0)),0)+IFERROR(INDEX('Hoja de Trabajo para listado'!$CD$155:$DC$1048576,MATCH($A185,'Hoja de Trabajo para listado'!$CD$155:$CD$1048576,0),MATCH((CUADRO!J$5&amp;$E185),'Hoja de Trabajo para listado'!$CD$151:$DC$151,0)),0)</f>
        <v>0</v>
      </c>
      <c r="K185" s="257">
        <f ca="1">+IFERROR(INDEX('Hoja de Trabajo para listado'!$A$155:$Z$1048576,MATCH($A185,'Hoja de Trabajo para listado'!$A$155:$A$1048576,0),MATCH((CUADRO!K$5&amp;$E185),'Hoja de Trabajo para listado'!$A$151:$Z$151,0)),0)+IFERROR(INDEX('Hoja de Trabajo para listado'!$AB$155:$BA$1048576,MATCH($A185,'Hoja de Trabajo para listado'!$AB$155:$AB$1048576,0),MATCH((CUADRO!K$5&amp;$E185),'Hoja de Trabajo para listado'!$AB$151:$BA$151,0)),0)+IFERROR(INDEX('Hoja de Trabajo para listado'!$BC$155:$CB$1048576,MATCH($A185,'Hoja de Trabajo para listado'!$BC$155:$BC$1048576,0),MATCH((CUADRO!K$5&amp;$E185),'Hoja de Trabajo para listado'!$BC$151:$CB$151,0)),0)+IFERROR(INDEX('Hoja de Trabajo para listado'!$DE$153:$DG$274,MATCH($A185,'Hoja de Trabajo para listado'!$DE$153:$DE$1048576,0),MATCH((CUADRO!K$5&amp;$E185),'Hoja de Trabajo para listado'!$DE$151:$DG$151,0)),0)+IFERROR(INDEX('Hoja de Trabajo para listado'!$CD$155:$DC$1048576,MATCH($A185,'Hoja de Trabajo para listado'!$CD$155:$CD$1048576,0),MATCH((CUADRO!K$5&amp;$E185),'Hoja de Trabajo para listado'!$CD$151:$DC$151,0)),0)</f>
        <v>0</v>
      </c>
      <c r="L185" s="257">
        <f ca="1">+IFERROR(INDEX('Hoja de Trabajo para listado'!$A$155:$Z$1048576,MATCH($A185,'Hoja de Trabajo para listado'!$A$155:$A$1048576,0),MATCH((CUADRO!L$5&amp;$E185),'Hoja de Trabajo para listado'!$A$151:$Z$151,0)),0)+IFERROR(INDEX('Hoja de Trabajo para listado'!$AB$155:$BA$1048576,MATCH($A185,'Hoja de Trabajo para listado'!$AB$155:$AB$1048576,0),MATCH((CUADRO!L$5&amp;$E185),'Hoja de Trabajo para listado'!$AB$151:$BA$151,0)),0)+IFERROR(INDEX('Hoja de Trabajo para listado'!$BC$155:$CB$1048576,MATCH($A185,'Hoja de Trabajo para listado'!$BC$155:$BC$1048576,0),MATCH((CUADRO!L$5&amp;$E185),'Hoja de Trabajo para listado'!$BC$151:$CB$151,0)),0)+IFERROR(INDEX('Hoja de Trabajo para listado'!$DE$153:$DG$274,MATCH($A185,'Hoja de Trabajo para listado'!$DE$153:$DE$1048576,0),MATCH((CUADRO!L$5&amp;$E185),'Hoja de Trabajo para listado'!$DE$151:$DG$151,0)),0)+IFERROR(INDEX('Hoja de Trabajo para listado'!$CD$155:$DC$1048576,MATCH($A185,'Hoja de Trabajo para listado'!$CD$155:$CD$1048576,0),MATCH((CUADRO!L$5&amp;$E185),'Hoja de Trabajo para listado'!$CD$151:$DC$151,0)),0)</f>
        <v>0</v>
      </c>
      <c r="M185" s="257">
        <f ca="1">+IFERROR(INDEX('Hoja de Trabajo para listado'!$A$155:$Z$1048576,MATCH($A185,'Hoja de Trabajo para listado'!$A$155:$A$1048576,0),MATCH((CUADRO!M$5&amp;$E185),'Hoja de Trabajo para listado'!$A$151:$Z$151,0)),0)+IFERROR(INDEX('Hoja de Trabajo para listado'!$AB$155:$BA$1048576,MATCH($A185,'Hoja de Trabajo para listado'!$AB$155:$AB$1048576,0),MATCH((CUADRO!M$5&amp;$E185),'Hoja de Trabajo para listado'!$AB$151:$BA$151,0)),0)+IFERROR(INDEX('Hoja de Trabajo para listado'!$BC$155:$CB$1048576,MATCH($A185,'Hoja de Trabajo para listado'!$BC$155:$BC$1048576,0),MATCH((CUADRO!M$5&amp;$E185),'Hoja de Trabajo para listado'!$BC$151:$CB$151,0)),0)+IFERROR(INDEX('Hoja de Trabajo para listado'!$DE$153:$DG$274,MATCH($A185,'Hoja de Trabajo para listado'!$DE$153:$DE$1048576,0),MATCH((CUADRO!M$5&amp;$E185),'Hoja de Trabajo para listado'!$DE$151:$DG$151,0)),0)+IFERROR(INDEX('Hoja de Trabajo para listado'!$CD$155:$DC$1048576,MATCH($A185,'Hoja de Trabajo para listado'!$CD$155:$CD$1048576,0),MATCH((CUADRO!M$5&amp;$E185),'Hoja de Trabajo para listado'!$CD$151:$DC$151,0)),0)</f>
        <v>0</v>
      </c>
      <c r="N185" s="257">
        <f ca="1">+IFERROR(INDEX('Hoja de Trabajo para listado'!$A$155:$Z$1048576,MATCH($A185,'Hoja de Trabajo para listado'!$A$155:$A$1048576,0),MATCH((CUADRO!N$5&amp;$E185),'Hoja de Trabajo para listado'!$A$151:$Z$151,0)),0)+IFERROR(INDEX('Hoja de Trabajo para listado'!$AB$155:$BA$1048576,MATCH($A185,'Hoja de Trabajo para listado'!$AB$155:$AB$1048576,0),MATCH((CUADRO!N$5&amp;$E185),'Hoja de Trabajo para listado'!$AB$151:$BA$151,0)),0)+IFERROR(INDEX('Hoja de Trabajo para listado'!$BC$155:$CB$1048576,MATCH($A185,'Hoja de Trabajo para listado'!$BC$155:$BC$1048576,0),MATCH((CUADRO!N$5&amp;$E185),'Hoja de Trabajo para listado'!$BC$151:$CB$151,0)),0)+IFERROR(INDEX('Hoja de Trabajo para listado'!$DE$153:$DG$274,MATCH($A185,'Hoja de Trabajo para listado'!$DE$153:$DE$1048576,0),MATCH((CUADRO!N$5&amp;$E185),'Hoja de Trabajo para listado'!$DE$151:$DG$151,0)),0)+IFERROR(INDEX('Hoja de Trabajo para listado'!$CD$155:$DC$1048576,MATCH($A185,'Hoja de Trabajo para listado'!$CD$155:$CD$1048576,0),MATCH((CUADRO!N$5&amp;$E185),'Hoja de Trabajo para listado'!$CD$151:$DC$151,0)),0)</f>
        <v>0</v>
      </c>
      <c r="O185" s="257">
        <f ca="1">+IFERROR(INDEX('Hoja de Trabajo para listado'!$A$155:$Z$1048576,MATCH($A185,'Hoja de Trabajo para listado'!$A$155:$A$1048576,0),MATCH((CUADRO!O$5&amp;$E185),'Hoja de Trabajo para listado'!$A$151:$Z$151,0)),0)+IFERROR(INDEX('Hoja de Trabajo para listado'!$AB$155:$BA$1048576,MATCH($A185,'Hoja de Trabajo para listado'!$AB$155:$AB$1048576,0),MATCH((CUADRO!O$5&amp;$E185),'Hoja de Trabajo para listado'!$AB$151:$BA$151,0)),0)+IFERROR(INDEX('Hoja de Trabajo para listado'!$BC$155:$CB$1048576,MATCH($A185,'Hoja de Trabajo para listado'!$BC$155:$BC$1048576,0),MATCH((CUADRO!O$5&amp;$E185),'Hoja de Trabajo para listado'!$BC$151:$CB$151,0)),0)+IFERROR(INDEX('Hoja de Trabajo para listado'!$DE$153:$DG$274,MATCH($A185,'Hoja de Trabajo para listado'!$DE$153:$DE$1048576,0),MATCH((CUADRO!O$5&amp;$E185),'Hoja de Trabajo para listado'!$DE$151:$DG$151,0)),0)+IFERROR(INDEX('Hoja de Trabajo para listado'!$CD$155:$DC$1048576,MATCH($A185,'Hoja de Trabajo para listado'!$CD$155:$CD$1048576,0),MATCH((CUADRO!O$5&amp;$E185),'Hoja de Trabajo para listado'!$CD$151:$DC$151,0)),0)</f>
        <v>0</v>
      </c>
      <c r="P185" s="257">
        <f ca="1">+IFERROR(INDEX('Hoja de Trabajo para listado'!$A$155:$Z$1048576,MATCH($A185,'Hoja de Trabajo para listado'!$A$155:$A$1048576,0),MATCH((CUADRO!P$5&amp;$E185),'Hoja de Trabajo para listado'!$A$151:$Z$151,0)),0)+IFERROR(INDEX('Hoja de Trabajo para listado'!$AB$155:$BA$1048576,MATCH($A185,'Hoja de Trabajo para listado'!$AB$155:$AB$1048576,0),MATCH((CUADRO!P$5&amp;$E185),'Hoja de Trabajo para listado'!$AB$151:$BA$151,0)),0)+IFERROR(INDEX('Hoja de Trabajo para listado'!$BC$155:$CB$1048576,MATCH($A185,'Hoja de Trabajo para listado'!$BC$155:$BC$1048576,0),MATCH((CUADRO!P$5&amp;$E185),'Hoja de Trabajo para listado'!$BC$151:$CB$151,0)),0)+IFERROR(INDEX('Hoja de Trabajo para listado'!$DE$153:$DG$274,MATCH($A185,'Hoja de Trabajo para listado'!$DE$153:$DE$1048576,0),MATCH((CUADRO!P$5&amp;$E185),'Hoja de Trabajo para listado'!$DE$151:$DG$151,0)),0)+IFERROR(INDEX('Hoja de Trabajo para listado'!$CD$155:$DC$1048576,MATCH($A185,'Hoja de Trabajo para listado'!$CD$155:$CD$1048576,0),MATCH((CUADRO!P$5&amp;$E185),'Hoja de Trabajo para listado'!$CD$151:$DC$151,0)),0)</f>
        <v>0</v>
      </c>
      <c r="Q185" s="257">
        <f ca="1">+IFERROR(INDEX('Hoja de Trabajo para listado'!$A$155:$Z$1048576,MATCH($A185,'Hoja de Trabajo para listado'!$A$155:$A$1048576,0),MATCH((CUADRO!Q$5&amp;$E185),'Hoja de Trabajo para listado'!$A$151:$Z$151,0)),0)+IFERROR(INDEX('Hoja de Trabajo para listado'!$AB$155:$BA$1048576,MATCH($A185,'Hoja de Trabajo para listado'!$AB$155:$AB$1048576,0),MATCH((CUADRO!Q$5&amp;$E185),'Hoja de Trabajo para listado'!$AB$151:$BA$151,0)),0)+IFERROR(INDEX('Hoja de Trabajo para listado'!$BC$155:$CB$1048576,MATCH($A185,'Hoja de Trabajo para listado'!$BC$155:$BC$1048576,0),MATCH((CUADRO!Q$5&amp;$E185),'Hoja de Trabajo para listado'!$BC$151:$CB$151,0)),0)+IFERROR(INDEX('Hoja de Trabajo para listado'!$DE$153:$DG$274,MATCH($A185,'Hoja de Trabajo para listado'!$DE$153:$DE$1048576,0),MATCH((CUADRO!Q$5&amp;$E185),'Hoja de Trabajo para listado'!$DE$151:$DG$151,0)),0)+IFERROR(INDEX('Hoja de Trabajo para listado'!$CD$155:$DC$1048576,MATCH($A185,'Hoja de Trabajo para listado'!$CD$155:$CD$1048576,0),MATCH((CUADRO!Q$5&amp;$E185),'Hoja de Trabajo para listado'!$CD$151:$DC$151,0)),0)</f>
        <v>0</v>
      </c>
      <c r="R185" s="257">
        <f t="shared" ca="1" si="6"/>
        <v>0</v>
      </c>
      <c r="S185" s="257">
        <f ca="1">+R184+R185</f>
        <v>0</v>
      </c>
      <c r="T185" s="257">
        <f ca="1">+S185</f>
        <v>0</v>
      </c>
      <c r="U185" s="256">
        <f t="shared" si="7"/>
        <v>2</v>
      </c>
      <c r="V185" s="362" t="str">
        <f>+VLOOKUP(A185,bd_lista!$A$3:$E$590,5,FALSE)</f>
        <v>Instituciones Descentralizadas</v>
      </c>
      <c r="W185" s="362"/>
      <c r="X185" s="254">
        <f>+VLOOKUP(A185,[2]Sheet1!$A$13:$D$744,4,FALSE)</f>
        <v>86</v>
      </c>
      <c r="Y185" s="254" t="str">
        <f>+VLOOKUP(X185,bd_lista!$A$3:$C$590,3,FALSE)</f>
        <v>Ministerio de Medio Ambiente y Agua</v>
      </c>
      <c r="Z185" s="314"/>
      <c r="AA185" s="315"/>
    </row>
    <row r="186" spans="1:27" customFormat="1" ht="15" customHeight="1">
      <c r="A186" s="264">
        <v>203</v>
      </c>
      <c r="B186" s="306">
        <f>+A186</f>
        <v>203</v>
      </c>
      <c r="C186" s="259" t="str">
        <f>+VLOOKUP(A186,bd_lista!$A$3:$C$590,3,FALSE)</f>
        <v>Autoridad de Supervisión del Sistema Financiero</v>
      </c>
      <c r="D186" s="361" t="str">
        <f>+C186</f>
        <v>Autoridad de Supervisión del Sistema Financiero</v>
      </c>
      <c r="E186" s="259" t="s">
        <v>1313</v>
      </c>
      <c r="F186" s="255">
        <f ca="1">+IFERROR(INDEX('Hoja de Trabajo para listado'!$A$155:$Z$1048576,MATCH($A186,'Hoja de Trabajo para listado'!$A$155:$A$1048576,0),MATCH((CUADRO!F$5&amp;$E186),'Hoja de Trabajo para listado'!$A$151:$Z$151,0)),0)+IFERROR(INDEX('Hoja de Trabajo para listado'!$AB$155:$BA$1048576,MATCH($A186,'Hoja de Trabajo para listado'!$AB$155:$AB$1048576,0),MATCH((CUADRO!F$5&amp;$E186),'Hoja de Trabajo para listado'!$AB$151:$BA$151,0)),0)+IFERROR(INDEX('Hoja de Trabajo para listado'!$BC$155:$CB$1048576,MATCH($A186,'Hoja de Trabajo para listado'!$BC$155:$BC$1048576,0),MATCH((CUADRO!F$5&amp;$E186),'Hoja de Trabajo para listado'!$BC$151:$CB$151,0)),0)+IFERROR(INDEX('Hoja de Trabajo para listado'!$DE$153:$DG$274,MATCH($A186,'Hoja de Trabajo para listado'!$DE$153:$DE$1048576,0),MATCH((CUADRO!F$5&amp;$E186),'Hoja de Trabajo para listado'!$DE$151:$DG$151,0)),0)+IFERROR(INDEX('Hoja de Trabajo para listado'!$CD$155:$DC$1048576,MATCH($A186,'Hoja de Trabajo para listado'!$CD$155:$CD$1048576,0),MATCH((CUADRO!F$5&amp;$E186),'Hoja de Trabajo para listado'!$CD$151:$DC$151,0)),0)</f>
        <v>0</v>
      </c>
      <c r="G186" s="255">
        <f ca="1">+IFERROR(INDEX('Hoja de Trabajo para listado'!$A$155:$Z$1048576,MATCH($A186,'Hoja de Trabajo para listado'!$A$155:$A$1048576,0),MATCH((CUADRO!G$5&amp;$E186),'Hoja de Trabajo para listado'!$A$151:$Z$151,0)),0)+IFERROR(INDEX('Hoja de Trabajo para listado'!$AB$155:$BA$1048576,MATCH($A186,'Hoja de Trabajo para listado'!$AB$155:$AB$1048576,0),MATCH((CUADRO!G$5&amp;$E186),'Hoja de Trabajo para listado'!$AB$151:$BA$151,0)),0)+IFERROR(INDEX('Hoja de Trabajo para listado'!$BC$155:$CB$1048576,MATCH($A186,'Hoja de Trabajo para listado'!$BC$155:$BC$1048576,0),MATCH((CUADRO!G$5&amp;$E186),'Hoja de Trabajo para listado'!$BC$151:$CB$151,0)),0)+IFERROR(INDEX('Hoja de Trabajo para listado'!$DE$153:$DG$274,MATCH($A186,'Hoja de Trabajo para listado'!$DE$153:$DE$1048576,0),MATCH((CUADRO!G$5&amp;$E186),'Hoja de Trabajo para listado'!$DE$151:$DG$151,0)),0)+IFERROR(INDEX('Hoja de Trabajo para listado'!$CD$155:$DC$1048576,MATCH($A186,'Hoja de Trabajo para listado'!$CD$155:$CD$1048576,0),MATCH((CUADRO!G$5&amp;$E186),'Hoja de Trabajo para listado'!$CD$151:$DC$151,0)),0)</f>
        <v>0</v>
      </c>
      <c r="H186" s="255">
        <f ca="1">+IFERROR(INDEX('Hoja de Trabajo para listado'!$A$155:$Z$1048576,MATCH($A186,'Hoja de Trabajo para listado'!$A$155:$A$1048576,0),MATCH((CUADRO!H$5&amp;$E186),'Hoja de Trabajo para listado'!$A$151:$Z$151,0)),0)+IFERROR(INDEX('Hoja de Trabajo para listado'!$AB$155:$BA$1048576,MATCH($A186,'Hoja de Trabajo para listado'!$AB$155:$AB$1048576,0),MATCH((CUADRO!H$5&amp;$E186),'Hoja de Trabajo para listado'!$AB$151:$BA$151,0)),0)+IFERROR(INDEX('Hoja de Trabajo para listado'!$BC$155:$CB$1048576,MATCH($A186,'Hoja de Trabajo para listado'!$BC$155:$BC$1048576,0),MATCH((CUADRO!H$5&amp;$E186),'Hoja de Trabajo para listado'!$BC$151:$CB$151,0)),0)+IFERROR(INDEX('Hoja de Trabajo para listado'!$DE$153:$DG$274,MATCH($A186,'Hoja de Trabajo para listado'!$DE$153:$DE$1048576,0),MATCH((CUADRO!H$5&amp;$E186),'Hoja de Trabajo para listado'!$DE$151:$DG$151,0)),0)+IFERROR(INDEX('Hoja de Trabajo para listado'!$CD$155:$DC$1048576,MATCH($A186,'Hoja de Trabajo para listado'!$CD$155:$CD$1048576,0),MATCH((CUADRO!H$5&amp;$E186),'Hoja de Trabajo para listado'!$CD$151:$DC$151,0)),0)</f>
        <v>0</v>
      </c>
      <c r="I186" s="255">
        <f ca="1">+IFERROR(INDEX('Hoja de Trabajo para listado'!$A$155:$Z$1048576,MATCH($A186,'Hoja de Trabajo para listado'!$A$155:$A$1048576,0),MATCH((CUADRO!I$5&amp;$E186),'Hoja de Trabajo para listado'!$A$151:$Z$151,0)),0)+IFERROR(INDEX('Hoja de Trabajo para listado'!$AB$155:$BA$1048576,MATCH($A186,'Hoja de Trabajo para listado'!$AB$155:$AB$1048576,0),MATCH((CUADRO!I$5&amp;$E186),'Hoja de Trabajo para listado'!$AB$151:$BA$151,0)),0)+IFERROR(INDEX('Hoja de Trabajo para listado'!$BC$155:$CB$1048576,MATCH($A186,'Hoja de Trabajo para listado'!$BC$155:$BC$1048576,0),MATCH((CUADRO!I$5&amp;$E186),'Hoja de Trabajo para listado'!$BC$151:$CB$151,0)),0)+IFERROR(INDEX('Hoja de Trabajo para listado'!$DE$153:$DG$274,MATCH($A186,'Hoja de Trabajo para listado'!$DE$153:$DE$1048576,0),MATCH((CUADRO!I$5&amp;$E186),'Hoja de Trabajo para listado'!$DE$151:$DG$151,0)),0)+IFERROR(INDEX('Hoja de Trabajo para listado'!$CD$155:$DC$1048576,MATCH($A186,'Hoja de Trabajo para listado'!$CD$155:$CD$1048576,0),MATCH((CUADRO!I$5&amp;$E186),'Hoja de Trabajo para listado'!$CD$151:$DC$151,0)),0)</f>
        <v>0</v>
      </c>
      <c r="J186" s="255">
        <f ca="1">+IFERROR(INDEX('Hoja de Trabajo para listado'!$A$155:$Z$1048576,MATCH($A186,'Hoja de Trabajo para listado'!$A$155:$A$1048576,0),MATCH((CUADRO!J$5&amp;$E186),'Hoja de Trabajo para listado'!$A$151:$Z$151,0)),0)+IFERROR(INDEX('Hoja de Trabajo para listado'!$AB$155:$BA$1048576,MATCH($A186,'Hoja de Trabajo para listado'!$AB$155:$AB$1048576,0),MATCH((CUADRO!J$5&amp;$E186),'Hoja de Trabajo para listado'!$AB$151:$BA$151,0)),0)+IFERROR(INDEX('Hoja de Trabajo para listado'!$BC$155:$CB$1048576,MATCH($A186,'Hoja de Trabajo para listado'!$BC$155:$BC$1048576,0),MATCH((CUADRO!J$5&amp;$E186),'Hoja de Trabajo para listado'!$BC$151:$CB$151,0)),0)+IFERROR(INDEX('Hoja de Trabajo para listado'!$DE$153:$DG$274,MATCH($A186,'Hoja de Trabajo para listado'!$DE$153:$DE$1048576,0),MATCH((CUADRO!J$5&amp;$E186),'Hoja de Trabajo para listado'!$DE$151:$DG$151,0)),0)+IFERROR(INDEX('Hoja de Trabajo para listado'!$CD$155:$DC$1048576,MATCH($A186,'Hoja de Trabajo para listado'!$CD$155:$CD$1048576,0),MATCH((CUADRO!J$5&amp;$E186),'Hoja de Trabajo para listado'!$CD$151:$DC$151,0)),0)</f>
        <v>0</v>
      </c>
      <c r="K186" s="255">
        <f ca="1">+IFERROR(INDEX('Hoja de Trabajo para listado'!$A$155:$Z$1048576,MATCH($A186,'Hoja de Trabajo para listado'!$A$155:$A$1048576,0),MATCH((CUADRO!K$5&amp;$E186),'Hoja de Trabajo para listado'!$A$151:$Z$151,0)),0)+IFERROR(INDEX('Hoja de Trabajo para listado'!$AB$155:$BA$1048576,MATCH($A186,'Hoja de Trabajo para listado'!$AB$155:$AB$1048576,0),MATCH((CUADRO!K$5&amp;$E186),'Hoja de Trabajo para listado'!$AB$151:$BA$151,0)),0)+IFERROR(INDEX('Hoja de Trabajo para listado'!$BC$155:$CB$1048576,MATCH($A186,'Hoja de Trabajo para listado'!$BC$155:$BC$1048576,0),MATCH((CUADRO!K$5&amp;$E186),'Hoja de Trabajo para listado'!$BC$151:$CB$151,0)),0)+IFERROR(INDEX('Hoja de Trabajo para listado'!$DE$153:$DG$274,MATCH($A186,'Hoja de Trabajo para listado'!$DE$153:$DE$1048576,0),MATCH((CUADRO!K$5&amp;$E186),'Hoja de Trabajo para listado'!$DE$151:$DG$151,0)),0)+IFERROR(INDEX('Hoja de Trabajo para listado'!$CD$155:$DC$1048576,MATCH($A186,'Hoja de Trabajo para listado'!$CD$155:$CD$1048576,0),MATCH((CUADRO!K$5&amp;$E186),'Hoja de Trabajo para listado'!$CD$151:$DC$151,0)),0)</f>
        <v>0</v>
      </c>
      <c r="L186" s="255">
        <f ca="1">+IFERROR(INDEX('Hoja de Trabajo para listado'!$A$155:$Z$1048576,MATCH($A186,'Hoja de Trabajo para listado'!$A$155:$A$1048576,0),MATCH((CUADRO!L$5&amp;$E186),'Hoja de Trabajo para listado'!$A$151:$Z$151,0)),0)+IFERROR(INDEX('Hoja de Trabajo para listado'!$AB$155:$BA$1048576,MATCH($A186,'Hoja de Trabajo para listado'!$AB$155:$AB$1048576,0),MATCH((CUADRO!L$5&amp;$E186),'Hoja de Trabajo para listado'!$AB$151:$BA$151,0)),0)+IFERROR(INDEX('Hoja de Trabajo para listado'!$BC$155:$CB$1048576,MATCH($A186,'Hoja de Trabajo para listado'!$BC$155:$BC$1048576,0),MATCH((CUADRO!L$5&amp;$E186),'Hoja de Trabajo para listado'!$BC$151:$CB$151,0)),0)+IFERROR(INDEX('Hoja de Trabajo para listado'!$DE$153:$DG$274,MATCH($A186,'Hoja de Trabajo para listado'!$DE$153:$DE$1048576,0),MATCH((CUADRO!L$5&amp;$E186),'Hoja de Trabajo para listado'!$DE$151:$DG$151,0)),0)+IFERROR(INDEX('Hoja de Trabajo para listado'!$CD$155:$DC$1048576,MATCH($A186,'Hoja de Trabajo para listado'!$CD$155:$CD$1048576,0),MATCH((CUADRO!L$5&amp;$E186),'Hoja de Trabajo para listado'!$CD$151:$DC$151,0)),0)</f>
        <v>0</v>
      </c>
      <c r="M186" s="255">
        <f ca="1">+IFERROR(INDEX('Hoja de Trabajo para listado'!$A$155:$Z$1048576,MATCH($A186,'Hoja de Trabajo para listado'!$A$155:$A$1048576,0),MATCH((CUADRO!M$5&amp;$E186),'Hoja de Trabajo para listado'!$A$151:$Z$151,0)),0)+IFERROR(INDEX('Hoja de Trabajo para listado'!$AB$155:$BA$1048576,MATCH($A186,'Hoja de Trabajo para listado'!$AB$155:$AB$1048576,0),MATCH((CUADRO!M$5&amp;$E186),'Hoja de Trabajo para listado'!$AB$151:$BA$151,0)),0)+IFERROR(INDEX('Hoja de Trabajo para listado'!$BC$155:$CB$1048576,MATCH($A186,'Hoja de Trabajo para listado'!$BC$155:$BC$1048576,0),MATCH((CUADRO!M$5&amp;$E186),'Hoja de Trabajo para listado'!$BC$151:$CB$151,0)),0)+IFERROR(INDEX('Hoja de Trabajo para listado'!$DE$153:$DG$274,MATCH($A186,'Hoja de Trabajo para listado'!$DE$153:$DE$1048576,0),MATCH((CUADRO!M$5&amp;$E186),'Hoja de Trabajo para listado'!$DE$151:$DG$151,0)),0)+IFERROR(INDEX('Hoja de Trabajo para listado'!$CD$155:$DC$1048576,MATCH($A186,'Hoja de Trabajo para listado'!$CD$155:$CD$1048576,0),MATCH((CUADRO!M$5&amp;$E186),'Hoja de Trabajo para listado'!$CD$151:$DC$151,0)),0)</f>
        <v>0</v>
      </c>
      <c r="N186" s="255">
        <f ca="1">+IFERROR(INDEX('Hoja de Trabajo para listado'!$A$155:$Z$1048576,MATCH($A186,'Hoja de Trabajo para listado'!$A$155:$A$1048576,0),MATCH((CUADRO!N$5&amp;$E186),'Hoja de Trabajo para listado'!$A$151:$Z$151,0)),0)+IFERROR(INDEX('Hoja de Trabajo para listado'!$AB$155:$BA$1048576,MATCH($A186,'Hoja de Trabajo para listado'!$AB$155:$AB$1048576,0),MATCH((CUADRO!N$5&amp;$E186),'Hoja de Trabajo para listado'!$AB$151:$BA$151,0)),0)+IFERROR(INDEX('Hoja de Trabajo para listado'!$BC$155:$CB$1048576,MATCH($A186,'Hoja de Trabajo para listado'!$BC$155:$BC$1048576,0),MATCH((CUADRO!N$5&amp;$E186),'Hoja de Trabajo para listado'!$BC$151:$CB$151,0)),0)+IFERROR(INDEX('Hoja de Trabajo para listado'!$DE$153:$DG$274,MATCH($A186,'Hoja de Trabajo para listado'!$DE$153:$DE$1048576,0),MATCH((CUADRO!N$5&amp;$E186),'Hoja de Trabajo para listado'!$DE$151:$DG$151,0)),0)+IFERROR(INDEX('Hoja de Trabajo para listado'!$CD$155:$DC$1048576,MATCH($A186,'Hoja de Trabajo para listado'!$CD$155:$CD$1048576,0),MATCH((CUADRO!N$5&amp;$E186),'Hoja de Trabajo para listado'!$CD$151:$DC$151,0)),0)</f>
        <v>0</v>
      </c>
      <c r="O186" s="255">
        <f ca="1">+IFERROR(INDEX('Hoja de Trabajo para listado'!$A$155:$Z$1048576,MATCH($A186,'Hoja de Trabajo para listado'!$A$155:$A$1048576,0),MATCH((CUADRO!O$5&amp;$E186),'Hoja de Trabajo para listado'!$A$151:$Z$151,0)),0)+IFERROR(INDEX('Hoja de Trabajo para listado'!$AB$155:$BA$1048576,MATCH($A186,'Hoja de Trabajo para listado'!$AB$155:$AB$1048576,0),MATCH((CUADRO!O$5&amp;$E186),'Hoja de Trabajo para listado'!$AB$151:$BA$151,0)),0)+IFERROR(INDEX('Hoja de Trabajo para listado'!$BC$155:$CB$1048576,MATCH($A186,'Hoja de Trabajo para listado'!$BC$155:$BC$1048576,0),MATCH((CUADRO!O$5&amp;$E186),'Hoja de Trabajo para listado'!$BC$151:$CB$151,0)),0)+IFERROR(INDEX('Hoja de Trabajo para listado'!$DE$153:$DG$274,MATCH($A186,'Hoja de Trabajo para listado'!$DE$153:$DE$1048576,0),MATCH((CUADRO!O$5&amp;$E186),'Hoja de Trabajo para listado'!$DE$151:$DG$151,0)),0)+IFERROR(INDEX('Hoja de Trabajo para listado'!$CD$155:$DC$1048576,MATCH($A186,'Hoja de Trabajo para listado'!$CD$155:$CD$1048576,0),MATCH((CUADRO!O$5&amp;$E186),'Hoja de Trabajo para listado'!$CD$151:$DC$151,0)),0)</f>
        <v>0</v>
      </c>
      <c r="P186" s="255">
        <f ca="1">+IFERROR(INDEX('Hoja de Trabajo para listado'!$A$155:$Z$1048576,MATCH($A186,'Hoja de Trabajo para listado'!$A$155:$A$1048576,0),MATCH((CUADRO!P$5&amp;$E186),'Hoja de Trabajo para listado'!$A$151:$Z$151,0)),0)+IFERROR(INDEX('Hoja de Trabajo para listado'!$AB$155:$BA$1048576,MATCH($A186,'Hoja de Trabajo para listado'!$AB$155:$AB$1048576,0),MATCH((CUADRO!P$5&amp;$E186),'Hoja de Trabajo para listado'!$AB$151:$BA$151,0)),0)+IFERROR(INDEX('Hoja de Trabajo para listado'!$BC$155:$CB$1048576,MATCH($A186,'Hoja de Trabajo para listado'!$BC$155:$BC$1048576,0),MATCH((CUADRO!P$5&amp;$E186),'Hoja de Trabajo para listado'!$BC$151:$CB$151,0)),0)+IFERROR(INDEX('Hoja de Trabajo para listado'!$DE$153:$DG$274,MATCH($A186,'Hoja de Trabajo para listado'!$DE$153:$DE$1048576,0),MATCH((CUADRO!P$5&amp;$E186),'Hoja de Trabajo para listado'!$DE$151:$DG$151,0)),0)+IFERROR(INDEX('Hoja de Trabajo para listado'!$CD$155:$DC$1048576,MATCH($A186,'Hoja de Trabajo para listado'!$CD$155:$CD$1048576,0),MATCH((CUADRO!P$5&amp;$E186),'Hoja de Trabajo para listado'!$CD$151:$DC$151,0)),0)</f>
        <v>0</v>
      </c>
      <c r="Q186" s="255">
        <f ca="1">+IFERROR(INDEX('Hoja de Trabajo para listado'!$A$155:$Z$1048576,MATCH($A186,'Hoja de Trabajo para listado'!$A$155:$A$1048576,0),MATCH((CUADRO!Q$5&amp;$E186),'Hoja de Trabajo para listado'!$A$151:$Z$151,0)),0)+IFERROR(INDEX('Hoja de Trabajo para listado'!$AB$155:$BA$1048576,MATCH($A186,'Hoja de Trabajo para listado'!$AB$155:$AB$1048576,0),MATCH((CUADRO!Q$5&amp;$E186),'Hoja de Trabajo para listado'!$AB$151:$BA$151,0)),0)+IFERROR(INDEX('Hoja de Trabajo para listado'!$BC$155:$CB$1048576,MATCH($A186,'Hoja de Trabajo para listado'!$BC$155:$BC$1048576,0),MATCH((CUADRO!Q$5&amp;$E186),'Hoja de Trabajo para listado'!$BC$151:$CB$151,0)),0)+IFERROR(INDEX('Hoja de Trabajo para listado'!$DE$153:$DG$274,MATCH($A186,'Hoja de Trabajo para listado'!$DE$153:$DE$1048576,0),MATCH((CUADRO!Q$5&amp;$E186),'Hoja de Trabajo para listado'!$DE$151:$DG$151,0)),0)+IFERROR(INDEX('Hoja de Trabajo para listado'!$CD$155:$DC$1048576,MATCH($A186,'Hoja de Trabajo para listado'!$CD$155:$CD$1048576,0),MATCH((CUADRO!Q$5&amp;$E186),'Hoja de Trabajo para listado'!$CD$151:$DC$151,0)),0)</f>
        <v>0</v>
      </c>
      <c r="R186" s="255">
        <f t="shared" ca="1" si="6"/>
        <v>0</v>
      </c>
      <c r="S186" s="255"/>
      <c r="T186" s="255">
        <f ca="1">+T187</f>
        <v>1204343</v>
      </c>
      <c r="U186" s="254">
        <f t="shared" si="7"/>
        <v>1</v>
      </c>
      <c r="V186" s="362" t="str">
        <f>+VLOOKUP(A186,bd_lista!$A$3:$E$590,5,FALSE)</f>
        <v>Instituciones Descentralizadas</v>
      </c>
      <c r="W186" s="361" t="str">
        <f>+V186</f>
        <v>Instituciones Descentralizadas</v>
      </c>
      <c r="X186" s="254">
        <f>+VLOOKUP(A186,[2]Sheet1!$A$13:$D$744,4,FALSE)</f>
        <v>35</v>
      </c>
      <c r="Y186" s="254" t="str">
        <f>+VLOOKUP(X186,bd_lista!$A$3:$C$590,3,FALSE)</f>
        <v>Ministerio de Economía y Finanzas Públicas</v>
      </c>
      <c r="Z186" s="316">
        <f>+X186</f>
        <v>35</v>
      </c>
      <c r="AA186" s="348" t="str">
        <f>+Y186</f>
        <v>Ministerio de Economía y Finanzas Públicas</v>
      </c>
    </row>
    <row r="187" spans="1:27" customFormat="1" ht="15" customHeight="1">
      <c r="A187" s="32">
        <v>203</v>
      </c>
      <c r="B187" s="307"/>
      <c r="C187" s="362" t="str">
        <f>+VLOOKUP(A187,bd_lista!$A$3:$C$590,3,FALSE)</f>
        <v>Autoridad de Supervisión del Sistema Financiero</v>
      </c>
      <c r="D187" s="362"/>
      <c r="E187" s="362" t="s">
        <v>1314</v>
      </c>
      <c r="F187" s="257">
        <f ca="1">+IFERROR(INDEX('Hoja de Trabajo para listado'!$A$155:$Z$1048576,MATCH($A187,'Hoja de Trabajo para listado'!$A$155:$A$1048576,0),MATCH((CUADRO!F$5&amp;$E187),'Hoja de Trabajo para listado'!$A$151:$Z$151,0)),0)+IFERROR(INDEX('Hoja de Trabajo para listado'!$AB$155:$BA$1048576,MATCH($A187,'Hoja de Trabajo para listado'!$AB$155:$AB$1048576,0),MATCH((CUADRO!F$5&amp;$E187),'Hoja de Trabajo para listado'!$AB$151:$BA$151,0)),0)+IFERROR(INDEX('Hoja de Trabajo para listado'!$BC$155:$CB$1048576,MATCH($A187,'Hoja de Trabajo para listado'!$BC$155:$BC$1048576,0),MATCH((CUADRO!F$5&amp;$E187),'Hoja de Trabajo para listado'!$BC$151:$CB$151,0)),0)+IFERROR(INDEX('Hoja de Trabajo para listado'!$DE$153:$DG$274,MATCH($A187,'Hoja de Trabajo para listado'!$DE$153:$DE$1048576,0),MATCH((CUADRO!F$5&amp;$E187),'Hoja de Trabajo para listado'!$DE$151:$DG$151,0)),0)+IFERROR(INDEX('Hoja de Trabajo para listado'!$CD$155:$DC$1048576,MATCH($A187,'Hoja de Trabajo para listado'!$CD$155:$CD$1048576,0),MATCH((CUADRO!F$5&amp;$E187),'Hoja de Trabajo para listado'!$CD$151:$DC$151,0)),0)</f>
        <v>0</v>
      </c>
      <c r="G187" s="257">
        <f ca="1">+IFERROR(INDEX('Hoja de Trabajo para listado'!$A$155:$Z$1048576,MATCH($A187,'Hoja de Trabajo para listado'!$A$155:$A$1048576,0),MATCH((CUADRO!G$5&amp;$E187),'Hoja de Trabajo para listado'!$A$151:$Z$151,0)),0)+IFERROR(INDEX('Hoja de Trabajo para listado'!$AB$155:$BA$1048576,MATCH($A187,'Hoja de Trabajo para listado'!$AB$155:$AB$1048576,0),MATCH((CUADRO!G$5&amp;$E187),'Hoja de Trabajo para listado'!$AB$151:$BA$151,0)),0)+IFERROR(INDEX('Hoja de Trabajo para listado'!$BC$155:$CB$1048576,MATCH($A187,'Hoja de Trabajo para listado'!$BC$155:$BC$1048576,0),MATCH((CUADRO!G$5&amp;$E187),'Hoja de Trabajo para listado'!$BC$151:$CB$151,0)),0)+IFERROR(INDEX('Hoja de Trabajo para listado'!$DE$153:$DG$274,MATCH($A187,'Hoja de Trabajo para listado'!$DE$153:$DE$1048576,0),MATCH((CUADRO!G$5&amp;$E187),'Hoja de Trabajo para listado'!$DE$151:$DG$151,0)),0)+IFERROR(INDEX('Hoja de Trabajo para listado'!$CD$155:$DC$1048576,MATCH($A187,'Hoja de Trabajo para listado'!$CD$155:$CD$1048576,0),MATCH((CUADRO!G$5&amp;$E187),'Hoja de Trabajo para listado'!$CD$151:$DC$151,0)),0)</f>
        <v>0</v>
      </c>
      <c r="H187" s="257">
        <f ca="1">+IFERROR(INDEX('Hoja de Trabajo para listado'!$A$155:$Z$1048576,MATCH($A187,'Hoja de Trabajo para listado'!$A$155:$A$1048576,0),MATCH((CUADRO!H$5&amp;$E187),'Hoja de Trabajo para listado'!$A$151:$Z$151,0)),0)+IFERROR(INDEX('Hoja de Trabajo para listado'!$AB$155:$BA$1048576,MATCH($A187,'Hoja de Trabajo para listado'!$AB$155:$AB$1048576,0),MATCH((CUADRO!H$5&amp;$E187),'Hoja de Trabajo para listado'!$AB$151:$BA$151,0)),0)+IFERROR(INDEX('Hoja de Trabajo para listado'!$BC$155:$CB$1048576,MATCH($A187,'Hoja de Trabajo para listado'!$BC$155:$BC$1048576,0),MATCH((CUADRO!H$5&amp;$E187),'Hoja de Trabajo para listado'!$BC$151:$CB$151,0)),0)+IFERROR(INDEX('Hoja de Trabajo para listado'!$DE$153:$DG$274,MATCH($A187,'Hoja de Trabajo para listado'!$DE$153:$DE$1048576,0),MATCH((CUADRO!H$5&amp;$E187),'Hoja de Trabajo para listado'!$DE$151:$DG$151,0)),0)+IFERROR(INDEX('Hoja de Trabajo para listado'!$CD$155:$DC$1048576,MATCH($A187,'Hoja de Trabajo para listado'!$CD$155:$CD$1048576,0),MATCH((CUADRO!H$5&amp;$E187),'Hoja de Trabajo para listado'!$CD$151:$DC$151,0)),0)</f>
        <v>0</v>
      </c>
      <c r="I187" s="257">
        <f ca="1">+IFERROR(INDEX('Hoja de Trabajo para listado'!$A$155:$Z$1048576,MATCH($A187,'Hoja de Trabajo para listado'!$A$155:$A$1048576,0),MATCH((CUADRO!I$5&amp;$E187),'Hoja de Trabajo para listado'!$A$151:$Z$151,0)),0)+IFERROR(INDEX('Hoja de Trabajo para listado'!$AB$155:$BA$1048576,MATCH($A187,'Hoja de Trabajo para listado'!$AB$155:$AB$1048576,0),MATCH((CUADRO!I$5&amp;$E187),'Hoja de Trabajo para listado'!$AB$151:$BA$151,0)),0)+IFERROR(INDEX('Hoja de Trabajo para listado'!$BC$155:$CB$1048576,MATCH($A187,'Hoja de Trabajo para listado'!$BC$155:$BC$1048576,0),MATCH((CUADRO!I$5&amp;$E187),'Hoja de Trabajo para listado'!$BC$151:$CB$151,0)),0)+IFERROR(INDEX('Hoja de Trabajo para listado'!$DE$153:$DG$274,MATCH($A187,'Hoja de Trabajo para listado'!$DE$153:$DE$1048576,0),MATCH((CUADRO!I$5&amp;$E187),'Hoja de Trabajo para listado'!$DE$151:$DG$151,0)),0)+IFERROR(INDEX('Hoja de Trabajo para listado'!$CD$155:$DC$1048576,MATCH($A187,'Hoja de Trabajo para listado'!$CD$155:$CD$1048576,0),MATCH((CUADRO!I$5&amp;$E187),'Hoja de Trabajo para listado'!$CD$151:$DC$151,0)),0)</f>
        <v>0</v>
      </c>
      <c r="J187" s="257">
        <f ca="1">+IFERROR(INDEX('Hoja de Trabajo para listado'!$A$155:$Z$1048576,MATCH($A187,'Hoja de Trabajo para listado'!$A$155:$A$1048576,0),MATCH((CUADRO!J$5&amp;$E187),'Hoja de Trabajo para listado'!$A$151:$Z$151,0)),0)+IFERROR(INDEX('Hoja de Trabajo para listado'!$AB$155:$BA$1048576,MATCH($A187,'Hoja de Trabajo para listado'!$AB$155:$AB$1048576,0),MATCH((CUADRO!J$5&amp;$E187),'Hoja de Trabajo para listado'!$AB$151:$BA$151,0)),0)+IFERROR(INDEX('Hoja de Trabajo para listado'!$BC$155:$CB$1048576,MATCH($A187,'Hoja de Trabajo para listado'!$BC$155:$BC$1048576,0),MATCH((CUADRO!J$5&amp;$E187),'Hoja de Trabajo para listado'!$BC$151:$CB$151,0)),0)+IFERROR(INDEX('Hoja de Trabajo para listado'!$DE$153:$DG$274,MATCH($A187,'Hoja de Trabajo para listado'!$DE$153:$DE$1048576,0),MATCH((CUADRO!J$5&amp;$E187),'Hoja de Trabajo para listado'!$DE$151:$DG$151,0)),0)+IFERROR(INDEX('Hoja de Trabajo para listado'!$CD$155:$DC$1048576,MATCH($A187,'Hoja de Trabajo para listado'!$CD$155:$CD$1048576,0),MATCH((CUADRO!J$5&amp;$E187),'Hoja de Trabajo para listado'!$CD$151:$DC$151,0)),0)</f>
        <v>0</v>
      </c>
      <c r="K187" s="257">
        <f ca="1">+IFERROR(INDEX('Hoja de Trabajo para listado'!$A$155:$Z$1048576,MATCH($A187,'Hoja de Trabajo para listado'!$A$155:$A$1048576,0),MATCH((CUADRO!K$5&amp;$E187),'Hoja de Trabajo para listado'!$A$151:$Z$151,0)),0)+IFERROR(INDEX('Hoja de Trabajo para listado'!$AB$155:$BA$1048576,MATCH($A187,'Hoja de Trabajo para listado'!$AB$155:$AB$1048576,0),MATCH((CUADRO!K$5&amp;$E187),'Hoja de Trabajo para listado'!$AB$151:$BA$151,0)),0)+IFERROR(INDEX('Hoja de Trabajo para listado'!$BC$155:$CB$1048576,MATCH($A187,'Hoja de Trabajo para listado'!$BC$155:$BC$1048576,0),MATCH((CUADRO!K$5&amp;$E187),'Hoja de Trabajo para listado'!$BC$151:$CB$151,0)),0)+IFERROR(INDEX('Hoja de Trabajo para listado'!$DE$153:$DG$274,MATCH($A187,'Hoja de Trabajo para listado'!$DE$153:$DE$1048576,0),MATCH((CUADRO!K$5&amp;$E187),'Hoja de Trabajo para listado'!$DE$151:$DG$151,0)),0)+IFERROR(INDEX('Hoja de Trabajo para listado'!$CD$155:$DC$1048576,MATCH($A187,'Hoja de Trabajo para listado'!$CD$155:$CD$1048576,0),MATCH((CUADRO!K$5&amp;$E187),'Hoja de Trabajo para listado'!$CD$151:$DC$151,0)),0)</f>
        <v>30</v>
      </c>
      <c r="L187" s="257">
        <f ca="1">+IFERROR(INDEX('Hoja de Trabajo para listado'!$A$155:$Z$1048576,MATCH($A187,'Hoja de Trabajo para listado'!$A$155:$A$1048576,0),MATCH((CUADRO!L$5&amp;$E187),'Hoja de Trabajo para listado'!$A$151:$Z$151,0)),0)+IFERROR(INDEX('Hoja de Trabajo para listado'!$AB$155:$BA$1048576,MATCH($A187,'Hoja de Trabajo para listado'!$AB$155:$AB$1048576,0),MATCH((CUADRO!L$5&amp;$E187),'Hoja de Trabajo para listado'!$AB$151:$BA$151,0)),0)+IFERROR(INDEX('Hoja de Trabajo para listado'!$BC$155:$CB$1048576,MATCH($A187,'Hoja de Trabajo para listado'!$BC$155:$BC$1048576,0),MATCH((CUADRO!L$5&amp;$E187),'Hoja de Trabajo para listado'!$BC$151:$CB$151,0)),0)+IFERROR(INDEX('Hoja de Trabajo para listado'!$DE$153:$DG$274,MATCH($A187,'Hoja de Trabajo para listado'!$DE$153:$DE$1048576,0),MATCH((CUADRO!L$5&amp;$E187),'Hoja de Trabajo para listado'!$DE$151:$DG$151,0)),0)+IFERROR(INDEX('Hoja de Trabajo para listado'!$CD$155:$DC$1048576,MATCH($A187,'Hoja de Trabajo para listado'!$CD$155:$CD$1048576,0),MATCH((CUADRO!L$5&amp;$E187),'Hoja de Trabajo para listado'!$CD$151:$DC$151,0)),0)</f>
        <v>0</v>
      </c>
      <c r="M187" s="257">
        <f ca="1">+IFERROR(INDEX('Hoja de Trabajo para listado'!$A$155:$Z$1048576,MATCH($A187,'Hoja de Trabajo para listado'!$A$155:$A$1048576,0),MATCH((CUADRO!M$5&amp;$E187),'Hoja de Trabajo para listado'!$A$151:$Z$151,0)),0)+IFERROR(INDEX('Hoja de Trabajo para listado'!$AB$155:$BA$1048576,MATCH($A187,'Hoja de Trabajo para listado'!$AB$155:$AB$1048576,0),MATCH((CUADRO!M$5&amp;$E187),'Hoja de Trabajo para listado'!$AB$151:$BA$151,0)),0)+IFERROR(INDEX('Hoja de Trabajo para listado'!$BC$155:$CB$1048576,MATCH($A187,'Hoja de Trabajo para listado'!$BC$155:$BC$1048576,0),MATCH((CUADRO!M$5&amp;$E187),'Hoja de Trabajo para listado'!$BC$151:$CB$151,0)),0)+IFERROR(INDEX('Hoja de Trabajo para listado'!$DE$153:$DG$274,MATCH($A187,'Hoja de Trabajo para listado'!$DE$153:$DE$1048576,0),MATCH((CUADRO!M$5&amp;$E187),'Hoja de Trabajo para listado'!$DE$151:$DG$151,0)),0)+IFERROR(INDEX('Hoja de Trabajo para listado'!$CD$155:$DC$1048576,MATCH($A187,'Hoja de Trabajo para listado'!$CD$155:$CD$1048576,0),MATCH((CUADRO!M$5&amp;$E187),'Hoja de Trabajo para listado'!$CD$151:$DC$151,0)),0)</f>
        <v>0</v>
      </c>
      <c r="N187" s="257">
        <f ca="1">+IFERROR(INDEX('Hoja de Trabajo para listado'!$A$155:$Z$1048576,MATCH($A187,'Hoja de Trabajo para listado'!$A$155:$A$1048576,0),MATCH((CUADRO!N$5&amp;$E187),'Hoja de Trabajo para listado'!$A$151:$Z$151,0)),0)+IFERROR(INDEX('Hoja de Trabajo para listado'!$AB$155:$BA$1048576,MATCH($A187,'Hoja de Trabajo para listado'!$AB$155:$AB$1048576,0),MATCH((CUADRO!N$5&amp;$E187),'Hoja de Trabajo para listado'!$AB$151:$BA$151,0)),0)+IFERROR(INDEX('Hoja de Trabajo para listado'!$BC$155:$CB$1048576,MATCH($A187,'Hoja de Trabajo para listado'!$BC$155:$BC$1048576,0),MATCH((CUADRO!N$5&amp;$E187),'Hoja de Trabajo para listado'!$BC$151:$CB$151,0)),0)+IFERROR(INDEX('Hoja de Trabajo para listado'!$DE$153:$DG$274,MATCH($A187,'Hoja de Trabajo para listado'!$DE$153:$DE$1048576,0),MATCH((CUADRO!N$5&amp;$E187),'Hoja de Trabajo para listado'!$DE$151:$DG$151,0)),0)+IFERROR(INDEX('Hoja de Trabajo para listado'!$CD$155:$DC$1048576,MATCH($A187,'Hoja de Trabajo para listado'!$CD$155:$CD$1048576,0),MATCH((CUADRO!N$5&amp;$E187),'Hoja de Trabajo para listado'!$CD$151:$DC$151,0)),0)</f>
        <v>1204313</v>
      </c>
      <c r="O187" s="257">
        <f ca="1">+IFERROR(INDEX('Hoja de Trabajo para listado'!$A$155:$Z$1048576,MATCH($A187,'Hoja de Trabajo para listado'!$A$155:$A$1048576,0),MATCH((CUADRO!O$5&amp;$E187),'Hoja de Trabajo para listado'!$A$151:$Z$151,0)),0)+IFERROR(INDEX('Hoja de Trabajo para listado'!$AB$155:$BA$1048576,MATCH($A187,'Hoja de Trabajo para listado'!$AB$155:$AB$1048576,0),MATCH((CUADRO!O$5&amp;$E187),'Hoja de Trabajo para listado'!$AB$151:$BA$151,0)),0)+IFERROR(INDEX('Hoja de Trabajo para listado'!$BC$155:$CB$1048576,MATCH($A187,'Hoja de Trabajo para listado'!$BC$155:$BC$1048576,0),MATCH((CUADRO!O$5&amp;$E187),'Hoja de Trabajo para listado'!$BC$151:$CB$151,0)),0)+IFERROR(INDEX('Hoja de Trabajo para listado'!$DE$153:$DG$274,MATCH($A187,'Hoja de Trabajo para listado'!$DE$153:$DE$1048576,0),MATCH((CUADRO!O$5&amp;$E187),'Hoja de Trabajo para listado'!$DE$151:$DG$151,0)),0)+IFERROR(INDEX('Hoja de Trabajo para listado'!$CD$155:$DC$1048576,MATCH($A187,'Hoja de Trabajo para listado'!$CD$155:$CD$1048576,0),MATCH((CUADRO!O$5&amp;$E187),'Hoja de Trabajo para listado'!$CD$151:$DC$151,0)),0)</f>
        <v>0</v>
      </c>
      <c r="P187" s="257">
        <f ca="1">+IFERROR(INDEX('Hoja de Trabajo para listado'!$A$155:$Z$1048576,MATCH($A187,'Hoja de Trabajo para listado'!$A$155:$A$1048576,0),MATCH((CUADRO!P$5&amp;$E187),'Hoja de Trabajo para listado'!$A$151:$Z$151,0)),0)+IFERROR(INDEX('Hoja de Trabajo para listado'!$AB$155:$BA$1048576,MATCH($A187,'Hoja de Trabajo para listado'!$AB$155:$AB$1048576,0),MATCH((CUADRO!P$5&amp;$E187),'Hoja de Trabajo para listado'!$AB$151:$BA$151,0)),0)+IFERROR(INDEX('Hoja de Trabajo para listado'!$BC$155:$CB$1048576,MATCH($A187,'Hoja de Trabajo para listado'!$BC$155:$BC$1048576,0),MATCH((CUADRO!P$5&amp;$E187),'Hoja de Trabajo para listado'!$BC$151:$CB$151,0)),0)+IFERROR(INDEX('Hoja de Trabajo para listado'!$DE$153:$DG$274,MATCH($A187,'Hoja de Trabajo para listado'!$DE$153:$DE$1048576,0),MATCH((CUADRO!P$5&amp;$E187),'Hoja de Trabajo para listado'!$DE$151:$DG$151,0)),0)+IFERROR(INDEX('Hoja de Trabajo para listado'!$CD$155:$DC$1048576,MATCH($A187,'Hoja de Trabajo para listado'!$CD$155:$CD$1048576,0),MATCH((CUADRO!P$5&amp;$E187),'Hoja de Trabajo para listado'!$CD$151:$DC$151,0)),0)</f>
        <v>0</v>
      </c>
      <c r="Q187" s="255">
        <f ca="1">+IFERROR(INDEX('Hoja de Trabajo para listado'!$A$155:$Z$1048576,MATCH($A187,'Hoja de Trabajo para listado'!$A$155:$A$1048576,0),MATCH((CUADRO!Q$5&amp;$E187),'Hoja de Trabajo para listado'!$A$151:$Z$151,0)),0)+IFERROR(INDEX('Hoja de Trabajo para listado'!$AB$155:$BA$1048576,MATCH($A187,'Hoja de Trabajo para listado'!$AB$155:$AB$1048576,0),MATCH((CUADRO!Q$5&amp;$E187),'Hoja de Trabajo para listado'!$AB$151:$BA$151,0)),0)+IFERROR(INDEX('Hoja de Trabajo para listado'!$BC$155:$CB$1048576,MATCH($A187,'Hoja de Trabajo para listado'!$BC$155:$BC$1048576,0),MATCH((CUADRO!Q$5&amp;$E187),'Hoja de Trabajo para listado'!$BC$151:$CB$151,0)),0)+IFERROR(INDEX('Hoja de Trabajo para listado'!$DE$153:$DG$274,MATCH($A187,'Hoja de Trabajo para listado'!$DE$153:$DE$1048576,0),MATCH((CUADRO!Q$5&amp;$E187),'Hoja de Trabajo para listado'!$DE$151:$DG$151,0)),0)+IFERROR(INDEX('Hoja de Trabajo para listado'!$CD$155:$DC$1048576,MATCH($A187,'Hoja de Trabajo para listado'!$CD$155:$CD$1048576,0),MATCH((CUADRO!Q$5&amp;$E187),'Hoja de Trabajo para listado'!$CD$151:$DC$151,0)),0)</f>
        <v>0</v>
      </c>
      <c r="R187" s="257">
        <f t="shared" ca="1" si="6"/>
        <v>1204343</v>
      </c>
      <c r="S187" s="257">
        <f ca="1">+R186+R187</f>
        <v>1204343</v>
      </c>
      <c r="T187" s="257">
        <f ca="1">+S187</f>
        <v>1204343</v>
      </c>
      <c r="U187" s="256">
        <f t="shared" si="7"/>
        <v>2</v>
      </c>
      <c r="V187" s="362" t="str">
        <f>+VLOOKUP(A187,bd_lista!$A$3:$E$590,5,FALSE)</f>
        <v>Instituciones Descentralizadas</v>
      </c>
      <c r="W187" s="362"/>
      <c r="X187" s="254">
        <f>+VLOOKUP(A187,[2]Sheet1!$A$13:$D$744,4,FALSE)</f>
        <v>35</v>
      </c>
      <c r="Y187" s="254" t="str">
        <f>+VLOOKUP(X187,bd_lista!$A$3:$C$590,3,FALSE)</f>
        <v>Ministerio de Economía y Finanzas Públicas</v>
      </c>
      <c r="Z187" s="314"/>
      <c r="AA187" s="350"/>
    </row>
    <row r="188" spans="1:27" customFormat="1" ht="15" customHeight="1">
      <c r="A188" s="32">
        <v>163</v>
      </c>
      <c r="B188" s="306">
        <f>+A188</f>
        <v>163</v>
      </c>
      <c r="C188" s="259" t="str">
        <f>+VLOOKUP(A188,bd_lista!$A$3:$C$590,3,FALSE)</f>
        <v>Agencia Nacional de Hidrocarburos</v>
      </c>
      <c r="D188" s="361" t="str">
        <f>+C188</f>
        <v>Agencia Nacional de Hidrocarburos</v>
      </c>
      <c r="E188" s="259" t="s">
        <v>1313</v>
      </c>
      <c r="F188" s="255">
        <f ca="1">+IFERROR(INDEX('Hoja de Trabajo para listado'!$A$155:$Z$1048576,MATCH($A188,'Hoja de Trabajo para listado'!$A$155:$A$1048576,0),MATCH((CUADRO!F$5&amp;$E188),'Hoja de Trabajo para listado'!$A$151:$Z$151,0)),0)+IFERROR(INDEX('Hoja de Trabajo para listado'!$AB$155:$BA$1048576,MATCH($A188,'Hoja de Trabajo para listado'!$AB$155:$AB$1048576,0),MATCH((CUADRO!F$5&amp;$E188),'Hoja de Trabajo para listado'!$AB$151:$BA$151,0)),0)+IFERROR(INDEX('Hoja de Trabajo para listado'!$BC$155:$CB$1048576,MATCH($A188,'Hoja de Trabajo para listado'!$BC$155:$BC$1048576,0),MATCH((CUADRO!F$5&amp;$E188),'Hoja de Trabajo para listado'!$BC$151:$CB$151,0)),0)+IFERROR(INDEX('Hoja de Trabajo para listado'!$DE$153:$DG$274,MATCH($A188,'Hoja de Trabajo para listado'!$DE$153:$DE$1048576,0),MATCH((CUADRO!F$5&amp;$E188),'Hoja de Trabajo para listado'!$DE$151:$DG$151,0)),0)+IFERROR(INDEX('Hoja de Trabajo para listado'!$CD$155:$DC$1048576,MATCH($A188,'Hoja de Trabajo para listado'!$CD$155:$CD$1048576,0),MATCH((CUADRO!F$5&amp;$E188),'Hoja de Trabajo para listado'!$CD$151:$DC$151,0)),0)</f>
        <v>0</v>
      </c>
      <c r="G188" s="255">
        <f ca="1">+IFERROR(INDEX('Hoja de Trabajo para listado'!$A$155:$Z$1048576,MATCH($A188,'Hoja de Trabajo para listado'!$A$155:$A$1048576,0),MATCH((CUADRO!G$5&amp;$E188),'Hoja de Trabajo para listado'!$A$151:$Z$151,0)),0)+IFERROR(INDEX('Hoja de Trabajo para listado'!$AB$155:$BA$1048576,MATCH($A188,'Hoja de Trabajo para listado'!$AB$155:$AB$1048576,0),MATCH((CUADRO!G$5&amp;$E188),'Hoja de Trabajo para listado'!$AB$151:$BA$151,0)),0)+IFERROR(INDEX('Hoja de Trabajo para listado'!$BC$155:$CB$1048576,MATCH($A188,'Hoja de Trabajo para listado'!$BC$155:$BC$1048576,0),MATCH((CUADRO!G$5&amp;$E188),'Hoja de Trabajo para listado'!$BC$151:$CB$151,0)),0)+IFERROR(INDEX('Hoja de Trabajo para listado'!$DE$153:$DG$274,MATCH($A188,'Hoja de Trabajo para listado'!$DE$153:$DE$1048576,0),MATCH((CUADRO!G$5&amp;$E188),'Hoja de Trabajo para listado'!$DE$151:$DG$151,0)),0)+IFERROR(INDEX('Hoja de Trabajo para listado'!$CD$155:$DC$1048576,MATCH($A188,'Hoja de Trabajo para listado'!$CD$155:$CD$1048576,0),MATCH((CUADRO!G$5&amp;$E188),'Hoja de Trabajo para listado'!$CD$151:$DC$151,0)),0)</f>
        <v>0</v>
      </c>
      <c r="H188" s="255">
        <f ca="1">+IFERROR(INDEX('Hoja de Trabajo para listado'!$A$155:$Z$1048576,MATCH($A188,'Hoja de Trabajo para listado'!$A$155:$A$1048576,0),MATCH((CUADRO!H$5&amp;$E188),'Hoja de Trabajo para listado'!$A$151:$Z$151,0)),0)+IFERROR(INDEX('Hoja de Trabajo para listado'!$AB$155:$BA$1048576,MATCH($A188,'Hoja de Trabajo para listado'!$AB$155:$AB$1048576,0),MATCH((CUADRO!H$5&amp;$E188),'Hoja de Trabajo para listado'!$AB$151:$BA$151,0)),0)+IFERROR(INDEX('Hoja de Trabajo para listado'!$BC$155:$CB$1048576,MATCH($A188,'Hoja de Trabajo para listado'!$BC$155:$BC$1048576,0),MATCH((CUADRO!H$5&amp;$E188),'Hoja de Trabajo para listado'!$BC$151:$CB$151,0)),0)+IFERROR(INDEX('Hoja de Trabajo para listado'!$DE$153:$DG$274,MATCH($A188,'Hoja de Trabajo para listado'!$DE$153:$DE$1048576,0),MATCH((CUADRO!H$5&amp;$E188),'Hoja de Trabajo para listado'!$DE$151:$DG$151,0)),0)+IFERROR(INDEX('Hoja de Trabajo para listado'!$CD$155:$DC$1048576,MATCH($A188,'Hoja de Trabajo para listado'!$CD$155:$CD$1048576,0),MATCH((CUADRO!H$5&amp;$E188),'Hoja de Trabajo para listado'!$CD$151:$DC$151,0)),0)</f>
        <v>0</v>
      </c>
      <c r="I188" s="255">
        <f ca="1">+IFERROR(INDEX('Hoja de Trabajo para listado'!$A$155:$Z$1048576,MATCH($A188,'Hoja de Trabajo para listado'!$A$155:$A$1048576,0),MATCH((CUADRO!I$5&amp;$E188),'Hoja de Trabajo para listado'!$A$151:$Z$151,0)),0)+IFERROR(INDEX('Hoja de Trabajo para listado'!$AB$155:$BA$1048576,MATCH($A188,'Hoja de Trabajo para listado'!$AB$155:$AB$1048576,0),MATCH((CUADRO!I$5&amp;$E188),'Hoja de Trabajo para listado'!$AB$151:$BA$151,0)),0)+IFERROR(INDEX('Hoja de Trabajo para listado'!$BC$155:$CB$1048576,MATCH($A188,'Hoja de Trabajo para listado'!$BC$155:$BC$1048576,0),MATCH((CUADRO!I$5&amp;$E188),'Hoja de Trabajo para listado'!$BC$151:$CB$151,0)),0)+IFERROR(INDEX('Hoja de Trabajo para listado'!$DE$153:$DG$274,MATCH($A188,'Hoja de Trabajo para listado'!$DE$153:$DE$1048576,0),MATCH((CUADRO!I$5&amp;$E188),'Hoja de Trabajo para listado'!$DE$151:$DG$151,0)),0)+IFERROR(INDEX('Hoja de Trabajo para listado'!$CD$155:$DC$1048576,MATCH($A188,'Hoja de Trabajo para listado'!$CD$155:$CD$1048576,0),MATCH((CUADRO!I$5&amp;$E188),'Hoja de Trabajo para listado'!$CD$151:$DC$151,0)),0)</f>
        <v>0</v>
      </c>
      <c r="J188" s="255">
        <f ca="1">+IFERROR(INDEX('Hoja de Trabajo para listado'!$A$155:$Z$1048576,MATCH($A188,'Hoja de Trabajo para listado'!$A$155:$A$1048576,0),MATCH((CUADRO!J$5&amp;$E188),'Hoja de Trabajo para listado'!$A$151:$Z$151,0)),0)+IFERROR(INDEX('Hoja de Trabajo para listado'!$AB$155:$BA$1048576,MATCH($A188,'Hoja de Trabajo para listado'!$AB$155:$AB$1048576,0),MATCH((CUADRO!J$5&amp;$E188),'Hoja de Trabajo para listado'!$AB$151:$BA$151,0)),0)+IFERROR(INDEX('Hoja de Trabajo para listado'!$BC$155:$CB$1048576,MATCH($A188,'Hoja de Trabajo para listado'!$BC$155:$BC$1048576,0),MATCH((CUADRO!J$5&amp;$E188),'Hoja de Trabajo para listado'!$BC$151:$CB$151,0)),0)+IFERROR(INDEX('Hoja de Trabajo para listado'!$DE$153:$DG$274,MATCH($A188,'Hoja de Trabajo para listado'!$DE$153:$DE$1048576,0),MATCH((CUADRO!J$5&amp;$E188),'Hoja de Trabajo para listado'!$DE$151:$DG$151,0)),0)+IFERROR(INDEX('Hoja de Trabajo para listado'!$CD$155:$DC$1048576,MATCH($A188,'Hoja de Trabajo para listado'!$CD$155:$CD$1048576,0),MATCH((CUADRO!J$5&amp;$E188),'Hoja de Trabajo para listado'!$CD$151:$DC$151,0)),0)</f>
        <v>0</v>
      </c>
      <c r="K188" s="255">
        <f ca="1">+IFERROR(INDEX('Hoja de Trabajo para listado'!$A$155:$Z$1048576,MATCH($A188,'Hoja de Trabajo para listado'!$A$155:$A$1048576,0),MATCH((CUADRO!K$5&amp;$E188),'Hoja de Trabajo para listado'!$A$151:$Z$151,0)),0)+IFERROR(INDEX('Hoja de Trabajo para listado'!$AB$155:$BA$1048576,MATCH($A188,'Hoja de Trabajo para listado'!$AB$155:$AB$1048576,0),MATCH((CUADRO!K$5&amp;$E188),'Hoja de Trabajo para listado'!$AB$151:$BA$151,0)),0)+IFERROR(INDEX('Hoja de Trabajo para listado'!$BC$155:$CB$1048576,MATCH($A188,'Hoja de Trabajo para listado'!$BC$155:$BC$1048576,0),MATCH((CUADRO!K$5&amp;$E188),'Hoja de Trabajo para listado'!$BC$151:$CB$151,0)),0)+IFERROR(INDEX('Hoja de Trabajo para listado'!$DE$153:$DG$274,MATCH($A188,'Hoja de Trabajo para listado'!$DE$153:$DE$1048576,0),MATCH((CUADRO!K$5&amp;$E188),'Hoja de Trabajo para listado'!$DE$151:$DG$151,0)),0)+IFERROR(INDEX('Hoja de Trabajo para listado'!$CD$155:$DC$1048576,MATCH($A188,'Hoja de Trabajo para listado'!$CD$155:$CD$1048576,0),MATCH((CUADRO!K$5&amp;$E188),'Hoja de Trabajo para listado'!$CD$151:$DC$151,0)),0)</f>
        <v>0</v>
      </c>
      <c r="L188" s="255">
        <f ca="1">+IFERROR(INDEX('Hoja de Trabajo para listado'!$A$155:$Z$1048576,MATCH($A188,'Hoja de Trabajo para listado'!$A$155:$A$1048576,0),MATCH((CUADRO!L$5&amp;$E188),'Hoja de Trabajo para listado'!$A$151:$Z$151,0)),0)+IFERROR(INDEX('Hoja de Trabajo para listado'!$AB$155:$BA$1048576,MATCH($A188,'Hoja de Trabajo para listado'!$AB$155:$AB$1048576,0),MATCH((CUADRO!L$5&amp;$E188),'Hoja de Trabajo para listado'!$AB$151:$BA$151,0)),0)+IFERROR(INDEX('Hoja de Trabajo para listado'!$BC$155:$CB$1048576,MATCH($A188,'Hoja de Trabajo para listado'!$BC$155:$BC$1048576,0),MATCH((CUADRO!L$5&amp;$E188),'Hoja de Trabajo para listado'!$BC$151:$CB$151,0)),0)+IFERROR(INDEX('Hoja de Trabajo para listado'!$DE$153:$DG$274,MATCH($A188,'Hoja de Trabajo para listado'!$DE$153:$DE$1048576,0),MATCH((CUADRO!L$5&amp;$E188),'Hoja de Trabajo para listado'!$DE$151:$DG$151,0)),0)+IFERROR(INDEX('Hoja de Trabajo para listado'!$CD$155:$DC$1048576,MATCH($A188,'Hoja de Trabajo para listado'!$CD$155:$CD$1048576,0),MATCH((CUADRO!L$5&amp;$E188),'Hoja de Trabajo para listado'!$CD$151:$DC$151,0)),0)</f>
        <v>0</v>
      </c>
      <c r="M188" s="255">
        <f ca="1">+IFERROR(INDEX('Hoja de Trabajo para listado'!$A$155:$Z$1048576,MATCH($A188,'Hoja de Trabajo para listado'!$A$155:$A$1048576,0),MATCH((CUADRO!M$5&amp;$E188),'Hoja de Trabajo para listado'!$A$151:$Z$151,0)),0)+IFERROR(INDEX('Hoja de Trabajo para listado'!$AB$155:$BA$1048576,MATCH($A188,'Hoja de Trabajo para listado'!$AB$155:$AB$1048576,0),MATCH((CUADRO!M$5&amp;$E188),'Hoja de Trabajo para listado'!$AB$151:$BA$151,0)),0)+IFERROR(INDEX('Hoja de Trabajo para listado'!$BC$155:$CB$1048576,MATCH($A188,'Hoja de Trabajo para listado'!$BC$155:$BC$1048576,0),MATCH((CUADRO!M$5&amp;$E188),'Hoja de Trabajo para listado'!$BC$151:$CB$151,0)),0)+IFERROR(INDEX('Hoja de Trabajo para listado'!$DE$153:$DG$274,MATCH($A188,'Hoja de Trabajo para listado'!$DE$153:$DE$1048576,0),MATCH((CUADRO!M$5&amp;$E188),'Hoja de Trabajo para listado'!$DE$151:$DG$151,0)),0)+IFERROR(INDEX('Hoja de Trabajo para listado'!$CD$155:$DC$1048576,MATCH($A188,'Hoja de Trabajo para listado'!$CD$155:$CD$1048576,0),MATCH((CUADRO!M$5&amp;$E188),'Hoja de Trabajo para listado'!$CD$151:$DC$151,0)),0)</f>
        <v>0</v>
      </c>
      <c r="N188" s="255">
        <f ca="1">+IFERROR(INDEX('Hoja de Trabajo para listado'!$A$155:$Z$1048576,MATCH($A188,'Hoja de Trabajo para listado'!$A$155:$A$1048576,0),MATCH((CUADRO!N$5&amp;$E188),'Hoja de Trabajo para listado'!$A$151:$Z$151,0)),0)+IFERROR(INDEX('Hoja de Trabajo para listado'!$AB$155:$BA$1048576,MATCH($A188,'Hoja de Trabajo para listado'!$AB$155:$AB$1048576,0),MATCH((CUADRO!N$5&amp;$E188),'Hoja de Trabajo para listado'!$AB$151:$BA$151,0)),0)+IFERROR(INDEX('Hoja de Trabajo para listado'!$BC$155:$CB$1048576,MATCH($A188,'Hoja de Trabajo para listado'!$BC$155:$BC$1048576,0),MATCH((CUADRO!N$5&amp;$E188),'Hoja de Trabajo para listado'!$BC$151:$CB$151,0)),0)+IFERROR(INDEX('Hoja de Trabajo para listado'!$DE$153:$DG$274,MATCH($A188,'Hoja de Trabajo para listado'!$DE$153:$DE$1048576,0),MATCH((CUADRO!N$5&amp;$E188),'Hoja de Trabajo para listado'!$DE$151:$DG$151,0)),0)+IFERROR(INDEX('Hoja de Trabajo para listado'!$CD$155:$DC$1048576,MATCH($A188,'Hoja de Trabajo para listado'!$CD$155:$CD$1048576,0),MATCH((CUADRO!N$5&amp;$E188),'Hoja de Trabajo para listado'!$CD$151:$DC$151,0)),0)</f>
        <v>0</v>
      </c>
      <c r="O188" s="255">
        <f ca="1">+IFERROR(INDEX('Hoja de Trabajo para listado'!$A$155:$Z$1048576,MATCH($A188,'Hoja de Trabajo para listado'!$A$155:$A$1048576,0),MATCH((CUADRO!O$5&amp;$E188),'Hoja de Trabajo para listado'!$A$151:$Z$151,0)),0)+IFERROR(INDEX('Hoja de Trabajo para listado'!$AB$155:$BA$1048576,MATCH($A188,'Hoja de Trabajo para listado'!$AB$155:$AB$1048576,0),MATCH((CUADRO!O$5&amp;$E188),'Hoja de Trabajo para listado'!$AB$151:$BA$151,0)),0)+IFERROR(INDEX('Hoja de Trabajo para listado'!$BC$155:$CB$1048576,MATCH($A188,'Hoja de Trabajo para listado'!$BC$155:$BC$1048576,0),MATCH((CUADRO!O$5&amp;$E188),'Hoja de Trabajo para listado'!$BC$151:$CB$151,0)),0)+IFERROR(INDEX('Hoja de Trabajo para listado'!$DE$153:$DG$274,MATCH($A188,'Hoja de Trabajo para listado'!$DE$153:$DE$1048576,0),MATCH((CUADRO!O$5&amp;$E188),'Hoja de Trabajo para listado'!$DE$151:$DG$151,0)),0)+IFERROR(INDEX('Hoja de Trabajo para listado'!$CD$155:$DC$1048576,MATCH($A188,'Hoja de Trabajo para listado'!$CD$155:$CD$1048576,0),MATCH((CUADRO!O$5&amp;$E188),'Hoja de Trabajo para listado'!$CD$151:$DC$151,0)),0)</f>
        <v>0</v>
      </c>
      <c r="P188" s="255">
        <f ca="1">+IFERROR(INDEX('Hoja de Trabajo para listado'!$A$155:$Z$1048576,MATCH($A188,'Hoja de Trabajo para listado'!$A$155:$A$1048576,0),MATCH((CUADRO!P$5&amp;$E188),'Hoja de Trabajo para listado'!$A$151:$Z$151,0)),0)+IFERROR(INDEX('Hoja de Trabajo para listado'!$AB$155:$BA$1048576,MATCH($A188,'Hoja de Trabajo para listado'!$AB$155:$AB$1048576,0),MATCH((CUADRO!P$5&amp;$E188),'Hoja de Trabajo para listado'!$AB$151:$BA$151,0)),0)+IFERROR(INDEX('Hoja de Trabajo para listado'!$BC$155:$CB$1048576,MATCH($A188,'Hoja de Trabajo para listado'!$BC$155:$BC$1048576,0),MATCH((CUADRO!P$5&amp;$E188),'Hoja de Trabajo para listado'!$BC$151:$CB$151,0)),0)+IFERROR(INDEX('Hoja de Trabajo para listado'!$DE$153:$DG$274,MATCH($A188,'Hoja de Trabajo para listado'!$DE$153:$DE$1048576,0),MATCH((CUADRO!P$5&amp;$E188),'Hoja de Trabajo para listado'!$DE$151:$DG$151,0)),0)+IFERROR(INDEX('Hoja de Trabajo para listado'!$CD$155:$DC$1048576,MATCH($A188,'Hoja de Trabajo para listado'!$CD$155:$CD$1048576,0),MATCH((CUADRO!P$5&amp;$E188),'Hoja de Trabajo para listado'!$CD$151:$DC$151,0)),0)</f>
        <v>0</v>
      </c>
      <c r="Q188" s="255">
        <f ca="1">+IFERROR(INDEX('Hoja de Trabajo para listado'!$A$155:$Z$1048576,MATCH($A188,'Hoja de Trabajo para listado'!$A$155:$A$1048576,0),MATCH((CUADRO!Q$5&amp;$E188),'Hoja de Trabajo para listado'!$A$151:$Z$151,0)),0)+IFERROR(INDEX('Hoja de Trabajo para listado'!$AB$155:$BA$1048576,MATCH($A188,'Hoja de Trabajo para listado'!$AB$155:$AB$1048576,0),MATCH((CUADRO!Q$5&amp;$E188),'Hoja de Trabajo para listado'!$AB$151:$BA$151,0)),0)+IFERROR(INDEX('Hoja de Trabajo para listado'!$BC$155:$CB$1048576,MATCH($A188,'Hoja de Trabajo para listado'!$BC$155:$BC$1048576,0),MATCH((CUADRO!Q$5&amp;$E188),'Hoja de Trabajo para listado'!$BC$151:$CB$151,0)),0)+IFERROR(INDEX('Hoja de Trabajo para listado'!$DE$153:$DG$274,MATCH($A188,'Hoja de Trabajo para listado'!$DE$153:$DE$1048576,0),MATCH((CUADRO!Q$5&amp;$E188),'Hoja de Trabajo para listado'!$DE$151:$DG$151,0)),0)+IFERROR(INDEX('Hoja de Trabajo para listado'!$CD$155:$DC$1048576,MATCH($A188,'Hoja de Trabajo para listado'!$CD$155:$CD$1048576,0),MATCH((CUADRO!Q$5&amp;$E188),'Hoja de Trabajo para listado'!$CD$151:$DC$151,0)),0)</f>
        <v>0</v>
      </c>
      <c r="R188" s="255">
        <f t="shared" ca="1" si="6"/>
        <v>0</v>
      </c>
      <c r="S188" s="255"/>
      <c r="T188" s="255">
        <f ca="1">+T189</f>
        <v>1199152.19</v>
      </c>
      <c r="U188" s="254">
        <f t="shared" si="7"/>
        <v>1</v>
      </c>
      <c r="V188" s="362" t="str">
        <f>+VLOOKUP(A188,bd_lista!$A$3:$E$590,5,FALSE)</f>
        <v>Instituciones Descentralizadas</v>
      </c>
      <c r="W188" s="361" t="str">
        <f>+V188</f>
        <v>Instituciones Descentralizadas</v>
      </c>
      <c r="X188" s="254">
        <f>+VLOOKUP(A188,[2]Sheet1!$A$13:$D$744,4,FALSE)</f>
        <v>78</v>
      </c>
      <c r="Y188" s="254" t="str">
        <f>+VLOOKUP(X188,bd_lista!$A$3:$C$590,3,FALSE)</f>
        <v>Ministerio de Hidrocarburos y Energías</v>
      </c>
      <c r="Z188" s="316">
        <f>+X188</f>
        <v>78</v>
      </c>
      <c r="AA188" s="348" t="str">
        <f>+Y188</f>
        <v>Ministerio de Hidrocarburos y Energías</v>
      </c>
    </row>
    <row r="189" spans="1:27" customFormat="1" ht="15" customHeight="1">
      <c r="A189" s="32">
        <v>163</v>
      </c>
      <c r="B189" s="307"/>
      <c r="C189" s="362" t="str">
        <f>+VLOOKUP(A189,bd_lista!$A$3:$C$590,3,FALSE)</f>
        <v>Agencia Nacional de Hidrocarburos</v>
      </c>
      <c r="D189" s="362"/>
      <c r="E189" s="362" t="s">
        <v>1314</v>
      </c>
      <c r="F189" s="257">
        <f ca="1">+IFERROR(INDEX('Hoja de Trabajo para listado'!$A$155:$Z$1048576,MATCH($A189,'Hoja de Trabajo para listado'!$A$155:$A$1048576,0),MATCH((CUADRO!F$5&amp;$E189),'Hoja de Trabajo para listado'!$A$151:$Z$151,0)),0)+IFERROR(INDEX('Hoja de Trabajo para listado'!$AB$155:$BA$1048576,MATCH($A189,'Hoja de Trabajo para listado'!$AB$155:$AB$1048576,0),MATCH((CUADRO!F$5&amp;$E189),'Hoja de Trabajo para listado'!$AB$151:$BA$151,0)),0)+IFERROR(INDEX('Hoja de Trabajo para listado'!$BC$155:$CB$1048576,MATCH($A189,'Hoja de Trabajo para listado'!$BC$155:$BC$1048576,0),MATCH((CUADRO!F$5&amp;$E189),'Hoja de Trabajo para listado'!$BC$151:$CB$151,0)),0)+IFERROR(INDEX('Hoja de Trabajo para listado'!$DE$153:$DG$274,MATCH($A189,'Hoja de Trabajo para listado'!$DE$153:$DE$1048576,0),MATCH((CUADRO!F$5&amp;$E189),'Hoja de Trabajo para listado'!$DE$151:$DG$151,0)),0)+IFERROR(INDEX('Hoja de Trabajo para listado'!$CD$155:$DC$1048576,MATCH($A189,'Hoja de Trabajo para listado'!$CD$155:$CD$1048576,0),MATCH((CUADRO!F$5&amp;$E189),'Hoja de Trabajo para listado'!$CD$151:$DC$151,0)),0)</f>
        <v>0</v>
      </c>
      <c r="G189" s="257">
        <f ca="1">+IFERROR(INDEX('Hoja de Trabajo para listado'!$A$155:$Z$1048576,MATCH($A189,'Hoja de Trabajo para listado'!$A$155:$A$1048576,0),MATCH((CUADRO!G$5&amp;$E189),'Hoja de Trabajo para listado'!$A$151:$Z$151,0)),0)+IFERROR(INDEX('Hoja de Trabajo para listado'!$AB$155:$BA$1048576,MATCH($A189,'Hoja de Trabajo para listado'!$AB$155:$AB$1048576,0),MATCH((CUADRO!G$5&amp;$E189),'Hoja de Trabajo para listado'!$AB$151:$BA$151,0)),0)+IFERROR(INDEX('Hoja de Trabajo para listado'!$BC$155:$CB$1048576,MATCH($A189,'Hoja de Trabajo para listado'!$BC$155:$BC$1048576,0),MATCH((CUADRO!G$5&amp;$E189),'Hoja de Trabajo para listado'!$BC$151:$CB$151,0)),0)+IFERROR(INDEX('Hoja de Trabajo para listado'!$DE$153:$DG$274,MATCH($A189,'Hoja de Trabajo para listado'!$DE$153:$DE$1048576,0),MATCH((CUADRO!G$5&amp;$E189),'Hoja de Trabajo para listado'!$DE$151:$DG$151,0)),0)+IFERROR(INDEX('Hoja de Trabajo para listado'!$CD$155:$DC$1048576,MATCH($A189,'Hoja de Trabajo para listado'!$CD$155:$CD$1048576,0),MATCH((CUADRO!G$5&amp;$E189),'Hoja de Trabajo para listado'!$CD$151:$DC$151,0)),0)</f>
        <v>0</v>
      </c>
      <c r="H189" s="257">
        <f ca="1">+IFERROR(INDEX('Hoja de Trabajo para listado'!$A$155:$Z$1048576,MATCH($A189,'Hoja de Trabajo para listado'!$A$155:$A$1048576,0),MATCH((CUADRO!H$5&amp;$E189),'Hoja de Trabajo para listado'!$A$151:$Z$151,0)),0)+IFERROR(INDEX('Hoja de Trabajo para listado'!$AB$155:$BA$1048576,MATCH($A189,'Hoja de Trabajo para listado'!$AB$155:$AB$1048576,0),MATCH((CUADRO!H$5&amp;$E189),'Hoja de Trabajo para listado'!$AB$151:$BA$151,0)),0)+IFERROR(INDEX('Hoja de Trabajo para listado'!$BC$155:$CB$1048576,MATCH($A189,'Hoja de Trabajo para listado'!$BC$155:$BC$1048576,0),MATCH((CUADRO!H$5&amp;$E189),'Hoja de Trabajo para listado'!$BC$151:$CB$151,0)),0)+IFERROR(INDEX('Hoja de Trabajo para listado'!$DE$153:$DG$274,MATCH($A189,'Hoja de Trabajo para listado'!$DE$153:$DE$1048576,0),MATCH((CUADRO!H$5&amp;$E189),'Hoja de Trabajo para listado'!$DE$151:$DG$151,0)),0)+IFERROR(INDEX('Hoja de Trabajo para listado'!$CD$155:$DC$1048576,MATCH($A189,'Hoja de Trabajo para listado'!$CD$155:$CD$1048576,0),MATCH((CUADRO!H$5&amp;$E189),'Hoja de Trabajo para listado'!$CD$151:$DC$151,0)),0)</f>
        <v>0</v>
      </c>
      <c r="I189" s="257">
        <f ca="1">+IFERROR(INDEX('Hoja de Trabajo para listado'!$A$155:$Z$1048576,MATCH($A189,'Hoja de Trabajo para listado'!$A$155:$A$1048576,0),MATCH((CUADRO!I$5&amp;$E189),'Hoja de Trabajo para listado'!$A$151:$Z$151,0)),0)+IFERROR(INDEX('Hoja de Trabajo para listado'!$AB$155:$BA$1048576,MATCH($A189,'Hoja de Trabajo para listado'!$AB$155:$AB$1048576,0),MATCH((CUADRO!I$5&amp;$E189),'Hoja de Trabajo para listado'!$AB$151:$BA$151,0)),0)+IFERROR(INDEX('Hoja de Trabajo para listado'!$BC$155:$CB$1048576,MATCH($A189,'Hoja de Trabajo para listado'!$BC$155:$BC$1048576,0),MATCH((CUADRO!I$5&amp;$E189),'Hoja de Trabajo para listado'!$BC$151:$CB$151,0)),0)+IFERROR(INDEX('Hoja de Trabajo para listado'!$DE$153:$DG$274,MATCH($A189,'Hoja de Trabajo para listado'!$DE$153:$DE$1048576,0),MATCH((CUADRO!I$5&amp;$E189),'Hoja de Trabajo para listado'!$DE$151:$DG$151,0)),0)+IFERROR(INDEX('Hoja de Trabajo para listado'!$CD$155:$DC$1048576,MATCH($A189,'Hoja de Trabajo para listado'!$CD$155:$CD$1048576,0),MATCH((CUADRO!I$5&amp;$E189),'Hoja de Trabajo para listado'!$CD$151:$DC$151,0)),0)</f>
        <v>0</v>
      </c>
      <c r="J189" s="257">
        <f ca="1">+IFERROR(INDEX('Hoja de Trabajo para listado'!$A$155:$Z$1048576,MATCH($A189,'Hoja de Trabajo para listado'!$A$155:$A$1048576,0),MATCH((CUADRO!J$5&amp;$E189),'Hoja de Trabajo para listado'!$A$151:$Z$151,0)),0)+IFERROR(INDEX('Hoja de Trabajo para listado'!$AB$155:$BA$1048576,MATCH($A189,'Hoja de Trabajo para listado'!$AB$155:$AB$1048576,0),MATCH((CUADRO!J$5&amp;$E189),'Hoja de Trabajo para listado'!$AB$151:$BA$151,0)),0)+IFERROR(INDEX('Hoja de Trabajo para listado'!$BC$155:$CB$1048576,MATCH($A189,'Hoja de Trabajo para listado'!$BC$155:$BC$1048576,0),MATCH((CUADRO!J$5&amp;$E189),'Hoja de Trabajo para listado'!$BC$151:$CB$151,0)),0)+IFERROR(INDEX('Hoja de Trabajo para listado'!$DE$153:$DG$274,MATCH($A189,'Hoja de Trabajo para listado'!$DE$153:$DE$1048576,0),MATCH((CUADRO!J$5&amp;$E189),'Hoja de Trabajo para listado'!$DE$151:$DG$151,0)),0)+IFERROR(INDEX('Hoja de Trabajo para listado'!$CD$155:$DC$1048576,MATCH($A189,'Hoja de Trabajo para listado'!$CD$155:$CD$1048576,0),MATCH((CUADRO!J$5&amp;$E189),'Hoja de Trabajo para listado'!$CD$151:$DC$151,0)),0)</f>
        <v>0</v>
      </c>
      <c r="K189" s="257">
        <f ca="1">+IFERROR(INDEX('Hoja de Trabajo para listado'!$A$155:$Z$1048576,MATCH($A189,'Hoja de Trabajo para listado'!$A$155:$A$1048576,0),MATCH((CUADRO!K$5&amp;$E189),'Hoja de Trabajo para listado'!$A$151:$Z$151,0)),0)+IFERROR(INDEX('Hoja de Trabajo para listado'!$AB$155:$BA$1048576,MATCH($A189,'Hoja de Trabajo para listado'!$AB$155:$AB$1048576,0),MATCH((CUADRO!K$5&amp;$E189),'Hoja de Trabajo para listado'!$AB$151:$BA$151,0)),0)+IFERROR(INDEX('Hoja de Trabajo para listado'!$BC$155:$CB$1048576,MATCH($A189,'Hoja de Trabajo para listado'!$BC$155:$BC$1048576,0),MATCH((CUADRO!K$5&amp;$E189),'Hoja de Trabajo para listado'!$BC$151:$CB$151,0)),0)+IFERROR(INDEX('Hoja de Trabajo para listado'!$DE$153:$DG$274,MATCH($A189,'Hoja de Trabajo para listado'!$DE$153:$DE$1048576,0),MATCH((CUADRO!K$5&amp;$E189),'Hoja de Trabajo para listado'!$DE$151:$DG$151,0)),0)+IFERROR(INDEX('Hoja de Trabajo para listado'!$CD$155:$DC$1048576,MATCH($A189,'Hoja de Trabajo para listado'!$CD$155:$CD$1048576,0),MATCH((CUADRO!K$5&amp;$E189),'Hoja de Trabajo para listado'!$CD$151:$DC$151,0)),0)</f>
        <v>0</v>
      </c>
      <c r="L189" s="257">
        <f ca="1">+IFERROR(INDEX('Hoja de Trabajo para listado'!$A$155:$Z$1048576,MATCH($A189,'Hoja de Trabajo para listado'!$A$155:$A$1048576,0),MATCH((CUADRO!L$5&amp;$E189),'Hoja de Trabajo para listado'!$A$151:$Z$151,0)),0)+IFERROR(INDEX('Hoja de Trabajo para listado'!$AB$155:$BA$1048576,MATCH($A189,'Hoja de Trabajo para listado'!$AB$155:$AB$1048576,0),MATCH((CUADRO!L$5&amp;$E189),'Hoja de Trabajo para listado'!$AB$151:$BA$151,0)),0)+IFERROR(INDEX('Hoja de Trabajo para listado'!$BC$155:$CB$1048576,MATCH($A189,'Hoja de Trabajo para listado'!$BC$155:$BC$1048576,0),MATCH((CUADRO!L$5&amp;$E189),'Hoja de Trabajo para listado'!$BC$151:$CB$151,0)),0)+IFERROR(INDEX('Hoja de Trabajo para listado'!$DE$153:$DG$274,MATCH($A189,'Hoja de Trabajo para listado'!$DE$153:$DE$1048576,0),MATCH((CUADRO!L$5&amp;$E189),'Hoja de Trabajo para listado'!$DE$151:$DG$151,0)),0)+IFERROR(INDEX('Hoja de Trabajo para listado'!$CD$155:$DC$1048576,MATCH($A189,'Hoja de Trabajo para listado'!$CD$155:$CD$1048576,0),MATCH((CUADRO!L$5&amp;$E189),'Hoja de Trabajo para listado'!$CD$151:$DC$151,0)),0)</f>
        <v>0</v>
      </c>
      <c r="M189" s="257">
        <f ca="1">+IFERROR(INDEX('Hoja de Trabajo para listado'!$A$155:$Z$1048576,MATCH($A189,'Hoja de Trabajo para listado'!$A$155:$A$1048576,0),MATCH((CUADRO!M$5&amp;$E189),'Hoja de Trabajo para listado'!$A$151:$Z$151,0)),0)+IFERROR(INDEX('Hoja de Trabajo para listado'!$AB$155:$BA$1048576,MATCH($A189,'Hoja de Trabajo para listado'!$AB$155:$AB$1048576,0),MATCH((CUADRO!M$5&amp;$E189),'Hoja de Trabajo para listado'!$AB$151:$BA$151,0)),0)+IFERROR(INDEX('Hoja de Trabajo para listado'!$BC$155:$CB$1048576,MATCH($A189,'Hoja de Trabajo para listado'!$BC$155:$BC$1048576,0),MATCH((CUADRO!M$5&amp;$E189),'Hoja de Trabajo para listado'!$BC$151:$CB$151,0)),0)+IFERROR(INDEX('Hoja de Trabajo para listado'!$DE$153:$DG$274,MATCH($A189,'Hoja de Trabajo para listado'!$DE$153:$DE$1048576,0),MATCH((CUADRO!M$5&amp;$E189),'Hoja de Trabajo para listado'!$DE$151:$DG$151,0)),0)+IFERROR(INDEX('Hoja de Trabajo para listado'!$CD$155:$DC$1048576,MATCH($A189,'Hoja de Trabajo para listado'!$CD$155:$CD$1048576,0),MATCH((CUADRO!M$5&amp;$E189),'Hoja de Trabajo para listado'!$CD$151:$DC$151,0)),0)</f>
        <v>526.20000000000005</v>
      </c>
      <c r="N189" s="257">
        <f ca="1">+IFERROR(INDEX('Hoja de Trabajo para listado'!$A$155:$Z$1048576,MATCH($A189,'Hoja de Trabajo para listado'!$A$155:$A$1048576,0),MATCH((CUADRO!N$5&amp;$E189),'Hoja de Trabajo para listado'!$A$151:$Z$151,0)),0)+IFERROR(INDEX('Hoja de Trabajo para listado'!$AB$155:$BA$1048576,MATCH($A189,'Hoja de Trabajo para listado'!$AB$155:$AB$1048576,0),MATCH((CUADRO!N$5&amp;$E189),'Hoja de Trabajo para listado'!$AB$151:$BA$151,0)),0)+IFERROR(INDEX('Hoja de Trabajo para listado'!$BC$155:$CB$1048576,MATCH($A189,'Hoja de Trabajo para listado'!$BC$155:$BC$1048576,0),MATCH((CUADRO!N$5&amp;$E189),'Hoja de Trabajo para listado'!$BC$151:$CB$151,0)),0)+IFERROR(INDEX('Hoja de Trabajo para listado'!$DE$153:$DG$274,MATCH($A189,'Hoja de Trabajo para listado'!$DE$153:$DE$1048576,0),MATCH((CUADRO!N$5&amp;$E189),'Hoja de Trabajo para listado'!$DE$151:$DG$151,0)),0)+IFERROR(INDEX('Hoja de Trabajo para listado'!$CD$155:$DC$1048576,MATCH($A189,'Hoja de Trabajo para listado'!$CD$155:$CD$1048576,0),MATCH((CUADRO!N$5&amp;$E189),'Hoja de Trabajo para listado'!$CD$151:$DC$151,0)),0)</f>
        <v>1198625.99</v>
      </c>
      <c r="O189" s="257">
        <f ca="1">+IFERROR(INDEX('Hoja de Trabajo para listado'!$A$155:$Z$1048576,MATCH($A189,'Hoja de Trabajo para listado'!$A$155:$A$1048576,0),MATCH((CUADRO!O$5&amp;$E189),'Hoja de Trabajo para listado'!$A$151:$Z$151,0)),0)+IFERROR(INDEX('Hoja de Trabajo para listado'!$AB$155:$BA$1048576,MATCH($A189,'Hoja de Trabajo para listado'!$AB$155:$AB$1048576,0),MATCH((CUADRO!O$5&amp;$E189),'Hoja de Trabajo para listado'!$AB$151:$BA$151,0)),0)+IFERROR(INDEX('Hoja de Trabajo para listado'!$BC$155:$CB$1048576,MATCH($A189,'Hoja de Trabajo para listado'!$BC$155:$BC$1048576,0),MATCH((CUADRO!O$5&amp;$E189),'Hoja de Trabajo para listado'!$BC$151:$CB$151,0)),0)+IFERROR(INDEX('Hoja de Trabajo para listado'!$DE$153:$DG$274,MATCH($A189,'Hoja de Trabajo para listado'!$DE$153:$DE$1048576,0),MATCH((CUADRO!O$5&amp;$E189),'Hoja de Trabajo para listado'!$DE$151:$DG$151,0)),0)+IFERROR(INDEX('Hoja de Trabajo para listado'!$CD$155:$DC$1048576,MATCH($A189,'Hoja de Trabajo para listado'!$CD$155:$CD$1048576,0),MATCH((CUADRO!O$5&amp;$E189),'Hoja de Trabajo para listado'!$CD$151:$DC$151,0)),0)</f>
        <v>0</v>
      </c>
      <c r="P189" s="257">
        <f ca="1">+IFERROR(INDEX('Hoja de Trabajo para listado'!$A$155:$Z$1048576,MATCH($A189,'Hoja de Trabajo para listado'!$A$155:$A$1048576,0),MATCH((CUADRO!P$5&amp;$E189),'Hoja de Trabajo para listado'!$A$151:$Z$151,0)),0)+IFERROR(INDEX('Hoja de Trabajo para listado'!$AB$155:$BA$1048576,MATCH($A189,'Hoja de Trabajo para listado'!$AB$155:$AB$1048576,0),MATCH((CUADRO!P$5&amp;$E189),'Hoja de Trabajo para listado'!$AB$151:$BA$151,0)),0)+IFERROR(INDEX('Hoja de Trabajo para listado'!$BC$155:$CB$1048576,MATCH($A189,'Hoja de Trabajo para listado'!$BC$155:$BC$1048576,0),MATCH((CUADRO!P$5&amp;$E189),'Hoja de Trabajo para listado'!$BC$151:$CB$151,0)),0)+IFERROR(INDEX('Hoja de Trabajo para listado'!$DE$153:$DG$274,MATCH($A189,'Hoja de Trabajo para listado'!$DE$153:$DE$1048576,0),MATCH((CUADRO!P$5&amp;$E189),'Hoja de Trabajo para listado'!$DE$151:$DG$151,0)),0)+IFERROR(INDEX('Hoja de Trabajo para listado'!$CD$155:$DC$1048576,MATCH($A189,'Hoja de Trabajo para listado'!$CD$155:$CD$1048576,0),MATCH((CUADRO!P$5&amp;$E189),'Hoja de Trabajo para listado'!$CD$151:$DC$151,0)),0)</f>
        <v>0</v>
      </c>
      <c r="Q189" s="257">
        <f ca="1">+IFERROR(INDEX('Hoja de Trabajo para listado'!$A$155:$Z$1048576,MATCH($A189,'Hoja de Trabajo para listado'!$A$155:$A$1048576,0),MATCH((CUADRO!Q$5&amp;$E189),'Hoja de Trabajo para listado'!$A$151:$Z$151,0)),0)+IFERROR(INDEX('Hoja de Trabajo para listado'!$AB$155:$BA$1048576,MATCH($A189,'Hoja de Trabajo para listado'!$AB$155:$AB$1048576,0),MATCH((CUADRO!Q$5&amp;$E189),'Hoja de Trabajo para listado'!$AB$151:$BA$151,0)),0)+IFERROR(INDEX('Hoja de Trabajo para listado'!$BC$155:$CB$1048576,MATCH($A189,'Hoja de Trabajo para listado'!$BC$155:$BC$1048576,0),MATCH((CUADRO!Q$5&amp;$E189),'Hoja de Trabajo para listado'!$BC$151:$CB$151,0)),0)+IFERROR(INDEX('Hoja de Trabajo para listado'!$DE$153:$DG$274,MATCH($A189,'Hoja de Trabajo para listado'!$DE$153:$DE$1048576,0),MATCH((CUADRO!Q$5&amp;$E189),'Hoja de Trabajo para listado'!$DE$151:$DG$151,0)),0)+IFERROR(INDEX('Hoja de Trabajo para listado'!$CD$155:$DC$1048576,MATCH($A189,'Hoja de Trabajo para listado'!$CD$155:$CD$1048576,0),MATCH((CUADRO!Q$5&amp;$E189),'Hoja de Trabajo para listado'!$CD$151:$DC$151,0)),0)</f>
        <v>0</v>
      </c>
      <c r="R189" s="257">
        <f t="shared" ca="1" si="6"/>
        <v>1199152.19</v>
      </c>
      <c r="S189" s="257">
        <f ca="1">+R188+R189</f>
        <v>1199152.19</v>
      </c>
      <c r="T189" s="257">
        <f ca="1">+S189</f>
        <v>1199152.19</v>
      </c>
      <c r="U189" s="256">
        <f t="shared" si="7"/>
        <v>2</v>
      </c>
      <c r="V189" s="362" t="str">
        <f>+VLOOKUP(A189,bd_lista!$A$3:$E$590,5,FALSE)</f>
        <v>Instituciones Descentralizadas</v>
      </c>
      <c r="W189" s="362"/>
      <c r="X189" s="254">
        <f>+VLOOKUP(A189,[2]Sheet1!$A$13:$D$744,4,FALSE)</f>
        <v>78</v>
      </c>
      <c r="Y189" s="254" t="str">
        <f>+VLOOKUP(X189,bd_lista!$A$3:$C$590,3,FALSE)</f>
        <v>Ministerio de Hidrocarburos y Energías</v>
      </c>
      <c r="Z189" s="314"/>
      <c r="AA189" s="350"/>
    </row>
    <row r="190" spans="1:27" customFormat="1" ht="15" customHeight="1">
      <c r="A190" s="32">
        <v>302</v>
      </c>
      <c r="B190" s="306">
        <f>+A190</f>
        <v>302</v>
      </c>
      <c r="C190" s="259" t="str">
        <f>+VLOOKUP(A190,bd_lista!$A$3:$C$590,3,FALSE)</f>
        <v>Servicio Departamental de Riego - Potosí</v>
      </c>
      <c r="D190" s="361" t="str">
        <f>+C190</f>
        <v>Servicio Departamental de Riego - Potosí</v>
      </c>
      <c r="E190" s="259" t="s">
        <v>1313</v>
      </c>
      <c r="F190" s="255">
        <f ca="1">+IFERROR(INDEX('Hoja de Trabajo para listado'!$A$155:$Z$1048576,MATCH($A190,'Hoja de Trabajo para listado'!$A$155:$A$1048576,0),MATCH((CUADRO!F$5&amp;$E190),'Hoja de Trabajo para listado'!$A$151:$Z$151,0)),0)+IFERROR(INDEX('Hoja de Trabajo para listado'!$AB$155:$BA$1048576,MATCH($A190,'Hoja de Trabajo para listado'!$AB$155:$AB$1048576,0),MATCH((CUADRO!F$5&amp;$E190),'Hoja de Trabajo para listado'!$AB$151:$BA$151,0)),0)+IFERROR(INDEX('Hoja de Trabajo para listado'!$BC$155:$CB$1048576,MATCH($A190,'Hoja de Trabajo para listado'!$BC$155:$BC$1048576,0),MATCH((CUADRO!F$5&amp;$E190),'Hoja de Trabajo para listado'!$BC$151:$CB$151,0)),0)+IFERROR(INDEX('Hoja de Trabajo para listado'!$DE$153:$DG$274,MATCH($A190,'Hoja de Trabajo para listado'!$DE$153:$DE$1048576,0),MATCH((CUADRO!F$5&amp;$E190),'Hoja de Trabajo para listado'!$DE$151:$DG$151,0)),0)+IFERROR(INDEX('Hoja de Trabajo para listado'!$CD$155:$DC$1048576,MATCH($A190,'Hoja de Trabajo para listado'!$CD$155:$CD$1048576,0),MATCH((CUADRO!F$5&amp;$E190),'Hoja de Trabajo para listado'!$CD$151:$DC$151,0)),0)</f>
        <v>0</v>
      </c>
      <c r="G190" s="255">
        <f ca="1">+IFERROR(INDEX('Hoja de Trabajo para listado'!$A$155:$Z$1048576,MATCH($A190,'Hoja de Trabajo para listado'!$A$155:$A$1048576,0),MATCH((CUADRO!G$5&amp;$E190),'Hoja de Trabajo para listado'!$A$151:$Z$151,0)),0)+IFERROR(INDEX('Hoja de Trabajo para listado'!$AB$155:$BA$1048576,MATCH($A190,'Hoja de Trabajo para listado'!$AB$155:$AB$1048576,0),MATCH((CUADRO!G$5&amp;$E190),'Hoja de Trabajo para listado'!$AB$151:$BA$151,0)),0)+IFERROR(INDEX('Hoja de Trabajo para listado'!$BC$155:$CB$1048576,MATCH($A190,'Hoja de Trabajo para listado'!$BC$155:$BC$1048576,0),MATCH((CUADRO!G$5&amp;$E190),'Hoja de Trabajo para listado'!$BC$151:$CB$151,0)),0)+IFERROR(INDEX('Hoja de Trabajo para listado'!$DE$153:$DG$274,MATCH($A190,'Hoja de Trabajo para listado'!$DE$153:$DE$1048576,0),MATCH((CUADRO!G$5&amp;$E190),'Hoja de Trabajo para listado'!$DE$151:$DG$151,0)),0)+IFERROR(INDEX('Hoja de Trabajo para listado'!$CD$155:$DC$1048576,MATCH($A190,'Hoja de Trabajo para listado'!$CD$155:$CD$1048576,0),MATCH((CUADRO!G$5&amp;$E190),'Hoja de Trabajo para listado'!$CD$151:$DC$151,0)),0)</f>
        <v>0</v>
      </c>
      <c r="H190" s="255">
        <f ca="1">+IFERROR(INDEX('Hoja de Trabajo para listado'!$A$155:$Z$1048576,MATCH($A190,'Hoja de Trabajo para listado'!$A$155:$A$1048576,0),MATCH((CUADRO!H$5&amp;$E190),'Hoja de Trabajo para listado'!$A$151:$Z$151,0)),0)+IFERROR(INDEX('Hoja de Trabajo para listado'!$AB$155:$BA$1048576,MATCH($A190,'Hoja de Trabajo para listado'!$AB$155:$AB$1048576,0),MATCH((CUADRO!H$5&amp;$E190),'Hoja de Trabajo para listado'!$AB$151:$BA$151,0)),0)+IFERROR(INDEX('Hoja de Trabajo para listado'!$BC$155:$CB$1048576,MATCH($A190,'Hoja de Trabajo para listado'!$BC$155:$BC$1048576,0),MATCH((CUADRO!H$5&amp;$E190),'Hoja de Trabajo para listado'!$BC$151:$CB$151,0)),0)+IFERROR(INDEX('Hoja de Trabajo para listado'!$DE$153:$DG$274,MATCH($A190,'Hoja de Trabajo para listado'!$DE$153:$DE$1048576,0),MATCH((CUADRO!H$5&amp;$E190),'Hoja de Trabajo para listado'!$DE$151:$DG$151,0)),0)+IFERROR(INDEX('Hoja de Trabajo para listado'!$CD$155:$DC$1048576,MATCH($A190,'Hoja de Trabajo para listado'!$CD$155:$CD$1048576,0),MATCH((CUADRO!H$5&amp;$E190),'Hoja de Trabajo para listado'!$CD$151:$DC$151,0)),0)</f>
        <v>0</v>
      </c>
      <c r="I190" s="255">
        <f ca="1">+IFERROR(INDEX('Hoja de Trabajo para listado'!$A$155:$Z$1048576,MATCH($A190,'Hoja de Trabajo para listado'!$A$155:$A$1048576,0),MATCH((CUADRO!I$5&amp;$E190),'Hoja de Trabajo para listado'!$A$151:$Z$151,0)),0)+IFERROR(INDEX('Hoja de Trabajo para listado'!$AB$155:$BA$1048576,MATCH($A190,'Hoja de Trabajo para listado'!$AB$155:$AB$1048576,0),MATCH((CUADRO!I$5&amp;$E190),'Hoja de Trabajo para listado'!$AB$151:$BA$151,0)),0)+IFERROR(INDEX('Hoja de Trabajo para listado'!$BC$155:$CB$1048576,MATCH($A190,'Hoja de Trabajo para listado'!$BC$155:$BC$1048576,0),MATCH((CUADRO!I$5&amp;$E190),'Hoja de Trabajo para listado'!$BC$151:$CB$151,0)),0)+IFERROR(INDEX('Hoja de Trabajo para listado'!$DE$153:$DG$274,MATCH($A190,'Hoja de Trabajo para listado'!$DE$153:$DE$1048576,0),MATCH((CUADRO!I$5&amp;$E190),'Hoja de Trabajo para listado'!$DE$151:$DG$151,0)),0)+IFERROR(INDEX('Hoja de Trabajo para listado'!$CD$155:$DC$1048576,MATCH($A190,'Hoja de Trabajo para listado'!$CD$155:$CD$1048576,0),MATCH((CUADRO!I$5&amp;$E190),'Hoja de Trabajo para listado'!$CD$151:$DC$151,0)),0)</f>
        <v>0</v>
      </c>
      <c r="J190" s="255">
        <f ca="1">+IFERROR(INDEX('Hoja de Trabajo para listado'!$A$155:$Z$1048576,MATCH($A190,'Hoja de Trabajo para listado'!$A$155:$A$1048576,0),MATCH((CUADRO!J$5&amp;$E190),'Hoja de Trabajo para listado'!$A$151:$Z$151,0)),0)+IFERROR(INDEX('Hoja de Trabajo para listado'!$AB$155:$BA$1048576,MATCH($A190,'Hoja de Trabajo para listado'!$AB$155:$AB$1048576,0),MATCH((CUADRO!J$5&amp;$E190),'Hoja de Trabajo para listado'!$AB$151:$BA$151,0)),0)+IFERROR(INDEX('Hoja de Trabajo para listado'!$BC$155:$CB$1048576,MATCH($A190,'Hoja de Trabajo para listado'!$BC$155:$BC$1048576,0),MATCH((CUADRO!J$5&amp;$E190),'Hoja de Trabajo para listado'!$BC$151:$CB$151,0)),0)+IFERROR(INDEX('Hoja de Trabajo para listado'!$DE$153:$DG$274,MATCH($A190,'Hoja de Trabajo para listado'!$DE$153:$DE$1048576,0),MATCH((CUADRO!J$5&amp;$E190),'Hoja de Trabajo para listado'!$DE$151:$DG$151,0)),0)+IFERROR(INDEX('Hoja de Trabajo para listado'!$CD$155:$DC$1048576,MATCH($A190,'Hoja de Trabajo para listado'!$CD$155:$CD$1048576,0),MATCH((CUADRO!J$5&amp;$E190),'Hoja de Trabajo para listado'!$CD$151:$DC$151,0)),0)</f>
        <v>0</v>
      </c>
      <c r="K190" s="255">
        <f ca="1">+IFERROR(INDEX('Hoja de Trabajo para listado'!$A$155:$Z$1048576,MATCH($A190,'Hoja de Trabajo para listado'!$A$155:$A$1048576,0),MATCH((CUADRO!K$5&amp;$E190),'Hoja de Trabajo para listado'!$A$151:$Z$151,0)),0)+IFERROR(INDEX('Hoja de Trabajo para listado'!$AB$155:$BA$1048576,MATCH($A190,'Hoja de Trabajo para listado'!$AB$155:$AB$1048576,0),MATCH((CUADRO!K$5&amp;$E190),'Hoja de Trabajo para listado'!$AB$151:$BA$151,0)),0)+IFERROR(INDEX('Hoja de Trabajo para listado'!$BC$155:$CB$1048576,MATCH($A190,'Hoja de Trabajo para listado'!$BC$155:$BC$1048576,0),MATCH((CUADRO!K$5&amp;$E190),'Hoja de Trabajo para listado'!$BC$151:$CB$151,0)),0)+IFERROR(INDEX('Hoja de Trabajo para listado'!$DE$153:$DG$274,MATCH($A190,'Hoja de Trabajo para listado'!$DE$153:$DE$1048576,0),MATCH((CUADRO!K$5&amp;$E190),'Hoja de Trabajo para listado'!$DE$151:$DG$151,0)),0)+IFERROR(INDEX('Hoja de Trabajo para listado'!$CD$155:$DC$1048576,MATCH($A190,'Hoja de Trabajo para listado'!$CD$155:$CD$1048576,0),MATCH((CUADRO!K$5&amp;$E190),'Hoja de Trabajo para listado'!$CD$151:$DC$151,0)),0)</f>
        <v>0</v>
      </c>
      <c r="L190" s="255">
        <f ca="1">+IFERROR(INDEX('Hoja de Trabajo para listado'!$A$155:$Z$1048576,MATCH($A190,'Hoja de Trabajo para listado'!$A$155:$A$1048576,0),MATCH((CUADRO!L$5&amp;$E190),'Hoja de Trabajo para listado'!$A$151:$Z$151,0)),0)+IFERROR(INDEX('Hoja de Trabajo para listado'!$AB$155:$BA$1048576,MATCH($A190,'Hoja de Trabajo para listado'!$AB$155:$AB$1048576,0),MATCH((CUADRO!L$5&amp;$E190),'Hoja de Trabajo para listado'!$AB$151:$BA$151,0)),0)+IFERROR(INDEX('Hoja de Trabajo para listado'!$BC$155:$CB$1048576,MATCH($A190,'Hoja de Trabajo para listado'!$BC$155:$BC$1048576,0),MATCH((CUADRO!L$5&amp;$E190),'Hoja de Trabajo para listado'!$BC$151:$CB$151,0)),0)+IFERROR(INDEX('Hoja de Trabajo para listado'!$DE$153:$DG$274,MATCH($A190,'Hoja de Trabajo para listado'!$DE$153:$DE$1048576,0),MATCH((CUADRO!L$5&amp;$E190),'Hoja de Trabajo para listado'!$DE$151:$DG$151,0)),0)+IFERROR(INDEX('Hoja de Trabajo para listado'!$CD$155:$DC$1048576,MATCH($A190,'Hoja de Trabajo para listado'!$CD$155:$CD$1048576,0),MATCH((CUADRO!L$5&amp;$E190),'Hoja de Trabajo para listado'!$CD$151:$DC$151,0)),0)</f>
        <v>0</v>
      </c>
      <c r="M190" s="255">
        <f ca="1">+IFERROR(INDEX('Hoja de Trabajo para listado'!$A$155:$Z$1048576,MATCH($A190,'Hoja de Trabajo para listado'!$A$155:$A$1048576,0),MATCH((CUADRO!M$5&amp;$E190),'Hoja de Trabajo para listado'!$A$151:$Z$151,0)),0)+IFERROR(INDEX('Hoja de Trabajo para listado'!$AB$155:$BA$1048576,MATCH($A190,'Hoja de Trabajo para listado'!$AB$155:$AB$1048576,0),MATCH((CUADRO!M$5&amp;$E190),'Hoja de Trabajo para listado'!$AB$151:$BA$151,0)),0)+IFERROR(INDEX('Hoja de Trabajo para listado'!$BC$155:$CB$1048576,MATCH($A190,'Hoja de Trabajo para listado'!$BC$155:$BC$1048576,0),MATCH((CUADRO!M$5&amp;$E190),'Hoja de Trabajo para listado'!$BC$151:$CB$151,0)),0)+IFERROR(INDEX('Hoja de Trabajo para listado'!$DE$153:$DG$274,MATCH($A190,'Hoja de Trabajo para listado'!$DE$153:$DE$1048576,0),MATCH((CUADRO!M$5&amp;$E190),'Hoja de Trabajo para listado'!$DE$151:$DG$151,0)),0)+IFERROR(INDEX('Hoja de Trabajo para listado'!$CD$155:$DC$1048576,MATCH($A190,'Hoja de Trabajo para listado'!$CD$155:$CD$1048576,0),MATCH((CUADRO!M$5&amp;$E190),'Hoja de Trabajo para listado'!$CD$151:$DC$151,0)),0)</f>
        <v>0</v>
      </c>
      <c r="N190" s="255">
        <f ca="1">+IFERROR(INDEX('Hoja de Trabajo para listado'!$A$155:$Z$1048576,MATCH($A190,'Hoja de Trabajo para listado'!$A$155:$A$1048576,0),MATCH((CUADRO!N$5&amp;$E190),'Hoja de Trabajo para listado'!$A$151:$Z$151,0)),0)+IFERROR(INDEX('Hoja de Trabajo para listado'!$AB$155:$BA$1048576,MATCH($A190,'Hoja de Trabajo para listado'!$AB$155:$AB$1048576,0),MATCH((CUADRO!N$5&amp;$E190),'Hoja de Trabajo para listado'!$AB$151:$BA$151,0)),0)+IFERROR(INDEX('Hoja de Trabajo para listado'!$BC$155:$CB$1048576,MATCH($A190,'Hoja de Trabajo para listado'!$BC$155:$BC$1048576,0),MATCH((CUADRO!N$5&amp;$E190),'Hoja de Trabajo para listado'!$BC$151:$CB$151,0)),0)+IFERROR(INDEX('Hoja de Trabajo para listado'!$DE$153:$DG$274,MATCH($A190,'Hoja de Trabajo para listado'!$DE$153:$DE$1048576,0),MATCH((CUADRO!N$5&amp;$E190),'Hoja de Trabajo para listado'!$DE$151:$DG$151,0)),0)+IFERROR(INDEX('Hoja de Trabajo para listado'!$CD$155:$DC$1048576,MATCH($A190,'Hoja de Trabajo para listado'!$CD$155:$CD$1048576,0),MATCH((CUADRO!N$5&amp;$E190),'Hoja de Trabajo para listado'!$CD$151:$DC$151,0)),0)</f>
        <v>0</v>
      </c>
      <c r="O190" s="255">
        <f ca="1">+IFERROR(INDEX('Hoja de Trabajo para listado'!$A$155:$Z$1048576,MATCH($A190,'Hoja de Trabajo para listado'!$A$155:$A$1048576,0),MATCH((CUADRO!O$5&amp;$E190),'Hoja de Trabajo para listado'!$A$151:$Z$151,0)),0)+IFERROR(INDEX('Hoja de Trabajo para listado'!$AB$155:$BA$1048576,MATCH($A190,'Hoja de Trabajo para listado'!$AB$155:$AB$1048576,0),MATCH((CUADRO!O$5&amp;$E190),'Hoja de Trabajo para listado'!$AB$151:$BA$151,0)),0)+IFERROR(INDEX('Hoja de Trabajo para listado'!$BC$155:$CB$1048576,MATCH($A190,'Hoja de Trabajo para listado'!$BC$155:$BC$1048576,0),MATCH((CUADRO!O$5&amp;$E190),'Hoja de Trabajo para listado'!$BC$151:$CB$151,0)),0)+IFERROR(INDEX('Hoja de Trabajo para listado'!$DE$153:$DG$274,MATCH($A190,'Hoja de Trabajo para listado'!$DE$153:$DE$1048576,0),MATCH((CUADRO!O$5&amp;$E190),'Hoja de Trabajo para listado'!$DE$151:$DG$151,0)),0)+IFERROR(INDEX('Hoja de Trabajo para listado'!$CD$155:$DC$1048576,MATCH($A190,'Hoja de Trabajo para listado'!$CD$155:$CD$1048576,0),MATCH((CUADRO!O$5&amp;$E190),'Hoja de Trabajo para listado'!$CD$151:$DC$151,0)),0)</f>
        <v>0</v>
      </c>
      <c r="P190" s="255">
        <f ca="1">+IFERROR(INDEX('Hoja de Trabajo para listado'!$A$155:$Z$1048576,MATCH($A190,'Hoja de Trabajo para listado'!$A$155:$A$1048576,0),MATCH((CUADRO!P$5&amp;$E190),'Hoja de Trabajo para listado'!$A$151:$Z$151,0)),0)+IFERROR(INDEX('Hoja de Trabajo para listado'!$AB$155:$BA$1048576,MATCH($A190,'Hoja de Trabajo para listado'!$AB$155:$AB$1048576,0),MATCH((CUADRO!P$5&amp;$E190),'Hoja de Trabajo para listado'!$AB$151:$BA$151,0)),0)+IFERROR(INDEX('Hoja de Trabajo para listado'!$BC$155:$CB$1048576,MATCH($A190,'Hoja de Trabajo para listado'!$BC$155:$BC$1048576,0),MATCH((CUADRO!P$5&amp;$E190),'Hoja de Trabajo para listado'!$BC$151:$CB$151,0)),0)+IFERROR(INDEX('Hoja de Trabajo para listado'!$DE$153:$DG$274,MATCH($A190,'Hoja de Trabajo para listado'!$DE$153:$DE$1048576,0),MATCH((CUADRO!P$5&amp;$E190),'Hoja de Trabajo para listado'!$DE$151:$DG$151,0)),0)+IFERROR(INDEX('Hoja de Trabajo para listado'!$CD$155:$DC$1048576,MATCH($A190,'Hoja de Trabajo para listado'!$CD$155:$CD$1048576,0),MATCH((CUADRO!P$5&amp;$E190),'Hoja de Trabajo para listado'!$CD$151:$DC$151,0)),0)</f>
        <v>0</v>
      </c>
      <c r="Q190" s="283">
        <f ca="1">+IFERROR(INDEX('Hoja de Trabajo para listado'!$A$155:$Z$1048576,MATCH($A190,'Hoja de Trabajo para listado'!$A$155:$A$1048576,0),MATCH((CUADRO!Q$5&amp;$E190),'Hoja de Trabajo para listado'!$A$151:$Z$151,0)),0)+IFERROR(INDEX('Hoja de Trabajo para listado'!$AB$155:$BA$1048576,MATCH($A190,'Hoja de Trabajo para listado'!$AB$155:$AB$1048576,0),MATCH((CUADRO!Q$5&amp;$E190),'Hoja de Trabajo para listado'!$AB$151:$BA$151,0)),0)+IFERROR(INDEX('Hoja de Trabajo para listado'!$BC$155:$CB$1048576,MATCH($A190,'Hoja de Trabajo para listado'!$BC$155:$BC$1048576,0),MATCH((CUADRO!Q$5&amp;$E190),'Hoja de Trabajo para listado'!$BC$151:$CB$151,0)),0)+IFERROR(INDEX('Hoja de Trabajo para listado'!$DE$153:$DG$274,MATCH($A190,'Hoja de Trabajo para listado'!$DE$153:$DE$1048576,0),MATCH((CUADRO!Q$5&amp;$E190),'Hoja de Trabajo para listado'!$DE$151:$DG$151,0)),0)+IFERROR(INDEX('Hoja de Trabajo para listado'!$CD$155:$DC$1048576,MATCH($A190,'Hoja de Trabajo para listado'!$CD$155:$CD$1048576,0),MATCH((CUADRO!Q$5&amp;$E190),'Hoja de Trabajo para listado'!$CD$151:$DC$151,0)),0)</f>
        <v>0</v>
      </c>
      <c r="R190" s="255">
        <f t="shared" ca="1" si="6"/>
        <v>0</v>
      </c>
      <c r="S190" s="255"/>
      <c r="T190" s="255">
        <f ca="1">+T191</f>
        <v>1067280</v>
      </c>
      <c r="U190" s="254">
        <f t="shared" si="7"/>
        <v>1</v>
      </c>
      <c r="V190" s="362" t="str">
        <f>+VLOOKUP(A190,bd_lista!$A$3:$E$590,5,FALSE)</f>
        <v>Instituciones Descentralizadas</v>
      </c>
      <c r="W190" s="361" t="str">
        <f>+V190</f>
        <v>Instituciones Descentralizadas</v>
      </c>
      <c r="X190" s="254">
        <f>+VLOOKUP(A190,[2]Sheet1!$A$13:$D$744,4,FALSE)</f>
        <v>86</v>
      </c>
      <c r="Y190" s="254" t="str">
        <f>+VLOOKUP(X190,bd_lista!$A$3:$C$590,3,FALSE)</f>
        <v>Ministerio de Medio Ambiente y Agua</v>
      </c>
      <c r="Z190" s="316">
        <f>+X190</f>
        <v>86</v>
      </c>
      <c r="AA190" s="317" t="str">
        <f>+Y190</f>
        <v>Ministerio de Medio Ambiente y Agua</v>
      </c>
    </row>
    <row r="191" spans="1:27" customFormat="1" ht="15" customHeight="1">
      <c r="A191" s="32">
        <v>302</v>
      </c>
      <c r="B191" s="307"/>
      <c r="C191" s="362" t="str">
        <f>+VLOOKUP(A191,bd_lista!$A$3:$C$590,3,FALSE)</f>
        <v>Servicio Departamental de Riego - Potosí</v>
      </c>
      <c r="D191" s="362"/>
      <c r="E191" s="362" t="s">
        <v>1314</v>
      </c>
      <c r="F191" s="257">
        <f ca="1">+IFERROR(INDEX('Hoja de Trabajo para listado'!$A$155:$Z$1048576,MATCH($A191,'Hoja de Trabajo para listado'!$A$155:$A$1048576,0),MATCH((CUADRO!F$5&amp;$E191),'Hoja de Trabajo para listado'!$A$151:$Z$151,0)),0)+IFERROR(INDEX('Hoja de Trabajo para listado'!$AB$155:$BA$1048576,MATCH($A191,'Hoja de Trabajo para listado'!$AB$155:$AB$1048576,0),MATCH((CUADRO!F$5&amp;$E191),'Hoja de Trabajo para listado'!$AB$151:$BA$151,0)),0)+IFERROR(INDEX('Hoja de Trabajo para listado'!$BC$155:$CB$1048576,MATCH($A191,'Hoja de Trabajo para listado'!$BC$155:$BC$1048576,0),MATCH((CUADRO!F$5&amp;$E191),'Hoja de Trabajo para listado'!$BC$151:$CB$151,0)),0)+IFERROR(INDEX('Hoja de Trabajo para listado'!$DE$153:$DG$274,MATCH($A191,'Hoja de Trabajo para listado'!$DE$153:$DE$1048576,0),MATCH((CUADRO!F$5&amp;$E191),'Hoja de Trabajo para listado'!$DE$151:$DG$151,0)),0)+IFERROR(INDEX('Hoja de Trabajo para listado'!$CD$155:$DC$1048576,MATCH($A191,'Hoja de Trabajo para listado'!$CD$155:$CD$1048576,0),MATCH((CUADRO!F$5&amp;$E191),'Hoja de Trabajo para listado'!$CD$151:$DC$151,0)),0)</f>
        <v>0</v>
      </c>
      <c r="G191" s="257">
        <f ca="1">+IFERROR(INDEX('Hoja de Trabajo para listado'!$A$155:$Z$1048576,MATCH($A191,'Hoja de Trabajo para listado'!$A$155:$A$1048576,0),MATCH((CUADRO!G$5&amp;$E191),'Hoja de Trabajo para listado'!$A$151:$Z$151,0)),0)+IFERROR(INDEX('Hoja de Trabajo para listado'!$AB$155:$BA$1048576,MATCH($A191,'Hoja de Trabajo para listado'!$AB$155:$AB$1048576,0),MATCH((CUADRO!G$5&amp;$E191),'Hoja de Trabajo para listado'!$AB$151:$BA$151,0)),0)+IFERROR(INDEX('Hoja de Trabajo para listado'!$BC$155:$CB$1048576,MATCH($A191,'Hoja de Trabajo para listado'!$BC$155:$BC$1048576,0),MATCH((CUADRO!G$5&amp;$E191),'Hoja de Trabajo para listado'!$BC$151:$CB$151,0)),0)+IFERROR(INDEX('Hoja de Trabajo para listado'!$DE$153:$DG$274,MATCH($A191,'Hoja de Trabajo para listado'!$DE$153:$DE$1048576,0),MATCH((CUADRO!G$5&amp;$E191),'Hoja de Trabajo para listado'!$DE$151:$DG$151,0)),0)+IFERROR(INDEX('Hoja de Trabajo para listado'!$CD$155:$DC$1048576,MATCH($A191,'Hoja de Trabajo para listado'!$CD$155:$CD$1048576,0),MATCH((CUADRO!G$5&amp;$E191),'Hoja de Trabajo para listado'!$CD$151:$DC$151,0)),0)</f>
        <v>0</v>
      </c>
      <c r="H191" s="257">
        <f ca="1">+IFERROR(INDEX('Hoja de Trabajo para listado'!$A$155:$Z$1048576,MATCH($A191,'Hoja de Trabajo para listado'!$A$155:$A$1048576,0),MATCH((CUADRO!H$5&amp;$E191),'Hoja de Trabajo para listado'!$A$151:$Z$151,0)),0)+IFERROR(INDEX('Hoja de Trabajo para listado'!$AB$155:$BA$1048576,MATCH($A191,'Hoja de Trabajo para listado'!$AB$155:$AB$1048576,0),MATCH((CUADRO!H$5&amp;$E191),'Hoja de Trabajo para listado'!$AB$151:$BA$151,0)),0)+IFERROR(INDEX('Hoja de Trabajo para listado'!$BC$155:$CB$1048576,MATCH($A191,'Hoja de Trabajo para listado'!$BC$155:$BC$1048576,0),MATCH((CUADRO!H$5&amp;$E191),'Hoja de Trabajo para listado'!$BC$151:$CB$151,0)),0)+IFERROR(INDEX('Hoja de Trabajo para listado'!$DE$153:$DG$274,MATCH($A191,'Hoja de Trabajo para listado'!$DE$153:$DE$1048576,0),MATCH((CUADRO!H$5&amp;$E191),'Hoja de Trabajo para listado'!$DE$151:$DG$151,0)),0)+IFERROR(INDEX('Hoja de Trabajo para listado'!$CD$155:$DC$1048576,MATCH($A191,'Hoja de Trabajo para listado'!$CD$155:$CD$1048576,0),MATCH((CUADRO!H$5&amp;$E191),'Hoja de Trabajo para listado'!$CD$151:$DC$151,0)),0)</f>
        <v>0</v>
      </c>
      <c r="I191" s="257">
        <f ca="1">+IFERROR(INDEX('Hoja de Trabajo para listado'!$A$155:$Z$1048576,MATCH($A191,'Hoja de Trabajo para listado'!$A$155:$A$1048576,0),MATCH((CUADRO!I$5&amp;$E191),'Hoja de Trabajo para listado'!$A$151:$Z$151,0)),0)+IFERROR(INDEX('Hoja de Trabajo para listado'!$AB$155:$BA$1048576,MATCH($A191,'Hoja de Trabajo para listado'!$AB$155:$AB$1048576,0),MATCH((CUADRO!I$5&amp;$E191),'Hoja de Trabajo para listado'!$AB$151:$BA$151,0)),0)+IFERROR(INDEX('Hoja de Trabajo para listado'!$BC$155:$CB$1048576,MATCH($A191,'Hoja de Trabajo para listado'!$BC$155:$BC$1048576,0),MATCH((CUADRO!I$5&amp;$E191),'Hoja de Trabajo para listado'!$BC$151:$CB$151,0)),0)+IFERROR(INDEX('Hoja de Trabajo para listado'!$DE$153:$DG$274,MATCH($A191,'Hoja de Trabajo para listado'!$DE$153:$DE$1048576,0),MATCH((CUADRO!I$5&amp;$E191),'Hoja de Trabajo para listado'!$DE$151:$DG$151,0)),0)+IFERROR(INDEX('Hoja de Trabajo para listado'!$CD$155:$DC$1048576,MATCH($A191,'Hoja de Trabajo para listado'!$CD$155:$CD$1048576,0),MATCH((CUADRO!I$5&amp;$E191),'Hoja de Trabajo para listado'!$CD$151:$DC$151,0)),0)</f>
        <v>0</v>
      </c>
      <c r="J191" s="257">
        <f ca="1">+IFERROR(INDEX('Hoja de Trabajo para listado'!$A$155:$Z$1048576,MATCH($A191,'Hoja de Trabajo para listado'!$A$155:$A$1048576,0),MATCH((CUADRO!J$5&amp;$E191),'Hoja de Trabajo para listado'!$A$151:$Z$151,0)),0)+IFERROR(INDEX('Hoja de Trabajo para listado'!$AB$155:$BA$1048576,MATCH($A191,'Hoja de Trabajo para listado'!$AB$155:$AB$1048576,0),MATCH((CUADRO!J$5&amp;$E191),'Hoja de Trabajo para listado'!$AB$151:$BA$151,0)),0)+IFERROR(INDEX('Hoja de Trabajo para listado'!$BC$155:$CB$1048576,MATCH($A191,'Hoja de Trabajo para listado'!$BC$155:$BC$1048576,0),MATCH((CUADRO!J$5&amp;$E191),'Hoja de Trabajo para listado'!$BC$151:$CB$151,0)),0)+IFERROR(INDEX('Hoja de Trabajo para listado'!$DE$153:$DG$274,MATCH($A191,'Hoja de Trabajo para listado'!$DE$153:$DE$1048576,0),MATCH((CUADRO!J$5&amp;$E191),'Hoja de Trabajo para listado'!$DE$151:$DG$151,0)),0)+IFERROR(INDEX('Hoja de Trabajo para listado'!$CD$155:$DC$1048576,MATCH($A191,'Hoja de Trabajo para listado'!$CD$155:$CD$1048576,0),MATCH((CUADRO!J$5&amp;$E191),'Hoja de Trabajo para listado'!$CD$151:$DC$151,0)),0)</f>
        <v>0</v>
      </c>
      <c r="K191" s="257">
        <f ca="1">+IFERROR(INDEX('Hoja de Trabajo para listado'!$A$155:$Z$1048576,MATCH($A191,'Hoja de Trabajo para listado'!$A$155:$A$1048576,0),MATCH((CUADRO!K$5&amp;$E191),'Hoja de Trabajo para listado'!$A$151:$Z$151,0)),0)+IFERROR(INDEX('Hoja de Trabajo para listado'!$AB$155:$BA$1048576,MATCH($A191,'Hoja de Trabajo para listado'!$AB$155:$AB$1048576,0),MATCH((CUADRO!K$5&amp;$E191),'Hoja de Trabajo para listado'!$AB$151:$BA$151,0)),0)+IFERROR(INDEX('Hoja de Trabajo para listado'!$BC$155:$CB$1048576,MATCH($A191,'Hoja de Trabajo para listado'!$BC$155:$BC$1048576,0),MATCH((CUADRO!K$5&amp;$E191),'Hoja de Trabajo para listado'!$BC$151:$CB$151,0)),0)+IFERROR(INDEX('Hoja de Trabajo para listado'!$DE$153:$DG$274,MATCH($A191,'Hoja de Trabajo para listado'!$DE$153:$DE$1048576,0),MATCH((CUADRO!K$5&amp;$E191),'Hoja de Trabajo para listado'!$DE$151:$DG$151,0)),0)+IFERROR(INDEX('Hoja de Trabajo para listado'!$CD$155:$DC$1048576,MATCH($A191,'Hoja de Trabajo para listado'!$CD$155:$CD$1048576,0),MATCH((CUADRO!K$5&amp;$E191),'Hoja de Trabajo para listado'!$CD$151:$DC$151,0)),0)</f>
        <v>0</v>
      </c>
      <c r="L191" s="257">
        <f ca="1">+IFERROR(INDEX('Hoja de Trabajo para listado'!$A$155:$Z$1048576,MATCH($A191,'Hoja de Trabajo para listado'!$A$155:$A$1048576,0),MATCH((CUADRO!L$5&amp;$E191),'Hoja de Trabajo para listado'!$A$151:$Z$151,0)),0)+IFERROR(INDEX('Hoja de Trabajo para listado'!$AB$155:$BA$1048576,MATCH($A191,'Hoja de Trabajo para listado'!$AB$155:$AB$1048576,0),MATCH((CUADRO!L$5&amp;$E191),'Hoja de Trabajo para listado'!$AB$151:$BA$151,0)),0)+IFERROR(INDEX('Hoja de Trabajo para listado'!$BC$155:$CB$1048576,MATCH($A191,'Hoja de Trabajo para listado'!$BC$155:$BC$1048576,0),MATCH((CUADRO!L$5&amp;$E191),'Hoja de Trabajo para listado'!$BC$151:$CB$151,0)),0)+IFERROR(INDEX('Hoja de Trabajo para listado'!$DE$153:$DG$274,MATCH($A191,'Hoja de Trabajo para listado'!$DE$153:$DE$1048576,0),MATCH((CUADRO!L$5&amp;$E191),'Hoja de Trabajo para listado'!$DE$151:$DG$151,0)),0)+IFERROR(INDEX('Hoja de Trabajo para listado'!$CD$155:$DC$1048576,MATCH($A191,'Hoja de Trabajo para listado'!$CD$155:$CD$1048576,0),MATCH((CUADRO!L$5&amp;$E191),'Hoja de Trabajo para listado'!$CD$151:$DC$151,0)),0)</f>
        <v>1067280</v>
      </c>
      <c r="M191" s="257">
        <f ca="1">+IFERROR(INDEX('Hoja de Trabajo para listado'!$A$155:$Z$1048576,MATCH($A191,'Hoja de Trabajo para listado'!$A$155:$A$1048576,0),MATCH((CUADRO!M$5&amp;$E191),'Hoja de Trabajo para listado'!$A$151:$Z$151,0)),0)+IFERROR(INDEX('Hoja de Trabajo para listado'!$AB$155:$BA$1048576,MATCH($A191,'Hoja de Trabajo para listado'!$AB$155:$AB$1048576,0),MATCH((CUADRO!M$5&amp;$E191),'Hoja de Trabajo para listado'!$AB$151:$BA$151,0)),0)+IFERROR(INDEX('Hoja de Trabajo para listado'!$BC$155:$CB$1048576,MATCH($A191,'Hoja de Trabajo para listado'!$BC$155:$BC$1048576,0),MATCH((CUADRO!M$5&amp;$E191),'Hoja de Trabajo para listado'!$BC$151:$CB$151,0)),0)+IFERROR(INDEX('Hoja de Trabajo para listado'!$DE$153:$DG$274,MATCH($A191,'Hoja de Trabajo para listado'!$DE$153:$DE$1048576,0),MATCH((CUADRO!M$5&amp;$E191),'Hoja de Trabajo para listado'!$DE$151:$DG$151,0)),0)+IFERROR(INDEX('Hoja de Trabajo para listado'!$CD$155:$DC$1048576,MATCH($A191,'Hoja de Trabajo para listado'!$CD$155:$CD$1048576,0),MATCH((CUADRO!M$5&amp;$E191),'Hoja de Trabajo para listado'!$CD$151:$DC$151,0)),0)</f>
        <v>0</v>
      </c>
      <c r="N191" s="257">
        <f ca="1">+IFERROR(INDEX('Hoja de Trabajo para listado'!$A$155:$Z$1048576,MATCH($A191,'Hoja de Trabajo para listado'!$A$155:$A$1048576,0),MATCH((CUADRO!N$5&amp;$E191),'Hoja de Trabajo para listado'!$A$151:$Z$151,0)),0)+IFERROR(INDEX('Hoja de Trabajo para listado'!$AB$155:$BA$1048576,MATCH($A191,'Hoja de Trabajo para listado'!$AB$155:$AB$1048576,0),MATCH((CUADRO!N$5&amp;$E191),'Hoja de Trabajo para listado'!$AB$151:$BA$151,0)),0)+IFERROR(INDEX('Hoja de Trabajo para listado'!$BC$155:$CB$1048576,MATCH($A191,'Hoja de Trabajo para listado'!$BC$155:$BC$1048576,0),MATCH((CUADRO!N$5&amp;$E191),'Hoja de Trabajo para listado'!$BC$151:$CB$151,0)),0)+IFERROR(INDEX('Hoja de Trabajo para listado'!$DE$153:$DG$274,MATCH($A191,'Hoja de Trabajo para listado'!$DE$153:$DE$1048576,0),MATCH((CUADRO!N$5&amp;$E191),'Hoja de Trabajo para listado'!$DE$151:$DG$151,0)),0)+IFERROR(INDEX('Hoja de Trabajo para listado'!$CD$155:$DC$1048576,MATCH($A191,'Hoja de Trabajo para listado'!$CD$155:$CD$1048576,0),MATCH((CUADRO!N$5&amp;$E191),'Hoja de Trabajo para listado'!$CD$151:$DC$151,0)),0)</f>
        <v>0</v>
      </c>
      <c r="O191" s="257">
        <f ca="1">+IFERROR(INDEX('Hoja de Trabajo para listado'!$A$155:$Z$1048576,MATCH($A191,'Hoja de Trabajo para listado'!$A$155:$A$1048576,0),MATCH((CUADRO!O$5&amp;$E191),'Hoja de Trabajo para listado'!$A$151:$Z$151,0)),0)+IFERROR(INDEX('Hoja de Trabajo para listado'!$AB$155:$BA$1048576,MATCH($A191,'Hoja de Trabajo para listado'!$AB$155:$AB$1048576,0),MATCH((CUADRO!O$5&amp;$E191),'Hoja de Trabajo para listado'!$AB$151:$BA$151,0)),0)+IFERROR(INDEX('Hoja de Trabajo para listado'!$BC$155:$CB$1048576,MATCH($A191,'Hoja de Trabajo para listado'!$BC$155:$BC$1048576,0),MATCH((CUADRO!O$5&amp;$E191),'Hoja de Trabajo para listado'!$BC$151:$CB$151,0)),0)+IFERROR(INDEX('Hoja de Trabajo para listado'!$DE$153:$DG$274,MATCH($A191,'Hoja de Trabajo para listado'!$DE$153:$DE$1048576,0),MATCH((CUADRO!O$5&amp;$E191),'Hoja de Trabajo para listado'!$DE$151:$DG$151,0)),0)+IFERROR(INDEX('Hoja de Trabajo para listado'!$CD$155:$DC$1048576,MATCH($A191,'Hoja de Trabajo para listado'!$CD$155:$CD$1048576,0),MATCH((CUADRO!O$5&amp;$E191),'Hoja de Trabajo para listado'!$CD$151:$DC$151,0)),0)</f>
        <v>0</v>
      </c>
      <c r="P191" s="257">
        <f ca="1">+IFERROR(INDEX('Hoja de Trabajo para listado'!$A$155:$Z$1048576,MATCH($A191,'Hoja de Trabajo para listado'!$A$155:$A$1048576,0),MATCH((CUADRO!P$5&amp;$E191),'Hoja de Trabajo para listado'!$A$151:$Z$151,0)),0)+IFERROR(INDEX('Hoja de Trabajo para listado'!$AB$155:$BA$1048576,MATCH($A191,'Hoja de Trabajo para listado'!$AB$155:$AB$1048576,0),MATCH((CUADRO!P$5&amp;$E191),'Hoja de Trabajo para listado'!$AB$151:$BA$151,0)),0)+IFERROR(INDEX('Hoja de Trabajo para listado'!$BC$155:$CB$1048576,MATCH($A191,'Hoja de Trabajo para listado'!$BC$155:$BC$1048576,0),MATCH((CUADRO!P$5&amp;$E191),'Hoja de Trabajo para listado'!$BC$151:$CB$151,0)),0)+IFERROR(INDEX('Hoja de Trabajo para listado'!$DE$153:$DG$274,MATCH($A191,'Hoja de Trabajo para listado'!$DE$153:$DE$1048576,0),MATCH((CUADRO!P$5&amp;$E191),'Hoja de Trabajo para listado'!$DE$151:$DG$151,0)),0)+IFERROR(INDEX('Hoja de Trabajo para listado'!$CD$155:$DC$1048576,MATCH($A191,'Hoja de Trabajo para listado'!$CD$155:$CD$1048576,0),MATCH((CUADRO!P$5&amp;$E191),'Hoja de Trabajo para listado'!$CD$151:$DC$151,0)),0)</f>
        <v>0</v>
      </c>
      <c r="Q191" s="255">
        <f ca="1">+IFERROR(INDEX('Hoja de Trabajo para listado'!$A$155:$Z$1048576,MATCH($A191,'Hoja de Trabajo para listado'!$A$155:$A$1048576,0),MATCH((CUADRO!Q$5&amp;$E191),'Hoja de Trabajo para listado'!$A$151:$Z$151,0)),0)+IFERROR(INDEX('Hoja de Trabajo para listado'!$AB$155:$BA$1048576,MATCH($A191,'Hoja de Trabajo para listado'!$AB$155:$AB$1048576,0),MATCH((CUADRO!Q$5&amp;$E191),'Hoja de Trabajo para listado'!$AB$151:$BA$151,0)),0)+IFERROR(INDEX('Hoja de Trabajo para listado'!$BC$155:$CB$1048576,MATCH($A191,'Hoja de Trabajo para listado'!$BC$155:$BC$1048576,0),MATCH((CUADRO!Q$5&amp;$E191),'Hoja de Trabajo para listado'!$BC$151:$CB$151,0)),0)+IFERROR(INDEX('Hoja de Trabajo para listado'!$DE$153:$DG$274,MATCH($A191,'Hoja de Trabajo para listado'!$DE$153:$DE$1048576,0),MATCH((CUADRO!Q$5&amp;$E191),'Hoja de Trabajo para listado'!$DE$151:$DG$151,0)),0)+IFERROR(INDEX('Hoja de Trabajo para listado'!$CD$155:$DC$1048576,MATCH($A191,'Hoja de Trabajo para listado'!$CD$155:$CD$1048576,0),MATCH((CUADRO!Q$5&amp;$E191),'Hoja de Trabajo para listado'!$CD$151:$DC$151,0)),0)</f>
        <v>0</v>
      </c>
      <c r="R191" s="257">
        <f t="shared" ca="1" si="6"/>
        <v>1067280</v>
      </c>
      <c r="S191" s="257">
        <f ca="1">+R190+R191</f>
        <v>1067280</v>
      </c>
      <c r="T191" s="257">
        <f ca="1">+S191</f>
        <v>1067280</v>
      </c>
      <c r="U191" s="256">
        <f t="shared" si="7"/>
        <v>2</v>
      </c>
      <c r="V191" s="362" t="str">
        <f>+VLOOKUP(A191,bd_lista!$A$3:$E$590,5,FALSE)</f>
        <v>Instituciones Descentralizadas</v>
      </c>
      <c r="W191" s="362"/>
      <c r="X191" s="254">
        <f>+VLOOKUP(A191,[2]Sheet1!$A$13:$D$744,4,FALSE)</f>
        <v>86</v>
      </c>
      <c r="Y191" s="254" t="str">
        <f>+VLOOKUP(X191,bd_lista!$A$3:$C$590,3,FALSE)</f>
        <v>Ministerio de Medio Ambiente y Agua</v>
      </c>
      <c r="Z191" s="314"/>
      <c r="AA191" s="315"/>
    </row>
    <row r="192" spans="1:27" ht="15" hidden="1" customHeight="1">
      <c r="A192" s="32">
        <v>150</v>
      </c>
      <c r="B192" s="306">
        <f>+A192</f>
        <v>150</v>
      </c>
      <c r="C192" s="259" t="str">
        <f>+VLOOKUP(A192,bd_lista!$A$3:$C$590,3,FALSE)</f>
        <v>Proyecto Sucre Ciudad Universitaria</v>
      </c>
      <c r="D192" s="361" t="str">
        <f>+C192</f>
        <v>Proyecto Sucre Ciudad Universitaria</v>
      </c>
      <c r="E192" s="259" t="s">
        <v>1313</v>
      </c>
      <c r="F192" s="255">
        <f ca="1">+IFERROR(INDEX('Hoja de Trabajo para listado'!$A$155:$Z$1048576,MATCH($A192,'Hoja de Trabajo para listado'!$A$155:$A$1048576,0),MATCH((CUADRO!F$5&amp;$E192),'Hoja de Trabajo para listado'!$A$151:$Z$151,0)),0)+IFERROR(INDEX('Hoja de Trabajo para listado'!$AB$155:$BA$1048576,MATCH($A192,'Hoja de Trabajo para listado'!$AB$155:$AB$1048576,0),MATCH((CUADRO!F$5&amp;$E192),'Hoja de Trabajo para listado'!$AB$151:$BA$151,0)),0)+IFERROR(INDEX('Hoja de Trabajo para listado'!$BC$155:$CB$1048576,MATCH($A192,'Hoja de Trabajo para listado'!$BC$155:$BC$1048576,0),MATCH((CUADRO!F$5&amp;$E192),'Hoja de Trabajo para listado'!$BC$151:$CB$151,0)),0)+IFERROR(INDEX('Hoja de Trabajo para listado'!$DE$153:$DG$274,MATCH($A192,'Hoja de Trabajo para listado'!$DE$153:$DE$1048576,0),MATCH((CUADRO!F$5&amp;$E192),'Hoja de Trabajo para listado'!$DE$151:$DG$151,0)),0)+IFERROR(INDEX('Hoja de Trabajo para listado'!$CD$155:$DC$1048576,MATCH($A192,'Hoja de Trabajo para listado'!$CD$155:$CD$1048576,0),MATCH((CUADRO!F$5&amp;$E192),'Hoja de Trabajo para listado'!$CD$151:$DC$151,0)),0)</f>
        <v>0</v>
      </c>
      <c r="G192" s="255">
        <f ca="1">+IFERROR(INDEX('Hoja de Trabajo para listado'!$A$155:$Z$1048576,MATCH($A192,'Hoja de Trabajo para listado'!$A$155:$A$1048576,0),MATCH((CUADRO!G$5&amp;$E192),'Hoja de Trabajo para listado'!$A$151:$Z$151,0)),0)+IFERROR(INDEX('Hoja de Trabajo para listado'!$AB$155:$BA$1048576,MATCH($A192,'Hoja de Trabajo para listado'!$AB$155:$AB$1048576,0),MATCH((CUADRO!G$5&amp;$E192),'Hoja de Trabajo para listado'!$AB$151:$BA$151,0)),0)+IFERROR(INDEX('Hoja de Trabajo para listado'!$BC$155:$CB$1048576,MATCH($A192,'Hoja de Trabajo para listado'!$BC$155:$BC$1048576,0),MATCH((CUADRO!G$5&amp;$E192),'Hoja de Trabajo para listado'!$BC$151:$CB$151,0)),0)+IFERROR(INDEX('Hoja de Trabajo para listado'!$DE$153:$DG$274,MATCH($A192,'Hoja de Trabajo para listado'!$DE$153:$DE$1048576,0),MATCH((CUADRO!G$5&amp;$E192),'Hoja de Trabajo para listado'!$DE$151:$DG$151,0)),0)+IFERROR(INDEX('Hoja de Trabajo para listado'!$CD$155:$DC$1048576,MATCH($A192,'Hoja de Trabajo para listado'!$CD$155:$CD$1048576,0),MATCH((CUADRO!G$5&amp;$E192),'Hoja de Trabajo para listado'!$CD$151:$DC$151,0)),0)</f>
        <v>0</v>
      </c>
      <c r="H192" s="255">
        <f ca="1">+IFERROR(INDEX('Hoja de Trabajo para listado'!$A$155:$Z$1048576,MATCH($A192,'Hoja de Trabajo para listado'!$A$155:$A$1048576,0),MATCH((CUADRO!H$5&amp;$E192),'Hoja de Trabajo para listado'!$A$151:$Z$151,0)),0)+IFERROR(INDEX('Hoja de Trabajo para listado'!$AB$155:$BA$1048576,MATCH($A192,'Hoja de Trabajo para listado'!$AB$155:$AB$1048576,0),MATCH((CUADRO!H$5&amp;$E192),'Hoja de Trabajo para listado'!$AB$151:$BA$151,0)),0)+IFERROR(INDEX('Hoja de Trabajo para listado'!$BC$155:$CB$1048576,MATCH($A192,'Hoja de Trabajo para listado'!$BC$155:$BC$1048576,0),MATCH((CUADRO!H$5&amp;$E192),'Hoja de Trabajo para listado'!$BC$151:$CB$151,0)),0)+IFERROR(INDEX('Hoja de Trabajo para listado'!$DE$153:$DG$274,MATCH($A192,'Hoja de Trabajo para listado'!$DE$153:$DE$1048576,0),MATCH((CUADRO!H$5&amp;$E192),'Hoja de Trabajo para listado'!$DE$151:$DG$151,0)),0)+IFERROR(INDEX('Hoja de Trabajo para listado'!$CD$155:$DC$1048576,MATCH($A192,'Hoja de Trabajo para listado'!$CD$155:$CD$1048576,0),MATCH((CUADRO!H$5&amp;$E192),'Hoja de Trabajo para listado'!$CD$151:$DC$151,0)),0)</f>
        <v>0</v>
      </c>
      <c r="I192" s="255">
        <f ca="1">+IFERROR(INDEX('Hoja de Trabajo para listado'!$A$155:$Z$1048576,MATCH($A192,'Hoja de Trabajo para listado'!$A$155:$A$1048576,0),MATCH((CUADRO!I$5&amp;$E192),'Hoja de Trabajo para listado'!$A$151:$Z$151,0)),0)+IFERROR(INDEX('Hoja de Trabajo para listado'!$AB$155:$BA$1048576,MATCH($A192,'Hoja de Trabajo para listado'!$AB$155:$AB$1048576,0),MATCH((CUADRO!I$5&amp;$E192),'Hoja de Trabajo para listado'!$AB$151:$BA$151,0)),0)+IFERROR(INDEX('Hoja de Trabajo para listado'!$BC$155:$CB$1048576,MATCH($A192,'Hoja de Trabajo para listado'!$BC$155:$BC$1048576,0),MATCH((CUADRO!I$5&amp;$E192),'Hoja de Trabajo para listado'!$BC$151:$CB$151,0)),0)+IFERROR(INDEX('Hoja de Trabajo para listado'!$DE$153:$DG$274,MATCH($A192,'Hoja de Trabajo para listado'!$DE$153:$DE$1048576,0),MATCH((CUADRO!I$5&amp;$E192),'Hoja de Trabajo para listado'!$DE$151:$DG$151,0)),0)+IFERROR(INDEX('Hoja de Trabajo para listado'!$CD$155:$DC$1048576,MATCH($A192,'Hoja de Trabajo para listado'!$CD$155:$CD$1048576,0),MATCH((CUADRO!I$5&amp;$E192),'Hoja de Trabajo para listado'!$CD$151:$DC$151,0)),0)</f>
        <v>0</v>
      </c>
      <c r="J192" s="255">
        <f ca="1">+IFERROR(INDEX('Hoja de Trabajo para listado'!$A$155:$Z$1048576,MATCH($A192,'Hoja de Trabajo para listado'!$A$155:$A$1048576,0),MATCH((CUADRO!J$5&amp;$E192),'Hoja de Trabajo para listado'!$A$151:$Z$151,0)),0)+IFERROR(INDEX('Hoja de Trabajo para listado'!$AB$155:$BA$1048576,MATCH($A192,'Hoja de Trabajo para listado'!$AB$155:$AB$1048576,0),MATCH((CUADRO!J$5&amp;$E192),'Hoja de Trabajo para listado'!$AB$151:$BA$151,0)),0)+IFERROR(INDEX('Hoja de Trabajo para listado'!$BC$155:$CB$1048576,MATCH($A192,'Hoja de Trabajo para listado'!$BC$155:$BC$1048576,0),MATCH((CUADRO!J$5&amp;$E192),'Hoja de Trabajo para listado'!$BC$151:$CB$151,0)),0)+IFERROR(INDEX('Hoja de Trabajo para listado'!$DE$153:$DG$274,MATCH($A192,'Hoja de Trabajo para listado'!$DE$153:$DE$1048576,0),MATCH((CUADRO!J$5&amp;$E192),'Hoja de Trabajo para listado'!$DE$151:$DG$151,0)),0)+IFERROR(INDEX('Hoja de Trabajo para listado'!$CD$155:$DC$1048576,MATCH($A192,'Hoja de Trabajo para listado'!$CD$155:$CD$1048576,0),MATCH((CUADRO!J$5&amp;$E192),'Hoja de Trabajo para listado'!$CD$151:$DC$151,0)),0)</f>
        <v>0</v>
      </c>
      <c r="K192" s="255">
        <f ca="1">+IFERROR(INDEX('Hoja de Trabajo para listado'!$A$155:$Z$1048576,MATCH($A192,'Hoja de Trabajo para listado'!$A$155:$A$1048576,0),MATCH((CUADRO!K$5&amp;$E192),'Hoja de Trabajo para listado'!$A$151:$Z$151,0)),0)+IFERROR(INDEX('Hoja de Trabajo para listado'!$AB$155:$BA$1048576,MATCH($A192,'Hoja de Trabajo para listado'!$AB$155:$AB$1048576,0),MATCH((CUADRO!K$5&amp;$E192),'Hoja de Trabajo para listado'!$AB$151:$BA$151,0)),0)+IFERROR(INDEX('Hoja de Trabajo para listado'!$BC$155:$CB$1048576,MATCH($A192,'Hoja de Trabajo para listado'!$BC$155:$BC$1048576,0),MATCH((CUADRO!K$5&amp;$E192),'Hoja de Trabajo para listado'!$BC$151:$CB$151,0)),0)+IFERROR(INDEX('Hoja de Trabajo para listado'!$DE$153:$DG$274,MATCH($A192,'Hoja de Trabajo para listado'!$DE$153:$DE$1048576,0),MATCH((CUADRO!K$5&amp;$E192),'Hoja de Trabajo para listado'!$DE$151:$DG$151,0)),0)+IFERROR(INDEX('Hoja de Trabajo para listado'!$CD$155:$DC$1048576,MATCH($A192,'Hoja de Trabajo para listado'!$CD$155:$CD$1048576,0),MATCH((CUADRO!K$5&amp;$E192),'Hoja de Trabajo para listado'!$CD$151:$DC$151,0)),0)</f>
        <v>0</v>
      </c>
      <c r="L192" s="255">
        <f ca="1">+IFERROR(INDEX('Hoja de Trabajo para listado'!$A$155:$Z$1048576,MATCH($A192,'Hoja de Trabajo para listado'!$A$155:$A$1048576,0),MATCH((CUADRO!L$5&amp;$E192),'Hoja de Trabajo para listado'!$A$151:$Z$151,0)),0)+IFERROR(INDEX('Hoja de Trabajo para listado'!$AB$155:$BA$1048576,MATCH($A192,'Hoja de Trabajo para listado'!$AB$155:$AB$1048576,0),MATCH((CUADRO!L$5&amp;$E192),'Hoja de Trabajo para listado'!$AB$151:$BA$151,0)),0)+IFERROR(INDEX('Hoja de Trabajo para listado'!$BC$155:$CB$1048576,MATCH($A192,'Hoja de Trabajo para listado'!$BC$155:$BC$1048576,0),MATCH((CUADRO!L$5&amp;$E192),'Hoja de Trabajo para listado'!$BC$151:$CB$151,0)),0)+IFERROR(INDEX('Hoja de Trabajo para listado'!$DE$153:$DG$274,MATCH($A192,'Hoja de Trabajo para listado'!$DE$153:$DE$1048576,0),MATCH((CUADRO!L$5&amp;$E192),'Hoja de Trabajo para listado'!$DE$151:$DG$151,0)),0)+IFERROR(INDEX('Hoja de Trabajo para listado'!$CD$155:$DC$1048576,MATCH($A192,'Hoja de Trabajo para listado'!$CD$155:$CD$1048576,0),MATCH((CUADRO!L$5&amp;$E192),'Hoja de Trabajo para listado'!$CD$151:$DC$151,0)),0)</f>
        <v>0</v>
      </c>
      <c r="M192" s="255">
        <f ca="1">+IFERROR(INDEX('Hoja de Trabajo para listado'!$A$155:$Z$1048576,MATCH($A192,'Hoja de Trabajo para listado'!$A$155:$A$1048576,0),MATCH((CUADRO!M$5&amp;$E192),'Hoja de Trabajo para listado'!$A$151:$Z$151,0)),0)+IFERROR(INDEX('Hoja de Trabajo para listado'!$AB$155:$BA$1048576,MATCH($A192,'Hoja de Trabajo para listado'!$AB$155:$AB$1048576,0),MATCH((CUADRO!M$5&amp;$E192),'Hoja de Trabajo para listado'!$AB$151:$BA$151,0)),0)+IFERROR(INDEX('Hoja de Trabajo para listado'!$BC$155:$CB$1048576,MATCH($A192,'Hoja de Trabajo para listado'!$BC$155:$BC$1048576,0),MATCH((CUADRO!M$5&amp;$E192),'Hoja de Trabajo para listado'!$BC$151:$CB$151,0)),0)+IFERROR(INDEX('Hoja de Trabajo para listado'!$DE$153:$DG$274,MATCH($A192,'Hoja de Trabajo para listado'!$DE$153:$DE$1048576,0),MATCH((CUADRO!M$5&amp;$E192),'Hoja de Trabajo para listado'!$DE$151:$DG$151,0)),0)+IFERROR(INDEX('Hoja de Trabajo para listado'!$CD$155:$DC$1048576,MATCH($A192,'Hoja de Trabajo para listado'!$CD$155:$CD$1048576,0),MATCH((CUADRO!M$5&amp;$E192),'Hoja de Trabajo para listado'!$CD$151:$DC$151,0)),0)</f>
        <v>0</v>
      </c>
      <c r="N192" s="255">
        <f ca="1">+IFERROR(INDEX('Hoja de Trabajo para listado'!$A$155:$Z$1048576,MATCH($A192,'Hoja de Trabajo para listado'!$A$155:$A$1048576,0),MATCH((CUADRO!N$5&amp;$E192),'Hoja de Trabajo para listado'!$A$151:$Z$151,0)),0)+IFERROR(INDEX('Hoja de Trabajo para listado'!$AB$155:$BA$1048576,MATCH($A192,'Hoja de Trabajo para listado'!$AB$155:$AB$1048576,0),MATCH((CUADRO!N$5&amp;$E192),'Hoja de Trabajo para listado'!$AB$151:$BA$151,0)),0)+IFERROR(INDEX('Hoja de Trabajo para listado'!$BC$155:$CB$1048576,MATCH($A192,'Hoja de Trabajo para listado'!$BC$155:$BC$1048576,0),MATCH((CUADRO!N$5&amp;$E192),'Hoja de Trabajo para listado'!$BC$151:$CB$151,0)),0)+IFERROR(INDEX('Hoja de Trabajo para listado'!$DE$153:$DG$274,MATCH($A192,'Hoja de Trabajo para listado'!$DE$153:$DE$1048576,0),MATCH((CUADRO!N$5&amp;$E192),'Hoja de Trabajo para listado'!$DE$151:$DG$151,0)),0)+IFERROR(INDEX('Hoja de Trabajo para listado'!$CD$155:$DC$1048576,MATCH($A192,'Hoja de Trabajo para listado'!$CD$155:$CD$1048576,0),MATCH((CUADRO!N$5&amp;$E192),'Hoja de Trabajo para listado'!$CD$151:$DC$151,0)),0)</f>
        <v>0</v>
      </c>
      <c r="O192" s="255">
        <f ca="1">+IFERROR(INDEX('Hoja de Trabajo para listado'!$A$155:$Z$1048576,MATCH($A192,'Hoja de Trabajo para listado'!$A$155:$A$1048576,0),MATCH((CUADRO!O$5&amp;$E192),'Hoja de Trabajo para listado'!$A$151:$Z$151,0)),0)+IFERROR(INDEX('Hoja de Trabajo para listado'!$AB$155:$BA$1048576,MATCH($A192,'Hoja de Trabajo para listado'!$AB$155:$AB$1048576,0),MATCH((CUADRO!O$5&amp;$E192),'Hoja de Trabajo para listado'!$AB$151:$BA$151,0)),0)+IFERROR(INDEX('Hoja de Trabajo para listado'!$BC$155:$CB$1048576,MATCH($A192,'Hoja de Trabajo para listado'!$BC$155:$BC$1048576,0),MATCH((CUADRO!O$5&amp;$E192),'Hoja de Trabajo para listado'!$BC$151:$CB$151,0)),0)+IFERROR(INDEX('Hoja de Trabajo para listado'!$DE$153:$DG$274,MATCH($A192,'Hoja de Trabajo para listado'!$DE$153:$DE$1048576,0),MATCH((CUADRO!O$5&amp;$E192),'Hoja de Trabajo para listado'!$DE$151:$DG$151,0)),0)+IFERROR(INDEX('Hoja de Trabajo para listado'!$CD$155:$DC$1048576,MATCH($A192,'Hoja de Trabajo para listado'!$CD$155:$CD$1048576,0),MATCH((CUADRO!O$5&amp;$E192),'Hoja de Trabajo para listado'!$CD$151:$DC$151,0)),0)</f>
        <v>0</v>
      </c>
      <c r="P192" s="255">
        <f ca="1">+IFERROR(INDEX('Hoja de Trabajo para listado'!$A$155:$Z$1048576,MATCH($A192,'Hoja de Trabajo para listado'!$A$155:$A$1048576,0),MATCH((CUADRO!P$5&amp;$E192),'Hoja de Trabajo para listado'!$A$151:$Z$151,0)),0)+IFERROR(INDEX('Hoja de Trabajo para listado'!$AB$155:$BA$1048576,MATCH($A192,'Hoja de Trabajo para listado'!$AB$155:$AB$1048576,0),MATCH((CUADRO!P$5&amp;$E192),'Hoja de Trabajo para listado'!$AB$151:$BA$151,0)),0)+IFERROR(INDEX('Hoja de Trabajo para listado'!$BC$155:$CB$1048576,MATCH($A192,'Hoja de Trabajo para listado'!$BC$155:$BC$1048576,0),MATCH((CUADRO!P$5&amp;$E192),'Hoja de Trabajo para listado'!$BC$151:$CB$151,0)),0)+IFERROR(INDEX('Hoja de Trabajo para listado'!$DE$153:$DG$274,MATCH($A192,'Hoja de Trabajo para listado'!$DE$153:$DE$1048576,0),MATCH((CUADRO!P$5&amp;$E192),'Hoja de Trabajo para listado'!$DE$151:$DG$151,0)),0)+IFERROR(INDEX('Hoja de Trabajo para listado'!$CD$155:$DC$1048576,MATCH($A192,'Hoja de Trabajo para listado'!$CD$155:$CD$1048576,0),MATCH((CUADRO!P$5&amp;$E192),'Hoja de Trabajo para listado'!$CD$151:$DC$151,0)),0)</f>
        <v>0</v>
      </c>
      <c r="Q192" s="283">
        <f ca="1">+IFERROR(INDEX('Hoja de Trabajo para listado'!$A$155:$Z$1048576,MATCH($A192,'Hoja de Trabajo para listado'!$A$155:$A$1048576,0),MATCH((CUADRO!Q$5&amp;$E192),'Hoja de Trabajo para listado'!$A$151:$Z$151,0)),0)+IFERROR(INDEX('Hoja de Trabajo para listado'!$AB$155:$BA$1048576,MATCH($A192,'Hoja de Trabajo para listado'!$AB$155:$AB$1048576,0),MATCH((CUADRO!Q$5&amp;$E192),'Hoja de Trabajo para listado'!$AB$151:$BA$151,0)),0)+IFERROR(INDEX('Hoja de Trabajo para listado'!$BC$155:$CB$1048576,MATCH($A192,'Hoja de Trabajo para listado'!$BC$155:$BC$1048576,0),MATCH((CUADRO!Q$5&amp;$E192),'Hoja de Trabajo para listado'!$BC$151:$CB$151,0)),0)+IFERROR(INDEX('Hoja de Trabajo para listado'!$DE$153:$DG$274,MATCH($A192,'Hoja de Trabajo para listado'!$DE$153:$DE$1048576,0),MATCH((CUADRO!Q$5&amp;$E192),'Hoja de Trabajo para listado'!$DE$151:$DG$151,0)),0)+IFERROR(INDEX('Hoja de Trabajo para listado'!$CD$155:$DC$1048576,MATCH($A192,'Hoja de Trabajo para listado'!$CD$155:$CD$1048576,0),MATCH((CUADRO!Q$5&amp;$E192),'Hoja de Trabajo para listado'!$CD$151:$DC$151,0)),0)</f>
        <v>0</v>
      </c>
      <c r="R192" s="255">
        <f t="shared" ca="1" si="6"/>
        <v>0</v>
      </c>
      <c r="S192" s="255"/>
      <c r="T192" s="255">
        <f ca="1">+T193</f>
        <v>0</v>
      </c>
      <c r="U192" s="254">
        <f t="shared" si="7"/>
        <v>1</v>
      </c>
      <c r="V192" s="362" t="str">
        <f>+VLOOKUP(A192,bd_lista!$A$3:$E$590,5,FALSE)</f>
        <v>Instituciones Descentralizadas</v>
      </c>
      <c r="W192" s="361" t="str">
        <f>+V192</f>
        <v>Instituciones Descentralizadas</v>
      </c>
      <c r="X192" s="254">
        <f>+VLOOKUP(A192,[2]Sheet1!$A$13:$D$744,4,FALSE)</f>
        <v>16</v>
      </c>
      <c r="Y192" s="254" t="str">
        <f>+VLOOKUP(X192,bd_lista!$A$3:$C$590,3,FALSE)</f>
        <v>Ministerio de Educación</v>
      </c>
      <c r="Z192" s="316">
        <f>+X192</f>
        <v>16</v>
      </c>
      <c r="AA192" s="317" t="str">
        <f>+Y192</f>
        <v>Ministerio de Educación</v>
      </c>
    </row>
    <row r="193" spans="1:27" ht="15" hidden="1" customHeight="1">
      <c r="A193" s="32">
        <v>150</v>
      </c>
      <c r="B193" s="307"/>
      <c r="C193" s="362" t="str">
        <f>+VLOOKUP(A193,bd_lista!$A$3:$C$590,3,FALSE)</f>
        <v>Proyecto Sucre Ciudad Universitaria</v>
      </c>
      <c r="D193" s="362"/>
      <c r="E193" s="362" t="s">
        <v>1314</v>
      </c>
      <c r="F193" s="257">
        <f ca="1">+IFERROR(INDEX('Hoja de Trabajo para listado'!$A$155:$Z$1048576,MATCH($A193,'Hoja de Trabajo para listado'!$A$155:$A$1048576,0),MATCH((CUADRO!F$5&amp;$E193),'Hoja de Trabajo para listado'!$A$151:$Z$151,0)),0)+IFERROR(INDEX('Hoja de Trabajo para listado'!$AB$155:$BA$1048576,MATCH($A193,'Hoja de Trabajo para listado'!$AB$155:$AB$1048576,0),MATCH((CUADRO!F$5&amp;$E193),'Hoja de Trabajo para listado'!$AB$151:$BA$151,0)),0)+IFERROR(INDEX('Hoja de Trabajo para listado'!$BC$155:$CB$1048576,MATCH($A193,'Hoja de Trabajo para listado'!$BC$155:$BC$1048576,0),MATCH((CUADRO!F$5&amp;$E193),'Hoja de Trabajo para listado'!$BC$151:$CB$151,0)),0)+IFERROR(INDEX('Hoja de Trabajo para listado'!$DE$153:$DG$274,MATCH($A193,'Hoja de Trabajo para listado'!$DE$153:$DE$1048576,0),MATCH((CUADRO!F$5&amp;$E193),'Hoja de Trabajo para listado'!$DE$151:$DG$151,0)),0)+IFERROR(INDEX('Hoja de Trabajo para listado'!$CD$155:$DC$1048576,MATCH($A193,'Hoja de Trabajo para listado'!$CD$155:$CD$1048576,0),MATCH((CUADRO!F$5&amp;$E193),'Hoja de Trabajo para listado'!$CD$151:$DC$151,0)),0)</f>
        <v>0</v>
      </c>
      <c r="G193" s="257">
        <f ca="1">+IFERROR(INDEX('Hoja de Trabajo para listado'!$A$155:$Z$1048576,MATCH($A193,'Hoja de Trabajo para listado'!$A$155:$A$1048576,0),MATCH((CUADRO!G$5&amp;$E193),'Hoja de Trabajo para listado'!$A$151:$Z$151,0)),0)+IFERROR(INDEX('Hoja de Trabajo para listado'!$AB$155:$BA$1048576,MATCH($A193,'Hoja de Trabajo para listado'!$AB$155:$AB$1048576,0),MATCH((CUADRO!G$5&amp;$E193),'Hoja de Trabajo para listado'!$AB$151:$BA$151,0)),0)+IFERROR(INDEX('Hoja de Trabajo para listado'!$BC$155:$CB$1048576,MATCH($A193,'Hoja de Trabajo para listado'!$BC$155:$BC$1048576,0),MATCH((CUADRO!G$5&amp;$E193),'Hoja de Trabajo para listado'!$BC$151:$CB$151,0)),0)+IFERROR(INDEX('Hoja de Trabajo para listado'!$DE$153:$DG$274,MATCH($A193,'Hoja de Trabajo para listado'!$DE$153:$DE$1048576,0),MATCH((CUADRO!G$5&amp;$E193),'Hoja de Trabajo para listado'!$DE$151:$DG$151,0)),0)+IFERROR(INDEX('Hoja de Trabajo para listado'!$CD$155:$DC$1048576,MATCH($A193,'Hoja de Trabajo para listado'!$CD$155:$CD$1048576,0),MATCH((CUADRO!G$5&amp;$E193),'Hoja de Trabajo para listado'!$CD$151:$DC$151,0)),0)</f>
        <v>0</v>
      </c>
      <c r="H193" s="257">
        <f ca="1">+IFERROR(INDEX('Hoja de Trabajo para listado'!$A$155:$Z$1048576,MATCH($A193,'Hoja de Trabajo para listado'!$A$155:$A$1048576,0),MATCH((CUADRO!H$5&amp;$E193),'Hoja de Trabajo para listado'!$A$151:$Z$151,0)),0)+IFERROR(INDEX('Hoja de Trabajo para listado'!$AB$155:$BA$1048576,MATCH($A193,'Hoja de Trabajo para listado'!$AB$155:$AB$1048576,0),MATCH((CUADRO!H$5&amp;$E193),'Hoja de Trabajo para listado'!$AB$151:$BA$151,0)),0)+IFERROR(INDEX('Hoja de Trabajo para listado'!$BC$155:$CB$1048576,MATCH($A193,'Hoja de Trabajo para listado'!$BC$155:$BC$1048576,0),MATCH((CUADRO!H$5&amp;$E193),'Hoja de Trabajo para listado'!$BC$151:$CB$151,0)),0)+IFERROR(INDEX('Hoja de Trabajo para listado'!$DE$153:$DG$274,MATCH($A193,'Hoja de Trabajo para listado'!$DE$153:$DE$1048576,0),MATCH((CUADRO!H$5&amp;$E193),'Hoja de Trabajo para listado'!$DE$151:$DG$151,0)),0)+IFERROR(INDEX('Hoja de Trabajo para listado'!$CD$155:$DC$1048576,MATCH($A193,'Hoja de Trabajo para listado'!$CD$155:$CD$1048576,0),MATCH((CUADRO!H$5&amp;$E193),'Hoja de Trabajo para listado'!$CD$151:$DC$151,0)),0)</f>
        <v>0</v>
      </c>
      <c r="I193" s="257">
        <f ca="1">+IFERROR(INDEX('Hoja de Trabajo para listado'!$A$155:$Z$1048576,MATCH($A193,'Hoja de Trabajo para listado'!$A$155:$A$1048576,0),MATCH((CUADRO!I$5&amp;$E193),'Hoja de Trabajo para listado'!$A$151:$Z$151,0)),0)+IFERROR(INDEX('Hoja de Trabajo para listado'!$AB$155:$BA$1048576,MATCH($A193,'Hoja de Trabajo para listado'!$AB$155:$AB$1048576,0),MATCH((CUADRO!I$5&amp;$E193),'Hoja de Trabajo para listado'!$AB$151:$BA$151,0)),0)+IFERROR(INDEX('Hoja de Trabajo para listado'!$BC$155:$CB$1048576,MATCH($A193,'Hoja de Trabajo para listado'!$BC$155:$BC$1048576,0),MATCH((CUADRO!I$5&amp;$E193),'Hoja de Trabajo para listado'!$BC$151:$CB$151,0)),0)+IFERROR(INDEX('Hoja de Trabajo para listado'!$DE$153:$DG$274,MATCH($A193,'Hoja de Trabajo para listado'!$DE$153:$DE$1048576,0),MATCH((CUADRO!I$5&amp;$E193),'Hoja de Trabajo para listado'!$DE$151:$DG$151,0)),0)+IFERROR(INDEX('Hoja de Trabajo para listado'!$CD$155:$DC$1048576,MATCH($A193,'Hoja de Trabajo para listado'!$CD$155:$CD$1048576,0),MATCH((CUADRO!I$5&amp;$E193),'Hoja de Trabajo para listado'!$CD$151:$DC$151,0)),0)</f>
        <v>0</v>
      </c>
      <c r="J193" s="257">
        <f ca="1">+IFERROR(INDEX('Hoja de Trabajo para listado'!$A$155:$Z$1048576,MATCH($A193,'Hoja de Trabajo para listado'!$A$155:$A$1048576,0),MATCH((CUADRO!J$5&amp;$E193),'Hoja de Trabajo para listado'!$A$151:$Z$151,0)),0)+IFERROR(INDEX('Hoja de Trabajo para listado'!$AB$155:$BA$1048576,MATCH($A193,'Hoja de Trabajo para listado'!$AB$155:$AB$1048576,0),MATCH((CUADRO!J$5&amp;$E193),'Hoja de Trabajo para listado'!$AB$151:$BA$151,0)),0)+IFERROR(INDEX('Hoja de Trabajo para listado'!$BC$155:$CB$1048576,MATCH($A193,'Hoja de Trabajo para listado'!$BC$155:$BC$1048576,0),MATCH((CUADRO!J$5&amp;$E193),'Hoja de Trabajo para listado'!$BC$151:$CB$151,0)),0)+IFERROR(INDEX('Hoja de Trabajo para listado'!$DE$153:$DG$274,MATCH($A193,'Hoja de Trabajo para listado'!$DE$153:$DE$1048576,0),MATCH((CUADRO!J$5&amp;$E193),'Hoja de Trabajo para listado'!$DE$151:$DG$151,0)),0)+IFERROR(INDEX('Hoja de Trabajo para listado'!$CD$155:$DC$1048576,MATCH($A193,'Hoja de Trabajo para listado'!$CD$155:$CD$1048576,0),MATCH((CUADRO!J$5&amp;$E193),'Hoja de Trabajo para listado'!$CD$151:$DC$151,0)),0)</f>
        <v>0</v>
      </c>
      <c r="K193" s="257">
        <f ca="1">+IFERROR(INDEX('Hoja de Trabajo para listado'!$A$155:$Z$1048576,MATCH($A193,'Hoja de Trabajo para listado'!$A$155:$A$1048576,0),MATCH((CUADRO!K$5&amp;$E193),'Hoja de Trabajo para listado'!$A$151:$Z$151,0)),0)+IFERROR(INDEX('Hoja de Trabajo para listado'!$AB$155:$BA$1048576,MATCH($A193,'Hoja de Trabajo para listado'!$AB$155:$AB$1048576,0),MATCH((CUADRO!K$5&amp;$E193),'Hoja de Trabajo para listado'!$AB$151:$BA$151,0)),0)+IFERROR(INDEX('Hoja de Trabajo para listado'!$BC$155:$CB$1048576,MATCH($A193,'Hoja de Trabajo para listado'!$BC$155:$BC$1048576,0),MATCH((CUADRO!K$5&amp;$E193),'Hoja de Trabajo para listado'!$BC$151:$CB$151,0)),0)+IFERROR(INDEX('Hoja de Trabajo para listado'!$DE$153:$DG$274,MATCH($A193,'Hoja de Trabajo para listado'!$DE$153:$DE$1048576,0),MATCH((CUADRO!K$5&amp;$E193),'Hoja de Trabajo para listado'!$DE$151:$DG$151,0)),0)+IFERROR(INDEX('Hoja de Trabajo para listado'!$CD$155:$DC$1048576,MATCH($A193,'Hoja de Trabajo para listado'!$CD$155:$CD$1048576,0),MATCH((CUADRO!K$5&amp;$E193),'Hoja de Trabajo para listado'!$CD$151:$DC$151,0)),0)</f>
        <v>0</v>
      </c>
      <c r="L193" s="257">
        <f ca="1">+IFERROR(INDEX('Hoja de Trabajo para listado'!$A$155:$Z$1048576,MATCH($A193,'Hoja de Trabajo para listado'!$A$155:$A$1048576,0),MATCH((CUADRO!L$5&amp;$E193),'Hoja de Trabajo para listado'!$A$151:$Z$151,0)),0)+IFERROR(INDEX('Hoja de Trabajo para listado'!$AB$155:$BA$1048576,MATCH($A193,'Hoja de Trabajo para listado'!$AB$155:$AB$1048576,0),MATCH((CUADRO!L$5&amp;$E193),'Hoja de Trabajo para listado'!$AB$151:$BA$151,0)),0)+IFERROR(INDEX('Hoja de Trabajo para listado'!$BC$155:$CB$1048576,MATCH($A193,'Hoja de Trabajo para listado'!$BC$155:$BC$1048576,0),MATCH((CUADRO!L$5&amp;$E193),'Hoja de Trabajo para listado'!$BC$151:$CB$151,0)),0)+IFERROR(INDEX('Hoja de Trabajo para listado'!$DE$153:$DG$274,MATCH($A193,'Hoja de Trabajo para listado'!$DE$153:$DE$1048576,0),MATCH((CUADRO!L$5&amp;$E193),'Hoja de Trabajo para listado'!$DE$151:$DG$151,0)),0)+IFERROR(INDEX('Hoja de Trabajo para listado'!$CD$155:$DC$1048576,MATCH($A193,'Hoja de Trabajo para listado'!$CD$155:$CD$1048576,0),MATCH((CUADRO!L$5&amp;$E193),'Hoja de Trabajo para listado'!$CD$151:$DC$151,0)),0)</f>
        <v>0</v>
      </c>
      <c r="M193" s="257">
        <f ca="1">+IFERROR(INDEX('Hoja de Trabajo para listado'!$A$155:$Z$1048576,MATCH($A193,'Hoja de Trabajo para listado'!$A$155:$A$1048576,0),MATCH((CUADRO!M$5&amp;$E193),'Hoja de Trabajo para listado'!$A$151:$Z$151,0)),0)+IFERROR(INDEX('Hoja de Trabajo para listado'!$AB$155:$BA$1048576,MATCH($A193,'Hoja de Trabajo para listado'!$AB$155:$AB$1048576,0),MATCH((CUADRO!M$5&amp;$E193),'Hoja de Trabajo para listado'!$AB$151:$BA$151,0)),0)+IFERROR(INDEX('Hoja de Trabajo para listado'!$BC$155:$CB$1048576,MATCH($A193,'Hoja de Trabajo para listado'!$BC$155:$BC$1048576,0),MATCH((CUADRO!M$5&amp;$E193),'Hoja de Trabajo para listado'!$BC$151:$CB$151,0)),0)+IFERROR(INDEX('Hoja de Trabajo para listado'!$DE$153:$DG$274,MATCH($A193,'Hoja de Trabajo para listado'!$DE$153:$DE$1048576,0),MATCH((CUADRO!M$5&amp;$E193),'Hoja de Trabajo para listado'!$DE$151:$DG$151,0)),0)+IFERROR(INDEX('Hoja de Trabajo para listado'!$CD$155:$DC$1048576,MATCH($A193,'Hoja de Trabajo para listado'!$CD$155:$CD$1048576,0),MATCH((CUADRO!M$5&amp;$E193),'Hoja de Trabajo para listado'!$CD$151:$DC$151,0)),0)</f>
        <v>0</v>
      </c>
      <c r="N193" s="257">
        <f ca="1">+IFERROR(INDEX('Hoja de Trabajo para listado'!$A$155:$Z$1048576,MATCH($A193,'Hoja de Trabajo para listado'!$A$155:$A$1048576,0),MATCH((CUADRO!N$5&amp;$E193),'Hoja de Trabajo para listado'!$A$151:$Z$151,0)),0)+IFERROR(INDEX('Hoja de Trabajo para listado'!$AB$155:$BA$1048576,MATCH($A193,'Hoja de Trabajo para listado'!$AB$155:$AB$1048576,0),MATCH((CUADRO!N$5&amp;$E193),'Hoja de Trabajo para listado'!$AB$151:$BA$151,0)),0)+IFERROR(INDEX('Hoja de Trabajo para listado'!$BC$155:$CB$1048576,MATCH($A193,'Hoja de Trabajo para listado'!$BC$155:$BC$1048576,0),MATCH((CUADRO!N$5&amp;$E193),'Hoja de Trabajo para listado'!$BC$151:$CB$151,0)),0)+IFERROR(INDEX('Hoja de Trabajo para listado'!$DE$153:$DG$274,MATCH($A193,'Hoja de Trabajo para listado'!$DE$153:$DE$1048576,0),MATCH((CUADRO!N$5&amp;$E193),'Hoja de Trabajo para listado'!$DE$151:$DG$151,0)),0)+IFERROR(INDEX('Hoja de Trabajo para listado'!$CD$155:$DC$1048576,MATCH($A193,'Hoja de Trabajo para listado'!$CD$155:$CD$1048576,0),MATCH((CUADRO!N$5&amp;$E193),'Hoja de Trabajo para listado'!$CD$151:$DC$151,0)),0)</f>
        <v>0</v>
      </c>
      <c r="O193" s="257">
        <f ca="1">+IFERROR(INDEX('Hoja de Trabajo para listado'!$A$155:$Z$1048576,MATCH($A193,'Hoja de Trabajo para listado'!$A$155:$A$1048576,0),MATCH((CUADRO!O$5&amp;$E193),'Hoja de Trabajo para listado'!$A$151:$Z$151,0)),0)+IFERROR(INDEX('Hoja de Trabajo para listado'!$AB$155:$BA$1048576,MATCH($A193,'Hoja de Trabajo para listado'!$AB$155:$AB$1048576,0),MATCH((CUADRO!O$5&amp;$E193),'Hoja de Trabajo para listado'!$AB$151:$BA$151,0)),0)+IFERROR(INDEX('Hoja de Trabajo para listado'!$BC$155:$CB$1048576,MATCH($A193,'Hoja de Trabajo para listado'!$BC$155:$BC$1048576,0),MATCH((CUADRO!O$5&amp;$E193),'Hoja de Trabajo para listado'!$BC$151:$CB$151,0)),0)+IFERROR(INDEX('Hoja de Trabajo para listado'!$DE$153:$DG$274,MATCH($A193,'Hoja de Trabajo para listado'!$DE$153:$DE$1048576,0),MATCH((CUADRO!O$5&amp;$E193),'Hoja de Trabajo para listado'!$DE$151:$DG$151,0)),0)+IFERROR(INDEX('Hoja de Trabajo para listado'!$CD$155:$DC$1048576,MATCH($A193,'Hoja de Trabajo para listado'!$CD$155:$CD$1048576,0),MATCH((CUADRO!O$5&amp;$E193),'Hoja de Trabajo para listado'!$CD$151:$DC$151,0)),0)</f>
        <v>0</v>
      </c>
      <c r="P193" s="257">
        <f ca="1">+IFERROR(INDEX('Hoja de Trabajo para listado'!$A$155:$Z$1048576,MATCH($A193,'Hoja de Trabajo para listado'!$A$155:$A$1048576,0),MATCH((CUADRO!P$5&amp;$E193),'Hoja de Trabajo para listado'!$A$151:$Z$151,0)),0)+IFERROR(INDEX('Hoja de Trabajo para listado'!$AB$155:$BA$1048576,MATCH($A193,'Hoja de Trabajo para listado'!$AB$155:$AB$1048576,0),MATCH((CUADRO!P$5&amp;$E193),'Hoja de Trabajo para listado'!$AB$151:$BA$151,0)),0)+IFERROR(INDEX('Hoja de Trabajo para listado'!$BC$155:$CB$1048576,MATCH($A193,'Hoja de Trabajo para listado'!$BC$155:$BC$1048576,0),MATCH((CUADRO!P$5&amp;$E193),'Hoja de Trabajo para listado'!$BC$151:$CB$151,0)),0)+IFERROR(INDEX('Hoja de Trabajo para listado'!$DE$153:$DG$274,MATCH($A193,'Hoja de Trabajo para listado'!$DE$153:$DE$1048576,0),MATCH((CUADRO!P$5&amp;$E193),'Hoja de Trabajo para listado'!$DE$151:$DG$151,0)),0)+IFERROR(INDEX('Hoja de Trabajo para listado'!$CD$155:$DC$1048576,MATCH($A193,'Hoja de Trabajo para listado'!$CD$155:$CD$1048576,0),MATCH((CUADRO!P$5&amp;$E193),'Hoja de Trabajo para listado'!$CD$151:$DC$151,0)),0)</f>
        <v>0</v>
      </c>
      <c r="Q193" s="257">
        <f ca="1">+IFERROR(INDEX('Hoja de Trabajo para listado'!$A$155:$Z$1048576,MATCH($A193,'Hoja de Trabajo para listado'!$A$155:$A$1048576,0),MATCH((CUADRO!Q$5&amp;$E193),'Hoja de Trabajo para listado'!$A$151:$Z$151,0)),0)+IFERROR(INDEX('Hoja de Trabajo para listado'!$AB$155:$BA$1048576,MATCH($A193,'Hoja de Trabajo para listado'!$AB$155:$AB$1048576,0),MATCH((CUADRO!Q$5&amp;$E193),'Hoja de Trabajo para listado'!$AB$151:$BA$151,0)),0)+IFERROR(INDEX('Hoja de Trabajo para listado'!$BC$155:$CB$1048576,MATCH($A193,'Hoja de Trabajo para listado'!$BC$155:$BC$1048576,0),MATCH((CUADRO!Q$5&amp;$E193),'Hoja de Trabajo para listado'!$BC$151:$CB$151,0)),0)+IFERROR(INDEX('Hoja de Trabajo para listado'!$DE$153:$DG$274,MATCH($A193,'Hoja de Trabajo para listado'!$DE$153:$DE$1048576,0),MATCH((CUADRO!Q$5&amp;$E193),'Hoja de Trabajo para listado'!$DE$151:$DG$151,0)),0)+IFERROR(INDEX('Hoja de Trabajo para listado'!$CD$155:$DC$1048576,MATCH($A193,'Hoja de Trabajo para listado'!$CD$155:$CD$1048576,0),MATCH((CUADRO!Q$5&amp;$E193),'Hoja de Trabajo para listado'!$CD$151:$DC$151,0)),0)</f>
        <v>0</v>
      </c>
      <c r="R193" s="257">
        <f t="shared" ca="1" si="6"/>
        <v>0</v>
      </c>
      <c r="S193" s="257">
        <f ca="1">+R192+R193</f>
        <v>0</v>
      </c>
      <c r="T193" s="257">
        <f ca="1">+S193</f>
        <v>0</v>
      </c>
      <c r="U193" s="256">
        <f t="shared" si="7"/>
        <v>2</v>
      </c>
      <c r="V193" s="362" t="str">
        <f>+VLOOKUP(A193,bd_lista!$A$3:$E$590,5,FALSE)</f>
        <v>Instituciones Descentralizadas</v>
      </c>
      <c r="W193" s="362"/>
      <c r="X193" s="254">
        <f>+VLOOKUP(A193,[2]Sheet1!$A$13:$D$744,4,FALSE)</f>
        <v>16</v>
      </c>
      <c r="Y193" s="254" t="str">
        <f>+VLOOKUP(X193,bd_lista!$A$3:$C$590,3,FALSE)</f>
        <v>Ministerio de Educación</v>
      </c>
      <c r="Z193" s="314"/>
      <c r="AA193" s="315"/>
    </row>
    <row r="194" spans="1:27" ht="15" customHeight="1">
      <c r="A194" s="264">
        <v>224</v>
      </c>
      <c r="B194" s="306">
        <f>+A194</f>
        <v>224</v>
      </c>
      <c r="C194" s="259" t="str">
        <f>+VLOOKUP(A194,bd_lista!$A$3:$C$590,3,FALSE)</f>
        <v>Insumos Bolivia</v>
      </c>
      <c r="D194" s="361" t="str">
        <f>+C194</f>
        <v>Insumos Bolivia</v>
      </c>
      <c r="E194" s="259" t="s">
        <v>1313</v>
      </c>
      <c r="F194" s="255">
        <f ca="1">+IFERROR(INDEX('Hoja de Trabajo para listado'!$A$155:$Z$1048576,MATCH($A194,'Hoja de Trabajo para listado'!$A$155:$A$1048576,0),MATCH((CUADRO!F$5&amp;$E194),'Hoja de Trabajo para listado'!$A$151:$Z$151,0)),0)+IFERROR(INDEX('Hoja de Trabajo para listado'!$AB$155:$BA$1048576,MATCH($A194,'Hoja de Trabajo para listado'!$AB$155:$AB$1048576,0),MATCH((CUADRO!F$5&amp;$E194),'Hoja de Trabajo para listado'!$AB$151:$BA$151,0)),0)+IFERROR(INDEX('Hoja de Trabajo para listado'!$BC$155:$CB$1048576,MATCH($A194,'Hoja de Trabajo para listado'!$BC$155:$BC$1048576,0),MATCH((CUADRO!F$5&amp;$E194),'Hoja de Trabajo para listado'!$BC$151:$CB$151,0)),0)+IFERROR(INDEX('Hoja de Trabajo para listado'!$DE$153:$DG$274,MATCH($A194,'Hoja de Trabajo para listado'!$DE$153:$DE$1048576,0),MATCH((CUADRO!F$5&amp;$E194),'Hoja de Trabajo para listado'!$DE$151:$DG$151,0)),0)+IFERROR(INDEX('Hoja de Trabajo para listado'!$CD$155:$DC$1048576,MATCH($A194,'Hoja de Trabajo para listado'!$CD$155:$CD$1048576,0),MATCH((CUADRO!F$5&amp;$E194),'Hoja de Trabajo para listado'!$CD$151:$DC$151,0)),0)</f>
        <v>0</v>
      </c>
      <c r="G194" s="255">
        <f ca="1">+IFERROR(INDEX('Hoja de Trabajo para listado'!$A$155:$Z$1048576,MATCH($A194,'Hoja de Trabajo para listado'!$A$155:$A$1048576,0),MATCH((CUADRO!G$5&amp;$E194),'Hoja de Trabajo para listado'!$A$151:$Z$151,0)),0)+IFERROR(INDEX('Hoja de Trabajo para listado'!$AB$155:$BA$1048576,MATCH($A194,'Hoja de Trabajo para listado'!$AB$155:$AB$1048576,0),MATCH((CUADRO!G$5&amp;$E194),'Hoja de Trabajo para listado'!$AB$151:$BA$151,0)),0)+IFERROR(INDEX('Hoja de Trabajo para listado'!$BC$155:$CB$1048576,MATCH($A194,'Hoja de Trabajo para listado'!$BC$155:$BC$1048576,0),MATCH((CUADRO!G$5&amp;$E194),'Hoja de Trabajo para listado'!$BC$151:$CB$151,0)),0)+IFERROR(INDEX('Hoja de Trabajo para listado'!$DE$153:$DG$274,MATCH($A194,'Hoja de Trabajo para listado'!$DE$153:$DE$1048576,0),MATCH((CUADRO!G$5&amp;$E194),'Hoja de Trabajo para listado'!$DE$151:$DG$151,0)),0)+IFERROR(INDEX('Hoja de Trabajo para listado'!$CD$155:$DC$1048576,MATCH($A194,'Hoja de Trabajo para listado'!$CD$155:$CD$1048576,0),MATCH((CUADRO!G$5&amp;$E194),'Hoja de Trabajo para listado'!$CD$151:$DC$151,0)),0)</f>
        <v>0</v>
      </c>
      <c r="H194" s="255">
        <f ca="1">+IFERROR(INDEX('Hoja de Trabajo para listado'!$A$155:$Z$1048576,MATCH($A194,'Hoja de Trabajo para listado'!$A$155:$A$1048576,0),MATCH((CUADRO!H$5&amp;$E194),'Hoja de Trabajo para listado'!$A$151:$Z$151,0)),0)+IFERROR(INDEX('Hoja de Trabajo para listado'!$AB$155:$BA$1048576,MATCH($A194,'Hoja de Trabajo para listado'!$AB$155:$AB$1048576,0),MATCH((CUADRO!H$5&amp;$E194),'Hoja de Trabajo para listado'!$AB$151:$BA$151,0)),0)+IFERROR(INDEX('Hoja de Trabajo para listado'!$BC$155:$CB$1048576,MATCH($A194,'Hoja de Trabajo para listado'!$BC$155:$BC$1048576,0),MATCH((CUADRO!H$5&amp;$E194),'Hoja de Trabajo para listado'!$BC$151:$CB$151,0)),0)+IFERROR(INDEX('Hoja de Trabajo para listado'!$DE$153:$DG$274,MATCH($A194,'Hoja de Trabajo para listado'!$DE$153:$DE$1048576,0),MATCH((CUADRO!H$5&amp;$E194),'Hoja de Trabajo para listado'!$DE$151:$DG$151,0)),0)+IFERROR(INDEX('Hoja de Trabajo para listado'!$CD$155:$DC$1048576,MATCH($A194,'Hoja de Trabajo para listado'!$CD$155:$CD$1048576,0),MATCH((CUADRO!H$5&amp;$E194),'Hoja de Trabajo para listado'!$CD$151:$DC$151,0)),0)</f>
        <v>0</v>
      </c>
      <c r="I194" s="255">
        <f ca="1">+IFERROR(INDEX('Hoja de Trabajo para listado'!$A$155:$Z$1048576,MATCH($A194,'Hoja de Trabajo para listado'!$A$155:$A$1048576,0),MATCH((CUADRO!I$5&amp;$E194),'Hoja de Trabajo para listado'!$A$151:$Z$151,0)),0)+IFERROR(INDEX('Hoja de Trabajo para listado'!$AB$155:$BA$1048576,MATCH($A194,'Hoja de Trabajo para listado'!$AB$155:$AB$1048576,0),MATCH((CUADRO!I$5&amp;$E194),'Hoja de Trabajo para listado'!$AB$151:$BA$151,0)),0)+IFERROR(INDEX('Hoja de Trabajo para listado'!$BC$155:$CB$1048576,MATCH($A194,'Hoja de Trabajo para listado'!$BC$155:$BC$1048576,0),MATCH((CUADRO!I$5&amp;$E194),'Hoja de Trabajo para listado'!$BC$151:$CB$151,0)),0)+IFERROR(INDEX('Hoja de Trabajo para listado'!$DE$153:$DG$274,MATCH($A194,'Hoja de Trabajo para listado'!$DE$153:$DE$1048576,0),MATCH((CUADRO!I$5&amp;$E194),'Hoja de Trabajo para listado'!$DE$151:$DG$151,0)),0)+IFERROR(INDEX('Hoja de Trabajo para listado'!$CD$155:$DC$1048576,MATCH($A194,'Hoja de Trabajo para listado'!$CD$155:$CD$1048576,0),MATCH((CUADRO!I$5&amp;$E194),'Hoja de Trabajo para listado'!$CD$151:$DC$151,0)),0)</f>
        <v>0</v>
      </c>
      <c r="J194" s="255">
        <f ca="1">+IFERROR(INDEX('Hoja de Trabajo para listado'!$A$155:$Z$1048576,MATCH($A194,'Hoja de Trabajo para listado'!$A$155:$A$1048576,0),MATCH((CUADRO!J$5&amp;$E194),'Hoja de Trabajo para listado'!$A$151:$Z$151,0)),0)+IFERROR(INDEX('Hoja de Trabajo para listado'!$AB$155:$BA$1048576,MATCH($A194,'Hoja de Trabajo para listado'!$AB$155:$AB$1048576,0),MATCH((CUADRO!J$5&amp;$E194),'Hoja de Trabajo para listado'!$AB$151:$BA$151,0)),0)+IFERROR(INDEX('Hoja de Trabajo para listado'!$BC$155:$CB$1048576,MATCH($A194,'Hoja de Trabajo para listado'!$BC$155:$BC$1048576,0),MATCH((CUADRO!J$5&amp;$E194),'Hoja de Trabajo para listado'!$BC$151:$CB$151,0)),0)+IFERROR(INDEX('Hoja de Trabajo para listado'!$DE$153:$DG$274,MATCH($A194,'Hoja de Trabajo para listado'!$DE$153:$DE$1048576,0),MATCH((CUADRO!J$5&amp;$E194),'Hoja de Trabajo para listado'!$DE$151:$DG$151,0)),0)+IFERROR(INDEX('Hoja de Trabajo para listado'!$CD$155:$DC$1048576,MATCH($A194,'Hoja de Trabajo para listado'!$CD$155:$CD$1048576,0),MATCH((CUADRO!J$5&amp;$E194),'Hoja de Trabajo para listado'!$CD$151:$DC$151,0)),0)</f>
        <v>0</v>
      </c>
      <c r="K194" s="255">
        <f ca="1">+IFERROR(INDEX('Hoja de Trabajo para listado'!$A$155:$Z$1048576,MATCH($A194,'Hoja de Trabajo para listado'!$A$155:$A$1048576,0),MATCH((CUADRO!K$5&amp;$E194),'Hoja de Trabajo para listado'!$A$151:$Z$151,0)),0)+IFERROR(INDEX('Hoja de Trabajo para listado'!$AB$155:$BA$1048576,MATCH($A194,'Hoja de Trabajo para listado'!$AB$155:$AB$1048576,0),MATCH((CUADRO!K$5&amp;$E194),'Hoja de Trabajo para listado'!$AB$151:$BA$151,0)),0)+IFERROR(INDEX('Hoja de Trabajo para listado'!$BC$155:$CB$1048576,MATCH($A194,'Hoja de Trabajo para listado'!$BC$155:$BC$1048576,0),MATCH((CUADRO!K$5&amp;$E194),'Hoja de Trabajo para listado'!$BC$151:$CB$151,0)),0)+IFERROR(INDEX('Hoja de Trabajo para listado'!$DE$153:$DG$274,MATCH($A194,'Hoja de Trabajo para listado'!$DE$153:$DE$1048576,0),MATCH((CUADRO!K$5&amp;$E194),'Hoja de Trabajo para listado'!$DE$151:$DG$151,0)),0)+IFERROR(INDEX('Hoja de Trabajo para listado'!$CD$155:$DC$1048576,MATCH($A194,'Hoja de Trabajo para listado'!$CD$155:$CD$1048576,0),MATCH((CUADRO!K$5&amp;$E194),'Hoja de Trabajo para listado'!$CD$151:$DC$151,0)),0)</f>
        <v>0</v>
      </c>
      <c r="L194" s="255">
        <f ca="1">+IFERROR(INDEX('Hoja de Trabajo para listado'!$A$155:$Z$1048576,MATCH($A194,'Hoja de Trabajo para listado'!$A$155:$A$1048576,0),MATCH((CUADRO!L$5&amp;$E194),'Hoja de Trabajo para listado'!$A$151:$Z$151,0)),0)+IFERROR(INDEX('Hoja de Trabajo para listado'!$AB$155:$BA$1048576,MATCH($A194,'Hoja de Trabajo para listado'!$AB$155:$AB$1048576,0),MATCH((CUADRO!L$5&amp;$E194),'Hoja de Trabajo para listado'!$AB$151:$BA$151,0)),0)+IFERROR(INDEX('Hoja de Trabajo para listado'!$BC$155:$CB$1048576,MATCH($A194,'Hoja de Trabajo para listado'!$BC$155:$BC$1048576,0),MATCH((CUADRO!L$5&amp;$E194),'Hoja de Trabajo para listado'!$BC$151:$CB$151,0)),0)+IFERROR(INDEX('Hoja de Trabajo para listado'!$DE$153:$DG$274,MATCH($A194,'Hoja de Trabajo para listado'!$DE$153:$DE$1048576,0),MATCH((CUADRO!L$5&amp;$E194),'Hoja de Trabajo para listado'!$DE$151:$DG$151,0)),0)+IFERROR(INDEX('Hoja de Trabajo para listado'!$CD$155:$DC$1048576,MATCH($A194,'Hoja de Trabajo para listado'!$CD$155:$CD$1048576,0),MATCH((CUADRO!L$5&amp;$E194),'Hoja de Trabajo para listado'!$CD$151:$DC$151,0)),0)</f>
        <v>0</v>
      </c>
      <c r="M194" s="255">
        <f ca="1">+IFERROR(INDEX('Hoja de Trabajo para listado'!$A$155:$Z$1048576,MATCH($A194,'Hoja de Trabajo para listado'!$A$155:$A$1048576,0),MATCH((CUADRO!M$5&amp;$E194),'Hoja de Trabajo para listado'!$A$151:$Z$151,0)),0)+IFERROR(INDEX('Hoja de Trabajo para listado'!$AB$155:$BA$1048576,MATCH($A194,'Hoja de Trabajo para listado'!$AB$155:$AB$1048576,0),MATCH((CUADRO!M$5&amp;$E194),'Hoja de Trabajo para listado'!$AB$151:$BA$151,0)),0)+IFERROR(INDEX('Hoja de Trabajo para listado'!$BC$155:$CB$1048576,MATCH($A194,'Hoja de Trabajo para listado'!$BC$155:$BC$1048576,0),MATCH((CUADRO!M$5&amp;$E194),'Hoja de Trabajo para listado'!$BC$151:$CB$151,0)),0)+IFERROR(INDEX('Hoja de Trabajo para listado'!$DE$153:$DG$274,MATCH($A194,'Hoja de Trabajo para listado'!$DE$153:$DE$1048576,0),MATCH((CUADRO!M$5&amp;$E194),'Hoja de Trabajo para listado'!$DE$151:$DG$151,0)),0)+IFERROR(INDEX('Hoja de Trabajo para listado'!$CD$155:$DC$1048576,MATCH($A194,'Hoja de Trabajo para listado'!$CD$155:$CD$1048576,0),MATCH((CUADRO!M$5&amp;$E194),'Hoja de Trabajo para listado'!$CD$151:$DC$151,0)),0)</f>
        <v>0</v>
      </c>
      <c r="N194" s="255">
        <f ca="1">+IFERROR(INDEX('Hoja de Trabajo para listado'!$A$155:$Z$1048576,MATCH($A194,'Hoja de Trabajo para listado'!$A$155:$A$1048576,0),MATCH((CUADRO!N$5&amp;$E194),'Hoja de Trabajo para listado'!$A$151:$Z$151,0)),0)+IFERROR(INDEX('Hoja de Trabajo para listado'!$AB$155:$BA$1048576,MATCH($A194,'Hoja de Trabajo para listado'!$AB$155:$AB$1048576,0),MATCH((CUADRO!N$5&amp;$E194),'Hoja de Trabajo para listado'!$AB$151:$BA$151,0)),0)+IFERROR(INDEX('Hoja de Trabajo para listado'!$BC$155:$CB$1048576,MATCH($A194,'Hoja de Trabajo para listado'!$BC$155:$BC$1048576,0),MATCH((CUADRO!N$5&amp;$E194),'Hoja de Trabajo para listado'!$BC$151:$CB$151,0)),0)+IFERROR(INDEX('Hoja de Trabajo para listado'!$DE$153:$DG$274,MATCH($A194,'Hoja de Trabajo para listado'!$DE$153:$DE$1048576,0),MATCH((CUADRO!N$5&amp;$E194),'Hoja de Trabajo para listado'!$DE$151:$DG$151,0)),0)+IFERROR(INDEX('Hoja de Trabajo para listado'!$CD$155:$DC$1048576,MATCH($A194,'Hoja de Trabajo para listado'!$CD$155:$CD$1048576,0),MATCH((CUADRO!N$5&amp;$E194),'Hoja de Trabajo para listado'!$CD$151:$DC$151,0)),0)</f>
        <v>0</v>
      </c>
      <c r="O194" s="255">
        <f ca="1">+IFERROR(INDEX('Hoja de Trabajo para listado'!$A$155:$Z$1048576,MATCH($A194,'Hoja de Trabajo para listado'!$A$155:$A$1048576,0),MATCH((CUADRO!O$5&amp;$E194),'Hoja de Trabajo para listado'!$A$151:$Z$151,0)),0)+IFERROR(INDEX('Hoja de Trabajo para listado'!$AB$155:$BA$1048576,MATCH($A194,'Hoja de Trabajo para listado'!$AB$155:$AB$1048576,0),MATCH((CUADRO!O$5&amp;$E194),'Hoja de Trabajo para listado'!$AB$151:$BA$151,0)),0)+IFERROR(INDEX('Hoja de Trabajo para listado'!$BC$155:$CB$1048576,MATCH($A194,'Hoja de Trabajo para listado'!$BC$155:$BC$1048576,0),MATCH((CUADRO!O$5&amp;$E194),'Hoja de Trabajo para listado'!$BC$151:$CB$151,0)),0)+IFERROR(INDEX('Hoja de Trabajo para listado'!$DE$153:$DG$274,MATCH($A194,'Hoja de Trabajo para listado'!$DE$153:$DE$1048576,0),MATCH((CUADRO!O$5&amp;$E194),'Hoja de Trabajo para listado'!$DE$151:$DG$151,0)),0)+IFERROR(INDEX('Hoja de Trabajo para listado'!$CD$155:$DC$1048576,MATCH($A194,'Hoja de Trabajo para listado'!$CD$155:$CD$1048576,0),MATCH((CUADRO!O$5&amp;$E194),'Hoja de Trabajo para listado'!$CD$151:$DC$151,0)),0)</f>
        <v>0</v>
      </c>
      <c r="P194" s="255">
        <f ca="1">+IFERROR(INDEX('Hoja de Trabajo para listado'!$A$155:$Z$1048576,MATCH($A194,'Hoja de Trabajo para listado'!$A$155:$A$1048576,0),MATCH((CUADRO!P$5&amp;$E194),'Hoja de Trabajo para listado'!$A$151:$Z$151,0)),0)+IFERROR(INDEX('Hoja de Trabajo para listado'!$AB$155:$BA$1048576,MATCH($A194,'Hoja de Trabajo para listado'!$AB$155:$AB$1048576,0),MATCH((CUADRO!P$5&amp;$E194),'Hoja de Trabajo para listado'!$AB$151:$BA$151,0)),0)+IFERROR(INDEX('Hoja de Trabajo para listado'!$BC$155:$CB$1048576,MATCH($A194,'Hoja de Trabajo para listado'!$BC$155:$BC$1048576,0),MATCH((CUADRO!P$5&amp;$E194),'Hoja de Trabajo para listado'!$BC$151:$CB$151,0)),0)+IFERROR(INDEX('Hoja de Trabajo para listado'!$DE$153:$DG$274,MATCH($A194,'Hoja de Trabajo para listado'!$DE$153:$DE$1048576,0),MATCH((CUADRO!P$5&amp;$E194),'Hoja de Trabajo para listado'!$DE$151:$DG$151,0)),0)+IFERROR(INDEX('Hoja de Trabajo para listado'!$CD$155:$DC$1048576,MATCH($A194,'Hoja de Trabajo para listado'!$CD$155:$CD$1048576,0),MATCH((CUADRO!P$5&amp;$E194),'Hoja de Trabajo para listado'!$CD$151:$DC$151,0)),0)</f>
        <v>0</v>
      </c>
      <c r="Q194" s="255">
        <f ca="1">+IFERROR(INDEX('Hoja de Trabajo para listado'!$A$155:$Z$1048576,MATCH($A194,'Hoja de Trabajo para listado'!$A$155:$A$1048576,0),MATCH((CUADRO!Q$5&amp;$E194),'Hoja de Trabajo para listado'!$A$151:$Z$151,0)),0)+IFERROR(INDEX('Hoja de Trabajo para listado'!$AB$155:$BA$1048576,MATCH($A194,'Hoja de Trabajo para listado'!$AB$155:$AB$1048576,0),MATCH((CUADRO!Q$5&amp;$E194),'Hoja de Trabajo para listado'!$AB$151:$BA$151,0)),0)+IFERROR(INDEX('Hoja de Trabajo para listado'!$BC$155:$CB$1048576,MATCH($A194,'Hoja de Trabajo para listado'!$BC$155:$BC$1048576,0),MATCH((CUADRO!Q$5&amp;$E194),'Hoja de Trabajo para listado'!$BC$151:$CB$151,0)),0)+IFERROR(INDEX('Hoja de Trabajo para listado'!$DE$153:$DG$274,MATCH($A194,'Hoja de Trabajo para listado'!$DE$153:$DE$1048576,0),MATCH((CUADRO!Q$5&amp;$E194),'Hoja de Trabajo para listado'!$DE$151:$DG$151,0)),0)+IFERROR(INDEX('Hoja de Trabajo para listado'!$CD$155:$DC$1048576,MATCH($A194,'Hoja de Trabajo para listado'!$CD$155:$CD$1048576,0),MATCH((CUADRO!Q$5&amp;$E194),'Hoja de Trabajo para listado'!$CD$151:$DC$151,0)),0)</f>
        <v>0</v>
      </c>
      <c r="R194" s="255">
        <f t="shared" ca="1" si="6"/>
        <v>0</v>
      </c>
      <c r="S194" s="255"/>
      <c r="T194" s="255">
        <f ca="1">+T195</f>
        <v>1000432.89</v>
      </c>
      <c r="U194" s="254">
        <f t="shared" si="7"/>
        <v>1</v>
      </c>
      <c r="V194" s="362" t="str">
        <f>+VLOOKUP(A194,bd_lista!$A$3:$E$590,5,FALSE)</f>
        <v>Instituciones Descentralizadas</v>
      </c>
      <c r="W194" s="361" t="str">
        <f>+V194</f>
        <v>Instituciones Descentralizadas</v>
      </c>
      <c r="X194" s="254">
        <f>+VLOOKUP(A194,[2]Sheet1!$A$13:$D$744,4,FALSE)</f>
        <v>41</v>
      </c>
      <c r="Y194" s="254" t="str">
        <f>+VLOOKUP(X194,bd_lista!$A$3:$C$590,3,FALSE)</f>
        <v>Ministerio de Desarrollo Productivo y Economía Plural</v>
      </c>
      <c r="Z194" s="316">
        <f>+X194</f>
        <v>41</v>
      </c>
      <c r="AA194" s="348" t="str">
        <f>+Y194</f>
        <v>Ministerio de Desarrollo Productivo y Economía Plural</v>
      </c>
    </row>
    <row r="195" spans="1:27" ht="15" customHeight="1">
      <c r="A195" s="32">
        <v>224</v>
      </c>
      <c r="B195" s="307"/>
      <c r="C195" s="362" t="str">
        <f>+VLOOKUP(A195,bd_lista!$A$3:$C$590,3,FALSE)</f>
        <v>Insumos Bolivia</v>
      </c>
      <c r="D195" s="362"/>
      <c r="E195" s="362" t="s">
        <v>1314</v>
      </c>
      <c r="F195" s="257">
        <f ca="1">+IFERROR(INDEX('Hoja de Trabajo para listado'!$A$155:$Z$1048576,MATCH($A195,'Hoja de Trabajo para listado'!$A$155:$A$1048576,0),MATCH((CUADRO!F$5&amp;$E195),'Hoja de Trabajo para listado'!$A$151:$Z$151,0)),0)+IFERROR(INDEX('Hoja de Trabajo para listado'!$AB$155:$BA$1048576,MATCH($A195,'Hoja de Trabajo para listado'!$AB$155:$AB$1048576,0),MATCH((CUADRO!F$5&amp;$E195),'Hoja de Trabajo para listado'!$AB$151:$BA$151,0)),0)+IFERROR(INDEX('Hoja de Trabajo para listado'!$BC$155:$CB$1048576,MATCH($A195,'Hoja de Trabajo para listado'!$BC$155:$BC$1048576,0),MATCH((CUADRO!F$5&amp;$E195),'Hoja de Trabajo para listado'!$BC$151:$CB$151,0)),0)+IFERROR(INDEX('Hoja de Trabajo para listado'!$DE$153:$DG$274,MATCH($A195,'Hoja de Trabajo para listado'!$DE$153:$DE$1048576,0),MATCH((CUADRO!F$5&amp;$E195),'Hoja de Trabajo para listado'!$DE$151:$DG$151,0)),0)+IFERROR(INDEX('Hoja de Trabajo para listado'!$CD$155:$DC$1048576,MATCH($A195,'Hoja de Trabajo para listado'!$CD$155:$CD$1048576,0),MATCH((CUADRO!F$5&amp;$E195),'Hoja de Trabajo para listado'!$CD$151:$DC$151,0)),0)</f>
        <v>0</v>
      </c>
      <c r="G195" s="257">
        <f ca="1">+IFERROR(INDEX('Hoja de Trabajo para listado'!$A$155:$Z$1048576,MATCH($A195,'Hoja de Trabajo para listado'!$A$155:$A$1048576,0),MATCH((CUADRO!G$5&amp;$E195),'Hoja de Trabajo para listado'!$A$151:$Z$151,0)),0)+IFERROR(INDEX('Hoja de Trabajo para listado'!$AB$155:$BA$1048576,MATCH($A195,'Hoja de Trabajo para listado'!$AB$155:$AB$1048576,0),MATCH((CUADRO!G$5&amp;$E195),'Hoja de Trabajo para listado'!$AB$151:$BA$151,0)),0)+IFERROR(INDEX('Hoja de Trabajo para listado'!$BC$155:$CB$1048576,MATCH($A195,'Hoja de Trabajo para listado'!$BC$155:$BC$1048576,0),MATCH((CUADRO!G$5&amp;$E195),'Hoja de Trabajo para listado'!$BC$151:$CB$151,0)),0)+IFERROR(INDEX('Hoja de Trabajo para listado'!$DE$153:$DG$274,MATCH($A195,'Hoja de Trabajo para listado'!$DE$153:$DE$1048576,0),MATCH((CUADRO!G$5&amp;$E195),'Hoja de Trabajo para listado'!$DE$151:$DG$151,0)),0)+IFERROR(INDEX('Hoja de Trabajo para listado'!$CD$155:$DC$1048576,MATCH($A195,'Hoja de Trabajo para listado'!$CD$155:$CD$1048576,0),MATCH((CUADRO!G$5&amp;$E195),'Hoja de Trabajo para listado'!$CD$151:$DC$151,0)),0)</f>
        <v>0</v>
      </c>
      <c r="H195" s="257">
        <f ca="1">+IFERROR(INDEX('Hoja de Trabajo para listado'!$A$155:$Z$1048576,MATCH($A195,'Hoja de Trabajo para listado'!$A$155:$A$1048576,0),MATCH((CUADRO!H$5&amp;$E195),'Hoja de Trabajo para listado'!$A$151:$Z$151,0)),0)+IFERROR(INDEX('Hoja de Trabajo para listado'!$AB$155:$BA$1048576,MATCH($A195,'Hoja de Trabajo para listado'!$AB$155:$AB$1048576,0),MATCH((CUADRO!H$5&amp;$E195),'Hoja de Trabajo para listado'!$AB$151:$BA$151,0)),0)+IFERROR(INDEX('Hoja de Trabajo para listado'!$BC$155:$CB$1048576,MATCH($A195,'Hoja de Trabajo para listado'!$BC$155:$BC$1048576,0),MATCH((CUADRO!H$5&amp;$E195),'Hoja de Trabajo para listado'!$BC$151:$CB$151,0)),0)+IFERROR(INDEX('Hoja de Trabajo para listado'!$DE$153:$DG$274,MATCH($A195,'Hoja de Trabajo para listado'!$DE$153:$DE$1048576,0),MATCH((CUADRO!H$5&amp;$E195),'Hoja de Trabajo para listado'!$DE$151:$DG$151,0)),0)+IFERROR(INDEX('Hoja de Trabajo para listado'!$CD$155:$DC$1048576,MATCH($A195,'Hoja de Trabajo para listado'!$CD$155:$CD$1048576,0),MATCH((CUADRO!H$5&amp;$E195),'Hoja de Trabajo para listado'!$CD$151:$DC$151,0)),0)</f>
        <v>0</v>
      </c>
      <c r="I195" s="257">
        <f ca="1">+IFERROR(INDEX('Hoja de Trabajo para listado'!$A$155:$Z$1048576,MATCH($A195,'Hoja de Trabajo para listado'!$A$155:$A$1048576,0),MATCH((CUADRO!I$5&amp;$E195),'Hoja de Trabajo para listado'!$A$151:$Z$151,0)),0)+IFERROR(INDEX('Hoja de Trabajo para listado'!$AB$155:$BA$1048576,MATCH($A195,'Hoja de Trabajo para listado'!$AB$155:$AB$1048576,0),MATCH((CUADRO!I$5&amp;$E195),'Hoja de Trabajo para listado'!$AB$151:$BA$151,0)),0)+IFERROR(INDEX('Hoja de Trabajo para listado'!$BC$155:$CB$1048576,MATCH($A195,'Hoja de Trabajo para listado'!$BC$155:$BC$1048576,0),MATCH((CUADRO!I$5&amp;$E195),'Hoja de Trabajo para listado'!$BC$151:$CB$151,0)),0)+IFERROR(INDEX('Hoja de Trabajo para listado'!$DE$153:$DG$274,MATCH($A195,'Hoja de Trabajo para listado'!$DE$153:$DE$1048576,0),MATCH((CUADRO!I$5&amp;$E195),'Hoja de Trabajo para listado'!$DE$151:$DG$151,0)),0)+IFERROR(INDEX('Hoja de Trabajo para listado'!$CD$155:$DC$1048576,MATCH($A195,'Hoja de Trabajo para listado'!$CD$155:$CD$1048576,0),MATCH((CUADRO!I$5&amp;$E195),'Hoja de Trabajo para listado'!$CD$151:$DC$151,0)),0)</f>
        <v>0</v>
      </c>
      <c r="J195" s="257">
        <f ca="1">+IFERROR(INDEX('Hoja de Trabajo para listado'!$A$155:$Z$1048576,MATCH($A195,'Hoja de Trabajo para listado'!$A$155:$A$1048576,0),MATCH((CUADRO!J$5&amp;$E195),'Hoja de Trabajo para listado'!$A$151:$Z$151,0)),0)+IFERROR(INDEX('Hoja de Trabajo para listado'!$AB$155:$BA$1048576,MATCH($A195,'Hoja de Trabajo para listado'!$AB$155:$AB$1048576,0),MATCH((CUADRO!J$5&amp;$E195),'Hoja de Trabajo para listado'!$AB$151:$BA$151,0)),0)+IFERROR(INDEX('Hoja de Trabajo para listado'!$BC$155:$CB$1048576,MATCH($A195,'Hoja de Trabajo para listado'!$BC$155:$BC$1048576,0),MATCH((CUADRO!J$5&amp;$E195),'Hoja de Trabajo para listado'!$BC$151:$CB$151,0)),0)+IFERROR(INDEX('Hoja de Trabajo para listado'!$DE$153:$DG$274,MATCH($A195,'Hoja de Trabajo para listado'!$DE$153:$DE$1048576,0),MATCH((CUADRO!J$5&amp;$E195),'Hoja de Trabajo para listado'!$DE$151:$DG$151,0)),0)+IFERROR(INDEX('Hoja de Trabajo para listado'!$CD$155:$DC$1048576,MATCH($A195,'Hoja de Trabajo para listado'!$CD$155:$CD$1048576,0),MATCH((CUADRO!J$5&amp;$E195),'Hoja de Trabajo para listado'!$CD$151:$DC$151,0)),0)</f>
        <v>0</v>
      </c>
      <c r="K195" s="257">
        <f ca="1">+IFERROR(INDEX('Hoja de Trabajo para listado'!$A$155:$Z$1048576,MATCH($A195,'Hoja de Trabajo para listado'!$A$155:$A$1048576,0),MATCH((CUADRO!K$5&amp;$E195),'Hoja de Trabajo para listado'!$A$151:$Z$151,0)),0)+IFERROR(INDEX('Hoja de Trabajo para listado'!$AB$155:$BA$1048576,MATCH($A195,'Hoja de Trabajo para listado'!$AB$155:$AB$1048576,0),MATCH((CUADRO!K$5&amp;$E195),'Hoja de Trabajo para listado'!$AB$151:$BA$151,0)),0)+IFERROR(INDEX('Hoja de Trabajo para listado'!$BC$155:$CB$1048576,MATCH($A195,'Hoja de Trabajo para listado'!$BC$155:$BC$1048576,0),MATCH((CUADRO!K$5&amp;$E195),'Hoja de Trabajo para listado'!$BC$151:$CB$151,0)),0)+IFERROR(INDEX('Hoja de Trabajo para listado'!$DE$153:$DG$274,MATCH($A195,'Hoja de Trabajo para listado'!$DE$153:$DE$1048576,0),MATCH((CUADRO!K$5&amp;$E195),'Hoja de Trabajo para listado'!$DE$151:$DG$151,0)),0)+IFERROR(INDEX('Hoja de Trabajo para listado'!$CD$155:$DC$1048576,MATCH($A195,'Hoja de Trabajo para listado'!$CD$155:$CD$1048576,0),MATCH((CUADRO!K$5&amp;$E195),'Hoja de Trabajo para listado'!$CD$151:$DC$151,0)),0)</f>
        <v>0</v>
      </c>
      <c r="L195" s="257">
        <f ca="1">+IFERROR(INDEX('Hoja de Trabajo para listado'!$A$155:$Z$1048576,MATCH($A195,'Hoja de Trabajo para listado'!$A$155:$A$1048576,0),MATCH((CUADRO!L$5&amp;$E195),'Hoja de Trabajo para listado'!$A$151:$Z$151,0)),0)+IFERROR(INDEX('Hoja de Trabajo para listado'!$AB$155:$BA$1048576,MATCH($A195,'Hoja de Trabajo para listado'!$AB$155:$AB$1048576,0),MATCH((CUADRO!L$5&amp;$E195),'Hoja de Trabajo para listado'!$AB$151:$BA$151,0)),0)+IFERROR(INDEX('Hoja de Trabajo para listado'!$BC$155:$CB$1048576,MATCH($A195,'Hoja de Trabajo para listado'!$BC$155:$BC$1048576,0),MATCH((CUADRO!L$5&amp;$E195),'Hoja de Trabajo para listado'!$BC$151:$CB$151,0)),0)+IFERROR(INDEX('Hoja de Trabajo para listado'!$DE$153:$DG$274,MATCH($A195,'Hoja de Trabajo para listado'!$DE$153:$DE$1048576,0),MATCH((CUADRO!L$5&amp;$E195),'Hoja de Trabajo para listado'!$DE$151:$DG$151,0)),0)+IFERROR(INDEX('Hoja de Trabajo para listado'!$CD$155:$DC$1048576,MATCH($A195,'Hoja de Trabajo para listado'!$CD$155:$CD$1048576,0),MATCH((CUADRO!L$5&amp;$E195),'Hoja de Trabajo para listado'!$CD$151:$DC$151,0)),0)</f>
        <v>0</v>
      </c>
      <c r="M195" s="257">
        <f ca="1">+IFERROR(INDEX('Hoja de Trabajo para listado'!$A$155:$Z$1048576,MATCH($A195,'Hoja de Trabajo para listado'!$A$155:$A$1048576,0),MATCH((CUADRO!M$5&amp;$E195),'Hoja de Trabajo para listado'!$A$151:$Z$151,0)),0)+IFERROR(INDEX('Hoja de Trabajo para listado'!$AB$155:$BA$1048576,MATCH($A195,'Hoja de Trabajo para listado'!$AB$155:$AB$1048576,0),MATCH((CUADRO!M$5&amp;$E195),'Hoja de Trabajo para listado'!$AB$151:$BA$151,0)),0)+IFERROR(INDEX('Hoja de Trabajo para listado'!$BC$155:$CB$1048576,MATCH($A195,'Hoja de Trabajo para listado'!$BC$155:$BC$1048576,0),MATCH((CUADRO!M$5&amp;$E195),'Hoja de Trabajo para listado'!$BC$151:$CB$151,0)),0)+IFERROR(INDEX('Hoja de Trabajo para listado'!$DE$153:$DG$274,MATCH($A195,'Hoja de Trabajo para listado'!$DE$153:$DE$1048576,0),MATCH((CUADRO!M$5&amp;$E195),'Hoja de Trabajo para listado'!$DE$151:$DG$151,0)),0)+IFERROR(INDEX('Hoja de Trabajo para listado'!$CD$155:$DC$1048576,MATCH($A195,'Hoja de Trabajo para listado'!$CD$155:$CD$1048576,0),MATCH((CUADRO!M$5&amp;$E195),'Hoja de Trabajo para listado'!$CD$151:$DC$151,0)),0)</f>
        <v>432.89</v>
      </c>
      <c r="N195" s="257">
        <f ca="1">+IFERROR(INDEX('Hoja de Trabajo para listado'!$A$155:$Z$1048576,MATCH($A195,'Hoja de Trabajo para listado'!$A$155:$A$1048576,0),MATCH((CUADRO!N$5&amp;$E195),'Hoja de Trabajo para listado'!$A$151:$Z$151,0)),0)+IFERROR(INDEX('Hoja de Trabajo para listado'!$AB$155:$BA$1048576,MATCH($A195,'Hoja de Trabajo para listado'!$AB$155:$AB$1048576,0),MATCH((CUADRO!N$5&amp;$E195),'Hoja de Trabajo para listado'!$AB$151:$BA$151,0)),0)+IFERROR(INDEX('Hoja de Trabajo para listado'!$BC$155:$CB$1048576,MATCH($A195,'Hoja de Trabajo para listado'!$BC$155:$BC$1048576,0),MATCH((CUADRO!N$5&amp;$E195),'Hoja de Trabajo para listado'!$BC$151:$CB$151,0)),0)+IFERROR(INDEX('Hoja de Trabajo para listado'!$DE$153:$DG$274,MATCH($A195,'Hoja de Trabajo para listado'!$DE$153:$DE$1048576,0),MATCH((CUADRO!N$5&amp;$E195),'Hoja de Trabajo para listado'!$DE$151:$DG$151,0)),0)+IFERROR(INDEX('Hoja de Trabajo para listado'!$CD$155:$DC$1048576,MATCH($A195,'Hoja de Trabajo para listado'!$CD$155:$CD$1048576,0),MATCH((CUADRO!N$5&amp;$E195),'Hoja de Trabajo para listado'!$CD$151:$DC$151,0)),0)</f>
        <v>1000000</v>
      </c>
      <c r="O195" s="257">
        <f ca="1">+IFERROR(INDEX('Hoja de Trabajo para listado'!$A$155:$Z$1048576,MATCH($A195,'Hoja de Trabajo para listado'!$A$155:$A$1048576,0),MATCH((CUADRO!O$5&amp;$E195),'Hoja de Trabajo para listado'!$A$151:$Z$151,0)),0)+IFERROR(INDEX('Hoja de Trabajo para listado'!$AB$155:$BA$1048576,MATCH($A195,'Hoja de Trabajo para listado'!$AB$155:$AB$1048576,0),MATCH((CUADRO!O$5&amp;$E195),'Hoja de Trabajo para listado'!$AB$151:$BA$151,0)),0)+IFERROR(INDEX('Hoja de Trabajo para listado'!$BC$155:$CB$1048576,MATCH($A195,'Hoja de Trabajo para listado'!$BC$155:$BC$1048576,0),MATCH((CUADRO!O$5&amp;$E195),'Hoja de Trabajo para listado'!$BC$151:$CB$151,0)),0)+IFERROR(INDEX('Hoja de Trabajo para listado'!$DE$153:$DG$274,MATCH($A195,'Hoja de Trabajo para listado'!$DE$153:$DE$1048576,0),MATCH((CUADRO!O$5&amp;$E195),'Hoja de Trabajo para listado'!$DE$151:$DG$151,0)),0)+IFERROR(INDEX('Hoja de Trabajo para listado'!$CD$155:$DC$1048576,MATCH($A195,'Hoja de Trabajo para listado'!$CD$155:$CD$1048576,0),MATCH((CUADRO!O$5&amp;$E195),'Hoja de Trabajo para listado'!$CD$151:$DC$151,0)),0)</f>
        <v>0</v>
      </c>
      <c r="P195" s="257">
        <f ca="1">+IFERROR(INDEX('Hoja de Trabajo para listado'!$A$155:$Z$1048576,MATCH($A195,'Hoja de Trabajo para listado'!$A$155:$A$1048576,0),MATCH((CUADRO!P$5&amp;$E195),'Hoja de Trabajo para listado'!$A$151:$Z$151,0)),0)+IFERROR(INDEX('Hoja de Trabajo para listado'!$AB$155:$BA$1048576,MATCH($A195,'Hoja de Trabajo para listado'!$AB$155:$AB$1048576,0),MATCH((CUADRO!P$5&amp;$E195),'Hoja de Trabajo para listado'!$AB$151:$BA$151,0)),0)+IFERROR(INDEX('Hoja de Trabajo para listado'!$BC$155:$CB$1048576,MATCH($A195,'Hoja de Trabajo para listado'!$BC$155:$BC$1048576,0),MATCH((CUADRO!P$5&amp;$E195),'Hoja de Trabajo para listado'!$BC$151:$CB$151,0)),0)+IFERROR(INDEX('Hoja de Trabajo para listado'!$DE$153:$DG$274,MATCH($A195,'Hoja de Trabajo para listado'!$DE$153:$DE$1048576,0),MATCH((CUADRO!P$5&amp;$E195),'Hoja de Trabajo para listado'!$DE$151:$DG$151,0)),0)+IFERROR(INDEX('Hoja de Trabajo para listado'!$CD$155:$DC$1048576,MATCH($A195,'Hoja de Trabajo para listado'!$CD$155:$CD$1048576,0),MATCH((CUADRO!P$5&amp;$E195),'Hoja de Trabajo para listado'!$CD$151:$DC$151,0)),0)</f>
        <v>0</v>
      </c>
      <c r="Q195" s="257">
        <f ca="1">+IFERROR(INDEX('Hoja de Trabajo para listado'!$A$155:$Z$1048576,MATCH($A195,'Hoja de Trabajo para listado'!$A$155:$A$1048576,0),MATCH((CUADRO!Q$5&amp;$E195),'Hoja de Trabajo para listado'!$A$151:$Z$151,0)),0)+IFERROR(INDEX('Hoja de Trabajo para listado'!$AB$155:$BA$1048576,MATCH($A195,'Hoja de Trabajo para listado'!$AB$155:$AB$1048576,0),MATCH((CUADRO!Q$5&amp;$E195),'Hoja de Trabajo para listado'!$AB$151:$BA$151,0)),0)+IFERROR(INDEX('Hoja de Trabajo para listado'!$BC$155:$CB$1048576,MATCH($A195,'Hoja de Trabajo para listado'!$BC$155:$BC$1048576,0),MATCH((CUADRO!Q$5&amp;$E195),'Hoja de Trabajo para listado'!$BC$151:$CB$151,0)),0)+IFERROR(INDEX('Hoja de Trabajo para listado'!$DE$153:$DG$274,MATCH($A195,'Hoja de Trabajo para listado'!$DE$153:$DE$1048576,0),MATCH((CUADRO!Q$5&amp;$E195),'Hoja de Trabajo para listado'!$DE$151:$DG$151,0)),0)+IFERROR(INDEX('Hoja de Trabajo para listado'!$CD$155:$DC$1048576,MATCH($A195,'Hoja de Trabajo para listado'!$CD$155:$CD$1048576,0),MATCH((CUADRO!Q$5&amp;$E195),'Hoja de Trabajo para listado'!$CD$151:$DC$151,0)),0)</f>
        <v>0</v>
      </c>
      <c r="R195" s="257">
        <f t="shared" ca="1" si="6"/>
        <v>1000432.89</v>
      </c>
      <c r="S195" s="257">
        <f ca="1">+R194+R195</f>
        <v>1000432.89</v>
      </c>
      <c r="T195" s="257">
        <f ca="1">+S195</f>
        <v>1000432.89</v>
      </c>
      <c r="U195" s="256">
        <f t="shared" si="7"/>
        <v>2</v>
      </c>
      <c r="V195" s="362" t="str">
        <f>+VLOOKUP(A195,bd_lista!$A$3:$E$590,5,FALSE)</f>
        <v>Instituciones Descentralizadas</v>
      </c>
      <c r="W195" s="362"/>
      <c r="X195" s="254">
        <f>+VLOOKUP(A195,[2]Sheet1!$A$13:$D$744,4,FALSE)</f>
        <v>41</v>
      </c>
      <c r="Y195" s="254" t="str">
        <f>+VLOOKUP(X195,bd_lista!$A$3:$C$590,3,FALSE)</f>
        <v>Ministerio de Desarrollo Productivo y Economía Plural</v>
      </c>
      <c r="Z195" s="314"/>
      <c r="AA195" s="350"/>
    </row>
    <row r="196" spans="1:27" ht="15" customHeight="1">
      <c r="A196" s="264">
        <v>201</v>
      </c>
      <c r="B196" s="306">
        <f>+A196</f>
        <v>201</v>
      </c>
      <c r="C196" s="259" t="str">
        <f>+VLOOKUP(A196,bd_lista!$A$3:$C$590,3,FALSE)</f>
        <v>Agencia para el Des. de las Macroreg. y Zonas Fronterizas</v>
      </c>
      <c r="D196" s="361" t="str">
        <f>+C196</f>
        <v>Agencia para el Des. de las Macroreg. y Zonas Fronterizas</v>
      </c>
      <c r="E196" s="259" t="s">
        <v>1313</v>
      </c>
      <c r="F196" s="255">
        <f ca="1">+IFERROR(INDEX('Hoja de Trabajo para listado'!$A$155:$Z$1048576,MATCH($A196,'Hoja de Trabajo para listado'!$A$155:$A$1048576,0),MATCH((CUADRO!F$5&amp;$E196),'Hoja de Trabajo para listado'!$A$151:$Z$151,0)),0)+IFERROR(INDEX('Hoja de Trabajo para listado'!$AB$155:$BA$1048576,MATCH($A196,'Hoja de Trabajo para listado'!$AB$155:$AB$1048576,0),MATCH((CUADRO!F$5&amp;$E196),'Hoja de Trabajo para listado'!$AB$151:$BA$151,0)),0)+IFERROR(INDEX('Hoja de Trabajo para listado'!$BC$155:$CB$1048576,MATCH($A196,'Hoja de Trabajo para listado'!$BC$155:$BC$1048576,0),MATCH((CUADRO!F$5&amp;$E196),'Hoja de Trabajo para listado'!$BC$151:$CB$151,0)),0)+IFERROR(INDEX('Hoja de Trabajo para listado'!$DE$153:$DG$274,MATCH($A196,'Hoja de Trabajo para listado'!$DE$153:$DE$1048576,0),MATCH((CUADRO!F$5&amp;$E196),'Hoja de Trabajo para listado'!$DE$151:$DG$151,0)),0)+IFERROR(INDEX('Hoja de Trabajo para listado'!$CD$155:$DC$1048576,MATCH($A196,'Hoja de Trabajo para listado'!$CD$155:$CD$1048576,0),MATCH((CUADRO!F$5&amp;$E196),'Hoja de Trabajo para listado'!$CD$151:$DC$151,0)),0)</f>
        <v>0</v>
      </c>
      <c r="G196" s="255">
        <f ca="1">+IFERROR(INDEX('Hoja de Trabajo para listado'!$A$155:$Z$1048576,MATCH($A196,'Hoja de Trabajo para listado'!$A$155:$A$1048576,0),MATCH((CUADRO!G$5&amp;$E196),'Hoja de Trabajo para listado'!$A$151:$Z$151,0)),0)+IFERROR(INDEX('Hoja de Trabajo para listado'!$AB$155:$BA$1048576,MATCH($A196,'Hoja de Trabajo para listado'!$AB$155:$AB$1048576,0),MATCH((CUADRO!G$5&amp;$E196),'Hoja de Trabajo para listado'!$AB$151:$BA$151,0)),0)+IFERROR(INDEX('Hoja de Trabajo para listado'!$BC$155:$CB$1048576,MATCH($A196,'Hoja de Trabajo para listado'!$BC$155:$BC$1048576,0),MATCH((CUADRO!G$5&amp;$E196),'Hoja de Trabajo para listado'!$BC$151:$CB$151,0)),0)+IFERROR(INDEX('Hoja de Trabajo para listado'!$DE$153:$DG$274,MATCH($A196,'Hoja de Trabajo para listado'!$DE$153:$DE$1048576,0),MATCH((CUADRO!G$5&amp;$E196),'Hoja de Trabajo para listado'!$DE$151:$DG$151,0)),0)+IFERROR(INDEX('Hoja de Trabajo para listado'!$CD$155:$DC$1048576,MATCH($A196,'Hoja de Trabajo para listado'!$CD$155:$CD$1048576,0),MATCH((CUADRO!G$5&amp;$E196),'Hoja de Trabajo para listado'!$CD$151:$DC$151,0)),0)</f>
        <v>0</v>
      </c>
      <c r="H196" s="255">
        <f ca="1">+IFERROR(INDEX('Hoja de Trabajo para listado'!$A$155:$Z$1048576,MATCH($A196,'Hoja de Trabajo para listado'!$A$155:$A$1048576,0),MATCH((CUADRO!H$5&amp;$E196),'Hoja de Trabajo para listado'!$A$151:$Z$151,0)),0)+IFERROR(INDEX('Hoja de Trabajo para listado'!$AB$155:$BA$1048576,MATCH($A196,'Hoja de Trabajo para listado'!$AB$155:$AB$1048576,0),MATCH((CUADRO!H$5&amp;$E196),'Hoja de Trabajo para listado'!$AB$151:$BA$151,0)),0)+IFERROR(INDEX('Hoja de Trabajo para listado'!$BC$155:$CB$1048576,MATCH($A196,'Hoja de Trabajo para listado'!$BC$155:$BC$1048576,0),MATCH((CUADRO!H$5&amp;$E196),'Hoja de Trabajo para listado'!$BC$151:$CB$151,0)),0)+IFERROR(INDEX('Hoja de Trabajo para listado'!$DE$153:$DG$274,MATCH($A196,'Hoja de Trabajo para listado'!$DE$153:$DE$1048576,0),MATCH((CUADRO!H$5&amp;$E196),'Hoja de Trabajo para listado'!$DE$151:$DG$151,0)),0)+IFERROR(INDEX('Hoja de Trabajo para listado'!$CD$155:$DC$1048576,MATCH($A196,'Hoja de Trabajo para listado'!$CD$155:$CD$1048576,0),MATCH((CUADRO!H$5&amp;$E196),'Hoja de Trabajo para listado'!$CD$151:$DC$151,0)),0)</f>
        <v>0</v>
      </c>
      <c r="I196" s="255">
        <f ca="1">+IFERROR(INDEX('Hoja de Trabajo para listado'!$A$155:$Z$1048576,MATCH($A196,'Hoja de Trabajo para listado'!$A$155:$A$1048576,0),MATCH((CUADRO!I$5&amp;$E196),'Hoja de Trabajo para listado'!$A$151:$Z$151,0)),0)+IFERROR(INDEX('Hoja de Trabajo para listado'!$AB$155:$BA$1048576,MATCH($A196,'Hoja de Trabajo para listado'!$AB$155:$AB$1048576,0),MATCH((CUADRO!I$5&amp;$E196),'Hoja de Trabajo para listado'!$AB$151:$BA$151,0)),0)+IFERROR(INDEX('Hoja de Trabajo para listado'!$BC$155:$CB$1048576,MATCH($A196,'Hoja de Trabajo para listado'!$BC$155:$BC$1048576,0),MATCH((CUADRO!I$5&amp;$E196),'Hoja de Trabajo para listado'!$BC$151:$CB$151,0)),0)+IFERROR(INDEX('Hoja de Trabajo para listado'!$DE$153:$DG$274,MATCH($A196,'Hoja de Trabajo para listado'!$DE$153:$DE$1048576,0),MATCH((CUADRO!I$5&amp;$E196),'Hoja de Trabajo para listado'!$DE$151:$DG$151,0)),0)+IFERROR(INDEX('Hoja de Trabajo para listado'!$CD$155:$DC$1048576,MATCH($A196,'Hoja de Trabajo para listado'!$CD$155:$CD$1048576,0),MATCH((CUADRO!I$5&amp;$E196),'Hoja de Trabajo para listado'!$CD$151:$DC$151,0)),0)</f>
        <v>0</v>
      </c>
      <c r="J196" s="255">
        <f ca="1">+IFERROR(INDEX('Hoja de Trabajo para listado'!$A$155:$Z$1048576,MATCH($A196,'Hoja de Trabajo para listado'!$A$155:$A$1048576,0),MATCH((CUADRO!J$5&amp;$E196),'Hoja de Trabajo para listado'!$A$151:$Z$151,0)),0)+IFERROR(INDEX('Hoja de Trabajo para listado'!$AB$155:$BA$1048576,MATCH($A196,'Hoja de Trabajo para listado'!$AB$155:$AB$1048576,0),MATCH((CUADRO!J$5&amp;$E196),'Hoja de Trabajo para listado'!$AB$151:$BA$151,0)),0)+IFERROR(INDEX('Hoja de Trabajo para listado'!$BC$155:$CB$1048576,MATCH($A196,'Hoja de Trabajo para listado'!$BC$155:$BC$1048576,0),MATCH((CUADRO!J$5&amp;$E196),'Hoja de Trabajo para listado'!$BC$151:$CB$151,0)),0)+IFERROR(INDEX('Hoja de Trabajo para listado'!$DE$153:$DG$274,MATCH($A196,'Hoja de Trabajo para listado'!$DE$153:$DE$1048576,0),MATCH((CUADRO!J$5&amp;$E196),'Hoja de Trabajo para listado'!$DE$151:$DG$151,0)),0)+IFERROR(INDEX('Hoja de Trabajo para listado'!$CD$155:$DC$1048576,MATCH($A196,'Hoja de Trabajo para listado'!$CD$155:$CD$1048576,0),MATCH((CUADRO!J$5&amp;$E196),'Hoja de Trabajo para listado'!$CD$151:$DC$151,0)),0)</f>
        <v>0</v>
      </c>
      <c r="K196" s="255">
        <f ca="1">+IFERROR(INDEX('Hoja de Trabajo para listado'!$A$155:$Z$1048576,MATCH($A196,'Hoja de Trabajo para listado'!$A$155:$A$1048576,0),MATCH((CUADRO!K$5&amp;$E196),'Hoja de Trabajo para listado'!$A$151:$Z$151,0)),0)+IFERROR(INDEX('Hoja de Trabajo para listado'!$AB$155:$BA$1048576,MATCH($A196,'Hoja de Trabajo para listado'!$AB$155:$AB$1048576,0),MATCH((CUADRO!K$5&amp;$E196),'Hoja de Trabajo para listado'!$AB$151:$BA$151,0)),0)+IFERROR(INDEX('Hoja de Trabajo para listado'!$BC$155:$CB$1048576,MATCH($A196,'Hoja de Trabajo para listado'!$BC$155:$BC$1048576,0),MATCH((CUADRO!K$5&amp;$E196),'Hoja de Trabajo para listado'!$BC$151:$CB$151,0)),0)+IFERROR(INDEX('Hoja de Trabajo para listado'!$DE$153:$DG$274,MATCH($A196,'Hoja de Trabajo para listado'!$DE$153:$DE$1048576,0),MATCH((CUADRO!K$5&amp;$E196),'Hoja de Trabajo para listado'!$DE$151:$DG$151,0)),0)+IFERROR(INDEX('Hoja de Trabajo para listado'!$CD$155:$DC$1048576,MATCH($A196,'Hoja de Trabajo para listado'!$CD$155:$CD$1048576,0),MATCH((CUADRO!K$5&amp;$E196),'Hoja de Trabajo para listado'!$CD$151:$DC$151,0)),0)</f>
        <v>0</v>
      </c>
      <c r="L196" s="255">
        <f ca="1">+IFERROR(INDEX('Hoja de Trabajo para listado'!$A$155:$Z$1048576,MATCH($A196,'Hoja de Trabajo para listado'!$A$155:$A$1048576,0),MATCH((CUADRO!L$5&amp;$E196),'Hoja de Trabajo para listado'!$A$151:$Z$151,0)),0)+IFERROR(INDEX('Hoja de Trabajo para listado'!$AB$155:$BA$1048576,MATCH($A196,'Hoja de Trabajo para listado'!$AB$155:$AB$1048576,0),MATCH((CUADRO!L$5&amp;$E196),'Hoja de Trabajo para listado'!$AB$151:$BA$151,0)),0)+IFERROR(INDEX('Hoja de Trabajo para listado'!$BC$155:$CB$1048576,MATCH($A196,'Hoja de Trabajo para listado'!$BC$155:$BC$1048576,0),MATCH((CUADRO!L$5&amp;$E196),'Hoja de Trabajo para listado'!$BC$151:$CB$151,0)),0)+IFERROR(INDEX('Hoja de Trabajo para listado'!$DE$153:$DG$274,MATCH($A196,'Hoja de Trabajo para listado'!$DE$153:$DE$1048576,0),MATCH((CUADRO!L$5&amp;$E196),'Hoja de Trabajo para listado'!$DE$151:$DG$151,0)),0)+IFERROR(INDEX('Hoja de Trabajo para listado'!$CD$155:$DC$1048576,MATCH($A196,'Hoja de Trabajo para listado'!$CD$155:$CD$1048576,0),MATCH((CUADRO!L$5&amp;$E196),'Hoja de Trabajo para listado'!$CD$151:$DC$151,0)),0)</f>
        <v>0</v>
      </c>
      <c r="M196" s="255">
        <f ca="1">+IFERROR(INDEX('Hoja de Trabajo para listado'!$A$155:$Z$1048576,MATCH($A196,'Hoja de Trabajo para listado'!$A$155:$A$1048576,0),MATCH((CUADRO!M$5&amp;$E196),'Hoja de Trabajo para listado'!$A$151:$Z$151,0)),0)+IFERROR(INDEX('Hoja de Trabajo para listado'!$AB$155:$BA$1048576,MATCH($A196,'Hoja de Trabajo para listado'!$AB$155:$AB$1048576,0),MATCH((CUADRO!M$5&amp;$E196),'Hoja de Trabajo para listado'!$AB$151:$BA$151,0)),0)+IFERROR(INDEX('Hoja de Trabajo para listado'!$BC$155:$CB$1048576,MATCH($A196,'Hoja de Trabajo para listado'!$BC$155:$BC$1048576,0),MATCH((CUADRO!M$5&amp;$E196),'Hoja de Trabajo para listado'!$BC$151:$CB$151,0)),0)+IFERROR(INDEX('Hoja de Trabajo para listado'!$DE$153:$DG$274,MATCH($A196,'Hoja de Trabajo para listado'!$DE$153:$DE$1048576,0),MATCH((CUADRO!M$5&amp;$E196),'Hoja de Trabajo para listado'!$DE$151:$DG$151,0)),0)+IFERROR(INDEX('Hoja de Trabajo para listado'!$CD$155:$DC$1048576,MATCH($A196,'Hoja de Trabajo para listado'!$CD$155:$CD$1048576,0),MATCH((CUADRO!M$5&amp;$E196),'Hoja de Trabajo para listado'!$CD$151:$DC$151,0)),0)</f>
        <v>0</v>
      </c>
      <c r="N196" s="255">
        <f ca="1">+IFERROR(INDEX('Hoja de Trabajo para listado'!$A$155:$Z$1048576,MATCH($A196,'Hoja de Trabajo para listado'!$A$155:$A$1048576,0),MATCH((CUADRO!N$5&amp;$E196),'Hoja de Trabajo para listado'!$A$151:$Z$151,0)),0)+IFERROR(INDEX('Hoja de Trabajo para listado'!$AB$155:$BA$1048576,MATCH($A196,'Hoja de Trabajo para listado'!$AB$155:$AB$1048576,0),MATCH((CUADRO!N$5&amp;$E196),'Hoja de Trabajo para listado'!$AB$151:$BA$151,0)),0)+IFERROR(INDEX('Hoja de Trabajo para listado'!$BC$155:$CB$1048576,MATCH($A196,'Hoja de Trabajo para listado'!$BC$155:$BC$1048576,0),MATCH((CUADRO!N$5&amp;$E196),'Hoja de Trabajo para listado'!$BC$151:$CB$151,0)),0)+IFERROR(INDEX('Hoja de Trabajo para listado'!$DE$153:$DG$274,MATCH($A196,'Hoja de Trabajo para listado'!$DE$153:$DE$1048576,0),MATCH((CUADRO!N$5&amp;$E196),'Hoja de Trabajo para listado'!$DE$151:$DG$151,0)),0)+IFERROR(INDEX('Hoja de Trabajo para listado'!$CD$155:$DC$1048576,MATCH($A196,'Hoja de Trabajo para listado'!$CD$155:$CD$1048576,0),MATCH((CUADRO!N$5&amp;$E196),'Hoja de Trabajo para listado'!$CD$151:$DC$151,0)),0)</f>
        <v>0</v>
      </c>
      <c r="O196" s="255">
        <f ca="1">+IFERROR(INDEX('Hoja de Trabajo para listado'!$A$155:$Z$1048576,MATCH($A196,'Hoja de Trabajo para listado'!$A$155:$A$1048576,0),MATCH((CUADRO!O$5&amp;$E196),'Hoja de Trabajo para listado'!$A$151:$Z$151,0)),0)+IFERROR(INDEX('Hoja de Trabajo para listado'!$AB$155:$BA$1048576,MATCH($A196,'Hoja de Trabajo para listado'!$AB$155:$AB$1048576,0),MATCH((CUADRO!O$5&amp;$E196),'Hoja de Trabajo para listado'!$AB$151:$BA$151,0)),0)+IFERROR(INDEX('Hoja de Trabajo para listado'!$BC$155:$CB$1048576,MATCH($A196,'Hoja de Trabajo para listado'!$BC$155:$BC$1048576,0),MATCH((CUADRO!O$5&amp;$E196),'Hoja de Trabajo para listado'!$BC$151:$CB$151,0)),0)+IFERROR(INDEX('Hoja de Trabajo para listado'!$DE$153:$DG$274,MATCH($A196,'Hoja de Trabajo para listado'!$DE$153:$DE$1048576,0),MATCH((CUADRO!O$5&amp;$E196),'Hoja de Trabajo para listado'!$DE$151:$DG$151,0)),0)+IFERROR(INDEX('Hoja de Trabajo para listado'!$CD$155:$DC$1048576,MATCH($A196,'Hoja de Trabajo para listado'!$CD$155:$CD$1048576,0),MATCH((CUADRO!O$5&amp;$E196),'Hoja de Trabajo para listado'!$CD$151:$DC$151,0)),0)</f>
        <v>0</v>
      </c>
      <c r="P196" s="255">
        <f ca="1">+IFERROR(INDEX('Hoja de Trabajo para listado'!$A$155:$Z$1048576,MATCH($A196,'Hoja de Trabajo para listado'!$A$155:$A$1048576,0),MATCH((CUADRO!P$5&amp;$E196),'Hoja de Trabajo para listado'!$A$151:$Z$151,0)),0)+IFERROR(INDEX('Hoja de Trabajo para listado'!$AB$155:$BA$1048576,MATCH($A196,'Hoja de Trabajo para listado'!$AB$155:$AB$1048576,0),MATCH((CUADRO!P$5&amp;$E196),'Hoja de Trabajo para listado'!$AB$151:$BA$151,0)),0)+IFERROR(INDEX('Hoja de Trabajo para listado'!$BC$155:$CB$1048576,MATCH($A196,'Hoja de Trabajo para listado'!$BC$155:$BC$1048576,0),MATCH((CUADRO!P$5&amp;$E196),'Hoja de Trabajo para listado'!$BC$151:$CB$151,0)),0)+IFERROR(INDEX('Hoja de Trabajo para listado'!$DE$153:$DG$274,MATCH($A196,'Hoja de Trabajo para listado'!$DE$153:$DE$1048576,0),MATCH((CUADRO!P$5&amp;$E196),'Hoja de Trabajo para listado'!$DE$151:$DG$151,0)),0)+IFERROR(INDEX('Hoja de Trabajo para listado'!$CD$155:$DC$1048576,MATCH($A196,'Hoja de Trabajo para listado'!$CD$155:$CD$1048576,0),MATCH((CUADRO!P$5&amp;$E196),'Hoja de Trabajo para listado'!$CD$151:$DC$151,0)),0)</f>
        <v>0</v>
      </c>
      <c r="Q196" s="255">
        <f ca="1">+IFERROR(INDEX('Hoja de Trabajo para listado'!$A$155:$Z$1048576,MATCH($A196,'Hoja de Trabajo para listado'!$A$155:$A$1048576,0),MATCH((CUADRO!Q$5&amp;$E196),'Hoja de Trabajo para listado'!$A$151:$Z$151,0)),0)+IFERROR(INDEX('Hoja de Trabajo para listado'!$AB$155:$BA$1048576,MATCH($A196,'Hoja de Trabajo para listado'!$AB$155:$AB$1048576,0),MATCH((CUADRO!Q$5&amp;$E196),'Hoja de Trabajo para listado'!$AB$151:$BA$151,0)),0)+IFERROR(INDEX('Hoja de Trabajo para listado'!$BC$155:$CB$1048576,MATCH($A196,'Hoja de Trabajo para listado'!$BC$155:$BC$1048576,0),MATCH((CUADRO!Q$5&amp;$E196),'Hoja de Trabajo para listado'!$BC$151:$CB$151,0)),0)+IFERROR(INDEX('Hoja de Trabajo para listado'!$DE$153:$DG$274,MATCH($A196,'Hoja de Trabajo para listado'!$DE$153:$DE$1048576,0),MATCH((CUADRO!Q$5&amp;$E196),'Hoja de Trabajo para listado'!$DE$151:$DG$151,0)),0)+IFERROR(INDEX('Hoja de Trabajo para listado'!$CD$155:$DC$1048576,MATCH($A196,'Hoja de Trabajo para listado'!$CD$155:$CD$1048576,0),MATCH((CUADRO!Q$5&amp;$E196),'Hoja de Trabajo para listado'!$CD$151:$DC$151,0)),0)</f>
        <v>0</v>
      </c>
      <c r="R196" s="255">
        <f t="shared" ca="1" si="6"/>
        <v>0</v>
      </c>
      <c r="S196" s="255"/>
      <c r="T196" s="255">
        <f ca="1">+T197</f>
        <v>752583.7</v>
      </c>
      <c r="U196" s="254">
        <f t="shared" si="7"/>
        <v>1</v>
      </c>
      <c r="V196" s="362" t="str">
        <f>+VLOOKUP(A196,bd_lista!$A$3:$E$590,5,FALSE)</f>
        <v>Instituciones Descentralizadas</v>
      </c>
      <c r="W196" s="361" t="str">
        <f>+V196</f>
        <v>Instituciones Descentralizadas</v>
      </c>
      <c r="X196" s="254">
        <f>+VLOOKUP(A196,[2]Sheet1!$A$13:$D$744,4,FALSE)</f>
        <v>66</v>
      </c>
      <c r="Y196" s="254" t="str">
        <f>+VLOOKUP(X196,bd_lista!$A$3:$C$590,3,FALSE)</f>
        <v>Ministerio de Planificación del Desarrollo</v>
      </c>
      <c r="Z196" s="316">
        <f>+X196</f>
        <v>66</v>
      </c>
      <c r="AA196" s="317" t="str">
        <f>+Y196</f>
        <v>Ministerio de Planificación del Desarrollo</v>
      </c>
    </row>
    <row r="197" spans="1:27" ht="15" customHeight="1">
      <c r="A197" s="32">
        <v>201</v>
      </c>
      <c r="B197" s="307"/>
      <c r="C197" s="362" t="str">
        <f>+VLOOKUP(A197,bd_lista!$A$3:$C$590,3,FALSE)</f>
        <v>Agencia para el Des. de las Macroreg. y Zonas Fronterizas</v>
      </c>
      <c r="D197" s="362"/>
      <c r="E197" s="362" t="s">
        <v>1314</v>
      </c>
      <c r="F197" s="257">
        <f ca="1">+IFERROR(INDEX('Hoja de Trabajo para listado'!$A$155:$Z$1048576,MATCH($A197,'Hoja de Trabajo para listado'!$A$155:$A$1048576,0),MATCH((CUADRO!F$5&amp;$E197),'Hoja de Trabajo para listado'!$A$151:$Z$151,0)),0)+IFERROR(INDEX('Hoja de Trabajo para listado'!$AB$155:$BA$1048576,MATCH($A197,'Hoja de Trabajo para listado'!$AB$155:$AB$1048576,0),MATCH((CUADRO!F$5&amp;$E197),'Hoja de Trabajo para listado'!$AB$151:$BA$151,0)),0)+IFERROR(INDEX('Hoja de Trabajo para listado'!$BC$155:$CB$1048576,MATCH($A197,'Hoja de Trabajo para listado'!$BC$155:$BC$1048576,0),MATCH((CUADRO!F$5&amp;$E197),'Hoja de Trabajo para listado'!$BC$151:$CB$151,0)),0)+IFERROR(INDEX('Hoja de Trabajo para listado'!$DE$153:$DG$274,MATCH($A197,'Hoja de Trabajo para listado'!$DE$153:$DE$1048576,0),MATCH((CUADRO!F$5&amp;$E197),'Hoja de Trabajo para listado'!$DE$151:$DG$151,0)),0)+IFERROR(INDEX('Hoja de Trabajo para listado'!$CD$155:$DC$1048576,MATCH($A197,'Hoja de Trabajo para listado'!$CD$155:$CD$1048576,0),MATCH((CUADRO!F$5&amp;$E197),'Hoja de Trabajo para listado'!$CD$151:$DC$151,0)),0)</f>
        <v>0</v>
      </c>
      <c r="G197" s="257">
        <f ca="1">+IFERROR(INDEX('Hoja de Trabajo para listado'!$A$155:$Z$1048576,MATCH($A197,'Hoja de Trabajo para listado'!$A$155:$A$1048576,0),MATCH((CUADRO!G$5&amp;$E197),'Hoja de Trabajo para listado'!$A$151:$Z$151,0)),0)+IFERROR(INDEX('Hoja de Trabajo para listado'!$AB$155:$BA$1048576,MATCH($A197,'Hoja de Trabajo para listado'!$AB$155:$AB$1048576,0),MATCH((CUADRO!G$5&amp;$E197),'Hoja de Trabajo para listado'!$AB$151:$BA$151,0)),0)+IFERROR(INDEX('Hoja de Trabajo para listado'!$BC$155:$CB$1048576,MATCH($A197,'Hoja de Trabajo para listado'!$BC$155:$BC$1048576,0),MATCH((CUADRO!G$5&amp;$E197),'Hoja de Trabajo para listado'!$BC$151:$CB$151,0)),0)+IFERROR(INDEX('Hoja de Trabajo para listado'!$DE$153:$DG$274,MATCH($A197,'Hoja de Trabajo para listado'!$DE$153:$DE$1048576,0),MATCH((CUADRO!G$5&amp;$E197),'Hoja de Trabajo para listado'!$DE$151:$DG$151,0)),0)+IFERROR(INDEX('Hoja de Trabajo para listado'!$CD$155:$DC$1048576,MATCH($A197,'Hoja de Trabajo para listado'!$CD$155:$CD$1048576,0),MATCH((CUADRO!G$5&amp;$E197),'Hoja de Trabajo para listado'!$CD$151:$DC$151,0)),0)</f>
        <v>0</v>
      </c>
      <c r="H197" s="257">
        <f ca="1">+IFERROR(INDEX('Hoja de Trabajo para listado'!$A$155:$Z$1048576,MATCH($A197,'Hoja de Trabajo para listado'!$A$155:$A$1048576,0),MATCH((CUADRO!H$5&amp;$E197),'Hoja de Trabajo para listado'!$A$151:$Z$151,0)),0)+IFERROR(INDEX('Hoja de Trabajo para listado'!$AB$155:$BA$1048576,MATCH($A197,'Hoja de Trabajo para listado'!$AB$155:$AB$1048576,0),MATCH((CUADRO!H$5&amp;$E197),'Hoja de Trabajo para listado'!$AB$151:$BA$151,0)),0)+IFERROR(INDEX('Hoja de Trabajo para listado'!$BC$155:$CB$1048576,MATCH($A197,'Hoja de Trabajo para listado'!$BC$155:$BC$1048576,0),MATCH((CUADRO!H$5&amp;$E197),'Hoja de Trabajo para listado'!$BC$151:$CB$151,0)),0)+IFERROR(INDEX('Hoja de Trabajo para listado'!$DE$153:$DG$274,MATCH($A197,'Hoja de Trabajo para listado'!$DE$153:$DE$1048576,0),MATCH((CUADRO!H$5&amp;$E197),'Hoja de Trabajo para listado'!$DE$151:$DG$151,0)),0)+IFERROR(INDEX('Hoja de Trabajo para listado'!$CD$155:$DC$1048576,MATCH($A197,'Hoja de Trabajo para listado'!$CD$155:$CD$1048576,0),MATCH((CUADRO!H$5&amp;$E197),'Hoja de Trabajo para listado'!$CD$151:$DC$151,0)),0)</f>
        <v>0</v>
      </c>
      <c r="I197" s="257">
        <f ca="1">+IFERROR(INDEX('Hoja de Trabajo para listado'!$A$155:$Z$1048576,MATCH($A197,'Hoja de Trabajo para listado'!$A$155:$A$1048576,0),MATCH((CUADRO!I$5&amp;$E197),'Hoja de Trabajo para listado'!$A$151:$Z$151,0)),0)+IFERROR(INDEX('Hoja de Trabajo para listado'!$AB$155:$BA$1048576,MATCH($A197,'Hoja de Trabajo para listado'!$AB$155:$AB$1048576,0),MATCH((CUADRO!I$5&amp;$E197),'Hoja de Trabajo para listado'!$AB$151:$BA$151,0)),0)+IFERROR(INDEX('Hoja de Trabajo para listado'!$BC$155:$CB$1048576,MATCH($A197,'Hoja de Trabajo para listado'!$BC$155:$BC$1048576,0),MATCH((CUADRO!I$5&amp;$E197),'Hoja de Trabajo para listado'!$BC$151:$CB$151,0)),0)+IFERROR(INDEX('Hoja de Trabajo para listado'!$DE$153:$DG$274,MATCH($A197,'Hoja de Trabajo para listado'!$DE$153:$DE$1048576,0),MATCH((CUADRO!I$5&amp;$E197),'Hoja de Trabajo para listado'!$DE$151:$DG$151,0)),0)+IFERROR(INDEX('Hoja de Trabajo para listado'!$CD$155:$DC$1048576,MATCH($A197,'Hoja de Trabajo para listado'!$CD$155:$CD$1048576,0),MATCH((CUADRO!I$5&amp;$E197),'Hoja de Trabajo para listado'!$CD$151:$DC$151,0)),0)</f>
        <v>0</v>
      </c>
      <c r="J197" s="257">
        <f ca="1">+IFERROR(INDEX('Hoja de Trabajo para listado'!$A$155:$Z$1048576,MATCH($A197,'Hoja de Trabajo para listado'!$A$155:$A$1048576,0),MATCH((CUADRO!J$5&amp;$E197),'Hoja de Trabajo para listado'!$A$151:$Z$151,0)),0)+IFERROR(INDEX('Hoja de Trabajo para listado'!$AB$155:$BA$1048576,MATCH($A197,'Hoja de Trabajo para listado'!$AB$155:$AB$1048576,0),MATCH((CUADRO!J$5&amp;$E197),'Hoja de Trabajo para listado'!$AB$151:$BA$151,0)),0)+IFERROR(INDEX('Hoja de Trabajo para listado'!$BC$155:$CB$1048576,MATCH($A197,'Hoja de Trabajo para listado'!$BC$155:$BC$1048576,0),MATCH((CUADRO!J$5&amp;$E197),'Hoja de Trabajo para listado'!$BC$151:$CB$151,0)),0)+IFERROR(INDEX('Hoja de Trabajo para listado'!$DE$153:$DG$274,MATCH($A197,'Hoja de Trabajo para listado'!$DE$153:$DE$1048576,0),MATCH((CUADRO!J$5&amp;$E197),'Hoja de Trabajo para listado'!$DE$151:$DG$151,0)),0)+IFERROR(INDEX('Hoja de Trabajo para listado'!$CD$155:$DC$1048576,MATCH($A197,'Hoja de Trabajo para listado'!$CD$155:$CD$1048576,0),MATCH((CUADRO!J$5&amp;$E197),'Hoja de Trabajo para listado'!$CD$151:$DC$151,0)),0)</f>
        <v>0</v>
      </c>
      <c r="K197" s="257">
        <f ca="1">+IFERROR(INDEX('Hoja de Trabajo para listado'!$A$155:$Z$1048576,MATCH($A197,'Hoja de Trabajo para listado'!$A$155:$A$1048576,0),MATCH((CUADRO!K$5&amp;$E197),'Hoja de Trabajo para listado'!$A$151:$Z$151,0)),0)+IFERROR(INDEX('Hoja de Trabajo para listado'!$AB$155:$BA$1048576,MATCH($A197,'Hoja de Trabajo para listado'!$AB$155:$AB$1048576,0),MATCH((CUADRO!K$5&amp;$E197),'Hoja de Trabajo para listado'!$AB$151:$BA$151,0)),0)+IFERROR(INDEX('Hoja de Trabajo para listado'!$BC$155:$CB$1048576,MATCH($A197,'Hoja de Trabajo para listado'!$BC$155:$BC$1048576,0),MATCH((CUADRO!K$5&amp;$E197),'Hoja de Trabajo para listado'!$BC$151:$CB$151,0)),0)+IFERROR(INDEX('Hoja de Trabajo para listado'!$DE$153:$DG$274,MATCH($A197,'Hoja de Trabajo para listado'!$DE$153:$DE$1048576,0),MATCH((CUADRO!K$5&amp;$E197),'Hoja de Trabajo para listado'!$DE$151:$DG$151,0)),0)+IFERROR(INDEX('Hoja de Trabajo para listado'!$CD$155:$DC$1048576,MATCH($A197,'Hoja de Trabajo para listado'!$CD$155:$CD$1048576,0),MATCH((CUADRO!K$5&amp;$E197),'Hoja de Trabajo para listado'!$CD$151:$DC$151,0)),0)</f>
        <v>0</v>
      </c>
      <c r="L197" s="257">
        <f ca="1">+IFERROR(INDEX('Hoja de Trabajo para listado'!$A$155:$Z$1048576,MATCH($A197,'Hoja de Trabajo para listado'!$A$155:$A$1048576,0),MATCH((CUADRO!L$5&amp;$E197),'Hoja de Trabajo para listado'!$A$151:$Z$151,0)),0)+IFERROR(INDEX('Hoja de Trabajo para listado'!$AB$155:$BA$1048576,MATCH($A197,'Hoja de Trabajo para listado'!$AB$155:$AB$1048576,0),MATCH((CUADRO!L$5&amp;$E197),'Hoja de Trabajo para listado'!$AB$151:$BA$151,0)),0)+IFERROR(INDEX('Hoja de Trabajo para listado'!$BC$155:$CB$1048576,MATCH($A197,'Hoja de Trabajo para listado'!$BC$155:$BC$1048576,0),MATCH((CUADRO!L$5&amp;$E197),'Hoja de Trabajo para listado'!$BC$151:$CB$151,0)),0)+IFERROR(INDEX('Hoja de Trabajo para listado'!$DE$153:$DG$274,MATCH($A197,'Hoja de Trabajo para listado'!$DE$153:$DE$1048576,0),MATCH((CUADRO!L$5&amp;$E197),'Hoja de Trabajo para listado'!$DE$151:$DG$151,0)),0)+IFERROR(INDEX('Hoja de Trabajo para listado'!$CD$155:$DC$1048576,MATCH($A197,'Hoja de Trabajo para listado'!$CD$155:$CD$1048576,0),MATCH((CUADRO!L$5&amp;$E197),'Hoja de Trabajo para listado'!$CD$151:$DC$151,0)),0)</f>
        <v>0</v>
      </c>
      <c r="M197" s="257">
        <f ca="1">+IFERROR(INDEX('Hoja de Trabajo para listado'!$A$155:$Z$1048576,MATCH($A197,'Hoja de Trabajo para listado'!$A$155:$A$1048576,0),MATCH((CUADRO!M$5&amp;$E197),'Hoja de Trabajo para listado'!$A$151:$Z$151,0)),0)+IFERROR(INDEX('Hoja de Trabajo para listado'!$AB$155:$BA$1048576,MATCH($A197,'Hoja de Trabajo para listado'!$AB$155:$AB$1048576,0),MATCH((CUADRO!M$5&amp;$E197),'Hoja de Trabajo para listado'!$AB$151:$BA$151,0)),0)+IFERROR(INDEX('Hoja de Trabajo para listado'!$BC$155:$CB$1048576,MATCH($A197,'Hoja de Trabajo para listado'!$BC$155:$BC$1048576,0),MATCH((CUADRO!M$5&amp;$E197),'Hoja de Trabajo para listado'!$BC$151:$CB$151,0)),0)+IFERROR(INDEX('Hoja de Trabajo para listado'!$DE$153:$DG$274,MATCH($A197,'Hoja de Trabajo para listado'!$DE$153:$DE$1048576,0),MATCH((CUADRO!M$5&amp;$E197),'Hoja de Trabajo para listado'!$DE$151:$DG$151,0)),0)+IFERROR(INDEX('Hoja de Trabajo para listado'!$CD$155:$DC$1048576,MATCH($A197,'Hoja de Trabajo para listado'!$CD$155:$CD$1048576,0),MATCH((CUADRO!M$5&amp;$E197),'Hoja de Trabajo para listado'!$CD$151:$DC$151,0)),0)</f>
        <v>0</v>
      </c>
      <c r="N197" s="257">
        <f ca="1">+IFERROR(INDEX('Hoja de Trabajo para listado'!$A$155:$Z$1048576,MATCH($A197,'Hoja de Trabajo para listado'!$A$155:$A$1048576,0),MATCH((CUADRO!N$5&amp;$E197),'Hoja de Trabajo para listado'!$A$151:$Z$151,0)),0)+IFERROR(INDEX('Hoja de Trabajo para listado'!$AB$155:$BA$1048576,MATCH($A197,'Hoja de Trabajo para listado'!$AB$155:$AB$1048576,0),MATCH((CUADRO!N$5&amp;$E197),'Hoja de Trabajo para listado'!$AB$151:$BA$151,0)),0)+IFERROR(INDEX('Hoja de Trabajo para listado'!$BC$155:$CB$1048576,MATCH($A197,'Hoja de Trabajo para listado'!$BC$155:$BC$1048576,0),MATCH((CUADRO!N$5&amp;$E197),'Hoja de Trabajo para listado'!$BC$151:$CB$151,0)),0)+IFERROR(INDEX('Hoja de Trabajo para listado'!$DE$153:$DG$274,MATCH($A197,'Hoja de Trabajo para listado'!$DE$153:$DE$1048576,0),MATCH((CUADRO!N$5&amp;$E197),'Hoja de Trabajo para listado'!$DE$151:$DG$151,0)),0)+IFERROR(INDEX('Hoja de Trabajo para listado'!$CD$155:$DC$1048576,MATCH($A197,'Hoja de Trabajo para listado'!$CD$155:$CD$1048576,0),MATCH((CUADRO!N$5&amp;$E197),'Hoja de Trabajo para listado'!$CD$151:$DC$151,0)),0)</f>
        <v>752583.7</v>
      </c>
      <c r="O197" s="257">
        <f ca="1">+IFERROR(INDEX('Hoja de Trabajo para listado'!$A$155:$Z$1048576,MATCH($A197,'Hoja de Trabajo para listado'!$A$155:$A$1048576,0),MATCH((CUADRO!O$5&amp;$E197),'Hoja de Trabajo para listado'!$A$151:$Z$151,0)),0)+IFERROR(INDEX('Hoja de Trabajo para listado'!$AB$155:$BA$1048576,MATCH($A197,'Hoja de Trabajo para listado'!$AB$155:$AB$1048576,0),MATCH((CUADRO!O$5&amp;$E197),'Hoja de Trabajo para listado'!$AB$151:$BA$151,0)),0)+IFERROR(INDEX('Hoja de Trabajo para listado'!$BC$155:$CB$1048576,MATCH($A197,'Hoja de Trabajo para listado'!$BC$155:$BC$1048576,0),MATCH((CUADRO!O$5&amp;$E197),'Hoja de Trabajo para listado'!$BC$151:$CB$151,0)),0)+IFERROR(INDEX('Hoja de Trabajo para listado'!$DE$153:$DG$274,MATCH($A197,'Hoja de Trabajo para listado'!$DE$153:$DE$1048576,0),MATCH((CUADRO!O$5&amp;$E197),'Hoja de Trabajo para listado'!$DE$151:$DG$151,0)),0)+IFERROR(INDEX('Hoja de Trabajo para listado'!$CD$155:$DC$1048576,MATCH($A197,'Hoja de Trabajo para listado'!$CD$155:$CD$1048576,0),MATCH((CUADRO!O$5&amp;$E197),'Hoja de Trabajo para listado'!$CD$151:$DC$151,0)),0)</f>
        <v>0</v>
      </c>
      <c r="P197" s="257">
        <f ca="1">+IFERROR(INDEX('Hoja de Trabajo para listado'!$A$155:$Z$1048576,MATCH($A197,'Hoja de Trabajo para listado'!$A$155:$A$1048576,0),MATCH((CUADRO!P$5&amp;$E197),'Hoja de Trabajo para listado'!$A$151:$Z$151,0)),0)+IFERROR(INDEX('Hoja de Trabajo para listado'!$AB$155:$BA$1048576,MATCH($A197,'Hoja de Trabajo para listado'!$AB$155:$AB$1048576,0),MATCH((CUADRO!P$5&amp;$E197),'Hoja de Trabajo para listado'!$AB$151:$BA$151,0)),0)+IFERROR(INDEX('Hoja de Trabajo para listado'!$BC$155:$CB$1048576,MATCH($A197,'Hoja de Trabajo para listado'!$BC$155:$BC$1048576,0),MATCH((CUADRO!P$5&amp;$E197),'Hoja de Trabajo para listado'!$BC$151:$CB$151,0)),0)+IFERROR(INDEX('Hoja de Trabajo para listado'!$DE$153:$DG$274,MATCH($A197,'Hoja de Trabajo para listado'!$DE$153:$DE$1048576,0),MATCH((CUADRO!P$5&amp;$E197),'Hoja de Trabajo para listado'!$DE$151:$DG$151,0)),0)+IFERROR(INDEX('Hoja de Trabajo para listado'!$CD$155:$DC$1048576,MATCH($A197,'Hoja de Trabajo para listado'!$CD$155:$CD$1048576,0),MATCH((CUADRO!P$5&amp;$E197),'Hoja de Trabajo para listado'!$CD$151:$DC$151,0)),0)</f>
        <v>0</v>
      </c>
      <c r="Q197" s="257">
        <f ca="1">+IFERROR(INDEX('Hoja de Trabajo para listado'!$A$155:$Z$1048576,MATCH($A197,'Hoja de Trabajo para listado'!$A$155:$A$1048576,0),MATCH((CUADRO!Q$5&amp;$E197),'Hoja de Trabajo para listado'!$A$151:$Z$151,0)),0)+IFERROR(INDEX('Hoja de Trabajo para listado'!$AB$155:$BA$1048576,MATCH($A197,'Hoja de Trabajo para listado'!$AB$155:$AB$1048576,0),MATCH((CUADRO!Q$5&amp;$E197),'Hoja de Trabajo para listado'!$AB$151:$BA$151,0)),0)+IFERROR(INDEX('Hoja de Trabajo para listado'!$BC$155:$CB$1048576,MATCH($A197,'Hoja de Trabajo para listado'!$BC$155:$BC$1048576,0),MATCH((CUADRO!Q$5&amp;$E197),'Hoja de Trabajo para listado'!$BC$151:$CB$151,0)),0)+IFERROR(INDEX('Hoja de Trabajo para listado'!$DE$153:$DG$274,MATCH($A197,'Hoja de Trabajo para listado'!$DE$153:$DE$1048576,0),MATCH((CUADRO!Q$5&amp;$E197),'Hoja de Trabajo para listado'!$DE$151:$DG$151,0)),0)+IFERROR(INDEX('Hoja de Trabajo para listado'!$CD$155:$DC$1048576,MATCH($A197,'Hoja de Trabajo para listado'!$CD$155:$CD$1048576,0),MATCH((CUADRO!Q$5&amp;$E197),'Hoja de Trabajo para listado'!$CD$151:$DC$151,0)),0)</f>
        <v>0</v>
      </c>
      <c r="R197" s="257">
        <f t="shared" ca="1" si="6"/>
        <v>752583.7</v>
      </c>
      <c r="S197" s="257">
        <f ca="1">+R196+R197</f>
        <v>752583.7</v>
      </c>
      <c r="T197" s="257">
        <f ca="1">+S197</f>
        <v>752583.7</v>
      </c>
      <c r="U197" s="256">
        <f t="shared" si="7"/>
        <v>2</v>
      </c>
      <c r="V197" s="362" t="str">
        <f>+VLOOKUP(A197,bd_lista!$A$3:$E$590,5,FALSE)</f>
        <v>Instituciones Descentralizadas</v>
      </c>
      <c r="W197" s="362"/>
      <c r="X197" s="254">
        <f>+VLOOKUP(A197,[2]Sheet1!$A$13:$D$744,4,FALSE)</f>
        <v>66</v>
      </c>
      <c r="Y197" s="254" t="str">
        <f>+VLOOKUP(X197,bd_lista!$A$3:$C$590,3,FALSE)</f>
        <v>Ministerio de Planificación del Desarrollo</v>
      </c>
      <c r="Z197" s="314"/>
      <c r="AA197" s="315"/>
    </row>
    <row r="198" spans="1:27" ht="15" customHeight="1">
      <c r="A198" s="264">
        <v>683</v>
      </c>
      <c r="B198" s="306">
        <f>+A198</f>
        <v>683</v>
      </c>
      <c r="C198" s="259" t="str">
        <f>+VLOOKUP(A198,bd_lista!$A$3:$C$590,3,FALSE)</f>
        <v>Procuraduria General del Estado</v>
      </c>
      <c r="D198" s="361" t="str">
        <f>+C198</f>
        <v>Procuraduria General del Estado</v>
      </c>
      <c r="E198" s="259" t="s">
        <v>1313</v>
      </c>
      <c r="F198" s="255">
        <f ca="1">+IFERROR(INDEX('Hoja de Trabajo para listado'!$A$155:$Z$1048576,MATCH($A198,'Hoja de Trabajo para listado'!$A$155:$A$1048576,0),MATCH((CUADRO!F$5&amp;$E198),'Hoja de Trabajo para listado'!$A$151:$Z$151,0)),0)+IFERROR(INDEX('Hoja de Trabajo para listado'!$AB$155:$BA$1048576,MATCH($A198,'Hoja de Trabajo para listado'!$AB$155:$AB$1048576,0),MATCH((CUADRO!F$5&amp;$E198),'Hoja de Trabajo para listado'!$AB$151:$BA$151,0)),0)+IFERROR(INDEX('Hoja de Trabajo para listado'!$BC$155:$CB$1048576,MATCH($A198,'Hoja de Trabajo para listado'!$BC$155:$BC$1048576,0),MATCH((CUADRO!F$5&amp;$E198),'Hoja de Trabajo para listado'!$BC$151:$CB$151,0)),0)+IFERROR(INDEX('Hoja de Trabajo para listado'!$DE$153:$DG$274,MATCH($A198,'Hoja de Trabajo para listado'!$DE$153:$DE$1048576,0),MATCH((CUADRO!F$5&amp;$E198),'Hoja de Trabajo para listado'!$DE$151:$DG$151,0)),0)+IFERROR(INDEX('Hoja de Trabajo para listado'!$CD$155:$DC$1048576,MATCH($A198,'Hoja de Trabajo para listado'!$CD$155:$CD$1048576,0),MATCH((CUADRO!F$5&amp;$E198),'Hoja de Trabajo para listado'!$CD$151:$DC$151,0)),0)</f>
        <v>0</v>
      </c>
      <c r="G198" s="255">
        <f ca="1">+IFERROR(INDEX('Hoja de Trabajo para listado'!$A$155:$Z$1048576,MATCH($A198,'Hoja de Trabajo para listado'!$A$155:$A$1048576,0),MATCH((CUADRO!G$5&amp;$E198),'Hoja de Trabajo para listado'!$A$151:$Z$151,0)),0)+IFERROR(INDEX('Hoja de Trabajo para listado'!$AB$155:$BA$1048576,MATCH($A198,'Hoja de Trabajo para listado'!$AB$155:$AB$1048576,0),MATCH((CUADRO!G$5&amp;$E198),'Hoja de Trabajo para listado'!$AB$151:$BA$151,0)),0)+IFERROR(INDEX('Hoja de Trabajo para listado'!$BC$155:$CB$1048576,MATCH($A198,'Hoja de Trabajo para listado'!$BC$155:$BC$1048576,0),MATCH((CUADRO!G$5&amp;$E198),'Hoja de Trabajo para listado'!$BC$151:$CB$151,0)),0)+IFERROR(INDEX('Hoja de Trabajo para listado'!$DE$153:$DG$274,MATCH($A198,'Hoja de Trabajo para listado'!$DE$153:$DE$1048576,0),MATCH((CUADRO!G$5&amp;$E198),'Hoja de Trabajo para listado'!$DE$151:$DG$151,0)),0)+IFERROR(INDEX('Hoja de Trabajo para listado'!$CD$155:$DC$1048576,MATCH($A198,'Hoja de Trabajo para listado'!$CD$155:$CD$1048576,0),MATCH((CUADRO!G$5&amp;$E198),'Hoja de Trabajo para listado'!$CD$151:$DC$151,0)),0)</f>
        <v>0</v>
      </c>
      <c r="H198" s="255">
        <f ca="1">+IFERROR(INDEX('Hoja de Trabajo para listado'!$A$155:$Z$1048576,MATCH($A198,'Hoja de Trabajo para listado'!$A$155:$A$1048576,0),MATCH((CUADRO!H$5&amp;$E198),'Hoja de Trabajo para listado'!$A$151:$Z$151,0)),0)+IFERROR(INDEX('Hoja de Trabajo para listado'!$AB$155:$BA$1048576,MATCH($A198,'Hoja de Trabajo para listado'!$AB$155:$AB$1048576,0),MATCH((CUADRO!H$5&amp;$E198),'Hoja de Trabajo para listado'!$AB$151:$BA$151,0)),0)+IFERROR(INDEX('Hoja de Trabajo para listado'!$BC$155:$CB$1048576,MATCH($A198,'Hoja de Trabajo para listado'!$BC$155:$BC$1048576,0),MATCH((CUADRO!H$5&amp;$E198),'Hoja de Trabajo para listado'!$BC$151:$CB$151,0)),0)+IFERROR(INDEX('Hoja de Trabajo para listado'!$DE$153:$DG$274,MATCH($A198,'Hoja de Trabajo para listado'!$DE$153:$DE$1048576,0),MATCH((CUADRO!H$5&amp;$E198),'Hoja de Trabajo para listado'!$DE$151:$DG$151,0)),0)+IFERROR(INDEX('Hoja de Trabajo para listado'!$CD$155:$DC$1048576,MATCH($A198,'Hoja de Trabajo para listado'!$CD$155:$CD$1048576,0),MATCH((CUADRO!H$5&amp;$E198),'Hoja de Trabajo para listado'!$CD$151:$DC$151,0)),0)</f>
        <v>0</v>
      </c>
      <c r="I198" s="255">
        <f ca="1">+IFERROR(INDEX('Hoja de Trabajo para listado'!$A$155:$Z$1048576,MATCH($A198,'Hoja de Trabajo para listado'!$A$155:$A$1048576,0),MATCH((CUADRO!I$5&amp;$E198),'Hoja de Trabajo para listado'!$A$151:$Z$151,0)),0)+IFERROR(INDEX('Hoja de Trabajo para listado'!$AB$155:$BA$1048576,MATCH($A198,'Hoja de Trabajo para listado'!$AB$155:$AB$1048576,0),MATCH((CUADRO!I$5&amp;$E198),'Hoja de Trabajo para listado'!$AB$151:$BA$151,0)),0)+IFERROR(INDEX('Hoja de Trabajo para listado'!$BC$155:$CB$1048576,MATCH($A198,'Hoja de Trabajo para listado'!$BC$155:$BC$1048576,0),MATCH((CUADRO!I$5&amp;$E198),'Hoja de Trabajo para listado'!$BC$151:$CB$151,0)),0)+IFERROR(INDEX('Hoja de Trabajo para listado'!$DE$153:$DG$274,MATCH($A198,'Hoja de Trabajo para listado'!$DE$153:$DE$1048576,0),MATCH((CUADRO!I$5&amp;$E198),'Hoja de Trabajo para listado'!$DE$151:$DG$151,0)),0)+IFERROR(INDEX('Hoja de Trabajo para listado'!$CD$155:$DC$1048576,MATCH($A198,'Hoja de Trabajo para listado'!$CD$155:$CD$1048576,0),MATCH((CUADRO!I$5&amp;$E198),'Hoja de Trabajo para listado'!$CD$151:$DC$151,0)),0)</f>
        <v>0</v>
      </c>
      <c r="J198" s="255">
        <f ca="1">+IFERROR(INDEX('Hoja de Trabajo para listado'!$A$155:$Z$1048576,MATCH($A198,'Hoja de Trabajo para listado'!$A$155:$A$1048576,0),MATCH((CUADRO!J$5&amp;$E198),'Hoja de Trabajo para listado'!$A$151:$Z$151,0)),0)+IFERROR(INDEX('Hoja de Trabajo para listado'!$AB$155:$BA$1048576,MATCH($A198,'Hoja de Trabajo para listado'!$AB$155:$AB$1048576,0),MATCH((CUADRO!J$5&amp;$E198),'Hoja de Trabajo para listado'!$AB$151:$BA$151,0)),0)+IFERROR(INDEX('Hoja de Trabajo para listado'!$BC$155:$CB$1048576,MATCH($A198,'Hoja de Trabajo para listado'!$BC$155:$BC$1048576,0),MATCH((CUADRO!J$5&amp;$E198),'Hoja de Trabajo para listado'!$BC$151:$CB$151,0)),0)+IFERROR(INDEX('Hoja de Trabajo para listado'!$DE$153:$DG$274,MATCH($A198,'Hoja de Trabajo para listado'!$DE$153:$DE$1048576,0),MATCH((CUADRO!J$5&amp;$E198),'Hoja de Trabajo para listado'!$DE$151:$DG$151,0)),0)+IFERROR(INDEX('Hoja de Trabajo para listado'!$CD$155:$DC$1048576,MATCH($A198,'Hoja de Trabajo para listado'!$CD$155:$CD$1048576,0),MATCH((CUADRO!J$5&amp;$E198),'Hoja de Trabajo para listado'!$CD$151:$DC$151,0)),0)</f>
        <v>0</v>
      </c>
      <c r="K198" s="255">
        <f ca="1">+IFERROR(INDEX('Hoja de Trabajo para listado'!$A$155:$Z$1048576,MATCH($A198,'Hoja de Trabajo para listado'!$A$155:$A$1048576,0),MATCH((CUADRO!K$5&amp;$E198),'Hoja de Trabajo para listado'!$A$151:$Z$151,0)),0)+IFERROR(INDEX('Hoja de Trabajo para listado'!$AB$155:$BA$1048576,MATCH($A198,'Hoja de Trabajo para listado'!$AB$155:$AB$1048576,0),MATCH((CUADRO!K$5&amp;$E198),'Hoja de Trabajo para listado'!$AB$151:$BA$151,0)),0)+IFERROR(INDEX('Hoja de Trabajo para listado'!$BC$155:$CB$1048576,MATCH($A198,'Hoja de Trabajo para listado'!$BC$155:$BC$1048576,0),MATCH((CUADRO!K$5&amp;$E198),'Hoja de Trabajo para listado'!$BC$151:$CB$151,0)),0)+IFERROR(INDEX('Hoja de Trabajo para listado'!$DE$153:$DG$274,MATCH($A198,'Hoja de Trabajo para listado'!$DE$153:$DE$1048576,0),MATCH((CUADRO!K$5&amp;$E198),'Hoja de Trabajo para listado'!$DE$151:$DG$151,0)),0)+IFERROR(INDEX('Hoja de Trabajo para listado'!$CD$155:$DC$1048576,MATCH($A198,'Hoja de Trabajo para listado'!$CD$155:$CD$1048576,0),MATCH((CUADRO!K$5&amp;$E198),'Hoja de Trabajo para listado'!$CD$151:$DC$151,0)),0)</f>
        <v>0</v>
      </c>
      <c r="L198" s="255">
        <f ca="1">+IFERROR(INDEX('Hoja de Trabajo para listado'!$A$155:$Z$1048576,MATCH($A198,'Hoja de Trabajo para listado'!$A$155:$A$1048576,0),MATCH((CUADRO!L$5&amp;$E198),'Hoja de Trabajo para listado'!$A$151:$Z$151,0)),0)+IFERROR(INDEX('Hoja de Trabajo para listado'!$AB$155:$BA$1048576,MATCH($A198,'Hoja de Trabajo para listado'!$AB$155:$AB$1048576,0),MATCH((CUADRO!L$5&amp;$E198),'Hoja de Trabajo para listado'!$AB$151:$BA$151,0)),0)+IFERROR(INDEX('Hoja de Trabajo para listado'!$BC$155:$CB$1048576,MATCH($A198,'Hoja de Trabajo para listado'!$BC$155:$BC$1048576,0),MATCH((CUADRO!L$5&amp;$E198),'Hoja de Trabajo para listado'!$BC$151:$CB$151,0)),0)+IFERROR(INDEX('Hoja de Trabajo para listado'!$DE$153:$DG$274,MATCH($A198,'Hoja de Trabajo para listado'!$DE$153:$DE$1048576,0),MATCH((CUADRO!L$5&amp;$E198),'Hoja de Trabajo para listado'!$DE$151:$DG$151,0)),0)+IFERROR(INDEX('Hoja de Trabajo para listado'!$CD$155:$DC$1048576,MATCH($A198,'Hoja de Trabajo para listado'!$CD$155:$CD$1048576,0),MATCH((CUADRO!L$5&amp;$E198),'Hoja de Trabajo para listado'!$CD$151:$DC$151,0)),0)</f>
        <v>0</v>
      </c>
      <c r="M198" s="255">
        <f ca="1">+IFERROR(INDEX('Hoja de Trabajo para listado'!$A$155:$Z$1048576,MATCH($A198,'Hoja de Trabajo para listado'!$A$155:$A$1048576,0),MATCH((CUADRO!M$5&amp;$E198),'Hoja de Trabajo para listado'!$A$151:$Z$151,0)),0)+IFERROR(INDEX('Hoja de Trabajo para listado'!$AB$155:$BA$1048576,MATCH($A198,'Hoja de Trabajo para listado'!$AB$155:$AB$1048576,0),MATCH((CUADRO!M$5&amp;$E198),'Hoja de Trabajo para listado'!$AB$151:$BA$151,0)),0)+IFERROR(INDEX('Hoja de Trabajo para listado'!$BC$155:$CB$1048576,MATCH($A198,'Hoja de Trabajo para listado'!$BC$155:$BC$1048576,0),MATCH((CUADRO!M$5&amp;$E198),'Hoja de Trabajo para listado'!$BC$151:$CB$151,0)),0)+IFERROR(INDEX('Hoja de Trabajo para listado'!$DE$153:$DG$274,MATCH($A198,'Hoja de Trabajo para listado'!$DE$153:$DE$1048576,0),MATCH((CUADRO!M$5&amp;$E198),'Hoja de Trabajo para listado'!$DE$151:$DG$151,0)),0)+IFERROR(INDEX('Hoja de Trabajo para listado'!$CD$155:$DC$1048576,MATCH($A198,'Hoja de Trabajo para listado'!$CD$155:$CD$1048576,0),MATCH((CUADRO!M$5&amp;$E198),'Hoja de Trabajo para listado'!$CD$151:$DC$151,0)),0)</f>
        <v>50</v>
      </c>
      <c r="N198" s="255">
        <f ca="1">+IFERROR(INDEX('Hoja de Trabajo para listado'!$A$155:$Z$1048576,MATCH($A198,'Hoja de Trabajo para listado'!$A$155:$A$1048576,0),MATCH((CUADRO!N$5&amp;$E198),'Hoja de Trabajo para listado'!$A$151:$Z$151,0)),0)+IFERROR(INDEX('Hoja de Trabajo para listado'!$AB$155:$BA$1048576,MATCH($A198,'Hoja de Trabajo para listado'!$AB$155:$AB$1048576,0),MATCH((CUADRO!N$5&amp;$E198),'Hoja de Trabajo para listado'!$AB$151:$BA$151,0)),0)+IFERROR(INDEX('Hoja de Trabajo para listado'!$BC$155:$CB$1048576,MATCH($A198,'Hoja de Trabajo para listado'!$BC$155:$BC$1048576,0),MATCH((CUADRO!N$5&amp;$E198),'Hoja de Trabajo para listado'!$BC$151:$CB$151,0)),0)+IFERROR(INDEX('Hoja de Trabajo para listado'!$DE$153:$DG$274,MATCH($A198,'Hoja de Trabajo para listado'!$DE$153:$DE$1048576,0),MATCH((CUADRO!N$5&amp;$E198),'Hoja de Trabajo para listado'!$DE$151:$DG$151,0)),0)+IFERROR(INDEX('Hoja de Trabajo para listado'!$CD$155:$DC$1048576,MATCH($A198,'Hoja de Trabajo para listado'!$CD$155:$CD$1048576,0),MATCH((CUADRO!N$5&amp;$E198),'Hoja de Trabajo para listado'!$CD$151:$DC$151,0)),0)</f>
        <v>0</v>
      </c>
      <c r="O198" s="255">
        <f ca="1">+IFERROR(INDEX('Hoja de Trabajo para listado'!$A$155:$Z$1048576,MATCH($A198,'Hoja de Trabajo para listado'!$A$155:$A$1048576,0),MATCH((CUADRO!O$5&amp;$E198),'Hoja de Trabajo para listado'!$A$151:$Z$151,0)),0)+IFERROR(INDEX('Hoja de Trabajo para listado'!$AB$155:$BA$1048576,MATCH($A198,'Hoja de Trabajo para listado'!$AB$155:$AB$1048576,0),MATCH((CUADRO!O$5&amp;$E198),'Hoja de Trabajo para listado'!$AB$151:$BA$151,0)),0)+IFERROR(INDEX('Hoja de Trabajo para listado'!$BC$155:$CB$1048576,MATCH($A198,'Hoja de Trabajo para listado'!$BC$155:$BC$1048576,0),MATCH((CUADRO!O$5&amp;$E198),'Hoja de Trabajo para listado'!$BC$151:$CB$151,0)),0)+IFERROR(INDEX('Hoja de Trabajo para listado'!$DE$153:$DG$274,MATCH($A198,'Hoja de Trabajo para listado'!$DE$153:$DE$1048576,0),MATCH((CUADRO!O$5&amp;$E198),'Hoja de Trabajo para listado'!$DE$151:$DG$151,0)),0)+IFERROR(INDEX('Hoja de Trabajo para listado'!$CD$155:$DC$1048576,MATCH($A198,'Hoja de Trabajo para listado'!$CD$155:$CD$1048576,0),MATCH((CUADRO!O$5&amp;$E198),'Hoja de Trabajo para listado'!$CD$151:$DC$151,0)),0)</f>
        <v>0</v>
      </c>
      <c r="P198" s="255">
        <f ca="1">+IFERROR(INDEX('Hoja de Trabajo para listado'!$A$155:$Z$1048576,MATCH($A198,'Hoja de Trabajo para listado'!$A$155:$A$1048576,0),MATCH((CUADRO!P$5&amp;$E198),'Hoja de Trabajo para listado'!$A$151:$Z$151,0)),0)+IFERROR(INDEX('Hoja de Trabajo para listado'!$AB$155:$BA$1048576,MATCH($A198,'Hoja de Trabajo para listado'!$AB$155:$AB$1048576,0),MATCH((CUADRO!P$5&amp;$E198),'Hoja de Trabajo para listado'!$AB$151:$BA$151,0)),0)+IFERROR(INDEX('Hoja de Trabajo para listado'!$BC$155:$CB$1048576,MATCH($A198,'Hoja de Trabajo para listado'!$BC$155:$BC$1048576,0),MATCH((CUADRO!P$5&amp;$E198),'Hoja de Trabajo para listado'!$BC$151:$CB$151,0)),0)+IFERROR(INDEX('Hoja de Trabajo para listado'!$DE$153:$DG$274,MATCH($A198,'Hoja de Trabajo para listado'!$DE$153:$DE$1048576,0),MATCH((CUADRO!P$5&amp;$E198),'Hoja de Trabajo para listado'!$DE$151:$DG$151,0)),0)+IFERROR(INDEX('Hoja de Trabajo para listado'!$CD$155:$DC$1048576,MATCH($A198,'Hoja de Trabajo para listado'!$CD$155:$CD$1048576,0),MATCH((CUADRO!P$5&amp;$E198),'Hoja de Trabajo para listado'!$CD$151:$DC$151,0)),0)</f>
        <v>0</v>
      </c>
      <c r="Q198" s="255">
        <f ca="1">+IFERROR(INDEX('Hoja de Trabajo para listado'!$A$155:$Z$1048576,MATCH($A198,'Hoja de Trabajo para listado'!$A$155:$A$1048576,0),MATCH((CUADRO!Q$5&amp;$E198),'Hoja de Trabajo para listado'!$A$151:$Z$151,0)),0)+IFERROR(INDEX('Hoja de Trabajo para listado'!$AB$155:$BA$1048576,MATCH($A198,'Hoja de Trabajo para listado'!$AB$155:$AB$1048576,0),MATCH((CUADRO!Q$5&amp;$E198),'Hoja de Trabajo para listado'!$AB$151:$BA$151,0)),0)+IFERROR(INDEX('Hoja de Trabajo para listado'!$BC$155:$CB$1048576,MATCH($A198,'Hoja de Trabajo para listado'!$BC$155:$BC$1048576,0),MATCH((CUADRO!Q$5&amp;$E198),'Hoja de Trabajo para listado'!$BC$151:$CB$151,0)),0)+IFERROR(INDEX('Hoja de Trabajo para listado'!$DE$153:$DG$274,MATCH($A198,'Hoja de Trabajo para listado'!$DE$153:$DE$1048576,0),MATCH((CUADRO!Q$5&amp;$E198),'Hoja de Trabajo para listado'!$DE$151:$DG$151,0)),0)+IFERROR(INDEX('Hoja de Trabajo para listado'!$CD$155:$DC$1048576,MATCH($A198,'Hoja de Trabajo para listado'!$CD$155:$CD$1048576,0),MATCH((CUADRO!Q$5&amp;$E198),'Hoja de Trabajo para listado'!$CD$151:$DC$151,0)),0)</f>
        <v>0</v>
      </c>
      <c r="R198" s="255">
        <f t="shared" ca="1" si="6"/>
        <v>50</v>
      </c>
      <c r="S198" s="278"/>
      <c r="T198" s="255">
        <f ca="1">+T199</f>
        <v>687795.49</v>
      </c>
      <c r="U198" s="254">
        <f t="shared" si="7"/>
        <v>1</v>
      </c>
      <c r="V198" s="362" t="str">
        <f>+VLOOKUP(A198,bd_lista!$A$3:$E$590,5,FALSE)</f>
        <v>Instituciones Descentralizadas</v>
      </c>
      <c r="W198" s="361" t="str">
        <f>+V198</f>
        <v>Instituciones Descentralizadas</v>
      </c>
      <c r="X198" s="254">
        <f>+VLOOKUP(A198,[2]Sheet1!$A$13:$D$744,4,FALSE)</f>
        <v>0</v>
      </c>
      <c r="Y198" s="254" t="e">
        <f>+VLOOKUP(X198,bd_lista!$A$3:$C$590,3,FALSE)</f>
        <v>#N/A</v>
      </c>
      <c r="Z198" s="316">
        <f>+X198</f>
        <v>0</v>
      </c>
      <c r="AA198" s="348" t="e">
        <f>+Y198</f>
        <v>#N/A</v>
      </c>
    </row>
    <row r="199" spans="1:27" ht="15" customHeight="1">
      <c r="A199" s="32">
        <v>683</v>
      </c>
      <c r="B199" s="307"/>
      <c r="C199" s="362" t="str">
        <f>+VLOOKUP(A199,bd_lista!$A$3:$C$590,3,FALSE)</f>
        <v>Procuraduria General del Estado</v>
      </c>
      <c r="D199" s="362"/>
      <c r="E199" s="362" t="s">
        <v>1314</v>
      </c>
      <c r="F199" s="257">
        <f ca="1">+IFERROR(INDEX('Hoja de Trabajo para listado'!$A$155:$Z$1048576,MATCH($A199,'Hoja de Trabajo para listado'!$A$155:$A$1048576,0),MATCH((CUADRO!F$5&amp;$E199),'Hoja de Trabajo para listado'!$A$151:$Z$151,0)),0)+IFERROR(INDEX('Hoja de Trabajo para listado'!$AB$155:$BA$1048576,MATCH($A199,'Hoja de Trabajo para listado'!$AB$155:$AB$1048576,0),MATCH((CUADRO!F$5&amp;$E199),'Hoja de Trabajo para listado'!$AB$151:$BA$151,0)),0)+IFERROR(INDEX('Hoja de Trabajo para listado'!$BC$155:$CB$1048576,MATCH($A199,'Hoja de Trabajo para listado'!$BC$155:$BC$1048576,0),MATCH((CUADRO!F$5&amp;$E199),'Hoja de Trabajo para listado'!$BC$151:$CB$151,0)),0)+IFERROR(INDEX('Hoja de Trabajo para listado'!$DE$153:$DG$274,MATCH($A199,'Hoja de Trabajo para listado'!$DE$153:$DE$1048576,0),MATCH((CUADRO!F$5&amp;$E199),'Hoja de Trabajo para listado'!$DE$151:$DG$151,0)),0)+IFERROR(INDEX('Hoja de Trabajo para listado'!$CD$155:$DC$1048576,MATCH($A199,'Hoja de Trabajo para listado'!$CD$155:$CD$1048576,0),MATCH((CUADRO!F$5&amp;$E199),'Hoja de Trabajo para listado'!$CD$151:$DC$151,0)),0)</f>
        <v>0</v>
      </c>
      <c r="G199" s="257">
        <f ca="1">+IFERROR(INDEX('Hoja de Trabajo para listado'!$A$155:$Z$1048576,MATCH($A199,'Hoja de Trabajo para listado'!$A$155:$A$1048576,0),MATCH((CUADRO!G$5&amp;$E199),'Hoja de Trabajo para listado'!$A$151:$Z$151,0)),0)+IFERROR(INDEX('Hoja de Trabajo para listado'!$AB$155:$BA$1048576,MATCH($A199,'Hoja de Trabajo para listado'!$AB$155:$AB$1048576,0),MATCH((CUADRO!G$5&amp;$E199),'Hoja de Trabajo para listado'!$AB$151:$BA$151,0)),0)+IFERROR(INDEX('Hoja de Trabajo para listado'!$BC$155:$CB$1048576,MATCH($A199,'Hoja de Trabajo para listado'!$BC$155:$BC$1048576,0),MATCH((CUADRO!G$5&amp;$E199),'Hoja de Trabajo para listado'!$BC$151:$CB$151,0)),0)+IFERROR(INDEX('Hoja de Trabajo para listado'!$DE$153:$DG$274,MATCH($A199,'Hoja de Trabajo para listado'!$DE$153:$DE$1048576,0),MATCH((CUADRO!G$5&amp;$E199),'Hoja de Trabajo para listado'!$DE$151:$DG$151,0)),0)+IFERROR(INDEX('Hoja de Trabajo para listado'!$CD$155:$DC$1048576,MATCH($A199,'Hoja de Trabajo para listado'!$CD$155:$CD$1048576,0),MATCH((CUADRO!G$5&amp;$E199),'Hoja de Trabajo para listado'!$CD$151:$DC$151,0)),0)</f>
        <v>0</v>
      </c>
      <c r="H199" s="257">
        <f ca="1">+IFERROR(INDEX('Hoja de Trabajo para listado'!$A$155:$Z$1048576,MATCH($A199,'Hoja de Trabajo para listado'!$A$155:$A$1048576,0),MATCH((CUADRO!H$5&amp;$E199),'Hoja de Trabajo para listado'!$A$151:$Z$151,0)),0)+IFERROR(INDEX('Hoja de Trabajo para listado'!$AB$155:$BA$1048576,MATCH($A199,'Hoja de Trabajo para listado'!$AB$155:$AB$1048576,0),MATCH((CUADRO!H$5&amp;$E199),'Hoja de Trabajo para listado'!$AB$151:$BA$151,0)),0)+IFERROR(INDEX('Hoja de Trabajo para listado'!$BC$155:$CB$1048576,MATCH($A199,'Hoja de Trabajo para listado'!$BC$155:$BC$1048576,0),MATCH((CUADRO!H$5&amp;$E199),'Hoja de Trabajo para listado'!$BC$151:$CB$151,0)),0)+IFERROR(INDEX('Hoja de Trabajo para listado'!$DE$153:$DG$274,MATCH($A199,'Hoja de Trabajo para listado'!$DE$153:$DE$1048576,0),MATCH((CUADRO!H$5&amp;$E199),'Hoja de Trabajo para listado'!$DE$151:$DG$151,0)),0)+IFERROR(INDEX('Hoja de Trabajo para listado'!$CD$155:$DC$1048576,MATCH($A199,'Hoja de Trabajo para listado'!$CD$155:$CD$1048576,0),MATCH((CUADRO!H$5&amp;$E199),'Hoja de Trabajo para listado'!$CD$151:$DC$151,0)),0)</f>
        <v>0</v>
      </c>
      <c r="I199" s="257">
        <f ca="1">+IFERROR(INDEX('Hoja de Trabajo para listado'!$A$155:$Z$1048576,MATCH($A199,'Hoja de Trabajo para listado'!$A$155:$A$1048576,0),MATCH((CUADRO!I$5&amp;$E199),'Hoja de Trabajo para listado'!$A$151:$Z$151,0)),0)+IFERROR(INDEX('Hoja de Trabajo para listado'!$AB$155:$BA$1048576,MATCH($A199,'Hoja de Trabajo para listado'!$AB$155:$AB$1048576,0),MATCH((CUADRO!I$5&amp;$E199),'Hoja de Trabajo para listado'!$AB$151:$BA$151,0)),0)+IFERROR(INDEX('Hoja de Trabajo para listado'!$BC$155:$CB$1048576,MATCH($A199,'Hoja de Trabajo para listado'!$BC$155:$BC$1048576,0),MATCH((CUADRO!I$5&amp;$E199),'Hoja de Trabajo para listado'!$BC$151:$CB$151,0)),0)+IFERROR(INDEX('Hoja de Trabajo para listado'!$DE$153:$DG$274,MATCH($A199,'Hoja de Trabajo para listado'!$DE$153:$DE$1048576,0),MATCH((CUADRO!I$5&amp;$E199),'Hoja de Trabajo para listado'!$DE$151:$DG$151,0)),0)+IFERROR(INDEX('Hoja de Trabajo para listado'!$CD$155:$DC$1048576,MATCH($A199,'Hoja de Trabajo para listado'!$CD$155:$CD$1048576,0),MATCH((CUADRO!I$5&amp;$E199),'Hoja de Trabajo para listado'!$CD$151:$DC$151,0)),0)</f>
        <v>0</v>
      </c>
      <c r="J199" s="257">
        <f ca="1">+IFERROR(INDEX('Hoja de Trabajo para listado'!$A$155:$Z$1048576,MATCH($A199,'Hoja de Trabajo para listado'!$A$155:$A$1048576,0),MATCH((CUADRO!J$5&amp;$E199),'Hoja de Trabajo para listado'!$A$151:$Z$151,0)),0)+IFERROR(INDEX('Hoja de Trabajo para listado'!$AB$155:$BA$1048576,MATCH($A199,'Hoja de Trabajo para listado'!$AB$155:$AB$1048576,0),MATCH((CUADRO!J$5&amp;$E199),'Hoja de Trabajo para listado'!$AB$151:$BA$151,0)),0)+IFERROR(INDEX('Hoja de Trabajo para listado'!$BC$155:$CB$1048576,MATCH($A199,'Hoja de Trabajo para listado'!$BC$155:$BC$1048576,0),MATCH((CUADRO!J$5&amp;$E199),'Hoja de Trabajo para listado'!$BC$151:$CB$151,0)),0)+IFERROR(INDEX('Hoja de Trabajo para listado'!$DE$153:$DG$274,MATCH($A199,'Hoja de Trabajo para listado'!$DE$153:$DE$1048576,0),MATCH((CUADRO!J$5&amp;$E199),'Hoja de Trabajo para listado'!$DE$151:$DG$151,0)),0)+IFERROR(INDEX('Hoja de Trabajo para listado'!$CD$155:$DC$1048576,MATCH($A199,'Hoja de Trabajo para listado'!$CD$155:$CD$1048576,0),MATCH((CUADRO!J$5&amp;$E199),'Hoja de Trabajo para listado'!$CD$151:$DC$151,0)),0)</f>
        <v>0</v>
      </c>
      <c r="K199" s="257">
        <f ca="1">+IFERROR(INDEX('Hoja de Trabajo para listado'!$A$155:$Z$1048576,MATCH($A199,'Hoja de Trabajo para listado'!$A$155:$A$1048576,0),MATCH((CUADRO!K$5&amp;$E199),'Hoja de Trabajo para listado'!$A$151:$Z$151,0)),0)+IFERROR(INDEX('Hoja de Trabajo para listado'!$AB$155:$BA$1048576,MATCH($A199,'Hoja de Trabajo para listado'!$AB$155:$AB$1048576,0),MATCH((CUADRO!K$5&amp;$E199),'Hoja de Trabajo para listado'!$AB$151:$BA$151,0)),0)+IFERROR(INDEX('Hoja de Trabajo para listado'!$BC$155:$CB$1048576,MATCH($A199,'Hoja de Trabajo para listado'!$BC$155:$BC$1048576,0),MATCH((CUADRO!K$5&amp;$E199),'Hoja de Trabajo para listado'!$BC$151:$CB$151,0)),0)+IFERROR(INDEX('Hoja de Trabajo para listado'!$DE$153:$DG$274,MATCH($A199,'Hoja de Trabajo para listado'!$DE$153:$DE$1048576,0),MATCH((CUADRO!K$5&amp;$E199),'Hoja de Trabajo para listado'!$DE$151:$DG$151,0)),0)+IFERROR(INDEX('Hoja de Trabajo para listado'!$CD$155:$DC$1048576,MATCH($A199,'Hoja de Trabajo para listado'!$CD$155:$CD$1048576,0),MATCH((CUADRO!K$5&amp;$E199),'Hoja de Trabajo para listado'!$CD$151:$DC$151,0)),0)</f>
        <v>0</v>
      </c>
      <c r="L199" s="257">
        <f ca="1">+IFERROR(INDEX('Hoja de Trabajo para listado'!$A$155:$Z$1048576,MATCH($A199,'Hoja de Trabajo para listado'!$A$155:$A$1048576,0),MATCH((CUADRO!L$5&amp;$E199),'Hoja de Trabajo para listado'!$A$151:$Z$151,0)),0)+IFERROR(INDEX('Hoja de Trabajo para listado'!$AB$155:$BA$1048576,MATCH($A199,'Hoja de Trabajo para listado'!$AB$155:$AB$1048576,0),MATCH((CUADRO!L$5&amp;$E199),'Hoja de Trabajo para listado'!$AB$151:$BA$151,0)),0)+IFERROR(INDEX('Hoja de Trabajo para listado'!$BC$155:$CB$1048576,MATCH($A199,'Hoja de Trabajo para listado'!$BC$155:$BC$1048576,0),MATCH((CUADRO!L$5&amp;$E199),'Hoja de Trabajo para listado'!$BC$151:$CB$151,0)),0)+IFERROR(INDEX('Hoja de Trabajo para listado'!$DE$153:$DG$274,MATCH($A199,'Hoja de Trabajo para listado'!$DE$153:$DE$1048576,0),MATCH((CUADRO!L$5&amp;$E199),'Hoja de Trabajo para listado'!$DE$151:$DG$151,0)),0)+IFERROR(INDEX('Hoja de Trabajo para listado'!$CD$155:$DC$1048576,MATCH($A199,'Hoja de Trabajo para listado'!$CD$155:$CD$1048576,0),MATCH((CUADRO!L$5&amp;$E199),'Hoja de Trabajo para listado'!$CD$151:$DC$151,0)),0)</f>
        <v>0</v>
      </c>
      <c r="M199" s="257">
        <f ca="1">+IFERROR(INDEX('Hoja de Trabajo para listado'!$A$155:$Z$1048576,MATCH($A199,'Hoja de Trabajo para listado'!$A$155:$A$1048576,0),MATCH((CUADRO!M$5&amp;$E199),'Hoja de Trabajo para listado'!$A$151:$Z$151,0)),0)+IFERROR(INDEX('Hoja de Trabajo para listado'!$AB$155:$BA$1048576,MATCH($A199,'Hoja de Trabajo para listado'!$AB$155:$AB$1048576,0),MATCH((CUADRO!M$5&amp;$E199),'Hoja de Trabajo para listado'!$AB$151:$BA$151,0)),0)+IFERROR(INDEX('Hoja de Trabajo para listado'!$BC$155:$CB$1048576,MATCH($A199,'Hoja de Trabajo para listado'!$BC$155:$BC$1048576,0),MATCH((CUADRO!M$5&amp;$E199),'Hoja de Trabajo para listado'!$BC$151:$CB$151,0)),0)+IFERROR(INDEX('Hoja de Trabajo para listado'!$DE$153:$DG$274,MATCH($A199,'Hoja de Trabajo para listado'!$DE$153:$DE$1048576,0),MATCH((CUADRO!M$5&amp;$E199),'Hoja de Trabajo para listado'!$DE$151:$DG$151,0)),0)+IFERROR(INDEX('Hoja de Trabajo para listado'!$CD$155:$DC$1048576,MATCH($A199,'Hoja de Trabajo para listado'!$CD$155:$CD$1048576,0),MATCH((CUADRO!M$5&amp;$E199),'Hoja de Trabajo para listado'!$CD$151:$DC$151,0)),0)</f>
        <v>686000</v>
      </c>
      <c r="N199" s="257">
        <f ca="1">+IFERROR(INDEX('Hoja de Trabajo para listado'!$A$155:$Z$1048576,MATCH($A199,'Hoja de Trabajo para listado'!$A$155:$A$1048576,0),MATCH((CUADRO!N$5&amp;$E199),'Hoja de Trabajo para listado'!$A$151:$Z$151,0)),0)+IFERROR(INDEX('Hoja de Trabajo para listado'!$AB$155:$BA$1048576,MATCH($A199,'Hoja de Trabajo para listado'!$AB$155:$AB$1048576,0),MATCH((CUADRO!N$5&amp;$E199),'Hoja de Trabajo para listado'!$AB$151:$BA$151,0)),0)+IFERROR(INDEX('Hoja de Trabajo para listado'!$BC$155:$CB$1048576,MATCH($A199,'Hoja de Trabajo para listado'!$BC$155:$BC$1048576,0),MATCH((CUADRO!N$5&amp;$E199),'Hoja de Trabajo para listado'!$BC$151:$CB$151,0)),0)+IFERROR(INDEX('Hoja de Trabajo para listado'!$DE$153:$DG$274,MATCH($A199,'Hoja de Trabajo para listado'!$DE$153:$DE$1048576,0),MATCH((CUADRO!N$5&amp;$E199),'Hoja de Trabajo para listado'!$DE$151:$DG$151,0)),0)+IFERROR(INDEX('Hoja de Trabajo para listado'!$CD$155:$DC$1048576,MATCH($A199,'Hoja de Trabajo para listado'!$CD$155:$CD$1048576,0),MATCH((CUADRO!N$5&amp;$E199),'Hoja de Trabajo para listado'!$CD$151:$DC$151,0)),0)</f>
        <v>1745.49</v>
      </c>
      <c r="O199" s="257">
        <f ca="1">+IFERROR(INDEX('Hoja de Trabajo para listado'!$A$155:$Z$1048576,MATCH($A199,'Hoja de Trabajo para listado'!$A$155:$A$1048576,0),MATCH((CUADRO!O$5&amp;$E199),'Hoja de Trabajo para listado'!$A$151:$Z$151,0)),0)+IFERROR(INDEX('Hoja de Trabajo para listado'!$AB$155:$BA$1048576,MATCH($A199,'Hoja de Trabajo para listado'!$AB$155:$AB$1048576,0),MATCH((CUADRO!O$5&amp;$E199),'Hoja de Trabajo para listado'!$AB$151:$BA$151,0)),0)+IFERROR(INDEX('Hoja de Trabajo para listado'!$BC$155:$CB$1048576,MATCH($A199,'Hoja de Trabajo para listado'!$BC$155:$BC$1048576,0),MATCH((CUADRO!O$5&amp;$E199),'Hoja de Trabajo para listado'!$BC$151:$CB$151,0)),0)+IFERROR(INDEX('Hoja de Trabajo para listado'!$DE$153:$DG$274,MATCH($A199,'Hoja de Trabajo para listado'!$DE$153:$DE$1048576,0),MATCH((CUADRO!O$5&amp;$E199),'Hoja de Trabajo para listado'!$DE$151:$DG$151,0)),0)+IFERROR(INDEX('Hoja de Trabajo para listado'!$CD$155:$DC$1048576,MATCH($A199,'Hoja de Trabajo para listado'!$CD$155:$CD$1048576,0),MATCH((CUADRO!O$5&amp;$E199),'Hoja de Trabajo para listado'!$CD$151:$DC$151,0)),0)</f>
        <v>0</v>
      </c>
      <c r="P199" s="257">
        <f ca="1">+IFERROR(INDEX('Hoja de Trabajo para listado'!$A$155:$Z$1048576,MATCH($A199,'Hoja de Trabajo para listado'!$A$155:$A$1048576,0),MATCH((CUADRO!P$5&amp;$E199),'Hoja de Trabajo para listado'!$A$151:$Z$151,0)),0)+IFERROR(INDEX('Hoja de Trabajo para listado'!$AB$155:$BA$1048576,MATCH($A199,'Hoja de Trabajo para listado'!$AB$155:$AB$1048576,0),MATCH((CUADRO!P$5&amp;$E199),'Hoja de Trabajo para listado'!$AB$151:$BA$151,0)),0)+IFERROR(INDEX('Hoja de Trabajo para listado'!$BC$155:$CB$1048576,MATCH($A199,'Hoja de Trabajo para listado'!$BC$155:$BC$1048576,0),MATCH((CUADRO!P$5&amp;$E199),'Hoja de Trabajo para listado'!$BC$151:$CB$151,0)),0)+IFERROR(INDEX('Hoja de Trabajo para listado'!$DE$153:$DG$274,MATCH($A199,'Hoja de Trabajo para listado'!$DE$153:$DE$1048576,0),MATCH((CUADRO!P$5&amp;$E199),'Hoja de Trabajo para listado'!$DE$151:$DG$151,0)),0)+IFERROR(INDEX('Hoja de Trabajo para listado'!$CD$155:$DC$1048576,MATCH($A199,'Hoja de Trabajo para listado'!$CD$155:$CD$1048576,0),MATCH((CUADRO!P$5&amp;$E199),'Hoja de Trabajo para listado'!$CD$151:$DC$151,0)),0)</f>
        <v>0</v>
      </c>
      <c r="Q199" s="257">
        <f ca="1">+IFERROR(INDEX('Hoja de Trabajo para listado'!$A$155:$Z$1048576,MATCH($A199,'Hoja de Trabajo para listado'!$A$155:$A$1048576,0),MATCH((CUADRO!Q$5&amp;$E199),'Hoja de Trabajo para listado'!$A$151:$Z$151,0)),0)+IFERROR(INDEX('Hoja de Trabajo para listado'!$AB$155:$BA$1048576,MATCH($A199,'Hoja de Trabajo para listado'!$AB$155:$AB$1048576,0),MATCH((CUADRO!Q$5&amp;$E199),'Hoja de Trabajo para listado'!$AB$151:$BA$151,0)),0)+IFERROR(INDEX('Hoja de Trabajo para listado'!$BC$155:$CB$1048576,MATCH($A199,'Hoja de Trabajo para listado'!$BC$155:$BC$1048576,0),MATCH((CUADRO!Q$5&amp;$E199),'Hoja de Trabajo para listado'!$BC$151:$CB$151,0)),0)+IFERROR(INDEX('Hoja de Trabajo para listado'!$DE$153:$DG$274,MATCH($A199,'Hoja de Trabajo para listado'!$DE$153:$DE$1048576,0),MATCH((CUADRO!Q$5&amp;$E199),'Hoja de Trabajo para listado'!$DE$151:$DG$151,0)),0)+IFERROR(INDEX('Hoja de Trabajo para listado'!$CD$155:$DC$1048576,MATCH($A199,'Hoja de Trabajo para listado'!$CD$155:$CD$1048576,0),MATCH((CUADRO!Q$5&amp;$E199),'Hoja de Trabajo para listado'!$CD$151:$DC$151,0)),0)</f>
        <v>0</v>
      </c>
      <c r="R199" s="257">
        <f t="shared" ca="1" si="6"/>
        <v>687745.49</v>
      </c>
      <c r="S199" s="277">
        <f ca="1">+R198+R199</f>
        <v>687795.49</v>
      </c>
      <c r="T199" s="257">
        <f ca="1">+S199</f>
        <v>687795.49</v>
      </c>
      <c r="U199" s="256">
        <f t="shared" si="7"/>
        <v>2</v>
      </c>
      <c r="V199" s="362" t="str">
        <f>+VLOOKUP(A199,bd_lista!$A$3:$E$590,5,FALSE)</f>
        <v>Instituciones Descentralizadas</v>
      </c>
      <c r="W199" s="362"/>
      <c r="X199" s="254">
        <f>+VLOOKUP(A199,[2]Sheet1!$A$13:$D$744,4,FALSE)</f>
        <v>0</v>
      </c>
      <c r="Y199" s="254" t="e">
        <f>+VLOOKUP(X199,bd_lista!$A$3:$C$590,3,FALSE)</f>
        <v>#N/A</v>
      </c>
      <c r="Z199" s="314"/>
      <c r="AA199" s="350"/>
    </row>
    <row r="200" spans="1:27" customFormat="1" ht="15" hidden="1" customHeight="1">
      <c r="A200" s="264">
        <v>268</v>
      </c>
      <c r="B200" s="306">
        <f>+A200</f>
        <v>268</v>
      </c>
      <c r="C200" s="259" t="str">
        <f>+VLOOKUP(A200,bd_lista!$A$3:$C$590,3,FALSE)</f>
        <v>Direc. Dptal. de Educación Oruro</v>
      </c>
      <c r="D200" s="361" t="str">
        <f>+C200</f>
        <v>Direc. Dptal. de Educación Oruro</v>
      </c>
      <c r="E200" s="259" t="s">
        <v>1313</v>
      </c>
      <c r="F200" s="255">
        <f ca="1">+IFERROR(INDEX('Hoja de Trabajo para listado'!$A$155:$Z$1048576,MATCH($A200,'Hoja de Trabajo para listado'!$A$155:$A$1048576,0),MATCH((CUADRO!F$5&amp;$E200),'Hoja de Trabajo para listado'!$A$151:$Z$151,0)),0)+IFERROR(INDEX('Hoja de Trabajo para listado'!$AB$155:$BA$1048576,MATCH($A200,'Hoja de Trabajo para listado'!$AB$155:$AB$1048576,0),MATCH((CUADRO!F$5&amp;$E200),'Hoja de Trabajo para listado'!$AB$151:$BA$151,0)),0)+IFERROR(INDEX('Hoja de Trabajo para listado'!$BC$155:$CB$1048576,MATCH($A200,'Hoja de Trabajo para listado'!$BC$155:$BC$1048576,0),MATCH((CUADRO!F$5&amp;$E200),'Hoja de Trabajo para listado'!$BC$151:$CB$151,0)),0)+IFERROR(INDEX('Hoja de Trabajo para listado'!$DE$153:$DG$274,MATCH($A200,'Hoja de Trabajo para listado'!$DE$153:$DE$1048576,0),MATCH((CUADRO!F$5&amp;$E200),'Hoja de Trabajo para listado'!$DE$151:$DG$151,0)),0)+IFERROR(INDEX('Hoja de Trabajo para listado'!$CD$155:$DC$1048576,MATCH($A200,'Hoja de Trabajo para listado'!$CD$155:$CD$1048576,0),MATCH((CUADRO!F$5&amp;$E200),'Hoja de Trabajo para listado'!$CD$151:$DC$151,0)),0)</f>
        <v>0</v>
      </c>
      <c r="G200" s="255">
        <f ca="1">+IFERROR(INDEX('Hoja de Trabajo para listado'!$A$155:$Z$1048576,MATCH($A200,'Hoja de Trabajo para listado'!$A$155:$A$1048576,0),MATCH((CUADRO!G$5&amp;$E200),'Hoja de Trabajo para listado'!$A$151:$Z$151,0)),0)+IFERROR(INDEX('Hoja de Trabajo para listado'!$AB$155:$BA$1048576,MATCH($A200,'Hoja de Trabajo para listado'!$AB$155:$AB$1048576,0),MATCH((CUADRO!G$5&amp;$E200),'Hoja de Trabajo para listado'!$AB$151:$BA$151,0)),0)+IFERROR(INDEX('Hoja de Trabajo para listado'!$BC$155:$CB$1048576,MATCH($A200,'Hoja de Trabajo para listado'!$BC$155:$BC$1048576,0),MATCH((CUADRO!G$5&amp;$E200),'Hoja de Trabajo para listado'!$BC$151:$CB$151,0)),0)+IFERROR(INDEX('Hoja de Trabajo para listado'!$DE$153:$DG$274,MATCH($A200,'Hoja de Trabajo para listado'!$DE$153:$DE$1048576,0),MATCH((CUADRO!G$5&amp;$E200),'Hoja de Trabajo para listado'!$DE$151:$DG$151,0)),0)+IFERROR(INDEX('Hoja de Trabajo para listado'!$CD$155:$DC$1048576,MATCH($A200,'Hoja de Trabajo para listado'!$CD$155:$CD$1048576,0),MATCH((CUADRO!G$5&amp;$E200),'Hoja de Trabajo para listado'!$CD$151:$DC$151,0)),0)</f>
        <v>0</v>
      </c>
      <c r="H200" s="255">
        <f ca="1">+IFERROR(INDEX('Hoja de Trabajo para listado'!$A$155:$Z$1048576,MATCH($A200,'Hoja de Trabajo para listado'!$A$155:$A$1048576,0),MATCH((CUADRO!H$5&amp;$E200),'Hoja de Trabajo para listado'!$A$151:$Z$151,0)),0)+IFERROR(INDEX('Hoja de Trabajo para listado'!$AB$155:$BA$1048576,MATCH($A200,'Hoja de Trabajo para listado'!$AB$155:$AB$1048576,0),MATCH((CUADRO!H$5&amp;$E200),'Hoja de Trabajo para listado'!$AB$151:$BA$151,0)),0)+IFERROR(INDEX('Hoja de Trabajo para listado'!$BC$155:$CB$1048576,MATCH($A200,'Hoja de Trabajo para listado'!$BC$155:$BC$1048576,0),MATCH((CUADRO!H$5&amp;$E200),'Hoja de Trabajo para listado'!$BC$151:$CB$151,0)),0)+IFERROR(INDEX('Hoja de Trabajo para listado'!$DE$153:$DG$274,MATCH($A200,'Hoja de Trabajo para listado'!$DE$153:$DE$1048576,0),MATCH((CUADRO!H$5&amp;$E200),'Hoja de Trabajo para listado'!$DE$151:$DG$151,0)),0)+IFERROR(INDEX('Hoja de Trabajo para listado'!$CD$155:$DC$1048576,MATCH($A200,'Hoja de Trabajo para listado'!$CD$155:$CD$1048576,0),MATCH((CUADRO!H$5&amp;$E200),'Hoja de Trabajo para listado'!$CD$151:$DC$151,0)),0)</f>
        <v>0</v>
      </c>
      <c r="I200" s="255">
        <f ca="1">+IFERROR(INDEX('Hoja de Trabajo para listado'!$A$155:$Z$1048576,MATCH($A200,'Hoja de Trabajo para listado'!$A$155:$A$1048576,0),MATCH((CUADRO!I$5&amp;$E200),'Hoja de Trabajo para listado'!$A$151:$Z$151,0)),0)+IFERROR(INDEX('Hoja de Trabajo para listado'!$AB$155:$BA$1048576,MATCH($A200,'Hoja de Trabajo para listado'!$AB$155:$AB$1048576,0),MATCH((CUADRO!I$5&amp;$E200),'Hoja de Trabajo para listado'!$AB$151:$BA$151,0)),0)+IFERROR(INDEX('Hoja de Trabajo para listado'!$BC$155:$CB$1048576,MATCH($A200,'Hoja de Trabajo para listado'!$BC$155:$BC$1048576,0),MATCH((CUADRO!I$5&amp;$E200),'Hoja de Trabajo para listado'!$BC$151:$CB$151,0)),0)+IFERROR(INDEX('Hoja de Trabajo para listado'!$DE$153:$DG$274,MATCH($A200,'Hoja de Trabajo para listado'!$DE$153:$DE$1048576,0),MATCH((CUADRO!I$5&amp;$E200),'Hoja de Trabajo para listado'!$DE$151:$DG$151,0)),0)+IFERROR(INDEX('Hoja de Trabajo para listado'!$CD$155:$DC$1048576,MATCH($A200,'Hoja de Trabajo para listado'!$CD$155:$CD$1048576,0),MATCH((CUADRO!I$5&amp;$E200),'Hoja de Trabajo para listado'!$CD$151:$DC$151,0)),0)</f>
        <v>0</v>
      </c>
      <c r="J200" s="255">
        <f ca="1">+IFERROR(INDEX('Hoja de Trabajo para listado'!$A$155:$Z$1048576,MATCH($A200,'Hoja de Trabajo para listado'!$A$155:$A$1048576,0),MATCH((CUADRO!J$5&amp;$E200),'Hoja de Trabajo para listado'!$A$151:$Z$151,0)),0)+IFERROR(INDEX('Hoja de Trabajo para listado'!$AB$155:$BA$1048576,MATCH($A200,'Hoja de Trabajo para listado'!$AB$155:$AB$1048576,0),MATCH((CUADRO!J$5&amp;$E200),'Hoja de Trabajo para listado'!$AB$151:$BA$151,0)),0)+IFERROR(INDEX('Hoja de Trabajo para listado'!$BC$155:$CB$1048576,MATCH($A200,'Hoja de Trabajo para listado'!$BC$155:$BC$1048576,0),MATCH((CUADRO!J$5&amp;$E200),'Hoja de Trabajo para listado'!$BC$151:$CB$151,0)),0)+IFERROR(INDEX('Hoja de Trabajo para listado'!$DE$153:$DG$274,MATCH($A200,'Hoja de Trabajo para listado'!$DE$153:$DE$1048576,0),MATCH((CUADRO!J$5&amp;$E200),'Hoja de Trabajo para listado'!$DE$151:$DG$151,0)),0)+IFERROR(INDEX('Hoja de Trabajo para listado'!$CD$155:$DC$1048576,MATCH($A200,'Hoja de Trabajo para listado'!$CD$155:$CD$1048576,0),MATCH((CUADRO!J$5&amp;$E200),'Hoja de Trabajo para listado'!$CD$151:$DC$151,0)),0)</f>
        <v>0</v>
      </c>
      <c r="K200" s="255">
        <f ca="1">+IFERROR(INDEX('Hoja de Trabajo para listado'!$A$155:$Z$1048576,MATCH($A200,'Hoja de Trabajo para listado'!$A$155:$A$1048576,0),MATCH((CUADRO!K$5&amp;$E200),'Hoja de Trabajo para listado'!$A$151:$Z$151,0)),0)+IFERROR(INDEX('Hoja de Trabajo para listado'!$AB$155:$BA$1048576,MATCH($A200,'Hoja de Trabajo para listado'!$AB$155:$AB$1048576,0),MATCH((CUADRO!K$5&amp;$E200),'Hoja de Trabajo para listado'!$AB$151:$BA$151,0)),0)+IFERROR(INDEX('Hoja de Trabajo para listado'!$BC$155:$CB$1048576,MATCH($A200,'Hoja de Trabajo para listado'!$BC$155:$BC$1048576,0),MATCH((CUADRO!K$5&amp;$E200),'Hoja de Trabajo para listado'!$BC$151:$CB$151,0)),0)+IFERROR(INDEX('Hoja de Trabajo para listado'!$DE$153:$DG$274,MATCH($A200,'Hoja de Trabajo para listado'!$DE$153:$DE$1048576,0),MATCH((CUADRO!K$5&amp;$E200),'Hoja de Trabajo para listado'!$DE$151:$DG$151,0)),0)+IFERROR(INDEX('Hoja de Trabajo para listado'!$CD$155:$DC$1048576,MATCH($A200,'Hoja de Trabajo para listado'!$CD$155:$CD$1048576,0),MATCH((CUADRO!K$5&amp;$E200),'Hoja de Trabajo para listado'!$CD$151:$DC$151,0)),0)</f>
        <v>0</v>
      </c>
      <c r="L200" s="255">
        <f ca="1">+IFERROR(INDEX('Hoja de Trabajo para listado'!$A$155:$Z$1048576,MATCH($A200,'Hoja de Trabajo para listado'!$A$155:$A$1048576,0),MATCH((CUADRO!L$5&amp;$E200),'Hoja de Trabajo para listado'!$A$151:$Z$151,0)),0)+IFERROR(INDEX('Hoja de Trabajo para listado'!$AB$155:$BA$1048576,MATCH($A200,'Hoja de Trabajo para listado'!$AB$155:$AB$1048576,0),MATCH((CUADRO!L$5&amp;$E200),'Hoja de Trabajo para listado'!$AB$151:$BA$151,0)),0)+IFERROR(INDEX('Hoja de Trabajo para listado'!$BC$155:$CB$1048576,MATCH($A200,'Hoja de Trabajo para listado'!$BC$155:$BC$1048576,0),MATCH((CUADRO!L$5&amp;$E200),'Hoja de Trabajo para listado'!$BC$151:$CB$151,0)),0)+IFERROR(INDEX('Hoja de Trabajo para listado'!$DE$153:$DG$274,MATCH($A200,'Hoja de Trabajo para listado'!$DE$153:$DE$1048576,0),MATCH((CUADRO!L$5&amp;$E200),'Hoja de Trabajo para listado'!$DE$151:$DG$151,0)),0)+IFERROR(INDEX('Hoja de Trabajo para listado'!$CD$155:$DC$1048576,MATCH($A200,'Hoja de Trabajo para listado'!$CD$155:$CD$1048576,0),MATCH((CUADRO!L$5&amp;$E200),'Hoja de Trabajo para listado'!$CD$151:$DC$151,0)),0)</f>
        <v>0</v>
      </c>
      <c r="M200" s="255">
        <f ca="1">+IFERROR(INDEX('Hoja de Trabajo para listado'!$A$155:$Z$1048576,MATCH($A200,'Hoja de Trabajo para listado'!$A$155:$A$1048576,0),MATCH((CUADRO!M$5&amp;$E200),'Hoja de Trabajo para listado'!$A$151:$Z$151,0)),0)+IFERROR(INDEX('Hoja de Trabajo para listado'!$AB$155:$BA$1048576,MATCH($A200,'Hoja de Trabajo para listado'!$AB$155:$AB$1048576,0),MATCH((CUADRO!M$5&amp;$E200),'Hoja de Trabajo para listado'!$AB$151:$BA$151,0)),0)+IFERROR(INDEX('Hoja de Trabajo para listado'!$BC$155:$CB$1048576,MATCH($A200,'Hoja de Trabajo para listado'!$BC$155:$BC$1048576,0),MATCH((CUADRO!M$5&amp;$E200),'Hoja de Trabajo para listado'!$BC$151:$CB$151,0)),0)+IFERROR(INDEX('Hoja de Trabajo para listado'!$DE$153:$DG$274,MATCH($A200,'Hoja de Trabajo para listado'!$DE$153:$DE$1048576,0),MATCH((CUADRO!M$5&amp;$E200),'Hoja de Trabajo para listado'!$DE$151:$DG$151,0)),0)+IFERROR(INDEX('Hoja de Trabajo para listado'!$CD$155:$DC$1048576,MATCH($A200,'Hoja de Trabajo para listado'!$CD$155:$CD$1048576,0),MATCH((CUADRO!M$5&amp;$E200),'Hoja de Trabajo para listado'!$CD$151:$DC$151,0)),0)</f>
        <v>0</v>
      </c>
      <c r="N200" s="255">
        <f ca="1">+IFERROR(INDEX('Hoja de Trabajo para listado'!$A$155:$Z$1048576,MATCH($A200,'Hoja de Trabajo para listado'!$A$155:$A$1048576,0),MATCH((CUADRO!N$5&amp;$E200),'Hoja de Trabajo para listado'!$A$151:$Z$151,0)),0)+IFERROR(INDEX('Hoja de Trabajo para listado'!$AB$155:$BA$1048576,MATCH($A200,'Hoja de Trabajo para listado'!$AB$155:$AB$1048576,0),MATCH((CUADRO!N$5&amp;$E200),'Hoja de Trabajo para listado'!$AB$151:$BA$151,0)),0)+IFERROR(INDEX('Hoja de Trabajo para listado'!$BC$155:$CB$1048576,MATCH($A200,'Hoja de Trabajo para listado'!$BC$155:$BC$1048576,0),MATCH((CUADRO!N$5&amp;$E200),'Hoja de Trabajo para listado'!$BC$151:$CB$151,0)),0)+IFERROR(INDEX('Hoja de Trabajo para listado'!$DE$153:$DG$274,MATCH($A200,'Hoja de Trabajo para listado'!$DE$153:$DE$1048576,0),MATCH((CUADRO!N$5&amp;$E200),'Hoja de Trabajo para listado'!$DE$151:$DG$151,0)),0)+IFERROR(INDEX('Hoja de Trabajo para listado'!$CD$155:$DC$1048576,MATCH($A200,'Hoja de Trabajo para listado'!$CD$155:$CD$1048576,0),MATCH((CUADRO!N$5&amp;$E200),'Hoja de Trabajo para listado'!$CD$151:$DC$151,0)),0)</f>
        <v>0</v>
      </c>
      <c r="O200" s="255">
        <f ca="1">+IFERROR(INDEX('Hoja de Trabajo para listado'!$A$155:$Z$1048576,MATCH($A200,'Hoja de Trabajo para listado'!$A$155:$A$1048576,0),MATCH((CUADRO!O$5&amp;$E200),'Hoja de Trabajo para listado'!$A$151:$Z$151,0)),0)+IFERROR(INDEX('Hoja de Trabajo para listado'!$AB$155:$BA$1048576,MATCH($A200,'Hoja de Trabajo para listado'!$AB$155:$AB$1048576,0),MATCH((CUADRO!O$5&amp;$E200),'Hoja de Trabajo para listado'!$AB$151:$BA$151,0)),0)+IFERROR(INDEX('Hoja de Trabajo para listado'!$BC$155:$CB$1048576,MATCH($A200,'Hoja de Trabajo para listado'!$BC$155:$BC$1048576,0),MATCH((CUADRO!O$5&amp;$E200),'Hoja de Trabajo para listado'!$BC$151:$CB$151,0)),0)+IFERROR(INDEX('Hoja de Trabajo para listado'!$DE$153:$DG$274,MATCH($A200,'Hoja de Trabajo para listado'!$DE$153:$DE$1048576,0),MATCH((CUADRO!O$5&amp;$E200),'Hoja de Trabajo para listado'!$DE$151:$DG$151,0)),0)+IFERROR(INDEX('Hoja de Trabajo para listado'!$CD$155:$DC$1048576,MATCH($A200,'Hoja de Trabajo para listado'!$CD$155:$CD$1048576,0),MATCH((CUADRO!O$5&amp;$E200),'Hoja de Trabajo para listado'!$CD$151:$DC$151,0)),0)</f>
        <v>0</v>
      </c>
      <c r="P200" s="255">
        <f ca="1">+IFERROR(INDEX('Hoja de Trabajo para listado'!$A$155:$Z$1048576,MATCH($A200,'Hoja de Trabajo para listado'!$A$155:$A$1048576,0),MATCH((CUADRO!P$5&amp;$E200),'Hoja de Trabajo para listado'!$A$151:$Z$151,0)),0)+IFERROR(INDEX('Hoja de Trabajo para listado'!$AB$155:$BA$1048576,MATCH($A200,'Hoja de Trabajo para listado'!$AB$155:$AB$1048576,0),MATCH((CUADRO!P$5&amp;$E200),'Hoja de Trabajo para listado'!$AB$151:$BA$151,0)),0)+IFERROR(INDEX('Hoja de Trabajo para listado'!$BC$155:$CB$1048576,MATCH($A200,'Hoja de Trabajo para listado'!$BC$155:$BC$1048576,0),MATCH((CUADRO!P$5&amp;$E200),'Hoja de Trabajo para listado'!$BC$151:$CB$151,0)),0)+IFERROR(INDEX('Hoja de Trabajo para listado'!$DE$153:$DG$274,MATCH($A200,'Hoja de Trabajo para listado'!$DE$153:$DE$1048576,0),MATCH((CUADRO!P$5&amp;$E200),'Hoja de Trabajo para listado'!$DE$151:$DG$151,0)),0)+IFERROR(INDEX('Hoja de Trabajo para listado'!$CD$155:$DC$1048576,MATCH($A200,'Hoja de Trabajo para listado'!$CD$155:$CD$1048576,0),MATCH((CUADRO!P$5&amp;$E200),'Hoja de Trabajo para listado'!$CD$151:$DC$151,0)),0)</f>
        <v>0</v>
      </c>
      <c r="Q200" s="255">
        <f ca="1">+IFERROR(INDEX('Hoja de Trabajo para listado'!$A$155:$Z$1048576,MATCH($A200,'Hoja de Trabajo para listado'!$A$155:$A$1048576,0),MATCH((CUADRO!Q$5&amp;$E200),'Hoja de Trabajo para listado'!$A$151:$Z$151,0)),0)+IFERROR(INDEX('Hoja de Trabajo para listado'!$AB$155:$BA$1048576,MATCH($A200,'Hoja de Trabajo para listado'!$AB$155:$AB$1048576,0),MATCH((CUADRO!Q$5&amp;$E200),'Hoja de Trabajo para listado'!$AB$151:$BA$151,0)),0)+IFERROR(INDEX('Hoja de Trabajo para listado'!$BC$155:$CB$1048576,MATCH($A200,'Hoja de Trabajo para listado'!$BC$155:$BC$1048576,0),MATCH((CUADRO!Q$5&amp;$E200),'Hoja de Trabajo para listado'!$BC$151:$CB$151,0)),0)+IFERROR(INDEX('Hoja de Trabajo para listado'!$DE$153:$DG$274,MATCH($A200,'Hoja de Trabajo para listado'!$DE$153:$DE$1048576,0),MATCH((CUADRO!Q$5&amp;$E200),'Hoja de Trabajo para listado'!$DE$151:$DG$151,0)),0)+IFERROR(INDEX('Hoja de Trabajo para listado'!$CD$155:$DC$1048576,MATCH($A200,'Hoja de Trabajo para listado'!$CD$155:$CD$1048576,0),MATCH((CUADRO!Q$5&amp;$E200),'Hoja de Trabajo para listado'!$CD$151:$DC$151,0)),0)</f>
        <v>0</v>
      </c>
      <c r="R200" s="255">
        <f t="shared" ca="1" si="6"/>
        <v>0</v>
      </c>
      <c r="S200" s="255"/>
      <c r="T200" s="255">
        <f ca="1">+T201</f>
        <v>0</v>
      </c>
      <c r="U200" s="254">
        <f t="shared" si="7"/>
        <v>1</v>
      </c>
      <c r="V200" s="362" t="str">
        <f>+VLOOKUP(A200,bd_lista!$A$3:$E$590,5,FALSE)</f>
        <v>Instituciones Descentralizadas</v>
      </c>
      <c r="W200" s="361" t="str">
        <f>+V200</f>
        <v>Instituciones Descentralizadas</v>
      </c>
      <c r="X200" s="254">
        <f>+VLOOKUP(A200,[2]Sheet1!$A$13:$D$744,4,FALSE)</f>
        <v>16</v>
      </c>
      <c r="Y200" s="254" t="str">
        <f>+VLOOKUP(X200,bd_lista!$A$3:$C$590,3,FALSE)</f>
        <v>Ministerio de Educación</v>
      </c>
      <c r="Z200" s="316">
        <f>+X200</f>
        <v>16</v>
      </c>
      <c r="AA200" s="348" t="str">
        <f>+Y200</f>
        <v>Ministerio de Educación</v>
      </c>
    </row>
    <row r="201" spans="1:27" customFormat="1" ht="15" hidden="1" customHeight="1">
      <c r="A201" s="32">
        <v>268</v>
      </c>
      <c r="B201" s="307"/>
      <c r="C201" s="362" t="str">
        <f>+VLOOKUP(A201,bd_lista!$A$3:$C$590,3,FALSE)</f>
        <v>Direc. Dptal. de Educación Oruro</v>
      </c>
      <c r="D201" s="362"/>
      <c r="E201" s="362" t="s">
        <v>1314</v>
      </c>
      <c r="F201" s="257">
        <f ca="1">+IFERROR(INDEX('Hoja de Trabajo para listado'!$A$155:$Z$1048576,MATCH($A201,'Hoja de Trabajo para listado'!$A$155:$A$1048576,0),MATCH((CUADRO!F$5&amp;$E201),'Hoja de Trabajo para listado'!$A$151:$Z$151,0)),0)+IFERROR(INDEX('Hoja de Trabajo para listado'!$AB$155:$BA$1048576,MATCH($A201,'Hoja de Trabajo para listado'!$AB$155:$AB$1048576,0),MATCH((CUADRO!F$5&amp;$E201),'Hoja de Trabajo para listado'!$AB$151:$BA$151,0)),0)+IFERROR(INDEX('Hoja de Trabajo para listado'!$BC$155:$CB$1048576,MATCH($A201,'Hoja de Trabajo para listado'!$BC$155:$BC$1048576,0),MATCH((CUADRO!F$5&amp;$E201),'Hoja de Trabajo para listado'!$BC$151:$CB$151,0)),0)+IFERROR(INDEX('Hoja de Trabajo para listado'!$DE$153:$DG$274,MATCH($A201,'Hoja de Trabajo para listado'!$DE$153:$DE$1048576,0),MATCH((CUADRO!F$5&amp;$E201),'Hoja de Trabajo para listado'!$DE$151:$DG$151,0)),0)+IFERROR(INDEX('Hoja de Trabajo para listado'!$CD$155:$DC$1048576,MATCH($A201,'Hoja de Trabajo para listado'!$CD$155:$CD$1048576,0),MATCH((CUADRO!F$5&amp;$E201),'Hoja de Trabajo para listado'!$CD$151:$DC$151,0)),0)</f>
        <v>0</v>
      </c>
      <c r="G201" s="257">
        <f ca="1">+IFERROR(INDEX('Hoja de Trabajo para listado'!$A$155:$Z$1048576,MATCH($A201,'Hoja de Trabajo para listado'!$A$155:$A$1048576,0),MATCH((CUADRO!G$5&amp;$E201),'Hoja de Trabajo para listado'!$A$151:$Z$151,0)),0)+IFERROR(INDEX('Hoja de Trabajo para listado'!$AB$155:$BA$1048576,MATCH($A201,'Hoja de Trabajo para listado'!$AB$155:$AB$1048576,0),MATCH((CUADRO!G$5&amp;$E201),'Hoja de Trabajo para listado'!$AB$151:$BA$151,0)),0)+IFERROR(INDEX('Hoja de Trabajo para listado'!$BC$155:$CB$1048576,MATCH($A201,'Hoja de Trabajo para listado'!$BC$155:$BC$1048576,0),MATCH((CUADRO!G$5&amp;$E201),'Hoja de Trabajo para listado'!$BC$151:$CB$151,0)),0)+IFERROR(INDEX('Hoja de Trabajo para listado'!$DE$153:$DG$274,MATCH($A201,'Hoja de Trabajo para listado'!$DE$153:$DE$1048576,0),MATCH((CUADRO!G$5&amp;$E201),'Hoja de Trabajo para listado'!$DE$151:$DG$151,0)),0)+IFERROR(INDEX('Hoja de Trabajo para listado'!$CD$155:$DC$1048576,MATCH($A201,'Hoja de Trabajo para listado'!$CD$155:$CD$1048576,0),MATCH((CUADRO!G$5&amp;$E201),'Hoja de Trabajo para listado'!$CD$151:$DC$151,0)),0)</f>
        <v>0</v>
      </c>
      <c r="H201" s="257">
        <f ca="1">+IFERROR(INDEX('Hoja de Trabajo para listado'!$A$155:$Z$1048576,MATCH($A201,'Hoja de Trabajo para listado'!$A$155:$A$1048576,0),MATCH((CUADRO!H$5&amp;$E201),'Hoja de Trabajo para listado'!$A$151:$Z$151,0)),0)+IFERROR(INDEX('Hoja de Trabajo para listado'!$AB$155:$BA$1048576,MATCH($A201,'Hoja de Trabajo para listado'!$AB$155:$AB$1048576,0),MATCH((CUADRO!H$5&amp;$E201),'Hoja de Trabajo para listado'!$AB$151:$BA$151,0)),0)+IFERROR(INDEX('Hoja de Trabajo para listado'!$BC$155:$CB$1048576,MATCH($A201,'Hoja de Trabajo para listado'!$BC$155:$BC$1048576,0),MATCH((CUADRO!H$5&amp;$E201),'Hoja de Trabajo para listado'!$BC$151:$CB$151,0)),0)+IFERROR(INDEX('Hoja de Trabajo para listado'!$DE$153:$DG$274,MATCH($A201,'Hoja de Trabajo para listado'!$DE$153:$DE$1048576,0),MATCH((CUADRO!H$5&amp;$E201),'Hoja de Trabajo para listado'!$DE$151:$DG$151,0)),0)+IFERROR(INDEX('Hoja de Trabajo para listado'!$CD$155:$DC$1048576,MATCH($A201,'Hoja de Trabajo para listado'!$CD$155:$CD$1048576,0),MATCH((CUADRO!H$5&amp;$E201),'Hoja de Trabajo para listado'!$CD$151:$DC$151,0)),0)</f>
        <v>0</v>
      </c>
      <c r="I201" s="257">
        <f ca="1">+IFERROR(INDEX('Hoja de Trabajo para listado'!$A$155:$Z$1048576,MATCH($A201,'Hoja de Trabajo para listado'!$A$155:$A$1048576,0),MATCH((CUADRO!I$5&amp;$E201),'Hoja de Trabajo para listado'!$A$151:$Z$151,0)),0)+IFERROR(INDEX('Hoja de Trabajo para listado'!$AB$155:$BA$1048576,MATCH($A201,'Hoja de Trabajo para listado'!$AB$155:$AB$1048576,0),MATCH((CUADRO!I$5&amp;$E201),'Hoja de Trabajo para listado'!$AB$151:$BA$151,0)),0)+IFERROR(INDEX('Hoja de Trabajo para listado'!$BC$155:$CB$1048576,MATCH($A201,'Hoja de Trabajo para listado'!$BC$155:$BC$1048576,0),MATCH((CUADRO!I$5&amp;$E201),'Hoja de Trabajo para listado'!$BC$151:$CB$151,0)),0)+IFERROR(INDEX('Hoja de Trabajo para listado'!$DE$153:$DG$274,MATCH($A201,'Hoja de Trabajo para listado'!$DE$153:$DE$1048576,0),MATCH((CUADRO!I$5&amp;$E201),'Hoja de Trabajo para listado'!$DE$151:$DG$151,0)),0)+IFERROR(INDEX('Hoja de Trabajo para listado'!$CD$155:$DC$1048576,MATCH($A201,'Hoja de Trabajo para listado'!$CD$155:$CD$1048576,0),MATCH((CUADRO!I$5&amp;$E201),'Hoja de Trabajo para listado'!$CD$151:$DC$151,0)),0)</f>
        <v>0</v>
      </c>
      <c r="J201" s="257">
        <f ca="1">+IFERROR(INDEX('Hoja de Trabajo para listado'!$A$155:$Z$1048576,MATCH($A201,'Hoja de Trabajo para listado'!$A$155:$A$1048576,0),MATCH((CUADRO!J$5&amp;$E201),'Hoja de Trabajo para listado'!$A$151:$Z$151,0)),0)+IFERROR(INDEX('Hoja de Trabajo para listado'!$AB$155:$BA$1048576,MATCH($A201,'Hoja de Trabajo para listado'!$AB$155:$AB$1048576,0),MATCH((CUADRO!J$5&amp;$E201),'Hoja de Trabajo para listado'!$AB$151:$BA$151,0)),0)+IFERROR(INDEX('Hoja de Trabajo para listado'!$BC$155:$CB$1048576,MATCH($A201,'Hoja de Trabajo para listado'!$BC$155:$BC$1048576,0),MATCH((CUADRO!J$5&amp;$E201),'Hoja de Trabajo para listado'!$BC$151:$CB$151,0)),0)+IFERROR(INDEX('Hoja de Trabajo para listado'!$DE$153:$DG$274,MATCH($A201,'Hoja de Trabajo para listado'!$DE$153:$DE$1048576,0),MATCH((CUADRO!J$5&amp;$E201),'Hoja de Trabajo para listado'!$DE$151:$DG$151,0)),0)+IFERROR(INDEX('Hoja de Trabajo para listado'!$CD$155:$DC$1048576,MATCH($A201,'Hoja de Trabajo para listado'!$CD$155:$CD$1048576,0),MATCH((CUADRO!J$5&amp;$E201),'Hoja de Trabajo para listado'!$CD$151:$DC$151,0)),0)</f>
        <v>0</v>
      </c>
      <c r="K201" s="257">
        <f ca="1">+IFERROR(INDEX('Hoja de Trabajo para listado'!$A$155:$Z$1048576,MATCH($A201,'Hoja de Trabajo para listado'!$A$155:$A$1048576,0),MATCH((CUADRO!K$5&amp;$E201),'Hoja de Trabajo para listado'!$A$151:$Z$151,0)),0)+IFERROR(INDEX('Hoja de Trabajo para listado'!$AB$155:$BA$1048576,MATCH($A201,'Hoja de Trabajo para listado'!$AB$155:$AB$1048576,0),MATCH((CUADRO!K$5&amp;$E201),'Hoja de Trabajo para listado'!$AB$151:$BA$151,0)),0)+IFERROR(INDEX('Hoja de Trabajo para listado'!$BC$155:$CB$1048576,MATCH($A201,'Hoja de Trabajo para listado'!$BC$155:$BC$1048576,0),MATCH((CUADRO!K$5&amp;$E201),'Hoja de Trabajo para listado'!$BC$151:$CB$151,0)),0)+IFERROR(INDEX('Hoja de Trabajo para listado'!$DE$153:$DG$274,MATCH($A201,'Hoja de Trabajo para listado'!$DE$153:$DE$1048576,0),MATCH((CUADRO!K$5&amp;$E201),'Hoja de Trabajo para listado'!$DE$151:$DG$151,0)),0)+IFERROR(INDEX('Hoja de Trabajo para listado'!$CD$155:$DC$1048576,MATCH($A201,'Hoja de Trabajo para listado'!$CD$155:$CD$1048576,0),MATCH((CUADRO!K$5&amp;$E201),'Hoja de Trabajo para listado'!$CD$151:$DC$151,0)),0)</f>
        <v>0</v>
      </c>
      <c r="L201" s="257">
        <f ca="1">+IFERROR(INDEX('Hoja de Trabajo para listado'!$A$155:$Z$1048576,MATCH($A201,'Hoja de Trabajo para listado'!$A$155:$A$1048576,0),MATCH((CUADRO!L$5&amp;$E201),'Hoja de Trabajo para listado'!$A$151:$Z$151,0)),0)+IFERROR(INDEX('Hoja de Trabajo para listado'!$AB$155:$BA$1048576,MATCH($A201,'Hoja de Trabajo para listado'!$AB$155:$AB$1048576,0),MATCH((CUADRO!L$5&amp;$E201),'Hoja de Trabajo para listado'!$AB$151:$BA$151,0)),0)+IFERROR(INDEX('Hoja de Trabajo para listado'!$BC$155:$CB$1048576,MATCH($A201,'Hoja de Trabajo para listado'!$BC$155:$BC$1048576,0),MATCH((CUADRO!L$5&amp;$E201),'Hoja de Trabajo para listado'!$BC$151:$CB$151,0)),0)+IFERROR(INDEX('Hoja de Trabajo para listado'!$DE$153:$DG$274,MATCH($A201,'Hoja de Trabajo para listado'!$DE$153:$DE$1048576,0),MATCH((CUADRO!L$5&amp;$E201),'Hoja de Trabajo para listado'!$DE$151:$DG$151,0)),0)+IFERROR(INDEX('Hoja de Trabajo para listado'!$CD$155:$DC$1048576,MATCH($A201,'Hoja de Trabajo para listado'!$CD$155:$CD$1048576,0),MATCH((CUADRO!L$5&amp;$E201),'Hoja de Trabajo para listado'!$CD$151:$DC$151,0)),0)</f>
        <v>0</v>
      </c>
      <c r="M201" s="257">
        <f ca="1">+IFERROR(INDEX('Hoja de Trabajo para listado'!$A$155:$Z$1048576,MATCH($A201,'Hoja de Trabajo para listado'!$A$155:$A$1048576,0),MATCH((CUADRO!M$5&amp;$E201),'Hoja de Trabajo para listado'!$A$151:$Z$151,0)),0)+IFERROR(INDEX('Hoja de Trabajo para listado'!$AB$155:$BA$1048576,MATCH($A201,'Hoja de Trabajo para listado'!$AB$155:$AB$1048576,0),MATCH((CUADRO!M$5&amp;$E201),'Hoja de Trabajo para listado'!$AB$151:$BA$151,0)),0)+IFERROR(INDEX('Hoja de Trabajo para listado'!$BC$155:$CB$1048576,MATCH($A201,'Hoja de Trabajo para listado'!$BC$155:$BC$1048576,0),MATCH((CUADRO!M$5&amp;$E201),'Hoja de Trabajo para listado'!$BC$151:$CB$151,0)),0)+IFERROR(INDEX('Hoja de Trabajo para listado'!$DE$153:$DG$274,MATCH($A201,'Hoja de Trabajo para listado'!$DE$153:$DE$1048576,0),MATCH((CUADRO!M$5&amp;$E201),'Hoja de Trabajo para listado'!$DE$151:$DG$151,0)),0)+IFERROR(INDEX('Hoja de Trabajo para listado'!$CD$155:$DC$1048576,MATCH($A201,'Hoja de Trabajo para listado'!$CD$155:$CD$1048576,0),MATCH((CUADRO!M$5&amp;$E201),'Hoja de Trabajo para listado'!$CD$151:$DC$151,0)),0)</f>
        <v>0</v>
      </c>
      <c r="N201" s="257">
        <f ca="1">+IFERROR(INDEX('Hoja de Trabajo para listado'!$A$155:$Z$1048576,MATCH($A201,'Hoja de Trabajo para listado'!$A$155:$A$1048576,0),MATCH((CUADRO!N$5&amp;$E201),'Hoja de Trabajo para listado'!$A$151:$Z$151,0)),0)+IFERROR(INDEX('Hoja de Trabajo para listado'!$AB$155:$BA$1048576,MATCH($A201,'Hoja de Trabajo para listado'!$AB$155:$AB$1048576,0),MATCH((CUADRO!N$5&amp;$E201),'Hoja de Trabajo para listado'!$AB$151:$BA$151,0)),0)+IFERROR(INDEX('Hoja de Trabajo para listado'!$BC$155:$CB$1048576,MATCH($A201,'Hoja de Trabajo para listado'!$BC$155:$BC$1048576,0),MATCH((CUADRO!N$5&amp;$E201),'Hoja de Trabajo para listado'!$BC$151:$CB$151,0)),0)+IFERROR(INDEX('Hoja de Trabajo para listado'!$DE$153:$DG$274,MATCH($A201,'Hoja de Trabajo para listado'!$DE$153:$DE$1048576,0),MATCH((CUADRO!N$5&amp;$E201),'Hoja de Trabajo para listado'!$DE$151:$DG$151,0)),0)+IFERROR(INDEX('Hoja de Trabajo para listado'!$CD$155:$DC$1048576,MATCH($A201,'Hoja de Trabajo para listado'!$CD$155:$CD$1048576,0),MATCH((CUADRO!N$5&amp;$E201),'Hoja de Trabajo para listado'!$CD$151:$DC$151,0)),0)</f>
        <v>0</v>
      </c>
      <c r="O201" s="257">
        <f ca="1">+IFERROR(INDEX('Hoja de Trabajo para listado'!$A$155:$Z$1048576,MATCH($A201,'Hoja de Trabajo para listado'!$A$155:$A$1048576,0),MATCH((CUADRO!O$5&amp;$E201),'Hoja de Trabajo para listado'!$A$151:$Z$151,0)),0)+IFERROR(INDEX('Hoja de Trabajo para listado'!$AB$155:$BA$1048576,MATCH($A201,'Hoja de Trabajo para listado'!$AB$155:$AB$1048576,0),MATCH((CUADRO!O$5&amp;$E201),'Hoja de Trabajo para listado'!$AB$151:$BA$151,0)),0)+IFERROR(INDEX('Hoja de Trabajo para listado'!$BC$155:$CB$1048576,MATCH($A201,'Hoja de Trabajo para listado'!$BC$155:$BC$1048576,0),MATCH((CUADRO!O$5&amp;$E201),'Hoja de Trabajo para listado'!$BC$151:$CB$151,0)),0)+IFERROR(INDEX('Hoja de Trabajo para listado'!$DE$153:$DG$274,MATCH($A201,'Hoja de Trabajo para listado'!$DE$153:$DE$1048576,0),MATCH((CUADRO!O$5&amp;$E201),'Hoja de Trabajo para listado'!$DE$151:$DG$151,0)),0)+IFERROR(INDEX('Hoja de Trabajo para listado'!$CD$155:$DC$1048576,MATCH($A201,'Hoja de Trabajo para listado'!$CD$155:$CD$1048576,0),MATCH((CUADRO!O$5&amp;$E201),'Hoja de Trabajo para listado'!$CD$151:$DC$151,0)),0)</f>
        <v>0</v>
      </c>
      <c r="P201" s="255">
        <f ca="1">+IFERROR(INDEX('Hoja de Trabajo para listado'!$A$155:$Z$1048576,MATCH($A201,'Hoja de Trabajo para listado'!$A$155:$A$1048576,0),MATCH((CUADRO!P$5&amp;$E201),'Hoja de Trabajo para listado'!$A$151:$Z$151,0)),0)+IFERROR(INDEX('Hoja de Trabajo para listado'!$AB$155:$BA$1048576,MATCH($A201,'Hoja de Trabajo para listado'!$AB$155:$AB$1048576,0),MATCH((CUADRO!P$5&amp;$E201),'Hoja de Trabajo para listado'!$AB$151:$BA$151,0)),0)+IFERROR(INDEX('Hoja de Trabajo para listado'!$BC$155:$CB$1048576,MATCH($A201,'Hoja de Trabajo para listado'!$BC$155:$BC$1048576,0),MATCH((CUADRO!P$5&amp;$E201),'Hoja de Trabajo para listado'!$BC$151:$CB$151,0)),0)+IFERROR(INDEX('Hoja de Trabajo para listado'!$DE$153:$DG$274,MATCH($A201,'Hoja de Trabajo para listado'!$DE$153:$DE$1048576,0),MATCH((CUADRO!P$5&amp;$E201),'Hoja de Trabajo para listado'!$DE$151:$DG$151,0)),0)+IFERROR(INDEX('Hoja de Trabajo para listado'!$CD$155:$DC$1048576,MATCH($A201,'Hoja de Trabajo para listado'!$CD$155:$CD$1048576,0),MATCH((CUADRO!P$5&amp;$E201),'Hoja de Trabajo para listado'!$CD$151:$DC$151,0)),0)</f>
        <v>0</v>
      </c>
      <c r="Q201" s="255">
        <f ca="1">+IFERROR(INDEX('Hoja de Trabajo para listado'!$A$155:$Z$1048576,MATCH($A201,'Hoja de Trabajo para listado'!$A$155:$A$1048576,0),MATCH((CUADRO!Q$5&amp;$E201),'Hoja de Trabajo para listado'!$A$151:$Z$151,0)),0)+IFERROR(INDEX('Hoja de Trabajo para listado'!$AB$155:$BA$1048576,MATCH($A201,'Hoja de Trabajo para listado'!$AB$155:$AB$1048576,0),MATCH((CUADRO!Q$5&amp;$E201),'Hoja de Trabajo para listado'!$AB$151:$BA$151,0)),0)+IFERROR(INDEX('Hoja de Trabajo para listado'!$BC$155:$CB$1048576,MATCH($A201,'Hoja de Trabajo para listado'!$BC$155:$BC$1048576,0),MATCH((CUADRO!Q$5&amp;$E201),'Hoja de Trabajo para listado'!$BC$151:$CB$151,0)),0)+IFERROR(INDEX('Hoja de Trabajo para listado'!$DE$153:$DG$274,MATCH($A201,'Hoja de Trabajo para listado'!$DE$153:$DE$1048576,0),MATCH((CUADRO!Q$5&amp;$E201),'Hoja de Trabajo para listado'!$DE$151:$DG$151,0)),0)+IFERROR(INDEX('Hoja de Trabajo para listado'!$CD$155:$DC$1048576,MATCH($A201,'Hoja de Trabajo para listado'!$CD$155:$CD$1048576,0),MATCH((CUADRO!Q$5&amp;$E201),'Hoja de Trabajo para listado'!$CD$151:$DC$151,0)),0)</f>
        <v>0</v>
      </c>
      <c r="R201" s="257">
        <f t="shared" ca="1" si="6"/>
        <v>0</v>
      </c>
      <c r="S201" s="257">
        <f ca="1">+R200+R201</f>
        <v>0</v>
      </c>
      <c r="T201" s="257">
        <f ca="1">+S201</f>
        <v>0</v>
      </c>
      <c r="U201" s="256">
        <f t="shared" si="7"/>
        <v>2</v>
      </c>
      <c r="V201" s="362" t="str">
        <f>+VLOOKUP(A201,bd_lista!$A$3:$E$590,5,FALSE)</f>
        <v>Instituciones Descentralizadas</v>
      </c>
      <c r="W201" s="362"/>
      <c r="X201" s="254">
        <f>+VLOOKUP(A201,[2]Sheet1!$A$13:$D$744,4,FALSE)</f>
        <v>16</v>
      </c>
      <c r="Y201" s="254" t="str">
        <f>+VLOOKUP(X201,bd_lista!$A$3:$C$590,3,FALSE)</f>
        <v>Ministerio de Educación</v>
      </c>
      <c r="Z201" s="314"/>
      <c r="AA201" s="350"/>
    </row>
    <row r="202" spans="1:27" ht="15" customHeight="1">
      <c r="A202" s="32">
        <v>344</v>
      </c>
      <c r="B202" s="306">
        <f>+A202</f>
        <v>344</v>
      </c>
      <c r="C202" s="259" t="str">
        <f>+VLOOKUP(A202,bd_lista!$A$3:$C$590,3,FALSE)</f>
        <v>Instituto Plurinacional de Estudio de Lenguas y Culturas</v>
      </c>
      <c r="D202" s="361" t="str">
        <f>+C202</f>
        <v>Instituto Plurinacional de Estudio de Lenguas y Culturas</v>
      </c>
      <c r="E202" s="259" t="s">
        <v>1313</v>
      </c>
      <c r="F202" s="255">
        <f ca="1">+IFERROR(INDEX('Hoja de Trabajo para listado'!$A$155:$Z$1048576,MATCH($A202,'Hoja de Trabajo para listado'!$A$155:$A$1048576,0),MATCH((CUADRO!F$5&amp;$E202),'Hoja de Trabajo para listado'!$A$151:$Z$151,0)),0)+IFERROR(INDEX('Hoja de Trabajo para listado'!$AB$155:$BA$1048576,MATCH($A202,'Hoja de Trabajo para listado'!$AB$155:$AB$1048576,0),MATCH((CUADRO!F$5&amp;$E202),'Hoja de Trabajo para listado'!$AB$151:$BA$151,0)),0)+IFERROR(INDEX('Hoja de Trabajo para listado'!$BC$155:$CB$1048576,MATCH($A202,'Hoja de Trabajo para listado'!$BC$155:$BC$1048576,0),MATCH((CUADRO!F$5&amp;$E202),'Hoja de Trabajo para listado'!$BC$151:$CB$151,0)),0)+IFERROR(INDEX('Hoja de Trabajo para listado'!$DE$153:$DG$274,MATCH($A202,'Hoja de Trabajo para listado'!$DE$153:$DE$1048576,0),MATCH((CUADRO!F$5&amp;$E202),'Hoja de Trabajo para listado'!$DE$151:$DG$151,0)),0)+IFERROR(INDEX('Hoja de Trabajo para listado'!$CD$155:$DC$1048576,MATCH($A202,'Hoja de Trabajo para listado'!$CD$155:$CD$1048576,0),MATCH((CUADRO!F$5&amp;$E202),'Hoja de Trabajo para listado'!$CD$151:$DC$151,0)),0)</f>
        <v>0</v>
      </c>
      <c r="G202" s="255">
        <f ca="1">+IFERROR(INDEX('Hoja de Trabajo para listado'!$A$155:$Z$1048576,MATCH($A202,'Hoja de Trabajo para listado'!$A$155:$A$1048576,0),MATCH((CUADRO!G$5&amp;$E202),'Hoja de Trabajo para listado'!$A$151:$Z$151,0)),0)+IFERROR(INDEX('Hoja de Trabajo para listado'!$AB$155:$BA$1048576,MATCH($A202,'Hoja de Trabajo para listado'!$AB$155:$AB$1048576,0),MATCH((CUADRO!G$5&amp;$E202),'Hoja de Trabajo para listado'!$AB$151:$BA$151,0)),0)+IFERROR(INDEX('Hoja de Trabajo para listado'!$BC$155:$CB$1048576,MATCH($A202,'Hoja de Trabajo para listado'!$BC$155:$BC$1048576,0),MATCH((CUADRO!G$5&amp;$E202),'Hoja de Trabajo para listado'!$BC$151:$CB$151,0)),0)+IFERROR(INDEX('Hoja de Trabajo para listado'!$DE$153:$DG$274,MATCH($A202,'Hoja de Trabajo para listado'!$DE$153:$DE$1048576,0),MATCH((CUADRO!G$5&amp;$E202),'Hoja de Trabajo para listado'!$DE$151:$DG$151,0)),0)+IFERROR(INDEX('Hoja de Trabajo para listado'!$CD$155:$DC$1048576,MATCH($A202,'Hoja de Trabajo para listado'!$CD$155:$CD$1048576,0),MATCH((CUADRO!G$5&amp;$E202),'Hoja de Trabajo para listado'!$CD$151:$DC$151,0)),0)</f>
        <v>0</v>
      </c>
      <c r="H202" s="255">
        <f ca="1">+IFERROR(INDEX('Hoja de Trabajo para listado'!$A$155:$Z$1048576,MATCH($A202,'Hoja de Trabajo para listado'!$A$155:$A$1048576,0),MATCH((CUADRO!H$5&amp;$E202),'Hoja de Trabajo para listado'!$A$151:$Z$151,0)),0)+IFERROR(INDEX('Hoja de Trabajo para listado'!$AB$155:$BA$1048576,MATCH($A202,'Hoja de Trabajo para listado'!$AB$155:$AB$1048576,0),MATCH((CUADRO!H$5&amp;$E202),'Hoja de Trabajo para listado'!$AB$151:$BA$151,0)),0)+IFERROR(INDEX('Hoja de Trabajo para listado'!$BC$155:$CB$1048576,MATCH($A202,'Hoja de Trabajo para listado'!$BC$155:$BC$1048576,0),MATCH((CUADRO!H$5&amp;$E202),'Hoja de Trabajo para listado'!$BC$151:$CB$151,0)),0)+IFERROR(INDEX('Hoja de Trabajo para listado'!$DE$153:$DG$274,MATCH($A202,'Hoja de Trabajo para listado'!$DE$153:$DE$1048576,0),MATCH((CUADRO!H$5&amp;$E202),'Hoja de Trabajo para listado'!$DE$151:$DG$151,0)),0)+IFERROR(INDEX('Hoja de Trabajo para listado'!$CD$155:$DC$1048576,MATCH($A202,'Hoja de Trabajo para listado'!$CD$155:$CD$1048576,0),MATCH((CUADRO!H$5&amp;$E202),'Hoja de Trabajo para listado'!$CD$151:$DC$151,0)),0)</f>
        <v>0</v>
      </c>
      <c r="I202" s="255">
        <f ca="1">+IFERROR(INDEX('Hoja de Trabajo para listado'!$A$155:$Z$1048576,MATCH($A202,'Hoja de Trabajo para listado'!$A$155:$A$1048576,0),MATCH((CUADRO!I$5&amp;$E202),'Hoja de Trabajo para listado'!$A$151:$Z$151,0)),0)+IFERROR(INDEX('Hoja de Trabajo para listado'!$AB$155:$BA$1048576,MATCH($A202,'Hoja de Trabajo para listado'!$AB$155:$AB$1048576,0),MATCH((CUADRO!I$5&amp;$E202),'Hoja de Trabajo para listado'!$AB$151:$BA$151,0)),0)+IFERROR(INDEX('Hoja de Trabajo para listado'!$BC$155:$CB$1048576,MATCH($A202,'Hoja de Trabajo para listado'!$BC$155:$BC$1048576,0),MATCH((CUADRO!I$5&amp;$E202),'Hoja de Trabajo para listado'!$BC$151:$CB$151,0)),0)+IFERROR(INDEX('Hoja de Trabajo para listado'!$DE$153:$DG$274,MATCH($A202,'Hoja de Trabajo para listado'!$DE$153:$DE$1048576,0),MATCH((CUADRO!I$5&amp;$E202),'Hoja de Trabajo para listado'!$DE$151:$DG$151,0)),0)+IFERROR(INDEX('Hoja de Trabajo para listado'!$CD$155:$DC$1048576,MATCH($A202,'Hoja de Trabajo para listado'!$CD$155:$CD$1048576,0),MATCH((CUADRO!I$5&amp;$E202),'Hoja de Trabajo para listado'!$CD$151:$DC$151,0)),0)</f>
        <v>0</v>
      </c>
      <c r="J202" s="255">
        <f ca="1">+IFERROR(INDEX('Hoja de Trabajo para listado'!$A$155:$Z$1048576,MATCH($A202,'Hoja de Trabajo para listado'!$A$155:$A$1048576,0),MATCH((CUADRO!J$5&amp;$E202),'Hoja de Trabajo para listado'!$A$151:$Z$151,0)),0)+IFERROR(INDEX('Hoja de Trabajo para listado'!$AB$155:$BA$1048576,MATCH($A202,'Hoja de Trabajo para listado'!$AB$155:$AB$1048576,0),MATCH((CUADRO!J$5&amp;$E202),'Hoja de Trabajo para listado'!$AB$151:$BA$151,0)),0)+IFERROR(INDEX('Hoja de Trabajo para listado'!$BC$155:$CB$1048576,MATCH($A202,'Hoja de Trabajo para listado'!$BC$155:$BC$1048576,0),MATCH((CUADRO!J$5&amp;$E202),'Hoja de Trabajo para listado'!$BC$151:$CB$151,0)),0)+IFERROR(INDEX('Hoja de Trabajo para listado'!$DE$153:$DG$274,MATCH($A202,'Hoja de Trabajo para listado'!$DE$153:$DE$1048576,0),MATCH((CUADRO!J$5&amp;$E202),'Hoja de Trabajo para listado'!$DE$151:$DG$151,0)),0)+IFERROR(INDEX('Hoja de Trabajo para listado'!$CD$155:$DC$1048576,MATCH($A202,'Hoja de Trabajo para listado'!$CD$155:$CD$1048576,0),MATCH((CUADRO!J$5&amp;$E202),'Hoja de Trabajo para listado'!$CD$151:$DC$151,0)),0)</f>
        <v>0</v>
      </c>
      <c r="K202" s="255">
        <f ca="1">+IFERROR(INDEX('Hoja de Trabajo para listado'!$A$155:$Z$1048576,MATCH($A202,'Hoja de Trabajo para listado'!$A$155:$A$1048576,0),MATCH((CUADRO!K$5&amp;$E202),'Hoja de Trabajo para listado'!$A$151:$Z$151,0)),0)+IFERROR(INDEX('Hoja de Trabajo para listado'!$AB$155:$BA$1048576,MATCH($A202,'Hoja de Trabajo para listado'!$AB$155:$AB$1048576,0),MATCH((CUADRO!K$5&amp;$E202),'Hoja de Trabajo para listado'!$AB$151:$BA$151,0)),0)+IFERROR(INDEX('Hoja de Trabajo para listado'!$BC$155:$CB$1048576,MATCH($A202,'Hoja de Trabajo para listado'!$BC$155:$BC$1048576,0),MATCH((CUADRO!K$5&amp;$E202),'Hoja de Trabajo para listado'!$BC$151:$CB$151,0)),0)+IFERROR(INDEX('Hoja de Trabajo para listado'!$DE$153:$DG$274,MATCH($A202,'Hoja de Trabajo para listado'!$DE$153:$DE$1048576,0),MATCH((CUADRO!K$5&amp;$E202),'Hoja de Trabajo para listado'!$DE$151:$DG$151,0)),0)+IFERROR(INDEX('Hoja de Trabajo para listado'!$CD$155:$DC$1048576,MATCH($A202,'Hoja de Trabajo para listado'!$CD$155:$CD$1048576,0),MATCH((CUADRO!K$5&amp;$E202),'Hoja de Trabajo para listado'!$CD$151:$DC$151,0)),0)</f>
        <v>0</v>
      </c>
      <c r="L202" s="255">
        <f ca="1">+IFERROR(INDEX('Hoja de Trabajo para listado'!$A$155:$Z$1048576,MATCH($A202,'Hoja de Trabajo para listado'!$A$155:$A$1048576,0),MATCH((CUADRO!L$5&amp;$E202),'Hoja de Trabajo para listado'!$A$151:$Z$151,0)),0)+IFERROR(INDEX('Hoja de Trabajo para listado'!$AB$155:$BA$1048576,MATCH($A202,'Hoja de Trabajo para listado'!$AB$155:$AB$1048576,0),MATCH((CUADRO!L$5&amp;$E202),'Hoja de Trabajo para listado'!$AB$151:$BA$151,0)),0)+IFERROR(INDEX('Hoja de Trabajo para listado'!$BC$155:$CB$1048576,MATCH($A202,'Hoja de Trabajo para listado'!$BC$155:$BC$1048576,0),MATCH((CUADRO!L$5&amp;$E202),'Hoja de Trabajo para listado'!$BC$151:$CB$151,0)),0)+IFERROR(INDEX('Hoja de Trabajo para listado'!$DE$153:$DG$274,MATCH($A202,'Hoja de Trabajo para listado'!$DE$153:$DE$1048576,0),MATCH((CUADRO!L$5&amp;$E202),'Hoja de Trabajo para listado'!$DE$151:$DG$151,0)),0)+IFERROR(INDEX('Hoja de Trabajo para listado'!$CD$155:$DC$1048576,MATCH($A202,'Hoja de Trabajo para listado'!$CD$155:$CD$1048576,0),MATCH((CUADRO!L$5&amp;$E202),'Hoja de Trabajo para listado'!$CD$151:$DC$151,0)),0)</f>
        <v>0</v>
      </c>
      <c r="M202" s="255">
        <f ca="1">+IFERROR(INDEX('Hoja de Trabajo para listado'!$A$155:$Z$1048576,MATCH($A202,'Hoja de Trabajo para listado'!$A$155:$A$1048576,0),MATCH((CUADRO!M$5&amp;$E202),'Hoja de Trabajo para listado'!$A$151:$Z$151,0)),0)+IFERROR(INDEX('Hoja de Trabajo para listado'!$AB$155:$BA$1048576,MATCH($A202,'Hoja de Trabajo para listado'!$AB$155:$AB$1048576,0),MATCH((CUADRO!M$5&amp;$E202),'Hoja de Trabajo para listado'!$AB$151:$BA$151,0)),0)+IFERROR(INDEX('Hoja de Trabajo para listado'!$BC$155:$CB$1048576,MATCH($A202,'Hoja de Trabajo para listado'!$BC$155:$BC$1048576,0),MATCH((CUADRO!M$5&amp;$E202),'Hoja de Trabajo para listado'!$BC$151:$CB$151,0)),0)+IFERROR(INDEX('Hoja de Trabajo para listado'!$DE$153:$DG$274,MATCH($A202,'Hoja de Trabajo para listado'!$DE$153:$DE$1048576,0),MATCH((CUADRO!M$5&amp;$E202),'Hoja de Trabajo para listado'!$DE$151:$DG$151,0)),0)+IFERROR(INDEX('Hoja de Trabajo para listado'!$CD$155:$DC$1048576,MATCH($A202,'Hoja de Trabajo para listado'!$CD$155:$CD$1048576,0),MATCH((CUADRO!M$5&amp;$E202),'Hoja de Trabajo para listado'!$CD$151:$DC$151,0)),0)</f>
        <v>0</v>
      </c>
      <c r="N202" s="255">
        <f ca="1">+IFERROR(INDEX('Hoja de Trabajo para listado'!$A$155:$Z$1048576,MATCH($A202,'Hoja de Trabajo para listado'!$A$155:$A$1048576,0),MATCH((CUADRO!N$5&amp;$E202),'Hoja de Trabajo para listado'!$A$151:$Z$151,0)),0)+IFERROR(INDEX('Hoja de Trabajo para listado'!$AB$155:$BA$1048576,MATCH($A202,'Hoja de Trabajo para listado'!$AB$155:$AB$1048576,0),MATCH((CUADRO!N$5&amp;$E202),'Hoja de Trabajo para listado'!$AB$151:$BA$151,0)),0)+IFERROR(INDEX('Hoja de Trabajo para listado'!$BC$155:$CB$1048576,MATCH($A202,'Hoja de Trabajo para listado'!$BC$155:$BC$1048576,0),MATCH((CUADRO!N$5&amp;$E202),'Hoja de Trabajo para listado'!$BC$151:$CB$151,0)),0)+IFERROR(INDEX('Hoja de Trabajo para listado'!$DE$153:$DG$274,MATCH($A202,'Hoja de Trabajo para listado'!$DE$153:$DE$1048576,0),MATCH((CUADRO!N$5&amp;$E202),'Hoja de Trabajo para listado'!$DE$151:$DG$151,0)),0)+IFERROR(INDEX('Hoja de Trabajo para listado'!$CD$155:$DC$1048576,MATCH($A202,'Hoja de Trabajo para listado'!$CD$155:$CD$1048576,0),MATCH((CUADRO!N$5&amp;$E202),'Hoja de Trabajo para listado'!$CD$151:$DC$151,0)),0)</f>
        <v>0</v>
      </c>
      <c r="O202" s="255">
        <f ca="1">+IFERROR(INDEX('Hoja de Trabajo para listado'!$A$155:$Z$1048576,MATCH($A202,'Hoja de Trabajo para listado'!$A$155:$A$1048576,0),MATCH((CUADRO!O$5&amp;$E202),'Hoja de Trabajo para listado'!$A$151:$Z$151,0)),0)+IFERROR(INDEX('Hoja de Trabajo para listado'!$AB$155:$BA$1048576,MATCH($A202,'Hoja de Trabajo para listado'!$AB$155:$AB$1048576,0),MATCH((CUADRO!O$5&amp;$E202),'Hoja de Trabajo para listado'!$AB$151:$BA$151,0)),0)+IFERROR(INDEX('Hoja de Trabajo para listado'!$BC$155:$CB$1048576,MATCH($A202,'Hoja de Trabajo para listado'!$BC$155:$BC$1048576,0),MATCH((CUADRO!O$5&amp;$E202),'Hoja de Trabajo para listado'!$BC$151:$CB$151,0)),0)+IFERROR(INDEX('Hoja de Trabajo para listado'!$DE$153:$DG$274,MATCH($A202,'Hoja de Trabajo para listado'!$DE$153:$DE$1048576,0),MATCH((CUADRO!O$5&amp;$E202),'Hoja de Trabajo para listado'!$DE$151:$DG$151,0)),0)+IFERROR(INDEX('Hoja de Trabajo para listado'!$CD$155:$DC$1048576,MATCH($A202,'Hoja de Trabajo para listado'!$CD$155:$CD$1048576,0),MATCH((CUADRO!O$5&amp;$E202),'Hoja de Trabajo para listado'!$CD$151:$DC$151,0)),0)</f>
        <v>0</v>
      </c>
      <c r="P202" s="255">
        <f ca="1">+IFERROR(INDEX('Hoja de Trabajo para listado'!$A$155:$Z$1048576,MATCH($A202,'Hoja de Trabajo para listado'!$A$155:$A$1048576,0),MATCH((CUADRO!P$5&amp;$E202),'Hoja de Trabajo para listado'!$A$151:$Z$151,0)),0)+IFERROR(INDEX('Hoja de Trabajo para listado'!$AB$155:$BA$1048576,MATCH($A202,'Hoja de Trabajo para listado'!$AB$155:$AB$1048576,0),MATCH((CUADRO!P$5&amp;$E202),'Hoja de Trabajo para listado'!$AB$151:$BA$151,0)),0)+IFERROR(INDEX('Hoja de Trabajo para listado'!$BC$155:$CB$1048576,MATCH($A202,'Hoja de Trabajo para listado'!$BC$155:$BC$1048576,0),MATCH((CUADRO!P$5&amp;$E202),'Hoja de Trabajo para listado'!$BC$151:$CB$151,0)),0)+IFERROR(INDEX('Hoja de Trabajo para listado'!$DE$153:$DG$274,MATCH($A202,'Hoja de Trabajo para listado'!$DE$153:$DE$1048576,0),MATCH((CUADRO!P$5&amp;$E202),'Hoja de Trabajo para listado'!$DE$151:$DG$151,0)),0)+IFERROR(INDEX('Hoja de Trabajo para listado'!$CD$155:$DC$1048576,MATCH($A202,'Hoja de Trabajo para listado'!$CD$155:$CD$1048576,0),MATCH((CUADRO!P$5&amp;$E202),'Hoja de Trabajo para listado'!$CD$151:$DC$151,0)),0)</f>
        <v>0</v>
      </c>
      <c r="Q202" s="255">
        <f ca="1">+IFERROR(INDEX('Hoja de Trabajo para listado'!$A$155:$Z$1048576,MATCH($A202,'Hoja de Trabajo para listado'!$A$155:$A$1048576,0),MATCH((CUADRO!Q$5&amp;$E202),'Hoja de Trabajo para listado'!$A$151:$Z$151,0)),0)+IFERROR(INDEX('Hoja de Trabajo para listado'!$AB$155:$BA$1048576,MATCH($A202,'Hoja de Trabajo para listado'!$AB$155:$AB$1048576,0),MATCH((CUADRO!Q$5&amp;$E202),'Hoja de Trabajo para listado'!$AB$151:$BA$151,0)),0)+IFERROR(INDEX('Hoja de Trabajo para listado'!$BC$155:$CB$1048576,MATCH($A202,'Hoja de Trabajo para listado'!$BC$155:$BC$1048576,0),MATCH((CUADRO!Q$5&amp;$E202),'Hoja de Trabajo para listado'!$BC$151:$CB$151,0)),0)+IFERROR(INDEX('Hoja de Trabajo para listado'!$DE$153:$DG$274,MATCH($A202,'Hoja de Trabajo para listado'!$DE$153:$DE$1048576,0),MATCH((CUADRO!Q$5&amp;$E202),'Hoja de Trabajo para listado'!$DE$151:$DG$151,0)),0)+IFERROR(INDEX('Hoja de Trabajo para listado'!$CD$155:$DC$1048576,MATCH($A202,'Hoja de Trabajo para listado'!$CD$155:$CD$1048576,0),MATCH((CUADRO!Q$5&amp;$E202),'Hoja de Trabajo para listado'!$CD$151:$DC$151,0)),0)</f>
        <v>0</v>
      </c>
      <c r="R202" s="255">
        <f t="shared" ca="1" si="6"/>
        <v>0</v>
      </c>
      <c r="S202" s="255"/>
      <c r="T202" s="255">
        <f ca="1">+T203</f>
        <v>686904.08</v>
      </c>
      <c r="U202" s="254">
        <f t="shared" si="7"/>
        <v>1</v>
      </c>
      <c r="V202" s="362" t="str">
        <f>+VLOOKUP(A202,bd_lista!$A$3:$E$590,5,FALSE)</f>
        <v>Instituciones Descentralizadas</v>
      </c>
      <c r="W202" s="361" t="str">
        <f>+V202</f>
        <v>Instituciones Descentralizadas</v>
      </c>
      <c r="X202" s="254">
        <f>+VLOOKUP(A202,[2]Sheet1!$A$13:$D$744,4,FALSE)</f>
        <v>16</v>
      </c>
      <c r="Y202" s="254" t="str">
        <f>+VLOOKUP(X202,bd_lista!$A$3:$C$590,3,FALSE)</f>
        <v>Ministerio de Educación</v>
      </c>
      <c r="Z202" s="316">
        <f>+X202</f>
        <v>16</v>
      </c>
      <c r="AA202" s="317" t="str">
        <f>+Y202</f>
        <v>Ministerio de Educación</v>
      </c>
    </row>
    <row r="203" spans="1:27" ht="15" customHeight="1">
      <c r="A203" s="32">
        <v>344</v>
      </c>
      <c r="B203" s="307"/>
      <c r="C203" s="362" t="str">
        <f>+VLOOKUP(A203,bd_lista!$A$3:$C$590,3,FALSE)</f>
        <v>Instituto Plurinacional de Estudio de Lenguas y Culturas</v>
      </c>
      <c r="D203" s="362"/>
      <c r="E203" s="362" t="s">
        <v>1314</v>
      </c>
      <c r="F203" s="257">
        <f ca="1">+IFERROR(INDEX('Hoja de Trabajo para listado'!$A$155:$Z$1048576,MATCH($A203,'Hoja de Trabajo para listado'!$A$155:$A$1048576,0),MATCH((CUADRO!F$5&amp;$E203),'Hoja de Trabajo para listado'!$A$151:$Z$151,0)),0)+IFERROR(INDEX('Hoja de Trabajo para listado'!$AB$155:$BA$1048576,MATCH($A203,'Hoja de Trabajo para listado'!$AB$155:$AB$1048576,0),MATCH((CUADRO!F$5&amp;$E203),'Hoja de Trabajo para listado'!$AB$151:$BA$151,0)),0)+IFERROR(INDEX('Hoja de Trabajo para listado'!$BC$155:$CB$1048576,MATCH($A203,'Hoja de Trabajo para listado'!$BC$155:$BC$1048576,0),MATCH((CUADRO!F$5&amp;$E203),'Hoja de Trabajo para listado'!$BC$151:$CB$151,0)),0)+IFERROR(INDEX('Hoja de Trabajo para listado'!$DE$153:$DG$274,MATCH($A203,'Hoja de Trabajo para listado'!$DE$153:$DE$1048576,0),MATCH((CUADRO!F$5&amp;$E203),'Hoja de Trabajo para listado'!$DE$151:$DG$151,0)),0)+IFERROR(INDEX('Hoja de Trabajo para listado'!$CD$155:$DC$1048576,MATCH($A203,'Hoja de Trabajo para listado'!$CD$155:$CD$1048576,0),MATCH((CUADRO!F$5&amp;$E203),'Hoja de Trabajo para listado'!$CD$151:$DC$151,0)),0)</f>
        <v>0</v>
      </c>
      <c r="G203" s="257">
        <f ca="1">+IFERROR(INDEX('Hoja de Trabajo para listado'!$A$155:$Z$1048576,MATCH($A203,'Hoja de Trabajo para listado'!$A$155:$A$1048576,0),MATCH((CUADRO!G$5&amp;$E203),'Hoja de Trabajo para listado'!$A$151:$Z$151,0)),0)+IFERROR(INDEX('Hoja de Trabajo para listado'!$AB$155:$BA$1048576,MATCH($A203,'Hoja de Trabajo para listado'!$AB$155:$AB$1048576,0),MATCH((CUADRO!G$5&amp;$E203),'Hoja de Trabajo para listado'!$AB$151:$BA$151,0)),0)+IFERROR(INDEX('Hoja de Trabajo para listado'!$BC$155:$CB$1048576,MATCH($A203,'Hoja de Trabajo para listado'!$BC$155:$BC$1048576,0),MATCH((CUADRO!G$5&amp;$E203),'Hoja de Trabajo para listado'!$BC$151:$CB$151,0)),0)+IFERROR(INDEX('Hoja de Trabajo para listado'!$DE$153:$DG$274,MATCH($A203,'Hoja de Trabajo para listado'!$DE$153:$DE$1048576,0),MATCH((CUADRO!G$5&amp;$E203),'Hoja de Trabajo para listado'!$DE$151:$DG$151,0)),0)+IFERROR(INDEX('Hoja de Trabajo para listado'!$CD$155:$DC$1048576,MATCH($A203,'Hoja de Trabajo para listado'!$CD$155:$CD$1048576,0),MATCH((CUADRO!G$5&amp;$E203),'Hoja de Trabajo para listado'!$CD$151:$DC$151,0)),0)</f>
        <v>0</v>
      </c>
      <c r="H203" s="257">
        <f ca="1">+IFERROR(INDEX('Hoja de Trabajo para listado'!$A$155:$Z$1048576,MATCH($A203,'Hoja de Trabajo para listado'!$A$155:$A$1048576,0),MATCH((CUADRO!H$5&amp;$E203),'Hoja de Trabajo para listado'!$A$151:$Z$151,0)),0)+IFERROR(INDEX('Hoja de Trabajo para listado'!$AB$155:$BA$1048576,MATCH($A203,'Hoja de Trabajo para listado'!$AB$155:$AB$1048576,0),MATCH((CUADRO!H$5&amp;$E203),'Hoja de Trabajo para listado'!$AB$151:$BA$151,0)),0)+IFERROR(INDEX('Hoja de Trabajo para listado'!$BC$155:$CB$1048576,MATCH($A203,'Hoja de Trabajo para listado'!$BC$155:$BC$1048576,0),MATCH((CUADRO!H$5&amp;$E203),'Hoja de Trabajo para listado'!$BC$151:$CB$151,0)),0)+IFERROR(INDEX('Hoja de Trabajo para listado'!$DE$153:$DG$274,MATCH($A203,'Hoja de Trabajo para listado'!$DE$153:$DE$1048576,0),MATCH((CUADRO!H$5&amp;$E203),'Hoja de Trabajo para listado'!$DE$151:$DG$151,0)),0)+IFERROR(INDEX('Hoja de Trabajo para listado'!$CD$155:$DC$1048576,MATCH($A203,'Hoja de Trabajo para listado'!$CD$155:$CD$1048576,0),MATCH((CUADRO!H$5&amp;$E203),'Hoja de Trabajo para listado'!$CD$151:$DC$151,0)),0)</f>
        <v>0</v>
      </c>
      <c r="I203" s="257">
        <f ca="1">+IFERROR(INDEX('Hoja de Trabajo para listado'!$A$155:$Z$1048576,MATCH($A203,'Hoja de Trabajo para listado'!$A$155:$A$1048576,0),MATCH((CUADRO!I$5&amp;$E203),'Hoja de Trabajo para listado'!$A$151:$Z$151,0)),0)+IFERROR(INDEX('Hoja de Trabajo para listado'!$AB$155:$BA$1048576,MATCH($A203,'Hoja de Trabajo para listado'!$AB$155:$AB$1048576,0),MATCH((CUADRO!I$5&amp;$E203),'Hoja de Trabajo para listado'!$AB$151:$BA$151,0)),0)+IFERROR(INDEX('Hoja de Trabajo para listado'!$BC$155:$CB$1048576,MATCH($A203,'Hoja de Trabajo para listado'!$BC$155:$BC$1048576,0),MATCH((CUADRO!I$5&amp;$E203),'Hoja de Trabajo para listado'!$BC$151:$CB$151,0)),0)+IFERROR(INDEX('Hoja de Trabajo para listado'!$DE$153:$DG$274,MATCH($A203,'Hoja de Trabajo para listado'!$DE$153:$DE$1048576,0),MATCH((CUADRO!I$5&amp;$E203),'Hoja de Trabajo para listado'!$DE$151:$DG$151,0)),0)+IFERROR(INDEX('Hoja de Trabajo para listado'!$CD$155:$DC$1048576,MATCH($A203,'Hoja de Trabajo para listado'!$CD$155:$CD$1048576,0),MATCH((CUADRO!I$5&amp;$E203),'Hoja de Trabajo para listado'!$CD$151:$DC$151,0)),0)</f>
        <v>0</v>
      </c>
      <c r="J203" s="257">
        <f ca="1">+IFERROR(INDEX('Hoja de Trabajo para listado'!$A$155:$Z$1048576,MATCH($A203,'Hoja de Trabajo para listado'!$A$155:$A$1048576,0),MATCH((CUADRO!J$5&amp;$E203),'Hoja de Trabajo para listado'!$A$151:$Z$151,0)),0)+IFERROR(INDEX('Hoja de Trabajo para listado'!$AB$155:$BA$1048576,MATCH($A203,'Hoja de Trabajo para listado'!$AB$155:$AB$1048576,0),MATCH((CUADRO!J$5&amp;$E203),'Hoja de Trabajo para listado'!$AB$151:$BA$151,0)),0)+IFERROR(INDEX('Hoja de Trabajo para listado'!$BC$155:$CB$1048576,MATCH($A203,'Hoja de Trabajo para listado'!$BC$155:$BC$1048576,0),MATCH((CUADRO!J$5&amp;$E203),'Hoja de Trabajo para listado'!$BC$151:$CB$151,0)),0)+IFERROR(INDEX('Hoja de Trabajo para listado'!$DE$153:$DG$274,MATCH($A203,'Hoja de Trabajo para listado'!$DE$153:$DE$1048576,0),MATCH((CUADRO!J$5&amp;$E203),'Hoja de Trabajo para listado'!$DE$151:$DG$151,0)),0)+IFERROR(INDEX('Hoja de Trabajo para listado'!$CD$155:$DC$1048576,MATCH($A203,'Hoja de Trabajo para listado'!$CD$155:$CD$1048576,0),MATCH((CUADRO!J$5&amp;$E203),'Hoja de Trabajo para listado'!$CD$151:$DC$151,0)),0)</f>
        <v>0</v>
      </c>
      <c r="K203" s="257">
        <f ca="1">+IFERROR(INDEX('Hoja de Trabajo para listado'!$A$155:$Z$1048576,MATCH($A203,'Hoja de Trabajo para listado'!$A$155:$A$1048576,0),MATCH((CUADRO!K$5&amp;$E203),'Hoja de Trabajo para listado'!$A$151:$Z$151,0)),0)+IFERROR(INDEX('Hoja de Trabajo para listado'!$AB$155:$BA$1048576,MATCH($A203,'Hoja de Trabajo para listado'!$AB$155:$AB$1048576,0),MATCH((CUADRO!K$5&amp;$E203),'Hoja de Trabajo para listado'!$AB$151:$BA$151,0)),0)+IFERROR(INDEX('Hoja de Trabajo para listado'!$BC$155:$CB$1048576,MATCH($A203,'Hoja de Trabajo para listado'!$BC$155:$BC$1048576,0),MATCH((CUADRO!K$5&amp;$E203),'Hoja de Trabajo para listado'!$BC$151:$CB$151,0)),0)+IFERROR(INDEX('Hoja de Trabajo para listado'!$DE$153:$DG$274,MATCH($A203,'Hoja de Trabajo para listado'!$DE$153:$DE$1048576,0),MATCH((CUADRO!K$5&amp;$E203),'Hoja de Trabajo para listado'!$DE$151:$DG$151,0)),0)+IFERROR(INDEX('Hoja de Trabajo para listado'!$CD$155:$DC$1048576,MATCH($A203,'Hoja de Trabajo para listado'!$CD$155:$CD$1048576,0),MATCH((CUADRO!K$5&amp;$E203),'Hoja de Trabajo para listado'!$CD$151:$DC$151,0)),0)</f>
        <v>0</v>
      </c>
      <c r="L203" s="257">
        <f ca="1">+IFERROR(INDEX('Hoja de Trabajo para listado'!$A$155:$Z$1048576,MATCH($A203,'Hoja de Trabajo para listado'!$A$155:$A$1048576,0),MATCH((CUADRO!L$5&amp;$E203),'Hoja de Trabajo para listado'!$A$151:$Z$151,0)),0)+IFERROR(INDEX('Hoja de Trabajo para listado'!$AB$155:$BA$1048576,MATCH($A203,'Hoja de Trabajo para listado'!$AB$155:$AB$1048576,0),MATCH((CUADRO!L$5&amp;$E203),'Hoja de Trabajo para listado'!$AB$151:$BA$151,0)),0)+IFERROR(INDEX('Hoja de Trabajo para listado'!$BC$155:$CB$1048576,MATCH($A203,'Hoja de Trabajo para listado'!$BC$155:$BC$1048576,0),MATCH((CUADRO!L$5&amp;$E203),'Hoja de Trabajo para listado'!$BC$151:$CB$151,0)),0)+IFERROR(INDEX('Hoja de Trabajo para listado'!$DE$153:$DG$274,MATCH($A203,'Hoja de Trabajo para listado'!$DE$153:$DE$1048576,0),MATCH((CUADRO!L$5&amp;$E203),'Hoja de Trabajo para listado'!$DE$151:$DG$151,0)),0)+IFERROR(INDEX('Hoja de Trabajo para listado'!$CD$155:$DC$1048576,MATCH($A203,'Hoja de Trabajo para listado'!$CD$155:$CD$1048576,0),MATCH((CUADRO!L$5&amp;$E203),'Hoja de Trabajo para listado'!$CD$151:$DC$151,0)),0)</f>
        <v>0</v>
      </c>
      <c r="M203" s="257">
        <f ca="1">+IFERROR(INDEX('Hoja de Trabajo para listado'!$A$155:$Z$1048576,MATCH($A203,'Hoja de Trabajo para listado'!$A$155:$A$1048576,0),MATCH((CUADRO!M$5&amp;$E203),'Hoja de Trabajo para listado'!$A$151:$Z$151,0)),0)+IFERROR(INDEX('Hoja de Trabajo para listado'!$AB$155:$BA$1048576,MATCH($A203,'Hoja de Trabajo para listado'!$AB$155:$AB$1048576,0),MATCH((CUADRO!M$5&amp;$E203),'Hoja de Trabajo para listado'!$AB$151:$BA$151,0)),0)+IFERROR(INDEX('Hoja de Trabajo para listado'!$BC$155:$CB$1048576,MATCH($A203,'Hoja de Trabajo para listado'!$BC$155:$BC$1048576,0),MATCH((CUADRO!M$5&amp;$E203),'Hoja de Trabajo para listado'!$BC$151:$CB$151,0)),0)+IFERROR(INDEX('Hoja de Trabajo para listado'!$DE$153:$DG$274,MATCH($A203,'Hoja de Trabajo para listado'!$DE$153:$DE$1048576,0),MATCH((CUADRO!M$5&amp;$E203),'Hoja de Trabajo para listado'!$DE$151:$DG$151,0)),0)+IFERROR(INDEX('Hoja de Trabajo para listado'!$CD$155:$DC$1048576,MATCH($A203,'Hoja de Trabajo para listado'!$CD$155:$CD$1048576,0),MATCH((CUADRO!M$5&amp;$E203),'Hoja de Trabajo para listado'!$CD$151:$DC$151,0)),0)</f>
        <v>4013.08</v>
      </c>
      <c r="N203" s="257">
        <f ca="1">+IFERROR(INDEX('Hoja de Trabajo para listado'!$A$155:$Z$1048576,MATCH($A203,'Hoja de Trabajo para listado'!$A$155:$A$1048576,0),MATCH((CUADRO!N$5&amp;$E203),'Hoja de Trabajo para listado'!$A$151:$Z$151,0)),0)+IFERROR(INDEX('Hoja de Trabajo para listado'!$AB$155:$BA$1048576,MATCH($A203,'Hoja de Trabajo para listado'!$AB$155:$AB$1048576,0),MATCH((CUADRO!N$5&amp;$E203),'Hoja de Trabajo para listado'!$AB$151:$BA$151,0)),0)+IFERROR(INDEX('Hoja de Trabajo para listado'!$BC$155:$CB$1048576,MATCH($A203,'Hoja de Trabajo para listado'!$BC$155:$BC$1048576,0),MATCH((CUADRO!N$5&amp;$E203),'Hoja de Trabajo para listado'!$BC$151:$CB$151,0)),0)+IFERROR(INDEX('Hoja de Trabajo para listado'!$DE$153:$DG$274,MATCH($A203,'Hoja de Trabajo para listado'!$DE$153:$DE$1048576,0),MATCH((CUADRO!N$5&amp;$E203),'Hoja de Trabajo para listado'!$DE$151:$DG$151,0)),0)+IFERROR(INDEX('Hoja de Trabajo para listado'!$CD$155:$DC$1048576,MATCH($A203,'Hoja de Trabajo para listado'!$CD$155:$CD$1048576,0),MATCH((CUADRO!N$5&amp;$E203),'Hoja de Trabajo para listado'!$CD$151:$DC$151,0)),0)</f>
        <v>682891</v>
      </c>
      <c r="O203" s="257">
        <f ca="1">+IFERROR(INDEX('Hoja de Trabajo para listado'!$A$155:$Z$1048576,MATCH($A203,'Hoja de Trabajo para listado'!$A$155:$A$1048576,0),MATCH((CUADRO!O$5&amp;$E203),'Hoja de Trabajo para listado'!$A$151:$Z$151,0)),0)+IFERROR(INDEX('Hoja de Trabajo para listado'!$AB$155:$BA$1048576,MATCH($A203,'Hoja de Trabajo para listado'!$AB$155:$AB$1048576,0),MATCH((CUADRO!O$5&amp;$E203),'Hoja de Trabajo para listado'!$AB$151:$BA$151,0)),0)+IFERROR(INDEX('Hoja de Trabajo para listado'!$BC$155:$CB$1048576,MATCH($A203,'Hoja de Trabajo para listado'!$BC$155:$BC$1048576,0),MATCH((CUADRO!O$5&amp;$E203),'Hoja de Trabajo para listado'!$BC$151:$CB$151,0)),0)+IFERROR(INDEX('Hoja de Trabajo para listado'!$DE$153:$DG$274,MATCH($A203,'Hoja de Trabajo para listado'!$DE$153:$DE$1048576,0),MATCH((CUADRO!O$5&amp;$E203),'Hoja de Trabajo para listado'!$DE$151:$DG$151,0)),0)+IFERROR(INDEX('Hoja de Trabajo para listado'!$CD$155:$DC$1048576,MATCH($A203,'Hoja de Trabajo para listado'!$CD$155:$CD$1048576,0),MATCH((CUADRO!O$5&amp;$E203),'Hoja de Trabajo para listado'!$CD$151:$DC$151,0)),0)</f>
        <v>0</v>
      </c>
      <c r="P203" s="257">
        <f ca="1">+IFERROR(INDEX('Hoja de Trabajo para listado'!$A$155:$Z$1048576,MATCH($A203,'Hoja de Trabajo para listado'!$A$155:$A$1048576,0),MATCH((CUADRO!P$5&amp;$E203),'Hoja de Trabajo para listado'!$A$151:$Z$151,0)),0)+IFERROR(INDEX('Hoja de Trabajo para listado'!$AB$155:$BA$1048576,MATCH($A203,'Hoja de Trabajo para listado'!$AB$155:$AB$1048576,0),MATCH((CUADRO!P$5&amp;$E203),'Hoja de Trabajo para listado'!$AB$151:$BA$151,0)),0)+IFERROR(INDEX('Hoja de Trabajo para listado'!$BC$155:$CB$1048576,MATCH($A203,'Hoja de Trabajo para listado'!$BC$155:$BC$1048576,0),MATCH((CUADRO!P$5&amp;$E203),'Hoja de Trabajo para listado'!$BC$151:$CB$151,0)),0)+IFERROR(INDEX('Hoja de Trabajo para listado'!$DE$153:$DG$274,MATCH($A203,'Hoja de Trabajo para listado'!$DE$153:$DE$1048576,0),MATCH((CUADRO!P$5&amp;$E203),'Hoja de Trabajo para listado'!$DE$151:$DG$151,0)),0)+IFERROR(INDEX('Hoja de Trabajo para listado'!$CD$155:$DC$1048576,MATCH($A203,'Hoja de Trabajo para listado'!$CD$155:$CD$1048576,0),MATCH((CUADRO!P$5&amp;$E203),'Hoja de Trabajo para listado'!$CD$151:$DC$151,0)),0)</f>
        <v>0</v>
      </c>
      <c r="Q203" s="257">
        <f ca="1">+IFERROR(INDEX('Hoja de Trabajo para listado'!$A$155:$Z$1048576,MATCH($A203,'Hoja de Trabajo para listado'!$A$155:$A$1048576,0),MATCH((CUADRO!Q$5&amp;$E203),'Hoja de Trabajo para listado'!$A$151:$Z$151,0)),0)+IFERROR(INDEX('Hoja de Trabajo para listado'!$AB$155:$BA$1048576,MATCH($A203,'Hoja de Trabajo para listado'!$AB$155:$AB$1048576,0),MATCH((CUADRO!Q$5&amp;$E203),'Hoja de Trabajo para listado'!$AB$151:$BA$151,0)),0)+IFERROR(INDEX('Hoja de Trabajo para listado'!$BC$155:$CB$1048576,MATCH($A203,'Hoja de Trabajo para listado'!$BC$155:$BC$1048576,0),MATCH((CUADRO!Q$5&amp;$E203),'Hoja de Trabajo para listado'!$BC$151:$CB$151,0)),0)+IFERROR(INDEX('Hoja de Trabajo para listado'!$DE$153:$DG$274,MATCH($A203,'Hoja de Trabajo para listado'!$DE$153:$DE$1048576,0),MATCH((CUADRO!Q$5&amp;$E203),'Hoja de Trabajo para listado'!$DE$151:$DG$151,0)),0)+IFERROR(INDEX('Hoja de Trabajo para listado'!$CD$155:$DC$1048576,MATCH($A203,'Hoja de Trabajo para listado'!$CD$155:$CD$1048576,0),MATCH((CUADRO!Q$5&amp;$E203),'Hoja de Trabajo para listado'!$CD$151:$DC$151,0)),0)</f>
        <v>0</v>
      </c>
      <c r="R203" s="257">
        <f t="shared" ca="1" si="6"/>
        <v>686904.08</v>
      </c>
      <c r="S203" s="257">
        <f ca="1">+R202+R203</f>
        <v>686904.08</v>
      </c>
      <c r="T203" s="257">
        <f ca="1">+S203</f>
        <v>686904.08</v>
      </c>
      <c r="U203" s="256">
        <f t="shared" si="7"/>
        <v>2</v>
      </c>
      <c r="V203" s="362" t="str">
        <f>+VLOOKUP(A203,bd_lista!$A$3:$E$590,5,FALSE)</f>
        <v>Instituciones Descentralizadas</v>
      </c>
      <c r="W203" s="362"/>
      <c r="X203" s="254">
        <f>+VLOOKUP(A203,[2]Sheet1!$A$13:$D$744,4,FALSE)</f>
        <v>16</v>
      </c>
      <c r="Y203" s="254" t="str">
        <f>+VLOOKUP(X203,bd_lista!$A$3:$C$590,3,FALSE)</f>
        <v>Ministerio de Educación</v>
      </c>
      <c r="Z203" s="314"/>
      <c r="AA203" s="315"/>
    </row>
    <row r="204" spans="1:27" ht="15" customHeight="1">
      <c r="A204" s="264">
        <v>273</v>
      </c>
      <c r="B204" s="306">
        <f>+A204</f>
        <v>273</v>
      </c>
      <c r="C204" s="259" t="str">
        <f>+VLOOKUP(A204,bd_lista!$A$3:$C$590,3,FALSE)</f>
        <v>Direc. Dptal. de Educación Pando</v>
      </c>
      <c r="D204" s="361" t="str">
        <f>+C204</f>
        <v>Direc. Dptal. de Educación Pando</v>
      </c>
      <c r="E204" s="259" t="s">
        <v>1313</v>
      </c>
      <c r="F204" s="255">
        <f ca="1">+IFERROR(INDEX('Hoja de Trabajo para listado'!$A$155:$Z$1048576,MATCH($A204,'Hoja de Trabajo para listado'!$A$155:$A$1048576,0),MATCH((CUADRO!F$5&amp;$E204),'Hoja de Trabajo para listado'!$A$151:$Z$151,0)),0)+IFERROR(INDEX('Hoja de Trabajo para listado'!$AB$155:$BA$1048576,MATCH($A204,'Hoja de Trabajo para listado'!$AB$155:$AB$1048576,0),MATCH((CUADRO!F$5&amp;$E204),'Hoja de Trabajo para listado'!$AB$151:$BA$151,0)),0)+IFERROR(INDEX('Hoja de Trabajo para listado'!$BC$155:$CB$1048576,MATCH($A204,'Hoja de Trabajo para listado'!$BC$155:$BC$1048576,0),MATCH((CUADRO!F$5&amp;$E204),'Hoja de Trabajo para listado'!$BC$151:$CB$151,0)),0)+IFERROR(INDEX('Hoja de Trabajo para listado'!$DE$153:$DG$274,MATCH($A204,'Hoja de Trabajo para listado'!$DE$153:$DE$1048576,0),MATCH((CUADRO!F$5&amp;$E204),'Hoja de Trabajo para listado'!$DE$151:$DG$151,0)),0)+IFERROR(INDEX('Hoja de Trabajo para listado'!$CD$155:$DC$1048576,MATCH($A204,'Hoja de Trabajo para listado'!$CD$155:$CD$1048576,0),MATCH((CUADRO!F$5&amp;$E204),'Hoja de Trabajo para listado'!$CD$151:$DC$151,0)),0)</f>
        <v>0</v>
      </c>
      <c r="G204" s="255">
        <f ca="1">+IFERROR(INDEX('Hoja de Trabajo para listado'!$A$155:$Z$1048576,MATCH($A204,'Hoja de Trabajo para listado'!$A$155:$A$1048576,0),MATCH((CUADRO!G$5&amp;$E204),'Hoja de Trabajo para listado'!$A$151:$Z$151,0)),0)+IFERROR(INDEX('Hoja de Trabajo para listado'!$AB$155:$BA$1048576,MATCH($A204,'Hoja de Trabajo para listado'!$AB$155:$AB$1048576,0),MATCH((CUADRO!G$5&amp;$E204),'Hoja de Trabajo para listado'!$AB$151:$BA$151,0)),0)+IFERROR(INDEX('Hoja de Trabajo para listado'!$BC$155:$CB$1048576,MATCH($A204,'Hoja de Trabajo para listado'!$BC$155:$BC$1048576,0),MATCH((CUADRO!G$5&amp;$E204),'Hoja de Trabajo para listado'!$BC$151:$CB$151,0)),0)+IFERROR(INDEX('Hoja de Trabajo para listado'!$DE$153:$DG$274,MATCH($A204,'Hoja de Trabajo para listado'!$DE$153:$DE$1048576,0),MATCH((CUADRO!G$5&amp;$E204),'Hoja de Trabajo para listado'!$DE$151:$DG$151,0)),0)+IFERROR(INDEX('Hoja de Trabajo para listado'!$CD$155:$DC$1048576,MATCH($A204,'Hoja de Trabajo para listado'!$CD$155:$CD$1048576,0),MATCH((CUADRO!G$5&amp;$E204),'Hoja de Trabajo para listado'!$CD$151:$DC$151,0)),0)</f>
        <v>0</v>
      </c>
      <c r="H204" s="255">
        <f ca="1">+IFERROR(INDEX('Hoja de Trabajo para listado'!$A$155:$Z$1048576,MATCH($A204,'Hoja de Trabajo para listado'!$A$155:$A$1048576,0),MATCH((CUADRO!H$5&amp;$E204),'Hoja de Trabajo para listado'!$A$151:$Z$151,0)),0)+IFERROR(INDEX('Hoja de Trabajo para listado'!$AB$155:$BA$1048576,MATCH($A204,'Hoja de Trabajo para listado'!$AB$155:$AB$1048576,0),MATCH((CUADRO!H$5&amp;$E204),'Hoja de Trabajo para listado'!$AB$151:$BA$151,0)),0)+IFERROR(INDEX('Hoja de Trabajo para listado'!$BC$155:$CB$1048576,MATCH($A204,'Hoja de Trabajo para listado'!$BC$155:$BC$1048576,0),MATCH((CUADRO!H$5&amp;$E204),'Hoja de Trabajo para listado'!$BC$151:$CB$151,0)),0)+IFERROR(INDEX('Hoja de Trabajo para listado'!$DE$153:$DG$274,MATCH($A204,'Hoja de Trabajo para listado'!$DE$153:$DE$1048576,0),MATCH((CUADRO!H$5&amp;$E204),'Hoja de Trabajo para listado'!$DE$151:$DG$151,0)),0)+IFERROR(INDEX('Hoja de Trabajo para listado'!$CD$155:$DC$1048576,MATCH($A204,'Hoja de Trabajo para listado'!$CD$155:$CD$1048576,0),MATCH((CUADRO!H$5&amp;$E204),'Hoja de Trabajo para listado'!$CD$151:$DC$151,0)),0)</f>
        <v>0</v>
      </c>
      <c r="I204" s="255">
        <f ca="1">+IFERROR(INDEX('Hoja de Trabajo para listado'!$A$155:$Z$1048576,MATCH($A204,'Hoja de Trabajo para listado'!$A$155:$A$1048576,0),MATCH((CUADRO!I$5&amp;$E204),'Hoja de Trabajo para listado'!$A$151:$Z$151,0)),0)+IFERROR(INDEX('Hoja de Trabajo para listado'!$AB$155:$BA$1048576,MATCH($A204,'Hoja de Trabajo para listado'!$AB$155:$AB$1048576,0),MATCH((CUADRO!I$5&amp;$E204),'Hoja de Trabajo para listado'!$AB$151:$BA$151,0)),0)+IFERROR(INDEX('Hoja de Trabajo para listado'!$BC$155:$CB$1048576,MATCH($A204,'Hoja de Trabajo para listado'!$BC$155:$BC$1048576,0),MATCH((CUADRO!I$5&amp;$E204),'Hoja de Trabajo para listado'!$BC$151:$CB$151,0)),0)+IFERROR(INDEX('Hoja de Trabajo para listado'!$DE$153:$DG$274,MATCH($A204,'Hoja de Trabajo para listado'!$DE$153:$DE$1048576,0),MATCH((CUADRO!I$5&amp;$E204),'Hoja de Trabajo para listado'!$DE$151:$DG$151,0)),0)+IFERROR(INDEX('Hoja de Trabajo para listado'!$CD$155:$DC$1048576,MATCH($A204,'Hoja de Trabajo para listado'!$CD$155:$CD$1048576,0),MATCH((CUADRO!I$5&amp;$E204),'Hoja de Trabajo para listado'!$CD$151:$DC$151,0)),0)</f>
        <v>0</v>
      </c>
      <c r="J204" s="255">
        <f ca="1">+IFERROR(INDEX('Hoja de Trabajo para listado'!$A$155:$Z$1048576,MATCH($A204,'Hoja de Trabajo para listado'!$A$155:$A$1048576,0),MATCH((CUADRO!J$5&amp;$E204),'Hoja de Trabajo para listado'!$A$151:$Z$151,0)),0)+IFERROR(INDEX('Hoja de Trabajo para listado'!$AB$155:$BA$1048576,MATCH($A204,'Hoja de Trabajo para listado'!$AB$155:$AB$1048576,0),MATCH((CUADRO!J$5&amp;$E204),'Hoja de Trabajo para listado'!$AB$151:$BA$151,0)),0)+IFERROR(INDEX('Hoja de Trabajo para listado'!$BC$155:$CB$1048576,MATCH($A204,'Hoja de Trabajo para listado'!$BC$155:$BC$1048576,0),MATCH((CUADRO!J$5&amp;$E204),'Hoja de Trabajo para listado'!$BC$151:$CB$151,0)),0)+IFERROR(INDEX('Hoja de Trabajo para listado'!$DE$153:$DG$274,MATCH($A204,'Hoja de Trabajo para listado'!$DE$153:$DE$1048576,0),MATCH((CUADRO!J$5&amp;$E204),'Hoja de Trabajo para listado'!$DE$151:$DG$151,0)),0)+IFERROR(INDEX('Hoja de Trabajo para listado'!$CD$155:$DC$1048576,MATCH($A204,'Hoja de Trabajo para listado'!$CD$155:$CD$1048576,0),MATCH((CUADRO!J$5&amp;$E204),'Hoja de Trabajo para listado'!$CD$151:$DC$151,0)),0)</f>
        <v>0</v>
      </c>
      <c r="K204" s="255">
        <f ca="1">+IFERROR(INDEX('Hoja de Trabajo para listado'!$A$155:$Z$1048576,MATCH($A204,'Hoja de Trabajo para listado'!$A$155:$A$1048576,0),MATCH((CUADRO!K$5&amp;$E204),'Hoja de Trabajo para listado'!$A$151:$Z$151,0)),0)+IFERROR(INDEX('Hoja de Trabajo para listado'!$AB$155:$BA$1048576,MATCH($A204,'Hoja de Trabajo para listado'!$AB$155:$AB$1048576,0),MATCH((CUADRO!K$5&amp;$E204),'Hoja de Trabajo para listado'!$AB$151:$BA$151,0)),0)+IFERROR(INDEX('Hoja de Trabajo para listado'!$BC$155:$CB$1048576,MATCH($A204,'Hoja de Trabajo para listado'!$BC$155:$BC$1048576,0),MATCH((CUADRO!K$5&amp;$E204),'Hoja de Trabajo para listado'!$BC$151:$CB$151,0)),0)+IFERROR(INDEX('Hoja de Trabajo para listado'!$DE$153:$DG$274,MATCH($A204,'Hoja de Trabajo para listado'!$DE$153:$DE$1048576,0),MATCH((CUADRO!K$5&amp;$E204),'Hoja de Trabajo para listado'!$DE$151:$DG$151,0)),0)+IFERROR(INDEX('Hoja de Trabajo para listado'!$CD$155:$DC$1048576,MATCH($A204,'Hoja de Trabajo para listado'!$CD$155:$CD$1048576,0),MATCH((CUADRO!K$5&amp;$E204),'Hoja de Trabajo para listado'!$CD$151:$DC$151,0)),0)</f>
        <v>0</v>
      </c>
      <c r="L204" s="255">
        <f ca="1">+IFERROR(INDEX('Hoja de Trabajo para listado'!$A$155:$Z$1048576,MATCH($A204,'Hoja de Trabajo para listado'!$A$155:$A$1048576,0),MATCH((CUADRO!L$5&amp;$E204),'Hoja de Trabajo para listado'!$A$151:$Z$151,0)),0)+IFERROR(INDEX('Hoja de Trabajo para listado'!$AB$155:$BA$1048576,MATCH($A204,'Hoja de Trabajo para listado'!$AB$155:$AB$1048576,0),MATCH((CUADRO!L$5&amp;$E204),'Hoja de Trabajo para listado'!$AB$151:$BA$151,0)),0)+IFERROR(INDEX('Hoja de Trabajo para listado'!$BC$155:$CB$1048576,MATCH($A204,'Hoja de Trabajo para listado'!$BC$155:$BC$1048576,0),MATCH((CUADRO!L$5&amp;$E204),'Hoja de Trabajo para listado'!$BC$151:$CB$151,0)),0)+IFERROR(INDEX('Hoja de Trabajo para listado'!$DE$153:$DG$274,MATCH($A204,'Hoja de Trabajo para listado'!$DE$153:$DE$1048576,0),MATCH((CUADRO!L$5&amp;$E204),'Hoja de Trabajo para listado'!$DE$151:$DG$151,0)),0)+IFERROR(INDEX('Hoja de Trabajo para listado'!$CD$155:$DC$1048576,MATCH($A204,'Hoja de Trabajo para listado'!$CD$155:$CD$1048576,0),MATCH((CUADRO!L$5&amp;$E204),'Hoja de Trabajo para listado'!$CD$151:$DC$151,0)),0)</f>
        <v>0</v>
      </c>
      <c r="M204" s="255">
        <f ca="1">+IFERROR(INDEX('Hoja de Trabajo para listado'!$A$155:$Z$1048576,MATCH($A204,'Hoja de Trabajo para listado'!$A$155:$A$1048576,0),MATCH((CUADRO!M$5&amp;$E204),'Hoja de Trabajo para listado'!$A$151:$Z$151,0)),0)+IFERROR(INDEX('Hoja de Trabajo para listado'!$AB$155:$BA$1048576,MATCH($A204,'Hoja de Trabajo para listado'!$AB$155:$AB$1048576,0),MATCH((CUADRO!M$5&amp;$E204),'Hoja de Trabajo para listado'!$AB$151:$BA$151,0)),0)+IFERROR(INDEX('Hoja de Trabajo para listado'!$BC$155:$CB$1048576,MATCH($A204,'Hoja de Trabajo para listado'!$BC$155:$BC$1048576,0),MATCH((CUADRO!M$5&amp;$E204),'Hoja de Trabajo para listado'!$BC$151:$CB$151,0)),0)+IFERROR(INDEX('Hoja de Trabajo para listado'!$DE$153:$DG$274,MATCH($A204,'Hoja de Trabajo para listado'!$DE$153:$DE$1048576,0),MATCH((CUADRO!M$5&amp;$E204),'Hoja de Trabajo para listado'!$DE$151:$DG$151,0)),0)+IFERROR(INDEX('Hoja de Trabajo para listado'!$CD$155:$DC$1048576,MATCH($A204,'Hoja de Trabajo para listado'!$CD$155:$CD$1048576,0),MATCH((CUADRO!M$5&amp;$E204),'Hoja de Trabajo para listado'!$CD$151:$DC$151,0)),0)</f>
        <v>0</v>
      </c>
      <c r="N204" s="255">
        <f ca="1">+IFERROR(INDEX('Hoja de Trabajo para listado'!$A$155:$Z$1048576,MATCH($A204,'Hoja de Trabajo para listado'!$A$155:$A$1048576,0),MATCH((CUADRO!N$5&amp;$E204),'Hoja de Trabajo para listado'!$A$151:$Z$151,0)),0)+IFERROR(INDEX('Hoja de Trabajo para listado'!$AB$155:$BA$1048576,MATCH($A204,'Hoja de Trabajo para listado'!$AB$155:$AB$1048576,0),MATCH((CUADRO!N$5&amp;$E204),'Hoja de Trabajo para listado'!$AB$151:$BA$151,0)),0)+IFERROR(INDEX('Hoja de Trabajo para listado'!$BC$155:$CB$1048576,MATCH($A204,'Hoja de Trabajo para listado'!$BC$155:$BC$1048576,0),MATCH((CUADRO!N$5&amp;$E204),'Hoja de Trabajo para listado'!$BC$151:$CB$151,0)),0)+IFERROR(INDEX('Hoja de Trabajo para listado'!$DE$153:$DG$274,MATCH($A204,'Hoja de Trabajo para listado'!$DE$153:$DE$1048576,0),MATCH((CUADRO!N$5&amp;$E204),'Hoja de Trabajo para listado'!$DE$151:$DG$151,0)),0)+IFERROR(INDEX('Hoja de Trabajo para listado'!$CD$155:$DC$1048576,MATCH($A204,'Hoja de Trabajo para listado'!$CD$155:$CD$1048576,0),MATCH((CUADRO!N$5&amp;$E204),'Hoja de Trabajo para listado'!$CD$151:$DC$151,0)),0)</f>
        <v>0</v>
      </c>
      <c r="O204" s="255">
        <f ca="1">+IFERROR(INDEX('Hoja de Trabajo para listado'!$A$155:$Z$1048576,MATCH($A204,'Hoja de Trabajo para listado'!$A$155:$A$1048576,0),MATCH((CUADRO!O$5&amp;$E204),'Hoja de Trabajo para listado'!$A$151:$Z$151,0)),0)+IFERROR(INDEX('Hoja de Trabajo para listado'!$AB$155:$BA$1048576,MATCH($A204,'Hoja de Trabajo para listado'!$AB$155:$AB$1048576,0),MATCH((CUADRO!O$5&amp;$E204),'Hoja de Trabajo para listado'!$AB$151:$BA$151,0)),0)+IFERROR(INDEX('Hoja de Trabajo para listado'!$BC$155:$CB$1048576,MATCH($A204,'Hoja de Trabajo para listado'!$BC$155:$BC$1048576,0),MATCH((CUADRO!O$5&amp;$E204),'Hoja de Trabajo para listado'!$BC$151:$CB$151,0)),0)+IFERROR(INDEX('Hoja de Trabajo para listado'!$DE$153:$DG$274,MATCH($A204,'Hoja de Trabajo para listado'!$DE$153:$DE$1048576,0),MATCH((CUADRO!O$5&amp;$E204),'Hoja de Trabajo para listado'!$DE$151:$DG$151,0)),0)+IFERROR(INDEX('Hoja de Trabajo para listado'!$CD$155:$DC$1048576,MATCH($A204,'Hoja de Trabajo para listado'!$CD$155:$CD$1048576,0),MATCH((CUADRO!O$5&amp;$E204),'Hoja de Trabajo para listado'!$CD$151:$DC$151,0)),0)</f>
        <v>0</v>
      </c>
      <c r="P204" s="255">
        <f ca="1">+IFERROR(INDEX('Hoja de Trabajo para listado'!$A$155:$Z$1048576,MATCH($A204,'Hoja de Trabajo para listado'!$A$155:$A$1048576,0),MATCH((CUADRO!P$5&amp;$E204),'Hoja de Trabajo para listado'!$A$151:$Z$151,0)),0)+IFERROR(INDEX('Hoja de Trabajo para listado'!$AB$155:$BA$1048576,MATCH($A204,'Hoja de Trabajo para listado'!$AB$155:$AB$1048576,0),MATCH((CUADRO!P$5&amp;$E204),'Hoja de Trabajo para listado'!$AB$151:$BA$151,0)),0)+IFERROR(INDEX('Hoja de Trabajo para listado'!$BC$155:$CB$1048576,MATCH($A204,'Hoja de Trabajo para listado'!$BC$155:$BC$1048576,0),MATCH((CUADRO!P$5&amp;$E204),'Hoja de Trabajo para listado'!$BC$151:$CB$151,0)),0)+IFERROR(INDEX('Hoja de Trabajo para listado'!$DE$153:$DG$274,MATCH($A204,'Hoja de Trabajo para listado'!$DE$153:$DE$1048576,0),MATCH((CUADRO!P$5&amp;$E204),'Hoja de Trabajo para listado'!$DE$151:$DG$151,0)),0)+IFERROR(INDEX('Hoja de Trabajo para listado'!$CD$155:$DC$1048576,MATCH($A204,'Hoja de Trabajo para listado'!$CD$155:$CD$1048576,0),MATCH((CUADRO!P$5&amp;$E204),'Hoja de Trabajo para listado'!$CD$151:$DC$151,0)),0)</f>
        <v>0</v>
      </c>
      <c r="Q204" s="255">
        <f ca="1">+IFERROR(INDEX('Hoja de Trabajo para listado'!$A$155:$Z$1048576,MATCH($A204,'Hoja de Trabajo para listado'!$A$155:$A$1048576,0),MATCH((CUADRO!Q$5&amp;$E204),'Hoja de Trabajo para listado'!$A$151:$Z$151,0)),0)+IFERROR(INDEX('Hoja de Trabajo para listado'!$AB$155:$BA$1048576,MATCH($A204,'Hoja de Trabajo para listado'!$AB$155:$AB$1048576,0),MATCH((CUADRO!Q$5&amp;$E204),'Hoja de Trabajo para listado'!$AB$151:$BA$151,0)),0)+IFERROR(INDEX('Hoja de Trabajo para listado'!$BC$155:$CB$1048576,MATCH($A204,'Hoja de Trabajo para listado'!$BC$155:$BC$1048576,0),MATCH((CUADRO!Q$5&amp;$E204),'Hoja de Trabajo para listado'!$BC$151:$CB$151,0)),0)+IFERROR(INDEX('Hoja de Trabajo para listado'!$DE$153:$DG$274,MATCH($A204,'Hoja de Trabajo para listado'!$DE$153:$DE$1048576,0),MATCH((CUADRO!Q$5&amp;$E204),'Hoja de Trabajo para listado'!$DE$151:$DG$151,0)),0)+IFERROR(INDEX('Hoja de Trabajo para listado'!$CD$155:$DC$1048576,MATCH($A204,'Hoja de Trabajo para listado'!$CD$155:$CD$1048576,0),MATCH((CUADRO!Q$5&amp;$E204),'Hoja de Trabajo para listado'!$CD$151:$DC$151,0)),0)</f>
        <v>0</v>
      </c>
      <c r="R204" s="255">
        <f t="shared" ca="1" si="6"/>
        <v>0</v>
      </c>
      <c r="S204" s="255"/>
      <c r="T204" s="255">
        <f ca="1">+T205</f>
        <v>681408.64</v>
      </c>
      <c r="U204" s="254">
        <f t="shared" si="7"/>
        <v>1</v>
      </c>
      <c r="V204" s="362" t="str">
        <f>+VLOOKUP(A204,bd_lista!$A$3:$E$590,5,FALSE)</f>
        <v>Instituciones Descentralizadas</v>
      </c>
      <c r="W204" s="361" t="str">
        <f>+V204</f>
        <v>Instituciones Descentralizadas</v>
      </c>
      <c r="X204" s="254">
        <f>+VLOOKUP(A204,[2]Sheet1!$A$13:$D$744,4,FALSE)</f>
        <v>16</v>
      </c>
      <c r="Y204" s="254" t="str">
        <f>+VLOOKUP(X204,bd_lista!$A$3:$C$590,3,FALSE)</f>
        <v>Ministerio de Educación</v>
      </c>
      <c r="Z204" s="316">
        <f>+X204</f>
        <v>16</v>
      </c>
      <c r="AA204" s="348" t="str">
        <f>+Y204</f>
        <v>Ministerio de Educación</v>
      </c>
    </row>
    <row r="205" spans="1:27" ht="15" customHeight="1">
      <c r="A205" s="32">
        <v>273</v>
      </c>
      <c r="B205" s="307"/>
      <c r="C205" s="362" t="str">
        <f>+VLOOKUP(A205,bd_lista!$A$3:$C$590,3,FALSE)</f>
        <v>Direc. Dptal. de Educación Pando</v>
      </c>
      <c r="D205" s="362"/>
      <c r="E205" s="362" t="s">
        <v>1314</v>
      </c>
      <c r="F205" s="257">
        <f ca="1">+IFERROR(INDEX('Hoja de Trabajo para listado'!$A$155:$Z$1048576,MATCH($A205,'Hoja de Trabajo para listado'!$A$155:$A$1048576,0),MATCH((CUADRO!F$5&amp;$E205),'Hoja de Trabajo para listado'!$A$151:$Z$151,0)),0)+IFERROR(INDEX('Hoja de Trabajo para listado'!$AB$155:$BA$1048576,MATCH($A205,'Hoja de Trabajo para listado'!$AB$155:$AB$1048576,0),MATCH((CUADRO!F$5&amp;$E205),'Hoja de Trabajo para listado'!$AB$151:$BA$151,0)),0)+IFERROR(INDEX('Hoja de Trabajo para listado'!$BC$155:$CB$1048576,MATCH($A205,'Hoja de Trabajo para listado'!$BC$155:$BC$1048576,0),MATCH((CUADRO!F$5&amp;$E205),'Hoja de Trabajo para listado'!$BC$151:$CB$151,0)),0)+IFERROR(INDEX('Hoja de Trabajo para listado'!$DE$153:$DG$274,MATCH($A205,'Hoja de Trabajo para listado'!$DE$153:$DE$1048576,0),MATCH((CUADRO!F$5&amp;$E205),'Hoja de Trabajo para listado'!$DE$151:$DG$151,0)),0)+IFERROR(INDEX('Hoja de Trabajo para listado'!$CD$155:$DC$1048576,MATCH($A205,'Hoja de Trabajo para listado'!$CD$155:$CD$1048576,0),MATCH((CUADRO!F$5&amp;$E205),'Hoja de Trabajo para listado'!$CD$151:$DC$151,0)),0)</f>
        <v>549406.64</v>
      </c>
      <c r="G205" s="257">
        <f ca="1">+IFERROR(INDEX('Hoja de Trabajo para listado'!$A$155:$Z$1048576,MATCH($A205,'Hoja de Trabajo para listado'!$A$155:$A$1048576,0),MATCH((CUADRO!G$5&amp;$E205),'Hoja de Trabajo para listado'!$A$151:$Z$151,0)),0)+IFERROR(INDEX('Hoja de Trabajo para listado'!$AB$155:$BA$1048576,MATCH($A205,'Hoja de Trabajo para listado'!$AB$155:$AB$1048576,0),MATCH((CUADRO!G$5&amp;$E205),'Hoja de Trabajo para listado'!$AB$151:$BA$151,0)),0)+IFERROR(INDEX('Hoja de Trabajo para listado'!$BC$155:$CB$1048576,MATCH($A205,'Hoja de Trabajo para listado'!$BC$155:$BC$1048576,0),MATCH((CUADRO!G$5&amp;$E205),'Hoja de Trabajo para listado'!$BC$151:$CB$151,0)),0)+IFERROR(INDEX('Hoja de Trabajo para listado'!$DE$153:$DG$274,MATCH($A205,'Hoja de Trabajo para listado'!$DE$153:$DE$1048576,0),MATCH((CUADRO!G$5&amp;$E205),'Hoja de Trabajo para listado'!$DE$151:$DG$151,0)),0)+IFERROR(INDEX('Hoja de Trabajo para listado'!$CD$155:$DC$1048576,MATCH($A205,'Hoja de Trabajo para listado'!$CD$155:$CD$1048576,0),MATCH((CUADRO!G$5&amp;$E205),'Hoja de Trabajo para listado'!$CD$151:$DC$151,0)),0)</f>
        <v>0</v>
      </c>
      <c r="H205" s="257">
        <f ca="1">+IFERROR(INDEX('Hoja de Trabajo para listado'!$A$155:$Z$1048576,MATCH($A205,'Hoja de Trabajo para listado'!$A$155:$A$1048576,0),MATCH((CUADRO!H$5&amp;$E205),'Hoja de Trabajo para listado'!$A$151:$Z$151,0)),0)+IFERROR(INDEX('Hoja de Trabajo para listado'!$AB$155:$BA$1048576,MATCH($A205,'Hoja de Trabajo para listado'!$AB$155:$AB$1048576,0),MATCH((CUADRO!H$5&amp;$E205),'Hoja de Trabajo para listado'!$AB$151:$BA$151,0)),0)+IFERROR(INDEX('Hoja de Trabajo para listado'!$BC$155:$CB$1048576,MATCH($A205,'Hoja de Trabajo para listado'!$BC$155:$BC$1048576,0),MATCH((CUADRO!H$5&amp;$E205),'Hoja de Trabajo para listado'!$BC$151:$CB$151,0)),0)+IFERROR(INDEX('Hoja de Trabajo para listado'!$DE$153:$DG$274,MATCH($A205,'Hoja de Trabajo para listado'!$DE$153:$DE$1048576,0),MATCH((CUADRO!H$5&amp;$E205),'Hoja de Trabajo para listado'!$DE$151:$DG$151,0)),0)+IFERROR(INDEX('Hoja de Trabajo para listado'!$CD$155:$DC$1048576,MATCH($A205,'Hoja de Trabajo para listado'!$CD$155:$CD$1048576,0),MATCH((CUADRO!H$5&amp;$E205),'Hoja de Trabajo para listado'!$CD$151:$DC$151,0)),0)</f>
        <v>0</v>
      </c>
      <c r="I205" s="257">
        <f ca="1">+IFERROR(INDEX('Hoja de Trabajo para listado'!$A$155:$Z$1048576,MATCH($A205,'Hoja de Trabajo para listado'!$A$155:$A$1048576,0),MATCH((CUADRO!I$5&amp;$E205),'Hoja de Trabajo para listado'!$A$151:$Z$151,0)),0)+IFERROR(INDEX('Hoja de Trabajo para listado'!$AB$155:$BA$1048576,MATCH($A205,'Hoja de Trabajo para listado'!$AB$155:$AB$1048576,0),MATCH((CUADRO!I$5&amp;$E205),'Hoja de Trabajo para listado'!$AB$151:$BA$151,0)),0)+IFERROR(INDEX('Hoja de Trabajo para listado'!$BC$155:$CB$1048576,MATCH($A205,'Hoja de Trabajo para listado'!$BC$155:$BC$1048576,0),MATCH((CUADRO!I$5&amp;$E205),'Hoja de Trabajo para listado'!$BC$151:$CB$151,0)),0)+IFERROR(INDEX('Hoja de Trabajo para listado'!$DE$153:$DG$274,MATCH($A205,'Hoja de Trabajo para listado'!$DE$153:$DE$1048576,0),MATCH((CUADRO!I$5&amp;$E205),'Hoja de Trabajo para listado'!$DE$151:$DG$151,0)),0)+IFERROR(INDEX('Hoja de Trabajo para listado'!$CD$155:$DC$1048576,MATCH($A205,'Hoja de Trabajo para listado'!$CD$155:$CD$1048576,0),MATCH((CUADRO!I$5&amp;$E205),'Hoja de Trabajo para listado'!$CD$151:$DC$151,0)),0)</f>
        <v>0</v>
      </c>
      <c r="J205" s="257">
        <f ca="1">+IFERROR(INDEX('Hoja de Trabajo para listado'!$A$155:$Z$1048576,MATCH($A205,'Hoja de Trabajo para listado'!$A$155:$A$1048576,0),MATCH((CUADRO!J$5&amp;$E205),'Hoja de Trabajo para listado'!$A$151:$Z$151,0)),0)+IFERROR(INDEX('Hoja de Trabajo para listado'!$AB$155:$BA$1048576,MATCH($A205,'Hoja de Trabajo para listado'!$AB$155:$AB$1048576,0),MATCH((CUADRO!J$5&amp;$E205),'Hoja de Trabajo para listado'!$AB$151:$BA$151,0)),0)+IFERROR(INDEX('Hoja de Trabajo para listado'!$BC$155:$CB$1048576,MATCH($A205,'Hoja de Trabajo para listado'!$BC$155:$BC$1048576,0),MATCH((CUADRO!J$5&amp;$E205),'Hoja de Trabajo para listado'!$BC$151:$CB$151,0)),0)+IFERROR(INDEX('Hoja de Trabajo para listado'!$DE$153:$DG$274,MATCH($A205,'Hoja de Trabajo para listado'!$DE$153:$DE$1048576,0),MATCH((CUADRO!J$5&amp;$E205),'Hoja de Trabajo para listado'!$DE$151:$DG$151,0)),0)+IFERROR(INDEX('Hoja de Trabajo para listado'!$CD$155:$DC$1048576,MATCH($A205,'Hoja de Trabajo para listado'!$CD$155:$CD$1048576,0),MATCH((CUADRO!J$5&amp;$E205),'Hoja de Trabajo para listado'!$CD$151:$DC$151,0)),0)</f>
        <v>0</v>
      </c>
      <c r="K205" s="257">
        <f ca="1">+IFERROR(INDEX('Hoja de Trabajo para listado'!$A$155:$Z$1048576,MATCH($A205,'Hoja de Trabajo para listado'!$A$155:$A$1048576,0),MATCH((CUADRO!K$5&amp;$E205),'Hoja de Trabajo para listado'!$A$151:$Z$151,0)),0)+IFERROR(INDEX('Hoja de Trabajo para listado'!$AB$155:$BA$1048576,MATCH($A205,'Hoja de Trabajo para listado'!$AB$155:$AB$1048576,0),MATCH((CUADRO!K$5&amp;$E205),'Hoja de Trabajo para listado'!$AB$151:$BA$151,0)),0)+IFERROR(INDEX('Hoja de Trabajo para listado'!$BC$155:$CB$1048576,MATCH($A205,'Hoja de Trabajo para listado'!$BC$155:$BC$1048576,0),MATCH((CUADRO!K$5&amp;$E205),'Hoja de Trabajo para listado'!$BC$151:$CB$151,0)),0)+IFERROR(INDEX('Hoja de Trabajo para listado'!$DE$153:$DG$274,MATCH($A205,'Hoja de Trabajo para listado'!$DE$153:$DE$1048576,0),MATCH((CUADRO!K$5&amp;$E205),'Hoja de Trabajo para listado'!$DE$151:$DG$151,0)),0)+IFERROR(INDEX('Hoja de Trabajo para listado'!$CD$155:$DC$1048576,MATCH($A205,'Hoja de Trabajo para listado'!$CD$155:$CD$1048576,0),MATCH((CUADRO!K$5&amp;$E205),'Hoja de Trabajo para listado'!$CD$151:$DC$151,0)),0)</f>
        <v>0</v>
      </c>
      <c r="L205" s="257">
        <f ca="1">+IFERROR(INDEX('Hoja de Trabajo para listado'!$A$155:$Z$1048576,MATCH($A205,'Hoja de Trabajo para listado'!$A$155:$A$1048576,0),MATCH((CUADRO!L$5&amp;$E205),'Hoja de Trabajo para listado'!$A$151:$Z$151,0)),0)+IFERROR(INDEX('Hoja de Trabajo para listado'!$AB$155:$BA$1048576,MATCH($A205,'Hoja de Trabajo para listado'!$AB$155:$AB$1048576,0),MATCH((CUADRO!L$5&amp;$E205),'Hoja de Trabajo para listado'!$AB$151:$BA$151,0)),0)+IFERROR(INDEX('Hoja de Trabajo para listado'!$BC$155:$CB$1048576,MATCH($A205,'Hoja de Trabajo para listado'!$BC$155:$BC$1048576,0),MATCH((CUADRO!L$5&amp;$E205),'Hoja de Trabajo para listado'!$BC$151:$CB$151,0)),0)+IFERROR(INDEX('Hoja de Trabajo para listado'!$DE$153:$DG$274,MATCH($A205,'Hoja de Trabajo para listado'!$DE$153:$DE$1048576,0),MATCH((CUADRO!L$5&amp;$E205),'Hoja de Trabajo para listado'!$DE$151:$DG$151,0)),0)+IFERROR(INDEX('Hoja de Trabajo para listado'!$CD$155:$DC$1048576,MATCH($A205,'Hoja de Trabajo para listado'!$CD$155:$CD$1048576,0),MATCH((CUADRO!L$5&amp;$E205),'Hoja de Trabajo para listado'!$CD$151:$DC$151,0)),0)</f>
        <v>0</v>
      </c>
      <c r="M205" s="257">
        <f ca="1">+IFERROR(INDEX('Hoja de Trabajo para listado'!$A$155:$Z$1048576,MATCH($A205,'Hoja de Trabajo para listado'!$A$155:$A$1048576,0),MATCH((CUADRO!M$5&amp;$E205),'Hoja de Trabajo para listado'!$A$151:$Z$151,0)),0)+IFERROR(INDEX('Hoja de Trabajo para listado'!$AB$155:$BA$1048576,MATCH($A205,'Hoja de Trabajo para listado'!$AB$155:$AB$1048576,0),MATCH((CUADRO!M$5&amp;$E205),'Hoja de Trabajo para listado'!$AB$151:$BA$151,0)),0)+IFERROR(INDEX('Hoja de Trabajo para listado'!$BC$155:$CB$1048576,MATCH($A205,'Hoja de Trabajo para listado'!$BC$155:$BC$1048576,0),MATCH((CUADRO!M$5&amp;$E205),'Hoja de Trabajo para listado'!$BC$151:$CB$151,0)),0)+IFERROR(INDEX('Hoja de Trabajo para listado'!$DE$153:$DG$274,MATCH($A205,'Hoja de Trabajo para listado'!$DE$153:$DE$1048576,0),MATCH((CUADRO!M$5&amp;$E205),'Hoja de Trabajo para listado'!$DE$151:$DG$151,0)),0)+IFERROR(INDEX('Hoja de Trabajo para listado'!$CD$155:$DC$1048576,MATCH($A205,'Hoja de Trabajo para listado'!$CD$155:$CD$1048576,0),MATCH((CUADRO!M$5&amp;$E205),'Hoja de Trabajo para listado'!$CD$151:$DC$151,0)),0)</f>
        <v>0</v>
      </c>
      <c r="N205" s="257">
        <f ca="1">+IFERROR(INDEX('Hoja de Trabajo para listado'!$A$155:$Z$1048576,MATCH($A205,'Hoja de Trabajo para listado'!$A$155:$A$1048576,0),MATCH((CUADRO!N$5&amp;$E205),'Hoja de Trabajo para listado'!$A$151:$Z$151,0)),0)+IFERROR(INDEX('Hoja de Trabajo para listado'!$AB$155:$BA$1048576,MATCH($A205,'Hoja de Trabajo para listado'!$AB$155:$AB$1048576,0),MATCH((CUADRO!N$5&amp;$E205),'Hoja de Trabajo para listado'!$AB$151:$BA$151,0)),0)+IFERROR(INDEX('Hoja de Trabajo para listado'!$BC$155:$CB$1048576,MATCH($A205,'Hoja de Trabajo para listado'!$BC$155:$BC$1048576,0),MATCH((CUADRO!N$5&amp;$E205),'Hoja de Trabajo para listado'!$BC$151:$CB$151,0)),0)+IFERROR(INDEX('Hoja de Trabajo para listado'!$DE$153:$DG$274,MATCH($A205,'Hoja de Trabajo para listado'!$DE$153:$DE$1048576,0),MATCH((CUADRO!N$5&amp;$E205),'Hoja de Trabajo para listado'!$DE$151:$DG$151,0)),0)+IFERROR(INDEX('Hoja de Trabajo para listado'!$CD$155:$DC$1048576,MATCH($A205,'Hoja de Trabajo para listado'!$CD$155:$CD$1048576,0),MATCH((CUADRO!N$5&amp;$E205),'Hoja de Trabajo para listado'!$CD$151:$DC$151,0)),0)</f>
        <v>132002</v>
      </c>
      <c r="O205" s="257">
        <f ca="1">+IFERROR(INDEX('Hoja de Trabajo para listado'!$A$155:$Z$1048576,MATCH($A205,'Hoja de Trabajo para listado'!$A$155:$A$1048576,0),MATCH((CUADRO!O$5&amp;$E205),'Hoja de Trabajo para listado'!$A$151:$Z$151,0)),0)+IFERROR(INDEX('Hoja de Trabajo para listado'!$AB$155:$BA$1048576,MATCH($A205,'Hoja de Trabajo para listado'!$AB$155:$AB$1048576,0),MATCH((CUADRO!O$5&amp;$E205),'Hoja de Trabajo para listado'!$AB$151:$BA$151,0)),0)+IFERROR(INDEX('Hoja de Trabajo para listado'!$BC$155:$CB$1048576,MATCH($A205,'Hoja de Trabajo para listado'!$BC$155:$BC$1048576,0),MATCH((CUADRO!O$5&amp;$E205),'Hoja de Trabajo para listado'!$BC$151:$CB$151,0)),0)+IFERROR(INDEX('Hoja de Trabajo para listado'!$DE$153:$DG$274,MATCH($A205,'Hoja de Trabajo para listado'!$DE$153:$DE$1048576,0),MATCH((CUADRO!O$5&amp;$E205),'Hoja de Trabajo para listado'!$DE$151:$DG$151,0)),0)+IFERROR(INDEX('Hoja de Trabajo para listado'!$CD$155:$DC$1048576,MATCH($A205,'Hoja de Trabajo para listado'!$CD$155:$CD$1048576,0),MATCH((CUADRO!O$5&amp;$E205),'Hoja de Trabajo para listado'!$CD$151:$DC$151,0)),0)</f>
        <v>0</v>
      </c>
      <c r="P205" s="257">
        <f ca="1">+IFERROR(INDEX('Hoja de Trabajo para listado'!$A$155:$Z$1048576,MATCH($A205,'Hoja de Trabajo para listado'!$A$155:$A$1048576,0),MATCH((CUADRO!P$5&amp;$E205),'Hoja de Trabajo para listado'!$A$151:$Z$151,0)),0)+IFERROR(INDEX('Hoja de Trabajo para listado'!$AB$155:$BA$1048576,MATCH($A205,'Hoja de Trabajo para listado'!$AB$155:$AB$1048576,0),MATCH((CUADRO!P$5&amp;$E205),'Hoja de Trabajo para listado'!$AB$151:$BA$151,0)),0)+IFERROR(INDEX('Hoja de Trabajo para listado'!$BC$155:$CB$1048576,MATCH($A205,'Hoja de Trabajo para listado'!$BC$155:$BC$1048576,0),MATCH((CUADRO!P$5&amp;$E205),'Hoja de Trabajo para listado'!$BC$151:$CB$151,0)),0)+IFERROR(INDEX('Hoja de Trabajo para listado'!$DE$153:$DG$274,MATCH($A205,'Hoja de Trabajo para listado'!$DE$153:$DE$1048576,0),MATCH((CUADRO!P$5&amp;$E205),'Hoja de Trabajo para listado'!$DE$151:$DG$151,0)),0)+IFERROR(INDEX('Hoja de Trabajo para listado'!$CD$155:$DC$1048576,MATCH($A205,'Hoja de Trabajo para listado'!$CD$155:$CD$1048576,0),MATCH((CUADRO!P$5&amp;$E205),'Hoja de Trabajo para listado'!$CD$151:$DC$151,0)),0)</f>
        <v>0</v>
      </c>
      <c r="Q205" s="257">
        <f ca="1">+IFERROR(INDEX('Hoja de Trabajo para listado'!$A$155:$Z$1048576,MATCH($A205,'Hoja de Trabajo para listado'!$A$155:$A$1048576,0),MATCH((CUADRO!Q$5&amp;$E205),'Hoja de Trabajo para listado'!$A$151:$Z$151,0)),0)+IFERROR(INDEX('Hoja de Trabajo para listado'!$AB$155:$BA$1048576,MATCH($A205,'Hoja de Trabajo para listado'!$AB$155:$AB$1048576,0),MATCH((CUADRO!Q$5&amp;$E205),'Hoja de Trabajo para listado'!$AB$151:$BA$151,0)),0)+IFERROR(INDEX('Hoja de Trabajo para listado'!$BC$155:$CB$1048576,MATCH($A205,'Hoja de Trabajo para listado'!$BC$155:$BC$1048576,0),MATCH((CUADRO!Q$5&amp;$E205),'Hoja de Trabajo para listado'!$BC$151:$CB$151,0)),0)+IFERROR(INDEX('Hoja de Trabajo para listado'!$DE$153:$DG$274,MATCH($A205,'Hoja de Trabajo para listado'!$DE$153:$DE$1048576,0),MATCH((CUADRO!Q$5&amp;$E205),'Hoja de Trabajo para listado'!$DE$151:$DG$151,0)),0)+IFERROR(INDEX('Hoja de Trabajo para listado'!$CD$155:$DC$1048576,MATCH($A205,'Hoja de Trabajo para listado'!$CD$155:$CD$1048576,0),MATCH((CUADRO!Q$5&amp;$E205),'Hoja de Trabajo para listado'!$CD$151:$DC$151,0)),0)</f>
        <v>0</v>
      </c>
      <c r="R205" s="257">
        <f t="shared" ca="1" si="6"/>
        <v>681408.64</v>
      </c>
      <c r="S205" s="257">
        <f ca="1">+R204+R205</f>
        <v>681408.64</v>
      </c>
      <c r="T205" s="257">
        <f ca="1">+S205</f>
        <v>681408.64</v>
      </c>
      <c r="U205" s="256">
        <f t="shared" si="7"/>
        <v>2</v>
      </c>
      <c r="V205" s="362" t="str">
        <f>+VLOOKUP(A205,bd_lista!$A$3:$E$590,5,FALSE)</f>
        <v>Instituciones Descentralizadas</v>
      </c>
      <c r="W205" s="362"/>
      <c r="X205" s="254">
        <f>+VLOOKUP(A205,[2]Sheet1!$A$13:$D$744,4,FALSE)</f>
        <v>16</v>
      </c>
      <c r="Y205" s="254" t="str">
        <f>+VLOOKUP(X205,bd_lista!$A$3:$C$590,3,FALSE)</f>
        <v>Ministerio de Educación</v>
      </c>
      <c r="Z205" s="314"/>
      <c r="AA205" s="350"/>
    </row>
    <row r="206" spans="1:27" ht="15" customHeight="1">
      <c r="A206" s="264">
        <v>343</v>
      </c>
      <c r="B206" s="306">
        <f>+A206</f>
        <v>343</v>
      </c>
      <c r="C206" s="259" t="str">
        <f>+VLOOKUP(A206,bd_lista!$A$3:$C$590,3,FALSE)</f>
        <v>Escuela de Jueces del Estado</v>
      </c>
      <c r="D206" s="361" t="str">
        <f>+C206</f>
        <v>Escuela de Jueces del Estado</v>
      </c>
      <c r="E206" s="259" t="s">
        <v>1313</v>
      </c>
      <c r="F206" s="255">
        <f ca="1">+IFERROR(INDEX('Hoja de Trabajo para listado'!$A$155:$Z$1048576,MATCH($A206,'Hoja de Trabajo para listado'!$A$155:$A$1048576,0),MATCH((CUADRO!F$5&amp;$E206),'Hoja de Trabajo para listado'!$A$151:$Z$151,0)),0)+IFERROR(INDEX('Hoja de Trabajo para listado'!$AB$155:$BA$1048576,MATCH($A206,'Hoja de Trabajo para listado'!$AB$155:$AB$1048576,0),MATCH((CUADRO!F$5&amp;$E206),'Hoja de Trabajo para listado'!$AB$151:$BA$151,0)),0)+IFERROR(INDEX('Hoja de Trabajo para listado'!$BC$155:$CB$1048576,MATCH($A206,'Hoja de Trabajo para listado'!$BC$155:$BC$1048576,0),MATCH((CUADRO!F$5&amp;$E206),'Hoja de Trabajo para listado'!$BC$151:$CB$151,0)),0)+IFERROR(INDEX('Hoja de Trabajo para listado'!$DE$153:$DG$274,MATCH($A206,'Hoja de Trabajo para listado'!$DE$153:$DE$1048576,0),MATCH((CUADRO!F$5&amp;$E206),'Hoja de Trabajo para listado'!$DE$151:$DG$151,0)),0)+IFERROR(INDEX('Hoja de Trabajo para listado'!$CD$155:$DC$1048576,MATCH($A206,'Hoja de Trabajo para listado'!$CD$155:$CD$1048576,0),MATCH((CUADRO!F$5&amp;$E206),'Hoja de Trabajo para listado'!$CD$151:$DC$151,0)),0)</f>
        <v>0</v>
      </c>
      <c r="G206" s="255">
        <f ca="1">+IFERROR(INDEX('Hoja de Trabajo para listado'!$A$155:$Z$1048576,MATCH($A206,'Hoja de Trabajo para listado'!$A$155:$A$1048576,0),MATCH((CUADRO!G$5&amp;$E206),'Hoja de Trabajo para listado'!$A$151:$Z$151,0)),0)+IFERROR(INDEX('Hoja de Trabajo para listado'!$AB$155:$BA$1048576,MATCH($A206,'Hoja de Trabajo para listado'!$AB$155:$AB$1048576,0),MATCH((CUADRO!G$5&amp;$E206),'Hoja de Trabajo para listado'!$AB$151:$BA$151,0)),0)+IFERROR(INDEX('Hoja de Trabajo para listado'!$BC$155:$CB$1048576,MATCH($A206,'Hoja de Trabajo para listado'!$BC$155:$BC$1048576,0),MATCH((CUADRO!G$5&amp;$E206),'Hoja de Trabajo para listado'!$BC$151:$CB$151,0)),0)+IFERROR(INDEX('Hoja de Trabajo para listado'!$DE$153:$DG$274,MATCH($A206,'Hoja de Trabajo para listado'!$DE$153:$DE$1048576,0),MATCH((CUADRO!G$5&amp;$E206),'Hoja de Trabajo para listado'!$DE$151:$DG$151,0)),0)+IFERROR(INDEX('Hoja de Trabajo para listado'!$CD$155:$DC$1048576,MATCH($A206,'Hoja de Trabajo para listado'!$CD$155:$CD$1048576,0),MATCH((CUADRO!G$5&amp;$E206),'Hoja de Trabajo para listado'!$CD$151:$DC$151,0)),0)</f>
        <v>0</v>
      </c>
      <c r="H206" s="255">
        <f ca="1">+IFERROR(INDEX('Hoja de Trabajo para listado'!$A$155:$Z$1048576,MATCH($A206,'Hoja de Trabajo para listado'!$A$155:$A$1048576,0),MATCH((CUADRO!H$5&amp;$E206),'Hoja de Trabajo para listado'!$A$151:$Z$151,0)),0)+IFERROR(INDEX('Hoja de Trabajo para listado'!$AB$155:$BA$1048576,MATCH($A206,'Hoja de Trabajo para listado'!$AB$155:$AB$1048576,0),MATCH((CUADRO!H$5&amp;$E206),'Hoja de Trabajo para listado'!$AB$151:$BA$151,0)),0)+IFERROR(INDEX('Hoja de Trabajo para listado'!$BC$155:$CB$1048576,MATCH($A206,'Hoja de Trabajo para listado'!$BC$155:$BC$1048576,0),MATCH((CUADRO!H$5&amp;$E206),'Hoja de Trabajo para listado'!$BC$151:$CB$151,0)),0)+IFERROR(INDEX('Hoja de Trabajo para listado'!$DE$153:$DG$274,MATCH($A206,'Hoja de Trabajo para listado'!$DE$153:$DE$1048576,0),MATCH((CUADRO!H$5&amp;$E206),'Hoja de Trabajo para listado'!$DE$151:$DG$151,0)),0)+IFERROR(INDEX('Hoja de Trabajo para listado'!$CD$155:$DC$1048576,MATCH($A206,'Hoja de Trabajo para listado'!$CD$155:$CD$1048576,0),MATCH((CUADRO!H$5&amp;$E206),'Hoja de Trabajo para listado'!$CD$151:$DC$151,0)),0)</f>
        <v>0</v>
      </c>
      <c r="I206" s="255">
        <f ca="1">+IFERROR(INDEX('Hoja de Trabajo para listado'!$A$155:$Z$1048576,MATCH($A206,'Hoja de Trabajo para listado'!$A$155:$A$1048576,0),MATCH((CUADRO!I$5&amp;$E206),'Hoja de Trabajo para listado'!$A$151:$Z$151,0)),0)+IFERROR(INDEX('Hoja de Trabajo para listado'!$AB$155:$BA$1048576,MATCH($A206,'Hoja de Trabajo para listado'!$AB$155:$AB$1048576,0),MATCH((CUADRO!I$5&amp;$E206),'Hoja de Trabajo para listado'!$AB$151:$BA$151,0)),0)+IFERROR(INDEX('Hoja de Trabajo para listado'!$BC$155:$CB$1048576,MATCH($A206,'Hoja de Trabajo para listado'!$BC$155:$BC$1048576,0),MATCH((CUADRO!I$5&amp;$E206),'Hoja de Trabajo para listado'!$BC$151:$CB$151,0)),0)+IFERROR(INDEX('Hoja de Trabajo para listado'!$DE$153:$DG$274,MATCH($A206,'Hoja de Trabajo para listado'!$DE$153:$DE$1048576,0),MATCH((CUADRO!I$5&amp;$E206),'Hoja de Trabajo para listado'!$DE$151:$DG$151,0)),0)+IFERROR(INDEX('Hoja de Trabajo para listado'!$CD$155:$DC$1048576,MATCH($A206,'Hoja de Trabajo para listado'!$CD$155:$CD$1048576,0),MATCH((CUADRO!I$5&amp;$E206),'Hoja de Trabajo para listado'!$CD$151:$DC$151,0)),0)</f>
        <v>0</v>
      </c>
      <c r="J206" s="255">
        <f ca="1">+IFERROR(INDEX('Hoja de Trabajo para listado'!$A$155:$Z$1048576,MATCH($A206,'Hoja de Trabajo para listado'!$A$155:$A$1048576,0),MATCH((CUADRO!J$5&amp;$E206),'Hoja de Trabajo para listado'!$A$151:$Z$151,0)),0)+IFERROR(INDEX('Hoja de Trabajo para listado'!$AB$155:$BA$1048576,MATCH($A206,'Hoja de Trabajo para listado'!$AB$155:$AB$1048576,0),MATCH((CUADRO!J$5&amp;$E206),'Hoja de Trabajo para listado'!$AB$151:$BA$151,0)),0)+IFERROR(INDEX('Hoja de Trabajo para listado'!$BC$155:$CB$1048576,MATCH($A206,'Hoja de Trabajo para listado'!$BC$155:$BC$1048576,0),MATCH((CUADRO!J$5&amp;$E206),'Hoja de Trabajo para listado'!$BC$151:$CB$151,0)),0)+IFERROR(INDEX('Hoja de Trabajo para listado'!$DE$153:$DG$274,MATCH($A206,'Hoja de Trabajo para listado'!$DE$153:$DE$1048576,0),MATCH((CUADRO!J$5&amp;$E206),'Hoja de Trabajo para listado'!$DE$151:$DG$151,0)),0)+IFERROR(INDEX('Hoja de Trabajo para listado'!$CD$155:$DC$1048576,MATCH($A206,'Hoja de Trabajo para listado'!$CD$155:$CD$1048576,0),MATCH((CUADRO!J$5&amp;$E206),'Hoja de Trabajo para listado'!$CD$151:$DC$151,0)),0)</f>
        <v>0</v>
      </c>
      <c r="K206" s="255">
        <f ca="1">+IFERROR(INDEX('Hoja de Trabajo para listado'!$A$155:$Z$1048576,MATCH($A206,'Hoja de Trabajo para listado'!$A$155:$A$1048576,0),MATCH((CUADRO!K$5&amp;$E206),'Hoja de Trabajo para listado'!$A$151:$Z$151,0)),0)+IFERROR(INDEX('Hoja de Trabajo para listado'!$AB$155:$BA$1048576,MATCH($A206,'Hoja de Trabajo para listado'!$AB$155:$AB$1048576,0),MATCH((CUADRO!K$5&amp;$E206),'Hoja de Trabajo para listado'!$AB$151:$BA$151,0)),0)+IFERROR(INDEX('Hoja de Trabajo para listado'!$BC$155:$CB$1048576,MATCH($A206,'Hoja de Trabajo para listado'!$BC$155:$BC$1048576,0),MATCH((CUADRO!K$5&amp;$E206),'Hoja de Trabajo para listado'!$BC$151:$CB$151,0)),0)+IFERROR(INDEX('Hoja de Trabajo para listado'!$DE$153:$DG$274,MATCH($A206,'Hoja de Trabajo para listado'!$DE$153:$DE$1048576,0),MATCH((CUADRO!K$5&amp;$E206),'Hoja de Trabajo para listado'!$DE$151:$DG$151,0)),0)+IFERROR(INDEX('Hoja de Trabajo para listado'!$CD$155:$DC$1048576,MATCH($A206,'Hoja de Trabajo para listado'!$CD$155:$CD$1048576,0),MATCH((CUADRO!K$5&amp;$E206),'Hoja de Trabajo para listado'!$CD$151:$DC$151,0)),0)</f>
        <v>0</v>
      </c>
      <c r="L206" s="255">
        <f ca="1">+IFERROR(INDEX('Hoja de Trabajo para listado'!$A$155:$Z$1048576,MATCH($A206,'Hoja de Trabajo para listado'!$A$155:$A$1048576,0),MATCH((CUADRO!L$5&amp;$E206),'Hoja de Trabajo para listado'!$A$151:$Z$151,0)),0)+IFERROR(INDEX('Hoja de Trabajo para listado'!$AB$155:$BA$1048576,MATCH($A206,'Hoja de Trabajo para listado'!$AB$155:$AB$1048576,0),MATCH((CUADRO!L$5&amp;$E206),'Hoja de Trabajo para listado'!$AB$151:$BA$151,0)),0)+IFERROR(INDEX('Hoja de Trabajo para listado'!$BC$155:$CB$1048576,MATCH($A206,'Hoja de Trabajo para listado'!$BC$155:$BC$1048576,0),MATCH((CUADRO!L$5&amp;$E206),'Hoja de Trabajo para listado'!$BC$151:$CB$151,0)),0)+IFERROR(INDEX('Hoja de Trabajo para listado'!$DE$153:$DG$274,MATCH($A206,'Hoja de Trabajo para listado'!$DE$153:$DE$1048576,0),MATCH((CUADRO!L$5&amp;$E206),'Hoja de Trabajo para listado'!$DE$151:$DG$151,0)),0)+IFERROR(INDEX('Hoja de Trabajo para listado'!$CD$155:$DC$1048576,MATCH($A206,'Hoja de Trabajo para listado'!$CD$155:$CD$1048576,0),MATCH((CUADRO!L$5&amp;$E206),'Hoja de Trabajo para listado'!$CD$151:$DC$151,0)),0)</f>
        <v>0</v>
      </c>
      <c r="M206" s="255">
        <f ca="1">+IFERROR(INDEX('Hoja de Trabajo para listado'!$A$155:$Z$1048576,MATCH($A206,'Hoja de Trabajo para listado'!$A$155:$A$1048576,0),MATCH((CUADRO!M$5&amp;$E206),'Hoja de Trabajo para listado'!$A$151:$Z$151,0)),0)+IFERROR(INDEX('Hoja de Trabajo para listado'!$AB$155:$BA$1048576,MATCH($A206,'Hoja de Trabajo para listado'!$AB$155:$AB$1048576,0),MATCH((CUADRO!M$5&amp;$E206),'Hoja de Trabajo para listado'!$AB$151:$BA$151,0)),0)+IFERROR(INDEX('Hoja de Trabajo para listado'!$BC$155:$CB$1048576,MATCH($A206,'Hoja de Trabajo para listado'!$BC$155:$BC$1048576,0),MATCH((CUADRO!M$5&amp;$E206),'Hoja de Trabajo para listado'!$BC$151:$CB$151,0)),0)+IFERROR(INDEX('Hoja de Trabajo para listado'!$DE$153:$DG$274,MATCH($A206,'Hoja de Trabajo para listado'!$DE$153:$DE$1048576,0),MATCH((CUADRO!M$5&amp;$E206),'Hoja de Trabajo para listado'!$DE$151:$DG$151,0)),0)+IFERROR(INDEX('Hoja de Trabajo para listado'!$CD$155:$DC$1048576,MATCH($A206,'Hoja de Trabajo para listado'!$CD$155:$CD$1048576,0),MATCH((CUADRO!M$5&amp;$E206),'Hoja de Trabajo para listado'!$CD$151:$DC$151,0)),0)</f>
        <v>0</v>
      </c>
      <c r="N206" s="255">
        <f ca="1">+IFERROR(INDEX('Hoja de Trabajo para listado'!$A$155:$Z$1048576,MATCH($A206,'Hoja de Trabajo para listado'!$A$155:$A$1048576,0),MATCH((CUADRO!N$5&amp;$E206),'Hoja de Trabajo para listado'!$A$151:$Z$151,0)),0)+IFERROR(INDEX('Hoja de Trabajo para listado'!$AB$155:$BA$1048576,MATCH($A206,'Hoja de Trabajo para listado'!$AB$155:$AB$1048576,0),MATCH((CUADRO!N$5&amp;$E206),'Hoja de Trabajo para listado'!$AB$151:$BA$151,0)),0)+IFERROR(INDEX('Hoja de Trabajo para listado'!$BC$155:$CB$1048576,MATCH($A206,'Hoja de Trabajo para listado'!$BC$155:$BC$1048576,0),MATCH((CUADRO!N$5&amp;$E206),'Hoja de Trabajo para listado'!$BC$151:$CB$151,0)),0)+IFERROR(INDEX('Hoja de Trabajo para listado'!$DE$153:$DG$274,MATCH($A206,'Hoja de Trabajo para listado'!$DE$153:$DE$1048576,0),MATCH((CUADRO!N$5&amp;$E206),'Hoja de Trabajo para listado'!$DE$151:$DG$151,0)),0)+IFERROR(INDEX('Hoja de Trabajo para listado'!$CD$155:$DC$1048576,MATCH($A206,'Hoja de Trabajo para listado'!$CD$155:$CD$1048576,0),MATCH((CUADRO!N$5&amp;$E206),'Hoja de Trabajo para listado'!$CD$151:$DC$151,0)),0)</f>
        <v>0</v>
      </c>
      <c r="O206" s="255">
        <f ca="1">+IFERROR(INDEX('Hoja de Trabajo para listado'!$A$155:$Z$1048576,MATCH($A206,'Hoja de Trabajo para listado'!$A$155:$A$1048576,0),MATCH((CUADRO!O$5&amp;$E206),'Hoja de Trabajo para listado'!$A$151:$Z$151,0)),0)+IFERROR(INDEX('Hoja de Trabajo para listado'!$AB$155:$BA$1048576,MATCH($A206,'Hoja de Trabajo para listado'!$AB$155:$AB$1048576,0),MATCH((CUADRO!O$5&amp;$E206),'Hoja de Trabajo para listado'!$AB$151:$BA$151,0)),0)+IFERROR(INDEX('Hoja de Trabajo para listado'!$BC$155:$CB$1048576,MATCH($A206,'Hoja de Trabajo para listado'!$BC$155:$BC$1048576,0),MATCH((CUADRO!O$5&amp;$E206),'Hoja de Trabajo para listado'!$BC$151:$CB$151,0)),0)+IFERROR(INDEX('Hoja de Trabajo para listado'!$DE$153:$DG$274,MATCH($A206,'Hoja de Trabajo para listado'!$DE$153:$DE$1048576,0),MATCH((CUADRO!O$5&amp;$E206),'Hoja de Trabajo para listado'!$DE$151:$DG$151,0)),0)+IFERROR(INDEX('Hoja de Trabajo para listado'!$CD$155:$DC$1048576,MATCH($A206,'Hoja de Trabajo para listado'!$CD$155:$CD$1048576,0),MATCH((CUADRO!O$5&amp;$E206),'Hoja de Trabajo para listado'!$CD$151:$DC$151,0)),0)</f>
        <v>0</v>
      </c>
      <c r="P206" s="255">
        <f ca="1">+IFERROR(INDEX('Hoja de Trabajo para listado'!$A$155:$Z$1048576,MATCH($A206,'Hoja de Trabajo para listado'!$A$155:$A$1048576,0),MATCH((CUADRO!P$5&amp;$E206),'Hoja de Trabajo para listado'!$A$151:$Z$151,0)),0)+IFERROR(INDEX('Hoja de Trabajo para listado'!$AB$155:$BA$1048576,MATCH($A206,'Hoja de Trabajo para listado'!$AB$155:$AB$1048576,0),MATCH((CUADRO!P$5&amp;$E206),'Hoja de Trabajo para listado'!$AB$151:$BA$151,0)),0)+IFERROR(INDEX('Hoja de Trabajo para listado'!$BC$155:$CB$1048576,MATCH($A206,'Hoja de Trabajo para listado'!$BC$155:$BC$1048576,0),MATCH((CUADRO!P$5&amp;$E206),'Hoja de Trabajo para listado'!$BC$151:$CB$151,0)),0)+IFERROR(INDEX('Hoja de Trabajo para listado'!$DE$153:$DG$274,MATCH($A206,'Hoja de Trabajo para listado'!$DE$153:$DE$1048576,0),MATCH((CUADRO!P$5&amp;$E206),'Hoja de Trabajo para listado'!$DE$151:$DG$151,0)),0)+IFERROR(INDEX('Hoja de Trabajo para listado'!$CD$155:$DC$1048576,MATCH($A206,'Hoja de Trabajo para listado'!$CD$155:$CD$1048576,0),MATCH((CUADRO!P$5&amp;$E206),'Hoja de Trabajo para listado'!$CD$151:$DC$151,0)),0)</f>
        <v>0</v>
      </c>
      <c r="Q206" s="255">
        <f ca="1">+IFERROR(INDEX('Hoja de Trabajo para listado'!$A$155:$Z$1048576,MATCH($A206,'Hoja de Trabajo para listado'!$A$155:$A$1048576,0),MATCH((CUADRO!Q$5&amp;$E206),'Hoja de Trabajo para listado'!$A$151:$Z$151,0)),0)+IFERROR(INDEX('Hoja de Trabajo para listado'!$AB$155:$BA$1048576,MATCH($A206,'Hoja de Trabajo para listado'!$AB$155:$AB$1048576,0),MATCH((CUADRO!Q$5&amp;$E206),'Hoja de Trabajo para listado'!$AB$151:$BA$151,0)),0)+IFERROR(INDEX('Hoja de Trabajo para listado'!$BC$155:$CB$1048576,MATCH($A206,'Hoja de Trabajo para listado'!$BC$155:$BC$1048576,0),MATCH((CUADRO!Q$5&amp;$E206),'Hoja de Trabajo para listado'!$BC$151:$CB$151,0)),0)+IFERROR(INDEX('Hoja de Trabajo para listado'!$DE$153:$DG$274,MATCH($A206,'Hoja de Trabajo para listado'!$DE$153:$DE$1048576,0),MATCH((CUADRO!Q$5&amp;$E206),'Hoja de Trabajo para listado'!$DE$151:$DG$151,0)),0)+IFERROR(INDEX('Hoja de Trabajo para listado'!$CD$155:$DC$1048576,MATCH($A206,'Hoja de Trabajo para listado'!$CD$155:$CD$1048576,0),MATCH((CUADRO!Q$5&amp;$E206),'Hoja de Trabajo para listado'!$CD$151:$DC$151,0)),0)</f>
        <v>0</v>
      </c>
      <c r="R206" s="255">
        <f t="shared" ca="1" si="6"/>
        <v>0</v>
      </c>
      <c r="S206" s="255"/>
      <c r="T206" s="255">
        <f ca="1">+T207</f>
        <v>627468.43000000005</v>
      </c>
      <c r="U206" s="254">
        <f t="shared" si="7"/>
        <v>1</v>
      </c>
      <c r="V206" s="362" t="str">
        <f>+VLOOKUP(A206,bd_lista!$A$3:$E$590,5,FALSE)</f>
        <v>Instituciones Descentralizadas</v>
      </c>
      <c r="W206" s="361" t="str">
        <f>+V206</f>
        <v>Instituciones Descentralizadas</v>
      </c>
      <c r="X206" s="254">
        <f>+VLOOKUP(A206,[2]Sheet1!$A$13:$D$744,4,FALSE)</f>
        <v>660</v>
      </c>
      <c r="Y206" s="254" t="str">
        <f>+VLOOKUP(X206,bd_lista!$A$3:$C$590,3,FALSE)</f>
        <v>Órgano Judicial</v>
      </c>
      <c r="Z206" s="316">
        <f>+X206</f>
        <v>660</v>
      </c>
      <c r="AA206" s="317" t="str">
        <f>+Y206</f>
        <v>Órgano Judicial</v>
      </c>
    </row>
    <row r="207" spans="1:27" ht="15" customHeight="1">
      <c r="A207" s="32">
        <v>343</v>
      </c>
      <c r="B207" s="307"/>
      <c r="C207" s="362" t="str">
        <f>+VLOOKUP(A207,bd_lista!$A$3:$C$590,3,FALSE)</f>
        <v>Escuela de Jueces del Estado</v>
      </c>
      <c r="D207" s="362"/>
      <c r="E207" s="362" t="s">
        <v>1314</v>
      </c>
      <c r="F207" s="257">
        <f ca="1">+IFERROR(INDEX('Hoja de Trabajo para listado'!$A$155:$Z$1048576,MATCH($A207,'Hoja de Trabajo para listado'!$A$155:$A$1048576,0),MATCH((CUADRO!F$5&amp;$E207),'Hoja de Trabajo para listado'!$A$151:$Z$151,0)),0)+IFERROR(INDEX('Hoja de Trabajo para listado'!$AB$155:$BA$1048576,MATCH($A207,'Hoja de Trabajo para listado'!$AB$155:$AB$1048576,0),MATCH((CUADRO!F$5&amp;$E207),'Hoja de Trabajo para listado'!$AB$151:$BA$151,0)),0)+IFERROR(INDEX('Hoja de Trabajo para listado'!$BC$155:$CB$1048576,MATCH($A207,'Hoja de Trabajo para listado'!$BC$155:$BC$1048576,0),MATCH((CUADRO!F$5&amp;$E207),'Hoja de Trabajo para listado'!$BC$151:$CB$151,0)),0)+IFERROR(INDEX('Hoja de Trabajo para listado'!$DE$153:$DG$274,MATCH($A207,'Hoja de Trabajo para listado'!$DE$153:$DE$1048576,0),MATCH((CUADRO!F$5&amp;$E207),'Hoja de Trabajo para listado'!$DE$151:$DG$151,0)),0)+IFERROR(INDEX('Hoja de Trabajo para listado'!$CD$155:$DC$1048576,MATCH($A207,'Hoja de Trabajo para listado'!$CD$155:$CD$1048576,0),MATCH((CUADRO!F$5&amp;$E207),'Hoja de Trabajo para listado'!$CD$151:$DC$151,0)),0)</f>
        <v>0</v>
      </c>
      <c r="G207" s="257">
        <f ca="1">+IFERROR(INDEX('Hoja de Trabajo para listado'!$A$155:$Z$1048576,MATCH($A207,'Hoja de Trabajo para listado'!$A$155:$A$1048576,0),MATCH((CUADRO!G$5&amp;$E207),'Hoja de Trabajo para listado'!$A$151:$Z$151,0)),0)+IFERROR(INDEX('Hoja de Trabajo para listado'!$AB$155:$BA$1048576,MATCH($A207,'Hoja de Trabajo para listado'!$AB$155:$AB$1048576,0),MATCH((CUADRO!G$5&amp;$E207),'Hoja de Trabajo para listado'!$AB$151:$BA$151,0)),0)+IFERROR(INDEX('Hoja de Trabajo para listado'!$BC$155:$CB$1048576,MATCH($A207,'Hoja de Trabajo para listado'!$BC$155:$BC$1048576,0),MATCH((CUADRO!G$5&amp;$E207),'Hoja de Trabajo para listado'!$BC$151:$CB$151,0)),0)+IFERROR(INDEX('Hoja de Trabajo para listado'!$DE$153:$DG$274,MATCH($A207,'Hoja de Trabajo para listado'!$DE$153:$DE$1048576,0),MATCH((CUADRO!G$5&amp;$E207),'Hoja de Trabajo para listado'!$DE$151:$DG$151,0)),0)+IFERROR(INDEX('Hoja de Trabajo para listado'!$CD$155:$DC$1048576,MATCH($A207,'Hoja de Trabajo para listado'!$CD$155:$CD$1048576,0),MATCH((CUADRO!G$5&amp;$E207),'Hoja de Trabajo para listado'!$CD$151:$DC$151,0)),0)</f>
        <v>0</v>
      </c>
      <c r="H207" s="257">
        <f ca="1">+IFERROR(INDEX('Hoja de Trabajo para listado'!$A$155:$Z$1048576,MATCH($A207,'Hoja de Trabajo para listado'!$A$155:$A$1048576,0),MATCH((CUADRO!H$5&amp;$E207),'Hoja de Trabajo para listado'!$A$151:$Z$151,0)),0)+IFERROR(INDEX('Hoja de Trabajo para listado'!$AB$155:$BA$1048576,MATCH($A207,'Hoja de Trabajo para listado'!$AB$155:$AB$1048576,0),MATCH((CUADRO!H$5&amp;$E207),'Hoja de Trabajo para listado'!$AB$151:$BA$151,0)),0)+IFERROR(INDEX('Hoja de Trabajo para listado'!$BC$155:$CB$1048576,MATCH($A207,'Hoja de Trabajo para listado'!$BC$155:$BC$1048576,0),MATCH((CUADRO!H$5&amp;$E207),'Hoja de Trabajo para listado'!$BC$151:$CB$151,0)),0)+IFERROR(INDEX('Hoja de Trabajo para listado'!$DE$153:$DG$274,MATCH($A207,'Hoja de Trabajo para listado'!$DE$153:$DE$1048576,0),MATCH((CUADRO!H$5&amp;$E207),'Hoja de Trabajo para listado'!$DE$151:$DG$151,0)),0)+IFERROR(INDEX('Hoja de Trabajo para listado'!$CD$155:$DC$1048576,MATCH($A207,'Hoja de Trabajo para listado'!$CD$155:$CD$1048576,0),MATCH((CUADRO!H$5&amp;$E207),'Hoja de Trabajo para listado'!$CD$151:$DC$151,0)),0)</f>
        <v>0</v>
      </c>
      <c r="I207" s="257">
        <f ca="1">+IFERROR(INDEX('Hoja de Trabajo para listado'!$A$155:$Z$1048576,MATCH($A207,'Hoja de Trabajo para listado'!$A$155:$A$1048576,0),MATCH((CUADRO!I$5&amp;$E207),'Hoja de Trabajo para listado'!$A$151:$Z$151,0)),0)+IFERROR(INDEX('Hoja de Trabajo para listado'!$AB$155:$BA$1048576,MATCH($A207,'Hoja de Trabajo para listado'!$AB$155:$AB$1048576,0),MATCH((CUADRO!I$5&amp;$E207),'Hoja de Trabajo para listado'!$AB$151:$BA$151,0)),0)+IFERROR(INDEX('Hoja de Trabajo para listado'!$BC$155:$CB$1048576,MATCH($A207,'Hoja de Trabajo para listado'!$BC$155:$BC$1048576,0),MATCH((CUADRO!I$5&amp;$E207),'Hoja de Trabajo para listado'!$BC$151:$CB$151,0)),0)+IFERROR(INDEX('Hoja de Trabajo para listado'!$DE$153:$DG$274,MATCH($A207,'Hoja de Trabajo para listado'!$DE$153:$DE$1048576,0),MATCH((CUADRO!I$5&amp;$E207),'Hoja de Trabajo para listado'!$DE$151:$DG$151,0)),0)+IFERROR(INDEX('Hoja de Trabajo para listado'!$CD$155:$DC$1048576,MATCH($A207,'Hoja de Trabajo para listado'!$CD$155:$CD$1048576,0),MATCH((CUADRO!I$5&amp;$E207),'Hoja de Trabajo para listado'!$CD$151:$DC$151,0)),0)</f>
        <v>0</v>
      </c>
      <c r="J207" s="257">
        <f ca="1">+IFERROR(INDEX('Hoja de Trabajo para listado'!$A$155:$Z$1048576,MATCH($A207,'Hoja de Trabajo para listado'!$A$155:$A$1048576,0),MATCH((CUADRO!J$5&amp;$E207),'Hoja de Trabajo para listado'!$A$151:$Z$151,0)),0)+IFERROR(INDEX('Hoja de Trabajo para listado'!$AB$155:$BA$1048576,MATCH($A207,'Hoja de Trabajo para listado'!$AB$155:$AB$1048576,0),MATCH((CUADRO!J$5&amp;$E207),'Hoja de Trabajo para listado'!$AB$151:$BA$151,0)),0)+IFERROR(INDEX('Hoja de Trabajo para listado'!$BC$155:$CB$1048576,MATCH($A207,'Hoja de Trabajo para listado'!$BC$155:$BC$1048576,0),MATCH((CUADRO!J$5&amp;$E207),'Hoja de Trabajo para listado'!$BC$151:$CB$151,0)),0)+IFERROR(INDEX('Hoja de Trabajo para listado'!$DE$153:$DG$274,MATCH($A207,'Hoja de Trabajo para listado'!$DE$153:$DE$1048576,0),MATCH((CUADRO!J$5&amp;$E207),'Hoja de Trabajo para listado'!$DE$151:$DG$151,0)),0)+IFERROR(INDEX('Hoja de Trabajo para listado'!$CD$155:$DC$1048576,MATCH($A207,'Hoja de Trabajo para listado'!$CD$155:$CD$1048576,0),MATCH((CUADRO!J$5&amp;$E207),'Hoja de Trabajo para listado'!$CD$151:$DC$151,0)),0)</f>
        <v>0</v>
      </c>
      <c r="K207" s="257">
        <f ca="1">+IFERROR(INDEX('Hoja de Trabajo para listado'!$A$155:$Z$1048576,MATCH($A207,'Hoja de Trabajo para listado'!$A$155:$A$1048576,0),MATCH((CUADRO!K$5&amp;$E207),'Hoja de Trabajo para listado'!$A$151:$Z$151,0)),0)+IFERROR(INDEX('Hoja de Trabajo para listado'!$AB$155:$BA$1048576,MATCH($A207,'Hoja de Trabajo para listado'!$AB$155:$AB$1048576,0),MATCH((CUADRO!K$5&amp;$E207),'Hoja de Trabajo para listado'!$AB$151:$BA$151,0)),0)+IFERROR(INDEX('Hoja de Trabajo para listado'!$BC$155:$CB$1048576,MATCH($A207,'Hoja de Trabajo para listado'!$BC$155:$BC$1048576,0),MATCH((CUADRO!K$5&amp;$E207),'Hoja de Trabajo para listado'!$BC$151:$CB$151,0)),0)+IFERROR(INDEX('Hoja de Trabajo para listado'!$DE$153:$DG$274,MATCH($A207,'Hoja de Trabajo para listado'!$DE$153:$DE$1048576,0),MATCH((CUADRO!K$5&amp;$E207),'Hoja de Trabajo para listado'!$DE$151:$DG$151,0)),0)+IFERROR(INDEX('Hoja de Trabajo para listado'!$CD$155:$DC$1048576,MATCH($A207,'Hoja de Trabajo para listado'!$CD$155:$CD$1048576,0),MATCH((CUADRO!K$5&amp;$E207),'Hoja de Trabajo para listado'!$CD$151:$DC$151,0)),0)</f>
        <v>0</v>
      </c>
      <c r="L207" s="257">
        <f ca="1">+IFERROR(INDEX('Hoja de Trabajo para listado'!$A$155:$Z$1048576,MATCH($A207,'Hoja de Trabajo para listado'!$A$155:$A$1048576,0),MATCH((CUADRO!L$5&amp;$E207),'Hoja de Trabajo para listado'!$A$151:$Z$151,0)),0)+IFERROR(INDEX('Hoja de Trabajo para listado'!$AB$155:$BA$1048576,MATCH($A207,'Hoja de Trabajo para listado'!$AB$155:$AB$1048576,0),MATCH((CUADRO!L$5&amp;$E207),'Hoja de Trabajo para listado'!$AB$151:$BA$151,0)),0)+IFERROR(INDEX('Hoja de Trabajo para listado'!$BC$155:$CB$1048576,MATCH($A207,'Hoja de Trabajo para listado'!$BC$155:$BC$1048576,0),MATCH((CUADRO!L$5&amp;$E207),'Hoja de Trabajo para listado'!$BC$151:$CB$151,0)),0)+IFERROR(INDEX('Hoja de Trabajo para listado'!$DE$153:$DG$274,MATCH($A207,'Hoja de Trabajo para listado'!$DE$153:$DE$1048576,0),MATCH((CUADRO!L$5&amp;$E207),'Hoja de Trabajo para listado'!$DE$151:$DG$151,0)),0)+IFERROR(INDEX('Hoja de Trabajo para listado'!$CD$155:$DC$1048576,MATCH($A207,'Hoja de Trabajo para listado'!$CD$155:$CD$1048576,0),MATCH((CUADRO!L$5&amp;$E207),'Hoja de Trabajo para listado'!$CD$151:$DC$151,0)),0)</f>
        <v>0</v>
      </c>
      <c r="M207" s="257">
        <f ca="1">+IFERROR(INDEX('Hoja de Trabajo para listado'!$A$155:$Z$1048576,MATCH($A207,'Hoja de Trabajo para listado'!$A$155:$A$1048576,0),MATCH((CUADRO!M$5&amp;$E207),'Hoja de Trabajo para listado'!$A$151:$Z$151,0)),0)+IFERROR(INDEX('Hoja de Trabajo para listado'!$AB$155:$BA$1048576,MATCH($A207,'Hoja de Trabajo para listado'!$AB$155:$AB$1048576,0),MATCH((CUADRO!M$5&amp;$E207),'Hoja de Trabajo para listado'!$AB$151:$BA$151,0)),0)+IFERROR(INDEX('Hoja de Trabajo para listado'!$BC$155:$CB$1048576,MATCH($A207,'Hoja de Trabajo para listado'!$BC$155:$BC$1048576,0),MATCH((CUADRO!M$5&amp;$E207),'Hoja de Trabajo para listado'!$BC$151:$CB$151,0)),0)+IFERROR(INDEX('Hoja de Trabajo para listado'!$DE$153:$DG$274,MATCH($A207,'Hoja de Trabajo para listado'!$DE$153:$DE$1048576,0),MATCH((CUADRO!M$5&amp;$E207),'Hoja de Trabajo para listado'!$DE$151:$DG$151,0)),0)+IFERROR(INDEX('Hoja de Trabajo para listado'!$CD$155:$DC$1048576,MATCH($A207,'Hoja de Trabajo para listado'!$CD$155:$CD$1048576,0),MATCH((CUADRO!M$5&amp;$E207),'Hoja de Trabajo para listado'!$CD$151:$DC$151,0)),0)</f>
        <v>627468.43000000005</v>
      </c>
      <c r="N207" s="257">
        <f ca="1">+IFERROR(INDEX('Hoja de Trabajo para listado'!$A$155:$Z$1048576,MATCH($A207,'Hoja de Trabajo para listado'!$A$155:$A$1048576,0),MATCH((CUADRO!N$5&amp;$E207),'Hoja de Trabajo para listado'!$A$151:$Z$151,0)),0)+IFERROR(INDEX('Hoja de Trabajo para listado'!$AB$155:$BA$1048576,MATCH($A207,'Hoja de Trabajo para listado'!$AB$155:$AB$1048576,0),MATCH((CUADRO!N$5&amp;$E207),'Hoja de Trabajo para listado'!$AB$151:$BA$151,0)),0)+IFERROR(INDEX('Hoja de Trabajo para listado'!$BC$155:$CB$1048576,MATCH($A207,'Hoja de Trabajo para listado'!$BC$155:$BC$1048576,0),MATCH((CUADRO!N$5&amp;$E207),'Hoja de Trabajo para listado'!$BC$151:$CB$151,0)),0)+IFERROR(INDEX('Hoja de Trabajo para listado'!$DE$153:$DG$274,MATCH($A207,'Hoja de Trabajo para listado'!$DE$153:$DE$1048576,0),MATCH((CUADRO!N$5&amp;$E207),'Hoja de Trabajo para listado'!$DE$151:$DG$151,0)),0)+IFERROR(INDEX('Hoja de Trabajo para listado'!$CD$155:$DC$1048576,MATCH($A207,'Hoja de Trabajo para listado'!$CD$155:$CD$1048576,0),MATCH((CUADRO!N$5&amp;$E207),'Hoja de Trabajo para listado'!$CD$151:$DC$151,0)),0)</f>
        <v>0</v>
      </c>
      <c r="O207" s="257">
        <f ca="1">+IFERROR(INDEX('Hoja de Trabajo para listado'!$A$155:$Z$1048576,MATCH($A207,'Hoja de Trabajo para listado'!$A$155:$A$1048576,0),MATCH((CUADRO!O$5&amp;$E207),'Hoja de Trabajo para listado'!$A$151:$Z$151,0)),0)+IFERROR(INDEX('Hoja de Trabajo para listado'!$AB$155:$BA$1048576,MATCH($A207,'Hoja de Trabajo para listado'!$AB$155:$AB$1048576,0),MATCH((CUADRO!O$5&amp;$E207),'Hoja de Trabajo para listado'!$AB$151:$BA$151,0)),0)+IFERROR(INDEX('Hoja de Trabajo para listado'!$BC$155:$CB$1048576,MATCH($A207,'Hoja de Trabajo para listado'!$BC$155:$BC$1048576,0),MATCH((CUADRO!O$5&amp;$E207),'Hoja de Trabajo para listado'!$BC$151:$CB$151,0)),0)+IFERROR(INDEX('Hoja de Trabajo para listado'!$DE$153:$DG$274,MATCH($A207,'Hoja de Trabajo para listado'!$DE$153:$DE$1048576,0),MATCH((CUADRO!O$5&amp;$E207),'Hoja de Trabajo para listado'!$DE$151:$DG$151,0)),0)+IFERROR(INDEX('Hoja de Trabajo para listado'!$CD$155:$DC$1048576,MATCH($A207,'Hoja de Trabajo para listado'!$CD$155:$CD$1048576,0),MATCH((CUADRO!O$5&amp;$E207),'Hoja de Trabajo para listado'!$CD$151:$DC$151,0)),0)</f>
        <v>0</v>
      </c>
      <c r="P207" s="257">
        <f ca="1">+IFERROR(INDEX('Hoja de Trabajo para listado'!$A$155:$Z$1048576,MATCH($A207,'Hoja de Trabajo para listado'!$A$155:$A$1048576,0),MATCH((CUADRO!P$5&amp;$E207),'Hoja de Trabajo para listado'!$A$151:$Z$151,0)),0)+IFERROR(INDEX('Hoja de Trabajo para listado'!$AB$155:$BA$1048576,MATCH($A207,'Hoja de Trabajo para listado'!$AB$155:$AB$1048576,0),MATCH((CUADRO!P$5&amp;$E207),'Hoja de Trabajo para listado'!$AB$151:$BA$151,0)),0)+IFERROR(INDEX('Hoja de Trabajo para listado'!$BC$155:$CB$1048576,MATCH($A207,'Hoja de Trabajo para listado'!$BC$155:$BC$1048576,0),MATCH((CUADRO!P$5&amp;$E207),'Hoja de Trabajo para listado'!$BC$151:$CB$151,0)),0)+IFERROR(INDEX('Hoja de Trabajo para listado'!$DE$153:$DG$274,MATCH($A207,'Hoja de Trabajo para listado'!$DE$153:$DE$1048576,0),MATCH((CUADRO!P$5&amp;$E207),'Hoja de Trabajo para listado'!$DE$151:$DG$151,0)),0)+IFERROR(INDEX('Hoja de Trabajo para listado'!$CD$155:$DC$1048576,MATCH($A207,'Hoja de Trabajo para listado'!$CD$155:$CD$1048576,0),MATCH((CUADRO!P$5&amp;$E207),'Hoja de Trabajo para listado'!$CD$151:$DC$151,0)),0)</f>
        <v>0</v>
      </c>
      <c r="Q207" s="257">
        <f ca="1">+IFERROR(INDEX('Hoja de Trabajo para listado'!$A$155:$Z$1048576,MATCH($A207,'Hoja de Trabajo para listado'!$A$155:$A$1048576,0),MATCH((CUADRO!Q$5&amp;$E207),'Hoja de Trabajo para listado'!$A$151:$Z$151,0)),0)+IFERROR(INDEX('Hoja de Trabajo para listado'!$AB$155:$BA$1048576,MATCH($A207,'Hoja de Trabajo para listado'!$AB$155:$AB$1048576,0),MATCH((CUADRO!Q$5&amp;$E207),'Hoja de Trabajo para listado'!$AB$151:$BA$151,0)),0)+IFERROR(INDEX('Hoja de Trabajo para listado'!$BC$155:$CB$1048576,MATCH($A207,'Hoja de Trabajo para listado'!$BC$155:$BC$1048576,0),MATCH((CUADRO!Q$5&amp;$E207),'Hoja de Trabajo para listado'!$BC$151:$CB$151,0)),0)+IFERROR(INDEX('Hoja de Trabajo para listado'!$DE$153:$DG$274,MATCH($A207,'Hoja de Trabajo para listado'!$DE$153:$DE$1048576,0),MATCH((CUADRO!Q$5&amp;$E207),'Hoja de Trabajo para listado'!$DE$151:$DG$151,0)),0)+IFERROR(INDEX('Hoja de Trabajo para listado'!$CD$155:$DC$1048576,MATCH($A207,'Hoja de Trabajo para listado'!$CD$155:$CD$1048576,0),MATCH((CUADRO!Q$5&amp;$E207),'Hoja de Trabajo para listado'!$CD$151:$DC$151,0)),0)</f>
        <v>0</v>
      </c>
      <c r="R207" s="257">
        <f t="shared" ca="1" si="6"/>
        <v>627468.43000000005</v>
      </c>
      <c r="S207" s="257">
        <f ca="1">+R206+R207</f>
        <v>627468.43000000005</v>
      </c>
      <c r="T207" s="257">
        <f ca="1">+S207</f>
        <v>627468.43000000005</v>
      </c>
      <c r="U207" s="256">
        <f t="shared" si="7"/>
        <v>2</v>
      </c>
      <c r="V207" s="362" t="str">
        <f>+VLOOKUP(A207,bd_lista!$A$3:$E$590,5,FALSE)</f>
        <v>Instituciones Descentralizadas</v>
      </c>
      <c r="W207" s="362"/>
      <c r="X207" s="254">
        <f>+VLOOKUP(A207,[2]Sheet1!$A$13:$D$744,4,FALSE)</f>
        <v>660</v>
      </c>
      <c r="Y207" s="254" t="str">
        <f>+VLOOKUP(X207,bd_lista!$A$3:$C$590,3,FALSE)</f>
        <v>Órgano Judicial</v>
      </c>
      <c r="Z207" s="314"/>
      <c r="AA207" s="315"/>
    </row>
    <row r="208" spans="1:27" ht="15" customHeight="1">
      <c r="A208" s="264">
        <v>272</v>
      </c>
      <c r="B208" s="306">
        <f>+A208</f>
        <v>272</v>
      </c>
      <c r="C208" s="259" t="str">
        <f>+VLOOKUP(A208,bd_lista!$A$3:$C$590,3,FALSE)</f>
        <v>Direc. Dptal. de Educación Beni</v>
      </c>
      <c r="D208" s="361" t="str">
        <f>+C208</f>
        <v>Direc. Dptal. de Educación Beni</v>
      </c>
      <c r="E208" s="259" t="s">
        <v>1313</v>
      </c>
      <c r="F208" s="255">
        <f ca="1">+IFERROR(INDEX('Hoja de Trabajo para listado'!$A$155:$Z$1048576,MATCH($A208,'Hoja de Trabajo para listado'!$A$155:$A$1048576,0),MATCH((CUADRO!F$5&amp;$E208),'Hoja de Trabajo para listado'!$A$151:$Z$151,0)),0)+IFERROR(INDEX('Hoja de Trabajo para listado'!$AB$155:$BA$1048576,MATCH($A208,'Hoja de Trabajo para listado'!$AB$155:$AB$1048576,0),MATCH((CUADRO!F$5&amp;$E208),'Hoja de Trabajo para listado'!$AB$151:$BA$151,0)),0)+IFERROR(INDEX('Hoja de Trabajo para listado'!$BC$155:$CB$1048576,MATCH($A208,'Hoja de Trabajo para listado'!$BC$155:$BC$1048576,0),MATCH((CUADRO!F$5&amp;$E208),'Hoja de Trabajo para listado'!$BC$151:$CB$151,0)),0)+IFERROR(INDEX('Hoja de Trabajo para listado'!$DE$153:$DG$274,MATCH($A208,'Hoja de Trabajo para listado'!$DE$153:$DE$1048576,0),MATCH((CUADRO!F$5&amp;$E208),'Hoja de Trabajo para listado'!$DE$151:$DG$151,0)),0)+IFERROR(INDEX('Hoja de Trabajo para listado'!$CD$155:$DC$1048576,MATCH($A208,'Hoja de Trabajo para listado'!$CD$155:$CD$1048576,0),MATCH((CUADRO!F$5&amp;$E208),'Hoja de Trabajo para listado'!$CD$151:$DC$151,0)),0)</f>
        <v>0</v>
      </c>
      <c r="G208" s="255">
        <f ca="1">+IFERROR(INDEX('Hoja de Trabajo para listado'!$A$155:$Z$1048576,MATCH($A208,'Hoja de Trabajo para listado'!$A$155:$A$1048576,0),MATCH((CUADRO!G$5&amp;$E208),'Hoja de Trabajo para listado'!$A$151:$Z$151,0)),0)+IFERROR(INDEX('Hoja de Trabajo para listado'!$AB$155:$BA$1048576,MATCH($A208,'Hoja de Trabajo para listado'!$AB$155:$AB$1048576,0),MATCH((CUADRO!G$5&amp;$E208),'Hoja de Trabajo para listado'!$AB$151:$BA$151,0)),0)+IFERROR(INDEX('Hoja de Trabajo para listado'!$BC$155:$CB$1048576,MATCH($A208,'Hoja de Trabajo para listado'!$BC$155:$BC$1048576,0),MATCH((CUADRO!G$5&amp;$E208),'Hoja de Trabajo para listado'!$BC$151:$CB$151,0)),0)+IFERROR(INDEX('Hoja de Trabajo para listado'!$DE$153:$DG$274,MATCH($A208,'Hoja de Trabajo para listado'!$DE$153:$DE$1048576,0),MATCH((CUADRO!G$5&amp;$E208),'Hoja de Trabajo para listado'!$DE$151:$DG$151,0)),0)+IFERROR(INDEX('Hoja de Trabajo para listado'!$CD$155:$DC$1048576,MATCH($A208,'Hoja de Trabajo para listado'!$CD$155:$CD$1048576,0),MATCH((CUADRO!G$5&amp;$E208),'Hoja de Trabajo para listado'!$CD$151:$DC$151,0)),0)</f>
        <v>0</v>
      </c>
      <c r="H208" s="255">
        <f ca="1">+IFERROR(INDEX('Hoja de Trabajo para listado'!$A$155:$Z$1048576,MATCH($A208,'Hoja de Trabajo para listado'!$A$155:$A$1048576,0),MATCH((CUADRO!H$5&amp;$E208),'Hoja de Trabajo para listado'!$A$151:$Z$151,0)),0)+IFERROR(INDEX('Hoja de Trabajo para listado'!$AB$155:$BA$1048576,MATCH($A208,'Hoja de Trabajo para listado'!$AB$155:$AB$1048576,0),MATCH((CUADRO!H$5&amp;$E208),'Hoja de Trabajo para listado'!$AB$151:$BA$151,0)),0)+IFERROR(INDEX('Hoja de Trabajo para listado'!$BC$155:$CB$1048576,MATCH($A208,'Hoja de Trabajo para listado'!$BC$155:$BC$1048576,0),MATCH((CUADRO!H$5&amp;$E208),'Hoja de Trabajo para listado'!$BC$151:$CB$151,0)),0)+IFERROR(INDEX('Hoja de Trabajo para listado'!$DE$153:$DG$274,MATCH($A208,'Hoja de Trabajo para listado'!$DE$153:$DE$1048576,0),MATCH((CUADRO!H$5&amp;$E208),'Hoja de Trabajo para listado'!$DE$151:$DG$151,0)),0)+IFERROR(INDEX('Hoja de Trabajo para listado'!$CD$155:$DC$1048576,MATCH($A208,'Hoja de Trabajo para listado'!$CD$155:$CD$1048576,0),MATCH((CUADRO!H$5&amp;$E208),'Hoja de Trabajo para listado'!$CD$151:$DC$151,0)),0)</f>
        <v>0</v>
      </c>
      <c r="I208" s="255">
        <f ca="1">+IFERROR(INDEX('Hoja de Trabajo para listado'!$A$155:$Z$1048576,MATCH($A208,'Hoja de Trabajo para listado'!$A$155:$A$1048576,0),MATCH((CUADRO!I$5&amp;$E208),'Hoja de Trabajo para listado'!$A$151:$Z$151,0)),0)+IFERROR(INDEX('Hoja de Trabajo para listado'!$AB$155:$BA$1048576,MATCH($A208,'Hoja de Trabajo para listado'!$AB$155:$AB$1048576,0),MATCH((CUADRO!I$5&amp;$E208),'Hoja de Trabajo para listado'!$AB$151:$BA$151,0)),0)+IFERROR(INDEX('Hoja de Trabajo para listado'!$BC$155:$CB$1048576,MATCH($A208,'Hoja de Trabajo para listado'!$BC$155:$BC$1048576,0),MATCH((CUADRO!I$5&amp;$E208),'Hoja de Trabajo para listado'!$BC$151:$CB$151,0)),0)+IFERROR(INDEX('Hoja de Trabajo para listado'!$DE$153:$DG$274,MATCH($A208,'Hoja de Trabajo para listado'!$DE$153:$DE$1048576,0),MATCH((CUADRO!I$5&amp;$E208),'Hoja de Trabajo para listado'!$DE$151:$DG$151,0)),0)+IFERROR(INDEX('Hoja de Trabajo para listado'!$CD$155:$DC$1048576,MATCH($A208,'Hoja de Trabajo para listado'!$CD$155:$CD$1048576,0),MATCH((CUADRO!I$5&amp;$E208),'Hoja de Trabajo para listado'!$CD$151:$DC$151,0)),0)</f>
        <v>0</v>
      </c>
      <c r="J208" s="255">
        <f ca="1">+IFERROR(INDEX('Hoja de Trabajo para listado'!$A$155:$Z$1048576,MATCH($A208,'Hoja de Trabajo para listado'!$A$155:$A$1048576,0),MATCH((CUADRO!J$5&amp;$E208),'Hoja de Trabajo para listado'!$A$151:$Z$151,0)),0)+IFERROR(INDEX('Hoja de Trabajo para listado'!$AB$155:$BA$1048576,MATCH($A208,'Hoja de Trabajo para listado'!$AB$155:$AB$1048576,0),MATCH((CUADRO!J$5&amp;$E208),'Hoja de Trabajo para listado'!$AB$151:$BA$151,0)),0)+IFERROR(INDEX('Hoja de Trabajo para listado'!$BC$155:$CB$1048576,MATCH($A208,'Hoja de Trabajo para listado'!$BC$155:$BC$1048576,0),MATCH((CUADRO!J$5&amp;$E208),'Hoja de Trabajo para listado'!$BC$151:$CB$151,0)),0)+IFERROR(INDEX('Hoja de Trabajo para listado'!$DE$153:$DG$274,MATCH($A208,'Hoja de Trabajo para listado'!$DE$153:$DE$1048576,0),MATCH((CUADRO!J$5&amp;$E208),'Hoja de Trabajo para listado'!$DE$151:$DG$151,0)),0)+IFERROR(INDEX('Hoja de Trabajo para listado'!$CD$155:$DC$1048576,MATCH($A208,'Hoja de Trabajo para listado'!$CD$155:$CD$1048576,0),MATCH((CUADRO!J$5&amp;$E208),'Hoja de Trabajo para listado'!$CD$151:$DC$151,0)),0)</f>
        <v>0</v>
      </c>
      <c r="K208" s="255">
        <f ca="1">+IFERROR(INDEX('Hoja de Trabajo para listado'!$A$155:$Z$1048576,MATCH($A208,'Hoja de Trabajo para listado'!$A$155:$A$1048576,0),MATCH((CUADRO!K$5&amp;$E208),'Hoja de Trabajo para listado'!$A$151:$Z$151,0)),0)+IFERROR(INDEX('Hoja de Trabajo para listado'!$AB$155:$BA$1048576,MATCH($A208,'Hoja de Trabajo para listado'!$AB$155:$AB$1048576,0),MATCH((CUADRO!K$5&amp;$E208),'Hoja de Trabajo para listado'!$AB$151:$BA$151,0)),0)+IFERROR(INDEX('Hoja de Trabajo para listado'!$BC$155:$CB$1048576,MATCH($A208,'Hoja de Trabajo para listado'!$BC$155:$BC$1048576,0),MATCH((CUADRO!K$5&amp;$E208),'Hoja de Trabajo para listado'!$BC$151:$CB$151,0)),0)+IFERROR(INDEX('Hoja de Trabajo para listado'!$DE$153:$DG$274,MATCH($A208,'Hoja de Trabajo para listado'!$DE$153:$DE$1048576,0),MATCH((CUADRO!K$5&amp;$E208),'Hoja de Trabajo para listado'!$DE$151:$DG$151,0)),0)+IFERROR(INDEX('Hoja de Trabajo para listado'!$CD$155:$DC$1048576,MATCH($A208,'Hoja de Trabajo para listado'!$CD$155:$CD$1048576,0),MATCH((CUADRO!K$5&amp;$E208),'Hoja de Trabajo para listado'!$CD$151:$DC$151,0)),0)</f>
        <v>0</v>
      </c>
      <c r="L208" s="255">
        <f ca="1">+IFERROR(INDEX('Hoja de Trabajo para listado'!$A$155:$Z$1048576,MATCH($A208,'Hoja de Trabajo para listado'!$A$155:$A$1048576,0),MATCH((CUADRO!L$5&amp;$E208),'Hoja de Trabajo para listado'!$A$151:$Z$151,0)),0)+IFERROR(INDEX('Hoja de Trabajo para listado'!$AB$155:$BA$1048576,MATCH($A208,'Hoja de Trabajo para listado'!$AB$155:$AB$1048576,0),MATCH((CUADRO!L$5&amp;$E208),'Hoja de Trabajo para listado'!$AB$151:$BA$151,0)),0)+IFERROR(INDEX('Hoja de Trabajo para listado'!$BC$155:$CB$1048576,MATCH($A208,'Hoja de Trabajo para listado'!$BC$155:$BC$1048576,0),MATCH((CUADRO!L$5&amp;$E208),'Hoja de Trabajo para listado'!$BC$151:$CB$151,0)),0)+IFERROR(INDEX('Hoja de Trabajo para listado'!$DE$153:$DG$274,MATCH($A208,'Hoja de Trabajo para listado'!$DE$153:$DE$1048576,0),MATCH((CUADRO!L$5&amp;$E208),'Hoja de Trabajo para listado'!$DE$151:$DG$151,0)),0)+IFERROR(INDEX('Hoja de Trabajo para listado'!$CD$155:$DC$1048576,MATCH($A208,'Hoja de Trabajo para listado'!$CD$155:$CD$1048576,0),MATCH((CUADRO!L$5&amp;$E208),'Hoja de Trabajo para listado'!$CD$151:$DC$151,0)),0)</f>
        <v>0</v>
      </c>
      <c r="M208" s="255">
        <f ca="1">+IFERROR(INDEX('Hoja de Trabajo para listado'!$A$155:$Z$1048576,MATCH($A208,'Hoja de Trabajo para listado'!$A$155:$A$1048576,0),MATCH((CUADRO!M$5&amp;$E208),'Hoja de Trabajo para listado'!$A$151:$Z$151,0)),0)+IFERROR(INDEX('Hoja de Trabajo para listado'!$AB$155:$BA$1048576,MATCH($A208,'Hoja de Trabajo para listado'!$AB$155:$AB$1048576,0),MATCH((CUADRO!M$5&amp;$E208),'Hoja de Trabajo para listado'!$AB$151:$BA$151,0)),0)+IFERROR(INDEX('Hoja de Trabajo para listado'!$BC$155:$CB$1048576,MATCH($A208,'Hoja de Trabajo para listado'!$BC$155:$BC$1048576,0),MATCH((CUADRO!M$5&amp;$E208),'Hoja de Trabajo para listado'!$BC$151:$CB$151,0)),0)+IFERROR(INDEX('Hoja de Trabajo para listado'!$DE$153:$DG$274,MATCH($A208,'Hoja de Trabajo para listado'!$DE$153:$DE$1048576,0),MATCH((CUADRO!M$5&amp;$E208),'Hoja de Trabajo para listado'!$DE$151:$DG$151,0)),0)+IFERROR(INDEX('Hoja de Trabajo para listado'!$CD$155:$DC$1048576,MATCH($A208,'Hoja de Trabajo para listado'!$CD$155:$CD$1048576,0),MATCH((CUADRO!M$5&amp;$E208),'Hoja de Trabajo para listado'!$CD$151:$DC$151,0)),0)</f>
        <v>0</v>
      </c>
      <c r="N208" s="255">
        <f ca="1">+IFERROR(INDEX('Hoja de Trabajo para listado'!$A$155:$Z$1048576,MATCH($A208,'Hoja de Trabajo para listado'!$A$155:$A$1048576,0),MATCH((CUADRO!N$5&amp;$E208),'Hoja de Trabajo para listado'!$A$151:$Z$151,0)),0)+IFERROR(INDEX('Hoja de Trabajo para listado'!$AB$155:$BA$1048576,MATCH($A208,'Hoja de Trabajo para listado'!$AB$155:$AB$1048576,0),MATCH((CUADRO!N$5&amp;$E208),'Hoja de Trabajo para listado'!$AB$151:$BA$151,0)),0)+IFERROR(INDEX('Hoja de Trabajo para listado'!$BC$155:$CB$1048576,MATCH($A208,'Hoja de Trabajo para listado'!$BC$155:$BC$1048576,0),MATCH((CUADRO!N$5&amp;$E208),'Hoja de Trabajo para listado'!$BC$151:$CB$151,0)),0)+IFERROR(INDEX('Hoja de Trabajo para listado'!$DE$153:$DG$274,MATCH($A208,'Hoja de Trabajo para listado'!$DE$153:$DE$1048576,0),MATCH((CUADRO!N$5&amp;$E208),'Hoja de Trabajo para listado'!$DE$151:$DG$151,0)),0)+IFERROR(INDEX('Hoja de Trabajo para listado'!$CD$155:$DC$1048576,MATCH($A208,'Hoja de Trabajo para listado'!$CD$155:$CD$1048576,0),MATCH((CUADRO!N$5&amp;$E208),'Hoja de Trabajo para listado'!$CD$151:$DC$151,0)),0)</f>
        <v>0</v>
      </c>
      <c r="O208" s="255">
        <f ca="1">+IFERROR(INDEX('Hoja de Trabajo para listado'!$A$155:$Z$1048576,MATCH($A208,'Hoja de Trabajo para listado'!$A$155:$A$1048576,0),MATCH((CUADRO!O$5&amp;$E208),'Hoja de Trabajo para listado'!$A$151:$Z$151,0)),0)+IFERROR(INDEX('Hoja de Trabajo para listado'!$AB$155:$BA$1048576,MATCH($A208,'Hoja de Trabajo para listado'!$AB$155:$AB$1048576,0),MATCH((CUADRO!O$5&amp;$E208),'Hoja de Trabajo para listado'!$AB$151:$BA$151,0)),0)+IFERROR(INDEX('Hoja de Trabajo para listado'!$BC$155:$CB$1048576,MATCH($A208,'Hoja de Trabajo para listado'!$BC$155:$BC$1048576,0),MATCH((CUADRO!O$5&amp;$E208),'Hoja de Trabajo para listado'!$BC$151:$CB$151,0)),0)+IFERROR(INDEX('Hoja de Trabajo para listado'!$DE$153:$DG$274,MATCH($A208,'Hoja de Trabajo para listado'!$DE$153:$DE$1048576,0),MATCH((CUADRO!O$5&amp;$E208),'Hoja de Trabajo para listado'!$DE$151:$DG$151,0)),0)+IFERROR(INDEX('Hoja de Trabajo para listado'!$CD$155:$DC$1048576,MATCH($A208,'Hoja de Trabajo para listado'!$CD$155:$CD$1048576,0),MATCH((CUADRO!O$5&amp;$E208),'Hoja de Trabajo para listado'!$CD$151:$DC$151,0)),0)</f>
        <v>0</v>
      </c>
      <c r="P208" s="255">
        <f ca="1">+IFERROR(INDEX('Hoja de Trabajo para listado'!$A$155:$Z$1048576,MATCH($A208,'Hoja de Trabajo para listado'!$A$155:$A$1048576,0),MATCH((CUADRO!P$5&amp;$E208),'Hoja de Trabajo para listado'!$A$151:$Z$151,0)),0)+IFERROR(INDEX('Hoja de Trabajo para listado'!$AB$155:$BA$1048576,MATCH($A208,'Hoja de Trabajo para listado'!$AB$155:$AB$1048576,0),MATCH((CUADRO!P$5&amp;$E208),'Hoja de Trabajo para listado'!$AB$151:$BA$151,0)),0)+IFERROR(INDEX('Hoja de Trabajo para listado'!$BC$155:$CB$1048576,MATCH($A208,'Hoja de Trabajo para listado'!$BC$155:$BC$1048576,0),MATCH((CUADRO!P$5&amp;$E208),'Hoja de Trabajo para listado'!$BC$151:$CB$151,0)),0)+IFERROR(INDEX('Hoja de Trabajo para listado'!$DE$153:$DG$274,MATCH($A208,'Hoja de Trabajo para listado'!$DE$153:$DE$1048576,0),MATCH((CUADRO!P$5&amp;$E208),'Hoja de Trabajo para listado'!$DE$151:$DG$151,0)),0)+IFERROR(INDEX('Hoja de Trabajo para listado'!$CD$155:$DC$1048576,MATCH($A208,'Hoja de Trabajo para listado'!$CD$155:$CD$1048576,0),MATCH((CUADRO!P$5&amp;$E208),'Hoja de Trabajo para listado'!$CD$151:$DC$151,0)),0)</f>
        <v>0</v>
      </c>
      <c r="Q208" s="255">
        <f ca="1">+IFERROR(INDEX('Hoja de Trabajo para listado'!$A$155:$Z$1048576,MATCH($A208,'Hoja de Trabajo para listado'!$A$155:$A$1048576,0),MATCH((CUADRO!Q$5&amp;$E208),'Hoja de Trabajo para listado'!$A$151:$Z$151,0)),0)+IFERROR(INDEX('Hoja de Trabajo para listado'!$AB$155:$BA$1048576,MATCH($A208,'Hoja de Trabajo para listado'!$AB$155:$AB$1048576,0),MATCH((CUADRO!Q$5&amp;$E208),'Hoja de Trabajo para listado'!$AB$151:$BA$151,0)),0)+IFERROR(INDEX('Hoja de Trabajo para listado'!$BC$155:$CB$1048576,MATCH($A208,'Hoja de Trabajo para listado'!$BC$155:$BC$1048576,0),MATCH((CUADRO!Q$5&amp;$E208),'Hoja de Trabajo para listado'!$BC$151:$CB$151,0)),0)+IFERROR(INDEX('Hoja de Trabajo para listado'!$DE$153:$DG$274,MATCH($A208,'Hoja de Trabajo para listado'!$DE$153:$DE$1048576,0),MATCH((CUADRO!Q$5&amp;$E208),'Hoja de Trabajo para listado'!$DE$151:$DG$151,0)),0)+IFERROR(INDEX('Hoja de Trabajo para listado'!$CD$155:$DC$1048576,MATCH($A208,'Hoja de Trabajo para listado'!$CD$155:$CD$1048576,0),MATCH((CUADRO!Q$5&amp;$E208),'Hoja de Trabajo para listado'!$CD$151:$DC$151,0)),0)</f>
        <v>0</v>
      </c>
      <c r="R208" s="255">
        <f t="shared" ca="1" si="6"/>
        <v>0</v>
      </c>
      <c r="S208" s="255"/>
      <c r="T208" s="255">
        <f ca="1">+T209</f>
        <v>520858.53</v>
      </c>
      <c r="U208" s="254">
        <f t="shared" si="7"/>
        <v>1</v>
      </c>
      <c r="V208" s="362" t="str">
        <f>+VLOOKUP(A208,bd_lista!$A$3:$E$590,5,FALSE)</f>
        <v>Instituciones Descentralizadas</v>
      </c>
      <c r="W208" s="361" t="str">
        <f>+V208</f>
        <v>Instituciones Descentralizadas</v>
      </c>
      <c r="X208" s="254">
        <f>+VLOOKUP(A208,[2]Sheet1!$A$13:$D$744,4,FALSE)</f>
        <v>16</v>
      </c>
      <c r="Y208" s="254" t="str">
        <f>+VLOOKUP(X208,bd_lista!$A$3:$C$590,3,FALSE)</f>
        <v>Ministerio de Educación</v>
      </c>
      <c r="Z208" s="316">
        <f>+X208</f>
        <v>16</v>
      </c>
      <c r="AA208" s="348" t="str">
        <f>+Y208</f>
        <v>Ministerio de Educación</v>
      </c>
    </row>
    <row r="209" spans="1:27" ht="15" customHeight="1">
      <c r="A209" s="32">
        <v>272</v>
      </c>
      <c r="B209" s="307"/>
      <c r="C209" s="362" t="str">
        <f>+VLOOKUP(A209,bd_lista!$A$3:$C$590,3,FALSE)</f>
        <v>Direc. Dptal. de Educación Beni</v>
      </c>
      <c r="D209" s="362"/>
      <c r="E209" s="362" t="s">
        <v>1314</v>
      </c>
      <c r="F209" s="257">
        <f ca="1">+IFERROR(INDEX('Hoja de Trabajo para listado'!$A$155:$Z$1048576,MATCH($A209,'Hoja de Trabajo para listado'!$A$155:$A$1048576,0),MATCH((CUADRO!F$5&amp;$E209),'Hoja de Trabajo para listado'!$A$151:$Z$151,0)),0)+IFERROR(INDEX('Hoja de Trabajo para listado'!$AB$155:$BA$1048576,MATCH($A209,'Hoja de Trabajo para listado'!$AB$155:$AB$1048576,0),MATCH((CUADRO!F$5&amp;$E209),'Hoja de Trabajo para listado'!$AB$151:$BA$151,0)),0)+IFERROR(INDEX('Hoja de Trabajo para listado'!$BC$155:$CB$1048576,MATCH($A209,'Hoja de Trabajo para listado'!$BC$155:$BC$1048576,0),MATCH((CUADRO!F$5&amp;$E209),'Hoja de Trabajo para listado'!$BC$151:$CB$151,0)),0)+IFERROR(INDEX('Hoja de Trabajo para listado'!$DE$153:$DG$274,MATCH($A209,'Hoja de Trabajo para listado'!$DE$153:$DE$1048576,0),MATCH((CUADRO!F$5&amp;$E209),'Hoja de Trabajo para listado'!$DE$151:$DG$151,0)),0)+IFERROR(INDEX('Hoja de Trabajo para listado'!$CD$155:$DC$1048576,MATCH($A209,'Hoja de Trabajo para listado'!$CD$155:$CD$1048576,0),MATCH((CUADRO!F$5&amp;$E209),'Hoja de Trabajo para listado'!$CD$151:$DC$151,0)),0)</f>
        <v>0</v>
      </c>
      <c r="G209" s="257">
        <f ca="1">+IFERROR(INDEX('Hoja de Trabajo para listado'!$A$155:$Z$1048576,MATCH($A209,'Hoja de Trabajo para listado'!$A$155:$A$1048576,0),MATCH((CUADRO!G$5&amp;$E209),'Hoja de Trabajo para listado'!$A$151:$Z$151,0)),0)+IFERROR(INDEX('Hoja de Trabajo para listado'!$AB$155:$BA$1048576,MATCH($A209,'Hoja de Trabajo para listado'!$AB$155:$AB$1048576,0),MATCH((CUADRO!G$5&amp;$E209),'Hoja de Trabajo para listado'!$AB$151:$BA$151,0)),0)+IFERROR(INDEX('Hoja de Trabajo para listado'!$BC$155:$CB$1048576,MATCH($A209,'Hoja de Trabajo para listado'!$BC$155:$BC$1048576,0),MATCH((CUADRO!G$5&amp;$E209),'Hoja de Trabajo para listado'!$BC$151:$CB$151,0)),0)+IFERROR(INDEX('Hoja de Trabajo para listado'!$DE$153:$DG$274,MATCH($A209,'Hoja de Trabajo para listado'!$DE$153:$DE$1048576,0),MATCH((CUADRO!G$5&amp;$E209),'Hoja de Trabajo para listado'!$DE$151:$DG$151,0)),0)+IFERROR(INDEX('Hoja de Trabajo para listado'!$CD$155:$DC$1048576,MATCH($A209,'Hoja de Trabajo para listado'!$CD$155:$CD$1048576,0),MATCH((CUADRO!G$5&amp;$E209),'Hoja de Trabajo para listado'!$CD$151:$DC$151,0)),0)</f>
        <v>0</v>
      </c>
      <c r="H209" s="257">
        <f ca="1">+IFERROR(INDEX('Hoja de Trabajo para listado'!$A$155:$Z$1048576,MATCH($A209,'Hoja de Trabajo para listado'!$A$155:$A$1048576,0),MATCH((CUADRO!H$5&amp;$E209),'Hoja de Trabajo para listado'!$A$151:$Z$151,0)),0)+IFERROR(INDEX('Hoja de Trabajo para listado'!$AB$155:$BA$1048576,MATCH($A209,'Hoja de Trabajo para listado'!$AB$155:$AB$1048576,0),MATCH((CUADRO!H$5&amp;$E209),'Hoja de Trabajo para listado'!$AB$151:$BA$151,0)),0)+IFERROR(INDEX('Hoja de Trabajo para listado'!$BC$155:$CB$1048576,MATCH($A209,'Hoja de Trabajo para listado'!$BC$155:$BC$1048576,0),MATCH((CUADRO!H$5&amp;$E209),'Hoja de Trabajo para listado'!$BC$151:$CB$151,0)),0)+IFERROR(INDEX('Hoja de Trabajo para listado'!$DE$153:$DG$274,MATCH($A209,'Hoja de Trabajo para listado'!$DE$153:$DE$1048576,0),MATCH((CUADRO!H$5&amp;$E209),'Hoja de Trabajo para listado'!$DE$151:$DG$151,0)),0)+IFERROR(INDEX('Hoja de Trabajo para listado'!$CD$155:$DC$1048576,MATCH($A209,'Hoja de Trabajo para listado'!$CD$155:$CD$1048576,0),MATCH((CUADRO!H$5&amp;$E209),'Hoja de Trabajo para listado'!$CD$151:$DC$151,0)),0)</f>
        <v>0</v>
      </c>
      <c r="I209" s="257">
        <f ca="1">+IFERROR(INDEX('Hoja de Trabajo para listado'!$A$155:$Z$1048576,MATCH($A209,'Hoja de Trabajo para listado'!$A$155:$A$1048576,0),MATCH((CUADRO!I$5&amp;$E209),'Hoja de Trabajo para listado'!$A$151:$Z$151,0)),0)+IFERROR(INDEX('Hoja de Trabajo para listado'!$AB$155:$BA$1048576,MATCH($A209,'Hoja de Trabajo para listado'!$AB$155:$AB$1048576,0),MATCH((CUADRO!I$5&amp;$E209),'Hoja de Trabajo para listado'!$AB$151:$BA$151,0)),0)+IFERROR(INDEX('Hoja de Trabajo para listado'!$BC$155:$CB$1048576,MATCH($A209,'Hoja de Trabajo para listado'!$BC$155:$BC$1048576,0),MATCH((CUADRO!I$5&amp;$E209),'Hoja de Trabajo para listado'!$BC$151:$CB$151,0)),0)+IFERROR(INDEX('Hoja de Trabajo para listado'!$DE$153:$DG$274,MATCH($A209,'Hoja de Trabajo para listado'!$DE$153:$DE$1048576,0),MATCH((CUADRO!I$5&amp;$E209),'Hoja de Trabajo para listado'!$DE$151:$DG$151,0)),0)+IFERROR(INDEX('Hoja de Trabajo para listado'!$CD$155:$DC$1048576,MATCH($A209,'Hoja de Trabajo para listado'!$CD$155:$CD$1048576,0),MATCH((CUADRO!I$5&amp;$E209),'Hoja de Trabajo para listado'!$CD$151:$DC$151,0)),0)</f>
        <v>0</v>
      </c>
      <c r="J209" s="257">
        <f ca="1">+IFERROR(INDEX('Hoja de Trabajo para listado'!$A$155:$Z$1048576,MATCH($A209,'Hoja de Trabajo para listado'!$A$155:$A$1048576,0),MATCH((CUADRO!J$5&amp;$E209),'Hoja de Trabajo para listado'!$A$151:$Z$151,0)),0)+IFERROR(INDEX('Hoja de Trabajo para listado'!$AB$155:$BA$1048576,MATCH($A209,'Hoja de Trabajo para listado'!$AB$155:$AB$1048576,0),MATCH((CUADRO!J$5&amp;$E209),'Hoja de Trabajo para listado'!$AB$151:$BA$151,0)),0)+IFERROR(INDEX('Hoja de Trabajo para listado'!$BC$155:$CB$1048576,MATCH($A209,'Hoja de Trabajo para listado'!$BC$155:$BC$1048576,0),MATCH((CUADRO!J$5&amp;$E209),'Hoja de Trabajo para listado'!$BC$151:$CB$151,0)),0)+IFERROR(INDEX('Hoja de Trabajo para listado'!$DE$153:$DG$274,MATCH($A209,'Hoja de Trabajo para listado'!$DE$153:$DE$1048576,0),MATCH((CUADRO!J$5&amp;$E209),'Hoja de Trabajo para listado'!$DE$151:$DG$151,0)),0)+IFERROR(INDEX('Hoja de Trabajo para listado'!$CD$155:$DC$1048576,MATCH($A209,'Hoja de Trabajo para listado'!$CD$155:$CD$1048576,0),MATCH((CUADRO!J$5&amp;$E209),'Hoja de Trabajo para listado'!$CD$151:$DC$151,0)),0)</f>
        <v>0</v>
      </c>
      <c r="K209" s="257">
        <f ca="1">+IFERROR(INDEX('Hoja de Trabajo para listado'!$A$155:$Z$1048576,MATCH($A209,'Hoja de Trabajo para listado'!$A$155:$A$1048576,0),MATCH((CUADRO!K$5&amp;$E209),'Hoja de Trabajo para listado'!$A$151:$Z$151,0)),0)+IFERROR(INDEX('Hoja de Trabajo para listado'!$AB$155:$BA$1048576,MATCH($A209,'Hoja de Trabajo para listado'!$AB$155:$AB$1048576,0),MATCH((CUADRO!K$5&amp;$E209),'Hoja de Trabajo para listado'!$AB$151:$BA$151,0)),0)+IFERROR(INDEX('Hoja de Trabajo para listado'!$BC$155:$CB$1048576,MATCH($A209,'Hoja de Trabajo para listado'!$BC$155:$BC$1048576,0),MATCH((CUADRO!K$5&amp;$E209),'Hoja de Trabajo para listado'!$BC$151:$CB$151,0)),0)+IFERROR(INDEX('Hoja de Trabajo para listado'!$DE$153:$DG$274,MATCH($A209,'Hoja de Trabajo para listado'!$DE$153:$DE$1048576,0),MATCH((CUADRO!K$5&amp;$E209),'Hoja de Trabajo para listado'!$DE$151:$DG$151,0)),0)+IFERROR(INDEX('Hoja de Trabajo para listado'!$CD$155:$DC$1048576,MATCH($A209,'Hoja de Trabajo para listado'!$CD$155:$CD$1048576,0),MATCH((CUADRO!K$5&amp;$E209),'Hoja de Trabajo para listado'!$CD$151:$DC$151,0)),0)</f>
        <v>0</v>
      </c>
      <c r="L209" s="257">
        <f ca="1">+IFERROR(INDEX('Hoja de Trabajo para listado'!$A$155:$Z$1048576,MATCH($A209,'Hoja de Trabajo para listado'!$A$155:$A$1048576,0),MATCH((CUADRO!L$5&amp;$E209),'Hoja de Trabajo para listado'!$A$151:$Z$151,0)),0)+IFERROR(INDEX('Hoja de Trabajo para listado'!$AB$155:$BA$1048576,MATCH($A209,'Hoja de Trabajo para listado'!$AB$155:$AB$1048576,0),MATCH((CUADRO!L$5&amp;$E209),'Hoja de Trabajo para listado'!$AB$151:$BA$151,0)),0)+IFERROR(INDEX('Hoja de Trabajo para listado'!$BC$155:$CB$1048576,MATCH($A209,'Hoja de Trabajo para listado'!$BC$155:$BC$1048576,0),MATCH((CUADRO!L$5&amp;$E209),'Hoja de Trabajo para listado'!$BC$151:$CB$151,0)),0)+IFERROR(INDEX('Hoja de Trabajo para listado'!$DE$153:$DG$274,MATCH($A209,'Hoja de Trabajo para listado'!$DE$153:$DE$1048576,0),MATCH((CUADRO!L$5&amp;$E209),'Hoja de Trabajo para listado'!$DE$151:$DG$151,0)),0)+IFERROR(INDEX('Hoja de Trabajo para listado'!$CD$155:$DC$1048576,MATCH($A209,'Hoja de Trabajo para listado'!$CD$155:$CD$1048576,0),MATCH((CUADRO!L$5&amp;$E209),'Hoja de Trabajo para listado'!$CD$151:$DC$151,0)),0)</f>
        <v>92085.53</v>
      </c>
      <c r="M209" s="257">
        <f ca="1">+IFERROR(INDEX('Hoja de Trabajo para listado'!$A$155:$Z$1048576,MATCH($A209,'Hoja de Trabajo para listado'!$A$155:$A$1048576,0),MATCH((CUADRO!M$5&amp;$E209),'Hoja de Trabajo para listado'!$A$151:$Z$151,0)),0)+IFERROR(INDEX('Hoja de Trabajo para listado'!$AB$155:$BA$1048576,MATCH($A209,'Hoja de Trabajo para listado'!$AB$155:$AB$1048576,0),MATCH((CUADRO!M$5&amp;$E209),'Hoja de Trabajo para listado'!$AB$151:$BA$151,0)),0)+IFERROR(INDEX('Hoja de Trabajo para listado'!$BC$155:$CB$1048576,MATCH($A209,'Hoja de Trabajo para listado'!$BC$155:$BC$1048576,0),MATCH((CUADRO!M$5&amp;$E209),'Hoja de Trabajo para listado'!$BC$151:$CB$151,0)),0)+IFERROR(INDEX('Hoja de Trabajo para listado'!$DE$153:$DG$274,MATCH($A209,'Hoja de Trabajo para listado'!$DE$153:$DE$1048576,0),MATCH((CUADRO!M$5&amp;$E209),'Hoja de Trabajo para listado'!$DE$151:$DG$151,0)),0)+IFERROR(INDEX('Hoja de Trabajo para listado'!$CD$155:$DC$1048576,MATCH($A209,'Hoja de Trabajo para listado'!$CD$155:$CD$1048576,0),MATCH((CUADRO!M$5&amp;$E209),'Hoja de Trabajo para listado'!$CD$151:$DC$151,0)),0)</f>
        <v>0</v>
      </c>
      <c r="N209" s="257">
        <f ca="1">+IFERROR(INDEX('Hoja de Trabajo para listado'!$A$155:$Z$1048576,MATCH($A209,'Hoja de Trabajo para listado'!$A$155:$A$1048576,0),MATCH((CUADRO!N$5&amp;$E209),'Hoja de Trabajo para listado'!$A$151:$Z$151,0)),0)+IFERROR(INDEX('Hoja de Trabajo para listado'!$AB$155:$BA$1048576,MATCH($A209,'Hoja de Trabajo para listado'!$AB$155:$AB$1048576,0),MATCH((CUADRO!N$5&amp;$E209),'Hoja de Trabajo para listado'!$AB$151:$BA$151,0)),0)+IFERROR(INDEX('Hoja de Trabajo para listado'!$BC$155:$CB$1048576,MATCH($A209,'Hoja de Trabajo para listado'!$BC$155:$BC$1048576,0),MATCH((CUADRO!N$5&amp;$E209),'Hoja de Trabajo para listado'!$BC$151:$CB$151,0)),0)+IFERROR(INDEX('Hoja de Trabajo para listado'!$DE$153:$DG$274,MATCH($A209,'Hoja de Trabajo para listado'!$DE$153:$DE$1048576,0),MATCH((CUADRO!N$5&amp;$E209),'Hoja de Trabajo para listado'!$DE$151:$DG$151,0)),0)+IFERROR(INDEX('Hoja de Trabajo para listado'!$CD$155:$DC$1048576,MATCH($A209,'Hoja de Trabajo para listado'!$CD$155:$CD$1048576,0),MATCH((CUADRO!N$5&amp;$E209),'Hoja de Trabajo para listado'!$CD$151:$DC$151,0)),0)</f>
        <v>428773</v>
      </c>
      <c r="O209" s="257">
        <f ca="1">+IFERROR(INDEX('Hoja de Trabajo para listado'!$A$155:$Z$1048576,MATCH($A209,'Hoja de Trabajo para listado'!$A$155:$A$1048576,0),MATCH((CUADRO!O$5&amp;$E209),'Hoja de Trabajo para listado'!$A$151:$Z$151,0)),0)+IFERROR(INDEX('Hoja de Trabajo para listado'!$AB$155:$BA$1048576,MATCH($A209,'Hoja de Trabajo para listado'!$AB$155:$AB$1048576,0),MATCH((CUADRO!O$5&amp;$E209),'Hoja de Trabajo para listado'!$AB$151:$BA$151,0)),0)+IFERROR(INDEX('Hoja de Trabajo para listado'!$BC$155:$CB$1048576,MATCH($A209,'Hoja de Trabajo para listado'!$BC$155:$BC$1048576,0),MATCH((CUADRO!O$5&amp;$E209),'Hoja de Trabajo para listado'!$BC$151:$CB$151,0)),0)+IFERROR(INDEX('Hoja de Trabajo para listado'!$DE$153:$DG$274,MATCH($A209,'Hoja de Trabajo para listado'!$DE$153:$DE$1048576,0),MATCH((CUADRO!O$5&amp;$E209),'Hoja de Trabajo para listado'!$DE$151:$DG$151,0)),0)+IFERROR(INDEX('Hoja de Trabajo para listado'!$CD$155:$DC$1048576,MATCH($A209,'Hoja de Trabajo para listado'!$CD$155:$CD$1048576,0),MATCH((CUADRO!O$5&amp;$E209),'Hoja de Trabajo para listado'!$CD$151:$DC$151,0)),0)</f>
        <v>0</v>
      </c>
      <c r="P209" s="257">
        <f ca="1">+IFERROR(INDEX('Hoja de Trabajo para listado'!$A$155:$Z$1048576,MATCH($A209,'Hoja de Trabajo para listado'!$A$155:$A$1048576,0),MATCH((CUADRO!P$5&amp;$E209),'Hoja de Trabajo para listado'!$A$151:$Z$151,0)),0)+IFERROR(INDEX('Hoja de Trabajo para listado'!$AB$155:$BA$1048576,MATCH($A209,'Hoja de Trabajo para listado'!$AB$155:$AB$1048576,0),MATCH((CUADRO!P$5&amp;$E209),'Hoja de Trabajo para listado'!$AB$151:$BA$151,0)),0)+IFERROR(INDEX('Hoja de Trabajo para listado'!$BC$155:$CB$1048576,MATCH($A209,'Hoja de Trabajo para listado'!$BC$155:$BC$1048576,0),MATCH((CUADRO!P$5&amp;$E209),'Hoja de Trabajo para listado'!$BC$151:$CB$151,0)),0)+IFERROR(INDEX('Hoja de Trabajo para listado'!$DE$153:$DG$274,MATCH($A209,'Hoja de Trabajo para listado'!$DE$153:$DE$1048576,0),MATCH((CUADRO!P$5&amp;$E209),'Hoja de Trabajo para listado'!$DE$151:$DG$151,0)),0)+IFERROR(INDEX('Hoja de Trabajo para listado'!$CD$155:$DC$1048576,MATCH($A209,'Hoja de Trabajo para listado'!$CD$155:$CD$1048576,0),MATCH((CUADRO!P$5&amp;$E209),'Hoja de Trabajo para listado'!$CD$151:$DC$151,0)),0)</f>
        <v>0</v>
      </c>
      <c r="Q209" s="257">
        <f ca="1">+IFERROR(INDEX('Hoja de Trabajo para listado'!$A$155:$Z$1048576,MATCH($A209,'Hoja de Trabajo para listado'!$A$155:$A$1048576,0),MATCH((CUADRO!Q$5&amp;$E209),'Hoja de Trabajo para listado'!$A$151:$Z$151,0)),0)+IFERROR(INDEX('Hoja de Trabajo para listado'!$AB$155:$BA$1048576,MATCH($A209,'Hoja de Trabajo para listado'!$AB$155:$AB$1048576,0),MATCH((CUADRO!Q$5&amp;$E209),'Hoja de Trabajo para listado'!$AB$151:$BA$151,0)),0)+IFERROR(INDEX('Hoja de Trabajo para listado'!$BC$155:$CB$1048576,MATCH($A209,'Hoja de Trabajo para listado'!$BC$155:$BC$1048576,0),MATCH((CUADRO!Q$5&amp;$E209),'Hoja de Trabajo para listado'!$BC$151:$CB$151,0)),0)+IFERROR(INDEX('Hoja de Trabajo para listado'!$DE$153:$DG$274,MATCH($A209,'Hoja de Trabajo para listado'!$DE$153:$DE$1048576,0),MATCH((CUADRO!Q$5&amp;$E209),'Hoja de Trabajo para listado'!$DE$151:$DG$151,0)),0)+IFERROR(INDEX('Hoja de Trabajo para listado'!$CD$155:$DC$1048576,MATCH($A209,'Hoja de Trabajo para listado'!$CD$155:$CD$1048576,0),MATCH((CUADRO!Q$5&amp;$E209),'Hoja de Trabajo para listado'!$CD$151:$DC$151,0)),0)</f>
        <v>0</v>
      </c>
      <c r="R209" s="257">
        <f t="shared" ca="1" si="6"/>
        <v>520858.53</v>
      </c>
      <c r="S209" s="257">
        <f ca="1">+R208+R209</f>
        <v>520858.53</v>
      </c>
      <c r="T209" s="257">
        <f ca="1">+S209</f>
        <v>520858.53</v>
      </c>
      <c r="U209" s="256">
        <f t="shared" si="7"/>
        <v>2</v>
      </c>
      <c r="V209" s="362" t="str">
        <f>+VLOOKUP(A209,bd_lista!$A$3:$E$590,5,FALSE)</f>
        <v>Instituciones Descentralizadas</v>
      </c>
      <c r="W209" s="362"/>
      <c r="X209" s="254">
        <f>+VLOOKUP(A209,[2]Sheet1!$A$13:$D$744,4,FALSE)</f>
        <v>16</v>
      </c>
      <c r="Y209" s="254" t="str">
        <f>+VLOOKUP(X209,bd_lista!$A$3:$C$590,3,FALSE)</f>
        <v>Ministerio de Educación</v>
      </c>
      <c r="Z209" s="314"/>
      <c r="AA209" s="350"/>
    </row>
    <row r="210" spans="1:27" customFormat="1" ht="15" customHeight="1">
      <c r="A210" s="264">
        <v>190</v>
      </c>
      <c r="B210" s="306">
        <f>+A210</f>
        <v>190</v>
      </c>
      <c r="C210" s="259" t="str">
        <f>+VLOOKUP(A210,bd_lista!$A$3:$C$590,3,FALSE)</f>
        <v>Autoridad Jurisdiccional Administrativa Minera</v>
      </c>
      <c r="D210" s="361" t="str">
        <f>+C210</f>
        <v>Autoridad Jurisdiccional Administrativa Minera</v>
      </c>
      <c r="E210" s="259" t="s">
        <v>1313</v>
      </c>
      <c r="F210" s="255">
        <f ca="1">+IFERROR(INDEX('Hoja de Trabajo para listado'!$A$155:$Z$1048576,MATCH($A210,'Hoja de Trabajo para listado'!$A$155:$A$1048576,0),MATCH((CUADRO!F$5&amp;$E210),'Hoja de Trabajo para listado'!$A$151:$Z$151,0)),0)+IFERROR(INDEX('Hoja de Trabajo para listado'!$AB$155:$BA$1048576,MATCH($A210,'Hoja de Trabajo para listado'!$AB$155:$AB$1048576,0),MATCH((CUADRO!F$5&amp;$E210),'Hoja de Trabajo para listado'!$AB$151:$BA$151,0)),0)+IFERROR(INDEX('Hoja de Trabajo para listado'!$BC$155:$CB$1048576,MATCH($A210,'Hoja de Trabajo para listado'!$BC$155:$BC$1048576,0),MATCH((CUADRO!F$5&amp;$E210),'Hoja de Trabajo para listado'!$BC$151:$CB$151,0)),0)+IFERROR(INDEX('Hoja de Trabajo para listado'!$DE$153:$DG$274,MATCH($A210,'Hoja de Trabajo para listado'!$DE$153:$DE$1048576,0),MATCH((CUADRO!F$5&amp;$E210),'Hoja de Trabajo para listado'!$DE$151:$DG$151,0)),0)+IFERROR(INDEX('Hoja de Trabajo para listado'!$CD$155:$DC$1048576,MATCH($A210,'Hoja de Trabajo para listado'!$CD$155:$CD$1048576,0),MATCH((CUADRO!F$5&amp;$E210),'Hoja de Trabajo para listado'!$CD$151:$DC$151,0)),0)</f>
        <v>0</v>
      </c>
      <c r="G210" s="255">
        <f ca="1">+IFERROR(INDEX('Hoja de Trabajo para listado'!$A$155:$Z$1048576,MATCH($A210,'Hoja de Trabajo para listado'!$A$155:$A$1048576,0),MATCH((CUADRO!G$5&amp;$E210),'Hoja de Trabajo para listado'!$A$151:$Z$151,0)),0)+IFERROR(INDEX('Hoja de Trabajo para listado'!$AB$155:$BA$1048576,MATCH($A210,'Hoja de Trabajo para listado'!$AB$155:$AB$1048576,0),MATCH((CUADRO!G$5&amp;$E210),'Hoja de Trabajo para listado'!$AB$151:$BA$151,0)),0)+IFERROR(INDEX('Hoja de Trabajo para listado'!$BC$155:$CB$1048576,MATCH($A210,'Hoja de Trabajo para listado'!$BC$155:$BC$1048576,0),MATCH((CUADRO!G$5&amp;$E210),'Hoja de Trabajo para listado'!$BC$151:$CB$151,0)),0)+IFERROR(INDEX('Hoja de Trabajo para listado'!$DE$153:$DG$274,MATCH($A210,'Hoja de Trabajo para listado'!$DE$153:$DE$1048576,0),MATCH((CUADRO!G$5&amp;$E210),'Hoja de Trabajo para listado'!$DE$151:$DG$151,0)),0)+IFERROR(INDEX('Hoja de Trabajo para listado'!$CD$155:$DC$1048576,MATCH($A210,'Hoja de Trabajo para listado'!$CD$155:$CD$1048576,0),MATCH((CUADRO!G$5&amp;$E210),'Hoja de Trabajo para listado'!$CD$151:$DC$151,0)),0)</f>
        <v>0</v>
      </c>
      <c r="H210" s="255">
        <f ca="1">+IFERROR(INDEX('Hoja de Trabajo para listado'!$A$155:$Z$1048576,MATCH($A210,'Hoja de Trabajo para listado'!$A$155:$A$1048576,0),MATCH((CUADRO!H$5&amp;$E210),'Hoja de Trabajo para listado'!$A$151:$Z$151,0)),0)+IFERROR(INDEX('Hoja de Trabajo para listado'!$AB$155:$BA$1048576,MATCH($A210,'Hoja de Trabajo para listado'!$AB$155:$AB$1048576,0),MATCH((CUADRO!H$5&amp;$E210),'Hoja de Trabajo para listado'!$AB$151:$BA$151,0)),0)+IFERROR(INDEX('Hoja de Trabajo para listado'!$BC$155:$CB$1048576,MATCH($A210,'Hoja de Trabajo para listado'!$BC$155:$BC$1048576,0),MATCH((CUADRO!H$5&amp;$E210),'Hoja de Trabajo para listado'!$BC$151:$CB$151,0)),0)+IFERROR(INDEX('Hoja de Trabajo para listado'!$DE$153:$DG$274,MATCH($A210,'Hoja de Trabajo para listado'!$DE$153:$DE$1048576,0),MATCH((CUADRO!H$5&amp;$E210),'Hoja de Trabajo para listado'!$DE$151:$DG$151,0)),0)+IFERROR(INDEX('Hoja de Trabajo para listado'!$CD$155:$DC$1048576,MATCH($A210,'Hoja de Trabajo para listado'!$CD$155:$CD$1048576,0),MATCH((CUADRO!H$5&amp;$E210),'Hoja de Trabajo para listado'!$CD$151:$DC$151,0)),0)</f>
        <v>0</v>
      </c>
      <c r="I210" s="255">
        <f ca="1">+IFERROR(INDEX('Hoja de Trabajo para listado'!$A$155:$Z$1048576,MATCH($A210,'Hoja de Trabajo para listado'!$A$155:$A$1048576,0),MATCH((CUADRO!I$5&amp;$E210),'Hoja de Trabajo para listado'!$A$151:$Z$151,0)),0)+IFERROR(INDEX('Hoja de Trabajo para listado'!$AB$155:$BA$1048576,MATCH($A210,'Hoja de Trabajo para listado'!$AB$155:$AB$1048576,0),MATCH((CUADRO!I$5&amp;$E210),'Hoja de Trabajo para listado'!$AB$151:$BA$151,0)),0)+IFERROR(INDEX('Hoja de Trabajo para listado'!$BC$155:$CB$1048576,MATCH($A210,'Hoja de Trabajo para listado'!$BC$155:$BC$1048576,0),MATCH((CUADRO!I$5&amp;$E210),'Hoja de Trabajo para listado'!$BC$151:$CB$151,0)),0)+IFERROR(INDEX('Hoja de Trabajo para listado'!$DE$153:$DG$274,MATCH($A210,'Hoja de Trabajo para listado'!$DE$153:$DE$1048576,0),MATCH((CUADRO!I$5&amp;$E210),'Hoja de Trabajo para listado'!$DE$151:$DG$151,0)),0)+IFERROR(INDEX('Hoja de Trabajo para listado'!$CD$155:$DC$1048576,MATCH($A210,'Hoja de Trabajo para listado'!$CD$155:$CD$1048576,0),MATCH((CUADRO!I$5&amp;$E210),'Hoja de Trabajo para listado'!$CD$151:$DC$151,0)),0)</f>
        <v>0</v>
      </c>
      <c r="J210" s="255">
        <f ca="1">+IFERROR(INDEX('Hoja de Trabajo para listado'!$A$155:$Z$1048576,MATCH($A210,'Hoja de Trabajo para listado'!$A$155:$A$1048576,0),MATCH((CUADRO!J$5&amp;$E210),'Hoja de Trabajo para listado'!$A$151:$Z$151,0)),0)+IFERROR(INDEX('Hoja de Trabajo para listado'!$AB$155:$BA$1048576,MATCH($A210,'Hoja de Trabajo para listado'!$AB$155:$AB$1048576,0),MATCH((CUADRO!J$5&amp;$E210),'Hoja de Trabajo para listado'!$AB$151:$BA$151,0)),0)+IFERROR(INDEX('Hoja de Trabajo para listado'!$BC$155:$CB$1048576,MATCH($A210,'Hoja de Trabajo para listado'!$BC$155:$BC$1048576,0),MATCH((CUADRO!J$5&amp;$E210),'Hoja de Trabajo para listado'!$BC$151:$CB$151,0)),0)+IFERROR(INDEX('Hoja de Trabajo para listado'!$DE$153:$DG$274,MATCH($A210,'Hoja de Trabajo para listado'!$DE$153:$DE$1048576,0),MATCH((CUADRO!J$5&amp;$E210),'Hoja de Trabajo para listado'!$DE$151:$DG$151,0)),0)+IFERROR(INDEX('Hoja de Trabajo para listado'!$CD$155:$DC$1048576,MATCH($A210,'Hoja de Trabajo para listado'!$CD$155:$CD$1048576,0),MATCH((CUADRO!J$5&amp;$E210),'Hoja de Trabajo para listado'!$CD$151:$DC$151,0)),0)</f>
        <v>0</v>
      </c>
      <c r="K210" s="255">
        <f ca="1">+IFERROR(INDEX('Hoja de Trabajo para listado'!$A$155:$Z$1048576,MATCH($A210,'Hoja de Trabajo para listado'!$A$155:$A$1048576,0),MATCH((CUADRO!K$5&amp;$E210),'Hoja de Trabajo para listado'!$A$151:$Z$151,0)),0)+IFERROR(INDEX('Hoja de Trabajo para listado'!$AB$155:$BA$1048576,MATCH($A210,'Hoja de Trabajo para listado'!$AB$155:$AB$1048576,0),MATCH((CUADRO!K$5&amp;$E210),'Hoja de Trabajo para listado'!$AB$151:$BA$151,0)),0)+IFERROR(INDEX('Hoja de Trabajo para listado'!$BC$155:$CB$1048576,MATCH($A210,'Hoja de Trabajo para listado'!$BC$155:$BC$1048576,0),MATCH((CUADRO!K$5&amp;$E210),'Hoja de Trabajo para listado'!$BC$151:$CB$151,0)),0)+IFERROR(INDEX('Hoja de Trabajo para listado'!$DE$153:$DG$274,MATCH($A210,'Hoja de Trabajo para listado'!$DE$153:$DE$1048576,0),MATCH((CUADRO!K$5&amp;$E210),'Hoja de Trabajo para listado'!$DE$151:$DG$151,0)),0)+IFERROR(INDEX('Hoja de Trabajo para listado'!$CD$155:$DC$1048576,MATCH($A210,'Hoja de Trabajo para listado'!$CD$155:$CD$1048576,0),MATCH((CUADRO!K$5&amp;$E210),'Hoja de Trabajo para listado'!$CD$151:$DC$151,0)),0)</f>
        <v>0</v>
      </c>
      <c r="L210" s="255">
        <f ca="1">+IFERROR(INDEX('Hoja de Trabajo para listado'!$A$155:$Z$1048576,MATCH($A210,'Hoja de Trabajo para listado'!$A$155:$A$1048576,0),MATCH((CUADRO!L$5&amp;$E210),'Hoja de Trabajo para listado'!$A$151:$Z$151,0)),0)+IFERROR(INDEX('Hoja de Trabajo para listado'!$AB$155:$BA$1048576,MATCH($A210,'Hoja de Trabajo para listado'!$AB$155:$AB$1048576,0),MATCH((CUADRO!L$5&amp;$E210),'Hoja de Trabajo para listado'!$AB$151:$BA$151,0)),0)+IFERROR(INDEX('Hoja de Trabajo para listado'!$BC$155:$CB$1048576,MATCH($A210,'Hoja de Trabajo para listado'!$BC$155:$BC$1048576,0),MATCH((CUADRO!L$5&amp;$E210),'Hoja de Trabajo para listado'!$BC$151:$CB$151,0)),0)+IFERROR(INDEX('Hoja de Trabajo para listado'!$DE$153:$DG$274,MATCH($A210,'Hoja de Trabajo para listado'!$DE$153:$DE$1048576,0),MATCH((CUADRO!L$5&amp;$E210),'Hoja de Trabajo para listado'!$DE$151:$DG$151,0)),0)+IFERROR(INDEX('Hoja de Trabajo para listado'!$CD$155:$DC$1048576,MATCH($A210,'Hoja de Trabajo para listado'!$CD$155:$CD$1048576,0),MATCH((CUADRO!L$5&amp;$E210),'Hoja de Trabajo para listado'!$CD$151:$DC$151,0)),0)</f>
        <v>0</v>
      </c>
      <c r="M210" s="255">
        <f ca="1">+IFERROR(INDEX('Hoja de Trabajo para listado'!$A$155:$Z$1048576,MATCH($A210,'Hoja de Trabajo para listado'!$A$155:$A$1048576,0),MATCH((CUADRO!M$5&amp;$E210),'Hoja de Trabajo para listado'!$A$151:$Z$151,0)),0)+IFERROR(INDEX('Hoja de Trabajo para listado'!$AB$155:$BA$1048576,MATCH($A210,'Hoja de Trabajo para listado'!$AB$155:$AB$1048576,0),MATCH((CUADRO!M$5&amp;$E210),'Hoja de Trabajo para listado'!$AB$151:$BA$151,0)),0)+IFERROR(INDEX('Hoja de Trabajo para listado'!$BC$155:$CB$1048576,MATCH($A210,'Hoja de Trabajo para listado'!$BC$155:$BC$1048576,0),MATCH((CUADRO!M$5&amp;$E210),'Hoja de Trabajo para listado'!$BC$151:$CB$151,0)),0)+IFERROR(INDEX('Hoja de Trabajo para listado'!$DE$153:$DG$274,MATCH($A210,'Hoja de Trabajo para listado'!$DE$153:$DE$1048576,0),MATCH((CUADRO!M$5&amp;$E210),'Hoja de Trabajo para listado'!$DE$151:$DG$151,0)),0)+IFERROR(INDEX('Hoja de Trabajo para listado'!$CD$155:$DC$1048576,MATCH($A210,'Hoja de Trabajo para listado'!$CD$155:$CD$1048576,0),MATCH((CUADRO!M$5&amp;$E210),'Hoja de Trabajo para listado'!$CD$151:$DC$151,0)),0)</f>
        <v>0</v>
      </c>
      <c r="N210" s="255">
        <f ca="1">+IFERROR(INDEX('Hoja de Trabajo para listado'!$A$155:$Z$1048576,MATCH($A210,'Hoja de Trabajo para listado'!$A$155:$A$1048576,0),MATCH((CUADRO!N$5&amp;$E210),'Hoja de Trabajo para listado'!$A$151:$Z$151,0)),0)+IFERROR(INDEX('Hoja de Trabajo para listado'!$AB$155:$BA$1048576,MATCH($A210,'Hoja de Trabajo para listado'!$AB$155:$AB$1048576,0),MATCH((CUADRO!N$5&amp;$E210),'Hoja de Trabajo para listado'!$AB$151:$BA$151,0)),0)+IFERROR(INDEX('Hoja de Trabajo para listado'!$BC$155:$CB$1048576,MATCH($A210,'Hoja de Trabajo para listado'!$BC$155:$BC$1048576,0),MATCH((CUADRO!N$5&amp;$E210),'Hoja de Trabajo para listado'!$BC$151:$CB$151,0)),0)+IFERROR(INDEX('Hoja de Trabajo para listado'!$DE$153:$DG$274,MATCH($A210,'Hoja de Trabajo para listado'!$DE$153:$DE$1048576,0),MATCH((CUADRO!N$5&amp;$E210),'Hoja de Trabajo para listado'!$DE$151:$DG$151,0)),0)+IFERROR(INDEX('Hoja de Trabajo para listado'!$CD$155:$DC$1048576,MATCH($A210,'Hoja de Trabajo para listado'!$CD$155:$CD$1048576,0),MATCH((CUADRO!N$5&amp;$E210),'Hoja de Trabajo para listado'!$CD$151:$DC$151,0)),0)</f>
        <v>0</v>
      </c>
      <c r="O210" s="255">
        <f ca="1">+IFERROR(INDEX('Hoja de Trabajo para listado'!$A$155:$Z$1048576,MATCH($A210,'Hoja de Trabajo para listado'!$A$155:$A$1048576,0),MATCH((CUADRO!O$5&amp;$E210),'Hoja de Trabajo para listado'!$A$151:$Z$151,0)),0)+IFERROR(INDEX('Hoja de Trabajo para listado'!$AB$155:$BA$1048576,MATCH($A210,'Hoja de Trabajo para listado'!$AB$155:$AB$1048576,0),MATCH((CUADRO!O$5&amp;$E210),'Hoja de Trabajo para listado'!$AB$151:$BA$151,0)),0)+IFERROR(INDEX('Hoja de Trabajo para listado'!$BC$155:$CB$1048576,MATCH($A210,'Hoja de Trabajo para listado'!$BC$155:$BC$1048576,0),MATCH((CUADRO!O$5&amp;$E210),'Hoja de Trabajo para listado'!$BC$151:$CB$151,0)),0)+IFERROR(INDEX('Hoja de Trabajo para listado'!$DE$153:$DG$274,MATCH($A210,'Hoja de Trabajo para listado'!$DE$153:$DE$1048576,0),MATCH((CUADRO!O$5&amp;$E210),'Hoja de Trabajo para listado'!$DE$151:$DG$151,0)),0)+IFERROR(INDEX('Hoja de Trabajo para listado'!$CD$155:$DC$1048576,MATCH($A210,'Hoja de Trabajo para listado'!$CD$155:$CD$1048576,0),MATCH((CUADRO!O$5&amp;$E210),'Hoja de Trabajo para listado'!$CD$151:$DC$151,0)),0)</f>
        <v>0</v>
      </c>
      <c r="P210" s="255">
        <f ca="1">+IFERROR(INDEX('Hoja de Trabajo para listado'!$A$155:$Z$1048576,MATCH($A210,'Hoja de Trabajo para listado'!$A$155:$A$1048576,0),MATCH((CUADRO!P$5&amp;$E210),'Hoja de Trabajo para listado'!$A$151:$Z$151,0)),0)+IFERROR(INDEX('Hoja de Trabajo para listado'!$AB$155:$BA$1048576,MATCH($A210,'Hoja de Trabajo para listado'!$AB$155:$AB$1048576,0),MATCH((CUADRO!P$5&amp;$E210),'Hoja de Trabajo para listado'!$AB$151:$BA$151,0)),0)+IFERROR(INDEX('Hoja de Trabajo para listado'!$BC$155:$CB$1048576,MATCH($A210,'Hoja de Trabajo para listado'!$BC$155:$BC$1048576,0),MATCH((CUADRO!P$5&amp;$E210),'Hoja de Trabajo para listado'!$BC$151:$CB$151,0)),0)+IFERROR(INDEX('Hoja de Trabajo para listado'!$DE$153:$DG$274,MATCH($A210,'Hoja de Trabajo para listado'!$DE$153:$DE$1048576,0),MATCH((CUADRO!P$5&amp;$E210),'Hoja de Trabajo para listado'!$DE$151:$DG$151,0)),0)+IFERROR(INDEX('Hoja de Trabajo para listado'!$CD$155:$DC$1048576,MATCH($A210,'Hoja de Trabajo para listado'!$CD$155:$CD$1048576,0),MATCH((CUADRO!P$5&amp;$E210),'Hoja de Trabajo para listado'!$CD$151:$DC$151,0)),0)</f>
        <v>0</v>
      </c>
      <c r="Q210" s="255">
        <f ca="1">+IFERROR(INDEX('Hoja de Trabajo para listado'!$A$155:$Z$1048576,MATCH($A210,'Hoja de Trabajo para listado'!$A$155:$A$1048576,0),MATCH((CUADRO!Q$5&amp;$E210),'Hoja de Trabajo para listado'!$A$151:$Z$151,0)),0)+IFERROR(INDEX('Hoja de Trabajo para listado'!$AB$155:$BA$1048576,MATCH($A210,'Hoja de Trabajo para listado'!$AB$155:$AB$1048576,0),MATCH((CUADRO!Q$5&amp;$E210),'Hoja de Trabajo para listado'!$AB$151:$BA$151,0)),0)+IFERROR(INDEX('Hoja de Trabajo para listado'!$BC$155:$CB$1048576,MATCH($A210,'Hoja de Trabajo para listado'!$BC$155:$BC$1048576,0),MATCH((CUADRO!Q$5&amp;$E210),'Hoja de Trabajo para listado'!$BC$151:$CB$151,0)),0)+IFERROR(INDEX('Hoja de Trabajo para listado'!$DE$153:$DG$274,MATCH($A210,'Hoja de Trabajo para listado'!$DE$153:$DE$1048576,0),MATCH((CUADRO!Q$5&amp;$E210),'Hoja de Trabajo para listado'!$DE$151:$DG$151,0)),0)+IFERROR(INDEX('Hoja de Trabajo para listado'!$CD$155:$DC$1048576,MATCH($A210,'Hoja de Trabajo para listado'!$CD$155:$CD$1048576,0),MATCH((CUADRO!Q$5&amp;$E210),'Hoja de Trabajo para listado'!$CD$151:$DC$151,0)),0)</f>
        <v>0</v>
      </c>
      <c r="R210" s="255">
        <f t="shared" ca="1" si="6"/>
        <v>0</v>
      </c>
      <c r="S210" s="257"/>
      <c r="T210" s="255">
        <f ca="1">+T211</f>
        <v>412720.61</v>
      </c>
      <c r="U210" s="254">
        <f t="shared" si="7"/>
        <v>1</v>
      </c>
      <c r="V210" s="362" t="str">
        <f>+VLOOKUP(A210,bd_lista!$A$3:$E$590,5,FALSE)</f>
        <v>Instituciones Descentralizadas</v>
      </c>
      <c r="W210" s="361" t="str">
        <f>+V210</f>
        <v>Instituciones Descentralizadas</v>
      </c>
      <c r="X210" s="254">
        <f>+VLOOKUP(A210,[2]Sheet1!$A$13:$D$744,4,FALSE)</f>
        <v>76</v>
      </c>
      <c r="Y210" s="254" t="str">
        <f>+VLOOKUP(X210,bd_lista!$A$3:$C$590,3,FALSE)</f>
        <v>Ministerio de Minería y Metalurgia</v>
      </c>
      <c r="Z210" s="316">
        <f>+X210</f>
        <v>76</v>
      </c>
      <c r="AA210" s="348" t="str">
        <f>+Y210</f>
        <v>Ministerio de Minería y Metalurgia</v>
      </c>
    </row>
    <row r="211" spans="1:27" customFormat="1" ht="15" customHeight="1">
      <c r="A211" s="32">
        <v>190</v>
      </c>
      <c r="B211" s="307"/>
      <c r="C211" s="362" t="str">
        <f>+VLOOKUP(A211,bd_lista!$A$3:$C$590,3,FALSE)</f>
        <v>Autoridad Jurisdiccional Administrativa Minera</v>
      </c>
      <c r="D211" s="362"/>
      <c r="E211" s="394" t="s">
        <v>1314</v>
      </c>
      <c r="F211" s="255">
        <f ca="1">+IFERROR(INDEX('Hoja de Trabajo para listado'!$A$155:$Z$1048576,MATCH($A211,'Hoja de Trabajo para listado'!$A$155:$A$1048576,0),MATCH((CUADRO!F$5&amp;$E211),'Hoja de Trabajo para listado'!$A$151:$Z$151,0)),0)+IFERROR(INDEX('Hoja de Trabajo para listado'!$AB$155:$BA$1048576,MATCH($A211,'Hoja de Trabajo para listado'!$AB$155:$AB$1048576,0),MATCH((CUADRO!F$5&amp;$E211),'Hoja de Trabajo para listado'!$AB$151:$BA$151,0)),0)+IFERROR(INDEX('Hoja de Trabajo para listado'!$BC$155:$CB$1048576,MATCH($A211,'Hoja de Trabajo para listado'!$BC$155:$BC$1048576,0),MATCH((CUADRO!F$5&amp;$E211),'Hoja de Trabajo para listado'!$BC$151:$CB$151,0)),0)+IFERROR(INDEX('Hoja de Trabajo para listado'!$DE$153:$DG$274,MATCH($A211,'Hoja de Trabajo para listado'!$DE$153:$DE$1048576,0),MATCH((CUADRO!F$5&amp;$E211),'Hoja de Trabajo para listado'!$DE$151:$DG$151,0)),0)+IFERROR(INDEX('Hoja de Trabajo para listado'!$CD$155:$DC$1048576,MATCH($A211,'Hoja de Trabajo para listado'!$CD$155:$CD$1048576,0),MATCH((CUADRO!F$5&amp;$E211),'Hoja de Trabajo para listado'!$CD$151:$DC$151,0)),0)</f>
        <v>0</v>
      </c>
      <c r="G211" s="255">
        <f ca="1">+IFERROR(INDEX('Hoja de Trabajo para listado'!$A$155:$Z$1048576,MATCH($A211,'Hoja de Trabajo para listado'!$A$155:$A$1048576,0),MATCH((CUADRO!G$5&amp;$E211),'Hoja de Trabajo para listado'!$A$151:$Z$151,0)),0)+IFERROR(INDEX('Hoja de Trabajo para listado'!$AB$155:$BA$1048576,MATCH($A211,'Hoja de Trabajo para listado'!$AB$155:$AB$1048576,0),MATCH((CUADRO!G$5&amp;$E211),'Hoja de Trabajo para listado'!$AB$151:$BA$151,0)),0)+IFERROR(INDEX('Hoja de Trabajo para listado'!$BC$155:$CB$1048576,MATCH($A211,'Hoja de Trabajo para listado'!$BC$155:$BC$1048576,0),MATCH((CUADRO!G$5&amp;$E211),'Hoja de Trabajo para listado'!$BC$151:$CB$151,0)),0)+IFERROR(INDEX('Hoja de Trabajo para listado'!$DE$153:$DG$274,MATCH($A211,'Hoja de Trabajo para listado'!$DE$153:$DE$1048576,0),MATCH((CUADRO!G$5&amp;$E211),'Hoja de Trabajo para listado'!$DE$151:$DG$151,0)),0)+IFERROR(INDEX('Hoja de Trabajo para listado'!$CD$155:$DC$1048576,MATCH($A211,'Hoja de Trabajo para listado'!$CD$155:$CD$1048576,0),MATCH((CUADRO!G$5&amp;$E211),'Hoja de Trabajo para listado'!$CD$151:$DC$151,0)),0)</f>
        <v>0</v>
      </c>
      <c r="H211" s="255">
        <f ca="1">+IFERROR(INDEX('Hoja de Trabajo para listado'!$A$155:$Z$1048576,MATCH($A211,'Hoja de Trabajo para listado'!$A$155:$A$1048576,0),MATCH((CUADRO!H$5&amp;$E211),'Hoja de Trabajo para listado'!$A$151:$Z$151,0)),0)+IFERROR(INDEX('Hoja de Trabajo para listado'!$AB$155:$BA$1048576,MATCH($A211,'Hoja de Trabajo para listado'!$AB$155:$AB$1048576,0),MATCH((CUADRO!H$5&amp;$E211),'Hoja de Trabajo para listado'!$AB$151:$BA$151,0)),0)+IFERROR(INDEX('Hoja de Trabajo para listado'!$BC$155:$CB$1048576,MATCH($A211,'Hoja de Trabajo para listado'!$BC$155:$BC$1048576,0),MATCH((CUADRO!H$5&amp;$E211),'Hoja de Trabajo para listado'!$BC$151:$CB$151,0)),0)+IFERROR(INDEX('Hoja de Trabajo para listado'!$DE$153:$DG$274,MATCH($A211,'Hoja de Trabajo para listado'!$DE$153:$DE$1048576,0),MATCH((CUADRO!H$5&amp;$E211),'Hoja de Trabajo para listado'!$DE$151:$DG$151,0)),0)+IFERROR(INDEX('Hoja de Trabajo para listado'!$CD$155:$DC$1048576,MATCH($A211,'Hoja de Trabajo para listado'!$CD$155:$CD$1048576,0),MATCH((CUADRO!H$5&amp;$E211),'Hoja de Trabajo para listado'!$CD$151:$DC$151,0)),0)</f>
        <v>0</v>
      </c>
      <c r="I211" s="255">
        <f ca="1">+IFERROR(INDEX('Hoja de Trabajo para listado'!$A$155:$Z$1048576,MATCH($A211,'Hoja de Trabajo para listado'!$A$155:$A$1048576,0),MATCH((CUADRO!I$5&amp;$E211),'Hoja de Trabajo para listado'!$A$151:$Z$151,0)),0)+IFERROR(INDEX('Hoja de Trabajo para listado'!$AB$155:$BA$1048576,MATCH($A211,'Hoja de Trabajo para listado'!$AB$155:$AB$1048576,0),MATCH((CUADRO!I$5&amp;$E211),'Hoja de Trabajo para listado'!$AB$151:$BA$151,0)),0)+IFERROR(INDEX('Hoja de Trabajo para listado'!$BC$155:$CB$1048576,MATCH($A211,'Hoja de Trabajo para listado'!$BC$155:$BC$1048576,0),MATCH((CUADRO!I$5&amp;$E211),'Hoja de Trabajo para listado'!$BC$151:$CB$151,0)),0)+IFERROR(INDEX('Hoja de Trabajo para listado'!$DE$153:$DG$274,MATCH($A211,'Hoja de Trabajo para listado'!$DE$153:$DE$1048576,0),MATCH((CUADRO!I$5&amp;$E211),'Hoja de Trabajo para listado'!$DE$151:$DG$151,0)),0)+IFERROR(INDEX('Hoja de Trabajo para listado'!$CD$155:$DC$1048576,MATCH($A211,'Hoja de Trabajo para listado'!$CD$155:$CD$1048576,0),MATCH((CUADRO!I$5&amp;$E211),'Hoja de Trabajo para listado'!$CD$151:$DC$151,0)),0)</f>
        <v>0</v>
      </c>
      <c r="J211" s="255">
        <f ca="1">+IFERROR(INDEX('Hoja de Trabajo para listado'!$A$155:$Z$1048576,MATCH($A211,'Hoja de Trabajo para listado'!$A$155:$A$1048576,0),MATCH((CUADRO!J$5&amp;$E211),'Hoja de Trabajo para listado'!$A$151:$Z$151,0)),0)+IFERROR(INDEX('Hoja de Trabajo para listado'!$AB$155:$BA$1048576,MATCH($A211,'Hoja de Trabajo para listado'!$AB$155:$AB$1048576,0),MATCH((CUADRO!J$5&amp;$E211),'Hoja de Trabajo para listado'!$AB$151:$BA$151,0)),0)+IFERROR(INDEX('Hoja de Trabajo para listado'!$BC$155:$CB$1048576,MATCH($A211,'Hoja de Trabajo para listado'!$BC$155:$BC$1048576,0),MATCH((CUADRO!J$5&amp;$E211),'Hoja de Trabajo para listado'!$BC$151:$CB$151,0)),0)+IFERROR(INDEX('Hoja de Trabajo para listado'!$DE$153:$DG$274,MATCH($A211,'Hoja de Trabajo para listado'!$DE$153:$DE$1048576,0),MATCH((CUADRO!J$5&amp;$E211),'Hoja de Trabajo para listado'!$DE$151:$DG$151,0)),0)+IFERROR(INDEX('Hoja de Trabajo para listado'!$CD$155:$DC$1048576,MATCH($A211,'Hoja de Trabajo para listado'!$CD$155:$CD$1048576,0),MATCH((CUADRO!J$5&amp;$E211),'Hoja de Trabajo para listado'!$CD$151:$DC$151,0)),0)</f>
        <v>0</v>
      </c>
      <c r="K211" s="255">
        <f ca="1">+IFERROR(INDEX('Hoja de Trabajo para listado'!$A$155:$Z$1048576,MATCH($A211,'Hoja de Trabajo para listado'!$A$155:$A$1048576,0),MATCH((CUADRO!K$5&amp;$E211),'Hoja de Trabajo para listado'!$A$151:$Z$151,0)),0)+IFERROR(INDEX('Hoja de Trabajo para listado'!$AB$155:$BA$1048576,MATCH($A211,'Hoja de Trabajo para listado'!$AB$155:$AB$1048576,0),MATCH((CUADRO!K$5&amp;$E211),'Hoja de Trabajo para listado'!$AB$151:$BA$151,0)),0)+IFERROR(INDEX('Hoja de Trabajo para listado'!$BC$155:$CB$1048576,MATCH($A211,'Hoja de Trabajo para listado'!$BC$155:$BC$1048576,0),MATCH((CUADRO!K$5&amp;$E211),'Hoja de Trabajo para listado'!$BC$151:$CB$151,0)),0)+IFERROR(INDEX('Hoja de Trabajo para listado'!$DE$153:$DG$274,MATCH($A211,'Hoja de Trabajo para listado'!$DE$153:$DE$1048576,0),MATCH((CUADRO!K$5&amp;$E211),'Hoja de Trabajo para listado'!$DE$151:$DG$151,0)),0)+IFERROR(INDEX('Hoja de Trabajo para listado'!$CD$155:$DC$1048576,MATCH($A211,'Hoja de Trabajo para listado'!$CD$155:$CD$1048576,0),MATCH((CUADRO!K$5&amp;$E211),'Hoja de Trabajo para listado'!$CD$151:$DC$151,0)),0)</f>
        <v>0</v>
      </c>
      <c r="L211" s="255">
        <f ca="1">+IFERROR(INDEX('Hoja de Trabajo para listado'!$A$155:$Z$1048576,MATCH($A211,'Hoja de Trabajo para listado'!$A$155:$A$1048576,0),MATCH((CUADRO!L$5&amp;$E211),'Hoja de Trabajo para listado'!$A$151:$Z$151,0)),0)+IFERROR(INDEX('Hoja de Trabajo para listado'!$AB$155:$BA$1048576,MATCH($A211,'Hoja de Trabajo para listado'!$AB$155:$AB$1048576,0),MATCH((CUADRO!L$5&amp;$E211),'Hoja de Trabajo para listado'!$AB$151:$BA$151,0)),0)+IFERROR(INDEX('Hoja de Trabajo para listado'!$BC$155:$CB$1048576,MATCH($A211,'Hoja de Trabajo para listado'!$BC$155:$BC$1048576,0),MATCH((CUADRO!L$5&amp;$E211),'Hoja de Trabajo para listado'!$BC$151:$CB$151,0)),0)+IFERROR(INDEX('Hoja de Trabajo para listado'!$DE$153:$DG$274,MATCH($A211,'Hoja de Trabajo para listado'!$DE$153:$DE$1048576,0),MATCH((CUADRO!L$5&amp;$E211),'Hoja de Trabajo para listado'!$DE$151:$DG$151,0)),0)+IFERROR(INDEX('Hoja de Trabajo para listado'!$CD$155:$DC$1048576,MATCH($A211,'Hoja de Trabajo para listado'!$CD$155:$CD$1048576,0),MATCH((CUADRO!L$5&amp;$E211),'Hoja de Trabajo para listado'!$CD$151:$DC$151,0)),0)</f>
        <v>0</v>
      </c>
      <c r="M211" s="255">
        <f ca="1">+IFERROR(INDEX('Hoja de Trabajo para listado'!$A$155:$Z$1048576,MATCH($A211,'Hoja de Trabajo para listado'!$A$155:$A$1048576,0),MATCH((CUADRO!M$5&amp;$E211),'Hoja de Trabajo para listado'!$A$151:$Z$151,0)),0)+IFERROR(INDEX('Hoja de Trabajo para listado'!$AB$155:$BA$1048576,MATCH($A211,'Hoja de Trabajo para listado'!$AB$155:$AB$1048576,0),MATCH((CUADRO!M$5&amp;$E211),'Hoja de Trabajo para listado'!$AB$151:$BA$151,0)),0)+IFERROR(INDEX('Hoja de Trabajo para listado'!$BC$155:$CB$1048576,MATCH($A211,'Hoja de Trabajo para listado'!$BC$155:$BC$1048576,0),MATCH((CUADRO!M$5&amp;$E211),'Hoja de Trabajo para listado'!$BC$151:$CB$151,0)),0)+IFERROR(INDEX('Hoja de Trabajo para listado'!$DE$153:$DG$274,MATCH($A211,'Hoja de Trabajo para listado'!$DE$153:$DE$1048576,0),MATCH((CUADRO!M$5&amp;$E211),'Hoja de Trabajo para listado'!$DE$151:$DG$151,0)),0)+IFERROR(INDEX('Hoja de Trabajo para listado'!$CD$155:$DC$1048576,MATCH($A211,'Hoja de Trabajo para listado'!$CD$155:$CD$1048576,0),MATCH((CUADRO!M$5&amp;$E211),'Hoja de Trabajo para listado'!$CD$151:$DC$151,0)),0)</f>
        <v>401639.23</v>
      </c>
      <c r="N211" s="255">
        <f ca="1">+IFERROR(INDEX('Hoja de Trabajo para listado'!$A$155:$Z$1048576,MATCH($A211,'Hoja de Trabajo para listado'!$A$155:$A$1048576,0),MATCH((CUADRO!N$5&amp;$E211),'Hoja de Trabajo para listado'!$A$151:$Z$151,0)),0)+IFERROR(INDEX('Hoja de Trabajo para listado'!$AB$155:$BA$1048576,MATCH($A211,'Hoja de Trabajo para listado'!$AB$155:$AB$1048576,0),MATCH((CUADRO!N$5&amp;$E211),'Hoja de Trabajo para listado'!$AB$151:$BA$151,0)),0)+IFERROR(INDEX('Hoja de Trabajo para listado'!$BC$155:$CB$1048576,MATCH($A211,'Hoja de Trabajo para listado'!$BC$155:$BC$1048576,0),MATCH((CUADRO!N$5&amp;$E211),'Hoja de Trabajo para listado'!$BC$151:$CB$151,0)),0)+IFERROR(INDEX('Hoja de Trabajo para listado'!$DE$153:$DG$274,MATCH($A211,'Hoja de Trabajo para listado'!$DE$153:$DE$1048576,0),MATCH((CUADRO!N$5&amp;$E211),'Hoja de Trabajo para listado'!$DE$151:$DG$151,0)),0)+IFERROR(INDEX('Hoja de Trabajo para listado'!$CD$155:$DC$1048576,MATCH($A211,'Hoja de Trabajo para listado'!$CD$155:$CD$1048576,0),MATCH((CUADRO!N$5&amp;$E211),'Hoja de Trabajo para listado'!$CD$151:$DC$151,0)),0)</f>
        <v>11081.38</v>
      </c>
      <c r="O211" s="255">
        <f ca="1">+IFERROR(INDEX('Hoja de Trabajo para listado'!$A$155:$Z$1048576,MATCH($A211,'Hoja de Trabajo para listado'!$A$155:$A$1048576,0),MATCH((CUADRO!O$5&amp;$E211),'Hoja de Trabajo para listado'!$A$151:$Z$151,0)),0)+IFERROR(INDEX('Hoja de Trabajo para listado'!$AB$155:$BA$1048576,MATCH($A211,'Hoja de Trabajo para listado'!$AB$155:$AB$1048576,0),MATCH((CUADRO!O$5&amp;$E211),'Hoja de Trabajo para listado'!$AB$151:$BA$151,0)),0)+IFERROR(INDEX('Hoja de Trabajo para listado'!$BC$155:$CB$1048576,MATCH($A211,'Hoja de Trabajo para listado'!$BC$155:$BC$1048576,0),MATCH((CUADRO!O$5&amp;$E211),'Hoja de Trabajo para listado'!$BC$151:$CB$151,0)),0)+IFERROR(INDEX('Hoja de Trabajo para listado'!$DE$153:$DG$274,MATCH($A211,'Hoja de Trabajo para listado'!$DE$153:$DE$1048576,0),MATCH((CUADRO!O$5&amp;$E211),'Hoja de Trabajo para listado'!$DE$151:$DG$151,0)),0)+IFERROR(INDEX('Hoja de Trabajo para listado'!$CD$155:$DC$1048576,MATCH($A211,'Hoja de Trabajo para listado'!$CD$155:$CD$1048576,0),MATCH((CUADRO!O$5&amp;$E211),'Hoja de Trabajo para listado'!$CD$151:$DC$151,0)),0)</f>
        <v>0</v>
      </c>
      <c r="P211" s="255">
        <f ca="1">+IFERROR(INDEX('Hoja de Trabajo para listado'!$A$155:$Z$1048576,MATCH($A211,'Hoja de Trabajo para listado'!$A$155:$A$1048576,0),MATCH((CUADRO!P$5&amp;$E211),'Hoja de Trabajo para listado'!$A$151:$Z$151,0)),0)+IFERROR(INDEX('Hoja de Trabajo para listado'!$AB$155:$BA$1048576,MATCH($A211,'Hoja de Trabajo para listado'!$AB$155:$AB$1048576,0),MATCH((CUADRO!P$5&amp;$E211),'Hoja de Trabajo para listado'!$AB$151:$BA$151,0)),0)+IFERROR(INDEX('Hoja de Trabajo para listado'!$BC$155:$CB$1048576,MATCH($A211,'Hoja de Trabajo para listado'!$BC$155:$BC$1048576,0),MATCH((CUADRO!P$5&amp;$E211),'Hoja de Trabajo para listado'!$BC$151:$CB$151,0)),0)+IFERROR(INDEX('Hoja de Trabajo para listado'!$DE$153:$DG$274,MATCH($A211,'Hoja de Trabajo para listado'!$DE$153:$DE$1048576,0),MATCH((CUADRO!P$5&amp;$E211),'Hoja de Trabajo para listado'!$DE$151:$DG$151,0)),0)+IFERROR(INDEX('Hoja de Trabajo para listado'!$CD$155:$DC$1048576,MATCH($A211,'Hoja de Trabajo para listado'!$CD$155:$CD$1048576,0),MATCH((CUADRO!P$5&amp;$E211),'Hoja de Trabajo para listado'!$CD$151:$DC$151,0)),0)</f>
        <v>0</v>
      </c>
      <c r="Q211" s="255">
        <f ca="1">+IFERROR(INDEX('Hoja de Trabajo para listado'!$A$155:$Z$1048576,MATCH($A211,'Hoja de Trabajo para listado'!$A$155:$A$1048576,0),MATCH((CUADRO!Q$5&amp;$E211),'Hoja de Trabajo para listado'!$A$151:$Z$151,0)),0)+IFERROR(INDEX('Hoja de Trabajo para listado'!$AB$155:$BA$1048576,MATCH($A211,'Hoja de Trabajo para listado'!$AB$155:$AB$1048576,0),MATCH((CUADRO!Q$5&amp;$E211),'Hoja de Trabajo para listado'!$AB$151:$BA$151,0)),0)+IFERROR(INDEX('Hoja de Trabajo para listado'!$BC$155:$CB$1048576,MATCH($A211,'Hoja de Trabajo para listado'!$BC$155:$BC$1048576,0),MATCH((CUADRO!Q$5&amp;$E211),'Hoja de Trabajo para listado'!$BC$151:$CB$151,0)),0)+IFERROR(INDEX('Hoja de Trabajo para listado'!$DE$153:$DG$274,MATCH($A211,'Hoja de Trabajo para listado'!$DE$153:$DE$1048576,0),MATCH((CUADRO!Q$5&amp;$E211),'Hoja de Trabajo para listado'!$DE$151:$DG$151,0)),0)+IFERROR(INDEX('Hoja de Trabajo para listado'!$CD$155:$DC$1048576,MATCH($A211,'Hoja de Trabajo para listado'!$CD$155:$CD$1048576,0),MATCH((CUADRO!Q$5&amp;$E211),'Hoja de Trabajo para listado'!$CD$151:$DC$151,0)),0)</f>
        <v>0</v>
      </c>
      <c r="R211" s="255">
        <f t="shared" ca="1" si="6"/>
        <v>412720.61</v>
      </c>
      <c r="S211" s="257">
        <f ca="1">+R210+R211</f>
        <v>412720.61</v>
      </c>
      <c r="T211" s="255">
        <f ca="1">+S211</f>
        <v>412720.61</v>
      </c>
      <c r="U211" s="397">
        <f t="shared" si="7"/>
        <v>2</v>
      </c>
      <c r="V211" s="362" t="str">
        <f>+VLOOKUP(A211,bd_lista!$A$3:$E$590,5,FALSE)</f>
        <v>Instituciones Descentralizadas</v>
      </c>
      <c r="W211" s="362"/>
      <c r="X211" s="254">
        <f>+VLOOKUP(A211,[2]Sheet1!$A$13:$D$744,4,FALSE)</f>
        <v>76</v>
      </c>
      <c r="Y211" s="254" t="str">
        <f>+VLOOKUP(X211,bd_lista!$A$3:$C$590,3,FALSE)</f>
        <v>Ministerio de Minería y Metalurgia</v>
      </c>
      <c r="Z211" s="314"/>
      <c r="AA211" s="350"/>
    </row>
    <row r="212" spans="1:27" customFormat="1" ht="15" customHeight="1">
      <c r="A212" s="32">
        <v>340</v>
      </c>
      <c r="B212" s="306">
        <f>+A212</f>
        <v>340</v>
      </c>
      <c r="C212" s="259" t="str">
        <f>+VLOOKUP(A212,bd_lista!$A$3:$C$590,3,FALSE)</f>
        <v>Servicio General de Identificación Personal</v>
      </c>
      <c r="D212" s="361" t="str">
        <f>+C212</f>
        <v>Servicio General de Identificación Personal</v>
      </c>
      <c r="E212" s="259" t="s">
        <v>1313</v>
      </c>
      <c r="F212" s="255">
        <f ca="1">+IFERROR(INDEX('Hoja de Trabajo para listado'!$A$155:$Z$1048576,MATCH($A212,'Hoja de Trabajo para listado'!$A$155:$A$1048576,0),MATCH((CUADRO!F$5&amp;$E212),'Hoja de Trabajo para listado'!$A$151:$Z$151,0)),0)+IFERROR(INDEX('Hoja de Trabajo para listado'!$AB$155:$BA$1048576,MATCH($A212,'Hoja de Trabajo para listado'!$AB$155:$AB$1048576,0),MATCH((CUADRO!F$5&amp;$E212),'Hoja de Trabajo para listado'!$AB$151:$BA$151,0)),0)+IFERROR(INDEX('Hoja de Trabajo para listado'!$BC$155:$CB$1048576,MATCH($A212,'Hoja de Trabajo para listado'!$BC$155:$BC$1048576,0),MATCH((CUADRO!F$5&amp;$E212),'Hoja de Trabajo para listado'!$BC$151:$CB$151,0)),0)+IFERROR(INDEX('Hoja de Trabajo para listado'!$DE$153:$DG$274,MATCH($A212,'Hoja de Trabajo para listado'!$DE$153:$DE$1048576,0),MATCH((CUADRO!F$5&amp;$E212),'Hoja de Trabajo para listado'!$DE$151:$DG$151,0)),0)+IFERROR(INDEX('Hoja de Trabajo para listado'!$CD$155:$DC$1048576,MATCH($A212,'Hoja de Trabajo para listado'!$CD$155:$CD$1048576,0),MATCH((CUADRO!F$5&amp;$E212),'Hoja de Trabajo para listado'!$CD$151:$DC$151,0)),0)</f>
        <v>0</v>
      </c>
      <c r="G212" s="255">
        <f ca="1">+IFERROR(INDEX('Hoja de Trabajo para listado'!$A$155:$Z$1048576,MATCH($A212,'Hoja de Trabajo para listado'!$A$155:$A$1048576,0),MATCH((CUADRO!G$5&amp;$E212),'Hoja de Trabajo para listado'!$A$151:$Z$151,0)),0)+IFERROR(INDEX('Hoja de Trabajo para listado'!$AB$155:$BA$1048576,MATCH($A212,'Hoja de Trabajo para listado'!$AB$155:$AB$1048576,0),MATCH((CUADRO!G$5&amp;$E212),'Hoja de Trabajo para listado'!$AB$151:$BA$151,0)),0)+IFERROR(INDEX('Hoja de Trabajo para listado'!$BC$155:$CB$1048576,MATCH($A212,'Hoja de Trabajo para listado'!$BC$155:$BC$1048576,0),MATCH((CUADRO!G$5&amp;$E212),'Hoja de Trabajo para listado'!$BC$151:$CB$151,0)),0)+IFERROR(INDEX('Hoja de Trabajo para listado'!$DE$153:$DG$274,MATCH($A212,'Hoja de Trabajo para listado'!$DE$153:$DE$1048576,0),MATCH((CUADRO!G$5&amp;$E212),'Hoja de Trabajo para listado'!$DE$151:$DG$151,0)),0)+IFERROR(INDEX('Hoja de Trabajo para listado'!$CD$155:$DC$1048576,MATCH($A212,'Hoja de Trabajo para listado'!$CD$155:$CD$1048576,0),MATCH((CUADRO!G$5&amp;$E212),'Hoja de Trabajo para listado'!$CD$151:$DC$151,0)),0)</f>
        <v>0</v>
      </c>
      <c r="H212" s="255">
        <f ca="1">+IFERROR(INDEX('Hoja de Trabajo para listado'!$A$155:$Z$1048576,MATCH($A212,'Hoja de Trabajo para listado'!$A$155:$A$1048576,0),MATCH((CUADRO!H$5&amp;$E212),'Hoja de Trabajo para listado'!$A$151:$Z$151,0)),0)+IFERROR(INDEX('Hoja de Trabajo para listado'!$AB$155:$BA$1048576,MATCH($A212,'Hoja de Trabajo para listado'!$AB$155:$AB$1048576,0),MATCH((CUADRO!H$5&amp;$E212),'Hoja de Trabajo para listado'!$AB$151:$BA$151,0)),0)+IFERROR(INDEX('Hoja de Trabajo para listado'!$BC$155:$CB$1048576,MATCH($A212,'Hoja de Trabajo para listado'!$BC$155:$BC$1048576,0),MATCH((CUADRO!H$5&amp;$E212),'Hoja de Trabajo para listado'!$BC$151:$CB$151,0)),0)+IFERROR(INDEX('Hoja de Trabajo para listado'!$DE$153:$DG$274,MATCH($A212,'Hoja de Trabajo para listado'!$DE$153:$DE$1048576,0),MATCH((CUADRO!H$5&amp;$E212),'Hoja de Trabajo para listado'!$DE$151:$DG$151,0)),0)+IFERROR(INDEX('Hoja de Trabajo para listado'!$CD$155:$DC$1048576,MATCH($A212,'Hoja de Trabajo para listado'!$CD$155:$CD$1048576,0),MATCH((CUADRO!H$5&amp;$E212),'Hoja de Trabajo para listado'!$CD$151:$DC$151,0)),0)</f>
        <v>0</v>
      </c>
      <c r="I212" s="255">
        <f ca="1">+IFERROR(INDEX('Hoja de Trabajo para listado'!$A$155:$Z$1048576,MATCH($A212,'Hoja de Trabajo para listado'!$A$155:$A$1048576,0),MATCH((CUADRO!I$5&amp;$E212),'Hoja de Trabajo para listado'!$A$151:$Z$151,0)),0)+IFERROR(INDEX('Hoja de Trabajo para listado'!$AB$155:$BA$1048576,MATCH($A212,'Hoja de Trabajo para listado'!$AB$155:$AB$1048576,0),MATCH((CUADRO!I$5&amp;$E212),'Hoja de Trabajo para listado'!$AB$151:$BA$151,0)),0)+IFERROR(INDEX('Hoja de Trabajo para listado'!$BC$155:$CB$1048576,MATCH($A212,'Hoja de Trabajo para listado'!$BC$155:$BC$1048576,0),MATCH((CUADRO!I$5&amp;$E212),'Hoja de Trabajo para listado'!$BC$151:$CB$151,0)),0)+IFERROR(INDEX('Hoja de Trabajo para listado'!$DE$153:$DG$274,MATCH($A212,'Hoja de Trabajo para listado'!$DE$153:$DE$1048576,0),MATCH((CUADRO!I$5&amp;$E212),'Hoja de Trabajo para listado'!$DE$151:$DG$151,0)),0)+IFERROR(INDEX('Hoja de Trabajo para listado'!$CD$155:$DC$1048576,MATCH($A212,'Hoja de Trabajo para listado'!$CD$155:$CD$1048576,0),MATCH((CUADRO!I$5&amp;$E212),'Hoja de Trabajo para listado'!$CD$151:$DC$151,0)),0)</f>
        <v>0</v>
      </c>
      <c r="J212" s="255">
        <f ca="1">+IFERROR(INDEX('Hoja de Trabajo para listado'!$A$155:$Z$1048576,MATCH($A212,'Hoja de Trabajo para listado'!$A$155:$A$1048576,0),MATCH((CUADRO!J$5&amp;$E212),'Hoja de Trabajo para listado'!$A$151:$Z$151,0)),0)+IFERROR(INDEX('Hoja de Trabajo para listado'!$AB$155:$BA$1048576,MATCH($A212,'Hoja de Trabajo para listado'!$AB$155:$AB$1048576,0),MATCH((CUADRO!J$5&amp;$E212),'Hoja de Trabajo para listado'!$AB$151:$BA$151,0)),0)+IFERROR(INDEX('Hoja de Trabajo para listado'!$BC$155:$CB$1048576,MATCH($A212,'Hoja de Trabajo para listado'!$BC$155:$BC$1048576,0),MATCH((CUADRO!J$5&amp;$E212),'Hoja de Trabajo para listado'!$BC$151:$CB$151,0)),0)+IFERROR(INDEX('Hoja de Trabajo para listado'!$DE$153:$DG$274,MATCH($A212,'Hoja de Trabajo para listado'!$DE$153:$DE$1048576,0),MATCH((CUADRO!J$5&amp;$E212),'Hoja de Trabajo para listado'!$DE$151:$DG$151,0)),0)+IFERROR(INDEX('Hoja de Trabajo para listado'!$CD$155:$DC$1048576,MATCH($A212,'Hoja de Trabajo para listado'!$CD$155:$CD$1048576,0),MATCH((CUADRO!J$5&amp;$E212),'Hoja de Trabajo para listado'!$CD$151:$DC$151,0)),0)</f>
        <v>0</v>
      </c>
      <c r="K212" s="255">
        <f ca="1">+IFERROR(INDEX('Hoja de Trabajo para listado'!$A$155:$Z$1048576,MATCH($A212,'Hoja de Trabajo para listado'!$A$155:$A$1048576,0),MATCH((CUADRO!K$5&amp;$E212),'Hoja de Trabajo para listado'!$A$151:$Z$151,0)),0)+IFERROR(INDEX('Hoja de Trabajo para listado'!$AB$155:$BA$1048576,MATCH($A212,'Hoja de Trabajo para listado'!$AB$155:$AB$1048576,0),MATCH((CUADRO!K$5&amp;$E212),'Hoja de Trabajo para listado'!$AB$151:$BA$151,0)),0)+IFERROR(INDEX('Hoja de Trabajo para listado'!$BC$155:$CB$1048576,MATCH($A212,'Hoja de Trabajo para listado'!$BC$155:$BC$1048576,0),MATCH((CUADRO!K$5&amp;$E212),'Hoja de Trabajo para listado'!$BC$151:$CB$151,0)),0)+IFERROR(INDEX('Hoja de Trabajo para listado'!$DE$153:$DG$274,MATCH($A212,'Hoja de Trabajo para listado'!$DE$153:$DE$1048576,0),MATCH((CUADRO!K$5&amp;$E212),'Hoja de Trabajo para listado'!$DE$151:$DG$151,0)),0)+IFERROR(INDEX('Hoja de Trabajo para listado'!$CD$155:$DC$1048576,MATCH($A212,'Hoja de Trabajo para listado'!$CD$155:$CD$1048576,0),MATCH((CUADRO!K$5&amp;$E212),'Hoja de Trabajo para listado'!$CD$151:$DC$151,0)),0)</f>
        <v>0</v>
      </c>
      <c r="L212" s="255">
        <f ca="1">+IFERROR(INDEX('Hoja de Trabajo para listado'!$A$155:$Z$1048576,MATCH($A212,'Hoja de Trabajo para listado'!$A$155:$A$1048576,0),MATCH((CUADRO!L$5&amp;$E212),'Hoja de Trabajo para listado'!$A$151:$Z$151,0)),0)+IFERROR(INDEX('Hoja de Trabajo para listado'!$AB$155:$BA$1048576,MATCH($A212,'Hoja de Trabajo para listado'!$AB$155:$AB$1048576,0),MATCH((CUADRO!L$5&amp;$E212),'Hoja de Trabajo para listado'!$AB$151:$BA$151,0)),0)+IFERROR(INDEX('Hoja de Trabajo para listado'!$BC$155:$CB$1048576,MATCH($A212,'Hoja de Trabajo para listado'!$BC$155:$BC$1048576,0),MATCH((CUADRO!L$5&amp;$E212),'Hoja de Trabajo para listado'!$BC$151:$CB$151,0)),0)+IFERROR(INDEX('Hoja de Trabajo para listado'!$DE$153:$DG$274,MATCH($A212,'Hoja de Trabajo para listado'!$DE$153:$DE$1048576,0),MATCH((CUADRO!L$5&amp;$E212),'Hoja de Trabajo para listado'!$DE$151:$DG$151,0)),0)+IFERROR(INDEX('Hoja de Trabajo para listado'!$CD$155:$DC$1048576,MATCH($A212,'Hoja de Trabajo para listado'!$CD$155:$CD$1048576,0),MATCH((CUADRO!L$5&amp;$E212),'Hoja de Trabajo para listado'!$CD$151:$DC$151,0)),0)</f>
        <v>0</v>
      </c>
      <c r="M212" s="255">
        <f ca="1">+IFERROR(INDEX('Hoja de Trabajo para listado'!$A$155:$Z$1048576,MATCH($A212,'Hoja de Trabajo para listado'!$A$155:$A$1048576,0),MATCH((CUADRO!M$5&amp;$E212),'Hoja de Trabajo para listado'!$A$151:$Z$151,0)),0)+IFERROR(INDEX('Hoja de Trabajo para listado'!$AB$155:$BA$1048576,MATCH($A212,'Hoja de Trabajo para listado'!$AB$155:$AB$1048576,0),MATCH((CUADRO!M$5&amp;$E212),'Hoja de Trabajo para listado'!$AB$151:$BA$151,0)),0)+IFERROR(INDEX('Hoja de Trabajo para listado'!$BC$155:$CB$1048576,MATCH($A212,'Hoja de Trabajo para listado'!$BC$155:$BC$1048576,0),MATCH((CUADRO!M$5&amp;$E212),'Hoja de Trabajo para listado'!$BC$151:$CB$151,0)),0)+IFERROR(INDEX('Hoja de Trabajo para listado'!$DE$153:$DG$274,MATCH($A212,'Hoja de Trabajo para listado'!$DE$153:$DE$1048576,0),MATCH((CUADRO!M$5&amp;$E212),'Hoja de Trabajo para listado'!$DE$151:$DG$151,0)),0)+IFERROR(INDEX('Hoja de Trabajo para listado'!$CD$155:$DC$1048576,MATCH($A212,'Hoja de Trabajo para listado'!$CD$155:$CD$1048576,0),MATCH((CUADRO!M$5&amp;$E212),'Hoja de Trabajo para listado'!$CD$151:$DC$151,0)),0)</f>
        <v>0</v>
      </c>
      <c r="N212" s="255">
        <f ca="1">+IFERROR(INDEX('Hoja de Trabajo para listado'!$A$155:$Z$1048576,MATCH($A212,'Hoja de Trabajo para listado'!$A$155:$A$1048576,0),MATCH((CUADRO!N$5&amp;$E212),'Hoja de Trabajo para listado'!$A$151:$Z$151,0)),0)+IFERROR(INDEX('Hoja de Trabajo para listado'!$AB$155:$BA$1048576,MATCH($A212,'Hoja de Trabajo para listado'!$AB$155:$AB$1048576,0),MATCH((CUADRO!N$5&amp;$E212),'Hoja de Trabajo para listado'!$AB$151:$BA$151,0)),0)+IFERROR(INDEX('Hoja de Trabajo para listado'!$BC$155:$CB$1048576,MATCH($A212,'Hoja de Trabajo para listado'!$BC$155:$BC$1048576,0),MATCH((CUADRO!N$5&amp;$E212),'Hoja de Trabajo para listado'!$BC$151:$CB$151,0)),0)+IFERROR(INDEX('Hoja de Trabajo para listado'!$DE$153:$DG$274,MATCH($A212,'Hoja de Trabajo para listado'!$DE$153:$DE$1048576,0),MATCH((CUADRO!N$5&amp;$E212),'Hoja de Trabajo para listado'!$DE$151:$DG$151,0)),0)+IFERROR(INDEX('Hoja de Trabajo para listado'!$CD$155:$DC$1048576,MATCH($A212,'Hoja de Trabajo para listado'!$CD$155:$CD$1048576,0),MATCH((CUADRO!N$5&amp;$E212),'Hoja de Trabajo para listado'!$CD$151:$DC$151,0)),0)</f>
        <v>300</v>
      </c>
      <c r="O212" s="255">
        <f ca="1">+IFERROR(INDEX('Hoja de Trabajo para listado'!$A$155:$Z$1048576,MATCH($A212,'Hoja de Trabajo para listado'!$A$155:$A$1048576,0),MATCH((CUADRO!O$5&amp;$E212),'Hoja de Trabajo para listado'!$A$151:$Z$151,0)),0)+IFERROR(INDEX('Hoja de Trabajo para listado'!$AB$155:$BA$1048576,MATCH($A212,'Hoja de Trabajo para listado'!$AB$155:$AB$1048576,0),MATCH((CUADRO!O$5&amp;$E212),'Hoja de Trabajo para listado'!$AB$151:$BA$151,0)),0)+IFERROR(INDEX('Hoja de Trabajo para listado'!$BC$155:$CB$1048576,MATCH($A212,'Hoja de Trabajo para listado'!$BC$155:$BC$1048576,0),MATCH((CUADRO!O$5&amp;$E212),'Hoja de Trabajo para listado'!$BC$151:$CB$151,0)),0)+IFERROR(INDEX('Hoja de Trabajo para listado'!$DE$153:$DG$274,MATCH($A212,'Hoja de Trabajo para listado'!$DE$153:$DE$1048576,0),MATCH((CUADRO!O$5&amp;$E212),'Hoja de Trabajo para listado'!$DE$151:$DG$151,0)),0)+IFERROR(INDEX('Hoja de Trabajo para listado'!$CD$155:$DC$1048576,MATCH($A212,'Hoja de Trabajo para listado'!$CD$155:$CD$1048576,0),MATCH((CUADRO!O$5&amp;$E212),'Hoja de Trabajo para listado'!$CD$151:$DC$151,0)),0)</f>
        <v>0</v>
      </c>
      <c r="P212" s="255">
        <f ca="1">+IFERROR(INDEX('Hoja de Trabajo para listado'!$A$155:$Z$1048576,MATCH($A212,'Hoja de Trabajo para listado'!$A$155:$A$1048576,0),MATCH((CUADRO!P$5&amp;$E212),'Hoja de Trabajo para listado'!$A$151:$Z$151,0)),0)+IFERROR(INDEX('Hoja de Trabajo para listado'!$AB$155:$BA$1048576,MATCH($A212,'Hoja de Trabajo para listado'!$AB$155:$AB$1048576,0),MATCH((CUADRO!P$5&amp;$E212),'Hoja de Trabajo para listado'!$AB$151:$BA$151,0)),0)+IFERROR(INDEX('Hoja de Trabajo para listado'!$BC$155:$CB$1048576,MATCH($A212,'Hoja de Trabajo para listado'!$BC$155:$BC$1048576,0),MATCH((CUADRO!P$5&amp;$E212),'Hoja de Trabajo para listado'!$BC$151:$CB$151,0)),0)+IFERROR(INDEX('Hoja de Trabajo para listado'!$DE$153:$DG$274,MATCH($A212,'Hoja de Trabajo para listado'!$DE$153:$DE$1048576,0),MATCH((CUADRO!P$5&amp;$E212),'Hoja de Trabajo para listado'!$DE$151:$DG$151,0)),0)+IFERROR(INDEX('Hoja de Trabajo para listado'!$CD$155:$DC$1048576,MATCH($A212,'Hoja de Trabajo para listado'!$CD$155:$CD$1048576,0),MATCH((CUADRO!P$5&amp;$E212),'Hoja de Trabajo para listado'!$CD$151:$DC$151,0)),0)</f>
        <v>0</v>
      </c>
      <c r="Q212" s="255">
        <f ca="1">+IFERROR(INDEX('Hoja de Trabajo para listado'!$A$155:$Z$1048576,MATCH($A212,'Hoja de Trabajo para listado'!$A$155:$A$1048576,0),MATCH((CUADRO!Q$5&amp;$E212),'Hoja de Trabajo para listado'!$A$151:$Z$151,0)),0)+IFERROR(INDEX('Hoja de Trabajo para listado'!$AB$155:$BA$1048576,MATCH($A212,'Hoja de Trabajo para listado'!$AB$155:$AB$1048576,0),MATCH((CUADRO!Q$5&amp;$E212),'Hoja de Trabajo para listado'!$AB$151:$BA$151,0)),0)+IFERROR(INDEX('Hoja de Trabajo para listado'!$BC$155:$CB$1048576,MATCH($A212,'Hoja de Trabajo para listado'!$BC$155:$BC$1048576,0),MATCH((CUADRO!Q$5&amp;$E212),'Hoja de Trabajo para listado'!$BC$151:$CB$151,0)),0)+IFERROR(INDEX('Hoja de Trabajo para listado'!$DE$153:$DG$274,MATCH($A212,'Hoja de Trabajo para listado'!$DE$153:$DE$1048576,0),MATCH((CUADRO!Q$5&amp;$E212),'Hoja de Trabajo para listado'!$DE$151:$DG$151,0)),0)+IFERROR(INDEX('Hoja de Trabajo para listado'!$CD$155:$DC$1048576,MATCH($A212,'Hoja de Trabajo para listado'!$CD$155:$CD$1048576,0),MATCH((CUADRO!Q$5&amp;$E212),'Hoja de Trabajo para listado'!$CD$151:$DC$151,0)),0)</f>
        <v>0</v>
      </c>
      <c r="R212" s="255">
        <f t="shared" ca="1" si="6"/>
        <v>300</v>
      </c>
      <c r="S212" s="255"/>
      <c r="T212" s="255">
        <f ca="1">+T213</f>
        <v>373488.27</v>
      </c>
      <c r="U212" s="254">
        <f t="shared" si="7"/>
        <v>1</v>
      </c>
      <c r="V212" s="362" t="str">
        <f>+VLOOKUP(A212,bd_lista!$A$3:$E$590,5,FALSE)</f>
        <v>Instituciones Descentralizadas</v>
      </c>
      <c r="W212" s="361" t="str">
        <f>+V212</f>
        <v>Instituciones Descentralizadas</v>
      </c>
      <c r="X212" s="254">
        <f>+VLOOKUP(A212,[2]Sheet1!$A$13:$D$744,4,FALSE)</f>
        <v>15</v>
      </c>
      <c r="Y212" s="254" t="str">
        <f>+VLOOKUP(X212,bd_lista!$A$3:$C$590,3,FALSE)</f>
        <v>Ministerio de Gobierno</v>
      </c>
      <c r="Z212" s="316">
        <f>+X212</f>
        <v>15</v>
      </c>
      <c r="AA212" s="348" t="str">
        <f>+Y212</f>
        <v>Ministerio de Gobierno</v>
      </c>
    </row>
    <row r="213" spans="1:27" customFormat="1" ht="15" customHeight="1">
      <c r="A213" s="32">
        <v>340</v>
      </c>
      <c r="B213" s="307"/>
      <c r="C213" s="362" t="str">
        <f>+VLOOKUP(A213,bd_lista!$A$3:$C$590,3,FALSE)</f>
        <v>Servicio General de Identificación Personal</v>
      </c>
      <c r="D213" s="362"/>
      <c r="E213" s="362" t="s">
        <v>1314</v>
      </c>
      <c r="F213" s="257">
        <f ca="1">+IFERROR(INDEX('Hoja de Trabajo para listado'!$A$155:$Z$1048576,MATCH($A213,'Hoja de Trabajo para listado'!$A$155:$A$1048576,0),MATCH((CUADRO!F$5&amp;$E213),'Hoja de Trabajo para listado'!$A$151:$Z$151,0)),0)+IFERROR(INDEX('Hoja de Trabajo para listado'!$AB$155:$BA$1048576,MATCH($A213,'Hoja de Trabajo para listado'!$AB$155:$AB$1048576,0),MATCH((CUADRO!F$5&amp;$E213),'Hoja de Trabajo para listado'!$AB$151:$BA$151,0)),0)+IFERROR(INDEX('Hoja de Trabajo para listado'!$BC$155:$CB$1048576,MATCH($A213,'Hoja de Trabajo para listado'!$BC$155:$BC$1048576,0),MATCH((CUADRO!F$5&amp;$E213),'Hoja de Trabajo para listado'!$BC$151:$CB$151,0)),0)+IFERROR(INDEX('Hoja de Trabajo para listado'!$DE$153:$DG$274,MATCH($A213,'Hoja de Trabajo para listado'!$DE$153:$DE$1048576,0),MATCH((CUADRO!F$5&amp;$E213),'Hoja de Trabajo para listado'!$DE$151:$DG$151,0)),0)+IFERROR(INDEX('Hoja de Trabajo para listado'!$CD$155:$DC$1048576,MATCH($A213,'Hoja de Trabajo para listado'!$CD$155:$CD$1048576,0),MATCH((CUADRO!F$5&amp;$E213),'Hoja de Trabajo para listado'!$CD$151:$DC$151,0)),0)</f>
        <v>0</v>
      </c>
      <c r="G213" s="257">
        <f ca="1">+IFERROR(INDEX('Hoja de Trabajo para listado'!$A$155:$Z$1048576,MATCH($A213,'Hoja de Trabajo para listado'!$A$155:$A$1048576,0),MATCH((CUADRO!G$5&amp;$E213),'Hoja de Trabajo para listado'!$A$151:$Z$151,0)),0)+IFERROR(INDEX('Hoja de Trabajo para listado'!$AB$155:$BA$1048576,MATCH($A213,'Hoja de Trabajo para listado'!$AB$155:$AB$1048576,0),MATCH((CUADRO!G$5&amp;$E213),'Hoja de Trabajo para listado'!$AB$151:$BA$151,0)),0)+IFERROR(INDEX('Hoja de Trabajo para listado'!$BC$155:$CB$1048576,MATCH($A213,'Hoja de Trabajo para listado'!$BC$155:$BC$1048576,0),MATCH((CUADRO!G$5&amp;$E213),'Hoja de Trabajo para listado'!$BC$151:$CB$151,0)),0)+IFERROR(INDEX('Hoja de Trabajo para listado'!$DE$153:$DG$274,MATCH($A213,'Hoja de Trabajo para listado'!$DE$153:$DE$1048576,0),MATCH((CUADRO!G$5&amp;$E213),'Hoja de Trabajo para listado'!$DE$151:$DG$151,0)),0)+IFERROR(INDEX('Hoja de Trabajo para listado'!$CD$155:$DC$1048576,MATCH($A213,'Hoja de Trabajo para listado'!$CD$155:$CD$1048576,0),MATCH((CUADRO!G$5&amp;$E213),'Hoja de Trabajo para listado'!$CD$151:$DC$151,0)),0)</f>
        <v>0</v>
      </c>
      <c r="H213" s="257">
        <f ca="1">+IFERROR(INDEX('Hoja de Trabajo para listado'!$A$155:$Z$1048576,MATCH($A213,'Hoja de Trabajo para listado'!$A$155:$A$1048576,0),MATCH((CUADRO!H$5&amp;$E213),'Hoja de Trabajo para listado'!$A$151:$Z$151,0)),0)+IFERROR(INDEX('Hoja de Trabajo para listado'!$AB$155:$BA$1048576,MATCH($A213,'Hoja de Trabajo para listado'!$AB$155:$AB$1048576,0),MATCH((CUADRO!H$5&amp;$E213),'Hoja de Trabajo para listado'!$AB$151:$BA$151,0)),0)+IFERROR(INDEX('Hoja de Trabajo para listado'!$BC$155:$CB$1048576,MATCH($A213,'Hoja de Trabajo para listado'!$BC$155:$BC$1048576,0),MATCH((CUADRO!H$5&amp;$E213),'Hoja de Trabajo para listado'!$BC$151:$CB$151,0)),0)+IFERROR(INDEX('Hoja de Trabajo para listado'!$DE$153:$DG$274,MATCH($A213,'Hoja de Trabajo para listado'!$DE$153:$DE$1048576,0),MATCH((CUADRO!H$5&amp;$E213),'Hoja de Trabajo para listado'!$DE$151:$DG$151,0)),0)+IFERROR(INDEX('Hoja de Trabajo para listado'!$CD$155:$DC$1048576,MATCH($A213,'Hoja de Trabajo para listado'!$CD$155:$CD$1048576,0),MATCH((CUADRO!H$5&amp;$E213),'Hoja de Trabajo para listado'!$CD$151:$DC$151,0)),0)</f>
        <v>0</v>
      </c>
      <c r="I213" s="255">
        <f ca="1">+IFERROR(INDEX('Hoja de Trabajo para listado'!$A$155:$Z$1048576,MATCH($A213,'Hoja de Trabajo para listado'!$A$155:$A$1048576,0),MATCH((CUADRO!I$5&amp;$E213),'Hoja de Trabajo para listado'!$A$151:$Z$151,0)),0)+IFERROR(INDEX('Hoja de Trabajo para listado'!$AB$155:$BA$1048576,MATCH($A213,'Hoja de Trabajo para listado'!$AB$155:$AB$1048576,0),MATCH((CUADRO!I$5&amp;$E213),'Hoja de Trabajo para listado'!$AB$151:$BA$151,0)),0)+IFERROR(INDEX('Hoja de Trabajo para listado'!$BC$155:$CB$1048576,MATCH($A213,'Hoja de Trabajo para listado'!$BC$155:$BC$1048576,0),MATCH((CUADRO!I$5&amp;$E213),'Hoja de Trabajo para listado'!$BC$151:$CB$151,0)),0)+IFERROR(INDEX('Hoja de Trabajo para listado'!$DE$153:$DG$274,MATCH($A213,'Hoja de Trabajo para listado'!$DE$153:$DE$1048576,0),MATCH((CUADRO!I$5&amp;$E213),'Hoja de Trabajo para listado'!$DE$151:$DG$151,0)),0)+IFERROR(INDEX('Hoja de Trabajo para listado'!$CD$155:$DC$1048576,MATCH($A213,'Hoja de Trabajo para listado'!$CD$155:$CD$1048576,0),MATCH((CUADRO!I$5&amp;$E213),'Hoja de Trabajo para listado'!$CD$151:$DC$151,0)),0)</f>
        <v>0</v>
      </c>
      <c r="J213" s="255">
        <f ca="1">+IFERROR(INDEX('Hoja de Trabajo para listado'!$A$155:$Z$1048576,MATCH($A213,'Hoja de Trabajo para listado'!$A$155:$A$1048576,0),MATCH((CUADRO!J$5&amp;$E213),'Hoja de Trabajo para listado'!$A$151:$Z$151,0)),0)+IFERROR(INDEX('Hoja de Trabajo para listado'!$AB$155:$BA$1048576,MATCH($A213,'Hoja de Trabajo para listado'!$AB$155:$AB$1048576,0),MATCH((CUADRO!J$5&amp;$E213),'Hoja de Trabajo para listado'!$AB$151:$BA$151,0)),0)+IFERROR(INDEX('Hoja de Trabajo para listado'!$BC$155:$CB$1048576,MATCH($A213,'Hoja de Trabajo para listado'!$BC$155:$BC$1048576,0),MATCH((CUADRO!J$5&amp;$E213),'Hoja de Trabajo para listado'!$BC$151:$CB$151,0)),0)+IFERROR(INDEX('Hoja de Trabajo para listado'!$DE$153:$DG$274,MATCH($A213,'Hoja de Trabajo para listado'!$DE$153:$DE$1048576,0),MATCH((CUADRO!J$5&amp;$E213),'Hoja de Trabajo para listado'!$DE$151:$DG$151,0)),0)+IFERROR(INDEX('Hoja de Trabajo para listado'!$CD$155:$DC$1048576,MATCH($A213,'Hoja de Trabajo para listado'!$CD$155:$CD$1048576,0),MATCH((CUADRO!J$5&amp;$E213),'Hoja de Trabajo para listado'!$CD$151:$DC$151,0)),0)</f>
        <v>0</v>
      </c>
      <c r="K213" s="255">
        <f ca="1">+IFERROR(INDEX('Hoja de Trabajo para listado'!$A$155:$Z$1048576,MATCH($A213,'Hoja de Trabajo para listado'!$A$155:$A$1048576,0),MATCH((CUADRO!K$5&amp;$E213),'Hoja de Trabajo para listado'!$A$151:$Z$151,0)),0)+IFERROR(INDEX('Hoja de Trabajo para listado'!$AB$155:$BA$1048576,MATCH($A213,'Hoja de Trabajo para listado'!$AB$155:$AB$1048576,0),MATCH((CUADRO!K$5&amp;$E213),'Hoja de Trabajo para listado'!$AB$151:$BA$151,0)),0)+IFERROR(INDEX('Hoja de Trabajo para listado'!$BC$155:$CB$1048576,MATCH($A213,'Hoja de Trabajo para listado'!$BC$155:$BC$1048576,0),MATCH((CUADRO!K$5&amp;$E213),'Hoja de Trabajo para listado'!$BC$151:$CB$151,0)),0)+IFERROR(INDEX('Hoja de Trabajo para listado'!$DE$153:$DG$274,MATCH($A213,'Hoja de Trabajo para listado'!$DE$153:$DE$1048576,0),MATCH((CUADRO!K$5&amp;$E213),'Hoja de Trabajo para listado'!$DE$151:$DG$151,0)),0)+IFERROR(INDEX('Hoja de Trabajo para listado'!$CD$155:$DC$1048576,MATCH($A213,'Hoja de Trabajo para listado'!$CD$155:$CD$1048576,0),MATCH((CUADRO!K$5&amp;$E213),'Hoja de Trabajo para listado'!$CD$151:$DC$151,0)),0)</f>
        <v>0</v>
      </c>
      <c r="L213" s="255">
        <f ca="1">+IFERROR(INDEX('Hoja de Trabajo para listado'!$A$155:$Z$1048576,MATCH($A213,'Hoja de Trabajo para listado'!$A$155:$A$1048576,0),MATCH((CUADRO!L$5&amp;$E213),'Hoja de Trabajo para listado'!$A$151:$Z$151,0)),0)+IFERROR(INDEX('Hoja de Trabajo para listado'!$AB$155:$BA$1048576,MATCH($A213,'Hoja de Trabajo para listado'!$AB$155:$AB$1048576,0),MATCH((CUADRO!L$5&amp;$E213),'Hoja de Trabajo para listado'!$AB$151:$BA$151,0)),0)+IFERROR(INDEX('Hoja de Trabajo para listado'!$BC$155:$CB$1048576,MATCH($A213,'Hoja de Trabajo para listado'!$BC$155:$BC$1048576,0),MATCH((CUADRO!L$5&amp;$E213),'Hoja de Trabajo para listado'!$BC$151:$CB$151,0)),0)+IFERROR(INDEX('Hoja de Trabajo para listado'!$DE$153:$DG$274,MATCH($A213,'Hoja de Trabajo para listado'!$DE$153:$DE$1048576,0),MATCH((CUADRO!L$5&amp;$E213),'Hoja de Trabajo para listado'!$DE$151:$DG$151,0)),0)+IFERROR(INDEX('Hoja de Trabajo para listado'!$CD$155:$DC$1048576,MATCH($A213,'Hoja de Trabajo para listado'!$CD$155:$CD$1048576,0),MATCH((CUADRO!L$5&amp;$E213),'Hoja de Trabajo para listado'!$CD$151:$DC$151,0)),0)</f>
        <v>0</v>
      </c>
      <c r="M213" s="255">
        <f ca="1">+IFERROR(INDEX('Hoja de Trabajo para listado'!$A$155:$Z$1048576,MATCH($A213,'Hoja de Trabajo para listado'!$A$155:$A$1048576,0),MATCH((CUADRO!M$5&amp;$E213),'Hoja de Trabajo para listado'!$A$151:$Z$151,0)),0)+IFERROR(INDEX('Hoja de Trabajo para listado'!$AB$155:$BA$1048576,MATCH($A213,'Hoja de Trabajo para listado'!$AB$155:$AB$1048576,0),MATCH((CUADRO!M$5&amp;$E213),'Hoja de Trabajo para listado'!$AB$151:$BA$151,0)),0)+IFERROR(INDEX('Hoja de Trabajo para listado'!$BC$155:$CB$1048576,MATCH($A213,'Hoja de Trabajo para listado'!$BC$155:$BC$1048576,0),MATCH((CUADRO!M$5&amp;$E213),'Hoja de Trabajo para listado'!$BC$151:$CB$151,0)),0)+IFERROR(INDEX('Hoja de Trabajo para listado'!$DE$153:$DG$274,MATCH($A213,'Hoja de Trabajo para listado'!$DE$153:$DE$1048576,0),MATCH((CUADRO!M$5&amp;$E213),'Hoja de Trabajo para listado'!$DE$151:$DG$151,0)),0)+IFERROR(INDEX('Hoja de Trabajo para listado'!$CD$155:$DC$1048576,MATCH($A213,'Hoja de Trabajo para listado'!$CD$155:$CD$1048576,0),MATCH((CUADRO!M$5&amp;$E213),'Hoja de Trabajo para listado'!$CD$151:$DC$151,0)),0)</f>
        <v>0</v>
      </c>
      <c r="N213" s="255">
        <f ca="1">+IFERROR(INDEX('Hoja de Trabajo para listado'!$A$155:$Z$1048576,MATCH($A213,'Hoja de Trabajo para listado'!$A$155:$A$1048576,0),MATCH((CUADRO!N$5&amp;$E213),'Hoja de Trabajo para listado'!$A$151:$Z$151,0)),0)+IFERROR(INDEX('Hoja de Trabajo para listado'!$AB$155:$BA$1048576,MATCH($A213,'Hoja de Trabajo para listado'!$AB$155:$AB$1048576,0),MATCH((CUADRO!N$5&amp;$E213),'Hoja de Trabajo para listado'!$AB$151:$BA$151,0)),0)+IFERROR(INDEX('Hoja de Trabajo para listado'!$BC$155:$CB$1048576,MATCH($A213,'Hoja de Trabajo para listado'!$BC$155:$BC$1048576,0),MATCH((CUADRO!N$5&amp;$E213),'Hoja de Trabajo para listado'!$BC$151:$CB$151,0)),0)+IFERROR(INDEX('Hoja de Trabajo para listado'!$DE$153:$DG$274,MATCH($A213,'Hoja de Trabajo para listado'!$DE$153:$DE$1048576,0),MATCH((CUADRO!N$5&amp;$E213),'Hoja de Trabajo para listado'!$DE$151:$DG$151,0)),0)+IFERROR(INDEX('Hoja de Trabajo para listado'!$CD$155:$DC$1048576,MATCH($A213,'Hoja de Trabajo para listado'!$CD$155:$CD$1048576,0),MATCH((CUADRO!N$5&amp;$E213),'Hoja de Trabajo para listado'!$CD$151:$DC$151,0)),0)</f>
        <v>373188.27</v>
      </c>
      <c r="O213" s="255">
        <f ca="1">+IFERROR(INDEX('Hoja de Trabajo para listado'!$A$155:$Z$1048576,MATCH($A213,'Hoja de Trabajo para listado'!$A$155:$A$1048576,0),MATCH((CUADRO!O$5&amp;$E213),'Hoja de Trabajo para listado'!$A$151:$Z$151,0)),0)+IFERROR(INDEX('Hoja de Trabajo para listado'!$AB$155:$BA$1048576,MATCH($A213,'Hoja de Trabajo para listado'!$AB$155:$AB$1048576,0),MATCH((CUADRO!O$5&amp;$E213),'Hoja de Trabajo para listado'!$AB$151:$BA$151,0)),0)+IFERROR(INDEX('Hoja de Trabajo para listado'!$BC$155:$CB$1048576,MATCH($A213,'Hoja de Trabajo para listado'!$BC$155:$BC$1048576,0),MATCH((CUADRO!O$5&amp;$E213),'Hoja de Trabajo para listado'!$BC$151:$CB$151,0)),0)+IFERROR(INDEX('Hoja de Trabajo para listado'!$DE$153:$DG$274,MATCH($A213,'Hoja de Trabajo para listado'!$DE$153:$DE$1048576,0),MATCH((CUADRO!O$5&amp;$E213),'Hoja de Trabajo para listado'!$DE$151:$DG$151,0)),0)+IFERROR(INDEX('Hoja de Trabajo para listado'!$CD$155:$DC$1048576,MATCH($A213,'Hoja de Trabajo para listado'!$CD$155:$CD$1048576,0),MATCH((CUADRO!O$5&amp;$E213),'Hoja de Trabajo para listado'!$CD$151:$DC$151,0)),0)</f>
        <v>0</v>
      </c>
      <c r="P213" s="255">
        <f ca="1">+IFERROR(INDEX('Hoja de Trabajo para listado'!$A$155:$Z$1048576,MATCH($A213,'Hoja de Trabajo para listado'!$A$155:$A$1048576,0),MATCH((CUADRO!P$5&amp;$E213),'Hoja de Trabajo para listado'!$A$151:$Z$151,0)),0)+IFERROR(INDEX('Hoja de Trabajo para listado'!$AB$155:$BA$1048576,MATCH($A213,'Hoja de Trabajo para listado'!$AB$155:$AB$1048576,0),MATCH((CUADRO!P$5&amp;$E213),'Hoja de Trabajo para listado'!$AB$151:$BA$151,0)),0)+IFERROR(INDEX('Hoja de Trabajo para listado'!$BC$155:$CB$1048576,MATCH($A213,'Hoja de Trabajo para listado'!$BC$155:$BC$1048576,0),MATCH((CUADRO!P$5&amp;$E213),'Hoja de Trabajo para listado'!$BC$151:$CB$151,0)),0)+IFERROR(INDEX('Hoja de Trabajo para listado'!$DE$153:$DG$274,MATCH($A213,'Hoja de Trabajo para listado'!$DE$153:$DE$1048576,0),MATCH((CUADRO!P$5&amp;$E213),'Hoja de Trabajo para listado'!$DE$151:$DG$151,0)),0)+IFERROR(INDEX('Hoja de Trabajo para listado'!$CD$155:$DC$1048576,MATCH($A213,'Hoja de Trabajo para listado'!$CD$155:$CD$1048576,0),MATCH((CUADRO!P$5&amp;$E213),'Hoja de Trabajo para listado'!$CD$151:$DC$151,0)),0)</f>
        <v>0</v>
      </c>
      <c r="Q213" s="255">
        <f ca="1">+IFERROR(INDEX('Hoja de Trabajo para listado'!$A$155:$Z$1048576,MATCH($A213,'Hoja de Trabajo para listado'!$A$155:$A$1048576,0),MATCH((CUADRO!Q$5&amp;$E213),'Hoja de Trabajo para listado'!$A$151:$Z$151,0)),0)+IFERROR(INDEX('Hoja de Trabajo para listado'!$AB$155:$BA$1048576,MATCH($A213,'Hoja de Trabajo para listado'!$AB$155:$AB$1048576,0),MATCH((CUADRO!Q$5&amp;$E213),'Hoja de Trabajo para listado'!$AB$151:$BA$151,0)),0)+IFERROR(INDEX('Hoja de Trabajo para listado'!$BC$155:$CB$1048576,MATCH($A213,'Hoja de Trabajo para listado'!$BC$155:$BC$1048576,0),MATCH((CUADRO!Q$5&amp;$E213),'Hoja de Trabajo para listado'!$BC$151:$CB$151,0)),0)+IFERROR(INDEX('Hoja de Trabajo para listado'!$DE$153:$DG$274,MATCH($A213,'Hoja de Trabajo para listado'!$DE$153:$DE$1048576,0),MATCH((CUADRO!Q$5&amp;$E213),'Hoja de Trabajo para listado'!$DE$151:$DG$151,0)),0)+IFERROR(INDEX('Hoja de Trabajo para listado'!$CD$155:$DC$1048576,MATCH($A213,'Hoja de Trabajo para listado'!$CD$155:$CD$1048576,0),MATCH((CUADRO!Q$5&amp;$E213),'Hoja de Trabajo para listado'!$CD$151:$DC$151,0)),0)</f>
        <v>0</v>
      </c>
      <c r="R213" s="257">
        <f t="shared" ca="1" si="6"/>
        <v>373188.27</v>
      </c>
      <c r="S213" s="257">
        <f ca="1">+R212+R213</f>
        <v>373488.27</v>
      </c>
      <c r="T213" s="255">
        <f ca="1">+S213</f>
        <v>373488.27</v>
      </c>
      <c r="U213" s="254">
        <f t="shared" si="7"/>
        <v>2</v>
      </c>
      <c r="V213" s="362" t="str">
        <f>+VLOOKUP(A213,bd_lista!$A$3:$E$590,5,FALSE)</f>
        <v>Instituciones Descentralizadas</v>
      </c>
      <c r="W213" s="362"/>
      <c r="X213" s="254">
        <f>+VLOOKUP(A213,[2]Sheet1!$A$13:$D$744,4,FALSE)</f>
        <v>15</v>
      </c>
      <c r="Y213" s="254" t="str">
        <f>+VLOOKUP(X213,bd_lista!$A$3:$C$590,3,FALSE)</f>
        <v>Ministerio de Gobierno</v>
      </c>
      <c r="Z213" s="314"/>
      <c r="AA213" s="350"/>
    </row>
    <row r="214" spans="1:27" customFormat="1" ht="15" hidden="1" customHeight="1">
      <c r="A214" s="32">
        <v>130</v>
      </c>
      <c r="B214" s="306">
        <f>+A214</f>
        <v>130</v>
      </c>
      <c r="C214" s="259" t="str">
        <f>+VLOOKUP(A214,bd_lista!$A$3:$C$590,3,FALSE)</f>
        <v>Fondo de Financiamiento para la Minería</v>
      </c>
      <c r="D214" s="361" t="str">
        <f>+C214</f>
        <v>Fondo de Financiamiento para la Minería</v>
      </c>
      <c r="E214" s="259" t="s">
        <v>1313</v>
      </c>
      <c r="F214" s="255">
        <f ca="1">+IFERROR(INDEX('Hoja de Trabajo para listado'!$A$155:$Z$1048576,MATCH($A214,'Hoja de Trabajo para listado'!$A$155:$A$1048576,0),MATCH((CUADRO!F$5&amp;$E214),'Hoja de Trabajo para listado'!$A$151:$Z$151,0)),0)+IFERROR(INDEX('Hoja de Trabajo para listado'!$AB$155:$BA$1048576,MATCH($A214,'Hoja de Trabajo para listado'!$AB$155:$AB$1048576,0),MATCH((CUADRO!F$5&amp;$E214),'Hoja de Trabajo para listado'!$AB$151:$BA$151,0)),0)+IFERROR(INDEX('Hoja de Trabajo para listado'!$BC$155:$CB$1048576,MATCH($A214,'Hoja de Trabajo para listado'!$BC$155:$BC$1048576,0),MATCH((CUADRO!F$5&amp;$E214),'Hoja de Trabajo para listado'!$BC$151:$CB$151,0)),0)+IFERROR(INDEX('Hoja de Trabajo para listado'!$DE$153:$DG$274,MATCH($A214,'Hoja de Trabajo para listado'!$DE$153:$DE$1048576,0),MATCH((CUADRO!F$5&amp;$E214),'Hoja de Trabajo para listado'!$DE$151:$DG$151,0)),0)+IFERROR(INDEX('Hoja de Trabajo para listado'!$CD$155:$DC$1048576,MATCH($A214,'Hoja de Trabajo para listado'!$CD$155:$CD$1048576,0),MATCH((CUADRO!F$5&amp;$E214),'Hoja de Trabajo para listado'!$CD$151:$DC$151,0)),0)</f>
        <v>0</v>
      </c>
      <c r="G214" s="255">
        <f ca="1">+IFERROR(INDEX('Hoja de Trabajo para listado'!$A$155:$Z$1048576,MATCH($A214,'Hoja de Trabajo para listado'!$A$155:$A$1048576,0),MATCH((CUADRO!G$5&amp;$E214),'Hoja de Trabajo para listado'!$A$151:$Z$151,0)),0)+IFERROR(INDEX('Hoja de Trabajo para listado'!$AB$155:$BA$1048576,MATCH($A214,'Hoja de Trabajo para listado'!$AB$155:$AB$1048576,0),MATCH((CUADRO!G$5&amp;$E214),'Hoja de Trabajo para listado'!$AB$151:$BA$151,0)),0)+IFERROR(INDEX('Hoja de Trabajo para listado'!$BC$155:$CB$1048576,MATCH($A214,'Hoja de Trabajo para listado'!$BC$155:$BC$1048576,0),MATCH((CUADRO!G$5&amp;$E214),'Hoja de Trabajo para listado'!$BC$151:$CB$151,0)),0)+IFERROR(INDEX('Hoja de Trabajo para listado'!$DE$153:$DG$274,MATCH($A214,'Hoja de Trabajo para listado'!$DE$153:$DE$1048576,0),MATCH((CUADRO!G$5&amp;$E214),'Hoja de Trabajo para listado'!$DE$151:$DG$151,0)),0)+IFERROR(INDEX('Hoja de Trabajo para listado'!$CD$155:$DC$1048576,MATCH($A214,'Hoja de Trabajo para listado'!$CD$155:$CD$1048576,0),MATCH((CUADRO!G$5&amp;$E214),'Hoja de Trabajo para listado'!$CD$151:$DC$151,0)),0)</f>
        <v>0</v>
      </c>
      <c r="H214" s="255">
        <f ca="1">+IFERROR(INDEX('Hoja de Trabajo para listado'!$A$155:$Z$1048576,MATCH($A214,'Hoja de Trabajo para listado'!$A$155:$A$1048576,0),MATCH((CUADRO!H$5&amp;$E214),'Hoja de Trabajo para listado'!$A$151:$Z$151,0)),0)+IFERROR(INDEX('Hoja de Trabajo para listado'!$AB$155:$BA$1048576,MATCH($A214,'Hoja de Trabajo para listado'!$AB$155:$AB$1048576,0),MATCH((CUADRO!H$5&amp;$E214),'Hoja de Trabajo para listado'!$AB$151:$BA$151,0)),0)+IFERROR(INDEX('Hoja de Trabajo para listado'!$BC$155:$CB$1048576,MATCH($A214,'Hoja de Trabajo para listado'!$BC$155:$BC$1048576,0),MATCH((CUADRO!H$5&amp;$E214),'Hoja de Trabajo para listado'!$BC$151:$CB$151,0)),0)+IFERROR(INDEX('Hoja de Trabajo para listado'!$DE$153:$DG$274,MATCH($A214,'Hoja de Trabajo para listado'!$DE$153:$DE$1048576,0),MATCH((CUADRO!H$5&amp;$E214),'Hoja de Trabajo para listado'!$DE$151:$DG$151,0)),0)+IFERROR(INDEX('Hoja de Trabajo para listado'!$CD$155:$DC$1048576,MATCH($A214,'Hoja de Trabajo para listado'!$CD$155:$CD$1048576,0),MATCH((CUADRO!H$5&amp;$E214),'Hoja de Trabajo para listado'!$CD$151:$DC$151,0)),0)</f>
        <v>0</v>
      </c>
      <c r="I214" s="255">
        <f ca="1">+IFERROR(INDEX('Hoja de Trabajo para listado'!$A$155:$Z$1048576,MATCH($A214,'Hoja de Trabajo para listado'!$A$155:$A$1048576,0),MATCH((CUADRO!I$5&amp;$E214),'Hoja de Trabajo para listado'!$A$151:$Z$151,0)),0)+IFERROR(INDEX('Hoja de Trabajo para listado'!$AB$155:$BA$1048576,MATCH($A214,'Hoja de Trabajo para listado'!$AB$155:$AB$1048576,0),MATCH((CUADRO!I$5&amp;$E214),'Hoja de Trabajo para listado'!$AB$151:$BA$151,0)),0)+IFERROR(INDEX('Hoja de Trabajo para listado'!$BC$155:$CB$1048576,MATCH($A214,'Hoja de Trabajo para listado'!$BC$155:$BC$1048576,0),MATCH((CUADRO!I$5&amp;$E214),'Hoja de Trabajo para listado'!$BC$151:$CB$151,0)),0)+IFERROR(INDEX('Hoja de Trabajo para listado'!$DE$153:$DG$274,MATCH($A214,'Hoja de Trabajo para listado'!$DE$153:$DE$1048576,0),MATCH((CUADRO!I$5&amp;$E214),'Hoja de Trabajo para listado'!$DE$151:$DG$151,0)),0)+IFERROR(INDEX('Hoja de Trabajo para listado'!$CD$155:$DC$1048576,MATCH($A214,'Hoja de Trabajo para listado'!$CD$155:$CD$1048576,0),MATCH((CUADRO!I$5&amp;$E214),'Hoja de Trabajo para listado'!$CD$151:$DC$151,0)),0)</f>
        <v>0</v>
      </c>
      <c r="J214" s="255">
        <f ca="1">+IFERROR(INDEX('Hoja de Trabajo para listado'!$A$155:$Z$1048576,MATCH($A214,'Hoja de Trabajo para listado'!$A$155:$A$1048576,0),MATCH((CUADRO!J$5&amp;$E214),'Hoja de Trabajo para listado'!$A$151:$Z$151,0)),0)+IFERROR(INDEX('Hoja de Trabajo para listado'!$AB$155:$BA$1048576,MATCH($A214,'Hoja de Trabajo para listado'!$AB$155:$AB$1048576,0),MATCH((CUADRO!J$5&amp;$E214),'Hoja de Trabajo para listado'!$AB$151:$BA$151,0)),0)+IFERROR(INDEX('Hoja de Trabajo para listado'!$BC$155:$CB$1048576,MATCH($A214,'Hoja de Trabajo para listado'!$BC$155:$BC$1048576,0),MATCH((CUADRO!J$5&amp;$E214),'Hoja de Trabajo para listado'!$BC$151:$CB$151,0)),0)+IFERROR(INDEX('Hoja de Trabajo para listado'!$DE$153:$DG$274,MATCH($A214,'Hoja de Trabajo para listado'!$DE$153:$DE$1048576,0),MATCH((CUADRO!J$5&amp;$E214),'Hoja de Trabajo para listado'!$DE$151:$DG$151,0)),0)+IFERROR(INDEX('Hoja de Trabajo para listado'!$CD$155:$DC$1048576,MATCH($A214,'Hoja de Trabajo para listado'!$CD$155:$CD$1048576,0),MATCH((CUADRO!J$5&amp;$E214),'Hoja de Trabajo para listado'!$CD$151:$DC$151,0)),0)</f>
        <v>0</v>
      </c>
      <c r="K214" s="255">
        <f ca="1">+IFERROR(INDEX('Hoja de Trabajo para listado'!$A$155:$Z$1048576,MATCH($A214,'Hoja de Trabajo para listado'!$A$155:$A$1048576,0),MATCH((CUADRO!K$5&amp;$E214),'Hoja de Trabajo para listado'!$A$151:$Z$151,0)),0)+IFERROR(INDEX('Hoja de Trabajo para listado'!$AB$155:$BA$1048576,MATCH($A214,'Hoja de Trabajo para listado'!$AB$155:$AB$1048576,0),MATCH((CUADRO!K$5&amp;$E214),'Hoja de Trabajo para listado'!$AB$151:$BA$151,0)),0)+IFERROR(INDEX('Hoja de Trabajo para listado'!$BC$155:$CB$1048576,MATCH($A214,'Hoja de Trabajo para listado'!$BC$155:$BC$1048576,0),MATCH((CUADRO!K$5&amp;$E214),'Hoja de Trabajo para listado'!$BC$151:$CB$151,0)),0)+IFERROR(INDEX('Hoja de Trabajo para listado'!$DE$153:$DG$274,MATCH($A214,'Hoja de Trabajo para listado'!$DE$153:$DE$1048576,0),MATCH((CUADRO!K$5&amp;$E214),'Hoja de Trabajo para listado'!$DE$151:$DG$151,0)),0)+IFERROR(INDEX('Hoja de Trabajo para listado'!$CD$155:$DC$1048576,MATCH($A214,'Hoja de Trabajo para listado'!$CD$155:$CD$1048576,0),MATCH((CUADRO!K$5&amp;$E214),'Hoja de Trabajo para listado'!$CD$151:$DC$151,0)),0)</f>
        <v>0</v>
      </c>
      <c r="L214" s="255">
        <f ca="1">+IFERROR(INDEX('Hoja de Trabajo para listado'!$A$155:$Z$1048576,MATCH($A214,'Hoja de Trabajo para listado'!$A$155:$A$1048576,0),MATCH((CUADRO!L$5&amp;$E214),'Hoja de Trabajo para listado'!$A$151:$Z$151,0)),0)+IFERROR(INDEX('Hoja de Trabajo para listado'!$AB$155:$BA$1048576,MATCH($A214,'Hoja de Trabajo para listado'!$AB$155:$AB$1048576,0),MATCH((CUADRO!L$5&amp;$E214),'Hoja de Trabajo para listado'!$AB$151:$BA$151,0)),0)+IFERROR(INDEX('Hoja de Trabajo para listado'!$BC$155:$CB$1048576,MATCH($A214,'Hoja de Trabajo para listado'!$BC$155:$BC$1048576,0),MATCH((CUADRO!L$5&amp;$E214),'Hoja de Trabajo para listado'!$BC$151:$CB$151,0)),0)+IFERROR(INDEX('Hoja de Trabajo para listado'!$DE$153:$DG$274,MATCH($A214,'Hoja de Trabajo para listado'!$DE$153:$DE$1048576,0),MATCH((CUADRO!L$5&amp;$E214),'Hoja de Trabajo para listado'!$DE$151:$DG$151,0)),0)+IFERROR(INDEX('Hoja de Trabajo para listado'!$CD$155:$DC$1048576,MATCH($A214,'Hoja de Trabajo para listado'!$CD$155:$CD$1048576,0),MATCH((CUADRO!L$5&amp;$E214),'Hoja de Trabajo para listado'!$CD$151:$DC$151,0)),0)</f>
        <v>0</v>
      </c>
      <c r="M214" s="255">
        <f ca="1">+IFERROR(INDEX('Hoja de Trabajo para listado'!$A$155:$Z$1048576,MATCH($A214,'Hoja de Trabajo para listado'!$A$155:$A$1048576,0),MATCH((CUADRO!M$5&amp;$E214),'Hoja de Trabajo para listado'!$A$151:$Z$151,0)),0)+IFERROR(INDEX('Hoja de Trabajo para listado'!$AB$155:$BA$1048576,MATCH($A214,'Hoja de Trabajo para listado'!$AB$155:$AB$1048576,0),MATCH((CUADRO!M$5&amp;$E214),'Hoja de Trabajo para listado'!$AB$151:$BA$151,0)),0)+IFERROR(INDEX('Hoja de Trabajo para listado'!$BC$155:$CB$1048576,MATCH($A214,'Hoja de Trabajo para listado'!$BC$155:$BC$1048576,0),MATCH((CUADRO!M$5&amp;$E214),'Hoja de Trabajo para listado'!$BC$151:$CB$151,0)),0)+IFERROR(INDEX('Hoja de Trabajo para listado'!$DE$153:$DG$274,MATCH($A214,'Hoja de Trabajo para listado'!$DE$153:$DE$1048576,0),MATCH((CUADRO!M$5&amp;$E214),'Hoja de Trabajo para listado'!$DE$151:$DG$151,0)),0)+IFERROR(INDEX('Hoja de Trabajo para listado'!$CD$155:$DC$1048576,MATCH($A214,'Hoja de Trabajo para listado'!$CD$155:$CD$1048576,0),MATCH((CUADRO!M$5&amp;$E214),'Hoja de Trabajo para listado'!$CD$151:$DC$151,0)),0)</f>
        <v>0</v>
      </c>
      <c r="N214" s="255">
        <f ca="1">+IFERROR(INDEX('Hoja de Trabajo para listado'!$A$155:$Z$1048576,MATCH($A214,'Hoja de Trabajo para listado'!$A$155:$A$1048576,0),MATCH((CUADRO!N$5&amp;$E214),'Hoja de Trabajo para listado'!$A$151:$Z$151,0)),0)+IFERROR(INDEX('Hoja de Trabajo para listado'!$AB$155:$BA$1048576,MATCH($A214,'Hoja de Trabajo para listado'!$AB$155:$AB$1048576,0),MATCH((CUADRO!N$5&amp;$E214),'Hoja de Trabajo para listado'!$AB$151:$BA$151,0)),0)+IFERROR(INDEX('Hoja de Trabajo para listado'!$BC$155:$CB$1048576,MATCH($A214,'Hoja de Trabajo para listado'!$BC$155:$BC$1048576,0),MATCH((CUADRO!N$5&amp;$E214),'Hoja de Trabajo para listado'!$BC$151:$CB$151,0)),0)+IFERROR(INDEX('Hoja de Trabajo para listado'!$DE$153:$DG$274,MATCH($A214,'Hoja de Trabajo para listado'!$DE$153:$DE$1048576,0),MATCH((CUADRO!N$5&amp;$E214),'Hoja de Trabajo para listado'!$DE$151:$DG$151,0)),0)+IFERROR(INDEX('Hoja de Trabajo para listado'!$CD$155:$DC$1048576,MATCH($A214,'Hoja de Trabajo para listado'!$CD$155:$CD$1048576,0),MATCH((CUADRO!N$5&amp;$E214),'Hoja de Trabajo para listado'!$CD$151:$DC$151,0)),0)</f>
        <v>0</v>
      </c>
      <c r="O214" s="255">
        <f ca="1">+IFERROR(INDEX('Hoja de Trabajo para listado'!$A$155:$Z$1048576,MATCH($A214,'Hoja de Trabajo para listado'!$A$155:$A$1048576,0),MATCH((CUADRO!O$5&amp;$E214),'Hoja de Trabajo para listado'!$A$151:$Z$151,0)),0)+IFERROR(INDEX('Hoja de Trabajo para listado'!$AB$155:$BA$1048576,MATCH($A214,'Hoja de Trabajo para listado'!$AB$155:$AB$1048576,0),MATCH((CUADRO!O$5&amp;$E214),'Hoja de Trabajo para listado'!$AB$151:$BA$151,0)),0)+IFERROR(INDEX('Hoja de Trabajo para listado'!$BC$155:$CB$1048576,MATCH($A214,'Hoja de Trabajo para listado'!$BC$155:$BC$1048576,0),MATCH((CUADRO!O$5&amp;$E214),'Hoja de Trabajo para listado'!$BC$151:$CB$151,0)),0)+IFERROR(INDEX('Hoja de Trabajo para listado'!$DE$153:$DG$274,MATCH($A214,'Hoja de Trabajo para listado'!$DE$153:$DE$1048576,0),MATCH((CUADRO!O$5&amp;$E214),'Hoja de Trabajo para listado'!$DE$151:$DG$151,0)),0)+IFERROR(INDEX('Hoja de Trabajo para listado'!$CD$155:$DC$1048576,MATCH($A214,'Hoja de Trabajo para listado'!$CD$155:$CD$1048576,0),MATCH((CUADRO!O$5&amp;$E214),'Hoja de Trabajo para listado'!$CD$151:$DC$151,0)),0)</f>
        <v>0</v>
      </c>
      <c r="P214" s="255">
        <f ca="1">+IFERROR(INDEX('Hoja de Trabajo para listado'!$A$155:$Z$1048576,MATCH($A214,'Hoja de Trabajo para listado'!$A$155:$A$1048576,0),MATCH((CUADRO!P$5&amp;$E214),'Hoja de Trabajo para listado'!$A$151:$Z$151,0)),0)+IFERROR(INDEX('Hoja de Trabajo para listado'!$AB$155:$BA$1048576,MATCH($A214,'Hoja de Trabajo para listado'!$AB$155:$AB$1048576,0),MATCH((CUADRO!P$5&amp;$E214),'Hoja de Trabajo para listado'!$AB$151:$BA$151,0)),0)+IFERROR(INDEX('Hoja de Trabajo para listado'!$BC$155:$CB$1048576,MATCH($A214,'Hoja de Trabajo para listado'!$BC$155:$BC$1048576,0),MATCH((CUADRO!P$5&amp;$E214),'Hoja de Trabajo para listado'!$BC$151:$CB$151,0)),0)+IFERROR(INDEX('Hoja de Trabajo para listado'!$DE$153:$DG$274,MATCH($A214,'Hoja de Trabajo para listado'!$DE$153:$DE$1048576,0),MATCH((CUADRO!P$5&amp;$E214),'Hoja de Trabajo para listado'!$DE$151:$DG$151,0)),0)+IFERROR(INDEX('Hoja de Trabajo para listado'!$CD$155:$DC$1048576,MATCH($A214,'Hoja de Trabajo para listado'!$CD$155:$CD$1048576,0),MATCH((CUADRO!P$5&amp;$E214),'Hoja de Trabajo para listado'!$CD$151:$DC$151,0)),0)</f>
        <v>0</v>
      </c>
      <c r="Q214" s="255">
        <f ca="1">+IFERROR(INDEX('Hoja de Trabajo para listado'!$A$155:$Z$1048576,MATCH($A214,'Hoja de Trabajo para listado'!$A$155:$A$1048576,0),MATCH((CUADRO!Q$5&amp;$E214),'Hoja de Trabajo para listado'!$A$151:$Z$151,0)),0)+IFERROR(INDEX('Hoja de Trabajo para listado'!$AB$155:$BA$1048576,MATCH($A214,'Hoja de Trabajo para listado'!$AB$155:$AB$1048576,0),MATCH((CUADRO!Q$5&amp;$E214),'Hoja de Trabajo para listado'!$AB$151:$BA$151,0)),0)+IFERROR(INDEX('Hoja de Trabajo para listado'!$BC$155:$CB$1048576,MATCH($A214,'Hoja de Trabajo para listado'!$BC$155:$BC$1048576,0),MATCH((CUADRO!Q$5&amp;$E214),'Hoja de Trabajo para listado'!$BC$151:$CB$151,0)),0)+IFERROR(INDEX('Hoja de Trabajo para listado'!$DE$153:$DG$274,MATCH($A214,'Hoja de Trabajo para listado'!$DE$153:$DE$1048576,0),MATCH((CUADRO!Q$5&amp;$E214),'Hoja de Trabajo para listado'!$DE$151:$DG$151,0)),0)+IFERROR(INDEX('Hoja de Trabajo para listado'!$CD$155:$DC$1048576,MATCH($A214,'Hoja de Trabajo para listado'!$CD$155:$CD$1048576,0),MATCH((CUADRO!Q$5&amp;$E214),'Hoja de Trabajo para listado'!$CD$151:$DC$151,0)),0)</f>
        <v>0</v>
      </c>
      <c r="R214" s="255">
        <f t="shared" ca="1" si="6"/>
        <v>0</v>
      </c>
      <c r="S214" s="257"/>
      <c r="T214" s="255">
        <f ca="1">+T215</f>
        <v>0</v>
      </c>
      <c r="U214" s="254">
        <f t="shared" si="7"/>
        <v>1</v>
      </c>
      <c r="V214" s="362" t="str">
        <f>+VLOOKUP(A214,bd_lista!$A$3:$E$590,5,FALSE)</f>
        <v>Instituciones Descentralizadas</v>
      </c>
      <c r="W214" s="361" t="str">
        <f>+V214</f>
        <v>Instituciones Descentralizadas</v>
      </c>
      <c r="X214" s="254">
        <f>+VLOOKUP(A214,[2]Sheet1!$A$13:$D$744,4,FALSE)</f>
        <v>76</v>
      </c>
      <c r="Y214" s="254" t="str">
        <f>+VLOOKUP(X214,bd_lista!$A$3:$C$590,3,FALSE)</f>
        <v>Ministerio de Minería y Metalurgia</v>
      </c>
      <c r="Z214" s="316">
        <f>+X214</f>
        <v>76</v>
      </c>
      <c r="AA214" s="348" t="str">
        <f>+Y214</f>
        <v>Ministerio de Minería y Metalurgia</v>
      </c>
    </row>
    <row r="215" spans="1:27" customFormat="1" ht="15" hidden="1" customHeight="1">
      <c r="A215" s="32">
        <v>130</v>
      </c>
      <c r="B215" s="307"/>
      <c r="C215" s="362" t="str">
        <f>+VLOOKUP(A215,bd_lista!$A$3:$C$590,3,FALSE)</f>
        <v>Fondo de Financiamiento para la Minería</v>
      </c>
      <c r="D215" s="362"/>
      <c r="E215" s="259" t="s">
        <v>1314</v>
      </c>
      <c r="F215" s="255">
        <f ca="1">+IFERROR(INDEX('Hoja de Trabajo para listado'!$A$155:$Z$1048576,MATCH($A215,'Hoja de Trabajo para listado'!$A$155:$A$1048576,0),MATCH((CUADRO!F$5&amp;$E215),'Hoja de Trabajo para listado'!$A$151:$Z$151,0)),0)+IFERROR(INDEX('Hoja de Trabajo para listado'!$AB$155:$BA$1048576,MATCH($A215,'Hoja de Trabajo para listado'!$AB$155:$AB$1048576,0),MATCH((CUADRO!F$5&amp;$E215),'Hoja de Trabajo para listado'!$AB$151:$BA$151,0)),0)+IFERROR(INDEX('Hoja de Trabajo para listado'!$BC$155:$CB$1048576,MATCH($A215,'Hoja de Trabajo para listado'!$BC$155:$BC$1048576,0),MATCH((CUADRO!F$5&amp;$E215),'Hoja de Trabajo para listado'!$BC$151:$CB$151,0)),0)+IFERROR(INDEX('Hoja de Trabajo para listado'!$DE$153:$DG$274,MATCH($A215,'Hoja de Trabajo para listado'!$DE$153:$DE$1048576,0),MATCH((CUADRO!F$5&amp;$E215),'Hoja de Trabajo para listado'!$DE$151:$DG$151,0)),0)+IFERROR(INDEX('Hoja de Trabajo para listado'!$CD$155:$DC$1048576,MATCH($A215,'Hoja de Trabajo para listado'!$CD$155:$CD$1048576,0),MATCH((CUADRO!F$5&amp;$E215),'Hoja de Trabajo para listado'!$CD$151:$DC$151,0)),0)</f>
        <v>0</v>
      </c>
      <c r="G215" s="255">
        <f ca="1">+IFERROR(INDEX('Hoja de Trabajo para listado'!$A$155:$Z$1048576,MATCH($A215,'Hoja de Trabajo para listado'!$A$155:$A$1048576,0),MATCH((CUADRO!G$5&amp;$E215),'Hoja de Trabajo para listado'!$A$151:$Z$151,0)),0)+IFERROR(INDEX('Hoja de Trabajo para listado'!$AB$155:$BA$1048576,MATCH($A215,'Hoja de Trabajo para listado'!$AB$155:$AB$1048576,0),MATCH((CUADRO!G$5&amp;$E215),'Hoja de Trabajo para listado'!$AB$151:$BA$151,0)),0)+IFERROR(INDEX('Hoja de Trabajo para listado'!$BC$155:$CB$1048576,MATCH($A215,'Hoja de Trabajo para listado'!$BC$155:$BC$1048576,0),MATCH((CUADRO!G$5&amp;$E215),'Hoja de Trabajo para listado'!$BC$151:$CB$151,0)),0)+IFERROR(INDEX('Hoja de Trabajo para listado'!$DE$153:$DG$274,MATCH($A215,'Hoja de Trabajo para listado'!$DE$153:$DE$1048576,0),MATCH((CUADRO!G$5&amp;$E215),'Hoja de Trabajo para listado'!$DE$151:$DG$151,0)),0)+IFERROR(INDEX('Hoja de Trabajo para listado'!$CD$155:$DC$1048576,MATCH($A215,'Hoja de Trabajo para listado'!$CD$155:$CD$1048576,0),MATCH((CUADRO!G$5&amp;$E215),'Hoja de Trabajo para listado'!$CD$151:$DC$151,0)),0)</f>
        <v>0</v>
      </c>
      <c r="H215" s="255">
        <f ca="1">+IFERROR(INDEX('Hoja de Trabajo para listado'!$A$155:$Z$1048576,MATCH($A215,'Hoja de Trabajo para listado'!$A$155:$A$1048576,0),MATCH((CUADRO!H$5&amp;$E215),'Hoja de Trabajo para listado'!$A$151:$Z$151,0)),0)+IFERROR(INDEX('Hoja de Trabajo para listado'!$AB$155:$BA$1048576,MATCH($A215,'Hoja de Trabajo para listado'!$AB$155:$AB$1048576,0),MATCH((CUADRO!H$5&amp;$E215),'Hoja de Trabajo para listado'!$AB$151:$BA$151,0)),0)+IFERROR(INDEX('Hoja de Trabajo para listado'!$BC$155:$CB$1048576,MATCH($A215,'Hoja de Trabajo para listado'!$BC$155:$BC$1048576,0),MATCH((CUADRO!H$5&amp;$E215),'Hoja de Trabajo para listado'!$BC$151:$CB$151,0)),0)+IFERROR(INDEX('Hoja de Trabajo para listado'!$DE$153:$DG$274,MATCH($A215,'Hoja de Trabajo para listado'!$DE$153:$DE$1048576,0),MATCH((CUADRO!H$5&amp;$E215),'Hoja de Trabajo para listado'!$DE$151:$DG$151,0)),0)+IFERROR(INDEX('Hoja de Trabajo para listado'!$CD$155:$DC$1048576,MATCH($A215,'Hoja de Trabajo para listado'!$CD$155:$CD$1048576,0),MATCH((CUADRO!H$5&amp;$E215),'Hoja de Trabajo para listado'!$CD$151:$DC$151,0)),0)</f>
        <v>0</v>
      </c>
      <c r="I215" s="255">
        <f ca="1">+IFERROR(INDEX('Hoja de Trabajo para listado'!$A$155:$Z$1048576,MATCH($A215,'Hoja de Trabajo para listado'!$A$155:$A$1048576,0),MATCH((CUADRO!I$5&amp;$E215),'Hoja de Trabajo para listado'!$A$151:$Z$151,0)),0)+IFERROR(INDEX('Hoja de Trabajo para listado'!$AB$155:$BA$1048576,MATCH($A215,'Hoja de Trabajo para listado'!$AB$155:$AB$1048576,0),MATCH((CUADRO!I$5&amp;$E215),'Hoja de Trabajo para listado'!$AB$151:$BA$151,0)),0)+IFERROR(INDEX('Hoja de Trabajo para listado'!$BC$155:$CB$1048576,MATCH($A215,'Hoja de Trabajo para listado'!$BC$155:$BC$1048576,0),MATCH((CUADRO!I$5&amp;$E215),'Hoja de Trabajo para listado'!$BC$151:$CB$151,0)),0)+IFERROR(INDEX('Hoja de Trabajo para listado'!$DE$153:$DG$274,MATCH($A215,'Hoja de Trabajo para listado'!$DE$153:$DE$1048576,0),MATCH((CUADRO!I$5&amp;$E215),'Hoja de Trabajo para listado'!$DE$151:$DG$151,0)),0)+IFERROR(INDEX('Hoja de Trabajo para listado'!$CD$155:$DC$1048576,MATCH($A215,'Hoja de Trabajo para listado'!$CD$155:$CD$1048576,0),MATCH((CUADRO!I$5&amp;$E215),'Hoja de Trabajo para listado'!$CD$151:$DC$151,0)),0)</f>
        <v>0</v>
      </c>
      <c r="J215" s="255">
        <f ca="1">+IFERROR(INDEX('Hoja de Trabajo para listado'!$A$155:$Z$1048576,MATCH($A215,'Hoja de Trabajo para listado'!$A$155:$A$1048576,0),MATCH((CUADRO!J$5&amp;$E215),'Hoja de Trabajo para listado'!$A$151:$Z$151,0)),0)+IFERROR(INDEX('Hoja de Trabajo para listado'!$AB$155:$BA$1048576,MATCH($A215,'Hoja de Trabajo para listado'!$AB$155:$AB$1048576,0),MATCH((CUADRO!J$5&amp;$E215),'Hoja de Trabajo para listado'!$AB$151:$BA$151,0)),0)+IFERROR(INDEX('Hoja de Trabajo para listado'!$BC$155:$CB$1048576,MATCH($A215,'Hoja de Trabajo para listado'!$BC$155:$BC$1048576,0),MATCH((CUADRO!J$5&amp;$E215),'Hoja de Trabajo para listado'!$BC$151:$CB$151,0)),0)+IFERROR(INDEX('Hoja de Trabajo para listado'!$DE$153:$DG$274,MATCH($A215,'Hoja de Trabajo para listado'!$DE$153:$DE$1048576,0),MATCH((CUADRO!J$5&amp;$E215),'Hoja de Trabajo para listado'!$DE$151:$DG$151,0)),0)+IFERROR(INDEX('Hoja de Trabajo para listado'!$CD$155:$DC$1048576,MATCH($A215,'Hoja de Trabajo para listado'!$CD$155:$CD$1048576,0),MATCH((CUADRO!J$5&amp;$E215),'Hoja de Trabajo para listado'!$CD$151:$DC$151,0)),0)</f>
        <v>0</v>
      </c>
      <c r="K215" s="255">
        <f ca="1">+IFERROR(INDEX('Hoja de Trabajo para listado'!$A$155:$Z$1048576,MATCH($A215,'Hoja de Trabajo para listado'!$A$155:$A$1048576,0),MATCH((CUADRO!K$5&amp;$E215),'Hoja de Trabajo para listado'!$A$151:$Z$151,0)),0)+IFERROR(INDEX('Hoja de Trabajo para listado'!$AB$155:$BA$1048576,MATCH($A215,'Hoja de Trabajo para listado'!$AB$155:$AB$1048576,0),MATCH((CUADRO!K$5&amp;$E215),'Hoja de Trabajo para listado'!$AB$151:$BA$151,0)),0)+IFERROR(INDEX('Hoja de Trabajo para listado'!$BC$155:$CB$1048576,MATCH($A215,'Hoja de Trabajo para listado'!$BC$155:$BC$1048576,0),MATCH((CUADRO!K$5&amp;$E215),'Hoja de Trabajo para listado'!$BC$151:$CB$151,0)),0)+IFERROR(INDEX('Hoja de Trabajo para listado'!$DE$153:$DG$274,MATCH($A215,'Hoja de Trabajo para listado'!$DE$153:$DE$1048576,0),MATCH((CUADRO!K$5&amp;$E215),'Hoja de Trabajo para listado'!$DE$151:$DG$151,0)),0)+IFERROR(INDEX('Hoja de Trabajo para listado'!$CD$155:$DC$1048576,MATCH($A215,'Hoja de Trabajo para listado'!$CD$155:$CD$1048576,0),MATCH((CUADRO!K$5&amp;$E215),'Hoja de Trabajo para listado'!$CD$151:$DC$151,0)),0)</f>
        <v>0</v>
      </c>
      <c r="L215" s="255">
        <f ca="1">+IFERROR(INDEX('Hoja de Trabajo para listado'!$A$155:$Z$1048576,MATCH($A215,'Hoja de Trabajo para listado'!$A$155:$A$1048576,0),MATCH((CUADRO!L$5&amp;$E215),'Hoja de Trabajo para listado'!$A$151:$Z$151,0)),0)+IFERROR(INDEX('Hoja de Trabajo para listado'!$AB$155:$BA$1048576,MATCH($A215,'Hoja de Trabajo para listado'!$AB$155:$AB$1048576,0),MATCH((CUADRO!L$5&amp;$E215),'Hoja de Trabajo para listado'!$AB$151:$BA$151,0)),0)+IFERROR(INDEX('Hoja de Trabajo para listado'!$BC$155:$CB$1048576,MATCH($A215,'Hoja de Trabajo para listado'!$BC$155:$BC$1048576,0),MATCH((CUADRO!L$5&amp;$E215),'Hoja de Trabajo para listado'!$BC$151:$CB$151,0)),0)+IFERROR(INDEX('Hoja de Trabajo para listado'!$DE$153:$DG$274,MATCH($A215,'Hoja de Trabajo para listado'!$DE$153:$DE$1048576,0),MATCH((CUADRO!L$5&amp;$E215),'Hoja de Trabajo para listado'!$DE$151:$DG$151,0)),0)+IFERROR(INDEX('Hoja de Trabajo para listado'!$CD$155:$DC$1048576,MATCH($A215,'Hoja de Trabajo para listado'!$CD$155:$CD$1048576,0),MATCH((CUADRO!L$5&amp;$E215),'Hoja de Trabajo para listado'!$CD$151:$DC$151,0)),0)</f>
        <v>0</v>
      </c>
      <c r="M215" s="255">
        <f ca="1">+IFERROR(INDEX('Hoja de Trabajo para listado'!$A$155:$Z$1048576,MATCH($A215,'Hoja de Trabajo para listado'!$A$155:$A$1048576,0),MATCH((CUADRO!M$5&amp;$E215),'Hoja de Trabajo para listado'!$A$151:$Z$151,0)),0)+IFERROR(INDEX('Hoja de Trabajo para listado'!$AB$155:$BA$1048576,MATCH($A215,'Hoja de Trabajo para listado'!$AB$155:$AB$1048576,0),MATCH((CUADRO!M$5&amp;$E215),'Hoja de Trabajo para listado'!$AB$151:$BA$151,0)),0)+IFERROR(INDEX('Hoja de Trabajo para listado'!$BC$155:$CB$1048576,MATCH($A215,'Hoja de Trabajo para listado'!$BC$155:$BC$1048576,0),MATCH((CUADRO!M$5&amp;$E215),'Hoja de Trabajo para listado'!$BC$151:$CB$151,0)),0)+IFERROR(INDEX('Hoja de Trabajo para listado'!$DE$153:$DG$274,MATCH($A215,'Hoja de Trabajo para listado'!$DE$153:$DE$1048576,0),MATCH((CUADRO!M$5&amp;$E215),'Hoja de Trabajo para listado'!$DE$151:$DG$151,0)),0)+IFERROR(INDEX('Hoja de Trabajo para listado'!$CD$155:$DC$1048576,MATCH($A215,'Hoja de Trabajo para listado'!$CD$155:$CD$1048576,0),MATCH((CUADRO!M$5&amp;$E215),'Hoja de Trabajo para listado'!$CD$151:$DC$151,0)),0)</f>
        <v>0</v>
      </c>
      <c r="N215" s="255">
        <f ca="1">+IFERROR(INDEX('Hoja de Trabajo para listado'!$A$155:$Z$1048576,MATCH($A215,'Hoja de Trabajo para listado'!$A$155:$A$1048576,0),MATCH((CUADRO!N$5&amp;$E215),'Hoja de Trabajo para listado'!$A$151:$Z$151,0)),0)+IFERROR(INDEX('Hoja de Trabajo para listado'!$AB$155:$BA$1048576,MATCH($A215,'Hoja de Trabajo para listado'!$AB$155:$AB$1048576,0),MATCH((CUADRO!N$5&amp;$E215),'Hoja de Trabajo para listado'!$AB$151:$BA$151,0)),0)+IFERROR(INDEX('Hoja de Trabajo para listado'!$BC$155:$CB$1048576,MATCH($A215,'Hoja de Trabajo para listado'!$BC$155:$BC$1048576,0),MATCH((CUADRO!N$5&amp;$E215),'Hoja de Trabajo para listado'!$BC$151:$CB$151,0)),0)+IFERROR(INDEX('Hoja de Trabajo para listado'!$DE$153:$DG$274,MATCH($A215,'Hoja de Trabajo para listado'!$DE$153:$DE$1048576,0),MATCH((CUADRO!N$5&amp;$E215),'Hoja de Trabajo para listado'!$DE$151:$DG$151,0)),0)+IFERROR(INDEX('Hoja de Trabajo para listado'!$CD$155:$DC$1048576,MATCH($A215,'Hoja de Trabajo para listado'!$CD$155:$CD$1048576,0),MATCH((CUADRO!N$5&amp;$E215),'Hoja de Trabajo para listado'!$CD$151:$DC$151,0)),0)</f>
        <v>0</v>
      </c>
      <c r="O215" s="255">
        <f ca="1">+IFERROR(INDEX('Hoja de Trabajo para listado'!$A$155:$Z$1048576,MATCH($A215,'Hoja de Trabajo para listado'!$A$155:$A$1048576,0),MATCH((CUADRO!O$5&amp;$E215),'Hoja de Trabajo para listado'!$A$151:$Z$151,0)),0)+IFERROR(INDEX('Hoja de Trabajo para listado'!$AB$155:$BA$1048576,MATCH($A215,'Hoja de Trabajo para listado'!$AB$155:$AB$1048576,0),MATCH((CUADRO!O$5&amp;$E215),'Hoja de Trabajo para listado'!$AB$151:$BA$151,0)),0)+IFERROR(INDEX('Hoja de Trabajo para listado'!$BC$155:$CB$1048576,MATCH($A215,'Hoja de Trabajo para listado'!$BC$155:$BC$1048576,0),MATCH((CUADRO!O$5&amp;$E215),'Hoja de Trabajo para listado'!$BC$151:$CB$151,0)),0)+IFERROR(INDEX('Hoja de Trabajo para listado'!$DE$153:$DG$274,MATCH($A215,'Hoja de Trabajo para listado'!$DE$153:$DE$1048576,0),MATCH((CUADRO!O$5&amp;$E215),'Hoja de Trabajo para listado'!$DE$151:$DG$151,0)),0)+IFERROR(INDEX('Hoja de Trabajo para listado'!$CD$155:$DC$1048576,MATCH($A215,'Hoja de Trabajo para listado'!$CD$155:$CD$1048576,0),MATCH((CUADRO!O$5&amp;$E215),'Hoja de Trabajo para listado'!$CD$151:$DC$151,0)),0)</f>
        <v>0</v>
      </c>
      <c r="P215" s="255">
        <f ca="1">+IFERROR(INDEX('Hoja de Trabajo para listado'!$A$155:$Z$1048576,MATCH($A215,'Hoja de Trabajo para listado'!$A$155:$A$1048576,0),MATCH((CUADRO!P$5&amp;$E215),'Hoja de Trabajo para listado'!$A$151:$Z$151,0)),0)+IFERROR(INDEX('Hoja de Trabajo para listado'!$AB$155:$BA$1048576,MATCH($A215,'Hoja de Trabajo para listado'!$AB$155:$AB$1048576,0),MATCH((CUADRO!P$5&amp;$E215),'Hoja de Trabajo para listado'!$AB$151:$BA$151,0)),0)+IFERROR(INDEX('Hoja de Trabajo para listado'!$BC$155:$CB$1048576,MATCH($A215,'Hoja de Trabajo para listado'!$BC$155:$BC$1048576,0),MATCH((CUADRO!P$5&amp;$E215),'Hoja de Trabajo para listado'!$BC$151:$CB$151,0)),0)+IFERROR(INDEX('Hoja de Trabajo para listado'!$DE$153:$DG$274,MATCH($A215,'Hoja de Trabajo para listado'!$DE$153:$DE$1048576,0),MATCH((CUADRO!P$5&amp;$E215),'Hoja de Trabajo para listado'!$DE$151:$DG$151,0)),0)+IFERROR(INDEX('Hoja de Trabajo para listado'!$CD$155:$DC$1048576,MATCH($A215,'Hoja de Trabajo para listado'!$CD$155:$CD$1048576,0),MATCH((CUADRO!P$5&amp;$E215),'Hoja de Trabajo para listado'!$CD$151:$DC$151,0)),0)</f>
        <v>0</v>
      </c>
      <c r="Q215" s="255">
        <f ca="1">+IFERROR(INDEX('Hoja de Trabajo para listado'!$A$155:$Z$1048576,MATCH($A215,'Hoja de Trabajo para listado'!$A$155:$A$1048576,0),MATCH((CUADRO!Q$5&amp;$E215),'Hoja de Trabajo para listado'!$A$151:$Z$151,0)),0)+IFERROR(INDEX('Hoja de Trabajo para listado'!$AB$155:$BA$1048576,MATCH($A215,'Hoja de Trabajo para listado'!$AB$155:$AB$1048576,0),MATCH((CUADRO!Q$5&amp;$E215),'Hoja de Trabajo para listado'!$AB$151:$BA$151,0)),0)+IFERROR(INDEX('Hoja de Trabajo para listado'!$BC$155:$CB$1048576,MATCH($A215,'Hoja de Trabajo para listado'!$BC$155:$BC$1048576,0),MATCH((CUADRO!Q$5&amp;$E215),'Hoja de Trabajo para listado'!$BC$151:$CB$151,0)),0)+IFERROR(INDEX('Hoja de Trabajo para listado'!$DE$153:$DG$274,MATCH($A215,'Hoja de Trabajo para listado'!$DE$153:$DE$1048576,0),MATCH((CUADRO!Q$5&amp;$E215),'Hoja de Trabajo para listado'!$DE$151:$DG$151,0)),0)+IFERROR(INDEX('Hoja de Trabajo para listado'!$CD$155:$DC$1048576,MATCH($A215,'Hoja de Trabajo para listado'!$CD$155:$CD$1048576,0),MATCH((CUADRO!Q$5&amp;$E215),'Hoja de Trabajo para listado'!$CD$151:$DC$151,0)),0)</f>
        <v>0</v>
      </c>
      <c r="R215" s="255">
        <f t="shared" ca="1" si="6"/>
        <v>0</v>
      </c>
      <c r="S215" s="257">
        <f ca="1">+R214+R215</f>
        <v>0</v>
      </c>
      <c r="T215" s="255">
        <f ca="1">+S215</f>
        <v>0</v>
      </c>
      <c r="U215" s="254">
        <f t="shared" si="7"/>
        <v>2</v>
      </c>
      <c r="V215" s="362" t="str">
        <f>+VLOOKUP(A215,bd_lista!$A$3:$E$590,5,FALSE)</f>
        <v>Instituciones Descentralizadas</v>
      </c>
      <c r="W215" s="362"/>
      <c r="X215" s="254">
        <f>+VLOOKUP(A215,[2]Sheet1!$A$13:$D$744,4,FALSE)</f>
        <v>76</v>
      </c>
      <c r="Y215" s="254" t="str">
        <f>+VLOOKUP(X215,bd_lista!$A$3:$C$590,3,FALSE)</f>
        <v>Ministerio de Minería y Metalurgia</v>
      </c>
      <c r="Z215" s="314"/>
      <c r="AA215" s="350"/>
    </row>
    <row r="216" spans="1:27" ht="15" customHeight="1">
      <c r="A216" s="32">
        <v>374</v>
      </c>
      <c r="B216" s="306">
        <f>+A216</f>
        <v>374</v>
      </c>
      <c r="C216" s="259" t="str">
        <f>+VLOOKUP(A216,bd_lista!$A$3:$C$590,3,FALSE)</f>
        <v>Agencia de Gobierno Electrónico y Tecnologías de Información y Comunicación</v>
      </c>
      <c r="D216" s="361" t="str">
        <f>+C216</f>
        <v>Agencia de Gobierno Electrónico y Tecnologías de Información y Comunicación</v>
      </c>
      <c r="E216" s="259" t="s">
        <v>1313</v>
      </c>
      <c r="F216" s="255">
        <f ca="1">+IFERROR(INDEX('Hoja de Trabajo para listado'!$A$155:$Z$1048576,MATCH($A216,'Hoja de Trabajo para listado'!$A$155:$A$1048576,0),MATCH((CUADRO!F$5&amp;$E216),'Hoja de Trabajo para listado'!$A$151:$Z$151,0)),0)+IFERROR(INDEX('Hoja de Trabajo para listado'!$AB$155:$BA$1048576,MATCH($A216,'Hoja de Trabajo para listado'!$AB$155:$AB$1048576,0),MATCH((CUADRO!F$5&amp;$E216),'Hoja de Trabajo para listado'!$AB$151:$BA$151,0)),0)+IFERROR(INDEX('Hoja de Trabajo para listado'!$BC$155:$CB$1048576,MATCH($A216,'Hoja de Trabajo para listado'!$BC$155:$BC$1048576,0),MATCH((CUADRO!F$5&amp;$E216),'Hoja de Trabajo para listado'!$BC$151:$CB$151,0)),0)+IFERROR(INDEX('Hoja de Trabajo para listado'!$DE$153:$DG$274,MATCH($A216,'Hoja de Trabajo para listado'!$DE$153:$DE$1048576,0),MATCH((CUADRO!F$5&amp;$E216),'Hoja de Trabajo para listado'!$DE$151:$DG$151,0)),0)+IFERROR(INDEX('Hoja de Trabajo para listado'!$CD$155:$DC$1048576,MATCH($A216,'Hoja de Trabajo para listado'!$CD$155:$CD$1048576,0),MATCH((CUADRO!F$5&amp;$E216),'Hoja de Trabajo para listado'!$CD$151:$DC$151,0)),0)</f>
        <v>0</v>
      </c>
      <c r="G216" s="255">
        <f ca="1">+IFERROR(INDEX('Hoja de Trabajo para listado'!$A$155:$Z$1048576,MATCH($A216,'Hoja de Trabajo para listado'!$A$155:$A$1048576,0),MATCH((CUADRO!G$5&amp;$E216),'Hoja de Trabajo para listado'!$A$151:$Z$151,0)),0)+IFERROR(INDEX('Hoja de Trabajo para listado'!$AB$155:$BA$1048576,MATCH($A216,'Hoja de Trabajo para listado'!$AB$155:$AB$1048576,0),MATCH((CUADRO!G$5&amp;$E216),'Hoja de Trabajo para listado'!$AB$151:$BA$151,0)),0)+IFERROR(INDEX('Hoja de Trabajo para listado'!$BC$155:$CB$1048576,MATCH($A216,'Hoja de Trabajo para listado'!$BC$155:$BC$1048576,0),MATCH((CUADRO!G$5&amp;$E216),'Hoja de Trabajo para listado'!$BC$151:$CB$151,0)),0)+IFERROR(INDEX('Hoja de Trabajo para listado'!$DE$153:$DG$274,MATCH($A216,'Hoja de Trabajo para listado'!$DE$153:$DE$1048576,0),MATCH((CUADRO!G$5&amp;$E216),'Hoja de Trabajo para listado'!$DE$151:$DG$151,0)),0)+IFERROR(INDEX('Hoja de Trabajo para listado'!$CD$155:$DC$1048576,MATCH($A216,'Hoja de Trabajo para listado'!$CD$155:$CD$1048576,0),MATCH((CUADRO!G$5&amp;$E216),'Hoja de Trabajo para listado'!$CD$151:$DC$151,0)),0)</f>
        <v>0</v>
      </c>
      <c r="H216" s="255">
        <f ca="1">+IFERROR(INDEX('Hoja de Trabajo para listado'!$A$155:$Z$1048576,MATCH($A216,'Hoja de Trabajo para listado'!$A$155:$A$1048576,0),MATCH((CUADRO!H$5&amp;$E216),'Hoja de Trabajo para listado'!$A$151:$Z$151,0)),0)+IFERROR(INDEX('Hoja de Trabajo para listado'!$AB$155:$BA$1048576,MATCH($A216,'Hoja de Trabajo para listado'!$AB$155:$AB$1048576,0),MATCH((CUADRO!H$5&amp;$E216),'Hoja de Trabajo para listado'!$AB$151:$BA$151,0)),0)+IFERROR(INDEX('Hoja de Trabajo para listado'!$BC$155:$CB$1048576,MATCH($A216,'Hoja de Trabajo para listado'!$BC$155:$BC$1048576,0),MATCH((CUADRO!H$5&amp;$E216),'Hoja de Trabajo para listado'!$BC$151:$CB$151,0)),0)+IFERROR(INDEX('Hoja de Trabajo para listado'!$DE$153:$DG$274,MATCH($A216,'Hoja de Trabajo para listado'!$DE$153:$DE$1048576,0),MATCH((CUADRO!H$5&amp;$E216),'Hoja de Trabajo para listado'!$DE$151:$DG$151,0)),0)+IFERROR(INDEX('Hoja de Trabajo para listado'!$CD$155:$DC$1048576,MATCH($A216,'Hoja de Trabajo para listado'!$CD$155:$CD$1048576,0),MATCH((CUADRO!H$5&amp;$E216),'Hoja de Trabajo para listado'!$CD$151:$DC$151,0)),0)</f>
        <v>0</v>
      </c>
      <c r="I216" s="255">
        <f ca="1">+IFERROR(INDEX('Hoja de Trabajo para listado'!$A$155:$Z$1048576,MATCH($A216,'Hoja de Trabajo para listado'!$A$155:$A$1048576,0),MATCH((CUADRO!I$5&amp;$E216),'Hoja de Trabajo para listado'!$A$151:$Z$151,0)),0)+IFERROR(INDEX('Hoja de Trabajo para listado'!$AB$155:$BA$1048576,MATCH($A216,'Hoja de Trabajo para listado'!$AB$155:$AB$1048576,0),MATCH((CUADRO!I$5&amp;$E216),'Hoja de Trabajo para listado'!$AB$151:$BA$151,0)),0)+IFERROR(INDEX('Hoja de Trabajo para listado'!$BC$155:$CB$1048576,MATCH($A216,'Hoja de Trabajo para listado'!$BC$155:$BC$1048576,0),MATCH((CUADRO!I$5&amp;$E216),'Hoja de Trabajo para listado'!$BC$151:$CB$151,0)),0)+IFERROR(INDEX('Hoja de Trabajo para listado'!$DE$153:$DG$274,MATCH($A216,'Hoja de Trabajo para listado'!$DE$153:$DE$1048576,0),MATCH((CUADRO!I$5&amp;$E216),'Hoja de Trabajo para listado'!$DE$151:$DG$151,0)),0)+IFERROR(INDEX('Hoja de Trabajo para listado'!$CD$155:$DC$1048576,MATCH($A216,'Hoja de Trabajo para listado'!$CD$155:$CD$1048576,0),MATCH((CUADRO!I$5&amp;$E216),'Hoja de Trabajo para listado'!$CD$151:$DC$151,0)),0)</f>
        <v>0</v>
      </c>
      <c r="J216" s="255">
        <f ca="1">+IFERROR(INDEX('Hoja de Trabajo para listado'!$A$155:$Z$1048576,MATCH($A216,'Hoja de Trabajo para listado'!$A$155:$A$1048576,0),MATCH((CUADRO!J$5&amp;$E216),'Hoja de Trabajo para listado'!$A$151:$Z$151,0)),0)+IFERROR(INDEX('Hoja de Trabajo para listado'!$AB$155:$BA$1048576,MATCH($A216,'Hoja de Trabajo para listado'!$AB$155:$AB$1048576,0),MATCH((CUADRO!J$5&amp;$E216),'Hoja de Trabajo para listado'!$AB$151:$BA$151,0)),0)+IFERROR(INDEX('Hoja de Trabajo para listado'!$BC$155:$CB$1048576,MATCH($A216,'Hoja de Trabajo para listado'!$BC$155:$BC$1048576,0),MATCH((CUADRO!J$5&amp;$E216),'Hoja de Trabajo para listado'!$BC$151:$CB$151,0)),0)+IFERROR(INDEX('Hoja de Trabajo para listado'!$DE$153:$DG$274,MATCH($A216,'Hoja de Trabajo para listado'!$DE$153:$DE$1048576,0),MATCH((CUADRO!J$5&amp;$E216),'Hoja de Trabajo para listado'!$DE$151:$DG$151,0)),0)+IFERROR(INDEX('Hoja de Trabajo para listado'!$CD$155:$DC$1048576,MATCH($A216,'Hoja de Trabajo para listado'!$CD$155:$CD$1048576,0),MATCH((CUADRO!J$5&amp;$E216),'Hoja de Trabajo para listado'!$CD$151:$DC$151,0)),0)</f>
        <v>0</v>
      </c>
      <c r="K216" s="255">
        <f ca="1">+IFERROR(INDEX('Hoja de Trabajo para listado'!$A$155:$Z$1048576,MATCH($A216,'Hoja de Trabajo para listado'!$A$155:$A$1048576,0),MATCH((CUADRO!K$5&amp;$E216),'Hoja de Trabajo para listado'!$A$151:$Z$151,0)),0)+IFERROR(INDEX('Hoja de Trabajo para listado'!$AB$155:$BA$1048576,MATCH($A216,'Hoja de Trabajo para listado'!$AB$155:$AB$1048576,0),MATCH((CUADRO!K$5&amp;$E216),'Hoja de Trabajo para listado'!$AB$151:$BA$151,0)),0)+IFERROR(INDEX('Hoja de Trabajo para listado'!$BC$155:$CB$1048576,MATCH($A216,'Hoja de Trabajo para listado'!$BC$155:$BC$1048576,0),MATCH((CUADRO!K$5&amp;$E216),'Hoja de Trabajo para listado'!$BC$151:$CB$151,0)),0)+IFERROR(INDEX('Hoja de Trabajo para listado'!$DE$153:$DG$274,MATCH($A216,'Hoja de Trabajo para listado'!$DE$153:$DE$1048576,0),MATCH((CUADRO!K$5&amp;$E216),'Hoja de Trabajo para listado'!$DE$151:$DG$151,0)),0)+IFERROR(INDEX('Hoja de Trabajo para listado'!$CD$155:$DC$1048576,MATCH($A216,'Hoja de Trabajo para listado'!$CD$155:$CD$1048576,0),MATCH((CUADRO!K$5&amp;$E216),'Hoja de Trabajo para listado'!$CD$151:$DC$151,0)),0)</f>
        <v>0</v>
      </c>
      <c r="L216" s="255">
        <f ca="1">+IFERROR(INDEX('Hoja de Trabajo para listado'!$A$155:$Z$1048576,MATCH($A216,'Hoja de Trabajo para listado'!$A$155:$A$1048576,0),MATCH((CUADRO!L$5&amp;$E216),'Hoja de Trabajo para listado'!$A$151:$Z$151,0)),0)+IFERROR(INDEX('Hoja de Trabajo para listado'!$AB$155:$BA$1048576,MATCH($A216,'Hoja de Trabajo para listado'!$AB$155:$AB$1048576,0),MATCH((CUADRO!L$5&amp;$E216),'Hoja de Trabajo para listado'!$AB$151:$BA$151,0)),0)+IFERROR(INDEX('Hoja de Trabajo para listado'!$BC$155:$CB$1048576,MATCH($A216,'Hoja de Trabajo para listado'!$BC$155:$BC$1048576,0),MATCH((CUADRO!L$5&amp;$E216),'Hoja de Trabajo para listado'!$BC$151:$CB$151,0)),0)+IFERROR(INDEX('Hoja de Trabajo para listado'!$DE$153:$DG$274,MATCH($A216,'Hoja de Trabajo para listado'!$DE$153:$DE$1048576,0),MATCH((CUADRO!L$5&amp;$E216),'Hoja de Trabajo para listado'!$DE$151:$DG$151,0)),0)+IFERROR(INDEX('Hoja de Trabajo para listado'!$CD$155:$DC$1048576,MATCH($A216,'Hoja de Trabajo para listado'!$CD$155:$CD$1048576,0),MATCH((CUADRO!L$5&amp;$E216),'Hoja de Trabajo para listado'!$CD$151:$DC$151,0)),0)</f>
        <v>0</v>
      </c>
      <c r="M216" s="255">
        <f ca="1">+IFERROR(INDEX('Hoja de Trabajo para listado'!$A$155:$Z$1048576,MATCH($A216,'Hoja de Trabajo para listado'!$A$155:$A$1048576,0),MATCH((CUADRO!M$5&amp;$E216),'Hoja de Trabajo para listado'!$A$151:$Z$151,0)),0)+IFERROR(INDEX('Hoja de Trabajo para listado'!$AB$155:$BA$1048576,MATCH($A216,'Hoja de Trabajo para listado'!$AB$155:$AB$1048576,0),MATCH((CUADRO!M$5&amp;$E216),'Hoja de Trabajo para listado'!$AB$151:$BA$151,0)),0)+IFERROR(INDEX('Hoja de Trabajo para listado'!$BC$155:$CB$1048576,MATCH($A216,'Hoja de Trabajo para listado'!$BC$155:$BC$1048576,0),MATCH((CUADRO!M$5&amp;$E216),'Hoja de Trabajo para listado'!$BC$151:$CB$151,0)),0)+IFERROR(INDEX('Hoja de Trabajo para listado'!$DE$153:$DG$274,MATCH($A216,'Hoja de Trabajo para listado'!$DE$153:$DE$1048576,0),MATCH((CUADRO!M$5&amp;$E216),'Hoja de Trabajo para listado'!$DE$151:$DG$151,0)),0)+IFERROR(INDEX('Hoja de Trabajo para listado'!$CD$155:$DC$1048576,MATCH($A216,'Hoja de Trabajo para listado'!$CD$155:$CD$1048576,0),MATCH((CUADRO!M$5&amp;$E216),'Hoja de Trabajo para listado'!$CD$151:$DC$151,0)),0)</f>
        <v>0</v>
      </c>
      <c r="N216" s="255">
        <f ca="1">+IFERROR(INDEX('Hoja de Trabajo para listado'!$A$155:$Z$1048576,MATCH($A216,'Hoja de Trabajo para listado'!$A$155:$A$1048576,0),MATCH((CUADRO!N$5&amp;$E216),'Hoja de Trabajo para listado'!$A$151:$Z$151,0)),0)+IFERROR(INDEX('Hoja de Trabajo para listado'!$AB$155:$BA$1048576,MATCH($A216,'Hoja de Trabajo para listado'!$AB$155:$AB$1048576,0),MATCH((CUADRO!N$5&amp;$E216),'Hoja de Trabajo para listado'!$AB$151:$BA$151,0)),0)+IFERROR(INDEX('Hoja de Trabajo para listado'!$BC$155:$CB$1048576,MATCH($A216,'Hoja de Trabajo para listado'!$BC$155:$BC$1048576,0),MATCH((CUADRO!N$5&amp;$E216),'Hoja de Trabajo para listado'!$BC$151:$CB$151,0)),0)+IFERROR(INDEX('Hoja de Trabajo para listado'!$DE$153:$DG$274,MATCH($A216,'Hoja de Trabajo para listado'!$DE$153:$DE$1048576,0),MATCH((CUADRO!N$5&amp;$E216),'Hoja de Trabajo para listado'!$DE$151:$DG$151,0)),0)+IFERROR(INDEX('Hoja de Trabajo para listado'!$CD$155:$DC$1048576,MATCH($A216,'Hoja de Trabajo para listado'!$CD$155:$CD$1048576,0),MATCH((CUADRO!N$5&amp;$E216),'Hoja de Trabajo para listado'!$CD$151:$DC$151,0)),0)</f>
        <v>0</v>
      </c>
      <c r="O216" s="255">
        <f ca="1">+IFERROR(INDEX('Hoja de Trabajo para listado'!$A$155:$Z$1048576,MATCH($A216,'Hoja de Trabajo para listado'!$A$155:$A$1048576,0),MATCH((CUADRO!O$5&amp;$E216),'Hoja de Trabajo para listado'!$A$151:$Z$151,0)),0)+IFERROR(INDEX('Hoja de Trabajo para listado'!$AB$155:$BA$1048576,MATCH($A216,'Hoja de Trabajo para listado'!$AB$155:$AB$1048576,0),MATCH((CUADRO!O$5&amp;$E216),'Hoja de Trabajo para listado'!$AB$151:$BA$151,0)),0)+IFERROR(INDEX('Hoja de Trabajo para listado'!$BC$155:$CB$1048576,MATCH($A216,'Hoja de Trabajo para listado'!$BC$155:$BC$1048576,0),MATCH((CUADRO!O$5&amp;$E216),'Hoja de Trabajo para listado'!$BC$151:$CB$151,0)),0)+IFERROR(INDEX('Hoja de Trabajo para listado'!$DE$153:$DG$274,MATCH($A216,'Hoja de Trabajo para listado'!$DE$153:$DE$1048576,0),MATCH((CUADRO!O$5&amp;$E216),'Hoja de Trabajo para listado'!$DE$151:$DG$151,0)),0)+IFERROR(INDEX('Hoja de Trabajo para listado'!$CD$155:$DC$1048576,MATCH($A216,'Hoja de Trabajo para listado'!$CD$155:$CD$1048576,0),MATCH((CUADRO!O$5&amp;$E216),'Hoja de Trabajo para listado'!$CD$151:$DC$151,0)),0)</f>
        <v>0</v>
      </c>
      <c r="P216" s="255">
        <f ca="1">+IFERROR(INDEX('Hoja de Trabajo para listado'!$A$155:$Z$1048576,MATCH($A216,'Hoja de Trabajo para listado'!$A$155:$A$1048576,0),MATCH((CUADRO!P$5&amp;$E216),'Hoja de Trabajo para listado'!$A$151:$Z$151,0)),0)+IFERROR(INDEX('Hoja de Trabajo para listado'!$AB$155:$BA$1048576,MATCH($A216,'Hoja de Trabajo para listado'!$AB$155:$AB$1048576,0),MATCH((CUADRO!P$5&amp;$E216),'Hoja de Trabajo para listado'!$AB$151:$BA$151,0)),0)+IFERROR(INDEX('Hoja de Trabajo para listado'!$BC$155:$CB$1048576,MATCH($A216,'Hoja de Trabajo para listado'!$BC$155:$BC$1048576,0),MATCH((CUADRO!P$5&amp;$E216),'Hoja de Trabajo para listado'!$BC$151:$CB$151,0)),0)+IFERROR(INDEX('Hoja de Trabajo para listado'!$DE$153:$DG$274,MATCH($A216,'Hoja de Trabajo para listado'!$DE$153:$DE$1048576,0),MATCH((CUADRO!P$5&amp;$E216),'Hoja de Trabajo para listado'!$DE$151:$DG$151,0)),0)+IFERROR(INDEX('Hoja de Trabajo para listado'!$CD$155:$DC$1048576,MATCH($A216,'Hoja de Trabajo para listado'!$CD$155:$CD$1048576,0),MATCH((CUADRO!P$5&amp;$E216),'Hoja de Trabajo para listado'!$CD$151:$DC$151,0)),0)</f>
        <v>0</v>
      </c>
      <c r="Q216" s="255">
        <f ca="1">+IFERROR(INDEX('Hoja de Trabajo para listado'!$A$155:$Z$1048576,MATCH($A216,'Hoja de Trabajo para listado'!$A$155:$A$1048576,0),MATCH((CUADRO!Q$5&amp;$E216),'Hoja de Trabajo para listado'!$A$151:$Z$151,0)),0)+IFERROR(INDEX('Hoja de Trabajo para listado'!$AB$155:$BA$1048576,MATCH($A216,'Hoja de Trabajo para listado'!$AB$155:$AB$1048576,0),MATCH((CUADRO!Q$5&amp;$E216),'Hoja de Trabajo para listado'!$AB$151:$BA$151,0)),0)+IFERROR(INDEX('Hoja de Trabajo para listado'!$BC$155:$CB$1048576,MATCH($A216,'Hoja de Trabajo para listado'!$BC$155:$BC$1048576,0),MATCH((CUADRO!Q$5&amp;$E216),'Hoja de Trabajo para listado'!$BC$151:$CB$151,0)),0)+IFERROR(INDEX('Hoja de Trabajo para listado'!$DE$153:$DG$274,MATCH($A216,'Hoja de Trabajo para listado'!$DE$153:$DE$1048576,0),MATCH((CUADRO!Q$5&amp;$E216),'Hoja de Trabajo para listado'!$DE$151:$DG$151,0)),0)+IFERROR(INDEX('Hoja de Trabajo para listado'!$CD$155:$DC$1048576,MATCH($A216,'Hoja de Trabajo para listado'!$CD$155:$CD$1048576,0),MATCH((CUADRO!Q$5&amp;$E216),'Hoja de Trabajo para listado'!$CD$151:$DC$151,0)),0)</f>
        <v>0</v>
      </c>
      <c r="R216" s="255">
        <f t="shared" ca="1" si="6"/>
        <v>0</v>
      </c>
      <c r="T216" s="255">
        <f ca="1">+T217</f>
        <v>341991</v>
      </c>
      <c r="U216" s="254">
        <f t="shared" si="7"/>
        <v>1</v>
      </c>
      <c r="V216" s="362" t="str">
        <f>+VLOOKUP(A216,bd_lista!$A$3:$E$590,5,FALSE)</f>
        <v>Instituciones Descentralizadas</v>
      </c>
      <c r="W216" s="361" t="str">
        <f>+V216</f>
        <v>Instituciones Descentralizadas</v>
      </c>
      <c r="X216" s="254">
        <f>+VLOOKUP(A216,[2]Sheet1!$A$13:$D$744,4,FALSE)</f>
        <v>25</v>
      </c>
      <c r="Y216" s="254" t="str">
        <f>+VLOOKUP(X216,bd_lista!$A$3:$C$590,3,FALSE)</f>
        <v>Ministerio de la Presidencia</v>
      </c>
      <c r="Z216" s="316">
        <f>+X216</f>
        <v>25</v>
      </c>
      <c r="AA216" s="348" t="str">
        <f>+Y216</f>
        <v>Ministerio de la Presidencia</v>
      </c>
    </row>
    <row r="217" spans="1:27" ht="15" customHeight="1">
      <c r="A217" s="32">
        <v>374</v>
      </c>
      <c r="B217" s="307"/>
      <c r="C217" s="362" t="str">
        <f>+VLOOKUP(A217,bd_lista!$A$3:$C$590,3,FALSE)</f>
        <v>Agencia de Gobierno Electrónico y Tecnologías de Información y Comunicación</v>
      </c>
      <c r="D217" s="362"/>
      <c r="E217" s="362" t="s">
        <v>1314</v>
      </c>
      <c r="F217" s="257">
        <f ca="1">+IFERROR(INDEX('Hoja de Trabajo para listado'!$A$155:$Z$1048576,MATCH($A217,'Hoja de Trabajo para listado'!$A$155:$A$1048576,0),MATCH((CUADRO!F$5&amp;$E217),'Hoja de Trabajo para listado'!$A$151:$Z$151,0)),0)+IFERROR(INDEX('Hoja de Trabajo para listado'!$AB$155:$BA$1048576,MATCH($A217,'Hoja de Trabajo para listado'!$AB$155:$AB$1048576,0),MATCH((CUADRO!F$5&amp;$E217),'Hoja de Trabajo para listado'!$AB$151:$BA$151,0)),0)+IFERROR(INDEX('Hoja de Trabajo para listado'!$BC$155:$CB$1048576,MATCH($A217,'Hoja de Trabajo para listado'!$BC$155:$BC$1048576,0),MATCH((CUADRO!F$5&amp;$E217),'Hoja de Trabajo para listado'!$BC$151:$CB$151,0)),0)+IFERROR(INDEX('Hoja de Trabajo para listado'!$DE$153:$DG$274,MATCH($A217,'Hoja de Trabajo para listado'!$DE$153:$DE$1048576,0),MATCH((CUADRO!F$5&amp;$E217),'Hoja de Trabajo para listado'!$DE$151:$DG$151,0)),0)+IFERROR(INDEX('Hoja de Trabajo para listado'!$CD$155:$DC$1048576,MATCH($A217,'Hoja de Trabajo para listado'!$CD$155:$CD$1048576,0),MATCH((CUADRO!F$5&amp;$E217),'Hoja de Trabajo para listado'!$CD$151:$DC$151,0)),0)</f>
        <v>0</v>
      </c>
      <c r="G217" s="257">
        <f ca="1">+IFERROR(INDEX('Hoja de Trabajo para listado'!$A$155:$Z$1048576,MATCH($A217,'Hoja de Trabajo para listado'!$A$155:$A$1048576,0),MATCH((CUADRO!G$5&amp;$E217),'Hoja de Trabajo para listado'!$A$151:$Z$151,0)),0)+IFERROR(INDEX('Hoja de Trabajo para listado'!$AB$155:$BA$1048576,MATCH($A217,'Hoja de Trabajo para listado'!$AB$155:$AB$1048576,0),MATCH((CUADRO!G$5&amp;$E217),'Hoja de Trabajo para listado'!$AB$151:$BA$151,0)),0)+IFERROR(INDEX('Hoja de Trabajo para listado'!$BC$155:$CB$1048576,MATCH($A217,'Hoja de Trabajo para listado'!$BC$155:$BC$1048576,0),MATCH((CUADRO!G$5&amp;$E217),'Hoja de Trabajo para listado'!$BC$151:$CB$151,0)),0)+IFERROR(INDEX('Hoja de Trabajo para listado'!$DE$153:$DG$274,MATCH($A217,'Hoja de Trabajo para listado'!$DE$153:$DE$1048576,0),MATCH((CUADRO!G$5&amp;$E217),'Hoja de Trabajo para listado'!$DE$151:$DG$151,0)),0)+IFERROR(INDEX('Hoja de Trabajo para listado'!$CD$155:$DC$1048576,MATCH($A217,'Hoja de Trabajo para listado'!$CD$155:$CD$1048576,0),MATCH((CUADRO!G$5&amp;$E217),'Hoja de Trabajo para listado'!$CD$151:$DC$151,0)),0)</f>
        <v>0</v>
      </c>
      <c r="H217" s="257">
        <f ca="1">+IFERROR(INDEX('Hoja de Trabajo para listado'!$A$155:$Z$1048576,MATCH($A217,'Hoja de Trabajo para listado'!$A$155:$A$1048576,0),MATCH((CUADRO!H$5&amp;$E217),'Hoja de Trabajo para listado'!$A$151:$Z$151,0)),0)+IFERROR(INDEX('Hoja de Trabajo para listado'!$AB$155:$BA$1048576,MATCH($A217,'Hoja de Trabajo para listado'!$AB$155:$AB$1048576,0),MATCH((CUADRO!H$5&amp;$E217),'Hoja de Trabajo para listado'!$AB$151:$BA$151,0)),0)+IFERROR(INDEX('Hoja de Trabajo para listado'!$BC$155:$CB$1048576,MATCH($A217,'Hoja de Trabajo para listado'!$BC$155:$BC$1048576,0),MATCH((CUADRO!H$5&amp;$E217),'Hoja de Trabajo para listado'!$BC$151:$CB$151,0)),0)+IFERROR(INDEX('Hoja de Trabajo para listado'!$DE$153:$DG$274,MATCH($A217,'Hoja de Trabajo para listado'!$DE$153:$DE$1048576,0),MATCH((CUADRO!H$5&amp;$E217),'Hoja de Trabajo para listado'!$DE$151:$DG$151,0)),0)+IFERROR(INDEX('Hoja de Trabajo para listado'!$CD$155:$DC$1048576,MATCH($A217,'Hoja de Trabajo para listado'!$CD$155:$CD$1048576,0),MATCH((CUADRO!H$5&amp;$E217),'Hoja de Trabajo para listado'!$CD$151:$DC$151,0)),0)</f>
        <v>0</v>
      </c>
      <c r="I217" s="257">
        <f ca="1">+IFERROR(INDEX('Hoja de Trabajo para listado'!$A$155:$Z$1048576,MATCH($A217,'Hoja de Trabajo para listado'!$A$155:$A$1048576,0),MATCH((CUADRO!I$5&amp;$E217),'Hoja de Trabajo para listado'!$A$151:$Z$151,0)),0)+IFERROR(INDEX('Hoja de Trabajo para listado'!$AB$155:$BA$1048576,MATCH($A217,'Hoja de Trabajo para listado'!$AB$155:$AB$1048576,0),MATCH((CUADRO!I$5&amp;$E217),'Hoja de Trabajo para listado'!$AB$151:$BA$151,0)),0)+IFERROR(INDEX('Hoja de Trabajo para listado'!$BC$155:$CB$1048576,MATCH($A217,'Hoja de Trabajo para listado'!$BC$155:$BC$1048576,0),MATCH((CUADRO!I$5&amp;$E217),'Hoja de Trabajo para listado'!$BC$151:$CB$151,0)),0)+IFERROR(INDEX('Hoja de Trabajo para listado'!$DE$153:$DG$274,MATCH($A217,'Hoja de Trabajo para listado'!$DE$153:$DE$1048576,0),MATCH((CUADRO!I$5&amp;$E217),'Hoja de Trabajo para listado'!$DE$151:$DG$151,0)),0)+IFERROR(INDEX('Hoja de Trabajo para listado'!$CD$155:$DC$1048576,MATCH($A217,'Hoja de Trabajo para listado'!$CD$155:$CD$1048576,0),MATCH((CUADRO!I$5&amp;$E217),'Hoja de Trabajo para listado'!$CD$151:$DC$151,0)),0)</f>
        <v>0</v>
      </c>
      <c r="J217" s="257">
        <f ca="1">+IFERROR(INDEX('Hoja de Trabajo para listado'!$A$155:$Z$1048576,MATCH($A217,'Hoja de Trabajo para listado'!$A$155:$A$1048576,0),MATCH((CUADRO!J$5&amp;$E217),'Hoja de Trabajo para listado'!$A$151:$Z$151,0)),0)+IFERROR(INDEX('Hoja de Trabajo para listado'!$AB$155:$BA$1048576,MATCH($A217,'Hoja de Trabajo para listado'!$AB$155:$AB$1048576,0),MATCH((CUADRO!J$5&amp;$E217),'Hoja de Trabajo para listado'!$AB$151:$BA$151,0)),0)+IFERROR(INDEX('Hoja de Trabajo para listado'!$BC$155:$CB$1048576,MATCH($A217,'Hoja de Trabajo para listado'!$BC$155:$BC$1048576,0),MATCH((CUADRO!J$5&amp;$E217),'Hoja de Trabajo para listado'!$BC$151:$CB$151,0)),0)+IFERROR(INDEX('Hoja de Trabajo para listado'!$DE$153:$DG$274,MATCH($A217,'Hoja de Trabajo para listado'!$DE$153:$DE$1048576,0),MATCH((CUADRO!J$5&amp;$E217),'Hoja de Trabajo para listado'!$DE$151:$DG$151,0)),0)+IFERROR(INDEX('Hoja de Trabajo para listado'!$CD$155:$DC$1048576,MATCH($A217,'Hoja de Trabajo para listado'!$CD$155:$CD$1048576,0),MATCH((CUADRO!J$5&amp;$E217),'Hoja de Trabajo para listado'!$CD$151:$DC$151,0)),0)</f>
        <v>0</v>
      </c>
      <c r="K217" s="257">
        <f ca="1">+IFERROR(INDEX('Hoja de Trabajo para listado'!$A$155:$Z$1048576,MATCH($A217,'Hoja de Trabajo para listado'!$A$155:$A$1048576,0),MATCH((CUADRO!K$5&amp;$E217),'Hoja de Trabajo para listado'!$A$151:$Z$151,0)),0)+IFERROR(INDEX('Hoja de Trabajo para listado'!$AB$155:$BA$1048576,MATCH($A217,'Hoja de Trabajo para listado'!$AB$155:$AB$1048576,0),MATCH((CUADRO!K$5&amp;$E217),'Hoja de Trabajo para listado'!$AB$151:$BA$151,0)),0)+IFERROR(INDEX('Hoja de Trabajo para listado'!$BC$155:$CB$1048576,MATCH($A217,'Hoja de Trabajo para listado'!$BC$155:$BC$1048576,0),MATCH((CUADRO!K$5&amp;$E217),'Hoja de Trabajo para listado'!$BC$151:$CB$151,0)),0)+IFERROR(INDEX('Hoja de Trabajo para listado'!$DE$153:$DG$274,MATCH($A217,'Hoja de Trabajo para listado'!$DE$153:$DE$1048576,0),MATCH((CUADRO!K$5&amp;$E217),'Hoja de Trabajo para listado'!$DE$151:$DG$151,0)),0)+IFERROR(INDEX('Hoja de Trabajo para listado'!$CD$155:$DC$1048576,MATCH($A217,'Hoja de Trabajo para listado'!$CD$155:$CD$1048576,0),MATCH((CUADRO!K$5&amp;$E217),'Hoja de Trabajo para listado'!$CD$151:$DC$151,0)),0)</f>
        <v>0</v>
      </c>
      <c r="L217" s="257">
        <f ca="1">+IFERROR(INDEX('Hoja de Trabajo para listado'!$A$155:$Z$1048576,MATCH($A217,'Hoja de Trabajo para listado'!$A$155:$A$1048576,0),MATCH((CUADRO!L$5&amp;$E217),'Hoja de Trabajo para listado'!$A$151:$Z$151,0)),0)+IFERROR(INDEX('Hoja de Trabajo para listado'!$AB$155:$BA$1048576,MATCH($A217,'Hoja de Trabajo para listado'!$AB$155:$AB$1048576,0),MATCH((CUADRO!L$5&amp;$E217),'Hoja de Trabajo para listado'!$AB$151:$BA$151,0)),0)+IFERROR(INDEX('Hoja de Trabajo para listado'!$BC$155:$CB$1048576,MATCH($A217,'Hoja de Trabajo para listado'!$BC$155:$BC$1048576,0),MATCH((CUADRO!L$5&amp;$E217),'Hoja de Trabajo para listado'!$BC$151:$CB$151,0)),0)+IFERROR(INDEX('Hoja de Trabajo para listado'!$DE$153:$DG$274,MATCH($A217,'Hoja de Trabajo para listado'!$DE$153:$DE$1048576,0),MATCH((CUADRO!L$5&amp;$E217),'Hoja de Trabajo para listado'!$DE$151:$DG$151,0)),0)+IFERROR(INDEX('Hoja de Trabajo para listado'!$CD$155:$DC$1048576,MATCH($A217,'Hoja de Trabajo para listado'!$CD$155:$CD$1048576,0),MATCH((CUADRO!L$5&amp;$E217),'Hoja de Trabajo para listado'!$CD$151:$DC$151,0)),0)</f>
        <v>0</v>
      </c>
      <c r="M217" s="257">
        <f ca="1">+IFERROR(INDEX('Hoja de Trabajo para listado'!$A$155:$Z$1048576,MATCH($A217,'Hoja de Trabajo para listado'!$A$155:$A$1048576,0),MATCH((CUADRO!M$5&amp;$E217),'Hoja de Trabajo para listado'!$A$151:$Z$151,0)),0)+IFERROR(INDEX('Hoja de Trabajo para listado'!$AB$155:$BA$1048576,MATCH($A217,'Hoja de Trabajo para listado'!$AB$155:$AB$1048576,0),MATCH((CUADRO!M$5&amp;$E217),'Hoja de Trabajo para listado'!$AB$151:$BA$151,0)),0)+IFERROR(INDEX('Hoja de Trabajo para listado'!$BC$155:$CB$1048576,MATCH($A217,'Hoja de Trabajo para listado'!$BC$155:$BC$1048576,0),MATCH((CUADRO!M$5&amp;$E217),'Hoja de Trabajo para listado'!$BC$151:$CB$151,0)),0)+IFERROR(INDEX('Hoja de Trabajo para listado'!$DE$153:$DG$274,MATCH($A217,'Hoja de Trabajo para listado'!$DE$153:$DE$1048576,0),MATCH((CUADRO!M$5&amp;$E217),'Hoja de Trabajo para listado'!$DE$151:$DG$151,0)),0)+IFERROR(INDEX('Hoja de Trabajo para listado'!$CD$155:$DC$1048576,MATCH($A217,'Hoja de Trabajo para listado'!$CD$155:$CD$1048576,0),MATCH((CUADRO!M$5&amp;$E217),'Hoja de Trabajo para listado'!$CD$151:$DC$151,0)),0)</f>
        <v>0</v>
      </c>
      <c r="N217" s="257">
        <f ca="1">+IFERROR(INDEX('Hoja de Trabajo para listado'!$A$155:$Z$1048576,MATCH($A217,'Hoja de Trabajo para listado'!$A$155:$A$1048576,0),MATCH((CUADRO!N$5&amp;$E217),'Hoja de Trabajo para listado'!$A$151:$Z$151,0)),0)+IFERROR(INDEX('Hoja de Trabajo para listado'!$AB$155:$BA$1048576,MATCH($A217,'Hoja de Trabajo para listado'!$AB$155:$AB$1048576,0),MATCH((CUADRO!N$5&amp;$E217),'Hoja de Trabajo para listado'!$AB$151:$BA$151,0)),0)+IFERROR(INDEX('Hoja de Trabajo para listado'!$BC$155:$CB$1048576,MATCH($A217,'Hoja de Trabajo para listado'!$BC$155:$BC$1048576,0),MATCH((CUADRO!N$5&amp;$E217),'Hoja de Trabajo para listado'!$BC$151:$CB$151,0)),0)+IFERROR(INDEX('Hoja de Trabajo para listado'!$DE$153:$DG$274,MATCH($A217,'Hoja de Trabajo para listado'!$DE$153:$DE$1048576,0),MATCH((CUADRO!N$5&amp;$E217),'Hoja de Trabajo para listado'!$DE$151:$DG$151,0)),0)+IFERROR(INDEX('Hoja de Trabajo para listado'!$CD$155:$DC$1048576,MATCH($A217,'Hoja de Trabajo para listado'!$CD$155:$CD$1048576,0),MATCH((CUADRO!N$5&amp;$E217),'Hoja de Trabajo para listado'!$CD$151:$DC$151,0)),0)</f>
        <v>341991</v>
      </c>
      <c r="O217" s="257">
        <f ca="1">+IFERROR(INDEX('Hoja de Trabajo para listado'!$A$155:$Z$1048576,MATCH($A217,'Hoja de Trabajo para listado'!$A$155:$A$1048576,0),MATCH((CUADRO!O$5&amp;$E217),'Hoja de Trabajo para listado'!$A$151:$Z$151,0)),0)+IFERROR(INDEX('Hoja de Trabajo para listado'!$AB$155:$BA$1048576,MATCH($A217,'Hoja de Trabajo para listado'!$AB$155:$AB$1048576,0),MATCH((CUADRO!O$5&amp;$E217),'Hoja de Trabajo para listado'!$AB$151:$BA$151,0)),0)+IFERROR(INDEX('Hoja de Trabajo para listado'!$BC$155:$CB$1048576,MATCH($A217,'Hoja de Trabajo para listado'!$BC$155:$BC$1048576,0),MATCH((CUADRO!O$5&amp;$E217),'Hoja de Trabajo para listado'!$BC$151:$CB$151,0)),0)+IFERROR(INDEX('Hoja de Trabajo para listado'!$DE$153:$DG$274,MATCH($A217,'Hoja de Trabajo para listado'!$DE$153:$DE$1048576,0),MATCH((CUADRO!O$5&amp;$E217),'Hoja de Trabajo para listado'!$DE$151:$DG$151,0)),0)+IFERROR(INDEX('Hoja de Trabajo para listado'!$CD$155:$DC$1048576,MATCH($A217,'Hoja de Trabajo para listado'!$CD$155:$CD$1048576,0),MATCH((CUADRO!O$5&amp;$E217),'Hoja de Trabajo para listado'!$CD$151:$DC$151,0)),0)</f>
        <v>0</v>
      </c>
      <c r="P217" s="257">
        <f ca="1">+IFERROR(INDEX('Hoja de Trabajo para listado'!$A$155:$Z$1048576,MATCH($A217,'Hoja de Trabajo para listado'!$A$155:$A$1048576,0),MATCH((CUADRO!P$5&amp;$E217),'Hoja de Trabajo para listado'!$A$151:$Z$151,0)),0)+IFERROR(INDEX('Hoja de Trabajo para listado'!$AB$155:$BA$1048576,MATCH($A217,'Hoja de Trabajo para listado'!$AB$155:$AB$1048576,0),MATCH((CUADRO!P$5&amp;$E217),'Hoja de Trabajo para listado'!$AB$151:$BA$151,0)),0)+IFERROR(INDEX('Hoja de Trabajo para listado'!$BC$155:$CB$1048576,MATCH($A217,'Hoja de Trabajo para listado'!$BC$155:$BC$1048576,0),MATCH((CUADRO!P$5&amp;$E217),'Hoja de Trabajo para listado'!$BC$151:$CB$151,0)),0)+IFERROR(INDEX('Hoja de Trabajo para listado'!$DE$153:$DG$274,MATCH($A217,'Hoja de Trabajo para listado'!$DE$153:$DE$1048576,0),MATCH((CUADRO!P$5&amp;$E217),'Hoja de Trabajo para listado'!$DE$151:$DG$151,0)),0)+IFERROR(INDEX('Hoja de Trabajo para listado'!$CD$155:$DC$1048576,MATCH($A217,'Hoja de Trabajo para listado'!$CD$155:$CD$1048576,0),MATCH((CUADRO!P$5&amp;$E217),'Hoja de Trabajo para listado'!$CD$151:$DC$151,0)),0)</f>
        <v>0</v>
      </c>
      <c r="Q217" s="257">
        <f ca="1">+IFERROR(INDEX('Hoja de Trabajo para listado'!$A$155:$Z$1048576,MATCH($A217,'Hoja de Trabajo para listado'!$A$155:$A$1048576,0),MATCH((CUADRO!Q$5&amp;$E217),'Hoja de Trabajo para listado'!$A$151:$Z$151,0)),0)+IFERROR(INDEX('Hoja de Trabajo para listado'!$AB$155:$BA$1048576,MATCH($A217,'Hoja de Trabajo para listado'!$AB$155:$AB$1048576,0),MATCH((CUADRO!Q$5&amp;$E217),'Hoja de Trabajo para listado'!$AB$151:$BA$151,0)),0)+IFERROR(INDEX('Hoja de Trabajo para listado'!$BC$155:$CB$1048576,MATCH($A217,'Hoja de Trabajo para listado'!$BC$155:$BC$1048576,0),MATCH((CUADRO!Q$5&amp;$E217),'Hoja de Trabajo para listado'!$BC$151:$CB$151,0)),0)+IFERROR(INDEX('Hoja de Trabajo para listado'!$DE$153:$DG$274,MATCH($A217,'Hoja de Trabajo para listado'!$DE$153:$DE$1048576,0),MATCH((CUADRO!Q$5&amp;$E217),'Hoja de Trabajo para listado'!$DE$151:$DG$151,0)),0)+IFERROR(INDEX('Hoja de Trabajo para listado'!$CD$155:$DC$1048576,MATCH($A217,'Hoja de Trabajo para listado'!$CD$155:$CD$1048576,0),MATCH((CUADRO!Q$5&amp;$E217),'Hoja de Trabajo para listado'!$CD$151:$DC$151,0)),0)</f>
        <v>0</v>
      </c>
      <c r="R217" s="257">
        <f t="shared" ca="1" si="6"/>
        <v>341991</v>
      </c>
      <c r="S217" s="277">
        <f ca="1">+R216+R217</f>
        <v>341991</v>
      </c>
      <c r="T217" s="257">
        <f ca="1">+S217</f>
        <v>341991</v>
      </c>
      <c r="U217" s="256">
        <f t="shared" si="7"/>
        <v>2</v>
      </c>
      <c r="V217" s="362" t="str">
        <f>+VLOOKUP(A217,bd_lista!$A$3:$E$590,5,FALSE)</f>
        <v>Instituciones Descentralizadas</v>
      </c>
      <c r="W217" s="362"/>
      <c r="X217" s="254">
        <f>+VLOOKUP(A217,[2]Sheet1!$A$13:$D$744,4,FALSE)</f>
        <v>25</v>
      </c>
      <c r="Y217" s="254" t="str">
        <f>+VLOOKUP(X217,bd_lista!$A$3:$C$590,3,FALSE)</f>
        <v>Ministerio de la Presidencia</v>
      </c>
      <c r="Z217" s="314"/>
      <c r="AA217" s="350"/>
    </row>
    <row r="218" spans="1:27" ht="15" customHeight="1">
      <c r="A218" s="264">
        <v>650</v>
      </c>
      <c r="B218" s="306">
        <f>+A218</f>
        <v>650</v>
      </c>
      <c r="C218" s="259" t="str">
        <f>+VLOOKUP(A218,bd_lista!$A$3:$C$590,3,FALSE)</f>
        <v>Asamblea Legislativa Plurinacional</v>
      </c>
      <c r="D218" s="361" t="str">
        <f>+C218</f>
        <v>Asamblea Legislativa Plurinacional</v>
      </c>
      <c r="E218" s="259" t="s">
        <v>1313</v>
      </c>
      <c r="F218" s="255">
        <f ca="1">+IFERROR(INDEX('Hoja de Trabajo para listado'!$A$155:$Z$1048576,MATCH($A218,'Hoja de Trabajo para listado'!$A$155:$A$1048576,0),MATCH((CUADRO!F$5&amp;$E218),'Hoja de Trabajo para listado'!$A$151:$Z$151,0)),0)+IFERROR(INDEX('Hoja de Trabajo para listado'!$AB$155:$BA$1048576,MATCH($A218,'Hoja de Trabajo para listado'!$AB$155:$AB$1048576,0),MATCH((CUADRO!F$5&amp;$E218),'Hoja de Trabajo para listado'!$AB$151:$BA$151,0)),0)+IFERROR(INDEX('Hoja de Trabajo para listado'!$BC$155:$CB$1048576,MATCH($A218,'Hoja de Trabajo para listado'!$BC$155:$BC$1048576,0),MATCH((CUADRO!F$5&amp;$E218),'Hoja de Trabajo para listado'!$BC$151:$CB$151,0)),0)+IFERROR(INDEX('Hoja de Trabajo para listado'!$DE$153:$DG$274,MATCH($A218,'Hoja de Trabajo para listado'!$DE$153:$DE$1048576,0),MATCH((CUADRO!F$5&amp;$E218),'Hoja de Trabajo para listado'!$DE$151:$DG$151,0)),0)+IFERROR(INDEX('Hoja de Trabajo para listado'!$CD$155:$DC$1048576,MATCH($A218,'Hoja de Trabajo para listado'!$CD$155:$CD$1048576,0),MATCH((CUADRO!F$5&amp;$E218),'Hoja de Trabajo para listado'!$CD$151:$DC$151,0)),0)</f>
        <v>0</v>
      </c>
      <c r="G218" s="255">
        <f ca="1">+IFERROR(INDEX('Hoja de Trabajo para listado'!$A$155:$Z$1048576,MATCH($A218,'Hoja de Trabajo para listado'!$A$155:$A$1048576,0),MATCH((CUADRO!G$5&amp;$E218),'Hoja de Trabajo para listado'!$A$151:$Z$151,0)),0)+IFERROR(INDEX('Hoja de Trabajo para listado'!$AB$155:$BA$1048576,MATCH($A218,'Hoja de Trabajo para listado'!$AB$155:$AB$1048576,0),MATCH((CUADRO!G$5&amp;$E218),'Hoja de Trabajo para listado'!$AB$151:$BA$151,0)),0)+IFERROR(INDEX('Hoja de Trabajo para listado'!$BC$155:$CB$1048576,MATCH($A218,'Hoja de Trabajo para listado'!$BC$155:$BC$1048576,0),MATCH((CUADRO!G$5&amp;$E218),'Hoja de Trabajo para listado'!$BC$151:$CB$151,0)),0)+IFERROR(INDEX('Hoja de Trabajo para listado'!$DE$153:$DG$274,MATCH($A218,'Hoja de Trabajo para listado'!$DE$153:$DE$1048576,0),MATCH((CUADRO!G$5&amp;$E218),'Hoja de Trabajo para listado'!$DE$151:$DG$151,0)),0)+IFERROR(INDEX('Hoja de Trabajo para listado'!$CD$155:$DC$1048576,MATCH($A218,'Hoja de Trabajo para listado'!$CD$155:$CD$1048576,0),MATCH((CUADRO!G$5&amp;$E218),'Hoja de Trabajo para listado'!$CD$151:$DC$151,0)),0)</f>
        <v>0</v>
      </c>
      <c r="H218" s="255">
        <f ca="1">+IFERROR(INDEX('Hoja de Trabajo para listado'!$A$155:$Z$1048576,MATCH($A218,'Hoja de Trabajo para listado'!$A$155:$A$1048576,0),MATCH((CUADRO!H$5&amp;$E218),'Hoja de Trabajo para listado'!$A$151:$Z$151,0)),0)+IFERROR(INDEX('Hoja de Trabajo para listado'!$AB$155:$BA$1048576,MATCH($A218,'Hoja de Trabajo para listado'!$AB$155:$AB$1048576,0),MATCH((CUADRO!H$5&amp;$E218),'Hoja de Trabajo para listado'!$AB$151:$BA$151,0)),0)+IFERROR(INDEX('Hoja de Trabajo para listado'!$BC$155:$CB$1048576,MATCH($A218,'Hoja de Trabajo para listado'!$BC$155:$BC$1048576,0),MATCH((CUADRO!H$5&amp;$E218),'Hoja de Trabajo para listado'!$BC$151:$CB$151,0)),0)+IFERROR(INDEX('Hoja de Trabajo para listado'!$DE$153:$DG$274,MATCH($A218,'Hoja de Trabajo para listado'!$DE$153:$DE$1048576,0),MATCH((CUADRO!H$5&amp;$E218),'Hoja de Trabajo para listado'!$DE$151:$DG$151,0)),0)+IFERROR(INDEX('Hoja de Trabajo para listado'!$CD$155:$DC$1048576,MATCH($A218,'Hoja de Trabajo para listado'!$CD$155:$CD$1048576,0),MATCH((CUADRO!H$5&amp;$E218),'Hoja de Trabajo para listado'!$CD$151:$DC$151,0)),0)</f>
        <v>0</v>
      </c>
      <c r="I218" s="255">
        <f ca="1">+IFERROR(INDEX('Hoja de Trabajo para listado'!$A$155:$Z$1048576,MATCH($A218,'Hoja de Trabajo para listado'!$A$155:$A$1048576,0),MATCH((CUADRO!I$5&amp;$E218),'Hoja de Trabajo para listado'!$A$151:$Z$151,0)),0)+IFERROR(INDEX('Hoja de Trabajo para listado'!$AB$155:$BA$1048576,MATCH($A218,'Hoja de Trabajo para listado'!$AB$155:$AB$1048576,0),MATCH((CUADRO!I$5&amp;$E218),'Hoja de Trabajo para listado'!$AB$151:$BA$151,0)),0)+IFERROR(INDEX('Hoja de Trabajo para listado'!$BC$155:$CB$1048576,MATCH($A218,'Hoja de Trabajo para listado'!$BC$155:$BC$1048576,0),MATCH((CUADRO!I$5&amp;$E218),'Hoja de Trabajo para listado'!$BC$151:$CB$151,0)),0)+IFERROR(INDEX('Hoja de Trabajo para listado'!$DE$153:$DG$274,MATCH($A218,'Hoja de Trabajo para listado'!$DE$153:$DE$1048576,0),MATCH((CUADRO!I$5&amp;$E218),'Hoja de Trabajo para listado'!$DE$151:$DG$151,0)),0)+IFERROR(INDEX('Hoja de Trabajo para listado'!$CD$155:$DC$1048576,MATCH($A218,'Hoja de Trabajo para listado'!$CD$155:$CD$1048576,0),MATCH((CUADRO!I$5&amp;$E218),'Hoja de Trabajo para listado'!$CD$151:$DC$151,0)),0)</f>
        <v>0</v>
      </c>
      <c r="J218" s="255">
        <f ca="1">+IFERROR(INDEX('Hoja de Trabajo para listado'!$A$155:$Z$1048576,MATCH($A218,'Hoja de Trabajo para listado'!$A$155:$A$1048576,0),MATCH((CUADRO!J$5&amp;$E218),'Hoja de Trabajo para listado'!$A$151:$Z$151,0)),0)+IFERROR(INDEX('Hoja de Trabajo para listado'!$AB$155:$BA$1048576,MATCH($A218,'Hoja de Trabajo para listado'!$AB$155:$AB$1048576,0),MATCH((CUADRO!J$5&amp;$E218),'Hoja de Trabajo para listado'!$AB$151:$BA$151,0)),0)+IFERROR(INDEX('Hoja de Trabajo para listado'!$BC$155:$CB$1048576,MATCH($A218,'Hoja de Trabajo para listado'!$BC$155:$BC$1048576,0),MATCH((CUADRO!J$5&amp;$E218),'Hoja de Trabajo para listado'!$BC$151:$CB$151,0)),0)+IFERROR(INDEX('Hoja de Trabajo para listado'!$DE$153:$DG$274,MATCH($A218,'Hoja de Trabajo para listado'!$DE$153:$DE$1048576,0),MATCH((CUADRO!J$5&amp;$E218),'Hoja de Trabajo para listado'!$DE$151:$DG$151,0)),0)+IFERROR(INDEX('Hoja de Trabajo para listado'!$CD$155:$DC$1048576,MATCH($A218,'Hoja de Trabajo para listado'!$CD$155:$CD$1048576,0),MATCH((CUADRO!J$5&amp;$E218),'Hoja de Trabajo para listado'!$CD$151:$DC$151,0)),0)</f>
        <v>0</v>
      </c>
      <c r="K218" s="255">
        <f ca="1">+IFERROR(INDEX('Hoja de Trabajo para listado'!$A$155:$Z$1048576,MATCH($A218,'Hoja de Trabajo para listado'!$A$155:$A$1048576,0),MATCH((CUADRO!K$5&amp;$E218),'Hoja de Trabajo para listado'!$A$151:$Z$151,0)),0)+IFERROR(INDEX('Hoja de Trabajo para listado'!$AB$155:$BA$1048576,MATCH($A218,'Hoja de Trabajo para listado'!$AB$155:$AB$1048576,0),MATCH((CUADRO!K$5&amp;$E218),'Hoja de Trabajo para listado'!$AB$151:$BA$151,0)),0)+IFERROR(INDEX('Hoja de Trabajo para listado'!$BC$155:$CB$1048576,MATCH($A218,'Hoja de Trabajo para listado'!$BC$155:$BC$1048576,0),MATCH((CUADRO!K$5&amp;$E218),'Hoja de Trabajo para listado'!$BC$151:$CB$151,0)),0)+IFERROR(INDEX('Hoja de Trabajo para listado'!$DE$153:$DG$274,MATCH($A218,'Hoja de Trabajo para listado'!$DE$153:$DE$1048576,0),MATCH((CUADRO!K$5&amp;$E218),'Hoja de Trabajo para listado'!$DE$151:$DG$151,0)),0)+IFERROR(INDEX('Hoja de Trabajo para listado'!$CD$155:$DC$1048576,MATCH($A218,'Hoja de Trabajo para listado'!$CD$155:$CD$1048576,0),MATCH((CUADRO!K$5&amp;$E218),'Hoja de Trabajo para listado'!$CD$151:$DC$151,0)),0)</f>
        <v>0</v>
      </c>
      <c r="L218" s="255">
        <f ca="1">+IFERROR(INDEX('Hoja de Trabajo para listado'!$A$155:$Z$1048576,MATCH($A218,'Hoja de Trabajo para listado'!$A$155:$A$1048576,0),MATCH((CUADRO!L$5&amp;$E218),'Hoja de Trabajo para listado'!$A$151:$Z$151,0)),0)+IFERROR(INDEX('Hoja de Trabajo para listado'!$AB$155:$BA$1048576,MATCH($A218,'Hoja de Trabajo para listado'!$AB$155:$AB$1048576,0),MATCH((CUADRO!L$5&amp;$E218),'Hoja de Trabajo para listado'!$AB$151:$BA$151,0)),0)+IFERROR(INDEX('Hoja de Trabajo para listado'!$BC$155:$CB$1048576,MATCH($A218,'Hoja de Trabajo para listado'!$BC$155:$BC$1048576,0),MATCH((CUADRO!L$5&amp;$E218),'Hoja de Trabajo para listado'!$BC$151:$CB$151,0)),0)+IFERROR(INDEX('Hoja de Trabajo para listado'!$DE$153:$DG$274,MATCH($A218,'Hoja de Trabajo para listado'!$DE$153:$DE$1048576,0),MATCH((CUADRO!L$5&amp;$E218),'Hoja de Trabajo para listado'!$DE$151:$DG$151,0)),0)+IFERROR(INDEX('Hoja de Trabajo para listado'!$CD$155:$DC$1048576,MATCH($A218,'Hoja de Trabajo para listado'!$CD$155:$CD$1048576,0),MATCH((CUADRO!L$5&amp;$E218),'Hoja de Trabajo para listado'!$CD$151:$DC$151,0)),0)</f>
        <v>0</v>
      </c>
      <c r="M218" s="255">
        <f ca="1">+IFERROR(INDEX('Hoja de Trabajo para listado'!$A$155:$Z$1048576,MATCH($A218,'Hoja de Trabajo para listado'!$A$155:$A$1048576,0),MATCH((CUADRO!M$5&amp;$E218),'Hoja de Trabajo para listado'!$A$151:$Z$151,0)),0)+IFERROR(INDEX('Hoja de Trabajo para listado'!$AB$155:$BA$1048576,MATCH($A218,'Hoja de Trabajo para listado'!$AB$155:$AB$1048576,0),MATCH((CUADRO!M$5&amp;$E218),'Hoja de Trabajo para listado'!$AB$151:$BA$151,0)),0)+IFERROR(INDEX('Hoja de Trabajo para listado'!$BC$155:$CB$1048576,MATCH($A218,'Hoja de Trabajo para listado'!$BC$155:$BC$1048576,0),MATCH((CUADRO!M$5&amp;$E218),'Hoja de Trabajo para listado'!$BC$151:$CB$151,0)),0)+IFERROR(INDEX('Hoja de Trabajo para listado'!$DE$153:$DG$274,MATCH($A218,'Hoja de Trabajo para listado'!$DE$153:$DE$1048576,0),MATCH((CUADRO!M$5&amp;$E218),'Hoja de Trabajo para listado'!$DE$151:$DG$151,0)),0)+IFERROR(INDEX('Hoja de Trabajo para listado'!$CD$155:$DC$1048576,MATCH($A218,'Hoja de Trabajo para listado'!$CD$155:$CD$1048576,0),MATCH((CUADRO!M$5&amp;$E218),'Hoja de Trabajo para listado'!$CD$151:$DC$151,0)),0)</f>
        <v>0</v>
      </c>
      <c r="N218" s="255">
        <f ca="1">+IFERROR(INDEX('Hoja de Trabajo para listado'!$A$155:$Z$1048576,MATCH($A218,'Hoja de Trabajo para listado'!$A$155:$A$1048576,0),MATCH((CUADRO!N$5&amp;$E218),'Hoja de Trabajo para listado'!$A$151:$Z$151,0)),0)+IFERROR(INDEX('Hoja de Trabajo para listado'!$AB$155:$BA$1048576,MATCH($A218,'Hoja de Trabajo para listado'!$AB$155:$AB$1048576,0),MATCH((CUADRO!N$5&amp;$E218),'Hoja de Trabajo para listado'!$AB$151:$BA$151,0)),0)+IFERROR(INDEX('Hoja de Trabajo para listado'!$BC$155:$CB$1048576,MATCH($A218,'Hoja de Trabajo para listado'!$BC$155:$BC$1048576,0),MATCH((CUADRO!N$5&amp;$E218),'Hoja de Trabajo para listado'!$BC$151:$CB$151,0)),0)+IFERROR(INDEX('Hoja de Trabajo para listado'!$DE$153:$DG$274,MATCH($A218,'Hoja de Trabajo para listado'!$DE$153:$DE$1048576,0),MATCH((CUADRO!N$5&amp;$E218),'Hoja de Trabajo para listado'!$DE$151:$DG$151,0)),0)+IFERROR(INDEX('Hoja de Trabajo para listado'!$CD$155:$DC$1048576,MATCH($A218,'Hoja de Trabajo para listado'!$CD$155:$CD$1048576,0),MATCH((CUADRO!N$5&amp;$E218),'Hoja de Trabajo para listado'!$CD$151:$DC$151,0)),0)</f>
        <v>0</v>
      </c>
      <c r="O218" s="255">
        <f ca="1">+IFERROR(INDEX('Hoja de Trabajo para listado'!$A$155:$Z$1048576,MATCH($A218,'Hoja de Trabajo para listado'!$A$155:$A$1048576,0),MATCH((CUADRO!O$5&amp;$E218),'Hoja de Trabajo para listado'!$A$151:$Z$151,0)),0)+IFERROR(INDEX('Hoja de Trabajo para listado'!$AB$155:$BA$1048576,MATCH($A218,'Hoja de Trabajo para listado'!$AB$155:$AB$1048576,0),MATCH((CUADRO!O$5&amp;$E218),'Hoja de Trabajo para listado'!$AB$151:$BA$151,0)),0)+IFERROR(INDEX('Hoja de Trabajo para listado'!$BC$155:$CB$1048576,MATCH($A218,'Hoja de Trabajo para listado'!$BC$155:$BC$1048576,0),MATCH((CUADRO!O$5&amp;$E218),'Hoja de Trabajo para listado'!$BC$151:$CB$151,0)),0)+IFERROR(INDEX('Hoja de Trabajo para listado'!$DE$153:$DG$274,MATCH($A218,'Hoja de Trabajo para listado'!$DE$153:$DE$1048576,0),MATCH((CUADRO!O$5&amp;$E218),'Hoja de Trabajo para listado'!$DE$151:$DG$151,0)),0)+IFERROR(INDEX('Hoja de Trabajo para listado'!$CD$155:$DC$1048576,MATCH($A218,'Hoja de Trabajo para listado'!$CD$155:$CD$1048576,0),MATCH((CUADRO!O$5&amp;$E218),'Hoja de Trabajo para listado'!$CD$151:$DC$151,0)),0)</f>
        <v>0</v>
      </c>
      <c r="P218" s="255">
        <f ca="1">+IFERROR(INDEX('Hoja de Trabajo para listado'!$A$155:$Z$1048576,MATCH($A218,'Hoja de Trabajo para listado'!$A$155:$A$1048576,0),MATCH((CUADRO!P$5&amp;$E218),'Hoja de Trabajo para listado'!$A$151:$Z$151,0)),0)+IFERROR(INDEX('Hoja de Trabajo para listado'!$AB$155:$BA$1048576,MATCH($A218,'Hoja de Trabajo para listado'!$AB$155:$AB$1048576,0),MATCH((CUADRO!P$5&amp;$E218),'Hoja de Trabajo para listado'!$AB$151:$BA$151,0)),0)+IFERROR(INDEX('Hoja de Trabajo para listado'!$BC$155:$CB$1048576,MATCH($A218,'Hoja de Trabajo para listado'!$BC$155:$BC$1048576,0),MATCH((CUADRO!P$5&amp;$E218),'Hoja de Trabajo para listado'!$BC$151:$CB$151,0)),0)+IFERROR(INDEX('Hoja de Trabajo para listado'!$DE$153:$DG$274,MATCH($A218,'Hoja de Trabajo para listado'!$DE$153:$DE$1048576,0),MATCH((CUADRO!P$5&amp;$E218),'Hoja de Trabajo para listado'!$DE$151:$DG$151,0)),0)+IFERROR(INDEX('Hoja de Trabajo para listado'!$CD$155:$DC$1048576,MATCH($A218,'Hoja de Trabajo para listado'!$CD$155:$CD$1048576,0),MATCH((CUADRO!P$5&amp;$E218),'Hoja de Trabajo para listado'!$CD$151:$DC$151,0)),0)</f>
        <v>0</v>
      </c>
      <c r="Q218" s="255">
        <f ca="1">+IFERROR(INDEX('Hoja de Trabajo para listado'!$A$155:$Z$1048576,MATCH($A218,'Hoja de Trabajo para listado'!$A$155:$A$1048576,0),MATCH((CUADRO!Q$5&amp;$E218),'Hoja de Trabajo para listado'!$A$151:$Z$151,0)),0)+IFERROR(INDEX('Hoja de Trabajo para listado'!$AB$155:$BA$1048576,MATCH($A218,'Hoja de Trabajo para listado'!$AB$155:$AB$1048576,0),MATCH((CUADRO!Q$5&amp;$E218),'Hoja de Trabajo para listado'!$AB$151:$BA$151,0)),0)+IFERROR(INDEX('Hoja de Trabajo para listado'!$BC$155:$CB$1048576,MATCH($A218,'Hoja de Trabajo para listado'!$BC$155:$BC$1048576,0),MATCH((CUADRO!Q$5&amp;$E218),'Hoja de Trabajo para listado'!$BC$151:$CB$151,0)),0)+IFERROR(INDEX('Hoja de Trabajo para listado'!$DE$153:$DG$274,MATCH($A218,'Hoja de Trabajo para listado'!$DE$153:$DE$1048576,0),MATCH((CUADRO!Q$5&amp;$E218),'Hoja de Trabajo para listado'!$DE$151:$DG$151,0)),0)+IFERROR(INDEX('Hoja de Trabajo para listado'!$CD$155:$DC$1048576,MATCH($A218,'Hoja de Trabajo para listado'!$CD$155:$CD$1048576,0),MATCH((CUADRO!Q$5&amp;$E218),'Hoja de Trabajo para listado'!$CD$151:$DC$151,0)),0)</f>
        <v>0</v>
      </c>
      <c r="R218" s="255">
        <f t="shared" ca="1" si="6"/>
        <v>0</v>
      </c>
      <c r="S218" s="278"/>
      <c r="T218" s="255">
        <f ca="1">+T219</f>
        <v>337683.89</v>
      </c>
      <c r="U218" s="254">
        <f t="shared" si="7"/>
        <v>1</v>
      </c>
      <c r="V218" s="362" t="str">
        <f>+VLOOKUP(A218,bd_lista!$A$3:$E$590,5,FALSE)</f>
        <v>Instituciones Descentralizadas</v>
      </c>
      <c r="W218" s="361" t="str">
        <f>+V218</f>
        <v>Instituciones Descentralizadas</v>
      </c>
      <c r="X218" s="254">
        <v>0</v>
      </c>
      <c r="Y218" s="254" t="e">
        <f>+VLOOKUP(X218,bd_lista!$A$3:$C$590,3,FALSE)</f>
        <v>#N/A</v>
      </c>
      <c r="Z218" s="316">
        <f>+X218</f>
        <v>0</v>
      </c>
      <c r="AA218" s="348" t="e">
        <f>+Y218</f>
        <v>#N/A</v>
      </c>
    </row>
    <row r="219" spans="1:27" ht="15" customHeight="1">
      <c r="A219" s="32">
        <v>650</v>
      </c>
      <c r="B219" s="307"/>
      <c r="C219" s="362" t="str">
        <f>+VLOOKUP(A219,bd_lista!$A$3:$C$590,3,FALSE)</f>
        <v>Asamblea Legislativa Plurinacional</v>
      </c>
      <c r="D219" s="362"/>
      <c r="E219" s="362" t="s">
        <v>1314</v>
      </c>
      <c r="F219" s="257">
        <f ca="1">+IFERROR(INDEX('Hoja de Trabajo para listado'!$A$155:$Z$1048576,MATCH($A219,'Hoja de Trabajo para listado'!$A$155:$A$1048576,0),MATCH((CUADRO!F$5&amp;$E219),'Hoja de Trabajo para listado'!$A$151:$Z$151,0)),0)+IFERROR(INDEX('Hoja de Trabajo para listado'!$AB$155:$BA$1048576,MATCH($A219,'Hoja de Trabajo para listado'!$AB$155:$AB$1048576,0),MATCH((CUADRO!F$5&amp;$E219),'Hoja de Trabajo para listado'!$AB$151:$BA$151,0)),0)+IFERROR(INDEX('Hoja de Trabajo para listado'!$BC$155:$CB$1048576,MATCH($A219,'Hoja de Trabajo para listado'!$BC$155:$BC$1048576,0),MATCH((CUADRO!F$5&amp;$E219),'Hoja de Trabajo para listado'!$BC$151:$CB$151,0)),0)+IFERROR(INDEX('Hoja de Trabajo para listado'!$DE$153:$DG$274,MATCH($A219,'Hoja de Trabajo para listado'!$DE$153:$DE$1048576,0),MATCH((CUADRO!F$5&amp;$E219),'Hoja de Trabajo para listado'!$DE$151:$DG$151,0)),0)+IFERROR(INDEX('Hoja de Trabajo para listado'!$CD$155:$DC$1048576,MATCH($A219,'Hoja de Trabajo para listado'!$CD$155:$CD$1048576,0),MATCH((CUADRO!F$5&amp;$E219),'Hoja de Trabajo para listado'!$CD$151:$DC$151,0)),0)</f>
        <v>0</v>
      </c>
      <c r="G219" s="257">
        <f ca="1">+IFERROR(INDEX('Hoja de Trabajo para listado'!$A$155:$Z$1048576,MATCH($A219,'Hoja de Trabajo para listado'!$A$155:$A$1048576,0),MATCH((CUADRO!G$5&amp;$E219),'Hoja de Trabajo para listado'!$A$151:$Z$151,0)),0)+IFERROR(INDEX('Hoja de Trabajo para listado'!$AB$155:$BA$1048576,MATCH($A219,'Hoja de Trabajo para listado'!$AB$155:$AB$1048576,0),MATCH((CUADRO!G$5&amp;$E219),'Hoja de Trabajo para listado'!$AB$151:$BA$151,0)),0)+IFERROR(INDEX('Hoja de Trabajo para listado'!$BC$155:$CB$1048576,MATCH($A219,'Hoja de Trabajo para listado'!$BC$155:$BC$1048576,0),MATCH((CUADRO!G$5&amp;$E219),'Hoja de Trabajo para listado'!$BC$151:$CB$151,0)),0)+IFERROR(INDEX('Hoja de Trabajo para listado'!$DE$153:$DG$274,MATCH($A219,'Hoja de Trabajo para listado'!$DE$153:$DE$1048576,0),MATCH((CUADRO!G$5&amp;$E219),'Hoja de Trabajo para listado'!$DE$151:$DG$151,0)),0)+IFERROR(INDEX('Hoja de Trabajo para listado'!$CD$155:$DC$1048576,MATCH($A219,'Hoja de Trabajo para listado'!$CD$155:$CD$1048576,0),MATCH((CUADRO!G$5&amp;$E219),'Hoja de Trabajo para listado'!$CD$151:$DC$151,0)),0)</f>
        <v>0</v>
      </c>
      <c r="H219" s="257">
        <f ca="1">+IFERROR(INDEX('Hoja de Trabajo para listado'!$A$155:$Z$1048576,MATCH($A219,'Hoja de Trabajo para listado'!$A$155:$A$1048576,0),MATCH((CUADRO!H$5&amp;$E219),'Hoja de Trabajo para listado'!$A$151:$Z$151,0)),0)+IFERROR(INDEX('Hoja de Trabajo para listado'!$AB$155:$BA$1048576,MATCH($A219,'Hoja de Trabajo para listado'!$AB$155:$AB$1048576,0),MATCH((CUADRO!H$5&amp;$E219),'Hoja de Trabajo para listado'!$AB$151:$BA$151,0)),0)+IFERROR(INDEX('Hoja de Trabajo para listado'!$BC$155:$CB$1048576,MATCH($A219,'Hoja de Trabajo para listado'!$BC$155:$BC$1048576,0),MATCH((CUADRO!H$5&amp;$E219),'Hoja de Trabajo para listado'!$BC$151:$CB$151,0)),0)+IFERROR(INDEX('Hoja de Trabajo para listado'!$DE$153:$DG$274,MATCH($A219,'Hoja de Trabajo para listado'!$DE$153:$DE$1048576,0),MATCH((CUADRO!H$5&amp;$E219),'Hoja de Trabajo para listado'!$DE$151:$DG$151,0)),0)+IFERROR(INDEX('Hoja de Trabajo para listado'!$CD$155:$DC$1048576,MATCH($A219,'Hoja de Trabajo para listado'!$CD$155:$CD$1048576,0),MATCH((CUADRO!H$5&amp;$E219),'Hoja de Trabajo para listado'!$CD$151:$DC$151,0)),0)</f>
        <v>0</v>
      </c>
      <c r="I219" s="257">
        <f ca="1">+IFERROR(INDEX('Hoja de Trabajo para listado'!$A$155:$Z$1048576,MATCH($A219,'Hoja de Trabajo para listado'!$A$155:$A$1048576,0),MATCH((CUADRO!I$5&amp;$E219),'Hoja de Trabajo para listado'!$A$151:$Z$151,0)),0)+IFERROR(INDEX('Hoja de Trabajo para listado'!$AB$155:$BA$1048576,MATCH($A219,'Hoja de Trabajo para listado'!$AB$155:$AB$1048576,0),MATCH((CUADRO!I$5&amp;$E219),'Hoja de Trabajo para listado'!$AB$151:$BA$151,0)),0)+IFERROR(INDEX('Hoja de Trabajo para listado'!$BC$155:$CB$1048576,MATCH($A219,'Hoja de Trabajo para listado'!$BC$155:$BC$1048576,0),MATCH((CUADRO!I$5&amp;$E219),'Hoja de Trabajo para listado'!$BC$151:$CB$151,0)),0)+IFERROR(INDEX('Hoja de Trabajo para listado'!$DE$153:$DG$274,MATCH($A219,'Hoja de Trabajo para listado'!$DE$153:$DE$1048576,0),MATCH((CUADRO!I$5&amp;$E219),'Hoja de Trabajo para listado'!$DE$151:$DG$151,0)),0)+IFERROR(INDEX('Hoja de Trabajo para listado'!$CD$155:$DC$1048576,MATCH($A219,'Hoja de Trabajo para listado'!$CD$155:$CD$1048576,0),MATCH((CUADRO!I$5&amp;$E219),'Hoja de Trabajo para listado'!$CD$151:$DC$151,0)),0)</f>
        <v>0</v>
      </c>
      <c r="J219" s="257">
        <f ca="1">+IFERROR(INDEX('Hoja de Trabajo para listado'!$A$155:$Z$1048576,MATCH($A219,'Hoja de Trabajo para listado'!$A$155:$A$1048576,0),MATCH((CUADRO!J$5&amp;$E219),'Hoja de Trabajo para listado'!$A$151:$Z$151,0)),0)+IFERROR(INDEX('Hoja de Trabajo para listado'!$AB$155:$BA$1048576,MATCH($A219,'Hoja de Trabajo para listado'!$AB$155:$AB$1048576,0),MATCH((CUADRO!J$5&amp;$E219),'Hoja de Trabajo para listado'!$AB$151:$BA$151,0)),0)+IFERROR(INDEX('Hoja de Trabajo para listado'!$BC$155:$CB$1048576,MATCH($A219,'Hoja de Trabajo para listado'!$BC$155:$BC$1048576,0),MATCH((CUADRO!J$5&amp;$E219),'Hoja de Trabajo para listado'!$BC$151:$CB$151,0)),0)+IFERROR(INDEX('Hoja de Trabajo para listado'!$DE$153:$DG$274,MATCH($A219,'Hoja de Trabajo para listado'!$DE$153:$DE$1048576,0),MATCH((CUADRO!J$5&amp;$E219),'Hoja de Trabajo para listado'!$DE$151:$DG$151,0)),0)+IFERROR(INDEX('Hoja de Trabajo para listado'!$CD$155:$DC$1048576,MATCH($A219,'Hoja de Trabajo para listado'!$CD$155:$CD$1048576,0),MATCH((CUADRO!J$5&amp;$E219),'Hoja de Trabajo para listado'!$CD$151:$DC$151,0)),0)</f>
        <v>0</v>
      </c>
      <c r="K219" s="257">
        <f ca="1">+IFERROR(INDEX('Hoja de Trabajo para listado'!$A$155:$Z$1048576,MATCH($A219,'Hoja de Trabajo para listado'!$A$155:$A$1048576,0),MATCH((CUADRO!K$5&amp;$E219),'Hoja de Trabajo para listado'!$A$151:$Z$151,0)),0)+IFERROR(INDEX('Hoja de Trabajo para listado'!$AB$155:$BA$1048576,MATCH($A219,'Hoja de Trabajo para listado'!$AB$155:$AB$1048576,0),MATCH((CUADRO!K$5&amp;$E219),'Hoja de Trabajo para listado'!$AB$151:$BA$151,0)),0)+IFERROR(INDEX('Hoja de Trabajo para listado'!$BC$155:$CB$1048576,MATCH($A219,'Hoja de Trabajo para listado'!$BC$155:$BC$1048576,0),MATCH((CUADRO!K$5&amp;$E219),'Hoja de Trabajo para listado'!$BC$151:$CB$151,0)),0)+IFERROR(INDEX('Hoja de Trabajo para listado'!$DE$153:$DG$274,MATCH($A219,'Hoja de Trabajo para listado'!$DE$153:$DE$1048576,0),MATCH((CUADRO!K$5&amp;$E219),'Hoja de Trabajo para listado'!$DE$151:$DG$151,0)),0)+IFERROR(INDEX('Hoja de Trabajo para listado'!$CD$155:$DC$1048576,MATCH($A219,'Hoja de Trabajo para listado'!$CD$155:$CD$1048576,0),MATCH((CUADRO!K$5&amp;$E219),'Hoja de Trabajo para listado'!$CD$151:$DC$151,0)),0)</f>
        <v>0</v>
      </c>
      <c r="L219" s="257">
        <f ca="1">+IFERROR(INDEX('Hoja de Trabajo para listado'!$A$155:$Z$1048576,MATCH($A219,'Hoja de Trabajo para listado'!$A$155:$A$1048576,0),MATCH((CUADRO!L$5&amp;$E219),'Hoja de Trabajo para listado'!$A$151:$Z$151,0)),0)+IFERROR(INDEX('Hoja de Trabajo para listado'!$AB$155:$BA$1048576,MATCH($A219,'Hoja de Trabajo para listado'!$AB$155:$AB$1048576,0),MATCH((CUADRO!L$5&amp;$E219),'Hoja de Trabajo para listado'!$AB$151:$BA$151,0)),0)+IFERROR(INDEX('Hoja de Trabajo para listado'!$BC$155:$CB$1048576,MATCH($A219,'Hoja de Trabajo para listado'!$BC$155:$BC$1048576,0),MATCH((CUADRO!L$5&amp;$E219),'Hoja de Trabajo para listado'!$BC$151:$CB$151,0)),0)+IFERROR(INDEX('Hoja de Trabajo para listado'!$DE$153:$DG$274,MATCH($A219,'Hoja de Trabajo para listado'!$DE$153:$DE$1048576,0),MATCH((CUADRO!L$5&amp;$E219),'Hoja de Trabajo para listado'!$DE$151:$DG$151,0)),0)+IFERROR(INDEX('Hoja de Trabajo para listado'!$CD$155:$DC$1048576,MATCH($A219,'Hoja de Trabajo para listado'!$CD$155:$CD$1048576,0),MATCH((CUADRO!L$5&amp;$E219),'Hoja de Trabajo para listado'!$CD$151:$DC$151,0)),0)</f>
        <v>0</v>
      </c>
      <c r="M219" s="257">
        <f ca="1">+IFERROR(INDEX('Hoja de Trabajo para listado'!$A$155:$Z$1048576,MATCH($A219,'Hoja de Trabajo para listado'!$A$155:$A$1048576,0),MATCH((CUADRO!M$5&amp;$E219),'Hoja de Trabajo para listado'!$A$151:$Z$151,0)),0)+IFERROR(INDEX('Hoja de Trabajo para listado'!$AB$155:$BA$1048576,MATCH($A219,'Hoja de Trabajo para listado'!$AB$155:$AB$1048576,0),MATCH((CUADRO!M$5&amp;$E219),'Hoja de Trabajo para listado'!$AB$151:$BA$151,0)),0)+IFERROR(INDEX('Hoja de Trabajo para listado'!$BC$155:$CB$1048576,MATCH($A219,'Hoja de Trabajo para listado'!$BC$155:$BC$1048576,0),MATCH((CUADRO!M$5&amp;$E219),'Hoja de Trabajo para listado'!$BC$151:$CB$151,0)),0)+IFERROR(INDEX('Hoja de Trabajo para listado'!$DE$153:$DG$274,MATCH($A219,'Hoja de Trabajo para listado'!$DE$153:$DE$1048576,0),MATCH((CUADRO!M$5&amp;$E219),'Hoja de Trabajo para listado'!$DE$151:$DG$151,0)),0)+IFERROR(INDEX('Hoja de Trabajo para listado'!$CD$155:$DC$1048576,MATCH($A219,'Hoja de Trabajo para listado'!$CD$155:$CD$1048576,0),MATCH((CUADRO!M$5&amp;$E219),'Hoja de Trabajo para listado'!$CD$151:$DC$151,0)),0)</f>
        <v>0</v>
      </c>
      <c r="N219" s="257">
        <f ca="1">+IFERROR(INDEX('Hoja de Trabajo para listado'!$A$155:$Z$1048576,MATCH($A219,'Hoja de Trabajo para listado'!$A$155:$A$1048576,0),MATCH((CUADRO!N$5&amp;$E219),'Hoja de Trabajo para listado'!$A$151:$Z$151,0)),0)+IFERROR(INDEX('Hoja de Trabajo para listado'!$AB$155:$BA$1048576,MATCH($A219,'Hoja de Trabajo para listado'!$AB$155:$AB$1048576,0),MATCH((CUADRO!N$5&amp;$E219),'Hoja de Trabajo para listado'!$AB$151:$BA$151,0)),0)+IFERROR(INDEX('Hoja de Trabajo para listado'!$BC$155:$CB$1048576,MATCH($A219,'Hoja de Trabajo para listado'!$BC$155:$BC$1048576,0),MATCH((CUADRO!N$5&amp;$E219),'Hoja de Trabajo para listado'!$BC$151:$CB$151,0)),0)+IFERROR(INDEX('Hoja de Trabajo para listado'!$DE$153:$DG$274,MATCH($A219,'Hoja de Trabajo para listado'!$DE$153:$DE$1048576,0),MATCH((CUADRO!N$5&amp;$E219),'Hoja de Trabajo para listado'!$DE$151:$DG$151,0)),0)+IFERROR(INDEX('Hoja de Trabajo para listado'!$CD$155:$DC$1048576,MATCH($A219,'Hoja de Trabajo para listado'!$CD$155:$CD$1048576,0),MATCH((CUADRO!N$5&amp;$E219),'Hoja de Trabajo para listado'!$CD$151:$DC$151,0)),0)</f>
        <v>337683.89</v>
      </c>
      <c r="O219" s="257">
        <f ca="1">+IFERROR(INDEX('Hoja de Trabajo para listado'!$A$155:$Z$1048576,MATCH($A219,'Hoja de Trabajo para listado'!$A$155:$A$1048576,0),MATCH((CUADRO!O$5&amp;$E219),'Hoja de Trabajo para listado'!$A$151:$Z$151,0)),0)+IFERROR(INDEX('Hoja de Trabajo para listado'!$AB$155:$BA$1048576,MATCH($A219,'Hoja de Trabajo para listado'!$AB$155:$AB$1048576,0),MATCH((CUADRO!O$5&amp;$E219),'Hoja de Trabajo para listado'!$AB$151:$BA$151,0)),0)+IFERROR(INDEX('Hoja de Trabajo para listado'!$BC$155:$CB$1048576,MATCH($A219,'Hoja de Trabajo para listado'!$BC$155:$BC$1048576,0),MATCH((CUADRO!O$5&amp;$E219),'Hoja de Trabajo para listado'!$BC$151:$CB$151,0)),0)+IFERROR(INDEX('Hoja de Trabajo para listado'!$DE$153:$DG$274,MATCH($A219,'Hoja de Trabajo para listado'!$DE$153:$DE$1048576,0),MATCH((CUADRO!O$5&amp;$E219),'Hoja de Trabajo para listado'!$DE$151:$DG$151,0)),0)+IFERROR(INDEX('Hoja de Trabajo para listado'!$CD$155:$DC$1048576,MATCH($A219,'Hoja de Trabajo para listado'!$CD$155:$CD$1048576,0),MATCH((CUADRO!O$5&amp;$E219),'Hoja de Trabajo para listado'!$CD$151:$DC$151,0)),0)</f>
        <v>0</v>
      </c>
      <c r="P219" s="257">
        <f ca="1">+IFERROR(INDEX('Hoja de Trabajo para listado'!$A$155:$Z$1048576,MATCH($A219,'Hoja de Trabajo para listado'!$A$155:$A$1048576,0),MATCH((CUADRO!P$5&amp;$E219),'Hoja de Trabajo para listado'!$A$151:$Z$151,0)),0)+IFERROR(INDEX('Hoja de Trabajo para listado'!$AB$155:$BA$1048576,MATCH($A219,'Hoja de Trabajo para listado'!$AB$155:$AB$1048576,0),MATCH((CUADRO!P$5&amp;$E219),'Hoja de Trabajo para listado'!$AB$151:$BA$151,0)),0)+IFERROR(INDEX('Hoja de Trabajo para listado'!$BC$155:$CB$1048576,MATCH($A219,'Hoja de Trabajo para listado'!$BC$155:$BC$1048576,0),MATCH((CUADRO!P$5&amp;$E219),'Hoja de Trabajo para listado'!$BC$151:$CB$151,0)),0)+IFERROR(INDEX('Hoja de Trabajo para listado'!$DE$153:$DG$274,MATCH($A219,'Hoja de Trabajo para listado'!$DE$153:$DE$1048576,0),MATCH((CUADRO!P$5&amp;$E219),'Hoja de Trabajo para listado'!$DE$151:$DG$151,0)),0)+IFERROR(INDEX('Hoja de Trabajo para listado'!$CD$155:$DC$1048576,MATCH($A219,'Hoja de Trabajo para listado'!$CD$155:$CD$1048576,0),MATCH((CUADRO!P$5&amp;$E219),'Hoja de Trabajo para listado'!$CD$151:$DC$151,0)),0)</f>
        <v>0</v>
      </c>
      <c r="Q219" s="257">
        <f ca="1">+IFERROR(INDEX('Hoja de Trabajo para listado'!$A$155:$Z$1048576,MATCH($A219,'Hoja de Trabajo para listado'!$A$155:$A$1048576,0),MATCH((CUADRO!Q$5&amp;$E219),'Hoja de Trabajo para listado'!$A$151:$Z$151,0)),0)+IFERROR(INDEX('Hoja de Trabajo para listado'!$AB$155:$BA$1048576,MATCH($A219,'Hoja de Trabajo para listado'!$AB$155:$AB$1048576,0),MATCH((CUADRO!Q$5&amp;$E219),'Hoja de Trabajo para listado'!$AB$151:$BA$151,0)),0)+IFERROR(INDEX('Hoja de Trabajo para listado'!$BC$155:$CB$1048576,MATCH($A219,'Hoja de Trabajo para listado'!$BC$155:$BC$1048576,0),MATCH((CUADRO!Q$5&amp;$E219),'Hoja de Trabajo para listado'!$BC$151:$CB$151,0)),0)+IFERROR(INDEX('Hoja de Trabajo para listado'!$DE$153:$DG$274,MATCH($A219,'Hoja de Trabajo para listado'!$DE$153:$DE$1048576,0),MATCH((CUADRO!Q$5&amp;$E219),'Hoja de Trabajo para listado'!$DE$151:$DG$151,0)),0)+IFERROR(INDEX('Hoja de Trabajo para listado'!$CD$155:$DC$1048576,MATCH($A219,'Hoja de Trabajo para listado'!$CD$155:$CD$1048576,0),MATCH((CUADRO!Q$5&amp;$E219),'Hoja de Trabajo para listado'!$CD$151:$DC$151,0)),0)</f>
        <v>0</v>
      </c>
      <c r="R219" s="257">
        <f t="shared" ca="1" si="6"/>
        <v>337683.89</v>
      </c>
      <c r="S219" s="277">
        <f ca="1">+R218+R219</f>
        <v>337683.89</v>
      </c>
      <c r="T219" s="257">
        <f ca="1">+S219</f>
        <v>337683.89</v>
      </c>
      <c r="U219" s="256">
        <f t="shared" si="7"/>
        <v>2</v>
      </c>
      <c r="V219" s="362" t="str">
        <f>+VLOOKUP(A219,bd_lista!$A$3:$E$590,5,FALSE)</f>
        <v>Instituciones Descentralizadas</v>
      </c>
      <c r="W219" s="362"/>
      <c r="X219" s="254">
        <v>0</v>
      </c>
      <c r="Y219" s="254" t="e">
        <f>+VLOOKUP(X219,bd_lista!$A$3:$C$590,3,FALSE)</f>
        <v>#N/A</v>
      </c>
      <c r="Z219" s="314"/>
      <c r="AA219" s="350"/>
    </row>
    <row r="220" spans="1:27" ht="15" hidden="1" customHeight="1">
      <c r="A220" s="264">
        <v>227</v>
      </c>
      <c r="B220" s="306">
        <f>+A220</f>
        <v>227</v>
      </c>
      <c r="C220" s="259" t="str">
        <f>+VLOOKUP(A220,bd_lista!$A$3:$C$590,3,FALSE)</f>
        <v>Zona Franca Comercial e Industrial de Cobija</v>
      </c>
      <c r="D220" s="361" t="str">
        <f>+C220</f>
        <v>Zona Franca Comercial e Industrial de Cobija</v>
      </c>
      <c r="E220" s="259" t="s">
        <v>1313</v>
      </c>
      <c r="F220" s="255">
        <f ca="1">+IFERROR(INDEX('Hoja de Trabajo para listado'!$A$155:$Z$1048576,MATCH($A220,'Hoja de Trabajo para listado'!$A$155:$A$1048576,0),MATCH((CUADRO!F$5&amp;$E220),'Hoja de Trabajo para listado'!$A$151:$Z$151,0)),0)+IFERROR(INDEX('Hoja de Trabajo para listado'!$AB$155:$BA$1048576,MATCH($A220,'Hoja de Trabajo para listado'!$AB$155:$AB$1048576,0),MATCH((CUADRO!F$5&amp;$E220),'Hoja de Trabajo para listado'!$AB$151:$BA$151,0)),0)+IFERROR(INDEX('Hoja de Trabajo para listado'!$BC$155:$CB$1048576,MATCH($A220,'Hoja de Trabajo para listado'!$BC$155:$BC$1048576,0),MATCH((CUADRO!F$5&amp;$E220),'Hoja de Trabajo para listado'!$BC$151:$CB$151,0)),0)+IFERROR(INDEX('Hoja de Trabajo para listado'!$DE$153:$DG$274,MATCH($A220,'Hoja de Trabajo para listado'!$DE$153:$DE$1048576,0),MATCH((CUADRO!F$5&amp;$E220),'Hoja de Trabajo para listado'!$DE$151:$DG$151,0)),0)+IFERROR(INDEX('Hoja de Trabajo para listado'!$CD$155:$DC$1048576,MATCH($A220,'Hoja de Trabajo para listado'!$CD$155:$CD$1048576,0),MATCH((CUADRO!F$5&amp;$E220),'Hoja de Trabajo para listado'!$CD$151:$DC$151,0)),0)</f>
        <v>0</v>
      </c>
      <c r="G220" s="255">
        <f ca="1">+IFERROR(INDEX('Hoja de Trabajo para listado'!$A$155:$Z$1048576,MATCH($A220,'Hoja de Trabajo para listado'!$A$155:$A$1048576,0),MATCH((CUADRO!G$5&amp;$E220),'Hoja de Trabajo para listado'!$A$151:$Z$151,0)),0)+IFERROR(INDEX('Hoja de Trabajo para listado'!$AB$155:$BA$1048576,MATCH($A220,'Hoja de Trabajo para listado'!$AB$155:$AB$1048576,0),MATCH((CUADRO!G$5&amp;$E220),'Hoja de Trabajo para listado'!$AB$151:$BA$151,0)),0)+IFERROR(INDEX('Hoja de Trabajo para listado'!$BC$155:$CB$1048576,MATCH($A220,'Hoja de Trabajo para listado'!$BC$155:$BC$1048576,0),MATCH((CUADRO!G$5&amp;$E220),'Hoja de Trabajo para listado'!$BC$151:$CB$151,0)),0)+IFERROR(INDEX('Hoja de Trabajo para listado'!$DE$153:$DG$274,MATCH($A220,'Hoja de Trabajo para listado'!$DE$153:$DE$1048576,0),MATCH((CUADRO!G$5&amp;$E220),'Hoja de Trabajo para listado'!$DE$151:$DG$151,0)),0)+IFERROR(INDEX('Hoja de Trabajo para listado'!$CD$155:$DC$1048576,MATCH($A220,'Hoja de Trabajo para listado'!$CD$155:$CD$1048576,0),MATCH((CUADRO!G$5&amp;$E220),'Hoja de Trabajo para listado'!$CD$151:$DC$151,0)),0)</f>
        <v>0</v>
      </c>
      <c r="H220" s="255">
        <f ca="1">+IFERROR(INDEX('Hoja de Trabajo para listado'!$A$155:$Z$1048576,MATCH($A220,'Hoja de Trabajo para listado'!$A$155:$A$1048576,0),MATCH((CUADRO!H$5&amp;$E220),'Hoja de Trabajo para listado'!$A$151:$Z$151,0)),0)+IFERROR(INDEX('Hoja de Trabajo para listado'!$AB$155:$BA$1048576,MATCH($A220,'Hoja de Trabajo para listado'!$AB$155:$AB$1048576,0),MATCH((CUADRO!H$5&amp;$E220),'Hoja de Trabajo para listado'!$AB$151:$BA$151,0)),0)+IFERROR(INDEX('Hoja de Trabajo para listado'!$BC$155:$CB$1048576,MATCH($A220,'Hoja de Trabajo para listado'!$BC$155:$BC$1048576,0),MATCH((CUADRO!H$5&amp;$E220),'Hoja de Trabajo para listado'!$BC$151:$CB$151,0)),0)+IFERROR(INDEX('Hoja de Trabajo para listado'!$DE$153:$DG$274,MATCH($A220,'Hoja de Trabajo para listado'!$DE$153:$DE$1048576,0),MATCH((CUADRO!H$5&amp;$E220),'Hoja de Trabajo para listado'!$DE$151:$DG$151,0)),0)+IFERROR(INDEX('Hoja de Trabajo para listado'!$CD$155:$DC$1048576,MATCH($A220,'Hoja de Trabajo para listado'!$CD$155:$CD$1048576,0),MATCH((CUADRO!H$5&amp;$E220),'Hoja de Trabajo para listado'!$CD$151:$DC$151,0)),0)</f>
        <v>0</v>
      </c>
      <c r="I220" s="255">
        <f ca="1">+IFERROR(INDEX('Hoja de Trabajo para listado'!$A$155:$Z$1048576,MATCH($A220,'Hoja de Trabajo para listado'!$A$155:$A$1048576,0),MATCH((CUADRO!I$5&amp;$E220),'Hoja de Trabajo para listado'!$A$151:$Z$151,0)),0)+IFERROR(INDEX('Hoja de Trabajo para listado'!$AB$155:$BA$1048576,MATCH($A220,'Hoja de Trabajo para listado'!$AB$155:$AB$1048576,0),MATCH((CUADRO!I$5&amp;$E220),'Hoja de Trabajo para listado'!$AB$151:$BA$151,0)),0)+IFERROR(INDEX('Hoja de Trabajo para listado'!$BC$155:$CB$1048576,MATCH($A220,'Hoja de Trabajo para listado'!$BC$155:$BC$1048576,0),MATCH((CUADRO!I$5&amp;$E220),'Hoja de Trabajo para listado'!$BC$151:$CB$151,0)),0)+IFERROR(INDEX('Hoja de Trabajo para listado'!$DE$153:$DG$274,MATCH($A220,'Hoja de Trabajo para listado'!$DE$153:$DE$1048576,0),MATCH((CUADRO!I$5&amp;$E220),'Hoja de Trabajo para listado'!$DE$151:$DG$151,0)),0)+IFERROR(INDEX('Hoja de Trabajo para listado'!$CD$155:$DC$1048576,MATCH($A220,'Hoja de Trabajo para listado'!$CD$155:$CD$1048576,0),MATCH((CUADRO!I$5&amp;$E220),'Hoja de Trabajo para listado'!$CD$151:$DC$151,0)),0)</f>
        <v>0</v>
      </c>
      <c r="J220" s="255">
        <f ca="1">+IFERROR(INDEX('Hoja de Trabajo para listado'!$A$155:$Z$1048576,MATCH($A220,'Hoja de Trabajo para listado'!$A$155:$A$1048576,0),MATCH((CUADRO!J$5&amp;$E220),'Hoja de Trabajo para listado'!$A$151:$Z$151,0)),0)+IFERROR(INDEX('Hoja de Trabajo para listado'!$AB$155:$BA$1048576,MATCH($A220,'Hoja de Trabajo para listado'!$AB$155:$AB$1048576,0),MATCH((CUADRO!J$5&amp;$E220),'Hoja de Trabajo para listado'!$AB$151:$BA$151,0)),0)+IFERROR(INDEX('Hoja de Trabajo para listado'!$BC$155:$CB$1048576,MATCH($A220,'Hoja de Trabajo para listado'!$BC$155:$BC$1048576,0),MATCH((CUADRO!J$5&amp;$E220),'Hoja de Trabajo para listado'!$BC$151:$CB$151,0)),0)+IFERROR(INDEX('Hoja de Trabajo para listado'!$DE$153:$DG$274,MATCH($A220,'Hoja de Trabajo para listado'!$DE$153:$DE$1048576,0),MATCH((CUADRO!J$5&amp;$E220),'Hoja de Trabajo para listado'!$DE$151:$DG$151,0)),0)+IFERROR(INDEX('Hoja de Trabajo para listado'!$CD$155:$DC$1048576,MATCH($A220,'Hoja de Trabajo para listado'!$CD$155:$CD$1048576,0),MATCH((CUADRO!J$5&amp;$E220),'Hoja de Trabajo para listado'!$CD$151:$DC$151,0)),0)</f>
        <v>0</v>
      </c>
      <c r="K220" s="255">
        <f ca="1">+IFERROR(INDEX('Hoja de Trabajo para listado'!$A$155:$Z$1048576,MATCH($A220,'Hoja de Trabajo para listado'!$A$155:$A$1048576,0),MATCH((CUADRO!K$5&amp;$E220),'Hoja de Trabajo para listado'!$A$151:$Z$151,0)),0)+IFERROR(INDEX('Hoja de Trabajo para listado'!$AB$155:$BA$1048576,MATCH($A220,'Hoja de Trabajo para listado'!$AB$155:$AB$1048576,0),MATCH((CUADRO!K$5&amp;$E220),'Hoja de Trabajo para listado'!$AB$151:$BA$151,0)),0)+IFERROR(INDEX('Hoja de Trabajo para listado'!$BC$155:$CB$1048576,MATCH($A220,'Hoja de Trabajo para listado'!$BC$155:$BC$1048576,0),MATCH((CUADRO!K$5&amp;$E220),'Hoja de Trabajo para listado'!$BC$151:$CB$151,0)),0)+IFERROR(INDEX('Hoja de Trabajo para listado'!$DE$153:$DG$274,MATCH($A220,'Hoja de Trabajo para listado'!$DE$153:$DE$1048576,0),MATCH((CUADRO!K$5&amp;$E220),'Hoja de Trabajo para listado'!$DE$151:$DG$151,0)),0)+IFERROR(INDEX('Hoja de Trabajo para listado'!$CD$155:$DC$1048576,MATCH($A220,'Hoja de Trabajo para listado'!$CD$155:$CD$1048576,0),MATCH((CUADRO!K$5&amp;$E220),'Hoja de Trabajo para listado'!$CD$151:$DC$151,0)),0)</f>
        <v>0</v>
      </c>
      <c r="L220" s="255">
        <f ca="1">+IFERROR(INDEX('Hoja de Trabajo para listado'!$A$155:$Z$1048576,MATCH($A220,'Hoja de Trabajo para listado'!$A$155:$A$1048576,0),MATCH((CUADRO!L$5&amp;$E220),'Hoja de Trabajo para listado'!$A$151:$Z$151,0)),0)+IFERROR(INDEX('Hoja de Trabajo para listado'!$AB$155:$BA$1048576,MATCH($A220,'Hoja de Trabajo para listado'!$AB$155:$AB$1048576,0),MATCH((CUADRO!L$5&amp;$E220),'Hoja de Trabajo para listado'!$AB$151:$BA$151,0)),0)+IFERROR(INDEX('Hoja de Trabajo para listado'!$BC$155:$CB$1048576,MATCH($A220,'Hoja de Trabajo para listado'!$BC$155:$BC$1048576,0),MATCH((CUADRO!L$5&amp;$E220),'Hoja de Trabajo para listado'!$BC$151:$CB$151,0)),0)+IFERROR(INDEX('Hoja de Trabajo para listado'!$DE$153:$DG$274,MATCH($A220,'Hoja de Trabajo para listado'!$DE$153:$DE$1048576,0),MATCH((CUADRO!L$5&amp;$E220),'Hoja de Trabajo para listado'!$DE$151:$DG$151,0)),0)+IFERROR(INDEX('Hoja de Trabajo para listado'!$CD$155:$DC$1048576,MATCH($A220,'Hoja de Trabajo para listado'!$CD$155:$CD$1048576,0),MATCH((CUADRO!L$5&amp;$E220),'Hoja de Trabajo para listado'!$CD$151:$DC$151,0)),0)</f>
        <v>0</v>
      </c>
      <c r="M220" s="255">
        <f ca="1">+IFERROR(INDEX('Hoja de Trabajo para listado'!$A$155:$Z$1048576,MATCH($A220,'Hoja de Trabajo para listado'!$A$155:$A$1048576,0),MATCH((CUADRO!M$5&amp;$E220),'Hoja de Trabajo para listado'!$A$151:$Z$151,0)),0)+IFERROR(INDEX('Hoja de Trabajo para listado'!$AB$155:$BA$1048576,MATCH($A220,'Hoja de Trabajo para listado'!$AB$155:$AB$1048576,0),MATCH((CUADRO!M$5&amp;$E220),'Hoja de Trabajo para listado'!$AB$151:$BA$151,0)),0)+IFERROR(INDEX('Hoja de Trabajo para listado'!$BC$155:$CB$1048576,MATCH($A220,'Hoja de Trabajo para listado'!$BC$155:$BC$1048576,0),MATCH((CUADRO!M$5&amp;$E220),'Hoja de Trabajo para listado'!$BC$151:$CB$151,0)),0)+IFERROR(INDEX('Hoja de Trabajo para listado'!$DE$153:$DG$274,MATCH($A220,'Hoja de Trabajo para listado'!$DE$153:$DE$1048576,0),MATCH((CUADRO!M$5&amp;$E220),'Hoja de Trabajo para listado'!$DE$151:$DG$151,0)),0)+IFERROR(INDEX('Hoja de Trabajo para listado'!$CD$155:$DC$1048576,MATCH($A220,'Hoja de Trabajo para listado'!$CD$155:$CD$1048576,0),MATCH((CUADRO!M$5&amp;$E220),'Hoja de Trabajo para listado'!$CD$151:$DC$151,0)),0)</f>
        <v>0</v>
      </c>
      <c r="N220" s="255">
        <f ca="1">+IFERROR(INDEX('Hoja de Trabajo para listado'!$A$155:$Z$1048576,MATCH($A220,'Hoja de Trabajo para listado'!$A$155:$A$1048576,0),MATCH((CUADRO!N$5&amp;$E220),'Hoja de Trabajo para listado'!$A$151:$Z$151,0)),0)+IFERROR(INDEX('Hoja de Trabajo para listado'!$AB$155:$BA$1048576,MATCH($A220,'Hoja de Trabajo para listado'!$AB$155:$AB$1048576,0),MATCH((CUADRO!N$5&amp;$E220),'Hoja de Trabajo para listado'!$AB$151:$BA$151,0)),0)+IFERROR(INDEX('Hoja de Trabajo para listado'!$BC$155:$CB$1048576,MATCH($A220,'Hoja de Trabajo para listado'!$BC$155:$BC$1048576,0),MATCH((CUADRO!N$5&amp;$E220),'Hoja de Trabajo para listado'!$BC$151:$CB$151,0)),0)+IFERROR(INDEX('Hoja de Trabajo para listado'!$DE$153:$DG$274,MATCH($A220,'Hoja de Trabajo para listado'!$DE$153:$DE$1048576,0),MATCH((CUADRO!N$5&amp;$E220),'Hoja de Trabajo para listado'!$DE$151:$DG$151,0)),0)+IFERROR(INDEX('Hoja de Trabajo para listado'!$CD$155:$DC$1048576,MATCH($A220,'Hoja de Trabajo para listado'!$CD$155:$CD$1048576,0),MATCH((CUADRO!N$5&amp;$E220),'Hoja de Trabajo para listado'!$CD$151:$DC$151,0)),0)</f>
        <v>0</v>
      </c>
      <c r="O220" s="255">
        <f ca="1">+IFERROR(INDEX('Hoja de Trabajo para listado'!$A$155:$Z$1048576,MATCH($A220,'Hoja de Trabajo para listado'!$A$155:$A$1048576,0),MATCH((CUADRO!O$5&amp;$E220),'Hoja de Trabajo para listado'!$A$151:$Z$151,0)),0)+IFERROR(INDEX('Hoja de Trabajo para listado'!$AB$155:$BA$1048576,MATCH($A220,'Hoja de Trabajo para listado'!$AB$155:$AB$1048576,0),MATCH((CUADRO!O$5&amp;$E220),'Hoja de Trabajo para listado'!$AB$151:$BA$151,0)),0)+IFERROR(INDEX('Hoja de Trabajo para listado'!$BC$155:$CB$1048576,MATCH($A220,'Hoja de Trabajo para listado'!$BC$155:$BC$1048576,0),MATCH((CUADRO!O$5&amp;$E220),'Hoja de Trabajo para listado'!$BC$151:$CB$151,0)),0)+IFERROR(INDEX('Hoja de Trabajo para listado'!$DE$153:$DG$274,MATCH($A220,'Hoja de Trabajo para listado'!$DE$153:$DE$1048576,0),MATCH((CUADRO!O$5&amp;$E220),'Hoja de Trabajo para listado'!$DE$151:$DG$151,0)),0)+IFERROR(INDEX('Hoja de Trabajo para listado'!$CD$155:$DC$1048576,MATCH($A220,'Hoja de Trabajo para listado'!$CD$155:$CD$1048576,0),MATCH((CUADRO!O$5&amp;$E220),'Hoja de Trabajo para listado'!$CD$151:$DC$151,0)),0)</f>
        <v>0</v>
      </c>
      <c r="P220" s="255">
        <f ca="1">+IFERROR(INDEX('Hoja de Trabajo para listado'!$A$155:$Z$1048576,MATCH($A220,'Hoja de Trabajo para listado'!$A$155:$A$1048576,0),MATCH((CUADRO!P$5&amp;$E220),'Hoja de Trabajo para listado'!$A$151:$Z$151,0)),0)+IFERROR(INDEX('Hoja de Trabajo para listado'!$AB$155:$BA$1048576,MATCH($A220,'Hoja de Trabajo para listado'!$AB$155:$AB$1048576,0),MATCH((CUADRO!P$5&amp;$E220),'Hoja de Trabajo para listado'!$AB$151:$BA$151,0)),0)+IFERROR(INDEX('Hoja de Trabajo para listado'!$BC$155:$CB$1048576,MATCH($A220,'Hoja de Trabajo para listado'!$BC$155:$BC$1048576,0),MATCH((CUADRO!P$5&amp;$E220),'Hoja de Trabajo para listado'!$BC$151:$CB$151,0)),0)+IFERROR(INDEX('Hoja de Trabajo para listado'!$DE$153:$DG$274,MATCH($A220,'Hoja de Trabajo para listado'!$DE$153:$DE$1048576,0),MATCH((CUADRO!P$5&amp;$E220),'Hoja de Trabajo para listado'!$DE$151:$DG$151,0)),0)+IFERROR(INDEX('Hoja de Trabajo para listado'!$CD$155:$DC$1048576,MATCH($A220,'Hoja de Trabajo para listado'!$CD$155:$CD$1048576,0),MATCH((CUADRO!P$5&amp;$E220),'Hoja de Trabajo para listado'!$CD$151:$DC$151,0)),0)</f>
        <v>0</v>
      </c>
      <c r="Q220" s="255">
        <f ca="1">+IFERROR(INDEX('Hoja de Trabajo para listado'!$A$155:$Z$1048576,MATCH($A220,'Hoja de Trabajo para listado'!$A$155:$A$1048576,0),MATCH((CUADRO!Q$5&amp;$E220),'Hoja de Trabajo para listado'!$A$151:$Z$151,0)),0)+IFERROR(INDEX('Hoja de Trabajo para listado'!$AB$155:$BA$1048576,MATCH($A220,'Hoja de Trabajo para listado'!$AB$155:$AB$1048576,0),MATCH((CUADRO!Q$5&amp;$E220),'Hoja de Trabajo para listado'!$AB$151:$BA$151,0)),0)+IFERROR(INDEX('Hoja de Trabajo para listado'!$BC$155:$CB$1048576,MATCH($A220,'Hoja de Trabajo para listado'!$BC$155:$BC$1048576,0),MATCH((CUADRO!Q$5&amp;$E220),'Hoja de Trabajo para listado'!$BC$151:$CB$151,0)),0)+IFERROR(INDEX('Hoja de Trabajo para listado'!$DE$153:$DG$274,MATCH($A220,'Hoja de Trabajo para listado'!$DE$153:$DE$1048576,0),MATCH((CUADRO!Q$5&amp;$E220),'Hoja de Trabajo para listado'!$DE$151:$DG$151,0)),0)+IFERROR(INDEX('Hoja de Trabajo para listado'!$CD$155:$DC$1048576,MATCH($A220,'Hoja de Trabajo para listado'!$CD$155:$CD$1048576,0),MATCH((CUADRO!Q$5&amp;$E220),'Hoja de Trabajo para listado'!$CD$151:$DC$151,0)),0)</f>
        <v>0</v>
      </c>
      <c r="R220" s="255">
        <f t="shared" ca="1" si="6"/>
        <v>0</v>
      </c>
      <c r="S220" s="255"/>
      <c r="T220" s="255">
        <f ca="1">+T221</f>
        <v>0</v>
      </c>
      <c r="U220" s="254">
        <f t="shared" si="7"/>
        <v>1</v>
      </c>
      <c r="V220" s="362" t="str">
        <f>+VLOOKUP(A220,bd_lista!$A$3:$E$590,5,FALSE)</f>
        <v>Instituciones Descentralizadas</v>
      </c>
      <c r="W220" s="361" t="str">
        <f>+V220</f>
        <v>Instituciones Descentralizadas</v>
      </c>
      <c r="X220" s="254">
        <f>+VLOOKUP(A220,[2]Sheet1!$A$13:$D$744,4,FALSE)</f>
        <v>41</v>
      </c>
      <c r="Y220" s="254" t="str">
        <f>+VLOOKUP(X220,bd_lista!$A$3:$C$590,3,FALSE)</f>
        <v>Ministerio de Desarrollo Productivo y Economía Plural</v>
      </c>
      <c r="Z220" s="316">
        <f>+X220</f>
        <v>41</v>
      </c>
      <c r="AA220" s="348" t="str">
        <f>+Y220</f>
        <v>Ministerio de Desarrollo Productivo y Economía Plural</v>
      </c>
    </row>
    <row r="221" spans="1:27" ht="15" hidden="1" customHeight="1">
      <c r="A221" s="32">
        <v>227</v>
      </c>
      <c r="B221" s="307"/>
      <c r="C221" s="362" t="str">
        <f>+VLOOKUP(A221,bd_lista!$A$3:$C$590,3,FALSE)</f>
        <v>Zona Franca Comercial e Industrial de Cobija</v>
      </c>
      <c r="D221" s="362"/>
      <c r="E221" s="362" t="s">
        <v>1314</v>
      </c>
      <c r="F221" s="257">
        <f ca="1">+IFERROR(INDEX('Hoja de Trabajo para listado'!$A$155:$Z$1048576,MATCH($A221,'Hoja de Trabajo para listado'!$A$155:$A$1048576,0),MATCH((CUADRO!F$5&amp;$E221),'Hoja de Trabajo para listado'!$A$151:$Z$151,0)),0)+IFERROR(INDEX('Hoja de Trabajo para listado'!$AB$155:$BA$1048576,MATCH($A221,'Hoja de Trabajo para listado'!$AB$155:$AB$1048576,0),MATCH((CUADRO!F$5&amp;$E221),'Hoja de Trabajo para listado'!$AB$151:$BA$151,0)),0)+IFERROR(INDEX('Hoja de Trabajo para listado'!$BC$155:$CB$1048576,MATCH($A221,'Hoja de Trabajo para listado'!$BC$155:$BC$1048576,0),MATCH((CUADRO!F$5&amp;$E221),'Hoja de Trabajo para listado'!$BC$151:$CB$151,0)),0)+IFERROR(INDEX('Hoja de Trabajo para listado'!$DE$153:$DG$274,MATCH($A221,'Hoja de Trabajo para listado'!$DE$153:$DE$1048576,0),MATCH((CUADRO!F$5&amp;$E221),'Hoja de Trabajo para listado'!$DE$151:$DG$151,0)),0)+IFERROR(INDEX('Hoja de Trabajo para listado'!$CD$155:$DC$1048576,MATCH($A221,'Hoja de Trabajo para listado'!$CD$155:$CD$1048576,0),MATCH((CUADRO!F$5&amp;$E221),'Hoja de Trabajo para listado'!$CD$151:$DC$151,0)),0)</f>
        <v>0</v>
      </c>
      <c r="G221" s="257">
        <f ca="1">+IFERROR(INDEX('Hoja de Trabajo para listado'!$A$155:$Z$1048576,MATCH($A221,'Hoja de Trabajo para listado'!$A$155:$A$1048576,0),MATCH((CUADRO!G$5&amp;$E221),'Hoja de Trabajo para listado'!$A$151:$Z$151,0)),0)+IFERROR(INDEX('Hoja de Trabajo para listado'!$AB$155:$BA$1048576,MATCH($A221,'Hoja de Trabajo para listado'!$AB$155:$AB$1048576,0),MATCH((CUADRO!G$5&amp;$E221),'Hoja de Trabajo para listado'!$AB$151:$BA$151,0)),0)+IFERROR(INDEX('Hoja de Trabajo para listado'!$BC$155:$CB$1048576,MATCH($A221,'Hoja de Trabajo para listado'!$BC$155:$BC$1048576,0),MATCH((CUADRO!G$5&amp;$E221),'Hoja de Trabajo para listado'!$BC$151:$CB$151,0)),0)+IFERROR(INDEX('Hoja de Trabajo para listado'!$DE$153:$DG$274,MATCH($A221,'Hoja de Trabajo para listado'!$DE$153:$DE$1048576,0),MATCH((CUADRO!G$5&amp;$E221),'Hoja de Trabajo para listado'!$DE$151:$DG$151,0)),0)+IFERROR(INDEX('Hoja de Trabajo para listado'!$CD$155:$DC$1048576,MATCH($A221,'Hoja de Trabajo para listado'!$CD$155:$CD$1048576,0),MATCH((CUADRO!G$5&amp;$E221),'Hoja de Trabajo para listado'!$CD$151:$DC$151,0)),0)</f>
        <v>0</v>
      </c>
      <c r="H221" s="257">
        <f ca="1">+IFERROR(INDEX('Hoja de Trabajo para listado'!$A$155:$Z$1048576,MATCH($A221,'Hoja de Trabajo para listado'!$A$155:$A$1048576,0),MATCH((CUADRO!H$5&amp;$E221),'Hoja de Trabajo para listado'!$A$151:$Z$151,0)),0)+IFERROR(INDEX('Hoja de Trabajo para listado'!$AB$155:$BA$1048576,MATCH($A221,'Hoja de Trabajo para listado'!$AB$155:$AB$1048576,0),MATCH((CUADRO!H$5&amp;$E221),'Hoja de Trabajo para listado'!$AB$151:$BA$151,0)),0)+IFERROR(INDEX('Hoja de Trabajo para listado'!$BC$155:$CB$1048576,MATCH($A221,'Hoja de Trabajo para listado'!$BC$155:$BC$1048576,0),MATCH((CUADRO!H$5&amp;$E221),'Hoja de Trabajo para listado'!$BC$151:$CB$151,0)),0)+IFERROR(INDEX('Hoja de Trabajo para listado'!$DE$153:$DG$274,MATCH($A221,'Hoja de Trabajo para listado'!$DE$153:$DE$1048576,0),MATCH((CUADRO!H$5&amp;$E221),'Hoja de Trabajo para listado'!$DE$151:$DG$151,0)),0)+IFERROR(INDEX('Hoja de Trabajo para listado'!$CD$155:$DC$1048576,MATCH($A221,'Hoja de Trabajo para listado'!$CD$155:$CD$1048576,0),MATCH((CUADRO!H$5&amp;$E221),'Hoja de Trabajo para listado'!$CD$151:$DC$151,0)),0)</f>
        <v>0</v>
      </c>
      <c r="I221" s="257">
        <f ca="1">+IFERROR(INDEX('Hoja de Trabajo para listado'!$A$155:$Z$1048576,MATCH($A221,'Hoja de Trabajo para listado'!$A$155:$A$1048576,0),MATCH((CUADRO!I$5&amp;$E221),'Hoja de Trabajo para listado'!$A$151:$Z$151,0)),0)+IFERROR(INDEX('Hoja de Trabajo para listado'!$AB$155:$BA$1048576,MATCH($A221,'Hoja de Trabajo para listado'!$AB$155:$AB$1048576,0),MATCH((CUADRO!I$5&amp;$E221),'Hoja de Trabajo para listado'!$AB$151:$BA$151,0)),0)+IFERROR(INDEX('Hoja de Trabajo para listado'!$BC$155:$CB$1048576,MATCH($A221,'Hoja de Trabajo para listado'!$BC$155:$BC$1048576,0),MATCH((CUADRO!I$5&amp;$E221),'Hoja de Trabajo para listado'!$BC$151:$CB$151,0)),0)+IFERROR(INDEX('Hoja de Trabajo para listado'!$DE$153:$DG$274,MATCH($A221,'Hoja de Trabajo para listado'!$DE$153:$DE$1048576,0),MATCH((CUADRO!I$5&amp;$E221),'Hoja de Trabajo para listado'!$DE$151:$DG$151,0)),0)+IFERROR(INDEX('Hoja de Trabajo para listado'!$CD$155:$DC$1048576,MATCH($A221,'Hoja de Trabajo para listado'!$CD$155:$CD$1048576,0),MATCH((CUADRO!I$5&amp;$E221),'Hoja de Trabajo para listado'!$CD$151:$DC$151,0)),0)</f>
        <v>0</v>
      </c>
      <c r="J221" s="257">
        <f ca="1">+IFERROR(INDEX('Hoja de Trabajo para listado'!$A$155:$Z$1048576,MATCH($A221,'Hoja de Trabajo para listado'!$A$155:$A$1048576,0),MATCH((CUADRO!J$5&amp;$E221),'Hoja de Trabajo para listado'!$A$151:$Z$151,0)),0)+IFERROR(INDEX('Hoja de Trabajo para listado'!$AB$155:$BA$1048576,MATCH($A221,'Hoja de Trabajo para listado'!$AB$155:$AB$1048576,0),MATCH((CUADRO!J$5&amp;$E221),'Hoja de Trabajo para listado'!$AB$151:$BA$151,0)),0)+IFERROR(INDEX('Hoja de Trabajo para listado'!$BC$155:$CB$1048576,MATCH($A221,'Hoja de Trabajo para listado'!$BC$155:$BC$1048576,0),MATCH((CUADRO!J$5&amp;$E221),'Hoja de Trabajo para listado'!$BC$151:$CB$151,0)),0)+IFERROR(INDEX('Hoja de Trabajo para listado'!$DE$153:$DG$274,MATCH($A221,'Hoja de Trabajo para listado'!$DE$153:$DE$1048576,0),MATCH((CUADRO!J$5&amp;$E221),'Hoja de Trabajo para listado'!$DE$151:$DG$151,0)),0)+IFERROR(INDEX('Hoja de Trabajo para listado'!$CD$155:$DC$1048576,MATCH($A221,'Hoja de Trabajo para listado'!$CD$155:$CD$1048576,0),MATCH((CUADRO!J$5&amp;$E221),'Hoja de Trabajo para listado'!$CD$151:$DC$151,0)),0)</f>
        <v>0</v>
      </c>
      <c r="K221" s="257">
        <f ca="1">+IFERROR(INDEX('Hoja de Trabajo para listado'!$A$155:$Z$1048576,MATCH($A221,'Hoja de Trabajo para listado'!$A$155:$A$1048576,0),MATCH((CUADRO!K$5&amp;$E221),'Hoja de Trabajo para listado'!$A$151:$Z$151,0)),0)+IFERROR(INDEX('Hoja de Trabajo para listado'!$AB$155:$BA$1048576,MATCH($A221,'Hoja de Trabajo para listado'!$AB$155:$AB$1048576,0),MATCH((CUADRO!K$5&amp;$E221),'Hoja de Trabajo para listado'!$AB$151:$BA$151,0)),0)+IFERROR(INDEX('Hoja de Trabajo para listado'!$BC$155:$CB$1048576,MATCH($A221,'Hoja de Trabajo para listado'!$BC$155:$BC$1048576,0),MATCH((CUADRO!K$5&amp;$E221),'Hoja de Trabajo para listado'!$BC$151:$CB$151,0)),0)+IFERROR(INDEX('Hoja de Trabajo para listado'!$DE$153:$DG$274,MATCH($A221,'Hoja de Trabajo para listado'!$DE$153:$DE$1048576,0),MATCH((CUADRO!K$5&amp;$E221),'Hoja de Trabajo para listado'!$DE$151:$DG$151,0)),0)+IFERROR(INDEX('Hoja de Trabajo para listado'!$CD$155:$DC$1048576,MATCH($A221,'Hoja de Trabajo para listado'!$CD$155:$CD$1048576,0),MATCH((CUADRO!K$5&amp;$E221),'Hoja de Trabajo para listado'!$CD$151:$DC$151,0)),0)</f>
        <v>0</v>
      </c>
      <c r="L221" s="257">
        <f ca="1">+IFERROR(INDEX('Hoja de Trabajo para listado'!$A$155:$Z$1048576,MATCH($A221,'Hoja de Trabajo para listado'!$A$155:$A$1048576,0),MATCH((CUADRO!L$5&amp;$E221),'Hoja de Trabajo para listado'!$A$151:$Z$151,0)),0)+IFERROR(INDEX('Hoja de Trabajo para listado'!$AB$155:$BA$1048576,MATCH($A221,'Hoja de Trabajo para listado'!$AB$155:$AB$1048576,0),MATCH((CUADRO!L$5&amp;$E221),'Hoja de Trabajo para listado'!$AB$151:$BA$151,0)),0)+IFERROR(INDEX('Hoja de Trabajo para listado'!$BC$155:$CB$1048576,MATCH($A221,'Hoja de Trabajo para listado'!$BC$155:$BC$1048576,0),MATCH((CUADRO!L$5&amp;$E221),'Hoja de Trabajo para listado'!$BC$151:$CB$151,0)),0)+IFERROR(INDEX('Hoja de Trabajo para listado'!$DE$153:$DG$274,MATCH($A221,'Hoja de Trabajo para listado'!$DE$153:$DE$1048576,0),MATCH((CUADRO!L$5&amp;$E221),'Hoja de Trabajo para listado'!$DE$151:$DG$151,0)),0)+IFERROR(INDEX('Hoja de Trabajo para listado'!$CD$155:$DC$1048576,MATCH($A221,'Hoja de Trabajo para listado'!$CD$155:$CD$1048576,0),MATCH((CUADRO!L$5&amp;$E221),'Hoja de Trabajo para listado'!$CD$151:$DC$151,0)),0)</f>
        <v>0</v>
      </c>
      <c r="M221" s="257">
        <f ca="1">+IFERROR(INDEX('Hoja de Trabajo para listado'!$A$155:$Z$1048576,MATCH($A221,'Hoja de Trabajo para listado'!$A$155:$A$1048576,0),MATCH((CUADRO!M$5&amp;$E221),'Hoja de Trabajo para listado'!$A$151:$Z$151,0)),0)+IFERROR(INDEX('Hoja de Trabajo para listado'!$AB$155:$BA$1048576,MATCH($A221,'Hoja de Trabajo para listado'!$AB$155:$AB$1048576,0),MATCH((CUADRO!M$5&amp;$E221),'Hoja de Trabajo para listado'!$AB$151:$BA$151,0)),0)+IFERROR(INDEX('Hoja de Trabajo para listado'!$BC$155:$CB$1048576,MATCH($A221,'Hoja de Trabajo para listado'!$BC$155:$BC$1048576,0),MATCH((CUADRO!M$5&amp;$E221),'Hoja de Trabajo para listado'!$BC$151:$CB$151,0)),0)+IFERROR(INDEX('Hoja de Trabajo para listado'!$DE$153:$DG$274,MATCH($A221,'Hoja de Trabajo para listado'!$DE$153:$DE$1048576,0),MATCH((CUADRO!M$5&amp;$E221),'Hoja de Trabajo para listado'!$DE$151:$DG$151,0)),0)+IFERROR(INDEX('Hoja de Trabajo para listado'!$CD$155:$DC$1048576,MATCH($A221,'Hoja de Trabajo para listado'!$CD$155:$CD$1048576,0),MATCH((CUADRO!M$5&amp;$E221),'Hoja de Trabajo para listado'!$CD$151:$DC$151,0)),0)</f>
        <v>0</v>
      </c>
      <c r="N221" s="257">
        <f ca="1">+IFERROR(INDEX('Hoja de Trabajo para listado'!$A$155:$Z$1048576,MATCH($A221,'Hoja de Trabajo para listado'!$A$155:$A$1048576,0),MATCH((CUADRO!N$5&amp;$E221),'Hoja de Trabajo para listado'!$A$151:$Z$151,0)),0)+IFERROR(INDEX('Hoja de Trabajo para listado'!$AB$155:$BA$1048576,MATCH($A221,'Hoja de Trabajo para listado'!$AB$155:$AB$1048576,0),MATCH((CUADRO!N$5&amp;$E221),'Hoja de Trabajo para listado'!$AB$151:$BA$151,0)),0)+IFERROR(INDEX('Hoja de Trabajo para listado'!$BC$155:$CB$1048576,MATCH($A221,'Hoja de Trabajo para listado'!$BC$155:$BC$1048576,0),MATCH((CUADRO!N$5&amp;$E221),'Hoja de Trabajo para listado'!$BC$151:$CB$151,0)),0)+IFERROR(INDEX('Hoja de Trabajo para listado'!$DE$153:$DG$274,MATCH($A221,'Hoja de Trabajo para listado'!$DE$153:$DE$1048576,0),MATCH((CUADRO!N$5&amp;$E221),'Hoja de Trabajo para listado'!$DE$151:$DG$151,0)),0)+IFERROR(INDEX('Hoja de Trabajo para listado'!$CD$155:$DC$1048576,MATCH($A221,'Hoja de Trabajo para listado'!$CD$155:$CD$1048576,0),MATCH((CUADRO!N$5&amp;$E221),'Hoja de Trabajo para listado'!$CD$151:$DC$151,0)),0)</f>
        <v>0</v>
      </c>
      <c r="O221" s="257">
        <f ca="1">+IFERROR(INDEX('Hoja de Trabajo para listado'!$A$155:$Z$1048576,MATCH($A221,'Hoja de Trabajo para listado'!$A$155:$A$1048576,0),MATCH((CUADRO!O$5&amp;$E221),'Hoja de Trabajo para listado'!$A$151:$Z$151,0)),0)+IFERROR(INDEX('Hoja de Trabajo para listado'!$AB$155:$BA$1048576,MATCH($A221,'Hoja de Trabajo para listado'!$AB$155:$AB$1048576,0),MATCH((CUADRO!O$5&amp;$E221),'Hoja de Trabajo para listado'!$AB$151:$BA$151,0)),0)+IFERROR(INDEX('Hoja de Trabajo para listado'!$BC$155:$CB$1048576,MATCH($A221,'Hoja de Trabajo para listado'!$BC$155:$BC$1048576,0),MATCH((CUADRO!O$5&amp;$E221),'Hoja de Trabajo para listado'!$BC$151:$CB$151,0)),0)+IFERROR(INDEX('Hoja de Trabajo para listado'!$DE$153:$DG$274,MATCH($A221,'Hoja de Trabajo para listado'!$DE$153:$DE$1048576,0),MATCH((CUADRO!O$5&amp;$E221),'Hoja de Trabajo para listado'!$DE$151:$DG$151,0)),0)+IFERROR(INDEX('Hoja de Trabajo para listado'!$CD$155:$DC$1048576,MATCH($A221,'Hoja de Trabajo para listado'!$CD$155:$CD$1048576,0),MATCH((CUADRO!O$5&amp;$E221),'Hoja de Trabajo para listado'!$CD$151:$DC$151,0)),0)</f>
        <v>0</v>
      </c>
      <c r="P221" s="257">
        <f ca="1">+IFERROR(INDEX('Hoja de Trabajo para listado'!$A$155:$Z$1048576,MATCH($A221,'Hoja de Trabajo para listado'!$A$155:$A$1048576,0),MATCH((CUADRO!P$5&amp;$E221),'Hoja de Trabajo para listado'!$A$151:$Z$151,0)),0)+IFERROR(INDEX('Hoja de Trabajo para listado'!$AB$155:$BA$1048576,MATCH($A221,'Hoja de Trabajo para listado'!$AB$155:$AB$1048576,0),MATCH((CUADRO!P$5&amp;$E221),'Hoja de Trabajo para listado'!$AB$151:$BA$151,0)),0)+IFERROR(INDEX('Hoja de Trabajo para listado'!$BC$155:$CB$1048576,MATCH($A221,'Hoja de Trabajo para listado'!$BC$155:$BC$1048576,0),MATCH((CUADRO!P$5&amp;$E221),'Hoja de Trabajo para listado'!$BC$151:$CB$151,0)),0)+IFERROR(INDEX('Hoja de Trabajo para listado'!$DE$153:$DG$274,MATCH($A221,'Hoja de Trabajo para listado'!$DE$153:$DE$1048576,0),MATCH((CUADRO!P$5&amp;$E221),'Hoja de Trabajo para listado'!$DE$151:$DG$151,0)),0)+IFERROR(INDEX('Hoja de Trabajo para listado'!$CD$155:$DC$1048576,MATCH($A221,'Hoja de Trabajo para listado'!$CD$155:$CD$1048576,0),MATCH((CUADRO!P$5&amp;$E221),'Hoja de Trabajo para listado'!$CD$151:$DC$151,0)),0)</f>
        <v>0</v>
      </c>
      <c r="Q221" s="257">
        <f ca="1">+IFERROR(INDEX('Hoja de Trabajo para listado'!$A$155:$Z$1048576,MATCH($A221,'Hoja de Trabajo para listado'!$A$155:$A$1048576,0),MATCH((CUADRO!Q$5&amp;$E221),'Hoja de Trabajo para listado'!$A$151:$Z$151,0)),0)+IFERROR(INDEX('Hoja de Trabajo para listado'!$AB$155:$BA$1048576,MATCH($A221,'Hoja de Trabajo para listado'!$AB$155:$AB$1048576,0),MATCH((CUADRO!Q$5&amp;$E221),'Hoja de Trabajo para listado'!$AB$151:$BA$151,0)),0)+IFERROR(INDEX('Hoja de Trabajo para listado'!$BC$155:$CB$1048576,MATCH($A221,'Hoja de Trabajo para listado'!$BC$155:$BC$1048576,0),MATCH((CUADRO!Q$5&amp;$E221),'Hoja de Trabajo para listado'!$BC$151:$CB$151,0)),0)+IFERROR(INDEX('Hoja de Trabajo para listado'!$DE$153:$DG$274,MATCH($A221,'Hoja de Trabajo para listado'!$DE$153:$DE$1048576,0),MATCH((CUADRO!Q$5&amp;$E221),'Hoja de Trabajo para listado'!$DE$151:$DG$151,0)),0)+IFERROR(INDEX('Hoja de Trabajo para listado'!$CD$155:$DC$1048576,MATCH($A221,'Hoja de Trabajo para listado'!$CD$155:$CD$1048576,0),MATCH((CUADRO!Q$5&amp;$E221),'Hoja de Trabajo para listado'!$CD$151:$DC$151,0)),0)</f>
        <v>0</v>
      </c>
      <c r="R221" s="257">
        <f t="shared" ca="1" si="6"/>
        <v>0</v>
      </c>
      <c r="S221" s="257">
        <f ca="1">+R220+R221</f>
        <v>0</v>
      </c>
      <c r="T221" s="257">
        <f ca="1">+S221</f>
        <v>0</v>
      </c>
      <c r="U221" s="256">
        <f t="shared" si="7"/>
        <v>2</v>
      </c>
      <c r="V221" s="362" t="str">
        <f>+VLOOKUP(A221,bd_lista!$A$3:$E$590,5,FALSE)</f>
        <v>Instituciones Descentralizadas</v>
      </c>
      <c r="W221" s="362"/>
      <c r="X221" s="254">
        <f>+VLOOKUP(A221,[2]Sheet1!$A$13:$D$744,4,FALSE)</f>
        <v>41</v>
      </c>
      <c r="Y221" s="254" t="str">
        <f>+VLOOKUP(X221,bd_lista!$A$3:$C$590,3,FALSE)</f>
        <v>Ministerio de Desarrollo Productivo y Economía Plural</v>
      </c>
      <c r="Z221" s="314"/>
      <c r="AA221" s="350"/>
    </row>
    <row r="222" spans="1:27" ht="15" customHeight="1">
      <c r="A222" s="264">
        <v>251</v>
      </c>
      <c r="B222" s="306">
        <f>+A222</f>
        <v>251</v>
      </c>
      <c r="C222" s="259" t="str">
        <f>+VLOOKUP(A222,bd_lista!$A$3:$C$590,3,FALSE)</f>
        <v>Instituto Nacional de Salud Ocupacional</v>
      </c>
      <c r="D222" s="361" t="str">
        <f>+C222</f>
        <v>Instituto Nacional de Salud Ocupacional</v>
      </c>
      <c r="E222" s="259" t="s">
        <v>1313</v>
      </c>
      <c r="F222" s="255">
        <f ca="1">+IFERROR(INDEX('Hoja de Trabajo para listado'!$A$155:$Z$1048576,MATCH($A222,'Hoja de Trabajo para listado'!$A$155:$A$1048576,0),MATCH((CUADRO!F$5&amp;$E222),'Hoja de Trabajo para listado'!$A$151:$Z$151,0)),0)+IFERROR(INDEX('Hoja de Trabajo para listado'!$AB$155:$BA$1048576,MATCH($A222,'Hoja de Trabajo para listado'!$AB$155:$AB$1048576,0),MATCH((CUADRO!F$5&amp;$E222),'Hoja de Trabajo para listado'!$AB$151:$BA$151,0)),0)+IFERROR(INDEX('Hoja de Trabajo para listado'!$BC$155:$CB$1048576,MATCH($A222,'Hoja de Trabajo para listado'!$BC$155:$BC$1048576,0),MATCH((CUADRO!F$5&amp;$E222),'Hoja de Trabajo para listado'!$BC$151:$CB$151,0)),0)+IFERROR(INDEX('Hoja de Trabajo para listado'!$DE$153:$DG$274,MATCH($A222,'Hoja de Trabajo para listado'!$DE$153:$DE$1048576,0),MATCH((CUADRO!F$5&amp;$E222),'Hoja de Trabajo para listado'!$DE$151:$DG$151,0)),0)+IFERROR(INDEX('Hoja de Trabajo para listado'!$CD$155:$DC$1048576,MATCH($A222,'Hoja de Trabajo para listado'!$CD$155:$CD$1048576,0),MATCH((CUADRO!F$5&amp;$E222),'Hoja de Trabajo para listado'!$CD$151:$DC$151,0)),0)</f>
        <v>0</v>
      </c>
      <c r="G222" s="255">
        <f ca="1">+IFERROR(INDEX('Hoja de Trabajo para listado'!$A$155:$Z$1048576,MATCH($A222,'Hoja de Trabajo para listado'!$A$155:$A$1048576,0),MATCH((CUADRO!G$5&amp;$E222),'Hoja de Trabajo para listado'!$A$151:$Z$151,0)),0)+IFERROR(INDEX('Hoja de Trabajo para listado'!$AB$155:$BA$1048576,MATCH($A222,'Hoja de Trabajo para listado'!$AB$155:$AB$1048576,0),MATCH((CUADRO!G$5&amp;$E222),'Hoja de Trabajo para listado'!$AB$151:$BA$151,0)),0)+IFERROR(INDEX('Hoja de Trabajo para listado'!$BC$155:$CB$1048576,MATCH($A222,'Hoja de Trabajo para listado'!$BC$155:$BC$1048576,0),MATCH((CUADRO!G$5&amp;$E222),'Hoja de Trabajo para listado'!$BC$151:$CB$151,0)),0)+IFERROR(INDEX('Hoja de Trabajo para listado'!$DE$153:$DG$274,MATCH($A222,'Hoja de Trabajo para listado'!$DE$153:$DE$1048576,0),MATCH((CUADRO!G$5&amp;$E222),'Hoja de Trabajo para listado'!$DE$151:$DG$151,0)),0)+IFERROR(INDEX('Hoja de Trabajo para listado'!$CD$155:$DC$1048576,MATCH($A222,'Hoja de Trabajo para listado'!$CD$155:$CD$1048576,0),MATCH((CUADRO!G$5&amp;$E222),'Hoja de Trabajo para listado'!$CD$151:$DC$151,0)),0)</f>
        <v>0</v>
      </c>
      <c r="H222" s="255">
        <f ca="1">+IFERROR(INDEX('Hoja de Trabajo para listado'!$A$155:$Z$1048576,MATCH($A222,'Hoja de Trabajo para listado'!$A$155:$A$1048576,0),MATCH((CUADRO!H$5&amp;$E222),'Hoja de Trabajo para listado'!$A$151:$Z$151,0)),0)+IFERROR(INDEX('Hoja de Trabajo para listado'!$AB$155:$BA$1048576,MATCH($A222,'Hoja de Trabajo para listado'!$AB$155:$AB$1048576,0),MATCH((CUADRO!H$5&amp;$E222),'Hoja de Trabajo para listado'!$AB$151:$BA$151,0)),0)+IFERROR(INDEX('Hoja de Trabajo para listado'!$BC$155:$CB$1048576,MATCH($A222,'Hoja de Trabajo para listado'!$BC$155:$BC$1048576,0),MATCH((CUADRO!H$5&amp;$E222),'Hoja de Trabajo para listado'!$BC$151:$CB$151,0)),0)+IFERROR(INDEX('Hoja de Trabajo para listado'!$DE$153:$DG$274,MATCH($A222,'Hoja de Trabajo para listado'!$DE$153:$DE$1048576,0),MATCH((CUADRO!H$5&amp;$E222),'Hoja de Trabajo para listado'!$DE$151:$DG$151,0)),0)+IFERROR(INDEX('Hoja de Trabajo para listado'!$CD$155:$DC$1048576,MATCH($A222,'Hoja de Trabajo para listado'!$CD$155:$CD$1048576,0),MATCH((CUADRO!H$5&amp;$E222),'Hoja de Trabajo para listado'!$CD$151:$DC$151,0)),0)</f>
        <v>0</v>
      </c>
      <c r="I222" s="255">
        <f ca="1">+IFERROR(INDEX('Hoja de Trabajo para listado'!$A$155:$Z$1048576,MATCH($A222,'Hoja de Trabajo para listado'!$A$155:$A$1048576,0),MATCH((CUADRO!I$5&amp;$E222),'Hoja de Trabajo para listado'!$A$151:$Z$151,0)),0)+IFERROR(INDEX('Hoja de Trabajo para listado'!$AB$155:$BA$1048576,MATCH($A222,'Hoja de Trabajo para listado'!$AB$155:$AB$1048576,0),MATCH((CUADRO!I$5&amp;$E222),'Hoja de Trabajo para listado'!$AB$151:$BA$151,0)),0)+IFERROR(INDEX('Hoja de Trabajo para listado'!$BC$155:$CB$1048576,MATCH($A222,'Hoja de Trabajo para listado'!$BC$155:$BC$1048576,0),MATCH((CUADRO!I$5&amp;$E222),'Hoja de Trabajo para listado'!$BC$151:$CB$151,0)),0)+IFERROR(INDEX('Hoja de Trabajo para listado'!$DE$153:$DG$274,MATCH($A222,'Hoja de Trabajo para listado'!$DE$153:$DE$1048576,0),MATCH((CUADRO!I$5&amp;$E222),'Hoja de Trabajo para listado'!$DE$151:$DG$151,0)),0)+IFERROR(INDEX('Hoja de Trabajo para listado'!$CD$155:$DC$1048576,MATCH($A222,'Hoja de Trabajo para listado'!$CD$155:$CD$1048576,0),MATCH((CUADRO!I$5&amp;$E222),'Hoja de Trabajo para listado'!$CD$151:$DC$151,0)),0)</f>
        <v>0</v>
      </c>
      <c r="J222" s="255">
        <f ca="1">+IFERROR(INDEX('Hoja de Trabajo para listado'!$A$155:$Z$1048576,MATCH($A222,'Hoja de Trabajo para listado'!$A$155:$A$1048576,0),MATCH((CUADRO!J$5&amp;$E222),'Hoja de Trabajo para listado'!$A$151:$Z$151,0)),0)+IFERROR(INDEX('Hoja de Trabajo para listado'!$AB$155:$BA$1048576,MATCH($A222,'Hoja de Trabajo para listado'!$AB$155:$AB$1048576,0),MATCH((CUADRO!J$5&amp;$E222),'Hoja de Trabajo para listado'!$AB$151:$BA$151,0)),0)+IFERROR(INDEX('Hoja de Trabajo para listado'!$BC$155:$CB$1048576,MATCH($A222,'Hoja de Trabajo para listado'!$BC$155:$BC$1048576,0),MATCH((CUADRO!J$5&amp;$E222),'Hoja de Trabajo para listado'!$BC$151:$CB$151,0)),0)+IFERROR(INDEX('Hoja de Trabajo para listado'!$DE$153:$DG$274,MATCH($A222,'Hoja de Trabajo para listado'!$DE$153:$DE$1048576,0),MATCH((CUADRO!J$5&amp;$E222),'Hoja de Trabajo para listado'!$DE$151:$DG$151,0)),0)+IFERROR(INDEX('Hoja de Trabajo para listado'!$CD$155:$DC$1048576,MATCH($A222,'Hoja de Trabajo para listado'!$CD$155:$CD$1048576,0),MATCH((CUADRO!J$5&amp;$E222),'Hoja de Trabajo para listado'!$CD$151:$DC$151,0)),0)</f>
        <v>0</v>
      </c>
      <c r="K222" s="255">
        <f ca="1">+IFERROR(INDEX('Hoja de Trabajo para listado'!$A$155:$Z$1048576,MATCH($A222,'Hoja de Trabajo para listado'!$A$155:$A$1048576,0),MATCH((CUADRO!K$5&amp;$E222),'Hoja de Trabajo para listado'!$A$151:$Z$151,0)),0)+IFERROR(INDEX('Hoja de Trabajo para listado'!$AB$155:$BA$1048576,MATCH($A222,'Hoja de Trabajo para listado'!$AB$155:$AB$1048576,0),MATCH((CUADRO!K$5&amp;$E222),'Hoja de Trabajo para listado'!$AB$151:$BA$151,0)),0)+IFERROR(INDEX('Hoja de Trabajo para listado'!$BC$155:$CB$1048576,MATCH($A222,'Hoja de Trabajo para listado'!$BC$155:$BC$1048576,0),MATCH((CUADRO!K$5&amp;$E222),'Hoja de Trabajo para listado'!$BC$151:$CB$151,0)),0)+IFERROR(INDEX('Hoja de Trabajo para listado'!$DE$153:$DG$274,MATCH($A222,'Hoja de Trabajo para listado'!$DE$153:$DE$1048576,0),MATCH((CUADRO!K$5&amp;$E222),'Hoja de Trabajo para listado'!$DE$151:$DG$151,0)),0)+IFERROR(INDEX('Hoja de Trabajo para listado'!$CD$155:$DC$1048576,MATCH($A222,'Hoja de Trabajo para listado'!$CD$155:$CD$1048576,0),MATCH((CUADRO!K$5&amp;$E222),'Hoja de Trabajo para listado'!$CD$151:$DC$151,0)),0)</f>
        <v>0</v>
      </c>
      <c r="L222" s="255">
        <f ca="1">+IFERROR(INDEX('Hoja de Trabajo para listado'!$A$155:$Z$1048576,MATCH($A222,'Hoja de Trabajo para listado'!$A$155:$A$1048576,0),MATCH((CUADRO!L$5&amp;$E222),'Hoja de Trabajo para listado'!$A$151:$Z$151,0)),0)+IFERROR(INDEX('Hoja de Trabajo para listado'!$AB$155:$BA$1048576,MATCH($A222,'Hoja de Trabajo para listado'!$AB$155:$AB$1048576,0),MATCH((CUADRO!L$5&amp;$E222),'Hoja de Trabajo para listado'!$AB$151:$BA$151,0)),0)+IFERROR(INDEX('Hoja de Trabajo para listado'!$BC$155:$CB$1048576,MATCH($A222,'Hoja de Trabajo para listado'!$BC$155:$BC$1048576,0),MATCH((CUADRO!L$5&amp;$E222),'Hoja de Trabajo para listado'!$BC$151:$CB$151,0)),0)+IFERROR(INDEX('Hoja de Trabajo para listado'!$DE$153:$DG$274,MATCH($A222,'Hoja de Trabajo para listado'!$DE$153:$DE$1048576,0),MATCH((CUADRO!L$5&amp;$E222),'Hoja de Trabajo para listado'!$DE$151:$DG$151,0)),0)+IFERROR(INDEX('Hoja de Trabajo para listado'!$CD$155:$DC$1048576,MATCH($A222,'Hoja de Trabajo para listado'!$CD$155:$CD$1048576,0),MATCH((CUADRO!L$5&amp;$E222),'Hoja de Trabajo para listado'!$CD$151:$DC$151,0)),0)</f>
        <v>0</v>
      </c>
      <c r="M222" s="255">
        <f ca="1">+IFERROR(INDEX('Hoja de Trabajo para listado'!$A$155:$Z$1048576,MATCH($A222,'Hoja de Trabajo para listado'!$A$155:$A$1048576,0),MATCH((CUADRO!M$5&amp;$E222),'Hoja de Trabajo para listado'!$A$151:$Z$151,0)),0)+IFERROR(INDEX('Hoja de Trabajo para listado'!$AB$155:$BA$1048576,MATCH($A222,'Hoja de Trabajo para listado'!$AB$155:$AB$1048576,0),MATCH((CUADRO!M$5&amp;$E222),'Hoja de Trabajo para listado'!$AB$151:$BA$151,0)),0)+IFERROR(INDEX('Hoja de Trabajo para listado'!$BC$155:$CB$1048576,MATCH($A222,'Hoja de Trabajo para listado'!$BC$155:$BC$1048576,0),MATCH((CUADRO!M$5&amp;$E222),'Hoja de Trabajo para listado'!$BC$151:$CB$151,0)),0)+IFERROR(INDEX('Hoja de Trabajo para listado'!$DE$153:$DG$274,MATCH($A222,'Hoja de Trabajo para listado'!$DE$153:$DE$1048576,0),MATCH((CUADRO!M$5&amp;$E222),'Hoja de Trabajo para listado'!$DE$151:$DG$151,0)),0)+IFERROR(INDEX('Hoja de Trabajo para listado'!$CD$155:$DC$1048576,MATCH($A222,'Hoja de Trabajo para listado'!$CD$155:$CD$1048576,0),MATCH((CUADRO!M$5&amp;$E222),'Hoja de Trabajo para listado'!$CD$151:$DC$151,0)),0)</f>
        <v>0</v>
      </c>
      <c r="N222" s="255">
        <f ca="1">+IFERROR(INDEX('Hoja de Trabajo para listado'!$A$155:$Z$1048576,MATCH($A222,'Hoja de Trabajo para listado'!$A$155:$A$1048576,0),MATCH((CUADRO!N$5&amp;$E222),'Hoja de Trabajo para listado'!$A$151:$Z$151,0)),0)+IFERROR(INDEX('Hoja de Trabajo para listado'!$AB$155:$BA$1048576,MATCH($A222,'Hoja de Trabajo para listado'!$AB$155:$AB$1048576,0),MATCH((CUADRO!N$5&amp;$E222),'Hoja de Trabajo para listado'!$AB$151:$BA$151,0)),0)+IFERROR(INDEX('Hoja de Trabajo para listado'!$BC$155:$CB$1048576,MATCH($A222,'Hoja de Trabajo para listado'!$BC$155:$BC$1048576,0),MATCH((CUADRO!N$5&amp;$E222),'Hoja de Trabajo para listado'!$BC$151:$CB$151,0)),0)+IFERROR(INDEX('Hoja de Trabajo para listado'!$DE$153:$DG$274,MATCH($A222,'Hoja de Trabajo para listado'!$DE$153:$DE$1048576,0),MATCH((CUADRO!N$5&amp;$E222),'Hoja de Trabajo para listado'!$DE$151:$DG$151,0)),0)+IFERROR(INDEX('Hoja de Trabajo para listado'!$CD$155:$DC$1048576,MATCH($A222,'Hoja de Trabajo para listado'!$CD$155:$CD$1048576,0),MATCH((CUADRO!N$5&amp;$E222),'Hoja de Trabajo para listado'!$CD$151:$DC$151,0)),0)</f>
        <v>0</v>
      </c>
      <c r="O222" s="255">
        <f ca="1">+IFERROR(INDEX('Hoja de Trabajo para listado'!$A$155:$Z$1048576,MATCH($A222,'Hoja de Trabajo para listado'!$A$155:$A$1048576,0),MATCH((CUADRO!O$5&amp;$E222),'Hoja de Trabajo para listado'!$A$151:$Z$151,0)),0)+IFERROR(INDEX('Hoja de Trabajo para listado'!$AB$155:$BA$1048576,MATCH($A222,'Hoja de Trabajo para listado'!$AB$155:$AB$1048576,0),MATCH((CUADRO!O$5&amp;$E222),'Hoja de Trabajo para listado'!$AB$151:$BA$151,0)),0)+IFERROR(INDEX('Hoja de Trabajo para listado'!$BC$155:$CB$1048576,MATCH($A222,'Hoja de Trabajo para listado'!$BC$155:$BC$1048576,0),MATCH((CUADRO!O$5&amp;$E222),'Hoja de Trabajo para listado'!$BC$151:$CB$151,0)),0)+IFERROR(INDEX('Hoja de Trabajo para listado'!$DE$153:$DG$274,MATCH($A222,'Hoja de Trabajo para listado'!$DE$153:$DE$1048576,0),MATCH((CUADRO!O$5&amp;$E222),'Hoja de Trabajo para listado'!$DE$151:$DG$151,0)),0)+IFERROR(INDEX('Hoja de Trabajo para listado'!$CD$155:$DC$1048576,MATCH($A222,'Hoja de Trabajo para listado'!$CD$155:$CD$1048576,0),MATCH((CUADRO!O$5&amp;$E222),'Hoja de Trabajo para listado'!$CD$151:$DC$151,0)),0)</f>
        <v>0</v>
      </c>
      <c r="P222" s="255">
        <f ca="1">+IFERROR(INDEX('Hoja de Trabajo para listado'!$A$155:$Z$1048576,MATCH($A222,'Hoja de Trabajo para listado'!$A$155:$A$1048576,0),MATCH((CUADRO!P$5&amp;$E222),'Hoja de Trabajo para listado'!$A$151:$Z$151,0)),0)+IFERROR(INDEX('Hoja de Trabajo para listado'!$AB$155:$BA$1048576,MATCH($A222,'Hoja de Trabajo para listado'!$AB$155:$AB$1048576,0),MATCH((CUADRO!P$5&amp;$E222),'Hoja de Trabajo para listado'!$AB$151:$BA$151,0)),0)+IFERROR(INDEX('Hoja de Trabajo para listado'!$BC$155:$CB$1048576,MATCH($A222,'Hoja de Trabajo para listado'!$BC$155:$BC$1048576,0),MATCH((CUADRO!P$5&amp;$E222),'Hoja de Trabajo para listado'!$BC$151:$CB$151,0)),0)+IFERROR(INDEX('Hoja de Trabajo para listado'!$DE$153:$DG$274,MATCH($A222,'Hoja de Trabajo para listado'!$DE$153:$DE$1048576,0),MATCH((CUADRO!P$5&amp;$E222),'Hoja de Trabajo para listado'!$DE$151:$DG$151,0)),0)+IFERROR(INDEX('Hoja de Trabajo para listado'!$CD$155:$DC$1048576,MATCH($A222,'Hoja de Trabajo para listado'!$CD$155:$CD$1048576,0),MATCH((CUADRO!P$5&amp;$E222),'Hoja de Trabajo para listado'!$CD$151:$DC$151,0)),0)</f>
        <v>0</v>
      </c>
      <c r="Q222" s="255">
        <f ca="1">+IFERROR(INDEX('Hoja de Trabajo para listado'!$A$155:$Z$1048576,MATCH($A222,'Hoja de Trabajo para listado'!$A$155:$A$1048576,0),MATCH((CUADRO!Q$5&amp;$E222),'Hoja de Trabajo para listado'!$A$151:$Z$151,0)),0)+IFERROR(INDEX('Hoja de Trabajo para listado'!$AB$155:$BA$1048576,MATCH($A222,'Hoja de Trabajo para listado'!$AB$155:$AB$1048576,0),MATCH((CUADRO!Q$5&amp;$E222),'Hoja de Trabajo para listado'!$AB$151:$BA$151,0)),0)+IFERROR(INDEX('Hoja de Trabajo para listado'!$BC$155:$CB$1048576,MATCH($A222,'Hoja de Trabajo para listado'!$BC$155:$BC$1048576,0),MATCH((CUADRO!Q$5&amp;$E222),'Hoja de Trabajo para listado'!$BC$151:$CB$151,0)),0)+IFERROR(INDEX('Hoja de Trabajo para listado'!$DE$153:$DG$274,MATCH($A222,'Hoja de Trabajo para listado'!$DE$153:$DE$1048576,0),MATCH((CUADRO!Q$5&amp;$E222),'Hoja de Trabajo para listado'!$DE$151:$DG$151,0)),0)+IFERROR(INDEX('Hoja de Trabajo para listado'!$CD$155:$DC$1048576,MATCH($A222,'Hoja de Trabajo para listado'!$CD$155:$CD$1048576,0),MATCH((CUADRO!Q$5&amp;$E222),'Hoja de Trabajo para listado'!$CD$151:$DC$151,0)),0)</f>
        <v>0</v>
      </c>
      <c r="R222" s="255">
        <f t="shared" ca="1" si="6"/>
        <v>0</v>
      </c>
      <c r="S222" s="255"/>
      <c r="T222" s="255">
        <f ca="1">+T223</f>
        <v>306977.03999999998</v>
      </c>
      <c r="U222" s="254">
        <f t="shared" si="7"/>
        <v>1</v>
      </c>
      <c r="V222" s="362" t="str">
        <f>+VLOOKUP(A222,bd_lista!$A$3:$E$590,5,FALSE)</f>
        <v>Instituciones Descentralizadas</v>
      </c>
      <c r="W222" s="361" t="str">
        <f>+V222</f>
        <v>Instituciones Descentralizadas</v>
      </c>
      <c r="X222" s="254">
        <f>+VLOOKUP(A222,[2]Sheet1!$A$13:$D$744,4,FALSE)</f>
        <v>46</v>
      </c>
      <c r="Y222" s="254" t="str">
        <f>+VLOOKUP(X222,bd_lista!$A$3:$C$590,3,FALSE)</f>
        <v>Ministerio de Salud y Deportes</v>
      </c>
      <c r="Z222" s="316">
        <f>+X222</f>
        <v>46</v>
      </c>
      <c r="AA222" s="348" t="str">
        <f>+Y222</f>
        <v>Ministerio de Salud y Deportes</v>
      </c>
    </row>
    <row r="223" spans="1:27" ht="15" customHeight="1">
      <c r="A223" s="32">
        <v>251</v>
      </c>
      <c r="B223" s="307"/>
      <c r="C223" s="362" t="str">
        <f>+VLOOKUP(A223,bd_lista!$A$3:$C$590,3,FALSE)</f>
        <v>Instituto Nacional de Salud Ocupacional</v>
      </c>
      <c r="D223" s="362"/>
      <c r="E223" s="362" t="s">
        <v>1314</v>
      </c>
      <c r="F223" s="257">
        <f ca="1">+IFERROR(INDEX('Hoja de Trabajo para listado'!$A$155:$Z$1048576,MATCH($A223,'Hoja de Trabajo para listado'!$A$155:$A$1048576,0),MATCH((CUADRO!F$5&amp;$E223),'Hoja de Trabajo para listado'!$A$151:$Z$151,0)),0)+IFERROR(INDEX('Hoja de Trabajo para listado'!$AB$155:$BA$1048576,MATCH($A223,'Hoja de Trabajo para listado'!$AB$155:$AB$1048576,0),MATCH((CUADRO!F$5&amp;$E223),'Hoja de Trabajo para listado'!$AB$151:$BA$151,0)),0)+IFERROR(INDEX('Hoja de Trabajo para listado'!$BC$155:$CB$1048576,MATCH($A223,'Hoja de Trabajo para listado'!$BC$155:$BC$1048576,0),MATCH((CUADRO!F$5&amp;$E223),'Hoja de Trabajo para listado'!$BC$151:$CB$151,0)),0)+IFERROR(INDEX('Hoja de Trabajo para listado'!$DE$153:$DG$274,MATCH($A223,'Hoja de Trabajo para listado'!$DE$153:$DE$1048576,0),MATCH((CUADRO!F$5&amp;$E223),'Hoja de Trabajo para listado'!$DE$151:$DG$151,0)),0)+IFERROR(INDEX('Hoja de Trabajo para listado'!$CD$155:$DC$1048576,MATCH($A223,'Hoja de Trabajo para listado'!$CD$155:$CD$1048576,0),MATCH((CUADRO!F$5&amp;$E223),'Hoja de Trabajo para listado'!$CD$151:$DC$151,0)),0)</f>
        <v>0</v>
      </c>
      <c r="G223" s="257">
        <f ca="1">+IFERROR(INDEX('Hoja de Trabajo para listado'!$A$155:$Z$1048576,MATCH($A223,'Hoja de Trabajo para listado'!$A$155:$A$1048576,0),MATCH((CUADRO!G$5&amp;$E223),'Hoja de Trabajo para listado'!$A$151:$Z$151,0)),0)+IFERROR(INDEX('Hoja de Trabajo para listado'!$AB$155:$BA$1048576,MATCH($A223,'Hoja de Trabajo para listado'!$AB$155:$AB$1048576,0),MATCH((CUADRO!G$5&amp;$E223),'Hoja de Trabajo para listado'!$AB$151:$BA$151,0)),0)+IFERROR(INDEX('Hoja de Trabajo para listado'!$BC$155:$CB$1048576,MATCH($A223,'Hoja de Trabajo para listado'!$BC$155:$BC$1048576,0),MATCH((CUADRO!G$5&amp;$E223),'Hoja de Trabajo para listado'!$BC$151:$CB$151,0)),0)+IFERROR(INDEX('Hoja de Trabajo para listado'!$DE$153:$DG$274,MATCH($A223,'Hoja de Trabajo para listado'!$DE$153:$DE$1048576,0),MATCH((CUADRO!G$5&amp;$E223),'Hoja de Trabajo para listado'!$DE$151:$DG$151,0)),0)+IFERROR(INDEX('Hoja de Trabajo para listado'!$CD$155:$DC$1048576,MATCH($A223,'Hoja de Trabajo para listado'!$CD$155:$CD$1048576,0),MATCH((CUADRO!G$5&amp;$E223),'Hoja de Trabajo para listado'!$CD$151:$DC$151,0)),0)</f>
        <v>0</v>
      </c>
      <c r="H223" s="257">
        <f ca="1">+IFERROR(INDEX('Hoja de Trabajo para listado'!$A$155:$Z$1048576,MATCH($A223,'Hoja de Trabajo para listado'!$A$155:$A$1048576,0),MATCH((CUADRO!H$5&amp;$E223),'Hoja de Trabajo para listado'!$A$151:$Z$151,0)),0)+IFERROR(INDEX('Hoja de Trabajo para listado'!$AB$155:$BA$1048576,MATCH($A223,'Hoja de Trabajo para listado'!$AB$155:$AB$1048576,0),MATCH((CUADRO!H$5&amp;$E223),'Hoja de Trabajo para listado'!$AB$151:$BA$151,0)),0)+IFERROR(INDEX('Hoja de Trabajo para listado'!$BC$155:$CB$1048576,MATCH($A223,'Hoja de Trabajo para listado'!$BC$155:$BC$1048576,0),MATCH((CUADRO!H$5&amp;$E223),'Hoja de Trabajo para listado'!$BC$151:$CB$151,0)),0)+IFERROR(INDEX('Hoja de Trabajo para listado'!$DE$153:$DG$274,MATCH($A223,'Hoja de Trabajo para listado'!$DE$153:$DE$1048576,0),MATCH((CUADRO!H$5&amp;$E223),'Hoja de Trabajo para listado'!$DE$151:$DG$151,0)),0)+IFERROR(INDEX('Hoja de Trabajo para listado'!$CD$155:$DC$1048576,MATCH($A223,'Hoja de Trabajo para listado'!$CD$155:$CD$1048576,0),MATCH((CUADRO!H$5&amp;$E223),'Hoja de Trabajo para listado'!$CD$151:$DC$151,0)),0)</f>
        <v>0</v>
      </c>
      <c r="I223" s="257">
        <f ca="1">+IFERROR(INDEX('Hoja de Trabajo para listado'!$A$155:$Z$1048576,MATCH($A223,'Hoja de Trabajo para listado'!$A$155:$A$1048576,0),MATCH((CUADRO!I$5&amp;$E223),'Hoja de Trabajo para listado'!$A$151:$Z$151,0)),0)+IFERROR(INDEX('Hoja de Trabajo para listado'!$AB$155:$BA$1048576,MATCH($A223,'Hoja de Trabajo para listado'!$AB$155:$AB$1048576,0),MATCH((CUADRO!I$5&amp;$E223),'Hoja de Trabajo para listado'!$AB$151:$BA$151,0)),0)+IFERROR(INDEX('Hoja de Trabajo para listado'!$BC$155:$CB$1048576,MATCH($A223,'Hoja de Trabajo para listado'!$BC$155:$BC$1048576,0),MATCH((CUADRO!I$5&amp;$E223),'Hoja de Trabajo para listado'!$BC$151:$CB$151,0)),0)+IFERROR(INDEX('Hoja de Trabajo para listado'!$DE$153:$DG$274,MATCH($A223,'Hoja de Trabajo para listado'!$DE$153:$DE$1048576,0),MATCH((CUADRO!I$5&amp;$E223),'Hoja de Trabajo para listado'!$DE$151:$DG$151,0)),0)+IFERROR(INDEX('Hoja de Trabajo para listado'!$CD$155:$DC$1048576,MATCH($A223,'Hoja de Trabajo para listado'!$CD$155:$CD$1048576,0),MATCH((CUADRO!I$5&amp;$E223),'Hoja de Trabajo para listado'!$CD$151:$DC$151,0)),0)</f>
        <v>0</v>
      </c>
      <c r="J223" s="257">
        <f ca="1">+IFERROR(INDEX('Hoja de Trabajo para listado'!$A$155:$Z$1048576,MATCH($A223,'Hoja de Trabajo para listado'!$A$155:$A$1048576,0),MATCH((CUADRO!J$5&amp;$E223),'Hoja de Trabajo para listado'!$A$151:$Z$151,0)),0)+IFERROR(INDEX('Hoja de Trabajo para listado'!$AB$155:$BA$1048576,MATCH($A223,'Hoja de Trabajo para listado'!$AB$155:$AB$1048576,0),MATCH((CUADRO!J$5&amp;$E223),'Hoja de Trabajo para listado'!$AB$151:$BA$151,0)),0)+IFERROR(INDEX('Hoja de Trabajo para listado'!$BC$155:$CB$1048576,MATCH($A223,'Hoja de Trabajo para listado'!$BC$155:$BC$1048576,0),MATCH((CUADRO!J$5&amp;$E223),'Hoja de Trabajo para listado'!$BC$151:$CB$151,0)),0)+IFERROR(INDEX('Hoja de Trabajo para listado'!$DE$153:$DG$274,MATCH($A223,'Hoja de Trabajo para listado'!$DE$153:$DE$1048576,0),MATCH((CUADRO!J$5&amp;$E223),'Hoja de Trabajo para listado'!$DE$151:$DG$151,0)),0)+IFERROR(INDEX('Hoja de Trabajo para listado'!$CD$155:$DC$1048576,MATCH($A223,'Hoja de Trabajo para listado'!$CD$155:$CD$1048576,0),MATCH((CUADRO!J$5&amp;$E223),'Hoja de Trabajo para listado'!$CD$151:$DC$151,0)),0)</f>
        <v>0</v>
      </c>
      <c r="K223" s="257">
        <f ca="1">+IFERROR(INDEX('Hoja de Trabajo para listado'!$A$155:$Z$1048576,MATCH($A223,'Hoja de Trabajo para listado'!$A$155:$A$1048576,0),MATCH((CUADRO!K$5&amp;$E223),'Hoja de Trabajo para listado'!$A$151:$Z$151,0)),0)+IFERROR(INDEX('Hoja de Trabajo para listado'!$AB$155:$BA$1048576,MATCH($A223,'Hoja de Trabajo para listado'!$AB$155:$AB$1048576,0),MATCH((CUADRO!K$5&amp;$E223),'Hoja de Trabajo para listado'!$AB$151:$BA$151,0)),0)+IFERROR(INDEX('Hoja de Trabajo para listado'!$BC$155:$CB$1048576,MATCH($A223,'Hoja de Trabajo para listado'!$BC$155:$BC$1048576,0),MATCH((CUADRO!K$5&amp;$E223),'Hoja de Trabajo para listado'!$BC$151:$CB$151,0)),0)+IFERROR(INDEX('Hoja de Trabajo para listado'!$DE$153:$DG$274,MATCH($A223,'Hoja de Trabajo para listado'!$DE$153:$DE$1048576,0),MATCH((CUADRO!K$5&amp;$E223),'Hoja de Trabajo para listado'!$DE$151:$DG$151,0)),0)+IFERROR(INDEX('Hoja de Trabajo para listado'!$CD$155:$DC$1048576,MATCH($A223,'Hoja de Trabajo para listado'!$CD$155:$CD$1048576,0),MATCH((CUADRO!K$5&amp;$E223),'Hoja de Trabajo para listado'!$CD$151:$DC$151,0)),0)</f>
        <v>0</v>
      </c>
      <c r="L223" s="257">
        <f ca="1">+IFERROR(INDEX('Hoja de Trabajo para listado'!$A$155:$Z$1048576,MATCH($A223,'Hoja de Trabajo para listado'!$A$155:$A$1048576,0),MATCH((CUADRO!L$5&amp;$E223),'Hoja de Trabajo para listado'!$A$151:$Z$151,0)),0)+IFERROR(INDEX('Hoja de Trabajo para listado'!$AB$155:$BA$1048576,MATCH($A223,'Hoja de Trabajo para listado'!$AB$155:$AB$1048576,0),MATCH((CUADRO!L$5&amp;$E223),'Hoja de Trabajo para listado'!$AB$151:$BA$151,0)),0)+IFERROR(INDEX('Hoja de Trabajo para listado'!$BC$155:$CB$1048576,MATCH($A223,'Hoja de Trabajo para listado'!$BC$155:$BC$1048576,0),MATCH((CUADRO!L$5&amp;$E223),'Hoja de Trabajo para listado'!$BC$151:$CB$151,0)),0)+IFERROR(INDEX('Hoja de Trabajo para listado'!$DE$153:$DG$274,MATCH($A223,'Hoja de Trabajo para listado'!$DE$153:$DE$1048576,0),MATCH((CUADRO!L$5&amp;$E223),'Hoja de Trabajo para listado'!$DE$151:$DG$151,0)),0)+IFERROR(INDEX('Hoja de Trabajo para listado'!$CD$155:$DC$1048576,MATCH($A223,'Hoja de Trabajo para listado'!$CD$155:$CD$1048576,0),MATCH((CUADRO!L$5&amp;$E223),'Hoja de Trabajo para listado'!$CD$151:$DC$151,0)),0)</f>
        <v>0</v>
      </c>
      <c r="M223" s="257">
        <f ca="1">+IFERROR(INDEX('Hoja de Trabajo para listado'!$A$155:$Z$1048576,MATCH($A223,'Hoja de Trabajo para listado'!$A$155:$A$1048576,0),MATCH((CUADRO!M$5&amp;$E223),'Hoja de Trabajo para listado'!$A$151:$Z$151,0)),0)+IFERROR(INDEX('Hoja de Trabajo para listado'!$AB$155:$BA$1048576,MATCH($A223,'Hoja de Trabajo para listado'!$AB$155:$AB$1048576,0),MATCH((CUADRO!M$5&amp;$E223),'Hoja de Trabajo para listado'!$AB$151:$BA$151,0)),0)+IFERROR(INDEX('Hoja de Trabajo para listado'!$BC$155:$CB$1048576,MATCH($A223,'Hoja de Trabajo para listado'!$BC$155:$BC$1048576,0),MATCH((CUADRO!M$5&amp;$E223),'Hoja de Trabajo para listado'!$BC$151:$CB$151,0)),0)+IFERROR(INDEX('Hoja de Trabajo para listado'!$DE$153:$DG$274,MATCH($A223,'Hoja de Trabajo para listado'!$DE$153:$DE$1048576,0),MATCH((CUADRO!M$5&amp;$E223),'Hoja de Trabajo para listado'!$DE$151:$DG$151,0)),0)+IFERROR(INDEX('Hoja de Trabajo para listado'!$CD$155:$DC$1048576,MATCH($A223,'Hoja de Trabajo para listado'!$CD$155:$CD$1048576,0),MATCH((CUADRO!M$5&amp;$E223),'Hoja de Trabajo para listado'!$CD$151:$DC$151,0)),0)</f>
        <v>0</v>
      </c>
      <c r="N223" s="257">
        <f ca="1">+IFERROR(INDEX('Hoja de Trabajo para listado'!$A$155:$Z$1048576,MATCH($A223,'Hoja de Trabajo para listado'!$A$155:$A$1048576,0),MATCH((CUADRO!N$5&amp;$E223),'Hoja de Trabajo para listado'!$A$151:$Z$151,0)),0)+IFERROR(INDEX('Hoja de Trabajo para listado'!$AB$155:$BA$1048576,MATCH($A223,'Hoja de Trabajo para listado'!$AB$155:$AB$1048576,0),MATCH((CUADRO!N$5&amp;$E223),'Hoja de Trabajo para listado'!$AB$151:$BA$151,0)),0)+IFERROR(INDEX('Hoja de Trabajo para listado'!$BC$155:$CB$1048576,MATCH($A223,'Hoja de Trabajo para listado'!$BC$155:$BC$1048576,0),MATCH((CUADRO!N$5&amp;$E223),'Hoja de Trabajo para listado'!$BC$151:$CB$151,0)),0)+IFERROR(INDEX('Hoja de Trabajo para listado'!$DE$153:$DG$274,MATCH($A223,'Hoja de Trabajo para listado'!$DE$153:$DE$1048576,0),MATCH((CUADRO!N$5&amp;$E223),'Hoja de Trabajo para listado'!$DE$151:$DG$151,0)),0)+IFERROR(INDEX('Hoja de Trabajo para listado'!$CD$155:$DC$1048576,MATCH($A223,'Hoja de Trabajo para listado'!$CD$155:$CD$1048576,0),MATCH((CUADRO!N$5&amp;$E223),'Hoja de Trabajo para listado'!$CD$151:$DC$151,0)),0)</f>
        <v>306977.03999999998</v>
      </c>
      <c r="O223" s="257">
        <f ca="1">+IFERROR(INDEX('Hoja de Trabajo para listado'!$A$155:$Z$1048576,MATCH($A223,'Hoja de Trabajo para listado'!$A$155:$A$1048576,0),MATCH((CUADRO!O$5&amp;$E223),'Hoja de Trabajo para listado'!$A$151:$Z$151,0)),0)+IFERROR(INDEX('Hoja de Trabajo para listado'!$AB$155:$BA$1048576,MATCH($A223,'Hoja de Trabajo para listado'!$AB$155:$AB$1048576,0),MATCH((CUADRO!O$5&amp;$E223),'Hoja de Trabajo para listado'!$AB$151:$BA$151,0)),0)+IFERROR(INDEX('Hoja de Trabajo para listado'!$BC$155:$CB$1048576,MATCH($A223,'Hoja de Trabajo para listado'!$BC$155:$BC$1048576,0),MATCH((CUADRO!O$5&amp;$E223),'Hoja de Trabajo para listado'!$BC$151:$CB$151,0)),0)+IFERROR(INDEX('Hoja de Trabajo para listado'!$DE$153:$DG$274,MATCH($A223,'Hoja de Trabajo para listado'!$DE$153:$DE$1048576,0),MATCH((CUADRO!O$5&amp;$E223),'Hoja de Trabajo para listado'!$DE$151:$DG$151,0)),0)+IFERROR(INDEX('Hoja de Trabajo para listado'!$CD$155:$DC$1048576,MATCH($A223,'Hoja de Trabajo para listado'!$CD$155:$CD$1048576,0),MATCH((CUADRO!O$5&amp;$E223),'Hoja de Trabajo para listado'!$CD$151:$DC$151,0)),0)</f>
        <v>0</v>
      </c>
      <c r="P223" s="257">
        <f ca="1">+IFERROR(INDEX('Hoja de Trabajo para listado'!$A$155:$Z$1048576,MATCH($A223,'Hoja de Trabajo para listado'!$A$155:$A$1048576,0),MATCH((CUADRO!P$5&amp;$E223),'Hoja de Trabajo para listado'!$A$151:$Z$151,0)),0)+IFERROR(INDEX('Hoja de Trabajo para listado'!$AB$155:$BA$1048576,MATCH($A223,'Hoja de Trabajo para listado'!$AB$155:$AB$1048576,0),MATCH((CUADRO!P$5&amp;$E223),'Hoja de Trabajo para listado'!$AB$151:$BA$151,0)),0)+IFERROR(INDEX('Hoja de Trabajo para listado'!$BC$155:$CB$1048576,MATCH($A223,'Hoja de Trabajo para listado'!$BC$155:$BC$1048576,0),MATCH((CUADRO!P$5&amp;$E223),'Hoja de Trabajo para listado'!$BC$151:$CB$151,0)),0)+IFERROR(INDEX('Hoja de Trabajo para listado'!$DE$153:$DG$274,MATCH($A223,'Hoja de Trabajo para listado'!$DE$153:$DE$1048576,0),MATCH((CUADRO!P$5&amp;$E223),'Hoja de Trabajo para listado'!$DE$151:$DG$151,0)),0)+IFERROR(INDEX('Hoja de Trabajo para listado'!$CD$155:$DC$1048576,MATCH($A223,'Hoja de Trabajo para listado'!$CD$155:$CD$1048576,0),MATCH((CUADRO!P$5&amp;$E223),'Hoja de Trabajo para listado'!$CD$151:$DC$151,0)),0)</f>
        <v>0</v>
      </c>
      <c r="Q223" s="257">
        <f ca="1">+IFERROR(INDEX('Hoja de Trabajo para listado'!$A$155:$Z$1048576,MATCH($A223,'Hoja de Trabajo para listado'!$A$155:$A$1048576,0),MATCH((CUADRO!Q$5&amp;$E223),'Hoja de Trabajo para listado'!$A$151:$Z$151,0)),0)+IFERROR(INDEX('Hoja de Trabajo para listado'!$AB$155:$BA$1048576,MATCH($A223,'Hoja de Trabajo para listado'!$AB$155:$AB$1048576,0),MATCH((CUADRO!Q$5&amp;$E223),'Hoja de Trabajo para listado'!$AB$151:$BA$151,0)),0)+IFERROR(INDEX('Hoja de Trabajo para listado'!$BC$155:$CB$1048576,MATCH($A223,'Hoja de Trabajo para listado'!$BC$155:$BC$1048576,0),MATCH((CUADRO!Q$5&amp;$E223),'Hoja de Trabajo para listado'!$BC$151:$CB$151,0)),0)+IFERROR(INDEX('Hoja de Trabajo para listado'!$DE$153:$DG$274,MATCH($A223,'Hoja de Trabajo para listado'!$DE$153:$DE$1048576,0),MATCH((CUADRO!Q$5&amp;$E223),'Hoja de Trabajo para listado'!$DE$151:$DG$151,0)),0)+IFERROR(INDEX('Hoja de Trabajo para listado'!$CD$155:$DC$1048576,MATCH($A223,'Hoja de Trabajo para listado'!$CD$155:$CD$1048576,0),MATCH((CUADRO!Q$5&amp;$E223),'Hoja de Trabajo para listado'!$CD$151:$DC$151,0)),0)</f>
        <v>0</v>
      </c>
      <c r="R223" s="257">
        <f t="shared" ca="1" si="6"/>
        <v>306977.03999999998</v>
      </c>
      <c r="S223" s="257">
        <f ca="1">+R222+R223</f>
        <v>306977.03999999998</v>
      </c>
      <c r="T223" s="257">
        <f ca="1">+S223</f>
        <v>306977.03999999998</v>
      </c>
      <c r="U223" s="256">
        <f t="shared" si="7"/>
        <v>2</v>
      </c>
      <c r="V223" s="362" t="str">
        <f>+VLOOKUP(A223,bd_lista!$A$3:$E$590,5,FALSE)</f>
        <v>Instituciones Descentralizadas</v>
      </c>
      <c r="W223" s="362"/>
      <c r="X223" s="254">
        <f>+VLOOKUP(A223,[2]Sheet1!$A$13:$D$744,4,FALSE)</f>
        <v>46</v>
      </c>
      <c r="Y223" s="254" t="str">
        <f>+VLOOKUP(X223,bd_lista!$A$3:$C$590,3,FALSE)</f>
        <v>Ministerio de Salud y Deportes</v>
      </c>
      <c r="Z223" s="314"/>
      <c r="AA223" s="350"/>
    </row>
    <row r="224" spans="1:27" ht="15" customHeight="1">
      <c r="A224" s="264">
        <v>347</v>
      </c>
      <c r="B224" s="306">
        <f>+A224</f>
        <v>347</v>
      </c>
      <c r="C224" s="259" t="str">
        <f>+VLOOKUP(A224,bd_lista!$A$3:$C$590,3,FALSE)</f>
        <v>Autoridad de Fiscalización y Control de Cooperativas</v>
      </c>
      <c r="D224" s="361" t="str">
        <f>+C224</f>
        <v>Autoridad de Fiscalización y Control de Cooperativas</v>
      </c>
      <c r="E224" s="259" t="s">
        <v>1313</v>
      </c>
      <c r="F224" s="255">
        <f ca="1">+IFERROR(INDEX('Hoja de Trabajo para listado'!$A$155:$Z$1048576,MATCH($A224,'Hoja de Trabajo para listado'!$A$155:$A$1048576,0),MATCH((CUADRO!F$5&amp;$E224),'Hoja de Trabajo para listado'!$A$151:$Z$151,0)),0)+IFERROR(INDEX('Hoja de Trabajo para listado'!$AB$155:$BA$1048576,MATCH($A224,'Hoja de Trabajo para listado'!$AB$155:$AB$1048576,0),MATCH((CUADRO!F$5&amp;$E224),'Hoja de Trabajo para listado'!$AB$151:$BA$151,0)),0)+IFERROR(INDEX('Hoja de Trabajo para listado'!$BC$155:$CB$1048576,MATCH($A224,'Hoja de Trabajo para listado'!$BC$155:$BC$1048576,0),MATCH((CUADRO!F$5&amp;$E224),'Hoja de Trabajo para listado'!$BC$151:$CB$151,0)),0)+IFERROR(INDEX('Hoja de Trabajo para listado'!$DE$153:$DG$274,MATCH($A224,'Hoja de Trabajo para listado'!$DE$153:$DE$1048576,0),MATCH((CUADRO!F$5&amp;$E224),'Hoja de Trabajo para listado'!$DE$151:$DG$151,0)),0)+IFERROR(INDEX('Hoja de Trabajo para listado'!$CD$155:$DC$1048576,MATCH($A224,'Hoja de Trabajo para listado'!$CD$155:$CD$1048576,0),MATCH((CUADRO!F$5&amp;$E224),'Hoja de Trabajo para listado'!$CD$151:$DC$151,0)),0)</f>
        <v>0</v>
      </c>
      <c r="G224" s="255">
        <f ca="1">+IFERROR(INDEX('Hoja de Trabajo para listado'!$A$155:$Z$1048576,MATCH($A224,'Hoja de Trabajo para listado'!$A$155:$A$1048576,0),MATCH((CUADRO!G$5&amp;$E224),'Hoja de Trabajo para listado'!$A$151:$Z$151,0)),0)+IFERROR(INDEX('Hoja de Trabajo para listado'!$AB$155:$BA$1048576,MATCH($A224,'Hoja de Trabajo para listado'!$AB$155:$AB$1048576,0),MATCH((CUADRO!G$5&amp;$E224),'Hoja de Trabajo para listado'!$AB$151:$BA$151,0)),0)+IFERROR(INDEX('Hoja de Trabajo para listado'!$BC$155:$CB$1048576,MATCH($A224,'Hoja de Trabajo para listado'!$BC$155:$BC$1048576,0),MATCH((CUADRO!G$5&amp;$E224),'Hoja de Trabajo para listado'!$BC$151:$CB$151,0)),0)+IFERROR(INDEX('Hoja de Trabajo para listado'!$DE$153:$DG$274,MATCH($A224,'Hoja de Trabajo para listado'!$DE$153:$DE$1048576,0),MATCH((CUADRO!G$5&amp;$E224),'Hoja de Trabajo para listado'!$DE$151:$DG$151,0)),0)+IFERROR(INDEX('Hoja de Trabajo para listado'!$CD$155:$DC$1048576,MATCH($A224,'Hoja de Trabajo para listado'!$CD$155:$CD$1048576,0),MATCH((CUADRO!G$5&amp;$E224),'Hoja de Trabajo para listado'!$CD$151:$DC$151,0)),0)</f>
        <v>0</v>
      </c>
      <c r="H224" s="255">
        <f ca="1">+IFERROR(INDEX('Hoja de Trabajo para listado'!$A$155:$Z$1048576,MATCH($A224,'Hoja de Trabajo para listado'!$A$155:$A$1048576,0),MATCH((CUADRO!H$5&amp;$E224),'Hoja de Trabajo para listado'!$A$151:$Z$151,0)),0)+IFERROR(INDEX('Hoja de Trabajo para listado'!$AB$155:$BA$1048576,MATCH($A224,'Hoja de Trabajo para listado'!$AB$155:$AB$1048576,0),MATCH((CUADRO!H$5&amp;$E224),'Hoja de Trabajo para listado'!$AB$151:$BA$151,0)),0)+IFERROR(INDEX('Hoja de Trabajo para listado'!$BC$155:$CB$1048576,MATCH($A224,'Hoja de Trabajo para listado'!$BC$155:$BC$1048576,0),MATCH((CUADRO!H$5&amp;$E224),'Hoja de Trabajo para listado'!$BC$151:$CB$151,0)),0)+IFERROR(INDEX('Hoja de Trabajo para listado'!$DE$153:$DG$274,MATCH($A224,'Hoja de Trabajo para listado'!$DE$153:$DE$1048576,0),MATCH((CUADRO!H$5&amp;$E224),'Hoja de Trabajo para listado'!$DE$151:$DG$151,0)),0)+IFERROR(INDEX('Hoja de Trabajo para listado'!$CD$155:$DC$1048576,MATCH($A224,'Hoja de Trabajo para listado'!$CD$155:$CD$1048576,0),MATCH((CUADRO!H$5&amp;$E224),'Hoja de Trabajo para listado'!$CD$151:$DC$151,0)),0)</f>
        <v>0</v>
      </c>
      <c r="I224" s="255">
        <f ca="1">+IFERROR(INDEX('Hoja de Trabajo para listado'!$A$155:$Z$1048576,MATCH($A224,'Hoja de Trabajo para listado'!$A$155:$A$1048576,0),MATCH((CUADRO!I$5&amp;$E224),'Hoja de Trabajo para listado'!$A$151:$Z$151,0)),0)+IFERROR(INDEX('Hoja de Trabajo para listado'!$AB$155:$BA$1048576,MATCH($A224,'Hoja de Trabajo para listado'!$AB$155:$AB$1048576,0),MATCH((CUADRO!I$5&amp;$E224),'Hoja de Trabajo para listado'!$AB$151:$BA$151,0)),0)+IFERROR(INDEX('Hoja de Trabajo para listado'!$BC$155:$CB$1048576,MATCH($A224,'Hoja de Trabajo para listado'!$BC$155:$BC$1048576,0),MATCH((CUADRO!I$5&amp;$E224),'Hoja de Trabajo para listado'!$BC$151:$CB$151,0)),0)+IFERROR(INDEX('Hoja de Trabajo para listado'!$DE$153:$DG$274,MATCH($A224,'Hoja de Trabajo para listado'!$DE$153:$DE$1048576,0),MATCH((CUADRO!I$5&amp;$E224),'Hoja de Trabajo para listado'!$DE$151:$DG$151,0)),0)+IFERROR(INDEX('Hoja de Trabajo para listado'!$CD$155:$DC$1048576,MATCH($A224,'Hoja de Trabajo para listado'!$CD$155:$CD$1048576,0),MATCH((CUADRO!I$5&amp;$E224),'Hoja de Trabajo para listado'!$CD$151:$DC$151,0)),0)</f>
        <v>0</v>
      </c>
      <c r="J224" s="255">
        <f ca="1">+IFERROR(INDEX('Hoja de Trabajo para listado'!$A$155:$Z$1048576,MATCH($A224,'Hoja de Trabajo para listado'!$A$155:$A$1048576,0),MATCH((CUADRO!J$5&amp;$E224),'Hoja de Trabajo para listado'!$A$151:$Z$151,0)),0)+IFERROR(INDEX('Hoja de Trabajo para listado'!$AB$155:$BA$1048576,MATCH($A224,'Hoja de Trabajo para listado'!$AB$155:$AB$1048576,0),MATCH((CUADRO!J$5&amp;$E224),'Hoja de Trabajo para listado'!$AB$151:$BA$151,0)),0)+IFERROR(INDEX('Hoja de Trabajo para listado'!$BC$155:$CB$1048576,MATCH($A224,'Hoja de Trabajo para listado'!$BC$155:$BC$1048576,0),MATCH((CUADRO!J$5&amp;$E224),'Hoja de Trabajo para listado'!$BC$151:$CB$151,0)),0)+IFERROR(INDEX('Hoja de Trabajo para listado'!$DE$153:$DG$274,MATCH($A224,'Hoja de Trabajo para listado'!$DE$153:$DE$1048576,0),MATCH((CUADRO!J$5&amp;$E224),'Hoja de Trabajo para listado'!$DE$151:$DG$151,0)),0)+IFERROR(INDEX('Hoja de Trabajo para listado'!$CD$155:$DC$1048576,MATCH($A224,'Hoja de Trabajo para listado'!$CD$155:$CD$1048576,0),MATCH((CUADRO!J$5&amp;$E224),'Hoja de Trabajo para listado'!$CD$151:$DC$151,0)),0)</f>
        <v>0</v>
      </c>
      <c r="K224" s="255">
        <f ca="1">+IFERROR(INDEX('Hoja de Trabajo para listado'!$A$155:$Z$1048576,MATCH($A224,'Hoja de Trabajo para listado'!$A$155:$A$1048576,0),MATCH((CUADRO!K$5&amp;$E224),'Hoja de Trabajo para listado'!$A$151:$Z$151,0)),0)+IFERROR(INDEX('Hoja de Trabajo para listado'!$AB$155:$BA$1048576,MATCH($A224,'Hoja de Trabajo para listado'!$AB$155:$AB$1048576,0),MATCH((CUADRO!K$5&amp;$E224),'Hoja de Trabajo para listado'!$AB$151:$BA$151,0)),0)+IFERROR(INDEX('Hoja de Trabajo para listado'!$BC$155:$CB$1048576,MATCH($A224,'Hoja de Trabajo para listado'!$BC$155:$BC$1048576,0),MATCH((CUADRO!K$5&amp;$E224),'Hoja de Trabajo para listado'!$BC$151:$CB$151,0)),0)+IFERROR(INDEX('Hoja de Trabajo para listado'!$DE$153:$DG$274,MATCH($A224,'Hoja de Trabajo para listado'!$DE$153:$DE$1048576,0),MATCH((CUADRO!K$5&amp;$E224),'Hoja de Trabajo para listado'!$DE$151:$DG$151,0)),0)+IFERROR(INDEX('Hoja de Trabajo para listado'!$CD$155:$DC$1048576,MATCH($A224,'Hoja de Trabajo para listado'!$CD$155:$CD$1048576,0),MATCH((CUADRO!K$5&amp;$E224),'Hoja de Trabajo para listado'!$CD$151:$DC$151,0)),0)</f>
        <v>0</v>
      </c>
      <c r="L224" s="255">
        <f ca="1">+IFERROR(INDEX('Hoja de Trabajo para listado'!$A$155:$Z$1048576,MATCH($A224,'Hoja de Trabajo para listado'!$A$155:$A$1048576,0),MATCH((CUADRO!L$5&amp;$E224),'Hoja de Trabajo para listado'!$A$151:$Z$151,0)),0)+IFERROR(INDEX('Hoja de Trabajo para listado'!$AB$155:$BA$1048576,MATCH($A224,'Hoja de Trabajo para listado'!$AB$155:$AB$1048576,0),MATCH((CUADRO!L$5&amp;$E224),'Hoja de Trabajo para listado'!$AB$151:$BA$151,0)),0)+IFERROR(INDEX('Hoja de Trabajo para listado'!$BC$155:$CB$1048576,MATCH($A224,'Hoja de Trabajo para listado'!$BC$155:$BC$1048576,0),MATCH((CUADRO!L$5&amp;$E224),'Hoja de Trabajo para listado'!$BC$151:$CB$151,0)),0)+IFERROR(INDEX('Hoja de Trabajo para listado'!$DE$153:$DG$274,MATCH($A224,'Hoja de Trabajo para listado'!$DE$153:$DE$1048576,0),MATCH((CUADRO!L$5&amp;$E224),'Hoja de Trabajo para listado'!$DE$151:$DG$151,0)),0)+IFERROR(INDEX('Hoja de Trabajo para listado'!$CD$155:$DC$1048576,MATCH($A224,'Hoja de Trabajo para listado'!$CD$155:$CD$1048576,0),MATCH((CUADRO!L$5&amp;$E224),'Hoja de Trabajo para listado'!$CD$151:$DC$151,0)),0)</f>
        <v>0</v>
      </c>
      <c r="M224" s="255">
        <f ca="1">+IFERROR(INDEX('Hoja de Trabajo para listado'!$A$155:$Z$1048576,MATCH($A224,'Hoja de Trabajo para listado'!$A$155:$A$1048576,0),MATCH((CUADRO!M$5&amp;$E224),'Hoja de Trabajo para listado'!$A$151:$Z$151,0)),0)+IFERROR(INDEX('Hoja de Trabajo para listado'!$AB$155:$BA$1048576,MATCH($A224,'Hoja de Trabajo para listado'!$AB$155:$AB$1048576,0),MATCH((CUADRO!M$5&amp;$E224),'Hoja de Trabajo para listado'!$AB$151:$BA$151,0)),0)+IFERROR(INDEX('Hoja de Trabajo para listado'!$BC$155:$CB$1048576,MATCH($A224,'Hoja de Trabajo para listado'!$BC$155:$BC$1048576,0),MATCH((CUADRO!M$5&amp;$E224),'Hoja de Trabajo para listado'!$BC$151:$CB$151,0)),0)+IFERROR(INDEX('Hoja de Trabajo para listado'!$DE$153:$DG$274,MATCH($A224,'Hoja de Trabajo para listado'!$DE$153:$DE$1048576,0),MATCH((CUADRO!M$5&amp;$E224),'Hoja de Trabajo para listado'!$DE$151:$DG$151,0)),0)+IFERROR(INDEX('Hoja de Trabajo para listado'!$CD$155:$DC$1048576,MATCH($A224,'Hoja de Trabajo para listado'!$CD$155:$CD$1048576,0),MATCH((CUADRO!M$5&amp;$E224),'Hoja de Trabajo para listado'!$CD$151:$DC$151,0)),0)</f>
        <v>0</v>
      </c>
      <c r="N224" s="255">
        <f ca="1">+IFERROR(INDEX('Hoja de Trabajo para listado'!$A$155:$Z$1048576,MATCH($A224,'Hoja de Trabajo para listado'!$A$155:$A$1048576,0),MATCH((CUADRO!N$5&amp;$E224),'Hoja de Trabajo para listado'!$A$151:$Z$151,0)),0)+IFERROR(INDEX('Hoja de Trabajo para listado'!$AB$155:$BA$1048576,MATCH($A224,'Hoja de Trabajo para listado'!$AB$155:$AB$1048576,0),MATCH((CUADRO!N$5&amp;$E224),'Hoja de Trabajo para listado'!$AB$151:$BA$151,0)),0)+IFERROR(INDEX('Hoja de Trabajo para listado'!$BC$155:$CB$1048576,MATCH($A224,'Hoja de Trabajo para listado'!$BC$155:$BC$1048576,0),MATCH((CUADRO!N$5&amp;$E224),'Hoja de Trabajo para listado'!$BC$151:$CB$151,0)),0)+IFERROR(INDEX('Hoja de Trabajo para listado'!$DE$153:$DG$274,MATCH($A224,'Hoja de Trabajo para listado'!$DE$153:$DE$1048576,0),MATCH((CUADRO!N$5&amp;$E224),'Hoja de Trabajo para listado'!$DE$151:$DG$151,0)),0)+IFERROR(INDEX('Hoja de Trabajo para listado'!$CD$155:$DC$1048576,MATCH($A224,'Hoja de Trabajo para listado'!$CD$155:$CD$1048576,0),MATCH((CUADRO!N$5&amp;$E224),'Hoja de Trabajo para listado'!$CD$151:$DC$151,0)),0)</f>
        <v>0</v>
      </c>
      <c r="O224" s="255">
        <f ca="1">+IFERROR(INDEX('Hoja de Trabajo para listado'!$A$155:$Z$1048576,MATCH($A224,'Hoja de Trabajo para listado'!$A$155:$A$1048576,0),MATCH((CUADRO!O$5&amp;$E224),'Hoja de Trabajo para listado'!$A$151:$Z$151,0)),0)+IFERROR(INDEX('Hoja de Trabajo para listado'!$AB$155:$BA$1048576,MATCH($A224,'Hoja de Trabajo para listado'!$AB$155:$AB$1048576,0),MATCH((CUADRO!O$5&amp;$E224),'Hoja de Trabajo para listado'!$AB$151:$BA$151,0)),0)+IFERROR(INDEX('Hoja de Trabajo para listado'!$BC$155:$CB$1048576,MATCH($A224,'Hoja de Trabajo para listado'!$BC$155:$BC$1048576,0),MATCH((CUADRO!O$5&amp;$E224),'Hoja de Trabajo para listado'!$BC$151:$CB$151,0)),0)+IFERROR(INDEX('Hoja de Trabajo para listado'!$DE$153:$DG$274,MATCH($A224,'Hoja de Trabajo para listado'!$DE$153:$DE$1048576,0),MATCH((CUADRO!O$5&amp;$E224),'Hoja de Trabajo para listado'!$DE$151:$DG$151,0)),0)+IFERROR(INDEX('Hoja de Trabajo para listado'!$CD$155:$DC$1048576,MATCH($A224,'Hoja de Trabajo para listado'!$CD$155:$CD$1048576,0),MATCH((CUADRO!O$5&amp;$E224),'Hoja de Trabajo para listado'!$CD$151:$DC$151,0)),0)</f>
        <v>0</v>
      </c>
      <c r="P224" s="255">
        <f ca="1">+IFERROR(INDEX('Hoja de Trabajo para listado'!$A$155:$Z$1048576,MATCH($A224,'Hoja de Trabajo para listado'!$A$155:$A$1048576,0),MATCH((CUADRO!P$5&amp;$E224),'Hoja de Trabajo para listado'!$A$151:$Z$151,0)),0)+IFERROR(INDEX('Hoja de Trabajo para listado'!$AB$155:$BA$1048576,MATCH($A224,'Hoja de Trabajo para listado'!$AB$155:$AB$1048576,0),MATCH((CUADRO!P$5&amp;$E224),'Hoja de Trabajo para listado'!$AB$151:$BA$151,0)),0)+IFERROR(INDEX('Hoja de Trabajo para listado'!$BC$155:$CB$1048576,MATCH($A224,'Hoja de Trabajo para listado'!$BC$155:$BC$1048576,0),MATCH((CUADRO!P$5&amp;$E224),'Hoja de Trabajo para listado'!$BC$151:$CB$151,0)),0)+IFERROR(INDEX('Hoja de Trabajo para listado'!$DE$153:$DG$274,MATCH($A224,'Hoja de Trabajo para listado'!$DE$153:$DE$1048576,0),MATCH((CUADRO!P$5&amp;$E224),'Hoja de Trabajo para listado'!$DE$151:$DG$151,0)),0)+IFERROR(INDEX('Hoja de Trabajo para listado'!$CD$155:$DC$1048576,MATCH($A224,'Hoja de Trabajo para listado'!$CD$155:$CD$1048576,0),MATCH((CUADRO!P$5&amp;$E224),'Hoja de Trabajo para listado'!$CD$151:$DC$151,0)),0)</f>
        <v>0</v>
      </c>
      <c r="Q224" s="255">
        <f ca="1">+IFERROR(INDEX('Hoja de Trabajo para listado'!$A$155:$Z$1048576,MATCH($A224,'Hoja de Trabajo para listado'!$A$155:$A$1048576,0),MATCH((CUADRO!Q$5&amp;$E224),'Hoja de Trabajo para listado'!$A$151:$Z$151,0)),0)+IFERROR(INDEX('Hoja de Trabajo para listado'!$AB$155:$BA$1048576,MATCH($A224,'Hoja de Trabajo para listado'!$AB$155:$AB$1048576,0),MATCH((CUADRO!Q$5&amp;$E224),'Hoja de Trabajo para listado'!$AB$151:$BA$151,0)),0)+IFERROR(INDEX('Hoja de Trabajo para listado'!$BC$155:$CB$1048576,MATCH($A224,'Hoja de Trabajo para listado'!$BC$155:$BC$1048576,0),MATCH((CUADRO!Q$5&amp;$E224),'Hoja de Trabajo para listado'!$BC$151:$CB$151,0)),0)+IFERROR(INDEX('Hoja de Trabajo para listado'!$DE$153:$DG$274,MATCH($A224,'Hoja de Trabajo para listado'!$DE$153:$DE$1048576,0),MATCH((CUADRO!Q$5&amp;$E224),'Hoja de Trabajo para listado'!$DE$151:$DG$151,0)),0)+IFERROR(INDEX('Hoja de Trabajo para listado'!$CD$155:$DC$1048576,MATCH($A224,'Hoja de Trabajo para listado'!$CD$155:$CD$1048576,0),MATCH((CUADRO!Q$5&amp;$E224),'Hoja de Trabajo para listado'!$CD$151:$DC$151,0)),0)</f>
        <v>0</v>
      </c>
      <c r="R224" s="255">
        <f t="shared" ca="1" si="6"/>
        <v>0</v>
      </c>
      <c r="S224" s="255"/>
      <c r="T224" s="255">
        <f ca="1">+T225</f>
        <v>277692.38</v>
      </c>
      <c r="U224" s="254">
        <f t="shared" si="7"/>
        <v>1</v>
      </c>
      <c r="V224" s="362" t="str">
        <f>+VLOOKUP(A224,bd_lista!$A$3:$E$590,5,FALSE)</f>
        <v>Instituciones Descentralizadas</v>
      </c>
      <c r="W224" s="361" t="str">
        <f>+V224</f>
        <v>Instituciones Descentralizadas</v>
      </c>
      <c r="X224" s="254">
        <f>+VLOOKUP(A224,[2]Sheet1!$A$13:$D$744,4,FALSE)</f>
        <v>70</v>
      </c>
      <c r="Y224" s="254" t="str">
        <f>+VLOOKUP(X224,bd_lista!$A$3:$C$590,3,FALSE)</f>
        <v>Ministerio de Trabajo, Empleo y Previsión Social</v>
      </c>
      <c r="Z224" s="316">
        <f>+X224</f>
        <v>70</v>
      </c>
      <c r="AA224" s="348" t="str">
        <f>+Y224</f>
        <v>Ministerio de Trabajo, Empleo y Previsión Social</v>
      </c>
    </row>
    <row r="225" spans="1:27" ht="15" customHeight="1">
      <c r="A225" s="32">
        <v>347</v>
      </c>
      <c r="B225" s="307"/>
      <c r="C225" s="362" t="str">
        <f>+VLOOKUP(A225,bd_lista!$A$3:$C$590,3,FALSE)</f>
        <v>Autoridad de Fiscalización y Control de Cooperativas</v>
      </c>
      <c r="D225" s="362"/>
      <c r="E225" s="362" t="s">
        <v>1314</v>
      </c>
      <c r="F225" s="257">
        <f ca="1">+IFERROR(INDEX('Hoja de Trabajo para listado'!$A$155:$Z$1048576,MATCH($A225,'Hoja de Trabajo para listado'!$A$155:$A$1048576,0),MATCH((CUADRO!F$5&amp;$E225),'Hoja de Trabajo para listado'!$A$151:$Z$151,0)),0)+IFERROR(INDEX('Hoja de Trabajo para listado'!$AB$155:$BA$1048576,MATCH($A225,'Hoja de Trabajo para listado'!$AB$155:$AB$1048576,0),MATCH((CUADRO!F$5&amp;$E225),'Hoja de Trabajo para listado'!$AB$151:$BA$151,0)),0)+IFERROR(INDEX('Hoja de Trabajo para listado'!$BC$155:$CB$1048576,MATCH($A225,'Hoja de Trabajo para listado'!$BC$155:$BC$1048576,0),MATCH((CUADRO!F$5&amp;$E225),'Hoja de Trabajo para listado'!$BC$151:$CB$151,0)),0)+IFERROR(INDEX('Hoja de Trabajo para listado'!$DE$153:$DG$274,MATCH($A225,'Hoja de Trabajo para listado'!$DE$153:$DE$1048576,0),MATCH((CUADRO!F$5&amp;$E225),'Hoja de Trabajo para listado'!$DE$151:$DG$151,0)),0)+IFERROR(INDEX('Hoja de Trabajo para listado'!$CD$155:$DC$1048576,MATCH($A225,'Hoja de Trabajo para listado'!$CD$155:$CD$1048576,0),MATCH((CUADRO!F$5&amp;$E225),'Hoja de Trabajo para listado'!$CD$151:$DC$151,0)),0)</f>
        <v>0</v>
      </c>
      <c r="G225" s="257">
        <f ca="1">+IFERROR(INDEX('Hoja de Trabajo para listado'!$A$155:$Z$1048576,MATCH($A225,'Hoja de Trabajo para listado'!$A$155:$A$1048576,0),MATCH((CUADRO!G$5&amp;$E225),'Hoja de Trabajo para listado'!$A$151:$Z$151,0)),0)+IFERROR(INDEX('Hoja de Trabajo para listado'!$AB$155:$BA$1048576,MATCH($A225,'Hoja de Trabajo para listado'!$AB$155:$AB$1048576,0),MATCH((CUADRO!G$5&amp;$E225),'Hoja de Trabajo para listado'!$AB$151:$BA$151,0)),0)+IFERROR(INDEX('Hoja de Trabajo para listado'!$BC$155:$CB$1048576,MATCH($A225,'Hoja de Trabajo para listado'!$BC$155:$BC$1048576,0),MATCH((CUADRO!G$5&amp;$E225),'Hoja de Trabajo para listado'!$BC$151:$CB$151,0)),0)+IFERROR(INDEX('Hoja de Trabajo para listado'!$DE$153:$DG$274,MATCH($A225,'Hoja de Trabajo para listado'!$DE$153:$DE$1048576,0),MATCH((CUADRO!G$5&amp;$E225),'Hoja de Trabajo para listado'!$DE$151:$DG$151,0)),0)+IFERROR(INDEX('Hoja de Trabajo para listado'!$CD$155:$DC$1048576,MATCH($A225,'Hoja de Trabajo para listado'!$CD$155:$CD$1048576,0),MATCH((CUADRO!G$5&amp;$E225),'Hoja de Trabajo para listado'!$CD$151:$DC$151,0)),0)</f>
        <v>0</v>
      </c>
      <c r="H225" s="257">
        <f ca="1">+IFERROR(INDEX('Hoja de Trabajo para listado'!$A$155:$Z$1048576,MATCH($A225,'Hoja de Trabajo para listado'!$A$155:$A$1048576,0),MATCH((CUADRO!H$5&amp;$E225),'Hoja de Trabajo para listado'!$A$151:$Z$151,0)),0)+IFERROR(INDEX('Hoja de Trabajo para listado'!$AB$155:$BA$1048576,MATCH($A225,'Hoja de Trabajo para listado'!$AB$155:$AB$1048576,0),MATCH((CUADRO!H$5&amp;$E225),'Hoja de Trabajo para listado'!$AB$151:$BA$151,0)),0)+IFERROR(INDEX('Hoja de Trabajo para listado'!$BC$155:$CB$1048576,MATCH($A225,'Hoja de Trabajo para listado'!$BC$155:$BC$1048576,0),MATCH((CUADRO!H$5&amp;$E225),'Hoja de Trabajo para listado'!$BC$151:$CB$151,0)),0)+IFERROR(INDEX('Hoja de Trabajo para listado'!$DE$153:$DG$274,MATCH($A225,'Hoja de Trabajo para listado'!$DE$153:$DE$1048576,0),MATCH((CUADRO!H$5&amp;$E225),'Hoja de Trabajo para listado'!$DE$151:$DG$151,0)),0)+IFERROR(INDEX('Hoja de Trabajo para listado'!$CD$155:$DC$1048576,MATCH($A225,'Hoja de Trabajo para listado'!$CD$155:$CD$1048576,0),MATCH((CUADRO!H$5&amp;$E225),'Hoja de Trabajo para listado'!$CD$151:$DC$151,0)),0)</f>
        <v>0</v>
      </c>
      <c r="I225" s="257">
        <f ca="1">+IFERROR(INDEX('Hoja de Trabajo para listado'!$A$155:$Z$1048576,MATCH($A225,'Hoja de Trabajo para listado'!$A$155:$A$1048576,0),MATCH((CUADRO!I$5&amp;$E225),'Hoja de Trabajo para listado'!$A$151:$Z$151,0)),0)+IFERROR(INDEX('Hoja de Trabajo para listado'!$AB$155:$BA$1048576,MATCH($A225,'Hoja de Trabajo para listado'!$AB$155:$AB$1048576,0),MATCH((CUADRO!I$5&amp;$E225),'Hoja de Trabajo para listado'!$AB$151:$BA$151,0)),0)+IFERROR(INDEX('Hoja de Trabajo para listado'!$BC$155:$CB$1048576,MATCH($A225,'Hoja de Trabajo para listado'!$BC$155:$BC$1048576,0),MATCH((CUADRO!I$5&amp;$E225),'Hoja de Trabajo para listado'!$BC$151:$CB$151,0)),0)+IFERROR(INDEX('Hoja de Trabajo para listado'!$DE$153:$DG$274,MATCH($A225,'Hoja de Trabajo para listado'!$DE$153:$DE$1048576,0),MATCH((CUADRO!I$5&amp;$E225),'Hoja de Trabajo para listado'!$DE$151:$DG$151,0)),0)+IFERROR(INDEX('Hoja de Trabajo para listado'!$CD$155:$DC$1048576,MATCH($A225,'Hoja de Trabajo para listado'!$CD$155:$CD$1048576,0),MATCH((CUADRO!I$5&amp;$E225),'Hoja de Trabajo para listado'!$CD$151:$DC$151,0)),0)</f>
        <v>0</v>
      </c>
      <c r="J225" s="257">
        <f ca="1">+IFERROR(INDEX('Hoja de Trabajo para listado'!$A$155:$Z$1048576,MATCH($A225,'Hoja de Trabajo para listado'!$A$155:$A$1048576,0),MATCH((CUADRO!J$5&amp;$E225),'Hoja de Trabajo para listado'!$A$151:$Z$151,0)),0)+IFERROR(INDEX('Hoja de Trabajo para listado'!$AB$155:$BA$1048576,MATCH($A225,'Hoja de Trabajo para listado'!$AB$155:$AB$1048576,0),MATCH((CUADRO!J$5&amp;$E225),'Hoja de Trabajo para listado'!$AB$151:$BA$151,0)),0)+IFERROR(INDEX('Hoja de Trabajo para listado'!$BC$155:$CB$1048576,MATCH($A225,'Hoja de Trabajo para listado'!$BC$155:$BC$1048576,0),MATCH((CUADRO!J$5&amp;$E225),'Hoja de Trabajo para listado'!$BC$151:$CB$151,0)),0)+IFERROR(INDEX('Hoja de Trabajo para listado'!$DE$153:$DG$274,MATCH($A225,'Hoja de Trabajo para listado'!$DE$153:$DE$1048576,0),MATCH((CUADRO!J$5&amp;$E225),'Hoja de Trabajo para listado'!$DE$151:$DG$151,0)),0)+IFERROR(INDEX('Hoja de Trabajo para listado'!$CD$155:$DC$1048576,MATCH($A225,'Hoja de Trabajo para listado'!$CD$155:$CD$1048576,0),MATCH((CUADRO!J$5&amp;$E225),'Hoja de Trabajo para listado'!$CD$151:$DC$151,0)),0)</f>
        <v>0</v>
      </c>
      <c r="K225" s="257">
        <f ca="1">+IFERROR(INDEX('Hoja de Trabajo para listado'!$A$155:$Z$1048576,MATCH($A225,'Hoja de Trabajo para listado'!$A$155:$A$1048576,0),MATCH((CUADRO!K$5&amp;$E225),'Hoja de Trabajo para listado'!$A$151:$Z$151,0)),0)+IFERROR(INDEX('Hoja de Trabajo para listado'!$AB$155:$BA$1048576,MATCH($A225,'Hoja de Trabajo para listado'!$AB$155:$AB$1048576,0),MATCH((CUADRO!K$5&amp;$E225),'Hoja de Trabajo para listado'!$AB$151:$BA$151,0)),0)+IFERROR(INDEX('Hoja de Trabajo para listado'!$BC$155:$CB$1048576,MATCH($A225,'Hoja de Trabajo para listado'!$BC$155:$BC$1048576,0),MATCH((CUADRO!K$5&amp;$E225),'Hoja de Trabajo para listado'!$BC$151:$CB$151,0)),0)+IFERROR(INDEX('Hoja de Trabajo para listado'!$DE$153:$DG$274,MATCH($A225,'Hoja de Trabajo para listado'!$DE$153:$DE$1048576,0),MATCH((CUADRO!K$5&amp;$E225),'Hoja de Trabajo para listado'!$DE$151:$DG$151,0)),0)+IFERROR(INDEX('Hoja de Trabajo para listado'!$CD$155:$DC$1048576,MATCH($A225,'Hoja de Trabajo para listado'!$CD$155:$CD$1048576,0),MATCH((CUADRO!K$5&amp;$E225),'Hoja de Trabajo para listado'!$CD$151:$DC$151,0)),0)</f>
        <v>0</v>
      </c>
      <c r="L225" s="257">
        <f ca="1">+IFERROR(INDEX('Hoja de Trabajo para listado'!$A$155:$Z$1048576,MATCH($A225,'Hoja de Trabajo para listado'!$A$155:$A$1048576,0),MATCH((CUADRO!L$5&amp;$E225),'Hoja de Trabajo para listado'!$A$151:$Z$151,0)),0)+IFERROR(INDEX('Hoja de Trabajo para listado'!$AB$155:$BA$1048576,MATCH($A225,'Hoja de Trabajo para listado'!$AB$155:$AB$1048576,0),MATCH((CUADRO!L$5&amp;$E225),'Hoja de Trabajo para listado'!$AB$151:$BA$151,0)),0)+IFERROR(INDEX('Hoja de Trabajo para listado'!$BC$155:$CB$1048576,MATCH($A225,'Hoja de Trabajo para listado'!$BC$155:$BC$1048576,0),MATCH((CUADRO!L$5&amp;$E225),'Hoja de Trabajo para listado'!$BC$151:$CB$151,0)),0)+IFERROR(INDEX('Hoja de Trabajo para listado'!$DE$153:$DG$274,MATCH($A225,'Hoja de Trabajo para listado'!$DE$153:$DE$1048576,0),MATCH((CUADRO!L$5&amp;$E225),'Hoja de Trabajo para listado'!$DE$151:$DG$151,0)),0)+IFERROR(INDEX('Hoja de Trabajo para listado'!$CD$155:$DC$1048576,MATCH($A225,'Hoja de Trabajo para listado'!$CD$155:$CD$1048576,0),MATCH((CUADRO!L$5&amp;$E225),'Hoja de Trabajo para listado'!$CD$151:$DC$151,0)),0)</f>
        <v>0</v>
      </c>
      <c r="M225" s="257">
        <f ca="1">+IFERROR(INDEX('Hoja de Trabajo para listado'!$A$155:$Z$1048576,MATCH($A225,'Hoja de Trabajo para listado'!$A$155:$A$1048576,0),MATCH((CUADRO!M$5&amp;$E225),'Hoja de Trabajo para listado'!$A$151:$Z$151,0)),0)+IFERROR(INDEX('Hoja de Trabajo para listado'!$AB$155:$BA$1048576,MATCH($A225,'Hoja de Trabajo para listado'!$AB$155:$AB$1048576,0),MATCH((CUADRO!M$5&amp;$E225),'Hoja de Trabajo para listado'!$AB$151:$BA$151,0)),0)+IFERROR(INDEX('Hoja de Trabajo para listado'!$BC$155:$CB$1048576,MATCH($A225,'Hoja de Trabajo para listado'!$BC$155:$BC$1048576,0),MATCH((CUADRO!M$5&amp;$E225),'Hoja de Trabajo para listado'!$BC$151:$CB$151,0)),0)+IFERROR(INDEX('Hoja de Trabajo para listado'!$DE$153:$DG$274,MATCH($A225,'Hoja de Trabajo para listado'!$DE$153:$DE$1048576,0),MATCH((CUADRO!M$5&amp;$E225),'Hoja de Trabajo para listado'!$DE$151:$DG$151,0)),0)+IFERROR(INDEX('Hoja de Trabajo para listado'!$CD$155:$DC$1048576,MATCH($A225,'Hoja de Trabajo para listado'!$CD$155:$CD$1048576,0),MATCH((CUADRO!M$5&amp;$E225),'Hoja de Trabajo para listado'!$CD$151:$DC$151,0)),0)</f>
        <v>658</v>
      </c>
      <c r="N225" s="257">
        <f ca="1">+IFERROR(INDEX('Hoja de Trabajo para listado'!$A$155:$Z$1048576,MATCH($A225,'Hoja de Trabajo para listado'!$A$155:$A$1048576,0),MATCH((CUADRO!N$5&amp;$E225),'Hoja de Trabajo para listado'!$A$151:$Z$151,0)),0)+IFERROR(INDEX('Hoja de Trabajo para listado'!$AB$155:$BA$1048576,MATCH($A225,'Hoja de Trabajo para listado'!$AB$155:$AB$1048576,0),MATCH((CUADRO!N$5&amp;$E225),'Hoja de Trabajo para listado'!$AB$151:$BA$151,0)),0)+IFERROR(INDEX('Hoja de Trabajo para listado'!$BC$155:$CB$1048576,MATCH($A225,'Hoja de Trabajo para listado'!$BC$155:$BC$1048576,0),MATCH((CUADRO!N$5&amp;$E225),'Hoja de Trabajo para listado'!$BC$151:$CB$151,0)),0)+IFERROR(INDEX('Hoja de Trabajo para listado'!$DE$153:$DG$274,MATCH($A225,'Hoja de Trabajo para listado'!$DE$153:$DE$1048576,0),MATCH((CUADRO!N$5&amp;$E225),'Hoja de Trabajo para listado'!$DE$151:$DG$151,0)),0)+IFERROR(INDEX('Hoja de Trabajo para listado'!$CD$155:$DC$1048576,MATCH($A225,'Hoja de Trabajo para listado'!$CD$155:$CD$1048576,0),MATCH((CUADRO!N$5&amp;$E225),'Hoja de Trabajo para listado'!$CD$151:$DC$151,0)),0)</f>
        <v>277034.38</v>
      </c>
      <c r="O225" s="257">
        <f ca="1">+IFERROR(INDEX('Hoja de Trabajo para listado'!$A$155:$Z$1048576,MATCH($A225,'Hoja de Trabajo para listado'!$A$155:$A$1048576,0),MATCH((CUADRO!O$5&amp;$E225),'Hoja de Trabajo para listado'!$A$151:$Z$151,0)),0)+IFERROR(INDEX('Hoja de Trabajo para listado'!$AB$155:$BA$1048576,MATCH($A225,'Hoja de Trabajo para listado'!$AB$155:$AB$1048576,0),MATCH((CUADRO!O$5&amp;$E225),'Hoja de Trabajo para listado'!$AB$151:$BA$151,0)),0)+IFERROR(INDEX('Hoja de Trabajo para listado'!$BC$155:$CB$1048576,MATCH($A225,'Hoja de Trabajo para listado'!$BC$155:$BC$1048576,0),MATCH((CUADRO!O$5&amp;$E225),'Hoja de Trabajo para listado'!$BC$151:$CB$151,0)),0)+IFERROR(INDEX('Hoja de Trabajo para listado'!$DE$153:$DG$274,MATCH($A225,'Hoja de Trabajo para listado'!$DE$153:$DE$1048576,0),MATCH((CUADRO!O$5&amp;$E225),'Hoja de Trabajo para listado'!$DE$151:$DG$151,0)),0)+IFERROR(INDEX('Hoja de Trabajo para listado'!$CD$155:$DC$1048576,MATCH($A225,'Hoja de Trabajo para listado'!$CD$155:$CD$1048576,0),MATCH((CUADRO!O$5&amp;$E225),'Hoja de Trabajo para listado'!$CD$151:$DC$151,0)),0)</f>
        <v>0</v>
      </c>
      <c r="P225" s="257">
        <f ca="1">+IFERROR(INDEX('Hoja de Trabajo para listado'!$A$155:$Z$1048576,MATCH($A225,'Hoja de Trabajo para listado'!$A$155:$A$1048576,0),MATCH((CUADRO!P$5&amp;$E225),'Hoja de Trabajo para listado'!$A$151:$Z$151,0)),0)+IFERROR(INDEX('Hoja de Trabajo para listado'!$AB$155:$BA$1048576,MATCH($A225,'Hoja de Trabajo para listado'!$AB$155:$AB$1048576,0),MATCH((CUADRO!P$5&amp;$E225),'Hoja de Trabajo para listado'!$AB$151:$BA$151,0)),0)+IFERROR(INDEX('Hoja de Trabajo para listado'!$BC$155:$CB$1048576,MATCH($A225,'Hoja de Trabajo para listado'!$BC$155:$BC$1048576,0),MATCH((CUADRO!P$5&amp;$E225),'Hoja de Trabajo para listado'!$BC$151:$CB$151,0)),0)+IFERROR(INDEX('Hoja de Trabajo para listado'!$DE$153:$DG$274,MATCH($A225,'Hoja de Trabajo para listado'!$DE$153:$DE$1048576,0),MATCH((CUADRO!P$5&amp;$E225),'Hoja de Trabajo para listado'!$DE$151:$DG$151,0)),0)+IFERROR(INDEX('Hoja de Trabajo para listado'!$CD$155:$DC$1048576,MATCH($A225,'Hoja de Trabajo para listado'!$CD$155:$CD$1048576,0),MATCH((CUADRO!P$5&amp;$E225),'Hoja de Trabajo para listado'!$CD$151:$DC$151,0)),0)</f>
        <v>0</v>
      </c>
      <c r="Q225" s="257">
        <f ca="1">+IFERROR(INDEX('Hoja de Trabajo para listado'!$A$155:$Z$1048576,MATCH($A225,'Hoja de Trabajo para listado'!$A$155:$A$1048576,0),MATCH((CUADRO!Q$5&amp;$E225),'Hoja de Trabajo para listado'!$A$151:$Z$151,0)),0)+IFERROR(INDEX('Hoja de Trabajo para listado'!$AB$155:$BA$1048576,MATCH($A225,'Hoja de Trabajo para listado'!$AB$155:$AB$1048576,0),MATCH((CUADRO!Q$5&amp;$E225),'Hoja de Trabajo para listado'!$AB$151:$BA$151,0)),0)+IFERROR(INDEX('Hoja de Trabajo para listado'!$BC$155:$CB$1048576,MATCH($A225,'Hoja de Trabajo para listado'!$BC$155:$BC$1048576,0),MATCH((CUADRO!Q$5&amp;$E225),'Hoja de Trabajo para listado'!$BC$151:$CB$151,0)),0)+IFERROR(INDEX('Hoja de Trabajo para listado'!$DE$153:$DG$274,MATCH($A225,'Hoja de Trabajo para listado'!$DE$153:$DE$1048576,0),MATCH((CUADRO!Q$5&amp;$E225),'Hoja de Trabajo para listado'!$DE$151:$DG$151,0)),0)+IFERROR(INDEX('Hoja de Trabajo para listado'!$CD$155:$DC$1048576,MATCH($A225,'Hoja de Trabajo para listado'!$CD$155:$CD$1048576,0),MATCH((CUADRO!Q$5&amp;$E225),'Hoja de Trabajo para listado'!$CD$151:$DC$151,0)),0)</f>
        <v>0</v>
      </c>
      <c r="R225" s="257">
        <f t="shared" ca="1" si="6"/>
        <v>277692.38</v>
      </c>
      <c r="S225" s="257">
        <f ca="1">+R224+R225</f>
        <v>277692.38</v>
      </c>
      <c r="T225" s="257">
        <f ca="1">+S225</f>
        <v>277692.38</v>
      </c>
      <c r="U225" s="256">
        <f t="shared" si="7"/>
        <v>2</v>
      </c>
      <c r="V225" s="362" t="str">
        <f>+VLOOKUP(A225,bd_lista!$A$3:$E$590,5,FALSE)</f>
        <v>Instituciones Descentralizadas</v>
      </c>
      <c r="W225" s="362"/>
      <c r="X225" s="254">
        <f>+VLOOKUP(A225,[2]Sheet1!$A$13:$D$744,4,FALSE)</f>
        <v>70</v>
      </c>
      <c r="Y225" s="254" t="str">
        <f>+VLOOKUP(X225,bd_lista!$A$3:$C$590,3,FALSE)</f>
        <v>Ministerio de Trabajo, Empleo y Previsión Social</v>
      </c>
      <c r="Z225" s="314"/>
      <c r="AA225" s="350"/>
    </row>
    <row r="226" spans="1:27" ht="15" customHeight="1">
      <c r="A226" s="264">
        <v>311</v>
      </c>
      <c r="B226" s="306">
        <f>+A226</f>
        <v>311</v>
      </c>
      <c r="C226" s="259" t="str">
        <f>+VLOOKUP(A226,bd_lista!$A$3:$C$590,3,FALSE)</f>
        <v>Autoridad de Fisc y Ctrol Soc de Agua Potable Saneam.Básico</v>
      </c>
      <c r="D226" s="361" t="str">
        <f>+C226</f>
        <v>Autoridad de Fisc y Ctrol Soc de Agua Potable Saneam.Básico</v>
      </c>
      <c r="E226" s="259" t="s">
        <v>1313</v>
      </c>
      <c r="F226" s="255">
        <f ca="1">+IFERROR(INDEX('Hoja de Trabajo para listado'!$A$155:$Z$1048576,MATCH($A226,'Hoja de Trabajo para listado'!$A$155:$A$1048576,0),MATCH((CUADRO!F$5&amp;$E226),'Hoja de Trabajo para listado'!$A$151:$Z$151,0)),0)+IFERROR(INDEX('Hoja de Trabajo para listado'!$AB$155:$BA$1048576,MATCH($A226,'Hoja de Trabajo para listado'!$AB$155:$AB$1048576,0),MATCH((CUADRO!F$5&amp;$E226),'Hoja de Trabajo para listado'!$AB$151:$BA$151,0)),0)+IFERROR(INDEX('Hoja de Trabajo para listado'!$BC$155:$CB$1048576,MATCH($A226,'Hoja de Trabajo para listado'!$BC$155:$BC$1048576,0),MATCH((CUADRO!F$5&amp;$E226),'Hoja de Trabajo para listado'!$BC$151:$CB$151,0)),0)+IFERROR(INDEX('Hoja de Trabajo para listado'!$DE$153:$DG$274,MATCH($A226,'Hoja de Trabajo para listado'!$DE$153:$DE$1048576,0),MATCH((CUADRO!F$5&amp;$E226),'Hoja de Trabajo para listado'!$DE$151:$DG$151,0)),0)+IFERROR(INDEX('Hoja de Trabajo para listado'!$CD$155:$DC$1048576,MATCH($A226,'Hoja de Trabajo para listado'!$CD$155:$CD$1048576,0),MATCH((CUADRO!F$5&amp;$E226),'Hoja de Trabajo para listado'!$CD$151:$DC$151,0)),0)</f>
        <v>0</v>
      </c>
      <c r="G226" s="255">
        <f ca="1">+IFERROR(INDEX('Hoja de Trabajo para listado'!$A$155:$Z$1048576,MATCH($A226,'Hoja de Trabajo para listado'!$A$155:$A$1048576,0),MATCH((CUADRO!G$5&amp;$E226),'Hoja de Trabajo para listado'!$A$151:$Z$151,0)),0)+IFERROR(INDEX('Hoja de Trabajo para listado'!$AB$155:$BA$1048576,MATCH($A226,'Hoja de Trabajo para listado'!$AB$155:$AB$1048576,0),MATCH((CUADRO!G$5&amp;$E226),'Hoja de Trabajo para listado'!$AB$151:$BA$151,0)),0)+IFERROR(INDEX('Hoja de Trabajo para listado'!$BC$155:$CB$1048576,MATCH($A226,'Hoja de Trabajo para listado'!$BC$155:$BC$1048576,0),MATCH((CUADRO!G$5&amp;$E226),'Hoja de Trabajo para listado'!$BC$151:$CB$151,0)),0)+IFERROR(INDEX('Hoja de Trabajo para listado'!$DE$153:$DG$274,MATCH($A226,'Hoja de Trabajo para listado'!$DE$153:$DE$1048576,0),MATCH((CUADRO!G$5&amp;$E226),'Hoja de Trabajo para listado'!$DE$151:$DG$151,0)),0)+IFERROR(INDEX('Hoja de Trabajo para listado'!$CD$155:$DC$1048576,MATCH($A226,'Hoja de Trabajo para listado'!$CD$155:$CD$1048576,0),MATCH((CUADRO!G$5&amp;$E226),'Hoja de Trabajo para listado'!$CD$151:$DC$151,0)),0)</f>
        <v>0</v>
      </c>
      <c r="H226" s="255">
        <f ca="1">+IFERROR(INDEX('Hoja de Trabajo para listado'!$A$155:$Z$1048576,MATCH($A226,'Hoja de Trabajo para listado'!$A$155:$A$1048576,0),MATCH((CUADRO!H$5&amp;$E226),'Hoja de Trabajo para listado'!$A$151:$Z$151,0)),0)+IFERROR(INDEX('Hoja de Trabajo para listado'!$AB$155:$BA$1048576,MATCH($A226,'Hoja de Trabajo para listado'!$AB$155:$AB$1048576,0),MATCH((CUADRO!H$5&amp;$E226),'Hoja de Trabajo para listado'!$AB$151:$BA$151,0)),0)+IFERROR(INDEX('Hoja de Trabajo para listado'!$BC$155:$CB$1048576,MATCH($A226,'Hoja de Trabajo para listado'!$BC$155:$BC$1048576,0),MATCH((CUADRO!H$5&amp;$E226),'Hoja de Trabajo para listado'!$BC$151:$CB$151,0)),0)+IFERROR(INDEX('Hoja de Trabajo para listado'!$DE$153:$DG$274,MATCH($A226,'Hoja de Trabajo para listado'!$DE$153:$DE$1048576,0),MATCH((CUADRO!H$5&amp;$E226),'Hoja de Trabajo para listado'!$DE$151:$DG$151,0)),0)+IFERROR(INDEX('Hoja de Trabajo para listado'!$CD$155:$DC$1048576,MATCH($A226,'Hoja de Trabajo para listado'!$CD$155:$CD$1048576,0),MATCH((CUADRO!H$5&amp;$E226),'Hoja de Trabajo para listado'!$CD$151:$DC$151,0)),0)</f>
        <v>0</v>
      </c>
      <c r="I226" s="255">
        <f ca="1">+IFERROR(INDEX('Hoja de Trabajo para listado'!$A$155:$Z$1048576,MATCH($A226,'Hoja de Trabajo para listado'!$A$155:$A$1048576,0),MATCH((CUADRO!I$5&amp;$E226),'Hoja de Trabajo para listado'!$A$151:$Z$151,0)),0)+IFERROR(INDEX('Hoja de Trabajo para listado'!$AB$155:$BA$1048576,MATCH($A226,'Hoja de Trabajo para listado'!$AB$155:$AB$1048576,0),MATCH((CUADRO!I$5&amp;$E226),'Hoja de Trabajo para listado'!$AB$151:$BA$151,0)),0)+IFERROR(INDEX('Hoja de Trabajo para listado'!$BC$155:$CB$1048576,MATCH($A226,'Hoja de Trabajo para listado'!$BC$155:$BC$1048576,0),MATCH((CUADRO!I$5&amp;$E226),'Hoja de Trabajo para listado'!$BC$151:$CB$151,0)),0)+IFERROR(INDEX('Hoja de Trabajo para listado'!$DE$153:$DG$274,MATCH($A226,'Hoja de Trabajo para listado'!$DE$153:$DE$1048576,0),MATCH((CUADRO!I$5&amp;$E226),'Hoja de Trabajo para listado'!$DE$151:$DG$151,0)),0)+IFERROR(INDEX('Hoja de Trabajo para listado'!$CD$155:$DC$1048576,MATCH($A226,'Hoja de Trabajo para listado'!$CD$155:$CD$1048576,0),MATCH((CUADRO!I$5&amp;$E226),'Hoja de Trabajo para listado'!$CD$151:$DC$151,0)),0)</f>
        <v>0</v>
      </c>
      <c r="J226" s="255">
        <f ca="1">+IFERROR(INDEX('Hoja de Trabajo para listado'!$A$155:$Z$1048576,MATCH($A226,'Hoja de Trabajo para listado'!$A$155:$A$1048576,0),MATCH((CUADRO!J$5&amp;$E226),'Hoja de Trabajo para listado'!$A$151:$Z$151,0)),0)+IFERROR(INDEX('Hoja de Trabajo para listado'!$AB$155:$BA$1048576,MATCH($A226,'Hoja de Trabajo para listado'!$AB$155:$AB$1048576,0),MATCH((CUADRO!J$5&amp;$E226),'Hoja de Trabajo para listado'!$AB$151:$BA$151,0)),0)+IFERROR(INDEX('Hoja de Trabajo para listado'!$BC$155:$CB$1048576,MATCH($A226,'Hoja de Trabajo para listado'!$BC$155:$BC$1048576,0),MATCH((CUADRO!J$5&amp;$E226),'Hoja de Trabajo para listado'!$BC$151:$CB$151,0)),0)+IFERROR(INDEX('Hoja de Trabajo para listado'!$DE$153:$DG$274,MATCH($A226,'Hoja de Trabajo para listado'!$DE$153:$DE$1048576,0),MATCH((CUADRO!J$5&amp;$E226),'Hoja de Trabajo para listado'!$DE$151:$DG$151,0)),0)+IFERROR(INDEX('Hoja de Trabajo para listado'!$CD$155:$DC$1048576,MATCH($A226,'Hoja de Trabajo para listado'!$CD$155:$CD$1048576,0),MATCH((CUADRO!J$5&amp;$E226),'Hoja de Trabajo para listado'!$CD$151:$DC$151,0)),0)</f>
        <v>0</v>
      </c>
      <c r="K226" s="255">
        <f ca="1">+IFERROR(INDEX('Hoja de Trabajo para listado'!$A$155:$Z$1048576,MATCH($A226,'Hoja de Trabajo para listado'!$A$155:$A$1048576,0),MATCH((CUADRO!K$5&amp;$E226),'Hoja de Trabajo para listado'!$A$151:$Z$151,0)),0)+IFERROR(INDEX('Hoja de Trabajo para listado'!$AB$155:$BA$1048576,MATCH($A226,'Hoja de Trabajo para listado'!$AB$155:$AB$1048576,0),MATCH((CUADRO!K$5&amp;$E226),'Hoja de Trabajo para listado'!$AB$151:$BA$151,0)),0)+IFERROR(INDEX('Hoja de Trabajo para listado'!$BC$155:$CB$1048576,MATCH($A226,'Hoja de Trabajo para listado'!$BC$155:$BC$1048576,0),MATCH((CUADRO!K$5&amp;$E226),'Hoja de Trabajo para listado'!$BC$151:$CB$151,0)),0)+IFERROR(INDEX('Hoja de Trabajo para listado'!$DE$153:$DG$274,MATCH($A226,'Hoja de Trabajo para listado'!$DE$153:$DE$1048576,0),MATCH((CUADRO!K$5&amp;$E226),'Hoja de Trabajo para listado'!$DE$151:$DG$151,0)),0)+IFERROR(INDEX('Hoja de Trabajo para listado'!$CD$155:$DC$1048576,MATCH($A226,'Hoja de Trabajo para listado'!$CD$155:$CD$1048576,0),MATCH((CUADRO!K$5&amp;$E226),'Hoja de Trabajo para listado'!$CD$151:$DC$151,0)),0)</f>
        <v>0</v>
      </c>
      <c r="L226" s="255">
        <f ca="1">+IFERROR(INDEX('Hoja de Trabajo para listado'!$A$155:$Z$1048576,MATCH($A226,'Hoja de Trabajo para listado'!$A$155:$A$1048576,0),MATCH((CUADRO!L$5&amp;$E226),'Hoja de Trabajo para listado'!$A$151:$Z$151,0)),0)+IFERROR(INDEX('Hoja de Trabajo para listado'!$AB$155:$BA$1048576,MATCH($A226,'Hoja de Trabajo para listado'!$AB$155:$AB$1048576,0),MATCH((CUADRO!L$5&amp;$E226),'Hoja de Trabajo para listado'!$AB$151:$BA$151,0)),0)+IFERROR(INDEX('Hoja de Trabajo para listado'!$BC$155:$CB$1048576,MATCH($A226,'Hoja de Trabajo para listado'!$BC$155:$BC$1048576,0),MATCH((CUADRO!L$5&amp;$E226),'Hoja de Trabajo para listado'!$BC$151:$CB$151,0)),0)+IFERROR(INDEX('Hoja de Trabajo para listado'!$DE$153:$DG$274,MATCH($A226,'Hoja de Trabajo para listado'!$DE$153:$DE$1048576,0),MATCH((CUADRO!L$5&amp;$E226),'Hoja de Trabajo para listado'!$DE$151:$DG$151,0)),0)+IFERROR(INDEX('Hoja de Trabajo para listado'!$CD$155:$DC$1048576,MATCH($A226,'Hoja de Trabajo para listado'!$CD$155:$CD$1048576,0),MATCH((CUADRO!L$5&amp;$E226),'Hoja de Trabajo para listado'!$CD$151:$DC$151,0)),0)</f>
        <v>0</v>
      </c>
      <c r="M226" s="255">
        <f ca="1">+IFERROR(INDEX('Hoja de Trabajo para listado'!$A$155:$Z$1048576,MATCH($A226,'Hoja de Trabajo para listado'!$A$155:$A$1048576,0),MATCH((CUADRO!M$5&amp;$E226),'Hoja de Trabajo para listado'!$A$151:$Z$151,0)),0)+IFERROR(INDEX('Hoja de Trabajo para listado'!$AB$155:$BA$1048576,MATCH($A226,'Hoja de Trabajo para listado'!$AB$155:$AB$1048576,0),MATCH((CUADRO!M$5&amp;$E226),'Hoja de Trabajo para listado'!$AB$151:$BA$151,0)),0)+IFERROR(INDEX('Hoja de Trabajo para listado'!$BC$155:$CB$1048576,MATCH($A226,'Hoja de Trabajo para listado'!$BC$155:$BC$1048576,0),MATCH((CUADRO!M$5&amp;$E226),'Hoja de Trabajo para listado'!$BC$151:$CB$151,0)),0)+IFERROR(INDEX('Hoja de Trabajo para listado'!$DE$153:$DG$274,MATCH($A226,'Hoja de Trabajo para listado'!$DE$153:$DE$1048576,0),MATCH((CUADRO!M$5&amp;$E226),'Hoja de Trabajo para listado'!$DE$151:$DG$151,0)),0)+IFERROR(INDEX('Hoja de Trabajo para listado'!$CD$155:$DC$1048576,MATCH($A226,'Hoja de Trabajo para listado'!$CD$155:$CD$1048576,0),MATCH((CUADRO!M$5&amp;$E226),'Hoja de Trabajo para listado'!$CD$151:$DC$151,0)),0)</f>
        <v>0</v>
      </c>
      <c r="N226" s="255">
        <f ca="1">+IFERROR(INDEX('Hoja de Trabajo para listado'!$A$155:$Z$1048576,MATCH($A226,'Hoja de Trabajo para listado'!$A$155:$A$1048576,0),MATCH((CUADRO!N$5&amp;$E226),'Hoja de Trabajo para listado'!$A$151:$Z$151,0)),0)+IFERROR(INDEX('Hoja de Trabajo para listado'!$AB$155:$BA$1048576,MATCH($A226,'Hoja de Trabajo para listado'!$AB$155:$AB$1048576,0),MATCH((CUADRO!N$5&amp;$E226),'Hoja de Trabajo para listado'!$AB$151:$BA$151,0)),0)+IFERROR(INDEX('Hoja de Trabajo para listado'!$BC$155:$CB$1048576,MATCH($A226,'Hoja de Trabajo para listado'!$BC$155:$BC$1048576,0),MATCH((CUADRO!N$5&amp;$E226),'Hoja de Trabajo para listado'!$BC$151:$CB$151,0)),0)+IFERROR(INDEX('Hoja de Trabajo para listado'!$DE$153:$DG$274,MATCH($A226,'Hoja de Trabajo para listado'!$DE$153:$DE$1048576,0),MATCH((CUADRO!N$5&amp;$E226),'Hoja de Trabajo para listado'!$DE$151:$DG$151,0)),0)+IFERROR(INDEX('Hoja de Trabajo para listado'!$CD$155:$DC$1048576,MATCH($A226,'Hoja de Trabajo para listado'!$CD$155:$CD$1048576,0),MATCH((CUADRO!N$5&amp;$E226),'Hoja de Trabajo para listado'!$CD$151:$DC$151,0)),0)</f>
        <v>0</v>
      </c>
      <c r="O226" s="255">
        <f ca="1">+IFERROR(INDEX('Hoja de Trabajo para listado'!$A$155:$Z$1048576,MATCH($A226,'Hoja de Trabajo para listado'!$A$155:$A$1048576,0),MATCH((CUADRO!O$5&amp;$E226),'Hoja de Trabajo para listado'!$A$151:$Z$151,0)),0)+IFERROR(INDEX('Hoja de Trabajo para listado'!$AB$155:$BA$1048576,MATCH($A226,'Hoja de Trabajo para listado'!$AB$155:$AB$1048576,0),MATCH((CUADRO!O$5&amp;$E226),'Hoja de Trabajo para listado'!$AB$151:$BA$151,0)),0)+IFERROR(INDEX('Hoja de Trabajo para listado'!$BC$155:$CB$1048576,MATCH($A226,'Hoja de Trabajo para listado'!$BC$155:$BC$1048576,0),MATCH((CUADRO!O$5&amp;$E226),'Hoja de Trabajo para listado'!$BC$151:$CB$151,0)),0)+IFERROR(INDEX('Hoja de Trabajo para listado'!$DE$153:$DG$274,MATCH($A226,'Hoja de Trabajo para listado'!$DE$153:$DE$1048576,0),MATCH((CUADRO!O$5&amp;$E226),'Hoja de Trabajo para listado'!$DE$151:$DG$151,0)),0)+IFERROR(INDEX('Hoja de Trabajo para listado'!$CD$155:$DC$1048576,MATCH($A226,'Hoja de Trabajo para listado'!$CD$155:$CD$1048576,0),MATCH((CUADRO!O$5&amp;$E226),'Hoja de Trabajo para listado'!$CD$151:$DC$151,0)),0)</f>
        <v>0</v>
      </c>
      <c r="P226" s="255">
        <f ca="1">+IFERROR(INDEX('Hoja de Trabajo para listado'!$A$155:$Z$1048576,MATCH($A226,'Hoja de Trabajo para listado'!$A$155:$A$1048576,0),MATCH((CUADRO!P$5&amp;$E226),'Hoja de Trabajo para listado'!$A$151:$Z$151,0)),0)+IFERROR(INDEX('Hoja de Trabajo para listado'!$AB$155:$BA$1048576,MATCH($A226,'Hoja de Trabajo para listado'!$AB$155:$AB$1048576,0),MATCH((CUADRO!P$5&amp;$E226),'Hoja de Trabajo para listado'!$AB$151:$BA$151,0)),0)+IFERROR(INDEX('Hoja de Trabajo para listado'!$BC$155:$CB$1048576,MATCH($A226,'Hoja de Trabajo para listado'!$BC$155:$BC$1048576,0),MATCH((CUADRO!P$5&amp;$E226),'Hoja de Trabajo para listado'!$BC$151:$CB$151,0)),0)+IFERROR(INDEX('Hoja de Trabajo para listado'!$DE$153:$DG$274,MATCH($A226,'Hoja de Trabajo para listado'!$DE$153:$DE$1048576,0),MATCH((CUADRO!P$5&amp;$E226),'Hoja de Trabajo para listado'!$DE$151:$DG$151,0)),0)+IFERROR(INDEX('Hoja de Trabajo para listado'!$CD$155:$DC$1048576,MATCH($A226,'Hoja de Trabajo para listado'!$CD$155:$CD$1048576,0),MATCH((CUADRO!P$5&amp;$E226),'Hoja de Trabajo para listado'!$CD$151:$DC$151,0)),0)</f>
        <v>0</v>
      </c>
      <c r="Q226" s="255">
        <f ca="1">+IFERROR(INDEX('Hoja de Trabajo para listado'!$A$155:$Z$1048576,MATCH($A226,'Hoja de Trabajo para listado'!$A$155:$A$1048576,0),MATCH((CUADRO!Q$5&amp;$E226),'Hoja de Trabajo para listado'!$A$151:$Z$151,0)),0)+IFERROR(INDEX('Hoja de Trabajo para listado'!$AB$155:$BA$1048576,MATCH($A226,'Hoja de Trabajo para listado'!$AB$155:$AB$1048576,0),MATCH((CUADRO!Q$5&amp;$E226),'Hoja de Trabajo para listado'!$AB$151:$BA$151,0)),0)+IFERROR(INDEX('Hoja de Trabajo para listado'!$BC$155:$CB$1048576,MATCH($A226,'Hoja de Trabajo para listado'!$BC$155:$BC$1048576,0),MATCH((CUADRO!Q$5&amp;$E226),'Hoja de Trabajo para listado'!$BC$151:$CB$151,0)),0)+IFERROR(INDEX('Hoja de Trabajo para listado'!$DE$153:$DG$274,MATCH($A226,'Hoja de Trabajo para listado'!$DE$153:$DE$1048576,0),MATCH((CUADRO!Q$5&amp;$E226),'Hoja de Trabajo para listado'!$DE$151:$DG$151,0)),0)+IFERROR(INDEX('Hoja de Trabajo para listado'!$CD$155:$DC$1048576,MATCH($A226,'Hoja de Trabajo para listado'!$CD$155:$CD$1048576,0),MATCH((CUADRO!Q$5&amp;$E226),'Hoja de Trabajo para listado'!$CD$151:$DC$151,0)),0)</f>
        <v>0</v>
      </c>
      <c r="R226" s="255">
        <f t="shared" ca="1" si="6"/>
        <v>0</v>
      </c>
      <c r="S226" s="255"/>
      <c r="T226" s="255">
        <f ca="1">+T227</f>
        <v>271530.06</v>
      </c>
      <c r="U226" s="254">
        <f t="shared" si="7"/>
        <v>1</v>
      </c>
      <c r="V226" s="362" t="str">
        <f>+VLOOKUP(A226,bd_lista!$A$3:$E$590,5,FALSE)</f>
        <v>Instituciones Descentralizadas</v>
      </c>
      <c r="W226" s="361" t="str">
        <f>+V226</f>
        <v>Instituciones Descentralizadas</v>
      </c>
      <c r="X226" s="254">
        <f>+VLOOKUP(A226,[2]Sheet1!$A$13:$D$744,4,FALSE)</f>
        <v>86</v>
      </c>
      <c r="Y226" s="254" t="str">
        <f>+VLOOKUP(X226,bd_lista!$A$3:$C$590,3,FALSE)</f>
        <v>Ministerio de Medio Ambiente y Agua</v>
      </c>
      <c r="Z226" s="316">
        <f>+X226</f>
        <v>86</v>
      </c>
      <c r="AA226" s="348" t="str">
        <f>+Y226</f>
        <v>Ministerio de Medio Ambiente y Agua</v>
      </c>
    </row>
    <row r="227" spans="1:27" ht="15" customHeight="1">
      <c r="A227" s="32">
        <v>311</v>
      </c>
      <c r="B227" s="307"/>
      <c r="C227" s="362" t="str">
        <f>+VLOOKUP(A227,bd_lista!$A$3:$C$590,3,FALSE)</f>
        <v>Autoridad de Fisc y Ctrol Soc de Agua Potable Saneam.Básico</v>
      </c>
      <c r="D227" s="362"/>
      <c r="E227" s="362" t="s">
        <v>1314</v>
      </c>
      <c r="F227" s="257">
        <f ca="1">+IFERROR(INDEX('Hoja de Trabajo para listado'!$A$155:$Z$1048576,MATCH($A227,'Hoja de Trabajo para listado'!$A$155:$A$1048576,0),MATCH((CUADRO!F$5&amp;$E227),'Hoja de Trabajo para listado'!$A$151:$Z$151,0)),0)+IFERROR(INDEX('Hoja de Trabajo para listado'!$AB$155:$BA$1048576,MATCH($A227,'Hoja de Trabajo para listado'!$AB$155:$AB$1048576,0),MATCH((CUADRO!F$5&amp;$E227),'Hoja de Trabajo para listado'!$AB$151:$BA$151,0)),0)+IFERROR(INDEX('Hoja de Trabajo para listado'!$BC$155:$CB$1048576,MATCH($A227,'Hoja de Trabajo para listado'!$BC$155:$BC$1048576,0),MATCH((CUADRO!F$5&amp;$E227),'Hoja de Trabajo para listado'!$BC$151:$CB$151,0)),0)+IFERROR(INDEX('Hoja de Trabajo para listado'!$DE$153:$DG$274,MATCH($A227,'Hoja de Trabajo para listado'!$DE$153:$DE$1048576,0),MATCH((CUADRO!F$5&amp;$E227),'Hoja de Trabajo para listado'!$DE$151:$DG$151,0)),0)+IFERROR(INDEX('Hoja de Trabajo para listado'!$CD$155:$DC$1048576,MATCH($A227,'Hoja de Trabajo para listado'!$CD$155:$CD$1048576,0),MATCH((CUADRO!F$5&amp;$E227),'Hoja de Trabajo para listado'!$CD$151:$DC$151,0)),0)</f>
        <v>0</v>
      </c>
      <c r="G227" s="257">
        <f ca="1">+IFERROR(INDEX('Hoja de Trabajo para listado'!$A$155:$Z$1048576,MATCH($A227,'Hoja de Trabajo para listado'!$A$155:$A$1048576,0),MATCH((CUADRO!G$5&amp;$E227),'Hoja de Trabajo para listado'!$A$151:$Z$151,0)),0)+IFERROR(INDEX('Hoja de Trabajo para listado'!$AB$155:$BA$1048576,MATCH($A227,'Hoja de Trabajo para listado'!$AB$155:$AB$1048576,0),MATCH((CUADRO!G$5&amp;$E227),'Hoja de Trabajo para listado'!$AB$151:$BA$151,0)),0)+IFERROR(INDEX('Hoja de Trabajo para listado'!$BC$155:$CB$1048576,MATCH($A227,'Hoja de Trabajo para listado'!$BC$155:$BC$1048576,0),MATCH((CUADRO!G$5&amp;$E227),'Hoja de Trabajo para listado'!$BC$151:$CB$151,0)),0)+IFERROR(INDEX('Hoja de Trabajo para listado'!$DE$153:$DG$274,MATCH($A227,'Hoja de Trabajo para listado'!$DE$153:$DE$1048576,0),MATCH((CUADRO!G$5&amp;$E227),'Hoja de Trabajo para listado'!$DE$151:$DG$151,0)),0)+IFERROR(INDEX('Hoja de Trabajo para listado'!$CD$155:$DC$1048576,MATCH($A227,'Hoja de Trabajo para listado'!$CD$155:$CD$1048576,0),MATCH((CUADRO!G$5&amp;$E227),'Hoja de Trabajo para listado'!$CD$151:$DC$151,0)),0)</f>
        <v>0</v>
      </c>
      <c r="H227" s="257">
        <f ca="1">+IFERROR(INDEX('Hoja de Trabajo para listado'!$A$155:$Z$1048576,MATCH($A227,'Hoja de Trabajo para listado'!$A$155:$A$1048576,0),MATCH((CUADRO!H$5&amp;$E227),'Hoja de Trabajo para listado'!$A$151:$Z$151,0)),0)+IFERROR(INDEX('Hoja de Trabajo para listado'!$AB$155:$BA$1048576,MATCH($A227,'Hoja de Trabajo para listado'!$AB$155:$AB$1048576,0),MATCH((CUADRO!H$5&amp;$E227),'Hoja de Trabajo para listado'!$AB$151:$BA$151,0)),0)+IFERROR(INDEX('Hoja de Trabajo para listado'!$BC$155:$CB$1048576,MATCH($A227,'Hoja de Trabajo para listado'!$BC$155:$BC$1048576,0),MATCH((CUADRO!H$5&amp;$E227),'Hoja de Trabajo para listado'!$BC$151:$CB$151,0)),0)+IFERROR(INDEX('Hoja de Trabajo para listado'!$DE$153:$DG$274,MATCH($A227,'Hoja de Trabajo para listado'!$DE$153:$DE$1048576,0),MATCH((CUADRO!H$5&amp;$E227),'Hoja de Trabajo para listado'!$DE$151:$DG$151,0)),0)+IFERROR(INDEX('Hoja de Trabajo para listado'!$CD$155:$DC$1048576,MATCH($A227,'Hoja de Trabajo para listado'!$CD$155:$CD$1048576,0),MATCH((CUADRO!H$5&amp;$E227),'Hoja de Trabajo para listado'!$CD$151:$DC$151,0)),0)</f>
        <v>0</v>
      </c>
      <c r="I227" s="257">
        <f ca="1">+IFERROR(INDEX('Hoja de Trabajo para listado'!$A$155:$Z$1048576,MATCH($A227,'Hoja de Trabajo para listado'!$A$155:$A$1048576,0),MATCH((CUADRO!I$5&amp;$E227),'Hoja de Trabajo para listado'!$A$151:$Z$151,0)),0)+IFERROR(INDEX('Hoja de Trabajo para listado'!$AB$155:$BA$1048576,MATCH($A227,'Hoja de Trabajo para listado'!$AB$155:$AB$1048576,0),MATCH((CUADRO!I$5&amp;$E227),'Hoja de Trabajo para listado'!$AB$151:$BA$151,0)),0)+IFERROR(INDEX('Hoja de Trabajo para listado'!$BC$155:$CB$1048576,MATCH($A227,'Hoja de Trabajo para listado'!$BC$155:$BC$1048576,0),MATCH((CUADRO!I$5&amp;$E227),'Hoja de Trabajo para listado'!$BC$151:$CB$151,0)),0)+IFERROR(INDEX('Hoja de Trabajo para listado'!$DE$153:$DG$274,MATCH($A227,'Hoja de Trabajo para listado'!$DE$153:$DE$1048576,0),MATCH((CUADRO!I$5&amp;$E227),'Hoja de Trabajo para listado'!$DE$151:$DG$151,0)),0)+IFERROR(INDEX('Hoja de Trabajo para listado'!$CD$155:$DC$1048576,MATCH($A227,'Hoja de Trabajo para listado'!$CD$155:$CD$1048576,0),MATCH((CUADRO!I$5&amp;$E227),'Hoja de Trabajo para listado'!$CD$151:$DC$151,0)),0)</f>
        <v>0</v>
      </c>
      <c r="J227" s="257">
        <f ca="1">+IFERROR(INDEX('Hoja de Trabajo para listado'!$A$155:$Z$1048576,MATCH($A227,'Hoja de Trabajo para listado'!$A$155:$A$1048576,0),MATCH((CUADRO!J$5&amp;$E227),'Hoja de Trabajo para listado'!$A$151:$Z$151,0)),0)+IFERROR(INDEX('Hoja de Trabajo para listado'!$AB$155:$BA$1048576,MATCH($A227,'Hoja de Trabajo para listado'!$AB$155:$AB$1048576,0),MATCH((CUADRO!J$5&amp;$E227),'Hoja de Trabajo para listado'!$AB$151:$BA$151,0)),0)+IFERROR(INDEX('Hoja de Trabajo para listado'!$BC$155:$CB$1048576,MATCH($A227,'Hoja de Trabajo para listado'!$BC$155:$BC$1048576,0),MATCH((CUADRO!J$5&amp;$E227),'Hoja de Trabajo para listado'!$BC$151:$CB$151,0)),0)+IFERROR(INDEX('Hoja de Trabajo para listado'!$DE$153:$DG$274,MATCH($A227,'Hoja de Trabajo para listado'!$DE$153:$DE$1048576,0),MATCH((CUADRO!J$5&amp;$E227),'Hoja de Trabajo para listado'!$DE$151:$DG$151,0)),0)+IFERROR(INDEX('Hoja de Trabajo para listado'!$CD$155:$DC$1048576,MATCH($A227,'Hoja de Trabajo para listado'!$CD$155:$CD$1048576,0),MATCH((CUADRO!J$5&amp;$E227),'Hoja de Trabajo para listado'!$CD$151:$DC$151,0)),0)</f>
        <v>0</v>
      </c>
      <c r="K227" s="257">
        <f ca="1">+IFERROR(INDEX('Hoja de Trabajo para listado'!$A$155:$Z$1048576,MATCH($A227,'Hoja de Trabajo para listado'!$A$155:$A$1048576,0),MATCH((CUADRO!K$5&amp;$E227),'Hoja de Trabajo para listado'!$A$151:$Z$151,0)),0)+IFERROR(INDEX('Hoja de Trabajo para listado'!$AB$155:$BA$1048576,MATCH($A227,'Hoja de Trabajo para listado'!$AB$155:$AB$1048576,0),MATCH((CUADRO!K$5&amp;$E227),'Hoja de Trabajo para listado'!$AB$151:$BA$151,0)),0)+IFERROR(INDEX('Hoja de Trabajo para listado'!$BC$155:$CB$1048576,MATCH($A227,'Hoja de Trabajo para listado'!$BC$155:$BC$1048576,0),MATCH((CUADRO!K$5&amp;$E227),'Hoja de Trabajo para listado'!$BC$151:$CB$151,0)),0)+IFERROR(INDEX('Hoja de Trabajo para listado'!$DE$153:$DG$274,MATCH($A227,'Hoja de Trabajo para listado'!$DE$153:$DE$1048576,0),MATCH((CUADRO!K$5&amp;$E227),'Hoja de Trabajo para listado'!$DE$151:$DG$151,0)),0)+IFERROR(INDEX('Hoja de Trabajo para listado'!$CD$155:$DC$1048576,MATCH($A227,'Hoja de Trabajo para listado'!$CD$155:$CD$1048576,0),MATCH((CUADRO!K$5&amp;$E227),'Hoja de Trabajo para listado'!$CD$151:$DC$151,0)),0)</f>
        <v>2847.86</v>
      </c>
      <c r="L227" s="257">
        <f ca="1">+IFERROR(INDEX('Hoja de Trabajo para listado'!$A$155:$Z$1048576,MATCH($A227,'Hoja de Trabajo para listado'!$A$155:$A$1048576,0),MATCH((CUADRO!L$5&amp;$E227),'Hoja de Trabajo para listado'!$A$151:$Z$151,0)),0)+IFERROR(INDEX('Hoja de Trabajo para listado'!$AB$155:$BA$1048576,MATCH($A227,'Hoja de Trabajo para listado'!$AB$155:$AB$1048576,0),MATCH((CUADRO!L$5&amp;$E227),'Hoja de Trabajo para listado'!$AB$151:$BA$151,0)),0)+IFERROR(INDEX('Hoja de Trabajo para listado'!$BC$155:$CB$1048576,MATCH($A227,'Hoja de Trabajo para listado'!$BC$155:$BC$1048576,0),MATCH((CUADRO!L$5&amp;$E227),'Hoja de Trabajo para listado'!$BC$151:$CB$151,0)),0)+IFERROR(INDEX('Hoja de Trabajo para listado'!$DE$153:$DG$274,MATCH($A227,'Hoja de Trabajo para listado'!$DE$153:$DE$1048576,0),MATCH((CUADRO!L$5&amp;$E227),'Hoja de Trabajo para listado'!$DE$151:$DG$151,0)),0)+IFERROR(INDEX('Hoja de Trabajo para listado'!$CD$155:$DC$1048576,MATCH($A227,'Hoja de Trabajo para listado'!$CD$155:$CD$1048576,0),MATCH((CUADRO!L$5&amp;$E227),'Hoja de Trabajo para listado'!$CD$151:$DC$151,0)),0)</f>
        <v>0</v>
      </c>
      <c r="M227" s="257">
        <f ca="1">+IFERROR(INDEX('Hoja de Trabajo para listado'!$A$155:$Z$1048576,MATCH($A227,'Hoja de Trabajo para listado'!$A$155:$A$1048576,0),MATCH((CUADRO!M$5&amp;$E227),'Hoja de Trabajo para listado'!$A$151:$Z$151,0)),0)+IFERROR(INDEX('Hoja de Trabajo para listado'!$AB$155:$BA$1048576,MATCH($A227,'Hoja de Trabajo para listado'!$AB$155:$AB$1048576,0),MATCH((CUADRO!M$5&amp;$E227),'Hoja de Trabajo para listado'!$AB$151:$BA$151,0)),0)+IFERROR(INDEX('Hoja de Trabajo para listado'!$BC$155:$CB$1048576,MATCH($A227,'Hoja de Trabajo para listado'!$BC$155:$BC$1048576,0),MATCH((CUADRO!M$5&amp;$E227),'Hoja de Trabajo para listado'!$BC$151:$CB$151,0)),0)+IFERROR(INDEX('Hoja de Trabajo para listado'!$DE$153:$DG$274,MATCH($A227,'Hoja de Trabajo para listado'!$DE$153:$DE$1048576,0),MATCH((CUADRO!M$5&amp;$E227),'Hoja de Trabajo para listado'!$DE$151:$DG$151,0)),0)+IFERROR(INDEX('Hoja de Trabajo para listado'!$CD$155:$DC$1048576,MATCH($A227,'Hoja de Trabajo para listado'!$CD$155:$CD$1048576,0),MATCH((CUADRO!M$5&amp;$E227),'Hoja de Trabajo para listado'!$CD$151:$DC$151,0)),0)</f>
        <v>255.03</v>
      </c>
      <c r="N227" s="257">
        <f ca="1">+IFERROR(INDEX('Hoja de Trabajo para listado'!$A$155:$Z$1048576,MATCH($A227,'Hoja de Trabajo para listado'!$A$155:$A$1048576,0),MATCH((CUADRO!N$5&amp;$E227),'Hoja de Trabajo para listado'!$A$151:$Z$151,0)),0)+IFERROR(INDEX('Hoja de Trabajo para listado'!$AB$155:$BA$1048576,MATCH($A227,'Hoja de Trabajo para listado'!$AB$155:$AB$1048576,0),MATCH((CUADRO!N$5&amp;$E227),'Hoja de Trabajo para listado'!$AB$151:$BA$151,0)),0)+IFERROR(INDEX('Hoja de Trabajo para listado'!$BC$155:$CB$1048576,MATCH($A227,'Hoja de Trabajo para listado'!$BC$155:$BC$1048576,0),MATCH((CUADRO!N$5&amp;$E227),'Hoja de Trabajo para listado'!$BC$151:$CB$151,0)),0)+IFERROR(INDEX('Hoja de Trabajo para listado'!$DE$153:$DG$274,MATCH($A227,'Hoja de Trabajo para listado'!$DE$153:$DE$1048576,0),MATCH((CUADRO!N$5&amp;$E227),'Hoja de Trabajo para listado'!$DE$151:$DG$151,0)),0)+IFERROR(INDEX('Hoja de Trabajo para listado'!$CD$155:$DC$1048576,MATCH($A227,'Hoja de Trabajo para listado'!$CD$155:$CD$1048576,0),MATCH((CUADRO!N$5&amp;$E227),'Hoja de Trabajo para listado'!$CD$151:$DC$151,0)),0)</f>
        <v>268427.17</v>
      </c>
      <c r="O227" s="257">
        <f ca="1">+IFERROR(INDEX('Hoja de Trabajo para listado'!$A$155:$Z$1048576,MATCH($A227,'Hoja de Trabajo para listado'!$A$155:$A$1048576,0),MATCH((CUADRO!O$5&amp;$E227),'Hoja de Trabajo para listado'!$A$151:$Z$151,0)),0)+IFERROR(INDEX('Hoja de Trabajo para listado'!$AB$155:$BA$1048576,MATCH($A227,'Hoja de Trabajo para listado'!$AB$155:$AB$1048576,0),MATCH((CUADRO!O$5&amp;$E227),'Hoja de Trabajo para listado'!$AB$151:$BA$151,0)),0)+IFERROR(INDEX('Hoja de Trabajo para listado'!$BC$155:$CB$1048576,MATCH($A227,'Hoja de Trabajo para listado'!$BC$155:$BC$1048576,0),MATCH((CUADRO!O$5&amp;$E227),'Hoja de Trabajo para listado'!$BC$151:$CB$151,0)),0)+IFERROR(INDEX('Hoja de Trabajo para listado'!$DE$153:$DG$274,MATCH($A227,'Hoja de Trabajo para listado'!$DE$153:$DE$1048576,0),MATCH((CUADRO!O$5&amp;$E227),'Hoja de Trabajo para listado'!$DE$151:$DG$151,0)),0)+IFERROR(INDEX('Hoja de Trabajo para listado'!$CD$155:$DC$1048576,MATCH($A227,'Hoja de Trabajo para listado'!$CD$155:$CD$1048576,0),MATCH((CUADRO!O$5&amp;$E227),'Hoja de Trabajo para listado'!$CD$151:$DC$151,0)),0)</f>
        <v>0</v>
      </c>
      <c r="P227" s="257">
        <f ca="1">+IFERROR(INDEX('Hoja de Trabajo para listado'!$A$155:$Z$1048576,MATCH($A227,'Hoja de Trabajo para listado'!$A$155:$A$1048576,0),MATCH((CUADRO!P$5&amp;$E227),'Hoja de Trabajo para listado'!$A$151:$Z$151,0)),0)+IFERROR(INDEX('Hoja de Trabajo para listado'!$AB$155:$BA$1048576,MATCH($A227,'Hoja de Trabajo para listado'!$AB$155:$AB$1048576,0),MATCH((CUADRO!P$5&amp;$E227),'Hoja de Trabajo para listado'!$AB$151:$BA$151,0)),0)+IFERROR(INDEX('Hoja de Trabajo para listado'!$BC$155:$CB$1048576,MATCH($A227,'Hoja de Trabajo para listado'!$BC$155:$BC$1048576,0),MATCH((CUADRO!P$5&amp;$E227),'Hoja de Trabajo para listado'!$BC$151:$CB$151,0)),0)+IFERROR(INDEX('Hoja de Trabajo para listado'!$DE$153:$DG$274,MATCH($A227,'Hoja de Trabajo para listado'!$DE$153:$DE$1048576,0),MATCH((CUADRO!P$5&amp;$E227),'Hoja de Trabajo para listado'!$DE$151:$DG$151,0)),0)+IFERROR(INDEX('Hoja de Trabajo para listado'!$CD$155:$DC$1048576,MATCH($A227,'Hoja de Trabajo para listado'!$CD$155:$CD$1048576,0),MATCH((CUADRO!P$5&amp;$E227),'Hoja de Trabajo para listado'!$CD$151:$DC$151,0)),0)</f>
        <v>0</v>
      </c>
      <c r="Q227" s="257">
        <f ca="1">+IFERROR(INDEX('Hoja de Trabajo para listado'!$A$155:$Z$1048576,MATCH($A227,'Hoja de Trabajo para listado'!$A$155:$A$1048576,0),MATCH((CUADRO!Q$5&amp;$E227),'Hoja de Trabajo para listado'!$A$151:$Z$151,0)),0)+IFERROR(INDEX('Hoja de Trabajo para listado'!$AB$155:$BA$1048576,MATCH($A227,'Hoja de Trabajo para listado'!$AB$155:$AB$1048576,0),MATCH((CUADRO!Q$5&amp;$E227),'Hoja de Trabajo para listado'!$AB$151:$BA$151,0)),0)+IFERROR(INDEX('Hoja de Trabajo para listado'!$BC$155:$CB$1048576,MATCH($A227,'Hoja de Trabajo para listado'!$BC$155:$BC$1048576,0),MATCH((CUADRO!Q$5&amp;$E227),'Hoja de Trabajo para listado'!$BC$151:$CB$151,0)),0)+IFERROR(INDEX('Hoja de Trabajo para listado'!$DE$153:$DG$274,MATCH($A227,'Hoja de Trabajo para listado'!$DE$153:$DE$1048576,0),MATCH((CUADRO!Q$5&amp;$E227),'Hoja de Trabajo para listado'!$DE$151:$DG$151,0)),0)+IFERROR(INDEX('Hoja de Trabajo para listado'!$CD$155:$DC$1048576,MATCH($A227,'Hoja de Trabajo para listado'!$CD$155:$CD$1048576,0),MATCH((CUADRO!Q$5&amp;$E227),'Hoja de Trabajo para listado'!$CD$151:$DC$151,0)),0)</f>
        <v>0</v>
      </c>
      <c r="R227" s="257">
        <f t="shared" ca="1" si="6"/>
        <v>271530.06</v>
      </c>
      <c r="S227" s="257">
        <f ca="1">+R226+R227</f>
        <v>271530.06</v>
      </c>
      <c r="T227" s="257">
        <f ca="1">+S227</f>
        <v>271530.06</v>
      </c>
      <c r="U227" s="256">
        <f t="shared" si="7"/>
        <v>2</v>
      </c>
      <c r="V227" s="362" t="str">
        <f>+VLOOKUP(A227,bd_lista!$A$3:$E$590,5,FALSE)</f>
        <v>Instituciones Descentralizadas</v>
      </c>
      <c r="W227" s="362"/>
      <c r="X227" s="254">
        <f>+VLOOKUP(A227,[2]Sheet1!$A$13:$D$744,4,FALSE)</f>
        <v>86</v>
      </c>
      <c r="Y227" s="254" t="str">
        <f>+VLOOKUP(X227,bd_lista!$A$3:$C$590,3,FALSE)</f>
        <v>Ministerio de Medio Ambiente y Agua</v>
      </c>
      <c r="Z227" s="314"/>
      <c r="AA227" s="350"/>
    </row>
    <row r="228" spans="1:27" ht="15" customHeight="1">
      <c r="A228" s="264">
        <v>315</v>
      </c>
      <c r="B228" s="306">
        <f>+A228</f>
        <v>315</v>
      </c>
      <c r="C228" s="259" t="str">
        <f>+VLOOKUP(A228,bd_lista!$A$3:$C$590,3,FALSE)</f>
        <v>Autoridad de Fiscalización de Empresas</v>
      </c>
      <c r="D228" s="361" t="str">
        <f>+C228</f>
        <v>Autoridad de Fiscalización de Empresas</v>
      </c>
      <c r="E228" s="259" t="s">
        <v>1313</v>
      </c>
      <c r="F228" s="255">
        <f ca="1">+IFERROR(INDEX('Hoja de Trabajo para listado'!$A$155:$Z$1048576,MATCH($A228,'Hoja de Trabajo para listado'!$A$155:$A$1048576,0),MATCH((CUADRO!F$5&amp;$E228),'Hoja de Trabajo para listado'!$A$151:$Z$151,0)),0)+IFERROR(INDEX('Hoja de Trabajo para listado'!$AB$155:$BA$1048576,MATCH($A228,'Hoja de Trabajo para listado'!$AB$155:$AB$1048576,0),MATCH((CUADRO!F$5&amp;$E228),'Hoja de Trabajo para listado'!$AB$151:$BA$151,0)),0)+IFERROR(INDEX('Hoja de Trabajo para listado'!$BC$155:$CB$1048576,MATCH($A228,'Hoja de Trabajo para listado'!$BC$155:$BC$1048576,0),MATCH((CUADRO!F$5&amp;$E228),'Hoja de Trabajo para listado'!$BC$151:$CB$151,0)),0)+IFERROR(INDEX('Hoja de Trabajo para listado'!$DE$153:$DG$274,MATCH($A228,'Hoja de Trabajo para listado'!$DE$153:$DE$1048576,0),MATCH((CUADRO!F$5&amp;$E228),'Hoja de Trabajo para listado'!$DE$151:$DG$151,0)),0)+IFERROR(INDEX('Hoja de Trabajo para listado'!$CD$155:$DC$1048576,MATCH($A228,'Hoja de Trabajo para listado'!$CD$155:$CD$1048576,0),MATCH((CUADRO!F$5&amp;$E228),'Hoja de Trabajo para listado'!$CD$151:$DC$151,0)),0)</f>
        <v>0</v>
      </c>
      <c r="G228" s="255">
        <f ca="1">+IFERROR(INDEX('Hoja de Trabajo para listado'!$A$155:$Z$1048576,MATCH($A228,'Hoja de Trabajo para listado'!$A$155:$A$1048576,0),MATCH((CUADRO!G$5&amp;$E228),'Hoja de Trabajo para listado'!$A$151:$Z$151,0)),0)+IFERROR(INDEX('Hoja de Trabajo para listado'!$AB$155:$BA$1048576,MATCH($A228,'Hoja de Trabajo para listado'!$AB$155:$AB$1048576,0),MATCH((CUADRO!G$5&amp;$E228),'Hoja de Trabajo para listado'!$AB$151:$BA$151,0)),0)+IFERROR(INDEX('Hoja de Trabajo para listado'!$BC$155:$CB$1048576,MATCH($A228,'Hoja de Trabajo para listado'!$BC$155:$BC$1048576,0),MATCH((CUADRO!G$5&amp;$E228),'Hoja de Trabajo para listado'!$BC$151:$CB$151,0)),0)+IFERROR(INDEX('Hoja de Trabajo para listado'!$DE$153:$DG$274,MATCH($A228,'Hoja de Trabajo para listado'!$DE$153:$DE$1048576,0),MATCH((CUADRO!G$5&amp;$E228),'Hoja de Trabajo para listado'!$DE$151:$DG$151,0)),0)+IFERROR(INDEX('Hoja de Trabajo para listado'!$CD$155:$DC$1048576,MATCH($A228,'Hoja de Trabajo para listado'!$CD$155:$CD$1048576,0),MATCH((CUADRO!G$5&amp;$E228),'Hoja de Trabajo para listado'!$CD$151:$DC$151,0)),0)</f>
        <v>0</v>
      </c>
      <c r="H228" s="255">
        <f ca="1">+IFERROR(INDEX('Hoja de Trabajo para listado'!$A$155:$Z$1048576,MATCH($A228,'Hoja de Trabajo para listado'!$A$155:$A$1048576,0),MATCH((CUADRO!H$5&amp;$E228),'Hoja de Trabajo para listado'!$A$151:$Z$151,0)),0)+IFERROR(INDEX('Hoja de Trabajo para listado'!$AB$155:$BA$1048576,MATCH($A228,'Hoja de Trabajo para listado'!$AB$155:$AB$1048576,0),MATCH((CUADRO!H$5&amp;$E228),'Hoja de Trabajo para listado'!$AB$151:$BA$151,0)),0)+IFERROR(INDEX('Hoja de Trabajo para listado'!$BC$155:$CB$1048576,MATCH($A228,'Hoja de Trabajo para listado'!$BC$155:$BC$1048576,0),MATCH((CUADRO!H$5&amp;$E228),'Hoja de Trabajo para listado'!$BC$151:$CB$151,0)),0)+IFERROR(INDEX('Hoja de Trabajo para listado'!$DE$153:$DG$274,MATCH($A228,'Hoja de Trabajo para listado'!$DE$153:$DE$1048576,0),MATCH((CUADRO!H$5&amp;$E228),'Hoja de Trabajo para listado'!$DE$151:$DG$151,0)),0)+IFERROR(INDEX('Hoja de Trabajo para listado'!$CD$155:$DC$1048576,MATCH($A228,'Hoja de Trabajo para listado'!$CD$155:$CD$1048576,0),MATCH((CUADRO!H$5&amp;$E228),'Hoja de Trabajo para listado'!$CD$151:$DC$151,0)),0)</f>
        <v>0</v>
      </c>
      <c r="I228" s="255">
        <f ca="1">+IFERROR(INDEX('Hoja de Trabajo para listado'!$A$155:$Z$1048576,MATCH($A228,'Hoja de Trabajo para listado'!$A$155:$A$1048576,0),MATCH((CUADRO!I$5&amp;$E228),'Hoja de Trabajo para listado'!$A$151:$Z$151,0)),0)+IFERROR(INDEX('Hoja de Trabajo para listado'!$AB$155:$BA$1048576,MATCH($A228,'Hoja de Trabajo para listado'!$AB$155:$AB$1048576,0),MATCH((CUADRO!I$5&amp;$E228),'Hoja de Trabajo para listado'!$AB$151:$BA$151,0)),0)+IFERROR(INDEX('Hoja de Trabajo para listado'!$BC$155:$CB$1048576,MATCH($A228,'Hoja de Trabajo para listado'!$BC$155:$BC$1048576,0),MATCH((CUADRO!I$5&amp;$E228),'Hoja de Trabajo para listado'!$BC$151:$CB$151,0)),0)+IFERROR(INDEX('Hoja de Trabajo para listado'!$DE$153:$DG$274,MATCH($A228,'Hoja de Trabajo para listado'!$DE$153:$DE$1048576,0),MATCH((CUADRO!I$5&amp;$E228),'Hoja de Trabajo para listado'!$DE$151:$DG$151,0)),0)+IFERROR(INDEX('Hoja de Trabajo para listado'!$CD$155:$DC$1048576,MATCH($A228,'Hoja de Trabajo para listado'!$CD$155:$CD$1048576,0),MATCH((CUADRO!I$5&amp;$E228),'Hoja de Trabajo para listado'!$CD$151:$DC$151,0)),0)</f>
        <v>0</v>
      </c>
      <c r="J228" s="255">
        <f ca="1">+IFERROR(INDEX('Hoja de Trabajo para listado'!$A$155:$Z$1048576,MATCH($A228,'Hoja de Trabajo para listado'!$A$155:$A$1048576,0),MATCH((CUADRO!J$5&amp;$E228),'Hoja de Trabajo para listado'!$A$151:$Z$151,0)),0)+IFERROR(INDEX('Hoja de Trabajo para listado'!$AB$155:$BA$1048576,MATCH($A228,'Hoja de Trabajo para listado'!$AB$155:$AB$1048576,0),MATCH((CUADRO!J$5&amp;$E228),'Hoja de Trabajo para listado'!$AB$151:$BA$151,0)),0)+IFERROR(INDEX('Hoja de Trabajo para listado'!$BC$155:$CB$1048576,MATCH($A228,'Hoja de Trabajo para listado'!$BC$155:$BC$1048576,0),MATCH((CUADRO!J$5&amp;$E228),'Hoja de Trabajo para listado'!$BC$151:$CB$151,0)),0)+IFERROR(INDEX('Hoja de Trabajo para listado'!$DE$153:$DG$274,MATCH($A228,'Hoja de Trabajo para listado'!$DE$153:$DE$1048576,0),MATCH((CUADRO!J$5&amp;$E228),'Hoja de Trabajo para listado'!$DE$151:$DG$151,0)),0)+IFERROR(INDEX('Hoja de Trabajo para listado'!$CD$155:$DC$1048576,MATCH($A228,'Hoja de Trabajo para listado'!$CD$155:$CD$1048576,0),MATCH((CUADRO!J$5&amp;$E228),'Hoja de Trabajo para listado'!$CD$151:$DC$151,0)),0)</f>
        <v>0</v>
      </c>
      <c r="K228" s="255">
        <f ca="1">+IFERROR(INDEX('Hoja de Trabajo para listado'!$A$155:$Z$1048576,MATCH($A228,'Hoja de Trabajo para listado'!$A$155:$A$1048576,0),MATCH((CUADRO!K$5&amp;$E228),'Hoja de Trabajo para listado'!$A$151:$Z$151,0)),0)+IFERROR(INDEX('Hoja de Trabajo para listado'!$AB$155:$BA$1048576,MATCH($A228,'Hoja de Trabajo para listado'!$AB$155:$AB$1048576,0),MATCH((CUADRO!K$5&amp;$E228),'Hoja de Trabajo para listado'!$AB$151:$BA$151,0)),0)+IFERROR(INDEX('Hoja de Trabajo para listado'!$BC$155:$CB$1048576,MATCH($A228,'Hoja de Trabajo para listado'!$BC$155:$BC$1048576,0),MATCH((CUADRO!K$5&amp;$E228),'Hoja de Trabajo para listado'!$BC$151:$CB$151,0)),0)+IFERROR(INDEX('Hoja de Trabajo para listado'!$DE$153:$DG$274,MATCH($A228,'Hoja de Trabajo para listado'!$DE$153:$DE$1048576,0),MATCH((CUADRO!K$5&amp;$E228),'Hoja de Trabajo para listado'!$DE$151:$DG$151,0)),0)+IFERROR(INDEX('Hoja de Trabajo para listado'!$CD$155:$DC$1048576,MATCH($A228,'Hoja de Trabajo para listado'!$CD$155:$CD$1048576,0),MATCH((CUADRO!K$5&amp;$E228),'Hoja de Trabajo para listado'!$CD$151:$DC$151,0)),0)</f>
        <v>0</v>
      </c>
      <c r="L228" s="255">
        <f ca="1">+IFERROR(INDEX('Hoja de Trabajo para listado'!$A$155:$Z$1048576,MATCH($A228,'Hoja de Trabajo para listado'!$A$155:$A$1048576,0),MATCH((CUADRO!L$5&amp;$E228),'Hoja de Trabajo para listado'!$A$151:$Z$151,0)),0)+IFERROR(INDEX('Hoja de Trabajo para listado'!$AB$155:$BA$1048576,MATCH($A228,'Hoja de Trabajo para listado'!$AB$155:$AB$1048576,0),MATCH((CUADRO!L$5&amp;$E228),'Hoja de Trabajo para listado'!$AB$151:$BA$151,0)),0)+IFERROR(INDEX('Hoja de Trabajo para listado'!$BC$155:$CB$1048576,MATCH($A228,'Hoja de Trabajo para listado'!$BC$155:$BC$1048576,0),MATCH((CUADRO!L$5&amp;$E228),'Hoja de Trabajo para listado'!$BC$151:$CB$151,0)),0)+IFERROR(INDEX('Hoja de Trabajo para listado'!$DE$153:$DG$274,MATCH($A228,'Hoja de Trabajo para listado'!$DE$153:$DE$1048576,0),MATCH((CUADRO!L$5&amp;$E228),'Hoja de Trabajo para listado'!$DE$151:$DG$151,0)),0)+IFERROR(INDEX('Hoja de Trabajo para listado'!$CD$155:$DC$1048576,MATCH($A228,'Hoja de Trabajo para listado'!$CD$155:$CD$1048576,0),MATCH((CUADRO!L$5&amp;$E228),'Hoja de Trabajo para listado'!$CD$151:$DC$151,0)),0)</f>
        <v>0</v>
      </c>
      <c r="M228" s="255">
        <f ca="1">+IFERROR(INDEX('Hoja de Trabajo para listado'!$A$155:$Z$1048576,MATCH($A228,'Hoja de Trabajo para listado'!$A$155:$A$1048576,0),MATCH((CUADRO!M$5&amp;$E228),'Hoja de Trabajo para listado'!$A$151:$Z$151,0)),0)+IFERROR(INDEX('Hoja de Trabajo para listado'!$AB$155:$BA$1048576,MATCH($A228,'Hoja de Trabajo para listado'!$AB$155:$AB$1048576,0),MATCH((CUADRO!M$5&amp;$E228),'Hoja de Trabajo para listado'!$AB$151:$BA$151,0)),0)+IFERROR(INDEX('Hoja de Trabajo para listado'!$BC$155:$CB$1048576,MATCH($A228,'Hoja de Trabajo para listado'!$BC$155:$BC$1048576,0),MATCH((CUADRO!M$5&amp;$E228),'Hoja de Trabajo para listado'!$BC$151:$CB$151,0)),0)+IFERROR(INDEX('Hoja de Trabajo para listado'!$DE$153:$DG$274,MATCH($A228,'Hoja de Trabajo para listado'!$DE$153:$DE$1048576,0),MATCH((CUADRO!M$5&amp;$E228),'Hoja de Trabajo para listado'!$DE$151:$DG$151,0)),0)+IFERROR(INDEX('Hoja de Trabajo para listado'!$CD$155:$DC$1048576,MATCH($A228,'Hoja de Trabajo para listado'!$CD$155:$CD$1048576,0),MATCH((CUADRO!M$5&amp;$E228),'Hoja de Trabajo para listado'!$CD$151:$DC$151,0)),0)</f>
        <v>0</v>
      </c>
      <c r="N228" s="255">
        <f ca="1">+IFERROR(INDEX('Hoja de Trabajo para listado'!$A$155:$Z$1048576,MATCH($A228,'Hoja de Trabajo para listado'!$A$155:$A$1048576,0),MATCH((CUADRO!N$5&amp;$E228),'Hoja de Trabajo para listado'!$A$151:$Z$151,0)),0)+IFERROR(INDEX('Hoja de Trabajo para listado'!$AB$155:$BA$1048576,MATCH($A228,'Hoja de Trabajo para listado'!$AB$155:$AB$1048576,0),MATCH((CUADRO!N$5&amp;$E228),'Hoja de Trabajo para listado'!$AB$151:$BA$151,0)),0)+IFERROR(INDEX('Hoja de Trabajo para listado'!$BC$155:$CB$1048576,MATCH($A228,'Hoja de Trabajo para listado'!$BC$155:$BC$1048576,0),MATCH((CUADRO!N$5&amp;$E228),'Hoja de Trabajo para listado'!$BC$151:$CB$151,0)),0)+IFERROR(INDEX('Hoja de Trabajo para listado'!$DE$153:$DG$274,MATCH($A228,'Hoja de Trabajo para listado'!$DE$153:$DE$1048576,0),MATCH((CUADRO!N$5&amp;$E228),'Hoja de Trabajo para listado'!$DE$151:$DG$151,0)),0)+IFERROR(INDEX('Hoja de Trabajo para listado'!$CD$155:$DC$1048576,MATCH($A228,'Hoja de Trabajo para listado'!$CD$155:$CD$1048576,0),MATCH((CUADRO!N$5&amp;$E228),'Hoja de Trabajo para listado'!$CD$151:$DC$151,0)),0)</f>
        <v>0</v>
      </c>
      <c r="O228" s="255">
        <f ca="1">+IFERROR(INDEX('Hoja de Trabajo para listado'!$A$155:$Z$1048576,MATCH($A228,'Hoja de Trabajo para listado'!$A$155:$A$1048576,0),MATCH((CUADRO!O$5&amp;$E228),'Hoja de Trabajo para listado'!$A$151:$Z$151,0)),0)+IFERROR(INDEX('Hoja de Trabajo para listado'!$AB$155:$BA$1048576,MATCH($A228,'Hoja de Trabajo para listado'!$AB$155:$AB$1048576,0),MATCH((CUADRO!O$5&amp;$E228),'Hoja de Trabajo para listado'!$AB$151:$BA$151,0)),0)+IFERROR(INDEX('Hoja de Trabajo para listado'!$BC$155:$CB$1048576,MATCH($A228,'Hoja de Trabajo para listado'!$BC$155:$BC$1048576,0),MATCH((CUADRO!O$5&amp;$E228),'Hoja de Trabajo para listado'!$BC$151:$CB$151,0)),0)+IFERROR(INDEX('Hoja de Trabajo para listado'!$DE$153:$DG$274,MATCH($A228,'Hoja de Trabajo para listado'!$DE$153:$DE$1048576,0),MATCH((CUADRO!O$5&amp;$E228),'Hoja de Trabajo para listado'!$DE$151:$DG$151,0)),0)+IFERROR(INDEX('Hoja de Trabajo para listado'!$CD$155:$DC$1048576,MATCH($A228,'Hoja de Trabajo para listado'!$CD$155:$CD$1048576,0),MATCH((CUADRO!O$5&amp;$E228),'Hoja de Trabajo para listado'!$CD$151:$DC$151,0)),0)</f>
        <v>0</v>
      </c>
      <c r="P228" s="255">
        <f ca="1">+IFERROR(INDEX('Hoja de Trabajo para listado'!$A$155:$Z$1048576,MATCH($A228,'Hoja de Trabajo para listado'!$A$155:$A$1048576,0),MATCH((CUADRO!P$5&amp;$E228),'Hoja de Trabajo para listado'!$A$151:$Z$151,0)),0)+IFERROR(INDEX('Hoja de Trabajo para listado'!$AB$155:$BA$1048576,MATCH($A228,'Hoja de Trabajo para listado'!$AB$155:$AB$1048576,0),MATCH((CUADRO!P$5&amp;$E228),'Hoja de Trabajo para listado'!$AB$151:$BA$151,0)),0)+IFERROR(INDEX('Hoja de Trabajo para listado'!$BC$155:$CB$1048576,MATCH($A228,'Hoja de Trabajo para listado'!$BC$155:$BC$1048576,0),MATCH((CUADRO!P$5&amp;$E228),'Hoja de Trabajo para listado'!$BC$151:$CB$151,0)),0)+IFERROR(INDEX('Hoja de Trabajo para listado'!$DE$153:$DG$274,MATCH($A228,'Hoja de Trabajo para listado'!$DE$153:$DE$1048576,0),MATCH((CUADRO!P$5&amp;$E228),'Hoja de Trabajo para listado'!$DE$151:$DG$151,0)),0)+IFERROR(INDEX('Hoja de Trabajo para listado'!$CD$155:$DC$1048576,MATCH($A228,'Hoja de Trabajo para listado'!$CD$155:$CD$1048576,0),MATCH((CUADRO!P$5&amp;$E228),'Hoja de Trabajo para listado'!$CD$151:$DC$151,0)),0)</f>
        <v>0</v>
      </c>
      <c r="Q228" s="255">
        <f ca="1">+IFERROR(INDEX('Hoja de Trabajo para listado'!$A$155:$Z$1048576,MATCH($A228,'Hoja de Trabajo para listado'!$A$155:$A$1048576,0),MATCH((CUADRO!Q$5&amp;$E228),'Hoja de Trabajo para listado'!$A$151:$Z$151,0)),0)+IFERROR(INDEX('Hoja de Trabajo para listado'!$AB$155:$BA$1048576,MATCH($A228,'Hoja de Trabajo para listado'!$AB$155:$AB$1048576,0),MATCH((CUADRO!Q$5&amp;$E228),'Hoja de Trabajo para listado'!$AB$151:$BA$151,0)),0)+IFERROR(INDEX('Hoja de Trabajo para listado'!$BC$155:$CB$1048576,MATCH($A228,'Hoja de Trabajo para listado'!$BC$155:$BC$1048576,0),MATCH((CUADRO!Q$5&amp;$E228),'Hoja de Trabajo para listado'!$BC$151:$CB$151,0)),0)+IFERROR(INDEX('Hoja de Trabajo para listado'!$DE$153:$DG$274,MATCH($A228,'Hoja de Trabajo para listado'!$DE$153:$DE$1048576,0),MATCH((CUADRO!Q$5&amp;$E228),'Hoja de Trabajo para listado'!$DE$151:$DG$151,0)),0)+IFERROR(INDEX('Hoja de Trabajo para listado'!$CD$155:$DC$1048576,MATCH($A228,'Hoja de Trabajo para listado'!$CD$155:$CD$1048576,0),MATCH((CUADRO!Q$5&amp;$E228),'Hoja de Trabajo para listado'!$CD$151:$DC$151,0)),0)</f>
        <v>0</v>
      </c>
      <c r="R228" s="255">
        <f t="shared" ca="1" si="6"/>
        <v>0</v>
      </c>
      <c r="S228" s="255"/>
      <c r="T228" s="255">
        <f ca="1">+T229</f>
        <v>179325.96</v>
      </c>
      <c r="U228" s="254">
        <f t="shared" si="7"/>
        <v>1</v>
      </c>
      <c r="V228" s="362" t="str">
        <f>+VLOOKUP(A228,bd_lista!$A$3:$E$590,5,FALSE)</f>
        <v>Instituciones Descentralizadas</v>
      </c>
      <c r="W228" s="361" t="str">
        <f>+V228</f>
        <v>Instituciones Descentralizadas</v>
      </c>
      <c r="X228" s="254">
        <f>+VLOOKUP(A228,[2]Sheet1!$A$13:$D$744,4,FALSE)</f>
        <v>41</v>
      </c>
      <c r="Y228" s="254" t="str">
        <f>+VLOOKUP(X228,bd_lista!$A$3:$C$590,3,FALSE)</f>
        <v>Ministerio de Desarrollo Productivo y Economía Plural</v>
      </c>
      <c r="Z228" s="316">
        <f>+X228</f>
        <v>41</v>
      </c>
      <c r="AA228" s="348" t="str">
        <f>+Y228</f>
        <v>Ministerio de Desarrollo Productivo y Economía Plural</v>
      </c>
    </row>
    <row r="229" spans="1:27" ht="15" customHeight="1">
      <c r="A229" s="32">
        <v>315</v>
      </c>
      <c r="B229" s="307"/>
      <c r="C229" s="362" t="str">
        <f>+VLOOKUP(A229,bd_lista!$A$3:$C$590,3,FALSE)</f>
        <v>Autoridad de Fiscalización de Empresas</v>
      </c>
      <c r="D229" s="362"/>
      <c r="E229" s="362" t="s">
        <v>1314</v>
      </c>
      <c r="F229" s="257">
        <f ca="1">+IFERROR(INDEX('Hoja de Trabajo para listado'!$A$155:$Z$1048576,MATCH($A229,'Hoja de Trabajo para listado'!$A$155:$A$1048576,0),MATCH((CUADRO!F$5&amp;$E229),'Hoja de Trabajo para listado'!$A$151:$Z$151,0)),0)+IFERROR(INDEX('Hoja de Trabajo para listado'!$AB$155:$BA$1048576,MATCH($A229,'Hoja de Trabajo para listado'!$AB$155:$AB$1048576,0),MATCH((CUADRO!F$5&amp;$E229),'Hoja de Trabajo para listado'!$AB$151:$BA$151,0)),0)+IFERROR(INDEX('Hoja de Trabajo para listado'!$BC$155:$CB$1048576,MATCH($A229,'Hoja de Trabajo para listado'!$BC$155:$BC$1048576,0),MATCH((CUADRO!F$5&amp;$E229),'Hoja de Trabajo para listado'!$BC$151:$CB$151,0)),0)+IFERROR(INDEX('Hoja de Trabajo para listado'!$DE$153:$DG$274,MATCH($A229,'Hoja de Trabajo para listado'!$DE$153:$DE$1048576,0),MATCH((CUADRO!F$5&amp;$E229),'Hoja de Trabajo para listado'!$DE$151:$DG$151,0)),0)+IFERROR(INDEX('Hoja de Trabajo para listado'!$CD$155:$DC$1048576,MATCH($A229,'Hoja de Trabajo para listado'!$CD$155:$CD$1048576,0),MATCH((CUADRO!F$5&amp;$E229),'Hoja de Trabajo para listado'!$CD$151:$DC$151,0)),0)</f>
        <v>0</v>
      </c>
      <c r="G229" s="257">
        <f ca="1">+IFERROR(INDEX('Hoja de Trabajo para listado'!$A$155:$Z$1048576,MATCH($A229,'Hoja de Trabajo para listado'!$A$155:$A$1048576,0),MATCH((CUADRO!G$5&amp;$E229),'Hoja de Trabajo para listado'!$A$151:$Z$151,0)),0)+IFERROR(INDEX('Hoja de Trabajo para listado'!$AB$155:$BA$1048576,MATCH($A229,'Hoja de Trabajo para listado'!$AB$155:$AB$1048576,0),MATCH((CUADRO!G$5&amp;$E229),'Hoja de Trabajo para listado'!$AB$151:$BA$151,0)),0)+IFERROR(INDEX('Hoja de Trabajo para listado'!$BC$155:$CB$1048576,MATCH($A229,'Hoja de Trabajo para listado'!$BC$155:$BC$1048576,0),MATCH((CUADRO!G$5&amp;$E229),'Hoja de Trabajo para listado'!$BC$151:$CB$151,0)),0)+IFERROR(INDEX('Hoja de Trabajo para listado'!$DE$153:$DG$274,MATCH($A229,'Hoja de Trabajo para listado'!$DE$153:$DE$1048576,0),MATCH((CUADRO!G$5&amp;$E229),'Hoja de Trabajo para listado'!$DE$151:$DG$151,0)),0)+IFERROR(INDEX('Hoja de Trabajo para listado'!$CD$155:$DC$1048576,MATCH($A229,'Hoja de Trabajo para listado'!$CD$155:$CD$1048576,0),MATCH((CUADRO!G$5&amp;$E229),'Hoja de Trabajo para listado'!$CD$151:$DC$151,0)),0)</f>
        <v>0</v>
      </c>
      <c r="H229" s="257">
        <f ca="1">+IFERROR(INDEX('Hoja de Trabajo para listado'!$A$155:$Z$1048576,MATCH($A229,'Hoja de Trabajo para listado'!$A$155:$A$1048576,0),MATCH((CUADRO!H$5&amp;$E229),'Hoja de Trabajo para listado'!$A$151:$Z$151,0)),0)+IFERROR(INDEX('Hoja de Trabajo para listado'!$AB$155:$BA$1048576,MATCH($A229,'Hoja de Trabajo para listado'!$AB$155:$AB$1048576,0),MATCH((CUADRO!H$5&amp;$E229),'Hoja de Trabajo para listado'!$AB$151:$BA$151,0)),0)+IFERROR(INDEX('Hoja de Trabajo para listado'!$BC$155:$CB$1048576,MATCH($A229,'Hoja de Trabajo para listado'!$BC$155:$BC$1048576,0),MATCH((CUADRO!H$5&amp;$E229),'Hoja de Trabajo para listado'!$BC$151:$CB$151,0)),0)+IFERROR(INDEX('Hoja de Trabajo para listado'!$DE$153:$DG$274,MATCH($A229,'Hoja de Trabajo para listado'!$DE$153:$DE$1048576,0),MATCH((CUADRO!H$5&amp;$E229),'Hoja de Trabajo para listado'!$DE$151:$DG$151,0)),0)+IFERROR(INDEX('Hoja de Trabajo para listado'!$CD$155:$DC$1048576,MATCH($A229,'Hoja de Trabajo para listado'!$CD$155:$CD$1048576,0),MATCH((CUADRO!H$5&amp;$E229),'Hoja de Trabajo para listado'!$CD$151:$DC$151,0)),0)</f>
        <v>0</v>
      </c>
      <c r="I229" s="257">
        <f ca="1">+IFERROR(INDEX('Hoja de Trabajo para listado'!$A$155:$Z$1048576,MATCH($A229,'Hoja de Trabajo para listado'!$A$155:$A$1048576,0),MATCH((CUADRO!I$5&amp;$E229),'Hoja de Trabajo para listado'!$A$151:$Z$151,0)),0)+IFERROR(INDEX('Hoja de Trabajo para listado'!$AB$155:$BA$1048576,MATCH($A229,'Hoja de Trabajo para listado'!$AB$155:$AB$1048576,0),MATCH((CUADRO!I$5&amp;$E229),'Hoja de Trabajo para listado'!$AB$151:$BA$151,0)),0)+IFERROR(INDEX('Hoja de Trabajo para listado'!$BC$155:$CB$1048576,MATCH($A229,'Hoja de Trabajo para listado'!$BC$155:$BC$1048576,0),MATCH((CUADRO!I$5&amp;$E229),'Hoja de Trabajo para listado'!$BC$151:$CB$151,0)),0)+IFERROR(INDEX('Hoja de Trabajo para listado'!$DE$153:$DG$274,MATCH($A229,'Hoja de Trabajo para listado'!$DE$153:$DE$1048576,0),MATCH((CUADRO!I$5&amp;$E229),'Hoja de Trabajo para listado'!$DE$151:$DG$151,0)),0)+IFERROR(INDEX('Hoja de Trabajo para listado'!$CD$155:$DC$1048576,MATCH($A229,'Hoja de Trabajo para listado'!$CD$155:$CD$1048576,0),MATCH((CUADRO!I$5&amp;$E229),'Hoja de Trabajo para listado'!$CD$151:$DC$151,0)),0)</f>
        <v>0</v>
      </c>
      <c r="J229" s="257">
        <f ca="1">+IFERROR(INDEX('Hoja de Trabajo para listado'!$A$155:$Z$1048576,MATCH($A229,'Hoja de Trabajo para listado'!$A$155:$A$1048576,0),MATCH((CUADRO!J$5&amp;$E229),'Hoja de Trabajo para listado'!$A$151:$Z$151,0)),0)+IFERROR(INDEX('Hoja de Trabajo para listado'!$AB$155:$BA$1048576,MATCH($A229,'Hoja de Trabajo para listado'!$AB$155:$AB$1048576,0),MATCH((CUADRO!J$5&amp;$E229),'Hoja de Trabajo para listado'!$AB$151:$BA$151,0)),0)+IFERROR(INDEX('Hoja de Trabajo para listado'!$BC$155:$CB$1048576,MATCH($A229,'Hoja de Trabajo para listado'!$BC$155:$BC$1048576,0),MATCH((CUADRO!J$5&amp;$E229),'Hoja de Trabajo para listado'!$BC$151:$CB$151,0)),0)+IFERROR(INDEX('Hoja de Trabajo para listado'!$DE$153:$DG$274,MATCH($A229,'Hoja de Trabajo para listado'!$DE$153:$DE$1048576,0),MATCH((CUADRO!J$5&amp;$E229),'Hoja de Trabajo para listado'!$DE$151:$DG$151,0)),0)+IFERROR(INDEX('Hoja de Trabajo para listado'!$CD$155:$DC$1048576,MATCH($A229,'Hoja de Trabajo para listado'!$CD$155:$CD$1048576,0),MATCH((CUADRO!J$5&amp;$E229),'Hoja de Trabajo para listado'!$CD$151:$DC$151,0)),0)</f>
        <v>0</v>
      </c>
      <c r="K229" s="257">
        <f ca="1">+IFERROR(INDEX('Hoja de Trabajo para listado'!$A$155:$Z$1048576,MATCH($A229,'Hoja de Trabajo para listado'!$A$155:$A$1048576,0),MATCH((CUADRO!K$5&amp;$E229),'Hoja de Trabajo para listado'!$A$151:$Z$151,0)),0)+IFERROR(INDEX('Hoja de Trabajo para listado'!$AB$155:$BA$1048576,MATCH($A229,'Hoja de Trabajo para listado'!$AB$155:$AB$1048576,0),MATCH((CUADRO!K$5&amp;$E229),'Hoja de Trabajo para listado'!$AB$151:$BA$151,0)),0)+IFERROR(INDEX('Hoja de Trabajo para listado'!$BC$155:$CB$1048576,MATCH($A229,'Hoja de Trabajo para listado'!$BC$155:$BC$1048576,0),MATCH((CUADRO!K$5&amp;$E229),'Hoja de Trabajo para listado'!$BC$151:$CB$151,0)),0)+IFERROR(INDEX('Hoja de Trabajo para listado'!$DE$153:$DG$274,MATCH($A229,'Hoja de Trabajo para listado'!$DE$153:$DE$1048576,0),MATCH((CUADRO!K$5&amp;$E229),'Hoja de Trabajo para listado'!$DE$151:$DG$151,0)),0)+IFERROR(INDEX('Hoja de Trabajo para listado'!$CD$155:$DC$1048576,MATCH($A229,'Hoja de Trabajo para listado'!$CD$155:$CD$1048576,0),MATCH((CUADRO!K$5&amp;$E229),'Hoja de Trabajo para listado'!$CD$151:$DC$151,0)),0)</f>
        <v>0</v>
      </c>
      <c r="L229" s="257">
        <f ca="1">+IFERROR(INDEX('Hoja de Trabajo para listado'!$A$155:$Z$1048576,MATCH($A229,'Hoja de Trabajo para listado'!$A$155:$A$1048576,0),MATCH((CUADRO!L$5&amp;$E229),'Hoja de Trabajo para listado'!$A$151:$Z$151,0)),0)+IFERROR(INDEX('Hoja de Trabajo para listado'!$AB$155:$BA$1048576,MATCH($A229,'Hoja de Trabajo para listado'!$AB$155:$AB$1048576,0),MATCH((CUADRO!L$5&amp;$E229),'Hoja de Trabajo para listado'!$AB$151:$BA$151,0)),0)+IFERROR(INDEX('Hoja de Trabajo para listado'!$BC$155:$CB$1048576,MATCH($A229,'Hoja de Trabajo para listado'!$BC$155:$BC$1048576,0),MATCH((CUADRO!L$5&amp;$E229),'Hoja de Trabajo para listado'!$BC$151:$CB$151,0)),0)+IFERROR(INDEX('Hoja de Trabajo para listado'!$DE$153:$DG$274,MATCH($A229,'Hoja de Trabajo para listado'!$DE$153:$DE$1048576,0),MATCH((CUADRO!L$5&amp;$E229),'Hoja de Trabajo para listado'!$DE$151:$DG$151,0)),0)+IFERROR(INDEX('Hoja de Trabajo para listado'!$CD$155:$DC$1048576,MATCH($A229,'Hoja de Trabajo para listado'!$CD$155:$CD$1048576,0),MATCH((CUADRO!L$5&amp;$E229),'Hoja de Trabajo para listado'!$CD$151:$DC$151,0)),0)</f>
        <v>0</v>
      </c>
      <c r="M229" s="257">
        <f ca="1">+IFERROR(INDEX('Hoja de Trabajo para listado'!$A$155:$Z$1048576,MATCH($A229,'Hoja de Trabajo para listado'!$A$155:$A$1048576,0),MATCH((CUADRO!M$5&amp;$E229),'Hoja de Trabajo para listado'!$A$151:$Z$151,0)),0)+IFERROR(INDEX('Hoja de Trabajo para listado'!$AB$155:$BA$1048576,MATCH($A229,'Hoja de Trabajo para listado'!$AB$155:$AB$1048576,0),MATCH((CUADRO!M$5&amp;$E229),'Hoja de Trabajo para listado'!$AB$151:$BA$151,0)),0)+IFERROR(INDEX('Hoja de Trabajo para listado'!$BC$155:$CB$1048576,MATCH($A229,'Hoja de Trabajo para listado'!$BC$155:$BC$1048576,0),MATCH((CUADRO!M$5&amp;$E229),'Hoja de Trabajo para listado'!$BC$151:$CB$151,0)),0)+IFERROR(INDEX('Hoja de Trabajo para listado'!$DE$153:$DG$274,MATCH($A229,'Hoja de Trabajo para listado'!$DE$153:$DE$1048576,0),MATCH((CUADRO!M$5&amp;$E229),'Hoja de Trabajo para listado'!$DE$151:$DG$151,0)),0)+IFERROR(INDEX('Hoja de Trabajo para listado'!$CD$155:$DC$1048576,MATCH($A229,'Hoja de Trabajo para listado'!$CD$155:$CD$1048576,0),MATCH((CUADRO!M$5&amp;$E229),'Hoja de Trabajo para listado'!$CD$151:$DC$151,0)),0)</f>
        <v>0</v>
      </c>
      <c r="N229" s="257">
        <f ca="1">+IFERROR(INDEX('Hoja de Trabajo para listado'!$A$155:$Z$1048576,MATCH($A229,'Hoja de Trabajo para listado'!$A$155:$A$1048576,0),MATCH((CUADRO!N$5&amp;$E229),'Hoja de Trabajo para listado'!$A$151:$Z$151,0)),0)+IFERROR(INDEX('Hoja de Trabajo para listado'!$AB$155:$BA$1048576,MATCH($A229,'Hoja de Trabajo para listado'!$AB$155:$AB$1048576,0),MATCH((CUADRO!N$5&amp;$E229),'Hoja de Trabajo para listado'!$AB$151:$BA$151,0)),0)+IFERROR(INDEX('Hoja de Trabajo para listado'!$BC$155:$CB$1048576,MATCH($A229,'Hoja de Trabajo para listado'!$BC$155:$BC$1048576,0),MATCH((CUADRO!N$5&amp;$E229),'Hoja de Trabajo para listado'!$BC$151:$CB$151,0)),0)+IFERROR(INDEX('Hoja de Trabajo para listado'!$DE$153:$DG$274,MATCH($A229,'Hoja de Trabajo para listado'!$DE$153:$DE$1048576,0),MATCH((CUADRO!N$5&amp;$E229),'Hoja de Trabajo para listado'!$DE$151:$DG$151,0)),0)+IFERROR(INDEX('Hoja de Trabajo para listado'!$CD$155:$DC$1048576,MATCH($A229,'Hoja de Trabajo para listado'!$CD$155:$CD$1048576,0),MATCH((CUADRO!N$5&amp;$E229),'Hoja de Trabajo para listado'!$CD$151:$DC$151,0)),0)</f>
        <v>179325.96</v>
      </c>
      <c r="O229" s="257">
        <f ca="1">+IFERROR(INDEX('Hoja de Trabajo para listado'!$A$155:$Z$1048576,MATCH($A229,'Hoja de Trabajo para listado'!$A$155:$A$1048576,0),MATCH((CUADRO!O$5&amp;$E229),'Hoja de Trabajo para listado'!$A$151:$Z$151,0)),0)+IFERROR(INDEX('Hoja de Trabajo para listado'!$AB$155:$BA$1048576,MATCH($A229,'Hoja de Trabajo para listado'!$AB$155:$AB$1048576,0),MATCH((CUADRO!O$5&amp;$E229),'Hoja de Trabajo para listado'!$AB$151:$BA$151,0)),0)+IFERROR(INDEX('Hoja de Trabajo para listado'!$BC$155:$CB$1048576,MATCH($A229,'Hoja de Trabajo para listado'!$BC$155:$BC$1048576,0),MATCH((CUADRO!O$5&amp;$E229),'Hoja de Trabajo para listado'!$BC$151:$CB$151,0)),0)+IFERROR(INDEX('Hoja de Trabajo para listado'!$DE$153:$DG$274,MATCH($A229,'Hoja de Trabajo para listado'!$DE$153:$DE$1048576,0),MATCH((CUADRO!O$5&amp;$E229),'Hoja de Trabajo para listado'!$DE$151:$DG$151,0)),0)+IFERROR(INDEX('Hoja de Trabajo para listado'!$CD$155:$DC$1048576,MATCH($A229,'Hoja de Trabajo para listado'!$CD$155:$CD$1048576,0),MATCH((CUADRO!O$5&amp;$E229),'Hoja de Trabajo para listado'!$CD$151:$DC$151,0)),0)</f>
        <v>0</v>
      </c>
      <c r="P229" s="257">
        <f ca="1">+IFERROR(INDEX('Hoja de Trabajo para listado'!$A$155:$Z$1048576,MATCH($A229,'Hoja de Trabajo para listado'!$A$155:$A$1048576,0),MATCH((CUADRO!P$5&amp;$E229),'Hoja de Trabajo para listado'!$A$151:$Z$151,0)),0)+IFERROR(INDEX('Hoja de Trabajo para listado'!$AB$155:$BA$1048576,MATCH($A229,'Hoja de Trabajo para listado'!$AB$155:$AB$1048576,0),MATCH((CUADRO!P$5&amp;$E229),'Hoja de Trabajo para listado'!$AB$151:$BA$151,0)),0)+IFERROR(INDEX('Hoja de Trabajo para listado'!$BC$155:$CB$1048576,MATCH($A229,'Hoja de Trabajo para listado'!$BC$155:$BC$1048576,0),MATCH((CUADRO!P$5&amp;$E229),'Hoja de Trabajo para listado'!$BC$151:$CB$151,0)),0)+IFERROR(INDEX('Hoja de Trabajo para listado'!$DE$153:$DG$274,MATCH($A229,'Hoja de Trabajo para listado'!$DE$153:$DE$1048576,0),MATCH((CUADRO!P$5&amp;$E229),'Hoja de Trabajo para listado'!$DE$151:$DG$151,0)),0)+IFERROR(INDEX('Hoja de Trabajo para listado'!$CD$155:$DC$1048576,MATCH($A229,'Hoja de Trabajo para listado'!$CD$155:$CD$1048576,0),MATCH((CUADRO!P$5&amp;$E229),'Hoja de Trabajo para listado'!$CD$151:$DC$151,0)),0)</f>
        <v>0</v>
      </c>
      <c r="Q229" s="257">
        <f ca="1">+IFERROR(INDEX('Hoja de Trabajo para listado'!$A$155:$Z$1048576,MATCH($A229,'Hoja de Trabajo para listado'!$A$155:$A$1048576,0),MATCH((CUADRO!Q$5&amp;$E229),'Hoja de Trabajo para listado'!$A$151:$Z$151,0)),0)+IFERROR(INDEX('Hoja de Trabajo para listado'!$AB$155:$BA$1048576,MATCH($A229,'Hoja de Trabajo para listado'!$AB$155:$AB$1048576,0),MATCH((CUADRO!Q$5&amp;$E229),'Hoja de Trabajo para listado'!$AB$151:$BA$151,0)),0)+IFERROR(INDEX('Hoja de Trabajo para listado'!$BC$155:$CB$1048576,MATCH($A229,'Hoja de Trabajo para listado'!$BC$155:$BC$1048576,0),MATCH((CUADRO!Q$5&amp;$E229),'Hoja de Trabajo para listado'!$BC$151:$CB$151,0)),0)+IFERROR(INDEX('Hoja de Trabajo para listado'!$DE$153:$DG$274,MATCH($A229,'Hoja de Trabajo para listado'!$DE$153:$DE$1048576,0),MATCH((CUADRO!Q$5&amp;$E229),'Hoja de Trabajo para listado'!$DE$151:$DG$151,0)),0)+IFERROR(INDEX('Hoja de Trabajo para listado'!$CD$155:$DC$1048576,MATCH($A229,'Hoja de Trabajo para listado'!$CD$155:$CD$1048576,0),MATCH((CUADRO!Q$5&amp;$E229),'Hoja de Trabajo para listado'!$CD$151:$DC$151,0)),0)</f>
        <v>0</v>
      </c>
      <c r="R229" s="257">
        <f t="shared" ca="1" si="6"/>
        <v>179325.96</v>
      </c>
      <c r="S229" s="257">
        <f ca="1">+R228+R229</f>
        <v>179325.96</v>
      </c>
      <c r="T229" s="257">
        <f ca="1">+S229</f>
        <v>179325.96</v>
      </c>
      <c r="U229" s="256">
        <f t="shared" si="7"/>
        <v>2</v>
      </c>
      <c r="V229" s="362" t="str">
        <f>+VLOOKUP(A229,bd_lista!$A$3:$E$590,5,FALSE)</f>
        <v>Instituciones Descentralizadas</v>
      </c>
      <c r="W229" s="362"/>
      <c r="X229" s="254">
        <f>+VLOOKUP(A229,[2]Sheet1!$A$13:$D$744,4,FALSE)</f>
        <v>41</v>
      </c>
      <c r="Y229" s="254" t="str">
        <f>+VLOOKUP(X229,bd_lista!$A$3:$C$590,3,FALSE)</f>
        <v>Ministerio de Desarrollo Productivo y Economía Plural</v>
      </c>
      <c r="Z229" s="314"/>
      <c r="AA229" s="350"/>
    </row>
    <row r="230" spans="1:27" ht="15" customHeight="1">
      <c r="A230" s="264">
        <v>373</v>
      </c>
      <c r="B230" s="306">
        <f>+A230</f>
        <v>373</v>
      </c>
      <c r="C230" s="259" t="str">
        <f>+VLOOKUP(A230,bd_lista!$A$3:$C$590,3,FALSE)</f>
        <v>Fondo de Desarrollo Indigena</v>
      </c>
      <c r="D230" s="361" t="str">
        <f>+C230</f>
        <v>Fondo de Desarrollo Indigena</v>
      </c>
      <c r="E230" s="259" t="s">
        <v>1313</v>
      </c>
      <c r="F230" s="255">
        <f ca="1">+IFERROR(INDEX('Hoja de Trabajo para listado'!$A$155:$Z$1048576,MATCH($A230,'Hoja de Trabajo para listado'!$A$155:$A$1048576,0),MATCH((CUADRO!F$5&amp;$E230),'Hoja de Trabajo para listado'!$A$151:$Z$151,0)),0)+IFERROR(INDEX('Hoja de Trabajo para listado'!$AB$155:$BA$1048576,MATCH($A230,'Hoja de Trabajo para listado'!$AB$155:$AB$1048576,0),MATCH((CUADRO!F$5&amp;$E230),'Hoja de Trabajo para listado'!$AB$151:$BA$151,0)),0)+IFERROR(INDEX('Hoja de Trabajo para listado'!$BC$155:$CB$1048576,MATCH($A230,'Hoja de Trabajo para listado'!$BC$155:$BC$1048576,0),MATCH((CUADRO!F$5&amp;$E230),'Hoja de Trabajo para listado'!$BC$151:$CB$151,0)),0)+IFERROR(INDEX('Hoja de Trabajo para listado'!$DE$153:$DG$274,MATCH($A230,'Hoja de Trabajo para listado'!$DE$153:$DE$1048576,0),MATCH((CUADRO!F$5&amp;$E230),'Hoja de Trabajo para listado'!$DE$151:$DG$151,0)),0)+IFERROR(INDEX('Hoja de Trabajo para listado'!$CD$155:$DC$1048576,MATCH($A230,'Hoja de Trabajo para listado'!$CD$155:$CD$1048576,0),MATCH((CUADRO!F$5&amp;$E230),'Hoja de Trabajo para listado'!$CD$151:$DC$151,0)),0)</f>
        <v>0</v>
      </c>
      <c r="G230" s="255">
        <f ca="1">+IFERROR(INDEX('Hoja de Trabajo para listado'!$A$155:$Z$1048576,MATCH($A230,'Hoja de Trabajo para listado'!$A$155:$A$1048576,0),MATCH((CUADRO!G$5&amp;$E230),'Hoja de Trabajo para listado'!$A$151:$Z$151,0)),0)+IFERROR(INDEX('Hoja de Trabajo para listado'!$AB$155:$BA$1048576,MATCH($A230,'Hoja de Trabajo para listado'!$AB$155:$AB$1048576,0),MATCH((CUADRO!G$5&amp;$E230),'Hoja de Trabajo para listado'!$AB$151:$BA$151,0)),0)+IFERROR(INDEX('Hoja de Trabajo para listado'!$BC$155:$CB$1048576,MATCH($A230,'Hoja de Trabajo para listado'!$BC$155:$BC$1048576,0),MATCH((CUADRO!G$5&amp;$E230),'Hoja de Trabajo para listado'!$BC$151:$CB$151,0)),0)+IFERROR(INDEX('Hoja de Trabajo para listado'!$DE$153:$DG$274,MATCH($A230,'Hoja de Trabajo para listado'!$DE$153:$DE$1048576,0),MATCH((CUADRO!G$5&amp;$E230),'Hoja de Trabajo para listado'!$DE$151:$DG$151,0)),0)+IFERROR(INDEX('Hoja de Trabajo para listado'!$CD$155:$DC$1048576,MATCH($A230,'Hoja de Trabajo para listado'!$CD$155:$CD$1048576,0),MATCH((CUADRO!G$5&amp;$E230),'Hoja de Trabajo para listado'!$CD$151:$DC$151,0)),0)</f>
        <v>0</v>
      </c>
      <c r="H230" s="255">
        <f ca="1">+IFERROR(INDEX('Hoja de Trabajo para listado'!$A$155:$Z$1048576,MATCH($A230,'Hoja de Trabajo para listado'!$A$155:$A$1048576,0),MATCH((CUADRO!H$5&amp;$E230),'Hoja de Trabajo para listado'!$A$151:$Z$151,0)),0)+IFERROR(INDEX('Hoja de Trabajo para listado'!$AB$155:$BA$1048576,MATCH($A230,'Hoja de Trabajo para listado'!$AB$155:$AB$1048576,0),MATCH((CUADRO!H$5&amp;$E230),'Hoja de Trabajo para listado'!$AB$151:$BA$151,0)),0)+IFERROR(INDEX('Hoja de Trabajo para listado'!$BC$155:$CB$1048576,MATCH($A230,'Hoja de Trabajo para listado'!$BC$155:$BC$1048576,0),MATCH((CUADRO!H$5&amp;$E230),'Hoja de Trabajo para listado'!$BC$151:$CB$151,0)),0)+IFERROR(INDEX('Hoja de Trabajo para listado'!$DE$153:$DG$274,MATCH($A230,'Hoja de Trabajo para listado'!$DE$153:$DE$1048576,0),MATCH((CUADRO!H$5&amp;$E230),'Hoja de Trabajo para listado'!$DE$151:$DG$151,0)),0)+IFERROR(INDEX('Hoja de Trabajo para listado'!$CD$155:$DC$1048576,MATCH($A230,'Hoja de Trabajo para listado'!$CD$155:$CD$1048576,0),MATCH((CUADRO!H$5&amp;$E230),'Hoja de Trabajo para listado'!$CD$151:$DC$151,0)),0)</f>
        <v>0</v>
      </c>
      <c r="I230" s="255">
        <f ca="1">+IFERROR(INDEX('Hoja de Trabajo para listado'!$A$155:$Z$1048576,MATCH($A230,'Hoja de Trabajo para listado'!$A$155:$A$1048576,0),MATCH((CUADRO!I$5&amp;$E230),'Hoja de Trabajo para listado'!$A$151:$Z$151,0)),0)+IFERROR(INDEX('Hoja de Trabajo para listado'!$AB$155:$BA$1048576,MATCH($A230,'Hoja de Trabajo para listado'!$AB$155:$AB$1048576,0),MATCH((CUADRO!I$5&amp;$E230),'Hoja de Trabajo para listado'!$AB$151:$BA$151,0)),0)+IFERROR(INDEX('Hoja de Trabajo para listado'!$BC$155:$CB$1048576,MATCH($A230,'Hoja de Trabajo para listado'!$BC$155:$BC$1048576,0),MATCH((CUADRO!I$5&amp;$E230),'Hoja de Trabajo para listado'!$BC$151:$CB$151,0)),0)+IFERROR(INDEX('Hoja de Trabajo para listado'!$DE$153:$DG$274,MATCH($A230,'Hoja de Trabajo para listado'!$DE$153:$DE$1048576,0),MATCH((CUADRO!I$5&amp;$E230),'Hoja de Trabajo para listado'!$DE$151:$DG$151,0)),0)+IFERROR(INDEX('Hoja de Trabajo para listado'!$CD$155:$DC$1048576,MATCH($A230,'Hoja de Trabajo para listado'!$CD$155:$CD$1048576,0),MATCH((CUADRO!I$5&amp;$E230),'Hoja de Trabajo para listado'!$CD$151:$DC$151,0)),0)</f>
        <v>0</v>
      </c>
      <c r="J230" s="255">
        <f ca="1">+IFERROR(INDEX('Hoja de Trabajo para listado'!$A$155:$Z$1048576,MATCH($A230,'Hoja de Trabajo para listado'!$A$155:$A$1048576,0),MATCH((CUADRO!J$5&amp;$E230),'Hoja de Trabajo para listado'!$A$151:$Z$151,0)),0)+IFERROR(INDEX('Hoja de Trabajo para listado'!$AB$155:$BA$1048576,MATCH($A230,'Hoja de Trabajo para listado'!$AB$155:$AB$1048576,0),MATCH((CUADRO!J$5&amp;$E230),'Hoja de Trabajo para listado'!$AB$151:$BA$151,0)),0)+IFERROR(INDEX('Hoja de Trabajo para listado'!$BC$155:$CB$1048576,MATCH($A230,'Hoja de Trabajo para listado'!$BC$155:$BC$1048576,0),MATCH((CUADRO!J$5&amp;$E230),'Hoja de Trabajo para listado'!$BC$151:$CB$151,0)),0)+IFERROR(INDEX('Hoja de Trabajo para listado'!$DE$153:$DG$274,MATCH($A230,'Hoja de Trabajo para listado'!$DE$153:$DE$1048576,0),MATCH((CUADRO!J$5&amp;$E230),'Hoja de Trabajo para listado'!$DE$151:$DG$151,0)),0)+IFERROR(INDEX('Hoja de Trabajo para listado'!$CD$155:$DC$1048576,MATCH($A230,'Hoja de Trabajo para listado'!$CD$155:$CD$1048576,0),MATCH((CUADRO!J$5&amp;$E230),'Hoja de Trabajo para listado'!$CD$151:$DC$151,0)),0)</f>
        <v>0</v>
      </c>
      <c r="K230" s="255">
        <f ca="1">+IFERROR(INDEX('Hoja de Trabajo para listado'!$A$155:$Z$1048576,MATCH($A230,'Hoja de Trabajo para listado'!$A$155:$A$1048576,0),MATCH((CUADRO!K$5&amp;$E230),'Hoja de Trabajo para listado'!$A$151:$Z$151,0)),0)+IFERROR(INDEX('Hoja de Trabajo para listado'!$AB$155:$BA$1048576,MATCH($A230,'Hoja de Trabajo para listado'!$AB$155:$AB$1048576,0),MATCH((CUADRO!K$5&amp;$E230),'Hoja de Trabajo para listado'!$AB$151:$BA$151,0)),0)+IFERROR(INDEX('Hoja de Trabajo para listado'!$BC$155:$CB$1048576,MATCH($A230,'Hoja de Trabajo para listado'!$BC$155:$BC$1048576,0),MATCH((CUADRO!K$5&amp;$E230),'Hoja de Trabajo para listado'!$BC$151:$CB$151,0)),0)+IFERROR(INDEX('Hoja de Trabajo para listado'!$DE$153:$DG$274,MATCH($A230,'Hoja de Trabajo para listado'!$DE$153:$DE$1048576,0),MATCH((CUADRO!K$5&amp;$E230),'Hoja de Trabajo para listado'!$DE$151:$DG$151,0)),0)+IFERROR(INDEX('Hoja de Trabajo para listado'!$CD$155:$DC$1048576,MATCH($A230,'Hoja de Trabajo para listado'!$CD$155:$CD$1048576,0),MATCH((CUADRO!K$5&amp;$E230),'Hoja de Trabajo para listado'!$CD$151:$DC$151,0)),0)</f>
        <v>0</v>
      </c>
      <c r="L230" s="255">
        <f ca="1">+IFERROR(INDEX('Hoja de Trabajo para listado'!$A$155:$Z$1048576,MATCH($A230,'Hoja de Trabajo para listado'!$A$155:$A$1048576,0),MATCH((CUADRO!L$5&amp;$E230),'Hoja de Trabajo para listado'!$A$151:$Z$151,0)),0)+IFERROR(INDEX('Hoja de Trabajo para listado'!$AB$155:$BA$1048576,MATCH($A230,'Hoja de Trabajo para listado'!$AB$155:$AB$1048576,0),MATCH((CUADRO!L$5&amp;$E230),'Hoja de Trabajo para listado'!$AB$151:$BA$151,0)),0)+IFERROR(INDEX('Hoja de Trabajo para listado'!$BC$155:$CB$1048576,MATCH($A230,'Hoja de Trabajo para listado'!$BC$155:$BC$1048576,0),MATCH((CUADRO!L$5&amp;$E230),'Hoja de Trabajo para listado'!$BC$151:$CB$151,0)),0)+IFERROR(INDEX('Hoja de Trabajo para listado'!$DE$153:$DG$274,MATCH($A230,'Hoja de Trabajo para listado'!$DE$153:$DE$1048576,0),MATCH((CUADRO!L$5&amp;$E230),'Hoja de Trabajo para listado'!$DE$151:$DG$151,0)),0)+IFERROR(INDEX('Hoja de Trabajo para listado'!$CD$155:$DC$1048576,MATCH($A230,'Hoja de Trabajo para listado'!$CD$155:$CD$1048576,0),MATCH((CUADRO!L$5&amp;$E230),'Hoja de Trabajo para listado'!$CD$151:$DC$151,0)),0)</f>
        <v>0</v>
      </c>
      <c r="M230" s="255">
        <f ca="1">+IFERROR(INDEX('Hoja de Trabajo para listado'!$A$155:$Z$1048576,MATCH($A230,'Hoja de Trabajo para listado'!$A$155:$A$1048576,0),MATCH((CUADRO!M$5&amp;$E230),'Hoja de Trabajo para listado'!$A$151:$Z$151,0)),0)+IFERROR(INDEX('Hoja de Trabajo para listado'!$AB$155:$BA$1048576,MATCH($A230,'Hoja de Trabajo para listado'!$AB$155:$AB$1048576,0),MATCH((CUADRO!M$5&amp;$E230),'Hoja de Trabajo para listado'!$AB$151:$BA$151,0)),0)+IFERROR(INDEX('Hoja de Trabajo para listado'!$BC$155:$CB$1048576,MATCH($A230,'Hoja de Trabajo para listado'!$BC$155:$BC$1048576,0),MATCH((CUADRO!M$5&amp;$E230),'Hoja de Trabajo para listado'!$BC$151:$CB$151,0)),0)+IFERROR(INDEX('Hoja de Trabajo para listado'!$DE$153:$DG$274,MATCH($A230,'Hoja de Trabajo para listado'!$DE$153:$DE$1048576,0),MATCH((CUADRO!M$5&amp;$E230),'Hoja de Trabajo para listado'!$DE$151:$DG$151,0)),0)+IFERROR(INDEX('Hoja de Trabajo para listado'!$CD$155:$DC$1048576,MATCH($A230,'Hoja de Trabajo para listado'!$CD$155:$CD$1048576,0),MATCH((CUADRO!M$5&amp;$E230),'Hoja de Trabajo para listado'!$CD$151:$DC$151,0)),0)</f>
        <v>0</v>
      </c>
      <c r="N230" s="255">
        <f ca="1">+IFERROR(INDEX('Hoja de Trabajo para listado'!$A$155:$Z$1048576,MATCH($A230,'Hoja de Trabajo para listado'!$A$155:$A$1048576,0),MATCH((CUADRO!N$5&amp;$E230),'Hoja de Trabajo para listado'!$A$151:$Z$151,0)),0)+IFERROR(INDEX('Hoja de Trabajo para listado'!$AB$155:$BA$1048576,MATCH($A230,'Hoja de Trabajo para listado'!$AB$155:$AB$1048576,0),MATCH((CUADRO!N$5&amp;$E230),'Hoja de Trabajo para listado'!$AB$151:$BA$151,0)),0)+IFERROR(INDEX('Hoja de Trabajo para listado'!$BC$155:$CB$1048576,MATCH($A230,'Hoja de Trabajo para listado'!$BC$155:$BC$1048576,0),MATCH((CUADRO!N$5&amp;$E230),'Hoja de Trabajo para listado'!$BC$151:$CB$151,0)),0)+IFERROR(INDEX('Hoja de Trabajo para listado'!$DE$153:$DG$274,MATCH($A230,'Hoja de Trabajo para listado'!$DE$153:$DE$1048576,0),MATCH((CUADRO!N$5&amp;$E230),'Hoja de Trabajo para listado'!$DE$151:$DG$151,0)),0)+IFERROR(INDEX('Hoja de Trabajo para listado'!$CD$155:$DC$1048576,MATCH($A230,'Hoja de Trabajo para listado'!$CD$155:$CD$1048576,0),MATCH((CUADRO!N$5&amp;$E230),'Hoja de Trabajo para listado'!$CD$151:$DC$151,0)),0)</f>
        <v>0</v>
      </c>
      <c r="O230" s="255">
        <f ca="1">+IFERROR(INDEX('Hoja de Trabajo para listado'!$A$155:$Z$1048576,MATCH($A230,'Hoja de Trabajo para listado'!$A$155:$A$1048576,0),MATCH((CUADRO!O$5&amp;$E230),'Hoja de Trabajo para listado'!$A$151:$Z$151,0)),0)+IFERROR(INDEX('Hoja de Trabajo para listado'!$AB$155:$BA$1048576,MATCH($A230,'Hoja de Trabajo para listado'!$AB$155:$AB$1048576,0),MATCH((CUADRO!O$5&amp;$E230),'Hoja de Trabajo para listado'!$AB$151:$BA$151,0)),0)+IFERROR(INDEX('Hoja de Trabajo para listado'!$BC$155:$CB$1048576,MATCH($A230,'Hoja de Trabajo para listado'!$BC$155:$BC$1048576,0),MATCH((CUADRO!O$5&amp;$E230),'Hoja de Trabajo para listado'!$BC$151:$CB$151,0)),0)+IFERROR(INDEX('Hoja de Trabajo para listado'!$DE$153:$DG$274,MATCH($A230,'Hoja de Trabajo para listado'!$DE$153:$DE$1048576,0),MATCH((CUADRO!O$5&amp;$E230),'Hoja de Trabajo para listado'!$DE$151:$DG$151,0)),0)+IFERROR(INDEX('Hoja de Trabajo para listado'!$CD$155:$DC$1048576,MATCH($A230,'Hoja de Trabajo para listado'!$CD$155:$CD$1048576,0),MATCH((CUADRO!O$5&amp;$E230),'Hoja de Trabajo para listado'!$CD$151:$DC$151,0)),0)</f>
        <v>0</v>
      </c>
      <c r="P230" s="255">
        <f ca="1">+IFERROR(INDEX('Hoja de Trabajo para listado'!$A$155:$Z$1048576,MATCH($A230,'Hoja de Trabajo para listado'!$A$155:$A$1048576,0),MATCH((CUADRO!P$5&amp;$E230),'Hoja de Trabajo para listado'!$A$151:$Z$151,0)),0)+IFERROR(INDEX('Hoja de Trabajo para listado'!$AB$155:$BA$1048576,MATCH($A230,'Hoja de Trabajo para listado'!$AB$155:$AB$1048576,0),MATCH((CUADRO!P$5&amp;$E230),'Hoja de Trabajo para listado'!$AB$151:$BA$151,0)),0)+IFERROR(INDEX('Hoja de Trabajo para listado'!$BC$155:$CB$1048576,MATCH($A230,'Hoja de Trabajo para listado'!$BC$155:$BC$1048576,0),MATCH((CUADRO!P$5&amp;$E230),'Hoja de Trabajo para listado'!$BC$151:$CB$151,0)),0)+IFERROR(INDEX('Hoja de Trabajo para listado'!$DE$153:$DG$274,MATCH($A230,'Hoja de Trabajo para listado'!$DE$153:$DE$1048576,0),MATCH((CUADRO!P$5&amp;$E230),'Hoja de Trabajo para listado'!$DE$151:$DG$151,0)),0)+IFERROR(INDEX('Hoja de Trabajo para listado'!$CD$155:$DC$1048576,MATCH($A230,'Hoja de Trabajo para listado'!$CD$155:$CD$1048576,0),MATCH((CUADRO!P$5&amp;$E230),'Hoja de Trabajo para listado'!$CD$151:$DC$151,0)),0)</f>
        <v>0</v>
      </c>
      <c r="Q230" s="255">
        <f ca="1">+IFERROR(INDEX('Hoja de Trabajo para listado'!$A$155:$Z$1048576,MATCH($A230,'Hoja de Trabajo para listado'!$A$155:$A$1048576,0),MATCH((CUADRO!Q$5&amp;$E230),'Hoja de Trabajo para listado'!$A$151:$Z$151,0)),0)+IFERROR(INDEX('Hoja de Trabajo para listado'!$AB$155:$BA$1048576,MATCH($A230,'Hoja de Trabajo para listado'!$AB$155:$AB$1048576,0),MATCH((CUADRO!Q$5&amp;$E230),'Hoja de Trabajo para listado'!$AB$151:$BA$151,0)),0)+IFERROR(INDEX('Hoja de Trabajo para listado'!$BC$155:$CB$1048576,MATCH($A230,'Hoja de Trabajo para listado'!$BC$155:$BC$1048576,0),MATCH((CUADRO!Q$5&amp;$E230),'Hoja de Trabajo para listado'!$BC$151:$CB$151,0)),0)+IFERROR(INDEX('Hoja de Trabajo para listado'!$DE$153:$DG$274,MATCH($A230,'Hoja de Trabajo para listado'!$DE$153:$DE$1048576,0),MATCH((CUADRO!Q$5&amp;$E230),'Hoja de Trabajo para listado'!$DE$151:$DG$151,0)),0)+IFERROR(INDEX('Hoja de Trabajo para listado'!$CD$155:$DC$1048576,MATCH($A230,'Hoja de Trabajo para listado'!$CD$155:$CD$1048576,0),MATCH((CUADRO!Q$5&amp;$E230),'Hoja de Trabajo para listado'!$CD$151:$DC$151,0)),0)</f>
        <v>0</v>
      </c>
      <c r="R230" s="255">
        <f t="shared" ca="1" si="6"/>
        <v>0</v>
      </c>
      <c r="S230" s="255"/>
      <c r="T230" s="255">
        <f ca="1">+T231</f>
        <v>153964.6</v>
      </c>
      <c r="U230" s="254">
        <f t="shared" si="7"/>
        <v>1</v>
      </c>
      <c r="V230" s="362" t="str">
        <f>+VLOOKUP(A230,bd_lista!$A$3:$E$590,5,FALSE)</f>
        <v>Instituciones Descentralizadas</v>
      </c>
      <c r="W230" s="361" t="str">
        <f>+V230</f>
        <v>Instituciones Descentralizadas</v>
      </c>
      <c r="X230" s="254">
        <f>+VLOOKUP(A230,[2]Sheet1!$A$13:$D$744,4,FALSE)</f>
        <v>47</v>
      </c>
      <c r="Y230" s="254" t="str">
        <f>+VLOOKUP(X230,bd_lista!$A$3:$C$590,3,FALSE)</f>
        <v>Ministerio de Desarrollo Rural y Tierras</v>
      </c>
      <c r="Z230" s="316">
        <f>+X230</f>
        <v>47</v>
      </c>
      <c r="AA230" s="348" t="str">
        <f>+Y230</f>
        <v>Ministerio de Desarrollo Rural y Tierras</v>
      </c>
    </row>
    <row r="231" spans="1:27" ht="15" customHeight="1">
      <c r="A231" s="32">
        <v>373</v>
      </c>
      <c r="B231" s="307"/>
      <c r="C231" s="362" t="str">
        <f>+VLOOKUP(A231,bd_lista!$A$3:$C$590,3,FALSE)</f>
        <v>Fondo de Desarrollo Indigena</v>
      </c>
      <c r="D231" s="362"/>
      <c r="E231" s="362" t="s">
        <v>1314</v>
      </c>
      <c r="F231" s="257">
        <f ca="1">+IFERROR(INDEX('Hoja de Trabajo para listado'!$A$155:$Z$1048576,MATCH($A231,'Hoja de Trabajo para listado'!$A$155:$A$1048576,0),MATCH((CUADRO!F$5&amp;$E231),'Hoja de Trabajo para listado'!$A$151:$Z$151,0)),0)+IFERROR(INDEX('Hoja de Trabajo para listado'!$AB$155:$BA$1048576,MATCH($A231,'Hoja de Trabajo para listado'!$AB$155:$AB$1048576,0),MATCH((CUADRO!F$5&amp;$E231),'Hoja de Trabajo para listado'!$AB$151:$BA$151,0)),0)+IFERROR(INDEX('Hoja de Trabajo para listado'!$BC$155:$CB$1048576,MATCH($A231,'Hoja de Trabajo para listado'!$BC$155:$BC$1048576,0),MATCH((CUADRO!F$5&amp;$E231),'Hoja de Trabajo para listado'!$BC$151:$CB$151,0)),0)+IFERROR(INDEX('Hoja de Trabajo para listado'!$DE$153:$DG$274,MATCH($A231,'Hoja de Trabajo para listado'!$DE$153:$DE$1048576,0),MATCH((CUADRO!F$5&amp;$E231),'Hoja de Trabajo para listado'!$DE$151:$DG$151,0)),0)+IFERROR(INDEX('Hoja de Trabajo para listado'!$CD$155:$DC$1048576,MATCH($A231,'Hoja de Trabajo para listado'!$CD$155:$CD$1048576,0),MATCH((CUADRO!F$5&amp;$E231),'Hoja de Trabajo para listado'!$CD$151:$DC$151,0)),0)</f>
        <v>0</v>
      </c>
      <c r="G231" s="257">
        <f ca="1">+IFERROR(INDEX('Hoja de Trabajo para listado'!$A$155:$Z$1048576,MATCH($A231,'Hoja de Trabajo para listado'!$A$155:$A$1048576,0),MATCH((CUADRO!G$5&amp;$E231),'Hoja de Trabajo para listado'!$A$151:$Z$151,0)),0)+IFERROR(INDEX('Hoja de Trabajo para listado'!$AB$155:$BA$1048576,MATCH($A231,'Hoja de Trabajo para listado'!$AB$155:$AB$1048576,0),MATCH((CUADRO!G$5&amp;$E231),'Hoja de Trabajo para listado'!$AB$151:$BA$151,0)),0)+IFERROR(INDEX('Hoja de Trabajo para listado'!$BC$155:$CB$1048576,MATCH($A231,'Hoja de Trabajo para listado'!$BC$155:$BC$1048576,0),MATCH((CUADRO!G$5&amp;$E231),'Hoja de Trabajo para listado'!$BC$151:$CB$151,0)),0)+IFERROR(INDEX('Hoja de Trabajo para listado'!$DE$153:$DG$274,MATCH($A231,'Hoja de Trabajo para listado'!$DE$153:$DE$1048576,0),MATCH((CUADRO!G$5&amp;$E231),'Hoja de Trabajo para listado'!$DE$151:$DG$151,0)),0)+IFERROR(INDEX('Hoja de Trabajo para listado'!$CD$155:$DC$1048576,MATCH($A231,'Hoja de Trabajo para listado'!$CD$155:$CD$1048576,0),MATCH((CUADRO!G$5&amp;$E231),'Hoja de Trabajo para listado'!$CD$151:$DC$151,0)),0)</f>
        <v>0</v>
      </c>
      <c r="H231" s="257">
        <f ca="1">+IFERROR(INDEX('Hoja de Trabajo para listado'!$A$155:$Z$1048576,MATCH($A231,'Hoja de Trabajo para listado'!$A$155:$A$1048576,0),MATCH((CUADRO!H$5&amp;$E231),'Hoja de Trabajo para listado'!$A$151:$Z$151,0)),0)+IFERROR(INDEX('Hoja de Trabajo para listado'!$AB$155:$BA$1048576,MATCH($A231,'Hoja de Trabajo para listado'!$AB$155:$AB$1048576,0),MATCH((CUADRO!H$5&amp;$E231),'Hoja de Trabajo para listado'!$AB$151:$BA$151,0)),0)+IFERROR(INDEX('Hoja de Trabajo para listado'!$BC$155:$CB$1048576,MATCH($A231,'Hoja de Trabajo para listado'!$BC$155:$BC$1048576,0),MATCH((CUADRO!H$5&amp;$E231),'Hoja de Trabajo para listado'!$BC$151:$CB$151,0)),0)+IFERROR(INDEX('Hoja de Trabajo para listado'!$DE$153:$DG$274,MATCH($A231,'Hoja de Trabajo para listado'!$DE$153:$DE$1048576,0),MATCH((CUADRO!H$5&amp;$E231),'Hoja de Trabajo para listado'!$DE$151:$DG$151,0)),0)+IFERROR(INDEX('Hoja de Trabajo para listado'!$CD$155:$DC$1048576,MATCH($A231,'Hoja de Trabajo para listado'!$CD$155:$CD$1048576,0),MATCH((CUADRO!H$5&amp;$E231),'Hoja de Trabajo para listado'!$CD$151:$DC$151,0)),0)</f>
        <v>0</v>
      </c>
      <c r="I231" s="257">
        <f ca="1">+IFERROR(INDEX('Hoja de Trabajo para listado'!$A$155:$Z$1048576,MATCH($A231,'Hoja de Trabajo para listado'!$A$155:$A$1048576,0),MATCH((CUADRO!I$5&amp;$E231),'Hoja de Trabajo para listado'!$A$151:$Z$151,0)),0)+IFERROR(INDEX('Hoja de Trabajo para listado'!$AB$155:$BA$1048576,MATCH($A231,'Hoja de Trabajo para listado'!$AB$155:$AB$1048576,0),MATCH((CUADRO!I$5&amp;$E231),'Hoja de Trabajo para listado'!$AB$151:$BA$151,0)),0)+IFERROR(INDEX('Hoja de Trabajo para listado'!$BC$155:$CB$1048576,MATCH($A231,'Hoja de Trabajo para listado'!$BC$155:$BC$1048576,0),MATCH((CUADRO!I$5&amp;$E231),'Hoja de Trabajo para listado'!$BC$151:$CB$151,0)),0)+IFERROR(INDEX('Hoja de Trabajo para listado'!$DE$153:$DG$274,MATCH($A231,'Hoja de Trabajo para listado'!$DE$153:$DE$1048576,0),MATCH((CUADRO!I$5&amp;$E231),'Hoja de Trabajo para listado'!$DE$151:$DG$151,0)),0)+IFERROR(INDEX('Hoja de Trabajo para listado'!$CD$155:$DC$1048576,MATCH($A231,'Hoja de Trabajo para listado'!$CD$155:$CD$1048576,0),MATCH((CUADRO!I$5&amp;$E231),'Hoja de Trabajo para listado'!$CD$151:$DC$151,0)),0)</f>
        <v>0</v>
      </c>
      <c r="J231" s="257">
        <f ca="1">+IFERROR(INDEX('Hoja de Trabajo para listado'!$A$155:$Z$1048576,MATCH($A231,'Hoja de Trabajo para listado'!$A$155:$A$1048576,0),MATCH((CUADRO!J$5&amp;$E231),'Hoja de Trabajo para listado'!$A$151:$Z$151,0)),0)+IFERROR(INDEX('Hoja de Trabajo para listado'!$AB$155:$BA$1048576,MATCH($A231,'Hoja de Trabajo para listado'!$AB$155:$AB$1048576,0),MATCH((CUADRO!J$5&amp;$E231),'Hoja de Trabajo para listado'!$AB$151:$BA$151,0)),0)+IFERROR(INDEX('Hoja de Trabajo para listado'!$BC$155:$CB$1048576,MATCH($A231,'Hoja de Trabajo para listado'!$BC$155:$BC$1048576,0),MATCH((CUADRO!J$5&amp;$E231),'Hoja de Trabajo para listado'!$BC$151:$CB$151,0)),0)+IFERROR(INDEX('Hoja de Trabajo para listado'!$DE$153:$DG$274,MATCH($A231,'Hoja de Trabajo para listado'!$DE$153:$DE$1048576,0),MATCH((CUADRO!J$5&amp;$E231),'Hoja de Trabajo para listado'!$DE$151:$DG$151,0)),0)+IFERROR(INDEX('Hoja de Trabajo para listado'!$CD$155:$DC$1048576,MATCH($A231,'Hoja de Trabajo para listado'!$CD$155:$CD$1048576,0),MATCH((CUADRO!J$5&amp;$E231),'Hoja de Trabajo para listado'!$CD$151:$DC$151,0)),0)</f>
        <v>0</v>
      </c>
      <c r="K231" s="257">
        <f ca="1">+IFERROR(INDEX('Hoja de Trabajo para listado'!$A$155:$Z$1048576,MATCH($A231,'Hoja de Trabajo para listado'!$A$155:$A$1048576,0),MATCH((CUADRO!K$5&amp;$E231),'Hoja de Trabajo para listado'!$A$151:$Z$151,0)),0)+IFERROR(INDEX('Hoja de Trabajo para listado'!$AB$155:$BA$1048576,MATCH($A231,'Hoja de Trabajo para listado'!$AB$155:$AB$1048576,0),MATCH((CUADRO!K$5&amp;$E231),'Hoja de Trabajo para listado'!$AB$151:$BA$151,0)),0)+IFERROR(INDEX('Hoja de Trabajo para listado'!$BC$155:$CB$1048576,MATCH($A231,'Hoja de Trabajo para listado'!$BC$155:$BC$1048576,0),MATCH((CUADRO!K$5&amp;$E231),'Hoja de Trabajo para listado'!$BC$151:$CB$151,0)),0)+IFERROR(INDEX('Hoja de Trabajo para listado'!$DE$153:$DG$274,MATCH($A231,'Hoja de Trabajo para listado'!$DE$153:$DE$1048576,0),MATCH((CUADRO!K$5&amp;$E231),'Hoja de Trabajo para listado'!$DE$151:$DG$151,0)),0)+IFERROR(INDEX('Hoja de Trabajo para listado'!$CD$155:$DC$1048576,MATCH($A231,'Hoja de Trabajo para listado'!$CD$155:$CD$1048576,0),MATCH((CUADRO!K$5&amp;$E231),'Hoja de Trabajo para listado'!$CD$151:$DC$151,0)),0)</f>
        <v>0</v>
      </c>
      <c r="L231" s="257">
        <f ca="1">+IFERROR(INDEX('Hoja de Trabajo para listado'!$A$155:$Z$1048576,MATCH($A231,'Hoja de Trabajo para listado'!$A$155:$A$1048576,0),MATCH((CUADRO!L$5&amp;$E231),'Hoja de Trabajo para listado'!$A$151:$Z$151,0)),0)+IFERROR(INDEX('Hoja de Trabajo para listado'!$AB$155:$BA$1048576,MATCH($A231,'Hoja de Trabajo para listado'!$AB$155:$AB$1048576,0),MATCH((CUADRO!L$5&amp;$E231),'Hoja de Trabajo para listado'!$AB$151:$BA$151,0)),0)+IFERROR(INDEX('Hoja de Trabajo para listado'!$BC$155:$CB$1048576,MATCH($A231,'Hoja de Trabajo para listado'!$BC$155:$BC$1048576,0),MATCH((CUADRO!L$5&amp;$E231),'Hoja de Trabajo para listado'!$BC$151:$CB$151,0)),0)+IFERROR(INDEX('Hoja de Trabajo para listado'!$DE$153:$DG$274,MATCH($A231,'Hoja de Trabajo para listado'!$DE$153:$DE$1048576,0),MATCH((CUADRO!L$5&amp;$E231),'Hoja de Trabajo para listado'!$DE$151:$DG$151,0)),0)+IFERROR(INDEX('Hoja de Trabajo para listado'!$CD$155:$DC$1048576,MATCH($A231,'Hoja de Trabajo para listado'!$CD$155:$CD$1048576,0),MATCH((CUADRO!L$5&amp;$E231),'Hoja de Trabajo para listado'!$CD$151:$DC$151,0)),0)</f>
        <v>33089.74</v>
      </c>
      <c r="M231" s="257">
        <f ca="1">+IFERROR(INDEX('Hoja de Trabajo para listado'!$A$155:$Z$1048576,MATCH($A231,'Hoja de Trabajo para listado'!$A$155:$A$1048576,0),MATCH((CUADRO!M$5&amp;$E231),'Hoja de Trabajo para listado'!$A$151:$Z$151,0)),0)+IFERROR(INDEX('Hoja de Trabajo para listado'!$AB$155:$BA$1048576,MATCH($A231,'Hoja de Trabajo para listado'!$AB$155:$AB$1048576,0),MATCH((CUADRO!M$5&amp;$E231),'Hoja de Trabajo para listado'!$AB$151:$BA$151,0)),0)+IFERROR(INDEX('Hoja de Trabajo para listado'!$BC$155:$CB$1048576,MATCH($A231,'Hoja de Trabajo para listado'!$BC$155:$BC$1048576,0),MATCH((CUADRO!M$5&amp;$E231),'Hoja de Trabajo para listado'!$BC$151:$CB$151,0)),0)+IFERROR(INDEX('Hoja de Trabajo para listado'!$DE$153:$DG$274,MATCH($A231,'Hoja de Trabajo para listado'!$DE$153:$DE$1048576,0),MATCH((CUADRO!M$5&amp;$E231),'Hoja de Trabajo para listado'!$DE$151:$DG$151,0)),0)+IFERROR(INDEX('Hoja de Trabajo para listado'!$CD$155:$DC$1048576,MATCH($A231,'Hoja de Trabajo para listado'!$CD$155:$CD$1048576,0),MATCH((CUADRO!M$5&amp;$E231),'Hoja de Trabajo para listado'!$CD$151:$DC$151,0)),0)</f>
        <v>0</v>
      </c>
      <c r="N231" s="257">
        <f ca="1">+IFERROR(INDEX('Hoja de Trabajo para listado'!$A$155:$Z$1048576,MATCH($A231,'Hoja de Trabajo para listado'!$A$155:$A$1048576,0),MATCH((CUADRO!N$5&amp;$E231),'Hoja de Trabajo para listado'!$A$151:$Z$151,0)),0)+IFERROR(INDEX('Hoja de Trabajo para listado'!$AB$155:$BA$1048576,MATCH($A231,'Hoja de Trabajo para listado'!$AB$155:$AB$1048576,0),MATCH((CUADRO!N$5&amp;$E231),'Hoja de Trabajo para listado'!$AB$151:$BA$151,0)),0)+IFERROR(INDEX('Hoja de Trabajo para listado'!$BC$155:$CB$1048576,MATCH($A231,'Hoja de Trabajo para listado'!$BC$155:$BC$1048576,0),MATCH((CUADRO!N$5&amp;$E231),'Hoja de Trabajo para listado'!$BC$151:$CB$151,0)),0)+IFERROR(INDEX('Hoja de Trabajo para listado'!$DE$153:$DG$274,MATCH($A231,'Hoja de Trabajo para listado'!$DE$153:$DE$1048576,0),MATCH((CUADRO!N$5&amp;$E231),'Hoja de Trabajo para listado'!$DE$151:$DG$151,0)),0)+IFERROR(INDEX('Hoja de Trabajo para listado'!$CD$155:$DC$1048576,MATCH($A231,'Hoja de Trabajo para listado'!$CD$155:$CD$1048576,0),MATCH((CUADRO!N$5&amp;$E231),'Hoja de Trabajo para listado'!$CD$151:$DC$151,0)),0)</f>
        <v>120874.86</v>
      </c>
      <c r="O231" s="257">
        <f ca="1">+IFERROR(INDEX('Hoja de Trabajo para listado'!$A$155:$Z$1048576,MATCH($A231,'Hoja de Trabajo para listado'!$A$155:$A$1048576,0),MATCH((CUADRO!O$5&amp;$E231),'Hoja de Trabajo para listado'!$A$151:$Z$151,0)),0)+IFERROR(INDEX('Hoja de Trabajo para listado'!$AB$155:$BA$1048576,MATCH($A231,'Hoja de Trabajo para listado'!$AB$155:$AB$1048576,0),MATCH((CUADRO!O$5&amp;$E231),'Hoja de Trabajo para listado'!$AB$151:$BA$151,0)),0)+IFERROR(INDEX('Hoja de Trabajo para listado'!$BC$155:$CB$1048576,MATCH($A231,'Hoja de Trabajo para listado'!$BC$155:$BC$1048576,0),MATCH((CUADRO!O$5&amp;$E231),'Hoja de Trabajo para listado'!$BC$151:$CB$151,0)),0)+IFERROR(INDEX('Hoja de Trabajo para listado'!$DE$153:$DG$274,MATCH($A231,'Hoja de Trabajo para listado'!$DE$153:$DE$1048576,0),MATCH((CUADRO!O$5&amp;$E231),'Hoja de Trabajo para listado'!$DE$151:$DG$151,0)),0)+IFERROR(INDEX('Hoja de Trabajo para listado'!$CD$155:$DC$1048576,MATCH($A231,'Hoja de Trabajo para listado'!$CD$155:$CD$1048576,0),MATCH((CUADRO!O$5&amp;$E231),'Hoja de Trabajo para listado'!$CD$151:$DC$151,0)),0)</f>
        <v>0</v>
      </c>
      <c r="P231" s="257">
        <f ca="1">+IFERROR(INDEX('Hoja de Trabajo para listado'!$A$155:$Z$1048576,MATCH($A231,'Hoja de Trabajo para listado'!$A$155:$A$1048576,0),MATCH((CUADRO!P$5&amp;$E231),'Hoja de Trabajo para listado'!$A$151:$Z$151,0)),0)+IFERROR(INDEX('Hoja de Trabajo para listado'!$AB$155:$BA$1048576,MATCH($A231,'Hoja de Trabajo para listado'!$AB$155:$AB$1048576,0),MATCH((CUADRO!P$5&amp;$E231),'Hoja de Trabajo para listado'!$AB$151:$BA$151,0)),0)+IFERROR(INDEX('Hoja de Trabajo para listado'!$BC$155:$CB$1048576,MATCH($A231,'Hoja de Trabajo para listado'!$BC$155:$BC$1048576,0),MATCH((CUADRO!P$5&amp;$E231),'Hoja de Trabajo para listado'!$BC$151:$CB$151,0)),0)+IFERROR(INDEX('Hoja de Trabajo para listado'!$DE$153:$DG$274,MATCH($A231,'Hoja de Trabajo para listado'!$DE$153:$DE$1048576,0),MATCH((CUADRO!P$5&amp;$E231),'Hoja de Trabajo para listado'!$DE$151:$DG$151,0)),0)+IFERROR(INDEX('Hoja de Trabajo para listado'!$CD$155:$DC$1048576,MATCH($A231,'Hoja de Trabajo para listado'!$CD$155:$CD$1048576,0),MATCH((CUADRO!P$5&amp;$E231),'Hoja de Trabajo para listado'!$CD$151:$DC$151,0)),0)</f>
        <v>0</v>
      </c>
      <c r="Q231" s="257">
        <f ca="1">+IFERROR(INDEX('Hoja de Trabajo para listado'!$A$155:$Z$1048576,MATCH($A231,'Hoja de Trabajo para listado'!$A$155:$A$1048576,0),MATCH((CUADRO!Q$5&amp;$E231),'Hoja de Trabajo para listado'!$A$151:$Z$151,0)),0)+IFERROR(INDEX('Hoja de Trabajo para listado'!$AB$155:$BA$1048576,MATCH($A231,'Hoja de Trabajo para listado'!$AB$155:$AB$1048576,0),MATCH((CUADRO!Q$5&amp;$E231),'Hoja de Trabajo para listado'!$AB$151:$BA$151,0)),0)+IFERROR(INDEX('Hoja de Trabajo para listado'!$BC$155:$CB$1048576,MATCH($A231,'Hoja de Trabajo para listado'!$BC$155:$BC$1048576,0),MATCH((CUADRO!Q$5&amp;$E231),'Hoja de Trabajo para listado'!$BC$151:$CB$151,0)),0)+IFERROR(INDEX('Hoja de Trabajo para listado'!$DE$153:$DG$274,MATCH($A231,'Hoja de Trabajo para listado'!$DE$153:$DE$1048576,0),MATCH((CUADRO!Q$5&amp;$E231),'Hoja de Trabajo para listado'!$DE$151:$DG$151,0)),0)+IFERROR(INDEX('Hoja de Trabajo para listado'!$CD$155:$DC$1048576,MATCH($A231,'Hoja de Trabajo para listado'!$CD$155:$CD$1048576,0),MATCH((CUADRO!Q$5&amp;$E231),'Hoja de Trabajo para listado'!$CD$151:$DC$151,0)),0)</f>
        <v>0</v>
      </c>
      <c r="R231" s="257">
        <f t="shared" ca="1" si="6"/>
        <v>153964.6</v>
      </c>
      <c r="S231" s="257">
        <f ca="1">+R230+R231</f>
        <v>153964.6</v>
      </c>
      <c r="T231" s="257">
        <f ca="1">+S231</f>
        <v>153964.6</v>
      </c>
      <c r="U231" s="256">
        <f t="shared" si="7"/>
        <v>2</v>
      </c>
      <c r="V231" s="362" t="str">
        <f>+VLOOKUP(A231,bd_lista!$A$3:$E$590,5,FALSE)</f>
        <v>Instituciones Descentralizadas</v>
      </c>
      <c r="W231" s="362"/>
      <c r="X231" s="254">
        <f>+VLOOKUP(A231,[2]Sheet1!$A$13:$D$744,4,FALSE)</f>
        <v>47</v>
      </c>
      <c r="Y231" s="254" t="str">
        <f>+VLOOKUP(X231,bd_lista!$A$3:$C$590,3,FALSE)</f>
        <v>Ministerio de Desarrollo Rural y Tierras</v>
      </c>
      <c r="Z231" s="314"/>
      <c r="AA231" s="350"/>
    </row>
    <row r="232" spans="1:27" customFormat="1" ht="15" hidden="1" customHeight="1">
      <c r="A232" s="264">
        <v>288</v>
      </c>
      <c r="B232" s="306">
        <f>+A232</f>
        <v>288</v>
      </c>
      <c r="C232" s="259" t="str">
        <f>+VLOOKUP(A232,bd_lista!$A$3:$C$590,3,FALSE)</f>
        <v>Servicio Nacional de Riego</v>
      </c>
      <c r="D232" s="361" t="str">
        <f>+C232</f>
        <v>Servicio Nacional de Riego</v>
      </c>
      <c r="E232" s="259" t="s">
        <v>1313</v>
      </c>
      <c r="F232" s="255">
        <f ca="1">+IFERROR(INDEX('Hoja de Trabajo para listado'!$A$155:$Z$1048576,MATCH($A232,'Hoja de Trabajo para listado'!$A$155:$A$1048576,0),MATCH((CUADRO!F$5&amp;$E232),'Hoja de Trabajo para listado'!$A$151:$Z$151,0)),0)+IFERROR(INDEX('Hoja de Trabajo para listado'!$AB$155:$BA$1048576,MATCH($A232,'Hoja de Trabajo para listado'!$AB$155:$AB$1048576,0),MATCH((CUADRO!F$5&amp;$E232),'Hoja de Trabajo para listado'!$AB$151:$BA$151,0)),0)+IFERROR(INDEX('Hoja de Trabajo para listado'!$BC$155:$CB$1048576,MATCH($A232,'Hoja de Trabajo para listado'!$BC$155:$BC$1048576,0),MATCH((CUADRO!F$5&amp;$E232),'Hoja de Trabajo para listado'!$BC$151:$CB$151,0)),0)+IFERROR(INDEX('Hoja de Trabajo para listado'!$DE$153:$DG$274,MATCH($A232,'Hoja de Trabajo para listado'!$DE$153:$DE$1048576,0),MATCH((CUADRO!F$5&amp;$E232),'Hoja de Trabajo para listado'!$DE$151:$DG$151,0)),0)+IFERROR(INDEX('Hoja de Trabajo para listado'!$CD$155:$DC$1048576,MATCH($A232,'Hoja de Trabajo para listado'!$CD$155:$CD$1048576,0),MATCH((CUADRO!F$5&amp;$E232),'Hoja de Trabajo para listado'!$CD$151:$DC$151,0)),0)</f>
        <v>0</v>
      </c>
      <c r="G232" s="255">
        <f ca="1">+IFERROR(INDEX('Hoja de Trabajo para listado'!$A$155:$Z$1048576,MATCH($A232,'Hoja de Trabajo para listado'!$A$155:$A$1048576,0),MATCH((CUADRO!G$5&amp;$E232),'Hoja de Trabajo para listado'!$A$151:$Z$151,0)),0)+IFERROR(INDEX('Hoja de Trabajo para listado'!$AB$155:$BA$1048576,MATCH($A232,'Hoja de Trabajo para listado'!$AB$155:$AB$1048576,0),MATCH((CUADRO!G$5&amp;$E232),'Hoja de Trabajo para listado'!$AB$151:$BA$151,0)),0)+IFERROR(INDEX('Hoja de Trabajo para listado'!$BC$155:$CB$1048576,MATCH($A232,'Hoja de Trabajo para listado'!$BC$155:$BC$1048576,0),MATCH((CUADRO!G$5&amp;$E232),'Hoja de Trabajo para listado'!$BC$151:$CB$151,0)),0)+IFERROR(INDEX('Hoja de Trabajo para listado'!$DE$153:$DG$274,MATCH($A232,'Hoja de Trabajo para listado'!$DE$153:$DE$1048576,0),MATCH((CUADRO!G$5&amp;$E232),'Hoja de Trabajo para listado'!$DE$151:$DG$151,0)),0)+IFERROR(INDEX('Hoja de Trabajo para listado'!$CD$155:$DC$1048576,MATCH($A232,'Hoja de Trabajo para listado'!$CD$155:$CD$1048576,0),MATCH((CUADRO!G$5&amp;$E232),'Hoja de Trabajo para listado'!$CD$151:$DC$151,0)),0)</f>
        <v>0</v>
      </c>
      <c r="H232" s="255">
        <f ca="1">+IFERROR(INDEX('Hoja de Trabajo para listado'!$A$155:$Z$1048576,MATCH($A232,'Hoja de Trabajo para listado'!$A$155:$A$1048576,0),MATCH((CUADRO!H$5&amp;$E232),'Hoja de Trabajo para listado'!$A$151:$Z$151,0)),0)+IFERROR(INDEX('Hoja de Trabajo para listado'!$AB$155:$BA$1048576,MATCH($A232,'Hoja de Trabajo para listado'!$AB$155:$AB$1048576,0),MATCH((CUADRO!H$5&amp;$E232),'Hoja de Trabajo para listado'!$AB$151:$BA$151,0)),0)+IFERROR(INDEX('Hoja de Trabajo para listado'!$BC$155:$CB$1048576,MATCH($A232,'Hoja de Trabajo para listado'!$BC$155:$BC$1048576,0),MATCH((CUADRO!H$5&amp;$E232),'Hoja de Trabajo para listado'!$BC$151:$CB$151,0)),0)+IFERROR(INDEX('Hoja de Trabajo para listado'!$DE$153:$DG$274,MATCH($A232,'Hoja de Trabajo para listado'!$DE$153:$DE$1048576,0),MATCH((CUADRO!H$5&amp;$E232),'Hoja de Trabajo para listado'!$DE$151:$DG$151,0)),0)+IFERROR(INDEX('Hoja de Trabajo para listado'!$CD$155:$DC$1048576,MATCH($A232,'Hoja de Trabajo para listado'!$CD$155:$CD$1048576,0),MATCH((CUADRO!H$5&amp;$E232),'Hoja de Trabajo para listado'!$CD$151:$DC$151,0)),0)</f>
        <v>0</v>
      </c>
      <c r="I232" s="255">
        <f ca="1">+IFERROR(INDEX('Hoja de Trabajo para listado'!$A$155:$Z$1048576,MATCH($A232,'Hoja de Trabajo para listado'!$A$155:$A$1048576,0),MATCH((CUADRO!I$5&amp;$E232),'Hoja de Trabajo para listado'!$A$151:$Z$151,0)),0)+IFERROR(INDEX('Hoja de Trabajo para listado'!$AB$155:$BA$1048576,MATCH($A232,'Hoja de Trabajo para listado'!$AB$155:$AB$1048576,0),MATCH((CUADRO!I$5&amp;$E232),'Hoja de Trabajo para listado'!$AB$151:$BA$151,0)),0)+IFERROR(INDEX('Hoja de Trabajo para listado'!$BC$155:$CB$1048576,MATCH($A232,'Hoja de Trabajo para listado'!$BC$155:$BC$1048576,0),MATCH((CUADRO!I$5&amp;$E232),'Hoja de Trabajo para listado'!$BC$151:$CB$151,0)),0)+IFERROR(INDEX('Hoja de Trabajo para listado'!$DE$153:$DG$274,MATCH($A232,'Hoja de Trabajo para listado'!$DE$153:$DE$1048576,0),MATCH((CUADRO!I$5&amp;$E232),'Hoja de Trabajo para listado'!$DE$151:$DG$151,0)),0)+IFERROR(INDEX('Hoja de Trabajo para listado'!$CD$155:$DC$1048576,MATCH($A232,'Hoja de Trabajo para listado'!$CD$155:$CD$1048576,0),MATCH((CUADRO!I$5&amp;$E232),'Hoja de Trabajo para listado'!$CD$151:$DC$151,0)),0)</f>
        <v>0</v>
      </c>
      <c r="J232" s="255">
        <f ca="1">+IFERROR(INDEX('Hoja de Trabajo para listado'!$A$155:$Z$1048576,MATCH($A232,'Hoja de Trabajo para listado'!$A$155:$A$1048576,0),MATCH((CUADRO!J$5&amp;$E232),'Hoja de Trabajo para listado'!$A$151:$Z$151,0)),0)+IFERROR(INDEX('Hoja de Trabajo para listado'!$AB$155:$BA$1048576,MATCH($A232,'Hoja de Trabajo para listado'!$AB$155:$AB$1048576,0),MATCH((CUADRO!J$5&amp;$E232),'Hoja de Trabajo para listado'!$AB$151:$BA$151,0)),0)+IFERROR(INDEX('Hoja de Trabajo para listado'!$BC$155:$CB$1048576,MATCH($A232,'Hoja de Trabajo para listado'!$BC$155:$BC$1048576,0),MATCH((CUADRO!J$5&amp;$E232),'Hoja de Trabajo para listado'!$BC$151:$CB$151,0)),0)+IFERROR(INDEX('Hoja de Trabajo para listado'!$DE$153:$DG$274,MATCH($A232,'Hoja de Trabajo para listado'!$DE$153:$DE$1048576,0),MATCH((CUADRO!J$5&amp;$E232),'Hoja de Trabajo para listado'!$DE$151:$DG$151,0)),0)+IFERROR(INDEX('Hoja de Trabajo para listado'!$CD$155:$DC$1048576,MATCH($A232,'Hoja de Trabajo para listado'!$CD$155:$CD$1048576,0),MATCH((CUADRO!J$5&amp;$E232),'Hoja de Trabajo para listado'!$CD$151:$DC$151,0)),0)</f>
        <v>0</v>
      </c>
      <c r="K232" s="255">
        <f ca="1">+IFERROR(INDEX('Hoja de Trabajo para listado'!$A$155:$Z$1048576,MATCH($A232,'Hoja de Trabajo para listado'!$A$155:$A$1048576,0),MATCH((CUADRO!K$5&amp;$E232),'Hoja de Trabajo para listado'!$A$151:$Z$151,0)),0)+IFERROR(INDEX('Hoja de Trabajo para listado'!$AB$155:$BA$1048576,MATCH($A232,'Hoja de Trabajo para listado'!$AB$155:$AB$1048576,0),MATCH((CUADRO!K$5&amp;$E232),'Hoja de Trabajo para listado'!$AB$151:$BA$151,0)),0)+IFERROR(INDEX('Hoja de Trabajo para listado'!$BC$155:$CB$1048576,MATCH($A232,'Hoja de Trabajo para listado'!$BC$155:$BC$1048576,0),MATCH((CUADRO!K$5&amp;$E232),'Hoja de Trabajo para listado'!$BC$151:$CB$151,0)),0)+IFERROR(INDEX('Hoja de Trabajo para listado'!$DE$153:$DG$274,MATCH($A232,'Hoja de Trabajo para listado'!$DE$153:$DE$1048576,0),MATCH((CUADRO!K$5&amp;$E232),'Hoja de Trabajo para listado'!$DE$151:$DG$151,0)),0)+IFERROR(INDEX('Hoja de Trabajo para listado'!$CD$155:$DC$1048576,MATCH($A232,'Hoja de Trabajo para listado'!$CD$155:$CD$1048576,0),MATCH((CUADRO!K$5&amp;$E232),'Hoja de Trabajo para listado'!$CD$151:$DC$151,0)),0)</f>
        <v>0</v>
      </c>
      <c r="L232" s="255">
        <f ca="1">+IFERROR(INDEX('Hoja de Trabajo para listado'!$A$155:$Z$1048576,MATCH($A232,'Hoja de Trabajo para listado'!$A$155:$A$1048576,0),MATCH((CUADRO!L$5&amp;$E232),'Hoja de Trabajo para listado'!$A$151:$Z$151,0)),0)+IFERROR(INDEX('Hoja de Trabajo para listado'!$AB$155:$BA$1048576,MATCH($A232,'Hoja de Trabajo para listado'!$AB$155:$AB$1048576,0),MATCH((CUADRO!L$5&amp;$E232),'Hoja de Trabajo para listado'!$AB$151:$BA$151,0)),0)+IFERROR(INDEX('Hoja de Trabajo para listado'!$BC$155:$CB$1048576,MATCH($A232,'Hoja de Trabajo para listado'!$BC$155:$BC$1048576,0),MATCH((CUADRO!L$5&amp;$E232),'Hoja de Trabajo para listado'!$BC$151:$CB$151,0)),0)+IFERROR(INDEX('Hoja de Trabajo para listado'!$DE$153:$DG$274,MATCH($A232,'Hoja de Trabajo para listado'!$DE$153:$DE$1048576,0),MATCH((CUADRO!L$5&amp;$E232),'Hoja de Trabajo para listado'!$DE$151:$DG$151,0)),0)+IFERROR(INDEX('Hoja de Trabajo para listado'!$CD$155:$DC$1048576,MATCH($A232,'Hoja de Trabajo para listado'!$CD$155:$CD$1048576,0),MATCH((CUADRO!L$5&amp;$E232),'Hoja de Trabajo para listado'!$CD$151:$DC$151,0)),0)</f>
        <v>0</v>
      </c>
      <c r="M232" s="255">
        <f ca="1">+IFERROR(INDEX('Hoja de Trabajo para listado'!$A$155:$Z$1048576,MATCH($A232,'Hoja de Trabajo para listado'!$A$155:$A$1048576,0),MATCH((CUADRO!M$5&amp;$E232),'Hoja de Trabajo para listado'!$A$151:$Z$151,0)),0)+IFERROR(INDEX('Hoja de Trabajo para listado'!$AB$155:$BA$1048576,MATCH($A232,'Hoja de Trabajo para listado'!$AB$155:$AB$1048576,0),MATCH((CUADRO!M$5&amp;$E232),'Hoja de Trabajo para listado'!$AB$151:$BA$151,0)),0)+IFERROR(INDEX('Hoja de Trabajo para listado'!$BC$155:$CB$1048576,MATCH($A232,'Hoja de Trabajo para listado'!$BC$155:$BC$1048576,0),MATCH((CUADRO!M$5&amp;$E232),'Hoja de Trabajo para listado'!$BC$151:$CB$151,0)),0)+IFERROR(INDEX('Hoja de Trabajo para listado'!$DE$153:$DG$274,MATCH($A232,'Hoja de Trabajo para listado'!$DE$153:$DE$1048576,0),MATCH((CUADRO!M$5&amp;$E232),'Hoja de Trabajo para listado'!$DE$151:$DG$151,0)),0)+IFERROR(INDEX('Hoja de Trabajo para listado'!$CD$155:$DC$1048576,MATCH($A232,'Hoja de Trabajo para listado'!$CD$155:$CD$1048576,0),MATCH((CUADRO!M$5&amp;$E232),'Hoja de Trabajo para listado'!$CD$151:$DC$151,0)),0)</f>
        <v>0</v>
      </c>
      <c r="N232" s="255">
        <f ca="1">+IFERROR(INDEX('Hoja de Trabajo para listado'!$A$155:$Z$1048576,MATCH($A232,'Hoja de Trabajo para listado'!$A$155:$A$1048576,0),MATCH((CUADRO!N$5&amp;$E232),'Hoja de Trabajo para listado'!$A$151:$Z$151,0)),0)+IFERROR(INDEX('Hoja de Trabajo para listado'!$AB$155:$BA$1048576,MATCH($A232,'Hoja de Trabajo para listado'!$AB$155:$AB$1048576,0),MATCH((CUADRO!N$5&amp;$E232),'Hoja de Trabajo para listado'!$AB$151:$BA$151,0)),0)+IFERROR(INDEX('Hoja de Trabajo para listado'!$BC$155:$CB$1048576,MATCH($A232,'Hoja de Trabajo para listado'!$BC$155:$BC$1048576,0),MATCH((CUADRO!N$5&amp;$E232),'Hoja de Trabajo para listado'!$BC$151:$CB$151,0)),0)+IFERROR(INDEX('Hoja de Trabajo para listado'!$DE$153:$DG$274,MATCH($A232,'Hoja de Trabajo para listado'!$DE$153:$DE$1048576,0),MATCH((CUADRO!N$5&amp;$E232),'Hoja de Trabajo para listado'!$DE$151:$DG$151,0)),0)+IFERROR(INDEX('Hoja de Trabajo para listado'!$CD$155:$DC$1048576,MATCH($A232,'Hoja de Trabajo para listado'!$CD$155:$CD$1048576,0),MATCH((CUADRO!N$5&amp;$E232),'Hoja de Trabajo para listado'!$CD$151:$DC$151,0)),0)</f>
        <v>0</v>
      </c>
      <c r="O232" s="255">
        <f ca="1">+IFERROR(INDEX('Hoja de Trabajo para listado'!$A$155:$Z$1048576,MATCH($A232,'Hoja de Trabajo para listado'!$A$155:$A$1048576,0),MATCH((CUADRO!O$5&amp;$E232),'Hoja de Trabajo para listado'!$A$151:$Z$151,0)),0)+IFERROR(INDEX('Hoja de Trabajo para listado'!$AB$155:$BA$1048576,MATCH($A232,'Hoja de Trabajo para listado'!$AB$155:$AB$1048576,0),MATCH((CUADRO!O$5&amp;$E232),'Hoja de Trabajo para listado'!$AB$151:$BA$151,0)),0)+IFERROR(INDEX('Hoja de Trabajo para listado'!$BC$155:$CB$1048576,MATCH($A232,'Hoja de Trabajo para listado'!$BC$155:$BC$1048576,0),MATCH((CUADRO!O$5&amp;$E232),'Hoja de Trabajo para listado'!$BC$151:$CB$151,0)),0)+IFERROR(INDEX('Hoja de Trabajo para listado'!$DE$153:$DG$274,MATCH($A232,'Hoja de Trabajo para listado'!$DE$153:$DE$1048576,0),MATCH((CUADRO!O$5&amp;$E232),'Hoja de Trabajo para listado'!$DE$151:$DG$151,0)),0)+IFERROR(INDEX('Hoja de Trabajo para listado'!$CD$155:$DC$1048576,MATCH($A232,'Hoja de Trabajo para listado'!$CD$155:$CD$1048576,0),MATCH((CUADRO!O$5&amp;$E232),'Hoja de Trabajo para listado'!$CD$151:$DC$151,0)),0)</f>
        <v>0</v>
      </c>
      <c r="P232" s="255">
        <f ca="1">+IFERROR(INDEX('Hoja de Trabajo para listado'!$A$155:$Z$1048576,MATCH($A232,'Hoja de Trabajo para listado'!$A$155:$A$1048576,0),MATCH((CUADRO!P$5&amp;$E232),'Hoja de Trabajo para listado'!$A$151:$Z$151,0)),0)+IFERROR(INDEX('Hoja de Trabajo para listado'!$AB$155:$BA$1048576,MATCH($A232,'Hoja de Trabajo para listado'!$AB$155:$AB$1048576,0),MATCH((CUADRO!P$5&amp;$E232),'Hoja de Trabajo para listado'!$AB$151:$BA$151,0)),0)+IFERROR(INDEX('Hoja de Trabajo para listado'!$BC$155:$CB$1048576,MATCH($A232,'Hoja de Trabajo para listado'!$BC$155:$BC$1048576,0),MATCH((CUADRO!P$5&amp;$E232),'Hoja de Trabajo para listado'!$BC$151:$CB$151,0)),0)+IFERROR(INDEX('Hoja de Trabajo para listado'!$DE$153:$DG$274,MATCH($A232,'Hoja de Trabajo para listado'!$DE$153:$DE$1048576,0),MATCH((CUADRO!P$5&amp;$E232),'Hoja de Trabajo para listado'!$DE$151:$DG$151,0)),0)+IFERROR(INDEX('Hoja de Trabajo para listado'!$CD$155:$DC$1048576,MATCH($A232,'Hoja de Trabajo para listado'!$CD$155:$CD$1048576,0),MATCH((CUADRO!P$5&amp;$E232),'Hoja de Trabajo para listado'!$CD$151:$DC$151,0)),0)</f>
        <v>0</v>
      </c>
      <c r="Q232" s="255">
        <f ca="1">+IFERROR(INDEX('Hoja de Trabajo para listado'!$A$155:$Z$1048576,MATCH($A232,'Hoja de Trabajo para listado'!$A$155:$A$1048576,0),MATCH((CUADRO!Q$5&amp;$E232),'Hoja de Trabajo para listado'!$A$151:$Z$151,0)),0)+IFERROR(INDEX('Hoja de Trabajo para listado'!$AB$155:$BA$1048576,MATCH($A232,'Hoja de Trabajo para listado'!$AB$155:$AB$1048576,0),MATCH((CUADRO!Q$5&amp;$E232),'Hoja de Trabajo para listado'!$AB$151:$BA$151,0)),0)+IFERROR(INDEX('Hoja de Trabajo para listado'!$BC$155:$CB$1048576,MATCH($A232,'Hoja de Trabajo para listado'!$BC$155:$BC$1048576,0),MATCH((CUADRO!Q$5&amp;$E232),'Hoja de Trabajo para listado'!$BC$151:$CB$151,0)),0)+IFERROR(INDEX('Hoja de Trabajo para listado'!$DE$153:$DG$274,MATCH($A232,'Hoja de Trabajo para listado'!$DE$153:$DE$1048576,0),MATCH((CUADRO!Q$5&amp;$E232),'Hoja de Trabajo para listado'!$DE$151:$DG$151,0)),0)+IFERROR(INDEX('Hoja de Trabajo para listado'!$CD$155:$DC$1048576,MATCH($A232,'Hoja de Trabajo para listado'!$CD$155:$CD$1048576,0),MATCH((CUADRO!Q$5&amp;$E232),'Hoja de Trabajo para listado'!$CD$151:$DC$151,0)),0)</f>
        <v>0</v>
      </c>
      <c r="R232" s="255">
        <f t="shared" ca="1" si="6"/>
        <v>0</v>
      </c>
      <c r="S232" s="255"/>
      <c r="T232" s="255">
        <f ca="1">+T233</f>
        <v>0</v>
      </c>
      <c r="U232" s="254">
        <f t="shared" si="7"/>
        <v>1</v>
      </c>
      <c r="V232" s="362" t="str">
        <f>+VLOOKUP(A232,bd_lista!$A$3:$E$590,5,FALSE)</f>
        <v>Instituciones Descentralizadas</v>
      </c>
      <c r="W232" s="361" t="str">
        <f>+V232</f>
        <v>Instituciones Descentralizadas</v>
      </c>
      <c r="X232" s="254">
        <f>+VLOOKUP(A232,[2]Sheet1!$A$13:$D$744,4,FALSE)</f>
        <v>86</v>
      </c>
      <c r="Y232" s="254" t="str">
        <f>+VLOOKUP(X232,bd_lista!$A$3:$C$590,3,FALSE)</f>
        <v>Ministerio de Medio Ambiente y Agua</v>
      </c>
      <c r="Z232" s="316">
        <f>+X232</f>
        <v>86</v>
      </c>
      <c r="AA232" s="317" t="str">
        <f>+Y232</f>
        <v>Ministerio de Medio Ambiente y Agua</v>
      </c>
    </row>
    <row r="233" spans="1:27" customFormat="1" ht="15" hidden="1" customHeight="1">
      <c r="A233" s="32">
        <v>288</v>
      </c>
      <c r="B233" s="307"/>
      <c r="C233" s="362" t="str">
        <f>+VLOOKUP(A233,bd_lista!$A$3:$C$590,3,FALSE)</f>
        <v>Servicio Nacional de Riego</v>
      </c>
      <c r="D233" s="362"/>
      <c r="E233" s="362" t="s">
        <v>1314</v>
      </c>
      <c r="F233" s="257">
        <f ca="1">+IFERROR(INDEX('Hoja de Trabajo para listado'!$A$155:$Z$1048576,MATCH($A233,'Hoja de Trabajo para listado'!$A$155:$A$1048576,0),MATCH((CUADRO!F$5&amp;$E233),'Hoja de Trabajo para listado'!$A$151:$Z$151,0)),0)+IFERROR(INDEX('Hoja de Trabajo para listado'!$AB$155:$BA$1048576,MATCH($A233,'Hoja de Trabajo para listado'!$AB$155:$AB$1048576,0),MATCH((CUADRO!F$5&amp;$E233),'Hoja de Trabajo para listado'!$AB$151:$BA$151,0)),0)+IFERROR(INDEX('Hoja de Trabajo para listado'!$BC$155:$CB$1048576,MATCH($A233,'Hoja de Trabajo para listado'!$BC$155:$BC$1048576,0),MATCH((CUADRO!F$5&amp;$E233),'Hoja de Trabajo para listado'!$BC$151:$CB$151,0)),0)+IFERROR(INDEX('Hoja de Trabajo para listado'!$DE$153:$DG$274,MATCH($A233,'Hoja de Trabajo para listado'!$DE$153:$DE$1048576,0),MATCH((CUADRO!F$5&amp;$E233),'Hoja de Trabajo para listado'!$DE$151:$DG$151,0)),0)+IFERROR(INDEX('Hoja de Trabajo para listado'!$CD$155:$DC$1048576,MATCH($A233,'Hoja de Trabajo para listado'!$CD$155:$CD$1048576,0),MATCH((CUADRO!F$5&amp;$E233),'Hoja de Trabajo para listado'!$CD$151:$DC$151,0)),0)</f>
        <v>0</v>
      </c>
      <c r="G233" s="257">
        <f ca="1">+IFERROR(INDEX('Hoja de Trabajo para listado'!$A$155:$Z$1048576,MATCH($A233,'Hoja de Trabajo para listado'!$A$155:$A$1048576,0),MATCH((CUADRO!G$5&amp;$E233),'Hoja de Trabajo para listado'!$A$151:$Z$151,0)),0)+IFERROR(INDEX('Hoja de Trabajo para listado'!$AB$155:$BA$1048576,MATCH($A233,'Hoja de Trabajo para listado'!$AB$155:$AB$1048576,0),MATCH((CUADRO!G$5&amp;$E233),'Hoja de Trabajo para listado'!$AB$151:$BA$151,0)),0)+IFERROR(INDEX('Hoja de Trabajo para listado'!$BC$155:$CB$1048576,MATCH($A233,'Hoja de Trabajo para listado'!$BC$155:$BC$1048576,0),MATCH((CUADRO!G$5&amp;$E233),'Hoja de Trabajo para listado'!$BC$151:$CB$151,0)),0)+IFERROR(INDEX('Hoja de Trabajo para listado'!$DE$153:$DG$274,MATCH($A233,'Hoja de Trabajo para listado'!$DE$153:$DE$1048576,0),MATCH((CUADRO!G$5&amp;$E233),'Hoja de Trabajo para listado'!$DE$151:$DG$151,0)),0)+IFERROR(INDEX('Hoja de Trabajo para listado'!$CD$155:$DC$1048576,MATCH($A233,'Hoja de Trabajo para listado'!$CD$155:$CD$1048576,0),MATCH((CUADRO!G$5&amp;$E233),'Hoja de Trabajo para listado'!$CD$151:$DC$151,0)),0)</f>
        <v>0</v>
      </c>
      <c r="H233" s="257">
        <f ca="1">+IFERROR(INDEX('Hoja de Trabajo para listado'!$A$155:$Z$1048576,MATCH($A233,'Hoja de Trabajo para listado'!$A$155:$A$1048576,0),MATCH((CUADRO!H$5&amp;$E233),'Hoja de Trabajo para listado'!$A$151:$Z$151,0)),0)+IFERROR(INDEX('Hoja de Trabajo para listado'!$AB$155:$BA$1048576,MATCH($A233,'Hoja de Trabajo para listado'!$AB$155:$AB$1048576,0),MATCH((CUADRO!H$5&amp;$E233),'Hoja de Trabajo para listado'!$AB$151:$BA$151,0)),0)+IFERROR(INDEX('Hoja de Trabajo para listado'!$BC$155:$CB$1048576,MATCH($A233,'Hoja de Trabajo para listado'!$BC$155:$BC$1048576,0),MATCH((CUADRO!H$5&amp;$E233),'Hoja de Trabajo para listado'!$BC$151:$CB$151,0)),0)+IFERROR(INDEX('Hoja de Trabajo para listado'!$DE$153:$DG$274,MATCH($A233,'Hoja de Trabajo para listado'!$DE$153:$DE$1048576,0),MATCH((CUADRO!H$5&amp;$E233),'Hoja de Trabajo para listado'!$DE$151:$DG$151,0)),0)+IFERROR(INDEX('Hoja de Trabajo para listado'!$CD$155:$DC$1048576,MATCH($A233,'Hoja de Trabajo para listado'!$CD$155:$CD$1048576,0),MATCH((CUADRO!H$5&amp;$E233),'Hoja de Trabajo para listado'!$CD$151:$DC$151,0)),0)</f>
        <v>0</v>
      </c>
      <c r="I233" s="257">
        <f ca="1">+IFERROR(INDEX('Hoja de Trabajo para listado'!$A$155:$Z$1048576,MATCH($A233,'Hoja de Trabajo para listado'!$A$155:$A$1048576,0),MATCH((CUADRO!I$5&amp;$E233),'Hoja de Trabajo para listado'!$A$151:$Z$151,0)),0)+IFERROR(INDEX('Hoja de Trabajo para listado'!$AB$155:$BA$1048576,MATCH($A233,'Hoja de Trabajo para listado'!$AB$155:$AB$1048576,0),MATCH((CUADRO!I$5&amp;$E233),'Hoja de Trabajo para listado'!$AB$151:$BA$151,0)),0)+IFERROR(INDEX('Hoja de Trabajo para listado'!$BC$155:$CB$1048576,MATCH($A233,'Hoja de Trabajo para listado'!$BC$155:$BC$1048576,0),MATCH((CUADRO!I$5&amp;$E233),'Hoja de Trabajo para listado'!$BC$151:$CB$151,0)),0)+IFERROR(INDEX('Hoja de Trabajo para listado'!$DE$153:$DG$274,MATCH($A233,'Hoja de Trabajo para listado'!$DE$153:$DE$1048576,0),MATCH((CUADRO!I$5&amp;$E233),'Hoja de Trabajo para listado'!$DE$151:$DG$151,0)),0)+IFERROR(INDEX('Hoja de Trabajo para listado'!$CD$155:$DC$1048576,MATCH($A233,'Hoja de Trabajo para listado'!$CD$155:$CD$1048576,0),MATCH((CUADRO!I$5&amp;$E233),'Hoja de Trabajo para listado'!$CD$151:$DC$151,0)),0)</f>
        <v>0</v>
      </c>
      <c r="J233" s="257">
        <f ca="1">+IFERROR(INDEX('Hoja de Trabajo para listado'!$A$155:$Z$1048576,MATCH($A233,'Hoja de Trabajo para listado'!$A$155:$A$1048576,0),MATCH((CUADRO!J$5&amp;$E233),'Hoja de Trabajo para listado'!$A$151:$Z$151,0)),0)+IFERROR(INDEX('Hoja de Trabajo para listado'!$AB$155:$BA$1048576,MATCH($A233,'Hoja de Trabajo para listado'!$AB$155:$AB$1048576,0),MATCH((CUADRO!J$5&amp;$E233),'Hoja de Trabajo para listado'!$AB$151:$BA$151,0)),0)+IFERROR(INDEX('Hoja de Trabajo para listado'!$BC$155:$CB$1048576,MATCH($A233,'Hoja de Trabajo para listado'!$BC$155:$BC$1048576,0),MATCH((CUADRO!J$5&amp;$E233),'Hoja de Trabajo para listado'!$BC$151:$CB$151,0)),0)+IFERROR(INDEX('Hoja de Trabajo para listado'!$DE$153:$DG$274,MATCH($A233,'Hoja de Trabajo para listado'!$DE$153:$DE$1048576,0),MATCH((CUADRO!J$5&amp;$E233),'Hoja de Trabajo para listado'!$DE$151:$DG$151,0)),0)+IFERROR(INDEX('Hoja de Trabajo para listado'!$CD$155:$DC$1048576,MATCH($A233,'Hoja de Trabajo para listado'!$CD$155:$CD$1048576,0),MATCH((CUADRO!J$5&amp;$E233),'Hoja de Trabajo para listado'!$CD$151:$DC$151,0)),0)</f>
        <v>0</v>
      </c>
      <c r="K233" s="257">
        <f ca="1">+IFERROR(INDEX('Hoja de Trabajo para listado'!$A$155:$Z$1048576,MATCH($A233,'Hoja de Trabajo para listado'!$A$155:$A$1048576,0),MATCH((CUADRO!K$5&amp;$E233),'Hoja de Trabajo para listado'!$A$151:$Z$151,0)),0)+IFERROR(INDEX('Hoja de Trabajo para listado'!$AB$155:$BA$1048576,MATCH($A233,'Hoja de Trabajo para listado'!$AB$155:$AB$1048576,0),MATCH((CUADRO!K$5&amp;$E233),'Hoja de Trabajo para listado'!$AB$151:$BA$151,0)),0)+IFERROR(INDEX('Hoja de Trabajo para listado'!$BC$155:$CB$1048576,MATCH($A233,'Hoja de Trabajo para listado'!$BC$155:$BC$1048576,0),MATCH((CUADRO!K$5&amp;$E233),'Hoja de Trabajo para listado'!$BC$151:$CB$151,0)),0)+IFERROR(INDEX('Hoja de Trabajo para listado'!$DE$153:$DG$274,MATCH($A233,'Hoja de Trabajo para listado'!$DE$153:$DE$1048576,0),MATCH((CUADRO!K$5&amp;$E233),'Hoja de Trabajo para listado'!$DE$151:$DG$151,0)),0)+IFERROR(INDEX('Hoja de Trabajo para listado'!$CD$155:$DC$1048576,MATCH($A233,'Hoja de Trabajo para listado'!$CD$155:$CD$1048576,0),MATCH((CUADRO!K$5&amp;$E233),'Hoja de Trabajo para listado'!$CD$151:$DC$151,0)),0)</f>
        <v>0</v>
      </c>
      <c r="L233" s="257">
        <f ca="1">+IFERROR(INDEX('Hoja de Trabajo para listado'!$A$155:$Z$1048576,MATCH($A233,'Hoja de Trabajo para listado'!$A$155:$A$1048576,0),MATCH((CUADRO!L$5&amp;$E233),'Hoja de Trabajo para listado'!$A$151:$Z$151,0)),0)+IFERROR(INDEX('Hoja de Trabajo para listado'!$AB$155:$BA$1048576,MATCH($A233,'Hoja de Trabajo para listado'!$AB$155:$AB$1048576,0),MATCH((CUADRO!L$5&amp;$E233),'Hoja de Trabajo para listado'!$AB$151:$BA$151,0)),0)+IFERROR(INDEX('Hoja de Trabajo para listado'!$BC$155:$CB$1048576,MATCH($A233,'Hoja de Trabajo para listado'!$BC$155:$BC$1048576,0),MATCH((CUADRO!L$5&amp;$E233),'Hoja de Trabajo para listado'!$BC$151:$CB$151,0)),0)+IFERROR(INDEX('Hoja de Trabajo para listado'!$DE$153:$DG$274,MATCH($A233,'Hoja de Trabajo para listado'!$DE$153:$DE$1048576,0),MATCH((CUADRO!L$5&amp;$E233),'Hoja de Trabajo para listado'!$DE$151:$DG$151,0)),0)+IFERROR(INDEX('Hoja de Trabajo para listado'!$CD$155:$DC$1048576,MATCH($A233,'Hoja de Trabajo para listado'!$CD$155:$CD$1048576,0),MATCH((CUADRO!L$5&amp;$E233),'Hoja de Trabajo para listado'!$CD$151:$DC$151,0)),0)</f>
        <v>0</v>
      </c>
      <c r="M233" s="257">
        <f ca="1">+IFERROR(INDEX('Hoja de Trabajo para listado'!$A$155:$Z$1048576,MATCH($A233,'Hoja de Trabajo para listado'!$A$155:$A$1048576,0),MATCH((CUADRO!M$5&amp;$E233),'Hoja de Trabajo para listado'!$A$151:$Z$151,0)),0)+IFERROR(INDEX('Hoja de Trabajo para listado'!$AB$155:$BA$1048576,MATCH($A233,'Hoja de Trabajo para listado'!$AB$155:$AB$1048576,0),MATCH((CUADRO!M$5&amp;$E233),'Hoja de Trabajo para listado'!$AB$151:$BA$151,0)),0)+IFERROR(INDEX('Hoja de Trabajo para listado'!$BC$155:$CB$1048576,MATCH($A233,'Hoja de Trabajo para listado'!$BC$155:$BC$1048576,0),MATCH((CUADRO!M$5&amp;$E233),'Hoja de Trabajo para listado'!$BC$151:$CB$151,0)),0)+IFERROR(INDEX('Hoja de Trabajo para listado'!$DE$153:$DG$274,MATCH($A233,'Hoja de Trabajo para listado'!$DE$153:$DE$1048576,0),MATCH((CUADRO!M$5&amp;$E233),'Hoja de Trabajo para listado'!$DE$151:$DG$151,0)),0)+IFERROR(INDEX('Hoja de Trabajo para listado'!$CD$155:$DC$1048576,MATCH($A233,'Hoja de Trabajo para listado'!$CD$155:$CD$1048576,0),MATCH((CUADRO!M$5&amp;$E233),'Hoja de Trabajo para listado'!$CD$151:$DC$151,0)),0)</f>
        <v>0</v>
      </c>
      <c r="N233" s="257">
        <f ca="1">+IFERROR(INDEX('Hoja de Trabajo para listado'!$A$155:$Z$1048576,MATCH($A233,'Hoja de Trabajo para listado'!$A$155:$A$1048576,0),MATCH((CUADRO!N$5&amp;$E233),'Hoja de Trabajo para listado'!$A$151:$Z$151,0)),0)+IFERROR(INDEX('Hoja de Trabajo para listado'!$AB$155:$BA$1048576,MATCH($A233,'Hoja de Trabajo para listado'!$AB$155:$AB$1048576,0),MATCH((CUADRO!N$5&amp;$E233),'Hoja de Trabajo para listado'!$AB$151:$BA$151,0)),0)+IFERROR(INDEX('Hoja de Trabajo para listado'!$BC$155:$CB$1048576,MATCH($A233,'Hoja de Trabajo para listado'!$BC$155:$BC$1048576,0),MATCH((CUADRO!N$5&amp;$E233),'Hoja de Trabajo para listado'!$BC$151:$CB$151,0)),0)+IFERROR(INDEX('Hoja de Trabajo para listado'!$DE$153:$DG$274,MATCH($A233,'Hoja de Trabajo para listado'!$DE$153:$DE$1048576,0),MATCH((CUADRO!N$5&amp;$E233),'Hoja de Trabajo para listado'!$DE$151:$DG$151,0)),0)+IFERROR(INDEX('Hoja de Trabajo para listado'!$CD$155:$DC$1048576,MATCH($A233,'Hoja de Trabajo para listado'!$CD$155:$CD$1048576,0),MATCH((CUADRO!N$5&amp;$E233),'Hoja de Trabajo para listado'!$CD$151:$DC$151,0)),0)</f>
        <v>0</v>
      </c>
      <c r="O233" s="257">
        <f ca="1">+IFERROR(INDEX('Hoja de Trabajo para listado'!$A$155:$Z$1048576,MATCH($A233,'Hoja de Trabajo para listado'!$A$155:$A$1048576,0),MATCH((CUADRO!O$5&amp;$E233),'Hoja de Trabajo para listado'!$A$151:$Z$151,0)),0)+IFERROR(INDEX('Hoja de Trabajo para listado'!$AB$155:$BA$1048576,MATCH($A233,'Hoja de Trabajo para listado'!$AB$155:$AB$1048576,0),MATCH((CUADRO!O$5&amp;$E233),'Hoja de Trabajo para listado'!$AB$151:$BA$151,0)),0)+IFERROR(INDEX('Hoja de Trabajo para listado'!$BC$155:$CB$1048576,MATCH($A233,'Hoja de Trabajo para listado'!$BC$155:$BC$1048576,0),MATCH((CUADRO!O$5&amp;$E233),'Hoja de Trabajo para listado'!$BC$151:$CB$151,0)),0)+IFERROR(INDEX('Hoja de Trabajo para listado'!$DE$153:$DG$274,MATCH($A233,'Hoja de Trabajo para listado'!$DE$153:$DE$1048576,0),MATCH((CUADRO!O$5&amp;$E233),'Hoja de Trabajo para listado'!$DE$151:$DG$151,0)),0)+IFERROR(INDEX('Hoja de Trabajo para listado'!$CD$155:$DC$1048576,MATCH($A233,'Hoja de Trabajo para listado'!$CD$155:$CD$1048576,0),MATCH((CUADRO!O$5&amp;$E233),'Hoja de Trabajo para listado'!$CD$151:$DC$151,0)),0)</f>
        <v>0</v>
      </c>
      <c r="P233" s="257">
        <f ca="1">+IFERROR(INDEX('Hoja de Trabajo para listado'!$A$155:$Z$1048576,MATCH($A233,'Hoja de Trabajo para listado'!$A$155:$A$1048576,0),MATCH((CUADRO!P$5&amp;$E233),'Hoja de Trabajo para listado'!$A$151:$Z$151,0)),0)+IFERROR(INDEX('Hoja de Trabajo para listado'!$AB$155:$BA$1048576,MATCH($A233,'Hoja de Trabajo para listado'!$AB$155:$AB$1048576,0),MATCH((CUADRO!P$5&amp;$E233),'Hoja de Trabajo para listado'!$AB$151:$BA$151,0)),0)+IFERROR(INDEX('Hoja de Trabajo para listado'!$BC$155:$CB$1048576,MATCH($A233,'Hoja de Trabajo para listado'!$BC$155:$BC$1048576,0),MATCH((CUADRO!P$5&amp;$E233),'Hoja de Trabajo para listado'!$BC$151:$CB$151,0)),0)+IFERROR(INDEX('Hoja de Trabajo para listado'!$DE$153:$DG$274,MATCH($A233,'Hoja de Trabajo para listado'!$DE$153:$DE$1048576,0),MATCH((CUADRO!P$5&amp;$E233),'Hoja de Trabajo para listado'!$DE$151:$DG$151,0)),0)+IFERROR(INDEX('Hoja de Trabajo para listado'!$CD$155:$DC$1048576,MATCH($A233,'Hoja de Trabajo para listado'!$CD$155:$CD$1048576,0),MATCH((CUADRO!P$5&amp;$E233),'Hoja de Trabajo para listado'!$CD$151:$DC$151,0)),0)</f>
        <v>0</v>
      </c>
      <c r="Q233" s="257">
        <f ca="1">+IFERROR(INDEX('Hoja de Trabajo para listado'!$A$155:$Z$1048576,MATCH($A233,'Hoja de Trabajo para listado'!$A$155:$A$1048576,0),MATCH((CUADRO!Q$5&amp;$E233),'Hoja de Trabajo para listado'!$A$151:$Z$151,0)),0)+IFERROR(INDEX('Hoja de Trabajo para listado'!$AB$155:$BA$1048576,MATCH($A233,'Hoja de Trabajo para listado'!$AB$155:$AB$1048576,0),MATCH((CUADRO!Q$5&amp;$E233),'Hoja de Trabajo para listado'!$AB$151:$BA$151,0)),0)+IFERROR(INDEX('Hoja de Trabajo para listado'!$BC$155:$CB$1048576,MATCH($A233,'Hoja de Trabajo para listado'!$BC$155:$BC$1048576,0),MATCH((CUADRO!Q$5&amp;$E233),'Hoja de Trabajo para listado'!$BC$151:$CB$151,0)),0)+IFERROR(INDEX('Hoja de Trabajo para listado'!$DE$153:$DG$274,MATCH($A233,'Hoja de Trabajo para listado'!$DE$153:$DE$1048576,0),MATCH((CUADRO!Q$5&amp;$E233),'Hoja de Trabajo para listado'!$DE$151:$DG$151,0)),0)+IFERROR(INDEX('Hoja de Trabajo para listado'!$CD$155:$DC$1048576,MATCH($A233,'Hoja de Trabajo para listado'!$CD$155:$CD$1048576,0),MATCH((CUADRO!Q$5&amp;$E233),'Hoja de Trabajo para listado'!$CD$151:$DC$151,0)),0)</f>
        <v>0</v>
      </c>
      <c r="R233" s="257">
        <f t="shared" ca="1" si="6"/>
        <v>0</v>
      </c>
      <c r="S233" s="257">
        <f ca="1">+R232+R233</f>
        <v>0</v>
      </c>
      <c r="T233" s="257">
        <f ca="1">+S233</f>
        <v>0</v>
      </c>
      <c r="U233" s="256">
        <f t="shared" si="7"/>
        <v>2</v>
      </c>
      <c r="V233" s="362" t="str">
        <f>+VLOOKUP(A233,bd_lista!$A$3:$E$590,5,FALSE)</f>
        <v>Instituciones Descentralizadas</v>
      </c>
      <c r="W233" s="362"/>
      <c r="X233" s="254">
        <f>+VLOOKUP(A233,[2]Sheet1!$A$13:$D$744,4,FALSE)</f>
        <v>86</v>
      </c>
      <c r="Y233" s="254" t="str">
        <f>+VLOOKUP(X233,bd_lista!$A$3:$C$590,3,FALSE)</f>
        <v>Ministerio de Medio Ambiente y Agua</v>
      </c>
      <c r="Z233" s="314"/>
      <c r="AA233" s="315"/>
    </row>
    <row r="234" spans="1:27" ht="16.5" hidden="1" customHeight="1">
      <c r="A234" s="32">
        <v>245</v>
      </c>
      <c r="B234" s="306">
        <f>+A234</f>
        <v>245</v>
      </c>
      <c r="C234" s="259" t="str">
        <f>+VLOOKUP(A234,bd_lista!$A$3:$C$590,3,FALSE)</f>
        <v>Servicio Geodésico de Mapas</v>
      </c>
      <c r="D234" s="361" t="str">
        <f>+C234</f>
        <v>Servicio Geodésico de Mapas</v>
      </c>
      <c r="E234" s="259" t="s">
        <v>1313</v>
      </c>
      <c r="F234" s="255">
        <f ca="1">+IFERROR(INDEX('Hoja de Trabajo para listado'!$A$155:$Z$1048576,MATCH($A234,'Hoja de Trabajo para listado'!$A$155:$A$1048576,0),MATCH((CUADRO!F$5&amp;$E234),'Hoja de Trabajo para listado'!$A$151:$Z$151,0)),0)+IFERROR(INDEX('Hoja de Trabajo para listado'!$AB$155:$BA$1048576,MATCH($A234,'Hoja de Trabajo para listado'!$AB$155:$AB$1048576,0),MATCH((CUADRO!F$5&amp;$E234),'Hoja de Trabajo para listado'!$AB$151:$BA$151,0)),0)+IFERROR(INDEX('Hoja de Trabajo para listado'!$BC$155:$CB$1048576,MATCH($A234,'Hoja de Trabajo para listado'!$BC$155:$BC$1048576,0),MATCH((CUADRO!F$5&amp;$E234),'Hoja de Trabajo para listado'!$BC$151:$CB$151,0)),0)+IFERROR(INDEX('Hoja de Trabajo para listado'!$DE$153:$DG$274,MATCH($A234,'Hoja de Trabajo para listado'!$DE$153:$DE$1048576,0),MATCH((CUADRO!F$5&amp;$E234),'Hoja de Trabajo para listado'!$DE$151:$DG$151,0)),0)+IFERROR(INDEX('Hoja de Trabajo para listado'!$CD$155:$DC$1048576,MATCH($A234,'Hoja de Trabajo para listado'!$CD$155:$CD$1048576,0),MATCH((CUADRO!F$5&amp;$E234),'Hoja de Trabajo para listado'!$CD$151:$DC$151,0)),0)</f>
        <v>0</v>
      </c>
      <c r="G234" s="255">
        <f ca="1">+IFERROR(INDEX('Hoja de Trabajo para listado'!$A$155:$Z$1048576,MATCH($A234,'Hoja de Trabajo para listado'!$A$155:$A$1048576,0),MATCH((CUADRO!G$5&amp;$E234),'Hoja de Trabajo para listado'!$A$151:$Z$151,0)),0)+IFERROR(INDEX('Hoja de Trabajo para listado'!$AB$155:$BA$1048576,MATCH($A234,'Hoja de Trabajo para listado'!$AB$155:$AB$1048576,0),MATCH((CUADRO!G$5&amp;$E234),'Hoja de Trabajo para listado'!$AB$151:$BA$151,0)),0)+IFERROR(INDEX('Hoja de Trabajo para listado'!$BC$155:$CB$1048576,MATCH($A234,'Hoja de Trabajo para listado'!$BC$155:$BC$1048576,0),MATCH((CUADRO!G$5&amp;$E234),'Hoja de Trabajo para listado'!$BC$151:$CB$151,0)),0)+IFERROR(INDEX('Hoja de Trabajo para listado'!$DE$153:$DG$274,MATCH($A234,'Hoja de Trabajo para listado'!$DE$153:$DE$1048576,0),MATCH((CUADRO!G$5&amp;$E234),'Hoja de Trabajo para listado'!$DE$151:$DG$151,0)),0)+IFERROR(INDEX('Hoja de Trabajo para listado'!$CD$155:$DC$1048576,MATCH($A234,'Hoja de Trabajo para listado'!$CD$155:$CD$1048576,0),MATCH((CUADRO!G$5&amp;$E234),'Hoja de Trabajo para listado'!$CD$151:$DC$151,0)),0)</f>
        <v>0</v>
      </c>
      <c r="H234" s="255">
        <f ca="1">+IFERROR(INDEX('Hoja de Trabajo para listado'!$A$155:$Z$1048576,MATCH($A234,'Hoja de Trabajo para listado'!$A$155:$A$1048576,0),MATCH((CUADRO!H$5&amp;$E234),'Hoja de Trabajo para listado'!$A$151:$Z$151,0)),0)+IFERROR(INDEX('Hoja de Trabajo para listado'!$AB$155:$BA$1048576,MATCH($A234,'Hoja de Trabajo para listado'!$AB$155:$AB$1048576,0),MATCH((CUADRO!H$5&amp;$E234),'Hoja de Trabajo para listado'!$AB$151:$BA$151,0)),0)+IFERROR(INDEX('Hoja de Trabajo para listado'!$BC$155:$CB$1048576,MATCH($A234,'Hoja de Trabajo para listado'!$BC$155:$BC$1048576,0),MATCH((CUADRO!H$5&amp;$E234),'Hoja de Trabajo para listado'!$BC$151:$CB$151,0)),0)+IFERROR(INDEX('Hoja de Trabajo para listado'!$DE$153:$DG$274,MATCH($A234,'Hoja de Trabajo para listado'!$DE$153:$DE$1048576,0),MATCH((CUADRO!H$5&amp;$E234),'Hoja de Trabajo para listado'!$DE$151:$DG$151,0)),0)+IFERROR(INDEX('Hoja de Trabajo para listado'!$CD$155:$DC$1048576,MATCH($A234,'Hoja de Trabajo para listado'!$CD$155:$CD$1048576,0),MATCH((CUADRO!H$5&amp;$E234),'Hoja de Trabajo para listado'!$CD$151:$DC$151,0)),0)</f>
        <v>0</v>
      </c>
      <c r="I234" s="255">
        <f ca="1">+IFERROR(INDEX('Hoja de Trabajo para listado'!$A$155:$Z$1048576,MATCH($A234,'Hoja de Trabajo para listado'!$A$155:$A$1048576,0),MATCH((CUADRO!I$5&amp;$E234),'Hoja de Trabajo para listado'!$A$151:$Z$151,0)),0)+IFERROR(INDEX('Hoja de Trabajo para listado'!$AB$155:$BA$1048576,MATCH($A234,'Hoja de Trabajo para listado'!$AB$155:$AB$1048576,0),MATCH((CUADRO!I$5&amp;$E234),'Hoja de Trabajo para listado'!$AB$151:$BA$151,0)),0)+IFERROR(INDEX('Hoja de Trabajo para listado'!$BC$155:$CB$1048576,MATCH($A234,'Hoja de Trabajo para listado'!$BC$155:$BC$1048576,0),MATCH((CUADRO!I$5&amp;$E234),'Hoja de Trabajo para listado'!$BC$151:$CB$151,0)),0)+IFERROR(INDEX('Hoja de Trabajo para listado'!$DE$153:$DG$274,MATCH($A234,'Hoja de Trabajo para listado'!$DE$153:$DE$1048576,0),MATCH((CUADRO!I$5&amp;$E234),'Hoja de Trabajo para listado'!$DE$151:$DG$151,0)),0)+IFERROR(INDEX('Hoja de Trabajo para listado'!$CD$155:$DC$1048576,MATCH($A234,'Hoja de Trabajo para listado'!$CD$155:$CD$1048576,0),MATCH((CUADRO!I$5&amp;$E234),'Hoja de Trabajo para listado'!$CD$151:$DC$151,0)),0)</f>
        <v>0</v>
      </c>
      <c r="J234" s="255">
        <f ca="1">+IFERROR(INDEX('Hoja de Trabajo para listado'!$A$155:$Z$1048576,MATCH($A234,'Hoja de Trabajo para listado'!$A$155:$A$1048576,0),MATCH((CUADRO!J$5&amp;$E234),'Hoja de Trabajo para listado'!$A$151:$Z$151,0)),0)+IFERROR(INDEX('Hoja de Trabajo para listado'!$AB$155:$BA$1048576,MATCH($A234,'Hoja de Trabajo para listado'!$AB$155:$AB$1048576,0),MATCH((CUADRO!J$5&amp;$E234),'Hoja de Trabajo para listado'!$AB$151:$BA$151,0)),0)+IFERROR(INDEX('Hoja de Trabajo para listado'!$BC$155:$CB$1048576,MATCH($A234,'Hoja de Trabajo para listado'!$BC$155:$BC$1048576,0),MATCH((CUADRO!J$5&amp;$E234),'Hoja de Trabajo para listado'!$BC$151:$CB$151,0)),0)+IFERROR(INDEX('Hoja de Trabajo para listado'!$DE$153:$DG$274,MATCH($A234,'Hoja de Trabajo para listado'!$DE$153:$DE$1048576,0),MATCH((CUADRO!J$5&amp;$E234),'Hoja de Trabajo para listado'!$DE$151:$DG$151,0)),0)+IFERROR(INDEX('Hoja de Trabajo para listado'!$CD$155:$DC$1048576,MATCH($A234,'Hoja de Trabajo para listado'!$CD$155:$CD$1048576,0),MATCH((CUADRO!J$5&amp;$E234),'Hoja de Trabajo para listado'!$CD$151:$DC$151,0)),0)</f>
        <v>0</v>
      </c>
      <c r="K234" s="255">
        <f ca="1">+IFERROR(INDEX('Hoja de Trabajo para listado'!$A$155:$Z$1048576,MATCH($A234,'Hoja de Trabajo para listado'!$A$155:$A$1048576,0),MATCH((CUADRO!K$5&amp;$E234),'Hoja de Trabajo para listado'!$A$151:$Z$151,0)),0)+IFERROR(INDEX('Hoja de Trabajo para listado'!$AB$155:$BA$1048576,MATCH($A234,'Hoja de Trabajo para listado'!$AB$155:$AB$1048576,0),MATCH((CUADRO!K$5&amp;$E234),'Hoja de Trabajo para listado'!$AB$151:$BA$151,0)),0)+IFERROR(INDEX('Hoja de Trabajo para listado'!$BC$155:$CB$1048576,MATCH($A234,'Hoja de Trabajo para listado'!$BC$155:$BC$1048576,0),MATCH((CUADRO!K$5&amp;$E234),'Hoja de Trabajo para listado'!$BC$151:$CB$151,0)),0)+IFERROR(INDEX('Hoja de Trabajo para listado'!$DE$153:$DG$274,MATCH($A234,'Hoja de Trabajo para listado'!$DE$153:$DE$1048576,0),MATCH((CUADRO!K$5&amp;$E234),'Hoja de Trabajo para listado'!$DE$151:$DG$151,0)),0)+IFERROR(INDEX('Hoja de Trabajo para listado'!$CD$155:$DC$1048576,MATCH($A234,'Hoja de Trabajo para listado'!$CD$155:$CD$1048576,0),MATCH((CUADRO!K$5&amp;$E234),'Hoja de Trabajo para listado'!$CD$151:$DC$151,0)),0)</f>
        <v>0</v>
      </c>
      <c r="L234" s="255">
        <f ca="1">+IFERROR(INDEX('Hoja de Trabajo para listado'!$A$155:$Z$1048576,MATCH($A234,'Hoja de Trabajo para listado'!$A$155:$A$1048576,0),MATCH((CUADRO!L$5&amp;$E234),'Hoja de Trabajo para listado'!$A$151:$Z$151,0)),0)+IFERROR(INDEX('Hoja de Trabajo para listado'!$AB$155:$BA$1048576,MATCH($A234,'Hoja de Trabajo para listado'!$AB$155:$AB$1048576,0),MATCH((CUADRO!L$5&amp;$E234),'Hoja de Trabajo para listado'!$AB$151:$BA$151,0)),0)+IFERROR(INDEX('Hoja de Trabajo para listado'!$BC$155:$CB$1048576,MATCH($A234,'Hoja de Trabajo para listado'!$BC$155:$BC$1048576,0),MATCH((CUADRO!L$5&amp;$E234),'Hoja de Trabajo para listado'!$BC$151:$CB$151,0)),0)+IFERROR(INDEX('Hoja de Trabajo para listado'!$DE$153:$DG$274,MATCH($A234,'Hoja de Trabajo para listado'!$DE$153:$DE$1048576,0),MATCH((CUADRO!L$5&amp;$E234),'Hoja de Trabajo para listado'!$DE$151:$DG$151,0)),0)+IFERROR(INDEX('Hoja de Trabajo para listado'!$CD$155:$DC$1048576,MATCH($A234,'Hoja de Trabajo para listado'!$CD$155:$CD$1048576,0),MATCH((CUADRO!L$5&amp;$E234),'Hoja de Trabajo para listado'!$CD$151:$DC$151,0)),0)</f>
        <v>0</v>
      </c>
      <c r="M234" s="255">
        <f ca="1">+IFERROR(INDEX('Hoja de Trabajo para listado'!$A$155:$Z$1048576,MATCH($A234,'Hoja de Trabajo para listado'!$A$155:$A$1048576,0),MATCH((CUADRO!M$5&amp;$E234),'Hoja de Trabajo para listado'!$A$151:$Z$151,0)),0)+IFERROR(INDEX('Hoja de Trabajo para listado'!$AB$155:$BA$1048576,MATCH($A234,'Hoja de Trabajo para listado'!$AB$155:$AB$1048576,0),MATCH((CUADRO!M$5&amp;$E234),'Hoja de Trabajo para listado'!$AB$151:$BA$151,0)),0)+IFERROR(INDEX('Hoja de Trabajo para listado'!$BC$155:$CB$1048576,MATCH($A234,'Hoja de Trabajo para listado'!$BC$155:$BC$1048576,0),MATCH((CUADRO!M$5&amp;$E234),'Hoja de Trabajo para listado'!$BC$151:$CB$151,0)),0)+IFERROR(INDEX('Hoja de Trabajo para listado'!$DE$153:$DG$274,MATCH($A234,'Hoja de Trabajo para listado'!$DE$153:$DE$1048576,0),MATCH((CUADRO!M$5&amp;$E234),'Hoja de Trabajo para listado'!$DE$151:$DG$151,0)),0)+IFERROR(INDEX('Hoja de Trabajo para listado'!$CD$155:$DC$1048576,MATCH($A234,'Hoja de Trabajo para listado'!$CD$155:$CD$1048576,0),MATCH((CUADRO!M$5&amp;$E234),'Hoja de Trabajo para listado'!$CD$151:$DC$151,0)),0)</f>
        <v>0</v>
      </c>
      <c r="N234" s="255">
        <f ca="1">+IFERROR(INDEX('Hoja de Trabajo para listado'!$A$155:$Z$1048576,MATCH($A234,'Hoja de Trabajo para listado'!$A$155:$A$1048576,0),MATCH((CUADRO!N$5&amp;$E234),'Hoja de Trabajo para listado'!$A$151:$Z$151,0)),0)+IFERROR(INDEX('Hoja de Trabajo para listado'!$AB$155:$BA$1048576,MATCH($A234,'Hoja de Trabajo para listado'!$AB$155:$AB$1048576,0),MATCH((CUADRO!N$5&amp;$E234),'Hoja de Trabajo para listado'!$AB$151:$BA$151,0)),0)+IFERROR(INDEX('Hoja de Trabajo para listado'!$BC$155:$CB$1048576,MATCH($A234,'Hoja de Trabajo para listado'!$BC$155:$BC$1048576,0),MATCH((CUADRO!N$5&amp;$E234),'Hoja de Trabajo para listado'!$BC$151:$CB$151,0)),0)+IFERROR(INDEX('Hoja de Trabajo para listado'!$DE$153:$DG$274,MATCH($A234,'Hoja de Trabajo para listado'!$DE$153:$DE$1048576,0),MATCH((CUADRO!N$5&amp;$E234),'Hoja de Trabajo para listado'!$DE$151:$DG$151,0)),0)+IFERROR(INDEX('Hoja de Trabajo para listado'!$CD$155:$DC$1048576,MATCH($A234,'Hoja de Trabajo para listado'!$CD$155:$CD$1048576,0),MATCH((CUADRO!N$5&amp;$E234),'Hoja de Trabajo para listado'!$CD$151:$DC$151,0)),0)</f>
        <v>0</v>
      </c>
      <c r="O234" s="255">
        <f ca="1">+IFERROR(INDEX('Hoja de Trabajo para listado'!$A$155:$Z$1048576,MATCH($A234,'Hoja de Trabajo para listado'!$A$155:$A$1048576,0),MATCH((CUADRO!O$5&amp;$E234),'Hoja de Trabajo para listado'!$A$151:$Z$151,0)),0)+IFERROR(INDEX('Hoja de Trabajo para listado'!$AB$155:$BA$1048576,MATCH($A234,'Hoja de Trabajo para listado'!$AB$155:$AB$1048576,0),MATCH((CUADRO!O$5&amp;$E234),'Hoja de Trabajo para listado'!$AB$151:$BA$151,0)),0)+IFERROR(INDEX('Hoja de Trabajo para listado'!$BC$155:$CB$1048576,MATCH($A234,'Hoja de Trabajo para listado'!$BC$155:$BC$1048576,0),MATCH((CUADRO!O$5&amp;$E234),'Hoja de Trabajo para listado'!$BC$151:$CB$151,0)),0)+IFERROR(INDEX('Hoja de Trabajo para listado'!$DE$153:$DG$274,MATCH($A234,'Hoja de Trabajo para listado'!$DE$153:$DE$1048576,0),MATCH((CUADRO!O$5&amp;$E234),'Hoja de Trabajo para listado'!$DE$151:$DG$151,0)),0)+IFERROR(INDEX('Hoja de Trabajo para listado'!$CD$155:$DC$1048576,MATCH($A234,'Hoja de Trabajo para listado'!$CD$155:$CD$1048576,0),MATCH((CUADRO!O$5&amp;$E234),'Hoja de Trabajo para listado'!$CD$151:$DC$151,0)),0)</f>
        <v>0</v>
      </c>
      <c r="P234" s="255">
        <f ca="1">+IFERROR(INDEX('Hoja de Trabajo para listado'!$A$155:$Z$1048576,MATCH($A234,'Hoja de Trabajo para listado'!$A$155:$A$1048576,0),MATCH((CUADRO!P$5&amp;$E234),'Hoja de Trabajo para listado'!$A$151:$Z$151,0)),0)+IFERROR(INDEX('Hoja de Trabajo para listado'!$AB$155:$BA$1048576,MATCH($A234,'Hoja de Trabajo para listado'!$AB$155:$AB$1048576,0),MATCH((CUADRO!P$5&amp;$E234),'Hoja de Trabajo para listado'!$AB$151:$BA$151,0)),0)+IFERROR(INDEX('Hoja de Trabajo para listado'!$BC$155:$CB$1048576,MATCH($A234,'Hoja de Trabajo para listado'!$BC$155:$BC$1048576,0),MATCH((CUADRO!P$5&amp;$E234),'Hoja de Trabajo para listado'!$BC$151:$CB$151,0)),0)+IFERROR(INDEX('Hoja de Trabajo para listado'!$DE$153:$DG$274,MATCH($A234,'Hoja de Trabajo para listado'!$DE$153:$DE$1048576,0),MATCH((CUADRO!P$5&amp;$E234),'Hoja de Trabajo para listado'!$DE$151:$DG$151,0)),0)+IFERROR(INDEX('Hoja de Trabajo para listado'!$CD$155:$DC$1048576,MATCH($A234,'Hoja de Trabajo para listado'!$CD$155:$CD$1048576,0),MATCH((CUADRO!P$5&amp;$E234),'Hoja de Trabajo para listado'!$CD$151:$DC$151,0)),0)</f>
        <v>0</v>
      </c>
      <c r="Q234" s="255">
        <f ca="1">+IFERROR(INDEX('Hoja de Trabajo para listado'!$A$155:$Z$1048576,MATCH($A234,'Hoja de Trabajo para listado'!$A$155:$A$1048576,0),MATCH((CUADRO!Q$5&amp;$E234),'Hoja de Trabajo para listado'!$A$151:$Z$151,0)),0)+IFERROR(INDEX('Hoja de Trabajo para listado'!$AB$155:$BA$1048576,MATCH($A234,'Hoja de Trabajo para listado'!$AB$155:$AB$1048576,0),MATCH((CUADRO!Q$5&amp;$E234),'Hoja de Trabajo para listado'!$AB$151:$BA$151,0)),0)+IFERROR(INDEX('Hoja de Trabajo para listado'!$BC$155:$CB$1048576,MATCH($A234,'Hoja de Trabajo para listado'!$BC$155:$BC$1048576,0),MATCH((CUADRO!Q$5&amp;$E234),'Hoja de Trabajo para listado'!$BC$151:$CB$151,0)),0)+IFERROR(INDEX('Hoja de Trabajo para listado'!$DE$153:$DG$274,MATCH($A234,'Hoja de Trabajo para listado'!$DE$153:$DE$1048576,0),MATCH((CUADRO!Q$5&amp;$E234),'Hoja de Trabajo para listado'!$DE$151:$DG$151,0)),0)+IFERROR(INDEX('Hoja de Trabajo para listado'!$CD$155:$DC$1048576,MATCH($A234,'Hoja de Trabajo para listado'!$CD$155:$CD$1048576,0),MATCH((CUADRO!Q$5&amp;$E234),'Hoja de Trabajo para listado'!$CD$151:$DC$151,0)),0)</f>
        <v>0</v>
      </c>
      <c r="R234" s="255">
        <f t="shared" ca="1" si="6"/>
        <v>0</v>
      </c>
      <c r="S234" s="255"/>
      <c r="T234" s="255">
        <f ca="1">+T235</f>
        <v>0</v>
      </c>
      <c r="U234" s="254">
        <f t="shared" si="7"/>
        <v>1</v>
      </c>
      <c r="V234" s="362" t="str">
        <f>+VLOOKUP(A234,bd_lista!$A$3:$E$590,5,FALSE)</f>
        <v>Instituciones Descentralizadas</v>
      </c>
      <c r="W234" s="361" t="str">
        <f>+V234</f>
        <v>Instituciones Descentralizadas</v>
      </c>
      <c r="X234" s="254">
        <f>+VLOOKUP(A234,[2]Sheet1!$A$13:$D$744,4,FALSE)</f>
        <v>20</v>
      </c>
      <c r="Y234" s="254" t="str">
        <f>+VLOOKUP(X234,bd_lista!$A$3:$C$590,3,FALSE)</f>
        <v>Ministerio de Defensa</v>
      </c>
      <c r="Z234" s="316">
        <f>+X234</f>
        <v>20</v>
      </c>
      <c r="AA234" s="317" t="str">
        <f>+Y234</f>
        <v>Ministerio de Defensa</v>
      </c>
    </row>
    <row r="235" spans="1:27" ht="15" hidden="1" customHeight="1">
      <c r="A235" s="32">
        <v>245</v>
      </c>
      <c r="B235" s="307"/>
      <c r="C235" s="362" t="str">
        <f>+VLOOKUP(A235,bd_lista!$A$3:$C$590,3,FALSE)</f>
        <v>Servicio Geodésico de Mapas</v>
      </c>
      <c r="D235" s="362"/>
      <c r="E235" s="362" t="s">
        <v>1314</v>
      </c>
      <c r="F235" s="257">
        <f ca="1">+IFERROR(INDEX('Hoja de Trabajo para listado'!$A$155:$Z$1048576,MATCH($A235,'Hoja de Trabajo para listado'!$A$155:$A$1048576,0),MATCH((CUADRO!F$5&amp;$E235),'Hoja de Trabajo para listado'!$A$151:$Z$151,0)),0)+IFERROR(INDEX('Hoja de Trabajo para listado'!$AB$155:$BA$1048576,MATCH($A235,'Hoja de Trabajo para listado'!$AB$155:$AB$1048576,0),MATCH((CUADRO!F$5&amp;$E235),'Hoja de Trabajo para listado'!$AB$151:$BA$151,0)),0)+IFERROR(INDEX('Hoja de Trabajo para listado'!$BC$155:$CB$1048576,MATCH($A235,'Hoja de Trabajo para listado'!$BC$155:$BC$1048576,0),MATCH((CUADRO!F$5&amp;$E235),'Hoja de Trabajo para listado'!$BC$151:$CB$151,0)),0)+IFERROR(INDEX('Hoja de Trabajo para listado'!$DE$153:$DG$274,MATCH($A235,'Hoja de Trabajo para listado'!$DE$153:$DE$1048576,0),MATCH((CUADRO!F$5&amp;$E235),'Hoja de Trabajo para listado'!$DE$151:$DG$151,0)),0)+IFERROR(INDEX('Hoja de Trabajo para listado'!$CD$155:$DC$1048576,MATCH($A235,'Hoja de Trabajo para listado'!$CD$155:$CD$1048576,0),MATCH((CUADRO!F$5&amp;$E235),'Hoja de Trabajo para listado'!$CD$151:$DC$151,0)),0)</f>
        <v>0</v>
      </c>
      <c r="G235" s="257">
        <f ca="1">+IFERROR(INDEX('Hoja de Trabajo para listado'!$A$155:$Z$1048576,MATCH($A235,'Hoja de Trabajo para listado'!$A$155:$A$1048576,0),MATCH((CUADRO!G$5&amp;$E235),'Hoja de Trabajo para listado'!$A$151:$Z$151,0)),0)+IFERROR(INDEX('Hoja de Trabajo para listado'!$AB$155:$BA$1048576,MATCH($A235,'Hoja de Trabajo para listado'!$AB$155:$AB$1048576,0),MATCH((CUADRO!G$5&amp;$E235),'Hoja de Trabajo para listado'!$AB$151:$BA$151,0)),0)+IFERROR(INDEX('Hoja de Trabajo para listado'!$BC$155:$CB$1048576,MATCH($A235,'Hoja de Trabajo para listado'!$BC$155:$BC$1048576,0),MATCH((CUADRO!G$5&amp;$E235),'Hoja de Trabajo para listado'!$BC$151:$CB$151,0)),0)+IFERROR(INDEX('Hoja de Trabajo para listado'!$DE$153:$DG$274,MATCH($A235,'Hoja de Trabajo para listado'!$DE$153:$DE$1048576,0),MATCH((CUADRO!G$5&amp;$E235),'Hoja de Trabajo para listado'!$DE$151:$DG$151,0)),0)+IFERROR(INDEX('Hoja de Trabajo para listado'!$CD$155:$DC$1048576,MATCH($A235,'Hoja de Trabajo para listado'!$CD$155:$CD$1048576,0),MATCH((CUADRO!G$5&amp;$E235),'Hoja de Trabajo para listado'!$CD$151:$DC$151,0)),0)</f>
        <v>0</v>
      </c>
      <c r="H235" s="257">
        <f ca="1">+IFERROR(INDEX('Hoja de Trabajo para listado'!$A$155:$Z$1048576,MATCH($A235,'Hoja de Trabajo para listado'!$A$155:$A$1048576,0),MATCH((CUADRO!H$5&amp;$E235),'Hoja de Trabajo para listado'!$A$151:$Z$151,0)),0)+IFERROR(INDEX('Hoja de Trabajo para listado'!$AB$155:$BA$1048576,MATCH($A235,'Hoja de Trabajo para listado'!$AB$155:$AB$1048576,0),MATCH((CUADRO!H$5&amp;$E235),'Hoja de Trabajo para listado'!$AB$151:$BA$151,0)),0)+IFERROR(INDEX('Hoja de Trabajo para listado'!$BC$155:$CB$1048576,MATCH($A235,'Hoja de Trabajo para listado'!$BC$155:$BC$1048576,0),MATCH((CUADRO!H$5&amp;$E235),'Hoja de Trabajo para listado'!$BC$151:$CB$151,0)),0)+IFERROR(INDEX('Hoja de Trabajo para listado'!$DE$153:$DG$274,MATCH($A235,'Hoja de Trabajo para listado'!$DE$153:$DE$1048576,0),MATCH((CUADRO!H$5&amp;$E235),'Hoja de Trabajo para listado'!$DE$151:$DG$151,0)),0)+IFERROR(INDEX('Hoja de Trabajo para listado'!$CD$155:$DC$1048576,MATCH($A235,'Hoja de Trabajo para listado'!$CD$155:$CD$1048576,0),MATCH((CUADRO!H$5&amp;$E235),'Hoja de Trabajo para listado'!$CD$151:$DC$151,0)),0)</f>
        <v>0</v>
      </c>
      <c r="I235" s="257">
        <f ca="1">+IFERROR(INDEX('Hoja de Trabajo para listado'!$A$155:$Z$1048576,MATCH($A235,'Hoja de Trabajo para listado'!$A$155:$A$1048576,0),MATCH((CUADRO!I$5&amp;$E235),'Hoja de Trabajo para listado'!$A$151:$Z$151,0)),0)+IFERROR(INDEX('Hoja de Trabajo para listado'!$AB$155:$BA$1048576,MATCH($A235,'Hoja de Trabajo para listado'!$AB$155:$AB$1048576,0),MATCH((CUADRO!I$5&amp;$E235),'Hoja de Trabajo para listado'!$AB$151:$BA$151,0)),0)+IFERROR(INDEX('Hoja de Trabajo para listado'!$BC$155:$CB$1048576,MATCH($A235,'Hoja de Trabajo para listado'!$BC$155:$BC$1048576,0),MATCH((CUADRO!I$5&amp;$E235),'Hoja de Trabajo para listado'!$BC$151:$CB$151,0)),0)+IFERROR(INDEX('Hoja de Trabajo para listado'!$DE$153:$DG$274,MATCH($A235,'Hoja de Trabajo para listado'!$DE$153:$DE$1048576,0),MATCH((CUADRO!I$5&amp;$E235),'Hoja de Trabajo para listado'!$DE$151:$DG$151,0)),0)+IFERROR(INDEX('Hoja de Trabajo para listado'!$CD$155:$DC$1048576,MATCH($A235,'Hoja de Trabajo para listado'!$CD$155:$CD$1048576,0),MATCH((CUADRO!I$5&amp;$E235),'Hoja de Trabajo para listado'!$CD$151:$DC$151,0)),0)</f>
        <v>0</v>
      </c>
      <c r="J235" s="257">
        <f ca="1">+IFERROR(INDEX('Hoja de Trabajo para listado'!$A$155:$Z$1048576,MATCH($A235,'Hoja de Trabajo para listado'!$A$155:$A$1048576,0),MATCH((CUADRO!J$5&amp;$E235),'Hoja de Trabajo para listado'!$A$151:$Z$151,0)),0)+IFERROR(INDEX('Hoja de Trabajo para listado'!$AB$155:$BA$1048576,MATCH($A235,'Hoja de Trabajo para listado'!$AB$155:$AB$1048576,0),MATCH((CUADRO!J$5&amp;$E235),'Hoja de Trabajo para listado'!$AB$151:$BA$151,0)),0)+IFERROR(INDEX('Hoja de Trabajo para listado'!$BC$155:$CB$1048576,MATCH($A235,'Hoja de Trabajo para listado'!$BC$155:$BC$1048576,0),MATCH((CUADRO!J$5&amp;$E235),'Hoja de Trabajo para listado'!$BC$151:$CB$151,0)),0)+IFERROR(INDEX('Hoja de Trabajo para listado'!$DE$153:$DG$274,MATCH($A235,'Hoja de Trabajo para listado'!$DE$153:$DE$1048576,0),MATCH((CUADRO!J$5&amp;$E235),'Hoja de Trabajo para listado'!$DE$151:$DG$151,0)),0)+IFERROR(INDEX('Hoja de Trabajo para listado'!$CD$155:$DC$1048576,MATCH($A235,'Hoja de Trabajo para listado'!$CD$155:$CD$1048576,0),MATCH((CUADRO!J$5&amp;$E235),'Hoja de Trabajo para listado'!$CD$151:$DC$151,0)),0)</f>
        <v>0</v>
      </c>
      <c r="K235" s="257">
        <f ca="1">+IFERROR(INDEX('Hoja de Trabajo para listado'!$A$155:$Z$1048576,MATCH($A235,'Hoja de Trabajo para listado'!$A$155:$A$1048576,0),MATCH((CUADRO!K$5&amp;$E235),'Hoja de Trabajo para listado'!$A$151:$Z$151,0)),0)+IFERROR(INDEX('Hoja de Trabajo para listado'!$AB$155:$BA$1048576,MATCH($A235,'Hoja de Trabajo para listado'!$AB$155:$AB$1048576,0),MATCH((CUADRO!K$5&amp;$E235),'Hoja de Trabajo para listado'!$AB$151:$BA$151,0)),0)+IFERROR(INDEX('Hoja de Trabajo para listado'!$BC$155:$CB$1048576,MATCH($A235,'Hoja de Trabajo para listado'!$BC$155:$BC$1048576,0),MATCH((CUADRO!K$5&amp;$E235),'Hoja de Trabajo para listado'!$BC$151:$CB$151,0)),0)+IFERROR(INDEX('Hoja de Trabajo para listado'!$DE$153:$DG$274,MATCH($A235,'Hoja de Trabajo para listado'!$DE$153:$DE$1048576,0),MATCH((CUADRO!K$5&amp;$E235),'Hoja de Trabajo para listado'!$DE$151:$DG$151,0)),0)+IFERROR(INDEX('Hoja de Trabajo para listado'!$CD$155:$DC$1048576,MATCH($A235,'Hoja de Trabajo para listado'!$CD$155:$CD$1048576,0),MATCH((CUADRO!K$5&amp;$E235),'Hoja de Trabajo para listado'!$CD$151:$DC$151,0)),0)</f>
        <v>0</v>
      </c>
      <c r="L235" s="257">
        <f ca="1">+IFERROR(INDEX('Hoja de Trabajo para listado'!$A$155:$Z$1048576,MATCH($A235,'Hoja de Trabajo para listado'!$A$155:$A$1048576,0),MATCH((CUADRO!L$5&amp;$E235),'Hoja de Trabajo para listado'!$A$151:$Z$151,0)),0)+IFERROR(INDEX('Hoja de Trabajo para listado'!$AB$155:$BA$1048576,MATCH($A235,'Hoja de Trabajo para listado'!$AB$155:$AB$1048576,0),MATCH((CUADRO!L$5&amp;$E235),'Hoja de Trabajo para listado'!$AB$151:$BA$151,0)),0)+IFERROR(INDEX('Hoja de Trabajo para listado'!$BC$155:$CB$1048576,MATCH($A235,'Hoja de Trabajo para listado'!$BC$155:$BC$1048576,0),MATCH((CUADRO!L$5&amp;$E235),'Hoja de Trabajo para listado'!$BC$151:$CB$151,0)),0)+IFERROR(INDEX('Hoja de Trabajo para listado'!$DE$153:$DG$274,MATCH($A235,'Hoja de Trabajo para listado'!$DE$153:$DE$1048576,0),MATCH((CUADRO!L$5&amp;$E235),'Hoja de Trabajo para listado'!$DE$151:$DG$151,0)),0)+IFERROR(INDEX('Hoja de Trabajo para listado'!$CD$155:$DC$1048576,MATCH($A235,'Hoja de Trabajo para listado'!$CD$155:$CD$1048576,0),MATCH((CUADRO!L$5&amp;$E235),'Hoja de Trabajo para listado'!$CD$151:$DC$151,0)),0)</f>
        <v>0</v>
      </c>
      <c r="M235" s="257">
        <f ca="1">+IFERROR(INDEX('Hoja de Trabajo para listado'!$A$155:$Z$1048576,MATCH($A235,'Hoja de Trabajo para listado'!$A$155:$A$1048576,0),MATCH((CUADRO!M$5&amp;$E235),'Hoja de Trabajo para listado'!$A$151:$Z$151,0)),0)+IFERROR(INDEX('Hoja de Trabajo para listado'!$AB$155:$BA$1048576,MATCH($A235,'Hoja de Trabajo para listado'!$AB$155:$AB$1048576,0),MATCH((CUADRO!M$5&amp;$E235),'Hoja de Trabajo para listado'!$AB$151:$BA$151,0)),0)+IFERROR(INDEX('Hoja de Trabajo para listado'!$BC$155:$CB$1048576,MATCH($A235,'Hoja de Trabajo para listado'!$BC$155:$BC$1048576,0),MATCH((CUADRO!M$5&amp;$E235),'Hoja de Trabajo para listado'!$BC$151:$CB$151,0)),0)+IFERROR(INDEX('Hoja de Trabajo para listado'!$DE$153:$DG$274,MATCH($A235,'Hoja de Trabajo para listado'!$DE$153:$DE$1048576,0),MATCH((CUADRO!M$5&amp;$E235),'Hoja de Trabajo para listado'!$DE$151:$DG$151,0)),0)+IFERROR(INDEX('Hoja de Trabajo para listado'!$CD$155:$DC$1048576,MATCH($A235,'Hoja de Trabajo para listado'!$CD$155:$CD$1048576,0),MATCH((CUADRO!M$5&amp;$E235),'Hoja de Trabajo para listado'!$CD$151:$DC$151,0)),0)</f>
        <v>0</v>
      </c>
      <c r="N235" s="257">
        <f ca="1">+IFERROR(INDEX('Hoja de Trabajo para listado'!$A$155:$Z$1048576,MATCH($A235,'Hoja de Trabajo para listado'!$A$155:$A$1048576,0),MATCH((CUADRO!N$5&amp;$E235),'Hoja de Trabajo para listado'!$A$151:$Z$151,0)),0)+IFERROR(INDEX('Hoja de Trabajo para listado'!$AB$155:$BA$1048576,MATCH($A235,'Hoja de Trabajo para listado'!$AB$155:$AB$1048576,0),MATCH((CUADRO!N$5&amp;$E235),'Hoja de Trabajo para listado'!$AB$151:$BA$151,0)),0)+IFERROR(INDEX('Hoja de Trabajo para listado'!$BC$155:$CB$1048576,MATCH($A235,'Hoja de Trabajo para listado'!$BC$155:$BC$1048576,0),MATCH((CUADRO!N$5&amp;$E235),'Hoja de Trabajo para listado'!$BC$151:$CB$151,0)),0)+IFERROR(INDEX('Hoja de Trabajo para listado'!$DE$153:$DG$274,MATCH($A235,'Hoja de Trabajo para listado'!$DE$153:$DE$1048576,0),MATCH((CUADRO!N$5&amp;$E235),'Hoja de Trabajo para listado'!$DE$151:$DG$151,0)),0)+IFERROR(INDEX('Hoja de Trabajo para listado'!$CD$155:$DC$1048576,MATCH($A235,'Hoja de Trabajo para listado'!$CD$155:$CD$1048576,0),MATCH((CUADRO!N$5&amp;$E235),'Hoja de Trabajo para listado'!$CD$151:$DC$151,0)),0)</f>
        <v>0</v>
      </c>
      <c r="O235" s="257">
        <f ca="1">+IFERROR(INDEX('Hoja de Trabajo para listado'!$A$155:$Z$1048576,MATCH($A235,'Hoja de Trabajo para listado'!$A$155:$A$1048576,0),MATCH((CUADRO!O$5&amp;$E235),'Hoja de Trabajo para listado'!$A$151:$Z$151,0)),0)+IFERROR(INDEX('Hoja de Trabajo para listado'!$AB$155:$BA$1048576,MATCH($A235,'Hoja de Trabajo para listado'!$AB$155:$AB$1048576,0),MATCH((CUADRO!O$5&amp;$E235),'Hoja de Trabajo para listado'!$AB$151:$BA$151,0)),0)+IFERROR(INDEX('Hoja de Trabajo para listado'!$BC$155:$CB$1048576,MATCH($A235,'Hoja de Trabajo para listado'!$BC$155:$BC$1048576,0),MATCH((CUADRO!O$5&amp;$E235),'Hoja de Trabajo para listado'!$BC$151:$CB$151,0)),0)+IFERROR(INDEX('Hoja de Trabajo para listado'!$DE$153:$DG$274,MATCH($A235,'Hoja de Trabajo para listado'!$DE$153:$DE$1048576,0),MATCH((CUADRO!O$5&amp;$E235),'Hoja de Trabajo para listado'!$DE$151:$DG$151,0)),0)+IFERROR(INDEX('Hoja de Trabajo para listado'!$CD$155:$DC$1048576,MATCH($A235,'Hoja de Trabajo para listado'!$CD$155:$CD$1048576,0),MATCH((CUADRO!O$5&amp;$E235),'Hoja de Trabajo para listado'!$CD$151:$DC$151,0)),0)</f>
        <v>0</v>
      </c>
      <c r="P235" s="257">
        <f ca="1">+IFERROR(INDEX('Hoja de Trabajo para listado'!$A$155:$Z$1048576,MATCH($A235,'Hoja de Trabajo para listado'!$A$155:$A$1048576,0),MATCH((CUADRO!P$5&amp;$E235),'Hoja de Trabajo para listado'!$A$151:$Z$151,0)),0)+IFERROR(INDEX('Hoja de Trabajo para listado'!$AB$155:$BA$1048576,MATCH($A235,'Hoja de Trabajo para listado'!$AB$155:$AB$1048576,0),MATCH((CUADRO!P$5&amp;$E235),'Hoja de Trabajo para listado'!$AB$151:$BA$151,0)),0)+IFERROR(INDEX('Hoja de Trabajo para listado'!$BC$155:$CB$1048576,MATCH($A235,'Hoja de Trabajo para listado'!$BC$155:$BC$1048576,0),MATCH((CUADRO!P$5&amp;$E235),'Hoja de Trabajo para listado'!$BC$151:$CB$151,0)),0)+IFERROR(INDEX('Hoja de Trabajo para listado'!$DE$153:$DG$274,MATCH($A235,'Hoja de Trabajo para listado'!$DE$153:$DE$1048576,0),MATCH((CUADRO!P$5&amp;$E235),'Hoja de Trabajo para listado'!$DE$151:$DG$151,0)),0)+IFERROR(INDEX('Hoja de Trabajo para listado'!$CD$155:$DC$1048576,MATCH($A235,'Hoja de Trabajo para listado'!$CD$155:$CD$1048576,0),MATCH((CUADRO!P$5&amp;$E235),'Hoja de Trabajo para listado'!$CD$151:$DC$151,0)),0)</f>
        <v>0</v>
      </c>
      <c r="Q235" s="257">
        <f ca="1">+IFERROR(INDEX('Hoja de Trabajo para listado'!$A$155:$Z$1048576,MATCH($A235,'Hoja de Trabajo para listado'!$A$155:$A$1048576,0),MATCH((CUADRO!Q$5&amp;$E235),'Hoja de Trabajo para listado'!$A$151:$Z$151,0)),0)+IFERROR(INDEX('Hoja de Trabajo para listado'!$AB$155:$BA$1048576,MATCH($A235,'Hoja de Trabajo para listado'!$AB$155:$AB$1048576,0),MATCH((CUADRO!Q$5&amp;$E235),'Hoja de Trabajo para listado'!$AB$151:$BA$151,0)),0)+IFERROR(INDEX('Hoja de Trabajo para listado'!$BC$155:$CB$1048576,MATCH($A235,'Hoja de Trabajo para listado'!$BC$155:$BC$1048576,0),MATCH((CUADRO!Q$5&amp;$E235),'Hoja de Trabajo para listado'!$BC$151:$CB$151,0)),0)+IFERROR(INDEX('Hoja de Trabajo para listado'!$DE$153:$DG$274,MATCH($A235,'Hoja de Trabajo para listado'!$DE$153:$DE$1048576,0),MATCH((CUADRO!Q$5&amp;$E235),'Hoja de Trabajo para listado'!$DE$151:$DG$151,0)),0)+IFERROR(INDEX('Hoja de Trabajo para listado'!$CD$155:$DC$1048576,MATCH($A235,'Hoja de Trabajo para listado'!$CD$155:$CD$1048576,0),MATCH((CUADRO!Q$5&amp;$E235),'Hoja de Trabajo para listado'!$CD$151:$DC$151,0)),0)</f>
        <v>0</v>
      </c>
      <c r="R235" s="257">
        <f t="shared" ca="1" si="6"/>
        <v>0</v>
      </c>
      <c r="S235" s="257">
        <f ca="1">+R234+R235</f>
        <v>0</v>
      </c>
      <c r="T235" s="257">
        <f ca="1">+S235</f>
        <v>0</v>
      </c>
      <c r="U235" s="256">
        <f t="shared" si="7"/>
        <v>2</v>
      </c>
      <c r="V235" s="362" t="str">
        <f>+VLOOKUP(A235,bd_lista!$A$3:$E$590,5,FALSE)</f>
        <v>Instituciones Descentralizadas</v>
      </c>
      <c r="W235" s="362"/>
      <c r="X235" s="254">
        <f>+VLOOKUP(A235,[2]Sheet1!$A$13:$D$744,4,FALSE)</f>
        <v>20</v>
      </c>
      <c r="Y235" s="254" t="str">
        <f>+VLOOKUP(X235,bd_lista!$A$3:$C$590,3,FALSE)</f>
        <v>Ministerio de Defensa</v>
      </c>
      <c r="Z235" s="314"/>
      <c r="AA235" s="315"/>
    </row>
    <row r="236" spans="1:27" ht="15" customHeight="1">
      <c r="A236" s="264">
        <v>294</v>
      </c>
      <c r="B236" s="306">
        <f>+A236</f>
        <v>294</v>
      </c>
      <c r="C236" s="259" t="str">
        <f>+VLOOKUP(A236,bd_lista!$A$3:$C$590,3,FALSE)</f>
        <v>Univ. Indígena Bol. Comun. Intercultl Prod. Tupak Katari</v>
      </c>
      <c r="D236" s="361" t="str">
        <f>+C236</f>
        <v>Univ. Indígena Bol. Comun. Intercultl Prod. Tupak Katari</v>
      </c>
      <c r="E236" s="259" t="s">
        <v>1313</v>
      </c>
      <c r="F236" s="255">
        <f ca="1">+IFERROR(INDEX('Hoja de Trabajo para listado'!$A$155:$Z$1048576,MATCH($A236,'Hoja de Trabajo para listado'!$A$155:$A$1048576,0),MATCH((CUADRO!F$5&amp;$E236),'Hoja de Trabajo para listado'!$A$151:$Z$151,0)),0)+IFERROR(INDEX('Hoja de Trabajo para listado'!$AB$155:$BA$1048576,MATCH($A236,'Hoja de Trabajo para listado'!$AB$155:$AB$1048576,0),MATCH((CUADRO!F$5&amp;$E236),'Hoja de Trabajo para listado'!$AB$151:$BA$151,0)),0)+IFERROR(INDEX('Hoja de Trabajo para listado'!$BC$155:$CB$1048576,MATCH($A236,'Hoja de Trabajo para listado'!$BC$155:$BC$1048576,0),MATCH((CUADRO!F$5&amp;$E236),'Hoja de Trabajo para listado'!$BC$151:$CB$151,0)),0)+IFERROR(INDEX('Hoja de Trabajo para listado'!$DE$153:$DG$274,MATCH($A236,'Hoja de Trabajo para listado'!$DE$153:$DE$1048576,0),MATCH((CUADRO!F$5&amp;$E236),'Hoja de Trabajo para listado'!$DE$151:$DG$151,0)),0)+IFERROR(INDEX('Hoja de Trabajo para listado'!$CD$155:$DC$1048576,MATCH($A236,'Hoja de Trabajo para listado'!$CD$155:$CD$1048576,0),MATCH((CUADRO!F$5&amp;$E236),'Hoja de Trabajo para listado'!$CD$151:$DC$151,0)),0)</f>
        <v>0</v>
      </c>
      <c r="G236" s="255">
        <f ca="1">+IFERROR(INDEX('Hoja de Trabajo para listado'!$A$155:$Z$1048576,MATCH($A236,'Hoja de Trabajo para listado'!$A$155:$A$1048576,0),MATCH((CUADRO!G$5&amp;$E236),'Hoja de Trabajo para listado'!$A$151:$Z$151,0)),0)+IFERROR(INDEX('Hoja de Trabajo para listado'!$AB$155:$BA$1048576,MATCH($A236,'Hoja de Trabajo para listado'!$AB$155:$AB$1048576,0),MATCH((CUADRO!G$5&amp;$E236),'Hoja de Trabajo para listado'!$AB$151:$BA$151,0)),0)+IFERROR(INDEX('Hoja de Trabajo para listado'!$BC$155:$CB$1048576,MATCH($A236,'Hoja de Trabajo para listado'!$BC$155:$BC$1048576,0),MATCH((CUADRO!G$5&amp;$E236),'Hoja de Trabajo para listado'!$BC$151:$CB$151,0)),0)+IFERROR(INDEX('Hoja de Trabajo para listado'!$DE$153:$DG$274,MATCH($A236,'Hoja de Trabajo para listado'!$DE$153:$DE$1048576,0),MATCH((CUADRO!G$5&amp;$E236),'Hoja de Trabajo para listado'!$DE$151:$DG$151,0)),0)+IFERROR(INDEX('Hoja de Trabajo para listado'!$CD$155:$DC$1048576,MATCH($A236,'Hoja de Trabajo para listado'!$CD$155:$CD$1048576,0),MATCH((CUADRO!G$5&amp;$E236),'Hoja de Trabajo para listado'!$CD$151:$DC$151,0)),0)</f>
        <v>0</v>
      </c>
      <c r="H236" s="255">
        <f ca="1">+IFERROR(INDEX('Hoja de Trabajo para listado'!$A$155:$Z$1048576,MATCH($A236,'Hoja de Trabajo para listado'!$A$155:$A$1048576,0),MATCH((CUADRO!H$5&amp;$E236),'Hoja de Trabajo para listado'!$A$151:$Z$151,0)),0)+IFERROR(INDEX('Hoja de Trabajo para listado'!$AB$155:$BA$1048576,MATCH($A236,'Hoja de Trabajo para listado'!$AB$155:$AB$1048576,0),MATCH((CUADRO!H$5&amp;$E236),'Hoja de Trabajo para listado'!$AB$151:$BA$151,0)),0)+IFERROR(INDEX('Hoja de Trabajo para listado'!$BC$155:$CB$1048576,MATCH($A236,'Hoja de Trabajo para listado'!$BC$155:$BC$1048576,0),MATCH((CUADRO!H$5&amp;$E236),'Hoja de Trabajo para listado'!$BC$151:$CB$151,0)),0)+IFERROR(INDEX('Hoja de Trabajo para listado'!$DE$153:$DG$274,MATCH($A236,'Hoja de Trabajo para listado'!$DE$153:$DE$1048576,0),MATCH((CUADRO!H$5&amp;$E236),'Hoja de Trabajo para listado'!$DE$151:$DG$151,0)),0)+IFERROR(INDEX('Hoja de Trabajo para listado'!$CD$155:$DC$1048576,MATCH($A236,'Hoja de Trabajo para listado'!$CD$155:$CD$1048576,0),MATCH((CUADRO!H$5&amp;$E236),'Hoja de Trabajo para listado'!$CD$151:$DC$151,0)),0)</f>
        <v>0</v>
      </c>
      <c r="I236" s="255">
        <f ca="1">+IFERROR(INDEX('Hoja de Trabajo para listado'!$A$155:$Z$1048576,MATCH($A236,'Hoja de Trabajo para listado'!$A$155:$A$1048576,0),MATCH((CUADRO!I$5&amp;$E236),'Hoja de Trabajo para listado'!$A$151:$Z$151,0)),0)+IFERROR(INDEX('Hoja de Trabajo para listado'!$AB$155:$BA$1048576,MATCH($A236,'Hoja de Trabajo para listado'!$AB$155:$AB$1048576,0),MATCH((CUADRO!I$5&amp;$E236),'Hoja de Trabajo para listado'!$AB$151:$BA$151,0)),0)+IFERROR(INDEX('Hoja de Trabajo para listado'!$BC$155:$CB$1048576,MATCH($A236,'Hoja de Trabajo para listado'!$BC$155:$BC$1048576,0),MATCH((CUADRO!I$5&amp;$E236),'Hoja de Trabajo para listado'!$BC$151:$CB$151,0)),0)+IFERROR(INDEX('Hoja de Trabajo para listado'!$DE$153:$DG$274,MATCH($A236,'Hoja de Trabajo para listado'!$DE$153:$DE$1048576,0),MATCH((CUADRO!I$5&amp;$E236),'Hoja de Trabajo para listado'!$DE$151:$DG$151,0)),0)+IFERROR(INDEX('Hoja de Trabajo para listado'!$CD$155:$DC$1048576,MATCH($A236,'Hoja de Trabajo para listado'!$CD$155:$CD$1048576,0),MATCH((CUADRO!I$5&amp;$E236),'Hoja de Trabajo para listado'!$CD$151:$DC$151,0)),0)</f>
        <v>0</v>
      </c>
      <c r="J236" s="255">
        <f ca="1">+IFERROR(INDEX('Hoja de Trabajo para listado'!$A$155:$Z$1048576,MATCH($A236,'Hoja de Trabajo para listado'!$A$155:$A$1048576,0),MATCH((CUADRO!J$5&amp;$E236),'Hoja de Trabajo para listado'!$A$151:$Z$151,0)),0)+IFERROR(INDEX('Hoja de Trabajo para listado'!$AB$155:$BA$1048576,MATCH($A236,'Hoja de Trabajo para listado'!$AB$155:$AB$1048576,0),MATCH((CUADRO!J$5&amp;$E236),'Hoja de Trabajo para listado'!$AB$151:$BA$151,0)),0)+IFERROR(INDEX('Hoja de Trabajo para listado'!$BC$155:$CB$1048576,MATCH($A236,'Hoja de Trabajo para listado'!$BC$155:$BC$1048576,0),MATCH((CUADRO!J$5&amp;$E236),'Hoja de Trabajo para listado'!$BC$151:$CB$151,0)),0)+IFERROR(INDEX('Hoja de Trabajo para listado'!$DE$153:$DG$274,MATCH($A236,'Hoja de Trabajo para listado'!$DE$153:$DE$1048576,0),MATCH((CUADRO!J$5&amp;$E236),'Hoja de Trabajo para listado'!$DE$151:$DG$151,0)),0)+IFERROR(INDEX('Hoja de Trabajo para listado'!$CD$155:$DC$1048576,MATCH($A236,'Hoja de Trabajo para listado'!$CD$155:$CD$1048576,0),MATCH((CUADRO!J$5&amp;$E236),'Hoja de Trabajo para listado'!$CD$151:$DC$151,0)),0)</f>
        <v>0</v>
      </c>
      <c r="K236" s="255">
        <f ca="1">+IFERROR(INDEX('Hoja de Trabajo para listado'!$A$155:$Z$1048576,MATCH($A236,'Hoja de Trabajo para listado'!$A$155:$A$1048576,0),MATCH((CUADRO!K$5&amp;$E236),'Hoja de Trabajo para listado'!$A$151:$Z$151,0)),0)+IFERROR(INDEX('Hoja de Trabajo para listado'!$AB$155:$BA$1048576,MATCH($A236,'Hoja de Trabajo para listado'!$AB$155:$AB$1048576,0),MATCH((CUADRO!K$5&amp;$E236),'Hoja de Trabajo para listado'!$AB$151:$BA$151,0)),0)+IFERROR(INDEX('Hoja de Trabajo para listado'!$BC$155:$CB$1048576,MATCH($A236,'Hoja de Trabajo para listado'!$BC$155:$BC$1048576,0),MATCH((CUADRO!K$5&amp;$E236),'Hoja de Trabajo para listado'!$BC$151:$CB$151,0)),0)+IFERROR(INDEX('Hoja de Trabajo para listado'!$DE$153:$DG$274,MATCH($A236,'Hoja de Trabajo para listado'!$DE$153:$DE$1048576,0),MATCH((CUADRO!K$5&amp;$E236),'Hoja de Trabajo para listado'!$DE$151:$DG$151,0)),0)+IFERROR(INDEX('Hoja de Trabajo para listado'!$CD$155:$DC$1048576,MATCH($A236,'Hoja de Trabajo para listado'!$CD$155:$CD$1048576,0),MATCH((CUADRO!K$5&amp;$E236),'Hoja de Trabajo para listado'!$CD$151:$DC$151,0)),0)</f>
        <v>0</v>
      </c>
      <c r="L236" s="255">
        <f ca="1">+IFERROR(INDEX('Hoja de Trabajo para listado'!$A$155:$Z$1048576,MATCH($A236,'Hoja de Trabajo para listado'!$A$155:$A$1048576,0),MATCH((CUADRO!L$5&amp;$E236),'Hoja de Trabajo para listado'!$A$151:$Z$151,0)),0)+IFERROR(INDEX('Hoja de Trabajo para listado'!$AB$155:$BA$1048576,MATCH($A236,'Hoja de Trabajo para listado'!$AB$155:$AB$1048576,0),MATCH((CUADRO!L$5&amp;$E236),'Hoja de Trabajo para listado'!$AB$151:$BA$151,0)),0)+IFERROR(INDEX('Hoja de Trabajo para listado'!$BC$155:$CB$1048576,MATCH($A236,'Hoja de Trabajo para listado'!$BC$155:$BC$1048576,0),MATCH((CUADRO!L$5&amp;$E236),'Hoja de Trabajo para listado'!$BC$151:$CB$151,0)),0)+IFERROR(INDEX('Hoja de Trabajo para listado'!$DE$153:$DG$274,MATCH($A236,'Hoja de Trabajo para listado'!$DE$153:$DE$1048576,0),MATCH((CUADRO!L$5&amp;$E236),'Hoja de Trabajo para listado'!$DE$151:$DG$151,0)),0)+IFERROR(INDEX('Hoja de Trabajo para listado'!$CD$155:$DC$1048576,MATCH($A236,'Hoja de Trabajo para listado'!$CD$155:$CD$1048576,0),MATCH((CUADRO!L$5&amp;$E236),'Hoja de Trabajo para listado'!$CD$151:$DC$151,0)),0)</f>
        <v>0</v>
      </c>
      <c r="M236" s="255">
        <f ca="1">+IFERROR(INDEX('Hoja de Trabajo para listado'!$A$155:$Z$1048576,MATCH($A236,'Hoja de Trabajo para listado'!$A$155:$A$1048576,0),MATCH((CUADRO!M$5&amp;$E236),'Hoja de Trabajo para listado'!$A$151:$Z$151,0)),0)+IFERROR(INDEX('Hoja de Trabajo para listado'!$AB$155:$BA$1048576,MATCH($A236,'Hoja de Trabajo para listado'!$AB$155:$AB$1048576,0),MATCH((CUADRO!M$5&amp;$E236),'Hoja de Trabajo para listado'!$AB$151:$BA$151,0)),0)+IFERROR(INDEX('Hoja de Trabajo para listado'!$BC$155:$CB$1048576,MATCH($A236,'Hoja de Trabajo para listado'!$BC$155:$BC$1048576,0),MATCH((CUADRO!M$5&amp;$E236),'Hoja de Trabajo para listado'!$BC$151:$CB$151,0)),0)+IFERROR(INDEX('Hoja de Trabajo para listado'!$DE$153:$DG$274,MATCH($A236,'Hoja de Trabajo para listado'!$DE$153:$DE$1048576,0),MATCH((CUADRO!M$5&amp;$E236),'Hoja de Trabajo para listado'!$DE$151:$DG$151,0)),0)+IFERROR(INDEX('Hoja de Trabajo para listado'!$CD$155:$DC$1048576,MATCH($A236,'Hoja de Trabajo para listado'!$CD$155:$CD$1048576,0),MATCH((CUADRO!M$5&amp;$E236),'Hoja de Trabajo para listado'!$CD$151:$DC$151,0)),0)</f>
        <v>0</v>
      </c>
      <c r="N236" s="255">
        <f ca="1">+IFERROR(INDEX('Hoja de Trabajo para listado'!$A$155:$Z$1048576,MATCH($A236,'Hoja de Trabajo para listado'!$A$155:$A$1048576,0),MATCH((CUADRO!N$5&amp;$E236),'Hoja de Trabajo para listado'!$A$151:$Z$151,0)),0)+IFERROR(INDEX('Hoja de Trabajo para listado'!$AB$155:$BA$1048576,MATCH($A236,'Hoja de Trabajo para listado'!$AB$155:$AB$1048576,0),MATCH((CUADRO!N$5&amp;$E236),'Hoja de Trabajo para listado'!$AB$151:$BA$151,0)),0)+IFERROR(INDEX('Hoja de Trabajo para listado'!$BC$155:$CB$1048576,MATCH($A236,'Hoja de Trabajo para listado'!$BC$155:$BC$1048576,0),MATCH((CUADRO!N$5&amp;$E236),'Hoja de Trabajo para listado'!$BC$151:$CB$151,0)),0)+IFERROR(INDEX('Hoja de Trabajo para listado'!$DE$153:$DG$274,MATCH($A236,'Hoja de Trabajo para listado'!$DE$153:$DE$1048576,0),MATCH((CUADRO!N$5&amp;$E236),'Hoja de Trabajo para listado'!$DE$151:$DG$151,0)),0)+IFERROR(INDEX('Hoja de Trabajo para listado'!$CD$155:$DC$1048576,MATCH($A236,'Hoja de Trabajo para listado'!$CD$155:$CD$1048576,0),MATCH((CUADRO!N$5&amp;$E236),'Hoja de Trabajo para listado'!$CD$151:$DC$151,0)),0)</f>
        <v>0</v>
      </c>
      <c r="O236" s="255">
        <f ca="1">+IFERROR(INDEX('Hoja de Trabajo para listado'!$A$155:$Z$1048576,MATCH($A236,'Hoja de Trabajo para listado'!$A$155:$A$1048576,0),MATCH((CUADRO!O$5&amp;$E236),'Hoja de Trabajo para listado'!$A$151:$Z$151,0)),0)+IFERROR(INDEX('Hoja de Trabajo para listado'!$AB$155:$BA$1048576,MATCH($A236,'Hoja de Trabajo para listado'!$AB$155:$AB$1048576,0),MATCH((CUADRO!O$5&amp;$E236),'Hoja de Trabajo para listado'!$AB$151:$BA$151,0)),0)+IFERROR(INDEX('Hoja de Trabajo para listado'!$BC$155:$CB$1048576,MATCH($A236,'Hoja de Trabajo para listado'!$BC$155:$BC$1048576,0),MATCH((CUADRO!O$5&amp;$E236),'Hoja de Trabajo para listado'!$BC$151:$CB$151,0)),0)+IFERROR(INDEX('Hoja de Trabajo para listado'!$DE$153:$DG$274,MATCH($A236,'Hoja de Trabajo para listado'!$DE$153:$DE$1048576,0),MATCH((CUADRO!O$5&amp;$E236),'Hoja de Trabajo para listado'!$DE$151:$DG$151,0)),0)+IFERROR(INDEX('Hoja de Trabajo para listado'!$CD$155:$DC$1048576,MATCH($A236,'Hoja de Trabajo para listado'!$CD$155:$CD$1048576,0),MATCH((CUADRO!O$5&amp;$E236),'Hoja de Trabajo para listado'!$CD$151:$DC$151,0)),0)</f>
        <v>0</v>
      </c>
      <c r="P236" s="255">
        <f ca="1">+IFERROR(INDEX('Hoja de Trabajo para listado'!$A$155:$Z$1048576,MATCH($A236,'Hoja de Trabajo para listado'!$A$155:$A$1048576,0),MATCH((CUADRO!P$5&amp;$E236),'Hoja de Trabajo para listado'!$A$151:$Z$151,0)),0)+IFERROR(INDEX('Hoja de Trabajo para listado'!$AB$155:$BA$1048576,MATCH($A236,'Hoja de Trabajo para listado'!$AB$155:$AB$1048576,0),MATCH((CUADRO!P$5&amp;$E236),'Hoja de Trabajo para listado'!$AB$151:$BA$151,0)),0)+IFERROR(INDEX('Hoja de Trabajo para listado'!$BC$155:$CB$1048576,MATCH($A236,'Hoja de Trabajo para listado'!$BC$155:$BC$1048576,0),MATCH((CUADRO!P$5&amp;$E236),'Hoja de Trabajo para listado'!$BC$151:$CB$151,0)),0)+IFERROR(INDEX('Hoja de Trabajo para listado'!$DE$153:$DG$274,MATCH($A236,'Hoja de Trabajo para listado'!$DE$153:$DE$1048576,0),MATCH((CUADRO!P$5&amp;$E236),'Hoja de Trabajo para listado'!$DE$151:$DG$151,0)),0)+IFERROR(INDEX('Hoja de Trabajo para listado'!$CD$155:$DC$1048576,MATCH($A236,'Hoja de Trabajo para listado'!$CD$155:$CD$1048576,0),MATCH((CUADRO!P$5&amp;$E236),'Hoja de Trabajo para listado'!$CD$151:$DC$151,0)),0)</f>
        <v>0</v>
      </c>
      <c r="Q236" s="255">
        <f ca="1">+IFERROR(INDEX('Hoja de Trabajo para listado'!$A$155:$Z$1048576,MATCH($A236,'Hoja de Trabajo para listado'!$A$155:$A$1048576,0),MATCH((CUADRO!Q$5&amp;$E236),'Hoja de Trabajo para listado'!$A$151:$Z$151,0)),0)+IFERROR(INDEX('Hoja de Trabajo para listado'!$AB$155:$BA$1048576,MATCH($A236,'Hoja de Trabajo para listado'!$AB$155:$AB$1048576,0),MATCH((CUADRO!Q$5&amp;$E236),'Hoja de Trabajo para listado'!$AB$151:$BA$151,0)),0)+IFERROR(INDEX('Hoja de Trabajo para listado'!$BC$155:$CB$1048576,MATCH($A236,'Hoja de Trabajo para listado'!$BC$155:$BC$1048576,0),MATCH((CUADRO!Q$5&amp;$E236),'Hoja de Trabajo para listado'!$BC$151:$CB$151,0)),0)+IFERROR(INDEX('Hoja de Trabajo para listado'!$DE$153:$DG$274,MATCH($A236,'Hoja de Trabajo para listado'!$DE$153:$DE$1048576,0),MATCH((CUADRO!Q$5&amp;$E236),'Hoja de Trabajo para listado'!$DE$151:$DG$151,0)),0)+IFERROR(INDEX('Hoja de Trabajo para listado'!$CD$155:$DC$1048576,MATCH($A236,'Hoja de Trabajo para listado'!$CD$155:$CD$1048576,0),MATCH((CUADRO!Q$5&amp;$E236),'Hoja de Trabajo para listado'!$CD$151:$DC$151,0)),0)</f>
        <v>0</v>
      </c>
      <c r="R236" s="255">
        <f t="shared" ca="1" si="6"/>
        <v>0</v>
      </c>
      <c r="S236" s="255"/>
      <c r="T236" s="255">
        <f ca="1">+T237</f>
        <v>134275.5</v>
      </c>
      <c r="U236" s="254">
        <f t="shared" si="7"/>
        <v>1</v>
      </c>
      <c r="V236" s="362" t="str">
        <f>+VLOOKUP(A236,bd_lista!$A$3:$E$590,5,FALSE)</f>
        <v>Instituciones Descentralizadas</v>
      </c>
      <c r="W236" s="361" t="str">
        <f>+V236</f>
        <v>Instituciones Descentralizadas</v>
      </c>
      <c r="X236" s="254">
        <f>+VLOOKUP(A236,[2]Sheet1!$A$13:$D$744,4,FALSE)</f>
        <v>16</v>
      </c>
      <c r="Y236" s="254" t="str">
        <f>+VLOOKUP(X236,bd_lista!$A$3:$C$590,3,FALSE)</f>
        <v>Ministerio de Educación</v>
      </c>
      <c r="Z236" s="316">
        <f>+X236</f>
        <v>16</v>
      </c>
      <c r="AA236" s="348" t="str">
        <f>+Y236</f>
        <v>Ministerio de Educación</v>
      </c>
    </row>
    <row r="237" spans="1:27" ht="15" customHeight="1">
      <c r="A237" s="32">
        <v>294</v>
      </c>
      <c r="B237" s="307"/>
      <c r="C237" s="362" t="str">
        <f>+VLOOKUP(A237,bd_lista!$A$3:$C$590,3,FALSE)</f>
        <v>Univ. Indígena Bol. Comun. Intercultl Prod. Tupak Katari</v>
      </c>
      <c r="D237" s="362"/>
      <c r="E237" s="362" t="s">
        <v>1314</v>
      </c>
      <c r="F237" s="257">
        <f ca="1">+IFERROR(INDEX('Hoja de Trabajo para listado'!$A$155:$Z$1048576,MATCH($A237,'Hoja de Trabajo para listado'!$A$155:$A$1048576,0),MATCH((CUADRO!F$5&amp;$E237),'Hoja de Trabajo para listado'!$A$151:$Z$151,0)),0)+IFERROR(INDEX('Hoja de Trabajo para listado'!$AB$155:$BA$1048576,MATCH($A237,'Hoja de Trabajo para listado'!$AB$155:$AB$1048576,0),MATCH((CUADRO!F$5&amp;$E237),'Hoja de Trabajo para listado'!$AB$151:$BA$151,0)),0)+IFERROR(INDEX('Hoja de Trabajo para listado'!$BC$155:$CB$1048576,MATCH($A237,'Hoja de Trabajo para listado'!$BC$155:$BC$1048576,0),MATCH((CUADRO!F$5&amp;$E237),'Hoja de Trabajo para listado'!$BC$151:$CB$151,0)),0)+IFERROR(INDEX('Hoja de Trabajo para listado'!$DE$153:$DG$274,MATCH($A237,'Hoja de Trabajo para listado'!$DE$153:$DE$1048576,0),MATCH((CUADRO!F$5&amp;$E237),'Hoja de Trabajo para listado'!$DE$151:$DG$151,0)),0)+IFERROR(INDEX('Hoja de Trabajo para listado'!$CD$155:$DC$1048576,MATCH($A237,'Hoja de Trabajo para listado'!$CD$155:$CD$1048576,0),MATCH((CUADRO!F$5&amp;$E237),'Hoja de Trabajo para listado'!$CD$151:$DC$151,0)),0)</f>
        <v>0</v>
      </c>
      <c r="G237" s="257">
        <f ca="1">+IFERROR(INDEX('Hoja de Trabajo para listado'!$A$155:$Z$1048576,MATCH($A237,'Hoja de Trabajo para listado'!$A$155:$A$1048576,0),MATCH((CUADRO!G$5&amp;$E237),'Hoja de Trabajo para listado'!$A$151:$Z$151,0)),0)+IFERROR(INDEX('Hoja de Trabajo para listado'!$AB$155:$BA$1048576,MATCH($A237,'Hoja de Trabajo para listado'!$AB$155:$AB$1048576,0),MATCH((CUADRO!G$5&amp;$E237),'Hoja de Trabajo para listado'!$AB$151:$BA$151,0)),0)+IFERROR(INDEX('Hoja de Trabajo para listado'!$BC$155:$CB$1048576,MATCH($A237,'Hoja de Trabajo para listado'!$BC$155:$BC$1048576,0),MATCH((CUADRO!G$5&amp;$E237),'Hoja de Trabajo para listado'!$BC$151:$CB$151,0)),0)+IFERROR(INDEX('Hoja de Trabajo para listado'!$DE$153:$DG$274,MATCH($A237,'Hoja de Trabajo para listado'!$DE$153:$DE$1048576,0),MATCH((CUADRO!G$5&amp;$E237),'Hoja de Trabajo para listado'!$DE$151:$DG$151,0)),0)+IFERROR(INDEX('Hoja de Trabajo para listado'!$CD$155:$DC$1048576,MATCH($A237,'Hoja de Trabajo para listado'!$CD$155:$CD$1048576,0),MATCH((CUADRO!G$5&amp;$E237),'Hoja de Trabajo para listado'!$CD$151:$DC$151,0)),0)</f>
        <v>0</v>
      </c>
      <c r="H237" s="257">
        <f ca="1">+IFERROR(INDEX('Hoja de Trabajo para listado'!$A$155:$Z$1048576,MATCH($A237,'Hoja de Trabajo para listado'!$A$155:$A$1048576,0),MATCH((CUADRO!H$5&amp;$E237),'Hoja de Trabajo para listado'!$A$151:$Z$151,0)),0)+IFERROR(INDEX('Hoja de Trabajo para listado'!$AB$155:$BA$1048576,MATCH($A237,'Hoja de Trabajo para listado'!$AB$155:$AB$1048576,0),MATCH((CUADRO!H$5&amp;$E237),'Hoja de Trabajo para listado'!$AB$151:$BA$151,0)),0)+IFERROR(INDEX('Hoja de Trabajo para listado'!$BC$155:$CB$1048576,MATCH($A237,'Hoja de Trabajo para listado'!$BC$155:$BC$1048576,0),MATCH((CUADRO!H$5&amp;$E237),'Hoja de Trabajo para listado'!$BC$151:$CB$151,0)),0)+IFERROR(INDEX('Hoja de Trabajo para listado'!$DE$153:$DG$274,MATCH($A237,'Hoja de Trabajo para listado'!$DE$153:$DE$1048576,0),MATCH((CUADRO!H$5&amp;$E237),'Hoja de Trabajo para listado'!$DE$151:$DG$151,0)),0)+IFERROR(INDEX('Hoja de Trabajo para listado'!$CD$155:$DC$1048576,MATCH($A237,'Hoja de Trabajo para listado'!$CD$155:$CD$1048576,0),MATCH((CUADRO!H$5&amp;$E237),'Hoja de Trabajo para listado'!$CD$151:$DC$151,0)),0)</f>
        <v>0</v>
      </c>
      <c r="I237" s="257">
        <f ca="1">+IFERROR(INDEX('Hoja de Trabajo para listado'!$A$155:$Z$1048576,MATCH($A237,'Hoja de Trabajo para listado'!$A$155:$A$1048576,0),MATCH((CUADRO!I$5&amp;$E237),'Hoja de Trabajo para listado'!$A$151:$Z$151,0)),0)+IFERROR(INDEX('Hoja de Trabajo para listado'!$AB$155:$BA$1048576,MATCH($A237,'Hoja de Trabajo para listado'!$AB$155:$AB$1048576,0),MATCH((CUADRO!I$5&amp;$E237),'Hoja de Trabajo para listado'!$AB$151:$BA$151,0)),0)+IFERROR(INDEX('Hoja de Trabajo para listado'!$BC$155:$CB$1048576,MATCH($A237,'Hoja de Trabajo para listado'!$BC$155:$BC$1048576,0),MATCH((CUADRO!I$5&amp;$E237),'Hoja de Trabajo para listado'!$BC$151:$CB$151,0)),0)+IFERROR(INDEX('Hoja de Trabajo para listado'!$DE$153:$DG$274,MATCH($A237,'Hoja de Trabajo para listado'!$DE$153:$DE$1048576,0),MATCH((CUADRO!I$5&amp;$E237),'Hoja de Trabajo para listado'!$DE$151:$DG$151,0)),0)+IFERROR(INDEX('Hoja de Trabajo para listado'!$CD$155:$DC$1048576,MATCH($A237,'Hoja de Trabajo para listado'!$CD$155:$CD$1048576,0),MATCH((CUADRO!I$5&amp;$E237),'Hoja de Trabajo para listado'!$CD$151:$DC$151,0)),0)</f>
        <v>0</v>
      </c>
      <c r="J237" s="257">
        <f ca="1">+IFERROR(INDEX('Hoja de Trabajo para listado'!$A$155:$Z$1048576,MATCH($A237,'Hoja de Trabajo para listado'!$A$155:$A$1048576,0),MATCH((CUADRO!J$5&amp;$E237),'Hoja de Trabajo para listado'!$A$151:$Z$151,0)),0)+IFERROR(INDEX('Hoja de Trabajo para listado'!$AB$155:$BA$1048576,MATCH($A237,'Hoja de Trabajo para listado'!$AB$155:$AB$1048576,0),MATCH((CUADRO!J$5&amp;$E237),'Hoja de Trabajo para listado'!$AB$151:$BA$151,0)),0)+IFERROR(INDEX('Hoja de Trabajo para listado'!$BC$155:$CB$1048576,MATCH($A237,'Hoja de Trabajo para listado'!$BC$155:$BC$1048576,0),MATCH((CUADRO!J$5&amp;$E237),'Hoja de Trabajo para listado'!$BC$151:$CB$151,0)),0)+IFERROR(INDEX('Hoja de Trabajo para listado'!$DE$153:$DG$274,MATCH($A237,'Hoja de Trabajo para listado'!$DE$153:$DE$1048576,0),MATCH((CUADRO!J$5&amp;$E237),'Hoja de Trabajo para listado'!$DE$151:$DG$151,0)),0)+IFERROR(INDEX('Hoja de Trabajo para listado'!$CD$155:$DC$1048576,MATCH($A237,'Hoja de Trabajo para listado'!$CD$155:$CD$1048576,0),MATCH((CUADRO!J$5&amp;$E237),'Hoja de Trabajo para listado'!$CD$151:$DC$151,0)),0)</f>
        <v>0</v>
      </c>
      <c r="K237" s="257">
        <f ca="1">+IFERROR(INDEX('Hoja de Trabajo para listado'!$A$155:$Z$1048576,MATCH($A237,'Hoja de Trabajo para listado'!$A$155:$A$1048576,0),MATCH((CUADRO!K$5&amp;$E237),'Hoja de Trabajo para listado'!$A$151:$Z$151,0)),0)+IFERROR(INDEX('Hoja de Trabajo para listado'!$AB$155:$BA$1048576,MATCH($A237,'Hoja de Trabajo para listado'!$AB$155:$AB$1048576,0),MATCH((CUADRO!K$5&amp;$E237),'Hoja de Trabajo para listado'!$AB$151:$BA$151,0)),0)+IFERROR(INDEX('Hoja de Trabajo para listado'!$BC$155:$CB$1048576,MATCH($A237,'Hoja de Trabajo para listado'!$BC$155:$BC$1048576,0),MATCH((CUADRO!K$5&amp;$E237),'Hoja de Trabajo para listado'!$BC$151:$CB$151,0)),0)+IFERROR(INDEX('Hoja de Trabajo para listado'!$DE$153:$DG$274,MATCH($A237,'Hoja de Trabajo para listado'!$DE$153:$DE$1048576,0),MATCH((CUADRO!K$5&amp;$E237),'Hoja de Trabajo para listado'!$DE$151:$DG$151,0)),0)+IFERROR(INDEX('Hoja de Trabajo para listado'!$CD$155:$DC$1048576,MATCH($A237,'Hoja de Trabajo para listado'!$CD$155:$CD$1048576,0),MATCH((CUADRO!K$5&amp;$E237),'Hoja de Trabajo para listado'!$CD$151:$DC$151,0)),0)</f>
        <v>0</v>
      </c>
      <c r="L237" s="257">
        <f ca="1">+IFERROR(INDEX('Hoja de Trabajo para listado'!$A$155:$Z$1048576,MATCH($A237,'Hoja de Trabajo para listado'!$A$155:$A$1048576,0),MATCH((CUADRO!L$5&amp;$E237),'Hoja de Trabajo para listado'!$A$151:$Z$151,0)),0)+IFERROR(INDEX('Hoja de Trabajo para listado'!$AB$155:$BA$1048576,MATCH($A237,'Hoja de Trabajo para listado'!$AB$155:$AB$1048576,0),MATCH((CUADRO!L$5&amp;$E237),'Hoja de Trabajo para listado'!$AB$151:$BA$151,0)),0)+IFERROR(INDEX('Hoja de Trabajo para listado'!$BC$155:$CB$1048576,MATCH($A237,'Hoja de Trabajo para listado'!$BC$155:$BC$1048576,0),MATCH((CUADRO!L$5&amp;$E237),'Hoja de Trabajo para listado'!$BC$151:$CB$151,0)),0)+IFERROR(INDEX('Hoja de Trabajo para listado'!$DE$153:$DG$274,MATCH($A237,'Hoja de Trabajo para listado'!$DE$153:$DE$1048576,0),MATCH((CUADRO!L$5&amp;$E237),'Hoja de Trabajo para listado'!$DE$151:$DG$151,0)),0)+IFERROR(INDEX('Hoja de Trabajo para listado'!$CD$155:$DC$1048576,MATCH($A237,'Hoja de Trabajo para listado'!$CD$155:$CD$1048576,0),MATCH((CUADRO!L$5&amp;$E237),'Hoja de Trabajo para listado'!$CD$151:$DC$151,0)),0)</f>
        <v>0</v>
      </c>
      <c r="M237" s="257">
        <f ca="1">+IFERROR(INDEX('Hoja de Trabajo para listado'!$A$155:$Z$1048576,MATCH($A237,'Hoja de Trabajo para listado'!$A$155:$A$1048576,0),MATCH((CUADRO!M$5&amp;$E237),'Hoja de Trabajo para listado'!$A$151:$Z$151,0)),0)+IFERROR(INDEX('Hoja de Trabajo para listado'!$AB$155:$BA$1048576,MATCH($A237,'Hoja de Trabajo para listado'!$AB$155:$AB$1048576,0),MATCH((CUADRO!M$5&amp;$E237),'Hoja de Trabajo para listado'!$AB$151:$BA$151,0)),0)+IFERROR(INDEX('Hoja de Trabajo para listado'!$BC$155:$CB$1048576,MATCH($A237,'Hoja de Trabajo para listado'!$BC$155:$BC$1048576,0),MATCH((CUADRO!M$5&amp;$E237),'Hoja de Trabajo para listado'!$BC$151:$CB$151,0)),0)+IFERROR(INDEX('Hoja de Trabajo para listado'!$DE$153:$DG$274,MATCH($A237,'Hoja de Trabajo para listado'!$DE$153:$DE$1048576,0),MATCH((CUADRO!M$5&amp;$E237),'Hoja de Trabajo para listado'!$DE$151:$DG$151,0)),0)+IFERROR(INDEX('Hoja de Trabajo para listado'!$CD$155:$DC$1048576,MATCH($A237,'Hoja de Trabajo para listado'!$CD$155:$CD$1048576,0),MATCH((CUADRO!M$5&amp;$E237),'Hoja de Trabajo para listado'!$CD$151:$DC$151,0)),0)</f>
        <v>0</v>
      </c>
      <c r="N237" s="257">
        <f ca="1">+IFERROR(INDEX('Hoja de Trabajo para listado'!$A$155:$Z$1048576,MATCH($A237,'Hoja de Trabajo para listado'!$A$155:$A$1048576,0),MATCH((CUADRO!N$5&amp;$E237),'Hoja de Trabajo para listado'!$A$151:$Z$151,0)),0)+IFERROR(INDEX('Hoja de Trabajo para listado'!$AB$155:$BA$1048576,MATCH($A237,'Hoja de Trabajo para listado'!$AB$155:$AB$1048576,0),MATCH((CUADRO!N$5&amp;$E237),'Hoja de Trabajo para listado'!$AB$151:$BA$151,0)),0)+IFERROR(INDEX('Hoja de Trabajo para listado'!$BC$155:$CB$1048576,MATCH($A237,'Hoja de Trabajo para listado'!$BC$155:$BC$1048576,0),MATCH((CUADRO!N$5&amp;$E237),'Hoja de Trabajo para listado'!$BC$151:$CB$151,0)),0)+IFERROR(INDEX('Hoja de Trabajo para listado'!$DE$153:$DG$274,MATCH($A237,'Hoja de Trabajo para listado'!$DE$153:$DE$1048576,0),MATCH((CUADRO!N$5&amp;$E237),'Hoja de Trabajo para listado'!$DE$151:$DG$151,0)),0)+IFERROR(INDEX('Hoja de Trabajo para listado'!$CD$155:$DC$1048576,MATCH($A237,'Hoja de Trabajo para listado'!$CD$155:$CD$1048576,0),MATCH((CUADRO!N$5&amp;$E237),'Hoja de Trabajo para listado'!$CD$151:$DC$151,0)),0)</f>
        <v>134275.5</v>
      </c>
      <c r="O237" s="257">
        <f ca="1">+IFERROR(INDEX('Hoja de Trabajo para listado'!$A$155:$Z$1048576,MATCH($A237,'Hoja de Trabajo para listado'!$A$155:$A$1048576,0),MATCH((CUADRO!O$5&amp;$E237),'Hoja de Trabajo para listado'!$A$151:$Z$151,0)),0)+IFERROR(INDEX('Hoja de Trabajo para listado'!$AB$155:$BA$1048576,MATCH($A237,'Hoja de Trabajo para listado'!$AB$155:$AB$1048576,0),MATCH((CUADRO!O$5&amp;$E237),'Hoja de Trabajo para listado'!$AB$151:$BA$151,0)),0)+IFERROR(INDEX('Hoja de Trabajo para listado'!$BC$155:$CB$1048576,MATCH($A237,'Hoja de Trabajo para listado'!$BC$155:$BC$1048576,0),MATCH((CUADRO!O$5&amp;$E237),'Hoja de Trabajo para listado'!$BC$151:$CB$151,0)),0)+IFERROR(INDEX('Hoja de Trabajo para listado'!$DE$153:$DG$274,MATCH($A237,'Hoja de Trabajo para listado'!$DE$153:$DE$1048576,0),MATCH((CUADRO!O$5&amp;$E237),'Hoja de Trabajo para listado'!$DE$151:$DG$151,0)),0)+IFERROR(INDEX('Hoja de Trabajo para listado'!$CD$155:$DC$1048576,MATCH($A237,'Hoja de Trabajo para listado'!$CD$155:$CD$1048576,0),MATCH((CUADRO!O$5&amp;$E237),'Hoja de Trabajo para listado'!$CD$151:$DC$151,0)),0)</f>
        <v>0</v>
      </c>
      <c r="P237" s="257">
        <f ca="1">+IFERROR(INDEX('Hoja de Trabajo para listado'!$A$155:$Z$1048576,MATCH($A237,'Hoja de Trabajo para listado'!$A$155:$A$1048576,0),MATCH((CUADRO!P$5&amp;$E237),'Hoja de Trabajo para listado'!$A$151:$Z$151,0)),0)+IFERROR(INDEX('Hoja de Trabajo para listado'!$AB$155:$BA$1048576,MATCH($A237,'Hoja de Trabajo para listado'!$AB$155:$AB$1048576,0),MATCH((CUADRO!P$5&amp;$E237),'Hoja de Trabajo para listado'!$AB$151:$BA$151,0)),0)+IFERROR(INDEX('Hoja de Trabajo para listado'!$BC$155:$CB$1048576,MATCH($A237,'Hoja de Trabajo para listado'!$BC$155:$BC$1048576,0),MATCH((CUADRO!P$5&amp;$E237),'Hoja de Trabajo para listado'!$BC$151:$CB$151,0)),0)+IFERROR(INDEX('Hoja de Trabajo para listado'!$DE$153:$DG$274,MATCH($A237,'Hoja de Trabajo para listado'!$DE$153:$DE$1048576,0),MATCH((CUADRO!P$5&amp;$E237),'Hoja de Trabajo para listado'!$DE$151:$DG$151,0)),0)+IFERROR(INDEX('Hoja de Trabajo para listado'!$CD$155:$DC$1048576,MATCH($A237,'Hoja de Trabajo para listado'!$CD$155:$CD$1048576,0),MATCH((CUADRO!P$5&amp;$E237),'Hoja de Trabajo para listado'!$CD$151:$DC$151,0)),0)</f>
        <v>0</v>
      </c>
      <c r="Q237" s="257">
        <f ca="1">+IFERROR(INDEX('Hoja de Trabajo para listado'!$A$155:$Z$1048576,MATCH($A237,'Hoja de Trabajo para listado'!$A$155:$A$1048576,0),MATCH((CUADRO!Q$5&amp;$E237),'Hoja de Trabajo para listado'!$A$151:$Z$151,0)),0)+IFERROR(INDEX('Hoja de Trabajo para listado'!$AB$155:$BA$1048576,MATCH($A237,'Hoja de Trabajo para listado'!$AB$155:$AB$1048576,0),MATCH((CUADRO!Q$5&amp;$E237),'Hoja de Trabajo para listado'!$AB$151:$BA$151,0)),0)+IFERROR(INDEX('Hoja de Trabajo para listado'!$BC$155:$CB$1048576,MATCH($A237,'Hoja de Trabajo para listado'!$BC$155:$BC$1048576,0),MATCH((CUADRO!Q$5&amp;$E237),'Hoja de Trabajo para listado'!$BC$151:$CB$151,0)),0)+IFERROR(INDEX('Hoja de Trabajo para listado'!$DE$153:$DG$274,MATCH($A237,'Hoja de Trabajo para listado'!$DE$153:$DE$1048576,0),MATCH((CUADRO!Q$5&amp;$E237),'Hoja de Trabajo para listado'!$DE$151:$DG$151,0)),0)+IFERROR(INDEX('Hoja de Trabajo para listado'!$CD$155:$DC$1048576,MATCH($A237,'Hoja de Trabajo para listado'!$CD$155:$CD$1048576,0),MATCH((CUADRO!Q$5&amp;$E237),'Hoja de Trabajo para listado'!$CD$151:$DC$151,0)),0)</f>
        <v>0</v>
      </c>
      <c r="R237" s="257">
        <f t="shared" ca="1" si="6"/>
        <v>134275.5</v>
      </c>
      <c r="S237" s="257">
        <f ca="1">+R236+R237</f>
        <v>134275.5</v>
      </c>
      <c r="T237" s="257">
        <f ca="1">+S237</f>
        <v>134275.5</v>
      </c>
      <c r="U237" s="256">
        <f t="shared" si="7"/>
        <v>2</v>
      </c>
      <c r="V237" s="362" t="str">
        <f>+VLOOKUP(A237,bd_lista!$A$3:$E$590,5,FALSE)</f>
        <v>Instituciones Descentralizadas</v>
      </c>
      <c r="W237" s="362"/>
      <c r="X237" s="254">
        <f>+VLOOKUP(A237,[2]Sheet1!$A$13:$D$744,4,FALSE)</f>
        <v>16</v>
      </c>
      <c r="Y237" s="254" t="str">
        <f>+VLOOKUP(X237,bd_lista!$A$3:$C$590,3,FALSE)</f>
        <v>Ministerio de Educación</v>
      </c>
      <c r="Z237" s="314"/>
      <c r="AA237" s="350"/>
    </row>
    <row r="238" spans="1:27" ht="15" customHeight="1">
      <c r="A238" s="264">
        <v>269</v>
      </c>
      <c r="B238" s="306">
        <f>+A238</f>
        <v>269</v>
      </c>
      <c r="C238" s="259" t="str">
        <f>+VLOOKUP(A238,bd_lista!$A$3:$C$590,3,FALSE)</f>
        <v>Direc. Dptal. de Educación Potosí</v>
      </c>
      <c r="D238" s="361" t="str">
        <f>+C238</f>
        <v>Direc. Dptal. de Educación Potosí</v>
      </c>
      <c r="E238" s="259" t="s">
        <v>1313</v>
      </c>
      <c r="F238" s="255">
        <f ca="1">+IFERROR(INDEX('Hoja de Trabajo para listado'!$A$155:$Z$1048576,MATCH($A238,'Hoja de Trabajo para listado'!$A$155:$A$1048576,0),MATCH((CUADRO!F$5&amp;$E238),'Hoja de Trabajo para listado'!$A$151:$Z$151,0)),0)+IFERROR(INDEX('Hoja de Trabajo para listado'!$AB$155:$BA$1048576,MATCH($A238,'Hoja de Trabajo para listado'!$AB$155:$AB$1048576,0),MATCH((CUADRO!F$5&amp;$E238),'Hoja de Trabajo para listado'!$AB$151:$BA$151,0)),0)+IFERROR(INDEX('Hoja de Trabajo para listado'!$BC$155:$CB$1048576,MATCH($A238,'Hoja de Trabajo para listado'!$BC$155:$BC$1048576,0),MATCH((CUADRO!F$5&amp;$E238),'Hoja de Trabajo para listado'!$BC$151:$CB$151,0)),0)+IFERROR(INDEX('Hoja de Trabajo para listado'!$DE$153:$DG$274,MATCH($A238,'Hoja de Trabajo para listado'!$DE$153:$DE$1048576,0),MATCH((CUADRO!F$5&amp;$E238),'Hoja de Trabajo para listado'!$DE$151:$DG$151,0)),0)+IFERROR(INDEX('Hoja de Trabajo para listado'!$CD$155:$DC$1048576,MATCH($A238,'Hoja de Trabajo para listado'!$CD$155:$CD$1048576,0),MATCH((CUADRO!F$5&amp;$E238),'Hoja de Trabajo para listado'!$CD$151:$DC$151,0)),0)</f>
        <v>0</v>
      </c>
      <c r="G238" s="255">
        <f ca="1">+IFERROR(INDEX('Hoja de Trabajo para listado'!$A$155:$Z$1048576,MATCH($A238,'Hoja de Trabajo para listado'!$A$155:$A$1048576,0),MATCH((CUADRO!G$5&amp;$E238),'Hoja de Trabajo para listado'!$A$151:$Z$151,0)),0)+IFERROR(INDEX('Hoja de Trabajo para listado'!$AB$155:$BA$1048576,MATCH($A238,'Hoja de Trabajo para listado'!$AB$155:$AB$1048576,0),MATCH((CUADRO!G$5&amp;$E238),'Hoja de Trabajo para listado'!$AB$151:$BA$151,0)),0)+IFERROR(INDEX('Hoja de Trabajo para listado'!$BC$155:$CB$1048576,MATCH($A238,'Hoja de Trabajo para listado'!$BC$155:$BC$1048576,0),MATCH((CUADRO!G$5&amp;$E238),'Hoja de Trabajo para listado'!$BC$151:$CB$151,0)),0)+IFERROR(INDEX('Hoja de Trabajo para listado'!$DE$153:$DG$274,MATCH($A238,'Hoja de Trabajo para listado'!$DE$153:$DE$1048576,0),MATCH((CUADRO!G$5&amp;$E238),'Hoja de Trabajo para listado'!$DE$151:$DG$151,0)),0)+IFERROR(INDEX('Hoja de Trabajo para listado'!$CD$155:$DC$1048576,MATCH($A238,'Hoja de Trabajo para listado'!$CD$155:$CD$1048576,0),MATCH((CUADRO!G$5&amp;$E238),'Hoja de Trabajo para listado'!$CD$151:$DC$151,0)),0)</f>
        <v>0</v>
      </c>
      <c r="H238" s="255">
        <f ca="1">+IFERROR(INDEX('Hoja de Trabajo para listado'!$A$155:$Z$1048576,MATCH($A238,'Hoja de Trabajo para listado'!$A$155:$A$1048576,0),MATCH((CUADRO!H$5&amp;$E238),'Hoja de Trabajo para listado'!$A$151:$Z$151,0)),0)+IFERROR(INDEX('Hoja de Trabajo para listado'!$AB$155:$BA$1048576,MATCH($A238,'Hoja de Trabajo para listado'!$AB$155:$AB$1048576,0),MATCH((CUADRO!H$5&amp;$E238),'Hoja de Trabajo para listado'!$AB$151:$BA$151,0)),0)+IFERROR(INDEX('Hoja de Trabajo para listado'!$BC$155:$CB$1048576,MATCH($A238,'Hoja de Trabajo para listado'!$BC$155:$BC$1048576,0),MATCH((CUADRO!H$5&amp;$E238),'Hoja de Trabajo para listado'!$BC$151:$CB$151,0)),0)+IFERROR(INDEX('Hoja de Trabajo para listado'!$DE$153:$DG$274,MATCH($A238,'Hoja de Trabajo para listado'!$DE$153:$DE$1048576,0),MATCH((CUADRO!H$5&amp;$E238),'Hoja de Trabajo para listado'!$DE$151:$DG$151,0)),0)+IFERROR(INDEX('Hoja de Trabajo para listado'!$CD$155:$DC$1048576,MATCH($A238,'Hoja de Trabajo para listado'!$CD$155:$CD$1048576,0),MATCH((CUADRO!H$5&amp;$E238),'Hoja de Trabajo para listado'!$CD$151:$DC$151,0)),0)</f>
        <v>0</v>
      </c>
      <c r="I238" s="255">
        <f ca="1">+IFERROR(INDEX('Hoja de Trabajo para listado'!$A$155:$Z$1048576,MATCH($A238,'Hoja de Trabajo para listado'!$A$155:$A$1048576,0),MATCH((CUADRO!I$5&amp;$E238),'Hoja de Trabajo para listado'!$A$151:$Z$151,0)),0)+IFERROR(INDEX('Hoja de Trabajo para listado'!$AB$155:$BA$1048576,MATCH($A238,'Hoja de Trabajo para listado'!$AB$155:$AB$1048576,0),MATCH((CUADRO!I$5&amp;$E238),'Hoja de Trabajo para listado'!$AB$151:$BA$151,0)),0)+IFERROR(INDEX('Hoja de Trabajo para listado'!$BC$155:$CB$1048576,MATCH($A238,'Hoja de Trabajo para listado'!$BC$155:$BC$1048576,0),MATCH((CUADRO!I$5&amp;$E238),'Hoja de Trabajo para listado'!$BC$151:$CB$151,0)),0)+IFERROR(INDEX('Hoja de Trabajo para listado'!$DE$153:$DG$274,MATCH($A238,'Hoja de Trabajo para listado'!$DE$153:$DE$1048576,0),MATCH((CUADRO!I$5&amp;$E238),'Hoja de Trabajo para listado'!$DE$151:$DG$151,0)),0)+IFERROR(INDEX('Hoja de Trabajo para listado'!$CD$155:$DC$1048576,MATCH($A238,'Hoja de Trabajo para listado'!$CD$155:$CD$1048576,0),MATCH((CUADRO!I$5&amp;$E238),'Hoja de Trabajo para listado'!$CD$151:$DC$151,0)),0)</f>
        <v>0</v>
      </c>
      <c r="J238" s="255">
        <f ca="1">+IFERROR(INDEX('Hoja de Trabajo para listado'!$A$155:$Z$1048576,MATCH($A238,'Hoja de Trabajo para listado'!$A$155:$A$1048576,0),MATCH((CUADRO!J$5&amp;$E238),'Hoja de Trabajo para listado'!$A$151:$Z$151,0)),0)+IFERROR(INDEX('Hoja de Trabajo para listado'!$AB$155:$BA$1048576,MATCH($A238,'Hoja de Trabajo para listado'!$AB$155:$AB$1048576,0),MATCH((CUADRO!J$5&amp;$E238),'Hoja de Trabajo para listado'!$AB$151:$BA$151,0)),0)+IFERROR(INDEX('Hoja de Trabajo para listado'!$BC$155:$CB$1048576,MATCH($A238,'Hoja de Trabajo para listado'!$BC$155:$BC$1048576,0),MATCH((CUADRO!J$5&amp;$E238),'Hoja de Trabajo para listado'!$BC$151:$CB$151,0)),0)+IFERROR(INDEX('Hoja de Trabajo para listado'!$DE$153:$DG$274,MATCH($A238,'Hoja de Trabajo para listado'!$DE$153:$DE$1048576,0),MATCH((CUADRO!J$5&amp;$E238),'Hoja de Trabajo para listado'!$DE$151:$DG$151,0)),0)+IFERROR(INDEX('Hoja de Trabajo para listado'!$CD$155:$DC$1048576,MATCH($A238,'Hoja de Trabajo para listado'!$CD$155:$CD$1048576,0),MATCH((CUADRO!J$5&amp;$E238),'Hoja de Trabajo para listado'!$CD$151:$DC$151,0)),0)</f>
        <v>0</v>
      </c>
      <c r="K238" s="255">
        <f ca="1">+IFERROR(INDEX('Hoja de Trabajo para listado'!$A$155:$Z$1048576,MATCH($A238,'Hoja de Trabajo para listado'!$A$155:$A$1048576,0),MATCH((CUADRO!K$5&amp;$E238),'Hoja de Trabajo para listado'!$A$151:$Z$151,0)),0)+IFERROR(INDEX('Hoja de Trabajo para listado'!$AB$155:$BA$1048576,MATCH($A238,'Hoja de Trabajo para listado'!$AB$155:$AB$1048576,0),MATCH((CUADRO!K$5&amp;$E238),'Hoja de Trabajo para listado'!$AB$151:$BA$151,0)),0)+IFERROR(INDEX('Hoja de Trabajo para listado'!$BC$155:$CB$1048576,MATCH($A238,'Hoja de Trabajo para listado'!$BC$155:$BC$1048576,0),MATCH((CUADRO!K$5&amp;$E238),'Hoja de Trabajo para listado'!$BC$151:$CB$151,0)),0)+IFERROR(INDEX('Hoja de Trabajo para listado'!$DE$153:$DG$274,MATCH($A238,'Hoja de Trabajo para listado'!$DE$153:$DE$1048576,0),MATCH((CUADRO!K$5&amp;$E238),'Hoja de Trabajo para listado'!$DE$151:$DG$151,0)),0)+IFERROR(INDEX('Hoja de Trabajo para listado'!$CD$155:$DC$1048576,MATCH($A238,'Hoja de Trabajo para listado'!$CD$155:$CD$1048576,0),MATCH((CUADRO!K$5&amp;$E238),'Hoja de Trabajo para listado'!$CD$151:$DC$151,0)),0)</f>
        <v>0</v>
      </c>
      <c r="L238" s="255">
        <f ca="1">+IFERROR(INDEX('Hoja de Trabajo para listado'!$A$155:$Z$1048576,MATCH($A238,'Hoja de Trabajo para listado'!$A$155:$A$1048576,0),MATCH((CUADRO!L$5&amp;$E238),'Hoja de Trabajo para listado'!$A$151:$Z$151,0)),0)+IFERROR(INDEX('Hoja de Trabajo para listado'!$AB$155:$BA$1048576,MATCH($A238,'Hoja de Trabajo para listado'!$AB$155:$AB$1048576,0),MATCH((CUADRO!L$5&amp;$E238),'Hoja de Trabajo para listado'!$AB$151:$BA$151,0)),0)+IFERROR(INDEX('Hoja de Trabajo para listado'!$BC$155:$CB$1048576,MATCH($A238,'Hoja de Trabajo para listado'!$BC$155:$BC$1048576,0),MATCH((CUADRO!L$5&amp;$E238),'Hoja de Trabajo para listado'!$BC$151:$CB$151,0)),0)+IFERROR(INDEX('Hoja de Trabajo para listado'!$DE$153:$DG$274,MATCH($A238,'Hoja de Trabajo para listado'!$DE$153:$DE$1048576,0),MATCH((CUADRO!L$5&amp;$E238),'Hoja de Trabajo para listado'!$DE$151:$DG$151,0)),0)+IFERROR(INDEX('Hoja de Trabajo para listado'!$CD$155:$DC$1048576,MATCH($A238,'Hoja de Trabajo para listado'!$CD$155:$CD$1048576,0),MATCH((CUADRO!L$5&amp;$E238),'Hoja de Trabajo para listado'!$CD$151:$DC$151,0)),0)</f>
        <v>0</v>
      </c>
      <c r="M238" s="255">
        <f ca="1">+IFERROR(INDEX('Hoja de Trabajo para listado'!$A$155:$Z$1048576,MATCH($A238,'Hoja de Trabajo para listado'!$A$155:$A$1048576,0),MATCH((CUADRO!M$5&amp;$E238),'Hoja de Trabajo para listado'!$A$151:$Z$151,0)),0)+IFERROR(INDEX('Hoja de Trabajo para listado'!$AB$155:$BA$1048576,MATCH($A238,'Hoja de Trabajo para listado'!$AB$155:$AB$1048576,0),MATCH((CUADRO!M$5&amp;$E238),'Hoja de Trabajo para listado'!$AB$151:$BA$151,0)),0)+IFERROR(INDEX('Hoja de Trabajo para listado'!$BC$155:$CB$1048576,MATCH($A238,'Hoja de Trabajo para listado'!$BC$155:$BC$1048576,0),MATCH((CUADRO!M$5&amp;$E238),'Hoja de Trabajo para listado'!$BC$151:$CB$151,0)),0)+IFERROR(INDEX('Hoja de Trabajo para listado'!$DE$153:$DG$274,MATCH($A238,'Hoja de Trabajo para listado'!$DE$153:$DE$1048576,0),MATCH((CUADRO!M$5&amp;$E238),'Hoja de Trabajo para listado'!$DE$151:$DG$151,0)),0)+IFERROR(INDEX('Hoja de Trabajo para listado'!$CD$155:$DC$1048576,MATCH($A238,'Hoja de Trabajo para listado'!$CD$155:$CD$1048576,0),MATCH((CUADRO!M$5&amp;$E238),'Hoja de Trabajo para listado'!$CD$151:$DC$151,0)),0)</f>
        <v>0</v>
      </c>
      <c r="N238" s="255">
        <f ca="1">+IFERROR(INDEX('Hoja de Trabajo para listado'!$A$155:$Z$1048576,MATCH($A238,'Hoja de Trabajo para listado'!$A$155:$A$1048576,0),MATCH((CUADRO!N$5&amp;$E238),'Hoja de Trabajo para listado'!$A$151:$Z$151,0)),0)+IFERROR(INDEX('Hoja de Trabajo para listado'!$AB$155:$BA$1048576,MATCH($A238,'Hoja de Trabajo para listado'!$AB$155:$AB$1048576,0),MATCH((CUADRO!N$5&amp;$E238),'Hoja de Trabajo para listado'!$AB$151:$BA$151,0)),0)+IFERROR(INDEX('Hoja de Trabajo para listado'!$BC$155:$CB$1048576,MATCH($A238,'Hoja de Trabajo para listado'!$BC$155:$BC$1048576,0),MATCH((CUADRO!N$5&amp;$E238),'Hoja de Trabajo para listado'!$BC$151:$CB$151,0)),0)+IFERROR(INDEX('Hoja de Trabajo para listado'!$DE$153:$DG$274,MATCH($A238,'Hoja de Trabajo para listado'!$DE$153:$DE$1048576,0),MATCH((CUADRO!N$5&amp;$E238),'Hoja de Trabajo para listado'!$DE$151:$DG$151,0)),0)+IFERROR(INDEX('Hoja de Trabajo para listado'!$CD$155:$DC$1048576,MATCH($A238,'Hoja de Trabajo para listado'!$CD$155:$CD$1048576,0),MATCH((CUADRO!N$5&amp;$E238),'Hoja de Trabajo para listado'!$CD$151:$DC$151,0)),0)</f>
        <v>0</v>
      </c>
      <c r="O238" s="255">
        <f ca="1">+IFERROR(INDEX('Hoja de Trabajo para listado'!$A$155:$Z$1048576,MATCH($A238,'Hoja de Trabajo para listado'!$A$155:$A$1048576,0),MATCH((CUADRO!O$5&amp;$E238),'Hoja de Trabajo para listado'!$A$151:$Z$151,0)),0)+IFERROR(INDEX('Hoja de Trabajo para listado'!$AB$155:$BA$1048576,MATCH($A238,'Hoja de Trabajo para listado'!$AB$155:$AB$1048576,0),MATCH((CUADRO!O$5&amp;$E238),'Hoja de Trabajo para listado'!$AB$151:$BA$151,0)),0)+IFERROR(INDEX('Hoja de Trabajo para listado'!$BC$155:$CB$1048576,MATCH($A238,'Hoja de Trabajo para listado'!$BC$155:$BC$1048576,0),MATCH((CUADRO!O$5&amp;$E238),'Hoja de Trabajo para listado'!$BC$151:$CB$151,0)),0)+IFERROR(INDEX('Hoja de Trabajo para listado'!$DE$153:$DG$274,MATCH($A238,'Hoja de Trabajo para listado'!$DE$153:$DE$1048576,0),MATCH((CUADRO!O$5&amp;$E238),'Hoja de Trabajo para listado'!$DE$151:$DG$151,0)),0)+IFERROR(INDEX('Hoja de Trabajo para listado'!$CD$155:$DC$1048576,MATCH($A238,'Hoja de Trabajo para listado'!$CD$155:$CD$1048576,0),MATCH((CUADRO!O$5&amp;$E238),'Hoja de Trabajo para listado'!$CD$151:$DC$151,0)),0)</f>
        <v>0</v>
      </c>
      <c r="P238" s="255">
        <f ca="1">+IFERROR(INDEX('Hoja de Trabajo para listado'!$A$155:$Z$1048576,MATCH($A238,'Hoja de Trabajo para listado'!$A$155:$A$1048576,0),MATCH((CUADRO!P$5&amp;$E238),'Hoja de Trabajo para listado'!$A$151:$Z$151,0)),0)+IFERROR(INDEX('Hoja de Trabajo para listado'!$AB$155:$BA$1048576,MATCH($A238,'Hoja de Trabajo para listado'!$AB$155:$AB$1048576,0),MATCH((CUADRO!P$5&amp;$E238),'Hoja de Trabajo para listado'!$AB$151:$BA$151,0)),0)+IFERROR(INDEX('Hoja de Trabajo para listado'!$BC$155:$CB$1048576,MATCH($A238,'Hoja de Trabajo para listado'!$BC$155:$BC$1048576,0),MATCH((CUADRO!P$5&amp;$E238),'Hoja de Trabajo para listado'!$BC$151:$CB$151,0)),0)+IFERROR(INDEX('Hoja de Trabajo para listado'!$DE$153:$DG$274,MATCH($A238,'Hoja de Trabajo para listado'!$DE$153:$DE$1048576,0),MATCH((CUADRO!P$5&amp;$E238),'Hoja de Trabajo para listado'!$DE$151:$DG$151,0)),0)+IFERROR(INDEX('Hoja de Trabajo para listado'!$CD$155:$DC$1048576,MATCH($A238,'Hoja de Trabajo para listado'!$CD$155:$CD$1048576,0),MATCH((CUADRO!P$5&amp;$E238),'Hoja de Trabajo para listado'!$CD$151:$DC$151,0)),0)</f>
        <v>0</v>
      </c>
      <c r="Q238" s="255">
        <f ca="1">+IFERROR(INDEX('Hoja de Trabajo para listado'!$A$155:$Z$1048576,MATCH($A238,'Hoja de Trabajo para listado'!$A$155:$A$1048576,0),MATCH((CUADRO!Q$5&amp;$E238),'Hoja de Trabajo para listado'!$A$151:$Z$151,0)),0)+IFERROR(INDEX('Hoja de Trabajo para listado'!$AB$155:$BA$1048576,MATCH($A238,'Hoja de Trabajo para listado'!$AB$155:$AB$1048576,0),MATCH((CUADRO!Q$5&amp;$E238),'Hoja de Trabajo para listado'!$AB$151:$BA$151,0)),0)+IFERROR(INDEX('Hoja de Trabajo para listado'!$BC$155:$CB$1048576,MATCH($A238,'Hoja de Trabajo para listado'!$BC$155:$BC$1048576,0),MATCH((CUADRO!Q$5&amp;$E238),'Hoja de Trabajo para listado'!$BC$151:$CB$151,0)),0)+IFERROR(INDEX('Hoja de Trabajo para listado'!$DE$153:$DG$274,MATCH($A238,'Hoja de Trabajo para listado'!$DE$153:$DE$1048576,0),MATCH((CUADRO!Q$5&amp;$E238),'Hoja de Trabajo para listado'!$DE$151:$DG$151,0)),0)+IFERROR(INDEX('Hoja de Trabajo para listado'!$CD$155:$DC$1048576,MATCH($A238,'Hoja de Trabajo para listado'!$CD$155:$CD$1048576,0),MATCH((CUADRO!Q$5&amp;$E238),'Hoja de Trabajo para listado'!$CD$151:$DC$151,0)),0)</f>
        <v>0</v>
      </c>
      <c r="R238" s="255">
        <f t="shared" ca="1" si="6"/>
        <v>0</v>
      </c>
      <c r="S238" s="255"/>
      <c r="T238" s="255">
        <f ca="1">+T239</f>
        <v>98519.13</v>
      </c>
      <c r="U238" s="254">
        <f t="shared" si="7"/>
        <v>1</v>
      </c>
      <c r="V238" s="362" t="str">
        <f>+VLOOKUP(A238,bd_lista!$A$3:$E$590,5,FALSE)</f>
        <v>Instituciones Descentralizadas</v>
      </c>
      <c r="W238" s="361" t="str">
        <f>+V238</f>
        <v>Instituciones Descentralizadas</v>
      </c>
      <c r="X238" s="254">
        <f>+VLOOKUP(A238,[2]Sheet1!$A$13:$D$744,4,FALSE)</f>
        <v>16</v>
      </c>
      <c r="Y238" s="254" t="str">
        <f>+VLOOKUP(X238,bd_lista!$A$3:$C$590,3,FALSE)</f>
        <v>Ministerio de Educación</v>
      </c>
      <c r="Z238" s="316">
        <f>+X238</f>
        <v>16</v>
      </c>
      <c r="AA238" s="348" t="str">
        <f>+Y238</f>
        <v>Ministerio de Educación</v>
      </c>
    </row>
    <row r="239" spans="1:27" ht="15" customHeight="1">
      <c r="A239" s="32">
        <v>269</v>
      </c>
      <c r="B239" s="307"/>
      <c r="C239" s="362" t="str">
        <f>+VLOOKUP(A239,bd_lista!$A$3:$C$590,3,FALSE)</f>
        <v>Direc. Dptal. de Educación Potosí</v>
      </c>
      <c r="D239" s="362"/>
      <c r="E239" s="362" t="s">
        <v>1314</v>
      </c>
      <c r="F239" s="257">
        <f ca="1">+IFERROR(INDEX('Hoja de Trabajo para listado'!$A$155:$Z$1048576,MATCH($A239,'Hoja de Trabajo para listado'!$A$155:$A$1048576,0),MATCH((CUADRO!F$5&amp;$E239),'Hoja de Trabajo para listado'!$A$151:$Z$151,0)),0)+IFERROR(INDEX('Hoja de Trabajo para listado'!$AB$155:$BA$1048576,MATCH($A239,'Hoja de Trabajo para listado'!$AB$155:$AB$1048576,0),MATCH((CUADRO!F$5&amp;$E239),'Hoja de Trabajo para listado'!$AB$151:$BA$151,0)),0)+IFERROR(INDEX('Hoja de Trabajo para listado'!$BC$155:$CB$1048576,MATCH($A239,'Hoja de Trabajo para listado'!$BC$155:$BC$1048576,0),MATCH((CUADRO!F$5&amp;$E239),'Hoja de Trabajo para listado'!$BC$151:$CB$151,0)),0)+IFERROR(INDEX('Hoja de Trabajo para listado'!$DE$153:$DG$274,MATCH($A239,'Hoja de Trabajo para listado'!$DE$153:$DE$1048576,0),MATCH((CUADRO!F$5&amp;$E239),'Hoja de Trabajo para listado'!$DE$151:$DG$151,0)),0)+IFERROR(INDEX('Hoja de Trabajo para listado'!$CD$155:$DC$1048576,MATCH($A239,'Hoja de Trabajo para listado'!$CD$155:$CD$1048576,0),MATCH((CUADRO!F$5&amp;$E239),'Hoja de Trabajo para listado'!$CD$151:$DC$151,0)),0)</f>
        <v>0</v>
      </c>
      <c r="G239" s="257">
        <f ca="1">+IFERROR(INDEX('Hoja de Trabajo para listado'!$A$155:$Z$1048576,MATCH($A239,'Hoja de Trabajo para listado'!$A$155:$A$1048576,0),MATCH((CUADRO!G$5&amp;$E239),'Hoja de Trabajo para listado'!$A$151:$Z$151,0)),0)+IFERROR(INDEX('Hoja de Trabajo para listado'!$AB$155:$BA$1048576,MATCH($A239,'Hoja de Trabajo para listado'!$AB$155:$AB$1048576,0),MATCH((CUADRO!G$5&amp;$E239),'Hoja de Trabajo para listado'!$AB$151:$BA$151,0)),0)+IFERROR(INDEX('Hoja de Trabajo para listado'!$BC$155:$CB$1048576,MATCH($A239,'Hoja de Trabajo para listado'!$BC$155:$BC$1048576,0),MATCH((CUADRO!G$5&amp;$E239),'Hoja de Trabajo para listado'!$BC$151:$CB$151,0)),0)+IFERROR(INDEX('Hoja de Trabajo para listado'!$DE$153:$DG$274,MATCH($A239,'Hoja de Trabajo para listado'!$DE$153:$DE$1048576,0),MATCH((CUADRO!G$5&amp;$E239),'Hoja de Trabajo para listado'!$DE$151:$DG$151,0)),0)+IFERROR(INDEX('Hoja de Trabajo para listado'!$CD$155:$DC$1048576,MATCH($A239,'Hoja de Trabajo para listado'!$CD$155:$CD$1048576,0),MATCH((CUADRO!G$5&amp;$E239),'Hoja de Trabajo para listado'!$CD$151:$DC$151,0)),0)</f>
        <v>0</v>
      </c>
      <c r="H239" s="257">
        <f ca="1">+IFERROR(INDEX('Hoja de Trabajo para listado'!$A$155:$Z$1048576,MATCH($A239,'Hoja de Trabajo para listado'!$A$155:$A$1048576,0),MATCH((CUADRO!H$5&amp;$E239),'Hoja de Trabajo para listado'!$A$151:$Z$151,0)),0)+IFERROR(INDEX('Hoja de Trabajo para listado'!$AB$155:$BA$1048576,MATCH($A239,'Hoja de Trabajo para listado'!$AB$155:$AB$1048576,0),MATCH((CUADRO!H$5&amp;$E239),'Hoja de Trabajo para listado'!$AB$151:$BA$151,0)),0)+IFERROR(INDEX('Hoja de Trabajo para listado'!$BC$155:$CB$1048576,MATCH($A239,'Hoja de Trabajo para listado'!$BC$155:$BC$1048576,0),MATCH((CUADRO!H$5&amp;$E239),'Hoja de Trabajo para listado'!$BC$151:$CB$151,0)),0)+IFERROR(INDEX('Hoja de Trabajo para listado'!$DE$153:$DG$274,MATCH($A239,'Hoja de Trabajo para listado'!$DE$153:$DE$1048576,0),MATCH((CUADRO!H$5&amp;$E239),'Hoja de Trabajo para listado'!$DE$151:$DG$151,0)),0)+IFERROR(INDEX('Hoja de Trabajo para listado'!$CD$155:$DC$1048576,MATCH($A239,'Hoja de Trabajo para listado'!$CD$155:$CD$1048576,0),MATCH((CUADRO!H$5&amp;$E239),'Hoja de Trabajo para listado'!$CD$151:$DC$151,0)),0)</f>
        <v>0</v>
      </c>
      <c r="I239" s="257">
        <f ca="1">+IFERROR(INDEX('Hoja de Trabajo para listado'!$A$155:$Z$1048576,MATCH($A239,'Hoja de Trabajo para listado'!$A$155:$A$1048576,0),MATCH((CUADRO!I$5&amp;$E239),'Hoja de Trabajo para listado'!$A$151:$Z$151,0)),0)+IFERROR(INDEX('Hoja de Trabajo para listado'!$AB$155:$BA$1048576,MATCH($A239,'Hoja de Trabajo para listado'!$AB$155:$AB$1048576,0),MATCH((CUADRO!I$5&amp;$E239),'Hoja de Trabajo para listado'!$AB$151:$BA$151,0)),0)+IFERROR(INDEX('Hoja de Trabajo para listado'!$BC$155:$CB$1048576,MATCH($A239,'Hoja de Trabajo para listado'!$BC$155:$BC$1048576,0),MATCH((CUADRO!I$5&amp;$E239),'Hoja de Trabajo para listado'!$BC$151:$CB$151,0)),0)+IFERROR(INDEX('Hoja de Trabajo para listado'!$DE$153:$DG$274,MATCH($A239,'Hoja de Trabajo para listado'!$DE$153:$DE$1048576,0),MATCH((CUADRO!I$5&amp;$E239),'Hoja de Trabajo para listado'!$DE$151:$DG$151,0)),0)+IFERROR(INDEX('Hoja de Trabajo para listado'!$CD$155:$DC$1048576,MATCH($A239,'Hoja de Trabajo para listado'!$CD$155:$CD$1048576,0),MATCH((CUADRO!I$5&amp;$E239),'Hoja de Trabajo para listado'!$CD$151:$DC$151,0)),0)</f>
        <v>0</v>
      </c>
      <c r="J239" s="257">
        <f ca="1">+IFERROR(INDEX('Hoja de Trabajo para listado'!$A$155:$Z$1048576,MATCH($A239,'Hoja de Trabajo para listado'!$A$155:$A$1048576,0),MATCH((CUADRO!J$5&amp;$E239),'Hoja de Trabajo para listado'!$A$151:$Z$151,0)),0)+IFERROR(INDEX('Hoja de Trabajo para listado'!$AB$155:$BA$1048576,MATCH($A239,'Hoja de Trabajo para listado'!$AB$155:$AB$1048576,0),MATCH((CUADRO!J$5&amp;$E239),'Hoja de Trabajo para listado'!$AB$151:$BA$151,0)),0)+IFERROR(INDEX('Hoja de Trabajo para listado'!$BC$155:$CB$1048576,MATCH($A239,'Hoja de Trabajo para listado'!$BC$155:$BC$1048576,0),MATCH((CUADRO!J$5&amp;$E239),'Hoja de Trabajo para listado'!$BC$151:$CB$151,0)),0)+IFERROR(INDEX('Hoja de Trabajo para listado'!$DE$153:$DG$274,MATCH($A239,'Hoja de Trabajo para listado'!$DE$153:$DE$1048576,0),MATCH((CUADRO!J$5&amp;$E239),'Hoja de Trabajo para listado'!$DE$151:$DG$151,0)),0)+IFERROR(INDEX('Hoja de Trabajo para listado'!$CD$155:$DC$1048576,MATCH($A239,'Hoja de Trabajo para listado'!$CD$155:$CD$1048576,0),MATCH((CUADRO!J$5&amp;$E239),'Hoja de Trabajo para listado'!$CD$151:$DC$151,0)),0)</f>
        <v>0</v>
      </c>
      <c r="K239" s="257">
        <f ca="1">+IFERROR(INDEX('Hoja de Trabajo para listado'!$A$155:$Z$1048576,MATCH($A239,'Hoja de Trabajo para listado'!$A$155:$A$1048576,0),MATCH((CUADRO!K$5&amp;$E239),'Hoja de Trabajo para listado'!$A$151:$Z$151,0)),0)+IFERROR(INDEX('Hoja de Trabajo para listado'!$AB$155:$BA$1048576,MATCH($A239,'Hoja de Trabajo para listado'!$AB$155:$AB$1048576,0),MATCH((CUADRO!K$5&amp;$E239),'Hoja de Trabajo para listado'!$AB$151:$BA$151,0)),0)+IFERROR(INDEX('Hoja de Trabajo para listado'!$BC$155:$CB$1048576,MATCH($A239,'Hoja de Trabajo para listado'!$BC$155:$BC$1048576,0),MATCH((CUADRO!K$5&amp;$E239),'Hoja de Trabajo para listado'!$BC$151:$CB$151,0)),0)+IFERROR(INDEX('Hoja de Trabajo para listado'!$DE$153:$DG$274,MATCH($A239,'Hoja de Trabajo para listado'!$DE$153:$DE$1048576,0),MATCH((CUADRO!K$5&amp;$E239),'Hoja de Trabajo para listado'!$DE$151:$DG$151,0)),0)+IFERROR(INDEX('Hoja de Trabajo para listado'!$CD$155:$DC$1048576,MATCH($A239,'Hoja de Trabajo para listado'!$CD$155:$CD$1048576,0),MATCH((CUADRO!K$5&amp;$E239),'Hoja de Trabajo para listado'!$CD$151:$DC$151,0)),0)</f>
        <v>0</v>
      </c>
      <c r="L239" s="257">
        <f ca="1">+IFERROR(INDEX('Hoja de Trabajo para listado'!$A$155:$Z$1048576,MATCH($A239,'Hoja de Trabajo para listado'!$A$155:$A$1048576,0),MATCH((CUADRO!L$5&amp;$E239),'Hoja de Trabajo para listado'!$A$151:$Z$151,0)),0)+IFERROR(INDEX('Hoja de Trabajo para listado'!$AB$155:$BA$1048576,MATCH($A239,'Hoja de Trabajo para listado'!$AB$155:$AB$1048576,0),MATCH((CUADRO!L$5&amp;$E239),'Hoja de Trabajo para listado'!$AB$151:$BA$151,0)),0)+IFERROR(INDEX('Hoja de Trabajo para listado'!$BC$155:$CB$1048576,MATCH($A239,'Hoja de Trabajo para listado'!$BC$155:$BC$1048576,0),MATCH((CUADRO!L$5&amp;$E239),'Hoja de Trabajo para listado'!$BC$151:$CB$151,0)),0)+IFERROR(INDEX('Hoja de Trabajo para listado'!$DE$153:$DG$274,MATCH($A239,'Hoja de Trabajo para listado'!$DE$153:$DE$1048576,0),MATCH((CUADRO!L$5&amp;$E239),'Hoja de Trabajo para listado'!$DE$151:$DG$151,0)),0)+IFERROR(INDEX('Hoja de Trabajo para listado'!$CD$155:$DC$1048576,MATCH($A239,'Hoja de Trabajo para listado'!$CD$155:$CD$1048576,0),MATCH((CUADRO!L$5&amp;$E239),'Hoja de Trabajo para listado'!$CD$151:$DC$151,0)),0)</f>
        <v>0</v>
      </c>
      <c r="M239" s="257">
        <f ca="1">+IFERROR(INDEX('Hoja de Trabajo para listado'!$A$155:$Z$1048576,MATCH($A239,'Hoja de Trabajo para listado'!$A$155:$A$1048576,0),MATCH((CUADRO!M$5&amp;$E239),'Hoja de Trabajo para listado'!$A$151:$Z$151,0)),0)+IFERROR(INDEX('Hoja de Trabajo para listado'!$AB$155:$BA$1048576,MATCH($A239,'Hoja de Trabajo para listado'!$AB$155:$AB$1048576,0),MATCH((CUADRO!M$5&amp;$E239),'Hoja de Trabajo para listado'!$AB$151:$BA$151,0)),0)+IFERROR(INDEX('Hoja de Trabajo para listado'!$BC$155:$CB$1048576,MATCH($A239,'Hoja de Trabajo para listado'!$BC$155:$BC$1048576,0),MATCH((CUADRO!M$5&amp;$E239),'Hoja de Trabajo para listado'!$BC$151:$CB$151,0)),0)+IFERROR(INDEX('Hoja de Trabajo para listado'!$DE$153:$DG$274,MATCH($A239,'Hoja de Trabajo para listado'!$DE$153:$DE$1048576,0),MATCH((CUADRO!M$5&amp;$E239),'Hoja de Trabajo para listado'!$DE$151:$DG$151,0)),0)+IFERROR(INDEX('Hoja de Trabajo para listado'!$CD$155:$DC$1048576,MATCH($A239,'Hoja de Trabajo para listado'!$CD$155:$CD$1048576,0),MATCH((CUADRO!M$5&amp;$E239),'Hoja de Trabajo para listado'!$CD$151:$DC$151,0)),0)</f>
        <v>89816.13</v>
      </c>
      <c r="N239" s="257">
        <f ca="1">+IFERROR(INDEX('Hoja de Trabajo para listado'!$A$155:$Z$1048576,MATCH($A239,'Hoja de Trabajo para listado'!$A$155:$A$1048576,0),MATCH((CUADRO!N$5&amp;$E239),'Hoja de Trabajo para listado'!$A$151:$Z$151,0)),0)+IFERROR(INDEX('Hoja de Trabajo para listado'!$AB$155:$BA$1048576,MATCH($A239,'Hoja de Trabajo para listado'!$AB$155:$AB$1048576,0),MATCH((CUADRO!N$5&amp;$E239),'Hoja de Trabajo para listado'!$AB$151:$BA$151,0)),0)+IFERROR(INDEX('Hoja de Trabajo para listado'!$BC$155:$CB$1048576,MATCH($A239,'Hoja de Trabajo para listado'!$BC$155:$BC$1048576,0),MATCH((CUADRO!N$5&amp;$E239),'Hoja de Trabajo para listado'!$BC$151:$CB$151,0)),0)+IFERROR(INDEX('Hoja de Trabajo para listado'!$DE$153:$DG$274,MATCH($A239,'Hoja de Trabajo para listado'!$DE$153:$DE$1048576,0),MATCH((CUADRO!N$5&amp;$E239),'Hoja de Trabajo para listado'!$DE$151:$DG$151,0)),0)+IFERROR(INDEX('Hoja de Trabajo para listado'!$CD$155:$DC$1048576,MATCH($A239,'Hoja de Trabajo para listado'!$CD$155:$CD$1048576,0),MATCH((CUADRO!N$5&amp;$E239),'Hoja de Trabajo para listado'!$CD$151:$DC$151,0)),0)</f>
        <v>8703</v>
      </c>
      <c r="O239" s="257">
        <f ca="1">+IFERROR(INDEX('Hoja de Trabajo para listado'!$A$155:$Z$1048576,MATCH($A239,'Hoja de Trabajo para listado'!$A$155:$A$1048576,0),MATCH((CUADRO!O$5&amp;$E239),'Hoja de Trabajo para listado'!$A$151:$Z$151,0)),0)+IFERROR(INDEX('Hoja de Trabajo para listado'!$AB$155:$BA$1048576,MATCH($A239,'Hoja de Trabajo para listado'!$AB$155:$AB$1048576,0),MATCH((CUADRO!O$5&amp;$E239),'Hoja de Trabajo para listado'!$AB$151:$BA$151,0)),0)+IFERROR(INDEX('Hoja de Trabajo para listado'!$BC$155:$CB$1048576,MATCH($A239,'Hoja de Trabajo para listado'!$BC$155:$BC$1048576,0),MATCH((CUADRO!O$5&amp;$E239),'Hoja de Trabajo para listado'!$BC$151:$CB$151,0)),0)+IFERROR(INDEX('Hoja de Trabajo para listado'!$DE$153:$DG$274,MATCH($A239,'Hoja de Trabajo para listado'!$DE$153:$DE$1048576,0),MATCH((CUADRO!O$5&amp;$E239),'Hoja de Trabajo para listado'!$DE$151:$DG$151,0)),0)+IFERROR(INDEX('Hoja de Trabajo para listado'!$CD$155:$DC$1048576,MATCH($A239,'Hoja de Trabajo para listado'!$CD$155:$CD$1048576,0),MATCH((CUADRO!O$5&amp;$E239),'Hoja de Trabajo para listado'!$CD$151:$DC$151,0)),0)</f>
        <v>0</v>
      </c>
      <c r="P239" s="257">
        <f ca="1">+IFERROR(INDEX('Hoja de Trabajo para listado'!$A$155:$Z$1048576,MATCH($A239,'Hoja de Trabajo para listado'!$A$155:$A$1048576,0),MATCH((CUADRO!P$5&amp;$E239),'Hoja de Trabajo para listado'!$A$151:$Z$151,0)),0)+IFERROR(INDEX('Hoja de Trabajo para listado'!$AB$155:$BA$1048576,MATCH($A239,'Hoja de Trabajo para listado'!$AB$155:$AB$1048576,0),MATCH((CUADRO!P$5&amp;$E239),'Hoja de Trabajo para listado'!$AB$151:$BA$151,0)),0)+IFERROR(INDEX('Hoja de Trabajo para listado'!$BC$155:$CB$1048576,MATCH($A239,'Hoja de Trabajo para listado'!$BC$155:$BC$1048576,0),MATCH((CUADRO!P$5&amp;$E239),'Hoja de Trabajo para listado'!$BC$151:$CB$151,0)),0)+IFERROR(INDEX('Hoja de Trabajo para listado'!$DE$153:$DG$274,MATCH($A239,'Hoja de Trabajo para listado'!$DE$153:$DE$1048576,0),MATCH((CUADRO!P$5&amp;$E239),'Hoja de Trabajo para listado'!$DE$151:$DG$151,0)),0)+IFERROR(INDEX('Hoja de Trabajo para listado'!$CD$155:$DC$1048576,MATCH($A239,'Hoja de Trabajo para listado'!$CD$155:$CD$1048576,0),MATCH((CUADRO!P$5&amp;$E239),'Hoja de Trabajo para listado'!$CD$151:$DC$151,0)),0)</f>
        <v>0</v>
      </c>
      <c r="Q239" s="257">
        <f ca="1">+IFERROR(INDEX('Hoja de Trabajo para listado'!$A$155:$Z$1048576,MATCH($A239,'Hoja de Trabajo para listado'!$A$155:$A$1048576,0),MATCH((CUADRO!Q$5&amp;$E239),'Hoja de Trabajo para listado'!$A$151:$Z$151,0)),0)+IFERROR(INDEX('Hoja de Trabajo para listado'!$AB$155:$BA$1048576,MATCH($A239,'Hoja de Trabajo para listado'!$AB$155:$AB$1048576,0),MATCH((CUADRO!Q$5&amp;$E239),'Hoja de Trabajo para listado'!$AB$151:$BA$151,0)),0)+IFERROR(INDEX('Hoja de Trabajo para listado'!$BC$155:$CB$1048576,MATCH($A239,'Hoja de Trabajo para listado'!$BC$155:$BC$1048576,0),MATCH((CUADRO!Q$5&amp;$E239),'Hoja de Trabajo para listado'!$BC$151:$CB$151,0)),0)+IFERROR(INDEX('Hoja de Trabajo para listado'!$DE$153:$DG$274,MATCH($A239,'Hoja de Trabajo para listado'!$DE$153:$DE$1048576,0),MATCH((CUADRO!Q$5&amp;$E239),'Hoja de Trabajo para listado'!$DE$151:$DG$151,0)),0)+IFERROR(INDEX('Hoja de Trabajo para listado'!$CD$155:$DC$1048576,MATCH($A239,'Hoja de Trabajo para listado'!$CD$155:$CD$1048576,0),MATCH((CUADRO!Q$5&amp;$E239),'Hoja de Trabajo para listado'!$CD$151:$DC$151,0)),0)</f>
        <v>0</v>
      </c>
      <c r="R239" s="257">
        <f t="shared" ca="1" si="6"/>
        <v>98519.13</v>
      </c>
      <c r="S239" s="257">
        <f ca="1">+R238+R239</f>
        <v>98519.13</v>
      </c>
      <c r="T239" s="257">
        <f ca="1">+S239</f>
        <v>98519.13</v>
      </c>
      <c r="U239" s="256">
        <f t="shared" si="7"/>
        <v>2</v>
      </c>
      <c r="V239" s="362" t="str">
        <f>+VLOOKUP(A239,bd_lista!$A$3:$E$590,5,FALSE)</f>
        <v>Instituciones Descentralizadas</v>
      </c>
      <c r="W239" s="362"/>
      <c r="X239" s="254">
        <f>+VLOOKUP(A239,[2]Sheet1!$A$13:$D$744,4,FALSE)</f>
        <v>16</v>
      </c>
      <c r="Y239" s="254" t="str">
        <f>+VLOOKUP(X239,bd_lista!$A$3:$C$590,3,FALSE)</f>
        <v>Ministerio de Educación</v>
      </c>
      <c r="Z239" s="314"/>
      <c r="AA239" s="350"/>
    </row>
    <row r="240" spans="1:27" customFormat="1" ht="15" customHeight="1">
      <c r="A240" s="264">
        <v>382</v>
      </c>
      <c r="B240" s="306">
        <f>+A240</f>
        <v>382</v>
      </c>
      <c r="C240" s="259" t="str">
        <f>+VLOOKUP(A240,bd_lista!$A$3:$C$590,3,FALSE)</f>
        <v>Agencia de Infraestructura en Salud y Equipamiento Médico</v>
      </c>
      <c r="D240" s="361" t="str">
        <f>+C240</f>
        <v>Agencia de Infraestructura en Salud y Equipamiento Médico</v>
      </c>
      <c r="E240" s="259" t="s">
        <v>1313</v>
      </c>
      <c r="F240" s="255">
        <f ca="1">+IFERROR(INDEX('Hoja de Trabajo para listado'!$A$155:$Z$1048576,MATCH($A240,'Hoja de Trabajo para listado'!$A$155:$A$1048576,0),MATCH((CUADRO!F$5&amp;$E240),'Hoja de Trabajo para listado'!$A$151:$Z$151,0)),0)+IFERROR(INDEX('Hoja de Trabajo para listado'!$AB$155:$BA$1048576,MATCH($A240,'Hoja de Trabajo para listado'!$AB$155:$AB$1048576,0),MATCH((CUADRO!F$5&amp;$E240),'Hoja de Trabajo para listado'!$AB$151:$BA$151,0)),0)+IFERROR(INDEX('Hoja de Trabajo para listado'!$BC$155:$CB$1048576,MATCH($A240,'Hoja de Trabajo para listado'!$BC$155:$BC$1048576,0),MATCH((CUADRO!F$5&amp;$E240),'Hoja de Trabajo para listado'!$BC$151:$CB$151,0)),0)+IFERROR(INDEX('Hoja de Trabajo para listado'!$DE$153:$DG$274,MATCH($A240,'Hoja de Trabajo para listado'!$DE$153:$DE$1048576,0),MATCH((CUADRO!F$5&amp;$E240),'Hoja de Trabajo para listado'!$DE$151:$DG$151,0)),0)+IFERROR(INDEX('Hoja de Trabajo para listado'!$CD$155:$DC$1048576,MATCH($A240,'Hoja de Trabajo para listado'!$CD$155:$CD$1048576,0),MATCH((CUADRO!F$5&amp;$E240),'Hoja de Trabajo para listado'!$CD$151:$DC$151,0)),0)</f>
        <v>0</v>
      </c>
      <c r="G240" s="255">
        <f ca="1">+IFERROR(INDEX('Hoja de Trabajo para listado'!$A$155:$Z$1048576,MATCH($A240,'Hoja de Trabajo para listado'!$A$155:$A$1048576,0),MATCH((CUADRO!G$5&amp;$E240),'Hoja de Trabajo para listado'!$A$151:$Z$151,0)),0)+IFERROR(INDEX('Hoja de Trabajo para listado'!$AB$155:$BA$1048576,MATCH($A240,'Hoja de Trabajo para listado'!$AB$155:$AB$1048576,0),MATCH((CUADRO!G$5&amp;$E240),'Hoja de Trabajo para listado'!$AB$151:$BA$151,0)),0)+IFERROR(INDEX('Hoja de Trabajo para listado'!$BC$155:$CB$1048576,MATCH($A240,'Hoja de Trabajo para listado'!$BC$155:$BC$1048576,0),MATCH((CUADRO!G$5&amp;$E240),'Hoja de Trabajo para listado'!$BC$151:$CB$151,0)),0)+IFERROR(INDEX('Hoja de Trabajo para listado'!$DE$153:$DG$274,MATCH($A240,'Hoja de Trabajo para listado'!$DE$153:$DE$1048576,0),MATCH((CUADRO!G$5&amp;$E240),'Hoja de Trabajo para listado'!$DE$151:$DG$151,0)),0)+IFERROR(INDEX('Hoja de Trabajo para listado'!$CD$155:$DC$1048576,MATCH($A240,'Hoja de Trabajo para listado'!$CD$155:$CD$1048576,0),MATCH((CUADRO!G$5&amp;$E240),'Hoja de Trabajo para listado'!$CD$151:$DC$151,0)),0)</f>
        <v>0</v>
      </c>
      <c r="H240" s="255">
        <f ca="1">+IFERROR(INDEX('Hoja de Trabajo para listado'!$A$155:$Z$1048576,MATCH($A240,'Hoja de Trabajo para listado'!$A$155:$A$1048576,0),MATCH((CUADRO!H$5&amp;$E240),'Hoja de Trabajo para listado'!$A$151:$Z$151,0)),0)+IFERROR(INDEX('Hoja de Trabajo para listado'!$AB$155:$BA$1048576,MATCH($A240,'Hoja de Trabajo para listado'!$AB$155:$AB$1048576,0),MATCH((CUADRO!H$5&amp;$E240),'Hoja de Trabajo para listado'!$AB$151:$BA$151,0)),0)+IFERROR(INDEX('Hoja de Trabajo para listado'!$BC$155:$CB$1048576,MATCH($A240,'Hoja de Trabajo para listado'!$BC$155:$BC$1048576,0),MATCH((CUADRO!H$5&amp;$E240),'Hoja de Trabajo para listado'!$BC$151:$CB$151,0)),0)+IFERROR(INDEX('Hoja de Trabajo para listado'!$DE$153:$DG$274,MATCH($A240,'Hoja de Trabajo para listado'!$DE$153:$DE$1048576,0),MATCH((CUADRO!H$5&amp;$E240),'Hoja de Trabajo para listado'!$DE$151:$DG$151,0)),0)+IFERROR(INDEX('Hoja de Trabajo para listado'!$CD$155:$DC$1048576,MATCH($A240,'Hoja de Trabajo para listado'!$CD$155:$CD$1048576,0),MATCH((CUADRO!H$5&amp;$E240),'Hoja de Trabajo para listado'!$CD$151:$DC$151,0)),0)</f>
        <v>0</v>
      </c>
      <c r="I240" s="255">
        <f ca="1">+IFERROR(INDEX('Hoja de Trabajo para listado'!$A$155:$Z$1048576,MATCH($A240,'Hoja de Trabajo para listado'!$A$155:$A$1048576,0),MATCH((CUADRO!I$5&amp;$E240),'Hoja de Trabajo para listado'!$A$151:$Z$151,0)),0)+IFERROR(INDEX('Hoja de Trabajo para listado'!$AB$155:$BA$1048576,MATCH($A240,'Hoja de Trabajo para listado'!$AB$155:$AB$1048576,0),MATCH((CUADRO!I$5&amp;$E240),'Hoja de Trabajo para listado'!$AB$151:$BA$151,0)),0)+IFERROR(INDEX('Hoja de Trabajo para listado'!$BC$155:$CB$1048576,MATCH($A240,'Hoja de Trabajo para listado'!$BC$155:$BC$1048576,0),MATCH((CUADRO!I$5&amp;$E240),'Hoja de Trabajo para listado'!$BC$151:$CB$151,0)),0)+IFERROR(INDEX('Hoja de Trabajo para listado'!$DE$153:$DG$274,MATCH($A240,'Hoja de Trabajo para listado'!$DE$153:$DE$1048576,0),MATCH((CUADRO!I$5&amp;$E240),'Hoja de Trabajo para listado'!$DE$151:$DG$151,0)),0)+IFERROR(INDEX('Hoja de Trabajo para listado'!$CD$155:$DC$1048576,MATCH($A240,'Hoja de Trabajo para listado'!$CD$155:$CD$1048576,0),MATCH((CUADRO!I$5&amp;$E240),'Hoja de Trabajo para listado'!$CD$151:$DC$151,0)),0)</f>
        <v>0</v>
      </c>
      <c r="J240" s="255">
        <f ca="1">+IFERROR(INDEX('Hoja de Trabajo para listado'!$A$155:$Z$1048576,MATCH($A240,'Hoja de Trabajo para listado'!$A$155:$A$1048576,0),MATCH((CUADRO!J$5&amp;$E240),'Hoja de Trabajo para listado'!$A$151:$Z$151,0)),0)+IFERROR(INDEX('Hoja de Trabajo para listado'!$AB$155:$BA$1048576,MATCH($A240,'Hoja de Trabajo para listado'!$AB$155:$AB$1048576,0),MATCH((CUADRO!J$5&amp;$E240),'Hoja de Trabajo para listado'!$AB$151:$BA$151,0)),0)+IFERROR(INDEX('Hoja de Trabajo para listado'!$BC$155:$CB$1048576,MATCH($A240,'Hoja de Trabajo para listado'!$BC$155:$BC$1048576,0),MATCH((CUADRO!J$5&amp;$E240),'Hoja de Trabajo para listado'!$BC$151:$CB$151,0)),0)+IFERROR(INDEX('Hoja de Trabajo para listado'!$DE$153:$DG$274,MATCH($A240,'Hoja de Trabajo para listado'!$DE$153:$DE$1048576,0),MATCH((CUADRO!J$5&amp;$E240),'Hoja de Trabajo para listado'!$DE$151:$DG$151,0)),0)+IFERROR(INDEX('Hoja de Trabajo para listado'!$CD$155:$DC$1048576,MATCH($A240,'Hoja de Trabajo para listado'!$CD$155:$CD$1048576,0),MATCH((CUADRO!J$5&amp;$E240),'Hoja de Trabajo para listado'!$CD$151:$DC$151,0)),0)</f>
        <v>0</v>
      </c>
      <c r="K240" s="255">
        <f ca="1">+IFERROR(INDEX('Hoja de Trabajo para listado'!$A$155:$Z$1048576,MATCH($A240,'Hoja de Trabajo para listado'!$A$155:$A$1048576,0),MATCH((CUADRO!K$5&amp;$E240),'Hoja de Trabajo para listado'!$A$151:$Z$151,0)),0)+IFERROR(INDEX('Hoja de Trabajo para listado'!$AB$155:$BA$1048576,MATCH($A240,'Hoja de Trabajo para listado'!$AB$155:$AB$1048576,0),MATCH((CUADRO!K$5&amp;$E240),'Hoja de Trabajo para listado'!$AB$151:$BA$151,0)),0)+IFERROR(INDEX('Hoja de Trabajo para listado'!$BC$155:$CB$1048576,MATCH($A240,'Hoja de Trabajo para listado'!$BC$155:$BC$1048576,0),MATCH((CUADRO!K$5&amp;$E240),'Hoja de Trabajo para listado'!$BC$151:$CB$151,0)),0)+IFERROR(INDEX('Hoja de Trabajo para listado'!$DE$153:$DG$274,MATCH($A240,'Hoja de Trabajo para listado'!$DE$153:$DE$1048576,0),MATCH((CUADRO!K$5&amp;$E240),'Hoja de Trabajo para listado'!$DE$151:$DG$151,0)),0)+IFERROR(INDEX('Hoja de Trabajo para listado'!$CD$155:$DC$1048576,MATCH($A240,'Hoja de Trabajo para listado'!$CD$155:$CD$1048576,0),MATCH((CUADRO!K$5&amp;$E240),'Hoja de Trabajo para listado'!$CD$151:$DC$151,0)),0)</f>
        <v>0</v>
      </c>
      <c r="L240" s="255">
        <f ca="1">+IFERROR(INDEX('Hoja de Trabajo para listado'!$A$155:$Z$1048576,MATCH($A240,'Hoja de Trabajo para listado'!$A$155:$A$1048576,0),MATCH((CUADRO!L$5&amp;$E240),'Hoja de Trabajo para listado'!$A$151:$Z$151,0)),0)+IFERROR(INDEX('Hoja de Trabajo para listado'!$AB$155:$BA$1048576,MATCH($A240,'Hoja de Trabajo para listado'!$AB$155:$AB$1048576,0),MATCH((CUADRO!L$5&amp;$E240),'Hoja de Trabajo para listado'!$AB$151:$BA$151,0)),0)+IFERROR(INDEX('Hoja de Trabajo para listado'!$BC$155:$CB$1048576,MATCH($A240,'Hoja de Trabajo para listado'!$BC$155:$BC$1048576,0),MATCH((CUADRO!L$5&amp;$E240),'Hoja de Trabajo para listado'!$BC$151:$CB$151,0)),0)+IFERROR(INDEX('Hoja de Trabajo para listado'!$DE$153:$DG$274,MATCH($A240,'Hoja de Trabajo para listado'!$DE$153:$DE$1048576,0),MATCH((CUADRO!L$5&amp;$E240),'Hoja de Trabajo para listado'!$DE$151:$DG$151,0)),0)+IFERROR(INDEX('Hoja de Trabajo para listado'!$CD$155:$DC$1048576,MATCH($A240,'Hoja de Trabajo para listado'!$CD$155:$CD$1048576,0),MATCH((CUADRO!L$5&amp;$E240),'Hoja de Trabajo para listado'!$CD$151:$DC$151,0)),0)</f>
        <v>0</v>
      </c>
      <c r="M240" s="255">
        <f ca="1">+IFERROR(INDEX('Hoja de Trabajo para listado'!$A$155:$Z$1048576,MATCH($A240,'Hoja de Trabajo para listado'!$A$155:$A$1048576,0),MATCH((CUADRO!M$5&amp;$E240),'Hoja de Trabajo para listado'!$A$151:$Z$151,0)),0)+IFERROR(INDEX('Hoja de Trabajo para listado'!$AB$155:$BA$1048576,MATCH($A240,'Hoja de Trabajo para listado'!$AB$155:$AB$1048576,0),MATCH((CUADRO!M$5&amp;$E240),'Hoja de Trabajo para listado'!$AB$151:$BA$151,0)),0)+IFERROR(INDEX('Hoja de Trabajo para listado'!$BC$155:$CB$1048576,MATCH($A240,'Hoja de Trabajo para listado'!$BC$155:$BC$1048576,0),MATCH((CUADRO!M$5&amp;$E240),'Hoja de Trabajo para listado'!$BC$151:$CB$151,0)),0)+IFERROR(INDEX('Hoja de Trabajo para listado'!$DE$153:$DG$274,MATCH($A240,'Hoja de Trabajo para listado'!$DE$153:$DE$1048576,0),MATCH((CUADRO!M$5&amp;$E240),'Hoja de Trabajo para listado'!$DE$151:$DG$151,0)),0)+IFERROR(INDEX('Hoja de Trabajo para listado'!$CD$155:$DC$1048576,MATCH($A240,'Hoja de Trabajo para listado'!$CD$155:$CD$1048576,0),MATCH((CUADRO!M$5&amp;$E240),'Hoja de Trabajo para listado'!$CD$151:$DC$151,0)),0)</f>
        <v>0</v>
      </c>
      <c r="N240" s="255">
        <f ca="1">+IFERROR(INDEX('Hoja de Trabajo para listado'!$A$155:$Z$1048576,MATCH($A240,'Hoja de Trabajo para listado'!$A$155:$A$1048576,0),MATCH((CUADRO!N$5&amp;$E240),'Hoja de Trabajo para listado'!$A$151:$Z$151,0)),0)+IFERROR(INDEX('Hoja de Trabajo para listado'!$AB$155:$BA$1048576,MATCH($A240,'Hoja de Trabajo para listado'!$AB$155:$AB$1048576,0),MATCH((CUADRO!N$5&amp;$E240),'Hoja de Trabajo para listado'!$AB$151:$BA$151,0)),0)+IFERROR(INDEX('Hoja de Trabajo para listado'!$BC$155:$CB$1048576,MATCH($A240,'Hoja de Trabajo para listado'!$BC$155:$BC$1048576,0),MATCH((CUADRO!N$5&amp;$E240),'Hoja de Trabajo para listado'!$BC$151:$CB$151,0)),0)+IFERROR(INDEX('Hoja de Trabajo para listado'!$DE$153:$DG$274,MATCH($A240,'Hoja de Trabajo para listado'!$DE$153:$DE$1048576,0),MATCH((CUADRO!N$5&amp;$E240),'Hoja de Trabajo para listado'!$DE$151:$DG$151,0)),0)+IFERROR(INDEX('Hoja de Trabajo para listado'!$CD$155:$DC$1048576,MATCH($A240,'Hoja de Trabajo para listado'!$CD$155:$CD$1048576,0),MATCH((CUADRO!N$5&amp;$E240),'Hoja de Trabajo para listado'!$CD$151:$DC$151,0)),0)</f>
        <v>0</v>
      </c>
      <c r="O240" s="255">
        <f ca="1">+IFERROR(INDEX('Hoja de Trabajo para listado'!$A$155:$Z$1048576,MATCH($A240,'Hoja de Trabajo para listado'!$A$155:$A$1048576,0),MATCH((CUADRO!O$5&amp;$E240),'Hoja de Trabajo para listado'!$A$151:$Z$151,0)),0)+IFERROR(INDEX('Hoja de Trabajo para listado'!$AB$155:$BA$1048576,MATCH($A240,'Hoja de Trabajo para listado'!$AB$155:$AB$1048576,0),MATCH((CUADRO!O$5&amp;$E240),'Hoja de Trabajo para listado'!$AB$151:$BA$151,0)),0)+IFERROR(INDEX('Hoja de Trabajo para listado'!$BC$155:$CB$1048576,MATCH($A240,'Hoja de Trabajo para listado'!$BC$155:$BC$1048576,0),MATCH((CUADRO!O$5&amp;$E240),'Hoja de Trabajo para listado'!$BC$151:$CB$151,0)),0)+IFERROR(INDEX('Hoja de Trabajo para listado'!$DE$153:$DG$274,MATCH($A240,'Hoja de Trabajo para listado'!$DE$153:$DE$1048576,0),MATCH((CUADRO!O$5&amp;$E240),'Hoja de Trabajo para listado'!$DE$151:$DG$151,0)),0)+IFERROR(INDEX('Hoja de Trabajo para listado'!$CD$155:$DC$1048576,MATCH($A240,'Hoja de Trabajo para listado'!$CD$155:$CD$1048576,0),MATCH((CUADRO!O$5&amp;$E240),'Hoja de Trabajo para listado'!$CD$151:$DC$151,0)),0)</f>
        <v>0</v>
      </c>
      <c r="P240" s="255">
        <f ca="1">+IFERROR(INDEX('Hoja de Trabajo para listado'!$A$155:$Z$1048576,MATCH($A240,'Hoja de Trabajo para listado'!$A$155:$A$1048576,0),MATCH((CUADRO!P$5&amp;$E240),'Hoja de Trabajo para listado'!$A$151:$Z$151,0)),0)+IFERROR(INDEX('Hoja de Trabajo para listado'!$AB$155:$BA$1048576,MATCH($A240,'Hoja de Trabajo para listado'!$AB$155:$AB$1048576,0),MATCH((CUADRO!P$5&amp;$E240),'Hoja de Trabajo para listado'!$AB$151:$BA$151,0)),0)+IFERROR(INDEX('Hoja de Trabajo para listado'!$BC$155:$CB$1048576,MATCH($A240,'Hoja de Trabajo para listado'!$BC$155:$BC$1048576,0),MATCH((CUADRO!P$5&amp;$E240),'Hoja de Trabajo para listado'!$BC$151:$CB$151,0)),0)+IFERROR(INDEX('Hoja de Trabajo para listado'!$DE$153:$DG$274,MATCH($A240,'Hoja de Trabajo para listado'!$DE$153:$DE$1048576,0),MATCH((CUADRO!P$5&amp;$E240),'Hoja de Trabajo para listado'!$DE$151:$DG$151,0)),0)+IFERROR(INDEX('Hoja de Trabajo para listado'!$CD$155:$DC$1048576,MATCH($A240,'Hoja de Trabajo para listado'!$CD$155:$CD$1048576,0),MATCH((CUADRO!P$5&amp;$E240),'Hoja de Trabajo para listado'!$CD$151:$DC$151,0)),0)</f>
        <v>0</v>
      </c>
      <c r="Q240" s="255">
        <f ca="1">+IFERROR(INDEX('Hoja de Trabajo para listado'!$A$155:$Z$1048576,MATCH($A240,'Hoja de Trabajo para listado'!$A$155:$A$1048576,0),MATCH((CUADRO!Q$5&amp;$E240),'Hoja de Trabajo para listado'!$A$151:$Z$151,0)),0)+IFERROR(INDEX('Hoja de Trabajo para listado'!$AB$155:$BA$1048576,MATCH($A240,'Hoja de Trabajo para listado'!$AB$155:$AB$1048576,0),MATCH((CUADRO!Q$5&amp;$E240),'Hoja de Trabajo para listado'!$AB$151:$BA$151,0)),0)+IFERROR(INDEX('Hoja de Trabajo para listado'!$BC$155:$CB$1048576,MATCH($A240,'Hoja de Trabajo para listado'!$BC$155:$BC$1048576,0),MATCH((CUADRO!Q$5&amp;$E240),'Hoja de Trabajo para listado'!$BC$151:$CB$151,0)),0)+IFERROR(INDEX('Hoja de Trabajo para listado'!$DE$153:$DG$274,MATCH($A240,'Hoja de Trabajo para listado'!$DE$153:$DE$1048576,0),MATCH((CUADRO!Q$5&amp;$E240),'Hoja de Trabajo para listado'!$DE$151:$DG$151,0)),0)+IFERROR(INDEX('Hoja de Trabajo para listado'!$CD$155:$DC$1048576,MATCH($A240,'Hoja de Trabajo para listado'!$CD$155:$CD$1048576,0),MATCH((CUADRO!Q$5&amp;$E240),'Hoja de Trabajo para listado'!$CD$151:$DC$151,0)),0)</f>
        <v>0</v>
      </c>
      <c r="R240" s="255">
        <f t="shared" ref="R240:R303" ca="1" si="8">+SUM(F240:Q240)</f>
        <v>0</v>
      </c>
      <c r="S240" s="278"/>
      <c r="T240" s="255">
        <f ca="1">+T241</f>
        <v>61228.94</v>
      </c>
      <c r="U240" s="254">
        <f t="shared" ref="U240:U303" si="9">+IF(E240="Débitos",1,2)</f>
        <v>1</v>
      </c>
      <c r="V240" s="362" t="str">
        <f>+VLOOKUP(A240,bd_lista!$A$3:$E$590,5,FALSE)</f>
        <v>Instituciones Descentralizadas</v>
      </c>
      <c r="W240" s="361" t="str">
        <f>+V240</f>
        <v>Instituciones Descentralizadas</v>
      </c>
      <c r="X240" s="254">
        <f>+VLOOKUP(A240,[2]Sheet1!$A$13:$D$744,4,FALSE)</f>
        <v>46</v>
      </c>
      <c r="Y240" s="254" t="str">
        <f>+VLOOKUP(X240,bd_lista!$A$3:$C$590,3,FALSE)</f>
        <v>Ministerio de Salud y Deportes</v>
      </c>
      <c r="Z240" s="316">
        <f>+X240</f>
        <v>46</v>
      </c>
      <c r="AA240" s="317" t="str">
        <f>+Y240</f>
        <v>Ministerio de Salud y Deportes</v>
      </c>
    </row>
    <row r="241" spans="1:27" customFormat="1" ht="15" customHeight="1">
      <c r="A241" s="32">
        <v>382</v>
      </c>
      <c r="B241" s="307"/>
      <c r="C241" s="362" t="str">
        <f>+VLOOKUP(A241,bd_lista!$A$3:$C$590,3,FALSE)</f>
        <v>Agencia de Infraestructura en Salud y Equipamiento Médico</v>
      </c>
      <c r="D241" s="362"/>
      <c r="E241" s="362" t="s">
        <v>1314</v>
      </c>
      <c r="F241" s="257">
        <f ca="1">+IFERROR(INDEX('Hoja de Trabajo para listado'!$A$155:$Z$1048576,MATCH($A241,'Hoja de Trabajo para listado'!$A$155:$A$1048576,0),MATCH((CUADRO!F$5&amp;$E241),'Hoja de Trabajo para listado'!$A$151:$Z$151,0)),0)+IFERROR(INDEX('Hoja de Trabajo para listado'!$AB$155:$BA$1048576,MATCH($A241,'Hoja de Trabajo para listado'!$AB$155:$AB$1048576,0),MATCH((CUADRO!F$5&amp;$E241),'Hoja de Trabajo para listado'!$AB$151:$BA$151,0)),0)+IFERROR(INDEX('Hoja de Trabajo para listado'!$BC$155:$CB$1048576,MATCH($A241,'Hoja de Trabajo para listado'!$BC$155:$BC$1048576,0),MATCH((CUADRO!F$5&amp;$E241),'Hoja de Trabajo para listado'!$BC$151:$CB$151,0)),0)+IFERROR(INDEX('Hoja de Trabajo para listado'!$DE$153:$DG$274,MATCH($A241,'Hoja de Trabajo para listado'!$DE$153:$DE$1048576,0),MATCH((CUADRO!F$5&amp;$E241),'Hoja de Trabajo para listado'!$DE$151:$DG$151,0)),0)+IFERROR(INDEX('Hoja de Trabajo para listado'!$CD$155:$DC$1048576,MATCH($A241,'Hoja de Trabajo para listado'!$CD$155:$CD$1048576,0),MATCH((CUADRO!F$5&amp;$E241),'Hoja de Trabajo para listado'!$CD$151:$DC$151,0)),0)</f>
        <v>0</v>
      </c>
      <c r="G241" s="257">
        <f ca="1">+IFERROR(INDEX('Hoja de Trabajo para listado'!$A$155:$Z$1048576,MATCH($A241,'Hoja de Trabajo para listado'!$A$155:$A$1048576,0),MATCH((CUADRO!G$5&amp;$E241),'Hoja de Trabajo para listado'!$A$151:$Z$151,0)),0)+IFERROR(INDEX('Hoja de Trabajo para listado'!$AB$155:$BA$1048576,MATCH($A241,'Hoja de Trabajo para listado'!$AB$155:$AB$1048576,0),MATCH((CUADRO!G$5&amp;$E241),'Hoja de Trabajo para listado'!$AB$151:$BA$151,0)),0)+IFERROR(INDEX('Hoja de Trabajo para listado'!$BC$155:$CB$1048576,MATCH($A241,'Hoja de Trabajo para listado'!$BC$155:$BC$1048576,0),MATCH((CUADRO!G$5&amp;$E241),'Hoja de Trabajo para listado'!$BC$151:$CB$151,0)),0)+IFERROR(INDEX('Hoja de Trabajo para listado'!$DE$153:$DG$274,MATCH($A241,'Hoja de Trabajo para listado'!$DE$153:$DE$1048576,0),MATCH((CUADRO!G$5&amp;$E241),'Hoja de Trabajo para listado'!$DE$151:$DG$151,0)),0)+IFERROR(INDEX('Hoja de Trabajo para listado'!$CD$155:$DC$1048576,MATCH($A241,'Hoja de Trabajo para listado'!$CD$155:$CD$1048576,0),MATCH((CUADRO!G$5&amp;$E241),'Hoja de Trabajo para listado'!$CD$151:$DC$151,0)),0)</f>
        <v>0</v>
      </c>
      <c r="H241" s="257">
        <f ca="1">+IFERROR(INDEX('Hoja de Trabajo para listado'!$A$155:$Z$1048576,MATCH($A241,'Hoja de Trabajo para listado'!$A$155:$A$1048576,0),MATCH((CUADRO!H$5&amp;$E241),'Hoja de Trabajo para listado'!$A$151:$Z$151,0)),0)+IFERROR(INDEX('Hoja de Trabajo para listado'!$AB$155:$BA$1048576,MATCH($A241,'Hoja de Trabajo para listado'!$AB$155:$AB$1048576,0),MATCH((CUADRO!H$5&amp;$E241),'Hoja de Trabajo para listado'!$AB$151:$BA$151,0)),0)+IFERROR(INDEX('Hoja de Trabajo para listado'!$BC$155:$CB$1048576,MATCH($A241,'Hoja de Trabajo para listado'!$BC$155:$BC$1048576,0),MATCH((CUADRO!H$5&amp;$E241),'Hoja de Trabajo para listado'!$BC$151:$CB$151,0)),0)+IFERROR(INDEX('Hoja de Trabajo para listado'!$DE$153:$DG$274,MATCH($A241,'Hoja de Trabajo para listado'!$DE$153:$DE$1048576,0),MATCH((CUADRO!H$5&amp;$E241),'Hoja de Trabajo para listado'!$DE$151:$DG$151,0)),0)+IFERROR(INDEX('Hoja de Trabajo para listado'!$CD$155:$DC$1048576,MATCH($A241,'Hoja de Trabajo para listado'!$CD$155:$CD$1048576,0),MATCH((CUADRO!H$5&amp;$E241),'Hoja de Trabajo para listado'!$CD$151:$DC$151,0)),0)</f>
        <v>0</v>
      </c>
      <c r="I241" s="257">
        <f ca="1">+IFERROR(INDEX('Hoja de Trabajo para listado'!$A$155:$Z$1048576,MATCH($A241,'Hoja de Trabajo para listado'!$A$155:$A$1048576,0),MATCH((CUADRO!I$5&amp;$E241),'Hoja de Trabajo para listado'!$A$151:$Z$151,0)),0)+IFERROR(INDEX('Hoja de Trabajo para listado'!$AB$155:$BA$1048576,MATCH($A241,'Hoja de Trabajo para listado'!$AB$155:$AB$1048576,0),MATCH((CUADRO!I$5&amp;$E241),'Hoja de Trabajo para listado'!$AB$151:$BA$151,0)),0)+IFERROR(INDEX('Hoja de Trabajo para listado'!$BC$155:$CB$1048576,MATCH($A241,'Hoja de Trabajo para listado'!$BC$155:$BC$1048576,0),MATCH((CUADRO!I$5&amp;$E241),'Hoja de Trabajo para listado'!$BC$151:$CB$151,0)),0)+IFERROR(INDEX('Hoja de Trabajo para listado'!$DE$153:$DG$274,MATCH($A241,'Hoja de Trabajo para listado'!$DE$153:$DE$1048576,0),MATCH((CUADRO!I$5&amp;$E241),'Hoja de Trabajo para listado'!$DE$151:$DG$151,0)),0)+IFERROR(INDEX('Hoja de Trabajo para listado'!$CD$155:$DC$1048576,MATCH($A241,'Hoja de Trabajo para listado'!$CD$155:$CD$1048576,0),MATCH((CUADRO!I$5&amp;$E241),'Hoja de Trabajo para listado'!$CD$151:$DC$151,0)),0)</f>
        <v>0</v>
      </c>
      <c r="J241" s="257">
        <f ca="1">+IFERROR(INDEX('Hoja de Trabajo para listado'!$A$155:$Z$1048576,MATCH($A241,'Hoja de Trabajo para listado'!$A$155:$A$1048576,0),MATCH((CUADRO!J$5&amp;$E241),'Hoja de Trabajo para listado'!$A$151:$Z$151,0)),0)+IFERROR(INDEX('Hoja de Trabajo para listado'!$AB$155:$BA$1048576,MATCH($A241,'Hoja de Trabajo para listado'!$AB$155:$AB$1048576,0),MATCH((CUADRO!J$5&amp;$E241),'Hoja de Trabajo para listado'!$AB$151:$BA$151,0)),0)+IFERROR(INDEX('Hoja de Trabajo para listado'!$BC$155:$CB$1048576,MATCH($A241,'Hoja de Trabajo para listado'!$BC$155:$BC$1048576,0),MATCH((CUADRO!J$5&amp;$E241),'Hoja de Trabajo para listado'!$BC$151:$CB$151,0)),0)+IFERROR(INDEX('Hoja de Trabajo para listado'!$DE$153:$DG$274,MATCH($A241,'Hoja de Trabajo para listado'!$DE$153:$DE$1048576,0),MATCH((CUADRO!J$5&amp;$E241),'Hoja de Trabajo para listado'!$DE$151:$DG$151,0)),0)+IFERROR(INDEX('Hoja de Trabajo para listado'!$CD$155:$DC$1048576,MATCH($A241,'Hoja de Trabajo para listado'!$CD$155:$CD$1048576,0),MATCH((CUADRO!J$5&amp;$E241),'Hoja de Trabajo para listado'!$CD$151:$DC$151,0)),0)</f>
        <v>0</v>
      </c>
      <c r="K241" s="257">
        <f ca="1">+IFERROR(INDEX('Hoja de Trabajo para listado'!$A$155:$Z$1048576,MATCH($A241,'Hoja de Trabajo para listado'!$A$155:$A$1048576,0),MATCH((CUADRO!K$5&amp;$E241),'Hoja de Trabajo para listado'!$A$151:$Z$151,0)),0)+IFERROR(INDEX('Hoja de Trabajo para listado'!$AB$155:$BA$1048576,MATCH($A241,'Hoja de Trabajo para listado'!$AB$155:$AB$1048576,0),MATCH((CUADRO!K$5&amp;$E241),'Hoja de Trabajo para listado'!$AB$151:$BA$151,0)),0)+IFERROR(INDEX('Hoja de Trabajo para listado'!$BC$155:$CB$1048576,MATCH($A241,'Hoja de Trabajo para listado'!$BC$155:$BC$1048576,0),MATCH((CUADRO!K$5&amp;$E241),'Hoja de Trabajo para listado'!$BC$151:$CB$151,0)),0)+IFERROR(INDEX('Hoja de Trabajo para listado'!$DE$153:$DG$274,MATCH($A241,'Hoja de Trabajo para listado'!$DE$153:$DE$1048576,0),MATCH((CUADRO!K$5&amp;$E241),'Hoja de Trabajo para listado'!$DE$151:$DG$151,0)),0)+IFERROR(INDEX('Hoja de Trabajo para listado'!$CD$155:$DC$1048576,MATCH($A241,'Hoja de Trabajo para listado'!$CD$155:$CD$1048576,0),MATCH((CUADRO!K$5&amp;$E241),'Hoja de Trabajo para listado'!$CD$151:$DC$151,0)),0)</f>
        <v>0</v>
      </c>
      <c r="L241" s="257">
        <f ca="1">+IFERROR(INDEX('Hoja de Trabajo para listado'!$A$155:$Z$1048576,MATCH($A241,'Hoja de Trabajo para listado'!$A$155:$A$1048576,0),MATCH((CUADRO!L$5&amp;$E241),'Hoja de Trabajo para listado'!$A$151:$Z$151,0)),0)+IFERROR(INDEX('Hoja de Trabajo para listado'!$AB$155:$BA$1048576,MATCH($A241,'Hoja de Trabajo para listado'!$AB$155:$AB$1048576,0),MATCH((CUADRO!L$5&amp;$E241),'Hoja de Trabajo para listado'!$AB$151:$BA$151,0)),0)+IFERROR(INDEX('Hoja de Trabajo para listado'!$BC$155:$CB$1048576,MATCH($A241,'Hoja de Trabajo para listado'!$BC$155:$BC$1048576,0),MATCH((CUADRO!L$5&amp;$E241),'Hoja de Trabajo para listado'!$BC$151:$CB$151,0)),0)+IFERROR(INDEX('Hoja de Trabajo para listado'!$DE$153:$DG$274,MATCH($A241,'Hoja de Trabajo para listado'!$DE$153:$DE$1048576,0),MATCH((CUADRO!L$5&amp;$E241),'Hoja de Trabajo para listado'!$DE$151:$DG$151,0)),0)+IFERROR(INDEX('Hoja de Trabajo para listado'!$CD$155:$DC$1048576,MATCH($A241,'Hoja de Trabajo para listado'!$CD$155:$CD$1048576,0),MATCH((CUADRO!L$5&amp;$E241),'Hoja de Trabajo para listado'!$CD$151:$DC$151,0)),0)</f>
        <v>0.83</v>
      </c>
      <c r="M241" s="257">
        <f ca="1">+IFERROR(INDEX('Hoja de Trabajo para listado'!$A$155:$Z$1048576,MATCH($A241,'Hoja de Trabajo para listado'!$A$155:$A$1048576,0),MATCH((CUADRO!M$5&amp;$E241),'Hoja de Trabajo para listado'!$A$151:$Z$151,0)),0)+IFERROR(INDEX('Hoja de Trabajo para listado'!$AB$155:$BA$1048576,MATCH($A241,'Hoja de Trabajo para listado'!$AB$155:$AB$1048576,0),MATCH((CUADRO!M$5&amp;$E241),'Hoja de Trabajo para listado'!$AB$151:$BA$151,0)),0)+IFERROR(INDEX('Hoja de Trabajo para listado'!$BC$155:$CB$1048576,MATCH($A241,'Hoja de Trabajo para listado'!$BC$155:$BC$1048576,0),MATCH((CUADRO!M$5&amp;$E241),'Hoja de Trabajo para listado'!$BC$151:$CB$151,0)),0)+IFERROR(INDEX('Hoja de Trabajo para listado'!$DE$153:$DG$274,MATCH($A241,'Hoja de Trabajo para listado'!$DE$153:$DE$1048576,0),MATCH((CUADRO!M$5&amp;$E241),'Hoja de Trabajo para listado'!$DE$151:$DG$151,0)),0)+IFERROR(INDEX('Hoja de Trabajo para listado'!$CD$155:$DC$1048576,MATCH($A241,'Hoja de Trabajo para listado'!$CD$155:$CD$1048576,0),MATCH((CUADRO!M$5&amp;$E241),'Hoja de Trabajo para listado'!$CD$151:$DC$151,0)),0)</f>
        <v>0</v>
      </c>
      <c r="N241" s="257">
        <f ca="1">+IFERROR(INDEX('Hoja de Trabajo para listado'!$A$155:$Z$1048576,MATCH($A241,'Hoja de Trabajo para listado'!$A$155:$A$1048576,0),MATCH((CUADRO!N$5&amp;$E241),'Hoja de Trabajo para listado'!$A$151:$Z$151,0)),0)+IFERROR(INDEX('Hoja de Trabajo para listado'!$AB$155:$BA$1048576,MATCH($A241,'Hoja de Trabajo para listado'!$AB$155:$AB$1048576,0),MATCH((CUADRO!N$5&amp;$E241),'Hoja de Trabajo para listado'!$AB$151:$BA$151,0)),0)+IFERROR(INDEX('Hoja de Trabajo para listado'!$BC$155:$CB$1048576,MATCH($A241,'Hoja de Trabajo para listado'!$BC$155:$BC$1048576,0),MATCH((CUADRO!N$5&amp;$E241),'Hoja de Trabajo para listado'!$BC$151:$CB$151,0)),0)+IFERROR(INDEX('Hoja de Trabajo para listado'!$DE$153:$DG$274,MATCH($A241,'Hoja de Trabajo para listado'!$DE$153:$DE$1048576,0),MATCH((CUADRO!N$5&amp;$E241),'Hoja de Trabajo para listado'!$DE$151:$DG$151,0)),0)+IFERROR(INDEX('Hoja de Trabajo para listado'!$CD$155:$DC$1048576,MATCH($A241,'Hoja de Trabajo para listado'!$CD$155:$CD$1048576,0),MATCH((CUADRO!N$5&amp;$E241),'Hoja de Trabajo para listado'!$CD$151:$DC$151,0)),0)</f>
        <v>61228.11</v>
      </c>
      <c r="O241" s="257">
        <f ca="1">+IFERROR(INDEX('Hoja de Trabajo para listado'!$A$155:$Z$1048576,MATCH($A241,'Hoja de Trabajo para listado'!$A$155:$A$1048576,0),MATCH((CUADRO!O$5&amp;$E241),'Hoja de Trabajo para listado'!$A$151:$Z$151,0)),0)+IFERROR(INDEX('Hoja de Trabajo para listado'!$AB$155:$BA$1048576,MATCH($A241,'Hoja de Trabajo para listado'!$AB$155:$AB$1048576,0),MATCH((CUADRO!O$5&amp;$E241),'Hoja de Trabajo para listado'!$AB$151:$BA$151,0)),0)+IFERROR(INDEX('Hoja de Trabajo para listado'!$BC$155:$CB$1048576,MATCH($A241,'Hoja de Trabajo para listado'!$BC$155:$BC$1048576,0),MATCH((CUADRO!O$5&amp;$E241),'Hoja de Trabajo para listado'!$BC$151:$CB$151,0)),0)+IFERROR(INDEX('Hoja de Trabajo para listado'!$DE$153:$DG$274,MATCH($A241,'Hoja de Trabajo para listado'!$DE$153:$DE$1048576,0),MATCH((CUADRO!O$5&amp;$E241),'Hoja de Trabajo para listado'!$DE$151:$DG$151,0)),0)+IFERROR(INDEX('Hoja de Trabajo para listado'!$CD$155:$DC$1048576,MATCH($A241,'Hoja de Trabajo para listado'!$CD$155:$CD$1048576,0),MATCH((CUADRO!O$5&amp;$E241),'Hoja de Trabajo para listado'!$CD$151:$DC$151,0)),0)</f>
        <v>0</v>
      </c>
      <c r="P241" s="257">
        <f ca="1">+IFERROR(INDEX('Hoja de Trabajo para listado'!$A$155:$Z$1048576,MATCH($A241,'Hoja de Trabajo para listado'!$A$155:$A$1048576,0),MATCH((CUADRO!P$5&amp;$E241),'Hoja de Trabajo para listado'!$A$151:$Z$151,0)),0)+IFERROR(INDEX('Hoja de Trabajo para listado'!$AB$155:$BA$1048576,MATCH($A241,'Hoja de Trabajo para listado'!$AB$155:$AB$1048576,0),MATCH((CUADRO!P$5&amp;$E241),'Hoja de Trabajo para listado'!$AB$151:$BA$151,0)),0)+IFERROR(INDEX('Hoja de Trabajo para listado'!$BC$155:$CB$1048576,MATCH($A241,'Hoja de Trabajo para listado'!$BC$155:$BC$1048576,0),MATCH((CUADRO!P$5&amp;$E241),'Hoja de Trabajo para listado'!$BC$151:$CB$151,0)),0)+IFERROR(INDEX('Hoja de Trabajo para listado'!$DE$153:$DG$274,MATCH($A241,'Hoja de Trabajo para listado'!$DE$153:$DE$1048576,0),MATCH((CUADRO!P$5&amp;$E241),'Hoja de Trabajo para listado'!$DE$151:$DG$151,0)),0)+IFERROR(INDEX('Hoja de Trabajo para listado'!$CD$155:$DC$1048576,MATCH($A241,'Hoja de Trabajo para listado'!$CD$155:$CD$1048576,0),MATCH((CUADRO!P$5&amp;$E241),'Hoja de Trabajo para listado'!$CD$151:$DC$151,0)),0)</f>
        <v>0</v>
      </c>
      <c r="Q241" s="257">
        <f ca="1">+IFERROR(INDEX('Hoja de Trabajo para listado'!$A$155:$Z$1048576,MATCH($A241,'Hoja de Trabajo para listado'!$A$155:$A$1048576,0),MATCH((CUADRO!Q$5&amp;$E241),'Hoja de Trabajo para listado'!$A$151:$Z$151,0)),0)+IFERROR(INDEX('Hoja de Trabajo para listado'!$AB$155:$BA$1048576,MATCH($A241,'Hoja de Trabajo para listado'!$AB$155:$AB$1048576,0),MATCH((CUADRO!Q$5&amp;$E241),'Hoja de Trabajo para listado'!$AB$151:$BA$151,0)),0)+IFERROR(INDEX('Hoja de Trabajo para listado'!$BC$155:$CB$1048576,MATCH($A241,'Hoja de Trabajo para listado'!$BC$155:$BC$1048576,0),MATCH((CUADRO!Q$5&amp;$E241),'Hoja de Trabajo para listado'!$BC$151:$CB$151,0)),0)+IFERROR(INDEX('Hoja de Trabajo para listado'!$DE$153:$DG$274,MATCH($A241,'Hoja de Trabajo para listado'!$DE$153:$DE$1048576,0),MATCH((CUADRO!Q$5&amp;$E241),'Hoja de Trabajo para listado'!$DE$151:$DG$151,0)),0)+IFERROR(INDEX('Hoja de Trabajo para listado'!$CD$155:$DC$1048576,MATCH($A241,'Hoja de Trabajo para listado'!$CD$155:$CD$1048576,0),MATCH((CUADRO!Q$5&amp;$E241),'Hoja de Trabajo para listado'!$CD$151:$DC$151,0)),0)</f>
        <v>0</v>
      </c>
      <c r="R241" s="257">
        <f t="shared" ca="1" si="8"/>
        <v>61228.94</v>
      </c>
      <c r="S241" s="277">
        <f ca="1">+R240+R241</f>
        <v>61228.94</v>
      </c>
      <c r="T241" s="257">
        <f ca="1">+S241</f>
        <v>61228.94</v>
      </c>
      <c r="U241" s="256">
        <f t="shared" si="9"/>
        <v>2</v>
      </c>
      <c r="V241" s="362" t="str">
        <f>+VLOOKUP(A241,bd_lista!$A$3:$E$590,5,FALSE)</f>
        <v>Instituciones Descentralizadas</v>
      </c>
      <c r="W241" s="362"/>
      <c r="X241" s="254">
        <f>+VLOOKUP(A241,[2]Sheet1!$A$13:$D$744,4,FALSE)</f>
        <v>46</v>
      </c>
      <c r="Y241" s="254" t="str">
        <f>+VLOOKUP(X241,bd_lista!$A$3:$C$590,3,FALSE)</f>
        <v>Ministerio de Salud y Deportes</v>
      </c>
      <c r="Z241" s="314"/>
      <c r="AA241" s="315"/>
    </row>
    <row r="242" spans="1:27" ht="15" customHeight="1">
      <c r="A242" s="32">
        <v>387</v>
      </c>
      <c r="B242" s="306">
        <f>+A242</f>
        <v>387</v>
      </c>
      <c r="C242" s="259" t="str">
        <f>+VLOOKUP(A242,bd_lista!$A$3:$C$590,3,FALSE)</f>
        <v>Agencia del Desarrollo del Cine y Audiovisual Bolivianos</v>
      </c>
      <c r="D242" s="361" t="str">
        <f>+C242</f>
        <v>Agencia del Desarrollo del Cine y Audiovisual Bolivianos</v>
      </c>
      <c r="E242" s="259" t="s">
        <v>1313</v>
      </c>
      <c r="F242" s="255">
        <f ca="1">+IFERROR(INDEX('Hoja de Trabajo para listado'!$A$155:$Z$1048576,MATCH($A242,'Hoja de Trabajo para listado'!$A$155:$A$1048576,0),MATCH((CUADRO!F$5&amp;$E242),'Hoja de Trabajo para listado'!$A$151:$Z$151,0)),0)+IFERROR(INDEX('Hoja de Trabajo para listado'!$AB$155:$BA$1048576,MATCH($A242,'Hoja de Trabajo para listado'!$AB$155:$AB$1048576,0),MATCH((CUADRO!F$5&amp;$E242),'Hoja de Trabajo para listado'!$AB$151:$BA$151,0)),0)+IFERROR(INDEX('Hoja de Trabajo para listado'!$BC$155:$CB$1048576,MATCH($A242,'Hoja de Trabajo para listado'!$BC$155:$BC$1048576,0),MATCH((CUADRO!F$5&amp;$E242),'Hoja de Trabajo para listado'!$BC$151:$CB$151,0)),0)+IFERROR(INDEX('Hoja de Trabajo para listado'!$DE$153:$DG$274,MATCH($A242,'Hoja de Trabajo para listado'!$DE$153:$DE$1048576,0),MATCH((CUADRO!F$5&amp;$E242),'Hoja de Trabajo para listado'!$DE$151:$DG$151,0)),0)+IFERROR(INDEX('Hoja de Trabajo para listado'!$CD$155:$DC$1048576,MATCH($A242,'Hoja de Trabajo para listado'!$CD$155:$CD$1048576,0),MATCH((CUADRO!F$5&amp;$E242),'Hoja de Trabajo para listado'!$CD$151:$DC$151,0)),0)</f>
        <v>0</v>
      </c>
      <c r="G242" s="255">
        <f ca="1">+IFERROR(INDEX('Hoja de Trabajo para listado'!$A$155:$Z$1048576,MATCH($A242,'Hoja de Trabajo para listado'!$A$155:$A$1048576,0),MATCH((CUADRO!G$5&amp;$E242),'Hoja de Trabajo para listado'!$A$151:$Z$151,0)),0)+IFERROR(INDEX('Hoja de Trabajo para listado'!$AB$155:$BA$1048576,MATCH($A242,'Hoja de Trabajo para listado'!$AB$155:$AB$1048576,0),MATCH((CUADRO!G$5&amp;$E242),'Hoja de Trabajo para listado'!$AB$151:$BA$151,0)),0)+IFERROR(INDEX('Hoja de Trabajo para listado'!$BC$155:$CB$1048576,MATCH($A242,'Hoja de Trabajo para listado'!$BC$155:$BC$1048576,0),MATCH((CUADRO!G$5&amp;$E242),'Hoja de Trabajo para listado'!$BC$151:$CB$151,0)),0)+IFERROR(INDEX('Hoja de Trabajo para listado'!$DE$153:$DG$274,MATCH($A242,'Hoja de Trabajo para listado'!$DE$153:$DE$1048576,0),MATCH((CUADRO!G$5&amp;$E242),'Hoja de Trabajo para listado'!$DE$151:$DG$151,0)),0)+IFERROR(INDEX('Hoja de Trabajo para listado'!$CD$155:$DC$1048576,MATCH($A242,'Hoja de Trabajo para listado'!$CD$155:$CD$1048576,0),MATCH((CUADRO!G$5&amp;$E242),'Hoja de Trabajo para listado'!$CD$151:$DC$151,0)),0)</f>
        <v>0</v>
      </c>
      <c r="H242" s="255">
        <f ca="1">+IFERROR(INDEX('Hoja de Trabajo para listado'!$A$155:$Z$1048576,MATCH($A242,'Hoja de Trabajo para listado'!$A$155:$A$1048576,0),MATCH((CUADRO!H$5&amp;$E242),'Hoja de Trabajo para listado'!$A$151:$Z$151,0)),0)+IFERROR(INDEX('Hoja de Trabajo para listado'!$AB$155:$BA$1048576,MATCH($A242,'Hoja de Trabajo para listado'!$AB$155:$AB$1048576,0),MATCH((CUADRO!H$5&amp;$E242),'Hoja de Trabajo para listado'!$AB$151:$BA$151,0)),0)+IFERROR(INDEX('Hoja de Trabajo para listado'!$BC$155:$CB$1048576,MATCH($A242,'Hoja de Trabajo para listado'!$BC$155:$BC$1048576,0),MATCH((CUADRO!H$5&amp;$E242),'Hoja de Trabajo para listado'!$BC$151:$CB$151,0)),0)+IFERROR(INDEX('Hoja de Trabajo para listado'!$DE$153:$DG$274,MATCH($A242,'Hoja de Trabajo para listado'!$DE$153:$DE$1048576,0),MATCH((CUADRO!H$5&amp;$E242),'Hoja de Trabajo para listado'!$DE$151:$DG$151,0)),0)+IFERROR(INDEX('Hoja de Trabajo para listado'!$CD$155:$DC$1048576,MATCH($A242,'Hoja de Trabajo para listado'!$CD$155:$CD$1048576,0),MATCH((CUADRO!H$5&amp;$E242),'Hoja de Trabajo para listado'!$CD$151:$DC$151,0)),0)</f>
        <v>0</v>
      </c>
      <c r="I242" s="255">
        <f ca="1">+IFERROR(INDEX('Hoja de Trabajo para listado'!$A$155:$Z$1048576,MATCH($A242,'Hoja de Trabajo para listado'!$A$155:$A$1048576,0),MATCH((CUADRO!I$5&amp;$E242),'Hoja de Trabajo para listado'!$A$151:$Z$151,0)),0)+IFERROR(INDEX('Hoja de Trabajo para listado'!$AB$155:$BA$1048576,MATCH($A242,'Hoja de Trabajo para listado'!$AB$155:$AB$1048576,0),MATCH((CUADRO!I$5&amp;$E242),'Hoja de Trabajo para listado'!$AB$151:$BA$151,0)),0)+IFERROR(INDEX('Hoja de Trabajo para listado'!$BC$155:$CB$1048576,MATCH($A242,'Hoja de Trabajo para listado'!$BC$155:$BC$1048576,0),MATCH((CUADRO!I$5&amp;$E242),'Hoja de Trabajo para listado'!$BC$151:$CB$151,0)),0)+IFERROR(INDEX('Hoja de Trabajo para listado'!$DE$153:$DG$274,MATCH($A242,'Hoja de Trabajo para listado'!$DE$153:$DE$1048576,0),MATCH((CUADRO!I$5&amp;$E242),'Hoja de Trabajo para listado'!$DE$151:$DG$151,0)),0)+IFERROR(INDEX('Hoja de Trabajo para listado'!$CD$155:$DC$1048576,MATCH($A242,'Hoja de Trabajo para listado'!$CD$155:$CD$1048576,0),MATCH((CUADRO!I$5&amp;$E242),'Hoja de Trabajo para listado'!$CD$151:$DC$151,0)),0)</f>
        <v>0</v>
      </c>
      <c r="J242" s="255">
        <f ca="1">+IFERROR(INDEX('Hoja de Trabajo para listado'!$A$155:$Z$1048576,MATCH($A242,'Hoja de Trabajo para listado'!$A$155:$A$1048576,0),MATCH((CUADRO!J$5&amp;$E242),'Hoja de Trabajo para listado'!$A$151:$Z$151,0)),0)+IFERROR(INDEX('Hoja de Trabajo para listado'!$AB$155:$BA$1048576,MATCH($A242,'Hoja de Trabajo para listado'!$AB$155:$AB$1048576,0),MATCH((CUADRO!J$5&amp;$E242),'Hoja de Trabajo para listado'!$AB$151:$BA$151,0)),0)+IFERROR(INDEX('Hoja de Trabajo para listado'!$BC$155:$CB$1048576,MATCH($A242,'Hoja de Trabajo para listado'!$BC$155:$BC$1048576,0),MATCH((CUADRO!J$5&amp;$E242),'Hoja de Trabajo para listado'!$BC$151:$CB$151,0)),0)+IFERROR(INDEX('Hoja de Trabajo para listado'!$DE$153:$DG$274,MATCH($A242,'Hoja de Trabajo para listado'!$DE$153:$DE$1048576,0),MATCH((CUADRO!J$5&amp;$E242),'Hoja de Trabajo para listado'!$DE$151:$DG$151,0)),0)+IFERROR(INDEX('Hoja de Trabajo para listado'!$CD$155:$DC$1048576,MATCH($A242,'Hoja de Trabajo para listado'!$CD$155:$CD$1048576,0),MATCH((CUADRO!J$5&amp;$E242),'Hoja de Trabajo para listado'!$CD$151:$DC$151,0)),0)</f>
        <v>0</v>
      </c>
      <c r="K242" s="255">
        <f ca="1">+IFERROR(INDEX('Hoja de Trabajo para listado'!$A$155:$Z$1048576,MATCH($A242,'Hoja de Trabajo para listado'!$A$155:$A$1048576,0),MATCH((CUADRO!K$5&amp;$E242),'Hoja de Trabajo para listado'!$A$151:$Z$151,0)),0)+IFERROR(INDEX('Hoja de Trabajo para listado'!$AB$155:$BA$1048576,MATCH($A242,'Hoja de Trabajo para listado'!$AB$155:$AB$1048576,0),MATCH((CUADRO!K$5&amp;$E242),'Hoja de Trabajo para listado'!$AB$151:$BA$151,0)),0)+IFERROR(INDEX('Hoja de Trabajo para listado'!$BC$155:$CB$1048576,MATCH($A242,'Hoja de Trabajo para listado'!$BC$155:$BC$1048576,0),MATCH((CUADRO!K$5&amp;$E242),'Hoja de Trabajo para listado'!$BC$151:$CB$151,0)),0)+IFERROR(INDEX('Hoja de Trabajo para listado'!$DE$153:$DG$274,MATCH($A242,'Hoja de Trabajo para listado'!$DE$153:$DE$1048576,0),MATCH((CUADRO!K$5&amp;$E242),'Hoja de Trabajo para listado'!$DE$151:$DG$151,0)),0)+IFERROR(INDEX('Hoja de Trabajo para listado'!$CD$155:$DC$1048576,MATCH($A242,'Hoja de Trabajo para listado'!$CD$155:$CD$1048576,0),MATCH((CUADRO!K$5&amp;$E242),'Hoja de Trabajo para listado'!$CD$151:$DC$151,0)),0)</f>
        <v>0</v>
      </c>
      <c r="L242" s="255">
        <f ca="1">+IFERROR(INDEX('Hoja de Trabajo para listado'!$A$155:$Z$1048576,MATCH($A242,'Hoja de Trabajo para listado'!$A$155:$A$1048576,0),MATCH((CUADRO!L$5&amp;$E242),'Hoja de Trabajo para listado'!$A$151:$Z$151,0)),0)+IFERROR(INDEX('Hoja de Trabajo para listado'!$AB$155:$BA$1048576,MATCH($A242,'Hoja de Trabajo para listado'!$AB$155:$AB$1048576,0),MATCH((CUADRO!L$5&amp;$E242),'Hoja de Trabajo para listado'!$AB$151:$BA$151,0)),0)+IFERROR(INDEX('Hoja de Trabajo para listado'!$BC$155:$CB$1048576,MATCH($A242,'Hoja de Trabajo para listado'!$BC$155:$BC$1048576,0),MATCH((CUADRO!L$5&amp;$E242),'Hoja de Trabajo para listado'!$BC$151:$CB$151,0)),0)+IFERROR(INDEX('Hoja de Trabajo para listado'!$DE$153:$DG$274,MATCH($A242,'Hoja de Trabajo para listado'!$DE$153:$DE$1048576,0),MATCH((CUADRO!L$5&amp;$E242),'Hoja de Trabajo para listado'!$DE$151:$DG$151,0)),0)+IFERROR(INDEX('Hoja de Trabajo para listado'!$CD$155:$DC$1048576,MATCH($A242,'Hoja de Trabajo para listado'!$CD$155:$CD$1048576,0),MATCH((CUADRO!L$5&amp;$E242),'Hoja de Trabajo para listado'!$CD$151:$DC$151,0)),0)</f>
        <v>0</v>
      </c>
      <c r="M242" s="255">
        <f ca="1">+IFERROR(INDEX('Hoja de Trabajo para listado'!$A$155:$Z$1048576,MATCH($A242,'Hoja de Trabajo para listado'!$A$155:$A$1048576,0),MATCH((CUADRO!M$5&amp;$E242),'Hoja de Trabajo para listado'!$A$151:$Z$151,0)),0)+IFERROR(INDEX('Hoja de Trabajo para listado'!$AB$155:$BA$1048576,MATCH($A242,'Hoja de Trabajo para listado'!$AB$155:$AB$1048576,0),MATCH((CUADRO!M$5&amp;$E242),'Hoja de Trabajo para listado'!$AB$151:$BA$151,0)),0)+IFERROR(INDEX('Hoja de Trabajo para listado'!$BC$155:$CB$1048576,MATCH($A242,'Hoja de Trabajo para listado'!$BC$155:$BC$1048576,0),MATCH((CUADRO!M$5&amp;$E242),'Hoja de Trabajo para listado'!$BC$151:$CB$151,0)),0)+IFERROR(INDEX('Hoja de Trabajo para listado'!$DE$153:$DG$274,MATCH($A242,'Hoja de Trabajo para listado'!$DE$153:$DE$1048576,0),MATCH((CUADRO!M$5&amp;$E242),'Hoja de Trabajo para listado'!$DE$151:$DG$151,0)),0)+IFERROR(INDEX('Hoja de Trabajo para listado'!$CD$155:$DC$1048576,MATCH($A242,'Hoja de Trabajo para listado'!$CD$155:$CD$1048576,0),MATCH((CUADRO!M$5&amp;$E242),'Hoja de Trabajo para listado'!$CD$151:$DC$151,0)),0)</f>
        <v>0</v>
      </c>
      <c r="N242" s="255">
        <f ca="1">+IFERROR(INDEX('Hoja de Trabajo para listado'!$A$155:$Z$1048576,MATCH($A242,'Hoja de Trabajo para listado'!$A$155:$A$1048576,0),MATCH((CUADRO!N$5&amp;$E242),'Hoja de Trabajo para listado'!$A$151:$Z$151,0)),0)+IFERROR(INDEX('Hoja de Trabajo para listado'!$AB$155:$BA$1048576,MATCH($A242,'Hoja de Trabajo para listado'!$AB$155:$AB$1048576,0),MATCH((CUADRO!N$5&amp;$E242),'Hoja de Trabajo para listado'!$AB$151:$BA$151,0)),0)+IFERROR(INDEX('Hoja de Trabajo para listado'!$BC$155:$CB$1048576,MATCH($A242,'Hoja de Trabajo para listado'!$BC$155:$BC$1048576,0),MATCH((CUADRO!N$5&amp;$E242),'Hoja de Trabajo para listado'!$BC$151:$CB$151,0)),0)+IFERROR(INDEX('Hoja de Trabajo para listado'!$DE$153:$DG$274,MATCH($A242,'Hoja de Trabajo para listado'!$DE$153:$DE$1048576,0),MATCH((CUADRO!N$5&amp;$E242),'Hoja de Trabajo para listado'!$DE$151:$DG$151,0)),0)+IFERROR(INDEX('Hoja de Trabajo para listado'!$CD$155:$DC$1048576,MATCH($A242,'Hoja de Trabajo para listado'!$CD$155:$CD$1048576,0),MATCH((CUADRO!N$5&amp;$E242),'Hoja de Trabajo para listado'!$CD$151:$DC$151,0)),0)</f>
        <v>0</v>
      </c>
      <c r="O242" s="255">
        <f ca="1">+IFERROR(INDEX('Hoja de Trabajo para listado'!$A$155:$Z$1048576,MATCH($A242,'Hoja de Trabajo para listado'!$A$155:$A$1048576,0),MATCH((CUADRO!O$5&amp;$E242),'Hoja de Trabajo para listado'!$A$151:$Z$151,0)),0)+IFERROR(INDEX('Hoja de Trabajo para listado'!$AB$155:$BA$1048576,MATCH($A242,'Hoja de Trabajo para listado'!$AB$155:$AB$1048576,0),MATCH((CUADRO!O$5&amp;$E242),'Hoja de Trabajo para listado'!$AB$151:$BA$151,0)),0)+IFERROR(INDEX('Hoja de Trabajo para listado'!$BC$155:$CB$1048576,MATCH($A242,'Hoja de Trabajo para listado'!$BC$155:$BC$1048576,0),MATCH((CUADRO!O$5&amp;$E242),'Hoja de Trabajo para listado'!$BC$151:$CB$151,0)),0)+IFERROR(INDEX('Hoja de Trabajo para listado'!$DE$153:$DG$274,MATCH($A242,'Hoja de Trabajo para listado'!$DE$153:$DE$1048576,0),MATCH((CUADRO!O$5&amp;$E242),'Hoja de Trabajo para listado'!$DE$151:$DG$151,0)),0)+IFERROR(INDEX('Hoja de Trabajo para listado'!$CD$155:$DC$1048576,MATCH($A242,'Hoja de Trabajo para listado'!$CD$155:$CD$1048576,0),MATCH((CUADRO!O$5&amp;$E242),'Hoja de Trabajo para listado'!$CD$151:$DC$151,0)),0)</f>
        <v>0</v>
      </c>
      <c r="P242" s="255">
        <f ca="1">+IFERROR(INDEX('Hoja de Trabajo para listado'!$A$155:$Z$1048576,MATCH($A242,'Hoja de Trabajo para listado'!$A$155:$A$1048576,0),MATCH((CUADRO!P$5&amp;$E242),'Hoja de Trabajo para listado'!$A$151:$Z$151,0)),0)+IFERROR(INDEX('Hoja de Trabajo para listado'!$AB$155:$BA$1048576,MATCH($A242,'Hoja de Trabajo para listado'!$AB$155:$AB$1048576,0),MATCH((CUADRO!P$5&amp;$E242),'Hoja de Trabajo para listado'!$AB$151:$BA$151,0)),0)+IFERROR(INDEX('Hoja de Trabajo para listado'!$BC$155:$CB$1048576,MATCH($A242,'Hoja de Trabajo para listado'!$BC$155:$BC$1048576,0),MATCH((CUADRO!P$5&amp;$E242),'Hoja de Trabajo para listado'!$BC$151:$CB$151,0)),0)+IFERROR(INDEX('Hoja de Trabajo para listado'!$DE$153:$DG$274,MATCH($A242,'Hoja de Trabajo para listado'!$DE$153:$DE$1048576,0),MATCH((CUADRO!P$5&amp;$E242),'Hoja de Trabajo para listado'!$DE$151:$DG$151,0)),0)+IFERROR(INDEX('Hoja de Trabajo para listado'!$CD$155:$DC$1048576,MATCH($A242,'Hoja de Trabajo para listado'!$CD$155:$CD$1048576,0),MATCH((CUADRO!P$5&amp;$E242),'Hoja de Trabajo para listado'!$CD$151:$DC$151,0)),0)</f>
        <v>0</v>
      </c>
      <c r="Q242" s="255">
        <f ca="1">+IFERROR(INDEX('Hoja de Trabajo para listado'!$A$155:$Z$1048576,MATCH($A242,'Hoja de Trabajo para listado'!$A$155:$A$1048576,0),MATCH((CUADRO!Q$5&amp;$E242),'Hoja de Trabajo para listado'!$A$151:$Z$151,0)),0)+IFERROR(INDEX('Hoja de Trabajo para listado'!$AB$155:$BA$1048576,MATCH($A242,'Hoja de Trabajo para listado'!$AB$155:$AB$1048576,0),MATCH((CUADRO!Q$5&amp;$E242),'Hoja de Trabajo para listado'!$AB$151:$BA$151,0)),0)+IFERROR(INDEX('Hoja de Trabajo para listado'!$BC$155:$CB$1048576,MATCH($A242,'Hoja de Trabajo para listado'!$BC$155:$BC$1048576,0),MATCH((CUADRO!Q$5&amp;$E242),'Hoja de Trabajo para listado'!$BC$151:$CB$151,0)),0)+IFERROR(INDEX('Hoja de Trabajo para listado'!$DE$153:$DG$274,MATCH($A242,'Hoja de Trabajo para listado'!$DE$153:$DE$1048576,0),MATCH((CUADRO!Q$5&amp;$E242),'Hoja de Trabajo para listado'!$DE$151:$DG$151,0)),0)+IFERROR(INDEX('Hoja de Trabajo para listado'!$CD$155:$DC$1048576,MATCH($A242,'Hoja de Trabajo para listado'!$CD$155:$CD$1048576,0),MATCH((CUADRO!Q$5&amp;$E242),'Hoja de Trabajo para listado'!$CD$151:$DC$151,0)),0)</f>
        <v>0</v>
      </c>
      <c r="R242" s="255">
        <f t="shared" ca="1" si="8"/>
        <v>0</v>
      </c>
      <c r="S242" s="278"/>
      <c r="T242" s="255">
        <f ca="1">+T243</f>
        <v>47919</v>
      </c>
      <c r="U242" s="254">
        <f t="shared" si="9"/>
        <v>1</v>
      </c>
      <c r="V242" s="362" t="str">
        <f>+VLOOKUP(A242,bd_lista!$A$3:$E$590,5,FALSE)</f>
        <v>Instituciones Descentralizadas</v>
      </c>
      <c r="W242" s="361" t="str">
        <f>+V242</f>
        <v>Instituciones Descentralizadas</v>
      </c>
      <c r="X242" s="254">
        <v>53</v>
      </c>
      <c r="Y242" s="254" t="str">
        <f>+VLOOKUP(X242,bd_lista!$A$3:$C$590,3,FALSE)</f>
        <v>Ministerio de Culturas, Descolonización y Despatriarcalización</v>
      </c>
      <c r="Z242" s="316">
        <f>+X242</f>
        <v>53</v>
      </c>
      <c r="AA242" s="317" t="str">
        <f>+Y242</f>
        <v>Ministerio de Culturas, Descolonización y Despatriarcalización</v>
      </c>
    </row>
    <row r="243" spans="1:27" ht="15" customHeight="1">
      <c r="A243" s="32">
        <v>387</v>
      </c>
      <c r="B243" s="307"/>
      <c r="C243" s="362" t="str">
        <f>+VLOOKUP(A243,bd_lista!$A$3:$C$590,3,FALSE)</f>
        <v>Agencia del Desarrollo del Cine y Audiovisual Bolivianos</v>
      </c>
      <c r="D243" s="362"/>
      <c r="E243" s="362" t="s">
        <v>1314</v>
      </c>
      <c r="F243" s="257">
        <f ca="1">+IFERROR(INDEX('Hoja de Trabajo para listado'!$A$155:$Z$1048576,MATCH($A243,'Hoja de Trabajo para listado'!$A$155:$A$1048576,0),MATCH((CUADRO!F$5&amp;$E243),'Hoja de Trabajo para listado'!$A$151:$Z$151,0)),0)+IFERROR(INDEX('Hoja de Trabajo para listado'!$AB$155:$BA$1048576,MATCH($A243,'Hoja de Trabajo para listado'!$AB$155:$AB$1048576,0),MATCH((CUADRO!F$5&amp;$E243),'Hoja de Trabajo para listado'!$AB$151:$BA$151,0)),0)+IFERROR(INDEX('Hoja de Trabajo para listado'!$BC$155:$CB$1048576,MATCH($A243,'Hoja de Trabajo para listado'!$BC$155:$BC$1048576,0),MATCH((CUADRO!F$5&amp;$E243),'Hoja de Trabajo para listado'!$BC$151:$CB$151,0)),0)+IFERROR(INDEX('Hoja de Trabajo para listado'!$DE$153:$DG$274,MATCH($A243,'Hoja de Trabajo para listado'!$DE$153:$DE$1048576,0),MATCH((CUADRO!F$5&amp;$E243),'Hoja de Trabajo para listado'!$DE$151:$DG$151,0)),0)+IFERROR(INDEX('Hoja de Trabajo para listado'!$CD$155:$DC$1048576,MATCH($A243,'Hoja de Trabajo para listado'!$CD$155:$CD$1048576,0),MATCH((CUADRO!F$5&amp;$E243),'Hoja de Trabajo para listado'!$CD$151:$DC$151,0)),0)</f>
        <v>0</v>
      </c>
      <c r="G243" s="257">
        <f ca="1">+IFERROR(INDEX('Hoja de Trabajo para listado'!$A$155:$Z$1048576,MATCH($A243,'Hoja de Trabajo para listado'!$A$155:$A$1048576,0),MATCH((CUADRO!G$5&amp;$E243),'Hoja de Trabajo para listado'!$A$151:$Z$151,0)),0)+IFERROR(INDEX('Hoja de Trabajo para listado'!$AB$155:$BA$1048576,MATCH($A243,'Hoja de Trabajo para listado'!$AB$155:$AB$1048576,0),MATCH((CUADRO!G$5&amp;$E243),'Hoja de Trabajo para listado'!$AB$151:$BA$151,0)),0)+IFERROR(INDEX('Hoja de Trabajo para listado'!$BC$155:$CB$1048576,MATCH($A243,'Hoja de Trabajo para listado'!$BC$155:$BC$1048576,0),MATCH((CUADRO!G$5&amp;$E243),'Hoja de Trabajo para listado'!$BC$151:$CB$151,0)),0)+IFERROR(INDEX('Hoja de Trabajo para listado'!$DE$153:$DG$274,MATCH($A243,'Hoja de Trabajo para listado'!$DE$153:$DE$1048576,0),MATCH((CUADRO!G$5&amp;$E243),'Hoja de Trabajo para listado'!$DE$151:$DG$151,0)),0)+IFERROR(INDEX('Hoja de Trabajo para listado'!$CD$155:$DC$1048576,MATCH($A243,'Hoja de Trabajo para listado'!$CD$155:$CD$1048576,0),MATCH((CUADRO!G$5&amp;$E243),'Hoja de Trabajo para listado'!$CD$151:$DC$151,0)),0)</f>
        <v>0</v>
      </c>
      <c r="H243" s="257">
        <f ca="1">+IFERROR(INDEX('Hoja de Trabajo para listado'!$A$155:$Z$1048576,MATCH($A243,'Hoja de Trabajo para listado'!$A$155:$A$1048576,0),MATCH((CUADRO!H$5&amp;$E243),'Hoja de Trabajo para listado'!$A$151:$Z$151,0)),0)+IFERROR(INDEX('Hoja de Trabajo para listado'!$AB$155:$BA$1048576,MATCH($A243,'Hoja de Trabajo para listado'!$AB$155:$AB$1048576,0),MATCH((CUADRO!H$5&amp;$E243),'Hoja de Trabajo para listado'!$AB$151:$BA$151,0)),0)+IFERROR(INDEX('Hoja de Trabajo para listado'!$BC$155:$CB$1048576,MATCH($A243,'Hoja de Trabajo para listado'!$BC$155:$BC$1048576,0),MATCH((CUADRO!H$5&amp;$E243),'Hoja de Trabajo para listado'!$BC$151:$CB$151,0)),0)+IFERROR(INDEX('Hoja de Trabajo para listado'!$DE$153:$DG$274,MATCH($A243,'Hoja de Trabajo para listado'!$DE$153:$DE$1048576,0),MATCH((CUADRO!H$5&amp;$E243),'Hoja de Trabajo para listado'!$DE$151:$DG$151,0)),0)+IFERROR(INDEX('Hoja de Trabajo para listado'!$CD$155:$DC$1048576,MATCH($A243,'Hoja de Trabajo para listado'!$CD$155:$CD$1048576,0),MATCH((CUADRO!H$5&amp;$E243),'Hoja de Trabajo para listado'!$CD$151:$DC$151,0)),0)</f>
        <v>0</v>
      </c>
      <c r="I243" s="257">
        <f ca="1">+IFERROR(INDEX('Hoja de Trabajo para listado'!$A$155:$Z$1048576,MATCH($A243,'Hoja de Trabajo para listado'!$A$155:$A$1048576,0),MATCH((CUADRO!I$5&amp;$E243),'Hoja de Trabajo para listado'!$A$151:$Z$151,0)),0)+IFERROR(INDEX('Hoja de Trabajo para listado'!$AB$155:$BA$1048576,MATCH($A243,'Hoja de Trabajo para listado'!$AB$155:$AB$1048576,0),MATCH((CUADRO!I$5&amp;$E243),'Hoja de Trabajo para listado'!$AB$151:$BA$151,0)),0)+IFERROR(INDEX('Hoja de Trabajo para listado'!$BC$155:$CB$1048576,MATCH($A243,'Hoja de Trabajo para listado'!$BC$155:$BC$1048576,0),MATCH((CUADRO!I$5&amp;$E243),'Hoja de Trabajo para listado'!$BC$151:$CB$151,0)),0)+IFERROR(INDEX('Hoja de Trabajo para listado'!$DE$153:$DG$274,MATCH($A243,'Hoja de Trabajo para listado'!$DE$153:$DE$1048576,0),MATCH((CUADRO!I$5&amp;$E243),'Hoja de Trabajo para listado'!$DE$151:$DG$151,0)),0)+IFERROR(INDEX('Hoja de Trabajo para listado'!$CD$155:$DC$1048576,MATCH($A243,'Hoja de Trabajo para listado'!$CD$155:$CD$1048576,0),MATCH((CUADRO!I$5&amp;$E243),'Hoja de Trabajo para listado'!$CD$151:$DC$151,0)),0)</f>
        <v>0</v>
      </c>
      <c r="J243" s="257">
        <f ca="1">+IFERROR(INDEX('Hoja de Trabajo para listado'!$A$155:$Z$1048576,MATCH($A243,'Hoja de Trabajo para listado'!$A$155:$A$1048576,0),MATCH((CUADRO!J$5&amp;$E243),'Hoja de Trabajo para listado'!$A$151:$Z$151,0)),0)+IFERROR(INDEX('Hoja de Trabajo para listado'!$AB$155:$BA$1048576,MATCH($A243,'Hoja de Trabajo para listado'!$AB$155:$AB$1048576,0),MATCH((CUADRO!J$5&amp;$E243),'Hoja de Trabajo para listado'!$AB$151:$BA$151,0)),0)+IFERROR(INDEX('Hoja de Trabajo para listado'!$BC$155:$CB$1048576,MATCH($A243,'Hoja de Trabajo para listado'!$BC$155:$BC$1048576,0),MATCH((CUADRO!J$5&amp;$E243),'Hoja de Trabajo para listado'!$BC$151:$CB$151,0)),0)+IFERROR(INDEX('Hoja de Trabajo para listado'!$DE$153:$DG$274,MATCH($A243,'Hoja de Trabajo para listado'!$DE$153:$DE$1048576,0),MATCH((CUADRO!J$5&amp;$E243),'Hoja de Trabajo para listado'!$DE$151:$DG$151,0)),0)+IFERROR(INDEX('Hoja de Trabajo para listado'!$CD$155:$DC$1048576,MATCH($A243,'Hoja de Trabajo para listado'!$CD$155:$CD$1048576,0),MATCH((CUADRO!J$5&amp;$E243),'Hoja de Trabajo para listado'!$CD$151:$DC$151,0)),0)</f>
        <v>0</v>
      </c>
      <c r="K243" s="257">
        <f ca="1">+IFERROR(INDEX('Hoja de Trabajo para listado'!$A$155:$Z$1048576,MATCH($A243,'Hoja de Trabajo para listado'!$A$155:$A$1048576,0),MATCH((CUADRO!K$5&amp;$E243),'Hoja de Trabajo para listado'!$A$151:$Z$151,0)),0)+IFERROR(INDEX('Hoja de Trabajo para listado'!$AB$155:$BA$1048576,MATCH($A243,'Hoja de Trabajo para listado'!$AB$155:$AB$1048576,0),MATCH((CUADRO!K$5&amp;$E243),'Hoja de Trabajo para listado'!$AB$151:$BA$151,0)),0)+IFERROR(INDEX('Hoja de Trabajo para listado'!$BC$155:$CB$1048576,MATCH($A243,'Hoja de Trabajo para listado'!$BC$155:$BC$1048576,0),MATCH((CUADRO!K$5&amp;$E243),'Hoja de Trabajo para listado'!$BC$151:$CB$151,0)),0)+IFERROR(INDEX('Hoja de Trabajo para listado'!$DE$153:$DG$274,MATCH($A243,'Hoja de Trabajo para listado'!$DE$153:$DE$1048576,0),MATCH((CUADRO!K$5&amp;$E243),'Hoja de Trabajo para listado'!$DE$151:$DG$151,0)),0)+IFERROR(INDEX('Hoja de Trabajo para listado'!$CD$155:$DC$1048576,MATCH($A243,'Hoja de Trabajo para listado'!$CD$155:$CD$1048576,0),MATCH((CUADRO!K$5&amp;$E243),'Hoja de Trabajo para listado'!$CD$151:$DC$151,0)),0)</f>
        <v>0</v>
      </c>
      <c r="L243" s="257">
        <f ca="1">+IFERROR(INDEX('Hoja de Trabajo para listado'!$A$155:$Z$1048576,MATCH($A243,'Hoja de Trabajo para listado'!$A$155:$A$1048576,0),MATCH((CUADRO!L$5&amp;$E243),'Hoja de Trabajo para listado'!$A$151:$Z$151,0)),0)+IFERROR(INDEX('Hoja de Trabajo para listado'!$AB$155:$BA$1048576,MATCH($A243,'Hoja de Trabajo para listado'!$AB$155:$AB$1048576,0),MATCH((CUADRO!L$5&amp;$E243),'Hoja de Trabajo para listado'!$AB$151:$BA$151,0)),0)+IFERROR(INDEX('Hoja de Trabajo para listado'!$BC$155:$CB$1048576,MATCH($A243,'Hoja de Trabajo para listado'!$BC$155:$BC$1048576,0),MATCH((CUADRO!L$5&amp;$E243),'Hoja de Trabajo para listado'!$BC$151:$CB$151,0)),0)+IFERROR(INDEX('Hoja de Trabajo para listado'!$DE$153:$DG$274,MATCH($A243,'Hoja de Trabajo para listado'!$DE$153:$DE$1048576,0),MATCH((CUADRO!L$5&amp;$E243),'Hoja de Trabajo para listado'!$DE$151:$DG$151,0)),0)+IFERROR(INDEX('Hoja de Trabajo para listado'!$CD$155:$DC$1048576,MATCH($A243,'Hoja de Trabajo para listado'!$CD$155:$CD$1048576,0),MATCH((CUADRO!L$5&amp;$E243),'Hoja de Trabajo para listado'!$CD$151:$DC$151,0)),0)</f>
        <v>0</v>
      </c>
      <c r="M243" s="257">
        <f ca="1">+IFERROR(INDEX('Hoja de Trabajo para listado'!$A$155:$Z$1048576,MATCH($A243,'Hoja de Trabajo para listado'!$A$155:$A$1048576,0),MATCH((CUADRO!M$5&amp;$E243),'Hoja de Trabajo para listado'!$A$151:$Z$151,0)),0)+IFERROR(INDEX('Hoja de Trabajo para listado'!$AB$155:$BA$1048576,MATCH($A243,'Hoja de Trabajo para listado'!$AB$155:$AB$1048576,0),MATCH((CUADRO!M$5&amp;$E243),'Hoja de Trabajo para listado'!$AB$151:$BA$151,0)),0)+IFERROR(INDEX('Hoja de Trabajo para listado'!$BC$155:$CB$1048576,MATCH($A243,'Hoja de Trabajo para listado'!$BC$155:$BC$1048576,0),MATCH((CUADRO!M$5&amp;$E243),'Hoja de Trabajo para listado'!$BC$151:$CB$151,0)),0)+IFERROR(INDEX('Hoja de Trabajo para listado'!$DE$153:$DG$274,MATCH($A243,'Hoja de Trabajo para listado'!$DE$153:$DE$1048576,0),MATCH((CUADRO!M$5&amp;$E243),'Hoja de Trabajo para listado'!$DE$151:$DG$151,0)),0)+IFERROR(INDEX('Hoja de Trabajo para listado'!$CD$155:$DC$1048576,MATCH($A243,'Hoja de Trabajo para listado'!$CD$155:$CD$1048576,0),MATCH((CUADRO!M$5&amp;$E243),'Hoja de Trabajo para listado'!$CD$151:$DC$151,0)),0)</f>
        <v>0</v>
      </c>
      <c r="N243" s="257">
        <f ca="1">+IFERROR(INDEX('Hoja de Trabajo para listado'!$A$155:$Z$1048576,MATCH($A243,'Hoja de Trabajo para listado'!$A$155:$A$1048576,0),MATCH((CUADRO!N$5&amp;$E243),'Hoja de Trabajo para listado'!$A$151:$Z$151,0)),0)+IFERROR(INDEX('Hoja de Trabajo para listado'!$AB$155:$BA$1048576,MATCH($A243,'Hoja de Trabajo para listado'!$AB$155:$AB$1048576,0),MATCH((CUADRO!N$5&amp;$E243),'Hoja de Trabajo para listado'!$AB$151:$BA$151,0)),0)+IFERROR(INDEX('Hoja de Trabajo para listado'!$BC$155:$CB$1048576,MATCH($A243,'Hoja de Trabajo para listado'!$BC$155:$BC$1048576,0),MATCH((CUADRO!N$5&amp;$E243),'Hoja de Trabajo para listado'!$BC$151:$CB$151,0)),0)+IFERROR(INDEX('Hoja de Trabajo para listado'!$DE$153:$DG$274,MATCH($A243,'Hoja de Trabajo para listado'!$DE$153:$DE$1048576,0),MATCH((CUADRO!N$5&amp;$E243),'Hoja de Trabajo para listado'!$DE$151:$DG$151,0)),0)+IFERROR(INDEX('Hoja de Trabajo para listado'!$CD$155:$DC$1048576,MATCH($A243,'Hoja de Trabajo para listado'!$CD$155:$CD$1048576,0),MATCH((CUADRO!N$5&amp;$E243),'Hoja de Trabajo para listado'!$CD$151:$DC$151,0)),0)</f>
        <v>47919</v>
      </c>
      <c r="O243" s="257">
        <f ca="1">+IFERROR(INDEX('Hoja de Trabajo para listado'!$A$155:$Z$1048576,MATCH($A243,'Hoja de Trabajo para listado'!$A$155:$A$1048576,0),MATCH((CUADRO!O$5&amp;$E243),'Hoja de Trabajo para listado'!$A$151:$Z$151,0)),0)+IFERROR(INDEX('Hoja de Trabajo para listado'!$AB$155:$BA$1048576,MATCH($A243,'Hoja de Trabajo para listado'!$AB$155:$AB$1048576,0),MATCH((CUADRO!O$5&amp;$E243),'Hoja de Trabajo para listado'!$AB$151:$BA$151,0)),0)+IFERROR(INDEX('Hoja de Trabajo para listado'!$BC$155:$CB$1048576,MATCH($A243,'Hoja de Trabajo para listado'!$BC$155:$BC$1048576,0),MATCH((CUADRO!O$5&amp;$E243),'Hoja de Trabajo para listado'!$BC$151:$CB$151,0)),0)+IFERROR(INDEX('Hoja de Trabajo para listado'!$DE$153:$DG$274,MATCH($A243,'Hoja de Trabajo para listado'!$DE$153:$DE$1048576,0),MATCH((CUADRO!O$5&amp;$E243),'Hoja de Trabajo para listado'!$DE$151:$DG$151,0)),0)+IFERROR(INDEX('Hoja de Trabajo para listado'!$CD$155:$DC$1048576,MATCH($A243,'Hoja de Trabajo para listado'!$CD$155:$CD$1048576,0),MATCH((CUADRO!O$5&amp;$E243),'Hoja de Trabajo para listado'!$CD$151:$DC$151,0)),0)</f>
        <v>0</v>
      </c>
      <c r="P243" s="257">
        <f ca="1">+IFERROR(INDEX('Hoja de Trabajo para listado'!$A$155:$Z$1048576,MATCH($A243,'Hoja de Trabajo para listado'!$A$155:$A$1048576,0),MATCH((CUADRO!P$5&amp;$E243),'Hoja de Trabajo para listado'!$A$151:$Z$151,0)),0)+IFERROR(INDEX('Hoja de Trabajo para listado'!$AB$155:$BA$1048576,MATCH($A243,'Hoja de Trabajo para listado'!$AB$155:$AB$1048576,0),MATCH((CUADRO!P$5&amp;$E243),'Hoja de Trabajo para listado'!$AB$151:$BA$151,0)),0)+IFERROR(INDEX('Hoja de Trabajo para listado'!$BC$155:$CB$1048576,MATCH($A243,'Hoja de Trabajo para listado'!$BC$155:$BC$1048576,0),MATCH((CUADRO!P$5&amp;$E243),'Hoja de Trabajo para listado'!$BC$151:$CB$151,0)),0)+IFERROR(INDEX('Hoja de Trabajo para listado'!$DE$153:$DG$274,MATCH($A243,'Hoja de Trabajo para listado'!$DE$153:$DE$1048576,0),MATCH((CUADRO!P$5&amp;$E243),'Hoja de Trabajo para listado'!$DE$151:$DG$151,0)),0)+IFERROR(INDEX('Hoja de Trabajo para listado'!$CD$155:$DC$1048576,MATCH($A243,'Hoja de Trabajo para listado'!$CD$155:$CD$1048576,0),MATCH((CUADRO!P$5&amp;$E243),'Hoja de Trabajo para listado'!$CD$151:$DC$151,0)),0)</f>
        <v>0</v>
      </c>
      <c r="Q243" s="257">
        <f ca="1">+IFERROR(INDEX('Hoja de Trabajo para listado'!$A$155:$Z$1048576,MATCH($A243,'Hoja de Trabajo para listado'!$A$155:$A$1048576,0),MATCH((CUADRO!Q$5&amp;$E243),'Hoja de Trabajo para listado'!$A$151:$Z$151,0)),0)+IFERROR(INDEX('Hoja de Trabajo para listado'!$AB$155:$BA$1048576,MATCH($A243,'Hoja de Trabajo para listado'!$AB$155:$AB$1048576,0),MATCH((CUADRO!Q$5&amp;$E243),'Hoja de Trabajo para listado'!$AB$151:$BA$151,0)),0)+IFERROR(INDEX('Hoja de Trabajo para listado'!$BC$155:$CB$1048576,MATCH($A243,'Hoja de Trabajo para listado'!$BC$155:$BC$1048576,0),MATCH((CUADRO!Q$5&amp;$E243),'Hoja de Trabajo para listado'!$BC$151:$CB$151,0)),0)+IFERROR(INDEX('Hoja de Trabajo para listado'!$DE$153:$DG$274,MATCH($A243,'Hoja de Trabajo para listado'!$DE$153:$DE$1048576,0),MATCH((CUADRO!Q$5&amp;$E243),'Hoja de Trabajo para listado'!$DE$151:$DG$151,0)),0)+IFERROR(INDEX('Hoja de Trabajo para listado'!$CD$155:$DC$1048576,MATCH($A243,'Hoja de Trabajo para listado'!$CD$155:$CD$1048576,0),MATCH((CUADRO!Q$5&amp;$E243),'Hoja de Trabajo para listado'!$CD$151:$DC$151,0)),0)</f>
        <v>0</v>
      </c>
      <c r="R243" s="257">
        <f t="shared" ca="1" si="8"/>
        <v>47919</v>
      </c>
      <c r="S243" s="277">
        <f ca="1">+R242+R243</f>
        <v>47919</v>
      </c>
      <c r="T243" s="257">
        <f ca="1">+S243</f>
        <v>47919</v>
      </c>
      <c r="U243" s="256">
        <f t="shared" si="9"/>
        <v>2</v>
      </c>
      <c r="V243" s="362" t="str">
        <f>+VLOOKUP(A243,bd_lista!$A$3:$E$590,5,FALSE)</f>
        <v>Instituciones Descentralizadas</v>
      </c>
      <c r="W243" s="362"/>
      <c r="X243" s="254">
        <v>53</v>
      </c>
      <c r="Y243" s="254" t="str">
        <f>+VLOOKUP(X243,bd_lista!$A$3:$C$590,3,FALSE)</f>
        <v>Ministerio de Culturas, Descolonización y Despatriarcalización</v>
      </c>
      <c r="Z243" s="314"/>
      <c r="AA243" s="315"/>
    </row>
    <row r="244" spans="1:27" ht="15" customHeight="1">
      <c r="A244" s="264">
        <v>206</v>
      </c>
      <c r="B244" s="306">
        <f>+A244</f>
        <v>206</v>
      </c>
      <c r="C244" s="259" t="str">
        <f>+VLOOKUP(A244,bd_lista!$A$3:$C$590,3,FALSE)</f>
        <v>Instituto Nacional de Estadística</v>
      </c>
      <c r="D244" s="361" t="str">
        <f>+C244</f>
        <v>Instituto Nacional de Estadística</v>
      </c>
      <c r="E244" s="259" t="s">
        <v>1313</v>
      </c>
      <c r="F244" s="255">
        <f ca="1">+IFERROR(INDEX('Hoja de Trabajo para listado'!$A$155:$Z$1048576,MATCH($A244,'Hoja de Trabajo para listado'!$A$155:$A$1048576,0),MATCH((CUADRO!F$5&amp;$E244),'Hoja de Trabajo para listado'!$A$151:$Z$151,0)),0)+IFERROR(INDEX('Hoja de Trabajo para listado'!$AB$155:$BA$1048576,MATCH($A244,'Hoja de Trabajo para listado'!$AB$155:$AB$1048576,0),MATCH((CUADRO!F$5&amp;$E244),'Hoja de Trabajo para listado'!$AB$151:$BA$151,0)),0)+IFERROR(INDEX('Hoja de Trabajo para listado'!$BC$155:$CB$1048576,MATCH($A244,'Hoja de Trabajo para listado'!$BC$155:$BC$1048576,0),MATCH((CUADRO!F$5&amp;$E244),'Hoja de Trabajo para listado'!$BC$151:$CB$151,0)),0)+IFERROR(INDEX('Hoja de Trabajo para listado'!$DE$153:$DG$274,MATCH($A244,'Hoja de Trabajo para listado'!$DE$153:$DE$1048576,0),MATCH((CUADRO!F$5&amp;$E244),'Hoja de Trabajo para listado'!$DE$151:$DG$151,0)),0)+IFERROR(INDEX('Hoja de Trabajo para listado'!$CD$155:$DC$1048576,MATCH($A244,'Hoja de Trabajo para listado'!$CD$155:$CD$1048576,0),MATCH((CUADRO!F$5&amp;$E244),'Hoja de Trabajo para listado'!$CD$151:$DC$151,0)),0)</f>
        <v>0</v>
      </c>
      <c r="G244" s="255">
        <f ca="1">+IFERROR(INDEX('Hoja de Trabajo para listado'!$A$155:$Z$1048576,MATCH($A244,'Hoja de Trabajo para listado'!$A$155:$A$1048576,0),MATCH((CUADRO!G$5&amp;$E244),'Hoja de Trabajo para listado'!$A$151:$Z$151,0)),0)+IFERROR(INDEX('Hoja de Trabajo para listado'!$AB$155:$BA$1048576,MATCH($A244,'Hoja de Trabajo para listado'!$AB$155:$AB$1048576,0),MATCH((CUADRO!G$5&amp;$E244),'Hoja de Trabajo para listado'!$AB$151:$BA$151,0)),0)+IFERROR(INDEX('Hoja de Trabajo para listado'!$BC$155:$CB$1048576,MATCH($A244,'Hoja de Trabajo para listado'!$BC$155:$BC$1048576,0),MATCH((CUADRO!G$5&amp;$E244),'Hoja de Trabajo para listado'!$BC$151:$CB$151,0)),0)+IFERROR(INDEX('Hoja de Trabajo para listado'!$DE$153:$DG$274,MATCH($A244,'Hoja de Trabajo para listado'!$DE$153:$DE$1048576,0),MATCH((CUADRO!G$5&amp;$E244),'Hoja de Trabajo para listado'!$DE$151:$DG$151,0)),0)+IFERROR(INDEX('Hoja de Trabajo para listado'!$CD$155:$DC$1048576,MATCH($A244,'Hoja de Trabajo para listado'!$CD$155:$CD$1048576,0),MATCH((CUADRO!G$5&amp;$E244),'Hoja de Trabajo para listado'!$CD$151:$DC$151,0)),0)</f>
        <v>0</v>
      </c>
      <c r="H244" s="255">
        <f ca="1">+IFERROR(INDEX('Hoja de Trabajo para listado'!$A$155:$Z$1048576,MATCH($A244,'Hoja de Trabajo para listado'!$A$155:$A$1048576,0),MATCH((CUADRO!H$5&amp;$E244),'Hoja de Trabajo para listado'!$A$151:$Z$151,0)),0)+IFERROR(INDEX('Hoja de Trabajo para listado'!$AB$155:$BA$1048576,MATCH($A244,'Hoja de Trabajo para listado'!$AB$155:$AB$1048576,0),MATCH((CUADRO!H$5&amp;$E244),'Hoja de Trabajo para listado'!$AB$151:$BA$151,0)),0)+IFERROR(INDEX('Hoja de Trabajo para listado'!$BC$155:$CB$1048576,MATCH($A244,'Hoja de Trabajo para listado'!$BC$155:$BC$1048576,0),MATCH((CUADRO!H$5&amp;$E244),'Hoja de Trabajo para listado'!$BC$151:$CB$151,0)),0)+IFERROR(INDEX('Hoja de Trabajo para listado'!$DE$153:$DG$274,MATCH($A244,'Hoja de Trabajo para listado'!$DE$153:$DE$1048576,0),MATCH((CUADRO!H$5&amp;$E244),'Hoja de Trabajo para listado'!$DE$151:$DG$151,0)),0)+IFERROR(INDEX('Hoja de Trabajo para listado'!$CD$155:$DC$1048576,MATCH($A244,'Hoja de Trabajo para listado'!$CD$155:$CD$1048576,0),MATCH((CUADRO!H$5&amp;$E244),'Hoja de Trabajo para listado'!$CD$151:$DC$151,0)),0)</f>
        <v>0</v>
      </c>
      <c r="I244" s="255">
        <f ca="1">+IFERROR(INDEX('Hoja de Trabajo para listado'!$A$155:$Z$1048576,MATCH($A244,'Hoja de Trabajo para listado'!$A$155:$A$1048576,0),MATCH((CUADRO!I$5&amp;$E244),'Hoja de Trabajo para listado'!$A$151:$Z$151,0)),0)+IFERROR(INDEX('Hoja de Trabajo para listado'!$AB$155:$BA$1048576,MATCH($A244,'Hoja de Trabajo para listado'!$AB$155:$AB$1048576,0),MATCH((CUADRO!I$5&amp;$E244),'Hoja de Trabajo para listado'!$AB$151:$BA$151,0)),0)+IFERROR(INDEX('Hoja de Trabajo para listado'!$BC$155:$CB$1048576,MATCH($A244,'Hoja de Trabajo para listado'!$BC$155:$BC$1048576,0),MATCH((CUADRO!I$5&amp;$E244),'Hoja de Trabajo para listado'!$BC$151:$CB$151,0)),0)+IFERROR(INDEX('Hoja de Trabajo para listado'!$DE$153:$DG$274,MATCH($A244,'Hoja de Trabajo para listado'!$DE$153:$DE$1048576,0),MATCH((CUADRO!I$5&amp;$E244),'Hoja de Trabajo para listado'!$DE$151:$DG$151,0)),0)+IFERROR(INDEX('Hoja de Trabajo para listado'!$CD$155:$DC$1048576,MATCH($A244,'Hoja de Trabajo para listado'!$CD$155:$CD$1048576,0),MATCH((CUADRO!I$5&amp;$E244),'Hoja de Trabajo para listado'!$CD$151:$DC$151,0)),0)</f>
        <v>0</v>
      </c>
      <c r="J244" s="255">
        <f ca="1">+IFERROR(INDEX('Hoja de Trabajo para listado'!$A$155:$Z$1048576,MATCH($A244,'Hoja de Trabajo para listado'!$A$155:$A$1048576,0),MATCH((CUADRO!J$5&amp;$E244),'Hoja de Trabajo para listado'!$A$151:$Z$151,0)),0)+IFERROR(INDEX('Hoja de Trabajo para listado'!$AB$155:$BA$1048576,MATCH($A244,'Hoja de Trabajo para listado'!$AB$155:$AB$1048576,0),MATCH((CUADRO!J$5&amp;$E244),'Hoja de Trabajo para listado'!$AB$151:$BA$151,0)),0)+IFERROR(INDEX('Hoja de Trabajo para listado'!$BC$155:$CB$1048576,MATCH($A244,'Hoja de Trabajo para listado'!$BC$155:$BC$1048576,0),MATCH((CUADRO!J$5&amp;$E244),'Hoja de Trabajo para listado'!$BC$151:$CB$151,0)),0)+IFERROR(INDEX('Hoja de Trabajo para listado'!$DE$153:$DG$274,MATCH($A244,'Hoja de Trabajo para listado'!$DE$153:$DE$1048576,0),MATCH((CUADRO!J$5&amp;$E244),'Hoja de Trabajo para listado'!$DE$151:$DG$151,0)),0)+IFERROR(INDEX('Hoja de Trabajo para listado'!$CD$155:$DC$1048576,MATCH($A244,'Hoja de Trabajo para listado'!$CD$155:$CD$1048576,0),MATCH((CUADRO!J$5&amp;$E244),'Hoja de Trabajo para listado'!$CD$151:$DC$151,0)),0)</f>
        <v>0</v>
      </c>
      <c r="K244" s="255">
        <f ca="1">+IFERROR(INDEX('Hoja de Trabajo para listado'!$A$155:$Z$1048576,MATCH($A244,'Hoja de Trabajo para listado'!$A$155:$A$1048576,0),MATCH((CUADRO!K$5&amp;$E244),'Hoja de Trabajo para listado'!$A$151:$Z$151,0)),0)+IFERROR(INDEX('Hoja de Trabajo para listado'!$AB$155:$BA$1048576,MATCH($A244,'Hoja de Trabajo para listado'!$AB$155:$AB$1048576,0),MATCH((CUADRO!K$5&amp;$E244),'Hoja de Trabajo para listado'!$AB$151:$BA$151,0)),0)+IFERROR(INDEX('Hoja de Trabajo para listado'!$BC$155:$CB$1048576,MATCH($A244,'Hoja de Trabajo para listado'!$BC$155:$BC$1048576,0),MATCH((CUADRO!K$5&amp;$E244),'Hoja de Trabajo para listado'!$BC$151:$CB$151,0)),0)+IFERROR(INDEX('Hoja de Trabajo para listado'!$DE$153:$DG$274,MATCH($A244,'Hoja de Trabajo para listado'!$DE$153:$DE$1048576,0),MATCH((CUADRO!K$5&amp;$E244),'Hoja de Trabajo para listado'!$DE$151:$DG$151,0)),0)+IFERROR(INDEX('Hoja de Trabajo para listado'!$CD$155:$DC$1048576,MATCH($A244,'Hoja de Trabajo para listado'!$CD$155:$CD$1048576,0),MATCH((CUADRO!K$5&amp;$E244),'Hoja de Trabajo para listado'!$CD$151:$DC$151,0)),0)</f>
        <v>0</v>
      </c>
      <c r="L244" s="255">
        <f ca="1">+IFERROR(INDEX('Hoja de Trabajo para listado'!$A$155:$Z$1048576,MATCH($A244,'Hoja de Trabajo para listado'!$A$155:$A$1048576,0),MATCH((CUADRO!L$5&amp;$E244),'Hoja de Trabajo para listado'!$A$151:$Z$151,0)),0)+IFERROR(INDEX('Hoja de Trabajo para listado'!$AB$155:$BA$1048576,MATCH($A244,'Hoja de Trabajo para listado'!$AB$155:$AB$1048576,0),MATCH((CUADRO!L$5&amp;$E244),'Hoja de Trabajo para listado'!$AB$151:$BA$151,0)),0)+IFERROR(INDEX('Hoja de Trabajo para listado'!$BC$155:$CB$1048576,MATCH($A244,'Hoja de Trabajo para listado'!$BC$155:$BC$1048576,0),MATCH((CUADRO!L$5&amp;$E244),'Hoja de Trabajo para listado'!$BC$151:$CB$151,0)),0)+IFERROR(INDEX('Hoja de Trabajo para listado'!$DE$153:$DG$274,MATCH($A244,'Hoja de Trabajo para listado'!$DE$153:$DE$1048576,0),MATCH((CUADRO!L$5&amp;$E244),'Hoja de Trabajo para listado'!$DE$151:$DG$151,0)),0)+IFERROR(INDEX('Hoja de Trabajo para listado'!$CD$155:$DC$1048576,MATCH($A244,'Hoja de Trabajo para listado'!$CD$155:$CD$1048576,0),MATCH((CUADRO!L$5&amp;$E244),'Hoja de Trabajo para listado'!$CD$151:$DC$151,0)),0)</f>
        <v>0</v>
      </c>
      <c r="M244" s="255">
        <f ca="1">+IFERROR(INDEX('Hoja de Trabajo para listado'!$A$155:$Z$1048576,MATCH($A244,'Hoja de Trabajo para listado'!$A$155:$A$1048576,0),MATCH((CUADRO!M$5&amp;$E244),'Hoja de Trabajo para listado'!$A$151:$Z$151,0)),0)+IFERROR(INDEX('Hoja de Trabajo para listado'!$AB$155:$BA$1048576,MATCH($A244,'Hoja de Trabajo para listado'!$AB$155:$AB$1048576,0),MATCH((CUADRO!M$5&amp;$E244),'Hoja de Trabajo para listado'!$AB$151:$BA$151,0)),0)+IFERROR(INDEX('Hoja de Trabajo para listado'!$BC$155:$CB$1048576,MATCH($A244,'Hoja de Trabajo para listado'!$BC$155:$BC$1048576,0),MATCH((CUADRO!M$5&amp;$E244),'Hoja de Trabajo para listado'!$BC$151:$CB$151,0)),0)+IFERROR(INDEX('Hoja de Trabajo para listado'!$DE$153:$DG$274,MATCH($A244,'Hoja de Trabajo para listado'!$DE$153:$DE$1048576,0),MATCH((CUADRO!M$5&amp;$E244),'Hoja de Trabajo para listado'!$DE$151:$DG$151,0)),0)+IFERROR(INDEX('Hoja de Trabajo para listado'!$CD$155:$DC$1048576,MATCH($A244,'Hoja de Trabajo para listado'!$CD$155:$CD$1048576,0),MATCH((CUADRO!M$5&amp;$E244),'Hoja de Trabajo para listado'!$CD$151:$DC$151,0)),0)</f>
        <v>0</v>
      </c>
      <c r="N244" s="255">
        <f ca="1">+IFERROR(INDEX('Hoja de Trabajo para listado'!$A$155:$Z$1048576,MATCH($A244,'Hoja de Trabajo para listado'!$A$155:$A$1048576,0),MATCH((CUADRO!N$5&amp;$E244),'Hoja de Trabajo para listado'!$A$151:$Z$151,0)),0)+IFERROR(INDEX('Hoja de Trabajo para listado'!$AB$155:$BA$1048576,MATCH($A244,'Hoja de Trabajo para listado'!$AB$155:$AB$1048576,0),MATCH((CUADRO!N$5&amp;$E244),'Hoja de Trabajo para listado'!$AB$151:$BA$151,0)),0)+IFERROR(INDEX('Hoja de Trabajo para listado'!$BC$155:$CB$1048576,MATCH($A244,'Hoja de Trabajo para listado'!$BC$155:$BC$1048576,0),MATCH((CUADRO!N$5&amp;$E244),'Hoja de Trabajo para listado'!$BC$151:$CB$151,0)),0)+IFERROR(INDEX('Hoja de Trabajo para listado'!$DE$153:$DG$274,MATCH($A244,'Hoja de Trabajo para listado'!$DE$153:$DE$1048576,0),MATCH((CUADRO!N$5&amp;$E244),'Hoja de Trabajo para listado'!$DE$151:$DG$151,0)),0)+IFERROR(INDEX('Hoja de Trabajo para listado'!$CD$155:$DC$1048576,MATCH($A244,'Hoja de Trabajo para listado'!$CD$155:$CD$1048576,0),MATCH((CUADRO!N$5&amp;$E244),'Hoja de Trabajo para listado'!$CD$151:$DC$151,0)),0)</f>
        <v>0</v>
      </c>
      <c r="O244" s="255">
        <f ca="1">+IFERROR(INDEX('Hoja de Trabajo para listado'!$A$155:$Z$1048576,MATCH($A244,'Hoja de Trabajo para listado'!$A$155:$A$1048576,0),MATCH((CUADRO!O$5&amp;$E244),'Hoja de Trabajo para listado'!$A$151:$Z$151,0)),0)+IFERROR(INDEX('Hoja de Trabajo para listado'!$AB$155:$BA$1048576,MATCH($A244,'Hoja de Trabajo para listado'!$AB$155:$AB$1048576,0),MATCH((CUADRO!O$5&amp;$E244),'Hoja de Trabajo para listado'!$AB$151:$BA$151,0)),0)+IFERROR(INDEX('Hoja de Trabajo para listado'!$BC$155:$CB$1048576,MATCH($A244,'Hoja de Trabajo para listado'!$BC$155:$BC$1048576,0),MATCH((CUADRO!O$5&amp;$E244),'Hoja de Trabajo para listado'!$BC$151:$CB$151,0)),0)+IFERROR(INDEX('Hoja de Trabajo para listado'!$DE$153:$DG$274,MATCH($A244,'Hoja de Trabajo para listado'!$DE$153:$DE$1048576,0),MATCH((CUADRO!O$5&amp;$E244),'Hoja de Trabajo para listado'!$DE$151:$DG$151,0)),0)+IFERROR(INDEX('Hoja de Trabajo para listado'!$CD$155:$DC$1048576,MATCH($A244,'Hoja de Trabajo para listado'!$CD$155:$CD$1048576,0),MATCH((CUADRO!O$5&amp;$E244),'Hoja de Trabajo para listado'!$CD$151:$DC$151,0)),0)</f>
        <v>0</v>
      </c>
      <c r="P244" s="255">
        <f ca="1">+IFERROR(INDEX('Hoja de Trabajo para listado'!$A$155:$Z$1048576,MATCH($A244,'Hoja de Trabajo para listado'!$A$155:$A$1048576,0),MATCH((CUADRO!P$5&amp;$E244),'Hoja de Trabajo para listado'!$A$151:$Z$151,0)),0)+IFERROR(INDEX('Hoja de Trabajo para listado'!$AB$155:$BA$1048576,MATCH($A244,'Hoja de Trabajo para listado'!$AB$155:$AB$1048576,0),MATCH((CUADRO!P$5&amp;$E244),'Hoja de Trabajo para listado'!$AB$151:$BA$151,0)),0)+IFERROR(INDEX('Hoja de Trabajo para listado'!$BC$155:$CB$1048576,MATCH($A244,'Hoja de Trabajo para listado'!$BC$155:$BC$1048576,0),MATCH((CUADRO!P$5&amp;$E244),'Hoja de Trabajo para listado'!$BC$151:$CB$151,0)),0)+IFERROR(INDEX('Hoja de Trabajo para listado'!$DE$153:$DG$274,MATCH($A244,'Hoja de Trabajo para listado'!$DE$153:$DE$1048576,0),MATCH((CUADRO!P$5&amp;$E244),'Hoja de Trabajo para listado'!$DE$151:$DG$151,0)),0)+IFERROR(INDEX('Hoja de Trabajo para listado'!$CD$155:$DC$1048576,MATCH($A244,'Hoja de Trabajo para listado'!$CD$155:$CD$1048576,0),MATCH((CUADRO!P$5&amp;$E244),'Hoja de Trabajo para listado'!$CD$151:$DC$151,0)),0)</f>
        <v>0</v>
      </c>
      <c r="Q244" s="283">
        <f ca="1">+IFERROR(INDEX('Hoja de Trabajo para listado'!$A$155:$Z$1048576,MATCH($A244,'Hoja de Trabajo para listado'!$A$155:$A$1048576,0),MATCH((CUADRO!Q$5&amp;$E244),'Hoja de Trabajo para listado'!$A$151:$Z$151,0)),0)+IFERROR(INDEX('Hoja de Trabajo para listado'!$AB$155:$BA$1048576,MATCH($A244,'Hoja de Trabajo para listado'!$AB$155:$AB$1048576,0),MATCH((CUADRO!Q$5&amp;$E244),'Hoja de Trabajo para listado'!$AB$151:$BA$151,0)),0)+IFERROR(INDEX('Hoja de Trabajo para listado'!$BC$155:$CB$1048576,MATCH($A244,'Hoja de Trabajo para listado'!$BC$155:$BC$1048576,0),MATCH((CUADRO!Q$5&amp;$E244),'Hoja de Trabajo para listado'!$BC$151:$CB$151,0)),0)+IFERROR(INDEX('Hoja de Trabajo para listado'!$DE$153:$DG$274,MATCH($A244,'Hoja de Trabajo para listado'!$DE$153:$DE$1048576,0),MATCH((CUADRO!Q$5&amp;$E244),'Hoja de Trabajo para listado'!$DE$151:$DG$151,0)),0)+IFERROR(INDEX('Hoja de Trabajo para listado'!$CD$155:$DC$1048576,MATCH($A244,'Hoja de Trabajo para listado'!$CD$155:$CD$1048576,0),MATCH((CUADRO!Q$5&amp;$E244),'Hoja de Trabajo para listado'!$CD$151:$DC$151,0)),0)</f>
        <v>0</v>
      </c>
      <c r="R244" s="255">
        <f t="shared" ca="1" si="8"/>
        <v>0</v>
      </c>
      <c r="S244" s="255"/>
      <c r="T244" s="255">
        <f ca="1">+T245</f>
        <v>45012.83</v>
      </c>
      <c r="U244" s="254">
        <f t="shared" si="9"/>
        <v>1</v>
      </c>
      <c r="V244" s="362" t="str">
        <f>+VLOOKUP(A244,bd_lista!$A$3:$E$590,5,FALSE)</f>
        <v>Instituciones Descentralizadas</v>
      </c>
      <c r="W244" s="361" t="str">
        <f>+V244</f>
        <v>Instituciones Descentralizadas</v>
      </c>
      <c r="X244" s="254">
        <f>+VLOOKUP(A244,[2]Sheet1!$A$13:$D$744,4,FALSE)</f>
        <v>66</v>
      </c>
      <c r="Y244" s="254" t="str">
        <f>+VLOOKUP(X244,bd_lista!$A$3:$C$590,3,FALSE)</f>
        <v>Ministerio de Planificación del Desarrollo</v>
      </c>
      <c r="Z244" s="316">
        <f>+X244</f>
        <v>66</v>
      </c>
      <c r="AA244" s="348" t="str">
        <f>+Y244</f>
        <v>Ministerio de Planificación del Desarrollo</v>
      </c>
    </row>
    <row r="245" spans="1:27" ht="15" customHeight="1">
      <c r="A245" s="32">
        <v>206</v>
      </c>
      <c r="B245" s="307"/>
      <c r="C245" s="362" t="str">
        <f>+VLOOKUP(A245,bd_lista!$A$3:$C$590,3,FALSE)</f>
        <v>Instituto Nacional de Estadística</v>
      </c>
      <c r="D245" s="362"/>
      <c r="E245" s="362" t="s">
        <v>1314</v>
      </c>
      <c r="F245" s="257">
        <f ca="1">+IFERROR(INDEX('Hoja de Trabajo para listado'!$A$155:$Z$1048576,MATCH($A245,'Hoja de Trabajo para listado'!$A$155:$A$1048576,0),MATCH((CUADRO!F$5&amp;$E245),'Hoja de Trabajo para listado'!$A$151:$Z$151,0)),0)+IFERROR(INDEX('Hoja de Trabajo para listado'!$AB$155:$BA$1048576,MATCH($A245,'Hoja de Trabajo para listado'!$AB$155:$AB$1048576,0),MATCH((CUADRO!F$5&amp;$E245),'Hoja de Trabajo para listado'!$AB$151:$BA$151,0)),0)+IFERROR(INDEX('Hoja de Trabajo para listado'!$BC$155:$CB$1048576,MATCH($A245,'Hoja de Trabajo para listado'!$BC$155:$BC$1048576,0),MATCH((CUADRO!F$5&amp;$E245),'Hoja de Trabajo para listado'!$BC$151:$CB$151,0)),0)+IFERROR(INDEX('Hoja de Trabajo para listado'!$DE$153:$DG$274,MATCH($A245,'Hoja de Trabajo para listado'!$DE$153:$DE$1048576,0),MATCH((CUADRO!F$5&amp;$E245),'Hoja de Trabajo para listado'!$DE$151:$DG$151,0)),0)+IFERROR(INDEX('Hoja de Trabajo para listado'!$CD$155:$DC$1048576,MATCH($A245,'Hoja de Trabajo para listado'!$CD$155:$CD$1048576,0),MATCH((CUADRO!F$5&amp;$E245),'Hoja de Trabajo para listado'!$CD$151:$DC$151,0)),0)</f>
        <v>0</v>
      </c>
      <c r="G245" s="257">
        <f ca="1">+IFERROR(INDEX('Hoja de Trabajo para listado'!$A$155:$Z$1048576,MATCH($A245,'Hoja de Trabajo para listado'!$A$155:$A$1048576,0),MATCH((CUADRO!G$5&amp;$E245),'Hoja de Trabajo para listado'!$A$151:$Z$151,0)),0)+IFERROR(INDEX('Hoja de Trabajo para listado'!$AB$155:$BA$1048576,MATCH($A245,'Hoja de Trabajo para listado'!$AB$155:$AB$1048576,0),MATCH((CUADRO!G$5&amp;$E245),'Hoja de Trabajo para listado'!$AB$151:$BA$151,0)),0)+IFERROR(INDEX('Hoja de Trabajo para listado'!$BC$155:$CB$1048576,MATCH($A245,'Hoja de Trabajo para listado'!$BC$155:$BC$1048576,0),MATCH((CUADRO!G$5&amp;$E245),'Hoja de Trabajo para listado'!$BC$151:$CB$151,0)),0)+IFERROR(INDEX('Hoja de Trabajo para listado'!$DE$153:$DG$274,MATCH($A245,'Hoja de Trabajo para listado'!$DE$153:$DE$1048576,0),MATCH((CUADRO!G$5&amp;$E245),'Hoja de Trabajo para listado'!$DE$151:$DG$151,0)),0)+IFERROR(INDEX('Hoja de Trabajo para listado'!$CD$155:$DC$1048576,MATCH($A245,'Hoja de Trabajo para listado'!$CD$155:$CD$1048576,0),MATCH((CUADRO!G$5&amp;$E245),'Hoja de Trabajo para listado'!$CD$151:$DC$151,0)),0)</f>
        <v>0</v>
      </c>
      <c r="H245" s="257">
        <f ca="1">+IFERROR(INDEX('Hoja de Trabajo para listado'!$A$155:$Z$1048576,MATCH($A245,'Hoja de Trabajo para listado'!$A$155:$A$1048576,0),MATCH((CUADRO!H$5&amp;$E245),'Hoja de Trabajo para listado'!$A$151:$Z$151,0)),0)+IFERROR(INDEX('Hoja de Trabajo para listado'!$AB$155:$BA$1048576,MATCH($A245,'Hoja de Trabajo para listado'!$AB$155:$AB$1048576,0),MATCH((CUADRO!H$5&amp;$E245),'Hoja de Trabajo para listado'!$AB$151:$BA$151,0)),0)+IFERROR(INDEX('Hoja de Trabajo para listado'!$BC$155:$CB$1048576,MATCH($A245,'Hoja de Trabajo para listado'!$BC$155:$BC$1048576,0),MATCH((CUADRO!H$5&amp;$E245),'Hoja de Trabajo para listado'!$BC$151:$CB$151,0)),0)+IFERROR(INDEX('Hoja de Trabajo para listado'!$DE$153:$DG$274,MATCH($A245,'Hoja de Trabajo para listado'!$DE$153:$DE$1048576,0),MATCH((CUADRO!H$5&amp;$E245),'Hoja de Trabajo para listado'!$DE$151:$DG$151,0)),0)+IFERROR(INDEX('Hoja de Trabajo para listado'!$CD$155:$DC$1048576,MATCH($A245,'Hoja de Trabajo para listado'!$CD$155:$CD$1048576,0),MATCH((CUADRO!H$5&amp;$E245),'Hoja de Trabajo para listado'!$CD$151:$DC$151,0)),0)</f>
        <v>0</v>
      </c>
      <c r="I245" s="257">
        <f ca="1">+IFERROR(INDEX('Hoja de Trabajo para listado'!$A$155:$Z$1048576,MATCH($A245,'Hoja de Trabajo para listado'!$A$155:$A$1048576,0),MATCH((CUADRO!I$5&amp;$E245),'Hoja de Trabajo para listado'!$A$151:$Z$151,0)),0)+IFERROR(INDEX('Hoja de Trabajo para listado'!$AB$155:$BA$1048576,MATCH($A245,'Hoja de Trabajo para listado'!$AB$155:$AB$1048576,0),MATCH((CUADRO!I$5&amp;$E245),'Hoja de Trabajo para listado'!$AB$151:$BA$151,0)),0)+IFERROR(INDEX('Hoja de Trabajo para listado'!$BC$155:$CB$1048576,MATCH($A245,'Hoja de Trabajo para listado'!$BC$155:$BC$1048576,0),MATCH((CUADRO!I$5&amp;$E245),'Hoja de Trabajo para listado'!$BC$151:$CB$151,0)),0)+IFERROR(INDEX('Hoja de Trabajo para listado'!$DE$153:$DG$274,MATCH($A245,'Hoja de Trabajo para listado'!$DE$153:$DE$1048576,0),MATCH((CUADRO!I$5&amp;$E245),'Hoja de Trabajo para listado'!$DE$151:$DG$151,0)),0)+IFERROR(INDEX('Hoja de Trabajo para listado'!$CD$155:$DC$1048576,MATCH($A245,'Hoja de Trabajo para listado'!$CD$155:$CD$1048576,0),MATCH((CUADRO!I$5&amp;$E245),'Hoja de Trabajo para listado'!$CD$151:$DC$151,0)),0)</f>
        <v>0</v>
      </c>
      <c r="J245" s="257">
        <f ca="1">+IFERROR(INDEX('Hoja de Trabajo para listado'!$A$155:$Z$1048576,MATCH($A245,'Hoja de Trabajo para listado'!$A$155:$A$1048576,0),MATCH((CUADRO!J$5&amp;$E245),'Hoja de Trabajo para listado'!$A$151:$Z$151,0)),0)+IFERROR(INDEX('Hoja de Trabajo para listado'!$AB$155:$BA$1048576,MATCH($A245,'Hoja de Trabajo para listado'!$AB$155:$AB$1048576,0),MATCH((CUADRO!J$5&amp;$E245),'Hoja de Trabajo para listado'!$AB$151:$BA$151,0)),0)+IFERROR(INDEX('Hoja de Trabajo para listado'!$BC$155:$CB$1048576,MATCH($A245,'Hoja de Trabajo para listado'!$BC$155:$BC$1048576,0),MATCH((CUADRO!J$5&amp;$E245),'Hoja de Trabajo para listado'!$BC$151:$CB$151,0)),0)+IFERROR(INDEX('Hoja de Trabajo para listado'!$DE$153:$DG$274,MATCH($A245,'Hoja de Trabajo para listado'!$DE$153:$DE$1048576,0),MATCH((CUADRO!J$5&amp;$E245),'Hoja de Trabajo para listado'!$DE$151:$DG$151,0)),0)+IFERROR(INDEX('Hoja de Trabajo para listado'!$CD$155:$DC$1048576,MATCH($A245,'Hoja de Trabajo para listado'!$CD$155:$CD$1048576,0),MATCH((CUADRO!J$5&amp;$E245),'Hoja de Trabajo para listado'!$CD$151:$DC$151,0)),0)</f>
        <v>0</v>
      </c>
      <c r="K245" s="257">
        <f ca="1">+IFERROR(INDEX('Hoja de Trabajo para listado'!$A$155:$Z$1048576,MATCH($A245,'Hoja de Trabajo para listado'!$A$155:$A$1048576,0),MATCH((CUADRO!K$5&amp;$E245),'Hoja de Trabajo para listado'!$A$151:$Z$151,0)),0)+IFERROR(INDEX('Hoja de Trabajo para listado'!$AB$155:$BA$1048576,MATCH($A245,'Hoja de Trabajo para listado'!$AB$155:$AB$1048576,0),MATCH((CUADRO!K$5&amp;$E245),'Hoja de Trabajo para listado'!$AB$151:$BA$151,0)),0)+IFERROR(INDEX('Hoja de Trabajo para listado'!$BC$155:$CB$1048576,MATCH($A245,'Hoja de Trabajo para listado'!$BC$155:$BC$1048576,0),MATCH((CUADRO!K$5&amp;$E245),'Hoja de Trabajo para listado'!$BC$151:$CB$151,0)),0)+IFERROR(INDEX('Hoja de Trabajo para listado'!$DE$153:$DG$274,MATCH($A245,'Hoja de Trabajo para listado'!$DE$153:$DE$1048576,0),MATCH((CUADRO!K$5&amp;$E245),'Hoja de Trabajo para listado'!$DE$151:$DG$151,0)),0)+IFERROR(INDEX('Hoja de Trabajo para listado'!$CD$155:$DC$1048576,MATCH($A245,'Hoja de Trabajo para listado'!$CD$155:$CD$1048576,0),MATCH((CUADRO!K$5&amp;$E245),'Hoja de Trabajo para listado'!$CD$151:$DC$151,0)),0)</f>
        <v>0</v>
      </c>
      <c r="L245" s="257">
        <f ca="1">+IFERROR(INDEX('Hoja de Trabajo para listado'!$A$155:$Z$1048576,MATCH($A245,'Hoja de Trabajo para listado'!$A$155:$A$1048576,0),MATCH((CUADRO!L$5&amp;$E245),'Hoja de Trabajo para listado'!$A$151:$Z$151,0)),0)+IFERROR(INDEX('Hoja de Trabajo para listado'!$AB$155:$BA$1048576,MATCH($A245,'Hoja de Trabajo para listado'!$AB$155:$AB$1048576,0),MATCH((CUADRO!L$5&amp;$E245),'Hoja de Trabajo para listado'!$AB$151:$BA$151,0)),0)+IFERROR(INDEX('Hoja de Trabajo para listado'!$BC$155:$CB$1048576,MATCH($A245,'Hoja de Trabajo para listado'!$BC$155:$BC$1048576,0),MATCH((CUADRO!L$5&amp;$E245),'Hoja de Trabajo para listado'!$BC$151:$CB$151,0)),0)+IFERROR(INDEX('Hoja de Trabajo para listado'!$DE$153:$DG$274,MATCH($A245,'Hoja de Trabajo para listado'!$DE$153:$DE$1048576,0),MATCH((CUADRO!L$5&amp;$E245),'Hoja de Trabajo para listado'!$DE$151:$DG$151,0)),0)+IFERROR(INDEX('Hoja de Trabajo para listado'!$CD$155:$DC$1048576,MATCH($A245,'Hoja de Trabajo para listado'!$CD$155:$CD$1048576,0),MATCH((CUADRO!L$5&amp;$E245),'Hoja de Trabajo para listado'!$CD$151:$DC$151,0)),0)</f>
        <v>974.74</v>
      </c>
      <c r="M245" s="257">
        <f ca="1">+IFERROR(INDEX('Hoja de Trabajo para listado'!$A$155:$Z$1048576,MATCH($A245,'Hoja de Trabajo para listado'!$A$155:$A$1048576,0),MATCH((CUADRO!M$5&amp;$E245),'Hoja de Trabajo para listado'!$A$151:$Z$151,0)),0)+IFERROR(INDEX('Hoja de Trabajo para listado'!$AB$155:$BA$1048576,MATCH($A245,'Hoja de Trabajo para listado'!$AB$155:$AB$1048576,0),MATCH((CUADRO!M$5&amp;$E245),'Hoja de Trabajo para listado'!$AB$151:$BA$151,0)),0)+IFERROR(INDEX('Hoja de Trabajo para listado'!$BC$155:$CB$1048576,MATCH($A245,'Hoja de Trabajo para listado'!$BC$155:$BC$1048576,0),MATCH((CUADRO!M$5&amp;$E245),'Hoja de Trabajo para listado'!$BC$151:$CB$151,0)),0)+IFERROR(INDEX('Hoja de Trabajo para listado'!$DE$153:$DG$274,MATCH($A245,'Hoja de Trabajo para listado'!$DE$153:$DE$1048576,0),MATCH((CUADRO!M$5&amp;$E245),'Hoja de Trabajo para listado'!$DE$151:$DG$151,0)),0)+IFERROR(INDEX('Hoja de Trabajo para listado'!$CD$155:$DC$1048576,MATCH($A245,'Hoja de Trabajo para listado'!$CD$155:$CD$1048576,0),MATCH((CUADRO!M$5&amp;$E245),'Hoja de Trabajo para listado'!$CD$151:$DC$151,0)),0)</f>
        <v>0</v>
      </c>
      <c r="N245" s="257">
        <f ca="1">+IFERROR(INDEX('Hoja de Trabajo para listado'!$A$155:$Z$1048576,MATCH($A245,'Hoja de Trabajo para listado'!$A$155:$A$1048576,0),MATCH((CUADRO!N$5&amp;$E245),'Hoja de Trabajo para listado'!$A$151:$Z$151,0)),0)+IFERROR(INDEX('Hoja de Trabajo para listado'!$AB$155:$BA$1048576,MATCH($A245,'Hoja de Trabajo para listado'!$AB$155:$AB$1048576,0),MATCH((CUADRO!N$5&amp;$E245),'Hoja de Trabajo para listado'!$AB$151:$BA$151,0)),0)+IFERROR(INDEX('Hoja de Trabajo para listado'!$BC$155:$CB$1048576,MATCH($A245,'Hoja de Trabajo para listado'!$BC$155:$BC$1048576,0),MATCH((CUADRO!N$5&amp;$E245),'Hoja de Trabajo para listado'!$BC$151:$CB$151,0)),0)+IFERROR(INDEX('Hoja de Trabajo para listado'!$DE$153:$DG$274,MATCH($A245,'Hoja de Trabajo para listado'!$DE$153:$DE$1048576,0),MATCH((CUADRO!N$5&amp;$E245),'Hoja de Trabajo para listado'!$DE$151:$DG$151,0)),0)+IFERROR(INDEX('Hoja de Trabajo para listado'!$CD$155:$DC$1048576,MATCH($A245,'Hoja de Trabajo para listado'!$CD$155:$CD$1048576,0),MATCH((CUADRO!N$5&amp;$E245),'Hoja de Trabajo para listado'!$CD$151:$DC$151,0)),0)</f>
        <v>44038.090000000004</v>
      </c>
      <c r="O245" s="257">
        <f ca="1">+IFERROR(INDEX('Hoja de Trabajo para listado'!$A$155:$Z$1048576,MATCH($A245,'Hoja de Trabajo para listado'!$A$155:$A$1048576,0),MATCH((CUADRO!O$5&amp;$E245),'Hoja de Trabajo para listado'!$A$151:$Z$151,0)),0)+IFERROR(INDEX('Hoja de Trabajo para listado'!$AB$155:$BA$1048576,MATCH($A245,'Hoja de Trabajo para listado'!$AB$155:$AB$1048576,0),MATCH((CUADRO!O$5&amp;$E245),'Hoja de Trabajo para listado'!$AB$151:$BA$151,0)),0)+IFERROR(INDEX('Hoja de Trabajo para listado'!$BC$155:$CB$1048576,MATCH($A245,'Hoja de Trabajo para listado'!$BC$155:$BC$1048576,0),MATCH((CUADRO!O$5&amp;$E245),'Hoja de Trabajo para listado'!$BC$151:$CB$151,0)),0)+IFERROR(INDEX('Hoja de Trabajo para listado'!$DE$153:$DG$274,MATCH($A245,'Hoja de Trabajo para listado'!$DE$153:$DE$1048576,0),MATCH((CUADRO!O$5&amp;$E245),'Hoja de Trabajo para listado'!$DE$151:$DG$151,0)),0)+IFERROR(INDEX('Hoja de Trabajo para listado'!$CD$155:$DC$1048576,MATCH($A245,'Hoja de Trabajo para listado'!$CD$155:$CD$1048576,0),MATCH((CUADRO!O$5&amp;$E245),'Hoja de Trabajo para listado'!$CD$151:$DC$151,0)),0)</f>
        <v>0</v>
      </c>
      <c r="P245" s="257">
        <f ca="1">+IFERROR(INDEX('Hoja de Trabajo para listado'!$A$155:$Z$1048576,MATCH($A245,'Hoja de Trabajo para listado'!$A$155:$A$1048576,0),MATCH((CUADRO!P$5&amp;$E245),'Hoja de Trabajo para listado'!$A$151:$Z$151,0)),0)+IFERROR(INDEX('Hoja de Trabajo para listado'!$AB$155:$BA$1048576,MATCH($A245,'Hoja de Trabajo para listado'!$AB$155:$AB$1048576,0),MATCH((CUADRO!P$5&amp;$E245),'Hoja de Trabajo para listado'!$AB$151:$BA$151,0)),0)+IFERROR(INDEX('Hoja de Trabajo para listado'!$BC$155:$CB$1048576,MATCH($A245,'Hoja de Trabajo para listado'!$BC$155:$BC$1048576,0),MATCH((CUADRO!P$5&amp;$E245),'Hoja de Trabajo para listado'!$BC$151:$CB$151,0)),0)+IFERROR(INDEX('Hoja de Trabajo para listado'!$DE$153:$DG$274,MATCH($A245,'Hoja de Trabajo para listado'!$DE$153:$DE$1048576,0),MATCH((CUADRO!P$5&amp;$E245),'Hoja de Trabajo para listado'!$DE$151:$DG$151,0)),0)+IFERROR(INDEX('Hoja de Trabajo para listado'!$CD$155:$DC$1048576,MATCH($A245,'Hoja de Trabajo para listado'!$CD$155:$CD$1048576,0),MATCH((CUADRO!P$5&amp;$E245),'Hoja de Trabajo para listado'!$CD$151:$DC$151,0)),0)</f>
        <v>0</v>
      </c>
      <c r="Q245" s="257">
        <f ca="1">+IFERROR(INDEX('Hoja de Trabajo para listado'!$A$155:$Z$1048576,MATCH($A245,'Hoja de Trabajo para listado'!$A$155:$A$1048576,0),MATCH((CUADRO!Q$5&amp;$E245),'Hoja de Trabajo para listado'!$A$151:$Z$151,0)),0)+IFERROR(INDEX('Hoja de Trabajo para listado'!$AB$155:$BA$1048576,MATCH($A245,'Hoja de Trabajo para listado'!$AB$155:$AB$1048576,0),MATCH((CUADRO!Q$5&amp;$E245),'Hoja de Trabajo para listado'!$AB$151:$BA$151,0)),0)+IFERROR(INDEX('Hoja de Trabajo para listado'!$BC$155:$CB$1048576,MATCH($A245,'Hoja de Trabajo para listado'!$BC$155:$BC$1048576,0),MATCH((CUADRO!Q$5&amp;$E245),'Hoja de Trabajo para listado'!$BC$151:$CB$151,0)),0)+IFERROR(INDEX('Hoja de Trabajo para listado'!$DE$153:$DG$274,MATCH($A245,'Hoja de Trabajo para listado'!$DE$153:$DE$1048576,0),MATCH((CUADRO!Q$5&amp;$E245),'Hoja de Trabajo para listado'!$DE$151:$DG$151,0)),0)+IFERROR(INDEX('Hoja de Trabajo para listado'!$CD$155:$DC$1048576,MATCH($A245,'Hoja de Trabajo para listado'!$CD$155:$CD$1048576,0),MATCH((CUADRO!Q$5&amp;$E245),'Hoja de Trabajo para listado'!$CD$151:$DC$151,0)),0)</f>
        <v>0</v>
      </c>
      <c r="R245" s="257">
        <f t="shared" ca="1" si="8"/>
        <v>45012.83</v>
      </c>
      <c r="S245" s="257">
        <f ca="1">+R244+R245</f>
        <v>45012.83</v>
      </c>
      <c r="T245" s="257">
        <f ca="1">+S245</f>
        <v>45012.83</v>
      </c>
      <c r="U245" s="256">
        <f t="shared" si="9"/>
        <v>2</v>
      </c>
      <c r="V245" s="362" t="str">
        <f>+VLOOKUP(A245,bd_lista!$A$3:$E$590,5,FALSE)</f>
        <v>Instituciones Descentralizadas</v>
      </c>
      <c r="W245" s="362"/>
      <c r="X245" s="254">
        <f>+VLOOKUP(A245,[2]Sheet1!$A$13:$D$744,4,FALSE)</f>
        <v>66</v>
      </c>
      <c r="Y245" s="254" t="str">
        <f>+VLOOKUP(X245,bd_lista!$A$3:$C$590,3,FALSE)</f>
        <v>Ministerio de Planificación del Desarrollo</v>
      </c>
      <c r="Z245" s="314"/>
      <c r="AA245" s="350"/>
    </row>
    <row r="246" spans="1:27" customFormat="1" ht="15" customHeight="1">
      <c r="A246" s="264">
        <v>293</v>
      </c>
      <c r="B246" s="306">
        <f>+A246</f>
        <v>293</v>
      </c>
      <c r="C246" s="259" t="str">
        <f>+VLOOKUP(A246,bd_lista!$A$3:$C$590,3,FALSE)</f>
        <v>Fundación Cultural del Banco Central de Bolivia</v>
      </c>
      <c r="D246" s="361" t="str">
        <f>+C246</f>
        <v>Fundación Cultural del Banco Central de Bolivia</v>
      </c>
      <c r="E246" s="259" t="s">
        <v>1313</v>
      </c>
      <c r="F246" s="255">
        <f ca="1">+IFERROR(INDEX('Hoja de Trabajo para listado'!$A$155:$Z$1048576,MATCH($A246,'Hoja de Trabajo para listado'!$A$155:$A$1048576,0),MATCH((CUADRO!F$5&amp;$E246),'Hoja de Trabajo para listado'!$A$151:$Z$151,0)),0)+IFERROR(INDEX('Hoja de Trabajo para listado'!$AB$155:$BA$1048576,MATCH($A246,'Hoja de Trabajo para listado'!$AB$155:$AB$1048576,0),MATCH((CUADRO!F$5&amp;$E246),'Hoja de Trabajo para listado'!$AB$151:$BA$151,0)),0)+IFERROR(INDEX('Hoja de Trabajo para listado'!$BC$155:$CB$1048576,MATCH($A246,'Hoja de Trabajo para listado'!$BC$155:$BC$1048576,0),MATCH((CUADRO!F$5&amp;$E246),'Hoja de Trabajo para listado'!$BC$151:$CB$151,0)),0)+IFERROR(INDEX('Hoja de Trabajo para listado'!$DE$153:$DG$274,MATCH($A246,'Hoja de Trabajo para listado'!$DE$153:$DE$1048576,0),MATCH((CUADRO!F$5&amp;$E246),'Hoja de Trabajo para listado'!$DE$151:$DG$151,0)),0)+IFERROR(INDEX('Hoja de Trabajo para listado'!$CD$155:$DC$1048576,MATCH($A246,'Hoja de Trabajo para listado'!$CD$155:$CD$1048576,0),MATCH((CUADRO!F$5&amp;$E246),'Hoja de Trabajo para listado'!$CD$151:$DC$151,0)),0)</f>
        <v>0</v>
      </c>
      <c r="G246" s="255">
        <f ca="1">+IFERROR(INDEX('Hoja de Trabajo para listado'!$A$155:$Z$1048576,MATCH($A246,'Hoja de Trabajo para listado'!$A$155:$A$1048576,0),MATCH((CUADRO!G$5&amp;$E246),'Hoja de Trabajo para listado'!$A$151:$Z$151,0)),0)+IFERROR(INDEX('Hoja de Trabajo para listado'!$AB$155:$BA$1048576,MATCH($A246,'Hoja de Trabajo para listado'!$AB$155:$AB$1048576,0),MATCH((CUADRO!G$5&amp;$E246),'Hoja de Trabajo para listado'!$AB$151:$BA$151,0)),0)+IFERROR(INDEX('Hoja de Trabajo para listado'!$BC$155:$CB$1048576,MATCH($A246,'Hoja de Trabajo para listado'!$BC$155:$BC$1048576,0),MATCH((CUADRO!G$5&amp;$E246),'Hoja de Trabajo para listado'!$BC$151:$CB$151,0)),0)+IFERROR(INDEX('Hoja de Trabajo para listado'!$DE$153:$DG$274,MATCH($A246,'Hoja de Trabajo para listado'!$DE$153:$DE$1048576,0),MATCH((CUADRO!G$5&amp;$E246),'Hoja de Trabajo para listado'!$DE$151:$DG$151,0)),0)+IFERROR(INDEX('Hoja de Trabajo para listado'!$CD$155:$DC$1048576,MATCH($A246,'Hoja de Trabajo para listado'!$CD$155:$CD$1048576,0),MATCH((CUADRO!G$5&amp;$E246),'Hoja de Trabajo para listado'!$CD$151:$DC$151,0)),0)</f>
        <v>0</v>
      </c>
      <c r="H246" s="255">
        <f ca="1">+IFERROR(INDEX('Hoja de Trabajo para listado'!$A$155:$Z$1048576,MATCH($A246,'Hoja de Trabajo para listado'!$A$155:$A$1048576,0),MATCH((CUADRO!H$5&amp;$E246),'Hoja de Trabajo para listado'!$A$151:$Z$151,0)),0)+IFERROR(INDEX('Hoja de Trabajo para listado'!$AB$155:$BA$1048576,MATCH($A246,'Hoja de Trabajo para listado'!$AB$155:$AB$1048576,0),MATCH((CUADRO!H$5&amp;$E246),'Hoja de Trabajo para listado'!$AB$151:$BA$151,0)),0)+IFERROR(INDEX('Hoja de Trabajo para listado'!$BC$155:$CB$1048576,MATCH($A246,'Hoja de Trabajo para listado'!$BC$155:$BC$1048576,0),MATCH((CUADRO!H$5&amp;$E246),'Hoja de Trabajo para listado'!$BC$151:$CB$151,0)),0)+IFERROR(INDEX('Hoja de Trabajo para listado'!$DE$153:$DG$274,MATCH($A246,'Hoja de Trabajo para listado'!$DE$153:$DE$1048576,0),MATCH((CUADRO!H$5&amp;$E246),'Hoja de Trabajo para listado'!$DE$151:$DG$151,0)),0)+IFERROR(INDEX('Hoja de Trabajo para listado'!$CD$155:$DC$1048576,MATCH($A246,'Hoja de Trabajo para listado'!$CD$155:$CD$1048576,0),MATCH((CUADRO!H$5&amp;$E246),'Hoja de Trabajo para listado'!$CD$151:$DC$151,0)),0)</f>
        <v>0</v>
      </c>
      <c r="I246" s="255">
        <f ca="1">+IFERROR(INDEX('Hoja de Trabajo para listado'!$A$155:$Z$1048576,MATCH($A246,'Hoja de Trabajo para listado'!$A$155:$A$1048576,0),MATCH((CUADRO!I$5&amp;$E246),'Hoja de Trabajo para listado'!$A$151:$Z$151,0)),0)+IFERROR(INDEX('Hoja de Trabajo para listado'!$AB$155:$BA$1048576,MATCH($A246,'Hoja de Trabajo para listado'!$AB$155:$AB$1048576,0),MATCH((CUADRO!I$5&amp;$E246),'Hoja de Trabajo para listado'!$AB$151:$BA$151,0)),0)+IFERROR(INDEX('Hoja de Trabajo para listado'!$BC$155:$CB$1048576,MATCH($A246,'Hoja de Trabajo para listado'!$BC$155:$BC$1048576,0),MATCH((CUADRO!I$5&amp;$E246),'Hoja de Trabajo para listado'!$BC$151:$CB$151,0)),0)+IFERROR(INDEX('Hoja de Trabajo para listado'!$DE$153:$DG$274,MATCH($A246,'Hoja de Trabajo para listado'!$DE$153:$DE$1048576,0),MATCH((CUADRO!I$5&amp;$E246),'Hoja de Trabajo para listado'!$DE$151:$DG$151,0)),0)+IFERROR(INDEX('Hoja de Trabajo para listado'!$CD$155:$DC$1048576,MATCH($A246,'Hoja de Trabajo para listado'!$CD$155:$CD$1048576,0),MATCH((CUADRO!I$5&amp;$E246),'Hoja de Trabajo para listado'!$CD$151:$DC$151,0)),0)</f>
        <v>0</v>
      </c>
      <c r="J246" s="255">
        <f ca="1">+IFERROR(INDEX('Hoja de Trabajo para listado'!$A$155:$Z$1048576,MATCH($A246,'Hoja de Trabajo para listado'!$A$155:$A$1048576,0),MATCH((CUADRO!J$5&amp;$E246),'Hoja de Trabajo para listado'!$A$151:$Z$151,0)),0)+IFERROR(INDEX('Hoja de Trabajo para listado'!$AB$155:$BA$1048576,MATCH($A246,'Hoja de Trabajo para listado'!$AB$155:$AB$1048576,0),MATCH((CUADRO!J$5&amp;$E246),'Hoja de Trabajo para listado'!$AB$151:$BA$151,0)),0)+IFERROR(INDEX('Hoja de Trabajo para listado'!$BC$155:$CB$1048576,MATCH($A246,'Hoja de Trabajo para listado'!$BC$155:$BC$1048576,0),MATCH((CUADRO!J$5&amp;$E246),'Hoja de Trabajo para listado'!$BC$151:$CB$151,0)),0)+IFERROR(INDEX('Hoja de Trabajo para listado'!$DE$153:$DG$274,MATCH($A246,'Hoja de Trabajo para listado'!$DE$153:$DE$1048576,0),MATCH((CUADRO!J$5&amp;$E246),'Hoja de Trabajo para listado'!$DE$151:$DG$151,0)),0)+IFERROR(INDEX('Hoja de Trabajo para listado'!$CD$155:$DC$1048576,MATCH($A246,'Hoja de Trabajo para listado'!$CD$155:$CD$1048576,0),MATCH((CUADRO!J$5&amp;$E246),'Hoja de Trabajo para listado'!$CD$151:$DC$151,0)),0)</f>
        <v>0</v>
      </c>
      <c r="K246" s="255">
        <f ca="1">+IFERROR(INDEX('Hoja de Trabajo para listado'!$A$155:$Z$1048576,MATCH($A246,'Hoja de Trabajo para listado'!$A$155:$A$1048576,0),MATCH((CUADRO!K$5&amp;$E246),'Hoja de Trabajo para listado'!$A$151:$Z$151,0)),0)+IFERROR(INDEX('Hoja de Trabajo para listado'!$AB$155:$BA$1048576,MATCH($A246,'Hoja de Trabajo para listado'!$AB$155:$AB$1048576,0),MATCH((CUADRO!K$5&amp;$E246),'Hoja de Trabajo para listado'!$AB$151:$BA$151,0)),0)+IFERROR(INDEX('Hoja de Trabajo para listado'!$BC$155:$CB$1048576,MATCH($A246,'Hoja de Trabajo para listado'!$BC$155:$BC$1048576,0),MATCH((CUADRO!K$5&amp;$E246),'Hoja de Trabajo para listado'!$BC$151:$CB$151,0)),0)+IFERROR(INDEX('Hoja de Trabajo para listado'!$DE$153:$DG$274,MATCH($A246,'Hoja de Trabajo para listado'!$DE$153:$DE$1048576,0),MATCH((CUADRO!K$5&amp;$E246),'Hoja de Trabajo para listado'!$DE$151:$DG$151,0)),0)+IFERROR(INDEX('Hoja de Trabajo para listado'!$CD$155:$DC$1048576,MATCH($A246,'Hoja de Trabajo para listado'!$CD$155:$CD$1048576,0),MATCH((CUADRO!K$5&amp;$E246),'Hoja de Trabajo para listado'!$CD$151:$DC$151,0)),0)</f>
        <v>0</v>
      </c>
      <c r="L246" s="255">
        <f ca="1">+IFERROR(INDEX('Hoja de Trabajo para listado'!$A$155:$Z$1048576,MATCH($A246,'Hoja de Trabajo para listado'!$A$155:$A$1048576,0),MATCH((CUADRO!L$5&amp;$E246),'Hoja de Trabajo para listado'!$A$151:$Z$151,0)),0)+IFERROR(INDEX('Hoja de Trabajo para listado'!$AB$155:$BA$1048576,MATCH($A246,'Hoja de Trabajo para listado'!$AB$155:$AB$1048576,0),MATCH((CUADRO!L$5&amp;$E246),'Hoja de Trabajo para listado'!$AB$151:$BA$151,0)),0)+IFERROR(INDEX('Hoja de Trabajo para listado'!$BC$155:$CB$1048576,MATCH($A246,'Hoja de Trabajo para listado'!$BC$155:$BC$1048576,0),MATCH((CUADRO!L$5&amp;$E246),'Hoja de Trabajo para listado'!$BC$151:$CB$151,0)),0)+IFERROR(INDEX('Hoja de Trabajo para listado'!$DE$153:$DG$274,MATCH($A246,'Hoja de Trabajo para listado'!$DE$153:$DE$1048576,0),MATCH((CUADRO!L$5&amp;$E246),'Hoja de Trabajo para listado'!$DE$151:$DG$151,0)),0)+IFERROR(INDEX('Hoja de Trabajo para listado'!$CD$155:$DC$1048576,MATCH($A246,'Hoja de Trabajo para listado'!$CD$155:$CD$1048576,0),MATCH((CUADRO!L$5&amp;$E246),'Hoja de Trabajo para listado'!$CD$151:$DC$151,0)),0)</f>
        <v>0</v>
      </c>
      <c r="M246" s="255">
        <f ca="1">+IFERROR(INDEX('Hoja de Trabajo para listado'!$A$155:$Z$1048576,MATCH($A246,'Hoja de Trabajo para listado'!$A$155:$A$1048576,0),MATCH((CUADRO!M$5&amp;$E246),'Hoja de Trabajo para listado'!$A$151:$Z$151,0)),0)+IFERROR(INDEX('Hoja de Trabajo para listado'!$AB$155:$BA$1048576,MATCH($A246,'Hoja de Trabajo para listado'!$AB$155:$AB$1048576,0),MATCH((CUADRO!M$5&amp;$E246),'Hoja de Trabajo para listado'!$AB$151:$BA$151,0)),0)+IFERROR(INDEX('Hoja de Trabajo para listado'!$BC$155:$CB$1048576,MATCH($A246,'Hoja de Trabajo para listado'!$BC$155:$BC$1048576,0),MATCH((CUADRO!M$5&amp;$E246),'Hoja de Trabajo para listado'!$BC$151:$CB$151,0)),0)+IFERROR(INDEX('Hoja de Trabajo para listado'!$DE$153:$DG$274,MATCH($A246,'Hoja de Trabajo para listado'!$DE$153:$DE$1048576,0),MATCH((CUADRO!M$5&amp;$E246),'Hoja de Trabajo para listado'!$DE$151:$DG$151,0)),0)+IFERROR(INDEX('Hoja de Trabajo para listado'!$CD$155:$DC$1048576,MATCH($A246,'Hoja de Trabajo para listado'!$CD$155:$CD$1048576,0),MATCH((CUADRO!M$5&amp;$E246),'Hoja de Trabajo para listado'!$CD$151:$DC$151,0)),0)</f>
        <v>0</v>
      </c>
      <c r="N246" s="255">
        <f ca="1">+IFERROR(INDEX('Hoja de Trabajo para listado'!$A$155:$Z$1048576,MATCH($A246,'Hoja de Trabajo para listado'!$A$155:$A$1048576,0),MATCH((CUADRO!N$5&amp;$E246),'Hoja de Trabajo para listado'!$A$151:$Z$151,0)),0)+IFERROR(INDEX('Hoja de Trabajo para listado'!$AB$155:$BA$1048576,MATCH($A246,'Hoja de Trabajo para listado'!$AB$155:$AB$1048576,0),MATCH((CUADRO!N$5&amp;$E246),'Hoja de Trabajo para listado'!$AB$151:$BA$151,0)),0)+IFERROR(INDEX('Hoja de Trabajo para listado'!$BC$155:$CB$1048576,MATCH($A246,'Hoja de Trabajo para listado'!$BC$155:$BC$1048576,0),MATCH((CUADRO!N$5&amp;$E246),'Hoja de Trabajo para listado'!$BC$151:$CB$151,0)),0)+IFERROR(INDEX('Hoja de Trabajo para listado'!$DE$153:$DG$274,MATCH($A246,'Hoja de Trabajo para listado'!$DE$153:$DE$1048576,0),MATCH((CUADRO!N$5&amp;$E246),'Hoja de Trabajo para listado'!$DE$151:$DG$151,0)),0)+IFERROR(INDEX('Hoja de Trabajo para listado'!$CD$155:$DC$1048576,MATCH($A246,'Hoja de Trabajo para listado'!$CD$155:$CD$1048576,0),MATCH((CUADRO!N$5&amp;$E246),'Hoja de Trabajo para listado'!$CD$151:$DC$151,0)),0)</f>
        <v>0</v>
      </c>
      <c r="O246" s="255">
        <f ca="1">+IFERROR(INDEX('Hoja de Trabajo para listado'!$A$155:$Z$1048576,MATCH($A246,'Hoja de Trabajo para listado'!$A$155:$A$1048576,0),MATCH((CUADRO!O$5&amp;$E246),'Hoja de Trabajo para listado'!$A$151:$Z$151,0)),0)+IFERROR(INDEX('Hoja de Trabajo para listado'!$AB$155:$BA$1048576,MATCH($A246,'Hoja de Trabajo para listado'!$AB$155:$AB$1048576,0),MATCH((CUADRO!O$5&amp;$E246),'Hoja de Trabajo para listado'!$AB$151:$BA$151,0)),0)+IFERROR(INDEX('Hoja de Trabajo para listado'!$BC$155:$CB$1048576,MATCH($A246,'Hoja de Trabajo para listado'!$BC$155:$BC$1048576,0),MATCH((CUADRO!O$5&amp;$E246),'Hoja de Trabajo para listado'!$BC$151:$CB$151,0)),0)+IFERROR(INDEX('Hoja de Trabajo para listado'!$DE$153:$DG$274,MATCH($A246,'Hoja de Trabajo para listado'!$DE$153:$DE$1048576,0),MATCH((CUADRO!O$5&amp;$E246),'Hoja de Trabajo para listado'!$DE$151:$DG$151,0)),0)+IFERROR(INDEX('Hoja de Trabajo para listado'!$CD$155:$DC$1048576,MATCH($A246,'Hoja de Trabajo para listado'!$CD$155:$CD$1048576,0),MATCH((CUADRO!O$5&amp;$E246),'Hoja de Trabajo para listado'!$CD$151:$DC$151,0)),0)</f>
        <v>0</v>
      </c>
      <c r="P246" s="255">
        <f ca="1">+IFERROR(INDEX('Hoja de Trabajo para listado'!$A$155:$Z$1048576,MATCH($A246,'Hoja de Trabajo para listado'!$A$155:$A$1048576,0),MATCH((CUADRO!P$5&amp;$E246),'Hoja de Trabajo para listado'!$A$151:$Z$151,0)),0)+IFERROR(INDEX('Hoja de Trabajo para listado'!$AB$155:$BA$1048576,MATCH($A246,'Hoja de Trabajo para listado'!$AB$155:$AB$1048576,0),MATCH((CUADRO!P$5&amp;$E246),'Hoja de Trabajo para listado'!$AB$151:$BA$151,0)),0)+IFERROR(INDEX('Hoja de Trabajo para listado'!$BC$155:$CB$1048576,MATCH($A246,'Hoja de Trabajo para listado'!$BC$155:$BC$1048576,0),MATCH((CUADRO!P$5&amp;$E246),'Hoja de Trabajo para listado'!$BC$151:$CB$151,0)),0)+IFERROR(INDEX('Hoja de Trabajo para listado'!$DE$153:$DG$274,MATCH($A246,'Hoja de Trabajo para listado'!$DE$153:$DE$1048576,0),MATCH((CUADRO!P$5&amp;$E246),'Hoja de Trabajo para listado'!$DE$151:$DG$151,0)),0)+IFERROR(INDEX('Hoja de Trabajo para listado'!$CD$155:$DC$1048576,MATCH($A246,'Hoja de Trabajo para listado'!$CD$155:$CD$1048576,0),MATCH((CUADRO!P$5&amp;$E246),'Hoja de Trabajo para listado'!$CD$151:$DC$151,0)),0)</f>
        <v>0</v>
      </c>
      <c r="Q246" s="255">
        <f ca="1">+IFERROR(INDEX('Hoja de Trabajo para listado'!$A$155:$Z$1048576,MATCH($A246,'Hoja de Trabajo para listado'!$A$155:$A$1048576,0),MATCH((CUADRO!Q$5&amp;$E246),'Hoja de Trabajo para listado'!$A$151:$Z$151,0)),0)+IFERROR(INDEX('Hoja de Trabajo para listado'!$AB$155:$BA$1048576,MATCH($A246,'Hoja de Trabajo para listado'!$AB$155:$AB$1048576,0),MATCH((CUADRO!Q$5&amp;$E246),'Hoja de Trabajo para listado'!$AB$151:$BA$151,0)),0)+IFERROR(INDEX('Hoja de Trabajo para listado'!$BC$155:$CB$1048576,MATCH($A246,'Hoja de Trabajo para listado'!$BC$155:$BC$1048576,0),MATCH((CUADRO!Q$5&amp;$E246),'Hoja de Trabajo para listado'!$BC$151:$CB$151,0)),0)+IFERROR(INDEX('Hoja de Trabajo para listado'!$DE$153:$DG$274,MATCH($A246,'Hoja de Trabajo para listado'!$DE$153:$DE$1048576,0),MATCH((CUADRO!Q$5&amp;$E246),'Hoja de Trabajo para listado'!$DE$151:$DG$151,0)),0)+IFERROR(INDEX('Hoja de Trabajo para listado'!$CD$155:$DC$1048576,MATCH($A246,'Hoja de Trabajo para listado'!$CD$155:$CD$1048576,0),MATCH((CUADRO!Q$5&amp;$E246),'Hoja de Trabajo para listado'!$CD$151:$DC$151,0)),0)</f>
        <v>0</v>
      </c>
      <c r="R246" s="255">
        <f t="shared" ca="1" si="8"/>
        <v>0</v>
      </c>
      <c r="S246" s="255"/>
      <c r="T246" s="255">
        <f ca="1">+T247</f>
        <v>44416.24</v>
      </c>
      <c r="U246" s="254">
        <f t="shared" si="9"/>
        <v>1</v>
      </c>
      <c r="V246" s="362" t="str">
        <f>+VLOOKUP(A246,bd_lista!$A$3:$E$590,5,FALSE)</f>
        <v>Instituciones Descentralizadas</v>
      </c>
      <c r="W246" s="361" t="str">
        <f>+V246</f>
        <v>Instituciones Descentralizadas</v>
      </c>
      <c r="X246" s="254">
        <f>+VLOOKUP(A246,[2]Sheet1!$A$13:$D$744,4,FALSE)</f>
        <v>951</v>
      </c>
      <c r="Y246" s="254" t="str">
        <f>+VLOOKUP(X246,bd_lista!$A$3:$C$590,3,FALSE)</f>
        <v>Banco Central de Bolivia</v>
      </c>
      <c r="Z246" s="316">
        <f>+X246</f>
        <v>951</v>
      </c>
      <c r="AA246" s="348" t="str">
        <f>+Y246</f>
        <v>Banco Central de Bolivia</v>
      </c>
    </row>
    <row r="247" spans="1:27" customFormat="1" ht="15" customHeight="1">
      <c r="A247" s="32">
        <v>293</v>
      </c>
      <c r="B247" s="307"/>
      <c r="C247" s="362" t="str">
        <f>+VLOOKUP(A247,bd_lista!$A$3:$C$590,3,FALSE)</f>
        <v>Fundación Cultural del Banco Central de Bolivia</v>
      </c>
      <c r="D247" s="362"/>
      <c r="E247" s="362" t="s">
        <v>1314</v>
      </c>
      <c r="F247" s="257">
        <f ca="1">+IFERROR(INDEX('Hoja de Trabajo para listado'!$A$155:$Z$1048576,MATCH($A247,'Hoja de Trabajo para listado'!$A$155:$A$1048576,0),MATCH((CUADRO!F$5&amp;$E247),'Hoja de Trabajo para listado'!$A$151:$Z$151,0)),0)+IFERROR(INDEX('Hoja de Trabajo para listado'!$AB$155:$BA$1048576,MATCH($A247,'Hoja de Trabajo para listado'!$AB$155:$AB$1048576,0),MATCH((CUADRO!F$5&amp;$E247),'Hoja de Trabajo para listado'!$AB$151:$BA$151,0)),0)+IFERROR(INDEX('Hoja de Trabajo para listado'!$BC$155:$CB$1048576,MATCH($A247,'Hoja de Trabajo para listado'!$BC$155:$BC$1048576,0),MATCH((CUADRO!F$5&amp;$E247),'Hoja de Trabajo para listado'!$BC$151:$CB$151,0)),0)+IFERROR(INDEX('Hoja de Trabajo para listado'!$DE$153:$DG$274,MATCH($A247,'Hoja de Trabajo para listado'!$DE$153:$DE$1048576,0),MATCH((CUADRO!F$5&amp;$E247),'Hoja de Trabajo para listado'!$DE$151:$DG$151,0)),0)+IFERROR(INDEX('Hoja de Trabajo para listado'!$CD$155:$DC$1048576,MATCH($A247,'Hoja de Trabajo para listado'!$CD$155:$CD$1048576,0),MATCH((CUADRO!F$5&amp;$E247),'Hoja de Trabajo para listado'!$CD$151:$DC$151,0)),0)</f>
        <v>0</v>
      </c>
      <c r="G247" s="257">
        <f ca="1">+IFERROR(INDEX('Hoja de Trabajo para listado'!$A$155:$Z$1048576,MATCH($A247,'Hoja de Trabajo para listado'!$A$155:$A$1048576,0),MATCH((CUADRO!G$5&amp;$E247),'Hoja de Trabajo para listado'!$A$151:$Z$151,0)),0)+IFERROR(INDEX('Hoja de Trabajo para listado'!$AB$155:$BA$1048576,MATCH($A247,'Hoja de Trabajo para listado'!$AB$155:$AB$1048576,0),MATCH((CUADRO!G$5&amp;$E247),'Hoja de Trabajo para listado'!$AB$151:$BA$151,0)),0)+IFERROR(INDEX('Hoja de Trabajo para listado'!$BC$155:$CB$1048576,MATCH($A247,'Hoja de Trabajo para listado'!$BC$155:$BC$1048576,0),MATCH((CUADRO!G$5&amp;$E247),'Hoja de Trabajo para listado'!$BC$151:$CB$151,0)),0)+IFERROR(INDEX('Hoja de Trabajo para listado'!$DE$153:$DG$274,MATCH($A247,'Hoja de Trabajo para listado'!$DE$153:$DE$1048576,0),MATCH((CUADRO!G$5&amp;$E247),'Hoja de Trabajo para listado'!$DE$151:$DG$151,0)),0)+IFERROR(INDEX('Hoja de Trabajo para listado'!$CD$155:$DC$1048576,MATCH($A247,'Hoja de Trabajo para listado'!$CD$155:$CD$1048576,0),MATCH((CUADRO!G$5&amp;$E247),'Hoja de Trabajo para listado'!$CD$151:$DC$151,0)),0)</f>
        <v>0</v>
      </c>
      <c r="H247" s="257">
        <f ca="1">+IFERROR(INDEX('Hoja de Trabajo para listado'!$A$155:$Z$1048576,MATCH($A247,'Hoja de Trabajo para listado'!$A$155:$A$1048576,0),MATCH((CUADRO!H$5&amp;$E247),'Hoja de Trabajo para listado'!$A$151:$Z$151,0)),0)+IFERROR(INDEX('Hoja de Trabajo para listado'!$AB$155:$BA$1048576,MATCH($A247,'Hoja de Trabajo para listado'!$AB$155:$AB$1048576,0),MATCH((CUADRO!H$5&amp;$E247),'Hoja de Trabajo para listado'!$AB$151:$BA$151,0)),0)+IFERROR(INDEX('Hoja de Trabajo para listado'!$BC$155:$CB$1048576,MATCH($A247,'Hoja de Trabajo para listado'!$BC$155:$BC$1048576,0),MATCH((CUADRO!H$5&amp;$E247),'Hoja de Trabajo para listado'!$BC$151:$CB$151,0)),0)+IFERROR(INDEX('Hoja de Trabajo para listado'!$DE$153:$DG$274,MATCH($A247,'Hoja de Trabajo para listado'!$DE$153:$DE$1048576,0),MATCH((CUADRO!H$5&amp;$E247),'Hoja de Trabajo para listado'!$DE$151:$DG$151,0)),0)+IFERROR(INDEX('Hoja de Trabajo para listado'!$CD$155:$DC$1048576,MATCH($A247,'Hoja de Trabajo para listado'!$CD$155:$CD$1048576,0),MATCH((CUADRO!H$5&amp;$E247),'Hoja de Trabajo para listado'!$CD$151:$DC$151,0)),0)</f>
        <v>0</v>
      </c>
      <c r="I247" s="257">
        <f ca="1">+IFERROR(INDEX('Hoja de Trabajo para listado'!$A$155:$Z$1048576,MATCH($A247,'Hoja de Trabajo para listado'!$A$155:$A$1048576,0),MATCH((CUADRO!I$5&amp;$E247),'Hoja de Trabajo para listado'!$A$151:$Z$151,0)),0)+IFERROR(INDEX('Hoja de Trabajo para listado'!$AB$155:$BA$1048576,MATCH($A247,'Hoja de Trabajo para listado'!$AB$155:$AB$1048576,0),MATCH((CUADRO!I$5&amp;$E247),'Hoja de Trabajo para listado'!$AB$151:$BA$151,0)),0)+IFERROR(INDEX('Hoja de Trabajo para listado'!$BC$155:$CB$1048576,MATCH($A247,'Hoja de Trabajo para listado'!$BC$155:$BC$1048576,0),MATCH((CUADRO!I$5&amp;$E247),'Hoja de Trabajo para listado'!$BC$151:$CB$151,0)),0)+IFERROR(INDEX('Hoja de Trabajo para listado'!$DE$153:$DG$274,MATCH($A247,'Hoja de Trabajo para listado'!$DE$153:$DE$1048576,0),MATCH((CUADRO!I$5&amp;$E247),'Hoja de Trabajo para listado'!$DE$151:$DG$151,0)),0)+IFERROR(INDEX('Hoja de Trabajo para listado'!$CD$155:$DC$1048576,MATCH($A247,'Hoja de Trabajo para listado'!$CD$155:$CD$1048576,0),MATCH((CUADRO!I$5&amp;$E247),'Hoja de Trabajo para listado'!$CD$151:$DC$151,0)),0)</f>
        <v>0</v>
      </c>
      <c r="J247" s="257">
        <f ca="1">+IFERROR(INDEX('Hoja de Trabajo para listado'!$A$155:$Z$1048576,MATCH($A247,'Hoja de Trabajo para listado'!$A$155:$A$1048576,0),MATCH((CUADRO!J$5&amp;$E247),'Hoja de Trabajo para listado'!$A$151:$Z$151,0)),0)+IFERROR(INDEX('Hoja de Trabajo para listado'!$AB$155:$BA$1048576,MATCH($A247,'Hoja de Trabajo para listado'!$AB$155:$AB$1048576,0),MATCH((CUADRO!J$5&amp;$E247),'Hoja de Trabajo para listado'!$AB$151:$BA$151,0)),0)+IFERROR(INDEX('Hoja de Trabajo para listado'!$BC$155:$CB$1048576,MATCH($A247,'Hoja de Trabajo para listado'!$BC$155:$BC$1048576,0),MATCH((CUADRO!J$5&amp;$E247),'Hoja de Trabajo para listado'!$BC$151:$CB$151,0)),0)+IFERROR(INDEX('Hoja de Trabajo para listado'!$DE$153:$DG$274,MATCH($A247,'Hoja de Trabajo para listado'!$DE$153:$DE$1048576,0),MATCH((CUADRO!J$5&amp;$E247),'Hoja de Trabajo para listado'!$DE$151:$DG$151,0)),0)+IFERROR(INDEX('Hoja de Trabajo para listado'!$CD$155:$DC$1048576,MATCH($A247,'Hoja de Trabajo para listado'!$CD$155:$CD$1048576,0),MATCH((CUADRO!J$5&amp;$E247),'Hoja de Trabajo para listado'!$CD$151:$DC$151,0)),0)</f>
        <v>0</v>
      </c>
      <c r="K247" s="257">
        <f ca="1">+IFERROR(INDEX('Hoja de Trabajo para listado'!$A$155:$Z$1048576,MATCH($A247,'Hoja de Trabajo para listado'!$A$155:$A$1048576,0),MATCH((CUADRO!K$5&amp;$E247),'Hoja de Trabajo para listado'!$A$151:$Z$151,0)),0)+IFERROR(INDEX('Hoja de Trabajo para listado'!$AB$155:$BA$1048576,MATCH($A247,'Hoja de Trabajo para listado'!$AB$155:$AB$1048576,0),MATCH((CUADRO!K$5&amp;$E247),'Hoja de Trabajo para listado'!$AB$151:$BA$151,0)),0)+IFERROR(INDEX('Hoja de Trabajo para listado'!$BC$155:$CB$1048576,MATCH($A247,'Hoja de Trabajo para listado'!$BC$155:$BC$1048576,0),MATCH((CUADRO!K$5&amp;$E247),'Hoja de Trabajo para listado'!$BC$151:$CB$151,0)),0)+IFERROR(INDEX('Hoja de Trabajo para listado'!$DE$153:$DG$274,MATCH($A247,'Hoja de Trabajo para listado'!$DE$153:$DE$1048576,0),MATCH((CUADRO!K$5&amp;$E247),'Hoja de Trabajo para listado'!$DE$151:$DG$151,0)),0)+IFERROR(INDEX('Hoja de Trabajo para listado'!$CD$155:$DC$1048576,MATCH($A247,'Hoja de Trabajo para listado'!$CD$155:$CD$1048576,0),MATCH((CUADRO!K$5&amp;$E247),'Hoja de Trabajo para listado'!$CD$151:$DC$151,0)),0)</f>
        <v>0</v>
      </c>
      <c r="L247" s="257">
        <f ca="1">+IFERROR(INDEX('Hoja de Trabajo para listado'!$A$155:$Z$1048576,MATCH($A247,'Hoja de Trabajo para listado'!$A$155:$A$1048576,0),MATCH((CUADRO!L$5&amp;$E247),'Hoja de Trabajo para listado'!$A$151:$Z$151,0)),0)+IFERROR(INDEX('Hoja de Trabajo para listado'!$AB$155:$BA$1048576,MATCH($A247,'Hoja de Trabajo para listado'!$AB$155:$AB$1048576,0),MATCH((CUADRO!L$5&amp;$E247),'Hoja de Trabajo para listado'!$AB$151:$BA$151,0)),0)+IFERROR(INDEX('Hoja de Trabajo para listado'!$BC$155:$CB$1048576,MATCH($A247,'Hoja de Trabajo para listado'!$BC$155:$BC$1048576,0),MATCH((CUADRO!L$5&amp;$E247),'Hoja de Trabajo para listado'!$BC$151:$CB$151,0)),0)+IFERROR(INDEX('Hoja de Trabajo para listado'!$DE$153:$DG$274,MATCH($A247,'Hoja de Trabajo para listado'!$DE$153:$DE$1048576,0),MATCH((CUADRO!L$5&amp;$E247),'Hoja de Trabajo para listado'!$DE$151:$DG$151,0)),0)+IFERROR(INDEX('Hoja de Trabajo para listado'!$CD$155:$DC$1048576,MATCH($A247,'Hoja de Trabajo para listado'!$CD$155:$CD$1048576,0),MATCH((CUADRO!L$5&amp;$E247),'Hoja de Trabajo para listado'!$CD$151:$DC$151,0)),0)</f>
        <v>0</v>
      </c>
      <c r="M247" s="257">
        <f ca="1">+IFERROR(INDEX('Hoja de Trabajo para listado'!$A$155:$Z$1048576,MATCH($A247,'Hoja de Trabajo para listado'!$A$155:$A$1048576,0),MATCH((CUADRO!M$5&amp;$E247),'Hoja de Trabajo para listado'!$A$151:$Z$151,0)),0)+IFERROR(INDEX('Hoja de Trabajo para listado'!$AB$155:$BA$1048576,MATCH($A247,'Hoja de Trabajo para listado'!$AB$155:$AB$1048576,0),MATCH((CUADRO!M$5&amp;$E247),'Hoja de Trabajo para listado'!$AB$151:$BA$151,0)),0)+IFERROR(INDEX('Hoja de Trabajo para listado'!$BC$155:$CB$1048576,MATCH($A247,'Hoja de Trabajo para listado'!$BC$155:$BC$1048576,0),MATCH((CUADRO!M$5&amp;$E247),'Hoja de Trabajo para listado'!$BC$151:$CB$151,0)),0)+IFERROR(INDEX('Hoja de Trabajo para listado'!$DE$153:$DG$274,MATCH($A247,'Hoja de Trabajo para listado'!$DE$153:$DE$1048576,0),MATCH((CUADRO!M$5&amp;$E247),'Hoja de Trabajo para listado'!$DE$151:$DG$151,0)),0)+IFERROR(INDEX('Hoja de Trabajo para listado'!$CD$155:$DC$1048576,MATCH($A247,'Hoja de Trabajo para listado'!$CD$155:$CD$1048576,0),MATCH((CUADRO!M$5&amp;$E247),'Hoja de Trabajo para listado'!$CD$151:$DC$151,0)),0)</f>
        <v>121.67</v>
      </c>
      <c r="N247" s="257">
        <f ca="1">+IFERROR(INDEX('Hoja de Trabajo para listado'!$A$155:$Z$1048576,MATCH($A247,'Hoja de Trabajo para listado'!$A$155:$A$1048576,0),MATCH((CUADRO!N$5&amp;$E247),'Hoja de Trabajo para listado'!$A$151:$Z$151,0)),0)+IFERROR(INDEX('Hoja de Trabajo para listado'!$AB$155:$BA$1048576,MATCH($A247,'Hoja de Trabajo para listado'!$AB$155:$AB$1048576,0),MATCH((CUADRO!N$5&amp;$E247),'Hoja de Trabajo para listado'!$AB$151:$BA$151,0)),0)+IFERROR(INDEX('Hoja de Trabajo para listado'!$BC$155:$CB$1048576,MATCH($A247,'Hoja de Trabajo para listado'!$BC$155:$BC$1048576,0),MATCH((CUADRO!N$5&amp;$E247),'Hoja de Trabajo para listado'!$BC$151:$CB$151,0)),0)+IFERROR(INDEX('Hoja de Trabajo para listado'!$DE$153:$DG$274,MATCH($A247,'Hoja de Trabajo para listado'!$DE$153:$DE$1048576,0),MATCH((CUADRO!N$5&amp;$E247),'Hoja de Trabajo para listado'!$DE$151:$DG$151,0)),0)+IFERROR(INDEX('Hoja de Trabajo para listado'!$CD$155:$DC$1048576,MATCH($A247,'Hoja de Trabajo para listado'!$CD$155:$CD$1048576,0),MATCH((CUADRO!N$5&amp;$E247),'Hoja de Trabajo para listado'!$CD$151:$DC$151,0)),0)</f>
        <v>44294.57</v>
      </c>
      <c r="O247" s="257">
        <f ca="1">+IFERROR(INDEX('Hoja de Trabajo para listado'!$A$155:$Z$1048576,MATCH($A247,'Hoja de Trabajo para listado'!$A$155:$A$1048576,0),MATCH((CUADRO!O$5&amp;$E247),'Hoja de Trabajo para listado'!$A$151:$Z$151,0)),0)+IFERROR(INDEX('Hoja de Trabajo para listado'!$AB$155:$BA$1048576,MATCH($A247,'Hoja de Trabajo para listado'!$AB$155:$AB$1048576,0),MATCH((CUADRO!O$5&amp;$E247),'Hoja de Trabajo para listado'!$AB$151:$BA$151,0)),0)+IFERROR(INDEX('Hoja de Trabajo para listado'!$BC$155:$CB$1048576,MATCH($A247,'Hoja de Trabajo para listado'!$BC$155:$BC$1048576,0),MATCH((CUADRO!O$5&amp;$E247),'Hoja de Trabajo para listado'!$BC$151:$CB$151,0)),0)+IFERROR(INDEX('Hoja de Trabajo para listado'!$DE$153:$DG$274,MATCH($A247,'Hoja de Trabajo para listado'!$DE$153:$DE$1048576,0),MATCH((CUADRO!O$5&amp;$E247),'Hoja de Trabajo para listado'!$DE$151:$DG$151,0)),0)+IFERROR(INDEX('Hoja de Trabajo para listado'!$CD$155:$DC$1048576,MATCH($A247,'Hoja de Trabajo para listado'!$CD$155:$CD$1048576,0),MATCH((CUADRO!O$5&amp;$E247),'Hoja de Trabajo para listado'!$CD$151:$DC$151,0)),0)</f>
        <v>0</v>
      </c>
      <c r="P247" s="257">
        <f ca="1">+IFERROR(INDEX('Hoja de Trabajo para listado'!$A$155:$Z$1048576,MATCH($A247,'Hoja de Trabajo para listado'!$A$155:$A$1048576,0),MATCH((CUADRO!P$5&amp;$E247),'Hoja de Trabajo para listado'!$A$151:$Z$151,0)),0)+IFERROR(INDEX('Hoja de Trabajo para listado'!$AB$155:$BA$1048576,MATCH($A247,'Hoja de Trabajo para listado'!$AB$155:$AB$1048576,0),MATCH((CUADRO!P$5&amp;$E247),'Hoja de Trabajo para listado'!$AB$151:$BA$151,0)),0)+IFERROR(INDEX('Hoja de Trabajo para listado'!$BC$155:$CB$1048576,MATCH($A247,'Hoja de Trabajo para listado'!$BC$155:$BC$1048576,0),MATCH((CUADRO!P$5&amp;$E247),'Hoja de Trabajo para listado'!$BC$151:$CB$151,0)),0)+IFERROR(INDEX('Hoja de Trabajo para listado'!$DE$153:$DG$274,MATCH($A247,'Hoja de Trabajo para listado'!$DE$153:$DE$1048576,0),MATCH((CUADRO!P$5&amp;$E247),'Hoja de Trabajo para listado'!$DE$151:$DG$151,0)),0)+IFERROR(INDEX('Hoja de Trabajo para listado'!$CD$155:$DC$1048576,MATCH($A247,'Hoja de Trabajo para listado'!$CD$155:$CD$1048576,0),MATCH((CUADRO!P$5&amp;$E247),'Hoja de Trabajo para listado'!$CD$151:$DC$151,0)),0)</f>
        <v>0</v>
      </c>
      <c r="Q247" s="255">
        <f ca="1">+IFERROR(INDEX('Hoja de Trabajo para listado'!$A$155:$Z$1048576,MATCH($A247,'Hoja de Trabajo para listado'!$A$155:$A$1048576,0),MATCH((CUADRO!Q$5&amp;$E247),'Hoja de Trabajo para listado'!$A$151:$Z$151,0)),0)+IFERROR(INDEX('Hoja de Trabajo para listado'!$AB$155:$BA$1048576,MATCH($A247,'Hoja de Trabajo para listado'!$AB$155:$AB$1048576,0),MATCH((CUADRO!Q$5&amp;$E247),'Hoja de Trabajo para listado'!$AB$151:$BA$151,0)),0)+IFERROR(INDEX('Hoja de Trabajo para listado'!$BC$155:$CB$1048576,MATCH($A247,'Hoja de Trabajo para listado'!$BC$155:$BC$1048576,0),MATCH((CUADRO!Q$5&amp;$E247),'Hoja de Trabajo para listado'!$BC$151:$CB$151,0)),0)+IFERROR(INDEX('Hoja de Trabajo para listado'!$DE$153:$DG$274,MATCH($A247,'Hoja de Trabajo para listado'!$DE$153:$DE$1048576,0),MATCH((CUADRO!Q$5&amp;$E247),'Hoja de Trabajo para listado'!$DE$151:$DG$151,0)),0)+IFERROR(INDEX('Hoja de Trabajo para listado'!$CD$155:$DC$1048576,MATCH($A247,'Hoja de Trabajo para listado'!$CD$155:$CD$1048576,0),MATCH((CUADRO!Q$5&amp;$E247),'Hoja de Trabajo para listado'!$CD$151:$DC$151,0)),0)</f>
        <v>0</v>
      </c>
      <c r="R247" s="257">
        <f t="shared" ca="1" si="8"/>
        <v>44416.24</v>
      </c>
      <c r="S247" s="257">
        <f ca="1">+R246+R247</f>
        <v>44416.24</v>
      </c>
      <c r="T247" s="257">
        <f ca="1">+S247</f>
        <v>44416.24</v>
      </c>
      <c r="U247" s="256">
        <f t="shared" si="9"/>
        <v>2</v>
      </c>
      <c r="V247" s="362" t="str">
        <f>+VLOOKUP(A247,bd_lista!$A$3:$E$590,5,FALSE)</f>
        <v>Instituciones Descentralizadas</v>
      </c>
      <c r="W247" s="362"/>
      <c r="X247" s="254">
        <f>+VLOOKUP(A247,[2]Sheet1!$A$13:$D$744,4,FALSE)</f>
        <v>951</v>
      </c>
      <c r="Y247" s="254" t="str">
        <f>+VLOOKUP(X247,bd_lista!$A$3:$C$590,3,FALSE)</f>
        <v>Banco Central de Bolivia</v>
      </c>
      <c r="Z247" s="314"/>
      <c r="AA247" s="350"/>
    </row>
    <row r="248" spans="1:27" ht="15" customHeight="1">
      <c r="A248" s="32">
        <v>661</v>
      </c>
      <c r="B248" s="306">
        <f>+A248</f>
        <v>661</v>
      </c>
      <c r="C248" s="259" t="str">
        <f>+VLOOKUP(A248,bd_lista!$A$3:$C$590,3,FALSE)</f>
        <v>Tribunal Constitucional Plurinacional</v>
      </c>
      <c r="D248" s="361" t="str">
        <f>+C248</f>
        <v>Tribunal Constitucional Plurinacional</v>
      </c>
      <c r="E248" s="259" t="s">
        <v>1313</v>
      </c>
      <c r="F248" s="255">
        <f ca="1">+IFERROR(INDEX('Hoja de Trabajo para listado'!$A$155:$Z$1048576,MATCH($A248,'Hoja de Trabajo para listado'!$A$155:$A$1048576,0),MATCH((CUADRO!F$5&amp;$E248),'Hoja de Trabajo para listado'!$A$151:$Z$151,0)),0)+IFERROR(INDEX('Hoja de Trabajo para listado'!$AB$155:$BA$1048576,MATCH($A248,'Hoja de Trabajo para listado'!$AB$155:$AB$1048576,0),MATCH((CUADRO!F$5&amp;$E248),'Hoja de Trabajo para listado'!$AB$151:$BA$151,0)),0)+IFERROR(INDEX('Hoja de Trabajo para listado'!$BC$155:$CB$1048576,MATCH($A248,'Hoja de Trabajo para listado'!$BC$155:$BC$1048576,0),MATCH((CUADRO!F$5&amp;$E248),'Hoja de Trabajo para listado'!$BC$151:$CB$151,0)),0)+IFERROR(INDEX('Hoja de Trabajo para listado'!$DE$153:$DG$274,MATCH($A248,'Hoja de Trabajo para listado'!$DE$153:$DE$1048576,0),MATCH((CUADRO!F$5&amp;$E248),'Hoja de Trabajo para listado'!$DE$151:$DG$151,0)),0)+IFERROR(INDEX('Hoja de Trabajo para listado'!$CD$155:$DC$1048576,MATCH($A248,'Hoja de Trabajo para listado'!$CD$155:$CD$1048576,0),MATCH((CUADRO!F$5&amp;$E248),'Hoja de Trabajo para listado'!$CD$151:$DC$151,0)),0)</f>
        <v>0</v>
      </c>
      <c r="G248" s="255">
        <f ca="1">+IFERROR(INDEX('Hoja de Trabajo para listado'!$A$155:$Z$1048576,MATCH($A248,'Hoja de Trabajo para listado'!$A$155:$A$1048576,0),MATCH((CUADRO!G$5&amp;$E248),'Hoja de Trabajo para listado'!$A$151:$Z$151,0)),0)+IFERROR(INDEX('Hoja de Trabajo para listado'!$AB$155:$BA$1048576,MATCH($A248,'Hoja de Trabajo para listado'!$AB$155:$AB$1048576,0),MATCH((CUADRO!G$5&amp;$E248),'Hoja de Trabajo para listado'!$AB$151:$BA$151,0)),0)+IFERROR(INDEX('Hoja de Trabajo para listado'!$BC$155:$CB$1048576,MATCH($A248,'Hoja de Trabajo para listado'!$BC$155:$BC$1048576,0),MATCH((CUADRO!G$5&amp;$E248),'Hoja de Trabajo para listado'!$BC$151:$CB$151,0)),0)+IFERROR(INDEX('Hoja de Trabajo para listado'!$DE$153:$DG$274,MATCH($A248,'Hoja de Trabajo para listado'!$DE$153:$DE$1048576,0),MATCH((CUADRO!G$5&amp;$E248),'Hoja de Trabajo para listado'!$DE$151:$DG$151,0)),0)+IFERROR(INDEX('Hoja de Trabajo para listado'!$CD$155:$DC$1048576,MATCH($A248,'Hoja de Trabajo para listado'!$CD$155:$CD$1048576,0),MATCH((CUADRO!G$5&amp;$E248),'Hoja de Trabajo para listado'!$CD$151:$DC$151,0)),0)</f>
        <v>0</v>
      </c>
      <c r="H248" s="255">
        <f ca="1">+IFERROR(INDEX('Hoja de Trabajo para listado'!$A$155:$Z$1048576,MATCH($A248,'Hoja de Trabajo para listado'!$A$155:$A$1048576,0),MATCH((CUADRO!H$5&amp;$E248),'Hoja de Trabajo para listado'!$A$151:$Z$151,0)),0)+IFERROR(INDEX('Hoja de Trabajo para listado'!$AB$155:$BA$1048576,MATCH($A248,'Hoja de Trabajo para listado'!$AB$155:$AB$1048576,0),MATCH((CUADRO!H$5&amp;$E248),'Hoja de Trabajo para listado'!$AB$151:$BA$151,0)),0)+IFERROR(INDEX('Hoja de Trabajo para listado'!$BC$155:$CB$1048576,MATCH($A248,'Hoja de Trabajo para listado'!$BC$155:$BC$1048576,0),MATCH((CUADRO!H$5&amp;$E248),'Hoja de Trabajo para listado'!$BC$151:$CB$151,0)),0)+IFERROR(INDEX('Hoja de Trabajo para listado'!$DE$153:$DG$274,MATCH($A248,'Hoja de Trabajo para listado'!$DE$153:$DE$1048576,0),MATCH((CUADRO!H$5&amp;$E248),'Hoja de Trabajo para listado'!$DE$151:$DG$151,0)),0)+IFERROR(INDEX('Hoja de Trabajo para listado'!$CD$155:$DC$1048576,MATCH($A248,'Hoja de Trabajo para listado'!$CD$155:$CD$1048576,0),MATCH((CUADRO!H$5&amp;$E248),'Hoja de Trabajo para listado'!$CD$151:$DC$151,0)),0)</f>
        <v>0</v>
      </c>
      <c r="I248" s="255">
        <f ca="1">+IFERROR(INDEX('Hoja de Trabajo para listado'!$A$155:$Z$1048576,MATCH($A248,'Hoja de Trabajo para listado'!$A$155:$A$1048576,0),MATCH((CUADRO!I$5&amp;$E248),'Hoja de Trabajo para listado'!$A$151:$Z$151,0)),0)+IFERROR(INDEX('Hoja de Trabajo para listado'!$AB$155:$BA$1048576,MATCH($A248,'Hoja de Trabajo para listado'!$AB$155:$AB$1048576,0),MATCH((CUADRO!I$5&amp;$E248),'Hoja de Trabajo para listado'!$AB$151:$BA$151,0)),0)+IFERROR(INDEX('Hoja de Trabajo para listado'!$BC$155:$CB$1048576,MATCH($A248,'Hoja de Trabajo para listado'!$BC$155:$BC$1048576,0),MATCH((CUADRO!I$5&amp;$E248),'Hoja de Trabajo para listado'!$BC$151:$CB$151,0)),0)+IFERROR(INDEX('Hoja de Trabajo para listado'!$DE$153:$DG$274,MATCH($A248,'Hoja de Trabajo para listado'!$DE$153:$DE$1048576,0),MATCH((CUADRO!I$5&amp;$E248),'Hoja de Trabajo para listado'!$DE$151:$DG$151,0)),0)+IFERROR(INDEX('Hoja de Trabajo para listado'!$CD$155:$DC$1048576,MATCH($A248,'Hoja de Trabajo para listado'!$CD$155:$CD$1048576,0),MATCH((CUADRO!I$5&amp;$E248),'Hoja de Trabajo para listado'!$CD$151:$DC$151,0)),0)</f>
        <v>0</v>
      </c>
      <c r="J248" s="255">
        <f ca="1">+IFERROR(INDEX('Hoja de Trabajo para listado'!$A$155:$Z$1048576,MATCH($A248,'Hoja de Trabajo para listado'!$A$155:$A$1048576,0),MATCH((CUADRO!J$5&amp;$E248),'Hoja de Trabajo para listado'!$A$151:$Z$151,0)),0)+IFERROR(INDEX('Hoja de Trabajo para listado'!$AB$155:$BA$1048576,MATCH($A248,'Hoja de Trabajo para listado'!$AB$155:$AB$1048576,0),MATCH((CUADRO!J$5&amp;$E248),'Hoja de Trabajo para listado'!$AB$151:$BA$151,0)),0)+IFERROR(INDEX('Hoja de Trabajo para listado'!$BC$155:$CB$1048576,MATCH($A248,'Hoja de Trabajo para listado'!$BC$155:$BC$1048576,0),MATCH((CUADRO!J$5&amp;$E248),'Hoja de Trabajo para listado'!$BC$151:$CB$151,0)),0)+IFERROR(INDEX('Hoja de Trabajo para listado'!$DE$153:$DG$274,MATCH($A248,'Hoja de Trabajo para listado'!$DE$153:$DE$1048576,0),MATCH((CUADRO!J$5&amp;$E248),'Hoja de Trabajo para listado'!$DE$151:$DG$151,0)),0)+IFERROR(INDEX('Hoja de Trabajo para listado'!$CD$155:$DC$1048576,MATCH($A248,'Hoja de Trabajo para listado'!$CD$155:$CD$1048576,0),MATCH((CUADRO!J$5&amp;$E248),'Hoja de Trabajo para listado'!$CD$151:$DC$151,0)),0)</f>
        <v>0</v>
      </c>
      <c r="K248" s="255">
        <f ca="1">+IFERROR(INDEX('Hoja de Trabajo para listado'!$A$155:$Z$1048576,MATCH($A248,'Hoja de Trabajo para listado'!$A$155:$A$1048576,0),MATCH((CUADRO!K$5&amp;$E248),'Hoja de Trabajo para listado'!$A$151:$Z$151,0)),0)+IFERROR(INDEX('Hoja de Trabajo para listado'!$AB$155:$BA$1048576,MATCH($A248,'Hoja de Trabajo para listado'!$AB$155:$AB$1048576,0),MATCH((CUADRO!K$5&amp;$E248),'Hoja de Trabajo para listado'!$AB$151:$BA$151,0)),0)+IFERROR(INDEX('Hoja de Trabajo para listado'!$BC$155:$CB$1048576,MATCH($A248,'Hoja de Trabajo para listado'!$BC$155:$BC$1048576,0),MATCH((CUADRO!K$5&amp;$E248),'Hoja de Trabajo para listado'!$BC$151:$CB$151,0)),0)+IFERROR(INDEX('Hoja de Trabajo para listado'!$DE$153:$DG$274,MATCH($A248,'Hoja de Trabajo para listado'!$DE$153:$DE$1048576,0),MATCH((CUADRO!K$5&amp;$E248),'Hoja de Trabajo para listado'!$DE$151:$DG$151,0)),0)+IFERROR(INDEX('Hoja de Trabajo para listado'!$CD$155:$DC$1048576,MATCH($A248,'Hoja de Trabajo para listado'!$CD$155:$CD$1048576,0),MATCH((CUADRO!K$5&amp;$E248),'Hoja de Trabajo para listado'!$CD$151:$DC$151,0)),0)</f>
        <v>0</v>
      </c>
      <c r="L248" s="255">
        <f ca="1">+IFERROR(INDEX('Hoja de Trabajo para listado'!$A$155:$Z$1048576,MATCH($A248,'Hoja de Trabajo para listado'!$A$155:$A$1048576,0),MATCH((CUADRO!L$5&amp;$E248),'Hoja de Trabajo para listado'!$A$151:$Z$151,0)),0)+IFERROR(INDEX('Hoja de Trabajo para listado'!$AB$155:$BA$1048576,MATCH($A248,'Hoja de Trabajo para listado'!$AB$155:$AB$1048576,0),MATCH((CUADRO!L$5&amp;$E248),'Hoja de Trabajo para listado'!$AB$151:$BA$151,0)),0)+IFERROR(INDEX('Hoja de Trabajo para listado'!$BC$155:$CB$1048576,MATCH($A248,'Hoja de Trabajo para listado'!$BC$155:$BC$1048576,0),MATCH((CUADRO!L$5&amp;$E248),'Hoja de Trabajo para listado'!$BC$151:$CB$151,0)),0)+IFERROR(INDEX('Hoja de Trabajo para listado'!$DE$153:$DG$274,MATCH($A248,'Hoja de Trabajo para listado'!$DE$153:$DE$1048576,0),MATCH((CUADRO!L$5&amp;$E248),'Hoja de Trabajo para listado'!$DE$151:$DG$151,0)),0)+IFERROR(INDEX('Hoja de Trabajo para listado'!$CD$155:$DC$1048576,MATCH($A248,'Hoja de Trabajo para listado'!$CD$155:$CD$1048576,0),MATCH((CUADRO!L$5&amp;$E248),'Hoja de Trabajo para listado'!$CD$151:$DC$151,0)),0)</f>
        <v>0</v>
      </c>
      <c r="M248" s="255">
        <f ca="1">+IFERROR(INDEX('Hoja de Trabajo para listado'!$A$155:$Z$1048576,MATCH($A248,'Hoja de Trabajo para listado'!$A$155:$A$1048576,0),MATCH((CUADRO!M$5&amp;$E248),'Hoja de Trabajo para listado'!$A$151:$Z$151,0)),0)+IFERROR(INDEX('Hoja de Trabajo para listado'!$AB$155:$BA$1048576,MATCH($A248,'Hoja de Trabajo para listado'!$AB$155:$AB$1048576,0),MATCH((CUADRO!M$5&amp;$E248),'Hoja de Trabajo para listado'!$AB$151:$BA$151,0)),0)+IFERROR(INDEX('Hoja de Trabajo para listado'!$BC$155:$CB$1048576,MATCH($A248,'Hoja de Trabajo para listado'!$BC$155:$BC$1048576,0),MATCH((CUADRO!M$5&amp;$E248),'Hoja de Trabajo para listado'!$BC$151:$CB$151,0)),0)+IFERROR(INDEX('Hoja de Trabajo para listado'!$DE$153:$DG$274,MATCH($A248,'Hoja de Trabajo para listado'!$DE$153:$DE$1048576,0),MATCH((CUADRO!M$5&amp;$E248),'Hoja de Trabajo para listado'!$DE$151:$DG$151,0)),0)+IFERROR(INDEX('Hoja de Trabajo para listado'!$CD$155:$DC$1048576,MATCH($A248,'Hoja de Trabajo para listado'!$CD$155:$CD$1048576,0),MATCH((CUADRO!M$5&amp;$E248),'Hoja de Trabajo para listado'!$CD$151:$DC$151,0)),0)</f>
        <v>0</v>
      </c>
      <c r="N248" s="255">
        <f ca="1">+IFERROR(INDEX('Hoja de Trabajo para listado'!$A$155:$Z$1048576,MATCH($A248,'Hoja de Trabajo para listado'!$A$155:$A$1048576,0),MATCH((CUADRO!N$5&amp;$E248),'Hoja de Trabajo para listado'!$A$151:$Z$151,0)),0)+IFERROR(INDEX('Hoja de Trabajo para listado'!$AB$155:$BA$1048576,MATCH($A248,'Hoja de Trabajo para listado'!$AB$155:$AB$1048576,0),MATCH((CUADRO!N$5&amp;$E248),'Hoja de Trabajo para listado'!$AB$151:$BA$151,0)),0)+IFERROR(INDEX('Hoja de Trabajo para listado'!$BC$155:$CB$1048576,MATCH($A248,'Hoja de Trabajo para listado'!$BC$155:$BC$1048576,0),MATCH((CUADRO!N$5&amp;$E248),'Hoja de Trabajo para listado'!$BC$151:$CB$151,0)),0)+IFERROR(INDEX('Hoja de Trabajo para listado'!$DE$153:$DG$274,MATCH($A248,'Hoja de Trabajo para listado'!$DE$153:$DE$1048576,0),MATCH((CUADRO!N$5&amp;$E248),'Hoja de Trabajo para listado'!$DE$151:$DG$151,0)),0)+IFERROR(INDEX('Hoja de Trabajo para listado'!$CD$155:$DC$1048576,MATCH($A248,'Hoja de Trabajo para listado'!$CD$155:$CD$1048576,0),MATCH((CUADRO!N$5&amp;$E248),'Hoja de Trabajo para listado'!$CD$151:$DC$151,0)),0)</f>
        <v>0</v>
      </c>
      <c r="O248" s="255">
        <f ca="1">+IFERROR(INDEX('Hoja de Trabajo para listado'!$A$155:$Z$1048576,MATCH($A248,'Hoja de Trabajo para listado'!$A$155:$A$1048576,0),MATCH((CUADRO!O$5&amp;$E248),'Hoja de Trabajo para listado'!$A$151:$Z$151,0)),0)+IFERROR(INDEX('Hoja de Trabajo para listado'!$AB$155:$BA$1048576,MATCH($A248,'Hoja de Trabajo para listado'!$AB$155:$AB$1048576,0),MATCH((CUADRO!O$5&amp;$E248),'Hoja de Trabajo para listado'!$AB$151:$BA$151,0)),0)+IFERROR(INDEX('Hoja de Trabajo para listado'!$BC$155:$CB$1048576,MATCH($A248,'Hoja de Trabajo para listado'!$BC$155:$BC$1048576,0),MATCH((CUADRO!O$5&amp;$E248),'Hoja de Trabajo para listado'!$BC$151:$CB$151,0)),0)+IFERROR(INDEX('Hoja de Trabajo para listado'!$DE$153:$DG$274,MATCH($A248,'Hoja de Trabajo para listado'!$DE$153:$DE$1048576,0),MATCH((CUADRO!O$5&amp;$E248),'Hoja de Trabajo para listado'!$DE$151:$DG$151,0)),0)+IFERROR(INDEX('Hoja de Trabajo para listado'!$CD$155:$DC$1048576,MATCH($A248,'Hoja de Trabajo para listado'!$CD$155:$CD$1048576,0),MATCH((CUADRO!O$5&amp;$E248),'Hoja de Trabajo para listado'!$CD$151:$DC$151,0)),0)</f>
        <v>0</v>
      </c>
      <c r="P248" s="255">
        <f ca="1">+IFERROR(INDEX('Hoja de Trabajo para listado'!$A$155:$Z$1048576,MATCH($A248,'Hoja de Trabajo para listado'!$A$155:$A$1048576,0),MATCH((CUADRO!P$5&amp;$E248),'Hoja de Trabajo para listado'!$A$151:$Z$151,0)),0)+IFERROR(INDEX('Hoja de Trabajo para listado'!$AB$155:$BA$1048576,MATCH($A248,'Hoja de Trabajo para listado'!$AB$155:$AB$1048576,0),MATCH((CUADRO!P$5&amp;$E248),'Hoja de Trabajo para listado'!$AB$151:$BA$151,0)),0)+IFERROR(INDEX('Hoja de Trabajo para listado'!$BC$155:$CB$1048576,MATCH($A248,'Hoja de Trabajo para listado'!$BC$155:$BC$1048576,0),MATCH((CUADRO!P$5&amp;$E248),'Hoja de Trabajo para listado'!$BC$151:$CB$151,0)),0)+IFERROR(INDEX('Hoja de Trabajo para listado'!$DE$153:$DG$274,MATCH($A248,'Hoja de Trabajo para listado'!$DE$153:$DE$1048576,0),MATCH((CUADRO!P$5&amp;$E248),'Hoja de Trabajo para listado'!$DE$151:$DG$151,0)),0)+IFERROR(INDEX('Hoja de Trabajo para listado'!$CD$155:$DC$1048576,MATCH($A248,'Hoja de Trabajo para listado'!$CD$155:$CD$1048576,0),MATCH((CUADRO!P$5&amp;$E248),'Hoja de Trabajo para listado'!$CD$151:$DC$151,0)),0)</f>
        <v>0</v>
      </c>
      <c r="Q248" s="255">
        <f ca="1">+IFERROR(INDEX('Hoja de Trabajo para listado'!$A$155:$Z$1048576,MATCH($A248,'Hoja de Trabajo para listado'!$A$155:$A$1048576,0),MATCH((CUADRO!Q$5&amp;$E248),'Hoja de Trabajo para listado'!$A$151:$Z$151,0)),0)+IFERROR(INDEX('Hoja de Trabajo para listado'!$AB$155:$BA$1048576,MATCH($A248,'Hoja de Trabajo para listado'!$AB$155:$AB$1048576,0),MATCH((CUADRO!Q$5&amp;$E248),'Hoja de Trabajo para listado'!$AB$151:$BA$151,0)),0)+IFERROR(INDEX('Hoja de Trabajo para listado'!$BC$155:$CB$1048576,MATCH($A248,'Hoja de Trabajo para listado'!$BC$155:$BC$1048576,0),MATCH((CUADRO!Q$5&amp;$E248),'Hoja de Trabajo para listado'!$BC$151:$CB$151,0)),0)+IFERROR(INDEX('Hoja de Trabajo para listado'!$DE$153:$DG$274,MATCH($A248,'Hoja de Trabajo para listado'!$DE$153:$DE$1048576,0),MATCH((CUADRO!Q$5&amp;$E248),'Hoja de Trabajo para listado'!$DE$151:$DG$151,0)),0)+IFERROR(INDEX('Hoja de Trabajo para listado'!$CD$155:$DC$1048576,MATCH($A248,'Hoja de Trabajo para listado'!$CD$155:$CD$1048576,0),MATCH((CUADRO!Q$5&amp;$E248),'Hoja de Trabajo para listado'!$CD$151:$DC$151,0)),0)</f>
        <v>0</v>
      </c>
      <c r="R248" s="255">
        <f t="shared" ca="1" si="8"/>
        <v>0</v>
      </c>
      <c r="S248" s="278"/>
      <c r="T248" s="255">
        <f ca="1">+T249</f>
        <v>42308.4</v>
      </c>
      <c r="U248" s="254">
        <f t="shared" si="9"/>
        <v>1</v>
      </c>
      <c r="V248" s="362" t="str">
        <f>+VLOOKUP(A248,bd_lista!$A$3:$E$590,5,FALSE)</f>
        <v>Instituciones Descentralizadas</v>
      </c>
      <c r="W248" s="361" t="str">
        <f>+V248</f>
        <v>Instituciones Descentralizadas</v>
      </c>
      <c r="X248" s="254">
        <f>+VLOOKUP(A248,[2]Sheet1!$A$13:$D$744,4,FALSE)</f>
        <v>0</v>
      </c>
      <c r="Y248" s="254" t="e">
        <f>+VLOOKUP(X248,bd_lista!$A$3:$C$590,3,FALSE)</f>
        <v>#N/A</v>
      </c>
      <c r="Z248" s="316">
        <f>+X248</f>
        <v>0</v>
      </c>
      <c r="AA248" s="348" t="e">
        <f>+Y248</f>
        <v>#N/A</v>
      </c>
    </row>
    <row r="249" spans="1:27" ht="15" customHeight="1">
      <c r="A249" s="32">
        <v>661</v>
      </c>
      <c r="B249" s="307"/>
      <c r="C249" s="362" t="str">
        <f>+VLOOKUP(A249,bd_lista!$A$3:$C$590,3,FALSE)</f>
        <v>Tribunal Constitucional Plurinacional</v>
      </c>
      <c r="D249" s="362"/>
      <c r="E249" s="362" t="s">
        <v>1314</v>
      </c>
      <c r="F249" s="257">
        <f ca="1">+IFERROR(INDEX('Hoja de Trabajo para listado'!$A$155:$Z$1048576,MATCH($A249,'Hoja de Trabajo para listado'!$A$155:$A$1048576,0),MATCH((CUADRO!F$5&amp;$E249),'Hoja de Trabajo para listado'!$A$151:$Z$151,0)),0)+IFERROR(INDEX('Hoja de Trabajo para listado'!$AB$155:$BA$1048576,MATCH($A249,'Hoja de Trabajo para listado'!$AB$155:$AB$1048576,0),MATCH((CUADRO!F$5&amp;$E249),'Hoja de Trabajo para listado'!$AB$151:$BA$151,0)),0)+IFERROR(INDEX('Hoja de Trabajo para listado'!$BC$155:$CB$1048576,MATCH($A249,'Hoja de Trabajo para listado'!$BC$155:$BC$1048576,0),MATCH((CUADRO!F$5&amp;$E249),'Hoja de Trabajo para listado'!$BC$151:$CB$151,0)),0)+IFERROR(INDEX('Hoja de Trabajo para listado'!$DE$153:$DG$274,MATCH($A249,'Hoja de Trabajo para listado'!$DE$153:$DE$1048576,0),MATCH((CUADRO!F$5&amp;$E249),'Hoja de Trabajo para listado'!$DE$151:$DG$151,0)),0)+IFERROR(INDEX('Hoja de Trabajo para listado'!$CD$155:$DC$1048576,MATCH($A249,'Hoja de Trabajo para listado'!$CD$155:$CD$1048576,0),MATCH((CUADRO!F$5&amp;$E249),'Hoja de Trabajo para listado'!$CD$151:$DC$151,0)),0)</f>
        <v>0</v>
      </c>
      <c r="G249" s="257">
        <f ca="1">+IFERROR(INDEX('Hoja de Trabajo para listado'!$A$155:$Z$1048576,MATCH($A249,'Hoja de Trabajo para listado'!$A$155:$A$1048576,0),MATCH((CUADRO!G$5&amp;$E249),'Hoja de Trabajo para listado'!$A$151:$Z$151,0)),0)+IFERROR(INDEX('Hoja de Trabajo para listado'!$AB$155:$BA$1048576,MATCH($A249,'Hoja de Trabajo para listado'!$AB$155:$AB$1048576,0),MATCH((CUADRO!G$5&amp;$E249),'Hoja de Trabajo para listado'!$AB$151:$BA$151,0)),0)+IFERROR(INDEX('Hoja de Trabajo para listado'!$BC$155:$CB$1048576,MATCH($A249,'Hoja de Trabajo para listado'!$BC$155:$BC$1048576,0),MATCH((CUADRO!G$5&amp;$E249),'Hoja de Trabajo para listado'!$BC$151:$CB$151,0)),0)+IFERROR(INDEX('Hoja de Trabajo para listado'!$DE$153:$DG$274,MATCH($A249,'Hoja de Trabajo para listado'!$DE$153:$DE$1048576,0),MATCH((CUADRO!G$5&amp;$E249),'Hoja de Trabajo para listado'!$DE$151:$DG$151,0)),0)+IFERROR(INDEX('Hoja de Trabajo para listado'!$CD$155:$DC$1048576,MATCH($A249,'Hoja de Trabajo para listado'!$CD$155:$CD$1048576,0),MATCH((CUADRO!G$5&amp;$E249),'Hoja de Trabajo para listado'!$CD$151:$DC$151,0)),0)</f>
        <v>0</v>
      </c>
      <c r="H249" s="257">
        <f ca="1">+IFERROR(INDEX('Hoja de Trabajo para listado'!$A$155:$Z$1048576,MATCH($A249,'Hoja de Trabajo para listado'!$A$155:$A$1048576,0),MATCH((CUADRO!H$5&amp;$E249),'Hoja de Trabajo para listado'!$A$151:$Z$151,0)),0)+IFERROR(INDEX('Hoja de Trabajo para listado'!$AB$155:$BA$1048576,MATCH($A249,'Hoja de Trabajo para listado'!$AB$155:$AB$1048576,0),MATCH((CUADRO!H$5&amp;$E249),'Hoja de Trabajo para listado'!$AB$151:$BA$151,0)),0)+IFERROR(INDEX('Hoja de Trabajo para listado'!$BC$155:$CB$1048576,MATCH($A249,'Hoja de Trabajo para listado'!$BC$155:$BC$1048576,0),MATCH((CUADRO!H$5&amp;$E249),'Hoja de Trabajo para listado'!$BC$151:$CB$151,0)),0)+IFERROR(INDEX('Hoja de Trabajo para listado'!$DE$153:$DG$274,MATCH($A249,'Hoja de Trabajo para listado'!$DE$153:$DE$1048576,0),MATCH((CUADRO!H$5&amp;$E249),'Hoja de Trabajo para listado'!$DE$151:$DG$151,0)),0)+IFERROR(INDEX('Hoja de Trabajo para listado'!$CD$155:$DC$1048576,MATCH($A249,'Hoja de Trabajo para listado'!$CD$155:$CD$1048576,0),MATCH((CUADRO!H$5&amp;$E249),'Hoja de Trabajo para listado'!$CD$151:$DC$151,0)),0)</f>
        <v>0</v>
      </c>
      <c r="I249" s="257">
        <f ca="1">+IFERROR(INDEX('Hoja de Trabajo para listado'!$A$155:$Z$1048576,MATCH($A249,'Hoja de Trabajo para listado'!$A$155:$A$1048576,0),MATCH((CUADRO!I$5&amp;$E249),'Hoja de Trabajo para listado'!$A$151:$Z$151,0)),0)+IFERROR(INDEX('Hoja de Trabajo para listado'!$AB$155:$BA$1048576,MATCH($A249,'Hoja de Trabajo para listado'!$AB$155:$AB$1048576,0),MATCH((CUADRO!I$5&amp;$E249),'Hoja de Trabajo para listado'!$AB$151:$BA$151,0)),0)+IFERROR(INDEX('Hoja de Trabajo para listado'!$BC$155:$CB$1048576,MATCH($A249,'Hoja de Trabajo para listado'!$BC$155:$BC$1048576,0),MATCH((CUADRO!I$5&amp;$E249),'Hoja de Trabajo para listado'!$BC$151:$CB$151,0)),0)+IFERROR(INDEX('Hoja de Trabajo para listado'!$DE$153:$DG$274,MATCH($A249,'Hoja de Trabajo para listado'!$DE$153:$DE$1048576,0),MATCH((CUADRO!I$5&amp;$E249),'Hoja de Trabajo para listado'!$DE$151:$DG$151,0)),0)+IFERROR(INDEX('Hoja de Trabajo para listado'!$CD$155:$DC$1048576,MATCH($A249,'Hoja de Trabajo para listado'!$CD$155:$CD$1048576,0),MATCH((CUADRO!I$5&amp;$E249),'Hoja de Trabajo para listado'!$CD$151:$DC$151,0)),0)</f>
        <v>0</v>
      </c>
      <c r="J249" s="257">
        <f ca="1">+IFERROR(INDEX('Hoja de Trabajo para listado'!$A$155:$Z$1048576,MATCH($A249,'Hoja de Trabajo para listado'!$A$155:$A$1048576,0),MATCH((CUADRO!J$5&amp;$E249),'Hoja de Trabajo para listado'!$A$151:$Z$151,0)),0)+IFERROR(INDEX('Hoja de Trabajo para listado'!$AB$155:$BA$1048576,MATCH($A249,'Hoja de Trabajo para listado'!$AB$155:$AB$1048576,0),MATCH((CUADRO!J$5&amp;$E249),'Hoja de Trabajo para listado'!$AB$151:$BA$151,0)),0)+IFERROR(INDEX('Hoja de Trabajo para listado'!$BC$155:$CB$1048576,MATCH($A249,'Hoja de Trabajo para listado'!$BC$155:$BC$1048576,0),MATCH((CUADRO!J$5&amp;$E249),'Hoja de Trabajo para listado'!$BC$151:$CB$151,0)),0)+IFERROR(INDEX('Hoja de Trabajo para listado'!$DE$153:$DG$274,MATCH($A249,'Hoja de Trabajo para listado'!$DE$153:$DE$1048576,0),MATCH((CUADRO!J$5&amp;$E249),'Hoja de Trabajo para listado'!$DE$151:$DG$151,0)),0)+IFERROR(INDEX('Hoja de Trabajo para listado'!$CD$155:$DC$1048576,MATCH($A249,'Hoja de Trabajo para listado'!$CD$155:$CD$1048576,0),MATCH((CUADRO!J$5&amp;$E249),'Hoja de Trabajo para listado'!$CD$151:$DC$151,0)),0)</f>
        <v>0</v>
      </c>
      <c r="K249" s="257">
        <f ca="1">+IFERROR(INDEX('Hoja de Trabajo para listado'!$A$155:$Z$1048576,MATCH($A249,'Hoja de Trabajo para listado'!$A$155:$A$1048576,0),MATCH((CUADRO!K$5&amp;$E249),'Hoja de Trabajo para listado'!$A$151:$Z$151,0)),0)+IFERROR(INDEX('Hoja de Trabajo para listado'!$AB$155:$BA$1048576,MATCH($A249,'Hoja de Trabajo para listado'!$AB$155:$AB$1048576,0),MATCH((CUADRO!K$5&amp;$E249),'Hoja de Trabajo para listado'!$AB$151:$BA$151,0)),0)+IFERROR(INDEX('Hoja de Trabajo para listado'!$BC$155:$CB$1048576,MATCH($A249,'Hoja de Trabajo para listado'!$BC$155:$BC$1048576,0),MATCH((CUADRO!K$5&amp;$E249),'Hoja de Trabajo para listado'!$BC$151:$CB$151,0)),0)+IFERROR(INDEX('Hoja de Trabajo para listado'!$DE$153:$DG$274,MATCH($A249,'Hoja de Trabajo para listado'!$DE$153:$DE$1048576,0),MATCH((CUADRO!K$5&amp;$E249),'Hoja de Trabajo para listado'!$DE$151:$DG$151,0)),0)+IFERROR(INDEX('Hoja de Trabajo para listado'!$CD$155:$DC$1048576,MATCH($A249,'Hoja de Trabajo para listado'!$CD$155:$CD$1048576,0),MATCH((CUADRO!K$5&amp;$E249),'Hoja de Trabajo para listado'!$CD$151:$DC$151,0)),0)</f>
        <v>0</v>
      </c>
      <c r="L249" s="257">
        <f ca="1">+IFERROR(INDEX('Hoja de Trabajo para listado'!$A$155:$Z$1048576,MATCH($A249,'Hoja de Trabajo para listado'!$A$155:$A$1048576,0),MATCH((CUADRO!L$5&amp;$E249),'Hoja de Trabajo para listado'!$A$151:$Z$151,0)),0)+IFERROR(INDEX('Hoja de Trabajo para listado'!$AB$155:$BA$1048576,MATCH($A249,'Hoja de Trabajo para listado'!$AB$155:$AB$1048576,0),MATCH((CUADRO!L$5&amp;$E249),'Hoja de Trabajo para listado'!$AB$151:$BA$151,0)),0)+IFERROR(INDEX('Hoja de Trabajo para listado'!$BC$155:$CB$1048576,MATCH($A249,'Hoja de Trabajo para listado'!$BC$155:$BC$1048576,0),MATCH((CUADRO!L$5&amp;$E249),'Hoja de Trabajo para listado'!$BC$151:$CB$151,0)),0)+IFERROR(INDEX('Hoja de Trabajo para listado'!$DE$153:$DG$274,MATCH($A249,'Hoja de Trabajo para listado'!$DE$153:$DE$1048576,0),MATCH((CUADRO!L$5&amp;$E249),'Hoja de Trabajo para listado'!$DE$151:$DG$151,0)),0)+IFERROR(INDEX('Hoja de Trabajo para listado'!$CD$155:$DC$1048576,MATCH($A249,'Hoja de Trabajo para listado'!$CD$155:$CD$1048576,0),MATCH((CUADRO!L$5&amp;$E249),'Hoja de Trabajo para listado'!$CD$151:$DC$151,0)),0)</f>
        <v>0</v>
      </c>
      <c r="M249" s="257">
        <f ca="1">+IFERROR(INDEX('Hoja de Trabajo para listado'!$A$155:$Z$1048576,MATCH($A249,'Hoja de Trabajo para listado'!$A$155:$A$1048576,0),MATCH((CUADRO!M$5&amp;$E249),'Hoja de Trabajo para listado'!$A$151:$Z$151,0)),0)+IFERROR(INDEX('Hoja de Trabajo para listado'!$AB$155:$BA$1048576,MATCH($A249,'Hoja de Trabajo para listado'!$AB$155:$AB$1048576,0),MATCH((CUADRO!M$5&amp;$E249),'Hoja de Trabajo para listado'!$AB$151:$BA$151,0)),0)+IFERROR(INDEX('Hoja de Trabajo para listado'!$BC$155:$CB$1048576,MATCH($A249,'Hoja de Trabajo para listado'!$BC$155:$BC$1048576,0),MATCH((CUADRO!M$5&amp;$E249),'Hoja de Trabajo para listado'!$BC$151:$CB$151,0)),0)+IFERROR(INDEX('Hoja de Trabajo para listado'!$DE$153:$DG$274,MATCH($A249,'Hoja de Trabajo para listado'!$DE$153:$DE$1048576,0),MATCH((CUADRO!M$5&amp;$E249),'Hoja de Trabajo para listado'!$DE$151:$DG$151,0)),0)+IFERROR(INDEX('Hoja de Trabajo para listado'!$CD$155:$DC$1048576,MATCH($A249,'Hoja de Trabajo para listado'!$CD$155:$CD$1048576,0),MATCH((CUADRO!M$5&amp;$E249),'Hoja de Trabajo para listado'!$CD$151:$DC$151,0)),0)</f>
        <v>0</v>
      </c>
      <c r="N249" s="257">
        <f ca="1">+IFERROR(INDEX('Hoja de Trabajo para listado'!$A$155:$Z$1048576,MATCH($A249,'Hoja de Trabajo para listado'!$A$155:$A$1048576,0),MATCH((CUADRO!N$5&amp;$E249),'Hoja de Trabajo para listado'!$A$151:$Z$151,0)),0)+IFERROR(INDEX('Hoja de Trabajo para listado'!$AB$155:$BA$1048576,MATCH($A249,'Hoja de Trabajo para listado'!$AB$155:$AB$1048576,0),MATCH((CUADRO!N$5&amp;$E249),'Hoja de Trabajo para listado'!$AB$151:$BA$151,0)),0)+IFERROR(INDEX('Hoja de Trabajo para listado'!$BC$155:$CB$1048576,MATCH($A249,'Hoja de Trabajo para listado'!$BC$155:$BC$1048576,0),MATCH((CUADRO!N$5&amp;$E249),'Hoja de Trabajo para listado'!$BC$151:$CB$151,0)),0)+IFERROR(INDEX('Hoja de Trabajo para listado'!$DE$153:$DG$274,MATCH($A249,'Hoja de Trabajo para listado'!$DE$153:$DE$1048576,0),MATCH((CUADRO!N$5&amp;$E249),'Hoja de Trabajo para listado'!$DE$151:$DG$151,0)),0)+IFERROR(INDEX('Hoja de Trabajo para listado'!$CD$155:$DC$1048576,MATCH($A249,'Hoja de Trabajo para listado'!$CD$155:$CD$1048576,0),MATCH((CUADRO!N$5&amp;$E249),'Hoja de Trabajo para listado'!$CD$151:$DC$151,0)),0)</f>
        <v>42308.4</v>
      </c>
      <c r="O249" s="257">
        <f ca="1">+IFERROR(INDEX('Hoja de Trabajo para listado'!$A$155:$Z$1048576,MATCH($A249,'Hoja de Trabajo para listado'!$A$155:$A$1048576,0),MATCH((CUADRO!O$5&amp;$E249),'Hoja de Trabajo para listado'!$A$151:$Z$151,0)),0)+IFERROR(INDEX('Hoja de Trabajo para listado'!$AB$155:$BA$1048576,MATCH($A249,'Hoja de Trabajo para listado'!$AB$155:$AB$1048576,0),MATCH((CUADRO!O$5&amp;$E249),'Hoja de Trabajo para listado'!$AB$151:$BA$151,0)),0)+IFERROR(INDEX('Hoja de Trabajo para listado'!$BC$155:$CB$1048576,MATCH($A249,'Hoja de Trabajo para listado'!$BC$155:$BC$1048576,0),MATCH((CUADRO!O$5&amp;$E249),'Hoja de Trabajo para listado'!$BC$151:$CB$151,0)),0)+IFERROR(INDEX('Hoja de Trabajo para listado'!$DE$153:$DG$274,MATCH($A249,'Hoja de Trabajo para listado'!$DE$153:$DE$1048576,0),MATCH((CUADRO!O$5&amp;$E249),'Hoja de Trabajo para listado'!$DE$151:$DG$151,0)),0)+IFERROR(INDEX('Hoja de Trabajo para listado'!$CD$155:$DC$1048576,MATCH($A249,'Hoja de Trabajo para listado'!$CD$155:$CD$1048576,0),MATCH((CUADRO!O$5&amp;$E249),'Hoja de Trabajo para listado'!$CD$151:$DC$151,0)),0)</f>
        <v>0</v>
      </c>
      <c r="P249" s="257">
        <f ca="1">+IFERROR(INDEX('Hoja de Trabajo para listado'!$A$155:$Z$1048576,MATCH($A249,'Hoja de Trabajo para listado'!$A$155:$A$1048576,0),MATCH((CUADRO!P$5&amp;$E249),'Hoja de Trabajo para listado'!$A$151:$Z$151,0)),0)+IFERROR(INDEX('Hoja de Trabajo para listado'!$AB$155:$BA$1048576,MATCH($A249,'Hoja de Trabajo para listado'!$AB$155:$AB$1048576,0),MATCH((CUADRO!P$5&amp;$E249),'Hoja de Trabajo para listado'!$AB$151:$BA$151,0)),0)+IFERROR(INDEX('Hoja de Trabajo para listado'!$BC$155:$CB$1048576,MATCH($A249,'Hoja de Trabajo para listado'!$BC$155:$BC$1048576,0),MATCH((CUADRO!P$5&amp;$E249),'Hoja de Trabajo para listado'!$BC$151:$CB$151,0)),0)+IFERROR(INDEX('Hoja de Trabajo para listado'!$DE$153:$DG$274,MATCH($A249,'Hoja de Trabajo para listado'!$DE$153:$DE$1048576,0),MATCH((CUADRO!P$5&amp;$E249),'Hoja de Trabajo para listado'!$DE$151:$DG$151,0)),0)+IFERROR(INDEX('Hoja de Trabajo para listado'!$CD$155:$DC$1048576,MATCH($A249,'Hoja de Trabajo para listado'!$CD$155:$CD$1048576,0),MATCH((CUADRO!P$5&amp;$E249),'Hoja de Trabajo para listado'!$CD$151:$DC$151,0)),0)</f>
        <v>0</v>
      </c>
      <c r="Q249" s="257">
        <f ca="1">+IFERROR(INDEX('Hoja de Trabajo para listado'!$A$155:$Z$1048576,MATCH($A249,'Hoja de Trabajo para listado'!$A$155:$A$1048576,0),MATCH((CUADRO!Q$5&amp;$E249),'Hoja de Trabajo para listado'!$A$151:$Z$151,0)),0)+IFERROR(INDEX('Hoja de Trabajo para listado'!$AB$155:$BA$1048576,MATCH($A249,'Hoja de Trabajo para listado'!$AB$155:$AB$1048576,0),MATCH((CUADRO!Q$5&amp;$E249),'Hoja de Trabajo para listado'!$AB$151:$BA$151,0)),0)+IFERROR(INDEX('Hoja de Trabajo para listado'!$BC$155:$CB$1048576,MATCH($A249,'Hoja de Trabajo para listado'!$BC$155:$BC$1048576,0),MATCH((CUADRO!Q$5&amp;$E249),'Hoja de Trabajo para listado'!$BC$151:$CB$151,0)),0)+IFERROR(INDEX('Hoja de Trabajo para listado'!$DE$153:$DG$274,MATCH($A249,'Hoja de Trabajo para listado'!$DE$153:$DE$1048576,0),MATCH((CUADRO!Q$5&amp;$E249),'Hoja de Trabajo para listado'!$DE$151:$DG$151,0)),0)+IFERROR(INDEX('Hoja de Trabajo para listado'!$CD$155:$DC$1048576,MATCH($A249,'Hoja de Trabajo para listado'!$CD$155:$CD$1048576,0),MATCH((CUADRO!Q$5&amp;$E249),'Hoja de Trabajo para listado'!$CD$151:$DC$151,0)),0)</f>
        <v>0</v>
      </c>
      <c r="R249" s="257">
        <f t="shared" ca="1" si="8"/>
        <v>42308.4</v>
      </c>
      <c r="S249" s="277">
        <f ca="1">+R248+R249</f>
        <v>42308.4</v>
      </c>
      <c r="T249" s="257">
        <f ca="1">+S249</f>
        <v>42308.4</v>
      </c>
      <c r="U249" s="256">
        <f t="shared" si="9"/>
        <v>2</v>
      </c>
      <c r="V249" s="362" t="str">
        <f>+VLOOKUP(A249,bd_lista!$A$3:$E$590,5,FALSE)</f>
        <v>Instituciones Descentralizadas</v>
      </c>
      <c r="W249" s="362"/>
      <c r="X249" s="254">
        <f>+VLOOKUP(A249,[2]Sheet1!$A$13:$D$744,4,FALSE)</f>
        <v>0</v>
      </c>
      <c r="Y249" s="254" t="e">
        <f>+VLOOKUP(X249,bd_lista!$A$3:$C$590,3,FALSE)</f>
        <v>#N/A</v>
      </c>
      <c r="Z249" s="314"/>
      <c r="AA249" s="350"/>
    </row>
    <row r="250" spans="1:27" ht="15" customHeight="1">
      <c r="A250" s="264">
        <v>212</v>
      </c>
      <c r="B250" s="306">
        <f>+A250</f>
        <v>212</v>
      </c>
      <c r="C250" s="259" t="str">
        <f>+VLOOKUP(A250,bd_lista!$A$3:$C$590,3,FALSE)</f>
        <v>Instituto Nacional de Reforma Agraria</v>
      </c>
      <c r="D250" s="361" t="str">
        <f>+C250</f>
        <v>Instituto Nacional de Reforma Agraria</v>
      </c>
      <c r="E250" s="259" t="s">
        <v>1313</v>
      </c>
      <c r="F250" s="255">
        <f ca="1">+IFERROR(INDEX('Hoja de Trabajo para listado'!$A$155:$Z$1048576,MATCH($A250,'Hoja de Trabajo para listado'!$A$155:$A$1048576,0),MATCH((CUADRO!F$5&amp;$E250),'Hoja de Trabajo para listado'!$A$151:$Z$151,0)),0)+IFERROR(INDEX('Hoja de Trabajo para listado'!$AB$155:$BA$1048576,MATCH($A250,'Hoja de Trabajo para listado'!$AB$155:$AB$1048576,0),MATCH((CUADRO!F$5&amp;$E250),'Hoja de Trabajo para listado'!$AB$151:$BA$151,0)),0)+IFERROR(INDEX('Hoja de Trabajo para listado'!$BC$155:$CB$1048576,MATCH($A250,'Hoja de Trabajo para listado'!$BC$155:$BC$1048576,0),MATCH((CUADRO!F$5&amp;$E250),'Hoja de Trabajo para listado'!$BC$151:$CB$151,0)),0)+IFERROR(INDEX('Hoja de Trabajo para listado'!$DE$153:$DG$274,MATCH($A250,'Hoja de Trabajo para listado'!$DE$153:$DE$1048576,0),MATCH((CUADRO!F$5&amp;$E250),'Hoja de Trabajo para listado'!$DE$151:$DG$151,0)),0)+IFERROR(INDEX('Hoja de Trabajo para listado'!$CD$155:$DC$1048576,MATCH($A250,'Hoja de Trabajo para listado'!$CD$155:$CD$1048576,0),MATCH((CUADRO!F$5&amp;$E250),'Hoja de Trabajo para listado'!$CD$151:$DC$151,0)),0)</f>
        <v>0</v>
      </c>
      <c r="G250" s="255">
        <f ca="1">+IFERROR(INDEX('Hoja de Trabajo para listado'!$A$155:$Z$1048576,MATCH($A250,'Hoja de Trabajo para listado'!$A$155:$A$1048576,0),MATCH((CUADRO!G$5&amp;$E250),'Hoja de Trabajo para listado'!$A$151:$Z$151,0)),0)+IFERROR(INDEX('Hoja de Trabajo para listado'!$AB$155:$BA$1048576,MATCH($A250,'Hoja de Trabajo para listado'!$AB$155:$AB$1048576,0),MATCH((CUADRO!G$5&amp;$E250),'Hoja de Trabajo para listado'!$AB$151:$BA$151,0)),0)+IFERROR(INDEX('Hoja de Trabajo para listado'!$BC$155:$CB$1048576,MATCH($A250,'Hoja de Trabajo para listado'!$BC$155:$BC$1048576,0),MATCH((CUADRO!G$5&amp;$E250),'Hoja de Trabajo para listado'!$BC$151:$CB$151,0)),0)+IFERROR(INDEX('Hoja de Trabajo para listado'!$DE$153:$DG$274,MATCH($A250,'Hoja de Trabajo para listado'!$DE$153:$DE$1048576,0),MATCH((CUADRO!G$5&amp;$E250),'Hoja de Trabajo para listado'!$DE$151:$DG$151,0)),0)+IFERROR(INDEX('Hoja de Trabajo para listado'!$CD$155:$DC$1048576,MATCH($A250,'Hoja de Trabajo para listado'!$CD$155:$CD$1048576,0),MATCH((CUADRO!G$5&amp;$E250),'Hoja de Trabajo para listado'!$CD$151:$DC$151,0)),0)</f>
        <v>0</v>
      </c>
      <c r="H250" s="255">
        <f ca="1">+IFERROR(INDEX('Hoja de Trabajo para listado'!$A$155:$Z$1048576,MATCH($A250,'Hoja de Trabajo para listado'!$A$155:$A$1048576,0),MATCH((CUADRO!H$5&amp;$E250),'Hoja de Trabajo para listado'!$A$151:$Z$151,0)),0)+IFERROR(INDEX('Hoja de Trabajo para listado'!$AB$155:$BA$1048576,MATCH($A250,'Hoja de Trabajo para listado'!$AB$155:$AB$1048576,0),MATCH((CUADRO!H$5&amp;$E250),'Hoja de Trabajo para listado'!$AB$151:$BA$151,0)),0)+IFERROR(INDEX('Hoja de Trabajo para listado'!$BC$155:$CB$1048576,MATCH($A250,'Hoja de Trabajo para listado'!$BC$155:$BC$1048576,0),MATCH((CUADRO!H$5&amp;$E250),'Hoja de Trabajo para listado'!$BC$151:$CB$151,0)),0)+IFERROR(INDEX('Hoja de Trabajo para listado'!$DE$153:$DG$274,MATCH($A250,'Hoja de Trabajo para listado'!$DE$153:$DE$1048576,0),MATCH((CUADRO!H$5&amp;$E250),'Hoja de Trabajo para listado'!$DE$151:$DG$151,0)),0)+IFERROR(INDEX('Hoja de Trabajo para listado'!$CD$155:$DC$1048576,MATCH($A250,'Hoja de Trabajo para listado'!$CD$155:$CD$1048576,0),MATCH((CUADRO!H$5&amp;$E250),'Hoja de Trabajo para listado'!$CD$151:$DC$151,0)),0)</f>
        <v>0</v>
      </c>
      <c r="I250" s="255">
        <f ca="1">+IFERROR(INDEX('Hoja de Trabajo para listado'!$A$155:$Z$1048576,MATCH($A250,'Hoja de Trabajo para listado'!$A$155:$A$1048576,0),MATCH((CUADRO!I$5&amp;$E250),'Hoja de Trabajo para listado'!$A$151:$Z$151,0)),0)+IFERROR(INDEX('Hoja de Trabajo para listado'!$AB$155:$BA$1048576,MATCH($A250,'Hoja de Trabajo para listado'!$AB$155:$AB$1048576,0),MATCH((CUADRO!I$5&amp;$E250),'Hoja de Trabajo para listado'!$AB$151:$BA$151,0)),0)+IFERROR(INDEX('Hoja de Trabajo para listado'!$BC$155:$CB$1048576,MATCH($A250,'Hoja de Trabajo para listado'!$BC$155:$BC$1048576,0),MATCH((CUADRO!I$5&amp;$E250),'Hoja de Trabajo para listado'!$BC$151:$CB$151,0)),0)+IFERROR(INDEX('Hoja de Trabajo para listado'!$DE$153:$DG$274,MATCH($A250,'Hoja de Trabajo para listado'!$DE$153:$DE$1048576,0),MATCH((CUADRO!I$5&amp;$E250),'Hoja de Trabajo para listado'!$DE$151:$DG$151,0)),0)+IFERROR(INDEX('Hoja de Trabajo para listado'!$CD$155:$DC$1048576,MATCH($A250,'Hoja de Trabajo para listado'!$CD$155:$CD$1048576,0),MATCH((CUADRO!I$5&amp;$E250),'Hoja de Trabajo para listado'!$CD$151:$DC$151,0)),0)</f>
        <v>0</v>
      </c>
      <c r="J250" s="255">
        <f ca="1">+IFERROR(INDEX('Hoja de Trabajo para listado'!$A$155:$Z$1048576,MATCH($A250,'Hoja de Trabajo para listado'!$A$155:$A$1048576,0),MATCH((CUADRO!J$5&amp;$E250),'Hoja de Trabajo para listado'!$A$151:$Z$151,0)),0)+IFERROR(INDEX('Hoja de Trabajo para listado'!$AB$155:$BA$1048576,MATCH($A250,'Hoja de Trabajo para listado'!$AB$155:$AB$1048576,0),MATCH((CUADRO!J$5&amp;$E250),'Hoja de Trabajo para listado'!$AB$151:$BA$151,0)),0)+IFERROR(INDEX('Hoja de Trabajo para listado'!$BC$155:$CB$1048576,MATCH($A250,'Hoja de Trabajo para listado'!$BC$155:$BC$1048576,0),MATCH((CUADRO!J$5&amp;$E250),'Hoja de Trabajo para listado'!$BC$151:$CB$151,0)),0)+IFERROR(INDEX('Hoja de Trabajo para listado'!$DE$153:$DG$274,MATCH($A250,'Hoja de Trabajo para listado'!$DE$153:$DE$1048576,0),MATCH((CUADRO!J$5&amp;$E250),'Hoja de Trabajo para listado'!$DE$151:$DG$151,0)),0)+IFERROR(INDEX('Hoja de Trabajo para listado'!$CD$155:$DC$1048576,MATCH($A250,'Hoja de Trabajo para listado'!$CD$155:$CD$1048576,0),MATCH((CUADRO!J$5&amp;$E250),'Hoja de Trabajo para listado'!$CD$151:$DC$151,0)),0)</f>
        <v>0</v>
      </c>
      <c r="K250" s="255">
        <f ca="1">+IFERROR(INDEX('Hoja de Trabajo para listado'!$A$155:$Z$1048576,MATCH($A250,'Hoja de Trabajo para listado'!$A$155:$A$1048576,0),MATCH((CUADRO!K$5&amp;$E250),'Hoja de Trabajo para listado'!$A$151:$Z$151,0)),0)+IFERROR(INDEX('Hoja de Trabajo para listado'!$AB$155:$BA$1048576,MATCH($A250,'Hoja de Trabajo para listado'!$AB$155:$AB$1048576,0),MATCH((CUADRO!K$5&amp;$E250),'Hoja de Trabajo para listado'!$AB$151:$BA$151,0)),0)+IFERROR(INDEX('Hoja de Trabajo para listado'!$BC$155:$CB$1048576,MATCH($A250,'Hoja de Trabajo para listado'!$BC$155:$BC$1048576,0),MATCH((CUADRO!K$5&amp;$E250),'Hoja de Trabajo para listado'!$BC$151:$CB$151,0)),0)+IFERROR(INDEX('Hoja de Trabajo para listado'!$DE$153:$DG$274,MATCH($A250,'Hoja de Trabajo para listado'!$DE$153:$DE$1048576,0),MATCH((CUADRO!K$5&amp;$E250),'Hoja de Trabajo para listado'!$DE$151:$DG$151,0)),0)+IFERROR(INDEX('Hoja de Trabajo para listado'!$CD$155:$DC$1048576,MATCH($A250,'Hoja de Trabajo para listado'!$CD$155:$CD$1048576,0),MATCH((CUADRO!K$5&amp;$E250),'Hoja de Trabajo para listado'!$CD$151:$DC$151,0)),0)</f>
        <v>0</v>
      </c>
      <c r="L250" s="255">
        <f ca="1">+IFERROR(INDEX('Hoja de Trabajo para listado'!$A$155:$Z$1048576,MATCH($A250,'Hoja de Trabajo para listado'!$A$155:$A$1048576,0),MATCH((CUADRO!L$5&amp;$E250),'Hoja de Trabajo para listado'!$A$151:$Z$151,0)),0)+IFERROR(INDEX('Hoja de Trabajo para listado'!$AB$155:$BA$1048576,MATCH($A250,'Hoja de Trabajo para listado'!$AB$155:$AB$1048576,0),MATCH((CUADRO!L$5&amp;$E250),'Hoja de Trabajo para listado'!$AB$151:$BA$151,0)),0)+IFERROR(INDEX('Hoja de Trabajo para listado'!$BC$155:$CB$1048576,MATCH($A250,'Hoja de Trabajo para listado'!$BC$155:$BC$1048576,0),MATCH((CUADRO!L$5&amp;$E250),'Hoja de Trabajo para listado'!$BC$151:$CB$151,0)),0)+IFERROR(INDEX('Hoja de Trabajo para listado'!$DE$153:$DG$274,MATCH($A250,'Hoja de Trabajo para listado'!$DE$153:$DE$1048576,0),MATCH((CUADRO!L$5&amp;$E250),'Hoja de Trabajo para listado'!$DE$151:$DG$151,0)),0)+IFERROR(INDEX('Hoja de Trabajo para listado'!$CD$155:$DC$1048576,MATCH($A250,'Hoja de Trabajo para listado'!$CD$155:$CD$1048576,0),MATCH((CUADRO!L$5&amp;$E250),'Hoja de Trabajo para listado'!$CD$151:$DC$151,0)),0)</f>
        <v>0</v>
      </c>
      <c r="M250" s="255">
        <f ca="1">+IFERROR(INDEX('Hoja de Trabajo para listado'!$A$155:$Z$1048576,MATCH($A250,'Hoja de Trabajo para listado'!$A$155:$A$1048576,0),MATCH((CUADRO!M$5&amp;$E250),'Hoja de Trabajo para listado'!$A$151:$Z$151,0)),0)+IFERROR(INDEX('Hoja de Trabajo para listado'!$AB$155:$BA$1048576,MATCH($A250,'Hoja de Trabajo para listado'!$AB$155:$AB$1048576,0),MATCH((CUADRO!M$5&amp;$E250),'Hoja de Trabajo para listado'!$AB$151:$BA$151,0)),0)+IFERROR(INDEX('Hoja de Trabajo para listado'!$BC$155:$CB$1048576,MATCH($A250,'Hoja de Trabajo para listado'!$BC$155:$BC$1048576,0),MATCH((CUADRO!M$5&amp;$E250),'Hoja de Trabajo para listado'!$BC$151:$CB$151,0)),0)+IFERROR(INDEX('Hoja de Trabajo para listado'!$DE$153:$DG$274,MATCH($A250,'Hoja de Trabajo para listado'!$DE$153:$DE$1048576,0),MATCH((CUADRO!M$5&amp;$E250),'Hoja de Trabajo para listado'!$DE$151:$DG$151,0)),0)+IFERROR(INDEX('Hoja de Trabajo para listado'!$CD$155:$DC$1048576,MATCH($A250,'Hoja de Trabajo para listado'!$CD$155:$CD$1048576,0),MATCH((CUADRO!M$5&amp;$E250),'Hoja de Trabajo para listado'!$CD$151:$DC$151,0)),0)</f>
        <v>0</v>
      </c>
      <c r="N250" s="255">
        <f ca="1">+IFERROR(INDEX('Hoja de Trabajo para listado'!$A$155:$Z$1048576,MATCH($A250,'Hoja de Trabajo para listado'!$A$155:$A$1048576,0),MATCH((CUADRO!N$5&amp;$E250),'Hoja de Trabajo para listado'!$A$151:$Z$151,0)),0)+IFERROR(INDEX('Hoja de Trabajo para listado'!$AB$155:$BA$1048576,MATCH($A250,'Hoja de Trabajo para listado'!$AB$155:$AB$1048576,0),MATCH((CUADRO!N$5&amp;$E250),'Hoja de Trabajo para listado'!$AB$151:$BA$151,0)),0)+IFERROR(INDEX('Hoja de Trabajo para listado'!$BC$155:$CB$1048576,MATCH($A250,'Hoja de Trabajo para listado'!$BC$155:$BC$1048576,0),MATCH((CUADRO!N$5&amp;$E250),'Hoja de Trabajo para listado'!$BC$151:$CB$151,0)),0)+IFERROR(INDEX('Hoja de Trabajo para listado'!$DE$153:$DG$274,MATCH($A250,'Hoja de Trabajo para listado'!$DE$153:$DE$1048576,0),MATCH((CUADRO!N$5&amp;$E250),'Hoja de Trabajo para listado'!$DE$151:$DG$151,0)),0)+IFERROR(INDEX('Hoja de Trabajo para listado'!$CD$155:$DC$1048576,MATCH($A250,'Hoja de Trabajo para listado'!$CD$155:$CD$1048576,0),MATCH((CUADRO!N$5&amp;$E250),'Hoja de Trabajo para listado'!$CD$151:$DC$151,0)),0)</f>
        <v>0</v>
      </c>
      <c r="O250" s="255">
        <f ca="1">+IFERROR(INDEX('Hoja de Trabajo para listado'!$A$155:$Z$1048576,MATCH($A250,'Hoja de Trabajo para listado'!$A$155:$A$1048576,0),MATCH((CUADRO!O$5&amp;$E250),'Hoja de Trabajo para listado'!$A$151:$Z$151,0)),0)+IFERROR(INDEX('Hoja de Trabajo para listado'!$AB$155:$BA$1048576,MATCH($A250,'Hoja de Trabajo para listado'!$AB$155:$AB$1048576,0),MATCH((CUADRO!O$5&amp;$E250),'Hoja de Trabajo para listado'!$AB$151:$BA$151,0)),0)+IFERROR(INDEX('Hoja de Trabajo para listado'!$BC$155:$CB$1048576,MATCH($A250,'Hoja de Trabajo para listado'!$BC$155:$BC$1048576,0),MATCH((CUADRO!O$5&amp;$E250),'Hoja de Trabajo para listado'!$BC$151:$CB$151,0)),0)+IFERROR(INDEX('Hoja de Trabajo para listado'!$DE$153:$DG$274,MATCH($A250,'Hoja de Trabajo para listado'!$DE$153:$DE$1048576,0),MATCH((CUADRO!O$5&amp;$E250),'Hoja de Trabajo para listado'!$DE$151:$DG$151,0)),0)+IFERROR(INDEX('Hoja de Trabajo para listado'!$CD$155:$DC$1048576,MATCH($A250,'Hoja de Trabajo para listado'!$CD$155:$CD$1048576,0),MATCH((CUADRO!O$5&amp;$E250),'Hoja de Trabajo para listado'!$CD$151:$DC$151,0)),0)</f>
        <v>0</v>
      </c>
      <c r="P250" s="255">
        <f ca="1">+IFERROR(INDEX('Hoja de Trabajo para listado'!$A$155:$Z$1048576,MATCH($A250,'Hoja de Trabajo para listado'!$A$155:$A$1048576,0),MATCH((CUADRO!P$5&amp;$E250),'Hoja de Trabajo para listado'!$A$151:$Z$151,0)),0)+IFERROR(INDEX('Hoja de Trabajo para listado'!$AB$155:$BA$1048576,MATCH($A250,'Hoja de Trabajo para listado'!$AB$155:$AB$1048576,0),MATCH((CUADRO!P$5&amp;$E250),'Hoja de Trabajo para listado'!$AB$151:$BA$151,0)),0)+IFERROR(INDEX('Hoja de Trabajo para listado'!$BC$155:$CB$1048576,MATCH($A250,'Hoja de Trabajo para listado'!$BC$155:$BC$1048576,0),MATCH((CUADRO!P$5&amp;$E250),'Hoja de Trabajo para listado'!$BC$151:$CB$151,0)),0)+IFERROR(INDEX('Hoja de Trabajo para listado'!$DE$153:$DG$274,MATCH($A250,'Hoja de Trabajo para listado'!$DE$153:$DE$1048576,0),MATCH((CUADRO!P$5&amp;$E250),'Hoja de Trabajo para listado'!$DE$151:$DG$151,0)),0)+IFERROR(INDEX('Hoja de Trabajo para listado'!$CD$155:$DC$1048576,MATCH($A250,'Hoja de Trabajo para listado'!$CD$155:$CD$1048576,0),MATCH((CUADRO!P$5&amp;$E250),'Hoja de Trabajo para listado'!$CD$151:$DC$151,0)),0)</f>
        <v>0</v>
      </c>
      <c r="Q250" s="255">
        <f ca="1">+IFERROR(INDEX('Hoja de Trabajo para listado'!$A$155:$Z$1048576,MATCH($A250,'Hoja de Trabajo para listado'!$A$155:$A$1048576,0),MATCH((CUADRO!Q$5&amp;$E250),'Hoja de Trabajo para listado'!$A$151:$Z$151,0)),0)+IFERROR(INDEX('Hoja de Trabajo para listado'!$AB$155:$BA$1048576,MATCH($A250,'Hoja de Trabajo para listado'!$AB$155:$AB$1048576,0),MATCH((CUADRO!Q$5&amp;$E250),'Hoja de Trabajo para listado'!$AB$151:$BA$151,0)),0)+IFERROR(INDEX('Hoja de Trabajo para listado'!$BC$155:$CB$1048576,MATCH($A250,'Hoja de Trabajo para listado'!$BC$155:$BC$1048576,0),MATCH((CUADRO!Q$5&amp;$E250),'Hoja de Trabajo para listado'!$BC$151:$CB$151,0)),0)+IFERROR(INDEX('Hoja de Trabajo para listado'!$DE$153:$DG$274,MATCH($A250,'Hoja de Trabajo para listado'!$DE$153:$DE$1048576,0),MATCH((CUADRO!Q$5&amp;$E250),'Hoja de Trabajo para listado'!$DE$151:$DG$151,0)),0)+IFERROR(INDEX('Hoja de Trabajo para listado'!$CD$155:$DC$1048576,MATCH($A250,'Hoja de Trabajo para listado'!$CD$155:$CD$1048576,0),MATCH((CUADRO!Q$5&amp;$E250),'Hoja de Trabajo para listado'!$CD$151:$DC$151,0)),0)</f>
        <v>0</v>
      </c>
      <c r="R250" s="255">
        <f t="shared" ca="1" si="8"/>
        <v>0</v>
      </c>
      <c r="S250" s="255"/>
      <c r="T250" s="255">
        <f ca="1">+T251</f>
        <v>36907.770000000004</v>
      </c>
      <c r="U250" s="254">
        <f t="shared" si="9"/>
        <v>1</v>
      </c>
      <c r="V250" s="362" t="str">
        <f>+VLOOKUP(A250,bd_lista!$A$3:$E$590,5,FALSE)</f>
        <v>Instituciones Descentralizadas</v>
      </c>
      <c r="W250" s="361" t="str">
        <f>+V250</f>
        <v>Instituciones Descentralizadas</v>
      </c>
      <c r="X250" s="254">
        <f>+VLOOKUP(A250,[2]Sheet1!$A$13:$D$744,4,FALSE)</f>
        <v>47</v>
      </c>
      <c r="Y250" s="254" t="str">
        <f>+VLOOKUP(X250,bd_lista!$A$3:$C$590,3,FALSE)</f>
        <v>Ministerio de Desarrollo Rural y Tierras</v>
      </c>
      <c r="Z250" s="316">
        <f>+X250</f>
        <v>47</v>
      </c>
      <c r="AA250" s="348" t="str">
        <f>+Y250</f>
        <v>Ministerio de Desarrollo Rural y Tierras</v>
      </c>
    </row>
    <row r="251" spans="1:27" ht="15" customHeight="1">
      <c r="A251" s="32">
        <v>212</v>
      </c>
      <c r="B251" s="307"/>
      <c r="C251" s="362" t="str">
        <f>+VLOOKUP(A251,bd_lista!$A$3:$C$590,3,FALSE)</f>
        <v>Instituto Nacional de Reforma Agraria</v>
      </c>
      <c r="D251" s="362"/>
      <c r="E251" s="362" t="s">
        <v>1314</v>
      </c>
      <c r="F251" s="257">
        <f ca="1">+IFERROR(INDEX('Hoja de Trabajo para listado'!$A$155:$Z$1048576,MATCH($A251,'Hoja de Trabajo para listado'!$A$155:$A$1048576,0),MATCH((CUADRO!F$5&amp;$E251),'Hoja de Trabajo para listado'!$A$151:$Z$151,0)),0)+IFERROR(INDEX('Hoja de Trabajo para listado'!$AB$155:$BA$1048576,MATCH($A251,'Hoja de Trabajo para listado'!$AB$155:$AB$1048576,0),MATCH((CUADRO!F$5&amp;$E251),'Hoja de Trabajo para listado'!$AB$151:$BA$151,0)),0)+IFERROR(INDEX('Hoja de Trabajo para listado'!$BC$155:$CB$1048576,MATCH($A251,'Hoja de Trabajo para listado'!$BC$155:$BC$1048576,0),MATCH((CUADRO!F$5&amp;$E251),'Hoja de Trabajo para listado'!$BC$151:$CB$151,0)),0)+IFERROR(INDEX('Hoja de Trabajo para listado'!$DE$153:$DG$274,MATCH($A251,'Hoja de Trabajo para listado'!$DE$153:$DE$1048576,0),MATCH((CUADRO!F$5&amp;$E251),'Hoja de Trabajo para listado'!$DE$151:$DG$151,0)),0)+IFERROR(INDEX('Hoja de Trabajo para listado'!$CD$155:$DC$1048576,MATCH($A251,'Hoja de Trabajo para listado'!$CD$155:$CD$1048576,0),MATCH((CUADRO!F$5&amp;$E251),'Hoja de Trabajo para listado'!$CD$151:$DC$151,0)),0)</f>
        <v>0</v>
      </c>
      <c r="G251" s="257">
        <f ca="1">+IFERROR(INDEX('Hoja de Trabajo para listado'!$A$155:$Z$1048576,MATCH($A251,'Hoja de Trabajo para listado'!$A$155:$A$1048576,0),MATCH((CUADRO!G$5&amp;$E251),'Hoja de Trabajo para listado'!$A$151:$Z$151,0)),0)+IFERROR(INDEX('Hoja de Trabajo para listado'!$AB$155:$BA$1048576,MATCH($A251,'Hoja de Trabajo para listado'!$AB$155:$AB$1048576,0),MATCH((CUADRO!G$5&amp;$E251),'Hoja de Trabajo para listado'!$AB$151:$BA$151,0)),0)+IFERROR(INDEX('Hoja de Trabajo para listado'!$BC$155:$CB$1048576,MATCH($A251,'Hoja de Trabajo para listado'!$BC$155:$BC$1048576,0),MATCH((CUADRO!G$5&amp;$E251),'Hoja de Trabajo para listado'!$BC$151:$CB$151,0)),0)+IFERROR(INDEX('Hoja de Trabajo para listado'!$DE$153:$DG$274,MATCH($A251,'Hoja de Trabajo para listado'!$DE$153:$DE$1048576,0),MATCH((CUADRO!G$5&amp;$E251),'Hoja de Trabajo para listado'!$DE$151:$DG$151,0)),0)+IFERROR(INDEX('Hoja de Trabajo para listado'!$CD$155:$DC$1048576,MATCH($A251,'Hoja de Trabajo para listado'!$CD$155:$CD$1048576,0),MATCH((CUADRO!G$5&amp;$E251),'Hoja de Trabajo para listado'!$CD$151:$DC$151,0)),0)</f>
        <v>0</v>
      </c>
      <c r="H251" s="257">
        <f ca="1">+IFERROR(INDEX('Hoja de Trabajo para listado'!$A$155:$Z$1048576,MATCH($A251,'Hoja de Trabajo para listado'!$A$155:$A$1048576,0),MATCH((CUADRO!H$5&amp;$E251),'Hoja de Trabajo para listado'!$A$151:$Z$151,0)),0)+IFERROR(INDEX('Hoja de Trabajo para listado'!$AB$155:$BA$1048576,MATCH($A251,'Hoja de Trabajo para listado'!$AB$155:$AB$1048576,0),MATCH((CUADRO!H$5&amp;$E251),'Hoja de Trabajo para listado'!$AB$151:$BA$151,0)),0)+IFERROR(INDEX('Hoja de Trabajo para listado'!$BC$155:$CB$1048576,MATCH($A251,'Hoja de Trabajo para listado'!$BC$155:$BC$1048576,0),MATCH((CUADRO!H$5&amp;$E251),'Hoja de Trabajo para listado'!$BC$151:$CB$151,0)),0)+IFERROR(INDEX('Hoja de Trabajo para listado'!$DE$153:$DG$274,MATCH($A251,'Hoja de Trabajo para listado'!$DE$153:$DE$1048576,0),MATCH((CUADRO!H$5&amp;$E251),'Hoja de Trabajo para listado'!$DE$151:$DG$151,0)),0)+IFERROR(INDEX('Hoja de Trabajo para listado'!$CD$155:$DC$1048576,MATCH($A251,'Hoja de Trabajo para listado'!$CD$155:$CD$1048576,0),MATCH((CUADRO!H$5&amp;$E251),'Hoja de Trabajo para listado'!$CD$151:$DC$151,0)),0)</f>
        <v>0</v>
      </c>
      <c r="I251" s="257">
        <f ca="1">+IFERROR(INDEX('Hoja de Trabajo para listado'!$A$155:$Z$1048576,MATCH($A251,'Hoja de Trabajo para listado'!$A$155:$A$1048576,0),MATCH((CUADRO!I$5&amp;$E251),'Hoja de Trabajo para listado'!$A$151:$Z$151,0)),0)+IFERROR(INDEX('Hoja de Trabajo para listado'!$AB$155:$BA$1048576,MATCH($A251,'Hoja de Trabajo para listado'!$AB$155:$AB$1048576,0),MATCH((CUADRO!I$5&amp;$E251),'Hoja de Trabajo para listado'!$AB$151:$BA$151,0)),0)+IFERROR(INDEX('Hoja de Trabajo para listado'!$BC$155:$CB$1048576,MATCH($A251,'Hoja de Trabajo para listado'!$BC$155:$BC$1048576,0),MATCH((CUADRO!I$5&amp;$E251),'Hoja de Trabajo para listado'!$BC$151:$CB$151,0)),0)+IFERROR(INDEX('Hoja de Trabajo para listado'!$DE$153:$DG$274,MATCH($A251,'Hoja de Trabajo para listado'!$DE$153:$DE$1048576,0),MATCH((CUADRO!I$5&amp;$E251),'Hoja de Trabajo para listado'!$DE$151:$DG$151,0)),0)+IFERROR(INDEX('Hoja de Trabajo para listado'!$CD$155:$DC$1048576,MATCH($A251,'Hoja de Trabajo para listado'!$CD$155:$CD$1048576,0),MATCH((CUADRO!I$5&amp;$E251),'Hoja de Trabajo para listado'!$CD$151:$DC$151,0)),0)</f>
        <v>0</v>
      </c>
      <c r="J251" s="257">
        <f ca="1">+IFERROR(INDEX('Hoja de Trabajo para listado'!$A$155:$Z$1048576,MATCH($A251,'Hoja de Trabajo para listado'!$A$155:$A$1048576,0),MATCH((CUADRO!J$5&amp;$E251),'Hoja de Trabajo para listado'!$A$151:$Z$151,0)),0)+IFERROR(INDEX('Hoja de Trabajo para listado'!$AB$155:$BA$1048576,MATCH($A251,'Hoja de Trabajo para listado'!$AB$155:$AB$1048576,0),MATCH((CUADRO!J$5&amp;$E251),'Hoja de Trabajo para listado'!$AB$151:$BA$151,0)),0)+IFERROR(INDEX('Hoja de Trabajo para listado'!$BC$155:$CB$1048576,MATCH($A251,'Hoja de Trabajo para listado'!$BC$155:$BC$1048576,0),MATCH((CUADRO!J$5&amp;$E251),'Hoja de Trabajo para listado'!$BC$151:$CB$151,0)),0)+IFERROR(INDEX('Hoja de Trabajo para listado'!$DE$153:$DG$274,MATCH($A251,'Hoja de Trabajo para listado'!$DE$153:$DE$1048576,0),MATCH((CUADRO!J$5&amp;$E251),'Hoja de Trabajo para listado'!$DE$151:$DG$151,0)),0)+IFERROR(INDEX('Hoja de Trabajo para listado'!$CD$155:$DC$1048576,MATCH($A251,'Hoja de Trabajo para listado'!$CD$155:$CD$1048576,0),MATCH((CUADRO!J$5&amp;$E251),'Hoja de Trabajo para listado'!$CD$151:$DC$151,0)),0)</f>
        <v>0</v>
      </c>
      <c r="K251" s="257">
        <f ca="1">+IFERROR(INDEX('Hoja de Trabajo para listado'!$A$155:$Z$1048576,MATCH($A251,'Hoja de Trabajo para listado'!$A$155:$A$1048576,0),MATCH((CUADRO!K$5&amp;$E251),'Hoja de Trabajo para listado'!$A$151:$Z$151,0)),0)+IFERROR(INDEX('Hoja de Trabajo para listado'!$AB$155:$BA$1048576,MATCH($A251,'Hoja de Trabajo para listado'!$AB$155:$AB$1048576,0),MATCH((CUADRO!K$5&amp;$E251),'Hoja de Trabajo para listado'!$AB$151:$BA$151,0)),0)+IFERROR(INDEX('Hoja de Trabajo para listado'!$BC$155:$CB$1048576,MATCH($A251,'Hoja de Trabajo para listado'!$BC$155:$BC$1048576,0),MATCH((CUADRO!K$5&amp;$E251),'Hoja de Trabajo para listado'!$BC$151:$CB$151,0)),0)+IFERROR(INDEX('Hoja de Trabajo para listado'!$DE$153:$DG$274,MATCH($A251,'Hoja de Trabajo para listado'!$DE$153:$DE$1048576,0),MATCH((CUADRO!K$5&amp;$E251),'Hoja de Trabajo para listado'!$DE$151:$DG$151,0)),0)+IFERROR(INDEX('Hoja de Trabajo para listado'!$CD$155:$DC$1048576,MATCH($A251,'Hoja de Trabajo para listado'!$CD$155:$CD$1048576,0),MATCH((CUADRO!K$5&amp;$E251),'Hoja de Trabajo para listado'!$CD$151:$DC$151,0)),0)</f>
        <v>0</v>
      </c>
      <c r="L251" s="257">
        <f ca="1">+IFERROR(INDEX('Hoja de Trabajo para listado'!$A$155:$Z$1048576,MATCH($A251,'Hoja de Trabajo para listado'!$A$155:$A$1048576,0),MATCH((CUADRO!L$5&amp;$E251),'Hoja de Trabajo para listado'!$A$151:$Z$151,0)),0)+IFERROR(INDEX('Hoja de Trabajo para listado'!$AB$155:$BA$1048576,MATCH($A251,'Hoja de Trabajo para listado'!$AB$155:$AB$1048576,0),MATCH((CUADRO!L$5&amp;$E251),'Hoja de Trabajo para listado'!$AB$151:$BA$151,0)),0)+IFERROR(INDEX('Hoja de Trabajo para listado'!$BC$155:$CB$1048576,MATCH($A251,'Hoja de Trabajo para listado'!$BC$155:$BC$1048576,0),MATCH((CUADRO!L$5&amp;$E251),'Hoja de Trabajo para listado'!$BC$151:$CB$151,0)),0)+IFERROR(INDEX('Hoja de Trabajo para listado'!$DE$153:$DG$274,MATCH($A251,'Hoja de Trabajo para listado'!$DE$153:$DE$1048576,0),MATCH((CUADRO!L$5&amp;$E251),'Hoja de Trabajo para listado'!$DE$151:$DG$151,0)),0)+IFERROR(INDEX('Hoja de Trabajo para listado'!$CD$155:$DC$1048576,MATCH($A251,'Hoja de Trabajo para listado'!$CD$155:$CD$1048576,0),MATCH((CUADRO!L$5&amp;$E251),'Hoja de Trabajo para listado'!$CD$151:$DC$151,0)),0)</f>
        <v>8217.94</v>
      </c>
      <c r="M251" s="257">
        <f ca="1">+IFERROR(INDEX('Hoja de Trabajo para listado'!$A$155:$Z$1048576,MATCH($A251,'Hoja de Trabajo para listado'!$A$155:$A$1048576,0),MATCH((CUADRO!M$5&amp;$E251),'Hoja de Trabajo para listado'!$A$151:$Z$151,0)),0)+IFERROR(INDEX('Hoja de Trabajo para listado'!$AB$155:$BA$1048576,MATCH($A251,'Hoja de Trabajo para listado'!$AB$155:$AB$1048576,0),MATCH((CUADRO!M$5&amp;$E251),'Hoja de Trabajo para listado'!$AB$151:$BA$151,0)),0)+IFERROR(INDEX('Hoja de Trabajo para listado'!$BC$155:$CB$1048576,MATCH($A251,'Hoja de Trabajo para listado'!$BC$155:$BC$1048576,0),MATCH((CUADRO!M$5&amp;$E251),'Hoja de Trabajo para listado'!$BC$151:$CB$151,0)),0)+IFERROR(INDEX('Hoja de Trabajo para listado'!$DE$153:$DG$274,MATCH($A251,'Hoja de Trabajo para listado'!$DE$153:$DE$1048576,0),MATCH((CUADRO!M$5&amp;$E251),'Hoja de Trabajo para listado'!$DE$151:$DG$151,0)),0)+IFERROR(INDEX('Hoja de Trabajo para listado'!$CD$155:$DC$1048576,MATCH($A251,'Hoja de Trabajo para listado'!$CD$155:$CD$1048576,0),MATCH((CUADRO!M$5&amp;$E251),'Hoja de Trabajo para listado'!$CD$151:$DC$151,0)),0)</f>
        <v>28569.83</v>
      </c>
      <c r="N251" s="257">
        <f ca="1">+IFERROR(INDEX('Hoja de Trabajo para listado'!$A$155:$Z$1048576,MATCH($A251,'Hoja de Trabajo para listado'!$A$155:$A$1048576,0),MATCH((CUADRO!N$5&amp;$E251),'Hoja de Trabajo para listado'!$A$151:$Z$151,0)),0)+IFERROR(INDEX('Hoja de Trabajo para listado'!$AB$155:$BA$1048576,MATCH($A251,'Hoja de Trabajo para listado'!$AB$155:$AB$1048576,0),MATCH((CUADRO!N$5&amp;$E251),'Hoja de Trabajo para listado'!$AB$151:$BA$151,0)),0)+IFERROR(INDEX('Hoja de Trabajo para listado'!$BC$155:$CB$1048576,MATCH($A251,'Hoja de Trabajo para listado'!$BC$155:$BC$1048576,0),MATCH((CUADRO!N$5&amp;$E251),'Hoja de Trabajo para listado'!$BC$151:$CB$151,0)),0)+IFERROR(INDEX('Hoja de Trabajo para listado'!$DE$153:$DG$274,MATCH($A251,'Hoja de Trabajo para listado'!$DE$153:$DE$1048576,0),MATCH((CUADRO!N$5&amp;$E251),'Hoja de Trabajo para listado'!$DE$151:$DG$151,0)),0)+IFERROR(INDEX('Hoja de Trabajo para listado'!$CD$155:$DC$1048576,MATCH($A251,'Hoja de Trabajo para listado'!$CD$155:$CD$1048576,0),MATCH((CUADRO!N$5&amp;$E251),'Hoja de Trabajo para listado'!$CD$151:$DC$151,0)),0)</f>
        <v>120</v>
      </c>
      <c r="O251" s="257">
        <f ca="1">+IFERROR(INDEX('Hoja de Trabajo para listado'!$A$155:$Z$1048576,MATCH($A251,'Hoja de Trabajo para listado'!$A$155:$A$1048576,0),MATCH((CUADRO!O$5&amp;$E251),'Hoja de Trabajo para listado'!$A$151:$Z$151,0)),0)+IFERROR(INDEX('Hoja de Trabajo para listado'!$AB$155:$BA$1048576,MATCH($A251,'Hoja de Trabajo para listado'!$AB$155:$AB$1048576,0),MATCH((CUADRO!O$5&amp;$E251),'Hoja de Trabajo para listado'!$AB$151:$BA$151,0)),0)+IFERROR(INDEX('Hoja de Trabajo para listado'!$BC$155:$CB$1048576,MATCH($A251,'Hoja de Trabajo para listado'!$BC$155:$BC$1048576,0),MATCH((CUADRO!O$5&amp;$E251),'Hoja de Trabajo para listado'!$BC$151:$CB$151,0)),0)+IFERROR(INDEX('Hoja de Trabajo para listado'!$DE$153:$DG$274,MATCH($A251,'Hoja de Trabajo para listado'!$DE$153:$DE$1048576,0),MATCH((CUADRO!O$5&amp;$E251),'Hoja de Trabajo para listado'!$DE$151:$DG$151,0)),0)+IFERROR(INDEX('Hoja de Trabajo para listado'!$CD$155:$DC$1048576,MATCH($A251,'Hoja de Trabajo para listado'!$CD$155:$CD$1048576,0),MATCH((CUADRO!O$5&amp;$E251),'Hoja de Trabajo para listado'!$CD$151:$DC$151,0)),0)</f>
        <v>0</v>
      </c>
      <c r="P251" s="257">
        <f ca="1">+IFERROR(INDEX('Hoja de Trabajo para listado'!$A$155:$Z$1048576,MATCH($A251,'Hoja de Trabajo para listado'!$A$155:$A$1048576,0),MATCH((CUADRO!P$5&amp;$E251),'Hoja de Trabajo para listado'!$A$151:$Z$151,0)),0)+IFERROR(INDEX('Hoja de Trabajo para listado'!$AB$155:$BA$1048576,MATCH($A251,'Hoja de Trabajo para listado'!$AB$155:$AB$1048576,0),MATCH((CUADRO!P$5&amp;$E251),'Hoja de Trabajo para listado'!$AB$151:$BA$151,0)),0)+IFERROR(INDEX('Hoja de Trabajo para listado'!$BC$155:$CB$1048576,MATCH($A251,'Hoja de Trabajo para listado'!$BC$155:$BC$1048576,0),MATCH((CUADRO!P$5&amp;$E251),'Hoja de Trabajo para listado'!$BC$151:$CB$151,0)),0)+IFERROR(INDEX('Hoja de Trabajo para listado'!$DE$153:$DG$274,MATCH($A251,'Hoja de Trabajo para listado'!$DE$153:$DE$1048576,0),MATCH((CUADRO!P$5&amp;$E251),'Hoja de Trabajo para listado'!$DE$151:$DG$151,0)),0)+IFERROR(INDEX('Hoja de Trabajo para listado'!$CD$155:$DC$1048576,MATCH($A251,'Hoja de Trabajo para listado'!$CD$155:$CD$1048576,0),MATCH((CUADRO!P$5&amp;$E251),'Hoja de Trabajo para listado'!$CD$151:$DC$151,0)),0)</f>
        <v>0</v>
      </c>
      <c r="Q251" s="257">
        <f ca="1">+IFERROR(INDEX('Hoja de Trabajo para listado'!$A$155:$Z$1048576,MATCH($A251,'Hoja de Trabajo para listado'!$A$155:$A$1048576,0),MATCH((CUADRO!Q$5&amp;$E251),'Hoja de Trabajo para listado'!$A$151:$Z$151,0)),0)+IFERROR(INDEX('Hoja de Trabajo para listado'!$AB$155:$BA$1048576,MATCH($A251,'Hoja de Trabajo para listado'!$AB$155:$AB$1048576,0),MATCH((CUADRO!Q$5&amp;$E251),'Hoja de Trabajo para listado'!$AB$151:$BA$151,0)),0)+IFERROR(INDEX('Hoja de Trabajo para listado'!$BC$155:$CB$1048576,MATCH($A251,'Hoja de Trabajo para listado'!$BC$155:$BC$1048576,0),MATCH((CUADRO!Q$5&amp;$E251),'Hoja de Trabajo para listado'!$BC$151:$CB$151,0)),0)+IFERROR(INDEX('Hoja de Trabajo para listado'!$DE$153:$DG$274,MATCH($A251,'Hoja de Trabajo para listado'!$DE$153:$DE$1048576,0),MATCH((CUADRO!Q$5&amp;$E251),'Hoja de Trabajo para listado'!$DE$151:$DG$151,0)),0)+IFERROR(INDEX('Hoja de Trabajo para listado'!$CD$155:$DC$1048576,MATCH($A251,'Hoja de Trabajo para listado'!$CD$155:$CD$1048576,0),MATCH((CUADRO!Q$5&amp;$E251),'Hoja de Trabajo para listado'!$CD$151:$DC$151,0)),0)</f>
        <v>0</v>
      </c>
      <c r="R251" s="257">
        <f t="shared" ca="1" si="8"/>
        <v>36907.770000000004</v>
      </c>
      <c r="S251" s="257">
        <f ca="1">+R250+R251</f>
        <v>36907.770000000004</v>
      </c>
      <c r="T251" s="257">
        <f ca="1">+S251</f>
        <v>36907.770000000004</v>
      </c>
      <c r="U251" s="256">
        <f t="shared" si="9"/>
        <v>2</v>
      </c>
      <c r="V251" s="362" t="str">
        <f>+VLOOKUP(A251,bd_lista!$A$3:$E$590,5,FALSE)</f>
        <v>Instituciones Descentralizadas</v>
      </c>
      <c r="W251" s="362"/>
      <c r="X251" s="254">
        <f>+VLOOKUP(A251,[2]Sheet1!$A$13:$D$744,4,FALSE)</f>
        <v>47</v>
      </c>
      <c r="Y251" s="254" t="str">
        <f>+VLOOKUP(X251,bd_lista!$A$3:$C$590,3,FALSE)</f>
        <v>Ministerio de Desarrollo Rural y Tierras</v>
      </c>
      <c r="Z251" s="314"/>
      <c r="AA251" s="350"/>
    </row>
    <row r="252" spans="1:27" customFormat="1" ht="15" customHeight="1">
      <c r="A252" s="264">
        <v>155</v>
      </c>
      <c r="B252" s="306">
        <f>+A252</f>
        <v>155</v>
      </c>
      <c r="C252" s="259" t="str">
        <f>+VLOOKUP(A252,bd_lista!$A$3:$C$590,3,FALSE)</f>
        <v>Dirección del Notariado Plurinacional</v>
      </c>
      <c r="D252" s="361" t="str">
        <f>+C252</f>
        <v>Dirección del Notariado Plurinacional</v>
      </c>
      <c r="E252" s="259" t="s">
        <v>1313</v>
      </c>
      <c r="F252" s="255">
        <f ca="1">+IFERROR(INDEX('Hoja de Trabajo para listado'!$A$155:$Z$1048576,MATCH($A252,'Hoja de Trabajo para listado'!$A$155:$A$1048576,0),MATCH((CUADRO!F$5&amp;$E252),'Hoja de Trabajo para listado'!$A$151:$Z$151,0)),0)+IFERROR(INDEX('Hoja de Trabajo para listado'!$AB$155:$BA$1048576,MATCH($A252,'Hoja de Trabajo para listado'!$AB$155:$AB$1048576,0),MATCH((CUADRO!F$5&amp;$E252),'Hoja de Trabajo para listado'!$AB$151:$BA$151,0)),0)+IFERROR(INDEX('Hoja de Trabajo para listado'!$BC$155:$CB$1048576,MATCH($A252,'Hoja de Trabajo para listado'!$BC$155:$BC$1048576,0),MATCH((CUADRO!F$5&amp;$E252),'Hoja de Trabajo para listado'!$BC$151:$CB$151,0)),0)+IFERROR(INDEX('Hoja de Trabajo para listado'!$DE$153:$DG$274,MATCH($A252,'Hoja de Trabajo para listado'!$DE$153:$DE$1048576,0),MATCH((CUADRO!F$5&amp;$E252),'Hoja de Trabajo para listado'!$DE$151:$DG$151,0)),0)+IFERROR(INDEX('Hoja de Trabajo para listado'!$CD$155:$DC$1048576,MATCH($A252,'Hoja de Trabajo para listado'!$CD$155:$CD$1048576,0),MATCH((CUADRO!F$5&amp;$E252),'Hoja de Trabajo para listado'!$CD$151:$DC$151,0)),0)</f>
        <v>0</v>
      </c>
      <c r="G252" s="255">
        <f ca="1">+IFERROR(INDEX('Hoja de Trabajo para listado'!$A$155:$Z$1048576,MATCH($A252,'Hoja de Trabajo para listado'!$A$155:$A$1048576,0),MATCH((CUADRO!G$5&amp;$E252),'Hoja de Trabajo para listado'!$A$151:$Z$151,0)),0)+IFERROR(INDEX('Hoja de Trabajo para listado'!$AB$155:$BA$1048576,MATCH($A252,'Hoja de Trabajo para listado'!$AB$155:$AB$1048576,0),MATCH((CUADRO!G$5&amp;$E252),'Hoja de Trabajo para listado'!$AB$151:$BA$151,0)),0)+IFERROR(INDEX('Hoja de Trabajo para listado'!$BC$155:$CB$1048576,MATCH($A252,'Hoja de Trabajo para listado'!$BC$155:$BC$1048576,0),MATCH((CUADRO!G$5&amp;$E252),'Hoja de Trabajo para listado'!$BC$151:$CB$151,0)),0)+IFERROR(INDEX('Hoja de Trabajo para listado'!$DE$153:$DG$274,MATCH($A252,'Hoja de Trabajo para listado'!$DE$153:$DE$1048576,0),MATCH((CUADRO!G$5&amp;$E252),'Hoja de Trabajo para listado'!$DE$151:$DG$151,0)),0)+IFERROR(INDEX('Hoja de Trabajo para listado'!$CD$155:$DC$1048576,MATCH($A252,'Hoja de Trabajo para listado'!$CD$155:$CD$1048576,0),MATCH((CUADRO!G$5&amp;$E252),'Hoja de Trabajo para listado'!$CD$151:$DC$151,0)),0)</f>
        <v>0</v>
      </c>
      <c r="H252" s="255">
        <f ca="1">+IFERROR(INDEX('Hoja de Trabajo para listado'!$A$155:$Z$1048576,MATCH($A252,'Hoja de Trabajo para listado'!$A$155:$A$1048576,0),MATCH((CUADRO!H$5&amp;$E252),'Hoja de Trabajo para listado'!$A$151:$Z$151,0)),0)+IFERROR(INDEX('Hoja de Trabajo para listado'!$AB$155:$BA$1048576,MATCH($A252,'Hoja de Trabajo para listado'!$AB$155:$AB$1048576,0),MATCH((CUADRO!H$5&amp;$E252),'Hoja de Trabajo para listado'!$AB$151:$BA$151,0)),0)+IFERROR(INDEX('Hoja de Trabajo para listado'!$BC$155:$CB$1048576,MATCH($A252,'Hoja de Trabajo para listado'!$BC$155:$BC$1048576,0),MATCH((CUADRO!H$5&amp;$E252),'Hoja de Trabajo para listado'!$BC$151:$CB$151,0)),0)+IFERROR(INDEX('Hoja de Trabajo para listado'!$DE$153:$DG$274,MATCH($A252,'Hoja de Trabajo para listado'!$DE$153:$DE$1048576,0),MATCH((CUADRO!H$5&amp;$E252),'Hoja de Trabajo para listado'!$DE$151:$DG$151,0)),0)+IFERROR(INDEX('Hoja de Trabajo para listado'!$CD$155:$DC$1048576,MATCH($A252,'Hoja de Trabajo para listado'!$CD$155:$CD$1048576,0),MATCH((CUADRO!H$5&amp;$E252),'Hoja de Trabajo para listado'!$CD$151:$DC$151,0)),0)</f>
        <v>0</v>
      </c>
      <c r="I252" s="255">
        <f ca="1">+IFERROR(INDEX('Hoja de Trabajo para listado'!$A$155:$Z$1048576,MATCH($A252,'Hoja de Trabajo para listado'!$A$155:$A$1048576,0),MATCH((CUADRO!I$5&amp;$E252),'Hoja de Trabajo para listado'!$A$151:$Z$151,0)),0)+IFERROR(INDEX('Hoja de Trabajo para listado'!$AB$155:$BA$1048576,MATCH($A252,'Hoja de Trabajo para listado'!$AB$155:$AB$1048576,0),MATCH((CUADRO!I$5&amp;$E252),'Hoja de Trabajo para listado'!$AB$151:$BA$151,0)),0)+IFERROR(INDEX('Hoja de Trabajo para listado'!$BC$155:$CB$1048576,MATCH($A252,'Hoja de Trabajo para listado'!$BC$155:$BC$1048576,0),MATCH((CUADRO!I$5&amp;$E252),'Hoja de Trabajo para listado'!$BC$151:$CB$151,0)),0)+IFERROR(INDEX('Hoja de Trabajo para listado'!$DE$153:$DG$274,MATCH($A252,'Hoja de Trabajo para listado'!$DE$153:$DE$1048576,0),MATCH((CUADRO!I$5&amp;$E252),'Hoja de Trabajo para listado'!$DE$151:$DG$151,0)),0)+IFERROR(INDEX('Hoja de Trabajo para listado'!$CD$155:$DC$1048576,MATCH($A252,'Hoja de Trabajo para listado'!$CD$155:$CD$1048576,0),MATCH((CUADRO!I$5&amp;$E252),'Hoja de Trabajo para listado'!$CD$151:$DC$151,0)),0)</f>
        <v>0</v>
      </c>
      <c r="J252" s="255">
        <f ca="1">+IFERROR(INDEX('Hoja de Trabajo para listado'!$A$155:$Z$1048576,MATCH($A252,'Hoja de Trabajo para listado'!$A$155:$A$1048576,0),MATCH((CUADRO!J$5&amp;$E252),'Hoja de Trabajo para listado'!$A$151:$Z$151,0)),0)+IFERROR(INDEX('Hoja de Trabajo para listado'!$AB$155:$BA$1048576,MATCH($A252,'Hoja de Trabajo para listado'!$AB$155:$AB$1048576,0),MATCH((CUADRO!J$5&amp;$E252),'Hoja de Trabajo para listado'!$AB$151:$BA$151,0)),0)+IFERROR(INDEX('Hoja de Trabajo para listado'!$BC$155:$CB$1048576,MATCH($A252,'Hoja de Trabajo para listado'!$BC$155:$BC$1048576,0),MATCH((CUADRO!J$5&amp;$E252),'Hoja de Trabajo para listado'!$BC$151:$CB$151,0)),0)+IFERROR(INDEX('Hoja de Trabajo para listado'!$DE$153:$DG$274,MATCH($A252,'Hoja de Trabajo para listado'!$DE$153:$DE$1048576,0),MATCH((CUADRO!J$5&amp;$E252),'Hoja de Trabajo para listado'!$DE$151:$DG$151,0)),0)+IFERROR(INDEX('Hoja de Trabajo para listado'!$CD$155:$DC$1048576,MATCH($A252,'Hoja de Trabajo para listado'!$CD$155:$CD$1048576,0),MATCH((CUADRO!J$5&amp;$E252),'Hoja de Trabajo para listado'!$CD$151:$DC$151,0)),0)</f>
        <v>0</v>
      </c>
      <c r="K252" s="255">
        <f ca="1">+IFERROR(INDEX('Hoja de Trabajo para listado'!$A$155:$Z$1048576,MATCH($A252,'Hoja de Trabajo para listado'!$A$155:$A$1048576,0),MATCH((CUADRO!K$5&amp;$E252),'Hoja de Trabajo para listado'!$A$151:$Z$151,0)),0)+IFERROR(INDEX('Hoja de Trabajo para listado'!$AB$155:$BA$1048576,MATCH($A252,'Hoja de Trabajo para listado'!$AB$155:$AB$1048576,0),MATCH((CUADRO!K$5&amp;$E252),'Hoja de Trabajo para listado'!$AB$151:$BA$151,0)),0)+IFERROR(INDEX('Hoja de Trabajo para listado'!$BC$155:$CB$1048576,MATCH($A252,'Hoja de Trabajo para listado'!$BC$155:$BC$1048576,0),MATCH((CUADRO!K$5&amp;$E252),'Hoja de Trabajo para listado'!$BC$151:$CB$151,0)),0)+IFERROR(INDEX('Hoja de Trabajo para listado'!$DE$153:$DG$274,MATCH($A252,'Hoja de Trabajo para listado'!$DE$153:$DE$1048576,0),MATCH((CUADRO!K$5&amp;$E252),'Hoja de Trabajo para listado'!$DE$151:$DG$151,0)),0)+IFERROR(INDEX('Hoja de Trabajo para listado'!$CD$155:$DC$1048576,MATCH($A252,'Hoja de Trabajo para listado'!$CD$155:$CD$1048576,0),MATCH((CUADRO!K$5&amp;$E252),'Hoja de Trabajo para listado'!$CD$151:$DC$151,0)),0)</f>
        <v>0</v>
      </c>
      <c r="L252" s="255">
        <f ca="1">+IFERROR(INDEX('Hoja de Trabajo para listado'!$A$155:$Z$1048576,MATCH($A252,'Hoja de Trabajo para listado'!$A$155:$A$1048576,0),MATCH((CUADRO!L$5&amp;$E252),'Hoja de Trabajo para listado'!$A$151:$Z$151,0)),0)+IFERROR(INDEX('Hoja de Trabajo para listado'!$AB$155:$BA$1048576,MATCH($A252,'Hoja de Trabajo para listado'!$AB$155:$AB$1048576,0),MATCH((CUADRO!L$5&amp;$E252),'Hoja de Trabajo para listado'!$AB$151:$BA$151,0)),0)+IFERROR(INDEX('Hoja de Trabajo para listado'!$BC$155:$CB$1048576,MATCH($A252,'Hoja de Trabajo para listado'!$BC$155:$BC$1048576,0),MATCH((CUADRO!L$5&amp;$E252),'Hoja de Trabajo para listado'!$BC$151:$CB$151,0)),0)+IFERROR(INDEX('Hoja de Trabajo para listado'!$DE$153:$DG$274,MATCH($A252,'Hoja de Trabajo para listado'!$DE$153:$DE$1048576,0),MATCH((CUADRO!L$5&amp;$E252),'Hoja de Trabajo para listado'!$DE$151:$DG$151,0)),0)+IFERROR(INDEX('Hoja de Trabajo para listado'!$CD$155:$DC$1048576,MATCH($A252,'Hoja de Trabajo para listado'!$CD$155:$CD$1048576,0),MATCH((CUADRO!L$5&amp;$E252),'Hoja de Trabajo para listado'!$CD$151:$DC$151,0)),0)</f>
        <v>0</v>
      </c>
      <c r="M252" s="255">
        <f ca="1">+IFERROR(INDEX('Hoja de Trabajo para listado'!$A$155:$Z$1048576,MATCH($A252,'Hoja de Trabajo para listado'!$A$155:$A$1048576,0),MATCH((CUADRO!M$5&amp;$E252),'Hoja de Trabajo para listado'!$A$151:$Z$151,0)),0)+IFERROR(INDEX('Hoja de Trabajo para listado'!$AB$155:$BA$1048576,MATCH($A252,'Hoja de Trabajo para listado'!$AB$155:$AB$1048576,0),MATCH((CUADRO!M$5&amp;$E252),'Hoja de Trabajo para listado'!$AB$151:$BA$151,0)),0)+IFERROR(INDEX('Hoja de Trabajo para listado'!$BC$155:$CB$1048576,MATCH($A252,'Hoja de Trabajo para listado'!$BC$155:$BC$1048576,0),MATCH((CUADRO!M$5&amp;$E252),'Hoja de Trabajo para listado'!$BC$151:$CB$151,0)),0)+IFERROR(INDEX('Hoja de Trabajo para listado'!$DE$153:$DG$274,MATCH($A252,'Hoja de Trabajo para listado'!$DE$153:$DE$1048576,0),MATCH((CUADRO!M$5&amp;$E252),'Hoja de Trabajo para listado'!$DE$151:$DG$151,0)),0)+IFERROR(INDEX('Hoja de Trabajo para listado'!$CD$155:$DC$1048576,MATCH($A252,'Hoja de Trabajo para listado'!$CD$155:$CD$1048576,0),MATCH((CUADRO!M$5&amp;$E252),'Hoja de Trabajo para listado'!$CD$151:$DC$151,0)),0)</f>
        <v>0</v>
      </c>
      <c r="N252" s="255">
        <f ca="1">+IFERROR(INDEX('Hoja de Trabajo para listado'!$A$155:$Z$1048576,MATCH($A252,'Hoja de Trabajo para listado'!$A$155:$A$1048576,0),MATCH((CUADRO!N$5&amp;$E252),'Hoja de Trabajo para listado'!$A$151:$Z$151,0)),0)+IFERROR(INDEX('Hoja de Trabajo para listado'!$AB$155:$BA$1048576,MATCH($A252,'Hoja de Trabajo para listado'!$AB$155:$AB$1048576,0),MATCH((CUADRO!N$5&amp;$E252),'Hoja de Trabajo para listado'!$AB$151:$BA$151,0)),0)+IFERROR(INDEX('Hoja de Trabajo para listado'!$BC$155:$CB$1048576,MATCH($A252,'Hoja de Trabajo para listado'!$BC$155:$BC$1048576,0),MATCH((CUADRO!N$5&amp;$E252),'Hoja de Trabajo para listado'!$BC$151:$CB$151,0)),0)+IFERROR(INDEX('Hoja de Trabajo para listado'!$DE$153:$DG$274,MATCH($A252,'Hoja de Trabajo para listado'!$DE$153:$DE$1048576,0),MATCH((CUADRO!N$5&amp;$E252),'Hoja de Trabajo para listado'!$DE$151:$DG$151,0)),0)+IFERROR(INDEX('Hoja de Trabajo para listado'!$CD$155:$DC$1048576,MATCH($A252,'Hoja de Trabajo para listado'!$CD$155:$CD$1048576,0),MATCH((CUADRO!N$5&amp;$E252),'Hoja de Trabajo para listado'!$CD$151:$DC$151,0)),0)</f>
        <v>0</v>
      </c>
      <c r="O252" s="255">
        <f ca="1">+IFERROR(INDEX('Hoja de Trabajo para listado'!$A$155:$Z$1048576,MATCH($A252,'Hoja de Trabajo para listado'!$A$155:$A$1048576,0),MATCH((CUADRO!O$5&amp;$E252),'Hoja de Trabajo para listado'!$A$151:$Z$151,0)),0)+IFERROR(INDEX('Hoja de Trabajo para listado'!$AB$155:$BA$1048576,MATCH($A252,'Hoja de Trabajo para listado'!$AB$155:$AB$1048576,0),MATCH((CUADRO!O$5&amp;$E252),'Hoja de Trabajo para listado'!$AB$151:$BA$151,0)),0)+IFERROR(INDEX('Hoja de Trabajo para listado'!$BC$155:$CB$1048576,MATCH($A252,'Hoja de Trabajo para listado'!$BC$155:$BC$1048576,0),MATCH((CUADRO!O$5&amp;$E252),'Hoja de Trabajo para listado'!$BC$151:$CB$151,0)),0)+IFERROR(INDEX('Hoja de Trabajo para listado'!$DE$153:$DG$274,MATCH($A252,'Hoja de Trabajo para listado'!$DE$153:$DE$1048576,0),MATCH((CUADRO!O$5&amp;$E252),'Hoja de Trabajo para listado'!$DE$151:$DG$151,0)),0)+IFERROR(INDEX('Hoja de Trabajo para listado'!$CD$155:$DC$1048576,MATCH($A252,'Hoja de Trabajo para listado'!$CD$155:$CD$1048576,0),MATCH((CUADRO!O$5&amp;$E252),'Hoja de Trabajo para listado'!$CD$151:$DC$151,0)),0)</f>
        <v>0</v>
      </c>
      <c r="P252" s="255">
        <f ca="1">+IFERROR(INDEX('Hoja de Trabajo para listado'!$A$155:$Z$1048576,MATCH($A252,'Hoja de Trabajo para listado'!$A$155:$A$1048576,0),MATCH((CUADRO!P$5&amp;$E252),'Hoja de Trabajo para listado'!$A$151:$Z$151,0)),0)+IFERROR(INDEX('Hoja de Trabajo para listado'!$AB$155:$BA$1048576,MATCH($A252,'Hoja de Trabajo para listado'!$AB$155:$AB$1048576,0),MATCH((CUADRO!P$5&amp;$E252),'Hoja de Trabajo para listado'!$AB$151:$BA$151,0)),0)+IFERROR(INDEX('Hoja de Trabajo para listado'!$BC$155:$CB$1048576,MATCH($A252,'Hoja de Trabajo para listado'!$BC$155:$BC$1048576,0),MATCH((CUADRO!P$5&amp;$E252),'Hoja de Trabajo para listado'!$BC$151:$CB$151,0)),0)+IFERROR(INDEX('Hoja de Trabajo para listado'!$DE$153:$DG$274,MATCH($A252,'Hoja de Trabajo para listado'!$DE$153:$DE$1048576,0),MATCH((CUADRO!P$5&amp;$E252),'Hoja de Trabajo para listado'!$DE$151:$DG$151,0)),0)+IFERROR(INDEX('Hoja de Trabajo para listado'!$CD$155:$DC$1048576,MATCH($A252,'Hoja de Trabajo para listado'!$CD$155:$CD$1048576,0),MATCH((CUADRO!P$5&amp;$E252),'Hoja de Trabajo para listado'!$CD$151:$DC$151,0)),0)</f>
        <v>0</v>
      </c>
      <c r="Q252" s="255">
        <f ca="1">+IFERROR(INDEX('Hoja de Trabajo para listado'!$A$155:$Z$1048576,MATCH($A252,'Hoja de Trabajo para listado'!$A$155:$A$1048576,0),MATCH((CUADRO!Q$5&amp;$E252),'Hoja de Trabajo para listado'!$A$151:$Z$151,0)),0)+IFERROR(INDEX('Hoja de Trabajo para listado'!$AB$155:$BA$1048576,MATCH($A252,'Hoja de Trabajo para listado'!$AB$155:$AB$1048576,0),MATCH((CUADRO!Q$5&amp;$E252),'Hoja de Trabajo para listado'!$AB$151:$BA$151,0)),0)+IFERROR(INDEX('Hoja de Trabajo para listado'!$BC$155:$CB$1048576,MATCH($A252,'Hoja de Trabajo para listado'!$BC$155:$BC$1048576,0),MATCH((CUADRO!Q$5&amp;$E252),'Hoja de Trabajo para listado'!$BC$151:$CB$151,0)),0)+IFERROR(INDEX('Hoja de Trabajo para listado'!$DE$153:$DG$274,MATCH($A252,'Hoja de Trabajo para listado'!$DE$153:$DE$1048576,0),MATCH((CUADRO!Q$5&amp;$E252),'Hoja de Trabajo para listado'!$DE$151:$DG$151,0)),0)+IFERROR(INDEX('Hoja de Trabajo para listado'!$CD$155:$DC$1048576,MATCH($A252,'Hoja de Trabajo para listado'!$CD$155:$CD$1048576,0),MATCH((CUADRO!Q$5&amp;$E252),'Hoja de Trabajo para listado'!$CD$151:$DC$151,0)),0)</f>
        <v>0</v>
      </c>
      <c r="R252" s="255">
        <f t="shared" ca="1" si="8"/>
        <v>0</v>
      </c>
      <c r="S252" s="255"/>
      <c r="T252" s="255">
        <f ca="1">+T253</f>
        <v>24832.440000000002</v>
      </c>
      <c r="U252" s="254">
        <f t="shared" si="9"/>
        <v>1</v>
      </c>
      <c r="V252" s="362" t="str">
        <f>+VLOOKUP(A252,bd_lista!$A$3:$E$590,5,FALSE)</f>
        <v>Instituciones Descentralizadas</v>
      </c>
      <c r="W252" s="361" t="str">
        <f>+V252</f>
        <v>Instituciones Descentralizadas</v>
      </c>
      <c r="X252" s="254">
        <f>+VLOOKUP(A252,[2]Sheet1!$A$13:$D$744,4,FALSE)</f>
        <v>30</v>
      </c>
      <c r="Y252" s="254" t="str">
        <f>+VLOOKUP(X252,bd_lista!$A$3:$C$590,3,FALSE)</f>
        <v>Ministerio de Justicia y Transparencia Institucional</v>
      </c>
      <c r="Z252" s="316">
        <f>+X252</f>
        <v>30</v>
      </c>
      <c r="AA252" s="348" t="str">
        <f>+Y252</f>
        <v>Ministerio de Justicia y Transparencia Institucional</v>
      </c>
    </row>
    <row r="253" spans="1:27" customFormat="1" ht="15" customHeight="1">
      <c r="A253" s="32">
        <v>155</v>
      </c>
      <c r="B253" s="307"/>
      <c r="C253" s="362" t="str">
        <f>+VLOOKUP(A253,bd_lista!$A$3:$C$590,3,FALSE)</f>
        <v>Dirección del Notariado Plurinacional</v>
      </c>
      <c r="D253" s="362"/>
      <c r="E253" s="362" t="s">
        <v>1314</v>
      </c>
      <c r="F253" s="257">
        <f ca="1">+IFERROR(INDEX('Hoja de Trabajo para listado'!$A$155:$Z$1048576,MATCH($A253,'Hoja de Trabajo para listado'!$A$155:$A$1048576,0),MATCH((CUADRO!F$5&amp;$E253),'Hoja de Trabajo para listado'!$A$151:$Z$151,0)),0)+IFERROR(INDEX('Hoja de Trabajo para listado'!$AB$155:$BA$1048576,MATCH($A253,'Hoja de Trabajo para listado'!$AB$155:$AB$1048576,0),MATCH((CUADRO!F$5&amp;$E253),'Hoja de Trabajo para listado'!$AB$151:$BA$151,0)),0)+IFERROR(INDEX('Hoja de Trabajo para listado'!$BC$155:$CB$1048576,MATCH($A253,'Hoja de Trabajo para listado'!$BC$155:$BC$1048576,0),MATCH((CUADRO!F$5&amp;$E253),'Hoja de Trabajo para listado'!$BC$151:$CB$151,0)),0)+IFERROR(INDEX('Hoja de Trabajo para listado'!$DE$153:$DG$274,MATCH($A253,'Hoja de Trabajo para listado'!$DE$153:$DE$1048576,0),MATCH((CUADRO!F$5&amp;$E253),'Hoja de Trabajo para listado'!$DE$151:$DG$151,0)),0)+IFERROR(INDEX('Hoja de Trabajo para listado'!$CD$155:$DC$1048576,MATCH($A253,'Hoja de Trabajo para listado'!$CD$155:$CD$1048576,0),MATCH((CUADRO!F$5&amp;$E253),'Hoja de Trabajo para listado'!$CD$151:$DC$151,0)),0)</f>
        <v>0</v>
      </c>
      <c r="G253" s="257">
        <f ca="1">+IFERROR(INDEX('Hoja de Trabajo para listado'!$A$155:$Z$1048576,MATCH($A253,'Hoja de Trabajo para listado'!$A$155:$A$1048576,0),MATCH((CUADRO!G$5&amp;$E253),'Hoja de Trabajo para listado'!$A$151:$Z$151,0)),0)+IFERROR(INDEX('Hoja de Trabajo para listado'!$AB$155:$BA$1048576,MATCH($A253,'Hoja de Trabajo para listado'!$AB$155:$AB$1048576,0),MATCH((CUADRO!G$5&amp;$E253),'Hoja de Trabajo para listado'!$AB$151:$BA$151,0)),0)+IFERROR(INDEX('Hoja de Trabajo para listado'!$BC$155:$CB$1048576,MATCH($A253,'Hoja de Trabajo para listado'!$BC$155:$BC$1048576,0),MATCH((CUADRO!G$5&amp;$E253),'Hoja de Trabajo para listado'!$BC$151:$CB$151,0)),0)+IFERROR(INDEX('Hoja de Trabajo para listado'!$DE$153:$DG$274,MATCH($A253,'Hoja de Trabajo para listado'!$DE$153:$DE$1048576,0),MATCH((CUADRO!G$5&amp;$E253),'Hoja de Trabajo para listado'!$DE$151:$DG$151,0)),0)+IFERROR(INDEX('Hoja de Trabajo para listado'!$CD$155:$DC$1048576,MATCH($A253,'Hoja de Trabajo para listado'!$CD$155:$CD$1048576,0),MATCH((CUADRO!G$5&amp;$E253),'Hoja de Trabajo para listado'!$CD$151:$DC$151,0)),0)</f>
        <v>0</v>
      </c>
      <c r="H253" s="257">
        <f ca="1">+IFERROR(INDEX('Hoja de Trabajo para listado'!$A$155:$Z$1048576,MATCH($A253,'Hoja de Trabajo para listado'!$A$155:$A$1048576,0),MATCH((CUADRO!H$5&amp;$E253),'Hoja de Trabajo para listado'!$A$151:$Z$151,0)),0)+IFERROR(INDEX('Hoja de Trabajo para listado'!$AB$155:$BA$1048576,MATCH($A253,'Hoja de Trabajo para listado'!$AB$155:$AB$1048576,0),MATCH((CUADRO!H$5&amp;$E253),'Hoja de Trabajo para listado'!$AB$151:$BA$151,0)),0)+IFERROR(INDEX('Hoja de Trabajo para listado'!$BC$155:$CB$1048576,MATCH($A253,'Hoja de Trabajo para listado'!$BC$155:$BC$1048576,0),MATCH((CUADRO!H$5&amp;$E253),'Hoja de Trabajo para listado'!$BC$151:$CB$151,0)),0)+IFERROR(INDEX('Hoja de Trabajo para listado'!$DE$153:$DG$274,MATCH($A253,'Hoja de Trabajo para listado'!$DE$153:$DE$1048576,0),MATCH((CUADRO!H$5&amp;$E253),'Hoja de Trabajo para listado'!$DE$151:$DG$151,0)),0)+IFERROR(INDEX('Hoja de Trabajo para listado'!$CD$155:$DC$1048576,MATCH($A253,'Hoja de Trabajo para listado'!$CD$155:$CD$1048576,0),MATCH((CUADRO!H$5&amp;$E253),'Hoja de Trabajo para listado'!$CD$151:$DC$151,0)),0)</f>
        <v>0</v>
      </c>
      <c r="I253" s="257">
        <f ca="1">+IFERROR(INDEX('Hoja de Trabajo para listado'!$A$155:$Z$1048576,MATCH($A253,'Hoja de Trabajo para listado'!$A$155:$A$1048576,0),MATCH((CUADRO!I$5&amp;$E253),'Hoja de Trabajo para listado'!$A$151:$Z$151,0)),0)+IFERROR(INDEX('Hoja de Trabajo para listado'!$AB$155:$BA$1048576,MATCH($A253,'Hoja de Trabajo para listado'!$AB$155:$AB$1048576,0),MATCH((CUADRO!I$5&amp;$E253),'Hoja de Trabajo para listado'!$AB$151:$BA$151,0)),0)+IFERROR(INDEX('Hoja de Trabajo para listado'!$BC$155:$CB$1048576,MATCH($A253,'Hoja de Trabajo para listado'!$BC$155:$BC$1048576,0),MATCH((CUADRO!I$5&amp;$E253),'Hoja de Trabajo para listado'!$BC$151:$CB$151,0)),0)+IFERROR(INDEX('Hoja de Trabajo para listado'!$DE$153:$DG$274,MATCH($A253,'Hoja de Trabajo para listado'!$DE$153:$DE$1048576,0),MATCH((CUADRO!I$5&amp;$E253),'Hoja de Trabajo para listado'!$DE$151:$DG$151,0)),0)+IFERROR(INDEX('Hoja de Trabajo para listado'!$CD$155:$DC$1048576,MATCH($A253,'Hoja de Trabajo para listado'!$CD$155:$CD$1048576,0),MATCH((CUADRO!I$5&amp;$E253),'Hoja de Trabajo para listado'!$CD$151:$DC$151,0)),0)</f>
        <v>0</v>
      </c>
      <c r="J253" s="257">
        <f ca="1">+IFERROR(INDEX('Hoja de Trabajo para listado'!$A$155:$Z$1048576,MATCH($A253,'Hoja de Trabajo para listado'!$A$155:$A$1048576,0),MATCH((CUADRO!J$5&amp;$E253),'Hoja de Trabajo para listado'!$A$151:$Z$151,0)),0)+IFERROR(INDEX('Hoja de Trabajo para listado'!$AB$155:$BA$1048576,MATCH($A253,'Hoja de Trabajo para listado'!$AB$155:$AB$1048576,0),MATCH((CUADRO!J$5&amp;$E253),'Hoja de Trabajo para listado'!$AB$151:$BA$151,0)),0)+IFERROR(INDEX('Hoja de Trabajo para listado'!$BC$155:$CB$1048576,MATCH($A253,'Hoja de Trabajo para listado'!$BC$155:$BC$1048576,0),MATCH((CUADRO!J$5&amp;$E253),'Hoja de Trabajo para listado'!$BC$151:$CB$151,0)),0)+IFERROR(INDEX('Hoja de Trabajo para listado'!$DE$153:$DG$274,MATCH($A253,'Hoja de Trabajo para listado'!$DE$153:$DE$1048576,0),MATCH((CUADRO!J$5&amp;$E253),'Hoja de Trabajo para listado'!$DE$151:$DG$151,0)),0)+IFERROR(INDEX('Hoja de Trabajo para listado'!$CD$155:$DC$1048576,MATCH($A253,'Hoja de Trabajo para listado'!$CD$155:$CD$1048576,0),MATCH((CUADRO!J$5&amp;$E253),'Hoja de Trabajo para listado'!$CD$151:$DC$151,0)),0)</f>
        <v>0</v>
      </c>
      <c r="K253" s="257">
        <f ca="1">+IFERROR(INDEX('Hoja de Trabajo para listado'!$A$155:$Z$1048576,MATCH($A253,'Hoja de Trabajo para listado'!$A$155:$A$1048576,0),MATCH((CUADRO!K$5&amp;$E253),'Hoja de Trabajo para listado'!$A$151:$Z$151,0)),0)+IFERROR(INDEX('Hoja de Trabajo para listado'!$AB$155:$BA$1048576,MATCH($A253,'Hoja de Trabajo para listado'!$AB$155:$AB$1048576,0),MATCH((CUADRO!K$5&amp;$E253),'Hoja de Trabajo para listado'!$AB$151:$BA$151,0)),0)+IFERROR(INDEX('Hoja de Trabajo para listado'!$BC$155:$CB$1048576,MATCH($A253,'Hoja de Trabajo para listado'!$BC$155:$BC$1048576,0),MATCH((CUADRO!K$5&amp;$E253),'Hoja de Trabajo para listado'!$BC$151:$CB$151,0)),0)+IFERROR(INDEX('Hoja de Trabajo para listado'!$DE$153:$DG$274,MATCH($A253,'Hoja de Trabajo para listado'!$DE$153:$DE$1048576,0),MATCH((CUADRO!K$5&amp;$E253),'Hoja de Trabajo para listado'!$DE$151:$DG$151,0)),0)+IFERROR(INDEX('Hoja de Trabajo para listado'!$CD$155:$DC$1048576,MATCH($A253,'Hoja de Trabajo para listado'!$CD$155:$CD$1048576,0),MATCH((CUADRO!K$5&amp;$E253),'Hoja de Trabajo para listado'!$CD$151:$DC$151,0)),0)</f>
        <v>15</v>
      </c>
      <c r="L253" s="257">
        <f ca="1">+IFERROR(INDEX('Hoja de Trabajo para listado'!$A$155:$Z$1048576,MATCH($A253,'Hoja de Trabajo para listado'!$A$155:$A$1048576,0),MATCH((CUADRO!L$5&amp;$E253),'Hoja de Trabajo para listado'!$A$151:$Z$151,0)),0)+IFERROR(INDEX('Hoja de Trabajo para listado'!$AB$155:$BA$1048576,MATCH($A253,'Hoja de Trabajo para listado'!$AB$155:$AB$1048576,0),MATCH((CUADRO!L$5&amp;$E253),'Hoja de Trabajo para listado'!$AB$151:$BA$151,0)),0)+IFERROR(INDEX('Hoja de Trabajo para listado'!$BC$155:$CB$1048576,MATCH($A253,'Hoja de Trabajo para listado'!$BC$155:$BC$1048576,0),MATCH((CUADRO!L$5&amp;$E253),'Hoja de Trabajo para listado'!$BC$151:$CB$151,0)),0)+IFERROR(INDEX('Hoja de Trabajo para listado'!$DE$153:$DG$274,MATCH($A253,'Hoja de Trabajo para listado'!$DE$153:$DE$1048576,0),MATCH((CUADRO!L$5&amp;$E253),'Hoja de Trabajo para listado'!$DE$151:$DG$151,0)),0)+IFERROR(INDEX('Hoja de Trabajo para listado'!$CD$155:$DC$1048576,MATCH($A253,'Hoja de Trabajo para listado'!$CD$155:$CD$1048576,0),MATCH((CUADRO!L$5&amp;$E253),'Hoja de Trabajo para listado'!$CD$151:$DC$151,0)),0)</f>
        <v>0</v>
      </c>
      <c r="M253" s="257">
        <f ca="1">+IFERROR(INDEX('Hoja de Trabajo para listado'!$A$155:$Z$1048576,MATCH($A253,'Hoja de Trabajo para listado'!$A$155:$A$1048576,0),MATCH((CUADRO!M$5&amp;$E253),'Hoja de Trabajo para listado'!$A$151:$Z$151,0)),0)+IFERROR(INDEX('Hoja de Trabajo para listado'!$AB$155:$BA$1048576,MATCH($A253,'Hoja de Trabajo para listado'!$AB$155:$AB$1048576,0),MATCH((CUADRO!M$5&amp;$E253),'Hoja de Trabajo para listado'!$AB$151:$BA$151,0)),0)+IFERROR(INDEX('Hoja de Trabajo para listado'!$BC$155:$CB$1048576,MATCH($A253,'Hoja de Trabajo para listado'!$BC$155:$BC$1048576,0),MATCH((CUADRO!M$5&amp;$E253),'Hoja de Trabajo para listado'!$BC$151:$CB$151,0)),0)+IFERROR(INDEX('Hoja de Trabajo para listado'!$DE$153:$DG$274,MATCH($A253,'Hoja de Trabajo para listado'!$DE$153:$DE$1048576,0),MATCH((CUADRO!M$5&amp;$E253),'Hoja de Trabajo para listado'!$DE$151:$DG$151,0)),0)+IFERROR(INDEX('Hoja de Trabajo para listado'!$CD$155:$DC$1048576,MATCH($A253,'Hoja de Trabajo para listado'!$CD$155:$CD$1048576,0),MATCH((CUADRO!M$5&amp;$E253),'Hoja de Trabajo para listado'!$CD$151:$DC$151,0)),0)</f>
        <v>509.99</v>
      </c>
      <c r="N253" s="257">
        <f ca="1">+IFERROR(INDEX('Hoja de Trabajo para listado'!$A$155:$Z$1048576,MATCH($A253,'Hoja de Trabajo para listado'!$A$155:$A$1048576,0),MATCH((CUADRO!N$5&amp;$E253),'Hoja de Trabajo para listado'!$A$151:$Z$151,0)),0)+IFERROR(INDEX('Hoja de Trabajo para listado'!$AB$155:$BA$1048576,MATCH($A253,'Hoja de Trabajo para listado'!$AB$155:$AB$1048576,0),MATCH((CUADRO!N$5&amp;$E253),'Hoja de Trabajo para listado'!$AB$151:$BA$151,0)),0)+IFERROR(INDEX('Hoja de Trabajo para listado'!$BC$155:$CB$1048576,MATCH($A253,'Hoja de Trabajo para listado'!$BC$155:$BC$1048576,0),MATCH((CUADRO!N$5&amp;$E253),'Hoja de Trabajo para listado'!$BC$151:$CB$151,0)),0)+IFERROR(INDEX('Hoja de Trabajo para listado'!$DE$153:$DG$274,MATCH($A253,'Hoja de Trabajo para listado'!$DE$153:$DE$1048576,0),MATCH((CUADRO!N$5&amp;$E253),'Hoja de Trabajo para listado'!$DE$151:$DG$151,0)),0)+IFERROR(INDEX('Hoja de Trabajo para listado'!$CD$155:$DC$1048576,MATCH($A253,'Hoja de Trabajo para listado'!$CD$155:$CD$1048576,0),MATCH((CUADRO!N$5&amp;$E253),'Hoja de Trabajo para listado'!$CD$151:$DC$151,0)),0)</f>
        <v>24307.45</v>
      </c>
      <c r="O253" s="257">
        <f ca="1">+IFERROR(INDEX('Hoja de Trabajo para listado'!$A$155:$Z$1048576,MATCH($A253,'Hoja de Trabajo para listado'!$A$155:$A$1048576,0),MATCH((CUADRO!O$5&amp;$E253),'Hoja de Trabajo para listado'!$A$151:$Z$151,0)),0)+IFERROR(INDEX('Hoja de Trabajo para listado'!$AB$155:$BA$1048576,MATCH($A253,'Hoja de Trabajo para listado'!$AB$155:$AB$1048576,0),MATCH((CUADRO!O$5&amp;$E253),'Hoja de Trabajo para listado'!$AB$151:$BA$151,0)),0)+IFERROR(INDEX('Hoja de Trabajo para listado'!$BC$155:$CB$1048576,MATCH($A253,'Hoja de Trabajo para listado'!$BC$155:$BC$1048576,0),MATCH((CUADRO!O$5&amp;$E253),'Hoja de Trabajo para listado'!$BC$151:$CB$151,0)),0)+IFERROR(INDEX('Hoja de Trabajo para listado'!$DE$153:$DG$274,MATCH($A253,'Hoja de Trabajo para listado'!$DE$153:$DE$1048576,0),MATCH((CUADRO!O$5&amp;$E253),'Hoja de Trabajo para listado'!$DE$151:$DG$151,0)),0)+IFERROR(INDEX('Hoja de Trabajo para listado'!$CD$155:$DC$1048576,MATCH($A253,'Hoja de Trabajo para listado'!$CD$155:$CD$1048576,0),MATCH((CUADRO!O$5&amp;$E253),'Hoja de Trabajo para listado'!$CD$151:$DC$151,0)),0)</f>
        <v>0</v>
      </c>
      <c r="P253" s="257">
        <f ca="1">+IFERROR(INDEX('Hoja de Trabajo para listado'!$A$155:$Z$1048576,MATCH($A253,'Hoja de Trabajo para listado'!$A$155:$A$1048576,0),MATCH((CUADRO!P$5&amp;$E253),'Hoja de Trabajo para listado'!$A$151:$Z$151,0)),0)+IFERROR(INDEX('Hoja de Trabajo para listado'!$AB$155:$BA$1048576,MATCH($A253,'Hoja de Trabajo para listado'!$AB$155:$AB$1048576,0),MATCH((CUADRO!P$5&amp;$E253),'Hoja de Trabajo para listado'!$AB$151:$BA$151,0)),0)+IFERROR(INDEX('Hoja de Trabajo para listado'!$BC$155:$CB$1048576,MATCH($A253,'Hoja de Trabajo para listado'!$BC$155:$BC$1048576,0),MATCH((CUADRO!P$5&amp;$E253),'Hoja de Trabajo para listado'!$BC$151:$CB$151,0)),0)+IFERROR(INDEX('Hoja de Trabajo para listado'!$DE$153:$DG$274,MATCH($A253,'Hoja de Trabajo para listado'!$DE$153:$DE$1048576,0),MATCH((CUADRO!P$5&amp;$E253),'Hoja de Trabajo para listado'!$DE$151:$DG$151,0)),0)+IFERROR(INDEX('Hoja de Trabajo para listado'!$CD$155:$DC$1048576,MATCH($A253,'Hoja de Trabajo para listado'!$CD$155:$CD$1048576,0),MATCH((CUADRO!P$5&amp;$E253),'Hoja de Trabajo para listado'!$CD$151:$DC$151,0)),0)</f>
        <v>0</v>
      </c>
      <c r="Q253" s="257">
        <f ca="1">+IFERROR(INDEX('Hoja de Trabajo para listado'!$A$155:$Z$1048576,MATCH($A253,'Hoja de Trabajo para listado'!$A$155:$A$1048576,0),MATCH((CUADRO!Q$5&amp;$E253),'Hoja de Trabajo para listado'!$A$151:$Z$151,0)),0)+IFERROR(INDEX('Hoja de Trabajo para listado'!$AB$155:$BA$1048576,MATCH($A253,'Hoja de Trabajo para listado'!$AB$155:$AB$1048576,0),MATCH((CUADRO!Q$5&amp;$E253),'Hoja de Trabajo para listado'!$AB$151:$BA$151,0)),0)+IFERROR(INDEX('Hoja de Trabajo para listado'!$BC$155:$CB$1048576,MATCH($A253,'Hoja de Trabajo para listado'!$BC$155:$BC$1048576,0),MATCH((CUADRO!Q$5&amp;$E253),'Hoja de Trabajo para listado'!$BC$151:$CB$151,0)),0)+IFERROR(INDEX('Hoja de Trabajo para listado'!$DE$153:$DG$274,MATCH($A253,'Hoja de Trabajo para listado'!$DE$153:$DE$1048576,0),MATCH((CUADRO!Q$5&amp;$E253),'Hoja de Trabajo para listado'!$DE$151:$DG$151,0)),0)+IFERROR(INDEX('Hoja de Trabajo para listado'!$CD$155:$DC$1048576,MATCH($A253,'Hoja de Trabajo para listado'!$CD$155:$CD$1048576,0),MATCH((CUADRO!Q$5&amp;$E253),'Hoja de Trabajo para listado'!$CD$151:$DC$151,0)),0)</f>
        <v>0</v>
      </c>
      <c r="R253" s="257">
        <f t="shared" ca="1" si="8"/>
        <v>24832.440000000002</v>
      </c>
      <c r="S253" s="257">
        <f ca="1">+R252+R253</f>
        <v>24832.440000000002</v>
      </c>
      <c r="T253" s="257">
        <f ca="1">+S253</f>
        <v>24832.440000000002</v>
      </c>
      <c r="U253" s="256">
        <f t="shared" si="9"/>
        <v>2</v>
      </c>
      <c r="V253" s="362" t="str">
        <f>+VLOOKUP(A253,bd_lista!$A$3:$E$590,5,FALSE)</f>
        <v>Instituciones Descentralizadas</v>
      </c>
      <c r="W253" s="362"/>
      <c r="X253" s="254">
        <f>+VLOOKUP(A253,[2]Sheet1!$A$13:$D$744,4,FALSE)</f>
        <v>30</v>
      </c>
      <c r="Y253" s="254" t="str">
        <f>+VLOOKUP(X253,bd_lista!$A$3:$C$590,3,FALSE)</f>
        <v>Ministerio de Justicia y Transparencia Institucional</v>
      </c>
      <c r="Z253" s="314"/>
      <c r="AA253" s="350"/>
    </row>
    <row r="254" spans="1:27" ht="15" customHeight="1">
      <c r="A254" s="32">
        <v>265</v>
      </c>
      <c r="B254" s="306">
        <f>+A254</f>
        <v>265</v>
      </c>
      <c r="C254" s="259" t="str">
        <f>+VLOOKUP(A254,bd_lista!$A$3:$C$590,3,FALSE)</f>
        <v>Direc. Dptal. de Educación  Chuquisaca</v>
      </c>
      <c r="D254" s="361" t="str">
        <f>+C254</f>
        <v>Direc. Dptal. de Educación  Chuquisaca</v>
      </c>
      <c r="E254" s="259" t="s">
        <v>1313</v>
      </c>
      <c r="F254" s="255">
        <f ca="1">+IFERROR(INDEX('Hoja de Trabajo para listado'!$A$155:$Z$1048576,MATCH($A254,'Hoja de Trabajo para listado'!$A$155:$A$1048576,0),MATCH((CUADRO!F$5&amp;$E254),'Hoja de Trabajo para listado'!$A$151:$Z$151,0)),0)+IFERROR(INDEX('Hoja de Trabajo para listado'!$AB$155:$BA$1048576,MATCH($A254,'Hoja de Trabajo para listado'!$AB$155:$AB$1048576,0),MATCH((CUADRO!F$5&amp;$E254),'Hoja de Trabajo para listado'!$AB$151:$BA$151,0)),0)+IFERROR(INDEX('Hoja de Trabajo para listado'!$BC$155:$CB$1048576,MATCH($A254,'Hoja de Trabajo para listado'!$BC$155:$BC$1048576,0),MATCH((CUADRO!F$5&amp;$E254),'Hoja de Trabajo para listado'!$BC$151:$CB$151,0)),0)+IFERROR(INDEX('Hoja de Trabajo para listado'!$DE$153:$DG$274,MATCH($A254,'Hoja de Trabajo para listado'!$DE$153:$DE$1048576,0),MATCH((CUADRO!F$5&amp;$E254),'Hoja de Trabajo para listado'!$DE$151:$DG$151,0)),0)+IFERROR(INDEX('Hoja de Trabajo para listado'!$CD$155:$DC$1048576,MATCH($A254,'Hoja de Trabajo para listado'!$CD$155:$CD$1048576,0),MATCH((CUADRO!F$5&amp;$E254),'Hoja de Trabajo para listado'!$CD$151:$DC$151,0)),0)</f>
        <v>0</v>
      </c>
      <c r="G254" s="255">
        <f ca="1">+IFERROR(INDEX('Hoja de Trabajo para listado'!$A$155:$Z$1048576,MATCH($A254,'Hoja de Trabajo para listado'!$A$155:$A$1048576,0),MATCH((CUADRO!G$5&amp;$E254),'Hoja de Trabajo para listado'!$A$151:$Z$151,0)),0)+IFERROR(INDEX('Hoja de Trabajo para listado'!$AB$155:$BA$1048576,MATCH($A254,'Hoja de Trabajo para listado'!$AB$155:$AB$1048576,0),MATCH((CUADRO!G$5&amp;$E254),'Hoja de Trabajo para listado'!$AB$151:$BA$151,0)),0)+IFERROR(INDEX('Hoja de Trabajo para listado'!$BC$155:$CB$1048576,MATCH($A254,'Hoja de Trabajo para listado'!$BC$155:$BC$1048576,0),MATCH((CUADRO!G$5&amp;$E254),'Hoja de Trabajo para listado'!$BC$151:$CB$151,0)),0)+IFERROR(INDEX('Hoja de Trabajo para listado'!$DE$153:$DG$274,MATCH($A254,'Hoja de Trabajo para listado'!$DE$153:$DE$1048576,0),MATCH((CUADRO!G$5&amp;$E254),'Hoja de Trabajo para listado'!$DE$151:$DG$151,0)),0)+IFERROR(INDEX('Hoja de Trabajo para listado'!$CD$155:$DC$1048576,MATCH($A254,'Hoja de Trabajo para listado'!$CD$155:$CD$1048576,0),MATCH((CUADRO!G$5&amp;$E254),'Hoja de Trabajo para listado'!$CD$151:$DC$151,0)),0)</f>
        <v>0</v>
      </c>
      <c r="H254" s="255">
        <f ca="1">+IFERROR(INDEX('Hoja de Trabajo para listado'!$A$155:$Z$1048576,MATCH($A254,'Hoja de Trabajo para listado'!$A$155:$A$1048576,0),MATCH((CUADRO!H$5&amp;$E254),'Hoja de Trabajo para listado'!$A$151:$Z$151,0)),0)+IFERROR(INDEX('Hoja de Trabajo para listado'!$AB$155:$BA$1048576,MATCH($A254,'Hoja de Trabajo para listado'!$AB$155:$AB$1048576,0),MATCH((CUADRO!H$5&amp;$E254),'Hoja de Trabajo para listado'!$AB$151:$BA$151,0)),0)+IFERROR(INDEX('Hoja de Trabajo para listado'!$BC$155:$CB$1048576,MATCH($A254,'Hoja de Trabajo para listado'!$BC$155:$BC$1048576,0),MATCH((CUADRO!H$5&amp;$E254),'Hoja de Trabajo para listado'!$BC$151:$CB$151,0)),0)+IFERROR(INDEX('Hoja de Trabajo para listado'!$DE$153:$DG$274,MATCH($A254,'Hoja de Trabajo para listado'!$DE$153:$DE$1048576,0),MATCH((CUADRO!H$5&amp;$E254),'Hoja de Trabajo para listado'!$DE$151:$DG$151,0)),0)+IFERROR(INDEX('Hoja de Trabajo para listado'!$CD$155:$DC$1048576,MATCH($A254,'Hoja de Trabajo para listado'!$CD$155:$CD$1048576,0),MATCH((CUADRO!H$5&amp;$E254),'Hoja de Trabajo para listado'!$CD$151:$DC$151,0)),0)</f>
        <v>0</v>
      </c>
      <c r="I254" s="255">
        <f ca="1">+IFERROR(INDEX('Hoja de Trabajo para listado'!$A$155:$Z$1048576,MATCH($A254,'Hoja de Trabajo para listado'!$A$155:$A$1048576,0),MATCH((CUADRO!I$5&amp;$E254),'Hoja de Trabajo para listado'!$A$151:$Z$151,0)),0)+IFERROR(INDEX('Hoja de Trabajo para listado'!$AB$155:$BA$1048576,MATCH($A254,'Hoja de Trabajo para listado'!$AB$155:$AB$1048576,0),MATCH((CUADRO!I$5&amp;$E254),'Hoja de Trabajo para listado'!$AB$151:$BA$151,0)),0)+IFERROR(INDEX('Hoja de Trabajo para listado'!$BC$155:$CB$1048576,MATCH($A254,'Hoja de Trabajo para listado'!$BC$155:$BC$1048576,0),MATCH((CUADRO!I$5&amp;$E254),'Hoja de Trabajo para listado'!$BC$151:$CB$151,0)),0)+IFERROR(INDEX('Hoja de Trabajo para listado'!$DE$153:$DG$274,MATCH($A254,'Hoja de Trabajo para listado'!$DE$153:$DE$1048576,0),MATCH((CUADRO!I$5&amp;$E254),'Hoja de Trabajo para listado'!$DE$151:$DG$151,0)),0)+IFERROR(INDEX('Hoja de Trabajo para listado'!$CD$155:$DC$1048576,MATCH($A254,'Hoja de Trabajo para listado'!$CD$155:$CD$1048576,0),MATCH((CUADRO!I$5&amp;$E254),'Hoja de Trabajo para listado'!$CD$151:$DC$151,0)),0)</f>
        <v>0</v>
      </c>
      <c r="J254" s="255">
        <f ca="1">+IFERROR(INDEX('Hoja de Trabajo para listado'!$A$155:$Z$1048576,MATCH($A254,'Hoja de Trabajo para listado'!$A$155:$A$1048576,0),MATCH((CUADRO!J$5&amp;$E254),'Hoja de Trabajo para listado'!$A$151:$Z$151,0)),0)+IFERROR(INDEX('Hoja de Trabajo para listado'!$AB$155:$BA$1048576,MATCH($A254,'Hoja de Trabajo para listado'!$AB$155:$AB$1048576,0),MATCH((CUADRO!J$5&amp;$E254),'Hoja de Trabajo para listado'!$AB$151:$BA$151,0)),0)+IFERROR(INDEX('Hoja de Trabajo para listado'!$BC$155:$CB$1048576,MATCH($A254,'Hoja de Trabajo para listado'!$BC$155:$BC$1048576,0),MATCH((CUADRO!J$5&amp;$E254),'Hoja de Trabajo para listado'!$BC$151:$CB$151,0)),0)+IFERROR(INDEX('Hoja de Trabajo para listado'!$DE$153:$DG$274,MATCH($A254,'Hoja de Trabajo para listado'!$DE$153:$DE$1048576,0),MATCH((CUADRO!J$5&amp;$E254),'Hoja de Trabajo para listado'!$DE$151:$DG$151,0)),0)+IFERROR(INDEX('Hoja de Trabajo para listado'!$CD$155:$DC$1048576,MATCH($A254,'Hoja de Trabajo para listado'!$CD$155:$CD$1048576,0),MATCH((CUADRO!J$5&amp;$E254),'Hoja de Trabajo para listado'!$CD$151:$DC$151,0)),0)</f>
        <v>0</v>
      </c>
      <c r="K254" s="255">
        <f ca="1">+IFERROR(INDEX('Hoja de Trabajo para listado'!$A$155:$Z$1048576,MATCH($A254,'Hoja de Trabajo para listado'!$A$155:$A$1048576,0),MATCH((CUADRO!K$5&amp;$E254),'Hoja de Trabajo para listado'!$A$151:$Z$151,0)),0)+IFERROR(INDEX('Hoja de Trabajo para listado'!$AB$155:$BA$1048576,MATCH($A254,'Hoja de Trabajo para listado'!$AB$155:$AB$1048576,0),MATCH((CUADRO!K$5&amp;$E254),'Hoja de Trabajo para listado'!$AB$151:$BA$151,0)),0)+IFERROR(INDEX('Hoja de Trabajo para listado'!$BC$155:$CB$1048576,MATCH($A254,'Hoja de Trabajo para listado'!$BC$155:$BC$1048576,0),MATCH((CUADRO!K$5&amp;$E254),'Hoja de Trabajo para listado'!$BC$151:$CB$151,0)),0)+IFERROR(INDEX('Hoja de Trabajo para listado'!$DE$153:$DG$274,MATCH($A254,'Hoja de Trabajo para listado'!$DE$153:$DE$1048576,0),MATCH((CUADRO!K$5&amp;$E254),'Hoja de Trabajo para listado'!$DE$151:$DG$151,0)),0)+IFERROR(INDEX('Hoja de Trabajo para listado'!$CD$155:$DC$1048576,MATCH($A254,'Hoja de Trabajo para listado'!$CD$155:$CD$1048576,0),MATCH((CUADRO!K$5&amp;$E254),'Hoja de Trabajo para listado'!$CD$151:$DC$151,0)),0)</f>
        <v>0</v>
      </c>
      <c r="L254" s="255">
        <f ca="1">+IFERROR(INDEX('Hoja de Trabajo para listado'!$A$155:$Z$1048576,MATCH($A254,'Hoja de Trabajo para listado'!$A$155:$A$1048576,0),MATCH((CUADRO!L$5&amp;$E254),'Hoja de Trabajo para listado'!$A$151:$Z$151,0)),0)+IFERROR(INDEX('Hoja de Trabajo para listado'!$AB$155:$BA$1048576,MATCH($A254,'Hoja de Trabajo para listado'!$AB$155:$AB$1048576,0),MATCH((CUADRO!L$5&amp;$E254),'Hoja de Trabajo para listado'!$AB$151:$BA$151,0)),0)+IFERROR(INDEX('Hoja de Trabajo para listado'!$BC$155:$CB$1048576,MATCH($A254,'Hoja de Trabajo para listado'!$BC$155:$BC$1048576,0),MATCH((CUADRO!L$5&amp;$E254),'Hoja de Trabajo para listado'!$BC$151:$CB$151,0)),0)+IFERROR(INDEX('Hoja de Trabajo para listado'!$DE$153:$DG$274,MATCH($A254,'Hoja de Trabajo para listado'!$DE$153:$DE$1048576,0),MATCH((CUADRO!L$5&amp;$E254),'Hoja de Trabajo para listado'!$DE$151:$DG$151,0)),0)+IFERROR(INDEX('Hoja de Trabajo para listado'!$CD$155:$DC$1048576,MATCH($A254,'Hoja de Trabajo para listado'!$CD$155:$CD$1048576,0),MATCH((CUADRO!L$5&amp;$E254),'Hoja de Trabajo para listado'!$CD$151:$DC$151,0)),0)</f>
        <v>0</v>
      </c>
      <c r="M254" s="255">
        <f ca="1">+IFERROR(INDEX('Hoja de Trabajo para listado'!$A$155:$Z$1048576,MATCH($A254,'Hoja de Trabajo para listado'!$A$155:$A$1048576,0),MATCH((CUADRO!M$5&amp;$E254),'Hoja de Trabajo para listado'!$A$151:$Z$151,0)),0)+IFERROR(INDEX('Hoja de Trabajo para listado'!$AB$155:$BA$1048576,MATCH($A254,'Hoja de Trabajo para listado'!$AB$155:$AB$1048576,0),MATCH((CUADRO!M$5&amp;$E254),'Hoja de Trabajo para listado'!$AB$151:$BA$151,0)),0)+IFERROR(INDEX('Hoja de Trabajo para listado'!$BC$155:$CB$1048576,MATCH($A254,'Hoja de Trabajo para listado'!$BC$155:$BC$1048576,0),MATCH((CUADRO!M$5&amp;$E254),'Hoja de Trabajo para listado'!$BC$151:$CB$151,0)),0)+IFERROR(INDEX('Hoja de Trabajo para listado'!$DE$153:$DG$274,MATCH($A254,'Hoja de Trabajo para listado'!$DE$153:$DE$1048576,0),MATCH((CUADRO!M$5&amp;$E254),'Hoja de Trabajo para listado'!$DE$151:$DG$151,0)),0)+IFERROR(INDEX('Hoja de Trabajo para listado'!$CD$155:$DC$1048576,MATCH($A254,'Hoja de Trabajo para listado'!$CD$155:$CD$1048576,0),MATCH((CUADRO!M$5&amp;$E254),'Hoja de Trabajo para listado'!$CD$151:$DC$151,0)),0)</f>
        <v>0</v>
      </c>
      <c r="N254" s="255">
        <f ca="1">+IFERROR(INDEX('Hoja de Trabajo para listado'!$A$155:$Z$1048576,MATCH($A254,'Hoja de Trabajo para listado'!$A$155:$A$1048576,0),MATCH((CUADRO!N$5&amp;$E254),'Hoja de Trabajo para listado'!$A$151:$Z$151,0)),0)+IFERROR(INDEX('Hoja de Trabajo para listado'!$AB$155:$BA$1048576,MATCH($A254,'Hoja de Trabajo para listado'!$AB$155:$AB$1048576,0),MATCH((CUADRO!N$5&amp;$E254),'Hoja de Trabajo para listado'!$AB$151:$BA$151,0)),0)+IFERROR(INDEX('Hoja de Trabajo para listado'!$BC$155:$CB$1048576,MATCH($A254,'Hoja de Trabajo para listado'!$BC$155:$BC$1048576,0),MATCH((CUADRO!N$5&amp;$E254),'Hoja de Trabajo para listado'!$BC$151:$CB$151,0)),0)+IFERROR(INDEX('Hoja de Trabajo para listado'!$DE$153:$DG$274,MATCH($A254,'Hoja de Trabajo para listado'!$DE$153:$DE$1048576,0),MATCH((CUADRO!N$5&amp;$E254),'Hoja de Trabajo para listado'!$DE$151:$DG$151,0)),0)+IFERROR(INDEX('Hoja de Trabajo para listado'!$CD$155:$DC$1048576,MATCH($A254,'Hoja de Trabajo para listado'!$CD$155:$CD$1048576,0),MATCH((CUADRO!N$5&amp;$E254),'Hoja de Trabajo para listado'!$CD$151:$DC$151,0)),0)</f>
        <v>0</v>
      </c>
      <c r="O254" s="255">
        <f ca="1">+IFERROR(INDEX('Hoja de Trabajo para listado'!$A$155:$Z$1048576,MATCH($A254,'Hoja de Trabajo para listado'!$A$155:$A$1048576,0),MATCH((CUADRO!O$5&amp;$E254),'Hoja de Trabajo para listado'!$A$151:$Z$151,0)),0)+IFERROR(INDEX('Hoja de Trabajo para listado'!$AB$155:$BA$1048576,MATCH($A254,'Hoja de Trabajo para listado'!$AB$155:$AB$1048576,0),MATCH((CUADRO!O$5&amp;$E254),'Hoja de Trabajo para listado'!$AB$151:$BA$151,0)),0)+IFERROR(INDEX('Hoja de Trabajo para listado'!$BC$155:$CB$1048576,MATCH($A254,'Hoja de Trabajo para listado'!$BC$155:$BC$1048576,0),MATCH((CUADRO!O$5&amp;$E254),'Hoja de Trabajo para listado'!$BC$151:$CB$151,0)),0)+IFERROR(INDEX('Hoja de Trabajo para listado'!$DE$153:$DG$274,MATCH($A254,'Hoja de Trabajo para listado'!$DE$153:$DE$1048576,0),MATCH((CUADRO!O$5&amp;$E254),'Hoja de Trabajo para listado'!$DE$151:$DG$151,0)),0)+IFERROR(INDEX('Hoja de Trabajo para listado'!$CD$155:$DC$1048576,MATCH($A254,'Hoja de Trabajo para listado'!$CD$155:$CD$1048576,0),MATCH((CUADRO!O$5&amp;$E254),'Hoja de Trabajo para listado'!$CD$151:$DC$151,0)),0)</f>
        <v>0</v>
      </c>
      <c r="P254" s="255">
        <f ca="1">+IFERROR(INDEX('Hoja de Trabajo para listado'!$A$155:$Z$1048576,MATCH($A254,'Hoja de Trabajo para listado'!$A$155:$A$1048576,0),MATCH((CUADRO!P$5&amp;$E254),'Hoja de Trabajo para listado'!$A$151:$Z$151,0)),0)+IFERROR(INDEX('Hoja de Trabajo para listado'!$AB$155:$BA$1048576,MATCH($A254,'Hoja de Trabajo para listado'!$AB$155:$AB$1048576,0),MATCH((CUADRO!P$5&amp;$E254),'Hoja de Trabajo para listado'!$AB$151:$BA$151,0)),0)+IFERROR(INDEX('Hoja de Trabajo para listado'!$BC$155:$CB$1048576,MATCH($A254,'Hoja de Trabajo para listado'!$BC$155:$BC$1048576,0),MATCH((CUADRO!P$5&amp;$E254),'Hoja de Trabajo para listado'!$BC$151:$CB$151,0)),0)+IFERROR(INDEX('Hoja de Trabajo para listado'!$DE$153:$DG$274,MATCH($A254,'Hoja de Trabajo para listado'!$DE$153:$DE$1048576,0),MATCH((CUADRO!P$5&amp;$E254),'Hoja de Trabajo para listado'!$DE$151:$DG$151,0)),0)+IFERROR(INDEX('Hoja de Trabajo para listado'!$CD$155:$DC$1048576,MATCH($A254,'Hoja de Trabajo para listado'!$CD$155:$CD$1048576,0),MATCH((CUADRO!P$5&amp;$E254),'Hoja de Trabajo para listado'!$CD$151:$DC$151,0)),0)</f>
        <v>0</v>
      </c>
      <c r="Q254" s="255">
        <f ca="1">+IFERROR(INDEX('Hoja de Trabajo para listado'!$A$155:$Z$1048576,MATCH($A254,'Hoja de Trabajo para listado'!$A$155:$A$1048576,0),MATCH((CUADRO!Q$5&amp;$E254),'Hoja de Trabajo para listado'!$A$151:$Z$151,0)),0)+IFERROR(INDEX('Hoja de Trabajo para listado'!$AB$155:$BA$1048576,MATCH($A254,'Hoja de Trabajo para listado'!$AB$155:$AB$1048576,0),MATCH((CUADRO!Q$5&amp;$E254),'Hoja de Trabajo para listado'!$AB$151:$BA$151,0)),0)+IFERROR(INDEX('Hoja de Trabajo para listado'!$BC$155:$CB$1048576,MATCH($A254,'Hoja de Trabajo para listado'!$BC$155:$BC$1048576,0),MATCH((CUADRO!Q$5&amp;$E254),'Hoja de Trabajo para listado'!$BC$151:$CB$151,0)),0)+IFERROR(INDEX('Hoja de Trabajo para listado'!$DE$153:$DG$274,MATCH($A254,'Hoja de Trabajo para listado'!$DE$153:$DE$1048576,0),MATCH((CUADRO!Q$5&amp;$E254),'Hoja de Trabajo para listado'!$DE$151:$DG$151,0)),0)+IFERROR(INDEX('Hoja de Trabajo para listado'!$CD$155:$DC$1048576,MATCH($A254,'Hoja de Trabajo para listado'!$CD$155:$CD$1048576,0),MATCH((CUADRO!Q$5&amp;$E254),'Hoja de Trabajo para listado'!$CD$151:$DC$151,0)),0)</f>
        <v>0</v>
      </c>
      <c r="R254" s="255">
        <f t="shared" ca="1" si="8"/>
        <v>0</v>
      </c>
      <c r="S254" s="255"/>
      <c r="T254" s="255">
        <f ca="1">+T255</f>
        <v>21210</v>
      </c>
      <c r="U254" s="254">
        <f t="shared" si="9"/>
        <v>1</v>
      </c>
      <c r="V254" s="362" t="str">
        <f>+VLOOKUP(A254,bd_lista!$A$3:$E$590,5,FALSE)</f>
        <v>Instituciones Descentralizadas</v>
      </c>
      <c r="W254" s="361" t="str">
        <f>+V254</f>
        <v>Instituciones Descentralizadas</v>
      </c>
      <c r="X254" s="254">
        <f>+VLOOKUP(A254,[2]Sheet1!$A$13:$D$744,4,FALSE)</f>
        <v>16</v>
      </c>
      <c r="Y254" s="254" t="str">
        <f>+VLOOKUP(X254,bd_lista!$A$3:$C$590,3,FALSE)</f>
        <v>Ministerio de Educación</v>
      </c>
      <c r="Z254" s="316">
        <f>+X254</f>
        <v>16</v>
      </c>
      <c r="AA254" s="348" t="str">
        <f>+Y254</f>
        <v>Ministerio de Educación</v>
      </c>
    </row>
    <row r="255" spans="1:27" ht="15" customHeight="1">
      <c r="A255" s="32">
        <v>265</v>
      </c>
      <c r="B255" s="307"/>
      <c r="C255" s="362" t="str">
        <f>+VLOOKUP(A255,bd_lista!$A$3:$C$590,3,FALSE)</f>
        <v>Direc. Dptal. de Educación  Chuquisaca</v>
      </c>
      <c r="D255" s="362"/>
      <c r="E255" s="362" t="s">
        <v>1314</v>
      </c>
      <c r="F255" s="257">
        <f ca="1">+IFERROR(INDEX('Hoja de Trabajo para listado'!$A$155:$Z$1048576,MATCH($A255,'Hoja de Trabajo para listado'!$A$155:$A$1048576,0),MATCH((CUADRO!F$5&amp;$E255),'Hoja de Trabajo para listado'!$A$151:$Z$151,0)),0)+IFERROR(INDEX('Hoja de Trabajo para listado'!$AB$155:$BA$1048576,MATCH($A255,'Hoja de Trabajo para listado'!$AB$155:$AB$1048576,0),MATCH((CUADRO!F$5&amp;$E255),'Hoja de Trabajo para listado'!$AB$151:$BA$151,0)),0)+IFERROR(INDEX('Hoja de Trabajo para listado'!$BC$155:$CB$1048576,MATCH($A255,'Hoja de Trabajo para listado'!$BC$155:$BC$1048576,0),MATCH((CUADRO!F$5&amp;$E255),'Hoja de Trabajo para listado'!$BC$151:$CB$151,0)),0)+IFERROR(INDEX('Hoja de Trabajo para listado'!$DE$153:$DG$274,MATCH($A255,'Hoja de Trabajo para listado'!$DE$153:$DE$1048576,0),MATCH((CUADRO!F$5&amp;$E255),'Hoja de Trabajo para listado'!$DE$151:$DG$151,0)),0)+IFERROR(INDEX('Hoja de Trabajo para listado'!$CD$155:$DC$1048576,MATCH($A255,'Hoja de Trabajo para listado'!$CD$155:$CD$1048576,0),MATCH((CUADRO!F$5&amp;$E255),'Hoja de Trabajo para listado'!$CD$151:$DC$151,0)),0)</f>
        <v>0</v>
      </c>
      <c r="G255" s="257">
        <f ca="1">+IFERROR(INDEX('Hoja de Trabajo para listado'!$A$155:$Z$1048576,MATCH($A255,'Hoja de Trabajo para listado'!$A$155:$A$1048576,0),MATCH((CUADRO!G$5&amp;$E255),'Hoja de Trabajo para listado'!$A$151:$Z$151,0)),0)+IFERROR(INDEX('Hoja de Trabajo para listado'!$AB$155:$BA$1048576,MATCH($A255,'Hoja de Trabajo para listado'!$AB$155:$AB$1048576,0),MATCH((CUADRO!G$5&amp;$E255),'Hoja de Trabajo para listado'!$AB$151:$BA$151,0)),0)+IFERROR(INDEX('Hoja de Trabajo para listado'!$BC$155:$CB$1048576,MATCH($A255,'Hoja de Trabajo para listado'!$BC$155:$BC$1048576,0),MATCH((CUADRO!G$5&amp;$E255),'Hoja de Trabajo para listado'!$BC$151:$CB$151,0)),0)+IFERROR(INDEX('Hoja de Trabajo para listado'!$DE$153:$DG$274,MATCH($A255,'Hoja de Trabajo para listado'!$DE$153:$DE$1048576,0),MATCH((CUADRO!G$5&amp;$E255),'Hoja de Trabajo para listado'!$DE$151:$DG$151,0)),0)+IFERROR(INDEX('Hoja de Trabajo para listado'!$CD$155:$DC$1048576,MATCH($A255,'Hoja de Trabajo para listado'!$CD$155:$CD$1048576,0),MATCH((CUADRO!G$5&amp;$E255),'Hoja de Trabajo para listado'!$CD$151:$DC$151,0)),0)</f>
        <v>0</v>
      </c>
      <c r="H255" s="257">
        <f ca="1">+IFERROR(INDEX('Hoja de Trabajo para listado'!$A$155:$Z$1048576,MATCH($A255,'Hoja de Trabajo para listado'!$A$155:$A$1048576,0),MATCH((CUADRO!H$5&amp;$E255),'Hoja de Trabajo para listado'!$A$151:$Z$151,0)),0)+IFERROR(INDEX('Hoja de Trabajo para listado'!$AB$155:$BA$1048576,MATCH($A255,'Hoja de Trabajo para listado'!$AB$155:$AB$1048576,0),MATCH((CUADRO!H$5&amp;$E255),'Hoja de Trabajo para listado'!$AB$151:$BA$151,0)),0)+IFERROR(INDEX('Hoja de Trabajo para listado'!$BC$155:$CB$1048576,MATCH($A255,'Hoja de Trabajo para listado'!$BC$155:$BC$1048576,0),MATCH((CUADRO!H$5&amp;$E255),'Hoja de Trabajo para listado'!$BC$151:$CB$151,0)),0)+IFERROR(INDEX('Hoja de Trabajo para listado'!$DE$153:$DG$274,MATCH($A255,'Hoja de Trabajo para listado'!$DE$153:$DE$1048576,0),MATCH((CUADRO!H$5&amp;$E255),'Hoja de Trabajo para listado'!$DE$151:$DG$151,0)),0)+IFERROR(INDEX('Hoja de Trabajo para listado'!$CD$155:$DC$1048576,MATCH($A255,'Hoja de Trabajo para listado'!$CD$155:$CD$1048576,0),MATCH((CUADRO!H$5&amp;$E255),'Hoja de Trabajo para listado'!$CD$151:$DC$151,0)),0)</f>
        <v>0</v>
      </c>
      <c r="I255" s="257">
        <f ca="1">+IFERROR(INDEX('Hoja de Trabajo para listado'!$A$155:$Z$1048576,MATCH($A255,'Hoja de Trabajo para listado'!$A$155:$A$1048576,0),MATCH((CUADRO!I$5&amp;$E255),'Hoja de Trabajo para listado'!$A$151:$Z$151,0)),0)+IFERROR(INDEX('Hoja de Trabajo para listado'!$AB$155:$BA$1048576,MATCH($A255,'Hoja de Trabajo para listado'!$AB$155:$AB$1048576,0),MATCH((CUADRO!I$5&amp;$E255),'Hoja de Trabajo para listado'!$AB$151:$BA$151,0)),0)+IFERROR(INDEX('Hoja de Trabajo para listado'!$BC$155:$CB$1048576,MATCH($A255,'Hoja de Trabajo para listado'!$BC$155:$BC$1048576,0),MATCH((CUADRO!I$5&amp;$E255),'Hoja de Trabajo para listado'!$BC$151:$CB$151,0)),0)+IFERROR(INDEX('Hoja de Trabajo para listado'!$DE$153:$DG$274,MATCH($A255,'Hoja de Trabajo para listado'!$DE$153:$DE$1048576,0),MATCH((CUADRO!I$5&amp;$E255),'Hoja de Trabajo para listado'!$DE$151:$DG$151,0)),0)+IFERROR(INDEX('Hoja de Trabajo para listado'!$CD$155:$DC$1048576,MATCH($A255,'Hoja de Trabajo para listado'!$CD$155:$CD$1048576,0),MATCH((CUADRO!I$5&amp;$E255),'Hoja de Trabajo para listado'!$CD$151:$DC$151,0)),0)</f>
        <v>0</v>
      </c>
      <c r="J255" s="257">
        <f ca="1">+IFERROR(INDEX('Hoja de Trabajo para listado'!$A$155:$Z$1048576,MATCH($A255,'Hoja de Trabajo para listado'!$A$155:$A$1048576,0),MATCH((CUADRO!J$5&amp;$E255),'Hoja de Trabajo para listado'!$A$151:$Z$151,0)),0)+IFERROR(INDEX('Hoja de Trabajo para listado'!$AB$155:$BA$1048576,MATCH($A255,'Hoja de Trabajo para listado'!$AB$155:$AB$1048576,0),MATCH((CUADRO!J$5&amp;$E255),'Hoja de Trabajo para listado'!$AB$151:$BA$151,0)),0)+IFERROR(INDEX('Hoja de Trabajo para listado'!$BC$155:$CB$1048576,MATCH($A255,'Hoja de Trabajo para listado'!$BC$155:$BC$1048576,0),MATCH((CUADRO!J$5&amp;$E255),'Hoja de Trabajo para listado'!$BC$151:$CB$151,0)),0)+IFERROR(INDEX('Hoja de Trabajo para listado'!$DE$153:$DG$274,MATCH($A255,'Hoja de Trabajo para listado'!$DE$153:$DE$1048576,0),MATCH((CUADRO!J$5&amp;$E255),'Hoja de Trabajo para listado'!$DE$151:$DG$151,0)),0)+IFERROR(INDEX('Hoja de Trabajo para listado'!$CD$155:$DC$1048576,MATCH($A255,'Hoja de Trabajo para listado'!$CD$155:$CD$1048576,0),MATCH((CUADRO!J$5&amp;$E255),'Hoja de Trabajo para listado'!$CD$151:$DC$151,0)),0)</f>
        <v>0</v>
      </c>
      <c r="K255" s="257">
        <f ca="1">+IFERROR(INDEX('Hoja de Trabajo para listado'!$A$155:$Z$1048576,MATCH($A255,'Hoja de Trabajo para listado'!$A$155:$A$1048576,0),MATCH((CUADRO!K$5&amp;$E255),'Hoja de Trabajo para listado'!$A$151:$Z$151,0)),0)+IFERROR(INDEX('Hoja de Trabajo para listado'!$AB$155:$BA$1048576,MATCH($A255,'Hoja de Trabajo para listado'!$AB$155:$AB$1048576,0),MATCH((CUADRO!K$5&amp;$E255),'Hoja de Trabajo para listado'!$AB$151:$BA$151,0)),0)+IFERROR(INDEX('Hoja de Trabajo para listado'!$BC$155:$CB$1048576,MATCH($A255,'Hoja de Trabajo para listado'!$BC$155:$BC$1048576,0),MATCH((CUADRO!K$5&amp;$E255),'Hoja de Trabajo para listado'!$BC$151:$CB$151,0)),0)+IFERROR(INDEX('Hoja de Trabajo para listado'!$DE$153:$DG$274,MATCH($A255,'Hoja de Trabajo para listado'!$DE$153:$DE$1048576,0),MATCH((CUADRO!K$5&amp;$E255),'Hoja de Trabajo para listado'!$DE$151:$DG$151,0)),0)+IFERROR(INDEX('Hoja de Trabajo para listado'!$CD$155:$DC$1048576,MATCH($A255,'Hoja de Trabajo para listado'!$CD$155:$CD$1048576,0),MATCH((CUADRO!K$5&amp;$E255),'Hoja de Trabajo para listado'!$CD$151:$DC$151,0)),0)</f>
        <v>0</v>
      </c>
      <c r="L255" s="257">
        <f ca="1">+IFERROR(INDEX('Hoja de Trabajo para listado'!$A$155:$Z$1048576,MATCH($A255,'Hoja de Trabajo para listado'!$A$155:$A$1048576,0),MATCH((CUADRO!L$5&amp;$E255),'Hoja de Trabajo para listado'!$A$151:$Z$151,0)),0)+IFERROR(INDEX('Hoja de Trabajo para listado'!$AB$155:$BA$1048576,MATCH($A255,'Hoja de Trabajo para listado'!$AB$155:$AB$1048576,0),MATCH((CUADRO!L$5&amp;$E255),'Hoja de Trabajo para listado'!$AB$151:$BA$151,0)),0)+IFERROR(INDEX('Hoja de Trabajo para listado'!$BC$155:$CB$1048576,MATCH($A255,'Hoja de Trabajo para listado'!$BC$155:$BC$1048576,0),MATCH((CUADRO!L$5&amp;$E255),'Hoja de Trabajo para listado'!$BC$151:$CB$151,0)),0)+IFERROR(INDEX('Hoja de Trabajo para listado'!$DE$153:$DG$274,MATCH($A255,'Hoja de Trabajo para listado'!$DE$153:$DE$1048576,0),MATCH((CUADRO!L$5&amp;$E255),'Hoja de Trabajo para listado'!$DE$151:$DG$151,0)),0)+IFERROR(INDEX('Hoja de Trabajo para listado'!$CD$155:$DC$1048576,MATCH($A255,'Hoja de Trabajo para listado'!$CD$155:$CD$1048576,0),MATCH((CUADRO!L$5&amp;$E255),'Hoja de Trabajo para listado'!$CD$151:$DC$151,0)),0)</f>
        <v>0</v>
      </c>
      <c r="M255" s="257">
        <f ca="1">+IFERROR(INDEX('Hoja de Trabajo para listado'!$A$155:$Z$1048576,MATCH($A255,'Hoja de Trabajo para listado'!$A$155:$A$1048576,0),MATCH((CUADRO!M$5&amp;$E255),'Hoja de Trabajo para listado'!$A$151:$Z$151,0)),0)+IFERROR(INDEX('Hoja de Trabajo para listado'!$AB$155:$BA$1048576,MATCH($A255,'Hoja de Trabajo para listado'!$AB$155:$AB$1048576,0),MATCH((CUADRO!M$5&amp;$E255),'Hoja de Trabajo para listado'!$AB$151:$BA$151,0)),0)+IFERROR(INDEX('Hoja de Trabajo para listado'!$BC$155:$CB$1048576,MATCH($A255,'Hoja de Trabajo para listado'!$BC$155:$BC$1048576,0),MATCH((CUADRO!M$5&amp;$E255),'Hoja de Trabajo para listado'!$BC$151:$CB$151,0)),0)+IFERROR(INDEX('Hoja de Trabajo para listado'!$DE$153:$DG$274,MATCH($A255,'Hoja de Trabajo para listado'!$DE$153:$DE$1048576,0),MATCH((CUADRO!M$5&amp;$E255),'Hoja de Trabajo para listado'!$DE$151:$DG$151,0)),0)+IFERROR(INDEX('Hoja de Trabajo para listado'!$CD$155:$DC$1048576,MATCH($A255,'Hoja de Trabajo para listado'!$CD$155:$CD$1048576,0),MATCH((CUADRO!M$5&amp;$E255),'Hoja de Trabajo para listado'!$CD$151:$DC$151,0)),0)</f>
        <v>0</v>
      </c>
      <c r="N255" s="257">
        <f ca="1">+IFERROR(INDEX('Hoja de Trabajo para listado'!$A$155:$Z$1048576,MATCH($A255,'Hoja de Trabajo para listado'!$A$155:$A$1048576,0),MATCH((CUADRO!N$5&amp;$E255),'Hoja de Trabajo para listado'!$A$151:$Z$151,0)),0)+IFERROR(INDEX('Hoja de Trabajo para listado'!$AB$155:$BA$1048576,MATCH($A255,'Hoja de Trabajo para listado'!$AB$155:$AB$1048576,0),MATCH((CUADRO!N$5&amp;$E255),'Hoja de Trabajo para listado'!$AB$151:$BA$151,0)),0)+IFERROR(INDEX('Hoja de Trabajo para listado'!$BC$155:$CB$1048576,MATCH($A255,'Hoja de Trabajo para listado'!$BC$155:$BC$1048576,0),MATCH((CUADRO!N$5&amp;$E255),'Hoja de Trabajo para listado'!$BC$151:$CB$151,0)),0)+IFERROR(INDEX('Hoja de Trabajo para listado'!$DE$153:$DG$274,MATCH($A255,'Hoja de Trabajo para listado'!$DE$153:$DE$1048576,0),MATCH((CUADRO!N$5&amp;$E255),'Hoja de Trabajo para listado'!$DE$151:$DG$151,0)),0)+IFERROR(INDEX('Hoja de Trabajo para listado'!$CD$155:$DC$1048576,MATCH($A255,'Hoja de Trabajo para listado'!$CD$155:$CD$1048576,0),MATCH((CUADRO!N$5&amp;$E255),'Hoja de Trabajo para listado'!$CD$151:$DC$151,0)),0)</f>
        <v>21210</v>
      </c>
      <c r="O255" s="257">
        <f ca="1">+IFERROR(INDEX('Hoja de Trabajo para listado'!$A$155:$Z$1048576,MATCH($A255,'Hoja de Trabajo para listado'!$A$155:$A$1048576,0),MATCH((CUADRO!O$5&amp;$E255),'Hoja de Trabajo para listado'!$A$151:$Z$151,0)),0)+IFERROR(INDEX('Hoja de Trabajo para listado'!$AB$155:$BA$1048576,MATCH($A255,'Hoja de Trabajo para listado'!$AB$155:$AB$1048576,0),MATCH((CUADRO!O$5&amp;$E255),'Hoja de Trabajo para listado'!$AB$151:$BA$151,0)),0)+IFERROR(INDEX('Hoja de Trabajo para listado'!$BC$155:$CB$1048576,MATCH($A255,'Hoja de Trabajo para listado'!$BC$155:$BC$1048576,0),MATCH((CUADRO!O$5&amp;$E255),'Hoja de Trabajo para listado'!$BC$151:$CB$151,0)),0)+IFERROR(INDEX('Hoja de Trabajo para listado'!$DE$153:$DG$274,MATCH($A255,'Hoja de Trabajo para listado'!$DE$153:$DE$1048576,0),MATCH((CUADRO!O$5&amp;$E255),'Hoja de Trabajo para listado'!$DE$151:$DG$151,0)),0)+IFERROR(INDEX('Hoja de Trabajo para listado'!$CD$155:$DC$1048576,MATCH($A255,'Hoja de Trabajo para listado'!$CD$155:$CD$1048576,0),MATCH((CUADRO!O$5&amp;$E255),'Hoja de Trabajo para listado'!$CD$151:$DC$151,0)),0)</f>
        <v>0</v>
      </c>
      <c r="P255" s="257">
        <f ca="1">+IFERROR(INDEX('Hoja de Trabajo para listado'!$A$155:$Z$1048576,MATCH($A255,'Hoja de Trabajo para listado'!$A$155:$A$1048576,0),MATCH((CUADRO!P$5&amp;$E255),'Hoja de Trabajo para listado'!$A$151:$Z$151,0)),0)+IFERROR(INDEX('Hoja de Trabajo para listado'!$AB$155:$BA$1048576,MATCH($A255,'Hoja de Trabajo para listado'!$AB$155:$AB$1048576,0),MATCH((CUADRO!P$5&amp;$E255),'Hoja de Trabajo para listado'!$AB$151:$BA$151,0)),0)+IFERROR(INDEX('Hoja de Trabajo para listado'!$BC$155:$CB$1048576,MATCH($A255,'Hoja de Trabajo para listado'!$BC$155:$BC$1048576,0),MATCH((CUADRO!P$5&amp;$E255),'Hoja de Trabajo para listado'!$BC$151:$CB$151,0)),0)+IFERROR(INDEX('Hoja de Trabajo para listado'!$DE$153:$DG$274,MATCH($A255,'Hoja de Trabajo para listado'!$DE$153:$DE$1048576,0),MATCH((CUADRO!P$5&amp;$E255),'Hoja de Trabajo para listado'!$DE$151:$DG$151,0)),0)+IFERROR(INDEX('Hoja de Trabajo para listado'!$CD$155:$DC$1048576,MATCH($A255,'Hoja de Trabajo para listado'!$CD$155:$CD$1048576,0),MATCH((CUADRO!P$5&amp;$E255),'Hoja de Trabajo para listado'!$CD$151:$DC$151,0)),0)</f>
        <v>0</v>
      </c>
      <c r="Q255" s="257">
        <f ca="1">+IFERROR(INDEX('Hoja de Trabajo para listado'!$A$155:$Z$1048576,MATCH($A255,'Hoja de Trabajo para listado'!$A$155:$A$1048576,0),MATCH((CUADRO!Q$5&amp;$E255),'Hoja de Trabajo para listado'!$A$151:$Z$151,0)),0)+IFERROR(INDEX('Hoja de Trabajo para listado'!$AB$155:$BA$1048576,MATCH($A255,'Hoja de Trabajo para listado'!$AB$155:$AB$1048576,0),MATCH((CUADRO!Q$5&amp;$E255),'Hoja de Trabajo para listado'!$AB$151:$BA$151,0)),0)+IFERROR(INDEX('Hoja de Trabajo para listado'!$BC$155:$CB$1048576,MATCH($A255,'Hoja de Trabajo para listado'!$BC$155:$BC$1048576,0),MATCH((CUADRO!Q$5&amp;$E255),'Hoja de Trabajo para listado'!$BC$151:$CB$151,0)),0)+IFERROR(INDEX('Hoja de Trabajo para listado'!$DE$153:$DG$274,MATCH($A255,'Hoja de Trabajo para listado'!$DE$153:$DE$1048576,0),MATCH((CUADRO!Q$5&amp;$E255),'Hoja de Trabajo para listado'!$DE$151:$DG$151,0)),0)+IFERROR(INDEX('Hoja de Trabajo para listado'!$CD$155:$DC$1048576,MATCH($A255,'Hoja de Trabajo para listado'!$CD$155:$CD$1048576,0),MATCH((CUADRO!Q$5&amp;$E255),'Hoja de Trabajo para listado'!$CD$151:$DC$151,0)),0)</f>
        <v>0</v>
      </c>
      <c r="R255" s="257">
        <f t="shared" ca="1" si="8"/>
        <v>21210</v>
      </c>
      <c r="S255" s="257">
        <f ca="1">+R254+R255</f>
        <v>21210</v>
      </c>
      <c r="T255" s="257">
        <f ca="1">+S255</f>
        <v>21210</v>
      </c>
      <c r="U255" s="256">
        <f t="shared" si="9"/>
        <v>2</v>
      </c>
      <c r="V255" s="362" t="str">
        <f>+VLOOKUP(A255,bd_lista!$A$3:$E$590,5,FALSE)</f>
        <v>Instituciones Descentralizadas</v>
      </c>
      <c r="W255" s="362"/>
      <c r="X255" s="254">
        <f>+VLOOKUP(A255,[2]Sheet1!$A$13:$D$744,4,FALSE)</f>
        <v>16</v>
      </c>
      <c r="Y255" s="254" t="str">
        <f>+VLOOKUP(X255,bd_lista!$A$3:$C$590,3,FALSE)</f>
        <v>Ministerio de Educación</v>
      </c>
      <c r="Z255" s="314"/>
      <c r="AA255" s="350"/>
    </row>
    <row r="256" spans="1:27" ht="15" customHeight="1">
      <c r="A256" s="264">
        <v>109</v>
      </c>
      <c r="B256" s="306">
        <f>+A256</f>
        <v>109</v>
      </c>
      <c r="C256" s="259" t="str">
        <f>+VLOOKUP(A256,bd_lista!$A$3:$C$590,3,FALSE)</f>
        <v>Conservatorio Plurinacional de Musica</v>
      </c>
      <c r="D256" s="361" t="str">
        <f>+C256</f>
        <v>Conservatorio Plurinacional de Musica</v>
      </c>
      <c r="E256" s="259" t="s">
        <v>1313</v>
      </c>
      <c r="F256" s="255">
        <f ca="1">+IFERROR(INDEX('Hoja de Trabajo para listado'!$A$155:$Z$1048576,MATCH($A256,'Hoja de Trabajo para listado'!$A$155:$A$1048576,0),MATCH((CUADRO!F$5&amp;$E256),'Hoja de Trabajo para listado'!$A$151:$Z$151,0)),0)+IFERROR(INDEX('Hoja de Trabajo para listado'!$AB$155:$BA$1048576,MATCH($A256,'Hoja de Trabajo para listado'!$AB$155:$AB$1048576,0),MATCH((CUADRO!F$5&amp;$E256),'Hoja de Trabajo para listado'!$AB$151:$BA$151,0)),0)+IFERROR(INDEX('Hoja de Trabajo para listado'!$BC$155:$CB$1048576,MATCH($A256,'Hoja de Trabajo para listado'!$BC$155:$BC$1048576,0),MATCH((CUADRO!F$5&amp;$E256),'Hoja de Trabajo para listado'!$BC$151:$CB$151,0)),0)+IFERROR(INDEX('Hoja de Trabajo para listado'!$DE$153:$DG$274,MATCH($A256,'Hoja de Trabajo para listado'!$DE$153:$DE$1048576,0),MATCH((CUADRO!F$5&amp;$E256),'Hoja de Trabajo para listado'!$DE$151:$DG$151,0)),0)+IFERROR(INDEX('Hoja de Trabajo para listado'!$CD$155:$DC$1048576,MATCH($A256,'Hoja de Trabajo para listado'!$CD$155:$CD$1048576,0),MATCH((CUADRO!F$5&amp;$E256),'Hoja de Trabajo para listado'!$CD$151:$DC$151,0)),0)</f>
        <v>0</v>
      </c>
      <c r="G256" s="255">
        <f ca="1">+IFERROR(INDEX('Hoja de Trabajo para listado'!$A$155:$Z$1048576,MATCH($A256,'Hoja de Trabajo para listado'!$A$155:$A$1048576,0),MATCH((CUADRO!G$5&amp;$E256),'Hoja de Trabajo para listado'!$A$151:$Z$151,0)),0)+IFERROR(INDEX('Hoja de Trabajo para listado'!$AB$155:$BA$1048576,MATCH($A256,'Hoja de Trabajo para listado'!$AB$155:$AB$1048576,0),MATCH((CUADRO!G$5&amp;$E256),'Hoja de Trabajo para listado'!$AB$151:$BA$151,0)),0)+IFERROR(INDEX('Hoja de Trabajo para listado'!$BC$155:$CB$1048576,MATCH($A256,'Hoja de Trabajo para listado'!$BC$155:$BC$1048576,0),MATCH((CUADRO!G$5&amp;$E256),'Hoja de Trabajo para listado'!$BC$151:$CB$151,0)),0)+IFERROR(INDEX('Hoja de Trabajo para listado'!$DE$153:$DG$274,MATCH($A256,'Hoja de Trabajo para listado'!$DE$153:$DE$1048576,0),MATCH((CUADRO!G$5&amp;$E256),'Hoja de Trabajo para listado'!$DE$151:$DG$151,0)),0)+IFERROR(INDEX('Hoja de Trabajo para listado'!$CD$155:$DC$1048576,MATCH($A256,'Hoja de Trabajo para listado'!$CD$155:$CD$1048576,0),MATCH((CUADRO!G$5&amp;$E256),'Hoja de Trabajo para listado'!$CD$151:$DC$151,0)),0)</f>
        <v>0</v>
      </c>
      <c r="H256" s="255">
        <f ca="1">+IFERROR(INDEX('Hoja de Trabajo para listado'!$A$155:$Z$1048576,MATCH($A256,'Hoja de Trabajo para listado'!$A$155:$A$1048576,0),MATCH((CUADRO!H$5&amp;$E256),'Hoja de Trabajo para listado'!$A$151:$Z$151,0)),0)+IFERROR(INDEX('Hoja de Trabajo para listado'!$AB$155:$BA$1048576,MATCH($A256,'Hoja de Trabajo para listado'!$AB$155:$AB$1048576,0),MATCH((CUADRO!H$5&amp;$E256),'Hoja de Trabajo para listado'!$AB$151:$BA$151,0)),0)+IFERROR(INDEX('Hoja de Trabajo para listado'!$BC$155:$CB$1048576,MATCH($A256,'Hoja de Trabajo para listado'!$BC$155:$BC$1048576,0),MATCH((CUADRO!H$5&amp;$E256),'Hoja de Trabajo para listado'!$BC$151:$CB$151,0)),0)+IFERROR(INDEX('Hoja de Trabajo para listado'!$DE$153:$DG$274,MATCH($A256,'Hoja de Trabajo para listado'!$DE$153:$DE$1048576,0),MATCH((CUADRO!H$5&amp;$E256),'Hoja de Trabajo para listado'!$DE$151:$DG$151,0)),0)+IFERROR(INDEX('Hoja de Trabajo para listado'!$CD$155:$DC$1048576,MATCH($A256,'Hoja de Trabajo para listado'!$CD$155:$CD$1048576,0),MATCH((CUADRO!H$5&amp;$E256),'Hoja de Trabajo para listado'!$CD$151:$DC$151,0)),0)</f>
        <v>0</v>
      </c>
      <c r="I256" s="255">
        <f ca="1">+IFERROR(INDEX('Hoja de Trabajo para listado'!$A$155:$Z$1048576,MATCH($A256,'Hoja de Trabajo para listado'!$A$155:$A$1048576,0),MATCH((CUADRO!I$5&amp;$E256),'Hoja de Trabajo para listado'!$A$151:$Z$151,0)),0)+IFERROR(INDEX('Hoja de Trabajo para listado'!$AB$155:$BA$1048576,MATCH($A256,'Hoja de Trabajo para listado'!$AB$155:$AB$1048576,0),MATCH((CUADRO!I$5&amp;$E256),'Hoja de Trabajo para listado'!$AB$151:$BA$151,0)),0)+IFERROR(INDEX('Hoja de Trabajo para listado'!$BC$155:$CB$1048576,MATCH($A256,'Hoja de Trabajo para listado'!$BC$155:$BC$1048576,0),MATCH((CUADRO!I$5&amp;$E256),'Hoja de Trabajo para listado'!$BC$151:$CB$151,0)),0)+IFERROR(INDEX('Hoja de Trabajo para listado'!$DE$153:$DG$274,MATCH($A256,'Hoja de Trabajo para listado'!$DE$153:$DE$1048576,0),MATCH((CUADRO!I$5&amp;$E256),'Hoja de Trabajo para listado'!$DE$151:$DG$151,0)),0)+IFERROR(INDEX('Hoja de Trabajo para listado'!$CD$155:$DC$1048576,MATCH($A256,'Hoja de Trabajo para listado'!$CD$155:$CD$1048576,0),MATCH((CUADRO!I$5&amp;$E256),'Hoja de Trabajo para listado'!$CD$151:$DC$151,0)),0)</f>
        <v>0</v>
      </c>
      <c r="J256" s="255">
        <f ca="1">+IFERROR(INDEX('Hoja de Trabajo para listado'!$A$155:$Z$1048576,MATCH($A256,'Hoja de Trabajo para listado'!$A$155:$A$1048576,0),MATCH((CUADRO!J$5&amp;$E256),'Hoja de Trabajo para listado'!$A$151:$Z$151,0)),0)+IFERROR(INDEX('Hoja de Trabajo para listado'!$AB$155:$BA$1048576,MATCH($A256,'Hoja de Trabajo para listado'!$AB$155:$AB$1048576,0),MATCH((CUADRO!J$5&amp;$E256),'Hoja de Trabajo para listado'!$AB$151:$BA$151,0)),0)+IFERROR(INDEX('Hoja de Trabajo para listado'!$BC$155:$CB$1048576,MATCH($A256,'Hoja de Trabajo para listado'!$BC$155:$BC$1048576,0),MATCH((CUADRO!J$5&amp;$E256),'Hoja de Trabajo para listado'!$BC$151:$CB$151,0)),0)+IFERROR(INDEX('Hoja de Trabajo para listado'!$DE$153:$DG$274,MATCH($A256,'Hoja de Trabajo para listado'!$DE$153:$DE$1048576,0),MATCH((CUADRO!J$5&amp;$E256),'Hoja de Trabajo para listado'!$DE$151:$DG$151,0)),0)+IFERROR(INDEX('Hoja de Trabajo para listado'!$CD$155:$DC$1048576,MATCH($A256,'Hoja de Trabajo para listado'!$CD$155:$CD$1048576,0),MATCH((CUADRO!J$5&amp;$E256),'Hoja de Trabajo para listado'!$CD$151:$DC$151,0)),0)</f>
        <v>0</v>
      </c>
      <c r="K256" s="255">
        <f ca="1">+IFERROR(INDEX('Hoja de Trabajo para listado'!$A$155:$Z$1048576,MATCH($A256,'Hoja de Trabajo para listado'!$A$155:$A$1048576,0),MATCH((CUADRO!K$5&amp;$E256),'Hoja de Trabajo para listado'!$A$151:$Z$151,0)),0)+IFERROR(INDEX('Hoja de Trabajo para listado'!$AB$155:$BA$1048576,MATCH($A256,'Hoja de Trabajo para listado'!$AB$155:$AB$1048576,0),MATCH((CUADRO!K$5&amp;$E256),'Hoja de Trabajo para listado'!$AB$151:$BA$151,0)),0)+IFERROR(INDEX('Hoja de Trabajo para listado'!$BC$155:$CB$1048576,MATCH($A256,'Hoja de Trabajo para listado'!$BC$155:$BC$1048576,0),MATCH((CUADRO!K$5&amp;$E256),'Hoja de Trabajo para listado'!$BC$151:$CB$151,0)),0)+IFERROR(INDEX('Hoja de Trabajo para listado'!$DE$153:$DG$274,MATCH($A256,'Hoja de Trabajo para listado'!$DE$153:$DE$1048576,0),MATCH((CUADRO!K$5&amp;$E256),'Hoja de Trabajo para listado'!$DE$151:$DG$151,0)),0)+IFERROR(INDEX('Hoja de Trabajo para listado'!$CD$155:$DC$1048576,MATCH($A256,'Hoja de Trabajo para listado'!$CD$155:$CD$1048576,0),MATCH((CUADRO!K$5&amp;$E256),'Hoja de Trabajo para listado'!$CD$151:$DC$151,0)),0)</f>
        <v>0</v>
      </c>
      <c r="L256" s="255">
        <f ca="1">+IFERROR(INDEX('Hoja de Trabajo para listado'!$A$155:$Z$1048576,MATCH($A256,'Hoja de Trabajo para listado'!$A$155:$A$1048576,0),MATCH((CUADRO!L$5&amp;$E256),'Hoja de Trabajo para listado'!$A$151:$Z$151,0)),0)+IFERROR(INDEX('Hoja de Trabajo para listado'!$AB$155:$BA$1048576,MATCH($A256,'Hoja de Trabajo para listado'!$AB$155:$AB$1048576,0),MATCH((CUADRO!L$5&amp;$E256),'Hoja de Trabajo para listado'!$AB$151:$BA$151,0)),0)+IFERROR(INDEX('Hoja de Trabajo para listado'!$BC$155:$CB$1048576,MATCH($A256,'Hoja de Trabajo para listado'!$BC$155:$BC$1048576,0),MATCH((CUADRO!L$5&amp;$E256),'Hoja de Trabajo para listado'!$BC$151:$CB$151,0)),0)+IFERROR(INDEX('Hoja de Trabajo para listado'!$DE$153:$DG$274,MATCH($A256,'Hoja de Trabajo para listado'!$DE$153:$DE$1048576,0),MATCH((CUADRO!L$5&amp;$E256),'Hoja de Trabajo para listado'!$DE$151:$DG$151,0)),0)+IFERROR(INDEX('Hoja de Trabajo para listado'!$CD$155:$DC$1048576,MATCH($A256,'Hoja de Trabajo para listado'!$CD$155:$CD$1048576,0),MATCH((CUADRO!L$5&amp;$E256),'Hoja de Trabajo para listado'!$CD$151:$DC$151,0)),0)</f>
        <v>0</v>
      </c>
      <c r="M256" s="255">
        <f ca="1">+IFERROR(INDEX('Hoja de Trabajo para listado'!$A$155:$Z$1048576,MATCH($A256,'Hoja de Trabajo para listado'!$A$155:$A$1048576,0),MATCH((CUADRO!M$5&amp;$E256),'Hoja de Trabajo para listado'!$A$151:$Z$151,0)),0)+IFERROR(INDEX('Hoja de Trabajo para listado'!$AB$155:$BA$1048576,MATCH($A256,'Hoja de Trabajo para listado'!$AB$155:$AB$1048576,0),MATCH((CUADRO!M$5&amp;$E256),'Hoja de Trabajo para listado'!$AB$151:$BA$151,0)),0)+IFERROR(INDEX('Hoja de Trabajo para listado'!$BC$155:$CB$1048576,MATCH($A256,'Hoja de Trabajo para listado'!$BC$155:$BC$1048576,0),MATCH((CUADRO!M$5&amp;$E256),'Hoja de Trabajo para listado'!$BC$151:$CB$151,0)),0)+IFERROR(INDEX('Hoja de Trabajo para listado'!$DE$153:$DG$274,MATCH($A256,'Hoja de Trabajo para listado'!$DE$153:$DE$1048576,0),MATCH((CUADRO!M$5&amp;$E256),'Hoja de Trabajo para listado'!$DE$151:$DG$151,0)),0)+IFERROR(INDEX('Hoja de Trabajo para listado'!$CD$155:$DC$1048576,MATCH($A256,'Hoja de Trabajo para listado'!$CD$155:$CD$1048576,0),MATCH((CUADRO!M$5&amp;$E256),'Hoja de Trabajo para listado'!$CD$151:$DC$151,0)),0)</f>
        <v>0</v>
      </c>
      <c r="N256" s="255">
        <f ca="1">+IFERROR(INDEX('Hoja de Trabajo para listado'!$A$155:$Z$1048576,MATCH($A256,'Hoja de Trabajo para listado'!$A$155:$A$1048576,0),MATCH((CUADRO!N$5&amp;$E256),'Hoja de Trabajo para listado'!$A$151:$Z$151,0)),0)+IFERROR(INDEX('Hoja de Trabajo para listado'!$AB$155:$BA$1048576,MATCH($A256,'Hoja de Trabajo para listado'!$AB$155:$AB$1048576,0),MATCH((CUADRO!N$5&amp;$E256),'Hoja de Trabajo para listado'!$AB$151:$BA$151,0)),0)+IFERROR(INDEX('Hoja de Trabajo para listado'!$BC$155:$CB$1048576,MATCH($A256,'Hoja de Trabajo para listado'!$BC$155:$BC$1048576,0),MATCH((CUADRO!N$5&amp;$E256),'Hoja de Trabajo para listado'!$BC$151:$CB$151,0)),0)+IFERROR(INDEX('Hoja de Trabajo para listado'!$DE$153:$DG$274,MATCH($A256,'Hoja de Trabajo para listado'!$DE$153:$DE$1048576,0),MATCH((CUADRO!N$5&amp;$E256),'Hoja de Trabajo para listado'!$DE$151:$DG$151,0)),0)+IFERROR(INDEX('Hoja de Trabajo para listado'!$CD$155:$DC$1048576,MATCH($A256,'Hoja de Trabajo para listado'!$CD$155:$CD$1048576,0),MATCH((CUADRO!N$5&amp;$E256),'Hoja de Trabajo para listado'!$CD$151:$DC$151,0)),0)</f>
        <v>0</v>
      </c>
      <c r="O256" s="255">
        <f ca="1">+IFERROR(INDEX('Hoja de Trabajo para listado'!$A$155:$Z$1048576,MATCH($A256,'Hoja de Trabajo para listado'!$A$155:$A$1048576,0),MATCH((CUADRO!O$5&amp;$E256),'Hoja de Trabajo para listado'!$A$151:$Z$151,0)),0)+IFERROR(INDEX('Hoja de Trabajo para listado'!$AB$155:$BA$1048576,MATCH($A256,'Hoja de Trabajo para listado'!$AB$155:$AB$1048576,0),MATCH((CUADRO!O$5&amp;$E256),'Hoja de Trabajo para listado'!$AB$151:$BA$151,0)),0)+IFERROR(INDEX('Hoja de Trabajo para listado'!$BC$155:$CB$1048576,MATCH($A256,'Hoja de Trabajo para listado'!$BC$155:$BC$1048576,0),MATCH((CUADRO!O$5&amp;$E256),'Hoja de Trabajo para listado'!$BC$151:$CB$151,0)),0)+IFERROR(INDEX('Hoja de Trabajo para listado'!$DE$153:$DG$274,MATCH($A256,'Hoja de Trabajo para listado'!$DE$153:$DE$1048576,0),MATCH((CUADRO!O$5&amp;$E256),'Hoja de Trabajo para listado'!$DE$151:$DG$151,0)),0)+IFERROR(INDEX('Hoja de Trabajo para listado'!$CD$155:$DC$1048576,MATCH($A256,'Hoja de Trabajo para listado'!$CD$155:$CD$1048576,0),MATCH((CUADRO!O$5&amp;$E256),'Hoja de Trabajo para listado'!$CD$151:$DC$151,0)),0)</f>
        <v>0</v>
      </c>
      <c r="P256" s="255">
        <f ca="1">+IFERROR(INDEX('Hoja de Trabajo para listado'!$A$155:$Z$1048576,MATCH($A256,'Hoja de Trabajo para listado'!$A$155:$A$1048576,0),MATCH((CUADRO!P$5&amp;$E256),'Hoja de Trabajo para listado'!$A$151:$Z$151,0)),0)+IFERROR(INDEX('Hoja de Trabajo para listado'!$AB$155:$BA$1048576,MATCH($A256,'Hoja de Trabajo para listado'!$AB$155:$AB$1048576,0),MATCH((CUADRO!P$5&amp;$E256),'Hoja de Trabajo para listado'!$AB$151:$BA$151,0)),0)+IFERROR(INDEX('Hoja de Trabajo para listado'!$BC$155:$CB$1048576,MATCH($A256,'Hoja de Trabajo para listado'!$BC$155:$BC$1048576,0),MATCH((CUADRO!P$5&amp;$E256),'Hoja de Trabajo para listado'!$BC$151:$CB$151,0)),0)+IFERROR(INDEX('Hoja de Trabajo para listado'!$DE$153:$DG$274,MATCH($A256,'Hoja de Trabajo para listado'!$DE$153:$DE$1048576,0),MATCH((CUADRO!P$5&amp;$E256),'Hoja de Trabajo para listado'!$DE$151:$DG$151,0)),0)+IFERROR(INDEX('Hoja de Trabajo para listado'!$CD$155:$DC$1048576,MATCH($A256,'Hoja de Trabajo para listado'!$CD$155:$CD$1048576,0),MATCH((CUADRO!P$5&amp;$E256),'Hoja de Trabajo para listado'!$CD$151:$DC$151,0)),0)</f>
        <v>0</v>
      </c>
      <c r="Q256" s="255">
        <f ca="1">+IFERROR(INDEX('Hoja de Trabajo para listado'!$A$155:$Z$1048576,MATCH($A256,'Hoja de Trabajo para listado'!$A$155:$A$1048576,0),MATCH((CUADRO!Q$5&amp;$E256),'Hoja de Trabajo para listado'!$A$151:$Z$151,0)),0)+IFERROR(INDEX('Hoja de Trabajo para listado'!$AB$155:$BA$1048576,MATCH($A256,'Hoja de Trabajo para listado'!$AB$155:$AB$1048576,0),MATCH((CUADRO!Q$5&amp;$E256),'Hoja de Trabajo para listado'!$AB$151:$BA$151,0)),0)+IFERROR(INDEX('Hoja de Trabajo para listado'!$BC$155:$CB$1048576,MATCH($A256,'Hoja de Trabajo para listado'!$BC$155:$BC$1048576,0),MATCH((CUADRO!Q$5&amp;$E256),'Hoja de Trabajo para listado'!$BC$151:$CB$151,0)),0)+IFERROR(INDEX('Hoja de Trabajo para listado'!$DE$153:$DG$274,MATCH($A256,'Hoja de Trabajo para listado'!$DE$153:$DE$1048576,0),MATCH((CUADRO!Q$5&amp;$E256),'Hoja de Trabajo para listado'!$DE$151:$DG$151,0)),0)+IFERROR(INDEX('Hoja de Trabajo para listado'!$CD$155:$DC$1048576,MATCH($A256,'Hoja de Trabajo para listado'!$CD$155:$CD$1048576,0),MATCH((CUADRO!Q$5&amp;$E256),'Hoja de Trabajo para listado'!$CD$151:$DC$151,0)),0)</f>
        <v>0</v>
      </c>
      <c r="R256" s="255">
        <f t="shared" ca="1" si="8"/>
        <v>0</v>
      </c>
      <c r="S256" s="255"/>
      <c r="T256" s="255">
        <f ca="1">+T257</f>
        <v>16855</v>
      </c>
      <c r="U256" s="254">
        <f t="shared" si="9"/>
        <v>1</v>
      </c>
      <c r="V256" s="362" t="str">
        <f>+VLOOKUP(A256,bd_lista!$A$3:$E$590,5,FALSE)</f>
        <v>Instituciones Descentralizadas</v>
      </c>
      <c r="W256" s="361" t="str">
        <f>+V256</f>
        <v>Instituciones Descentralizadas</v>
      </c>
      <c r="X256" s="254">
        <f>+VLOOKUP(A256,[2]Sheet1!$A$13:$D$744,4,FALSE)</f>
        <v>16</v>
      </c>
      <c r="Y256" s="254" t="str">
        <f>+VLOOKUP(X256,bd_lista!$A$3:$C$590,3,FALSE)</f>
        <v>Ministerio de Educación</v>
      </c>
      <c r="Z256" s="316">
        <f>+X256</f>
        <v>16</v>
      </c>
      <c r="AA256" s="348" t="str">
        <f>+Y256</f>
        <v>Ministerio de Educación</v>
      </c>
    </row>
    <row r="257" spans="1:27" ht="15" customHeight="1">
      <c r="A257" s="32">
        <v>109</v>
      </c>
      <c r="B257" s="307"/>
      <c r="C257" s="362" t="str">
        <f>+VLOOKUP(A257,bd_lista!$A$3:$C$590,3,FALSE)</f>
        <v>Conservatorio Plurinacional de Musica</v>
      </c>
      <c r="D257" s="362"/>
      <c r="E257" s="362" t="s">
        <v>1314</v>
      </c>
      <c r="F257" s="257">
        <f ca="1">+IFERROR(INDEX('Hoja de Trabajo para listado'!$A$155:$Z$1048576,MATCH($A257,'Hoja de Trabajo para listado'!$A$155:$A$1048576,0),MATCH((CUADRO!F$5&amp;$E257),'Hoja de Trabajo para listado'!$A$151:$Z$151,0)),0)+IFERROR(INDEX('Hoja de Trabajo para listado'!$AB$155:$BA$1048576,MATCH($A257,'Hoja de Trabajo para listado'!$AB$155:$AB$1048576,0),MATCH((CUADRO!F$5&amp;$E257),'Hoja de Trabajo para listado'!$AB$151:$BA$151,0)),0)+IFERROR(INDEX('Hoja de Trabajo para listado'!$BC$155:$CB$1048576,MATCH($A257,'Hoja de Trabajo para listado'!$BC$155:$BC$1048576,0),MATCH((CUADRO!F$5&amp;$E257),'Hoja de Trabajo para listado'!$BC$151:$CB$151,0)),0)+IFERROR(INDEX('Hoja de Trabajo para listado'!$DE$153:$DG$274,MATCH($A257,'Hoja de Trabajo para listado'!$DE$153:$DE$1048576,0),MATCH((CUADRO!F$5&amp;$E257),'Hoja de Trabajo para listado'!$DE$151:$DG$151,0)),0)+IFERROR(INDEX('Hoja de Trabajo para listado'!$CD$155:$DC$1048576,MATCH($A257,'Hoja de Trabajo para listado'!$CD$155:$CD$1048576,0),MATCH((CUADRO!F$5&amp;$E257),'Hoja de Trabajo para listado'!$CD$151:$DC$151,0)),0)</f>
        <v>0</v>
      </c>
      <c r="G257" s="257">
        <f ca="1">+IFERROR(INDEX('Hoja de Trabajo para listado'!$A$155:$Z$1048576,MATCH($A257,'Hoja de Trabajo para listado'!$A$155:$A$1048576,0),MATCH((CUADRO!G$5&amp;$E257),'Hoja de Trabajo para listado'!$A$151:$Z$151,0)),0)+IFERROR(INDEX('Hoja de Trabajo para listado'!$AB$155:$BA$1048576,MATCH($A257,'Hoja de Trabajo para listado'!$AB$155:$AB$1048576,0),MATCH((CUADRO!G$5&amp;$E257),'Hoja de Trabajo para listado'!$AB$151:$BA$151,0)),0)+IFERROR(INDEX('Hoja de Trabajo para listado'!$BC$155:$CB$1048576,MATCH($A257,'Hoja de Trabajo para listado'!$BC$155:$BC$1048576,0),MATCH((CUADRO!G$5&amp;$E257),'Hoja de Trabajo para listado'!$BC$151:$CB$151,0)),0)+IFERROR(INDEX('Hoja de Trabajo para listado'!$DE$153:$DG$274,MATCH($A257,'Hoja de Trabajo para listado'!$DE$153:$DE$1048576,0),MATCH((CUADRO!G$5&amp;$E257),'Hoja de Trabajo para listado'!$DE$151:$DG$151,0)),0)+IFERROR(INDEX('Hoja de Trabajo para listado'!$CD$155:$DC$1048576,MATCH($A257,'Hoja de Trabajo para listado'!$CD$155:$CD$1048576,0),MATCH((CUADRO!G$5&amp;$E257),'Hoja de Trabajo para listado'!$CD$151:$DC$151,0)),0)</f>
        <v>0</v>
      </c>
      <c r="H257" s="257">
        <f ca="1">+IFERROR(INDEX('Hoja de Trabajo para listado'!$A$155:$Z$1048576,MATCH($A257,'Hoja de Trabajo para listado'!$A$155:$A$1048576,0),MATCH((CUADRO!H$5&amp;$E257),'Hoja de Trabajo para listado'!$A$151:$Z$151,0)),0)+IFERROR(INDEX('Hoja de Trabajo para listado'!$AB$155:$BA$1048576,MATCH($A257,'Hoja de Trabajo para listado'!$AB$155:$AB$1048576,0),MATCH((CUADRO!H$5&amp;$E257),'Hoja de Trabajo para listado'!$AB$151:$BA$151,0)),0)+IFERROR(INDEX('Hoja de Trabajo para listado'!$BC$155:$CB$1048576,MATCH($A257,'Hoja de Trabajo para listado'!$BC$155:$BC$1048576,0),MATCH((CUADRO!H$5&amp;$E257),'Hoja de Trabajo para listado'!$BC$151:$CB$151,0)),0)+IFERROR(INDEX('Hoja de Trabajo para listado'!$DE$153:$DG$274,MATCH($A257,'Hoja de Trabajo para listado'!$DE$153:$DE$1048576,0),MATCH((CUADRO!H$5&amp;$E257),'Hoja de Trabajo para listado'!$DE$151:$DG$151,0)),0)+IFERROR(INDEX('Hoja de Trabajo para listado'!$CD$155:$DC$1048576,MATCH($A257,'Hoja de Trabajo para listado'!$CD$155:$CD$1048576,0),MATCH((CUADRO!H$5&amp;$E257),'Hoja de Trabajo para listado'!$CD$151:$DC$151,0)),0)</f>
        <v>0</v>
      </c>
      <c r="I257" s="257">
        <f ca="1">+IFERROR(INDEX('Hoja de Trabajo para listado'!$A$155:$Z$1048576,MATCH($A257,'Hoja de Trabajo para listado'!$A$155:$A$1048576,0),MATCH((CUADRO!I$5&amp;$E257),'Hoja de Trabajo para listado'!$A$151:$Z$151,0)),0)+IFERROR(INDEX('Hoja de Trabajo para listado'!$AB$155:$BA$1048576,MATCH($A257,'Hoja de Trabajo para listado'!$AB$155:$AB$1048576,0),MATCH((CUADRO!I$5&amp;$E257),'Hoja de Trabajo para listado'!$AB$151:$BA$151,0)),0)+IFERROR(INDEX('Hoja de Trabajo para listado'!$BC$155:$CB$1048576,MATCH($A257,'Hoja de Trabajo para listado'!$BC$155:$BC$1048576,0),MATCH((CUADRO!I$5&amp;$E257),'Hoja de Trabajo para listado'!$BC$151:$CB$151,0)),0)+IFERROR(INDEX('Hoja de Trabajo para listado'!$DE$153:$DG$274,MATCH($A257,'Hoja de Trabajo para listado'!$DE$153:$DE$1048576,0),MATCH((CUADRO!I$5&amp;$E257),'Hoja de Trabajo para listado'!$DE$151:$DG$151,0)),0)+IFERROR(INDEX('Hoja de Trabajo para listado'!$CD$155:$DC$1048576,MATCH($A257,'Hoja de Trabajo para listado'!$CD$155:$CD$1048576,0),MATCH((CUADRO!I$5&amp;$E257),'Hoja de Trabajo para listado'!$CD$151:$DC$151,0)),0)</f>
        <v>0</v>
      </c>
      <c r="J257" s="257">
        <f ca="1">+IFERROR(INDEX('Hoja de Trabajo para listado'!$A$155:$Z$1048576,MATCH($A257,'Hoja de Trabajo para listado'!$A$155:$A$1048576,0),MATCH((CUADRO!J$5&amp;$E257),'Hoja de Trabajo para listado'!$A$151:$Z$151,0)),0)+IFERROR(INDEX('Hoja de Trabajo para listado'!$AB$155:$BA$1048576,MATCH($A257,'Hoja de Trabajo para listado'!$AB$155:$AB$1048576,0),MATCH((CUADRO!J$5&amp;$E257),'Hoja de Trabajo para listado'!$AB$151:$BA$151,0)),0)+IFERROR(INDEX('Hoja de Trabajo para listado'!$BC$155:$CB$1048576,MATCH($A257,'Hoja de Trabajo para listado'!$BC$155:$BC$1048576,0),MATCH((CUADRO!J$5&amp;$E257),'Hoja de Trabajo para listado'!$BC$151:$CB$151,0)),0)+IFERROR(INDEX('Hoja de Trabajo para listado'!$DE$153:$DG$274,MATCH($A257,'Hoja de Trabajo para listado'!$DE$153:$DE$1048576,0),MATCH((CUADRO!J$5&amp;$E257),'Hoja de Trabajo para listado'!$DE$151:$DG$151,0)),0)+IFERROR(INDEX('Hoja de Trabajo para listado'!$CD$155:$DC$1048576,MATCH($A257,'Hoja de Trabajo para listado'!$CD$155:$CD$1048576,0),MATCH((CUADRO!J$5&amp;$E257),'Hoja de Trabajo para listado'!$CD$151:$DC$151,0)),0)</f>
        <v>0</v>
      </c>
      <c r="K257" s="257">
        <f ca="1">+IFERROR(INDEX('Hoja de Trabajo para listado'!$A$155:$Z$1048576,MATCH($A257,'Hoja de Trabajo para listado'!$A$155:$A$1048576,0),MATCH((CUADRO!K$5&amp;$E257),'Hoja de Trabajo para listado'!$A$151:$Z$151,0)),0)+IFERROR(INDEX('Hoja de Trabajo para listado'!$AB$155:$BA$1048576,MATCH($A257,'Hoja de Trabajo para listado'!$AB$155:$AB$1048576,0),MATCH((CUADRO!K$5&amp;$E257),'Hoja de Trabajo para listado'!$AB$151:$BA$151,0)),0)+IFERROR(INDEX('Hoja de Trabajo para listado'!$BC$155:$CB$1048576,MATCH($A257,'Hoja de Trabajo para listado'!$BC$155:$BC$1048576,0),MATCH((CUADRO!K$5&amp;$E257),'Hoja de Trabajo para listado'!$BC$151:$CB$151,0)),0)+IFERROR(INDEX('Hoja de Trabajo para listado'!$DE$153:$DG$274,MATCH($A257,'Hoja de Trabajo para listado'!$DE$153:$DE$1048576,0),MATCH((CUADRO!K$5&amp;$E257),'Hoja de Trabajo para listado'!$DE$151:$DG$151,0)),0)+IFERROR(INDEX('Hoja de Trabajo para listado'!$CD$155:$DC$1048576,MATCH($A257,'Hoja de Trabajo para listado'!$CD$155:$CD$1048576,0),MATCH((CUADRO!K$5&amp;$E257),'Hoja de Trabajo para listado'!$CD$151:$DC$151,0)),0)</f>
        <v>0</v>
      </c>
      <c r="L257" s="257">
        <f ca="1">+IFERROR(INDEX('Hoja de Trabajo para listado'!$A$155:$Z$1048576,MATCH($A257,'Hoja de Trabajo para listado'!$A$155:$A$1048576,0),MATCH((CUADRO!L$5&amp;$E257),'Hoja de Trabajo para listado'!$A$151:$Z$151,0)),0)+IFERROR(INDEX('Hoja de Trabajo para listado'!$AB$155:$BA$1048576,MATCH($A257,'Hoja de Trabajo para listado'!$AB$155:$AB$1048576,0),MATCH((CUADRO!L$5&amp;$E257),'Hoja de Trabajo para listado'!$AB$151:$BA$151,0)),0)+IFERROR(INDEX('Hoja de Trabajo para listado'!$BC$155:$CB$1048576,MATCH($A257,'Hoja de Trabajo para listado'!$BC$155:$BC$1048576,0),MATCH((CUADRO!L$5&amp;$E257),'Hoja de Trabajo para listado'!$BC$151:$CB$151,0)),0)+IFERROR(INDEX('Hoja de Trabajo para listado'!$DE$153:$DG$274,MATCH($A257,'Hoja de Trabajo para listado'!$DE$153:$DE$1048576,0),MATCH((CUADRO!L$5&amp;$E257),'Hoja de Trabajo para listado'!$DE$151:$DG$151,0)),0)+IFERROR(INDEX('Hoja de Trabajo para listado'!$CD$155:$DC$1048576,MATCH($A257,'Hoja de Trabajo para listado'!$CD$155:$CD$1048576,0),MATCH((CUADRO!L$5&amp;$E257),'Hoja de Trabajo para listado'!$CD$151:$DC$151,0)),0)</f>
        <v>0</v>
      </c>
      <c r="M257" s="257">
        <f ca="1">+IFERROR(INDEX('Hoja de Trabajo para listado'!$A$155:$Z$1048576,MATCH($A257,'Hoja de Trabajo para listado'!$A$155:$A$1048576,0),MATCH((CUADRO!M$5&amp;$E257),'Hoja de Trabajo para listado'!$A$151:$Z$151,0)),0)+IFERROR(INDEX('Hoja de Trabajo para listado'!$AB$155:$BA$1048576,MATCH($A257,'Hoja de Trabajo para listado'!$AB$155:$AB$1048576,0),MATCH((CUADRO!M$5&amp;$E257),'Hoja de Trabajo para listado'!$AB$151:$BA$151,0)),0)+IFERROR(INDEX('Hoja de Trabajo para listado'!$BC$155:$CB$1048576,MATCH($A257,'Hoja de Trabajo para listado'!$BC$155:$BC$1048576,0),MATCH((CUADRO!M$5&amp;$E257),'Hoja de Trabajo para listado'!$BC$151:$CB$151,0)),0)+IFERROR(INDEX('Hoja de Trabajo para listado'!$DE$153:$DG$274,MATCH($A257,'Hoja de Trabajo para listado'!$DE$153:$DE$1048576,0),MATCH((CUADRO!M$5&amp;$E257),'Hoja de Trabajo para listado'!$DE$151:$DG$151,0)),0)+IFERROR(INDEX('Hoja de Trabajo para listado'!$CD$155:$DC$1048576,MATCH($A257,'Hoja de Trabajo para listado'!$CD$155:$CD$1048576,0),MATCH((CUADRO!M$5&amp;$E257),'Hoja de Trabajo para listado'!$CD$151:$DC$151,0)),0)</f>
        <v>0</v>
      </c>
      <c r="N257" s="257">
        <f ca="1">+IFERROR(INDEX('Hoja de Trabajo para listado'!$A$155:$Z$1048576,MATCH($A257,'Hoja de Trabajo para listado'!$A$155:$A$1048576,0),MATCH((CUADRO!N$5&amp;$E257),'Hoja de Trabajo para listado'!$A$151:$Z$151,0)),0)+IFERROR(INDEX('Hoja de Trabajo para listado'!$AB$155:$BA$1048576,MATCH($A257,'Hoja de Trabajo para listado'!$AB$155:$AB$1048576,0),MATCH((CUADRO!N$5&amp;$E257),'Hoja de Trabajo para listado'!$AB$151:$BA$151,0)),0)+IFERROR(INDEX('Hoja de Trabajo para listado'!$BC$155:$CB$1048576,MATCH($A257,'Hoja de Trabajo para listado'!$BC$155:$BC$1048576,0),MATCH((CUADRO!N$5&amp;$E257),'Hoja de Trabajo para listado'!$BC$151:$CB$151,0)),0)+IFERROR(INDEX('Hoja de Trabajo para listado'!$DE$153:$DG$274,MATCH($A257,'Hoja de Trabajo para listado'!$DE$153:$DE$1048576,0),MATCH((CUADRO!N$5&amp;$E257),'Hoja de Trabajo para listado'!$DE$151:$DG$151,0)),0)+IFERROR(INDEX('Hoja de Trabajo para listado'!$CD$155:$DC$1048576,MATCH($A257,'Hoja de Trabajo para listado'!$CD$155:$CD$1048576,0),MATCH((CUADRO!N$5&amp;$E257),'Hoja de Trabajo para listado'!$CD$151:$DC$151,0)),0)</f>
        <v>16855</v>
      </c>
      <c r="O257" s="257">
        <f ca="1">+IFERROR(INDEX('Hoja de Trabajo para listado'!$A$155:$Z$1048576,MATCH($A257,'Hoja de Trabajo para listado'!$A$155:$A$1048576,0),MATCH((CUADRO!O$5&amp;$E257),'Hoja de Trabajo para listado'!$A$151:$Z$151,0)),0)+IFERROR(INDEX('Hoja de Trabajo para listado'!$AB$155:$BA$1048576,MATCH($A257,'Hoja de Trabajo para listado'!$AB$155:$AB$1048576,0),MATCH((CUADRO!O$5&amp;$E257),'Hoja de Trabajo para listado'!$AB$151:$BA$151,0)),0)+IFERROR(INDEX('Hoja de Trabajo para listado'!$BC$155:$CB$1048576,MATCH($A257,'Hoja de Trabajo para listado'!$BC$155:$BC$1048576,0),MATCH((CUADRO!O$5&amp;$E257),'Hoja de Trabajo para listado'!$BC$151:$CB$151,0)),0)+IFERROR(INDEX('Hoja de Trabajo para listado'!$DE$153:$DG$274,MATCH($A257,'Hoja de Trabajo para listado'!$DE$153:$DE$1048576,0),MATCH((CUADRO!O$5&amp;$E257),'Hoja de Trabajo para listado'!$DE$151:$DG$151,0)),0)+IFERROR(INDEX('Hoja de Trabajo para listado'!$CD$155:$DC$1048576,MATCH($A257,'Hoja de Trabajo para listado'!$CD$155:$CD$1048576,0),MATCH((CUADRO!O$5&amp;$E257),'Hoja de Trabajo para listado'!$CD$151:$DC$151,0)),0)</f>
        <v>0</v>
      </c>
      <c r="P257" s="257">
        <f ca="1">+IFERROR(INDEX('Hoja de Trabajo para listado'!$A$155:$Z$1048576,MATCH($A257,'Hoja de Trabajo para listado'!$A$155:$A$1048576,0),MATCH((CUADRO!P$5&amp;$E257),'Hoja de Trabajo para listado'!$A$151:$Z$151,0)),0)+IFERROR(INDEX('Hoja de Trabajo para listado'!$AB$155:$BA$1048576,MATCH($A257,'Hoja de Trabajo para listado'!$AB$155:$AB$1048576,0),MATCH((CUADRO!P$5&amp;$E257),'Hoja de Trabajo para listado'!$AB$151:$BA$151,0)),0)+IFERROR(INDEX('Hoja de Trabajo para listado'!$BC$155:$CB$1048576,MATCH($A257,'Hoja de Trabajo para listado'!$BC$155:$BC$1048576,0),MATCH((CUADRO!P$5&amp;$E257),'Hoja de Trabajo para listado'!$BC$151:$CB$151,0)),0)+IFERROR(INDEX('Hoja de Trabajo para listado'!$DE$153:$DG$274,MATCH($A257,'Hoja de Trabajo para listado'!$DE$153:$DE$1048576,0),MATCH((CUADRO!P$5&amp;$E257),'Hoja de Trabajo para listado'!$DE$151:$DG$151,0)),0)+IFERROR(INDEX('Hoja de Trabajo para listado'!$CD$155:$DC$1048576,MATCH($A257,'Hoja de Trabajo para listado'!$CD$155:$CD$1048576,0),MATCH((CUADRO!P$5&amp;$E257),'Hoja de Trabajo para listado'!$CD$151:$DC$151,0)),0)</f>
        <v>0</v>
      </c>
      <c r="Q257" s="257">
        <f ca="1">+IFERROR(INDEX('Hoja de Trabajo para listado'!$A$155:$Z$1048576,MATCH($A257,'Hoja de Trabajo para listado'!$A$155:$A$1048576,0),MATCH((CUADRO!Q$5&amp;$E257),'Hoja de Trabajo para listado'!$A$151:$Z$151,0)),0)+IFERROR(INDEX('Hoja de Trabajo para listado'!$AB$155:$BA$1048576,MATCH($A257,'Hoja de Trabajo para listado'!$AB$155:$AB$1048576,0),MATCH((CUADRO!Q$5&amp;$E257),'Hoja de Trabajo para listado'!$AB$151:$BA$151,0)),0)+IFERROR(INDEX('Hoja de Trabajo para listado'!$BC$155:$CB$1048576,MATCH($A257,'Hoja de Trabajo para listado'!$BC$155:$BC$1048576,0),MATCH((CUADRO!Q$5&amp;$E257),'Hoja de Trabajo para listado'!$BC$151:$CB$151,0)),0)+IFERROR(INDEX('Hoja de Trabajo para listado'!$DE$153:$DG$274,MATCH($A257,'Hoja de Trabajo para listado'!$DE$153:$DE$1048576,0),MATCH((CUADRO!Q$5&amp;$E257),'Hoja de Trabajo para listado'!$DE$151:$DG$151,0)),0)+IFERROR(INDEX('Hoja de Trabajo para listado'!$CD$155:$DC$1048576,MATCH($A257,'Hoja de Trabajo para listado'!$CD$155:$CD$1048576,0),MATCH((CUADRO!Q$5&amp;$E257),'Hoja de Trabajo para listado'!$CD$151:$DC$151,0)),0)</f>
        <v>0</v>
      </c>
      <c r="R257" s="257">
        <f t="shared" ca="1" si="8"/>
        <v>16855</v>
      </c>
      <c r="S257" s="257">
        <f ca="1">+R256+R257</f>
        <v>16855</v>
      </c>
      <c r="T257" s="257">
        <f ca="1">+S257</f>
        <v>16855</v>
      </c>
      <c r="U257" s="256">
        <f t="shared" si="9"/>
        <v>2</v>
      </c>
      <c r="V257" s="362" t="str">
        <f>+VLOOKUP(A257,bd_lista!$A$3:$E$590,5,FALSE)</f>
        <v>Instituciones Descentralizadas</v>
      </c>
      <c r="W257" s="362"/>
      <c r="X257" s="254">
        <f>+VLOOKUP(A257,[2]Sheet1!$A$13:$D$744,4,FALSE)</f>
        <v>16</v>
      </c>
      <c r="Y257" s="254" t="str">
        <f>+VLOOKUP(X257,bd_lista!$A$3:$C$590,3,FALSE)</f>
        <v>Ministerio de Educación</v>
      </c>
      <c r="Z257" s="314"/>
      <c r="AA257" s="350"/>
    </row>
    <row r="258" spans="1:27" ht="15" hidden="1" customHeight="1">
      <c r="A258" s="264">
        <v>345</v>
      </c>
      <c r="B258" s="306">
        <f>+A258</f>
        <v>345</v>
      </c>
      <c r="C258" s="259" t="str">
        <f>+VLOOKUP(A258,bd_lista!$A$3:$C$590,3,FALSE)</f>
        <v>Mutual de Servicios al Policía</v>
      </c>
      <c r="D258" s="361" t="str">
        <f>+C258</f>
        <v>Mutual de Servicios al Policía</v>
      </c>
      <c r="E258" s="259" t="s">
        <v>1313</v>
      </c>
      <c r="F258" s="255">
        <f ca="1">+IFERROR(INDEX('Hoja de Trabajo para listado'!$A$155:$Z$1048576,MATCH($A258,'Hoja de Trabajo para listado'!$A$155:$A$1048576,0),MATCH((CUADRO!F$5&amp;$E258),'Hoja de Trabajo para listado'!$A$151:$Z$151,0)),0)+IFERROR(INDEX('Hoja de Trabajo para listado'!$AB$155:$BA$1048576,MATCH($A258,'Hoja de Trabajo para listado'!$AB$155:$AB$1048576,0),MATCH((CUADRO!F$5&amp;$E258),'Hoja de Trabajo para listado'!$AB$151:$BA$151,0)),0)+IFERROR(INDEX('Hoja de Trabajo para listado'!$BC$155:$CB$1048576,MATCH($A258,'Hoja de Trabajo para listado'!$BC$155:$BC$1048576,0),MATCH((CUADRO!F$5&amp;$E258),'Hoja de Trabajo para listado'!$BC$151:$CB$151,0)),0)+IFERROR(INDEX('Hoja de Trabajo para listado'!$DE$153:$DG$274,MATCH($A258,'Hoja de Trabajo para listado'!$DE$153:$DE$1048576,0),MATCH((CUADRO!F$5&amp;$E258),'Hoja de Trabajo para listado'!$DE$151:$DG$151,0)),0)+IFERROR(INDEX('Hoja de Trabajo para listado'!$CD$155:$DC$1048576,MATCH($A258,'Hoja de Trabajo para listado'!$CD$155:$CD$1048576,0),MATCH((CUADRO!F$5&amp;$E258),'Hoja de Trabajo para listado'!$CD$151:$DC$151,0)),0)</f>
        <v>0</v>
      </c>
      <c r="G258" s="255">
        <f ca="1">+IFERROR(INDEX('Hoja de Trabajo para listado'!$A$155:$Z$1048576,MATCH($A258,'Hoja de Trabajo para listado'!$A$155:$A$1048576,0),MATCH((CUADRO!G$5&amp;$E258),'Hoja de Trabajo para listado'!$A$151:$Z$151,0)),0)+IFERROR(INDEX('Hoja de Trabajo para listado'!$AB$155:$BA$1048576,MATCH($A258,'Hoja de Trabajo para listado'!$AB$155:$AB$1048576,0),MATCH((CUADRO!G$5&amp;$E258),'Hoja de Trabajo para listado'!$AB$151:$BA$151,0)),0)+IFERROR(INDEX('Hoja de Trabajo para listado'!$BC$155:$CB$1048576,MATCH($A258,'Hoja de Trabajo para listado'!$BC$155:$BC$1048576,0),MATCH((CUADRO!G$5&amp;$E258),'Hoja de Trabajo para listado'!$BC$151:$CB$151,0)),0)+IFERROR(INDEX('Hoja de Trabajo para listado'!$DE$153:$DG$274,MATCH($A258,'Hoja de Trabajo para listado'!$DE$153:$DE$1048576,0),MATCH((CUADRO!G$5&amp;$E258),'Hoja de Trabajo para listado'!$DE$151:$DG$151,0)),0)+IFERROR(INDEX('Hoja de Trabajo para listado'!$CD$155:$DC$1048576,MATCH($A258,'Hoja de Trabajo para listado'!$CD$155:$CD$1048576,0),MATCH((CUADRO!G$5&amp;$E258),'Hoja de Trabajo para listado'!$CD$151:$DC$151,0)),0)</f>
        <v>0</v>
      </c>
      <c r="H258" s="255">
        <f ca="1">+IFERROR(INDEX('Hoja de Trabajo para listado'!$A$155:$Z$1048576,MATCH($A258,'Hoja de Trabajo para listado'!$A$155:$A$1048576,0),MATCH((CUADRO!H$5&amp;$E258),'Hoja de Trabajo para listado'!$A$151:$Z$151,0)),0)+IFERROR(INDEX('Hoja de Trabajo para listado'!$AB$155:$BA$1048576,MATCH($A258,'Hoja de Trabajo para listado'!$AB$155:$AB$1048576,0),MATCH((CUADRO!H$5&amp;$E258),'Hoja de Trabajo para listado'!$AB$151:$BA$151,0)),0)+IFERROR(INDEX('Hoja de Trabajo para listado'!$BC$155:$CB$1048576,MATCH($A258,'Hoja de Trabajo para listado'!$BC$155:$BC$1048576,0),MATCH((CUADRO!H$5&amp;$E258),'Hoja de Trabajo para listado'!$BC$151:$CB$151,0)),0)+IFERROR(INDEX('Hoja de Trabajo para listado'!$DE$153:$DG$274,MATCH($A258,'Hoja de Trabajo para listado'!$DE$153:$DE$1048576,0),MATCH((CUADRO!H$5&amp;$E258),'Hoja de Trabajo para listado'!$DE$151:$DG$151,0)),0)+IFERROR(INDEX('Hoja de Trabajo para listado'!$CD$155:$DC$1048576,MATCH($A258,'Hoja de Trabajo para listado'!$CD$155:$CD$1048576,0),MATCH((CUADRO!H$5&amp;$E258),'Hoja de Trabajo para listado'!$CD$151:$DC$151,0)),0)</f>
        <v>0</v>
      </c>
      <c r="I258" s="255">
        <f ca="1">+IFERROR(INDEX('Hoja de Trabajo para listado'!$A$155:$Z$1048576,MATCH($A258,'Hoja de Trabajo para listado'!$A$155:$A$1048576,0),MATCH((CUADRO!I$5&amp;$E258),'Hoja de Trabajo para listado'!$A$151:$Z$151,0)),0)+IFERROR(INDEX('Hoja de Trabajo para listado'!$AB$155:$BA$1048576,MATCH($A258,'Hoja de Trabajo para listado'!$AB$155:$AB$1048576,0),MATCH((CUADRO!I$5&amp;$E258),'Hoja de Trabajo para listado'!$AB$151:$BA$151,0)),0)+IFERROR(INDEX('Hoja de Trabajo para listado'!$BC$155:$CB$1048576,MATCH($A258,'Hoja de Trabajo para listado'!$BC$155:$BC$1048576,0),MATCH((CUADRO!I$5&amp;$E258),'Hoja de Trabajo para listado'!$BC$151:$CB$151,0)),0)+IFERROR(INDEX('Hoja de Trabajo para listado'!$DE$153:$DG$274,MATCH($A258,'Hoja de Trabajo para listado'!$DE$153:$DE$1048576,0),MATCH((CUADRO!I$5&amp;$E258),'Hoja de Trabajo para listado'!$DE$151:$DG$151,0)),0)+IFERROR(INDEX('Hoja de Trabajo para listado'!$CD$155:$DC$1048576,MATCH($A258,'Hoja de Trabajo para listado'!$CD$155:$CD$1048576,0),MATCH((CUADRO!I$5&amp;$E258),'Hoja de Trabajo para listado'!$CD$151:$DC$151,0)),0)</f>
        <v>0</v>
      </c>
      <c r="J258" s="255">
        <f ca="1">+IFERROR(INDEX('Hoja de Trabajo para listado'!$A$155:$Z$1048576,MATCH($A258,'Hoja de Trabajo para listado'!$A$155:$A$1048576,0),MATCH((CUADRO!J$5&amp;$E258),'Hoja de Trabajo para listado'!$A$151:$Z$151,0)),0)+IFERROR(INDEX('Hoja de Trabajo para listado'!$AB$155:$BA$1048576,MATCH($A258,'Hoja de Trabajo para listado'!$AB$155:$AB$1048576,0),MATCH((CUADRO!J$5&amp;$E258),'Hoja de Trabajo para listado'!$AB$151:$BA$151,0)),0)+IFERROR(INDEX('Hoja de Trabajo para listado'!$BC$155:$CB$1048576,MATCH($A258,'Hoja de Trabajo para listado'!$BC$155:$BC$1048576,0),MATCH((CUADRO!J$5&amp;$E258),'Hoja de Trabajo para listado'!$BC$151:$CB$151,0)),0)+IFERROR(INDEX('Hoja de Trabajo para listado'!$DE$153:$DG$274,MATCH($A258,'Hoja de Trabajo para listado'!$DE$153:$DE$1048576,0),MATCH((CUADRO!J$5&amp;$E258),'Hoja de Trabajo para listado'!$DE$151:$DG$151,0)),0)+IFERROR(INDEX('Hoja de Trabajo para listado'!$CD$155:$DC$1048576,MATCH($A258,'Hoja de Trabajo para listado'!$CD$155:$CD$1048576,0),MATCH((CUADRO!J$5&amp;$E258),'Hoja de Trabajo para listado'!$CD$151:$DC$151,0)),0)</f>
        <v>0</v>
      </c>
      <c r="K258" s="255">
        <f ca="1">+IFERROR(INDEX('Hoja de Trabajo para listado'!$A$155:$Z$1048576,MATCH($A258,'Hoja de Trabajo para listado'!$A$155:$A$1048576,0),MATCH((CUADRO!K$5&amp;$E258),'Hoja de Trabajo para listado'!$A$151:$Z$151,0)),0)+IFERROR(INDEX('Hoja de Trabajo para listado'!$AB$155:$BA$1048576,MATCH($A258,'Hoja de Trabajo para listado'!$AB$155:$AB$1048576,0),MATCH((CUADRO!K$5&amp;$E258),'Hoja de Trabajo para listado'!$AB$151:$BA$151,0)),0)+IFERROR(INDEX('Hoja de Trabajo para listado'!$BC$155:$CB$1048576,MATCH($A258,'Hoja de Trabajo para listado'!$BC$155:$BC$1048576,0),MATCH((CUADRO!K$5&amp;$E258),'Hoja de Trabajo para listado'!$BC$151:$CB$151,0)),0)+IFERROR(INDEX('Hoja de Trabajo para listado'!$DE$153:$DG$274,MATCH($A258,'Hoja de Trabajo para listado'!$DE$153:$DE$1048576,0),MATCH((CUADRO!K$5&amp;$E258),'Hoja de Trabajo para listado'!$DE$151:$DG$151,0)),0)+IFERROR(INDEX('Hoja de Trabajo para listado'!$CD$155:$DC$1048576,MATCH($A258,'Hoja de Trabajo para listado'!$CD$155:$CD$1048576,0),MATCH((CUADRO!K$5&amp;$E258),'Hoja de Trabajo para listado'!$CD$151:$DC$151,0)),0)</f>
        <v>0</v>
      </c>
      <c r="L258" s="255">
        <f ca="1">+IFERROR(INDEX('Hoja de Trabajo para listado'!$A$155:$Z$1048576,MATCH($A258,'Hoja de Trabajo para listado'!$A$155:$A$1048576,0),MATCH((CUADRO!L$5&amp;$E258),'Hoja de Trabajo para listado'!$A$151:$Z$151,0)),0)+IFERROR(INDEX('Hoja de Trabajo para listado'!$AB$155:$BA$1048576,MATCH($A258,'Hoja de Trabajo para listado'!$AB$155:$AB$1048576,0),MATCH((CUADRO!L$5&amp;$E258),'Hoja de Trabajo para listado'!$AB$151:$BA$151,0)),0)+IFERROR(INDEX('Hoja de Trabajo para listado'!$BC$155:$CB$1048576,MATCH($A258,'Hoja de Trabajo para listado'!$BC$155:$BC$1048576,0),MATCH((CUADRO!L$5&amp;$E258),'Hoja de Trabajo para listado'!$BC$151:$CB$151,0)),0)+IFERROR(INDEX('Hoja de Trabajo para listado'!$DE$153:$DG$274,MATCH($A258,'Hoja de Trabajo para listado'!$DE$153:$DE$1048576,0),MATCH((CUADRO!L$5&amp;$E258),'Hoja de Trabajo para listado'!$DE$151:$DG$151,0)),0)+IFERROR(INDEX('Hoja de Trabajo para listado'!$CD$155:$DC$1048576,MATCH($A258,'Hoja de Trabajo para listado'!$CD$155:$CD$1048576,0),MATCH((CUADRO!L$5&amp;$E258),'Hoja de Trabajo para listado'!$CD$151:$DC$151,0)),0)</f>
        <v>0</v>
      </c>
      <c r="M258" s="255">
        <f ca="1">+IFERROR(INDEX('Hoja de Trabajo para listado'!$A$155:$Z$1048576,MATCH($A258,'Hoja de Trabajo para listado'!$A$155:$A$1048576,0),MATCH((CUADRO!M$5&amp;$E258),'Hoja de Trabajo para listado'!$A$151:$Z$151,0)),0)+IFERROR(INDEX('Hoja de Trabajo para listado'!$AB$155:$BA$1048576,MATCH($A258,'Hoja de Trabajo para listado'!$AB$155:$AB$1048576,0),MATCH((CUADRO!M$5&amp;$E258),'Hoja de Trabajo para listado'!$AB$151:$BA$151,0)),0)+IFERROR(INDEX('Hoja de Trabajo para listado'!$BC$155:$CB$1048576,MATCH($A258,'Hoja de Trabajo para listado'!$BC$155:$BC$1048576,0),MATCH((CUADRO!M$5&amp;$E258),'Hoja de Trabajo para listado'!$BC$151:$CB$151,0)),0)+IFERROR(INDEX('Hoja de Trabajo para listado'!$DE$153:$DG$274,MATCH($A258,'Hoja de Trabajo para listado'!$DE$153:$DE$1048576,0),MATCH((CUADRO!M$5&amp;$E258),'Hoja de Trabajo para listado'!$DE$151:$DG$151,0)),0)+IFERROR(INDEX('Hoja de Trabajo para listado'!$CD$155:$DC$1048576,MATCH($A258,'Hoja de Trabajo para listado'!$CD$155:$CD$1048576,0),MATCH((CUADRO!M$5&amp;$E258),'Hoja de Trabajo para listado'!$CD$151:$DC$151,0)),0)</f>
        <v>0</v>
      </c>
      <c r="N258" s="255">
        <f ca="1">+IFERROR(INDEX('Hoja de Trabajo para listado'!$A$155:$Z$1048576,MATCH($A258,'Hoja de Trabajo para listado'!$A$155:$A$1048576,0),MATCH((CUADRO!N$5&amp;$E258),'Hoja de Trabajo para listado'!$A$151:$Z$151,0)),0)+IFERROR(INDEX('Hoja de Trabajo para listado'!$AB$155:$BA$1048576,MATCH($A258,'Hoja de Trabajo para listado'!$AB$155:$AB$1048576,0),MATCH((CUADRO!N$5&amp;$E258),'Hoja de Trabajo para listado'!$AB$151:$BA$151,0)),0)+IFERROR(INDEX('Hoja de Trabajo para listado'!$BC$155:$CB$1048576,MATCH($A258,'Hoja de Trabajo para listado'!$BC$155:$BC$1048576,0),MATCH((CUADRO!N$5&amp;$E258),'Hoja de Trabajo para listado'!$BC$151:$CB$151,0)),0)+IFERROR(INDEX('Hoja de Trabajo para listado'!$DE$153:$DG$274,MATCH($A258,'Hoja de Trabajo para listado'!$DE$153:$DE$1048576,0),MATCH((CUADRO!N$5&amp;$E258),'Hoja de Trabajo para listado'!$DE$151:$DG$151,0)),0)+IFERROR(INDEX('Hoja de Trabajo para listado'!$CD$155:$DC$1048576,MATCH($A258,'Hoja de Trabajo para listado'!$CD$155:$CD$1048576,0),MATCH((CUADRO!N$5&amp;$E258),'Hoja de Trabajo para listado'!$CD$151:$DC$151,0)),0)</f>
        <v>0</v>
      </c>
      <c r="O258" s="255">
        <f ca="1">+IFERROR(INDEX('Hoja de Trabajo para listado'!$A$155:$Z$1048576,MATCH($A258,'Hoja de Trabajo para listado'!$A$155:$A$1048576,0),MATCH((CUADRO!O$5&amp;$E258),'Hoja de Trabajo para listado'!$A$151:$Z$151,0)),0)+IFERROR(INDEX('Hoja de Trabajo para listado'!$AB$155:$BA$1048576,MATCH($A258,'Hoja de Trabajo para listado'!$AB$155:$AB$1048576,0),MATCH((CUADRO!O$5&amp;$E258),'Hoja de Trabajo para listado'!$AB$151:$BA$151,0)),0)+IFERROR(INDEX('Hoja de Trabajo para listado'!$BC$155:$CB$1048576,MATCH($A258,'Hoja de Trabajo para listado'!$BC$155:$BC$1048576,0),MATCH((CUADRO!O$5&amp;$E258),'Hoja de Trabajo para listado'!$BC$151:$CB$151,0)),0)+IFERROR(INDEX('Hoja de Trabajo para listado'!$DE$153:$DG$274,MATCH($A258,'Hoja de Trabajo para listado'!$DE$153:$DE$1048576,0),MATCH((CUADRO!O$5&amp;$E258),'Hoja de Trabajo para listado'!$DE$151:$DG$151,0)),0)+IFERROR(INDEX('Hoja de Trabajo para listado'!$CD$155:$DC$1048576,MATCH($A258,'Hoja de Trabajo para listado'!$CD$155:$CD$1048576,0),MATCH((CUADRO!O$5&amp;$E258),'Hoja de Trabajo para listado'!$CD$151:$DC$151,0)),0)</f>
        <v>0</v>
      </c>
      <c r="P258" s="255">
        <f ca="1">+IFERROR(INDEX('Hoja de Trabajo para listado'!$A$155:$Z$1048576,MATCH($A258,'Hoja de Trabajo para listado'!$A$155:$A$1048576,0),MATCH((CUADRO!P$5&amp;$E258),'Hoja de Trabajo para listado'!$A$151:$Z$151,0)),0)+IFERROR(INDEX('Hoja de Trabajo para listado'!$AB$155:$BA$1048576,MATCH($A258,'Hoja de Trabajo para listado'!$AB$155:$AB$1048576,0),MATCH((CUADRO!P$5&amp;$E258),'Hoja de Trabajo para listado'!$AB$151:$BA$151,0)),0)+IFERROR(INDEX('Hoja de Trabajo para listado'!$BC$155:$CB$1048576,MATCH($A258,'Hoja de Trabajo para listado'!$BC$155:$BC$1048576,0),MATCH((CUADRO!P$5&amp;$E258),'Hoja de Trabajo para listado'!$BC$151:$CB$151,0)),0)+IFERROR(INDEX('Hoja de Trabajo para listado'!$DE$153:$DG$274,MATCH($A258,'Hoja de Trabajo para listado'!$DE$153:$DE$1048576,0),MATCH((CUADRO!P$5&amp;$E258),'Hoja de Trabajo para listado'!$DE$151:$DG$151,0)),0)+IFERROR(INDEX('Hoja de Trabajo para listado'!$CD$155:$DC$1048576,MATCH($A258,'Hoja de Trabajo para listado'!$CD$155:$CD$1048576,0),MATCH((CUADRO!P$5&amp;$E258),'Hoja de Trabajo para listado'!$CD$151:$DC$151,0)),0)</f>
        <v>0</v>
      </c>
      <c r="Q258" s="255">
        <f ca="1">+IFERROR(INDEX('Hoja de Trabajo para listado'!$A$155:$Z$1048576,MATCH($A258,'Hoja de Trabajo para listado'!$A$155:$A$1048576,0),MATCH((CUADRO!Q$5&amp;$E258),'Hoja de Trabajo para listado'!$A$151:$Z$151,0)),0)+IFERROR(INDEX('Hoja de Trabajo para listado'!$AB$155:$BA$1048576,MATCH($A258,'Hoja de Trabajo para listado'!$AB$155:$AB$1048576,0),MATCH((CUADRO!Q$5&amp;$E258),'Hoja de Trabajo para listado'!$AB$151:$BA$151,0)),0)+IFERROR(INDEX('Hoja de Trabajo para listado'!$BC$155:$CB$1048576,MATCH($A258,'Hoja de Trabajo para listado'!$BC$155:$BC$1048576,0),MATCH((CUADRO!Q$5&amp;$E258),'Hoja de Trabajo para listado'!$BC$151:$CB$151,0)),0)+IFERROR(INDEX('Hoja de Trabajo para listado'!$DE$153:$DG$274,MATCH($A258,'Hoja de Trabajo para listado'!$DE$153:$DE$1048576,0),MATCH((CUADRO!Q$5&amp;$E258),'Hoja de Trabajo para listado'!$DE$151:$DG$151,0)),0)+IFERROR(INDEX('Hoja de Trabajo para listado'!$CD$155:$DC$1048576,MATCH($A258,'Hoja de Trabajo para listado'!$CD$155:$CD$1048576,0),MATCH((CUADRO!Q$5&amp;$E258),'Hoja de Trabajo para listado'!$CD$151:$DC$151,0)),0)</f>
        <v>0</v>
      </c>
      <c r="R258" s="255">
        <f t="shared" ca="1" si="8"/>
        <v>0</v>
      </c>
      <c r="S258" s="255"/>
      <c r="T258" s="255">
        <f ca="1">+T259</f>
        <v>0</v>
      </c>
      <c r="U258" s="254">
        <f t="shared" si="9"/>
        <v>1</v>
      </c>
      <c r="V258" s="362" t="str">
        <f>+VLOOKUP(A258,bd_lista!$A$3:$E$590,5,FALSE)</f>
        <v>Instituciones Descentralizadas</v>
      </c>
      <c r="W258" s="361" t="str">
        <f>+V258</f>
        <v>Instituciones Descentralizadas</v>
      </c>
      <c r="X258" s="254">
        <f>+VLOOKUP(A258,[2]Sheet1!$A$13:$D$744,4,FALSE)</f>
        <v>15</v>
      </c>
      <c r="Y258" s="254" t="str">
        <f>+VLOOKUP(X258,bd_lista!$A$3:$C$590,3,FALSE)</f>
        <v>Ministerio de Gobierno</v>
      </c>
      <c r="Z258" s="316">
        <f>+X258</f>
        <v>15</v>
      </c>
      <c r="AA258" s="348" t="str">
        <f>+Y258</f>
        <v>Ministerio de Gobierno</v>
      </c>
    </row>
    <row r="259" spans="1:27" ht="15" hidden="1" customHeight="1">
      <c r="A259" s="32">
        <v>345</v>
      </c>
      <c r="B259" s="307"/>
      <c r="C259" s="362" t="str">
        <f>+VLOOKUP(A259,bd_lista!$A$3:$C$590,3,FALSE)</f>
        <v>Mutual de Servicios al Policía</v>
      </c>
      <c r="D259" s="362"/>
      <c r="E259" s="362" t="s">
        <v>1314</v>
      </c>
      <c r="F259" s="257">
        <f ca="1">+IFERROR(INDEX('Hoja de Trabajo para listado'!$A$155:$Z$1048576,MATCH($A259,'Hoja de Trabajo para listado'!$A$155:$A$1048576,0),MATCH((CUADRO!F$5&amp;$E259),'Hoja de Trabajo para listado'!$A$151:$Z$151,0)),0)+IFERROR(INDEX('Hoja de Trabajo para listado'!$AB$155:$BA$1048576,MATCH($A259,'Hoja de Trabajo para listado'!$AB$155:$AB$1048576,0),MATCH((CUADRO!F$5&amp;$E259),'Hoja de Trabajo para listado'!$AB$151:$BA$151,0)),0)+IFERROR(INDEX('Hoja de Trabajo para listado'!$BC$155:$CB$1048576,MATCH($A259,'Hoja de Trabajo para listado'!$BC$155:$BC$1048576,0),MATCH((CUADRO!F$5&amp;$E259),'Hoja de Trabajo para listado'!$BC$151:$CB$151,0)),0)+IFERROR(INDEX('Hoja de Trabajo para listado'!$DE$153:$DG$274,MATCH($A259,'Hoja de Trabajo para listado'!$DE$153:$DE$1048576,0),MATCH((CUADRO!F$5&amp;$E259),'Hoja de Trabajo para listado'!$DE$151:$DG$151,0)),0)+IFERROR(INDEX('Hoja de Trabajo para listado'!$CD$155:$DC$1048576,MATCH($A259,'Hoja de Trabajo para listado'!$CD$155:$CD$1048576,0),MATCH((CUADRO!F$5&amp;$E259),'Hoja de Trabajo para listado'!$CD$151:$DC$151,0)),0)</f>
        <v>0</v>
      </c>
      <c r="G259" s="257">
        <f ca="1">+IFERROR(INDEX('Hoja de Trabajo para listado'!$A$155:$Z$1048576,MATCH($A259,'Hoja de Trabajo para listado'!$A$155:$A$1048576,0),MATCH((CUADRO!G$5&amp;$E259),'Hoja de Trabajo para listado'!$A$151:$Z$151,0)),0)+IFERROR(INDEX('Hoja de Trabajo para listado'!$AB$155:$BA$1048576,MATCH($A259,'Hoja de Trabajo para listado'!$AB$155:$AB$1048576,0),MATCH((CUADRO!G$5&amp;$E259),'Hoja de Trabajo para listado'!$AB$151:$BA$151,0)),0)+IFERROR(INDEX('Hoja de Trabajo para listado'!$BC$155:$CB$1048576,MATCH($A259,'Hoja de Trabajo para listado'!$BC$155:$BC$1048576,0),MATCH((CUADRO!G$5&amp;$E259),'Hoja de Trabajo para listado'!$BC$151:$CB$151,0)),0)+IFERROR(INDEX('Hoja de Trabajo para listado'!$DE$153:$DG$274,MATCH($A259,'Hoja de Trabajo para listado'!$DE$153:$DE$1048576,0),MATCH((CUADRO!G$5&amp;$E259),'Hoja de Trabajo para listado'!$DE$151:$DG$151,0)),0)+IFERROR(INDEX('Hoja de Trabajo para listado'!$CD$155:$DC$1048576,MATCH($A259,'Hoja de Trabajo para listado'!$CD$155:$CD$1048576,0),MATCH((CUADRO!G$5&amp;$E259),'Hoja de Trabajo para listado'!$CD$151:$DC$151,0)),0)</f>
        <v>0</v>
      </c>
      <c r="H259" s="257">
        <f ca="1">+IFERROR(INDEX('Hoja de Trabajo para listado'!$A$155:$Z$1048576,MATCH($A259,'Hoja de Trabajo para listado'!$A$155:$A$1048576,0),MATCH((CUADRO!H$5&amp;$E259),'Hoja de Trabajo para listado'!$A$151:$Z$151,0)),0)+IFERROR(INDEX('Hoja de Trabajo para listado'!$AB$155:$BA$1048576,MATCH($A259,'Hoja de Trabajo para listado'!$AB$155:$AB$1048576,0),MATCH((CUADRO!H$5&amp;$E259),'Hoja de Trabajo para listado'!$AB$151:$BA$151,0)),0)+IFERROR(INDEX('Hoja de Trabajo para listado'!$BC$155:$CB$1048576,MATCH($A259,'Hoja de Trabajo para listado'!$BC$155:$BC$1048576,0),MATCH((CUADRO!H$5&amp;$E259),'Hoja de Trabajo para listado'!$BC$151:$CB$151,0)),0)+IFERROR(INDEX('Hoja de Trabajo para listado'!$DE$153:$DG$274,MATCH($A259,'Hoja de Trabajo para listado'!$DE$153:$DE$1048576,0),MATCH((CUADRO!H$5&amp;$E259),'Hoja de Trabajo para listado'!$DE$151:$DG$151,0)),0)+IFERROR(INDEX('Hoja de Trabajo para listado'!$CD$155:$DC$1048576,MATCH($A259,'Hoja de Trabajo para listado'!$CD$155:$CD$1048576,0),MATCH((CUADRO!H$5&amp;$E259),'Hoja de Trabajo para listado'!$CD$151:$DC$151,0)),0)</f>
        <v>0</v>
      </c>
      <c r="I259" s="257">
        <f ca="1">+IFERROR(INDEX('Hoja de Trabajo para listado'!$A$155:$Z$1048576,MATCH($A259,'Hoja de Trabajo para listado'!$A$155:$A$1048576,0),MATCH((CUADRO!I$5&amp;$E259),'Hoja de Trabajo para listado'!$A$151:$Z$151,0)),0)+IFERROR(INDEX('Hoja de Trabajo para listado'!$AB$155:$BA$1048576,MATCH($A259,'Hoja de Trabajo para listado'!$AB$155:$AB$1048576,0),MATCH((CUADRO!I$5&amp;$E259),'Hoja de Trabajo para listado'!$AB$151:$BA$151,0)),0)+IFERROR(INDEX('Hoja de Trabajo para listado'!$BC$155:$CB$1048576,MATCH($A259,'Hoja de Trabajo para listado'!$BC$155:$BC$1048576,0),MATCH((CUADRO!I$5&amp;$E259),'Hoja de Trabajo para listado'!$BC$151:$CB$151,0)),0)+IFERROR(INDEX('Hoja de Trabajo para listado'!$DE$153:$DG$274,MATCH($A259,'Hoja de Trabajo para listado'!$DE$153:$DE$1048576,0),MATCH((CUADRO!I$5&amp;$E259),'Hoja de Trabajo para listado'!$DE$151:$DG$151,0)),0)+IFERROR(INDEX('Hoja de Trabajo para listado'!$CD$155:$DC$1048576,MATCH($A259,'Hoja de Trabajo para listado'!$CD$155:$CD$1048576,0),MATCH((CUADRO!I$5&amp;$E259),'Hoja de Trabajo para listado'!$CD$151:$DC$151,0)),0)</f>
        <v>0</v>
      </c>
      <c r="J259" s="257">
        <f ca="1">+IFERROR(INDEX('Hoja de Trabajo para listado'!$A$155:$Z$1048576,MATCH($A259,'Hoja de Trabajo para listado'!$A$155:$A$1048576,0),MATCH((CUADRO!J$5&amp;$E259),'Hoja de Trabajo para listado'!$A$151:$Z$151,0)),0)+IFERROR(INDEX('Hoja de Trabajo para listado'!$AB$155:$BA$1048576,MATCH($A259,'Hoja de Trabajo para listado'!$AB$155:$AB$1048576,0),MATCH((CUADRO!J$5&amp;$E259),'Hoja de Trabajo para listado'!$AB$151:$BA$151,0)),0)+IFERROR(INDEX('Hoja de Trabajo para listado'!$BC$155:$CB$1048576,MATCH($A259,'Hoja de Trabajo para listado'!$BC$155:$BC$1048576,0),MATCH((CUADRO!J$5&amp;$E259),'Hoja de Trabajo para listado'!$BC$151:$CB$151,0)),0)+IFERROR(INDEX('Hoja de Trabajo para listado'!$DE$153:$DG$274,MATCH($A259,'Hoja de Trabajo para listado'!$DE$153:$DE$1048576,0),MATCH((CUADRO!J$5&amp;$E259),'Hoja de Trabajo para listado'!$DE$151:$DG$151,0)),0)+IFERROR(INDEX('Hoja de Trabajo para listado'!$CD$155:$DC$1048576,MATCH($A259,'Hoja de Trabajo para listado'!$CD$155:$CD$1048576,0),MATCH((CUADRO!J$5&amp;$E259),'Hoja de Trabajo para listado'!$CD$151:$DC$151,0)),0)</f>
        <v>0</v>
      </c>
      <c r="K259" s="257">
        <f ca="1">+IFERROR(INDEX('Hoja de Trabajo para listado'!$A$155:$Z$1048576,MATCH($A259,'Hoja de Trabajo para listado'!$A$155:$A$1048576,0),MATCH((CUADRO!K$5&amp;$E259),'Hoja de Trabajo para listado'!$A$151:$Z$151,0)),0)+IFERROR(INDEX('Hoja de Trabajo para listado'!$AB$155:$BA$1048576,MATCH($A259,'Hoja de Trabajo para listado'!$AB$155:$AB$1048576,0),MATCH((CUADRO!K$5&amp;$E259),'Hoja de Trabajo para listado'!$AB$151:$BA$151,0)),0)+IFERROR(INDEX('Hoja de Trabajo para listado'!$BC$155:$CB$1048576,MATCH($A259,'Hoja de Trabajo para listado'!$BC$155:$BC$1048576,0),MATCH((CUADRO!K$5&amp;$E259),'Hoja de Trabajo para listado'!$BC$151:$CB$151,0)),0)+IFERROR(INDEX('Hoja de Trabajo para listado'!$DE$153:$DG$274,MATCH($A259,'Hoja de Trabajo para listado'!$DE$153:$DE$1048576,0),MATCH((CUADRO!K$5&amp;$E259),'Hoja de Trabajo para listado'!$DE$151:$DG$151,0)),0)+IFERROR(INDEX('Hoja de Trabajo para listado'!$CD$155:$DC$1048576,MATCH($A259,'Hoja de Trabajo para listado'!$CD$155:$CD$1048576,0),MATCH((CUADRO!K$5&amp;$E259),'Hoja de Trabajo para listado'!$CD$151:$DC$151,0)),0)</f>
        <v>0</v>
      </c>
      <c r="L259" s="257">
        <f ca="1">+IFERROR(INDEX('Hoja de Trabajo para listado'!$A$155:$Z$1048576,MATCH($A259,'Hoja de Trabajo para listado'!$A$155:$A$1048576,0),MATCH((CUADRO!L$5&amp;$E259),'Hoja de Trabajo para listado'!$A$151:$Z$151,0)),0)+IFERROR(INDEX('Hoja de Trabajo para listado'!$AB$155:$BA$1048576,MATCH($A259,'Hoja de Trabajo para listado'!$AB$155:$AB$1048576,0),MATCH((CUADRO!L$5&amp;$E259),'Hoja de Trabajo para listado'!$AB$151:$BA$151,0)),0)+IFERROR(INDEX('Hoja de Trabajo para listado'!$BC$155:$CB$1048576,MATCH($A259,'Hoja de Trabajo para listado'!$BC$155:$BC$1048576,0),MATCH((CUADRO!L$5&amp;$E259),'Hoja de Trabajo para listado'!$BC$151:$CB$151,0)),0)+IFERROR(INDEX('Hoja de Trabajo para listado'!$DE$153:$DG$274,MATCH($A259,'Hoja de Trabajo para listado'!$DE$153:$DE$1048576,0),MATCH((CUADRO!L$5&amp;$E259),'Hoja de Trabajo para listado'!$DE$151:$DG$151,0)),0)+IFERROR(INDEX('Hoja de Trabajo para listado'!$CD$155:$DC$1048576,MATCH($A259,'Hoja de Trabajo para listado'!$CD$155:$CD$1048576,0),MATCH((CUADRO!L$5&amp;$E259),'Hoja de Trabajo para listado'!$CD$151:$DC$151,0)),0)</f>
        <v>0</v>
      </c>
      <c r="M259" s="257">
        <f ca="1">+IFERROR(INDEX('Hoja de Trabajo para listado'!$A$155:$Z$1048576,MATCH($A259,'Hoja de Trabajo para listado'!$A$155:$A$1048576,0),MATCH((CUADRO!M$5&amp;$E259),'Hoja de Trabajo para listado'!$A$151:$Z$151,0)),0)+IFERROR(INDEX('Hoja de Trabajo para listado'!$AB$155:$BA$1048576,MATCH($A259,'Hoja de Trabajo para listado'!$AB$155:$AB$1048576,0),MATCH((CUADRO!M$5&amp;$E259),'Hoja de Trabajo para listado'!$AB$151:$BA$151,0)),0)+IFERROR(INDEX('Hoja de Trabajo para listado'!$BC$155:$CB$1048576,MATCH($A259,'Hoja de Trabajo para listado'!$BC$155:$BC$1048576,0),MATCH((CUADRO!M$5&amp;$E259),'Hoja de Trabajo para listado'!$BC$151:$CB$151,0)),0)+IFERROR(INDEX('Hoja de Trabajo para listado'!$DE$153:$DG$274,MATCH($A259,'Hoja de Trabajo para listado'!$DE$153:$DE$1048576,0),MATCH((CUADRO!M$5&amp;$E259),'Hoja de Trabajo para listado'!$DE$151:$DG$151,0)),0)+IFERROR(INDEX('Hoja de Trabajo para listado'!$CD$155:$DC$1048576,MATCH($A259,'Hoja de Trabajo para listado'!$CD$155:$CD$1048576,0),MATCH((CUADRO!M$5&amp;$E259),'Hoja de Trabajo para listado'!$CD$151:$DC$151,0)),0)</f>
        <v>0</v>
      </c>
      <c r="N259" s="257">
        <f ca="1">+IFERROR(INDEX('Hoja de Trabajo para listado'!$A$155:$Z$1048576,MATCH($A259,'Hoja de Trabajo para listado'!$A$155:$A$1048576,0),MATCH((CUADRO!N$5&amp;$E259),'Hoja de Trabajo para listado'!$A$151:$Z$151,0)),0)+IFERROR(INDEX('Hoja de Trabajo para listado'!$AB$155:$BA$1048576,MATCH($A259,'Hoja de Trabajo para listado'!$AB$155:$AB$1048576,0),MATCH((CUADRO!N$5&amp;$E259),'Hoja de Trabajo para listado'!$AB$151:$BA$151,0)),0)+IFERROR(INDEX('Hoja de Trabajo para listado'!$BC$155:$CB$1048576,MATCH($A259,'Hoja de Trabajo para listado'!$BC$155:$BC$1048576,0),MATCH((CUADRO!N$5&amp;$E259),'Hoja de Trabajo para listado'!$BC$151:$CB$151,0)),0)+IFERROR(INDEX('Hoja de Trabajo para listado'!$DE$153:$DG$274,MATCH($A259,'Hoja de Trabajo para listado'!$DE$153:$DE$1048576,0),MATCH((CUADRO!N$5&amp;$E259),'Hoja de Trabajo para listado'!$DE$151:$DG$151,0)),0)+IFERROR(INDEX('Hoja de Trabajo para listado'!$CD$155:$DC$1048576,MATCH($A259,'Hoja de Trabajo para listado'!$CD$155:$CD$1048576,0),MATCH((CUADRO!N$5&amp;$E259),'Hoja de Trabajo para listado'!$CD$151:$DC$151,0)),0)</f>
        <v>0</v>
      </c>
      <c r="O259" s="257">
        <f ca="1">+IFERROR(INDEX('Hoja de Trabajo para listado'!$A$155:$Z$1048576,MATCH($A259,'Hoja de Trabajo para listado'!$A$155:$A$1048576,0),MATCH((CUADRO!O$5&amp;$E259),'Hoja de Trabajo para listado'!$A$151:$Z$151,0)),0)+IFERROR(INDEX('Hoja de Trabajo para listado'!$AB$155:$BA$1048576,MATCH($A259,'Hoja de Trabajo para listado'!$AB$155:$AB$1048576,0),MATCH((CUADRO!O$5&amp;$E259),'Hoja de Trabajo para listado'!$AB$151:$BA$151,0)),0)+IFERROR(INDEX('Hoja de Trabajo para listado'!$BC$155:$CB$1048576,MATCH($A259,'Hoja de Trabajo para listado'!$BC$155:$BC$1048576,0),MATCH((CUADRO!O$5&amp;$E259),'Hoja de Trabajo para listado'!$BC$151:$CB$151,0)),0)+IFERROR(INDEX('Hoja de Trabajo para listado'!$DE$153:$DG$274,MATCH($A259,'Hoja de Trabajo para listado'!$DE$153:$DE$1048576,0),MATCH((CUADRO!O$5&amp;$E259),'Hoja de Trabajo para listado'!$DE$151:$DG$151,0)),0)+IFERROR(INDEX('Hoja de Trabajo para listado'!$CD$155:$DC$1048576,MATCH($A259,'Hoja de Trabajo para listado'!$CD$155:$CD$1048576,0),MATCH((CUADRO!O$5&amp;$E259),'Hoja de Trabajo para listado'!$CD$151:$DC$151,0)),0)</f>
        <v>0</v>
      </c>
      <c r="P259" s="257">
        <f ca="1">+IFERROR(INDEX('Hoja de Trabajo para listado'!$A$155:$Z$1048576,MATCH($A259,'Hoja de Trabajo para listado'!$A$155:$A$1048576,0),MATCH((CUADRO!P$5&amp;$E259),'Hoja de Trabajo para listado'!$A$151:$Z$151,0)),0)+IFERROR(INDEX('Hoja de Trabajo para listado'!$AB$155:$BA$1048576,MATCH($A259,'Hoja de Trabajo para listado'!$AB$155:$AB$1048576,0),MATCH((CUADRO!P$5&amp;$E259),'Hoja de Trabajo para listado'!$AB$151:$BA$151,0)),0)+IFERROR(INDEX('Hoja de Trabajo para listado'!$BC$155:$CB$1048576,MATCH($A259,'Hoja de Trabajo para listado'!$BC$155:$BC$1048576,0),MATCH((CUADRO!P$5&amp;$E259),'Hoja de Trabajo para listado'!$BC$151:$CB$151,0)),0)+IFERROR(INDEX('Hoja de Trabajo para listado'!$DE$153:$DG$274,MATCH($A259,'Hoja de Trabajo para listado'!$DE$153:$DE$1048576,0),MATCH((CUADRO!P$5&amp;$E259),'Hoja de Trabajo para listado'!$DE$151:$DG$151,0)),0)+IFERROR(INDEX('Hoja de Trabajo para listado'!$CD$155:$DC$1048576,MATCH($A259,'Hoja de Trabajo para listado'!$CD$155:$CD$1048576,0),MATCH((CUADRO!P$5&amp;$E259),'Hoja de Trabajo para listado'!$CD$151:$DC$151,0)),0)</f>
        <v>0</v>
      </c>
      <c r="Q259" s="257">
        <f ca="1">+IFERROR(INDEX('Hoja de Trabajo para listado'!$A$155:$Z$1048576,MATCH($A259,'Hoja de Trabajo para listado'!$A$155:$A$1048576,0),MATCH((CUADRO!Q$5&amp;$E259),'Hoja de Trabajo para listado'!$A$151:$Z$151,0)),0)+IFERROR(INDEX('Hoja de Trabajo para listado'!$AB$155:$BA$1048576,MATCH($A259,'Hoja de Trabajo para listado'!$AB$155:$AB$1048576,0),MATCH((CUADRO!Q$5&amp;$E259),'Hoja de Trabajo para listado'!$AB$151:$BA$151,0)),0)+IFERROR(INDEX('Hoja de Trabajo para listado'!$BC$155:$CB$1048576,MATCH($A259,'Hoja de Trabajo para listado'!$BC$155:$BC$1048576,0),MATCH((CUADRO!Q$5&amp;$E259),'Hoja de Trabajo para listado'!$BC$151:$CB$151,0)),0)+IFERROR(INDEX('Hoja de Trabajo para listado'!$DE$153:$DG$274,MATCH($A259,'Hoja de Trabajo para listado'!$DE$153:$DE$1048576,0),MATCH((CUADRO!Q$5&amp;$E259),'Hoja de Trabajo para listado'!$DE$151:$DG$151,0)),0)+IFERROR(INDEX('Hoja de Trabajo para listado'!$CD$155:$DC$1048576,MATCH($A259,'Hoja de Trabajo para listado'!$CD$155:$CD$1048576,0),MATCH((CUADRO!Q$5&amp;$E259),'Hoja de Trabajo para listado'!$CD$151:$DC$151,0)),0)</f>
        <v>0</v>
      </c>
      <c r="R259" s="257">
        <f t="shared" ca="1" si="8"/>
        <v>0</v>
      </c>
      <c r="S259" s="257">
        <f ca="1">+R258+R259</f>
        <v>0</v>
      </c>
      <c r="T259" s="257">
        <f ca="1">+S259</f>
        <v>0</v>
      </c>
      <c r="U259" s="256">
        <f t="shared" si="9"/>
        <v>2</v>
      </c>
      <c r="V259" s="362" t="str">
        <f>+VLOOKUP(A259,bd_lista!$A$3:$E$590,5,FALSE)</f>
        <v>Instituciones Descentralizadas</v>
      </c>
      <c r="W259" s="362"/>
      <c r="X259" s="254">
        <f>+VLOOKUP(A259,[2]Sheet1!$A$13:$D$744,4,FALSE)</f>
        <v>15</v>
      </c>
      <c r="Y259" s="254" t="str">
        <f>+VLOOKUP(X259,bd_lista!$A$3:$C$590,3,FALSE)</f>
        <v>Ministerio de Gobierno</v>
      </c>
      <c r="Z259" s="314"/>
      <c r="AA259" s="350"/>
    </row>
    <row r="260" spans="1:27" ht="15" customHeight="1">
      <c r="A260" s="264">
        <v>108</v>
      </c>
      <c r="B260" s="306">
        <f>+A260</f>
        <v>108</v>
      </c>
      <c r="C260" s="259" t="str">
        <f>+VLOOKUP(A260,bd_lista!$A$3:$C$590,3,FALSE)</f>
        <v>Orquesta Sinfónica Nacional</v>
      </c>
      <c r="D260" s="361" t="str">
        <f>+C260</f>
        <v>Orquesta Sinfónica Nacional</v>
      </c>
      <c r="E260" s="259" t="s">
        <v>1313</v>
      </c>
      <c r="F260" s="255">
        <f ca="1">+IFERROR(INDEX('Hoja de Trabajo para listado'!$A$155:$Z$1048576,MATCH($A260,'Hoja de Trabajo para listado'!$A$155:$A$1048576,0),MATCH((CUADRO!F$5&amp;$E260),'Hoja de Trabajo para listado'!$A$151:$Z$151,0)),0)+IFERROR(INDEX('Hoja de Trabajo para listado'!$AB$155:$BA$1048576,MATCH($A260,'Hoja de Trabajo para listado'!$AB$155:$AB$1048576,0),MATCH((CUADRO!F$5&amp;$E260),'Hoja de Trabajo para listado'!$AB$151:$BA$151,0)),0)+IFERROR(INDEX('Hoja de Trabajo para listado'!$BC$155:$CB$1048576,MATCH($A260,'Hoja de Trabajo para listado'!$BC$155:$BC$1048576,0),MATCH((CUADRO!F$5&amp;$E260),'Hoja de Trabajo para listado'!$BC$151:$CB$151,0)),0)+IFERROR(INDEX('Hoja de Trabajo para listado'!$DE$153:$DG$274,MATCH($A260,'Hoja de Trabajo para listado'!$DE$153:$DE$1048576,0),MATCH((CUADRO!F$5&amp;$E260),'Hoja de Trabajo para listado'!$DE$151:$DG$151,0)),0)+IFERROR(INDEX('Hoja de Trabajo para listado'!$CD$155:$DC$1048576,MATCH($A260,'Hoja de Trabajo para listado'!$CD$155:$CD$1048576,0),MATCH((CUADRO!F$5&amp;$E260),'Hoja de Trabajo para listado'!$CD$151:$DC$151,0)),0)</f>
        <v>0</v>
      </c>
      <c r="G260" s="255">
        <f ca="1">+IFERROR(INDEX('Hoja de Trabajo para listado'!$A$155:$Z$1048576,MATCH($A260,'Hoja de Trabajo para listado'!$A$155:$A$1048576,0),MATCH((CUADRO!G$5&amp;$E260),'Hoja de Trabajo para listado'!$A$151:$Z$151,0)),0)+IFERROR(INDEX('Hoja de Trabajo para listado'!$AB$155:$BA$1048576,MATCH($A260,'Hoja de Trabajo para listado'!$AB$155:$AB$1048576,0),MATCH((CUADRO!G$5&amp;$E260),'Hoja de Trabajo para listado'!$AB$151:$BA$151,0)),0)+IFERROR(INDEX('Hoja de Trabajo para listado'!$BC$155:$CB$1048576,MATCH($A260,'Hoja de Trabajo para listado'!$BC$155:$BC$1048576,0),MATCH((CUADRO!G$5&amp;$E260),'Hoja de Trabajo para listado'!$BC$151:$CB$151,0)),0)+IFERROR(INDEX('Hoja de Trabajo para listado'!$DE$153:$DG$274,MATCH($A260,'Hoja de Trabajo para listado'!$DE$153:$DE$1048576,0),MATCH((CUADRO!G$5&amp;$E260),'Hoja de Trabajo para listado'!$DE$151:$DG$151,0)),0)+IFERROR(INDEX('Hoja de Trabajo para listado'!$CD$155:$DC$1048576,MATCH($A260,'Hoja de Trabajo para listado'!$CD$155:$CD$1048576,0),MATCH((CUADRO!G$5&amp;$E260),'Hoja de Trabajo para listado'!$CD$151:$DC$151,0)),0)</f>
        <v>0</v>
      </c>
      <c r="H260" s="255">
        <f ca="1">+IFERROR(INDEX('Hoja de Trabajo para listado'!$A$155:$Z$1048576,MATCH($A260,'Hoja de Trabajo para listado'!$A$155:$A$1048576,0),MATCH((CUADRO!H$5&amp;$E260),'Hoja de Trabajo para listado'!$A$151:$Z$151,0)),0)+IFERROR(INDEX('Hoja de Trabajo para listado'!$AB$155:$BA$1048576,MATCH($A260,'Hoja de Trabajo para listado'!$AB$155:$AB$1048576,0),MATCH((CUADRO!H$5&amp;$E260),'Hoja de Trabajo para listado'!$AB$151:$BA$151,0)),0)+IFERROR(INDEX('Hoja de Trabajo para listado'!$BC$155:$CB$1048576,MATCH($A260,'Hoja de Trabajo para listado'!$BC$155:$BC$1048576,0),MATCH((CUADRO!H$5&amp;$E260),'Hoja de Trabajo para listado'!$BC$151:$CB$151,0)),0)+IFERROR(INDEX('Hoja de Trabajo para listado'!$DE$153:$DG$274,MATCH($A260,'Hoja de Trabajo para listado'!$DE$153:$DE$1048576,0),MATCH((CUADRO!H$5&amp;$E260),'Hoja de Trabajo para listado'!$DE$151:$DG$151,0)),0)+IFERROR(INDEX('Hoja de Trabajo para listado'!$CD$155:$DC$1048576,MATCH($A260,'Hoja de Trabajo para listado'!$CD$155:$CD$1048576,0),MATCH((CUADRO!H$5&amp;$E260),'Hoja de Trabajo para listado'!$CD$151:$DC$151,0)),0)</f>
        <v>0</v>
      </c>
      <c r="I260" s="255">
        <f ca="1">+IFERROR(INDEX('Hoja de Trabajo para listado'!$A$155:$Z$1048576,MATCH($A260,'Hoja de Trabajo para listado'!$A$155:$A$1048576,0),MATCH((CUADRO!I$5&amp;$E260),'Hoja de Trabajo para listado'!$A$151:$Z$151,0)),0)+IFERROR(INDEX('Hoja de Trabajo para listado'!$AB$155:$BA$1048576,MATCH($A260,'Hoja de Trabajo para listado'!$AB$155:$AB$1048576,0),MATCH((CUADRO!I$5&amp;$E260),'Hoja de Trabajo para listado'!$AB$151:$BA$151,0)),0)+IFERROR(INDEX('Hoja de Trabajo para listado'!$BC$155:$CB$1048576,MATCH($A260,'Hoja de Trabajo para listado'!$BC$155:$BC$1048576,0),MATCH((CUADRO!I$5&amp;$E260),'Hoja de Trabajo para listado'!$BC$151:$CB$151,0)),0)+IFERROR(INDEX('Hoja de Trabajo para listado'!$DE$153:$DG$274,MATCH($A260,'Hoja de Trabajo para listado'!$DE$153:$DE$1048576,0),MATCH((CUADRO!I$5&amp;$E260),'Hoja de Trabajo para listado'!$DE$151:$DG$151,0)),0)+IFERROR(INDEX('Hoja de Trabajo para listado'!$CD$155:$DC$1048576,MATCH($A260,'Hoja de Trabajo para listado'!$CD$155:$CD$1048576,0),MATCH((CUADRO!I$5&amp;$E260),'Hoja de Trabajo para listado'!$CD$151:$DC$151,0)),0)</f>
        <v>0</v>
      </c>
      <c r="J260" s="255">
        <f ca="1">+IFERROR(INDEX('Hoja de Trabajo para listado'!$A$155:$Z$1048576,MATCH($A260,'Hoja de Trabajo para listado'!$A$155:$A$1048576,0),MATCH((CUADRO!J$5&amp;$E260),'Hoja de Trabajo para listado'!$A$151:$Z$151,0)),0)+IFERROR(INDEX('Hoja de Trabajo para listado'!$AB$155:$BA$1048576,MATCH($A260,'Hoja de Trabajo para listado'!$AB$155:$AB$1048576,0),MATCH((CUADRO!J$5&amp;$E260),'Hoja de Trabajo para listado'!$AB$151:$BA$151,0)),0)+IFERROR(INDEX('Hoja de Trabajo para listado'!$BC$155:$CB$1048576,MATCH($A260,'Hoja de Trabajo para listado'!$BC$155:$BC$1048576,0),MATCH((CUADRO!J$5&amp;$E260),'Hoja de Trabajo para listado'!$BC$151:$CB$151,0)),0)+IFERROR(INDEX('Hoja de Trabajo para listado'!$DE$153:$DG$274,MATCH($A260,'Hoja de Trabajo para listado'!$DE$153:$DE$1048576,0),MATCH((CUADRO!J$5&amp;$E260),'Hoja de Trabajo para listado'!$DE$151:$DG$151,0)),0)+IFERROR(INDEX('Hoja de Trabajo para listado'!$CD$155:$DC$1048576,MATCH($A260,'Hoja de Trabajo para listado'!$CD$155:$CD$1048576,0),MATCH((CUADRO!J$5&amp;$E260),'Hoja de Trabajo para listado'!$CD$151:$DC$151,0)),0)</f>
        <v>0</v>
      </c>
      <c r="K260" s="255">
        <f ca="1">+IFERROR(INDEX('Hoja de Trabajo para listado'!$A$155:$Z$1048576,MATCH($A260,'Hoja de Trabajo para listado'!$A$155:$A$1048576,0),MATCH((CUADRO!K$5&amp;$E260),'Hoja de Trabajo para listado'!$A$151:$Z$151,0)),0)+IFERROR(INDEX('Hoja de Trabajo para listado'!$AB$155:$BA$1048576,MATCH($A260,'Hoja de Trabajo para listado'!$AB$155:$AB$1048576,0),MATCH((CUADRO!K$5&amp;$E260),'Hoja de Trabajo para listado'!$AB$151:$BA$151,0)),0)+IFERROR(INDEX('Hoja de Trabajo para listado'!$BC$155:$CB$1048576,MATCH($A260,'Hoja de Trabajo para listado'!$BC$155:$BC$1048576,0),MATCH((CUADRO!K$5&amp;$E260),'Hoja de Trabajo para listado'!$BC$151:$CB$151,0)),0)+IFERROR(INDEX('Hoja de Trabajo para listado'!$DE$153:$DG$274,MATCH($A260,'Hoja de Trabajo para listado'!$DE$153:$DE$1048576,0),MATCH((CUADRO!K$5&amp;$E260),'Hoja de Trabajo para listado'!$DE$151:$DG$151,0)),0)+IFERROR(INDEX('Hoja de Trabajo para listado'!$CD$155:$DC$1048576,MATCH($A260,'Hoja de Trabajo para listado'!$CD$155:$CD$1048576,0),MATCH((CUADRO!K$5&amp;$E260),'Hoja de Trabajo para listado'!$CD$151:$DC$151,0)),0)</f>
        <v>0</v>
      </c>
      <c r="L260" s="255">
        <f ca="1">+IFERROR(INDEX('Hoja de Trabajo para listado'!$A$155:$Z$1048576,MATCH($A260,'Hoja de Trabajo para listado'!$A$155:$A$1048576,0),MATCH((CUADRO!L$5&amp;$E260),'Hoja de Trabajo para listado'!$A$151:$Z$151,0)),0)+IFERROR(INDEX('Hoja de Trabajo para listado'!$AB$155:$BA$1048576,MATCH($A260,'Hoja de Trabajo para listado'!$AB$155:$AB$1048576,0),MATCH((CUADRO!L$5&amp;$E260),'Hoja de Trabajo para listado'!$AB$151:$BA$151,0)),0)+IFERROR(INDEX('Hoja de Trabajo para listado'!$BC$155:$CB$1048576,MATCH($A260,'Hoja de Trabajo para listado'!$BC$155:$BC$1048576,0),MATCH((CUADRO!L$5&amp;$E260),'Hoja de Trabajo para listado'!$BC$151:$CB$151,0)),0)+IFERROR(INDEX('Hoja de Trabajo para listado'!$DE$153:$DG$274,MATCH($A260,'Hoja de Trabajo para listado'!$DE$153:$DE$1048576,0),MATCH((CUADRO!L$5&amp;$E260),'Hoja de Trabajo para listado'!$DE$151:$DG$151,0)),0)+IFERROR(INDEX('Hoja de Trabajo para listado'!$CD$155:$DC$1048576,MATCH($A260,'Hoja de Trabajo para listado'!$CD$155:$CD$1048576,0),MATCH((CUADRO!L$5&amp;$E260),'Hoja de Trabajo para listado'!$CD$151:$DC$151,0)),0)</f>
        <v>0</v>
      </c>
      <c r="M260" s="255">
        <f ca="1">+IFERROR(INDEX('Hoja de Trabajo para listado'!$A$155:$Z$1048576,MATCH($A260,'Hoja de Trabajo para listado'!$A$155:$A$1048576,0),MATCH((CUADRO!M$5&amp;$E260),'Hoja de Trabajo para listado'!$A$151:$Z$151,0)),0)+IFERROR(INDEX('Hoja de Trabajo para listado'!$AB$155:$BA$1048576,MATCH($A260,'Hoja de Trabajo para listado'!$AB$155:$AB$1048576,0),MATCH((CUADRO!M$5&amp;$E260),'Hoja de Trabajo para listado'!$AB$151:$BA$151,0)),0)+IFERROR(INDEX('Hoja de Trabajo para listado'!$BC$155:$CB$1048576,MATCH($A260,'Hoja de Trabajo para listado'!$BC$155:$BC$1048576,0),MATCH((CUADRO!M$5&amp;$E260),'Hoja de Trabajo para listado'!$BC$151:$CB$151,0)),0)+IFERROR(INDEX('Hoja de Trabajo para listado'!$DE$153:$DG$274,MATCH($A260,'Hoja de Trabajo para listado'!$DE$153:$DE$1048576,0),MATCH((CUADRO!M$5&amp;$E260),'Hoja de Trabajo para listado'!$DE$151:$DG$151,0)),0)+IFERROR(INDEX('Hoja de Trabajo para listado'!$CD$155:$DC$1048576,MATCH($A260,'Hoja de Trabajo para listado'!$CD$155:$CD$1048576,0),MATCH((CUADRO!M$5&amp;$E260),'Hoja de Trabajo para listado'!$CD$151:$DC$151,0)),0)</f>
        <v>0</v>
      </c>
      <c r="N260" s="255">
        <f ca="1">+IFERROR(INDEX('Hoja de Trabajo para listado'!$A$155:$Z$1048576,MATCH($A260,'Hoja de Trabajo para listado'!$A$155:$A$1048576,0),MATCH((CUADRO!N$5&amp;$E260),'Hoja de Trabajo para listado'!$A$151:$Z$151,0)),0)+IFERROR(INDEX('Hoja de Trabajo para listado'!$AB$155:$BA$1048576,MATCH($A260,'Hoja de Trabajo para listado'!$AB$155:$AB$1048576,0),MATCH((CUADRO!N$5&amp;$E260),'Hoja de Trabajo para listado'!$AB$151:$BA$151,0)),0)+IFERROR(INDEX('Hoja de Trabajo para listado'!$BC$155:$CB$1048576,MATCH($A260,'Hoja de Trabajo para listado'!$BC$155:$BC$1048576,0),MATCH((CUADRO!N$5&amp;$E260),'Hoja de Trabajo para listado'!$BC$151:$CB$151,0)),0)+IFERROR(INDEX('Hoja de Trabajo para listado'!$DE$153:$DG$274,MATCH($A260,'Hoja de Trabajo para listado'!$DE$153:$DE$1048576,0),MATCH((CUADRO!N$5&amp;$E260),'Hoja de Trabajo para listado'!$DE$151:$DG$151,0)),0)+IFERROR(INDEX('Hoja de Trabajo para listado'!$CD$155:$DC$1048576,MATCH($A260,'Hoja de Trabajo para listado'!$CD$155:$CD$1048576,0),MATCH((CUADRO!N$5&amp;$E260),'Hoja de Trabajo para listado'!$CD$151:$DC$151,0)),0)</f>
        <v>0</v>
      </c>
      <c r="O260" s="255">
        <f ca="1">+IFERROR(INDEX('Hoja de Trabajo para listado'!$A$155:$Z$1048576,MATCH($A260,'Hoja de Trabajo para listado'!$A$155:$A$1048576,0),MATCH((CUADRO!O$5&amp;$E260),'Hoja de Trabajo para listado'!$A$151:$Z$151,0)),0)+IFERROR(INDEX('Hoja de Trabajo para listado'!$AB$155:$BA$1048576,MATCH($A260,'Hoja de Trabajo para listado'!$AB$155:$AB$1048576,0),MATCH((CUADRO!O$5&amp;$E260),'Hoja de Trabajo para listado'!$AB$151:$BA$151,0)),0)+IFERROR(INDEX('Hoja de Trabajo para listado'!$BC$155:$CB$1048576,MATCH($A260,'Hoja de Trabajo para listado'!$BC$155:$BC$1048576,0),MATCH((CUADRO!O$5&amp;$E260),'Hoja de Trabajo para listado'!$BC$151:$CB$151,0)),0)+IFERROR(INDEX('Hoja de Trabajo para listado'!$DE$153:$DG$274,MATCH($A260,'Hoja de Trabajo para listado'!$DE$153:$DE$1048576,0),MATCH((CUADRO!O$5&amp;$E260),'Hoja de Trabajo para listado'!$DE$151:$DG$151,0)),0)+IFERROR(INDEX('Hoja de Trabajo para listado'!$CD$155:$DC$1048576,MATCH($A260,'Hoja de Trabajo para listado'!$CD$155:$CD$1048576,0),MATCH((CUADRO!O$5&amp;$E260),'Hoja de Trabajo para listado'!$CD$151:$DC$151,0)),0)</f>
        <v>0</v>
      </c>
      <c r="P260" s="255">
        <f ca="1">+IFERROR(INDEX('Hoja de Trabajo para listado'!$A$155:$Z$1048576,MATCH($A260,'Hoja de Trabajo para listado'!$A$155:$A$1048576,0),MATCH((CUADRO!P$5&amp;$E260),'Hoja de Trabajo para listado'!$A$151:$Z$151,0)),0)+IFERROR(INDEX('Hoja de Trabajo para listado'!$AB$155:$BA$1048576,MATCH($A260,'Hoja de Trabajo para listado'!$AB$155:$AB$1048576,0),MATCH((CUADRO!P$5&amp;$E260),'Hoja de Trabajo para listado'!$AB$151:$BA$151,0)),0)+IFERROR(INDEX('Hoja de Trabajo para listado'!$BC$155:$CB$1048576,MATCH($A260,'Hoja de Trabajo para listado'!$BC$155:$BC$1048576,0),MATCH((CUADRO!P$5&amp;$E260),'Hoja de Trabajo para listado'!$BC$151:$CB$151,0)),0)+IFERROR(INDEX('Hoja de Trabajo para listado'!$DE$153:$DG$274,MATCH($A260,'Hoja de Trabajo para listado'!$DE$153:$DE$1048576,0),MATCH((CUADRO!P$5&amp;$E260),'Hoja de Trabajo para listado'!$DE$151:$DG$151,0)),0)+IFERROR(INDEX('Hoja de Trabajo para listado'!$CD$155:$DC$1048576,MATCH($A260,'Hoja de Trabajo para listado'!$CD$155:$CD$1048576,0),MATCH((CUADRO!P$5&amp;$E260),'Hoja de Trabajo para listado'!$CD$151:$DC$151,0)),0)</f>
        <v>0</v>
      </c>
      <c r="Q260" s="255">
        <f ca="1">+IFERROR(INDEX('Hoja de Trabajo para listado'!$A$155:$Z$1048576,MATCH($A260,'Hoja de Trabajo para listado'!$A$155:$A$1048576,0),MATCH((CUADRO!Q$5&amp;$E260),'Hoja de Trabajo para listado'!$A$151:$Z$151,0)),0)+IFERROR(INDEX('Hoja de Trabajo para listado'!$AB$155:$BA$1048576,MATCH($A260,'Hoja de Trabajo para listado'!$AB$155:$AB$1048576,0),MATCH((CUADRO!Q$5&amp;$E260),'Hoja de Trabajo para listado'!$AB$151:$BA$151,0)),0)+IFERROR(INDEX('Hoja de Trabajo para listado'!$BC$155:$CB$1048576,MATCH($A260,'Hoja de Trabajo para listado'!$BC$155:$BC$1048576,0),MATCH((CUADRO!Q$5&amp;$E260),'Hoja de Trabajo para listado'!$BC$151:$CB$151,0)),0)+IFERROR(INDEX('Hoja de Trabajo para listado'!$DE$153:$DG$274,MATCH($A260,'Hoja de Trabajo para listado'!$DE$153:$DE$1048576,0),MATCH((CUADRO!Q$5&amp;$E260),'Hoja de Trabajo para listado'!$DE$151:$DG$151,0)),0)+IFERROR(INDEX('Hoja de Trabajo para listado'!$CD$155:$DC$1048576,MATCH($A260,'Hoja de Trabajo para listado'!$CD$155:$CD$1048576,0),MATCH((CUADRO!Q$5&amp;$E260),'Hoja de Trabajo para listado'!$CD$151:$DC$151,0)),0)</f>
        <v>0</v>
      </c>
      <c r="R260" s="255">
        <f t="shared" ca="1" si="8"/>
        <v>0</v>
      </c>
      <c r="S260" s="255"/>
      <c r="T260" s="255">
        <f ca="1">+T261</f>
        <v>16000</v>
      </c>
      <c r="U260" s="254">
        <f t="shared" si="9"/>
        <v>1</v>
      </c>
      <c r="V260" s="362" t="str">
        <f>+VLOOKUP(A260,bd_lista!$A$3:$E$590,5,FALSE)</f>
        <v>Instituciones Descentralizadas</v>
      </c>
      <c r="W260" s="361" t="str">
        <f>+V260</f>
        <v>Instituciones Descentralizadas</v>
      </c>
      <c r="X260" s="254">
        <v>53</v>
      </c>
      <c r="Y260" s="254" t="str">
        <f>+VLOOKUP(X260,bd_lista!$A$3:$C$590,3,FALSE)</f>
        <v>Ministerio de Culturas, Descolonización y Despatriarcalización</v>
      </c>
      <c r="Z260" s="316">
        <f>+X260</f>
        <v>53</v>
      </c>
      <c r="AA260" s="348" t="str">
        <f>+Y260</f>
        <v>Ministerio de Culturas, Descolonización y Despatriarcalización</v>
      </c>
    </row>
    <row r="261" spans="1:27" ht="15" customHeight="1">
      <c r="A261" s="32">
        <v>108</v>
      </c>
      <c r="B261" s="307"/>
      <c r="C261" s="362" t="str">
        <f>+VLOOKUP(A261,bd_lista!$A$3:$C$590,3,FALSE)</f>
        <v>Orquesta Sinfónica Nacional</v>
      </c>
      <c r="D261" s="362"/>
      <c r="E261" s="362" t="s">
        <v>1314</v>
      </c>
      <c r="F261" s="257">
        <f ca="1">+IFERROR(INDEX('Hoja de Trabajo para listado'!$A$155:$Z$1048576,MATCH($A261,'Hoja de Trabajo para listado'!$A$155:$A$1048576,0),MATCH((CUADRO!F$5&amp;$E261),'Hoja de Trabajo para listado'!$A$151:$Z$151,0)),0)+IFERROR(INDEX('Hoja de Trabajo para listado'!$AB$155:$BA$1048576,MATCH($A261,'Hoja de Trabajo para listado'!$AB$155:$AB$1048576,0),MATCH((CUADRO!F$5&amp;$E261),'Hoja de Trabajo para listado'!$AB$151:$BA$151,0)),0)+IFERROR(INDEX('Hoja de Trabajo para listado'!$BC$155:$CB$1048576,MATCH($A261,'Hoja de Trabajo para listado'!$BC$155:$BC$1048576,0),MATCH((CUADRO!F$5&amp;$E261),'Hoja de Trabajo para listado'!$BC$151:$CB$151,0)),0)+IFERROR(INDEX('Hoja de Trabajo para listado'!$DE$153:$DG$274,MATCH($A261,'Hoja de Trabajo para listado'!$DE$153:$DE$1048576,0),MATCH((CUADRO!F$5&amp;$E261),'Hoja de Trabajo para listado'!$DE$151:$DG$151,0)),0)+IFERROR(INDEX('Hoja de Trabajo para listado'!$CD$155:$DC$1048576,MATCH($A261,'Hoja de Trabajo para listado'!$CD$155:$CD$1048576,0),MATCH((CUADRO!F$5&amp;$E261),'Hoja de Trabajo para listado'!$CD$151:$DC$151,0)),0)</f>
        <v>0</v>
      </c>
      <c r="G261" s="257">
        <f ca="1">+IFERROR(INDEX('Hoja de Trabajo para listado'!$A$155:$Z$1048576,MATCH($A261,'Hoja de Trabajo para listado'!$A$155:$A$1048576,0),MATCH((CUADRO!G$5&amp;$E261),'Hoja de Trabajo para listado'!$A$151:$Z$151,0)),0)+IFERROR(INDEX('Hoja de Trabajo para listado'!$AB$155:$BA$1048576,MATCH($A261,'Hoja de Trabajo para listado'!$AB$155:$AB$1048576,0),MATCH((CUADRO!G$5&amp;$E261),'Hoja de Trabajo para listado'!$AB$151:$BA$151,0)),0)+IFERROR(INDEX('Hoja de Trabajo para listado'!$BC$155:$CB$1048576,MATCH($A261,'Hoja de Trabajo para listado'!$BC$155:$BC$1048576,0),MATCH((CUADRO!G$5&amp;$E261),'Hoja de Trabajo para listado'!$BC$151:$CB$151,0)),0)+IFERROR(INDEX('Hoja de Trabajo para listado'!$DE$153:$DG$274,MATCH($A261,'Hoja de Trabajo para listado'!$DE$153:$DE$1048576,0),MATCH((CUADRO!G$5&amp;$E261),'Hoja de Trabajo para listado'!$DE$151:$DG$151,0)),0)+IFERROR(INDEX('Hoja de Trabajo para listado'!$CD$155:$DC$1048576,MATCH($A261,'Hoja de Trabajo para listado'!$CD$155:$CD$1048576,0),MATCH((CUADRO!G$5&amp;$E261),'Hoja de Trabajo para listado'!$CD$151:$DC$151,0)),0)</f>
        <v>0</v>
      </c>
      <c r="H261" s="257">
        <f ca="1">+IFERROR(INDEX('Hoja de Trabajo para listado'!$A$155:$Z$1048576,MATCH($A261,'Hoja de Trabajo para listado'!$A$155:$A$1048576,0),MATCH((CUADRO!H$5&amp;$E261),'Hoja de Trabajo para listado'!$A$151:$Z$151,0)),0)+IFERROR(INDEX('Hoja de Trabajo para listado'!$AB$155:$BA$1048576,MATCH($A261,'Hoja de Trabajo para listado'!$AB$155:$AB$1048576,0),MATCH((CUADRO!H$5&amp;$E261),'Hoja de Trabajo para listado'!$AB$151:$BA$151,0)),0)+IFERROR(INDEX('Hoja de Trabajo para listado'!$BC$155:$CB$1048576,MATCH($A261,'Hoja de Trabajo para listado'!$BC$155:$BC$1048576,0),MATCH((CUADRO!H$5&amp;$E261),'Hoja de Trabajo para listado'!$BC$151:$CB$151,0)),0)+IFERROR(INDEX('Hoja de Trabajo para listado'!$DE$153:$DG$274,MATCH($A261,'Hoja de Trabajo para listado'!$DE$153:$DE$1048576,0),MATCH((CUADRO!H$5&amp;$E261),'Hoja de Trabajo para listado'!$DE$151:$DG$151,0)),0)+IFERROR(INDEX('Hoja de Trabajo para listado'!$CD$155:$DC$1048576,MATCH($A261,'Hoja de Trabajo para listado'!$CD$155:$CD$1048576,0),MATCH((CUADRO!H$5&amp;$E261),'Hoja de Trabajo para listado'!$CD$151:$DC$151,0)),0)</f>
        <v>0</v>
      </c>
      <c r="I261" s="257">
        <f ca="1">+IFERROR(INDEX('Hoja de Trabajo para listado'!$A$155:$Z$1048576,MATCH($A261,'Hoja de Trabajo para listado'!$A$155:$A$1048576,0),MATCH((CUADRO!I$5&amp;$E261),'Hoja de Trabajo para listado'!$A$151:$Z$151,0)),0)+IFERROR(INDEX('Hoja de Trabajo para listado'!$AB$155:$BA$1048576,MATCH($A261,'Hoja de Trabajo para listado'!$AB$155:$AB$1048576,0),MATCH((CUADRO!I$5&amp;$E261),'Hoja de Trabajo para listado'!$AB$151:$BA$151,0)),0)+IFERROR(INDEX('Hoja de Trabajo para listado'!$BC$155:$CB$1048576,MATCH($A261,'Hoja de Trabajo para listado'!$BC$155:$BC$1048576,0),MATCH((CUADRO!I$5&amp;$E261),'Hoja de Trabajo para listado'!$BC$151:$CB$151,0)),0)+IFERROR(INDEX('Hoja de Trabajo para listado'!$DE$153:$DG$274,MATCH($A261,'Hoja de Trabajo para listado'!$DE$153:$DE$1048576,0),MATCH((CUADRO!I$5&amp;$E261),'Hoja de Trabajo para listado'!$DE$151:$DG$151,0)),0)+IFERROR(INDEX('Hoja de Trabajo para listado'!$CD$155:$DC$1048576,MATCH($A261,'Hoja de Trabajo para listado'!$CD$155:$CD$1048576,0),MATCH((CUADRO!I$5&amp;$E261),'Hoja de Trabajo para listado'!$CD$151:$DC$151,0)),0)</f>
        <v>0</v>
      </c>
      <c r="J261" s="257">
        <f ca="1">+IFERROR(INDEX('Hoja de Trabajo para listado'!$A$155:$Z$1048576,MATCH($A261,'Hoja de Trabajo para listado'!$A$155:$A$1048576,0),MATCH((CUADRO!J$5&amp;$E261),'Hoja de Trabajo para listado'!$A$151:$Z$151,0)),0)+IFERROR(INDEX('Hoja de Trabajo para listado'!$AB$155:$BA$1048576,MATCH($A261,'Hoja de Trabajo para listado'!$AB$155:$AB$1048576,0),MATCH((CUADRO!J$5&amp;$E261),'Hoja de Trabajo para listado'!$AB$151:$BA$151,0)),0)+IFERROR(INDEX('Hoja de Trabajo para listado'!$BC$155:$CB$1048576,MATCH($A261,'Hoja de Trabajo para listado'!$BC$155:$BC$1048576,0),MATCH((CUADRO!J$5&amp;$E261),'Hoja de Trabajo para listado'!$BC$151:$CB$151,0)),0)+IFERROR(INDEX('Hoja de Trabajo para listado'!$DE$153:$DG$274,MATCH($A261,'Hoja de Trabajo para listado'!$DE$153:$DE$1048576,0),MATCH((CUADRO!J$5&amp;$E261),'Hoja de Trabajo para listado'!$DE$151:$DG$151,0)),0)+IFERROR(INDEX('Hoja de Trabajo para listado'!$CD$155:$DC$1048576,MATCH($A261,'Hoja de Trabajo para listado'!$CD$155:$CD$1048576,0),MATCH((CUADRO!J$5&amp;$E261),'Hoja de Trabajo para listado'!$CD$151:$DC$151,0)),0)</f>
        <v>0</v>
      </c>
      <c r="K261" s="257">
        <f ca="1">+IFERROR(INDEX('Hoja de Trabajo para listado'!$A$155:$Z$1048576,MATCH($A261,'Hoja de Trabajo para listado'!$A$155:$A$1048576,0),MATCH((CUADRO!K$5&amp;$E261),'Hoja de Trabajo para listado'!$A$151:$Z$151,0)),0)+IFERROR(INDEX('Hoja de Trabajo para listado'!$AB$155:$BA$1048576,MATCH($A261,'Hoja de Trabajo para listado'!$AB$155:$AB$1048576,0),MATCH((CUADRO!K$5&amp;$E261),'Hoja de Trabajo para listado'!$AB$151:$BA$151,0)),0)+IFERROR(INDEX('Hoja de Trabajo para listado'!$BC$155:$CB$1048576,MATCH($A261,'Hoja de Trabajo para listado'!$BC$155:$BC$1048576,0),MATCH((CUADRO!K$5&amp;$E261),'Hoja de Trabajo para listado'!$BC$151:$CB$151,0)),0)+IFERROR(INDEX('Hoja de Trabajo para listado'!$DE$153:$DG$274,MATCH($A261,'Hoja de Trabajo para listado'!$DE$153:$DE$1048576,0),MATCH((CUADRO!K$5&amp;$E261),'Hoja de Trabajo para listado'!$DE$151:$DG$151,0)),0)+IFERROR(INDEX('Hoja de Trabajo para listado'!$CD$155:$DC$1048576,MATCH($A261,'Hoja de Trabajo para listado'!$CD$155:$CD$1048576,0),MATCH((CUADRO!K$5&amp;$E261),'Hoja de Trabajo para listado'!$CD$151:$DC$151,0)),0)</f>
        <v>0</v>
      </c>
      <c r="L261" s="257">
        <f ca="1">+IFERROR(INDEX('Hoja de Trabajo para listado'!$A$155:$Z$1048576,MATCH($A261,'Hoja de Trabajo para listado'!$A$155:$A$1048576,0),MATCH((CUADRO!L$5&amp;$E261),'Hoja de Trabajo para listado'!$A$151:$Z$151,0)),0)+IFERROR(INDEX('Hoja de Trabajo para listado'!$AB$155:$BA$1048576,MATCH($A261,'Hoja de Trabajo para listado'!$AB$155:$AB$1048576,0),MATCH((CUADRO!L$5&amp;$E261),'Hoja de Trabajo para listado'!$AB$151:$BA$151,0)),0)+IFERROR(INDEX('Hoja de Trabajo para listado'!$BC$155:$CB$1048576,MATCH($A261,'Hoja de Trabajo para listado'!$BC$155:$BC$1048576,0),MATCH((CUADRO!L$5&amp;$E261),'Hoja de Trabajo para listado'!$BC$151:$CB$151,0)),0)+IFERROR(INDEX('Hoja de Trabajo para listado'!$DE$153:$DG$274,MATCH($A261,'Hoja de Trabajo para listado'!$DE$153:$DE$1048576,0),MATCH((CUADRO!L$5&amp;$E261),'Hoja de Trabajo para listado'!$DE$151:$DG$151,0)),0)+IFERROR(INDEX('Hoja de Trabajo para listado'!$CD$155:$DC$1048576,MATCH($A261,'Hoja de Trabajo para listado'!$CD$155:$CD$1048576,0),MATCH((CUADRO!L$5&amp;$E261),'Hoja de Trabajo para listado'!$CD$151:$DC$151,0)),0)</f>
        <v>0</v>
      </c>
      <c r="M261" s="257">
        <f ca="1">+IFERROR(INDEX('Hoja de Trabajo para listado'!$A$155:$Z$1048576,MATCH($A261,'Hoja de Trabajo para listado'!$A$155:$A$1048576,0),MATCH((CUADRO!M$5&amp;$E261),'Hoja de Trabajo para listado'!$A$151:$Z$151,0)),0)+IFERROR(INDEX('Hoja de Trabajo para listado'!$AB$155:$BA$1048576,MATCH($A261,'Hoja de Trabajo para listado'!$AB$155:$AB$1048576,0),MATCH((CUADRO!M$5&amp;$E261),'Hoja de Trabajo para listado'!$AB$151:$BA$151,0)),0)+IFERROR(INDEX('Hoja de Trabajo para listado'!$BC$155:$CB$1048576,MATCH($A261,'Hoja de Trabajo para listado'!$BC$155:$BC$1048576,0),MATCH((CUADRO!M$5&amp;$E261),'Hoja de Trabajo para listado'!$BC$151:$CB$151,0)),0)+IFERROR(INDEX('Hoja de Trabajo para listado'!$DE$153:$DG$274,MATCH($A261,'Hoja de Trabajo para listado'!$DE$153:$DE$1048576,0),MATCH((CUADRO!M$5&amp;$E261),'Hoja de Trabajo para listado'!$DE$151:$DG$151,0)),0)+IFERROR(INDEX('Hoja de Trabajo para listado'!$CD$155:$DC$1048576,MATCH($A261,'Hoja de Trabajo para listado'!$CD$155:$CD$1048576,0),MATCH((CUADRO!M$5&amp;$E261),'Hoja de Trabajo para listado'!$CD$151:$DC$151,0)),0)</f>
        <v>0</v>
      </c>
      <c r="N261" s="257">
        <f ca="1">+IFERROR(INDEX('Hoja de Trabajo para listado'!$A$155:$Z$1048576,MATCH($A261,'Hoja de Trabajo para listado'!$A$155:$A$1048576,0),MATCH((CUADRO!N$5&amp;$E261),'Hoja de Trabajo para listado'!$A$151:$Z$151,0)),0)+IFERROR(INDEX('Hoja de Trabajo para listado'!$AB$155:$BA$1048576,MATCH($A261,'Hoja de Trabajo para listado'!$AB$155:$AB$1048576,0),MATCH((CUADRO!N$5&amp;$E261),'Hoja de Trabajo para listado'!$AB$151:$BA$151,0)),0)+IFERROR(INDEX('Hoja de Trabajo para listado'!$BC$155:$CB$1048576,MATCH($A261,'Hoja de Trabajo para listado'!$BC$155:$BC$1048576,0),MATCH((CUADRO!N$5&amp;$E261),'Hoja de Trabajo para listado'!$BC$151:$CB$151,0)),0)+IFERROR(INDEX('Hoja de Trabajo para listado'!$DE$153:$DG$274,MATCH($A261,'Hoja de Trabajo para listado'!$DE$153:$DE$1048576,0),MATCH((CUADRO!N$5&amp;$E261),'Hoja de Trabajo para listado'!$DE$151:$DG$151,0)),0)+IFERROR(INDEX('Hoja de Trabajo para listado'!$CD$155:$DC$1048576,MATCH($A261,'Hoja de Trabajo para listado'!$CD$155:$CD$1048576,0),MATCH((CUADRO!N$5&amp;$E261),'Hoja de Trabajo para listado'!$CD$151:$DC$151,0)),0)</f>
        <v>16000</v>
      </c>
      <c r="O261" s="257">
        <f ca="1">+IFERROR(INDEX('Hoja de Trabajo para listado'!$A$155:$Z$1048576,MATCH($A261,'Hoja de Trabajo para listado'!$A$155:$A$1048576,0),MATCH((CUADRO!O$5&amp;$E261),'Hoja de Trabajo para listado'!$A$151:$Z$151,0)),0)+IFERROR(INDEX('Hoja de Trabajo para listado'!$AB$155:$BA$1048576,MATCH($A261,'Hoja de Trabajo para listado'!$AB$155:$AB$1048576,0),MATCH((CUADRO!O$5&amp;$E261),'Hoja de Trabajo para listado'!$AB$151:$BA$151,0)),0)+IFERROR(INDEX('Hoja de Trabajo para listado'!$BC$155:$CB$1048576,MATCH($A261,'Hoja de Trabajo para listado'!$BC$155:$BC$1048576,0),MATCH((CUADRO!O$5&amp;$E261),'Hoja de Trabajo para listado'!$BC$151:$CB$151,0)),0)+IFERROR(INDEX('Hoja de Trabajo para listado'!$DE$153:$DG$274,MATCH($A261,'Hoja de Trabajo para listado'!$DE$153:$DE$1048576,0),MATCH((CUADRO!O$5&amp;$E261),'Hoja de Trabajo para listado'!$DE$151:$DG$151,0)),0)+IFERROR(INDEX('Hoja de Trabajo para listado'!$CD$155:$DC$1048576,MATCH($A261,'Hoja de Trabajo para listado'!$CD$155:$CD$1048576,0),MATCH((CUADRO!O$5&amp;$E261),'Hoja de Trabajo para listado'!$CD$151:$DC$151,0)),0)</f>
        <v>0</v>
      </c>
      <c r="P261" s="257">
        <f ca="1">+IFERROR(INDEX('Hoja de Trabajo para listado'!$A$155:$Z$1048576,MATCH($A261,'Hoja de Trabajo para listado'!$A$155:$A$1048576,0),MATCH((CUADRO!P$5&amp;$E261),'Hoja de Trabajo para listado'!$A$151:$Z$151,0)),0)+IFERROR(INDEX('Hoja de Trabajo para listado'!$AB$155:$BA$1048576,MATCH($A261,'Hoja de Trabajo para listado'!$AB$155:$AB$1048576,0),MATCH((CUADRO!P$5&amp;$E261),'Hoja de Trabajo para listado'!$AB$151:$BA$151,0)),0)+IFERROR(INDEX('Hoja de Trabajo para listado'!$BC$155:$CB$1048576,MATCH($A261,'Hoja de Trabajo para listado'!$BC$155:$BC$1048576,0),MATCH((CUADRO!P$5&amp;$E261),'Hoja de Trabajo para listado'!$BC$151:$CB$151,0)),0)+IFERROR(INDEX('Hoja de Trabajo para listado'!$DE$153:$DG$274,MATCH($A261,'Hoja de Trabajo para listado'!$DE$153:$DE$1048576,0),MATCH((CUADRO!P$5&amp;$E261),'Hoja de Trabajo para listado'!$DE$151:$DG$151,0)),0)+IFERROR(INDEX('Hoja de Trabajo para listado'!$CD$155:$DC$1048576,MATCH($A261,'Hoja de Trabajo para listado'!$CD$155:$CD$1048576,0),MATCH((CUADRO!P$5&amp;$E261),'Hoja de Trabajo para listado'!$CD$151:$DC$151,0)),0)</f>
        <v>0</v>
      </c>
      <c r="Q261" s="257">
        <f ca="1">+IFERROR(INDEX('Hoja de Trabajo para listado'!$A$155:$Z$1048576,MATCH($A261,'Hoja de Trabajo para listado'!$A$155:$A$1048576,0),MATCH((CUADRO!Q$5&amp;$E261),'Hoja de Trabajo para listado'!$A$151:$Z$151,0)),0)+IFERROR(INDEX('Hoja de Trabajo para listado'!$AB$155:$BA$1048576,MATCH($A261,'Hoja de Trabajo para listado'!$AB$155:$AB$1048576,0),MATCH((CUADRO!Q$5&amp;$E261),'Hoja de Trabajo para listado'!$AB$151:$BA$151,0)),0)+IFERROR(INDEX('Hoja de Trabajo para listado'!$BC$155:$CB$1048576,MATCH($A261,'Hoja de Trabajo para listado'!$BC$155:$BC$1048576,0),MATCH((CUADRO!Q$5&amp;$E261),'Hoja de Trabajo para listado'!$BC$151:$CB$151,0)),0)+IFERROR(INDEX('Hoja de Trabajo para listado'!$DE$153:$DG$274,MATCH($A261,'Hoja de Trabajo para listado'!$DE$153:$DE$1048576,0),MATCH((CUADRO!Q$5&amp;$E261),'Hoja de Trabajo para listado'!$DE$151:$DG$151,0)),0)+IFERROR(INDEX('Hoja de Trabajo para listado'!$CD$155:$DC$1048576,MATCH($A261,'Hoja de Trabajo para listado'!$CD$155:$CD$1048576,0),MATCH((CUADRO!Q$5&amp;$E261),'Hoja de Trabajo para listado'!$CD$151:$DC$151,0)),0)</f>
        <v>0</v>
      </c>
      <c r="R261" s="257">
        <f t="shared" ca="1" si="8"/>
        <v>16000</v>
      </c>
      <c r="S261" s="257">
        <f ca="1">+R260+R261</f>
        <v>16000</v>
      </c>
      <c r="T261" s="257">
        <f ca="1">+S261</f>
        <v>16000</v>
      </c>
      <c r="U261" s="256">
        <f t="shared" si="9"/>
        <v>2</v>
      </c>
      <c r="V261" s="362" t="str">
        <f>+VLOOKUP(A261,bd_lista!$A$3:$E$590,5,FALSE)</f>
        <v>Instituciones Descentralizadas</v>
      </c>
      <c r="W261" s="362"/>
      <c r="X261" s="254">
        <v>53</v>
      </c>
      <c r="Y261" s="254" t="str">
        <f>+VLOOKUP(X261,bd_lista!$A$3:$C$590,3,FALSE)</f>
        <v>Ministerio de Culturas, Descolonización y Despatriarcalización</v>
      </c>
      <c r="Z261" s="314"/>
      <c r="AA261" s="350"/>
    </row>
    <row r="262" spans="1:27" ht="15" customHeight="1">
      <c r="A262" s="264">
        <v>324</v>
      </c>
      <c r="B262" s="306">
        <f>+A262</f>
        <v>324</v>
      </c>
      <c r="C262" s="259" t="str">
        <f>+VLOOKUP(A262,bd_lista!$A$3:$C$590,3,FALSE)</f>
        <v>Escuela Boliviana Intercultural de Música</v>
      </c>
      <c r="D262" s="361" t="str">
        <f>+C262</f>
        <v>Escuela Boliviana Intercultural de Música</v>
      </c>
      <c r="E262" s="259" t="s">
        <v>1313</v>
      </c>
      <c r="F262" s="255">
        <f ca="1">+IFERROR(INDEX('Hoja de Trabajo para listado'!$A$155:$Z$1048576,MATCH($A262,'Hoja de Trabajo para listado'!$A$155:$A$1048576,0),MATCH((CUADRO!F$5&amp;$E262),'Hoja de Trabajo para listado'!$A$151:$Z$151,0)),0)+IFERROR(INDEX('Hoja de Trabajo para listado'!$AB$155:$BA$1048576,MATCH($A262,'Hoja de Trabajo para listado'!$AB$155:$AB$1048576,0),MATCH((CUADRO!F$5&amp;$E262),'Hoja de Trabajo para listado'!$AB$151:$BA$151,0)),0)+IFERROR(INDEX('Hoja de Trabajo para listado'!$BC$155:$CB$1048576,MATCH($A262,'Hoja de Trabajo para listado'!$BC$155:$BC$1048576,0),MATCH((CUADRO!F$5&amp;$E262),'Hoja de Trabajo para listado'!$BC$151:$CB$151,0)),0)+IFERROR(INDEX('Hoja de Trabajo para listado'!$DE$153:$DG$274,MATCH($A262,'Hoja de Trabajo para listado'!$DE$153:$DE$1048576,0),MATCH((CUADRO!F$5&amp;$E262),'Hoja de Trabajo para listado'!$DE$151:$DG$151,0)),0)+IFERROR(INDEX('Hoja de Trabajo para listado'!$CD$155:$DC$1048576,MATCH($A262,'Hoja de Trabajo para listado'!$CD$155:$CD$1048576,0),MATCH((CUADRO!F$5&amp;$E262),'Hoja de Trabajo para listado'!$CD$151:$DC$151,0)),0)</f>
        <v>0</v>
      </c>
      <c r="G262" s="255">
        <f ca="1">+IFERROR(INDEX('Hoja de Trabajo para listado'!$A$155:$Z$1048576,MATCH($A262,'Hoja de Trabajo para listado'!$A$155:$A$1048576,0),MATCH((CUADRO!G$5&amp;$E262),'Hoja de Trabajo para listado'!$A$151:$Z$151,0)),0)+IFERROR(INDEX('Hoja de Trabajo para listado'!$AB$155:$BA$1048576,MATCH($A262,'Hoja de Trabajo para listado'!$AB$155:$AB$1048576,0),MATCH((CUADRO!G$5&amp;$E262),'Hoja de Trabajo para listado'!$AB$151:$BA$151,0)),0)+IFERROR(INDEX('Hoja de Trabajo para listado'!$BC$155:$CB$1048576,MATCH($A262,'Hoja de Trabajo para listado'!$BC$155:$BC$1048576,0),MATCH((CUADRO!G$5&amp;$E262),'Hoja de Trabajo para listado'!$BC$151:$CB$151,0)),0)+IFERROR(INDEX('Hoja de Trabajo para listado'!$DE$153:$DG$274,MATCH($A262,'Hoja de Trabajo para listado'!$DE$153:$DE$1048576,0),MATCH((CUADRO!G$5&amp;$E262),'Hoja de Trabajo para listado'!$DE$151:$DG$151,0)),0)+IFERROR(INDEX('Hoja de Trabajo para listado'!$CD$155:$DC$1048576,MATCH($A262,'Hoja de Trabajo para listado'!$CD$155:$CD$1048576,0),MATCH((CUADRO!G$5&amp;$E262),'Hoja de Trabajo para listado'!$CD$151:$DC$151,0)),0)</f>
        <v>0</v>
      </c>
      <c r="H262" s="255">
        <f ca="1">+IFERROR(INDEX('Hoja de Trabajo para listado'!$A$155:$Z$1048576,MATCH($A262,'Hoja de Trabajo para listado'!$A$155:$A$1048576,0),MATCH((CUADRO!H$5&amp;$E262),'Hoja de Trabajo para listado'!$A$151:$Z$151,0)),0)+IFERROR(INDEX('Hoja de Trabajo para listado'!$AB$155:$BA$1048576,MATCH($A262,'Hoja de Trabajo para listado'!$AB$155:$AB$1048576,0),MATCH((CUADRO!H$5&amp;$E262),'Hoja de Trabajo para listado'!$AB$151:$BA$151,0)),0)+IFERROR(INDEX('Hoja de Trabajo para listado'!$BC$155:$CB$1048576,MATCH($A262,'Hoja de Trabajo para listado'!$BC$155:$BC$1048576,0),MATCH((CUADRO!H$5&amp;$E262),'Hoja de Trabajo para listado'!$BC$151:$CB$151,0)),0)+IFERROR(INDEX('Hoja de Trabajo para listado'!$DE$153:$DG$274,MATCH($A262,'Hoja de Trabajo para listado'!$DE$153:$DE$1048576,0),MATCH((CUADRO!H$5&amp;$E262),'Hoja de Trabajo para listado'!$DE$151:$DG$151,0)),0)+IFERROR(INDEX('Hoja de Trabajo para listado'!$CD$155:$DC$1048576,MATCH($A262,'Hoja de Trabajo para listado'!$CD$155:$CD$1048576,0),MATCH((CUADRO!H$5&amp;$E262),'Hoja de Trabajo para listado'!$CD$151:$DC$151,0)),0)</f>
        <v>0</v>
      </c>
      <c r="I262" s="255">
        <f ca="1">+IFERROR(INDEX('Hoja de Trabajo para listado'!$A$155:$Z$1048576,MATCH($A262,'Hoja de Trabajo para listado'!$A$155:$A$1048576,0),MATCH((CUADRO!I$5&amp;$E262),'Hoja de Trabajo para listado'!$A$151:$Z$151,0)),0)+IFERROR(INDEX('Hoja de Trabajo para listado'!$AB$155:$BA$1048576,MATCH($A262,'Hoja de Trabajo para listado'!$AB$155:$AB$1048576,0),MATCH((CUADRO!I$5&amp;$E262),'Hoja de Trabajo para listado'!$AB$151:$BA$151,0)),0)+IFERROR(INDEX('Hoja de Trabajo para listado'!$BC$155:$CB$1048576,MATCH($A262,'Hoja de Trabajo para listado'!$BC$155:$BC$1048576,0),MATCH((CUADRO!I$5&amp;$E262),'Hoja de Trabajo para listado'!$BC$151:$CB$151,0)),0)+IFERROR(INDEX('Hoja de Trabajo para listado'!$DE$153:$DG$274,MATCH($A262,'Hoja de Trabajo para listado'!$DE$153:$DE$1048576,0),MATCH((CUADRO!I$5&amp;$E262),'Hoja de Trabajo para listado'!$DE$151:$DG$151,0)),0)+IFERROR(INDEX('Hoja de Trabajo para listado'!$CD$155:$DC$1048576,MATCH($A262,'Hoja de Trabajo para listado'!$CD$155:$CD$1048576,0),MATCH((CUADRO!I$5&amp;$E262),'Hoja de Trabajo para listado'!$CD$151:$DC$151,0)),0)</f>
        <v>0</v>
      </c>
      <c r="J262" s="255">
        <f ca="1">+IFERROR(INDEX('Hoja de Trabajo para listado'!$A$155:$Z$1048576,MATCH($A262,'Hoja de Trabajo para listado'!$A$155:$A$1048576,0),MATCH((CUADRO!J$5&amp;$E262),'Hoja de Trabajo para listado'!$A$151:$Z$151,0)),0)+IFERROR(INDEX('Hoja de Trabajo para listado'!$AB$155:$BA$1048576,MATCH($A262,'Hoja de Trabajo para listado'!$AB$155:$AB$1048576,0),MATCH((CUADRO!J$5&amp;$E262),'Hoja de Trabajo para listado'!$AB$151:$BA$151,0)),0)+IFERROR(INDEX('Hoja de Trabajo para listado'!$BC$155:$CB$1048576,MATCH($A262,'Hoja de Trabajo para listado'!$BC$155:$BC$1048576,0),MATCH((CUADRO!J$5&amp;$E262),'Hoja de Trabajo para listado'!$BC$151:$CB$151,0)),0)+IFERROR(INDEX('Hoja de Trabajo para listado'!$DE$153:$DG$274,MATCH($A262,'Hoja de Trabajo para listado'!$DE$153:$DE$1048576,0),MATCH((CUADRO!J$5&amp;$E262),'Hoja de Trabajo para listado'!$DE$151:$DG$151,0)),0)+IFERROR(INDEX('Hoja de Trabajo para listado'!$CD$155:$DC$1048576,MATCH($A262,'Hoja de Trabajo para listado'!$CD$155:$CD$1048576,0),MATCH((CUADRO!J$5&amp;$E262),'Hoja de Trabajo para listado'!$CD$151:$DC$151,0)),0)</f>
        <v>0</v>
      </c>
      <c r="K262" s="255">
        <f ca="1">+IFERROR(INDEX('Hoja de Trabajo para listado'!$A$155:$Z$1048576,MATCH($A262,'Hoja de Trabajo para listado'!$A$155:$A$1048576,0),MATCH((CUADRO!K$5&amp;$E262),'Hoja de Trabajo para listado'!$A$151:$Z$151,0)),0)+IFERROR(INDEX('Hoja de Trabajo para listado'!$AB$155:$BA$1048576,MATCH($A262,'Hoja de Trabajo para listado'!$AB$155:$AB$1048576,0),MATCH((CUADRO!K$5&amp;$E262),'Hoja de Trabajo para listado'!$AB$151:$BA$151,0)),0)+IFERROR(INDEX('Hoja de Trabajo para listado'!$BC$155:$CB$1048576,MATCH($A262,'Hoja de Trabajo para listado'!$BC$155:$BC$1048576,0),MATCH((CUADRO!K$5&amp;$E262),'Hoja de Trabajo para listado'!$BC$151:$CB$151,0)),0)+IFERROR(INDEX('Hoja de Trabajo para listado'!$DE$153:$DG$274,MATCH($A262,'Hoja de Trabajo para listado'!$DE$153:$DE$1048576,0),MATCH((CUADRO!K$5&amp;$E262),'Hoja de Trabajo para listado'!$DE$151:$DG$151,0)),0)+IFERROR(INDEX('Hoja de Trabajo para listado'!$CD$155:$DC$1048576,MATCH($A262,'Hoja de Trabajo para listado'!$CD$155:$CD$1048576,0),MATCH((CUADRO!K$5&amp;$E262),'Hoja de Trabajo para listado'!$CD$151:$DC$151,0)),0)</f>
        <v>0</v>
      </c>
      <c r="L262" s="255">
        <f ca="1">+IFERROR(INDEX('Hoja de Trabajo para listado'!$A$155:$Z$1048576,MATCH($A262,'Hoja de Trabajo para listado'!$A$155:$A$1048576,0),MATCH((CUADRO!L$5&amp;$E262),'Hoja de Trabajo para listado'!$A$151:$Z$151,0)),0)+IFERROR(INDEX('Hoja de Trabajo para listado'!$AB$155:$BA$1048576,MATCH($A262,'Hoja de Trabajo para listado'!$AB$155:$AB$1048576,0),MATCH((CUADRO!L$5&amp;$E262),'Hoja de Trabajo para listado'!$AB$151:$BA$151,0)),0)+IFERROR(INDEX('Hoja de Trabajo para listado'!$BC$155:$CB$1048576,MATCH($A262,'Hoja de Trabajo para listado'!$BC$155:$BC$1048576,0),MATCH((CUADRO!L$5&amp;$E262),'Hoja de Trabajo para listado'!$BC$151:$CB$151,0)),0)+IFERROR(INDEX('Hoja de Trabajo para listado'!$DE$153:$DG$274,MATCH($A262,'Hoja de Trabajo para listado'!$DE$153:$DE$1048576,0),MATCH((CUADRO!L$5&amp;$E262),'Hoja de Trabajo para listado'!$DE$151:$DG$151,0)),0)+IFERROR(INDEX('Hoja de Trabajo para listado'!$CD$155:$DC$1048576,MATCH($A262,'Hoja de Trabajo para listado'!$CD$155:$CD$1048576,0),MATCH((CUADRO!L$5&amp;$E262),'Hoja de Trabajo para listado'!$CD$151:$DC$151,0)),0)</f>
        <v>0</v>
      </c>
      <c r="M262" s="255">
        <f ca="1">+IFERROR(INDEX('Hoja de Trabajo para listado'!$A$155:$Z$1048576,MATCH($A262,'Hoja de Trabajo para listado'!$A$155:$A$1048576,0),MATCH((CUADRO!M$5&amp;$E262),'Hoja de Trabajo para listado'!$A$151:$Z$151,0)),0)+IFERROR(INDEX('Hoja de Trabajo para listado'!$AB$155:$BA$1048576,MATCH($A262,'Hoja de Trabajo para listado'!$AB$155:$AB$1048576,0),MATCH((CUADRO!M$5&amp;$E262),'Hoja de Trabajo para listado'!$AB$151:$BA$151,0)),0)+IFERROR(INDEX('Hoja de Trabajo para listado'!$BC$155:$CB$1048576,MATCH($A262,'Hoja de Trabajo para listado'!$BC$155:$BC$1048576,0),MATCH((CUADRO!M$5&amp;$E262),'Hoja de Trabajo para listado'!$BC$151:$CB$151,0)),0)+IFERROR(INDEX('Hoja de Trabajo para listado'!$DE$153:$DG$274,MATCH($A262,'Hoja de Trabajo para listado'!$DE$153:$DE$1048576,0),MATCH((CUADRO!M$5&amp;$E262),'Hoja de Trabajo para listado'!$DE$151:$DG$151,0)),0)+IFERROR(INDEX('Hoja de Trabajo para listado'!$CD$155:$DC$1048576,MATCH($A262,'Hoja de Trabajo para listado'!$CD$155:$CD$1048576,0),MATCH((CUADRO!M$5&amp;$E262),'Hoja de Trabajo para listado'!$CD$151:$DC$151,0)),0)</f>
        <v>0</v>
      </c>
      <c r="N262" s="255">
        <f ca="1">+IFERROR(INDEX('Hoja de Trabajo para listado'!$A$155:$Z$1048576,MATCH($A262,'Hoja de Trabajo para listado'!$A$155:$A$1048576,0),MATCH((CUADRO!N$5&amp;$E262),'Hoja de Trabajo para listado'!$A$151:$Z$151,0)),0)+IFERROR(INDEX('Hoja de Trabajo para listado'!$AB$155:$BA$1048576,MATCH($A262,'Hoja de Trabajo para listado'!$AB$155:$AB$1048576,0),MATCH((CUADRO!N$5&amp;$E262),'Hoja de Trabajo para listado'!$AB$151:$BA$151,0)),0)+IFERROR(INDEX('Hoja de Trabajo para listado'!$BC$155:$CB$1048576,MATCH($A262,'Hoja de Trabajo para listado'!$BC$155:$BC$1048576,0),MATCH((CUADRO!N$5&amp;$E262),'Hoja de Trabajo para listado'!$BC$151:$CB$151,0)),0)+IFERROR(INDEX('Hoja de Trabajo para listado'!$DE$153:$DG$274,MATCH($A262,'Hoja de Trabajo para listado'!$DE$153:$DE$1048576,0),MATCH((CUADRO!N$5&amp;$E262),'Hoja de Trabajo para listado'!$DE$151:$DG$151,0)),0)+IFERROR(INDEX('Hoja de Trabajo para listado'!$CD$155:$DC$1048576,MATCH($A262,'Hoja de Trabajo para listado'!$CD$155:$CD$1048576,0),MATCH((CUADRO!N$5&amp;$E262),'Hoja de Trabajo para listado'!$CD$151:$DC$151,0)),0)</f>
        <v>0</v>
      </c>
      <c r="O262" s="255">
        <f ca="1">+IFERROR(INDEX('Hoja de Trabajo para listado'!$A$155:$Z$1048576,MATCH($A262,'Hoja de Trabajo para listado'!$A$155:$A$1048576,0),MATCH((CUADRO!O$5&amp;$E262),'Hoja de Trabajo para listado'!$A$151:$Z$151,0)),0)+IFERROR(INDEX('Hoja de Trabajo para listado'!$AB$155:$BA$1048576,MATCH($A262,'Hoja de Trabajo para listado'!$AB$155:$AB$1048576,0),MATCH((CUADRO!O$5&amp;$E262),'Hoja de Trabajo para listado'!$AB$151:$BA$151,0)),0)+IFERROR(INDEX('Hoja de Trabajo para listado'!$BC$155:$CB$1048576,MATCH($A262,'Hoja de Trabajo para listado'!$BC$155:$BC$1048576,0),MATCH((CUADRO!O$5&amp;$E262),'Hoja de Trabajo para listado'!$BC$151:$CB$151,0)),0)+IFERROR(INDEX('Hoja de Trabajo para listado'!$DE$153:$DG$274,MATCH($A262,'Hoja de Trabajo para listado'!$DE$153:$DE$1048576,0),MATCH((CUADRO!O$5&amp;$E262),'Hoja de Trabajo para listado'!$DE$151:$DG$151,0)),0)+IFERROR(INDEX('Hoja de Trabajo para listado'!$CD$155:$DC$1048576,MATCH($A262,'Hoja de Trabajo para listado'!$CD$155:$CD$1048576,0),MATCH((CUADRO!O$5&amp;$E262),'Hoja de Trabajo para listado'!$CD$151:$DC$151,0)),0)</f>
        <v>0</v>
      </c>
      <c r="P262" s="255">
        <f ca="1">+IFERROR(INDEX('Hoja de Trabajo para listado'!$A$155:$Z$1048576,MATCH($A262,'Hoja de Trabajo para listado'!$A$155:$A$1048576,0),MATCH((CUADRO!P$5&amp;$E262),'Hoja de Trabajo para listado'!$A$151:$Z$151,0)),0)+IFERROR(INDEX('Hoja de Trabajo para listado'!$AB$155:$BA$1048576,MATCH($A262,'Hoja de Trabajo para listado'!$AB$155:$AB$1048576,0),MATCH((CUADRO!P$5&amp;$E262),'Hoja de Trabajo para listado'!$AB$151:$BA$151,0)),0)+IFERROR(INDEX('Hoja de Trabajo para listado'!$BC$155:$CB$1048576,MATCH($A262,'Hoja de Trabajo para listado'!$BC$155:$BC$1048576,0),MATCH((CUADRO!P$5&amp;$E262),'Hoja de Trabajo para listado'!$BC$151:$CB$151,0)),0)+IFERROR(INDEX('Hoja de Trabajo para listado'!$DE$153:$DG$274,MATCH($A262,'Hoja de Trabajo para listado'!$DE$153:$DE$1048576,0),MATCH((CUADRO!P$5&amp;$E262),'Hoja de Trabajo para listado'!$DE$151:$DG$151,0)),0)+IFERROR(INDEX('Hoja de Trabajo para listado'!$CD$155:$DC$1048576,MATCH($A262,'Hoja de Trabajo para listado'!$CD$155:$CD$1048576,0),MATCH((CUADRO!P$5&amp;$E262),'Hoja de Trabajo para listado'!$CD$151:$DC$151,0)),0)</f>
        <v>0</v>
      </c>
      <c r="Q262" s="255">
        <f ca="1">+IFERROR(INDEX('Hoja de Trabajo para listado'!$A$155:$Z$1048576,MATCH($A262,'Hoja de Trabajo para listado'!$A$155:$A$1048576,0),MATCH((CUADRO!Q$5&amp;$E262),'Hoja de Trabajo para listado'!$A$151:$Z$151,0)),0)+IFERROR(INDEX('Hoja de Trabajo para listado'!$AB$155:$BA$1048576,MATCH($A262,'Hoja de Trabajo para listado'!$AB$155:$AB$1048576,0),MATCH((CUADRO!Q$5&amp;$E262),'Hoja de Trabajo para listado'!$AB$151:$BA$151,0)),0)+IFERROR(INDEX('Hoja de Trabajo para listado'!$BC$155:$CB$1048576,MATCH($A262,'Hoja de Trabajo para listado'!$BC$155:$BC$1048576,0),MATCH((CUADRO!Q$5&amp;$E262),'Hoja de Trabajo para listado'!$BC$151:$CB$151,0)),0)+IFERROR(INDEX('Hoja de Trabajo para listado'!$DE$153:$DG$274,MATCH($A262,'Hoja de Trabajo para listado'!$DE$153:$DE$1048576,0),MATCH((CUADRO!Q$5&amp;$E262),'Hoja de Trabajo para listado'!$DE$151:$DG$151,0)),0)+IFERROR(INDEX('Hoja de Trabajo para listado'!$CD$155:$DC$1048576,MATCH($A262,'Hoja de Trabajo para listado'!$CD$155:$CD$1048576,0),MATCH((CUADRO!Q$5&amp;$E262),'Hoja de Trabajo para listado'!$CD$151:$DC$151,0)),0)</f>
        <v>0</v>
      </c>
      <c r="R262" s="255">
        <f t="shared" ca="1" si="8"/>
        <v>0</v>
      </c>
      <c r="S262" s="255"/>
      <c r="T262" s="255">
        <f ca="1">+T263</f>
        <v>14170.7</v>
      </c>
      <c r="U262" s="254">
        <f t="shared" si="9"/>
        <v>1</v>
      </c>
      <c r="V262" s="362" t="str">
        <f>+VLOOKUP(A262,bd_lista!$A$3:$E$590,5,FALSE)</f>
        <v>Instituciones Descentralizadas</v>
      </c>
      <c r="W262" s="361" t="str">
        <f>+V262</f>
        <v>Instituciones Descentralizadas</v>
      </c>
      <c r="X262" s="254">
        <f>+VLOOKUP(A262,[2]Sheet1!$A$13:$D$744,4,FALSE)</f>
        <v>16</v>
      </c>
      <c r="Y262" s="254" t="str">
        <f>+VLOOKUP(X262,bd_lista!$A$3:$C$590,3,FALSE)</f>
        <v>Ministerio de Educación</v>
      </c>
      <c r="Z262" s="316">
        <f>+X262</f>
        <v>16</v>
      </c>
      <c r="AA262" s="317" t="str">
        <f>+Y262</f>
        <v>Ministerio de Educación</v>
      </c>
    </row>
    <row r="263" spans="1:27" ht="15" customHeight="1">
      <c r="A263" s="32">
        <v>324</v>
      </c>
      <c r="B263" s="307"/>
      <c r="C263" s="362" t="str">
        <f>+VLOOKUP(A263,bd_lista!$A$3:$C$590,3,FALSE)</f>
        <v>Escuela Boliviana Intercultural de Música</v>
      </c>
      <c r="D263" s="362"/>
      <c r="E263" s="362" t="s">
        <v>1314</v>
      </c>
      <c r="F263" s="257">
        <f ca="1">+IFERROR(INDEX('Hoja de Trabajo para listado'!$A$155:$Z$1048576,MATCH($A263,'Hoja de Trabajo para listado'!$A$155:$A$1048576,0),MATCH((CUADRO!F$5&amp;$E263),'Hoja de Trabajo para listado'!$A$151:$Z$151,0)),0)+IFERROR(INDEX('Hoja de Trabajo para listado'!$AB$155:$BA$1048576,MATCH($A263,'Hoja de Trabajo para listado'!$AB$155:$AB$1048576,0),MATCH((CUADRO!F$5&amp;$E263),'Hoja de Trabajo para listado'!$AB$151:$BA$151,0)),0)+IFERROR(INDEX('Hoja de Trabajo para listado'!$BC$155:$CB$1048576,MATCH($A263,'Hoja de Trabajo para listado'!$BC$155:$BC$1048576,0),MATCH((CUADRO!F$5&amp;$E263),'Hoja de Trabajo para listado'!$BC$151:$CB$151,0)),0)+IFERROR(INDEX('Hoja de Trabajo para listado'!$DE$153:$DG$274,MATCH($A263,'Hoja de Trabajo para listado'!$DE$153:$DE$1048576,0),MATCH((CUADRO!F$5&amp;$E263),'Hoja de Trabajo para listado'!$DE$151:$DG$151,0)),0)+IFERROR(INDEX('Hoja de Trabajo para listado'!$CD$155:$DC$1048576,MATCH($A263,'Hoja de Trabajo para listado'!$CD$155:$CD$1048576,0),MATCH((CUADRO!F$5&amp;$E263),'Hoja de Trabajo para listado'!$CD$151:$DC$151,0)),0)</f>
        <v>0</v>
      </c>
      <c r="G263" s="257">
        <f ca="1">+IFERROR(INDEX('Hoja de Trabajo para listado'!$A$155:$Z$1048576,MATCH($A263,'Hoja de Trabajo para listado'!$A$155:$A$1048576,0),MATCH((CUADRO!G$5&amp;$E263),'Hoja de Trabajo para listado'!$A$151:$Z$151,0)),0)+IFERROR(INDEX('Hoja de Trabajo para listado'!$AB$155:$BA$1048576,MATCH($A263,'Hoja de Trabajo para listado'!$AB$155:$AB$1048576,0),MATCH((CUADRO!G$5&amp;$E263),'Hoja de Trabajo para listado'!$AB$151:$BA$151,0)),0)+IFERROR(INDEX('Hoja de Trabajo para listado'!$BC$155:$CB$1048576,MATCH($A263,'Hoja de Trabajo para listado'!$BC$155:$BC$1048576,0),MATCH((CUADRO!G$5&amp;$E263),'Hoja de Trabajo para listado'!$BC$151:$CB$151,0)),0)+IFERROR(INDEX('Hoja de Trabajo para listado'!$DE$153:$DG$274,MATCH($A263,'Hoja de Trabajo para listado'!$DE$153:$DE$1048576,0),MATCH((CUADRO!G$5&amp;$E263),'Hoja de Trabajo para listado'!$DE$151:$DG$151,0)),0)+IFERROR(INDEX('Hoja de Trabajo para listado'!$CD$155:$DC$1048576,MATCH($A263,'Hoja de Trabajo para listado'!$CD$155:$CD$1048576,0),MATCH((CUADRO!G$5&amp;$E263),'Hoja de Trabajo para listado'!$CD$151:$DC$151,0)),0)</f>
        <v>0</v>
      </c>
      <c r="H263" s="257">
        <f ca="1">+IFERROR(INDEX('Hoja de Trabajo para listado'!$A$155:$Z$1048576,MATCH($A263,'Hoja de Trabajo para listado'!$A$155:$A$1048576,0),MATCH((CUADRO!H$5&amp;$E263),'Hoja de Trabajo para listado'!$A$151:$Z$151,0)),0)+IFERROR(INDEX('Hoja de Trabajo para listado'!$AB$155:$BA$1048576,MATCH($A263,'Hoja de Trabajo para listado'!$AB$155:$AB$1048576,0),MATCH((CUADRO!H$5&amp;$E263),'Hoja de Trabajo para listado'!$AB$151:$BA$151,0)),0)+IFERROR(INDEX('Hoja de Trabajo para listado'!$BC$155:$CB$1048576,MATCH($A263,'Hoja de Trabajo para listado'!$BC$155:$BC$1048576,0),MATCH((CUADRO!H$5&amp;$E263),'Hoja de Trabajo para listado'!$BC$151:$CB$151,0)),0)+IFERROR(INDEX('Hoja de Trabajo para listado'!$DE$153:$DG$274,MATCH($A263,'Hoja de Trabajo para listado'!$DE$153:$DE$1048576,0),MATCH((CUADRO!H$5&amp;$E263),'Hoja de Trabajo para listado'!$DE$151:$DG$151,0)),0)+IFERROR(INDEX('Hoja de Trabajo para listado'!$CD$155:$DC$1048576,MATCH($A263,'Hoja de Trabajo para listado'!$CD$155:$CD$1048576,0),MATCH((CUADRO!H$5&amp;$E263),'Hoja de Trabajo para listado'!$CD$151:$DC$151,0)),0)</f>
        <v>0</v>
      </c>
      <c r="I263" s="257">
        <f ca="1">+IFERROR(INDEX('Hoja de Trabajo para listado'!$A$155:$Z$1048576,MATCH($A263,'Hoja de Trabajo para listado'!$A$155:$A$1048576,0),MATCH((CUADRO!I$5&amp;$E263),'Hoja de Trabajo para listado'!$A$151:$Z$151,0)),0)+IFERROR(INDEX('Hoja de Trabajo para listado'!$AB$155:$BA$1048576,MATCH($A263,'Hoja de Trabajo para listado'!$AB$155:$AB$1048576,0),MATCH((CUADRO!I$5&amp;$E263),'Hoja de Trabajo para listado'!$AB$151:$BA$151,0)),0)+IFERROR(INDEX('Hoja de Trabajo para listado'!$BC$155:$CB$1048576,MATCH($A263,'Hoja de Trabajo para listado'!$BC$155:$BC$1048576,0),MATCH((CUADRO!I$5&amp;$E263),'Hoja de Trabajo para listado'!$BC$151:$CB$151,0)),0)+IFERROR(INDEX('Hoja de Trabajo para listado'!$DE$153:$DG$274,MATCH($A263,'Hoja de Trabajo para listado'!$DE$153:$DE$1048576,0),MATCH((CUADRO!I$5&amp;$E263),'Hoja de Trabajo para listado'!$DE$151:$DG$151,0)),0)+IFERROR(INDEX('Hoja de Trabajo para listado'!$CD$155:$DC$1048576,MATCH($A263,'Hoja de Trabajo para listado'!$CD$155:$CD$1048576,0),MATCH((CUADRO!I$5&amp;$E263),'Hoja de Trabajo para listado'!$CD$151:$DC$151,0)),0)</f>
        <v>0</v>
      </c>
      <c r="J263" s="257">
        <f ca="1">+IFERROR(INDEX('Hoja de Trabajo para listado'!$A$155:$Z$1048576,MATCH($A263,'Hoja de Trabajo para listado'!$A$155:$A$1048576,0),MATCH((CUADRO!J$5&amp;$E263),'Hoja de Trabajo para listado'!$A$151:$Z$151,0)),0)+IFERROR(INDEX('Hoja de Trabajo para listado'!$AB$155:$BA$1048576,MATCH($A263,'Hoja de Trabajo para listado'!$AB$155:$AB$1048576,0),MATCH((CUADRO!J$5&amp;$E263),'Hoja de Trabajo para listado'!$AB$151:$BA$151,0)),0)+IFERROR(INDEX('Hoja de Trabajo para listado'!$BC$155:$CB$1048576,MATCH($A263,'Hoja de Trabajo para listado'!$BC$155:$BC$1048576,0),MATCH((CUADRO!J$5&amp;$E263),'Hoja de Trabajo para listado'!$BC$151:$CB$151,0)),0)+IFERROR(INDEX('Hoja de Trabajo para listado'!$DE$153:$DG$274,MATCH($A263,'Hoja de Trabajo para listado'!$DE$153:$DE$1048576,0),MATCH((CUADRO!J$5&amp;$E263),'Hoja de Trabajo para listado'!$DE$151:$DG$151,0)),0)+IFERROR(INDEX('Hoja de Trabajo para listado'!$CD$155:$DC$1048576,MATCH($A263,'Hoja de Trabajo para listado'!$CD$155:$CD$1048576,0),MATCH((CUADRO!J$5&amp;$E263),'Hoja de Trabajo para listado'!$CD$151:$DC$151,0)),0)</f>
        <v>0</v>
      </c>
      <c r="K263" s="257">
        <f ca="1">+IFERROR(INDEX('Hoja de Trabajo para listado'!$A$155:$Z$1048576,MATCH($A263,'Hoja de Trabajo para listado'!$A$155:$A$1048576,0),MATCH((CUADRO!K$5&amp;$E263),'Hoja de Trabajo para listado'!$A$151:$Z$151,0)),0)+IFERROR(INDEX('Hoja de Trabajo para listado'!$AB$155:$BA$1048576,MATCH($A263,'Hoja de Trabajo para listado'!$AB$155:$AB$1048576,0),MATCH((CUADRO!K$5&amp;$E263),'Hoja de Trabajo para listado'!$AB$151:$BA$151,0)),0)+IFERROR(INDEX('Hoja de Trabajo para listado'!$BC$155:$CB$1048576,MATCH($A263,'Hoja de Trabajo para listado'!$BC$155:$BC$1048576,0),MATCH((CUADRO!K$5&amp;$E263),'Hoja de Trabajo para listado'!$BC$151:$CB$151,0)),0)+IFERROR(INDEX('Hoja de Trabajo para listado'!$DE$153:$DG$274,MATCH($A263,'Hoja de Trabajo para listado'!$DE$153:$DE$1048576,0),MATCH((CUADRO!K$5&amp;$E263),'Hoja de Trabajo para listado'!$DE$151:$DG$151,0)),0)+IFERROR(INDEX('Hoja de Trabajo para listado'!$CD$155:$DC$1048576,MATCH($A263,'Hoja de Trabajo para listado'!$CD$155:$CD$1048576,0),MATCH((CUADRO!K$5&amp;$E263),'Hoja de Trabajo para listado'!$CD$151:$DC$151,0)),0)</f>
        <v>0</v>
      </c>
      <c r="L263" s="257">
        <f ca="1">+IFERROR(INDEX('Hoja de Trabajo para listado'!$A$155:$Z$1048576,MATCH($A263,'Hoja de Trabajo para listado'!$A$155:$A$1048576,0),MATCH((CUADRO!L$5&amp;$E263),'Hoja de Trabajo para listado'!$A$151:$Z$151,0)),0)+IFERROR(INDEX('Hoja de Trabajo para listado'!$AB$155:$BA$1048576,MATCH($A263,'Hoja de Trabajo para listado'!$AB$155:$AB$1048576,0),MATCH((CUADRO!L$5&amp;$E263),'Hoja de Trabajo para listado'!$AB$151:$BA$151,0)),0)+IFERROR(INDEX('Hoja de Trabajo para listado'!$BC$155:$CB$1048576,MATCH($A263,'Hoja de Trabajo para listado'!$BC$155:$BC$1048576,0),MATCH((CUADRO!L$5&amp;$E263),'Hoja de Trabajo para listado'!$BC$151:$CB$151,0)),0)+IFERROR(INDEX('Hoja de Trabajo para listado'!$DE$153:$DG$274,MATCH($A263,'Hoja de Trabajo para listado'!$DE$153:$DE$1048576,0),MATCH((CUADRO!L$5&amp;$E263),'Hoja de Trabajo para listado'!$DE$151:$DG$151,0)),0)+IFERROR(INDEX('Hoja de Trabajo para listado'!$CD$155:$DC$1048576,MATCH($A263,'Hoja de Trabajo para listado'!$CD$155:$CD$1048576,0),MATCH((CUADRO!L$5&amp;$E263),'Hoja de Trabajo para listado'!$CD$151:$DC$151,0)),0)</f>
        <v>0</v>
      </c>
      <c r="M263" s="257">
        <f ca="1">+IFERROR(INDEX('Hoja de Trabajo para listado'!$A$155:$Z$1048576,MATCH($A263,'Hoja de Trabajo para listado'!$A$155:$A$1048576,0),MATCH((CUADRO!M$5&amp;$E263),'Hoja de Trabajo para listado'!$A$151:$Z$151,0)),0)+IFERROR(INDEX('Hoja de Trabajo para listado'!$AB$155:$BA$1048576,MATCH($A263,'Hoja de Trabajo para listado'!$AB$155:$AB$1048576,0),MATCH((CUADRO!M$5&amp;$E263),'Hoja de Trabajo para listado'!$AB$151:$BA$151,0)),0)+IFERROR(INDEX('Hoja de Trabajo para listado'!$BC$155:$CB$1048576,MATCH($A263,'Hoja de Trabajo para listado'!$BC$155:$BC$1048576,0),MATCH((CUADRO!M$5&amp;$E263),'Hoja de Trabajo para listado'!$BC$151:$CB$151,0)),0)+IFERROR(INDEX('Hoja de Trabajo para listado'!$DE$153:$DG$274,MATCH($A263,'Hoja de Trabajo para listado'!$DE$153:$DE$1048576,0),MATCH((CUADRO!M$5&amp;$E263),'Hoja de Trabajo para listado'!$DE$151:$DG$151,0)),0)+IFERROR(INDEX('Hoja de Trabajo para listado'!$CD$155:$DC$1048576,MATCH($A263,'Hoja de Trabajo para listado'!$CD$155:$CD$1048576,0),MATCH((CUADRO!M$5&amp;$E263),'Hoja de Trabajo para listado'!$CD$151:$DC$151,0)),0)</f>
        <v>0</v>
      </c>
      <c r="N263" s="257">
        <f ca="1">+IFERROR(INDEX('Hoja de Trabajo para listado'!$A$155:$Z$1048576,MATCH($A263,'Hoja de Trabajo para listado'!$A$155:$A$1048576,0),MATCH((CUADRO!N$5&amp;$E263),'Hoja de Trabajo para listado'!$A$151:$Z$151,0)),0)+IFERROR(INDEX('Hoja de Trabajo para listado'!$AB$155:$BA$1048576,MATCH($A263,'Hoja de Trabajo para listado'!$AB$155:$AB$1048576,0),MATCH((CUADRO!N$5&amp;$E263),'Hoja de Trabajo para listado'!$AB$151:$BA$151,0)),0)+IFERROR(INDEX('Hoja de Trabajo para listado'!$BC$155:$CB$1048576,MATCH($A263,'Hoja de Trabajo para listado'!$BC$155:$BC$1048576,0),MATCH((CUADRO!N$5&amp;$E263),'Hoja de Trabajo para listado'!$BC$151:$CB$151,0)),0)+IFERROR(INDEX('Hoja de Trabajo para listado'!$DE$153:$DG$274,MATCH($A263,'Hoja de Trabajo para listado'!$DE$153:$DE$1048576,0),MATCH((CUADRO!N$5&amp;$E263),'Hoja de Trabajo para listado'!$DE$151:$DG$151,0)),0)+IFERROR(INDEX('Hoja de Trabajo para listado'!$CD$155:$DC$1048576,MATCH($A263,'Hoja de Trabajo para listado'!$CD$155:$CD$1048576,0),MATCH((CUADRO!N$5&amp;$E263),'Hoja de Trabajo para listado'!$CD$151:$DC$151,0)),0)</f>
        <v>14170.7</v>
      </c>
      <c r="O263" s="257">
        <f ca="1">+IFERROR(INDEX('Hoja de Trabajo para listado'!$A$155:$Z$1048576,MATCH($A263,'Hoja de Trabajo para listado'!$A$155:$A$1048576,0),MATCH((CUADRO!O$5&amp;$E263),'Hoja de Trabajo para listado'!$A$151:$Z$151,0)),0)+IFERROR(INDEX('Hoja de Trabajo para listado'!$AB$155:$BA$1048576,MATCH($A263,'Hoja de Trabajo para listado'!$AB$155:$AB$1048576,0),MATCH((CUADRO!O$5&amp;$E263),'Hoja de Trabajo para listado'!$AB$151:$BA$151,0)),0)+IFERROR(INDEX('Hoja de Trabajo para listado'!$BC$155:$CB$1048576,MATCH($A263,'Hoja de Trabajo para listado'!$BC$155:$BC$1048576,0),MATCH((CUADRO!O$5&amp;$E263),'Hoja de Trabajo para listado'!$BC$151:$CB$151,0)),0)+IFERROR(INDEX('Hoja de Trabajo para listado'!$DE$153:$DG$274,MATCH($A263,'Hoja de Trabajo para listado'!$DE$153:$DE$1048576,0),MATCH((CUADRO!O$5&amp;$E263),'Hoja de Trabajo para listado'!$DE$151:$DG$151,0)),0)+IFERROR(INDEX('Hoja de Trabajo para listado'!$CD$155:$DC$1048576,MATCH($A263,'Hoja de Trabajo para listado'!$CD$155:$CD$1048576,0),MATCH((CUADRO!O$5&amp;$E263),'Hoja de Trabajo para listado'!$CD$151:$DC$151,0)),0)</f>
        <v>0</v>
      </c>
      <c r="P263" s="257">
        <f ca="1">+IFERROR(INDEX('Hoja de Trabajo para listado'!$A$155:$Z$1048576,MATCH($A263,'Hoja de Trabajo para listado'!$A$155:$A$1048576,0),MATCH((CUADRO!P$5&amp;$E263),'Hoja de Trabajo para listado'!$A$151:$Z$151,0)),0)+IFERROR(INDEX('Hoja de Trabajo para listado'!$AB$155:$BA$1048576,MATCH($A263,'Hoja de Trabajo para listado'!$AB$155:$AB$1048576,0),MATCH((CUADRO!P$5&amp;$E263),'Hoja de Trabajo para listado'!$AB$151:$BA$151,0)),0)+IFERROR(INDEX('Hoja de Trabajo para listado'!$BC$155:$CB$1048576,MATCH($A263,'Hoja de Trabajo para listado'!$BC$155:$BC$1048576,0),MATCH((CUADRO!P$5&amp;$E263),'Hoja de Trabajo para listado'!$BC$151:$CB$151,0)),0)+IFERROR(INDEX('Hoja de Trabajo para listado'!$DE$153:$DG$274,MATCH($A263,'Hoja de Trabajo para listado'!$DE$153:$DE$1048576,0),MATCH((CUADRO!P$5&amp;$E263),'Hoja de Trabajo para listado'!$DE$151:$DG$151,0)),0)+IFERROR(INDEX('Hoja de Trabajo para listado'!$CD$155:$DC$1048576,MATCH($A263,'Hoja de Trabajo para listado'!$CD$155:$CD$1048576,0),MATCH((CUADRO!P$5&amp;$E263),'Hoja de Trabajo para listado'!$CD$151:$DC$151,0)),0)</f>
        <v>0</v>
      </c>
      <c r="Q263" s="257">
        <f ca="1">+IFERROR(INDEX('Hoja de Trabajo para listado'!$A$155:$Z$1048576,MATCH($A263,'Hoja de Trabajo para listado'!$A$155:$A$1048576,0),MATCH((CUADRO!Q$5&amp;$E263),'Hoja de Trabajo para listado'!$A$151:$Z$151,0)),0)+IFERROR(INDEX('Hoja de Trabajo para listado'!$AB$155:$BA$1048576,MATCH($A263,'Hoja de Trabajo para listado'!$AB$155:$AB$1048576,0),MATCH((CUADRO!Q$5&amp;$E263),'Hoja de Trabajo para listado'!$AB$151:$BA$151,0)),0)+IFERROR(INDEX('Hoja de Trabajo para listado'!$BC$155:$CB$1048576,MATCH($A263,'Hoja de Trabajo para listado'!$BC$155:$BC$1048576,0),MATCH((CUADRO!Q$5&amp;$E263),'Hoja de Trabajo para listado'!$BC$151:$CB$151,0)),0)+IFERROR(INDEX('Hoja de Trabajo para listado'!$DE$153:$DG$274,MATCH($A263,'Hoja de Trabajo para listado'!$DE$153:$DE$1048576,0),MATCH((CUADRO!Q$5&amp;$E263),'Hoja de Trabajo para listado'!$DE$151:$DG$151,0)),0)+IFERROR(INDEX('Hoja de Trabajo para listado'!$CD$155:$DC$1048576,MATCH($A263,'Hoja de Trabajo para listado'!$CD$155:$CD$1048576,0),MATCH((CUADRO!Q$5&amp;$E263),'Hoja de Trabajo para listado'!$CD$151:$DC$151,0)),0)</f>
        <v>0</v>
      </c>
      <c r="R263" s="257">
        <f t="shared" ca="1" si="8"/>
        <v>14170.7</v>
      </c>
      <c r="S263" s="257">
        <f ca="1">+R262+R263</f>
        <v>14170.7</v>
      </c>
      <c r="T263" s="257">
        <f ca="1">+S263</f>
        <v>14170.7</v>
      </c>
      <c r="U263" s="256">
        <f t="shared" si="9"/>
        <v>2</v>
      </c>
      <c r="V263" s="362" t="str">
        <f>+VLOOKUP(A263,bd_lista!$A$3:$E$590,5,FALSE)</f>
        <v>Instituciones Descentralizadas</v>
      </c>
      <c r="W263" s="362"/>
      <c r="X263" s="254">
        <f>+VLOOKUP(A263,[2]Sheet1!$A$13:$D$744,4,FALSE)</f>
        <v>16</v>
      </c>
      <c r="Y263" s="254" t="str">
        <f>+VLOOKUP(X263,bd_lista!$A$3:$C$590,3,FALSE)</f>
        <v>Ministerio de Educación</v>
      </c>
      <c r="Z263" s="314"/>
      <c r="AA263" s="315"/>
    </row>
    <row r="264" spans="1:27" customFormat="1" ht="15" customHeight="1">
      <c r="A264" s="264">
        <v>234</v>
      </c>
      <c r="B264" s="306">
        <f>+A264</f>
        <v>234</v>
      </c>
      <c r="C264" s="259" t="str">
        <f>+VLOOKUP(A264,bd_lista!$A$3:$C$590,3,FALSE)</f>
        <v xml:space="preserve">Servicio Geológico Minero </v>
      </c>
      <c r="D264" s="361" t="str">
        <f>+C264</f>
        <v xml:space="preserve">Servicio Geológico Minero </v>
      </c>
      <c r="E264" s="259" t="s">
        <v>1313</v>
      </c>
      <c r="F264" s="255">
        <f ca="1">+IFERROR(INDEX('Hoja de Trabajo para listado'!$A$155:$Z$1048576,MATCH($A264,'Hoja de Trabajo para listado'!$A$155:$A$1048576,0),MATCH((CUADRO!F$5&amp;$E264),'Hoja de Trabajo para listado'!$A$151:$Z$151,0)),0)+IFERROR(INDEX('Hoja de Trabajo para listado'!$AB$155:$BA$1048576,MATCH($A264,'Hoja de Trabajo para listado'!$AB$155:$AB$1048576,0),MATCH((CUADRO!F$5&amp;$E264),'Hoja de Trabajo para listado'!$AB$151:$BA$151,0)),0)+IFERROR(INDEX('Hoja de Trabajo para listado'!$BC$155:$CB$1048576,MATCH($A264,'Hoja de Trabajo para listado'!$BC$155:$BC$1048576,0),MATCH((CUADRO!F$5&amp;$E264),'Hoja de Trabajo para listado'!$BC$151:$CB$151,0)),0)+IFERROR(INDEX('Hoja de Trabajo para listado'!$DE$153:$DG$274,MATCH($A264,'Hoja de Trabajo para listado'!$DE$153:$DE$1048576,0),MATCH((CUADRO!F$5&amp;$E264),'Hoja de Trabajo para listado'!$DE$151:$DG$151,0)),0)+IFERROR(INDEX('Hoja de Trabajo para listado'!$CD$155:$DC$1048576,MATCH($A264,'Hoja de Trabajo para listado'!$CD$155:$CD$1048576,0),MATCH((CUADRO!F$5&amp;$E264),'Hoja de Trabajo para listado'!$CD$151:$DC$151,0)),0)</f>
        <v>0</v>
      </c>
      <c r="G264" s="255">
        <f ca="1">+IFERROR(INDEX('Hoja de Trabajo para listado'!$A$155:$Z$1048576,MATCH($A264,'Hoja de Trabajo para listado'!$A$155:$A$1048576,0),MATCH((CUADRO!G$5&amp;$E264),'Hoja de Trabajo para listado'!$A$151:$Z$151,0)),0)+IFERROR(INDEX('Hoja de Trabajo para listado'!$AB$155:$BA$1048576,MATCH($A264,'Hoja de Trabajo para listado'!$AB$155:$AB$1048576,0),MATCH((CUADRO!G$5&amp;$E264),'Hoja de Trabajo para listado'!$AB$151:$BA$151,0)),0)+IFERROR(INDEX('Hoja de Trabajo para listado'!$BC$155:$CB$1048576,MATCH($A264,'Hoja de Trabajo para listado'!$BC$155:$BC$1048576,0),MATCH((CUADRO!G$5&amp;$E264),'Hoja de Trabajo para listado'!$BC$151:$CB$151,0)),0)+IFERROR(INDEX('Hoja de Trabajo para listado'!$DE$153:$DG$274,MATCH($A264,'Hoja de Trabajo para listado'!$DE$153:$DE$1048576,0),MATCH((CUADRO!G$5&amp;$E264),'Hoja de Trabajo para listado'!$DE$151:$DG$151,0)),0)+IFERROR(INDEX('Hoja de Trabajo para listado'!$CD$155:$DC$1048576,MATCH($A264,'Hoja de Trabajo para listado'!$CD$155:$CD$1048576,0),MATCH((CUADRO!G$5&amp;$E264),'Hoja de Trabajo para listado'!$CD$151:$DC$151,0)),0)</f>
        <v>0</v>
      </c>
      <c r="H264" s="255">
        <f ca="1">+IFERROR(INDEX('Hoja de Trabajo para listado'!$A$155:$Z$1048576,MATCH($A264,'Hoja de Trabajo para listado'!$A$155:$A$1048576,0),MATCH((CUADRO!H$5&amp;$E264),'Hoja de Trabajo para listado'!$A$151:$Z$151,0)),0)+IFERROR(INDEX('Hoja de Trabajo para listado'!$AB$155:$BA$1048576,MATCH($A264,'Hoja de Trabajo para listado'!$AB$155:$AB$1048576,0),MATCH((CUADRO!H$5&amp;$E264),'Hoja de Trabajo para listado'!$AB$151:$BA$151,0)),0)+IFERROR(INDEX('Hoja de Trabajo para listado'!$BC$155:$CB$1048576,MATCH($A264,'Hoja de Trabajo para listado'!$BC$155:$BC$1048576,0),MATCH((CUADRO!H$5&amp;$E264),'Hoja de Trabajo para listado'!$BC$151:$CB$151,0)),0)+IFERROR(INDEX('Hoja de Trabajo para listado'!$DE$153:$DG$274,MATCH($A264,'Hoja de Trabajo para listado'!$DE$153:$DE$1048576,0),MATCH((CUADRO!H$5&amp;$E264),'Hoja de Trabajo para listado'!$DE$151:$DG$151,0)),0)+IFERROR(INDEX('Hoja de Trabajo para listado'!$CD$155:$DC$1048576,MATCH($A264,'Hoja de Trabajo para listado'!$CD$155:$CD$1048576,0),MATCH((CUADRO!H$5&amp;$E264),'Hoja de Trabajo para listado'!$CD$151:$DC$151,0)),0)</f>
        <v>0</v>
      </c>
      <c r="I264" s="255">
        <f ca="1">+IFERROR(INDEX('Hoja de Trabajo para listado'!$A$155:$Z$1048576,MATCH($A264,'Hoja de Trabajo para listado'!$A$155:$A$1048576,0),MATCH((CUADRO!I$5&amp;$E264),'Hoja de Trabajo para listado'!$A$151:$Z$151,0)),0)+IFERROR(INDEX('Hoja de Trabajo para listado'!$AB$155:$BA$1048576,MATCH($A264,'Hoja de Trabajo para listado'!$AB$155:$AB$1048576,0),MATCH((CUADRO!I$5&amp;$E264),'Hoja de Trabajo para listado'!$AB$151:$BA$151,0)),0)+IFERROR(INDEX('Hoja de Trabajo para listado'!$BC$155:$CB$1048576,MATCH($A264,'Hoja de Trabajo para listado'!$BC$155:$BC$1048576,0),MATCH((CUADRO!I$5&amp;$E264),'Hoja de Trabajo para listado'!$BC$151:$CB$151,0)),0)+IFERROR(INDEX('Hoja de Trabajo para listado'!$DE$153:$DG$274,MATCH($A264,'Hoja de Trabajo para listado'!$DE$153:$DE$1048576,0),MATCH((CUADRO!I$5&amp;$E264),'Hoja de Trabajo para listado'!$DE$151:$DG$151,0)),0)+IFERROR(INDEX('Hoja de Trabajo para listado'!$CD$155:$DC$1048576,MATCH($A264,'Hoja de Trabajo para listado'!$CD$155:$CD$1048576,0),MATCH((CUADRO!I$5&amp;$E264),'Hoja de Trabajo para listado'!$CD$151:$DC$151,0)),0)</f>
        <v>0</v>
      </c>
      <c r="J264" s="255">
        <f ca="1">+IFERROR(INDEX('Hoja de Trabajo para listado'!$A$155:$Z$1048576,MATCH($A264,'Hoja de Trabajo para listado'!$A$155:$A$1048576,0),MATCH((CUADRO!J$5&amp;$E264),'Hoja de Trabajo para listado'!$A$151:$Z$151,0)),0)+IFERROR(INDEX('Hoja de Trabajo para listado'!$AB$155:$BA$1048576,MATCH($A264,'Hoja de Trabajo para listado'!$AB$155:$AB$1048576,0),MATCH((CUADRO!J$5&amp;$E264),'Hoja de Trabajo para listado'!$AB$151:$BA$151,0)),0)+IFERROR(INDEX('Hoja de Trabajo para listado'!$BC$155:$CB$1048576,MATCH($A264,'Hoja de Trabajo para listado'!$BC$155:$BC$1048576,0),MATCH((CUADRO!J$5&amp;$E264),'Hoja de Trabajo para listado'!$BC$151:$CB$151,0)),0)+IFERROR(INDEX('Hoja de Trabajo para listado'!$DE$153:$DG$274,MATCH($A264,'Hoja de Trabajo para listado'!$DE$153:$DE$1048576,0),MATCH((CUADRO!J$5&amp;$E264),'Hoja de Trabajo para listado'!$DE$151:$DG$151,0)),0)+IFERROR(INDEX('Hoja de Trabajo para listado'!$CD$155:$DC$1048576,MATCH($A264,'Hoja de Trabajo para listado'!$CD$155:$CD$1048576,0),MATCH((CUADRO!J$5&amp;$E264),'Hoja de Trabajo para listado'!$CD$151:$DC$151,0)),0)</f>
        <v>0</v>
      </c>
      <c r="K264" s="255">
        <f ca="1">+IFERROR(INDEX('Hoja de Trabajo para listado'!$A$155:$Z$1048576,MATCH($A264,'Hoja de Trabajo para listado'!$A$155:$A$1048576,0),MATCH((CUADRO!K$5&amp;$E264),'Hoja de Trabajo para listado'!$A$151:$Z$151,0)),0)+IFERROR(INDEX('Hoja de Trabajo para listado'!$AB$155:$BA$1048576,MATCH($A264,'Hoja de Trabajo para listado'!$AB$155:$AB$1048576,0),MATCH((CUADRO!K$5&amp;$E264),'Hoja de Trabajo para listado'!$AB$151:$BA$151,0)),0)+IFERROR(INDEX('Hoja de Trabajo para listado'!$BC$155:$CB$1048576,MATCH($A264,'Hoja de Trabajo para listado'!$BC$155:$BC$1048576,0),MATCH((CUADRO!K$5&amp;$E264),'Hoja de Trabajo para listado'!$BC$151:$CB$151,0)),0)+IFERROR(INDEX('Hoja de Trabajo para listado'!$DE$153:$DG$274,MATCH($A264,'Hoja de Trabajo para listado'!$DE$153:$DE$1048576,0),MATCH((CUADRO!K$5&amp;$E264),'Hoja de Trabajo para listado'!$DE$151:$DG$151,0)),0)+IFERROR(INDEX('Hoja de Trabajo para listado'!$CD$155:$DC$1048576,MATCH($A264,'Hoja de Trabajo para listado'!$CD$155:$CD$1048576,0),MATCH((CUADRO!K$5&amp;$E264),'Hoja de Trabajo para listado'!$CD$151:$DC$151,0)),0)</f>
        <v>0</v>
      </c>
      <c r="L264" s="255">
        <f ca="1">+IFERROR(INDEX('Hoja de Trabajo para listado'!$A$155:$Z$1048576,MATCH($A264,'Hoja de Trabajo para listado'!$A$155:$A$1048576,0),MATCH((CUADRO!L$5&amp;$E264),'Hoja de Trabajo para listado'!$A$151:$Z$151,0)),0)+IFERROR(INDEX('Hoja de Trabajo para listado'!$AB$155:$BA$1048576,MATCH($A264,'Hoja de Trabajo para listado'!$AB$155:$AB$1048576,0),MATCH((CUADRO!L$5&amp;$E264),'Hoja de Trabajo para listado'!$AB$151:$BA$151,0)),0)+IFERROR(INDEX('Hoja de Trabajo para listado'!$BC$155:$CB$1048576,MATCH($A264,'Hoja de Trabajo para listado'!$BC$155:$BC$1048576,0),MATCH((CUADRO!L$5&amp;$E264),'Hoja de Trabajo para listado'!$BC$151:$CB$151,0)),0)+IFERROR(INDEX('Hoja de Trabajo para listado'!$DE$153:$DG$274,MATCH($A264,'Hoja de Trabajo para listado'!$DE$153:$DE$1048576,0),MATCH((CUADRO!L$5&amp;$E264),'Hoja de Trabajo para listado'!$DE$151:$DG$151,0)),0)+IFERROR(INDEX('Hoja de Trabajo para listado'!$CD$155:$DC$1048576,MATCH($A264,'Hoja de Trabajo para listado'!$CD$155:$CD$1048576,0),MATCH((CUADRO!L$5&amp;$E264),'Hoja de Trabajo para listado'!$CD$151:$DC$151,0)),0)</f>
        <v>0</v>
      </c>
      <c r="M264" s="255">
        <f ca="1">+IFERROR(INDEX('Hoja de Trabajo para listado'!$A$155:$Z$1048576,MATCH($A264,'Hoja de Trabajo para listado'!$A$155:$A$1048576,0),MATCH((CUADRO!M$5&amp;$E264),'Hoja de Trabajo para listado'!$A$151:$Z$151,0)),0)+IFERROR(INDEX('Hoja de Trabajo para listado'!$AB$155:$BA$1048576,MATCH($A264,'Hoja de Trabajo para listado'!$AB$155:$AB$1048576,0),MATCH((CUADRO!M$5&amp;$E264),'Hoja de Trabajo para listado'!$AB$151:$BA$151,0)),0)+IFERROR(INDEX('Hoja de Trabajo para listado'!$BC$155:$CB$1048576,MATCH($A264,'Hoja de Trabajo para listado'!$BC$155:$BC$1048576,0),MATCH((CUADRO!M$5&amp;$E264),'Hoja de Trabajo para listado'!$BC$151:$CB$151,0)),0)+IFERROR(INDEX('Hoja de Trabajo para listado'!$DE$153:$DG$274,MATCH($A264,'Hoja de Trabajo para listado'!$DE$153:$DE$1048576,0),MATCH((CUADRO!M$5&amp;$E264),'Hoja de Trabajo para listado'!$DE$151:$DG$151,0)),0)+IFERROR(INDEX('Hoja de Trabajo para listado'!$CD$155:$DC$1048576,MATCH($A264,'Hoja de Trabajo para listado'!$CD$155:$CD$1048576,0),MATCH((CUADRO!M$5&amp;$E264),'Hoja de Trabajo para listado'!$CD$151:$DC$151,0)),0)</f>
        <v>0</v>
      </c>
      <c r="N264" s="255">
        <f ca="1">+IFERROR(INDEX('Hoja de Trabajo para listado'!$A$155:$Z$1048576,MATCH($A264,'Hoja de Trabajo para listado'!$A$155:$A$1048576,0),MATCH((CUADRO!N$5&amp;$E264),'Hoja de Trabajo para listado'!$A$151:$Z$151,0)),0)+IFERROR(INDEX('Hoja de Trabajo para listado'!$AB$155:$BA$1048576,MATCH($A264,'Hoja de Trabajo para listado'!$AB$155:$AB$1048576,0),MATCH((CUADRO!N$5&amp;$E264),'Hoja de Trabajo para listado'!$AB$151:$BA$151,0)),0)+IFERROR(INDEX('Hoja de Trabajo para listado'!$BC$155:$CB$1048576,MATCH($A264,'Hoja de Trabajo para listado'!$BC$155:$BC$1048576,0),MATCH((CUADRO!N$5&amp;$E264),'Hoja de Trabajo para listado'!$BC$151:$CB$151,0)),0)+IFERROR(INDEX('Hoja de Trabajo para listado'!$DE$153:$DG$274,MATCH($A264,'Hoja de Trabajo para listado'!$DE$153:$DE$1048576,0),MATCH((CUADRO!N$5&amp;$E264),'Hoja de Trabajo para listado'!$DE$151:$DG$151,0)),0)+IFERROR(INDEX('Hoja de Trabajo para listado'!$CD$155:$DC$1048576,MATCH($A264,'Hoja de Trabajo para listado'!$CD$155:$CD$1048576,0),MATCH((CUADRO!N$5&amp;$E264),'Hoja de Trabajo para listado'!$CD$151:$DC$151,0)),0)</f>
        <v>0</v>
      </c>
      <c r="O264" s="255">
        <f ca="1">+IFERROR(INDEX('Hoja de Trabajo para listado'!$A$155:$Z$1048576,MATCH($A264,'Hoja de Trabajo para listado'!$A$155:$A$1048576,0),MATCH((CUADRO!O$5&amp;$E264),'Hoja de Trabajo para listado'!$A$151:$Z$151,0)),0)+IFERROR(INDEX('Hoja de Trabajo para listado'!$AB$155:$BA$1048576,MATCH($A264,'Hoja de Trabajo para listado'!$AB$155:$AB$1048576,0),MATCH((CUADRO!O$5&amp;$E264),'Hoja de Trabajo para listado'!$AB$151:$BA$151,0)),0)+IFERROR(INDEX('Hoja de Trabajo para listado'!$BC$155:$CB$1048576,MATCH($A264,'Hoja de Trabajo para listado'!$BC$155:$BC$1048576,0),MATCH((CUADRO!O$5&amp;$E264),'Hoja de Trabajo para listado'!$BC$151:$CB$151,0)),0)+IFERROR(INDEX('Hoja de Trabajo para listado'!$DE$153:$DG$274,MATCH($A264,'Hoja de Trabajo para listado'!$DE$153:$DE$1048576,0),MATCH((CUADRO!O$5&amp;$E264),'Hoja de Trabajo para listado'!$DE$151:$DG$151,0)),0)+IFERROR(INDEX('Hoja de Trabajo para listado'!$CD$155:$DC$1048576,MATCH($A264,'Hoja de Trabajo para listado'!$CD$155:$CD$1048576,0),MATCH((CUADRO!O$5&amp;$E264),'Hoja de Trabajo para listado'!$CD$151:$DC$151,0)),0)</f>
        <v>0</v>
      </c>
      <c r="P264" s="255">
        <f ca="1">+IFERROR(INDEX('Hoja de Trabajo para listado'!$A$155:$Z$1048576,MATCH($A264,'Hoja de Trabajo para listado'!$A$155:$A$1048576,0),MATCH((CUADRO!P$5&amp;$E264),'Hoja de Trabajo para listado'!$A$151:$Z$151,0)),0)+IFERROR(INDEX('Hoja de Trabajo para listado'!$AB$155:$BA$1048576,MATCH($A264,'Hoja de Trabajo para listado'!$AB$155:$AB$1048576,0),MATCH((CUADRO!P$5&amp;$E264),'Hoja de Trabajo para listado'!$AB$151:$BA$151,0)),0)+IFERROR(INDEX('Hoja de Trabajo para listado'!$BC$155:$CB$1048576,MATCH($A264,'Hoja de Trabajo para listado'!$BC$155:$BC$1048576,0),MATCH((CUADRO!P$5&amp;$E264),'Hoja de Trabajo para listado'!$BC$151:$CB$151,0)),0)+IFERROR(INDEX('Hoja de Trabajo para listado'!$DE$153:$DG$274,MATCH($A264,'Hoja de Trabajo para listado'!$DE$153:$DE$1048576,0),MATCH((CUADRO!P$5&amp;$E264),'Hoja de Trabajo para listado'!$DE$151:$DG$151,0)),0)+IFERROR(INDEX('Hoja de Trabajo para listado'!$CD$155:$DC$1048576,MATCH($A264,'Hoja de Trabajo para listado'!$CD$155:$CD$1048576,0),MATCH((CUADRO!P$5&amp;$E264),'Hoja de Trabajo para listado'!$CD$151:$DC$151,0)),0)</f>
        <v>0</v>
      </c>
      <c r="Q264" s="255">
        <f ca="1">+IFERROR(INDEX('Hoja de Trabajo para listado'!$A$155:$Z$1048576,MATCH($A264,'Hoja de Trabajo para listado'!$A$155:$A$1048576,0),MATCH((CUADRO!Q$5&amp;$E264),'Hoja de Trabajo para listado'!$A$151:$Z$151,0)),0)+IFERROR(INDEX('Hoja de Trabajo para listado'!$AB$155:$BA$1048576,MATCH($A264,'Hoja de Trabajo para listado'!$AB$155:$AB$1048576,0),MATCH((CUADRO!Q$5&amp;$E264),'Hoja de Trabajo para listado'!$AB$151:$BA$151,0)),0)+IFERROR(INDEX('Hoja de Trabajo para listado'!$BC$155:$CB$1048576,MATCH($A264,'Hoja de Trabajo para listado'!$BC$155:$BC$1048576,0),MATCH((CUADRO!Q$5&amp;$E264),'Hoja de Trabajo para listado'!$BC$151:$CB$151,0)),0)+IFERROR(INDEX('Hoja de Trabajo para listado'!$DE$153:$DG$274,MATCH($A264,'Hoja de Trabajo para listado'!$DE$153:$DE$1048576,0),MATCH((CUADRO!Q$5&amp;$E264),'Hoja de Trabajo para listado'!$DE$151:$DG$151,0)),0)+IFERROR(INDEX('Hoja de Trabajo para listado'!$CD$155:$DC$1048576,MATCH($A264,'Hoja de Trabajo para listado'!$CD$155:$CD$1048576,0),MATCH((CUADRO!Q$5&amp;$E264),'Hoja de Trabajo para listado'!$CD$151:$DC$151,0)),0)</f>
        <v>0</v>
      </c>
      <c r="R264" s="255">
        <f t="shared" ca="1" si="8"/>
        <v>0</v>
      </c>
      <c r="S264" s="255"/>
      <c r="T264" s="255">
        <f ca="1">+T265</f>
        <v>9674.9500000000007</v>
      </c>
      <c r="U264" s="254">
        <f t="shared" si="9"/>
        <v>1</v>
      </c>
      <c r="V264" s="362" t="str">
        <f>+VLOOKUP(A264,bd_lista!$A$3:$E$590,5,FALSE)</f>
        <v>Instituciones Descentralizadas</v>
      </c>
      <c r="W264" s="361" t="str">
        <f>+V264</f>
        <v>Instituciones Descentralizadas</v>
      </c>
      <c r="X264" s="254">
        <f>+VLOOKUP(A264,[2]Sheet1!$A$13:$D$744,4,FALSE)</f>
        <v>76</v>
      </c>
      <c r="Y264" s="254" t="str">
        <f>+VLOOKUP(X264,bd_lista!$A$3:$C$590,3,FALSE)</f>
        <v>Ministerio de Minería y Metalurgia</v>
      </c>
      <c r="Z264" s="316">
        <f>+X264</f>
        <v>76</v>
      </c>
      <c r="AA264" s="348" t="str">
        <f>+Y264</f>
        <v>Ministerio de Minería y Metalurgia</v>
      </c>
    </row>
    <row r="265" spans="1:27" customFormat="1" ht="15" customHeight="1">
      <c r="A265" s="32">
        <v>234</v>
      </c>
      <c r="B265" s="307"/>
      <c r="C265" s="362" t="str">
        <f>+VLOOKUP(A265,bd_lista!$A$3:$C$590,3,FALSE)</f>
        <v xml:space="preserve">Servicio Geológico Minero </v>
      </c>
      <c r="D265" s="362"/>
      <c r="E265" s="362" t="s">
        <v>1314</v>
      </c>
      <c r="F265" s="257">
        <f ca="1">+IFERROR(INDEX('Hoja de Trabajo para listado'!$A$155:$Z$1048576,MATCH($A265,'Hoja de Trabajo para listado'!$A$155:$A$1048576,0),MATCH((CUADRO!F$5&amp;$E265),'Hoja de Trabajo para listado'!$A$151:$Z$151,0)),0)+IFERROR(INDEX('Hoja de Trabajo para listado'!$AB$155:$BA$1048576,MATCH($A265,'Hoja de Trabajo para listado'!$AB$155:$AB$1048576,0),MATCH((CUADRO!F$5&amp;$E265),'Hoja de Trabajo para listado'!$AB$151:$BA$151,0)),0)+IFERROR(INDEX('Hoja de Trabajo para listado'!$BC$155:$CB$1048576,MATCH($A265,'Hoja de Trabajo para listado'!$BC$155:$BC$1048576,0),MATCH((CUADRO!F$5&amp;$E265),'Hoja de Trabajo para listado'!$BC$151:$CB$151,0)),0)+IFERROR(INDEX('Hoja de Trabajo para listado'!$DE$153:$DG$274,MATCH($A265,'Hoja de Trabajo para listado'!$DE$153:$DE$1048576,0),MATCH((CUADRO!F$5&amp;$E265),'Hoja de Trabajo para listado'!$DE$151:$DG$151,0)),0)+IFERROR(INDEX('Hoja de Trabajo para listado'!$CD$155:$DC$1048576,MATCH($A265,'Hoja de Trabajo para listado'!$CD$155:$CD$1048576,0),MATCH((CUADRO!F$5&amp;$E265),'Hoja de Trabajo para listado'!$CD$151:$DC$151,0)),0)</f>
        <v>0</v>
      </c>
      <c r="G265" s="257">
        <f ca="1">+IFERROR(INDEX('Hoja de Trabajo para listado'!$A$155:$Z$1048576,MATCH($A265,'Hoja de Trabajo para listado'!$A$155:$A$1048576,0),MATCH((CUADRO!G$5&amp;$E265),'Hoja de Trabajo para listado'!$A$151:$Z$151,0)),0)+IFERROR(INDEX('Hoja de Trabajo para listado'!$AB$155:$BA$1048576,MATCH($A265,'Hoja de Trabajo para listado'!$AB$155:$AB$1048576,0),MATCH((CUADRO!G$5&amp;$E265),'Hoja de Trabajo para listado'!$AB$151:$BA$151,0)),0)+IFERROR(INDEX('Hoja de Trabajo para listado'!$BC$155:$CB$1048576,MATCH($A265,'Hoja de Trabajo para listado'!$BC$155:$BC$1048576,0),MATCH((CUADRO!G$5&amp;$E265),'Hoja de Trabajo para listado'!$BC$151:$CB$151,0)),0)+IFERROR(INDEX('Hoja de Trabajo para listado'!$DE$153:$DG$274,MATCH($A265,'Hoja de Trabajo para listado'!$DE$153:$DE$1048576,0),MATCH((CUADRO!G$5&amp;$E265),'Hoja de Trabajo para listado'!$DE$151:$DG$151,0)),0)+IFERROR(INDEX('Hoja de Trabajo para listado'!$CD$155:$DC$1048576,MATCH($A265,'Hoja de Trabajo para listado'!$CD$155:$CD$1048576,0),MATCH((CUADRO!G$5&amp;$E265),'Hoja de Trabajo para listado'!$CD$151:$DC$151,0)),0)</f>
        <v>0</v>
      </c>
      <c r="H265" s="257">
        <f ca="1">+IFERROR(INDEX('Hoja de Trabajo para listado'!$A$155:$Z$1048576,MATCH($A265,'Hoja de Trabajo para listado'!$A$155:$A$1048576,0),MATCH((CUADRO!H$5&amp;$E265),'Hoja de Trabajo para listado'!$A$151:$Z$151,0)),0)+IFERROR(INDEX('Hoja de Trabajo para listado'!$AB$155:$BA$1048576,MATCH($A265,'Hoja de Trabajo para listado'!$AB$155:$AB$1048576,0),MATCH((CUADRO!H$5&amp;$E265),'Hoja de Trabajo para listado'!$AB$151:$BA$151,0)),0)+IFERROR(INDEX('Hoja de Trabajo para listado'!$BC$155:$CB$1048576,MATCH($A265,'Hoja de Trabajo para listado'!$BC$155:$BC$1048576,0),MATCH((CUADRO!H$5&amp;$E265),'Hoja de Trabajo para listado'!$BC$151:$CB$151,0)),0)+IFERROR(INDEX('Hoja de Trabajo para listado'!$DE$153:$DG$274,MATCH($A265,'Hoja de Trabajo para listado'!$DE$153:$DE$1048576,0),MATCH((CUADRO!H$5&amp;$E265),'Hoja de Trabajo para listado'!$DE$151:$DG$151,0)),0)+IFERROR(INDEX('Hoja de Trabajo para listado'!$CD$155:$DC$1048576,MATCH($A265,'Hoja de Trabajo para listado'!$CD$155:$CD$1048576,0),MATCH((CUADRO!H$5&amp;$E265),'Hoja de Trabajo para listado'!$CD$151:$DC$151,0)),0)</f>
        <v>0</v>
      </c>
      <c r="I265" s="257">
        <f ca="1">+IFERROR(INDEX('Hoja de Trabajo para listado'!$A$155:$Z$1048576,MATCH($A265,'Hoja de Trabajo para listado'!$A$155:$A$1048576,0),MATCH((CUADRO!I$5&amp;$E265),'Hoja de Trabajo para listado'!$A$151:$Z$151,0)),0)+IFERROR(INDEX('Hoja de Trabajo para listado'!$AB$155:$BA$1048576,MATCH($A265,'Hoja de Trabajo para listado'!$AB$155:$AB$1048576,0),MATCH((CUADRO!I$5&amp;$E265),'Hoja de Trabajo para listado'!$AB$151:$BA$151,0)),0)+IFERROR(INDEX('Hoja de Trabajo para listado'!$BC$155:$CB$1048576,MATCH($A265,'Hoja de Trabajo para listado'!$BC$155:$BC$1048576,0),MATCH((CUADRO!I$5&amp;$E265),'Hoja de Trabajo para listado'!$BC$151:$CB$151,0)),0)+IFERROR(INDEX('Hoja de Trabajo para listado'!$DE$153:$DG$274,MATCH($A265,'Hoja de Trabajo para listado'!$DE$153:$DE$1048576,0),MATCH((CUADRO!I$5&amp;$E265),'Hoja de Trabajo para listado'!$DE$151:$DG$151,0)),0)+IFERROR(INDEX('Hoja de Trabajo para listado'!$CD$155:$DC$1048576,MATCH($A265,'Hoja de Trabajo para listado'!$CD$155:$CD$1048576,0),MATCH((CUADRO!I$5&amp;$E265),'Hoja de Trabajo para listado'!$CD$151:$DC$151,0)),0)</f>
        <v>0</v>
      </c>
      <c r="J265" s="257">
        <f ca="1">+IFERROR(INDEX('Hoja de Trabajo para listado'!$A$155:$Z$1048576,MATCH($A265,'Hoja de Trabajo para listado'!$A$155:$A$1048576,0),MATCH((CUADRO!J$5&amp;$E265),'Hoja de Trabajo para listado'!$A$151:$Z$151,0)),0)+IFERROR(INDEX('Hoja de Trabajo para listado'!$AB$155:$BA$1048576,MATCH($A265,'Hoja de Trabajo para listado'!$AB$155:$AB$1048576,0),MATCH((CUADRO!J$5&amp;$E265),'Hoja de Trabajo para listado'!$AB$151:$BA$151,0)),0)+IFERROR(INDEX('Hoja de Trabajo para listado'!$BC$155:$CB$1048576,MATCH($A265,'Hoja de Trabajo para listado'!$BC$155:$BC$1048576,0),MATCH((CUADRO!J$5&amp;$E265),'Hoja de Trabajo para listado'!$BC$151:$CB$151,0)),0)+IFERROR(INDEX('Hoja de Trabajo para listado'!$DE$153:$DG$274,MATCH($A265,'Hoja de Trabajo para listado'!$DE$153:$DE$1048576,0),MATCH((CUADRO!J$5&amp;$E265),'Hoja de Trabajo para listado'!$DE$151:$DG$151,0)),0)+IFERROR(INDEX('Hoja de Trabajo para listado'!$CD$155:$DC$1048576,MATCH($A265,'Hoja de Trabajo para listado'!$CD$155:$CD$1048576,0),MATCH((CUADRO!J$5&amp;$E265),'Hoja de Trabajo para listado'!$CD$151:$DC$151,0)),0)</f>
        <v>0</v>
      </c>
      <c r="K265" s="257">
        <f ca="1">+IFERROR(INDEX('Hoja de Trabajo para listado'!$A$155:$Z$1048576,MATCH($A265,'Hoja de Trabajo para listado'!$A$155:$A$1048576,0),MATCH((CUADRO!K$5&amp;$E265),'Hoja de Trabajo para listado'!$A$151:$Z$151,0)),0)+IFERROR(INDEX('Hoja de Trabajo para listado'!$AB$155:$BA$1048576,MATCH($A265,'Hoja de Trabajo para listado'!$AB$155:$AB$1048576,0),MATCH((CUADRO!K$5&amp;$E265),'Hoja de Trabajo para listado'!$AB$151:$BA$151,0)),0)+IFERROR(INDEX('Hoja de Trabajo para listado'!$BC$155:$CB$1048576,MATCH($A265,'Hoja de Trabajo para listado'!$BC$155:$BC$1048576,0),MATCH((CUADRO!K$5&amp;$E265),'Hoja de Trabajo para listado'!$BC$151:$CB$151,0)),0)+IFERROR(INDEX('Hoja de Trabajo para listado'!$DE$153:$DG$274,MATCH($A265,'Hoja de Trabajo para listado'!$DE$153:$DE$1048576,0),MATCH((CUADRO!K$5&amp;$E265),'Hoja de Trabajo para listado'!$DE$151:$DG$151,0)),0)+IFERROR(INDEX('Hoja de Trabajo para listado'!$CD$155:$DC$1048576,MATCH($A265,'Hoja de Trabajo para listado'!$CD$155:$CD$1048576,0),MATCH((CUADRO!K$5&amp;$E265),'Hoja de Trabajo para listado'!$CD$151:$DC$151,0)),0)</f>
        <v>0</v>
      </c>
      <c r="L265" s="257">
        <f ca="1">+IFERROR(INDEX('Hoja de Trabajo para listado'!$A$155:$Z$1048576,MATCH($A265,'Hoja de Trabajo para listado'!$A$155:$A$1048576,0),MATCH((CUADRO!L$5&amp;$E265),'Hoja de Trabajo para listado'!$A$151:$Z$151,0)),0)+IFERROR(INDEX('Hoja de Trabajo para listado'!$AB$155:$BA$1048576,MATCH($A265,'Hoja de Trabajo para listado'!$AB$155:$AB$1048576,0),MATCH((CUADRO!L$5&amp;$E265),'Hoja de Trabajo para listado'!$AB$151:$BA$151,0)),0)+IFERROR(INDEX('Hoja de Trabajo para listado'!$BC$155:$CB$1048576,MATCH($A265,'Hoja de Trabajo para listado'!$BC$155:$BC$1048576,0),MATCH((CUADRO!L$5&amp;$E265),'Hoja de Trabajo para listado'!$BC$151:$CB$151,0)),0)+IFERROR(INDEX('Hoja de Trabajo para listado'!$DE$153:$DG$274,MATCH($A265,'Hoja de Trabajo para listado'!$DE$153:$DE$1048576,0),MATCH((CUADRO!L$5&amp;$E265),'Hoja de Trabajo para listado'!$DE$151:$DG$151,0)),0)+IFERROR(INDEX('Hoja de Trabajo para listado'!$CD$155:$DC$1048576,MATCH($A265,'Hoja de Trabajo para listado'!$CD$155:$CD$1048576,0),MATCH((CUADRO!L$5&amp;$E265),'Hoja de Trabajo para listado'!$CD$151:$DC$151,0)),0)</f>
        <v>0</v>
      </c>
      <c r="M265" s="257">
        <f ca="1">+IFERROR(INDEX('Hoja de Trabajo para listado'!$A$155:$Z$1048576,MATCH($A265,'Hoja de Trabajo para listado'!$A$155:$A$1048576,0),MATCH((CUADRO!M$5&amp;$E265),'Hoja de Trabajo para listado'!$A$151:$Z$151,0)),0)+IFERROR(INDEX('Hoja de Trabajo para listado'!$AB$155:$BA$1048576,MATCH($A265,'Hoja de Trabajo para listado'!$AB$155:$AB$1048576,0),MATCH((CUADRO!M$5&amp;$E265),'Hoja de Trabajo para listado'!$AB$151:$BA$151,0)),0)+IFERROR(INDEX('Hoja de Trabajo para listado'!$BC$155:$CB$1048576,MATCH($A265,'Hoja de Trabajo para listado'!$BC$155:$BC$1048576,0),MATCH((CUADRO!M$5&amp;$E265),'Hoja de Trabajo para listado'!$BC$151:$CB$151,0)),0)+IFERROR(INDEX('Hoja de Trabajo para listado'!$DE$153:$DG$274,MATCH($A265,'Hoja de Trabajo para listado'!$DE$153:$DE$1048576,0),MATCH((CUADRO!M$5&amp;$E265),'Hoja de Trabajo para listado'!$DE$151:$DG$151,0)),0)+IFERROR(INDEX('Hoja de Trabajo para listado'!$CD$155:$DC$1048576,MATCH($A265,'Hoja de Trabajo para listado'!$CD$155:$CD$1048576,0),MATCH((CUADRO!M$5&amp;$E265),'Hoja de Trabajo para listado'!$CD$151:$DC$151,0)),0)</f>
        <v>0</v>
      </c>
      <c r="N265" s="257">
        <f ca="1">+IFERROR(INDEX('Hoja de Trabajo para listado'!$A$155:$Z$1048576,MATCH($A265,'Hoja de Trabajo para listado'!$A$155:$A$1048576,0),MATCH((CUADRO!N$5&amp;$E265),'Hoja de Trabajo para listado'!$A$151:$Z$151,0)),0)+IFERROR(INDEX('Hoja de Trabajo para listado'!$AB$155:$BA$1048576,MATCH($A265,'Hoja de Trabajo para listado'!$AB$155:$AB$1048576,0),MATCH((CUADRO!N$5&amp;$E265),'Hoja de Trabajo para listado'!$AB$151:$BA$151,0)),0)+IFERROR(INDEX('Hoja de Trabajo para listado'!$BC$155:$CB$1048576,MATCH($A265,'Hoja de Trabajo para listado'!$BC$155:$BC$1048576,0),MATCH((CUADRO!N$5&amp;$E265),'Hoja de Trabajo para listado'!$BC$151:$CB$151,0)),0)+IFERROR(INDEX('Hoja de Trabajo para listado'!$DE$153:$DG$274,MATCH($A265,'Hoja de Trabajo para listado'!$DE$153:$DE$1048576,0),MATCH((CUADRO!N$5&amp;$E265),'Hoja de Trabajo para listado'!$DE$151:$DG$151,0)),0)+IFERROR(INDEX('Hoja de Trabajo para listado'!$CD$155:$DC$1048576,MATCH($A265,'Hoja de Trabajo para listado'!$CD$155:$CD$1048576,0),MATCH((CUADRO!N$5&amp;$E265),'Hoja de Trabajo para listado'!$CD$151:$DC$151,0)),0)</f>
        <v>9674.9500000000007</v>
      </c>
      <c r="O265" s="257">
        <f ca="1">+IFERROR(INDEX('Hoja de Trabajo para listado'!$A$155:$Z$1048576,MATCH($A265,'Hoja de Trabajo para listado'!$A$155:$A$1048576,0),MATCH((CUADRO!O$5&amp;$E265),'Hoja de Trabajo para listado'!$A$151:$Z$151,0)),0)+IFERROR(INDEX('Hoja de Trabajo para listado'!$AB$155:$BA$1048576,MATCH($A265,'Hoja de Trabajo para listado'!$AB$155:$AB$1048576,0),MATCH((CUADRO!O$5&amp;$E265),'Hoja de Trabajo para listado'!$AB$151:$BA$151,0)),0)+IFERROR(INDEX('Hoja de Trabajo para listado'!$BC$155:$CB$1048576,MATCH($A265,'Hoja de Trabajo para listado'!$BC$155:$BC$1048576,0),MATCH((CUADRO!O$5&amp;$E265),'Hoja de Trabajo para listado'!$BC$151:$CB$151,0)),0)+IFERROR(INDEX('Hoja de Trabajo para listado'!$DE$153:$DG$274,MATCH($A265,'Hoja de Trabajo para listado'!$DE$153:$DE$1048576,0),MATCH((CUADRO!O$5&amp;$E265),'Hoja de Trabajo para listado'!$DE$151:$DG$151,0)),0)+IFERROR(INDEX('Hoja de Trabajo para listado'!$CD$155:$DC$1048576,MATCH($A265,'Hoja de Trabajo para listado'!$CD$155:$CD$1048576,0),MATCH((CUADRO!O$5&amp;$E265),'Hoja de Trabajo para listado'!$CD$151:$DC$151,0)),0)</f>
        <v>0</v>
      </c>
      <c r="P265" s="257">
        <f ca="1">+IFERROR(INDEX('Hoja de Trabajo para listado'!$A$155:$Z$1048576,MATCH($A265,'Hoja de Trabajo para listado'!$A$155:$A$1048576,0),MATCH((CUADRO!P$5&amp;$E265),'Hoja de Trabajo para listado'!$A$151:$Z$151,0)),0)+IFERROR(INDEX('Hoja de Trabajo para listado'!$AB$155:$BA$1048576,MATCH($A265,'Hoja de Trabajo para listado'!$AB$155:$AB$1048576,0),MATCH((CUADRO!P$5&amp;$E265),'Hoja de Trabajo para listado'!$AB$151:$BA$151,0)),0)+IFERROR(INDEX('Hoja de Trabajo para listado'!$BC$155:$CB$1048576,MATCH($A265,'Hoja de Trabajo para listado'!$BC$155:$BC$1048576,0),MATCH((CUADRO!P$5&amp;$E265),'Hoja de Trabajo para listado'!$BC$151:$CB$151,0)),0)+IFERROR(INDEX('Hoja de Trabajo para listado'!$DE$153:$DG$274,MATCH($A265,'Hoja de Trabajo para listado'!$DE$153:$DE$1048576,0),MATCH((CUADRO!P$5&amp;$E265),'Hoja de Trabajo para listado'!$DE$151:$DG$151,0)),0)+IFERROR(INDEX('Hoja de Trabajo para listado'!$CD$155:$DC$1048576,MATCH($A265,'Hoja de Trabajo para listado'!$CD$155:$CD$1048576,0),MATCH((CUADRO!P$5&amp;$E265),'Hoja de Trabajo para listado'!$CD$151:$DC$151,0)),0)</f>
        <v>0</v>
      </c>
      <c r="Q265" s="255">
        <f ca="1">+IFERROR(INDEX('Hoja de Trabajo para listado'!$A$155:$Z$1048576,MATCH($A265,'Hoja de Trabajo para listado'!$A$155:$A$1048576,0),MATCH((CUADRO!Q$5&amp;$E265),'Hoja de Trabajo para listado'!$A$151:$Z$151,0)),0)+IFERROR(INDEX('Hoja de Trabajo para listado'!$AB$155:$BA$1048576,MATCH($A265,'Hoja de Trabajo para listado'!$AB$155:$AB$1048576,0),MATCH((CUADRO!Q$5&amp;$E265),'Hoja de Trabajo para listado'!$AB$151:$BA$151,0)),0)+IFERROR(INDEX('Hoja de Trabajo para listado'!$BC$155:$CB$1048576,MATCH($A265,'Hoja de Trabajo para listado'!$BC$155:$BC$1048576,0),MATCH((CUADRO!Q$5&amp;$E265),'Hoja de Trabajo para listado'!$BC$151:$CB$151,0)),0)+IFERROR(INDEX('Hoja de Trabajo para listado'!$DE$153:$DG$274,MATCH($A265,'Hoja de Trabajo para listado'!$DE$153:$DE$1048576,0),MATCH((CUADRO!Q$5&amp;$E265),'Hoja de Trabajo para listado'!$DE$151:$DG$151,0)),0)+IFERROR(INDEX('Hoja de Trabajo para listado'!$CD$155:$DC$1048576,MATCH($A265,'Hoja de Trabajo para listado'!$CD$155:$CD$1048576,0),MATCH((CUADRO!Q$5&amp;$E265),'Hoja de Trabajo para listado'!$CD$151:$DC$151,0)),0)</f>
        <v>0</v>
      </c>
      <c r="R265" s="257">
        <f t="shared" ca="1" si="8"/>
        <v>9674.9500000000007</v>
      </c>
      <c r="S265" s="257">
        <f ca="1">+R264+R265</f>
        <v>9674.9500000000007</v>
      </c>
      <c r="T265" s="257">
        <f ca="1">+S265</f>
        <v>9674.9500000000007</v>
      </c>
      <c r="U265" s="256">
        <f t="shared" si="9"/>
        <v>2</v>
      </c>
      <c r="V265" s="362" t="str">
        <f>+VLOOKUP(A265,bd_lista!$A$3:$E$590,5,FALSE)</f>
        <v>Instituciones Descentralizadas</v>
      </c>
      <c r="W265" s="362"/>
      <c r="X265" s="254">
        <f>+VLOOKUP(A265,[2]Sheet1!$A$13:$D$744,4,FALSE)</f>
        <v>76</v>
      </c>
      <c r="Y265" s="254" t="str">
        <f>+VLOOKUP(X265,bd_lista!$A$3:$C$590,3,FALSE)</f>
        <v>Ministerio de Minería y Metalurgia</v>
      </c>
      <c r="Z265" s="314"/>
      <c r="AA265" s="350"/>
    </row>
    <row r="266" spans="1:27" ht="15" customHeight="1">
      <c r="A266" s="32">
        <v>249</v>
      </c>
      <c r="B266" s="306">
        <f>+A266</f>
        <v>249</v>
      </c>
      <c r="C266" s="259" t="str">
        <f>+VLOOKUP(A266,bd_lista!$A$3:$C$590,3,FALSE)</f>
        <v>Central de Abastecimiento y Suministros de Salud</v>
      </c>
      <c r="D266" s="361" t="str">
        <f>+C266</f>
        <v>Central de Abastecimiento y Suministros de Salud</v>
      </c>
      <c r="E266" s="259" t="s">
        <v>1313</v>
      </c>
      <c r="F266" s="255">
        <f ca="1">+IFERROR(INDEX('Hoja de Trabajo para listado'!$A$155:$Z$1048576,MATCH($A266,'Hoja de Trabajo para listado'!$A$155:$A$1048576,0),MATCH((CUADRO!F$5&amp;$E266),'Hoja de Trabajo para listado'!$A$151:$Z$151,0)),0)+IFERROR(INDEX('Hoja de Trabajo para listado'!$AB$155:$BA$1048576,MATCH($A266,'Hoja de Trabajo para listado'!$AB$155:$AB$1048576,0),MATCH((CUADRO!F$5&amp;$E266),'Hoja de Trabajo para listado'!$AB$151:$BA$151,0)),0)+IFERROR(INDEX('Hoja de Trabajo para listado'!$BC$155:$CB$1048576,MATCH($A266,'Hoja de Trabajo para listado'!$BC$155:$BC$1048576,0),MATCH((CUADRO!F$5&amp;$E266),'Hoja de Trabajo para listado'!$BC$151:$CB$151,0)),0)+IFERROR(INDEX('Hoja de Trabajo para listado'!$DE$153:$DG$274,MATCH($A266,'Hoja de Trabajo para listado'!$DE$153:$DE$1048576,0),MATCH((CUADRO!F$5&amp;$E266),'Hoja de Trabajo para listado'!$DE$151:$DG$151,0)),0)+IFERROR(INDEX('Hoja de Trabajo para listado'!$CD$155:$DC$1048576,MATCH($A266,'Hoja de Trabajo para listado'!$CD$155:$CD$1048576,0),MATCH((CUADRO!F$5&amp;$E266),'Hoja de Trabajo para listado'!$CD$151:$DC$151,0)),0)</f>
        <v>0</v>
      </c>
      <c r="G266" s="255">
        <f ca="1">+IFERROR(INDEX('Hoja de Trabajo para listado'!$A$155:$Z$1048576,MATCH($A266,'Hoja de Trabajo para listado'!$A$155:$A$1048576,0),MATCH((CUADRO!G$5&amp;$E266),'Hoja de Trabajo para listado'!$A$151:$Z$151,0)),0)+IFERROR(INDEX('Hoja de Trabajo para listado'!$AB$155:$BA$1048576,MATCH($A266,'Hoja de Trabajo para listado'!$AB$155:$AB$1048576,0),MATCH((CUADRO!G$5&amp;$E266),'Hoja de Trabajo para listado'!$AB$151:$BA$151,0)),0)+IFERROR(INDEX('Hoja de Trabajo para listado'!$BC$155:$CB$1048576,MATCH($A266,'Hoja de Trabajo para listado'!$BC$155:$BC$1048576,0),MATCH((CUADRO!G$5&amp;$E266),'Hoja de Trabajo para listado'!$BC$151:$CB$151,0)),0)+IFERROR(INDEX('Hoja de Trabajo para listado'!$DE$153:$DG$274,MATCH($A266,'Hoja de Trabajo para listado'!$DE$153:$DE$1048576,0),MATCH((CUADRO!G$5&amp;$E266),'Hoja de Trabajo para listado'!$DE$151:$DG$151,0)),0)+IFERROR(INDEX('Hoja de Trabajo para listado'!$CD$155:$DC$1048576,MATCH($A266,'Hoja de Trabajo para listado'!$CD$155:$CD$1048576,0),MATCH((CUADRO!G$5&amp;$E266),'Hoja de Trabajo para listado'!$CD$151:$DC$151,0)),0)</f>
        <v>0</v>
      </c>
      <c r="H266" s="255">
        <f ca="1">+IFERROR(INDEX('Hoja de Trabajo para listado'!$A$155:$Z$1048576,MATCH($A266,'Hoja de Trabajo para listado'!$A$155:$A$1048576,0),MATCH((CUADRO!H$5&amp;$E266),'Hoja de Trabajo para listado'!$A$151:$Z$151,0)),0)+IFERROR(INDEX('Hoja de Trabajo para listado'!$AB$155:$BA$1048576,MATCH($A266,'Hoja de Trabajo para listado'!$AB$155:$AB$1048576,0),MATCH((CUADRO!H$5&amp;$E266),'Hoja de Trabajo para listado'!$AB$151:$BA$151,0)),0)+IFERROR(INDEX('Hoja de Trabajo para listado'!$BC$155:$CB$1048576,MATCH($A266,'Hoja de Trabajo para listado'!$BC$155:$BC$1048576,0),MATCH((CUADRO!H$5&amp;$E266),'Hoja de Trabajo para listado'!$BC$151:$CB$151,0)),0)+IFERROR(INDEX('Hoja de Trabajo para listado'!$DE$153:$DG$274,MATCH($A266,'Hoja de Trabajo para listado'!$DE$153:$DE$1048576,0),MATCH((CUADRO!H$5&amp;$E266),'Hoja de Trabajo para listado'!$DE$151:$DG$151,0)),0)+IFERROR(INDEX('Hoja de Trabajo para listado'!$CD$155:$DC$1048576,MATCH($A266,'Hoja de Trabajo para listado'!$CD$155:$CD$1048576,0),MATCH((CUADRO!H$5&amp;$E266),'Hoja de Trabajo para listado'!$CD$151:$DC$151,0)),0)</f>
        <v>0</v>
      </c>
      <c r="I266" s="255">
        <f ca="1">+IFERROR(INDEX('Hoja de Trabajo para listado'!$A$155:$Z$1048576,MATCH($A266,'Hoja de Trabajo para listado'!$A$155:$A$1048576,0),MATCH((CUADRO!I$5&amp;$E266),'Hoja de Trabajo para listado'!$A$151:$Z$151,0)),0)+IFERROR(INDEX('Hoja de Trabajo para listado'!$AB$155:$BA$1048576,MATCH($A266,'Hoja de Trabajo para listado'!$AB$155:$AB$1048576,0),MATCH((CUADRO!I$5&amp;$E266),'Hoja de Trabajo para listado'!$AB$151:$BA$151,0)),0)+IFERROR(INDEX('Hoja de Trabajo para listado'!$BC$155:$CB$1048576,MATCH($A266,'Hoja de Trabajo para listado'!$BC$155:$BC$1048576,0),MATCH((CUADRO!I$5&amp;$E266),'Hoja de Trabajo para listado'!$BC$151:$CB$151,0)),0)+IFERROR(INDEX('Hoja de Trabajo para listado'!$DE$153:$DG$274,MATCH($A266,'Hoja de Trabajo para listado'!$DE$153:$DE$1048576,0),MATCH((CUADRO!I$5&amp;$E266),'Hoja de Trabajo para listado'!$DE$151:$DG$151,0)),0)+IFERROR(INDEX('Hoja de Trabajo para listado'!$CD$155:$DC$1048576,MATCH($A266,'Hoja de Trabajo para listado'!$CD$155:$CD$1048576,0),MATCH((CUADRO!I$5&amp;$E266),'Hoja de Trabajo para listado'!$CD$151:$DC$151,0)),0)</f>
        <v>0</v>
      </c>
      <c r="J266" s="255">
        <f ca="1">+IFERROR(INDEX('Hoja de Trabajo para listado'!$A$155:$Z$1048576,MATCH($A266,'Hoja de Trabajo para listado'!$A$155:$A$1048576,0),MATCH((CUADRO!J$5&amp;$E266),'Hoja de Trabajo para listado'!$A$151:$Z$151,0)),0)+IFERROR(INDEX('Hoja de Trabajo para listado'!$AB$155:$BA$1048576,MATCH($A266,'Hoja de Trabajo para listado'!$AB$155:$AB$1048576,0),MATCH((CUADRO!J$5&amp;$E266),'Hoja de Trabajo para listado'!$AB$151:$BA$151,0)),0)+IFERROR(INDEX('Hoja de Trabajo para listado'!$BC$155:$CB$1048576,MATCH($A266,'Hoja de Trabajo para listado'!$BC$155:$BC$1048576,0),MATCH((CUADRO!J$5&amp;$E266),'Hoja de Trabajo para listado'!$BC$151:$CB$151,0)),0)+IFERROR(INDEX('Hoja de Trabajo para listado'!$DE$153:$DG$274,MATCH($A266,'Hoja de Trabajo para listado'!$DE$153:$DE$1048576,0),MATCH((CUADRO!J$5&amp;$E266),'Hoja de Trabajo para listado'!$DE$151:$DG$151,0)),0)+IFERROR(INDEX('Hoja de Trabajo para listado'!$CD$155:$DC$1048576,MATCH($A266,'Hoja de Trabajo para listado'!$CD$155:$CD$1048576,0),MATCH((CUADRO!J$5&amp;$E266),'Hoja de Trabajo para listado'!$CD$151:$DC$151,0)),0)</f>
        <v>0</v>
      </c>
      <c r="K266" s="255">
        <f ca="1">+IFERROR(INDEX('Hoja de Trabajo para listado'!$A$155:$Z$1048576,MATCH($A266,'Hoja de Trabajo para listado'!$A$155:$A$1048576,0),MATCH((CUADRO!K$5&amp;$E266),'Hoja de Trabajo para listado'!$A$151:$Z$151,0)),0)+IFERROR(INDEX('Hoja de Trabajo para listado'!$AB$155:$BA$1048576,MATCH($A266,'Hoja de Trabajo para listado'!$AB$155:$AB$1048576,0),MATCH((CUADRO!K$5&amp;$E266),'Hoja de Trabajo para listado'!$AB$151:$BA$151,0)),0)+IFERROR(INDEX('Hoja de Trabajo para listado'!$BC$155:$CB$1048576,MATCH($A266,'Hoja de Trabajo para listado'!$BC$155:$BC$1048576,0),MATCH((CUADRO!K$5&amp;$E266),'Hoja de Trabajo para listado'!$BC$151:$CB$151,0)),0)+IFERROR(INDEX('Hoja de Trabajo para listado'!$DE$153:$DG$274,MATCH($A266,'Hoja de Trabajo para listado'!$DE$153:$DE$1048576,0),MATCH((CUADRO!K$5&amp;$E266),'Hoja de Trabajo para listado'!$DE$151:$DG$151,0)),0)+IFERROR(INDEX('Hoja de Trabajo para listado'!$CD$155:$DC$1048576,MATCH($A266,'Hoja de Trabajo para listado'!$CD$155:$CD$1048576,0),MATCH((CUADRO!K$5&amp;$E266),'Hoja de Trabajo para listado'!$CD$151:$DC$151,0)),0)</f>
        <v>0</v>
      </c>
      <c r="L266" s="255">
        <f ca="1">+IFERROR(INDEX('Hoja de Trabajo para listado'!$A$155:$Z$1048576,MATCH($A266,'Hoja de Trabajo para listado'!$A$155:$A$1048576,0),MATCH((CUADRO!L$5&amp;$E266),'Hoja de Trabajo para listado'!$A$151:$Z$151,0)),0)+IFERROR(INDEX('Hoja de Trabajo para listado'!$AB$155:$BA$1048576,MATCH($A266,'Hoja de Trabajo para listado'!$AB$155:$AB$1048576,0),MATCH((CUADRO!L$5&amp;$E266),'Hoja de Trabajo para listado'!$AB$151:$BA$151,0)),0)+IFERROR(INDEX('Hoja de Trabajo para listado'!$BC$155:$CB$1048576,MATCH($A266,'Hoja de Trabajo para listado'!$BC$155:$BC$1048576,0),MATCH((CUADRO!L$5&amp;$E266),'Hoja de Trabajo para listado'!$BC$151:$CB$151,0)),0)+IFERROR(INDEX('Hoja de Trabajo para listado'!$DE$153:$DG$274,MATCH($A266,'Hoja de Trabajo para listado'!$DE$153:$DE$1048576,0),MATCH((CUADRO!L$5&amp;$E266),'Hoja de Trabajo para listado'!$DE$151:$DG$151,0)),0)+IFERROR(INDEX('Hoja de Trabajo para listado'!$CD$155:$DC$1048576,MATCH($A266,'Hoja de Trabajo para listado'!$CD$155:$CD$1048576,0),MATCH((CUADRO!L$5&amp;$E266),'Hoja de Trabajo para listado'!$CD$151:$DC$151,0)),0)</f>
        <v>0</v>
      </c>
      <c r="M266" s="255">
        <f ca="1">+IFERROR(INDEX('Hoja de Trabajo para listado'!$A$155:$Z$1048576,MATCH($A266,'Hoja de Trabajo para listado'!$A$155:$A$1048576,0),MATCH((CUADRO!M$5&amp;$E266),'Hoja de Trabajo para listado'!$A$151:$Z$151,0)),0)+IFERROR(INDEX('Hoja de Trabajo para listado'!$AB$155:$BA$1048576,MATCH($A266,'Hoja de Trabajo para listado'!$AB$155:$AB$1048576,0),MATCH((CUADRO!M$5&amp;$E266),'Hoja de Trabajo para listado'!$AB$151:$BA$151,0)),0)+IFERROR(INDEX('Hoja de Trabajo para listado'!$BC$155:$CB$1048576,MATCH($A266,'Hoja de Trabajo para listado'!$BC$155:$BC$1048576,0),MATCH((CUADRO!M$5&amp;$E266),'Hoja de Trabajo para listado'!$BC$151:$CB$151,0)),0)+IFERROR(INDEX('Hoja de Trabajo para listado'!$DE$153:$DG$274,MATCH($A266,'Hoja de Trabajo para listado'!$DE$153:$DE$1048576,0),MATCH((CUADRO!M$5&amp;$E266),'Hoja de Trabajo para listado'!$DE$151:$DG$151,0)),0)+IFERROR(INDEX('Hoja de Trabajo para listado'!$CD$155:$DC$1048576,MATCH($A266,'Hoja de Trabajo para listado'!$CD$155:$CD$1048576,0),MATCH((CUADRO!M$5&amp;$E266),'Hoja de Trabajo para listado'!$CD$151:$DC$151,0)),0)</f>
        <v>0</v>
      </c>
      <c r="N266" s="255">
        <f ca="1">+IFERROR(INDEX('Hoja de Trabajo para listado'!$A$155:$Z$1048576,MATCH($A266,'Hoja de Trabajo para listado'!$A$155:$A$1048576,0),MATCH((CUADRO!N$5&amp;$E266),'Hoja de Trabajo para listado'!$A$151:$Z$151,0)),0)+IFERROR(INDEX('Hoja de Trabajo para listado'!$AB$155:$BA$1048576,MATCH($A266,'Hoja de Trabajo para listado'!$AB$155:$AB$1048576,0),MATCH((CUADRO!N$5&amp;$E266),'Hoja de Trabajo para listado'!$AB$151:$BA$151,0)),0)+IFERROR(INDEX('Hoja de Trabajo para listado'!$BC$155:$CB$1048576,MATCH($A266,'Hoja de Trabajo para listado'!$BC$155:$BC$1048576,0),MATCH((CUADRO!N$5&amp;$E266),'Hoja de Trabajo para listado'!$BC$151:$CB$151,0)),0)+IFERROR(INDEX('Hoja de Trabajo para listado'!$DE$153:$DG$274,MATCH($A266,'Hoja de Trabajo para listado'!$DE$153:$DE$1048576,0),MATCH((CUADRO!N$5&amp;$E266),'Hoja de Trabajo para listado'!$DE$151:$DG$151,0)),0)+IFERROR(INDEX('Hoja de Trabajo para listado'!$CD$155:$DC$1048576,MATCH($A266,'Hoja de Trabajo para listado'!$CD$155:$CD$1048576,0),MATCH((CUADRO!N$5&amp;$E266),'Hoja de Trabajo para listado'!$CD$151:$DC$151,0)),0)</f>
        <v>0</v>
      </c>
      <c r="O266" s="255">
        <f ca="1">+IFERROR(INDEX('Hoja de Trabajo para listado'!$A$155:$Z$1048576,MATCH($A266,'Hoja de Trabajo para listado'!$A$155:$A$1048576,0),MATCH((CUADRO!O$5&amp;$E266),'Hoja de Trabajo para listado'!$A$151:$Z$151,0)),0)+IFERROR(INDEX('Hoja de Trabajo para listado'!$AB$155:$BA$1048576,MATCH($A266,'Hoja de Trabajo para listado'!$AB$155:$AB$1048576,0),MATCH((CUADRO!O$5&amp;$E266),'Hoja de Trabajo para listado'!$AB$151:$BA$151,0)),0)+IFERROR(INDEX('Hoja de Trabajo para listado'!$BC$155:$CB$1048576,MATCH($A266,'Hoja de Trabajo para listado'!$BC$155:$BC$1048576,0),MATCH((CUADRO!O$5&amp;$E266),'Hoja de Trabajo para listado'!$BC$151:$CB$151,0)),0)+IFERROR(INDEX('Hoja de Trabajo para listado'!$DE$153:$DG$274,MATCH($A266,'Hoja de Trabajo para listado'!$DE$153:$DE$1048576,0),MATCH((CUADRO!O$5&amp;$E266),'Hoja de Trabajo para listado'!$DE$151:$DG$151,0)),0)+IFERROR(INDEX('Hoja de Trabajo para listado'!$CD$155:$DC$1048576,MATCH($A266,'Hoja de Trabajo para listado'!$CD$155:$CD$1048576,0),MATCH((CUADRO!O$5&amp;$E266),'Hoja de Trabajo para listado'!$CD$151:$DC$151,0)),0)</f>
        <v>0</v>
      </c>
      <c r="P266" s="255">
        <f ca="1">+IFERROR(INDEX('Hoja de Trabajo para listado'!$A$155:$Z$1048576,MATCH($A266,'Hoja de Trabajo para listado'!$A$155:$A$1048576,0),MATCH((CUADRO!P$5&amp;$E266),'Hoja de Trabajo para listado'!$A$151:$Z$151,0)),0)+IFERROR(INDEX('Hoja de Trabajo para listado'!$AB$155:$BA$1048576,MATCH($A266,'Hoja de Trabajo para listado'!$AB$155:$AB$1048576,0),MATCH((CUADRO!P$5&amp;$E266),'Hoja de Trabajo para listado'!$AB$151:$BA$151,0)),0)+IFERROR(INDEX('Hoja de Trabajo para listado'!$BC$155:$CB$1048576,MATCH($A266,'Hoja de Trabajo para listado'!$BC$155:$BC$1048576,0),MATCH((CUADRO!P$5&amp;$E266),'Hoja de Trabajo para listado'!$BC$151:$CB$151,0)),0)+IFERROR(INDEX('Hoja de Trabajo para listado'!$DE$153:$DG$274,MATCH($A266,'Hoja de Trabajo para listado'!$DE$153:$DE$1048576,0),MATCH((CUADRO!P$5&amp;$E266),'Hoja de Trabajo para listado'!$DE$151:$DG$151,0)),0)+IFERROR(INDEX('Hoja de Trabajo para listado'!$CD$155:$DC$1048576,MATCH($A266,'Hoja de Trabajo para listado'!$CD$155:$CD$1048576,0),MATCH((CUADRO!P$5&amp;$E266),'Hoja de Trabajo para listado'!$CD$151:$DC$151,0)),0)</f>
        <v>0</v>
      </c>
      <c r="Q266" s="255">
        <f ca="1">+IFERROR(INDEX('Hoja de Trabajo para listado'!$A$155:$Z$1048576,MATCH($A266,'Hoja de Trabajo para listado'!$A$155:$A$1048576,0),MATCH((CUADRO!Q$5&amp;$E266),'Hoja de Trabajo para listado'!$A$151:$Z$151,0)),0)+IFERROR(INDEX('Hoja de Trabajo para listado'!$AB$155:$BA$1048576,MATCH($A266,'Hoja de Trabajo para listado'!$AB$155:$AB$1048576,0),MATCH((CUADRO!Q$5&amp;$E266),'Hoja de Trabajo para listado'!$AB$151:$BA$151,0)),0)+IFERROR(INDEX('Hoja de Trabajo para listado'!$BC$155:$CB$1048576,MATCH($A266,'Hoja de Trabajo para listado'!$BC$155:$BC$1048576,0),MATCH((CUADRO!Q$5&amp;$E266),'Hoja de Trabajo para listado'!$BC$151:$CB$151,0)),0)+IFERROR(INDEX('Hoja de Trabajo para listado'!$DE$153:$DG$274,MATCH($A266,'Hoja de Trabajo para listado'!$DE$153:$DE$1048576,0),MATCH((CUADRO!Q$5&amp;$E266),'Hoja de Trabajo para listado'!$DE$151:$DG$151,0)),0)+IFERROR(INDEX('Hoja de Trabajo para listado'!$CD$155:$DC$1048576,MATCH($A266,'Hoja de Trabajo para listado'!$CD$155:$CD$1048576,0),MATCH((CUADRO!Q$5&amp;$E266),'Hoja de Trabajo para listado'!$CD$151:$DC$151,0)),0)</f>
        <v>0</v>
      </c>
      <c r="R266" s="255">
        <f t="shared" ca="1" si="8"/>
        <v>0</v>
      </c>
      <c r="S266" s="255"/>
      <c r="T266" s="255">
        <f ca="1">+T267</f>
        <v>6428.6799999999994</v>
      </c>
      <c r="U266" s="254">
        <f t="shared" si="9"/>
        <v>1</v>
      </c>
      <c r="V266" s="362" t="str">
        <f>+VLOOKUP(A266,bd_lista!$A$3:$E$590,5,FALSE)</f>
        <v>Instituciones Descentralizadas</v>
      </c>
      <c r="W266" s="361" t="str">
        <f>+V266</f>
        <v>Instituciones Descentralizadas</v>
      </c>
      <c r="X266" s="254">
        <f>+VLOOKUP(A266,[2]Sheet1!$A$13:$D$744,4,FALSE)</f>
        <v>46</v>
      </c>
      <c r="Y266" s="254" t="str">
        <f>+VLOOKUP(X266,bd_lista!$A$3:$C$590,3,FALSE)</f>
        <v>Ministerio de Salud y Deportes</v>
      </c>
      <c r="Z266" s="316">
        <f>+X266</f>
        <v>46</v>
      </c>
      <c r="AA266" s="348" t="str">
        <f>+Y266</f>
        <v>Ministerio de Salud y Deportes</v>
      </c>
    </row>
    <row r="267" spans="1:27" ht="15" customHeight="1">
      <c r="A267" s="32">
        <v>249</v>
      </c>
      <c r="B267" s="307"/>
      <c r="C267" s="362" t="str">
        <f>+VLOOKUP(A267,bd_lista!$A$3:$C$590,3,FALSE)</f>
        <v>Central de Abastecimiento y Suministros de Salud</v>
      </c>
      <c r="D267" s="362"/>
      <c r="E267" s="362" t="s">
        <v>1314</v>
      </c>
      <c r="F267" s="257">
        <f ca="1">+IFERROR(INDEX('Hoja de Trabajo para listado'!$A$155:$Z$1048576,MATCH($A267,'Hoja de Trabajo para listado'!$A$155:$A$1048576,0),MATCH((CUADRO!F$5&amp;$E267),'Hoja de Trabajo para listado'!$A$151:$Z$151,0)),0)+IFERROR(INDEX('Hoja de Trabajo para listado'!$AB$155:$BA$1048576,MATCH($A267,'Hoja de Trabajo para listado'!$AB$155:$AB$1048576,0),MATCH((CUADRO!F$5&amp;$E267),'Hoja de Trabajo para listado'!$AB$151:$BA$151,0)),0)+IFERROR(INDEX('Hoja de Trabajo para listado'!$BC$155:$CB$1048576,MATCH($A267,'Hoja de Trabajo para listado'!$BC$155:$BC$1048576,0),MATCH((CUADRO!F$5&amp;$E267),'Hoja de Trabajo para listado'!$BC$151:$CB$151,0)),0)+IFERROR(INDEX('Hoja de Trabajo para listado'!$DE$153:$DG$274,MATCH($A267,'Hoja de Trabajo para listado'!$DE$153:$DE$1048576,0),MATCH((CUADRO!F$5&amp;$E267),'Hoja de Trabajo para listado'!$DE$151:$DG$151,0)),0)+IFERROR(INDEX('Hoja de Trabajo para listado'!$CD$155:$DC$1048576,MATCH($A267,'Hoja de Trabajo para listado'!$CD$155:$CD$1048576,0),MATCH((CUADRO!F$5&amp;$E267),'Hoja de Trabajo para listado'!$CD$151:$DC$151,0)),0)</f>
        <v>0</v>
      </c>
      <c r="G267" s="257">
        <f ca="1">+IFERROR(INDEX('Hoja de Trabajo para listado'!$A$155:$Z$1048576,MATCH($A267,'Hoja de Trabajo para listado'!$A$155:$A$1048576,0),MATCH((CUADRO!G$5&amp;$E267),'Hoja de Trabajo para listado'!$A$151:$Z$151,0)),0)+IFERROR(INDEX('Hoja de Trabajo para listado'!$AB$155:$BA$1048576,MATCH($A267,'Hoja de Trabajo para listado'!$AB$155:$AB$1048576,0),MATCH((CUADRO!G$5&amp;$E267),'Hoja de Trabajo para listado'!$AB$151:$BA$151,0)),0)+IFERROR(INDEX('Hoja de Trabajo para listado'!$BC$155:$CB$1048576,MATCH($A267,'Hoja de Trabajo para listado'!$BC$155:$BC$1048576,0),MATCH((CUADRO!G$5&amp;$E267),'Hoja de Trabajo para listado'!$BC$151:$CB$151,0)),0)+IFERROR(INDEX('Hoja de Trabajo para listado'!$DE$153:$DG$274,MATCH($A267,'Hoja de Trabajo para listado'!$DE$153:$DE$1048576,0),MATCH((CUADRO!G$5&amp;$E267),'Hoja de Trabajo para listado'!$DE$151:$DG$151,0)),0)+IFERROR(INDEX('Hoja de Trabajo para listado'!$CD$155:$DC$1048576,MATCH($A267,'Hoja de Trabajo para listado'!$CD$155:$CD$1048576,0),MATCH((CUADRO!G$5&amp;$E267),'Hoja de Trabajo para listado'!$CD$151:$DC$151,0)),0)</f>
        <v>0</v>
      </c>
      <c r="H267" s="257">
        <f ca="1">+IFERROR(INDEX('Hoja de Trabajo para listado'!$A$155:$Z$1048576,MATCH($A267,'Hoja de Trabajo para listado'!$A$155:$A$1048576,0),MATCH((CUADRO!H$5&amp;$E267),'Hoja de Trabajo para listado'!$A$151:$Z$151,0)),0)+IFERROR(INDEX('Hoja de Trabajo para listado'!$AB$155:$BA$1048576,MATCH($A267,'Hoja de Trabajo para listado'!$AB$155:$AB$1048576,0),MATCH((CUADRO!H$5&amp;$E267),'Hoja de Trabajo para listado'!$AB$151:$BA$151,0)),0)+IFERROR(INDEX('Hoja de Trabajo para listado'!$BC$155:$CB$1048576,MATCH($A267,'Hoja de Trabajo para listado'!$BC$155:$BC$1048576,0),MATCH((CUADRO!H$5&amp;$E267),'Hoja de Trabajo para listado'!$BC$151:$CB$151,0)),0)+IFERROR(INDEX('Hoja de Trabajo para listado'!$DE$153:$DG$274,MATCH($A267,'Hoja de Trabajo para listado'!$DE$153:$DE$1048576,0),MATCH((CUADRO!H$5&amp;$E267),'Hoja de Trabajo para listado'!$DE$151:$DG$151,0)),0)+IFERROR(INDEX('Hoja de Trabajo para listado'!$CD$155:$DC$1048576,MATCH($A267,'Hoja de Trabajo para listado'!$CD$155:$CD$1048576,0),MATCH((CUADRO!H$5&amp;$E267),'Hoja de Trabajo para listado'!$CD$151:$DC$151,0)),0)</f>
        <v>0</v>
      </c>
      <c r="I267" s="257">
        <f ca="1">+IFERROR(INDEX('Hoja de Trabajo para listado'!$A$155:$Z$1048576,MATCH($A267,'Hoja de Trabajo para listado'!$A$155:$A$1048576,0),MATCH((CUADRO!I$5&amp;$E267),'Hoja de Trabajo para listado'!$A$151:$Z$151,0)),0)+IFERROR(INDEX('Hoja de Trabajo para listado'!$AB$155:$BA$1048576,MATCH($A267,'Hoja de Trabajo para listado'!$AB$155:$AB$1048576,0),MATCH((CUADRO!I$5&amp;$E267),'Hoja de Trabajo para listado'!$AB$151:$BA$151,0)),0)+IFERROR(INDEX('Hoja de Trabajo para listado'!$BC$155:$CB$1048576,MATCH($A267,'Hoja de Trabajo para listado'!$BC$155:$BC$1048576,0),MATCH((CUADRO!I$5&amp;$E267),'Hoja de Trabajo para listado'!$BC$151:$CB$151,0)),0)+IFERROR(INDEX('Hoja de Trabajo para listado'!$DE$153:$DG$274,MATCH($A267,'Hoja de Trabajo para listado'!$DE$153:$DE$1048576,0),MATCH((CUADRO!I$5&amp;$E267),'Hoja de Trabajo para listado'!$DE$151:$DG$151,0)),0)+IFERROR(INDEX('Hoja de Trabajo para listado'!$CD$155:$DC$1048576,MATCH($A267,'Hoja de Trabajo para listado'!$CD$155:$CD$1048576,0),MATCH((CUADRO!I$5&amp;$E267),'Hoja de Trabajo para listado'!$CD$151:$DC$151,0)),0)</f>
        <v>0</v>
      </c>
      <c r="J267" s="257">
        <f ca="1">+IFERROR(INDEX('Hoja de Trabajo para listado'!$A$155:$Z$1048576,MATCH($A267,'Hoja de Trabajo para listado'!$A$155:$A$1048576,0),MATCH((CUADRO!J$5&amp;$E267),'Hoja de Trabajo para listado'!$A$151:$Z$151,0)),0)+IFERROR(INDEX('Hoja de Trabajo para listado'!$AB$155:$BA$1048576,MATCH($A267,'Hoja de Trabajo para listado'!$AB$155:$AB$1048576,0),MATCH((CUADRO!J$5&amp;$E267),'Hoja de Trabajo para listado'!$AB$151:$BA$151,0)),0)+IFERROR(INDEX('Hoja de Trabajo para listado'!$BC$155:$CB$1048576,MATCH($A267,'Hoja de Trabajo para listado'!$BC$155:$BC$1048576,0),MATCH((CUADRO!J$5&amp;$E267),'Hoja de Trabajo para listado'!$BC$151:$CB$151,0)),0)+IFERROR(INDEX('Hoja de Trabajo para listado'!$DE$153:$DG$274,MATCH($A267,'Hoja de Trabajo para listado'!$DE$153:$DE$1048576,0),MATCH((CUADRO!J$5&amp;$E267),'Hoja de Trabajo para listado'!$DE$151:$DG$151,0)),0)+IFERROR(INDEX('Hoja de Trabajo para listado'!$CD$155:$DC$1048576,MATCH($A267,'Hoja de Trabajo para listado'!$CD$155:$CD$1048576,0),MATCH((CUADRO!J$5&amp;$E267),'Hoja de Trabajo para listado'!$CD$151:$DC$151,0)),0)</f>
        <v>0</v>
      </c>
      <c r="K267" s="257">
        <f ca="1">+IFERROR(INDEX('Hoja de Trabajo para listado'!$A$155:$Z$1048576,MATCH($A267,'Hoja de Trabajo para listado'!$A$155:$A$1048576,0),MATCH((CUADRO!K$5&amp;$E267),'Hoja de Trabajo para listado'!$A$151:$Z$151,0)),0)+IFERROR(INDEX('Hoja de Trabajo para listado'!$AB$155:$BA$1048576,MATCH($A267,'Hoja de Trabajo para listado'!$AB$155:$AB$1048576,0),MATCH((CUADRO!K$5&amp;$E267),'Hoja de Trabajo para listado'!$AB$151:$BA$151,0)),0)+IFERROR(INDEX('Hoja de Trabajo para listado'!$BC$155:$CB$1048576,MATCH($A267,'Hoja de Trabajo para listado'!$BC$155:$BC$1048576,0),MATCH((CUADRO!K$5&amp;$E267),'Hoja de Trabajo para listado'!$BC$151:$CB$151,0)),0)+IFERROR(INDEX('Hoja de Trabajo para listado'!$DE$153:$DG$274,MATCH($A267,'Hoja de Trabajo para listado'!$DE$153:$DE$1048576,0),MATCH((CUADRO!K$5&amp;$E267),'Hoja de Trabajo para listado'!$DE$151:$DG$151,0)),0)+IFERROR(INDEX('Hoja de Trabajo para listado'!$CD$155:$DC$1048576,MATCH($A267,'Hoja de Trabajo para listado'!$CD$155:$CD$1048576,0),MATCH((CUADRO!K$5&amp;$E267),'Hoja de Trabajo para listado'!$CD$151:$DC$151,0)),0)</f>
        <v>0</v>
      </c>
      <c r="L267" s="257">
        <f ca="1">+IFERROR(INDEX('Hoja de Trabajo para listado'!$A$155:$Z$1048576,MATCH($A267,'Hoja de Trabajo para listado'!$A$155:$A$1048576,0),MATCH((CUADRO!L$5&amp;$E267),'Hoja de Trabajo para listado'!$A$151:$Z$151,0)),0)+IFERROR(INDEX('Hoja de Trabajo para listado'!$AB$155:$BA$1048576,MATCH($A267,'Hoja de Trabajo para listado'!$AB$155:$AB$1048576,0),MATCH((CUADRO!L$5&amp;$E267),'Hoja de Trabajo para listado'!$AB$151:$BA$151,0)),0)+IFERROR(INDEX('Hoja de Trabajo para listado'!$BC$155:$CB$1048576,MATCH($A267,'Hoja de Trabajo para listado'!$BC$155:$BC$1048576,0),MATCH((CUADRO!L$5&amp;$E267),'Hoja de Trabajo para listado'!$BC$151:$CB$151,0)),0)+IFERROR(INDEX('Hoja de Trabajo para listado'!$DE$153:$DG$274,MATCH($A267,'Hoja de Trabajo para listado'!$DE$153:$DE$1048576,0),MATCH((CUADRO!L$5&amp;$E267),'Hoja de Trabajo para listado'!$DE$151:$DG$151,0)),0)+IFERROR(INDEX('Hoja de Trabajo para listado'!$CD$155:$DC$1048576,MATCH($A267,'Hoja de Trabajo para listado'!$CD$155:$CD$1048576,0),MATCH((CUADRO!L$5&amp;$E267),'Hoja de Trabajo para listado'!$CD$151:$DC$151,0)),0)</f>
        <v>0</v>
      </c>
      <c r="M267" s="257">
        <f ca="1">+IFERROR(INDEX('Hoja de Trabajo para listado'!$A$155:$Z$1048576,MATCH($A267,'Hoja de Trabajo para listado'!$A$155:$A$1048576,0),MATCH((CUADRO!M$5&amp;$E267),'Hoja de Trabajo para listado'!$A$151:$Z$151,0)),0)+IFERROR(INDEX('Hoja de Trabajo para listado'!$AB$155:$BA$1048576,MATCH($A267,'Hoja de Trabajo para listado'!$AB$155:$AB$1048576,0),MATCH((CUADRO!M$5&amp;$E267),'Hoja de Trabajo para listado'!$AB$151:$BA$151,0)),0)+IFERROR(INDEX('Hoja de Trabajo para listado'!$BC$155:$CB$1048576,MATCH($A267,'Hoja de Trabajo para listado'!$BC$155:$BC$1048576,0),MATCH((CUADRO!M$5&amp;$E267),'Hoja de Trabajo para listado'!$BC$151:$CB$151,0)),0)+IFERROR(INDEX('Hoja de Trabajo para listado'!$DE$153:$DG$274,MATCH($A267,'Hoja de Trabajo para listado'!$DE$153:$DE$1048576,0),MATCH((CUADRO!M$5&amp;$E267),'Hoja de Trabajo para listado'!$DE$151:$DG$151,0)),0)+IFERROR(INDEX('Hoja de Trabajo para listado'!$CD$155:$DC$1048576,MATCH($A267,'Hoja de Trabajo para listado'!$CD$155:$CD$1048576,0),MATCH((CUADRO!M$5&amp;$E267),'Hoja de Trabajo para listado'!$CD$151:$DC$151,0)),0)</f>
        <v>0</v>
      </c>
      <c r="N267" s="257">
        <f ca="1">+IFERROR(INDEX('Hoja de Trabajo para listado'!$A$155:$Z$1048576,MATCH($A267,'Hoja de Trabajo para listado'!$A$155:$A$1048576,0),MATCH((CUADRO!N$5&amp;$E267),'Hoja de Trabajo para listado'!$A$151:$Z$151,0)),0)+IFERROR(INDEX('Hoja de Trabajo para listado'!$AB$155:$BA$1048576,MATCH($A267,'Hoja de Trabajo para listado'!$AB$155:$AB$1048576,0),MATCH((CUADRO!N$5&amp;$E267),'Hoja de Trabajo para listado'!$AB$151:$BA$151,0)),0)+IFERROR(INDEX('Hoja de Trabajo para listado'!$BC$155:$CB$1048576,MATCH($A267,'Hoja de Trabajo para listado'!$BC$155:$BC$1048576,0),MATCH((CUADRO!N$5&amp;$E267),'Hoja de Trabajo para listado'!$BC$151:$CB$151,0)),0)+IFERROR(INDEX('Hoja de Trabajo para listado'!$DE$153:$DG$274,MATCH($A267,'Hoja de Trabajo para listado'!$DE$153:$DE$1048576,0),MATCH((CUADRO!N$5&amp;$E267),'Hoja de Trabajo para listado'!$DE$151:$DG$151,0)),0)+IFERROR(INDEX('Hoja de Trabajo para listado'!$CD$155:$DC$1048576,MATCH($A267,'Hoja de Trabajo para listado'!$CD$155:$CD$1048576,0),MATCH((CUADRO!N$5&amp;$E267),'Hoja de Trabajo para listado'!$CD$151:$DC$151,0)),0)</f>
        <v>6428.6799999999994</v>
      </c>
      <c r="O267" s="257">
        <f ca="1">+IFERROR(INDEX('Hoja de Trabajo para listado'!$A$155:$Z$1048576,MATCH($A267,'Hoja de Trabajo para listado'!$A$155:$A$1048576,0),MATCH((CUADRO!O$5&amp;$E267),'Hoja de Trabajo para listado'!$A$151:$Z$151,0)),0)+IFERROR(INDEX('Hoja de Trabajo para listado'!$AB$155:$BA$1048576,MATCH($A267,'Hoja de Trabajo para listado'!$AB$155:$AB$1048576,0),MATCH((CUADRO!O$5&amp;$E267),'Hoja de Trabajo para listado'!$AB$151:$BA$151,0)),0)+IFERROR(INDEX('Hoja de Trabajo para listado'!$BC$155:$CB$1048576,MATCH($A267,'Hoja de Trabajo para listado'!$BC$155:$BC$1048576,0),MATCH((CUADRO!O$5&amp;$E267),'Hoja de Trabajo para listado'!$BC$151:$CB$151,0)),0)+IFERROR(INDEX('Hoja de Trabajo para listado'!$DE$153:$DG$274,MATCH($A267,'Hoja de Trabajo para listado'!$DE$153:$DE$1048576,0),MATCH((CUADRO!O$5&amp;$E267),'Hoja de Trabajo para listado'!$DE$151:$DG$151,0)),0)+IFERROR(INDEX('Hoja de Trabajo para listado'!$CD$155:$DC$1048576,MATCH($A267,'Hoja de Trabajo para listado'!$CD$155:$CD$1048576,0),MATCH((CUADRO!O$5&amp;$E267),'Hoja de Trabajo para listado'!$CD$151:$DC$151,0)),0)</f>
        <v>0</v>
      </c>
      <c r="P267" s="257">
        <f ca="1">+IFERROR(INDEX('Hoja de Trabajo para listado'!$A$155:$Z$1048576,MATCH($A267,'Hoja de Trabajo para listado'!$A$155:$A$1048576,0),MATCH((CUADRO!P$5&amp;$E267),'Hoja de Trabajo para listado'!$A$151:$Z$151,0)),0)+IFERROR(INDEX('Hoja de Trabajo para listado'!$AB$155:$BA$1048576,MATCH($A267,'Hoja de Trabajo para listado'!$AB$155:$AB$1048576,0),MATCH((CUADRO!P$5&amp;$E267),'Hoja de Trabajo para listado'!$AB$151:$BA$151,0)),0)+IFERROR(INDEX('Hoja de Trabajo para listado'!$BC$155:$CB$1048576,MATCH($A267,'Hoja de Trabajo para listado'!$BC$155:$BC$1048576,0),MATCH((CUADRO!P$5&amp;$E267),'Hoja de Trabajo para listado'!$BC$151:$CB$151,0)),0)+IFERROR(INDEX('Hoja de Trabajo para listado'!$DE$153:$DG$274,MATCH($A267,'Hoja de Trabajo para listado'!$DE$153:$DE$1048576,0),MATCH((CUADRO!P$5&amp;$E267),'Hoja de Trabajo para listado'!$DE$151:$DG$151,0)),0)+IFERROR(INDEX('Hoja de Trabajo para listado'!$CD$155:$DC$1048576,MATCH($A267,'Hoja de Trabajo para listado'!$CD$155:$CD$1048576,0),MATCH((CUADRO!P$5&amp;$E267),'Hoja de Trabajo para listado'!$CD$151:$DC$151,0)),0)</f>
        <v>0</v>
      </c>
      <c r="Q267" s="257">
        <f ca="1">+IFERROR(INDEX('Hoja de Trabajo para listado'!$A$155:$Z$1048576,MATCH($A267,'Hoja de Trabajo para listado'!$A$155:$A$1048576,0),MATCH((CUADRO!Q$5&amp;$E267),'Hoja de Trabajo para listado'!$A$151:$Z$151,0)),0)+IFERROR(INDEX('Hoja de Trabajo para listado'!$AB$155:$BA$1048576,MATCH($A267,'Hoja de Trabajo para listado'!$AB$155:$AB$1048576,0),MATCH((CUADRO!Q$5&amp;$E267),'Hoja de Trabajo para listado'!$AB$151:$BA$151,0)),0)+IFERROR(INDEX('Hoja de Trabajo para listado'!$BC$155:$CB$1048576,MATCH($A267,'Hoja de Trabajo para listado'!$BC$155:$BC$1048576,0),MATCH((CUADRO!Q$5&amp;$E267),'Hoja de Trabajo para listado'!$BC$151:$CB$151,0)),0)+IFERROR(INDEX('Hoja de Trabajo para listado'!$DE$153:$DG$274,MATCH($A267,'Hoja de Trabajo para listado'!$DE$153:$DE$1048576,0),MATCH((CUADRO!Q$5&amp;$E267),'Hoja de Trabajo para listado'!$DE$151:$DG$151,0)),0)+IFERROR(INDEX('Hoja de Trabajo para listado'!$CD$155:$DC$1048576,MATCH($A267,'Hoja de Trabajo para listado'!$CD$155:$CD$1048576,0),MATCH((CUADRO!Q$5&amp;$E267),'Hoja de Trabajo para listado'!$CD$151:$DC$151,0)),0)</f>
        <v>0</v>
      </c>
      <c r="R267" s="257">
        <f t="shared" ca="1" si="8"/>
        <v>6428.6799999999994</v>
      </c>
      <c r="S267" s="257">
        <f ca="1">+R266+R267</f>
        <v>6428.6799999999994</v>
      </c>
      <c r="T267" s="257">
        <f ca="1">+S267</f>
        <v>6428.6799999999994</v>
      </c>
      <c r="U267" s="256">
        <f t="shared" si="9"/>
        <v>2</v>
      </c>
      <c r="V267" s="362" t="str">
        <f>+VLOOKUP(A267,bd_lista!$A$3:$E$590,5,FALSE)</f>
        <v>Instituciones Descentralizadas</v>
      </c>
      <c r="W267" s="362"/>
      <c r="X267" s="254">
        <f>+VLOOKUP(A267,[2]Sheet1!$A$13:$D$744,4,FALSE)</f>
        <v>46</v>
      </c>
      <c r="Y267" s="254" t="str">
        <f>+VLOOKUP(X267,bd_lista!$A$3:$C$590,3,FALSE)</f>
        <v>Ministerio de Salud y Deportes</v>
      </c>
      <c r="Z267" s="314"/>
      <c r="AA267" s="350"/>
    </row>
    <row r="268" spans="1:27" customFormat="1" ht="15" hidden="1" customHeight="1">
      <c r="A268" s="264">
        <v>379</v>
      </c>
      <c r="B268" s="306">
        <f>+A268</f>
        <v>379</v>
      </c>
      <c r="C268" s="259" t="str">
        <f>+VLOOKUP(A268,bd_lista!$A$3:$C$590,3,FALSE)</f>
        <v xml:space="preserve">Escuela Boliviana Intercultural de Danza </v>
      </c>
      <c r="D268" s="361" t="str">
        <f>+C268</f>
        <v xml:space="preserve">Escuela Boliviana Intercultural de Danza </v>
      </c>
      <c r="E268" s="259" t="s">
        <v>1313</v>
      </c>
      <c r="F268" s="255">
        <f ca="1">+IFERROR(INDEX('Hoja de Trabajo para listado'!$A$155:$Z$1048576,MATCH($A268,'Hoja de Trabajo para listado'!$A$155:$A$1048576,0),MATCH((CUADRO!F$5&amp;$E268),'Hoja de Trabajo para listado'!$A$151:$Z$151,0)),0)+IFERROR(INDEX('Hoja de Trabajo para listado'!$AB$155:$BA$1048576,MATCH($A268,'Hoja de Trabajo para listado'!$AB$155:$AB$1048576,0),MATCH((CUADRO!F$5&amp;$E268),'Hoja de Trabajo para listado'!$AB$151:$BA$151,0)),0)+IFERROR(INDEX('Hoja de Trabajo para listado'!$BC$155:$CB$1048576,MATCH($A268,'Hoja de Trabajo para listado'!$BC$155:$BC$1048576,0),MATCH((CUADRO!F$5&amp;$E268),'Hoja de Trabajo para listado'!$BC$151:$CB$151,0)),0)+IFERROR(INDEX('Hoja de Trabajo para listado'!$DE$153:$DG$274,MATCH($A268,'Hoja de Trabajo para listado'!$DE$153:$DE$1048576,0),MATCH((CUADRO!F$5&amp;$E268),'Hoja de Trabajo para listado'!$DE$151:$DG$151,0)),0)+IFERROR(INDEX('Hoja de Trabajo para listado'!$CD$155:$DC$1048576,MATCH($A268,'Hoja de Trabajo para listado'!$CD$155:$CD$1048576,0),MATCH((CUADRO!F$5&amp;$E268),'Hoja de Trabajo para listado'!$CD$151:$DC$151,0)),0)</f>
        <v>0</v>
      </c>
      <c r="G268" s="255">
        <f ca="1">+IFERROR(INDEX('Hoja de Trabajo para listado'!$A$155:$Z$1048576,MATCH($A268,'Hoja de Trabajo para listado'!$A$155:$A$1048576,0),MATCH((CUADRO!G$5&amp;$E268),'Hoja de Trabajo para listado'!$A$151:$Z$151,0)),0)+IFERROR(INDEX('Hoja de Trabajo para listado'!$AB$155:$BA$1048576,MATCH($A268,'Hoja de Trabajo para listado'!$AB$155:$AB$1048576,0),MATCH((CUADRO!G$5&amp;$E268),'Hoja de Trabajo para listado'!$AB$151:$BA$151,0)),0)+IFERROR(INDEX('Hoja de Trabajo para listado'!$BC$155:$CB$1048576,MATCH($A268,'Hoja de Trabajo para listado'!$BC$155:$BC$1048576,0),MATCH((CUADRO!G$5&amp;$E268),'Hoja de Trabajo para listado'!$BC$151:$CB$151,0)),0)+IFERROR(INDEX('Hoja de Trabajo para listado'!$DE$153:$DG$274,MATCH($A268,'Hoja de Trabajo para listado'!$DE$153:$DE$1048576,0),MATCH((CUADRO!G$5&amp;$E268),'Hoja de Trabajo para listado'!$DE$151:$DG$151,0)),0)+IFERROR(INDEX('Hoja de Trabajo para listado'!$CD$155:$DC$1048576,MATCH($A268,'Hoja de Trabajo para listado'!$CD$155:$CD$1048576,0),MATCH((CUADRO!G$5&amp;$E268),'Hoja de Trabajo para listado'!$CD$151:$DC$151,0)),0)</f>
        <v>0</v>
      </c>
      <c r="H268" s="255">
        <f ca="1">+IFERROR(INDEX('Hoja de Trabajo para listado'!$A$155:$Z$1048576,MATCH($A268,'Hoja de Trabajo para listado'!$A$155:$A$1048576,0),MATCH((CUADRO!H$5&amp;$E268),'Hoja de Trabajo para listado'!$A$151:$Z$151,0)),0)+IFERROR(INDEX('Hoja de Trabajo para listado'!$AB$155:$BA$1048576,MATCH($A268,'Hoja de Trabajo para listado'!$AB$155:$AB$1048576,0),MATCH((CUADRO!H$5&amp;$E268),'Hoja de Trabajo para listado'!$AB$151:$BA$151,0)),0)+IFERROR(INDEX('Hoja de Trabajo para listado'!$BC$155:$CB$1048576,MATCH($A268,'Hoja de Trabajo para listado'!$BC$155:$BC$1048576,0),MATCH((CUADRO!H$5&amp;$E268),'Hoja de Trabajo para listado'!$BC$151:$CB$151,0)),0)+IFERROR(INDEX('Hoja de Trabajo para listado'!$DE$153:$DG$274,MATCH($A268,'Hoja de Trabajo para listado'!$DE$153:$DE$1048576,0),MATCH((CUADRO!H$5&amp;$E268),'Hoja de Trabajo para listado'!$DE$151:$DG$151,0)),0)+IFERROR(INDEX('Hoja de Trabajo para listado'!$CD$155:$DC$1048576,MATCH($A268,'Hoja de Trabajo para listado'!$CD$155:$CD$1048576,0),MATCH((CUADRO!H$5&amp;$E268),'Hoja de Trabajo para listado'!$CD$151:$DC$151,0)),0)</f>
        <v>0</v>
      </c>
      <c r="I268" s="255">
        <f ca="1">+IFERROR(INDEX('Hoja de Trabajo para listado'!$A$155:$Z$1048576,MATCH($A268,'Hoja de Trabajo para listado'!$A$155:$A$1048576,0),MATCH((CUADRO!I$5&amp;$E268),'Hoja de Trabajo para listado'!$A$151:$Z$151,0)),0)+IFERROR(INDEX('Hoja de Trabajo para listado'!$AB$155:$BA$1048576,MATCH($A268,'Hoja de Trabajo para listado'!$AB$155:$AB$1048576,0),MATCH((CUADRO!I$5&amp;$E268),'Hoja de Trabajo para listado'!$AB$151:$BA$151,0)),0)+IFERROR(INDEX('Hoja de Trabajo para listado'!$BC$155:$CB$1048576,MATCH($A268,'Hoja de Trabajo para listado'!$BC$155:$BC$1048576,0),MATCH((CUADRO!I$5&amp;$E268),'Hoja de Trabajo para listado'!$BC$151:$CB$151,0)),0)+IFERROR(INDEX('Hoja de Trabajo para listado'!$DE$153:$DG$274,MATCH($A268,'Hoja de Trabajo para listado'!$DE$153:$DE$1048576,0),MATCH((CUADRO!I$5&amp;$E268),'Hoja de Trabajo para listado'!$DE$151:$DG$151,0)),0)+IFERROR(INDEX('Hoja de Trabajo para listado'!$CD$155:$DC$1048576,MATCH($A268,'Hoja de Trabajo para listado'!$CD$155:$CD$1048576,0),MATCH((CUADRO!I$5&amp;$E268),'Hoja de Trabajo para listado'!$CD$151:$DC$151,0)),0)</f>
        <v>0</v>
      </c>
      <c r="J268" s="255">
        <f ca="1">+IFERROR(INDEX('Hoja de Trabajo para listado'!$A$155:$Z$1048576,MATCH($A268,'Hoja de Trabajo para listado'!$A$155:$A$1048576,0),MATCH((CUADRO!J$5&amp;$E268),'Hoja de Trabajo para listado'!$A$151:$Z$151,0)),0)+IFERROR(INDEX('Hoja de Trabajo para listado'!$AB$155:$BA$1048576,MATCH($A268,'Hoja de Trabajo para listado'!$AB$155:$AB$1048576,0),MATCH((CUADRO!J$5&amp;$E268),'Hoja de Trabajo para listado'!$AB$151:$BA$151,0)),0)+IFERROR(INDEX('Hoja de Trabajo para listado'!$BC$155:$CB$1048576,MATCH($A268,'Hoja de Trabajo para listado'!$BC$155:$BC$1048576,0),MATCH((CUADRO!J$5&amp;$E268),'Hoja de Trabajo para listado'!$BC$151:$CB$151,0)),0)+IFERROR(INDEX('Hoja de Trabajo para listado'!$DE$153:$DG$274,MATCH($A268,'Hoja de Trabajo para listado'!$DE$153:$DE$1048576,0),MATCH((CUADRO!J$5&amp;$E268),'Hoja de Trabajo para listado'!$DE$151:$DG$151,0)),0)+IFERROR(INDEX('Hoja de Trabajo para listado'!$CD$155:$DC$1048576,MATCH($A268,'Hoja de Trabajo para listado'!$CD$155:$CD$1048576,0),MATCH((CUADRO!J$5&amp;$E268),'Hoja de Trabajo para listado'!$CD$151:$DC$151,0)),0)</f>
        <v>0</v>
      </c>
      <c r="K268" s="255">
        <f ca="1">+IFERROR(INDEX('Hoja de Trabajo para listado'!$A$155:$Z$1048576,MATCH($A268,'Hoja de Trabajo para listado'!$A$155:$A$1048576,0),MATCH((CUADRO!K$5&amp;$E268),'Hoja de Trabajo para listado'!$A$151:$Z$151,0)),0)+IFERROR(INDEX('Hoja de Trabajo para listado'!$AB$155:$BA$1048576,MATCH($A268,'Hoja de Trabajo para listado'!$AB$155:$AB$1048576,0),MATCH((CUADRO!K$5&amp;$E268),'Hoja de Trabajo para listado'!$AB$151:$BA$151,0)),0)+IFERROR(INDEX('Hoja de Trabajo para listado'!$BC$155:$CB$1048576,MATCH($A268,'Hoja de Trabajo para listado'!$BC$155:$BC$1048576,0),MATCH((CUADRO!K$5&amp;$E268),'Hoja de Trabajo para listado'!$BC$151:$CB$151,0)),0)+IFERROR(INDEX('Hoja de Trabajo para listado'!$DE$153:$DG$274,MATCH($A268,'Hoja de Trabajo para listado'!$DE$153:$DE$1048576,0),MATCH((CUADRO!K$5&amp;$E268),'Hoja de Trabajo para listado'!$DE$151:$DG$151,0)),0)+IFERROR(INDEX('Hoja de Trabajo para listado'!$CD$155:$DC$1048576,MATCH($A268,'Hoja de Trabajo para listado'!$CD$155:$CD$1048576,0),MATCH((CUADRO!K$5&amp;$E268),'Hoja de Trabajo para listado'!$CD$151:$DC$151,0)),0)</f>
        <v>0</v>
      </c>
      <c r="L268" s="255">
        <f ca="1">+IFERROR(INDEX('Hoja de Trabajo para listado'!$A$155:$Z$1048576,MATCH($A268,'Hoja de Trabajo para listado'!$A$155:$A$1048576,0),MATCH((CUADRO!L$5&amp;$E268),'Hoja de Trabajo para listado'!$A$151:$Z$151,0)),0)+IFERROR(INDEX('Hoja de Trabajo para listado'!$AB$155:$BA$1048576,MATCH($A268,'Hoja de Trabajo para listado'!$AB$155:$AB$1048576,0),MATCH((CUADRO!L$5&amp;$E268),'Hoja de Trabajo para listado'!$AB$151:$BA$151,0)),0)+IFERROR(INDEX('Hoja de Trabajo para listado'!$BC$155:$CB$1048576,MATCH($A268,'Hoja de Trabajo para listado'!$BC$155:$BC$1048576,0),MATCH((CUADRO!L$5&amp;$E268),'Hoja de Trabajo para listado'!$BC$151:$CB$151,0)),0)+IFERROR(INDEX('Hoja de Trabajo para listado'!$DE$153:$DG$274,MATCH($A268,'Hoja de Trabajo para listado'!$DE$153:$DE$1048576,0),MATCH((CUADRO!L$5&amp;$E268),'Hoja de Trabajo para listado'!$DE$151:$DG$151,0)),0)+IFERROR(INDEX('Hoja de Trabajo para listado'!$CD$155:$DC$1048576,MATCH($A268,'Hoja de Trabajo para listado'!$CD$155:$CD$1048576,0),MATCH((CUADRO!L$5&amp;$E268),'Hoja de Trabajo para listado'!$CD$151:$DC$151,0)),0)</f>
        <v>0</v>
      </c>
      <c r="M268" s="255">
        <f ca="1">+IFERROR(INDEX('Hoja de Trabajo para listado'!$A$155:$Z$1048576,MATCH($A268,'Hoja de Trabajo para listado'!$A$155:$A$1048576,0),MATCH((CUADRO!M$5&amp;$E268),'Hoja de Trabajo para listado'!$A$151:$Z$151,0)),0)+IFERROR(INDEX('Hoja de Trabajo para listado'!$AB$155:$BA$1048576,MATCH($A268,'Hoja de Trabajo para listado'!$AB$155:$AB$1048576,0),MATCH((CUADRO!M$5&amp;$E268),'Hoja de Trabajo para listado'!$AB$151:$BA$151,0)),0)+IFERROR(INDEX('Hoja de Trabajo para listado'!$BC$155:$CB$1048576,MATCH($A268,'Hoja de Trabajo para listado'!$BC$155:$BC$1048576,0),MATCH((CUADRO!M$5&amp;$E268),'Hoja de Trabajo para listado'!$BC$151:$CB$151,0)),0)+IFERROR(INDEX('Hoja de Trabajo para listado'!$DE$153:$DG$274,MATCH($A268,'Hoja de Trabajo para listado'!$DE$153:$DE$1048576,0),MATCH((CUADRO!M$5&amp;$E268),'Hoja de Trabajo para listado'!$DE$151:$DG$151,0)),0)+IFERROR(INDEX('Hoja de Trabajo para listado'!$CD$155:$DC$1048576,MATCH($A268,'Hoja de Trabajo para listado'!$CD$155:$CD$1048576,0),MATCH((CUADRO!M$5&amp;$E268),'Hoja de Trabajo para listado'!$CD$151:$DC$151,0)),0)</f>
        <v>0</v>
      </c>
      <c r="N268" s="255">
        <f ca="1">+IFERROR(INDEX('Hoja de Trabajo para listado'!$A$155:$Z$1048576,MATCH($A268,'Hoja de Trabajo para listado'!$A$155:$A$1048576,0),MATCH((CUADRO!N$5&amp;$E268),'Hoja de Trabajo para listado'!$A$151:$Z$151,0)),0)+IFERROR(INDEX('Hoja de Trabajo para listado'!$AB$155:$BA$1048576,MATCH($A268,'Hoja de Trabajo para listado'!$AB$155:$AB$1048576,0),MATCH((CUADRO!N$5&amp;$E268),'Hoja de Trabajo para listado'!$AB$151:$BA$151,0)),0)+IFERROR(INDEX('Hoja de Trabajo para listado'!$BC$155:$CB$1048576,MATCH($A268,'Hoja de Trabajo para listado'!$BC$155:$BC$1048576,0),MATCH((CUADRO!N$5&amp;$E268),'Hoja de Trabajo para listado'!$BC$151:$CB$151,0)),0)+IFERROR(INDEX('Hoja de Trabajo para listado'!$DE$153:$DG$274,MATCH($A268,'Hoja de Trabajo para listado'!$DE$153:$DE$1048576,0),MATCH((CUADRO!N$5&amp;$E268),'Hoja de Trabajo para listado'!$DE$151:$DG$151,0)),0)+IFERROR(INDEX('Hoja de Trabajo para listado'!$CD$155:$DC$1048576,MATCH($A268,'Hoja de Trabajo para listado'!$CD$155:$CD$1048576,0),MATCH((CUADRO!N$5&amp;$E268),'Hoja de Trabajo para listado'!$CD$151:$DC$151,0)),0)</f>
        <v>0</v>
      </c>
      <c r="O268" s="255">
        <f ca="1">+IFERROR(INDEX('Hoja de Trabajo para listado'!$A$155:$Z$1048576,MATCH($A268,'Hoja de Trabajo para listado'!$A$155:$A$1048576,0),MATCH((CUADRO!O$5&amp;$E268),'Hoja de Trabajo para listado'!$A$151:$Z$151,0)),0)+IFERROR(INDEX('Hoja de Trabajo para listado'!$AB$155:$BA$1048576,MATCH($A268,'Hoja de Trabajo para listado'!$AB$155:$AB$1048576,0),MATCH((CUADRO!O$5&amp;$E268),'Hoja de Trabajo para listado'!$AB$151:$BA$151,0)),0)+IFERROR(INDEX('Hoja de Trabajo para listado'!$BC$155:$CB$1048576,MATCH($A268,'Hoja de Trabajo para listado'!$BC$155:$BC$1048576,0),MATCH((CUADRO!O$5&amp;$E268),'Hoja de Trabajo para listado'!$BC$151:$CB$151,0)),0)+IFERROR(INDEX('Hoja de Trabajo para listado'!$DE$153:$DG$274,MATCH($A268,'Hoja de Trabajo para listado'!$DE$153:$DE$1048576,0),MATCH((CUADRO!O$5&amp;$E268),'Hoja de Trabajo para listado'!$DE$151:$DG$151,0)),0)+IFERROR(INDEX('Hoja de Trabajo para listado'!$CD$155:$DC$1048576,MATCH($A268,'Hoja de Trabajo para listado'!$CD$155:$CD$1048576,0),MATCH((CUADRO!O$5&amp;$E268),'Hoja de Trabajo para listado'!$CD$151:$DC$151,0)),0)</f>
        <v>0</v>
      </c>
      <c r="P268" s="255">
        <f ca="1">+IFERROR(INDEX('Hoja de Trabajo para listado'!$A$155:$Z$1048576,MATCH($A268,'Hoja de Trabajo para listado'!$A$155:$A$1048576,0),MATCH((CUADRO!P$5&amp;$E268),'Hoja de Trabajo para listado'!$A$151:$Z$151,0)),0)+IFERROR(INDEX('Hoja de Trabajo para listado'!$AB$155:$BA$1048576,MATCH($A268,'Hoja de Trabajo para listado'!$AB$155:$AB$1048576,0),MATCH((CUADRO!P$5&amp;$E268),'Hoja de Trabajo para listado'!$AB$151:$BA$151,0)),0)+IFERROR(INDEX('Hoja de Trabajo para listado'!$BC$155:$CB$1048576,MATCH($A268,'Hoja de Trabajo para listado'!$BC$155:$BC$1048576,0),MATCH((CUADRO!P$5&amp;$E268),'Hoja de Trabajo para listado'!$BC$151:$CB$151,0)),0)+IFERROR(INDEX('Hoja de Trabajo para listado'!$DE$153:$DG$274,MATCH($A268,'Hoja de Trabajo para listado'!$DE$153:$DE$1048576,0),MATCH((CUADRO!P$5&amp;$E268),'Hoja de Trabajo para listado'!$DE$151:$DG$151,0)),0)+IFERROR(INDEX('Hoja de Trabajo para listado'!$CD$155:$DC$1048576,MATCH($A268,'Hoja de Trabajo para listado'!$CD$155:$CD$1048576,0),MATCH((CUADRO!P$5&amp;$E268),'Hoja de Trabajo para listado'!$CD$151:$DC$151,0)),0)</f>
        <v>0</v>
      </c>
      <c r="Q268" s="255">
        <f ca="1">+IFERROR(INDEX('Hoja de Trabajo para listado'!$A$155:$Z$1048576,MATCH($A268,'Hoja de Trabajo para listado'!$A$155:$A$1048576,0),MATCH((CUADRO!Q$5&amp;$E268),'Hoja de Trabajo para listado'!$A$151:$Z$151,0)),0)+IFERROR(INDEX('Hoja de Trabajo para listado'!$AB$155:$BA$1048576,MATCH($A268,'Hoja de Trabajo para listado'!$AB$155:$AB$1048576,0),MATCH((CUADRO!Q$5&amp;$E268),'Hoja de Trabajo para listado'!$AB$151:$BA$151,0)),0)+IFERROR(INDEX('Hoja de Trabajo para listado'!$BC$155:$CB$1048576,MATCH($A268,'Hoja de Trabajo para listado'!$BC$155:$BC$1048576,0),MATCH((CUADRO!Q$5&amp;$E268),'Hoja de Trabajo para listado'!$BC$151:$CB$151,0)),0)+IFERROR(INDEX('Hoja de Trabajo para listado'!$DE$153:$DG$274,MATCH($A268,'Hoja de Trabajo para listado'!$DE$153:$DE$1048576,0),MATCH((CUADRO!Q$5&amp;$E268),'Hoja de Trabajo para listado'!$DE$151:$DG$151,0)),0)+IFERROR(INDEX('Hoja de Trabajo para listado'!$CD$155:$DC$1048576,MATCH($A268,'Hoja de Trabajo para listado'!$CD$155:$CD$1048576,0),MATCH((CUADRO!Q$5&amp;$E268),'Hoja de Trabajo para listado'!$CD$151:$DC$151,0)),0)</f>
        <v>0</v>
      </c>
      <c r="R268" s="255">
        <f t="shared" ca="1" si="8"/>
        <v>0</v>
      </c>
      <c r="S268" s="278"/>
      <c r="T268" s="255">
        <f ca="1">+T269</f>
        <v>0</v>
      </c>
      <c r="U268" s="254">
        <f t="shared" si="9"/>
        <v>1</v>
      </c>
      <c r="V268" s="362" t="str">
        <f>+VLOOKUP(A268,bd_lista!$A$3:$E$590,5,FALSE)</f>
        <v>Instituciones Descentralizadas</v>
      </c>
      <c r="W268" s="361" t="str">
        <f>+V268</f>
        <v>Instituciones Descentralizadas</v>
      </c>
      <c r="X268" s="254">
        <f>+VLOOKUP(A268,[2]Sheet1!$A$13:$D$744,4,FALSE)</f>
        <v>16</v>
      </c>
      <c r="Y268" s="254" t="str">
        <f>+VLOOKUP(X268,bd_lista!$A$3:$C$590,3,FALSE)</f>
        <v>Ministerio de Educación</v>
      </c>
      <c r="Z268" s="316">
        <f>+X268</f>
        <v>16</v>
      </c>
      <c r="AA268" s="317" t="str">
        <f>+Y268</f>
        <v>Ministerio de Educación</v>
      </c>
    </row>
    <row r="269" spans="1:27" customFormat="1" ht="15" hidden="1" customHeight="1">
      <c r="A269" s="32">
        <v>379</v>
      </c>
      <c r="B269" s="307"/>
      <c r="C269" s="362" t="str">
        <f>+VLOOKUP(A269,bd_lista!$A$3:$C$590,3,FALSE)</f>
        <v xml:space="preserve">Escuela Boliviana Intercultural de Danza </v>
      </c>
      <c r="D269" s="362"/>
      <c r="E269" s="362" t="s">
        <v>1314</v>
      </c>
      <c r="F269" s="257">
        <f ca="1">+IFERROR(INDEX('Hoja de Trabajo para listado'!$A$155:$Z$1048576,MATCH($A269,'Hoja de Trabajo para listado'!$A$155:$A$1048576,0),MATCH((CUADRO!F$5&amp;$E269),'Hoja de Trabajo para listado'!$A$151:$Z$151,0)),0)+IFERROR(INDEX('Hoja de Trabajo para listado'!$AB$155:$BA$1048576,MATCH($A269,'Hoja de Trabajo para listado'!$AB$155:$AB$1048576,0),MATCH((CUADRO!F$5&amp;$E269),'Hoja de Trabajo para listado'!$AB$151:$BA$151,0)),0)+IFERROR(INDEX('Hoja de Trabajo para listado'!$BC$155:$CB$1048576,MATCH($A269,'Hoja de Trabajo para listado'!$BC$155:$BC$1048576,0),MATCH((CUADRO!F$5&amp;$E269),'Hoja de Trabajo para listado'!$BC$151:$CB$151,0)),0)+IFERROR(INDEX('Hoja de Trabajo para listado'!$DE$153:$DG$274,MATCH($A269,'Hoja de Trabajo para listado'!$DE$153:$DE$1048576,0),MATCH((CUADRO!F$5&amp;$E269),'Hoja de Trabajo para listado'!$DE$151:$DG$151,0)),0)+IFERROR(INDEX('Hoja de Trabajo para listado'!$CD$155:$DC$1048576,MATCH($A269,'Hoja de Trabajo para listado'!$CD$155:$CD$1048576,0),MATCH((CUADRO!F$5&amp;$E269),'Hoja de Trabajo para listado'!$CD$151:$DC$151,0)),0)</f>
        <v>0</v>
      </c>
      <c r="G269" s="257">
        <f ca="1">+IFERROR(INDEX('Hoja de Trabajo para listado'!$A$155:$Z$1048576,MATCH($A269,'Hoja de Trabajo para listado'!$A$155:$A$1048576,0),MATCH((CUADRO!G$5&amp;$E269),'Hoja de Trabajo para listado'!$A$151:$Z$151,0)),0)+IFERROR(INDEX('Hoja de Trabajo para listado'!$AB$155:$BA$1048576,MATCH($A269,'Hoja de Trabajo para listado'!$AB$155:$AB$1048576,0),MATCH((CUADRO!G$5&amp;$E269),'Hoja de Trabajo para listado'!$AB$151:$BA$151,0)),0)+IFERROR(INDEX('Hoja de Trabajo para listado'!$BC$155:$CB$1048576,MATCH($A269,'Hoja de Trabajo para listado'!$BC$155:$BC$1048576,0),MATCH((CUADRO!G$5&amp;$E269),'Hoja de Trabajo para listado'!$BC$151:$CB$151,0)),0)+IFERROR(INDEX('Hoja de Trabajo para listado'!$DE$153:$DG$274,MATCH($A269,'Hoja de Trabajo para listado'!$DE$153:$DE$1048576,0),MATCH((CUADRO!G$5&amp;$E269),'Hoja de Trabajo para listado'!$DE$151:$DG$151,0)),0)+IFERROR(INDEX('Hoja de Trabajo para listado'!$CD$155:$DC$1048576,MATCH($A269,'Hoja de Trabajo para listado'!$CD$155:$CD$1048576,0),MATCH((CUADRO!G$5&amp;$E269),'Hoja de Trabajo para listado'!$CD$151:$DC$151,0)),0)</f>
        <v>0</v>
      </c>
      <c r="H269" s="257">
        <f ca="1">+IFERROR(INDEX('Hoja de Trabajo para listado'!$A$155:$Z$1048576,MATCH($A269,'Hoja de Trabajo para listado'!$A$155:$A$1048576,0),MATCH((CUADRO!H$5&amp;$E269),'Hoja de Trabajo para listado'!$A$151:$Z$151,0)),0)+IFERROR(INDEX('Hoja de Trabajo para listado'!$AB$155:$BA$1048576,MATCH($A269,'Hoja de Trabajo para listado'!$AB$155:$AB$1048576,0),MATCH((CUADRO!H$5&amp;$E269),'Hoja de Trabajo para listado'!$AB$151:$BA$151,0)),0)+IFERROR(INDEX('Hoja de Trabajo para listado'!$BC$155:$CB$1048576,MATCH($A269,'Hoja de Trabajo para listado'!$BC$155:$BC$1048576,0),MATCH((CUADRO!H$5&amp;$E269),'Hoja de Trabajo para listado'!$BC$151:$CB$151,0)),0)+IFERROR(INDEX('Hoja de Trabajo para listado'!$DE$153:$DG$274,MATCH($A269,'Hoja de Trabajo para listado'!$DE$153:$DE$1048576,0),MATCH((CUADRO!H$5&amp;$E269),'Hoja de Trabajo para listado'!$DE$151:$DG$151,0)),0)+IFERROR(INDEX('Hoja de Trabajo para listado'!$CD$155:$DC$1048576,MATCH($A269,'Hoja de Trabajo para listado'!$CD$155:$CD$1048576,0),MATCH((CUADRO!H$5&amp;$E269),'Hoja de Trabajo para listado'!$CD$151:$DC$151,0)),0)</f>
        <v>0</v>
      </c>
      <c r="I269" s="257">
        <f ca="1">+IFERROR(INDEX('Hoja de Trabajo para listado'!$A$155:$Z$1048576,MATCH($A269,'Hoja de Trabajo para listado'!$A$155:$A$1048576,0),MATCH((CUADRO!I$5&amp;$E269),'Hoja de Trabajo para listado'!$A$151:$Z$151,0)),0)+IFERROR(INDEX('Hoja de Trabajo para listado'!$AB$155:$BA$1048576,MATCH($A269,'Hoja de Trabajo para listado'!$AB$155:$AB$1048576,0),MATCH((CUADRO!I$5&amp;$E269),'Hoja de Trabajo para listado'!$AB$151:$BA$151,0)),0)+IFERROR(INDEX('Hoja de Trabajo para listado'!$BC$155:$CB$1048576,MATCH($A269,'Hoja de Trabajo para listado'!$BC$155:$BC$1048576,0),MATCH((CUADRO!I$5&amp;$E269),'Hoja de Trabajo para listado'!$BC$151:$CB$151,0)),0)+IFERROR(INDEX('Hoja de Trabajo para listado'!$DE$153:$DG$274,MATCH($A269,'Hoja de Trabajo para listado'!$DE$153:$DE$1048576,0),MATCH((CUADRO!I$5&amp;$E269),'Hoja de Trabajo para listado'!$DE$151:$DG$151,0)),0)+IFERROR(INDEX('Hoja de Trabajo para listado'!$CD$155:$DC$1048576,MATCH($A269,'Hoja de Trabajo para listado'!$CD$155:$CD$1048576,0),MATCH((CUADRO!I$5&amp;$E269),'Hoja de Trabajo para listado'!$CD$151:$DC$151,0)),0)</f>
        <v>0</v>
      </c>
      <c r="J269" s="257">
        <f ca="1">+IFERROR(INDEX('Hoja de Trabajo para listado'!$A$155:$Z$1048576,MATCH($A269,'Hoja de Trabajo para listado'!$A$155:$A$1048576,0),MATCH((CUADRO!J$5&amp;$E269),'Hoja de Trabajo para listado'!$A$151:$Z$151,0)),0)+IFERROR(INDEX('Hoja de Trabajo para listado'!$AB$155:$BA$1048576,MATCH($A269,'Hoja de Trabajo para listado'!$AB$155:$AB$1048576,0),MATCH((CUADRO!J$5&amp;$E269),'Hoja de Trabajo para listado'!$AB$151:$BA$151,0)),0)+IFERROR(INDEX('Hoja de Trabajo para listado'!$BC$155:$CB$1048576,MATCH($A269,'Hoja de Trabajo para listado'!$BC$155:$BC$1048576,0),MATCH((CUADRO!J$5&amp;$E269),'Hoja de Trabajo para listado'!$BC$151:$CB$151,0)),0)+IFERROR(INDEX('Hoja de Trabajo para listado'!$DE$153:$DG$274,MATCH($A269,'Hoja de Trabajo para listado'!$DE$153:$DE$1048576,0),MATCH((CUADRO!J$5&amp;$E269),'Hoja de Trabajo para listado'!$DE$151:$DG$151,0)),0)+IFERROR(INDEX('Hoja de Trabajo para listado'!$CD$155:$DC$1048576,MATCH($A269,'Hoja de Trabajo para listado'!$CD$155:$CD$1048576,0),MATCH((CUADRO!J$5&amp;$E269),'Hoja de Trabajo para listado'!$CD$151:$DC$151,0)),0)</f>
        <v>0</v>
      </c>
      <c r="K269" s="257">
        <f ca="1">+IFERROR(INDEX('Hoja de Trabajo para listado'!$A$155:$Z$1048576,MATCH($A269,'Hoja de Trabajo para listado'!$A$155:$A$1048576,0),MATCH((CUADRO!K$5&amp;$E269),'Hoja de Trabajo para listado'!$A$151:$Z$151,0)),0)+IFERROR(INDEX('Hoja de Trabajo para listado'!$AB$155:$BA$1048576,MATCH($A269,'Hoja de Trabajo para listado'!$AB$155:$AB$1048576,0),MATCH((CUADRO!K$5&amp;$E269),'Hoja de Trabajo para listado'!$AB$151:$BA$151,0)),0)+IFERROR(INDEX('Hoja de Trabajo para listado'!$BC$155:$CB$1048576,MATCH($A269,'Hoja de Trabajo para listado'!$BC$155:$BC$1048576,0),MATCH((CUADRO!K$5&amp;$E269),'Hoja de Trabajo para listado'!$BC$151:$CB$151,0)),0)+IFERROR(INDEX('Hoja de Trabajo para listado'!$DE$153:$DG$274,MATCH($A269,'Hoja de Trabajo para listado'!$DE$153:$DE$1048576,0),MATCH((CUADRO!K$5&amp;$E269),'Hoja de Trabajo para listado'!$DE$151:$DG$151,0)),0)+IFERROR(INDEX('Hoja de Trabajo para listado'!$CD$155:$DC$1048576,MATCH($A269,'Hoja de Trabajo para listado'!$CD$155:$CD$1048576,0),MATCH((CUADRO!K$5&amp;$E269),'Hoja de Trabajo para listado'!$CD$151:$DC$151,0)),0)</f>
        <v>0</v>
      </c>
      <c r="L269" s="257">
        <f ca="1">+IFERROR(INDEX('Hoja de Trabajo para listado'!$A$155:$Z$1048576,MATCH($A269,'Hoja de Trabajo para listado'!$A$155:$A$1048576,0),MATCH((CUADRO!L$5&amp;$E269),'Hoja de Trabajo para listado'!$A$151:$Z$151,0)),0)+IFERROR(INDEX('Hoja de Trabajo para listado'!$AB$155:$BA$1048576,MATCH($A269,'Hoja de Trabajo para listado'!$AB$155:$AB$1048576,0),MATCH((CUADRO!L$5&amp;$E269),'Hoja de Trabajo para listado'!$AB$151:$BA$151,0)),0)+IFERROR(INDEX('Hoja de Trabajo para listado'!$BC$155:$CB$1048576,MATCH($A269,'Hoja de Trabajo para listado'!$BC$155:$BC$1048576,0),MATCH((CUADRO!L$5&amp;$E269),'Hoja de Trabajo para listado'!$BC$151:$CB$151,0)),0)+IFERROR(INDEX('Hoja de Trabajo para listado'!$DE$153:$DG$274,MATCH($A269,'Hoja de Trabajo para listado'!$DE$153:$DE$1048576,0),MATCH((CUADRO!L$5&amp;$E269),'Hoja de Trabajo para listado'!$DE$151:$DG$151,0)),0)+IFERROR(INDEX('Hoja de Trabajo para listado'!$CD$155:$DC$1048576,MATCH($A269,'Hoja de Trabajo para listado'!$CD$155:$CD$1048576,0),MATCH((CUADRO!L$5&amp;$E269),'Hoja de Trabajo para listado'!$CD$151:$DC$151,0)),0)</f>
        <v>0</v>
      </c>
      <c r="M269" s="257">
        <f ca="1">+IFERROR(INDEX('Hoja de Trabajo para listado'!$A$155:$Z$1048576,MATCH($A269,'Hoja de Trabajo para listado'!$A$155:$A$1048576,0),MATCH((CUADRO!M$5&amp;$E269),'Hoja de Trabajo para listado'!$A$151:$Z$151,0)),0)+IFERROR(INDEX('Hoja de Trabajo para listado'!$AB$155:$BA$1048576,MATCH($A269,'Hoja de Trabajo para listado'!$AB$155:$AB$1048576,0),MATCH((CUADRO!M$5&amp;$E269),'Hoja de Trabajo para listado'!$AB$151:$BA$151,0)),0)+IFERROR(INDEX('Hoja de Trabajo para listado'!$BC$155:$CB$1048576,MATCH($A269,'Hoja de Trabajo para listado'!$BC$155:$BC$1048576,0),MATCH((CUADRO!M$5&amp;$E269),'Hoja de Trabajo para listado'!$BC$151:$CB$151,0)),0)+IFERROR(INDEX('Hoja de Trabajo para listado'!$DE$153:$DG$274,MATCH($A269,'Hoja de Trabajo para listado'!$DE$153:$DE$1048576,0),MATCH((CUADRO!M$5&amp;$E269),'Hoja de Trabajo para listado'!$DE$151:$DG$151,0)),0)+IFERROR(INDEX('Hoja de Trabajo para listado'!$CD$155:$DC$1048576,MATCH($A269,'Hoja de Trabajo para listado'!$CD$155:$CD$1048576,0),MATCH((CUADRO!M$5&amp;$E269),'Hoja de Trabajo para listado'!$CD$151:$DC$151,0)),0)</f>
        <v>0</v>
      </c>
      <c r="N269" s="257">
        <f ca="1">+IFERROR(INDEX('Hoja de Trabajo para listado'!$A$155:$Z$1048576,MATCH($A269,'Hoja de Trabajo para listado'!$A$155:$A$1048576,0),MATCH((CUADRO!N$5&amp;$E269),'Hoja de Trabajo para listado'!$A$151:$Z$151,0)),0)+IFERROR(INDEX('Hoja de Trabajo para listado'!$AB$155:$BA$1048576,MATCH($A269,'Hoja de Trabajo para listado'!$AB$155:$AB$1048576,0),MATCH((CUADRO!N$5&amp;$E269),'Hoja de Trabajo para listado'!$AB$151:$BA$151,0)),0)+IFERROR(INDEX('Hoja de Trabajo para listado'!$BC$155:$CB$1048576,MATCH($A269,'Hoja de Trabajo para listado'!$BC$155:$BC$1048576,0),MATCH((CUADRO!N$5&amp;$E269),'Hoja de Trabajo para listado'!$BC$151:$CB$151,0)),0)+IFERROR(INDEX('Hoja de Trabajo para listado'!$DE$153:$DG$274,MATCH($A269,'Hoja de Trabajo para listado'!$DE$153:$DE$1048576,0),MATCH((CUADRO!N$5&amp;$E269),'Hoja de Trabajo para listado'!$DE$151:$DG$151,0)),0)+IFERROR(INDEX('Hoja de Trabajo para listado'!$CD$155:$DC$1048576,MATCH($A269,'Hoja de Trabajo para listado'!$CD$155:$CD$1048576,0),MATCH((CUADRO!N$5&amp;$E269),'Hoja de Trabajo para listado'!$CD$151:$DC$151,0)),0)</f>
        <v>0</v>
      </c>
      <c r="O269" s="257">
        <f ca="1">+IFERROR(INDEX('Hoja de Trabajo para listado'!$A$155:$Z$1048576,MATCH($A269,'Hoja de Trabajo para listado'!$A$155:$A$1048576,0),MATCH((CUADRO!O$5&amp;$E269),'Hoja de Trabajo para listado'!$A$151:$Z$151,0)),0)+IFERROR(INDEX('Hoja de Trabajo para listado'!$AB$155:$BA$1048576,MATCH($A269,'Hoja de Trabajo para listado'!$AB$155:$AB$1048576,0),MATCH((CUADRO!O$5&amp;$E269),'Hoja de Trabajo para listado'!$AB$151:$BA$151,0)),0)+IFERROR(INDEX('Hoja de Trabajo para listado'!$BC$155:$CB$1048576,MATCH($A269,'Hoja de Trabajo para listado'!$BC$155:$BC$1048576,0),MATCH((CUADRO!O$5&amp;$E269),'Hoja de Trabajo para listado'!$BC$151:$CB$151,0)),0)+IFERROR(INDEX('Hoja de Trabajo para listado'!$DE$153:$DG$274,MATCH($A269,'Hoja de Trabajo para listado'!$DE$153:$DE$1048576,0),MATCH((CUADRO!O$5&amp;$E269),'Hoja de Trabajo para listado'!$DE$151:$DG$151,0)),0)+IFERROR(INDEX('Hoja de Trabajo para listado'!$CD$155:$DC$1048576,MATCH($A269,'Hoja de Trabajo para listado'!$CD$155:$CD$1048576,0),MATCH((CUADRO!O$5&amp;$E269),'Hoja de Trabajo para listado'!$CD$151:$DC$151,0)),0)</f>
        <v>0</v>
      </c>
      <c r="P269" s="257">
        <f ca="1">+IFERROR(INDEX('Hoja de Trabajo para listado'!$A$155:$Z$1048576,MATCH($A269,'Hoja de Trabajo para listado'!$A$155:$A$1048576,0),MATCH((CUADRO!P$5&amp;$E269),'Hoja de Trabajo para listado'!$A$151:$Z$151,0)),0)+IFERROR(INDEX('Hoja de Trabajo para listado'!$AB$155:$BA$1048576,MATCH($A269,'Hoja de Trabajo para listado'!$AB$155:$AB$1048576,0),MATCH((CUADRO!P$5&amp;$E269),'Hoja de Trabajo para listado'!$AB$151:$BA$151,0)),0)+IFERROR(INDEX('Hoja de Trabajo para listado'!$BC$155:$CB$1048576,MATCH($A269,'Hoja de Trabajo para listado'!$BC$155:$BC$1048576,0),MATCH((CUADRO!P$5&amp;$E269),'Hoja de Trabajo para listado'!$BC$151:$CB$151,0)),0)+IFERROR(INDEX('Hoja de Trabajo para listado'!$DE$153:$DG$274,MATCH($A269,'Hoja de Trabajo para listado'!$DE$153:$DE$1048576,0),MATCH((CUADRO!P$5&amp;$E269),'Hoja de Trabajo para listado'!$DE$151:$DG$151,0)),0)+IFERROR(INDEX('Hoja de Trabajo para listado'!$CD$155:$DC$1048576,MATCH($A269,'Hoja de Trabajo para listado'!$CD$155:$CD$1048576,0),MATCH((CUADRO!P$5&amp;$E269),'Hoja de Trabajo para listado'!$CD$151:$DC$151,0)),0)</f>
        <v>0</v>
      </c>
      <c r="Q269" s="257">
        <f ca="1">+IFERROR(INDEX('Hoja de Trabajo para listado'!$A$155:$Z$1048576,MATCH($A269,'Hoja de Trabajo para listado'!$A$155:$A$1048576,0),MATCH((CUADRO!Q$5&amp;$E269),'Hoja de Trabajo para listado'!$A$151:$Z$151,0)),0)+IFERROR(INDEX('Hoja de Trabajo para listado'!$AB$155:$BA$1048576,MATCH($A269,'Hoja de Trabajo para listado'!$AB$155:$AB$1048576,0),MATCH((CUADRO!Q$5&amp;$E269),'Hoja de Trabajo para listado'!$AB$151:$BA$151,0)),0)+IFERROR(INDEX('Hoja de Trabajo para listado'!$BC$155:$CB$1048576,MATCH($A269,'Hoja de Trabajo para listado'!$BC$155:$BC$1048576,0),MATCH((CUADRO!Q$5&amp;$E269),'Hoja de Trabajo para listado'!$BC$151:$CB$151,0)),0)+IFERROR(INDEX('Hoja de Trabajo para listado'!$DE$153:$DG$274,MATCH($A269,'Hoja de Trabajo para listado'!$DE$153:$DE$1048576,0),MATCH((CUADRO!Q$5&amp;$E269),'Hoja de Trabajo para listado'!$DE$151:$DG$151,0)),0)+IFERROR(INDEX('Hoja de Trabajo para listado'!$CD$155:$DC$1048576,MATCH($A269,'Hoja de Trabajo para listado'!$CD$155:$CD$1048576,0),MATCH((CUADRO!Q$5&amp;$E269),'Hoja de Trabajo para listado'!$CD$151:$DC$151,0)),0)</f>
        <v>0</v>
      </c>
      <c r="R269" s="257">
        <f t="shared" ca="1" si="8"/>
        <v>0</v>
      </c>
      <c r="S269" s="277">
        <f ca="1">+R268+R269</f>
        <v>0</v>
      </c>
      <c r="T269" s="257">
        <f ca="1">+S269</f>
        <v>0</v>
      </c>
      <c r="U269" s="256">
        <f t="shared" si="9"/>
        <v>2</v>
      </c>
      <c r="V269" s="362" t="str">
        <f>+VLOOKUP(A269,bd_lista!$A$3:$E$590,5,FALSE)</f>
        <v>Instituciones Descentralizadas</v>
      </c>
      <c r="W269" s="362"/>
      <c r="X269" s="254">
        <f>+VLOOKUP(A269,[2]Sheet1!$A$13:$D$744,4,FALSE)</f>
        <v>16</v>
      </c>
      <c r="Y269" s="254" t="str">
        <f>+VLOOKUP(X269,bd_lista!$A$3:$C$590,3,FALSE)</f>
        <v>Ministerio de Educación</v>
      </c>
      <c r="Z269" s="314"/>
      <c r="AA269" s="315"/>
    </row>
    <row r="270" spans="1:27" customFormat="1" ht="15" hidden="1" customHeight="1">
      <c r="A270" s="32">
        <v>152</v>
      </c>
      <c r="B270" s="306">
        <f>+A270</f>
        <v>152</v>
      </c>
      <c r="C270" s="259" t="str">
        <f>+VLOOKUP(A270,bd_lista!$A$3:$C$590,3,FALSE)</f>
        <v>Servicio Plurinacional de Defensa Pública</v>
      </c>
      <c r="D270" s="361" t="str">
        <f>+C270</f>
        <v>Servicio Plurinacional de Defensa Pública</v>
      </c>
      <c r="E270" s="259" t="s">
        <v>1313</v>
      </c>
      <c r="F270" s="255">
        <f ca="1">+IFERROR(INDEX('Hoja de Trabajo para listado'!$A$155:$Z$1048576,MATCH($A270,'Hoja de Trabajo para listado'!$A$155:$A$1048576,0),MATCH((CUADRO!F$5&amp;$E270),'Hoja de Trabajo para listado'!$A$151:$Z$151,0)),0)+IFERROR(INDEX('Hoja de Trabajo para listado'!$AB$155:$BA$1048576,MATCH($A270,'Hoja de Trabajo para listado'!$AB$155:$AB$1048576,0),MATCH((CUADRO!F$5&amp;$E270),'Hoja de Trabajo para listado'!$AB$151:$BA$151,0)),0)+IFERROR(INDEX('Hoja de Trabajo para listado'!$BC$155:$CB$1048576,MATCH($A270,'Hoja de Trabajo para listado'!$BC$155:$BC$1048576,0),MATCH((CUADRO!F$5&amp;$E270),'Hoja de Trabajo para listado'!$BC$151:$CB$151,0)),0)+IFERROR(INDEX('Hoja de Trabajo para listado'!$DE$153:$DG$274,MATCH($A270,'Hoja de Trabajo para listado'!$DE$153:$DE$1048576,0),MATCH((CUADRO!F$5&amp;$E270),'Hoja de Trabajo para listado'!$DE$151:$DG$151,0)),0)+IFERROR(INDEX('Hoja de Trabajo para listado'!$CD$155:$DC$1048576,MATCH($A270,'Hoja de Trabajo para listado'!$CD$155:$CD$1048576,0),MATCH((CUADRO!F$5&amp;$E270),'Hoja de Trabajo para listado'!$CD$151:$DC$151,0)),0)</f>
        <v>0</v>
      </c>
      <c r="G270" s="255">
        <f ca="1">+IFERROR(INDEX('Hoja de Trabajo para listado'!$A$155:$Z$1048576,MATCH($A270,'Hoja de Trabajo para listado'!$A$155:$A$1048576,0),MATCH((CUADRO!G$5&amp;$E270),'Hoja de Trabajo para listado'!$A$151:$Z$151,0)),0)+IFERROR(INDEX('Hoja de Trabajo para listado'!$AB$155:$BA$1048576,MATCH($A270,'Hoja de Trabajo para listado'!$AB$155:$AB$1048576,0),MATCH((CUADRO!G$5&amp;$E270),'Hoja de Trabajo para listado'!$AB$151:$BA$151,0)),0)+IFERROR(INDEX('Hoja de Trabajo para listado'!$BC$155:$CB$1048576,MATCH($A270,'Hoja de Trabajo para listado'!$BC$155:$BC$1048576,0),MATCH((CUADRO!G$5&amp;$E270),'Hoja de Trabajo para listado'!$BC$151:$CB$151,0)),0)+IFERROR(INDEX('Hoja de Trabajo para listado'!$DE$153:$DG$274,MATCH($A270,'Hoja de Trabajo para listado'!$DE$153:$DE$1048576,0),MATCH((CUADRO!G$5&amp;$E270),'Hoja de Trabajo para listado'!$DE$151:$DG$151,0)),0)+IFERROR(INDEX('Hoja de Trabajo para listado'!$CD$155:$DC$1048576,MATCH($A270,'Hoja de Trabajo para listado'!$CD$155:$CD$1048576,0),MATCH((CUADRO!G$5&amp;$E270),'Hoja de Trabajo para listado'!$CD$151:$DC$151,0)),0)</f>
        <v>0</v>
      </c>
      <c r="H270" s="255">
        <f ca="1">+IFERROR(INDEX('Hoja de Trabajo para listado'!$A$155:$Z$1048576,MATCH($A270,'Hoja de Trabajo para listado'!$A$155:$A$1048576,0),MATCH((CUADRO!H$5&amp;$E270),'Hoja de Trabajo para listado'!$A$151:$Z$151,0)),0)+IFERROR(INDEX('Hoja de Trabajo para listado'!$AB$155:$BA$1048576,MATCH($A270,'Hoja de Trabajo para listado'!$AB$155:$AB$1048576,0),MATCH((CUADRO!H$5&amp;$E270),'Hoja de Trabajo para listado'!$AB$151:$BA$151,0)),0)+IFERROR(INDEX('Hoja de Trabajo para listado'!$BC$155:$CB$1048576,MATCH($A270,'Hoja de Trabajo para listado'!$BC$155:$BC$1048576,0),MATCH((CUADRO!H$5&amp;$E270),'Hoja de Trabajo para listado'!$BC$151:$CB$151,0)),0)+IFERROR(INDEX('Hoja de Trabajo para listado'!$DE$153:$DG$274,MATCH($A270,'Hoja de Trabajo para listado'!$DE$153:$DE$1048576,0),MATCH((CUADRO!H$5&amp;$E270),'Hoja de Trabajo para listado'!$DE$151:$DG$151,0)),0)+IFERROR(INDEX('Hoja de Trabajo para listado'!$CD$155:$DC$1048576,MATCH($A270,'Hoja de Trabajo para listado'!$CD$155:$CD$1048576,0),MATCH((CUADRO!H$5&amp;$E270),'Hoja de Trabajo para listado'!$CD$151:$DC$151,0)),0)</f>
        <v>0</v>
      </c>
      <c r="I270" s="255">
        <f ca="1">+IFERROR(INDEX('Hoja de Trabajo para listado'!$A$155:$Z$1048576,MATCH($A270,'Hoja de Trabajo para listado'!$A$155:$A$1048576,0),MATCH((CUADRO!I$5&amp;$E270),'Hoja de Trabajo para listado'!$A$151:$Z$151,0)),0)+IFERROR(INDEX('Hoja de Trabajo para listado'!$AB$155:$BA$1048576,MATCH($A270,'Hoja de Trabajo para listado'!$AB$155:$AB$1048576,0),MATCH((CUADRO!I$5&amp;$E270),'Hoja de Trabajo para listado'!$AB$151:$BA$151,0)),0)+IFERROR(INDEX('Hoja de Trabajo para listado'!$BC$155:$CB$1048576,MATCH($A270,'Hoja de Trabajo para listado'!$BC$155:$BC$1048576,0),MATCH((CUADRO!I$5&amp;$E270),'Hoja de Trabajo para listado'!$BC$151:$CB$151,0)),0)+IFERROR(INDEX('Hoja de Trabajo para listado'!$DE$153:$DG$274,MATCH($A270,'Hoja de Trabajo para listado'!$DE$153:$DE$1048576,0),MATCH((CUADRO!I$5&amp;$E270),'Hoja de Trabajo para listado'!$DE$151:$DG$151,0)),0)+IFERROR(INDEX('Hoja de Trabajo para listado'!$CD$155:$DC$1048576,MATCH($A270,'Hoja de Trabajo para listado'!$CD$155:$CD$1048576,0),MATCH((CUADRO!I$5&amp;$E270),'Hoja de Trabajo para listado'!$CD$151:$DC$151,0)),0)</f>
        <v>0</v>
      </c>
      <c r="J270" s="255">
        <f ca="1">+IFERROR(INDEX('Hoja de Trabajo para listado'!$A$155:$Z$1048576,MATCH($A270,'Hoja de Trabajo para listado'!$A$155:$A$1048576,0),MATCH((CUADRO!J$5&amp;$E270),'Hoja de Trabajo para listado'!$A$151:$Z$151,0)),0)+IFERROR(INDEX('Hoja de Trabajo para listado'!$AB$155:$BA$1048576,MATCH($A270,'Hoja de Trabajo para listado'!$AB$155:$AB$1048576,0),MATCH((CUADRO!J$5&amp;$E270),'Hoja de Trabajo para listado'!$AB$151:$BA$151,0)),0)+IFERROR(INDEX('Hoja de Trabajo para listado'!$BC$155:$CB$1048576,MATCH($A270,'Hoja de Trabajo para listado'!$BC$155:$BC$1048576,0),MATCH((CUADRO!J$5&amp;$E270),'Hoja de Trabajo para listado'!$BC$151:$CB$151,0)),0)+IFERROR(INDEX('Hoja de Trabajo para listado'!$DE$153:$DG$274,MATCH($A270,'Hoja de Trabajo para listado'!$DE$153:$DE$1048576,0),MATCH((CUADRO!J$5&amp;$E270),'Hoja de Trabajo para listado'!$DE$151:$DG$151,0)),0)+IFERROR(INDEX('Hoja de Trabajo para listado'!$CD$155:$DC$1048576,MATCH($A270,'Hoja de Trabajo para listado'!$CD$155:$CD$1048576,0),MATCH((CUADRO!J$5&amp;$E270),'Hoja de Trabajo para listado'!$CD$151:$DC$151,0)),0)</f>
        <v>0</v>
      </c>
      <c r="K270" s="255">
        <f ca="1">+IFERROR(INDEX('Hoja de Trabajo para listado'!$A$155:$Z$1048576,MATCH($A270,'Hoja de Trabajo para listado'!$A$155:$A$1048576,0),MATCH((CUADRO!K$5&amp;$E270),'Hoja de Trabajo para listado'!$A$151:$Z$151,0)),0)+IFERROR(INDEX('Hoja de Trabajo para listado'!$AB$155:$BA$1048576,MATCH($A270,'Hoja de Trabajo para listado'!$AB$155:$AB$1048576,0),MATCH((CUADRO!K$5&amp;$E270),'Hoja de Trabajo para listado'!$AB$151:$BA$151,0)),0)+IFERROR(INDEX('Hoja de Trabajo para listado'!$BC$155:$CB$1048576,MATCH($A270,'Hoja de Trabajo para listado'!$BC$155:$BC$1048576,0),MATCH((CUADRO!K$5&amp;$E270),'Hoja de Trabajo para listado'!$BC$151:$CB$151,0)),0)+IFERROR(INDEX('Hoja de Trabajo para listado'!$DE$153:$DG$274,MATCH($A270,'Hoja de Trabajo para listado'!$DE$153:$DE$1048576,0),MATCH((CUADRO!K$5&amp;$E270),'Hoja de Trabajo para listado'!$DE$151:$DG$151,0)),0)+IFERROR(INDEX('Hoja de Trabajo para listado'!$CD$155:$DC$1048576,MATCH($A270,'Hoja de Trabajo para listado'!$CD$155:$CD$1048576,0),MATCH((CUADRO!K$5&amp;$E270),'Hoja de Trabajo para listado'!$CD$151:$DC$151,0)),0)</f>
        <v>0</v>
      </c>
      <c r="L270" s="255">
        <f ca="1">+IFERROR(INDEX('Hoja de Trabajo para listado'!$A$155:$Z$1048576,MATCH($A270,'Hoja de Trabajo para listado'!$A$155:$A$1048576,0),MATCH((CUADRO!L$5&amp;$E270),'Hoja de Trabajo para listado'!$A$151:$Z$151,0)),0)+IFERROR(INDEX('Hoja de Trabajo para listado'!$AB$155:$BA$1048576,MATCH($A270,'Hoja de Trabajo para listado'!$AB$155:$AB$1048576,0),MATCH((CUADRO!L$5&amp;$E270),'Hoja de Trabajo para listado'!$AB$151:$BA$151,0)),0)+IFERROR(INDEX('Hoja de Trabajo para listado'!$BC$155:$CB$1048576,MATCH($A270,'Hoja de Trabajo para listado'!$BC$155:$BC$1048576,0),MATCH((CUADRO!L$5&amp;$E270),'Hoja de Trabajo para listado'!$BC$151:$CB$151,0)),0)+IFERROR(INDEX('Hoja de Trabajo para listado'!$DE$153:$DG$274,MATCH($A270,'Hoja de Trabajo para listado'!$DE$153:$DE$1048576,0),MATCH((CUADRO!L$5&amp;$E270),'Hoja de Trabajo para listado'!$DE$151:$DG$151,0)),0)+IFERROR(INDEX('Hoja de Trabajo para listado'!$CD$155:$DC$1048576,MATCH($A270,'Hoja de Trabajo para listado'!$CD$155:$CD$1048576,0),MATCH((CUADRO!L$5&amp;$E270),'Hoja de Trabajo para listado'!$CD$151:$DC$151,0)),0)</f>
        <v>0</v>
      </c>
      <c r="M270" s="255">
        <f ca="1">+IFERROR(INDEX('Hoja de Trabajo para listado'!$A$155:$Z$1048576,MATCH($A270,'Hoja de Trabajo para listado'!$A$155:$A$1048576,0),MATCH((CUADRO!M$5&amp;$E270),'Hoja de Trabajo para listado'!$A$151:$Z$151,0)),0)+IFERROR(INDEX('Hoja de Trabajo para listado'!$AB$155:$BA$1048576,MATCH($A270,'Hoja de Trabajo para listado'!$AB$155:$AB$1048576,0),MATCH((CUADRO!M$5&amp;$E270),'Hoja de Trabajo para listado'!$AB$151:$BA$151,0)),0)+IFERROR(INDEX('Hoja de Trabajo para listado'!$BC$155:$CB$1048576,MATCH($A270,'Hoja de Trabajo para listado'!$BC$155:$BC$1048576,0),MATCH((CUADRO!M$5&amp;$E270),'Hoja de Trabajo para listado'!$BC$151:$CB$151,0)),0)+IFERROR(INDEX('Hoja de Trabajo para listado'!$DE$153:$DG$274,MATCH($A270,'Hoja de Trabajo para listado'!$DE$153:$DE$1048576,0),MATCH((CUADRO!M$5&amp;$E270),'Hoja de Trabajo para listado'!$DE$151:$DG$151,0)),0)+IFERROR(INDEX('Hoja de Trabajo para listado'!$CD$155:$DC$1048576,MATCH($A270,'Hoja de Trabajo para listado'!$CD$155:$CD$1048576,0),MATCH((CUADRO!M$5&amp;$E270),'Hoja de Trabajo para listado'!$CD$151:$DC$151,0)),0)</f>
        <v>0</v>
      </c>
      <c r="N270" s="255">
        <f ca="1">+IFERROR(INDEX('Hoja de Trabajo para listado'!$A$155:$Z$1048576,MATCH($A270,'Hoja de Trabajo para listado'!$A$155:$A$1048576,0),MATCH((CUADRO!N$5&amp;$E270),'Hoja de Trabajo para listado'!$A$151:$Z$151,0)),0)+IFERROR(INDEX('Hoja de Trabajo para listado'!$AB$155:$BA$1048576,MATCH($A270,'Hoja de Trabajo para listado'!$AB$155:$AB$1048576,0),MATCH((CUADRO!N$5&amp;$E270),'Hoja de Trabajo para listado'!$AB$151:$BA$151,0)),0)+IFERROR(INDEX('Hoja de Trabajo para listado'!$BC$155:$CB$1048576,MATCH($A270,'Hoja de Trabajo para listado'!$BC$155:$BC$1048576,0),MATCH((CUADRO!N$5&amp;$E270),'Hoja de Trabajo para listado'!$BC$151:$CB$151,0)),0)+IFERROR(INDEX('Hoja de Trabajo para listado'!$DE$153:$DG$274,MATCH($A270,'Hoja de Trabajo para listado'!$DE$153:$DE$1048576,0),MATCH((CUADRO!N$5&amp;$E270),'Hoja de Trabajo para listado'!$DE$151:$DG$151,0)),0)+IFERROR(INDEX('Hoja de Trabajo para listado'!$CD$155:$DC$1048576,MATCH($A270,'Hoja de Trabajo para listado'!$CD$155:$CD$1048576,0),MATCH((CUADRO!N$5&amp;$E270),'Hoja de Trabajo para listado'!$CD$151:$DC$151,0)),0)</f>
        <v>0</v>
      </c>
      <c r="O270" s="255">
        <f ca="1">+IFERROR(INDEX('Hoja de Trabajo para listado'!$A$155:$Z$1048576,MATCH($A270,'Hoja de Trabajo para listado'!$A$155:$A$1048576,0),MATCH((CUADRO!O$5&amp;$E270),'Hoja de Trabajo para listado'!$A$151:$Z$151,0)),0)+IFERROR(INDEX('Hoja de Trabajo para listado'!$AB$155:$BA$1048576,MATCH($A270,'Hoja de Trabajo para listado'!$AB$155:$AB$1048576,0),MATCH((CUADRO!O$5&amp;$E270),'Hoja de Trabajo para listado'!$AB$151:$BA$151,0)),0)+IFERROR(INDEX('Hoja de Trabajo para listado'!$BC$155:$CB$1048576,MATCH($A270,'Hoja de Trabajo para listado'!$BC$155:$BC$1048576,0),MATCH((CUADRO!O$5&amp;$E270),'Hoja de Trabajo para listado'!$BC$151:$CB$151,0)),0)+IFERROR(INDEX('Hoja de Trabajo para listado'!$DE$153:$DG$274,MATCH($A270,'Hoja de Trabajo para listado'!$DE$153:$DE$1048576,0),MATCH((CUADRO!O$5&amp;$E270),'Hoja de Trabajo para listado'!$DE$151:$DG$151,0)),0)+IFERROR(INDEX('Hoja de Trabajo para listado'!$CD$155:$DC$1048576,MATCH($A270,'Hoja de Trabajo para listado'!$CD$155:$CD$1048576,0),MATCH((CUADRO!O$5&amp;$E270),'Hoja de Trabajo para listado'!$CD$151:$DC$151,0)),0)</f>
        <v>0</v>
      </c>
      <c r="P270" s="255">
        <f ca="1">+IFERROR(INDEX('Hoja de Trabajo para listado'!$A$155:$Z$1048576,MATCH($A270,'Hoja de Trabajo para listado'!$A$155:$A$1048576,0),MATCH((CUADRO!P$5&amp;$E270),'Hoja de Trabajo para listado'!$A$151:$Z$151,0)),0)+IFERROR(INDEX('Hoja de Trabajo para listado'!$AB$155:$BA$1048576,MATCH($A270,'Hoja de Trabajo para listado'!$AB$155:$AB$1048576,0),MATCH((CUADRO!P$5&amp;$E270),'Hoja de Trabajo para listado'!$AB$151:$BA$151,0)),0)+IFERROR(INDEX('Hoja de Trabajo para listado'!$BC$155:$CB$1048576,MATCH($A270,'Hoja de Trabajo para listado'!$BC$155:$BC$1048576,0),MATCH((CUADRO!P$5&amp;$E270),'Hoja de Trabajo para listado'!$BC$151:$CB$151,0)),0)+IFERROR(INDEX('Hoja de Trabajo para listado'!$DE$153:$DG$274,MATCH($A270,'Hoja de Trabajo para listado'!$DE$153:$DE$1048576,0),MATCH((CUADRO!P$5&amp;$E270),'Hoja de Trabajo para listado'!$DE$151:$DG$151,0)),0)+IFERROR(INDEX('Hoja de Trabajo para listado'!$CD$155:$DC$1048576,MATCH($A270,'Hoja de Trabajo para listado'!$CD$155:$CD$1048576,0),MATCH((CUADRO!P$5&amp;$E270),'Hoja de Trabajo para listado'!$CD$151:$DC$151,0)),0)</f>
        <v>0</v>
      </c>
      <c r="Q270" s="255">
        <f ca="1">+IFERROR(INDEX('Hoja de Trabajo para listado'!$A$155:$Z$1048576,MATCH($A270,'Hoja de Trabajo para listado'!$A$155:$A$1048576,0),MATCH((CUADRO!Q$5&amp;$E270),'Hoja de Trabajo para listado'!$A$151:$Z$151,0)),0)+IFERROR(INDEX('Hoja de Trabajo para listado'!$AB$155:$BA$1048576,MATCH($A270,'Hoja de Trabajo para listado'!$AB$155:$AB$1048576,0),MATCH((CUADRO!Q$5&amp;$E270),'Hoja de Trabajo para listado'!$AB$151:$BA$151,0)),0)+IFERROR(INDEX('Hoja de Trabajo para listado'!$BC$155:$CB$1048576,MATCH($A270,'Hoja de Trabajo para listado'!$BC$155:$BC$1048576,0),MATCH((CUADRO!Q$5&amp;$E270),'Hoja de Trabajo para listado'!$BC$151:$CB$151,0)),0)+IFERROR(INDEX('Hoja de Trabajo para listado'!$DE$153:$DG$274,MATCH($A270,'Hoja de Trabajo para listado'!$DE$153:$DE$1048576,0),MATCH((CUADRO!Q$5&amp;$E270),'Hoja de Trabajo para listado'!$DE$151:$DG$151,0)),0)+IFERROR(INDEX('Hoja de Trabajo para listado'!$CD$155:$DC$1048576,MATCH($A270,'Hoja de Trabajo para listado'!$CD$155:$CD$1048576,0),MATCH((CUADRO!Q$5&amp;$E270),'Hoja de Trabajo para listado'!$CD$151:$DC$151,0)),0)</f>
        <v>0</v>
      </c>
      <c r="R270" s="255">
        <f t="shared" ca="1" si="8"/>
        <v>0</v>
      </c>
      <c r="S270" s="255"/>
      <c r="T270" s="255">
        <f ca="1">+T271</f>
        <v>0</v>
      </c>
      <c r="U270" s="254">
        <f t="shared" si="9"/>
        <v>1</v>
      </c>
      <c r="V270" s="362" t="str">
        <f>+VLOOKUP(A270,bd_lista!$A$3:$E$590,5,FALSE)</f>
        <v>Instituciones Descentralizadas</v>
      </c>
      <c r="W270" s="361" t="str">
        <f>+V270</f>
        <v>Instituciones Descentralizadas</v>
      </c>
      <c r="X270" s="254">
        <f>+VLOOKUP(A270,[2]Sheet1!$A$13:$D$744,4,FALSE)</f>
        <v>30</v>
      </c>
      <c r="Y270" s="254" t="str">
        <f>+VLOOKUP(X270,bd_lista!$A$3:$C$590,3,FALSE)</f>
        <v>Ministerio de Justicia y Transparencia Institucional</v>
      </c>
      <c r="Z270" s="316">
        <f>+X270</f>
        <v>30</v>
      </c>
      <c r="AA270" s="348" t="str">
        <f>+Y270</f>
        <v>Ministerio de Justicia y Transparencia Institucional</v>
      </c>
    </row>
    <row r="271" spans="1:27" customFormat="1" ht="15" hidden="1" customHeight="1">
      <c r="A271" s="32">
        <v>152</v>
      </c>
      <c r="B271" s="307"/>
      <c r="C271" s="362" t="str">
        <f>+VLOOKUP(A271,bd_lista!$A$3:$C$590,3,FALSE)</f>
        <v>Servicio Plurinacional de Defensa Pública</v>
      </c>
      <c r="D271" s="362"/>
      <c r="E271" s="362" t="s">
        <v>1314</v>
      </c>
      <c r="F271" s="257">
        <f ca="1">+IFERROR(INDEX('Hoja de Trabajo para listado'!$A$155:$Z$1048576,MATCH($A271,'Hoja de Trabajo para listado'!$A$155:$A$1048576,0),MATCH((CUADRO!F$5&amp;$E271),'Hoja de Trabajo para listado'!$A$151:$Z$151,0)),0)+IFERROR(INDEX('Hoja de Trabajo para listado'!$AB$155:$BA$1048576,MATCH($A271,'Hoja de Trabajo para listado'!$AB$155:$AB$1048576,0),MATCH((CUADRO!F$5&amp;$E271),'Hoja de Trabajo para listado'!$AB$151:$BA$151,0)),0)+IFERROR(INDEX('Hoja de Trabajo para listado'!$BC$155:$CB$1048576,MATCH($A271,'Hoja de Trabajo para listado'!$BC$155:$BC$1048576,0),MATCH((CUADRO!F$5&amp;$E271),'Hoja de Trabajo para listado'!$BC$151:$CB$151,0)),0)+IFERROR(INDEX('Hoja de Trabajo para listado'!$DE$153:$DG$274,MATCH($A271,'Hoja de Trabajo para listado'!$DE$153:$DE$1048576,0),MATCH((CUADRO!F$5&amp;$E271),'Hoja de Trabajo para listado'!$DE$151:$DG$151,0)),0)+IFERROR(INDEX('Hoja de Trabajo para listado'!$CD$155:$DC$1048576,MATCH($A271,'Hoja de Trabajo para listado'!$CD$155:$CD$1048576,0),MATCH((CUADRO!F$5&amp;$E271),'Hoja de Trabajo para listado'!$CD$151:$DC$151,0)),0)</f>
        <v>0</v>
      </c>
      <c r="G271" s="257">
        <f ca="1">+IFERROR(INDEX('Hoja de Trabajo para listado'!$A$155:$Z$1048576,MATCH($A271,'Hoja de Trabajo para listado'!$A$155:$A$1048576,0),MATCH((CUADRO!G$5&amp;$E271),'Hoja de Trabajo para listado'!$A$151:$Z$151,0)),0)+IFERROR(INDEX('Hoja de Trabajo para listado'!$AB$155:$BA$1048576,MATCH($A271,'Hoja de Trabajo para listado'!$AB$155:$AB$1048576,0),MATCH((CUADRO!G$5&amp;$E271),'Hoja de Trabajo para listado'!$AB$151:$BA$151,0)),0)+IFERROR(INDEX('Hoja de Trabajo para listado'!$BC$155:$CB$1048576,MATCH($A271,'Hoja de Trabajo para listado'!$BC$155:$BC$1048576,0),MATCH((CUADRO!G$5&amp;$E271),'Hoja de Trabajo para listado'!$BC$151:$CB$151,0)),0)+IFERROR(INDEX('Hoja de Trabajo para listado'!$DE$153:$DG$274,MATCH($A271,'Hoja de Trabajo para listado'!$DE$153:$DE$1048576,0),MATCH((CUADRO!G$5&amp;$E271),'Hoja de Trabajo para listado'!$DE$151:$DG$151,0)),0)+IFERROR(INDEX('Hoja de Trabajo para listado'!$CD$155:$DC$1048576,MATCH($A271,'Hoja de Trabajo para listado'!$CD$155:$CD$1048576,0),MATCH((CUADRO!G$5&amp;$E271),'Hoja de Trabajo para listado'!$CD$151:$DC$151,0)),0)</f>
        <v>0</v>
      </c>
      <c r="H271" s="257">
        <f ca="1">+IFERROR(INDEX('Hoja de Trabajo para listado'!$A$155:$Z$1048576,MATCH($A271,'Hoja de Trabajo para listado'!$A$155:$A$1048576,0),MATCH((CUADRO!H$5&amp;$E271),'Hoja de Trabajo para listado'!$A$151:$Z$151,0)),0)+IFERROR(INDEX('Hoja de Trabajo para listado'!$AB$155:$BA$1048576,MATCH($A271,'Hoja de Trabajo para listado'!$AB$155:$AB$1048576,0),MATCH((CUADRO!H$5&amp;$E271),'Hoja de Trabajo para listado'!$AB$151:$BA$151,0)),0)+IFERROR(INDEX('Hoja de Trabajo para listado'!$BC$155:$CB$1048576,MATCH($A271,'Hoja de Trabajo para listado'!$BC$155:$BC$1048576,0),MATCH((CUADRO!H$5&amp;$E271),'Hoja de Trabajo para listado'!$BC$151:$CB$151,0)),0)+IFERROR(INDEX('Hoja de Trabajo para listado'!$DE$153:$DG$274,MATCH($A271,'Hoja de Trabajo para listado'!$DE$153:$DE$1048576,0),MATCH((CUADRO!H$5&amp;$E271),'Hoja de Trabajo para listado'!$DE$151:$DG$151,0)),0)+IFERROR(INDEX('Hoja de Trabajo para listado'!$CD$155:$DC$1048576,MATCH($A271,'Hoja de Trabajo para listado'!$CD$155:$CD$1048576,0),MATCH((CUADRO!H$5&amp;$E271),'Hoja de Trabajo para listado'!$CD$151:$DC$151,0)),0)</f>
        <v>0</v>
      </c>
      <c r="I271" s="255">
        <f ca="1">+IFERROR(INDEX('Hoja de Trabajo para listado'!$A$155:$Z$1048576,MATCH($A271,'Hoja de Trabajo para listado'!$A$155:$A$1048576,0),MATCH((CUADRO!I$5&amp;$E271),'Hoja de Trabajo para listado'!$A$151:$Z$151,0)),0)+IFERROR(INDEX('Hoja de Trabajo para listado'!$AB$155:$BA$1048576,MATCH($A271,'Hoja de Trabajo para listado'!$AB$155:$AB$1048576,0),MATCH((CUADRO!I$5&amp;$E271),'Hoja de Trabajo para listado'!$AB$151:$BA$151,0)),0)+IFERROR(INDEX('Hoja de Trabajo para listado'!$BC$155:$CB$1048576,MATCH($A271,'Hoja de Trabajo para listado'!$BC$155:$BC$1048576,0),MATCH((CUADRO!I$5&amp;$E271),'Hoja de Trabajo para listado'!$BC$151:$CB$151,0)),0)+IFERROR(INDEX('Hoja de Trabajo para listado'!$DE$153:$DG$274,MATCH($A271,'Hoja de Trabajo para listado'!$DE$153:$DE$1048576,0),MATCH((CUADRO!I$5&amp;$E271),'Hoja de Trabajo para listado'!$DE$151:$DG$151,0)),0)+IFERROR(INDEX('Hoja de Trabajo para listado'!$CD$155:$DC$1048576,MATCH($A271,'Hoja de Trabajo para listado'!$CD$155:$CD$1048576,0),MATCH((CUADRO!I$5&amp;$E271),'Hoja de Trabajo para listado'!$CD$151:$DC$151,0)),0)</f>
        <v>0</v>
      </c>
      <c r="J271" s="255">
        <f ca="1">+IFERROR(INDEX('Hoja de Trabajo para listado'!$A$155:$Z$1048576,MATCH($A271,'Hoja de Trabajo para listado'!$A$155:$A$1048576,0),MATCH((CUADRO!J$5&amp;$E271),'Hoja de Trabajo para listado'!$A$151:$Z$151,0)),0)+IFERROR(INDEX('Hoja de Trabajo para listado'!$AB$155:$BA$1048576,MATCH($A271,'Hoja de Trabajo para listado'!$AB$155:$AB$1048576,0),MATCH((CUADRO!J$5&amp;$E271),'Hoja de Trabajo para listado'!$AB$151:$BA$151,0)),0)+IFERROR(INDEX('Hoja de Trabajo para listado'!$BC$155:$CB$1048576,MATCH($A271,'Hoja de Trabajo para listado'!$BC$155:$BC$1048576,0),MATCH((CUADRO!J$5&amp;$E271),'Hoja de Trabajo para listado'!$BC$151:$CB$151,0)),0)+IFERROR(INDEX('Hoja de Trabajo para listado'!$DE$153:$DG$274,MATCH($A271,'Hoja de Trabajo para listado'!$DE$153:$DE$1048576,0),MATCH((CUADRO!J$5&amp;$E271),'Hoja de Trabajo para listado'!$DE$151:$DG$151,0)),0)+IFERROR(INDEX('Hoja de Trabajo para listado'!$CD$155:$DC$1048576,MATCH($A271,'Hoja de Trabajo para listado'!$CD$155:$CD$1048576,0),MATCH((CUADRO!J$5&amp;$E271),'Hoja de Trabajo para listado'!$CD$151:$DC$151,0)),0)</f>
        <v>0</v>
      </c>
      <c r="K271" s="255">
        <f ca="1">+IFERROR(INDEX('Hoja de Trabajo para listado'!$A$155:$Z$1048576,MATCH($A271,'Hoja de Trabajo para listado'!$A$155:$A$1048576,0),MATCH((CUADRO!K$5&amp;$E271),'Hoja de Trabajo para listado'!$A$151:$Z$151,0)),0)+IFERROR(INDEX('Hoja de Trabajo para listado'!$AB$155:$BA$1048576,MATCH($A271,'Hoja de Trabajo para listado'!$AB$155:$AB$1048576,0),MATCH((CUADRO!K$5&amp;$E271),'Hoja de Trabajo para listado'!$AB$151:$BA$151,0)),0)+IFERROR(INDEX('Hoja de Trabajo para listado'!$BC$155:$CB$1048576,MATCH($A271,'Hoja de Trabajo para listado'!$BC$155:$BC$1048576,0),MATCH((CUADRO!K$5&amp;$E271),'Hoja de Trabajo para listado'!$BC$151:$CB$151,0)),0)+IFERROR(INDEX('Hoja de Trabajo para listado'!$DE$153:$DG$274,MATCH($A271,'Hoja de Trabajo para listado'!$DE$153:$DE$1048576,0),MATCH((CUADRO!K$5&amp;$E271),'Hoja de Trabajo para listado'!$DE$151:$DG$151,0)),0)+IFERROR(INDEX('Hoja de Trabajo para listado'!$CD$155:$DC$1048576,MATCH($A271,'Hoja de Trabajo para listado'!$CD$155:$CD$1048576,0),MATCH((CUADRO!K$5&amp;$E271),'Hoja de Trabajo para listado'!$CD$151:$DC$151,0)),0)</f>
        <v>0</v>
      </c>
      <c r="L271" s="255">
        <f ca="1">+IFERROR(INDEX('Hoja de Trabajo para listado'!$A$155:$Z$1048576,MATCH($A271,'Hoja de Trabajo para listado'!$A$155:$A$1048576,0),MATCH((CUADRO!L$5&amp;$E271),'Hoja de Trabajo para listado'!$A$151:$Z$151,0)),0)+IFERROR(INDEX('Hoja de Trabajo para listado'!$AB$155:$BA$1048576,MATCH($A271,'Hoja de Trabajo para listado'!$AB$155:$AB$1048576,0),MATCH((CUADRO!L$5&amp;$E271),'Hoja de Trabajo para listado'!$AB$151:$BA$151,0)),0)+IFERROR(INDEX('Hoja de Trabajo para listado'!$BC$155:$CB$1048576,MATCH($A271,'Hoja de Trabajo para listado'!$BC$155:$BC$1048576,0),MATCH((CUADRO!L$5&amp;$E271),'Hoja de Trabajo para listado'!$BC$151:$CB$151,0)),0)+IFERROR(INDEX('Hoja de Trabajo para listado'!$DE$153:$DG$274,MATCH($A271,'Hoja de Trabajo para listado'!$DE$153:$DE$1048576,0),MATCH((CUADRO!L$5&amp;$E271),'Hoja de Trabajo para listado'!$DE$151:$DG$151,0)),0)+IFERROR(INDEX('Hoja de Trabajo para listado'!$CD$155:$DC$1048576,MATCH($A271,'Hoja de Trabajo para listado'!$CD$155:$CD$1048576,0),MATCH((CUADRO!L$5&amp;$E271),'Hoja de Trabajo para listado'!$CD$151:$DC$151,0)),0)</f>
        <v>0</v>
      </c>
      <c r="M271" s="255">
        <f ca="1">+IFERROR(INDEX('Hoja de Trabajo para listado'!$A$155:$Z$1048576,MATCH($A271,'Hoja de Trabajo para listado'!$A$155:$A$1048576,0),MATCH((CUADRO!M$5&amp;$E271),'Hoja de Trabajo para listado'!$A$151:$Z$151,0)),0)+IFERROR(INDEX('Hoja de Trabajo para listado'!$AB$155:$BA$1048576,MATCH($A271,'Hoja de Trabajo para listado'!$AB$155:$AB$1048576,0),MATCH((CUADRO!M$5&amp;$E271),'Hoja de Trabajo para listado'!$AB$151:$BA$151,0)),0)+IFERROR(INDEX('Hoja de Trabajo para listado'!$BC$155:$CB$1048576,MATCH($A271,'Hoja de Trabajo para listado'!$BC$155:$BC$1048576,0),MATCH((CUADRO!M$5&amp;$E271),'Hoja de Trabajo para listado'!$BC$151:$CB$151,0)),0)+IFERROR(INDEX('Hoja de Trabajo para listado'!$DE$153:$DG$274,MATCH($A271,'Hoja de Trabajo para listado'!$DE$153:$DE$1048576,0),MATCH((CUADRO!M$5&amp;$E271),'Hoja de Trabajo para listado'!$DE$151:$DG$151,0)),0)+IFERROR(INDEX('Hoja de Trabajo para listado'!$CD$155:$DC$1048576,MATCH($A271,'Hoja de Trabajo para listado'!$CD$155:$CD$1048576,0),MATCH((CUADRO!M$5&amp;$E271),'Hoja de Trabajo para listado'!$CD$151:$DC$151,0)),0)</f>
        <v>0</v>
      </c>
      <c r="N271" s="255">
        <f ca="1">+IFERROR(INDEX('Hoja de Trabajo para listado'!$A$155:$Z$1048576,MATCH($A271,'Hoja de Trabajo para listado'!$A$155:$A$1048576,0),MATCH((CUADRO!N$5&amp;$E271),'Hoja de Trabajo para listado'!$A$151:$Z$151,0)),0)+IFERROR(INDEX('Hoja de Trabajo para listado'!$AB$155:$BA$1048576,MATCH($A271,'Hoja de Trabajo para listado'!$AB$155:$AB$1048576,0),MATCH((CUADRO!N$5&amp;$E271),'Hoja de Trabajo para listado'!$AB$151:$BA$151,0)),0)+IFERROR(INDEX('Hoja de Trabajo para listado'!$BC$155:$CB$1048576,MATCH($A271,'Hoja de Trabajo para listado'!$BC$155:$BC$1048576,0),MATCH((CUADRO!N$5&amp;$E271),'Hoja de Trabajo para listado'!$BC$151:$CB$151,0)),0)+IFERROR(INDEX('Hoja de Trabajo para listado'!$DE$153:$DG$274,MATCH($A271,'Hoja de Trabajo para listado'!$DE$153:$DE$1048576,0),MATCH((CUADRO!N$5&amp;$E271),'Hoja de Trabajo para listado'!$DE$151:$DG$151,0)),0)+IFERROR(INDEX('Hoja de Trabajo para listado'!$CD$155:$DC$1048576,MATCH($A271,'Hoja de Trabajo para listado'!$CD$155:$CD$1048576,0),MATCH((CUADRO!N$5&amp;$E271),'Hoja de Trabajo para listado'!$CD$151:$DC$151,0)),0)</f>
        <v>0</v>
      </c>
      <c r="O271" s="255">
        <f ca="1">+IFERROR(INDEX('Hoja de Trabajo para listado'!$A$155:$Z$1048576,MATCH($A271,'Hoja de Trabajo para listado'!$A$155:$A$1048576,0),MATCH((CUADRO!O$5&amp;$E271),'Hoja de Trabajo para listado'!$A$151:$Z$151,0)),0)+IFERROR(INDEX('Hoja de Trabajo para listado'!$AB$155:$BA$1048576,MATCH($A271,'Hoja de Trabajo para listado'!$AB$155:$AB$1048576,0),MATCH((CUADRO!O$5&amp;$E271),'Hoja de Trabajo para listado'!$AB$151:$BA$151,0)),0)+IFERROR(INDEX('Hoja de Trabajo para listado'!$BC$155:$CB$1048576,MATCH($A271,'Hoja de Trabajo para listado'!$BC$155:$BC$1048576,0),MATCH((CUADRO!O$5&amp;$E271),'Hoja de Trabajo para listado'!$BC$151:$CB$151,0)),0)+IFERROR(INDEX('Hoja de Trabajo para listado'!$DE$153:$DG$274,MATCH($A271,'Hoja de Trabajo para listado'!$DE$153:$DE$1048576,0),MATCH((CUADRO!O$5&amp;$E271),'Hoja de Trabajo para listado'!$DE$151:$DG$151,0)),0)+IFERROR(INDEX('Hoja de Trabajo para listado'!$CD$155:$DC$1048576,MATCH($A271,'Hoja de Trabajo para listado'!$CD$155:$CD$1048576,0),MATCH((CUADRO!O$5&amp;$E271),'Hoja de Trabajo para listado'!$CD$151:$DC$151,0)),0)</f>
        <v>0</v>
      </c>
      <c r="P271" s="255">
        <f ca="1">+IFERROR(INDEX('Hoja de Trabajo para listado'!$A$155:$Z$1048576,MATCH($A271,'Hoja de Trabajo para listado'!$A$155:$A$1048576,0),MATCH((CUADRO!P$5&amp;$E271),'Hoja de Trabajo para listado'!$A$151:$Z$151,0)),0)+IFERROR(INDEX('Hoja de Trabajo para listado'!$AB$155:$BA$1048576,MATCH($A271,'Hoja de Trabajo para listado'!$AB$155:$AB$1048576,0),MATCH((CUADRO!P$5&amp;$E271),'Hoja de Trabajo para listado'!$AB$151:$BA$151,0)),0)+IFERROR(INDEX('Hoja de Trabajo para listado'!$BC$155:$CB$1048576,MATCH($A271,'Hoja de Trabajo para listado'!$BC$155:$BC$1048576,0),MATCH((CUADRO!P$5&amp;$E271),'Hoja de Trabajo para listado'!$BC$151:$CB$151,0)),0)+IFERROR(INDEX('Hoja de Trabajo para listado'!$DE$153:$DG$274,MATCH($A271,'Hoja de Trabajo para listado'!$DE$153:$DE$1048576,0),MATCH((CUADRO!P$5&amp;$E271),'Hoja de Trabajo para listado'!$DE$151:$DG$151,0)),0)+IFERROR(INDEX('Hoja de Trabajo para listado'!$CD$155:$DC$1048576,MATCH($A271,'Hoja de Trabajo para listado'!$CD$155:$CD$1048576,0),MATCH((CUADRO!P$5&amp;$E271),'Hoja de Trabajo para listado'!$CD$151:$DC$151,0)),0)</f>
        <v>0</v>
      </c>
      <c r="Q271" s="255">
        <f ca="1">+IFERROR(INDEX('Hoja de Trabajo para listado'!$A$155:$Z$1048576,MATCH($A271,'Hoja de Trabajo para listado'!$A$155:$A$1048576,0),MATCH((CUADRO!Q$5&amp;$E271),'Hoja de Trabajo para listado'!$A$151:$Z$151,0)),0)+IFERROR(INDEX('Hoja de Trabajo para listado'!$AB$155:$BA$1048576,MATCH($A271,'Hoja de Trabajo para listado'!$AB$155:$AB$1048576,0),MATCH((CUADRO!Q$5&amp;$E271),'Hoja de Trabajo para listado'!$AB$151:$BA$151,0)),0)+IFERROR(INDEX('Hoja de Trabajo para listado'!$BC$155:$CB$1048576,MATCH($A271,'Hoja de Trabajo para listado'!$BC$155:$BC$1048576,0),MATCH((CUADRO!Q$5&amp;$E271),'Hoja de Trabajo para listado'!$BC$151:$CB$151,0)),0)+IFERROR(INDEX('Hoja de Trabajo para listado'!$DE$153:$DG$274,MATCH($A271,'Hoja de Trabajo para listado'!$DE$153:$DE$1048576,0),MATCH((CUADRO!Q$5&amp;$E271),'Hoja de Trabajo para listado'!$DE$151:$DG$151,0)),0)+IFERROR(INDEX('Hoja de Trabajo para listado'!$CD$155:$DC$1048576,MATCH($A271,'Hoja de Trabajo para listado'!$CD$155:$CD$1048576,0),MATCH((CUADRO!Q$5&amp;$E271),'Hoja de Trabajo para listado'!$CD$151:$DC$151,0)),0)</f>
        <v>0</v>
      </c>
      <c r="R271" s="257">
        <f t="shared" ca="1" si="8"/>
        <v>0</v>
      </c>
      <c r="S271" s="257">
        <f ca="1">+R270+R271</f>
        <v>0</v>
      </c>
      <c r="T271" s="255">
        <f ca="1">+S271</f>
        <v>0</v>
      </c>
      <c r="U271" s="254">
        <f t="shared" si="9"/>
        <v>2</v>
      </c>
      <c r="V271" s="362" t="str">
        <f>+VLOOKUP(A271,bd_lista!$A$3:$E$590,5,FALSE)</f>
        <v>Instituciones Descentralizadas</v>
      </c>
      <c r="W271" s="362"/>
      <c r="X271" s="254">
        <f>+VLOOKUP(A271,[2]Sheet1!$A$13:$D$744,4,FALSE)</f>
        <v>30</v>
      </c>
      <c r="Y271" s="254" t="str">
        <f>+VLOOKUP(X271,bd_lista!$A$3:$C$590,3,FALSE)</f>
        <v>Ministerio de Justicia y Transparencia Institucional</v>
      </c>
      <c r="Z271" s="314"/>
      <c r="AA271" s="350"/>
    </row>
    <row r="272" spans="1:27" customFormat="1" ht="15" hidden="1" customHeight="1">
      <c r="A272" s="32">
        <v>680</v>
      </c>
      <c r="B272" s="306">
        <f>+A272</f>
        <v>680</v>
      </c>
      <c r="C272" s="259" t="str">
        <f>+VLOOKUP(A272,bd_lista!$A$3:$C$590,3,FALSE)</f>
        <v>Contraloria General del Estado</v>
      </c>
      <c r="D272" s="361" t="str">
        <f>+C272</f>
        <v>Contraloria General del Estado</v>
      </c>
      <c r="E272" s="259" t="s">
        <v>1313</v>
      </c>
      <c r="F272" s="255">
        <f ca="1">+IFERROR(INDEX('Hoja de Trabajo para listado'!$A$155:$Z$1048576,MATCH($A272,'Hoja de Trabajo para listado'!$A$155:$A$1048576,0),MATCH((CUADRO!F$5&amp;$E272),'Hoja de Trabajo para listado'!$A$151:$Z$151,0)),0)+IFERROR(INDEX('Hoja de Trabajo para listado'!$AB$155:$BA$1048576,MATCH($A272,'Hoja de Trabajo para listado'!$AB$155:$AB$1048576,0),MATCH((CUADRO!F$5&amp;$E272),'Hoja de Trabajo para listado'!$AB$151:$BA$151,0)),0)+IFERROR(INDEX('Hoja de Trabajo para listado'!$BC$155:$CB$1048576,MATCH($A272,'Hoja de Trabajo para listado'!$BC$155:$BC$1048576,0),MATCH((CUADRO!F$5&amp;$E272),'Hoja de Trabajo para listado'!$BC$151:$CB$151,0)),0)+IFERROR(INDEX('Hoja de Trabajo para listado'!$DE$153:$DG$274,MATCH($A272,'Hoja de Trabajo para listado'!$DE$153:$DE$1048576,0),MATCH((CUADRO!F$5&amp;$E272),'Hoja de Trabajo para listado'!$DE$151:$DG$151,0)),0)+IFERROR(INDEX('Hoja de Trabajo para listado'!$CD$155:$DC$1048576,MATCH($A272,'Hoja de Trabajo para listado'!$CD$155:$CD$1048576,0),MATCH((CUADRO!F$5&amp;$E272),'Hoja de Trabajo para listado'!$CD$151:$DC$151,0)),0)</f>
        <v>0</v>
      </c>
      <c r="G272" s="255">
        <f ca="1">+IFERROR(INDEX('Hoja de Trabajo para listado'!$A$155:$Z$1048576,MATCH($A272,'Hoja de Trabajo para listado'!$A$155:$A$1048576,0),MATCH((CUADRO!G$5&amp;$E272),'Hoja de Trabajo para listado'!$A$151:$Z$151,0)),0)+IFERROR(INDEX('Hoja de Trabajo para listado'!$AB$155:$BA$1048576,MATCH($A272,'Hoja de Trabajo para listado'!$AB$155:$AB$1048576,0),MATCH((CUADRO!G$5&amp;$E272),'Hoja de Trabajo para listado'!$AB$151:$BA$151,0)),0)+IFERROR(INDEX('Hoja de Trabajo para listado'!$BC$155:$CB$1048576,MATCH($A272,'Hoja de Trabajo para listado'!$BC$155:$BC$1048576,0),MATCH((CUADRO!G$5&amp;$E272),'Hoja de Trabajo para listado'!$BC$151:$CB$151,0)),0)+IFERROR(INDEX('Hoja de Trabajo para listado'!$DE$153:$DG$274,MATCH($A272,'Hoja de Trabajo para listado'!$DE$153:$DE$1048576,0),MATCH((CUADRO!G$5&amp;$E272),'Hoja de Trabajo para listado'!$DE$151:$DG$151,0)),0)+IFERROR(INDEX('Hoja de Trabajo para listado'!$CD$155:$DC$1048576,MATCH($A272,'Hoja de Trabajo para listado'!$CD$155:$CD$1048576,0),MATCH((CUADRO!G$5&amp;$E272),'Hoja de Trabajo para listado'!$CD$151:$DC$151,0)),0)</f>
        <v>0</v>
      </c>
      <c r="H272" s="255">
        <f ca="1">+IFERROR(INDEX('Hoja de Trabajo para listado'!$A$155:$Z$1048576,MATCH($A272,'Hoja de Trabajo para listado'!$A$155:$A$1048576,0),MATCH((CUADRO!H$5&amp;$E272),'Hoja de Trabajo para listado'!$A$151:$Z$151,0)),0)+IFERROR(INDEX('Hoja de Trabajo para listado'!$AB$155:$BA$1048576,MATCH($A272,'Hoja de Trabajo para listado'!$AB$155:$AB$1048576,0),MATCH((CUADRO!H$5&amp;$E272),'Hoja de Trabajo para listado'!$AB$151:$BA$151,0)),0)+IFERROR(INDEX('Hoja de Trabajo para listado'!$BC$155:$CB$1048576,MATCH($A272,'Hoja de Trabajo para listado'!$BC$155:$BC$1048576,0),MATCH((CUADRO!H$5&amp;$E272),'Hoja de Trabajo para listado'!$BC$151:$CB$151,0)),0)+IFERROR(INDEX('Hoja de Trabajo para listado'!$DE$153:$DG$274,MATCH($A272,'Hoja de Trabajo para listado'!$DE$153:$DE$1048576,0),MATCH((CUADRO!H$5&amp;$E272),'Hoja de Trabajo para listado'!$DE$151:$DG$151,0)),0)+IFERROR(INDEX('Hoja de Trabajo para listado'!$CD$155:$DC$1048576,MATCH($A272,'Hoja de Trabajo para listado'!$CD$155:$CD$1048576,0),MATCH((CUADRO!H$5&amp;$E272),'Hoja de Trabajo para listado'!$CD$151:$DC$151,0)),0)</f>
        <v>0</v>
      </c>
      <c r="I272" s="255">
        <f ca="1">+IFERROR(INDEX('Hoja de Trabajo para listado'!$A$155:$Z$1048576,MATCH($A272,'Hoja de Trabajo para listado'!$A$155:$A$1048576,0),MATCH((CUADRO!I$5&amp;$E272),'Hoja de Trabajo para listado'!$A$151:$Z$151,0)),0)+IFERROR(INDEX('Hoja de Trabajo para listado'!$AB$155:$BA$1048576,MATCH($A272,'Hoja de Trabajo para listado'!$AB$155:$AB$1048576,0),MATCH((CUADRO!I$5&amp;$E272),'Hoja de Trabajo para listado'!$AB$151:$BA$151,0)),0)+IFERROR(INDEX('Hoja de Trabajo para listado'!$BC$155:$CB$1048576,MATCH($A272,'Hoja de Trabajo para listado'!$BC$155:$BC$1048576,0),MATCH((CUADRO!I$5&amp;$E272),'Hoja de Trabajo para listado'!$BC$151:$CB$151,0)),0)+IFERROR(INDEX('Hoja de Trabajo para listado'!$DE$153:$DG$274,MATCH($A272,'Hoja de Trabajo para listado'!$DE$153:$DE$1048576,0),MATCH((CUADRO!I$5&amp;$E272),'Hoja de Trabajo para listado'!$DE$151:$DG$151,0)),0)+IFERROR(INDEX('Hoja de Trabajo para listado'!$CD$155:$DC$1048576,MATCH($A272,'Hoja de Trabajo para listado'!$CD$155:$CD$1048576,0),MATCH((CUADRO!I$5&amp;$E272),'Hoja de Trabajo para listado'!$CD$151:$DC$151,0)),0)</f>
        <v>0</v>
      </c>
      <c r="J272" s="255">
        <f ca="1">+IFERROR(INDEX('Hoja de Trabajo para listado'!$A$155:$Z$1048576,MATCH($A272,'Hoja de Trabajo para listado'!$A$155:$A$1048576,0),MATCH((CUADRO!J$5&amp;$E272),'Hoja de Trabajo para listado'!$A$151:$Z$151,0)),0)+IFERROR(INDEX('Hoja de Trabajo para listado'!$AB$155:$BA$1048576,MATCH($A272,'Hoja de Trabajo para listado'!$AB$155:$AB$1048576,0),MATCH((CUADRO!J$5&amp;$E272),'Hoja de Trabajo para listado'!$AB$151:$BA$151,0)),0)+IFERROR(INDEX('Hoja de Trabajo para listado'!$BC$155:$CB$1048576,MATCH($A272,'Hoja de Trabajo para listado'!$BC$155:$BC$1048576,0),MATCH((CUADRO!J$5&amp;$E272),'Hoja de Trabajo para listado'!$BC$151:$CB$151,0)),0)+IFERROR(INDEX('Hoja de Trabajo para listado'!$DE$153:$DG$274,MATCH($A272,'Hoja de Trabajo para listado'!$DE$153:$DE$1048576,0),MATCH((CUADRO!J$5&amp;$E272),'Hoja de Trabajo para listado'!$DE$151:$DG$151,0)),0)+IFERROR(INDEX('Hoja de Trabajo para listado'!$CD$155:$DC$1048576,MATCH($A272,'Hoja de Trabajo para listado'!$CD$155:$CD$1048576,0),MATCH((CUADRO!J$5&amp;$E272),'Hoja de Trabajo para listado'!$CD$151:$DC$151,0)),0)</f>
        <v>0</v>
      </c>
      <c r="K272" s="255">
        <f ca="1">+IFERROR(INDEX('Hoja de Trabajo para listado'!$A$155:$Z$1048576,MATCH($A272,'Hoja de Trabajo para listado'!$A$155:$A$1048576,0),MATCH((CUADRO!K$5&amp;$E272),'Hoja de Trabajo para listado'!$A$151:$Z$151,0)),0)+IFERROR(INDEX('Hoja de Trabajo para listado'!$AB$155:$BA$1048576,MATCH($A272,'Hoja de Trabajo para listado'!$AB$155:$AB$1048576,0),MATCH((CUADRO!K$5&amp;$E272),'Hoja de Trabajo para listado'!$AB$151:$BA$151,0)),0)+IFERROR(INDEX('Hoja de Trabajo para listado'!$BC$155:$CB$1048576,MATCH($A272,'Hoja de Trabajo para listado'!$BC$155:$BC$1048576,0),MATCH((CUADRO!K$5&amp;$E272),'Hoja de Trabajo para listado'!$BC$151:$CB$151,0)),0)+IFERROR(INDEX('Hoja de Trabajo para listado'!$DE$153:$DG$274,MATCH($A272,'Hoja de Trabajo para listado'!$DE$153:$DE$1048576,0),MATCH((CUADRO!K$5&amp;$E272),'Hoja de Trabajo para listado'!$DE$151:$DG$151,0)),0)+IFERROR(INDEX('Hoja de Trabajo para listado'!$CD$155:$DC$1048576,MATCH($A272,'Hoja de Trabajo para listado'!$CD$155:$CD$1048576,0),MATCH((CUADRO!K$5&amp;$E272),'Hoja de Trabajo para listado'!$CD$151:$DC$151,0)),0)</f>
        <v>0</v>
      </c>
      <c r="L272" s="255">
        <f ca="1">+IFERROR(INDEX('Hoja de Trabajo para listado'!$A$155:$Z$1048576,MATCH($A272,'Hoja de Trabajo para listado'!$A$155:$A$1048576,0),MATCH((CUADRO!L$5&amp;$E272),'Hoja de Trabajo para listado'!$A$151:$Z$151,0)),0)+IFERROR(INDEX('Hoja de Trabajo para listado'!$AB$155:$BA$1048576,MATCH($A272,'Hoja de Trabajo para listado'!$AB$155:$AB$1048576,0),MATCH((CUADRO!L$5&amp;$E272),'Hoja de Trabajo para listado'!$AB$151:$BA$151,0)),0)+IFERROR(INDEX('Hoja de Trabajo para listado'!$BC$155:$CB$1048576,MATCH($A272,'Hoja de Trabajo para listado'!$BC$155:$BC$1048576,0),MATCH((CUADRO!L$5&amp;$E272),'Hoja de Trabajo para listado'!$BC$151:$CB$151,0)),0)+IFERROR(INDEX('Hoja de Trabajo para listado'!$DE$153:$DG$274,MATCH($A272,'Hoja de Trabajo para listado'!$DE$153:$DE$1048576,0),MATCH((CUADRO!L$5&amp;$E272),'Hoja de Trabajo para listado'!$DE$151:$DG$151,0)),0)+IFERROR(INDEX('Hoja de Trabajo para listado'!$CD$155:$DC$1048576,MATCH($A272,'Hoja de Trabajo para listado'!$CD$155:$CD$1048576,0),MATCH((CUADRO!L$5&amp;$E272),'Hoja de Trabajo para listado'!$CD$151:$DC$151,0)),0)</f>
        <v>0</v>
      </c>
      <c r="M272" s="255">
        <f ca="1">+IFERROR(INDEX('Hoja de Trabajo para listado'!$A$155:$Z$1048576,MATCH($A272,'Hoja de Trabajo para listado'!$A$155:$A$1048576,0),MATCH((CUADRO!M$5&amp;$E272),'Hoja de Trabajo para listado'!$A$151:$Z$151,0)),0)+IFERROR(INDEX('Hoja de Trabajo para listado'!$AB$155:$BA$1048576,MATCH($A272,'Hoja de Trabajo para listado'!$AB$155:$AB$1048576,0),MATCH((CUADRO!M$5&amp;$E272),'Hoja de Trabajo para listado'!$AB$151:$BA$151,0)),0)+IFERROR(INDEX('Hoja de Trabajo para listado'!$BC$155:$CB$1048576,MATCH($A272,'Hoja de Trabajo para listado'!$BC$155:$BC$1048576,0),MATCH((CUADRO!M$5&amp;$E272),'Hoja de Trabajo para listado'!$BC$151:$CB$151,0)),0)+IFERROR(INDEX('Hoja de Trabajo para listado'!$DE$153:$DG$274,MATCH($A272,'Hoja de Trabajo para listado'!$DE$153:$DE$1048576,0),MATCH((CUADRO!M$5&amp;$E272),'Hoja de Trabajo para listado'!$DE$151:$DG$151,0)),0)+IFERROR(INDEX('Hoja de Trabajo para listado'!$CD$155:$DC$1048576,MATCH($A272,'Hoja de Trabajo para listado'!$CD$155:$CD$1048576,0),MATCH((CUADRO!M$5&amp;$E272),'Hoja de Trabajo para listado'!$CD$151:$DC$151,0)),0)</f>
        <v>0</v>
      </c>
      <c r="N272" s="255">
        <f ca="1">+IFERROR(INDEX('Hoja de Trabajo para listado'!$A$155:$Z$1048576,MATCH($A272,'Hoja de Trabajo para listado'!$A$155:$A$1048576,0),MATCH((CUADRO!N$5&amp;$E272),'Hoja de Trabajo para listado'!$A$151:$Z$151,0)),0)+IFERROR(INDEX('Hoja de Trabajo para listado'!$AB$155:$BA$1048576,MATCH($A272,'Hoja de Trabajo para listado'!$AB$155:$AB$1048576,0),MATCH((CUADRO!N$5&amp;$E272),'Hoja de Trabajo para listado'!$AB$151:$BA$151,0)),0)+IFERROR(INDEX('Hoja de Trabajo para listado'!$BC$155:$CB$1048576,MATCH($A272,'Hoja de Trabajo para listado'!$BC$155:$BC$1048576,0),MATCH((CUADRO!N$5&amp;$E272),'Hoja de Trabajo para listado'!$BC$151:$CB$151,0)),0)+IFERROR(INDEX('Hoja de Trabajo para listado'!$DE$153:$DG$274,MATCH($A272,'Hoja de Trabajo para listado'!$DE$153:$DE$1048576,0),MATCH((CUADRO!N$5&amp;$E272),'Hoja de Trabajo para listado'!$DE$151:$DG$151,0)),0)+IFERROR(INDEX('Hoja de Trabajo para listado'!$CD$155:$DC$1048576,MATCH($A272,'Hoja de Trabajo para listado'!$CD$155:$CD$1048576,0),MATCH((CUADRO!N$5&amp;$E272),'Hoja de Trabajo para listado'!$CD$151:$DC$151,0)),0)</f>
        <v>0</v>
      </c>
      <c r="O272" s="255">
        <f ca="1">+IFERROR(INDEX('Hoja de Trabajo para listado'!$A$155:$Z$1048576,MATCH($A272,'Hoja de Trabajo para listado'!$A$155:$A$1048576,0),MATCH((CUADRO!O$5&amp;$E272),'Hoja de Trabajo para listado'!$A$151:$Z$151,0)),0)+IFERROR(INDEX('Hoja de Trabajo para listado'!$AB$155:$BA$1048576,MATCH($A272,'Hoja de Trabajo para listado'!$AB$155:$AB$1048576,0),MATCH((CUADRO!O$5&amp;$E272),'Hoja de Trabajo para listado'!$AB$151:$BA$151,0)),0)+IFERROR(INDEX('Hoja de Trabajo para listado'!$BC$155:$CB$1048576,MATCH($A272,'Hoja de Trabajo para listado'!$BC$155:$BC$1048576,0),MATCH((CUADRO!O$5&amp;$E272),'Hoja de Trabajo para listado'!$BC$151:$CB$151,0)),0)+IFERROR(INDEX('Hoja de Trabajo para listado'!$DE$153:$DG$274,MATCH($A272,'Hoja de Trabajo para listado'!$DE$153:$DE$1048576,0),MATCH((CUADRO!O$5&amp;$E272),'Hoja de Trabajo para listado'!$DE$151:$DG$151,0)),0)+IFERROR(INDEX('Hoja de Trabajo para listado'!$CD$155:$DC$1048576,MATCH($A272,'Hoja de Trabajo para listado'!$CD$155:$CD$1048576,0),MATCH((CUADRO!O$5&amp;$E272),'Hoja de Trabajo para listado'!$CD$151:$DC$151,0)),0)</f>
        <v>0</v>
      </c>
      <c r="P272" s="255">
        <f ca="1">+IFERROR(INDEX('Hoja de Trabajo para listado'!$A$155:$Z$1048576,MATCH($A272,'Hoja de Trabajo para listado'!$A$155:$A$1048576,0),MATCH((CUADRO!P$5&amp;$E272),'Hoja de Trabajo para listado'!$A$151:$Z$151,0)),0)+IFERROR(INDEX('Hoja de Trabajo para listado'!$AB$155:$BA$1048576,MATCH($A272,'Hoja de Trabajo para listado'!$AB$155:$AB$1048576,0),MATCH((CUADRO!P$5&amp;$E272),'Hoja de Trabajo para listado'!$AB$151:$BA$151,0)),0)+IFERROR(INDEX('Hoja de Trabajo para listado'!$BC$155:$CB$1048576,MATCH($A272,'Hoja de Trabajo para listado'!$BC$155:$BC$1048576,0),MATCH((CUADRO!P$5&amp;$E272),'Hoja de Trabajo para listado'!$BC$151:$CB$151,0)),0)+IFERROR(INDEX('Hoja de Trabajo para listado'!$DE$153:$DG$274,MATCH($A272,'Hoja de Trabajo para listado'!$DE$153:$DE$1048576,0),MATCH((CUADRO!P$5&amp;$E272),'Hoja de Trabajo para listado'!$DE$151:$DG$151,0)),0)+IFERROR(INDEX('Hoja de Trabajo para listado'!$CD$155:$DC$1048576,MATCH($A272,'Hoja de Trabajo para listado'!$CD$155:$CD$1048576,0),MATCH((CUADRO!P$5&amp;$E272),'Hoja de Trabajo para listado'!$CD$151:$DC$151,0)),0)</f>
        <v>0</v>
      </c>
      <c r="Q272" s="255">
        <f ca="1">+IFERROR(INDEX('Hoja de Trabajo para listado'!$A$155:$Z$1048576,MATCH($A272,'Hoja de Trabajo para listado'!$A$155:$A$1048576,0),MATCH((CUADRO!Q$5&amp;$E272),'Hoja de Trabajo para listado'!$A$151:$Z$151,0)),0)+IFERROR(INDEX('Hoja de Trabajo para listado'!$AB$155:$BA$1048576,MATCH($A272,'Hoja de Trabajo para listado'!$AB$155:$AB$1048576,0),MATCH((CUADRO!Q$5&amp;$E272),'Hoja de Trabajo para listado'!$AB$151:$BA$151,0)),0)+IFERROR(INDEX('Hoja de Trabajo para listado'!$BC$155:$CB$1048576,MATCH($A272,'Hoja de Trabajo para listado'!$BC$155:$BC$1048576,0),MATCH((CUADRO!Q$5&amp;$E272),'Hoja de Trabajo para listado'!$BC$151:$CB$151,0)),0)+IFERROR(INDEX('Hoja de Trabajo para listado'!$DE$153:$DG$274,MATCH($A272,'Hoja de Trabajo para listado'!$DE$153:$DE$1048576,0),MATCH((CUADRO!Q$5&amp;$E272),'Hoja de Trabajo para listado'!$DE$151:$DG$151,0)),0)+IFERROR(INDEX('Hoja de Trabajo para listado'!$CD$155:$DC$1048576,MATCH($A272,'Hoja de Trabajo para listado'!$CD$155:$CD$1048576,0),MATCH((CUADRO!Q$5&amp;$E272),'Hoja de Trabajo para listado'!$CD$151:$DC$151,0)),0)</f>
        <v>0</v>
      </c>
      <c r="R272" s="255">
        <f t="shared" ca="1" si="8"/>
        <v>0</v>
      </c>
      <c r="S272" s="278"/>
      <c r="T272" s="255">
        <f ca="1">+T273</f>
        <v>0</v>
      </c>
      <c r="U272" s="254">
        <f t="shared" si="9"/>
        <v>1</v>
      </c>
      <c r="V272" s="362" t="str">
        <f>+VLOOKUP(A272,bd_lista!$A$3:$E$590,5,FALSE)</f>
        <v>Instituciones Descentralizadas</v>
      </c>
      <c r="W272" s="361" t="str">
        <f>+V272</f>
        <v>Instituciones Descentralizadas</v>
      </c>
      <c r="X272" s="254">
        <f>+VLOOKUP(A272,[2]Sheet1!$A$13:$D$744,4,FALSE)</f>
        <v>0</v>
      </c>
      <c r="Y272" s="254" t="e">
        <f>+VLOOKUP(X272,bd_lista!$A$3:$C$590,3,FALSE)</f>
        <v>#N/A</v>
      </c>
      <c r="Z272" s="316">
        <f>+X272</f>
        <v>0</v>
      </c>
      <c r="AA272" s="348" t="e">
        <f>+Y272</f>
        <v>#N/A</v>
      </c>
    </row>
    <row r="273" spans="1:27" customFormat="1" ht="15" hidden="1" customHeight="1">
      <c r="A273" s="32">
        <v>680</v>
      </c>
      <c r="B273" s="307"/>
      <c r="C273" s="362" t="str">
        <f>+VLOOKUP(A273,bd_lista!$A$3:$C$590,3,FALSE)</f>
        <v>Contraloria General del Estado</v>
      </c>
      <c r="D273" s="362"/>
      <c r="E273" s="362" t="s">
        <v>1314</v>
      </c>
      <c r="F273" s="257">
        <f ca="1">+IFERROR(INDEX('Hoja de Trabajo para listado'!$A$155:$Z$1048576,MATCH($A273,'Hoja de Trabajo para listado'!$A$155:$A$1048576,0),MATCH((CUADRO!F$5&amp;$E273),'Hoja de Trabajo para listado'!$A$151:$Z$151,0)),0)+IFERROR(INDEX('Hoja de Trabajo para listado'!$AB$155:$BA$1048576,MATCH($A273,'Hoja de Trabajo para listado'!$AB$155:$AB$1048576,0),MATCH((CUADRO!F$5&amp;$E273),'Hoja de Trabajo para listado'!$AB$151:$BA$151,0)),0)+IFERROR(INDEX('Hoja de Trabajo para listado'!$BC$155:$CB$1048576,MATCH($A273,'Hoja de Trabajo para listado'!$BC$155:$BC$1048576,0),MATCH((CUADRO!F$5&amp;$E273),'Hoja de Trabajo para listado'!$BC$151:$CB$151,0)),0)+IFERROR(INDEX('Hoja de Trabajo para listado'!$DE$153:$DG$274,MATCH($A273,'Hoja de Trabajo para listado'!$DE$153:$DE$1048576,0),MATCH((CUADRO!F$5&amp;$E273),'Hoja de Trabajo para listado'!$DE$151:$DG$151,0)),0)+IFERROR(INDEX('Hoja de Trabajo para listado'!$CD$155:$DC$1048576,MATCH($A273,'Hoja de Trabajo para listado'!$CD$155:$CD$1048576,0),MATCH((CUADRO!F$5&amp;$E273),'Hoja de Trabajo para listado'!$CD$151:$DC$151,0)),0)</f>
        <v>0</v>
      </c>
      <c r="G273" s="257">
        <f ca="1">+IFERROR(INDEX('Hoja de Trabajo para listado'!$A$155:$Z$1048576,MATCH($A273,'Hoja de Trabajo para listado'!$A$155:$A$1048576,0),MATCH((CUADRO!G$5&amp;$E273),'Hoja de Trabajo para listado'!$A$151:$Z$151,0)),0)+IFERROR(INDEX('Hoja de Trabajo para listado'!$AB$155:$BA$1048576,MATCH($A273,'Hoja de Trabajo para listado'!$AB$155:$AB$1048576,0),MATCH((CUADRO!G$5&amp;$E273),'Hoja de Trabajo para listado'!$AB$151:$BA$151,0)),0)+IFERROR(INDEX('Hoja de Trabajo para listado'!$BC$155:$CB$1048576,MATCH($A273,'Hoja de Trabajo para listado'!$BC$155:$BC$1048576,0),MATCH((CUADRO!G$5&amp;$E273),'Hoja de Trabajo para listado'!$BC$151:$CB$151,0)),0)+IFERROR(INDEX('Hoja de Trabajo para listado'!$DE$153:$DG$274,MATCH($A273,'Hoja de Trabajo para listado'!$DE$153:$DE$1048576,0),MATCH((CUADRO!G$5&amp;$E273),'Hoja de Trabajo para listado'!$DE$151:$DG$151,0)),0)+IFERROR(INDEX('Hoja de Trabajo para listado'!$CD$155:$DC$1048576,MATCH($A273,'Hoja de Trabajo para listado'!$CD$155:$CD$1048576,0),MATCH((CUADRO!G$5&amp;$E273),'Hoja de Trabajo para listado'!$CD$151:$DC$151,0)),0)</f>
        <v>0</v>
      </c>
      <c r="H273" s="257">
        <f ca="1">+IFERROR(INDEX('Hoja de Trabajo para listado'!$A$155:$Z$1048576,MATCH($A273,'Hoja de Trabajo para listado'!$A$155:$A$1048576,0),MATCH((CUADRO!H$5&amp;$E273),'Hoja de Trabajo para listado'!$A$151:$Z$151,0)),0)+IFERROR(INDEX('Hoja de Trabajo para listado'!$AB$155:$BA$1048576,MATCH($A273,'Hoja de Trabajo para listado'!$AB$155:$AB$1048576,0),MATCH((CUADRO!H$5&amp;$E273),'Hoja de Trabajo para listado'!$AB$151:$BA$151,0)),0)+IFERROR(INDEX('Hoja de Trabajo para listado'!$BC$155:$CB$1048576,MATCH($A273,'Hoja de Trabajo para listado'!$BC$155:$BC$1048576,0),MATCH((CUADRO!H$5&amp;$E273),'Hoja de Trabajo para listado'!$BC$151:$CB$151,0)),0)+IFERROR(INDEX('Hoja de Trabajo para listado'!$DE$153:$DG$274,MATCH($A273,'Hoja de Trabajo para listado'!$DE$153:$DE$1048576,0),MATCH((CUADRO!H$5&amp;$E273),'Hoja de Trabajo para listado'!$DE$151:$DG$151,0)),0)+IFERROR(INDEX('Hoja de Trabajo para listado'!$CD$155:$DC$1048576,MATCH($A273,'Hoja de Trabajo para listado'!$CD$155:$CD$1048576,0),MATCH((CUADRO!H$5&amp;$E273),'Hoja de Trabajo para listado'!$CD$151:$DC$151,0)),0)</f>
        <v>0</v>
      </c>
      <c r="I273" s="255">
        <f ca="1">+IFERROR(INDEX('Hoja de Trabajo para listado'!$A$155:$Z$1048576,MATCH($A273,'Hoja de Trabajo para listado'!$A$155:$A$1048576,0),MATCH((CUADRO!I$5&amp;$E273),'Hoja de Trabajo para listado'!$A$151:$Z$151,0)),0)+IFERROR(INDEX('Hoja de Trabajo para listado'!$AB$155:$BA$1048576,MATCH($A273,'Hoja de Trabajo para listado'!$AB$155:$AB$1048576,0),MATCH((CUADRO!I$5&amp;$E273),'Hoja de Trabajo para listado'!$AB$151:$BA$151,0)),0)+IFERROR(INDEX('Hoja de Trabajo para listado'!$BC$155:$CB$1048576,MATCH($A273,'Hoja de Trabajo para listado'!$BC$155:$BC$1048576,0),MATCH((CUADRO!I$5&amp;$E273),'Hoja de Trabajo para listado'!$BC$151:$CB$151,0)),0)+IFERROR(INDEX('Hoja de Trabajo para listado'!$DE$153:$DG$274,MATCH($A273,'Hoja de Trabajo para listado'!$DE$153:$DE$1048576,0),MATCH((CUADRO!I$5&amp;$E273),'Hoja de Trabajo para listado'!$DE$151:$DG$151,0)),0)+IFERROR(INDEX('Hoja de Trabajo para listado'!$CD$155:$DC$1048576,MATCH($A273,'Hoja de Trabajo para listado'!$CD$155:$CD$1048576,0),MATCH((CUADRO!I$5&amp;$E273),'Hoja de Trabajo para listado'!$CD$151:$DC$151,0)),0)</f>
        <v>0</v>
      </c>
      <c r="J273" s="255">
        <f ca="1">+IFERROR(INDEX('Hoja de Trabajo para listado'!$A$155:$Z$1048576,MATCH($A273,'Hoja de Trabajo para listado'!$A$155:$A$1048576,0),MATCH((CUADRO!J$5&amp;$E273),'Hoja de Trabajo para listado'!$A$151:$Z$151,0)),0)+IFERROR(INDEX('Hoja de Trabajo para listado'!$AB$155:$BA$1048576,MATCH($A273,'Hoja de Trabajo para listado'!$AB$155:$AB$1048576,0),MATCH((CUADRO!J$5&amp;$E273),'Hoja de Trabajo para listado'!$AB$151:$BA$151,0)),0)+IFERROR(INDEX('Hoja de Trabajo para listado'!$BC$155:$CB$1048576,MATCH($A273,'Hoja de Trabajo para listado'!$BC$155:$BC$1048576,0),MATCH((CUADRO!J$5&amp;$E273),'Hoja de Trabajo para listado'!$BC$151:$CB$151,0)),0)+IFERROR(INDEX('Hoja de Trabajo para listado'!$DE$153:$DG$274,MATCH($A273,'Hoja de Trabajo para listado'!$DE$153:$DE$1048576,0),MATCH((CUADRO!J$5&amp;$E273),'Hoja de Trabajo para listado'!$DE$151:$DG$151,0)),0)+IFERROR(INDEX('Hoja de Trabajo para listado'!$CD$155:$DC$1048576,MATCH($A273,'Hoja de Trabajo para listado'!$CD$155:$CD$1048576,0),MATCH((CUADRO!J$5&amp;$E273),'Hoja de Trabajo para listado'!$CD$151:$DC$151,0)),0)</f>
        <v>0</v>
      </c>
      <c r="K273" s="255">
        <f ca="1">+IFERROR(INDEX('Hoja de Trabajo para listado'!$A$155:$Z$1048576,MATCH($A273,'Hoja de Trabajo para listado'!$A$155:$A$1048576,0),MATCH((CUADRO!K$5&amp;$E273),'Hoja de Trabajo para listado'!$A$151:$Z$151,0)),0)+IFERROR(INDEX('Hoja de Trabajo para listado'!$AB$155:$BA$1048576,MATCH($A273,'Hoja de Trabajo para listado'!$AB$155:$AB$1048576,0),MATCH((CUADRO!K$5&amp;$E273),'Hoja de Trabajo para listado'!$AB$151:$BA$151,0)),0)+IFERROR(INDEX('Hoja de Trabajo para listado'!$BC$155:$CB$1048576,MATCH($A273,'Hoja de Trabajo para listado'!$BC$155:$BC$1048576,0),MATCH((CUADRO!K$5&amp;$E273),'Hoja de Trabajo para listado'!$BC$151:$CB$151,0)),0)+IFERROR(INDEX('Hoja de Trabajo para listado'!$DE$153:$DG$274,MATCH($A273,'Hoja de Trabajo para listado'!$DE$153:$DE$1048576,0),MATCH((CUADRO!K$5&amp;$E273),'Hoja de Trabajo para listado'!$DE$151:$DG$151,0)),0)+IFERROR(INDEX('Hoja de Trabajo para listado'!$CD$155:$DC$1048576,MATCH($A273,'Hoja de Trabajo para listado'!$CD$155:$CD$1048576,0),MATCH((CUADRO!K$5&amp;$E273),'Hoja de Trabajo para listado'!$CD$151:$DC$151,0)),0)</f>
        <v>0</v>
      </c>
      <c r="L273" s="255">
        <f ca="1">+IFERROR(INDEX('Hoja de Trabajo para listado'!$A$155:$Z$1048576,MATCH($A273,'Hoja de Trabajo para listado'!$A$155:$A$1048576,0),MATCH((CUADRO!L$5&amp;$E273),'Hoja de Trabajo para listado'!$A$151:$Z$151,0)),0)+IFERROR(INDEX('Hoja de Trabajo para listado'!$AB$155:$BA$1048576,MATCH($A273,'Hoja de Trabajo para listado'!$AB$155:$AB$1048576,0),MATCH((CUADRO!L$5&amp;$E273),'Hoja de Trabajo para listado'!$AB$151:$BA$151,0)),0)+IFERROR(INDEX('Hoja de Trabajo para listado'!$BC$155:$CB$1048576,MATCH($A273,'Hoja de Trabajo para listado'!$BC$155:$BC$1048576,0),MATCH((CUADRO!L$5&amp;$E273),'Hoja de Trabajo para listado'!$BC$151:$CB$151,0)),0)+IFERROR(INDEX('Hoja de Trabajo para listado'!$DE$153:$DG$274,MATCH($A273,'Hoja de Trabajo para listado'!$DE$153:$DE$1048576,0),MATCH((CUADRO!L$5&amp;$E273),'Hoja de Trabajo para listado'!$DE$151:$DG$151,0)),0)+IFERROR(INDEX('Hoja de Trabajo para listado'!$CD$155:$DC$1048576,MATCH($A273,'Hoja de Trabajo para listado'!$CD$155:$CD$1048576,0),MATCH((CUADRO!L$5&amp;$E273),'Hoja de Trabajo para listado'!$CD$151:$DC$151,0)),0)</f>
        <v>0</v>
      </c>
      <c r="M273" s="255">
        <f ca="1">+IFERROR(INDEX('Hoja de Trabajo para listado'!$A$155:$Z$1048576,MATCH($A273,'Hoja de Trabajo para listado'!$A$155:$A$1048576,0),MATCH((CUADRO!M$5&amp;$E273),'Hoja de Trabajo para listado'!$A$151:$Z$151,0)),0)+IFERROR(INDEX('Hoja de Trabajo para listado'!$AB$155:$BA$1048576,MATCH($A273,'Hoja de Trabajo para listado'!$AB$155:$AB$1048576,0),MATCH((CUADRO!M$5&amp;$E273),'Hoja de Trabajo para listado'!$AB$151:$BA$151,0)),0)+IFERROR(INDEX('Hoja de Trabajo para listado'!$BC$155:$CB$1048576,MATCH($A273,'Hoja de Trabajo para listado'!$BC$155:$BC$1048576,0),MATCH((CUADRO!M$5&amp;$E273),'Hoja de Trabajo para listado'!$BC$151:$CB$151,0)),0)+IFERROR(INDEX('Hoja de Trabajo para listado'!$DE$153:$DG$274,MATCH($A273,'Hoja de Trabajo para listado'!$DE$153:$DE$1048576,0),MATCH((CUADRO!M$5&amp;$E273),'Hoja de Trabajo para listado'!$DE$151:$DG$151,0)),0)+IFERROR(INDEX('Hoja de Trabajo para listado'!$CD$155:$DC$1048576,MATCH($A273,'Hoja de Trabajo para listado'!$CD$155:$CD$1048576,0),MATCH((CUADRO!M$5&amp;$E273),'Hoja de Trabajo para listado'!$CD$151:$DC$151,0)),0)</f>
        <v>0</v>
      </c>
      <c r="N273" s="255">
        <f ca="1">+IFERROR(INDEX('Hoja de Trabajo para listado'!$A$155:$Z$1048576,MATCH($A273,'Hoja de Trabajo para listado'!$A$155:$A$1048576,0),MATCH((CUADRO!N$5&amp;$E273),'Hoja de Trabajo para listado'!$A$151:$Z$151,0)),0)+IFERROR(INDEX('Hoja de Trabajo para listado'!$AB$155:$BA$1048576,MATCH($A273,'Hoja de Trabajo para listado'!$AB$155:$AB$1048576,0),MATCH((CUADRO!N$5&amp;$E273),'Hoja de Trabajo para listado'!$AB$151:$BA$151,0)),0)+IFERROR(INDEX('Hoja de Trabajo para listado'!$BC$155:$CB$1048576,MATCH($A273,'Hoja de Trabajo para listado'!$BC$155:$BC$1048576,0),MATCH((CUADRO!N$5&amp;$E273),'Hoja de Trabajo para listado'!$BC$151:$CB$151,0)),0)+IFERROR(INDEX('Hoja de Trabajo para listado'!$DE$153:$DG$274,MATCH($A273,'Hoja de Trabajo para listado'!$DE$153:$DE$1048576,0),MATCH((CUADRO!N$5&amp;$E273),'Hoja de Trabajo para listado'!$DE$151:$DG$151,0)),0)+IFERROR(INDEX('Hoja de Trabajo para listado'!$CD$155:$DC$1048576,MATCH($A273,'Hoja de Trabajo para listado'!$CD$155:$CD$1048576,0),MATCH((CUADRO!N$5&amp;$E273),'Hoja de Trabajo para listado'!$CD$151:$DC$151,0)),0)</f>
        <v>0</v>
      </c>
      <c r="O273" s="255">
        <f ca="1">+IFERROR(INDEX('Hoja de Trabajo para listado'!$A$155:$Z$1048576,MATCH($A273,'Hoja de Trabajo para listado'!$A$155:$A$1048576,0),MATCH((CUADRO!O$5&amp;$E273),'Hoja de Trabajo para listado'!$A$151:$Z$151,0)),0)+IFERROR(INDEX('Hoja de Trabajo para listado'!$AB$155:$BA$1048576,MATCH($A273,'Hoja de Trabajo para listado'!$AB$155:$AB$1048576,0),MATCH((CUADRO!O$5&amp;$E273),'Hoja de Trabajo para listado'!$AB$151:$BA$151,0)),0)+IFERROR(INDEX('Hoja de Trabajo para listado'!$BC$155:$CB$1048576,MATCH($A273,'Hoja de Trabajo para listado'!$BC$155:$BC$1048576,0),MATCH((CUADRO!O$5&amp;$E273),'Hoja de Trabajo para listado'!$BC$151:$CB$151,0)),0)+IFERROR(INDEX('Hoja de Trabajo para listado'!$DE$153:$DG$274,MATCH($A273,'Hoja de Trabajo para listado'!$DE$153:$DE$1048576,0),MATCH((CUADRO!O$5&amp;$E273),'Hoja de Trabajo para listado'!$DE$151:$DG$151,0)),0)+IFERROR(INDEX('Hoja de Trabajo para listado'!$CD$155:$DC$1048576,MATCH($A273,'Hoja de Trabajo para listado'!$CD$155:$CD$1048576,0),MATCH((CUADRO!O$5&amp;$E273),'Hoja de Trabajo para listado'!$CD$151:$DC$151,0)),0)</f>
        <v>0</v>
      </c>
      <c r="P273" s="255">
        <f ca="1">+IFERROR(INDEX('Hoja de Trabajo para listado'!$A$155:$Z$1048576,MATCH($A273,'Hoja de Trabajo para listado'!$A$155:$A$1048576,0),MATCH((CUADRO!P$5&amp;$E273),'Hoja de Trabajo para listado'!$A$151:$Z$151,0)),0)+IFERROR(INDEX('Hoja de Trabajo para listado'!$AB$155:$BA$1048576,MATCH($A273,'Hoja de Trabajo para listado'!$AB$155:$AB$1048576,0),MATCH((CUADRO!P$5&amp;$E273),'Hoja de Trabajo para listado'!$AB$151:$BA$151,0)),0)+IFERROR(INDEX('Hoja de Trabajo para listado'!$BC$155:$CB$1048576,MATCH($A273,'Hoja de Trabajo para listado'!$BC$155:$BC$1048576,0),MATCH((CUADRO!P$5&amp;$E273),'Hoja de Trabajo para listado'!$BC$151:$CB$151,0)),0)+IFERROR(INDEX('Hoja de Trabajo para listado'!$DE$153:$DG$274,MATCH($A273,'Hoja de Trabajo para listado'!$DE$153:$DE$1048576,0),MATCH((CUADRO!P$5&amp;$E273),'Hoja de Trabajo para listado'!$DE$151:$DG$151,0)),0)+IFERROR(INDEX('Hoja de Trabajo para listado'!$CD$155:$DC$1048576,MATCH($A273,'Hoja de Trabajo para listado'!$CD$155:$CD$1048576,0),MATCH((CUADRO!P$5&amp;$E273),'Hoja de Trabajo para listado'!$CD$151:$DC$151,0)),0)</f>
        <v>0</v>
      </c>
      <c r="Q273" s="255">
        <f ca="1">+IFERROR(INDEX('Hoja de Trabajo para listado'!$A$155:$Z$1048576,MATCH($A273,'Hoja de Trabajo para listado'!$A$155:$A$1048576,0),MATCH((CUADRO!Q$5&amp;$E273),'Hoja de Trabajo para listado'!$A$151:$Z$151,0)),0)+IFERROR(INDEX('Hoja de Trabajo para listado'!$AB$155:$BA$1048576,MATCH($A273,'Hoja de Trabajo para listado'!$AB$155:$AB$1048576,0),MATCH((CUADRO!Q$5&amp;$E273),'Hoja de Trabajo para listado'!$AB$151:$BA$151,0)),0)+IFERROR(INDEX('Hoja de Trabajo para listado'!$BC$155:$CB$1048576,MATCH($A273,'Hoja de Trabajo para listado'!$BC$155:$BC$1048576,0),MATCH((CUADRO!Q$5&amp;$E273),'Hoja de Trabajo para listado'!$BC$151:$CB$151,0)),0)+IFERROR(INDEX('Hoja de Trabajo para listado'!$DE$153:$DG$274,MATCH($A273,'Hoja de Trabajo para listado'!$DE$153:$DE$1048576,0),MATCH((CUADRO!Q$5&amp;$E273),'Hoja de Trabajo para listado'!$DE$151:$DG$151,0)),0)+IFERROR(INDEX('Hoja de Trabajo para listado'!$CD$155:$DC$1048576,MATCH($A273,'Hoja de Trabajo para listado'!$CD$155:$CD$1048576,0),MATCH((CUADRO!Q$5&amp;$E273),'Hoja de Trabajo para listado'!$CD$151:$DC$151,0)),0)</f>
        <v>0</v>
      </c>
      <c r="R273" s="257">
        <f t="shared" ca="1" si="8"/>
        <v>0</v>
      </c>
      <c r="S273" s="277">
        <f ca="1">+R272+R273</f>
        <v>0</v>
      </c>
      <c r="T273" s="255">
        <f ca="1">+S273</f>
        <v>0</v>
      </c>
      <c r="U273" s="254">
        <f t="shared" si="9"/>
        <v>2</v>
      </c>
      <c r="V273" s="362" t="str">
        <f>+VLOOKUP(A273,bd_lista!$A$3:$E$590,5,FALSE)</f>
        <v>Instituciones Descentralizadas</v>
      </c>
      <c r="W273" s="362"/>
      <c r="X273" s="254">
        <f>+VLOOKUP(A273,[2]Sheet1!$A$13:$D$744,4,FALSE)</f>
        <v>0</v>
      </c>
      <c r="Y273" s="254" t="e">
        <f>+VLOOKUP(X273,bd_lista!$A$3:$C$590,3,FALSE)</f>
        <v>#N/A</v>
      </c>
      <c r="Z273" s="314"/>
      <c r="AA273" s="350"/>
    </row>
    <row r="274" spans="1:27" ht="15" customHeight="1">
      <c r="A274" s="32">
        <v>385</v>
      </c>
      <c r="B274" s="306">
        <f>+A274</f>
        <v>385</v>
      </c>
      <c r="C274" s="259" t="str">
        <f>+VLOOKUP(A274,bd_lista!$A$3:$C$590,3,FALSE)</f>
        <v>Autoridad de Supervisión de la Seguridad Social de Corto Plazo</v>
      </c>
      <c r="D274" s="361" t="str">
        <f>+C274</f>
        <v>Autoridad de Supervisión de la Seguridad Social de Corto Plazo</v>
      </c>
      <c r="E274" s="259" t="s">
        <v>1313</v>
      </c>
      <c r="F274" s="255">
        <f ca="1">+IFERROR(INDEX('Hoja de Trabajo para listado'!$A$155:$Z$1048576,MATCH($A274,'Hoja de Trabajo para listado'!$A$155:$A$1048576,0),MATCH((CUADRO!F$5&amp;$E274),'Hoja de Trabajo para listado'!$A$151:$Z$151,0)),0)+IFERROR(INDEX('Hoja de Trabajo para listado'!$AB$155:$BA$1048576,MATCH($A274,'Hoja de Trabajo para listado'!$AB$155:$AB$1048576,0),MATCH((CUADRO!F$5&amp;$E274),'Hoja de Trabajo para listado'!$AB$151:$BA$151,0)),0)+IFERROR(INDEX('Hoja de Trabajo para listado'!$BC$155:$CB$1048576,MATCH($A274,'Hoja de Trabajo para listado'!$BC$155:$BC$1048576,0),MATCH((CUADRO!F$5&amp;$E274),'Hoja de Trabajo para listado'!$BC$151:$CB$151,0)),0)+IFERROR(INDEX('Hoja de Trabajo para listado'!$DE$153:$DG$274,MATCH($A274,'Hoja de Trabajo para listado'!$DE$153:$DE$1048576,0),MATCH((CUADRO!F$5&amp;$E274),'Hoja de Trabajo para listado'!$DE$151:$DG$151,0)),0)+IFERROR(INDEX('Hoja de Trabajo para listado'!$CD$155:$DC$1048576,MATCH($A274,'Hoja de Trabajo para listado'!$CD$155:$CD$1048576,0),MATCH((CUADRO!F$5&amp;$E274),'Hoja de Trabajo para listado'!$CD$151:$DC$151,0)),0)</f>
        <v>0</v>
      </c>
      <c r="G274" s="255">
        <f ca="1">+IFERROR(INDEX('Hoja de Trabajo para listado'!$A$155:$Z$1048576,MATCH($A274,'Hoja de Trabajo para listado'!$A$155:$A$1048576,0),MATCH((CUADRO!G$5&amp;$E274),'Hoja de Trabajo para listado'!$A$151:$Z$151,0)),0)+IFERROR(INDEX('Hoja de Trabajo para listado'!$AB$155:$BA$1048576,MATCH($A274,'Hoja de Trabajo para listado'!$AB$155:$AB$1048576,0),MATCH((CUADRO!G$5&amp;$E274),'Hoja de Trabajo para listado'!$AB$151:$BA$151,0)),0)+IFERROR(INDEX('Hoja de Trabajo para listado'!$BC$155:$CB$1048576,MATCH($A274,'Hoja de Trabajo para listado'!$BC$155:$BC$1048576,0),MATCH((CUADRO!G$5&amp;$E274),'Hoja de Trabajo para listado'!$BC$151:$CB$151,0)),0)+IFERROR(INDEX('Hoja de Trabajo para listado'!$DE$153:$DG$274,MATCH($A274,'Hoja de Trabajo para listado'!$DE$153:$DE$1048576,0),MATCH((CUADRO!G$5&amp;$E274),'Hoja de Trabajo para listado'!$DE$151:$DG$151,0)),0)+IFERROR(INDEX('Hoja de Trabajo para listado'!$CD$155:$DC$1048576,MATCH($A274,'Hoja de Trabajo para listado'!$CD$155:$CD$1048576,0),MATCH((CUADRO!G$5&amp;$E274),'Hoja de Trabajo para listado'!$CD$151:$DC$151,0)),0)</f>
        <v>0</v>
      </c>
      <c r="H274" s="255">
        <f ca="1">+IFERROR(INDEX('Hoja de Trabajo para listado'!$A$155:$Z$1048576,MATCH($A274,'Hoja de Trabajo para listado'!$A$155:$A$1048576,0),MATCH((CUADRO!H$5&amp;$E274),'Hoja de Trabajo para listado'!$A$151:$Z$151,0)),0)+IFERROR(INDEX('Hoja de Trabajo para listado'!$AB$155:$BA$1048576,MATCH($A274,'Hoja de Trabajo para listado'!$AB$155:$AB$1048576,0),MATCH((CUADRO!H$5&amp;$E274),'Hoja de Trabajo para listado'!$AB$151:$BA$151,0)),0)+IFERROR(INDEX('Hoja de Trabajo para listado'!$BC$155:$CB$1048576,MATCH($A274,'Hoja de Trabajo para listado'!$BC$155:$BC$1048576,0),MATCH((CUADRO!H$5&amp;$E274),'Hoja de Trabajo para listado'!$BC$151:$CB$151,0)),0)+IFERROR(INDEX('Hoja de Trabajo para listado'!$DE$153:$DG$274,MATCH($A274,'Hoja de Trabajo para listado'!$DE$153:$DE$1048576,0),MATCH((CUADRO!H$5&amp;$E274),'Hoja de Trabajo para listado'!$DE$151:$DG$151,0)),0)+IFERROR(INDEX('Hoja de Trabajo para listado'!$CD$155:$DC$1048576,MATCH($A274,'Hoja de Trabajo para listado'!$CD$155:$CD$1048576,0),MATCH((CUADRO!H$5&amp;$E274),'Hoja de Trabajo para listado'!$CD$151:$DC$151,0)),0)</f>
        <v>0</v>
      </c>
      <c r="I274" s="255">
        <f ca="1">+IFERROR(INDEX('Hoja de Trabajo para listado'!$A$155:$Z$1048576,MATCH($A274,'Hoja de Trabajo para listado'!$A$155:$A$1048576,0),MATCH((CUADRO!I$5&amp;$E274),'Hoja de Trabajo para listado'!$A$151:$Z$151,0)),0)+IFERROR(INDEX('Hoja de Trabajo para listado'!$AB$155:$BA$1048576,MATCH($A274,'Hoja de Trabajo para listado'!$AB$155:$AB$1048576,0),MATCH((CUADRO!I$5&amp;$E274),'Hoja de Trabajo para listado'!$AB$151:$BA$151,0)),0)+IFERROR(INDEX('Hoja de Trabajo para listado'!$BC$155:$CB$1048576,MATCH($A274,'Hoja de Trabajo para listado'!$BC$155:$BC$1048576,0),MATCH((CUADRO!I$5&amp;$E274),'Hoja de Trabajo para listado'!$BC$151:$CB$151,0)),0)+IFERROR(INDEX('Hoja de Trabajo para listado'!$DE$153:$DG$274,MATCH($A274,'Hoja de Trabajo para listado'!$DE$153:$DE$1048576,0),MATCH((CUADRO!I$5&amp;$E274),'Hoja de Trabajo para listado'!$DE$151:$DG$151,0)),0)+IFERROR(INDEX('Hoja de Trabajo para listado'!$CD$155:$DC$1048576,MATCH($A274,'Hoja de Trabajo para listado'!$CD$155:$CD$1048576,0),MATCH((CUADRO!I$5&amp;$E274),'Hoja de Trabajo para listado'!$CD$151:$DC$151,0)),0)</f>
        <v>0</v>
      </c>
      <c r="J274" s="255">
        <f ca="1">+IFERROR(INDEX('Hoja de Trabajo para listado'!$A$155:$Z$1048576,MATCH($A274,'Hoja de Trabajo para listado'!$A$155:$A$1048576,0),MATCH((CUADRO!J$5&amp;$E274),'Hoja de Trabajo para listado'!$A$151:$Z$151,0)),0)+IFERROR(INDEX('Hoja de Trabajo para listado'!$AB$155:$BA$1048576,MATCH($A274,'Hoja de Trabajo para listado'!$AB$155:$AB$1048576,0),MATCH((CUADRO!J$5&amp;$E274),'Hoja de Trabajo para listado'!$AB$151:$BA$151,0)),0)+IFERROR(INDEX('Hoja de Trabajo para listado'!$BC$155:$CB$1048576,MATCH($A274,'Hoja de Trabajo para listado'!$BC$155:$BC$1048576,0),MATCH((CUADRO!J$5&amp;$E274),'Hoja de Trabajo para listado'!$BC$151:$CB$151,0)),0)+IFERROR(INDEX('Hoja de Trabajo para listado'!$DE$153:$DG$274,MATCH($A274,'Hoja de Trabajo para listado'!$DE$153:$DE$1048576,0),MATCH((CUADRO!J$5&amp;$E274),'Hoja de Trabajo para listado'!$DE$151:$DG$151,0)),0)+IFERROR(INDEX('Hoja de Trabajo para listado'!$CD$155:$DC$1048576,MATCH($A274,'Hoja de Trabajo para listado'!$CD$155:$CD$1048576,0),MATCH((CUADRO!J$5&amp;$E274),'Hoja de Trabajo para listado'!$CD$151:$DC$151,0)),0)</f>
        <v>0</v>
      </c>
      <c r="K274" s="255">
        <f ca="1">+IFERROR(INDEX('Hoja de Trabajo para listado'!$A$155:$Z$1048576,MATCH($A274,'Hoja de Trabajo para listado'!$A$155:$A$1048576,0),MATCH((CUADRO!K$5&amp;$E274),'Hoja de Trabajo para listado'!$A$151:$Z$151,0)),0)+IFERROR(INDEX('Hoja de Trabajo para listado'!$AB$155:$BA$1048576,MATCH($A274,'Hoja de Trabajo para listado'!$AB$155:$AB$1048576,0),MATCH((CUADRO!K$5&amp;$E274),'Hoja de Trabajo para listado'!$AB$151:$BA$151,0)),0)+IFERROR(INDEX('Hoja de Trabajo para listado'!$BC$155:$CB$1048576,MATCH($A274,'Hoja de Trabajo para listado'!$BC$155:$BC$1048576,0),MATCH((CUADRO!K$5&amp;$E274),'Hoja de Trabajo para listado'!$BC$151:$CB$151,0)),0)+IFERROR(INDEX('Hoja de Trabajo para listado'!$DE$153:$DG$274,MATCH($A274,'Hoja de Trabajo para listado'!$DE$153:$DE$1048576,0),MATCH((CUADRO!K$5&amp;$E274),'Hoja de Trabajo para listado'!$DE$151:$DG$151,0)),0)+IFERROR(INDEX('Hoja de Trabajo para listado'!$CD$155:$DC$1048576,MATCH($A274,'Hoja de Trabajo para listado'!$CD$155:$CD$1048576,0),MATCH((CUADRO!K$5&amp;$E274),'Hoja de Trabajo para listado'!$CD$151:$DC$151,0)),0)</f>
        <v>0</v>
      </c>
      <c r="L274" s="255">
        <f ca="1">+IFERROR(INDEX('Hoja de Trabajo para listado'!$A$155:$Z$1048576,MATCH($A274,'Hoja de Trabajo para listado'!$A$155:$A$1048576,0),MATCH((CUADRO!L$5&amp;$E274),'Hoja de Trabajo para listado'!$A$151:$Z$151,0)),0)+IFERROR(INDEX('Hoja de Trabajo para listado'!$AB$155:$BA$1048576,MATCH($A274,'Hoja de Trabajo para listado'!$AB$155:$AB$1048576,0),MATCH((CUADRO!L$5&amp;$E274),'Hoja de Trabajo para listado'!$AB$151:$BA$151,0)),0)+IFERROR(INDEX('Hoja de Trabajo para listado'!$BC$155:$CB$1048576,MATCH($A274,'Hoja de Trabajo para listado'!$BC$155:$BC$1048576,0),MATCH((CUADRO!L$5&amp;$E274),'Hoja de Trabajo para listado'!$BC$151:$CB$151,0)),0)+IFERROR(INDEX('Hoja de Trabajo para listado'!$DE$153:$DG$274,MATCH($A274,'Hoja de Trabajo para listado'!$DE$153:$DE$1048576,0),MATCH((CUADRO!L$5&amp;$E274),'Hoja de Trabajo para listado'!$DE$151:$DG$151,0)),0)+IFERROR(INDEX('Hoja de Trabajo para listado'!$CD$155:$DC$1048576,MATCH($A274,'Hoja de Trabajo para listado'!$CD$155:$CD$1048576,0),MATCH((CUADRO!L$5&amp;$E274),'Hoja de Trabajo para listado'!$CD$151:$DC$151,0)),0)</f>
        <v>0</v>
      </c>
      <c r="M274" s="255">
        <f ca="1">+IFERROR(INDEX('Hoja de Trabajo para listado'!$A$155:$Z$1048576,MATCH($A274,'Hoja de Trabajo para listado'!$A$155:$A$1048576,0),MATCH((CUADRO!M$5&amp;$E274),'Hoja de Trabajo para listado'!$A$151:$Z$151,0)),0)+IFERROR(INDEX('Hoja de Trabajo para listado'!$AB$155:$BA$1048576,MATCH($A274,'Hoja de Trabajo para listado'!$AB$155:$AB$1048576,0),MATCH((CUADRO!M$5&amp;$E274),'Hoja de Trabajo para listado'!$AB$151:$BA$151,0)),0)+IFERROR(INDEX('Hoja de Trabajo para listado'!$BC$155:$CB$1048576,MATCH($A274,'Hoja de Trabajo para listado'!$BC$155:$BC$1048576,0),MATCH((CUADRO!M$5&amp;$E274),'Hoja de Trabajo para listado'!$BC$151:$CB$151,0)),0)+IFERROR(INDEX('Hoja de Trabajo para listado'!$DE$153:$DG$274,MATCH($A274,'Hoja de Trabajo para listado'!$DE$153:$DE$1048576,0),MATCH((CUADRO!M$5&amp;$E274),'Hoja de Trabajo para listado'!$DE$151:$DG$151,0)),0)+IFERROR(INDEX('Hoja de Trabajo para listado'!$CD$155:$DC$1048576,MATCH($A274,'Hoja de Trabajo para listado'!$CD$155:$CD$1048576,0),MATCH((CUADRO!M$5&amp;$E274),'Hoja de Trabajo para listado'!$CD$151:$DC$151,0)),0)</f>
        <v>0</v>
      </c>
      <c r="N274" s="255">
        <f ca="1">+IFERROR(INDEX('Hoja de Trabajo para listado'!$A$155:$Z$1048576,MATCH($A274,'Hoja de Trabajo para listado'!$A$155:$A$1048576,0),MATCH((CUADRO!N$5&amp;$E274),'Hoja de Trabajo para listado'!$A$151:$Z$151,0)),0)+IFERROR(INDEX('Hoja de Trabajo para listado'!$AB$155:$BA$1048576,MATCH($A274,'Hoja de Trabajo para listado'!$AB$155:$AB$1048576,0),MATCH((CUADRO!N$5&amp;$E274),'Hoja de Trabajo para listado'!$AB$151:$BA$151,0)),0)+IFERROR(INDEX('Hoja de Trabajo para listado'!$BC$155:$CB$1048576,MATCH($A274,'Hoja de Trabajo para listado'!$BC$155:$BC$1048576,0),MATCH((CUADRO!N$5&amp;$E274),'Hoja de Trabajo para listado'!$BC$151:$CB$151,0)),0)+IFERROR(INDEX('Hoja de Trabajo para listado'!$DE$153:$DG$274,MATCH($A274,'Hoja de Trabajo para listado'!$DE$153:$DE$1048576,0),MATCH((CUADRO!N$5&amp;$E274),'Hoja de Trabajo para listado'!$DE$151:$DG$151,0)),0)+IFERROR(INDEX('Hoja de Trabajo para listado'!$CD$155:$DC$1048576,MATCH($A274,'Hoja de Trabajo para listado'!$CD$155:$CD$1048576,0),MATCH((CUADRO!N$5&amp;$E274),'Hoja de Trabajo para listado'!$CD$151:$DC$151,0)),0)</f>
        <v>0</v>
      </c>
      <c r="O274" s="255">
        <f ca="1">+IFERROR(INDEX('Hoja de Trabajo para listado'!$A$155:$Z$1048576,MATCH($A274,'Hoja de Trabajo para listado'!$A$155:$A$1048576,0),MATCH((CUADRO!O$5&amp;$E274),'Hoja de Trabajo para listado'!$A$151:$Z$151,0)),0)+IFERROR(INDEX('Hoja de Trabajo para listado'!$AB$155:$BA$1048576,MATCH($A274,'Hoja de Trabajo para listado'!$AB$155:$AB$1048576,0),MATCH((CUADRO!O$5&amp;$E274),'Hoja de Trabajo para listado'!$AB$151:$BA$151,0)),0)+IFERROR(INDEX('Hoja de Trabajo para listado'!$BC$155:$CB$1048576,MATCH($A274,'Hoja de Trabajo para listado'!$BC$155:$BC$1048576,0),MATCH((CUADRO!O$5&amp;$E274),'Hoja de Trabajo para listado'!$BC$151:$CB$151,0)),0)+IFERROR(INDEX('Hoja de Trabajo para listado'!$DE$153:$DG$274,MATCH($A274,'Hoja de Trabajo para listado'!$DE$153:$DE$1048576,0),MATCH((CUADRO!O$5&amp;$E274),'Hoja de Trabajo para listado'!$DE$151:$DG$151,0)),0)+IFERROR(INDEX('Hoja de Trabajo para listado'!$CD$155:$DC$1048576,MATCH($A274,'Hoja de Trabajo para listado'!$CD$155:$CD$1048576,0),MATCH((CUADRO!O$5&amp;$E274),'Hoja de Trabajo para listado'!$CD$151:$DC$151,0)),0)</f>
        <v>0</v>
      </c>
      <c r="P274" s="255">
        <f ca="1">+IFERROR(INDEX('Hoja de Trabajo para listado'!$A$155:$Z$1048576,MATCH($A274,'Hoja de Trabajo para listado'!$A$155:$A$1048576,0),MATCH((CUADRO!P$5&amp;$E274),'Hoja de Trabajo para listado'!$A$151:$Z$151,0)),0)+IFERROR(INDEX('Hoja de Trabajo para listado'!$AB$155:$BA$1048576,MATCH($A274,'Hoja de Trabajo para listado'!$AB$155:$AB$1048576,0),MATCH((CUADRO!P$5&amp;$E274),'Hoja de Trabajo para listado'!$AB$151:$BA$151,0)),0)+IFERROR(INDEX('Hoja de Trabajo para listado'!$BC$155:$CB$1048576,MATCH($A274,'Hoja de Trabajo para listado'!$BC$155:$BC$1048576,0),MATCH((CUADRO!P$5&amp;$E274),'Hoja de Trabajo para listado'!$BC$151:$CB$151,0)),0)+IFERROR(INDEX('Hoja de Trabajo para listado'!$DE$153:$DG$274,MATCH($A274,'Hoja de Trabajo para listado'!$DE$153:$DE$1048576,0),MATCH((CUADRO!P$5&amp;$E274),'Hoja de Trabajo para listado'!$DE$151:$DG$151,0)),0)+IFERROR(INDEX('Hoja de Trabajo para listado'!$CD$155:$DC$1048576,MATCH($A274,'Hoja de Trabajo para listado'!$CD$155:$CD$1048576,0),MATCH((CUADRO!P$5&amp;$E274),'Hoja de Trabajo para listado'!$CD$151:$DC$151,0)),0)</f>
        <v>0</v>
      </c>
      <c r="Q274" s="255">
        <f ca="1">+IFERROR(INDEX('Hoja de Trabajo para listado'!$A$155:$Z$1048576,MATCH($A274,'Hoja de Trabajo para listado'!$A$155:$A$1048576,0),MATCH((CUADRO!Q$5&amp;$E274),'Hoja de Trabajo para listado'!$A$151:$Z$151,0)),0)+IFERROR(INDEX('Hoja de Trabajo para listado'!$AB$155:$BA$1048576,MATCH($A274,'Hoja de Trabajo para listado'!$AB$155:$AB$1048576,0),MATCH((CUADRO!Q$5&amp;$E274),'Hoja de Trabajo para listado'!$AB$151:$BA$151,0)),0)+IFERROR(INDEX('Hoja de Trabajo para listado'!$BC$155:$CB$1048576,MATCH($A274,'Hoja de Trabajo para listado'!$BC$155:$BC$1048576,0),MATCH((CUADRO!Q$5&amp;$E274),'Hoja de Trabajo para listado'!$BC$151:$CB$151,0)),0)+IFERROR(INDEX('Hoja de Trabajo para listado'!$DE$153:$DG$274,MATCH($A274,'Hoja de Trabajo para listado'!$DE$153:$DE$1048576,0),MATCH((CUADRO!Q$5&amp;$E274),'Hoja de Trabajo para listado'!$DE$151:$DG$151,0)),0)+IFERROR(INDEX('Hoja de Trabajo para listado'!$CD$155:$DC$1048576,MATCH($A274,'Hoja de Trabajo para listado'!$CD$155:$CD$1048576,0),MATCH((CUADRO!Q$5&amp;$E274),'Hoja de Trabajo para listado'!$CD$151:$DC$151,0)),0)</f>
        <v>0</v>
      </c>
      <c r="R274" s="255">
        <f t="shared" ca="1" si="8"/>
        <v>0</v>
      </c>
      <c r="S274" s="278"/>
      <c r="T274" s="255">
        <f ca="1">+T275</f>
        <v>6022.6</v>
      </c>
      <c r="U274" s="254">
        <f t="shared" si="9"/>
        <v>1</v>
      </c>
      <c r="V274" s="362" t="str">
        <f>+VLOOKUP(A274,bd_lista!$A$3:$E$590,5,FALSE)</f>
        <v>Instituciones Descentralizadas</v>
      </c>
      <c r="W274" s="361" t="str">
        <f>+V274</f>
        <v>Instituciones Descentralizadas</v>
      </c>
      <c r="X274" s="254">
        <f>+VLOOKUP(A274,[2]Sheet1!$A$13:$D$744,4,FALSE)</f>
        <v>46</v>
      </c>
      <c r="Y274" s="254" t="str">
        <f>+VLOOKUP(X274,bd_lista!$A$3:$C$590,3,FALSE)</f>
        <v>Ministerio de Salud y Deportes</v>
      </c>
      <c r="Z274" s="316">
        <f>+X274</f>
        <v>46</v>
      </c>
      <c r="AA274" s="317" t="str">
        <f>+Y274</f>
        <v>Ministerio de Salud y Deportes</v>
      </c>
    </row>
    <row r="275" spans="1:27" ht="15" customHeight="1">
      <c r="A275" s="32">
        <v>385</v>
      </c>
      <c r="B275" s="307"/>
      <c r="C275" s="362" t="str">
        <f>+VLOOKUP(A275,bd_lista!$A$3:$C$590,3,FALSE)</f>
        <v>Autoridad de Supervisión de la Seguridad Social de Corto Plazo</v>
      </c>
      <c r="D275" s="362"/>
      <c r="E275" s="362" t="s">
        <v>1314</v>
      </c>
      <c r="F275" s="257">
        <f ca="1">+IFERROR(INDEX('Hoja de Trabajo para listado'!$A$155:$Z$1048576,MATCH($A275,'Hoja de Trabajo para listado'!$A$155:$A$1048576,0),MATCH((CUADRO!F$5&amp;$E275),'Hoja de Trabajo para listado'!$A$151:$Z$151,0)),0)+IFERROR(INDEX('Hoja de Trabajo para listado'!$AB$155:$BA$1048576,MATCH($A275,'Hoja de Trabajo para listado'!$AB$155:$AB$1048576,0),MATCH((CUADRO!F$5&amp;$E275),'Hoja de Trabajo para listado'!$AB$151:$BA$151,0)),0)+IFERROR(INDEX('Hoja de Trabajo para listado'!$BC$155:$CB$1048576,MATCH($A275,'Hoja de Trabajo para listado'!$BC$155:$BC$1048576,0),MATCH((CUADRO!F$5&amp;$E275),'Hoja de Trabajo para listado'!$BC$151:$CB$151,0)),0)+IFERROR(INDEX('Hoja de Trabajo para listado'!$DE$153:$DG$274,MATCH($A275,'Hoja de Trabajo para listado'!$DE$153:$DE$1048576,0),MATCH((CUADRO!F$5&amp;$E275),'Hoja de Trabajo para listado'!$DE$151:$DG$151,0)),0)+IFERROR(INDEX('Hoja de Trabajo para listado'!$CD$155:$DC$1048576,MATCH($A275,'Hoja de Trabajo para listado'!$CD$155:$CD$1048576,0),MATCH((CUADRO!F$5&amp;$E275),'Hoja de Trabajo para listado'!$CD$151:$DC$151,0)),0)</f>
        <v>0</v>
      </c>
      <c r="G275" s="257">
        <f ca="1">+IFERROR(INDEX('Hoja de Trabajo para listado'!$A$155:$Z$1048576,MATCH($A275,'Hoja de Trabajo para listado'!$A$155:$A$1048576,0),MATCH((CUADRO!G$5&amp;$E275),'Hoja de Trabajo para listado'!$A$151:$Z$151,0)),0)+IFERROR(INDEX('Hoja de Trabajo para listado'!$AB$155:$BA$1048576,MATCH($A275,'Hoja de Trabajo para listado'!$AB$155:$AB$1048576,0),MATCH((CUADRO!G$5&amp;$E275),'Hoja de Trabajo para listado'!$AB$151:$BA$151,0)),0)+IFERROR(INDEX('Hoja de Trabajo para listado'!$BC$155:$CB$1048576,MATCH($A275,'Hoja de Trabajo para listado'!$BC$155:$BC$1048576,0),MATCH((CUADRO!G$5&amp;$E275),'Hoja de Trabajo para listado'!$BC$151:$CB$151,0)),0)+IFERROR(INDEX('Hoja de Trabajo para listado'!$DE$153:$DG$274,MATCH($A275,'Hoja de Trabajo para listado'!$DE$153:$DE$1048576,0),MATCH((CUADRO!G$5&amp;$E275),'Hoja de Trabajo para listado'!$DE$151:$DG$151,0)),0)+IFERROR(INDEX('Hoja de Trabajo para listado'!$CD$155:$DC$1048576,MATCH($A275,'Hoja de Trabajo para listado'!$CD$155:$CD$1048576,0),MATCH((CUADRO!G$5&amp;$E275),'Hoja de Trabajo para listado'!$CD$151:$DC$151,0)),0)</f>
        <v>0</v>
      </c>
      <c r="H275" s="257">
        <f ca="1">+IFERROR(INDEX('Hoja de Trabajo para listado'!$A$155:$Z$1048576,MATCH($A275,'Hoja de Trabajo para listado'!$A$155:$A$1048576,0),MATCH((CUADRO!H$5&amp;$E275),'Hoja de Trabajo para listado'!$A$151:$Z$151,0)),0)+IFERROR(INDEX('Hoja de Trabajo para listado'!$AB$155:$BA$1048576,MATCH($A275,'Hoja de Trabajo para listado'!$AB$155:$AB$1048576,0),MATCH((CUADRO!H$5&amp;$E275),'Hoja de Trabajo para listado'!$AB$151:$BA$151,0)),0)+IFERROR(INDEX('Hoja de Trabajo para listado'!$BC$155:$CB$1048576,MATCH($A275,'Hoja de Trabajo para listado'!$BC$155:$BC$1048576,0),MATCH((CUADRO!H$5&amp;$E275),'Hoja de Trabajo para listado'!$BC$151:$CB$151,0)),0)+IFERROR(INDEX('Hoja de Trabajo para listado'!$DE$153:$DG$274,MATCH($A275,'Hoja de Trabajo para listado'!$DE$153:$DE$1048576,0),MATCH((CUADRO!H$5&amp;$E275),'Hoja de Trabajo para listado'!$DE$151:$DG$151,0)),0)+IFERROR(INDEX('Hoja de Trabajo para listado'!$CD$155:$DC$1048576,MATCH($A275,'Hoja de Trabajo para listado'!$CD$155:$CD$1048576,0),MATCH((CUADRO!H$5&amp;$E275),'Hoja de Trabajo para listado'!$CD$151:$DC$151,0)),0)</f>
        <v>0</v>
      </c>
      <c r="I275" s="257">
        <f ca="1">+IFERROR(INDEX('Hoja de Trabajo para listado'!$A$155:$Z$1048576,MATCH($A275,'Hoja de Trabajo para listado'!$A$155:$A$1048576,0),MATCH((CUADRO!I$5&amp;$E275),'Hoja de Trabajo para listado'!$A$151:$Z$151,0)),0)+IFERROR(INDEX('Hoja de Trabajo para listado'!$AB$155:$BA$1048576,MATCH($A275,'Hoja de Trabajo para listado'!$AB$155:$AB$1048576,0),MATCH((CUADRO!I$5&amp;$E275),'Hoja de Trabajo para listado'!$AB$151:$BA$151,0)),0)+IFERROR(INDEX('Hoja de Trabajo para listado'!$BC$155:$CB$1048576,MATCH($A275,'Hoja de Trabajo para listado'!$BC$155:$BC$1048576,0),MATCH((CUADRO!I$5&amp;$E275),'Hoja de Trabajo para listado'!$BC$151:$CB$151,0)),0)+IFERROR(INDEX('Hoja de Trabajo para listado'!$DE$153:$DG$274,MATCH($A275,'Hoja de Trabajo para listado'!$DE$153:$DE$1048576,0),MATCH((CUADRO!I$5&amp;$E275),'Hoja de Trabajo para listado'!$DE$151:$DG$151,0)),0)+IFERROR(INDEX('Hoja de Trabajo para listado'!$CD$155:$DC$1048576,MATCH($A275,'Hoja de Trabajo para listado'!$CD$155:$CD$1048576,0),MATCH((CUADRO!I$5&amp;$E275),'Hoja de Trabajo para listado'!$CD$151:$DC$151,0)),0)</f>
        <v>0</v>
      </c>
      <c r="J275" s="257">
        <f ca="1">+IFERROR(INDEX('Hoja de Trabajo para listado'!$A$155:$Z$1048576,MATCH($A275,'Hoja de Trabajo para listado'!$A$155:$A$1048576,0),MATCH((CUADRO!J$5&amp;$E275),'Hoja de Trabajo para listado'!$A$151:$Z$151,0)),0)+IFERROR(INDEX('Hoja de Trabajo para listado'!$AB$155:$BA$1048576,MATCH($A275,'Hoja de Trabajo para listado'!$AB$155:$AB$1048576,0),MATCH((CUADRO!J$5&amp;$E275),'Hoja de Trabajo para listado'!$AB$151:$BA$151,0)),0)+IFERROR(INDEX('Hoja de Trabajo para listado'!$BC$155:$CB$1048576,MATCH($A275,'Hoja de Trabajo para listado'!$BC$155:$BC$1048576,0),MATCH((CUADRO!J$5&amp;$E275),'Hoja de Trabajo para listado'!$BC$151:$CB$151,0)),0)+IFERROR(INDEX('Hoja de Trabajo para listado'!$DE$153:$DG$274,MATCH($A275,'Hoja de Trabajo para listado'!$DE$153:$DE$1048576,0),MATCH((CUADRO!J$5&amp;$E275),'Hoja de Trabajo para listado'!$DE$151:$DG$151,0)),0)+IFERROR(INDEX('Hoja de Trabajo para listado'!$CD$155:$DC$1048576,MATCH($A275,'Hoja de Trabajo para listado'!$CD$155:$CD$1048576,0),MATCH((CUADRO!J$5&amp;$E275),'Hoja de Trabajo para listado'!$CD$151:$DC$151,0)),0)</f>
        <v>0</v>
      </c>
      <c r="K275" s="257">
        <f ca="1">+IFERROR(INDEX('Hoja de Trabajo para listado'!$A$155:$Z$1048576,MATCH($A275,'Hoja de Trabajo para listado'!$A$155:$A$1048576,0),MATCH((CUADRO!K$5&amp;$E275),'Hoja de Trabajo para listado'!$A$151:$Z$151,0)),0)+IFERROR(INDEX('Hoja de Trabajo para listado'!$AB$155:$BA$1048576,MATCH($A275,'Hoja de Trabajo para listado'!$AB$155:$AB$1048576,0),MATCH((CUADRO!K$5&amp;$E275),'Hoja de Trabajo para listado'!$AB$151:$BA$151,0)),0)+IFERROR(INDEX('Hoja de Trabajo para listado'!$BC$155:$CB$1048576,MATCH($A275,'Hoja de Trabajo para listado'!$BC$155:$BC$1048576,0),MATCH((CUADRO!K$5&amp;$E275),'Hoja de Trabajo para listado'!$BC$151:$CB$151,0)),0)+IFERROR(INDEX('Hoja de Trabajo para listado'!$DE$153:$DG$274,MATCH($A275,'Hoja de Trabajo para listado'!$DE$153:$DE$1048576,0),MATCH((CUADRO!K$5&amp;$E275),'Hoja de Trabajo para listado'!$DE$151:$DG$151,0)),0)+IFERROR(INDEX('Hoja de Trabajo para listado'!$CD$155:$DC$1048576,MATCH($A275,'Hoja de Trabajo para listado'!$CD$155:$CD$1048576,0),MATCH((CUADRO!K$5&amp;$E275),'Hoja de Trabajo para listado'!$CD$151:$DC$151,0)),0)</f>
        <v>0</v>
      </c>
      <c r="L275" s="257">
        <f ca="1">+IFERROR(INDEX('Hoja de Trabajo para listado'!$A$155:$Z$1048576,MATCH($A275,'Hoja de Trabajo para listado'!$A$155:$A$1048576,0),MATCH((CUADRO!L$5&amp;$E275),'Hoja de Trabajo para listado'!$A$151:$Z$151,0)),0)+IFERROR(INDEX('Hoja de Trabajo para listado'!$AB$155:$BA$1048576,MATCH($A275,'Hoja de Trabajo para listado'!$AB$155:$AB$1048576,0),MATCH((CUADRO!L$5&amp;$E275),'Hoja de Trabajo para listado'!$AB$151:$BA$151,0)),0)+IFERROR(INDEX('Hoja de Trabajo para listado'!$BC$155:$CB$1048576,MATCH($A275,'Hoja de Trabajo para listado'!$BC$155:$BC$1048576,0),MATCH((CUADRO!L$5&amp;$E275),'Hoja de Trabajo para listado'!$BC$151:$CB$151,0)),0)+IFERROR(INDEX('Hoja de Trabajo para listado'!$DE$153:$DG$274,MATCH($A275,'Hoja de Trabajo para listado'!$DE$153:$DE$1048576,0),MATCH((CUADRO!L$5&amp;$E275),'Hoja de Trabajo para listado'!$DE$151:$DG$151,0)),0)+IFERROR(INDEX('Hoja de Trabajo para listado'!$CD$155:$DC$1048576,MATCH($A275,'Hoja de Trabajo para listado'!$CD$155:$CD$1048576,0),MATCH((CUADRO!L$5&amp;$E275),'Hoja de Trabajo para listado'!$CD$151:$DC$151,0)),0)</f>
        <v>0</v>
      </c>
      <c r="M275" s="257">
        <f ca="1">+IFERROR(INDEX('Hoja de Trabajo para listado'!$A$155:$Z$1048576,MATCH($A275,'Hoja de Trabajo para listado'!$A$155:$A$1048576,0),MATCH((CUADRO!M$5&amp;$E275),'Hoja de Trabajo para listado'!$A$151:$Z$151,0)),0)+IFERROR(INDEX('Hoja de Trabajo para listado'!$AB$155:$BA$1048576,MATCH($A275,'Hoja de Trabajo para listado'!$AB$155:$AB$1048576,0),MATCH((CUADRO!M$5&amp;$E275),'Hoja de Trabajo para listado'!$AB$151:$BA$151,0)),0)+IFERROR(INDEX('Hoja de Trabajo para listado'!$BC$155:$CB$1048576,MATCH($A275,'Hoja de Trabajo para listado'!$BC$155:$BC$1048576,0),MATCH((CUADRO!M$5&amp;$E275),'Hoja de Trabajo para listado'!$BC$151:$CB$151,0)),0)+IFERROR(INDEX('Hoja de Trabajo para listado'!$DE$153:$DG$274,MATCH($A275,'Hoja de Trabajo para listado'!$DE$153:$DE$1048576,0),MATCH((CUADRO!M$5&amp;$E275),'Hoja de Trabajo para listado'!$DE$151:$DG$151,0)),0)+IFERROR(INDEX('Hoja de Trabajo para listado'!$CD$155:$DC$1048576,MATCH($A275,'Hoja de Trabajo para listado'!$CD$155:$CD$1048576,0),MATCH((CUADRO!M$5&amp;$E275),'Hoja de Trabajo para listado'!$CD$151:$DC$151,0)),0)</f>
        <v>0</v>
      </c>
      <c r="N275" s="257">
        <f ca="1">+IFERROR(INDEX('Hoja de Trabajo para listado'!$A$155:$Z$1048576,MATCH($A275,'Hoja de Trabajo para listado'!$A$155:$A$1048576,0),MATCH((CUADRO!N$5&amp;$E275),'Hoja de Trabajo para listado'!$A$151:$Z$151,0)),0)+IFERROR(INDEX('Hoja de Trabajo para listado'!$AB$155:$BA$1048576,MATCH($A275,'Hoja de Trabajo para listado'!$AB$155:$AB$1048576,0),MATCH((CUADRO!N$5&amp;$E275),'Hoja de Trabajo para listado'!$AB$151:$BA$151,0)),0)+IFERROR(INDEX('Hoja de Trabajo para listado'!$BC$155:$CB$1048576,MATCH($A275,'Hoja de Trabajo para listado'!$BC$155:$BC$1048576,0),MATCH((CUADRO!N$5&amp;$E275),'Hoja de Trabajo para listado'!$BC$151:$CB$151,0)),0)+IFERROR(INDEX('Hoja de Trabajo para listado'!$DE$153:$DG$274,MATCH($A275,'Hoja de Trabajo para listado'!$DE$153:$DE$1048576,0),MATCH((CUADRO!N$5&amp;$E275),'Hoja de Trabajo para listado'!$DE$151:$DG$151,0)),0)+IFERROR(INDEX('Hoja de Trabajo para listado'!$CD$155:$DC$1048576,MATCH($A275,'Hoja de Trabajo para listado'!$CD$155:$CD$1048576,0),MATCH((CUADRO!N$5&amp;$E275),'Hoja de Trabajo para listado'!$CD$151:$DC$151,0)),0)</f>
        <v>6022.6</v>
      </c>
      <c r="O275" s="257">
        <f ca="1">+IFERROR(INDEX('Hoja de Trabajo para listado'!$A$155:$Z$1048576,MATCH($A275,'Hoja de Trabajo para listado'!$A$155:$A$1048576,0),MATCH((CUADRO!O$5&amp;$E275),'Hoja de Trabajo para listado'!$A$151:$Z$151,0)),0)+IFERROR(INDEX('Hoja de Trabajo para listado'!$AB$155:$BA$1048576,MATCH($A275,'Hoja de Trabajo para listado'!$AB$155:$AB$1048576,0),MATCH((CUADRO!O$5&amp;$E275),'Hoja de Trabajo para listado'!$AB$151:$BA$151,0)),0)+IFERROR(INDEX('Hoja de Trabajo para listado'!$BC$155:$CB$1048576,MATCH($A275,'Hoja de Trabajo para listado'!$BC$155:$BC$1048576,0),MATCH((CUADRO!O$5&amp;$E275),'Hoja de Trabajo para listado'!$BC$151:$CB$151,0)),0)+IFERROR(INDEX('Hoja de Trabajo para listado'!$DE$153:$DG$274,MATCH($A275,'Hoja de Trabajo para listado'!$DE$153:$DE$1048576,0),MATCH((CUADRO!O$5&amp;$E275),'Hoja de Trabajo para listado'!$DE$151:$DG$151,0)),0)+IFERROR(INDEX('Hoja de Trabajo para listado'!$CD$155:$DC$1048576,MATCH($A275,'Hoja de Trabajo para listado'!$CD$155:$CD$1048576,0),MATCH((CUADRO!O$5&amp;$E275),'Hoja de Trabajo para listado'!$CD$151:$DC$151,0)),0)</f>
        <v>0</v>
      </c>
      <c r="P275" s="257">
        <f ca="1">+IFERROR(INDEX('Hoja de Trabajo para listado'!$A$155:$Z$1048576,MATCH($A275,'Hoja de Trabajo para listado'!$A$155:$A$1048576,0),MATCH((CUADRO!P$5&amp;$E275),'Hoja de Trabajo para listado'!$A$151:$Z$151,0)),0)+IFERROR(INDEX('Hoja de Trabajo para listado'!$AB$155:$BA$1048576,MATCH($A275,'Hoja de Trabajo para listado'!$AB$155:$AB$1048576,0),MATCH((CUADRO!P$5&amp;$E275),'Hoja de Trabajo para listado'!$AB$151:$BA$151,0)),0)+IFERROR(INDEX('Hoja de Trabajo para listado'!$BC$155:$CB$1048576,MATCH($A275,'Hoja de Trabajo para listado'!$BC$155:$BC$1048576,0),MATCH((CUADRO!P$5&amp;$E275),'Hoja de Trabajo para listado'!$BC$151:$CB$151,0)),0)+IFERROR(INDEX('Hoja de Trabajo para listado'!$DE$153:$DG$274,MATCH($A275,'Hoja de Trabajo para listado'!$DE$153:$DE$1048576,0),MATCH((CUADRO!P$5&amp;$E275),'Hoja de Trabajo para listado'!$DE$151:$DG$151,0)),0)+IFERROR(INDEX('Hoja de Trabajo para listado'!$CD$155:$DC$1048576,MATCH($A275,'Hoja de Trabajo para listado'!$CD$155:$CD$1048576,0),MATCH((CUADRO!P$5&amp;$E275),'Hoja de Trabajo para listado'!$CD$151:$DC$151,0)),0)</f>
        <v>0</v>
      </c>
      <c r="Q275" s="257">
        <f ca="1">+IFERROR(INDEX('Hoja de Trabajo para listado'!$A$155:$Z$1048576,MATCH($A275,'Hoja de Trabajo para listado'!$A$155:$A$1048576,0),MATCH((CUADRO!Q$5&amp;$E275),'Hoja de Trabajo para listado'!$A$151:$Z$151,0)),0)+IFERROR(INDEX('Hoja de Trabajo para listado'!$AB$155:$BA$1048576,MATCH($A275,'Hoja de Trabajo para listado'!$AB$155:$AB$1048576,0),MATCH((CUADRO!Q$5&amp;$E275),'Hoja de Trabajo para listado'!$AB$151:$BA$151,0)),0)+IFERROR(INDEX('Hoja de Trabajo para listado'!$BC$155:$CB$1048576,MATCH($A275,'Hoja de Trabajo para listado'!$BC$155:$BC$1048576,0),MATCH((CUADRO!Q$5&amp;$E275),'Hoja de Trabajo para listado'!$BC$151:$CB$151,0)),0)+IFERROR(INDEX('Hoja de Trabajo para listado'!$DE$153:$DG$274,MATCH($A275,'Hoja de Trabajo para listado'!$DE$153:$DE$1048576,0),MATCH((CUADRO!Q$5&amp;$E275),'Hoja de Trabajo para listado'!$DE$151:$DG$151,0)),0)+IFERROR(INDEX('Hoja de Trabajo para listado'!$CD$155:$DC$1048576,MATCH($A275,'Hoja de Trabajo para listado'!$CD$155:$CD$1048576,0),MATCH((CUADRO!Q$5&amp;$E275),'Hoja de Trabajo para listado'!$CD$151:$DC$151,0)),0)</f>
        <v>0</v>
      </c>
      <c r="R275" s="257">
        <f t="shared" ca="1" si="8"/>
        <v>6022.6</v>
      </c>
      <c r="S275" s="277">
        <f ca="1">+R274+R275</f>
        <v>6022.6</v>
      </c>
      <c r="T275" s="257">
        <f ca="1">+S275</f>
        <v>6022.6</v>
      </c>
      <c r="U275" s="256">
        <f t="shared" si="9"/>
        <v>2</v>
      </c>
      <c r="V275" s="362" t="str">
        <f>+VLOOKUP(A275,bd_lista!$A$3:$E$590,5,FALSE)</f>
        <v>Instituciones Descentralizadas</v>
      </c>
      <c r="W275" s="362"/>
      <c r="X275" s="254">
        <f>+VLOOKUP(A275,[2]Sheet1!$A$13:$D$744,4,FALSE)</f>
        <v>46</v>
      </c>
      <c r="Y275" s="254" t="str">
        <f>+VLOOKUP(X275,bd_lista!$A$3:$C$590,3,FALSE)</f>
        <v>Ministerio de Salud y Deportes</v>
      </c>
      <c r="Z275" s="314"/>
      <c r="AA275" s="315"/>
    </row>
    <row r="276" spans="1:27" customFormat="1" ht="15" customHeight="1">
      <c r="A276" s="264">
        <v>169</v>
      </c>
      <c r="B276" s="306">
        <f>+A276</f>
        <v>169</v>
      </c>
      <c r="C276" s="259" t="str">
        <f>+VLOOKUP(A276,bd_lista!$A$3:$C$590,3,FALSE)</f>
        <v>Autoridad General de Impugnación Tributaria</v>
      </c>
      <c r="D276" s="361" t="str">
        <f>+C276</f>
        <v>Autoridad General de Impugnación Tributaria</v>
      </c>
      <c r="E276" s="259" t="s">
        <v>1313</v>
      </c>
      <c r="F276" s="255">
        <f ca="1">+IFERROR(INDEX('Hoja de Trabajo para listado'!$A$155:$Z$1048576,MATCH($A276,'Hoja de Trabajo para listado'!$A$155:$A$1048576,0),MATCH((CUADRO!F$5&amp;$E276),'Hoja de Trabajo para listado'!$A$151:$Z$151,0)),0)+IFERROR(INDEX('Hoja de Trabajo para listado'!$AB$155:$BA$1048576,MATCH($A276,'Hoja de Trabajo para listado'!$AB$155:$AB$1048576,0),MATCH((CUADRO!F$5&amp;$E276),'Hoja de Trabajo para listado'!$AB$151:$BA$151,0)),0)+IFERROR(INDEX('Hoja de Trabajo para listado'!$BC$155:$CB$1048576,MATCH($A276,'Hoja de Trabajo para listado'!$BC$155:$BC$1048576,0),MATCH((CUADRO!F$5&amp;$E276),'Hoja de Trabajo para listado'!$BC$151:$CB$151,0)),0)+IFERROR(INDEX('Hoja de Trabajo para listado'!$DE$153:$DG$274,MATCH($A276,'Hoja de Trabajo para listado'!$DE$153:$DE$1048576,0),MATCH((CUADRO!F$5&amp;$E276),'Hoja de Trabajo para listado'!$DE$151:$DG$151,0)),0)+IFERROR(INDEX('Hoja de Trabajo para listado'!$CD$155:$DC$1048576,MATCH($A276,'Hoja de Trabajo para listado'!$CD$155:$CD$1048576,0),MATCH((CUADRO!F$5&amp;$E276),'Hoja de Trabajo para listado'!$CD$151:$DC$151,0)),0)</f>
        <v>0</v>
      </c>
      <c r="G276" s="255">
        <f ca="1">+IFERROR(INDEX('Hoja de Trabajo para listado'!$A$155:$Z$1048576,MATCH($A276,'Hoja de Trabajo para listado'!$A$155:$A$1048576,0),MATCH((CUADRO!G$5&amp;$E276),'Hoja de Trabajo para listado'!$A$151:$Z$151,0)),0)+IFERROR(INDEX('Hoja de Trabajo para listado'!$AB$155:$BA$1048576,MATCH($A276,'Hoja de Trabajo para listado'!$AB$155:$AB$1048576,0),MATCH((CUADRO!G$5&amp;$E276),'Hoja de Trabajo para listado'!$AB$151:$BA$151,0)),0)+IFERROR(INDEX('Hoja de Trabajo para listado'!$BC$155:$CB$1048576,MATCH($A276,'Hoja de Trabajo para listado'!$BC$155:$BC$1048576,0),MATCH((CUADRO!G$5&amp;$E276),'Hoja de Trabajo para listado'!$BC$151:$CB$151,0)),0)+IFERROR(INDEX('Hoja de Trabajo para listado'!$DE$153:$DG$274,MATCH($A276,'Hoja de Trabajo para listado'!$DE$153:$DE$1048576,0),MATCH((CUADRO!G$5&amp;$E276),'Hoja de Trabajo para listado'!$DE$151:$DG$151,0)),0)+IFERROR(INDEX('Hoja de Trabajo para listado'!$CD$155:$DC$1048576,MATCH($A276,'Hoja de Trabajo para listado'!$CD$155:$CD$1048576,0),MATCH((CUADRO!G$5&amp;$E276),'Hoja de Trabajo para listado'!$CD$151:$DC$151,0)),0)</f>
        <v>0</v>
      </c>
      <c r="H276" s="255">
        <f ca="1">+IFERROR(INDEX('Hoja de Trabajo para listado'!$A$155:$Z$1048576,MATCH($A276,'Hoja de Trabajo para listado'!$A$155:$A$1048576,0),MATCH((CUADRO!H$5&amp;$E276),'Hoja de Trabajo para listado'!$A$151:$Z$151,0)),0)+IFERROR(INDEX('Hoja de Trabajo para listado'!$AB$155:$BA$1048576,MATCH($A276,'Hoja de Trabajo para listado'!$AB$155:$AB$1048576,0),MATCH((CUADRO!H$5&amp;$E276),'Hoja de Trabajo para listado'!$AB$151:$BA$151,0)),0)+IFERROR(INDEX('Hoja de Trabajo para listado'!$BC$155:$CB$1048576,MATCH($A276,'Hoja de Trabajo para listado'!$BC$155:$BC$1048576,0),MATCH((CUADRO!H$5&amp;$E276),'Hoja de Trabajo para listado'!$BC$151:$CB$151,0)),0)+IFERROR(INDEX('Hoja de Trabajo para listado'!$DE$153:$DG$274,MATCH($A276,'Hoja de Trabajo para listado'!$DE$153:$DE$1048576,0),MATCH((CUADRO!H$5&amp;$E276),'Hoja de Trabajo para listado'!$DE$151:$DG$151,0)),0)+IFERROR(INDEX('Hoja de Trabajo para listado'!$CD$155:$DC$1048576,MATCH($A276,'Hoja de Trabajo para listado'!$CD$155:$CD$1048576,0),MATCH((CUADRO!H$5&amp;$E276),'Hoja de Trabajo para listado'!$CD$151:$DC$151,0)),0)</f>
        <v>0</v>
      </c>
      <c r="I276" s="255">
        <f ca="1">+IFERROR(INDEX('Hoja de Trabajo para listado'!$A$155:$Z$1048576,MATCH($A276,'Hoja de Trabajo para listado'!$A$155:$A$1048576,0),MATCH((CUADRO!I$5&amp;$E276),'Hoja de Trabajo para listado'!$A$151:$Z$151,0)),0)+IFERROR(INDEX('Hoja de Trabajo para listado'!$AB$155:$BA$1048576,MATCH($A276,'Hoja de Trabajo para listado'!$AB$155:$AB$1048576,0),MATCH((CUADRO!I$5&amp;$E276),'Hoja de Trabajo para listado'!$AB$151:$BA$151,0)),0)+IFERROR(INDEX('Hoja de Trabajo para listado'!$BC$155:$CB$1048576,MATCH($A276,'Hoja de Trabajo para listado'!$BC$155:$BC$1048576,0),MATCH((CUADRO!I$5&amp;$E276),'Hoja de Trabajo para listado'!$BC$151:$CB$151,0)),0)+IFERROR(INDEX('Hoja de Trabajo para listado'!$DE$153:$DG$274,MATCH($A276,'Hoja de Trabajo para listado'!$DE$153:$DE$1048576,0),MATCH((CUADRO!I$5&amp;$E276),'Hoja de Trabajo para listado'!$DE$151:$DG$151,0)),0)+IFERROR(INDEX('Hoja de Trabajo para listado'!$CD$155:$DC$1048576,MATCH($A276,'Hoja de Trabajo para listado'!$CD$155:$CD$1048576,0),MATCH((CUADRO!I$5&amp;$E276),'Hoja de Trabajo para listado'!$CD$151:$DC$151,0)),0)</f>
        <v>0</v>
      </c>
      <c r="J276" s="255">
        <f ca="1">+IFERROR(INDEX('Hoja de Trabajo para listado'!$A$155:$Z$1048576,MATCH($A276,'Hoja de Trabajo para listado'!$A$155:$A$1048576,0),MATCH((CUADRO!J$5&amp;$E276),'Hoja de Trabajo para listado'!$A$151:$Z$151,0)),0)+IFERROR(INDEX('Hoja de Trabajo para listado'!$AB$155:$BA$1048576,MATCH($A276,'Hoja de Trabajo para listado'!$AB$155:$AB$1048576,0),MATCH((CUADRO!J$5&amp;$E276),'Hoja de Trabajo para listado'!$AB$151:$BA$151,0)),0)+IFERROR(INDEX('Hoja de Trabajo para listado'!$BC$155:$CB$1048576,MATCH($A276,'Hoja de Trabajo para listado'!$BC$155:$BC$1048576,0),MATCH((CUADRO!J$5&amp;$E276),'Hoja de Trabajo para listado'!$BC$151:$CB$151,0)),0)+IFERROR(INDEX('Hoja de Trabajo para listado'!$DE$153:$DG$274,MATCH($A276,'Hoja de Trabajo para listado'!$DE$153:$DE$1048576,0),MATCH((CUADRO!J$5&amp;$E276),'Hoja de Trabajo para listado'!$DE$151:$DG$151,0)),0)+IFERROR(INDEX('Hoja de Trabajo para listado'!$CD$155:$DC$1048576,MATCH($A276,'Hoja de Trabajo para listado'!$CD$155:$CD$1048576,0),MATCH((CUADRO!J$5&amp;$E276),'Hoja de Trabajo para listado'!$CD$151:$DC$151,0)),0)</f>
        <v>0</v>
      </c>
      <c r="K276" s="255">
        <f ca="1">+IFERROR(INDEX('Hoja de Trabajo para listado'!$A$155:$Z$1048576,MATCH($A276,'Hoja de Trabajo para listado'!$A$155:$A$1048576,0),MATCH((CUADRO!K$5&amp;$E276),'Hoja de Trabajo para listado'!$A$151:$Z$151,0)),0)+IFERROR(INDEX('Hoja de Trabajo para listado'!$AB$155:$BA$1048576,MATCH($A276,'Hoja de Trabajo para listado'!$AB$155:$AB$1048576,0),MATCH((CUADRO!K$5&amp;$E276),'Hoja de Trabajo para listado'!$AB$151:$BA$151,0)),0)+IFERROR(INDEX('Hoja de Trabajo para listado'!$BC$155:$CB$1048576,MATCH($A276,'Hoja de Trabajo para listado'!$BC$155:$BC$1048576,0),MATCH((CUADRO!K$5&amp;$E276),'Hoja de Trabajo para listado'!$BC$151:$CB$151,0)),0)+IFERROR(INDEX('Hoja de Trabajo para listado'!$DE$153:$DG$274,MATCH($A276,'Hoja de Trabajo para listado'!$DE$153:$DE$1048576,0),MATCH((CUADRO!K$5&amp;$E276),'Hoja de Trabajo para listado'!$DE$151:$DG$151,0)),0)+IFERROR(INDEX('Hoja de Trabajo para listado'!$CD$155:$DC$1048576,MATCH($A276,'Hoja de Trabajo para listado'!$CD$155:$CD$1048576,0),MATCH((CUADRO!K$5&amp;$E276),'Hoja de Trabajo para listado'!$CD$151:$DC$151,0)),0)</f>
        <v>0</v>
      </c>
      <c r="L276" s="255">
        <f ca="1">+IFERROR(INDEX('Hoja de Trabajo para listado'!$A$155:$Z$1048576,MATCH($A276,'Hoja de Trabajo para listado'!$A$155:$A$1048576,0),MATCH((CUADRO!L$5&amp;$E276),'Hoja de Trabajo para listado'!$A$151:$Z$151,0)),0)+IFERROR(INDEX('Hoja de Trabajo para listado'!$AB$155:$BA$1048576,MATCH($A276,'Hoja de Trabajo para listado'!$AB$155:$AB$1048576,0),MATCH((CUADRO!L$5&amp;$E276),'Hoja de Trabajo para listado'!$AB$151:$BA$151,0)),0)+IFERROR(INDEX('Hoja de Trabajo para listado'!$BC$155:$CB$1048576,MATCH($A276,'Hoja de Trabajo para listado'!$BC$155:$BC$1048576,0),MATCH((CUADRO!L$5&amp;$E276),'Hoja de Trabajo para listado'!$BC$151:$CB$151,0)),0)+IFERROR(INDEX('Hoja de Trabajo para listado'!$DE$153:$DG$274,MATCH($A276,'Hoja de Trabajo para listado'!$DE$153:$DE$1048576,0),MATCH((CUADRO!L$5&amp;$E276),'Hoja de Trabajo para listado'!$DE$151:$DG$151,0)),0)+IFERROR(INDEX('Hoja de Trabajo para listado'!$CD$155:$DC$1048576,MATCH($A276,'Hoja de Trabajo para listado'!$CD$155:$CD$1048576,0),MATCH((CUADRO!L$5&amp;$E276),'Hoja de Trabajo para listado'!$CD$151:$DC$151,0)),0)</f>
        <v>0</v>
      </c>
      <c r="M276" s="255">
        <f ca="1">+IFERROR(INDEX('Hoja de Trabajo para listado'!$A$155:$Z$1048576,MATCH($A276,'Hoja de Trabajo para listado'!$A$155:$A$1048576,0),MATCH((CUADRO!M$5&amp;$E276),'Hoja de Trabajo para listado'!$A$151:$Z$151,0)),0)+IFERROR(INDEX('Hoja de Trabajo para listado'!$AB$155:$BA$1048576,MATCH($A276,'Hoja de Trabajo para listado'!$AB$155:$AB$1048576,0),MATCH((CUADRO!M$5&amp;$E276),'Hoja de Trabajo para listado'!$AB$151:$BA$151,0)),0)+IFERROR(INDEX('Hoja de Trabajo para listado'!$BC$155:$CB$1048576,MATCH($A276,'Hoja de Trabajo para listado'!$BC$155:$BC$1048576,0),MATCH((CUADRO!M$5&amp;$E276),'Hoja de Trabajo para listado'!$BC$151:$CB$151,0)),0)+IFERROR(INDEX('Hoja de Trabajo para listado'!$DE$153:$DG$274,MATCH($A276,'Hoja de Trabajo para listado'!$DE$153:$DE$1048576,0),MATCH((CUADRO!M$5&amp;$E276),'Hoja de Trabajo para listado'!$DE$151:$DG$151,0)),0)+IFERROR(INDEX('Hoja de Trabajo para listado'!$CD$155:$DC$1048576,MATCH($A276,'Hoja de Trabajo para listado'!$CD$155:$CD$1048576,0),MATCH((CUADRO!M$5&amp;$E276),'Hoja de Trabajo para listado'!$CD$151:$DC$151,0)),0)</f>
        <v>0</v>
      </c>
      <c r="N276" s="255">
        <f ca="1">+IFERROR(INDEX('Hoja de Trabajo para listado'!$A$155:$Z$1048576,MATCH($A276,'Hoja de Trabajo para listado'!$A$155:$A$1048576,0),MATCH((CUADRO!N$5&amp;$E276),'Hoja de Trabajo para listado'!$A$151:$Z$151,0)),0)+IFERROR(INDEX('Hoja de Trabajo para listado'!$AB$155:$BA$1048576,MATCH($A276,'Hoja de Trabajo para listado'!$AB$155:$AB$1048576,0),MATCH((CUADRO!N$5&amp;$E276),'Hoja de Trabajo para listado'!$AB$151:$BA$151,0)),0)+IFERROR(INDEX('Hoja de Trabajo para listado'!$BC$155:$CB$1048576,MATCH($A276,'Hoja de Trabajo para listado'!$BC$155:$BC$1048576,0),MATCH((CUADRO!N$5&amp;$E276),'Hoja de Trabajo para listado'!$BC$151:$CB$151,0)),0)+IFERROR(INDEX('Hoja de Trabajo para listado'!$DE$153:$DG$274,MATCH($A276,'Hoja de Trabajo para listado'!$DE$153:$DE$1048576,0),MATCH((CUADRO!N$5&amp;$E276),'Hoja de Trabajo para listado'!$DE$151:$DG$151,0)),0)+IFERROR(INDEX('Hoja de Trabajo para listado'!$CD$155:$DC$1048576,MATCH($A276,'Hoja de Trabajo para listado'!$CD$155:$CD$1048576,0),MATCH((CUADRO!N$5&amp;$E276),'Hoja de Trabajo para listado'!$CD$151:$DC$151,0)),0)</f>
        <v>0</v>
      </c>
      <c r="O276" s="255">
        <f ca="1">+IFERROR(INDEX('Hoja de Trabajo para listado'!$A$155:$Z$1048576,MATCH($A276,'Hoja de Trabajo para listado'!$A$155:$A$1048576,0),MATCH((CUADRO!O$5&amp;$E276),'Hoja de Trabajo para listado'!$A$151:$Z$151,0)),0)+IFERROR(INDEX('Hoja de Trabajo para listado'!$AB$155:$BA$1048576,MATCH($A276,'Hoja de Trabajo para listado'!$AB$155:$AB$1048576,0),MATCH((CUADRO!O$5&amp;$E276),'Hoja de Trabajo para listado'!$AB$151:$BA$151,0)),0)+IFERROR(INDEX('Hoja de Trabajo para listado'!$BC$155:$CB$1048576,MATCH($A276,'Hoja de Trabajo para listado'!$BC$155:$BC$1048576,0),MATCH((CUADRO!O$5&amp;$E276),'Hoja de Trabajo para listado'!$BC$151:$CB$151,0)),0)+IFERROR(INDEX('Hoja de Trabajo para listado'!$DE$153:$DG$274,MATCH($A276,'Hoja de Trabajo para listado'!$DE$153:$DE$1048576,0),MATCH((CUADRO!O$5&amp;$E276),'Hoja de Trabajo para listado'!$DE$151:$DG$151,0)),0)+IFERROR(INDEX('Hoja de Trabajo para listado'!$CD$155:$DC$1048576,MATCH($A276,'Hoja de Trabajo para listado'!$CD$155:$CD$1048576,0),MATCH((CUADRO!O$5&amp;$E276),'Hoja de Trabajo para listado'!$CD$151:$DC$151,0)),0)</f>
        <v>0</v>
      </c>
      <c r="P276" s="255">
        <f ca="1">+IFERROR(INDEX('Hoja de Trabajo para listado'!$A$155:$Z$1048576,MATCH($A276,'Hoja de Trabajo para listado'!$A$155:$A$1048576,0),MATCH((CUADRO!P$5&amp;$E276),'Hoja de Trabajo para listado'!$A$151:$Z$151,0)),0)+IFERROR(INDEX('Hoja de Trabajo para listado'!$AB$155:$BA$1048576,MATCH($A276,'Hoja de Trabajo para listado'!$AB$155:$AB$1048576,0),MATCH((CUADRO!P$5&amp;$E276),'Hoja de Trabajo para listado'!$AB$151:$BA$151,0)),0)+IFERROR(INDEX('Hoja de Trabajo para listado'!$BC$155:$CB$1048576,MATCH($A276,'Hoja de Trabajo para listado'!$BC$155:$BC$1048576,0),MATCH((CUADRO!P$5&amp;$E276),'Hoja de Trabajo para listado'!$BC$151:$CB$151,0)),0)+IFERROR(INDEX('Hoja de Trabajo para listado'!$DE$153:$DG$274,MATCH($A276,'Hoja de Trabajo para listado'!$DE$153:$DE$1048576,0),MATCH((CUADRO!P$5&amp;$E276),'Hoja de Trabajo para listado'!$DE$151:$DG$151,0)),0)+IFERROR(INDEX('Hoja de Trabajo para listado'!$CD$155:$DC$1048576,MATCH($A276,'Hoja de Trabajo para listado'!$CD$155:$CD$1048576,0),MATCH((CUADRO!P$5&amp;$E276),'Hoja de Trabajo para listado'!$CD$151:$DC$151,0)),0)</f>
        <v>0</v>
      </c>
      <c r="Q276" s="255">
        <f ca="1">+IFERROR(INDEX('Hoja de Trabajo para listado'!$A$155:$Z$1048576,MATCH($A276,'Hoja de Trabajo para listado'!$A$155:$A$1048576,0),MATCH((CUADRO!Q$5&amp;$E276),'Hoja de Trabajo para listado'!$A$151:$Z$151,0)),0)+IFERROR(INDEX('Hoja de Trabajo para listado'!$AB$155:$BA$1048576,MATCH($A276,'Hoja de Trabajo para listado'!$AB$155:$AB$1048576,0),MATCH((CUADRO!Q$5&amp;$E276),'Hoja de Trabajo para listado'!$AB$151:$BA$151,0)),0)+IFERROR(INDEX('Hoja de Trabajo para listado'!$BC$155:$CB$1048576,MATCH($A276,'Hoja de Trabajo para listado'!$BC$155:$BC$1048576,0),MATCH((CUADRO!Q$5&amp;$E276),'Hoja de Trabajo para listado'!$BC$151:$CB$151,0)),0)+IFERROR(INDEX('Hoja de Trabajo para listado'!$DE$153:$DG$274,MATCH($A276,'Hoja de Trabajo para listado'!$DE$153:$DE$1048576,0),MATCH((CUADRO!Q$5&amp;$E276),'Hoja de Trabajo para listado'!$DE$151:$DG$151,0)),0)+IFERROR(INDEX('Hoja de Trabajo para listado'!$CD$155:$DC$1048576,MATCH($A276,'Hoja de Trabajo para listado'!$CD$155:$CD$1048576,0),MATCH((CUADRO!Q$5&amp;$E276),'Hoja de Trabajo para listado'!$CD$151:$DC$151,0)),0)</f>
        <v>0</v>
      </c>
      <c r="R276" s="255">
        <f t="shared" ca="1" si="8"/>
        <v>0</v>
      </c>
      <c r="S276" s="255"/>
      <c r="T276" s="255">
        <f ca="1">+T277</f>
        <v>5265.96</v>
      </c>
      <c r="U276" s="254">
        <f t="shared" si="9"/>
        <v>1</v>
      </c>
      <c r="V276" s="362" t="str">
        <f>+VLOOKUP(A276,bd_lista!$A$3:$E$590,5,FALSE)</f>
        <v>Instituciones Descentralizadas</v>
      </c>
      <c r="W276" s="361" t="str">
        <f>+V276</f>
        <v>Instituciones Descentralizadas</v>
      </c>
      <c r="X276" s="254">
        <f>+VLOOKUP(A276,[2]Sheet1!$A$13:$D$744,4,FALSE)</f>
        <v>35</v>
      </c>
      <c r="Y276" s="254" t="str">
        <f>+VLOOKUP(X276,bd_lista!$A$3:$C$590,3,FALSE)</f>
        <v>Ministerio de Economía y Finanzas Públicas</v>
      </c>
      <c r="Z276" s="316">
        <f>+X276</f>
        <v>35</v>
      </c>
      <c r="AA276" s="317" t="str">
        <f>+Y276</f>
        <v>Ministerio de Economía y Finanzas Públicas</v>
      </c>
    </row>
    <row r="277" spans="1:27" customFormat="1" ht="15" customHeight="1">
      <c r="A277" s="32">
        <v>169</v>
      </c>
      <c r="B277" s="307"/>
      <c r="C277" s="362" t="str">
        <f>+VLOOKUP(A277,bd_lista!$A$3:$C$590,3,FALSE)</f>
        <v>Autoridad General de Impugnación Tributaria</v>
      </c>
      <c r="D277" s="362"/>
      <c r="E277" s="362" t="s">
        <v>1314</v>
      </c>
      <c r="F277" s="257">
        <f ca="1">+IFERROR(INDEX('Hoja de Trabajo para listado'!$A$155:$Z$1048576,MATCH($A277,'Hoja de Trabajo para listado'!$A$155:$A$1048576,0),MATCH((CUADRO!F$5&amp;$E277),'Hoja de Trabajo para listado'!$A$151:$Z$151,0)),0)+IFERROR(INDEX('Hoja de Trabajo para listado'!$AB$155:$BA$1048576,MATCH($A277,'Hoja de Trabajo para listado'!$AB$155:$AB$1048576,0),MATCH((CUADRO!F$5&amp;$E277),'Hoja de Trabajo para listado'!$AB$151:$BA$151,0)),0)+IFERROR(INDEX('Hoja de Trabajo para listado'!$BC$155:$CB$1048576,MATCH($A277,'Hoja de Trabajo para listado'!$BC$155:$BC$1048576,0),MATCH((CUADRO!F$5&amp;$E277),'Hoja de Trabajo para listado'!$BC$151:$CB$151,0)),0)+IFERROR(INDEX('Hoja de Trabajo para listado'!$DE$153:$DG$274,MATCH($A277,'Hoja de Trabajo para listado'!$DE$153:$DE$1048576,0),MATCH((CUADRO!F$5&amp;$E277),'Hoja de Trabajo para listado'!$DE$151:$DG$151,0)),0)+IFERROR(INDEX('Hoja de Trabajo para listado'!$CD$155:$DC$1048576,MATCH($A277,'Hoja de Trabajo para listado'!$CD$155:$CD$1048576,0),MATCH((CUADRO!F$5&amp;$E277),'Hoja de Trabajo para listado'!$CD$151:$DC$151,0)),0)</f>
        <v>0</v>
      </c>
      <c r="G277" s="257">
        <f ca="1">+IFERROR(INDEX('Hoja de Trabajo para listado'!$A$155:$Z$1048576,MATCH($A277,'Hoja de Trabajo para listado'!$A$155:$A$1048576,0),MATCH((CUADRO!G$5&amp;$E277),'Hoja de Trabajo para listado'!$A$151:$Z$151,0)),0)+IFERROR(INDEX('Hoja de Trabajo para listado'!$AB$155:$BA$1048576,MATCH($A277,'Hoja de Trabajo para listado'!$AB$155:$AB$1048576,0),MATCH((CUADRO!G$5&amp;$E277),'Hoja de Trabajo para listado'!$AB$151:$BA$151,0)),0)+IFERROR(INDEX('Hoja de Trabajo para listado'!$BC$155:$CB$1048576,MATCH($A277,'Hoja de Trabajo para listado'!$BC$155:$BC$1048576,0),MATCH((CUADRO!G$5&amp;$E277),'Hoja de Trabajo para listado'!$BC$151:$CB$151,0)),0)+IFERROR(INDEX('Hoja de Trabajo para listado'!$DE$153:$DG$274,MATCH($A277,'Hoja de Trabajo para listado'!$DE$153:$DE$1048576,0),MATCH((CUADRO!G$5&amp;$E277),'Hoja de Trabajo para listado'!$DE$151:$DG$151,0)),0)+IFERROR(INDEX('Hoja de Trabajo para listado'!$CD$155:$DC$1048576,MATCH($A277,'Hoja de Trabajo para listado'!$CD$155:$CD$1048576,0),MATCH((CUADRO!G$5&amp;$E277),'Hoja de Trabajo para listado'!$CD$151:$DC$151,0)),0)</f>
        <v>0</v>
      </c>
      <c r="H277" s="257">
        <f ca="1">+IFERROR(INDEX('Hoja de Trabajo para listado'!$A$155:$Z$1048576,MATCH($A277,'Hoja de Trabajo para listado'!$A$155:$A$1048576,0),MATCH((CUADRO!H$5&amp;$E277),'Hoja de Trabajo para listado'!$A$151:$Z$151,0)),0)+IFERROR(INDEX('Hoja de Trabajo para listado'!$AB$155:$BA$1048576,MATCH($A277,'Hoja de Trabajo para listado'!$AB$155:$AB$1048576,0),MATCH((CUADRO!H$5&amp;$E277),'Hoja de Trabajo para listado'!$AB$151:$BA$151,0)),0)+IFERROR(INDEX('Hoja de Trabajo para listado'!$BC$155:$CB$1048576,MATCH($A277,'Hoja de Trabajo para listado'!$BC$155:$BC$1048576,0),MATCH((CUADRO!H$5&amp;$E277),'Hoja de Trabajo para listado'!$BC$151:$CB$151,0)),0)+IFERROR(INDEX('Hoja de Trabajo para listado'!$DE$153:$DG$274,MATCH($A277,'Hoja de Trabajo para listado'!$DE$153:$DE$1048576,0),MATCH((CUADRO!H$5&amp;$E277),'Hoja de Trabajo para listado'!$DE$151:$DG$151,0)),0)+IFERROR(INDEX('Hoja de Trabajo para listado'!$CD$155:$DC$1048576,MATCH($A277,'Hoja de Trabajo para listado'!$CD$155:$CD$1048576,0),MATCH((CUADRO!H$5&amp;$E277),'Hoja de Trabajo para listado'!$CD$151:$DC$151,0)),0)</f>
        <v>0</v>
      </c>
      <c r="I277" s="255">
        <f ca="1">+IFERROR(INDEX('Hoja de Trabajo para listado'!$A$155:$Z$1048576,MATCH($A277,'Hoja de Trabajo para listado'!$A$155:$A$1048576,0),MATCH((CUADRO!I$5&amp;$E277),'Hoja de Trabajo para listado'!$A$151:$Z$151,0)),0)+IFERROR(INDEX('Hoja de Trabajo para listado'!$AB$155:$BA$1048576,MATCH($A277,'Hoja de Trabajo para listado'!$AB$155:$AB$1048576,0),MATCH((CUADRO!I$5&amp;$E277),'Hoja de Trabajo para listado'!$AB$151:$BA$151,0)),0)+IFERROR(INDEX('Hoja de Trabajo para listado'!$BC$155:$CB$1048576,MATCH($A277,'Hoja de Trabajo para listado'!$BC$155:$BC$1048576,0),MATCH((CUADRO!I$5&amp;$E277),'Hoja de Trabajo para listado'!$BC$151:$CB$151,0)),0)+IFERROR(INDEX('Hoja de Trabajo para listado'!$DE$153:$DG$274,MATCH($A277,'Hoja de Trabajo para listado'!$DE$153:$DE$1048576,0),MATCH((CUADRO!I$5&amp;$E277),'Hoja de Trabajo para listado'!$DE$151:$DG$151,0)),0)+IFERROR(INDEX('Hoja de Trabajo para listado'!$CD$155:$DC$1048576,MATCH($A277,'Hoja de Trabajo para listado'!$CD$155:$CD$1048576,0),MATCH((CUADRO!I$5&amp;$E277),'Hoja de Trabajo para listado'!$CD$151:$DC$151,0)),0)</f>
        <v>0</v>
      </c>
      <c r="J277" s="255">
        <f ca="1">+IFERROR(INDEX('Hoja de Trabajo para listado'!$A$155:$Z$1048576,MATCH($A277,'Hoja de Trabajo para listado'!$A$155:$A$1048576,0),MATCH((CUADRO!J$5&amp;$E277),'Hoja de Trabajo para listado'!$A$151:$Z$151,0)),0)+IFERROR(INDEX('Hoja de Trabajo para listado'!$AB$155:$BA$1048576,MATCH($A277,'Hoja de Trabajo para listado'!$AB$155:$AB$1048576,0),MATCH((CUADRO!J$5&amp;$E277),'Hoja de Trabajo para listado'!$AB$151:$BA$151,0)),0)+IFERROR(INDEX('Hoja de Trabajo para listado'!$BC$155:$CB$1048576,MATCH($A277,'Hoja de Trabajo para listado'!$BC$155:$BC$1048576,0),MATCH((CUADRO!J$5&amp;$E277),'Hoja de Trabajo para listado'!$BC$151:$CB$151,0)),0)+IFERROR(INDEX('Hoja de Trabajo para listado'!$DE$153:$DG$274,MATCH($A277,'Hoja de Trabajo para listado'!$DE$153:$DE$1048576,0),MATCH((CUADRO!J$5&amp;$E277),'Hoja de Trabajo para listado'!$DE$151:$DG$151,0)),0)+IFERROR(INDEX('Hoja de Trabajo para listado'!$CD$155:$DC$1048576,MATCH($A277,'Hoja de Trabajo para listado'!$CD$155:$CD$1048576,0),MATCH((CUADRO!J$5&amp;$E277),'Hoja de Trabajo para listado'!$CD$151:$DC$151,0)),0)</f>
        <v>0</v>
      </c>
      <c r="K277" s="255">
        <f ca="1">+IFERROR(INDEX('Hoja de Trabajo para listado'!$A$155:$Z$1048576,MATCH($A277,'Hoja de Trabajo para listado'!$A$155:$A$1048576,0),MATCH((CUADRO!K$5&amp;$E277),'Hoja de Trabajo para listado'!$A$151:$Z$151,0)),0)+IFERROR(INDEX('Hoja de Trabajo para listado'!$AB$155:$BA$1048576,MATCH($A277,'Hoja de Trabajo para listado'!$AB$155:$AB$1048576,0),MATCH((CUADRO!K$5&amp;$E277),'Hoja de Trabajo para listado'!$AB$151:$BA$151,0)),0)+IFERROR(INDEX('Hoja de Trabajo para listado'!$BC$155:$CB$1048576,MATCH($A277,'Hoja de Trabajo para listado'!$BC$155:$BC$1048576,0),MATCH((CUADRO!K$5&amp;$E277),'Hoja de Trabajo para listado'!$BC$151:$CB$151,0)),0)+IFERROR(INDEX('Hoja de Trabajo para listado'!$DE$153:$DG$274,MATCH($A277,'Hoja de Trabajo para listado'!$DE$153:$DE$1048576,0),MATCH((CUADRO!K$5&amp;$E277),'Hoja de Trabajo para listado'!$DE$151:$DG$151,0)),0)+IFERROR(INDEX('Hoja de Trabajo para listado'!$CD$155:$DC$1048576,MATCH($A277,'Hoja de Trabajo para listado'!$CD$155:$CD$1048576,0),MATCH((CUADRO!K$5&amp;$E277),'Hoja de Trabajo para listado'!$CD$151:$DC$151,0)),0)</f>
        <v>1207.1400000000001</v>
      </c>
      <c r="L277" s="255">
        <f ca="1">+IFERROR(INDEX('Hoja de Trabajo para listado'!$A$155:$Z$1048576,MATCH($A277,'Hoja de Trabajo para listado'!$A$155:$A$1048576,0),MATCH((CUADRO!L$5&amp;$E277),'Hoja de Trabajo para listado'!$A$151:$Z$151,0)),0)+IFERROR(INDEX('Hoja de Trabajo para listado'!$AB$155:$BA$1048576,MATCH($A277,'Hoja de Trabajo para listado'!$AB$155:$AB$1048576,0),MATCH((CUADRO!L$5&amp;$E277),'Hoja de Trabajo para listado'!$AB$151:$BA$151,0)),0)+IFERROR(INDEX('Hoja de Trabajo para listado'!$BC$155:$CB$1048576,MATCH($A277,'Hoja de Trabajo para listado'!$BC$155:$BC$1048576,0),MATCH((CUADRO!L$5&amp;$E277),'Hoja de Trabajo para listado'!$BC$151:$CB$151,0)),0)+IFERROR(INDEX('Hoja de Trabajo para listado'!$DE$153:$DG$274,MATCH($A277,'Hoja de Trabajo para listado'!$DE$153:$DE$1048576,0),MATCH((CUADRO!L$5&amp;$E277),'Hoja de Trabajo para listado'!$DE$151:$DG$151,0)),0)+IFERROR(INDEX('Hoja de Trabajo para listado'!$CD$155:$DC$1048576,MATCH($A277,'Hoja de Trabajo para listado'!$CD$155:$CD$1048576,0),MATCH((CUADRO!L$5&amp;$E277),'Hoja de Trabajo para listado'!$CD$151:$DC$151,0)),0)</f>
        <v>0</v>
      </c>
      <c r="M277" s="255">
        <f ca="1">+IFERROR(INDEX('Hoja de Trabajo para listado'!$A$155:$Z$1048576,MATCH($A277,'Hoja de Trabajo para listado'!$A$155:$A$1048576,0),MATCH((CUADRO!M$5&amp;$E277),'Hoja de Trabajo para listado'!$A$151:$Z$151,0)),0)+IFERROR(INDEX('Hoja de Trabajo para listado'!$AB$155:$BA$1048576,MATCH($A277,'Hoja de Trabajo para listado'!$AB$155:$AB$1048576,0),MATCH((CUADRO!M$5&amp;$E277),'Hoja de Trabajo para listado'!$AB$151:$BA$151,0)),0)+IFERROR(INDEX('Hoja de Trabajo para listado'!$BC$155:$CB$1048576,MATCH($A277,'Hoja de Trabajo para listado'!$BC$155:$BC$1048576,0),MATCH((CUADRO!M$5&amp;$E277),'Hoja de Trabajo para listado'!$BC$151:$CB$151,0)),0)+IFERROR(INDEX('Hoja de Trabajo para listado'!$DE$153:$DG$274,MATCH($A277,'Hoja de Trabajo para listado'!$DE$153:$DE$1048576,0),MATCH((CUADRO!M$5&amp;$E277),'Hoja de Trabajo para listado'!$DE$151:$DG$151,0)),0)+IFERROR(INDEX('Hoja de Trabajo para listado'!$CD$155:$DC$1048576,MATCH($A277,'Hoja de Trabajo para listado'!$CD$155:$CD$1048576,0),MATCH((CUADRO!M$5&amp;$E277),'Hoja de Trabajo para listado'!$CD$151:$DC$151,0)),0)</f>
        <v>4058.82</v>
      </c>
      <c r="N277" s="255">
        <f ca="1">+IFERROR(INDEX('Hoja de Trabajo para listado'!$A$155:$Z$1048576,MATCH($A277,'Hoja de Trabajo para listado'!$A$155:$A$1048576,0),MATCH((CUADRO!N$5&amp;$E277),'Hoja de Trabajo para listado'!$A$151:$Z$151,0)),0)+IFERROR(INDEX('Hoja de Trabajo para listado'!$AB$155:$BA$1048576,MATCH($A277,'Hoja de Trabajo para listado'!$AB$155:$AB$1048576,0),MATCH((CUADRO!N$5&amp;$E277),'Hoja de Trabajo para listado'!$AB$151:$BA$151,0)),0)+IFERROR(INDEX('Hoja de Trabajo para listado'!$BC$155:$CB$1048576,MATCH($A277,'Hoja de Trabajo para listado'!$BC$155:$BC$1048576,0),MATCH((CUADRO!N$5&amp;$E277),'Hoja de Trabajo para listado'!$BC$151:$CB$151,0)),0)+IFERROR(INDEX('Hoja de Trabajo para listado'!$DE$153:$DG$274,MATCH($A277,'Hoja de Trabajo para listado'!$DE$153:$DE$1048576,0),MATCH((CUADRO!N$5&amp;$E277),'Hoja de Trabajo para listado'!$DE$151:$DG$151,0)),0)+IFERROR(INDEX('Hoja de Trabajo para listado'!$CD$155:$DC$1048576,MATCH($A277,'Hoja de Trabajo para listado'!$CD$155:$CD$1048576,0),MATCH((CUADRO!N$5&amp;$E277),'Hoja de Trabajo para listado'!$CD$151:$DC$151,0)),0)</f>
        <v>0</v>
      </c>
      <c r="O277" s="255">
        <f ca="1">+IFERROR(INDEX('Hoja de Trabajo para listado'!$A$155:$Z$1048576,MATCH($A277,'Hoja de Trabajo para listado'!$A$155:$A$1048576,0),MATCH((CUADRO!O$5&amp;$E277),'Hoja de Trabajo para listado'!$A$151:$Z$151,0)),0)+IFERROR(INDEX('Hoja de Trabajo para listado'!$AB$155:$BA$1048576,MATCH($A277,'Hoja de Trabajo para listado'!$AB$155:$AB$1048576,0),MATCH((CUADRO!O$5&amp;$E277),'Hoja de Trabajo para listado'!$AB$151:$BA$151,0)),0)+IFERROR(INDEX('Hoja de Trabajo para listado'!$BC$155:$CB$1048576,MATCH($A277,'Hoja de Trabajo para listado'!$BC$155:$BC$1048576,0),MATCH((CUADRO!O$5&amp;$E277),'Hoja de Trabajo para listado'!$BC$151:$CB$151,0)),0)+IFERROR(INDEX('Hoja de Trabajo para listado'!$DE$153:$DG$274,MATCH($A277,'Hoja de Trabajo para listado'!$DE$153:$DE$1048576,0),MATCH((CUADRO!O$5&amp;$E277),'Hoja de Trabajo para listado'!$DE$151:$DG$151,0)),0)+IFERROR(INDEX('Hoja de Trabajo para listado'!$CD$155:$DC$1048576,MATCH($A277,'Hoja de Trabajo para listado'!$CD$155:$CD$1048576,0),MATCH((CUADRO!O$5&amp;$E277),'Hoja de Trabajo para listado'!$CD$151:$DC$151,0)),0)</f>
        <v>0</v>
      </c>
      <c r="P277" s="255">
        <f ca="1">+IFERROR(INDEX('Hoja de Trabajo para listado'!$A$155:$Z$1048576,MATCH($A277,'Hoja de Trabajo para listado'!$A$155:$A$1048576,0),MATCH((CUADRO!P$5&amp;$E277),'Hoja de Trabajo para listado'!$A$151:$Z$151,0)),0)+IFERROR(INDEX('Hoja de Trabajo para listado'!$AB$155:$BA$1048576,MATCH($A277,'Hoja de Trabajo para listado'!$AB$155:$AB$1048576,0),MATCH((CUADRO!P$5&amp;$E277),'Hoja de Trabajo para listado'!$AB$151:$BA$151,0)),0)+IFERROR(INDEX('Hoja de Trabajo para listado'!$BC$155:$CB$1048576,MATCH($A277,'Hoja de Trabajo para listado'!$BC$155:$BC$1048576,0),MATCH((CUADRO!P$5&amp;$E277),'Hoja de Trabajo para listado'!$BC$151:$CB$151,0)),0)+IFERROR(INDEX('Hoja de Trabajo para listado'!$DE$153:$DG$274,MATCH($A277,'Hoja de Trabajo para listado'!$DE$153:$DE$1048576,0),MATCH((CUADRO!P$5&amp;$E277),'Hoja de Trabajo para listado'!$DE$151:$DG$151,0)),0)+IFERROR(INDEX('Hoja de Trabajo para listado'!$CD$155:$DC$1048576,MATCH($A277,'Hoja de Trabajo para listado'!$CD$155:$CD$1048576,0),MATCH((CUADRO!P$5&amp;$E277),'Hoja de Trabajo para listado'!$CD$151:$DC$151,0)),0)</f>
        <v>0</v>
      </c>
      <c r="Q277" s="255">
        <f ca="1">+IFERROR(INDEX('Hoja de Trabajo para listado'!$A$155:$Z$1048576,MATCH($A277,'Hoja de Trabajo para listado'!$A$155:$A$1048576,0),MATCH((CUADRO!Q$5&amp;$E277),'Hoja de Trabajo para listado'!$A$151:$Z$151,0)),0)+IFERROR(INDEX('Hoja de Trabajo para listado'!$AB$155:$BA$1048576,MATCH($A277,'Hoja de Trabajo para listado'!$AB$155:$AB$1048576,0),MATCH((CUADRO!Q$5&amp;$E277),'Hoja de Trabajo para listado'!$AB$151:$BA$151,0)),0)+IFERROR(INDEX('Hoja de Trabajo para listado'!$BC$155:$CB$1048576,MATCH($A277,'Hoja de Trabajo para listado'!$BC$155:$BC$1048576,0),MATCH((CUADRO!Q$5&amp;$E277),'Hoja de Trabajo para listado'!$BC$151:$CB$151,0)),0)+IFERROR(INDEX('Hoja de Trabajo para listado'!$DE$153:$DG$274,MATCH($A277,'Hoja de Trabajo para listado'!$DE$153:$DE$1048576,0),MATCH((CUADRO!Q$5&amp;$E277),'Hoja de Trabajo para listado'!$DE$151:$DG$151,0)),0)+IFERROR(INDEX('Hoja de Trabajo para listado'!$CD$155:$DC$1048576,MATCH($A277,'Hoja de Trabajo para listado'!$CD$155:$CD$1048576,0),MATCH((CUADRO!Q$5&amp;$E277),'Hoja de Trabajo para listado'!$CD$151:$DC$151,0)),0)</f>
        <v>0</v>
      </c>
      <c r="R277" s="257">
        <f t="shared" ca="1" si="8"/>
        <v>5265.96</v>
      </c>
      <c r="S277" s="257">
        <f ca="1">+R276+R277</f>
        <v>5265.96</v>
      </c>
      <c r="T277" s="255">
        <f ca="1">+S277</f>
        <v>5265.96</v>
      </c>
      <c r="U277" s="397">
        <f t="shared" si="9"/>
        <v>2</v>
      </c>
      <c r="V277" s="362" t="str">
        <f>+VLOOKUP(A277,bd_lista!$A$3:$E$590,5,FALSE)</f>
        <v>Instituciones Descentralizadas</v>
      </c>
      <c r="W277" s="362"/>
      <c r="X277" s="254">
        <f>+VLOOKUP(A277,[2]Sheet1!$A$13:$D$744,4,FALSE)</f>
        <v>35</v>
      </c>
      <c r="Y277" s="254" t="str">
        <f>+VLOOKUP(X277,bd_lista!$A$3:$C$590,3,FALSE)</f>
        <v>Ministerio de Economía y Finanzas Públicas</v>
      </c>
      <c r="Z277" s="314"/>
      <c r="AA277" s="315"/>
    </row>
    <row r="278" spans="1:27" customFormat="1" ht="15" customHeight="1">
      <c r="A278" s="32">
        <v>292</v>
      </c>
      <c r="B278" s="306">
        <f>+A278</f>
        <v>292</v>
      </c>
      <c r="C278" s="259" t="str">
        <f>+VLOOKUP(A278,bd_lista!$A$3:$C$590,3,FALSE)</f>
        <v>Vías Bolivia</v>
      </c>
      <c r="D278" s="361" t="str">
        <f>+C278</f>
        <v>Vías Bolivia</v>
      </c>
      <c r="E278" s="259" t="s">
        <v>1313</v>
      </c>
      <c r="F278" s="255">
        <f ca="1">+IFERROR(INDEX('Hoja de Trabajo para listado'!$A$155:$Z$1048576,MATCH($A278,'Hoja de Trabajo para listado'!$A$155:$A$1048576,0),MATCH((CUADRO!F$5&amp;$E278),'Hoja de Trabajo para listado'!$A$151:$Z$151,0)),0)+IFERROR(INDEX('Hoja de Trabajo para listado'!$AB$155:$BA$1048576,MATCH($A278,'Hoja de Trabajo para listado'!$AB$155:$AB$1048576,0),MATCH((CUADRO!F$5&amp;$E278),'Hoja de Trabajo para listado'!$AB$151:$BA$151,0)),0)+IFERROR(INDEX('Hoja de Trabajo para listado'!$BC$155:$CB$1048576,MATCH($A278,'Hoja de Trabajo para listado'!$BC$155:$BC$1048576,0),MATCH((CUADRO!F$5&amp;$E278),'Hoja de Trabajo para listado'!$BC$151:$CB$151,0)),0)+IFERROR(INDEX('Hoja de Trabajo para listado'!$DE$153:$DG$274,MATCH($A278,'Hoja de Trabajo para listado'!$DE$153:$DE$1048576,0),MATCH((CUADRO!F$5&amp;$E278),'Hoja de Trabajo para listado'!$DE$151:$DG$151,0)),0)+IFERROR(INDEX('Hoja de Trabajo para listado'!$CD$155:$DC$1048576,MATCH($A278,'Hoja de Trabajo para listado'!$CD$155:$CD$1048576,0),MATCH((CUADRO!F$5&amp;$E278),'Hoja de Trabajo para listado'!$CD$151:$DC$151,0)),0)</f>
        <v>0</v>
      </c>
      <c r="G278" s="255">
        <f ca="1">+IFERROR(INDEX('Hoja de Trabajo para listado'!$A$155:$Z$1048576,MATCH($A278,'Hoja de Trabajo para listado'!$A$155:$A$1048576,0),MATCH((CUADRO!G$5&amp;$E278),'Hoja de Trabajo para listado'!$A$151:$Z$151,0)),0)+IFERROR(INDEX('Hoja de Trabajo para listado'!$AB$155:$BA$1048576,MATCH($A278,'Hoja de Trabajo para listado'!$AB$155:$AB$1048576,0),MATCH((CUADRO!G$5&amp;$E278),'Hoja de Trabajo para listado'!$AB$151:$BA$151,0)),0)+IFERROR(INDEX('Hoja de Trabajo para listado'!$BC$155:$CB$1048576,MATCH($A278,'Hoja de Trabajo para listado'!$BC$155:$BC$1048576,0),MATCH((CUADRO!G$5&amp;$E278),'Hoja de Trabajo para listado'!$BC$151:$CB$151,0)),0)+IFERROR(INDEX('Hoja de Trabajo para listado'!$DE$153:$DG$274,MATCH($A278,'Hoja de Trabajo para listado'!$DE$153:$DE$1048576,0),MATCH((CUADRO!G$5&amp;$E278),'Hoja de Trabajo para listado'!$DE$151:$DG$151,0)),0)+IFERROR(INDEX('Hoja de Trabajo para listado'!$CD$155:$DC$1048576,MATCH($A278,'Hoja de Trabajo para listado'!$CD$155:$CD$1048576,0),MATCH((CUADRO!G$5&amp;$E278),'Hoja de Trabajo para listado'!$CD$151:$DC$151,0)),0)</f>
        <v>0</v>
      </c>
      <c r="H278" s="255">
        <f ca="1">+IFERROR(INDEX('Hoja de Trabajo para listado'!$A$155:$Z$1048576,MATCH($A278,'Hoja de Trabajo para listado'!$A$155:$A$1048576,0),MATCH((CUADRO!H$5&amp;$E278),'Hoja de Trabajo para listado'!$A$151:$Z$151,0)),0)+IFERROR(INDEX('Hoja de Trabajo para listado'!$AB$155:$BA$1048576,MATCH($A278,'Hoja de Trabajo para listado'!$AB$155:$AB$1048576,0),MATCH((CUADRO!H$5&amp;$E278),'Hoja de Trabajo para listado'!$AB$151:$BA$151,0)),0)+IFERROR(INDEX('Hoja de Trabajo para listado'!$BC$155:$CB$1048576,MATCH($A278,'Hoja de Trabajo para listado'!$BC$155:$BC$1048576,0),MATCH((CUADRO!H$5&amp;$E278),'Hoja de Trabajo para listado'!$BC$151:$CB$151,0)),0)+IFERROR(INDEX('Hoja de Trabajo para listado'!$DE$153:$DG$274,MATCH($A278,'Hoja de Trabajo para listado'!$DE$153:$DE$1048576,0),MATCH((CUADRO!H$5&amp;$E278),'Hoja de Trabajo para listado'!$DE$151:$DG$151,0)),0)+IFERROR(INDEX('Hoja de Trabajo para listado'!$CD$155:$DC$1048576,MATCH($A278,'Hoja de Trabajo para listado'!$CD$155:$CD$1048576,0),MATCH((CUADRO!H$5&amp;$E278),'Hoja de Trabajo para listado'!$CD$151:$DC$151,0)),0)</f>
        <v>0</v>
      </c>
      <c r="I278" s="255">
        <f ca="1">+IFERROR(INDEX('Hoja de Trabajo para listado'!$A$155:$Z$1048576,MATCH($A278,'Hoja de Trabajo para listado'!$A$155:$A$1048576,0),MATCH((CUADRO!I$5&amp;$E278),'Hoja de Trabajo para listado'!$A$151:$Z$151,0)),0)+IFERROR(INDEX('Hoja de Trabajo para listado'!$AB$155:$BA$1048576,MATCH($A278,'Hoja de Trabajo para listado'!$AB$155:$AB$1048576,0),MATCH((CUADRO!I$5&amp;$E278),'Hoja de Trabajo para listado'!$AB$151:$BA$151,0)),0)+IFERROR(INDEX('Hoja de Trabajo para listado'!$BC$155:$CB$1048576,MATCH($A278,'Hoja de Trabajo para listado'!$BC$155:$BC$1048576,0),MATCH((CUADRO!I$5&amp;$E278),'Hoja de Trabajo para listado'!$BC$151:$CB$151,0)),0)+IFERROR(INDEX('Hoja de Trabajo para listado'!$DE$153:$DG$274,MATCH($A278,'Hoja de Trabajo para listado'!$DE$153:$DE$1048576,0),MATCH((CUADRO!I$5&amp;$E278),'Hoja de Trabajo para listado'!$DE$151:$DG$151,0)),0)+IFERROR(INDEX('Hoja de Trabajo para listado'!$CD$155:$DC$1048576,MATCH($A278,'Hoja de Trabajo para listado'!$CD$155:$CD$1048576,0),MATCH((CUADRO!I$5&amp;$E278),'Hoja de Trabajo para listado'!$CD$151:$DC$151,0)),0)</f>
        <v>0</v>
      </c>
      <c r="J278" s="255">
        <f ca="1">+IFERROR(INDEX('Hoja de Trabajo para listado'!$A$155:$Z$1048576,MATCH($A278,'Hoja de Trabajo para listado'!$A$155:$A$1048576,0),MATCH((CUADRO!J$5&amp;$E278),'Hoja de Trabajo para listado'!$A$151:$Z$151,0)),0)+IFERROR(INDEX('Hoja de Trabajo para listado'!$AB$155:$BA$1048576,MATCH($A278,'Hoja de Trabajo para listado'!$AB$155:$AB$1048576,0),MATCH((CUADRO!J$5&amp;$E278),'Hoja de Trabajo para listado'!$AB$151:$BA$151,0)),0)+IFERROR(INDEX('Hoja de Trabajo para listado'!$BC$155:$CB$1048576,MATCH($A278,'Hoja de Trabajo para listado'!$BC$155:$BC$1048576,0),MATCH((CUADRO!J$5&amp;$E278),'Hoja de Trabajo para listado'!$BC$151:$CB$151,0)),0)+IFERROR(INDEX('Hoja de Trabajo para listado'!$DE$153:$DG$274,MATCH($A278,'Hoja de Trabajo para listado'!$DE$153:$DE$1048576,0),MATCH((CUADRO!J$5&amp;$E278),'Hoja de Trabajo para listado'!$DE$151:$DG$151,0)),0)+IFERROR(INDEX('Hoja de Trabajo para listado'!$CD$155:$DC$1048576,MATCH($A278,'Hoja de Trabajo para listado'!$CD$155:$CD$1048576,0),MATCH((CUADRO!J$5&amp;$E278),'Hoja de Trabajo para listado'!$CD$151:$DC$151,0)),0)</f>
        <v>0</v>
      </c>
      <c r="K278" s="255">
        <f ca="1">+IFERROR(INDEX('Hoja de Trabajo para listado'!$A$155:$Z$1048576,MATCH($A278,'Hoja de Trabajo para listado'!$A$155:$A$1048576,0),MATCH((CUADRO!K$5&amp;$E278),'Hoja de Trabajo para listado'!$A$151:$Z$151,0)),0)+IFERROR(INDEX('Hoja de Trabajo para listado'!$AB$155:$BA$1048576,MATCH($A278,'Hoja de Trabajo para listado'!$AB$155:$AB$1048576,0),MATCH((CUADRO!K$5&amp;$E278),'Hoja de Trabajo para listado'!$AB$151:$BA$151,0)),0)+IFERROR(INDEX('Hoja de Trabajo para listado'!$BC$155:$CB$1048576,MATCH($A278,'Hoja de Trabajo para listado'!$BC$155:$BC$1048576,0),MATCH((CUADRO!K$5&amp;$E278),'Hoja de Trabajo para listado'!$BC$151:$CB$151,0)),0)+IFERROR(INDEX('Hoja de Trabajo para listado'!$DE$153:$DG$274,MATCH($A278,'Hoja de Trabajo para listado'!$DE$153:$DE$1048576,0),MATCH((CUADRO!K$5&amp;$E278),'Hoja de Trabajo para listado'!$DE$151:$DG$151,0)),0)+IFERROR(INDEX('Hoja de Trabajo para listado'!$CD$155:$DC$1048576,MATCH($A278,'Hoja de Trabajo para listado'!$CD$155:$CD$1048576,0),MATCH((CUADRO!K$5&amp;$E278),'Hoja de Trabajo para listado'!$CD$151:$DC$151,0)),0)</f>
        <v>0</v>
      </c>
      <c r="L278" s="255">
        <f ca="1">+IFERROR(INDEX('Hoja de Trabajo para listado'!$A$155:$Z$1048576,MATCH($A278,'Hoja de Trabajo para listado'!$A$155:$A$1048576,0),MATCH((CUADRO!L$5&amp;$E278),'Hoja de Trabajo para listado'!$A$151:$Z$151,0)),0)+IFERROR(INDEX('Hoja de Trabajo para listado'!$AB$155:$BA$1048576,MATCH($A278,'Hoja de Trabajo para listado'!$AB$155:$AB$1048576,0),MATCH((CUADRO!L$5&amp;$E278),'Hoja de Trabajo para listado'!$AB$151:$BA$151,0)),0)+IFERROR(INDEX('Hoja de Trabajo para listado'!$BC$155:$CB$1048576,MATCH($A278,'Hoja de Trabajo para listado'!$BC$155:$BC$1048576,0),MATCH((CUADRO!L$5&amp;$E278),'Hoja de Trabajo para listado'!$BC$151:$CB$151,0)),0)+IFERROR(INDEX('Hoja de Trabajo para listado'!$DE$153:$DG$274,MATCH($A278,'Hoja de Trabajo para listado'!$DE$153:$DE$1048576,0),MATCH((CUADRO!L$5&amp;$E278),'Hoja de Trabajo para listado'!$DE$151:$DG$151,0)),0)+IFERROR(INDEX('Hoja de Trabajo para listado'!$CD$155:$DC$1048576,MATCH($A278,'Hoja de Trabajo para listado'!$CD$155:$CD$1048576,0),MATCH((CUADRO!L$5&amp;$E278),'Hoja de Trabajo para listado'!$CD$151:$DC$151,0)),0)</f>
        <v>0</v>
      </c>
      <c r="M278" s="255">
        <f ca="1">+IFERROR(INDEX('Hoja de Trabajo para listado'!$A$155:$Z$1048576,MATCH($A278,'Hoja de Trabajo para listado'!$A$155:$A$1048576,0),MATCH((CUADRO!M$5&amp;$E278),'Hoja de Trabajo para listado'!$A$151:$Z$151,0)),0)+IFERROR(INDEX('Hoja de Trabajo para listado'!$AB$155:$BA$1048576,MATCH($A278,'Hoja de Trabajo para listado'!$AB$155:$AB$1048576,0),MATCH((CUADRO!M$5&amp;$E278),'Hoja de Trabajo para listado'!$AB$151:$BA$151,0)),0)+IFERROR(INDEX('Hoja de Trabajo para listado'!$BC$155:$CB$1048576,MATCH($A278,'Hoja de Trabajo para listado'!$BC$155:$BC$1048576,0),MATCH((CUADRO!M$5&amp;$E278),'Hoja de Trabajo para listado'!$BC$151:$CB$151,0)),0)+IFERROR(INDEX('Hoja de Trabajo para listado'!$DE$153:$DG$274,MATCH($A278,'Hoja de Trabajo para listado'!$DE$153:$DE$1048576,0),MATCH((CUADRO!M$5&amp;$E278),'Hoja de Trabajo para listado'!$DE$151:$DG$151,0)),0)+IFERROR(INDEX('Hoja de Trabajo para listado'!$CD$155:$DC$1048576,MATCH($A278,'Hoja de Trabajo para listado'!$CD$155:$CD$1048576,0),MATCH((CUADRO!M$5&amp;$E278),'Hoja de Trabajo para listado'!$CD$151:$DC$151,0)),0)</f>
        <v>0</v>
      </c>
      <c r="N278" s="255">
        <f ca="1">+IFERROR(INDEX('Hoja de Trabajo para listado'!$A$155:$Z$1048576,MATCH($A278,'Hoja de Trabajo para listado'!$A$155:$A$1048576,0),MATCH((CUADRO!N$5&amp;$E278),'Hoja de Trabajo para listado'!$A$151:$Z$151,0)),0)+IFERROR(INDEX('Hoja de Trabajo para listado'!$AB$155:$BA$1048576,MATCH($A278,'Hoja de Trabajo para listado'!$AB$155:$AB$1048576,0),MATCH((CUADRO!N$5&amp;$E278),'Hoja de Trabajo para listado'!$AB$151:$BA$151,0)),0)+IFERROR(INDEX('Hoja de Trabajo para listado'!$BC$155:$CB$1048576,MATCH($A278,'Hoja de Trabajo para listado'!$BC$155:$BC$1048576,0),MATCH((CUADRO!N$5&amp;$E278),'Hoja de Trabajo para listado'!$BC$151:$CB$151,0)),0)+IFERROR(INDEX('Hoja de Trabajo para listado'!$DE$153:$DG$274,MATCH($A278,'Hoja de Trabajo para listado'!$DE$153:$DE$1048576,0),MATCH((CUADRO!N$5&amp;$E278),'Hoja de Trabajo para listado'!$DE$151:$DG$151,0)),0)+IFERROR(INDEX('Hoja de Trabajo para listado'!$CD$155:$DC$1048576,MATCH($A278,'Hoja de Trabajo para listado'!$CD$155:$CD$1048576,0),MATCH((CUADRO!N$5&amp;$E278),'Hoja de Trabajo para listado'!$CD$151:$DC$151,0)),0)</f>
        <v>0</v>
      </c>
      <c r="O278" s="255">
        <f ca="1">+IFERROR(INDEX('Hoja de Trabajo para listado'!$A$155:$Z$1048576,MATCH($A278,'Hoja de Trabajo para listado'!$A$155:$A$1048576,0),MATCH((CUADRO!O$5&amp;$E278),'Hoja de Trabajo para listado'!$A$151:$Z$151,0)),0)+IFERROR(INDEX('Hoja de Trabajo para listado'!$AB$155:$BA$1048576,MATCH($A278,'Hoja de Trabajo para listado'!$AB$155:$AB$1048576,0),MATCH((CUADRO!O$5&amp;$E278),'Hoja de Trabajo para listado'!$AB$151:$BA$151,0)),0)+IFERROR(INDEX('Hoja de Trabajo para listado'!$BC$155:$CB$1048576,MATCH($A278,'Hoja de Trabajo para listado'!$BC$155:$BC$1048576,0),MATCH((CUADRO!O$5&amp;$E278),'Hoja de Trabajo para listado'!$BC$151:$CB$151,0)),0)+IFERROR(INDEX('Hoja de Trabajo para listado'!$DE$153:$DG$274,MATCH($A278,'Hoja de Trabajo para listado'!$DE$153:$DE$1048576,0),MATCH((CUADRO!O$5&amp;$E278),'Hoja de Trabajo para listado'!$DE$151:$DG$151,0)),0)+IFERROR(INDEX('Hoja de Trabajo para listado'!$CD$155:$DC$1048576,MATCH($A278,'Hoja de Trabajo para listado'!$CD$155:$CD$1048576,0),MATCH((CUADRO!O$5&amp;$E278),'Hoja de Trabajo para listado'!$CD$151:$DC$151,0)),0)</f>
        <v>0</v>
      </c>
      <c r="P278" s="255">
        <f ca="1">+IFERROR(INDEX('Hoja de Trabajo para listado'!$A$155:$Z$1048576,MATCH($A278,'Hoja de Trabajo para listado'!$A$155:$A$1048576,0),MATCH((CUADRO!P$5&amp;$E278),'Hoja de Trabajo para listado'!$A$151:$Z$151,0)),0)+IFERROR(INDEX('Hoja de Trabajo para listado'!$AB$155:$BA$1048576,MATCH($A278,'Hoja de Trabajo para listado'!$AB$155:$AB$1048576,0),MATCH((CUADRO!P$5&amp;$E278),'Hoja de Trabajo para listado'!$AB$151:$BA$151,0)),0)+IFERROR(INDEX('Hoja de Trabajo para listado'!$BC$155:$CB$1048576,MATCH($A278,'Hoja de Trabajo para listado'!$BC$155:$BC$1048576,0),MATCH((CUADRO!P$5&amp;$E278),'Hoja de Trabajo para listado'!$BC$151:$CB$151,0)),0)+IFERROR(INDEX('Hoja de Trabajo para listado'!$DE$153:$DG$274,MATCH($A278,'Hoja de Trabajo para listado'!$DE$153:$DE$1048576,0),MATCH((CUADRO!P$5&amp;$E278),'Hoja de Trabajo para listado'!$DE$151:$DG$151,0)),0)+IFERROR(INDEX('Hoja de Trabajo para listado'!$CD$155:$DC$1048576,MATCH($A278,'Hoja de Trabajo para listado'!$CD$155:$CD$1048576,0),MATCH((CUADRO!P$5&amp;$E278),'Hoja de Trabajo para listado'!$CD$151:$DC$151,0)),0)</f>
        <v>0</v>
      </c>
      <c r="Q278" s="255">
        <f ca="1">+IFERROR(INDEX('Hoja de Trabajo para listado'!$A$155:$Z$1048576,MATCH($A278,'Hoja de Trabajo para listado'!$A$155:$A$1048576,0),MATCH((CUADRO!Q$5&amp;$E278),'Hoja de Trabajo para listado'!$A$151:$Z$151,0)),0)+IFERROR(INDEX('Hoja de Trabajo para listado'!$AB$155:$BA$1048576,MATCH($A278,'Hoja de Trabajo para listado'!$AB$155:$AB$1048576,0),MATCH((CUADRO!Q$5&amp;$E278),'Hoja de Trabajo para listado'!$AB$151:$BA$151,0)),0)+IFERROR(INDEX('Hoja de Trabajo para listado'!$BC$155:$CB$1048576,MATCH($A278,'Hoja de Trabajo para listado'!$BC$155:$BC$1048576,0),MATCH((CUADRO!Q$5&amp;$E278),'Hoja de Trabajo para listado'!$BC$151:$CB$151,0)),0)+IFERROR(INDEX('Hoja de Trabajo para listado'!$DE$153:$DG$274,MATCH($A278,'Hoja de Trabajo para listado'!$DE$153:$DE$1048576,0),MATCH((CUADRO!Q$5&amp;$E278),'Hoja de Trabajo para listado'!$DE$151:$DG$151,0)),0)+IFERROR(INDEX('Hoja de Trabajo para listado'!$CD$155:$DC$1048576,MATCH($A278,'Hoja de Trabajo para listado'!$CD$155:$CD$1048576,0),MATCH((CUADRO!Q$5&amp;$E278),'Hoja de Trabajo para listado'!$CD$151:$DC$151,0)),0)</f>
        <v>0</v>
      </c>
      <c r="R278" s="255">
        <f t="shared" ca="1" si="8"/>
        <v>0</v>
      </c>
      <c r="S278" s="255"/>
      <c r="T278" s="255">
        <f ca="1">+T279</f>
        <v>4886</v>
      </c>
      <c r="U278" s="254">
        <f t="shared" si="9"/>
        <v>1</v>
      </c>
      <c r="V278" s="362" t="str">
        <f>+VLOOKUP(A278,bd_lista!$A$3:$E$590,5,FALSE)</f>
        <v>Instituciones Descentralizadas</v>
      </c>
      <c r="W278" s="361" t="str">
        <f>+V278</f>
        <v>Instituciones Descentralizadas</v>
      </c>
      <c r="X278" s="254">
        <f>+VLOOKUP(A278,[2]Sheet1!$A$13:$D$744,4,FALSE)</f>
        <v>81</v>
      </c>
      <c r="Y278" s="254" t="str">
        <f>+VLOOKUP(X278,bd_lista!$A$3:$C$590,3,FALSE)</f>
        <v>Ministerio de Obras Públicas, Servicios y Vivienda</v>
      </c>
      <c r="Z278" s="316">
        <f>+X278</f>
        <v>81</v>
      </c>
      <c r="AA278" s="348" t="str">
        <f>+Y278</f>
        <v>Ministerio de Obras Públicas, Servicios y Vivienda</v>
      </c>
    </row>
    <row r="279" spans="1:27" customFormat="1" ht="15" customHeight="1">
      <c r="A279" s="32">
        <v>292</v>
      </c>
      <c r="B279" s="307"/>
      <c r="C279" s="362" t="str">
        <f>+VLOOKUP(A279,bd_lista!$A$3:$C$590,3,FALSE)</f>
        <v>Vías Bolivia</v>
      </c>
      <c r="D279" s="362"/>
      <c r="E279" s="362" t="s">
        <v>1314</v>
      </c>
      <c r="F279" s="257">
        <f ca="1">+IFERROR(INDEX('Hoja de Trabajo para listado'!$A$155:$Z$1048576,MATCH($A279,'Hoja de Trabajo para listado'!$A$155:$A$1048576,0),MATCH((CUADRO!F$5&amp;$E279),'Hoja de Trabajo para listado'!$A$151:$Z$151,0)),0)+IFERROR(INDEX('Hoja de Trabajo para listado'!$AB$155:$BA$1048576,MATCH($A279,'Hoja de Trabajo para listado'!$AB$155:$AB$1048576,0),MATCH((CUADRO!F$5&amp;$E279),'Hoja de Trabajo para listado'!$AB$151:$BA$151,0)),0)+IFERROR(INDEX('Hoja de Trabajo para listado'!$BC$155:$CB$1048576,MATCH($A279,'Hoja de Trabajo para listado'!$BC$155:$BC$1048576,0),MATCH((CUADRO!F$5&amp;$E279),'Hoja de Trabajo para listado'!$BC$151:$CB$151,0)),0)+IFERROR(INDEX('Hoja de Trabajo para listado'!$DE$153:$DG$274,MATCH($A279,'Hoja de Trabajo para listado'!$DE$153:$DE$1048576,0),MATCH((CUADRO!F$5&amp;$E279),'Hoja de Trabajo para listado'!$DE$151:$DG$151,0)),0)+IFERROR(INDEX('Hoja de Trabajo para listado'!$CD$155:$DC$1048576,MATCH($A279,'Hoja de Trabajo para listado'!$CD$155:$CD$1048576,0),MATCH((CUADRO!F$5&amp;$E279),'Hoja de Trabajo para listado'!$CD$151:$DC$151,0)),0)</f>
        <v>0</v>
      </c>
      <c r="G279" s="257">
        <f ca="1">+IFERROR(INDEX('Hoja de Trabajo para listado'!$A$155:$Z$1048576,MATCH($A279,'Hoja de Trabajo para listado'!$A$155:$A$1048576,0),MATCH((CUADRO!G$5&amp;$E279),'Hoja de Trabajo para listado'!$A$151:$Z$151,0)),0)+IFERROR(INDEX('Hoja de Trabajo para listado'!$AB$155:$BA$1048576,MATCH($A279,'Hoja de Trabajo para listado'!$AB$155:$AB$1048576,0),MATCH((CUADRO!G$5&amp;$E279),'Hoja de Trabajo para listado'!$AB$151:$BA$151,0)),0)+IFERROR(INDEX('Hoja de Trabajo para listado'!$BC$155:$CB$1048576,MATCH($A279,'Hoja de Trabajo para listado'!$BC$155:$BC$1048576,0),MATCH((CUADRO!G$5&amp;$E279),'Hoja de Trabajo para listado'!$BC$151:$CB$151,0)),0)+IFERROR(INDEX('Hoja de Trabajo para listado'!$DE$153:$DG$274,MATCH($A279,'Hoja de Trabajo para listado'!$DE$153:$DE$1048576,0),MATCH((CUADRO!G$5&amp;$E279),'Hoja de Trabajo para listado'!$DE$151:$DG$151,0)),0)+IFERROR(INDEX('Hoja de Trabajo para listado'!$CD$155:$DC$1048576,MATCH($A279,'Hoja de Trabajo para listado'!$CD$155:$CD$1048576,0),MATCH((CUADRO!G$5&amp;$E279),'Hoja de Trabajo para listado'!$CD$151:$DC$151,0)),0)</f>
        <v>0</v>
      </c>
      <c r="H279" s="257">
        <f ca="1">+IFERROR(INDEX('Hoja de Trabajo para listado'!$A$155:$Z$1048576,MATCH($A279,'Hoja de Trabajo para listado'!$A$155:$A$1048576,0),MATCH((CUADRO!H$5&amp;$E279),'Hoja de Trabajo para listado'!$A$151:$Z$151,0)),0)+IFERROR(INDEX('Hoja de Trabajo para listado'!$AB$155:$BA$1048576,MATCH($A279,'Hoja de Trabajo para listado'!$AB$155:$AB$1048576,0),MATCH((CUADRO!H$5&amp;$E279),'Hoja de Trabajo para listado'!$AB$151:$BA$151,0)),0)+IFERROR(INDEX('Hoja de Trabajo para listado'!$BC$155:$CB$1048576,MATCH($A279,'Hoja de Trabajo para listado'!$BC$155:$BC$1048576,0),MATCH((CUADRO!H$5&amp;$E279),'Hoja de Trabajo para listado'!$BC$151:$CB$151,0)),0)+IFERROR(INDEX('Hoja de Trabajo para listado'!$DE$153:$DG$274,MATCH($A279,'Hoja de Trabajo para listado'!$DE$153:$DE$1048576,0),MATCH((CUADRO!H$5&amp;$E279),'Hoja de Trabajo para listado'!$DE$151:$DG$151,0)),0)+IFERROR(INDEX('Hoja de Trabajo para listado'!$CD$155:$DC$1048576,MATCH($A279,'Hoja de Trabajo para listado'!$CD$155:$CD$1048576,0),MATCH((CUADRO!H$5&amp;$E279),'Hoja de Trabajo para listado'!$CD$151:$DC$151,0)),0)</f>
        <v>0</v>
      </c>
      <c r="I279" s="255">
        <f ca="1">+IFERROR(INDEX('Hoja de Trabajo para listado'!$A$155:$Z$1048576,MATCH($A279,'Hoja de Trabajo para listado'!$A$155:$A$1048576,0),MATCH((CUADRO!I$5&amp;$E279),'Hoja de Trabajo para listado'!$A$151:$Z$151,0)),0)+IFERROR(INDEX('Hoja de Trabajo para listado'!$AB$155:$BA$1048576,MATCH($A279,'Hoja de Trabajo para listado'!$AB$155:$AB$1048576,0),MATCH((CUADRO!I$5&amp;$E279),'Hoja de Trabajo para listado'!$AB$151:$BA$151,0)),0)+IFERROR(INDEX('Hoja de Trabajo para listado'!$BC$155:$CB$1048576,MATCH($A279,'Hoja de Trabajo para listado'!$BC$155:$BC$1048576,0),MATCH((CUADRO!I$5&amp;$E279),'Hoja de Trabajo para listado'!$BC$151:$CB$151,0)),0)+IFERROR(INDEX('Hoja de Trabajo para listado'!$DE$153:$DG$274,MATCH($A279,'Hoja de Trabajo para listado'!$DE$153:$DE$1048576,0),MATCH((CUADRO!I$5&amp;$E279),'Hoja de Trabajo para listado'!$DE$151:$DG$151,0)),0)+IFERROR(INDEX('Hoja de Trabajo para listado'!$CD$155:$DC$1048576,MATCH($A279,'Hoja de Trabajo para listado'!$CD$155:$CD$1048576,0),MATCH((CUADRO!I$5&amp;$E279),'Hoja de Trabajo para listado'!$CD$151:$DC$151,0)),0)</f>
        <v>0</v>
      </c>
      <c r="J279" s="255">
        <f ca="1">+IFERROR(INDEX('Hoja de Trabajo para listado'!$A$155:$Z$1048576,MATCH($A279,'Hoja de Trabajo para listado'!$A$155:$A$1048576,0),MATCH((CUADRO!J$5&amp;$E279),'Hoja de Trabajo para listado'!$A$151:$Z$151,0)),0)+IFERROR(INDEX('Hoja de Trabajo para listado'!$AB$155:$BA$1048576,MATCH($A279,'Hoja de Trabajo para listado'!$AB$155:$AB$1048576,0),MATCH((CUADRO!J$5&amp;$E279),'Hoja de Trabajo para listado'!$AB$151:$BA$151,0)),0)+IFERROR(INDEX('Hoja de Trabajo para listado'!$BC$155:$CB$1048576,MATCH($A279,'Hoja de Trabajo para listado'!$BC$155:$BC$1048576,0),MATCH((CUADRO!J$5&amp;$E279),'Hoja de Trabajo para listado'!$BC$151:$CB$151,0)),0)+IFERROR(INDEX('Hoja de Trabajo para listado'!$DE$153:$DG$274,MATCH($A279,'Hoja de Trabajo para listado'!$DE$153:$DE$1048576,0),MATCH((CUADRO!J$5&amp;$E279),'Hoja de Trabajo para listado'!$DE$151:$DG$151,0)),0)+IFERROR(INDEX('Hoja de Trabajo para listado'!$CD$155:$DC$1048576,MATCH($A279,'Hoja de Trabajo para listado'!$CD$155:$CD$1048576,0),MATCH((CUADRO!J$5&amp;$E279),'Hoja de Trabajo para listado'!$CD$151:$DC$151,0)),0)</f>
        <v>0</v>
      </c>
      <c r="K279" s="255">
        <f ca="1">+IFERROR(INDEX('Hoja de Trabajo para listado'!$A$155:$Z$1048576,MATCH($A279,'Hoja de Trabajo para listado'!$A$155:$A$1048576,0),MATCH((CUADRO!K$5&amp;$E279),'Hoja de Trabajo para listado'!$A$151:$Z$151,0)),0)+IFERROR(INDEX('Hoja de Trabajo para listado'!$AB$155:$BA$1048576,MATCH($A279,'Hoja de Trabajo para listado'!$AB$155:$AB$1048576,0),MATCH((CUADRO!K$5&amp;$E279),'Hoja de Trabajo para listado'!$AB$151:$BA$151,0)),0)+IFERROR(INDEX('Hoja de Trabajo para listado'!$BC$155:$CB$1048576,MATCH($A279,'Hoja de Trabajo para listado'!$BC$155:$BC$1048576,0),MATCH((CUADRO!K$5&amp;$E279),'Hoja de Trabajo para listado'!$BC$151:$CB$151,0)),0)+IFERROR(INDEX('Hoja de Trabajo para listado'!$DE$153:$DG$274,MATCH($A279,'Hoja de Trabajo para listado'!$DE$153:$DE$1048576,0),MATCH((CUADRO!K$5&amp;$E279),'Hoja de Trabajo para listado'!$DE$151:$DG$151,0)),0)+IFERROR(INDEX('Hoja de Trabajo para listado'!$CD$155:$DC$1048576,MATCH($A279,'Hoja de Trabajo para listado'!$CD$155:$CD$1048576,0),MATCH((CUADRO!K$5&amp;$E279),'Hoja de Trabajo para listado'!$CD$151:$DC$151,0)),0)</f>
        <v>0</v>
      </c>
      <c r="L279" s="255">
        <f ca="1">+IFERROR(INDEX('Hoja de Trabajo para listado'!$A$155:$Z$1048576,MATCH($A279,'Hoja de Trabajo para listado'!$A$155:$A$1048576,0),MATCH((CUADRO!L$5&amp;$E279),'Hoja de Trabajo para listado'!$A$151:$Z$151,0)),0)+IFERROR(INDEX('Hoja de Trabajo para listado'!$AB$155:$BA$1048576,MATCH($A279,'Hoja de Trabajo para listado'!$AB$155:$AB$1048576,0),MATCH((CUADRO!L$5&amp;$E279),'Hoja de Trabajo para listado'!$AB$151:$BA$151,0)),0)+IFERROR(INDEX('Hoja de Trabajo para listado'!$BC$155:$CB$1048576,MATCH($A279,'Hoja de Trabajo para listado'!$BC$155:$BC$1048576,0),MATCH((CUADRO!L$5&amp;$E279),'Hoja de Trabajo para listado'!$BC$151:$CB$151,0)),0)+IFERROR(INDEX('Hoja de Trabajo para listado'!$DE$153:$DG$274,MATCH($A279,'Hoja de Trabajo para listado'!$DE$153:$DE$1048576,0),MATCH((CUADRO!L$5&amp;$E279),'Hoja de Trabajo para listado'!$DE$151:$DG$151,0)),0)+IFERROR(INDEX('Hoja de Trabajo para listado'!$CD$155:$DC$1048576,MATCH($A279,'Hoja de Trabajo para listado'!$CD$155:$CD$1048576,0),MATCH((CUADRO!L$5&amp;$E279),'Hoja de Trabajo para listado'!$CD$151:$DC$151,0)),0)</f>
        <v>0</v>
      </c>
      <c r="M279" s="255">
        <f ca="1">+IFERROR(INDEX('Hoja de Trabajo para listado'!$A$155:$Z$1048576,MATCH($A279,'Hoja de Trabajo para listado'!$A$155:$A$1048576,0),MATCH((CUADRO!M$5&amp;$E279),'Hoja de Trabajo para listado'!$A$151:$Z$151,0)),0)+IFERROR(INDEX('Hoja de Trabajo para listado'!$AB$155:$BA$1048576,MATCH($A279,'Hoja de Trabajo para listado'!$AB$155:$AB$1048576,0),MATCH((CUADRO!M$5&amp;$E279),'Hoja de Trabajo para listado'!$AB$151:$BA$151,0)),0)+IFERROR(INDEX('Hoja de Trabajo para listado'!$BC$155:$CB$1048576,MATCH($A279,'Hoja de Trabajo para listado'!$BC$155:$BC$1048576,0),MATCH((CUADRO!M$5&amp;$E279),'Hoja de Trabajo para listado'!$BC$151:$CB$151,0)),0)+IFERROR(INDEX('Hoja de Trabajo para listado'!$DE$153:$DG$274,MATCH($A279,'Hoja de Trabajo para listado'!$DE$153:$DE$1048576,0),MATCH((CUADRO!M$5&amp;$E279),'Hoja de Trabajo para listado'!$DE$151:$DG$151,0)),0)+IFERROR(INDEX('Hoja de Trabajo para listado'!$CD$155:$DC$1048576,MATCH($A279,'Hoja de Trabajo para listado'!$CD$155:$CD$1048576,0),MATCH((CUADRO!M$5&amp;$E279),'Hoja de Trabajo para listado'!$CD$151:$DC$151,0)),0)</f>
        <v>0</v>
      </c>
      <c r="N279" s="255">
        <f ca="1">+IFERROR(INDEX('Hoja de Trabajo para listado'!$A$155:$Z$1048576,MATCH($A279,'Hoja de Trabajo para listado'!$A$155:$A$1048576,0),MATCH((CUADRO!N$5&amp;$E279),'Hoja de Trabajo para listado'!$A$151:$Z$151,0)),0)+IFERROR(INDEX('Hoja de Trabajo para listado'!$AB$155:$BA$1048576,MATCH($A279,'Hoja de Trabajo para listado'!$AB$155:$AB$1048576,0),MATCH((CUADRO!N$5&amp;$E279),'Hoja de Trabajo para listado'!$AB$151:$BA$151,0)),0)+IFERROR(INDEX('Hoja de Trabajo para listado'!$BC$155:$CB$1048576,MATCH($A279,'Hoja de Trabajo para listado'!$BC$155:$BC$1048576,0),MATCH((CUADRO!N$5&amp;$E279),'Hoja de Trabajo para listado'!$BC$151:$CB$151,0)),0)+IFERROR(INDEX('Hoja de Trabajo para listado'!$DE$153:$DG$274,MATCH($A279,'Hoja de Trabajo para listado'!$DE$153:$DE$1048576,0),MATCH((CUADRO!N$5&amp;$E279),'Hoja de Trabajo para listado'!$DE$151:$DG$151,0)),0)+IFERROR(INDEX('Hoja de Trabajo para listado'!$CD$155:$DC$1048576,MATCH($A279,'Hoja de Trabajo para listado'!$CD$155:$CD$1048576,0),MATCH((CUADRO!N$5&amp;$E279),'Hoja de Trabajo para listado'!$CD$151:$DC$151,0)),0)</f>
        <v>4886</v>
      </c>
      <c r="O279" s="255">
        <f ca="1">+IFERROR(INDEX('Hoja de Trabajo para listado'!$A$155:$Z$1048576,MATCH($A279,'Hoja de Trabajo para listado'!$A$155:$A$1048576,0),MATCH((CUADRO!O$5&amp;$E279),'Hoja de Trabajo para listado'!$A$151:$Z$151,0)),0)+IFERROR(INDEX('Hoja de Trabajo para listado'!$AB$155:$BA$1048576,MATCH($A279,'Hoja de Trabajo para listado'!$AB$155:$AB$1048576,0),MATCH((CUADRO!O$5&amp;$E279),'Hoja de Trabajo para listado'!$AB$151:$BA$151,0)),0)+IFERROR(INDEX('Hoja de Trabajo para listado'!$BC$155:$CB$1048576,MATCH($A279,'Hoja de Trabajo para listado'!$BC$155:$BC$1048576,0),MATCH((CUADRO!O$5&amp;$E279),'Hoja de Trabajo para listado'!$BC$151:$CB$151,0)),0)+IFERROR(INDEX('Hoja de Trabajo para listado'!$DE$153:$DG$274,MATCH($A279,'Hoja de Trabajo para listado'!$DE$153:$DE$1048576,0),MATCH((CUADRO!O$5&amp;$E279),'Hoja de Trabajo para listado'!$DE$151:$DG$151,0)),0)+IFERROR(INDEX('Hoja de Trabajo para listado'!$CD$155:$DC$1048576,MATCH($A279,'Hoja de Trabajo para listado'!$CD$155:$CD$1048576,0),MATCH((CUADRO!O$5&amp;$E279),'Hoja de Trabajo para listado'!$CD$151:$DC$151,0)),0)</f>
        <v>0</v>
      </c>
      <c r="P279" s="255">
        <f ca="1">+IFERROR(INDEX('Hoja de Trabajo para listado'!$A$155:$Z$1048576,MATCH($A279,'Hoja de Trabajo para listado'!$A$155:$A$1048576,0),MATCH((CUADRO!P$5&amp;$E279),'Hoja de Trabajo para listado'!$A$151:$Z$151,0)),0)+IFERROR(INDEX('Hoja de Trabajo para listado'!$AB$155:$BA$1048576,MATCH($A279,'Hoja de Trabajo para listado'!$AB$155:$AB$1048576,0),MATCH((CUADRO!P$5&amp;$E279),'Hoja de Trabajo para listado'!$AB$151:$BA$151,0)),0)+IFERROR(INDEX('Hoja de Trabajo para listado'!$BC$155:$CB$1048576,MATCH($A279,'Hoja de Trabajo para listado'!$BC$155:$BC$1048576,0),MATCH((CUADRO!P$5&amp;$E279),'Hoja de Trabajo para listado'!$BC$151:$CB$151,0)),0)+IFERROR(INDEX('Hoja de Trabajo para listado'!$DE$153:$DG$274,MATCH($A279,'Hoja de Trabajo para listado'!$DE$153:$DE$1048576,0),MATCH((CUADRO!P$5&amp;$E279),'Hoja de Trabajo para listado'!$DE$151:$DG$151,0)),0)+IFERROR(INDEX('Hoja de Trabajo para listado'!$CD$155:$DC$1048576,MATCH($A279,'Hoja de Trabajo para listado'!$CD$155:$CD$1048576,0),MATCH((CUADRO!P$5&amp;$E279),'Hoja de Trabajo para listado'!$CD$151:$DC$151,0)),0)</f>
        <v>0</v>
      </c>
      <c r="Q279" s="255">
        <f ca="1">+IFERROR(INDEX('Hoja de Trabajo para listado'!$A$155:$Z$1048576,MATCH($A279,'Hoja de Trabajo para listado'!$A$155:$A$1048576,0),MATCH((CUADRO!Q$5&amp;$E279),'Hoja de Trabajo para listado'!$A$151:$Z$151,0)),0)+IFERROR(INDEX('Hoja de Trabajo para listado'!$AB$155:$BA$1048576,MATCH($A279,'Hoja de Trabajo para listado'!$AB$155:$AB$1048576,0),MATCH((CUADRO!Q$5&amp;$E279),'Hoja de Trabajo para listado'!$AB$151:$BA$151,0)),0)+IFERROR(INDEX('Hoja de Trabajo para listado'!$BC$155:$CB$1048576,MATCH($A279,'Hoja de Trabajo para listado'!$BC$155:$BC$1048576,0),MATCH((CUADRO!Q$5&amp;$E279),'Hoja de Trabajo para listado'!$BC$151:$CB$151,0)),0)+IFERROR(INDEX('Hoja de Trabajo para listado'!$DE$153:$DG$274,MATCH($A279,'Hoja de Trabajo para listado'!$DE$153:$DE$1048576,0),MATCH((CUADRO!Q$5&amp;$E279),'Hoja de Trabajo para listado'!$DE$151:$DG$151,0)),0)+IFERROR(INDEX('Hoja de Trabajo para listado'!$CD$155:$DC$1048576,MATCH($A279,'Hoja de Trabajo para listado'!$CD$155:$CD$1048576,0),MATCH((CUADRO!Q$5&amp;$E279),'Hoja de Trabajo para listado'!$CD$151:$DC$151,0)),0)</f>
        <v>0</v>
      </c>
      <c r="R279" s="257">
        <f t="shared" ca="1" si="8"/>
        <v>4886</v>
      </c>
      <c r="S279" s="257">
        <f ca="1">+R278+R279</f>
        <v>4886</v>
      </c>
      <c r="T279" s="255">
        <f ca="1">+S279</f>
        <v>4886</v>
      </c>
      <c r="U279" s="397">
        <f t="shared" si="9"/>
        <v>2</v>
      </c>
      <c r="V279" s="362" t="str">
        <f>+VLOOKUP(A279,bd_lista!$A$3:$E$590,5,FALSE)</f>
        <v>Instituciones Descentralizadas</v>
      </c>
      <c r="W279" s="362"/>
      <c r="X279" s="254">
        <f>+VLOOKUP(A279,[2]Sheet1!$A$13:$D$744,4,FALSE)</f>
        <v>81</v>
      </c>
      <c r="Y279" s="254" t="str">
        <f>+VLOOKUP(X279,bd_lista!$A$3:$C$590,3,FALSE)</f>
        <v>Ministerio de Obras Públicas, Servicios y Vivienda</v>
      </c>
      <c r="Z279" s="314"/>
      <c r="AA279" s="350"/>
    </row>
    <row r="280" spans="1:27" customFormat="1" ht="15" hidden="1" customHeight="1">
      <c r="A280" s="32">
        <v>226</v>
      </c>
      <c r="B280" s="306">
        <f>+A280</f>
        <v>226</v>
      </c>
      <c r="C280" s="259" t="str">
        <f>+VLOOKUP(A280,bd_lista!$A$3:$C$590,3,FALSE)</f>
        <v>Servicio Estatal de Autonomías</v>
      </c>
      <c r="D280" s="361" t="str">
        <f>+C280</f>
        <v>Servicio Estatal de Autonomías</v>
      </c>
      <c r="E280" s="259" t="s">
        <v>1313</v>
      </c>
      <c r="F280" s="255">
        <f ca="1">+IFERROR(INDEX('Hoja de Trabajo para listado'!$A$155:$Z$1048576,MATCH($A280,'Hoja de Trabajo para listado'!$A$155:$A$1048576,0),MATCH((CUADRO!F$5&amp;$E280),'Hoja de Trabajo para listado'!$A$151:$Z$151,0)),0)+IFERROR(INDEX('Hoja de Trabajo para listado'!$AB$155:$BA$1048576,MATCH($A280,'Hoja de Trabajo para listado'!$AB$155:$AB$1048576,0),MATCH((CUADRO!F$5&amp;$E280),'Hoja de Trabajo para listado'!$AB$151:$BA$151,0)),0)+IFERROR(INDEX('Hoja de Trabajo para listado'!$BC$155:$CB$1048576,MATCH($A280,'Hoja de Trabajo para listado'!$BC$155:$BC$1048576,0),MATCH((CUADRO!F$5&amp;$E280),'Hoja de Trabajo para listado'!$BC$151:$CB$151,0)),0)+IFERROR(INDEX('Hoja de Trabajo para listado'!$DE$153:$DG$274,MATCH($A280,'Hoja de Trabajo para listado'!$DE$153:$DE$1048576,0),MATCH((CUADRO!F$5&amp;$E280),'Hoja de Trabajo para listado'!$DE$151:$DG$151,0)),0)+IFERROR(INDEX('Hoja de Trabajo para listado'!$CD$155:$DC$1048576,MATCH($A280,'Hoja de Trabajo para listado'!$CD$155:$CD$1048576,0),MATCH((CUADRO!F$5&amp;$E280),'Hoja de Trabajo para listado'!$CD$151:$DC$151,0)),0)</f>
        <v>0</v>
      </c>
      <c r="G280" s="255">
        <f ca="1">+IFERROR(INDEX('Hoja de Trabajo para listado'!$A$155:$Z$1048576,MATCH($A280,'Hoja de Trabajo para listado'!$A$155:$A$1048576,0),MATCH((CUADRO!G$5&amp;$E280),'Hoja de Trabajo para listado'!$A$151:$Z$151,0)),0)+IFERROR(INDEX('Hoja de Trabajo para listado'!$AB$155:$BA$1048576,MATCH($A280,'Hoja de Trabajo para listado'!$AB$155:$AB$1048576,0),MATCH((CUADRO!G$5&amp;$E280),'Hoja de Trabajo para listado'!$AB$151:$BA$151,0)),0)+IFERROR(INDEX('Hoja de Trabajo para listado'!$BC$155:$CB$1048576,MATCH($A280,'Hoja de Trabajo para listado'!$BC$155:$BC$1048576,0),MATCH((CUADRO!G$5&amp;$E280),'Hoja de Trabajo para listado'!$BC$151:$CB$151,0)),0)+IFERROR(INDEX('Hoja de Trabajo para listado'!$DE$153:$DG$274,MATCH($A280,'Hoja de Trabajo para listado'!$DE$153:$DE$1048576,0),MATCH((CUADRO!G$5&amp;$E280),'Hoja de Trabajo para listado'!$DE$151:$DG$151,0)),0)+IFERROR(INDEX('Hoja de Trabajo para listado'!$CD$155:$DC$1048576,MATCH($A280,'Hoja de Trabajo para listado'!$CD$155:$CD$1048576,0),MATCH((CUADRO!G$5&amp;$E280),'Hoja de Trabajo para listado'!$CD$151:$DC$151,0)),0)</f>
        <v>0</v>
      </c>
      <c r="H280" s="255">
        <f ca="1">+IFERROR(INDEX('Hoja de Trabajo para listado'!$A$155:$Z$1048576,MATCH($A280,'Hoja de Trabajo para listado'!$A$155:$A$1048576,0),MATCH((CUADRO!H$5&amp;$E280),'Hoja de Trabajo para listado'!$A$151:$Z$151,0)),0)+IFERROR(INDEX('Hoja de Trabajo para listado'!$AB$155:$BA$1048576,MATCH($A280,'Hoja de Trabajo para listado'!$AB$155:$AB$1048576,0),MATCH((CUADRO!H$5&amp;$E280),'Hoja de Trabajo para listado'!$AB$151:$BA$151,0)),0)+IFERROR(INDEX('Hoja de Trabajo para listado'!$BC$155:$CB$1048576,MATCH($A280,'Hoja de Trabajo para listado'!$BC$155:$BC$1048576,0),MATCH((CUADRO!H$5&amp;$E280),'Hoja de Trabajo para listado'!$BC$151:$CB$151,0)),0)+IFERROR(INDEX('Hoja de Trabajo para listado'!$DE$153:$DG$274,MATCH($A280,'Hoja de Trabajo para listado'!$DE$153:$DE$1048576,0),MATCH((CUADRO!H$5&amp;$E280),'Hoja de Trabajo para listado'!$DE$151:$DG$151,0)),0)+IFERROR(INDEX('Hoja de Trabajo para listado'!$CD$155:$DC$1048576,MATCH($A280,'Hoja de Trabajo para listado'!$CD$155:$CD$1048576,0),MATCH((CUADRO!H$5&amp;$E280),'Hoja de Trabajo para listado'!$CD$151:$DC$151,0)),0)</f>
        <v>0</v>
      </c>
      <c r="I280" s="255">
        <f ca="1">+IFERROR(INDEX('Hoja de Trabajo para listado'!$A$155:$Z$1048576,MATCH($A280,'Hoja de Trabajo para listado'!$A$155:$A$1048576,0),MATCH((CUADRO!I$5&amp;$E280),'Hoja de Trabajo para listado'!$A$151:$Z$151,0)),0)+IFERROR(INDEX('Hoja de Trabajo para listado'!$AB$155:$BA$1048576,MATCH($A280,'Hoja de Trabajo para listado'!$AB$155:$AB$1048576,0),MATCH((CUADRO!I$5&amp;$E280),'Hoja de Trabajo para listado'!$AB$151:$BA$151,0)),0)+IFERROR(INDEX('Hoja de Trabajo para listado'!$BC$155:$CB$1048576,MATCH($A280,'Hoja de Trabajo para listado'!$BC$155:$BC$1048576,0),MATCH((CUADRO!I$5&amp;$E280),'Hoja de Trabajo para listado'!$BC$151:$CB$151,0)),0)+IFERROR(INDEX('Hoja de Trabajo para listado'!$DE$153:$DG$274,MATCH($A280,'Hoja de Trabajo para listado'!$DE$153:$DE$1048576,0),MATCH((CUADRO!I$5&amp;$E280),'Hoja de Trabajo para listado'!$DE$151:$DG$151,0)),0)+IFERROR(INDEX('Hoja de Trabajo para listado'!$CD$155:$DC$1048576,MATCH($A280,'Hoja de Trabajo para listado'!$CD$155:$CD$1048576,0),MATCH((CUADRO!I$5&amp;$E280),'Hoja de Trabajo para listado'!$CD$151:$DC$151,0)),0)</f>
        <v>0</v>
      </c>
      <c r="J280" s="255">
        <f ca="1">+IFERROR(INDEX('Hoja de Trabajo para listado'!$A$155:$Z$1048576,MATCH($A280,'Hoja de Trabajo para listado'!$A$155:$A$1048576,0),MATCH((CUADRO!J$5&amp;$E280),'Hoja de Trabajo para listado'!$A$151:$Z$151,0)),0)+IFERROR(INDEX('Hoja de Trabajo para listado'!$AB$155:$BA$1048576,MATCH($A280,'Hoja de Trabajo para listado'!$AB$155:$AB$1048576,0),MATCH((CUADRO!J$5&amp;$E280),'Hoja de Trabajo para listado'!$AB$151:$BA$151,0)),0)+IFERROR(INDEX('Hoja de Trabajo para listado'!$BC$155:$CB$1048576,MATCH($A280,'Hoja de Trabajo para listado'!$BC$155:$BC$1048576,0),MATCH((CUADRO!J$5&amp;$E280),'Hoja de Trabajo para listado'!$BC$151:$CB$151,0)),0)+IFERROR(INDEX('Hoja de Trabajo para listado'!$DE$153:$DG$274,MATCH($A280,'Hoja de Trabajo para listado'!$DE$153:$DE$1048576,0),MATCH((CUADRO!J$5&amp;$E280),'Hoja de Trabajo para listado'!$DE$151:$DG$151,0)),0)+IFERROR(INDEX('Hoja de Trabajo para listado'!$CD$155:$DC$1048576,MATCH($A280,'Hoja de Trabajo para listado'!$CD$155:$CD$1048576,0),MATCH((CUADRO!J$5&amp;$E280),'Hoja de Trabajo para listado'!$CD$151:$DC$151,0)),0)</f>
        <v>0</v>
      </c>
      <c r="K280" s="255">
        <f ca="1">+IFERROR(INDEX('Hoja de Trabajo para listado'!$A$155:$Z$1048576,MATCH($A280,'Hoja de Trabajo para listado'!$A$155:$A$1048576,0),MATCH((CUADRO!K$5&amp;$E280),'Hoja de Trabajo para listado'!$A$151:$Z$151,0)),0)+IFERROR(INDEX('Hoja de Trabajo para listado'!$AB$155:$BA$1048576,MATCH($A280,'Hoja de Trabajo para listado'!$AB$155:$AB$1048576,0),MATCH((CUADRO!K$5&amp;$E280),'Hoja de Trabajo para listado'!$AB$151:$BA$151,0)),0)+IFERROR(INDEX('Hoja de Trabajo para listado'!$BC$155:$CB$1048576,MATCH($A280,'Hoja de Trabajo para listado'!$BC$155:$BC$1048576,0),MATCH((CUADRO!K$5&amp;$E280),'Hoja de Trabajo para listado'!$BC$151:$CB$151,0)),0)+IFERROR(INDEX('Hoja de Trabajo para listado'!$DE$153:$DG$274,MATCH($A280,'Hoja de Trabajo para listado'!$DE$153:$DE$1048576,0),MATCH((CUADRO!K$5&amp;$E280),'Hoja de Trabajo para listado'!$DE$151:$DG$151,0)),0)+IFERROR(INDEX('Hoja de Trabajo para listado'!$CD$155:$DC$1048576,MATCH($A280,'Hoja de Trabajo para listado'!$CD$155:$CD$1048576,0),MATCH((CUADRO!K$5&amp;$E280),'Hoja de Trabajo para listado'!$CD$151:$DC$151,0)),0)</f>
        <v>0</v>
      </c>
      <c r="L280" s="255">
        <f ca="1">+IFERROR(INDEX('Hoja de Trabajo para listado'!$A$155:$Z$1048576,MATCH($A280,'Hoja de Trabajo para listado'!$A$155:$A$1048576,0),MATCH((CUADRO!L$5&amp;$E280),'Hoja de Trabajo para listado'!$A$151:$Z$151,0)),0)+IFERROR(INDEX('Hoja de Trabajo para listado'!$AB$155:$BA$1048576,MATCH($A280,'Hoja de Trabajo para listado'!$AB$155:$AB$1048576,0),MATCH((CUADRO!L$5&amp;$E280),'Hoja de Trabajo para listado'!$AB$151:$BA$151,0)),0)+IFERROR(INDEX('Hoja de Trabajo para listado'!$BC$155:$CB$1048576,MATCH($A280,'Hoja de Trabajo para listado'!$BC$155:$BC$1048576,0),MATCH((CUADRO!L$5&amp;$E280),'Hoja de Trabajo para listado'!$BC$151:$CB$151,0)),0)+IFERROR(INDEX('Hoja de Trabajo para listado'!$DE$153:$DG$274,MATCH($A280,'Hoja de Trabajo para listado'!$DE$153:$DE$1048576,0),MATCH((CUADRO!L$5&amp;$E280),'Hoja de Trabajo para listado'!$DE$151:$DG$151,0)),0)+IFERROR(INDEX('Hoja de Trabajo para listado'!$CD$155:$DC$1048576,MATCH($A280,'Hoja de Trabajo para listado'!$CD$155:$CD$1048576,0),MATCH((CUADRO!L$5&amp;$E280),'Hoja de Trabajo para listado'!$CD$151:$DC$151,0)),0)</f>
        <v>0</v>
      </c>
      <c r="M280" s="255">
        <f ca="1">+IFERROR(INDEX('Hoja de Trabajo para listado'!$A$155:$Z$1048576,MATCH($A280,'Hoja de Trabajo para listado'!$A$155:$A$1048576,0),MATCH((CUADRO!M$5&amp;$E280),'Hoja de Trabajo para listado'!$A$151:$Z$151,0)),0)+IFERROR(INDEX('Hoja de Trabajo para listado'!$AB$155:$BA$1048576,MATCH($A280,'Hoja de Trabajo para listado'!$AB$155:$AB$1048576,0),MATCH((CUADRO!M$5&amp;$E280),'Hoja de Trabajo para listado'!$AB$151:$BA$151,0)),0)+IFERROR(INDEX('Hoja de Trabajo para listado'!$BC$155:$CB$1048576,MATCH($A280,'Hoja de Trabajo para listado'!$BC$155:$BC$1048576,0),MATCH((CUADRO!M$5&amp;$E280),'Hoja de Trabajo para listado'!$BC$151:$CB$151,0)),0)+IFERROR(INDEX('Hoja de Trabajo para listado'!$DE$153:$DG$274,MATCH($A280,'Hoja de Trabajo para listado'!$DE$153:$DE$1048576,0),MATCH((CUADRO!M$5&amp;$E280),'Hoja de Trabajo para listado'!$DE$151:$DG$151,0)),0)+IFERROR(INDEX('Hoja de Trabajo para listado'!$CD$155:$DC$1048576,MATCH($A280,'Hoja de Trabajo para listado'!$CD$155:$CD$1048576,0),MATCH((CUADRO!M$5&amp;$E280),'Hoja de Trabajo para listado'!$CD$151:$DC$151,0)),0)</f>
        <v>0</v>
      </c>
      <c r="N280" s="255">
        <f ca="1">+IFERROR(INDEX('Hoja de Trabajo para listado'!$A$155:$Z$1048576,MATCH($A280,'Hoja de Trabajo para listado'!$A$155:$A$1048576,0),MATCH((CUADRO!N$5&amp;$E280),'Hoja de Trabajo para listado'!$A$151:$Z$151,0)),0)+IFERROR(INDEX('Hoja de Trabajo para listado'!$AB$155:$BA$1048576,MATCH($A280,'Hoja de Trabajo para listado'!$AB$155:$AB$1048576,0),MATCH((CUADRO!N$5&amp;$E280),'Hoja de Trabajo para listado'!$AB$151:$BA$151,0)),0)+IFERROR(INDEX('Hoja de Trabajo para listado'!$BC$155:$CB$1048576,MATCH($A280,'Hoja de Trabajo para listado'!$BC$155:$BC$1048576,0),MATCH((CUADRO!N$5&amp;$E280),'Hoja de Trabajo para listado'!$BC$151:$CB$151,0)),0)+IFERROR(INDEX('Hoja de Trabajo para listado'!$DE$153:$DG$274,MATCH($A280,'Hoja de Trabajo para listado'!$DE$153:$DE$1048576,0),MATCH((CUADRO!N$5&amp;$E280),'Hoja de Trabajo para listado'!$DE$151:$DG$151,0)),0)+IFERROR(INDEX('Hoja de Trabajo para listado'!$CD$155:$DC$1048576,MATCH($A280,'Hoja de Trabajo para listado'!$CD$155:$CD$1048576,0),MATCH((CUADRO!N$5&amp;$E280),'Hoja de Trabajo para listado'!$CD$151:$DC$151,0)),0)</f>
        <v>0</v>
      </c>
      <c r="O280" s="255">
        <f ca="1">+IFERROR(INDEX('Hoja de Trabajo para listado'!$A$155:$Z$1048576,MATCH($A280,'Hoja de Trabajo para listado'!$A$155:$A$1048576,0),MATCH((CUADRO!O$5&amp;$E280),'Hoja de Trabajo para listado'!$A$151:$Z$151,0)),0)+IFERROR(INDEX('Hoja de Trabajo para listado'!$AB$155:$BA$1048576,MATCH($A280,'Hoja de Trabajo para listado'!$AB$155:$AB$1048576,0),MATCH((CUADRO!O$5&amp;$E280),'Hoja de Trabajo para listado'!$AB$151:$BA$151,0)),0)+IFERROR(INDEX('Hoja de Trabajo para listado'!$BC$155:$CB$1048576,MATCH($A280,'Hoja de Trabajo para listado'!$BC$155:$BC$1048576,0),MATCH((CUADRO!O$5&amp;$E280),'Hoja de Trabajo para listado'!$BC$151:$CB$151,0)),0)+IFERROR(INDEX('Hoja de Trabajo para listado'!$DE$153:$DG$274,MATCH($A280,'Hoja de Trabajo para listado'!$DE$153:$DE$1048576,0),MATCH((CUADRO!O$5&amp;$E280),'Hoja de Trabajo para listado'!$DE$151:$DG$151,0)),0)+IFERROR(INDEX('Hoja de Trabajo para listado'!$CD$155:$DC$1048576,MATCH($A280,'Hoja de Trabajo para listado'!$CD$155:$CD$1048576,0),MATCH((CUADRO!O$5&amp;$E280),'Hoja de Trabajo para listado'!$CD$151:$DC$151,0)),0)</f>
        <v>0</v>
      </c>
      <c r="P280" s="255">
        <f ca="1">+IFERROR(INDEX('Hoja de Trabajo para listado'!$A$155:$Z$1048576,MATCH($A280,'Hoja de Trabajo para listado'!$A$155:$A$1048576,0),MATCH((CUADRO!P$5&amp;$E280),'Hoja de Trabajo para listado'!$A$151:$Z$151,0)),0)+IFERROR(INDEX('Hoja de Trabajo para listado'!$AB$155:$BA$1048576,MATCH($A280,'Hoja de Trabajo para listado'!$AB$155:$AB$1048576,0),MATCH((CUADRO!P$5&amp;$E280),'Hoja de Trabajo para listado'!$AB$151:$BA$151,0)),0)+IFERROR(INDEX('Hoja de Trabajo para listado'!$BC$155:$CB$1048576,MATCH($A280,'Hoja de Trabajo para listado'!$BC$155:$BC$1048576,0),MATCH((CUADRO!P$5&amp;$E280),'Hoja de Trabajo para listado'!$BC$151:$CB$151,0)),0)+IFERROR(INDEX('Hoja de Trabajo para listado'!$DE$153:$DG$274,MATCH($A280,'Hoja de Trabajo para listado'!$DE$153:$DE$1048576,0),MATCH((CUADRO!P$5&amp;$E280),'Hoja de Trabajo para listado'!$DE$151:$DG$151,0)),0)+IFERROR(INDEX('Hoja de Trabajo para listado'!$CD$155:$DC$1048576,MATCH($A280,'Hoja de Trabajo para listado'!$CD$155:$CD$1048576,0),MATCH((CUADRO!P$5&amp;$E280),'Hoja de Trabajo para listado'!$CD$151:$DC$151,0)),0)</f>
        <v>0</v>
      </c>
      <c r="Q280" s="255">
        <f ca="1">+IFERROR(INDEX('Hoja de Trabajo para listado'!$A$155:$Z$1048576,MATCH($A280,'Hoja de Trabajo para listado'!$A$155:$A$1048576,0),MATCH((CUADRO!Q$5&amp;$E280),'Hoja de Trabajo para listado'!$A$151:$Z$151,0)),0)+IFERROR(INDEX('Hoja de Trabajo para listado'!$AB$155:$BA$1048576,MATCH($A280,'Hoja de Trabajo para listado'!$AB$155:$AB$1048576,0),MATCH((CUADRO!Q$5&amp;$E280),'Hoja de Trabajo para listado'!$AB$151:$BA$151,0)),0)+IFERROR(INDEX('Hoja de Trabajo para listado'!$BC$155:$CB$1048576,MATCH($A280,'Hoja de Trabajo para listado'!$BC$155:$BC$1048576,0),MATCH((CUADRO!Q$5&amp;$E280),'Hoja de Trabajo para listado'!$BC$151:$CB$151,0)),0)+IFERROR(INDEX('Hoja de Trabajo para listado'!$DE$153:$DG$274,MATCH($A280,'Hoja de Trabajo para listado'!$DE$153:$DE$1048576,0),MATCH((CUADRO!Q$5&amp;$E280),'Hoja de Trabajo para listado'!$DE$151:$DG$151,0)),0)+IFERROR(INDEX('Hoja de Trabajo para listado'!$CD$155:$DC$1048576,MATCH($A280,'Hoja de Trabajo para listado'!$CD$155:$CD$1048576,0),MATCH((CUADRO!Q$5&amp;$E280),'Hoja de Trabajo para listado'!$CD$151:$DC$151,0)),0)</f>
        <v>0</v>
      </c>
      <c r="R280" s="255">
        <f t="shared" ca="1" si="8"/>
        <v>0</v>
      </c>
      <c r="S280" s="255"/>
      <c r="T280" s="255">
        <f ca="1">+T281</f>
        <v>0</v>
      </c>
      <c r="U280" s="254">
        <f t="shared" si="9"/>
        <v>1</v>
      </c>
      <c r="V280" s="362" t="str">
        <f>+VLOOKUP(A280,bd_lista!$A$3:$E$590,5,FALSE)</f>
        <v>Instituciones Descentralizadas</v>
      </c>
      <c r="W280" s="361" t="str">
        <f>+V280</f>
        <v>Instituciones Descentralizadas</v>
      </c>
      <c r="X280" s="254">
        <f>+VLOOKUP(A280,[2]Sheet1!$A$13:$D$744,4,FALSE)</f>
        <v>25</v>
      </c>
      <c r="Y280" s="254" t="str">
        <f>+VLOOKUP(X280,bd_lista!$A$3:$C$590,3,FALSE)</f>
        <v>Ministerio de la Presidencia</v>
      </c>
      <c r="Z280" s="316">
        <f>+X280</f>
        <v>25</v>
      </c>
      <c r="AA280" s="348" t="str">
        <f>+Y280</f>
        <v>Ministerio de la Presidencia</v>
      </c>
    </row>
    <row r="281" spans="1:27" customFormat="1" ht="15" hidden="1" customHeight="1">
      <c r="A281" s="32">
        <v>226</v>
      </c>
      <c r="B281" s="307"/>
      <c r="C281" s="362" t="str">
        <f>+VLOOKUP(A281,bd_lista!$A$3:$C$590,3,FALSE)</f>
        <v>Servicio Estatal de Autonomías</v>
      </c>
      <c r="D281" s="362"/>
      <c r="E281" s="259" t="s">
        <v>1314</v>
      </c>
      <c r="F281" s="255">
        <f ca="1">+IFERROR(INDEX('Hoja de Trabajo para listado'!$A$155:$Z$1048576,MATCH($A281,'Hoja de Trabajo para listado'!$A$155:$A$1048576,0),MATCH((CUADRO!F$5&amp;$E281),'Hoja de Trabajo para listado'!$A$151:$Z$151,0)),0)+IFERROR(INDEX('Hoja de Trabajo para listado'!$AB$155:$BA$1048576,MATCH($A281,'Hoja de Trabajo para listado'!$AB$155:$AB$1048576,0),MATCH((CUADRO!F$5&amp;$E281),'Hoja de Trabajo para listado'!$AB$151:$BA$151,0)),0)+IFERROR(INDEX('Hoja de Trabajo para listado'!$BC$155:$CB$1048576,MATCH($A281,'Hoja de Trabajo para listado'!$BC$155:$BC$1048576,0),MATCH((CUADRO!F$5&amp;$E281),'Hoja de Trabajo para listado'!$BC$151:$CB$151,0)),0)+IFERROR(INDEX('Hoja de Trabajo para listado'!$DE$153:$DG$274,MATCH($A281,'Hoja de Trabajo para listado'!$DE$153:$DE$1048576,0),MATCH((CUADRO!F$5&amp;$E281),'Hoja de Trabajo para listado'!$DE$151:$DG$151,0)),0)+IFERROR(INDEX('Hoja de Trabajo para listado'!$CD$155:$DC$1048576,MATCH($A281,'Hoja de Trabajo para listado'!$CD$155:$CD$1048576,0),MATCH((CUADRO!F$5&amp;$E281),'Hoja de Trabajo para listado'!$CD$151:$DC$151,0)),0)</f>
        <v>0</v>
      </c>
      <c r="G281" s="255">
        <f ca="1">+IFERROR(INDEX('Hoja de Trabajo para listado'!$A$155:$Z$1048576,MATCH($A281,'Hoja de Trabajo para listado'!$A$155:$A$1048576,0),MATCH((CUADRO!G$5&amp;$E281),'Hoja de Trabajo para listado'!$A$151:$Z$151,0)),0)+IFERROR(INDEX('Hoja de Trabajo para listado'!$AB$155:$BA$1048576,MATCH($A281,'Hoja de Trabajo para listado'!$AB$155:$AB$1048576,0),MATCH((CUADRO!G$5&amp;$E281),'Hoja de Trabajo para listado'!$AB$151:$BA$151,0)),0)+IFERROR(INDEX('Hoja de Trabajo para listado'!$BC$155:$CB$1048576,MATCH($A281,'Hoja de Trabajo para listado'!$BC$155:$BC$1048576,0),MATCH((CUADRO!G$5&amp;$E281),'Hoja de Trabajo para listado'!$BC$151:$CB$151,0)),0)+IFERROR(INDEX('Hoja de Trabajo para listado'!$DE$153:$DG$274,MATCH($A281,'Hoja de Trabajo para listado'!$DE$153:$DE$1048576,0),MATCH((CUADRO!G$5&amp;$E281),'Hoja de Trabajo para listado'!$DE$151:$DG$151,0)),0)+IFERROR(INDEX('Hoja de Trabajo para listado'!$CD$155:$DC$1048576,MATCH($A281,'Hoja de Trabajo para listado'!$CD$155:$CD$1048576,0),MATCH((CUADRO!G$5&amp;$E281),'Hoja de Trabajo para listado'!$CD$151:$DC$151,0)),0)</f>
        <v>0</v>
      </c>
      <c r="H281" s="255">
        <f ca="1">+IFERROR(INDEX('Hoja de Trabajo para listado'!$A$155:$Z$1048576,MATCH($A281,'Hoja de Trabajo para listado'!$A$155:$A$1048576,0),MATCH((CUADRO!H$5&amp;$E281),'Hoja de Trabajo para listado'!$A$151:$Z$151,0)),0)+IFERROR(INDEX('Hoja de Trabajo para listado'!$AB$155:$BA$1048576,MATCH($A281,'Hoja de Trabajo para listado'!$AB$155:$AB$1048576,0),MATCH((CUADRO!H$5&amp;$E281),'Hoja de Trabajo para listado'!$AB$151:$BA$151,0)),0)+IFERROR(INDEX('Hoja de Trabajo para listado'!$BC$155:$CB$1048576,MATCH($A281,'Hoja de Trabajo para listado'!$BC$155:$BC$1048576,0),MATCH((CUADRO!H$5&amp;$E281),'Hoja de Trabajo para listado'!$BC$151:$CB$151,0)),0)+IFERROR(INDEX('Hoja de Trabajo para listado'!$DE$153:$DG$274,MATCH($A281,'Hoja de Trabajo para listado'!$DE$153:$DE$1048576,0),MATCH((CUADRO!H$5&amp;$E281),'Hoja de Trabajo para listado'!$DE$151:$DG$151,0)),0)+IFERROR(INDEX('Hoja de Trabajo para listado'!$CD$155:$DC$1048576,MATCH($A281,'Hoja de Trabajo para listado'!$CD$155:$CD$1048576,0),MATCH((CUADRO!H$5&amp;$E281),'Hoja de Trabajo para listado'!$CD$151:$DC$151,0)),0)</f>
        <v>0</v>
      </c>
      <c r="I281" s="255">
        <f ca="1">+IFERROR(INDEX('Hoja de Trabajo para listado'!$A$155:$Z$1048576,MATCH($A281,'Hoja de Trabajo para listado'!$A$155:$A$1048576,0),MATCH((CUADRO!I$5&amp;$E281),'Hoja de Trabajo para listado'!$A$151:$Z$151,0)),0)+IFERROR(INDEX('Hoja de Trabajo para listado'!$AB$155:$BA$1048576,MATCH($A281,'Hoja de Trabajo para listado'!$AB$155:$AB$1048576,0),MATCH((CUADRO!I$5&amp;$E281),'Hoja de Trabajo para listado'!$AB$151:$BA$151,0)),0)+IFERROR(INDEX('Hoja de Trabajo para listado'!$BC$155:$CB$1048576,MATCH($A281,'Hoja de Trabajo para listado'!$BC$155:$BC$1048576,0),MATCH((CUADRO!I$5&amp;$E281),'Hoja de Trabajo para listado'!$BC$151:$CB$151,0)),0)+IFERROR(INDEX('Hoja de Trabajo para listado'!$DE$153:$DG$274,MATCH($A281,'Hoja de Trabajo para listado'!$DE$153:$DE$1048576,0),MATCH((CUADRO!I$5&amp;$E281),'Hoja de Trabajo para listado'!$DE$151:$DG$151,0)),0)+IFERROR(INDEX('Hoja de Trabajo para listado'!$CD$155:$DC$1048576,MATCH($A281,'Hoja de Trabajo para listado'!$CD$155:$CD$1048576,0),MATCH((CUADRO!I$5&amp;$E281),'Hoja de Trabajo para listado'!$CD$151:$DC$151,0)),0)</f>
        <v>0</v>
      </c>
      <c r="J281" s="255">
        <f ca="1">+IFERROR(INDEX('Hoja de Trabajo para listado'!$A$155:$Z$1048576,MATCH($A281,'Hoja de Trabajo para listado'!$A$155:$A$1048576,0),MATCH((CUADRO!J$5&amp;$E281),'Hoja de Trabajo para listado'!$A$151:$Z$151,0)),0)+IFERROR(INDEX('Hoja de Trabajo para listado'!$AB$155:$BA$1048576,MATCH($A281,'Hoja de Trabajo para listado'!$AB$155:$AB$1048576,0),MATCH((CUADRO!J$5&amp;$E281),'Hoja de Trabajo para listado'!$AB$151:$BA$151,0)),0)+IFERROR(INDEX('Hoja de Trabajo para listado'!$BC$155:$CB$1048576,MATCH($A281,'Hoja de Trabajo para listado'!$BC$155:$BC$1048576,0),MATCH((CUADRO!J$5&amp;$E281),'Hoja de Trabajo para listado'!$BC$151:$CB$151,0)),0)+IFERROR(INDEX('Hoja de Trabajo para listado'!$DE$153:$DG$274,MATCH($A281,'Hoja de Trabajo para listado'!$DE$153:$DE$1048576,0),MATCH((CUADRO!J$5&amp;$E281),'Hoja de Trabajo para listado'!$DE$151:$DG$151,0)),0)+IFERROR(INDEX('Hoja de Trabajo para listado'!$CD$155:$DC$1048576,MATCH($A281,'Hoja de Trabajo para listado'!$CD$155:$CD$1048576,0),MATCH((CUADRO!J$5&amp;$E281),'Hoja de Trabajo para listado'!$CD$151:$DC$151,0)),0)</f>
        <v>0</v>
      </c>
      <c r="K281" s="255">
        <f ca="1">+IFERROR(INDEX('Hoja de Trabajo para listado'!$A$155:$Z$1048576,MATCH($A281,'Hoja de Trabajo para listado'!$A$155:$A$1048576,0),MATCH((CUADRO!K$5&amp;$E281),'Hoja de Trabajo para listado'!$A$151:$Z$151,0)),0)+IFERROR(INDEX('Hoja de Trabajo para listado'!$AB$155:$BA$1048576,MATCH($A281,'Hoja de Trabajo para listado'!$AB$155:$AB$1048576,0),MATCH((CUADRO!K$5&amp;$E281),'Hoja de Trabajo para listado'!$AB$151:$BA$151,0)),0)+IFERROR(INDEX('Hoja de Trabajo para listado'!$BC$155:$CB$1048576,MATCH($A281,'Hoja de Trabajo para listado'!$BC$155:$BC$1048576,0),MATCH((CUADRO!K$5&amp;$E281),'Hoja de Trabajo para listado'!$BC$151:$CB$151,0)),0)+IFERROR(INDEX('Hoja de Trabajo para listado'!$DE$153:$DG$274,MATCH($A281,'Hoja de Trabajo para listado'!$DE$153:$DE$1048576,0),MATCH((CUADRO!K$5&amp;$E281),'Hoja de Trabajo para listado'!$DE$151:$DG$151,0)),0)+IFERROR(INDEX('Hoja de Trabajo para listado'!$CD$155:$DC$1048576,MATCH($A281,'Hoja de Trabajo para listado'!$CD$155:$CD$1048576,0),MATCH((CUADRO!K$5&amp;$E281),'Hoja de Trabajo para listado'!$CD$151:$DC$151,0)),0)</f>
        <v>0</v>
      </c>
      <c r="L281" s="255">
        <f ca="1">+IFERROR(INDEX('Hoja de Trabajo para listado'!$A$155:$Z$1048576,MATCH($A281,'Hoja de Trabajo para listado'!$A$155:$A$1048576,0),MATCH((CUADRO!L$5&amp;$E281),'Hoja de Trabajo para listado'!$A$151:$Z$151,0)),0)+IFERROR(INDEX('Hoja de Trabajo para listado'!$AB$155:$BA$1048576,MATCH($A281,'Hoja de Trabajo para listado'!$AB$155:$AB$1048576,0),MATCH((CUADRO!L$5&amp;$E281),'Hoja de Trabajo para listado'!$AB$151:$BA$151,0)),0)+IFERROR(INDEX('Hoja de Trabajo para listado'!$BC$155:$CB$1048576,MATCH($A281,'Hoja de Trabajo para listado'!$BC$155:$BC$1048576,0),MATCH((CUADRO!L$5&amp;$E281),'Hoja de Trabajo para listado'!$BC$151:$CB$151,0)),0)+IFERROR(INDEX('Hoja de Trabajo para listado'!$DE$153:$DG$274,MATCH($A281,'Hoja de Trabajo para listado'!$DE$153:$DE$1048576,0),MATCH((CUADRO!L$5&amp;$E281),'Hoja de Trabajo para listado'!$DE$151:$DG$151,0)),0)+IFERROR(INDEX('Hoja de Trabajo para listado'!$CD$155:$DC$1048576,MATCH($A281,'Hoja de Trabajo para listado'!$CD$155:$CD$1048576,0),MATCH((CUADRO!L$5&amp;$E281),'Hoja de Trabajo para listado'!$CD$151:$DC$151,0)),0)</f>
        <v>0</v>
      </c>
      <c r="M281" s="255">
        <f ca="1">+IFERROR(INDEX('Hoja de Trabajo para listado'!$A$155:$Z$1048576,MATCH($A281,'Hoja de Trabajo para listado'!$A$155:$A$1048576,0),MATCH((CUADRO!M$5&amp;$E281),'Hoja de Trabajo para listado'!$A$151:$Z$151,0)),0)+IFERROR(INDEX('Hoja de Trabajo para listado'!$AB$155:$BA$1048576,MATCH($A281,'Hoja de Trabajo para listado'!$AB$155:$AB$1048576,0),MATCH((CUADRO!M$5&amp;$E281),'Hoja de Trabajo para listado'!$AB$151:$BA$151,0)),0)+IFERROR(INDEX('Hoja de Trabajo para listado'!$BC$155:$CB$1048576,MATCH($A281,'Hoja de Trabajo para listado'!$BC$155:$BC$1048576,0),MATCH((CUADRO!M$5&amp;$E281),'Hoja de Trabajo para listado'!$BC$151:$CB$151,0)),0)+IFERROR(INDEX('Hoja de Trabajo para listado'!$DE$153:$DG$274,MATCH($A281,'Hoja de Trabajo para listado'!$DE$153:$DE$1048576,0),MATCH((CUADRO!M$5&amp;$E281),'Hoja de Trabajo para listado'!$DE$151:$DG$151,0)),0)+IFERROR(INDEX('Hoja de Trabajo para listado'!$CD$155:$DC$1048576,MATCH($A281,'Hoja de Trabajo para listado'!$CD$155:$CD$1048576,0),MATCH((CUADRO!M$5&amp;$E281),'Hoja de Trabajo para listado'!$CD$151:$DC$151,0)),0)</f>
        <v>0</v>
      </c>
      <c r="N281" s="255">
        <f ca="1">+IFERROR(INDEX('Hoja de Trabajo para listado'!$A$155:$Z$1048576,MATCH($A281,'Hoja de Trabajo para listado'!$A$155:$A$1048576,0),MATCH((CUADRO!N$5&amp;$E281),'Hoja de Trabajo para listado'!$A$151:$Z$151,0)),0)+IFERROR(INDEX('Hoja de Trabajo para listado'!$AB$155:$BA$1048576,MATCH($A281,'Hoja de Trabajo para listado'!$AB$155:$AB$1048576,0),MATCH((CUADRO!N$5&amp;$E281),'Hoja de Trabajo para listado'!$AB$151:$BA$151,0)),0)+IFERROR(INDEX('Hoja de Trabajo para listado'!$BC$155:$CB$1048576,MATCH($A281,'Hoja de Trabajo para listado'!$BC$155:$BC$1048576,0),MATCH((CUADRO!N$5&amp;$E281),'Hoja de Trabajo para listado'!$BC$151:$CB$151,0)),0)+IFERROR(INDEX('Hoja de Trabajo para listado'!$DE$153:$DG$274,MATCH($A281,'Hoja de Trabajo para listado'!$DE$153:$DE$1048576,0),MATCH((CUADRO!N$5&amp;$E281),'Hoja de Trabajo para listado'!$DE$151:$DG$151,0)),0)+IFERROR(INDEX('Hoja de Trabajo para listado'!$CD$155:$DC$1048576,MATCH($A281,'Hoja de Trabajo para listado'!$CD$155:$CD$1048576,0),MATCH((CUADRO!N$5&amp;$E281),'Hoja de Trabajo para listado'!$CD$151:$DC$151,0)),0)</f>
        <v>0</v>
      </c>
      <c r="O281" s="255">
        <f ca="1">+IFERROR(INDEX('Hoja de Trabajo para listado'!$A$155:$Z$1048576,MATCH($A281,'Hoja de Trabajo para listado'!$A$155:$A$1048576,0),MATCH((CUADRO!O$5&amp;$E281),'Hoja de Trabajo para listado'!$A$151:$Z$151,0)),0)+IFERROR(INDEX('Hoja de Trabajo para listado'!$AB$155:$BA$1048576,MATCH($A281,'Hoja de Trabajo para listado'!$AB$155:$AB$1048576,0),MATCH((CUADRO!O$5&amp;$E281),'Hoja de Trabajo para listado'!$AB$151:$BA$151,0)),0)+IFERROR(INDEX('Hoja de Trabajo para listado'!$BC$155:$CB$1048576,MATCH($A281,'Hoja de Trabajo para listado'!$BC$155:$BC$1048576,0),MATCH((CUADRO!O$5&amp;$E281),'Hoja de Trabajo para listado'!$BC$151:$CB$151,0)),0)+IFERROR(INDEX('Hoja de Trabajo para listado'!$DE$153:$DG$274,MATCH($A281,'Hoja de Trabajo para listado'!$DE$153:$DE$1048576,0),MATCH((CUADRO!O$5&amp;$E281),'Hoja de Trabajo para listado'!$DE$151:$DG$151,0)),0)+IFERROR(INDEX('Hoja de Trabajo para listado'!$CD$155:$DC$1048576,MATCH($A281,'Hoja de Trabajo para listado'!$CD$155:$CD$1048576,0),MATCH((CUADRO!O$5&amp;$E281),'Hoja de Trabajo para listado'!$CD$151:$DC$151,0)),0)</f>
        <v>0</v>
      </c>
      <c r="P281" s="255">
        <f ca="1">+IFERROR(INDEX('Hoja de Trabajo para listado'!$A$155:$Z$1048576,MATCH($A281,'Hoja de Trabajo para listado'!$A$155:$A$1048576,0),MATCH((CUADRO!P$5&amp;$E281),'Hoja de Trabajo para listado'!$A$151:$Z$151,0)),0)+IFERROR(INDEX('Hoja de Trabajo para listado'!$AB$155:$BA$1048576,MATCH($A281,'Hoja de Trabajo para listado'!$AB$155:$AB$1048576,0),MATCH((CUADRO!P$5&amp;$E281),'Hoja de Trabajo para listado'!$AB$151:$BA$151,0)),0)+IFERROR(INDEX('Hoja de Trabajo para listado'!$BC$155:$CB$1048576,MATCH($A281,'Hoja de Trabajo para listado'!$BC$155:$BC$1048576,0),MATCH((CUADRO!P$5&amp;$E281),'Hoja de Trabajo para listado'!$BC$151:$CB$151,0)),0)+IFERROR(INDEX('Hoja de Trabajo para listado'!$DE$153:$DG$274,MATCH($A281,'Hoja de Trabajo para listado'!$DE$153:$DE$1048576,0),MATCH((CUADRO!P$5&amp;$E281),'Hoja de Trabajo para listado'!$DE$151:$DG$151,0)),0)+IFERROR(INDEX('Hoja de Trabajo para listado'!$CD$155:$DC$1048576,MATCH($A281,'Hoja de Trabajo para listado'!$CD$155:$CD$1048576,0),MATCH((CUADRO!P$5&amp;$E281),'Hoja de Trabajo para listado'!$CD$151:$DC$151,0)),0)</f>
        <v>0</v>
      </c>
      <c r="Q281" s="255">
        <f ca="1">+IFERROR(INDEX('Hoja de Trabajo para listado'!$A$155:$Z$1048576,MATCH($A281,'Hoja de Trabajo para listado'!$A$155:$A$1048576,0),MATCH((CUADRO!Q$5&amp;$E281),'Hoja de Trabajo para listado'!$A$151:$Z$151,0)),0)+IFERROR(INDEX('Hoja de Trabajo para listado'!$AB$155:$BA$1048576,MATCH($A281,'Hoja de Trabajo para listado'!$AB$155:$AB$1048576,0),MATCH((CUADRO!Q$5&amp;$E281),'Hoja de Trabajo para listado'!$AB$151:$BA$151,0)),0)+IFERROR(INDEX('Hoja de Trabajo para listado'!$BC$155:$CB$1048576,MATCH($A281,'Hoja de Trabajo para listado'!$BC$155:$BC$1048576,0),MATCH((CUADRO!Q$5&amp;$E281),'Hoja de Trabajo para listado'!$BC$151:$CB$151,0)),0)+IFERROR(INDEX('Hoja de Trabajo para listado'!$DE$153:$DG$274,MATCH($A281,'Hoja de Trabajo para listado'!$DE$153:$DE$1048576,0),MATCH((CUADRO!Q$5&amp;$E281),'Hoja de Trabajo para listado'!$DE$151:$DG$151,0)),0)+IFERROR(INDEX('Hoja de Trabajo para listado'!$CD$155:$DC$1048576,MATCH($A281,'Hoja de Trabajo para listado'!$CD$155:$CD$1048576,0),MATCH((CUADRO!Q$5&amp;$E281),'Hoja de Trabajo para listado'!$CD$151:$DC$151,0)),0)</f>
        <v>0</v>
      </c>
      <c r="R281" s="255">
        <f t="shared" ca="1" si="8"/>
        <v>0</v>
      </c>
      <c r="S281" s="255">
        <f ca="1">+R280+R281</f>
        <v>0</v>
      </c>
      <c r="T281" s="255">
        <f ca="1">+S281</f>
        <v>0</v>
      </c>
      <c r="U281" s="254">
        <f t="shared" si="9"/>
        <v>2</v>
      </c>
      <c r="V281" s="362" t="str">
        <f>+VLOOKUP(A281,bd_lista!$A$3:$E$590,5,FALSE)</f>
        <v>Instituciones Descentralizadas</v>
      </c>
      <c r="W281" s="362"/>
      <c r="X281" s="254">
        <f>+VLOOKUP(A281,[2]Sheet1!$A$13:$D$744,4,FALSE)</f>
        <v>25</v>
      </c>
      <c r="Y281" s="254" t="str">
        <f>+VLOOKUP(X281,bd_lista!$A$3:$C$590,3,FALSE)</f>
        <v>Ministerio de la Presidencia</v>
      </c>
      <c r="Z281" s="314"/>
      <c r="AA281" s="350"/>
    </row>
    <row r="282" spans="1:27" customFormat="1" ht="15" hidden="1" customHeight="1">
      <c r="A282" s="32">
        <v>210</v>
      </c>
      <c r="B282" s="306">
        <f>+A282</f>
        <v>210</v>
      </c>
      <c r="C282" s="259" t="str">
        <f>+VLOOKUP(A282,bd_lista!$A$3:$C$590,3,FALSE)</f>
        <v>Unidad de Análisis de Políticas Sociales y Económicas</v>
      </c>
      <c r="D282" s="361" t="str">
        <f>+C282</f>
        <v>Unidad de Análisis de Políticas Sociales y Económicas</v>
      </c>
      <c r="E282" s="259" t="s">
        <v>1313</v>
      </c>
      <c r="F282" s="255">
        <f ca="1">+IFERROR(INDEX('Hoja de Trabajo para listado'!$A$155:$Z$1048576,MATCH($A282,'Hoja de Trabajo para listado'!$A$155:$A$1048576,0),MATCH((CUADRO!F$5&amp;$E282),'Hoja de Trabajo para listado'!$A$151:$Z$151,0)),0)+IFERROR(INDEX('Hoja de Trabajo para listado'!$AB$155:$BA$1048576,MATCH($A282,'Hoja de Trabajo para listado'!$AB$155:$AB$1048576,0),MATCH((CUADRO!F$5&amp;$E282),'Hoja de Trabajo para listado'!$AB$151:$BA$151,0)),0)+IFERROR(INDEX('Hoja de Trabajo para listado'!$BC$155:$CB$1048576,MATCH($A282,'Hoja de Trabajo para listado'!$BC$155:$BC$1048576,0),MATCH((CUADRO!F$5&amp;$E282),'Hoja de Trabajo para listado'!$BC$151:$CB$151,0)),0)+IFERROR(INDEX('Hoja de Trabajo para listado'!$DE$153:$DG$274,MATCH($A282,'Hoja de Trabajo para listado'!$DE$153:$DE$1048576,0),MATCH((CUADRO!F$5&amp;$E282),'Hoja de Trabajo para listado'!$DE$151:$DG$151,0)),0)+IFERROR(INDEX('Hoja de Trabajo para listado'!$CD$155:$DC$1048576,MATCH($A282,'Hoja de Trabajo para listado'!$CD$155:$CD$1048576,0),MATCH((CUADRO!F$5&amp;$E282),'Hoja de Trabajo para listado'!$CD$151:$DC$151,0)),0)</f>
        <v>0</v>
      </c>
      <c r="G282" s="255">
        <f ca="1">+IFERROR(INDEX('Hoja de Trabajo para listado'!$A$155:$Z$1048576,MATCH($A282,'Hoja de Trabajo para listado'!$A$155:$A$1048576,0),MATCH((CUADRO!G$5&amp;$E282),'Hoja de Trabajo para listado'!$A$151:$Z$151,0)),0)+IFERROR(INDEX('Hoja de Trabajo para listado'!$AB$155:$BA$1048576,MATCH($A282,'Hoja de Trabajo para listado'!$AB$155:$AB$1048576,0),MATCH((CUADRO!G$5&amp;$E282),'Hoja de Trabajo para listado'!$AB$151:$BA$151,0)),0)+IFERROR(INDEX('Hoja de Trabajo para listado'!$BC$155:$CB$1048576,MATCH($A282,'Hoja de Trabajo para listado'!$BC$155:$BC$1048576,0),MATCH((CUADRO!G$5&amp;$E282),'Hoja de Trabajo para listado'!$BC$151:$CB$151,0)),0)+IFERROR(INDEX('Hoja de Trabajo para listado'!$DE$153:$DG$274,MATCH($A282,'Hoja de Trabajo para listado'!$DE$153:$DE$1048576,0),MATCH((CUADRO!G$5&amp;$E282),'Hoja de Trabajo para listado'!$DE$151:$DG$151,0)),0)+IFERROR(INDEX('Hoja de Trabajo para listado'!$CD$155:$DC$1048576,MATCH($A282,'Hoja de Trabajo para listado'!$CD$155:$CD$1048576,0),MATCH((CUADRO!G$5&amp;$E282),'Hoja de Trabajo para listado'!$CD$151:$DC$151,0)),0)</f>
        <v>0</v>
      </c>
      <c r="H282" s="255">
        <f ca="1">+IFERROR(INDEX('Hoja de Trabajo para listado'!$A$155:$Z$1048576,MATCH($A282,'Hoja de Trabajo para listado'!$A$155:$A$1048576,0),MATCH((CUADRO!H$5&amp;$E282),'Hoja de Trabajo para listado'!$A$151:$Z$151,0)),0)+IFERROR(INDEX('Hoja de Trabajo para listado'!$AB$155:$BA$1048576,MATCH($A282,'Hoja de Trabajo para listado'!$AB$155:$AB$1048576,0),MATCH((CUADRO!H$5&amp;$E282),'Hoja de Trabajo para listado'!$AB$151:$BA$151,0)),0)+IFERROR(INDEX('Hoja de Trabajo para listado'!$BC$155:$CB$1048576,MATCH($A282,'Hoja de Trabajo para listado'!$BC$155:$BC$1048576,0),MATCH((CUADRO!H$5&amp;$E282),'Hoja de Trabajo para listado'!$BC$151:$CB$151,0)),0)+IFERROR(INDEX('Hoja de Trabajo para listado'!$DE$153:$DG$274,MATCH($A282,'Hoja de Trabajo para listado'!$DE$153:$DE$1048576,0),MATCH((CUADRO!H$5&amp;$E282),'Hoja de Trabajo para listado'!$DE$151:$DG$151,0)),0)+IFERROR(INDEX('Hoja de Trabajo para listado'!$CD$155:$DC$1048576,MATCH($A282,'Hoja de Trabajo para listado'!$CD$155:$CD$1048576,0),MATCH((CUADRO!H$5&amp;$E282),'Hoja de Trabajo para listado'!$CD$151:$DC$151,0)),0)</f>
        <v>0</v>
      </c>
      <c r="I282" s="255">
        <f ca="1">+IFERROR(INDEX('Hoja de Trabajo para listado'!$A$155:$Z$1048576,MATCH($A282,'Hoja de Trabajo para listado'!$A$155:$A$1048576,0),MATCH((CUADRO!I$5&amp;$E282),'Hoja de Trabajo para listado'!$A$151:$Z$151,0)),0)+IFERROR(INDEX('Hoja de Trabajo para listado'!$AB$155:$BA$1048576,MATCH($A282,'Hoja de Trabajo para listado'!$AB$155:$AB$1048576,0),MATCH((CUADRO!I$5&amp;$E282),'Hoja de Trabajo para listado'!$AB$151:$BA$151,0)),0)+IFERROR(INDEX('Hoja de Trabajo para listado'!$BC$155:$CB$1048576,MATCH($A282,'Hoja de Trabajo para listado'!$BC$155:$BC$1048576,0),MATCH((CUADRO!I$5&amp;$E282),'Hoja de Trabajo para listado'!$BC$151:$CB$151,0)),0)+IFERROR(INDEX('Hoja de Trabajo para listado'!$DE$153:$DG$274,MATCH($A282,'Hoja de Trabajo para listado'!$DE$153:$DE$1048576,0),MATCH((CUADRO!I$5&amp;$E282),'Hoja de Trabajo para listado'!$DE$151:$DG$151,0)),0)+IFERROR(INDEX('Hoja de Trabajo para listado'!$CD$155:$DC$1048576,MATCH($A282,'Hoja de Trabajo para listado'!$CD$155:$CD$1048576,0),MATCH((CUADRO!I$5&amp;$E282),'Hoja de Trabajo para listado'!$CD$151:$DC$151,0)),0)</f>
        <v>0</v>
      </c>
      <c r="J282" s="255">
        <f ca="1">+IFERROR(INDEX('Hoja de Trabajo para listado'!$A$155:$Z$1048576,MATCH($A282,'Hoja de Trabajo para listado'!$A$155:$A$1048576,0),MATCH((CUADRO!J$5&amp;$E282),'Hoja de Trabajo para listado'!$A$151:$Z$151,0)),0)+IFERROR(INDEX('Hoja de Trabajo para listado'!$AB$155:$BA$1048576,MATCH($A282,'Hoja de Trabajo para listado'!$AB$155:$AB$1048576,0),MATCH((CUADRO!J$5&amp;$E282),'Hoja de Trabajo para listado'!$AB$151:$BA$151,0)),0)+IFERROR(INDEX('Hoja de Trabajo para listado'!$BC$155:$CB$1048576,MATCH($A282,'Hoja de Trabajo para listado'!$BC$155:$BC$1048576,0),MATCH((CUADRO!J$5&amp;$E282),'Hoja de Trabajo para listado'!$BC$151:$CB$151,0)),0)+IFERROR(INDEX('Hoja de Trabajo para listado'!$DE$153:$DG$274,MATCH($A282,'Hoja de Trabajo para listado'!$DE$153:$DE$1048576,0),MATCH((CUADRO!J$5&amp;$E282),'Hoja de Trabajo para listado'!$DE$151:$DG$151,0)),0)+IFERROR(INDEX('Hoja de Trabajo para listado'!$CD$155:$DC$1048576,MATCH($A282,'Hoja de Trabajo para listado'!$CD$155:$CD$1048576,0),MATCH((CUADRO!J$5&amp;$E282),'Hoja de Trabajo para listado'!$CD$151:$DC$151,0)),0)</f>
        <v>0</v>
      </c>
      <c r="K282" s="255">
        <f ca="1">+IFERROR(INDEX('Hoja de Trabajo para listado'!$A$155:$Z$1048576,MATCH($A282,'Hoja de Trabajo para listado'!$A$155:$A$1048576,0),MATCH((CUADRO!K$5&amp;$E282),'Hoja de Trabajo para listado'!$A$151:$Z$151,0)),0)+IFERROR(INDEX('Hoja de Trabajo para listado'!$AB$155:$BA$1048576,MATCH($A282,'Hoja de Trabajo para listado'!$AB$155:$AB$1048576,0),MATCH((CUADRO!K$5&amp;$E282),'Hoja de Trabajo para listado'!$AB$151:$BA$151,0)),0)+IFERROR(INDEX('Hoja de Trabajo para listado'!$BC$155:$CB$1048576,MATCH($A282,'Hoja de Trabajo para listado'!$BC$155:$BC$1048576,0),MATCH((CUADRO!K$5&amp;$E282),'Hoja de Trabajo para listado'!$BC$151:$CB$151,0)),0)+IFERROR(INDEX('Hoja de Trabajo para listado'!$DE$153:$DG$274,MATCH($A282,'Hoja de Trabajo para listado'!$DE$153:$DE$1048576,0),MATCH((CUADRO!K$5&amp;$E282),'Hoja de Trabajo para listado'!$DE$151:$DG$151,0)),0)+IFERROR(INDEX('Hoja de Trabajo para listado'!$CD$155:$DC$1048576,MATCH($A282,'Hoja de Trabajo para listado'!$CD$155:$CD$1048576,0),MATCH((CUADRO!K$5&amp;$E282),'Hoja de Trabajo para listado'!$CD$151:$DC$151,0)),0)</f>
        <v>0</v>
      </c>
      <c r="L282" s="255">
        <f ca="1">+IFERROR(INDEX('Hoja de Trabajo para listado'!$A$155:$Z$1048576,MATCH($A282,'Hoja de Trabajo para listado'!$A$155:$A$1048576,0),MATCH((CUADRO!L$5&amp;$E282),'Hoja de Trabajo para listado'!$A$151:$Z$151,0)),0)+IFERROR(INDEX('Hoja de Trabajo para listado'!$AB$155:$BA$1048576,MATCH($A282,'Hoja de Trabajo para listado'!$AB$155:$AB$1048576,0),MATCH((CUADRO!L$5&amp;$E282),'Hoja de Trabajo para listado'!$AB$151:$BA$151,0)),0)+IFERROR(INDEX('Hoja de Trabajo para listado'!$BC$155:$CB$1048576,MATCH($A282,'Hoja de Trabajo para listado'!$BC$155:$BC$1048576,0),MATCH((CUADRO!L$5&amp;$E282),'Hoja de Trabajo para listado'!$BC$151:$CB$151,0)),0)+IFERROR(INDEX('Hoja de Trabajo para listado'!$DE$153:$DG$274,MATCH($A282,'Hoja de Trabajo para listado'!$DE$153:$DE$1048576,0),MATCH((CUADRO!L$5&amp;$E282),'Hoja de Trabajo para listado'!$DE$151:$DG$151,0)),0)+IFERROR(INDEX('Hoja de Trabajo para listado'!$CD$155:$DC$1048576,MATCH($A282,'Hoja de Trabajo para listado'!$CD$155:$CD$1048576,0),MATCH((CUADRO!L$5&amp;$E282),'Hoja de Trabajo para listado'!$CD$151:$DC$151,0)),0)</f>
        <v>0</v>
      </c>
      <c r="M282" s="255">
        <f ca="1">+IFERROR(INDEX('Hoja de Trabajo para listado'!$A$155:$Z$1048576,MATCH($A282,'Hoja de Trabajo para listado'!$A$155:$A$1048576,0),MATCH((CUADRO!M$5&amp;$E282),'Hoja de Trabajo para listado'!$A$151:$Z$151,0)),0)+IFERROR(INDEX('Hoja de Trabajo para listado'!$AB$155:$BA$1048576,MATCH($A282,'Hoja de Trabajo para listado'!$AB$155:$AB$1048576,0),MATCH((CUADRO!M$5&amp;$E282),'Hoja de Trabajo para listado'!$AB$151:$BA$151,0)),0)+IFERROR(INDEX('Hoja de Trabajo para listado'!$BC$155:$CB$1048576,MATCH($A282,'Hoja de Trabajo para listado'!$BC$155:$BC$1048576,0),MATCH((CUADRO!M$5&amp;$E282),'Hoja de Trabajo para listado'!$BC$151:$CB$151,0)),0)+IFERROR(INDEX('Hoja de Trabajo para listado'!$DE$153:$DG$274,MATCH($A282,'Hoja de Trabajo para listado'!$DE$153:$DE$1048576,0),MATCH((CUADRO!M$5&amp;$E282),'Hoja de Trabajo para listado'!$DE$151:$DG$151,0)),0)+IFERROR(INDEX('Hoja de Trabajo para listado'!$CD$155:$DC$1048576,MATCH($A282,'Hoja de Trabajo para listado'!$CD$155:$CD$1048576,0),MATCH((CUADRO!M$5&amp;$E282),'Hoja de Trabajo para listado'!$CD$151:$DC$151,0)),0)</f>
        <v>0</v>
      </c>
      <c r="N282" s="255">
        <f ca="1">+IFERROR(INDEX('Hoja de Trabajo para listado'!$A$155:$Z$1048576,MATCH($A282,'Hoja de Trabajo para listado'!$A$155:$A$1048576,0),MATCH((CUADRO!N$5&amp;$E282),'Hoja de Trabajo para listado'!$A$151:$Z$151,0)),0)+IFERROR(INDEX('Hoja de Trabajo para listado'!$AB$155:$BA$1048576,MATCH($A282,'Hoja de Trabajo para listado'!$AB$155:$AB$1048576,0),MATCH((CUADRO!N$5&amp;$E282),'Hoja de Trabajo para listado'!$AB$151:$BA$151,0)),0)+IFERROR(INDEX('Hoja de Trabajo para listado'!$BC$155:$CB$1048576,MATCH($A282,'Hoja de Trabajo para listado'!$BC$155:$BC$1048576,0),MATCH((CUADRO!N$5&amp;$E282),'Hoja de Trabajo para listado'!$BC$151:$CB$151,0)),0)+IFERROR(INDEX('Hoja de Trabajo para listado'!$DE$153:$DG$274,MATCH($A282,'Hoja de Trabajo para listado'!$DE$153:$DE$1048576,0),MATCH((CUADRO!N$5&amp;$E282),'Hoja de Trabajo para listado'!$DE$151:$DG$151,0)),0)+IFERROR(INDEX('Hoja de Trabajo para listado'!$CD$155:$DC$1048576,MATCH($A282,'Hoja de Trabajo para listado'!$CD$155:$CD$1048576,0),MATCH((CUADRO!N$5&amp;$E282),'Hoja de Trabajo para listado'!$CD$151:$DC$151,0)),0)</f>
        <v>0</v>
      </c>
      <c r="O282" s="255">
        <f ca="1">+IFERROR(INDEX('Hoja de Trabajo para listado'!$A$155:$Z$1048576,MATCH($A282,'Hoja de Trabajo para listado'!$A$155:$A$1048576,0),MATCH((CUADRO!O$5&amp;$E282),'Hoja de Trabajo para listado'!$A$151:$Z$151,0)),0)+IFERROR(INDEX('Hoja de Trabajo para listado'!$AB$155:$BA$1048576,MATCH($A282,'Hoja de Trabajo para listado'!$AB$155:$AB$1048576,0),MATCH((CUADRO!O$5&amp;$E282),'Hoja de Trabajo para listado'!$AB$151:$BA$151,0)),0)+IFERROR(INDEX('Hoja de Trabajo para listado'!$BC$155:$CB$1048576,MATCH($A282,'Hoja de Trabajo para listado'!$BC$155:$BC$1048576,0),MATCH((CUADRO!O$5&amp;$E282),'Hoja de Trabajo para listado'!$BC$151:$CB$151,0)),0)+IFERROR(INDEX('Hoja de Trabajo para listado'!$DE$153:$DG$274,MATCH($A282,'Hoja de Trabajo para listado'!$DE$153:$DE$1048576,0),MATCH((CUADRO!O$5&amp;$E282),'Hoja de Trabajo para listado'!$DE$151:$DG$151,0)),0)+IFERROR(INDEX('Hoja de Trabajo para listado'!$CD$155:$DC$1048576,MATCH($A282,'Hoja de Trabajo para listado'!$CD$155:$CD$1048576,0),MATCH((CUADRO!O$5&amp;$E282),'Hoja de Trabajo para listado'!$CD$151:$DC$151,0)),0)</f>
        <v>0</v>
      </c>
      <c r="P282" s="255">
        <f ca="1">+IFERROR(INDEX('Hoja de Trabajo para listado'!$A$155:$Z$1048576,MATCH($A282,'Hoja de Trabajo para listado'!$A$155:$A$1048576,0),MATCH((CUADRO!P$5&amp;$E282),'Hoja de Trabajo para listado'!$A$151:$Z$151,0)),0)+IFERROR(INDEX('Hoja de Trabajo para listado'!$AB$155:$BA$1048576,MATCH($A282,'Hoja de Trabajo para listado'!$AB$155:$AB$1048576,0),MATCH((CUADRO!P$5&amp;$E282),'Hoja de Trabajo para listado'!$AB$151:$BA$151,0)),0)+IFERROR(INDEX('Hoja de Trabajo para listado'!$BC$155:$CB$1048576,MATCH($A282,'Hoja de Trabajo para listado'!$BC$155:$BC$1048576,0),MATCH((CUADRO!P$5&amp;$E282),'Hoja de Trabajo para listado'!$BC$151:$CB$151,0)),0)+IFERROR(INDEX('Hoja de Trabajo para listado'!$DE$153:$DG$274,MATCH($A282,'Hoja de Trabajo para listado'!$DE$153:$DE$1048576,0),MATCH((CUADRO!P$5&amp;$E282),'Hoja de Trabajo para listado'!$DE$151:$DG$151,0)),0)+IFERROR(INDEX('Hoja de Trabajo para listado'!$CD$155:$DC$1048576,MATCH($A282,'Hoja de Trabajo para listado'!$CD$155:$CD$1048576,0),MATCH((CUADRO!P$5&amp;$E282),'Hoja de Trabajo para listado'!$CD$151:$DC$151,0)),0)</f>
        <v>0</v>
      </c>
      <c r="Q282" s="255">
        <f ca="1">+IFERROR(INDEX('Hoja de Trabajo para listado'!$A$155:$Z$1048576,MATCH($A282,'Hoja de Trabajo para listado'!$A$155:$A$1048576,0),MATCH((CUADRO!Q$5&amp;$E282),'Hoja de Trabajo para listado'!$A$151:$Z$151,0)),0)+IFERROR(INDEX('Hoja de Trabajo para listado'!$AB$155:$BA$1048576,MATCH($A282,'Hoja de Trabajo para listado'!$AB$155:$AB$1048576,0),MATCH((CUADRO!Q$5&amp;$E282),'Hoja de Trabajo para listado'!$AB$151:$BA$151,0)),0)+IFERROR(INDEX('Hoja de Trabajo para listado'!$BC$155:$CB$1048576,MATCH($A282,'Hoja de Trabajo para listado'!$BC$155:$BC$1048576,0),MATCH((CUADRO!Q$5&amp;$E282),'Hoja de Trabajo para listado'!$BC$151:$CB$151,0)),0)+IFERROR(INDEX('Hoja de Trabajo para listado'!$DE$153:$DG$274,MATCH($A282,'Hoja de Trabajo para listado'!$DE$153:$DE$1048576,0),MATCH((CUADRO!Q$5&amp;$E282),'Hoja de Trabajo para listado'!$DE$151:$DG$151,0)),0)+IFERROR(INDEX('Hoja de Trabajo para listado'!$CD$155:$DC$1048576,MATCH($A282,'Hoja de Trabajo para listado'!$CD$155:$CD$1048576,0),MATCH((CUADRO!Q$5&amp;$E282),'Hoja de Trabajo para listado'!$CD$151:$DC$151,0)),0)</f>
        <v>0</v>
      </c>
      <c r="R282" s="255">
        <f t="shared" ca="1" si="8"/>
        <v>0</v>
      </c>
      <c r="S282" s="255"/>
      <c r="T282" s="255">
        <f ca="1">+T283</f>
        <v>0</v>
      </c>
      <c r="U282" s="254">
        <f t="shared" si="9"/>
        <v>1</v>
      </c>
      <c r="V282" s="362" t="str">
        <f>+VLOOKUP(A282,bd_lista!$A$3:$E$590,5,FALSE)</f>
        <v>Instituciones Descentralizadas</v>
      </c>
      <c r="W282" s="361" t="str">
        <f>+V282</f>
        <v>Instituciones Descentralizadas</v>
      </c>
      <c r="X282" s="254">
        <f>+VLOOKUP(A282,[2]Sheet1!$A$13:$D$744,4,FALSE)</f>
        <v>66</v>
      </c>
      <c r="Y282" s="254" t="str">
        <f>+VLOOKUP(X282,bd_lista!$A$3:$C$590,3,FALSE)</f>
        <v>Ministerio de Planificación del Desarrollo</v>
      </c>
      <c r="Z282" s="316">
        <f>+X282</f>
        <v>66</v>
      </c>
      <c r="AA282" s="348" t="str">
        <f>+Y282</f>
        <v>Ministerio de Planificación del Desarrollo</v>
      </c>
    </row>
    <row r="283" spans="1:27" customFormat="1" ht="15" hidden="1" customHeight="1">
      <c r="A283" s="32">
        <v>210</v>
      </c>
      <c r="B283" s="307"/>
      <c r="C283" s="362" t="str">
        <f>+VLOOKUP(A283,bd_lista!$A$3:$C$590,3,FALSE)</f>
        <v>Unidad de Análisis de Políticas Sociales y Económicas</v>
      </c>
      <c r="D283" s="362"/>
      <c r="E283" s="362" t="s">
        <v>1314</v>
      </c>
      <c r="F283" s="257">
        <f ca="1">+IFERROR(INDEX('Hoja de Trabajo para listado'!$A$155:$Z$1048576,MATCH($A283,'Hoja de Trabajo para listado'!$A$155:$A$1048576,0),MATCH((CUADRO!F$5&amp;$E283),'Hoja de Trabajo para listado'!$A$151:$Z$151,0)),0)+IFERROR(INDEX('Hoja de Trabajo para listado'!$AB$155:$BA$1048576,MATCH($A283,'Hoja de Trabajo para listado'!$AB$155:$AB$1048576,0),MATCH((CUADRO!F$5&amp;$E283),'Hoja de Trabajo para listado'!$AB$151:$BA$151,0)),0)+IFERROR(INDEX('Hoja de Trabajo para listado'!$BC$155:$CB$1048576,MATCH($A283,'Hoja de Trabajo para listado'!$BC$155:$BC$1048576,0),MATCH((CUADRO!F$5&amp;$E283),'Hoja de Trabajo para listado'!$BC$151:$CB$151,0)),0)+IFERROR(INDEX('Hoja de Trabajo para listado'!$DE$153:$DG$274,MATCH($A283,'Hoja de Trabajo para listado'!$DE$153:$DE$1048576,0),MATCH((CUADRO!F$5&amp;$E283),'Hoja de Trabajo para listado'!$DE$151:$DG$151,0)),0)+IFERROR(INDEX('Hoja de Trabajo para listado'!$CD$155:$DC$1048576,MATCH($A283,'Hoja de Trabajo para listado'!$CD$155:$CD$1048576,0),MATCH((CUADRO!F$5&amp;$E283),'Hoja de Trabajo para listado'!$CD$151:$DC$151,0)),0)</f>
        <v>0</v>
      </c>
      <c r="G283" s="257">
        <f ca="1">+IFERROR(INDEX('Hoja de Trabajo para listado'!$A$155:$Z$1048576,MATCH($A283,'Hoja de Trabajo para listado'!$A$155:$A$1048576,0),MATCH((CUADRO!G$5&amp;$E283),'Hoja de Trabajo para listado'!$A$151:$Z$151,0)),0)+IFERROR(INDEX('Hoja de Trabajo para listado'!$AB$155:$BA$1048576,MATCH($A283,'Hoja de Trabajo para listado'!$AB$155:$AB$1048576,0),MATCH((CUADRO!G$5&amp;$E283),'Hoja de Trabajo para listado'!$AB$151:$BA$151,0)),0)+IFERROR(INDEX('Hoja de Trabajo para listado'!$BC$155:$CB$1048576,MATCH($A283,'Hoja de Trabajo para listado'!$BC$155:$BC$1048576,0),MATCH((CUADRO!G$5&amp;$E283),'Hoja de Trabajo para listado'!$BC$151:$CB$151,0)),0)+IFERROR(INDEX('Hoja de Trabajo para listado'!$DE$153:$DG$274,MATCH($A283,'Hoja de Trabajo para listado'!$DE$153:$DE$1048576,0),MATCH((CUADRO!G$5&amp;$E283),'Hoja de Trabajo para listado'!$DE$151:$DG$151,0)),0)+IFERROR(INDEX('Hoja de Trabajo para listado'!$CD$155:$DC$1048576,MATCH($A283,'Hoja de Trabajo para listado'!$CD$155:$CD$1048576,0),MATCH((CUADRO!G$5&amp;$E283),'Hoja de Trabajo para listado'!$CD$151:$DC$151,0)),0)</f>
        <v>0</v>
      </c>
      <c r="H283" s="257">
        <f ca="1">+IFERROR(INDEX('Hoja de Trabajo para listado'!$A$155:$Z$1048576,MATCH($A283,'Hoja de Trabajo para listado'!$A$155:$A$1048576,0),MATCH((CUADRO!H$5&amp;$E283),'Hoja de Trabajo para listado'!$A$151:$Z$151,0)),0)+IFERROR(INDEX('Hoja de Trabajo para listado'!$AB$155:$BA$1048576,MATCH($A283,'Hoja de Trabajo para listado'!$AB$155:$AB$1048576,0),MATCH((CUADRO!H$5&amp;$E283),'Hoja de Trabajo para listado'!$AB$151:$BA$151,0)),0)+IFERROR(INDEX('Hoja de Trabajo para listado'!$BC$155:$CB$1048576,MATCH($A283,'Hoja de Trabajo para listado'!$BC$155:$BC$1048576,0),MATCH((CUADRO!H$5&amp;$E283),'Hoja de Trabajo para listado'!$BC$151:$CB$151,0)),0)+IFERROR(INDEX('Hoja de Trabajo para listado'!$DE$153:$DG$274,MATCH($A283,'Hoja de Trabajo para listado'!$DE$153:$DE$1048576,0),MATCH((CUADRO!H$5&amp;$E283),'Hoja de Trabajo para listado'!$DE$151:$DG$151,0)),0)+IFERROR(INDEX('Hoja de Trabajo para listado'!$CD$155:$DC$1048576,MATCH($A283,'Hoja de Trabajo para listado'!$CD$155:$CD$1048576,0),MATCH((CUADRO!H$5&amp;$E283),'Hoja de Trabajo para listado'!$CD$151:$DC$151,0)),0)</f>
        <v>0</v>
      </c>
      <c r="I283" s="257">
        <f ca="1">+IFERROR(INDEX('Hoja de Trabajo para listado'!$A$155:$Z$1048576,MATCH($A283,'Hoja de Trabajo para listado'!$A$155:$A$1048576,0),MATCH((CUADRO!I$5&amp;$E283),'Hoja de Trabajo para listado'!$A$151:$Z$151,0)),0)+IFERROR(INDEX('Hoja de Trabajo para listado'!$AB$155:$BA$1048576,MATCH($A283,'Hoja de Trabajo para listado'!$AB$155:$AB$1048576,0),MATCH((CUADRO!I$5&amp;$E283),'Hoja de Trabajo para listado'!$AB$151:$BA$151,0)),0)+IFERROR(INDEX('Hoja de Trabajo para listado'!$BC$155:$CB$1048576,MATCH($A283,'Hoja de Trabajo para listado'!$BC$155:$BC$1048576,0),MATCH((CUADRO!I$5&amp;$E283),'Hoja de Trabajo para listado'!$BC$151:$CB$151,0)),0)+IFERROR(INDEX('Hoja de Trabajo para listado'!$DE$153:$DG$274,MATCH($A283,'Hoja de Trabajo para listado'!$DE$153:$DE$1048576,0),MATCH((CUADRO!I$5&amp;$E283),'Hoja de Trabajo para listado'!$DE$151:$DG$151,0)),0)+IFERROR(INDEX('Hoja de Trabajo para listado'!$CD$155:$DC$1048576,MATCH($A283,'Hoja de Trabajo para listado'!$CD$155:$CD$1048576,0),MATCH((CUADRO!I$5&amp;$E283),'Hoja de Trabajo para listado'!$CD$151:$DC$151,0)),0)</f>
        <v>0</v>
      </c>
      <c r="J283" s="257">
        <f ca="1">+IFERROR(INDEX('Hoja de Trabajo para listado'!$A$155:$Z$1048576,MATCH($A283,'Hoja de Trabajo para listado'!$A$155:$A$1048576,0),MATCH((CUADRO!J$5&amp;$E283),'Hoja de Trabajo para listado'!$A$151:$Z$151,0)),0)+IFERROR(INDEX('Hoja de Trabajo para listado'!$AB$155:$BA$1048576,MATCH($A283,'Hoja de Trabajo para listado'!$AB$155:$AB$1048576,0),MATCH((CUADRO!J$5&amp;$E283),'Hoja de Trabajo para listado'!$AB$151:$BA$151,0)),0)+IFERROR(INDEX('Hoja de Trabajo para listado'!$BC$155:$CB$1048576,MATCH($A283,'Hoja de Trabajo para listado'!$BC$155:$BC$1048576,0),MATCH((CUADRO!J$5&amp;$E283),'Hoja de Trabajo para listado'!$BC$151:$CB$151,0)),0)+IFERROR(INDEX('Hoja de Trabajo para listado'!$DE$153:$DG$274,MATCH($A283,'Hoja de Trabajo para listado'!$DE$153:$DE$1048576,0),MATCH((CUADRO!J$5&amp;$E283),'Hoja de Trabajo para listado'!$DE$151:$DG$151,0)),0)+IFERROR(INDEX('Hoja de Trabajo para listado'!$CD$155:$DC$1048576,MATCH($A283,'Hoja de Trabajo para listado'!$CD$155:$CD$1048576,0),MATCH((CUADRO!J$5&amp;$E283),'Hoja de Trabajo para listado'!$CD$151:$DC$151,0)),0)</f>
        <v>0</v>
      </c>
      <c r="K283" s="257">
        <f ca="1">+IFERROR(INDEX('Hoja de Trabajo para listado'!$A$155:$Z$1048576,MATCH($A283,'Hoja de Trabajo para listado'!$A$155:$A$1048576,0),MATCH((CUADRO!K$5&amp;$E283),'Hoja de Trabajo para listado'!$A$151:$Z$151,0)),0)+IFERROR(INDEX('Hoja de Trabajo para listado'!$AB$155:$BA$1048576,MATCH($A283,'Hoja de Trabajo para listado'!$AB$155:$AB$1048576,0),MATCH((CUADRO!K$5&amp;$E283),'Hoja de Trabajo para listado'!$AB$151:$BA$151,0)),0)+IFERROR(INDEX('Hoja de Trabajo para listado'!$BC$155:$CB$1048576,MATCH($A283,'Hoja de Trabajo para listado'!$BC$155:$BC$1048576,0),MATCH((CUADRO!K$5&amp;$E283),'Hoja de Trabajo para listado'!$BC$151:$CB$151,0)),0)+IFERROR(INDEX('Hoja de Trabajo para listado'!$DE$153:$DG$274,MATCH($A283,'Hoja de Trabajo para listado'!$DE$153:$DE$1048576,0),MATCH((CUADRO!K$5&amp;$E283),'Hoja de Trabajo para listado'!$DE$151:$DG$151,0)),0)+IFERROR(INDEX('Hoja de Trabajo para listado'!$CD$155:$DC$1048576,MATCH($A283,'Hoja de Trabajo para listado'!$CD$155:$CD$1048576,0),MATCH((CUADRO!K$5&amp;$E283),'Hoja de Trabajo para listado'!$CD$151:$DC$151,0)),0)</f>
        <v>0</v>
      </c>
      <c r="L283" s="257">
        <f ca="1">+IFERROR(INDEX('Hoja de Trabajo para listado'!$A$155:$Z$1048576,MATCH($A283,'Hoja de Trabajo para listado'!$A$155:$A$1048576,0),MATCH((CUADRO!L$5&amp;$E283),'Hoja de Trabajo para listado'!$A$151:$Z$151,0)),0)+IFERROR(INDEX('Hoja de Trabajo para listado'!$AB$155:$BA$1048576,MATCH($A283,'Hoja de Trabajo para listado'!$AB$155:$AB$1048576,0),MATCH((CUADRO!L$5&amp;$E283),'Hoja de Trabajo para listado'!$AB$151:$BA$151,0)),0)+IFERROR(INDEX('Hoja de Trabajo para listado'!$BC$155:$CB$1048576,MATCH($A283,'Hoja de Trabajo para listado'!$BC$155:$BC$1048576,0),MATCH((CUADRO!L$5&amp;$E283),'Hoja de Trabajo para listado'!$BC$151:$CB$151,0)),0)+IFERROR(INDEX('Hoja de Trabajo para listado'!$DE$153:$DG$274,MATCH($A283,'Hoja de Trabajo para listado'!$DE$153:$DE$1048576,0),MATCH((CUADRO!L$5&amp;$E283),'Hoja de Trabajo para listado'!$DE$151:$DG$151,0)),0)+IFERROR(INDEX('Hoja de Trabajo para listado'!$CD$155:$DC$1048576,MATCH($A283,'Hoja de Trabajo para listado'!$CD$155:$CD$1048576,0),MATCH((CUADRO!L$5&amp;$E283),'Hoja de Trabajo para listado'!$CD$151:$DC$151,0)),0)</f>
        <v>0</v>
      </c>
      <c r="M283" s="257">
        <f ca="1">+IFERROR(INDEX('Hoja de Trabajo para listado'!$A$155:$Z$1048576,MATCH($A283,'Hoja de Trabajo para listado'!$A$155:$A$1048576,0),MATCH((CUADRO!M$5&amp;$E283),'Hoja de Trabajo para listado'!$A$151:$Z$151,0)),0)+IFERROR(INDEX('Hoja de Trabajo para listado'!$AB$155:$BA$1048576,MATCH($A283,'Hoja de Trabajo para listado'!$AB$155:$AB$1048576,0),MATCH((CUADRO!M$5&amp;$E283),'Hoja de Trabajo para listado'!$AB$151:$BA$151,0)),0)+IFERROR(INDEX('Hoja de Trabajo para listado'!$BC$155:$CB$1048576,MATCH($A283,'Hoja de Trabajo para listado'!$BC$155:$BC$1048576,0),MATCH((CUADRO!M$5&amp;$E283),'Hoja de Trabajo para listado'!$BC$151:$CB$151,0)),0)+IFERROR(INDEX('Hoja de Trabajo para listado'!$DE$153:$DG$274,MATCH($A283,'Hoja de Trabajo para listado'!$DE$153:$DE$1048576,0),MATCH((CUADRO!M$5&amp;$E283),'Hoja de Trabajo para listado'!$DE$151:$DG$151,0)),0)+IFERROR(INDEX('Hoja de Trabajo para listado'!$CD$155:$DC$1048576,MATCH($A283,'Hoja de Trabajo para listado'!$CD$155:$CD$1048576,0),MATCH((CUADRO!M$5&amp;$E283),'Hoja de Trabajo para listado'!$CD$151:$DC$151,0)),0)</f>
        <v>0</v>
      </c>
      <c r="N283" s="257">
        <f ca="1">+IFERROR(INDEX('Hoja de Trabajo para listado'!$A$155:$Z$1048576,MATCH($A283,'Hoja de Trabajo para listado'!$A$155:$A$1048576,0),MATCH((CUADRO!N$5&amp;$E283),'Hoja de Trabajo para listado'!$A$151:$Z$151,0)),0)+IFERROR(INDEX('Hoja de Trabajo para listado'!$AB$155:$BA$1048576,MATCH($A283,'Hoja de Trabajo para listado'!$AB$155:$AB$1048576,0),MATCH((CUADRO!N$5&amp;$E283),'Hoja de Trabajo para listado'!$AB$151:$BA$151,0)),0)+IFERROR(INDEX('Hoja de Trabajo para listado'!$BC$155:$CB$1048576,MATCH($A283,'Hoja de Trabajo para listado'!$BC$155:$BC$1048576,0),MATCH((CUADRO!N$5&amp;$E283),'Hoja de Trabajo para listado'!$BC$151:$CB$151,0)),0)+IFERROR(INDEX('Hoja de Trabajo para listado'!$DE$153:$DG$274,MATCH($A283,'Hoja de Trabajo para listado'!$DE$153:$DE$1048576,0),MATCH((CUADRO!N$5&amp;$E283),'Hoja de Trabajo para listado'!$DE$151:$DG$151,0)),0)+IFERROR(INDEX('Hoja de Trabajo para listado'!$CD$155:$DC$1048576,MATCH($A283,'Hoja de Trabajo para listado'!$CD$155:$CD$1048576,0),MATCH((CUADRO!N$5&amp;$E283),'Hoja de Trabajo para listado'!$CD$151:$DC$151,0)),0)</f>
        <v>0</v>
      </c>
      <c r="O283" s="257">
        <f ca="1">+IFERROR(INDEX('Hoja de Trabajo para listado'!$A$155:$Z$1048576,MATCH($A283,'Hoja de Trabajo para listado'!$A$155:$A$1048576,0),MATCH((CUADRO!O$5&amp;$E283),'Hoja de Trabajo para listado'!$A$151:$Z$151,0)),0)+IFERROR(INDEX('Hoja de Trabajo para listado'!$AB$155:$BA$1048576,MATCH($A283,'Hoja de Trabajo para listado'!$AB$155:$AB$1048576,0),MATCH((CUADRO!O$5&amp;$E283),'Hoja de Trabajo para listado'!$AB$151:$BA$151,0)),0)+IFERROR(INDEX('Hoja de Trabajo para listado'!$BC$155:$CB$1048576,MATCH($A283,'Hoja de Trabajo para listado'!$BC$155:$BC$1048576,0),MATCH((CUADRO!O$5&amp;$E283),'Hoja de Trabajo para listado'!$BC$151:$CB$151,0)),0)+IFERROR(INDEX('Hoja de Trabajo para listado'!$DE$153:$DG$274,MATCH($A283,'Hoja de Trabajo para listado'!$DE$153:$DE$1048576,0),MATCH((CUADRO!O$5&amp;$E283),'Hoja de Trabajo para listado'!$DE$151:$DG$151,0)),0)+IFERROR(INDEX('Hoja de Trabajo para listado'!$CD$155:$DC$1048576,MATCH($A283,'Hoja de Trabajo para listado'!$CD$155:$CD$1048576,0),MATCH((CUADRO!O$5&amp;$E283),'Hoja de Trabajo para listado'!$CD$151:$DC$151,0)),0)</f>
        <v>0</v>
      </c>
      <c r="P283" s="257">
        <f ca="1">+IFERROR(INDEX('Hoja de Trabajo para listado'!$A$155:$Z$1048576,MATCH($A283,'Hoja de Trabajo para listado'!$A$155:$A$1048576,0),MATCH((CUADRO!P$5&amp;$E283),'Hoja de Trabajo para listado'!$A$151:$Z$151,0)),0)+IFERROR(INDEX('Hoja de Trabajo para listado'!$AB$155:$BA$1048576,MATCH($A283,'Hoja de Trabajo para listado'!$AB$155:$AB$1048576,0),MATCH((CUADRO!P$5&amp;$E283),'Hoja de Trabajo para listado'!$AB$151:$BA$151,0)),0)+IFERROR(INDEX('Hoja de Trabajo para listado'!$BC$155:$CB$1048576,MATCH($A283,'Hoja de Trabajo para listado'!$BC$155:$BC$1048576,0),MATCH((CUADRO!P$5&amp;$E283),'Hoja de Trabajo para listado'!$BC$151:$CB$151,0)),0)+IFERROR(INDEX('Hoja de Trabajo para listado'!$DE$153:$DG$274,MATCH($A283,'Hoja de Trabajo para listado'!$DE$153:$DE$1048576,0),MATCH((CUADRO!P$5&amp;$E283),'Hoja de Trabajo para listado'!$DE$151:$DG$151,0)),0)+IFERROR(INDEX('Hoja de Trabajo para listado'!$CD$155:$DC$1048576,MATCH($A283,'Hoja de Trabajo para listado'!$CD$155:$CD$1048576,0),MATCH((CUADRO!P$5&amp;$E283),'Hoja de Trabajo para listado'!$CD$151:$DC$151,0)),0)</f>
        <v>0</v>
      </c>
      <c r="Q283" s="257">
        <f ca="1">+IFERROR(INDEX('Hoja de Trabajo para listado'!$A$155:$Z$1048576,MATCH($A283,'Hoja de Trabajo para listado'!$A$155:$A$1048576,0),MATCH((CUADRO!Q$5&amp;$E283),'Hoja de Trabajo para listado'!$A$151:$Z$151,0)),0)+IFERROR(INDEX('Hoja de Trabajo para listado'!$AB$155:$BA$1048576,MATCH($A283,'Hoja de Trabajo para listado'!$AB$155:$AB$1048576,0),MATCH((CUADRO!Q$5&amp;$E283),'Hoja de Trabajo para listado'!$AB$151:$BA$151,0)),0)+IFERROR(INDEX('Hoja de Trabajo para listado'!$BC$155:$CB$1048576,MATCH($A283,'Hoja de Trabajo para listado'!$BC$155:$BC$1048576,0),MATCH((CUADRO!Q$5&amp;$E283),'Hoja de Trabajo para listado'!$BC$151:$CB$151,0)),0)+IFERROR(INDEX('Hoja de Trabajo para listado'!$DE$153:$DG$274,MATCH($A283,'Hoja de Trabajo para listado'!$DE$153:$DE$1048576,0),MATCH((CUADRO!Q$5&amp;$E283),'Hoja de Trabajo para listado'!$DE$151:$DG$151,0)),0)+IFERROR(INDEX('Hoja de Trabajo para listado'!$CD$155:$DC$1048576,MATCH($A283,'Hoja de Trabajo para listado'!$CD$155:$CD$1048576,0),MATCH((CUADRO!Q$5&amp;$E283),'Hoja de Trabajo para listado'!$CD$151:$DC$151,0)),0)</f>
        <v>0</v>
      </c>
      <c r="R283" s="257">
        <f t="shared" ca="1" si="8"/>
        <v>0</v>
      </c>
      <c r="S283" s="257">
        <f ca="1">+R282+R283</f>
        <v>0</v>
      </c>
      <c r="T283" s="257">
        <f ca="1">+S283</f>
        <v>0</v>
      </c>
      <c r="U283" s="256">
        <f t="shared" si="9"/>
        <v>2</v>
      </c>
      <c r="V283" s="362" t="str">
        <f>+VLOOKUP(A283,bd_lista!$A$3:$E$590,5,FALSE)</f>
        <v>Instituciones Descentralizadas</v>
      </c>
      <c r="W283" s="362"/>
      <c r="X283" s="254">
        <f>+VLOOKUP(A283,[2]Sheet1!$A$13:$D$744,4,FALSE)</f>
        <v>66</v>
      </c>
      <c r="Y283" s="254" t="str">
        <f>+VLOOKUP(X283,bd_lista!$A$3:$C$590,3,FALSE)</f>
        <v>Ministerio de Planificación del Desarrollo</v>
      </c>
      <c r="Z283" s="314"/>
      <c r="AA283" s="350"/>
    </row>
    <row r="284" spans="1:27" customFormat="1" ht="15" hidden="1" customHeight="1">
      <c r="A284" s="32">
        <v>192</v>
      </c>
      <c r="B284" s="306">
        <f>+A284</f>
        <v>192</v>
      </c>
      <c r="C284" s="259" t="str">
        <f>+VLOOKUP(A284,bd_lista!$A$3:$C$590,3,FALSE)</f>
        <v>Servicio al Mejoramiento de la Navegación Amazónica</v>
      </c>
      <c r="D284" s="361" t="str">
        <f>+C284</f>
        <v>Servicio al Mejoramiento de la Navegación Amazónica</v>
      </c>
      <c r="E284" s="259" t="s">
        <v>1313</v>
      </c>
      <c r="F284" s="255">
        <f ca="1">+IFERROR(INDEX('Hoja de Trabajo para listado'!$A$155:$Z$1048576,MATCH($A284,'Hoja de Trabajo para listado'!$A$155:$A$1048576,0),MATCH((CUADRO!F$5&amp;$E284),'Hoja de Trabajo para listado'!$A$151:$Z$151,0)),0)+IFERROR(INDEX('Hoja de Trabajo para listado'!$AB$155:$BA$1048576,MATCH($A284,'Hoja de Trabajo para listado'!$AB$155:$AB$1048576,0),MATCH((CUADRO!F$5&amp;$E284),'Hoja de Trabajo para listado'!$AB$151:$BA$151,0)),0)+IFERROR(INDEX('Hoja de Trabajo para listado'!$BC$155:$CB$1048576,MATCH($A284,'Hoja de Trabajo para listado'!$BC$155:$BC$1048576,0),MATCH((CUADRO!F$5&amp;$E284),'Hoja de Trabajo para listado'!$BC$151:$CB$151,0)),0)+IFERROR(INDEX('Hoja de Trabajo para listado'!$DE$153:$DG$274,MATCH($A284,'Hoja de Trabajo para listado'!$DE$153:$DE$1048576,0),MATCH((CUADRO!F$5&amp;$E284),'Hoja de Trabajo para listado'!$DE$151:$DG$151,0)),0)+IFERROR(INDEX('Hoja de Trabajo para listado'!$CD$155:$DC$1048576,MATCH($A284,'Hoja de Trabajo para listado'!$CD$155:$CD$1048576,0),MATCH((CUADRO!F$5&amp;$E284),'Hoja de Trabajo para listado'!$CD$151:$DC$151,0)),0)</f>
        <v>0</v>
      </c>
      <c r="G284" s="255">
        <f ca="1">+IFERROR(INDEX('Hoja de Trabajo para listado'!$A$155:$Z$1048576,MATCH($A284,'Hoja de Trabajo para listado'!$A$155:$A$1048576,0),MATCH((CUADRO!G$5&amp;$E284),'Hoja de Trabajo para listado'!$A$151:$Z$151,0)),0)+IFERROR(INDEX('Hoja de Trabajo para listado'!$AB$155:$BA$1048576,MATCH($A284,'Hoja de Trabajo para listado'!$AB$155:$AB$1048576,0),MATCH((CUADRO!G$5&amp;$E284),'Hoja de Trabajo para listado'!$AB$151:$BA$151,0)),0)+IFERROR(INDEX('Hoja de Trabajo para listado'!$BC$155:$CB$1048576,MATCH($A284,'Hoja de Trabajo para listado'!$BC$155:$BC$1048576,0),MATCH((CUADRO!G$5&amp;$E284),'Hoja de Trabajo para listado'!$BC$151:$CB$151,0)),0)+IFERROR(INDEX('Hoja de Trabajo para listado'!$DE$153:$DG$274,MATCH($A284,'Hoja de Trabajo para listado'!$DE$153:$DE$1048576,0),MATCH((CUADRO!G$5&amp;$E284),'Hoja de Trabajo para listado'!$DE$151:$DG$151,0)),0)+IFERROR(INDEX('Hoja de Trabajo para listado'!$CD$155:$DC$1048576,MATCH($A284,'Hoja de Trabajo para listado'!$CD$155:$CD$1048576,0),MATCH((CUADRO!G$5&amp;$E284),'Hoja de Trabajo para listado'!$CD$151:$DC$151,0)),0)</f>
        <v>0</v>
      </c>
      <c r="H284" s="255">
        <f ca="1">+IFERROR(INDEX('Hoja de Trabajo para listado'!$A$155:$Z$1048576,MATCH($A284,'Hoja de Trabajo para listado'!$A$155:$A$1048576,0),MATCH((CUADRO!H$5&amp;$E284),'Hoja de Trabajo para listado'!$A$151:$Z$151,0)),0)+IFERROR(INDEX('Hoja de Trabajo para listado'!$AB$155:$BA$1048576,MATCH($A284,'Hoja de Trabajo para listado'!$AB$155:$AB$1048576,0),MATCH((CUADRO!H$5&amp;$E284),'Hoja de Trabajo para listado'!$AB$151:$BA$151,0)),0)+IFERROR(INDEX('Hoja de Trabajo para listado'!$BC$155:$CB$1048576,MATCH($A284,'Hoja de Trabajo para listado'!$BC$155:$BC$1048576,0),MATCH((CUADRO!H$5&amp;$E284),'Hoja de Trabajo para listado'!$BC$151:$CB$151,0)),0)+IFERROR(INDEX('Hoja de Trabajo para listado'!$DE$153:$DG$274,MATCH($A284,'Hoja de Trabajo para listado'!$DE$153:$DE$1048576,0),MATCH((CUADRO!H$5&amp;$E284),'Hoja de Trabajo para listado'!$DE$151:$DG$151,0)),0)+IFERROR(INDEX('Hoja de Trabajo para listado'!$CD$155:$DC$1048576,MATCH($A284,'Hoja de Trabajo para listado'!$CD$155:$CD$1048576,0),MATCH((CUADRO!H$5&amp;$E284),'Hoja de Trabajo para listado'!$CD$151:$DC$151,0)),0)</f>
        <v>0</v>
      </c>
      <c r="I284" s="255">
        <f ca="1">+IFERROR(INDEX('Hoja de Trabajo para listado'!$A$155:$Z$1048576,MATCH($A284,'Hoja de Trabajo para listado'!$A$155:$A$1048576,0),MATCH((CUADRO!I$5&amp;$E284),'Hoja de Trabajo para listado'!$A$151:$Z$151,0)),0)+IFERROR(INDEX('Hoja de Trabajo para listado'!$AB$155:$BA$1048576,MATCH($A284,'Hoja de Trabajo para listado'!$AB$155:$AB$1048576,0),MATCH((CUADRO!I$5&amp;$E284),'Hoja de Trabajo para listado'!$AB$151:$BA$151,0)),0)+IFERROR(INDEX('Hoja de Trabajo para listado'!$BC$155:$CB$1048576,MATCH($A284,'Hoja de Trabajo para listado'!$BC$155:$BC$1048576,0),MATCH((CUADRO!I$5&amp;$E284),'Hoja de Trabajo para listado'!$BC$151:$CB$151,0)),0)+IFERROR(INDEX('Hoja de Trabajo para listado'!$DE$153:$DG$274,MATCH($A284,'Hoja de Trabajo para listado'!$DE$153:$DE$1048576,0),MATCH((CUADRO!I$5&amp;$E284),'Hoja de Trabajo para listado'!$DE$151:$DG$151,0)),0)+IFERROR(INDEX('Hoja de Trabajo para listado'!$CD$155:$DC$1048576,MATCH($A284,'Hoja de Trabajo para listado'!$CD$155:$CD$1048576,0),MATCH((CUADRO!I$5&amp;$E284),'Hoja de Trabajo para listado'!$CD$151:$DC$151,0)),0)</f>
        <v>0</v>
      </c>
      <c r="J284" s="255">
        <f ca="1">+IFERROR(INDEX('Hoja de Trabajo para listado'!$A$155:$Z$1048576,MATCH($A284,'Hoja de Trabajo para listado'!$A$155:$A$1048576,0),MATCH((CUADRO!J$5&amp;$E284),'Hoja de Trabajo para listado'!$A$151:$Z$151,0)),0)+IFERROR(INDEX('Hoja de Trabajo para listado'!$AB$155:$BA$1048576,MATCH($A284,'Hoja de Trabajo para listado'!$AB$155:$AB$1048576,0),MATCH((CUADRO!J$5&amp;$E284),'Hoja de Trabajo para listado'!$AB$151:$BA$151,0)),0)+IFERROR(INDEX('Hoja de Trabajo para listado'!$BC$155:$CB$1048576,MATCH($A284,'Hoja de Trabajo para listado'!$BC$155:$BC$1048576,0),MATCH((CUADRO!J$5&amp;$E284),'Hoja de Trabajo para listado'!$BC$151:$CB$151,0)),0)+IFERROR(INDEX('Hoja de Trabajo para listado'!$DE$153:$DG$274,MATCH($A284,'Hoja de Trabajo para listado'!$DE$153:$DE$1048576,0),MATCH((CUADRO!J$5&amp;$E284),'Hoja de Trabajo para listado'!$DE$151:$DG$151,0)),0)+IFERROR(INDEX('Hoja de Trabajo para listado'!$CD$155:$DC$1048576,MATCH($A284,'Hoja de Trabajo para listado'!$CD$155:$CD$1048576,0),MATCH((CUADRO!J$5&amp;$E284),'Hoja de Trabajo para listado'!$CD$151:$DC$151,0)),0)</f>
        <v>0</v>
      </c>
      <c r="K284" s="255">
        <f ca="1">+IFERROR(INDEX('Hoja de Trabajo para listado'!$A$155:$Z$1048576,MATCH($A284,'Hoja de Trabajo para listado'!$A$155:$A$1048576,0),MATCH((CUADRO!K$5&amp;$E284),'Hoja de Trabajo para listado'!$A$151:$Z$151,0)),0)+IFERROR(INDEX('Hoja de Trabajo para listado'!$AB$155:$BA$1048576,MATCH($A284,'Hoja de Trabajo para listado'!$AB$155:$AB$1048576,0),MATCH((CUADRO!K$5&amp;$E284),'Hoja de Trabajo para listado'!$AB$151:$BA$151,0)),0)+IFERROR(INDEX('Hoja de Trabajo para listado'!$BC$155:$CB$1048576,MATCH($A284,'Hoja de Trabajo para listado'!$BC$155:$BC$1048576,0),MATCH((CUADRO!K$5&amp;$E284),'Hoja de Trabajo para listado'!$BC$151:$CB$151,0)),0)+IFERROR(INDEX('Hoja de Trabajo para listado'!$DE$153:$DG$274,MATCH($A284,'Hoja de Trabajo para listado'!$DE$153:$DE$1048576,0),MATCH((CUADRO!K$5&amp;$E284),'Hoja de Trabajo para listado'!$DE$151:$DG$151,0)),0)+IFERROR(INDEX('Hoja de Trabajo para listado'!$CD$155:$DC$1048576,MATCH($A284,'Hoja de Trabajo para listado'!$CD$155:$CD$1048576,0),MATCH((CUADRO!K$5&amp;$E284),'Hoja de Trabajo para listado'!$CD$151:$DC$151,0)),0)</f>
        <v>0</v>
      </c>
      <c r="L284" s="255">
        <f ca="1">+IFERROR(INDEX('Hoja de Trabajo para listado'!$A$155:$Z$1048576,MATCH($A284,'Hoja de Trabajo para listado'!$A$155:$A$1048576,0),MATCH((CUADRO!L$5&amp;$E284),'Hoja de Trabajo para listado'!$A$151:$Z$151,0)),0)+IFERROR(INDEX('Hoja de Trabajo para listado'!$AB$155:$BA$1048576,MATCH($A284,'Hoja de Trabajo para listado'!$AB$155:$AB$1048576,0),MATCH((CUADRO!L$5&amp;$E284),'Hoja de Trabajo para listado'!$AB$151:$BA$151,0)),0)+IFERROR(INDEX('Hoja de Trabajo para listado'!$BC$155:$CB$1048576,MATCH($A284,'Hoja de Trabajo para listado'!$BC$155:$BC$1048576,0),MATCH((CUADRO!L$5&amp;$E284),'Hoja de Trabajo para listado'!$BC$151:$CB$151,0)),0)+IFERROR(INDEX('Hoja de Trabajo para listado'!$DE$153:$DG$274,MATCH($A284,'Hoja de Trabajo para listado'!$DE$153:$DE$1048576,0),MATCH((CUADRO!L$5&amp;$E284),'Hoja de Trabajo para listado'!$DE$151:$DG$151,0)),0)+IFERROR(INDEX('Hoja de Trabajo para listado'!$CD$155:$DC$1048576,MATCH($A284,'Hoja de Trabajo para listado'!$CD$155:$CD$1048576,0),MATCH((CUADRO!L$5&amp;$E284),'Hoja de Trabajo para listado'!$CD$151:$DC$151,0)),0)</f>
        <v>0</v>
      </c>
      <c r="M284" s="255">
        <f ca="1">+IFERROR(INDEX('Hoja de Trabajo para listado'!$A$155:$Z$1048576,MATCH($A284,'Hoja de Trabajo para listado'!$A$155:$A$1048576,0),MATCH((CUADRO!M$5&amp;$E284),'Hoja de Trabajo para listado'!$A$151:$Z$151,0)),0)+IFERROR(INDEX('Hoja de Trabajo para listado'!$AB$155:$BA$1048576,MATCH($A284,'Hoja de Trabajo para listado'!$AB$155:$AB$1048576,0),MATCH((CUADRO!M$5&amp;$E284),'Hoja de Trabajo para listado'!$AB$151:$BA$151,0)),0)+IFERROR(INDEX('Hoja de Trabajo para listado'!$BC$155:$CB$1048576,MATCH($A284,'Hoja de Trabajo para listado'!$BC$155:$BC$1048576,0),MATCH((CUADRO!M$5&amp;$E284),'Hoja de Trabajo para listado'!$BC$151:$CB$151,0)),0)+IFERROR(INDEX('Hoja de Trabajo para listado'!$DE$153:$DG$274,MATCH($A284,'Hoja de Trabajo para listado'!$DE$153:$DE$1048576,0),MATCH((CUADRO!M$5&amp;$E284),'Hoja de Trabajo para listado'!$DE$151:$DG$151,0)),0)+IFERROR(INDEX('Hoja de Trabajo para listado'!$CD$155:$DC$1048576,MATCH($A284,'Hoja de Trabajo para listado'!$CD$155:$CD$1048576,0),MATCH((CUADRO!M$5&amp;$E284),'Hoja de Trabajo para listado'!$CD$151:$DC$151,0)),0)</f>
        <v>0</v>
      </c>
      <c r="N284" s="255">
        <f ca="1">+IFERROR(INDEX('Hoja de Trabajo para listado'!$A$155:$Z$1048576,MATCH($A284,'Hoja de Trabajo para listado'!$A$155:$A$1048576,0),MATCH((CUADRO!N$5&amp;$E284),'Hoja de Trabajo para listado'!$A$151:$Z$151,0)),0)+IFERROR(INDEX('Hoja de Trabajo para listado'!$AB$155:$BA$1048576,MATCH($A284,'Hoja de Trabajo para listado'!$AB$155:$AB$1048576,0),MATCH((CUADRO!N$5&amp;$E284),'Hoja de Trabajo para listado'!$AB$151:$BA$151,0)),0)+IFERROR(INDEX('Hoja de Trabajo para listado'!$BC$155:$CB$1048576,MATCH($A284,'Hoja de Trabajo para listado'!$BC$155:$BC$1048576,0),MATCH((CUADRO!N$5&amp;$E284),'Hoja de Trabajo para listado'!$BC$151:$CB$151,0)),0)+IFERROR(INDEX('Hoja de Trabajo para listado'!$DE$153:$DG$274,MATCH($A284,'Hoja de Trabajo para listado'!$DE$153:$DE$1048576,0),MATCH((CUADRO!N$5&amp;$E284),'Hoja de Trabajo para listado'!$DE$151:$DG$151,0)),0)+IFERROR(INDEX('Hoja de Trabajo para listado'!$CD$155:$DC$1048576,MATCH($A284,'Hoja de Trabajo para listado'!$CD$155:$CD$1048576,0),MATCH((CUADRO!N$5&amp;$E284),'Hoja de Trabajo para listado'!$CD$151:$DC$151,0)),0)</f>
        <v>0</v>
      </c>
      <c r="O284" s="255">
        <f ca="1">+IFERROR(INDEX('Hoja de Trabajo para listado'!$A$155:$Z$1048576,MATCH($A284,'Hoja de Trabajo para listado'!$A$155:$A$1048576,0),MATCH((CUADRO!O$5&amp;$E284),'Hoja de Trabajo para listado'!$A$151:$Z$151,0)),0)+IFERROR(INDEX('Hoja de Trabajo para listado'!$AB$155:$BA$1048576,MATCH($A284,'Hoja de Trabajo para listado'!$AB$155:$AB$1048576,0),MATCH((CUADRO!O$5&amp;$E284),'Hoja de Trabajo para listado'!$AB$151:$BA$151,0)),0)+IFERROR(INDEX('Hoja de Trabajo para listado'!$BC$155:$CB$1048576,MATCH($A284,'Hoja de Trabajo para listado'!$BC$155:$BC$1048576,0),MATCH((CUADRO!O$5&amp;$E284),'Hoja de Trabajo para listado'!$BC$151:$CB$151,0)),0)+IFERROR(INDEX('Hoja de Trabajo para listado'!$DE$153:$DG$274,MATCH($A284,'Hoja de Trabajo para listado'!$DE$153:$DE$1048576,0),MATCH((CUADRO!O$5&amp;$E284),'Hoja de Trabajo para listado'!$DE$151:$DG$151,0)),0)+IFERROR(INDEX('Hoja de Trabajo para listado'!$CD$155:$DC$1048576,MATCH($A284,'Hoja de Trabajo para listado'!$CD$155:$CD$1048576,0),MATCH((CUADRO!O$5&amp;$E284),'Hoja de Trabajo para listado'!$CD$151:$DC$151,0)),0)</f>
        <v>0</v>
      </c>
      <c r="P284" s="255">
        <f ca="1">+IFERROR(INDEX('Hoja de Trabajo para listado'!$A$155:$Z$1048576,MATCH($A284,'Hoja de Trabajo para listado'!$A$155:$A$1048576,0),MATCH((CUADRO!P$5&amp;$E284),'Hoja de Trabajo para listado'!$A$151:$Z$151,0)),0)+IFERROR(INDEX('Hoja de Trabajo para listado'!$AB$155:$BA$1048576,MATCH($A284,'Hoja de Trabajo para listado'!$AB$155:$AB$1048576,0),MATCH((CUADRO!P$5&amp;$E284),'Hoja de Trabajo para listado'!$AB$151:$BA$151,0)),0)+IFERROR(INDEX('Hoja de Trabajo para listado'!$BC$155:$CB$1048576,MATCH($A284,'Hoja de Trabajo para listado'!$BC$155:$BC$1048576,0),MATCH((CUADRO!P$5&amp;$E284),'Hoja de Trabajo para listado'!$BC$151:$CB$151,0)),0)+IFERROR(INDEX('Hoja de Trabajo para listado'!$DE$153:$DG$274,MATCH($A284,'Hoja de Trabajo para listado'!$DE$153:$DE$1048576,0),MATCH((CUADRO!P$5&amp;$E284),'Hoja de Trabajo para listado'!$DE$151:$DG$151,0)),0)+IFERROR(INDEX('Hoja de Trabajo para listado'!$CD$155:$DC$1048576,MATCH($A284,'Hoja de Trabajo para listado'!$CD$155:$CD$1048576,0),MATCH((CUADRO!P$5&amp;$E284),'Hoja de Trabajo para listado'!$CD$151:$DC$151,0)),0)</f>
        <v>0</v>
      </c>
      <c r="Q284" s="255">
        <f ca="1">+IFERROR(INDEX('Hoja de Trabajo para listado'!$A$155:$Z$1048576,MATCH($A284,'Hoja de Trabajo para listado'!$A$155:$A$1048576,0),MATCH((CUADRO!Q$5&amp;$E284),'Hoja de Trabajo para listado'!$A$151:$Z$151,0)),0)+IFERROR(INDEX('Hoja de Trabajo para listado'!$AB$155:$BA$1048576,MATCH($A284,'Hoja de Trabajo para listado'!$AB$155:$AB$1048576,0),MATCH((CUADRO!Q$5&amp;$E284),'Hoja de Trabajo para listado'!$AB$151:$BA$151,0)),0)+IFERROR(INDEX('Hoja de Trabajo para listado'!$BC$155:$CB$1048576,MATCH($A284,'Hoja de Trabajo para listado'!$BC$155:$BC$1048576,0),MATCH((CUADRO!Q$5&amp;$E284),'Hoja de Trabajo para listado'!$BC$151:$CB$151,0)),0)+IFERROR(INDEX('Hoja de Trabajo para listado'!$DE$153:$DG$274,MATCH($A284,'Hoja de Trabajo para listado'!$DE$153:$DE$1048576,0),MATCH((CUADRO!Q$5&amp;$E284),'Hoja de Trabajo para listado'!$DE$151:$DG$151,0)),0)+IFERROR(INDEX('Hoja de Trabajo para listado'!$CD$155:$DC$1048576,MATCH($A284,'Hoja de Trabajo para listado'!$CD$155:$CD$1048576,0),MATCH((CUADRO!Q$5&amp;$E284),'Hoja de Trabajo para listado'!$CD$151:$DC$151,0)),0)</f>
        <v>0</v>
      </c>
      <c r="R284" s="255">
        <f t="shared" ca="1" si="8"/>
        <v>0</v>
      </c>
      <c r="S284" s="255"/>
      <c r="T284" s="255">
        <f ca="1">+T285</f>
        <v>0</v>
      </c>
      <c r="U284" s="254">
        <f t="shared" si="9"/>
        <v>1</v>
      </c>
      <c r="V284" s="362" t="str">
        <f>+VLOOKUP(A284,bd_lista!$A$3:$E$590,5,FALSE)</f>
        <v>Instituciones Descentralizadas</v>
      </c>
      <c r="W284" s="361" t="str">
        <f>+V284</f>
        <v>Instituciones Descentralizadas</v>
      </c>
      <c r="X284" s="254">
        <f>+VLOOKUP(A284,[2]Sheet1!$A$13:$D$744,4,FALSE)</f>
        <v>81</v>
      </c>
      <c r="Y284" s="254" t="str">
        <f>+VLOOKUP(X284,bd_lista!$A$3:$C$590,3,FALSE)</f>
        <v>Ministerio de Obras Públicas, Servicios y Vivienda</v>
      </c>
      <c r="Z284" s="316">
        <f>+X284</f>
        <v>81</v>
      </c>
      <c r="AA284" s="348" t="str">
        <f>+Y284</f>
        <v>Ministerio de Obras Públicas, Servicios y Vivienda</v>
      </c>
    </row>
    <row r="285" spans="1:27" customFormat="1" ht="15" hidden="1" customHeight="1">
      <c r="A285" s="32">
        <v>192</v>
      </c>
      <c r="B285" s="307"/>
      <c r="C285" s="362" t="str">
        <f>+VLOOKUP(A285,bd_lista!$A$3:$C$590,3,FALSE)</f>
        <v>Servicio al Mejoramiento de la Navegación Amazónica</v>
      </c>
      <c r="D285" s="362"/>
      <c r="E285" s="259" t="s">
        <v>1314</v>
      </c>
      <c r="F285" s="255">
        <f ca="1">+IFERROR(INDEX('Hoja de Trabajo para listado'!$A$155:$Z$1048576,MATCH($A285,'Hoja de Trabajo para listado'!$A$155:$A$1048576,0),MATCH((CUADRO!F$5&amp;$E285),'Hoja de Trabajo para listado'!$A$151:$Z$151,0)),0)+IFERROR(INDEX('Hoja de Trabajo para listado'!$AB$155:$BA$1048576,MATCH($A285,'Hoja de Trabajo para listado'!$AB$155:$AB$1048576,0),MATCH((CUADRO!F$5&amp;$E285),'Hoja de Trabajo para listado'!$AB$151:$BA$151,0)),0)+IFERROR(INDEX('Hoja de Trabajo para listado'!$BC$155:$CB$1048576,MATCH($A285,'Hoja de Trabajo para listado'!$BC$155:$BC$1048576,0),MATCH((CUADRO!F$5&amp;$E285),'Hoja de Trabajo para listado'!$BC$151:$CB$151,0)),0)+IFERROR(INDEX('Hoja de Trabajo para listado'!$DE$153:$DG$274,MATCH($A285,'Hoja de Trabajo para listado'!$DE$153:$DE$1048576,0),MATCH((CUADRO!F$5&amp;$E285),'Hoja de Trabajo para listado'!$DE$151:$DG$151,0)),0)+IFERROR(INDEX('Hoja de Trabajo para listado'!$CD$155:$DC$1048576,MATCH($A285,'Hoja de Trabajo para listado'!$CD$155:$CD$1048576,0),MATCH((CUADRO!F$5&amp;$E285),'Hoja de Trabajo para listado'!$CD$151:$DC$151,0)),0)</f>
        <v>0</v>
      </c>
      <c r="G285" s="255">
        <f ca="1">+IFERROR(INDEX('Hoja de Trabajo para listado'!$A$155:$Z$1048576,MATCH($A285,'Hoja de Trabajo para listado'!$A$155:$A$1048576,0),MATCH((CUADRO!G$5&amp;$E285),'Hoja de Trabajo para listado'!$A$151:$Z$151,0)),0)+IFERROR(INDEX('Hoja de Trabajo para listado'!$AB$155:$BA$1048576,MATCH($A285,'Hoja de Trabajo para listado'!$AB$155:$AB$1048576,0),MATCH((CUADRO!G$5&amp;$E285),'Hoja de Trabajo para listado'!$AB$151:$BA$151,0)),0)+IFERROR(INDEX('Hoja de Trabajo para listado'!$BC$155:$CB$1048576,MATCH($A285,'Hoja de Trabajo para listado'!$BC$155:$BC$1048576,0),MATCH((CUADRO!G$5&amp;$E285),'Hoja de Trabajo para listado'!$BC$151:$CB$151,0)),0)+IFERROR(INDEX('Hoja de Trabajo para listado'!$DE$153:$DG$274,MATCH($A285,'Hoja de Trabajo para listado'!$DE$153:$DE$1048576,0),MATCH((CUADRO!G$5&amp;$E285),'Hoja de Trabajo para listado'!$DE$151:$DG$151,0)),0)+IFERROR(INDEX('Hoja de Trabajo para listado'!$CD$155:$DC$1048576,MATCH($A285,'Hoja de Trabajo para listado'!$CD$155:$CD$1048576,0),MATCH((CUADRO!G$5&amp;$E285),'Hoja de Trabajo para listado'!$CD$151:$DC$151,0)),0)</f>
        <v>0</v>
      </c>
      <c r="H285" s="255">
        <f ca="1">+IFERROR(INDEX('Hoja de Trabajo para listado'!$A$155:$Z$1048576,MATCH($A285,'Hoja de Trabajo para listado'!$A$155:$A$1048576,0),MATCH((CUADRO!H$5&amp;$E285),'Hoja de Trabajo para listado'!$A$151:$Z$151,0)),0)+IFERROR(INDEX('Hoja de Trabajo para listado'!$AB$155:$BA$1048576,MATCH($A285,'Hoja de Trabajo para listado'!$AB$155:$AB$1048576,0),MATCH((CUADRO!H$5&amp;$E285),'Hoja de Trabajo para listado'!$AB$151:$BA$151,0)),0)+IFERROR(INDEX('Hoja de Trabajo para listado'!$BC$155:$CB$1048576,MATCH($A285,'Hoja de Trabajo para listado'!$BC$155:$BC$1048576,0),MATCH((CUADRO!H$5&amp;$E285),'Hoja de Trabajo para listado'!$BC$151:$CB$151,0)),0)+IFERROR(INDEX('Hoja de Trabajo para listado'!$DE$153:$DG$274,MATCH($A285,'Hoja de Trabajo para listado'!$DE$153:$DE$1048576,0),MATCH((CUADRO!H$5&amp;$E285),'Hoja de Trabajo para listado'!$DE$151:$DG$151,0)),0)+IFERROR(INDEX('Hoja de Trabajo para listado'!$CD$155:$DC$1048576,MATCH($A285,'Hoja de Trabajo para listado'!$CD$155:$CD$1048576,0),MATCH((CUADRO!H$5&amp;$E285),'Hoja de Trabajo para listado'!$CD$151:$DC$151,0)),0)</f>
        <v>0</v>
      </c>
      <c r="I285" s="255">
        <f ca="1">+IFERROR(INDEX('Hoja de Trabajo para listado'!$A$155:$Z$1048576,MATCH($A285,'Hoja de Trabajo para listado'!$A$155:$A$1048576,0),MATCH((CUADRO!I$5&amp;$E285),'Hoja de Trabajo para listado'!$A$151:$Z$151,0)),0)+IFERROR(INDEX('Hoja de Trabajo para listado'!$AB$155:$BA$1048576,MATCH($A285,'Hoja de Trabajo para listado'!$AB$155:$AB$1048576,0),MATCH((CUADRO!I$5&amp;$E285),'Hoja de Trabajo para listado'!$AB$151:$BA$151,0)),0)+IFERROR(INDEX('Hoja de Trabajo para listado'!$BC$155:$CB$1048576,MATCH($A285,'Hoja de Trabajo para listado'!$BC$155:$BC$1048576,0),MATCH((CUADRO!I$5&amp;$E285),'Hoja de Trabajo para listado'!$BC$151:$CB$151,0)),0)+IFERROR(INDEX('Hoja de Trabajo para listado'!$DE$153:$DG$274,MATCH($A285,'Hoja de Trabajo para listado'!$DE$153:$DE$1048576,0),MATCH((CUADRO!I$5&amp;$E285),'Hoja de Trabajo para listado'!$DE$151:$DG$151,0)),0)+IFERROR(INDEX('Hoja de Trabajo para listado'!$CD$155:$DC$1048576,MATCH($A285,'Hoja de Trabajo para listado'!$CD$155:$CD$1048576,0),MATCH((CUADRO!I$5&amp;$E285),'Hoja de Trabajo para listado'!$CD$151:$DC$151,0)),0)</f>
        <v>0</v>
      </c>
      <c r="J285" s="255">
        <f ca="1">+IFERROR(INDEX('Hoja de Trabajo para listado'!$A$155:$Z$1048576,MATCH($A285,'Hoja de Trabajo para listado'!$A$155:$A$1048576,0),MATCH((CUADRO!J$5&amp;$E285),'Hoja de Trabajo para listado'!$A$151:$Z$151,0)),0)+IFERROR(INDEX('Hoja de Trabajo para listado'!$AB$155:$BA$1048576,MATCH($A285,'Hoja de Trabajo para listado'!$AB$155:$AB$1048576,0),MATCH((CUADRO!J$5&amp;$E285),'Hoja de Trabajo para listado'!$AB$151:$BA$151,0)),0)+IFERROR(INDEX('Hoja de Trabajo para listado'!$BC$155:$CB$1048576,MATCH($A285,'Hoja de Trabajo para listado'!$BC$155:$BC$1048576,0),MATCH((CUADRO!J$5&amp;$E285),'Hoja de Trabajo para listado'!$BC$151:$CB$151,0)),0)+IFERROR(INDEX('Hoja de Trabajo para listado'!$DE$153:$DG$274,MATCH($A285,'Hoja de Trabajo para listado'!$DE$153:$DE$1048576,0),MATCH((CUADRO!J$5&amp;$E285),'Hoja de Trabajo para listado'!$DE$151:$DG$151,0)),0)+IFERROR(INDEX('Hoja de Trabajo para listado'!$CD$155:$DC$1048576,MATCH($A285,'Hoja de Trabajo para listado'!$CD$155:$CD$1048576,0),MATCH((CUADRO!J$5&amp;$E285),'Hoja de Trabajo para listado'!$CD$151:$DC$151,0)),0)</f>
        <v>0</v>
      </c>
      <c r="K285" s="255">
        <f ca="1">+IFERROR(INDEX('Hoja de Trabajo para listado'!$A$155:$Z$1048576,MATCH($A285,'Hoja de Trabajo para listado'!$A$155:$A$1048576,0),MATCH((CUADRO!K$5&amp;$E285),'Hoja de Trabajo para listado'!$A$151:$Z$151,0)),0)+IFERROR(INDEX('Hoja de Trabajo para listado'!$AB$155:$BA$1048576,MATCH($A285,'Hoja de Trabajo para listado'!$AB$155:$AB$1048576,0),MATCH((CUADRO!K$5&amp;$E285),'Hoja de Trabajo para listado'!$AB$151:$BA$151,0)),0)+IFERROR(INDEX('Hoja de Trabajo para listado'!$BC$155:$CB$1048576,MATCH($A285,'Hoja de Trabajo para listado'!$BC$155:$BC$1048576,0),MATCH((CUADRO!K$5&amp;$E285),'Hoja de Trabajo para listado'!$BC$151:$CB$151,0)),0)+IFERROR(INDEX('Hoja de Trabajo para listado'!$DE$153:$DG$274,MATCH($A285,'Hoja de Trabajo para listado'!$DE$153:$DE$1048576,0),MATCH((CUADRO!K$5&amp;$E285),'Hoja de Trabajo para listado'!$DE$151:$DG$151,0)),0)+IFERROR(INDEX('Hoja de Trabajo para listado'!$CD$155:$DC$1048576,MATCH($A285,'Hoja de Trabajo para listado'!$CD$155:$CD$1048576,0),MATCH((CUADRO!K$5&amp;$E285),'Hoja de Trabajo para listado'!$CD$151:$DC$151,0)),0)</f>
        <v>0</v>
      </c>
      <c r="L285" s="255">
        <f ca="1">+IFERROR(INDEX('Hoja de Trabajo para listado'!$A$155:$Z$1048576,MATCH($A285,'Hoja de Trabajo para listado'!$A$155:$A$1048576,0),MATCH((CUADRO!L$5&amp;$E285),'Hoja de Trabajo para listado'!$A$151:$Z$151,0)),0)+IFERROR(INDEX('Hoja de Trabajo para listado'!$AB$155:$BA$1048576,MATCH($A285,'Hoja de Trabajo para listado'!$AB$155:$AB$1048576,0),MATCH((CUADRO!L$5&amp;$E285),'Hoja de Trabajo para listado'!$AB$151:$BA$151,0)),0)+IFERROR(INDEX('Hoja de Trabajo para listado'!$BC$155:$CB$1048576,MATCH($A285,'Hoja de Trabajo para listado'!$BC$155:$BC$1048576,0),MATCH((CUADRO!L$5&amp;$E285),'Hoja de Trabajo para listado'!$BC$151:$CB$151,0)),0)+IFERROR(INDEX('Hoja de Trabajo para listado'!$DE$153:$DG$274,MATCH($A285,'Hoja de Trabajo para listado'!$DE$153:$DE$1048576,0),MATCH((CUADRO!L$5&amp;$E285),'Hoja de Trabajo para listado'!$DE$151:$DG$151,0)),0)+IFERROR(INDEX('Hoja de Trabajo para listado'!$CD$155:$DC$1048576,MATCH($A285,'Hoja de Trabajo para listado'!$CD$155:$CD$1048576,0),MATCH((CUADRO!L$5&amp;$E285),'Hoja de Trabajo para listado'!$CD$151:$DC$151,0)),0)</f>
        <v>0</v>
      </c>
      <c r="M285" s="255">
        <f ca="1">+IFERROR(INDEX('Hoja de Trabajo para listado'!$A$155:$Z$1048576,MATCH($A285,'Hoja de Trabajo para listado'!$A$155:$A$1048576,0),MATCH((CUADRO!M$5&amp;$E285),'Hoja de Trabajo para listado'!$A$151:$Z$151,0)),0)+IFERROR(INDEX('Hoja de Trabajo para listado'!$AB$155:$BA$1048576,MATCH($A285,'Hoja de Trabajo para listado'!$AB$155:$AB$1048576,0),MATCH((CUADRO!M$5&amp;$E285),'Hoja de Trabajo para listado'!$AB$151:$BA$151,0)),0)+IFERROR(INDEX('Hoja de Trabajo para listado'!$BC$155:$CB$1048576,MATCH($A285,'Hoja de Trabajo para listado'!$BC$155:$BC$1048576,0),MATCH((CUADRO!M$5&amp;$E285),'Hoja de Trabajo para listado'!$BC$151:$CB$151,0)),0)+IFERROR(INDEX('Hoja de Trabajo para listado'!$DE$153:$DG$274,MATCH($A285,'Hoja de Trabajo para listado'!$DE$153:$DE$1048576,0),MATCH((CUADRO!M$5&amp;$E285),'Hoja de Trabajo para listado'!$DE$151:$DG$151,0)),0)+IFERROR(INDEX('Hoja de Trabajo para listado'!$CD$155:$DC$1048576,MATCH($A285,'Hoja de Trabajo para listado'!$CD$155:$CD$1048576,0),MATCH((CUADRO!M$5&amp;$E285),'Hoja de Trabajo para listado'!$CD$151:$DC$151,0)),0)</f>
        <v>0</v>
      </c>
      <c r="N285" s="255">
        <f ca="1">+IFERROR(INDEX('Hoja de Trabajo para listado'!$A$155:$Z$1048576,MATCH($A285,'Hoja de Trabajo para listado'!$A$155:$A$1048576,0),MATCH((CUADRO!N$5&amp;$E285),'Hoja de Trabajo para listado'!$A$151:$Z$151,0)),0)+IFERROR(INDEX('Hoja de Trabajo para listado'!$AB$155:$BA$1048576,MATCH($A285,'Hoja de Trabajo para listado'!$AB$155:$AB$1048576,0),MATCH((CUADRO!N$5&amp;$E285),'Hoja de Trabajo para listado'!$AB$151:$BA$151,0)),0)+IFERROR(INDEX('Hoja de Trabajo para listado'!$BC$155:$CB$1048576,MATCH($A285,'Hoja de Trabajo para listado'!$BC$155:$BC$1048576,0),MATCH((CUADRO!N$5&amp;$E285),'Hoja de Trabajo para listado'!$BC$151:$CB$151,0)),0)+IFERROR(INDEX('Hoja de Trabajo para listado'!$DE$153:$DG$274,MATCH($A285,'Hoja de Trabajo para listado'!$DE$153:$DE$1048576,0),MATCH((CUADRO!N$5&amp;$E285),'Hoja de Trabajo para listado'!$DE$151:$DG$151,0)),0)+IFERROR(INDEX('Hoja de Trabajo para listado'!$CD$155:$DC$1048576,MATCH($A285,'Hoja de Trabajo para listado'!$CD$155:$CD$1048576,0),MATCH((CUADRO!N$5&amp;$E285),'Hoja de Trabajo para listado'!$CD$151:$DC$151,0)),0)</f>
        <v>0</v>
      </c>
      <c r="O285" s="255">
        <f ca="1">+IFERROR(INDEX('Hoja de Trabajo para listado'!$A$155:$Z$1048576,MATCH($A285,'Hoja de Trabajo para listado'!$A$155:$A$1048576,0),MATCH((CUADRO!O$5&amp;$E285),'Hoja de Trabajo para listado'!$A$151:$Z$151,0)),0)+IFERROR(INDEX('Hoja de Trabajo para listado'!$AB$155:$BA$1048576,MATCH($A285,'Hoja de Trabajo para listado'!$AB$155:$AB$1048576,0),MATCH((CUADRO!O$5&amp;$E285),'Hoja de Trabajo para listado'!$AB$151:$BA$151,0)),0)+IFERROR(INDEX('Hoja de Trabajo para listado'!$BC$155:$CB$1048576,MATCH($A285,'Hoja de Trabajo para listado'!$BC$155:$BC$1048576,0),MATCH((CUADRO!O$5&amp;$E285),'Hoja de Trabajo para listado'!$BC$151:$CB$151,0)),0)+IFERROR(INDEX('Hoja de Trabajo para listado'!$DE$153:$DG$274,MATCH($A285,'Hoja de Trabajo para listado'!$DE$153:$DE$1048576,0),MATCH((CUADRO!O$5&amp;$E285),'Hoja de Trabajo para listado'!$DE$151:$DG$151,0)),0)+IFERROR(INDEX('Hoja de Trabajo para listado'!$CD$155:$DC$1048576,MATCH($A285,'Hoja de Trabajo para listado'!$CD$155:$CD$1048576,0),MATCH((CUADRO!O$5&amp;$E285),'Hoja de Trabajo para listado'!$CD$151:$DC$151,0)),0)</f>
        <v>0</v>
      </c>
      <c r="P285" s="255">
        <f ca="1">+IFERROR(INDEX('Hoja de Trabajo para listado'!$A$155:$Z$1048576,MATCH($A285,'Hoja de Trabajo para listado'!$A$155:$A$1048576,0),MATCH((CUADRO!P$5&amp;$E285),'Hoja de Trabajo para listado'!$A$151:$Z$151,0)),0)+IFERROR(INDEX('Hoja de Trabajo para listado'!$AB$155:$BA$1048576,MATCH($A285,'Hoja de Trabajo para listado'!$AB$155:$AB$1048576,0),MATCH((CUADRO!P$5&amp;$E285),'Hoja de Trabajo para listado'!$AB$151:$BA$151,0)),0)+IFERROR(INDEX('Hoja de Trabajo para listado'!$BC$155:$CB$1048576,MATCH($A285,'Hoja de Trabajo para listado'!$BC$155:$BC$1048576,0),MATCH((CUADRO!P$5&amp;$E285),'Hoja de Trabajo para listado'!$BC$151:$CB$151,0)),0)+IFERROR(INDEX('Hoja de Trabajo para listado'!$DE$153:$DG$274,MATCH($A285,'Hoja de Trabajo para listado'!$DE$153:$DE$1048576,0),MATCH((CUADRO!P$5&amp;$E285),'Hoja de Trabajo para listado'!$DE$151:$DG$151,0)),0)+IFERROR(INDEX('Hoja de Trabajo para listado'!$CD$155:$DC$1048576,MATCH($A285,'Hoja de Trabajo para listado'!$CD$155:$CD$1048576,0),MATCH((CUADRO!P$5&amp;$E285),'Hoja de Trabajo para listado'!$CD$151:$DC$151,0)),0)</f>
        <v>0</v>
      </c>
      <c r="Q285" s="255">
        <f ca="1">+IFERROR(INDEX('Hoja de Trabajo para listado'!$A$155:$Z$1048576,MATCH($A285,'Hoja de Trabajo para listado'!$A$155:$A$1048576,0),MATCH((CUADRO!Q$5&amp;$E285),'Hoja de Trabajo para listado'!$A$151:$Z$151,0)),0)+IFERROR(INDEX('Hoja de Trabajo para listado'!$AB$155:$BA$1048576,MATCH($A285,'Hoja de Trabajo para listado'!$AB$155:$AB$1048576,0),MATCH((CUADRO!Q$5&amp;$E285),'Hoja de Trabajo para listado'!$AB$151:$BA$151,0)),0)+IFERROR(INDEX('Hoja de Trabajo para listado'!$BC$155:$CB$1048576,MATCH($A285,'Hoja de Trabajo para listado'!$BC$155:$BC$1048576,0),MATCH((CUADRO!Q$5&amp;$E285),'Hoja de Trabajo para listado'!$BC$151:$CB$151,0)),0)+IFERROR(INDEX('Hoja de Trabajo para listado'!$DE$153:$DG$274,MATCH($A285,'Hoja de Trabajo para listado'!$DE$153:$DE$1048576,0),MATCH((CUADRO!Q$5&amp;$E285),'Hoja de Trabajo para listado'!$DE$151:$DG$151,0)),0)+IFERROR(INDEX('Hoja de Trabajo para listado'!$CD$155:$DC$1048576,MATCH($A285,'Hoja de Trabajo para listado'!$CD$155:$CD$1048576,0),MATCH((CUADRO!Q$5&amp;$E285),'Hoja de Trabajo para listado'!$CD$151:$DC$151,0)),0)</f>
        <v>0</v>
      </c>
      <c r="R285" s="255">
        <f t="shared" ca="1" si="8"/>
        <v>0</v>
      </c>
      <c r="S285" s="255">
        <f ca="1">+R284+R285</f>
        <v>0</v>
      </c>
      <c r="T285" s="255">
        <f ca="1">+S285</f>
        <v>0</v>
      </c>
      <c r="U285" s="254">
        <f t="shared" si="9"/>
        <v>2</v>
      </c>
      <c r="V285" s="362" t="str">
        <f>+VLOOKUP(A285,bd_lista!$A$3:$E$590,5,FALSE)</f>
        <v>Instituciones Descentralizadas</v>
      </c>
      <c r="W285" s="362"/>
      <c r="X285" s="254">
        <f>+VLOOKUP(A285,[2]Sheet1!$A$13:$D$744,4,FALSE)</f>
        <v>81</v>
      </c>
      <c r="Y285" s="254" t="str">
        <f>+VLOOKUP(X285,bd_lista!$A$3:$C$590,3,FALSE)</f>
        <v>Ministerio de Obras Públicas, Servicios y Vivienda</v>
      </c>
      <c r="Z285" s="314"/>
      <c r="AA285" s="350"/>
    </row>
    <row r="286" spans="1:27" customFormat="1" ht="15" customHeight="1">
      <c r="A286" s="32">
        <v>386</v>
      </c>
      <c r="B286" s="306">
        <f>+A286</f>
        <v>386</v>
      </c>
      <c r="C286" s="259" t="str">
        <f>+VLOOKUP(A286,bd_lista!$A$3:$C$590,3,FALSE)</f>
        <v>Servicio Plurinacional de la Mujer y de la Despatriarcalización Ana María Romero</v>
      </c>
      <c r="D286" s="361" t="str">
        <f>+C286</f>
        <v>Servicio Plurinacional de la Mujer y de la Despatriarcalización Ana María Romero</v>
      </c>
      <c r="E286" s="259" t="s">
        <v>1313</v>
      </c>
      <c r="F286" s="255">
        <f ca="1">+IFERROR(INDEX('Hoja de Trabajo para listado'!$A$155:$Z$1048576,MATCH($A286,'Hoja de Trabajo para listado'!$A$155:$A$1048576,0),MATCH((CUADRO!F$5&amp;$E286),'Hoja de Trabajo para listado'!$A$151:$Z$151,0)),0)+IFERROR(INDEX('Hoja de Trabajo para listado'!$AB$155:$BA$1048576,MATCH($A286,'Hoja de Trabajo para listado'!$AB$155:$AB$1048576,0),MATCH((CUADRO!F$5&amp;$E286),'Hoja de Trabajo para listado'!$AB$151:$BA$151,0)),0)+IFERROR(INDEX('Hoja de Trabajo para listado'!$BC$155:$CB$1048576,MATCH($A286,'Hoja de Trabajo para listado'!$BC$155:$BC$1048576,0),MATCH((CUADRO!F$5&amp;$E286),'Hoja de Trabajo para listado'!$BC$151:$CB$151,0)),0)+IFERROR(INDEX('Hoja de Trabajo para listado'!$DE$153:$DG$274,MATCH($A286,'Hoja de Trabajo para listado'!$DE$153:$DE$1048576,0),MATCH((CUADRO!F$5&amp;$E286),'Hoja de Trabajo para listado'!$DE$151:$DG$151,0)),0)+IFERROR(INDEX('Hoja de Trabajo para listado'!$CD$155:$DC$1048576,MATCH($A286,'Hoja de Trabajo para listado'!$CD$155:$CD$1048576,0),MATCH((CUADRO!F$5&amp;$E286),'Hoja de Trabajo para listado'!$CD$151:$DC$151,0)),0)</f>
        <v>0</v>
      </c>
      <c r="G286" s="255">
        <f ca="1">+IFERROR(INDEX('Hoja de Trabajo para listado'!$A$155:$Z$1048576,MATCH($A286,'Hoja de Trabajo para listado'!$A$155:$A$1048576,0),MATCH((CUADRO!G$5&amp;$E286),'Hoja de Trabajo para listado'!$A$151:$Z$151,0)),0)+IFERROR(INDEX('Hoja de Trabajo para listado'!$AB$155:$BA$1048576,MATCH($A286,'Hoja de Trabajo para listado'!$AB$155:$AB$1048576,0),MATCH((CUADRO!G$5&amp;$E286),'Hoja de Trabajo para listado'!$AB$151:$BA$151,0)),0)+IFERROR(INDEX('Hoja de Trabajo para listado'!$BC$155:$CB$1048576,MATCH($A286,'Hoja de Trabajo para listado'!$BC$155:$BC$1048576,0),MATCH((CUADRO!G$5&amp;$E286),'Hoja de Trabajo para listado'!$BC$151:$CB$151,0)),0)+IFERROR(INDEX('Hoja de Trabajo para listado'!$DE$153:$DG$274,MATCH($A286,'Hoja de Trabajo para listado'!$DE$153:$DE$1048576,0),MATCH((CUADRO!G$5&amp;$E286),'Hoja de Trabajo para listado'!$DE$151:$DG$151,0)),0)+IFERROR(INDEX('Hoja de Trabajo para listado'!$CD$155:$DC$1048576,MATCH($A286,'Hoja de Trabajo para listado'!$CD$155:$CD$1048576,0),MATCH((CUADRO!G$5&amp;$E286),'Hoja de Trabajo para listado'!$CD$151:$DC$151,0)),0)</f>
        <v>0</v>
      </c>
      <c r="H286" s="255">
        <f ca="1">+IFERROR(INDEX('Hoja de Trabajo para listado'!$A$155:$Z$1048576,MATCH($A286,'Hoja de Trabajo para listado'!$A$155:$A$1048576,0),MATCH((CUADRO!H$5&amp;$E286),'Hoja de Trabajo para listado'!$A$151:$Z$151,0)),0)+IFERROR(INDEX('Hoja de Trabajo para listado'!$AB$155:$BA$1048576,MATCH($A286,'Hoja de Trabajo para listado'!$AB$155:$AB$1048576,0),MATCH((CUADRO!H$5&amp;$E286),'Hoja de Trabajo para listado'!$AB$151:$BA$151,0)),0)+IFERROR(INDEX('Hoja de Trabajo para listado'!$BC$155:$CB$1048576,MATCH($A286,'Hoja de Trabajo para listado'!$BC$155:$BC$1048576,0),MATCH((CUADRO!H$5&amp;$E286),'Hoja de Trabajo para listado'!$BC$151:$CB$151,0)),0)+IFERROR(INDEX('Hoja de Trabajo para listado'!$DE$153:$DG$274,MATCH($A286,'Hoja de Trabajo para listado'!$DE$153:$DE$1048576,0),MATCH((CUADRO!H$5&amp;$E286),'Hoja de Trabajo para listado'!$DE$151:$DG$151,0)),0)+IFERROR(INDEX('Hoja de Trabajo para listado'!$CD$155:$DC$1048576,MATCH($A286,'Hoja de Trabajo para listado'!$CD$155:$CD$1048576,0),MATCH((CUADRO!H$5&amp;$E286),'Hoja de Trabajo para listado'!$CD$151:$DC$151,0)),0)</f>
        <v>0</v>
      </c>
      <c r="I286" s="255">
        <f ca="1">+IFERROR(INDEX('Hoja de Trabajo para listado'!$A$155:$Z$1048576,MATCH($A286,'Hoja de Trabajo para listado'!$A$155:$A$1048576,0),MATCH((CUADRO!I$5&amp;$E286),'Hoja de Trabajo para listado'!$A$151:$Z$151,0)),0)+IFERROR(INDEX('Hoja de Trabajo para listado'!$AB$155:$BA$1048576,MATCH($A286,'Hoja de Trabajo para listado'!$AB$155:$AB$1048576,0),MATCH((CUADRO!I$5&amp;$E286),'Hoja de Trabajo para listado'!$AB$151:$BA$151,0)),0)+IFERROR(INDEX('Hoja de Trabajo para listado'!$BC$155:$CB$1048576,MATCH($A286,'Hoja de Trabajo para listado'!$BC$155:$BC$1048576,0),MATCH((CUADRO!I$5&amp;$E286),'Hoja de Trabajo para listado'!$BC$151:$CB$151,0)),0)+IFERROR(INDEX('Hoja de Trabajo para listado'!$DE$153:$DG$274,MATCH($A286,'Hoja de Trabajo para listado'!$DE$153:$DE$1048576,0),MATCH((CUADRO!I$5&amp;$E286),'Hoja de Trabajo para listado'!$DE$151:$DG$151,0)),0)+IFERROR(INDEX('Hoja de Trabajo para listado'!$CD$155:$DC$1048576,MATCH($A286,'Hoja de Trabajo para listado'!$CD$155:$CD$1048576,0),MATCH((CUADRO!I$5&amp;$E286),'Hoja de Trabajo para listado'!$CD$151:$DC$151,0)),0)</f>
        <v>0</v>
      </c>
      <c r="J286" s="255">
        <f ca="1">+IFERROR(INDEX('Hoja de Trabajo para listado'!$A$155:$Z$1048576,MATCH($A286,'Hoja de Trabajo para listado'!$A$155:$A$1048576,0),MATCH((CUADRO!J$5&amp;$E286),'Hoja de Trabajo para listado'!$A$151:$Z$151,0)),0)+IFERROR(INDEX('Hoja de Trabajo para listado'!$AB$155:$BA$1048576,MATCH($A286,'Hoja de Trabajo para listado'!$AB$155:$AB$1048576,0),MATCH((CUADRO!J$5&amp;$E286),'Hoja de Trabajo para listado'!$AB$151:$BA$151,0)),0)+IFERROR(INDEX('Hoja de Trabajo para listado'!$BC$155:$CB$1048576,MATCH($A286,'Hoja de Trabajo para listado'!$BC$155:$BC$1048576,0),MATCH((CUADRO!J$5&amp;$E286),'Hoja de Trabajo para listado'!$BC$151:$CB$151,0)),0)+IFERROR(INDEX('Hoja de Trabajo para listado'!$DE$153:$DG$274,MATCH($A286,'Hoja de Trabajo para listado'!$DE$153:$DE$1048576,0),MATCH((CUADRO!J$5&amp;$E286),'Hoja de Trabajo para listado'!$DE$151:$DG$151,0)),0)+IFERROR(INDEX('Hoja de Trabajo para listado'!$CD$155:$DC$1048576,MATCH($A286,'Hoja de Trabajo para listado'!$CD$155:$CD$1048576,0),MATCH((CUADRO!J$5&amp;$E286),'Hoja de Trabajo para listado'!$CD$151:$DC$151,0)),0)</f>
        <v>0</v>
      </c>
      <c r="K286" s="255">
        <f ca="1">+IFERROR(INDEX('Hoja de Trabajo para listado'!$A$155:$Z$1048576,MATCH($A286,'Hoja de Trabajo para listado'!$A$155:$A$1048576,0),MATCH((CUADRO!K$5&amp;$E286),'Hoja de Trabajo para listado'!$A$151:$Z$151,0)),0)+IFERROR(INDEX('Hoja de Trabajo para listado'!$AB$155:$BA$1048576,MATCH($A286,'Hoja de Trabajo para listado'!$AB$155:$AB$1048576,0),MATCH((CUADRO!K$5&amp;$E286),'Hoja de Trabajo para listado'!$AB$151:$BA$151,0)),0)+IFERROR(INDEX('Hoja de Trabajo para listado'!$BC$155:$CB$1048576,MATCH($A286,'Hoja de Trabajo para listado'!$BC$155:$BC$1048576,0),MATCH((CUADRO!K$5&amp;$E286),'Hoja de Trabajo para listado'!$BC$151:$CB$151,0)),0)+IFERROR(INDEX('Hoja de Trabajo para listado'!$DE$153:$DG$274,MATCH($A286,'Hoja de Trabajo para listado'!$DE$153:$DE$1048576,0),MATCH((CUADRO!K$5&amp;$E286),'Hoja de Trabajo para listado'!$DE$151:$DG$151,0)),0)+IFERROR(INDEX('Hoja de Trabajo para listado'!$CD$155:$DC$1048576,MATCH($A286,'Hoja de Trabajo para listado'!$CD$155:$CD$1048576,0),MATCH((CUADRO!K$5&amp;$E286),'Hoja de Trabajo para listado'!$CD$151:$DC$151,0)),0)</f>
        <v>0</v>
      </c>
      <c r="L286" s="255">
        <f ca="1">+IFERROR(INDEX('Hoja de Trabajo para listado'!$A$155:$Z$1048576,MATCH($A286,'Hoja de Trabajo para listado'!$A$155:$A$1048576,0),MATCH((CUADRO!L$5&amp;$E286),'Hoja de Trabajo para listado'!$A$151:$Z$151,0)),0)+IFERROR(INDEX('Hoja de Trabajo para listado'!$AB$155:$BA$1048576,MATCH($A286,'Hoja de Trabajo para listado'!$AB$155:$AB$1048576,0),MATCH((CUADRO!L$5&amp;$E286),'Hoja de Trabajo para listado'!$AB$151:$BA$151,0)),0)+IFERROR(INDEX('Hoja de Trabajo para listado'!$BC$155:$CB$1048576,MATCH($A286,'Hoja de Trabajo para listado'!$BC$155:$BC$1048576,0),MATCH((CUADRO!L$5&amp;$E286),'Hoja de Trabajo para listado'!$BC$151:$CB$151,0)),0)+IFERROR(INDEX('Hoja de Trabajo para listado'!$DE$153:$DG$274,MATCH($A286,'Hoja de Trabajo para listado'!$DE$153:$DE$1048576,0),MATCH((CUADRO!L$5&amp;$E286),'Hoja de Trabajo para listado'!$DE$151:$DG$151,0)),0)+IFERROR(INDEX('Hoja de Trabajo para listado'!$CD$155:$DC$1048576,MATCH($A286,'Hoja de Trabajo para listado'!$CD$155:$CD$1048576,0),MATCH((CUADRO!L$5&amp;$E286),'Hoja de Trabajo para listado'!$CD$151:$DC$151,0)),0)</f>
        <v>0</v>
      </c>
      <c r="M286" s="255">
        <f ca="1">+IFERROR(INDEX('Hoja de Trabajo para listado'!$A$155:$Z$1048576,MATCH($A286,'Hoja de Trabajo para listado'!$A$155:$A$1048576,0),MATCH((CUADRO!M$5&amp;$E286),'Hoja de Trabajo para listado'!$A$151:$Z$151,0)),0)+IFERROR(INDEX('Hoja de Trabajo para listado'!$AB$155:$BA$1048576,MATCH($A286,'Hoja de Trabajo para listado'!$AB$155:$AB$1048576,0),MATCH((CUADRO!M$5&amp;$E286),'Hoja de Trabajo para listado'!$AB$151:$BA$151,0)),0)+IFERROR(INDEX('Hoja de Trabajo para listado'!$BC$155:$CB$1048576,MATCH($A286,'Hoja de Trabajo para listado'!$BC$155:$BC$1048576,0),MATCH((CUADRO!M$5&amp;$E286),'Hoja de Trabajo para listado'!$BC$151:$CB$151,0)),0)+IFERROR(INDEX('Hoja de Trabajo para listado'!$DE$153:$DG$274,MATCH($A286,'Hoja de Trabajo para listado'!$DE$153:$DE$1048576,0),MATCH((CUADRO!M$5&amp;$E286),'Hoja de Trabajo para listado'!$DE$151:$DG$151,0)),0)+IFERROR(INDEX('Hoja de Trabajo para listado'!$CD$155:$DC$1048576,MATCH($A286,'Hoja de Trabajo para listado'!$CD$155:$CD$1048576,0),MATCH((CUADRO!M$5&amp;$E286),'Hoja de Trabajo para listado'!$CD$151:$DC$151,0)),0)</f>
        <v>0</v>
      </c>
      <c r="N286" s="255">
        <f ca="1">+IFERROR(INDEX('Hoja de Trabajo para listado'!$A$155:$Z$1048576,MATCH($A286,'Hoja de Trabajo para listado'!$A$155:$A$1048576,0),MATCH((CUADRO!N$5&amp;$E286),'Hoja de Trabajo para listado'!$A$151:$Z$151,0)),0)+IFERROR(INDEX('Hoja de Trabajo para listado'!$AB$155:$BA$1048576,MATCH($A286,'Hoja de Trabajo para listado'!$AB$155:$AB$1048576,0),MATCH((CUADRO!N$5&amp;$E286),'Hoja de Trabajo para listado'!$AB$151:$BA$151,0)),0)+IFERROR(INDEX('Hoja de Trabajo para listado'!$BC$155:$CB$1048576,MATCH($A286,'Hoja de Trabajo para listado'!$BC$155:$BC$1048576,0),MATCH((CUADRO!N$5&amp;$E286),'Hoja de Trabajo para listado'!$BC$151:$CB$151,0)),0)+IFERROR(INDEX('Hoja de Trabajo para listado'!$DE$153:$DG$274,MATCH($A286,'Hoja de Trabajo para listado'!$DE$153:$DE$1048576,0),MATCH((CUADRO!N$5&amp;$E286),'Hoja de Trabajo para listado'!$DE$151:$DG$151,0)),0)+IFERROR(INDEX('Hoja de Trabajo para listado'!$CD$155:$DC$1048576,MATCH($A286,'Hoja de Trabajo para listado'!$CD$155:$CD$1048576,0),MATCH((CUADRO!N$5&amp;$E286),'Hoja de Trabajo para listado'!$CD$151:$DC$151,0)),0)</f>
        <v>0</v>
      </c>
      <c r="O286" s="255">
        <f ca="1">+IFERROR(INDEX('Hoja de Trabajo para listado'!$A$155:$Z$1048576,MATCH($A286,'Hoja de Trabajo para listado'!$A$155:$A$1048576,0),MATCH((CUADRO!O$5&amp;$E286),'Hoja de Trabajo para listado'!$A$151:$Z$151,0)),0)+IFERROR(INDEX('Hoja de Trabajo para listado'!$AB$155:$BA$1048576,MATCH($A286,'Hoja de Trabajo para listado'!$AB$155:$AB$1048576,0),MATCH((CUADRO!O$5&amp;$E286),'Hoja de Trabajo para listado'!$AB$151:$BA$151,0)),0)+IFERROR(INDEX('Hoja de Trabajo para listado'!$BC$155:$CB$1048576,MATCH($A286,'Hoja de Trabajo para listado'!$BC$155:$BC$1048576,0),MATCH((CUADRO!O$5&amp;$E286),'Hoja de Trabajo para listado'!$BC$151:$CB$151,0)),0)+IFERROR(INDEX('Hoja de Trabajo para listado'!$DE$153:$DG$274,MATCH($A286,'Hoja de Trabajo para listado'!$DE$153:$DE$1048576,0),MATCH((CUADRO!O$5&amp;$E286),'Hoja de Trabajo para listado'!$DE$151:$DG$151,0)),0)+IFERROR(INDEX('Hoja de Trabajo para listado'!$CD$155:$DC$1048576,MATCH($A286,'Hoja de Trabajo para listado'!$CD$155:$CD$1048576,0),MATCH((CUADRO!O$5&amp;$E286),'Hoja de Trabajo para listado'!$CD$151:$DC$151,0)),0)</f>
        <v>0</v>
      </c>
      <c r="P286" s="255">
        <f ca="1">+IFERROR(INDEX('Hoja de Trabajo para listado'!$A$155:$Z$1048576,MATCH($A286,'Hoja de Trabajo para listado'!$A$155:$A$1048576,0),MATCH((CUADRO!P$5&amp;$E286),'Hoja de Trabajo para listado'!$A$151:$Z$151,0)),0)+IFERROR(INDEX('Hoja de Trabajo para listado'!$AB$155:$BA$1048576,MATCH($A286,'Hoja de Trabajo para listado'!$AB$155:$AB$1048576,0),MATCH((CUADRO!P$5&amp;$E286),'Hoja de Trabajo para listado'!$AB$151:$BA$151,0)),0)+IFERROR(INDEX('Hoja de Trabajo para listado'!$BC$155:$CB$1048576,MATCH($A286,'Hoja de Trabajo para listado'!$BC$155:$BC$1048576,0),MATCH((CUADRO!P$5&amp;$E286),'Hoja de Trabajo para listado'!$BC$151:$CB$151,0)),0)+IFERROR(INDEX('Hoja de Trabajo para listado'!$DE$153:$DG$274,MATCH($A286,'Hoja de Trabajo para listado'!$DE$153:$DE$1048576,0),MATCH((CUADRO!P$5&amp;$E286),'Hoja de Trabajo para listado'!$DE$151:$DG$151,0)),0)+IFERROR(INDEX('Hoja de Trabajo para listado'!$CD$155:$DC$1048576,MATCH($A286,'Hoja de Trabajo para listado'!$CD$155:$CD$1048576,0),MATCH((CUADRO!P$5&amp;$E286),'Hoja de Trabajo para listado'!$CD$151:$DC$151,0)),0)</f>
        <v>0</v>
      </c>
      <c r="Q286" s="255">
        <f ca="1">+IFERROR(INDEX('Hoja de Trabajo para listado'!$A$155:$Z$1048576,MATCH($A286,'Hoja de Trabajo para listado'!$A$155:$A$1048576,0),MATCH((CUADRO!Q$5&amp;$E286),'Hoja de Trabajo para listado'!$A$151:$Z$151,0)),0)+IFERROR(INDEX('Hoja de Trabajo para listado'!$AB$155:$BA$1048576,MATCH($A286,'Hoja de Trabajo para listado'!$AB$155:$AB$1048576,0),MATCH((CUADRO!Q$5&amp;$E286),'Hoja de Trabajo para listado'!$AB$151:$BA$151,0)),0)+IFERROR(INDEX('Hoja de Trabajo para listado'!$BC$155:$CB$1048576,MATCH($A286,'Hoja de Trabajo para listado'!$BC$155:$BC$1048576,0),MATCH((CUADRO!Q$5&amp;$E286),'Hoja de Trabajo para listado'!$BC$151:$CB$151,0)),0)+IFERROR(INDEX('Hoja de Trabajo para listado'!$DE$153:$DG$274,MATCH($A286,'Hoja de Trabajo para listado'!$DE$153:$DE$1048576,0),MATCH((CUADRO!Q$5&amp;$E286),'Hoja de Trabajo para listado'!$DE$151:$DG$151,0)),0)+IFERROR(INDEX('Hoja de Trabajo para listado'!$CD$155:$DC$1048576,MATCH($A286,'Hoja de Trabajo para listado'!$CD$155:$CD$1048576,0),MATCH((CUADRO!Q$5&amp;$E286),'Hoja de Trabajo para listado'!$CD$151:$DC$151,0)),0)</f>
        <v>0</v>
      </c>
      <c r="R286" s="255">
        <f t="shared" ca="1" si="8"/>
        <v>0</v>
      </c>
      <c r="S286" s="278"/>
      <c r="T286" s="255">
        <f ca="1">+T287</f>
        <v>3375</v>
      </c>
      <c r="U286" s="254">
        <f t="shared" si="9"/>
        <v>1</v>
      </c>
      <c r="V286" s="362" t="str">
        <f>+VLOOKUP(A286,bd_lista!$A$3:$E$590,5,FALSE)</f>
        <v>Instituciones Descentralizadas</v>
      </c>
      <c r="W286" s="361" t="str">
        <f>+V286</f>
        <v>Instituciones Descentralizadas</v>
      </c>
      <c r="X286" s="254">
        <f>+VLOOKUP(A286,[2]Sheet1!$A$13:$D$744,4,FALSE)</f>
        <v>30</v>
      </c>
      <c r="Y286" s="254" t="str">
        <f>+VLOOKUP(X286,bd_lista!$A$3:$C$590,3,FALSE)</f>
        <v>Ministerio de Justicia y Transparencia Institucional</v>
      </c>
      <c r="Z286" s="316">
        <f>+X286</f>
        <v>30</v>
      </c>
      <c r="AA286" s="348" t="str">
        <f>+Y286</f>
        <v>Ministerio de Justicia y Transparencia Institucional</v>
      </c>
    </row>
    <row r="287" spans="1:27" customFormat="1" ht="15" customHeight="1">
      <c r="A287" s="32">
        <v>386</v>
      </c>
      <c r="B287" s="307"/>
      <c r="C287" s="362" t="str">
        <f>+VLOOKUP(A287,bd_lista!$A$3:$C$590,3,FALSE)</f>
        <v>Servicio Plurinacional de la Mujer y de la Despatriarcalización Ana María Romero</v>
      </c>
      <c r="D287" s="362"/>
      <c r="E287" s="362" t="s">
        <v>1314</v>
      </c>
      <c r="F287" s="257">
        <f ca="1">+IFERROR(INDEX('Hoja de Trabajo para listado'!$A$155:$Z$1048576,MATCH($A287,'Hoja de Trabajo para listado'!$A$155:$A$1048576,0),MATCH((CUADRO!F$5&amp;$E287),'Hoja de Trabajo para listado'!$A$151:$Z$151,0)),0)+IFERROR(INDEX('Hoja de Trabajo para listado'!$AB$155:$BA$1048576,MATCH($A287,'Hoja de Trabajo para listado'!$AB$155:$AB$1048576,0),MATCH((CUADRO!F$5&amp;$E287),'Hoja de Trabajo para listado'!$AB$151:$BA$151,0)),0)+IFERROR(INDEX('Hoja de Trabajo para listado'!$BC$155:$CB$1048576,MATCH($A287,'Hoja de Trabajo para listado'!$BC$155:$BC$1048576,0),MATCH((CUADRO!F$5&amp;$E287),'Hoja de Trabajo para listado'!$BC$151:$CB$151,0)),0)+IFERROR(INDEX('Hoja de Trabajo para listado'!$DE$153:$DG$274,MATCH($A287,'Hoja de Trabajo para listado'!$DE$153:$DE$1048576,0),MATCH((CUADRO!F$5&amp;$E287),'Hoja de Trabajo para listado'!$DE$151:$DG$151,0)),0)+IFERROR(INDEX('Hoja de Trabajo para listado'!$CD$155:$DC$1048576,MATCH($A287,'Hoja de Trabajo para listado'!$CD$155:$CD$1048576,0),MATCH((CUADRO!F$5&amp;$E287),'Hoja de Trabajo para listado'!$CD$151:$DC$151,0)),0)</f>
        <v>0</v>
      </c>
      <c r="G287" s="257">
        <f ca="1">+IFERROR(INDEX('Hoja de Trabajo para listado'!$A$155:$Z$1048576,MATCH($A287,'Hoja de Trabajo para listado'!$A$155:$A$1048576,0),MATCH((CUADRO!G$5&amp;$E287),'Hoja de Trabajo para listado'!$A$151:$Z$151,0)),0)+IFERROR(INDEX('Hoja de Trabajo para listado'!$AB$155:$BA$1048576,MATCH($A287,'Hoja de Trabajo para listado'!$AB$155:$AB$1048576,0),MATCH((CUADRO!G$5&amp;$E287),'Hoja de Trabajo para listado'!$AB$151:$BA$151,0)),0)+IFERROR(INDEX('Hoja de Trabajo para listado'!$BC$155:$CB$1048576,MATCH($A287,'Hoja de Trabajo para listado'!$BC$155:$BC$1048576,0),MATCH((CUADRO!G$5&amp;$E287),'Hoja de Trabajo para listado'!$BC$151:$CB$151,0)),0)+IFERROR(INDEX('Hoja de Trabajo para listado'!$DE$153:$DG$274,MATCH($A287,'Hoja de Trabajo para listado'!$DE$153:$DE$1048576,0),MATCH((CUADRO!G$5&amp;$E287),'Hoja de Trabajo para listado'!$DE$151:$DG$151,0)),0)+IFERROR(INDEX('Hoja de Trabajo para listado'!$CD$155:$DC$1048576,MATCH($A287,'Hoja de Trabajo para listado'!$CD$155:$CD$1048576,0),MATCH((CUADRO!G$5&amp;$E287),'Hoja de Trabajo para listado'!$CD$151:$DC$151,0)),0)</f>
        <v>0</v>
      </c>
      <c r="H287" s="257">
        <f ca="1">+IFERROR(INDEX('Hoja de Trabajo para listado'!$A$155:$Z$1048576,MATCH($A287,'Hoja de Trabajo para listado'!$A$155:$A$1048576,0),MATCH((CUADRO!H$5&amp;$E287),'Hoja de Trabajo para listado'!$A$151:$Z$151,0)),0)+IFERROR(INDEX('Hoja de Trabajo para listado'!$AB$155:$BA$1048576,MATCH($A287,'Hoja de Trabajo para listado'!$AB$155:$AB$1048576,0),MATCH((CUADRO!H$5&amp;$E287),'Hoja de Trabajo para listado'!$AB$151:$BA$151,0)),0)+IFERROR(INDEX('Hoja de Trabajo para listado'!$BC$155:$CB$1048576,MATCH($A287,'Hoja de Trabajo para listado'!$BC$155:$BC$1048576,0),MATCH((CUADRO!H$5&amp;$E287),'Hoja de Trabajo para listado'!$BC$151:$CB$151,0)),0)+IFERROR(INDEX('Hoja de Trabajo para listado'!$DE$153:$DG$274,MATCH($A287,'Hoja de Trabajo para listado'!$DE$153:$DE$1048576,0),MATCH((CUADRO!H$5&amp;$E287),'Hoja de Trabajo para listado'!$DE$151:$DG$151,0)),0)+IFERROR(INDEX('Hoja de Trabajo para listado'!$CD$155:$DC$1048576,MATCH($A287,'Hoja de Trabajo para listado'!$CD$155:$CD$1048576,0),MATCH((CUADRO!H$5&amp;$E287),'Hoja de Trabajo para listado'!$CD$151:$DC$151,0)),0)</f>
        <v>0</v>
      </c>
      <c r="I287" s="255">
        <f ca="1">+IFERROR(INDEX('Hoja de Trabajo para listado'!$A$155:$Z$1048576,MATCH($A287,'Hoja de Trabajo para listado'!$A$155:$A$1048576,0),MATCH((CUADRO!I$5&amp;$E287),'Hoja de Trabajo para listado'!$A$151:$Z$151,0)),0)+IFERROR(INDEX('Hoja de Trabajo para listado'!$AB$155:$BA$1048576,MATCH($A287,'Hoja de Trabajo para listado'!$AB$155:$AB$1048576,0),MATCH((CUADRO!I$5&amp;$E287),'Hoja de Trabajo para listado'!$AB$151:$BA$151,0)),0)+IFERROR(INDEX('Hoja de Trabajo para listado'!$BC$155:$CB$1048576,MATCH($A287,'Hoja de Trabajo para listado'!$BC$155:$BC$1048576,0),MATCH((CUADRO!I$5&amp;$E287),'Hoja de Trabajo para listado'!$BC$151:$CB$151,0)),0)+IFERROR(INDEX('Hoja de Trabajo para listado'!$DE$153:$DG$274,MATCH($A287,'Hoja de Trabajo para listado'!$DE$153:$DE$1048576,0),MATCH((CUADRO!I$5&amp;$E287),'Hoja de Trabajo para listado'!$DE$151:$DG$151,0)),0)+IFERROR(INDEX('Hoja de Trabajo para listado'!$CD$155:$DC$1048576,MATCH($A287,'Hoja de Trabajo para listado'!$CD$155:$CD$1048576,0),MATCH((CUADRO!I$5&amp;$E287),'Hoja de Trabajo para listado'!$CD$151:$DC$151,0)),0)</f>
        <v>0</v>
      </c>
      <c r="J287" s="255">
        <f ca="1">+IFERROR(INDEX('Hoja de Trabajo para listado'!$A$155:$Z$1048576,MATCH($A287,'Hoja de Trabajo para listado'!$A$155:$A$1048576,0),MATCH((CUADRO!J$5&amp;$E287),'Hoja de Trabajo para listado'!$A$151:$Z$151,0)),0)+IFERROR(INDEX('Hoja de Trabajo para listado'!$AB$155:$BA$1048576,MATCH($A287,'Hoja de Trabajo para listado'!$AB$155:$AB$1048576,0),MATCH((CUADRO!J$5&amp;$E287),'Hoja de Trabajo para listado'!$AB$151:$BA$151,0)),0)+IFERROR(INDEX('Hoja de Trabajo para listado'!$BC$155:$CB$1048576,MATCH($A287,'Hoja de Trabajo para listado'!$BC$155:$BC$1048576,0),MATCH((CUADRO!J$5&amp;$E287),'Hoja de Trabajo para listado'!$BC$151:$CB$151,0)),0)+IFERROR(INDEX('Hoja de Trabajo para listado'!$DE$153:$DG$274,MATCH($A287,'Hoja de Trabajo para listado'!$DE$153:$DE$1048576,0),MATCH((CUADRO!J$5&amp;$E287),'Hoja de Trabajo para listado'!$DE$151:$DG$151,0)),0)+IFERROR(INDEX('Hoja de Trabajo para listado'!$CD$155:$DC$1048576,MATCH($A287,'Hoja de Trabajo para listado'!$CD$155:$CD$1048576,0),MATCH((CUADRO!J$5&amp;$E287),'Hoja de Trabajo para listado'!$CD$151:$DC$151,0)),0)</f>
        <v>3375</v>
      </c>
      <c r="K287" s="255">
        <f ca="1">+IFERROR(INDEX('Hoja de Trabajo para listado'!$A$155:$Z$1048576,MATCH($A287,'Hoja de Trabajo para listado'!$A$155:$A$1048576,0),MATCH((CUADRO!K$5&amp;$E287),'Hoja de Trabajo para listado'!$A$151:$Z$151,0)),0)+IFERROR(INDEX('Hoja de Trabajo para listado'!$AB$155:$BA$1048576,MATCH($A287,'Hoja de Trabajo para listado'!$AB$155:$AB$1048576,0),MATCH((CUADRO!K$5&amp;$E287),'Hoja de Trabajo para listado'!$AB$151:$BA$151,0)),0)+IFERROR(INDEX('Hoja de Trabajo para listado'!$BC$155:$CB$1048576,MATCH($A287,'Hoja de Trabajo para listado'!$BC$155:$BC$1048576,0),MATCH((CUADRO!K$5&amp;$E287),'Hoja de Trabajo para listado'!$BC$151:$CB$151,0)),0)+IFERROR(INDEX('Hoja de Trabajo para listado'!$DE$153:$DG$274,MATCH($A287,'Hoja de Trabajo para listado'!$DE$153:$DE$1048576,0),MATCH((CUADRO!K$5&amp;$E287),'Hoja de Trabajo para listado'!$DE$151:$DG$151,0)),0)+IFERROR(INDEX('Hoja de Trabajo para listado'!$CD$155:$DC$1048576,MATCH($A287,'Hoja de Trabajo para listado'!$CD$155:$CD$1048576,0),MATCH((CUADRO!K$5&amp;$E287),'Hoja de Trabajo para listado'!$CD$151:$DC$151,0)),0)</f>
        <v>0</v>
      </c>
      <c r="L287" s="255">
        <f ca="1">+IFERROR(INDEX('Hoja de Trabajo para listado'!$A$155:$Z$1048576,MATCH($A287,'Hoja de Trabajo para listado'!$A$155:$A$1048576,0),MATCH((CUADRO!L$5&amp;$E287),'Hoja de Trabajo para listado'!$A$151:$Z$151,0)),0)+IFERROR(INDEX('Hoja de Trabajo para listado'!$AB$155:$BA$1048576,MATCH($A287,'Hoja de Trabajo para listado'!$AB$155:$AB$1048576,0),MATCH((CUADRO!L$5&amp;$E287),'Hoja de Trabajo para listado'!$AB$151:$BA$151,0)),0)+IFERROR(INDEX('Hoja de Trabajo para listado'!$BC$155:$CB$1048576,MATCH($A287,'Hoja de Trabajo para listado'!$BC$155:$BC$1048576,0),MATCH((CUADRO!L$5&amp;$E287),'Hoja de Trabajo para listado'!$BC$151:$CB$151,0)),0)+IFERROR(INDEX('Hoja de Trabajo para listado'!$DE$153:$DG$274,MATCH($A287,'Hoja de Trabajo para listado'!$DE$153:$DE$1048576,0),MATCH((CUADRO!L$5&amp;$E287),'Hoja de Trabajo para listado'!$DE$151:$DG$151,0)),0)+IFERROR(INDEX('Hoja de Trabajo para listado'!$CD$155:$DC$1048576,MATCH($A287,'Hoja de Trabajo para listado'!$CD$155:$CD$1048576,0),MATCH((CUADRO!L$5&amp;$E287),'Hoja de Trabajo para listado'!$CD$151:$DC$151,0)),0)</f>
        <v>0</v>
      </c>
      <c r="M287" s="255">
        <f ca="1">+IFERROR(INDEX('Hoja de Trabajo para listado'!$A$155:$Z$1048576,MATCH($A287,'Hoja de Trabajo para listado'!$A$155:$A$1048576,0),MATCH((CUADRO!M$5&amp;$E287),'Hoja de Trabajo para listado'!$A$151:$Z$151,0)),0)+IFERROR(INDEX('Hoja de Trabajo para listado'!$AB$155:$BA$1048576,MATCH($A287,'Hoja de Trabajo para listado'!$AB$155:$AB$1048576,0),MATCH((CUADRO!M$5&amp;$E287),'Hoja de Trabajo para listado'!$AB$151:$BA$151,0)),0)+IFERROR(INDEX('Hoja de Trabajo para listado'!$BC$155:$CB$1048576,MATCH($A287,'Hoja de Trabajo para listado'!$BC$155:$BC$1048576,0),MATCH((CUADRO!M$5&amp;$E287),'Hoja de Trabajo para listado'!$BC$151:$CB$151,0)),0)+IFERROR(INDEX('Hoja de Trabajo para listado'!$DE$153:$DG$274,MATCH($A287,'Hoja de Trabajo para listado'!$DE$153:$DE$1048576,0),MATCH((CUADRO!M$5&amp;$E287),'Hoja de Trabajo para listado'!$DE$151:$DG$151,0)),0)+IFERROR(INDEX('Hoja de Trabajo para listado'!$CD$155:$DC$1048576,MATCH($A287,'Hoja de Trabajo para listado'!$CD$155:$CD$1048576,0),MATCH((CUADRO!M$5&amp;$E287),'Hoja de Trabajo para listado'!$CD$151:$DC$151,0)),0)</f>
        <v>0</v>
      </c>
      <c r="N287" s="255">
        <f ca="1">+IFERROR(INDEX('Hoja de Trabajo para listado'!$A$155:$Z$1048576,MATCH($A287,'Hoja de Trabajo para listado'!$A$155:$A$1048576,0),MATCH((CUADRO!N$5&amp;$E287),'Hoja de Trabajo para listado'!$A$151:$Z$151,0)),0)+IFERROR(INDEX('Hoja de Trabajo para listado'!$AB$155:$BA$1048576,MATCH($A287,'Hoja de Trabajo para listado'!$AB$155:$AB$1048576,0),MATCH((CUADRO!N$5&amp;$E287),'Hoja de Trabajo para listado'!$AB$151:$BA$151,0)),0)+IFERROR(INDEX('Hoja de Trabajo para listado'!$BC$155:$CB$1048576,MATCH($A287,'Hoja de Trabajo para listado'!$BC$155:$BC$1048576,0),MATCH((CUADRO!N$5&amp;$E287),'Hoja de Trabajo para listado'!$BC$151:$CB$151,0)),0)+IFERROR(INDEX('Hoja de Trabajo para listado'!$DE$153:$DG$274,MATCH($A287,'Hoja de Trabajo para listado'!$DE$153:$DE$1048576,0),MATCH((CUADRO!N$5&amp;$E287),'Hoja de Trabajo para listado'!$DE$151:$DG$151,0)),0)+IFERROR(INDEX('Hoja de Trabajo para listado'!$CD$155:$DC$1048576,MATCH($A287,'Hoja de Trabajo para listado'!$CD$155:$CD$1048576,0),MATCH((CUADRO!N$5&amp;$E287),'Hoja de Trabajo para listado'!$CD$151:$DC$151,0)),0)</f>
        <v>0</v>
      </c>
      <c r="O287" s="255">
        <f ca="1">+IFERROR(INDEX('Hoja de Trabajo para listado'!$A$155:$Z$1048576,MATCH($A287,'Hoja de Trabajo para listado'!$A$155:$A$1048576,0),MATCH((CUADRO!O$5&amp;$E287),'Hoja de Trabajo para listado'!$A$151:$Z$151,0)),0)+IFERROR(INDEX('Hoja de Trabajo para listado'!$AB$155:$BA$1048576,MATCH($A287,'Hoja de Trabajo para listado'!$AB$155:$AB$1048576,0),MATCH((CUADRO!O$5&amp;$E287),'Hoja de Trabajo para listado'!$AB$151:$BA$151,0)),0)+IFERROR(INDEX('Hoja de Trabajo para listado'!$BC$155:$CB$1048576,MATCH($A287,'Hoja de Trabajo para listado'!$BC$155:$BC$1048576,0),MATCH((CUADRO!O$5&amp;$E287),'Hoja de Trabajo para listado'!$BC$151:$CB$151,0)),0)+IFERROR(INDEX('Hoja de Trabajo para listado'!$DE$153:$DG$274,MATCH($A287,'Hoja de Trabajo para listado'!$DE$153:$DE$1048576,0),MATCH((CUADRO!O$5&amp;$E287),'Hoja de Trabajo para listado'!$DE$151:$DG$151,0)),0)+IFERROR(INDEX('Hoja de Trabajo para listado'!$CD$155:$DC$1048576,MATCH($A287,'Hoja de Trabajo para listado'!$CD$155:$CD$1048576,0),MATCH((CUADRO!O$5&amp;$E287),'Hoja de Trabajo para listado'!$CD$151:$DC$151,0)),0)</f>
        <v>0</v>
      </c>
      <c r="P287" s="255">
        <f ca="1">+IFERROR(INDEX('Hoja de Trabajo para listado'!$A$155:$Z$1048576,MATCH($A287,'Hoja de Trabajo para listado'!$A$155:$A$1048576,0),MATCH((CUADRO!P$5&amp;$E287),'Hoja de Trabajo para listado'!$A$151:$Z$151,0)),0)+IFERROR(INDEX('Hoja de Trabajo para listado'!$AB$155:$BA$1048576,MATCH($A287,'Hoja de Trabajo para listado'!$AB$155:$AB$1048576,0),MATCH((CUADRO!P$5&amp;$E287),'Hoja de Trabajo para listado'!$AB$151:$BA$151,0)),0)+IFERROR(INDEX('Hoja de Trabajo para listado'!$BC$155:$CB$1048576,MATCH($A287,'Hoja de Trabajo para listado'!$BC$155:$BC$1048576,0),MATCH((CUADRO!P$5&amp;$E287),'Hoja de Trabajo para listado'!$BC$151:$CB$151,0)),0)+IFERROR(INDEX('Hoja de Trabajo para listado'!$DE$153:$DG$274,MATCH($A287,'Hoja de Trabajo para listado'!$DE$153:$DE$1048576,0),MATCH((CUADRO!P$5&amp;$E287),'Hoja de Trabajo para listado'!$DE$151:$DG$151,0)),0)+IFERROR(INDEX('Hoja de Trabajo para listado'!$CD$155:$DC$1048576,MATCH($A287,'Hoja de Trabajo para listado'!$CD$155:$CD$1048576,0),MATCH((CUADRO!P$5&amp;$E287),'Hoja de Trabajo para listado'!$CD$151:$DC$151,0)),0)</f>
        <v>0</v>
      </c>
      <c r="Q287" s="255">
        <f ca="1">+IFERROR(INDEX('Hoja de Trabajo para listado'!$A$155:$Z$1048576,MATCH($A287,'Hoja de Trabajo para listado'!$A$155:$A$1048576,0),MATCH((CUADRO!Q$5&amp;$E287),'Hoja de Trabajo para listado'!$A$151:$Z$151,0)),0)+IFERROR(INDEX('Hoja de Trabajo para listado'!$AB$155:$BA$1048576,MATCH($A287,'Hoja de Trabajo para listado'!$AB$155:$AB$1048576,0),MATCH((CUADRO!Q$5&amp;$E287),'Hoja de Trabajo para listado'!$AB$151:$BA$151,0)),0)+IFERROR(INDEX('Hoja de Trabajo para listado'!$BC$155:$CB$1048576,MATCH($A287,'Hoja de Trabajo para listado'!$BC$155:$BC$1048576,0),MATCH((CUADRO!Q$5&amp;$E287),'Hoja de Trabajo para listado'!$BC$151:$CB$151,0)),0)+IFERROR(INDEX('Hoja de Trabajo para listado'!$DE$153:$DG$274,MATCH($A287,'Hoja de Trabajo para listado'!$DE$153:$DE$1048576,0),MATCH((CUADRO!Q$5&amp;$E287),'Hoja de Trabajo para listado'!$DE$151:$DG$151,0)),0)+IFERROR(INDEX('Hoja de Trabajo para listado'!$CD$155:$DC$1048576,MATCH($A287,'Hoja de Trabajo para listado'!$CD$155:$CD$1048576,0),MATCH((CUADRO!Q$5&amp;$E287),'Hoja de Trabajo para listado'!$CD$151:$DC$151,0)),0)</f>
        <v>0</v>
      </c>
      <c r="R287" s="257">
        <f t="shared" ca="1" si="8"/>
        <v>3375</v>
      </c>
      <c r="S287" s="277">
        <f ca="1">+R286+R287</f>
        <v>3375</v>
      </c>
      <c r="T287" s="255">
        <f ca="1">+S287</f>
        <v>3375</v>
      </c>
      <c r="U287" s="254">
        <f t="shared" si="9"/>
        <v>2</v>
      </c>
      <c r="V287" s="362" t="str">
        <f>+VLOOKUP(A287,bd_lista!$A$3:$E$590,5,FALSE)</f>
        <v>Instituciones Descentralizadas</v>
      </c>
      <c r="W287" s="362"/>
      <c r="X287" s="254">
        <f>+VLOOKUP(A287,[2]Sheet1!$A$13:$D$744,4,FALSE)</f>
        <v>30</v>
      </c>
      <c r="Y287" s="254" t="str">
        <f>+VLOOKUP(X287,bd_lista!$A$3:$C$590,3,FALSE)</f>
        <v>Ministerio de Justicia y Transparencia Institucional</v>
      </c>
      <c r="Z287" s="314"/>
      <c r="AA287" s="350"/>
    </row>
    <row r="288" spans="1:27" customFormat="1" ht="15" hidden="1" customHeight="1">
      <c r="A288" s="32">
        <v>244</v>
      </c>
      <c r="B288" s="306">
        <f>+A288</f>
        <v>244</v>
      </c>
      <c r="C288" s="259" t="str">
        <f>+VLOOKUP(A288,bd_lista!$A$3:$C$590,3,FALSE)</f>
        <v>Servicio Nacional de Aerofotogrametría</v>
      </c>
      <c r="D288" s="361" t="str">
        <f>+C288</f>
        <v>Servicio Nacional de Aerofotogrametría</v>
      </c>
      <c r="E288" s="259" t="s">
        <v>1313</v>
      </c>
      <c r="F288" s="255">
        <f ca="1">+IFERROR(INDEX('Hoja de Trabajo para listado'!$A$155:$Z$1048576,MATCH($A288,'Hoja de Trabajo para listado'!$A$155:$A$1048576,0),MATCH((CUADRO!F$5&amp;$E288),'Hoja de Trabajo para listado'!$A$151:$Z$151,0)),0)+IFERROR(INDEX('Hoja de Trabajo para listado'!$AB$155:$BA$1048576,MATCH($A288,'Hoja de Trabajo para listado'!$AB$155:$AB$1048576,0),MATCH((CUADRO!F$5&amp;$E288),'Hoja de Trabajo para listado'!$AB$151:$BA$151,0)),0)+IFERROR(INDEX('Hoja de Trabajo para listado'!$BC$155:$CB$1048576,MATCH($A288,'Hoja de Trabajo para listado'!$BC$155:$BC$1048576,0),MATCH((CUADRO!F$5&amp;$E288),'Hoja de Trabajo para listado'!$BC$151:$CB$151,0)),0)+IFERROR(INDEX('Hoja de Trabajo para listado'!$DE$153:$DG$274,MATCH($A288,'Hoja de Trabajo para listado'!$DE$153:$DE$1048576,0),MATCH((CUADRO!F$5&amp;$E288),'Hoja de Trabajo para listado'!$DE$151:$DG$151,0)),0)+IFERROR(INDEX('Hoja de Trabajo para listado'!$CD$155:$DC$1048576,MATCH($A288,'Hoja de Trabajo para listado'!$CD$155:$CD$1048576,0),MATCH((CUADRO!F$5&amp;$E288),'Hoja de Trabajo para listado'!$CD$151:$DC$151,0)),0)</f>
        <v>0</v>
      </c>
      <c r="G288" s="255">
        <f ca="1">+IFERROR(INDEX('Hoja de Trabajo para listado'!$A$155:$Z$1048576,MATCH($A288,'Hoja de Trabajo para listado'!$A$155:$A$1048576,0),MATCH((CUADRO!G$5&amp;$E288),'Hoja de Trabajo para listado'!$A$151:$Z$151,0)),0)+IFERROR(INDEX('Hoja de Trabajo para listado'!$AB$155:$BA$1048576,MATCH($A288,'Hoja de Trabajo para listado'!$AB$155:$AB$1048576,0),MATCH((CUADRO!G$5&amp;$E288),'Hoja de Trabajo para listado'!$AB$151:$BA$151,0)),0)+IFERROR(INDEX('Hoja de Trabajo para listado'!$BC$155:$CB$1048576,MATCH($A288,'Hoja de Trabajo para listado'!$BC$155:$BC$1048576,0),MATCH((CUADRO!G$5&amp;$E288),'Hoja de Trabajo para listado'!$BC$151:$CB$151,0)),0)+IFERROR(INDEX('Hoja de Trabajo para listado'!$DE$153:$DG$274,MATCH($A288,'Hoja de Trabajo para listado'!$DE$153:$DE$1048576,0),MATCH((CUADRO!G$5&amp;$E288),'Hoja de Trabajo para listado'!$DE$151:$DG$151,0)),0)+IFERROR(INDEX('Hoja de Trabajo para listado'!$CD$155:$DC$1048576,MATCH($A288,'Hoja de Trabajo para listado'!$CD$155:$CD$1048576,0),MATCH((CUADRO!G$5&amp;$E288),'Hoja de Trabajo para listado'!$CD$151:$DC$151,0)),0)</f>
        <v>0</v>
      </c>
      <c r="H288" s="255">
        <f ca="1">+IFERROR(INDEX('Hoja de Trabajo para listado'!$A$155:$Z$1048576,MATCH($A288,'Hoja de Trabajo para listado'!$A$155:$A$1048576,0),MATCH((CUADRO!H$5&amp;$E288),'Hoja de Trabajo para listado'!$A$151:$Z$151,0)),0)+IFERROR(INDEX('Hoja de Trabajo para listado'!$AB$155:$BA$1048576,MATCH($A288,'Hoja de Trabajo para listado'!$AB$155:$AB$1048576,0),MATCH((CUADRO!H$5&amp;$E288),'Hoja de Trabajo para listado'!$AB$151:$BA$151,0)),0)+IFERROR(INDEX('Hoja de Trabajo para listado'!$BC$155:$CB$1048576,MATCH($A288,'Hoja de Trabajo para listado'!$BC$155:$BC$1048576,0),MATCH((CUADRO!H$5&amp;$E288),'Hoja de Trabajo para listado'!$BC$151:$CB$151,0)),0)+IFERROR(INDEX('Hoja de Trabajo para listado'!$DE$153:$DG$274,MATCH($A288,'Hoja de Trabajo para listado'!$DE$153:$DE$1048576,0),MATCH((CUADRO!H$5&amp;$E288),'Hoja de Trabajo para listado'!$DE$151:$DG$151,0)),0)+IFERROR(INDEX('Hoja de Trabajo para listado'!$CD$155:$DC$1048576,MATCH($A288,'Hoja de Trabajo para listado'!$CD$155:$CD$1048576,0),MATCH((CUADRO!H$5&amp;$E288),'Hoja de Trabajo para listado'!$CD$151:$DC$151,0)),0)</f>
        <v>0</v>
      </c>
      <c r="I288" s="255">
        <f ca="1">+IFERROR(INDEX('Hoja de Trabajo para listado'!$A$155:$Z$1048576,MATCH($A288,'Hoja de Trabajo para listado'!$A$155:$A$1048576,0),MATCH((CUADRO!I$5&amp;$E288),'Hoja de Trabajo para listado'!$A$151:$Z$151,0)),0)+IFERROR(INDEX('Hoja de Trabajo para listado'!$AB$155:$BA$1048576,MATCH($A288,'Hoja de Trabajo para listado'!$AB$155:$AB$1048576,0),MATCH((CUADRO!I$5&amp;$E288),'Hoja de Trabajo para listado'!$AB$151:$BA$151,0)),0)+IFERROR(INDEX('Hoja de Trabajo para listado'!$BC$155:$CB$1048576,MATCH($A288,'Hoja de Trabajo para listado'!$BC$155:$BC$1048576,0),MATCH((CUADRO!I$5&amp;$E288),'Hoja de Trabajo para listado'!$BC$151:$CB$151,0)),0)+IFERROR(INDEX('Hoja de Trabajo para listado'!$DE$153:$DG$274,MATCH($A288,'Hoja de Trabajo para listado'!$DE$153:$DE$1048576,0),MATCH((CUADRO!I$5&amp;$E288),'Hoja de Trabajo para listado'!$DE$151:$DG$151,0)),0)+IFERROR(INDEX('Hoja de Trabajo para listado'!$CD$155:$DC$1048576,MATCH($A288,'Hoja de Trabajo para listado'!$CD$155:$CD$1048576,0),MATCH((CUADRO!I$5&amp;$E288),'Hoja de Trabajo para listado'!$CD$151:$DC$151,0)),0)</f>
        <v>0</v>
      </c>
      <c r="J288" s="255">
        <f ca="1">+IFERROR(INDEX('Hoja de Trabajo para listado'!$A$155:$Z$1048576,MATCH($A288,'Hoja de Trabajo para listado'!$A$155:$A$1048576,0),MATCH((CUADRO!J$5&amp;$E288),'Hoja de Trabajo para listado'!$A$151:$Z$151,0)),0)+IFERROR(INDEX('Hoja de Trabajo para listado'!$AB$155:$BA$1048576,MATCH($A288,'Hoja de Trabajo para listado'!$AB$155:$AB$1048576,0),MATCH((CUADRO!J$5&amp;$E288),'Hoja de Trabajo para listado'!$AB$151:$BA$151,0)),0)+IFERROR(INDEX('Hoja de Trabajo para listado'!$BC$155:$CB$1048576,MATCH($A288,'Hoja de Trabajo para listado'!$BC$155:$BC$1048576,0),MATCH((CUADRO!J$5&amp;$E288),'Hoja de Trabajo para listado'!$BC$151:$CB$151,0)),0)+IFERROR(INDEX('Hoja de Trabajo para listado'!$DE$153:$DG$274,MATCH($A288,'Hoja de Trabajo para listado'!$DE$153:$DE$1048576,0),MATCH((CUADRO!J$5&amp;$E288),'Hoja de Trabajo para listado'!$DE$151:$DG$151,0)),0)+IFERROR(INDEX('Hoja de Trabajo para listado'!$CD$155:$DC$1048576,MATCH($A288,'Hoja de Trabajo para listado'!$CD$155:$CD$1048576,0),MATCH((CUADRO!J$5&amp;$E288),'Hoja de Trabajo para listado'!$CD$151:$DC$151,0)),0)</f>
        <v>0</v>
      </c>
      <c r="K288" s="255">
        <f ca="1">+IFERROR(INDEX('Hoja de Trabajo para listado'!$A$155:$Z$1048576,MATCH($A288,'Hoja de Trabajo para listado'!$A$155:$A$1048576,0),MATCH((CUADRO!K$5&amp;$E288),'Hoja de Trabajo para listado'!$A$151:$Z$151,0)),0)+IFERROR(INDEX('Hoja de Trabajo para listado'!$AB$155:$BA$1048576,MATCH($A288,'Hoja de Trabajo para listado'!$AB$155:$AB$1048576,0),MATCH((CUADRO!K$5&amp;$E288),'Hoja de Trabajo para listado'!$AB$151:$BA$151,0)),0)+IFERROR(INDEX('Hoja de Trabajo para listado'!$BC$155:$CB$1048576,MATCH($A288,'Hoja de Trabajo para listado'!$BC$155:$BC$1048576,0),MATCH((CUADRO!K$5&amp;$E288),'Hoja de Trabajo para listado'!$BC$151:$CB$151,0)),0)+IFERROR(INDEX('Hoja de Trabajo para listado'!$DE$153:$DG$274,MATCH($A288,'Hoja de Trabajo para listado'!$DE$153:$DE$1048576,0),MATCH((CUADRO!K$5&amp;$E288),'Hoja de Trabajo para listado'!$DE$151:$DG$151,0)),0)+IFERROR(INDEX('Hoja de Trabajo para listado'!$CD$155:$DC$1048576,MATCH($A288,'Hoja de Trabajo para listado'!$CD$155:$CD$1048576,0),MATCH((CUADRO!K$5&amp;$E288),'Hoja de Trabajo para listado'!$CD$151:$DC$151,0)),0)</f>
        <v>0</v>
      </c>
      <c r="L288" s="255">
        <f ca="1">+IFERROR(INDEX('Hoja de Trabajo para listado'!$A$155:$Z$1048576,MATCH($A288,'Hoja de Trabajo para listado'!$A$155:$A$1048576,0),MATCH((CUADRO!L$5&amp;$E288),'Hoja de Trabajo para listado'!$A$151:$Z$151,0)),0)+IFERROR(INDEX('Hoja de Trabajo para listado'!$AB$155:$BA$1048576,MATCH($A288,'Hoja de Trabajo para listado'!$AB$155:$AB$1048576,0),MATCH((CUADRO!L$5&amp;$E288),'Hoja de Trabajo para listado'!$AB$151:$BA$151,0)),0)+IFERROR(INDEX('Hoja de Trabajo para listado'!$BC$155:$CB$1048576,MATCH($A288,'Hoja de Trabajo para listado'!$BC$155:$BC$1048576,0),MATCH((CUADRO!L$5&amp;$E288),'Hoja de Trabajo para listado'!$BC$151:$CB$151,0)),0)+IFERROR(INDEX('Hoja de Trabajo para listado'!$DE$153:$DG$274,MATCH($A288,'Hoja de Trabajo para listado'!$DE$153:$DE$1048576,0),MATCH((CUADRO!L$5&amp;$E288),'Hoja de Trabajo para listado'!$DE$151:$DG$151,0)),0)+IFERROR(INDEX('Hoja de Trabajo para listado'!$CD$155:$DC$1048576,MATCH($A288,'Hoja de Trabajo para listado'!$CD$155:$CD$1048576,0),MATCH((CUADRO!L$5&amp;$E288),'Hoja de Trabajo para listado'!$CD$151:$DC$151,0)),0)</f>
        <v>0</v>
      </c>
      <c r="M288" s="255">
        <f ca="1">+IFERROR(INDEX('Hoja de Trabajo para listado'!$A$155:$Z$1048576,MATCH($A288,'Hoja de Trabajo para listado'!$A$155:$A$1048576,0),MATCH((CUADRO!M$5&amp;$E288),'Hoja de Trabajo para listado'!$A$151:$Z$151,0)),0)+IFERROR(INDEX('Hoja de Trabajo para listado'!$AB$155:$BA$1048576,MATCH($A288,'Hoja de Trabajo para listado'!$AB$155:$AB$1048576,0),MATCH((CUADRO!M$5&amp;$E288),'Hoja de Trabajo para listado'!$AB$151:$BA$151,0)),0)+IFERROR(INDEX('Hoja de Trabajo para listado'!$BC$155:$CB$1048576,MATCH($A288,'Hoja de Trabajo para listado'!$BC$155:$BC$1048576,0),MATCH((CUADRO!M$5&amp;$E288),'Hoja de Trabajo para listado'!$BC$151:$CB$151,0)),0)+IFERROR(INDEX('Hoja de Trabajo para listado'!$DE$153:$DG$274,MATCH($A288,'Hoja de Trabajo para listado'!$DE$153:$DE$1048576,0),MATCH((CUADRO!M$5&amp;$E288),'Hoja de Trabajo para listado'!$DE$151:$DG$151,0)),0)+IFERROR(INDEX('Hoja de Trabajo para listado'!$CD$155:$DC$1048576,MATCH($A288,'Hoja de Trabajo para listado'!$CD$155:$CD$1048576,0),MATCH((CUADRO!M$5&amp;$E288),'Hoja de Trabajo para listado'!$CD$151:$DC$151,0)),0)</f>
        <v>0</v>
      </c>
      <c r="N288" s="255">
        <f ca="1">+IFERROR(INDEX('Hoja de Trabajo para listado'!$A$155:$Z$1048576,MATCH($A288,'Hoja de Trabajo para listado'!$A$155:$A$1048576,0),MATCH((CUADRO!N$5&amp;$E288),'Hoja de Trabajo para listado'!$A$151:$Z$151,0)),0)+IFERROR(INDEX('Hoja de Trabajo para listado'!$AB$155:$BA$1048576,MATCH($A288,'Hoja de Trabajo para listado'!$AB$155:$AB$1048576,0),MATCH((CUADRO!N$5&amp;$E288),'Hoja de Trabajo para listado'!$AB$151:$BA$151,0)),0)+IFERROR(INDEX('Hoja de Trabajo para listado'!$BC$155:$CB$1048576,MATCH($A288,'Hoja de Trabajo para listado'!$BC$155:$BC$1048576,0),MATCH((CUADRO!N$5&amp;$E288),'Hoja de Trabajo para listado'!$BC$151:$CB$151,0)),0)+IFERROR(INDEX('Hoja de Trabajo para listado'!$DE$153:$DG$274,MATCH($A288,'Hoja de Trabajo para listado'!$DE$153:$DE$1048576,0),MATCH((CUADRO!N$5&amp;$E288),'Hoja de Trabajo para listado'!$DE$151:$DG$151,0)),0)+IFERROR(INDEX('Hoja de Trabajo para listado'!$CD$155:$DC$1048576,MATCH($A288,'Hoja de Trabajo para listado'!$CD$155:$CD$1048576,0),MATCH((CUADRO!N$5&amp;$E288),'Hoja de Trabajo para listado'!$CD$151:$DC$151,0)),0)</f>
        <v>0</v>
      </c>
      <c r="O288" s="255">
        <f ca="1">+IFERROR(INDEX('Hoja de Trabajo para listado'!$A$155:$Z$1048576,MATCH($A288,'Hoja de Trabajo para listado'!$A$155:$A$1048576,0),MATCH((CUADRO!O$5&amp;$E288),'Hoja de Trabajo para listado'!$A$151:$Z$151,0)),0)+IFERROR(INDEX('Hoja de Trabajo para listado'!$AB$155:$BA$1048576,MATCH($A288,'Hoja de Trabajo para listado'!$AB$155:$AB$1048576,0),MATCH((CUADRO!O$5&amp;$E288),'Hoja de Trabajo para listado'!$AB$151:$BA$151,0)),0)+IFERROR(INDEX('Hoja de Trabajo para listado'!$BC$155:$CB$1048576,MATCH($A288,'Hoja de Trabajo para listado'!$BC$155:$BC$1048576,0),MATCH((CUADRO!O$5&amp;$E288),'Hoja de Trabajo para listado'!$BC$151:$CB$151,0)),0)+IFERROR(INDEX('Hoja de Trabajo para listado'!$DE$153:$DG$274,MATCH($A288,'Hoja de Trabajo para listado'!$DE$153:$DE$1048576,0),MATCH((CUADRO!O$5&amp;$E288),'Hoja de Trabajo para listado'!$DE$151:$DG$151,0)),0)+IFERROR(INDEX('Hoja de Trabajo para listado'!$CD$155:$DC$1048576,MATCH($A288,'Hoja de Trabajo para listado'!$CD$155:$CD$1048576,0),MATCH((CUADRO!O$5&amp;$E288),'Hoja de Trabajo para listado'!$CD$151:$DC$151,0)),0)</f>
        <v>0</v>
      </c>
      <c r="P288" s="255">
        <f ca="1">+IFERROR(INDEX('Hoja de Trabajo para listado'!$A$155:$Z$1048576,MATCH($A288,'Hoja de Trabajo para listado'!$A$155:$A$1048576,0),MATCH((CUADRO!P$5&amp;$E288),'Hoja de Trabajo para listado'!$A$151:$Z$151,0)),0)+IFERROR(INDEX('Hoja de Trabajo para listado'!$AB$155:$BA$1048576,MATCH($A288,'Hoja de Trabajo para listado'!$AB$155:$AB$1048576,0),MATCH((CUADRO!P$5&amp;$E288),'Hoja de Trabajo para listado'!$AB$151:$BA$151,0)),0)+IFERROR(INDEX('Hoja de Trabajo para listado'!$BC$155:$CB$1048576,MATCH($A288,'Hoja de Trabajo para listado'!$BC$155:$BC$1048576,0),MATCH((CUADRO!P$5&amp;$E288),'Hoja de Trabajo para listado'!$BC$151:$CB$151,0)),0)+IFERROR(INDEX('Hoja de Trabajo para listado'!$DE$153:$DG$274,MATCH($A288,'Hoja de Trabajo para listado'!$DE$153:$DE$1048576,0),MATCH((CUADRO!P$5&amp;$E288),'Hoja de Trabajo para listado'!$DE$151:$DG$151,0)),0)+IFERROR(INDEX('Hoja de Trabajo para listado'!$CD$155:$DC$1048576,MATCH($A288,'Hoja de Trabajo para listado'!$CD$155:$CD$1048576,0),MATCH((CUADRO!P$5&amp;$E288),'Hoja de Trabajo para listado'!$CD$151:$DC$151,0)),0)</f>
        <v>0</v>
      </c>
      <c r="Q288" s="255">
        <f ca="1">+IFERROR(INDEX('Hoja de Trabajo para listado'!$A$155:$Z$1048576,MATCH($A288,'Hoja de Trabajo para listado'!$A$155:$A$1048576,0),MATCH((CUADRO!Q$5&amp;$E288),'Hoja de Trabajo para listado'!$A$151:$Z$151,0)),0)+IFERROR(INDEX('Hoja de Trabajo para listado'!$AB$155:$BA$1048576,MATCH($A288,'Hoja de Trabajo para listado'!$AB$155:$AB$1048576,0),MATCH((CUADRO!Q$5&amp;$E288),'Hoja de Trabajo para listado'!$AB$151:$BA$151,0)),0)+IFERROR(INDEX('Hoja de Trabajo para listado'!$BC$155:$CB$1048576,MATCH($A288,'Hoja de Trabajo para listado'!$BC$155:$BC$1048576,0),MATCH((CUADRO!Q$5&amp;$E288),'Hoja de Trabajo para listado'!$BC$151:$CB$151,0)),0)+IFERROR(INDEX('Hoja de Trabajo para listado'!$DE$153:$DG$274,MATCH($A288,'Hoja de Trabajo para listado'!$DE$153:$DE$1048576,0),MATCH((CUADRO!Q$5&amp;$E288),'Hoja de Trabajo para listado'!$DE$151:$DG$151,0)),0)+IFERROR(INDEX('Hoja de Trabajo para listado'!$CD$155:$DC$1048576,MATCH($A288,'Hoja de Trabajo para listado'!$CD$155:$CD$1048576,0),MATCH((CUADRO!Q$5&amp;$E288),'Hoja de Trabajo para listado'!$CD$151:$DC$151,0)),0)</f>
        <v>0</v>
      </c>
      <c r="R288" s="255">
        <f t="shared" ca="1" si="8"/>
        <v>0</v>
      </c>
      <c r="S288" s="255"/>
      <c r="T288" s="255">
        <f ca="1">+T289</f>
        <v>0</v>
      </c>
      <c r="U288" s="254">
        <f t="shared" si="9"/>
        <v>1</v>
      </c>
      <c r="V288" s="362" t="str">
        <f>+VLOOKUP(A288,bd_lista!$A$3:$E$590,5,FALSE)</f>
        <v>Instituciones Descentralizadas</v>
      </c>
      <c r="W288" s="361" t="str">
        <f>+V288</f>
        <v>Instituciones Descentralizadas</v>
      </c>
      <c r="X288" s="254">
        <f>+VLOOKUP(A288,[2]Sheet1!$A$13:$D$744,4,FALSE)</f>
        <v>20</v>
      </c>
      <c r="Y288" s="254" t="str">
        <f>+VLOOKUP(X288,bd_lista!$A$3:$C$590,3,FALSE)</f>
        <v>Ministerio de Defensa</v>
      </c>
      <c r="Z288" s="316">
        <f>+X288</f>
        <v>20</v>
      </c>
      <c r="AA288" s="317" t="str">
        <f>+Y288</f>
        <v>Ministerio de Defensa</v>
      </c>
    </row>
    <row r="289" spans="1:27" customFormat="1" ht="15" hidden="1" customHeight="1">
      <c r="A289" s="32">
        <v>244</v>
      </c>
      <c r="B289" s="307"/>
      <c r="C289" s="362" t="str">
        <f>+VLOOKUP(A289,bd_lista!$A$3:$C$590,3,FALSE)</f>
        <v>Servicio Nacional de Aerofotogrametría</v>
      </c>
      <c r="D289" s="362"/>
      <c r="E289" s="362" t="s">
        <v>1314</v>
      </c>
      <c r="F289" s="257">
        <f ca="1">+IFERROR(INDEX('Hoja de Trabajo para listado'!$A$155:$Z$1048576,MATCH($A289,'Hoja de Trabajo para listado'!$A$155:$A$1048576,0),MATCH((CUADRO!F$5&amp;$E289),'Hoja de Trabajo para listado'!$A$151:$Z$151,0)),0)+IFERROR(INDEX('Hoja de Trabajo para listado'!$AB$155:$BA$1048576,MATCH($A289,'Hoja de Trabajo para listado'!$AB$155:$AB$1048576,0),MATCH((CUADRO!F$5&amp;$E289),'Hoja de Trabajo para listado'!$AB$151:$BA$151,0)),0)+IFERROR(INDEX('Hoja de Trabajo para listado'!$BC$155:$CB$1048576,MATCH($A289,'Hoja de Trabajo para listado'!$BC$155:$BC$1048576,0),MATCH((CUADRO!F$5&amp;$E289),'Hoja de Trabajo para listado'!$BC$151:$CB$151,0)),0)+IFERROR(INDEX('Hoja de Trabajo para listado'!$DE$153:$DG$274,MATCH($A289,'Hoja de Trabajo para listado'!$DE$153:$DE$1048576,0),MATCH((CUADRO!F$5&amp;$E289),'Hoja de Trabajo para listado'!$DE$151:$DG$151,0)),0)+IFERROR(INDEX('Hoja de Trabajo para listado'!$CD$155:$DC$1048576,MATCH($A289,'Hoja de Trabajo para listado'!$CD$155:$CD$1048576,0),MATCH((CUADRO!F$5&amp;$E289),'Hoja de Trabajo para listado'!$CD$151:$DC$151,0)),0)</f>
        <v>0</v>
      </c>
      <c r="G289" s="257">
        <f ca="1">+IFERROR(INDEX('Hoja de Trabajo para listado'!$A$155:$Z$1048576,MATCH($A289,'Hoja de Trabajo para listado'!$A$155:$A$1048576,0),MATCH((CUADRO!G$5&amp;$E289),'Hoja de Trabajo para listado'!$A$151:$Z$151,0)),0)+IFERROR(INDEX('Hoja de Trabajo para listado'!$AB$155:$BA$1048576,MATCH($A289,'Hoja de Trabajo para listado'!$AB$155:$AB$1048576,0),MATCH((CUADRO!G$5&amp;$E289),'Hoja de Trabajo para listado'!$AB$151:$BA$151,0)),0)+IFERROR(INDEX('Hoja de Trabajo para listado'!$BC$155:$CB$1048576,MATCH($A289,'Hoja de Trabajo para listado'!$BC$155:$BC$1048576,0),MATCH((CUADRO!G$5&amp;$E289),'Hoja de Trabajo para listado'!$BC$151:$CB$151,0)),0)+IFERROR(INDEX('Hoja de Trabajo para listado'!$DE$153:$DG$274,MATCH($A289,'Hoja de Trabajo para listado'!$DE$153:$DE$1048576,0),MATCH((CUADRO!G$5&amp;$E289),'Hoja de Trabajo para listado'!$DE$151:$DG$151,0)),0)+IFERROR(INDEX('Hoja de Trabajo para listado'!$CD$155:$DC$1048576,MATCH($A289,'Hoja de Trabajo para listado'!$CD$155:$CD$1048576,0),MATCH((CUADRO!G$5&amp;$E289),'Hoja de Trabajo para listado'!$CD$151:$DC$151,0)),0)</f>
        <v>0</v>
      </c>
      <c r="H289" s="257">
        <f ca="1">+IFERROR(INDEX('Hoja de Trabajo para listado'!$A$155:$Z$1048576,MATCH($A289,'Hoja de Trabajo para listado'!$A$155:$A$1048576,0),MATCH((CUADRO!H$5&amp;$E289),'Hoja de Trabajo para listado'!$A$151:$Z$151,0)),0)+IFERROR(INDEX('Hoja de Trabajo para listado'!$AB$155:$BA$1048576,MATCH($A289,'Hoja de Trabajo para listado'!$AB$155:$AB$1048576,0),MATCH((CUADRO!H$5&amp;$E289),'Hoja de Trabajo para listado'!$AB$151:$BA$151,0)),0)+IFERROR(INDEX('Hoja de Trabajo para listado'!$BC$155:$CB$1048576,MATCH($A289,'Hoja de Trabajo para listado'!$BC$155:$BC$1048576,0),MATCH((CUADRO!H$5&amp;$E289),'Hoja de Trabajo para listado'!$BC$151:$CB$151,0)),0)+IFERROR(INDEX('Hoja de Trabajo para listado'!$DE$153:$DG$274,MATCH($A289,'Hoja de Trabajo para listado'!$DE$153:$DE$1048576,0),MATCH((CUADRO!H$5&amp;$E289),'Hoja de Trabajo para listado'!$DE$151:$DG$151,0)),0)+IFERROR(INDEX('Hoja de Trabajo para listado'!$CD$155:$DC$1048576,MATCH($A289,'Hoja de Trabajo para listado'!$CD$155:$CD$1048576,0),MATCH((CUADRO!H$5&amp;$E289),'Hoja de Trabajo para listado'!$CD$151:$DC$151,0)),0)</f>
        <v>0</v>
      </c>
      <c r="I289" s="257">
        <f ca="1">+IFERROR(INDEX('Hoja de Trabajo para listado'!$A$155:$Z$1048576,MATCH($A289,'Hoja de Trabajo para listado'!$A$155:$A$1048576,0),MATCH((CUADRO!I$5&amp;$E289),'Hoja de Trabajo para listado'!$A$151:$Z$151,0)),0)+IFERROR(INDEX('Hoja de Trabajo para listado'!$AB$155:$BA$1048576,MATCH($A289,'Hoja de Trabajo para listado'!$AB$155:$AB$1048576,0),MATCH((CUADRO!I$5&amp;$E289),'Hoja de Trabajo para listado'!$AB$151:$BA$151,0)),0)+IFERROR(INDEX('Hoja de Trabajo para listado'!$BC$155:$CB$1048576,MATCH($A289,'Hoja de Trabajo para listado'!$BC$155:$BC$1048576,0),MATCH((CUADRO!I$5&amp;$E289),'Hoja de Trabajo para listado'!$BC$151:$CB$151,0)),0)+IFERROR(INDEX('Hoja de Trabajo para listado'!$DE$153:$DG$274,MATCH($A289,'Hoja de Trabajo para listado'!$DE$153:$DE$1048576,0),MATCH((CUADRO!I$5&amp;$E289),'Hoja de Trabajo para listado'!$DE$151:$DG$151,0)),0)+IFERROR(INDEX('Hoja de Trabajo para listado'!$CD$155:$DC$1048576,MATCH($A289,'Hoja de Trabajo para listado'!$CD$155:$CD$1048576,0),MATCH((CUADRO!I$5&amp;$E289),'Hoja de Trabajo para listado'!$CD$151:$DC$151,0)),0)</f>
        <v>0</v>
      </c>
      <c r="J289" s="257">
        <f ca="1">+IFERROR(INDEX('Hoja de Trabajo para listado'!$A$155:$Z$1048576,MATCH($A289,'Hoja de Trabajo para listado'!$A$155:$A$1048576,0),MATCH((CUADRO!J$5&amp;$E289),'Hoja de Trabajo para listado'!$A$151:$Z$151,0)),0)+IFERROR(INDEX('Hoja de Trabajo para listado'!$AB$155:$BA$1048576,MATCH($A289,'Hoja de Trabajo para listado'!$AB$155:$AB$1048576,0),MATCH((CUADRO!J$5&amp;$E289),'Hoja de Trabajo para listado'!$AB$151:$BA$151,0)),0)+IFERROR(INDEX('Hoja de Trabajo para listado'!$BC$155:$CB$1048576,MATCH($A289,'Hoja de Trabajo para listado'!$BC$155:$BC$1048576,0),MATCH((CUADRO!J$5&amp;$E289),'Hoja de Trabajo para listado'!$BC$151:$CB$151,0)),0)+IFERROR(INDEX('Hoja de Trabajo para listado'!$DE$153:$DG$274,MATCH($A289,'Hoja de Trabajo para listado'!$DE$153:$DE$1048576,0),MATCH((CUADRO!J$5&amp;$E289),'Hoja de Trabajo para listado'!$DE$151:$DG$151,0)),0)+IFERROR(INDEX('Hoja de Trabajo para listado'!$CD$155:$DC$1048576,MATCH($A289,'Hoja de Trabajo para listado'!$CD$155:$CD$1048576,0),MATCH((CUADRO!J$5&amp;$E289),'Hoja de Trabajo para listado'!$CD$151:$DC$151,0)),0)</f>
        <v>0</v>
      </c>
      <c r="K289" s="257">
        <f ca="1">+IFERROR(INDEX('Hoja de Trabajo para listado'!$A$155:$Z$1048576,MATCH($A289,'Hoja de Trabajo para listado'!$A$155:$A$1048576,0),MATCH((CUADRO!K$5&amp;$E289),'Hoja de Trabajo para listado'!$A$151:$Z$151,0)),0)+IFERROR(INDEX('Hoja de Trabajo para listado'!$AB$155:$BA$1048576,MATCH($A289,'Hoja de Trabajo para listado'!$AB$155:$AB$1048576,0),MATCH((CUADRO!K$5&amp;$E289),'Hoja de Trabajo para listado'!$AB$151:$BA$151,0)),0)+IFERROR(INDEX('Hoja de Trabajo para listado'!$BC$155:$CB$1048576,MATCH($A289,'Hoja de Trabajo para listado'!$BC$155:$BC$1048576,0),MATCH((CUADRO!K$5&amp;$E289),'Hoja de Trabajo para listado'!$BC$151:$CB$151,0)),0)+IFERROR(INDEX('Hoja de Trabajo para listado'!$DE$153:$DG$274,MATCH($A289,'Hoja de Trabajo para listado'!$DE$153:$DE$1048576,0),MATCH((CUADRO!K$5&amp;$E289),'Hoja de Trabajo para listado'!$DE$151:$DG$151,0)),0)+IFERROR(INDEX('Hoja de Trabajo para listado'!$CD$155:$DC$1048576,MATCH($A289,'Hoja de Trabajo para listado'!$CD$155:$CD$1048576,0),MATCH((CUADRO!K$5&amp;$E289),'Hoja de Trabajo para listado'!$CD$151:$DC$151,0)),0)</f>
        <v>0</v>
      </c>
      <c r="L289" s="257">
        <f ca="1">+IFERROR(INDEX('Hoja de Trabajo para listado'!$A$155:$Z$1048576,MATCH($A289,'Hoja de Trabajo para listado'!$A$155:$A$1048576,0),MATCH((CUADRO!L$5&amp;$E289),'Hoja de Trabajo para listado'!$A$151:$Z$151,0)),0)+IFERROR(INDEX('Hoja de Trabajo para listado'!$AB$155:$BA$1048576,MATCH($A289,'Hoja de Trabajo para listado'!$AB$155:$AB$1048576,0),MATCH((CUADRO!L$5&amp;$E289),'Hoja de Trabajo para listado'!$AB$151:$BA$151,0)),0)+IFERROR(INDEX('Hoja de Trabajo para listado'!$BC$155:$CB$1048576,MATCH($A289,'Hoja de Trabajo para listado'!$BC$155:$BC$1048576,0),MATCH((CUADRO!L$5&amp;$E289),'Hoja de Trabajo para listado'!$BC$151:$CB$151,0)),0)+IFERROR(INDEX('Hoja de Trabajo para listado'!$DE$153:$DG$274,MATCH($A289,'Hoja de Trabajo para listado'!$DE$153:$DE$1048576,0),MATCH((CUADRO!L$5&amp;$E289),'Hoja de Trabajo para listado'!$DE$151:$DG$151,0)),0)+IFERROR(INDEX('Hoja de Trabajo para listado'!$CD$155:$DC$1048576,MATCH($A289,'Hoja de Trabajo para listado'!$CD$155:$CD$1048576,0),MATCH((CUADRO!L$5&amp;$E289),'Hoja de Trabajo para listado'!$CD$151:$DC$151,0)),0)</f>
        <v>0</v>
      </c>
      <c r="M289" s="257">
        <f ca="1">+IFERROR(INDEX('Hoja de Trabajo para listado'!$A$155:$Z$1048576,MATCH($A289,'Hoja de Trabajo para listado'!$A$155:$A$1048576,0),MATCH((CUADRO!M$5&amp;$E289),'Hoja de Trabajo para listado'!$A$151:$Z$151,0)),0)+IFERROR(INDEX('Hoja de Trabajo para listado'!$AB$155:$BA$1048576,MATCH($A289,'Hoja de Trabajo para listado'!$AB$155:$AB$1048576,0),MATCH((CUADRO!M$5&amp;$E289),'Hoja de Trabajo para listado'!$AB$151:$BA$151,0)),0)+IFERROR(INDEX('Hoja de Trabajo para listado'!$BC$155:$CB$1048576,MATCH($A289,'Hoja de Trabajo para listado'!$BC$155:$BC$1048576,0),MATCH((CUADRO!M$5&amp;$E289),'Hoja de Trabajo para listado'!$BC$151:$CB$151,0)),0)+IFERROR(INDEX('Hoja de Trabajo para listado'!$DE$153:$DG$274,MATCH($A289,'Hoja de Trabajo para listado'!$DE$153:$DE$1048576,0),MATCH((CUADRO!M$5&amp;$E289),'Hoja de Trabajo para listado'!$DE$151:$DG$151,0)),0)+IFERROR(INDEX('Hoja de Trabajo para listado'!$CD$155:$DC$1048576,MATCH($A289,'Hoja de Trabajo para listado'!$CD$155:$CD$1048576,0),MATCH((CUADRO!M$5&amp;$E289),'Hoja de Trabajo para listado'!$CD$151:$DC$151,0)),0)</f>
        <v>0</v>
      </c>
      <c r="N289" s="257">
        <f ca="1">+IFERROR(INDEX('Hoja de Trabajo para listado'!$A$155:$Z$1048576,MATCH($A289,'Hoja de Trabajo para listado'!$A$155:$A$1048576,0),MATCH((CUADRO!N$5&amp;$E289),'Hoja de Trabajo para listado'!$A$151:$Z$151,0)),0)+IFERROR(INDEX('Hoja de Trabajo para listado'!$AB$155:$BA$1048576,MATCH($A289,'Hoja de Trabajo para listado'!$AB$155:$AB$1048576,0),MATCH((CUADRO!N$5&amp;$E289),'Hoja de Trabajo para listado'!$AB$151:$BA$151,0)),0)+IFERROR(INDEX('Hoja de Trabajo para listado'!$BC$155:$CB$1048576,MATCH($A289,'Hoja de Trabajo para listado'!$BC$155:$BC$1048576,0),MATCH((CUADRO!N$5&amp;$E289),'Hoja de Trabajo para listado'!$BC$151:$CB$151,0)),0)+IFERROR(INDEX('Hoja de Trabajo para listado'!$DE$153:$DG$274,MATCH($A289,'Hoja de Trabajo para listado'!$DE$153:$DE$1048576,0),MATCH((CUADRO!N$5&amp;$E289),'Hoja de Trabajo para listado'!$DE$151:$DG$151,0)),0)+IFERROR(INDEX('Hoja de Trabajo para listado'!$CD$155:$DC$1048576,MATCH($A289,'Hoja de Trabajo para listado'!$CD$155:$CD$1048576,0),MATCH((CUADRO!N$5&amp;$E289),'Hoja de Trabajo para listado'!$CD$151:$DC$151,0)),0)</f>
        <v>0</v>
      </c>
      <c r="O289" s="257">
        <f ca="1">+IFERROR(INDEX('Hoja de Trabajo para listado'!$A$155:$Z$1048576,MATCH($A289,'Hoja de Trabajo para listado'!$A$155:$A$1048576,0),MATCH((CUADRO!O$5&amp;$E289),'Hoja de Trabajo para listado'!$A$151:$Z$151,0)),0)+IFERROR(INDEX('Hoja de Trabajo para listado'!$AB$155:$BA$1048576,MATCH($A289,'Hoja de Trabajo para listado'!$AB$155:$AB$1048576,0),MATCH((CUADRO!O$5&amp;$E289),'Hoja de Trabajo para listado'!$AB$151:$BA$151,0)),0)+IFERROR(INDEX('Hoja de Trabajo para listado'!$BC$155:$CB$1048576,MATCH($A289,'Hoja de Trabajo para listado'!$BC$155:$BC$1048576,0),MATCH((CUADRO!O$5&amp;$E289),'Hoja de Trabajo para listado'!$BC$151:$CB$151,0)),0)+IFERROR(INDEX('Hoja de Trabajo para listado'!$DE$153:$DG$274,MATCH($A289,'Hoja de Trabajo para listado'!$DE$153:$DE$1048576,0),MATCH((CUADRO!O$5&amp;$E289),'Hoja de Trabajo para listado'!$DE$151:$DG$151,0)),0)+IFERROR(INDEX('Hoja de Trabajo para listado'!$CD$155:$DC$1048576,MATCH($A289,'Hoja de Trabajo para listado'!$CD$155:$CD$1048576,0),MATCH((CUADRO!O$5&amp;$E289),'Hoja de Trabajo para listado'!$CD$151:$DC$151,0)),0)</f>
        <v>0</v>
      </c>
      <c r="P289" s="257">
        <f ca="1">+IFERROR(INDEX('Hoja de Trabajo para listado'!$A$155:$Z$1048576,MATCH($A289,'Hoja de Trabajo para listado'!$A$155:$A$1048576,0),MATCH((CUADRO!P$5&amp;$E289),'Hoja de Trabajo para listado'!$A$151:$Z$151,0)),0)+IFERROR(INDEX('Hoja de Trabajo para listado'!$AB$155:$BA$1048576,MATCH($A289,'Hoja de Trabajo para listado'!$AB$155:$AB$1048576,0),MATCH((CUADRO!P$5&amp;$E289),'Hoja de Trabajo para listado'!$AB$151:$BA$151,0)),0)+IFERROR(INDEX('Hoja de Trabajo para listado'!$BC$155:$CB$1048576,MATCH($A289,'Hoja de Trabajo para listado'!$BC$155:$BC$1048576,0),MATCH((CUADRO!P$5&amp;$E289),'Hoja de Trabajo para listado'!$BC$151:$CB$151,0)),0)+IFERROR(INDEX('Hoja de Trabajo para listado'!$DE$153:$DG$274,MATCH($A289,'Hoja de Trabajo para listado'!$DE$153:$DE$1048576,0),MATCH((CUADRO!P$5&amp;$E289),'Hoja de Trabajo para listado'!$DE$151:$DG$151,0)),0)+IFERROR(INDEX('Hoja de Trabajo para listado'!$CD$155:$DC$1048576,MATCH($A289,'Hoja de Trabajo para listado'!$CD$155:$CD$1048576,0),MATCH((CUADRO!P$5&amp;$E289),'Hoja de Trabajo para listado'!$CD$151:$DC$151,0)),0)</f>
        <v>0</v>
      </c>
      <c r="Q289" s="257">
        <f ca="1">+IFERROR(INDEX('Hoja de Trabajo para listado'!$A$155:$Z$1048576,MATCH($A289,'Hoja de Trabajo para listado'!$A$155:$A$1048576,0),MATCH((CUADRO!Q$5&amp;$E289),'Hoja de Trabajo para listado'!$A$151:$Z$151,0)),0)+IFERROR(INDEX('Hoja de Trabajo para listado'!$AB$155:$BA$1048576,MATCH($A289,'Hoja de Trabajo para listado'!$AB$155:$AB$1048576,0),MATCH((CUADRO!Q$5&amp;$E289),'Hoja de Trabajo para listado'!$AB$151:$BA$151,0)),0)+IFERROR(INDEX('Hoja de Trabajo para listado'!$BC$155:$CB$1048576,MATCH($A289,'Hoja de Trabajo para listado'!$BC$155:$BC$1048576,0),MATCH((CUADRO!Q$5&amp;$E289),'Hoja de Trabajo para listado'!$BC$151:$CB$151,0)),0)+IFERROR(INDEX('Hoja de Trabajo para listado'!$DE$153:$DG$274,MATCH($A289,'Hoja de Trabajo para listado'!$DE$153:$DE$1048576,0),MATCH((CUADRO!Q$5&amp;$E289),'Hoja de Trabajo para listado'!$DE$151:$DG$151,0)),0)+IFERROR(INDEX('Hoja de Trabajo para listado'!$CD$155:$DC$1048576,MATCH($A289,'Hoja de Trabajo para listado'!$CD$155:$CD$1048576,0),MATCH((CUADRO!Q$5&amp;$E289),'Hoja de Trabajo para listado'!$CD$151:$DC$151,0)),0)</f>
        <v>0</v>
      </c>
      <c r="R289" s="257">
        <f t="shared" ca="1" si="8"/>
        <v>0</v>
      </c>
      <c r="S289" s="257">
        <f ca="1">+R288+R289</f>
        <v>0</v>
      </c>
      <c r="T289" s="255">
        <f ca="1">+S289</f>
        <v>0</v>
      </c>
      <c r="U289" s="254">
        <f t="shared" si="9"/>
        <v>2</v>
      </c>
      <c r="V289" s="362" t="str">
        <f>+VLOOKUP(A289,bd_lista!$A$3:$E$590,5,FALSE)</f>
        <v>Instituciones Descentralizadas</v>
      </c>
      <c r="W289" s="362"/>
      <c r="X289" s="254">
        <f>+VLOOKUP(A289,[2]Sheet1!$A$13:$D$744,4,FALSE)</f>
        <v>20</v>
      </c>
      <c r="Y289" s="254" t="str">
        <f>+VLOOKUP(X289,bd_lista!$A$3:$C$590,3,FALSE)</f>
        <v>Ministerio de Defensa</v>
      </c>
      <c r="Z289" s="314"/>
      <c r="AA289" s="315"/>
    </row>
    <row r="290" spans="1:27" customFormat="1" ht="15" hidden="1" customHeight="1">
      <c r="A290" s="32">
        <v>159</v>
      </c>
      <c r="B290" s="306">
        <f>+A290</f>
        <v>159</v>
      </c>
      <c r="C290" s="259" t="str">
        <f>+VLOOKUP(A290,bd_lista!$A$3:$C$590,3,FALSE)</f>
        <v>OficinaTécnica para el Fortalecimiento de la Empresa Pública</v>
      </c>
      <c r="D290" s="361" t="str">
        <f>+C290</f>
        <v>OficinaTécnica para el Fortalecimiento de la Empresa Pública</v>
      </c>
      <c r="E290" s="259" t="s">
        <v>1313</v>
      </c>
      <c r="F290" s="255">
        <f ca="1">+IFERROR(INDEX('Hoja de Trabajo para listado'!$A$155:$Z$1048576,MATCH($A290,'Hoja de Trabajo para listado'!$A$155:$A$1048576,0),MATCH((CUADRO!F$5&amp;$E290),'Hoja de Trabajo para listado'!$A$151:$Z$151,0)),0)+IFERROR(INDEX('Hoja de Trabajo para listado'!$AB$155:$BA$1048576,MATCH($A290,'Hoja de Trabajo para listado'!$AB$155:$AB$1048576,0),MATCH((CUADRO!F$5&amp;$E290),'Hoja de Trabajo para listado'!$AB$151:$BA$151,0)),0)+IFERROR(INDEX('Hoja de Trabajo para listado'!$BC$155:$CB$1048576,MATCH($A290,'Hoja de Trabajo para listado'!$BC$155:$BC$1048576,0),MATCH((CUADRO!F$5&amp;$E290),'Hoja de Trabajo para listado'!$BC$151:$CB$151,0)),0)+IFERROR(INDEX('Hoja de Trabajo para listado'!$DE$153:$DG$274,MATCH($A290,'Hoja de Trabajo para listado'!$DE$153:$DE$1048576,0),MATCH((CUADRO!F$5&amp;$E290),'Hoja de Trabajo para listado'!$DE$151:$DG$151,0)),0)+IFERROR(INDEX('Hoja de Trabajo para listado'!$CD$155:$DC$1048576,MATCH($A290,'Hoja de Trabajo para listado'!$CD$155:$CD$1048576,0),MATCH((CUADRO!F$5&amp;$E290),'Hoja de Trabajo para listado'!$CD$151:$DC$151,0)),0)</f>
        <v>0</v>
      </c>
      <c r="G290" s="255">
        <f ca="1">+IFERROR(INDEX('Hoja de Trabajo para listado'!$A$155:$Z$1048576,MATCH($A290,'Hoja de Trabajo para listado'!$A$155:$A$1048576,0),MATCH((CUADRO!G$5&amp;$E290),'Hoja de Trabajo para listado'!$A$151:$Z$151,0)),0)+IFERROR(INDEX('Hoja de Trabajo para listado'!$AB$155:$BA$1048576,MATCH($A290,'Hoja de Trabajo para listado'!$AB$155:$AB$1048576,0),MATCH((CUADRO!G$5&amp;$E290),'Hoja de Trabajo para listado'!$AB$151:$BA$151,0)),0)+IFERROR(INDEX('Hoja de Trabajo para listado'!$BC$155:$CB$1048576,MATCH($A290,'Hoja de Trabajo para listado'!$BC$155:$BC$1048576,0),MATCH((CUADRO!G$5&amp;$E290),'Hoja de Trabajo para listado'!$BC$151:$CB$151,0)),0)+IFERROR(INDEX('Hoja de Trabajo para listado'!$DE$153:$DG$274,MATCH($A290,'Hoja de Trabajo para listado'!$DE$153:$DE$1048576,0),MATCH((CUADRO!G$5&amp;$E290),'Hoja de Trabajo para listado'!$DE$151:$DG$151,0)),0)+IFERROR(INDEX('Hoja de Trabajo para listado'!$CD$155:$DC$1048576,MATCH($A290,'Hoja de Trabajo para listado'!$CD$155:$CD$1048576,0),MATCH((CUADRO!G$5&amp;$E290),'Hoja de Trabajo para listado'!$CD$151:$DC$151,0)),0)</f>
        <v>0</v>
      </c>
      <c r="H290" s="255">
        <f ca="1">+IFERROR(INDEX('Hoja de Trabajo para listado'!$A$155:$Z$1048576,MATCH($A290,'Hoja de Trabajo para listado'!$A$155:$A$1048576,0),MATCH((CUADRO!H$5&amp;$E290),'Hoja de Trabajo para listado'!$A$151:$Z$151,0)),0)+IFERROR(INDEX('Hoja de Trabajo para listado'!$AB$155:$BA$1048576,MATCH($A290,'Hoja de Trabajo para listado'!$AB$155:$AB$1048576,0),MATCH((CUADRO!H$5&amp;$E290),'Hoja de Trabajo para listado'!$AB$151:$BA$151,0)),0)+IFERROR(INDEX('Hoja de Trabajo para listado'!$BC$155:$CB$1048576,MATCH($A290,'Hoja de Trabajo para listado'!$BC$155:$BC$1048576,0),MATCH((CUADRO!H$5&amp;$E290),'Hoja de Trabajo para listado'!$BC$151:$CB$151,0)),0)+IFERROR(INDEX('Hoja de Trabajo para listado'!$DE$153:$DG$274,MATCH($A290,'Hoja de Trabajo para listado'!$DE$153:$DE$1048576,0),MATCH((CUADRO!H$5&amp;$E290),'Hoja de Trabajo para listado'!$DE$151:$DG$151,0)),0)+IFERROR(INDEX('Hoja de Trabajo para listado'!$CD$155:$DC$1048576,MATCH($A290,'Hoja de Trabajo para listado'!$CD$155:$CD$1048576,0),MATCH((CUADRO!H$5&amp;$E290),'Hoja de Trabajo para listado'!$CD$151:$DC$151,0)),0)</f>
        <v>0</v>
      </c>
      <c r="I290" s="255">
        <f ca="1">+IFERROR(INDEX('Hoja de Trabajo para listado'!$A$155:$Z$1048576,MATCH($A290,'Hoja de Trabajo para listado'!$A$155:$A$1048576,0),MATCH((CUADRO!I$5&amp;$E290),'Hoja de Trabajo para listado'!$A$151:$Z$151,0)),0)+IFERROR(INDEX('Hoja de Trabajo para listado'!$AB$155:$BA$1048576,MATCH($A290,'Hoja de Trabajo para listado'!$AB$155:$AB$1048576,0),MATCH((CUADRO!I$5&amp;$E290),'Hoja de Trabajo para listado'!$AB$151:$BA$151,0)),0)+IFERROR(INDEX('Hoja de Trabajo para listado'!$BC$155:$CB$1048576,MATCH($A290,'Hoja de Trabajo para listado'!$BC$155:$BC$1048576,0),MATCH((CUADRO!I$5&amp;$E290),'Hoja de Trabajo para listado'!$BC$151:$CB$151,0)),0)+IFERROR(INDEX('Hoja de Trabajo para listado'!$DE$153:$DG$274,MATCH($A290,'Hoja de Trabajo para listado'!$DE$153:$DE$1048576,0),MATCH((CUADRO!I$5&amp;$E290),'Hoja de Trabajo para listado'!$DE$151:$DG$151,0)),0)+IFERROR(INDEX('Hoja de Trabajo para listado'!$CD$155:$DC$1048576,MATCH($A290,'Hoja de Trabajo para listado'!$CD$155:$CD$1048576,0),MATCH((CUADRO!I$5&amp;$E290),'Hoja de Trabajo para listado'!$CD$151:$DC$151,0)),0)</f>
        <v>0</v>
      </c>
      <c r="J290" s="255">
        <f ca="1">+IFERROR(INDEX('Hoja de Trabajo para listado'!$A$155:$Z$1048576,MATCH($A290,'Hoja de Trabajo para listado'!$A$155:$A$1048576,0),MATCH((CUADRO!J$5&amp;$E290),'Hoja de Trabajo para listado'!$A$151:$Z$151,0)),0)+IFERROR(INDEX('Hoja de Trabajo para listado'!$AB$155:$BA$1048576,MATCH($A290,'Hoja de Trabajo para listado'!$AB$155:$AB$1048576,0),MATCH((CUADRO!J$5&amp;$E290),'Hoja de Trabajo para listado'!$AB$151:$BA$151,0)),0)+IFERROR(INDEX('Hoja de Trabajo para listado'!$BC$155:$CB$1048576,MATCH($A290,'Hoja de Trabajo para listado'!$BC$155:$BC$1048576,0),MATCH((CUADRO!J$5&amp;$E290),'Hoja de Trabajo para listado'!$BC$151:$CB$151,0)),0)+IFERROR(INDEX('Hoja de Trabajo para listado'!$DE$153:$DG$274,MATCH($A290,'Hoja de Trabajo para listado'!$DE$153:$DE$1048576,0),MATCH((CUADRO!J$5&amp;$E290),'Hoja de Trabajo para listado'!$DE$151:$DG$151,0)),0)+IFERROR(INDEX('Hoja de Trabajo para listado'!$CD$155:$DC$1048576,MATCH($A290,'Hoja de Trabajo para listado'!$CD$155:$CD$1048576,0),MATCH((CUADRO!J$5&amp;$E290),'Hoja de Trabajo para listado'!$CD$151:$DC$151,0)),0)</f>
        <v>0</v>
      </c>
      <c r="K290" s="255">
        <f ca="1">+IFERROR(INDEX('Hoja de Trabajo para listado'!$A$155:$Z$1048576,MATCH($A290,'Hoja de Trabajo para listado'!$A$155:$A$1048576,0),MATCH((CUADRO!K$5&amp;$E290),'Hoja de Trabajo para listado'!$A$151:$Z$151,0)),0)+IFERROR(INDEX('Hoja de Trabajo para listado'!$AB$155:$BA$1048576,MATCH($A290,'Hoja de Trabajo para listado'!$AB$155:$AB$1048576,0),MATCH((CUADRO!K$5&amp;$E290),'Hoja de Trabajo para listado'!$AB$151:$BA$151,0)),0)+IFERROR(INDEX('Hoja de Trabajo para listado'!$BC$155:$CB$1048576,MATCH($A290,'Hoja de Trabajo para listado'!$BC$155:$BC$1048576,0),MATCH((CUADRO!K$5&amp;$E290),'Hoja de Trabajo para listado'!$BC$151:$CB$151,0)),0)+IFERROR(INDEX('Hoja de Trabajo para listado'!$DE$153:$DG$274,MATCH($A290,'Hoja de Trabajo para listado'!$DE$153:$DE$1048576,0),MATCH((CUADRO!K$5&amp;$E290),'Hoja de Trabajo para listado'!$DE$151:$DG$151,0)),0)+IFERROR(INDEX('Hoja de Trabajo para listado'!$CD$155:$DC$1048576,MATCH($A290,'Hoja de Trabajo para listado'!$CD$155:$CD$1048576,0),MATCH((CUADRO!K$5&amp;$E290),'Hoja de Trabajo para listado'!$CD$151:$DC$151,0)),0)</f>
        <v>0</v>
      </c>
      <c r="L290" s="255">
        <f ca="1">+IFERROR(INDEX('Hoja de Trabajo para listado'!$A$155:$Z$1048576,MATCH($A290,'Hoja de Trabajo para listado'!$A$155:$A$1048576,0),MATCH((CUADRO!L$5&amp;$E290),'Hoja de Trabajo para listado'!$A$151:$Z$151,0)),0)+IFERROR(INDEX('Hoja de Trabajo para listado'!$AB$155:$BA$1048576,MATCH($A290,'Hoja de Trabajo para listado'!$AB$155:$AB$1048576,0),MATCH((CUADRO!L$5&amp;$E290),'Hoja de Trabajo para listado'!$AB$151:$BA$151,0)),0)+IFERROR(INDEX('Hoja de Trabajo para listado'!$BC$155:$CB$1048576,MATCH($A290,'Hoja de Trabajo para listado'!$BC$155:$BC$1048576,0),MATCH((CUADRO!L$5&amp;$E290),'Hoja de Trabajo para listado'!$BC$151:$CB$151,0)),0)+IFERROR(INDEX('Hoja de Trabajo para listado'!$DE$153:$DG$274,MATCH($A290,'Hoja de Trabajo para listado'!$DE$153:$DE$1048576,0),MATCH((CUADRO!L$5&amp;$E290),'Hoja de Trabajo para listado'!$DE$151:$DG$151,0)),0)+IFERROR(INDEX('Hoja de Trabajo para listado'!$CD$155:$DC$1048576,MATCH($A290,'Hoja de Trabajo para listado'!$CD$155:$CD$1048576,0),MATCH((CUADRO!L$5&amp;$E290),'Hoja de Trabajo para listado'!$CD$151:$DC$151,0)),0)</f>
        <v>0</v>
      </c>
      <c r="M290" s="255">
        <f ca="1">+IFERROR(INDEX('Hoja de Trabajo para listado'!$A$155:$Z$1048576,MATCH($A290,'Hoja de Trabajo para listado'!$A$155:$A$1048576,0),MATCH((CUADRO!M$5&amp;$E290),'Hoja de Trabajo para listado'!$A$151:$Z$151,0)),0)+IFERROR(INDEX('Hoja de Trabajo para listado'!$AB$155:$BA$1048576,MATCH($A290,'Hoja de Trabajo para listado'!$AB$155:$AB$1048576,0),MATCH((CUADRO!M$5&amp;$E290),'Hoja de Trabajo para listado'!$AB$151:$BA$151,0)),0)+IFERROR(INDEX('Hoja de Trabajo para listado'!$BC$155:$CB$1048576,MATCH($A290,'Hoja de Trabajo para listado'!$BC$155:$BC$1048576,0),MATCH((CUADRO!M$5&amp;$E290),'Hoja de Trabajo para listado'!$BC$151:$CB$151,0)),0)+IFERROR(INDEX('Hoja de Trabajo para listado'!$DE$153:$DG$274,MATCH($A290,'Hoja de Trabajo para listado'!$DE$153:$DE$1048576,0),MATCH((CUADRO!M$5&amp;$E290),'Hoja de Trabajo para listado'!$DE$151:$DG$151,0)),0)+IFERROR(INDEX('Hoja de Trabajo para listado'!$CD$155:$DC$1048576,MATCH($A290,'Hoja de Trabajo para listado'!$CD$155:$CD$1048576,0),MATCH((CUADRO!M$5&amp;$E290),'Hoja de Trabajo para listado'!$CD$151:$DC$151,0)),0)</f>
        <v>0</v>
      </c>
      <c r="N290" s="255">
        <f ca="1">+IFERROR(INDEX('Hoja de Trabajo para listado'!$A$155:$Z$1048576,MATCH($A290,'Hoja de Trabajo para listado'!$A$155:$A$1048576,0),MATCH((CUADRO!N$5&amp;$E290),'Hoja de Trabajo para listado'!$A$151:$Z$151,0)),0)+IFERROR(INDEX('Hoja de Trabajo para listado'!$AB$155:$BA$1048576,MATCH($A290,'Hoja de Trabajo para listado'!$AB$155:$AB$1048576,0),MATCH((CUADRO!N$5&amp;$E290),'Hoja de Trabajo para listado'!$AB$151:$BA$151,0)),0)+IFERROR(INDEX('Hoja de Trabajo para listado'!$BC$155:$CB$1048576,MATCH($A290,'Hoja de Trabajo para listado'!$BC$155:$BC$1048576,0),MATCH((CUADRO!N$5&amp;$E290),'Hoja de Trabajo para listado'!$BC$151:$CB$151,0)),0)+IFERROR(INDEX('Hoja de Trabajo para listado'!$DE$153:$DG$274,MATCH($A290,'Hoja de Trabajo para listado'!$DE$153:$DE$1048576,0),MATCH((CUADRO!N$5&amp;$E290),'Hoja de Trabajo para listado'!$DE$151:$DG$151,0)),0)+IFERROR(INDEX('Hoja de Trabajo para listado'!$CD$155:$DC$1048576,MATCH($A290,'Hoja de Trabajo para listado'!$CD$155:$CD$1048576,0),MATCH((CUADRO!N$5&amp;$E290),'Hoja de Trabajo para listado'!$CD$151:$DC$151,0)),0)</f>
        <v>0</v>
      </c>
      <c r="O290" s="255">
        <f ca="1">+IFERROR(INDEX('Hoja de Trabajo para listado'!$A$155:$Z$1048576,MATCH($A290,'Hoja de Trabajo para listado'!$A$155:$A$1048576,0),MATCH((CUADRO!O$5&amp;$E290),'Hoja de Trabajo para listado'!$A$151:$Z$151,0)),0)+IFERROR(INDEX('Hoja de Trabajo para listado'!$AB$155:$BA$1048576,MATCH($A290,'Hoja de Trabajo para listado'!$AB$155:$AB$1048576,0),MATCH((CUADRO!O$5&amp;$E290),'Hoja de Trabajo para listado'!$AB$151:$BA$151,0)),0)+IFERROR(INDEX('Hoja de Trabajo para listado'!$BC$155:$CB$1048576,MATCH($A290,'Hoja de Trabajo para listado'!$BC$155:$BC$1048576,0),MATCH((CUADRO!O$5&amp;$E290),'Hoja de Trabajo para listado'!$BC$151:$CB$151,0)),0)+IFERROR(INDEX('Hoja de Trabajo para listado'!$DE$153:$DG$274,MATCH($A290,'Hoja de Trabajo para listado'!$DE$153:$DE$1048576,0),MATCH((CUADRO!O$5&amp;$E290),'Hoja de Trabajo para listado'!$DE$151:$DG$151,0)),0)+IFERROR(INDEX('Hoja de Trabajo para listado'!$CD$155:$DC$1048576,MATCH($A290,'Hoja de Trabajo para listado'!$CD$155:$CD$1048576,0),MATCH((CUADRO!O$5&amp;$E290),'Hoja de Trabajo para listado'!$CD$151:$DC$151,0)),0)</f>
        <v>0</v>
      </c>
      <c r="P290" s="255">
        <f ca="1">+IFERROR(INDEX('Hoja de Trabajo para listado'!$A$155:$Z$1048576,MATCH($A290,'Hoja de Trabajo para listado'!$A$155:$A$1048576,0),MATCH((CUADRO!P$5&amp;$E290),'Hoja de Trabajo para listado'!$A$151:$Z$151,0)),0)+IFERROR(INDEX('Hoja de Trabajo para listado'!$AB$155:$BA$1048576,MATCH($A290,'Hoja de Trabajo para listado'!$AB$155:$AB$1048576,0),MATCH((CUADRO!P$5&amp;$E290),'Hoja de Trabajo para listado'!$AB$151:$BA$151,0)),0)+IFERROR(INDEX('Hoja de Trabajo para listado'!$BC$155:$CB$1048576,MATCH($A290,'Hoja de Trabajo para listado'!$BC$155:$BC$1048576,0),MATCH((CUADRO!P$5&amp;$E290),'Hoja de Trabajo para listado'!$BC$151:$CB$151,0)),0)+IFERROR(INDEX('Hoja de Trabajo para listado'!$DE$153:$DG$274,MATCH($A290,'Hoja de Trabajo para listado'!$DE$153:$DE$1048576,0),MATCH((CUADRO!P$5&amp;$E290),'Hoja de Trabajo para listado'!$DE$151:$DG$151,0)),0)+IFERROR(INDEX('Hoja de Trabajo para listado'!$CD$155:$DC$1048576,MATCH($A290,'Hoja de Trabajo para listado'!$CD$155:$CD$1048576,0),MATCH((CUADRO!P$5&amp;$E290),'Hoja de Trabajo para listado'!$CD$151:$DC$151,0)),0)</f>
        <v>0</v>
      </c>
      <c r="Q290" s="255">
        <f ca="1">+IFERROR(INDEX('Hoja de Trabajo para listado'!$A$155:$Z$1048576,MATCH($A290,'Hoja de Trabajo para listado'!$A$155:$A$1048576,0),MATCH((CUADRO!Q$5&amp;$E290),'Hoja de Trabajo para listado'!$A$151:$Z$151,0)),0)+IFERROR(INDEX('Hoja de Trabajo para listado'!$AB$155:$BA$1048576,MATCH($A290,'Hoja de Trabajo para listado'!$AB$155:$AB$1048576,0),MATCH((CUADRO!Q$5&amp;$E290),'Hoja de Trabajo para listado'!$AB$151:$BA$151,0)),0)+IFERROR(INDEX('Hoja de Trabajo para listado'!$BC$155:$CB$1048576,MATCH($A290,'Hoja de Trabajo para listado'!$BC$155:$BC$1048576,0),MATCH((CUADRO!Q$5&amp;$E290),'Hoja de Trabajo para listado'!$BC$151:$CB$151,0)),0)+IFERROR(INDEX('Hoja de Trabajo para listado'!$DE$153:$DG$274,MATCH($A290,'Hoja de Trabajo para listado'!$DE$153:$DE$1048576,0),MATCH((CUADRO!Q$5&amp;$E290),'Hoja de Trabajo para listado'!$DE$151:$DG$151,0)),0)+IFERROR(INDEX('Hoja de Trabajo para listado'!$CD$155:$DC$1048576,MATCH($A290,'Hoja de Trabajo para listado'!$CD$155:$CD$1048576,0),MATCH((CUADRO!Q$5&amp;$E290),'Hoja de Trabajo para listado'!$CD$151:$DC$151,0)),0)</f>
        <v>0</v>
      </c>
      <c r="R290" s="255">
        <f t="shared" ca="1" si="8"/>
        <v>0</v>
      </c>
      <c r="S290" s="255"/>
      <c r="T290" s="255">
        <f ca="1">+T291</f>
        <v>0</v>
      </c>
      <c r="U290" s="254">
        <f t="shared" si="9"/>
        <v>1</v>
      </c>
      <c r="V290" s="362" t="str">
        <f>+VLOOKUP(A290,bd_lista!$A$3:$E$590,5,FALSE)</f>
        <v>Instituciones Descentralizadas</v>
      </c>
      <c r="W290" s="361" t="str">
        <f>+V290</f>
        <v>Instituciones Descentralizadas</v>
      </c>
      <c r="X290" s="254">
        <f>+VLOOKUP(A290,[2]Sheet1!$A$13:$D$744,4,FALSE)</f>
        <v>25</v>
      </c>
      <c r="Y290" s="254" t="str">
        <f>+VLOOKUP(X290,bd_lista!$A$3:$C$590,3,FALSE)</f>
        <v>Ministerio de la Presidencia</v>
      </c>
      <c r="Z290" s="316">
        <f>+X290</f>
        <v>25</v>
      </c>
      <c r="AA290" s="317" t="str">
        <f>+Y290</f>
        <v>Ministerio de la Presidencia</v>
      </c>
    </row>
    <row r="291" spans="1:27" customFormat="1" ht="15" hidden="1" customHeight="1">
      <c r="A291" s="32">
        <v>159</v>
      </c>
      <c r="B291" s="307"/>
      <c r="C291" s="362" t="str">
        <f>+VLOOKUP(A291,bd_lista!$A$3:$C$590,3,FALSE)</f>
        <v>OficinaTécnica para el Fortalecimiento de la Empresa Pública</v>
      </c>
      <c r="D291" s="362"/>
      <c r="E291" s="259" t="s">
        <v>1314</v>
      </c>
      <c r="F291" s="255">
        <f ca="1">+IFERROR(INDEX('Hoja de Trabajo para listado'!$A$155:$Z$1048576,MATCH($A291,'Hoja de Trabajo para listado'!$A$155:$A$1048576,0),MATCH((CUADRO!F$5&amp;$E291),'Hoja de Trabajo para listado'!$A$151:$Z$151,0)),0)+IFERROR(INDEX('Hoja de Trabajo para listado'!$AB$155:$BA$1048576,MATCH($A291,'Hoja de Trabajo para listado'!$AB$155:$AB$1048576,0),MATCH((CUADRO!F$5&amp;$E291),'Hoja de Trabajo para listado'!$AB$151:$BA$151,0)),0)+IFERROR(INDEX('Hoja de Trabajo para listado'!$BC$155:$CB$1048576,MATCH($A291,'Hoja de Trabajo para listado'!$BC$155:$BC$1048576,0),MATCH((CUADRO!F$5&amp;$E291),'Hoja de Trabajo para listado'!$BC$151:$CB$151,0)),0)+IFERROR(INDEX('Hoja de Trabajo para listado'!$DE$153:$DG$274,MATCH($A291,'Hoja de Trabajo para listado'!$DE$153:$DE$1048576,0),MATCH((CUADRO!F$5&amp;$E291),'Hoja de Trabajo para listado'!$DE$151:$DG$151,0)),0)+IFERROR(INDEX('Hoja de Trabajo para listado'!$CD$155:$DC$1048576,MATCH($A291,'Hoja de Trabajo para listado'!$CD$155:$CD$1048576,0),MATCH((CUADRO!F$5&amp;$E291),'Hoja de Trabajo para listado'!$CD$151:$DC$151,0)),0)</f>
        <v>0</v>
      </c>
      <c r="G291" s="255">
        <f ca="1">+IFERROR(INDEX('Hoja de Trabajo para listado'!$A$155:$Z$1048576,MATCH($A291,'Hoja de Trabajo para listado'!$A$155:$A$1048576,0),MATCH((CUADRO!G$5&amp;$E291),'Hoja de Trabajo para listado'!$A$151:$Z$151,0)),0)+IFERROR(INDEX('Hoja de Trabajo para listado'!$AB$155:$BA$1048576,MATCH($A291,'Hoja de Trabajo para listado'!$AB$155:$AB$1048576,0),MATCH((CUADRO!G$5&amp;$E291),'Hoja de Trabajo para listado'!$AB$151:$BA$151,0)),0)+IFERROR(INDEX('Hoja de Trabajo para listado'!$BC$155:$CB$1048576,MATCH($A291,'Hoja de Trabajo para listado'!$BC$155:$BC$1048576,0),MATCH((CUADRO!G$5&amp;$E291),'Hoja de Trabajo para listado'!$BC$151:$CB$151,0)),0)+IFERROR(INDEX('Hoja de Trabajo para listado'!$DE$153:$DG$274,MATCH($A291,'Hoja de Trabajo para listado'!$DE$153:$DE$1048576,0),MATCH((CUADRO!G$5&amp;$E291),'Hoja de Trabajo para listado'!$DE$151:$DG$151,0)),0)+IFERROR(INDEX('Hoja de Trabajo para listado'!$CD$155:$DC$1048576,MATCH($A291,'Hoja de Trabajo para listado'!$CD$155:$CD$1048576,0),MATCH((CUADRO!G$5&amp;$E291),'Hoja de Trabajo para listado'!$CD$151:$DC$151,0)),0)</f>
        <v>0</v>
      </c>
      <c r="H291" s="255">
        <f ca="1">+IFERROR(INDEX('Hoja de Trabajo para listado'!$A$155:$Z$1048576,MATCH($A291,'Hoja de Trabajo para listado'!$A$155:$A$1048576,0),MATCH((CUADRO!H$5&amp;$E291),'Hoja de Trabajo para listado'!$A$151:$Z$151,0)),0)+IFERROR(INDEX('Hoja de Trabajo para listado'!$AB$155:$BA$1048576,MATCH($A291,'Hoja de Trabajo para listado'!$AB$155:$AB$1048576,0),MATCH((CUADRO!H$5&amp;$E291),'Hoja de Trabajo para listado'!$AB$151:$BA$151,0)),0)+IFERROR(INDEX('Hoja de Trabajo para listado'!$BC$155:$CB$1048576,MATCH($A291,'Hoja de Trabajo para listado'!$BC$155:$BC$1048576,0),MATCH((CUADRO!H$5&amp;$E291),'Hoja de Trabajo para listado'!$BC$151:$CB$151,0)),0)+IFERROR(INDEX('Hoja de Trabajo para listado'!$DE$153:$DG$274,MATCH($A291,'Hoja de Trabajo para listado'!$DE$153:$DE$1048576,0),MATCH((CUADRO!H$5&amp;$E291),'Hoja de Trabajo para listado'!$DE$151:$DG$151,0)),0)+IFERROR(INDEX('Hoja de Trabajo para listado'!$CD$155:$DC$1048576,MATCH($A291,'Hoja de Trabajo para listado'!$CD$155:$CD$1048576,0),MATCH((CUADRO!H$5&amp;$E291),'Hoja de Trabajo para listado'!$CD$151:$DC$151,0)),0)</f>
        <v>0</v>
      </c>
      <c r="I291" s="255">
        <f ca="1">+IFERROR(INDEX('Hoja de Trabajo para listado'!$A$155:$Z$1048576,MATCH($A291,'Hoja de Trabajo para listado'!$A$155:$A$1048576,0),MATCH((CUADRO!I$5&amp;$E291),'Hoja de Trabajo para listado'!$A$151:$Z$151,0)),0)+IFERROR(INDEX('Hoja de Trabajo para listado'!$AB$155:$BA$1048576,MATCH($A291,'Hoja de Trabajo para listado'!$AB$155:$AB$1048576,0),MATCH((CUADRO!I$5&amp;$E291),'Hoja de Trabajo para listado'!$AB$151:$BA$151,0)),0)+IFERROR(INDEX('Hoja de Trabajo para listado'!$BC$155:$CB$1048576,MATCH($A291,'Hoja de Trabajo para listado'!$BC$155:$BC$1048576,0),MATCH((CUADRO!I$5&amp;$E291),'Hoja de Trabajo para listado'!$BC$151:$CB$151,0)),0)+IFERROR(INDEX('Hoja de Trabajo para listado'!$DE$153:$DG$274,MATCH($A291,'Hoja de Trabajo para listado'!$DE$153:$DE$1048576,0),MATCH((CUADRO!I$5&amp;$E291),'Hoja de Trabajo para listado'!$DE$151:$DG$151,0)),0)+IFERROR(INDEX('Hoja de Trabajo para listado'!$CD$155:$DC$1048576,MATCH($A291,'Hoja de Trabajo para listado'!$CD$155:$CD$1048576,0),MATCH((CUADRO!I$5&amp;$E291),'Hoja de Trabajo para listado'!$CD$151:$DC$151,0)),0)</f>
        <v>0</v>
      </c>
      <c r="J291" s="255">
        <f ca="1">+IFERROR(INDEX('Hoja de Trabajo para listado'!$A$155:$Z$1048576,MATCH($A291,'Hoja de Trabajo para listado'!$A$155:$A$1048576,0),MATCH((CUADRO!J$5&amp;$E291),'Hoja de Trabajo para listado'!$A$151:$Z$151,0)),0)+IFERROR(INDEX('Hoja de Trabajo para listado'!$AB$155:$BA$1048576,MATCH($A291,'Hoja de Trabajo para listado'!$AB$155:$AB$1048576,0),MATCH((CUADRO!J$5&amp;$E291),'Hoja de Trabajo para listado'!$AB$151:$BA$151,0)),0)+IFERROR(INDEX('Hoja de Trabajo para listado'!$BC$155:$CB$1048576,MATCH($A291,'Hoja de Trabajo para listado'!$BC$155:$BC$1048576,0),MATCH((CUADRO!J$5&amp;$E291),'Hoja de Trabajo para listado'!$BC$151:$CB$151,0)),0)+IFERROR(INDEX('Hoja de Trabajo para listado'!$DE$153:$DG$274,MATCH($A291,'Hoja de Trabajo para listado'!$DE$153:$DE$1048576,0),MATCH((CUADRO!J$5&amp;$E291),'Hoja de Trabajo para listado'!$DE$151:$DG$151,0)),0)+IFERROR(INDEX('Hoja de Trabajo para listado'!$CD$155:$DC$1048576,MATCH($A291,'Hoja de Trabajo para listado'!$CD$155:$CD$1048576,0),MATCH((CUADRO!J$5&amp;$E291),'Hoja de Trabajo para listado'!$CD$151:$DC$151,0)),0)</f>
        <v>0</v>
      </c>
      <c r="K291" s="255">
        <f ca="1">+IFERROR(INDEX('Hoja de Trabajo para listado'!$A$155:$Z$1048576,MATCH($A291,'Hoja de Trabajo para listado'!$A$155:$A$1048576,0),MATCH((CUADRO!K$5&amp;$E291),'Hoja de Trabajo para listado'!$A$151:$Z$151,0)),0)+IFERROR(INDEX('Hoja de Trabajo para listado'!$AB$155:$BA$1048576,MATCH($A291,'Hoja de Trabajo para listado'!$AB$155:$AB$1048576,0),MATCH((CUADRO!K$5&amp;$E291),'Hoja de Trabajo para listado'!$AB$151:$BA$151,0)),0)+IFERROR(INDEX('Hoja de Trabajo para listado'!$BC$155:$CB$1048576,MATCH($A291,'Hoja de Trabajo para listado'!$BC$155:$BC$1048576,0),MATCH((CUADRO!K$5&amp;$E291),'Hoja de Trabajo para listado'!$BC$151:$CB$151,0)),0)+IFERROR(INDEX('Hoja de Trabajo para listado'!$DE$153:$DG$274,MATCH($A291,'Hoja de Trabajo para listado'!$DE$153:$DE$1048576,0),MATCH((CUADRO!K$5&amp;$E291),'Hoja de Trabajo para listado'!$DE$151:$DG$151,0)),0)+IFERROR(INDEX('Hoja de Trabajo para listado'!$CD$155:$DC$1048576,MATCH($A291,'Hoja de Trabajo para listado'!$CD$155:$CD$1048576,0),MATCH((CUADRO!K$5&amp;$E291),'Hoja de Trabajo para listado'!$CD$151:$DC$151,0)),0)</f>
        <v>0</v>
      </c>
      <c r="L291" s="255">
        <f ca="1">+IFERROR(INDEX('Hoja de Trabajo para listado'!$A$155:$Z$1048576,MATCH($A291,'Hoja de Trabajo para listado'!$A$155:$A$1048576,0),MATCH((CUADRO!L$5&amp;$E291),'Hoja de Trabajo para listado'!$A$151:$Z$151,0)),0)+IFERROR(INDEX('Hoja de Trabajo para listado'!$AB$155:$BA$1048576,MATCH($A291,'Hoja de Trabajo para listado'!$AB$155:$AB$1048576,0),MATCH((CUADRO!L$5&amp;$E291),'Hoja de Trabajo para listado'!$AB$151:$BA$151,0)),0)+IFERROR(INDEX('Hoja de Trabajo para listado'!$BC$155:$CB$1048576,MATCH($A291,'Hoja de Trabajo para listado'!$BC$155:$BC$1048576,0),MATCH((CUADRO!L$5&amp;$E291),'Hoja de Trabajo para listado'!$BC$151:$CB$151,0)),0)+IFERROR(INDEX('Hoja de Trabajo para listado'!$DE$153:$DG$274,MATCH($A291,'Hoja de Trabajo para listado'!$DE$153:$DE$1048576,0),MATCH((CUADRO!L$5&amp;$E291),'Hoja de Trabajo para listado'!$DE$151:$DG$151,0)),0)+IFERROR(INDEX('Hoja de Trabajo para listado'!$CD$155:$DC$1048576,MATCH($A291,'Hoja de Trabajo para listado'!$CD$155:$CD$1048576,0),MATCH((CUADRO!L$5&amp;$E291),'Hoja de Trabajo para listado'!$CD$151:$DC$151,0)),0)</f>
        <v>0</v>
      </c>
      <c r="M291" s="255">
        <f ca="1">+IFERROR(INDEX('Hoja de Trabajo para listado'!$A$155:$Z$1048576,MATCH($A291,'Hoja de Trabajo para listado'!$A$155:$A$1048576,0),MATCH((CUADRO!M$5&amp;$E291),'Hoja de Trabajo para listado'!$A$151:$Z$151,0)),0)+IFERROR(INDEX('Hoja de Trabajo para listado'!$AB$155:$BA$1048576,MATCH($A291,'Hoja de Trabajo para listado'!$AB$155:$AB$1048576,0),MATCH((CUADRO!M$5&amp;$E291),'Hoja de Trabajo para listado'!$AB$151:$BA$151,0)),0)+IFERROR(INDEX('Hoja de Trabajo para listado'!$BC$155:$CB$1048576,MATCH($A291,'Hoja de Trabajo para listado'!$BC$155:$BC$1048576,0),MATCH((CUADRO!M$5&amp;$E291),'Hoja de Trabajo para listado'!$BC$151:$CB$151,0)),0)+IFERROR(INDEX('Hoja de Trabajo para listado'!$DE$153:$DG$274,MATCH($A291,'Hoja de Trabajo para listado'!$DE$153:$DE$1048576,0),MATCH((CUADRO!M$5&amp;$E291),'Hoja de Trabajo para listado'!$DE$151:$DG$151,0)),0)+IFERROR(INDEX('Hoja de Trabajo para listado'!$CD$155:$DC$1048576,MATCH($A291,'Hoja de Trabajo para listado'!$CD$155:$CD$1048576,0),MATCH((CUADRO!M$5&amp;$E291),'Hoja de Trabajo para listado'!$CD$151:$DC$151,0)),0)</f>
        <v>0</v>
      </c>
      <c r="N291" s="255">
        <f ca="1">+IFERROR(INDEX('Hoja de Trabajo para listado'!$A$155:$Z$1048576,MATCH($A291,'Hoja de Trabajo para listado'!$A$155:$A$1048576,0),MATCH((CUADRO!N$5&amp;$E291),'Hoja de Trabajo para listado'!$A$151:$Z$151,0)),0)+IFERROR(INDEX('Hoja de Trabajo para listado'!$AB$155:$BA$1048576,MATCH($A291,'Hoja de Trabajo para listado'!$AB$155:$AB$1048576,0),MATCH((CUADRO!N$5&amp;$E291),'Hoja de Trabajo para listado'!$AB$151:$BA$151,0)),0)+IFERROR(INDEX('Hoja de Trabajo para listado'!$BC$155:$CB$1048576,MATCH($A291,'Hoja de Trabajo para listado'!$BC$155:$BC$1048576,0),MATCH((CUADRO!N$5&amp;$E291),'Hoja de Trabajo para listado'!$BC$151:$CB$151,0)),0)+IFERROR(INDEX('Hoja de Trabajo para listado'!$DE$153:$DG$274,MATCH($A291,'Hoja de Trabajo para listado'!$DE$153:$DE$1048576,0),MATCH((CUADRO!N$5&amp;$E291),'Hoja de Trabajo para listado'!$DE$151:$DG$151,0)),0)+IFERROR(INDEX('Hoja de Trabajo para listado'!$CD$155:$DC$1048576,MATCH($A291,'Hoja de Trabajo para listado'!$CD$155:$CD$1048576,0),MATCH((CUADRO!N$5&amp;$E291),'Hoja de Trabajo para listado'!$CD$151:$DC$151,0)),0)</f>
        <v>0</v>
      </c>
      <c r="O291" s="255">
        <f ca="1">+IFERROR(INDEX('Hoja de Trabajo para listado'!$A$155:$Z$1048576,MATCH($A291,'Hoja de Trabajo para listado'!$A$155:$A$1048576,0),MATCH((CUADRO!O$5&amp;$E291),'Hoja de Trabajo para listado'!$A$151:$Z$151,0)),0)+IFERROR(INDEX('Hoja de Trabajo para listado'!$AB$155:$BA$1048576,MATCH($A291,'Hoja de Trabajo para listado'!$AB$155:$AB$1048576,0),MATCH((CUADRO!O$5&amp;$E291),'Hoja de Trabajo para listado'!$AB$151:$BA$151,0)),0)+IFERROR(INDEX('Hoja de Trabajo para listado'!$BC$155:$CB$1048576,MATCH($A291,'Hoja de Trabajo para listado'!$BC$155:$BC$1048576,0),MATCH((CUADRO!O$5&amp;$E291),'Hoja de Trabajo para listado'!$BC$151:$CB$151,0)),0)+IFERROR(INDEX('Hoja de Trabajo para listado'!$DE$153:$DG$274,MATCH($A291,'Hoja de Trabajo para listado'!$DE$153:$DE$1048576,0),MATCH((CUADRO!O$5&amp;$E291),'Hoja de Trabajo para listado'!$DE$151:$DG$151,0)),0)+IFERROR(INDEX('Hoja de Trabajo para listado'!$CD$155:$DC$1048576,MATCH($A291,'Hoja de Trabajo para listado'!$CD$155:$CD$1048576,0),MATCH((CUADRO!O$5&amp;$E291),'Hoja de Trabajo para listado'!$CD$151:$DC$151,0)),0)</f>
        <v>0</v>
      </c>
      <c r="P291" s="255">
        <f ca="1">+IFERROR(INDEX('Hoja de Trabajo para listado'!$A$155:$Z$1048576,MATCH($A291,'Hoja de Trabajo para listado'!$A$155:$A$1048576,0),MATCH((CUADRO!P$5&amp;$E291),'Hoja de Trabajo para listado'!$A$151:$Z$151,0)),0)+IFERROR(INDEX('Hoja de Trabajo para listado'!$AB$155:$BA$1048576,MATCH($A291,'Hoja de Trabajo para listado'!$AB$155:$AB$1048576,0),MATCH((CUADRO!P$5&amp;$E291),'Hoja de Trabajo para listado'!$AB$151:$BA$151,0)),0)+IFERROR(INDEX('Hoja de Trabajo para listado'!$BC$155:$CB$1048576,MATCH($A291,'Hoja de Trabajo para listado'!$BC$155:$BC$1048576,0),MATCH((CUADRO!P$5&amp;$E291),'Hoja de Trabajo para listado'!$BC$151:$CB$151,0)),0)+IFERROR(INDEX('Hoja de Trabajo para listado'!$DE$153:$DG$274,MATCH($A291,'Hoja de Trabajo para listado'!$DE$153:$DE$1048576,0),MATCH((CUADRO!P$5&amp;$E291),'Hoja de Trabajo para listado'!$DE$151:$DG$151,0)),0)+IFERROR(INDEX('Hoja de Trabajo para listado'!$CD$155:$DC$1048576,MATCH($A291,'Hoja de Trabajo para listado'!$CD$155:$CD$1048576,0),MATCH((CUADRO!P$5&amp;$E291),'Hoja de Trabajo para listado'!$CD$151:$DC$151,0)),0)</f>
        <v>0</v>
      </c>
      <c r="Q291" s="255">
        <f ca="1">+IFERROR(INDEX('Hoja de Trabajo para listado'!$A$155:$Z$1048576,MATCH($A291,'Hoja de Trabajo para listado'!$A$155:$A$1048576,0),MATCH((CUADRO!Q$5&amp;$E291),'Hoja de Trabajo para listado'!$A$151:$Z$151,0)),0)+IFERROR(INDEX('Hoja de Trabajo para listado'!$AB$155:$BA$1048576,MATCH($A291,'Hoja de Trabajo para listado'!$AB$155:$AB$1048576,0),MATCH((CUADRO!Q$5&amp;$E291),'Hoja de Trabajo para listado'!$AB$151:$BA$151,0)),0)+IFERROR(INDEX('Hoja de Trabajo para listado'!$BC$155:$CB$1048576,MATCH($A291,'Hoja de Trabajo para listado'!$BC$155:$BC$1048576,0),MATCH((CUADRO!Q$5&amp;$E291),'Hoja de Trabajo para listado'!$BC$151:$CB$151,0)),0)+IFERROR(INDEX('Hoja de Trabajo para listado'!$DE$153:$DG$274,MATCH($A291,'Hoja de Trabajo para listado'!$DE$153:$DE$1048576,0),MATCH((CUADRO!Q$5&amp;$E291),'Hoja de Trabajo para listado'!$DE$151:$DG$151,0)),0)+IFERROR(INDEX('Hoja de Trabajo para listado'!$CD$155:$DC$1048576,MATCH($A291,'Hoja de Trabajo para listado'!$CD$155:$CD$1048576,0),MATCH((CUADRO!Q$5&amp;$E291),'Hoja de Trabajo para listado'!$CD$151:$DC$151,0)),0)</f>
        <v>0</v>
      </c>
      <c r="R291" s="255">
        <f t="shared" ca="1" si="8"/>
        <v>0</v>
      </c>
      <c r="S291" s="255">
        <f ca="1">+R290+R291</f>
        <v>0</v>
      </c>
      <c r="T291" s="255">
        <f ca="1">+S291</f>
        <v>0</v>
      </c>
      <c r="U291" s="254">
        <f t="shared" si="9"/>
        <v>2</v>
      </c>
      <c r="V291" s="362" t="str">
        <f>+VLOOKUP(A291,bd_lista!$A$3:$E$590,5,FALSE)</f>
        <v>Instituciones Descentralizadas</v>
      </c>
      <c r="W291" s="362"/>
      <c r="X291" s="254">
        <f>+VLOOKUP(A291,[2]Sheet1!$A$13:$D$744,4,FALSE)</f>
        <v>25</v>
      </c>
      <c r="Y291" s="254" t="str">
        <f>+VLOOKUP(X291,bd_lista!$A$3:$C$590,3,FALSE)</f>
        <v>Ministerio de la Presidencia</v>
      </c>
      <c r="Z291" s="314"/>
      <c r="AA291" s="315"/>
    </row>
    <row r="292" spans="1:27" customFormat="1" ht="15" hidden="1" customHeight="1">
      <c r="A292" s="32">
        <v>314</v>
      </c>
      <c r="B292" s="306">
        <f>+A292</f>
        <v>314</v>
      </c>
      <c r="C292" s="259" t="str">
        <f>+VLOOKUP(A292,bd_lista!$A$3:$C$590,3,FALSE)</f>
        <v>Autoridad de Fiscalización de Electricidad y Tecnología Nuclear</v>
      </c>
      <c r="D292" s="361" t="str">
        <f>+C292</f>
        <v>Autoridad de Fiscalización de Electricidad y Tecnología Nuclear</v>
      </c>
      <c r="E292" s="259" t="s">
        <v>1313</v>
      </c>
      <c r="F292" s="255">
        <f ca="1">+IFERROR(INDEX('Hoja de Trabajo para listado'!$A$155:$Z$1048576,MATCH($A292,'Hoja de Trabajo para listado'!$A$155:$A$1048576,0),MATCH((CUADRO!F$5&amp;$E292),'Hoja de Trabajo para listado'!$A$151:$Z$151,0)),0)+IFERROR(INDEX('Hoja de Trabajo para listado'!$AB$155:$BA$1048576,MATCH($A292,'Hoja de Trabajo para listado'!$AB$155:$AB$1048576,0),MATCH((CUADRO!F$5&amp;$E292),'Hoja de Trabajo para listado'!$AB$151:$BA$151,0)),0)+IFERROR(INDEX('Hoja de Trabajo para listado'!$BC$155:$CB$1048576,MATCH($A292,'Hoja de Trabajo para listado'!$BC$155:$BC$1048576,0),MATCH((CUADRO!F$5&amp;$E292),'Hoja de Trabajo para listado'!$BC$151:$CB$151,0)),0)+IFERROR(INDEX('Hoja de Trabajo para listado'!$DE$153:$DG$274,MATCH($A292,'Hoja de Trabajo para listado'!$DE$153:$DE$1048576,0),MATCH((CUADRO!F$5&amp;$E292),'Hoja de Trabajo para listado'!$DE$151:$DG$151,0)),0)+IFERROR(INDEX('Hoja de Trabajo para listado'!$CD$155:$DC$1048576,MATCH($A292,'Hoja de Trabajo para listado'!$CD$155:$CD$1048576,0),MATCH((CUADRO!F$5&amp;$E292),'Hoja de Trabajo para listado'!$CD$151:$DC$151,0)),0)</f>
        <v>0</v>
      </c>
      <c r="G292" s="255">
        <f ca="1">+IFERROR(INDEX('Hoja de Trabajo para listado'!$A$155:$Z$1048576,MATCH($A292,'Hoja de Trabajo para listado'!$A$155:$A$1048576,0),MATCH((CUADRO!G$5&amp;$E292),'Hoja de Trabajo para listado'!$A$151:$Z$151,0)),0)+IFERROR(INDEX('Hoja de Trabajo para listado'!$AB$155:$BA$1048576,MATCH($A292,'Hoja de Trabajo para listado'!$AB$155:$AB$1048576,0),MATCH((CUADRO!G$5&amp;$E292),'Hoja de Trabajo para listado'!$AB$151:$BA$151,0)),0)+IFERROR(INDEX('Hoja de Trabajo para listado'!$BC$155:$CB$1048576,MATCH($A292,'Hoja de Trabajo para listado'!$BC$155:$BC$1048576,0),MATCH((CUADRO!G$5&amp;$E292),'Hoja de Trabajo para listado'!$BC$151:$CB$151,0)),0)+IFERROR(INDEX('Hoja de Trabajo para listado'!$DE$153:$DG$274,MATCH($A292,'Hoja de Trabajo para listado'!$DE$153:$DE$1048576,0),MATCH((CUADRO!G$5&amp;$E292),'Hoja de Trabajo para listado'!$DE$151:$DG$151,0)),0)+IFERROR(INDEX('Hoja de Trabajo para listado'!$CD$155:$DC$1048576,MATCH($A292,'Hoja de Trabajo para listado'!$CD$155:$CD$1048576,0),MATCH((CUADRO!G$5&amp;$E292),'Hoja de Trabajo para listado'!$CD$151:$DC$151,0)),0)</f>
        <v>0</v>
      </c>
      <c r="H292" s="255">
        <f ca="1">+IFERROR(INDEX('Hoja de Trabajo para listado'!$A$155:$Z$1048576,MATCH($A292,'Hoja de Trabajo para listado'!$A$155:$A$1048576,0),MATCH((CUADRO!H$5&amp;$E292),'Hoja de Trabajo para listado'!$A$151:$Z$151,0)),0)+IFERROR(INDEX('Hoja de Trabajo para listado'!$AB$155:$BA$1048576,MATCH($A292,'Hoja de Trabajo para listado'!$AB$155:$AB$1048576,0),MATCH((CUADRO!H$5&amp;$E292),'Hoja de Trabajo para listado'!$AB$151:$BA$151,0)),0)+IFERROR(INDEX('Hoja de Trabajo para listado'!$BC$155:$CB$1048576,MATCH($A292,'Hoja de Trabajo para listado'!$BC$155:$BC$1048576,0),MATCH((CUADRO!H$5&amp;$E292),'Hoja de Trabajo para listado'!$BC$151:$CB$151,0)),0)+IFERROR(INDEX('Hoja de Trabajo para listado'!$DE$153:$DG$274,MATCH($A292,'Hoja de Trabajo para listado'!$DE$153:$DE$1048576,0),MATCH((CUADRO!H$5&amp;$E292),'Hoja de Trabajo para listado'!$DE$151:$DG$151,0)),0)+IFERROR(INDEX('Hoja de Trabajo para listado'!$CD$155:$DC$1048576,MATCH($A292,'Hoja de Trabajo para listado'!$CD$155:$CD$1048576,0),MATCH((CUADRO!H$5&amp;$E292),'Hoja de Trabajo para listado'!$CD$151:$DC$151,0)),0)</f>
        <v>0</v>
      </c>
      <c r="I292" s="255">
        <f ca="1">+IFERROR(INDEX('Hoja de Trabajo para listado'!$A$155:$Z$1048576,MATCH($A292,'Hoja de Trabajo para listado'!$A$155:$A$1048576,0),MATCH((CUADRO!I$5&amp;$E292),'Hoja de Trabajo para listado'!$A$151:$Z$151,0)),0)+IFERROR(INDEX('Hoja de Trabajo para listado'!$AB$155:$BA$1048576,MATCH($A292,'Hoja de Trabajo para listado'!$AB$155:$AB$1048576,0),MATCH((CUADRO!I$5&amp;$E292),'Hoja de Trabajo para listado'!$AB$151:$BA$151,0)),0)+IFERROR(INDEX('Hoja de Trabajo para listado'!$BC$155:$CB$1048576,MATCH($A292,'Hoja de Trabajo para listado'!$BC$155:$BC$1048576,0),MATCH((CUADRO!I$5&amp;$E292),'Hoja de Trabajo para listado'!$BC$151:$CB$151,0)),0)+IFERROR(INDEX('Hoja de Trabajo para listado'!$DE$153:$DG$274,MATCH($A292,'Hoja de Trabajo para listado'!$DE$153:$DE$1048576,0),MATCH((CUADRO!I$5&amp;$E292),'Hoja de Trabajo para listado'!$DE$151:$DG$151,0)),0)+IFERROR(INDEX('Hoja de Trabajo para listado'!$CD$155:$DC$1048576,MATCH($A292,'Hoja de Trabajo para listado'!$CD$155:$CD$1048576,0),MATCH((CUADRO!I$5&amp;$E292),'Hoja de Trabajo para listado'!$CD$151:$DC$151,0)),0)</f>
        <v>0</v>
      </c>
      <c r="J292" s="255">
        <f ca="1">+IFERROR(INDEX('Hoja de Trabajo para listado'!$A$155:$Z$1048576,MATCH($A292,'Hoja de Trabajo para listado'!$A$155:$A$1048576,0),MATCH((CUADRO!J$5&amp;$E292),'Hoja de Trabajo para listado'!$A$151:$Z$151,0)),0)+IFERROR(INDEX('Hoja de Trabajo para listado'!$AB$155:$BA$1048576,MATCH($A292,'Hoja de Trabajo para listado'!$AB$155:$AB$1048576,0),MATCH((CUADRO!J$5&amp;$E292),'Hoja de Trabajo para listado'!$AB$151:$BA$151,0)),0)+IFERROR(INDEX('Hoja de Trabajo para listado'!$BC$155:$CB$1048576,MATCH($A292,'Hoja de Trabajo para listado'!$BC$155:$BC$1048576,0),MATCH((CUADRO!J$5&amp;$E292),'Hoja de Trabajo para listado'!$BC$151:$CB$151,0)),0)+IFERROR(INDEX('Hoja de Trabajo para listado'!$DE$153:$DG$274,MATCH($A292,'Hoja de Trabajo para listado'!$DE$153:$DE$1048576,0),MATCH((CUADRO!J$5&amp;$E292),'Hoja de Trabajo para listado'!$DE$151:$DG$151,0)),0)+IFERROR(INDEX('Hoja de Trabajo para listado'!$CD$155:$DC$1048576,MATCH($A292,'Hoja de Trabajo para listado'!$CD$155:$CD$1048576,0),MATCH((CUADRO!J$5&amp;$E292),'Hoja de Trabajo para listado'!$CD$151:$DC$151,0)),0)</f>
        <v>0</v>
      </c>
      <c r="K292" s="255">
        <f ca="1">+IFERROR(INDEX('Hoja de Trabajo para listado'!$A$155:$Z$1048576,MATCH($A292,'Hoja de Trabajo para listado'!$A$155:$A$1048576,0),MATCH((CUADRO!K$5&amp;$E292),'Hoja de Trabajo para listado'!$A$151:$Z$151,0)),0)+IFERROR(INDEX('Hoja de Trabajo para listado'!$AB$155:$BA$1048576,MATCH($A292,'Hoja de Trabajo para listado'!$AB$155:$AB$1048576,0),MATCH((CUADRO!K$5&amp;$E292),'Hoja de Trabajo para listado'!$AB$151:$BA$151,0)),0)+IFERROR(INDEX('Hoja de Trabajo para listado'!$BC$155:$CB$1048576,MATCH($A292,'Hoja de Trabajo para listado'!$BC$155:$BC$1048576,0),MATCH((CUADRO!K$5&amp;$E292),'Hoja de Trabajo para listado'!$BC$151:$CB$151,0)),0)+IFERROR(INDEX('Hoja de Trabajo para listado'!$DE$153:$DG$274,MATCH($A292,'Hoja de Trabajo para listado'!$DE$153:$DE$1048576,0),MATCH((CUADRO!K$5&amp;$E292),'Hoja de Trabajo para listado'!$DE$151:$DG$151,0)),0)+IFERROR(INDEX('Hoja de Trabajo para listado'!$CD$155:$DC$1048576,MATCH($A292,'Hoja de Trabajo para listado'!$CD$155:$CD$1048576,0),MATCH((CUADRO!K$5&amp;$E292),'Hoja de Trabajo para listado'!$CD$151:$DC$151,0)),0)</f>
        <v>0</v>
      </c>
      <c r="L292" s="255">
        <f ca="1">+IFERROR(INDEX('Hoja de Trabajo para listado'!$A$155:$Z$1048576,MATCH($A292,'Hoja de Trabajo para listado'!$A$155:$A$1048576,0),MATCH((CUADRO!L$5&amp;$E292),'Hoja de Trabajo para listado'!$A$151:$Z$151,0)),0)+IFERROR(INDEX('Hoja de Trabajo para listado'!$AB$155:$BA$1048576,MATCH($A292,'Hoja de Trabajo para listado'!$AB$155:$AB$1048576,0),MATCH((CUADRO!L$5&amp;$E292),'Hoja de Trabajo para listado'!$AB$151:$BA$151,0)),0)+IFERROR(INDEX('Hoja de Trabajo para listado'!$BC$155:$CB$1048576,MATCH($A292,'Hoja de Trabajo para listado'!$BC$155:$BC$1048576,0),MATCH((CUADRO!L$5&amp;$E292),'Hoja de Trabajo para listado'!$BC$151:$CB$151,0)),0)+IFERROR(INDEX('Hoja de Trabajo para listado'!$DE$153:$DG$274,MATCH($A292,'Hoja de Trabajo para listado'!$DE$153:$DE$1048576,0),MATCH((CUADRO!L$5&amp;$E292),'Hoja de Trabajo para listado'!$DE$151:$DG$151,0)),0)+IFERROR(INDEX('Hoja de Trabajo para listado'!$CD$155:$DC$1048576,MATCH($A292,'Hoja de Trabajo para listado'!$CD$155:$CD$1048576,0),MATCH((CUADRO!L$5&amp;$E292),'Hoja de Trabajo para listado'!$CD$151:$DC$151,0)),0)</f>
        <v>0</v>
      </c>
      <c r="M292" s="255">
        <f ca="1">+IFERROR(INDEX('Hoja de Trabajo para listado'!$A$155:$Z$1048576,MATCH($A292,'Hoja de Trabajo para listado'!$A$155:$A$1048576,0),MATCH((CUADRO!M$5&amp;$E292),'Hoja de Trabajo para listado'!$A$151:$Z$151,0)),0)+IFERROR(INDEX('Hoja de Trabajo para listado'!$AB$155:$BA$1048576,MATCH($A292,'Hoja de Trabajo para listado'!$AB$155:$AB$1048576,0),MATCH((CUADRO!M$5&amp;$E292),'Hoja de Trabajo para listado'!$AB$151:$BA$151,0)),0)+IFERROR(INDEX('Hoja de Trabajo para listado'!$BC$155:$CB$1048576,MATCH($A292,'Hoja de Trabajo para listado'!$BC$155:$BC$1048576,0),MATCH((CUADRO!M$5&amp;$E292),'Hoja de Trabajo para listado'!$BC$151:$CB$151,0)),0)+IFERROR(INDEX('Hoja de Trabajo para listado'!$DE$153:$DG$274,MATCH($A292,'Hoja de Trabajo para listado'!$DE$153:$DE$1048576,0),MATCH((CUADRO!M$5&amp;$E292),'Hoja de Trabajo para listado'!$DE$151:$DG$151,0)),0)+IFERROR(INDEX('Hoja de Trabajo para listado'!$CD$155:$DC$1048576,MATCH($A292,'Hoja de Trabajo para listado'!$CD$155:$CD$1048576,0),MATCH((CUADRO!M$5&amp;$E292),'Hoja de Trabajo para listado'!$CD$151:$DC$151,0)),0)</f>
        <v>0</v>
      </c>
      <c r="N292" s="255">
        <f ca="1">+IFERROR(INDEX('Hoja de Trabajo para listado'!$A$155:$Z$1048576,MATCH($A292,'Hoja de Trabajo para listado'!$A$155:$A$1048576,0),MATCH((CUADRO!N$5&amp;$E292),'Hoja de Trabajo para listado'!$A$151:$Z$151,0)),0)+IFERROR(INDEX('Hoja de Trabajo para listado'!$AB$155:$BA$1048576,MATCH($A292,'Hoja de Trabajo para listado'!$AB$155:$AB$1048576,0),MATCH((CUADRO!N$5&amp;$E292),'Hoja de Trabajo para listado'!$AB$151:$BA$151,0)),0)+IFERROR(INDEX('Hoja de Trabajo para listado'!$BC$155:$CB$1048576,MATCH($A292,'Hoja de Trabajo para listado'!$BC$155:$BC$1048576,0),MATCH((CUADRO!N$5&amp;$E292),'Hoja de Trabajo para listado'!$BC$151:$CB$151,0)),0)+IFERROR(INDEX('Hoja de Trabajo para listado'!$DE$153:$DG$274,MATCH($A292,'Hoja de Trabajo para listado'!$DE$153:$DE$1048576,0),MATCH((CUADRO!N$5&amp;$E292),'Hoja de Trabajo para listado'!$DE$151:$DG$151,0)),0)+IFERROR(INDEX('Hoja de Trabajo para listado'!$CD$155:$DC$1048576,MATCH($A292,'Hoja de Trabajo para listado'!$CD$155:$CD$1048576,0),MATCH((CUADRO!N$5&amp;$E292),'Hoja de Trabajo para listado'!$CD$151:$DC$151,0)),0)</f>
        <v>0</v>
      </c>
      <c r="O292" s="255">
        <f ca="1">+IFERROR(INDEX('Hoja de Trabajo para listado'!$A$155:$Z$1048576,MATCH($A292,'Hoja de Trabajo para listado'!$A$155:$A$1048576,0),MATCH((CUADRO!O$5&amp;$E292),'Hoja de Trabajo para listado'!$A$151:$Z$151,0)),0)+IFERROR(INDEX('Hoja de Trabajo para listado'!$AB$155:$BA$1048576,MATCH($A292,'Hoja de Trabajo para listado'!$AB$155:$AB$1048576,0),MATCH((CUADRO!O$5&amp;$E292),'Hoja de Trabajo para listado'!$AB$151:$BA$151,0)),0)+IFERROR(INDEX('Hoja de Trabajo para listado'!$BC$155:$CB$1048576,MATCH($A292,'Hoja de Trabajo para listado'!$BC$155:$BC$1048576,0),MATCH((CUADRO!O$5&amp;$E292),'Hoja de Trabajo para listado'!$BC$151:$CB$151,0)),0)+IFERROR(INDEX('Hoja de Trabajo para listado'!$DE$153:$DG$274,MATCH($A292,'Hoja de Trabajo para listado'!$DE$153:$DE$1048576,0),MATCH((CUADRO!O$5&amp;$E292),'Hoja de Trabajo para listado'!$DE$151:$DG$151,0)),0)+IFERROR(INDEX('Hoja de Trabajo para listado'!$CD$155:$DC$1048576,MATCH($A292,'Hoja de Trabajo para listado'!$CD$155:$CD$1048576,0),MATCH((CUADRO!O$5&amp;$E292),'Hoja de Trabajo para listado'!$CD$151:$DC$151,0)),0)</f>
        <v>0</v>
      </c>
      <c r="P292" s="255">
        <f ca="1">+IFERROR(INDEX('Hoja de Trabajo para listado'!$A$155:$Z$1048576,MATCH($A292,'Hoja de Trabajo para listado'!$A$155:$A$1048576,0),MATCH((CUADRO!P$5&amp;$E292),'Hoja de Trabajo para listado'!$A$151:$Z$151,0)),0)+IFERROR(INDEX('Hoja de Trabajo para listado'!$AB$155:$BA$1048576,MATCH($A292,'Hoja de Trabajo para listado'!$AB$155:$AB$1048576,0),MATCH((CUADRO!P$5&amp;$E292),'Hoja de Trabajo para listado'!$AB$151:$BA$151,0)),0)+IFERROR(INDEX('Hoja de Trabajo para listado'!$BC$155:$CB$1048576,MATCH($A292,'Hoja de Trabajo para listado'!$BC$155:$BC$1048576,0),MATCH((CUADRO!P$5&amp;$E292),'Hoja de Trabajo para listado'!$BC$151:$CB$151,0)),0)+IFERROR(INDEX('Hoja de Trabajo para listado'!$DE$153:$DG$274,MATCH($A292,'Hoja de Trabajo para listado'!$DE$153:$DE$1048576,0),MATCH((CUADRO!P$5&amp;$E292),'Hoja de Trabajo para listado'!$DE$151:$DG$151,0)),0)+IFERROR(INDEX('Hoja de Trabajo para listado'!$CD$155:$DC$1048576,MATCH($A292,'Hoja de Trabajo para listado'!$CD$155:$CD$1048576,0),MATCH((CUADRO!P$5&amp;$E292),'Hoja de Trabajo para listado'!$CD$151:$DC$151,0)),0)</f>
        <v>0</v>
      </c>
      <c r="Q292" s="255">
        <f ca="1">+IFERROR(INDEX('Hoja de Trabajo para listado'!$A$155:$Z$1048576,MATCH($A292,'Hoja de Trabajo para listado'!$A$155:$A$1048576,0),MATCH((CUADRO!Q$5&amp;$E292),'Hoja de Trabajo para listado'!$A$151:$Z$151,0)),0)+IFERROR(INDEX('Hoja de Trabajo para listado'!$AB$155:$BA$1048576,MATCH($A292,'Hoja de Trabajo para listado'!$AB$155:$AB$1048576,0),MATCH((CUADRO!Q$5&amp;$E292),'Hoja de Trabajo para listado'!$AB$151:$BA$151,0)),0)+IFERROR(INDEX('Hoja de Trabajo para listado'!$BC$155:$CB$1048576,MATCH($A292,'Hoja de Trabajo para listado'!$BC$155:$BC$1048576,0),MATCH((CUADRO!Q$5&amp;$E292),'Hoja de Trabajo para listado'!$BC$151:$CB$151,0)),0)+IFERROR(INDEX('Hoja de Trabajo para listado'!$DE$153:$DG$274,MATCH($A292,'Hoja de Trabajo para listado'!$DE$153:$DE$1048576,0),MATCH((CUADRO!Q$5&amp;$E292),'Hoja de Trabajo para listado'!$DE$151:$DG$151,0)),0)+IFERROR(INDEX('Hoja de Trabajo para listado'!$CD$155:$DC$1048576,MATCH($A292,'Hoja de Trabajo para listado'!$CD$155:$CD$1048576,0),MATCH((CUADRO!Q$5&amp;$E292),'Hoja de Trabajo para listado'!$CD$151:$DC$151,0)),0)</f>
        <v>0</v>
      </c>
      <c r="R292" s="255">
        <f t="shared" ca="1" si="8"/>
        <v>0</v>
      </c>
      <c r="S292" s="255"/>
      <c r="T292" s="255">
        <f ca="1">+T293</f>
        <v>0</v>
      </c>
      <c r="U292" s="254">
        <f t="shared" si="9"/>
        <v>1</v>
      </c>
      <c r="V292" s="362" t="str">
        <f>+VLOOKUP(A292,bd_lista!$A$3:$E$590,5,FALSE)</f>
        <v>Instituciones Descentralizadas</v>
      </c>
      <c r="W292" s="361" t="str">
        <f>+V292</f>
        <v>Instituciones Descentralizadas</v>
      </c>
      <c r="X292" s="254">
        <v>78</v>
      </c>
      <c r="Y292" s="254" t="str">
        <f>+VLOOKUP(X292,bd_lista!$A$3:$C$590,3,FALSE)</f>
        <v>Ministerio de Hidrocarburos y Energías</v>
      </c>
      <c r="Z292" s="316">
        <f>+X292</f>
        <v>78</v>
      </c>
      <c r="AA292" s="317" t="str">
        <f>+Y292</f>
        <v>Ministerio de Hidrocarburos y Energías</v>
      </c>
    </row>
    <row r="293" spans="1:27" customFormat="1" ht="15" hidden="1" customHeight="1">
      <c r="A293" s="32">
        <v>314</v>
      </c>
      <c r="B293" s="307"/>
      <c r="C293" s="362" t="str">
        <f>+VLOOKUP(A293,bd_lista!$A$3:$C$590,3,FALSE)</f>
        <v>Autoridad de Fiscalización de Electricidad y Tecnología Nuclear</v>
      </c>
      <c r="D293" s="362"/>
      <c r="E293" s="362" t="s">
        <v>1314</v>
      </c>
      <c r="F293" s="257">
        <f ca="1">+IFERROR(INDEX('Hoja de Trabajo para listado'!$A$155:$Z$1048576,MATCH($A293,'Hoja de Trabajo para listado'!$A$155:$A$1048576,0),MATCH((CUADRO!F$5&amp;$E293),'Hoja de Trabajo para listado'!$A$151:$Z$151,0)),0)+IFERROR(INDEX('Hoja de Trabajo para listado'!$AB$155:$BA$1048576,MATCH($A293,'Hoja de Trabajo para listado'!$AB$155:$AB$1048576,0),MATCH((CUADRO!F$5&amp;$E293),'Hoja de Trabajo para listado'!$AB$151:$BA$151,0)),0)+IFERROR(INDEX('Hoja de Trabajo para listado'!$BC$155:$CB$1048576,MATCH($A293,'Hoja de Trabajo para listado'!$BC$155:$BC$1048576,0),MATCH((CUADRO!F$5&amp;$E293),'Hoja de Trabajo para listado'!$BC$151:$CB$151,0)),0)+IFERROR(INDEX('Hoja de Trabajo para listado'!$DE$153:$DG$274,MATCH($A293,'Hoja de Trabajo para listado'!$DE$153:$DE$1048576,0),MATCH((CUADRO!F$5&amp;$E293),'Hoja de Trabajo para listado'!$DE$151:$DG$151,0)),0)+IFERROR(INDEX('Hoja de Trabajo para listado'!$CD$155:$DC$1048576,MATCH($A293,'Hoja de Trabajo para listado'!$CD$155:$CD$1048576,0),MATCH((CUADRO!F$5&amp;$E293),'Hoja de Trabajo para listado'!$CD$151:$DC$151,0)),0)</f>
        <v>0</v>
      </c>
      <c r="G293" s="257">
        <f ca="1">+IFERROR(INDEX('Hoja de Trabajo para listado'!$A$155:$Z$1048576,MATCH($A293,'Hoja de Trabajo para listado'!$A$155:$A$1048576,0),MATCH((CUADRO!G$5&amp;$E293),'Hoja de Trabajo para listado'!$A$151:$Z$151,0)),0)+IFERROR(INDEX('Hoja de Trabajo para listado'!$AB$155:$BA$1048576,MATCH($A293,'Hoja de Trabajo para listado'!$AB$155:$AB$1048576,0),MATCH((CUADRO!G$5&amp;$E293),'Hoja de Trabajo para listado'!$AB$151:$BA$151,0)),0)+IFERROR(INDEX('Hoja de Trabajo para listado'!$BC$155:$CB$1048576,MATCH($A293,'Hoja de Trabajo para listado'!$BC$155:$BC$1048576,0),MATCH((CUADRO!G$5&amp;$E293),'Hoja de Trabajo para listado'!$BC$151:$CB$151,0)),0)+IFERROR(INDEX('Hoja de Trabajo para listado'!$DE$153:$DG$274,MATCH($A293,'Hoja de Trabajo para listado'!$DE$153:$DE$1048576,0),MATCH((CUADRO!G$5&amp;$E293),'Hoja de Trabajo para listado'!$DE$151:$DG$151,0)),0)+IFERROR(INDEX('Hoja de Trabajo para listado'!$CD$155:$DC$1048576,MATCH($A293,'Hoja de Trabajo para listado'!$CD$155:$CD$1048576,0),MATCH((CUADRO!G$5&amp;$E293),'Hoja de Trabajo para listado'!$CD$151:$DC$151,0)),0)</f>
        <v>0</v>
      </c>
      <c r="H293" s="257">
        <f ca="1">+IFERROR(INDEX('Hoja de Trabajo para listado'!$A$155:$Z$1048576,MATCH($A293,'Hoja de Trabajo para listado'!$A$155:$A$1048576,0),MATCH((CUADRO!H$5&amp;$E293),'Hoja de Trabajo para listado'!$A$151:$Z$151,0)),0)+IFERROR(INDEX('Hoja de Trabajo para listado'!$AB$155:$BA$1048576,MATCH($A293,'Hoja de Trabajo para listado'!$AB$155:$AB$1048576,0),MATCH((CUADRO!H$5&amp;$E293),'Hoja de Trabajo para listado'!$AB$151:$BA$151,0)),0)+IFERROR(INDEX('Hoja de Trabajo para listado'!$BC$155:$CB$1048576,MATCH($A293,'Hoja de Trabajo para listado'!$BC$155:$BC$1048576,0),MATCH((CUADRO!H$5&amp;$E293),'Hoja de Trabajo para listado'!$BC$151:$CB$151,0)),0)+IFERROR(INDEX('Hoja de Trabajo para listado'!$DE$153:$DG$274,MATCH($A293,'Hoja de Trabajo para listado'!$DE$153:$DE$1048576,0),MATCH((CUADRO!H$5&amp;$E293),'Hoja de Trabajo para listado'!$DE$151:$DG$151,0)),0)+IFERROR(INDEX('Hoja de Trabajo para listado'!$CD$155:$DC$1048576,MATCH($A293,'Hoja de Trabajo para listado'!$CD$155:$CD$1048576,0),MATCH((CUADRO!H$5&amp;$E293),'Hoja de Trabajo para listado'!$CD$151:$DC$151,0)),0)</f>
        <v>0</v>
      </c>
      <c r="I293" s="255">
        <f ca="1">+IFERROR(INDEX('Hoja de Trabajo para listado'!$A$155:$Z$1048576,MATCH($A293,'Hoja de Trabajo para listado'!$A$155:$A$1048576,0),MATCH((CUADRO!I$5&amp;$E293),'Hoja de Trabajo para listado'!$A$151:$Z$151,0)),0)+IFERROR(INDEX('Hoja de Trabajo para listado'!$AB$155:$BA$1048576,MATCH($A293,'Hoja de Trabajo para listado'!$AB$155:$AB$1048576,0),MATCH((CUADRO!I$5&amp;$E293),'Hoja de Trabajo para listado'!$AB$151:$BA$151,0)),0)+IFERROR(INDEX('Hoja de Trabajo para listado'!$BC$155:$CB$1048576,MATCH($A293,'Hoja de Trabajo para listado'!$BC$155:$BC$1048576,0),MATCH((CUADRO!I$5&amp;$E293),'Hoja de Trabajo para listado'!$BC$151:$CB$151,0)),0)+IFERROR(INDEX('Hoja de Trabajo para listado'!$DE$153:$DG$274,MATCH($A293,'Hoja de Trabajo para listado'!$DE$153:$DE$1048576,0),MATCH((CUADRO!I$5&amp;$E293),'Hoja de Trabajo para listado'!$DE$151:$DG$151,0)),0)+IFERROR(INDEX('Hoja de Trabajo para listado'!$CD$155:$DC$1048576,MATCH($A293,'Hoja de Trabajo para listado'!$CD$155:$CD$1048576,0),MATCH((CUADRO!I$5&amp;$E293),'Hoja de Trabajo para listado'!$CD$151:$DC$151,0)),0)</f>
        <v>0</v>
      </c>
      <c r="J293" s="255">
        <f ca="1">+IFERROR(INDEX('Hoja de Trabajo para listado'!$A$155:$Z$1048576,MATCH($A293,'Hoja de Trabajo para listado'!$A$155:$A$1048576,0),MATCH((CUADRO!J$5&amp;$E293),'Hoja de Trabajo para listado'!$A$151:$Z$151,0)),0)+IFERROR(INDEX('Hoja de Trabajo para listado'!$AB$155:$BA$1048576,MATCH($A293,'Hoja de Trabajo para listado'!$AB$155:$AB$1048576,0),MATCH((CUADRO!J$5&amp;$E293),'Hoja de Trabajo para listado'!$AB$151:$BA$151,0)),0)+IFERROR(INDEX('Hoja de Trabajo para listado'!$BC$155:$CB$1048576,MATCH($A293,'Hoja de Trabajo para listado'!$BC$155:$BC$1048576,0),MATCH((CUADRO!J$5&amp;$E293),'Hoja de Trabajo para listado'!$BC$151:$CB$151,0)),0)+IFERROR(INDEX('Hoja de Trabajo para listado'!$DE$153:$DG$274,MATCH($A293,'Hoja de Trabajo para listado'!$DE$153:$DE$1048576,0),MATCH((CUADRO!J$5&amp;$E293),'Hoja de Trabajo para listado'!$DE$151:$DG$151,0)),0)+IFERROR(INDEX('Hoja de Trabajo para listado'!$CD$155:$DC$1048576,MATCH($A293,'Hoja de Trabajo para listado'!$CD$155:$CD$1048576,0),MATCH((CUADRO!J$5&amp;$E293),'Hoja de Trabajo para listado'!$CD$151:$DC$151,0)),0)</f>
        <v>0</v>
      </c>
      <c r="K293" s="255">
        <f ca="1">+IFERROR(INDEX('Hoja de Trabajo para listado'!$A$155:$Z$1048576,MATCH($A293,'Hoja de Trabajo para listado'!$A$155:$A$1048576,0),MATCH((CUADRO!K$5&amp;$E293),'Hoja de Trabajo para listado'!$A$151:$Z$151,0)),0)+IFERROR(INDEX('Hoja de Trabajo para listado'!$AB$155:$BA$1048576,MATCH($A293,'Hoja de Trabajo para listado'!$AB$155:$AB$1048576,0),MATCH((CUADRO!K$5&amp;$E293),'Hoja de Trabajo para listado'!$AB$151:$BA$151,0)),0)+IFERROR(INDEX('Hoja de Trabajo para listado'!$BC$155:$CB$1048576,MATCH($A293,'Hoja de Trabajo para listado'!$BC$155:$BC$1048576,0),MATCH((CUADRO!K$5&amp;$E293),'Hoja de Trabajo para listado'!$BC$151:$CB$151,0)),0)+IFERROR(INDEX('Hoja de Trabajo para listado'!$DE$153:$DG$274,MATCH($A293,'Hoja de Trabajo para listado'!$DE$153:$DE$1048576,0),MATCH((CUADRO!K$5&amp;$E293),'Hoja de Trabajo para listado'!$DE$151:$DG$151,0)),0)+IFERROR(INDEX('Hoja de Trabajo para listado'!$CD$155:$DC$1048576,MATCH($A293,'Hoja de Trabajo para listado'!$CD$155:$CD$1048576,0),MATCH((CUADRO!K$5&amp;$E293),'Hoja de Trabajo para listado'!$CD$151:$DC$151,0)),0)</f>
        <v>0</v>
      </c>
      <c r="L293" s="255">
        <f ca="1">+IFERROR(INDEX('Hoja de Trabajo para listado'!$A$155:$Z$1048576,MATCH($A293,'Hoja de Trabajo para listado'!$A$155:$A$1048576,0),MATCH((CUADRO!L$5&amp;$E293),'Hoja de Trabajo para listado'!$A$151:$Z$151,0)),0)+IFERROR(INDEX('Hoja de Trabajo para listado'!$AB$155:$BA$1048576,MATCH($A293,'Hoja de Trabajo para listado'!$AB$155:$AB$1048576,0),MATCH((CUADRO!L$5&amp;$E293),'Hoja de Trabajo para listado'!$AB$151:$BA$151,0)),0)+IFERROR(INDEX('Hoja de Trabajo para listado'!$BC$155:$CB$1048576,MATCH($A293,'Hoja de Trabajo para listado'!$BC$155:$BC$1048576,0),MATCH((CUADRO!L$5&amp;$E293),'Hoja de Trabajo para listado'!$BC$151:$CB$151,0)),0)+IFERROR(INDEX('Hoja de Trabajo para listado'!$DE$153:$DG$274,MATCH($A293,'Hoja de Trabajo para listado'!$DE$153:$DE$1048576,0),MATCH((CUADRO!L$5&amp;$E293),'Hoja de Trabajo para listado'!$DE$151:$DG$151,0)),0)+IFERROR(INDEX('Hoja de Trabajo para listado'!$CD$155:$DC$1048576,MATCH($A293,'Hoja de Trabajo para listado'!$CD$155:$CD$1048576,0),MATCH((CUADRO!L$5&amp;$E293),'Hoja de Trabajo para listado'!$CD$151:$DC$151,0)),0)</f>
        <v>0</v>
      </c>
      <c r="M293" s="255">
        <f ca="1">+IFERROR(INDEX('Hoja de Trabajo para listado'!$A$155:$Z$1048576,MATCH($A293,'Hoja de Trabajo para listado'!$A$155:$A$1048576,0),MATCH((CUADRO!M$5&amp;$E293),'Hoja de Trabajo para listado'!$A$151:$Z$151,0)),0)+IFERROR(INDEX('Hoja de Trabajo para listado'!$AB$155:$BA$1048576,MATCH($A293,'Hoja de Trabajo para listado'!$AB$155:$AB$1048576,0),MATCH((CUADRO!M$5&amp;$E293),'Hoja de Trabajo para listado'!$AB$151:$BA$151,0)),0)+IFERROR(INDEX('Hoja de Trabajo para listado'!$BC$155:$CB$1048576,MATCH($A293,'Hoja de Trabajo para listado'!$BC$155:$BC$1048576,0),MATCH((CUADRO!M$5&amp;$E293),'Hoja de Trabajo para listado'!$BC$151:$CB$151,0)),0)+IFERROR(INDEX('Hoja de Trabajo para listado'!$DE$153:$DG$274,MATCH($A293,'Hoja de Trabajo para listado'!$DE$153:$DE$1048576,0),MATCH((CUADRO!M$5&amp;$E293),'Hoja de Trabajo para listado'!$DE$151:$DG$151,0)),0)+IFERROR(INDEX('Hoja de Trabajo para listado'!$CD$155:$DC$1048576,MATCH($A293,'Hoja de Trabajo para listado'!$CD$155:$CD$1048576,0),MATCH((CUADRO!M$5&amp;$E293),'Hoja de Trabajo para listado'!$CD$151:$DC$151,0)),0)</f>
        <v>0</v>
      </c>
      <c r="N293" s="255">
        <f ca="1">+IFERROR(INDEX('Hoja de Trabajo para listado'!$A$155:$Z$1048576,MATCH($A293,'Hoja de Trabajo para listado'!$A$155:$A$1048576,0),MATCH((CUADRO!N$5&amp;$E293),'Hoja de Trabajo para listado'!$A$151:$Z$151,0)),0)+IFERROR(INDEX('Hoja de Trabajo para listado'!$AB$155:$BA$1048576,MATCH($A293,'Hoja de Trabajo para listado'!$AB$155:$AB$1048576,0),MATCH((CUADRO!N$5&amp;$E293),'Hoja de Trabajo para listado'!$AB$151:$BA$151,0)),0)+IFERROR(INDEX('Hoja de Trabajo para listado'!$BC$155:$CB$1048576,MATCH($A293,'Hoja de Trabajo para listado'!$BC$155:$BC$1048576,0),MATCH((CUADRO!N$5&amp;$E293),'Hoja de Trabajo para listado'!$BC$151:$CB$151,0)),0)+IFERROR(INDEX('Hoja de Trabajo para listado'!$DE$153:$DG$274,MATCH($A293,'Hoja de Trabajo para listado'!$DE$153:$DE$1048576,0),MATCH((CUADRO!N$5&amp;$E293),'Hoja de Trabajo para listado'!$DE$151:$DG$151,0)),0)+IFERROR(INDEX('Hoja de Trabajo para listado'!$CD$155:$DC$1048576,MATCH($A293,'Hoja de Trabajo para listado'!$CD$155:$CD$1048576,0),MATCH((CUADRO!N$5&amp;$E293),'Hoja de Trabajo para listado'!$CD$151:$DC$151,0)),0)</f>
        <v>0</v>
      </c>
      <c r="O293" s="255">
        <f ca="1">+IFERROR(INDEX('Hoja de Trabajo para listado'!$A$155:$Z$1048576,MATCH($A293,'Hoja de Trabajo para listado'!$A$155:$A$1048576,0),MATCH((CUADRO!O$5&amp;$E293),'Hoja de Trabajo para listado'!$A$151:$Z$151,0)),0)+IFERROR(INDEX('Hoja de Trabajo para listado'!$AB$155:$BA$1048576,MATCH($A293,'Hoja de Trabajo para listado'!$AB$155:$AB$1048576,0),MATCH((CUADRO!O$5&amp;$E293),'Hoja de Trabajo para listado'!$AB$151:$BA$151,0)),0)+IFERROR(INDEX('Hoja de Trabajo para listado'!$BC$155:$CB$1048576,MATCH($A293,'Hoja de Trabajo para listado'!$BC$155:$BC$1048576,0),MATCH((CUADRO!O$5&amp;$E293),'Hoja de Trabajo para listado'!$BC$151:$CB$151,0)),0)+IFERROR(INDEX('Hoja de Trabajo para listado'!$DE$153:$DG$274,MATCH($A293,'Hoja de Trabajo para listado'!$DE$153:$DE$1048576,0),MATCH((CUADRO!O$5&amp;$E293),'Hoja de Trabajo para listado'!$DE$151:$DG$151,0)),0)+IFERROR(INDEX('Hoja de Trabajo para listado'!$CD$155:$DC$1048576,MATCH($A293,'Hoja de Trabajo para listado'!$CD$155:$CD$1048576,0),MATCH((CUADRO!O$5&amp;$E293),'Hoja de Trabajo para listado'!$CD$151:$DC$151,0)),0)</f>
        <v>0</v>
      </c>
      <c r="P293" s="255">
        <f ca="1">+IFERROR(INDEX('Hoja de Trabajo para listado'!$A$155:$Z$1048576,MATCH($A293,'Hoja de Trabajo para listado'!$A$155:$A$1048576,0),MATCH((CUADRO!P$5&amp;$E293),'Hoja de Trabajo para listado'!$A$151:$Z$151,0)),0)+IFERROR(INDEX('Hoja de Trabajo para listado'!$AB$155:$BA$1048576,MATCH($A293,'Hoja de Trabajo para listado'!$AB$155:$AB$1048576,0),MATCH((CUADRO!P$5&amp;$E293),'Hoja de Trabajo para listado'!$AB$151:$BA$151,0)),0)+IFERROR(INDEX('Hoja de Trabajo para listado'!$BC$155:$CB$1048576,MATCH($A293,'Hoja de Trabajo para listado'!$BC$155:$BC$1048576,0),MATCH((CUADRO!P$5&amp;$E293),'Hoja de Trabajo para listado'!$BC$151:$CB$151,0)),0)+IFERROR(INDEX('Hoja de Trabajo para listado'!$DE$153:$DG$274,MATCH($A293,'Hoja de Trabajo para listado'!$DE$153:$DE$1048576,0),MATCH((CUADRO!P$5&amp;$E293),'Hoja de Trabajo para listado'!$DE$151:$DG$151,0)),0)+IFERROR(INDEX('Hoja de Trabajo para listado'!$CD$155:$DC$1048576,MATCH($A293,'Hoja de Trabajo para listado'!$CD$155:$CD$1048576,0),MATCH((CUADRO!P$5&amp;$E293),'Hoja de Trabajo para listado'!$CD$151:$DC$151,0)),0)</f>
        <v>0</v>
      </c>
      <c r="Q293" s="255">
        <f ca="1">+IFERROR(INDEX('Hoja de Trabajo para listado'!$A$155:$Z$1048576,MATCH($A293,'Hoja de Trabajo para listado'!$A$155:$A$1048576,0),MATCH((CUADRO!Q$5&amp;$E293),'Hoja de Trabajo para listado'!$A$151:$Z$151,0)),0)+IFERROR(INDEX('Hoja de Trabajo para listado'!$AB$155:$BA$1048576,MATCH($A293,'Hoja de Trabajo para listado'!$AB$155:$AB$1048576,0),MATCH((CUADRO!Q$5&amp;$E293),'Hoja de Trabajo para listado'!$AB$151:$BA$151,0)),0)+IFERROR(INDEX('Hoja de Trabajo para listado'!$BC$155:$CB$1048576,MATCH($A293,'Hoja de Trabajo para listado'!$BC$155:$BC$1048576,0),MATCH((CUADRO!Q$5&amp;$E293),'Hoja de Trabajo para listado'!$BC$151:$CB$151,0)),0)+IFERROR(INDEX('Hoja de Trabajo para listado'!$DE$153:$DG$274,MATCH($A293,'Hoja de Trabajo para listado'!$DE$153:$DE$1048576,0),MATCH((CUADRO!Q$5&amp;$E293),'Hoja de Trabajo para listado'!$DE$151:$DG$151,0)),0)+IFERROR(INDEX('Hoja de Trabajo para listado'!$CD$155:$DC$1048576,MATCH($A293,'Hoja de Trabajo para listado'!$CD$155:$CD$1048576,0),MATCH((CUADRO!Q$5&amp;$E293),'Hoja de Trabajo para listado'!$CD$151:$DC$151,0)),0)</f>
        <v>0</v>
      </c>
      <c r="R293" s="257">
        <f t="shared" ca="1" si="8"/>
        <v>0</v>
      </c>
      <c r="S293" s="257">
        <f ca="1">+R292+R293</f>
        <v>0</v>
      </c>
      <c r="T293" s="255">
        <f ca="1">+S293</f>
        <v>0</v>
      </c>
      <c r="U293" s="254">
        <f t="shared" si="9"/>
        <v>2</v>
      </c>
      <c r="V293" s="362" t="str">
        <f>+VLOOKUP(A293,bd_lista!$A$3:$E$590,5,FALSE)</f>
        <v>Instituciones Descentralizadas</v>
      </c>
      <c r="W293" s="362"/>
      <c r="X293" s="254">
        <v>78</v>
      </c>
      <c r="Y293" s="254" t="str">
        <f>+VLOOKUP(X293,bd_lista!$A$3:$C$590,3,FALSE)</f>
        <v>Ministerio de Hidrocarburos y Energías</v>
      </c>
      <c r="Z293" s="314"/>
      <c r="AA293" s="315"/>
    </row>
    <row r="294" spans="1:27" customFormat="1" ht="27" hidden="1" customHeight="1">
      <c r="A294" s="32">
        <v>243</v>
      </c>
      <c r="B294" s="306">
        <f>+A294</f>
        <v>243</v>
      </c>
      <c r="C294" s="259" t="str">
        <f>+VLOOKUP(A294,bd_lista!$A$3:$C$590,3,FALSE)</f>
        <v>Servicio Nacional de Hidrografía Naval</v>
      </c>
      <c r="D294" s="361" t="str">
        <f>+C294</f>
        <v>Servicio Nacional de Hidrografía Naval</v>
      </c>
      <c r="E294" s="259" t="s">
        <v>1313</v>
      </c>
      <c r="F294" s="255">
        <f ca="1">+IFERROR(INDEX('Hoja de Trabajo para listado'!$A$155:$Z$1048576,MATCH($A294,'Hoja de Trabajo para listado'!$A$155:$A$1048576,0),MATCH((CUADRO!F$5&amp;$E294),'Hoja de Trabajo para listado'!$A$151:$Z$151,0)),0)+IFERROR(INDEX('Hoja de Trabajo para listado'!$AB$155:$BA$1048576,MATCH($A294,'Hoja de Trabajo para listado'!$AB$155:$AB$1048576,0),MATCH((CUADRO!F$5&amp;$E294),'Hoja de Trabajo para listado'!$AB$151:$BA$151,0)),0)+IFERROR(INDEX('Hoja de Trabajo para listado'!$BC$155:$CB$1048576,MATCH($A294,'Hoja de Trabajo para listado'!$BC$155:$BC$1048576,0),MATCH((CUADRO!F$5&amp;$E294),'Hoja de Trabajo para listado'!$BC$151:$CB$151,0)),0)+IFERROR(INDEX('Hoja de Trabajo para listado'!$DE$153:$DG$274,MATCH($A294,'Hoja de Trabajo para listado'!$DE$153:$DE$1048576,0),MATCH((CUADRO!F$5&amp;$E294),'Hoja de Trabajo para listado'!$DE$151:$DG$151,0)),0)+IFERROR(INDEX('Hoja de Trabajo para listado'!$CD$155:$DC$1048576,MATCH($A294,'Hoja de Trabajo para listado'!$CD$155:$CD$1048576,0),MATCH((CUADRO!F$5&amp;$E294),'Hoja de Trabajo para listado'!$CD$151:$DC$151,0)),0)</f>
        <v>0</v>
      </c>
      <c r="G294" s="255">
        <f ca="1">+IFERROR(INDEX('Hoja de Trabajo para listado'!$A$155:$Z$1048576,MATCH($A294,'Hoja de Trabajo para listado'!$A$155:$A$1048576,0),MATCH((CUADRO!G$5&amp;$E294),'Hoja de Trabajo para listado'!$A$151:$Z$151,0)),0)+IFERROR(INDEX('Hoja de Trabajo para listado'!$AB$155:$BA$1048576,MATCH($A294,'Hoja de Trabajo para listado'!$AB$155:$AB$1048576,0),MATCH((CUADRO!G$5&amp;$E294),'Hoja de Trabajo para listado'!$AB$151:$BA$151,0)),0)+IFERROR(INDEX('Hoja de Trabajo para listado'!$BC$155:$CB$1048576,MATCH($A294,'Hoja de Trabajo para listado'!$BC$155:$BC$1048576,0),MATCH((CUADRO!G$5&amp;$E294),'Hoja de Trabajo para listado'!$BC$151:$CB$151,0)),0)+IFERROR(INDEX('Hoja de Trabajo para listado'!$DE$153:$DG$274,MATCH($A294,'Hoja de Trabajo para listado'!$DE$153:$DE$1048576,0),MATCH((CUADRO!G$5&amp;$E294),'Hoja de Trabajo para listado'!$DE$151:$DG$151,0)),0)+IFERROR(INDEX('Hoja de Trabajo para listado'!$CD$155:$DC$1048576,MATCH($A294,'Hoja de Trabajo para listado'!$CD$155:$CD$1048576,0),MATCH((CUADRO!G$5&amp;$E294),'Hoja de Trabajo para listado'!$CD$151:$DC$151,0)),0)</f>
        <v>0</v>
      </c>
      <c r="H294" s="255">
        <f ca="1">+IFERROR(INDEX('Hoja de Trabajo para listado'!$A$155:$Z$1048576,MATCH($A294,'Hoja de Trabajo para listado'!$A$155:$A$1048576,0),MATCH((CUADRO!H$5&amp;$E294),'Hoja de Trabajo para listado'!$A$151:$Z$151,0)),0)+IFERROR(INDEX('Hoja de Trabajo para listado'!$AB$155:$BA$1048576,MATCH($A294,'Hoja de Trabajo para listado'!$AB$155:$AB$1048576,0),MATCH((CUADRO!H$5&amp;$E294),'Hoja de Trabajo para listado'!$AB$151:$BA$151,0)),0)+IFERROR(INDEX('Hoja de Trabajo para listado'!$BC$155:$CB$1048576,MATCH($A294,'Hoja de Trabajo para listado'!$BC$155:$BC$1048576,0),MATCH((CUADRO!H$5&amp;$E294),'Hoja de Trabajo para listado'!$BC$151:$CB$151,0)),0)+IFERROR(INDEX('Hoja de Trabajo para listado'!$DE$153:$DG$274,MATCH($A294,'Hoja de Trabajo para listado'!$DE$153:$DE$1048576,0),MATCH((CUADRO!H$5&amp;$E294),'Hoja de Trabajo para listado'!$DE$151:$DG$151,0)),0)+IFERROR(INDEX('Hoja de Trabajo para listado'!$CD$155:$DC$1048576,MATCH($A294,'Hoja de Trabajo para listado'!$CD$155:$CD$1048576,0),MATCH((CUADRO!H$5&amp;$E294),'Hoja de Trabajo para listado'!$CD$151:$DC$151,0)),0)</f>
        <v>0</v>
      </c>
      <c r="I294" s="255">
        <f ca="1">+IFERROR(INDEX('Hoja de Trabajo para listado'!$A$155:$Z$1048576,MATCH($A294,'Hoja de Trabajo para listado'!$A$155:$A$1048576,0),MATCH((CUADRO!I$5&amp;$E294),'Hoja de Trabajo para listado'!$A$151:$Z$151,0)),0)+IFERROR(INDEX('Hoja de Trabajo para listado'!$AB$155:$BA$1048576,MATCH($A294,'Hoja de Trabajo para listado'!$AB$155:$AB$1048576,0),MATCH((CUADRO!I$5&amp;$E294),'Hoja de Trabajo para listado'!$AB$151:$BA$151,0)),0)+IFERROR(INDEX('Hoja de Trabajo para listado'!$BC$155:$CB$1048576,MATCH($A294,'Hoja de Trabajo para listado'!$BC$155:$BC$1048576,0),MATCH((CUADRO!I$5&amp;$E294),'Hoja de Trabajo para listado'!$BC$151:$CB$151,0)),0)+IFERROR(INDEX('Hoja de Trabajo para listado'!$DE$153:$DG$274,MATCH($A294,'Hoja de Trabajo para listado'!$DE$153:$DE$1048576,0),MATCH((CUADRO!I$5&amp;$E294),'Hoja de Trabajo para listado'!$DE$151:$DG$151,0)),0)+IFERROR(INDEX('Hoja de Trabajo para listado'!$CD$155:$DC$1048576,MATCH($A294,'Hoja de Trabajo para listado'!$CD$155:$CD$1048576,0),MATCH((CUADRO!I$5&amp;$E294),'Hoja de Trabajo para listado'!$CD$151:$DC$151,0)),0)</f>
        <v>0</v>
      </c>
      <c r="J294" s="255">
        <f ca="1">+IFERROR(INDEX('Hoja de Trabajo para listado'!$A$155:$Z$1048576,MATCH($A294,'Hoja de Trabajo para listado'!$A$155:$A$1048576,0),MATCH((CUADRO!J$5&amp;$E294),'Hoja de Trabajo para listado'!$A$151:$Z$151,0)),0)+IFERROR(INDEX('Hoja de Trabajo para listado'!$AB$155:$BA$1048576,MATCH($A294,'Hoja de Trabajo para listado'!$AB$155:$AB$1048576,0),MATCH((CUADRO!J$5&amp;$E294),'Hoja de Trabajo para listado'!$AB$151:$BA$151,0)),0)+IFERROR(INDEX('Hoja de Trabajo para listado'!$BC$155:$CB$1048576,MATCH($A294,'Hoja de Trabajo para listado'!$BC$155:$BC$1048576,0),MATCH((CUADRO!J$5&amp;$E294),'Hoja de Trabajo para listado'!$BC$151:$CB$151,0)),0)+IFERROR(INDEX('Hoja de Trabajo para listado'!$DE$153:$DG$274,MATCH($A294,'Hoja de Trabajo para listado'!$DE$153:$DE$1048576,0),MATCH((CUADRO!J$5&amp;$E294),'Hoja de Trabajo para listado'!$DE$151:$DG$151,0)),0)+IFERROR(INDEX('Hoja de Trabajo para listado'!$CD$155:$DC$1048576,MATCH($A294,'Hoja de Trabajo para listado'!$CD$155:$CD$1048576,0),MATCH((CUADRO!J$5&amp;$E294),'Hoja de Trabajo para listado'!$CD$151:$DC$151,0)),0)</f>
        <v>0</v>
      </c>
      <c r="K294" s="255">
        <f ca="1">+IFERROR(INDEX('Hoja de Trabajo para listado'!$A$155:$Z$1048576,MATCH($A294,'Hoja de Trabajo para listado'!$A$155:$A$1048576,0),MATCH((CUADRO!K$5&amp;$E294),'Hoja de Trabajo para listado'!$A$151:$Z$151,0)),0)+IFERROR(INDEX('Hoja de Trabajo para listado'!$AB$155:$BA$1048576,MATCH($A294,'Hoja de Trabajo para listado'!$AB$155:$AB$1048576,0),MATCH((CUADRO!K$5&amp;$E294),'Hoja de Trabajo para listado'!$AB$151:$BA$151,0)),0)+IFERROR(INDEX('Hoja de Trabajo para listado'!$BC$155:$CB$1048576,MATCH($A294,'Hoja de Trabajo para listado'!$BC$155:$BC$1048576,0),MATCH((CUADRO!K$5&amp;$E294),'Hoja de Trabajo para listado'!$BC$151:$CB$151,0)),0)+IFERROR(INDEX('Hoja de Trabajo para listado'!$DE$153:$DG$274,MATCH($A294,'Hoja de Trabajo para listado'!$DE$153:$DE$1048576,0),MATCH((CUADRO!K$5&amp;$E294),'Hoja de Trabajo para listado'!$DE$151:$DG$151,0)),0)+IFERROR(INDEX('Hoja de Trabajo para listado'!$CD$155:$DC$1048576,MATCH($A294,'Hoja de Trabajo para listado'!$CD$155:$CD$1048576,0),MATCH((CUADRO!K$5&amp;$E294),'Hoja de Trabajo para listado'!$CD$151:$DC$151,0)),0)</f>
        <v>0</v>
      </c>
      <c r="L294" s="255">
        <f ca="1">+IFERROR(INDEX('Hoja de Trabajo para listado'!$A$155:$Z$1048576,MATCH($A294,'Hoja de Trabajo para listado'!$A$155:$A$1048576,0),MATCH((CUADRO!L$5&amp;$E294),'Hoja de Trabajo para listado'!$A$151:$Z$151,0)),0)+IFERROR(INDEX('Hoja de Trabajo para listado'!$AB$155:$BA$1048576,MATCH($A294,'Hoja de Trabajo para listado'!$AB$155:$AB$1048576,0),MATCH((CUADRO!L$5&amp;$E294),'Hoja de Trabajo para listado'!$AB$151:$BA$151,0)),0)+IFERROR(INDEX('Hoja de Trabajo para listado'!$BC$155:$CB$1048576,MATCH($A294,'Hoja de Trabajo para listado'!$BC$155:$BC$1048576,0),MATCH((CUADRO!L$5&amp;$E294),'Hoja de Trabajo para listado'!$BC$151:$CB$151,0)),0)+IFERROR(INDEX('Hoja de Trabajo para listado'!$DE$153:$DG$274,MATCH($A294,'Hoja de Trabajo para listado'!$DE$153:$DE$1048576,0),MATCH((CUADRO!L$5&amp;$E294),'Hoja de Trabajo para listado'!$DE$151:$DG$151,0)),0)+IFERROR(INDEX('Hoja de Trabajo para listado'!$CD$155:$DC$1048576,MATCH($A294,'Hoja de Trabajo para listado'!$CD$155:$CD$1048576,0),MATCH((CUADRO!L$5&amp;$E294),'Hoja de Trabajo para listado'!$CD$151:$DC$151,0)),0)</f>
        <v>0</v>
      </c>
      <c r="M294" s="255">
        <f ca="1">+IFERROR(INDEX('Hoja de Trabajo para listado'!$A$155:$Z$1048576,MATCH($A294,'Hoja de Trabajo para listado'!$A$155:$A$1048576,0),MATCH((CUADRO!M$5&amp;$E294),'Hoja de Trabajo para listado'!$A$151:$Z$151,0)),0)+IFERROR(INDEX('Hoja de Trabajo para listado'!$AB$155:$BA$1048576,MATCH($A294,'Hoja de Trabajo para listado'!$AB$155:$AB$1048576,0),MATCH((CUADRO!M$5&amp;$E294),'Hoja de Trabajo para listado'!$AB$151:$BA$151,0)),0)+IFERROR(INDEX('Hoja de Trabajo para listado'!$BC$155:$CB$1048576,MATCH($A294,'Hoja de Trabajo para listado'!$BC$155:$BC$1048576,0),MATCH((CUADRO!M$5&amp;$E294),'Hoja de Trabajo para listado'!$BC$151:$CB$151,0)),0)+IFERROR(INDEX('Hoja de Trabajo para listado'!$DE$153:$DG$274,MATCH($A294,'Hoja de Trabajo para listado'!$DE$153:$DE$1048576,0),MATCH((CUADRO!M$5&amp;$E294),'Hoja de Trabajo para listado'!$DE$151:$DG$151,0)),0)+IFERROR(INDEX('Hoja de Trabajo para listado'!$CD$155:$DC$1048576,MATCH($A294,'Hoja de Trabajo para listado'!$CD$155:$CD$1048576,0),MATCH((CUADRO!M$5&amp;$E294),'Hoja de Trabajo para listado'!$CD$151:$DC$151,0)),0)</f>
        <v>0</v>
      </c>
      <c r="N294" s="255">
        <f ca="1">+IFERROR(INDEX('Hoja de Trabajo para listado'!$A$155:$Z$1048576,MATCH($A294,'Hoja de Trabajo para listado'!$A$155:$A$1048576,0),MATCH((CUADRO!N$5&amp;$E294),'Hoja de Trabajo para listado'!$A$151:$Z$151,0)),0)+IFERROR(INDEX('Hoja de Trabajo para listado'!$AB$155:$BA$1048576,MATCH($A294,'Hoja de Trabajo para listado'!$AB$155:$AB$1048576,0),MATCH((CUADRO!N$5&amp;$E294),'Hoja de Trabajo para listado'!$AB$151:$BA$151,0)),0)+IFERROR(INDEX('Hoja de Trabajo para listado'!$BC$155:$CB$1048576,MATCH($A294,'Hoja de Trabajo para listado'!$BC$155:$BC$1048576,0),MATCH((CUADRO!N$5&amp;$E294),'Hoja de Trabajo para listado'!$BC$151:$CB$151,0)),0)+IFERROR(INDEX('Hoja de Trabajo para listado'!$DE$153:$DG$274,MATCH($A294,'Hoja de Trabajo para listado'!$DE$153:$DE$1048576,0),MATCH((CUADRO!N$5&amp;$E294),'Hoja de Trabajo para listado'!$DE$151:$DG$151,0)),0)+IFERROR(INDEX('Hoja de Trabajo para listado'!$CD$155:$DC$1048576,MATCH($A294,'Hoja de Trabajo para listado'!$CD$155:$CD$1048576,0),MATCH((CUADRO!N$5&amp;$E294),'Hoja de Trabajo para listado'!$CD$151:$DC$151,0)),0)</f>
        <v>0</v>
      </c>
      <c r="O294" s="255">
        <f ca="1">+IFERROR(INDEX('Hoja de Trabajo para listado'!$A$155:$Z$1048576,MATCH($A294,'Hoja de Trabajo para listado'!$A$155:$A$1048576,0),MATCH((CUADRO!O$5&amp;$E294),'Hoja de Trabajo para listado'!$A$151:$Z$151,0)),0)+IFERROR(INDEX('Hoja de Trabajo para listado'!$AB$155:$BA$1048576,MATCH($A294,'Hoja de Trabajo para listado'!$AB$155:$AB$1048576,0),MATCH((CUADRO!O$5&amp;$E294),'Hoja de Trabajo para listado'!$AB$151:$BA$151,0)),0)+IFERROR(INDEX('Hoja de Trabajo para listado'!$BC$155:$CB$1048576,MATCH($A294,'Hoja de Trabajo para listado'!$BC$155:$BC$1048576,0),MATCH((CUADRO!O$5&amp;$E294),'Hoja de Trabajo para listado'!$BC$151:$CB$151,0)),0)+IFERROR(INDEX('Hoja de Trabajo para listado'!$DE$153:$DG$274,MATCH($A294,'Hoja de Trabajo para listado'!$DE$153:$DE$1048576,0),MATCH((CUADRO!O$5&amp;$E294),'Hoja de Trabajo para listado'!$DE$151:$DG$151,0)),0)+IFERROR(INDEX('Hoja de Trabajo para listado'!$CD$155:$DC$1048576,MATCH($A294,'Hoja de Trabajo para listado'!$CD$155:$CD$1048576,0),MATCH((CUADRO!O$5&amp;$E294),'Hoja de Trabajo para listado'!$CD$151:$DC$151,0)),0)</f>
        <v>0</v>
      </c>
      <c r="P294" s="255">
        <f ca="1">+IFERROR(INDEX('Hoja de Trabajo para listado'!$A$155:$Z$1048576,MATCH($A294,'Hoja de Trabajo para listado'!$A$155:$A$1048576,0),MATCH((CUADRO!P$5&amp;$E294),'Hoja de Trabajo para listado'!$A$151:$Z$151,0)),0)+IFERROR(INDEX('Hoja de Trabajo para listado'!$AB$155:$BA$1048576,MATCH($A294,'Hoja de Trabajo para listado'!$AB$155:$AB$1048576,0),MATCH((CUADRO!P$5&amp;$E294),'Hoja de Trabajo para listado'!$AB$151:$BA$151,0)),0)+IFERROR(INDEX('Hoja de Trabajo para listado'!$BC$155:$CB$1048576,MATCH($A294,'Hoja de Trabajo para listado'!$BC$155:$BC$1048576,0),MATCH((CUADRO!P$5&amp;$E294),'Hoja de Trabajo para listado'!$BC$151:$CB$151,0)),0)+IFERROR(INDEX('Hoja de Trabajo para listado'!$DE$153:$DG$274,MATCH($A294,'Hoja de Trabajo para listado'!$DE$153:$DE$1048576,0),MATCH((CUADRO!P$5&amp;$E294),'Hoja de Trabajo para listado'!$DE$151:$DG$151,0)),0)+IFERROR(INDEX('Hoja de Trabajo para listado'!$CD$155:$DC$1048576,MATCH($A294,'Hoja de Trabajo para listado'!$CD$155:$CD$1048576,0),MATCH((CUADRO!P$5&amp;$E294),'Hoja de Trabajo para listado'!$CD$151:$DC$151,0)),0)</f>
        <v>0</v>
      </c>
      <c r="Q294" s="255">
        <f ca="1">+IFERROR(INDEX('Hoja de Trabajo para listado'!$A$155:$Z$1048576,MATCH($A294,'Hoja de Trabajo para listado'!$A$155:$A$1048576,0),MATCH((CUADRO!Q$5&amp;$E294),'Hoja de Trabajo para listado'!$A$151:$Z$151,0)),0)+IFERROR(INDEX('Hoja de Trabajo para listado'!$AB$155:$BA$1048576,MATCH($A294,'Hoja de Trabajo para listado'!$AB$155:$AB$1048576,0),MATCH((CUADRO!Q$5&amp;$E294),'Hoja de Trabajo para listado'!$AB$151:$BA$151,0)),0)+IFERROR(INDEX('Hoja de Trabajo para listado'!$BC$155:$CB$1048576,MATCH($A294,'Hoja de Trabajo para listado'!$BC$155:$BC$1048576,0),MATCH((CUADRO!Q$5&amp;$E294),'Hoja de Trabajo para listado'!$BC$151:$CB$151,0)),0)+IFERROR(INDEX('Hoja de Trabajo para listado'!$DE$153:$DG$274,MATCH($A294,'Hoja de Trabajo para listado'!$DE$153:$DE$1048576,0),MATCH((CUADRO!Q$5&amp;$E294),'Hoja de Trabajo para listado'!$DE$151:$DG$151,0)),0)+IFERROR(INDEX('Hoja de Trabajo para listado'!$CD$155:$DC$1048576,MATCH($A294,'Hoja de Trabajo para listado'!$CD$155:$CD$1048576,0),MATCH((CUADRO!Q$5&amp;$E294),'Hoja de Trabajo para listado'!$CD$151:$DC$151,0)),0)</f>
        <v>0</v>
      </c>
      <c r="R294" s="255">
        <f t="shared" ca="1" si="8"/>
        <v>0</v>
      </c>
      <c r="S294" s="255"/>
      <c r="T294" s="255">
        <f ca="1">+T295</f>
        <v>0</v>
      </c>
      <c r="U294" s="254">
        <f t="shared" si="9"/>
        <v>1</v>
      </c>
      <c r="V294" s="362" t="str">
        <f>+VLOOKUP(A294,bd_lista!$A$3:$E$590,5,FALSE)</f>
        <v>Instituciones Descentralizadas</v>
      </c>
      <c r="W294" s="361" t="str">
        <f>+V294</f>
        <v>Instituciones Descentralizadas</v>
      </c>
      <c r="X294" s="254">
        <f>+VLOOKUP(A294,[2]Sheet1!$A$13:$D$744,4,FALSE)</f>
        <v>20</v>
      </c>
      <c r="Y294" s="254" t="str">
        <f>+VLOOKUP(X294,bd_lista!$A$3:$C$590,3,FALSE)</f>
        <v>Ministerio de Defensa</v>
      </c>
      <c r="Z294" s="316">
        <f>+X294</f>
        <v>20</v>
      </c>
      <c r="AA294" s="317" t="str">
        <f>+Y294</f>
        <v>Ministerio de Defensa</v>
      </c>
    </row>
    <row r="295" spans="1:27" customFormat="1" ht="15" hidden="1" customHeight="1">
      <c r="A295" s="32">
        <v>243</v>
      </c>
      <c r="B295" s="307"/>
      <c r="C295" s="362" t="str">
        <f>+VLOOKUP(A295,bd_lista!$A$3:$C$590,3,FALSE)</f>
        <v>Servicio Nacional de Hidrografía Naval</v>
      </c>
      <c r="D295" s="362"/>
      <c r="E295" s="259" t="s">
        <v>1314</v>
      </c>
      <c r="F295" s="255">
        <f ca="1">+IFERROR(INDEX('Hoja de Trabajo para listado'!$A$155:$Z$1048576,MATCH($A295,'Hoja de Trabajo para listado'!$A$155:$A$1048576,0),MATCH((CUADRO!F$5&amp;$E295),'Hoja de Trabajo para listado'!$A$151:$Z$151,0)),0)+IFERROR(INDEX('Hoja de Trabajo para listado'!$AB$155:$BA$1048576,MATCH($A295,'Hoja de Trabajo para listado'!$AB$155:$AB$1048576,0),MATCH((CUADRO!F$5&amp;$E295),'Hoja de Trabajo para listado'!$AB$151:$BA$151,0)),0)+IFERROR(INDEX('Hoja de Trabajo para listado'!$BC$155:$CB$1048576,MATCH($A295,'Hoja de Trabajo para listado'!$BC$155:$BC$1048576,0),MATCH((CUADRO!F$5&amp;$E295),'Hoja de Trabajo para listado'!$BC$151:$CB$151,0)),0)+IFERROR(INDEX('Hoja de Trabajo para listado'!$DE$153:$DG$274,MATCH($A295,'Hoja de Trabajo para listado'!$DE$153:$DE$1048576,0),MATCH((CUADRO!F$5&amp;$E295),'Hoja de Trabajo para listado'!$DE$151:$DG$151,0)),0)+IFERROR(INDEX('Hoja de Trabajo para listado'!$CD$155:$DC$1048576,MATCH($A295,'Hoja de Trabajo para listado'!$CD$155:$CD$1048576,0),MATCH((CUADRO!F$5&amp;$E295),'Hoja de Trabajo para listado'!$CD$151:$DC$151,0)),0)</f>
        <v>0</v>
      </c>
      <c r="G295" s="255">
        <f ca="1">+IFERROR(INDEX('Hoja de Trabajo para listado'!$A$155:$Z$1048576,MATCH($A295,'Hoja de Trabajo para listado'!$A$155:$A$1048576,0),MATCH((CUADRO!G$5&amp;$E295),'Hoja de Trabajo para listado'!$A$151:$Z$151,0)),0)+IFERROR(INDEX('Hoja de Trabajo para listado'!$AB$155:$BA$1048576,MATCH($A295,'Hoja de Trabajo para listado'!$AB$155:$AB$1048576,0),MATCH((CUADRO!G$5&amp;$E295),'Hoja de Trabajo para listado'!$AB$151:$BA$151,0)),0)+IFERROR(INDEX('Hoja de Trabajo para listado'!$BC$155:$CB$1048576,MATCH($A295,'Hoja de Trabajo para listado'!$BC$155:$BC$1048576,0),MATCH((CUADRO!G$5&amp;$E295),'Hoja de Trabajo para listado'!$BC$151:$CB$151,0)),0)+IFERROR(INDEX('Hoja de Trabajo para listado'!$DE$153:$DG$274,MATCH($A295,'Hoja de Trabajo para listado'!$DE$153:$DE$1048576,0),MATCH((CUADRO!G$5&amp;$E295),'Hoja de Trabajo para listado'!$DE$151:$DG$151,0)),0)+IFERROR(INDEX('Hoja de Trabajo para listado'!$CD$155:$DC$1048576,MATCH($A295,'Hoja de Trabajo para listado'!$CD$155:$CD$1048576,0),MATCH((CUADRO!G$5&amp;$E295),'Hoja de Trabajo para listado'!$CD$151:$DC$151,0)),0)</f>
        <v>0</v>
      </c>
      <c r="H295" s="255">
        <f ca="1">+IFERROR(INDEX('Hoja de Trabajo para listado'!$A$155:$Z$1048576,MATCH($A295,'Hoja de Trabajo para listado'!$A$155:$A$1048576,0),MATCH((CUADRO!H$5&amp;$E295),'Hoja de Trabajo para listado'!$A$151:$Z$151,0)),0)+IFERROR(INDEX('Hoja de Trabajo para listado'!$AB$155:$BA$1048576,MATCH($A295,'Hoja de Trabajo para listado'!$AB$155:$AB$1048576,0),MATCH((CUADRO!H$5&amp;$E295),'Hoja de Trabajo para listado'!$AB$151:$BA$151,0)),0)+IFERROR(INDEX('Hoja de Trabajo para listado'!$BC$155:$CB$1048576,MATCH($A295,'Hoja de Trabajo para listado'!$BC$155:$BC$1048576,0),MATCH((CUADRO!H$5&amp;$E295),'Hoja de Trabajo para listado'!$BC$151:$CB$151,0)),0)+IFERROR(INDEX('Hoja de Trabajo para listado'!$DE$153:$DG$274,MATCH($A295,'Hoja de Trabajo para listado'!$DE$153:$DE$1048576,0),MATCH((CUADRO!H$5&amp;$E295),'Hoja de Trabajo para listado'!$DE$151:$DG$151,0)),0)+IFERROR(INDEX('Hoja de Trabajo para listado'!$CD$155:$DC$1048576,MATCH($A295,'Hoja de Trabajo para listado'!$CD$155:$CD$1048576,0),MATCH((CUADRO!H$5&amp;$E295),'Hoja de Trabajo para listado'!$CD$151:$DC$151,0)),0)</f>
        <v>0</v>
      </c>
      <c r="I295" s="255">
        <f ca="1">+IFERROR(INDEX('Hoja de Trabajo para listado'!$A$155:$Z$1048576,MATCH($A295,'Hoja de Trabajo para listado'!$A$155:$A$1048576,0),MATCH((CUADRO!I$5&amp;$E295),'Hoja de Trabajo para listado'!$A$151:$Z$151,0)),0)+IFERROR(INDEX('Hoja de Trabajo para listado'!$AB$155:$BA$1048576,MATCH($A295,'Hoja de Trabajo para listado'!$AB$155:$AB$1048576,0),MATCH((CUADRO!I$5&amp;$E295),'Hoja de Trabajo para listado'!$AB$151:$BA$151,0)),0)+IFERROR(INDEX('Hoja de Trabajo para listado'!$BC$155:$CB$1048576,MATCH($A295,'Hoja de Trabajo para listado'!$BC$155:$BC$1048576,0),MATCH((CUADRO!I$5&amp;$E295),'Hoja de Trabajo para listado'!$BC$151:$CB$151,0)),0)+IFERROR(INDEX('Hoja de Trabajo para listado'!$DE$153:$DG$274,MATCH($A295,'Hoja de Trabajo para listado'!$DE$153:$DE$1048576,0),MATCH((CUADRO!I$5&amp;$E295),'Hoja de Trabajo para listado'!$DE$151:$DG$151,0)),0)+IFERROR(INDEX('Hoja de Trabajo para listado'!$CD$155:$DC$1048576,MATCH($A295,'Hoja de Trabajo para listado'!$CD$155:$CD$1048576,0),MATCH((CUADRO!I$5&amp;$E295),'Hoja de Trabajo para listado'!$CD$151:$DC$151,0)),0)</f>
        <v>0</v>
      </c>
      <c r="J295" s="255">
        <f ca="1">+IFERROR(INDEX('Hoja de Trabajo para listado'!$A$155:$Z$1048576,MATCH($A295,'Hoja de Trabajo para listado'!$A$155:$A$1048576,0),MATCH((CUADRO!J$5&amp;$E295),'Hoja de Trabajo para listado'!$A$151:$Z$151,0)),0)+IFERROR(INDEX('Hoja de Trabajo para listado'!$AB$155:$BA$1048576,MATCH($A295,'Hoja de Trabajo para listado'!$AB$155:$AB$1048576,0),MATCH((CUADRO!J$5&amp;$E295),'Hoja de Trabajo para listado'!$AB$151:$BA$151,0)),0)+IFERROR(INDEX('Hoja de Trabajo para listado'!$BC$155:$CB$1048576,MATCH($A295,'Hoja de Trabajo para listado'!$BC$155:$BC$1048576,0),MATCH((CUADRO!J$5&amp;$E295),'Hoja de Trabajo para listado'!$BC$151:$CB$151,0)),0)+IFERROR(INDEX('Hoja de Trabajo para listado'!$DE$153:$DG$274,MATCH($A295,'Hoja de Trabajo para listado'!$DE$153:$DE$1048576,0),MATCH((CUADRO!J$5&amp;$E295),'Hoja de Trabajo para listado'!$DE$151:$DG$151,0)),0)+IFERROR(INDEX('Hoja de Trabajo para listado'!$CD$155:$DC$1048576,MATCH($A295,'Hoja de Trabajo para listado'!$CD$155:$CD$1048576,0),MATCH((CUADRO!J$5&amp;$E295),'Hoja de Trabajo para listado'!$CD$151:$DC$151,0)),0)</f>
        <v>0</v>
      </c>
      <c r="K295" s="255">
        <f ca="1">+IFERROR(INDEX('Hoja de Trabajo para listado'!$A$155:$Z$1048576,MATCH($A295,'Hoja de Trabajo para listado'!$A$155:$A$1048576,0),MATCH((CUADRO!K$5&amp;$E295),'Hoja de Trabajo para listado'!$A$151:$Z$151,0)),0)+IFERROR(INDEX('Hoja de Trabajo para listado'!$AB$155:$BA$1048576,MATCH($A295,'Hoja de Trabajo para listado'!$AB$155:$AB$1048576,0),MATCH((CUADRO!K$5&amp;$E295),'Hoja de Trabajo para listado'!$AB$151:$BA$151,0)),0)+IFERROR(INDEX('Hoja de Trabajo para listado'!$BC$155:$CB$1048576,MATCH($A295,'Hoja de Trabajo para listado'!$BC$155:$BC$1048576,0),MATCH((CUADRO!K$5&amp;$E295),'Hoja de Trabajo para listado'!$BC$151:$CB$151,0)),0)+IFERROR(INDEX('Hoja de Trabajo para listado'!$DE$153:$DG$274,MATCH($A295,'Hoja de Trabajo para listado'!$DE$153:$DE$1048576,0),MATCH((CUADRO!K$5&amp;$E295),'Hoja de Trabajo para listado'!$DE$151:$DG$151,0)),0)+IFERROR(INDEX('Hoja de Trabajo para listado'!$CD$155:$DC$1048576,MATCH($A295,'Hoja de Trabajo para listado'!$CD$155:$CD$1048576,0),MATCH((CUADRO!K$5&amp;$E295),'Hoja de Trabajo para listado'!$CD$151:$DC$151,0)),0)</f>
        <v>0</v>
      </c>
      <c r="L295" s="255">
        <f ca="1">+IFERROR(INDEX('Hoja de Trabajo para listado'!$A$155:$Z$1048576,MATCH($A295,'Hoja de Trabajo para listado'!$A$155:$A$1048576,0),MATCH((CUADRO!L$5&amp;$E295),'Hoja de Trabajo para listado'!$A$151:$Z$151,0)),0)+IFERROR(INDEX('Hoja de Trabajo para listado'!$AB$155:$BA$1048576,MATCH($A295,'Hoja de Trabajo para listado'!$AB$155:$AB$1048576,0),MATCH((CUADRO!L$5&amp;$E295),'Hoja de Trabajo para listado'!$AB$151:$BA$151,0)),0)+IFERROR(INDEX('Hoja de Trabajo para listado'!$BC$155:$CB$1048576,MATCH($A295,'Hoja de Trabajo para listado'!$BC$155:$BC$1048576,0),MATCH((CUADRO!L$5&amp;$E295),'Hoja de Trabajo para listado'!$BC$151:$CB$151,0)),0)+IFERROR(INDEX('Hoja de Trabajo para listado'!$DE$153:$DG$274,MATCH($A295,'Hoja de Trabajo para listado'!$DE$153:$DE$1048576,0),MATCH((CUADRO!L$5&amp;$E295),'Hoja de Trabajo para listado'!$DE$151:$DG$151,0)),0)+IFERROR(INDEX('Hoja de Trabajo para listado'!$CD$155:$DC$1048576,MATCH($A295,'Hoja de Trabajo para listado'!$CD$155:$CD$1048576,0),MATCH((CUADRO!L$5&amp;$E295),'Hoja de Trabajo para listado'!$CD$151:$DC$151,0)),0)</f>
        <v>0</v>
      </c>
      <c r="M295" s="255">
        <f ca="1">+IFERROR(INDEX('Hoja de Trabajo para listado'!$A$155:$Z$1048576,MATCH($A295,'Hoja de Trabajo para listado'!$A$155:$A$1048576,0),MATCH((CUADRO!M$5&amp;$E295),'Hoja de Trabajo para listado'!$A$151:$Z$151,0)),0)+IFERROR(INDEX('Hoja de Trabajo para listado'!$AB$155:$BA$1048576,MATCH($A295,'Hoja de Trabajo para listado'!$AB$155:$AB$1048576,0),MATCH((CUADRO!M$5&amp;$E295),'Hoja de Trabajo para listado'!$AB$151:$BA$151,0)),0)+IFERROR(INDEX('Hoja de Trabajo para listado'!$BC$155:$CB$1048576,MATCH($A295,'Hoja de Trabajo para listado'!$BC$155:$BC$1048576,0),MATCH((CUADRO!M$5&amp;$E295),'Hoja de Trabajo para listado'!$BC$151:$CB$151,0)),0)+IFERROR(INDEX('Hoja de Trabajo para listado'!$DE$153:$DG$274,MATCH($A295,'Hoja de Trabajo para listado'!$DE$153:$DE$1048576,0),MATCH((CUADRO!M$5&amp;$E295),'Hoja de Trabajo para listado'!$DE$151:$DG$151,0)),0)+IFERROR(INDEX('Hoja de Trabajo para listado'!$CD$155:$DC$1048576,MATCH($A295,'Hoja de Trabajo para listado'!$CD$155:$CD$1048576,0),MATCH((CUADRO!M$5&amp;$E295),'Hoja de Trabajo para listado'!$CD$151:$DC$151,0)),0)</f>
        <v>0</v>
      </c>
      <c r="N295" s="255">
        <f ca="1">+IFERROR(INDEX('Hoja de Trabajo para listado'!$A$155:$Z$1048576,MATCH($A295,'Hoja de Trabajo para listado'!$A$155:$A$1048576,0),MATCH((CUADRO!N$5&amp;$E295),'Hoja de Trabajo para listado'!$A$151:$Z$151,0)),0)+IFERROR(INDEX('Hoja de Trabajo para listado'!$AB$155:$BA$1048576,MATCH($A295,'Hoja de Trabajo para listado'!$AB$155:$AB$1048576,0),MATCH((CUADRO!N$5&amp;$E295),'Hoja de Trabajo para listado'!$AB$151:$BA$151,0)),0)+IFERROR(INDEX('Hoja de Trabajo para listado'!$BC$155:$CB$1048576,MATCH($A295,'Hoja de Trabajo para listado'!$BC$155:$BC$1048576,0),MATCH((CUADRO!N$5&amp;$E295),'Hoja de Trabajo para listado'!$BC$151:$CB$151,0)),0)+IFERROR(INDEX('Hoja de Trabajo para listado'!$DE$153:$DG$274,MATCH($A295,'Hoja de Trabajo para listado'!$DE$153:$DE$1048576,0),MATCH((CUADRO!N$5&amp;$E295),'Hoja de Trabajo para listado'!$DE$151:$DG$151,0)),0)+IFERROR(INDEX('Hoja de Trabajo para listado'!$CD$155:$DC$1048576,MATCH($A295,'Hoja de Trabajo para listado'!$CD$155:$CD$1048576,0),MATCH((CUADRO!N$5&amp;$E295),'Hoja de Trabajo para listado'!$CD$151:$DC$151,0)),0)</f>
        <v>0</v>
      </c>
      <c r="O295" s="255">
        <f ca="1">+IFERROR(INDEX('Hoja de Trabajo para listado'!$A$155:$Z$1048576,MATCH($A295,'Hoja de Trabajo para listado'!$A$155:$A$1048576,0),MATCH((CUADRO!O$5&amp;$E295),'Hoja de Trabajo para listado'!$A$151:$Z$151,0)),0)+IFERROR(INDEX('Hoja de Trabajo para listado'!$AB$155:$BA$1048576,MATCH($A295,'Hoja de Trabajo para listado'!$AB$155:$AB$1048576,0),MATCH((CUADRO!O$5&amp;$E295),'Hoja de Trabajo para listado'!$AB$151:$BA$151,0)),0)+IFERROR(INDEX('Hoja de Trabajo para listado'!$BC$155:$CB$1048576,MATCH($A295,'Hoja de Trabajo para listado'!$BC$155:$BC$1048576,0),MATCH((CUADRO!O$5&amp;$E295),'Hoja de Trabajo para listado'!$BC$151:$CB$151,0)),0)+IFERROR(INDEX('Hoja de Trabajo para listado'!$DE$153:$DG$274,MATCH($A295,'Hoja de Trabajo para listado'!$DE$153:$DE$1048576,0),MATCH((CUADRO!O$5&amp;$E295),'Hoja de Trabajo para listado'!$DE$151:$DG$151,0)),0)+IFERROR(INDEX('Hoja de Trabajo para listado'!$CD$155:$DC$1048576,MATCH($A295,'Hoja de Trabajo para listado'!$CD$155:$CD$1048576,0),MATCH((CUADRO!O$5&amp;$E295),'Hoja de Trabajo para listado'!$CD$151:$DC$151,0)),0)</f>
        <v>0</v>
      </c>
      <c r="P295" s="255">
        <f ca="1">+IFERROR(INDEX('Hoja de Trabajo para listado'!$A$155:$Z$1048576,MATCH($A295,'Hoja de Trabajo para listado'!$A$155:$A$1048576,0),MATCH((CUADRO!P$5&amp;$E295),'Hoja de Trabajo para listado'!$A$151:$Z$151,0)),0)+IFERROR(INDEX('Hoja de Trabajo para listado'!$AB$155:$BA$1048576,MATCH($A295,'Hoja de Trabajo para listado'!$AB$155:$AB$1048576,0),MATCH((CUADRO!P$5&amp;$E295),'Hoja de Trabajo para listado'!$AB$151:$BA$151,0)),0)+IFERROR(INDEX('Hoja de Trabajo para listado'!$BC$155:$CB$1048576,MATCH($A295,'Hoja de Trabajo para listado'!$BC$155:$BC$1048576,0),MATCH((CUADRO!P$5&amp;$E295),'Hoja de Trabajo para listado'!$BC$151:$CB$151,0)),0)+IFERROR(INDEX('Hoja de Trabajo para listado'!$DE$153:$DG$274,MATCH($A295,'Hoja de Trabajo para listado'!$DE$153:$DE$1048576,0),MATCH((CUADRO!P$5&amp;$E295),'Hoja de Trabajo para listado'!$DE$151:$DG$151,0)),0)+IFERROR(INDEX('Hoja de Trabajo para listado'!$CD$155:$DC$1048576,MATCH($A295,'Hoja de Trabajo para listado'!$CD$155:$CD$1048576,0),MATCH((CUADRO!P$5&amp;$E295),'Hoja de Trabajo para listado'!$CD$151:$DC$151,0)),0)</f>
        <v>0</v>
      </c>
      <c r="Q295" s="255">
        <f ca="1">+IFERROR(INDEX('Hoja de Trabajo para listado'!$A$155:$Z$1048576,MATCH($A295,'Hoja de Trabajo para listado'!$A$155:$A$1048576,0),MATCH((CUADRO!Q$5&amp;$E295),'Hoja de Trabajo para listado'!$A$151:$Z$151,0)),0)+IFERROR(INDEX('Hoja de Trabajo para listado'!$AB$155:$BA$1048576,MATCH($A295,'Hoja de Trabajo para listado'!$AB$155:$AB$1048576,0),MATCH((CUADRO!Q$5&amp;$E295),'Hoja de Trabajo para listado'!$AB$151:$BA$151,0)),0)+IFERROR(INDEX('Hoja de Trabajo para listado'!$BC$155:$CB$1048576,MATCH($A295,'Hoja de Trabajo para listado'!$BC$155:$BC$1048576,0),MATCH((CUADRO!Q$5&amp;$E295),'Hoja de Trabajo para listado'!$BC$151:$CB$151,0)),0)+IFERROR(INDEX('Hoja de Trabajo para listado'!$DE$153:$DG$274,MATCH($A295,'Hoja de Trabajo para listado'!$DE$153:$DE$1048576,0),MATCH((CUADRO!Q$5&amp;$E295),'Hoja de Trabajo para listado'!$DE$151:$DG$151,0)),0)+IFERROR(INDEX('Hoja de Trabajo para listado'!$CD$155:$DC$1048576,MATCH($A295,'Hoja de Trabajo para listado'!$CD$155:$CD$1048576,0),MATCH((CUADRO!Q$5&amp;$E295),'Hoja de Trabajo para listado'!$CD$151:$DC$151,0)),0)</f>
        <v>0</v>
      </c>
      <c r="R295" s="255">
        <f t="shared" ca="1" si="8"/>
        <v>0</v>
      </c>
      <c r="S295" s="255">
        <f ca="1">+R294+R295</f>
        <v>0</v>
      </c>
      <c r="T295" s="255">
        <f ca="1">+S295</f>
        <v>0</v>
      </c>
      <c r="U295" s="254">
        <f t="shared" si="9"/>
        <v>2</v>
      </c>
      <c r="V295" s="362" t="str">
        <f>+VLOOKUP(A295,bd_lista!$A$3:$E$590,5,FALSE)</f>
        <v>Instituciones Descentralizadas</v>
      </c>
      <c r="W295" s="362"/>
      <c r="X295" s="254">
        <f>+VLOOKUP(A295,[2]Sheet1!$A$13:$D$744,4,FALSE)</f>
        <v>20</v>
      </c>
      <c r="Y295" s="254" t="str">
        <f>+VLOOKUP(X295,bd_lista!$A$3:$C$590,3,FALSE)</f>
        <v>Ministerio de Defensa</v>
      </c>
      <c r="Z295" s="314"/>
      <c r="AA295" s="315"/>
    </row>
    <row r="296" spans="1:27" customFormat="1" ht="15" hidden="1" customHeight="1">
      <c r="A296" s="32">
        <v>157</v>
      </c>
      <c r="B296" s="306">
        <f>+A296</f>
        <v>157</v>
      </c>
      <c r="C296" s="259" t="str">
        <f>+VLOOKUP(A296,bd_lista!$A$3:$C$590,3,FALSE)</f>
        <v>Servicio para la Prevención de la Tortura</v>
      </c>
      <c r="D296" s="361" t="str">
        <f>+C296</f>
        <v>Servicio para la Prevención de la Tortura</v>
      </c>
      <c r="E296" s="259" t="s">
        <v>1313</v>
      </c>
      <c r="F296" s="255">
        <f ca="1">+IFERROR(INDEX('Hoja de Trabajo para listado'!$A$155:$Z$1048576,MATCH($A296,'Hoja de Trabajo para listado'!$A$155:$A$1048576,0),MATCH((CUADRO!F$5&amp;$E296),'Hoja de Trabajo para listado'!$A$151:$Z$151,0)),0)+IFERROR(INDEX('Hoja de Trabajo para listado'!$AB$155:$BA$1048576,MATCH($A296,'Hoja de Trabajo para listado'!$AB$155:$AB$1048576,0),MATCH((CUADRO!F$5&amp;$E296),'Hoja de Trabajo para listado'!$AB$151:$BA$151,0)),0)+IFERROR(INDEX('Hoja de Trabajo para listado'!$BC$155:$CB$1048576,MATCH($A296,'Hoja de Trabajo para listado'!$BC$155:$BC$1048576,0),MATCH((CUADRO!F$5&amp;$E296),'Hoja de Trabajo para listado'!$BC$151:$CB$151,0)),0)+IFERROR(INDEX('Hoja de Trabajo para listado'!$DE$153:$DG$274,MATCH($A296,'Hoja de Trabajo para listado'!$DE$153:$DE$1048576,0),MATCH((CUADRO!F$5&amp;$E296),'Hoja de Trabajo para listado'!$DE$151:$DG$151,0)),0)+IFERROR(INDEX('Hoja de Trabajo para listado'!$CD$155:$DC$1048576,MATCH($A296,'Hoja de Trabajo para listado'!$CD$155:$CD$1048576,0),MATCH((CUADRO!F$5&amp;$E296),'Hoja de Trabajo para listado'!$CD$151:$DC$151,0)),0)</f>
        <v>0</v>
      </c>
      <c r="G296" s="255">
        <f ca="1">+IFERROR(INDEX('Hoja de Trabajo para listado'!$A$155:$Z$1048576,MATCH($A296,'Hoja de Trabajo para listado'!$A$155:$A$1048576,0),MATCH((CUADRO!G$5&amp;$E296),'Hoja de Trabajo para listado'!$A$151:$Z$151,0)),0)+IFERROR(INDEX('Hoja de Trabajo para listado'!$AB$155:$BA$1048576,MATCH($A296,'Hoja de Trabajo para listado'!$AB$155:$AB$1048576,0),MATCH((CUADRO!G$5&amp;$E296),'Hoja de Trabajo para listado'!$AB$151:$BA$151,0)),0)+IFERROR(INDEX('Hoja de Trabajo para listado'!$BC$155:$CB$1048576,MATCH($A296,'Hoja de Trabajo para listado'!$BC$155:$BC$1048576,0),MATCH((CUADRO!G$5&amp;$E296),'Hoja de Trabajo para listado'!$BC$151:$CB$151,0)),0)+IFERROR(INDEX('Hoja de Trabajo para listado'!$DE$153:$DG$274,MATCH($A296,'Hoja de Trabajo para listado'!$DE$153:$DE$1048576,0),MATCH((CUADRO!G$5&amp;$E296),'Hoja de Trabajo para listado'!$DE$151:$DG$151,0)),0)+IFERROR(INDEX('Hoja de Trabajo para listado'!$CD$155:$DC$1048576,MATCH($A296,'Hoja de Trabajo para listado'!$CD$155:$CD$1048576,0),MATCH((CUADRO!G$5&amp;$E296),'Hoja de Trabajo para listado'!$CD$151:$DC$151,0)),0)</f>
        <v>0</v>
      </c>
      <c r="H296" s="255">
        <f ca="1">+IFERROR(INDEX('Hoja de Trabajo para listado'!$A$155:$Z$1048576,MATCH($A296,'Hoja de Trabajo para listado'!$A$155:$A$1048576,0),MATCH((CUADRO!H$5&amp;$E296),'Hoja de Trabajo para listado'!$A$151:$Z$151,0)),0)+IFERROR(INDEX('Hoja de Trabajo para listado'!$AB$155:$BA$1048576,MATCH($A296,'Hoja de Trabajo para listado'!$AB$155:$AB$1048576,0),MATCH((CUADRO!H$5&amp;$E296),'Hoja de Trabajo para listado'!$AB$151:$BA$151,0)),0)+IFERROR(INDEX('Hoja de Trabajo para listado'!$BC$155:$CB$1048576,MATCH($A296,'Hoja de Trabajo para listado'!$BC$155:$BC$1048576,0),MATCH((CUADRO!H$5&amp;$E296),'Hoja de Trabajo para listado'!$BC$151:$CB$151,0)),0)+IFERROR(INDEX('Hoja de Trabajo para listado'!$DE$153:$DG$274,MATCH($A296,'Hoja de Trabajo para listado'!$DE$153:$DE$1048576,0),MATCH((CUADRO!H$5&amp;$E296),'Hoja de Trabajo para listado'!$DE$151:$DG$151,0)),0)+IFERROR(INDEX('Hoja de Trabajo para listado'!$CD$155:$DC$1048576,MATCH($A296,'Hoja de Trabajo para listado'!$CD$155:$CD$1048576,0),MATCH((CUADRO!H$5&amp;$E296),'Hoja de Trabajo para listado'!$CD$151:$DC$151,0)),0)</f>
        <v>0</v>
      </c>
      <c r="I296" s="255">
        <f ca="1">+IFERROR(INDEX('Hoja de Trabajo para listado'!$A$155:$Z$1048576,MATCH($A296,'Hoja de Trabajo para listado'!$A$155:$A$1048576,0),MATCH((CUADRO!I$5&amp;$E296),'Hoja de Trabajo para listado'!$A$151:$Z$151,0)),0)+IFERROR(INDEX('Hoja de Trabajo para listado'!$AB$155:$BA$1048576,MATCH($A296,'Hoja de Trabajo para listado'!$AB$155:$AB$1048576,0),MATCH((CUADRO!I$5&amp;$E296),'Hoja de Trabajo para listado'!$AB$151:$BA$151,0)),0)+IFERROR(INDEX('Hoja de Trabajo para listado'!$BC$155:$CB$1048576,MATCH($A296,'Hoja de Trabajo para listado'!$BC$155:$BC$1048576,0),MATCH((CUADRO!I$5&amp;$E296),'Hoja de Trabajo para listado'!$BC$151:$CB$151,0)),0)+IFERROR(INDEX('Hoja de Trabajo para listado'!$DE$153:$DG$274,MATCH($A296,'Hoja de Trabajo para listado'!$DE$153:$DE$1048576,0),MATCH((CUADRO!I$5&amp;$E296),'Hoja de Trabajo para listado'!$DE$151:$DG$151,0)),0)+IFERROR(INDEX('Hoja de Trabajo para listado'!$CD$155:$DC$1048576,MATCH($A296,'Hoja de Trabajo para listado'!$CD$155:$CD$1048576,0),MATCH((CUADRO!I$5&amp;$E296),'Hoja de Trabajo para listado'!$CD$151:$DC$151,0)),0)</f>
        <v>0</v>
      </c>
      <c r="J296" s="255">
        <f ca="1">+IFERROR(INDEX('Hoja de Trabajo para listado'!$A$155:$Z$1048576,MATCH($A296,'Hoja de Trabajo para listado'!$A$155:$A$1048576,0),MATCH((CUADRO!J$5&amp;$E296),'Hoja de Trabajo para listado'!$A$151:$Z$151,0)),0)+IFERROR(INDEX('Hoja de Trabajo para listado'!$AB$155:$BA$1048576,MATCH($A296,'Hoja de Trabajo para listado'!$AB$155:$AB$1048576,0),MATCH((CUADRO!J$5&amp;$E296),'Hoja de Trabajo para listado'!$AB$151:$BA$151,0)),0)+IFERROR(INDEX('Hoja de Trabajo para listado'!$BC$155:$CB$1048576,MATCH($A296,'Hoja de Trabajo para listado'!$BC$155:$BC$1048576,0),MATCH((CUADRO!J$5&amp;$E296),'Hoja de Trabajo para listado'!$BC$151:$CB$151,0)),0)+IFERROR(INDEX('Hoja de Trabajo para listado'!$DE$153:$DG$274,MATCH($A296,'Hoja de Trabajo para listado'!$DE$153:$DE$1048576,0),MATCH((CUADRO!J$5&amp;$E296),'Hoja de Trabajo para listado'!$DE$151:$DG$151,0)),0)+IFERROR(INDEX('Hoja de Trabajo para listado'!$CD$155:$DC$1048576,MATCH($A296,'Hoja de Trabajo para listado'!$CD$155:$CD$1048576,0),MATCH((CUADRO!J$5&amp;$E296),'Hoja de Trabajo para listado'!$CD$151:$DC$151,0)),0)</f>
        <v>0</v>
      </c>
      <c r="K296" s="255">
        <f ca="1">+IFERROR(INDEX('Hoja de Trabajo para listado'!$A$155:$Z$1048576,MATCH($A296,'Hoja de Trabajo para listado'!$A$155:$A$1048576,0),MATCH((CUADRO!K$5&amp;$E296),'Hoja de Trabajo para listado'!$A$151:$Z$151,0)),0)+IFERROR(INDEX('Hoja de Trabajo para listado'!$AB$155:$BA$1048576,MATCH($A296,'Hoja de Trabajo para listado'!$AB$155:$AB$1048576,0),MATCH((CUADRO!K$5&amp;$E296),'Hoja de Trabajo para listado'!$AB$151:$BA$151,0)),0)+IFERROR(INDEX('Hoja de Trabajo para listado'!$BC$155:$CB$1048576,MATCH($A296,'Hoja de Trabajo para listado'!$BC$155:$BC$1048576,0),MATCH((CUADRO!K$5&amp;$E296),'Hoja de Trabajo para listado'!$BC$151:$CB$151,0)),0)+IFERROR(INDEX('Hoja de Trabajo para listado'!$DE$153:$DG$274,MATCH($A296,'Hoja de Trabajo para listado'!$DE$153:$DE$1048576,0),MATCH((CUADRO!K$5&amp;$E296),'Hoja de Trabajo para listado'!$DE$151:$DG$151,0)),0)+IFERROR(INDEX('Hoja de Trabajo para listado'!$CD$155:$DC$1048576,MATCH($A296,'Hoja de Trabajo para listado'!$CD$155:$CD$1048576,0),MATCH((CUADRO!K$5&amp;$E296),'Hoja de Trabajo para listado'!$CD$151:$DC$151,0)),0)</f>
        <v>0</v>
      </c>
      <c r="L296" s="255">
        <f ca="1">+IFERROR(INDEX('Hoja de Trabajo para listado'!$A$155:$Z$1048576,MATCH($A296,'Hoja de Trabajo para listado'!$A$155:$A$1048576,0),MATCH((CUADRO!L$5&amp;$E296),'Hoja de Trabajo para listado'!$A$151:$Z$151,0)),0)+IFERROR(INDEX('Hoja de Trabajo para listado'!$AB$155:$BA$1048576,MATCH($A296,'Hoja de Trabajo para listado'!$AB$155:$AB$1048576,0),MATCH((CUADRO!L$5&amp;$E296),'Hoja de Trabajo para listado'!$AB$151:$BA$151,0)),0)+IFERROR(INDEX('Hoja de Trabajo para listado'!$BC$155:$CB$1048576,MATCH($A296,'Hoja de Trabajo para listado'!$BC$155:$BC$1048576,0),MATCH((CUADRO!L$5&amp;$E296),'Hoja de Trabajo para listado'!$BC$151:$CB$151,0)),0)+IFERROR(INDEX('Hoja de Trabajo para listado'!$DE$153:$DG$274,MATCH($A296,'Hoja de Trabajo para listado'!$DE$153:$DE$1048576,0),MATCH((CUADRO!L$5&amp;$E296),'Hoja de Trabajo para listado'!$DE$151:$DG$151,0)),0)+IFERROR(INDEX('Hoja de Trabajo para listado'!$CD$155:$DC$1048576,MATCH($A296,'Hoja de Trabajo para listado'!$CD$155:$CD$1048576,0),MATCH((CUADRO!L$5&amp;$E296),'Hoja de Trabajo para listado'!$CD$151:$DC$151,0)),0)</f>
        <v>0</v>
      </c>
      <c r="M296" s="255">
        <f ca="1">+IFERROR(INDEX('Hoja de Trabajo para listado'!$A$155:$Z$1048576,MATCH($A296,'Hoja de Trabajo para listado'!$A$155:$A$1048576,0),MATCH((CUADRO!M$5&amp;$E296),'Hoja de Trabajo para listado'!$A$151:$Z$151,0)),0)+IFERROR(INDEX('Hoja de Trabajo para listado'!$AB$155:$BA$1048576,MATCH($A296,'Hoja de Trabajo para listado'!$AB$155:$AB$1048576,0),MATCH((CUADRO!M$5&amp;$E296),'Hoja de Trabajo para listado'!$AB$151:$BA$151,0)),0)+IFERROR(INDEX('Hoja de Trabajo para listado'!$BC$155:$CB$1048576,MATCH($A296,'Hoja de Trabajo para listado'!$BC$155:$BC$1048576,0),MATCH((CUADRO!M$5&amp;$E296),'Hoja de Trabajo para listado'!$BC$151:$CB$151,0)),0)+IFERROR(INDEX('Hoja de Trabajo para listado'!$DE$153:$DG$274,MATCH($A296,'Hoja de Trabajo para listado'!$DE$153:$DE$1048576,0),MATCH((CUADRO!M$5&amp;$E296),'Hoja de Trabajo para listado'!$DE$151:$DG$151,0)),0)+IFERROR(INDEX('Hoja de Trabajo para listado'!$CD$155:$DC$1048576,MATCH($A296,'Hoja de Trabajo para listado'!$CD$155:$CD$1048576,0),MATCH((CUADRO!M$5&amp;$E296),'Hoja de Trabajo para listado'!$CD$151:$DC$151,0)),0)</f>
        <v>0</v>
      </c>
      <c r="N296" s="255">
        <f ca="1">+IFERROR(INDEX('Hoja de Trabajo para listado'!$A$155:$Z$1048576,MATCH($A296,'Hoja de Trabajo para listado'!$A$155:$A$1048576,0),MATCH((CUADRO!N$5&amp;$E296),'Hoja de Trabajo para listado'!$A$151:$Z$151,0)),0)+IFERROR(INDEX('Hoja de Trabajo para listado'!$AB$155:$BA$1048576,MATCH($A296,'Hoja de Trabajo para listado'!$AB$155:$AB$1048576,0),MATCH((CUADRO!N$5&amp;$E296),'Hoja de Trabajo para listado'!$AB$151:$BA$151,0)),0)+IFERROR(INDEX('Hoja de Trabajo para listado'!$BC$155:$CB$1048576,MATCH($A296,'Hoja de Trabajo para listado'!$BC$155:$BC$1048576,0),MATCH((CUADRO!N$5&amp;$E296),'Hoja de Trabajo para listado'!$BC$151:$CB$151,0)),0)+IFERROR(INDEX('Hoja de Trabajo para listado'!$DE$153:$DG$274,MATCH($A296,'Hoja de Trabajo para listado'!$DE$153:$DE$1048576,0),MATCH((CUADRO!N$5&amp;$E296),'Hoja de Trabajo para listado'!$DE$151:$DG$151,0)),0)+IFERROR(INDEX('Hoja de Trabajo para listado'!$CD$155:$DC$1048576,MATCH($A296,'Hoja de Trabajo para listado'!$CD$155:$CD$1048576,0),MATCH((CUADRO!N$5&amp;$E296),'Hoja de Trabajo para listado'!$CD$151:$DC$151,0)),0)</f>
        <v>0</v>
      </c>
      <c r="O296" s="255">
        <f ca="1">+IFERROR(INDEX('Hoja de Trabajo para listado'!$A$155:$Z$1048576,MATCH($A296,'Hoja de Trabajo para listado'!$A$155:$A$1048576,0),MATCH((CUADRO!O$5&amp;$E296),'Hoja de Trabajo para listado'!$A$151:$Z$151,0)),0)+IFERROR(INDEX('Hoja de Trabajo para listado'!$AB$155:$BA$1048576,MATCH($A296,'Hoja de Trabajo para listado'!$AB$155:$AB$1048576,0),MATCH((CUADRO!O$5&amp;$E296),'Hoja de Trabajo para listado'!$AB$151:$BA$151,0)),0)+IFERROR(INDEX('Hoja de Trabajo para listado'!$BC$155:$CB$1048576,MATCH($A296,'Hoja de Trabajo para listado'!$BC$155:$BC$1048576,0),MATCH((CUADRO!O$5&amp;$E296),'Hoja de Trabajo para listado'!$BC$151:$CB$151,0)),0)+IFERROR(INDEX('Hoja de Trabajo para listado'!$DE$153:$DG$274,MATCH($A296,'Hoja de Trabajo para listado'!$DE$153:$DE$1048576,0),MATCH((CUADRO!O$5&amp;$E296),'Hoja de Trabajo para listado'!$DE$151:$DG$151,0)),0)+IFERROR(INDEX('Hoja de Trabajo para listado'!$CD$155:$DC$1048576,MATCH($A296,'Hoja de Trabajo para listado'!$CD$155:$CD$1048576,0),MATCH((CUADRO!O$5&amp;$E296),'Hoja de Trabajo para listado'!$CD$151:$DC$151,0)),0)</f>
        <v>0</v>
      </c>
      <c r="P296" s="255">
        <f ca="1">+IFERROR(INDEX('Hoja de Trabajo para listado'!$A$155:$Z$1048576,MATCH($A296,'Hoja de Trabajo para listado'!$A$155:$A$1048576,0),MATCH((CUADRO!P$5&amp;$E296),'Hoja de Trabajo para listado'!$A$151:$Z$151,0)),0)+IFERROR(INDEX('Hoja de Trabajo para listado'!$AB$155:$BA$1048576,MATCH($A296,'Hoja de Trabajo para listado'!$AB$155:$AB$1048576,0),MATCH((CUADRO!P$5&amp;$E296),'Hoja de Trabajo para listado'!$AB$151:$BA$151,0)),0)+IFERROR(INDEX('Hoja de Trabajo para listado'!$BC$155:$CB$1048576,MATCH($A296,'Hoja de Trabajo para listado'!$BC$155:$BC$1048576,0),MATCH((CUADRO!P$5&amp;$E296),'Hoja de Trabajo para listado'!$BC$151:$CB$151,0)),0)+IFERROR(INDEX('Hoja de Trabajo para listado'!$DE$153:$DG$274,MATCH($A296,'Hoja de Trabajo para listado'!$DE$153:$DE$1048576,0),MATCH((CUADRO!P$5&amp;$E296),'Hoja de Trabajo para listado'!$DE$151:$DG$151,0)),0)+IFERROR(INDEX('Hoja de Trabajo para listado'!$CD$155:$DC$1048576,MATCH($A296,'Hoja de Trabajo para listado'!$CD$155:$CD$1048576,0),MATCH((CUADRO!P$5&amp;$E296),'Hoja de Trabajo para listado'!$CD$151:$DC$151,0)),0)</f>
        <v>0</v>
      </c>
      <c r="Q296" s="255">
        <f ca="1">+IFERROR(INDEX('Hoja de Trabajo para listado'!$A$155:$Z$1048576,MATCH($A296,'Hoja de Trabajo para listado'!$A$155:$A$1048576,0),MATCH((CUADRO!Q$5&amp;$E296),'Hoja de Trabajo para listado'!$A$151:$Z$151,0)),0)+IFERROR(INDEX('Hoja de Trabajo para listado'!$AB$155:$BA$1048576,MATCH($A296,'Hoja de Trabajo para listado'!$AB$155:$AB$1048576,0),MATCH((CUADRO!Q$5&amp;$E296),'Hoja de Trabajo para listado'!$AB$151:$BA$151,0)),0)+IFERROR(INDEX('Hoja de Trabajo para listado'!$BC$155:$CB$1048576,MATCH($A296,'Hoja de Trabajo para listado'!$BC$155:$BC$1048576,0),MATCH((CUADRO!Q$5&amp;$E296),'Hoja de Trabajo para listado'!$BC$151:$CB$151,0)),0)+IFERROR(INDEX('Hoja de Trabajo para listado'!$DE$153:$DG$274,MATCH($A296,'Hoja de Trabajo para listado'!$DE$153:$DE$1048576,0),MATCH((CUADRO!Q$5&amp;$E296),'Hoja de Trabajo para listado'!$DE$151:$DG$151,0)),0)+IFERROR(INDEX('Hoja de Trabajo para listado'!$CD$155:$DC$1048576,MATCH($A296,'Hoja de Trabajo para listado'!$CD$155:$CD$1048576,0),MATCH((CUADRO!Q$5&amp;$E296),'Hoja de Trabajo para listado'!$CD$151:$DC$151,0)),0)</f>
        <v>0</v>
      </c>
      <c r="R296" s="255">
        <f t="shared" ca="1" si="8"/>
        <v>0</v>
      </c>
      <c r="S296" s="255"/>
      <c r="T296" s="255">
        <f ca="1">+T297</f>
        <v>0</v>
      </c>
      <c r="U296" s="254">
        <f t="shared" si="9"/>
        <v>1</v>
      </c>
      <c r="V296" s="362" t="str">
        <f>+VLOOKUP(A296,bd_lista!$A$3:$E$590,5,FALSE)</f>
        <v>Instituciones Descentralizadas</v>
      </c>
      <c r="W296" s="361" t="str">
        <f>+V296</f>
        <v>Instituciones Descentralizadas</v>
      </c>
      <c r="X296" s="254">
        <f>+VLOOKUP(A296,[2]Sheet1!$A$13:$D$744,4,FALSE)</f>
        <v>30</v>
      </c>
      <c r="Y296" s="254" t="str">
        <f>+VLOOKUP(X296,bd_lista!$A$3:$C$590,3,FALSE)</f>
        <v>Ministerio de Justicia y Transparencia Institucional</v>
      </c>
      <c r="Z296" s="316">
        <f>+X296</f>
        <v>30</v>
      </c>
      <c r="AA296" s="317" t="str">
        <f>+Y296</f>
        <v>Ministerio de Justicia y Transparencia Institucional</v>
      </c>
    </row>
    <row r="297" spans="1:27" customFormat="1" ht="15" hidden="1" customHeight="1">
      <c r="A297" s="32">
        <v>157</v>
      </c>
      <c r="B297" s="307"/>
      <c r="C297" s="362" t="str">
        <f>+VLOOKUP(A297,bd_lista!$A$3:$C$590,3,FALSE)</f>
        <v>Servicio para la Prevención de la Tortura</v>
      </c>
      <c r="D297" s="362"/>
      <c r="E297" s="259" t="s">
        <v>1314</v>
      </c>
      <c r="F297" s="255">
        <f ca="1">+IFERROR(INDEX('Hoja de Trabajo para listado'!$A$155:$Z$1048576,MATCH($A297,'Hoja de Trabajo para listado'!$A$155:$A$1048576,0),MATCH((CUADRO!F$5&amp;$E297),'Hoja de Trabajo para listado'!$A$151:$Z$151,0)),0)+IFERROR(INDEX('Hoja de Trabajo para listado'!$AB$155:$BA$1048576,MATCH($A297,'Hoja de Trabajo para listado'!$AB$155:$AB$1048576,0),MATCH((CUADRO!F$5&amp;$E297),'Hoja de Trabajo para listado'!$AB$151:$BA$151,0)),0)+IFERROR(INDEX('Hoja de Trabajo para listado'!$BC$155:$CB$1048576,MATCH($A297,'Hoja de Trabajo para listado'!$BC$155:$BC$1048576,0),MATCH((CUADRO!F$5&amp;$E297),'Hoja de Trabajo para listado'!$BC$151:$CB$151,0)),0)+IFERROR(INDEX('Hoja de Trabajo para listado'!$DE$153:$DG$274,MATCH($A297,'Hoja de Trabajo para listado'!$DE$153:$DE$1048576,0),MATCH((CUADRO!F$5&amp;$E297),'Hoja de Trabajo para listado'!$DE$151:$DG$151,0)),0)+IFERROR(INDEX('Hoja de Trabajo para listado'!$CD$155:$DC$1048576,MATCH($A297,'Hoja de Trabajo para listado'!$CD$155:$CD$1048576,0),MATCH((CUADRO!F$5&amp;$E297),'Hoja de Trabajo para listado'!$CD$151:$DC$151,0)),0)</f>
        <v>0</v>
      </c>
      <c r="G297" s="255">
        <f ca="1">+IFERROR(INDEX('Hoja de Trabajo para listado'!$A$155:$Z$1048576,MATCH($A297,'Hoja de Trabajo para listado'!$A$155:$A$1048576,0),MATCH((CUADRO!G$5&amp;$E297),'Hoja de Trabajo para listado'!$A$151:$Z$151,0)),0)+IFERROR(INDEX('Hoja de Trabajo para listado'!$AB$155:$BA$1048576,MATCH($A297,'Hoja de Trabajo para listado'!$AB$155:$AB$1048576,0),MATCH((CUADRO!G$5&amp;$E297),'Hoja de Trabajo para listado'!$AB$151:$BA$151,0)),0)+IFERROR(INDEX('Hoja de Trabajo para listado'!$BC$155:$CB$1048576,MATCH($A297,'Hoja de Trabajo para listado'!$BC$155:$BC$1048576,0),MATCH((CUADRO!G$5&amp;$E297),'Hoja de Trabajo para listado'!$BC$151:$CB$151,0)),0)+IFERROR(INDEX('Hoja de Trabajo para listado'!$DE$153:$DG$274,MATCH($A297,'Hoja de Trabajo para listado'!$DE$153:$DE$1048576,0),MATCH((CUADRO!G$5&amp;$E297),'Hoja de Trabajo para listado'!$DE$151:$DG$151,0)),0)+IFERROR(INDEX('Hoja de Trabajo para listado'!$CD$155:$DC$1048576,MATCH($A297,'Hoja de Trabajo para listado'!$CD$155:$CD$1048576,0),MATCH((CUADRO!G$5&amp;$E297),'Hoja de Trabajo para listado'!$CD$151:$DC$151,0)),0)</f>
        <v>0</v>
      </c>
      <c r="H297" s="255">
        <f ca="1">+IFERROR(INDEX('Hoja de Trabajo para listado'!$A$155:$Z$1048576,MATCH($A297,'Hoja de Trabajo para listado'!$A$155:$A$1048576,0),MATCH((CUADRO!H$5&amp;$E297),'Hoja de Trabajo para listado'!$A$151:$Z$151,0)),0)+IFERROR(INDEX('Hoja de Trabajo para listado'!$AB$155:$BA$1048576,MATCH($A297,'Hoja de Trabajo para listado'!$AB$155:$AB$1048576,0),MATCH((CUADRO!H$5&amp;$E297),'Hoja de Trabajo para listado'!$AB$151:$BA$151,0)),0)+IFERROR(INDEX('Hoja de Trabajo para listado'!$BC$155:$CB$1048576,MATCH($A297,'Hoja de Trabajo para listado'!$BC$155:$BC$1048576,0),MATCH((CUADRO!H$5&amp;$E297),'Hoja de Trabajo para listado'!$BC$151:$CB$151,0)),0)+IFERROR(INDEX('Hoja de Trabajo para listado'!$DE$153:$DG$274,MATCH($A297,'Hoja de Trabajo para listado'!$DE$153:$DE$1048576,0),MATCH((CUADRO!H$5&amp;$E297),'Hoja de Trabajo para listado'!$DE$151:$DG$151,0)),0)+IFERROR(INDEX('Hoja de Trabajo para listado'!$CD$155:$DC$1048576,MATCH($A297,'Hoja de Trabajo para listado'!$CD$155:$CD$1048576,0),MATCH((CUADRO!H$5&amp;$E297),'Hoja de Trabajo para listado'!$CD$151:$DC$151,0)),0)</f>
        <v>0</v>
      </c>
      <c r="I297" s="255">
        <f ca="1">+IFERROR(INDEX('Hoja de Trabajo para listado'!$A$155:$Z$1048576,MATCH($A297,'Hoja de Trabajo para listado'!$A$155:$A$1048576,0),MATCH((CUADRO!I$5&amp;$E297),'Hoja de Trabajo para listado'!$A$151:$Z$151,0)),0)+IFERROR(INDEX('Hoja de Trabajo para listado'!$AB$155:$BA$1048576,MATCH($A297,'Hoja de Trabajo para listado'!$AB$155:$AB$1048576,0),MATCH((CUADRO!I$5&amp;$E297),'Hoja de Trabajo para listado'!$AB$151:$BA$151,0)),0)+IFERROR(INDEX('Hoja de Trabajo para listado'!$BC$155:$CB$1048576,MATCH($A297,'Hoja de Trabajo para listado'!$BC$155:$BC$1048576,0),MATCH((CUADRO!I$5&amp;$E297),'Hoja de Trabajo para listado'!$BC$151:$CB$151,0)),0)+IFERROR(INDEX('Hoja de Trabajo para listado'!$DE$153:$DG$274,MATCH($A297,'Hoja de Trabajo para listado'!$DE$153:$DE$1048576,0),MATCH((CUADRO!I$5&amp;$E297),'Hoja de Trabajo para listado'!$DE$151:$DG$151,0)),0)+IFERROR(INDEX('Hoja de Trabajo para listado'!$CD$155:$DC$1048576,MATCH($A297,'Hoja de Trabajo para listado'!$CD$155:$CD$1048576,0),MATCH((CUADRO!I$5&amp;$E297),'Hoja de Trabajo para listado'!$CD$151:$DC$151,0)),0)</f>
        <v>0</v>
      </c>
      <c r="J297" s="255">
        <f ca="1">+IFERROR(INDEX('Hoja de Trabajo para listado'!$A$155:$Z$1048576,MATCH($A297,'Hoja de Trabajo para listado'!$A$155:$A$1048576,0),MATCH((CUADRO!J$5&amp;$E297),'Hoja de Trabajo para listado'!$A$151:$Z$151,0)),0)+IFERROR(INDEX('Hoja de Trabajo para listado'!$AB$155:$BA$1048576,MATCH($A297,'Hoja de Trabajo para listado'!$AB$155:$AB$1048576,0),MATCH((CUADRO!J$5&amp;$E297),'Hoja de Trabajo para listado'!$AB$151:$BA$151,0)),0)+IFERROR(INDEX('Hoja de Trabajo para listado'!$BC$155:$CB$1048576,MATCH($A297,'Hoja de Trabajo para listado'!$BC$155:$BC$1048576,0),MATCH((CUADRO!J$5&amp;$E297),'Hoja de Trabajo para listado'!$BC$151:$CB$151,0)),0)+IFERROR(INDEX('Hoja de Trabajo para listado'!$DE$153:$DG$274,MATCH($A297,'Hoja de Trabajo para listado'!$DE$153:$DE$1048576,0),MATCH((CUADRO!J$5&amp;$E297),'Hoja de Trabajo para listado'!$DE$151:$DG$151,0)),0)+IFERROR(INDEX('Hoja de Trabajo para listado'!$CD$155:$DC$1048576,MATCH($A297,'Hoja de Trabajo para listado'!$CD$155:$CD$1048576,0),MATCH((CUADRO!J$5&amp;$E297),'Hoja de Trabajo para listado'!$CD$151:$DC$151,0)),0)</f>
        <v>0</v>
      </c>
      <c r="K297" s="255">
        <f ca="1">+IFERROR(INDEX('Hoja de Trabajo para listado'!$A$155:$Z$1048576,MATCH($A297,'Hoja de Trabajo para listado'!$A$155:$A$1048576,0),MATCH((CUADRO!K$5&amp;$E297),'Hoja de Trabajo para listado'!$A$151:$Z$151,0)),0)+IFERROR(INDEX('Hoja de Trabajo para listado'!$AB$155:$BA$1048576,MATCH($A297,'Hoja de Trabajo para listado'!$AB$155:$AB$1048576,0),MATCH((CUADRO!K$5&amp;$E297),'Hoja de Trabajo para listado'!$AB$151:$BA$151,0)),0)+IFERROR(INDEX('Hoja de Trabajo para listado'!$BC$155:$CB$1048576,MATCH($A297,'Hoja de Trabajo para listado'!$BC$155:$BC$1048576,0),MATCH((CUADRO!K$5&amp;$E297),'Hoja de Trabajo para listado'!$BC$151:$CB$151,0)),0)+IFERROR(INDEX('Hoja de Trabajo para listado'!$DE$153:$DG$274,MATCH($A297,'Hoja de Trabajo para listado'!$DE$153:$DE$1048576,0),MATCH((CUADRO!K$5&amp;$E297),'Hoja de Trabajo para listado'!$DE$151:$DG$151,0)),0)+IFERROR(INDEX('Hoja de Trabajo para listado'!$CD$155:$DC$1048576,MATCH($A297,'Hoja de Trabajo para listado'!$CD$155:$CD$1048576,0),MATCH((CUADRO!K$5&amp;$E297),'Hoja de Trabajo para listado'!$CD$151:$DC$151,0)),0)</f>
        <v>0</v>
      </c>
      <c r="L297" s="255">
        <f ca="1">+IFERROR(INDEX('Hoja de Trabajo para listado'!$A$155:$Z$1048576,MATCH($A297,'Hoja de Trabajo para listado'!$A$155:$A$1048576,0),MATCH((CUADRO!L$5&amp;$E297),'Hoja de Trabajo para listado'!$A$151:$Z$151,0)),0)+IFERROR(INDEX('Hoja de Trabajo para listado'!$AB$155:$BA$1048576,MATCH($A297,'Hoja de Trabajo para listado'!$AB$155:$AB$1048576,0),MATCH((CUADRO!L$5&amp;$E297),'Hoja de Trabajo para listado'!$AB$151:$BA$151,0)),0)+IFERROR(INDEX('Hoja de Trabajo para listado'!$BC$155:$CB$1048576,MATCH($A297,'Hoja de Trabajo para listado'!$BC$155:$BC$1048576,0),MATCH((CUADRO!L$5&amp;$E297),'Hoja de Trabajo para listado'!$BC$151:$CB$151,0)),0)+IFERROR(INDEX('Hoja de Trabajo para listado'!$DE$153:$DG$274,MATCH($A297,'Hoja de Trabajo para listado'!$DE$153:$DE$1048576,0),MATCH((CUADRO!L$5&amp;$E297),'Hoja de Trabajo para listado'!$DE$151:$DG$151,0)),0)+IFERROR(INDEX('Hoja de Trabajo para listado'!$CD$155:$DC$1048576,MATCH($A297,'Hoja de Trabajo para listado'!$CD$155:$CD$1048576,0),MATCH((CUADRO!L$5&amp;$E297),'Hoja de Trabajo para listado'!$CD$151:$DC$151,0)),0)</f>
        <v>0</v>
      </c>
      <c r="M297" s="255">
        <f ca="1">+IFERROR(INDEX('Hoja de Trabajo para listado'!$A$155:$Z$1048576,MATCH($A297,'Hoja de Trabajo para listado'!$A$155:$A$1048576,0),MATCH((CUADRO!M$5&amp;$E297),'Hoja de Trabajo para listado'!$A$151:$Z$151,0)),0)+IFERROR(INDEX('Hoja de Trabajo para listado'!$AB$155:$BA$1048576,MATCH($A297,'Hoja de Trabajo para listado'!$AB$155:$AB$1048576,0),MATCH((CUADRO!M$5&amp;$E297),'Hoja de Trabajo para listado'!$AB$151:$BA$151,0)),0)+IFERROR(INDEX('Hoja de Trabajo para listado'!$BC$155:$CB$1048576,MATCH($A297,'Hoja de Trabajo para listado'!$BC$155:$BC$1048576,0),MATCH((CUADRO!M$5&amp;$E297),'Hoja de Trabajo para listado'!$BC$151:$CB$151,0)),0)+IFERROR(INDEX('Hoja de Trabajo para listado'!$DE$153:$DG$274,MATCH($A297,'Hoja de Trabajo para listado'!$DE$153:$DE$1048576,0),MATCH((CUADRO!M$5&amp;$E297),'Hoja de Trabajo para listado'!$DE$151:$DG$151,0)),0)+IFERROR(INDEX('Hoja de Trabajo para listado'!$CD$155:$DC$1048576,MATCH($A297,'Hoja de Trabajo para listado'!$CD$155:$CD$1048576,0),MATCH((CUADRO!M$5&amp;$E297),'Hoja de Trabajo para listado'!$CD$151:$DC$151,0)),0)</f>
        <v>0</v>
      </c>
      <c r="N297" s="255">
        <f ca="1">+IFERROR(INDEX('Hoja de Trabajo para listado'!$A$155:$Z$1048576,MATCH($A297,'Hoja de Trabajo para listado'!$A$155:$A$1048576,0),MATCH((CUADRO!N$5&amp;$E297),'Hoja de Trabajo para listado'!$A$151:$Z$151,0)),0)+IFERROR(INDEX('Hoja de Trabajo para listado'!$AB$155:$BA$1048576,MATCH($A297,'Hoja de Trabajo para listado'!$AB$155:$AB$1048576,0),MATCH((CUADRO!N$5&amp;$E297),'Hoja de Trabajo para listado'!$AB$151:$BA$151,0)),0)+IFERROR(INDEX('Hoja de Trabajo para listado'!$BC$155:$CB$1048576,MATCH($A297,'Hoja de Trabajo para listado'!$BC$155:$BC$1048576,0),MATCH((CUADRO!N$5&amp;$E297),'Hoja de Trabajo para listado'!$BC$151:$CB$151,0)),0)+IFERROR(INDEX('Hoja de Trabajo para listado'!$DE$153:$DG$274,MATCH($A297,'Hoja de Trabajo para listado'!$DE$153:$DE$1048576,0),MATCH((CUADRO!N$5&amp;$E297),'Hoja de Trabajo para listado'!$DE$151:$DG$151,0)),0)+IFERROR(INDEX('Hoja de Trabajo para listado'!$CD$155:$DC$1048576,MATCH($A297,'Hoja de Trabajo para listado'!$CD$155:$CD$1048576,0),MATCH((CUADRO!N$5&amp;$E297),'Hoja de Trabajo para listado'!$CD$151:$DC$151,0)),0)</f>
        <v>0</v>
      </c>
      <c r="O297" s="255">
        <f ca="1">+IFERROR(INDEX('Hoja de Trabajo para listado'!$A$155:$Z$1048576,MATCH($A297,'Hoja de Trabajo para listado'!$A$155:$A$1048576,0),MATCH((CUADRO!O$5&amp;$E297),'Hoja de Trabajo para listado'!$A$151:$Z$151,0)),0)+IFERROR(INDEX('Hoja de Trabajo para listado'!$AB$155:$BA$1048576,MATCH($A297,'Hoja de Trabajo para listado'!$AB$155:$AB$1048576,0),MATCH((CUADRO!O$5&amp;$E297),'Hoja de Trabajo para listado'!$AB$151:$BA$151,0)),0)+IFERROR(INDEX('Hoja de Trabajo para listado'!$BC$155:$CB$1048576,MATCH($A297,'Hoja de Trabajo para listado'!$BC$155:$BC$1048576,0),MATCH((CUADRO!O$5&amp;$E297),'Hoja de Trabajo para listado'!$BC$151:$CB$151,0)),0)+IFERROR(INDEX('Hoja de Trabajo para listado'!$DE$153:$DG$274,MATCH($A297,'Hoja de Trabajo para listado'!$DE$153:$DE$1048576,0),MATCH((CUADRO!O$5&amp;$E297),'Hoja de Trabajo para listado'!$DE$151:$DG$151,0)),0)+IFERROR(INDEX('Hoja de Trabajo para listado'!$CD$155:$DC$1048576,MATCH($A297,'Hoja de Trabajo para listado'!$CD$155:$CD$1048576,0),MATCH((CUADRO!O$5&amp;$E297),'Hoja de Trabajo para listado'!$CD$151:$DC$151,0)),0)</f>
        <v>0</v>
      </c>
      <c r="P297" s="255">
        <f ca="1">+IFERROR(INDEX('Hoja de Trabajo para listado'!$A$155:$Z$1048576,MATCH($A297,'Hoja de Trabajo para listado'!$A$155:$A$1048576,0),MATCH((CUADRO!P$5&amp;$E297),'Hoja de Trabajo para listado'!$A$151:$Z$151,0)),0)+IFERROR(INDEX('Hoja de Trabajo para listado'!$AB$155:$BA$1048576,MATCH($A297,'Hoja de Trabajo para listado'!$AB$155:$AB$1048576,0),MATCH((CUADRO!P$5&amp;$E297),'Hoja de Trabajo para listado'!$AB$151:$BA$151,0)),0)+IFERROR(INDEX('Hoja de Trabajo para listado'!$BC$155:$CB$1048576,MATCH($A297,'Hoja de Trabajo para listado'!$BC$155:$BC$1048576,0),MATCH((CUADRO!P$5&amp;$E297),'Hoja de Trabajo para listado'!$BC$151:$CB$151,0)),0)+IFERROR(INDEX('Hoja de Trabajo para listado'!$DE$153:$DG$274,MATCH($A297,'Hoja de Trabajo para listado'!$DE$153:$DE$1048576,0),MATCH((CUADRO!P$5&amp;$E297),'Hoja de Trabajo para listado'!$DE$151:$DG$151,0)),0)+IFERROR(INDEX('Hoja de Trabajo para listado'!$CD$155:$DC$1048576,MATCH($A297,'Hoja de Trabajo para listado'!$CD$155:$CD$1048576,0),MATCH((CUADRO!P$5&amp;$E297),'Hoja de Trabajo para listado'!$CD$151:$DC$151,0)),0)</f>
        <v>0</v>
      </c>
      <c r="Q297" s="255">
        <f ca="1">+IFERROR(INDEX('Hoja de Trabajo para listado'!$A$155:$Z$1048576,MATCH($A297,'Hoja de Trabajo para listado'!$A$155:$A$1048576,0),MATCH((CUADRO!Q$5&amp;$E297),'Hoja de Trabajo para listado'!$A$151:$Z$151,0)),0)+IFERROR(INDEX('Hoja de Trabajo para listado'!$AB$155:$BA$1048576,MATCH($A297,'Hoja de Trabajo para listado'!$AB$155:$AB$1048576,0),MATCH((CUADRO!Q$5&amp;$E297),'Hoja de Trabajo para listado'!$AB$151:$BA$151,0)),0)+IFERROR(INDEX('Hoja de Trabajo para listado'!$BC$155:$CB$1048576,MATCH($A297,'Hoja de Trabajo para listado'!$BC$155:$BC$1048576,0),MATCH((CUADRO!Q$5&amp;$E297),'Hoja de Trabajo para listado'!$BC$151:$CB$151,0)),0)+IFERROR(INDEX('Hoja de Trabajo para listado'!$DE$153:$DG$274,MATCH($A297,'Hoja de Trabajo para listado'!$DE$153:$DE$1048576,0),MATCH((CUADRO!Q$5&amp;$E297),'Hoja de Trabajo para listado'!$DE$151:$DG$151,0)),0)+IFERROR(INDEX('Hoja de Trabajo para listado'!$CD$155:$DC$1048576,MATCH($A297,'Hoja de Trabajo para listado'!$CD$155:$CD$1048576,0),MATCH((CUADRO!Q$5&amp;$E297),'Hoja de Trabajo para listado'!$CD$151:$DC$151,0)),0)</f>
        <v>0</v>
      </c>
      <c r="R297" s="255">
        <f t="shared" ca="1" si="8"/>
        <v>0</v>
      </c>
      <c r="S297" s="255">
        <f ca="1">+R296+R297</f>
        <v>0</v>
      </c>
      <c r="T297" s="255">
        <f ca="1">+S297</f>
        <v>0</v>
      </c>
      <c r="U297" s="254">
        <f t="shared" si="9"/>
        <v>2</v>
      </c>
      <c r="V297" s="362" t="str">
        <f>+VLOOKUP(A297,bd_lista!$A$3:$E$590,5,FALSE)</f>
        <v>Instituciones Descentralizadas</v>
      </c>
      <c r="W297" s="362"/>
      <c r="X297" s="254">
        <f>+VLOOKUP(A297,[2]Sheet1!$A$13:$D$744,4,FALSE)</f>
        <v>30</v>
      </c>
      <c r="Y297" s="254" t="str">
        <f>+VLOOKUP(X297,bd_lista!$A$3:$C$590,3,FALSE)</f>
        <v>Ministerio de Justicia y Transparencia Institucional</v>
      </c>
      <c r="Z297" s="314"/>
      <c r="AA297" s="315"/>
    </row>
    <row r="298" spans="1:27" customFormat="1" ht="15" customHeight="1">
      <c r="A298" s="32">
        <v>266</v>
      </c>
      <c r="B298" s="306">
        <f>+A298</f>
        <v>266</v>
      </c>
      <c r="C298" s="259" t="str">
        <f>+VLOOKUP(A298,bd_lista!$A$3:$C$590,3,FALSE)</f>
        <v>Direc. Dptal. de Educación La Paz</v>
      </c>
      <c r="D298" s="361" t="str">
        <f>+C298</f>
        <v>Direc. Dptal. de Educación La Paz</v>
      </c>
      <c r="E298" s="259" t="s">
        <v>1313</v>
      </c>
      <c r="F298" s="255">
        <f ca="1">+IFERROR(INDEX('Hoja de Trabajo para listado'!$A$155:$Z$1048576,MATCH($A298,'Hoja de Trabajo para listado'!$A$155:$A$1048576,0),MATCH((CUADRO!F$5&amp;$E298),'Hoja de Trabajo para listado'!$A$151:$Z$151,0)),0)+IFERROR(INDEX('Hoja de Trabajo para listado'!$AB$155:$BA$1048576,MATCH($A298,'Hoja de Trabajo para listado'!$AB$155:$AB$1048576,0),MATCH((CUADRO!F$5&amp;$E298),'Hoja de Trabajo para listado'!$AB$151:$BA$151,0)),0)+IFERROR(INDEX('Hoja de Trabajo para listado'!$BC$155:$CB$1048576,MATCH($A298,'Hoja de Trabajo para listado'!$BC$155:$BC$1048576,0),MATCH((CUADRO!F$5&amp;$E298),'Hoja de Trabajo para listado'!$BC$151:$CB$151,0)),0)+IFERROR(INDEX('Hoja de Trabajo para listado'!$DE$153:$DG$274,MATCH($A298,'Hoja de Trabajo para listado'!$DE$153:$DE$1048576,0),MATCH((CUADRO!F$5&amp;$E298),'Hoja de Trabajo para listado'!$DE$151:$DG$151,0)),0)+IFERROR(INDEX('Hoja de Trabajo para listado'!$CD$155:$DC$1048576,MATCH($A298,'Hoja de Trabajo para listado'!$CD$155:$CD$1048576,0),MATCH((CUADRO!F$5&amp;$E298),'Hoja de Trabajo para listado'!$CD$151:$DC$151,0)),0)</f>
        <v>0</v>
      </c>
      <c r="G298" s="255">
        <f ca="1">+IFERROR(INDEX('Hoja de Trabajo para listado'!$A$155:$Z$1048576,MATCH($A298,'Hoja de Trabajo para listado'!$A$155:$A$1048576,0),MATCH((CUADRO!G$5&amp;$E298),'Hoja de Trabajo para listado'!$A$151:$Z$151,0)),0)+IFERROR(INDEX('Hoja de Trabajo para listado'!$AB$155:$BA$1048576,MATCH($A298,'Hoja de Trabajo para listado'!$AB$155:$AB$1048576,0),MATCH((CUADRO!G$5&amp;$E298),'Hoja de Trabajo para listado'!$AB$151:$BA$151,0)),0)+IFERROR(INDEX('Hoja de Trabajo para listado'!$BC$155:$CB$1048576,MATCH($A298,'Hoja de Trabajo para listado'!$BC$155:$BC$1048576,0),MATCH((CUADRO!G$5&amp;$E298),'Hoja de Trabajo para listado'!$BC$151:$CB$151,0)),0)+IFERROR(INDEX('Hoja de Trabajo para listado'!$DE$153:$DG$274,MATCH($A298,'Hoja de Trabajo para listado'!$DE$153:$DE$1048576,0),MATCH((CUADRO!G$5&amp;$E298),'Hoja de Trabajo para listado'!$DE$151:$DG$151,0)),0)+IFERROR(INDEX('Hoja de Trabajo para listado'!$CD$155:$DC$1048576,MATCH($A298,'Hoja de Trabajo para listado'!$CD$155:$CD$1048576,0),MATCH((CUADRO!G$5&amp;$E298),'Hoja de Trabajo para listado'!$CD$151:$DC$151,0)),0)</f>
        <v>0</v>
      </c>
      <c r="H298" s="255">
        <f ca="1">+IFERROR(INDEX('Hoja de Trabajo para listado'!$A$155:$Z$1048576,MATCH($A298,'Hoja de Trabajo para listado'!$A$155:$A$1048576,0),MATCH((CUADRO!H$5&amp;$E298),'Hoja de Trabajo para listado'!$A$151:$Z$151,0)),0)+IFERROR(INDEX('Hoja de Trabajo para listado'!$AB$155:$BA$1048576,MATCH($A298,'Hoja de Trabajo para listado'!$AB$155:$AB$1048576,0),MATCH((CUADRO!H$5&amp;$E298),'Hoja de Trabajo para listado'!$AB$151:$BA$151,0)),0)+IFERROR(INDEX('Hoja de Trabajo para listado'!$BC$155:$CB$1048576,MATCH($A298,'Hoja de Trabajo para listado'!$BC$155:$BC$1048576,0),MATCH((CUADRO!H$5&amp;$E298),'Hoja de Trabajo para listado'!$BC$151:$CB$151,0)),0)+IFERROR(INDEX('Hoja de Trabajo para listado'!$DE$153:$DG$274,MATCH($A298,'Hoja de Trabajo para listado'!$DE$153:$DE$1048576,0),MATCH((CUADRO!H$5&amp;$E298),'Hoja de Trabajo para listado'!$DE$151:$DG$151,0)),0)+IFERROR(INDEX('Hoja de Trabajo para listado'!$CD$155:$DC$1048576,MATCH($A298,'Hoja de Trabajo para listado'!$CD$155:$CD$1048576,0),MATCH((CUADRO!H$5&amp;$E298),'Hoja de Trabajo para listado'!$CD$151:$DC$151,0)),0)</f>
        <v>0</v>
      </c>
      <c r="I298" s="255">
        <f ca="1">+IFERROR(INDEX('Hoja de Trabajo para listado'!$A$155:$Z$1048576,MATCH($A298,'Hoja de Trabajo para listado'!$A$155:$A$1048576,0),MATCH((CUADRO!I$5&amp;$E298),'Hoja de Trabajo para listado'!$A$151:$Z$151,0)),0)+IFERROR(INDEX('Hoja de Trabajo para listado'!$AB$155:$BA$1048576,MATCH($A298,'Hoja de Trabajo para listado'!$AB$155:$AB$1048576,0),MATCH((CUADRO!I$5&amp;$E298),'Hoja de Trabajo para listado'!$AB$151:$BA$151,0)),0)+IFERROR(INDEX('Hoja de Trabajo para listado'!$BC$155:$CB$1048576,MATCH($A298,'Hoja de Trabajo para listado'!$BC$155:$BC$1048576,0),MATCH((CUADRO!I$5&amp;$E298),'Hoja de Trabajo para listado'!$BC$151:$CB$151,0)),0)+IFERROR(INDEX('Hoja de Trabajo para listado'!$DE$153:$DG$274,MATCH($A298,'Hoja de Trabajo para listado'!$DE$153:$DE$1048576,0),MATCH((CUADRO!I$5&amp;$E298),'Hoja de Trabajo para listado'!$DE$151:$DG$151,0)),0)+IFERROR(INDEX('Hoja de Trabajo para listado'!$CD$155:$DC$1048576,MATCH($A298,'Hoja de Trabajo para listado'!$CD$155:$CD$1048576,0),MATCH((CUADRO!I$5&amp;$E298),'Hoja de Trabajo para listado'!$CD$151:$DC$151,0)),0)</f>
        <v>0</v>
      </c>
      <c r="J298" s="255">
        <f ca="1">+IFERROR(INDEX('Hoja de Trabajo para listado'!$A$155:$Z$1048576,MATCH($A298,'Hoja de Trabajo para listado'!$A$155:$A$1048576,0),MATCH((CUADRO!J$5&amp;$E298),'Hoja de Trabajo para listado'!$A$151:$Z$151,0)),0)+IFERROR(INDEX('Hoja de Trabajo para listado'!$AB$155:$BA$1048576,MATCH($A298,'Hoja de Trabajo para listado'!$AB$155:$AB$1048576,0),MATCH((CUADRO!J$5&amp;$E298),'Hoja de Trabajo para listado'!$AB$151:$BA$151,0)),0)+IFERROR(INDEX('Hoja de Trabajo para listado'!$BC$155:$CB$1048576,MATCH($A298,'Hoja de Trabajo para listado'!$BC$155:$BC$1048576,0),MATCH((CUADRO!J$5&amp;$E298),'Hoja de Trabajo para listado'!$BC$151:$CB$151,0)),0)+IFERROR(INDEX('Hoja de Trabajo para listado'!$DE$153:$DG$274,MATCH($A298,'Hoja de Trabajo para listado'!$DE$153:$DE$1048576,0),MATCH((CUADRO!J$5&amp;$E298),'Hoja de Trabajo para listado'!$DE$151:$DG$151,0)),0)+IFERROR(INDEX('Hoja de Trabajo para listado'!$CD$155:$DC$1048576,MATCH($A298,'Hoja de Trabajo para listado'!$CD$155:$CD$1048576,0),MATCH((CUADRO!J$5&amp;$E298),'Hoja de Trabajo para listado'!$CD$151:$DC$151,0)),0)</f>
        <v>0</v>
      </c>
      <c r="K298" s="255">
        <f ca="1">+IFERROR(INDEX('Hoja de Trabajo para listado'!$A$155:$Z$1048576,MATCH($A298,'Hoja de Trabajo para listado'!$A$155:$A$1048576,0),MATCH((CUADRO!K$5&amp;$E298),'Hoja de Trabajo para listado'!$A$151:$Z$151,0)),0)+IFERROR(INDEX('Hoja de Trabajo para listado'!$AB$155:$BA$1048576,MATCH($A298,'Hoja de Trabajo para listado'!$AB$155:$AB$1048576,0),MATCH((CUADRO!K$5&amp;$E298),'Hoja de Trabajo para listado'!$AB$151:$BA$151,0)),0)+IFERROR(INDEX('Hoja de Trabajo para listado'!$BC$155:$CB$1048576,MATCH($A298,'Hoja de Trabajo para listado'!$BC$155:$BC$1048576,0),MATCH((CUADRO!K$5&amp;$E298),'Hoja de Trabajo para listado'!$BC$151:$CB$151,0)),0)+IFERROR(INDEX('Hoja de Trabajo para listado'!$DE$153:$DG$274,MATCH($A298,'Hoja de Trabajo para listado'!$DE$153:$DE$1048576,0),MATCH((CUADRO!K$5&amp;$E298),'Hoja de Trabajo para listado'!$DE$151:$DG$151,0)),0)+IFERROR(INDEX('Hoja de Trabajo para listado'!$CD$155:$DC$1048576,MATCH($A298,'Hoja de Trabajo para listado'!$CD$155:$CD$1048576,0),MATCH((CUADRO!K$5&amp;$E298),'Hoja de Trabajo para listado'!$CD$151:$DC$151,0)),0)</f>
        <v>0</v>
      </c>
      <c r="L298" s="255">
        <f ca="1">+IFERROR(INDEX('Hoja de Trabajo para listado'!$A$155:$Z$1048576,MATCH($A298,'Hoja de Trabajo para listado'!$A$155:$A$1048576,0),MATCH((CUADRO!L$5&amp;$E298),'Hoja de Trabajo para listado'!$A$151:$Z$151,0)),0)+IFERROR(INDEX('Hoja de Trabajo para listado'!$AB$155:$BA$1048576,MATCH($A298,'Hoja de Trabajo para listado'!$AB$155:$AB$1048576,0),MATCH((CUADRO!L$5&amp;$E298),'Hoja de Trabajo para listado'!$AB$151:$BA$151,0)),0)+IFERROR(INDEX('Hoja de Trabajo para listado'!$BC$155:$CB$1048576,MATCH($A298,'Hoja de Trabajo para listado'!$BC$155:$BC$1048576,0),MATCH((CUADRO!L$5&amp;$E298),'Hoja de Trabajo para listado'!$BC$151:$CB$151,0)),0)+IFERROR(INDEX('Hoja de Trabajo para listado'!$DE$153:$DG$274,MATCH($A298,'Hoja de Trabajo para listado'!$DE$153:$DE$1048576,0),MATCH((CUADRO!L$5&amp;$E298),'Hoja de Trabajo para listado'!$DE$151:$DG$151,0)),0)+IFERROR(INDEX('Hoja de Trabajo para listado'!$CD$155:$DC$1048576,MATCH($A298,'Hoja de Trabajo para listado'!$CD$155:$CD$1048576,0),MATCH((CUADRO!L$5&amp;$E298),'Hoja de Trabajo para listado'!$CD$151:$DC$151,0)),0)</f>
        <v>0</v>
      </c>
      <c r="M298" s="255">
        <f ca="1">+IFERROR(INDEX('Hoja de Trabajo para listado'!$A$155:$Z$1048576,MATCH($A298,'Hoja de Trabajo para listado'!$A$155:$A$1048576,0),MATCH((CUADRO!M$5&amp;$E298),'Hoja de Trabajo para listado'!$A$151:$Z$151,0)),0)+IFERROR(INDEX('Hoja de Trabajo para listado'!$AB$155:$BA$1048576,MATCH($A298,'Hoja de Trabajo para listado'!$AB$155:$AB$1048576,0),MATCH((CUADRO!M$5&amp;$E298),'Hoja de Trabajo para listado'!$AB$151:$BA$151,0)),0)+IFERROR(INDEX('Hoja de Trabajo para listado'!$BC$155:$CB$1048576,MATCH($A298,'Hoja de Trabajo para listado'!$BC$155:$BC$1048576,0),MATCH((CUADRO!M$5&amp;$E298),'Hoja de Trabajo para listado'!$BC$151:$CB$151,0)),0)+IFERROR(INDEX('Hoja de Trabajo para listado'!$DE$153:$DG$274,MATCH($A298,'Hoja de Trabajo para listado'!$DE$153:$DE$1048576,0),MATCH((CUADRO!M$5&amp;$E298),'Hoja de Trabajo para listado'!$DE$151:$DG$151,0)),0)+IFERROR(INDEX('Hoja de Trabajo para listado'!$CD$155:$DC$1048576,MATCH($A298,'Hoja de Trabajo para listado'!$CD$155:$CD$1048576,0),MATCH((CUADRO!M$5&amp;$E298),'Hoja de Trabajo para listado'!$CD$151:$DC$151,0)),0)</f>
        <v>0</v>
      </c>
      <c r="N298" s="255">
        <f ca="1">+IFERROR(INDEX('Hoja de Trabajo para listado'!$A$155:$Z$1048576,MATCH($A298,'Hoja de Trabajo para listado'!$A$155:$A$1048576,0),MATCH((CUADRO!N$5&amp;$E298),'Hoja de Trabajo para listado'!$A$151:$Z$151,0)),0)+IFERROR(INDEX('Hoja de Trabajo para listado'!$AB$155:$BA$1048576,MATCH($A298,'Hoja de Trabajo para listado'!$AB$155:$AB$1048576,0),MATCH((CUADRO!N$5&amp;$E298),'Hoja de Trabajo para listado'!$AB$151:$BA$151,0)),0)+IFERROR(INDEX('Hoja de Trabajo para listado'!$BC$155:$CB$1048576,MATCH($A298,'Hoja de Trabajo para listado'!$BC$155:$BC$1048576,0),MATCH((CUADRO!N$5&amp;$E298),'Hoja de Trabajo para listado'!$BC$151:$CB$151,0)),0)+IFERROR(INDEX('Hoja de Trabajo para listado'!$DE$153:$DG$274,MATCH($A298,'Hoja de Trabajo para listado'!$DE$153:$DE$1048576,0),MATCH((CUADRO!N$5&amp;$E298),'Hoja de Trabajo para listado'!$DE$151:$DG$151,0)),0)+IFERROR(INDEX('Hoja de Trabajo para listado'!$CD$155:$DC$1048576,MATCH($A298,'Hoja de Trabajo para listado'!$CD$155:$CD$1048576,0),MATCH((CUADRO!N$5&amp;$E298),'Hoja de Trabajo para listado'!$CD$151:$DC$151,0)),0)</f>
        <v>0</v>
      </c>
      <c r="O298" s="255">
        <f ca="1">+IFERROR(INDEX('Hoja de Trabajo para listado'!$A$155:$Z$1048576,MATCH($A298,'Hoja de Trabajo para listado'!$A$155:$A$1048576,0),MATCH((CUADRO!O$5&amp;$E298),'Hoja de Trabajo para listado'!$A$151:$Z$151,0)),0)+IFERROR(INDEX('Hoja de Trabajo para listado'!$AB$155:$BA$1048576,MATCH($A298,'Hoja de Trabajo para listado'!$AB$155:$AB$1048576,0),MATCH((CUADRO!O$5&amp;$E298),'Hoja de Trabajo para listado'!$AB$151:$BA$151,0)),0)+IFERROR(INDEX('Hoja de Trabajo para listado'!$BC$155:$CB$1048576,MATCH($A298,'Hoja de Trabajo para listado'!$BC$155:$BC$1048576,0),MATCH((CUADRO!O$5&amp;$E298),'Hoja de Trabajo para listado'!$BC$151:$CB$151,0)),0)+IFERROR(INDEX('Hoja de Trabajo para listado'!$DE$153:$DG$274,MATCH($A298,'Hoja de Trabajo para listado'!$DE$153:$DE$1048576,0),MATCH((CUADRO!O$5&amp;$E298),'Hoja de Trabajo para listado'!$DE$151:$DG$151,0)),0)+IFERROR(INDEX('Hoja de Trabajo para listado'!$CD$155:$DC$1048576,MATCH($A298,'Hoja de Trabajo para listado'!$CD$155:$CD$1048576,0),MATCH((CUADRO!O$5&amp;$E298),'Hoja de Trabajo para listado'!$CD$151:$DC$151,0)),0)</f>
        <v>0</v>
      </c>
      <c r="P298" s="255">
        <f ca="1">+IFERROR(INDEX('Hoja de Trabajo para listado'!$A$155:$Z$1048576,MATCH($A298,'Hoja de Trabajo para listado'!$A$155:$A$1048576,0),MATCH((CUADRO!P$5&amp;$E298),'Hoja de Trabajo para listado'!$A$151:$Z$151,0)),0)+IFERROR(INDEX('Hoja de Trabajo para listado'!$AB$155:$BA$1048576,MATCH($A298,'Hoja de Trabajo para listado'!$AB$155:$AB$1048576,0),MATCH((CUADRO!P$5&amp;$E298),'Hoja de Trabajo para listado'!$AB$151:$BA$151,0)),0)+IFERROR(INDEX('Hoja de Trabajo para listado'!$BC$155:$CB$1048576,MATCH($A298,'Hoja de Trabajo para listado'!$BC$155:$BC$1048576,0),MATCH((CUADRO!P$5&amp;$E298),'Hoja de Trabajo para listado'!$BC$151:$CB$151,0)),0)+IFERROR(INDEX('Hoja de Trabajo para listado'!$DE$153:$DG$274,MATCH($A298,'Hoja de Trabajo para listado'!$DE$153:$DE$1048576,0),MATCH((CUADRO!P$5&amp;$E298),'Hoja de Trabajo para listado'!$DE$151:$DG$151,0)),0)+IFERROR(INDEX('Hoja de Trabajo para listado'!$CD$155:$DC$1048576,MATCH($A298,'Hoja de Trabajo para listado'!$CD$155:$CD$1048576,0),MATCH((CUADRO!P$5&amp;$E298),'Hoja de Trabajo para listado'!$CD$151:$DC$151,0)),0)</f>
        <v>0</v>
      </c>
      <c r="Q298" s="255">
        <f ca="1">+IFERROR(INDEX('Hoja de Trabajo para listado'!$A$155:$Z$1048576,MATCH($A298,'Hoja de Trabajo para listado'!$A$155:$A$1048576,0),MATCH((CUADRO!Q$5&amp;$E298),'Hoja de Trabajo para listado'!$A$151:$Z$151,0)),0)+IFERROR(INDEX('Hoja de Trabajo para listado'!$AB$155:$BA$1048576,MATCH($A298,'Hoja de Trabajo para listado'!$AB$155:$AB$1048576,0),MATCH((CUADRO!Q$5&amp;$E298),'Hoja de Trabajo para listado'!$AB$151:$BA$151,0)),0)+IFERROR(INDEX('Hoja de Trabajo para listado'!$BC$155:$CB$1048576,MATCH($A298,'Hoja de Trabajo para listado'!$BC$155:$BC$1048576,0),MATCH((CUADRO!Q$5&amp;$E298),'Hoja de Trabajo para listado'!$BC$151:$CB$151,0)),0)+IFERROR(INDEX('Hoja de Trabajo para listado'!$DE$153:$DG$274,MATCH($A298,'Hoja de Trabajo para listado'!$DE$153:$DE$1048576,0),MATCH((CUADRO!Q$5&amp;$E298),'Hoja de Trabajo para listado'!$DE$151:$DG$151,0)),0)+IFERROR(INDEX('Hoja de Trabajo para listado'!$CD$155:$DC$1048576,MATCH($A298,'Hoja de Trabajo para listado'!$CD$155:$CD$1048576,0),MATCH((CUADRO!Q$5&amp;$E298),'Hoja de Trabajo para listado'!$CD$151:$DC$151,0)),0)</f>
        <v>0</v>
      </c>
      <c r="R298" s="255">
        <f t="shared" ca="1" si="8"/>
        <v>0</v>
      </c>
      <c r="S298" s="255"/>
      <c r="T298" s="255">
        <f ca="1">+T299</f>
        <v>2179.56</v>
      </c>
      <c r="U298" s="254">
        <f t="shared" si="9"/>
        <v>1</v>
      </c>
      <c r="V298" s="362" t="str">
        <f>+VLOOKUP(A298,bd_lista!$A$3:$E$590,5,FALSE)</f>
        <v>Instituciones Descentralizadas</v>
      </c>
      <c r="W298" s="361" t="str">
        <f>+V298</f>
        <v>Instituciones Descentralizadas</v>
      </c>
      <c r="X298" s="254">
        <f>+VLOOKUP(A298,[2]Sheet1!$A$13:$D$744,4,FALSE)</f>
        <v>16</v>
      </c>
      <c r="Y298" s="254" t="str">
        <f>+VLOOKUP(X298,bd_lista!$A$3:$C$590,3,FALSE)</f>
        <v>Ministerio de Educación</v>
      </c>
      <c r="Z298" s="316">
        <f>+X298</f>
        <v>16</v>
      </c>
      <c r="AA298" s="348" t="str">
        <f>+Y298</f>
        <v>Ministerio de Educación</v>
      </c>
    </row>
    <row r="299" spans="1:27" customFormat="1" ht="15" customHeight="1">
      <c r="A299" s="32">
        <v>266</v>
      </c>
      <c r="B299" s="307"/>
      <c r="C299" s="362" t="str">
        <f>+VLOOKUP(A299,bd_lista!$A$3:$C$590,3,FALSE)</f>
        <v>Direc. Dptal. de Educación La Paz</v>
      </c>
      <c r="D299" s="362"/>
      <c r="E299" s="362" t="s">
        <v>1314</v>
      </c>
      <c r="F299" s="257">
        <f ca="1">+IFERROR(INDEX('Hoja de Trabajo para listado'!$A$155:$Z$1048576,MATCH($A299,'Hoja de Trabajo para listado'!$A$155:$A$1048576,0),MATCH((CUADRO!F$5&amp;$E299),'Hoja de Trabajo para listado'!$A$151:$Z$151,0)),0)+IFERROR(INDEX('Hoja de Trabajo para listado'!$AB$155:$BA$1048576,MATCH($A299,'Hoja de Trabajo para listado'!$AB$155:$AB$1048576,0),MATCH((CUADRO!F$5&amp;$E299),'Hoja de Trabajo para listado'!$AB$151:$BA$151,0)),0)+IFERROR(INDEX('Hoja de Trabajo para listado'!$BC$155:$CB$1048576,MATCH($A299,'Hoja de Trabajo para listado'!$BC$155:$BC$1048576,0),MATCH((CUADRO!F$5&amp;$E299),'Hoja de Trabajo para listado'!$BC$151:$CB$151,0)),0)+IFERROR(INDEX('Hoja de Trabajo para listado'!$DE$153:$DG$274,MATCH($A299,'Hoja de Trabajo para listado'!$DE$153:$DE$1048576,0),MATCH((CUADRO!F$5&amp;$E299),'Hoja de Trabajo para listado'!$DE$151:$DG$151,0)),0)+IFERROR(INDEX('Hoja de Trabajo para listado'!$CD$155:$DC$1048576,MATCH($A299,'Hoja de Trabajo para listado'!$CD$155:$CD$1048576,0),MATCH((CUADRO!F$5&amp;$E299),'Hoja de Trabajo para listado'!$CD$151:$DC$151,0)),0)</f>
        <v>0</v>
      </c>
      <c r="G299" s="257">
        <f ca="1">+IFERROR(INDEX('Hoja de Trabajo para listado'!$A$155:$Z$1048576,MATCH($A299,'Hoja de Trabajo para listado'!$A$155:$A$1048576,0),MATCH((CUADRO!G$5&amp;$E299),'Hoja de Trabajo para listado'!$A$151:$Z$151,0)),0)+IFERROR(INDEX('Hoja de Trabajo para listado'!$AB$155:$BA$1048576,MATCH($A299,'Hoja de Trabajo para listado'!$AB$155:$AB$1048576,0),MATCH((CUADRO!G$5&amp;$E299),'Hoja de Trabajo para listado'!$AB$151:$BA$151,0)),0)+IFERROR(INDEX('Hoja de Trabajo para listado'!$BC$155:$CB$1048576,MATCH($A299,'Hoja de Trabajo para listado'!$BC$155:$BC$1048576,0),MATCH((CUADRO!G$5&amp;$E299),'Hoja de Trabajo para listado'!$BC$151:$CB$151,0)),0)+IFERROR(INDEX('Hoja de Trabajo para listado'!$DE$153:$DG$274,MATCH($A299,'Hoja de Trabajo para listado'!$DE$153:$DE$1048576,0),MATCH((CUADRO!G$5&amp;$E299),'Hoja de Trabajo para listado'!$DE$151:$DG$151,0)),0)+IFERROR(INDEX('Hoja de Trabajo para listado'!$CD$155:$DC$1048576,MATCH($A299,'Hoja de Trabajo para listado'!$CD$155:$CD$1048576,0),MATCH((CUADRO!G$5&amp;$E299),'Hoja de Trabajo para listado'!$CD$151:$DC$151,0)),0)</f>
        <v>0</v>
      </c>
      <c r="H299" s="257">
        <f ca="1">+IFERROR(INDEX('Hoja de Trabajo para listado'!$A$155:$Z$1048576,MATCH($A299,'Hoja de Trabajo para listado'!$A$155:$A$1048576,0),MATCH((CUADRO!H$5&amp;$E299),'Hoja de Trabajo para listado'!$A$151:$Z$151,0)),0)+IFERROR(INDEX('Hoja de Trabajo para listado'!$AB$155:$BA$1048576,MATCH($A299,'Hoja de Trabajo para listado'!$AB$155:$AB$1048576,0),MATCH((CUADRO!H$5&amp;$E299),'Hoja de Trabajo para listado'!$AB$151:$BA$151,0)),0)+IFERROR(INDEX('Hoja de Trabajo para listado'!$BC$155:$CB$1048576,MATCH($A299,'Hoja de Trabajo para listado'!$BC$155:$BC$1048576,0),MATCH((CUADRO!H$5&amp;$E299),'Hoja de Trabajo para listado'!$BC$151:$CB$151,0)),0)+IFERROR(INDEX('Hoja de Trabajo para listado'!$DE$153:$DG$274,MATCH($A299,'Hoja de Trabajo para listado'!$DE$153:$DE$1048576,0),MATCH((CUADRO!H$5&amp;$E299),'Hoja de Trabajo para listado'!$DE$151:$DG$151,0)),0)+IFERROR(INDEX('Hoja de Trabajo para listado'!$CD$155:$DC$1048576,MATCH($A299,'Hoja de Trabajo para listado'!$CD$155:$CD$1048576,0),MATCH((CUADRO!H$5&amp;$E299),'Hoja de Trabajo para listado'!$CD$151:$DC$151,0)),0)</f>
        <v>0</v>
      </c>
      <c r="I299" s="255">
        <f ca="1">+IFERROR(INDEX('Hoja de Trabajo para listado'!$A$155:$Z$1048576,MATCH($A299,'Hoja de Trabajo para listado'!$A$155:$A$1048576,0),MATCH((CUADRO!I$5&amp;$E299),'Hoja de Trabajo para listado'!$A$151:$Z$151,0)),0)+IFERROR(INDEX('Hoja de Trabajo para listado'!$AB$155:$BA$1048576,MATCH($A299,'Hoja de Trabajo para listado'!$AB$155:$AB$1048576,0),MATCH((CUADRO!I$5&amp;$E299),'Hoja de Trabajo para listado'!$AB$151:$BA$151,0)),0)+IFERROR(INDEX('Hoja de Trabajo para listado'!$BC$155:$CB$1048576,MATCH($A299,'Hoja de Trabajo para listado'!$BC$155:$BC$1048576,0),MATCH((CUADRO!I$5&amp;$E299),'Hoja de Trabajo para listado'!$BC$151:$CB$151,0)),0)+IFERROR(INDEX('Hoja de Trabajo para listado'!$DE$153:$DG$274,MATCH($A299,'Hoja de Trabajo para listado'!$DE$153:$DE$1048576,0),MATCH((CUADRO!I$5&amp;$E299),'Hoja de Trabajo para listado'!$DE$151:$DG$151,0)),0)+IFERROR(INDEX('Hoja de Trabajo para listado'!$CD$155:$DC$1048576,MATCH($A299,'Hoja de Trabajo para listado'!$CD$155:$CD$1048576,0),MATCH((CUADRO!I$5&amp;$E299),'Hoja de Trabajo para listado'!$CD$151:$DC$151,0)),0)</f>
        <v>0</v>
      </c>
      <c r="J299" s="255">
        <f ca="1">+IFERROR(INDEX('Hoja de Trabajo para listado'!$A$155:$Z$1048576,MATCH($A299,'Hoja de Trabajo para listado'!$A$155:$A$1048576,0),MATCH((CUADRO!J$5&amp;$E299),'Hoja de Trabajo para listado'!$A$151:$Z$151,0)),0)+IFERROR(INDEX('Hoja de Trabajo para listado'!$AB$155:$BA$1048576,MATCH($A299,'Hoja de Trabajo para listado'!$AB$155:$AB$1048576,0),MATCH((CUADRO!J$5&amp;$E299),'Hoja de Trabajo para listado'!$AB$151:$BA$151,0)),0)+IFERROR(INDEX('Hoja de Trabajo para listado'!$BC$155:$CB$1048576,MATCH($A299,'Hoja de Trabajo para listado'!$BC$155:$BC$1048576,0),MATCH((CUADRO!J$5&amp;$E299),'Hoja de Trabajo para listado'!$BC$151:$CB$151,0)),0)+IFERROR(INDEX('Hoja de Trabajo para listado'!$DE$153:$DG$274,MATCH($A299,'Hoja de Trabajo para listado'!$DE$153:$DE$1048576,0),MATCH((CUADRO!J$5&amp;$E299),'Hoja de Trabajo para listado'!$DE$151:$DG$151,0)),0)+IFERROR(INDEX('Hoja de Trabajo para listado'!$CD$155:$DC$1048576,MATCH($A299,'Hoja de Trabajo para listado'!$CD$155:$CD$1048576,0),MATCH((CUADRO!J$5&amp;$E299),'Hoja de Trabajo para listado'!$CD$151:$DC$151,0)),0)</f>
        <v>0</v>
      </c>
      <c r="K299" s="255">
        <f ca="1">+IFERROR(INDEX('Hoja de Trabajo para listado'!$A$155:$Z$1048576,MATCH($A299,'Hoja de Trabajo para listado'!$A$155:$A$1048576,0),MATCH((CUADRO!K$5&amp;$E299),'Hoja de Trabajo para listado'!$A$151:$Z$151,0)),0)+IFERROR(INDEX('Hoja de Trabajo para listado'!$AB$155:$BA$1048576,MATCH($A299,'Hoja de Trabajo para listado'!$AB$155:$AB$1048576,0),MATCH((CUADRO!K$5&amp;$E299),'Hoja de Trabajo para listado'!$AB$151:$BA$151,0)),0)+IFERROR(INDEX('Hoja de Trabajo para listado'!$BC$155:$CB$1048576,MATCH($A299,'Hoja de Trabajo para listado'!$BC$155:$BC$1048576,0),MATCH((CUADRO!K$5&amp;$E299),'Hoja de Trabajo para listado'!$BC$151:$CB$151,0)),0)+IFERROR(INDEX('Hoja de Trabajo para listado'!$DE$153:$DG$274,MATCH($A299,'Hoja de Trabajo para listado'!$DE$153:$DE$1048576,0),MATCH((CUADRO!K$5&amp;$E299),'Hoja de Trabajo para listado'!$DE$151:$DG$151,0)),0)+IFERROR(INDEX('Hoja de Trabajo para listado'!$CD$155:$DC$1048576,MATCH($A299,'Hoja de Trabajo para listado'!$CD$155:$CD$1048576,0),MATCH((CUADRO!K$5&amp;$E299),'Hoja de Trabajo para listado'!$CD$151:$DC$151,0)),0)</f>
        <v>0</v>
      </c>
      <c r="L299" s="255">
        <f ca="1">+IFERROR(INDEX('Hoja de Trabajo para listado'!$A$155:$Z$1048576,MATCH($A299,'Hoja de Trabajo para listado'!$A$155:$A$1048576,0),MATCH((CUADRO!L$5&amp;$E299),'Hoja de Trabajo para listado'!$A$151:$Z$151,0)),0)+IFERROR(INDEX('Hoja de Trabajo para listado'!$AB$155:$BA$1048576,MATCH($A299,'Hoja de Trabajo para listado'!$AB$155:$AB$1048576,0),MATCH((CUADRO!L$5&amp;$E299),'Hoja de Trabajo para listado'!$AB$151:$BA$151,0)),0)+IFERROR(INDEX('Hoja de Trabajo para listado'!$BC$155:$CB$1048576,MATCH($A299,'Hoja de Trabajo para listado'!$BC$155:$BC$1048576,0),MATCH((CUADRO!L$5&amp;$E299),'Hoja de Trabajo para listado'!$BC$151:$CB$151,0)),0)+IFERROR(INDEX('Hoja de Trabajo para listado'!$DE$153:$DG$274,MATCH($A299,'Hoja de Trabajo para listado'!$DE$153:$DE$1048576,0),MATCH((CUADRO!L$5&amp;$E299),'Hoja de Trabajo para listado'!$DE$151:$DG$151,0)),0)+IFERROR(INDEX('Hoja de Trabajo para listado'!$CD$155:$DC$1048576,MATCH($A299,'Hoja de Trabajo para listado'!$CD$155:$CD$1048576,0),MATCH((CUADRO!L$5&amp;$E299),'Hoja de Trabajo para listado'!$CD$151:$DC$151,0)),0)</f>
        <v>0</v>
      </c>
      <c r="M299" s="255">
        <f ca="1">+IFERROR(INDEX('Hoja de Trabajo para listado'!$A$155:$Z$1048576,MATCH($A299,'Hoja de Trabajo para listado'!$A$155:$A$1048576,0),MATCH((CUADRO!M$5&amp;$E299),'Hoja de Trabajo para listado'!$A$151:$Z$151,0)),0)+IFERROR(INDEX('Hoja de Trabajo para listado'!$AB$155:$BA$1048576,MATCH($A299,'Hoja de Trabajo para listado'!$AB$155:$AB$1048576,0),MATCH((CUADRO!M$5&amp;$E299),'Hoja de Trabajo para listado'!$AB$151:$BA$151,0)),0)+IFERROR(INDEX('Hoja de Trabajo para listado'!$BC$155:$CB$1048576,MATCH($A299,'Hoja de Trabajo para listado'!$BC$155:$BC$1048576,0),MATCH((CUADRO!M$5&amp;$E299),'Hoja de Trabajo para listado'!$BC$151:$CB$151,0)),0)+IFERROR(INDEX('Hoja de Trabajo para listado'!$DE$153:$DG$274,MATCH($A299,'Hoja de Trabajo para listado'!$DE$153:$DE$1048576,0),MATCH((CUADRO!M$5&amp;$E299),'Hoja de Trabajo para listado'!$DE$151:$DG$151,0)),0)+IFERROR(INDEX('Hoja de Trabajo para listado'!$CD$155:$DC$1048576,MATCH($A299,'Hoja de Trabajo para listado'!$CD$155:$CD$1048576,0),MATCH((CUADRO!M$5&amp;$E299),'Hoja de Trabajo para listado'!$CD$151:$DC$151,0)),0)</f>
        <v>0</v>
      </c>
      <c r="N299" s="255">
        <f ca="1">+IFERROR(INDEX('Hoja de Trabajo para listado'!$A$155:$Z$1048576,MATCH($A299,'Hoja de Trabajo para listado'!$A$155:$A$1048576,0),MATCH((CUADRO!N$5&amp;$E299),'Hoja de Trabajo para listado'!$A$151:$Z$151,0)),0)+IFERROR(INDEX('Hoja de Trabajo para listado'!$AB$155:$BA$1048576,MATCH($A299,'Hoja de Trabajo para listado'!$AB$155:$AB$1048576,0),MATCH((CUADRO!N$5&amp;$E299),'Hoja de Trabajo para listado'!$AB$151:$BA$151,0)),0)+IFERROR(INDEX('Hoja de Trabajo para listado'!$BC$155:$CB$1048576,MATCH($A299,'Hoja de Trabajo para listado'!$BC$155:$BC$1048576,0),MATCH((CUADRO!N$5&amp;$E299),'Hoja de Trabajo para listado'!$BC$151:$CB$151,0)),0)+IFERROR(INDEX('Hoja de Trabajo para listado'!$DE$153:$DG$274,MATCH($A299,'Hoja de Trabajo para listado'!$DE$153:$DE$1048576,0),MATCH((CUADRO!N$5&amp;$E299),'Hoja de Trabajo para listado'!$DE$151:$DG$151,0)),0)+IFERROR(INDEX('Hoja de Trabajo para listado'!$CD$155:$DC$1048576,MATCH($A299,'Hoja de Trabajo para listado'!$CD$155:$CD$1048576,0),MATCH((CUADRO!N$5&amp;$E299),'Hoja de Trabajo para listado'!$CD$151:$DC$151,0)),0)</f>
        <v>2179.56</v>
      </c>
      <c r="O299" s="255">
        <f ca="1">+IFERROR(INDEX('Hoja de Trabajo para listado'!$A$155:$Z$1048576,MATCH($A299,'Hoja de Trabajo para listado'!$A$155:$A$1048576,0),MATCH((CUADRO!O$5&amp;$E299),'Hoja de Trabajo para listado'!$A$151:$Z$151,0)),0)+IFERROR(INDEX('Hoja de Trabajo para listado'!$AB$155:$BA$1048576,MATCH($A299,'Hoja de Trabajo para listado'!$AB$155:$AB$1048576,0),MATCH((CUADRO!O$5&amp;$E299),'Hoja de Trabajo para listado'!$AB$151:$BA$151,0)),0)+IFERROR(INDEX('Hoja de Trabajo para listado'!$BC$155:$CB$1048576,MATCH($A299,'Hoja de Trabajo para listado'!$BC$155:$BC$1048576,0),MATCH((CUADRO!O$5&amp;$E299),'Hoja de Trabajo para listado'!$BC$151:$CB$151,0)),0)+IFERROR(INDEX('Hoja de Trabajo para listado'!$DE$153:$DG$274,MATCH($A299,'Hoja de Trabajo para listado'!$DE$153:$DE$1048576,0),MATCH((CUADRO!O$5&amp;$E299),'Hoja de Trabajo para listado'!$DE$151:$DG$151,0)),0)+IFERROR(INDEX('Hoja de Trabajo para listado'!$CD$155:$DC$1048576,MATCH($A299,'Hoja de Trabajo para listado'!$CD$155:$CD$1048576,0),MATCH((CUADRO!O$5&amp;$E299),'Hoja de Trabajo para listado'!$CD$151:$DC$151,0)),0)</f>
        <v>0</v>
      </c>
      <c r="P299" s="255">
        <f ca="1">+IFERROR(INDEX('Hoja de Trabajo para listado'!$A$155:$Z$1048576,MATCH($A299,'Hoja de Trabajo para listado'!$A$155:$A$1048576,0),MATCH((CUADRO!P$5&amp;$E299),'Hoja de Trabajo para listado'!$A$151:$Z$151,0)),0)+IFERROR(INDEX('Hoja de Trabajo para listado'!$AB$155:$BA$1048576,MATCH($A299,'Hoja de Trabajo para listado'!$AB$155:$AB$1048576,0),MATCH((CUADRO!P$5&amp;$E299),'Hoja de Trabajo para listado'!$AB$151:$BA$151,0)),0)+IFERROR(INDEX('Hoja de Trabajo para listado'!$BC$155:$CB$1048576,MATCH($A299,'Hoja de Trabajo para listado'!$BC$155:$BC$1048576,0),MATCH((CUADRO!P$5&amp;$E299),'Hoja de Trabajo para listado'!$BC$151:$CB$151,0)),0)+IFERROR(INDEX('Hoja de Trabajo para listado'!$DE$153:$DG$274,MATCH($A299,'Hoja de Trabajo para listado'!$DE$153:$DE$1048576,0),MATCH((CUADRO!P$5&amp;$E299),'Hoja de Trabajo para listado'!$DE$151:$DG$151,0)),0)+IFERROR(INDEX('Hoja de Trabajo para listado'!$CD$155:$DC$1048576,MATCH($A299,'Hoja de Trabajo para listado'!$CD$155:$CD$1048576,0),MATCH((CUADRO!P$5&amp;$E299),'Hoja de Trabajo para listado'!$CD$151:$DC$151,0)),0)</f>
        <v>0</v>
      </c>
      <c r="Q299" s="255">
        <f ca="1">+IFERROR(INDEX('Hoja de Trabajo para listado'!$A$155:$Z$1048576,MATCH($A299,'Hoja de Trabajo para listado'!$A$155:$A$1048576,0),MATCH((CUADRO!Q$5&amp;$E299),'Hoja de Trabajo para listado'!$A$151:$Z$151,0)),0)+IFERROR(INDEX('Hoja de Trabajo para listado'!$AB$155:$BA$1048576,MATCH($A299,'Hoja de Trabajo para listado'!$AB$155:$AB$1048576,0),MATCH((CUADRO!Q$5&amp;$E299),'Hoja de Trabajo para listado'!$AB$151:$BA$151,0)),0)+IFERROR(INDEX('Hoja de Trabajo para listado'!$BC$155:$CB$1048576,MATCH($A299,'Hoja de Trabajo para listado'!$BC$155:$BC$1048576,0),MATCH((CUADRO!Q$5&amp;$E299),'Hoja de Trabajo para listado'!$BC$151:$CB$151,0)),0)+IFERROR(INDEX('Hoja de Trabajo para listado'!$DE$153:$DG$274,MATCH($A299,'Hoja de Trabajo para listado'!$DE$153:$DE$1048576,0),MATCH((CUADRO!Q$5&amp;$E299),'Hoja de Trabajo para listado'!$DE$151:$DG$151,0)),0)+IFERROR(INDEX('Hoja de Trabajo para listado'!$CD$155:$DC$1048576,MATCH($A299,'Hoja de Trabajo para listado'!$CD$155:$CD$1048576,0),MATCH((CUADRO!Q$5&amp;$E299),'Hoja de Trabajo para listado'!$CD$151:$DC$151,0)),0)</f>
        <v>0</v>
      </c>
      <c r="R299" s="257">
        <f t="shared" ca="1" si="8"/>
        <v>2179.56</v>
      </c>
      <c r="S299" s="257">
        <f ca="1">+R298+R299</f>
        <v>2179.56</v>
      </c>
      <c r="T299" s="255">
        <f ca="1">+S299</f>
        <v>2179.56</v>
      </c>
      <c r="U299" s="397">
        <f t="shared" si="9"/>
        <v>2</v>
      </c>
      <c r="V299" s="362" t="str">
        <f>+VLOOKUP(A299,bd_lista!$A$3:$E$590,5,FALSE)</f>
        <v>Instituciones Descentralizadas</v>
      </c>
      <c r="W299" s="362"/>
      <c r="X299" s="254">
        <f>+VLOOKUP(A299,[2]Sheet1!$A$13:$D$744,4,FALSE)</f>
        <v>16</v>
      </c>
      <c r="Y299" s="254" t="str">
        <f>+VLOOKUP(X299,bd_lista!$A$3:$C$590,3,FALSE)</f>
        <v>Ministerio de Educación</v>
      </c>
      <c r="Z299" s="314"/>
      <c r="AA299" s="350"/>
    </row>
    <row r="300" spans="1:27" customFormat="1" ht="15" customHeight="1">
      <c r="A300" s="32">
        <v>154</v>
      </c>
      <c r="B300" s="306">
        <f>+A300</f>
        <v>154</v>
      </c>
      <c r="C300" s="259" t="str">
        <f>+VLOOKUP(A300,bd_lista!$A$3:$C$590,3,FALSE)</f>
        <v>Museo Nacional de Historia Natural</v>
      </c>
      <c r="D300" s="361" t="str">
        <f>+C300</f>
        <v>Museo Nacional de Historia Natural</v>
      </c>
      <c r="E300" s="259" t="s">
        <v>1313</v>
      </c>
      <c r="F300" s="255">
        <f ca="1">+IFERROR(INDEX('Hoja de Trabajo para listado'!$A$155:$Z$1048576,MATCH($A300,'Hoja de Trabajo para listado'!$A$155:$A$1048576,0),MATCH((CUADRO!F$5&amp;$E300),'Hoja de Trabajo para listado'!$A$151:$Z$151,0)),0)+IFERROR(INDEX('Hoja de Trabajo para listado'!$AB$155:$BA$1048576,MATCH($A300,'Hoja de Trabajo para listado'!$AB$155:$AB$1048576,0),MATCH((CUADRO!F$5&amp;$E300),'Hoja de Trabajo para listado'!$AB$151:$BA$151,0)),0)+IFERROR(INDEX('Hoja de Trabajo para listado'!$BC$155:$CB$1048576,MATCH($A300,'Hoja de Trabajo para listado'!$BC$155:$BC$1048576,0),MATCH((CUADRO!F$5&amp;$E300),'Hoja de Trabajo para listado'!$BC$151:$CB$151,0)),0)+IFERROR(INDEX('Hoja de Trabajo para listado'!$DE$153:$DG$274,MATCH($A300,'Hoja de Trabajo para listado'!$DE$153:$DE$1048576,0),MATCH((CUADRO!F$5&amp;$E300),'Hoja de Trabajo para listado'!$DE$151:$DG$151,0)),0)+IFERROR(INDEX('Hoja de Trabajo para listado'!$CD$155:$DC$1048576,MATCH($A300,'Hoja de Trabajo para listado'!$CD$155:$CD$1048576,0),MATCH((CUADRO!F$5&amp;$E300),'Hoja de Trabajo para listado'!$CD$151:$DC$151,0)),0)</f>
        <v>0</v>
      </c>
      <c r="G300" s="255">
        <f ca="1">+IFERROR(INDEX('Hoja de Trabajo para listado'!$A$155:$Z$1048576,MATCH($A300,'Hoja de Trabajo para listado'!$A$155:$A$1048576,0),MATCH((CUADRO!G$5&amp;$E300),'Hoja de Trabajo para listado'!$A$151:$Z$151,0)),0)+IFERROR(INDEX('Hoja de Trabajo para listado'!$AB$155:$BA$1048576,MATCH($A300,'Hoja de Trabajo para listado'!$AB$155:$AB$1048576,0),MATCH((CUADRO!G$5&amp;$E300),'Hoja de Trabajo para listado'!$AB$151:$BA$151,0)),0)+IFERROR(INDEX('Hoja de Trabajo para listado'!$BC$155:$CB$1048576,MATCH($A300,'Hoja de Trabajo para listado'!$BC$155:$BC$1048576,0),MATCH((CUADRO!G$5&amp;$E300),'Hoja de Trabajo para listado'!$BC$151:$CB$151,0)),0)+IFERROR(INDEX('Hoja de Trabajo para listado'!$DE$153:$DG$274,MATCH($A300,'Hoja de Trabajo para listado'!$DE$153:$DE$1048576,0),MATCH((CUADRO!G$5&amp;$E300),'Hoja de Trabajo para listado'!$DE$151:$DG$151,0)),0)+IFERROR(INDEX('Hoja de Trabajo para listado'!$CD$155:$DC$1048576,MATCH($A300,'Hoja de Trabajo para listado'!$CD$155:$CD$1048576,0),MATCH((CUADRO!G$5&amp;$E300),'Hoja de Trabajo para listado'!$CD$151:$DC$151,0)),0)</f>
        <v>0</v>
      </c>
      <c r="H300" s="255">
        <f ca="1">+IFERROR(INDEX('Hoja de Trabajo para listado'!$A$155:$Z$1048576,MATCH($A300,'Hoja de Trabajo para listado'!$A$155:$A$1048576,0),MATCH((CUADRO!H$5&amp;$E300),'Hoja de Trabajo para listado'!$A$151:$Z$151,0)),0)+IFERROR(INDEX('Hoja de Trabajo para listado'!$AB$155:$BA$1048576,MATCH($A300,'Hoja de Trabajo para listado'!$AB$155:$AB$1048576,0),MATCH((CUADRO!H$5&amp;$E300),'Hoja de Trabajo para listado'!$AB$151:$BA$151,0)),0)+IFERROR(INDEX('Hoja de Trabajo para listado'!$BC$155:$CB$1048576,MATCH($A300,'Hoja de Trabajo para listado'!$BC$155:$BC$1048576,0),MATCH((CUADRO!H$5&amp;$E300),'Hoja de Trabajo para listado'!$BC$151:$CB$151,0)),0)+IFERROR(INDEX('Hoja de Trabajo para listado'!$DE$153:$DG$274,MATCH($A300,'Hoja de Trabajo para listado'!$DE$153:$DE$1048576,0),MATCH((CUADRO!H$5&amp;$E300),'Hoja de Trabajo para listado'!$DE$151:$DG$151,0)),0)+IFERROR(INDEX('Hoja de Trabajo para listado'!$CD$155:$DC$1048576,MATCH($A300,'Hoja de Trabajo para listado'!$CD$155:$CD$1048576,0),MATCH((CUADRO!H$5&amp;$E300),'Hoja de Trabajo para listado'!$CD$151:$DC$151,0)),0)</f>
        <v>0</v>
      </c>
      <c r="I300" s="255">
        <f ca="1">+IFERROR(INDEX('Hoja de Trabajo para listado'!$A$155:$Z$1048576,MATCH($A300,'Hoja de Trabajo para listado'!$A$155:$A$1048576,0),MATCH((CUADRO!I$5&amp;$E300),'Hoja de Trabajo para listado'!$A$151:$Z$151,0)),0)+IFERROR(INDEX('Hoja de Trabajo para listado'!$AB$155:$BA$1048576,MATCH($A300,'Hoja de Trabajo para listado'!$AB$155:$AB$1048576,0),MATCH((CUADRO!I$5&amp;$E300),'Hoja de Trabajo para listado'!$AB$151:$BA$151,0)),0)+IFERROR(INDEX('Hoja de Trabajo para listado'!$BC$155:$CB$1048576,MATCH($A300,'Hoja de Trabajo para listado'!$BC$155:$BC$1048576,0),MATCH((CUADRO!I$5&amp;$E300),'Hoja de Trabajo para listado'!$BC$151:$CB$151,0)),0)+IFERROR(INDEX('Hoja de Trabajo para listado'!$DE$153:$DG$274,MATCH($A300,'Hoja de Trabajo para listado'!$DE$153:$DE$1048576,0),MATCH((CUADRO!I$5&amp;$E300),'Hoja de Trabajo para listado'!$DE$151:$DG$151,0)),0)+IFERROR(INDEX('Hoja de Trabajo para listado'!$CD$155:$DC$1048576,MATCH($A300,'Hoja de Trabajo para listado'!$CD$155:$CD$1048576,0),MATCH((CUADRO!I$5&amp;$E300),'Hoja de Trabajo para listado'!$CD$151:$DC$151,0)),0)</f>
        <v>0</v>
      </c>
      <c r="J300" s="255">
        <f ca="1">+IFERROR(INDEX('Hoja de Trabajo para listado'!$A$155:$Z$1048576,MATCH($A300,'Hoja de Trabajo para listado'!$A$155:$A$1048576,0),MATCH((CUADRO!J$5&amp;$E300),'Hoja de Trabajo para listado'!$A$151:$Z$151,0)),0)+IFERROR(INDEX('Hoja de Trabajo para listado'!$AB$155:$BA$1048576,MATCH($A300,'Hoja de Trabajo para listado'!$AB$155:$AB$1048576,0),MATCH((CUADRO!J$5&amp;$E300),'Hoja de Trabajo para listado'!$AB$151:$BA$151,0)),0)+IFERROR(INDEX('Hoja de Trabajo para listado'!$BC$155:$CB$1048576,MATCH($A300,'Hoja de Trabajo para listado'!$BC$155:$BC$1048576,0),MATCH((CUADRO!J$5&amp;$E300),'Hoja de Trabajo para listado'!$BC$151:$CB$151,0)),0)+IFERROR(INDEX('Hoja de Trabajo para listado'!$DE$153:$DG$274,MATCH($A300,'Hoja de Trabajo para listado'!$DE$153:$DE$1048576,0),MATCH((CUADRO!J$5&amp;$E300),'Hoja de Trabajo para listado'!$DE$151:$DG$151,0)),0)+IFERROR(INDEX('Hoja de Trabajo para listado'!$CD$155:$DC$1048576,MATCH($A300,'Hoja de Trabajo para listado'!$CD$155:$CD$1048576,0),MATCH((CUADRO!J$5&amp;$E300),'Hoja de Trabajo para listado'!$CD$151:$DC$151,0)),0)</f>
        <v>0</v>
      </c>
      <c r="K300" s="255">
        <f ca="1">+IFERROR(INDEX('Hoja de Trabajo para listado'!$A$155:$Z$1048576,MATCH($A300,'Hoja de Trabajo para listado'!$A$155:$A$1048576,0),MATCH((CUADRO!K$5&amp;$E300),'Hoja de Trabajo para listado'!$A$151:$Z$151,0)),0)+IFERROR(INDEX('Hoja de Trabajo para listado'!$AB$155:$BA$1048576,MATCH($A300,'Hoja de Trabajo para listado'!$AB$155:$AB$1048576,0),MATCH((CUADRO!K$5&amp;$E300),'Hoja de Trabajo para listado'!$AB$151:$BA$151,0)),0)+IFERROR(INDEX('Hoja de Trabajo para listado'!$BC$155:$CB$1048576,MATCH($A300,'Hoja de Trabajo para listado'!$BC$155:$BC$1048576,0),MATCH((CUADRO!K$5&amp;$E300),'Hoja de Trabajo para listado'!$BC$151:$CB$151,0)),0)+IFERROR(INDEX('Hoja de Trabajo para listado'!$DE$153:$DG$274,MATCH($A300,'Hoja de Trabajo para listado'!$DE$153:$DE$1048576,0),MATCH((CUADRO!K$5&amp;$E300),'Hoja de Trabajo para listado'!$DE$151:$DG$151,0)),0)+IFERROR(INDEX('Hoja de Trabajo para listado'!$CD$155:$DC$1048576,MATCH($A300,'Hoja de Trabajo para listado'!$CD$155:$CD$1048576,0),MATCH((CUADRO!K$5&amp;$E300),'Hoja de Trabajo para listado'!$CD$151:$DC$151,0)),0)</f>
        <v>0</v>
      </c>
      <c r="L300" s="255">
        <f ca="1">+IFERROR(INDEX('Hoja de Trabajo para listado'!$A$155:$Z$1048576,MATCH($A300,'Hoja de Trabajo para listado'!$A$155:$A$1048576,0),MATCH((CUADRO!L$5&amp;$E300),'Hoja de Trabajo para listado'!$A$151:$Z$151,0)),0)+IFERROR(INDEX('Hoja de Trabajo para listado'!$AB$155:$BA$1048576,MATCH($A300,'Hoja de Trabajo para listado'!$AB$155:$AB$1048576,0),MATCH((CUADRO!L$5&amp;$E300),'Hoja de Trabajo para listado'!$AB$151:$BA$151,0)),0)+IFERROR(INDEX('Hoja de Trabajo para listado'!$BC$155:$CB$1048576,MATCH($A300,'Hoja de Trabajo para listado'!$BC$155:$BC$1048576,0),MATCH((CUADRO!L$5&amp;$E300),'Hoja de Trabajo para listado'!$BC$151:$CB$151,0)),0)+IFERROR(INDEX('Hoja de Trabajo para listado'!$DE$153:$DG$274,MATCH($A300,'Hoja de Trabajo para listado'!$DE$153:$DE$1048576,0),MATCH((CUADRO!L$5&amp;$E300),'Hoja de Trabajo para listado'!$DE$151:$DG$151,0)),0)+IFERROR(INDEX('Hoja de Trabajo para listado'!$CD$155:$DC$1048576,MATCH($A300,'Hoja de Trabajo para listado'!$CD$155:$CD$1048576,0),MATCH((CUADRO!L$5&amp;$E300),'Hoja de Trabajo para listado'!$CD$151:$DC$151,0)),0)</f>
        <v>0</v>
      </c>
      <c r="M300" s="255">
        <f ca="1">+IFERROR(INDEX('Hoja de Trabajo para listado'!$A$155:$Z$1048576,MATCH($A300,'Hoja de Trabajo para listado'!$A$155:$A$1048576,0),MATCH((CUADRO!M$5&amp;$E300),'Hoja de Trabajo para listado'!$A$151:$Z$151,0)),0)+IFERROR(INDEX('Hoja de Trabajo para listado'!$AB$155:$BA$1048576,MATCH($A300,'Hoja de Trabajo para listado'!$AB$155:$AB$1048576,0),MATCH((CUADRO!M$5&amp;$E300),'Hoja de Trabajo para listado'!$AB$151:$BA$151,0)),0)+IFERROR(INDEX('Hoja de Trabajo para listado'!$BC$155:$CB$1048576,MATCH($A300,'Hoja de Trabajo para listado'!$BC$155:$BC$1048576,0),MATCH((CUADRO!M$5&amp;$E300),'Hoja de Trabajo para listado'!$BC$151:$CB$151,0)),0)+IFERROR(INDEX('Hoja de Trabajo para listado'!$DE$153:$DG$274,MATCH($A300,'Hoja de Trabajo para listado'!$DE$153:$DE$1048576,0),MATCH((CUADRO!M$5&amp;$E300),'Hoja de Trabajo para listado'!$DE$151:$DG$151,0)),0)+IFERROR(INDEX('Hoja de Trabajo para listado'!$CD$155:$DC$1048576,MATCH($A300,'Hoja de Trabajo para listado'!$CD$155:$CD$1048576,0),MATCH((CUADRO!M$5&amp;$E300),'Hoja de Trabajo para listado'!$CD$151:$DC$151,0)),0)</f>
        <v>0</v>
      </c>
      <c r="N300" s="255">
        <f ca="1">+IFERROR(INDEX('Hoja de Trabajo para listado'!$A$155:$Z$1048576,MATCH($A300,'Hoja de Trabajo para listado'!$A$155:$A$1048576,0),MATCH((CUADRO!N$5&amp;$E300),'Hoja de Trabajo para listado'!$A$151:$Z$151,0)),0)+IFERROR(INDEX('Hoja de Trabajo para listado'!$AB$155:$BA$1048576,MATCH($A300,'Hoja de Trabajo para listado'!$AB$155:$AB$1048576,0),MATCH((CUADRO!N$5&amp;$E300),'Hoja de Trabajo para listado'!$AB$151:$BA$151,0)),0)+IFERROR(INDEX('Hoja de Trabajo para listado'!$BC$155:$CB$1048576,MATCH($A300,'Hoja de Trabajo para listado'!$BC$155:$BC$1048576,0),MATCH((CUADRO!N$5&amp;$E300),'Hoja de Trabajo para listado'!$BC$151:$CB$151,0)),0)+IFERROR(INDEX('Hoja de Trabajo para listado'!$DE$153:$DG$274,MATCH($A300,'Hoja de Trabajo para listado'!$DE$153:$DE$1048576,0),MATCH((CUADRO!N$5&amp;$E300),'Hoja de Trabajo para listado'!$DE$151:$DG$151,0)),0)+IFERROR(INDEX('Hoja de Trabajo para listado'!$CD$155:$DC$1048576,MATCH($A300,'Hoja de Trabajo para listado'!$CD$155:$CD$1048576,0),MATCH((CUADRO!N$5&amp;$E300),'Hoja de Trabajo para listado'!$CD$151:$DC$151,0)),0)</f>
        <v>0</v>
      </c>
      <c r="O300" s="255">
        <f ca="1">+IFERROR(INDEX('Hoja de Trabajo para listado'!$A$155:$Z$1048576,MATCH($A300,'Hoja de Trabajo para listado'!$A$155:$A$1048576,0),MATCH((CUADRO!O$5&amp;$E300),'Hoja de Trabajo para listado'!$A$151:$Z$151,0)),0)+IFERROR(INDEX('Hoja de Trabajo para listado'!$AB$155:$BA$1048576,MATCH($A300,'Hoja de Trabajo para listado'!$AB$155:$AB$1048576,0),MATCH((CUADRO!O$5&amp;$E300),'Hoja de Trabajo para listado'!$AB$151:$BA$151,0)),0)+IFERROR(INDEX('Hoja de Trabajo para listado'!$BC$155:$CB$1048576,MATCH($A300,'Hoja de Trabajo para listado'!$BC$155:$BC$1048576,0),MATCH((CUADRO!O$5&amp;$E300),'Hoja de Trabajo para listado'!$BC$151:$CB$151,0)),0)+IFERROR(INDEX('Hoja de Trabajo para listado'!$DE$153:$DG$274,MATCH($A300,'Hoja de Trabajo para listado'!$DE$153:$DE$1048576,0),MATCH((CUADRO!O$5&amp;$E300),'Hoja de Trabajo para listado'!$DE$151:$DG$151,0)),0)+IFERROR(INDEX('Hoja de Trabajo para listado'!$CD$155:$DC$1048576,MATCH($A300,'Hoja de Trabajo para listado'!$CD$155:$CD$1048576,0),MATCH((CUADRO!O$5&amp;$E300),'Hoja de Trabajo para listado'!$CD$151:$DC$151,0)),0)</f>
        <v>0</v>
      </c>
      <c r="P300" s="255">
        <f ca="1">+IFERROR(INDEX('Hoja de Trabajo para listado'!$A$155:$Z$1048576,MATCH($A300,'Hoja de Trabajo para listado'!$A$155:$A$1048576,0),MATCH((CUADRO!P$5&amp;$E300),'Hoja de Trabajo para listado'!$A$151:$Z$151,0)),0)+IFERROR(INDEX('Hoja de Trabajo para listado'!$AB$155:$BA$1048576,MATCH($A300,'Hoja de Trabajo para listado'!$AB$155:$AB$1048576,0),MATCH((CUADRO!P$5&amp;$E300),'Hoja de Trabajo para listado'!$AB$151:$BA$151,0)),0)+IFERROR(INDEX('Hoja de Trabajo para listado'!$BC$155:$CB$1048576,MATCH($A300,'Hoja de Trabajo para listado'!$BC$155:$BC$1048576,0),MATCH((CUADRO!P$5&amp;$E300),'Hoja de Trabajo para listado'!$BC$151:$CB$151,0)),0)+IFERROR(INDEX('Hoja de Trabajo para listado'!$DE$153:$DG$274,MATCH($A300,'Hoja de Trabajo para listado'!$DE$153:$DE$1048576,0),MATCH((CUADRO!P$5&amp;$E300),'Hoja de Trabajo para listado'!$DE$151:$DG$151,0)),0)+IFERROR(INDEX('Hoja de Trabajo para listado'!$CD$155:$DC$1048576,MATCH($A300,'Hoja de Trabajo para listado'!$CD$155:$CD$1048576,0),MATCH((CUADRO!P$5&amp;$E300),'Hoja de Trabajo para listado'!$CD$151:$DC$151,0)),0)</f>
        <v>0</v>
      </c>
      <c r="Q300" s="255">
        <f ca="1">+IFERROR(INDEX('Hoja de Trabajo para listado'!$A$155:$Z$1048576,MATCH($A300,'Hoja de Trabajo para listado'!$A$155:$A$1048576,0),MATCH((CUADRO!Q$5&amp;$E300),'Hoja de Trabajo para listado'!$A$151:$Z$151,0)),0)+IFERROR(INDEX('Hoja de Trabajo para listado'!$AB$155:$BA$1048576,MATCH($A300,'Hoja de Trabajo para listado'!$AB$155:$AB$1048576,0),MATCH((CUADRO!Q$5&amp;$E300),'Hoja de Trabajo para listado'!$AB$151:$BA$151,0)),0)+IFERROR(INDEX('Hoja de Trabajo para listado'!$BC$155:$CB$1048576,MATCH($A300,'Hoja de Trabajo para listado'!$BC$155:$BC$1048576,0),MATCH((CUADRO!Q$5&amp;$E300),'Hoja de Trabajo para listado'!$BC$151:$CB$151,0)),0)+IFERROR(INDEX('Hoja de Trabajo para listado'!$DE$153:$DG$274,MATCH($A300,'Hoja de Trabajo para listado'!$DE$153:$DE$1048576,0),MATCH((CUADRO!Q$5&amp;$E300),'Hoja de Trabajo para listado'!$DE$151:$DG$151,0)),0)+IFERROR(INDEX('Hoja de Trabajo para listado'!$CD$155:$DC$1048576,MATCH($A300,'Hoja de Trabajo para listado'!$CD$155:$CD$1048576,0),MATCH((CUADRO!Q$5&amp;$E300),'Hoja de Trabajo para listado'!$CD$151:$DC$151,0)),0)</f>
        <v>0</v>
      </c>
      <c r="R300" s="255">
        <f t="shared" ca="1" si="8"/>
        <v>0</v>
      </c>
      <c r="S300" s="255"/>
      <c r="T300" s="255">
        <f ca="1">+T301</f>
        <v>2030.36</v>
      </c>
      <c r="U300" s="254">
        <f t="shared" si="9"/>
        <v>1</v>
      </c>
      <c r="V300" s="362" t="str">
        <f>+VLOOKUP(A300,bd_lista!$A$3:$E$590,5,FALSE)</f>
        <v>Instituciones Descentralizadas</v>
      </c>
      <c r="W300" s="361" t="str">
        <f>+V300</f>
        <v>Instituciones Descentralizadas</v>
      </c>
      <c r="X300" s="254">
        <f>+VLOOKUP(A300,[2]Sheet1!$A$13:$D$744,4,FALSE)</f>
        <v>86</v>
      </c>
      <c r="Y300" s="254" t="str">
        <f>+VLOOKUP(X300,bd_lista!$A$3:$C$590,3,FALSE)</f>
        <v>Ministerio de Medio Ambiente y Agua</v>
      </c>
      <c r="Z300" s="316">
        <f>+X300</f>
        <v>86</v>
      </c>
      <c r="AA300" s="317" t="str">
        <f>+Y300</f>
        <v>Ministerio de Medio Ambiente y Agua</v>
      </c>
    </row>
    <row r="301" spans="1:27" customFormat="1" ht="15" customHeight="1">
      <c r="A301" s="32">
        <v>154</v>
      </c>
      <c r="B301" s="307"/>
      <c r="C301" s="362" t="str">
        <f>+VLOOKUP(A301,bd_lista!$A$3:$C$590,3,FALSE)</f>
        <v>Museo Nacional de Historia Natural</v>
      </c>
      <c r="D301" s="362"/>
      <c r="E301" s="394" t="s">
        <v>1314</v>
      </c>
      <c r="F301" s="255">
        <f ca="1">+IFERROR(INDEX('Hoja de Trabajo para listado'!$A$155:$Z$1048576,MATCH($A301,'Hoja de Trabajo para listado'!$A$155:$A$1048576,0),MATCH((CUADRO!F$5&amp;$E301),'Hoja de Trabajo para listado'!$A$151:$Z$151,0)),0)+IFERROR(INDEX('Hoja de Trabajo para listado'!$AB$155:$BA$1048576,MATCH($A301,'Hoja de Trabajo para listado'!$AB$155:$AB$1048576,0),MATCH((CUADRO!F$5&amp;$E301),'Hoja de Trabajo para listado'!$AB$151:$BA$151,0)),0)+IFERROR(INDEX('Hoja de Trabajo para listado'!$BC$155:$CB$1048576,MATCH($A301,'Hoja de Trabajo para listado'!$BC$155:$BC$1048576,0),MATCH((CUADRO!F$5&amp;$E301),'Hoja de Trabajo para listado'!$BC$151:$CB$151,0)),0)+IFERROR(INDEX('Hoja de Trabajo para listado'!$DE$153:$DG$274,MATCH($A301,'Hoja de Trabajo para listado'!$DE$153:$DE$1048576,0),MATCH((CUADRO!F$5&amp;$E301),'Hoja de Trabajo para listado'!$DE$151:$DG$151,0)),0)+IFERROR(INDEX('Hoja de Trabajo para listado'!$CD$155:$DC$1048576,MATCH($A301,'Hoja de Trabajo para listado'!$CD$155:$CD$1048576,0),MATCH((CUADRO!F$5&amp;$E301),'Hoja de Trabajo para listado'!$CD$151:$DC$151,0)),0)</f>
        <v>0</v>
      </c>
      <c r="G301" s="255">
        <f ca="1">+IFERROR(INDEX('Hoja de Trabajo para listado'!$A$155:$Z$1048576,MATCH($A301,'Hoja de Trabajo para listado'!$A$155:$A$1048576,0),MATCH((CUADRO!G$5&amp;$E301),'Hoja de Trabajo para listado'!$A$151:$Z$151,0)),0)+IFERROR(INDEX('Hoja de Trabajo para listado'!$AB$155:$BA$1048576,MATCH($A301,'Hoja de Trabajo para listado'!$AB$155:$AB$1048576,0),MATCH((CUADRO!G$5&amp;$E301),'Hoja de Trabajo para listado'!$AB$151:$BA$151,0)),0)+IFERROR(INDEX('Hoja de Trabajo para listado'!$BC$155:$CB$1048576,MATCH($A301,'Hoja de Trabajo para listado'!$BC$155:$BC$1048576,0),MATCH((CUADRO!G$5&amp;$E301),'Hoja de Trabajo para listado'!$BC$151:$CB$151,0)),0)+IFERROR(INDEX('Hoja de Trabajo para listado'!$DE$153:$DG$274,MATCH($A301,'Hoja de Trabajo para listado'!$DE$153:$DE$1048576,0),MATCH((CUADRO!G$5&amp;$E301),'Hoja de Trabajo para listado'!$DE$151:$DG$151,0)),0)+IFERROR(INDEX('Hoja de Trabajo para listado'!$CD$155:$DC$1048576,MATCH($A301,'Hoja de Trabajo para listado'!$CD$155:$CD$1048576,0),MATCH((CUADRO!G$5&amp;$E301),'Hoja de Trabajo para listado'!$CD$151:$DC$151,0)),0)</f>
        <v>0</v>
      </c>
      <c r="H301" s="255">
        <f ca="1">+IFERROR(INDEX('Hoja de Trabajo para listado'!$A$155:$Z$1048576,MATCH($A301,'Hoja de Trabajo para listado'!$A$155:$A$1048576,0),MATCH((CUADRO!H$5&amp;$E301),'Hoja de Trabajo para listado'!$A$151:$Z$151,0)),0)+IFERROR(INDEX('Hoja de Trabajo para listado'!$AB$155:$BA$1048576,MATCH($A301,'Hoja de Trabajo para listado'!$AB$155:$AB$1048576,0),MATCH((CUADRO!H$5&amp;$E301),'Hoja de Trabajo para listado'!$AB$151:$BA$151,0)),0)+IFERROR(INDEX('Hoja de Trabajo para listado'!$BC$155:$CB$1048576,MATCH($A301,'Hoja de Trabajo para listado'!$BC$155:$BC$1048576,0),MATCH((CUADRO!H$5&amp;$E301),'Hoja de Trabajo para listado'!$BC$151:$CB$151,0)),0)+IFERROR(INDEX('Hoja de Trabajo para listado'!$DE$153:$DG$274,MATCH($A301,'Hoja de Trabajo para listado'!$DE$153:$DE$1048576,0),MATCH((CUADRO!H$5&amp;$E301),'Hoja de Trabajo para listado'!$DE$151:$DG$151,0)),0)+IFERROR(INDEX('Hoja de Trabajo para listado'!$CD$155:$DC$1048576,MATCH($A301,'Hoja de Trabajo para listado'!$CD$155:$CD$1048576,0),MATCH((CUADRO!H$5&amp;$E301),'Hoja de Trabajo para listado'!$CD$151:$DC$151,0)),0)</f>
        <v>0</v>
      </c>
      <c r="I301" s="255">
        <f ca="1">+IFERROR(INDEX('Hoja de Trabajo para listado'!$A$155:$Z$1048576,MATCH($A301,'Hoja de Trabajo para listado'!$A$155:$A$1048576,0),MATCH((CUADRO!I$5&amp;$E301),'Hoja de Trabajo para listado'!$A$151:$Z$151,0)),0)+IFERROR(INDEX('Hoja de Trabajo para listado'!$AB$155:$BA$1048576,MATCH($A301,'Hoja de Trabajo para listado'!$AB$155:$AB$1048576,0),MATCH((CUADRO!I$5&amp;$E301),'Hoja de Trabajo para listado'!$AB$151:$BA$151,0)),0)+IFERROR(INDEX('Hoja de Trabajo para listado'!$BC$155:$CB$1048576,MATCH($A301,'Hoja de Trabajo para listado'!$BC$155:$BC$1048576,0),MATCH((CUADRO!I$5&amp;$E301),'Hoja de Trabajo para listado'!$BC$151:$CB$151,0)),0)+IFERROR(INDEX('Hoja de Trabajo para listado'!$DE$153:$DG$274,MATCH($A301,'Hoja de Trabajo para listado'!$DE$153:$DE$1048576,0),MATCH((CUADRO!I$5&amp;$E301),'Hoja de Trabajo para listado'!$DE$151:$DG$151,0)),0)+IFERROR(INDEX('Hoja de Trabajo para listado'!$CD$155:$DC$1048576,MATCH($A301,'Hoja de Trabajo para listado'!$CD$155:$CD$1048576,0),MATCH((CUADRO!I$5&amp;$E301),'Hoja de Trabajo para listado'!$CD$151:$DC$151,0)),0)</f>
        <v>0</v>
      </c>
      <c r="J301" s="255">
        <f ca="1">+IFERROR(INDEX('Hoja de Trabajo para listado'!$A$155:$Z$1048576,MATCH($A301,'Hoja de Trabajo para listado'!$A$155:$A$1048576,0),MATCH((CUADRO!J$5&amp;$E301),'Hoja de Trabajo para listado'!$A$151:$Z$151,0)),0)+IFERROR(INDEX('Hoja de Trabajo para listado'!$AB$155:$BA$1048576,MATCH($A301,'Hoja de Trabajo para listado'!$AB$155:$AB$1048576,0),MATCH((CUADRO!J$5&amp;$E301),'Hoja de Trabajo para listado'!$AB$151:$BA$151,0)),0)+IFERROR(INDEX('Hoja de Trabajo para listado'!$BC$155:$CB$1048576,MATCH($A301,'Hoja de Trabajo para listado'!$BC$155:$BC$1048576,0),MATCH((CUADRO!J$5&amp;$E301),'Hoja de Trabajo para listado'!$BC$151:$CB$151,0)),0)+IFERROR(INDEX('Hoja de Trabajo para listado'!$DE$153:$DG$274,MATCH($A301,'Hoja de Trabajo para listado'!$DE$153:$DE$1048576,0),MATCH((CUADRO!J$5&amp;$E301),'Hoja de Trabajo para listado'!$DE$151:$DG$151,0)),0)+IFERROR(INDEX('Hoja de Trabajo para listado'!$CD$155:$DC$1048576,MATCH($A301,'Hoja de Trabajo para listado'!$CD$155:$CD$1048576,0),MATCH((CUADRO!J$5&amp;$E301),'Hoja de Trabajo para listado'!$CD$151:$DC$151,0)),0)</f>
        <v>0</v>
      </c>
      <c r="K301" s="255">
        <f ca="1">+IFERROR(INDEX('Hoja de Trabajo para listado'!$A$155:$Z$1048576,MATCH($A301,'Hoja de Trabajo para listado'!$A$155:$A$1048576,0),MATCH((CUADRO!K$5&amp;$E301),'Hoja de Trabajo para listado'!$A$151:$Z$151,0)),0)+IFERROR(INDEX('Hoja de Trabajo para listado'!$AB$155:$BA$1048576,MATCH($A301,'Hoja de Trabajo para listado'!$AB$155:$AB$1048576,0),MATCH((CUADRO!K$5&amp;$E301),'Hoja de Trabajo para listado'!$AB$151:$BA$151,0)),0)+IFERROR(INDEX('Hoja de Trabajo para listado'!$BC$155:$CB$1048576,MATCH($A301,'Hoja de Trabajo para listado'!$BC$155:$BC$1048576,0),MATCH((CUADRO!K$5&amp;$E301),'Hoja de Trabajo para listado'!$BC$151:$CB$151,0)),0)+IFERROR(INDEX('Hoja de Trabajo para listado'!$DE$153:$DG$274,MATCH($A301,'Hoja de Trabajo para listado'!$DE$153:$DE$1048576,0),MATCH((CUADRO!K$5&amp;$E301),'Hoja de Trabajo para listado'!$DE$151:$DG$151,0)),0)+IFERROR(INDEX('Hoja de Trabajo para listado'!$CD$155:$DC$1048576,MATCH($A301,'Hoja de Trabajo para listado'!$CD$155:$CD$1048576,0),MATCH((CUADRO!K$5&amp;$E301),'Hoja de Trabajo para listado'!$CD$151:$DC$151,0)),0)</f>
        <v>2030.36</v>
      </c>
      <c r="L301" s="255">
        <f ca="1">+IFERROR(INDEX('Hoja de Trabajo para listado'!$A$155:$Z$1048576,MATCH($A301,'Hoja de Trabajo para listado'!$A$155:$A$1048576,0),MATCH((CUADRO!L$5&amp;$E301),'Hoja de Trabajo para listado'!$A$151:$Z$151,0)),0)+IFERROR(INDEX('Hoja de Trabajo para listado'!$AB$155:$BA$1048576,MATCH($A301,'Hoja de Trabajo para listado'!$AB$155:$AB$1048576,0),MATCH((CUADRO!L$5&amp;$E301),'Hoja de Trabajo para listado'!$AB$151:$BA$151,0)),0)+IFERROR(INDEX('Hoja de Trabajo para listado'!$BC$155:$CB$1048576,MATCH($A301,'Hoja de Trabajo para listado'!$BC$155:$BC$1048576,0),MATCH((CUADRO!L$5&amp;$E301),'Hoja de Trabajo para listado'!$BC$151:$CB$151,0)),0)+IFERROR(INDEX('Hoja de Trabajo para listado'!$DE$153:$DG$274,MATCH($A301,'Hoja de Trabajo para listado'!$DE$153:$DE$1048576,0),MATCH((CUADRO!L$5&amp;$E301),'Hoja de Trabajo para listado'!$DE$151:$DG$151,0)),0)+IFERROR(INDEX('Hoja de Trabajo para listado'!$CD$155:$DC$1048576,MATCH($A301,'Hoja de Trabajo para listado'!$CD$155:$CD$1048576,0),MATCH((CUADRO!L$5&amp;$E301),'Hoja de Trabajo para listado'!$CD$151:$DC$151,0)),0)</f>
        <v>0</v>
      </c>
      <c r="M301" s="255">
        <f ca="1">+IFERROR(INDEX('Hoja de Trabajo para listado'!$A$155:$Z$1048576,MATCH($A301,'Hoja de Trabajo para listado'!$A$155:$A$1048576,0),MATCH((CUADRO!M$5&amp;$E301),'Hoja de Trabajo para listado'!$A$151:$Z$151,0)),0)+IFERROR(INDEX('Hoja de Trabajo para listado'!$AB$155:$BA$1048576,MATCH($A301,'Hoja de Trabajo para listado'!$AB$155:$AB$1048576,0),MATCH((CUADRO!M$5&amp;$E301),'Hoja de Trabajo para listado'!$AB$151:$BA$151,0)),0)+IFERROR(INDEX('Hoja de Trabajo para listado'!$BC$155:$CB$1048576,MATCH($A301,'Hoja de Trabajo para listado'!$BC$155:$BC$1048576,0),MATCH((CUADRO!M$5&amp;$E301),'Hoja de Trabajo para listado'!$BC$151:$CB$151,0)),0)+IFERROR(INDEX('Hoja de Trabajo para listado'!$DE$153:$DG$274,MATCH($A301,'Hoja de Trabajo para listado'!$DE$153:$DE$1048576,0),MATCH((CUADRO!M$5&amp;$E301),'Hoja de Trabajo para listado'!$DE$151:$DG$151,0)),0)+IFERROR(INDEX('Hoja de Trabajo para listado'!$CD$155:$DC$1048576,MATCH($A301,'Hoja de Trabajo para listado'!$CD$155:$CD$1048576,0),MATCH((CUADRO!M$5&amp;$E301),'Hoja de Trabajo para listado'!$CD$151:$DC$151,0)),0)</f>
        <v>0</v>
      </c>
      <c r="N301" s="255">
        <f ca="1">+IFERROR(INDEX('Hoja de Trabajo para listado'!$A$155:$Z$1048576,MATCH($A301,'Hoja de Trabajo para listado'!$A$155:$A$1048576,0),MATCH((CUADRO!N$5&amp;$E301),'Hoja de Trabajo para listado'!$A$151:$Z$151,0)),0)+IFERROR(INDEX('Hoja de Trabajo para listado'!$AB$155:$BA$1048576,MATCH($A301,'Hoja de Trabajo para listado'!$AB$155:$AB$1048576,0),MATCH((CUADRO!N$5&amp;$E301),'Hoja de Trabajo para listado'!$AB$151:$BA$151,0)),0)+IFERROR(INDEX('Hoja de Trabajo para listado'!$BC$155:$CB$1048576,MATCH($A301,'Hoja de Trabajo para listado'!$BC$155:$BC$1048576,0),MATCH((CUADRO!N$5&amp;$E301),'Hoja de Trabajo para listado'!$BC$151:$CB$151,0)),0)+IFERROR(INDEX('Hoja de Trabajo para listado'!$DE$153:$DG$274,MATCH($A301,'Hoja de Trabajo para listado'!$DE$153:$DE$1048576,0),MATCH((CUADRO!N$5&amp;$E301),'Hoja de Trabajo para listado'!$DE$151:$DG$151,0)),0)+IFERROR(INDEX('Hoja de Trabajo para listado'!$CD$155:$DC$1048576,MATCH($A301,'Hoja de Trabajo para listado'!$CD$155:$CD$1048576,0),MATCH((CUADRO!N$5&amp;$E301),'Hoja de Trabajo para listado'!$CD$151:$DC$151,0)),0)</f>
        <v>0</v>
      </c>
      <c r="O301" s="255">
        <f ca="1">+IFERROR(INDEX('Hoja de Trabajo para listado'!$A$155:$Z$1048576,MATCH($A301,'Hoja de Trabajo para listado'!$A$155:$A$1048576,0),MATCH((CUADRO!O$5&amp;$E301),'Hoja de Trabajo para listado'!$A$151:$Z$151,0)),0)+IFERROR(INDEX('Hoja de Trabajo para listado'!$AB$155:$BA$1048576,MATCH($A301,'Hoja de Trabajo para listado'!$AB$155:$AB$1048576,0),MATCH((CUADRO!O$5&amp;$E301),'Hoja de Trabajo para listado'!$AB$151:$BA$151,0)),0)+IFERROR(INDEX('Hoja de Trabajo para listado'!$BC$155:$CB$1048576,MATCH($A301,'Hoja de Trabajo para listado'!$BC$155:$BC$1048576,0),MATCH((CUADRO!O$5&amp;$E301),'Hoja de Trabajo para listado'!$BC$151:$CB$151,0)),0)+IFERROR(INDEX('Hoja de Trabajo para listado'!$DE$153:$DG$274,MATCH($A301,'Hoja de Trabajo para listado'!$DE$153:$DE$1048576,0),MATCH((CUADRO!O$5&amp;$E301),'Hoja de Trabajo para listado'!$DE$151:$DG$151,0)),0)+IFERROR(INDEX('Hoja de Trabajo para listado'!$CD$155:$DC$1048576,MATCH($A301,'Hoja de Trabajo para listado'!$CD$155:$CD$1048576,0),MATCH((CUADRO!O$5&amp;$E301),'Hoja de Trabajo para listado'!$CD$151:$DC$151,0)),0)</f>
        <v>0</v>
      </c>
      <c r="P301" s="255">
        <f ca="1">+IFERROR(INDEX('Hoja de Trabajo para listado'!$A$155:$Z$1048576,MATCH($A301,'Hoja de Trabajo para listado'!$A$155:$A$1048576,0),MATCH((CUADRO!P$5&amp;$E301),'Hoja de Trabajo para listado'!$A$151:$Z$151,0)),0)+IFERROR(INDEX('Hoja de Trabajo para listado'!$AB$155:$BA$1048576,MATCH($A301,'Hoja de Trabajo para listado'!$AB$155:$AB$1048576,0),MATCH((CUADRO!P$5&amp;$E301),'Hoja de Trabajo para listado'!$AB$151:$BA$151,0)),0)+IFERROR(INDEX('Hoja de Trabajo para listado'!$BC$155:$CB$1048576,MATCH($A301,'Hoja de Trabajo para listado'!$BC$155:$BC$1048576,0),MATCH((CUADRO!P$5&amp;$E301),'Hoja de Trabajo para listado'!$BC$151:$CB$151,0)),0)+IFERROR(INDEX('Hoja de Trabajo para listado'!$DE$153:$DG$274,MATCH($A301,'Hoja de Trabajo para listado'!$DE$153:$DE$1048576,0),MATCH((CUADRO!P$5&amp;$E301),'Hoja de Trabajo para listado'!$DE$151:$DG$151,0)),0)+IFERROR(INDEX('Hoja de Trabajo para listado'!$CD$155:$DC$1048576,MATCH($A301,'Hoja de Trabajo para listado'!$CD$155:$CD$1048576,0),MATCH((CUADRO!P$5&amp;$E301),'Hoja de Trabajo para listado'!$CD$151:$DC$151,0)),0)</f>
        <v>0</v>
      </c>
      <c r="Q301" s="255">
        <f ca="1">+IFERROR(INDEX('Hoja de Trabajo para listado'!$A$155:$Z$1048576,MATCH($A301,'Hoja de Trabajo para listado'!$A$155:$A$1048576,0),MATCH((CUADRO!Q$5&amp;$E301),'Hoja de Trabajo para listado'!$A$151:$Z$151,0)),0)+IFERROR(INDEX('Hoja de Trabajo para listado'!$AB$155:$BA$1048576,MATCH($A301,'Hoja de Trabajo para listado'!$AB$155:$AB$1048576,0),MATCH((CUADRO!Q$5&amp;$E301),'Hoja de Trabajo para listado'!$AB$151:$BA$151,0)),0)+IFERROR(INDEX('Hoja de Trabajo para listado'!$BC$155:$CB$1048576,MATCH($A301,'Hoja de Trabajo para listado'!$BC$155:$BC$1048576,0),MATCH((CUADRO!Q$5&amp;$E301),'Hoja de Trabajo para listado'!$BC$151:$CB$151,0)),0)+IFERROR(INDEX('Hoja de Trabajo para listado'!$DE$153:$DG$274,MATCH($A301,'Hoja de Trabajo para listado'!$DE$153:$DE$1048576,0),MATCH((CUADRO!Q$5&amp;$E301),'Hoja de Trabajo para listado'!$DE$151:$DG$151,0)),0)+IFERROR(INDEX('Hoja de Trabajo para listado'!$CD$155:$DC$1048576,MATCH($A301,'Hoja de Trabajo para listado'!$CD$155:$CD$1048576,0),MATCH((CUADRO!Q$5&amp;$E301),'Hoja de Trabajo para listado'!$CD$151:$DC$151,0)),0)</f>
        <v>0</v>
      </c>
      <c r="R301" s="255">
        <f t="shared" ca="1" si="8"/>
        <v>2030.36</v>
      </c>
      <c r="S301" s="255">
        <f ca="1">+R300+R301</f>
        <v>2030.36</v>
      </c>
      <c r="T301" s="255">
        <f ca="1">+S301</f>
        <v>2030.36</v>
      </c>
      <c r="U301" s="254">
        <f t="shared" si="9"/>
        <v>2</v>
      </c>
      <c r="V301" s="362" t="str">
        <f>+VLOOKUP(A301,bd_lista!$A$3:$E$590,5,FALSE)</f>
        <v>Instituciones Descentralizadas</v>
      </c>
      <c r="W301" s="362"/>
      <c r="X301" s="254">
        <f>+VLOOKUP(A301,[2]Sheet1!$A$13:$D$744,4,FALSE)</f>
        <v>86</v>
      </c>
      <c r="Y301" s="254" t="str">
        <f>+VLOOKUP(X301,bd_lista!$A$3:$C$590,3,FALSE)</f>
        <v>Ministerio de Medio Ambiente y Agua</v>
      </c>
      <c r="Z301" s="314"/>
      <c r="AA301" s="315"/>
    </row>
    <row r="302" spans="1:27" customFormat="1" ht="15" customHeight="1">
      <c r="A302" s="32">
        <v>376</v>
      </c>
      <c r="B302" s="306">
        <f>+A302</f>
        <v>376</v>
      </c>
      <c r="C302" s="259" t="str">
        <f>+VLOOKUP(A302,bd_lista!$A$3:$C$590,3,FALSE)</f>
        <v>Agencia Boliviana de Energía Nuclear</v>
      </c>
      <c r="D302" s="361" t="str">
        <f>+C302</f>
        <v>Agencia Boliviana de Energía Nuclear</v>
      </c>
      <c r="E302" s="259" t="s">
        <v>1313</v>
      </c>
      <c r="F302" s="255">
        <f ca="1">+IFERROR(INDEX('Hoja de Trabajo para listado'!$A$155:$Z$1048576,MATCH($A302,'Hoja de Trabajo para listado'!$A$155:$A$1048576,0),MATCH((CUADRO!F$5&amp;$E302),'Hoja de Trabajo para listado'!$A$151:$Z$151,0)),0)+IFERROR(INDEX('Hoja de Trabajo para listado'!$AB$155:$BA$1048576,MATCH($A302,'Hoja de Trabajo para listado'!$AB$155:$AB$1048576,0),MATCH((CUADRO!F$5&amp;$E302),'Hoja de Trabajo para listado'!$AB$151:$BA$151,0)),0)+IFERROR(INDEX('Hoja de Trabajo para listado'!$BC$155:$CB$1048576,MATCH($A302,'Hoja de Trabajo para listado'!$BC$155:$BC$1048576,0),MATCH((CUADRO!F$5&amp;$E302),'Hoja de Trabajo para listado'!$BC$151:$CB$151,0)),0)+IFERROR(INDEX('Hoja de Trabajo para listado'!$DE$153:$DG$274,MATCH($A302,'Hoja de Trabajo para listado'!$DE$153:$DE$1048576,0),MATCH((CUADRO!F$5&amp;$E302),'Hoja de Trabajo para listado'!$DE$151:$DG$151,0)),0)+IFERROR(INDEX('Hoja de Trabajo para listado'!$CD$155:$DC$1048576,MATCH($A302,'Hoja de Trabajo para listado'!$CD$155:$CD$1048576,0),MATCH((CUADRO!F$5&amp;$E302),'Hoja de Trabajo para listado'!$CD$151:$DC$151,0)),0)</f>
        <v>0</v>
      </c>
      <c r="G302" s="255">
        <f ca="1">+IFERROR(INDEX('Hoja de Trabajo para listado'!$A$155:$Z$1048576,MATCH($A302,'Hoja de Trabajo para listado'!$A$155:$A$1048576,0),MATCH((CUADRO!G$5&amp;$E302),'Hoja de Trabajo para listado'!$A$151:$Z$151,0)),0)+IFERROR(INDEX('Hoja de Trabajo para listado'!$AB$155:$BA$1048576,MATCH($A302,'Hoja de Trabajo para listado'!$AB$155:$AB$1048576,0),MATCH((CUADRO!G$5&amp;$E302),'Hoja de Trabajo para listado'!$AB$151:$BA$151,0)),0)+IFERROR(INDEX('Hoja de Trabajo para listado'!$BC$155:$CB$1048576,MATCH($A302,'Hoja de Trabajo para listado'!$BC$155:$BC$1048576,0),MATCH((CUADRO!G$5&amp;$E302),'Hoja de Trabajo para listado'!$BC$151:$CB$151,0)),0)+IFERROR(INDEX('Hoja de Trabajo para listado'!$DE$153:$DG$274,MATCH($A302,'Hoja de Trabajo para listado'!$DE$153:$DE$1048576,0),MATCH((CUADRO!G$5&amp;$E302),'Hoja de Trabajo para listado'!$DE$151:$DG$151,0)),0)+IFERROR(INDEX('Hoja de Trabajo para listado'!$CD$155:$DC$1048576,MATCH($A302,'Hoja de Trabajo para listado'!$CD$155:$CD$1048576,0),MATCH((CUADRO!G$5&amp;$E302),'Hoja de Trabajo para listado'!$CD$151:$DC$151,0)),0)</f>
        <v>0</v>
      </c>
      <c r="H302" s="255">
        <f ca="1">+IFERROR(INDEX('Hoja de Trabajo para listado'!$A$155:$Z$1048576,MATCH($A302,'Hoja de Trabajo para listado'!$A$155:$A$1048576,0),MATCH((CUADRO!H$5&amp;$E302),'Hoja de Trabajo para listado'!$A$151:$Z$151,0)),0)+IFERROR(INDEX('Hoja de Trabajo para listado'!$AB$155:$BA$1048576,MATCH($A302,'Hoja de Trabajo para listado'!$AB$155:$AB$1048576,0),MATCH((CUADRO!H$5&amp;$E302),'Hoja de Trabajo para listado'!$AB$151:$BA$151,0)),0)+IFERROR(INDEX('Hoja de Trabajo para listado'!$BC$155:$CB$1048576,MATCH($A302,'Hoja de Trabajo para listado'!$BC$155:$BC$1048576,0),MATCH((CUADRO!H$5&amp;$E302),'Hoja de Trabajo para listado'!$BC$151:$CB$151,0)),0)+IFERROR(INDEX('Hoja de Trabajo para listado'!$DE$153:$DG$274,MATCH($A302,'Hoja de Trabajo para listado'!$DE$153:$DE$1048576,0),MATCH((CUADRO!H$5&amp;$E302),'Hoja de Trabajo para listado'!$DE$151:$DG$151,0)),0)+IFERROR(INDEX('Hoja de Trabajo para listado'!$CD$155:$DC$1048576,MATCH($A302,'Hoja de Trabajo para listado'!$CD$155:$CD$1048576,0),MATCH((CUADRO!H$5&amp;$E302),'Hoja de Trabajo para listado'!$CD$151:$DC$151,0)),0)</f>
        <v>0</v>
      </c>
      <c r="I302" s="255">
        <f ca="1">+IFERROR(INDEX('Hoja de Trabajo para listado'!$A$155:$Z$1048576,MATCH($A302,'Hoja de Trabajo para listado'!$A$155:$A$1048576,0),MATCH((CUADRO!I$5&amp;$E302),'Hoja de Trabajo para listado'!$A$151:$Z$151,0)),0)+IFERROR(INDEX('Hoja de Trabajo para listado'!$AB$155:$BA$1048576,MATCH($A302,'Hoja de Trabajo para listado'!$AB$155:$AB$1048576,0),MATCH((CUADRO!I$5&amp;$E302),'Hoja de Trabajo para listado'!$AB$151:$BA$151,0)),0)+IFERROR(INDEX('Hoja de Trabajo para listado'!$BC$155:$CB$1048576,MATCH($A302,'Hoja de Trabajo para listado'!$BC$155:$BC$1048576,0),MATCH((CUADRO!I$5&amp;$E302),'Hoja de Trabajo para listado'!$BC$151:$CB$151,0)),0)+IFERROR(INDEX('Hoja de Trabajo para listado'!$DE$153:$DG$274,MATCH($A302,'Hoja de Trabajo para listado'!$DE$153:$DE$1048576,0),MATCH((CUADRO!I$5&amp;$E302),'Hoja de Trabajo para listado'!$DE$151:$DG$151,0)),0)+IFERROR(INDEX('Hoja de Trabajo para listado'!$CD$155:$DC$1048576,MATCH($A302,'Hoja de Trabajo para listado'!$CD$155:$CD$1048576,0),MATCH((CUADRO!I$5&amp;$E302),'Hoja de Trabajo para listado'!$CD$151:$DC$151,0)),0)</f>
        <v>0</v>
      </c>
      <c r="J302" s="255">
        <f ca="1">+IFERROR(INDEX('Hoja de Trabajo para listado'!$A$155:$Z$1048576,MATCH($A302,'Hoja de Trabajo para listado'!$A$155:$A$1048576,0),MATCH((CUADRO!J$5&amp;$E302),'Hoja de Trabajo para listado'!$A$151:$Z$151,0)),0)+IFERROR(INDEX('Hoja de Trabajo para listado'!$AB$155:$BA$1048576,MATCH($A302,'Hoja de Trabajo para listado'!$AB$155:$AB$1048576,0),MATCH((CUADRO!J$5&amp;$E302),'Hoja de Trabajo para listado'!$AB$151:$BA$151,0)),0)+IFERROR(INDEX('Hoja de Trabajo para listado'!$BC$155:$CB$1048576,MATCH($A302,'Hoja de Trabajo para listado'!$BC$155:$BC$1048576,0),MATCH((CUADRO!J$5&amp;$E302),'Hoja de Trabajo para listado'!$BC$151:$CB$151,0)),0)+IFERROR(INDEX('Hoja de Trabajo para listado'!$DE$153:$DG$274,MATCH($A302,'Hoja de Trabajo para listado'!$DE$153:$DE$1048576,0),MATCH((CUADRO!J$5&amp;$E302),'Hoja de Trabajo para listado'!$DE$151:$DG$151,0)),0)+IFERROR(INDEX('Hoja de Trabajo para listado'!$CD$155:$DC$1048576,MATCH($A302,'Hoja de Trabajo para listado'!$CD$155:$CD$1048576,0),MATCH((CUADRO!J$5&amp;$E302),'Hoja de Trabajo para listado'!$CD$151:$DC$151,0)),0)</f>
        <v>158.66</v>
      </c>
      <c r="K302" s="255">
        <f ca="1">+IFERROR(INDEX('Hoja de Trabajo para listado'!$A$155:$Z$1048576,MATCH($A302,'Hoja de Trabajo para listado'!$A$155:$A$1048576,0),MATCH((CUADRO!K$5&amp;$E302),'Hoja de Trabajo para listado'!$A$151:$Z$151,0)),0)+IFERROR(INDEX('Hoja de Trabajo para listado'!$AB$155:$BA$1048576,MATCH($A302,'Hoja de Trabajo para listado'!$AB$155:$AB$1048576,0),MATCH((CUADRO!K$5&amp;$E302),'Hoja de Trabajo para listado'!$AB$151:$BA$151,0)),0)+IFERROR(INDEX('Hoja de Trabajo para listado'!$BC$155:$CB$1048576,MATCH($A302,'Hoja de Trabajo para listado'!$BC$155:$BC$1048576,0),MATCH((CUADRO!K$5&amp;$E302),'Hoja de Trabajo para listado'!$BC$151:$CB$151,0)),0)+IFERROR(INDEX('Hoja de Trabajo para listado'!$DE$153:$DG$274,MATCH($A302,'Hoja de Trabajo para listado'!$DE$153:$DE$1048576,0),MATCH((CUADRO!K$5&amp;$E302),'Hoja de Trabajo para listado'!$DE$151:$DG$151,0)),0)+IFERROR(INDEX('Hoja de Trabajo para listado'!$CD$155:$DC$1048576,MATCH($A302,'Hoja de Trabajo para listado'!$CD$155:$CD$1048576,0),MATCH((CUADRO!K$5&amp;$E302),'Hoja de Trabajo para listado'!$CD$151:$DC$151,0)),0)</f>
        <v>0</v>
      </c>
      <c r="L302" s="255">
        <f ca="1">+IFERROR(INDEX('Hoja de Trabajo para listado'!$A$155:$Z$1048576,MATCH($A302,'Hoja de Trabajo para listado'!$A$155:$A$1048576,0),MATCH((CUADRO!L$5&amp;$E302),'Hoja de Trabajo para listado'!$A$151:$Z$151,0)),0)+IFERROR(INDEX('Hoja de Trabajo para listado'!$AB$155:$BA$1048576,MATCH($A302,'Hoja de Trabajo para listado'!$AB$155:$AB$1048576,0),MATCH((CUADRO!L$5&amp;$E302),'Hoja de Trabajo para listado'!$AB$151:$BA$151,0)),0)+IFERROR(INDEX('Hoja de Trabajo para listado'!$BC$155:$CB$1048576,MATCH($A302,'Hoja de Trabajo para listado'!$BC$155:$BC$1048576,0),MATCH((CUADRO!L$5&amp;$E302),'Hoja de Trabajo para listado'!$BC$151:$CB$151,0)),0)+IFERROR(INDEX('Hoja de Trabajo para listado'!$DE$153:$DG$274,MATCH($A302,'Hoja de Trabajo para listado'!$DE$153:$DE$1048576,0),MATCH((CUADRO!L$5&amp;$E302),'Hoja de Trabajo para listado'!$DE$151:$DG$151,0)),0)+IFERROR(INDEX('Hoja de Trabajo para listado'!$CD$155:$DC$1048576,MATCH($A302,'Hoja de Trabajo para listado'!$CD$155:$CD$1048576,0),MATCH((CUADRO!L$5&amp;$E302),'Hoja de Trabajo para listado'!$CD$151:$DC$151,0)),0)</f>
        <v>0</v>
      </c>
      <c r="M302" s="255">
        <f ca="1">+IFERROR(INDEX('Hoja de Trabajo para listado'!$A$155:$Z$1048576,MATCH($A302,'Hoja de Trabajo para listado'!$A$155:$A$1048576,0),MATCH((CUADRO!M$5&amp;$E302),'Hoja de Trabajo para listado'!$A$151:$Z$151,0)),0)+IFERROR(INDEX('Hoja de Trabajo para listado'!$AB$155:$BA$1048576,MATCH($A302,'Hoja de Trabajo para listado'!$AB$155:$AB$1048576,0),MATCH((CUADRO!M$5&amp;$E302),'Hoja de Trabajo para listado'!$AB$151:$BA$151,0)),0)+IFERROR(INDEX('Hoja de Trabajo para listado'!$BC$155:$CB$1048576,MATCH($A302,'Hoja de Trabajo para listado'!$BC$155:$BC$1048576,0),MATCH((CUADRO!M$5&amp;$E302),'Hoja de Trabajo para listado'!$BC$151:$CB$151,0)),0)+IFERROR(INDEX('Hoja de Trabajo para listado'!$DE$153:$DG$274,MATCH($A302,'Hoja de Trabajo para listado'!$DE$153:$DE$1048576,0),MATCH((CUADRO!M$5&amp;$E302),'Hoja de Trabajo para listado'!$DE$151:$DG$151,0)),0)+IFERROR(INDEX('Hoja de Trabajo para listado'!$CD$155:$DC$1048576,MATCH($A302,'Hoja de Trabajo para listado'!$CD$155:$CD$1048576,0),MATCH((CUADRO!M$5&amp;$E302),'Hoja de Trabajo para listado'!$CD$151:$DC$151,0)),0)</f>
        <v>0</v>
      </c>
      <c r="N302" s="255">
        <f ca="1">+IFERROR(INDEX('Hoja de Trabajo para listado'!$A$155:$Z$1048576,MATCH($A302,'Hoja de Trabajo para listado'!$A$155:$A$1048576,0),MATCH((CUADRO!N$5&amp;$E302),'Hoja de Trabajo para listado'!$A$151:$Z$151,0)),0)+IFERROR(INDEX('Hoja de Trabajo para listado'!$AB$155:$BA$1048576,MATCH($A302,'Hoja de Trabajo para listado'!$AB$155:$AB$1048576,0),MATCH((CUADRO!N$5&amp;$E302),'Hoja de Trabajo para listado'!$AB$151:$BA$151,0)),0)+IFERROR(INDEX('Hoja de Trabajo para listado'!$BC$155:$CB$1048576,MATCH($A302,'Hoja de Trabajo para listado'!$BC$155:$BC$1048576,0),MATCH((CUADRO!N$5&amp;$E302),'Hoja de Trabajo para listado'!$BC$151:$CB$151,0)),0)+IFERROR(INDEX('Hoja de Trabajo para listado'!$DE$153:$DG$274,MATCH($A302,'Hoja de Trabajo para listado'!$DE$153:$DE$1048576,0),MATCH((CUADRO!N$5&amp;$E302),'Hoja de Trabajo para listado'!$DE$151:$DG$151,0)),0)+IFERROR(INDEX('Hoja de Trabajo para listado'!$CD$155:$DC$1048576,MATCH($A302,'Hoja de Trabajo para listado'!$CD$155:$CD$1048576,0),MATCH((CUADRO!N$5&amp;$E302),'Hoja de Trabajo para listado'!$CD$151:$DC$151,0)),0)</f>
        <v>0</v>
      </c>
      <c r="O302" s="255">
        <f ca="1">+IFERROR(INDEX('Hoja de Trabajo para listado'!$A$155:$Z$1048576,MATCH($A302,'Hoja de Trabajo para listado'!$A$155:$A$1048576,0),MATCH((CUADRO!O$5&amp;$E302),'Hoja de Trabajo para listado'!$A$151:$Z$151,0)),0)+IFERROR(INDEX('Hoja de Trabajo para listado'!$AB$155:$BA$1048576,MATCH($A302,'Hoja de Trabajo para listado'!$AB$155:$AB$1048576,0),MATCH((CUADRO!O$5&amp;$E302),'Hoja de Trabajo para listado'!$AB$151:$BA$151,0)),0)+IFERROR(INDEX('Hoja de Trabajo para listado'!$BC$155:$CB$1048576,MATCH($A302,'Hoja de Trabajo para listado'!$BC$155:$BC$1048576,0),MATCH((CUADRO!O$5&amp;$E302),'Hoja de Trabajo para listado'!$BC$151:$CB$151,0)),0)+IFERROR(INDEX('Hoja de Trabajo para listado'!$DE$153:$DG$274,MATCH($A302,'Hoja de Trabajo para listado'!$DE$153:$DE$1048576,0),MATCH((CUADRO!O$5&amp;$E302),'Hoja de Trabajo para listado'!$DE$151:$DG$151,0)),0)+IFERROR(INDEX('Hoja de Trabajo para listado'!$CD$155:$DC$1048576,MATCH($A302,'Hoja de Trabajo para listado'!$CD$155:$CD$1048576,0),MATCH((CUADRO!O$5&amp;$E302),'Hoja de Trabajo para listado'!$CD$151:$DC$151,0)),0)</f>
        <v>0</v>
      </c>
      <c r="P302" s="255">
        <f ca="1">+IFERROR(INDEX('Hoja de Trabajo para listado'!$A$155:$Z$1048576,MATCH($A302,'Hoja de Trabajo para listado'!$A$155:$A$1048576,0),MATCH((CUADRO!P$5&amp;$E302),'Hoja de Trabajo para listado'!$A$151:$Z$151,0)),0)+IFERROR(INDEX('Hoja de Trabajo para listado'!$AB$155:$BA$1048576,MATCH($A302,'Hoja de Trabajo para listado'!$AB$155:$AB$1048576,0),MATCH((CUADRO!P$5&amp;$E302),'Hoja de Trabajo para listado'!$AB$151:$BA$151,0)),0)+IFERROR(INDEX('Hoja de Trabajo para listado'!$BC$155:$CB$1048576,MATCH($A302,'Hoja de Trabajo para listado'!$BC$155:$BC$1048576,0),MATCH((CUADRO!P$5&amp;$E302),'Hoja de Trabajo para listado'!$BC$151:$CB$151,0)),0)+IFERROR(INDEX('Hoja de Trabajo para listado'!$DE$153:$DG$274,MATCH($A302,'Hoja de Trabajo para listado'!$DE$153:$DE$1048576,0),MATCH((CUADRO!P$5&amp;$E302),'Hoja de Trabajo para listado'!$DE$151:$DG$151,0)),0)+IFERROR(INDEX('Hoja de Trabajo para listado'!$CD$155:$DC$1048576,MATCH($A302,'Hoja de Trabajo para listado'!$CD$155:$CD$1048576,0),MATCH((CUADRO!P$5&amp;$E302),'Hoja de Trabajo para listado'!$CD$151:$DC$151,0)),0)</f>
        <v>0</v>
      </c>
      <c r="Q302" s="255">
        <f ca="1">+IFERROR(INDEX('Hoja de Trabajo para listado'!$A$155:$Z$1048576,MATCH($A302,'Hoja de Trabajo para listado'!$A$155:$A$1048576,0),MATCH((CUADRO!Q$5&amp;$E302),'Hoja de Trabajo para listado'!$A$151:$Z$151,0)),0)+IFERROR(INDEX('Hoja de Trabajo para listado'!$AB$155:$BA$1048576,MATCH($A302,'Hoja de Trabajo para listado'!$AB$155:$AB$1048576,0),MATCH((CUADRO!Q$5&amp;$E302),'Hoja de Trabajo para listado'!$AB$151:$BA$151,0)),0)+IFERROR(INDEX('Hoja de Trabajo para listado'!$BC$155:$CB$1048576,MATCH($A302,'Hoja de Trabajo para listado'!$BC$155:$BC$1048576,0),MATCH((CUADRO!Q$5&amp;$E302),'Hoja de Trabajo para listado'!$BC$151:$CB$151,0)),0)+IFERROR(INDEX('Hoja de Trabajo para listado'!$DE$153:$DG$274,MATCH($A302,'Hoja de Trabajo para listado'!$DE$153:$DE$1048576,0),MATCH((CUADRO!Q$5&amp;$E302),'Hoja de Trabajo para listado'!$DE$151:$DG$151,0)),0)+IFERROR(INDEX('Hoja de Trabajo para listado'!$CD$155:$DC$1048576,MATCH($A302,'Hoja de Trabajo para listado'!$CD$155:$CD$1048576,0),MATCH((CUADRO!Q$5&amp;$E302),'Hoja de Trabajo para listado'!$CD$151:$DC$151,0)),0)</f>
        <v>0</v>
      </c>
      <c r="R302" s="255">
        <f t="shared" ca="1" si="8"/>
        <v>158.66</v>
      </c>
      <c r="S302" s="278"/>
      <c r="T302" s="255">
        <f ca="1">+T303</f>
        <v>2016.49</v>
      </c>
      <c r="U302" s="254">
        <f t="shared" si="9"/>
        <v>1</v>
      </c>
      <c r="V302" s="362" t="str">
        <f>+VLOOKUP(A302,bd_lista!$A$3:$E$590,5,FALSE)</f>
        <v>Instituciones Descentralizadas</v>
      </c>
      <c r="W302" s="361" t="str">
        <f>+V302</f>
        <v>Instituciones Descentralizadas</v>
      </c>
      <c r="X302" s="254">
        <v>78</v>
      </c>
      <c r="Y302" s="254" t="str">
        <f>+VLOOKUP(X302,bd_lista!$A$3:$C$590,3,FALSE)</f>
        <v>Ministerio de Hidrocarburos y Energías</v>
      </c>
      <c r="Z302" s="316">
        <f>+X302</f>
        <v>78</v>
      </c>
      <c r="AA302" s="348" t="str">
        <f>+Y302</f>
        <v>Ministerio de Hidrocarburos y Energías</v>
      </c>
    </row>
    <row r="303" spans="1:27" customFormat="1" ht="15" customHeight="1">
      <c r="A303" s="32">
        <v>376</v>
      </c>
      <c r="B303" s="307"/>
      <c r="C303" s="362" t="str">
        <f>+VLOOKUP(A303,bd_lista!$A$3:$C$590,3,FALSE)</f>
        <v>Agencia Boliviana de Energía Nuclear</v>
      </c>
      <c r="D303" s="362"/>
      <c r="E303" s="259" t="s">
        <v>1314</v>
      </c>
      <c r="F303" s="255">
        <f ca="1">+IFERROR(INDEX('Hoja de Trabajo para listado'!$A$155:$Z$1048576,MATCH($A303,'Hoja de Trabajo para listado'!$A$155:$A$1048576,0),MATCH((CUADRO!F$5&amp;$E303),'Hoja de Trabajo para listado'!$A$151:$Z$151,0)),0)+IFERROR(INDEX('Hoja de Trabajo para listado'!$AB$155:$BA$1048576,MATCH($A303,'Hoja de Trabajo para listado'!$AB$155:$AB$1048576,0),MATCH((CUADRO!F$5&amp;$E303),'Hoja de Trabajo para listado'!$AB$151:$BA$151,0)),0)+IFERROR(INDEX('Hoja de Trabajo para listado'!$BC$155:$CB$1048576,MATCH($A303,'Hoja de Trabajo para listado'!$BC$155:$BC$1048576,0),MATCH((CUADRO!F$5&amp;$E303),'Hoja de Trabajo para listado'!$BC$151:$CB$151,0)),0)+IFERROR(INDEX('Hoja de Trabajo para listado'!$DE$153:$DG$274,MATCH($A303,'Hoja de Trabajo para listado'!$DE$153:$DE$1048576,0),MATCH((CUADRO!F$5&amp;$E303),'Hoja de Trabajo para listado'!$DE$151:$DG$151,0)),0)+IFERROR(INDEX('Hoja de Trabajo para listado'!$CD$155:$DC$1048576,MATCH($A303,'Hoja de Trabajo para listado'!$CD$155:$CD$1048576,0),MATCH((CUADRO!F$5&amp;$E303),'Hoja de Trabajo para listado'!$CD$151:$DC$151,0)),0)</f>
        <v>0</v>
      </c>
      <c r="G303" s="255">
        <f ca="1">+IFERROR(INDEX('Hoja de Trabajo para listado'!$A$155:$Z$1048576,MATCH($A303,'Hoja de Trabajo para listado'!$A$155:$A$1048576,0),MATCH((CUADRO!G$5&amp;$E303),'Hoja de Trabajo para listado'!$A$151:$Z$151,0)),0)+IFERROR(INDEX('Hoja de Trabajo para listado'!$AB$155:$BA$1048576,MATCH($A303,'Hoja de Trabajo para listado'!$AB$155:$AB$1048576,0),MATCH((CUADRO!G$5&amp;$E303),'Hoja de Trabajo para listado'!$AB$151:$BA$151,0)),0)+IFERROR(INDEX('Hoja de Trabajo para listado'!$BC$155:$CB$1048576,MATCH($A303,'Hoja de Trabajo para listado'!$BC$155:$BC$1048576,0),MATCH((CUADRO!G$5&amp;$E303),'Hoja de Trabajo para listado'!$BC$151:$CB$151,0)),0)+IFERROR(INDEX('Hoja de Trabajo para listado'!$DE$153:$DG$274,MATCH($A303,'Hoja de Trabajo para listado'!$DE$153:$DE$1048576,0),MATCH((CUADRO!G$5&amp;$E303),'Hoja de Trabajo para listado'!$DE$151:$DG$151,0)),0)+IFERROR(INDEX('Hoja de Trabajo para listado'!$CD$155:$DC$1048576,MATCH($A303,'Hoja de Trabajo para listado'!$CD$155:$CD$1048576,0),MATCH((CUADRO!G$5&amp;$E303),'Hoja de Trabajo para listado'!$CD$151:$DC$151,0)),0)</f>
        <v>0</v>
      </c>
      <c r="H303" s="255">
        <f ca="1">+IFERROR(INDEX('Hoja de Trabajo para listado'!$A$155:$Z$1048576,MATCH($A303,'Hoja de Trabajo para listado'!$A$155:$A$1048576,0),MATCH((CUADRO!H$5&amp;$E303),'Hoja de Trabajo para listado'!$A$151:$Z$151,0)),0)+IFERROR(INDEX('Hoja de Trabajo para listado'!$AB$155:$BA$1048576,MATCH($A303,'Hoja de Trabajo para listado'!$AB$155:$AB$1048576,0),MATCH((CUADRO!H$5&amp;$E303),'Hoja de Trabajo para listado'!$AB$151:$BA$151,0)),0)+IFERROR(INDEX('Hoja de Trabajo para listado'!$BC$155:$CB$1048576,MATCH($A303,'Hoja de Trabajo para listado'!$BC$155:$BC$1048576,0),MATCH((CUADRO!H$5&amp;$E303),'Hoja de Trabajo para listado'!$BC$151:$CB$151,0)),0)+IFERROR(INDEX('Hoja de Trabajo para listado'!$DE$153:$DG$274,MATCH($A303,'Hoja de Trabajo para listado'!$DE$153:$DE$1048576,0),MATCH((CUADRO!H$5&amp;$E303),'Hoja de Trabajo para listado'!$DE$151:$DG$151,0)),0)+IFERROR(INDEX('Hoja de Trabajo para listado'!$CD$155:$DC$1048576,MATCH($A303,'Hoja de Trabajo para listado'!$CD$155:$CD$1048576,0),MATCH((CUADRO!H$5&amp;$E303),'Hoja de Trabajo para listado'!$CD$151:$DC$151,0)),0)</f>
        <v>0</v>
      </c>
      <c r="I303" s="255">
        <f ca="1">+IFERROR(INDEX('Hoja de Trabajo para listado'!$A$155:$Z$1048576,MATCH($A303,'Hoja de Trabajo para listado'!$A$155:$A$1048576,0),MATCH((CUADRO!I$5&amp;$E303),'Hoja de Trabajo para listado'!$A$151:$Z$151,0)),0)+IFERROR(INDEX('Hoja de Trabajo para listado'!$AB$155:$BA$1048576,MATCH($A303,'Hoja de Trabajo para listado'!$AB$155:$AB$1048576,0),MATCH((CUADRO!I$5&amp;$E303),'Hoja de Trabajo para listado'!$AB$151:$BA$151,0)),0)+IFERROR(INDEX('Hoja de Trabajo para listado'!$BC$155:$CB$1048576,MATCH($A303,'Hoja de Trabajo para listado'!$BC$155:$BC$1048576,0),MATCH((CUADRO!I$5&amp;$E303),'Hoja de Trabajo para listado'!$BC$151:$CB$151,0)),0)+IFERROR(INDEX('Hoja de Trabajo para listado'!$DE$153:$DG$274,MATCH($A303,'Hoja de Trabajo para listado'!$DE$153:$DE$1048576,0),MATCH((CUADRO!I$5&amp;$E303),'Hoja de Trabajo para listado'!$DE$151:$DG$151,0)),0)+IFERROR(INDEX('Hoja de Trabajo para listado'!$CD$155:$DC$1048576,MATCH($A303,'Hoja de Trabajo para listado'!$CD$155:$CD$1048576,0),MATCH((CUADRO!I$5&amp;$E303),'Hoja de Trabajo para listado'!$CD$151:$DC$151,0)),0)</f>
        <v>0</v>
      </c>
      <c r="J303" s="255">
        <f ca="1">+IFERROR(INDEX('Hoja de Trabajo para listado'!$A$155:$Z$1048576,MATCH($A303,'Hoja de Trabajo para listado'!$A$155:$A$1048576,0),MATCH((CUADRO!J$5&amp;$E303),'Hoja de Trabajo para listado'!$A$151:$Z$151,0)),0)+IFERROR(INDEX('Hoja de Trabajo para listado'!$AB$155:$BA$1048576,MATCH($A303,'Hoja de Trabajo para listado'!$AB$155:$AB$1048576,0),MATCH((CUADRO!J$5&amp;$E303),'Hoja de Trabajo para listado'!$AB$151:$BA$151,0)),0)+IFERROR(INDEX('Hoja de Trabajo para listado'!$BC$155:$CB$1048576,MATCH($A303,'Hoja de Trabajo para listado'!$BC$155:$BC$1048576,0),MATCH((CUADRO!J$5&amp;$E303),'Hoja de Trabajo para listado'!$BC$151:$CB$151,0)),0)+IFERROR(INDEX('Hoja de Trabajo para listado'!$DE$153:$DG$274,MATCH($A303,'Hoja de Trabajo para listado'!$DE$153:$DE$1048576,0),MATCH((CUADRO!J$5&amp;$E303),'Hoja de Trabajo para listado'!$DE$151:$DG$151,0)),0)+IFERROR(INDEX('Hoja de Trabajo para listado'!$CD$155:$DC$1048576,MATCH($A303,'Hoja de Trabajo para listado'!$CD$155:$CD$1048576,0),MATCH((CUADRO!J$5&amp;$E303),'Hoja de Trabajo para listado'!$CD$151:$DC$151,0)),0)</f>
        <v>0</v>
      </c>
      <c r="K303" s="255">
        <f ca="1">+IFERROR(INDEX('Hoja de Trabajo para listado'!$A$155:$Z$1048576,MATCH($A303,'Hoja de Trabajo para listado'!$A$155:$A$1048576,0),MATCH((CUADRO!K$5&amp;$E303),'Hoja de Trabajo para listado'!$A$151:$Z$151,0)),0)+IFERROR(INDEX('Hoja de Trabajo para listado'!$AB$155:$BA$1048576,MATCH($A303,'Hoja de Trabajo para listado'!$AB$155:$AB$1048576,0),MATCH((CUADRO!K$5&amp;$E303),'Hoja de Trabajo para listado'!$AB$151:$BA$151,0)),0)+IFERROR(INDEX('Hoja de Trabajo para listado'!$BC$155:$CB$1048576,MATCH($A303,'Hoja de Trabajo para listado'!$BC$155:$BC$1048576,0),MATCH((CUADRO!K$5&amp;$E303),'Hoja de Trabajo para listado'!$BC$151:$CB$151,0)),0)+IFERROR(INDEX('Hoja de Trabajo para listado'!$DE$153:$DG$274,MATCH($A303,'Hoja de Trabajo para listado'!$DE$153:$DE$1048576,0),MATCH((CUADRO!K$5&amp;$E303),'Hoja de Trabajo para listado'!$DE$151:$DG$151,0)),0)+IFERROR(INDEX('Hoja de Trabajo para listado'!$CD$155:$DC$1048576,MATCH($A303,'Hoja de Trabajo para listado'!$CD$155:$CD$1048576,0),MATCH((CUADRO!K$5&amp;$E303),'Hoja de Trabajo para listado'!$CD$151:$DC$151,0)),0)</f>
        <v>0</v>
      </c>
      <c r="L303" s="255">
        <f ca="1">+IFERROR(INDEX('Hoja de Trabajo para listado'!$A$155:$Z$1048576,MATCH($A303,'Hoja de Trabajo para listado'!$A$155:$A$1048576,0),MATCH((CUADRO!L$5&amp;$E303),'Hoja de Trabajo para listado'!$A$151:$Z$151,0)),0)+IFERROR(INDEX('Hoja de Trabajo para listado'!$AB$155:$BA$1048576,MATCH($A303,'Hoja de Trabajo para listado'!$AB$155:$AB$1048576,0),MATCH((CUADRO!L$5&amp;$E303),'Hoja de Trabajo para listado'!$AB$151:$BA$151,0)),0)+IFERROR(INDEX('Hoja de Trabajo para listado'!$BC$155:$CB$1048576,MATCH($A303,'Hoja de Trabajo para listado'!$BC$155:$BC$1048576,0),MATCH((CUADRO!L$5&amp;$E303),'Hoja de Trabajo para listado'!$BC$151:$CB$151,0)),0)+IFERROR(INDEX('Hoja de Trabajo para listado'!$DE$153:$DG$274,MATCH($A303,'Hoja de Trabajo para listado'!$DE$153:$DE$1048576,0),MATCH((CUADRO!L$5&amp;$E303),'Hoja de Trabajo para listado'!$DE$151:$DG$151,0)),0)+IFERROR(INDEX('Hoja de Trabajo para listado'!$CD$155:$DC$1048576,MATCH($A303,'Hoja de Trabajo para listado'!$CD$155:$CD$1048576,0),MATCH((CUADRO!L$5&amp;$E303),'Hoja de Trabajo para listado'!$CD$151:$DC$151,0)),0)</f>
        <v>0</v>
      </c>
      <c r="M303" s="255">
        <f ca="1">+IFERROR(INDEX('Hoja de Trabajo para listado'!$A$155:$Z$1048576,MATCH($A303,'Hoja de Trabajo para listado'!$A$155:$A$1048576,0),MATCH((CUADRO!M$5&amp;$E303),'Hoja de Trabajo para listado'!$A$151:$Z$151,0)),0)+IFERROR(INDEX('Hoja de Trabajo para listado'!$AB$155:$BA$1048576,MATCH($A303,'Hoja de Trabajo para listado'!$AB$155:$AB$1048576,0),MATCH((CUADRO!M$5&amp;$E303),'Hoja de Trabajo para listado'!$AB$151:$BA$151,0)),0)+IFERROR(INDEX('Hoja de Trabajo para listado'!$BC$155:$CB$1048576,MATCH($A303,'Hoja de Trabajo para listado'!$BC$155:$BC$1048576,0),MATCH((CUADRO!M$5&amp;$E303),'Hoja de Trabajo para listado'!$BC$151:$CB$151,0)),0)+IFERROR(INDEX('Hoja de Trabajo para listado'!$DE$153:$DG$274,MATCH($A303,'Hoja de Trabajo para listado'!$DE$153:$DE$1048576,0),MATCH((CUADRO!M$5&amp;$E303),'Hoja de Trabajo para listado'!$DE$151:$DG$151,0)),0)+IFERROR(INDEX('Hoja de Trabajo para listado'!$CD$155:$DC$1048576,MATCH($A303,'Hoja de Trabajo para listado'!$CD$155:$CD$1048576,0),MATCH((CUADRO!M$5&amp;$E303),'Hoja de Trabajo para listado'!$CD$151:$DC$151,0)),0)</f>
        <v>1857.83</v>
      </c>
      <c r="N303" s="255">
        <f ca="1">+IFERROR(INDEX('Hoja de Trabajo para listado'!$A$155:$Z$1048576,MATCH($A303,'Hoja de Trabajo para listado'!$A$155:$A$1048576,0),MATCH((CUADRO!N$5&amp;$E303),'Hoja de Trabajo para listado'!$A$151:$Z$151,0)),0)+IFERROR(INDEX('Hoja de Trabajo para listado'!$AB$155:$BA$1048576,MATCH($A303,'Hoja de Trabajo para listado'!$AB$155:$AB$1048576,0),MATCH((CUADRO!N$5&amp;$E303),'Hoja de Trabajo para listado'!$AB$151:$BA$151,0)),0)+IFERROR(INDEX('Hoja de Trabajo para listado'!$BC$155:$CB$1048576,MATCH($A303,'Hoja de Trabajo para listado'!$BC$155:$BC$1048576,0),MATCH((CUADRO!N$5&amp;$E303),'Hoja de Trabajo para listado'!$BC$151:$CB$151,0)),0)+IFERROR(INDEX('Hoja de Trabajo para listado'!$DE$153:$DG$274,MATCH($A303,'Hoja de Trabajo para listado'!$DE$153:$DE$1048576,0),MATCH((CUADRO!N$5&amp;$E303),'Hoja de Trabajo para listado'!$DE$151:$DG$151,0)),0)+IFERROR(INDEX('Hoja de Trabajo para listado'!$CD$155:$DC$1048576,MATCH($A303,'Hoja de Trabajo para listado'!$CD$155:$CD$1048576,0),MATCH((CUADRO!N$5&amp;$E303),'Hoja de Trabajo para listado'!$CD$151:$DC$151,0)),0)</f>
        <v>0</v>
      </c>
      <c r="O303" s="255">
        <f ca="1">+IFERROR(INDEX('Hoja de Trabajo para listado'!$A$155:$Z$1048576,MATCH($A303,'Hoja de Trabajo para listado'!$A$155:$A$1048576,0),MATCH((CUADRO!O$5&amp;$E303),'Hoja de Trabajo para listado'!$A$151:$Z$151,0)),0)+IFERROR(INDEX('Hoja de Trabajo para listado'!$AB$155:$BA$1048576,MATCH($A303,'Hoja de Trabajo para listado'!$AB$155:$AB$1048576,0),MATCH((CUADRO!O$5&amp;$E303),'Hoja de Trabajo para listado'!$AB$151:$BA$151,0)),0)+IFERROR(INDEX('Hoja de Trabajo para listado'!$BC$155:$CB$1048576,MATCH($A303,'Hoja de Trabajo para listado'!$BC$155:$BC$1048576,0),MATCH((CUADRO!O$5&amp;$E303),'Hoja de Trabajo para listado'!$BC$151:$CB$151,0)),0)+IFERROR(INDEX('Hoja de Trabajo para listado'!$DE$153:$DG$274,MATCH($A303,'Hoja de Trabajo para listado'!$DE$153:$DE$1048576,0),MATCH((CUADRO!O$5&amp;$E303),'Hoja de Trabajo para listado'!$DE$151:$DG$151,0)),0)+IFERROR(INDEX('Hoja de Trabajo para listado'!$CD$155:$DC$1048576,MATCH($A303,'Hoja de Trabajo para listado'!$CD$155:$CD$1048576,0),MATCH((CUADRO!O$5&amp;$E303),'Hoja de Trabajo para listado'!$CD$151:$DC$151,0)),0)</f>
        <v>0</v>
      </c>
      <c r="P303" s="255">
        <f ca="1">+IFERROR(INDEX('Hoja de Trabajo para listado'!$A$155:$Z$1048576,MATCH($A303,'Hoja de Trabajo para listado'!$A$155:$A$1048576,0),MATCH((CUADRO!P$5&amp;$E303),'Hoja de Trabajo para listado'!$A$151:$Z$151,0)),0)+IFERROR(INDEX('Hoja de Trabajo para listado'!$AB$155:$BA$1048576,MATCH($A303,'Hoja de Trabajo para listado'!$AB$155:$AB$1048576,0),MATCH((CUADRO!P$5&amp;$E303),'Hoja de Trabajo para listado'!$AB$151:$BA$151,0)),0)+IFERROR(INDEX('Hoja de Trabajo para listado'!$BC$155:$CB$1048576,MATCH($A303,'Hoja de Trabajo para listado'!$BC$155:$BC$1048576,0),MATCH((CUADRO!P$5&amp;$E303),'Hoja de Trabajo para listado'!$BC$151:$CB$151,0)),0)+IFERROR(INDEX('Hoja de Trabajo para listado'!$DE$153:$DG$274,MATCH($A303,'Hoja de Trabajo para listado'!$DE$153:$DE$1048576,0),MATCH((CUADRO!P$5&amp;$E303),'Hoja de Trabajo para listado'!$DE$151:$DG$151,0)),0)+IFERROR(INDEX('Hoja de Trabajo para listado'!$CD$155:$DC$1048576,MATCH($A303,'Hoja de Trabajo para listado'!$CD$155:$CD$1048576,0),MATCH((CUADRO!P$5&amp;$E303),'Hoja de Trabajo para listado'!$CD$151:$DC$151,0)),0)</f>
        <v>0</v>
      </c>
      <c r="Q303" s="255">
        <f ca="1">+IFERROR(INDEX('Hoja de Trabajo para listado'!$A$155:$Z$1048576,MATCH($A303,'Hoja de Trabajo para listado'!$A$155:$A$1048576,0),MATCH((CUADRO!Q$5&amp;$E303),'Hoja de Trabajo para listado'!$A$151:$Z$151,0)),0)+IFERROR(INDEX('Hoja de Trabajo para listado'!$AB$155:$BA$1048576,MATCH($A303,'Hoja de Trabajo para listado'!$AB$155:$AB$1048576,0),MATCH((CUADRO!Q$5&amp;$E303),'Hoja de Trabajo para listado'!$AB$151:$BA$151,0)),0)+IFERROR(INDEX('Hoja de Trabajo para listado'!$BC$155:$CB$1048576,MATCH($A303,'Hoja de Trabajo para listado'!$BC$155:$BC$1048576,0),MATCH((CUADRO!Q$5&amp;$E303),'Hoja de Trabajo para listado'!$BC$151:$CB$151,0)),0)+IFERROR(INDEX('Hoja de Trabajo para listado'!$DE$153:$DG$274,MATCH($A303,'Hoja de Trabajo para listado'!$DE$153:$DE$1048576,0),MATCH((CUADRO!Q$5&amp;$E303),'Hoja de Trabajo para listado'!$DE$151:$DG$151,0)),0)+IFERROR(INDEX('Hoja de Trabajo para listado'!$CD$155:$DC$1048576,MATCH($A303,'Hoja de Trabajo para listado'!$CD$155:$CD$1048576,0),MATCH((CUADRO!Q$5&amp;$E303),'Hoja de Trabajo para listado'!$CD$151:$DC$151,0)),0)</f>
        <v>0</v>
      </c>
      <c r="R303" s="255">
        <f t="shared" ca="1" si="8"/>
        <v>1857.83</v>
      </c>
      <c r="S303" s="278">
        <f ca="1">+R302+R303</f>
        <v>2016.49</v>
      </c>
      <c r="T303" s="255">
        <f ca="1">+S303</f>
        <v>2016.49</v>
      </c>
      <c r="U303" s="254">
        <f t="shared" si="9"/>
        <v>2</v>
      </c>
      <c r="V303" s="362" t="str">
        <f>+VLOOKUP(A303,bd_lista!$A$3:$E$590,5,FALSE)</f>
        <v>Instituciones Descentralizadas</v>
      </c>
      <c r="W303" s="362"/>
      <c r="X303" s="254">
        <v>78</v>
      </c>
      <c r="Y303" s="254" t="str">
        <f>+VLOOKUP(X303,bd_lista!$A$3:$C$590,3,FALSE)</f>
        <v>Ministerio de Hidrocarburos y Energías</v>
      </c>
      <c r="Z303" s="314"/>
      <c r="AA303" s="350"/>
    </row>
    <row r="304" spans="1:27" customFormat="1" ht="15" hidden="1" customHeight="1">
      <c r="A304" s="32">
        <v>200</v>
      </c>
      <c r="B304" s="306">
        <f>+A304</f>
        <v>200</v>
      </c>
      <c r="C304" s="259" t="str">
        <f>+VLOOKUP(A304,bd_lista!$A$3:$C$590,3,FALSE)</f>
        <v>Registro Único para la Administración Tributaria Municipal</v>
      </c>
      <c r="D304" s="361" t="str">
        <f>+C304</f>
        <v>Registro Único para la Administración Tributaria Municipal</v>
      </c>
      <c r="E304" s="259" t="s">
        <v>1313</v>
      </c>
      <c r="F304" s="255">
        <f ca="1">+IFERROR(INDEX('Hoja de Trabajo para listado'!$A$155:$Z$1048576,MATCH($A304,'Hoja de Trabajo para listado'!$A$155:$A$1048576,0),MATCH((CUADRO!F$5&amp;$E304),'Hoja de Trabajo para listado'!$A$151:$Z$151,0)),0)+IFERROR(INDEX('Hoja de Trabajo para listado'!$AB$155:$BA$1048576,MATCH($A304,'Hoja de Trabajo para listado'!$AB$155:$AB$1048576,0),MATCH((CUADRO!F$5&amp;$E304),'Hoja de Trabajo para listado'!$AB$151:$BA$151,0)),0)+IFERROR(INDEX('Hoja de Trabajo para listado'!$BC$155:$CB$1048576,MATCH($A304,'Hoja de Trabajo para listado'!$BC$155:$BC$1048576,0),MATCH((CUADRO!F$5&amp;$E304),'Hoja de Trabajo para listado'!$BC$151:$CB$151,0)),0)+IFERROR(INDEX('Hoja de Trabajo para listado'!$DE$153:$DG$274,MATCH($A304,'Hoja de Trabajo para listado'!$DE$153:$DE$1048576,0),MATCH((CUADRO!F$5&amp;$E304),'Hoja de Trabajo para listado'!$DE$151:$DG$151,0)),0)+IFERROR(INDEX('Hoja de Trabajo para listado'!$CD$155:$DC$1048576,MATCH($A304,'Hoja de Trabajo para listado'!$CD$155:$CD$1048576,0),MATCH((CUADRO!F$5&amp;$E304),'Hoja de Trabajo para listado'!$CD$151:$DC$151,0)),0)</f>
        <v>0</v>
      </c>
      <c r="G304" s="255">
        <f ca="1">+IFERROR(INDEX('Hoja de Trabajo para listado'!$A$155:$Z$1048576,MATCH($A304,'Hoja de Trabajo para listado'!$A$155:$A$1048576,0),MATCH((CUADRO!G$5&amp;$E304),'Hoja de Trabajo para listado'!$A$151:$Z$151,0)),0)+IFERROR(INDEX('Hoja de Trabajo para listado'!$AB$155:$BA$1048576,MATCH($A304,'Hoja de Trabajo para listado'!$AB$155:$AB$1048576,0),MATCH((CUADRO!G$5&amp;$E304),'Hoja de Trabajo para listado'!$AB$151:$BA$151,0)),0)+IFERROR(INDEX('Hoja de Trabajo para listado'!$BC$155:$CB$1048576,MATCH($A304,'Hoja de Trabajo para listado'!$BC$155:$BC$1048576,0),MATCH((CUADRO!G$5&amp;$E304),'Hoja de Trabajo para listado'!$BC$151:$CB$151,0)),0)+IFERROR(INDEX('Hoja de Trabajo para listado'!$DE$153:$DG$274,MATCH($A304,'Hoja de Trabajo para listado'!$DE$153:$DE$1048576,0),MATCH((CUADRO!G$5&amp;$E304),'Hoja de Trabajo para listado'!$DE$151:$DG$151,0)),0)+IFERROR(INDEX('Hoja de Trabajo para listado'!$CD$155:$DC$1048576,MATCH($A304,'Hoja de Trabajo para listado'!$CD$155:$CD$1048576,0),MATCH((CUADRO!G$5&amp;$E304),'Hoja de Trabajo para listado'!$CD$151:$DC$151,0)),0)</f>
        <v>0</v>
      </c>
      <c r="H304" s="255">
        <f ca="1">+IFERROR(INDEX('Hoja de Trabajo para listado'!$A$155:$Z$1048576,MATCH($A304,'Hoja de Trabajo para listado'!$A$155:$A$1048576,0),MATCH((CUADRO!H$5&amp;$E304),'Hoja de Trabajo para listado'!$A$151:$Z$151,0)),0)+IFERROR(INDEX('Hoja de Trabajo para listado'!$AB$155:$BA$1048576,MATCH($A304,'Hoja de Trabajo para listado'!$AB$155:$AB$1048576,0),MATCH((CUADRO!H$5&amp;$E304),'Hoja de Trabajo para listado'!$AB$151:$BA$151,0)),0)+IFERROR(INDEX('Hoja de Trabajo para listado'!$BC$155:$CB$1048576,MATCH($A304,'Hoja de Trabajo para listado'!$BC$155:$BC$1048576,0),MATCH((CUADRO!H$5&amp;$E304),'Hoja de Trabajo para listado'!$BC$151:$CB$151,0)),0)+IFERROR(INDEX('Hoja de Trabajo para listado'!$DE$153:$DG$274,MATCH($A304,'Hoja de Trabajo para listado'!$DE$153:$DE$1048576,0),MATCH((CUADRO!H$5&amp;$E304),'Hoja de Trabajo para listado'!$DE$151:$DG$151,0)),0)+IFERROR(INDEX('Hoja de Trabajo para listado'!$CD$155:$DC$1048576,MATCH($A304,'Hoja de Trabajo para listado'!$CD$155:$CD$1048576,0),MATCH((CUADRO!H$5&amp;$E304),'Hoja de Trabajo para listado'!$CD$151:$DC$151,0)),0)</f>
        <v>0</v>
      </c>
      <c r="I304" s="255">
        <f ca="1">+IFERROR(INDEX('Hoja de Trabajo para listado'!$A$155:$Z$1048576,MATCH($A304,'Hoja de Trabajo para listado'!$A$155:$A$1048576,0),MATCH((CUADRO!I$5&amp;$E304),'Hoja de Trabajo para listado'!$A$151:$Z$151,0)),0)+IFERROR(INDEX('Hoja de Trabajo para listado'!$AB$155:$BA$1048576,MATCH($A304,'Hoja de Trabajo para listado'!$AB$155:$AB$1048576,0),MATCH((CUADRO!I$5&amp;$E304),'Hoja de Trabajo para listado'!$AB$151:$BA$151,0)),0)+IFERROR(INDEX('Hoja de Trabajo para listado'!$BC$155:$CB$1048576,MATCH($A304,'Hoja de Trabajo para listado'!$BC$155:$BC$1048576,0),MATCH((CUADRO!I$5&amp;$E304),'Hoja de Trabajo para listado'!$BC$151:$CB$151,0)),0)+IFERROR(INDEX('Hoja de Trabajo para listado'!$DE$153:$DG$274,MATCH($A304,'Hoja de Trabajo para listado'!$DE$153:$DE$1048576,0),MATCH((CUADRO!I$5&amp;$E304),'Hoja de Trabajo para listado'!$DE$151:$DG$151,0)),0)+IFERROR(INDEX('Hoja de Trabajo para listado'!$CD$155:$DC$1048576,MATCH($A304,'Hoja de Trabajo para listado'!$CD$155:$CD$1048576,0),MATCH((CUADRO!I$5&amp;$E304),'Hoja de Trabajo para listado'!$CD$151:$DC$151,0)),0)</f>
        <v>0</v>
      </c>
      <c r="J304" s="255">
        <f ca="1">+IFERROR(INDEX('Hoja de Trabajo para listado'!$A$155:$Z$1048576,MATCH($A304,'Hoja de Trabajo para listado'!$A$155:$A$1048576,0),MATCH((CUADRO!J$5&amp;$E304),'Hoja de Trabajo para listado'!$A$151:$Z$151,0)),0)+IFERROR(INDEX('Hoja de Trabajo para listado'!$AB$155:$BA$1048576,MATCH($A304,'Hoja de Trabajo para listado'!$AB$155:$AB$1048576,0),MATCH((CUADRO!J$5&amp;$E304),'Hoja de Trabajo para listado'!$AB$151:$BA$151,0)),0)+IFERROR(INDEX('Hoja de Trabajo para listado'!$BC$155:$CB$1048576,MATCH($A304,'Hoja de Trabajo para listado'!$BC$155:$BC$1048576,0),MATCH((CUADRO!J$5&amp;$E304),'Hoja de Trabajo para listado'!$BC$151:$CB$151,0)),0)+IFERROR(INDEX('Hoja de Trabajo para listado'!$DE$153:$DG$274,MATCH($A304,'Hoja de Trabajo para listado'!$DE$153:$DE$1048576,0),MATCH((CUADRO!J$5&amp;$E304),'Hoja de Trabajo para listado'!$DE$151:$DG$151,0)),0)+IFERROR(INDEX('Hoja de Trabajo para listado'!$CD$155:$DC$1048576,MATCH($A304,'Hoja de Trabajo para listado'!$CD$155:$CD$1048576,0),MATCH((CUADRO!J$5&amp;$E304),'Hoja de Trabajo para listado'!$CD$151:$DC$151,0)),0)</f>
        <v>0</v>
      </c>
      <c r="K304" s="255">
        <f ca="1">+IFERROR(INDEX('Hoja de Trabajo para listado'!$A$155:$Z$1048576,MATCH($A304,'Hoja de Trabajo para listado'!$A$155:$A$1048576,0),MATCH((CUADRO!K$5&amp;$E304),'Hoja de Trabajo para listado'!$A$151:$Z$151,0)),0)+IFERROR(INDEX('Hoja de Trabajo para listado'!$AB$155:$BA$1048576,MATCH($A304,'Hoja de Trabajo para listado'!$AB$155:$AB$1048576,0),MATCH((CUADRO!K$5&amp;$E304),'Hoja de Trabajo para listado'!$AB$151:$BA$151,0)),0)+IFERROR(INDEX('Hoja de Trabajo para listado'!$BC$155:$CB$1048576,MATCH($A304,'Hoja de Trabajo para listado'!$BC$155:$BC$1048576,0),MATCH((CUADRO!K$5&amp;$E304),'Hoja de Trabajo para listado'!$BC$151:$CB$151,0)),0)+IFERROR(INDEX('Hoja de Trabajo para listado'!$DE$153:$DG$274,MATCH($A304,'Hoja de Trabajo para listado'!$DE$153:$DE$1048576,0),MATCH((CUADRO!K$5&amp;$E304),'Hoja de Trabajo para listado'!$DE$151:$DG$151,0)),0)+IFERROR(INDEX('Hoja de Trabajo para listado'!$CD$155:$DC$1048576,MATCH($A304,'Hoja de Trabajo para listado'!$CD$155:$CD$1048576,0),MATCH((CUADRO!K$5&amp;$E304),'Hoja de Trabajo para listado'!$CD$151:$DC$151,0)),0)</f>
        <v>0</v>
      </c>
      <c r="L304" s="255">
        <f ca="1">+IFERROR(INDEX('Hoja de Trabajo para listado'!$A$155:$Z$1048576,MATCH($A304,'Hoja de Trabajo para listado'!$A$155:$A$1048576,0),MATCH((CUADRO!L$5&amp;$E304),'Hoja de Trabajo para listado'!$A$151:$Z$151,0)),0)+IFERROR(INDEX('Hoja de Trabajo para listado'!$AB$155:$BA$1048576,MATCH($A304,'Hoja de Trabajo para listado'!$AB$155:$AB$1048576,0),MATCH((CUADRO!L$5&amp;$E304),'Hoja de Trabajo para listado'!$AB$151:$BA$151,0)),0)+IFERROR(INDEX('Hoja de Trabajo para listado'!$BC$155:$CB$1048576,MATCH($A304,'Hoja de Trabajo para listado'!$BC$155:$BC$1048576,0),MATCH((CUADRO!L$5&amp;$E304),'Hoja de Trabajo para listado'!$BC$151:$CB$151,0)),0)+IFERROR(INDEX('Hoja de Trabajo para listado'!$DE$153:$DG$274,MATCH($A304,'Hoja de Trabajo para listado'!$DE$153:$DE$1048576,0),MATCH((CUADRO!L$5&amp;$E304),'Hoja de Trabajo para listado'!$DE$151:$DG$151,0)),0)+IFERROR(INDEX('Hoja de Trabajo para listado'!$CD$155:$DC$1048576,MATCH($A304,'Hoja de Trabajo para listado'!$CD$155:$CD$1048576,0),MATCH((CUADRO!L$5&amp;$E304),'Hoja de Trabajo para listado'!$CD$151:$DC$151,0)),0)</f>
        <v>0</v>
      </c>
      <c r="M304" s="255">
        <f ca="1">+IFERROR(INDEX('Hoja de Trabajo para listado'!$A$155:$Z$1048576,MATCH($A304,'Hoja de Trabajo para listado'!$A$155:$A$1048576,0),MATCH((CUADRO!M$5&amp;$E304),'Hoja de Trabajo para listado'!$A$151:$Z$151,0)),0)+IFERROR(INDEX('Hoja de Trabajo para listado'!$AB$155:$BA$1048576,MATCH($A304,'Hoja de Trabajo para listado'!$AB$155:$AB$1048576,0),MATCH((CUADRO!M$5&amp;$E304),'Hoja de Trabajo para listado'!$AB$151:$BA$151,0)),0)+IFERROR(INDEX('Hoja de Trabajo para listado'!$BC$155:$CB$1048576,MATCH($A304,'Hoja de Trabajo para listado'!$BC$155:$BC$1048576,0),MATCH((CUADRO!M$5&amp;$E304),'Hoja de Trabajo para listado'!$BC$151:$CB$151,0)),0)+IFERROR(INDEX('Hoja de Trabajo para listado'!$DE$153:$DG$274,MATCH($A304,'Hoja de Trabajo para listado'!$DE$153:$DE$1048576,0),MATCH((CUADRO!M$5&amp;$E304),'Hoja de Trabajo para listado'!$DE$151:$DG$151,0)),0)+IFERROR(INDEX('Hoja de Trabajo para listado'!$CD$155:$DC$1048576,MATCH($A304,'Hoja de Trabajo para listado'!$CD$155:$CD$1048576,0),MATCH((CUADRO!M$5&amp;$E304),'Hoja de Trabajo para listado'!$CD$151:$DC$151,0)),0)</f>
        <v>0</v>
      </c>
      <c r="N304" s="255">
        <f ca="1">+IFERROR(INDEX('Hoja de Trabajo para listado'!$A$155:$Z$1048576,MATCH($A304,'Hoja de Trabajo para listado'!$A$155:$A$1048576,0),MATCH((CUADRO!N$5&amp;$E304),'Hoja de Trabajo para listado'!$A$151:$Z$151,0)),0)+IFERROR(INDEX('Hoja de Trabajo para listado'!$AB$155:$BA$1048576,MATCH($A304,'Hoja de Trabajo para listado'!$AB$155:$AB$1048576,0),MATCH((CUADRO!N$5&amp;$E304),'Hoja de Trabajo para listado'!$AB$151:$BA$151,0)),0)+IFERROR(INDEX('Hoja de Trabajo para listado'!$BC$155:$CB$1048576,MATCH($A304,'Hoja de Trabajo para listado'!$BC$155:$BC$1048576,0),MATCH((CUADRO!N$5&amp;$E304),'Hoja de Trabajo para listado'!$BC$151:$CB$151,0)),0)+IFERROR(INDEX('Hoja de Trabajo para listado'!$DE$153:$DG$274,MATCH($A304,'Hoja de Trabajo para listado'!$DE$153:$DE$1048576,0),MATCH((CUADRO!N$5&amp;$E304),'Hoja de Trabajo para listado'!$DE$151:$DG$151,0)),0)+IFERROR(INDEX('Hoja de Trabajo para listado'!$CD$155:$DC$1048576,MATCH($A304,'Hoja de Trabajo para listado'!$CD$155:$CD$1048576,0),MATCH((CUADRO!N$5&amp;$E304),'Hoja de Trabajo para listado'!$CD$151:$DC$151,0)),0)</f>
        <v>0</v>
      </c>
      <c r="O304" s="255">
        <f ca="1">+IFERROR(INDEX('Hoja de Trabajo para listado'!$A$155:$Z$1048576,MATCH($A304,'Hoja de Trabajo para listado'!$A$155:$A$1048576,0),MATCH((CUADRO!O$5&amp;$E304),'Hoja de Trabajo para listado'!$A$151:$Z$151,0)),0)+IFERROR(INDEX('Hoja de Trabajo para listado'!$AB$155:$BA$1048576,MATCH($A304,'Hoja de Trabajo para listado'!$AB$155:$AB$1048576,0),MATCH((CUADRO!O$5&amp;$E304),'Hoja de Trabajo para listado'!$AB$151:$BA$151,0)),0)+IFERROR(INDEX('Hoja de Trabajo para listado'!$BC$155:$CB$1048576,MATCH($A304,'Hoja de Trabajo para listado'!$BC$155:$BC$1048576,0),MATCH((CUADRO!O$5&amp;$E304),'Hoja de Trabajo para listado'!$BC$151:$CB$151,0)),0)+IFERROR(INDEX('Hoja de Trabajo para listado'!$DE$153:$DG$274,MATCH($A304,'Hoja de Trabajo para listado'!$DE$153:$DE$1048576,0),MATCH((CUADRO!O$5&amp;$E304),'Hoja de Trabajo para listado'!$DE$151:$DG$151,0)),0)+IFERROR(INDEX('Hoja de Trabajo para listado'!$CD$155:$DC$1048576,MATCH($A304,'Hoja de Trabajo para listado'!$CD$155:$CD$1048576,0),MATCH((CUADRO!O$5&amp;$E304),'Hoja de Trabajo para listado'!$CD$151:$DC$151,0)),0)</f>
        <v>0</v>
      </c>
      <c r="P304" s="255">
        <f ca="1">+IFERROR(INDEX('Hoja de Trabajo para listado'!$A$155:$Z$1048576,MATCH($A304,'Hoja de Trabajo para listado'!$A$155:$A$1048576,0),MATCH((CUADRO!P$5&amp;$E304),'Hoja de Trabajo para listado'!$A$151:$Z$151,0)),0)+IFERROR(INDEX('Hoja de Trabajo para listado'!$AB$155:$BA$1048576,MATCH($A304,'Hoja de Trabajo para listado'!$AB$155:$AB$1048576,0),MATCH((CUADRO!P$5&amp;$E304),'Hoja de Trabajo para listado'!$AB$151:$BA$151,0)),0)+IFERROR(INDEX('Hoja de Trabajo para listado'!$BC$155:$CB$1048576,MATCH($A304,'Hoja de Trabajo para listado'!$BC$155:$BC$1048576,0),MATCH((CUADRO!P$5&amp;$E304),'Hoja de Trabajo para listado'!$BC$151:$CB$151,0)),0)+IFERROR(INDEX('Hoja de Trabajo para listado'!$DE$153:$DG$274,MATCH($A304,'Hoja de Trabajo para listado'!$DE$153:$DE$1048576,0),MATCH((CUADRO!P$5&amp;$E304),'Hoja de Trabajo para listado'!$DE$151:$DG$151,0)),0)+IFERROR(INDEX('Hoja de Trabajo para listado'!$CD$155:$DC$1048576,MATCH($A304,'Hoja de Trabajo para listado'!$CD$155:$CD$1048576,0),MATCH((CUADRO!P$5&amp;$E304),'Hoja de Trabajo para listado'!$CD$151:$DC$151,0)),0)</f>
        <v>0</v>
      </c>
      <c r="Q304" s="255">
        <f ca="1">+IFERROR(INDEX('Hoja de Trabajo para listado'!$A$155:$Z$1048576,MATCH($A304,'Hoja de Trabajo para listado'!$A$155:$A$1048576,0),MATCH((CUADRO!Q$5&amp;$E304),'Hoja de Trabajo para listado'!$A$151:$Z$151,0)),0)+IFERROR(INDEX('Hoja de Trabajo para listado'!$AB$155:$BA$1048576,MATCH($A304,'Hoja de Trabajo para listado'!$AB$155:$AB$1048576,0),MATCH((CUADRO!Q$5&amp;$E304),'Hoja de Trabajo para listado'!$AB$151:$BA$151,0)),0)+IFERROR(INDEX('Hoja de Trabajo para listado'!$BC$155:$CB$1048576,MATCH($A304,'Hoja de Trabajo para listado'!$BC$155:$BC$1048576,0),MATCH((CUADRO!Q$5&amp;$E304),'Hoja de Trabajo para listado'!$BC$151:$CB$151,0)),0)+IFERROR(INDEX('Hoja de Trabajo para listado'!$DE$153:$DG$274,MATCH($A304,'Hoja de Trabajo para listado'!$DE$153:$DE$1048576,0),MATCH((CUADRO!Q$5&amp;$E304),'Hoja de Trabajo para listado'!$DE$151:$DG$151,0)),0)+IFERROR(INDEX('Hoja de Trabajo para listado'!$CD$155:$DC$1048576,MATCH($A304,'Hoja de Trabajo para listado'!$CD$155:$CD$1048576,0),MATCH((CUADRO!Q$5&amp;$E304),'Hoja de Trabajo para listado'!$CD$151:$DC$151,0)),0)</f>
        <v>0</v>
      </c>
      <c r="R304" s="255">
        <f t="shared" ref="R304:R367" ca="1" si="10">+SUM(F304:Q304)</f>
        <v>0</v>
      </c>
      <c r="S304" s="255"/>
      <c r="T304" s="255">
        <f ca="1">+T305</f>
        <v>0</v>
      </c>
      <c r="U304" s="254">
        <f t="shared" ref="U304:U367" si="11">+IF(E304="Débitos",1,2)</f>
        <v>1</v>
      </c>
      <c r="V304" s="362" t="str">
        <f>+VLOOKUP(A304,bd_lista!$A$3:$E$590,5,FALSE)</f>
        <v>Instituciones Descentralizadas</v>
      </c>
      <c r="W304" s="361" t="str">
        <f>+V304</f>
        <v>Instituciones Descentralizadas</v>
      </c>
      <c r="X304" s="254">
        <f>+VLOOKUP(A304,[2]Sheet1!$A$13:$D$744,4,FALSE)</f>
        <v>35</v>
      </c>
      <c r="Y304" s="254" t="str">
        <f>+VLOOKUP(X304,bd_lista!$A$3:$C$590,3,FALSE)</f>
        <v>Ministerio de Economía y Finanzas Públicas</v>
      </c>
      <c r="Z304" s="316">
        <f>+X304</f>
        <v>35</v>
      </c>
      <c r="AA304" s="348" t="str">
        <f>+Y304</f>
        <v>Ministerio de Economía y Finanzas Públicas</v>
      </c>
    </row>
    <row r="305" spans="1:27" customFormat="1" ht="15" hidden="1" customHeight="1">
      <c r="A305" s="32">
        <v>200</v>
      </c>
      <c r="B305" s="307"/>
      <c r="C305" s="362" t="str">
        <f>+VLOOKUP(A305,bd_lista!$A$3:$C$590,3,FALSE)</f>
        <v>Registro Único para la Administración Tributaria Municipal</v>
      </c>
      <c r="D305" s="362"/>
      <c r="E305" s="362" t="s">
        <v>1314</v>
      </c>
      <c r="F305" s="257">
        <f ca="1">+IFERROR(INDEX('Hoja de Trabajo para listado'!$A$155:$Z$1048576,MATCH($A305,'Hoja de Trabajo para listado'!$A$155:$A$1048576,0),MATCH((CUADRO!F$5&amp;$E305),'Hoja de Trabajo para listado'!$A$151:$Z$151,0)),0)+IFERROR(INDEX('Hoja de Trabajo para listado'!$AB$155:$BA$1048576,MATCH($A305,'Hoja de Trabajo para listado'!$AB$155:$AB$1048576,0),MATCH((CUADRO!F$5&amp;$E305),'Hoja de Trabajo para listado'!$AB$151:$BA$151,0)),0)+IFERROR(INDEX('Hoja de Trabajo para listado'!$BC$155:$CB$1048576,MATCH($A305,'Hoja de Trabajo para listado'!$BC$155:$BC$1048576,0),MATCH((CUADRO!F$5&amp;$E305),'Hoja de Trabajo para listado'!$BC$151:$CB$151,0)),0)+IFERROR(INDEX('Hoja de Trabajo para listado'!$DE$153:$DG$274,MATCH($A305,'Hoja de Trabajo para listado'!$DE$153:$DE$1048576,0),MATCH((CUADRO!F$5&amp;$E305),'Hoja de Trabajo para listado'!$DE$151:$DG$151,0)),0)+IFERROR(INDEX('Hoja de Trabajo para listado'!$CD$155:$DC$1048576,MATCH($A305,'Hoja de Trabajo para listado'!$CD$155:$CD$1048576,0),MATCH((CUADRO!F$5&amp;$E305),'Hoja de Trabajo para listado'!$CD$151:$DC$151,0)),0)</f>
        <v>0</v>
      </c>
      <c r="G305" s="257">
        <f ca="1">+IFERROR(INDEX('Hoja de Trabajo para listado'!$A$155:$Z$1048576,MATCH($A305,'Hoja de Trabajo para listado'!$A$155:$A$1048576,0),MATCH((CUADRO!G$5&amp;$E305),'Hoja de Trabajo para listado'!$A$151:$Z$151,0)),0)+IFERROR(INDEX('Hoja de Trabajo para listado'!$AB$155:$BA$1048576,MATCH($A305,'Hoja de Trabajo para listado'!$AB$155:$AB$1048576,0),MATCH((CUADRO!G$5&amp;$E305),'Hoja de Trabajo para listado'!$AB$151:$BA$151,0)),0)+IFERROR(INDEX('Hoja de Trabajo para listado'!$BC$155:$CB$1048576,MATCH($A305,'Hoja de Trabajo para listado'!$BC$155:$BC$1048576,0),MATCH((CUADRO!G$5&amp;$E305),'Hoja de Trabajo para listado'!$BC$151:$CB$151,0)),0)+IFERROR(INDEX('Hoja de Trabajo para listado'!$DE$153:$DG$274,MATCH($A305,'Hoja de Trabajo para listado'!$DE$153:$DE$1048576,0),MATCH((CUADRO!G$5&amp;$E305),'Hoja de Trabajo para listado'!$DE$151:$DG$151,0)),0)+IFERROR(INDEX('Hoja de Trabajo para listado'!$CD$155:$DC$1048576,MATCH($A305,'Hoja de Trabajo para listado'!$CD$155:$CD$1048576,0),MATCH((CUADRO!G$5&amp;$E305),'Hoja de Trabajo para listado'!$CD$151:$DC$151,0)),0)</f>
        <v>0</v>
      </c>
      <c r="H305" s="257">
        <f ca="1">+IFERROR(INDEX('Hoja de Trabajo para listado'!$A$155:$Z$1048576,MATCH($A305,'Hoja de Trabajo para listado'!$A$155:$A$1048576,0),MATCH((CUADRO!H$5&amp;$E305),'Hoja de Trabajo para listado'!$A$151:$Z$151,0)),0)+IFERROR(INDEX('Hoja de Trabajo para listado'!$AB$155:$BA$1048576,MATCH($A305,'Hoja de Trabajo para listado'!$AB$155:$AB$1048576,0),MATCH((CUADRO!H$5&amp;$E305),'Hoja de Trabajo para listado'!$AB$151:$BA$151,0)),0)+IFERROR(INDEX('Hoja de Trabajo para listado'!$BC$155:$CB$1048576,MATCH($A305,'Hoja de Trabajo para listado'!$BC$155:$BC$1048576,0),MATCH((CUADRO!H$5&amp;$E305),'Hoja de Trabajo para listado'!$BC$151:$CB$151,0)),0)+IFERROR(INDEX('Hoja de Trabajo para listado'!$DE$153:$DG$274,MATCH($A305,'Hoja de Trabajo para listado'!$DE$153:$DE$1048576,0),MATCH((CUADRO!H$5&amp;$E305),'Hoja de Trabajo para listado'!$DE$151:$DG$151,0)),0)+IFERROR(INDEX('Hoja de Trabajo para listado'!$CD$155:$DC$1048576,MATCH($A305,'Hoja de Trabajo para listado'!$CD$155:$CD$1048576,0),MATCH((CUADRO!H$5&amp;$E305),'Hoja de Trabajo para listado'!$CD$151:$DC$151,0)),0)</f>
        <v>0</v>
      </c>
      <c r="I305" s="255">
        <f ca="1">+IFERROR(INDEX('Hoja de Trabajo para listado'!$A$155:$Z$1048576,MATCH($A305,'Hoja de Trabajo para listado'!$A$155:$A$1048576,0),MATCH((CUADRO!I$5&amp;$E305),'Hoja de Trabajo para listado'!$A$151:$Z$151,0)),0)+IFERROR(INDEX('Hoja de Trabajo para listado'!$AB$155:$BA$1048576,MATCH($A305,'Hoja de Trabajo para listado'!$AB$155:$AB$1048576,0),MATCH((CUADRO!I$5&amp;$E305),'Hoja de Trabajo para listado'!$AB$151:$BA$151,0)),0)+IFERROR(INDEX('Hoja de Trabajo para listado'!$BC$155:$CB$1048576,MATCH($A305,'Hoja de Trabajo para listado'!$BC$155:$BC$1048576,0),MATCH((CUADRO!I$5&amp;$E305),'Hoja de Trabajo para listado'!$BC$151:$CB$151,0)),0)+IFERROR(INDEX('Hoja de Trabajo para listado'!$DE$153:$DG$274,MATCH($A305,'Hoja de Trabajo para listado'!$DE$153:$DE$1048576,0),MATCH((CUADRO!I$5&amp;$E305),'Hoja de Trabajo para listado'!$DE$151:$DG$151,0)),0)+IFERROR(INDEX('Hoja de Trabajo para listado'!$CD$155:$DC$1048576,MATCH($A305,'Hoja de Trabajo para listado'!$CD$155:$CD$1048576,0),MATCH((CUADRO!I$5&amp;$E305),'Hoja de Trabajo para listado'!$CD$151:$DC$151,0)),0)</f>
        <v>0</v>
      </c>
      <c r="J305" s="255">
        <f ca="1">+IFERROR(INDEX('Hoja de Trabajo para listado'!$A$155:$Z$1048576,MATCH($A305,'Hoja de Trabajo para listado'!$A$155:$A$1048576,0),MATCH((CUADRO!J$5&amp;$E305),'Hoja de Trabajo para listado'!$A$151:$Z$151,0)),0)+IFERROR(INDEX('Hoja de Trabajo para listado'!$AB$155:$BA$1048576,MATCH($A305,'Hoja de Trabajo para listado'!$AB$155:$AB$1048576,0),MATCH((CUADRO!J$5&amp;$E305),'Hoja de Trabajo para listado'!$AB$151:$BA$151,0)),0)+IFERROR(INDEX('Hoja de Trabajo para listado'!$BC$155:$CB$1048576,MATCH($A305,'Hoja de Trabajo para listado'!$BC$155:$BC$1048576,0),MATCH((CUADRO!J$5&amp;$E305),'Hoja de Trabajo para listado'!$BC$151:$CB$151,0)),0)+IFERROR(INDEX('Hoja de Trabajo para listado'!$DE$153:$DG$274,MATCH($A305,'Hoja de Trabajo para listado'!$DE$153:$DE$1048576,0),MATCH((CUADRO!J$5&amp;$E305),'Hoja de Trabajo para listado'!$DE$151:$DG$151,0)),0)+IFERROR(INDEX('Hoja de Trabajo para listado'!$CD$155:$DC$1048576,MATCH($A305,'Hoja de Trabajo para listado'!$CD$155:$CD$1048576,0),MATCH((CUADRO!J$5&amp;$E305),'Hoja de Trabajo para listado'!$CD$151:$DC$151,0)),0)</f>
        <v>0</v>
      </c>
      <c r="K305" s="255">
        <f ca="1">+IFERROR(INDEX('Hoja de Trabajo para listado'!$A$155:$Z$1048576,MATCH($A305,'Hoja de Trabajo para listado'!$A$155:$A$1048576,0),MATCH((CUADRO!K$5&amp;$E305),'Hoja de Trabajo para listado'!$A$151:$Z$151,0)),0)+IFERROR(INDEX('Hoja de Trabajo para listado'!$AB$155:$BA$1048576,MATCH($A305,'Hoja de Trabajo para listado'!$AB$155:$AB$1048576,0),MATCH((CUADRO!K$5&amp;$E305),'Hoja de Trabajo para listado'!$AB$151:$BA$151,0)),0)+IFERROR(INDEX('Hoja de Trabajo para listado'!$BC$155:$CB$1048576,MATCH($A305,'Hoja de Trabajo para listado'!$BC$155:$BC$1048576,0),MATCH((CUADRO!K$5&amp;$E305),'Hoja de Trabajo para listado'!$BC$151:$CB$151,0)),0)+IFERROR(INDEX('Hoja de Trabajo para listado'!$DE$153:$DG$274,MATCH($A305,'Hoja de Trabajo para listado'!$DE$153:$DE$1048576,0),MATCH((CUADRO!K$5&amp;$E305),'Hoja de Trabajo para listado'!$DE$151:$DG$151,0)),0)+IFERROR(INDEX('Hoja de Trabajo para listado'!$CD$155:$DC$1048576,MATCH($A305,'Hoja de Trabajo para listado'!$CD$155:$CD$1048576,0),MATCH((CUADRO!K$5&amp;$E305),'Hoja de Trabajo para listado'!$CD$151:$DC$151,0)),0)</f>
        <v>0</v>
      </c>
      <c r="L305" s="255">
        <f ca="1">+IFERROR(INDEX('Hoja de Trabajo para listado'!$A$155:$Z$1048576,MATCH($A305,'Hoja de Trabajo para listado'!$A$155:$A$1048576,0),MATCH((CUADRO!L$5&amp;$E305),'Hoja de Trabajo para listado'!$A$151:$Z$151,0)),0)+IFERROR(INDEX('Hoja de Trabajo para listado'!$AB$155:$BA$1048576,MATCH($A305,'Hoja de Trabajo para listado'!$AB$155:$AB$1048576,0),MATCH((CUADRO!L$5&amp;$E305),'Hoja de Trabajo para listado'!$AB$151:$BA$151,0)),0)+IFERROR(INDEX('Hoja de Trabajo para listado'!$BC$155:$CB$1048576,MATCH($A305,'Hoja de Trabajo para listado'!$BC$155:$BC$1048576,0),MATCH((CUADRO!L$5&amp;$E305),'Hoja de Trabajo para listado'!$BC$151:$CB$151,0)),0)+IFERROR(INDEX('Hoja de Trabajo para listado'!$DE$153:$DG$274,MATCH($A305,'Hoja de Trabajo para listado'!$DE$153:$DE$1048576,0),MATCH((CUADRO!L$5&amp;$E305),'Hoja de Trabajo para listado'!$DE$151:$DG$151,0)),0)+IFERROR(INDEX('Hoja de Trabajo para listado'!$CD$155:$DC$1048576,MATCH($A305,'Hoja de Trabajo para listado'!$CD$155:$CD$1048576,0),MATCH((CUADRO!L$5&amp;$E305),'Hoja de Trabajo para listado'!$CD$151:$DC$151,0)),0)</f>
        <v>0</v>
      </c>
      <c r="M305" s="255">
        <f ca="1">+IFERROR(INDEX('Hoja de Trabajo para listado'!$A$155:$Z$1048576,MATCH($A305,'Hoja de Trabajo para listado'!$A$155:$A$1048576,0),MATCH((CUADRO!M$5&amp;$E305),'Hoja de Trabajo para listado'!$A$151:$Z$151,0)),0)+IFERROR(INDEX('Hoja de Trabajo para listado'!$AB$155:$BA$1048576,MATCH($A305,'Hoja de Trabajo para listado'!$AB$155:$AB$1048576,0),MATCH((CUADRO!M$5&amp;$E305),'Hoja de Trabajo para listado'!$AB$151:$BA$151,0)),0)+IFERROR(INDEX('Hoja de Trabajo para listado'!$BC$155:$CB$1048576,MATCH($A305,'Hoja de Trabajo para listado'!$BC$155:$BC$1048576,0),MATCH((CUADRO!M$5&amp;$E305),'Hoja de Trabajo para listado'!$BC$151:$CB$151,0)),0)+IFERROR(INDEX('Hoja de Trabajo para listado'!$DE$153:$DG$274,MATCH($A305,'Hoja de Trabajo para listado'!$DE$153:$DE$1048576,0),MATCH((CUADRO!M$5&amp;$E305),'Hoja de Trabajo para listado'!$DE$151:$DG$151,0)),0)+IFERROR(INDEX('Hoja de Trabajo para listado'!$CD$155:$DC$1048576,MATCH($A305,'Hoja de Trabajo para listado'!$CD$155:$CD$1048576,0),MATCH((CUADRO!M$5&amp;$E305),'Hoja de Trabajo para listado'!$CD$151:$DC$151,0)),0)</f>
        <v>0</v>
      </c>
      <c r="N305" s="255">
        <f ca="1">+IFERROR(INDEX('Hoja de Trabajo para listado'!$A$155:$Z$1048576,MATCH($A305,'Hoja de Trabajo para listado'!$A$155:$A$1048576,0),MATCH((CUADRO!N$5&amp;$E305),'Hoja de Trabajo para listado'!$A$151:$Z$151,0)),0)+IFERROR(INDEX('Hoja de Trabajo para listado'!$AB$155:$BA$1048576,MATCH($A305,'Hoja de Trabajo para listado'!$AB$155:$AB$1048576,0),MATCH((CUADRO!N$5&amp;$E305),'Hoja de Trabajo para listado'!$AB$151:$BA$151,0)),0)+IFERROR(INDEX('Hoja de Trabajo para listado'!$BC$155:$CB$1048576,MATCH($A305,'Hoja de Trabajo para listado'!$BC$155:$BC$1048576,0),MATCH((CUADRO!N$5&amp;$E305),'Hoja de Trabajo para listado'!$BC$151:$CB$151,0)),0)+IFERROR(INDEX('Hoja de Trabajo para listado'!$DE$153:$DG$274,MATCH($A305,'Hoja de Trabajo para listado'!$DE$153:$DE$1048576,0),MATCH((CUADRO!N$5&amp;$E305),'Hoja de Trabajo para listado'!$DE$151:$DG$151,0)),0)+IFERROR(INDEX('Hoja de Trabajo para listado'!$CD$155:$DC$1048576,MATCH($A305,'Hoja de Trabajo para listado'!$CD$155:$CD$1048576,0),MATCH((CUADRO!N$5&amp;$E305),'Hoja de Trabajo para listado'!$CD$151:$DC$151,0)),0)</f>
        <v>0</v>
      </c>
      <c r="O305" s="255">
        <f ca="1">+IFERROR(INDEX('Hoja de Trabajo para listado'!$A$155:$Z$1048576,MATCH($A305,'Hoja de Trabajo para listado'!$A$155:$A$1048576,0),MATCH((CUADRO!O$5&amp;$E305),'Hoja de Trabajo para listado'!$A$151:$Z$151,0)),0)+IFERROR(INDEX('Hoja de Trabajo para listado'!$AB$155:$BA$1048576,MATCH($A305,'Hoja de Trabajo para listado'!$AB$155:$AB$1048576,0),MATCH((CUADRO!O$5&amp;$E305),'Hoja de Trabajo para listado'!$AB$151:$BA$151,0)),0)+IFERROR(INDEX('Hoja de Trabajo para listado'!$BC$155:$CB$1048576,MATCH($A305,'Hoja de Trabajo para listado'!$BC$155:$BC$1048576,0),MATCH((CUADRO!O$5&amp;$E305),'Hoja de Trabajo para listado'!$BC$151:$CB$151,0)),0)+IFERROR(INDEX('Hoja de Trabajo para listado'!$DE$153:$DG$274,MATCH($A305,'Hoja de Trabajo para listado'!$DE$153:$DE$1048576,0),MATCH((CUADRO!O$5&amp;$E305),'Hoja de Trabajo para listado'!$DE$151:$DG$151,0)),0)+IFERROR(INDEX('Hoja de Trabajo para listado'!$CD$155:$DC$1048576,MATCH($A305,'Hoja de Trabajo para listado'!$CD$155:$CD$1048576,0),MATCH((CUADRO!O$5&amp;$E305),'Hoja de Trabajo para listado'!$CD$151:$DC$151,0)),0)</f>
        <v>0</v>
      </c>
      <c r="P305" s="255">
        <f ca="1">+IFERROR(INDEX('Hoja de Trabajo para listado'!$A$155:$Z$1048576,MATCH($A305,'Hoja de Trabajo para listado'!$A$155:$A$1048576,0),MATCH((CUADRO!P$5&amp;$E305),'Hoja de Trabajo para listado'!$A$151:$Z$151,0)),0)+IFERROR(INDEX('Hoja de Trabajo para listado'!$AB$155:$BA$1048576,MATCH($A305,'Hoja de Trabajo para listado'!$AB$155:$AB$1048576,0),MATCH((CUADRO!P$5&amp;$E305),'Hoja de Trabajo para listado'!$AB$151:$BA$151,0)),0)+IFERROR(INDEX('Hoja de Trabajo para listado'!$BC$155:$CB$1048576,MATCH($A305,'Hoja de Trabajo para listado'!$BC$155:$BC$1048576,0),MATCH((CUADRO!P$5&amp;$E305),'Hoja de Trabajo para listado'!$BC$151:$CB$151,0)),0)+IFERROR(INDEX('Hoja de Trabajo para listado'!$DE$153:$DG$274,MATCH($A305,'Hoja de Trabajo para listado'!$DE$153:$DE$1048576,0),MATCH((CUADRO!P$5&amp;$E305),'Hoja de Trabajo para listado'!$DE$151:$DG$151,0)),0)+IFERROR(INDEX('Hoja de Trabajo para listado'!$CD$155:$DC$1048576,MATCH($A305,'Hoja de Trabajo para listado'!$CD$155:$CD$1048576,0),MATCH((CUADRO!P$5&amp;$E305),'Hoja de Trabajo para listado'!$CD$151:$DC$151,0)),0)</f>
        <v>0</v>
      </c>
      <c r="Q305" s="255">
        <f ca="1">+IFERROR(INDEX('Hoja de Trabajo para listado'!$A$155:$Z$1048576,MATCH($A305,'Hoja de Trabajo para listado'!$A$155:$A$1048576,0),MATCH((CUADRO!Q$5&amp;$E305),'Hoja de Trabajo para listado'!$A$151:$Z$151,0)),0)+IFERROR(INDEX('Hoja de Trabajo para listado'!$AB$155:$BA$1048576,MATCH($A305,'Hoja de Trabajo para listado'!$AB$155:$AB$1048576,0),MATCH((CUADRO!Q$5&amp;$E305),'Hoja de Trabajo para listado'!$AB$151:$BA$151,0)),0)+IFERROR(INDEX('Hoja de Trabajo para listado'!$BC$155:$CB$1048576,MATCH($A305,'Hoja de Trabajo para listado'!$BC$155:$BC$1048576,0),MATCH((CUADRO!Q$5&amp;$E305),'Hoja de Trabajo para listado'!$BC$151:$CB$151,0)),0)+IFERROR(INDEX('Hoja de Trabajo para listado'!$DE$153:$DG$274,MATCH($A305,'Hoja de Trabajo para listado'!$DE$153:$DE$1048576,0),MATCH((CUADRO!Q$5&amp;$E305),'Hoja de Trabajo para listado'!$DE$151:$DG$151,0)),0)+IFERROR(INDEX('Hoja de Trabajo para listado'!$CD$155:$DC$1048576,MATCH($A305,'Hoja de Trabajo para listado'!$CD$155:$CD$1048576,0),MATCH((CUADRO!Q$5&amp;$E305),'Hoja de Trabajo para listado'!$CD$151:$DC$151,0)),0)</f>
        <v>0</v>
      </c>
      <c r="R305" s="257">
        <f t="shared" ca="1" si="10"/>
        <v>0</v>
      </c>
      <c r="S305" s="257">
        <f ca="1">+R304+R305</f>
        <v>0</v>
      </c>
      <c r="T305" s="255">
        <f ca="1">+S305</f>
        <v>0</v>
      </c>
      <c r="U305" s="254">
        <f t="shared" si="11"/>
        <v>2</v>
      </c>
      <c r="V305" s="362" t="str">
        <f>+VLOOKUP(A305,bd_lista!$A$3:$E$590,5,FALSE)</f>
        <v>Instituciones Descentralizadas</v>
      </c>
      <c r="W305" s="362"/>
      <c r="X305" s="254">
        <f>+VLOOKUP(A305,[2]Sheet1!$A$13:$D$744,4,FALSE)</f>
        <v>35</v>
      </c>
      <c r="Y305" s="254" t="str">
        <f>+VLOOKUP(X305,bd_lista!$A$3:$C$590,3,FALSE)</f>
        <v>Ministerio de Economía y Finanzas Públicas</v>
      </c>
      <c r="Z305" s="314"/>
      <c r="AA305" s="350"/>
    </row>
    <row r="306" spans="1:27" customFormat="1" ht="15" hidden="1" customHeight="1">
      <c r="A306" s="32">
        <v>112</v>
      </c>
      <c r="B306" s="306">
        <f>+A306</f>
        <v>112</v>
      </c>
      <c r="C306" s="259" t="str">
        <f>+VLOOKUP(A306,bd_lista!$A$3:$C$590,3,FALSE)</f>
        <v>Comité Nacional de la Persona con Discapacidad</v>
      </c>
      <c r="D306" s="361" t="str">
        <f>+C306</f>
        <v>Comité Nacional de la Persona con Discapacidad</v>
      </c>
      <c r="E306" s="259" t="s">
        <v>1313</v>
      </c>
      <c r="F306" s="255">
        <f ca="1">+IFERROR(INDEX('Hoja de Trabajo para listado'!$A$155:$Z$1048576,MATCH($A306,'Hoja de Trabajo para listado'!$A$155:$A$1048576,0),MATCH((CUADRO!F$5&amp;$E306),'Hoja de Trabajo para listado'!$A$151:$Z$151,0)),0)+IFERROR(INDEX('Hoja de Trabajo para listado'!$AB$155:$BA$1048576,MATCH($A306,'Hoja de Trabajo para listado'!$AB$155:$AB$1048576,0),MATCH((CUADRO!F$5&amp;$E306),'Hoja de Trabajo para listado'!$AB$151:$BA$151,0)),0)+IFERROR(INDEX('Hoja de Trabajo para listado'!$BC$155:$CB$1048576,MATCH($A306,'Hoja de Trabajo para listado'!$BC$155:$BC$1048576,0),MATCH((CUADRO!F$5&amp;$E306),'Hoja de Trabajo para listado'!$BC$151:$CB$151,0)),0)+IFERROR(INDEX('Hoja de Trabajo para listado'!$DE$153:$DG$274,MATCH($A306,'Hoja de Trabajo para listado'!$DE$153:$DE$1048576,0),MATCH((CUADRO!F$5&amp;$E306),'Hoja de Trabajo para listado'!$DE$151:$DG$151,0)),0)+IFERROR(INDEX('Hoja de Trabajo para listado'!$CD$155:$DC$1048576,MATCH($A306,'Hoja de Trabajo para listado'!$CD$155:$CD$1048576,0),MATCH((CUADRO!F$5&amp;$E306),'Hoja de Trabajo para listado'!$CD$151:$DC$151,0)),0)</f>
        <v>0</v>
      </c>
      <c r="G306" s="255">
        <f ca="1">+IFERROR(INDEX('Hoja de Trabajo para listado'!$A$155:$Z$1048576,MATCH($A306,'Hoja de Trabajo para listado'!$A$155:$A$1048576,0),MATCH((CUADRO!G$5&amp;$E306),'Hoja de Trabajo para listado'!$A$151:$Z$151,0)),0)+IFERROR(INDEX('Hoja de Trabajo para listado'!$AB$155:$BA$1048576,MATCH($A306,'Hoja de Trabajo para listado'!$AB$155:$AB$1048576,0),MATCH((CUADRO!G$5&amp;$E306),'Hoja de Trabajo para listado'!$AB$151:$BA$151,0)),0)+IFERROR(INDEX('Hoja de Trabajo para listado'!$BC$155:$CB$1048576,MATCH($A306,'Hoja de Trabajo para listado'!$BC$155:$BC$1048576,0),MATCH((CUADRO!G$5&amp;$E306),'Hoja de Trabajo para listado'!$BC$151:$CB$151,0)),0)+IFERROR(INDEX('Hoja de Trabajo para listado'!$DE$153:$DG$274,MATCH($A306,'Hoja de Trabajo para listado'!$DE$153:$DE$1048576,0),MATCH((CUADRO!G$5&amp;$E306),'Hoja de Trabajo para listado'!$DE$151:$DG$151,0)),0)+IFERROR(INDEX('Hoja de Trabajo para listado'!$CD$155:$DC$1048576,MATCH($A306,'Hoja de Trabajo para listado'!$CD$155:$CD$1048576,0),MATCH((CUADRO!G$5&amp;$E306),'Hoja de Trabajo para listado'!$CD$151:$DC$151,0)),0)</f>
        <v>0</v>
      </c>
      <c r="H306" s="255">
        <f ca="1">+IFERROR(INDEX('Hoja de Trabajo para listado'!$A$155:$Z$1048576,MATCH($A306,'Hoja de Trabajo para listado'!$A$155:$A$1048576,0),MATCH((CUADRO!H$5&amp;$E306),'Hoja de Trabajo para listado'!$A$151:$Z$151,0)),0)+IFERROR(INDEX('Hoja de Trabajo para listado'!$AB$155:$BA$1048576,MATCH($A306,'Hoja de Trabajo para listado'!$AB$155:$AB$1048576,0),MATCH((CUADRO!H$5&amp;$E306),'Hoja de Trabajo para listado'!$AB$151:$BA$151,0)),0)+IFERROR(INDEX('Hoja de Trabajo para listado'!$BC$155:$CB$1048576,MATCH($A306,'Hoja de Trabajo para listado'!$BC$155:$BC$1048576,0),MATCH((CUADRO!H$5&amp;$E306),'Hoja de Trabajo para listado'!$BC$151:$CB$151,0)),0)+IFERROR(INDEX('Hoja de Trabajo para listado'!$DE$153:$DG$274,MATCH($A306,'Hoja de Trabajo para listado'!$DE$153:$DE$1048576,0),MATCH((CUADRO!H$5&amp;$E306),'Hoja de Trabajo para listado'!$DE$151:$DG$151,0)),0)+IFERROR(INDEX('Hoja de Trabajo para listado'!$CD$155:$DC$1048576,MATCH($A306,'Hoja de Trabajo para listado'!$CD$155:$CD$1048576,0),MATCH((CUADRO!H$5&amp;$E306),'Hoja de Trabajo para listado'!$CD$151:$DC$151,0)),0)</f>
        <v>0</v>
      </c>
      <c r="I306" s="255">
        <f ca="1">+IFERROR(INDEX('Hoja de Trabajo para listado'!$A$155:$Z$1048576,MATCH($A306,'Hoja de Trabajo para listado'!$A$155:$A$1048576,0),MATCH((CUADRO!I$5&amp;$E306),'Hoja de Trabajo para listado'!$A$151:$Z$151,0)),0)+IFERROR(INDEX('Hoja de Trabajo para listado'!$AB$155:$BA$1048576,MATCH($A306,'Hoja de Trabajo para listado'!$AB$155:$AB$1048576,0),MATCH((CUADRO!I$5&amp;$E306),'Hoja de Trabajo para listado'!$AB$151:$BA$151,0)),0)+IFERROR(INDEX('Hoja de Trabajo para listado'!$BC$155:$CB$1048576,MATCH($A306,'Hoja de Trabajo para listado'!$BC$155:$BC$1048576,0),MATCH((CUADRO!I$5&amp;$E306),'Hoja de Trabajo para listado'!$BC$151:$CB$151,0)),0)+IFERROR(INDEX('Hoja de Trabajo para listado'!$DE$153:$DG$274,MATCH($A306,'Hoja de Trabajo para listado'!$DE$153:$DE$1048576,0),MATCH((CUADRO!I$5&amp;$E306),'Hoja de Trabajo para listado'!$DE$151:$DG$151,0)),0)+IFERROR(INDEX('Hoja de Trabajo para listado'!$CD$155:$DC$1048576,MATCH($A306,'Hoja de Trabajo para listado'!$CD$155:$CD$1048576,0),MATCH((CUADRO!I$5&amp;$E306),'Hoja de Trabajo para listado'!$CD$151:$DC$151,0)),0)</f>
        <v>0</v>
      </c>
      <c r="J306" s="255">
        <f ca="1">+IFERROR(INDEX('Hoja de Trabajo para listado'!$A$155:$Z$1048576,MATCH($A306,'Hoja de Trabajo para listado'!$A$155:$A$1048576,0),MATCH((CUADRO!J$5&amp;$E306),'Hoja de Trabajo para listado'!$A$151:$Z$151,0)),0)+IFERROR(INDEX('Hoja de Trabajo para listado'!$AB$155:$BA$1048576,MATCH($A306,'Hoja de Trabajo para listado'!$AB$155:$AB$1048576,0),MATCH((CUADRO!J$5&amp;$E306),'Hoja de Trabajo para listado'!$AB$151:$BA$151,0)),0)+IFERROR(INDEX('Hoja de Trabajo para listado'!$BC$155:$CB$1048576,MATCH($A306,'Hoja de Trabajo para listado'!$BC$155:$BC$1048576,0),MATCH((CUADRO!J$5&amp;$E306),'Hoja de Trabajo para listado'!$BC$151:$CB$151,0)),0)+IFERROR(INDEX('Hoja de Trabajo para listado'!$DE$153:$DG$274,MATCH($A306,'Hoja de Trabajo para listado'!$DE$153:$DE$1048576,0),MATCH((CUADRO!J$5&amp;$E306),'Hoja de Trabajo para listado'!$DE$151:$DG$151,0)),0)+IFERROR(INDEX('Hoja de Trabajo para listado'!$CD$155:$DC$1048576,MATCH($A306,'Hoja de Trabajo para listado'!$CD$155:$CD$1048576,0),MATCH((CUADRO!J$5&amp;$E306),'Hoja de Trabajo para listado'!$CD$151:$DC$151,0)),0)</f>
        <v>0</v>
      </c>
      <c r="K306" s="255">
        <f ca="1">+IFERROR(INDEX('Hoja de Trabajo para listado'!$A$155:$Z$1048576,MATCH($A306,'Hoja de Trabajo para listado'!$A$155:$A$1048576,0),MATCH((CUADRO!K$5&amp;$E306),'Hoja de Trabajo para listado'!$A$151:$Z$151,0)),0)+IFERROR(INDEX('Hoja de Trabajo para listado'!$AB$155:$BA$1048576,MATCH($A306,'Hoja de Trabajo para listado'!$AB$155:$AB$1048576,0),MATCH((CUADRO!K$5&amp;$E306),'Hoja de Trabajo para listado'!$AB$151:$BA$151,0)),0)+IFERROR(INDEX('Hoja de Trabajo para listado'!$BC$155:$CB$1048576,MATCH($A306,'Hoja de Trabajo para listado'!$BC$155:$BC$1048576,0),MATCH((CUADRO!K$5&amp;$E306),'Hoja de Trabajo para listado'!$BC$151:$CB$151,0)),0)+IFERROR(INDEX('Hoja de Trabajo para listado'!$DE$153:$DG$274,MATCH($A306,'Hoja de Trabajo para listado'!$DE$153:$DE$1048576,0),MATCH((CUADRO!K$5&amp;$E306),'Hoja de Trabajo para listado'!$DE$151:$DG$151,0)),0)+IFERROR(INDEX('Hoja de Trabajo para listado'!$CD$155:$DC$1048576,MATCH($A306,'Hoja de Trabajo para listado'!$CD$155:$CD$1048576,0),MATCH((CUADRO!K$5&amp;$E306),'Hoja de Trabajo para listado'!$CD$151:$DC$151,0)),0)</f>
        <v>0</v>
      </c>
      <c r="L306" s="255">
        <f ca="1">+IFERROR(INDEX('Hoja de Trabajo para listado'!$A$155:$Z$1048576,MATCH($A306,'Hoja de Trabajo para listado'!$A$155:$A$1048576,0),MATCH((CUADRO!L$5&amp;$E306),'Hoja de Trabajo para listado'!$A$151:$Z$151,0)),0)+IFERROR(INDEX('Hoja de Trabajo para listado'!$AB$155:$BA$1048576,MATCH($A306,'Hoja de Trabajo para listado'!$AB$155:$AB$1048576,0),MATCH((CUADRO!L$5&amp;$E306),'Hoja de Trabajo para listado'!$AB$151:$BA$151,0)),0)+IFERROR(INDEX('Hoja de Trabajo para listado'!$BC$155:$CB$1048576,MATCH($A306,'Hoja de Trabajo para listado'!$BC$155:$BC$1048576,0),MATCH((CUADRO!L$5&amp;$E306),'Hoja de Trabajo para listado'!$BC$151:$CB$151,0)),0)+IFERROR(INDEX('Hoja de Trabajo para listado'!$DE$153:$DG$274,MATCH($A306,'Hoja de Trabajo para listado'!$DE$153:$DE$1048576,0),MATCH((CUADRO!L$5&amp;$E306),'Hoja de Trabajo para listado'!$DE$151:$DG$151,0)),0)+IFERROR(INDEX('Hoja de Trabajo para listado'!$CD$155:$DC$1048576,MATCH($A306,'Hoja de Trabajo para listado'!$CD$155:$CD$1048576,0),MATCH((CUADRO!L$5&amp;$E306),'Hoja de Trabajo para listado'!$CD$151:$DC$151,0)),0)</f>
        <v>0</v>
      </c>
      <c r="M306" s="255">
        <f ca="1">+IFERROR(INDEX('Hoja de Trabajo para listado'!$A$155:$Z$1048576,MATCH($A306,'Hoja de Trabajo para listado'!$A$155:$A$1048576,0),MATCH((CUADRO!M$5&amp;$E306),'Hoja de Trabajo para listado'!$A$151:$Z$151,0)),0)+IFERROR(INDEX('Hoja de Trabajo para listado'!$AB$155:$BA$1048576,MATCH($A306,'Hoja de Trabajo para listado'!$AB$155:$AB$1048576,0),MATCH((CUADRO!M$5&amp;$E306),'Hoja de Trabajo para listado'!$AB$151:$BA$151,0)),0)+IFERROR(INDEX('Hoja de Trabajo para listado'!$BC$155:$CB$1048576,MATCH($A306,'Hoja de Trabajo para listado'!$BC$155:$BC$1048576,0),MATCH((CUADRO!M$5&amp;$E306),'Hoja de Trabajo para listado'!$BC$151:$CB$151,0)),0)+IFERROR(INDEX('Hoja de Trabajo para listado'!$DE$153:$DG$274,MATCH($A306,'Hoja de Trabajo para listado'!$DE$153:$DE$1048576,0),MATCH((CUADRO!M$5&amp;$E306),'Hoja de Trabajo para listado'!$DE$151:$DG$151,0)),0)+IFERROR(INDEX('Hoja de Trabajo para listado'!$CD$155:$DC$1048576,MATCH($A306,'Hoja de Trabajo para listado'!$CD$155:$CD$1048576,0),MATCH((CUADRO!M$5&amp;$E306),'Hoja de Trabajo para listado'!$CD$151:$DC$151,0)),0)</f>
        <v>0</v>
      </c>
      <c r="N306" s="255">
        <f ca="1">+IFERROR(INDEX('Hoja de Trabajo para listado'!$A$155:$Z$1048576,MATCH($A306,'Hoja de Trabajo para listado'!$A$155:$A$1048576,0),MATCH((CUADRO!N$5&amp;$E306),'Hoja de Trabajo para listado'!$A$151:$Z$151,0)),0)+IFERROR(INDEX('Hoja de Trabajo para listado'!$AB$155:$BA$1048576,MATCH($A306,'Hoja de Trabajo para listado'!$AB$155:$AB$1048576,0),MATCH((CUADRO!N$5&amp;$E306),'Hoja de Trabajo para listado'!$AB$151:$BA$151,0)),0)+IFERROR(INDEX('Hoja de Trabajo para listado'!$BC$155:$CB$1048576,MATCH($A306,'Hoja de Trabajo para listado'!$BC$155:$BC$1048576,0),MATCH((CUADRO!N$5&amp;$E306),'Hoja de Trabajo para listado'!$BC$151:$CB$151,0)),0)+IFERROR(INDEX('Hoja de Trabajo para listado'!$DE$153:$DG$274,MATCH($A306,'Hoja de Trabajo para listado'!$DE$153:$DE$1048576,0),MATCH((CUADRO!N$5&amp;$E306),'Hoja de Trabajo para listado'!$DE$151:$DG$151,0)),0)+IFERROR(INDEX('Hoja de Trabajo para listado'!$CD$155:$DC$1048576,MATCH($A306,'Hoja de Trabajo para listado'!$CD$155:$CD$1048576,0),MATCH((CUADRO!N$5&amp;$E306),'Hoja de Trabajo para listado'!$CD$151:$DC$151,0)),0)</f>
        <v>0</v>
      </c>
      <c r="O306" s="255">
        <f ca="1">+IFERROR(INDEX('Hoja de Trabajo para listado'!$A$155:$Z$1048576,MATCH($A306,'Hoja de Trabajo para listado'!$A$155:$A$1048576,0),MATCH((CUADRO!O$5&amp;$E306),'Hoja de Trabajo para listado'!$A$151:$Z$151,0)),0)+IFERROR(INDEX('Hoja de Trabajo para listado'!$AB$155:$BA$1048576,MATCH($A306,'Hoja de Trabajo para listado'!$AB$155:$AB$1048576,0),MATCH((CUADRO!O$5&amp;$E306),'Hoja de Trabajo para listado'!$AB$151:$BA$151,0)),0)+IFERROR(INDEX('Hoja de Trabajo para listado'!$BC$155:$CB$1048576,MATCH($A306,'Hoja de Trabajo para listado'!$BC$155:$BC$1048576,0),MATCH((CUADRO!O$5&amp;$E306),'Hoja de Trabajo para listado'!$BC$151:$CB$151,0)),0)+IFERROR(INDEX('Hoja de Trabajo para listado'!$DE$153:$DG$274,MATCH($A306,'Hoja de Trabajo para listado'!$DE$153:$DE$1048576,0),MATCH((CUADRO!O$5&amp;$E306),'Hoja de Trabajo para listado'!$DE$151:$DG$151,0)),0)+IFERROR(INDEX('Hoja de Trabajo para listado'!$CD$155:$DC$1048576,MATCH($A306,'Hoja de Trabajo para listado'!$CD$155:$CD$1048576,0),MATCH((CUADRO!O$5&amp;$E306),'Hoja de Trabajo para listado'!$CD$151:$DC$151,0)),0)</f>
        <v>0</v>
      </c>
      <c r="P306" s="255">
        <f ca="1">+IFERROR(INDEX('Hoja de Trabajo para listado'!$A$155:$Z$1048576,MATCH($A306,'Hoja de Trabajo para listado'!$A$155:$A$1048576,0),MATCH((CUADRO!P$5&amp;$E306),'Hoja de Trabajo para listado'!$A$151:$Z$151,0)),0)+IFERROR(INDEX('Hoja de Trabajo para listado'!$AB$155:$BA$1048576,MATCH($A306,'Hoja de Trabajo para listado'!$AB$155:$AB$1048576,0),MATCH((CUADRO!P$5&amp;$E306),'Hoja de Trabajo para listado'!$AB$151:$BA$151,0)),0)+IFERROR(INDEX('Hoja de Trabajo para listado'!$BC$155:$CB$1048576,MATCH($A306,'Hoja de Trabajo para listado'!$BC$155:$BC$1048576,0),MATCH((CUADRO!P$5&amp;$E306),'Hoja de Trabajo para listado'!$BC$151:$CB$151,0)),0)+IFERROR(INDEX('Hoja de Trabajo para listado'!$DE$153:$DG$274,MATCH($A306,'Hoja de Trabajo para listado'!$DE$153:$DE$1048576,0),MATCH((CUADRO!P$5&amp;$E306),'Hoja de Trabajo para listado'!$DE$151:$DG$151,0)),0)+IFERROR(INDEX('Hoja de Trabajo para listado'!$CD$155:$DC$1048576,MATCH($A306,'Hoja de Trabajo para listado'!$CD$155:$CD$1048576,0),MATCH((CUADRO!P$5&amp;$E306),'Hoja de Trabajo para listado'!$CD$151:$DC$151,0)),0)</f>
        <v>0</v>
      </c>
      <c r="Q306" s="255">
        <f ca="1">+IFERROR(INDEX('Hoja de Trabajo para listado'!$A$155:$Z$1048576,MATCH($A306,'Hoja de Trabajo para listado'!$A$155:$A$1048576,0),MATCH((CUADRO!Q$5&amp;$E306),'Hoja de Trabajo para listado'!$A$151:$Z$151,0)),0)+IFERROR(INDEX('Hoja de Trabajo para listado'!$AB$155:$BA$1048576,MATCH($A306,'Hoja de Trabajo para listado'!$AB$155:$AB$1048576,0),MATCH((CUADRO!Q$5&amp;$E306),'Hoja de Trabajo para listado'!$AB$151:$BA$151,0)),0)+IFERROR(INDEX('Hoja de Trabajo para listado'!$BC$155:$CB$1048576,MATCH($A306,'Hoja de Trabajo para listado'!$BC$155:$BC$1048576,0),MATCH((CUADRO!Q$5&amp;$E306),'Hoja de Trabajo para listado'!$BC$151:$CB$151,0)),0)+IFERROR(INDEX('Hoja de Trabajo para listado'!$DE$153:$DG$274,MATCH($A306,'Hoja de Trabajo para listado'!$DE$153:$DE$1048576,0),MATCH((CUADRO!Q$5&amp;$E306),'Hoja de Trabajo para listado'!$DE$151:$DG$151,0)),0)+IFERROR(INDEX('Hoja de Trabajo para listado'!$CD$155:$DC$1048576,MATCH($A306,'Hoja de Trabajo para listado'!$CD$155:$CD$1048576,0),MATCH((CUADRO!Q$5&amp;$E306),'Hoja de Trabajo para listado'!$CD$151:$DC$151,0)),0)</f>
        <v>0</v>
      </c>
      <c r="R306" s="255">
        <f t="shared" ca="1" si="10"/>
        <v>0</v>
      </c>
      <c r="S306" s="255"/>
      <c r="T306" s="255">
        <f ca="1">+T307</f>
        <v>0</v>
      </c>
      <c r="U306" s="254">
        <f t="shared" si="11"/>
        <v>1</v>
      </c>
      <c r="V306" s="362" t="str">
        <f>+VLOOKUP(A306,bd_lista!$A$3:$E$590,5,FALSE)</f>
        <v>Instituciones Descentralizadas</v>
      </c>
      <c r="W306" s="361" t="str">
        <f>+V306</f>
        <v>Instituciones Descentralizadas</v>
      </c>
      <c r="X306" s="254">
        <f>+VLOOKUP(A306,[2]Sheet1!$A$13:$D$744,4,FALSE)</f>
        <v>30</v>
      </c>
      <c r="Y306" s="254" t="str">
        <f>+VLOOKUP(X306,bd_lista!$A$3:$C$590,3,FALSE)</f>
        <v>Ministerio de Justicia y Transparencia Institucional</v>
      </c>
      <c r="Z306" s="316">
        <f>+X306</f>
        <v>30</v>
      </c>
      <c r="AA306" s="317" t="str">
        <f>+Y306</f>
        <v>Ministerio de Justicia y Transparencia Institucional</v>
      </c>
    </row>
    <row r="307" spans="1:27" customFormat="1" ht="15" hidden="1" customHeight="1">
      <c r="A307" s="32">
        <v>112</v>
      </c>
      <c r="B307" s="307"/>
      <c r="C307" s="362" t="str">
        <f>+VLOOKUP(A307,bd_lista!$A$3:$C$590,3,FALSE)</f>
        <v>Comité Nacional de la Persona con Discapacidad</v>
      </c>
      <c r="D307" s="362"/>
      <c r="E307" s="259" t="s">
        <v>1314</v>
      </c>
      <c r="F307" s="255">
        <f ca="1">+IFERROR(INDEX('Hoja de Trabajo para listado'!$A$155:$Z$1048576,MATCH($A307,'Hoja de Trabajo para listado'!$A$155:$A$1048576,0),MATCH((CUADRO!F$5&amp;$E307),'Hoja de Trabajo para listado'!$A$151:$Z$151,0)),0)+IFERROR(INDEX('Hoja de Trabajo para listado'!$AB$155:$BA$1048576,MATCH($A307,'Hoja de Trabajo para listado'!$AB$155:$AB$1048576,0),MATCH((CUADRO!F$5&amp;$E307),'Hoja de Trabajo para listado'!$AB$151:$BA$151,0)),0)+IFERROR(INDEX('Hoja de Trabajo para listado'!$BC$155:$CB$1048576,MATCH($A307,'Hoja de Trabajo para listado'!$BC$155:$BC$1048576,0),MATCH((CUADRO!F$5&amp;$E307),'Hoja de Trabajo para listado'!$BC$151:$CB$151,0)),0)+IFERROR(INDEX('Hoja de Trabajo para listado'!$DE$153:$DG$274,MATCH($A307,'Hoja de Trabajo para listado'!$DE$153:$DE$1048576,0),MATCH((CUADRO!F$5&amp;$E307),'Hoja de Trabajo para listado'!$DE$151:$DG$151,0)),0)+IFERROR(INDEX('Hoja de Trabajo para listado'!$CD$155:$DC$1048576,MATCH($A307,'Hoja de Trabajo para listado'!$CD$155:$CD$1048576,0),MATCH((CUADRO!F$5&amp;$E307),'Hoja de Trabajo para listado'!$CD$151:$DC$151,0)),0)</f>
        <v>0</v>
      </c>
      <c r="G307" s="255">
        <f ca="1">+IFERROR(INDEX('Hoja de Trabajo para listado'!$A$155:$Z$1048576,MATCH($A307,'Hoja de Trabajo para listado'!$A$155:$A$1048576,0),MATCH((CUADRO!G$5&amp;$E307),'Hoja de Trabajo para listado'!$A$151:$Z$151,0)),0)+IFERROR(INDEX('Hoja de Trabajo para listado'!$AB$155:$BA$1048576,MATCH($A307,'Hoja de Trabajo para listado'!$AB$155:$AB$1048576,0),MATCH((CUADRO!G$5&amp;$E307),'Hoja de Trabajo para listado'!$AB$151:$BA$151,0)),0)+IFERROR(INDEX('Hoja de Trabajo para listado'!$BC$155:$CB$1048576,MATCH($A307,'Hoja de Trabajo para listado'!$BC$155:$BC$1048576,0),MATCH((CUADRO!G$5&amp;$E307),'Hoja de Trabajo para listado'!$BC$151:$CB$151,0)),0)+IFERROR(INDEX('Hoja de Trabajo para listado'!$DE$153:$DG$274,MATCH($A307,'Hoja de Trabajo para listado'!$DE$153:$DE$1048576,0),MATCH((CUADRO!G$5&amp;$E307),'Hoja de Trabajo para listado'!$DE$151:$DG$151,0)),0)+IFERROR(INDEX('Hoja de Trabajo para listado'!$CD$155:$DC$1048576,MATCH($A307,'Hoja de Trabajo para listado'!$CD$155:$CD$1048576,0),MATCH((CUADRO!G$5&amp;$E307),'Hoja de Trabajo para listado'!$CD$151:$DC$151,0)),0)</f>
        <v>0</v>
      </c>
      <c r="H307" s="255">
        <f ca="1">+IFERROR(INDEX('Hoja de Trabajo para listado'!$A$155:$Z$1048576,MATCH($A307,'Hoja de Trabajo para listado'!$A$155:$A$1048576,0),MATCH((CUADRO!H$5&amp;$E307),'Hoja de Trabajo para listado'!$A$151:$Z$151,0)),0)+IFERROR(INDEX('Hoja de Trabajo para listado'!$AB$155:$BA$1048576,MATCH($A307,'Hoja de Trabajo para listado'!$AB$155:$AB$1048576,0),MATCH((CUADRO!H$5&amp;$E307),'Hoja de Trabajo para listado'!$AB$151:$BA$151,0)),0)+IFERROR(INDEX('Hoja de Trabajo para listado'!$BC$155:$CB$1048576,MATCH($A307,'Hoja de Trabajo para listado'!$BC$155:$BC$1048576,0),MATCH((CUADRO!H$5&amp;$E307),'Hoja de Trabajo para listado'!$BC$151:$CB$151,0)),0)+IFERROR(INDEX('Hoja de Trabajo para listado'!$DE$153:$DG$274,MATCH($A307,'Hoja de Trabajo para listado'!$DE$153:$DE$1048576,0),MATCH((CUADRO!H$5&amp;$E307),'Hoja de Trabajo para listado'!$DE$151:$DG$151,0)),0)+IFERROR(INDEX('Hoja de Trabajo para listado'!$CD$155:$DC$1048576,MATCH($A307,'Hoja de Trabajo para listado'!$CD$155:$CD$1048576,0),MATCH((CUADRO!H$5&amp;$E307),'Hoja de Trabajo para listado'!$CD$151:$DC$151,0)),0)</f>
        <v>0</v>
      </c>
      <c r="I307" s="255">
        <f ca="1">+IFERROR(INDEX('Hoja de Trabajo para listado'!$A$155:$Z$1048576,MATCH($A307,'Hoja de Trabajo para listado'!$A$155:$A$1048576,0),MATCH((CUADRO!I$5&amp;$E307),'Hoja de Trabajo para listado'!$A$151:$Z$151,0)),0)+IFERROR(INDEX('Hoja de Trabajo para listado'!$AB$155:$BA$1048576,MATCH($A307,'Hoja de Trabajo para listado'!$AB$155:$AB$1048576,0),MATCH((CUADRO!I$5&amp;$E307),'Hoja de Trabajo para listado'!$AB$151:$BA$151,0)),0)+IFERROR(INDEX('Hoja de Trabajo para listado'!$BC$155:$CB$1048576,MATCH($A307,'Hoja de Trabajo para listado'!$BC$155:$BC$1048576,0),MATCH((CUADRO!I$5&amp;$E307),'Hoja de Trabajo para listado'!$BC$151:$CB$151,0)),0)+IFERROR(INDEX('Hoja de Trabajo para listado'!$DE$153:$DG$274,MATCH($A307,'Hoja de Trabajo para listado'!$DE$153:$DE$1048576,0),MATCH((CUADRO!I$5&amp;$E307),'Hoja de Trabajo para listado'!$DE$151:$DG$151,0)),0)+IFERROR(INDEX('Hoja de Trabajo para listado'!$CD$155:$DC$1048576,MATCH($A307,'Hoja de Trabajo para listado'!$CD$155:$CD$1048576,0),MATCH((CUADRO!I$5&amp;$E307),'Hoja de Trabajo para listado'!$CD$151:$DC$151,0)),0)</f>
        <v>0</v>
      </c>
      <c r="J307" s="255">
        <f ca="1">+IFERROR(INDEX('Hoja de Trabajo para listado'!$A$155:$Z$1048576,MATCH($A307,'Hoja de Trabajo para listado'!$A$155:$A$1048576,0),MATCH((CUADRO!J$5&amp;$E307),'Hoja de Trabajo para listado'!$A$151:$Z$151,0)),0)+IFERROR(INDEX('Hoja de Trabajo para listado'!$AB$155:$BA$1048576,MATCH($A307,'Hoja de Trabajo para listado'!$AB$155:$AB$1048576,0),MATCH((CUADRO!J$5&amp;$E307),'Hoja de Trabajo para listado'!$AB$151:$BA$151,0)),0)+IFERROR(INDEX('Hoja de Trabajo para listado'!$BC$155:$CB$1048576,MATCH($A307,'Hoja de Trabajo para listado'!$BC$155:$BC$1048576,0),MATCH((CUADRO!J$5&amp;$E307),'Hoja de Trabajo para listado'!$BC$151:$CB$151,0)),0)+IFERROR(INDEX('Hoja de Trabajo para listado'!$DE$153:$DG$274,MATCH($A307,'Hoja de Trabajo para listado'!$DE$153:$DE$1048576,0),MATCH((CUADRO!J$5&amp;$E307),'Hoja de Trabajo para listado'!$DE$151:$DG$151,0)),0)+IFERROR(INDEX('Hoja de Trabajo para listado'!$CD$155:$DC$1048576,MATCH($A307,'Hoja de Trabajo para listado'!$CD$155:$CD$1048576,0),MATCH((CUADRO!J$5&amp;$E307),'Hoja de Trabajo para listado'!$CD$151:$DC$151,0)),0)</f>
        <v>0</v>
      </c>
      <c r="K307" s="255">
        <f ca="1">+IFERROR(INDEX('Hoja de Trabajo para listado'!$A$155:$Z$1048576,MATCH($A307,'Hoja de Trabajo para listado'!$A$155:$A$1048576,0),MATCH((CUADRO!K$5&amp;$E307),'Hoja de Trabajo para listado'!$A$151:$Z$151,0)),0)+IFERROR(INDEX('Hoja de Trabajo para listado'!$AB$155:$BA$1048576,MATCH($A307,'Hoja de Trabajo para listado'!$AB$155:$AB$1048576,0),MATCH((CUADRO!K$5&amp;$E307),'Hoja de Trabajo para listado'!$AB$151:$BA$151,0)),0)+IFERROR(INDEX('Hoja de Trabajo para listado'!$BC$155:$CB$1048576,MATCH($A307,'Hoja de Trabajo para listado'!$BC$155:$BC$1048576,0),MATCH((CUADRO!K$5&amp;$E307),'Hoja de Trabajo para listado'!$BC$151:$CB$151,0)),0)+IFERROR(INDEX('Hoja de Trabajo para listado'!$DE$153:$DG$274,MATCH($A307,'Hoja de Trabajo para listado'!$DE$153:$DE$1048576,0),MATCH((CUADRO!K$5&amp;$E307),'Hoja de Trabajo para listado'!$DE$151:$DG$151,0)),0)+IFERROR(INDEX('Hoja de Trabajo para listado'!$CD$155:$DC$1048576,MATCH($A307,'Hoja de Trabajo para listado'!$CD$155:$CD$1048576,0),MATCH((CUADRO!K$5&amp;$E307),'Hoja de Trabajo para listado'!$CD$151:$DC$151,0)),0)</f>
        <v>0</v>
      </c>
      <c r="L307" s="255">
        <f ca="1">+IFERROR(INDEX('Hoja de Trabajo para listado'!$A$155:$Z$1048576,MATCH($A307,'Hoja de Trabajo para listado'!$A$155:$A$1048576,0),MATCH((CUADRO!L$5&amp;$E307),'Hoja de Trabajo para listado'!$A$151:$Z$151,0)),0)+IFERROR(INDEX('Hoja de Trabajo para listado'!$AB$155:$BA$1048576,MATCH($A307,'Hoja de Trabajo para listado'!$AB$155:$AB$1048576,0),MATCH((CUADRO!L$5&amp;$E307),'Hoja de Trabajo para listado'!$AB$151:$BA$151,0)),0)+IFERROR(INDEX('Hoja de Trabajo para listado'!$BC$155:$CB$1048576,MATCH($A307,'Hoja de Trabajo para listado'!$BC$155:$BC$1048576,0),MATCH((CUADRO!L$5&amp;$E307),'Hoja de Trabajo para listado'!$BC$151:$CB$151,0)),0)+IFERROR(INDEX('Hoja de Trabajo para listado'!$DE$153:$DG$274,MATCH($A307,'Hoja de Trabajo para listado'!$DE$153:$DE$1048576,0),MATCH((CUADRO!L$5&amp;$E307),'Hoja de Trabajo para listado'!$DE$151:$DG$151,0)),0)+IFERROR(INDEX('Hoja de Trabajo para listado'!$CD$155:$DC$1048576,MATCH($A307,'Hoja de Trabajo para listado'!$CD$155:$CD$1048576,0),MATCH((CUADRO!L$5&amp;$E307),'Hoja de Trabajo para listado'!$CD$151:$DC$151,0)),0)</f>
        <v>0</v>
      </c>
      <c r="M307" s="255">
        <f ca="1">+IFERROR(INDEX('Hoja de Trabajo para listado'!$A$155:$Z$1048576,MATCH($A307,'Hoja de Trabajo para listado'!$A$155:$A$1048576,0),MATCH((CUADRO!M$5&amp;$E307),'Hoja de Trabajo para listado'!$A$151:$Z$151,0)),0)+IFERROR(INDEX('Hoja de Trabajo para listado'!$AB$155:$BA$1048576,MATCH($A307,'Hoja de Trabajo para listado'!$AB$155:$AB$1048576,0),MATCH((CUADRO!M$5&amp;$E307),'Hoja de Trabajo para listado'!$AB$151:$BA$151,0)),0)+IFERROR(INDEX('Hoja de Trabajo para listado'!$BC$155:$CB$1048576,MATCH($A307,'Hoja de Trabajo para listado'!$BC$155:$BC$1048576,0),MATCH((CUADRO!M$5&amp;$E307),'Hoja de Trabajo para listado'!$BC$151:$CB$151,0)),0)+IFERROR(INDEX('Hoja de Trabajo para listado'!$DE$153:$DG$274,MATCH($A307,'Hoja de Trabajo para listado'!$DE$153:$DE$1048576,0),MATCH((CUADRO!M$5&amp;$E307),'Hoja de Trabajo para listado'!$DE$151:$DG$151,0)),0)+IFERROR(INDEX('Hoja de Trabajo para listado'!$CD$155:$DC$1048576,MATCH($A307,'Hoja de Trabajo para listado'!$CD$155:$CD$1048576,0),MATCH((CUADRO!M$5&amp;$E307),'Hoja de Trabajo para listado'!$CD$151:$DC$151,0)),0)</f>
        <v>0</v>
      </c>
      <c r="N307" s="255">
        <f ca="1">+IFERROR(INDEX('Hoja de Trabajo para listado'!$A$155:$Z$1048576,MATCH($A307,'Hoja de Trabajo para listado'!$A$155:$A$1048576,0),MATCH((CUADRO!N$5&amp;$E307),'Hoja de Trabajo para listado'!$A$151:$Z$151,0)),0)+IFERROR(INDEX('Hoja de Trabajo para listado'!$AB$155:$BA$1048576,MATCH($A307,'Hoja de Trabajo para listado'!$AB$155:$AB$1048576,0),MATCH((CUADRO!N$5&amp;$E307),'Hoja de Trabajo para listado'!$AB$151:$BA$151,0)),0)+IFERROR(INDEX('Hoja de Trabajo para listado'!$BC$155:$CB$1048576,MATCH($A307,'Hoja de Trabajo para listado'!$BC$155:$BC$1048576,0),MATCH((CUADRO!N$5&amp;$E307),'Hoja de Trabajo para listado'!$BC$151:$CB$151,0)),0)+IFERROR(INDEX('Hoja de Trabajo para listado'!$DE$153:$DG$274,MATCH($A307,'Hoja de Trabajo para listado'!$DE$153:$DE$1048576,0),MATCH((CUADRO!N$5&amp;$E307),'Hoja de Trabajo para listado'!$DE$151:$DG$151,0)),0)+IFERROR(INDEX('Hoja de Trabajo para listado'!$CD$155:$DC$1048576,MATCH($A307,'Hoja de Trabajo para listado'!$CD$155:$CD$1048576,0),MATCH((CUADRO!N$5&amp;$E307),'Hoja de Trabajo para listado'!$CD$151:$DC$151,0)),0)</f>
        <v>0</v>
      </c>
      <c r="O307" s="255">
        <f ca="1">+IFERROR(INDEX('Hoja de Trabajo para listado'!$A$155:$Z$1048576,MATCH($A307,'Hoja de Trabajo para listado'!$A$155:$A$1048576,0),MATCH((CUADRO!O$5&amp;$E307),'Hoja de Trabajo para listado'!$A$151:$Z$151,0)),0)+IFERROR(INDEX('Hoja de Trabajo para listado'!$AB$155:$BA$1048576,MATCH($A307,'Hoja de Trabajo para listado'!$AB$155:$AB$1048576,0),MATCH((CUADRO!O$5&amp;$E307),'Hoja de Trabajo para listado'!$AB$151:$BA$151,0)),0)+IFERROR(INDEX('Hoja de Trabajo para listado'!$BC$155:$CB$1048576,MATCH($A307,'Hoja de Trabajo para listado'!$BC$155:$BC$1048576,0),MATCH((CUADRO!O$5&amp;$E307),'Hoja de Trabajo para listado'!$BC$151:$CB$151,0)),0)+IFERROR(INDEX('Hoja de Trabajo para listado'!$DE$153:$DG$274,MATCH($A307,'Hoja de Trabajo para listado'!$DE$153:$DE$1048576,0),MATCH((CUADRO!O$5&amp;$E307),'Hoja de Trabajo para listado'!$DE$151:$DG$151,0)),0)+IFERROR(INDEX('Hoja de Trabajo para listado'!$CD$155:$DC$1048576,MATCH($A307,'Hoja de Trabajo para listado'!$CD$155:$CD$1048576,0),MATCH((CUADRO!O$5&amp;$E307),'Hoja de Trabajo para listado'!$CD$151:$DC$151,0)),0)</f>
        <v>0</v>
      </c>
      <c r="P307" s="255">
        <f ca="1">+IFERROR(INDEX('Hoja de Trabajo para listado'!$A$155:$Z$1048576,MATCH($A307,'Hoja de Trabajo para listado'!$A$155:$A$1048576,0),MATCH((CUADRO!P$5&amp;$E307),'Hoja de Trabajo para listado'!$A$151:$Z$151,0)),0)+IFERROR(INDEX('Hoja de Trabajo para listado'!$AB$155:$BA$1048576,MATCH($A307,'Hoja de Trabajo para listado'!$AB$155:$AB$1048576,0),MATCH((CUADRO!P$5&amp;$E307),'Hoja de Trabajo para listado'!$AB$151:$BA$151,0)),0)+IFERROR(INDEX('Hoja de Trabajo para listado'!$BC$155:$CB$1048576,MATCH($A307,'Hoja de Trabajo para listado'!$BC$155:$BC$1048576,0),MATCH((CUADRO!P$5&amp;$E307),'Hoja de Trabajo para listado'!$BC$151:$CB$151,0)),0)+IFERROR(INDEX('Hoja de Trabajo para listado'!$DE$153:$DG$274,MATCH($A307,'Hoja de Trabajo para listado'!$DE$153:$DE$1048576,0),MATCH((CUADRO!P$5&amp;$E307),'Hoja de Trabajo para listado'!$DE$151:$DG$151,0)),0)+IFERROR(INDEX('Hoja de Trabajo para listado'!$CD$155:$DC$1048576,MATCH($A307,'Hoja de Trabajo para listado'!$CD$155:$CD$1048576,0),MATCH((CUADRO!P$5&amp;$E307),'Hoja de Trabajo para listado'!$CD$151:$DC$151,0)),0)</f>
        <v>0</v>
      </c>
      <c r="Q307" s="255">
        <f ca="1">+IFERROR(INDEX('Hoja de Trabajo para listado'!$A$155:$Z$1048576,MATCH($A307,'Hoja de Trabajo para listado'!$A$155:$A$1048576,0),MATCH((CUADRO!Q$5&amp;$E307),'Hoja de Trabajo para listado'!$A$151:$Z$151,0)),0)+IFERROR(INDEX('Hoja de Trabajo para listado'!$AB$155:$BA$1048576,MATCH($A307,'Hoja de Trabajo para listado'!$AB$155:$AB$1048576,0),MATCH((CUADRO!Q$5&amp;$E307),'Hoja de Trabajo para listado'!$AB$151:$BA$151,0)),0)+IFERROR(INDEX('Hoja de Trabajo para listado'!$BC$155:$CB$1048576,MATCH($A307,'Hoja de Trabajo para listado'!$BC$155:$BC$1048576,0),MATCH((CUADRO!Q$5&amp;$E307),'Hoja de Trabajo para listado'!$BC$151:$CB$151,0)),0)+IFERROR(INDEX('Hoja de Trabajo para listado'!$DE$153:$DG$274,MATCH($A307,'Hoja de Trabajo para listado'!$DE$153:$DE$1048576,0),MATCH((CUADRO!Q$5&amp;$E307),'Hoja de Trabajo para listado'!$DE$151:$DG$151,0)),0)+IFERROR(INDEX('Hoja de Trabajo para listado'!$CD$155:$DC$1048576,MATCH($A307,'Hoja de Trabajo para listado'!$CD$155:$CD$1048576,0),MATCH((CUADRO!Q$5&amp;$E307),'Hoja de Trabajo para listado'!$CD$151:$DC$151,0)),0)</f>
        <v>0</v>
      </c>
      <c r="R307" s="255">
        <f t="shared" ca="1" si="10"/>
        <v>0</v>
      </c>
      <c r="S307" s="255">
        <f ca="1">+R306+R307</f>
        <v>0</v>
      </c>
      <c r="T307" s="255">
        <f ca="1">+S307</f>
        <v>0</v>
      </c>
      <c r="U307" s="254">
        <f t="shared" si="11"/>
        <v>2</v>
      </c>
      <c r="V307" s="362" t="str">
        <f>+VLOOKUP(A307,bd_lista!$A$3:$E$590,5,FALSE)</f>
        <v>Instituciones Descentralizadas</v>
      </c>
      <c r="W307" s="362"/>
      <c r="X307" s="254">
        <f>+VLOOKUP(A307,[2]Sheet1!$A$13:$D$744,4,FALSE)</f>
        <v>30</v>
      </c>
      <c r="Y307" s="254" t="str">
        <f>+VLOOKUP(X307,bd_lista!$A$3:$C$590,3,FALSE)</f>
        <v>Ministerio de Justicia y Transparencia Institucional</v>
      </c>
      <c r="Z307" s="314"/>
      <c r="AA307" s="315"/>
    </row>
    <row r="308" spans="1:27" customFormat="1" ht="15" hidden="1" customHeight="1">
      <c r="A308" s="32">
        <v>111</v>
      </c>
      <c r="B308" s="306">
        <f>+A308</f>
        <v>111</v>
      </c>
      <c r="C308" s="259" t="str">
        <f>+VLOOKUP(A308,bd_lista!$A$3:$C$590,3,FALSE)</f>
        <v>Instituto Boliviano de la Ceguera</v>
      </c>
      <c r="D308" s="361" t="str">
        <f>+C308</f>
        <v>Instituto Boliviano de la Ceguera</v>
      </c>
      <c r="E308" s="259" t="s">
        <v>1313</v>
      </c>
      <c r="F308" s="255">
        <f ca="1">+IFERROR(INDEX('Hoja de Trabajo para listado'!$A$155:$Z$1048576,MATCH($A308,'Hoja de Trabajo para listado'!$A$155:$A$1048576,0),MATCH((CUADRO!F$5&amp;$E308),'Hoja de Trabajo para listado'!$A$151:$Z$151,0)),0)+IFERROR(INDEX('Hoja de Trabajo para listado'!$AB$155:$BA$1048576,MATCH($A308,'Hoja de Trabajo para listado'!$AB$155:$AB$1048576,0),MATCH((CUADRO!F$5&amp;$E308),'Hoja de Trabajo para listado'!$AB$151:$BA$151,0)),0)+IFERROR(INDEX('Hoja de Trabajo para listado'!$BC$155:$CB$1048576,MATCH($A308,'Hoja de Trabajo para listado'!$BC$155:$BC$1048576,0),MATCH((CUADRO!F$5&amp;$E308),'Hoja de Trabajo para listado'!$BC$151:$CB$151,0)),0)+IFERROR(INDEX('Hoja de Trabajo para listado'!$DE$153:$DG$274,MATCH($A308,'Hoja de Trabajo para listado'!$DE$153:$DE$1048576,0),MATCH((CUADRO!F$5&amp;$E308),'Hoja de Trabajo para listado'!$DE$151:$DG$151,0)),0)+IFERROR(INDEX('Hoja de Trabajo para listado'!$CD$155:$DC$1048576,MATCH($A308,'Hoja de Trabajo para listado'!$CD$155:$CD$1048576,0),MATCH((CUADRO!F$5&amp;$E308),'Hoja de Trabajo para listado'!$CD$151:$DC$151,0)),0)</f>
        <v>0</v>
      </c>
      <c r="G308" s="255">
        <f ca="1">+IFERROR(INDEX('Hoja de Trabajo para listado'!$A$155:$Z$1048576,MATCH($A308,'Hoja de Trabajo para listado'!$A$155:$A$1048576,0),MATCH((CUADRO!G$5&amp;$E308),'Hoja de Trabajo para listado'!$A$151:$Z$151,0)),0)+IFERROR(INDEX('Hoja de Trabajo para listado'!$AB$155:$BA$1048576,MATCH($A308,'Hoja de Trabajo para listado'!$AB$155:$AB$1048576,0),MATCH((CUADRO!G$5&amp;$E308),'Hoja de Trabajo para listado'!$AB$151:$BA$151,0)),0)+IFERROR(INDEX('Hoja de Trabajo para listado'!$BC$155:$CB$1048576,MATCH($A308,'Hoja de Trabajo para listado'!$BC$155:$BC$1048576,0),MATCH((CUADRO!G$5&amp;$E308),'Hoja de Trabajo para listado'!$BC$151:$CB$151,0)),0)+IFERROR(INDEX('Hoja de Trabajo para listado'!$DE$153:$DG$274,MATCH($A308,'Hoja de Trabajo para listado'!$DE$153:$DE$1048576,0),MATCH((CUADRO!G$5&amp;$E308),'Hoja de Trabajo para listado'!$DE$151:$DG$151,0)),0)+IFERROR(INDEX('Hoja de Trabajo para listado'!$CD$155:$DC$1048576,MATCH($A308,'Hoja de Trabajo para listado'!$CD$155:$CD$1048576,0),MATCH((CUADRO!G$5&amp;$E308),'Hoja de Trabajo para listado'!$CD$151:$DC$151,0)),0)</f>
        <v>0</v>
      </c>
      <c r="H308" s="255">
        <f ca="1">+IFERROR(INDEX('Hoja de Trabajo para listado'!$A$155:$Z$1048576,MATCH($A308,'Hoja de Trabajo para listado'!$A$155:$A$1048576,0),MATCH((CUADRO!H$5&amp;$E308),'Hoja de Trabajo para listado'!$A$151:$Z$151,0)),0)+IFERROR(INDEX('Hoja de Trabajo para listado'!$AB$155:$BA$1048576,MATCH($A308,'Hoja de Trabajo para listado'!$AB$155:$AB$1048576,0),MATCH((CUADRO!H$5&amp;$E308),'Hoja de Trabajo para listado'!$AB$151:$BA$151,0)),0)+IFERROR(INDEX('Hoja de Trabajo para listado'!$BC$155:$CB$1048576,MATCH($A308,'Hoja de Trabajo para listado'!$BC$155:$BC$1048576,0),MATCH((CUADRO!H$5&amp;$E308),'Hoja de Trabajo para listado'!$BC$151:$CB$151,0)),0)+IFERROR(INDEX('Hoja de Trabajo para listado'!$DE$153:$DG$274,MATCH($A308,'Hoja de Trabajo para listado'!$DE$153:$DE$1048576,0),MATCH((CUADRO!H$5&amp;$E308),'Hoja de Trabajo para listado'!$DE$151:$DG$151,0)),0)+IFERROR(INDEX('Hoja de Trabajo para listado'!$CD$155:$DC$1048576,MATCH($A308,'Hoja de Trabajo para listado'!$CD$155:$CD$1048576,0),MATCH((CUADRO!H$5&amp;$E308),'Hoja de Trabajo para listado'!$CD$151:$DC$151,0)),0)</f>
        <v>0</v>
      </c>
      <c r="I308" s="255">
        <f ca="1">+IFERROR(INDEX('Hoja de Trabajo para listado'!$A$155:$Z$1048576,MATCH($A308,'Hoja de Trabajo para listado'!$A$155:$A$1048576,0),MATCH((CUADRO!I$5&amp;$E308),'Hoja de Trabajo para listado'!$A$151:$Z$151,0)),0)+IFERROR(INDEX('Hoja de Trabajo para listado'!$AB$155:$BA$1048576,MATCH($A308,'Hoja de Trabajo para listado'!$AB$155:$AB$1048576,0),MATCH((CUADRO!I$5&amp;$E308),'Hoja de Trabajo para listado'!$AB$151:$BA$151,0)),0)+IFERROR(INDEX('Hoja de Trabajo para listado'!$BC$155:$CB$1048576,MATCH($A308,'Hoja de Trabajo para listado'!$BC$155:$BC$1048576,0),MATCH((CUADRO!I$5&amp;$E308),'Hoja de Trabajo para listado'!$BC$151:$CB$151,0)),0)+IFERROR(INDEX('Hoja de Trabajo para listado'!$DE$153:$DG$274,MATCH($A308,'Hoja de Trabajo para listado'!$DE$153:$DE$1048576,0),MATCH((CUADRO!I$5&amp;$E308),'Hoja de Trabajo para listado'!$DE$151:$DG$151,0)),0)+IFERROR(INDEX('Hoja de Trabajo para listado'!$CD$155:$DC$1048576,MATCH($A308,'Hoja de Trabajo para listado'!$CD$155:$CD$1048576,0),MATCH((CUADRO!I$5&amp;$E308),'Hoja de Trabajo para listado'!$CD$151:$DC$151,0)),0)</f>
        <v>0</v>
      </c>
      <c r="J308" s="255">
        <f ca="1">+IFERROR(INDEX('Hoja de Trabajo para listado'!$A$155:$Z$1048576,MATCH($A308,'Hoja de Trabajo para listado'!$A$155:$A$1048576,0),MATCH((CUADRO!J$5&amp;$E308),'Hoja de Trabajo para listado'!$A$151:$Z$151,0)),0)+IFERROR(INDEX('Hoja de Trabajo para listado'!$AB$155:$BA$1048576,MATCH($A308,'Hoja de Trabajo para listado'!$AB$155:$AB$1048576,0),MATCH((CUADRO!J$5&amp;$E308),'Hoja de Trabajo para listado'!$AB$151:$BA$151,0)),0)+IFERROR(INDEX('Hoja de Trabajo para listado'!$BC$155:$CB$1048576,MATCH($A308,'Hoja de Trabajo para listado'!$BC$155:$BC$1048576,0),MATCH((CUADRO!J$5&amp;$E308),'Hoja de Trabajo para listado'!$BC$151:$CB$151,0)),0)+IFERROR(INDEX('Hoja de Trabajo para listado'!$DE$153:$DG$274,MATCH($A308,'Hoja de Trabajo para listado'!$DE$153:$DE$1048576,0),MATCH((CUADRO!J$5&amp;$E308),'Hoja de Trabajo para listado'!$DE$151:$DG$151,0)),0)+IFERROR(INDEX('Hoja de Trabajo para listado'!$CD$155:$DC$1048576,MATCH($A308,'Hoja de Trabajo para listado'!$CD$155:$CD$1048576,0),MATCH((CUADRO!J$5&amp;$E308),'Hoja de Trabajo para listado'!$CD$151:$DC$151,0)),0)</f>
        <v>0</v>
      </c>
      <c r="K308" s="255">
        <f ca="1">+IFERROR(INDEX('Hoja de Trabajo para listado'!$A$155:$Z$1048576,MATCH($A308,'Hoja de Trabajo para listado'!$A$155:$A$1048576,0),MATCH((CUADRO!K$5&amp;$E308),'Hoja de Trabajo para listado'!$A$151:$Z$151,0)),0)+IFERROR(INDEX('Hoja de Trabajo para listado'!$AB$155:$BA$1048576,MATCH($A308,'Hoja de Trabajo para listado'!$AB$155:$AB$1048576,0),MATCH((CUADRO!K$5&amp;$E308),'Hoja de Trabajo para listado'!$AB$151:$BA$151,0)),0)+IFERROR(INDEX('Hoja de Trabajo para listado'!$BC$155:$CB$1048576,MATCH($A308,'Hoja de Trabajo para listado'!$BC$155:$BC$1048576,0),MATCH((CUADRO!K$5&amp;$E308),'Hoja de Trabajo para listado'!$BC$151:$CB$151,0)),0)+IFERROR(INDEX('Hoja de Trabajo para listado'!$DE$153:$DG$274,MATCH($A308,'Hoja de Trabajo para listado'!$DE$153:$DE$1048576,0),MATCH((CUADRO!K$5&amp;$E308),'Hoja de Trabajo para listado'!$DE$151:$DG$151,0)),0)+IFERROR(INDEX('Hoja de Trabajo para listado'!$CD$155:$DC$1048576,MATCH($A308,'Hoja de Trabajo para listado'!$CD$155:$CD$1048576,0),MATCH((CUADRO!K$5&amp;$E308),'Hoja de Trabajo para listado'!$CD$151:$DC$151,0)),0)</f>
        <v>0</v>
      </c>
      <c r="L308" s="255">
        <f ca="1">+IFERROR(INDEX('Hoja de Trabajo para listado'!$A$155:$Z$1048576,MATCH($A308,'Hoja de Trabajo para listado'!$A$155:$A$1048576,0),MATCH((CUADRO!L$5&amp;$E308),'Hoja de Trabajo para listado'!$A$151:$Z$151,0)),0)+IFERROR(INDEX('Hoja de Trabajo para listado'!$AB$155:$BA$1048576,MATCH($A308,'Hoja de Trabajo para listado'!$AB$155:$AB$1048576,0),MATCH((CUADRO!L$5&amp;$E308),'Hoja de Trabajo para listado'!$AB$151:$BA$151,0)),0)+IFERROR(INDEX('Hoja de Trabajo para listado'!$BC$155:$CB$1048576,MATCH($A308,'Hoja de Trabajo para listado'!$BC$155:$BC$1048576,0),MATCH((CUADRO!L$5&amp;$E308),'Hoja de Trabajo para listado'!$BC$151:$CB$151,0)),0)+IFERROR(INDEX('Hoja de Trabajo para listado'!$DE$153:$DG$274,MATCH($A308,'Hoja de Trabajo para listado'!$DE$153:$DE$1048576,0),MATCH((CUADRO!L$5&amp;$E308),'Hoja de Trabajo para listado'!$DE$151:$DG$151,0)),0)+IFERROR(INDEX('Hoja de Trabajo para listado'!$CD$155:$DC$1048576,MATCH($A308,'Hoja de Trabajo para listado'!$CD$155:$CD$1048576,0),MATCH((CUADRO!L$5&amp;$E308),'Hoja de Trabajo para listado'!$CD$151:$DC$151,0)),0)</f>
        <v>0</v>
      </c>
      <c r="M308" s="255">
        <f ca="1">+IFERROR(INDEX('Hoja de Trabajo para listado'!$A$155:$Z$1048576,MATCH($A308,'Hoja de Trabajo para listado'!$A$155:$A$1048576,0),MATCH((CUADRO!M$5&amp;$E308),'Hoja de Trabajo para listado'!$A$151:$Z$151,0)),0)+IFERROR(INDEX('Hoja de Trabajo para listado'!$AB$155:$BA$1048576,MATCH($A308,'Hoja de Trabajo para listado'!$AB$155:$AB$1048576,0),MATCH((CUADRO!M$5&amp;$E308),'Hoja de Trabajo para listado'!$AB$151:$BA$151,0)),0)+IFERROR(INDEX('Hoja de Trabajo para listado'!$BC$155:$CB$1048576,MATCH($A308,'Hoja de Trabajo para listado'!$BC$155:$BC$1048576,0),MATCH((CUADRO!M$5&amp;$E308),'Hoja de Trabajo para listado'!$BC$151:$CB$151,0)),0)+IFERROR(INDEX('Hoja de Trabajo para listado'!$DE$153:$DG$274,MATCH($A308,'Hoja de Trabajo para listado'!$DE$153:$DE$1048576,0),MATCH((CUADRO!M$5&amp;$E308),'Hoja de Trabajo para listado'!$DE$151:$DG$151,0)),0)+IFERROR(INDEX('Hoja de Trabajo para listado'!$CD$155:$DC$1048576,MATCH($A308,'Hoja de Trabajo para listado'!$CD$155:$CD$1048576,0),MATCH((CUADRO!M$5&amp;$E308),'Hoja de Trabajo para listado'!$CD$151:$DC$151,0)),0)</f>
        <v>0</v>
      </c>
      <c r="N308" s="255">
        <f ca="1">+IFERROR(INDEX('Hoja de Trabajo para listado'!$A$155:$Z$1048576,MATCH($A308,'Hoja de Trabajo para listado'!$A$155:$A$1048576,0),MATCH((CUADRO!N$5&amp;$E308),'Hoja de Trabajo para listado'!$A$151:$Z$151,0)),0)+IFERROR(INDEX('Hoja de Trabajo para listado'!$AB$155:$BA$1048576,MATCH($A308,'Hoja de Trabajo para listado'!$AB$155:$AB$1048576,0),MATCH((CUADRO!N$5&amp;$E308),'Hoja de Trabajo para listado'!$AB$151:$BA$151,0)),0)+IFERROR(INDEX('Hoja de Trabajo para listado'!$BC$155:$CB$1048576,MATCH($A308,'Hoja de Trabajo para listado'!$BC$155:$BC$1048576,0),MATCH((CUADRO!N$5&amp;$E308),'Hoja de Trabajo para listado'!$BC$151:$CB$151,0)),0)+IFERROR(INDEX('Hoja de Trabajo para listado'!$DE$153:$DG$274,MATCH($A308,'Hoja de Trabajo para listado'!$DE$153:$DE$1048576,0),MATCH((CUADRO!N$5&amp;$E308),'Hoja de Trabajo para listado'!$DE$151:$DG$151,0)),0)+IFERROR(INDEX('Hoja de Trabajo para listado'!$CD$155:$DC$1048576,MATCH($A308,'Hoja de Trabajo para listado'!$CD$155:$CD$1048576,0),MATCH((CUADRO!N$5&amp;$E308),'Hoja de Trabajo para listado'!$CD$151:$DC$151,0)),0)</f>
        <v>0</v>
      </c>
      <c r="O308" s="255">
        <f ca="1">+IFERROR(INDEX('Hoja de Trabajo para listado'!$A$155:$Z$1048576,MATCH($A308,'Hoja de Trabajo para listado'!$A$155:$A$1048576,0),MATCH((CUADRO!O$5&amp;$E308),'Hoja de Trabajo para listado'!$A$151:$Z$151,0)),0)+IFERROR(INDEX('Hoja de Trabajo para listado'!$AB$155:$BA$1048576,MATCH($A308,'Hoja de Trabajo para listado'!$AB$155:$AB$1048576,0),MATCH((CUADRO!O$5&amp;$E308),'Hoja de Trabajo para listado'!$AB$151:$BA$151,0)),0)+IFERROR(INDEX('Hoja de Trabajo para listado'!$BC$155:$CB$1048576,MATCH($A308,'Hoja de Trabajo para listado'!$BC$155:$BC$1048576,0),MATCH((CUADRO!O$5&amp;$E308),'Hoja de Trabajo para listado'!$BC$151:$CB$151,0)),0)+IFERROR(INDEX('Hoja de Trabajo para listado'!$DE$153:$DG$274,MATCH($A308,'Hoja de Trabajo para listado'!$DE$153:$DE$1048576,0),MATCH((CUADRO!O$5&amp;$E308),'Hoja de Trabajo para listado'!$DE$151:$DG$151,0)),0)+IFERROR(INDEX('Hoja de Trabajo para listado'!$CD$155:$DC$1048576,MATCH($A308,'Hoja de Trabajo para listado'!$CD$155:$CD$1048576,0),MATCH((CUADRO!O$5&amp;$E308),'Hoja de Trabajo para listado'!$CD$151:$DC$151,0)),0)</f>
        <v>0</v>
      </c>
      <c r="P308" s="255">
        <f ca="1">+IFERROR(INDEX('Hoja de Trabajo para listado'!$A$155:$Z$1048576,MATCH($A308,'Hoja de Trabajo para listado'!$A$155:$A$1048576,0),MATCH((CUADRO!P$5&amp;$E308),'Hoja de Trabajo para listado'!$A$151:$Z$151,0)),0)+IFERROR(INDEX('Hoja de Trabajo para listado'!$AB$155:$BA$1048576,MATCH($A308,'Hoja de Trabajo para listado'!$AB$155:$AB$1048576,0),MATCH((CUADRO!P$5&amp;$E308),'Hoja de Trabajo para listado'!$AB$151:$BA$151,0)),0)+IFERROR(INDEX('Hoja de Trabajo para listado'!$BC$155:$CB$1048576,MATCH($A308,'Hoja de Trabajo para listado'!$BC$155:$BC$1048576,0),MATCH((CUADRO!P$5&amp;$E308),'Hoja de Trabajo para listado'!$BC$151:$CB$151,0)),0)+IFERROR(INDEX('Hoja de Trabajo para listado'!$DE$153:$DG$274,MATCH($A308,'Hoja de Trabajo para listado'!$DE$153:$DE$1048576,0),MATCH((CUADRO!P$5&amp;$E308),'Hoja de Trabajo para listado'!$DE$151:$DG$151,0)),0)+IFERROR(INDEX('Hoja de Trabajo para listado'!$CD$155:$DC$1048576,MATCH($A308,'Hoja de Trabajo para listado'!$CD$155:$CD$1048576,0),MATCH((CUADRO!P$5&amp;$E308),'Hoja de Trabajo para listado'!$CD$151:$DC$151,0)),0)</f>
        <v>0</v>
      </c>
      <c r="Q308" s="255">
        <f ca="1">+IFERROR(INDEX('Hoja de Trabajo para listado'!$A$155:$Z$1048576,MATCH($A308,'Hoja de Trabajo para listado'!$A$155:$A$1048576,0),MATCH((CUADRO!Q$5&amp;$E308),'Hoja de Trabajo para listado'!$A$151:$Z$151,0)),0)+IFERROR(INDEX('Hoja de Trabajo para listado'!$AB$155:$BA$1048576,MATCH($A308,'Hoja de Trabajo para listado'!$AB$155:$AB$1048576,0),MATCH((CUADRO!Q$5&amp;$E308),'Hoja de Trabajo para listado'!$AB$151:$BA$151,0)),0)+IFERROR(INDEX('Hoja de Trabajo para listado'!$BC$155:$CB$1048576,MATCH($A308,'Hoja de Trabajo para listado'!$BC$155:$BC$1048576,0),MATCH((CUADRO!Q$5&amp;$E308),'Hoja de Trabajo para listado'!$BC$151:$CB$151,0)),0)+IFERROR(INDEX('Hoja de Trabajo para listado'!$DE$153:$DG$274,MATCH($A308,'Hoja de Trabajo para listado'!$DE$153:$DE$1048576,0),MATCH((CUADRO!Q$5&amp;$E308),'Hoja de Trabajo para listado'!$DE$151:$DG$151,0)),0)+IFERROR(INDEX('Hoja de Trabajo para listado'!$CD$155:$DC$1048576,MATCH($A308,'Hoja de Trabajo para listado'!$CD$155:$CD$1048576,0),MATCH((CUADRO!Q$5&amp;$E308),'Hoja de Trabajo para listado'!$CD$151:$DC$151,0)),0)</f>
        <v>0</v>
      </c>
      <c r="R308" s="255">
        <f t="shared" ca="1" si="10"/>
        <v>0</v>
      </c>
      <c r="S308" s="255"/>
      <c r="T308" s="255">
        <f ca="1">+T309</f>
        <v>0</v>
      </c>
      <c r="U308" s="254">
        <f t="shared" si="11"/>
        <v>1</v>
      </c>
      <c r="V308" s="362" t="str">
        <f>+VLOOKUP(A308,bd_lista!$A$3:$E$590,5,FALSE)</f>
        <v>Instituciones Descentralizadas</v>
      </c>
      <c r="W308" s="361" t="str">
        <f>+V308</f>
        <v>Instituciones Descentralizadas</v>
      </c>
      <c r="X308" s="254">
        <f>+VLOOKUP(A308,[2]Sheet1!$A$13:$D$744,4,FALSE)</f>
        <v>46</v>
      </c>
      <c r="Y308" s="254" t="str">
        <f>+VLOOKUP(X308,bd_lista!$A$3:$C$590,3,FALSE)</f>
        <v>Ministerio de Salud y Deportes</v>
      </c>
      <c r="Z308" s="316">
        <f>+X308</f>
        <v>46</v>
      </c>
      <c r="AA308" s="317" t="str">
        <f>+Y308</f>
        <v>Ministerio de Salud y Deportes</v>
      </c>
    </row>
    <row r="309" spans="1:27" customFormat="1" ht="15" hidden="1" customHeight="1">
      <c r="A309" s="32">
        <v>111</v>
      </c>
      <c r="B309" s="307"/>
      <c r="C309" s="362" t="str">
        <f>+VLOOKUP(A309,bd_lista!$A$3:$C$590,3,FALSE)</f>
        <v>Instituto Boliviano de la Ceguera</v>
      </c>
      <c r="D309" s="362"/>
      <c r="E309" s="259" t="s">
        <v>1314</v>
      </c>
      <c r="F309" s="255">
        <f ca="1">+IFERROR(INDEX('Hoja de Trabajo para listado'!$A$155:$Z$1048576,MATCH($A309,'Hoja de Trabajo para listado'!$A$155:$A$1048576,0),MATCH((CUADRO!F$5&amp;$E309),'Hoja de Trabajo para listado'!$A$151:$Z$151,0)),0)+IFERROR(INDEX('Hoja de Trabajo para listado'!$AB$155:$BA$1048576,MATCH($A309,'Hoja de Trabajo para listado'!$AB$155:$AB$1048576,0),MATCH((CUADRO!F$5&amp;$E309),'Hoja de Trabajo para listado'!$AB$151:$BA$151,0)),0)+IFERROR(INDEX('Hoja de Trabajo para listado'!$BC$155:$CB$1048576,MATCH($A309,'Hoja de Trabajo para listado'!$BC$155:$BC$1048576,0),MATCH((CUADRO!F$5&amp;$E309),'Hoja de Trabajo para listado'!$BC$151:$CB$151,0)),0)+IFERROR(INDEX('Hoja de Trabajo para listado'!$DE$153:$DG$274,MATCH($A309,'Hoja de Trabajo para listado'!$DE$153:$DE$1048576,0),MATCH((CUADRO!F$5&amp;$E309),'Hoja de Trabajo para listado'!$DE$151:$DG$151,0)),0)+IFERROR(INDEX('Hoja de Trabajo para listado'!$CD$155:$DC$1048576,MATCH($A309,'Hoja de Trabajo para listado'!$CD$155:$CD$1048576,0),MATCH((CUADRO!F$5&amp;$E309),'Hoja de Trabajo para listado'!$CD$151:$DC$151,0)),0)</f>
        <v>0</v>
      </c>
      <c r="G309" s="255">
        <f ca="1">+IFERROR(INDEX('Hoja de Trabajo para listado'!$A$155:$Z$1048576,MATCH($A309,'Hoja de Trabajo para listado'!$A$155:$A$1048576,0),MATCH((CUADRO!G$5&amp;$E309),'Hoja de Trabajo para listado'!$A$151:$Z$151,0)),0)+IFERROR(INDEX('Hoja de Trabajo para listado'!$AB$155:$BA$1048576,MATCH($A309,'Hoja de Trabajo para listado'!$AB$155:$AB$1048576,0),MATCH((CUADRO!G$5&amp;$E309),'Hoja de Trabajo para listado'!$AB$151:$BA$151,0)),0)+IFERROR(INDEX('Hoja de Trabajo para listado'!$BC$155:$CB$1048576,MATCH($A309,'Hoja de Trabajo para listado'!$BC$155:$BC$1048576,0),MATCH((CUADRO!G$5&amp;$E309),'Hoja de Trabajo para listado'!$BC$151:$CB$151,0)),0)+IFERROR(INDEX('Hoja de Trabajo para listado'!$DE$153:$DG$274,MATCH($A309,'Hoja de Trabajo para listado'!$DE$153:$DE$1048576,0),MATCH((CUADRO!G$5&amp;$E309),'Hoja de Trabajo para listado'!$DE$151:$DG$151,0)),0)+IFERROR(INDEX('Hoja de Trabajo para listado'!$CD$155:$DC$1048576,MATCH($A309,'Hoja de Trabajo para listado'!$CD$155:$CD$1048576,0),MATCH((CUADRO!G$5&amp;$E309),'Hoja de Trabajo para listado'!$CD$151:$DC$151,0)),0)</f>
        <v>0</v>
      </c>
      <c r="H309" s="255">
        <f ca="1">+IFERROR(INDEX('Hoja de Trabajo para listado'!$A$155:$Z$1048576,MATCH($A309,'Hoja de Trabajo para listado'!$A$155:$A$1048576,0),MATCH((CUADRO!H$5&amp;$E309),'Hoja de Trabajo para listado'!$A$151:$Z$151,0)),0)+IFERROR(INDEX('Hoja de Trabajo para listado'!$AB$155:$BA$1048576,MATCH($A309,'Hoja de Trabajo para listado'!$AB$155:$AB$1048576,0),MATCH((CUADRO!H$5&amp;$E309),'Hoja de Trabajo para listado'!$AB$151:$BA$151,0)),0)+IFERROR(INDEX('Hoja de Trabajo para listado'!$BC$155:$CB$1048576,MATCH($A309,'Hoja de Trabajo para listado'!$BC$155:$BC$1048576,0),MATCH((CUADRO!H$5&amp;$E309),'Hoja de Trabajo para listado'!$BC$151:$CB$151,0)),0)+IFERROR(INDEX('Hoja de Trabajo para listado'!$DE$153:$DG$274,MATCH($A309,'Hoja de Trabajo para listado'!$DE$153:$DE$1048576,0),MATCH((CUADRO!H$5&amp;$E309),'Hoja de Trabajo para listado'!$DE$151:$DG$151,0)),0)+IFERROR(INDEX('Hoja de Trabajo para listado'!$CD$155:$DC$1048576,MATCH($A309,'Hoja de Trabajo para listado'!$CD$155:$CD$1048576,0),MATCH((CUADRO!H$5&amp;$E309),'Hoja de Trabajo para listado'!$CD$151:$DC$151,0)),0)</f>
        <v>0</v>
      </c>
      <c r="I309" s="255">
        <f ca="1">+IFERROR(INDEX('Hoja de Trabajo para listado'!$A$155:$Z$1048576,MATCH($A309,'Hoja de Trabajo para listado'!$A$155:$A$1048576,0),MATCH((CUADRO!I$5&amp;$E309),'Hoja de Trabajo para listado'!$A$151:$Z$151,0)),0)+IFERROR(INDEX('Hoja de Trabajo para listado'!$AB$155:$BA$1048576,MATCH($A309,'Hoja de Trabajo para listado'!$AB$155:$AB$1048576,0),MATCH((CUADRO!I$5&amp;$E309),'Hoja de Trabajo para listado'!$AB$151:$BA$151,0)),0)+IFERROR(INDEX('Hoja de Trabajo para listado'!$BC$155:$CB$1048576,MATCH($A309,'Hoja de Trabajo para listado'!$BC$155:$BC$1048576,0),MATCH((CUADRO!I$5&amp;$E309),'Hoja de Trabajo para listado'!$BC$151:$CB$151,0)),0)+IFERROR(INDEX('Hoja de Trabajo para listado'!$DE$153:$DG$274,MATCH($A309,'Hoja de Trabajo para listado'!$DE$153:$DE$1048576,0),MATCH((CUADRO!I$5&amp;$E309),'Hoja de Trabajo para listado'!$DE$151:$DG$151,0)),0)+IFERROR(INDEX('Hoja de Trabajo para listado'!$CD$155:$DC$1048576,MATCH($A309,'Hoja de Trabajo para listado'!$CD$155:$CD$1048576,0),MATCH((CUADRO!I$5&amp;$E309),'Hoja de Trabajo para listado'!$CD$151:$DC$151,0)),0)</f>
        <v>0</v>
      </c>
      <c r="J309" s="255">
        <f ca="1">+IFERROR(INDEX('Hoja de Trabajo para listado'!$A$155:$Z$1048576,MATCH($A309,'Hoja de Trabajo para listado'!$A$155:$A$1048576,0),MATCH((CUADRO!J$5&amp;$E309),'Hoja de Trabajo para listado'!$A$151:$Z$151,0)),0)+IFERROR(INDEX('Hoja de Trabajo para listado'!$AB$155:$BA$1048576,MATCH($A309,'Hoja de Trabajo para listado'!$AB$155:$AB$1048576,0),MATCH((CUADRO!J$5&amp;$E309),'Hoja de Trabajo para listado'!$AB$151:$BA$151,0)),0)+IFERROR(INDEX('Hoja de Trabajo para listado'!$BC$155:$CB$1048576,MATCH($A309,'Hoja de Trabajo para listado'!$BC$155:$BC$1048576,0),MATCH((CUADRO!J$5&amp;$E309),'Hoja de Trabajo para listado'!$BC$151:$CB$151,0)),0)+IFERROR(INDEX('Hoja de Trabajo para listado'!$DE$153:$DG$274,MATCH($A309,'Hoja de Trabajo para listado'!$DE$153:$DE$1048576,0),MATCH((CUADRO!J$5&amp;$E309),'Hoja de Trabajo para listado'!$DE$151:$DG$151,0)),0)+IFERROR(INDEX('Hoja de Trabajo para listado'!$CD$155:$DC$1048576,MATCH($A309,'Hoja de Trabajo para listado'!$CD$155:$CD$1048576,0),MATCH((CUADRO!J$5&amp;$E309),'Hoja de Trabajo para listado'!$CD$151:$DC$151,0)),0)</f>
        <v>0</v>
      </c>
      <c r="K309" s="255">
        <f ca="1">+IFERROR(INDEX('Hoja de Trabajo para listado'!$A$155:$Z$1048576,MATCH($A309,'Hoja de Trabajo para listado'!$A$155:$A$1048576,0),MATCH((CUADRO!K$5&amp;$E309),'Hoja de Trabajo para listado'!$A$151:$Z$151,0)),0)+IFERROR(INDEX('Hoja de Trabajo para listado'!$AB$155:$BA$1048576,MATCH($A309,'Hoja de Trabajo para listado'!$AB$155:$AB$1048576,0),MATCH((CUADRO!K$5&amp;$E309),'Hoja de Trabajo para listado'!$AB$151:$BA$151,0)),0)+IFERROR(INDEX('Hoja de Trabajo para listado'!$BC$155:$CB$1048576,MATCH($A309,'Hoja de Trabajo para listado'!$BC$155:$BC$1048576,0),MATCH((CUADRO!K$5&amp;$E309),'Hoja de Trabajo para listado'!$BC$151:$CB$151,0)),0)+IFERROR(INDEX('Hoja de Trabajo para listado'!$DE$153:$DG$274,MATCH($A309,'Hoja de Trabajo para listado'!$DE$153:$DE$1048576,0),MATCH((CUADRO!K$5&amp;$E309),'Hoja de Trabajo para listado'!$DE$151:$DG$151,0)),0)+IFERROR(INDEX('Hoja de Trabajo para listado'!$CD$155:$DC$1048576,MATCH($A309,'Hoja de Trabajo para listado'!$CD$155:$CD$1048576,0),MATCH((CUADRO!K$5&amp;$E309),'Hoja de Trabajo para listado'!$CD$151:$DC$151,0)),0)</f>
        <v>0</v>
      </c>
      <c r="L309" s="255">
        <f ca="1">+IFERROR(INDEX('Hoja de Trabajo para listado'!$A$155:$Z$1048576,MATCH($A309,'Hoja de Trabajo para listado'!$A$155:$A$1048576,0),MATCH((CUADRO!L$5&amp;$E309),'Hoja de Trabajo para listado'!$A$151:$Z$151,0)),0)+IFERROR(INDEX('Hoja de Trabajo para listado'!$AB$155:$BA$1048576,MATCH($A309,'Hoja de Trabajo para listado'!$AB$155:$AB$1048576,0),MATCH((CUADRO!L$5&amp;$E309),'Hoja de Trabajo para listado'!$AB$151:$BA$151,0)),0)+IFERROR(INDEX('Hoja de Trabajo para listado'!$BC$155:$CB$1048576,MATCH($A309,'Hoja de Trabajo para listado'!$BC$155:$BC$1048576,0),MATCH((CUADRO!L$5&amp;$E309),'Hoja de Trabajo para listado'!$BC$151:$CB$151,0)),0)+IFERROR(INDEX('Hoja de Trabajo para listado'!$DE$153:$DG$274,MATCH($A309,'Hoja de Trabajo para listado'!$DE$153:$DE$1048576,0),MATCH((CUADRO!L$5&amp;$E309),'Hoja de Trabajo para listado'!$DE$151:$DG$151,0)),0)+IFERROR(INDEX('Hoja de Trabajo para listado'!$CD$155:$DC$1048576,MATCH($A309,'Hoja de Trabajo para listado'!$CD$155:$CD$1048576,0),MATCH((CUADRO!L$5&amp;$E309),'Hoja de Trabajo para listado'!$CD$151:$DC$151,0)),0)</f>
        <v>0</v>
      </c>
      <c r="M309" s="255">
        <f ca="1">+IFERROR(INDEX('Hoja de Trabajo para listado'!$A$155:$Z$1048576,MATCH($A309,'Hoja de Trabajo para listado'!$A$155:$A$1048576,0),MATCH((CUADRO!M$5&amp;$E309),'Hoja de Trabajo para listado'!$A$151:$Z$151,0)),0)+IFERROR(INDEX('Hoja de Trabajo para listado'!$AB$155:$BA$1048576,MATCH($A309,'Hoja de Trabajo para listado'!$AB$155:$AB$1048576,0),MATCH((CUADRO!M$5&amp;$E309),'Hoja de Trabajo para listado'!$AB$151:$BA$151,0)),0)+IFERROR(INDEX('Hoja de Trabajo para listado'!$BC$155:$CB$1048576,MATCH($A309,'Hoja de Trabajo para listado'!$BC$155:$BC$1048576,0),MATCH((CUADRO!M$5&amp;$E309),'Hoja de Trabajo para listado'!$BC$151:$CB$151,0)),0)+IFERROR(INDEX('Hoja de Trabajo para listado'!$DE$153:$DG$274,MATCH($A309,'Hoja de Trabajo para listado'!$DE$153:$DE$1048576,0),MATCH((CUADRO!M$5&amp;$E309),'Hoja de Trabajo para listado'!$DE$151:$DG$151,0)),0)+IFERROR(INDEX('Hoja de Trabajo para listado'!$CD$155:$DC$1048576,MATCH($A309,'Hoja de Trabajo para listado'!$CD$155:$CD$1048576,0),MATCH((CUADRO!M$5&amp;$E309),'Hoja de Trabajo para listado'!$CD$151:$DC$151,0)),0)</f>
        <v>0</v>
      </c>
      <c r="N309" s="255">
        <f ca="1">+IFERROR(INDEX('Hoja de Trabajo para listado'!$A$155:$Z$1048576,MATCH($A309,'Hoja de Trabajo para listado'!$A$155:$A$1048576,0),MATCH((CUADRO!N$5&amp;$E309),'Hoja de Trabajo para listado'!$A$151:$Z$151,0)),0)+IFERROR(INDEX('Hoja de Trabajo para listado'!$AB$155:$BA$1048576,MATCH($A309,'Hoja de Trabajo para listado'!$AB$155:$AB$1048576,0),MATCH((CUADRO!N$5&amp;$E309),'Hoja de Trabajo para listado'!$AB$151:$BA$151,0)),0)+IFERROR(INDEX('Hoja de Trabajo para listado'!$BC$155:$CB$1048576,MATCH($A309,'Hoja de Trabajo para listado'!$BC$155:$BC$1048576,0),MATCH((CUADRO!N$5&amp;$E309),'Hoja de Trabajo para listado'!$BC$151:$CB$151,0)),0)+IFERROR(INDEX('Hoja de Trabajo para listado'!$DE$153:$DG$274,MATCH($A309,'Hoja de Trabajo para listado'!$DE$153:$DE$1048576,0),MATCH((CUADRO!N$5&amp;$E309),'Hoja de Trabajo para listado'!$DE$151:$DG$151,0)),0)+IFERROR(INDEX('Hoja de Trabajo para listado'!$CD$155:$DC$1048576,MATCH($A309,'Hoja de Trabajo para listado'!$CD$155:$CD$1048576,0),MATCH((CUADRO!N$5&amp;$E309),'Hoja de Trabajo para listado'!$CD$151:$DC$151,0)),0)</f>
        <v>0</v>
      </c>
      <c r="O309" s="255">
        <f ca="1">+IFERROR(INDEX('Hoja de Trabajo para listado'!$A$155:$Z$1048576,MATCH($A309,'Hoja de Trabajo para listado'!$A$155:$A$1048576,0),MATCH((CUADRO!O$5&amp;$E309),'Hoja de Trabajo para listado'!$A$151:$Z$151,0)),0)+IFERROR(INDEX('Hoja de Trabajo para listado'!$AB$155:$BA$1048576,MATCH($A309,'Hoja de Trabajo para listado'!$AB$155:$AB$1048576,0),MATCH((CUADRO!O$5&amp;$E309),'Hoja de Trabajo para listado'!$AB$151:$BA$151,0)),0)+IFERROR(INDEX('Hoja de Trabajo para listado'!$BC$155:$CB$1048576,MATCH($A309,'Hoja de Trabajo para listado'!$BC$155:$BC$1048576,0),MATCH((CUADRO!O$5&amp;$E309),'Hoja de Trabajo para listado'!$BC$151:$CB$151,0)),0)+IFERROR(INDEX('Hoja de Trabajo para listado'!$DE$153:$DG$274,MATCH($A309,'Hoja de Trabajo para listado'!$DE$153:$DE$1048576,0),MATCH((CUADRO!O$5&amp;$E309),'Hoja de Trabajo para listado'!$DE$151:$DG$151,0)),0)+IFERROR(INDEX('Hoja de Trabajo para listado'!$CD$155:$DC$1048576,MATCH($A309,'Hoja de Trabajo para listado'!$CD$155:$CD$1048576,0),MATCH((CUADRO!O$5&amp;$E309),'Hoja de Trabajo para listado'!$CD$151:$DC$151,0)),0)</f>
        <v>0</v>
      </c>
      <c r="P309" s="255">
        <f ca="1">+IFERROR(INDEX('Hoja de Trabajo para listado'!$A$155:$Z$1048576,MATCH($A309,'Hoja de Trabajo para listado'!$A$155:$A$1048576,0),MATCH((CUADRO!P$5&amp;$E309),'Hoja de Trabajo para listado'!$A$151:$Z$151,0)),0)+IFERROR(INDEX('Hoja de Trabajo para listado'!$AB$155:$BA$1048576,MATCH($A309,'Hoja de Trabajo para listado'!$AB$155:$AB$1048576,0),MATCH((CUADRO!P$5&amp;$E309),'Hoja de Trabajo para listado'!$AB$151:$BA$151,0)),0)+IFERROR(INDEX('Hoja de Trabajo para listado'!$BC$155:$CB$1048576,MATCH($A309,'Hoja de Trabajo para listado'!$BC$155:$BC$1048576,0),MATCH((CUADRO!P$5&amp;$E309),'Hoja de Trabajo para listado'!$BC$151:$CB$151,0)),0)+IFERROR(INDEX('Hoja de Trabajo para listado'!$DE$153:$DG$274,MATCH($A309,'Hoja de Trabajo para listado'!$DE$153:$DE$1048576,0),MATCH((CUADRO!P$5&amp;$E309),'Hoja de Trabajo para listado'!$DE$151:$DG$151,0)),0)+IFERROR(INDEX('Hoja de Trabajo para listado'!$CD$155:$DC$1048576,MATCH($A309,'Hoja de Trabajo para listado'!$CD$155:$CD$1048576,0),MATCH((CUADRO!P$5&amp;$E309),'Hoja de Trabajo para listado'!$CD$151:$DC$151,0)),0)</f>
        <v>0</v>
      </c>
      <c r="Q309" s="255">
        <f ca="1">+IFERROR(INDEX('Hoja de Trabajo para listado'!$A$155:$Z$1048576,MATCH($A309,'Hoja de Trabajo para listado'!$A$155:$A$1048576,0),MATCH((CUADRO!Q$5&amp;$E309),'Hoja de Trabajo para listado'!$A$151:$Z$151,0)),0)+IFERROR(INDEX('Hoja de Trabajo para listado'!$AB$155:$BA$1048576,MATCH($A309,'Hoja de Trabajo para listado'!$AB$155:$AB$1048576,0),MATCH((CUADRO!Q$5&amp;$E309),'Hoja de Trabajo para listado'!$AB$151:$BA$151,0)),0)+IFERROR(INDEX('Hoja de Trabajo para listado'!$BC$155:$CB$1048576,MATCH($A309,'Hoja de Trabajo para listado'!$BC$155:$BC$1048576,0),MATCH((CUADRO!Q$5&amp;$E309),'Hoja de Trabajo para listado'!$BC$151:$CB$151,0)),0)+IFERROR(INDEX('Hoja de Trabajo para listado'!$DE$153:$DG$274,MATCH($A309,'Hoja de Trabajo para listado'!$DE$153:$DE$1048576,0),MATCH((CUADRO!Q$5&amp;$E309),'Hoja de Trabajo para listado'!$DE$151:$DG$151,0)),0)+IFERROR(INDEX('Hoja de Trabajo para listado'!$CD$155:$DC$1048576,MATCH($A309,'Hoja de Trabajo para listado'!$CD$155:$CD$1048576,0),MATCH((CUADRO!Q$5&amp;$E309),'Hoja de Trabajo para listado'!$CD$151:$DC$151,0)),0)</f>
        <v>0</v>
      </c>
      <c r="R309" s="255">
        <f t="shared" ca="1" si="10"/>
        <v>0</v>
      </c>
      <c r="S309" s="255">
        <f ca="1">+R308+R309</f>
        <v>0</v>
      </c>
      <c r="T309" s="255">
        <f ca="1">+S309</f>
        <v>0</v>
      </c>
      <c r="U309" s="254">
        <f t="shared" si="11"/>
        <v>2</v>
      </c>
      <c r="V309" s="362" t="str">
        <f>+VLOOKUP(A309,bd_lista!$A$3:$E$590,5,FALSE)</f>
        <v>Instituciones Descentralizadas</v>
      </c>
      <c r="W309" s="362"/>
      <c r="X309" s="254">
        <f>+VLOOKUP(A309,[2]Sheet1!$A$13:$D$744,4,FALSE)</f>
        <v>46</v>
      </c>
      <c r="Y309" s="254" t="str">
        <f>+VLOOKUP(X309,bd_lista!$A$3:$C$590,3,FALSE)</f>
        <v>Ministerio de Salud y Deportes</v>
      </c>
      <c r="Z309" s="314"/>
      <c r="AA309" s="315"/>
    </row>
    <row r="310" spans="1:27" customFormat="1" ht="15" hidden="1" customHeight="1">
      <c r="A310" s="32">
        <v>371</v>
      </c>
      <c r="B310" s="306">
        <f>+A310</f>
        <v>371</v>
      </c>
      <c r="C310" s="259" t="str">
        <f>+VLOOKUP(A310,bd_lista!$A$3:$C$590,3,FALSE)</f>
        <v>Centro Internacional de la Quinua</v>
      </c>
      <c r="D310" s="361" t="str">
        <f>+C310</f>
        <v>Centro Internacional de la Quinua</v>
      </c>
      <c r="E310" s="259" t="s">
        <v>1313</v>
      </c>
      <c r="F310" s="255">
        <f ca="1">+IFERROR(INDEX('Hoja de Trabajo para listado'!$A$155:$Z$1048576,MATCH($A310,'Hoja de Trabajo para listado'!$A$155:$A$1048576,0),MATCH((CUADRO!F$5&amp;$E310),'Hoja de Trabajo para listado'!$A$151:$Z$151,0)),0)+IFERROR(INDEX('Hoja de Trabajo para listado'!$AB$155:$BA$1048576,MATCH($A310,'Hoja de Trabajo para listado'!$AB$155:$AB$1048576,0),MATCH((CUADRO!F$5&amp;$E310),'Hoja de Trabajo para listado'!$AB$151:$BA$151,0)),0)+IFERROR(INDEX('Hoja de Trabajo para listado'!$BC$155:$CB$1048576,MATCH($A310,'Hoja de Trabajo para listado'!$BC$155:$BC$1048576,0),MATCH((CUADRO!F$5&amp;$E310),'Hoja de Trabajo para listado'!$BC$151:$CB$151,0)),0)+IFERROR(INDEX('Hoja de Trabajo para listado'!$DE$153:$DG$274,MATCH($A310,'Hoja de Trabajo para listado'!$DE$153:$DE$1048576,0),MATCH((CUADRO!F$5&amp;$E310),'Hoja de Trabajo para listado'!$DE$151:$DG$151,0)),0)+IFERROR(INDEX('Hoja de Trabajo para listado'!$CD$155:$DC$1048576,MATCH($A310,'Hoja de Trabajo para listado'!$CD$155:$CD$1048576,0),MATCH((CUADRO!F$5&amp;$E310),'Hoja de Trabajo para listado'!$CD$151:$DC$151,0)),0)</f>
        <v>0</v>
      </c>
      <c r="G310" s="255">
        <f ca="1">+IFERROR(INDEX('Hoja de Trabajo para listado'!$A$155:$Z$1048576,MATCH($A310,'Hoja de Trabajo para listado'!$A$155:$A$1048576,0),MATCH((CUADRO!G$5&amp;$E310),'Hoja de Trabajo para listado'!$A$151:$Z$151,0)),0)+IFERROR(INDEX('Hoja de Trabajo para listado'!$AB$155:$BA$1048576,MATCH($A310,'Hoja de Trabajo para listado'!$AB$155:$AB$1048576,0),MATCH((CUADRO!G$5&amp;$E310),'Hoja de Trabajo para listado'!$AB$151:$BA$151,0)),0)+IFERROR(INDEX('Hoja de Trabajo para listado'!$BC$155:$CB$1048576,MATCH($A310,'Hoja de Trabajo para listado'!$BC$155:$BC$1048576,0),MATCH((CUADRO!G$5&amp;$E310),'Hoja de Trabajo para listado'!$BC$151:$CB$151,0)),0)+IFERROR(INDEX('Hoja de Trabajo para listado'!$DE$153:$DG$274,MATCH($A310,'Hoja de Trabajo para listado'!$DE$153:$DE$1048576,0),MATCH((CUADRO!G$5&amp;$E310),'Hoja de Trabajo para listado'!$DE$151:$DG$151,0)),0)+IFERROR(INDEX('Hoja de Trabajo para listado'!$CD$155:$DC$1048576,MATCH($A310,'Hoja de Trabajo para listado'!$CD$155:$CD$1048576,0),MATCH((CUADRO!G$5&amp;$E310),'Hoja de Trabajo para listado'!$CD$151:$DC$151,0)),0)</f>
        <v>0</v>
      </c>
      <c r="H310" s="255">
        <f ca="1">+IFERROR(INDEX('Hoja de Trabajo para listado'!$A$155:$Z$1048576,MATCH($A310,'Hoja de Trabajo para listado'!$A$155:$A$1048576,0),MATCH((CUADRO!H$5&amp;$E310),'Hoja de Trabajo para listado'!$A$151:$Z$151,0)),0)+IFERROR(INDEX('Hoja de Trabajo para listado'!$AB$155:$BA$1048576,MATCH($A310,'Hoja de Trabajo para listado'!$AB$155:$AB$1048576,0),MATCH((CUADRO!H$5&amp;$E310),'Hoja de Trabajo para listado'!$AB$151:$BA$151,0)),0)+IFERROR(INDEX('Hoja de Trabajo para listado'!$BC$155:$CB$1048576,MATCH($A310,'Hoja de Trabajo para listado'!$BC$155:$BC$1048576,0),MATCH((CUADRO!H$5&amp;$E310),'Hoja de Trabajo para listado'!$BC$151:$CB$151,0)),0)+IFERROR(INDEX('Hoja de Trabajo para listado'!$DE$153:$DG$274,MATCH($A310,'Hoja de Trabajo para listado'!$DE$153:$DE$1048576,0),MATCH((CUADRO!H$5&amp;$E310),'Hoja de Trabajo para listado'!$DE$151:$DG$151,0)),0)+IFERROR(INDEX('Hoja de Trabajo para listado'!$CD$155:$DC$1048576,MATCH($A310,'Hoja de Trabajo para listado'!$CD$155:$CD$1048576,0),MATCH((CUADRO!H$5&amp;$E310),'Hoja de Trabajo para listado'!$CD$151:$DC$151,0)),0)</f>
        <v>0</v>
      </c>
      <c r="I310" s="255">
        <f ca="1">+IFERROR(INDEX('Hoja de Trabajo para listado'!$A$155:$Z$1048576,MATCH($A310,'Hoja de Trabajo para listado'!$A$155:$A$1048576,0),MATCH((CUADRO!I$5&amp;$E310),'Hoja de Trabajo para listado'!$A$151:$Z$151,0)),0)+IFERROR(INDEX('Hoja de Trabajo para listado'!$AB$155:$BA$1048576,MATCH($A310,'Hoja de Trabajo para listado'!$AB$155:$AB$1048576,0),MATCH((CUADRO!I$5&amp;$E310),'Hoja de Trabajo para listado'!$AB$151:$BA$151,0)),0)+IFERROR(INDEX('Hoja de Trabajo para listado'!$BC$155:$CB$1048576,MATCH($A310,'Hoja de Trabajo para listado'!$BC$155:$BC$1048576,0),MATCH((CUADRO!I$5&amp;$E310),'Hoja de Trabajo para listado'!$BC$151:$CB$151,0)),0)+IFERROR(INDEX('Hoja de Trabajo para listado'!$DE$153:$DG$274,MATCH($A310,'Hoja de Trabajo para listado'!$DE$153:$DE$1048576,0),MATCH((CUADRO!I$5&amp;$E310),'Hoja de Trabajo para listado'!$DE$151:$DG$151,0)),0)+IFERROR(INDEX('Hoja de Trabajo para listado'!$CD$155:$DC$1048576,MATCH($A310,'Hoja de Trabajo para listado'!$CD$155:$CD$1048576,0),MATCH((CUADRO!I$5&amp;$E310),'Hoja de Trabajo para listado'!$CD$151:$DC$151,0)),0)</f>
        <v>0</v>
      </c>
      <c r="J310" s="255">
        <f ca="1">+IFERROR(INDEX('Hoja de Trabajo para listado'!$A$155:$Z$1048576,MATCH($A310,'Hoja de Trabajo para listado'!$A$155:$A$1048576,0),MATCH((CUADRO!J$5&amp;$E310),'Hoja de Trabajo para listado'!$A$151:$Z$151,0)),0)+IFERROR(INDEX('Hoja de Trabajo para listado'!$AB$155:$BA$1048576,MATCH($A310,'Hoja de Trabajo para listado'!$AB$155:$AB$1048576,0),MATCH((CUADRO!J$5&amp;$E310),'Hoja de Trabajo para listado'!$AB$151:$BA$151,0)),0)+IFERROR(INDEX('Hoja de Trabajo para listado'!$BC$155:$CB$1048576,MATCH($A310,'Hoja de Trabajo para listado'!$BC$155:$BC$1048576,0),MATCH((CUADRO!J$5&amp;$E310),'Hoja de Trabajo para listado'!$BC$151:$CB$151,0)),0)+IFERROR(INDEX('Hoja de Trabajo para listado'!$DE$153:$DG$274,MATCH($A310,'Hoja de Trabajo para listado'!$DE$153:$DE$1048576,0),MATCH((CUADRO!J$5&amp;$E310),'Hoja de Trabajo para listado'!$DE$151:$DG$151,0)),0)+IFERROR(INDEX('Hoja de Trabajo para listado'!$CD$155:$DC$1048576,MATCH($A310,'Hoja de Trabajo para listado'!$CD$155:$CD$1048576,0),MATCH((CUADRO!J$5&amp;$E310),'Hoja de Trabajo para listado'!$CD$151:$DC$151,0)),0)</f>
        <v>0</v>
      </c>
      <c r="K310" s="255">
        <f ca="1">+IFERROR(INDEX('Hoja de Trabajo para listado'!$A$155:$Z$1048576,MATCH($A310,'Hoja de Trabajo para listado'!$A$155:$A$1048576,0),MATCH((CUADRO!K$5&amp;$E310),'Hoja de Trabajo para listado'!$A$151:$Z$151,0)),0)+IFERROR(INDEX('Hoja de Trabajo para listado'!$AB$155:$BA$1048576,MATCH($A310,'Hoja de Trabajo para listado'!$AB$155:$AB$1048576,0),MATCH((CUADRO!K$5&amp;$E310),'Hoja de Trabajo para listado'!$AB$151:$BA$151,0)),0)+IFERROR(INDEX('Hoja de Trabajo para listado'!$BC$155:$CB$1048576,MATCH($A310,'Hoja de Trabajo para listado'!$BC$155:$BC$1048576,0),MATCH((CUADRO!K$5&amp;$E310),'Hoja de Trabajo para listado'!$BC$151:$CB$151,0)),0)+IFERROR(INDEX('Hoja de Trabajo para listado'!$DE$153:$DG$274,MATCH($A310,'Hoja de Trabajo para listado'!$DE$153:$DE$1048576,0),MATCH((CUADRO!K$5&amp;$E310),'Hoja de Trabajo para listado'!$DE$151:$DG$151,0)),0)+IFERROR(INDEX('Hoja de Trabajo para listado'!$CD$155:$DC$1048576,MATCH($A310,'Hoja de Trabajo para listado'!$CD$155:$CD$1048576,0),MATCH((CUADRO!K$5&amp;$E310),'Hoja de Trabajo para listado'!$CD$151:$DC$151,0)),0)</f>
        <v>0</v>
      </c>
      <c r="L310" s="255">
        <f ca="1">+IFERROR(INDEX('Hoja de Trabajo para listado'!$A$155:$Z$1048576,MATCH($A310,'Hoja de Trabajo para listado'!$A$155:$A$1048576,0),MATCH((CUADRO!L$5&amp;$E310),'Hoja de Trabajo para listado'!$A$151:$Z$151,0)),0)+IFERROR(INDEX('Hoja de Trabajo para listado'!$AB$155:$BA$1048576,MATCH($A310,'Hoja de Trabajo para listado'!$AB$155:$AB$1048576,0),MATCH((CUADRO!L$5&amp;$E310),'Hoja de Trabajo para listado'!$AB$151:$BA$151,0)),0)+IFERROR(INDEX('Hoja de Trabajo para listado'!$BC$155:$CB$1048576,MATCH($A310,'Hoja de Trabajo para listado'!$BC$155:$BC$1048576,0),MATCH((CUADRO!L$5&amp;$E310),'Hoja de Trabajo para listado'!$BC$151:$CB$151,0)),0)+IFERROR(INDEX('Hoja de Trabajo para listado'!$DE$153:$DG$274,MATCH($A310,'Hoja de Trabajo para listado'!$DE$153:$DE$1048576,0),MATCH((CUADRO!L$5&amp;$E310),'Hoja de Trabajo para listado'!$DE$151:$DG$151,0)),0)+IFERROR(INDEX('Hoja de Trabajo para listado'!$CD$155:$DC$1048576,MATCH($A310,'Hoja de Trabajo para listado'!$CD$155:$CD$1048576,0),MATCH((CUADRO!L$5&amp;$E310),'Hoja de Trabajo para listado'!$CD$151:$DC$151,0)),0)</f>
        <v>0</v>
      </c>
      <c r="M310" s="255">
        <f ca="1">+IFERROR(INDEX('Hoja de Trabajo para listado'!$A$155:$Z$1048576,MATCH($A310,'Hoja de Trabajo para listado'!$A$155:$A$1048576,0),MATCH((CUADRO!M$5&amp;$E310),'Hoja de Trabajo para listado'!$A$151:$Z$151,0)),0)+IFERROR(INDEX('Hoja de Trabajo para listado'!$AB$155:$BA$1048576,MATCH($A310,'Hoja de Trabajo para listado'!$AB$155:$AB$1048576,0),MATCH((CUADRO!M$5&amp;$E310),'Hoja de Trabajo para listado'!$AB$151:$BA$151,0)),0)+IFERROR(INDEX('Hoja de Trabajo para listado'!$BC$155:$CB$1048576,MATCH($A310,'Hoja de Trabajo para listado'!$BC$155:$BC$1048576,0),MATCH((CUADRO!M$5&amp;$E310),'Hoja de Trabajo para listado'!$BC$151:$CB$151,0)),0)+IFERROR(INDEX('Hoja de Trabajo para listado'!$DE$153:$DG$274,MATCH($A310,'Hoja de Trabajo para listado'!$DE$153:$DE$1048576,0),MATCH((CUADRO!M$5&amp;$E310),'Hoja de Trabajo para listado'!$DE$151:$DG$151,0)),0)+IFERROR(INDEX('Hoja de Trabajo para listado'!$CD$155:$DC$1048576,MATCH($A310,'Hoja de Trabajo para listado'!$CD$155:$CD$1048576,0),MATCH((CUADRO!M$5&amp;$E310),'Hoja de Trabajo para listado'!$CD$151:$DC$151,0)),0)</f>
        <v>0</v>
      </c>
      <c r="N310" s="255">
        <f ca="1">+IFERROR(INDEX('Hoja de Trabajo para listado'!$A$155:$Z$1048576,MATCH($A310,'Hoja de Trabajo para listado'!$A$155:$A$1048576,0),MATCH((CUADRO!N$5&amp;$E310),'Hoja de Trabajo para listado'!$A$151:$Z$151,0)),0)+IFERROR(INDEX('Hoja de Trabajo para listado'!$AB$155:$BA$1048576,MATCH($A310,'Hoja de Trabajo para listado'!$AB$155:$AB$1048576,0),MATCH((CUADRO!N$5&amp;$E310),'Hoja de Trabajo para listado'!$AB$151:$BA$151,0)),0)+IFERROR(INDEX('Hoja de Trabajo para listado'!$BC$155:$CB$1048576,MATCH($A310,'Hoja de Trabajo para listado'!$BC$155:$BC$1048576,0),MATCH((CUADRO!N$5&amp;$E310),'Hoja de Trabajo para listado'!$BC$151:$CB$151,0)),0)+IFERROR(INDEX('Hoja de Trabajo para listado'!$DE$153:$DG$274,MATCH($A310,'Hoja de Trabajo para listado'!$DE$153:$DE$1048576,0),MATCH((CUADRO!N$5&amp;$E310),'Hoja de Trabajo para listado'!$DE$151:$DG$151,0)),0)+IFERROR(INDEX('Hoja de Trabajo para listado'!$CD$155:$DC$1048576,MATCH($A310,'Hoja de Trabajo para listado'!$CD$155:$CD$1048576,0),MATCH((CUADRO!N$5&amp;$E310),'Hoja de Trabajo para listado'!$CD$151:$DC$151,0)),0)</f>
        <v>0</v>
      </c>
      <c r="O310" s="255">
        <f ca="1">+IFERROR(INDEX('Hoja de Trabajo para listado'!$A$155:$Z$1048576,MATCH($A310,'Hoja de Trabajo para listado'!$A$155:$A$1048576,0),MATCH((CUADRO!O$5&amp;$E310),'Hoja de Trabajo para listado'!$A$151:$Z$151,0)),0)+IFERROR(INDEX('Hoja de Trabajo para listado'!$AB$155:$BA$1048576,MATCH($A310,'Hoja de Trabajo para listado'!$AB$155:$AB$1048576,0),MATCH((CUADRO!O$5&amp;$E310),'Hoja de Trabajo para listado'!$AB$151:$BA$151,0)),0)+IFERROR(INDEX('Hoja de Trabajo para listado'!$BC$155:$CB$1048576,MATCH($A310,'Hoja de Trabajo para listado'!$BC$155:$BC$1048576,0),MATCH((CUADRO!O$5&amp;$E310),'Hoja de Trabajo para listado'!$BC$151:$CB$151,0)),0)+IFERROR(INDEX('Hoja de Trabajo para listado'!$DE$153:$DG$274,MATCH($A310,'Hoja de Trabajo para listado'!$DE$153:$DE$1048576,0),MATCH((CUADRO!O$5&amp;$E310),'Hoja de Trabajo para listado'!$DE$151:$DG$151,0)),0)+IFERROR(INDEX('Hoja de Trabajo para listado'!$CD$155:$DC$1048576,MATCH($A310,'Hoja de Trabajo para listado'!$CD$155:$CD$1048576,0),MATCH((CUADRO!O$5&amp;$E310),'Hoja de Trabajo para listado'!$CD$151:$DC$151,0)),0)</f>
        <v>0</v>
      </c>
      <c r="P310" s="255">
        <f ca="1">+IFERROR(INDEX('Hoja de Trabajo para listado'!$A$155:$Z$1048576,MATCH($A310,'Hoja de Trabajo para listado'!$A$155:$A$1048576,0),MATCH((CUADRO!P$5&amp;$E310),'Hoja de Trabajo para listado'!$A$151:$Z$151,0)),0)+IFERROR(INDEX('Hoja de Trabajo para listado'!$AB$155:$BA$1048576,MATCH($A310,'Hoja de Trabajo para listado'!$AB$155:$AB$1048576,0),MATCH((CUADRO!P$5&amp;$E310),'Hoja de Trabajo para listado'!$AB$151:$BA$151,0)),0)+IFERROR(INDEX('Hoja de Trabajo para listado'!$BC$155:$CB$1048576,MATCH($A310,'Hoja de Trabajo para listado'!$BC$155:$BC$1048576,0),MATCH((CUADRO!P$5&amp;$E310),'Hoja de Trabajo para listado'!$BC$151:$CB$151,0)),0)+IFERROR(INDEX('Hoja de Trabajo para listado'!$DE$153:$DG$274,MATCH($A310,'Hoja de Trabajo para listado'!$DE$153:$DE$1048576,0),MATCH((CUADRO!P$5&amp;$E310),'Hoja de Trabajo para listado'!$DE$151:$DG$151,0)),0)+IFERROR(INDEX('Hoja de Trabajo para listado'!$CD$155:$DC$1048576,MATCH($A310,'Hoja de Trabajo para listado'!$CD$155:$CD$1048576,0),MATCH((CUADRO!P$5&amp;$E310),'Hoja de Trabajo para listado'!$CD$151:$DC$151,0)),0)</f>
        <v>0</v>
      </c>
      <c r="Q310" s="255">
        <f ca="1">+IFERROR(INDEX('Hoja de Trabajo para listado'!$A$155:$Z$1048576,MATCH($A310,'Hoja de Trabajo para listado'!$A$155:$A$1048576,0),MATCH((CUADRO!Q$5&amp;$E310),'Hoja de Trabajo para listado'!$A$151:$Z$151,0)),0)+IFERROR(INDEX('Hoja de Trabajo para listado'!$AB$155:$BA$1048576,MATCH($A310,'Hoja de Trabajo para listado'!$AB$155:$AB$1048576,0),MATCH((CUADRO!Q$5&amp;$E310),'Hoja de Trabajo para listado'!$AB$151:$BA$151,0)),0)+IFERROR(INDEX('Hoja de Trabajo para listado'!$BC$155:$CB$1048576,MATCH($A310,'Hoja de Trabajo para listado'!$BC$155:$BC$1048576,0),MATCH((CUADRO!Q$5&amp;$E310),'Hoja de Trabajo para listado'!$BC$151:$CB$151,0)),0)+IFERROR(INDEX('Hoja de Trabajo para listado'!$DE$153:$DG$274,MATCH($A310,'Hoja de Trabajo para listado'!$DE$153:$DE$1048576,0),MATCH((CUADRO!Q$5&amp;$E310),'Hoja de Trabajo para listado'!$DE$151:$DG$151,0)),0)+IFERROR(INDEX('Hoja de Trabajo para listado'!$CD$155:$DC$1048576,MATCH($A310,'Hoja de Trabajo para listado'!$CD$155:$CD$1048576,0),MATCH((CUADRO!Q$5&amp;$E310),'Hoja de Trabajo para listado'!$CD$151:$DC$151,0)),0)</f>
        <v>0</v>
      </c>
      <c r="R310" s="255">
        <f t="shared" ca="1" si="10"/>
        <v>0</v>
      </c>
      <c r="S310" s="255"/>
      <c r="T310" s="255">
        <f ca="1">+T311</f>
        <v>0</v>
      </c>
      <c r="U310" s="254">
        <f t="shared" si="11"/>
        <v>1</v>
      </c>
      <c r="V310" s="362" t="str">
        <f>+VLOOKUP(A310,bd_lista!$A$3:$E$590,5,FALSE)</f>
        <v>Instituciones Descentralizadas</v>
      </c>
      <c r="W310" s="361" t="str">
        <f>+V310</f>
        <v>Instituciones Descentralizadas</v>
      </c>
      <c r="X310" s="254">
        <f>+VLOOKUP(A310,[2]Sheet1!$A$13:$D$744,4,FALSE)</f>
        <v>47</v>
      </c>
      <c r="Y310" s="254" t="str">
        <f>+VLOOKUP(X310,bd_lista!$A$3:$C$590,3,FALSE)</f>
        <v>Ministerio de Desarrollo Rural y Tierras</v>
      </c>
      <c r="Z310" s="316">
        <f>+X310</f>
        <v>47</v>
      </c>
      <c r="AA310" s="317" t="str">
        <f>+Y310</f>
        <v>Ministerio de Desarrollo Rural y Tierras</v>
      </c>
    </row>
    <row r="311" spans="1:27" customFormat="1" ht="15" hidden="1" customHeight="1">
      <c r="A311" s="32">
        <v>371</v>
      </c>
      <c r="B311" s="307"/>
      <c r="C311" s="362" t="str">
        <f>+VLOOKUP(A311,bd_lista!$A$3:$C$590,3,FALSE)</f>
        <v>Centro Internacional de la Quinua</v>
      </c>
      <c r="D311" s="362"/>
      <c r="E311" s="259" t="s">
        <v>1314</v>
      </c>
      <c r="F311" s="255">
        <f ca="1">+IFERROR(INDEX('Hoja de Trabajo para listado'!$A$155:$Z$1048576,MATCH($A311,'Hoja de Trabajo para listado'!$A$155:$A$1048576,0),MATCH((CUADRO!F$5&amp;$E311),'Hoja de Trabajo para listado'!$A$151:$Z$151,0)),0)+IFERROR(INDEX('Hoja de Trabajo para listado'!$AB$155:$BA$1048576,MATCH($A311,'Hoja de Trabajo para listado'!$AB$155:$AB$1048576,0),MATCH((CUADRO!F$5&amp;$E311),'Hoja de Trabajo para listado'!$AB$151:$BA$151,0)),0)+IFERROR(INDEX('Hoja de Trabajo para listado'!$BC$155:$CB$1048576,MATCH($A311,'Hoja de Trabajo para listado'!$BC$155:$BC$1048576,0),MATCH((CUADRO!F$5&amp;$E311),'Hoja de Trabajo para listado'!$BC$151:$CB$151,0)),0)+IFERROR(INDEX('Hoja de Trabajo para listado'!$DE$153:$DG$274,MATCH($A311,'Hoja de Trabajo para listado'!$DE$153:$DE$1048576,0),MATCH((CUADRO!F$5&amp;$E311),'Hoja de Trabajo para listado'!$DE$151:$DG$151,0)),0)+IFERROR(INDEX('Hoja de Trabajo para listado'!$CD$155:$DC$1048576,MATCH($A311,'Hoja de Trabajo para listado'!$CD$155:$CD$1048576,0),MATCH((CUADRO!F$5&amp;$E311),'Hoja de Trabajo para listado'!$CD$151:$DC$151,0)),0)</f>
        <v>0</v>
      </c>
      <c r="G311" s="255">
        <f ca="1">+IFERROR(INDEX('Hoja de Trabajo para listado'!$A$155:$Z$1048576,MATCH($A311,'Hoja de Trabajo para listado'!$A$155:$A$1048576,0),MATCH((CUADRO!G$5&amp;$E311),'Hoja de Trabajo para listado'!$A$151:$Z$151,0)),0)+IFERROR(INDEX('Hoja de Trabajo para listado'!$AB$155:$BA$1048576,MATCH($A311,'Hoja de Trabajo para listado'!$AB$155:$AB$1048576,0),MATCH((CUADRO!G$5&amp;$E311),'Hoja de Trabajo para listado'!$AB$151:$BA$151,0)),0)+IFERROR(INDEX('Hoja de Trabajo para listado'!$BC$155:$CB$1048576,MATCH($A311,'Hoja de Trabajo para listado'!$BC$155:$BC$1048576,0),MATCH((CUADRO!G$5&amp;$E311),'Hoja de Trabajo para listado'!$BC$151:$CB$151,0)),0)+IFERROR(INDEX('Hoja de Trabajo para listado'!$DE$153:$DG$274,MATCH($A311,'Hoja de Trabajo para listado'!$DE$153:$DE$1048576,0),MATCH((CUADRO!G$5&amp;$E311),'Hoja de Trabajo para listado'!$DE$151:$DG$151,0)),0)+IFERROR(INDEX('Hoja de Trabajo para listado'!$CD$155:$DC$1048576,MATCH($A311,'Hoja de Trabajo para listado'!$CD$155:$CD$1048576,0),MATCH((CUADRO!G$5&amp;$E311),'Hoja de Trabajo para listado'!$CD$151:$DC$151,0)),0)</f>
        <v>0</v>
      </c>
      <c r="H311" s="255">
        <f ca="1">+IFERROR(INDEX('Hoja de Trabajo para listado'!$A$155:$Z$1048576,MATCH($A311,'Hoja de Trabajo para listado'!$A$155:$A$1048576,0),MATCH((CUADRO!H$5&amp;$E311),'Hoja de Trabajo para listado'!$A$151:$Z$151,0)),0)+IFERROR(INDEX('Hoja de Trabajo para listado'!$AB$155:$BA$1048576,MATCH($A311,'Hoja de Trabajo para listado'!$AB$155:$AB$1048576,0),MATCH((CUADRO!H$5&amp;$E311),'Hoja de Trabajo para listado'!$AB$151:$BA$151,0)),0)+IFERROR(INDEX('Hoja de Trabajo para listado'!$BC$155:$CB$1048576,MATCH($A311,'Hoja de Trabajo para listado'!$BC$155:$BC$1048576,0),MATCH((CUADRO!H$5&amp;$E311),'Hoja de Trabajo para listado'!$BC$151:$CB$151,0)),0)+IFERROR(INDEX('Hoja de Trabajo para listado'!$DE$153:$DG$274,MATCH($A311,'Hoja de Trabajo para listado'!$DE$153:$DE$1048576,0),MATCH((CUADRO!H$5&amp;$E311),'Hoja de Trabajo para listado'!$DE$151:$DG$151,0)),0)+IFERROR(INDEX('Hoja de Trabajo para listado'!$CD$155:$DC$1048576,MATCH($A311,'Hoja de Trabajo para listado'!$CD$155:$CD$1048576,0),MATCH((CUADRO!H$5&amp;$E311),'Hoja de Trabajo para listado'!$CD$151:$DC$151,0)),0)</f>
        <v>0</v>
      </c>
      <c r="I311" s="255">
        <f ca="1">+IFERROR(INDEX('Hoja de Trabajo para listado'!$A$155:$Z$1048576,MATCH($A311,'Hoja de Trabajo para listado'!$A$155:$A$1048576,0),MATCH((CUADRO!I$5&amp;$E311),'Hoja de Trabajo para listado'!$A$151:$Z$151,0)),0)+IFERROR(INDEX('Hoja de Trabajo para listado'!$AB$155:$BA$1048576,MATCH($A311,'Hoja de Trabajo para listado'!$AB$155:$AB$1048576,0),MATCH((CUADRO!I$5&amp;$E311),'Hoja de Trabajo para listado'!$AB$151:$BA$151,0)),0)+IFERROR(INDEX('Hoja de Trabajo para listado'!$BC$155:$CB$1048576,MATCH($A311,'Hoja de Trabajo para listado'!$BC$155:$BC$1048576,0),MATCH((CUADRO!I$5&amp;$E311),'Hoja de Trabajo para listado'!$BC$151:$CB$151,0)),0)+IFERROR(INDEX('Hoja de Trabajo para listado'!$DE$153:$DG$274,MATCH($A311,'Hoja de Trabajo para listado'!$DE$153:$DE$1048576,0),MATCH((CUADRO!I$5&amp;$E311),'Hoja de Trabajo para listado'!$DE$151:$DG$151,0)),0)+IFERROR(INDEX('Hoja de Trabajo para listado'!$CD$155:$DC$1048576,MATCH($A311,'Hoja de Trabajo para listado'!$CD$155:$CD$1048576,0),MATCH((CUADRO!I$5&amp;$E311),'Hoja de Trabajo para listado'!$CD$151:$DC$151,0)),0)</f>
        <v>0</v>
      </c>
      <c r="J311" s="255">
        <f ca="1">+IFERROR(INDEX('Hoja de Trabajo para listado'!$A$155:$Z$1048576,MATCH($A311,'Hoja de Trabajo para listado'!$A$155:$A$1048576,0),MATCH((CUADRO!J$5&amp;$E311),'Hoja de Trabajo para listado'!$A$151:$Z$151,0)),0)+IFERROR(INDEX('Hoja de Trabajo para listado'!$AB$155:$BA$1048576,MATCH($A311,'Hoja de Trabajo para listado'!$AB$155:$AB$1048576,0),MATCH((CUADRO!J$5&amp;$E311),'Hoja de Trabajo para listado'!$AB$151:$BA$151,0)),0)+IFERROR(INDEX('Hoja de Trabajo para listado'!$BC$155:$CB$1048576,MATCH($A311,'Hoja de Trabajo para listado'!$BC$155:$BC$1048576,0),MATCH((CUADRO!J$5&amp;$E311),'Hoja de Trabajo para listado'!$BC$151:$CB$151,0)),0)+IFERROR(INDEX('Hoja de Trabajo para listado'!$DE$153:$DG$274,MATCH($A311,'Hoja de Trabajo para listado'!$DE$153:$DE$1048576,0),MATCH((CUADRO!J$5&amp;$E311),'Hoja de Trabajo para listado'!$DE$151:$DG$151,0)),0)+IFERROR(INDEX('Hoja de Trabajo para listado'!$CD$155:$DC$1048576,MATCH($A311,'Hoja de Trabajo para listado'!$CD$155:$CD$1048576,0),MATCH((CUADRO!J$5&amp;$E311),'Hoja de Trabajo para listado'!$CD$151:$DC$151,0)),0)</f>
        <v>0</v>
      </c>
      <c r="K311" s="255">
        <f ca="1">+IFERROR(INDEX('Hoja de Trabajo para listado'!$A$155:$Z$1048576,MATCH($A311,'Hoja de Trabajo para listado'!$A$155:$A$1048576,0),MATCH((CUADRO!K$5&amp;$E311),'Hoja de Trabajo para listado'!$A$151:$Z$151,0)),0)+IFERROR(INDEX('Hoja de Trabajo para listado'!$AB$155:$BA$1048576,MATCH($A311,'Hoja de Trabajo para listado'!$AB$155:$AB$1048576,0),MATCH((CUADRO!K$5&amp;$E311),'Hoja de Trabajo para listado'!$AB$151:$BA$151,0)),0)+IFERROR(INDEX('Hoja de Trabajo para listado'!$BC$155:$CB$1048576,MATCH($A311,'Hoja de Trabajo para listado'!$BC$155:$BC$1048576,0),MATCH((CUADRO!K$5&amp;$E311),'Hoja de Trabajo para listado'!$BC$151:$CB$151,0)),0)+IFERROR(INDEX('Hoja de Trabajo para listado'!$DE$153:$DG$274,MATCH($A311,'Hoja de Trabajo para listado'!$DE$153:$DE$1048576,0),MATCH((CUADRO!K$5&amp;$E311),'Hoja de Trabajo para listado'!$DE$151:$DG$151,0)),0)+IFERROR(INDEX('Hoja de Trabajo para listado'!$CD$155:$DC$1048576,MATCH($A311,'Hoja de Trabajo para listado'!$CD$155:$CD$1048576,0),MATCH((CUADRO!K$5&amp;$E311),'Hoja de Trabajo para listado'!$CD$151:$DC$151,0)),0)</f>
        <v>0</v>
      </c>
      <c r="L311" s="255">
        <f ca="1">+IFERROR(INDEX('Hoja de Trabajo para listado'!$A$155:$Z$1048576,MATCH($A311,'Hoja de Trabajo para listado'!$A$155:$A$1048576,0),MATCH((CUADRO!L$5&amp;$E311),'Hoja de Trabajo para listado'!$A$151:$Z$151,0)),0)+IFERROR(INDEX('Hoja de Trabajo para listado'!$AB$155:$BA$1048576,MATCH($A311,'Hoja de Trabajo para listado'!$AB$155:$AB$1048576,0),MATCH((CUADRO!L$5&amp;$E311),'Hoja de Trabajo para listado'!$AB$151:$BA$151,0)),0)+IFERROR(INDEX('Hoja de Trabajo para listado'!$BC$155:$CB$1048576,MATCH($A311,'Hoja de Trabajo para listado'!$BC$155:$BC$1048576,0),MATCH((CUADRO!L$5&amp;$E311),'Hoja de Trabajo para listado'!$BC$151:$CB$151,0)),0)+IFERROR(INDEX('Hoja de Trabajo para listado'!$DE$153:$DG$274,MATCH($A311,'Hoja de Trabajo para listado'!$DE$153:$DE$1048576,0),MATCH((CUADRO!L$5&amp;$E311),'Hoja de Trabajo para listado'!$DE$151:$DG$151,0)),0)+IFERROR(INDEX('Hoja de Trabajo para listado'!$CD$155:$DC$1048576,MATCH($A311,'Hoja de Trabajo para listado'!$CD$155:$CD$1048576,0),MATCH((CUADRO!L$5&amp;$E311),'Hoja de Trabajo para listado'!$CD$151:$DC$151,0)),0)</f>
        <v>0</v>
      </c>
      <c r="M311" s="255">
        <f ca="1">+IFERROR(INDEX('Hoja de Trabajo para listado'!$A$155:$Z$1048576,MATCH($A311,'Hoja de Trabajo para listado'!$A$155:$A$1048576,0),MATCH((CUADRO!M$5&amp;$E311),'Hoja de Trabajo para listado'!$A$151:$Z$151,0)),0)+IFERROR(INDEX('Hoja de Trabajo para listado'!$AB$155:$BA$1048576,MATCH($A311,'Hoja de Trabajo para listado'!$AB$155:$AB$1048576,0),MATCH((CUADRO!M$5&amp;$E311),'Hoja de Trabajo para listado'!$AB$151:$BA$151,0)),0)+IFERROR(INDEX('Hoja de Trabajo para listado'!$BC$155:$CB$1048576,MATCH($A311,'Hoja de Trabajo para listado'!$BC$155:$BC$1048576,0),MATCH((CUADRO!M$5&amp;$E311),'Hoja de Trabajo para listado'!$BC$151:$CB$151,0)),0)+IFERROR(INDEX('Hoja de Trabajo para listado'!$DE$153:$DG$274,MATCH($A311,'Hoja de Trabajo para listado'!$DE$153:$DE$1048576,0),MATCH((CUADRO!M$5&amp;$E311),'Hoja de Trabajo para listado'!$DE$151:$DG$151,0)),0)+IFERROR(INDEX('Hoja de Trabajo para listado'!$CD$155:$DC$1048576,MATCH($A311,'Hoja de Trabajo para listado'!$CD$155:$CD$1048576,0),MATCH((CUADRO!M$5&amp;$E311),'Hoja de Trabajo para listado'!$CD$151:$DC$151,0)),0)</f>
        <v>0</v>
      </c>
      <c r="N311" s="255">
        <f ca="1">+IFERROR(INDEX('Hoja de Trabajo para listado'!$A$155:$Z$1048576,MATCH($A311,'Hoja de Trabajo para listado'!$A$155:$A$1048576,0),MATCH((CUADRO!N$5&amp;$E311),'Hoja de Trabajo para listado'!$A$151:$Z$151,0)),0)+IFERROR(INDEX('Hoja de Trabajo para listado'!$AB$155:$BA$1048576,MATCH($A311,'Hoja de Trabajo para listado'!$AB$155:$AB$1048576,0),MATCH((CUADRO!N$5&amp;$E311),'Hoja de Trabajo para listado'!$AB$151:$BA$151,0)),0)+IFERROR(INDEX('Hoja de Trabajo para listado'!$BC$155:$CB$1048576,MATCH($A311,'Hoja de Trabajo para listado'!$BC$155:$BC$1048576,0),MATCH((CUADRO!N$5&amp;$E311),'Hoja de Trabajo para listado'!$BC$151:$CB$151,0)),0)+IFERROR(INDEX('Hoja de Trabajo para listado'!$DE$153:$DG$274,MATCH($A311,'Hoja de Trabajo para listado'!$DE$153:$DE$1048576,0),MATCH((CUADRO!N$5&amp;$E311),'Hoja de Trabajo para listado'!$DE$151:$DG$151,0)),0)+IFERROR(INDEX('Hoja de Trabajo para listado'!$CD$155:$DC$1048576,MATCH($A311,'Hoja de Trabajo para listado'!$CD$155:$CD$1048576,0),MATCH((CUADRO!N$5&amp;$E311),'Hoja de Trabajo para listado'!$CD$151:$DC$151,0)),0)</f>
        <v>0</v>
      </c>
      <c r="O311" s="255">
        <f ca="1">+IFERROR(INDEX('Hoja de Trabajo para listado'!$A$155:$Z$1048576,MATCH($A311,'Hoja de Trabajo para listado'!$A$155:$A$1048576,0),MATCH((CUADRO!O$5&amp;$E311),'Hoja de Trabajo para listado'!$A$151:$Z$151,0)),0)+IFERROR(INDEX('Hoja de Trabajo para listado'!$AB$155:$BA$1048576,MATCH($A311,'Hoja de Trabajo para listado'!$AB$155:$AB$1048576,0),MATCH((CUADRO!O$5&amp;$E311),'Hoja de Trabajo para listado'!$AB$151:$BA$151,0)),0)+IFERROR(INDEX('Hoja de Trabajo para listado'!$BC$155:$CB$1048576,MATCH($A311,'Hoja de Trabajo para listado'!$BC$155:$BC$1048576,0),MATCH((CUADRO!O$5&amp;$E311),'Hoja de Trabajo para listado'!$BC$151:$CB$151,0)),0)+IFERROR(INDEX('Hoja de Trabajo para listado'!$DE$153:$DG$274,MATCH($A311,'Hoja de Trabajo para listado'!$DE$153:$DE$1048576,0),MATCH((CUADRO!O$5&amp;$E311),'Hoja de Trabajo para listado'!$DE$151:$DG$151,0)),0)+IFERROR(INDEX('Hoja de Trabajo para listado'!$CD$155:$DC$1048576,MATCH($A311,'Hoja de Trabajo para listado'!$CD$155:$CD$1048576,0),MATCH((CUADRO!O$5&amp;$E311),'Hoja de Trabajo para listado'!$CD$151:$DC$151,0)),0)</f>
        <v>0</v>
      </c>
      <c r="P311" s="255">
        <f ca="1">+IFERROR(INDEX('Hoja de Trabajo para listado'!$A$155:$Z$1048576,MATCH($A311,'Hoja de Trabajo para listado'!$A$155:$A$1048576,0),MATCH((CUADRO!P$5&amp;$E311),'Hoja de Trabajo para listado'!$A$151:$Z$151,0)),0)+IFERROR(INDEX('Hoja de Trabajo para listado'!$AB$155:$BA$1048576,MATCH($A311,'Hoja de Trabajo para listado'!$AB$155:$AB$1048576,0),MATCH((CUADRO!P$5&amp;$E311),'Hoja de Trabajo para listado'!$AB$151:$BA$151,0)),0)+IFERROR(INDEX('Hoja de Trabajo para listado'!$BC$155:$CB$1048576,MATCH($A311,'Hoja de Trabajo para listado'!$BC$155:$BC$1048576,0),MATCH((CUADRO!P$5&amp;$E311),'Hoja de Trabajo para listado'!$BC$151:$CB$151,0)),0)+IFERROR(INDEX('Hoja de Trabajo para listado'!$DE$153:$DG$274,MATCH($A311,'Hoja de Trabajo para listado'!$DE$153:$DE$1048576,0),MATCH((CUADRO!P$5&amp;$E311),'Hoja de Trabajo para listado'!$DE$151:$DG$151,0)),0)+IFERROR(INDEX('Hoja de Trabajo para listado'!$CD$155:$DC$1048576,MATCH($A311,'Hoja de Trabajo para listado'!$CD$155:$CD$1048576,0),MATCH((CUADRO!P$5&amp;$E311),'Hoja de Trabajo para listado'!$CD$151:$DC$151,0)),0)</f>
        <v>0</v>
      </c>
      <c r="Q311" s="255">
        <f ca="1">+IFERROR(INDEX('Hoja de Trabajo para listado'!$A$155:$Z$1048576,MATCH($A311,'Hoja de Trabajo para listado'!$A$155:$A$1048576,0),MATCH((CUADRO!Q$5&amp;$E311),'Hoja de Trabajo para listado'!$A$151:$Z$151,0)),0)+IFERROR(INDEX('Hoja de Trabajo para listado'!$AB$155:$BA$1048576,MATCH($A311,'Hoja de Trabajo para listado'!$AB$155:$AB$1048576,0),MATCH((CUADRO!Q$5&amp;$E311),'Hoja de Trabajo para listado'!$AB$151:$BA$151,0)),0)+IFERROR(INDEX('Hoja de Trabajo para listado'!$BC$155:$CB$1048576,MATCH($A311,'Hoja de Trabajo para listado'!$BC$155:$BC$1048576,0),MATCH((CUADRO!Q$5&amp;$E311),'Hoja de Trabajo para listado'!$BC$151:$CB$151,0)),0)+IFERROR(INDEX('Hoja de Trabajo para listado'!$DE$153:$DG$274,MATCH($A311,'Hoja de Trabajo para listado'!$DE$153:$DE$1048576,0),MATCH((CUADRO!Q$5&amp;$E311),'Hoja de Trabajo para listado'!$DE$151:$DG$151,0)),0)+IFERROR(INDEX('Hoja de Trabajo para listado'!$CD$155:$DC$1048576,MATCH($A311,'Hoja de Trabajo para listado'!$CD$155:$CD$1048576,0),MATCH((CUADRO!Q$5&amp;$E311),'Hoja de Trabajo para listado'!$CD$151:$DC$151,0)),0)</f>
        <v>0</v>
      </c>
      <c r="R311" s="255">
        <f t="shared" ca="1" si="10"/>
        <v>0</v>
      </c>
      <c r="S311" s="255">
        <f ca="1">+R310+R311</f>
        <v>0</v>
      </c>
      <c r="T311" s="255">
        <f ca="1">+S311</f>
        <v>0</v>
      </c>
      <c r="U311" s="254">
        <f t="shared" si="11"/>
        <v>2</v>
      </c>
      <c r="V311" s="362" t="str">
        <f>+VLOOKUP(A311,bd_lista!$A$3:$E$590,5,FALSE)</f>
        <v>Instituciones Descentralizadas</v>
      </c>
      <c r="W311" s="362"/>
      <c r="X311" s="254">
        <f>+VLOOKUP(A311,[2]Sheet1!$A$13:$D$744,4,FALSE)</f>
        <v>47</v>
      </c>
      <c r="Y311" s="254" t="str">
        <f>+VLOOKUP(X311,bd_lista!$A$3:$C$590,3,FALSE)</f>
        <v>Ministerio de Desarrollo Rural y Tierras</v>
      </c>
      <c r="Z311" s="314"/>
      <c r="AA311" s="315"/>
    </row>
    <row r="312" spans="1:27" customFormat="1" ht="15" hidden="1" customHeight="1">
      <c r="A312" s="32">
        <v>313</v>
      </c>
      <c r="B312" s="306">
        <f>+A312</f>
        <v>313</v>
      </c>
      <c r="C312" s="259" t="str">
        <f>+VLOOKUP(A312,bd_lista!$A$3:$C$590,3,FALSE)</f>
        <v>Autoridad de Fiscalización y Control de Pensiones y Seguros - APS</v>
      </c>
      <c r="D312" s="361" t="str">
        <f>+C312</f>
        <v>Autoridad de Fiscalización y Control de Pensiones y Seguros - APS</v>
      </c>
      <c r="E312" s="259" t="s">
        <v>1313</v>
      </c>
      <c r="F312" s="255">
        <f ca="1">+IFERROR(INDEX('Hoja de Trabajo para listado'!$A$155:$Z$1048576,MATCH($A312,'Hoja de Trabajo para listado'!$A$155:$A$1048576,0),MATCH((CUADRO!F$5&amp;$E312),'Hoja de Trabajo para listado'!$A$151:$Z$151,0)),0)+IFERROR(INDEX('Hoja de Trabajo para listado'!$AB$155:$BA$1048576,MATCH($A312,'Hoja de Trabajo para listado'!$AB$155:$AB$1048576,0),MATCH((CUADRO!F$5&amp;$E312),'Hoja de Trabajo para listado'!$AB$151:$BA$151,0)),0)+IFERROR(INDEX('Hoja de Trabajo para listado'!$BC$155:$CB$1048576,MATCH($A312,'Hoja de Trabajo para listado'!$BC$155:$BC$1048576,0),MATCH((CUADRO!F$5&amp;$E312),'Hoja de Trabajo para listado'!$BC$151:$CB$151,0)),0)+IFERROR(INDEX('Hoja de Trabajo para listado'!$DE$153:$DG$274,MATCH($A312,'Hoja de Trabajo para listado'!$DE$153:$DE$1048576,0),MATCH((CUADRO!F$5&amp;$E312),'Hoja de Trabajo para listado'!$DE$151:$DG$151,0)),0)+IFERROR(INDEX('Hoja de Trabajo para listado'!$CD$155:$DC$1048576,MATCH($A312,'Hoja de Trabajo para listado'!$CD$155:$CD$1048576,0),MATCH((CUADRO!F$5&amp;$E312),'Hoja de Trabajo para listado'!$CD$151:$DC$151,0)),0)</f>
        <v>0</v>
      </c>
      <c r="G312" s="255">
        <f ca="1">+IFERROR(INDEX('Hoja de Trabajo para listado'!$A$155:$Z$1048576,MATCH($A312,'Hoja de Trabajo para listado'!$A$155:$A$1048576,0),MATCH((CUADRO!G$5&amp;$E312),'Hoja de Trabajo para listado'!$A$151:$Z$151,0)),0)+IFERROR(INDEX('Hoja de Trabajo para listado'!$AB$155:$BA$1048576,MATCH($A312,'Hoja de Trabajo para listado'!$AB$155:$AB$1048576,0),MATCH((CUADRO!G$5&amp;$E312),'Hoja de Trabajo para listado'!$AB$151:$BA$151,0)),0)+IFERROR(INDEX('Hoja de Trabajo para listado'!$BC$155:$CB$1048576,MATCH($A312,'Hoja de Trabajo para listado'!$BC$155:$BC$1048576,0),MATCH((CUADRO!G$5&amp;$E312),'Hoja de Trabajo para listado'!$BC$151:$CB$151,0)),0)+IFERROR(INDEX('Hoja de Trabajo para listado'!$DE$153:$DG$274,MATCH($A312,'Hoja de Trabajo para listado'!$DE$153:$DE$1048576,0),MATCH((CUADRO!G$5&amp;$E312),'Hoja de Trabajo para listado'!$DE$151:$DG$151,0)),0)+IFERROR(INDEX('Hoja de Trabajo para listado'!$CD$155:$DC$1048576,MATCH($A312,'Hoja de Trabajo para listado'!$CD$155:$CD$1048576,0),MATCH((CUADRO!G$5&amp;$E312),'Hoja de Trabajo para listado'!$CD$151:$DC$151,0)),0)</f>
        <v>0</v>
      </c>
      <c r="H312" s="255">
        <f ca="1">+IFERROR(INDEX('Hoja de Trabajo para listado'!$A$155:$Z$1048576,MATCH($A312,'Hoja de Trabajo para listado'!$A$155:$A$1048576,0),MATCH((CUADRO!H$5&amp;$E312),'Hoja de Trabajo para listado'!$A$151:$Z$151,0)),0)+IFERROR(INDEX('Hoja de Trabajo para listado'!$AB$155:$BA$1048576,MATCH($A312,'Hoja de Trabajo para listado'!$AB$155:$AB$1048576,0),MATCH((CUADRO!H$5&amp;$E312),'Hoja de Trabajo para listado'!$AB$151:$BA$151,0)),0)+IFERROR(INDEX('Hoja de Trabajo para listado'!$BC$155:$CB$1048576,MATCH($A312,'Hoja de Trabajo para listado'!$BC$155:$BC$1048576,0),MATCH((CUADRO!H$5&amp;$E312),'Hoja de Trabajo para listado'!$BC$151:$CB$151,0)),0)+IFERROR(INDEX('Hoja de Trabajo para listado'!$DE$153:$DG$274,MATCH($A312,'Hoja de Trabajo para listado'!$DE$153:$DE$1048576,0),MATCH((CUADRO!H$5&amp;$E312),'Hoja de Trabajo para listado'!$DE$151:$DG$151,0)),0)+IFERROR(INDEX('Hoja de Trabajo para listado'!$CD$155:$DC$1048576,MATCH($A312,'Hoja de Trabajo para listado'!$CD$155:$CD$1048576,0),MATCH((CUADRO!H$5&amp;$E312),'Hoja de Trabajo para listado'!$CD$151:$DC$151,0)),0)</f>
        <v>0</v>
      </c>
      <c r="I312" s="255">
        <f ca="1">+IFERROR(INDEX('Hoja de Trabajo para listado'!$A$155:$Z$1048576,MATCH($A312,'Hoja de Trabajo para listado'!$A$155:$A$1048576,0),MATCH((CUADRO!I$5&amp;$E312),'Hoja de Trabajo para listado'!$A$151:$Z$151,0)),0)+IFERROR(INDEX('Hoja de Trabajo para listado'!$AB$155:$BA$1048576,MATCH($A312,'Hoja de Trabajo para listado'!$AB$155:$AB$1048576,0),MATCH((CUADRO!I$5&amp;$E312),'Hoja de Trabajo para listado'!$AB$151:$BA$151,0)),0)+IFERROR(INDEX('Hoja de Trabajo para listado'!$BC$155:$CB$1048576,MATCH($A312,'Hoja de Trabajo para listado'!$BC$155:$BC$1048576,0),MATCH((CUADRO!I$5&amp;$E312),'Hoja de Trabajo para listado'!$BC$151:$CB$151,0)),0)+IFERROR(INDEX('Hoja de Trabajo para listado'!$DE$153:$DG$274,MATCH($A312,'Hoja de Trabajo para listado'!$DE$153:$DE$1048576,0),MATCH((CUADRO!I$5&amp;$E312),'Hoja de Trabajo para listado'!$DE$151:$DG$151,0)),0)+IFERROR(INDEX('Hoja de Trabajo para listado'!$CD$155:$DC$1048576,MATCH($A312,'Hoja de Trabajo para listado'!$CD$155:$CD$1048576,0),MATCH((CUADRO!I$5&amp;$E312),'Hoja de Trabajo para listado'!$CD$151:$DC$151,0)),0)</f>
        <v>0</v>
      </c>
      <c r="J312" s="255">
        <f ca="1">+IFERROR(INDEX('Hoja de Trabajo para listado'!$A$155:$Z$1048576,MATCH($A312,'Hoja de Trabajo para listado'!$A$155:$A$1048576,0),MATCH((CUADRO!J$5&amp;$E312),'Hoja de Trabajo para listado'!$A$151:$Z$151,0)),0)+IFERROR(INDEX('Hoja de Trabajo para listado'!$AB$155:$BA$1048576,MATCH($A312,'Hoja de Trabajo para listado'!$AB$155:$AB$1048576,0),MATCH((CUADRO!J$5&amp;$E312),'Hoja de Trabajo para listado'!$AB$151:$BA$151,0)),0)+IFERROR(INDEX('Hoja de Trabajo para listado'!$BC$155:$CB$1048576,MATCH($A312,'Hoja de Trabajo para listado'!$BC$155:$BC$1048576,0),MATCH((CUADRO!J$5&amp;$E312),'Hoja de Trabajo para listado'!$BC$151:$CB$151,0)),0)+IFERROR(INDEX('Hoja de Trabajo para listado'!$DE$153:$DG$274,MATCH($A312,'Hoja de Trabajo para listado'!$DE$153:$DE$1048576,0),MATCH((CUADRO!J$5&amp;$E312),'Hoja de Trabajo para listado'!$DE$151:$DG$151,0)),0)+IFERROR(INDEX('Hoja de Trabajo para listado'!$CD$155:$DC$1048576,MATCH($A312,'Hoja de Trabajo para listado'!$CD$155:$CD$1048576,0),MATCH((CUADRO!J$5&amp;$E312),'Hoja de Trabajo para listado'!$CD$151:$DC$151,0)),0)</f>
        <v>0</v>
      </c>
      <c r="K312" s="255">
        <f ca="1">+IFERROR(INDEX('Hoja de Trabajo para listado'!$A$155:$Z$1048576,MATCH($A312,'Hoja de Trabajo para listado'!$A$155:$A$1048576,0),MATCH((CUADRO!K$5&amp;$E312),'Hoja de Trabajo para listado'!$A$151:$Z$151,0)),0)+IFERROR(INDEX('Hoja de Trabajo para listado'!$AB$155:$BA$1048576,MATCH($A312,'Hoja de Trabajo para listado'!$AB$155:$AB$1048576,0),MATCH((CUADRO!K$5&amp;$E312),'Hoja de Trabajo para listado'!$AB$151:$BA$151,0)),0)+IFERROR(INDEX('Hoja de Trabajo para listado'!$BC$155:$CB$1048576,MATCH($A312,'Hoja de Trabajo para listado'!$BC$155:$BC$1048576,0),MATCH((CUADRO!K$5&amp;$E312),'Hoja de Trabajo para listado'!$BC$151:$CB$151,0)),0)+IFERROR(INDEX('Hoja de Trabajo para listado'!$DE$153:$DG$274,MATCH($A312,'Hoja de Trabajo para listado'!$DE$153:$DE$1048576,0),MATCH((CUADRO!K$5&amp;$E312),'Hoja de Trabajo para listado'!$DE$151:$DG$151,0)),0)+IFERROR(INDEX('Hoja de Trabajo para listado'!$CD$155:$DC$1048576,MATCH($A312,'Hoja de Trabajo para listado'!$CD$155:$CD$1048576,0),MATCH((CUADRO!K$5&amp;$E312),'Hoja de Trabajo para listado'!$CD$151:$DC$151,0)),0)</f>
        <v>0</v>
      </c>
      <c r="L312" s="255">
        <f ca="1">+IFERROR(INDEX('Hoja de Trabajo para listado'!$A$155:$Z$1048576,MATCH($A312,'Hoja de Trabajo para listado'!$A$155:$A$1048576,0),MATCH((CUADRO!L$5&amp;$E312),'Hoja de Trabajo para listado'!$A$151:$Z$151,0)),0)+IFERROR(INDEX('Hoja de Trabajo para listado'!$AB$155:$BA$1048576,MATCH($A312,'Hoja de Trabajo para listado'!$AB$155:$AB$1048576,0),MATCH((CUADRO!L$5&amp;$E312),'Hoja de Trabajo para listado'!$AB$151:$BA$151,0)),0)+IFERROR(INDEX('Hoja de Trabajo para listado'!$BC$155:$CB$1048576,MATCH($A312,'Hoja de Trabajo para listado'!$BC$155:$BC$1048576,0),MATCH((CUADRO!L$5&amp;$E312),'Hoja de Trabajo para listado'!$BC$151:$CB$151,0)),0)+IFERROR(INDEX('Hoja de Trabajo para listado'!$DE$153:$DG$274,MATCH($A312,'Hoja de Trabajo para listado'!$DE$153:$DE$1048576,0),MATCH((CUADRO!L$5&amp;$E312),'Hoja de Trabajo para listado'!$DE$151:$DG$151,0)),0)+IFERROR(INDEX('Hoja de Trabajo para listado'!$CD$155:$DC$1048576,MATCH($A312,'Hoja de Trabajo para listado'!$CD$155:$CD$1048576,0),MATCH((CUADRO!L$5&amp;$E312),'Hoja de Trabajo para listado'!$CD$151:$DC$151,0)),0)</f>
        <v>0</v>
      </c>
      <c r="M312" s="255">
        <f ca="1">+IFERROR(INDEX('Hoja de Trabajo para listado'!$A$155:$Z$1048576,MATCH($A312,'Hoja de Trabajo para listado'!$A$155:$A$1048576,0),MATCH((CUADRO!M$5&amp;$E312),'Hoja de Trabajo para listado'!$A$151:$Z$151,0)),0)+IFERROR(INDEX('Hoja de Trabajo para listado'!$AB$155:$BA$1048576,MATCH($A312,'Hoja de Trabajo para listado'!$AB$155:$AB$1048576,0),MATCH((CUADRO!M$5&amp;$E312),'Hoja de Trabajo para listado'!$AB$151:$BA$151,0)),0)+IFERROR(INDEX('Hoja de Trabajo para listado'!$BC$155:$CB$1048576,MATCH($A312,'Hoja de Trabajo para listado'!$BC$155:$BC$1048576,0),MATCH((CUADRO!M$5&amp;$E312),'Hoja de Trabajo para listado'!$BC$151:$CB$151,0)),0)+IFERROR(INDEX('Hoja de Trabajo para listado'!$DE$153:$DG$274,MATCH($A312,'Hoja de Trabajo para listado'!$DE$153:$DE$1048576,0),MATCH((CUADRO!M$5&amp;$E312),'Hoja de Trabajo para listado'!$DE$151:$DG$151,0)),0)+IFERROR(INDEX('Hoja de Trabajo para listado'!$CD$155:$DC$1048576,MATCH($A312,'Hoja de Trabajo para listado'!$CD$155:$CD$1048576,0),MATCH((CUADRO!M$5&amp;$E312),'Hoja de Trabajo para listado'!$CD$151:$DC$151,0)),0)</f>
        <v>0</v>
      </c>
      <c r="N312" s="255">
        <f ca="1">+IFERROR(INDEX('Hoja de Trabajo para listado'!$A$155:$Z$1048576,MATCH($A312,'Hoja de Trabajo para listado'!$A$155:$A$1048576,0),MATCH((CUADRO!N$5&amp;$E312),'Hoja de Trabajo para listado'!$A$151:$Z$151,0)),0)+IFERROR(INDEX('Hoja de Trabajo para listado'!$AB$155:$BA$1048576,MATCH($A312,'Hoja de Trabajo para listado'!$AB$155:$AB$1048576,0),MATCH((CUADRO!N$5&amp;$E312),'Hoja de Trabajo para listado'!$AB$151:$BA$151,0)),0)+IFERROR(INDEX('Hoja de Trabajo para listado'!$BC$155:$CB$1048576,MATCH($A312,'Hoja de Trabajo para listado'!$BC$155:$BC$1048576,0),MATCH((CUADRO!N$5&amp;$E312),'Hoja de Trabajo para listado'!$BC$151:$CB$151,0)),0)+IFERROR(INDEX('Hoja de Trabajo para listado'!$DE$153:$DG$274,MATCH($A312,'Hoja de Trabajo para listado'!$DE$153:$DE$1048576,0),MATCH((CUADRO!N$5&amp;$E312),'Hoja de Trabajo para listado'!$DE$151:$DG$151,0)),0)+IFERROR(INDEX('Hoja de Trabajo para listado'!$CD$155:$DC$1048576,MATCH($A312,'Hoja de Trabajo para listado'!$CD$155:$CD$1048576,0),MATCH((CUADRO!N$5&amp;$E312),'Hoja de Trabajo para listado'!$CD$151:$DC$151,0)),0)</f>
        <v>0</v>
      </c>
      <c r="O312" s="255">
        <f ca="1">+IFERROR(INDEX('Hoja de Trabajo para listado'!$A$155:$Z$1048576,MATCH($A312,'Hoja de Trabajo para listado'!$A$155:$A$1048576,0),MATCH((CUADRO!O$5&amp;$E312),'Hoja de Trabajo para listado'!$A$151:$Z$151,0)),0)+IFERROR(INDEX('Hoja de Trabajo para listado'!$AB$155:$BA$1048576,MATCH($A312,'Hoja de Trabajo para listado'!$AB$155:$AB$1048576,0),MATCH((CUADRO!O$5&amp;$E312),'Hoja de Trabajo para listado'!$AB$151:$BA$151,0)),0)+IFERROR(INDEX('Hoja de Trabajo para listado'!$BC$155:$CB$1048576,MATCH($A312,'Hoja de Trabajo para listado'!$BC$155:$BC$1048576,0),MATCH((CUADRO!O$5&amp;$E312),'Hoja de Trabajo para listado'!$BC$151:$CB$151,0)),0)+IFERROR(INDEX('Hoja de Trabajo para listado'!$DE$153:$DG$274,MATCH($A312,'Hoja de Trabajo para listado'!$DE$153:$DE$1048576,0),MATCH((CUADRO!O$5&amp;$E312),'Hoja de Trabajo para listado'!$DE$151:$DG$151,0)),0)+IFERROR(INDEX('Hoja de Trabajo para listado'!$CD$155:$DC$1048576,MATCH($A312,'Hoja de Trabajo para listado'!$CD$155:$CD$1048576,0),MATCH((CUADRO!O$5&amp;$E312),'Hoja de Trabajo para listado'!$CD$151:$DC$151,0)),0)</f>
        <v>0</v>
      </c>
      <c r="P312" s="255">
        <f ca="1">+IFERROR(INDEX('Hoja de Trabajo para listado'!$A$155:$Z$1048576,MATCH($A312,'Hoja de Trabajo para listado'!$A$155:$A$1048576,0),MATCH((CUADRO!P$5&amp;$E312),'Hoja de Trabajo para listado'!$A$151:$Z$151,0)),0)+IFERROR(INDEX('Hoja de Trabajo para listado'!$AB$155:$BA$1048576,MATCH($A312,'Hoja de Trabajo para listado'!$AB$155:$AB$1048576,0),MATCH((CUADRO!P$5&amp;$E312),'Hoja de Trabajo para listado'!$AB$151:$BA$151,0)),0)+IFERROR(INDEX('Hoja de Trabajo para listado'!$BC$155:$CB$1048576,MATCH($A312,'Hoja de Trabajo para listado'!$BC$155:$BC$1048576,0),MATCH((CUADRO!P$5&amp;$E312),'Hoja de Trabajo para listado'!$BC$151:$CB$151,0)),0)+IFERROR(INDEX('Hoja de Trabajo para listado'!$DE$153:$DG$274,MATCH($A312,'Hoja de Trabajo para listado'!$DE$153:$DE$1048576,0),MATCH((CUADRO!P$5&amp;$E312),'Hoja de Trabajo para listado'!$DE$151:$DG$151,0)),0)+IFERROR(INDEX('Hoja de Trabajo para listado'!$CD$155:$DC$1048576,MATCH($A312,'Hoja de Trabajo para listado'!$CD$155:$CD$1048576,0),MATCH((CUADRO!P$5&amp;$E312),'Hoja de Trabajo para listado'!$CD$151:$DC$151,0)),0)</f>
        <v>0</v>
      </c>
      <c r="Q312" s="255">
        <f ca="1">+IFERROR(INDEX('Hoja de Trabajo para listado'!$A$155:$Z$1048576,MATCH($A312,'Hoja de Trabajo para listado'!$A$155:$A$1048576,0),MATCH((CUADRO!Q$5&amp;$E312),'Hoja de Trabajo para listado'!$A$151:$Z$151,0)),0)+IFERROR(INDEX('Hoja de Trabajo para listado'!$AB$155:$BA$1048576,MATCH($A312,'Hoja de Trabajo para listado'!$AB$155:$AB$1048576,0),MATCH((CUADRO!Q$5&amp;$E312),'Hoja de Trabajo para listado'!$AB$151:$BA$151,0)),0)+IFERROR(INDEX('Hoja de Trabajo para listado'!$BC$155:$CB$1048576,MATCH($A312,'Hoja de Trabajo para listado'!$BC$155:$BC$1048576,0),MATCH((CUADRO!Q$5&amp;$E312),'Hoja de Trabajo para listado'!$BC$151:$CB$151,0)),0)+IFERROR(INDEX('Hoja de Trabajo para listado'!$DE$153:$DG$274,MATCH($A312,'Hoja de Trabajo para listado'!$DE$153:$DE$1048576,0),MATCH((CUADRO!Q$5&amp;$E312),'Hoja de Trabajo para listado'!$DE$151:$DG$151,0)),0)+IFERROR(INDEX('Hoja de Trabajo para listado'!$CD$155:$DC$1048576,MATCH($A312,'Hoja de Trabajo para listado'!$CD$155:$CD$1048576,0),MATCH((CUADRO!Q$5&amp;$E312),'Hoja de Trabajo para listado'!$CD$151:$DC$151,0)),0)</f>
        <v>0</v>
      </c>
      <c r="R312" s="255">
        <f t="shared" ca="1" si="10"/>
        <v>0</v>
      </c>
      <c r="S312" s="255"/>
      <c r="T312" s="255">
        <f ca="1">+T313</f>
        <v>0</v>
      </c>
      <c r="U312" s="254">
        <f t="shared" si="11"/>
        <v>1</v>
      </c>
      <c r="V312" s="362" t="str">
        <f>+VLOOKUP(A312,bd_lista!$A$3:$E$590,5,FALSE)</f>
        <v>Instituciones Descentralizadas</v>
      </c>
      <c r="W312" s="361" t="str">
        <f>+V312</f>
        <v>Instituciones Descentralizadas</v>
      </c>
      <c r="X312" s="254">
        <f>+VLOOKUP(A312,[2]Sheet1!$A$13:$D$744,4,FALSE)</f>
        <v>35</v>
      </c>
      <c r="Y312" s="254" t="str">
        <f>+VLOOKUP(X312,bd_lista!$A$3:$C$590,3,FALSE)</f>
        <v>Ministerio de Economía y Finanzas Públicas</v>
      </c>
      <c r="Z312" s="316">
        <f>+X312</f>
        <v>35</v>
      </c>
      <c r="AA312" s="317" t="str">
        <f>+Y312</f>
        <v>Ministerio de Economía y Finanzas Públicas</v>
      </c>
    </row>
    <row r="313" spans="1:27" customFormat="1" ht="15" hidden="1" customHeight="1">
      <c r="A313" s="32">
        <v>313</v>
      </c>
      <c r="B313" s="307"/>
      <c r="C313" s="362" t="str">
        <f>+VLOOKUP(A313,bd_lista!$A$3:$C$590,3,FALSE)</f>
        <v>Autoridad de Fiscalización y Control de Pensiones y Seguros - APS</v>
      </c>
      <c r="D313" s="362"/>
      <c r="E313" s="362" t="s">
        <v>1314</v>
      </c>
      <c r="F313" s="257">
        <f ca="1">+IFERROR(INDEX('Hoja de Trabajo para listado'!$A$155:$Z$1048576,MATCH($A313,'Hoja de Trabajo para listado'!$A$155:$A$1048576,0),MATCH((CUADRO!F$5&amp;$E313),'Hoja de Trabajo para listado'!$A$151:$Z$151,0)),0)+IFERROR(INDEX('Hoja de Trabajo para listado'!$AB$155:$BA$1048576,MATCH($A313,'Hoja de Trabajo para listado'!$AB$155:$AB$1048576,0),MATCH((CUADRO!F$5&amp;$E313),'Hoja de Trabajo para listado'!$AB$151:$BA$151,0)),0)+IFERROR(INDEX('Hoja de Trabajo para listado'!$BC$155:$CB$1048576,MATCH($A313,'Hoja de Trabajo para listado'!$BC$155:$BC$1048576,0),MATCH((CUADRO!F$5&amp;$E313),'Hoja de Trabajo para listado'!$BC$151:$CB$151,0)),0)+IFERROR(INDEX('Hoja de Trabajo para listado'!$DE$153:$DG$274,MATCH($A313,'Hoja de Trabajo para listado'!$DE$153:$DE$1048576,0),MATCH((CUADRO!F$5&amp;$E313),'Hoja de Trabajo para listado'!$DE$151:$DG$151,0)),0)+IFERROR(INDEX('Hoja de Trabajo para listado'!$CD$155:$DC$1048576,MATCH($A313,'Hoja de Trabajo para listado'!$CD$155:$CD$1048576,0),MATCH((CUADRO!F$5&amp;$E313),'Hoja de Trabajo para listado'!$CD$151:$DC$151,0)),0)</f>
        <v>0</v>
      </c>
      <c r="G313" s="257">
        <f ca="1">+IFERROR(INDEX('Hoja de Trabajo para listado'!$A$155:$Z$1048576,MATCH($A313,'Hoja de Trabajo para listado'!$A$155:$A$1048576,0),MATCH((CUADRO!G$5&amp;$E313),'Hoja de Trabajo para listado'!$A$151:$Z$151,0)),0)+IFERROR(INDEX('Hoja de Trabajo para listado'!$AB$155:$BA$1048576,MATCH($A313,'Hoja de Trabajo para listado'!$AB$155:$AB$1048576,0),MATCH((CUADRO!G$5&amp;$E313),'Hoja de Trabajo para listado'!$AB$151:$BA$151,0)),0)+IFERROR(INDEX('Hoja de Trabajo para listado'!$BC$155:$CB$1048576,MATCH($A313,'Hoja de Trabajo para listado'!$BC$155:$BC$1048576,0),MATCH((CUADRO!G$5&amp;$E313),'Hoja de Trabajo para listado'!$BC$151:$CB$151,0)),0)+IFERROR(INDEX('Hoja de Trabajo para listado'!$DE$153:$DG$274,MATCH($A313,'Hoja de Trabajo para listado'!$DE$153:$DE$1048576,0),MATCH((CUADRO!G$5&amp;$E313),'Hoja de Trabajo para listado'!$DE$151:$DG$151,0)),0)+IFERROR(INDEX('Hoja de Trabajo para listado'!$CD$155:$DC$1048576,MATCH($A313,'Hoja de Trabajo para listado'!$CD$155:$CD$1048576,0),MATCH((CUADRO!G$5&amp;$E313),'Hoja de Trabajo para listado'!$CD$151:$DC$151,0)),0)</f>
        <v>0</v>
      </c>
      <c r="H313" s="257">
        <f ca="1">+IFERROR(INDEX('Hoja de Trabajo para listado'!$A$155:$Z$1048576,MATCH($A313,'Hoja de Trabajo para listado'!$A$155:$A$1048576,0),MATCH((CUADRO!H$5&amp;$E313),'Hoja de Trabajo para listado'!$A$151:$Z$151,0)),0)+IFERROR(INDEX('Hoja de Trabajo para listado'!$AB$155:$BA$1048576,MATCH($A313,'Hoja de Trabajo para listado'!$AB$155:$AB$1048576,0),MATCH((CUADRO!H$5&amp;$E313),'Hoja de Trabajo para listado'!$AB$151:$BA$151,0)),0)+IFERROR(INDEX('Hoja de Trabajo para listado'!$BC$155:$CB$1048576,MATCH($A313,'Hoja de Trabajo para listado'!$BC$155:$BC$1048576,0),MATCH((CUADRO!H$5&amp;$E313),'Hoja de Trabajo para listado'!$BC$151:$CB$151,0)),0)+IFERROR(INDEX('Hoja de Trabajo para listado'!$DE$153:$DG$274,MATCH($A313,'Hoja de Trabajo para listado'!$DE$153:$DE$1048576,0),MATCH((CUADRO!H$5&amp;$E313),'Hoja de Trabajo para listado'!$DE$151:$DG$151,0)),0)+IFERROR(INDEX('Hoja de Trabajo para listado'!$CD$155:$DC$1048576,MATCH($A313,'Hoja de Trabajo para listado'!$CD$155:$CD$1048576,0),MATCH((CUADRO!H$5&amp;$E313),'Hoja de Trabajo para listado'!$CD$151:$DC$151,0)),0)</f>
        <v>0</v>
      </c>
      <c r="I313" s="255">
        <f ca="1">+IFERROR(INDEX('Hoja de Trabajo para listado'!$A$155:$Z$1048576,MATCH($A313,'Hoja de Trabajo para listado'!$A$155:$A$1048576,0),MATCH((CUADRO!I$5&amp;$E313),'Hoja de Trabajo para listado'!$A$151:$Z$151,0)),0)+IFERROR(INDEX('Hoja de Trabajo para listado'!$AB$155:$BA$1048576,MATCH($A313,'Hoja de Trabajo para listado'!$AB$155:$AB$1048576,0),MATCH((CUADRO!I$5&amp;$E313),'Hoja de Trabajo para listado'!$AB$151:$BA$151,0)),0)+IFERROR(INDEX('Hoja de Trabajo para listado'!$BC$155:$CB$1048576,MATCH($A313,'Hoja de Trabajo para listado'!$BC$155:$BC$1048576,0),MATCH((CUADRO!I$5&amp;$E313),'Hoja de Trabajo para listado'!$BC$151:$CB$151,0)),0)+IFERROR(INDEX('Hoja de Trabajo para listado'!$DE$153:$DG$274,MATCH($A313,'Hoja de Trabajo para listado'!$DE$153:$DE$1048576,0),MATCH((CUADRO!I$5&amp;$E313),'Hoja de Trabajo para listado'!$DE$151:$DG$151,0)),0)+IFERROR(INDEX('Hoja de Trabajo para listado'!$CD$155:$DC$1048576,MATCH($A313,'Hoja de Trabajo para listado'!$CD$155:$CD$1048576,0),MATCH((CUADRO!I$5&amp;$E313),'Hoja de Trabajo para listado'!$CD$151:$DC$151,0)),0)</f>
        <v>0</v>
      </c>
      <c r="J313" s="255">
        <f ca="1">+IFERROR(INDEX('Hoja de Trabajo para listado'!$A$155:$Z$1048576,MATCH($A313,'Hoja de Trabajo para listado'!$A$155:$A$1048576,0),MATCH((CUADRO!J$5&amp;$E313),'Hoja de Trabajo para listado'!$A$151:$Z$151,0)),0)+IFERROR(INDEX('Hoja de Trabajo para listado'!$AB$155:$BA$1048576,MATCH($A313,'Hoja de Trabajo para listado'!$AB$155:$AB$1048576,0),MATCH((CUADRO!J$5&amp;$E313),'Hoja de Trabajo para listado'!$AB$151:$BA$151,0)),0)+IFERROR(INDEX('Hoja de Trabajo para listado'!$BC$155:$CB$1048576,MATCH($A313,'Hoja de Trabajo para listado'!$BC$155:$BC$1048576,0),MATCH((CUADRO!J$5&amp;$E313),'Hoja de Trabajo para listado'!$BC$151:$CB$151,0)),0)+IFERROR(INDEX('Hoja de Trabajo para listado'!$DE$153:$DG$274,MATCH($A313,'Hoja de Trabajo para listado'!$DE$153:$DE$1048576,0),MATCH((CUADRO!J$5&amp;$E313),'Hoja de Trabajo para listado'!$DE$151:$DG$151,0)),0)+IFERROR(INDEX('Hoja de Trabajo para listado'!$CD$155:$DC$1048576,MATCH($A313,'Hoja de Trabajo para listado'!$CD$155:$CD$1048576,0),MATCH((CUADRO!J$5&amp;$E313),'Hoja de Trabajo para listado'!$CD$151:$DC$151,0)),0)</f>
        <v>0</v>
      </c>
      <c r="K313" s="255">
        <f ca="1">+IFERROR(INDEX('Hoja de Trabajo para listado'!$A$155:$Z$1048576,MATCH($A313,'Hoja de Trabajo para listado'!$A$155:$A$1048576,0),MATCH((CUADRO!K$5&amp;$E313),'Hoja de Trabajo para listado'!$A$151:$Z$151,0)),0)+IFERROR(INDEX('Hoja de Trabajo para listado'!$AB$155:$BA$1048576,MATCH($A313,'Hoja de Trabajo para listado'!$AB$155:$AB$1048576,0),MATCH((CUADRO!K$5&amp;$E313),'Hoja de Trabajo para listado'!$AB$151:$BA$151,0)),0)+IFERROR(INDEX('Hoja de Trabajo para listado'!$BC$155:$CB$1048576,MATCH($A313,'Hoja de Trabajo para listado'!$BC$155:$BC$1048576,0),MATCH((CUADRO!K$5&amp;$E313),'Hoja de Trabajo para listado'!$BC$151:$CB$151,0)),0)+IFERROR(INDEX('Hoja de Trabajo para listado'!$DE$153:$DG$274,MATCH($A313,'Hoja de Trabajo para listado'!$DE$153:$DE$1048576,0),MATCH((CUADRO!K$5&amp;$E313),'Hoja de Trabajo para listado'!$DE$151:$DG$151,0)),0)+IFERROR(INDEX('Hoja de Trabajo para listado'!$CD$155:$DC$1048576,MATCH($A313,'Hoja de Trabajo para listado'!$CD$155:$CD$1048576,0),MATCH((CUADRO!K$5&amp;$E313),'Hoja de Trabajo para listado'!$CD$151:$DC$151,0)),0)</f>
        <v>0</v>
      </c>
      <c r="L313" s="255">
        <f ca="1">+IFERROR(INDEX('Hoja de Trabajo para listado'!$A$155:$Z$1048576,MATCH($A313,'Hoja de Trabajo para listado'!$A$155:$A$1048576,0),MATCH((CUADRO!L$5&amp;$E313),'Hoja de Trabajo para listado'!$A$151:$Z$151,0)),0)+IFERROR(INDEX('Hoja de Trabajo para listado'!$AB$155:$BA$1048576,MATCH($A313,'Hoja de Trabajo para listado'!$AB$155:$AB$1048576,0),MATCH((CUADRO!L$5&amp;$E313),'Hoja de Trabajo para listado'!$AB$151:$BA$151,0)),0)+IFERROR(INDEX('Hoja de Trabajo para listado'!$BC$155:$CB$1048576,MATCH($A313,'Hoja de Trabajo para listado'!$BC$155:$BC$1048576,0),MATCH((CUADRO!L$5&amp;$E313),'Hoja de Trabajo para listado'!$BC$151:$CB$151,0)),0)+IFERROR(INDEX('Hoja de Trabajo para listado'!$DE$153:$DG$274,MATCH($A313,'Hoja de Trabajo para listado'!$DE$153:$DE$1048576,0),MATCH((CUADRO!L$5&amp;$E313),'Hoja de Trabajo para listado'!$DE$151:$DG$151,0)),0)+IFERROR(INDEX('Hoja de Trabajo para listado'!$CD$155:$DC$1048576,MATCH($A313,'Hoja de Trabajo para listado'!$CD$155:$CD$1048576,0),MATCH((CUADRO!L$5&amp;$E313),'Hoja de Trabajo para listado'!$CD$151:$DC$151,0)),0)</f>
        <v>0</v>
      </c>
      <c r="M313" s="255">
        <f ca="1">+IFERROR(INDEX('Hoja de Trabajo para listado'!$A$155:$Z$1048576,MATCH($A313,'Hoja de Trabajo para listado'!$A$155:$A$1048576,0),MATCH((CUADRO!M$5&amp;$E313),'Hoja de Trabajo para listado'!$A$151:$Z$151,0)),0)+IFERROR(INDEX('Hoja de Trabajo para listado'!$AB$155:$BA$1048576,MATCH($A313,'Hoja de Trabajo para listado'!$AB$155:$AB$1048576,0),MATCH((CUADRO!M$5&amp;$E313),'Hoja de Trabajo para listado'!$AB$151:$BA$151,0)),0)+IFERROR(INDEX('Hoja de Trabajo para listado'!$BC$155:$CB$1048576,MATCH($A313,'Hoja de Trabajo para listado'!$BC$155:$BC$1048576,0),MATCH((CUADRO!M$5&amp;$E313),'Hoja de Trabajo para listado'!$BC$151:$CB$151,0)),0)+IFERROR(INDEX('Hoja de Trabajo para listado'!$DE$153:$DG$274,MATCH($A313,'Hoja de Trabajo para listado'!$DE$153:$DE$1048576,0),MATCH((CUADRO!M$5&amp;$E313),'Hoja de Trabajo para listado'!$DE$151:$DG$151,0)),0)+IFERROR(INDEX('Hoja de Trabajo para listado'!$CD$155:$DC$1048576,MATCH($A313,'Hoja de Trabajo para listado'!$CD$155:$CD$1048576,0),MATCH((CUADRO!M$5&amp;$E313),'Hoja de Trabajo para listado'!$CD$151:$DC$151,0)),0)</f>
        <v>0</v>
      </c>
      <c r="N313" s="255">
        <f ca="1">+IFERROR(INDEX('Hoja de Trabajo para listado'!$A$155:$Z$1048576,MATCH($A313,'Hoja de Trabajo para listado'!$A$155:$A$1048576,0),MATCH((CUADRO!N$5&amp;$E313),'Hoja de Trabajo para listado'!$A$151:$Z$151,0)),0)+IFERROR(INDEX('Hoja de Trabajo para listado'!$AB$155:$BA$1048576,MATCH($A313,'Hoja de Trabajo para listado'!$AB$155:$AB$1048576,0),MATCH((CUADRO!N$5&amp;$E313),'Hoja de Trabajo para listado'!$AB$151:$BA$151,0)),0)+IFERROR(INDEX('Hoja de Trabajo para listado'!$BC$155:$CB$1048576,MATCH($A313,'Hoja de Trabajo para listado'!$BC$155:$BC$1048576,0),MATCH((CUADRO!N$5&amp;$E313),'Hoja de Trabajo para listado'!$BC$151:$CB$151,0)),0)+IFERROR(INDEX('Hoja de Trabajo para listado'!$DE$153:$DG$274,MATCH($A313,'Hoja de Trabajo para listado'!$DE$153:$DE$1048576,0),MATCH((CUADRO!N$5&amp;$E313),'Hoja de Trabajo para listado'!$DE$151:$DG$151,0)),0)+IFERROR(INDEX('Hoja de Trabajo para listado'!$CD$155:$DC$1048576,MATCH($A313,'Hoja de Trabajo para listado'!$CD$155:$CD$1048576,0),MATCH((CUADRO!N$5&amp;$E313),'Hoja de Trabajo para listado'!$CD$151:$DC$151,0)),0)</f>
        <v>0</v>
      </c>
      <c r="O313" s="255">
        <f ca="1">+IFERROR(INDEX('Hoja de Trabajo para listado'!$A$155:$Z$1048576,MATCH($A313,'Hoja de Trabajo para listado'!$A$155:$A$1048576,0),MATCH((CUADRO!O$5&amp;$E313),'Hoja de Trabajo para listado'!$A$151:$Z$151,0)),0)+IFERROR(INDEX('Hoja de Trabajo para listado'!$AB$155:$BA$1048576,MATCH($A313,'Hoja de Trabajo para listado'!$AB$155:$AB$1048576,0),MATCH((CUADRO!O$5&amp;$E313),'Hoja de Trabajo para listado'!$AB$151:$BA$151,0)),0)+IFERROR(INDEX('Hoja de Trabajo para listado'!$BC$155:$CB$1048576,MATCH($A313,'Hoja de Trabajo para listado'!$BC$155:$BC$1048576,0),MATCH((CUADRO!O$5&amp;$E313),'Hoja de Trabajo para listado'!$BC$151:$CB$151,0)),0)+IFERROR(INDEX('Hoja de Trabajo para listado'!$DE$153:$DG$274,MATCH($A313,'Hoja de Trabajo para listado'!$DE$153:$DE$1048576,0),MATCH((CUADRO!O$5&amp;$E313),'Hoja de Trabajo para listado'!$DE$151:$DG$151,0)),0)+IFERROR(INDEX('Hoja de Trabajo para listado'!$CD$155:$DC$1048576,MATCH($A313,'Hoja de Trabajo para listado'!$CD$155:$CD$1048576,0),MATCH((CUADRO!O$5&amp;$E313),'Hoja de Trabajo para listado'!$CD$151:$DC$151,0)),0)</f>
        <v>0</v>
      </c>
      <c r="P313" s="255">
        <f ca="1">+IFERROR(INDEX('Hoja de Trabajo para listado'!$A$155:$Z$1048576,MATCH($A313,'Hoja de Trabajo para listado'!$A$155:$A$1048576,0),MATCH((CUADRO!P$5&amp;$E313),'Hoja de Trabajo para listado'!$A$151:$Z$151,0)),0)+IFERROR(INDEX('Hoja de Trabajo para listado'!$AB$155:$BA$1048576,MATCH($A313,'Hoja de Trabajo para listado'!$AB$155:$AB$1048576,0),MATCH((CUADRO!P$5&amp;$E313),'Hoja de Trabajo para listado'!$AB$151:$BA$151,0)),0)+IFERROR(INDEX('Hoja de Trabajo para listado'!$BC$155:$CB$1048576,MATCH($A313,'Hoja de Trabajo para listado'!$BC$155:$BC$1048576,0),MATCH((CUADRO!P$5&amp;$E313),'Hoja de Trabajo para listado'!$BC$151:$CB$151,0)),0)+IFERROR(INDEX('Hoja de Trabajo para listado'!$DE$153:$DG$274,MATCH($A313,'Hoja de Trabajo para listado'!$DE$153:$DE$1048576,0),MATCH((CUADRO!P$5&amp;$E313),'Hoja de Trabajo para listado'!$DE$151:$DG$151,0)),0)+IFERROR(INDEX('Hoja de Trabajo para listado'!$CD$155:$DC$1048576,MATCH($A313,'Hoja de Trabajo para listado'!$CD$155:$CD$1048576,0),MATCH((CUADRO!P$5&amp;$E313),'Hoja de Trabajo para listado'!$CD$151:$DC$151,0)),0)</f>
        <v>0</v>
      </c>
      <c r="Q313" s="255">
        <f ca="1">+IFERROR(INDEX('Hoja de Trabajo para listado'!$A$155:$Z$1048576,MATCH($A313,'Hoja de Trabajo para listado'!$A$155:$A$1048576,0),MATCH((CUADRO!Q$5&amp;$E313),'Hoja de Trabajo para listado'!$A$151:$Z$151,0)),0)+IFERROR(INDEX('Hoja de Trabajo para listado'!$AB$155:$BA$1048576,MATCH($A313,'Hoja de Trabajo para listado'!$AB$155:$AB$1048576,0),MATCH((CUADRO!Q$5&amp;$E313),'Hoja de Trabajo para listado'!$AB$151:$BA$151,0)),0)+IFERROR(INDEX('Hoja de Trabajo para listado'!$BC$155:$CB$1048576,MATCH($A313,'Hoja de Trabajo para listado'!$BC$155:$BC$1048576,0),MATCH((CUADRO!Q$5&amp;$E313),'Hoja de Trabajo para listado'!$BC$151:$CB$151,0)),0)+IFERROR(INDEX('Hoja de Trabajo para listado'!$DE$153:$DG$274,MATCH($A313,'Hoja de Trabajo para listado'!$DE$153:$DE$1048576,0),MATCH((CUADRO!Q$5&amp;$E313),'Hoja de Trabajo para listado'!$DE$151:$DG$151,0)),0)+IFERROR(INDEX('Hoja de Trabajo para listado'!$CD$155:$DC$1048576,MATCH($A313,'Hoja de Trabajo para listado'!$CD$155:$CD$1048576,0),MATCH((CUADRO!Q$5&amp;$E313),'Hoja de Trabajo para listado'!$CD$151:$DC$151,0)),0)</f>
        <v>0</v>
      </c>
      <c r="R313" s="257">
        <f t="shared" ca="1" si="10"/>
        <v>0</v>
      </c>
      <c r="S313" s="257">
        <f ca="1">+R312+R313</f>
        <v>0</v>
      </c>
      <c r="T313" s="255">
        <f ca="1">+S313</f>
        <v>0</v>
      </c>
      <c r="U313" s="254">
        <f t="shared" si="11"/>
        <v>2</v>
      </c>
      <c r="V313" s="362" t="str">
        <f>+VLOOKUP(A313,bd_lista!$A$3:$E$590,5,FALSE)</f>
        <v>Instituciones Descentralizadas</v>
      </c>
      <c r="W313" s="362"/>
      <c r="X313" s="254">
        <f>+VLOOKUP(A313,[2]Sheet1!$A$13:$D$744,4,FALSE)</f>
        <v>35</v>
      </c>
      <c r="Y313" s="254" t="str">
        <f>+VLOOKUP(X313,bd_lista!$A$3:$C$590,3,FALSE)</f>
        <v>Ministerio de Economía y Finanzas Públicas</v>
      </c>
      <c r="Z313" s="314"/>
      <c r="AA313" s="315"/>
    </row>
    <row r="314" spans="1:27" customFormat="1" ht="15" hidden="1" customHeight="1">
      <c r="A314" s="32">
        <v>124</v>
      </c>
      <c r="B314" s="306">
        <f>+A314</f>
        <v>124</v>
      </c>
      <c r="C314" s="259" t="str">
        <f>+VLOOKUP(A314,bd_lista!$A$3:$C$590,3,FALSE)</f>
        <v>Academia Nacional de Ciencias</v>
      </c>
      <c r="D314" s="361" t="str">
        <f>+C314</f>
        <v>Academia Nacional de Ciencias</v>
      </c>
      <c r="E314" s="259" t="s">
        <v>1313</v>
      </c>
      <c r="F314" s="255">
        <f ca="1">+IFERROR(INDEX('Hoja de Trabajo para listado'!$A$155:$Z$1048576,MATCH($A314,'Hoja de Trabajo para listado'!$A$155:$A$1048576,0),MATCH((CUADRO!F$5&amp;$E314),'Hoja de Trabajo para listado'!$A$151:$Z$151,0)),0)+IFERROR(INDEX('Hoja de Trabajo para listado'!$AB$155:$BA$1048576,MATCH($A314,'Hoja de Trabajo para listado'!$AB$155:$AB$1048576,0),MATCH((CUADRO!F$5&amp;$E314),'Hoja de Trabajo para listado'!$AB$151:$BA$151,0)),0)+IFERROR(INDEX('Hoja de Trabajo para listado'!$BC$155:$CB$1048576,MATCH($A314,'Hoja de Trabajo para listado'!$BC$155:$BC$1048576,0),MATCH((CUADRO!F$5&amp;$E314),'Hoja de Trabajo para listado'!$BC$151:$CB$151,0)),0)+IFERROR(INDEX('Hoja de Trabajo para listado'!$DE$153:$DG$274,MATCH($A314,'Hoja de Trabajo para listado'!$DE$153:$DE$1048576,0),MATCH((CUADRO!F$5&amp;$E314),'Hoja de Trabajo para listado'!$DE$151:$DG$151,0)),0)+IFERROR(INDEX('Hoja de Trabajo para listado'!$CD$155:$DC$1048576,MATCH($A314,'Hoja de Trabajo para listado'!$CD$155:$CD$1048576,0),MATCH((CUADRO!F$5&amp;$E314),'Hoja de Trabajo para listado'!$CD$151:$DC$151,0)),0)</f>
        <v>0</v>
      </c>
      <c r="G314" s="255">
        <f ca="1">+IFERROR(INDEX('Hoja de Trabajo para listado'!$A$155:$Z$1048576,MATCH($A314,'Hoja de Trabajo para listado'!$A$155:$A$1048576,0),MATCH((CUADRO!G$5&amp;$E314),'Hoja de Trabajo para listado'!$A$151:$Z$151,0)),0)+IFERROR(INDEX('Hoja de Trabajo para listado'!$AB$155:$BA$1048576,MATCH($A314,'Hoja de Trabajo para listado'!$AB$155:$AB$1048576,0),MATCH((CUADRO!G$5&amp;$E314),'Hoja de Trabajo para listado'!$AB$151:$BA$151,0)),0)+IFERROR(INDEX('Hoja de Trabajo para listado'!$BC$155:$CB$1048576,MATCH($A314,'Hoja de Trabajo para listado'!$BC$155:$BC$1048576,0),MATCH((CUADRO!G$5&amp;$E314),'Hoja de Trabajo para listado'!$BC$151:$CB$151,0)),0)+IFERROR(INDEX('Hoja de Trabajo para listado'!$DE$153:$DG$274,MATCH($A314,'Hoja de Trabajo para listado'!$DE$153:$DE$1048576,0),MATCH((CUADRO!G$5&amp;$E314),'Hoja de Trabajo para listado'!$DE$151:$DG$151,0)),0)+IFERROR(INDEX('Hoja de Trabajo para listado'!$CD$155:$DC$1048576,MATCH($A314,'Hoja de Trabajo para listado'!$CD$155:$CD$1048576,0),MATCH((CUADRO!G$5&amp;$E314),'Hoja de Trabajo para listado'!$CD$151:$DC$151,0)),0)</f>
        <v>0</v>
      </c>
      <c r="H314" s="255">
        <f ca="1">+IFERROR(INDEX('Hoja de Trabajo para listado'!$A$155:$Z$1048576,MATCH($A314,'Hoja de Trabajo para listado'!$A$155:$A$1048576,0),MATCH((CUADRO!H$5&amp;$E314),'Hoja de Trabajo para listado'!$A$151:$Z$151,0)),0)+IFERROR(INDEX('Hoja de Trabajo para listado'!$AB$155:$BA$1048576,MATCH($A314,'Hoja de Trabajo para listado'!$AB$155:$AB$1048576,0),MATCH((CUADRO!H$5&amp;$E314),'Hoja de Trabajo para listado'!$AB$151:$BA$151,0)),0)+IFERROR(INDEX('Hoja de Trabajo para listado'!$BC$155:$CB$1048576,MATCH($A314,'Hoja de Trabajo para listado'!$BC$155:$BC$1048576,0),MATCH((CUADRO!H$5&amp;$E314),'Hoja de Trabajo para listado'!$BC$151:$CB$151,0)),0)+IFERROR(INDEX('Hoja de Trabajo para listado'!$DE$153:$DG$274,MATCH($A314,'Hoja de Trabajo para listado'!$DE$153:$DE$1048576,0),MATCH((CUADRO!H$5&amp;$E314),'Hoja de Trabajo para listado'!$DE$151:$DG$151,0)),0)+IFERROR(INDEX('Hoja de Trabajo para listado'!$CD$155:$DC$1048576,MATCH($A314,'Hoja de Trabajo para listado'!$CD$155:$CD$1048576,0),MATCH((CUADRO!H$5&amp;$E314),'Hoja de Trabajo para listado'!$CD$151:$DC$151,0)),0)</f>
        <v>0</v>
      </c>
      <c r="I314" s="255">
        <f ca="1">+IFERROR(INDEX('Hoja de Trabajo para listado'!$A$155:$Z$1048576,MATCH($A314,'Hoja de Trabajo para listado'!$A$155:$A$1048576,0),MATCH((CUADRO!I$5&amp;$E314),'Hoja de Trabajo para listado'!$A$151:$Z$151,0)),0)+IFERROR(INDEX('Hoja de Trabajo para listado'!$AB$155:$BA$1048576,MATCH($A314,'Hoja de Trabajo para listado'!$AB$155:$AB$1048576,0),MATCH((CUADRO!I$5&amp;$E314),'Hoja de Trabajo para listado'!$AB$151:$BA$151,0)),0)+IFERROR(INDEX('Hoja de Trabajo para listado'!$BC$155:$CB$1048576,MATCH($A314,'Hoja de Trabajo para listado'!$BC$155:$BC$1048576,0),MATCH((CUADRO!I$5&amp;$E314),'Hoja de Trabajo para listado'!$BC$151:$CB$151,0)),0)+IFERROR(INDEX('Hoja de Trabajo para listado'!$DE$153:$DG$274,MATCH($A314,'Hoja de Trabajo para listado'!$DE$153:$DE$1048576,0),MATCH((CUADRO!I$5&amp;$E314),'Hoja de Trabajo para listado'!$DE$151:$DG$151,0)),0)+IFERROR(INDEX('Hoja de Trabajo para listado'!$CD$155:$DC$1048576,MATCH($A314,'Hoja de Trabajo para listado'!$CD$155:$CD$1048576,0),MATCH((CUADRO!I$5&amp;$E314),'Hoja de Trabajo para listado'!$CD$151:$DC$151,0)),0)</f>
        <v>0</v>
      </c>
      <c r="J314" s="255">
        <f ca="1">+IFERROR(INDEX('Hoja de Trabajo para listado'!$A$155:$Z$1048576,MATCH($A314,'Hoja de Trabajo para listado'!$A$155:$A$1048576,0),MATCH((CUADRO!J$5&amp;$E314),'Hoja de Trabajo para listado'!$A$151:$Z$151,0)),0)+IFERROR(INDEX('Hoja de Trabajo para listado'!$AB$155:$BA$1048576,MATCH($A314,'Hoja de Trabajo para listado'!$AB$155:$AB$1048576,0),MATCH((CUADRO!J$5&amp;$E314),'Hoja de Trabajo para listado'!$AB$151:$BA$151,0)),0)+IFERROR(INDEX('Hoja de Trabajo para listado'!$BC$155:$CB$1048576,MATCH($A314,'Hoja de Trabajo para listado'!$BC$155:$BC$1048576,0),MATCH((CUADRO!J$5&amp;$E314),'Hoja de Trabajo para listado'!$BC$151:$CB$151,0)),0)+IFERROR(INDEX('Hoja de Trabajo para listado'!$DE$153:$DG$274,MATCH($A314,'Hoja de Trabajo para listado'!$DE$153:$DE$1048576,0),MATCH((CUADRO!J$5&amp;$E314),'Hoja de Trabajo para listado'!$DE$151:$DG$151,0)),0)+IFERROR(INDEX('Hoja de Trabajo para listado'!$CD$155:$DC$1048576,MATCH($A314,'Hoja de Trabajo para listado'!$CD$155:$CD$1048576,0),MATCH((CUADRO!J$5&amp;$E314),'Hoja de Trabajo para listado'!$CD$151:$DC$151,0)),0)</f>
        <v>0</v>
      </c>
      <c r="K314" s="255">
        <f ca="1">+IFERROR(INDEX('Hoja de Trabajo para listado'!$A$155:$Z$1048576,MATCH($A314,'Hoja de Trabajo para listado'!$A$155:$A$1048576,0),MATCH((CUADRO!K$5&amp;$E314),'Hoja de Trabajo para listado'!$A$151:$Z$151,0)),0)+IFERROR(INDEX('Hoja de Trabajo para listado'!$AB$155:$BA$1048576,MATCH($A314,'Hoja de Trabajo para listado'!$AB$155:$AB$1048576,0),MATCH((CUADRO!K$5&amp;$E314),'Hoja de Trabajo para listado'!$AB$151:$BA$151,0)),0)+IFERROR(INDEX('Hoja de Trabajo para listado'!$BC$155:$CB$1048576,MATCH($A314,'Hoja de Trabajo para listado'!$BC$155:$BC$1048576,0),MATCH((CUADRO!K$5&amp;$E314),'Hoja de Trabajo para listado'!$BC$151:$CB$151,0)),0)+IFERROR(INDEX('Hoja de Trabajo para listado'!$DE$153:$DG$274,MATCH($A314,'Hoja de Trabajo para listado'!$DE$153:$DE$1048576,0),MATCH((CUADRO!K$5&amp;$E314),'Hoja de Trabajo para listado'!$DE$151:$DG$151,0)),0)+IFERROR(INDEX('Hoja de Trabajo para listado'!$CD$155:$DC$1048576,MATCH($A314,'Hoja de Trabajo para listado'!$CD$155:$CD$1048576,0),MATCH((CUADRO!K$5&amp;$E314),'Hoja de Trabajo para listado'!$CD$151:$DC$151,0)),0)</f>
        <v>0</v>
      </c>
      <c r="L314" s="255">
        <f ca="1">+IFERROR(INDEX('Hoja de Trabajo para listado'!$A$155:$Z$1048576,MATCH($A314,'Hoja de Trabajo para listado'!$A$155:$A$1048576,0),MATCH((CUADRO!L$5&amp;$E314),'Hoja de Trabajo para listado'!$A$151:$Z$151,0)),0)+IFERROR(INDEX('Hoja de Trabajo para listado'!$AB$155:$BA$1048576,MATCH($A314,'Hoja de Trabajo para listado'!$AB$155:$AB$1048576,0),MATCH((CUADRO!L$5&amp;$E314),'Hoja de Trabajo para listado'!$AB$151:$BA$151,0)),0)+IFERROR(INDEX('Hoja de Trabajo para listado'!$BC$155:$CB$1048576,MATCH($A314,'Hoja de Trabajo para listado'!$BC$155:$BC$1048576,0),MATCH((CUADRO!L$5&amp;$E314),'Hoja de Trabajo para listado'!$BC$151:$CB$151,0)),0)+IFERROR(INDEX('Hoja de Trabajo para listado'!$DE$153:$DG$274,MATCH($A314,'Hoja de Trabajo para listado'!$DE$153:$DE$1048576,0),MATCH((CUADRO!L$5&amp;$E314),'Hoja de Trabajo para listado'!$DE$151:$DG$151,0)),0)+IFERROR(INDEX('Hoja de Trabajo para listado'!$CD$155:$DC$1048576,MATCH($A314,'Hoja de Trabajo para listado'!$CD$155:$CD$1048576,0),MATCH((CUADRO!L$5&amp;$E314),'Hoja de Trabajo para listado'!$CD$151:$DC$151,0)),0)</f>
        <v>0</v>
      </c>
      <c r="M314" s="255">
        <f ca="1">+IFERROR(INDEX('Hoja de Trabajo para listado'!$A$155:$Z$1048576,MATCH($A314,'Hoja de Trabajo para listado'!$A$155:$A$1048576,0),MATCH((CUADRO!M$5&amp;$E314),'Hoja de Trabajo para listado'!$A$151:$Z$151,0)),0)+IFERROR(INDEX('Hoja de Trabajo para listado'!$AB$155:$BA$1048576,MATCH($A314,'Hoja de Trabajo para listado'!$AB$155:$AB$1048576,0),MATCH((CUADRO!M$5&amp;$E314),'Hoja de Trabajo para listado'!$AB$151:$BA$151,0)),0)+IFERROR(INDEX('Hoja de Trabajo para listado'!$BC$155:$CB$1048576,MATCH($A314,'Hoja de Trabajo para listado'!$BC$155:$BC$1048576,0),MATCH((CUADRO!M$5&amp;$E314),'Hoja de Trabajo para listado'!$BC$151:$CB$151,0)),0)+IFERROR(INDEX('Hoja de Trabajo para listado'!$DE$153:$DG$274,MATCH($A314,'Hoja de Trabajo para listado'!$DE$153:$DE$1048576,0),MATCH((CUADRO!M$5&amp;$E314),'Hoja de Trabajo para listado'!$DE$151:$DG$151,0)),0)+IFERROR(INDEX('Hoja de Trabajo para listado'!$CD$155:$DC$1048576,MATCH($A314,'Hoja de Trabajo para listado'!$CD$155:$CD$1048576,0),MATCH((CUADRO!M$5&amp;$E314),'Hoja de Trabajo para listado'!$CD$151:$DC$151,0)),0)</f>
        <v>0</v>
      </c>
      <c r="N314" s="255">
        <f ca="1">+IFERROR(INDEX('Hoja de Trabajo para listado'!$A$155:$Z$1048576,MATCH($A314,'Hoja de Trabajo para listado'!$A$155:$A$1048576,0),MATCH((CUADRO!N$5&amp;$E314),'Hoja de Trabajo para listado'!$A$151:$Z$151,0)),0)+IFERROR(INDEX('Hoja de Trabajo para listado'!$AB$155:$BA$1048576,MATCH($A314,'Hoja de Trabajo para listado'!$AB$155:$AB$1048576,0),MATCH((CUADRO!N$5&amp;$E314),'Hoja de Trabajo para listado'!$AB$151:$BA$151,0)),0)+IFERROR(INDEX('Hoja de Trabajo para listado'!$BC$155:$CB$1048576,MATCH($A314,'Hoja de Trabajo para listado'!$BC$155:$BC$1048576,0),MATCH((CUADRO!N$5&amp;$E314),'Hoja de Trabajo para listado'!$BC$151:$CB$151,0)),0)+IFERROR(INDEX('Hoja de Trabajo para listado'!$DE$153:$DG$274,MATCH($A314,'Hoja de Trabajo para listado'!$DE$153:$DE$1048576,0),MATCH((CUADRO!N$5&amp;$E314),'Hoja de Trabajo para listado'!$DE$151:$DG$151,0)),0)+IFERROR(INDEX('Hoja de Trabajo para listado'!$CD$155:$DC$1048576,MATCH($A314,'Hoja de Trabajo para listado'!$CD$155:$CD$1048576,0),MATCH((CUADRO!N$5&amp;$E314),'Hoja de Trabajo para listado'!$CD$151:$DC$151,0)),0)</f>
        <v>0</v>
      </c>
      <c r="O314" s="255">
        <f ca="1">+IFERROR(INDEX('Hoja de Trabajo para listado'!$A$155:$Z$1048576,MATCH($A314,'Hoja de Trabajo para listado'!$A$155:$A$1048576,0),MATCH((CUADRO!O$5&amp;$E314),'Hoja de Trabajo para listado'!$A$151:$Z$151,0)),0)+IFERROR(INDEX('Hoja de Trabajo para listado'!$AB$155:$BA$1048576,MATCH($A314,'Hoja de Trabajo para listado'!$AB$155:$AB$1048576,0),MATCH((CUADRO!O$5&amp;$E314),'Hoja de Trabajo para listado'!$AB$151:$BA$151,0)),0)+IFERROR(INDEX('Hoja de Trabajo para listado'!$BC$155:$CB$1048576,MATCH($A314,'Hoja de Trabajo para listado'!$BC$155:$BC$1048576,0),MATCH((CUADRO!O$5&amp;$E314),'Hoja de Trabajo para listado'!$BC$151:$CB$151,0)),0)+IFERROR(INDEX('Hoja de Trabajo para listado'!$DE$153:$DG$274,MATCH($A314,'Hoja de Trabajo para listado'!$DE$153:$DE$1048576,0),MATCH((CUADRO!O$5&amp;$E314),'Hoja de Trabajo para listado'!$DE$151:$DG$151,0)),0)+IFERROR(INDEX('Hoja de Trabajo para listado'!$CD$155:$DC$1048576,MATCH($A314,'Hoja de Trabajo para listado'!$CD$155:$CD$1048576,0),MATCH((CUADRO!O$5&amp;$E314),'Hoja de Trabajo para listado'!$CD$151:$DC$151,0)),0)</f>
        <v>0</v>
      </c>
      <c r="P314" s="255">
        <f ca="1">+IFERROR(INDEX('Hoja de Trabajo para listado'!$A$155:$Z$1048576,MATCH($A314,'Hoja de Trabajo para listado'!$A$155:$A$1048576,0),MATCH((CUADRO!P$5&amp;$E314),'Hoja de Trabajo para listado'!$A$151:$Z$151,0)),0)+IFERROR(INDEX('Hoja de Trabajo para listado'!$AB$155:$BA$1048576,MATCH($A314,'Hoja de Trabajo para listado'!$AB$155:$AB$1048576,0),MATCH((CUADRO!P$5&amp;$E314),'Hoja de Trabajo para listado'!$AB$151:$BA$151,0)),0)+IFERROR(INDEX('Hoja de Trabajo para listado'!$BC$155:$CB$1048576,MATCH($A314,'Hoja de Trabajo para listado'!$BC$155:$BC$1048576,0),MATCH((CUADRO!P$5&amp;$E314),'Hoja de Trabajo para listado'!$BC$151:$CB$151,0)),0)+IFERROR(INDEX('Hoja de Trabajo para listado'!$DE$153:$DG$274,MATCH($A314,'Hoja de Trabajo para listado'!$DE$153:$DE$1048576,0),MATCH((CUADRO!P$5&amp;$E314),'Hoja de Trabajo para listado'!$DE$151:$DG$151,0)),0)+IFERROR(INDEX('Hoja de Trabajo para listado'!$CD$155:$DC$1048576,MATCH($A314,'Hoja de Trabajo para listado'!$CD$155:$CD$1048576,0),MATCH((CUADRO!P$5&amp;$E314),'Hoja de Trabajo para listado'!$CD$151:$DC$151,0)),0)</f>
        <v>0</v>
      </c>
      <c r="Q314" s="255">
        <f ca="1">+IFERROR(INDEX('Hoja de Trabajo para listado'!$A$155:$Z$1048576,MATCH($A314,'Hoja de Trabajo para listado'!$A$155:$A$1048576,0),MATCH((CUADRO!Q$5&amp;$E314),'Hoja de Trabajo para listado'!$A$151:$Z$151,0)),0)+IFERROR(INDEX('Hoja de Trabajo para listado'!$AB$155:$BA$1048576,MATCH($A314,'Hoja de Trabajo para listado'!$AB$155:$AB$1048576,0),MATCH((CUADRO!Q$5&amp;$E314),'Hoja de Trabajo para listado'!$AB$151:$BA$151,0)),0)+IFERROR(INDEX('Hoja de Trabajo para listado'!$BC$155:$CB$1048576,MATCH($A314,'Hoja de Trabajo para listado'!$BC$155:$BC$1048576,0),MATCH((CUADRO!Q$5&amp;$E314),'Hoja de Trabajo para listado'!$BC$151:$CB$151,0)),0)+IFERROR(INDEX('Hoja de Trabajo para listado'!$DE$153:$DG$274,MATCH($A314,'Hoja de Trabajo para listado'!$DE$153:$DE$1048576,0),MATCH((CUADRO!Q$5&amp;$E314),'Hoja de Trabajo para listado'!$DE$151:$DG$151,0)),0)+IFERROR(INDEX('Hoja de Trabajo para listado'!$CD$155:$DC$1048576,MATCH($A314,'Hoja de Trabajo para listado'!$CD$155:$CD$1048576,0),MATCH((CUADRO!Q$5&amp;$E314),'Hoja de Trabajo para listado'!$CD$151:$DC$151,0)),0)</f>
        <v>0</v>
      </c>
      <c r="R314" s="255">
        <f t="shared" ca="1" si="10"/>
        <v>0</v>
      </c>
      <c r="S314" s="255"/>
      <c r="T314" s="255">
        <f ca="1">+T315</f>
        <v>0</v>
      </c>
      <c r="U314" s="254">
        <f t="shared" si="11"/>
        <v>1</v>
      </c>
      <c r="V314" s="362" t="str">
        <f>+VLOOKUP(A314,bd_lista!$A$3:$E$590,5,FALSE)</f>
        <v>Instituciones Descentralizadas</v>
      </c>
      <c r="W314" s="361" t="str">
        <f>+V314</f>
        <v>Instituciones Descentralizadas</v>
      </c>
      <c r="X314" s="254">
        <f>+VLOOKUP(A314,[2]Sheet1!$A$13:$D$744,4,FALSE)</f>
        <v>16</v>
      </c>
      <c r="Y314" s="254" t="str">
        <f>+VLOOKUP(X314,bd_lista!$A$3:$C$590,3,FALSE)</f>
        <v>Ministerio de Educación</v>
      </c>
      <c r="Z314" s="316">
        <f>+X314</f>
        <v>16</v>
      </c>
      <c r="AA314" s="317" t="str">
        <f>+Y314</f>
        <v>Ministerio de Educación</v>
      </c>
    </row>
    <row r="315" spans="1:27" customFormat="1" ht="15" hidden="1" customHeight="1">
      <c r="A315" s="32">
        <v>124</v>
      </c>
      <c r="B315" s="307"/>
      <c r="C315" s="362" t="str">
        <f>+VLOOKUP(A315,bd_lista!$A$3:$C$590,3,FALSE)</f>
        <v>Academia Nacional de Ciencias</v>
      </c>
      <c r="D315" s="362"/>
      <c r="E315" s="259" t="s">
        <v>1314</v>
      </c>
      <c r="F315" s="255">
        <f ca="1">+IFERROR(INDEX('Hoja de Trabajo para listado'!$A$155:$Z$1048576,MATCH($A315,'Hoja de Trabajo para listado'!$A$155:$A$1048576,0),MATCH((CUADRO!F$5&amp;$E315),'Hoja de Trabajo para listado'!$A$151:$Z$151,0)),0)+IFERROR(INDEX('Hoja de Trabajo para listado'!$AB$155:$BA$1048576,MATCH($A315,'Hoja de Trabajo para listado'!$AB$155:$AB$1048576,0),MATCH((CUADRO!F$5&amp;$E315),'Hoja de Trabajo para listado'!$AB$151:$BA$151,0)),0)+IFERROR(INDEX('Hoja de Trabajo para listado'!$BC$155:$CB$1048576,MATCH($A315,'Hoja de Trabajo para listado'!$BC$155:$BC$1048576,0),MATCH((CUADRO!F$5&amp;$E315),'Hoja de Trabajo para listado'!$BC$151:$CB$151,0)),0)+IFERROR(INDEX('Hoja de Trabajo para listado'!$DE$153:$DG$274,MATCH($A315,'Hoja de Trabajo para listado'!$DE$153:$DE$1048576,0),MATCH((CUADRO!F$5&amp;$E315),'Hoja de Trabajo para listado'!$DE$151:$DG$151,0)),0)+IFERROR(INDEX('Hoja de Trabajo para listado'!$CD$155:$DC$1048576,MATCH($A315,'Hoja de Trabajo para listado'!$CD$155:$CD$1048576,0),MATCH((CUADRO!F$5&amp;$E315),'Hoja de Trabajo para listado'!$CD$151:$DC$151,0)),0)</f>
        <v>0</v>
      </c>
      <c r="G315" s="255">
        <f ca="1">+IFERROR(INDEX('Hoja de Trabajo para listado'!$A$155:$Z$1048576,MATCH($A315,'Hoja de Trabajo para listado'!$A$155:$A$1048576,0),MATCH((CUADRO!G$5&amp;$E315),'Hoja de Trabajo para listado'!$A$151:$Z$151,0)),0)+IFERROR(INDEX('Hoja de Trabajo para listado'!$AB$155:$BA$1048576,MATCH($A315,'Hoja de Trabajo para listado'!$AB$155:$AB$1048576,0),MATCH((CUADRO!G$5&amp;$E315),'Hoja de Trabajo para listado'!$AB$151:$BA$151,0)),0)+IFERROR(INDEX('Hoja de Trabajo para listado'!$BC$155:$CB$1048576,MATCH($A315,'Hoja de Trabajo para listado'!$BC$155:$BC$1048576,0),MATCH((CUADRO!G$5&amp;$E315),'Hoja de Trabajo para listado'!$BC$151:$CB$151,0)),0)+IFERROR(INDEX('Hoja de Trabajo para listado'!$DE$153:$DG$274,MATCH($A315,'Hoja de Trabajo para listado'!$DE$153:$DE$1048576,0),MATCH((CUADRO!G$5&amp;$E315),'Hoja de Trabajo para listado'!$DE$151:$DG$151,0)),0)+IFERROR(INDEX('Hoja de Trabajo para listado'!$CD$155:$DC$1048576,MATCH($A315,'Hoja de Trabajo para listado'!$CD$155:$CD$1048576,0),MATCH((CUADRO!G$5&amp;$E315),'Hoja de Trabajo para listado'!$CD$151:$DC$151,0)),0)</f>
        <v>0</v>
      </c>
      <c r="H315" s="255">
        <f ca="1">+IFERROR(INDEX('Hoja de Trabajo para listado'!$A$155:$Z$1048576,MATCH($A315,'Hoja de Trabajo para listado'!$A$155:$A$1048576,0),MATCH((CUADRO!H$5&amp;$E315),'Hoja de Trabajo para listado'!$A$151:$Z$151,0)),0)+IFERROR(INDEX('Hoja de Trabajo para listado'!$AB$155:$BA$1048576,MATCH($A315,'Hoja de Trabajo para listado'!$AB$155:$AB$1048576,0),MATCH((CUADRO!H$5&amp;$E315),'Hoja de Trabajo para listado'!$AB$151:$BA$151,0)),0)+IFERROR(INDEX('Hoja de Trabajo para listado'!$BC$155:$CB$1048576,MATCH($A315,'Hoja de Trabajo para listado'!$BC$155:$BC$1048576,0),MATCH((CUADRO!H$5&amp;$E315),'Hoja de Trabajo para listado'!$BC$151:$CB$151,0)),0)+IFERROR(INDEX('Hoja de Trabajo para listado'!$DE$153:$DG$274,MATCH($A315,'Hoja de Trabajo para listado'!$DE$153:$DE$1048576,0),MATCH((CUADRO!H$5&amp;$E315),'Hoja de Trabajo para listado'!$DE$151:$DG$151,0)),0)+IFERROR(INDEX('Hoja de Trabajo para listado'!$CD$155:$DC$1048576,MATCH($A315,'Hoja de Trabajo para listado'!$CD$155:$CD$1048576,0),MATCH((CUADRO!H$5&amp;$E315),'Hoja de Trabajo para listado'!$CD$151:$DC$151,0)),0)</f>
        <v>0</v>
      </c>
      <c r="I315" s="255">
        <f ca="1">+IFERROR(INDEX('Hoja de Trabajo para listado'!$A$155:$Z$1048576,MATCH($A315,'Hoja de Trabajo para listado'!$A$155:$A$1048576,0),MATCH((CUADRO!I$5&amp;$E315),'Hoja de Trabajo para listado'!$A$151:$Z$151,0)),0)+IFERROR(INDEX('Hoja de Trabajo para listado'!$AB$155:$BA$1048576,MATCH($A315,'Hoja de Trabajo para listado'!$AB$155:$AB$1048576,0),MATCH((CUADRO!I$5&amp;$E315),'Hoja de Trabajo para listado'!$AB$151:$BA$151,0)),0)+IFERROR(INDEX('Hoja de Trabajo para listado'!$BC$155:$CB$1048576,MATCH($A315,'Hoja de Trabajo para listado'!$BC$155:$BC$1048576,0),MATCH((CUADRO!I$5&amp;$E315),'Hoja de Trabajo para listado'!$BC$151:$CB$151,0)),0)+IFERROR(INDEX('Hoja de Trabajo para listado'!$DE$153:$DG$274,MATCH($A315,'Hoja de Trabajo para listado'!$DE$153:$DE$1048576,0),MATCH((CUADRO!I$5&amp;$E315),'Hoja de Trabajo para listado'!$DE$151:$DG$151,0)),0)+IFERROR(INDEX('Hoja de Trabajo para listado'!$CD$155:$DC$1048576,MATCH($A315,'Hoja de Trabajo para listado'!$CD$155:$CD$1048576,0),MATCH((CUADRO!I$5&amp;$E315),'Hoja de Trabajo para listado'!$CD$151:$DC$151,0)),0)</f>
        <v>0</v>
      </c>
      <c r="J315" s="255">
        <f ca="1">+IFERROR(INDEX('Hoja de Trabajo para listado'!$A$155:$Z$1048576,MATCH($A315,'Hoja de Trabajo para listado'!$A$155:$A$1048576,0),MATCH((CUADRO!J$5&amp;$E315),'Hoja de Trabajo para listado'!$A$151:$Z$151,0)),0)+IFERROR(INDEX('Hoja de Trabajo para listado'!$AB$155:$BA$1048576,MATCH($A315,'Hoja de Trabajo para listado'!$AB$155:$AB$1048576,0),MATCH((CUADRO!J$5&amp;$E315),'Hoja de Trabajo para listado'!$AB$151:$BA$151,0)),0)+IFERROR(INDEX('Hoja de Trabajo para listado'!$BC$155:$CB$1048576,MATCH($A315,'Hoja de Trabajo para listado'!$BC$155:$BC$1048576,0),MATCH((CUADRO!J$5&amp;$E315),'Hoja de Trabajo para listado'!$BC$151:$CB$151,0)),0)+IFERROR(INDEX('Hoja de Trabajo para listado'!$DE$153:$DG$274,MATCH($A315,'Hoja de Trabajo para listado'!$DE$153:$DE$1048576,0),MATCH((CUADRO!J$5&amp;$E315),'Hoja de Trabajo para listado'!$DE$151:$DG$151,0)),0)+IFERROR(INDEX('Hoja de Trabajo para listado'!$CD$155:$DC$1048576,MATCH($A315,'Hoja de Trabajo para listado'!$CD$155:$CD$1048576,0),MATCH((CUADRO!J$5&amp;$E315),'Hoja de Trabajo para listado'!$CD$151:$DC$151,0)),0)</f>
        <v>0</v>
      </c>
      <c r="K315" s="255">
        <f ca="1">+IFERROR(INDEX('Hoja de Trabajo para listado'!$A$155:$Z$1048576,MATCH($A315,'Hoja de Trabajo para listado'!$A$155:$A$1048576,0),MATCH((CUADRO!K$5&amp;$E315),'Hoja de Trabajo para listado'!$A$151:$Z$151,0)),0)+IFERROR(INDEX('Hoja de Trabajo para listado'!$AB$155:$BA$1048576,MATCH($A315,'Hoja de Trabajo para listado'!$AB$155:$AB$1048576,0),MATCH((CUADRO!K$5&amp;$E315),'Hoja de Trabajo para listado'!$AB$151:$BA$151,0)),0)+IFERROR(INDEX('Hoja de Trabajo para listado'!$BC$155:$CB$1048576,MATCH($A315,'Hoja de Trabajo para listado'!$BC$155:$BC$1048576,0),MATCH((CUADRO!K$5&amp;$E315),'Hoja de Trabajo para listado'!$BC$151:$CB$151,0)),0)+IFERROR(INDEX('Hoja de Trabajo para listado'!$DE$153:$DG$274,MATCH($A315,'Hoja de Trabajo para listado'!$DE$153:$DE$1048576,0),MATCH((CUADRO!K$5&amp;$E315),'Hoja de Trabajo para listado'!$DE$151:$DG$151,0)),0)+IFERROR(INDEX('Hoja de Trabajo para listado'!$CD$155:$DC$1048576,MATCH($A315,'Hoja de Trabajo para listado'!$CD$155:$CD$1048576,0),MATCH((CUADRO!K$5&amp;$E315),'Hoja de Trabajo para listado'!$CD$151:$DC$151,0)),0)</f>
        <v>0</v>
      </c>
      <c r="L315" s="255">
        <f ca="1">+IFERROR(INDEX('Hoja de Trabajo para listado'!$A$155:$Z$1048576,MATCH($A315,'Hoja de Trabajo para listado'!$A$155:$A$1048576,0),MATCH((CUADRO!L$5&amp;$E315),'Hoja de Trabajo para listado'!$A$151:$Z$151,0)),0)+IFERROR(INDEX('Hoja de Trabajo para listado'!$AB$155:$BA$1048576,MATCH($A315,'Hoja de Trabajo para listado'!$AB$155:$AB$1048576,0),MATCH((CUADRO!L$5&amp;$E315),'Hoja de Trabajo para listado'!$AB$151:$BA$151,0)),0)+IFERROR(INDEX('Hoja de Trabajo para listado'!$BC$155:$CB$1048576,MATCH($A315,'Hoja de Trabajo para listado'!$BC$155:$BC$1048576,0),MATCH((CUADRO!L$5&amp;$E315),'Hoja de Trabajo para listado'!$BC$151:$CB$151,0)),0)+IFERROR(INDEX('Hoja de Trabajo para listado'!$DE$153:$DG$274,MATCH($A315,'Hoja de Trabajo para listado'!$DE$153:$DE$1048576,0),MATCH((CUADRO!L$5&amp;$E315),'Hoja de Trabajo para listado'!$DE$151:$DG$151,0)),0)+IFERROR(INDEX('Hoja de Trabajo para listado'!$CD$155:$DC$1048576,MATCH($A315,'Hoja de Trabajo para listado'!$CD$155:$CD$1048576,0),MATCH((CUADRO!L$5&amp;$E315),'Hoja de Trabajo para listado'!$CD$151:$DC$151,0)),0)</f>
        <v>0</v>
      </c>
      <c r="M315" s="255">
        <f ca="1">+IFERROR(INDEX('Hoja de Trabajo para listado'!$A$155:$Z$1048576,MATCH($A315,'Hoja de Trabajo para listado'!$A$155:$A$1048576,0),MATCH((CUADRO!M$5&amp;$E315),'Hoja de Trabajo para listado'!$A$151:$Z$151,0)),0)+IFERROR(INDEX('Hoja de Trabajo para listado'!$AB$155:$BA$1048576,MATCH($A315,'Hoja de Trabajo para listado'!$AB$155:$AB$1048576,0),MATCH((CUADRO!M$5&amp;$E315),'Hoja de Trabajo para listado'!$AB$151:$BA$151,0)),0)+IFERROR(INDEX('Hoja de Trabajo para listado'!$BC$155:$CB$1048576,MATCH($A315,'Hoja de Trabajo para listado'!$BC$155:$BC$1048576,0),MATCH((CUADRO!M$5&amp;$E315),'Hoja de Trabajo para listado'!$BC$151:$CB$151,0)),0)+IFERROR(INDEX('Hoja de Trabajo para listado'!$DE$153:$DG$274,MATCH($A315,'Hoja de Trabajo para listado'!$DE$153:$DE$1048576,0),MATCH((CUADRO!M$5&amp;$E315),'Hoja de Trabajo para listado'!$DE$151:$DG$151,0)),0)+IFERROR(INDEX('Hoja de Trabajo para listado'!$CD$155:$DC$1048576,MATCH($A315,'Hoja de Trabajo para listado'!$CD$155:$CD$1048576,0),MATCH((CUADRO!M$5&amp;$E315),'Hoja de Trabajo para listado'!$CD$151:$DC$151,0)),0)</f>
        <v>0</v>
      </c>
      <c r="N315" s="255">
        <f ca="1">+IFERROR(INDEX('Hoja de Trabajo para listado'!$A$155:$Z$1048576,MATCH($A315,'Hoja de Trabajo para listado'!$A$155:$A$1048576,0),MATCH((CUADRO!N$5&amp;$E315),'Hoja de Trabajo para listado'!$A$151:$Z$151,0)),0)+IFERROR(INDEX('Hoja de Trabajo para listado'!$AB$155:$BA$1048576,MATCH($A315,'Hoja de Trabajo para listado'!$AB$155:$AB$1048576,0),MATCH((CUADRO!N$5&amp;$E315),'Hoja de Trabajo para listado'!$AB$151:$BA$151,0)),0)+IFERROR(INDEX('Hoja de Trabajo para listado'!$BC$155:$CB$1048576,MATCH($A315,'Hoja de Trabajo para listado'!$BC$155:$BC$1048576,0),MATCH((CUADRO!N$5&amp;$E315),'Hoja de Trabajo para listado'!$BC$151:$CB$151,0)),0)+IFERROR(INDEX('Hoja de Trabajo para listado'!$DE$153:$DG$274,MATCH($A315,'Hoja de Trabajo para listado'!$DE$153:$DE$1048576,0),MATCH((CUADRO!N$5&amp;$E315),'Hoja de Trabajo para listado'!$DE$151:$DG$151,0)),0)+IFERROR(INDEX('Hoja de Trabajo para listado'!$CD$155:$DC$1048576,MATCH($A315,'Hoja de Trabajo para listado'!$CD$155:$CD$1048576,0),MATCH((CUADRO!N$5&amp;$E315),'Hoja de Trabajo para listado'!$CD$151:$DC$151,0)),0)</f>
        <v>0</v>
      </c>
      <c r="O315" s="255">
        <f ca="1">+IFERROR(INDEX('Hoja de Trabajo para listado'!$A$155:$Z$1048576,MATCH($A315,'Hoja de Trabajo para listado'!$A$155:$A$1048576,0),MATCH((CUADRO!O$5&amp;$E315),'Hoja de Trabajo para listado'!$A$151:$Z$151,0)),0)+IFERROR(INDEX('Hoja de Trabajo para listado'!$AB$155:$BA$1048576,MATCH($A315,'Hoja de Trabajo para listado'!$AB$155:$AB$1048576,0),MATCH((CUADRO!O$5&amp;$E315),'Hoja de Trabajo para listado'!$AB$151:$BA$151,0)),0)+IFERROR(INDEX('Hoja de Trabajo para listado'!$BC$155:$CB$1048576,MATCH($A315,'Hoja de Trabajo para listado'!$BC$155:$BC$1048576,0),MATCH((CUADRO!O$5&amp;$E315),'Hoja de Trabajo para listado'!$BC$151:$CB$151,0)),0)+IFERROR(INDEX('Hoja de Trabajo para listado'!$DE$153:$DG$274,MATCH($A315,'Hoja de Trabajo para listado'!$DE$153:$DE$1048576,0),MATCH((CUADRO!O$5&amp;$E315),'Hoja de Trabajo para listado'!$DE$151:$DG$151,0)),0)+IFERROR(INDEX('Hoja de Trabajo para listado'!$CD$155:$DC$1048576,MATCH($A315,'Hoja de Trabajo para listado'!$CD$155:$CD$1048576,0),MATCH((CUADRO!O$5&amp;$E315),'Hoja de Trabajo para listado'!$CD$151:$DC$151,0)),0)</f>
        <v>0</v>
      </c>
      <c r="P315" s="255">
        <f ca="1">+IFERROR(INDEX('Hoja de Trabajo para listado'!$A$155:$Z$1048576,MATCH($A315,'Hoja de Trabajo para listado'!$A$155:$A$1048576,0),MATCH((CUADRO!P$5&amp;$E315),'Hoja de Trabajo para listado'!$A$151:$Z$151,0)),0)+IFERROR(INDEX('Hoja de Trabajo para listado'!$AB$155:$BA$1048576,MATCH($A315,'Hoja de Trabajo para listado'!$AB$155:$AB$1048576,0),MATCH((CUADRO!P$5&amp;$E315),'Hoja de Trabajo para listado'!$AB$151:$BA$151,0)),0)+IFERROR(INDEX('Hoja de Trabajo para listado'!$BC$155:$CB$1048576,MATCH($A315,'Hoja de Trabajo para listado'!$BC$155:$BC$1048576,0),MATCH((CUADRO!P$5&amp;$E315),'Hoja de Trabajo para listado'!$BC$151:$CB$151,0)),0)+IFERROR(INDEX('Hoja de Trabajo para listado'!$DE$153:$DG$274,MATCH($A315,'Hoja de Trabajo para listado'!$DE$153:$DE$1048576,0),MATCH((CUADRO!P$5&amp;$E315),'Hoja de Trabajo para listado'!$DE$151:$DG$151,0)),0)+IFERROR(INDEX('Hoja de Trabajo para listado'!$CD$155:$DC$1048576,MATCH($A315,'Hoja de Trabajo para listado'!$CD$155:$CD$1048576,0),MATCH((CUADRO!P$5&amp;$E315),'Hoja de Trabajo para listado'!$CD$151:$DC$151,0)),0)</f>
        <v>0</v>
      </c>
      <c r="Q315" s="255">
        <f ca="1">+IFERROR(INDEX('Hoja de Trabajo para listado'!$A$155:$Z$1048576,MATCH($A315,'Hoja de Trabajo para listado'!$A$155:$A$1048576,0),MATCH((CUADRO!Q$5&amp;$E315),'Hoja de Trabajo para listado'!$A$151:$Z$151,0)),0)+IFERROR(INDEX('Hoja de Trabajo para listado'!$AB$155:$BA$1048576,MATCH($A315,'Hoja de Trabajo para listado'!$AB$155:$AB$1048576,0),MATCH((CUADRO!Q$5&amp;$E315),'Hoja de Trabajo para listado'!$AB$151:$BA$151,0)),0)+IFERROR(INDEX('Hoja de Trabajo para listado'!$BC$155:$CB$1048576,MATCH($A315,'Hoja de Trabajo para listado'!$BC$155:$BC$1048576,0),MATCH((CUADRO!Q$5&amp;$E315),'Hoja de Trabajo para listado'!$BC$151:$CB$151,0)),0)+IFERROR(INDEX('Hoja de Trabajo para listado'!$DE$153:$DG$274,MATCH($A315,'Hoja de Trabajo para listado'!$DE$153:$DE$1048576,0),MATCH((CUADRO!Q$5&amp;$E315),'Hoja de Trabajo para listado'!$DE$151:$DG$151,0)),0)+IFERROR(INDEX('Hoja de Trabajo para listado'!$CD$155:$DC$1048576,MATCH($A315,'Hoja de Trabajo para listado'!$CD$155:$CD$1048576,0),MATCH((CUADRO!Q$5&amp;$E315),'Hoja de Trabajo para listado'!$CD$151:$DC$151,0)),0)</f>
        <v>0</v>
      </c>
      <c r="R315" s="255">
        <f t="shared" ca="1" si="10"/>
        <v>0</v>
      </c>
      <c r="S315" s="255">
        <f ca="1">+R314+R315</f>
        <v>0</v>
      </c>
      <c r="T315" s="255">
        <f ca="1">+S315</f>
        <v>0</v>
      </c>
      <c r="U315" s="254">
        <f t="shared" si="11"/>
        <v>2</v>
      </c>
      <c r="V315" s="362" t="str">
        <f>+VLOOKUP(A315,bd_lista!$A$3:$E$590,5,FALSE)</f>
        <v>Instituciones Descentralizadas</v>
      </c>
      <c r="W315" s="362"/>
      <c r="X315" s="254">
        <f>+VLOOKUP(A315,[2]Sheet1!$A$13:$D$744,4,FALSE)</f>
        <v>16</v>
      </c>
      <c r="Y315" s="254" t="str">
        <f>+VLOOKUP(X315,bd_lista!$A$3:$C$590,3,FALSE)</f>
        <v>Ministerio de Educación</v>
      </c>
      <c r="Z315" s="314"/>
      <c r="AA315" s="315"/>
    </row>
    <row r="316" spans="1:27" customFormat="1" ht="27" hidden="1" customHeight="1">
      <c r="A316" s="32">
        <v>137</v>
      </c>
      <c r="B316" s="306">
        <f>+A316</f>
        <v>137</v>
      </c>
      <c r="C316" s="259" t="str">
        <f>+VLOOKUP(A316,bd_lista!$A$3:$C$590,3,FALSE)</f>
        <v>Comité Ejecutivo de la Universidad Boliviana</v>
      </c>
      <c r="D316" s="361" t="str">
        <f>+C316</f>
        <v>Comité Ejecutivo de la Universidad Boliviana</v>
      </c>
      <c r="E316" s="259" t="s">
        <v>1313</v>
      </c>
      <c r="F316" s="255">
        <f ca="1">+IFERROR(INDEX('Hoja de Trabajo para listado'!$A$155:$Z$1048576,MATCH($A316,'Hoja de Trabajo para listado'!$A$155:$A$1048576,0),MATCH((CUADRO!F$5&amp;$E316),'Hoja de Trabajo para listado'!$A$151:$Z$151,0)),0)+IFERROR(INDEX('Hoja de Trabajo para listado'!$AB$155:$BA$1048576,MATCH($A316,'Hoja de Trabajo para listado'!$AB$155:$AB$1048576,0),MATCH((CUADRO!F$5&amp;$E316),'Hoja de Trabajo para listado'!$AB$151:$BA$151,0)),0)+IFERROR(INDEX('Hoja de Trabajo para listado'!$BC$155:$CB$1048576,MATCH($A316,'Hoja de Trabajo para listado'!$BC$155:$BC$1048576,0),MATCH((CUADRO!F$5&amp;$E316),'Hoja de Trabajo para listado'!$BC$151:$CB$151,0)),0)+IFERROR(INDEX('Hoja de Trabajo para listado'!$DE$153:$DG$274,MATCH($A316,'Hoja de Trabajo para listado'!$DE$153:$DE$1048576,0),MATCH((CUADRO!F$5&amp;$E316),'Hoja de Trabajo para listado'!$DE$151:$DG$151,0)),0)+IFERROR(INDEX('Hoja de Trabajo para listado'!$CD$155:$DC$1048576,MATCH($A316,'Hoja de Trabajo para listado'!$CD$155:$CD$1048576,0),MATCH((CUADRO!F$5&amp;$E316),'Hoja de Trabajo para listado'!$CD$151:$DC$151,0)),0)</f>
        <v>0</v>
      </c>
      <c r="G316" s="255">
        <f ca="1">+IFERROR(INDEX('Hoja de Trabajo para listado'!$A$155:$Z$1048576,MATCH($A316,'Hoja de Trabajo para listado'!$A$155:$A$1048576,0),MATCH((CUADRO!G$5&amp;$E316),'Hoja de Trabajo para listado'!$A$151:$Z$151,0)),0)+IFERROR(INDEX('Hoja de Trabajo para listado'!$AB$155:$BA$1048576,MATCH($A316,'Hoja de Trabajo para listado'!$AB$155:$AB$1048576,0),MATCH((CUADRO!G$5&amp;$E316),'Hoja de Trabajo para listado'!$AB$151:$BA$151,0)),0)+IFERROR(INDEX('Hoja de Trabajo para listado'!$BC$155:$CB$1048576,MATCH($A316,'Hoja de Trabajo para listado'!$BC$155:$BC$1048576,0),MATCH((CUADRO!G$5&amp;$E316),'Hoja de Trabajo para listado'!$BC$151:$CB$151,0)),0)+IFERROR(INDEX('Hoja de Trabajo para listado'!$DE$153:$DG$274,MATCH($A316,'Hoja de Trabajo para listado'!$DE$153:$DE$1048576,0),MATCH((CUADRO!G$5&amp;$E316),'Hoja de Trabajo para listado'!$DE$151:$DG$151,0)),0)+IFERROR(INDEX('Hoja de Trabajo para listado'!$CD$155:$DC$1048576,MATCH($A316,'Hoja de Trabajo para listado'!$CD$155:$CD$1048576,0),MATCH((CUADRO!G$5&amp;$E316),'Hoja de Trabajo para listado'!$CD$151:$DC$151,0)),0)</f>
        <v>0</v>
      </c>
      <c r="H316" s="255">
        <f ca="1">+IFERROR(INDEX('Hoja de Trabajo para listado'!$A$155:$Z$1048576,MATCH($A316,'Hoja de Trabajo para listado'!$A$155:$A$1048576,0),MATCH((CUADRO!H$5&amp;$E316),'Hoja de Trabajo para listado'!$A$151:$Z$151,0)),0)+IFERROR(INDEX('Hoja de Trabajo para listado'!$AB$155:$BA$1048576,MATCH($A316,'Hoja de Trabajo para listado'!$AB$155:$AB$1048576,0),MATCH((CUADRO!H$5&amp;$E316),'Hoja de Trabajo para listado'!$AB$151:$BA$151,0)),0)+IFERROR(INDEX('Hoja de Trabajo para listado'!$BC$155:$CB$1048576,MATCH($A316,'Hoja de Trabajo para listado'!$BC$155:$BC$1048576,0),MATCH((CUADRO!H$5&amp;$E316),'Hoja de Trabajo para listado'!$BC$151:$CB$151,0)),0)+IFERROR(INDEX('Hoja de Trabajo para listado'!$DE$153:$DG$274,MATCH($A316,'Hoja de Trabajo para listado'!$DE$153:$DE$1048576,0),MATCH((CUADRO!H$5&amp;$E316),'Hoja de Trabajo para listado'!$DE$151:$DG$151,0)),0)+IFERROR(INDEX('Hoja de Trabajo para listado'!$CD$155:$DC$1048576,MATCH($A316,'Hoja de Trabajo para listado'!$CD$155:$CD$1048576,0),MATCH((CUADRO!H$5&amp;$E316),'Hoja de Trabajo para listado'!$CD$151:$DC$151,0)),0)</f>
        <v>0</v>
      </c>
      <c r="I316" s="255">
        <f ca="1">+IFERROR(INDEX('Hoja de Trabajo para listado'!$A$155:$Z$1048576,MATCH($A316,'Hoja de Trabajo para listado'!$A$155:$A$1048576,0),MATCH((CUADRO!I$5&amp;$E316),'Hoja de Trabajo para listado'!$A$151:$Z$151,0)),0)+IFERROR(INDEX('Hoja de Trabajo para listado'!$AB$155:$BA$1048576,MATCH($A316,'Hoja de Trabajo para listado'!$AB$155:$AB$1048576,0),MATCH((CUADRO!I$5&amp;$E316),'Hoja de Trabajo para listado'!$AB$151:$BA$151,0)),0)+IFERROR(INDEX('Hoja de Trabajo para listado'!$BC$155:$CB$1048576,MATCH($A316,'Hoja de Trabajo para listado'!$BC$155:$BC$1048576,0),MATCH((CUADRO!I$5&amp;$E316),'Hoja de Trabajo para listado'!$BC$151:$CB$151,0)),0)+IFERROR(INDEX('Hoja de Trabajo para listado'!$DE$153:$DG$274,MATCH($A316,'Hoja de Trabajo para listado'!$DE$153:$DE$1048576,0),MATCH((CUADRO!I$5&amp;$E316),'Hoja de Trabajo para listado'!$DE$151:$DG$151,0)),0)+IFERROR(INDEX('Hoja de Trabajo para listado'!$CD$155:$DC$1048576,MATCH($A316,'Hoja de Trabajo para listado'!$CD$155:$CD$1048576,0),MATCH((CUADRO!I$5&amp;$E316),'Hoja de Trabajo para listado'!$CD$151:$DC$151,0)),0)</f>
        <v>0</v>
      </c>
      <c r="J316" s="255">
        <f ca="1">+IFERROR(INDEX('Hoja de Trabajo para listado'!$A$155:$Z$1048576,MATCH($A316,'Hoja de Trabajo para listado'!$A$155:$A$1048576,0),MATCH((CUADRO!J$5&amp;$E316),'Hoja de Trabajo para listado'!$A$151:$Z$151,0)),0)+IFERROR(INDEX('Hoja de Trabajo para listado'!$AB$155:$BA$1048576,MATCH($A316,'Hoja de Trabajo para listado'!$AB$155:$AB$1048576,0),MATCH((CUADRO!J$5&amp;$E316),'Hoja de Trabajo para listado'!$AB$151:$BA$151,0)),0)+IFERROR(INDEX('Hoja de Trabajo para listado'!$BC$155:$CB$1048576,MATCH($A316,'Hoja de Trabajo para listado'!$BC$155:$BC$1048576,0),MATCH((CUADRO!J$5&amp;$E316),'Hoja de Trabajo para listado'!$BC$151:$CB$151,0)),0)+IFERROR(INDEX('Hoja de Trabajo para listado'!$DE$153:$DG$274,MATCH($A316,'Hoja de Trabajo para listado'!$DE$153:$DE$1048576,0),MATCH((CUADRO!J$5&amp;$E316),'Hoja de Trabajo para listado'!$DE$151:$DG$151,0)),0)+IFERROR(INDEX('Hoja de Trabajo para listado'!$CD$155:$DC$1048576,MATCH($A316,'Hoja de Trabajo para listado'!$CD$155:$CD$1048576,0),MATCH((CUADRO!J$5&amp;$E316),'Hoja de Trabajo para listado'!$CD$151:$DC$151,0)),0)</f>
        <v>0</v>
      </c>
      <c r="K316" s="255">
        <f ca="1">+IFERROR(INDEX('Hoja de Trabajo para listado'!$A$155:$Z$1048576,MATCH($A316,'Hoja de Trabajo para listado'!$A$155:$A$1048576,0),MATCH((CUADRO!K$5&amp;$E316),'Hoja de Trabajo para listado'!$A$151:$Z$151,0)),0)+IFERROR(INDEX('Hoja de Trabajo para listado'!$AB$155:$BA$1048576,MATCH($A316,'Hoja de Trabajo para listado'!$AB$155:$AB$1048576,0),MATCH((CUADRO!K$5&amp;$E316),'Hoja de Trabajo para listado'!$AB$151:$BA$151,0)),0)+IFERROR(INDEX('Hoja de Trabajo para listado'!$BC$155:$CB$1048576,MATCH($A316,'Hoja de Trabajo para listado'!$BC$155:$BC$1048576,0),MATCH((CUADRO!K$5&amp;$E316),'Hoja de Trabajo para listado'!$BC$151:$CB$151,0)),0)+IFERROR(INDEX('Hoja de Trabajo para listado'!$DE$153:$DG$274,MATCH($A316,'Hoja de Trabajo para listado'!$DE$153:$DE$1048576,0),MATCH((CUADRO!K$5&amp;$E316),'Hoja de Trabajo para listado'!$DE$151:$DG$151,0)),0)+IFERROR(INDEX('Hoja de Trabajo para listado'!$CD$155:$DC$1048576,MATCH($A316,'Hoja de Trabajo para listado'!$CD$155:$CD$1048576,0),MATCH((CUADRO!K$5&amp;$E316),'Hoja de Trabajo para listado'!$CD$151:$DC$151,0)),0)</f>
        <v>0</v>
      </c>
      <c r="L316" s="255">
        <f ca="1">+IFERROR(INDEX('Hoja de Trabajo para listado'!$A$155:$Z$1048576,MATCH($A316,'Hoja de Trabajo para listado'!$A$155:$A$1048576,0),MATCH((CUADRO!L$5&amp;$E316),'Hoja de Trabajo para listado'!$A$151:$Z$151,0)),0)+IFERROR(INDEX('Hoja de Trabajo para listado'!$AB$155:$BA$1048576,MATCH($A316,'Hoja de Trabajo para listado'!$AB$155:$AB$1048576,0),MATCH((CUADRO!L$5&amp;$E316),'Hoja de Trabajo para listado'!$AB$151:$BA$151,0)),0)+IFERROR(INDEX('Hoja de Trabajo para listado'!$BC$155:$CB$1048576,MATCH($A316,'Hoja de Trabajo para listado'!$BC$155:$BC$1048576,0),MATCH((CUADRO!L$5&amp;$E316),'Hoja de Trabajo para listado'!$BC$151:$CB$151,0)),0)+IFERROR(INDEX('Hoja de Trabajo para listado'!$DE$153:$DG$274,MATCH($A316,'Hoja de Trabajo para listado'!$DE$153:$DE$1048576,0),MATCH((CUADRO!L$5&amp;$E316),'Hoja de Trabajo para listado'!$DE$151:$DG$151,0)),0)+IFERROR(INDEX('Hoja de Trabajo para listado'!$CD$155:$DC$1048576,MATCH($A316,'Hoja de Trabajo para listado'!$CD$155:$CD$1048576,0),MATCH((CUADRO!L$5&amp;$E316),'Hoja de Trabajo para listado'!$CD$151:$DC$151,0)),0)</f>
        <v>0</v>
      </c>
      <c r="M316" s="255">
        <f ca="1">+IFERROR(INDEX('Hoja de Trabajo para listado'!$A$155:$Z$1048576,MATCH($A316,'Hoja de Trabajo para listado'!$A$155:$A$1048576,0),MATCH((CUADRO!M$5&amp;$E316),'Hoja de Trabajo para listado'!$A$151:$Z$151,0)),0)+IFERROR(INDEX('Hoja de Trabajo para listado'!$AB$155:$BA$1048576,MATCH($A316,'Hoja de Trabajo para listado'!$AB$155:$AB$1048576,0),MATCH((CUADRO!M$5&amp;$E316),'Hoja de Trabajo para listado'!$AB$151:$BA$151,0)),0)+IFERROR(INDEX('Hoja de Trabajo para listado'!$BC$155:$CB$1048576,MATCH($A316,'Hoja de Trabajo para listado'!$BC$155:$BC$1048576,0),MATCH((CUADRO!M$5&amp;$E316),'Hoja de Trabajo para listado'!$BC$151:$CB$151,0)),0)+IFERROR(INDEX('Hoja de Trabajo para listado'!$DE$153:$DG$274,MATCH($A316,'Hoja de Trabajo para listado'!$DE$153:$DE$1048576,0),MATCH((CUADRO!M$5&amp;$E316),'Hoja de Trabajo para listado'!$DE$151:$DG$151,0)),0)+IFERROR(INDEX('Hoja de Trabajo para listado'!$CD$155:$DC$1048576,MATCH($A316,'Hoja de Trabajo para listado'!$CD$155:$CD$1048576,0),MATCH((CUADRO!M$5&amp;$E316),'Hoja de Trabajo para listado'!$CD$151:$DC$151,0)),0)</f>
        <v>0</v>
      </c>
      <c r="N316" s="255">
        <f ca="1">+IFERROR(INDEX('Hoja de Trabajo para listado'!$A$155:$Z$1048576,MATCH($A316,'Hoja de Trabajo para listado'!$A$155:$A$1048576,0),MATCH((CUADRO!N$5&amp;$E316),'Hoja de Trabajo para listado'!$A$151:$Z$151,0)),0)+IFERROR(INDEX('Hoja de Trabajo para listado'!$AB$155:$BA$1048576,MATCH($A316,'Hoja de Trabajo para listado'!$AB$155:$AB$1048576,0),MATCH((CUADRO!N$5&amp;$E316),'Hoja de Trabajo para listado'!$AB$151:$BA$151,0)),0)+IFERROR(INDEX('Hoja de Trabajo para listado'!$BC$155:$CB$1048576,MATCH($A316,'Hoja de Trabajo para listado'!$BC$155:$BC$1048576,0),MATCH((CUADRO!N$5&amp;$E316),'Hoja de Trabajo para listado'!$BC$151:$CB$151,0)),0)+IFERROR(INDEX('Hoja de Trabajo para listado'!$DE$153:$DG$274,MATCH($A316,'Hoja de Trabajo para listado'!$DE$153:$DE$1048576,0),MATCH((CUADRO!N$5&amp;$E316),'Hoja de Trabajo para listado'!$DE$151:$DG$151,0)),0)+IFERROR(INDEX('Hoja de Trabajo para listado'!$CD$155:$DC$1048576,MATCH($A316,'Hoja de Trabajo para listado'!$CD$155:$CD$1048576,0),MATCH((CUADRO!N$5&amp;$E316),'Hoja de Trabajo para listado'!$CD$151:$DC$151,0)),0)</f>
        <v>0</v>
      </c>
      <c r="O316" s="255">
        <f ca="1">+IFERROR(INDEX('Hoja de Trabajo para listado'!$A$155:$Z$1048576,MATCH($A316,'Hoja de Trabajo para listado'!$A$155:$A$1048576,0),MATCH((CUADRO!O$5&amp;$E316),'Hoja de Trabajo para listado'!$A$151:$Z$151,0)),0)+IFERROR(INDEX('Hoja de Trabajo para listado'!$AB$155:$BA$1048576,MATCH($A316,'Hoja de Trabajo para listado'!$AB$155:$AB$1048576,0),MATCH((CUADRO!O$5&amp;$E316),'Hoja de Trabajo para listado'!$AB$151:$BA$151,0)),0)+IFERROR(INDEX('Hoja de Trabajo para listado'!$BC$155:$CB$1048576,MATCH($A316,'Hoja de Trabajo para listado'!$BC$155:$BC$1048576,0),MATCH((CUADRO!O$5&amp;$E316),'Hoja de Trabajo para listado'!$BC$151:$CB$151,0)),0)+IFERROR(INDEX('Hoja de Trabajo para listado'!$DE$153:$DG$274,MATCH($A316,'Hoja de Trabajo para listado'!$DE$153:$DE$1048576,0),MATCH((CUADRO!O$5&amp;$E316),'Hoja de Trabajo para listado'!$DE$151:$DG$151,0)),0)+IFERROR(INDEX('Hoja de Trabajo para listado'!$CD$155:$DC$1048576,MATCH($A316,'Hoja de Trabajo para listado'!$CD$155:$CD$1048576,0),MATCH((CUADRO!O$5&amp;$E316),'Hoja de Trabajo para listado'!$CD$151:$DC$151,0)),0)</f>
        <v>0</v>
      </c>
      <c r="P316" s="255">
        <f ca="1">+IFERROR(INDEX('Hoja de Trabajo para listado'!$A$155:$Z$1048576,MATCH($A316,'Hoja de Trabajo para listado'!$A$155:$A$1048576,0),MATCH((CUADRO!P$5&amp;$E316),'Hoja de Trabajo para listado'!$A$151:$Z$151,0)),0)+IFERROR(INDEX('Hoja de Trabajo para listado'!$AB$155:$BA$1048576,MATCH($A316,'Hoja de Trabajo para listado'!$AB$155:$AB$1048576,0),MATCH((CUADRO!P$5&amp;$E316),'Hoja de Trabajo para listado'!$AB$151:$BA$151,0)),0)+IFERROR(INDEX('Hoja de Trabajo para listado'!$BC$155:$CB$1048576,MATCH($A316,'Hoja de Trabajo para listado'!$BC$155:$BC$1048576,0),MATCH((CUADRO!P$5&amp;$E316),'Hoja de Trabajo para listado'!$BC$151:$CB$151,0)),0)+IFERROR(INDEX('Hoja de Trabajo para listado'!$DE$153:$DG$274,MATCH($A316,'Hoja de Trabajo para listado'!$DE$153:$DE$1048576,0),MATCH((CUADRO!P$5&amp;$E316),'Hoja de Trabajo para listado'!$DE$151:$DG$151,0)),0)+IFERROR(INDEX('Hoja de Trabajo para listado'!$CD$155:$DC$1048576,MATCH($A316,'Hoja de Trabajo para listado'!$CD$155:$CD$1048576,0),MATCH((CUADRO!P$5&amp;$E316),'Hoja de Trabajo para listado'!$CD$151:$DC$151,0)),0)</f>
        <v>0</v>
      </c>
      <c r="Q316" s="255">
        <f ca="1">+IFERROR(INDEX('Hoja de Trabajo para listado'!$A$155:$Z$1048576,MATCH($A316,'Hoja de Trabajo para listado'!$A$155:$A$1048576,0),MATCH((CUADRO!Q$5&amp;$E316),'Hoja de Trabajo para listado'!$A$151:$Z$151,0)),0)+IFERROR(INDEX('Hoja de Trabajo para listado'!$AB$155:$BA$1048576,MATCH($A316,'Hoja de Trabajo para listado'!$AB$155:$AB$1048576,0),MATCH((CUADRO!Q$5&amp;$E316),'Hoja de Trabajo para listado'!$AB$151:$BA$151,0)),0)+IFERROR(INDEX('Hoja de Trabajo para listado'!$BC$155:$CB$1048576,MATCH($A316,'Hoja de Trabajo para listado'!$BC$155:$BC$1048576,0),MATCH((CUADRO!Q$5&amp;$E316),'Hoja de Trabajo para listado'!$BC$151:$CB$151,0)),0)+IFERROR(INDEX('Hoja de Trabajo para listado'!$DE$153:$DG$274,MATCH($A316,'Hoja de Trabajo para listado'!$DE$153:$DE$1048576,0),MATCH((CUADRO!Q$5&amp;$E316),'Hoja de Trabajo para listado'!$DE$151:$DG$151,0)),0)+IFERROR(INDEX('Hoja de Trabajo para listado'!$CD$155:$DC$1048576,MATCH($A316,'Hoja de Trabajo para listado'!$CD$155:$CD$1048576,0),MATCH((CUADRO!Q$5&amp;$E316),'Hoja de Trabajo para listado'!$CD$151:$DC$151,0)),0)</f>
        <v>0</v>
      </c>
      <c r="R316" s="255">
        <f t="shared" ca="1" si="10"/>
        <v>0</v>
      </c>
      <c r="S316" s="255"/>
      <c r="T316" s="255">
        <f ca="1">+T317</f>
        <v>0</v>
      </c>
      <c r="U316" s="254">
        <f t="shared" si="11"/>
        <v>1</v>
      </c>
      <c r="V316" s="362" t="str">
        <f>+VLOOKUP(A316,bd_lista!$A$3:$E$590,5,FALSE)</f>
        <v>Instituciones Descentralizadas</v>
      </c>
      <c r="W316" s="361" t="str">
        <f>+V316</f>
        <v>Instituciones Descentralizadas</v>
      </c>
      <c r="X316" s="254">
        <f>+VLOOKUP(A316,[2]Sheet1!$A$13:$D$744,4,FALSE)</f>
        <v>0</v>
      </c>
      <c r="Y316" s="254" t="e">
        <f>+VLOOKUP(X316,bd_lista!$A$3:$C$590,3,FALSE)</f>
        <v>#N/A</v>
      </c>
      <c r="Z316" s="316">
        <f>+X316</f>
        <v>0</v>
      </c>
      <c r="AA316" s="317" t="e">
        <f>+Y316</f>
        <v>#N/A</v>
      </c>
    </row>
    <row r="317" spans="1:27" customFormat="1" ht="15" hidden="1" customHeight="1">
      <c r="A317" s="32">
        <v>137</v>
      </c>
      <c r="B317" s="307"/>
      <c r="C317" s="362" t="str">
        <f>+VLOOKUP(A317,bd_lista!$A$3:$C$590,3,FALSE)</f>
        <v>Comité Ejecutivo de la Universidad Boliviana</v>
      </c>
      <c r="D317" s="362"/>
      <c r="E317" s="259" t="s">
        <v>1314</v>
      </c>
      <c r="F317" s="255">
        <f ca="1">+IFERROR(INDEX('Hoja de Trabajo para listado'!$A$155:$Z$1048576,MATCH($A317,'Hoja de Trabajo para listado'!$A$155:$A$1048576,0),MATCH((CUADRO!F$5&amp;$E317),'Hoja de Trabajo para listado'!$A$151:$Z$151,0)),0)+IFERROR(INDEX('Hoja de Trabajo para listado'!$AB$155:$BA$1048576,MATCH($A317,'Hoja de Trabajo para listado'!$AB$155:$AB$1048576,0),MATCH((CUADRO!F$5&amp;$E317),'Hoja de Trabajo para listado'!$AB$151:$BA$151,0)),0)+IFERROR(INDEX('Hoja de Trabajo para listado'!$BC$155:$CB$1048576,MATCH($A317,'Hoja de Trabajo para listado'!$BC$155:$BC$1048576,0),MATCH((CUADRO!F$5&amp;$E317),'Hoja de Trabajo para listado'!$BC$151:$CB$151,0)),0)+IFERROR(INDEX('Hoja de Trabajo para listado'!$DE$153:$DG$274,MATCH($A317,'Hoja de Trabajo para listado'!$DE$153:$DE$1048576,0),MATCH((CUADRO!F$5&amp;$E317),'Hoja de Trabajo para listado'!$DE$151:$DG$151,0)),0)+IFERROR(INDEX('Hoja de Trabajo para listado'!$CD$155:$DC$1048576,MATCH($A317,'Hoja de Trabajo para listado'!$CD$155:$CD$1048576,0),MATCH((CUADRO!F$5&amp;$E317),'Hoja de Trabajo para listado'!$CD$151:$DC$151,0)),0)</f>
        <v>0</v>
      </c>
      <c r="G317" s="255">
        <f ca="1">+IFERROR(INDEX('Hoja de Trabajo para listado'!$A$155:$Z$1048576,MATCH($A317,'Hoja de Trabajo para listado'!$A$155:$A$1048576,0),MATCH((CUADRO!G$5&amp;$E317),'Hoja de Trabajo para listado'!$A$151:$Z$151,0)),0)+IFERROR(INDEX('Hoja de Trabajo para listado'!$AB$155:$BA$1048576,MATCH($A317,'Hoja de Trabajo para listado'!$AB$155:$AB$1048576,0),MATCH((CUADRO!G$5&amp;$E317),'Hoja de Trabajo para listado'!$AB$151:$BA$151,0)),0)+IFERROR(INDEX('Hoja de Trabajo para listado'!$BC$155:$CB$1048576,MATCH($A317,'Hoja de Trabajo para listado'!$BC$155:$BC$1048576,0),MATCH((CUADRO!G$5&amp;$E317),'Hoja de Trabajo para listado'!$BC$151:$CB$151,0)),0)+IFERROR(INDEX('Hoja de Trabajo para listado'!$DE$153:$DG$274,MATCH($A317,'Hoja de Trabajo para listado'!$DE$153:$DE$1048576,0),MATCH((CUADRO!G$5&amp;$E317),'Hoja de Trabajo para listado'!$DE$151:$DG$151,0)),0)+IFERROR(INDEX('Hoja de Trabajo para listado'!$CD$155:$DC$1048576,MATCH($A317,'Hoja de Trabajo para listado'!$CD$155:$CD$1048576,0),MATCH((CUADRO!G$5&amp;$E317),'Hoja de Trabajo para listado'!$CD$151:$DC$151,0)),0)</f>
        <v>0</v>
      </c>
      <c r="H317" s="255">
        <f ca="1">+IFERROR(INDEX('Hoja de Trabajo para listado'!$A$155:$Z$1048576,MATCH($A317,'Hoja de Trabajo para listado'!$A$155:$A$1048576,0),MATCH((CUADRO!H$5&amp;$E317),'Hoja de Trabajo para listado'!$A$151:$Z$151,0)),0)+IFERROR(INDEX('Hoja de Trabajo para listado'!$AB$155:$BA$1048576,MATCH($A317,'Hoja de Trabajo para listado'!$AB$155:$AB$1048576,0),MATCH((CUADRO!H$5&amp;$E317),'Hoja de Trabajo para listado'!$AB$151:$BA$151,0)),0)+IFERROR(INDEX('Hoja de Trabajo para listado'!$BC$155:$CB$1048576,MATCH($A317,'Hoja de Trabajo para listado'!$BC$155:$BC$1048576,0),MATCH((CUADRO!H$5&amp;$E317),'Hoja de Trabajo para listado'!$BC$151:$CB$151,0)),0)+IFERROR(INDEX('Hoja de Trabajo para listado'!$DE$153:$DG$274,MATCH($A317,'Hoja de Trabajo para listado'!$DE$153:$DE$1048576,0),MATCH((CUADRO!H$5&amp;$E317),'Hoja de Trabajo para listado'!$DE$151:$DG$151,0)),0)+IFERROR(INDEX('Hoja de Trabajo para listado'!$CD$155:$DC$1048576,MATCH($A317,'Hoja de Trabajo para listado'!$CD$155:$CD$1048576,0),MATCH((CUADRO!H$5&amp;$E317),'Hoja de Trabajo para listado'!$CD$151:$DC$151,0)),0)</f>
        <v>0</v>
      </c>
      <c r="I317" s="255">
        <f ca="1">+IFERROR(INDEX('Hoja de Trabajo para listado'!$A$155:$Z$1048576,MATCH($A317,'Hoja de Trabajo para listado'!$A$155:$A$1048576,0),MATCH((CUADRO!I$5&amp;$E317),'Hoja de Trabajo para listado'!$A$151:$Z$151,0)),0)+IFERROR(INDEX('Hoja de Trabajo para listado'!$AB$155:$BA$1048576,MATCH($A317,'Hoja de Trabajo para listado'!$AB$155:$AB$1048576,0),MATCH((CUADRO!I$5&amp;$E317),'Hoja de Trabajo para listado'!$AB$151:$BA$151,0)),0)+IFERROR(INDEX('Hoja de Trabajo para listado'!$BC$155:$CB$1048576,MATCH($A317,'Hoja de Trabajo para listado'!$BC$155:$BC$1048576,0),MATCH((CUADRO!I$5&amp;$E317),'Hoja de Trabajo para listado'!$BC$151:$CB$151,0)),0)+IFERROR(INDEX('Hoja de Trabajo para listado'!$DE$153:$DG$274,MATCH($A317,'Hoja de Trabajo para listado'!$DE$153:$DE$1048576,0),MATCH((CUADRO!I$5&amp;$E317),'Hoja de Trabajo para listado'!$DE$151:$DG$151,0)),0)+IFERROR(INDEX('Hoja de Trabajo para listado'!$CD$155:$DC$1048576,MATCH($A317,'Hoja de Trabajo para listado'!$CD$155:$CD$1048576,0),MATCH((CUADRO!I$5&amp;$E317),'Hoja de Trabajo para listado'!$CD$151:$DC$151,0)),0)</f>
        <v>0</v>
      </c>
      <c r="J317" s="255">
        <f ca="1">+IFERROR(INDEX('Hoja de Trabajo para listado'!$A$155:$Z$1048576,MATCH($A317,'Hoja de Trabajo para listado'!$A$155:$A$1048576,0),MATCH((CUADRO!J$5&amp;$E317),'Hoja de Trabajo para listado'!$A$151:$Z$151,0)),0)+IFERROR(INDEX('Hoja de Trabajo para listado'!$AB$155:$BA$1048576,MATCH($A317,'Hoja de Trabajo para listado'!$AB$155:$AB$1048576,0),MATCH((CUADRO!J$5&amp;$E317),'Hoja de Trabajo para listado'!$AB$151:$BA$151,0)),0)+IFERROR(INDEX('Hoja de Trabajo para listado'!$BC$155:$CB$1048576,MATCH($A317,'Hoja de Trabajo para listado'!$BC$155:$BC$1048576,0),MATCH((CUADRO!J$5&amp;$E317),'Hoja de Trabajo para listado'!$BC$151:$CB$151,0)),0)+IFERROR(INDEX('Hoja de Trabajo para listado'!$DE$153:$DG$274,MATCH($A317,'Hoja de Trabajo para listado'!$DE$153:$DE$1048576,0),MATCH((CUADRO!J$5&amp;$E317),'Hoja de Trabajo para listado'!$DE$151:$DG$151,0)),0)+IFERROR(INDEX('Hoja de Trabajo para listado'!$CD$155:$DC$1048576,MATCH($A317,'Hoja de Trabajo para listado'!$CD$155:$CD$1048576,0),MATCH((CUADRO!J$5&amp;$E317),'Hoja de Trabajo para listado'!$CD$151:$DC$151,0)),0)</f>
        <v>0</v>
      </c>
      <c r="K317" s="255">
        <f ca="1">+IFERROR(INDEX('Hoja de Trabajo para listado'!$A$155:$Z$1048576,MATCH($A317,'Hoja de Trabajo para listado'!$A$155:$A$1048576,0),MATCH((CUADRO!K$5&amp;$E317),'Hoja de Trabajo para listado'!$A$151:$Z$151,0)),0)+IFERROR(INDEX('Hoja de Trabajo para listado'!$AB$155:$BA$1048576,MATCH($A317,'Hoja de Trabajo para listado'!$AB$155:$AB$1048576,0),MATCH((CUADRO!K$5&amp;$E317),'Hoja de Trabajo para listado'!$AB$151:$BA$151,0)),0)+IFERROR(INDEX('Hoja de Trabajo para listado'!$BC$155:$CB$1048576,MATCH($A317,'Hoja de Trabajo para listado'!$BC$155:$BC$1048576,0),MATCH((CUADRO!K$5&amp;$E317),'Hoja de Trabajo para listado'!$BC$151:$CB$151,0)),0)+IFERROR(INDEX('Hoja de Trabajo para listado'!$DE$153:$DG$274,MATCH($A317,'Hoja de Trabajo para listado'!$DE$153:$DE$1048576,0),MATCH((CUADRO!K$5&amp;$E317),'Hoja de Trabajo para listado'!$DE$151:$DG$151,0)),0)+IFERROR(INDEX('Hoja de Trabajo para listado'!$CD$155:$DC$1048576,MATCH($A317,'Hoja de Trabajo para listado'!$CD$155:$CD$1048576,0),MATCH((CUADRO!K$5&amp;$E317),'Hoja de Trabajo para listado'!$CD$151:$DC$151,0)),0)</f>
        <v>0</v>
      </c>
      <c r="L317" s="255">
        <f ca="1">+IFERROR(INDEX('Hoja de Trabajo para listado'!$A$155:$Z$1048576,MATCH($A317,'Hoja de Trabajo para listado'!$A$155:$A$1048576,0),MATCH((CUADRO!L$5&amp;$E317),'Hoja de Trabajo para listado'!$A$151:$Z$151,0)),0)+IFERROR(INDEX('Hoja de Trabajo para listado'!$AB$155:$BA$1048576,MATCH($A317,'Hoja de Trabajo para listado'!$AB$155:$AB$1048576,0),MATCH((CUADRO!L$5&amp;$E317),'Hoja de Trabajo para listado'!$AB$151:$BA$151,0)),0)+IFERROR(INDEX('Hoja de Trabajo para listado'!$BC$155:$CB$1048576,MATCH($A317,'Hoja de Trabajo para listado'!$BC$155:$BC$1048576,0),MATCH((CUADRO!L$5&amp;$E317),'Hoja de Trabajo para listado'!$BC$151:$CB$151,0)),0)+IFERROR(INDEX('Hoja de Trabajo para listado'!$DE$153:$DG$274,MATCH($A317,'Hoja de Trabajo para listado'!$DE$153:$DE$1048576,0),MATCH((CUADRO!L$5&amp;$E317),'Hoja de Trabajo para listado'!$DE$151:$DG$151,0)),0)+IFERROR(INDEX('Hoja de Trabajo para listado'!$CD$155:$DC$1048576,MATCH($A317,'Hoja de Trabajo para listado'!$CD$155:$CD$1048576,0),MATCH((CUADRO!L$5&amp;$E317),'Hoja de Trabajo para listado'!$CD$151:$DC$151,0)),0)</f>
        <v>0</v>
      </c>
      <c r="M317" s="255">
        <f ca="1">+IFERROR(INDEX('Hoja de Trabajo para listado'!$A$155:$Z$1048576,MATCH($A317,'Hoja de Trabajo para listado'!$A$155:$A$1048576,0),MATCH((CUADRO!M$5&amp;$E317),'Hoja de Trabajo para listado'!$A$151:$Z$151,0)),0)+IFERROR(INDEX('Hoja de Trabajo para listado'!$AB$155:$BA$1048576,MATCH($A317,'Hoja de Trabajo para listado'!$AB$155:$AB$1048576,0),MATCH((CUADRO!M$5&amp;$E317),'Hoja de Trabajo para listado'!$AB$151:$BA$151,0)),0)+IFERROR(INDEX('Hoja de Trabajo para listado'!$BC$155:$CB$1048576,MATCH($A317,'Hoja de Trabajo para listado'!$BC$155:$BC$1048576,0),MATCH((CUADRO!M$5&amp;$E317),'Hoja de Trabajo para listado'!$BC$151:$CB$151,0)),0)+IFERROR(INDEX('Hoja de Trabajo para listado'!$DE$153:$DG$274,MATCH($A317,'Hoja de Trabajo para listado'!$DE$153:$DE$1048576,0),MATCH((CUADRO!M$5&amp;$E317),'Hoja de Trabajo para listado'!$DE$151:$DG$151,0)),0)+IFERROR(INDEX('Hoja de Trabajo para listado'!$CD$155:$DC$1048576,MATCH($A317,'Hoja de Trabajo para listado'!$CD$155:$CD$1048576,0),MATCH((CUADRO!M$5&amp;$E317),'Hoja de Trabajo para listado'!$CD$151:$DC$151,0)),0)</f>
        <v>0</v>
      </c>
      <c r="N317" s="255">
        <f ca="1">+IFERROR(INDEX('Hoja de Trabajo para listado'!$A$155:$Z$1048576,MATCH($A317,'Hoja de Trabajo para listado'!$A$155:$A$1048576,0),MATCH((CUADRO!N$5&amp;$E317),'Hoja de Trabajo para listado'!$A$151:$Z$151,0)),0)+IFERROR(INDEX('Hoja de Trabajo para listado'!$AB$155:$BA$1048576,MATCH($A317,'Hoja de Trabajo para listado'!$AB$155:$AB$1048576,0),MATCH((CUADRO!N$5&amp;$E317),'Hoja de Trabajo para listado'!$AB$151:$BA$151,0)),0)+IFERROR(INDEX('Hoja de Trabajo para listado'!$BC$155:$CB$1048576,MATCH($A317,'Hoja de Trabajo para listado'!$BC$155:$BC$1048576,0),MATCH((CUADRO!N$5&amp;$E317),'Hoja de Trabajo para listado'!$BC$151:$CB$151,0)),0)+IFERROR(INDEX('Hoja de Trabajo para listado'!$DE$153:$DG$274,MATCH($A317,'Hoja de Trabajo para listado'!$DE$153:$DE$1048576,0),MATCH((CUADRO!N$5&amp;$E317),'Hoja de Trabajo para listado'!$DE$151:$DG$151,0)),0)+IFERROR(INDEX('Hoja de Trabajo para listado'!$CD$155:$DC$1048576,MATCH($A317,'Hoja de Trabajo para listado'!$CD$155:$CD$1048576,0),MATCH((CUADRO!N$5&amp;$E317),'Hoja de Trabajo para listado'!$CD$151:$DC$151,0)),0)</f>
        <v>0</v>
      </c>
      <c r="O317" s="255">
        <f ca="1">+IFERROR(INDEX('Hoja de Trabajo para listado'!$A$155:$Z$1048576,MATCH($A317,'Hoja de Trabajo para listado'!$A$155:$A$1048576,0),MATCH((CUADRO!O$5&amp;$E317),'Hoja de Trabajo para listado'!$A$151:$Z$151,0)),0)+IFERROR(INDEX('Hoja de Trabajo para listado'!$AB$155:$BA$1048576,MATCH($A317,'Hoja de Trabajo para listado'!$AB$155:$AB$1048576,0),MATCH((CUADRO!O$5&amp;$E317),'Hoja de Trabajo para listado'!$AB$151:$BA$151,0)),0)+IFERROR(INDEX('Hoja de Trabajo para listado'!$BC$155:$CB$1048576,MATCH($A317,'Hoja de Trabajo para listado'!$BC$155:$BC$1048576,0),MATCH((CUADRO!O$5&amp;$E317),'Hoja de Trabajo para listado'!$BC$151:$CB$151,0)),0)+IFERROR(INDEX('Hoja de Trabajo para listado'!$DE$153:$DG$274,MATCH($A317,'Hoja de Trabajo para listado'!$DE$153:$DE$1048576,0),MATCH((CUADRO!O$5&amp;$E317),'Hoja de Trabajo para listado'!$DE$151:$DG$151,0)),0)+IFERROR(INDEX('Hoja de Trabajo para listado'!$CD$155:$DC$1048576,MATCH($A317,'Hoja de Trabajo para listado'!$CD$155:$CD$1048576,0),MATCH((CUADRO!O$5&amp;$E317),'Hoja de Trabajo para listado'!$CD$151:$DC$151,0)),0)</f>
        <v>0</v>
      </c>
      <c r="P317" s="255">
        <f ca="1">+IFERROR(INDEX('Hoja de Trabajo para listado'!$A$155:$Z$1048576,MATCH($A317,'Hoja de Trabajo para listado'!$A$155:$A$1048576,0),MATCH((CUADRO!P$5&amp;$E317),'Hoja de Trabajo para listado'!$A$151:$Z$151,0)),0)+IFERROR(INDEX('Hoja de Trabajo para listado'!$AB$155:$BA$1048576,MATCH($A317,'Hoja de Trabajo para listado'!$AB$155:$AB$1048576,0),MATCH((CUADRO!P$5&amp;$E317),'Hoja de Trabajo para listado'!$AB$151:$BA$151,0)),0)+IFERROR(INDEX('Hoja de Trabajo para listado'!$BC$155:$CB$1048576,MATCH($A317,'Hoja de Trabajo para listado'!$BC$155:$BC$1048576,0),MATCH((CUADRO!P$5&amp;$E317),'Hoja de Trabajo para listado'!$BC$151:$CB$151,0)),0)+IFERROR(INDEX('Hoja de Trabajo para listado'!$DE$153:$DG$274,MATCH($A317,'Hoja de Trabajo para listado'!$DE$153:$DE$1048576,0),MATCH((CUADRO!P$5&amp;$E317),'Hoja de Trabajo para listado'!$DE$151:$DG$151,0)),0)+IFERROR(INDEX('Hoja de Trabajo para listado'!$CD$155:$DC$1048576,MATCH($A317,'Hoja de Trabajo para listado'!$CD$155:$CD$1048576,0),MATCH((CUADRO!P$5&amp;$E317),'Hoja de Trabajo para listado'!$CD$151:$DC$151,0)),0)</f>
        <v>0</v>
      </c>
      <c r="Q317" s="255">
        <f ca="1">+IFERROR(INDEX('Hoja de Trabajo para listado'!$A$155:$Z$1048576,MATCH($A317,'Hoja de Trabajo para listado'!$A$155:$A$1048576,0),MATCH((CUADRO!Q$5&amp;$E317),'Hoja de Trabajo para listado'!$A$151:$Z$151,0)),0)+IFERROR(INDEX('Hoja de Trabajo para listado'!$AB$155:$BA$1048576,MATCH($A317,'Hoja de Trabajo para listado'!$AB$155:$AB$1048576,0),MATCH((CUADRO!Q$5&amp;$E317),'Hoja de Trabajo para listado'!$AB$151:$BA$151,0)),0)+IFERROR(INDEX('Hoja de Trabajo para listado'!$BC$155:$CB$1048576,MATCH($A317,'Hoja de Trabajo para listado'!$BC$155:$BC$1048576,0),MATCH((CUADRO!Q$5&amp;$E317),'Hoja de Trabajo para listado'!$BC$151:$CB$151,0)),0)+IFERROR(INDEX('Hoja de Trabajo para listado'!$DE$153:$DG$274,MATCH($A317,'Hoja de Trabajo para listado'!$DE$153:$DE$1048576,0),MATCH((CUADRO!Q$5&amp;$E317),'Hoja de Trabajo para listado'!$DE$151:$DG$151,0)),0)+IFERROR(INDEX('Hoja de Trabajo para listado'!$CD$155:$DC$1048576,MATCH($A317,'Hoja de Trabajo para listado'!$CD$155:$CD$1048576,0),MATCH((CUADRO!Q$5&amp;$E317),'Hoja de Trabajo para listado'!$CD$151:$DC$151,0)),0)</f>
        <v>0</v>
      </c>
      <c r="R317" s="255">
        <f t="shared" ca="1" si="10"/>
        <v>0</v>
      </c>
      <c r="S317" s="255">
        <f ca="1">+R316+R317</f>
        <v>0</v>
      </c>
      <c r="T317" s="255">
        <f ca="1">+S317</f>
        <v>0</v>
      </c>
      <c r="U317" s="254">
        <f t="shared" si="11"/>
        <v>2</v>
      </c>
      <c r="V317" s="362" t="str">
        <f>+VLOOKUP(A317,bd_lista!$A$3:$E$590,5,FALSE)</f>
        <v>Instituciones Descentralizadas</v>
      </c>
      <c r="W317" s="362"/>
      <c r="X317" s="254">
        <f>+VLOOKUP(A317,[2]Sheet1!$A$13:$D$744,4,FALSE)</f>
        <v>0</v>
      </c>
      <c r="Y317" s="254" t="e">
        <f>+VLOOKUP(X317,bd_lista!$A$3:$C$590,3,FALSE)</f>
        <v>#N/A</v>
      </c>
      <c r="Z317" s="314"/>
      <c r="AA317" s="315"/>
    </row>
    <row r="318" spans="1:27" customFormat="1" ht="15" hidden="1" customHeight="1">
      <c r="A318" s="32">
        <v>170</v>
      </c>
      <c r="B318" s="306">
        <f>+A318</f>
        <v>170</v>
      </c>
      <c r="C318" s="259" t="str">
        <f>+VLOOKUP(A318,bd_lista!$A$3:$C$590,3,FALSE)</f>
        <v>Escuela Militar de Ingeniería</v>
      </c>
      <c r="D318" s="361" t="str">
        <f>+C318</f>
        <v>Escuela Militar de Ingeniería</v>
      </c>
      <c r="E318" s="259" t="s">
        <v>1313</v>
      </c>
      <c r="F318" s="255">
        <f ca="1">+IFERROR(INDEX('Hoja de Trabajo para listado'!$A$155:$Z$1048576,MATCH($A318,'Hoja de Trabajo para listado'!$A$155:$A$1048576,0),MATCH((CUADRO!F$5&amp;$E318),'Hoja de Trabajo para listado'!$A$151:$Z$151,0)),0)+IFERROR(INDEX('Hoja de Trabajo para listado'!$AB$155:$BA$1048576,MATCH($A318,'Hoja de Trabajo para listado'!$AB$155:$AB$1048576,0),MATCH((CUADRO!F$5&amp;$E318),'Hoja de Trabajo para listado'!$AB$151:$BA$151,0)),0)+IFERROR(INDEX('Hoja de Trabajo para listado'!$BC$155:$CB$1048576,MATCH($A318,'Hoja de Trabajo para listado'!$BC$155:$BC$1048576,0),MATCH((CUADRO!F$5&amp;$E318),'Hoja de Trabajo para listado'!$BC$151:$CB$151,0)),0)+IFERROR(INDEX('Hoja de Trabajo para listado'!$DE$153:$DG$274,MATCH($A318,'Hoja de Trabajo para listado'!$DE$153:$DE$1048576,0),MATCH((CUADRO!F$5&amp;$E318),'Hoja de Trabajo para listado'!$DE$151:$DG$151,0)),0)+IFERROR(INDEX('Hoja de Trabajo para listado'!$CD$155:$DC$1048576,MATCH($A318,'Hoja de Trabajo para listado'!$CD$155:$CD$1048576,0),MATCH((CUADRO!F$5&amp;$E318),'Hoja de Trabajo para listado'!$CD$151:$DC$151,0)),0)</f>
        <v>0</v>
      </c>
      <c r="G318" s="255">
        <f ca="1">+IFERROR(INDEX('Hoja de Trabajo para listado'!$A$155:$Z$1048576,MATCH($A318,'Hoja de Trabajo para listado'!$A$155:$A$1048576,0),MATCH((CUADRO!G$5&amp;$E318),'Hoja de Trabajo para listado'!$A$151:$Z$151,0)),0)+IFERROR(INDEX('Hoja de Trabajo para listado'!$AB$155:$BA$1048576,MATCH($A318,'Hoja de Trabajo para listado'!$AB$155:$AB$1048576,0),MATCH((CUADRO!G$5&amp;$E318),'Hoja de Trabajo para listado'!$AB$151:$BA$151,0)),0)+IFERROR(INDEX('Hoja de Trabajo para listado'!$BC$155:$CB$1048576,MATCH($A318,'Hoja de Trabajo para listado'!$BC$155:$BC$1048576,0),MATCH((CUADRO!G$5&amp;$E318),'Hoja de Trabajo para listado'!$BC$151:$CB$151,0)),0)+IFERROR(INDEX('Hoja de Trabajo para listado'!$DE$153:$DG$274,MATCH($A318,'Hoja de Trabajo para listado'!$DE$153:$DE$1048576,0),MATCH((CUADRO!G$5&amp;$E318),'Hoja de Trabajo para listado'!$DE$151:$DG$151,0)),0)+IFERROR(INDEX('Hoja de Trabajo para listado'!$CD$155:$DC$1048576,MATCH($A318,'Hoja de Trabajo para listado'!$CD$155:$CD$1048576,0),MATCH((CUADRO!G$5&amp;$E318),'Hoja de Trabajo para listado'!$CD$151:$DC$151,0)),0)</f>
        <v>0</v>
      </c>
      <c r="H318" s="255">
        <f ca="1">+IFERROR(INDEX('Hoja de Trabajo para listado'!$A$155:$Z$1048576,MATCH($A318,'Hoja de Trabajo para listado'!$A$155:$A$1048576,0),MATCH((CUADRO!H$5&amp;$E318),'Hoja de Trabajo para listado'!$A$151:$Z$151,0)),0)+IFERROR(INDEX('Hoja de Trabajo para listado'!$AB$155:$BA$1048576,MATCH($A318,'Hoja de Trabajo para listado'!$AB$155:$AB$1048576,0),MATCH((CUADRO!H$5&amp;$E318),'Hoja de Trabajo para listado'!$AB$151:$BA$151,0)),0)+IFERROR(INDEX('Hoja de Trabajo para listado'!$BC$155:$CB$1048576,MATCH($A318,'Hoja de Trabajo para listado'!$BC$155:$BC$1048576,0),MATCH((CUADRO!H$5&amp;$E318),'Hoja de Trabajo para listado'!$BC$151:$CB$151,0)),0)+IFERROR(INDEX('Hoja de Trabajo para listado'!$DE$153:$DG$274,MATCH($A318,'Hoja de Trabajo para listado'!$DE$153:$DE$1048576,0),MATCH((CUADRO!H$5&amp;$E318),'Hoja de Trabajo para listado'!$DE$151:$DG$151,0)),0)+IFERROR(INDEX('Hoja de Trabajo para listado'!$CD$155:$DC$1048576,MATCH($A318,'Hoja de Trabajo para listado'!$CD$155:$CD$1048576,0),MATCH((CUADRO!H$5&amp;$E318),'Hoja de Trabajo para listado'!$CD$151:$DC$151,0)),0)</f>
        <v>0</v>
      </c>
      <c r="I318" s="255">
        <f ca="1">+IFERROR(INDEX('Hoja de Trabajo para listado'!$A$155:$Z$1048576,MATCH($A318,'Hoja de Trabajo para listado'!$A$155:$A$1048576,0),MATCH((CUADRO!I$5&amp;$E318),'Hoja de Trabajo para listado'!$A$151:$Z$151,0)),0)+IFERROR(INDEX('Hoja de Trabajo para listado'!$AB$155:$BA$1048576,MATCH($A318,'Hoja de Trabajo para listado'!$AB$155:$AB$1048576,0),MATCH((CUADRO!I$5&amp;$E318),'Hoja de Trabajo para listado'!$AB$151:$BA$151,0)),0)+IFERROR(INDEX('Hoja de Trabajo para listado'!$BC$155:$CB$1048576,MATCH($A318,'Hoja de Trabajo para listado'!$BC$155:$BC$1048576,0),MATCH((CUADRO!I$5&amp;$E318),'Hoja de Trabajo para listado'!$BC$151:$CB$151,0)),0)+IFERROR(INDEX('Hoja de Trabajo para listado'!$DE$153:$DG$274,MATCH($A318,'Hoja de Trabajo para listado'!$DE$153:$DE$1048576,0),MATCH((CUADRO!I$5&amp;$E318),'Hoja de Trabajo para listado'!$DE$151:$DG$151,0)),0)+IFERROR(INDEX('Hoja de Trabajo para listado'!$CD$155:$DC$1048576,MATCH($A318,'Hoja de Trabajo para listado'!$CD$155:$CD$1048576,0),MATCH((CUADRO!I$5&amp;$E318),'Hoja de Trabajo para listado'!$CD$151:$DC$151,0)),0)</f>
        <v>0</v>
      </c>
      <c r="J318" s="255">
        <f ca="1">+IFERROR(INDEX('Hoja de Trabajo para listado'!$A$155:$Z$1048576,MATCH($A318,'Hoja de Trabajo para listado'!$A$155:$A$1048576,0),MATCH((CUADRO!J$5&amp;$E318),'Hoja de Trabajo para listado'!$A$151:$Z$151,0)),0)+IFERROR(INDEX('Hoja de Trabajo para listado'!$AB$155:$BA$1048576,MATCH($A318,'Hoja de Trabajo para listado'!$AB$155:$AB$1048576,0),MATCH((CUADRO!J$5&amp;$E318),'Hoja de Trabajo para listado'!$AB$151:$BA$151,0)),0)+IFERROR(INDEX('Hoja de Trabajo para listado'!$BC$155:$CB$1048576,MATCH($A318,'Hoja de Trabajo para listado'!$BC$155:$BC$1048576,0),MATCH((CUADRO!J$5&amp;$E318),'Hoja de Trabajo para listado'!$BC$151:$CB$151,0)),0)+IFERROR(INDEX('Hoja de Trabajo para listado'!$DE$153:$DG$274,MATCH($A318,'Hoja de Trabajo para listado'!$DE$153:$DE$1048576,0),MATCH((CUADRO!J$5&amp;$E318),'Hoja de Trabajo para listado'!$DE$151:$DG$151,0)),0)+IFERROR(INDEX('Hoja de Trabajo para listado'!$CD$155:$DC$1048576,MATCH($A318,'Hoja de Trabajo para listado'!$CD$155:$CD$1048576,0),MATCH((CUADRO!J$5&amp;$E318),'Hoja de Trabajo para listado'!$CD$151:$DC$151,0)),0)</f>
        <v>0</v>
      </c>
      <c r="K318" s="255">
        <f ca="1">+IFERROR(INDEX('Hoja de Trabajo para listado'!$A$155:$Z$1048576,MATCH($A318,'Hoja de Trabajo para listado'!$A$155:$A$1048576,0),MATCH((CUADRO!K$5&amp;$E318),'Hoja de Trabajo para listado'!$A$151:$Z$151,0)),0)+IFERROR(INDEX('Hoja de Trabajo para listado'!$AB$155:$BA$1048576,MATCH($A318,'Hoja de Trabajo para listado'!$AB$155:$AB$1048576,0),MATCH((CUADRO!K$5&amp;$E318),'Hoja de Trabajo para listado'!$AB$151:$BA$151,0)),0)+IFERROR(INDEX('Hoja de Trabajo para listado'!$BC$155:$CB$1048576,MATCH($A318,'Hoja de Trabajo para listado'!$BC$155:$BC$1048576,0),MATCH((CUADRO!K$5&amp;$E318),'Hoja de Trabajo para listado'!$BC$151:$CB$151,0)),0)+IFERROR(INDEX('Hoja de Trabajo para listado'!$DE$153:$DG$274,MATCH($A318,'Hoja de Trabajo para listado'!$DE$153:$DE$1048576,0),MATCH((CUADRO!K$5&amp;$E318),'Hoja de Trabajo para listado'!$DE$151:$DG$151,0)),0)+IFERROR(INDEX('Hoja de Trabajo para listado'!$CD$155:$DC$1048576,MATCH($A318,'Hoja de Trabajo para listado'!$CD$155:$CD$1048576,0),MATCH((CUADRO!K$5&amp;$E318),'Hoja de Trabajo para listado'!$CD$151:$DC$151,0)),0)</f>
        <v>0</v>
      </c>
      <c r="L318" s="255">
        <f ca="1">+IFERROR(INDEX('Hoja de Trabajo para listado'!$A$155:$Z$1048576,MATCH($A318,'Hoja de Trabajo para listado'!$A$155:$A$1048576,0),MATCH((CUADRO!L$5&amp;$E318),'Hoja de Trabajo para listado'!$A$151:$Z$151,0)),0)+IFERROR(INDEX('Hoja de Trabajo para listado'!$AB$155:$BA$1048576,MATCH($A318,'Hoja de Trabajo para listado'!$AB$155:$AB$1048576,0),MATCH((CUADRO!L$5&amp;$E318),'Hoja de Trabajo para listado'!$AB$151:$BA$151,0)),0)+IFERROR(INDEX('Hoja de Trabajo para listado'!$BC$155:$CB$1048576,MATCH($A318,'Hoja de Trabajo para listado'!$BC$155:$BC$1048576,0),MATCH((CUADRO!L$5&amp;$E318),'Hoja de Trabajo para listado'!$BC$151:$CB$151,0)),0)+IFERROR(INDEX('Hoja de Trabajo para listado'!$DE$153:$DG$274,MATCH($A318,'Hoja de Trabajo para listado'!$DE$153:$DE$1048576,0),MATCH((CUADRO!L$5&amp;$E318),'Hoja de Trabajo para listado'!$DE$151:$DG$151,0)),0)+IFERROR(INDEX('Hoja de Trabajo para listado'!$CD$155:$DC$1048576,MATCH($A318,'Hoja de Trabajo para listado'!$CD$155:$CD$1048576,0),MATCH((CUADRO!L$5&amp;$E318),'Hoja de Trabajo para listado'!$CD$151:$DC$151,0)),0)</f>
        <v>0</v>
      </c>
      <c r="M318" s="255">
        <f ca="1">+IFERROR(INDEX('Hoja de Trabajo para listado'!$A$155:$Z$1048576,MATCH($A318,'Hoja de Trabajo para listado'!$A$155:$A$1048576,0),MATCH((CUADRO!M$5&amp;$E318),'Hoja de Trabajo para listado'!$A$151:$Z$151,0)),0)+IFERROR(INDEX('Hoja de Trabajo para listado'!$AB$155:$BA$1048576,MATCH($A318,'Hoja de Trabajo para listado'!$AB$155:$AB$1048576,0),MATCH((CUADRO!M$5&amp;$E318),'Hoja de Trabajo para listado'!$AB$151:$BA$151,0)),0)+IFERROR(INDEX('Hoja de Trabajo para listado'!$BC$155:$CB$1048576,MATCH($A318,'Hoja de Trabajo para listado'!$BC$155:$BC$1048576,0),MATCH((CUADRO!M$5&amp;$E318),'Hoja de Trabajo para listado'!$BC$151:$CB$151,0)),0)+IFERROR(INDEX('Hoja de Trabajo para listado'!$DE$153:$DG$274,MATCH($A318,'Hoja de Trabajo para listado'!$DE$153:$DE$1048576,0),MATCH((CUADRO!M$5&amp;$E318),'Hoja de Trabajo para listado'!$DE$151:$DG$151,0)),0)+IFERROR(INDEX('Hoja de Trabajo para listado'!$CD$155:$DC$1048576,MATCH($A318,'Hoja de Trabajo para listado'!$CD$155:$CD$1048576,0),MATCH((CUADRO!M$5&amp;$E318),'Hoja de Trabajo para listado'!$CD$151:$DC$151,0)),0)</f>
        <v>0</v>
      </c>
      <c r="N318" s="255">
        <f ca="1">+IFERROR(INDEX('Hoja de Trabajo para listado'!$A$155:$Z$1048576,MATCH($A318,'Hoja de Trabajo para listado'!$A$155:$A$1048576,0),MATCH((CUADRO!N$5&amp;$E318),'Hoja de Trabajo para listado'!$A$151:$Z$151,0)),0)+IFERROR(INDEX('Hoja de Trabajo para listado'!$AB$155:$BA$1048576,MATCH($A318,'Hoja de Trabajo para listado'!$AB$155:$AB$1048576,0),MATCH((CUADRO!N$5&amp;$E318),'Hoja de Trabajo para listado'!$AB$151:$BA$151,0)),0)+IFERROR(INDEX('Hoja de Trabajo para listado'!$BC$155:$CB$1048576,MATCH($A318,'Hoja de Trabajo para listado'!$BC$155:$BC$1048576,0),MATCH((CUADRO!N$5&amp;$E318),'Hoja de Trabajo para listado'!$BC$151:$CB$151,0)),0)+IFERROR(INDEX('Hoja de Trabajo para listado'!$DE$153:$DG$274,MATCH($A318,'Hoja de Trabajo para listado'!$DE$153:$DE$1048576,0),MATCH((CUADRO!N$5&amp;$E318),'Hoja de Trabajo para listado'!$DE$151:$DG$151,0)),0)+IFERROR(INDEX('Hoja de Trabajo para listado'!$CD$155:$DC$1048576,MATCH($A318,'Hoja de Trabajo para listado'!$CD$155:$CD$1048576,0),MATCH((CUADRO!N$5&amp;$E318),'Hoja de Trabajo para listado'!$CD$151:$DC$151,0)),0)</f>
        <v>0</v>
      </c>
      <c r="O318" s="255">
        <f ca="1">+IFERROR(INDEX('Hoja de Trabajo para listado'!$A$155:$Z$1048576,MATCH($A318,'Hoja de Trabajo para listado'!$A$155:$A$1048576,0),MATCH((CUADRO!O$5&amp;$E318),'Hoja de Trabajo para listado'!$A$151:$Z$151,0)),0)+IFERROR(INDEX('Hoja de Trabajo para listado'!$AB$155:$BA$1048576,MATCH($A318,'Hoja de Trabajo para listado'!$AB$155:$AB$1048576,0),MATCH((CUADRO!O$5&amp;$E318),'Hoja de Trabajo para listado'!$AB$151:$BA$151,0)),0)+IFERROR(INDEX('Hoja de Trabajo para listado'!$BC$155:$CB$1048576,MATCH($A318,'Hoja de Trabajo para listado'!$BC$155:$BC$1048576,0),MATCH((CUADRO!O$5&amp;$E318),'Hoja de Trabajo para listado'!$BC$151:$CB$151,0)),0)+IFERROR(INDEX('Hoja de Trabajo para listado'!$DE$153:$DG$274,MATCH($A318,'Hoja de Trabajo para listado'!$DE$153:$DE$1048576,0),MATCH((CUADRO!O$5&amp;$E318),'Hoja de Trabajo para listado'!$DE$151:$DG$151,0)),0)+IFERROR(INDEX('Hoja de Trabajo para listado'!$CD$155:$DC$1048576,MATCH($A318,'Hoja de Trabajo para listado'!$CD$155:$CD$1048576,0),MATCH((CUADRO!O$5&amp;$E318),'Hoja de Trabajo para listado'!$CD$151:$DC$151,0)),0)</f>
        <v>0</v>
      </c>
      <c r="P318" s="255">
        <f ca="1">+IFERROR(INDEX('Hoja de Trabajo para listado'!$A$155:$Z$1048576,MATCH($A318,'Hoja de Trabajo para listado'!$A$155:$A$1048576,0),MATCH((CUADRO!P$5&amp;$E318),'Hoja de Trabajo para listado'!$A$151:$Z$151,0)),0)+IFERROR(INDEX('Hoja de Trabajo para listado'!$AB$155:$BA$1048576,MATCH($A318,'Hoja de Trabajo para listado'!$AB$155:$AB$1048576,0),MATCH((CUADRO!P$5&amp;$E318),'Hoja de Trabajo para listado'!$AB$151:$BA$151,0)),0)+IFERROR(INDEX('Hoja de Trabajo para listado'!$BC$155:$CB$1048576,MATCH($A318,'Hoja de Trabajo para listado'!$BC$155:$BC$1048576,0),MATCH((CUADRO!P$5&amp;$E318),'Hoja de Trabajo para listado'!$BC$151:$CB$151,0)),0)+IFERROR(INDEX('Hoja de Trabajo para listado'!$DE$153:$DG$274,MATCH($A318,'Hoja de Trabajo para listado'!$DE$153:$DE$1048576,0),MATCH((CUADRO!P$5&amp;$E318),'Hoja de Trabajo para listado'!$DE$151:$DG$151,0)),0)+IFERROR(INDEX('Hoja de Trabajo para listado'!$CD$155:$DC$1048576,MATCH($A318,'Hoja de Trabajo para listado'!$CD$155:$CD$1048576,0),MATCH((CUADRO!P$5&amp;$E318),'Hoja de Trabajo para listado'!$CD$151:$DC$151,0)),0)</f>
        <v>0</v>
      </c>
      <c r="Q318" s="255">
        <f ca="1">+IFERROR(INDEX('Hoja de Trabajo para listado'!$A$155:$Z$1048576,MATCH($A318,'Hoja de Trabajo para listado'!$A$155:$A$1048576,0),MATCH((CUADRO!Q$5&amp;$E318),'Hoja de Trabajo para listado'!$A$151:$Z$151,0)),0)+IFERROR(INDEX('Hoja de Trabajo para listado'!$AB$155:$BA$1048576,MATCH($A318,'Hoja de Trabajo para listado'!$AB$155:$AB$1048576,0),MATCH((CUADRO!Q$5&amp;$E318),'Hoja de Trabajo para listado'!$AB$151:$BA$151,0)),0)+IFERROR(INDEX('Hoja de Trabajo para listado'!$BC$155:$CB$1048576,MATCH($A318,'Hoja de Trabajo para listado'!$BC$155:$BC$1048576,0),MATCH((CUADRO!Q$5&amp;$E318),'Hoja de Trabajo para listado'!$BC$151:$CB$151,0)),0)+IFERROR(INDEX('Hoja de Trabajo para listado'!$DE$153:$DG$274,MATCH($A318,'Hoja de Trabajo para listado'!$DE$153:$DE$1048576,0),MATCH((CUADRO!Q$5&amp;$E318),'Hoja de Trabajo para listado'!$DE$151:$DG$151,0)),0)+IFERROR(INDEX('Hoja de Trabajo para listado'!$CD$155:$DC$1048576,MATCH($A318,'Hoja de Trabajo para listado'!$CD$155:$CD$1048576,0),MATCH((CUADRO!Q$5&amp;$E318),'Hoja de Trabajo para listado'!$CD$151:$DC$151,0)),0)</f>
        <v>0</v>
      </c>
      <c r="R318" s="255">
        <f t="shared" ca="1" si="10"/>
        <v>0</v>
      </c>
      <c r="S318" s="255"/>
      <c r="T318" s="255">
        <f ca="1">+T319</f>
        <v>0</v>
      </c>
      <c r="U318" s="254">
        <f t="shared" si="11"/>
        <v>1</v>
      </c>
      <c r="V318" s="362" t="str">
        <f>+VLOOKUP(A318,bd_lista!$A$3:$E$590,5,FALSE)</f>
        <v>Instituciones Descentralizadas</v>
      </c>
      <c r="W318" s="361" t="str">
        <f>+V318</f>
        <v>Instituciones Descentralizadas</v>
      </c>
      <c r="X318" s="254">
        <f>+VLOOKUP(A318,[2]Sheet1!$A$13:$D$744,4,FALSE)</f>
        <v>20</v>
      </c>
      <c r="Y318" s="254" t="str">
        <f>+VLOOKUP(X318,bd_lista!$A$3:$C$590,3,FALSE)</f>
        <v>Ministerio de Defensa</v>
      </c>
      <c r="Z318" s="316">
        <f>+X318</f>
        <v>20</v>
      </c>
      <c r="AA318" s="317" t="str">
        <f>+Y318</f>
        <v>Ministerio de Defensa</v>
      </c>
    </row>
    <row r="319" spans="1:27" customFormat="1" ht="15" hidden="1" customHeight="1">
      <c r="A319" s="32">
        <v>170</v>
      </c>
      <c r="B319" s="307"/>
      <c r="C319" s="362" t="str">
        <f>+VLOOKUP(A319,bd_lista!$A$3:$C$590,3,FALSE)</f>
        <v>Escuela Militar de Ingeniería</v>
      </c>
      <c r="D319" s="362"/>
      <c r="E319" s="259" t="s">
        <v>1314</v>
      </c>
      <c r="F319" s="255">
        <f ca="1">+IFERROR(INDEX('Hoja de Trabajo para listado'!$A$155:$Z$1048576,MATCH($A319,'Hoja de Trabajo para listado'!$A$155:$A$1048576,0),MATCH((CUADRO!F$5&amp;$E319),'Hoja de Trabajo para listado'!$A$151:$Z$151,0)),0)+IFERROR(INDEX('Hoja de Trabajo para listado'!$AB$155:$BA$1048576,MATCH($A319,'Hoja de Trabajo para listado'!$AB$155:$AB$1048576,0),MATCH((CUADRO!F$5&amp;$E319),'Hoja de Trabajo para listado'!$AB$151:$BA$151,0)),0)+IFERROR(INDEX('Hoja de Trabajo para listado'!$BC$155:$CB$1048576,MATCH($A319,'Hoja de Trabajo para listado'!$BC$155:$BC$1048576,0),MATCH((CUADRO!F$5&amp;$E319),'Hoja de Trabajo para listado'!$BC$151:$CB$151,0)),0)+IFERROR(INDEX('Hoja de Trabajo para listado'!$DE$153:$DG$274,MATCH($A319,'Hoja de Trabajo para listado'!$DE$153:$DE$1048576,0),MATCH((CUADRO!F$5&amp;$E319),'Hoja de Trabajo para listado'!$DE$151:$DG$151,0)),0)+IFERROR(INDEX('Hoja de Trabajo para listado'!$CD$155:$DC$1048576,MATCH($A319,'Hoja de Trabajo para listado'!$CD$155:$CD$1048576,0),MATCH((CUADRO!F$5&amp;$E319),'Hoja de Trabajo para listado'!$CD$151:$DC$151,0)),0)</f>
        <v>0</v>
      </c>
      <c r="G319" s="255">
        <f ca="1">+IFERROR(INDEX('Hoja de Trabajo para listado'!$A$155:$Z$1048576,MATCH($A319,'Hoja de Trabajo para listado'!$A$155:$A$1048576,0),MATCH((CUADRO!G$5&amp;$E319),'Hoja de Trabajo para listado'!$A$151:$Z$151,0)),0)+IFERROR(INDEX('Hoja de Trabajo para listado'!$AB$155:$BA$1048576,MATCH($A319,'Hoja de Trabajo para listado'!$AB$155:$AB$1048576,0),MATCH((CUADRO!G$5&amp;$E319),'Hoja de Trabajo para listado'!$AB$151:$BA$151,0)),0)+IFERROR(INDEX('Hoja de Trabajo para listado'!$BC$155:$CB$1048576,MATCH($A319,'Hoja de Trabajo para listado'!$BC$155:$BC$1048576,0),MATCH((CUADRO!G$5&amp;$E319),'Hoja de Trabajo para listado'!$BC$151:$CB$151,0)),0)+IFERROR(INDEX('Hoja de Trabajo para listado'!$DE$153:$DG$274,MATCH($A319,'Hoja de Trabajo para listado'!$DE$153:$DE$1048576,0),MATCH((CUADRO!G$5&amp;$E319),'Hoja de Trabajo para listado'!$DE$151:$DG$151,0)),0)+IFERROR(INDEX('Hoja de Trabajo para listado'!$CD$155:$DC$1048576,MATCH($A319,'Hoja de Trabajo para listado'!$CD$155:$CD$1048576,0),MATCH((CUADRO!G$5&amp;$E319),'Hoja de Trabajo para listado'!$CD$151:$DC$151,0)),0)</f>
        <v>0</v>
      </c>
      <c r="H319" s="255">
        <f ca="1">+IFERROR(INDEX('Hoja de Trabajo para listado'!$A$155:$Z$1048576,MATCH($A319,'Hoja de Trabajo para listado'!$A$155:$A$1048576,0),MATCH((CUADRO!H$5&amp;$E319),'Hoja de Trabajo para listado'!$A$151:$Z$151,0)),0)+IFERROR(INDEX('Hoja de Trabajo para listado'!$AB$155:$BA$1048576,MATCH($A319,'Hoja de Trabajo para listado'!$AB$155:$AB$1048576,0),MATCH((CUADRO!H$5&amp;$E319),'Hoja de Trabajo para listado'!$AB$151:$BA$151,0)),0)+IFERROR(INDEX('Hoja de Trabajo para listado'!$BC$155:$CB$1048576,MATCH($A319,'Hoja de Trabajo para listado'!$BC$155:$BC$1048576,0),MATCH((CUADRO!H$5&amp;$E319),'Hoja de Trabajo para listado'!$BC$151:$CB$151,0)),0)+IFERROR(INDEX('Hoja de Trabajo para listado'!$DE$153:$DG$274,MATCH($A319,'Hoja de Trabajo para listado'!$DE$153:$DE$1048576,0),MATCH((CUADRO!H$5&amp;$E319),'Hoja de Trabajo para listado'!$DE$151:$DG$151,0)),0)+IFERROR(INDEX('Hoja de Trabajo para listado'!$CD$155:$DC$1048576,MATCH($A319,'Hoja de Trabajo para listado'!$CD$155:$CD$1048576,0),MATCH((CUADRO!H$5&amp;$E319),'Hoja de Trabajo para listado'!$CD$151:$DC$151,0)),0)</f>
        <v>0</v>
      </c>
      <c r="I319" s="255">
        <f ca="1">+IFERROR(INDEX('Hoja de Trabajo para listado'!$A$155:$Z$1048576,MATCH($A319,'Hoja de Trabajo para listado'!$A$155:$A$1048576,0),MATCH((CUADRO!I$5&amp;$E319),'Hoja de Trabajo para listado'!$A$151:$Z$151,0)),0)+IFERROR(INDEX('Hoja de Trabajo para listado'!$AB$155:$BA$1048576,MATCH($A319,'Hoja de Trabajo para listado'!$AB$155:$AB$1048576,0),MATCH((CUADRO!I$5&amp;$E319),'Hoja de Trabajo para listado'!$AB$151:$BA$151,0)),0)+IFERROR(INDEX('Hoja de Trabajo para listado'!$BC$155:$CB$1048576,MATCH($A319,'Hoja de Trabajo para listado'!$BC$155:$BC$1048576,0),MATCH((CUADRO!I$5&amp;$E319),'Hoja de Trabajo para listado'!$BC$151:$CB$151,0)),0)+IFERROR(INDEX('Hoja de Trabajo para listado'!$DE$153:$DG$274,MATCH($A319,'Hoja de Trabajo para listado'!$DE$153:$DE$1048576,0),MATCH((CUADRO!I$5&amp;$E319),'Hoja de Trabajo para listado'!$DE$151:$DG$151,0)),0)+IFERROR(INDEX('Hoja de Trabajo para listado'!$CD$155:$DC$1048576,MATCH($A319,'Hoja de Trabajo para listado'!$CD$155:$CD$1048576,0),MATCH((CUADRO!I$5&amp;$E319),'Hoja de Trabajo para listado'!$CD$151:$DC$151,0)),0)</f>
        <v>0</v>
      </c>
      <c r="J319" s="255">
        <f ca="1">+IFERROR(INDEX('Hoja de Trabajo para listado'!$A$155:$Z$1048576,MATCH($A319,'Hoja de Trabajo para listado'!$A$155:$A$1048576,0),MATCH((CUADRO!J$5&amp;$E319),'Hoja de Trabajo para listado'!$A$151:$Z$151,0)),0)+IFERROR(INDEX('Hoja de Trabajo para listado'!$AB$155:$BA$1048576,MATCH($A319,'Hoja de Trabajo para listado'!$AB$155:$AB$1048576,0),MATCH((CUADRO!J$5&amp;$E319),'Hoja de Trabajo para listado'!$AB$151:$BA$151,0)),0)+IFERROR(INDEX('Hoja de Trabajo para listado'!$BC$155:$CB$1048576,MATCH($A319,'Hoja de Trabajo para listado'!$BC$155:$BC$1048576,0),MATCH((CUADRO!J$5&amp;$E319),'Hoja de Trabajo para listado'!$BC$151:$CB$151,0)),0)+IFERROR(INDEX('Hoja de Trabajo para listado'!$DE$153:$DG$274,MATCH($A319,'Hoja de Trabajo para listado'!$DE$153:$DE$1048576,0),MATCH((CUADRO!J$5&amp;$E319),'Hoja de Trabajo para listado'!$DE$151:$DG$151,0)),0)+IFERROR(INDEX('Hoja de Trabajo para listado'!$CD$155:$DC$1048576,MATCH($A319,'Hoja de Trabajo para listado'!$CD$155:$CD$1048576,0),MATCH((CUADRO!J$5&amp;$E319),'Hoja de Trabajo para listado'!$CD$151:$DC$151,0)),0)</f>
        <v>0</v>
      </c>
      <c r="K319" s="255">
        <f ca="1">+IFERROR(INDEX('Hoja de Trabajo para listado'!$A$155:$Z$1048576,MATCH($A319,'Hoja de Trabajo para listado'!$A$155:$A$1048576,0),MATCH((CUADRO!K$5&amp;$E319),'Hoja de Trabajo para listado'!$A$151:$Z$151,0)),0)+IFERROR(INDEX('Hoja de Trabajo para listado'!$AB$155:$BA$1048576,MATCH($A319,'Hoja de Trabajo para listado'!$AB$155:$AB$1048576,0),MATCH((CUADRO!K$5&amp;$E319),'Hoja de Trabajo para listado'!$AB$151:$BA$151,0)),0)+IFERROR(INDEX('Hoja de Trabajo para listado'!$BC$155:$CB$1048576,MATCH($A319,'Hoja de Trabajo para listado'!$BC$155:$BC$1048576,0),MATCH((CUADRO!K$5&amp;$E319),'Hoja de Trabajo para listado'!$BC$151:$CB$151,0)),0)+IFERROR(INDEX('Hoja de Trabajo para listado'!$DE$153:$DG$274,MATCH($A319,'Hoja de Trabajo para listado'!$DE$153:$DE$1048576,0),MATCH((CUADRO!K$5&amp;$E319),'Hoja de Trabajo para listado'!$DE$151:$DG$151,0)),0)+IFERROR(INDEX('Hoja de Trabajo para listado'!$CD$155:$DC$1048576,MATCH($A319,'Hoja de Trabajo para listado'!$CD$155:$CD$1048576,0),MATCH((CUADRO!K$5&amp;$E319),'Hoja de Trabajo para listado'!$CD$151:$DC$151,0)),0)</f>
        <v>0</v>
      </c>
      <c r="L319" s="255">
        <f ca="1">+IFERROR(INDEX('Hoja de Trabajo para listado'!$A$155:$Z$1048576,MATCH($A319,'Hoja de Trabajo para listado'!$A$155:$A$1048576,0),MATCH((CUADRO!L$5&amp;$E319),'Hoja de Trabajo para listado'!$A$151:$Z$151,0)),0)+IFERROR(INDEX('Hoja de Trabajo para listado'!$AB$155:$BA$1048576,MATCH($A319,'Hoja de Trabajo para listado'!$AB$155:$AB$1048576,0),MATCH((CUADRO!L$5&amp;$E319),'Hoja de Trabajo para listado'!$AB$151:$BA$151,0)),0)+IFERROR(INDEX('Hoja de Trabajo para listado'!$BC$155:$CB$1048576,MATCH($A319,'Hoja de Trabajo para listado'!$BC$155:$BC$1048576,0),MATCH((CUADRO!L$5&amp;$E319),'Hoja de Trabajo para listado'!$BC$151:$CB$151,0)),0)+IFERROR(INDEX('Hoja de Trabajo para listado'!$DE$153:$DG$274,MATCH($A319,'Hoja de Trabajo para listado'!$DE$153:$DE$1048576,0),MATCH((CUADRO!L$5&amp;$E319),'Hoja de Trabajo para listado'!$DE$151:$DG$151,0)),0)+IFERROR(INDEX('Hoja de Trabajo para listado'!$CD$155:$DC$1048576,MATCH($A319,'Hoja de Trabajo para listado'!$CD$155:$CD$1048576,0),MATCH((CUADRO!L$5&amp;$E319),'Hoja de Trabajo para listado'!$CD$151:$DC$151,0)),0)</f>
        <v>0</v>
      </c>
      <c r="M319" s="255">
        <f ca="1">+IFERROR(INDEX('Hoja de Trabajo para listado'!$A$155:$Z$1048576,MATCH($A319,'Hoja de Trabajo para listado'!$A$155:$A$1048576,0),MATCH((CUADRO!M$5&amp;$E319),'Hoja de Trabajo para listado'!$A$151:$Z$151,0)),0)+IFERROR(INDEX('Hoja de Trabajo para listado'!$AB$155:$BA$1048576,MATCH($A319,'Hoja de Trabajo para listado'!$AB$155:$AB$1048576,0),MATCH((CUADRO!M$5&amp;$E319),'Hoja de Trabajo para listado'!$AB$151:$BA$151,0)),0)+IFERROR(INDEX('Hoja de Trabajo para listado'!$BC$155:$CB$1048576,MATCH($A319,'Hoja de Trabajo para listado'!$BC$155:$BC$1048576,0),MATCH((CUADRO!M$5&amp;$E319),'Hoja de Trabajo para listado'!$BC$151:$CB$151,0)),0)+IFERROR(INDEX('Hoja de Trabajo para listado'!$DE$153:$DG$274,MATCH($A319,'Hoja de Trabajo para listado'!$DE$153:$DE$1048576,0),MATCH((CUADRO!M$5&amp;$E319),'Hoja de Trabajo para listado'!$DE$151:$DG$151,0)),0)+IFERROR(INDEX('Hoja de Trabajo para listado'!$CD$155:$DC$1048576,MATCH($A319,'Hoja de Trabajo para listado'!$CD$155:$CD$1048576,0),MATCH((CUADRO!M$5&amp;$E319),'Hoja de Trabajo para listado'!$CD$151:$DC$151,0)),0)</f>
        <v>0</v>
      </c>
      <c r="N319" s="255">
        <f ca="1">+IFERROR(INDEX('Hoja de Trabajo para listado'!$A$155:$Z$1048576,MATCH($A319,'Hoja de Trabajo para listado'!$A$155:$A$1048576,0),MATCH((CUADRO!N$5&amp;$E319),'Hoja de Trabajo para listado'!$A$151:$Z$151,0)),0)+IFERROR(INDEX('Hoja de Trabajo para listado'!$AB$155:$BA$1048576,MATCH($A319,'Hoja de Trabajo para listado'!$AB$155:$AB$1048576,0),MATCH((CUADRO!N$5&amp;$E319),'Hoja de Trabajo para listado'!$AB$151:$BA$151,0)),0)+IFERROR(INDEX('Hoja de Trabajo para listado'!$BC$155:$CB$1048576,MATCH($A319,'Hoja de Trabajo para listado'!$BC$155:$BC$1048576,0),MATCH((CUADRO!N$5&amp;$E319),'Hoja de Trabajo para listado'!$BC$151:$CB$151,0)),0)+IFERROR(INDEX('Hoja de Trabajo para listado'!$DE$153:$DG$274,MATCH($A319,'Hoja de Trabajo para listado'!$DE$153:$DE$1048576,0),MATCH((CUADRO!N$5&amp;$E319),'Hoja de Trabajo para listado'!$DE$151:$DG$151,0)),0)+IFERROR(INDEX('Hoja de Trabajo para listado'!$CD$155:$DC$1048576,MATCH($A319,'Hoja de Trabajo para listado'!$CD$155:$CD$1048576,0),MATCH((CUADRO!N$5&amp;$E319),'Hoja de Trabajo para listado'!$CD$151:$DC$151,0)),0)</f>
        <v>0</v>
      </c>
      <c r="O319" s="255">
        <f ca="1">+IFERROR(INDEX('Hoja de Trabajo para listado'!$A$155:$Z$1048576,MATCH($A319,'Hoja de Trabajo para listado'!$A$155:$A$1048576,0),MATCH((CUADRO!O$5&amp;$E319),'Hoja de Trabajo para listado'!$A$151:$Z$151,0)),0)+IFERROR(INDEX('Hoja de Trabajo para listado'!$AB$155:$BA$1048576,MATCH($A319,'Hoja de Trabajo para listado'!$AB$155:$AB$1048576,0),MATCH((CUADRO!O$5&amp;$E319),'Hoja de Trabajo para listado'!$AB$151:$BA$151,0)),0)+IFERROR(INDEX('Hoja de Trabajo para listado'!$BC$155:$CB$1048576,MATCH($A319,'Hoja de Trabajo para listado'!$BC$155:$BC$1048576,0),MATCH((CUADRO!O$5&amp;$E319),'Hoja de Trabajo para listado'!$BC$151:$CB$151,0)),0)+IFERROR(INDEX('Hoja de Trabajo para listado'!$DE$153:$DG$274,MATCH($A319,'Hoja de Trabajo para listado'!$DE$153:$DE$1048576,0),MATCH((CUADRO!O$5&amp;$E319),'Hoja de Trabajo para listado'!$DE$151:$DG$151,0)),0)+IFERROR(INDEX('Hoja de Trabajo para listado'!$CD$155:$DC$1048576,MATCH($A319,'Hoja de Trabajo para listado'!$CD$155:$CD$1048576,0),MATCH((CUADRO!O$5&amp;$E319),'Hoja de Trabajo para listado'!$CD$151:$DC$151,0)),0)</f>
        <v>0</v>
      </c>
      <c r="P319" s="255">
        <f ca="1">+IFERROR(INDEX('Hoja de Trabajo para listado'!$A$155:$Z$1048576,MATCH($A319,'Hoja de Trabajo para listado'!$A$155:$A$1048576,0),MATCH((CUADRO!P$5&amp;$E319),'Hoja de Trabajo para listado'!$A$151:$Z$151,0)),0)+IFERROR(INDEX('Hoja de Trabajo para listado'!$AB$155:$BA$1048576,MATCH($A319,'Hoja de Trabajo para listado'!$AB$155:$AB$1048576,0),MATCH((CUADRO!P$5&amp;$E319),'Hoja de Trabajo para listado'!$AB$151:$BA$151,0)),0)+IFERROR(INDEX('Hoja de Trabajo para listado'!$BC$155:$CB$1048576,MATCH($A319,'Hoja de Trabajo para listado'!$BC$155:$BC$1048576,0),MATCH((CUADRO!P$5&amp;$E319),'Hoja de Trabajo para listado'!$BC$151:$CB$151,0)),0)+IFERROR(INDEX('Hoja de Trabajo para listado'!$DE$153:$DG$274,MATCH($A319,'Hoja de Trabajo para listado'!$DE$153:$DE$1048576,0),MATCH((CUADRO!P$5&amp;$E319),'Hoja de Trabajo para listado'!$DE$151:$DG$151,0)),0)+IFERROR(INDEX('Hoja de Trabajo para listado'!$CD$155:$DC$1048576,MATCH($A319,'Hoja de Trabajo para listado'!$CD$155:$CD$1048576,0),MATCH((CUADRO!P$5&amp;$E319),'Hoja de Trabajo para listado'!$CD$151:$DC$151,0)),0)</f>
        <v>0</v>
      </c>
      <c r="Q319" s="255">
        <f ca="1">+IFERROR(INDEX('Hoja de Trabajo para listado'!$A$155:$Z$1048576,MATCH($A319,'Hoja de Trabajo para listado'!$A$155:$A$1048576,0),MATCH((CUADRO!Q$5&amp;$E319),'Hoja de Trabajo para listado'!$A$151:$Z$151,0)),0)+IFERROR(INDEX('Hoja de Trabajo para listado'!$AB$155:$BA$1048576,MATCH($A319,'Hoja de Trabajo para listado'!$AB$155:$AB$1048576,0),MATCH((CUADRO!Q$5&amp;$E319),'Hoja de Trabajo para listado'!$AB$151:$BA$151,0)),0)+IFERROR(INDEX('Hoja de Trabajo para listado'!$BC$155:$CB$1048576,MATCH($A319,'Hoja de Trabajo para listado'!$BC$155:$BC$1048576,0),MATCH((CUADRO!Q$5&amp;$E319),'Hoja de Trabajo para listado'!$BC$151:$CB$151,0)),0)+IFERROR(INDEX('Hoja de Trabajo para listado'!$DE$153:$DG$274,MATCH($A319,'Hoja de Trabajo para listado'!$DE$153:$DE$1048576,0),MATCH((CUADRO!Q$5&amp;$E319),'Hoja de Trabajo para listado'!$DE$151:$DG$151,0)),0)+IFERROR(INDEX('Hoja de Trabajo para listado'!$CD$155:$DC$1048576,MATCH($A319,'Hoja de Trabajo para listado'!$CD$155:$CD$1048576,0),MATCH((CUADRO!Q$5&amp;$E319),'Hoja de Trabajo para listado'!$CD$151:$DC$151,0)),0)</f>
        <v>0</v>
      </c>
      <c r="R319" s="255">
        <f t="shared" ca="1" si="10"/>
        <v>0</v>
      </c>
      <c r="S319" s="255">
        <f ca="1">+R318+R319</f>
        <v>0</v>
      </c>
      <c r="T319" s="255">
        <f ca="1">+S319</f>
        <v>0</v>
      </c>
      <c r="U319" s="254">
        <f t="shared" si="11"/>
        <v>2</v>
      </c>
      <c r="V319" s="362" t="str">
        <f>+VLOOKUP(A319,bd_lista!$A$3:$E$590,5,FALSE)</f>
        <v>Instituciones Descentralizadas</v>
      </c>
      <c r="W319" s="362"/>
      <c r="X319" s="254">
        <f>+VLOOKUP(A319,[2]Sheet1!$A$13:$D$744,4,FALSE)</f>
        <v>20</v>
      </c>
      <c r="Y319" s="254" t="str">
        <f>+VLOOKUP(X319,bd_lista!$A$3:$C$590,3,FALSE)</f>
        <v>Ministerio de Defensa</v>
      </c>
      <c r="Z319" s="314"/>
      <c r="AA319" s="315"/>
    </row>
    <row r="320" spans="1:27" ht="15" customHeight="1">
      <c r="A320" s="32">
        <v>309</v>
      </c>
      <c r="B320" s="306">
        <f>+A320</f>
        <v>309</v>
      </c>
      <c r="C320" s="259" t="str">
        <f>+VLOOKUP(A320,bd_lista!$A$3:$C$590,3,FALSE)</f>
        <v>Autoridad de Fiscalización del Juego</v>
      </c>
      <c r="D320" s="361" t="str">
        <f>+C320</f>
        <v>Autoridad de Fiscalización del Juego</v>
      </c>
      <c r="E320" s="259" t="s">
        <v>1313</v>
      </c>
      <c r="F320" s="283">
        <f ca="1">+IFERROR(INDEX('Hoja de Trabajo para listado'!$A$155:$Z$1048576,MATCH($A320,'Hoja de Trabajo para listado'!$A$155:$A$1048576,0),MATCH((CUADRO!F$5&amp;$E320),'Hoja de Trabajo para listado'!$A$151:$Z$151,0)),0)+IFERROR(INDEX('Hoja de Trabajo para listado'!$AB$155:$BA$1048576,MATCH($A320,'Hoja de Trabajo para listado'!$AB$155:$AB$1048576,0),MATCH((CUADRO!F$5&amp;$E320),'Hoja de Trabajo para listado'!$AB$151:$BA$151,0)),0)+IFERROR(INDEX('Hoja de Trabajo para listado'!$BC$155:$CB$1048576,MATCH($A320,'Hoja de Trabajo para listado'!$BC$155:$BC$1048576,0),MATCH((CUADRO!F$5&amp;$E320),'Hoja de Trabajo para listado'!$BC$151:$CB$151,0)),0)+IFERROR(INDEX('Hoja de Trabajo para listado'!$DE$153:$DG$274,MATCH($A320,'Hoja de Trabajo para listado'!$DE$153:$DE$1048576,0),MATCH((CUADRO!F$5&amp;$E320),'Hoja de Trabajo para listado'!$DE$151:$DG$151,0)),0)+IFERROR(INDEX('Hoja de Trabajo para listado'!$CD$155:$DC$1048576,MATCH($A320,'Hoja de Trabajo para listado'!$CD$155:$CD$1048576,0),MATCH((CUADRO!F$5&amp;$E320),'Hoja de Trabajo para listado'!$CD$151:$DC$151,0)),0)</f>
        <v>0</v>
      </c>
      <c r="G320" s="255">
        <f ca="1">+IFERROR(INDEX('Hoja de Trabajo para listado'!$A$155:$Z$1048576,MATCH($A320,'Hoja de Trabajo para listado'!$A$155:$A$1048576,0),MATCH((CUADRO!G$5&amp;$E320),'Hoja de Trabajo para listado'!$A$151:$Z$151,0)),0)+IFERROR(INDEX('Hoja de Trabajo para listado'!$AB$155:$BA$1048576,MATCH($A320,'Hoja de Trabajo para listado'!$AB$155:$AB$1048576,0),MATCH((CUADRO!G$5&amp;$E320),'Hoja de Trabajo para listado'!$AB$151:$BA$151,0)),0)+IFERROR(INDEX('Hoja de Trabajo para listado'!$BC$155:$CB$1048576,MATCH($A320,'Hoja de Trabajo para listado'!$BC$155:$BC$1048576,0),MATCH((CUADRO!G$5&amp;$E320),'Hoja de Trabajo para listado'!$BC$151:$CB$151,0)),0)+IFERROR(INDEX('Hoja de Trabajo para listado'!$DE$153:$DG$274,MATCH($A320,'Hoja de Trabajo para listado'!$DE$153:$DE$1048576,0),MATCH((CUADRO!G$5&amp;$E320),'Hoja de Trabajo para listado'!$DE$151:$DG$151,0)),0)+IFERROR(INDEX('Hoja de Trabajo para listado'!$CD$155:$DC$1048576,MATCH($A320,'Hoja de Trabajo para listado'!$CD$155:$CD$1048576,0),MATCH((CUADRO!G$5&amp;$E320),'Hoja de Trabajo para listado'!$CD$151:$DC$151,0)),0)</f>
        <v>0</v>
      </c>
      <c r="H320" s="255">
        <f ca="1">+IFERROR(INDEX('Hoja de Trabajo para listado'!$A$155:$Z$1048576,MATCH($A320,'Hoja de Trabajo para listado'!$A$155:$A$1048576,0),MATCH((CUADRO!H$5&amp;$E320),'Hoja de Trabajo para listado'!$A$151:$Z$151,0)),0)+IFERROR(INDEX('Hoja de Trabajo para listado'!$AB$155:$BA$1048576,MATCH($A320,'Hoja de Trabajo para listado'!$AB$155:$AB$1048576,0),MATCH((CUADRO!H$5&amp;$E320),'Hoja de Trabajo para listado'!$AB$151:$BA$151,0)),0)+IFERROR(INDEX('Hoja de Trabajo para listado'!$BC$155:$CB$1048576,MATCH($A320,'Hoja de Trabajo para listado'!$BC$155:$BC$1048576,0),MATCH((CUADRO!H$5&amp;$E320),'Hoja de Trabajo para listado'!$BC$151:$CB$151,0)),0)+IFERROR(INDEX('Hoja de Trabajo para listado'!$DE$153:$DG$274,MATCH($A320,'Hoja de Trabajo para listado'!$DE$153:$DE$1048576,0),MATCH((CUADRO!H$5&amp;$E320),'Hoja de Trabajo para listado'!$DE$151:$DG$151,0)),0)+IFERROR(INDEX('Hoja de Trabajo para listado'!$CD$155:$DC$1048576,MATCH($A320,'Hoja de Trabajo para listado'!$CD$155:$CD$1048576,0),MATCH((CUADRO!H$5&amp;$E320),'Hoja de Trabajo para listado'!$CD$151:$DC$151,0)),0)</f>
        <v>0</v>
      </c>
      <c r="I320" s="255">
        <f ca="1">+IFERROR(INDEX('Hoja de Trabajo para listado'!$A$155:$Z$1048576,MATCH($A320,'Hoja de Trabajo para listado'!$A$155:$A$1048576,0),MATCH((CUADRO!I$5&amp;$E320),'Hoja de Trabajo para listado'!$A$151:$Z$151,0)),0)+IFERROR(INDEX('Hoja de Trabajo para listado'!$AB$155:$BA$1048576,MATCH($A320,'Hoja de Trabajo para listado'!$AB$155:$AB$1048576,0),MATCH((CUADRO!I$5&amp;$E320),'Hoja de Trabajo para listado'!$AB$151:$BA$151,0)),0)+IFERROR(INDEX('Hoja de Trabajo para listado'!$BC$155:$CB$1048576,MATCH($A320,'Hoja de Trabajo para listado'!$BC$155:$BC$1048576,0),MATCH((CUADRO!I$5&amp;$E320),'Hoja de Trabajo para listado'!$BC$151:$CB$151,0)),0)+IFERROR(INDEX('Hoja de Trabajo para listado'!$DE$153:$DG$274,MATCH($A320,'Hoja de Trabajo para listado'!$DE$153:$DE$1048576,0),MATCH((CUADRO!I$5&amp;$E320),'Hoja de Trabajo para listado'!$DE$151:$DG$151,0)),0)+IFERROR(INDEX('Hoja de Trabajo para listado'!$CD$155:$DC$1048576,MATCH($A320,'Hoja de Trabajo para listado'!$CD$155:$CD$1048576,0),MATCH((CUADRO!I$5&amp;$E320),'Hoja de Trabajo para listado'!$CD$151:$DC$151,0)),0)</f>
        <v>0</v>
      </c>
      <c r="J320" s="255">
        <f ca="1">+IFERROR(INDEX('Hoja de Trabajo para listado'!$A$155:$Z$1048576,MATCH($A320,'Hoja de Trabajo para listado'!$A$155:$A$1048576,0),MATCH((CUADRO!J$5&amp;$E320),'Hoja de Trabajo para listado'!$A$151:$Z$151,0)),0)+IFERROR(INDEX('Hoja de Trabajo para listado'!$AB$155:$BA$1048576,MATCH($A320,'Hoja de Trabajo para listado'!$AB$155:$AB$1048576,0),MATCH((CUADRO!J$5&amp;$E320),'Hoja de Trabajo para listado'!$AB$151:$BA$151,0)),0)+IFERROR(INDEX('Hoja de Trabajo para listado'!$BC$155:$CB$1048576,MATCH($A320,'Hoja de Trabajo para listado'!$BC$155:$BC$1048576,0),MATCH((CUADRO!J$5&amp;$E320),'Hoja de Trabajo para listado'!$BC$151:$CB$151,0)),0)+IFERROR(INDEX('Hoja de Trabajo para listado'!$DE$153:$DG$274,MATCH($A320,'Hoja de Trabajo para listado'!$DE$153:$DE$1048576,0),MATCH((CUADRO!J$5&amp;$E320),'Hoja de Trabajo para listado'!$DE$151:$DG$151,0)),0)+IFERROR(INDEX('Hoja de Trabajo para listado'!$CD$155:$DC$1048576,MATCH($A320,'Hoja de Trabajo para listado'!$CD$155:$CD$1048576,0),MATCH((CUADRO!J$5&amp;$E320),'Hoja de Trabajo para listado'!$CD$151:$DC$151,0)),0)</f>
        <v>0</v>
      </c>
      <c r="K320" s="255">
        <f ca="1">+IFERROR(INDEX('Hoja de Trabajo para listado'!$A$155:$Z$1048576,MATCH($A320,'Hoja de Trabajo para listado'!$A$155:$A$1048576,0),MATCH((CUADRO!K$5&amp;$E320),'Hoja de Trabajo para listado'!$A$151:$Z$151,0)),0)+IFERROR(INDEX('Hoja de Trabajo para listado'!$AB$155:$BA$1048576,MATCH($A320,'Hoja de Trabajo para listado'!$AB$155:$AB$1048576,0),MATCH((CUADRO!K$5&amp;$E320),'Hoja de Trabajo para listado'!$AB$151:$BA$151,0)),0)+IFERROR(INDEX('Hoja de Trabajo para listado'!$BC$155:$CB$1048576,MATCH($A320,'Hoja de Trabajo para listado'!$BC$155:$BC$1048576,0),MATCH((CUADRO!K$5&amp;$E320),'Hoja de Trabajo para listado'!$BC$151:$CB$151,0)),0)+IFERROR(INDEX('Hoja de Trabajo para listado'!$DE$153:$DG$274,MATCH($A320,'Hoja de Trabajo para listado'!$DE$153:$DE$1048576,0),MATCH((CUADRO!K$5&amp;$E320),'Hoja de Trabajo para listado'!$DE$151:$DG$151,0)),0)+IFERROR(INDEX('Hoja de Trabajo para listado'!$CD$155:$DC$1048576,MATCH($A320,'Hoja de Trabajo para listado'!$CD$155:$CD$1048576,0),MATCH((CUADRO!K$5&amp;$E320),'Hoja de Trabajo para listado'!$CD$151:$DC$151,0)),0)</f>
        <v>0</v>
      </c>
      <c r="L320" s="255">
        <f ca="1">+IFERROR(INDEX('Hoja de Trabajo para listado'!$A$155:$Z$1048576,MATCH($A320,'Hoja de Trabajo para listado'!$A$155:$A$1048576,0),MATCH((CUADRO!L$5&amp;$E320),'Hoja de Trabajo para listado'!$A$151:$Z$151,0)),0)+IFERROR(INDEX('Hoja de Trabajo para listado'!$AB$155:$BA$1048576,MATCH($A320,'Hoja de Trabajo para listado'!$AB$155:$AB$1048576,0),MATCH((CUADRO!L$5&amp;$E320),'Hoja de Trabajo para listado'!$AB$151:$BA$151,0)),0)+IFERROR(INDEX('Hoja de Trabajo para listado'!$BC$155:$CB$1048576,MATCH($A320,'Hoja de Trabajo para listado'!$BC$155:$BC$1048576,0),MATCH((CUADRO!L$5&amp;$E320),'Hoja de Trabajo para listado'!$BC$151:$CB$151,0)),0)+IFERROR(INDEX('Hoja de Trabajo para listado'!$DE$153:$DG$274,MATCH($A320,'Hoja de Trabajo para listado'!$DE$153:$DE$1048576,0),MATCH((CUADRO!L$5&amp;$E320),'Hoja de Trabajo para listado'!$DE$151:$DG$151,0)),0)+IFERROR(INDEX('Hoja de Trabajo para listado'!$CD$155:$DC$1048576,MATCH($A320,'Hoja de Trabajo para listado'!$CD$155:$CD$1048576,0),MATCH((CUADRO!L$5&amp;$E320),'Hoja de Trabajo para listado'!$CD$151:$DC$151,0)),0)</f>
        <v>0</v>
      </c>
      <c r="M320" s="255">
        <f ca="1">+IFERROR(INDEX('Hoja de Trabajo para listado'!$A$155:$Z$1048576,MATCH($A320,'Hoja de Trabajo para listado'!$A$155:$A$1048576,0),MATCH((CUADRO!M$5&amp;$E320),'Hoja de Trabajo para listado'!$A$151:$Z$151,0)),0)+IFERROR(INDEX('Hoja de Trabajo para listado'!$AB$155:$BA$1048576,MATCH($A320,'Hoja de Trabajo para listado'!$AB$155:$AB$1048576,0),MATCH((CUADRO!M$5&amp;$E320),'Hoja de Trabajo para listado'!$AB$151:$BA$151,0)),0)+IFERROR(INDEX('Hoja de Trabajo para listado'!$BC$155:$CB$1048576,MATCH($A320,'Hoja de Trabajo para listado'!$BC$155:$BC$1048576,0),MATCH((CUADRO!M$5&amp;$E320),'Hoja de Trabajo para listado'!$BC$151:$CB$151,0)),0)+IFERROR(INDEX('Hoja de Trabajo para listado'!$DE$153:$DG$274,MATCH($A320,'Hoja de Trabajo para listado'!$DE$153:$DE$1048576,0),MATCH((CUADRO!M$5&amp;$E320),'Hoja de Trabajo para listado'!$DE$151:$DG$151,0)),0)+IFERROR(INDEX('Hoja de Trabajo para listado'!$CD$155:$DC$1048576,MATCH($A320,'Hoja de Trabajo para listado'!$CD$155:$CD$1048576,0),MATCH((CUADRO!M$5&amp;$E320),'Hoja de Trabajo para listado'!$CD$151:$DC$151,0)),0)</f>
        <v>0</v>
      </c>
      <c r="N320" s="255">
        <f ca="1">+IFERROR(INDEX('Hoja de Trabajo para listado'!$A$155:$Z$1048576,MATCH($A320,'Hoja de Trabajo para listado'!$A$155:$A$1048576,0),MATCH((CUADRO!N$5&amp;$E320),'Hoja de Trabajo para listado'!$A$151:$Z$151,0)),0)+IFERROR(INDEX('Hoja de Trabajo para listado'!$AB$155:$BA$1048576,MATCH($A320,'Hoja de Trabajo para listado'!$AB$155:$AB$1048576,0),MATCH((CUADRO!N$5&amp;$E320),'Hoja de Trabajo para listado'!$AB$151:$BA$151,0)),0)+IFERROR(INDEX('Hoja de Trabajo para listado'!$BC$155:$CB$1048576,MATCH($A320,'Hoja de Trabajo para listado'!$BC$155:$BC$1048576,0),MATCH((CUADRO!N$5&amp;$E320),'Hoja de Trabajo para listado'!$BC$151:$CB$151,0)),0)+IFERROR(INDEX('Hoja de Trabajo para listado'!$DE$153:$DG$274,MATCH($A320,'Hoja de Trabajo para listado'!$DE$153:$DE$1048576,0),MATCH((CUADRO!N$5&amp;$E320),'Hoja de Trabajo para listado'!$DE$151:$DG$151,0)),0)+IFERROR(INDEX('Hoja de Trabajo para listado'!$CD$155:$DC$1048576,MATCH($A320,'Hoja de Trabajo para listado'!$CD$155:$CD$1048576,0),MATCH((CUADRO!N$5&amp;$E320),'Hoja de Trabajo para listado'!$CD$151:$DC$151,0)),0)</f>
        <v>0</v>
      </c>
      <c r="O320" s="255">
        <f ca="1">+IFERROR(INDEX('Hoja de Trabajo para listado'!$A$155:$Z$1048576,MATCH($A320,'Hoja de Trabajo para listado'!$A$155:$A$1048576,0),MATCH((CUADRO!O$5&amp;$E320),'Hoja de Trabajo para listado'!$A$151:$Z$151,0)),0)+IFERROR(INDEX('Hoja de Trabajo para listado'!$AB$155:$BA$1048576,MATCH($A320,'Hoja de Trabajo para listado'!$AB$155:$AB$1048576,0),MATCH((CUADRO!O$5&amp;$E320),'Hoja de Trabajo para listado'!$AB$151:$BA$151,0)),0)+IFERROR(INDEX('Hoja de Trabajo para listado'!$BC$155:$CB$1048576,MATCH($A320,'Hoja de Trabajo para listado'!$BC$155:$BC$1048576,0),MATCH((CUADRO!O$5&amp;$E320),'Hoja de Trabajo para listado'!$BC$151:$CB$151,0)),0)+IFERROR(INDEX('Hoja de Trabajo para listado'!$DE$153:$DG$274,MATCH($A320,'Hoja de Trabajo para listado'!$DE$153:$DE$1048576,0),MATCH((CUADRO!O$5&amp;$E320),'Hoja de Trabajo para listado'!$DE$151:$DG$151,0)),0)+IFERROR(INDEX('Hoja de Trabajo para listado'!$CD$155:$DC$1048576,MATCH($A320,'Hoja de Trabajo para listado'!$CD$155:$CD$1048576,0),MATCH((CUADRO!O$5&amp;$E320),'Hoja de Trabajo para listado'!$CD$151:$DC$151,0)),0)</f>
        <v>0</v>
      </c>
      <c r="P320" s="255">
        <f ca="1">+IFERROR(INDEX('Hoja de Trabajo para listado'!$A$155:$Z$1048576,MATCH($A320,'Hoja de Trabajo para listado'!$A$155:$A$1048576,0),MATCH((CUADRO!P$5&amp;$E320),'Hoja de Trabajo para listado'!$A$151:$Z$151,0)),0)+IFERROR(INDEX('Hoja de Trabajo para listado'!$AB$155:$BA$1048576,MATCH($A320,'Hoja de Trabajo para listado'!$AB$155:$AB$1048576,0),MATCH((CUADRO!P$5&amp;$E320),'Hoja de Trabajo para listado'!$AB$151:$BA$151,0)),0)+IFERROR(INDEX('Hoja de Trabajo para listado'!$BC$155:$CB$1048576,MATCH($A320,'Hoja de Trabajo para listado'!$BC$155:$BC$1048576,0),MATCH((CUADRO!P$5&amp;$E320),'Hoja de Trabajo para listado'!$BC$151:$CB$151,0)),0)+IFERROR(INDEX('Hoja de Trabajo para listado'!$DE$153:$DG$274,MATCH($A320,'Hoja de Trabajo para listado'!$DE$153:$DE$1048576,0),MATCH((CUADRO!P$5&amp;$E320),'Hoja de Trabajo para listado'!$DE$151:$DG$151,0)),0)+IFERROR(INDEX('Hoja de Trabajo para listado'!$CD$155:$DC$1048576,MATCH($A320,'Hoja de Trabajo para listado'!$CD$155:$CD$1048576,0),MATCH((CUADRO!P$5&amp;$E320),'Hoja de Trabajo para listado'!$CD$151:$DC$151,0)),0)</f>
        <v>0</v>
      </c>
      <c r="Q320" s="255">
        <f ca="1">+IFERROR(INDEX('Hoja de Trabajo para listado'!$A$155:$Z$1048576,MATCH($A320,'Hoja de Trabajo para listado'!$A$155:$A$1048576,0),MATCH((CUADRO!Q$5&amp;$E320),'Hoja de Trabajo para listado'!$A$151:$Z$151,0)),0)+IFERROR(INDEX('Hoja de Trabajo para listado'!$AB$155:$BA$1048576,MATCH($A320,'Hoja de Trabajo para listado'!$AB$155:$AB$1048576,0),MATCH((CUADRO!Q$5&amp;$E320),'Hoja de Trabajo para listado'!$AB$151:$BA$151,0)),0)+IFERROR(INDEX('Hoja de Trabajo para listado'!$BC$155:$CB$1048576,MATCH($A320,'Hoja de Trabajo para listado'!$BC$155:$BC$1048576,0),MATCH((CUADRO!Q$5&amp;$E320),'Hoja de Trabajo para listado'!$BC$151:$CB$151,0)),0)+IFERROR(INDEX('Hoja de Trabajo para listado'!$DE$153:$DG$274,MATCH($A320,'Hoja de Trabajo para listado'!$DE$153:$DE$1048576,0),MATCH((CUADRO!Q$5&amp;$E320),'Hoja de Trabajo para listado'!$DE$151:$DG$151,0)),0)+IFERROR(INDEX('Hoja de Trabajo para listado'!$CD$155:$DC$1048576,MATCH($A320,'Hoja de Trabajo para listado'!$CD$155:$CD$1048576,0),MATCH((CUADRO!Q$5&amp;$E320),'Hoja de Trabajo para listado'!$CD$151:$DC$151,0)),0)</f>
        <v>0</v>
      </c>
      <c r="R320" s="283">
        <f t="shared" ca="1" si="10"/>
        <v>0</v>
      </c>
      <c r="S320" s="283"/>
      <c r="T320" s="255">
        <f ca="1">+T321</f>
        <v>1621</v>
      </c>
      <c r="U320" s="254">
        <f t="shared" si="11"/>
        <v>1</v>
      </c>
      <c r="V320" s="362" t="str">
        <f>+VLOOKUP(A320,bd_lista!$A$3:$E$590,5,FALSE)</f>
        <v>Instituciones Descentralizadas</v>
      </c>
      <c r="W320" s="361" t="str">
        <f>+V320</f>
        <v>Instituciones Descentralizadas</v>
      </c>
      <c r="X320" s="254">
        <f>+VLOOKUP(A320,[2]Sheet1!$A$13:$D$744,4,FALSE)</f>
        <v>35</v>
      </c>
      <c r="Y320" s="254" t="str">
        <f>+VLOOKUP(X320,bd_lista!$A$3:$C$590,3,FALSE)</f>
        <v>Ministerio de Economía y Finanzas Públicas</v>
      </c>
      <c r="Z320" s="316">
        <f>+X320</f>
        <v>35</v>
      </c>
      <c r="AA320" s="348" t="str">
        <f>+Y320</f>
        <v>Ministerio de Economía y Finanzas Públicas</v>
      </c>
    </row>
    <row r="321" spans="1:27" ht="15" customHeight="1">
      <c r="A321" s="32">
        <v>309</v>
      </c>
      <c r="B321" s="307"/>
      <c r="C321" s="362" t="str">
        <f>+VLOOKUP(A321,bd_lista!$A$3:$C$590,3,FALSE)</f>
        <v>Autoridad de Fiscalización del Juego</v>
      </c>
      <c r="D321" s="362"/>
      <c r="E321" s="362" t="s">
        <v>1314</v>
      </c>
      <c r="F321" s="257">
        <f ca="1">+IFERROR(INDEX('Hoja de Trabajo para listado'!$A$155:$Z$1048576,MATCH($A321,'Hoja de Trabajo para listado'!$A$155:$A$1048576,0),MATCH((CUADRO!F$5&amp;$E321),'Hoja de Trabajo para listado'!$A$151:$Z$151,0)),0)+IFERROR(INDEX('Hoja de Trabajo para listado'!$AB$155:$BA$1048576,MATCH($A321,'Hoja de Trabajo para listado'!$AB$155:$AB$1048576,0),MATCH((CUADRO!F$5&amp;$E321),'Hoja de Trabajo para listado'!$AB$151:$BA$151,0)),0)+IFERROR(INDEX('Hoja de Trabajo para listado'!$BC$155:$CB$1048576,MATCH($A321,'Hoja de Trabajo para listado'!$BC$155:$BC$1048576,0),MATCH((CUADRO!F$5&amp;$E321),'Hoja de Trabajo para listado'!$BC$151:$CB$151,0)),0)+IFERROR(INDEX('Hoja de Trabajo para listado'!$DE$153:$DG$274,MATCH($A321,'Hoja de Trabajo para listado'!$DE$153:$DE$1048576,0),MATCH((CUADRO!F$5&amp;$E321),'Hoja de Trabajo para listado'!$DE$151:$DG$151,0)),0)+IFERROR(INDEX('Hoja de Trabajo para listado'!$CD$155:$DC$1048576,MATCH($A321,'Hoja de Trabajo para listado'!$CD$155:$CD$1048576,0),MATCH((CUADRO!F$5&amp;$E321),'Hoja de Trabajo para listado'!$CD$151:$DC$151,0)),0)</f>
        <v>0</v>
      </c>
      <c r="G321" s="257">
        <f ca="1">+IFERROR(INDEX('Hoja de Trabajo para listado'!$A$155:$Z$1048576,MATCH($A321,'Hoja de Trabajo para listado'!$A$155:$A$1048576,0),MATCH((CUADRO!G$5&amp;$E321),'Hoja de Trabajo para listado'!$A$151:$Z$151,0)),0)+IFERROR(INDEX('Hoja de Trabajo para listado'!$AB$155:$BA$1048576,MATCH($A321,'Hoja de Trabajo para listado'!$AB$155:$AB$1048576,0),MATCH((CUADRO!G$5&amp;$E321),'Hoja de Trabajo para listado'!$AB$151:$BA$151,0)),0)+IFERROR(INDEX('Hoja de Trabajo para listado'!$BC$155:$CB$1048576,MATCH($A321,'Hoja de Trabajo para listado'!$BC$155:$BC$1048576,0),MATCH((CUADRO!G$5&amp;$E321),'Hoja de Trabajo para listado'!$BC$151:$CB$151,0)),0)+IFERROR(INDEX('Hoja de Trabajo para listado'!$DE$153:$DG$274,MATCH($A321,'Hoja de Trabajo para listado'!$DE$153:$DE$1048576,0),MATCH((CUADRO!G$5&amp;$E321),'Hoja de Trabajo para listado'!$DE$151:$DG$151,0)),0)+IFERROR(INDEX('Hoja de Trabajo para listado'!$CD$155:$DC$1048576,MATCH($A321,'Hoja de Trabajo para listado'!$CD$155:$CD$1048576,0),MATCH((CUADRO!G$5&amp;$E321),'Hoja de Trabajo para listado'!$CD$151:$DC$151,0)),0)</f>
        <v>0</v>
      </c>
      <c r="H321" s="257">
        <f ca="1">+IFERROR(INDEX('Hoja de Trabajo para listado'!$A$155:$Z$1048576,MATCH($A321,'Hoja de Trabajo para listado'!$A$155:$A$1048576,0),MATCH((CUADRO!H$5&amp;$E321),'Hoja de Trabajo para listado'!$A$151:$Z$151,0)),0)+IFERROR(INDEX('Hoja de Trabajo para listado'!$AB$155:$BA$1048576,MATCH($A321,'Hoja de Trabajo para listado'!$AB$155:$AB$1048576,0),MATCH((CUADRO!H$5&amp;$E321),'Hoja de Trabajo para listado'!$AB$151:$BA$151,0)),0)+IFERROR(INDEX('Hoja de Trabajo para listado'!$BC$155:$CB$1048576,MATCH($A321,'Hoja de Trabajo para listado'!$BC$155:$BC$1048576,0),MATCH((CUADRO!H$5&amp;$E321),'Hoja de Trabajo para listado'!$BC$151:$CB$151,0)),0)+IFERROR(INDEX('Hoja de Trabajo para listado'!$DE$153:$DG$274,MATCH($A321,'Hoja de Trabajo para listado'!$DE$153:$DE$1048576,0),MATCH((CUADRO!H$5&amp;$E321),'Hoja de Trabajo para listado'!$DE$151:$DG$151,0)),0)+IFERROR(INDEX('Hoja de Trabajo para listado'!$CD$155:$DC$1048576,MATCH($A321,'Hoja de Trabajo para listado'!$CD$155:$CD$1048576,0),MATCH((CUADRO!H$5&amp;$E321),'Hoja de Trabajo para listado'!$CD$151:$DC$151,0)),0)</f>
        <v>0</v>
      </c>
      <c r="I321" s="257">
        <f ca="1">+IFERROR(INDEX('Hoja de Trabajo para listado'!$A$155:$Z$1048576,MATCH($A321,'Hoja de Trabajo para listado'!$A$155:$A$1048576,0),MATCH((CUADRO!I$5&amp;$E321),'Hoja de Trabajo para listado'!$A$151:$Z$151,0)),0)+IFERROR(INDEX('Hoja de Trabajo para listado'!$AB$155:$BA$1048576,MATCH($A321,'Hoja de Trabajo para listado'!$AB$155:$AB$1048576,0),MATCH((CUADRO!I$5&amp;$E321),'Hoja de Trabajo para listado'!$AB$151:$BA$151,0)),0)+IFERROR(INDEX('Hoja de Trabajo para listado'!$BC$155:$CB$1048576,MATCH($A321,'Hoja de Trabajo para listado'!$BC$155:$BC$1048576,0),MATCH((CUADRO!I$5&amp;$E321),'Hoja de Trabajo para listado'!$BC$151:$CB$151,0)),0)+IFERROR(INDEX('Hoja de Trabajo para listado'!$DE$153:$DG$274,MATCH($A321,'Hoja de Trabajo para listado'!$DE$153:$DE$1048576,0),MATCH((CUADRO!I$5&amp;$E321),'Hoja de Trabajo para listado'!$DE$151:$DG$151,0)),0)+IFERROR(INDEX('Hoja de Trabajo para listado'!$CD$155:$DC$1048576,MATCH($A321,'Hoja de Trabajo para listado'!$CD$155:$CD$1048576,0),MATCH((CUADRO!I$5&amp;$E321),'Hoja de Trabajo para listado'!$CD$151:$DC$151,0)),0)</f>
        <v>0</v>
      </c>
      <c r="J321" s="257">
        <f ca="1">+IFERROR(INDEX('Hoja de Trabajo para listado'!$A$155:$Z$1048576,MATCH($A321,'Hoja de Trabajo para listado'!$A$155:$A$1048576,0),MATCH((CUADRO!J$5&amp;$E321),'Hoja de Trabajo para listado'!$A$151:$Z$151,0)),0)+IFERROR(INDEX('Hoja de Trabajo para listado'!$AB$155:$BA$1048576,MATCH($A321,'Hoja de Trabajo para listado'!$AB$155:$AB$1048576,0),MATCH((CUADRO!J$5&amp;$E321),'Hoja de Trabajo para listado'!$AB$151:$BA$151,0)),0)+IFERROR(INDEX('Hoja de Trabajo para listado'!$BC$155:$CB$1048576,MATCH($A321,'Hoja de Trabajo para listado'!$BC$155:$BC$1048576,0),MATCH((CUADRO!J$5&amp;$E321),'Hoja de Trabajo para listado'!$BC$151:$CB$151,0)),0)+IFERROR(INDEX('Hoja de Trabajo para listado'!$DE$153:$DG$274,MATCH($A321,'Hoja de Trabajo para listado'!$DE$153:$DE$1048576,0),MATCH((CUADRO!J$5&amp;$E321),'Hoja de Trabajo para listado'!$DE$151:$DG$151,0)),0)+IFERROR(INDEX('Hoja de Trabajo para listado'!$CD$155:$DC$1048576,MATCH($A321,'Hoja de Trabajo para listado'!$CD$155:$CD$1048576,0),MATCH((CUADRO!J$5&amp;$E321),'Hoja de Trabajo para listado'!$CD$151:$DC$151,0)),0)</f>
        <v>0</v>
      </c>
      <c r="K321" s="257">
        <f ca="1">+IFERROR(INDEX('Hoja de Trabajo para listado'!$A$155:$Z$1048576,MATCH($A321,'Hoja de Trabajo para listado'!$A$155:$A$1048576,0),MATCH((CUADRO!K$5&amp;$E321),'Hoja de Trabajo para listado'!$A$151:$Z$151,0)),0)+IFERROR(INDEX('Hoja de Trabajo para listado'!$AB$155:$BA$1048576,MATCH($A321,'Hoja de Trabajo para listado'!$AB$155:$AB$1048576,0),MATCH((CUADRO!K$5&amp;$E321),'Hoja de Trabajo para listado'!$AB$151:$BA$151,0)),0)+IFERROR(INDEX('Hoja de Trabajo para listado'!$BC$155:$CB$1048576,MATCH($A321,'Hoja de Trabajo para listado'!$BC$155:$BC$1048576,0),MATCH((CUADRO!K$5&amp;$E321),'Hoja de Trabajo para listado'!$BC$151:$CB$151,0)),0)+IFERROR(INDEX('Hoja de Trabajo para listado'!$DE$153:$DG$274,MATCH($A321,'Hoja de Trabajo para listado'!$DE$153:$DE$1048576,0),MATCH((CUADRO!K$5&amp;$E321),'Hoja de Trabajo para listado'!$DE$151:$DG$151,0)),0)+IFERROR(INDEX('Hoja de Trabajo para listado'!$CD$155:$DC$1048576,MATCH($A321,'Hoja de Trabajo para listado'!$CD$155:$CD$1048576,0),MATCH((CUADRO!K$5&amp;$E321),'Hoja de Trabajo para listado'!$CD$151:$DC$151,0)),0)</f>
        <v>0</v>
      </c>
      <c r="L321" s="257">
        <f ca="1">+IFERROR(INDEX('Hoja de Trabajo para listado'!$A$155:$Z$1048576,MATCH($A321,'Hoja de Trabajo para listado'!$A$155:$A$1048576,0),MATCH((CUADRO!L$5&amp;$E321),'Hoja de Trabajo para listado'!$A$151:$Z$151,0)),0)+IFERROR(INDEX('Hoja de Trabajo para listado'!$AB$155:$BA$1048576,MATCH($A321,'Hoja de Trabajo para listado'!$AB$155:$AB$1048576,0),MATCH((CUADRO!L$5&amp;$E321),'Hoja de Trabajo para listado'!$AB$151:$BA$151,0)),0)+IFERROR(INDEX('Hoja de Trabajo para listado'!$BC$155:$CB$1048576,MATCH($A321,'Hoja de Trabajo para listado'!$BC$155:$BC$1048576,0),MATCH((CUADRO!L$5&amp;$E321),'Hoja de Trabajo para listado'!$BC$151:$CB$151,0)),0)+IFERROR(INDEX('Hoja de Trabajo para listado'!$DE$153:$DG$274,MATCH($A321,'Hoja de Trabajo para listado'!$DE$153:$DE$1048576,0),MATCH((CUADRO!L$5&amp;$E321),'Hoja de Trabajo para listado'!$DE$151:$DG$151,0)),0)+IFERROR(INDEX('Hoja de Trabajo para listado'!$CD$155:$DC$1048576,MATCH($A321,'Hoja de Trabajo para listado'!$CD$155:$CD$1048576,0),MATCH((CUADRO!L$5&amp;$E321),'Hoja de Trabajo para listado'!$CD$151:$DC$151,0)),0)</f>
        <v>0</v>
      </c>
      <c r="M321" s="257">
        <f ca="1">+IFERROR(INDEX('Hoja de Trabajo para listado'!$A$155:$Z$1048576,MATCH($A321,'Hoja de Trabajo para listado'!$A$155:$A$1048576,0),MATCH((CUADRO!M$5&amp;$E321),'Hoja de Trabajo para listado'!$A$151:$Z$151,0)),0)+IFERROR(INDEX('Hoja de Trabajo para listado'!$AB$155:$BA$1048576,MATCH($A321,'Hoja de Trabajo para listado'!$AB$155:$AB$1048576,0),MATCH((CUADRO!M$5&amp;$E321),'Hoja de Trabajo para listado'!$AB$151:$BA$151,0)),0)+IFERROR(INDEX('Hoja de Trabajo para listado'!$BC$155:$CB$1048576,MATCH($A321,'Hoja de Trabajo para listado'!$BC$155:$BC$1048576,0),MATCH((CUADRO!M$5&amp;$E321),'Hoja de Trabajo para listado'!$BC$151:$CB$151,0)),0)+IFERROR(INDEX('Hoja de Trabajo para listado'!$DE$153:$DG$274,MATCH($A321,'Hoja de Trabajo para listado'!$DE$153:$DE$1048576,0),MATCH((CUADRO!M$5&amp;$E321),'Hoja de Trabajo para listado'!$DE$151:$DG$151,0)),0)+IFERROR(INDEX('Hoja de Trabajo para listado'!$CD$155:$DC$1048576,MATCH($A321,'Hoja de Trabajo para listado'!$CD$155:$CD$1048576,0),MATCH((CUADRO!M$5&amp;$E321),'Hoja de Trabajo para listado'!$CD$151:$DC$151,0)),0)</f>
        <v>0</v>
      </c>
      <c r="N321" s="257">
        <f ca="1">+IFERROR(INDEX('Hoja de Trabajo para listado'!$A$155:$Z$1048576,MATCH($A321,'Hoja de Trabajo para listado'!$A$155:$A$1048576,0),MATCH((CUADRO!N$5&amp;$E321),'Hoja de Trabajo para listado'!$A$151:$Z$151,0)),0)+IFERROR(INDEX('Hoja de Trabajo para listado'!$AB$155:$BA$1048576,MATCH($A321,'Hoja de Trabajo para listado'!$AB$155:$AB$1048576,0),MATCH((CUADRO!N$5&amp;$E321),'Hoja de Trabajo para listado'!$AB$151:$BA$151,0)),0)+IFERROR(INDEX('Hoja de Trabajo para listado'!$BC$155:$CB$1048576,MATCH($A321,'Hoja de Trabajo para listado'!$BC$155:$BC$1048576,0),MATCH((CUADRO!N$5&amp;$E321),'Hoja de Trabajo para listado'!$BC$151:$CB$151,0)),0)+IFERROR(INDEX('Hoja de Trabajo para listado'!$DE$153:$DG$274,MATCH($A321,'Hoja de Trabajo para listado'!$DE$153:$DE$1048576,0),MATCH((CUADRO!N$5&amp;$E321),'Hoja de Trabajo para listado'!$DE$151:$DG$151,0)),0)+IFERROR(INDEX('Hoja de Trabajo para listado'!$CD$155:$DC$1048576,MATCH($A321,'Hoja de Trabajo para listado'!$CD$155:$CD$1048576,0),MATCH((CUADRO!N$5&amp;$E321),'Hoja de Trabajo para listado'!$CD$151:$DC$151,0)),0)</f>
        <v>1621</v>
      </c>
      <c r="O321" s="257">
        <f ca="1">+IFERROR(INDEX('Hoja de Trabajo para listado'!$A$155:$Z$1048576,MATCH($A321,'Hoja de Trabajo para listado'!$A$155:$A$1048576,0),MATCH((CUADRO!O$5&amp;$E321),'Hoja de Trabajo para listado'!$A$151:$Z$151,0)),0)+IFERROR(INDEX('Hoja de Trabajo para listado'!$AB$155:$BA$1048576,MATCH($A321,'Hoja de Trabajo para listado'!$AB$155:$AB$1048576,0),MATCH((CUADRO!O$5&amp;$E321),'Hoja de Trabajo para listado'!$AB$151:$BA$151,0)),0)+IFERROR(INDEX('Hoja de Trabajo para listado'!$BC$155:$CB$1048576,MATCH($A321,'Hoja de Trabajo para listado'!$BC$155:$BC$1048576,0),MATCH((CUADRO!O$5&amp;$E321),'Hoja de Trabajo para listado'!$BC$151:$CB$151,0)),0)+IFERROR(INDEX('Hoja de Trabajo para listado'!$DE$153:$DG$274,MATCH($A321,'Hoja de Trabajo para listado'!$DE$153:$DE$1048576,0),MATCH((CUADRO!O$5&amp;$E321),'Hoja de Trabajo para listado'!$DE$151:$DG$151,0)),0)+IFERROR(INDEX('Hoja de Trabajo para listado'!$CD$155:$DC$1048576,MATCH($A321,'Hoja de Trabajo para listado'!$CD$155:$CD$1048576,0),MATCH((CUADRO!O$5&amp;$E321),'Hoja de Trabajo para listado'!$CD$151:$DC$151,0)),0)</f>
        <v>0</v>
      </c>
      <c r="P321" s="257">
        <f ca="1">+IFERROR(INDEX('Hoja de Trabajo para listado'!$A$155:$Z$1048576,MATCH($A321,'Hoja de Trabajo para listado'!$A$155:$A$1048576,0),MATCH((CUADRO!P$5&amp;$E321),'Hoja de Trabajo para listado'!$A$151:$Z$151,0)),0)+IFERROR(INDEX('Hoja de Trabajo para listado'!$AB$155:$BA$1048576,MATCH($A321,'Hoja de Trabajo para listado'!$AB$155:$AB$1048576,0),MATCH((CUADRO!P$5&amp;$E321),'Hoja de Trabajo para listado'!$AB$151:$BA$151,0)),0)+IFERROR(INDEX('Hoja de Trabajo para listado'!$BC$155:$CB$1048576,MATCH($A321,'Hoja de Trabajo para listado'!$BC$155:$BC$1048576,0),MATCH((CUADRO!P$5&amp;$E321),'Hoja de Trabajo para listado'!$BC$151:$CB$151,0)),0)+IFERROR(INDEX('Hoja de Trabajo para listado'!$DE$153:$DG$274,MATCH($A321,'Hoja de Trabajo para listado'!$DE$153:$DE$1048576,0),MATCH((CUADRO!P$5&amp;$E321),'Hoja de Trabajo para listado'!$DE$151:$DG$151,0)),0)+IFERROR(INDEX('Hoja de Trabajo para listado'!$CD$155:$DC$1048576,MATCH($A321,'Hoja de Trabajo para listado'!$CD$155:$CD$1048576,0),MATCH((CUADRO!P$5&amp;$E321),'Hoja de Trabajo para listado'!$CD$151:$DC$151,0)),0)</f>
        <v>0</v>
      </c>
      <c r="Q321" s="257">
        <f ca="1">+IFERROR(INDEX('Hoja de Trabajo para listado'!$A$155:$Z$1048576,MATCH($A321,'Hoja de Trabajo para listado'!$A$155:$A$1048576,0),MATCH((CUADRO!Q$5&amp;$E321),'Hoja de Trabajo para listado'!$A$151:$Z$151,0)),0)+IFERROR(INDEX('Hoja de Trabajo para listado'!$AB$155:$BA$1048576,MATCH($A321,'Hoja de Trabajo para listado'!$AB$155:$AB$1048576,0),MATCH((CUADRO!Q$5&amp;$E321),'Hoja de Trabajo para listado'!$AB$151:$BA$151,0)),0)+IFERROR(INDEX('Hoja de Trabajo para listado'!$BC$155:$CB$1048576,MATCH($A321,'Hoja de Trabajo para listado'!$BC$155:$BC$1048576,0),MATCH((CUADRO!Q$5&amp;$E321),'Hoja de Trabajo para listado'!$BC$151:$CB$151,0)),0)+IFERROR(INDEX('Hoja de Trabajo para listado'!$DE$153:$DG$274,MATCH($A321,'Hoja de Trabajo para listado'!$DE$153:$DE$1048576,0),MATCH((CUADRO!Q$5&amp;$E321),'Hoja de Trabajo para listado'!$DE$151:$DG$151,0)),0)+IFERROR(INDEX('Hoja de Trabajo para listado'!$CD$155:$DC$1048576,MATCH($A321,'Hoja de Trabajo para listado'!$CD$155:$CD$1048576,0),MATCH((CUADRO!Q$5&amp;$E321),'Hoja de Trabajo para listado'!$CD$151:$DC$151,0)),0)</f>
        <v>0</v>
      </c>
      <c r="R321" s="257">
        <f t="shared" ca="1" si="10"/>
        <v>1621</v>
      </c>
      <c r="S321" s="257">
        <f ca="1">+R320+R321</f>
        <v>1621</v>
      </c>
      <c r="T321" s="257">
        <f ca="1">+S321</f>
        <v>1621</v>
      </c>
      <c r="U321" s="256">
        <f t="shared" si="11"/>
        <v>2</v>
      </c>
      <c r="V321" s="362" t="str">
        <f>+VLOOKUP(A321,bd_lista!$A$3:$E$590,5,FALSE)</f>
        <v>Instituciones Descentralizadas</v>
      </c>
      <c r="W321" s="362"/>
      <c r="X321" s="254">
        <f>+VLOOKUP(A321,[2]Sheet1!$A$13:$D$744,4,FALSE)</f>
        <v>35</v>
      </c>
      <c r="Y321" s="254" t="str">
        <f>+VLOOKUP(X321,bd_lista!$A$3:$C$590,3,FALSE)</f>
        <v>Ministerio de Economía y Finanzas Públicas</v>
      </c>
      <c r="Z321" s="314"/>
      <c r="AA321" s="350"/>
    </row>
    <row r="322" spans="1:27" customFormat="1" ht="15" customHeight="1">
      <c r="A322" s="264">
        <v>119</v>
      </c>
      <c r="B322" s="306">
        <f>+A322</f>
        <v>119</v>
      </c>
      <c r="C322" s="259" t="str">
        <f>+VLOOKUP(A322,bd_lista!$A$3:$C$590,3,FALSE)</f>
        <v>Agencia para el Des. de la Soc. de la Información en Bolivia</v>
      </c>
      <c r="D322" s="361" t="str">
        <f>+C322</f>
        <v>Agencia para el Des. de la Soc. de la Información en Bolivia</v>
      </c>
      <c r="E322" s="259" t="s">
        <v>1313</v>
      </c>
      <c r="F322" s="255">
        <f ca="1">+IFERROR(INDEX('Hoja de Trabajo para listado'!$A$155:$Z$1048576,MATCH($A322,'Hoja de Trabajo para listado'!$A$155:$A$1048576,0),MATCH((CUADRO!F$5&amp;$E322),'Hoja de Trabajo para listado'!$A$151:$Z$151,0)),0)+IFERROR(INDEX('Hoja de Trabajo para listado'!$AB$155:$BA$1048576,MATCH($A322,'Hoja de Trabajo para listado'!$AB$155:$AB$1048576,0),MATCH((CUADRO!F$5&amp;$E322),'Hoja de Trabajo para listado'!$AB$151:$BA$151,0)),0)+IFERROR(INDEX('Hoja de Trabajo para listado'!$BC$155:$CB$1048576,MATCH($A322,'Hoja de Trabajo para listado'!$BC$155:$BC$1048576,0),MATCH((CUADRO!F$5&amp;$E322),'Hoja de Trabajo para listado'!$BC$151:$CB$151,0)),0)+IFERROR(INDEX('Hoja de Trabajo para listado'!$DE$153:$DG$274,MATCH($A322,'Hoja de Trabajo para listado'!$DE$153:$DE$1048576,0),MATCH((CUADRO!F$5&amp;$E322),'Hoja de Trabajo para listado'!$DE$151:$DG$151,0)),0)+IFERROR(INDEX('Hoja de Trabajo para listado'!$CD$155:$DC$1048576,MATCH($A322,'Hoja de Trabajo para listado'!$CD$155:$CD$1048576,0),MATCH((CUADRO!F$5&amp;$E322),'Hoja de Trabajo para listado'!$CD$151:$DC$151,0)),0)</f>
        <v>0</v>
      </c>
      <c r="G322" s="255">
        <f ca="1">+IFERROR(INDEX('Hoja de Trabajo para listado'!$A$155:$Z$1048576,MATCH($A322,'Hoja de Trabajo para listado'!$A$155:$A$1048576,0),MATCH((CUADRO!G$5&amp;$E322),'Hoja de Trabajo para listado'!$A$151:$Z$151,0)),0)+IFERROR(INDEX('Hoja de Trabajo para listado'!$AB$155:$BA$1048576,MATCH($A322,'Hoja de Trabajo para listado'!$AB$155:$AB$1048576,0),MATCH((CUADRO!G$5&amp;$E322),'Hoja de Trabajo para listado'!$AB$151:$BA$151,0)),0)+IFERROR(INDEX('Hoja de Trabajo para listado'!$BC$155:$CB$1048576,MATCH($A322,'Hoja de Trabajo para listado'!$BC$155:$BC$1048576,0),MATCH((CUADRO!G$5&amp;$E322),'Hoja de Trabajo para listado'!$BC$151:$CB$151,0)),0)+IFERROR(INDEX('Hoja de Trabajo para listado'!$DE$153:$DG$274,MATCH($A322,'Hoja de Trabajo para listado'!$DE$153:$DE$1048576,0),MATCH((CUADRO!G$5&amp;$E322),'Hoja de Trabajo para listado'!$DE$151:$DG$151,0)),0)+IFERROR(INDEX('Hoja de Trabajo para listado'!$CD$155:$DC$1048576,MATCH($A322,'Hoja de Trabajo para listado'!$CD$155:$CD$1048576,0),MATCH((CUADRO!G$5&amp;$E322),'Hoja de Trabajo para listado'!$CD$151:$DC$151,0)),0)</f>
        <v>0</v>
      </c>
      <c r="H322" s="255">
        <f ca="1">+IFERROR(INDEX('Hoja de Trabajo para listado'!$A$155:$Z$1048576,MATCH($A322,'Hoja de Trabajo para listado'!$A$155:$A$1048576,0),MATCH((CUADRO!H$5&amp;$E322),'Hoja de Trabajo para listado'!$A$151:$Z$151,0)),0)+IFERROR(INDEX('Hoja de Trabajo para listado'!$AB$155:$BA$1048576,MATCH($A322,'Hoja de Trabajo para listado'!$AB$155:$AB$1048576,0),MATCH((CUADRO!H$5&amp;$E322),'Hoja de Trabajo para listado'!$AB$151:$BA$151,0)),0)+IFERROR(INDEX('Hoja de Trabajo para listado'!$BC$155:$CB$1048576,MATCH($A322,'Hoja de Trabajo para listado'!$BC$155:$BC$1048576,0),MATCH((CUADRO!H$5&amp;$E322),'Hoja de Trabajo para listado'!$BC$151:$CB$151,0)),0)+IFERROR(INDEX('Hoja de Trabajo para listado'!$DE$153:$DG$274,MATCH($A322,'Hoja de Trabajo para listado'!$DE$153:$DE$1048576,0),MATCH((CUADRO!H$5&amp;$E322),'Hoja de Trabajo para listado'!$DE$151:$DG$151,0)),0)+IFERROR(INDEX('Hoja de Trabajo para listado'!$CD$155:$DC$1048576,MATCH($A322,'Hoja de Trabajo para listado'!$CD$155:$CD$1048576,0),MATCH((CUADRO!H$5&amp;$E322),'Hoja de Trabajo para listado'!$CD$151:$DC$151,0)),0)</f>
        <v>0</v>
      </c>
      <c r="I322" s="255">
        <f ca="1">+IFERROR(INDEX('Hoja de Trabajo para listado'!$A$155:$Z$1048576,MATCH($A322,'Hoja de Trabajo para listado'!$A$155:$A$1048576,0),MATCH((CUADRO!I$5&amp;$E322),'Hoja de Trabajo para listado'!$A$151:$Z$151,0)),0)+IFERROR(INDEX('Hoja de Trabajo para listado'!$AB$155:$BA$1048576,MATCH($A322,'Hoja de Trabajo para listado'!$AB$155:$AB$1048576,0),MATCH((CUADRO!I$5&amp;$E322),'Hoja de Trabajo para listado'!$AB$151:$BA$151,0)),0)+IFERROR(INDEX('Hoja de Trabajo para listado'!$BC$155:$CB$1048576,MATCH($A322,'Hoja de Trabajo para listado'!$BC$155:$BC$1048576,0),MATCH((CUADRO!I$5&amp;$E322),'Hoja de Trabajo para listado'!$BC$151:$CB$151,0)),0)+IFERROR(INDEX('Hoja de Trabajo para listado'!$DE$153:$DG$274,MATCH($A322,'Hoja de Trabajo para listado'!$DE$153:$DE$1048576,0),MATCH((CUADRO!I$5&amp;$E322),'Hoja de Trabajo para listado'!$DE$151:$DG$151,0)),0)+IFERROR(INDEX('Hoja de Trabajo para listado'!$CD$155:$DC$1048576,MATCH($A322,'Hoja de Trabajo para listado'!$CD$155:$CD$1048576,0),MATCH((CUADRO!I$5&amp;$E322),'Hoja de Trabajo para listado'!$CD$151:$DC$151,0)),0)</f>
        <v>0</v>
      </c>
      <c r="J322" s="255">
        <f ca="1">+IFERROR(INDEX('Hoja de Trabajo para listado'!$A$155:$Z$1048576,MATCH($A322,'Hoja de Trabajo para listado'!$A$155:$A$1048576,0),MATCH((CUADRO!J$5&amp;$E322),'Hoja de Trabajo para listado'!$A$151:$Z$151,0)),0)+IFERROR(INDEX('Hoja de Trabajo para listado'!$AB$155:$BA$1048576,MATCH($A322,'Hoja de Trabajo para listado'!$AB$155:$AB$1048576,0),MATCH((CUADRO!J$5&amp;$E322),'Hoja de Trabajo para listado'!$AB$151:$BA$151,0)),0)+IFERROR(INDEX('Hoja de Trabajo para listado'!$BC$155:$CB$1048576,MATCH($A322,'Hoja de Trabajo para listado'!$BC$155:$BC$1048576,0),MATCH((CUADRO!J$5&amp;$E322),'Hoja de Trabajo para listado'!$BC$151:$CB$151,0)),0)+IFERROR(INDEX('Hoja de Trabajo para listado'!$DE$153:$DG$274,MATCH($A322,'Hoja de Trabajo para listado'!$DE$153:$DE$1048576,0),MATCH((CUADRO!J$5&amp;$E322),'Hoja de Trabajo para listado'!$DE$151:$DG$151,0)),0)+IFERROR(INDEX('Hoja de Trabajo para listado'!$CD$155:$DC$1048576,MATCH($A322,'Hoja de Trabajo para listado'!$CD$155:$CD$1048576,0),MATCH((CUADRO!J$5&amp;$E322),'Hoja de Trabajo para listado'!$CD$151:$DC$151,0)),0)</f>
        <v>0</v>
      </c>
      <c r="K322" s="255">
        <f ca="1">+IFERROR(INDEX('Hoja de Trabajo para listado'!$A$155:$Z$1048576,MATCH($A322,'Hoja de Trabajo para listado'!$A$155:$A$1048576,0),MATCH((CUADRO!K$5&amp;$E322),'Hoja de Trabajo para listado'!$A$151:$Z$151,0)),0)+IFERROR(INDEX('Hoja de Trabajo para listado'!$AB$155:$BA$1048576,MATCH($A322,'Hoja de Trabajo para listado'!$AB$155:$AB$1048576,0),MATCH((CUADRO!K$5&amp;$E322),'Hoja de Trabajo para listado'!$AB$151:$BA$151,0)),0)+IFERROR(INDEX('Hoja de Trabajo para listado'!$BC$155:$CB$1048576,MATCH($A322,'Hoja de Trabajo para listado'!$BC$155:$BC$1048576,0),MATCH((CUADRO!K$5&amp;$E322),'Hoja de Trabajo para listado'!$BC$151:$CB$151,0)),0)+IFERROR(INDEX('Hoja de Trabajo para listado'!$DE$153:$DG$274,MATCH($A322,'Hoja de Trabajo para listado'!$DE$153:$DE$1048576,0),MATCH((CUADRO!K$5&amp;$E322),'Hoja de Trabajo para listado'!$DE$151:$DG$151,0)),0)+IFERROR(INDEX('Hoja de Trabajo para listado'!$CD$155:$DC$1048576,MATCH($A322,'Hoja de Trabajo para listado'!$CD$155:$CD$1048576,0),MATCH((CUADRO!K$5&amp;$E322),'Hoja de Trabajo para listado'!$CD$151:$DC$151,0)),0)</f>
        <v>0</v>
      </c>
      <c r="L322" s="255">
        <f ca="1">+IFERROR(INDEX('Hoja de Trabajo para listado'!$A$155:$Z$1048576,MATCH($A322,'Hoja de Trabajo para listado'!$A$155:$A$1048576,0),MATCH((CUADRO!L$5&amp;$E322),'Hoja de Trabajo para listado'!$A$151:$Z$151,0)),0)+IFERROR(INDEX('Hoja de Trabajo para listado'!$AB$155:$BA$1048576,MATCH($A322,'Hoja de Trabajo para listado'!$AB$155:$AB$1048576,0),MATCH((CUADRO!L$5&amp;$E322),'Hoja de Trabajo para listado'!$AB$151:$BA$151,0)),0)+IFERROR(INDEX('Hoja de Trabajo para listado'!$BC$155:$CB$1048576,MATCH($A322,'Hoja de Trabajo para listado'!$BC$155:$BC$1048576,0),MATCH((CUADRO!L$5&amp;$E322),'Hoja de Trabajo para listado'!$BC$151:$CB$151,0)),0)+IFERROR(INDEX('Hoja de Trabajo para listado'!$DE$153:$DG$274,MATCH($A322,'Hoja de Trabajo para listado'!$DE$153:$DE$1048576,0),MATCH((CUADRO!L$5&amp;$E322),'Hoja de Trabajo para listado'!$DE$151:$DG$151,0)),0)+IFERROR(INDEX('Hoja de Trabajo para listado'!$CD$155:$DC$1048576,MATCH($A322,'Hoja de Trabajo para listado'!$CD$155:$CD$1048576,0),MATCH((CUADRO!L$5&amp;$E322),'Hoja de Trabajo para listado'!$CD$151:$DC$151,0)),0)</f>
        <v>0</v>
      </c>
      <c r="M322" s="255">
        <f ca="1">+IFERROR(INDEX('Hoja de Trabajo para listado'!$A$155:$Z$1048576,MATCH($A322,'Hoja de Trabajo para listado'!$A$155:$A$1048576,0),MATCH((CUADRO!M$5&amp;$E322),'Hoja de Trabajo para listado'!$A$151:$Z$151,0)),0)+IFERROR(INDEX('Hoja de Trabajo para listado'!$AB$155:$BA$1048576,MATCH($A322,'Hoja de Trabajo para listado'!$AB$155:$AB$1048576,0),MATCH((CUADRO!M$5&amp;$E322),'Hoja de Trabajo para listado'!$AB$151:$BA$151,0)),0)+IFERROR(INDEX('Hoja de Trabajo para listado'!$BC$155:$CB$1048576,MATCH($A322,'Hoja de Trabajo para listado'!$BC$155:$BC$1048576,0),MATCH((CUADRO!M$5&amp;$E322),'Hoja de Trabajo para listado'!$BC$151:$CB$151,0)),0)+IFERROR(INDEX('Hoja de Trabajo para listado'!$DE$153:$DG$274,MATCH($A322,'Hoja de Trabajo para listado'!$DE$153:$DE$1048576,0),MATCH((CUADRO!M$5&amp;$E322),'Hoja de Trabajo para listado'!$DE$151:$DG$151,0)),0)+IFERROR(INDEX('Hoja de Trabajo para listado'!$CD$155:$DC$1048576,MATCH($A322,'Hoja de Trabajo para listado'!$CD$155:$CD$1048576,0),MATCH((CUADRO!M$5&amp;$E322),'Hoja de Trabajo para listado'!$CD$151:$DC$151,0)),0)</f>
        <v>0</v>
      </c>
      <c r="N322" s="255">
        <f ca="1">+IFERROR(INDEX('Hoja de Trabajo para listado'!$A$155:$Z$1048576,MATCH($A322,'Hoja de Trabajo para listado'!$A$155:$A$1048576,0),MATCH((CUADRO!N$5&amp;$E322),'Hoja de Trabajo para listado'!$A$151:$Z$151,0)),0)+IFERROR(INDEX('Hoja de Trabajo para listado'!$AB$155:$BA$1048576,MATCH($A322,'Hoja de Trabajo para listado'!$AB$155:$AB$1048576,0),MATCH((CUADRO!N$5&amp;$E322),'Hoja de Trabajo para listado'!$AB$151:$BA$151,0)),0)+IFERROR(INDEX('Hoja de Trabajo para listado'!$BC$155:$CB$1048576,MATCH($A322,'Hoja de Trabajo para listado'!$BC$155:$BC$1048576,0),MATCH((CUADRO!N$5&amp;$E322),'Hoja de Trabajo para listado'!$BC$151:$CB$151,0)),0)+IFERROR(INDEX('Hoja de Trabajo para listado'!$DE$153:$DG$274,MATCH($A322,'Hoja de Trabajo para listado'!$DE$153:$DE$1048576,0),MATCH((CUADRO!N$5&amp;$E322),'Hoja de Trabajo para listado'!$DE$151:$DG$151,0)),0)+IFERROR(INDEX('Hoja de Trabajo para listado'!$CD$155:$DC$1048576,MATCH($A322,'Hoja de Trabajo para listado'!$CD$155:$CD$1048576,0),MATCH((CUADRO!N$5&amp;$E322),'Hoja de Trabajo para listado'!$CD$151:$DC$151,0)),0)</f>
        <v>250</v>
      </c>
      <c r="O322" s="255">
        <f ca="1">+IFERROR(INDEX('Hoja de Trabajo para listado'!$A$155:$Z$1048576,MATCH($A322,'Hoja de Trabajo para listado'!$A$155:$A$1048576,0),MATCH((CUADRO!O$5&amp;$E322),'Hoja de Trabajo para listado'!$A$151:$Z$151,0)),0)+IFERROR(INDEX('Hoja de Trabajo para listado'!$AB$155:$BA$1048576,MATCH($A322,'Hoja de Trabajo para listado'!$AB$155:$AB$1048576,0),MATCH((CUADRO!O$5&amp;$E322),'Hoja de Trabajo para listado'!$AB$151:$BA$151,0)),0)+IFERROR(INDEX('Hoja de Trabajo para listado'!$BC$155:$CB$1048576,MATCH($A322,'Hoja de Trabajo para listado'!$BC$155:$BC$1048576,0),MATCH((CUADRO!O$5&amp;$E322),'Hoja de Trabajo para listado'!$BC$151:$CB$151,0)),0)+IFERROR(INDEX('Hoja de Trabajo para listado'!$DE$153:$DG$274,MATCH($A322,'Hoja de Trabajo para listado'!$DE$153:$DE$1048576,0),MATCH((CUADRO!O$5&amp;$E322),'Hoja de Trabajo para listado'!$DE$151:$DG$151,0)),0)+IFERROR(INDEX('Hoja de Trabajo para listado'!$CD$155:$DC$1048576,MATCH($A322,'Hoja de Trabajo para listado'!$CD$155:$CD$1048576,0),MATCH((CUADRO!O$5&amp;$E322),'Hoja de Trabajo para listado'!$CD$151:$DC$151,0)),0)</f>
        <v>0</v>
      </c>
      <c r="P322" s="255">
        <f ca="1">+IFERROR(INDEX('Hoja de Trabajo para listado'!$A$155:$Z$1048576,MATCH($A322,'Hoja de Trabajo para listado'!$A$155:$A$1048576,0),MATCH((CUADRO!P$5&amp;$E322),'Hoja de Trabajo para listado'!$A$151:$Z$151,0)),0)+IFERROR(INDEX('Hoja de Trabajo para listado'!$AB$155:$BA$1048576,MATCH($A322,'Hoja de Trabajo para listado'!$AB$155:$AB$1048576,0),MATCH((CUADRO!P$5&amp;$E322),'Hoja de Trabajo para listado'!$AB$151:$BA$151,0)),0)+IFERROR(INDEX('Hoja de Trabajo para listado'!$BC$155:$CB$1048576,MATCH($A322,'Hoja de Trabajo para listado'!$BC$155:$BC$1048576,0),MATCH((CUADRO!P$5&amp;$E322),'Hoja de Trabajo para listado'!$BC$151:$CB$151,0)),0)+IFERROR(INDEX('Hoja de Trabajo para listado'!$DE$153:$DG$274,MATCH($A322,'Hoja de Trabajo para listado'!$DE$153:$DE$1048576,0),MATCH((CUADRO!P$5&amp;$E322),'Hoja de Trabajo para listado'!$DE$151:$DG$151,0)),0)+IFERROR(INDEX('Hoja de Trabajo para listado'!$CD$155:$DC$1048576,MATCH($A322,'Hoja de Trabajo para listado'!$CD$155:$CD$1048576,0),MATCH((CUADRO!P$5&amp;$E322),'Hoja de Trabajo para listado'!$CD$151:$DC$151,0)),0)</f>
        <v>0</v>
      </c>
      <c r="Q322" s="255">
        <f ca="1">+IFERROR(INDEX('Hoja de Trabajo para listado'!$A$155:$Z$1048576,MATCH($A322,'Hoja de Trabajo para listado'!$A$155:$A$1048576,0),MATCH((CUADRO!Q$5&amp;$E322),'Hoja de Trabajo para listado'!$A$151:$Z$151,0)),0)+IFERROR(INDEX('Hoja de Trabajo para listado'!$AB$155:$BA$1048576,MATCH($A322,'Hoja de Trabajo para listado'!$AB$155:$AB$1048576,0),MATCH((CUADRO!Q$5&amp;$E322),'Hoja de Trabajo para listado'!$AB$151:$BA$151,0)),0)+IFERROR(INDEX('Hoja de Trabajo para listado'!$BC$155:$CB$1048576,MATCH($A322,'Hoja de Trabajo para listado'!$BC$155:$BC$1048576,0),MATCH((CUADRO!Q$5&amp;$E322),'Hoja de Trabajo para listado'!$BC$151:$CB$151,0)),0)+IFERROR(INDEX('Hoja de Trabajo para listado'!$DE$153:$DG$274,MATCH($A322,'Hoja de Trabajo para listado'!$DE$153:$DE$1048576,0),MATCH((CUADRO!Q$5&amp;$E322),'Hoja de Trabajo para listado'!$DE$151:$DG$151,0)),0)+IFERROR(INDEX('Hoja de Trabajo para listado'!$CD$155:$DC$1048576,MATCH($A322,'Hoja de Trabajo para listado'!$CD$155:$CD$1048576,0),MATCH((CUADRO!Q$5&amp;$E322),'Hoja de Trabajo para listado'!$CD$151:$DC$151,0)),0)</f>
        <v>0</v>
      </c>
      <c r="R322" s="255">
        <f t="shared" ca="1" si="10"/>
        <v>250</v>
      </c>
      <c r="S322" s="255"/>
      <c r="T322" s="255">
        <f ca="1">+T323</f>
        <v>1127</v>
      </c>
      <c r="U322" s="254">
        <f t="shared" si="11"/>
        <v>1</v>
      </c>
      <c r="V322" s="362" t="str">
        <f>+VLOOKUP(A322,bd_lista!$A$3:$E$590,5,FALSE)</f>
        <v>Instituciones Descentralizadas</v>
      </c>
      <c r="W322" s="361" t="str">
        <f>+V322</f>
        <v>Instituciones Descentralizadas</v>
      </c>
      <c r="X322" s="254">
        <f>+VLOOKUP(A322,[2]Sheet1!$A$13:$D$744,4,FALSE)</f>
        <v>6</v>
      </c>
      <c r="Y322" s="254" t="str">
        <f>+VLOOKUP(X322,bd_lista!$A$3:$C$590,3,FALSE)</f>
        <v>Vicepresidencia del Estado Plurinacional</v>
      </c>
      <c r="Z322" s="316">
        <f>+X322</f>
        <v>6</v>
      </c>
      <c r="AA322" s="348" t="str">
        <f>+Y322</f>
        <v>Vicepresidencia del Estado Plurinacional</v>
      </c>
    </row>
    <row r="323" spans="1:27" customFormat="1" ht="15" customHeight="1">
      <c r="A323" s="32">
        <v>119</v>
      </c>
      <c r="B323" s="307"/>
      <c r="C323" s="362" t="str">
        <f>+VLOOKUP(A323,bd_lista!$A$3:$C$590,3,FALSE)</f>
        <v>Agencia para el Des. de la Soc. de la Información en Bolivia</v>
      </c>
      <c r="D323" s="362"/>
      <c r="E323" s="259" t="s">
        <v>1314</v>
      </c>
      <c r="F323" s="255">
        <f ca="1">+IFERROR(INDEX('Hoja de Trabajo para listado'!$A$155:$Z$1048576,MATCH($A323,'Hoja de Trabajo para listado'!$A$155:$A$1048576,0),MATCH((CUADRO!F$5&amp;$E323),'Hoja de Trabajo para listado'!$A$151:$Z$151,0)),0)+IFERROR(INDEX('Hoja de Trabajo para listado'!$AB$155:$BA$1048576,MATCH($A323,'Hoja de Trabajo para listado'!$AB$155:$AB$1048576,0),MATCH((CUADRO!F$5&amp;$E323),'Hoja de Trabajo para listado'!$AB$151:$BA$151,0)),0)+IFERROR(INDEX('Hoja de Trabajo para listado'!$BC$155:$CB$1048576,MATCH($A323,'Hoja de Trabajo para listado'!$BC$155:$BC$1048576,0),MATCH((CUADRO!F$5&amp;$E323),'Hoja de Trabajo para listado'!$BC$151:$CB$151,0)),0)+IFERROR(INDEX('Hoja de Trabajo para listado'!$DE$153:$DG$274,MATCH($A323,'Hoja de Trabajo para listado'!$DE$153:$DE$1048576,0),MATCH((CUADRO!F$5&amp;$E323),'Hoja de Trabajo para listado'!$DE$151:$DG$151,0)),0)+IFERROR(INDEX('Hoja de Trabajo para listado'!$CD$155:$DC$1048576,MATCH($A323,'Hoja de Trabajo para listado'!$CD$155:$CD$1048576,0),MATCH((CUADRO!F$5&amp;$E323),'Hoja de Trabajo para listado'!$CD$151:$DC$151,0)),0)</f>
        <v>0</v>
      </c>
      <c r="G323" s="255">
        <f ca="1">+IFERROR(INDEX('Hoja de Trabajo para listado'!$A$155:$Z$1048576,MATCH($A323,'Hoja de Trabajo para listado'!$A$155:$A$1048576,0),MATCH((CUADRO!G$5&amp;$E323),'Hoja de Trabajo para listado'!$A$151:$Z$151,0)),0)+IFERROR(INDEX('Hoja de Trabajo para listado'!$AB$155:$BA$1048576,MATCH($A323,'Hoja de Trabajo para listado'!$AB$155:$AB$1048576,0),MATCH((CUADRO!G$5&amp;$E323),'Hoja de Trabajo para listado'!$AB$151:$BA$151,0)),0)+IFERROR(INDEX('Hoja de Trabajo para listado'!$BC$155:$CB$1048576,MATCH($A323,'Hoja de Trabajo para listado'!$BC$155:$BC$1048576,0),MATCH((CUADRO!G$5&amp;$E323),'Hoja de Trabajo para listado'!$BC$151:$CB$151,0)),0)+IFERROR(INDEX('Hoja de Trabajo para listado'!$DE$153:$DG$274,MATCH($A323,'Hoja de Trabajo para listado'!$DE$153:$DE$1048576,0),MATCH((CUADRO!G$5&amp;$E323),'Hoja de Trabajo para listado'!$DE$151:$DG$151,0)),0)+IFERROR(INDEX('Hoja de Trabajo para listado'!$CD$155:$DC$1048576,MATCH($A323,'Hoja de Trabajo para listado'!$CD$155:$CD$1048576,0),MATCH((CUADRO!G$5&amp;$E323),'Hoja de Trabajo para listado'!$CD$151:$DC$151,0)),0)</f>
        <v>0</v>
      </c>
      <c r="H323" s="255">
        <f ca="1">+IFERROR(INDEX('Hoja de Trabajo para listado'!$A$155:$Z$1048576,MATCH($A323,'Hoja de Trabajo para listado'!$A$155:$A$1048576,0),MATCH((CUADRO!H$5&amp;$E323),'Hoja de Trabajo para listado'!$A$151:$Z$151,0)),0)+IFERROR(INDEX('Hoja de Trabajo para listado'!$AB$155:$BA$1048576,MATCH($A323,'Hoja de Trabajo para listado'!$AB$155:$AB$1048576,0),MATCH((CUADRO!H$5&amp;$E323),'Hoja de Trabajo para listado'!$AB$151:$BA$151,0)),0)+IFERROR(INDEX('Hoja de Trabajo para listado'!$BC$155:$CB$1048576,MATCH($A323,'Hoja de Trabajo para listado'!$BC$155:$BC$1048576,0),MATCH((CUADRO!H$5&amp;$E323),'Hoja de Trabajo para listado'!$BC$151:$CB$151,0)),0)+IFERROR(INDEX('Hoja de Trabajo para listado'!$DE$153:$DG$274,MATCH($A323,'Hoja de Trabajo para listado'!$DE$153:$DE$1048576,0),MATCH((CUADRO!H$5&amp;$E323),'Hoja de Trabajo para listado'!$DE$151:$DG$151,0)),0)+IFERROR(INDEX('Hoja de Trabajo para listado'!$CD$155:$DC$1048576,MATCH($A323,'Hoja de Trabajo para listado'!$CD$155:$CD$1048576,0),MATCH((CUADRO!H$5&amp;$E323),'Hoja de Trabajo para listado'!$CD$151:$DC$151,0)),0)</f>
        <v>0</v>
      </c>
      <c r="I323" s="255">
        <f ca="1">+IFERROR(INDEX('Hoja de Trabajo para listado'!$A$155:$Z$1048576,MATCH($A323,'Hoja de Trabajo para listado'!$A$155:$A$1048576,0),MATCH((CUADRO!I$5&amp;$E323),'Hoja de Trabajo para listado'!$A$151:$Z$151,0)),0)+IFERROR(INDEX('Hoja de Trabajo para listado'!$AB$155:$BA$1048576,MATCH($A323,'Hoja de Trabajo para listado'!$AB$155:$AB$1048576,0),MATCH((CUADRO!I$5&amp;$E323),'Hoja de Trabajo para listado'!$AB$151:$BA$151,0)),0)+IFERROR(INDEX('Hoja de Trabajo para listado'!$BC$155:$CB$1048576,MATCH($A323,'Hoja de Trabajo para listado'!$BC$155:$BC$1048576,0),MATCH((CUADRO!I$5&amp;$E323),'Hoja de Trabajo para listado'!$BC$151:$CB$151,0)),0)+IFERROR(INDEX('Hoja de Trabajo para listado'!$DE$153:$DG$274,MATCH($A323,'Hoja de Trabajo para listado'!$DE$153:$DE$1048576,0),MATCH((CUADRO!I$5&amp;$E323),'Hoja de Trabajo para listado'!$DE$151:$DG$151,0)),0)+IFERROR(INDEX('Hoja de Trabajo para listado'!$CD$155:$DC$1048576,MATCH($A323,'Hoja de Trabajo para listado'!$CD$155:$CD$1048576,0),MATCH((CUADRO!I$5&amp;$E323),'Hoja de Trabajo para listado'!$CD$151:$DC$151,0)),0)</f>
        <v>0</v>
      </c>
      <c r="J323" s="255">
        <f ca="1">+IFERROR(INDEX('Hoja de Trabajo para listado'!$A$155:$Z$1048576,MATCH($A323,'Hoja de Trabajo para listado'!$A$155:$A$1048576,0),MATCH((CUADRO!J$5&amp;$E323),'Hoja de Trabajo para listado'!$A$151:$Z$151,0)),0)+IFERROR(INDEX('Hoja de Trabajo para listado'!$AB$155:$BA$1048576,MATCH($A323,'Hoja de Trabajo para listado'!$AB$155:$AB$1048576,0),MATCH((CUADRO!J$5&amp;$E323),'Hoja de Trabajo para listado'!$AB$151:$BA$151,0)),0)+IFERROR(INDEX('Hoja de Trabajo para listado'!$BC$155:$CB$1048576,MATCH($A323,'Hoja de Trabajo para listado'!$BC$155:$BC$1048576,0),MATCH((CUADRO!J$5&amp;$E323),'Hoja de Trabajo para listado'!$BC$151:$CB$151,0)),0)+IFERROR(INDEX('Hoja de Trabajo para listado'!$DE$153:$DG$274,MATCH($A323,'Hoja de Trabajo para listado'!$DE$153:$DE$1048576,0),MATCH((CUADRO!J$5&amp;$E323),'Hoja de Trabajo para listado'!$DE$151:$DG$151,0)),0)+IFERROR(INDEX('Hoja de Trabajo para listado'!$CD$155:$DC$1048576,MATCH($A323,'Hoja de Trabajo para listado'!$CD$155:$CD$1048576,0),MATCH((CUADRO!J$5&amp;$E323),'Hoja de Trabajo para listado'!$CD$151:$DC$151,0)),0)</f>
        <v>0</v>
      </c>
      <c r="K323" s="255">
        <f ca="1">+IFERROR(INDEX('Hoja de Trabajo para listado'!$A$155:$Z$1048576,MATCH($A323,'Hoja de Trabajo para listado'!$A$155:$A$1048576,0),MATCH((CUADRO!K$5&amp;$E323),'Hoja de Trabajo para listado'!$A$151:$Z$151,0)),0)+IFERROR(INDEX('Hoja de Trabajo para listado'!$AB$155:$BA$1048576,MATCH($A323,'Hoja de Trabajo para listado'!$AB$155:$AB$1048576,0),MATCH((CUADRO!K$5&amp;$E323),'Hoja de Trabajo para listado'!$AB$151:$BA$151,0)),0)+IFERROR(INDEX('Hoja de Trabajo para listado'!$BC$155:$CB$1048576,MATCH($A323,'Hoja de Trabajo para listado'!$BC$155:$BC$1048576,0),MATCH((CUADRO!K$5&amp;$E323),'Hoja de Trabajo para listado'!$BC$151:$CB$151,0)),0)+IFERROR(INDEX('Hoja de Trabajo para listado'!$DE$153:$DG$274,MATCH($A323,'Hoja de Trabajo para listado'!$DE$153:$DE$1048576,0),MATCH((CUADRO!K$5&amp;$E323),'Hoja de Trabajo para listado'!$DE$151:$DG$151,0)),0)+IFERROR(INDEX('Hoja de Trabajo para listado'!$CD$155:$DC$1048576,MATCH($A323,'Hoja de Trabajo para listado'!$CD$155:$CD$1048576,0),MATCH((CUADRO!K$5&amp;$E323),'Hoja de Trabajo para listado'!$CD$151:$DC$151,0)),0)</f>
        <v>0</v>
      </c>
      <c r="L323" s="255">
        <f ca="1">+IFERROR(INDEX('Hoja de Trabajo para listado'!$A$155:$Z$1048576,MATCH($A323,'Hoja de Trabajo para listado'!$A$155:$A$1048576,0),MATCH((CUADRO!L$5&amp;$E323),'Hoja de Trabajo para listado'!$A$151:$Z$151,0)),0)+IFERROR(INDEX('Hoja de Trabajo para listado'!$AB$155:$BA$1048576,MATCH($A323,'Hoja de Trabajo para listado'!$AB$155:$AB$1048576,0),MATCH((CUADRO!L$5&amp;$E323),'Hoja de Trabajo para listado'!$AB$151:$BA$151,0)),0)+IFERROR(INDEX('Hoja de Trabajo para listado'!$BC$155:$CB$1048576,MATCH($A323,'Hoja de Trabajo para listado'!$BC$155:$BC$1048576,0),MATCH((CUADRO!L$5&amp;$E323),'Hoja de Trabajo para listado'!$BC$151:$CB$151,0)),0)+IFERROR(INDEX('Hoja de Trabajo para listado'!$DE$153:$DG$274,MATCH($A323,'Hoja de Trabajo para listado'!$DE$153:$DE$1048576,0),MATCH((CUADRO!L$5&amp;$E323),'Hoja de Trabajo para listado'!$DE$151:$DG$151,0)),0)+IFERROR(INDEX('Hoja de Trabajo para listado'!$CD$155:$DC$1048576,MATCH($A323,'Hoja de Trabajo para listado'!$CD$155:$CD$1048576,0),MATCH((CUADRO!L$5&amp;$E323),'Hoja de Trabajo para listado'!$CD$151:$DC$151,0)),0)</f>
        <v>0</v>
      </c>
      <c r="M323" s="255">
        <f ca="1">+IFERROR(INDEX('Hoja de Trabajo para listado'!$A$155:$Z$1048576,MATCH($A323,'Hoja de Trabajo para listado'!$A$155:$A$1048576,0),MATCH((CUADRO!M$5&amp;$E323),'Hoja de Trabajo para listado'!$A$151:$Z$151,0)),0)+IFERROR(INDEX('Hoja de Trabajo para listado'!$AB$155:$BA$1048576,MATCH($A323,'Hoja de Trabajo para listado'!$AB$155:$AB$1048576,0),MATCH((CUADRO!M$5&amp;$E323),'Hoja de Trabajo para listado'!$AB$151:$BA$151,0)),0)+IFERROR(INDEX('Hoja de Trabajo para listado'!$BC$155:$CB$1048576,MATCH($A323,'Hoja de Trabajo para listado'!$BC$155:$BC$1048576,0),MATCH((CUADRO!M$5&amp;$E323),'Hoja de Trabajo para listado'!$BC$151:$CB$151,0)),0)+IFERROR(INDEX('Hoja de Trabajo para listado'!$DE$153:$DG$274,MATCH($A323,'Hoja de Trabajo para listado'!$DE$153:$DE$1048576,0),MATCH((CUADRO!M$5&amp;$E323),'Hoja de Trabajo para listado'!$DE$151:$DG$151,0)),0)+IFERROR(INDEX('Hoja de Trabajo para listado'!$CD$155:$DC$1048576,MATCH($A323,'Hoja de Trabajo para listado'!$CD$155:$CD$1048576,0),MATCH((CUADRO!M$5&amp;$E323),'Hoja de Trabajo para listado'!$CD$151:$DC$151,0)),0)</f>
        <v>0</v>
      </c>
      <c r="N323" s="255">
        <f ca="1">+IFERROR(INDEX('Hoja de Trabajo para listado'!$A$155:$Z$1048576,MATCH($A323,'Hoja de Trabajo para listado'!$A$155:$A$1048576,0),MATCH((CUADRO!N$5&amp;$E323),'Hoja de Trabajo para listado'!$A$151:$Z$151,0)),0)+IFERROR(INDEX('Hoja de Trabajo para listado'!$AB$155:$BA$1048576,MATCH($A323,'Hoja de Trabajo para listado'!$AB$155:$AB$1048576,0),MATCH((CUADRO!N$5&amp;$E323),'Hoja de Trabajo para listado'!$AB$151:$BA$151,0)),0)+IFERROR(INDEX('Hoja de Trabajo para listado'!$BC$155:$CB$1048576,MATCH($A323,'Hoja de Trabajo para listado'!$BC$155:$BC$1048576,0),MATCH((CUADRO!N$5&amp;$E323),'Hoja de Trabajo para listado'!$BC$151:$CB$151,0)),0)+IFERROR(INDEX('Hoja de Trabajo para listado'!$DE$153:$DG$274,MATCH($A323,'Hoja de Trabajo para listado'!$DE$153:$DE$1048576,0),MATCH((CUADRO!N$5&amp;$E323),'Hoja de Trabajo para listado'!$DE$151:$DG$151,0)),0)+IFERROR(INDEX('Hoja de Trabajo para listado'!$CD$155:$DC$1048576,MATCH($A323,'Hoja de Trabajo para listado'!$CD$155:$CD$1048576,0),MATCH((CUADRO!N$5&amp;$E323),'Hoja de Trabajo para listado'!$CD$151:$DC$151,0)),0)</f>
        <v>877</v>
      </c>
      <c r="O323" s="255">
        <f ca="1">+IFERROR(INDEX('Hoja de Trabajo para listado'!$A$155:$Z$1048576,MATCH($A323,'Hoja de Trabajo para listado'!$A$155:$A$1048576,0),MATCH((CUADRO!O$5&amp;$E323),'Hoja de Trabajo para listado'!$A$151:$Z$151,0)),0)+IFERROR(INDEX('Hoja de Trabajo para listado'!$AB$155:$BA$1048576,MATCH($A323,'Hoja de Trabajo para listado'!$AB$155:$AB$1048576,0),MATCH((CUADRO!O$5&amp;$E323),'Hoja de Trabajo para listado'!$AB$151:$BA$151,0)),0)+IFERROR(INDEX('Hoja de Trabajo para listado'!$BC$155:$CB$1048576,MATCH($A323,'Hoja de Trabajo para listado'!$BC$155:$BC$1048576,0),MATCH((CUADRO!O$5&amp;$E323),'Hoja de Trabajo para listado'!$BC$151:$CB$151,0)),0)+IFERROR(INDEX('Hoja de Trabajo para listado'!$DE$153:$DG$274,MATCH($A323,'Hoja de Trabajo para listado'!$DE$153:$DE$1048576,0),MATCH((CUADRO!O$5&amp;$E323),'Hoja de Trabajo para listado'!$DE$151:$DG$151,0)),0)+IFERROR(INDEX('Hoja de Trabajo para listado'!$CD$155:$DC$1048576,MATCH($A323,'Hoja de Trabajo para listado'!$CD$155:$CD$1048576,0),MATCH((CUADRO!O$5&amp;$E323),'Hoja de Trabajo para listado'!$CD$151:$DC$151,0)),0)</f>
        <v>0</v>
      </c>
      <c r="P323" s="255">
        <f ca="1">+IFERROR(INDEX('Hoja de Trabajo para listado'!$A$155:$Z$1048576,MATCH($A323,'Hoja de Trabajo para listado'!$A$155:$A$1048576,0),MATCH((CUADRO!P$5&amp;$E323),'Hoja de Trabajo para listado'!$A$151:$Z$151,0)),0)+IFERROR(INDEX('Hoja de Trabajo para listado'!$AB$155:$BA$1048576,MATCH($A323,'Hoja de Trabajo para listado'!$AB$155:$AB$1048576,0),MATCH((CUADRO!P$5&amp;$E323),'Hoja de Trabajo para listado'!$AB$151:$BA$151,0)),0)+IFERROR(INDEX('Hoja de Trabajo para listado'!$BC$155:$CB$1048576,MATCH($A323,'Hoja de Trabajo para listado'!$BC$155:$BC$1048576,0),MATCH((CUADRO!P$5&amp;$E323),'Hoja de Trabajo para listado'!$BC$151:$CB$151,0)),0)+IFERROR(INDEX('Hoja de Trabajo para listado'!$DE$153:$DG$274,MATCH($A323,'Hoja de Trabajo para listado'!$DE$153:$DE$1048576,0),MATCH((CUADRO!P$5&amp;$E323),'Hoja de Trabajo para listado'!$DE$151:$DG$151,0)),0)+IFERROR(INDEX('Hoja de Trabajo para listado'!$CD$155:$DC$1048576,MATCH($A323,'Hoja de Trabajo para listado'!$CD$155:$CD$1048576,0),MATCH((CUADRO!P$5&amp;$E323),'Hoja de Trabajo para listado'!$CD$151:$DC$151,0)),0)</f>
        <v>0</v>
      </c>
      <c r="Q323" s="255">
        <f ca="1">+IFERROR(INDEX('Hoja de Trabajo para listado'!$A$155:$Z$1048576,MATCH($A323,'Hoja de Trabajo para listado'!$A$155:$A$1048576,0),MATCH((CUADRO!Q$5&amp;$E323),'Hoja de Trabajo para listado'!$A$151:$Z$151,0)),0)+IFERROR(INDEX('Hoja de Trabajo para listado'!$AB$155:$BA$1048576,MATCH($A323,'Hoja de Trabajo para listado'!$AB$155:$AB$1048576,0),MATCH((CUADRO!Q$5&amp;$E323),'Hoja de Trabajo para listado'!$AB$151:$BA$151,0)),0)+IFERROR(INDEX('Hoja de Trabajo para listado'!$BC$155:$CB$1048576,MATCH($A323,'Hoja de Trabajo para listado'!$BC$155:$BC$1048576,0),MATCH((CUADRO!Q$5&amp;$E323),'Hoja de Trabajo para listado'!$BC$151:$CB$151,0)),0)+IFERROR(INDEX('Hoja de Trabajo para listado'!$DE$153:$DG$274,MATCH($A323,'Hoja de Trabajo para listado'!$DE$153:$DE$1048576,0),MATCH((CUADRO!Q$5&amp;$E323),'Hoja de Trabajo para listado'!$DE$151:$DG$151,0)),0)+IFERROR(INDEX('Hoja de Trabajo para listado'!$CD$155:$DC$1048576,MATCH($A323,'Hoja de Trabajo para listado'!$CD$155:$CD$1048576,0),MATCH((CUADRO!Q$5&amp;$E323),'Hoja de Trabajo para listado'!$CD$151:$DC$151,0)),0)</f>
        <v>0</v>
      </c>
      <c r="R323" s="255">
        <f t="shared" ca="1" si="10"/>
        <v>877</v>
      </c>
      <c r="S323" s="255">
        <f ca="1">+R322+R323</f>
        <v>1127</v>
      </c>
      <c r="T323" s="255">
        <f ca="1">+S323</f>
        <v>1127</v>
      </c>
      <c r="U323" s="254">
        <f t="shared" si="11"/>
        <v>2</v>
      </c>
      <c r="V323" s="362" t="str">
        <f>+VLOOKUP(A323,bd_lista!$A$3:$E$590,5,FALSE)</f>
        <v>Instituciones Descentralizadas</v>
      </c>
      <c r="W323" s="362"/>
      <c r="X323" s="254">
        <f>+VLOOKUP(A323,[2]Sheet1!$A$13:$D$744,4,FALSE)</f>
        <v>6</v>
      </c>
      <c r="Y323" s="254" t="str">
        <f>+VLOOKUP(X323,bd_lista!$A$3:$C$590,3,FALSE)</f>
        <v>Vicepresidencia del Estado Plurinacional</v>
      </c>
      <c r="Z323" s="314"/>
      <c r="AA323" s="350"/>
    </row>
    <row r="324" spans="1:27" ht="15" hidden="1" customHeight="1">
      <c r="A324" s="32">
        <v>298</v>
      </c>
      <c r="B324" s="306">
        <f>+A324</f>
        <v>298</v>
      </c>
      <c r="C324" s="259" t="str">
        <f>+VLOOKUP(A324,bd_lista!$A$3:$C$590,3,FALSE)</f>
        <v>Servicio Departamental de Riego - Chuquisaca</v>
      </c>
      <c r="D324" s="361" t="str">
        <f>+C324</f>
        <v>Servicio Departamental de Riego - Chuquisaca</v>
      </c>
      <c r="E324" s="259" t="s">
        <v>1313</v>
      </c>
      <c r="F324" s="255">
        <f ca="1">+IFERROR(INDEX('Hoja de Trabajo para listado'!$A$155:$Z$1048576,MATCH($A324,'Hoja de Trabajo para listado'!$A$155:$A$1048576,0),MATCH((CUADRO!F$5&amp;$E324),'Hoja de Trabajo para listado'!$A$151:$Z$151,0)),0)+IFERROR(INDEX('Hoja de Trabajo para listado'!$AB$155:$BA$1048576,MATCH($A324,'Hoja de Trabajo para listado'!$AB$155:$AB$1048576,0),MATCH((CUADRO!F$5&amp;$E324),'Hoja de Trabajo para listado'!$AB$151:$BA$151,0)),0)+IFERROR(INDEX('Hoja de Trabajo para listado'!$BC$155:$CB$1048576,MATCH($A324,'Hoja de Trabajo para listado'!$BC$155:$BC$1048576,0),MATCH((CUADRO!F$5&amp;$E324),'Hoja de Trabajo para listado'!$BC$151:$CB$151,0)),0)+IFERROR(INDEX('Hoja de Trabajo para listado'!$DE$153:$DG$274,MATCH($A324,'Hoja de Trabajo para listado'!$DE$153:$DE$1048576,0),MATCH((CUADRO!F$5&amp;$E324),'Hoja de Trabajo para listado'!$DE$151:$DG$151,0)),0)+IFERROR(INDEX('Hoja de Trabajo para listado'!$CD$155:$DC$1048576,MATCH($A324,'Hoja de Trabajo para listado'!$CD$155:$CD$1048576,0),MATCH((CUADRO!F$5&amp;$E324),'Hoja de Trabajo para listado'!$CD$151:$DC$151,0)),0)</f>
        <v>0</v>
      </c>
      <c r="G324" s="255">
        <f ca="1">+IFERROR(INDEX('Hoja de Trabajo para listado'!$A$155:$Z$1048576,MATCH($A324,'Hoja de Trabajo para listado'!$A$155:$A$1048576,0),MATCH((CUADRO!G$5&amp;$E324),'Hoja de Trabajo para listado'!$A$151:$Z$151,0)),0)+IFERROR(INDEX('Hoja de Trabajo para listado'!$AB$155:$BA$1048576,MATCH($A324,'Hoja de Trabajo para listado'!$AB$155:$AB$1048576,0),MATCH((CUADRO!G$5&amp;$E324),'Hoja de Trabajo para listado'!$AB$151:$BA$151,0)),0)+IFERROR(INDEX('Hoja de Trabajo para listado'!$BC$155:$CB$1048576,MATCH($A324,'Hoja de Trabajo para listado'!$BC$155:$BC$1048576,0),MATCH((CUADRO!G$5&amp;$E324),'Hoja de Trabajo para listado'!$BC$151:$CB$151,0)),0)+IFERROR(INDEX('Hoja de Trabajo para listado'!$DE$153:$DG$274,MATCH($A324,'Hoja de Trabajo para listado'!$DE$153:$DE$1048576,0),MATCH((CUADRO!G$5&amp;$E324),'Hoja de Trabajo para listado'!$DE$151:$DG$151,0)),0)+IFERROR(INDEX('Hoja de Trabajo para listado'!$CD$155:$DC$1048576,MATCH($A324,'Hoja de Trabajo para listado'!$CD$155:$CD$1048576,0),MATCH((CUADRO!G$5&amp;$E324),'Hoja de Trabajo para listado'!$CD$151:$DC$151,0)),0)</f>
        <v>0</v>
      </c>
      <c r="H324" s="255">
        <f ca="1">+IFERROR(INDEX('Hoja de Trabajo para listado'!$A$155:$Z$1048576,MATCH($A324,'Hoja de Trabajo para listado'!$A$155:$A$1048576,0),MATCH((CUADRO!H$5&amp;$E324),'Hoja de Trabajo para listado'!$A$151:$Z$151,0)),0)+IFERROR(INDEX('Hoja de Trabajo para listado'!$AB$155:$BA$1048576,MATCH($A324,'Hoja de Trabajo para listado'!$AB$155:$AB$1048576,0),MATCH((CUADRO!H$5&amp;$E324),'Hoja de Trabajo para listado'!$AB$151:$BA$151,0)),0)+IFERROR(INDEX('Hoja de Trabajo para listado'!$BC$155:$CB$1048576,MATCH($A324,'Hoja de Trabajo para listado'!$BC$155:$BC$1048576,0),MATCH((CUADRO!H$5&amp;$E324),'Hoja de Trabajo para listado'!$BC$151:$CB$151,0)),0)+IFERROR(INDEX('Hoja de Trabajo para listado'!$DE$153:$DG$274,MATCH($A324,'Hoja de Trabajo para listado'!$DE$153:$DE$1048576,0),MATCH((CUADRO!H$5&amp;$E324),'Hoja de Trabajo para listado'!$DE$151:$DG$151,0)),0)+IFERROR(INDEX('Hoja de Trabajo para listado'!$CD$155:$DC$1048576,MATCH($A324,'Hoja de Trabajo para listado'!$CD$155:$CD$1048576,0),MATCH((CUADRO!H$5&amp;$E324),'Hoja de Trabajo para listado'!$CD$151:$DC$151,0)),0)</f>
        <v>0</v>
      </c>
      <c r="I324" s="255">
        <f ca="1">+IFERROR(INDEX('Hoja de Trabajo para listado'!$A$155:$Z$1048576,MATCH($A324,'Hoja de Trabajo para listado'!$A$155:$A$1048576,0),MATCH((CUADRO!I$5&amp;$E324),'Hoja de Trabajo para listado'!$A$151:$Z$151,0)),0)+IFERROR(INDEX('Hoja de Trabajo para listado'!$AB$155:$BA$1048576,MATCH($A324,'Hoja de Trabajo para listado'!$AB$155:$AB$1048576,0),MATCH((CUADRO!I$5&amp;$E324),'Hoja de Trabajo para listado'!$AB$151:$BA$151,0)),0)+IFERROR(INDEX('Hoja de Trabajo para listado'!$BC$155:$CB$1048576,MATCH($A324,'Hoja de Trabajo para listado'!$BC$155:$BC$1048576,0),MATCH((CUADRO!I$5&amp;$E324),'Hoja de Trabajo para listado'!$BC$151:$CB$151,0)),0)+IFERROR(INDEX('Hoja de Trabajo para listado'!$DE$153:$DG$274,MATCH($A324,'Hoja de Trabajo para listado'!$DE$153:$DE$1048576,0),MATCH((CUADRO!I$5&amp;$E324),'Hoja de Trabajo para listado'!$DE$151:$DG$151,0)),0)+IFERROR(INDEX('Hoja de Trabajo para listado'!$CD$155:$DC$1048576,MATCH($A324,'Hoja de Trabajo para listado'!$CD$155:$CD$1048576,0),MATCH((CUADRO!I$5&amp;$E324),'Hoja de Trabajo para listado'!$CD$151:$DC$151,0)),0)</f>
        <v>0</v>
      </c>
      <c r="J324" s="255">
        <f ca="1">+IFERROR(INDEX('Hoja de Trabajo para listado'!$A$155:$Z$1048576,MATCH($A324,'Hoja de Trabajo para listado'!$A$155:$A$1048576,0),MATCH((CUADRO!J$5&amp;$E324),'Hoja de Trabajo para listado'!$A$151:$Z$151,0)),0)+IFERROR(INDEX('Hoja de Trabajo para listado'!$AB$155:$BA$1048576,MATCH($A324,'Hoja de Trabajo para listado'!$AB$155:$AB$1048576,0),MATCH((CUADRO!J$5&amp;$E324),'Hoja de Trabajo para listado'!$AB$151:$BA$151,0)),0)+IFERROR(INDEX('Hoja de Trabajo para listado'!$BC$155:$CB$1048576,MATCH($A324,'Hoja de Trabajo para listado'!$BC$155:$BC$1048576,0),MATCH((CUADRO!J$5&amp;$E324),'Hoja de Trabajo para listado'!$BC$151:$CB$151,0)),0)+IFERROR(INDEX('Hoja de Trabajo para listado'!$DE$153:$DG$274,MATCH($A324,'Hoja de Trabajo para listado'!$DE$153:$DE$1048576,0),MATCH((CUADRO!J$5&amp;$E324),'Hoja de Trabajo para listado'!$DE$151:$DG$151,0)),0)+IFERROR(INDEX('Hoja de Trabajo para listado'!$CD$155:$DC$1048576,MATCH($A324,'Hoja de Trabajo para listado'!$CD$155:$CD$1048576,0),MATCH((CUADRO!J$5&amp;$E324),'Hoja de Trabajo para listado'!$CD$151:$DC$151,0)),0)</f>
        <v>0</v>
      </c>
      <c r="K324" s="255">
        <f ca="1">+IFERROR(INDEX('Hoja de Trabajo para listado'!$A$155:$Z$1048576,MATCH($A324,'Hoja de Trabajo para listado'!$A$155:$A$1048576,0),MATCH((CUADRO!K$5&amp;$E324),'Hoja de Trabajo para listado'!$A$151:$Z$151,0)),0)+IFERROR(INDEX('Hoja de Trabajo para listado'!$AB$155:$BA$1048576,MATCH($A324,'Hoja de Trabajo para listado'!$AB$155:$AB$1048576,0),MATCH((CUADRO!K$5&amp;$E324),'Hoja de Trabajo para listado'!$AB$151:$BA$151,0)),0)+IFERROR(INDEX('Hoja de Trabajo para listado'!$BC$155:$CB$1048576,MATCH($A324,'Hoja de Trabajo para listado'!$BC$155:$BC$1048576,0),MATCH((CUADRO!K$5&amp;$E324),'Hoja de Trabajo para listado'!$BC$151:$CB$151,0)),0)+IFERROR(INDEX('Hoja de Trabajo para listado'!$DE$153:$DG$274,MATCH($A324,'Hoja de Trabajo para listado'!$DE$153:$DE$1048576,0),MATCH((CUADRO!K$5&amp;$E324),'Hoja de Trabajo para listado'!$DE$151:$DG$151,0)),0)+IFERROR(INDEX('Hoja de Trabajo para listado'!$CD$155:$DC$1048576,MATCH($A324,'Hoja de Trabajo para listado'!$CD$155:$CD$1048576,0),MATCH((CUADRO!K$5&amp;$E324),'Hoja de Trabajo para listado'!$CD$151:$DC$151,0)),0)</f>
        <v>0</v>
      </c>
      <c r="L324" s="255">
        <f ca="1">+IFERROR(INDEX('Hoja de Trabajo para listado'!$A$155:$Z$1048576,MATCH($A324,'Hoja de Trabajo para listado'!$A$155:$A$1048576,0),MATCH((CUADRO!L$5&amp;$E324),'Hoja de Trabajo para listado'!$A$151:$Z$151,0)),0)+IFERROR(INDEX('Hoja de Trabajo para listado'!$AB$155:$BA$1048576,MATCH($A324,'Hoja de Trabajo para listado'!$AB$155:$AB$1048576,0),MATCH((CUADRO!L$5&amp;$E324),'Hoja de Trabajo para listado'!$AB$151:$BA$151,0)),0)+IFERROR(INDEX('Hoja de Trabajo para listado'!$BC$155:$CB$1048576,MATCH($A324,'Hoja de Trabajo para listado'!$BC$155:$BC$1048576,0),MATCH((CUADRO!L$5&amp;$E324),'Hoja de Trabajo para listado'!$BC$151:$CB$151,0)),0)+IFERROR(INDEX('Hoja de Trabajo para listado'!$DE$153:$DG$274,MATCH($A324,'Hoja de Trabajo para listado'!$DE$153:$DE$1048576,0),MATCH((CUADRO!L$5&amp;$E324),'Hoja de Trabajo para listado'!$DE$151:$DG$151,0)),0)+IFERROR(INDEX('Hoja de Trabajo para listado'!$CD$155:$DC$1048576,MATCH($A324,'Hoja de Trabajo para listado'!$CD$155:$CD$1048576,0),MATCH((CUADRO!L$5&amp;$E324),'Hoja de Trabajo para listado'!$CD$151:$DC$151,0)),0)</f>
        <v>0</v>
      </c>
      <c r="M324" s="255">
        <f ca="1">+IFERROR(INDEX('Hoja de Trabajo para listado'!$A$155:$Z$1048576,MATCH($A324,'Hoja de Trabajo para listado'!$A$155:$A$1048576,0),MATCH((CUADRO!M$5&amp;$E324),'Hoja de Trabajo para listado'!$A$151:$Z$151,0)),0)+IFERROR(INDEX('Hoja de Trabajo para listado'!$AB$155:$BA$1048576,MATCH($A324,'Hoja de Trabajo para listado'!$AB$155:$AB$1048576,0),MATCH((CUADRO!M$5&amp;$E324),'Hoja de Trabajo para listado'!$AB$151:$BA$151,0)),0)+IFERROR(INDEX('Hoja de Trabajo para listado'!$BC$155:$CB$1048576,MATCH($A324,'Hoja de Trabajo para listado'!$BC$155:$BC$1048576,0),MATCH((CUADRO!M$5&amp;$E324),'Hoja de Trabajo para listado'!$BC$151:$CB$151,0)),0)+IFERROR(INDEX('Hoja de Trabajo para listado'!$DE$153:$DG$274,MATCH($A324,'Hoja de Trabajo para listado'!$DE$153:$DE$1048576,0),MATCH((CUADRO!M$5&amp;$E324),'Hoja de Trabajo para listado'!$DE$151:$DG$151,0)),0)+IFERROR(INDEX('Hoja de Trabajo para listado'!$CD$155:$DC$1048576,MATCH($A324,'Hoja de Trabajo para listado'!$CD$155:$CD$1048576,0),MATCH((CUADRO!M$5&amp;$E324),'Hoja de Trabajo para listado'!$CD$151:$DC$151,0)),0)</f>
        <v>0</v>
      </c>
      <c r="N324" s="255">
        <f ca="1">+IFERROR(INDEX('Hoja de Trabajo para listado'!$A$155:$Z$1048576,MATCH($A324,'Hoja de Trabajo para listado'!$A$155:$A$1048576,0),MATCH((CUADRO!N$5&amp;$E324),'Hoja de Trabajo para listado'!$A$151:$Z$151,0)),0)+IFERROR(INDEX('Hoja de Trabajo para listado'!$AB$155:$BA$1048576,MATCH($A324,'Hoja de Trabajo para listado'!$AB$155:$AB$1048576,0),MATCH((CUADRO!N$5&amp;$E324),'Hoja de Trabajo para listado'!$AB$151:$BA$151,0)),0)+IFERROR(INDEX('Hoja de Trabajo para listado'!$BC$155:$CB$1048576,MATCH($A324,'Hoja de Trabajo para listado'!$BC$155:$BC$1048576,0),MATCH((CUADRO!N$5&amp;$E324),'Hoja de Trabajo para listado'!$BC$151:$CB$151,0)),0)+IFERROR(INDEX('Hoja de Trabajo para listado'!$DE$153:$DG$274,MATCH($A324,'Hoja de Trabajo para listado'!$DE$153:$DE$1048576,0),MATCH((CUADRO!N$5&amp;$E324),'Hoja de Trabajo para listado'!$DE$151:$DG$151,0)),0)+IFERROR(INDEX('Hoja de Trabajo para listado'!$CD$155:$DC$1048576,MATCH($A324,'Hoja de Trabajo para listado'!$CD$155:$CD$1048576,0),MATCH((CUADRO!N$5&amp;$E324),'Hoja de Trabajo para listado'!$CD$151:$DC$151,0)),0)</f>
        <v>0</v>
      </c>
      <c r="O324" s="255">
        <f ca="1">+IFERROR(INDEX('Hoja de Trabajo para listado'!$A$155:$Z$1048576,MATCH($A324,'Hoja de Trabajo para listado'!$A$155:$A$1048576,0),MATCH((CUADRO!O$5&amp;$E324),'Hoja de Trabajo para listado'!$A$151:$Z$151,0)),0)+IFERROR(INDEX('Hoja de Trabajo para listado'!$AB$155:$BA$1048576,MATCH($A324,'Hoja de Trabajo para listado'!$AB$155:$AB$1048576,0),MATCH((CUADRO!O$5&amp;$E324),'Hoja de Trabajo para listado'!$AB$151:$BA$151,0)),0)+IFERROR(INDEX('Hoja de Trabajo para listado'!$BC$155:$CB$1048576,MATCH($A324,'Hoja de Trabajo para listado'!$BC$155:$BC$1048576,0),MATCH((CUADRO!O$5&amp;$E324),'Hoja de Trabajo para listado'!$BC$151:$CB$151,0)),0)+IFERROR(INDEX('Hoja de Trabajo para listado'!$DE$153:$DG$274,MATCH($A324,'Hoja de Trabajo para listado'!$DE$153:$DE$1048576,0),MATCH((CUADRO!O$5&amp;$E324),'Hoja de Trabajo para listado'!$DE$151:$DG$151,0)),0)+IFERROR(INDEX('Hoja de Trabajo para listado'!$CD$155:$DC$1048576,MATCH($A324,'Hoja de Trabajo para listado'!$CD$155:$CD$1048576,0),MATCH((CUADRO!O$5&amp;$E324),'Hoja de Trabajo para listado'!$CD$151:$DC$151,0)),0)</f>
        <v>0</v>
      </c>
      <c r="P324" s="255">
        <f ca="1">+IFERROR(INDEX('Hoja de Trabajo para listado'!$A$155:$Z$1048576,MATCH($A324,'Hoja de Trabajo para listado'!$A$155:$A$1048576,0),MATCH((CUADRO!P$5&amp;$E324),'Hoja de Trabajo para listado'!$A$151:$Z$151,0)),0)+IFERROR(INDEX('Hoja de Trabajo para listado'!$AB$155:$BA$1048576,MATCH($A324,'Hoja de Trabajo para listado'!$AB$155:$AB$1048576,0),MATCH((CUADRO!P$5&amp;$E324),'Hoja de Trabajo para listado'!$AB$151:$BA$151,0)),0)+IFERROR(INDEX('Hoja de Trabajo para listado'!$BC$155:$CB$1048576,MATCH($A324,'Hoja de Trabajo para listado'!$BC$155:$BC$1048576,0),MATCH((CUADRO!P$5&amp;$E324),'Hoja de Trabajo para listado'!$BC$151:$CB$151,0)),0)+IFERROR(INDEX('Hoja de Trabajo para listado'!$DE$153:$DG$274,MATCH($A324,'Hoja de Trabajo para listado'!$DE$153:$DE$1048576,0),MATCH((CUADRO!P$5&amp;$E324),'Hoja de Trabajo para listado'!$DE$151:$DG$151,0)),0)+IFERROR(INDEX('Hoja de Trabajo para listado'!$CD$155:$DC$1048576,MATCH($A324,'Hoja de Trabajo para listado'!$CD$155:$CD$1048576,0),MATCH((CUADRO!P$5&amp;$E324),'Hoja de Trabajo para listado'!$CD$151:$DC$151,0)),0)</f>
        <v>0</v>
      </c>
      <c r="Q324" s="255">
        <f ca="1">+IFERROR(INDEX('Hoja de Trabajo para listado'!$A$155:$Z$1048576,MATCH($A324,'Hoja de Trabajo para listado'!$A$155:$A$1048576,0),MATCH((CUADRO!Q$5&amp;$E324),'Hoja de Trabajo para listado'!$A$151:$Z$151,0)),0)+IFERROR(INDEX('Hoja de Trabajo para listado'!$AB$155:$BA$1048576,MATCH($A324,'Hoja de Trabajo para listado'!$AB$155:$AB$1048576,0),MATCH((CUADRO!Q$5&amp;$E324),'Hoja de Trabajo para listado'!$AB$151:$BA$151,0)),0)+IFERROR(INDEX('Hoja de Trabajo para listado'!$BC$155:$CB$1048576,MATCH($A324,'Hoja de Trabajo para listado'!$BC$155:$BC$1048576,0),MATCH((CUADRO!Q$5&amp;$E324),'Hoja de Trabajo para listado'!$BC$151:$CB$151,0)),0)+IFERROR(INDEX('Hoja de Trabajo para listado'!$DE$153:$DG$274,MATCH($A324,'Hoja de Trabajo para listado'!$DE$153:$DE$1048576,0),MATCH((CUADRO!Q$5&amp;$E324),'Hoja de Trabajo para listado'!$DE$151:$DG$151,0)),0)+IFERROR(INDEX('Hoja de Trabajo para listado'!$CD$155:$DC$1048576,MATCH($A324,'Hoja de Trabajo para listado'!$CD$155:$CD$1048576,0),MATCH((CUADRO!Q$5&amp;$E324),'Hoja de Trabajo para listado'!$CD$151:$DC$151,0)),0)</f>
        <v>0</v>
      </c>
      <c r="R324" s="255">
        <f t="shared" ca="1" si="10"/>
        <v>0</v>
      </c>
      <c r="S324" s="255"/>
      <c r="T324" s="255">
        <f ca="1">+T325</f>
        <v>0</v>
      </c>
      <c r="U324" s="254">
        <f t="shared" si="11"/>
        <v>1</v>
      </c>
      <c r="V324" s="362" t="str">
        <f>+VLOOKUP(A324,bd_lista!$A$3:$E$590,5,FALSE)</f>
        <v>Instituciones Descentralizadas</v>
      </c>
      <c r="W324" s="361" t="str">
        <f>+V324</f>
        <v>Instituciones Descentralizadas</v>
      </c>
      <c r="X324" s="254">
        <f>+VLOOKUP(A324,[2]Sheet1!$A$13:$D$744,4,FALSE)</f>
        <v>86</v>
      </c>
      <c r="Y324" s="254" t="str">
        <f>+VLOOKUP(X324,bd_lista!$A$3:$C$590,3,FALSE)</f>
        <v>Ministerio de Medio Ambiente y Agua</v>
      </c>
      <c r="Z324" s="316">
        <f>+X324</f>
        <v>86</v>
      </c>
      <c r="AA324" s="317" t="str">
        <f>+Y324</f>
        <v>Ministerio de Medio Ambiente y Agua</v>
      </c>
    </row>
    <row r="325" spans="1:27" ht="15" hidden="1" customHeight="1">
      <c r="A325" s="32">
        <v>298</v>
      </c>
      <c r="B325" s="307"/>
      <c r="C325" s="362" t="str">
        <f>+VLOOKUP(A325,bd_lista!$A$3:$C$590,3,FALSE)</f>
        <v>Servicio Departamental de Riego - Chuquisaca</v>
      </c>
      <c r="D325" s="362"/>
      <c r="E325" s="362" t="s">
        <v>1314</v>
      </c>
      <c r="F325" s="257">
        <f ca="1">+IFERROR(INDEX('Hoja de Trabajo para listado'!$A$155:$Z$1048576,MATCH($A325,'Hoja de Trabajo para listado'!$A$155:$A$1048576,0),MATCH((CUADRO!F$5&amp;$E325),'Hoja de Trabajo para listado'!$A$151:$Z$151,0)),0)+IFERROR(INDEX('Hoja de Trabajo para listado'!$AB$155:$BA$1048576,MATCH($A325,'Hoja de Trabajo para listado'!$AB$155:$AB$1048576,0),MATCH((CUADRO!F$5&amp;$E325),'Hoja de Trabajo para listado'!$AB$151:$BA$151,0)),0)+IFERROR(INDEX('Hoja de Trabajo para listado'!$BC$155:$CB$1048576,MATCH($A325,'Hoja de Trabajo para listado'!$BC$155:$BC$1048576,0),MATCH((CUADRO!F$5&amp;$E325),'Hoja de Trabajo para listado'!$BC$151:$CB$151,0)),0)+IFERROR(INDEX('Hoja de Trabajo para listado'!$DE$153:$DG$274,MATCH($A325,'Hoja de Trabajo para listado'!$DE$153:$DE$1048576,0),MATCH((CUADRO!F$5&amp;$E325),'Hoja de Trabajo para listado'!$DE$151:$DG$151,0)),0)+IFERROR(INDEX('Hoja de Trabajo para listado'!$CD$155:$DC$1048576,MATCH($A325,'Hoja de Trabajo para listado'!$CD$155:$CD$1048576,0),MATCH((CUADRO!F$5&amp;$E325),'Hoja de Trabajo para listado'!$CD$151:$DC$151,0)),0)</f>
        <v>0</v>
      </c>
      <c r="G325" s="257">
        <f ca="1">+IFERROR(INDEX('Hoja de Trabajo para listado'!$A$155:$Z$1048576,MATCH($A325,'Hoja de Trabajo para listado'!$A$155:$A$1048576,0),MATCH((CUADRO!G$5&amp;$E325),'Hoja de Trabajo para listado'!$A$151:$Z$151,0)),0)+IFERROR(INDEX('Hoja de Trabajo para listado'!$AB$155:$BA$1048576,MATCH($A325,'Hoja de Trabajo para listado'!$AB$155:$AB$1048576,0),MATCH((CUADRO!G$5&amp;$E325),'Hoja de Trabajo para listado'!$AB$151:$BA$151,0)),0)+IFERROR(INDEX('Hoja de Trabajo para listado'!$BC$155:$CB$1048576,MATCH($A325,'Hoja de Trabajo para listado'!$BC$155:$BC$1048576,0),MATCH((CUADRO!G$5&amp;$E325),'Hoja de Trabajo para listado'!$BC$151:$CB$151,0)),0)+IFERROR(INDEX('Hoja de Trabajo para listado'!$DE$153:$DG$274,MATCH($A325,'Hoja de Trabajo para listado'!$DE$153:$DE$1048576,0),MATCH((CUADRO!G$5&amp;$E325),'Hoja de Trabajo para listado'!$DE$151:$DG$151,0)),0)+IFERROR(INDEX('Hoja de Trabajo para listado'!$CD$155:$DC$1048576,MATCH($A325,'Hoja de Trabajo para listado'!$CD$155:$CD$1048576,0),MATCH((CUADRO!G$5&amp;$E325),'Hoja de Trabajo para listado'!$CD$151:$DC$151,0)),0)</f>
        <v>0</v>
      </c>
      <c r="H325" s="257">
        <f ca="1">+IFERROR(INDEX('Hoja de Trabajo para listado'!$A$155:$Z$1048576,MATCH($A325,'Hoja de Trabajo para listado'!$A$155:$A$1048576,0),MATCH((CUADRO!H$5&amp;$E325),'Hoja de Trabajo para listado'!$A$151:$Z$151,0)),0)+IFERROR(INDEX('Hoja de Trabajo para listado'!$AB$155:$BA$1048576,MATCH($A325,'Hoja de Trabajo para listado'!$AB$155:$AB$1048576,0),MATCH((CUADRO!H$5&amp;$E325),'Hoja de Trabajo para listado'!$AB$151:$BA$151,0)),0)+IFERROR(INDEX('Hoja de Trabajo para listado'!$BC$155:$CB$1048576,MATCH($A325,'Hoja de Trabajo para listado'!$BC$155:$BC$1048576,0),MATCH((CUADRO!H$5&amp;$E325),'Hoja de Trabajo para listado'!$BC$151:$CB$151,0)),0)+IFERROR(INDEX('Hoja de Trabajo para listado'!$DE$153:$DG$274,MATCH($A325,'Hoja de Trabajo para listado'!$DE$153:$DE$1048576,0),MATCH((CUADRO!H$5&amp;$E325),'Hoja de Trabajo para listado'!$DE$151:$DG$151,0)),0)+IFERROR(INDEX('Hoja de Trabajo para listado'!$CD$155:$DC$1048576,MATCH($A325,'Hoja de Trabajo para listado'!$CD$155:$CD$1048576,0),MATCH((CUADRO!H$5&amp;$E325),'Hoja de Trabajo para listado'!$CD$151:$DC$151,0)),0)</f>
        <v>0</v>
      </c>
      <c r="I325" s="257">
        <f ca="1">+IFERROR(INDEX('Hoja de Trabajo para listado'!$A$155:$Z$1048576,MATCH($A325,'Hoja de Trabajo para listado'!$A$155:$A$1048576,0),MATCH((CUADRO!I$5&amp;$E325),'Hoja de Trabajo para listado'!$A$151:$Z$151,0)),0)+IFERROR(INDEX('Hoja de Trabajo para listado'!$AB$155:$BA$1048576,MATCH($A325,'Hoja de Trabajo para listado'!$AB$155:$AB$1048576,0),MATCH((CUADRO!I$5&amp;$E325),'Hoja de Trabajo para listado'!$AB$151:$BA$151,0)),0)+IFERROR(INDEX('Hoja de Trabajo para listado'!$BC$155:$CB$1048576,MATCH($A325,'Hoja de Trabajo para listado'!$BC$155:$BC$1048576,0),MATCH((CUADRO!I$5&amp;$E325),'Hoja de Trabajo para listado'!$BC$151:$CB$151,0)),0)+IFERROR(INDEX('Hoja de Trabajo para listado'!$DE$153:$DG$274,MATCH($A325,'Hoja de Trabajo para listado'!$DE$153:$DE$1048576,0),MATCH((CUADRO!I$5&amp;$E325),'Hoja de Trabajo para listado'!$DE$151:$DG$151,0)),0)+IFERROR(INDEX('Hoja de Trabajo para listado'!$CD$155:$DC$1048576,MATCH($A325,'Hoja de Trabajo para listado'!$CD$155:$CD$1048576,0),MATCH((CUADRO!I$5&amp;$E325),'Hoja de Trabajo para listado'!$CD$151:$DC$151,0)),0)</f>
        <v>0</v>
      </c>
      <c r="J325" s="257">
        <f ca="1">+IFERROR(INDEX('Hoja de Trabajo para listado'!$A$155:$Z$1048576,MATCH($A325,'Hoja de Trabajo para listado'!$A$155:$A$1048576,0),MATCH((CUADRO!J$5&amp;$E325),'Hoja de Trabajo para listado'!$A$151:$Z$151,0)),0)+IFERROR(INDEX('Hoja de Trabajo para listado'!$AB$155:$BA$1048576,MATCH($A325,'Hoja de Trabajo para listado'!$AB$155:$AB$1048576,0),MATCH((CUADRO!J$5&amp;$E325),'Hoja de Trabajo para listado'!$AB$151:$BA$151,0)),0)+IFERROR(INDEX('Hoja de Trabajo para listado'!$BC$155:$CB$1048576,MATCH($A325,'Hoja de Trabajo para listado'!$BC$155:$BC$1048576,0),MATCH((CUADRO!J$5&amp;$E325),'Hoja de Trabajo para listado'!$BC$151:$CB$151,0)),0)+IFERROR(INDEX('Hoja de Trabajo para listado'!$DE$153:$DG$274,MATCH($A325,'Hoja de Trabajo para listado'!$DE$153:$DE$1048576,0),MATCH((CUADRO!J$5&amp;$E325),'Hoja de Trabajo para listado'!$DE$151:$DG$151,0)),0)+IFERROR(INDEX('Hoja de Trabajo para listado'!$CD$155:$DC$1048576,MATCH($A325,'Hoja de Trabajo para listado'!$CD$155:$CD$1048576,0),MATCH((CUADRO!J$5&amp;$E325),'Hoja de Trabajo para listado'!$CD$151:$DC$151,0)),0)</f>
        <v>0</v>
      </c>
      <c r="K325" s="257">
        <f ca="1">+IFERROR(INDEX('Hoja de Trabajo para listado'!$A$155:$Z$1048576,MATCH($A325,'Hoja de Trabajo para listado'!$A$155:$A$1048576,0),MATCH((CUADRO!K$5&amp;$E325),'Hoja de Trabajo para listado'!$A$151:$Z$151,0)),0)+IFERROR(INDEX('Hoja de Trabajo para listado'!$AB$155:$BA$1048576,MATCH($A325,'Hoja de Trabajo para listado'!$AB$155:$AB$1048576,0),MATCH((CUADRO!K$5&amp;$E325),'Hoja de Trabajo para listado'!$AB$151:$BA$151,0)),0)+IFERROR(INDEX('Hoja de Trabajo para listado'!$BC$155:$CB$1048576,MATCH($A325,'Hoja de Trabajo para listado'!$BC$155:$BC$1048576,0),MATCH((CUADRO!K$5&amp;$E325),'Hoja de Trabajo para listado'!$BC$151:$CB$151,0)),0)+IFERROR(INDEX('Hoja de Trabajo para listado'!$DE$153:$DG$274,MATCH($A325,'Hoja de Trabajo para listado'!$DE$153:$DE$1048576,0),MATCH((CUADRO!K$5&amp;$E325),'Hoja de Trabajo para listado'!$DE$151:$DG$151,0)),0)+IFERROR(INDEX('Hoja de Trabajo para listado'!$CD$155:$DC$1048576,MATCH($A325,'Hoja de Trabajo para listado'!$CD$155:$CD$1048576,0),MATCH((CUADRO!K$5&amp;$E325),'Hoja de Trabajo para listado'!$CD$151:$DC$151,0)),0)</f>
        <v>0</v>
      </c>
      <c r="L325" s="257">
        <f ca="1">+IFERROR(INDEX('Hoja de Trabajo para listado'!$A$155:$Z$1048576,MATCH($A325,'Hoja de Trabajo para listado'!$A$155:$A$1048576,0),MATCH((CUADRO!L$5&amp;$E325),'Hoja de Trabajo para listado'!$A$151:$Z$151,0)),0)+IFERROR(INDEX('Hoja de Trabajo para listado'!$AB$155:$BA$1048576,MATCH($A325,'Hoja de Trabajo para listado'!$AB$155:$AB$1048576,0),MATCH((CUADRO!L$5&amp;$E325),'Hoja de Trabajo para listado'!$AB$151:$BA$151,0)),0)+IFERROR(INDEX('Hoja de Trabajo para listado'!$BC$155:$CB$1048576,MATCH($A325,'Hoja de Trabajo para listado'!$BC$155:$BC$1048576,0),MATCH((CUADRO!L$5&amp;$E325),'Hoja de Trabajo para listado'!$BC$151:$CB$151,0)),0)+IFERROR(INDEX('Hoja de Trabajo para listado'!$DE$153:$DG$274,MATCH($A325,'Hoja de Trabajo para listado'!$DE$153:$DE$1048576,0),MATCH((CUADRO!L$5&amp;$E325),'Hoja de Trabajo para listado'!$DE$151:$DG$151,0)),0)+IFERROR(INDEX('Hoja de Trabajo para listado'!$CD$155:$DC$1048576,MATCH($A325,'Hoja de Trabajo para listado'!$CD$155:$CD$1048576,0),MATCH((CUADRO!L$5&amp;$E325),'Hoja de Trabajo para listado'!$CD$151:$DC$151,0)),0)</f>
        <v>0</v>
      </c>
      <c r="M325" s="257">
        <f ca="1">+IFERROR(INDEX('Hoja de Trabajo para listado'!$A$155:$Z$1048576,MATCH($A325,'Hoja de Trabajo para listado'!$A$155:$A$1048576,0),MATCH((CUADRO!M$5&amp;$E325),'Hoja de Trabajo para listado'!$A$151:$Z$151,0)),0)+IFERROR(INDEX('Hoja de Trabajo para listado'!$AB$155:$BA$1048576,MATCH($A325,'Hoja de Trabajo para listado'!$AB$155:$AB$1048576,0),MATCH((CUADRO!M$5&amp;$E325),'Hoja de Trabajo para listado'!$AB$151:$BA$151,0)),0)+IFERROR(INDEX('Hoja de Trabajo para listado'!$BC$155:$CB$1048576,MATCH($A325,'Hoja de Trabajo para listado'!$BC$155:$BC$1048576,0),MATCH((CUADRO!M$5&amp;$E325),'Hoja de Trabajo para listado'!$BC$151:$CB$151,0)),0)+IFERROR(INDEX('Hoja de Trabajo para listado'!$DE$153:$DG$274,MATCH($A325,'Hoja de Trabajo para listado'!$DE$153:$DE$1048576,0),MATCH((CUADRO!M$5&amp;$E325),'Hoja de Trabajo para listado'!$DE$151:$DG$151,0)),0)+IFERROR(INDEX('Hoja de Trabajo para listado'!$CD$155:$DC$1048576,MATCH($A325,'Hoja de Trabajo para listado'!$CD$155:$CD$1048576,0),MATCH((CUADRO!M$5&amp;$E325),'Hoja de Trabajo para listado'!$CD$151:$DC$151,0)),0)</f>
        <v>0</v>
      </c>
      <c r="N325" s="257">
        <f ca="1">+IFERROR(INDEX('Hoja de Trabajo para listado'!$A$155:$Z$1048576,MATCH($A325,'Hoja de Trabajo para listado'!$A$155:$A$1048576,0),MATCH((CUADRO!N$5&amp;$E325),'Hoja de Trabajo para listado'!$A$151:$Z$151,0)),0)+IFERROR(INDEX('Hoja de Trabajo para listado'!$AB$155:$BA$1048576,MATCH($A325,'Hoja de Trabajo para listado'!$AB$155:$AB$1048576,0),MATCH((CUADRO!N$5&amp;$E325),'Hoja de Trabajo para listado'!$AB$151:$BA$151,0)),0)+IFERROR(INDEX('Hoja de Trabajo para listado'!$BC$155:$CB$1048576,MATCH($A325,'Hoja de Trabajo para listado'!$BC$155:$BC$1048576,0),MATCH((CUADRO!N$5&amp;$E325),'Hoja de Trabajo para listado'!$BC$151:$CB$151,0)),0)+IFERROR(INDEX('Hoja de Trabajo para listado'!$DE$153:$DG$274,MATCH($A325,'Hoja de Trabajo para listado'!$DE$153:$DE$1048576,0),MATCH((CUADRO!N$5&amp;$E325),'Hoja de Trabajo para listado'!$DE$151:$DG$151,0)),0)+IFERROR(INDEX('Hoja de Trabajo para listado'!$CD$155:$DC$1048576,MATCH($A325,'Hoja de Trabajo para listado'!$CD$155:$CD$1048576,0),MATCH((CUADRO!N$5&amp;$E325),'Hoja de Trabajo para listado'!$CD$151:$DC$151,0)),0)</f>
        <v>0</v>
      </c>
      <c r="O325" s="257">
        <f ca="1">+IFERROR(INDEX('Hoja de Trabajo para listado'!$A$155:$Z$1048576,MATCH($A325,'Hoja de Trabajo para listado'!$A$155:$A$1048576,0),MATCH((CUADRO!O$5&amp;$E325),'Hoja de Trabajo para listado'!$A$151:$Z$151,0)),0)+IFERROR(INDEX('Hoja de Trabajo para listado'!$AB$155:$BA$1048576,MATCH($A325,'Hoja de Trabajo para listado'!$AB$155:$AB$1048576,0),MATCH((CUADRO!O$5&amp;$E325),'Hoja de Trabajo para listado'!$AB$151:$BA$151,0)),0)+IFERROR(INDEX('Hoja de Trabajo para listado'!$BC$155:$CB$1048576,MATCH($A325,'Hoja de Trabajo para listado'!$BC$155:$BC$1048576,0),MATCH((CUADRO!O$5&amp;$E325),'Hoja de Trabajo para listado'!$BC$151:$CB$151,0)),0)+IFERROR(INDEX('Hoja de Trabajo para listado'!$DE$153:$DG$274,MATCH($A325,'Hoja de Trabajo para listado'!$DE$153:$DE$1048576,0),MATCH((CUADRO!O$5&amp;$E325),'Hoja de Trabajo para listado'!$DE$151:$DG$151,0)),0)+IFERROR(INDEX('Hoja de Trabajo para listado'!$CD$155:$DC$1048576,MATCH($A325,'Hoja de Trabajo para listado'!$CD$155:$CD$1048576,0),MATCH((CUADRO!O$5&amp;$E325),'Hoja de Trabajo para listado'!$CD$151:$DC$151,0)),0)</f>
        <v>0</v>
      </c>
      <c r="P325" s="257">
        <f ca="1">+IFERROR(INDEX('Hoja de Trabajo para listado'!$A$155:$Z$1048576,MATCH($A325,'Hoja de Trabajo para listado'!$A$155:$A$1048576,0),MATCH((CUADRO!P$5&amp;$E325),'Hoja de Trabajo para listado'!$A$151:$Z$151,0)),0)+IFERROR(INDEX('Hoja de Trabajo para listado'!$AB$155:$BA$1048576,MATCH($A325,'Hoja de Trabajo para listado'!$AB$155:$AB$1048576,0),MATCH((CUADRO!P$5&amp;$E325),'Hoja de Trabajo para listado'!$AB$151:$BA$151,0)),0)+IFERROR(INDEX('Hoja de Trabajo para listado'!$BC$155:$CB$1048576,MATCH($A325,'Hoja de Trabajo para listado'!$BC$155:$BC$1048576,0),MATCH((CUADRO!P$5&amp;$E325),'Hoja de Trabajo para listado'!$BC$151:$CB$151,0)),0)+IFERROR(INDEX('Hoja de Trabajo para listado'!$DE$153:$DG$274,MATCH($A325,'Hoja de Trabajo para listado'!$DE$153:$DE$1048576,0),MATCH((CUADRO!P$5&amp;$E325),'Hoja de Trabajo para listado'!$DE$151:$DG$151,0)),0)+IFERROR(INDEX('Hoja de Trabajo para listado'!$CD$155:$DC$1048576,MATCH($A325,'Hoja de Trabajo para listado'!$CD$155:$CD$1048576,0),MATCH((CUADRO!P$5&amp;$E325),'Hoja de Trabajo para listado'!$CD$151:$DC$151,0)),0)</f>
        <v>0</v>
      </c>
      <c r="Q325" s="257">
        <f ca="1">+IFERROR(INDEX('Hoja de Trabajo para listado'!$A$155:$Z$1048576,MATCH($A325,'Hoja de Trabajo para listado'!$A$155:$A$1048576,0),MATCH((CUADRO!Q$5&amp;$E325),'Hoja de Trabajo para listado'!$A$151:$Z$151,0)),0)+IFERROR(INDEX('Hoja de Trabajo para listado'!$AB$155:$BA$1048576,MATCH($A325,'Hoja de Trabajo para listado'!$AB$155:$AB$1048576,0),MATCH((CUADRO!Q$5&amp;$E325),'Hoja de Trabajo para listado'!$AB$151:$BA$151,0)),0)+IFERROR(INDEX('Hoja de Trabajo para listado'!$BC$155:$CB$1048576,MATCH($A325,'Hoja de Trabajo para listado'!$BC$155:$BC$1048576,0),MATCH((CUADRO!Q$5&amp;$E325),'Hoja de Trabajo para listado'!$BC$151:$CB$151,0)),0)+IFERROR(INDEX('Hoja de Trabajo para listado'!$DE$153:$DG$274,MATCH($A325,'Hoja de Trabajo para listado'!$DE$153:$DE$1048576,0),MATCH((CUADRO!Q$5&amp;$E325),'Hoja de Trabajo para listado'!$DE$151:$DG$151,0)),0)+IFERROR(INDEX('Hoja de Trabajo para listado'!$CD$155:$DC$1048576,MATCH($A325,'Hoja de Trabajo para listado'!$CD$155:$CD$1048576,0),MATCH((CUADRO!Q$5&amp;$E325),'Hoja de Trabajo para listado'!$CD$151:$DC$151,0)),0)</f>
        <v>0</v>
      </c>
      <c r="R325" s="257">
        <f t="shared" ca="1" si="10"/>
        <v>0</v>
      </c>
      <c r="S325" s="257">
        <f ca="1">+R324+R325</f>
        <v>0</v>
      </c>
      <c r="T325" s="257">
        <f ca="1">+S325</f>
        <v>0</v>
      </c>
      <c r="U325" s="256">
        <f t="shared" si="11"/>
        <v>2</v>
      </c>
      <c r="V325" s="362" t="str">
        <f>+VLOOKUP(A325,bd_lista!$A$3:$E$590,5,FALSE)</f>
        <v>Instituciones Descentralizadas</v>
      </c>
      <c r="W325" s="362"/>
      <c r="X325" s="254">
        <f>+VLOOKUP(A325,[2]Sheet1!$A$13:$D$744,4,FALSE)</f>
        <v>86</v>
      </c>
      <c r="Y325" s="254" t="str">
        <f>+VLOOKUP(X325,bd_lista!$A$3:$C$590,3,FALSE)</f>
        <v>Ministerio de Medio Ambiente y Agua</v>
      </c>
      <c r="Z325" s="314"/>
      <c r="AA325" s="315"/>
    </row>
    <row r="326" spans="1:27" customFormat="1" ht="15" customHeight="1">
      <c r="A326" s="264">
        <v>681</v>
      </c>
      <c r="B326" s="306">
        <f>+A326</f>
        <v>681</v>
      </c>
      <c r="C326" s="259" t="str">
        <f>+VLOOKUP(A326,bd_lista!$A$3:$C$590,3,FALSE)</f>
        <v>Ministerio Público</v>
      </c>
      <c r="D326" s="361" t="str">
        <f>+C326</f>
        <v>Ministerio Público</v>
      </c>
      <c r="E326" s="259" t="s">
        <v>1313</v>
      </c>
      <c r="F326" s="255">
        <f ca="1">+IFERROR(INDEX('Hoja de Trabajo para listado'!$A$155:$Z$1048576,MATCH($A326,'Hoja de Trabajo para listado'!$A$155:$A$1048576,0),MATCH((CUADRO!F$5&amp;$E326),'Hoja de Trabajo para listado'!$A$151:$Z$151,0)),0)+IFERROR(INDEX('Hoja de Trabajo para listado'!$AB$155:$BA$1048576,MATCH($A326,'Hoja de Trabajo para listado'!$AB$155:$AB$1048576,0),MATCH((CUADRO!F$5&amp;$E326),'Hoja de Trabajo para listado'!$AB$151:$BA$151,0)),0)+IFERROR(INDEX('Hoja de Trabajo para listado'!$BC$155:$CB$1048576,MATCH($A326,'Hoja de Trabajo para listado'!$BC$155:$BC$1048576,0),MATCH((CUADRO!F$5&amp;$E326),'Hoja de Trabajo para listado'!$BC$151:$CB$151,0)),0)+IFERROR(INDEX('Hoja de Trabajo para listado'!$DE$153:$DG$274,MATCH($A326,'Hoja de Trabajo para listado'!$DE$153:$DE$1048576,0),MATCH((CUADRO!F$5&amp;$E326),'Hoja de Trabajo para listado'!$DE$151:$DG$151,0)),0)+IFERROR(INDEX('Hoja de Trabajo para listado'!$CD$155:$DC$1048576,MATCH($A326,'Hoja de Trabajo para listado'!$CD$155:$CD$1048576,0),MATCH((CUADRO!F$5&amp;$E326),'Hoja de Trabajo para listado'!$CD$151:$DC$151,0)),0)</f>
        <v>0</v>
      </c>
      <c r="G326" s="255">
        <f ca="1">+IFERROR(INDEX('Hoja de Trabajo para listado'!$A$155:$Z$1048576,MATCH($A326,'Hoja de Trabajo para listado'!$A$155:$A$1048576,0),MATCH((CUADRO!G$5&amp;$E326),'Hoja de Trabajo para listado'!$A$151:$Z$151,0)),0)+IFERROR(INDEX('Hoja de Trabajo para listado'!$AB$155:$BA$1048576,MATCH($A326,'Hoja de Trabajo para listado'!$AB$155:$AB$1048576,0),MATCH((CUADRO!G$5&amp;$E326),'Hoja de Trabajo para listado'!$AB$151:$BA$151,0)),0)+IFERROR(INDEX('Hoja de Trabajo para listado'!$BC$155:$CB$1048576,MATCH($A326,'Hoja de Trabajo para listado'!$BC$155:$BC$1048576,0),MATCH((CUADRO!G$5&amp;$E326),'Hoja de Trabajo para listado'!$BC$151:$CB$151,0)),0)+IFERROR(INDEX('Hoja de Trabajo para listado'!$DE$153:$DG$274,MATCH($A326,'Hoja de Trabajo para listado'!$DE$153:$DE$1048576,0),MATCH((CUADRO!G$5&amp;$E326),'Hoja de Trabajo para listado'!$DE$151:$DG$151,0)),0)+IFERROR(INDEX('Hoja de Trabajo para listado'!$CD$155:$DC$1048576,MATCH($A326,'Hoja de Trabajo para listado'!$CD$155:$CD$1048576,0),MATCH((CUADRO!G$5&amp;$E326),'Hoja de Trabajo para listado'!$CD$151:$DC$151,0)),0)</f>
        <v>0</v>
      </c>
      <c r="H326" s="255">
        <f ca="1">+IFERROR(INDEX('Hoja de Trabajo para listado'!$A$155:$Z$1048576,MATCH($A326,'Hoja de Trabajo para listado'!$A$155:$A$1048576,0),MATCH((CUADRO!H$5&amp;$E326),'Hoja de Trabajo para listado'!$A$151:$Z$151,0)),0)+IFERROR(INDEX('Hoja de Trabajo para listado'!$AB$155:$BA$1048576,MATCH($A326,'Hoja de Trabajo para listado'!$AB$155:$AB$1048576,0),MATCH((CUADRO!H$5&amp;$E326),'Hoja de Trabajo para listado'!$AB$151:$BA$151,0)),0)+IFERROR(INDEX('Hoja de Trabajo para listado'!$BC$155:$CB$1048576,MATCH($A326,'Hoja de Trabajo para listado'!$BC$155:$BC$1048576,0),MATCH((CUADRO!H$5&amp;$E326),'Hoja de Trabajo para listado'!$BC$151:$CB$151,0)),0)+IFERROR(INDEX('Hoja de Trabajo para listado'!$DE$153:$DG$274,MATCH($A326,'Hoja de Trabajo para listado'!$DE$153:$DE$1048576,0),MATCH((CUADRO!H$5&amp;$E326),'Hoja de Trabajo para listado'!$DE$151:$DG$151,0)),0)+IFERROR(INDEX('Hoja de Trabajo para listado'!$CD$155:$DC$1048576,MATCH($A326,'Hoja de Trabajo para listado'!$CD$155:$CD$1048576,0),MATCH((CUADRO!H$5&amp;$E326),'Hoja de Trabajo para listado'!$CD$151:$DC$151,0)),0)</f>
        <v>0</v>
      </c>
      <c r="I326" s="255">
        <f ca="1">+IFERROR(INDEX('Hoja de Trabajo para listado'!$A$155:$Z$1048576,MATCH($A326,'Hoja de Trabajo para listado'!$A$155:$A$1048576,0),MATCH((CUADRO!I$5&amp;$E326),'Hoja de Trabajo para listado'!$A$151:$Z$151,0)),0)+IFERROR(INDEX('Hoja de Trabajo para listado'!$AB$155:$BA$1048576,MATCH($A326,'Hoja de Trabajo para listado'!$AB$155:$AB$1048576,0),MATCH((CUADRO!I$5&amp;$E326),'Hoja de Trabajo para listado'!$AB$151:$BA$151,0)),0)+IFERROR(INDEX('Hoja de Trabajo para listado'!$BC$155:$CB$1048576,MATCH($A326,'Hoja de Trabajo para listado'!$BC$155:$BC$1048576,0),MATCH((CUADRO!I$5&amp;$E326),'Hoja de Trabajo para listado'!$BC$151:$CB$151,0)),0)+IFERROR(INDEX('Hoja de Trabajo para listado'!$DE$153:$DG$274,MATCH($A326,'Hoja de Trabajo para listado'!$DE$153:$DE$1048576,0),MATCH((CUADRO!I$5&amp;$E326),'Hoja de Trabajo para listado'!$DE$151:$DG$151,0)),0)+IFERROR(INDEX('Hoja de Trabajo para listado'!$CD$155:$DC$1048576,MATCH($A326,'Hoja de Trabajo para listado'!$CD$155:$CD$1048576,0),MATCH((CUADRO!I$5&amp;$E326),'Hoja de Trabajo para listado'!$CD$151:$DC$151,0)),0)</f>
        <v>0</v>
      </c>
      <c r="J326" s="255">
        <f ca="1">+IFERROR(INDEX('Hoja de Trabajo para listado'!$A$155:$Z$1048576,MATCH($A326,'Hoja de Trabajo para listado'!$A$155:$A$1048576,0),MATCH((CUADRO!J$5&amp;$E326),'Hoja de Trabajo para listado'!$A$151:$Z$151,0)),0)+IFERROR(INDEX('Hoja de Trabajo para listado'!$AB$155:$BA$1048576,MATCH($A326,'Hoja de Trabajo para listado'!$AB$155:$AB$1048576,0),MATCH((CUADRO!J$5&amp;$E326),'Hoja de Trabajo para listado'!$AB$151:$BA$151,0)),0)+IFERROR(INDEX('Hoja de Trabajo para listado'!$BC$155:$CB$1048576,MATCH($A326,'Hoja de Trabajo para listado'!$BC$155:$BC$1048576,0),MATCH((CUADRO!J$5&amp;$E326),'Hoja de Trabajo para listado'!$BC$151:$CB$151,0)),0)+IFERROR(INDEX('Hoja de Trabajo para listado'!$DE$153:$DG$274,MATCH($A326,'Hoja de Trabajo para listado'!$DE$153:$DE$1048576,0),MATCH((CUADRO!J$5&amp;$E326),'Hoja de Trabajo para listado'!$DE$151:$DG$151,0)),0)+IFERROR(INDEX('Hoja de Trabajo para listado'!$CD$155:$DC$1048576,MATCH($A326,'Hoja de Trabajo para listado'!$CD$155:$CD$1048576,0),MATCH((CUADRO!J$5&amp;$E326),'Hoja de Trabajo para listado'!$CD$151:$DC$151,0)),0)</f>
        <v>0</v>
      </c>
      <c r="K326" s="255">
        <f ca="1">+IFERROR(INDEX('Hoja de Trabajo para listado'!$A$155:$Z$1048576,MATCH($A326,'Hoja de Trabajo para listado'!$A$155:$A$1048576,0),MATCH((CUADRO!K$5&amp;$E326),'Hoja de Trabajo para listado'!$A$151:$Z$151,0)),0)+IFERROR(INDEX('Hoja de Trabajo para listado'!$AB$155:$BA$1048576,MATCH($A326,'Hoja de Trabajo para listado'!$AB$155:$AB$1048576,0),MATCH((CUADRO!K$5&amp;$E326),'Hoja de Trabajo para listado'!$AB$151:$BA$151,0)),0)+IFERROR(INDEX('Hoja de Trabajo para listado'!$BC$155:$CB$1048576,MATCH($A326,'Hoja de Trabajo para listado'!$BC$155:$BC$1048576,0),MATCH((CUADRO!K$5&amp;$E326),'Hoja de Trabajo para listado'!$BC$151:$CB$151,0)),0)+IFERROR(INDEX('Hoja de Trabajo para listado'!$DE$153:$DG$274,MATCH($A326,'Hoja de Trabajo para listado'!$DE$153:$DE$1048576,0),MATCH((CUADRO!K$5&amp;$E326),'Hoja de Trabajo para listado'!$DE$151:$DG$151,0)),0)+IFERROR(INDEX('Hoja de Trabajo para listado'!$CD$155:$DC$1048576,MATCH($A326,'Hoja de Trabajo para listado'!$CD$155:$CD$1048576,0),MATCH((CUADRO!K$5&amp;$E326),'Hoja de Trabajo para listado'!$CD$151:$DC$151,0)),0)</f>
        <v>0</v>
      </c>
      <c r="L326" s="255">
        <f ca="1">+IFERROR(INDEX('Hoja de Trabajo para listado'!$A$155:$Z$1048576,MATCH($A326,'Hoja de Trabajo para listado'!$A$155:$A$1048576,0),MATCH((CUADRO!L$5&amp;$E326),'Hoja de Trabajo para listado'!$A$151:$Z$151,0)),0)+IFERROR(INDEX('Hoja de Trabajo para listado'!$AB$155:$BA$1048576,MATCH($A326,'Hoja de Trabajo para listado'!$AB$155:$AB$1048576,0),MATCH((CUADRO!L$5&amp;$E326),'Hoja de Trabajo para listado'!$AB$151:$BA$151,0)),0)+IFERROR(INDEX('Hoja de Trabajo para listado'!$BC$155:$CB$1048576,MATCH($A326,'Hoja de Trabajo para listado'!$BC$155:$BC$1048576,0),MATCH((CUADRO!L$5&amp;$E326),'Hoja de Trabajo para listado'!$BC$151:$CB$151,0)),0)+IFERROR(INDEX('Hoja de Trabajo para listado'!$DE$153:$DG$274,MATCH($A326,'Hoja de Trabajo para listado'!$DE$153:$DE$1048576,0),MATCH((CUADRO!L$5&amp;$E326),'Hoja de Trabajo para listado'!$DE$151:$DG$151,0)),0)+IFERROR(INDEX('Hoja de Trabajo para listado'!$CD$155:$DC$1048576,MATCH($A326,'Hoja de Trabajo para listado'!$CD$155:$CD$1048576,0),MATCH((CUADRO!L$5&amp;$E326),'Hoja de Trabajo para listado'!$CD$151:$DC$151,0)),0)</f>
        <v>0</v>
      </c>
      <c r="M326" s="255">
        <f ca="1">+IFERROR(INDEX('Hoja de Trabajo para listado'!$A$155:$Z$1048576,MATCH($A326,'Hoja de Trabajo para listado'!$A$155:$A$1048576,0),MATCH((CUADRO!M$5&amp;$E326),'Hoja de Trabajo para listado'!$A$151:$Z$151,0)),0)+IFERROR(INDEX('Hoja de Trabajo para listado'!$AB$155:$BA$1048576,MATCH($A326,'Hoja de Trabajo para listado'!$AB$155:$AB$1048576,0),MATCH((CUADRO!M$5&amp;$E326),'Hoja de Trabajo para listado'!$AB$151:$BA$151,0)),0)+IFERROR(INDEX('Hoja de Trabajo para listado'!$BC$155:$CB$1048576,MATCH($A326,'Hoja de Trabajo para listado'!$BC$155:$BC$1048576,0),MATCH((CUADRO!M$5&amp;$E326),'Hoja de Trabajo para listado'!$BC$151:$CB$151,0)),0)+IFERROR(INDEX('Hoja de Trabajo para listado'!$DE$153:$DG$274,MATCH($A326,'Hoja de Trabajo para listado'!$DE$153:$DE$1048576,0),MATCH((CUADRO!M$5&amp;$E326),'Hoja de Trabajo para listado'!$DE$151:$DG$151,0)),0)+IFERROR(INDEX('Hoja de Trabajo para listado'!$CD$155:$DC$1048576,MATCH($A326,'Hoja de Trabajo para listado'!$CD$155:$CD$1048576,0),MATCH((CUADRO!M$5&amp;$E326),'Hoja de Trabajo para listado'!$CD$151:$DC$151,0)),0)</f>
        <v>0</v>
      </c>
      <c r="N326" s="255">
        <f ca="1">+IFERROR(INDEX('Hoja de Trabajo para listado'!$A$155:$Z$1048576,MATCH($A326,'Hoja de Trabajo para listado'!$A$155:$A$1048576,0),MATCH((CUADRO!N$5&amp;$E326),'Hoja de Trabajo para listado'!$A$151:$Z$151,0)),0)+IFERROR(INDEX('Hoja de Trabajo para listado'!$AB$155:$BA$1048576,MATCH($A326,'Hoja de Trabajo para listado'!$AB$155:$AB$1048576,0),MATCH((CUADRO!N$5&amp;$E326),'Hoja de Trabajo para listado'!$AB$151:$BA$151,0)),0)+IFERROR(INDEX('Hoja de Trabajo para listado'!$BC$155:$CB$1048576,MATCH($A326,'Hoja de Trabajo para listado'!$BC$155:$BC$1048576,0),MATCH((CUADRO!N$5&amp;$E326),'Hoja de Trabajo para listado'!$BC$151:$CB$151,0)),0)+IFERROR(INDEX('Hoja de Trabajo para listado'!$DE$153:$DG$274,MATCH($A326,'Hoja de Trabajo para listado'!$DE$153:$DE$1048576,0),MATCH((CUADRO!N$5&amp;$E326),'Hoja de Trabajo para listado'!$DE$151:$DG$151,0)),0)+IFERROR(INDEX('Hoja de Trabajo para listado'!$CD$155:$DC$1048576,MATCH($A326,'Hoja de Trabajo para listado'!$CD$155:$CD$1048576,0),MATCH((CUADRO!N$5&amp;$E326),'Hoja de Trabajo para listado'!$CD$151:$DC$151,0)),0)</f>
        <v>0</v>
      </c>
      <c r="O326" s="255">
        <f ca="1">+IFERROR(INDEX('Hoja de Trabajo para listado'!$A$155:$Z$1048576,MATCH($A326,'Hoja de Trabajo para listado'!$A$155:$A$1048576,0),MATCH((CUADRO!O$5&amp;$E326),'Hoja de Trabajo para listado'!$A$151:$Z$151,0)),0)+IFERROR(INDEX('Hoja de Trabajo para listado'!$AB$155:$BA$1048576,MATCH($A326,'Hoja de Trabajo para listado'!$AB$155:$AB$1048576,0),MATCH((CUADRO!O$5&amp;$E326),'Hoja de Trabajo para listado'!$AB$151:$BA$151,0)),0)+IFERROR(INDEX('Hoja de Trabajo para listado'!$BC$155:$CB$1048576,MATCH($A326,'Hoja de Trabajo para listado'!$BC$155:$BC$1048576,0),MATCH((CUADRO!O$5&amp;$E326),'Hoja de Trabajo para listado'!$BC$151:$CB$151,0)),0)+IFERROR(INDEX('Hoja de Trabajo para listado'!$DE$153:$DG$274,MATCH($A326,'Hoja de Trabajo para listado'!$DE$153:$DE$1048576,0),MATCH((CUADRO!O$5&amp;$E326),'Hoja de Trabajo para listado'!$DE$151:$DG$151,0)),0)+IFERROR(INDEX('Hoja de Trabajo para listado'!$CD$155:$DC$1048576,MATCH($A326,'Hoja de Trabajo para listado'!$CD$155:$CD$1048576,0),MATCH((CUADRO!O$5&amp;$E326),'Hoja de Trabajo para listado'!$CD$151:$DC$151,0)),0)</f>
        <v>0</v>
      </c>
      <c r="P326" s="255">
        <f ca="1">+IFERROR(INDEX('Hoja de Trabajo para listado'!$A$155:$Z$1048576,MATCH($A326,'Hoja de Trabajo para listado'!$A$155:$A$1048576,0),MATCH((CUADRO!P$5&amp;$E326),'Hoja de Trabajo para listado'!$A$151:$Z$151,0)),0)+IFERROR(INDEX('Hoja de Trabajo para listado'!$AB$155:$BA$1048576,MATCH($A326,'Hoja de Trabajo para listado'!$AB$155:$AB$1048576,0),MATCH((CUADRO!P$5&amp;$E326),'Hoja de Trabajo para listado'!$AB$151:$BA$151,0)),0)+IFERROR(INDEX('Hoja de Trabajo para listado'!$BC$155:$CB$1048576,MATCH($A326,'Hoja de Trabajo para listado'!$BC$155:$BC$1048576,0),MATCH((CUADRO!P$5&amp;$E326),'Hoja de Trabajo para listado'!$BC$151:$CB$151,0)),0)+IFERROR(INDEX('Hoja de Trabajo para listado'!$DE$153:$DG$274,MATCH($A326,'Hoja de Trabajo para listado'!$DE$153:$DE$1048576,0),MATCH((CUADRO!P$5&amp;$E326),'Hoja de Trabajo para listado'!$DE$151:$DG$151,0)),0)+IFERROR(INDEX('Hoja de Trabajo para listado'!$CD$155:$DC$1048576,MATCH($A326,'Hoja de Trabajo para listado'!$CD$155:$CD$1048576,0),MATCH((CUADRO!P$5&amp;$E326),'Hoja de Trabajo para listado'!$CD$151:$DC$151,0)),0)</f>
        <v>0</v>
      </c>
      <c r="Q326" s="255">
        <f ca="1">+IFERROR(INDEX('Hoja de Trabajo para listado'!$A$155:$Z$1048576,MATCH($A326,'Hoja de Trabajo para listado'!$A$155:$A$1048576,0),MATCH((CUADRO!Q$5&amp;$E326),'Hoja de Trabajo para listado'!$A$151:$Z$151,0)),0)+IFERROR(INDEX('Hoja de Trabajo para listado'!$AB$155:$BA$1048576,MATCH($A326,'Hoja de Trabajo para listado'!$AB$155:$AB$1048576,0),MATCH((CUADRO!Q$5&amp;$E326),'Hoja de Trabajo para listado'!$AB$151:$BA$151,0)),0)+IFERROR(INDEX('Hoja de Trabajo para listado'!$BC$155:$CB$1048576,MATCH($A326,'Hoja de Trabajo para listado'!$BC$155:$BC$1048576,0),MATCH((CUADRO!Q$5&amp;$E326),'Hoja de Trabajo para listado'!$BC$151:$CB$151,0)),0)+IFERROR(INDEX('Hoja de Trabajo para listado'!$DE$153:$DG$274,MATCH($A326,'Hoja de Trabajo para listado'!$DE$153:$DE$1048576,0),MATCH((CUADRO!Q$5&amp;$E326),'Hoja de Trabajo para listado'!$DE$151:$DG$151,0)),0)+IFERROR(INDEX('Hoja de Trabajo para listado'!$CD$155:$DC$1048576,MATCH($A326,'Hoja de Trabajo para listado'!$CD$155:$CD$1048576,0),MATCH((CUADRO!Q$5&amp;$E326),'Hoja de Trabajo para listado'!$CD$151:$DC$151,0)),0)</f>
        <v>0</v>
      </c>
      <c r="R326" s="255">
        <f t="shared" ca="1" si="10"/>
        <v>0</v>
      </c>
      <c r="S326" s="278"/>
      <c r="T326" s="255">
        <f ca="1">+T327</f>
        <v>739.5</v>
      </c>
      <c r="U326" s="254">
        <f t="shared" si="11"/>
        <v>1</v>
      </c>
      <c r="V326" s="362" t="str">
        <f>+VLOOKUP(A326,bd_lista!$A$3:$E$590,5,FALSE)</f>
        <v>Instituciones Descentralizadas</v>
      </c>
      <c r="W326" s="361" t="str">
        <f>+V326</f>
        <v>Instituciones Descentralizadas</v>
      </c>
      <c r="X326" s="254">
        <v>0</v>
      </c>
      <c r="Y326" s="254" t="e">
        <f>+VLOOKUP(X326,bd_lista!$A$3:$C$590,3,FALSE)</f>
        <v>#N/A</v>
      </c>
      <c r="Z326" s="316">
        <f>+X326</f>
        <v>0</v>
      </c>
      <c r="AA326" s="348" t="e">
        <f>+Y326</f>
        <v>#N/A</v>
      </c>
    </row>
    <row r="327" spans="1:27" customFormat="1" ht="15" customHeight="1">
      <c r="A327" s="32">
        <v>681</v>
      </c>
      <c r="B327" s="307"/>
      <c r="C327" s="362" t="str">
        <f>+VLOOKUP(A327,bd_lista!$A$3:$C$590,3,FALSE)</f>
        <v>Ministerio Público</v>
      </c>
      <c r="D327" s="362"/>
      <c r="E327" s="394" t="s">
        <v>1314</v>
      </c>
      <c r="F327" s="255">
        <f ca="1">+IFERROR(INDEX('Hoja de Trabajo para listado'!$A$155:$Z$1048576,MATCH($A327,'Hoja de Trabajo para listado'!$A$155:$A$1048576,0),MATCH((CUADRO!F$5&amp;$E327),'Hoja de Trabajo para listado'!$A$151:$Z$151,0)),0)+IFERROR(INDEX('Hoja de Trabajo para listado'!$AB$155:$BA$1048576,MATCH($A327,'Hoja de Trabajo para listado'!$AB$155:$AB$1048576,0),MATCH((CUADRO!F$5&amp;$E327),'Hoja de Trabajo para listado'!$AB$151:$BA$151,0)),0)+IFERROR(INDEX('Hoja de Trabajo para listado'!$BC$155:$CB$1048576,MATCH($A327,'Hoja de Trabajo para listado'!$BC$155:$BC$1048576,0),MATCH((CUADRO!F$5&amp;$E327),'Hoja de Trabajo para listado'!$BC$151:$CB$151,0)),0)+IFERROR(INDEX('Hoja de Trabajo para listado'!$DE$153:$DG$274,MATCH($A327,'Hoja de Trabajo para listado'!$DE$153:$DE$1048576,0),MATCH((CUADRO!F$5&amp;$E327),'Hoja de Trabajo para listado'!$DE$151:$DG$151,0)),0)+IFERROR(INDEX('Hoja de Trabajo para listado'!$CD$155:$DC$1048576,MATCH($A327,'Hoja de Trabajo para listado'!$CD$155:$CD$1048576,0),MATCH((CUADRO!F$5&amp;$E327),'Hoja de Trabajo para listado'!$CD$151:$DC$151,0)),0)</f>
        <v>0</v>
      </c>
      <c r="G327" s="255">
        <f ca="1">+IFERROR(INDEX('Hoja de Trabajo para listado'!$A$155:$Z$1048576,MATCH($A327,'Hoja de Trabajo para listado'!$A$155:$A$1048576,0),MATCH((CUADRO!G$5&amp;$E327),'Hoja de Trabajo para listado'!$A$151:$Z$151,0)),0)+IFERROR(INDEX('Hoja de Trabajo para listado'!$AB$155:$BA$1048576,MATCH($A327,'Hoja de Trabajo para listado'!$AB$155:$AB$1048576,0),MATCH((CUADRO!G$5&amp;$E327),'Hoja de Trabajo para listado'!$AB$151:$BA$151,0)),0)+IFERROR(INDEX('Hoja de Trabajo para listado'!$BC$155:$CB$1048576,MATCH($A327,'Hoja de Trabajo para listado'!$BC$155:$BC$1048576,0),MATCH((CUADRO!G$5&amp;$E327),'Hoja de Trabajo para listado'!$BC$151:$CB$151,0)),0)+IFERROR(INDEX('Hoja de Trabajo para listado'!$DE$153:$DG$274,MATCH($A327,'Hoja de Trabajo para listado'!$DE$153:$DE$1048576,0),MATCH((CUADRO!G$5&amp;$E327),'Hoja de Trabajo para listado'!$DE$151:$DG$151,0)),0)+IFERROR(INDEX('Hoja de Trabajo para listado'!$CD$155:$DC$1048576,MATCH($A327,'Hoja de Trabajo para listado'!$CD$155:$CD$1048576,0),MATCH((CUADRO!G$5&amp;$E327),'Hoja de Trabajo para listado'!$CD$151:$DC$151,0)),0)</f>
        <v>0</v>
      </c>
      <c r="H327" s="255">
        <f ca="1">+IFERROR(INDEX('Hoja de Trabajo para listado'!$A$155:$Z$1048576,MATCH($A327,'Hoja de Trabajo para listado'!$A$155:$A$1048576,0),MATCH((CUADRO!H$5&amp;$E327),'Hoja de Trabajo para listado'!$A$151:$Z$151,0)),0)+IFERROR(INDEX('Hoja de Trabajo para listado'!$AB$155:$BA$1048576,MATCH($A327,'Hoja de Trabajo para listado'!$AB$155:$AB$1048576,0),MATCH((CUADRO!H$5&amp;$E327),'Hoja de Trabajo para listado'!$AB$151:$BA$151,0)),0)+IFERROR(INDEX('Hoja de Trabajo para listado'!$BC$155:$CB$1048576,MATCH($A327,'Hoja de Trabajo para listado'!$BC$155:$BC$1048576,0),MATCH((CUADRO!H$5&amp;$E327),'Hoja de Trabajo para listado'!$BC$151:$CB$151,0)),0)+IFERROR(INDEX('Hoja de Trabajo para listado'!$DE$153:$DG$274,MATCH($A327,'Hoja de Trabajo para listado'!$DE$153:$DE$1048576,0),MATCH((CUADRO!H$5&amp;$E327),'Hoja de Trabajo para listado'!$DE$151:$DG$151,0)),0)+IFERROR(INDEX('Hoja de Trabajo para listado'!$CD$155:$DC$1048576,MATCH($A327,'Hoja de Trabajo para listado'!$CD$155:$CD$1048576,0),MATCH((CUADRO!H$5&amp;$E327),'Hoja de Trabajo para listado'!$CD$151:$DC$151,0)),0)</f>
        <v>0</v>
      </c>
      <c r="I327" s="255">
        <f ca="1">+IFERROR(INDEX('Hoja de Trabajo para listado'!$A$155:$Z$1048576,MATCH($A327,'Hoja de Trabajo para listado'!$A$155:$A$1048576,0),MATCH((CUADRO!I$5&amp;$E327),'Hoja de Trabajo para listado'!$A$151:$Z$151,0)),0)+IFERROR(INDEX('Hoja de Trabajo para listado'!$AB$155:$BA$1048576,MATCH($A327,'Hoja de Trabajo para listado'!$AB$155:$AB$1048576,0),MATCH((CUADRO!I$5&amp;$E327),'Hoja de Trabajo para listado'!$AB$151:$BA$151,0)),0)+IFERROR(INDEX('Hoja de Trabajo para listado'!$BC$155:$CB$1048576,MATCH($A327,'Hoja de Trabajo para listado'!$BC$155:$BC$1048576,0),MATCH((CUADRO!I$5&amp;$E327),'Hoja de Trabajo para listado'!$BC$151:$CB$151,0)),0)+IFERROR(INDEX('Hoja de Trabajo para listado'!$DE$153:$DG$274,MATCH($A327,'Hoja de Trabajo para listado'!$DE$153:$DE$1048576,0),MATCH((CUADRO!I$5&amp;$E327),'Hoja de Trabajo para listado'!$DE$151:$DG$151,0)),0)+IFERROR(INDEX('Hoja de Trabajo para listado'!$CD$155:$DC$1048576,MATCH($A327,'Hoja de Trabajo para listado'!$CD$155:$CD$1048576,0),MATCH((CUADRO!I$5&amp;$E327),'Hoja de Trabajo para listado'!$CD$151:$DC$151,0)),0)</f>
        <v>0</v>
      </c>
      <c r="J327" s="255">
        <f ca="1">+IFERROR(INDEX('Hoja de Trabajo para listado'!$A$155:$Z$1048576,MATCH($A327,'Hoja de Trabajo para listado'!$A$155:$A$1048576,0),MATCH((CUADRO!J$5&amp;$E327),'Hoja de Trabajo para listado'!$A$151:$Z$151,0)),0)+IFERROR(INDEX('Hoja de Trabajo para listado'!$AB$155:$BA$1048576,MATCH($A327,'Hoja de Trabajo para listado'!$AB$155:$AB$1048576,0),MATCH((CUADRO!J$5&amp;$E327),'Hoja de Trabajo para listado'!$AB$151:$BA$151,0)),0)+IFERROR(INDEX('Hoja de Trabajo para listado'!$BC$155:$CB$1048576,MATCH($A327,'Hoja de Trabajo para listado'!$BC$155:$BC$1048576,0),MATCH((CUADRO!J$5&amp;$E327),'Hoja de Trabajo para listado'!$BC$151:$CB$151,0)),0)+IFERROR(INDEX('Hoja de Trabajo para listado'!$DE$153:$DG$274,MATCH($A327,'Hoja de Trabajo para listado'!$DE$153:$DE$1048576,0),MATCH((CUADRO!J$5&amp;$E327),'Hoja de Trabajo para listado'!$DE$151:$DG$151,0)),0)+IFERROR(INDEX('Hoja de Trabajo para listado'!$CD$155:$DC$1048576,MATCH($A327,'Hoja de Trabajo para listado'!$CD$155:$CD$1048576,0),MATCH((CUADRO!J$5&amp;$E327),'Hoja de Trabajo para listado'!$CD$151:$DC$151,0)),0)</f>
        <v>0</v>
      </c>
      <c r="K327" s="255">
        <f ca="1">+IFERROR(INDEX('Hoja de Trabajo para listado'!$A$155:$Z$1048576,MATCH($A327,'Hoja de Trabajo para listado'!$A$155:$A$1048576,0),MATCH((CUADRO!K$5&amp;$E327),'Hoja de Trabajo para listado'!$A$151:$Z$151,0)),0)+IFERROR(INDEX('Hoja de Trabajo para listado'!$AB$155:$BA$1048576,MATCH($A327,'Hoja de Trabajo para listado'!$AB$155:$AB$1048576,0),MATCH((CUADRO!K$5&amp;$E327),'Hoja de Trabajo para listado'!$AB$151:$BA$151,0)),0)+IFERROR(INDEX('Hoja de Trabajo para listado'!$BC$155:$CB$1048576,MATCH($A327,'Hoja de Trabajo para listado'!$BC$155:$BC$1048576,0),MATCH((CUADRO!K$5&amp;$E327),'Hoja de Trabajo para listado'!$BC$151:$CB$151,0)),0)+IFERROR(INDEX('Hoja de Trabajo para listado'!$DE$153:$DG$274,MATCH($A327,'Hoja de Trabajo para listado'!$DE$153:$DE$1048576,0),MATCH((CUADRO!K$5&amp;$E327),'Hoja de Trabajo para listado'!$DE$151:$DG$151,0)),0)+IFERROR(INDEX('Hoja de Trabajo para listado'!$CD$155:$DC$1048576,MATCH($A327,'Hoja de Trabajo para listado'!$CD$155:$CD$1048576,0),MATCH((CUADRO!K$5&amp;$E327),'Hoja de Trabajo para listado'!$CD$151:$DC$151,0)),0)</f>
        <v>0</v>
      </c>
      <c r="L327" s="255">
        <f ca="1">+IFERROR(INDEX('Hoja de Trabajo para listado'!$A$155:$Z$1048576,MATCH($A327,'Hoja de Trabajo para listado'!$A$155:$A$1048576,0),MATCH((CUADRO!L$5&amp;$E327),'Hoja de Trabajo para listado'!$A$151:$Z$151,0)),0)+IFERROR(INDEX('Hoja de Trabajo para listado'!$AB$155:$BA$1048576,MATCH($A327,'Hoja de Trabajo para listado'!$AB$155:$AB$1048576,0),MATCH((CUADRO!L$5&amp;$E327),'Hoja de Trabajo para listado'!$AB$151:$BA$151,0)),0)+IFERROR(INDEX('Hoja de Trabajo para listado'!$BC$155:$CB$1048576,MATCH($A327,'Hoja de Trabajo para listado'!$BC$155:$BC$1048576,0),MATCH((CUADRO!L$5&amp;$E327),'Hoja de Trabajo para listado'!$BC$151:$CB$151,0)),0)+IFERROR(INDEX('Hoja de Trabajo para listado'!$DE$153:$DG$274,MATCH($A327,'Hoja de Trabajo para listado'!$DE$153:$DE$1048576,0),MATCH((CUADRO!L$5&amp;$E327),'Hoja de Trabajo para listado'!$DE$151:$DG$151,0)),0)+IFERROR(INDEX('Hoja de Trabajo para listado'!$CD$155:$DC$1048576,MATCH($A327,'Hoja de Trabajo para listado'!$CD$155:$CD$1048576,0),MATCH((CUADRO!L$5&amp;$E327),'Hoja de Trabajo para listado'!$CD$151:$DC$151,0)),0)</f>
        <v>0</v>
      </c>
      <c r="M327" s="255">
        <f ca="1">+IFERROR(INDEX('Hoja de Trabajo para listado'!$A$155:$Z$1048576,MATCH($A327,'Hoja de Trabajo para listado'!$A$155:$A$1048576,0),MATCH((CUADRO!M$5&amp;$E327),'Hoja de Trabajo para listado'!$A$151:$Z$151,0)),0)+IFERROR(INDEX('Hoja de Trabajo para listado'!$AB$155:$BA$1048576,MATCH($A327,'Hoja de Trabajo para listado'!$AB$155:$AB$1048576,0),MATCH((CUADRO!M$5&amp;$E327),'Hoja de Trabajo para listado'!$AB$151:$BA$151,0)),0)+IFERROR(INDEX('Hoja de Trabajo para listado'!$BC$155:$CB$1048576,MATCH($A327,'Hoja de Trabajo para listado'!$BC$155:$BC$1048576,0),MATCH((CUADRO!M$5&amp;$E327),'Hoja de Trabajo para listado'!$BC$151:$CB$151,0)),0)+IFERROR(INDEX('Hoja de Trabajo para listado'!$DE$153:$DG$274,MATCH($A327,'Hoja de Trabajo para listado'!$DE$153:$DE$1048576,0),MATCH((CUADRO!M$5&amp;$E327),'Hoja de Trabajo para listado'!$DE$151:$DG$151,0)),0)+IFERROR(INDEX('Hoja de Trabajo para listado'!$CD$155:$DC$1048576,MATCH($A327,'Hoja de Trabajo para listado'!$CD$155:$CD$1048576,0),MATCH((CUADRO!M$5&amp;$E327),'Hoja de Trabajo para listado'!$CD$151:$DC$151,0)),0)</f>
        <v>0</v>
      </c>
      <c r="N327" s="255">
        <f ca="1">+IFERROR(INDEX('Hoja de Trabajo para listado'!$A$155:$Z$1048576,MATCH($A327,'Hoja de Trabajo para listado'!$A$155:$A$1048576,0),MATCH((CUADRO!N$5&amp;$E327),'Hoja de Trabajo para listado'!$A$151:$Z$151,0)),0)+IFERROR(INDEX('Hoja de Trabajo para listado'!$AB$155:$BA$1048576,MATCH($A327,'Hoja de Trabajo para listado'!$AB$155:$AB$1048576,0),MATCH((CUADRO!N$5&amp;$E327),'Hoja de Trabajo para listado'!$AB$151:$BA$151,0)),0)+IFERROR(INDEX('Hoja de Trabajo para listado'!$BC$155:$CB$1048576,MATCH($A327,'Hoja de Trabajo para listado'!$BC$155:$BC$1048576,0),MATCH((CUADRO!N$5&amp;$E327),'Hoja de Trabajo para listado'!$BC$151:$CB$151,0)),0)+IFERROR(INDEX('Hoja de Trabajo para listado'!$DE$153:$DG$274,MATCH($A327,'Hoja de Trabajo para listado'!$DE$153:$DE$1048576,0),MATCH((CUADRO!N$5&amp;$E327),'Hoja de Trabajo para listado'!$DE$151:$DG$151,0)),0)+IFERROR(INDEX('Hoja de Trabajo para listado'!$CD$155:$DC$1048576,MATCH($A327,'Hoja de Trabajo para listado'!$CD$155:$CD$1048576,0),MATCH((CUADRO!N$5&amp;$E327),'Hoja de Trabajo para listado'!$CD$151:$DC$151,0)),0)</f>
        <v>739.5</v>
      </c>
      <c r="O327" s="255">
        <f ca="1">+IFERROR(INDEX('Hoja de Trabajo para listado'!$A$155:$Z$1048576,MATCH($A327,'Hoja de Trabajo para listado'!$A$155:$A$1048576,0),MATCH((CUADRO!O$5&amp;$E327),'Hoja de Trabajo para listado'!$A$151:$Z$151,0)),0)+IFERROR(INDEX('Hoja de Trabajo para listado'!$AB$155:$BA$1048576,MATCH($A327,'Hoja de Trabajo para listado'!$AB$155:$AB$1048576,0),MATCH((CUADRO!O$5&amp;$E327),'Hoja de Trabajo para listado'!$AB$151:$BA$151,0)),0)+IFERROR(INDEX('Hoja de Trabajo para listado'!$BC$155:$CB$1048576,MATCH($A327,'Hoja de Trabajo para listado'!$BC$155:$BC$1048576,0),MATCH((CUADRO!O$5&amp;$E327),'Hoja de Trabajo para listado'!$BC$151:$CB$151,0)),0)+IFERROR(INDEX('Hoja de Trabajo para listado'!$DE$153:$DG$274,MATCH($A327,'Hoja de Trabajo para listado'!$DE$153:$DE$1048576,0),MATCH((CUADRO!O$5&amp;$E327),'Hoja de Trabajo para listado'!$DE$151:$DG$151,0)),0)+IFERROR(INDEX('Hoja de Trabajo para listado'!$CD$155:$DC$1048576,MATCH($A327,'Hoja de Trabajo para listado'!$CD$155:$CD$1048576,0),MATCH((CUADRO!O$5&amp;$E327),'Hoja de Trabajo para listado'!$CD$151:$DC$151,0)),0)</f>
        <v>0</v>
      </c>
      <c r="P327" s="255">
        <f ca="1">+IFERROR(INDEX('Hoja de Trabajo para listado'!$A$155:$Z$1048576,MATCH($A327,'Hoja de Trabajo para listado'!$A$155:$A$1048576,0),MATCH((CUADRO!P$5&amp;$E327),'Hoja de Trabajo para listado'!$A$151:$Z$151,0)),0)+IFERROR(INDEX('Hoja de Trabajo para listado'!$AB$155:$BA$1048576,MATCH($A327,'Hoja de Trabajo para listado'!$AB$155:$AB$1048576,0),MATCH((CUADRO!P$5&amp;$E327),'Hoja de Trabajo para listado'!$AB$151:$BA$151,0)),0)+IFERROR(INDEX('Hoja de Trabajo para listado'!$BC$155:$CB$1048576,MATCH($A327,'Hoja de Trabajo para listado'!$BC$155:$BC$1048576,0),MATCH((CUADRO!P$5&amp;$E327),'Hoja de Trabajo para listado'!$BC$151:$CB$151,0)),0)+IFERROR(INDEX('Hoja de Trabajo para listado'!$DE$153:$DG$274,MATCH($A327,'Hoja de Trabajo para listado'!$DE$153:$DE$1048576,0),MATCH((CUADRO!P$5&amp;$E327),'Hoja de Trabajo para listado'!$DE$151:$DG$151,0)),0)+IFERROR(INDEX('Hoja de Trabajo para listado'!$CD$155:$DC$1048576,MATCH($A327,'Hoja de Trabajo para listado'!$CD$155:$CD$1048576,0),MATCH((CUADRO!P$5&amp;$E327),'Hoja de Trabajo para listado'!$CD$151:$DC$151,0)),0)</f>
        <v>0</v>
      </c>
      <c r="Q327" s="255">
        <f ca="1">+IFERROR(INDEX('Hoja de Trabajo para listado'!$A$155:$Z$1048576,MATCH($A327,'Hoja de Trabajo para listado'!$A$155:$A$1048576,0),MATCH((CUADRO!Q$5&amp;$E327),'Hoja de Trabajo para listado'!$A$151:$Z$151,0)),0)+IFERROR(INDEX('Hoja de Trabajo para listado'!$AB$155:$BA$1048576,MATCH($A327,'Hoja de Trabajo para listado'!$AB$155:$AB$1048576,0),MATCH((CUADRO!Q$5&amp;$E327),'Hoja de Trabajo para listado'!$AB$151:$BA$151,0)),0)+IFERROR(INDEX('Hoja de Trabajo para listado'!$BC$155:$CB$1048576,MATCH($A327,'Hoja de Trabajo para listado'!$BC$155:$BC$1048576,0),MATCH((CUADRO!Q$5&amp;$E327),'Hoja de Trabajo para listado'!$BC$151:$CB$151,0)),0)+IFERROR(INDEX('Hoja de Trabajo para listado'!$DE$153:$DG$274,MATCH($A327,'Hoja de Trabajo para listado'!$DE$153:$DE$1048576,0),MATCH((CUADRO!Q$5&amp;$E327),'Hoja de Trabajo para listado'!$DE$151:$DG$151,0)),0)+IFERROR(INDEX('Hoja de Trabajo para listado'!$CD$155:$DC$1048576,MATCH($A327,'Hoja de Trabajo para listado'!$CD$155:$CD$1048576,0),MATCH((CUADRO!Q$5&amp;$E327),'Hoja de Trabajo para listado'!$CD$151:$DC$151,0)),0)</f>
        <v>0</v>
      </c>
      <c r="R327" s="255">
        <f t="shared" ca="1" si="10"/>
        <v>739.5</v>
      </c>
      <c r="S327" s="395">
        <f ca="1">+R326+R327</f>
        <v>739.5</v>
      </c>
      <c r="T327" s="255">
        <f ca="1">+S327</f>
        <v>739.5</v>
      </c>
      <c r="U327" s="397">
        <f t="shared" si="11"/>
        <v>2</v>
      </c>
      <c r="V327" s="362" t="str">
        <f>+VLOOKUP(A327,bd_lista!$A$3:$E$590,5,FALSE)</f>
        <v>Instituciones Descentralizadas</v>
      </c>
      <c r="W327" s="362"/>
      <c r="X327" s="254">
        <v>0</v>
      </c>
      <c r="Y327" s="254" t="e">
        <f>+VLOOKUP(X327,bd_lista!$A$3:$C$590,3,FALSE)</f>
        <v>#N/A</v>
      </c>
      <c r="Z327" s="314"/>
      <c r="AA327" s="350"/>
    </row>
    <row r="328" spans="1:27" ht="15" hidden="1" customHeight="1">
      <c r="A328" s="32">
        <v>349</v>
      </c>
      <c r="B328" s="306">
        <f>+A328</f>
        <v>349</v>
      </c>
      <c r="C328" s="259" t="str">
        <f>+VLOOKUP(A328,bd_lista!$A$3:$C$590,3,FALSE)</f>
        <v>Centro de Inv.Arqueológicas,Antropológicas y Adm.de Tiwanaku</v>
      </c>
      <c r="D328" s="361" t="str">
        <f>+C328</f>
        <v>Centro de Inv.Arqueológicas,Antropológicas y Adm.de Tiwanaku</v>
      </c>
      <c r="E328" s="259" t="s">
        <v>1313</v>
      </c>
      <c r="F328" s="255">
        <f ca="1">+IFERROR(INDEX('Hoja de Trabajo para listado'!$A$155:$Z$1048576,MATCH($A328,'Hoja de Trabajo para listado'!$A$155:$A$1048576,0),MATCH((CUADRO!F$5&amp;$E328),'Hoja de Trabajo para listado'!$A$151:$Z$151,0)),0)+IFERROR(INDEX('Hoja de Trabajo para listado'!$AB$155:$BA$1048576,MATCH($A328,'Hoja de Trabajo para listado'!$AB$155:$AB$1048576,0),MATCH((CUADRO!F$5&amp;$E328),'Hoja de Trabajo para listado'!$AB$151:$BA$151,0)),0)+IFERROR(INDEX('Hoja de Trabajo para listado'!$BC$155:$CB$1048576,MATCH($A328,'Hoja de Trabajo para listado'!$BC$155:$BC$1048576,0),MATCH((CUADRO!F$5&amp;$E328),'Hoja de Trabajo para listado'!$BC$151:$CB$151,0)),0)+IFERROR(INDEX('Hoja de Trabajo para listado'!$DE$153:$DG$274,MATCH($A328,'Hoja de Trabajo para listado'!$DE$153:$DE$1048576,0),MATCH((CUADRO!F$5&amp;$E328),'Hoja de Trabajo para listado'!$DE$151:$DG$151,0)),0)+IFERROR(INDEX('Hoja de Trabajo para listado'!$CD$155:$DC$1048576,MATCH($A328,'Hoja de Trabajo para listado'!$CD$155:$CD$1048576,0),MATCH((CUADRO!F$5&amp;$E328),'Hoja de Trabajo para listado'!$CD$151:$DC$151,0)),0)</f>
        <v>0</v>
      </c>
      <c r="G328" s="255">
        <f ca="1">+IFERROR(INDEX('Hoja de Trabajo para listado'!$A$155:$Z$1048576,MATCH($A328,'Hoja de Trabajo para listado'!$A$155:$A$1048576,0),MATCH((CUADRO!G$5&amp;$E328),'Hoja de Trabajo para listado'!$A$151:$Z$151,0)),0)+IFERROR(INDEX('Hoja de Trabajo para listado'!$AB$155:$BA$1048576,MATCH($A328,'Hoja de Trabajo para listado'!$AB$155:$AB$1048576,0),MATCH((CUADRO!G$5&amp;$E328),'Hoja de Trabajo para listado'!$AB$151:$BA$151,0)),0)+IFERROR(INDEX('Hoja de Trabajo para listado'!$BC$155:$CB$1048576,MATCH($A328,'Hoja de Trabajo para listado'!$BC$155:$BC$1048576,0),MATCH((CUADRO!G$5&amp;$E328),'Hoja de Trabajo para listado'!$BC$151:$CB$151,0)),0)+IFERROR(INDEX('Hoja de Trabajo para listado'!$DE$153:$DG$274,MATCH($A328,'Hoja de Trabajo para listado'!$DE$153:$DE$1048576,0),MATCH((CUADRO!G$5&amp;$E328),'Hoja de Trabajo para listado'!$DE$151:$DG$151,0)),0)+IFERROR(INDEX('Hoja de Trabajo para listado'!$CD$155:$DC$1048576,MATCH($A328,'Hoja de Trabajo para listado'!$CD$155:$CD$1048576,0),MATCH((CUADRO!G$5&amp;$E328),'Hoja de Trabajo para listado'!$CD$151:$DC$151,0)),0)</f>
        <v>0</v>
      </c>
      <c r="H328" s="255">
        <f ca="1">+IFERROR(INDEX('Hoja de Trabajo para listado'!$A$155:$Z$1048576,MATCH($A328,'Hoja de Trabajo para listado'!$A$155:$A$1048576,0),MATCH((CUADRO!H$5&amp;$E328),'Hoja de Trabajo para listado'!$A$151:$Z$151,0)),0)+IFERROR(INDEX('Hoja de Trabajo para listado'!$AB$155:$BA$1048576,MATCH($A328,'Hoja de Trabajo para listado'!$AB$155:$AB$1048576,0),MATCH((CUADRO!H$5&amp;$E328),'Hoja de Trabajo para listado'!$AB$151:$BA$151,0)),0)+IFERROR(INDEX('Hoja de Trabajo para listado'!$BC$155:$CB$1048576,MATCH($A328,'Hoja de Trabajo para listado'!$BC$155:$BC$1048576,0),MATCH((CUADRO!H$5&amp;$E328),'Hoja de Trabajo para listado'!$BC$151:$CB$151,0)),0)+IFERROR(INDEX('Hoja de Trabajo para listado'!$DE$153:$DG$274,MATCH($A328,'Hoja de Trabajo para listado'!$DE$153:$DE$1048576,0),MATCH((CUADRO!H$5&amp;$E328),'Hoja de Trabajo para listado'!$DE$151:$DG$151,0)),0)+IFERROR(INDEX('Hoja de Trabajo para listado'!$CD$155:$DC$1048576,MATCH($A328,'Hoja de Trabajo para listado'!$CD$155:$CD$1048576,0),MATCH((CUADRO!H$5&amp;$E328),'Hoja de Trabajo para listado'!$CD$151:$DC$151,0)),0)</f>
        <v>0</v>
      </c>
      <c r="I328" s="255">
        <f ca="1">+IFERROR(INDEX('Hoja de Trabajo para listado'!$A$155:$Z$1048576,MATCH($A328,'Hoja de Trabajo para listado'!$A$155:$A$1048576,0),MATCH((CUADRO!I$5&amp;$E328),'Hoja de Trabajo para listado'!$A$151:$Z$151,0)),0)+IFERROR(INDEX('Hoja de Trabajo para listado'!$AB$155:$BA$1048576,MATCH($A328,'Hoja de Trabajo para listado'!$AB$155:$AB$1048576,0),MATCH((CUADRO!I$5&amp;$E328),'Hoja de Trabajo para listado'!$AB$151:$BA$151,0)),0)+IFERROR(INDEX('Hoja de Trabajo para listado'!$BC$155:$CB$1048576,MATCH($A328,'Hoja de Trabajo para listado'!$BC$155:$BC$1048576,0),MATCH((CUADRO!I$5&amp;$E328),'Hoja de Trabajo para listado'!$BC$151:$CB$151,0)),0)+IFERROR(INDEX('Hoja de Trabajo para listado'!$DE$153:$DG$274,MATCH($A328,'Hoja de Trabajo para listado'!$DE$153:$DE$1048576,0),MATCH((CUADRO!I$5&amp;$E328),'Hoja de Trabajo para listado'!$DE$151:$DG$151,0)),0)+IFERROR(INDEX('Hoja de Trabajo para listado'!$CD$155:$DC$1048576,MATCH($A328,'Hoja de Trabajo para listado'!$CD$155:$CD$1048576,0),MATCH((CUADRO!I$5&amp;$E328),'Hoja de Trabajo para listado'!$CD$151:$DC$151,0)),0)</f>
        <v>0</v>
      </c>
      <c r="J328" s="255">
        <f ca="1">+IFERROR(INDEX('Hoja de Trabajo para listado'!$A$155:$Z$1048576,MATCH($A328,'Hoja de Trabajo para listado'!$A$155:$A$1048576,0),MATCH((CUADRO!J$5&amp;$E328),'Hoja de Trabajo para listado'!$A$151:$Z$151,0)),0)+IFERROR(INDEX('Hoja de Trabajo para listado'!$AB$155:$BA$1048576,MATCH($A328,'Hoja de Trabajo para listado'!$AB$155:$AB$1048576,0),MATCH((CUADRO!J$5&amp;$E328),'Hoja de Trabajo para listado'!$AB$151:$BA$151,0)),0)+IFERROR(INDEX('Hoja de Trabajo para listado'!$BC$155:$CB$1048576,MATCH($A328,'Hoja de Trabajo para listado'!$BC$155:$BC$1048576,0),MATCH((CUADRO!J$5&amp;$E328),'Hoja de Trabajo para listado'!$BC$151:$CB$151,0)),0)+IFERROR(INDEX('Hoja de Trabajo para listado'!$DE$153:$DG$274,MATCH($A328,'Hoja de Trabajo para listado'!$DE$153:$DE$1048576,0),MATCH((CUADRO!J$5&amp;$E328),'Hoja de Trabajo para listado'!$DE$151:$DG$151,0)),0)+IFERROR(INDEX('Hoja de Trabajo para listado'!$CD$155:$DC$1048576,MATCH($A328,'Hoja de Trabajo para listado'!$CD$155:$CD$1048576,0),MATCH((CUADRO!J$5&amp;$E328),'Hoja de Trabajo para listado'!$CD$151:$DC$151,0)),0)</f>
        <v>0</v>
      </c>
      <c r="K328" s="255">
        <f ca="1">+IFERROR(INDEX('Hoja de Trabajo para listado'!$A$155:$Z$1048576,MATCH($A328,'Hoja de Trabajo para listado'!$A$155:$A$1048576,0),MATCH((CUADRO!K$5&amp;$E328),'Hoja de Trabajo para listado'!$A$151:$Z$151,0)),0)+IFERROR(INDEX('Hoja de Trabajo para listado'!$AB$155:$BA$1048576,MATCH($A328,'Hoja de Trabajo para listado'!$AB$155:$AB$1048576,0),MATCH((CUADRO!K$5&amp;$E328),'Hoja de Trabajo para listado'!$AB$151:$BA$151,0)),0)+IFERROR(INDEX('Hoja de Trabajo para listado'!$BC$155:$CB$1048576,MATCH($A328,'Hoja de Trabajo para listado'!$BC$155:$BC$1048576,0),MATCH((CUADRO!K$5&amp;$E328),'Hoja de Trabajo para listado'!$BC$151:$CB$151,0)),0)+IFERROR(INDEX('Hoja de Trabajo para listado'!$DE$153:$DG$274,MATCH($A328,'Hoja de Trabajo para listado'!$DE$153:$DE$1048576,0),MATCH((CUADRO!K$5&amp;$E328),'Hoja de Trabajo para listado'!$DE$151:$DG$151,0)),0)+IFERROR(INDEX('Hoja de Trabajo para listado'!$CD$155:$DC$1048576,MATCH($A328,'Hoja de Trabajo para listado'!$CD$155:$CD$1048576,0),MATCH((CUADRO!K$5&amp;$E328),'Hoja de Trabajo para listado'!$CD$151:$DC$151,0)),0)</f>
        <v>0</v>
      </c>
      <c r="L328" s="255">
        <f ca="1">+IFERROR(INDEX('Hoja de Trabajo para listado'!$A$155:$Z$1048576,MATCH($A328,'Hoja de Trabajo para listado'!$A$155:$A$1048576,0),MATCH((CUADRO!L$5&amp;$E328),'Hoja de Trabajo para listado'!$A$151:$Z$151,0)),0)+IFERROR(INDEX('Hoja de Trabajo para listado'!$AB$155:$BA$1048576,MATCH($A328,'Hoja de Trabajo para listado'!$AB$155:$AB$1048576,0),MATCH((CUADRO!L$5&amp;$E328),'Hoja de Trabajo para listado'!$AB$151:$BA$151,0)),0)+IFERROR(INDEX('Hoja de Trabajo para listado'!$BC$155:$CB$1048576,MATCH($A328,'Hoja de Trabajo para listado'!$BC$155:$BC$1048576,0),MATCH((CUADRO!L$5&amp;$E328),'Hoja de Trabajo para listado'!$BC$151:$CB$151,0)),0)+IFERROR(INDEX('Hoja de Trabajo para listado'!$DE$153:$DG$274,MATCH($A328,'Hoja de Trabajo para listado'!$DE$153:$DE$1048576,0),MATCH((CUADRO!L$5&amp;$E328),'Hoja de Trabajo para listado'!$DE$151:$DG$151,0)),0)+IFERROR(INDEX('Hoja de Trabajo para listado'!$CD$155:$DC$1048576,MATCH($A328,'Hoja de Trabajo para listado'!$CD$155:$CD$1048576,0),MATCH((CUADRO!L$5&amp;$E328),'Hoja de Trabajo para listado'!$CD$151:$DC$151,0)),0)</f>
        <v>0</v>
      </c>
      <c r="M328" s="255">
        <f ca="1">+IFERROR(INDEX('Hoja de Trabajo para listado'!$A$155:$Z$1048576,MATCH($A328,'Hoja de Trabajo para listado'!$A$155:$A$1048576,0),MATCH((CUADRO!M$5&amp;$E328),'Hoja de Trabajo para listado'!$A$151:$Z$151,0)),0)+IFERROR(INDEX('Hoja de Trabajo para listado'!$AB$155:$BA$1048576,MATCH($A328,'Hoja de Trabajo para listado'!$AB$155:$AB$1048576,0),MATCH((CUADRO!M$5&amp;$E328),'Hoja de Trabajo para listado'!$AB$151:$BA$151,0)),0)+IFERROR(INDEX('Hoja de Trabajo para listado'!$BC$155:$CB$1048576,MATCH($A328,'Hoja de Trabajo para listado'!$BC$155:$BC$1048576,0),MATCH((CUADRO!M$5&amp;$E328),'Hoja de Trabajo para listado'!$BC$151:$CB$151,0)),0)+IFERROR(INDEX('Hoja de Trabajo para listado'!$DE$153:$DG$274,MATCH($A328,'Hoja de Trabajo para listado'!$DE$153:$DE$1048576,0),MATCH((CUADRO!M$5&amp;$E328),'Hoja de Trabajo para listado'!$DE$151:$DG$151,0)),0)+IFERROR(INDEX('Hoja de Trabajo para listado'!$CD$155:$DC$1048576,MATCH($A328,'Hoja de Trabajo para listado'!$CD$155:$CD$1048576,0),MATCH((CUADRO!M$5&amp;$E328),'Hoja de Trabajo para listado'!$CD$151:$DC$151,0)),0)</f>
        <v>0</v>
      </c>
      <c r="N328" s="255">
        <f ca="1">+IFERROR(INDEX('Hoja de Trabajo para listado'!$A$155:$Z$1048576,MATCH($A328,'Hoja de Trabajo para listado'!$A$155:$A$1048576,0),MATCH((CUADRO!N$5&amp;$E328),'Hoja de Trabajo para listado'!$A$151:$Z$151,0)),0)+IFERROR(INDEX('Hoja de Trabajo para listado'!$AB$155:$BA$1048576,MATCH($A328,'Hoja de Trabajo para listado'!$AB$155:$AB$1048576,0),MATCH((CUADRO!N$5&amp;$E328),'Hoja de Trabajo para listado'!$AB$151:$BA$151,0)),0)+IFERROR(INDEX('Hoja de Trabajo para listado'!$BC$155:$CB$1048576,MATCH($A328,'Hoja de Trabajo para listado'!$BC$155:$BC$1048576,0),MATCH((CUADRO!N$5&amp;$E328),'Hoja de Trabajo para listado'!$BC$151:$CB$151,0)),0)+IFERROR(INDEX('Hoja de Trabajo para listado'!$DE$153:$DG$274,MATCH($A328,'Hoja de Trabajo para listado'!$DE$153:$DE$1048576,0),MATCH((CUADRO!N$5&amp;$E328),'Hoja de Trabajo para listado'!$DE$151:$DG$151,0)),0)+IFERROR(INDEX('Hoja de Trabajo para listado'!$CD$155:$DC$1048576,MATCH($A328,'Hoja de Trabajo para listado'!$CD$155:$CD$1048576,0),MATCH((CUADRO!N$5&amp;$E328),'Hoja de Trabajo para listado'!$CD$151:$DC$151,0)),0)</f>
        <v>0</v>
      </c>
      <c r="O328" s="255">
        <f ca="1">+IFERROR(INDEX('Hoja de Trabajo para listado'!$A$155:$Z$1048576,MATCH($A328,'Hoja de Trabajo para listado'!$A$155:$A$1048576,0),MATCH((CUADRO!O$5&amp;$E328),'Hoja de Trabajo para listado'!$A$151:$Z$151,0)),0)+IFERROR(INDEX('Hoja de Trabajo para listado'!$AB$155:$BA$1048576,MATCH($A328,'Hoja de Trabajo para listado'!$AB$155:$AB$1048576,0),MATCH((CUADRO!O$5&amp;$E328),'Hoja de Trabajo para listado'!$AB$151:$BA$151,0)),0)+IFERROR(INDEX('Hoja de Trabajo para listado'!$BC$155:$CB$1048576,MATCH($A328,'Hoja de Trabajo para listado'!$BC$155:$BC$1048576,0),MATCH((CUADRO!O$5&amp;$E328),'Hoja de Trabajo para listado'!$BC$151:$CB$151,0)),0)+IFERROR(INDEX('Hoja de Trabajo para listado'!$DE$153:$DG$274,MATCH($A328,'Hoja de Trabajo para listado'!$DE$153:$DE$1048576,0),MATCH((CUADRO!O$5&amp;$E328),'Hoja de Trabajo para listado'!$DE$151:$DG$151,0)),0)+IFERROR(INDEX('Hoja de Trabajo para listado'!$CD$155:$DC$1048576,MATCH($A328,'Hoja de Trabajo para listado'!$CD$155:$CD$1048576,0),MATCH((CUADRO!O$5&amp;$E328),'Hoja de Trabajo para listado'!$CD$151:$DC$151,0)),0)</f>
        <v>0</v>
      </c>
      <c r="P328" s="255">
        <f ca="1">+IFERROR(INDEX('Hoja de Trabajo para listado'!$A$155:$Z$1048576,MATCH($A328,'Hoja de Trabajo para listado'!$A$155:$A$1048576,0),MATCH((CUADRO!P$5&amp;$E328),'Hoja de Trabajo para listado'!$A$151:$Z$151,0)),0)+IFERROR(INDEX('Hoja de Trabajo para listado'!$AB$155:$BA$1048576,MATCH($A328,'Hoja de Trabajo para listado'!$AB$155:$AB$1048576,0),MATCH((CUADRO!P$5&amp;$E328),'Hoja de Trabajo para listado'!$AB$151:$BA$151,0)),0)+IFERROR(INDEX('Hoja de Trabajo para listado'!$BC$155:$CB$1048576,MATCH($A328,'Hoja de Trabajo para listado'!$BC$155:$BC$1048576,0),MATCH((CUADRO!P$5&amp;$E328),'Hoja de Trabajo para listado'!$BC$151:$CB$151,0)),0)+IFERROR(INDEX('Hoja de Trabajo para listado'!$DE$153:$DG$274,MATCH($A328,'Hoja de Trabajo para listado'!$DE$153:$DE$1048576,0),MATCH((CUADRO!P$5&amp;$E328),'Hoja de Trabajo para listado'!$DE$151:$DG$151,0)),0)+IFERROR(INDEX('Hoja de Trabajo para listado'!$CD$155:$DC$1048576,MATCH($A328,'Hoja de Trabajo para listado'!$CD$155:$CD$1048576,0),MATCH((CUADRO!P$5&amp;$E328),'Hoja de Trabajo para listado'!$CD$151:$DC$151,0)),0)</f>
        <v>0</v>
      </c>
      <c r="Q328" s="255">
        <f ca="1">+IFERROR(INDEX('Hoja de Trabajo para listado'!$A$155:$Z$1048576,MATCH($A328,'Hoja de Trabajo para listado'!$A$155:$A$1048576,0),MATCH((CUADRO!Q$5&amp;$E328),'Hoja de Trabajo para listado'!$A$151:$Z$151,0)),0)+IFERROR(INDEX('Hoja de Trabajo para listado'!$AB$155:$BA$1048576,MATCH($A328,'Hoja de Trabajo para listado'!$AB$155:$AB$1048576,0),MATCH((CUADRO!Q$5&amp;$E328),'Hoja de Trabajo para listado'!$AB$151:$BA$151,0)),0)+IFERROR(INDEX('Hoja de Trabajo para listado'!$BC$155:$CB$1048576,MATCH($A328,'Hoja de Trabajo para listado'!$BC$155:$BC$1048576,0),MATCH((CUADRO!Q$5&amp;$E328),'Hoja de Trabajo para listado'!$BC$151:$CB$151,0)),0)+IFERROR(INDEX('Hoja de Trabajo para listado'!$DE$153:$DG$274,MATCH($A328,'Hoja de Trabajo para listado'!$DE$153:$DE$1048576,0),MATCH((CUADRO!Q$5&amp;$E328),'Hoja de Trabajo para listado'!$DE$151:$DG$151,0)),0)+IFERROR(INDEX('Hoja de Trabajo para listado'!$CD$155:$DC$1048576,MATCH($A328,'Hoja de Trabajo para listado'!$CD$155:$CD$1048576,0),MATCH((CUADRO!Q$5&amp;$E328),'Hoja de Trabajo para listado'!$CD$151:$DC$151,0)),0)</f>
        <v>0</v>
      </c>
      <c r="R328" s="255">
        <f t="shared" ca="1" si="10"/>
        <v>0</v>
      </c>
      <c r="S328" s="255"/>
      <c r="T328" s="255">
        <f ca="1">+T329</f>
        <v>0</v>
      </c>
      <c r="U328" s="254">
        <f t="shared" si="11"/>
        <v>1</v>
      </c>
      <c r="V328" s="362" t="str">
        <f>+VLOOKUP(A328,bd_lista!$A$3:$E$590,5,FALSE)</f>
        <v>Instituciones Descentralizadas</v>
      </c>
      <c r="W328" s="361" t="str">
        <f>+V328</f>
        <v>Instituciones Descentralizadas</v>
      </c>
      <c r="X328" s="254">
        <f>+VLOOKUP(A328,[2]Sheet1!$A$13:$D$744,4,FALSE)</f>
        <v>52</v>
      </c>
      <c r="Y328" s="254" t="e">
        <f>+VLOOKUP(X328,bd_lista!$A$3:$C$590,3,FALSE)</f>
        <v>#N/A</v>
      </c>
      <c r="Z328" s="316">
        <f>+X328</f>
        <v>52</v>
      </c>
      <c r="AA328" s="317" t="e">
        <f>+Y328</f>
        <v>#N/A</v>
      </c>
    </row>
    <row r="329" spans="1:27" ht="15" hidden="1" customHeight="1">
      <c r="A329" s="32">
        <v>349</v>
      </c>
      <c r="B329" s="307"/>
      <c r="C329" s="362" t="str">
        <f>+VLOOKUP(A329,bd_lista!$A$3:$C$590,3,FALSE)</f>
        <v>Centro de Inv.Arqueológicas,Antropológicas y Adm.de Tiwanaku</v>
      </c>
      <c r="D329" s="362"/>
      <c r="E329" s="362" t="s">
        <v>1314</v>
      </c>
      <c r="F329" s="257">
        <f ca="1">+IFERROR(INDEX('Hoja de Trabajo para listado'!$A$155:$Z$1048576,MATCH($A329,'Hoja de Trabajo para listado'!$A$155:$A$1048576,0),MATCH((CUADRO!F$5&amp;$E329),'Hoja de Trabajo para listado'!$A$151:$Z$151,0)),0)+IFERROR(INDEX('Hoja de Trabajo para listado'!$AB$155:$BA$1048576,MATCH($A329,'Hoja de Trabajo para listado'!$AB$155:$AB$1048576,0),MATCH((CUADRO!F$5&amp;$E329),'Hoja de Trabajo para listado'!$AB$151:$BA$151,0)),0)+IFERROR(INDEX('Hoja de Trabajo para listado'!$BC$155:$CB$1048576,MATCH($A329,'Hoja de Trabajo para listado'!$BC$155:$BC$1048576,0),MATCH((CUADRO!F$5&amp;$E329),'Hoja de Trabajo para listado'!$BC$151:$CB$151,0)),0)+IFERROR(INDEX('Hoja de Trabajo para listado'!$DE$153:$DG$274,MATCH($A329,'Hoja de Trabajo para listado'!$DE$153:$DE$1048576,0),MATCH((CUADRO!F$5&amp;$E329),'Hoja de Trabajo para listado'!$DE$151:$DG$151,0)),0)+IFERROR(INDEX('Hoja de Trabajo para listado'!$CD$155:$DC$1048576,MATCH($A329,'Hoja de Trabajo para listado'!$CD$155:$CD$1048576,0),MATCH((CUADRO!F$5&amp;$E329),'Hoja de Trabajo para listado'!$CD$151:$DC$151,0)),0)</f>
        <v>0</v>
      </c>
      <c r="G329" s="257">
        <f ca="1">+IFERROR(INDEX('Hoja de Trabajo para listado'!$A$155:$Z$1048576,MATCH($A329,'Hoja de Trabajo para listado'!$A$155:$A$1048576,0),MATCH((CUADRO!G$5&amp;$E329),'Hoja de Trabajo para listado'!$A$151:$Z$151,0)),0)+IFERROR(INDEX('Hoja de Trabajo para listado'!$AB$155:$BA$1048576,MATCH($A329,'Hoja de Trabajo para listado'!$AB$155:$AB$1048576,0),MATCH((CUADRO!G$5&amp;$E329),'Hoja de Trabajo para listado'!$AB$151:$BA$151,0)),0)+IFERROR(INDEX('Hoja de Trabajo para listado'!$BC$155:$CB$1048576,MATCH($A329,'Hoja de Trabajo para listado'!$BC$155:$BC$1048576,0),MATCH((CUADRO!G$5&amp;$E329),'Hoja de Trabajo para listado'!$BC$151:$CB$151,0)),0)+IFERROR(INDEX('Hoja de Trabajo para listado'!$DE$153:$DG$274,MATCH($A329,'Hoja de Trabajo para listado'!$DE$153:$DE$1048576,0),MATCH((CUADRO!G$5&amp;$E329),'Hoja de Trabajo para listado'!$DE$151:$DG$151,0)),0)+IFERROR(INDEX('Hoja de Trabajo para listado'!$CD$155:$DC$1048576,MATCH($A329,'Hoja de Trabajo para listado'!$CD$155:$CD$1048576,0),MATCH((CUADRO!G$5&amp;$E329),'Hoja de Trabajo para listado'!$CD$151:$DC$151,0)),0)</f>
        <v>0</v>
      </c>
      <c r="H329" s="257">
        <f ca="1">+IFERROR(INDEX('Hoja de Trabajo para listado'!$A$155:$Z$1048576,MATCH($A329,'Hoja de Trabajo para listado'!$A$155:$A$1048576,0),MATCH((CUADRO!H$5&amp;$E329),'Hoja de Trabajo para listado'!$A$151:$Z$151,0)),0)+IFERROR(INDEX('Hoja de Trabajo para listado'!$AB$155:$BA$1048576,MATCH($A329,'Hoja de Trabajo para listado'!$AB$155:$AB$1048576,0),MATCH((CUADRO!H$5&amp;$E329),'Hoja de Trabajo para listado'!$AB$151:$BA$151,0)),0)+IFERROR(INDEX('Hoja de Trabajo para listado'!$BC$155:$CB$1048576,MATCH($A329,'Hoja de Trabajo para listado'!$BC$155:$BC$1048576,0),MATCH((CUADRO!H$5&amp;$E329),'Hoja de Trabajo para listado'!$BC$151:$CB$151,0)),0)+IFERROR(INDEX('Hoja de Trabajo para listado'!$DE$153:$DG$274,MATCH($A329,'Hoja de Trabajo para listado'!$DE$153:$DE$1048576,0),MATCH((CUADRO!H$5&amp;$E329),'Hoja de Trabajo para listado'!$DE$151:$DG$151,0)),0)+IFERROR(INDEX('Hoja de Trabajo para listado'!$CD$155:$DC$1048576,MATCH($A329,'Hoja de Trabajo para listado'!$CD$155:$CD$1048576,0),MATCH((CUADRO!H$5&amp;$E329),'Hoja de Trabajo para listado'!$CD$151:$DC$151,0)),0)</f>
        <v>0</v>
      </c>
      <c r="I329" s="257">
        <f ca="1">+IFERROR(INDEX('Hoja de Trabajo para listado'!$A$155:$Z$1048576,MATCH($A329,'Hoja de Trabajo para listado'!$A$155:$A$1048576,0),MATCH((CUADRO!I$5&amp;$E329),'Hoja de Trabajo para listado'!$A$151:$Z$151,0)),0)+IFERROR(INDEX('Hoja de Trabajo para listado'!$AB$155:$BA$1048576,MATCH($A329,'Hoja de Trabajo para listado'!$AB$155:$AB$1048576,0),MATCH((CUADRO!I$5&amp;$E329),'Hoja de Trabajo para listado'!$AB$151:$BA$151,0)),0)+IFERROR(INDEX('Hoja de Trabajo para listado'!$BC$155:$CB$1048576,MATCH($A329,'Hoja de Trabajo para listado'!$BC$155:$BC$1048576,0),MATCH((CUADRO!I$5&amp;$E329),'Hoja de Trabajo para listado'!$BC$151:$CB$151,0)),0)+IFERROR(INDEX('Hoja de Trabajo para listado'!$DE$153:$DG$274,MATCH($A329,'Hoja de Trabajo para listado'!$DE$153:$DE$1048576,0),MATCH((CUADRO!I$5&amp;$E329),'Hoja de Trabajo para listado'!$DE$151:$DG$151,0)),0)+IFERROR(INDEX('Hoja de Trabajo para listado'!$CD$155:$DC$1048576,MATCH($A329,'Hoja de Trabajo para listado'!$CD$155:$CD$1048576,0),MATCH((CUADRO!I$5&amp;$E329),'Hoja de Trabajo para listado'!$CD$151:$DC$151,0)),0)</f>
        <v>0</v>
      </c>
      <c r="J329" s="257">
        <f ca="1">+IFERROR(INDEX('Hoja de Trabajo para listado'!$A$155:$Z$1048576,MATCH($A329,'Hoja de Trabajo para listado'!$A$155:$A$1048576,0),MATCH((CUADRO!J$5&amp;$E329),'Hoja de Trabajo para listado'!$A$151:$Z$151,0)),0)+IFERROR(INDEX('Hoja de Trabajo para listado'!$AB$155:$BA$1048576,MATCH($A329,'Hoja de Trabajo para listado'!$AB$155:$AB$1048576,0),MATCH((CUADRO!J$5&amp;$E329),'Hoja de Trabajo para listado'!$AB$151:$BA$151,0)),0)+IFERROR(INDEX('Hoja de Trabajo para listado'!$BC$155:$CB$1048576,MATCH($A329,'Hoja de Trabajo para listado'!$BC$155:$BC$1048576,0),MATCH((CUADRO!J$5&amp;$E329),'Hoja de Trabajo para listado'!$BC$151:$CB$151,0)),0)+IFERROR(INDEX('Hoja de Trabajo para listado'!$DE$153:$DG$274,MATCH($A329,'Hoja de Trabajo para listado'!$DE$153:$DE$1048576,0),MATCH((CUADRO!J$5&amp;$E329),'Hoja de Trabajo para listado'!$DE$151:$DG$151,0)),0)+IFERROR(INDEX('Hoja de Trabajo para listado'!$CD$155:$DC$1048576,MATCH($A329,'Hoja de Trabajo para listado'!$CD$155:$CD$1048576,0),MATCH((CUADRO!J$5&amp;$E329),'Hoja de Trabajo para listado'!$CD$151:$DC$151,0)),0)</f>
        <v>0</v>
      </c>
      <c r="K329" s="257">
        <f ca="1">+IFERROR(INDEX('Hoja de Trabajo para listado'!$A$155:$Z$1048576,MATCH($A329,'Hoja de Trabajo para listado'!$A$155:$A$1048576,0),MATCH((CUADRO!K$5&amp;$E329),'Hoja de Trabajo para listado'!$A$151:$Z$151,0)),0)+IFERROR(INDEX('Hoja de Trabajo para listado'!$AB$155:$BA$1048576,MATCH($A329,'Hoja de Trabajo para listado'!$AB$155:$AB$1048576,0),MATCH((CUADRO!K$5&amp;$E329),'Hoja de Trabajo para listado'!$AB$151:$BA$151,0)),0)+IFERROR(INDEX('Hoja de Trabajo para listado'!$BC$155:$CB$1048576,MATCH($A329,'Hoja de Trabajo para listado'!$BC$155:$BC$1048576,0),MATCH((CUADRO!K$5&amp;$E329),'Hoja de Trabajo para listado'!$BC$151:$CB$151,0)),0)+IFERROR(INDEX('Hoja de Trabajo para listado'!$DE$153:$DG$274,MATCH($A329,'Hoja de Trabajo para listado'!$DE$153:$DE$1048576,0),MATCH((CUADRO!K$5&amp;$E329),'Hoja de Trabajo para listado'!$DE$151:$DG$151,0)),0)+IFERROR(INDEX('Hoja de Trabajo para listado'!$CD$155:$DC$1048576,MATCH($A329,'Hoja de Trabajo para listado'!$CD$155:$CD$1048576,0),MATCH((CUADRO!K$5&amp;$E329),'Hoja de Trabajo para listado'!$CD$151:$DC$151,0)),0)</f>
        <v>0</v>
      </c>
      <c r="L329" s="257">
        <f ca="1">+IFERROR(INDEX('Hoja de Trabajo para listado'!$A$155:$Z$1048576,MATCH($A329,'Hoja de Trabajo para listado'!$A$155:$A$1048576,0),MATCH((CUADRO!L$5&amp;$E329),'Hoja de Trabajo para listado'!$A$151:$Z$151,0)),0)+IFERROR(INDEX('Hoja de Trabajo para listado'!$AB$155:$BA$1048576,MATCH($A329,'Hoja de Trabajo para listado'!$AB$155:$AB$1048576,0),MATCH((CUADRO!L$5&amp;$E329),'Hoja de Trabajo para listado'!$AB$151:$BA$151,0)),0)+IFERROR(INDEX('Hoja de Trabajo para listado'!$BC$155:$CB$1048576,MATCH($A329,'Hoja de Trabajo para listado'!$BC$155:$BC$1048576,0),MATCH((CUADRO!L$5&amp;$E329),'Hoja de Trabajo para listado'!$BC$151:$CB$151,0)),0)+IFERROR(INDEX('Hoja de Trabajo para listado'!$DE$153:$DG$274,MATCH($A329,'Hoja de Trabajo para listado'!$DE$153:$DE$1048576,0),MATCH((CUADRO!L$5&amp;$E329),'Hoja de Trabajo para listado'!$DE$151:$DG$151,0)),0)+IFERROR(INDEX('Hoja de Trabajo para listado'!$CD$155:$DC$1048576,MATCH($A329,'Hoja de Trabajo para listado'!$CD$155:$CD$1048576,0),MATCH((CUADRO!L$5&amp;$E329),'Hoja de Trabajo para listado'!$CD$151:$DC$151,0)),0)</f>
        <v>0</v>
      </c>
      <c r="M329" s="257">
        <f ca="1">+IFERROR(INDEX('Hoja de Trabajo para listado'!$A$155:$Z$1048576,MATCH($A329,'Hoja de Trabajo para listado'!$A$155:$A$1048576,0),MATCH((CUADRO!M$5&amp;$E329),'Hoja de Trabajo para listado'!$A$151:$Z$151,0)),0)+IFERROR(INDEX('Hoja de Trabajo para listado'!$AB$155:$BA$1048576,MATCH($A329,'Hoja de Trabajo para listado'!$AB$155:$AB$1048576,0),MATCH((CUADRO!M$5&amp;$E329),'Hoja de Trabajo para listado'!$AB$151:$BA$151,0)),0)+IFERROR(INDEX('Hoja de Trabajo para listado'!$BC$155:$CB$1048576,MATCH($A329,'Hoja de Trabajo para listado'!$BC$155:$BC$1048576,0),MATCH((CUADRO!M$5&amp;$E329),'Hoja de Trabajo para listado'!$BC$151:$CB$151,0)),0)+IFERROR(INDEX('Hoja de Trabajo para listado'!$DE$153:$DG$274,MATCH($A329,'Hoja de Trabajo para listado'!$DE$153:$DE$1048576,0),MATCH((CUADRO!M$5&amp;$E329),'Hoja de Trabajo para listado'!$DE$151:$DG$151,0)),0)+IFERROR(INDEX('Hoja de Trabajo para listado'!$CD$155:$DC$1048576,MATCH($A329,'Hoja de Trabajo para listado'!$CD$155:$CD$1048576,0),MATCH((CUADRO!M$5&amp;$E329),'Hoja de Trabajo para listado'!$CD$151:$DC$151,0)),0)</f>
        <v>0</v>
      </c>
      <c r="N329" s="257">
        <f ca="1">+IFERROR(INDEX('Hoja de Trabajo para listado'!$A$155:$Z$1048576,MATCH($A329,'Hoja de Trabajo para listado'!$A$155:$A$1048576,0),MATCH((CUADRO!N$5&amp;$E329),'Hoja de Trabajo para listado'!$A$151:$Z$151,0)),0)+IFERROR(INDEX('Hoja de Trabajo para listado'!$AB$155:$BA$1048576,MATCH($A329,'Hoja de Trabajo para listado'!$AB$155:$AB$1048576,0),MATCH((CUADRO!N$5&amp;$E329),'Hoja de Trabajo para listado'!$AB$151:$BA$151,0)),0)+IFERROR(INDEX('Hoja de Trabajo para listado'!$BC$155:$CB$1048576,MATCH($A329,'Hoja de Trabajo para listado'!$BC$155:$BC$1048576,0),MATCH((CUADRO!N$5&amp;$E329),'Hoja de Trabajo para listado'!$BC$151:$CB$151,0)),0)+IFERROR(INDEX('Hoja de Trabajo para listado'!$DE$153:$DG$274,MATCH($A329,'Hoja de Trabajo para listado'!$DE$153:$DE$1048576,0),MATCH((CUADRO!N$5&amp;$E329),'Hoja de Trabajo para listado'!$DE$151:$DG$151,0)),0)+IFERROR(INDEX('Hoja de Trabajo para listado'!$CD$155:$DC$1048576,MATCH($A329,'Hoja de Trabajo para listado'!$CD$155:$CD$1048576,0),MATCH((CUADRO!N$5&amp;$E329),'Hoja de Trabajo para listado'!$CD$151:$DC$151,0)),0)</f>
        <v>0</v>
      </c>
      <c r="O329" s="257">
        <f ca="1">+IFERROR(INDEX('Hoja de Trabajo para listado'!$A$155:$Z$1048576,MATCH($A329,'Hoja de Trabajo para listado'!$A$155:$A$1048576,0),MATCH((CUADRO!O$5&amp;$E329),'Hoja de Trabajo para listado'!$A$151:$Z$151,0)),0)+IFERROR(INDEX('Hoja de Trabajo para listado'!$AB$155:$BA$1048576,MATCH($A329,'Hoja de Trabajo para listado'!$AB$155:$AB$1048576,0),MATCH((CUADRO!O$5&amp;$E329),'Hoja de Trabajo para listado'!$AB$151:$BA$151,0)),0)+IFERROR(INDEX('Hoja de Trabajo para listado'!$BC$155:$CB$1048576,MATCH($A329,'Hoja de Trabajo para listado'!$BC$155:$BC$1048576,0),MATCH((CUADRO!O$5&amp;$E329),'Hoja de Trabajo para listado'!$BC$151:$CB$151,0)),0)+IFERROR(INDEX('Hoja de Trabajo para listado'!$DE$153:$DG$274,MATCH($A329,'Hoja de Trabajo para listado'!$DE$153:$DE$1048576,0),MATCH((CUADRO!O$5&amp;$E329),'Hoja de Trabajo para listado'!$DE$151:$DG$151,0)),0)+IFERROR(INDEX('Hoja de Trabajo para listado'!$CD$155:$DC$1048576,MATCH($A329,'Hoja de Trabajo para listado'!$CD$155:$CD$1048576,0),MATCH((CUADRO!O$5&amp;$E329),'Hoja de Trabajo para listado'!$CD$151:$DC$151,0)),0)</f>
        <v>0</v>
      </c>
      <c r="P329" s="257">
        <f ca="1">+IFERROR(INDEX('Hoja de Trabajo para listado'!$A$155:$Z$1048576,MATCH($A329,'Hoja de Trabajo para listado'!$A$155:$A$1048576,0),MATCH((CUADRO!P$5&amp;$E329),'Hoja de Trabajo para listado'!$A$151:$Z$151,0)),0)+IFERROR(INDEX('Hoja de Trabajo para listado'!$AB$155:$BA$1048576,MATCH($A329,'Hoja de Trabajo para listado'!$AB$155:$AB$1048576,0),MATCH((CUADRO!P$5&amp;$E329),'Hoja de Trabajo para listado'!$AB$151:$BA$151,0)),0)+IFERROR(INDEX('Hoja de Trabajo para listado'!$BC$155:$CB$1048576,MATCH($A329,'Hoja de Trabajo para listado'!$BC$155:$BC$1048576,0),MATCH((CUADRO!P$5&amp;$E329),'Hoja de Trabajo para listado'!$BC$151:$CB$151,0)),0)+IFERROR(INDEX('Hoja de Trabajo para listado'!$DE$153:$DG$274,MATCH($A329,'Hoja de Trabajo para listado'!$DE$153:$DE$1048576,0),MATCH((CUADRO!P$5&amp;$E329),'Hoja de Trabajo para listado'!$DE$151:$DG$151,0)),0)+IFERROR(INDEX('Hoja de Trabajo para listado'!$CD$155:$DC$1048576,MATCH($A329,'Hoja de Trabajo para listado'!$CD$155:$CD$1048576,0),MATCH((CUADRO!P$5&amp;$E329),'Hoja de Trabajo para listado'!$CD$151:$DC$151,0)),0)</f>
        <v>0</v>
      </c>
      <c r="Q329" s="257">
        <f ca="1">+IFERROR(INDEX('Hoja de Trabajo para listado'!$A$155:$Z$1048576,MATCH($A329,'Hoja de Trabajo para listado'!$A$155:$A$1048576,0),MATCH((CUADRO!Q$5&amp;$E329),'Hoja de Trabajo para listado'!$A$151:$Z$151,0)),0)+IFERROR(INDEX('Hoja de Trabajo para listado'!$AB$155:$BA$1048576,MATCH($A329,'Hoja de Trabajo para listado'!$AB$155:$AB$1048576,0),MATCH((CUADRO!Q$5&amp;$E329),'Hoja de Trabajo para listado'!$AB$151:$BA$151,0)),0)+IFERROR(INDEX('Hoja de Trabajo para listado'!$BC$155:$CB$1048576,MATCH($A329,'Hoja de Trabajo para listado'!$BC$155:$BC$1048576,0),MATCH((CUADRO!Q$5&amp;$E329),'Hoja de Trabajo para listado'!$BC$151:$CB$151,0)),0)+IFERROR(INDEX('Hoja de Trabajo para listado'!$DE$153:$DG$274,MATCH($A329,'Hoja de Trabajo para listado'!$DE$153:$DE$1048576,0),MATCH((CUADRO!Q$5&amp;$E329),'Hoja de Trabajo para listado'!$DE$151:$DG$151,0)),0)+IFERROR(INDEX('Hoja de Trabajo para listado'!$CD$155:$DC$1048576,MATCH($A329,'Hoja de Trabajo para listado'!$CD$155:$CD$1048576,0),MATCH((CUADRO!Q$5&amp;$E329),'Hoja de Trabajo para listado'!$CD$151:$DC$151,0)),0)</f>
        <v>0</v>
      </c>
      <c r="R329" s="257">
        <f t="shared" ca="1" si="10"/>
        <v>0</v>
      </c>
      <c r="S329" s="257">
        <f ca="1">+R328+R329</f>
        <v>0</v>
      </c>
      <c r="T329" s="257">
        <f ca="1">+S329</f>
        <v>0</v>
      </c>
      <c r="U329" s="256">
        <f t="shared" si="11"/>
        <v>2</v>
      </c>
      <c r="V329" s="362" t="str">
        <f>+VLOOKUP(A329,bd_lista!$A$3:$E$590,5,FALSE)</f>
        <v>Instituciones Descentralizadas</v>
      </c>
      <c r="W329" s="362"/>
      <c r="X329" s="254">
        <f>+VLOOKUP(A329,[2]Sheet1!$A$13:$D$744,4,FALSE)</f>
        <v>52</v>
      </c>
      <c r="Y329" s="254" t="e">
        <f>+VLOOKUP(X329,bd_lista!$A$3:$C$590,3,FALSE)</f>
        <v>#N/A</v>
      </c>
      <c r="Z329" s="314"/>
      <c r="AA329" s="315"/>
    </row>
    <row r="330" spans="1:27" ht="15" hidden="1" customHeight="1">
      <c r="A330" s="264">
        <v>171</v>
      </c>
      <c r="B330" s="306">
        <f>+A330</f>
        <v>171</v>
      </c>
      <c r="C330" s="259" t="str">
        <f>+VLOOKUP(A330,bd_lista!$A$3:$C$590,3,FALSE)</f>
        <v>Centro de Investigación Agrícola Tropical</v>
      </c>
      <c r="D330" s="361" t="str">
        <f>+C330</f>
        <v>Centro de Investigación Agrícola Tropical</v>
      </c>
      <c r="E330" s="259" t="s">
        <v>1313</v>
      </c>
      <c r="F330" s="283">
        <f ca="1">+IFERROR(INDEX('Hoja de Trabajo para listado'!$A$155:$Z$1048576,MATCH($A330,'Hoja de Trabajo para listado'!$A$155:$A$1048576,0),MATCH((CUADRO!F$5&amp;$E330),'Hoja de Trabajo para listado'!$A$151:$Z$151,0)),0)+IFERROR(INDEX('Hoja de Trabajo para listado'!$AB$155:$BA$1048576,MATCH($A330,'Hoja de Trabajo para listado'!$AB$155:$AB$1048576,0),MATCH((CUADRO!F$5&amp;$E330),'Hoja de Trabajo para listado'!$AB$151:$BA$151,0)),0)+IFERROR(INDEX('Hoja de Trabajo para listado'!$BC$155:$CB$1048576,MATCH($A330,'Hoja de Trabajo para listado'!$BC$155:$BC$1048576,0),MATCH((CUADRO!F$5&amp;$E330),'Hoja de Trabajo para listado'!$BC$151:$CB$151,0)),0)+IFERROR(INDEX('Hoja de Trabajo para listado'!$DE$153:$DG$274,MATCH($A330,'Hoja de Trabajo para listado'!$DE$153:$DE$1048576,0),MATCH((CUADRO!F$5&amp;$E330),'Hoja de Trabajo para listado'!$DE$151:$DG$151,0)),0)+IFERROR(INDEX('Hoja de Trabajo para listado'!$CD$155:$DC$1048576,MATCH($A330,'Hoja de Trabajo para listado'!$CD$155:$CD$1048576,0),MATCH((CUADRO!F$5&amp;$E330),'Hoja de Trabajo para listado'!$CD$151:$DC$151,0)),0)</f>
        <v>0</v>
      </c>
      <c r="G330" s="255">
        <f ca="1">+IFERROR(INDEX('Hoja de Trabajo para listado'!$A$155:$Z$1048576,MATCH($A330,'Hoja de Trabajo para listado'!$A$155:$A$1048576,0),MATCH((CUADRO!G$5&amp;$E330),'Hoja de Trabajo para listado'!$A$151:$Z$151,0)),0)+IFERROR(INDEX('Hoja de Trabajo para listado'!$AB$155:$BA$1048576,MATCH($A330,'Hoja de Trabajo para listado'!$AB$155:$AB$1048576,0),MATCH((CUADRO!G$5&amp;$E330),'Hoja de Trabajo para listado'!$AB$151:$BA$151,0)),0)+IFERROR(INDEX('Hoja de Trabajo para listado'!$BC$155:$CB$1048576,MATCH($A330,'Hoja de Trabajo para listado'!$BC$155:$BC$1048576,0),MATCH((CUADRO!G$5&amp;$E330),'Hoja de Trabajo para listado'!$BC$151:$CB$151,0)),0)+IFERROR(INDEX('Hoja de Trabajo para listado'!$DE$153:$DG$274,MATCH($A330,'Hoja de Trabajo para listado'!$DE$153:$DE$1048576,0),MATCH((CUADRO!G$5&amp;$E330),'Hoja de Trabajo para listado'!$DE$151:$DG$151,0)),0)+IFERROR(INDEX('Hoja de Trabajo para listado'!$CD$155:$DC$1048576,MATCH($A330,'Hoja de Trabajo para listado'!$CD$155:$CD$1048576,0),MATCH((CUADRO!G$5&amp;$E330),'Hoja de Trabajo para listado'!$CD$151:$DC$151,0)),0)</f>
        <v>0</v>
      </c>
      <c r="H330" s="255">
        <f ca="1">+IFERROR(INDEX('Hoja de Trabajo para listado'!$A$155:$Z$1048576,MATCH($A330,'Hoja de Trabajo para listado'!$A$155:$A$1048576,0),MATCH((CUADRO!H$5&amp;$E330),'Hoja de Trabajo para listado'!$A$151:$Z$151,0)),0)+IFERROR(INDEX('Hoja de Trabajo para listado'!$AB$155:$BA$1048576,MATCH($A330,'Hoja de Trabajo para listado'!$AB$155:$AB$1048576,0),MATCH((CUADRO!H$5&amp;$E330),'Hoja de Trabajo para listado'!$AB$151:$BA$151,0)),0)+IFERROR(INDEX('Hoja de Trabajo para listado'!$BC$155:$CB$1048576,MATCH($A330,'Hoja de Trabajo para listado'!$BC$155:$BC$1048576,0),MATCH((CUADRO!H$5&amp;$E330),'Hoja de Trabajo para listado'!$BC$151:$CB$151,0)),0)+IFERROR(INDEX('Hoja de Trabajo para listado'!$DE$153:$DG$274,MATCH($A330,'Hoja de Trabajo para listado'!$DE$153:$DE$1048576,0),MATCH((CUADRO!H$5&amp;$E330),'Hoja de Trabajo para listado'!$DE$151:$DG$151,0)),0)+IFERROR(INDEX('Hoja de Trabajo para listado'!$CD$155:$DC$1048576,MATCH($A330,'Hoja de Trabajo para listado'!$CD$155:$CD$1048576,0),MATCH((CUADRO!H$5&amp;$E330),'Hoja de Trabajo para listado'!$CD$151:$DC$151,0)),0)</f>
        <v>0</v>
      </c>
      <c r="I330" s="255">
        <f ca="1">+IFERROR(INDEX('Hoja de Trabajo para listado'!$A$155:$Z$1048576,MATCH($A330,'Hoja de Trabajo para listado'!$A$155:$A$1048576,0),MATCH((CUADRO!I$5&amp;$E330),'Hoja de Trabajo para listado'!$A$151:$Z$151,0)),0)+IFERROR(INDEX('Hoja de Trabajo para listado'!$AB$155:$BA$1048576,MATCH($A330,'Hoja de Trabajo para listado'!$AB$155:$AB$1048576,0),MATCH((CUADRO!I$5&amp;$E330),'Hoja de Trabajo para listado'!$AB$151:$BA$151,0)),0)+IFERROR(INDEX('Hoja de Trabajo para listado'!$BC$155:$CB$1048576,MATCH($A330,'Hoja de Trabajo para listado'!$BC$155:$BC$1048576,0),MATCH((CUADRO!I$5&amp;$E330),'Hoja de Trabajo para listado'!$BC$151:$CB$151,0)),0)+IFERROR(INDEX('Hoja de Trabajo para listado'!$DE$153:$DG$274,MATCH($A330,'Hoja de Trabajo para listado'!$DE$153:$DE$1048576,0),MATCH((CUADRO!I$5&amp;$E330),'Hoja de Trabajo para listado'!$DE$151:$DG$151,0)),0)+IFERROR(INDEX('Hoja de Trabajo para listado'!$CD$155:$DC$1048576,MATCH($A330,'Hoja de Trabajo para listado'!$CD$155:$CD$1048576,0),MATCH((CUADRO!I$5&amp;$E330),'Hoja de Trabajo para listado'!$CD$151:$DC$151,0)),0)</f>
        <v>0</v>
      </c>
      <c r="J330" s="255">
        <f ca="1">+IFERROR(INDEX('Hoja de Trabajo para listado'!$A$155:$Z$1048576,MATCH($A330,'Hoja de Trabajo para listado'!$A$155:$A$1048576,0),MATCH((CUADRO!J$5&amp;$E330),'Hoja de Trabajo para listado'!$A$151:$Z$151,0)),0)+IFERROR(INDEX('Hoja de Trabajo para listado'!$AB$155:$BA$1048576,MATCH($A330,'Hoja de Trabajo para listado'!$AB$155:$AB$1048576,0),MATCH((CUADRO!J$5&amp;$E330),'Hoja de Trabajo para listado'!$AB$151:$BA$151,0)),0)+IFERROR(INDEX('Hoja de Trabajo para listado'!$BC$155:$CB$1048576,MATCH($A330,'Hoja de Trabajo para listado'!$BC$155:$BC$1048576,0),MATCH((CUADRO!J$5&amp;$E330),'Hoja de Trabajo para listado'!$BC$151:$CB$151,0)),0)+IFERROR(INDEX('Hoja de Trabajo para listado'!$DE$153:$DG$274,MATCH($A330,'Hoja de Trabajo para listado'!$DE$153:$DE$1048576,0),MATCH((CUADRO!J$5&amp;$E330),'Hoja de Trabajo para listado'!$DE$151:$DG$151,0)),0)+IFERROR(INDEX('Hoja de Trabajo para listado'!$CD$155:$DC$1048576,MATCH($A330,'Hoja de Trabajo para listado'!$CD$155:$CD$1048576,0),MATCH((CUADRO!J$5&amp;$E330),'Hoja de Trabajo para listado'!$CD$151:$DC$151,0)),0)</f>
        <v>0</v>
      </c>
      <c r="K330" s="255">
        <f ca="1">+IFERROR(INDEX('Hoja de Trabajo para listado'!$A$155:$Z$1048576,MATCH($A330,'Hoja de Trabajo para listado'!$A$155:$A$1048576,0),MATCH((CUADRO!K$5&amp;$E330),'Hoja de Trabajo para listado'!$A$151:$Z$151,0)),0)+IFERROR(INDEX('Hoja de Trabajo para listado'!$AB$155:$BA$1048576,MATCH($A330,'Hoja de Trabajo para listado'!$AB$155:$AB$1048576,0),MATCH((CUADRO!K$5&amp;$E330),'Hoja de Trabajo para listado'!$AB$151:$BA$151,0)),0)+IFERROR(INDEX('Hoja de Trabajo para listado'!$BC$155:$CB$1048576,MATCH($A330,'Hoja de Trabajo para listado'!$BC$155:$BC$1048576,0),MATCH((CUADRO!K$5&amp;$E330),'Hoja de Trabajo para listado'!$BC$151:$CB$151,0)),0)+IFERROR(INDEX('Hoja de Trabajo para listado'!$DE$153:$DG$274,MATCH($A330,'Hoja de Trabajo para listado'!$DE$153:$DE$1048576,0),MATCH((CUADRO!K$5&amp;$E330),'Hoja de Trabajo para listado'!$DE$151:$DG$151,0)),0)+IFERROR(INDEX('Hoja de Trabajo para listado'!$CD$155:$DC$1048576,MATCH($A330,'Hoja de Trabajo para listado'!$CD$155:$CD$1048576,0),MATCH((CUADRO!K$5&amp;$E330),'Hoja de Trabajo para listado'!$CD$151:$DC$151,0)),0)</f>
        <v>0</v>
      </c>
      <c r="L330" s="255">
        <f ca="1">+IFERROR(INDEX('Hoja de Trabajo para listado'!$A$155:$Z$1048576,MATCH($A330,'Hoja de Trabajo para listado'!$A$155:$A$1048576,0),MATCH((CUADRO!L$5&amp;$E330),'Hoja de Trabajo para listado'!$A$151:$Z$151,0)),0)+IFERROR(INDEX('Hoja de Trabajo para listado'!$AB$155:$BA$1048576,MATCH($A330,'Hoja de Trabajo para listado'!$AB$155:$AB$1048576,0),MATCH((CUADRO!L$5&amp;$E330),'Hoja de Trabajo para listado'!$AB$151:$BA$151,0)),0)+IFERROR(INDEX('Hoja de Trabajo para listado'!$BC$155:$CB$1048576,MATCH($A330,'Hoja de Trabajo para listado'!$BC$155:$BC$1048576,0),MATCH((CUADRO!L$5&amp;$E330),'Hoja de Trabajo para listado'!$BC$151:$CB$151,0)),0)+IFERROR(INDEX('Hoja de Trabajo para listado'!$DE$153:$DG$274,MATCH($A330,'Hoja de Trabajo para listado'!$DE$153:$DE$1048576,0),MATCH((CUADRO!L$5&amp;$E330),'Hoja de Trabajo para listado'!$DE$151:$DG$151,0)),0)+IFERROR(INDEX('Hoja de Trabajo para listado'!$CD$155:$DC$1048576,MATCH($A330,'Hoja de Trabajo para listado'!$CD$155:$CD$1048576,0),MATCH((CUADRO!L$5&amp;$E330),'Hoja de Trabajo para listado'!$CD$151:$DC$151,0)),0)</f>
        <v>0</v>
      </c>
      <c r="M330" s="255">
        <f ca="1">+IFERROR(INDEX('Hoja de Trabajo para listado'!$A$155:$Z$1048576,MATCH($A330,'Hoja de Trabajo para listado'!$A$155:$A$1048576,0),MATCH((CUADRO!M$5&amp;$E330),'Hoja de Trabajo para listado'!$A$151:$Z$151,0)),0)+IFERROR(INDEX('Hoja de Trabajo para listado'!$AB$155:$BA$1048576,MATCH($A330,'Hoja de Trabajo para listado'!$AB$155:$AB$1048576,0),MATCH((CUADRO!M$5&amp;$E330),'Hoja de Trabajo para listado'!$AB$151:$BA$151,0)),0)+IFERROR(INDEX('Hoja de Trabajo para listado'!$BC$155:$CB$1048576,MATCH($A330,'Hoja de Trabajo para listado'!$BC$155:$BC$1048576,0),MATCH((CUADRO!M$5&amp;$E330),'Hoja de Trabajo para listado'!$BC$151:$CB$151,0)),0)+IFERROR(INDEX('Hoja de Trabajo para listado'!$DE$153:$DG$274,MATCH($A330,'Hoja de Trabajo para listado'!$DE$153:$DE$1048576,0),MATCH((CUADRO!M$5&amp;$E330),'Hoja de Trabajo para listado'!$DE$151:$DG$151,0)),0)+IFERROR(INDEX('Hoja de Trabajo para listado'!$CD$155:$DC$1048576,MATCH($A330,'Hoja de Trabajo para listado'!$CD$155:$CD$1048576,0),MATCH((CUADRO!M$5&amp;$E330),'Hoja de Trabajo para listado'!$CD$151:$DC$151,0)),0)</f>
        <v>0</v>
      </c>
      <c r="N330" s="255">
        <f ca="1">+IFERROR(INDEX('Hoja de Trabajo para listado'!$A$155:$Z$1048576,MATCH($A330,'Hoja de Trabajo para listado'!$A$155:$A$1048576,0),MATCH((CUADRO!N$5&amp;$E330),'Hoja de Trabajo para listado'!$A$151:$Z$151,0)),0)+IFERROR(INDEX('Hoja de Trabajo para listado'!$AB$155:$BA$1048576,MATCH($A330,'Hoja de Trabajo para listado'!$AB$155:$AB$1048576,0),MATCH((CUADRO!N$5&amp;$E330),'Hoja de Trabajo para listado'!$AB$151:$BA$151,0)),0)+IFERROR(INDEX('Hoja de Trabajo para listado'!$BC$155:$CB$1048576,MATCH($A330,'Hoja de Trabajo para listado'!$BC$155:$BC$1048576,0),MATCH((CUADRO!N$5&amp;$E330),'Hoja de Trabajo para listado'!$BC$151:$CB$151,0)),0)+IFERROR(INDEX('Hoja de Trabajo para listado'!$DE$153:$DG$274,MATCH($A330,'Hoja de Trabajo para listado'!$DE$153:$DE$1048576,0),MATCH((CUADRO!N$5&amp;$E330),'Hoja de Trabajo para listado'!$DE$151:$DG$151,0)),0)+IFERROR(INDEX('Hoja de Trabajo para listado'!$CD$155:$DC$1048576,MATCH($A330,'Hoja de Trabajo para listado'!$CD$155:$CD$1048576,0),MATCH((CUADRO!N$5&amp;$E330),'Hoja de Trabajo para listado'!$CD$151:$DC$151,0)),0)</f>
        <v>0</v>
      </c>
      <c r="O330" s="255">
        <f ca="1">+IFERROR(INDEX('Hoja de Trabajo para listado'!$A$155:$Z$1048576,MATCH($A330,'Hoja de Trabajo para listado'!$A$155:$A$1048576,0),MATCH((CUADRO!O$5&amp;$E330),'Hoja de Trabajo para listado'!$A$151:$Z$151,0)),0)+IFERROR(INDEX('Hoja de Trabajo para listado'!$AB$155:$BA$1048576,MATCH($A330,'Hoja de Trabajo para listado'!$AB$155:$AB$1048576,0),MATCH((CUADRO!O$5&amp;$E330),'Hoja de Trabajo para listado'!$AB$151:$BA$151,0)),0)+IFERROR(INDEX('Hoja de Trabajo para listado'!$BC$155:$CB$1048576,MATCH($A330,'Hoja de Trabajo para listado'!$BC$155:$BC$1048576,0),MATCH((CUADRO!O$5&amp;$E330),'Hoja de Trabajo para listado'!$BC$151:$CB$151,0)),0)+IFERROR(INDEX('Hoja de Trabajo para listado'!$DE$153:$DG$274,MATCH($A330,'Hoja de Trabajo para listado'!$DE$153:$DE$1048576,0),MATCH((CUADRO!O$5&amp;$E330),'Hoja de Trabajo para listado'!$DE$151:$DG$151,0)),0)+IFERROR(INDEX('Hoja de Trabajo para listado'!$CD$155:$DC$1048576,MATCH($A330,'Hoja de Trabajo para listado'!$CD$155:$CD$1048576,0),MATCH((CUADRO!O$5&amp;$E330),'Hoja de Trabajo para listado'!$CD$151:$DC$151,0)),0)</f>
        <v>0</v>
      </c>
      <c r="P330" s="255">
        <f ca="1">+IFERROR(INDEX('Hoja de Trabajo para listado'!$A$155:$Z$1048576,MATCH($A330,'Hoja de Trabajo para listado'!$A$155:$A$1048576,0),MATCH((CUADRO!P$5&amp;$E330),'Hoja de Trabajo para listado'!$A$151:$Z$151,0)),0)+IFERROR(INDEX('Hoja de Trabajo para listado'!$AB$155:$BA$1048576,MATCH($A330,'Hoja de Trabajo para listado'!$AB$155:$AB$1048576,0),MATCH((CUADRO!P$5&amp;$E330),'Hoja de Trabajo para listado'!$AB$151:$BA$151,0)),0)+IFERROR(INDEX('Hoja de Trabajo para listado'!$BC$155:$CB$1048576,MATCH($A330,'Hoja de Trabajo para listado'!$BC$155:$BC$1048576,0),MATCH((CUADRO!P$5&amp;$E330),'Hoja de Trabajo para listado'!$BC$151:$CB$151,0)),0)+IFERROR(INDEX('Hoja de Trabajo para listado'!$DE$153:$DG$274,MATCH($A330,'Hoja de Trabajo para listado'!$DE$153:$DE$1048576,0),MATCH((CUADRO!P$5&amp;$E330),'Hoja de Trabajo para listado'!$DE$151:$DG$151,0)),0)+IFERROR(INDEX('Hoja de Trabajo para listado'!$CD$155:$DC$1048576,MATCH($A330,'Hoja de Trabajo para listado'!$CD$155:$CD$1048576,0),MATCH((CUADRO!P$5&amp;$E330),'Hoja de Trabajo para listado'!$CD$151:$DC$151,0)),0)</f>
        <v>0</v>
      </c>
      <c r="Q330" s="255">
        <f ca="1">+IFERROR(INDEX('Hoja de Trabajo para listado'!$A$155:$Z$1048576,MATCH($A330,'Hoja de Trabajo para listado'!$A$155:$A$1048576,0),MATCH((CUADRO!Q$5&amp;$E330),'Hoja de Trabajo para listado'!$A$151:$Z$151,0)),0)+IFERROR(INDEX('Hoja de Trabajo para listado'!$AB$155:$BA$1048576,MATCH($A330,'Hoja de Trabajo para listado'!$AB$155:$AB$1048576,0),MATCH((CUADRO!Q$5&amp;$E330),'Hoja de Trabajo para listado'!$AB$151:$BA$151,0)),0)+IFERROR(INDEX('Hoja de Trabajo para listado'!$BC$155:$CB$1048576,MATCH($A330,'Hoja de Trabajo para listado'!$BC$155:$BC$1048576,0),MATCH((CUADRO!Q$5&amp;$E330),'Hoja de Trabajo para listado'!$BC$151:$CB$151,0)),0)+IFERROR(INDEX('Hoja de Trabajo para listado'!$DE$153:$DG$274,MATCH($A330,'Hoja de Trabajo para listado'!$DE$153:$DE$1048576,0),MATCH((CUADRO!Q$5&amp;$E330),'Hoja de Trabajo para listado'!$DE$151:$DG$151,0)),0)+IFERROR(INDEX('Hoja de Trabajo para listado'!$CD$155:$DC$1048576,MATCH($A330,'Hoja de Trabajo para listado'!$CD$155:$CD$1048576,0),MATCH((CUADRO!Q$5&amp;$E330),'Hoja de Trabajo para listado'!$CD$151:$DC$151,0)),0)</f>
        <v>0</v>
      </c>
      <c r="R330" s="255">
        <f t="shared" ca="1" si="10"/>
        <v>0</v>
      </c>
      <c r="S330" s="255"/>
      <c r="T330" s="283">
        <f ca="1">+T331</f>
        <v>0</v>
      </c>
      <c r="U330" s="291">
        <f t="shared" si="11"/>
        <v>1</v>
      </c>
      <c r="V330" s="362" t="str">
        <f>+VLOOKUP(A330,bd_lista!$A$3:$E$590,5,FALSE)</f>
        <v>Instituciones Descentralizadas</v>
      </c>
      <c r="W330" s="361" t="str">
        <f>+V330</f>
        <v>Instituciones Descentralizadas</v>
      </c>
      <c r="X330" s="254">
        <f>+VLOOKUP(A330,[2]Sheet1!$A$13:$D$744,4,FALSE)</f>
        <v>0</v>
      </c>
      <c r="Y330" s="254" t="e">
        <f>+VLOOKUP(X330,bd_lista!$A$3:$C$590,3,FALSE)</f>
        <v>#N/A</v>
      </c>
      <c r="Z330" s="316">
        <f>+X330</f>
        <v>0</v>
      </c>
      <c r="AA330" s="317" t="e">
        <f>+Y330</f>
        <v>#N/A</v>
      </c>
    </row>
    <row r="331" spans="1:27" ht="15" hidden="1" customHeight="1">
      <c r="A331" s="32">
        <v>171</v>
      </c>
      <c r="B331" s="307"/>
      <c r="C331" s="362" t="str">
        <f>+VLOOKUP(A331,bd_lista!$A$3:$C$590,3,FALSE)</f>
        <v>Centro de Investigación Agrícola Tropical</v>
      </c>
      <c r="D331" s="362"/>
      <c r="E331" s="362" t="s">
        <v>1314</v>
      </c>
      <c r="F331" s="257">
        <f ca="1">+IFERROR(INDEX('Hoja de Trabajo para listado'!$A$155:$Z$1048576,MATCH($A331,'Hoja de Trabajo para listado'!$A$155:$A$1048576,0),MATCH((CUADRO!F$5&amp;$E331),'Hoja de Trabajo para listado'!$A$151:$Z$151,0)),0)+IFERROR(INDEX('Hoja de Trabajo para listado'!$AB$155:$BA$1048576,MATCH($A331,'Hoja de Trabajo para listado'!$AB$155:$AB$1048576,0),MATCH((CUADRO!F$5&amp;$E331),'Hoja de Trabajo para listado'!$AB$151:$BA$151,0)),0)+IFERROR(INDEX('Hoja de Trabajo para listado'!$BC$155:$CB$1048576,MATCH($A331,'Hoja de Trabajo para listado'!$BC$155:$BC$1048576,0),MATCH((CUADRO!F$5&amp;$E331),'Hoja de Trabajo para listado'!$BC$151:$CB$151,0)),0)+IFERROR(INDEX('Hoja de Trabajo para listado'!$DE$153:$DG$274,MATCH($A331,'Hoja de Trabajo para listado'!$DE$153:$DE$1048576,0),MATCH((CUADRO!F$5&amp;$E331),'Hoja de Trabajo para listado'!$DE$151:$DG$151,0)),0)+IFERROR(INDEX('Hoja de Trabajo para listado'!$CD$155:$DC$1048576,MATCH($A331,'Hoja de Trabajo para listado'!$CD$155:$CD$1048576,0),MATCH((CUADRO!F$5&amp;$E331),'Hoja de Trabajo para listado'!$CD$151:$DC$151,0)),0)</f>
        <v>0</v>
      </c>
      <c r="G331" s="257">
        <f ca="1">+IFERROR(INDEX('Hoja de Trabajo para listado'!$A$155:$Z$1048576,MATCH($A331,'Hoja de Trabajo para listado'!$A$155:$A$1048576,0),MATCH((CUADRO!G$5&amp;$E331),'Hoja de Trabajo para listado'!$A$151:$Z$151,0)),0)+IFERROR(INDEX('Hoja de Trabajo para listado'!$AB$155:$BA$1048576,MATCH($A331,'Hoja de Trabajo para listado'!$AB$155:$AB$1048576,0),MATCH((CUADRO!G$5&amp;$E331),'Hoja de Trabajo para listado'!$AB$151:$BA$151,0)),0)+IFERROR(INDEX('Hoja de Trabajo para listado'!$BC$155:$CB$1048576,MATCH($A331,'Hoja de Trabajo para listado'!$BC$155:$BC$1048576,0),MATCH((CUADRO!G$5&amp;$E331),'Hoja de Trabajo para listado'!$BC$151:$CB$151,0)),0)+IFERROR(INDEX('Hoja de Trabajo para listado'!$DE$153:$DG$274,MATCH($A331,'Hoja de Trabajo para listado'!$DE$153:$DE$1048576,0),MATCH((CUADRO!G$5&amp;$E331),'Hoja de Trabajo para listado'!$DE$151:$DG$151,0)),0)+IFERROR(INDEX('Hoja de Trabajo para listado'!$CD$155:$DC$1048576,MATCH($A331,'Hoja de Trabajo para listado'!$CD$155:$CD$1048576,0),MATCH((CUADRO!G$5&amp;$E331),'Hoja de Trabajo para listado'!$CD$151:$DC$151,0)),0)</f>
        <v>0</v>
      </c>
      <c r="H331" s="257">
        <f ca="1">+IFERROR(INDEX('Hoja de Trabajo para listado'!$A$155:$Z$1048576,MATCH($A331,'Hoja de Trabajo para listado'!$A$155:$A$1048576,0),MATCH((CUADRO!H$5&amp;$E331),'Hoja de Trabajo para listado'!$A$151:$Z$151,0)),0)+IFERROR(INDEX('Hoja de Trabajo para listado'!$AB$155:$BA$1048576,MATCH($A331,'Hoja de Trabajo para listado'!$AB$155:$AB$1048576,0),MATCH((CUADRO!H$5&amp;$E331),'Hoja de Trabajo para listado'!$AB$151:$BA$151,0)),0)+IFERROR(INDEX('Hoja de Trabajo para listado'!$BC$155:$CB$1048576,MATCH($A331,'Hoja de Trabajo para listado'!$BC$155:$BC$1048576,0),MATCH((CUADRO!H$5&amp;$E331),'Hoja de Trabajo para listado'!$BC$151:$CB$151,0)),0)+IFERROR(INDEX('Hoja de Trabajo para listado'!$DE$153:$DG$274,MATCH($A331,'Hoja de Trabajo para listado'!$DE$153:$DE$1048576,0),MATCH((CUADRO!H$5&amp;$E331),'Hoja de Trabajo para listado'!$DE$151:$DG$151,0)),0)+IFERROR(INDEX('Hoja de Trabajo para listado'!$CD$155:$DC$1048576,MATCH($A331,'Hoja de Trabajo para listado'!$CD$155:$CD$1048576,0),MATCH((CUADRO!H$5&amp;$E331),'Hoja de Trabajo para listado'!$CD$151:$DC$151,0)),0)</f>
        <v>0</v>
      </c>
      <c r="I331" s="257">
        <f ca="1">+IFERROR(INDEX('Hoja de Trabajo para listado'!$A$155:$Z$1048576,MATCH($A331,'Hoja de Trabajo para listado'!$A$155:$A$1048576,0),MATCH((CUADRO!I$5&amp;$E331),'Hoja de Trabajo para listado'!$A$151:$Z$151,0)),0)+IFERROR(INDEX('Hoja de Trabajo para listado'!$AB$155:$BA$1048576,MATCH($A331,'Hoja de Trabajo para listado'!$AB$155:$AB$1048576,0),MATCH((CUADRO!I$5&amp;$E331),'Hoja de Trabajo para listado'!$AB$151:$BA$151,0)),0)+IFERROR(INDEX('Hoja de Trabajo para listado'!$BC$155:$CB$1048576,MATCH($A331,'Hoja de Trabajo para listado'!$BC$155:$BC$1048576,0),MATCH((CUADRO!I$5&amp;$E331),'Hoja de Trabajo para listado'!$BC$151:$CB$151,0)),0)+IFERROR(INDEX('Hoja de Trabajo para listado'!$DE$153:$DG$274,MATCH($A331,'Hoja de Trabajo para listado'!$DE$153:$DE$1048576,0),MATCH((CUADRO!I$5&amp;$E331),'Hoja de Trabajo para listado'!$DE$151:$DG$151,0)),0)+IFERROR(INDEX('Hoja de Trabajo para listado'!$CD$155:$DC$1048576,MATCH($A331,'Hoja de Trabajo para listado'!$CD$155:$CD$1048576,0),MATCH((CUADRO!I$5&amp;$E331),'Hoja de Trabajo para listado'!$CD$151:$DC$151,0)),0)</f>
        <v>0</v>
      </c>
      <c r="J331" s="257">
        <f ca="1">+IFERROR(INDEX('Hoja de Trabajo para listado'!$A$155:$Z$1048576,MATCH($A331,'Hoja de Trabajo para listado'!$A$155:$A$1048576,0),MATCH((CUADRO!J$5&amp;$E331),'Hoja de Trabajo para listado'!$A$151:$Z$151,0)),0)+IFERROR(INDEX('Hoja de Trabajo para listado'!$AB$155:$BA$1048576,MATCH($A331,'Hoja de Trabajo para listado'!$AB$155:$AB$1048576,0),MATCH((CUADRO!J$5&amp;$E331),'Hoja de Trabajo para listado'!$AB$151:$BA$151,0)),0)+IFERROR(INDEX('Hoja de Trabajo para listado'!$BC$155:$CB$1048576,MATCH($A331,'Hoja de Trabajo para listado'!$BC$155:$BC$1048576,0),MATCH((CUADRO!J$5&amp;$E331),'Hoja de Trabajo para listado'!$BC$151:$CB$151,0)),0)+IFERROR(INDEX('Hoja de Trabajo para listado'!$DE$153:$DG$274,MATCH($A331,'Hoja de Trabajo para listado'!$DE$153:$DE$1048576,0),MATCH((CUADRO!J$5&amp;$E331),'Hoja de Trabajo para listado'!$DE$151:$DG$151,0)),0)+IFERROR(INDEX('Hoja de Trabajo para listado'!$CD$155:$DC$1048576,MATCH($A331,'Hoja de Trabajo para listado'!$CD$155:$CD$1048576,0),MATCH((CUADRO!J$5&amp;$E331),'Hoja de Trabajo para listado'!$CD$151:$DC$151,0)),0)</f>
        <v>0</v>
      </c>
      <c r="K331" s="257">
        <f ca="1">+IFERROR(INDEX('Hoja de Trabajo para listado'!$A$155:$Z$1048576,MATCH($A331,'Hoja de Trabajo para listado'!$A$155:$A$1048576,0),MATCH((CUADRO!K$5&amp;$E331),'Hoja de Trabajo para listado'!$A$151:$Z$151,0)),0)+IFERROR(INDEX('Hoja de Trabajo para listado'!$AB$155:$BA$1048576,MATCH($A331,'Hoja de Trabajo para listado'!$AB$155:$AB$1048576,0),MATCH((CUADRO!K$5&amp;$E331),'Hoja de Trabajo para listado'!$AB$151:$BA$151,0)),0)+IFERROR(INDEX('Hoja de Trabajo para listado'!$BC$155:$CB$1048576,MATCH($A331,'Hoja de Trabajo para listado'!$BC$155:$BC$1048576,0),MATCH((CUADRO!K$5&amp;$E331),'Hoja de Trabajo para listado'!$BC$151:$CB$151,0)),0)+IFERROR(INDEX('Hoja de Trabajo para listado'!$DE$153:$DG$274,MATCH($A331,'Hoja de Trabajo para listado'!$DE$153:$DE$1048576,0),MATCH((CUADRO!K$5&amp;$E331),'Hoja de Trabajo para listado'!$DE$151:$DG$151,0)),0)+IFERROR(INDEX('Hoja de Trabajo para listado'!$CD$155:$DC$1048576,MATCH($A331,'Hoja de Trabajo para listado'!$CD$155:$CD$1048576,0),MATCH((CUADRO!K$5&amp;$E331),'Hoja de Trabajo para listado'!$CD$151:$DC$151,0)),0)</f>
        <v>0</v>
      </c>
      <c r="L331" s="257">
        <f ca="1">+IFERROR(INDEX('Hoja de Trabajo para listado'!$A$155:$Z$1048576,MATCH($A331,'Hoja de Trabajo para listado'!$A$155:$A$1048576,0),MATCH((CUADRO!L$5&amp;$E331),'Hoja de Trabajo para listado'!$A$151:$Z$151,0)),0)+IFERROR(INDEX('Hoja de Trabajo para listado'!$AB$155:$BA$1048576,MATCH($A331,'Hoja de Trabajo para listado'!$AB$155:$AB$1048576,0),MATCH((CUADRO!L$5&amp;$E331),'Hoja de Trabajo para listado'!$AB$151:$BA$151,0)),0)+IFERROR(INDEX('Hoja de Trabajo para listado'!$BC$155:$CB$1048576,MATCH($A331,'Hoja de Trabajo para listado'!$BC$155:$BC$1048576,0),MATCH((CUADRO!L$5&amp;$E331),'Hoja de Trabajo para listado'!$BC$151:$CB$151,0)),0)+IFERROR(INDEX('Hoja de Trabajo para listado'!$DE$153:$DG$274,MATCH($A331,'Hoja de Trabajo para listado'!$DE$153:$DE$1048576,0),MATCH((CUADRO!L$5&amp;$E331),'Hoja de Trabajo para listado'!$DE$151:$DG$151,0)),0)+IFERROR(INDEX('Hoja de Trabajo para listado'!$CD$155:$DC$1048576,MATCH($A331,'Hoja de Trabajo para listado'!$CD$155:$CD$1048576,0),MATCH((CUADRO!L$5&amp;$E331),'Hoja de Trabajo para listado'!$CD$151:$DC$151,0)),0)</f>
        <v>0</v>
      </c>
      <c r="M331" s="257">
        <f ca="1">+IFERROR(INDEX('Hoja de Trabajo para listado'!$A$155:$Z$1048576,MATCH($A331,'Hoja de Trabajo para listado'!$A$155:$A$1048576,0),MATCH((CUADRO!M$5&amp;$E331),'Hoja de Trabajo para listado'!$A$151:$Z$151,0)),0)+IFERROR(INDEX('Hoja de Trabajo para listado'!$AB$155:$BA$1048576,MATCH($A331,'Hoja de Trabajo para listado'!$AB$155:$AB$1048576,0),MATCH((CUADRO!M$5&amp;$E331),'Hoja de Trabajo para listado'!$AB$151:$BA$151,0)),0)+IFERROR(INDEX('Hoja de Trabajo para listado'!$BC$155:$CB$1048576,MATCH($A331,'Hoja de Trabajo para listado'!$BC$155:$BC$1048576,0),MATCH((CUADRO!M$5&amp;$E331),'Hoja de Trabajo para listado'!$BC$151:$CB$151,0)),0)+IFERROR(INDEX('Hoja de Trabajo para listado'!$DE$153:$DG$274,MATCH($A331,'Hoja de Trabajo para listado'!$DE$153:$DE$1048576,0),MATCH((CUADRO!M$5&amp;$E331),'Hoja de Trabajo para listado'!$DE$151:$DG$151,0)),0)+IFERROR(INDEX('Hoja de Trabajo para listado'!$CD$155:$DC$1048576,MATCH($A331,'Hoja de Trabajo para listado'!$CD$155:$CD$1048576,0),MATCH((CUADRO!M$5&amp;$E331),'Hoja de Trabajo para listado'!$CD$151:$DC$151,0)),0)</f>
        <v>0</v>
      </c>
      <c r="N331" s="257">
        <f ca="1">+IFERROR(INDEX('Hoja de Trabajo para listado'!$A$155:$Z$1048576,MATCH($A331,'Hoja de Trabajo para listado'!$A$155:$A$1048576,0),MATCH((CUADRO!N$5&amp;$E331),'Hoja de Trabajo para listado'!$A$151:$Z$151,0)),0)+IFERROR(INDEX('Hoja de Trabajo para listado'!$AB$155:$BA$1048576,MATCH($A331,'Hoja de Trabajo para listado'!$AB$155:$AB$1048576,0),MATCH((CUADRO!N$5&amp;$E331),'Hoja de Trabajo para listado'!$AB$151:$BA$151,0)),0)+IFERROR(INDEX('Hoja de Trabajo para listado'!$BC$155:$CB$1048576,MATCH($A331,'Hoja de Trabajo para listado'!$BC$155:$BC$1048576,0),MATCH((CUADRO!N$5&amp;$E331),'Hoja de Trabajo para listado'!$BC$151:$CB$151,0)),0)+IFERROR(INDEX('Hoja de Trabajo para listado'!$DE$153:$DG$274,MATCH($A331,'Hoja de Trabajo para listado'!$DE$153:$DE$1048576,0),MATCH((CUADRO!N$5&amp;$E331),'Hoja de Trabajo para listado'!$DE$151:$DG$151,0)),0)+IFERROR(INDEX('Hoja de Trabajo para listado'!$CD$155:$DC$1048576,MATCH($A331,'Hoja de Trabajo para listado'!$CD$155:$CD$1048576,0),MATCH((CUADRO!N$5&amp;$E331),'Hoja de Trabajo para listado'!$CD$151:$DC$151,0)),0)</f>
        <v>0</v>
      </c>
      <c r="O331" s="257">
        <f ca="1">+IFERROR(INDEX('Hoja de Trabajo para listado'!$A$155:$Z$1048576,MATCH($A331,'Hoja de Trabajo para listado'!$A$155:$A$1048576,0),MATCH((CUADRO!O$5&amp;$E331),'Hoja de Trabajo para listado'!$A$151:$Z$151,0)),0)+IFERROR(INDEX('Hoja de Trabajo para listado'!$AB$155:$BA$1048576,MATCH($A331,'Hoja de Trabajo para listado'!$AB$155:$AB$1048576,0),MATCH((CUADRO!O$5&amp;$E331),'Hoja de Trabajo para listado'!$AB$151:$BA$151,0)),0)+IFERROR(INDEX('Hoja de Trabajo para listado'!$BC$155:$CB$1048576,MATCH($A331,'Hoja de Trabajo para listado'!$BC$155:$BC$1048576,0),MATCH((CUADRO!O$5&amp;$E331),'Hoja de Trabajo para listado'!$BC$151:$CB$151,0)),0)+IFERROR(INDEX('Hoja de Trabajo para listado'!$DE$153:$DG$274,MATCH($A331,'Hoja de Trabajo para listado'!$DE$153:$DE$1048576,0),MATCH((CUADRO!O$5&amp;$E331),'Hoja de Trabajo para listado'!$DE$151:$DG$151,0)),0)+IFERROR(INDEX('Hoja de Trabajo para listado'!$CD$155:$DC$1048576,MATCH($A331,'Hoja de Trabajo para listado'!$CD$155:$CD$1048576,0),MATCH((CUADRO!O$5&amp;$E331),'Hoja de Trabajo para listado'!$CD$151:$DC$151,0)),0)</f>
        <v>0</v>
      </c>
      <c r="P331" s="257">
        <f ca="1">+IFERROR(INDEX('Hoja de Trabajo para listado'!$A$155:$Z$1048576,MATCH($A331,'Hoja de Trabajo para listado'!$A$155:$A$1048576,0),MATCH((CUADRO!P$5&amp;$E331),'Hoja de Trabajo para listado'!$A$151:$Z$151,0)),0)+IFERROR(INDEX('Hoja de Trabajo para listado'!$AB$155:$BA$1048576,MATCH($A331,'Hoja de Trabajo para listado'!$AB$155:$AB$1048576,0),MATCH((CUADRO!P$5&amp;$E331),'Hoja de Trabajo para listado'!$AB$151:$BA$151,0)),0)+IFERROR(INDEX('Hoja de Trabajo para listado'!$BC$155:$CB$1048576,MATCH($A331,'Hoja de Trabajo para listado'!$BC$155:$BC$1048576,0),MATCH((CUADRO!P$5&amp;$E331),'Hoja de Trabajo para listado'!$BC$151:$CB$151,0)),0)+IFERROR(INDEX('Hoja de Trabajo para listado'!$DE$153:$DG$274,MATCH($A331,'Hoja de Trabajo para listado'!$DE$153:$DE$1048576,0),MATCH((CUADRO!P$5&amp;$E331),'Hoja de Trabajo para listado'!$DE$151:$DG$151,0)),0)+IFERROR(INDEX('Hoja de Trabajo para listado'!$CD$155:$DC$1048576,MATCH($A331,'Hoja de Trabajo para listado'!$CD$155:$CD$1048576,0),MATCH((CUADRO!P$5&amp;$E331),'Hoja de Trabajo para listado'!$CD$151:$DC$151,0)),0)</f>
        <v>0</v>
      </c>
      <c r="Q331" s="257">
        <f ca="1">+IFERROR(INDEX('Hoja de Trabajo para listado'!$A$155:$Z$1048576,MATCH($A331,'Hoja de Trabajo para listado'!$A$155:$A$1048576,0),MATCH((CUADRO!Q$5&amp;$E331),'Hoja de Trabajo para listado'!$A$151:$Z$151,0)),0)+IFERROR(INDEX('Hoja de Trabajo para listado'!$AB$155:$BA$1048576,MATCH($A331,'Hoja de Trabajo para listado'!$AB$155:$AB$1048576,0),MATCH((CUADRO!Q$5&amp;$E331),'Hoja de Trabajo para listado'!$AB$151:$BA$151,0)),0)+IFERROR(INDEX('Hoja de Trabajo para listado'!$BC$155:$CB$1048576,MATCH($A331,'Hoja de Trabajo para listado'!$BC$155:$BC$1048576,0),MATCH((CUADRO!Q$5&amp;$E331),'Hoja de Trabajo para listado'!$BC$151:$CB$151,0)),0)+IFERROR(INDEX('Hoja de Trabajo para listado'!$DE$153:$DG$274,MATCH($A331,'Hoja de Trabajo para listado'!$DE$153:$DE$1048576,0),MATCH((CUADRO!Q$5&amp;$E331),'Hoja de Trabajo para listado'!$DE$151:$DG$151,0)),0)+IFERROR(INDEX('Hoja de Trabajo para listado'!$CD$155:$DC$1048576,MATCH($A331,'Hoja de Trabajo para listado'!$CD$155:$CD$1048576,0),MATCH((CUADRO!Q$5&amp;$E331),'Hoja de Trabajo para listado'!$CD$151:$DC$151,0)),0)</f>
        <v>0</v>
      </c>
      <c r="R331" s="257">
        <f t="shared" ca="1" si="10"/>
        <v>0</v>
      </c>
      <c r="S331" s="257">
        <f ca="1">+R330+R331</f>
        <v>0</v>
      </c>
      <c r="T331" s="257">
        <f ca="1">+S331</f>
        <v>0</v>
      </c>
      <c r="U331" s="256">
        <f t="shared" si="11"/>
        <v>2</v>
      </c>
      <c r="V331" s="362" t="str">
        <f>+VLOOKUP(A331,bd_lista!$A$3:$E$590,5,FALSE)</f>
        <v>Instituciones Descentralizadas</v>
      </c>
      <c r="W331" s="362"/>
      <c r="X331" s="254">
        <f>+VLOOKUP(A331,[2]Sheet1!$A$13:$D$744,4,FALSE)</f>
        <v>0</v>
      </c>
      <c r="Y331" s="254" t="e">
        <f>+VLOOKUP(X331,bd_lista!$A$3:$C$590,3,FALSE)</f>
        <v>#N/A</v>
      </c>
      <c r="Z331" s="314"/>
      <c r="AA331" s="315"/>
    </row>
    <row r="332" spans="1:27" ht="27" hidden="1" customHeight="1">
      <c r="A332" s="264">
        <v>156</v>
      </c>
      <c r="B332" s="306">
        <f>+A332</f>
        <v>156</v>
      </c>
      <c r="C332" s="259" t="str">
        <f>+VLOOKUP(A332,bd_lista!$A$3:$C$590,3,FALSE)</f>
        <v>Servicio Plurinacional de Asistencia a la Víctima</v>
      </c>
      <c r="D332" s="361" t="str">
        <f>+C332</f>
        <v>Servicio Plurinacional de Asistencia a la Víctima</v>
      </c>
      <c r="E332" s="259" t="s">
        <v>1313</v>
      </c>
      <c r="F332" s="255">
        <f ca="1">+IFERROR(INDEX('Hoja de Trabajo para listado'!$A$155:$Z$1048576,MATCH($A332,'Hoja de Trabajo para listado'!$A$155:$A$1048576,0),MATCH((CUADRO!F$5&amp;$E332),'Hoja de Trabajo para listado'!$A$151:$Z$151,0)),0)+IFERROR(INDEX('Hoja de Trabajo para listado'!$AB$155:$BA$1048576,MATCH($A332,'Hoja de Trabajo para listado'!$AB$155:$AB$1048576,0),MATCH((CUADRO!F$5&amp;$E332),'Hoja de Trabajo para listado'!$AB$151:$BA$151,0)),0)+IFERROR(INDEX('Hoja de Trabajo para listado'!$BC$155:$CB$1048576,MATCH($A332,'Hoja de Trabajo para listado'!$BC$155:$BC$1048576,0),MATCH((CUADRO!F$5&amp;$E332),'Hoja de Trabajo para listado'!$BC$151:$CB$151,0)),0)+IFERROR(INDEX('Hoja de Trabajo para listado'!$DE$153:$DG$274,MATCH($A332,'Hoja de Trabajo para listado'!$DE$153:$DE$1048576,0),MATCH((CUADRO!F$5&amp;$E332),'Hoja de Trabajo para listado'!$DE$151:$DG$151,0)),0)+IFERROR(INDEX('Hoja de Trabajo para listado'!$CD$155:$DC$1048576,MATCH($A332,'Hoja de Trabajo para listado'!$CD$155:$CD$1048576,0),MATCH((CUADRO!F$5&amp;$E332),'Hoja de Trabajo para listado'!$CD$151:$DC$151,0)),0)</f>
        <v>0</v>
      </c>
      <c r="G332" s="255">
        <f ca="1">+IFERROR(INDEX('Hoja de Trabajo para listado'!$A$155:$Z$1048576,MATCH($A332,'Hoja de Trabajo para listado'!$A$155:$A$1048576,0),MATCH((CUADRO!G$5&amp;$E332),'Hoja de Trabajo para listado'!$A$151:$Z$151,0)),0)+IFERROR(INDEX('Hoja de Trabajo para listado'!$AB$155:$BA$1048576,MATCH($A332,'Hoja de Trabajo para listado'!$AB$155:$AB$1048576,0),MATCH((CUADRO!G$5&amp;$E332),'Hoja de Trabajo para listado'!$AB$151:$BA$151,0)),0)+IFERROR(INDEX('Hoja de Trabajo para listado'!$BC$155:$CB$1048576,MATCH($A332,'Hoja de Trabajo para listado'!$BC$155:$BC$1048576,0),MATCH((CUADRO!G$5&amp;$E332),'Hoja de Trabajo para listado'!$BC$151:$CB$151,0)),0)+IFERROR(INDEX('Hoja de Trabajo para listado'!$DE$153:$DG$274,MATCH($A332,'Hoja de Trabajo para listado'!$DE$153:$DE$1048576,0),MATCH((CUADRO!G$5&amp;$E332),'Hoja de Trabajo para listado'!$DE$151:$DG$151,0)),0)+IFERROR(INDEX('Hoja de Trabajo para listado'!$CD$155:$DC$1048576,MATCH($A332,'Hoja de Trabajo para listado'!$CD$155:$CD$1048576,0),MATCH((CUADRO!G$5&amp;$E332),'Hoja de Trabajo para listado'!$CD$151:$DC$151,0)),0)</f>
        <v>0</v>
      </c>
      <c r="H332" s="255">
        <f ca="1">+IFERROR(INDEX('Hoja de Trabajo para listado'!$A$155:$Z$1048576,MATCH($A332,'Hoja de Trabajo para listado'!$A$155:$A$1048576,0),MATCH((CUADRO!H$5&amp;$E332),'Hoja de Trabajo para listado'!$A$151:$Z$151,0)),0)+IFERROR(INDEX('Hoja de Trabajo para listado'!$AB$155:$BA$1048576,MATCH($A332,'Hoja de Trabajo para listado'!$AB$155:$AB$1048576,0),MATCH((CUADRO!H$5&amp;$E332),'Hoja de Trabajo para listado'!$AB$151:$BA$151,0)),0)+IFERROR(INDEX('Hoja de Trabajo para listado'!$BC$155:$CB$1048576,MATCH($A332,'Hoja de Trabajo para listado'!$BC$155:$BC$1048576,0),MATCH((CUADRO!H$5&amp;$E332),'Hoja de Trabajo para listado'!$BC$151:$CB$151,0)),0)+IFERROR(INDEX('Hoja de Trabajo para listado'!$DE$153:$DG$274,MATCH($A332,'Hoja de Trabajo para listado'!$DE$153:$DE$1048576,0),MATCH((CUADRO!H$5&amp;$E332),'Hoja de Trabajo para listado'!$DE$151:$DG$151,0)),0)+IFERROR(INDEX('Hoja de Trabajo para listado'!$CD$155:$DC$1048576,MATCH($A332,'Hoja de Trabajo para listado'!$CD$155:$CD$1048576,0),MATCH((CUADRO!H$5&amp;$E332),'Hoja de Trabajo para listado'!$CD$151:$DC$151,0)),0)</f>
        <v>0</v>
      </c>
      <c r="I332" s="255">
        <f ca="1">+IFERROR(INDEX('Hoja de Trabajo para listado'!$A$155:$Z$1048576,MATCH($A332,'Hoja de Trabajo para listado'!$A$155:$A$1048576,0),MATCH((CUADRO!I$5&amp;$E332),'Hoja de Trabajo para listado'!$A$151:$Z$151,0)),0)+IFERROR(INDEX('Hoja de Trabajo para listado'!$AB$155:$BA$1048576,MATCH($A332,'Hoja de Trabajo para listado'!$AB$155:$AB$1048576,0),MATCH((CUADRO!I$5&amp;$E332),'Hoja de Trabajo para listado'!$AB$151:$BA$151,0)),0)+IFERROR(INDEX('Hoja de Trabajo para listado'!$BC$155:$CB$1048576,MATCH($A332,'Hoja de Trabajo para listado'!$BC$155:$BC$1048576,0),MATCH((CUADRO!I$5&amp;$E332),'Hoja de Trabajo para listado'!$BC$151:$CB$151,0)),0)+IFERROR(INDEX('Hoja de Trabajo para listado'!$DE$153:$DG$274,MATCH($A332,'Hoja de Trabajo para listado'!$DE$153:$DE$1048576,0),MATCH((CUADRO!I$5&amp;$E332),'Hoja de Trabajo para listado'!$DE$151:$DG$151,0)),0)+IFERROR(INDEX('Hoja de Trabajo para listado'!$CD$155:$DC$1048576,MATCH($A332,'Hoja de Trabajo para listado'!$CD$155:$CD$1048576,0),MATCH((CUADRO!I$5&amp;$E332),'Hoja de Trabajo para listado'!$CD$151:$DC$151,0)),0)</f>
        <v>0</v>
      </c>
      <c r="J332" s="255">
        <f ca="1">+IFERROR(INDEX('Hoja de Trabajo para listado'!$A$155:$Z$1048576,MATCH($A332,'Hoja de Trabajo para listado'!$A$155:$A$1048576,0),MATCH((CUADRO!J$5&amp;$E332),'Hoja de Trabajo para listado'!$A$151:$Z$151,0)),0)+IFERROR(INDEX('Hoja de Trabajo para listado'!$AB$155:$BA$1048576,MATCH($A332,'Hoja de Trabajo para listado'!$AB$155:$AB$1048576,0),MATCH((CUADRO!J$5&amp;$E332),'Hoja de Trabajo para listado'!$AB$151:$BA$151,0)),0)+IFERROR(INDEX('Hoja de Trabajo para listado'!$BC$155:$CB$1048576,MATCH($A332,'Hoja de Trabajo para listado'!$BC$155:$BC$1048576,0),MATCH((CUADRO!J$5&amp;$E332),'Hoja de Trabajo para listado'!$BC$151:$CB$151,0)),0)+IFERROR(INDEX('Hoja de Trabajo para listado'!$DE$153:$DG$274,MATCH($A332,'Hoja de Trabajo para listado'!$DE$153:$DE$1048576,0),MATCH((CUADRO!J$5&amp;$E332),'Hoja de Trabajo para listado'!$DE$151:$DG$151,0)),0)+IFERROR(INDEX('Hoja de Trabajo para listado'!$CD$155:$DC$1048576,MATCH($A332,'Hoja de Trabajo para listado'!$CD$155:$CD$1048576,0),MATCH((CUADRO!J$5&amp;$E332),'Hoja de Trabajo para listado'!$CD$151:$DC$151,0)),0)</f>
        <v>0</v>
      </c>
      <c r="K332" s="255">
        <f ca="1">+IFERROR(INDEX('Hoja de Trabajo para listado'!$A$155:$Z$1048576,MATCH($A332,'Hoja de Trabajo para listado'!$A$155:$A$1048576,0),MATCH((CUADRO!K$5&amp;$E332),'Hoja de Trabajo para listado'!$A$151:$Z$151,0)),0)+IFERROR(INDEX('Hoja de Trabajo para listado'!$AB$155:$BA$1048576,MATCH($A332,'Hoja de Trabajo para listado'!$AB$155:$AB$1048576,0),MATCH((CUADRO!K$5&amp;$E332),'Hoja de Trabajo para listado'!$AB$151:$BA$151,0)),0)+IFERROR(INDEX('Hoja de Trabajo para listado'!$BC$155:$CB$1048576,MATCH($A332,'Hoja de Trabajo para listado'!$BC$155:$BC$1048576,0),MATCH((CUADRO!K$5&amp;$E332),'Hoja de Trabajo para listado'!$BC$151:$CB$151,0)),0)+IFERROR(INDEX('Hoja de Trabajo para listado'!$DE$153:$DG$274,MATCH($A332,'Hoja de Trabajo para listado'!$DE$153:$DE$1048576,0),MATCH((CUADRO!K$5&amp;$E332),'Hoja de Trabajo para listado'!$DE$151:$DG$151,0)),0)+IFERROR(INDEX('Hoja de Trabajo para listado'!$CD$155:$DC$1048576,MATCH($A332,'Hoja de Trabajo para listado'!$CD$155:$CD$1048576,0),MATCH((CUADRO!K$5&amp;$E332),'Hoja de Trabajo para listado'!$CD$151:$DC$151,0)),0)</f>
        <v>0</v>
      </c>
      <c r="L332" s="255">
        <f ca="1">+IFERROR(INDEX('Hoja de Trabajo para listado'!$A$155:$Z$1048576,MATCH($A332,'Hoja de Trabajo para listado'!$A$155:$A$1048576,0),MATCH((CUADRO!L$5&amp;$E332),'Hoja de Trabajo para listado'!$A$151:$Z$151,0)),0)+IFERROR(INDEX('Hoja de Trabajo para listado'!$AB$155:$BA$1048576,MATCH($A332,'Hoja de Trabajo para listado'!$AB$155:$AB$1048576,0),MATCH((CUADRO!L$5&amp;$E332),'Hoja de Trabajo para listado'!$AB$151:$BA$151,0)),0)+IFERROR(INDEX('Hoja de Trabajo para listado'!$BC$155:$CB$1048576,MATCH($A332,'Hoja de Trabajo para listado'!$BC$155:$BC$1048576,0),MATCH((CUADRO!L$5&amp;$E332),'Hoja de Trabajo para listado'!$BC$151:$CB$151,0)),0)+IFERROR(INDEX('Hoja de Trabajo para listado'!$DE$153:$DG$274,MATCH($A332,'Hoja de Trabajo para listado'!$DE$153:$DE$1048576,0),MATCH((CUADRO!L$5&amp;$E332),'Hoja de Trabajo para listado'!$DE$151:$DG$151,0)),0)+IFERROR(INDEX('Hoja de Trabajo para listado'!$CD$155:$DC$1048576,MATCH($A332,'Hoja de Trabajo para listado'!$CD$155:$CD$1048576,0),MATCH((CUADRO!L$5&amp;$E332),'Hoja de Trabajo para listado'!$CD$151:$DC$151,0)),0)</f>
        <v>0</v>
      </c>
      <c r="M332" s="255">
        <f ca="1">+IFERROR(INDEX('Hoja de Trabajo para listado'!$A$155:$Z$1048576,MATCH($A332,'Hoja de Trabajo para listado'!$A$155:$A$1048576,0),MATCH((CUADRO!M$5&amp;$E332),'Hoja de Trabajo para listado'!$A$151:$Z$151,0)),0)+IFERROR(INDEX('Hoja de Trabajo para listado'!$AB$155:$BA$1048576,MATCH($A332,'Hoja de Trabajo para listado'!$AB$155:$AB$1048576,0),MATCH((CUADRO!M$5&amp;$E332),'Hoja de Trabajo para listado'!$AB$151:$BA$151,0)),0)+IFERROR(INDEX('Hoja de Trabajo para listado'!$BC$155:$CB$1048576,MATCH($A332,'Hoja de Trabajo para listado'!$BC$155:$BC$1048576,0),MATCH((CUADRO!M$5&amp;$E332),'Hoja de Trabajo para listado'!$BC$151:$CB$151,0)),0)+IFERROR(INDEX('Hoja de Trabajo para listado'!$DE$153:$DG$274,MATCH($A332,'Hoja de Trabajo para listado'!$DE$153:$DE$1048576,0),MATCH((CUADRO!M$5&amp;$E332),'Hoja de Trabajo para listado'!$DE$151:$DG$151,0)),0)+IFERROR(INDEX('Hoja de Trabajo para listado'!$CD$155:$DC$1048576,MATCH($A332,'Hoja de Trabajo para listado'!$CD$155:$CD$1048576,0),MATCH((CUADRO!M$5&amp;$E332),'Hoja de Trabajo para listado'!$CD$151:$DC$151,0)),0)</f>
        <v>0</v>
      </c>
      <c r="N332" s="255">
        <f ca="1">+IFERROR(INDEX('Hoja de Trabajo para listado'!$A$155:$Z$1048576,MATCH($A332,'Hoja de Trabajo para listado'!$A$155:$A$1048576,0),MATCH((CUADRO!N$5&amp;$E332),'Hoja de Trabajo para listado'!$A$151:$Z$151,0)),0)+IFERROR(INDEX('Hoja de Trabajo para listado'!$AB$155:$BA$1048576,MATCH($A332,'Hoja de Trabajo para listado'!$AB$155:$AB$1048576,0),MATCH((CUADRO!N$5&amp;$E332),'Hoja de Trabajo para listado'!$AB$151:$BA$151,0)),0)+IFERROR(INDEX('Hoja de Trabajo para listado'!$BC$155:$CB$1048576,MATCH($A332,'Hoja de Trabajo para listado'!$BC$155:$BC$1048576,0),MATCH((CUADRO!N$5&amp;$E332),'Hoja de Trabajo para listado'!$BC$151:$CB$151,0)),0)+IFERROR(INDEX('Hoja de Trabajo para listado'!$DE$153:$DG$274,MATCH($A332,'Hoja de Trabajo para listado'!$DE$153:$DE$1048576,0),MATCH((CUADRO!N$5&amp;$E332),'Hoja de Trabajo para listado'!$DE$151:$DG$151,0)),0)+IFERROR(INDEX('Hoja de Trabajo para listado'!$CD$155:$DC$1048576,MATCH($A332,'Hoja de Trabajo para listado'!$CD$155:$CD$1048576,0),MATCH((CUADRO!N$5&amp;$E332),'Hoja de Trabajo para listado'!$CD$151:$DC$151,0)),0)</f>
        <v>0</v>
      </c>
      <c r="O332" s="255">
        <f ca="1">+IFERROR(INDEX('Hoja de Trabajo para listado'!$A$155:$Z$1048576,MATCH($A332,'Hoja de Trabajo para listado'!$A$155:$A$1048576,0),MATCH((CUADRO!O$5&amp;$E332),'Hoja de Trabajo para listado'!$A$151:$Z$151,0)),0)+IFERROR(INDEX('Hoja de Trabajo para listado'!$AB$155:$BA$1048576,MATCH($A332,'Hoja de Trabajo para listado'!$AB$155:$AB$1048576,0),MATCH((CUADRO!O$5&amp;$E332),'Hoja de Trabajo para listado'!$AB$151:$BA$151,0)),0)+IFERROR(INDEX('Hoja de Trabajo para listado'!$BC$155:$CB$1048576,MATCH($A332,'Hoja de Trabajo para listado'!$BC$155:$BC$1048576,0),MATCH((CUADRO!O$5&amp;$E332),'Hoja de Trabajo para listado'!$BC$151:$CB$151,0)),0)+IFERROR(INDEX('Hoja de Trabajo para listado'!$DE$153:$DG$274,MATCH($A332,'Hoja de Trabajo para listado'!$DE$153:$DE$1048576,0),MATCH((CUADRO!O$5&amp;$E332),'Hoja de Trabajo para listado'!$DE$151:$DG$151,0)),0)+IFERROR(INDEX('Hoja de Trabajo para listado'!$CD$155:$DC$1048576,MATCH($A332,'Hoja de Trabajo para listado'!$CD$155:$CD$1048576,0),MATCH((CUADRO!O$5&amp;$E332),'Hoja de Trabajo para listado'!$CD$151:$DC$151,0)),0)</f>
        <v>0</v>
      </c>
      <c r="P332" s="255">
        <f ca="1">+IFERROR(INDEX('Hoja de Trabajo para listado'!$A$155:$Z$1048576,MATCH($A332,'Hoja de Trabajo para listado'!$A$155:$A$1048576,0),MATCH((CUADRO!P$5&amp;$E332),'Hoja de Trabajo para listado'!$A$151:$Z$151,0)),0)+IFERROR(INDEX('Hoja de Trabajo para listado'!$AB$155:$BA$1048576,MATCH($A332,'Hoja de Trabajo para listado'!$AB$155:$AB$1048576,0),MATCH((CUADRO!P$5&amp;$E332),'Hoja de Trabajo para listado'!$AB$151:$BA$151,0)),0)+IFERROR(INDEX('Hoja de Trabajo para listado'!$BC$155:$CB$1048576,MATCH($A332,'Hoja de Trabajo para listado'!$BC$155:$BC$1048576,0),MATCH((CUADRO!P$5&amp;$E332),'Hoja de Trabajo para listado'!$BC$151:$CB$151,0)),0)+IFERROR(INDEX('Hoja de Trabajo para listado'!$DE$153:$DG$274,MATCH($A332,'Hoja de Trabajo para listado'!$DE$153:$DE$1048576,0),MATCH((CUADRO!P$5&amp;$E332),'Hoja de Trabajo para listado'!$DE$151:$DG$151,0)),0)+IFERROR(INDEX('Hoja de Trabajo para listado'!$CD$155:$DC$1048576,MATCH($A332,'Hoja de Trabajo para listado'!$CD$155:$CD$1048576,0),MATCH((CUADRO!P$5&amp;$E332),'Hoja de Trabajo para listado'!$CD$151:$DC$151,0)),0)</f>
        <v>0</v>
      </c>
      <c r="Q332" s="255">
        <f ca="1">+IFERROR(INDEX('Hoja de Trabajo para listado'!$A$155:$Z$1048576,MATCH($A332,'Hoja de Trabajo para listado'!$A$155:$A$1048576,0),MATCH((CUADRO!Q$5&amp;$E332),'Hoja de Trabajo para listado'!$A$151:$Z$151,0)),0)+IFERROR(INDEX('Hoja de Trabajo para listado'!$AB$155:$BA$1048576,MATCH($A332,'Hoja de Trabajo para listado'!$AB$155:$AB$1048576,0),MATCH((CUADRO!Q$5&amp;$E332),'Hoja de Trabajo para listado'!$AB$151:$BA$151,0)),0)+IFERROR(INDEX('Hoja de Trabajo para listado'!$BC$155:$CB$1048576,MATCH($A332,'Hoja de Trabajo para listado'!$BC$155:$BC$1048576,0),MATCH((CUADRO!Q$5&amp;$E332),'Hoja de Trabajo para listado'!$BC$151:$CB$151,0)),0)+IFERROR(INDEX('Hoja de Trabajo para listado'!$DE$153:$DG$274,MATCH($A332,'Hoja de Trabajo para listado'!$DE$153:$DE$1048576,0),MATCH((CUADRO!Q$5&amp;$E332),'Hoja de Trabajo para listado'!$DE$151:$DG$151,0)),0)+IFERROR(INDEX('Hoja de Trabajo para listado'!$CD$155:$DC$1048576,MATCH($A332,'Hoja de Trabajo para listado'!$CD$155:$CD$1048576,0),MATCH((CUADRO!Q$5&amp;$E332),'Hoja de Trabajo para listado'!$CD$151:$DC$151,0)),0)</f>
        <v>0</v>
      </c>
      <c r="R332" s="255">
        <f t="shared" ca="1" si="10"/>
        <v>0</v>
      </c>
      <c r="S332" s="255"/>
      <c r="T332" s="255">
        <f ca="1">+T333</f>
        <v>0</v>
      </c>
      <c r="U332" s="254">
        <f t="shared" si="11"/>
        <v>1</v>
      </c>
      <c r="V332" s="362" t="str">
        <f>+VLOOKUP(A332,bd_lista!$A$3:$E$590,5,FALSE)</f>
        <v>Instituciones Descentralizadas</v>
      </c>
      <c r="W332" s="361" t="str">
        <f>+V332</f>
        <v>Instituciones Descentralizadas</v>
      </c>
      <c r="X332" s="254">
        <f>+VLOOKUP(A332,[2]Sheet1!$A$13:$D$744,4,FALSE)</f>
        <v>30</v>
      </c>
      <c r="Y332" s="254" t="str">
        <f>+VLOOKUP(X332,bd_lista!$A$3:$C$590,3,FALSE)</f>
        <v>Ministerio de Justicia y Transparencia Institucional</v>
      </c>
      <c r="Z332" s="316">
        <f>+X332</f>
        <v>30</v>
      </c>
      <c r="AA332" s="317" t="str">
        <f>+Y332</f>
        <v>Ministerio de Justicia y Transparencia Institucional</v>
      </c>
    </row>
    <row r="333" spans="1:27" ht="15" hidden="1" customHeight="1">
      <c r="A333" s="32">
        <v>156</v>
      </c>
      <c r="B333" s="307"/>
      <c r="C333" s="362" t="str">
        <f>+VLOOKUP(A333,bd_lista!$A$3:$C$590,3,FALSE)</f>
        <v>Servicio Plurinacional de Asistencia a la Víctima</v>
      </c>
      <c r="D333" s="362"/>
      <c r="E333" s="362" t="s">
        <v>1314</v>
      </c>
      <c r="F333" s="257">
        <f ca="1">+IFERROR(INDEX('Hoja de Trabajo para listado'!$A$155:$Z$1048576,MATCH($A333,'Hoja de Trabajo para listado'!$A$155:$A$1048576,0),MATCH((CUADRO!F$5&amp;$E333),'Hoja de Trabajo para listado'!$A$151:$Z$151,0)),0)+IFERROR(INDEX('Hoja de Trabajo para listado'!$AB$155:$BA$1048576,MATCH($A333,'Hoja de Trabajo para listado'!$AB$155:$AB$1048576,0),MATCH((CUADRO!F$5&amp;$E333),'Hoja de Trabajo para listado'!$AB$151:$BA$151,0)),0)+IFERROR(INDEX('Hoja de Trabajo para listado'!$BC$155:$CB$1048576,MATCH($A333,'Hoja de Trabajo para listado'!$BC$155:$BC$1048576,0),MATCH((CUADRO!F$5&amp;$E333),'Hoja de Trabajo para listado'!$BC$151:$CB$151,0)),0)+IFERROR(INDEX('Hoja de Trabajo para listado'!$DE$153:$DG$274,MATCH($A333,'Hoja de Trabajo para listado'!$DE$153:$DE$1048576,0),MATCH((CUADRO!F$5&amp;$E333),'Hoja de Trabajo para listado'!$DE$151:$DG$151,0)),0)+IFERROR(INDEX('Hoja de Trabajo para listado'!$CD$155:$DC$1048576,MATCH($A333,'Hoja de Trabajo para listado'!$CD$155:$CD$1048576,0),MATCH((CUADRO!F$5&amp;$E333),'Hoja de Trabajo para listado'!$CD$151:$DC$151,0)),0)</f>
        <v>0</v>
      </c>
      <c r="G333" s="257">
        <f ca="1">+IFERROR(INDEX('Hoja de Trabajo para listado'!$A$155:$Z$1048576,MATCH($A333,'Hoja de Trabajo para listado'!$A$155:$A$1048576,0),MATCH((CUADRO!G$5&amp;$E333),'Hoja de Trabajo para listado'!$A$151:$Z$151,0)),0)+IFERROR(INDEX('Hoja de Trabajo para listado'!$AB$155:$BA$1048576,MATCH($A333,'Hoja de Trabajo para listado'!$AB$155:$AB$1048576,0),MATCH((CUADRO!G$5&amp;$E333),'Hoja de Trabajo para listado'!$AB$151:$BA$151,0)),0)+IFERROR(INDEX('Hoja de Trabajo para listado'!$BC$155:$CB$1048576,MATCH($A333,'Hoja de Trabajo para listado'!$BC$155:$BC$1048576,0),MATCH((CUADRO!G$5&amp;$E333),'Hoja de Trabajo para listado'!$BC$151:$CB$151,0)),0)+IFERROR(INDEX('Hoja de Trabajo para listado'!$DE$153:$DG$274,MATCH($A333,'Hoja de Trabajo para listado'!$DE$153:$DE$1048576,0),MATCH((CUADRO!G$5&amp;$E333),'Hoja de Trabajo para listado'!$DE$151:$DG$151,0)),0)+IFERROR(INDEX('Hoja de Trabajo para listado'!$CD$155:$DC$1048576,MATCH($A333,'Hoja de Trabajo para listado'!$CD$155:$CD$1048576,0),MATCH((CUADRO!G$5&amp;$E333),'Hoja de Trabajo para listado'!$CD$151:$DC$151,0)),0)</f>
        <v>0</v>
      </c>
      <c r="H333" s="257">
        <f ca="1">+IFERROR(INDEX('Hoja de Trabajo para listado'!$A$155:$Z$1048576,MATCH($A333,'Hoja de Trabajo para listado'!$A$155:$A$1048576,0),MATCH((CUADRO!H$5&amp;$E333),'Hoja de Trabajo para listado'!$A$151:$Z$151,0)),0)+IFERROR(INDEX('Hoja de Trabajo para listado'!$AB$155:$BA$1048576,MATCH($A333,'Hoja de Trabajo para listado'!$AB$155:$AB$1048576,0),MATCH((CUADRO!H$5&amp;$E333),'Hoja de Trabajo para listado'!$AB$151:$BA$151,0)),0)+IFERROR(INDEX('Hoja de Trabajo para listado'!$BC$155:$CB$1048576,MATCH($A333,'Hoja de Trabajo para listado'!$BC$155:$BC$1048576,0),MATCH((CUADRO!H$5&amp;$E333),'Hoja de Trabajo para listado'!$BC$151:$CB$151,0)),0)+IFERROR(INDEX('Hoja de Trabajo para listado'!$DE$153:$DG$274,MATCH($A333,'Hoja de Trabajo para listado'!$DE$153:$DE$1048576,0),MATCH((CUADRO!H$5&amp;$E333),'Hoja de Trabajo para listado'!$DE$151:$DG$151,0)),0)+IFERROR(INDEX('Hoja de Trabajo para listado'!$CD$155:$DC$1048576,MATCH($A333,'Hoja de Trabajo para listado'!$CD$155:$CD$1048576,0),MATCH((CUADRO!H$5&amp;$E333),'Hoja de Trabajo para listado'!$CD$151:$DC$151,0)),0)</f>
        <v>0</v>
      </c>
      <c r="I333" s="257">
        <f ca="1">+IFERROR(INDEX('Hoja de Trabajo para listado'!$A$155:$Z$1048576,MATCH($A333,'Hoja de Trabajo para listado'!$A$155:$A$1048576,0),MATCH((CUADRO!I$5&amp;$E333),'Hoja de Trabajo para listado'!$A$151:$Z$151,0)),0)+IFERROR(INDEX('Hoja de Trabajo para listado'!$AB$155:$BA$1048576,MATCH($A333,'Hoja de Trabajo para listado'!$AB$155:$AB$1048576,0),MATCH((CUADRO!I$5&amp;$E333),'Hoja de Trabajo para listado'!$AB$151:$BA$151,0)),0)+IFERROR(INDEX('Hoja de Trabajo para listado'!$BC$155:$CB$1048576,MATCH($A333,'Hoja de Trabajo para listado'!$BC$155:$BC$1048576,0),MATCH((CUADRO!I$5&amp;$E333),'Hoja de Trabajo para listado'!$BC$151:$CB$151,0)),0)+IFERROR(INDEX('Hoja de Trabajo para listado'!$DE$153:$DG$274,MATCH($A333,'Hoja de Trabajo para listado'!$DE$153:$DE$1048576,0),MATCH((CUADRO!I$5&amp;$E333),'Hoja de Trabajo para listado'!$DE$151:$DG$151,0)),0)+IFERROR(INDEX('Hoja de Trabajo para listado'!$CD$155:$DC$1048576,MATCH($A333,'Hoja de Trabajo para listado'!$CD$155:$CD$1048576,0),MATCH((CUADRO!I$5&amp;$E333),'Hoja de Trabajo para listado'!$CD$151:$DC$151,0)),0)</f>
        <v>0</v>
      </c>
      <c r="J333" s="257">
        <f ca="1">+IFERROR(INDEX('Hoja de Trabajo para listado'!$A$155:$Z$1048576,MATCH($A333,'Hoja de Trabajo para listado'!$A$155:$A$1048576,0),MATCH((CUADRO!J$5&amp;$E333),'Hoja de Trabajo para listado'!$A$151:$Z$151,0)),0)+IFERROR(INDEX('Hoja de Trabajo para listado'!$AB$155:$BA$1048576,MATCH($A333,'Hoja de Trabajo para listado'!$AB$155:$AB$1048576,0),MATCH((CUADRO!J$5&amp;$E333),'Hoja de Trabajo para listado'!$AB$151:$BA$151,0)),0)+IFERROR(INDEX('Hoja de Trabajo para listado'!$BC$155:$CB$1048576,MATCH($A333,'Hoja de Trabajo para listado'!$BC$155:$BC$1048576,0),MATCH((CUADRO!J$5&amp;$E333),'Hoja de Trabajo para listado'!$BC$151:$CB$151,0)),0)+IFERROR(INDEX('Hoja de Trabajo para listado'!$DE$153:$DG$274,MATCH($A333,'Hoja de Trabajo para listado'!$DE$153:$DE$1048576,0),MATCH((CUADRO!J$5&amp;$E333),'Hoja de Trabajo para listado'!$DE$151:$DG$151,0)),0)+IFERROR(INDEX('Hoja de Trabajo para listado'!$CD$155:$DC$1048576,MATCH($A333,'Hoja de Trabajo para listado'!$CD$155:$CD$1048576,0),MATCH((CUADRO!J$5&amp;$E333),'Hoja de Trabajo para listado'!$CD$151:$DC$151,0)),0)</f>
        <v>0</v>
      </c>
      <c r="K333" s="257">
        <f ca="1">+IFERROR(INDEX('Hoja de Trabajo para listado'!$A$155:$Z$1048576,MATCH($A333,'Hoja de Trabajo para listado'!$A$155:$A$1048576,0),MATCH((CUADRO!K$5&amp;$E333),'Hoja de Trabajo para listado'!$A$151:$Z$151,0)),0)+IFERROR(INDEX('Hoja de Trabajo para listado'!$AB$155:$BA$1048576,MATCH($A333,'Hoja de Trabajo para listado'!$AB$155:$AB$1048576,0),MATCH((CUADRO!K$5&amp;$E333),'Hoja de Trabajo para listado'!$AB$151:$BA$151,0)),0)+IFERROR(INDEX('Hoja de Trabajo para listado'!$BC$155:$CB$1048576,MATCH($A333,'Hoja de Trabajo para listado'!$BC$155:$BC$1048576,0),MATCH((CUADRO!K$5&amp;$E333),'Hoja de Trabajo para listado'!$BC$151:$CB$151,0)),0)+IFERROR(INDEX('Hoja de Trabajo para listado'!$DE$153:$DG$274,MATCH($A333,'Hoja de Trabajo para listado'!$DE$153:$DE$1048576,0),MATCH((CUADRO!K$5&amp;$E333),'Hoja de Trabajo para listado'!$DE$151:$DG$151,0)),0)+IFERROR(INDEX('Hoja de Trabajo para listado'!$CD$155:$DC$1048576,MATCH($A333,'Hoja de Trabajo para listado'!$CD$155:$CD$1048576,0),MATCH((CUADRO!K$5&amp;$E333),'Hoja de Trabajo para listado'!$CD$151:$DC$151,0)),0)</f>
        <v>0</v>
      </c>
      <c r="L333" s="257">
        <f ca="1">+IFERROR(INDEX('Hoja de Trabajo para listado'!$A$155:$Z$1048576,MATCH($A333,'Hoja de Trabajo para listado'!$A$155:$A$1048576,0),MATCH((CUADRO!L$5&amp;$E333),'Hoja de Trabajo para listado'!$A$151:$Z$151,0)),0)+IFERROR(INDEX('Hoja de Trabajo para listado'!$AB$155:$BA$1048576,MATCH($A333,'Hoja de Trabajo para listado'!$AB$155:$AB$1048576,0),MATCH((CUADRO!L$5&amp;$E333),'Hoja de Trabajo para listado'!$AB$151:$BA$151,0)),0)+IFERROR(INDEX('Hoja de Trabajo para listado'!$BC$155:$CB$1048576,MATCH($A333,'Hoja de Trabajo para listado'!$BC$155:$BC$1048576,0),MATCH((CUADRO!L$5&amp;$E333),'Hoja de Trabajo para listado'!$BC$151:$CB$151,0)),0)+IFERROR(INDEX('Hoja de Trabajo para listado'!$DE$153:$DG$274,MATCH($A333,'Hoja de Trabajo para listado'!$DE$153:$DE$1048576,0),MATCH((CUADRO!L$5&amp;$E333),'Hoja de Trabajo para listado'!$DE$151:$DG$151,0)),0)+IFERROR(INDEX('Hoja de Trabajo para listado'!$CD$155:$DC$1048576,MATCH($A333,'Hoja de Trabajo para listado'!$CD$155:$CD$1048576,0),MATCH((CUADRO!L$5&amp;$E333),'Hoja de Trabajo para listado'!$CD$151:$DC$151,0)),0)</f>
        <v>0</v>
      </c>
      <c r="M333" s="257">
        <f ca="1">+IFERROR(INDEX('Hoja de Trabajo para listado'!$A$155:$Z$1048576,MATCH($A333,'Hoja de Trabajo para listado'!$A$155:$A$1048576,0),MATCH((CUADRO!M$5&amp;$E333),'Hoja de Trabajo para listado'!$A$151:$Z$151,0)),0)+IFERROR(INDEX('Hoja de Trabajo para listado'!$AB$155:$BA$1048576,MATCH($A333,'Hoja de Trabajo para listado'!$AB$155:$AB$1048576,0),MATCH((CUADRO!M$5&amp;$E333),'Hoja de Trabajo para listado'!$AB$151:$BA$151,0)),0)+IFERROR(INDEX('Hoja de Trabajo para listado'!$BC$155:$CB$1048576,MATCH($A333,'Hoja de Trabajo para listado'!$BC$155:$BC$1048576,0),MATCH((CUADRO!M$5&amp;$E333),'Hoja de Trabajo para listado'!$BC$151:$CB$151,0)),0)+IFERROR(INDEX('Hoja de Trabajo para listado'!$DE$153:$DG$274,MATCH($A333,'Hoja de Trabajo para listado'!$DE$153:$DE$1048576,0),MATCH((CUADRO!M$5&amp;$E333),'Hoja de Trabajo para listado'!$DE$151:$DG$151,0)),0)+IFERROR(INDEX('Hoja de Trabajo para listado'!$CD$155:$DC$1048576,MATCH($A333,'Hoja de Trabajo para listado'!$CD$155:$CD$1048576,0),MATCH((CUADRO!M$5&amp;$E333),'Hoja de Trabajo para listado'!$CD$151:$DC$151,0)),0)</f>
        <v>0</v>
      </c>
      <c r="N333" s="257">
        <f ca="1">+IFERROR(INDEX('Hoja de Trabajo para listado'!$A$155:$Z$1048576,MATCH($A333,'Hoja de Trabajo para listado'!$A$155:$A$1048576,0),MATCH((CUADRO!N$5&amp;$E333),'Hoja de Trabajo para listado'!$A$151:$Z$151,0)),0)+IFERROR(INDEX('Hoja de Trabajo para listado'!$AB$155:$BA$1048576,MATCH($A333,'Hoja de Trabajo para listado'!$AB$155:$AB$1048576,0),MATCH((CUADRO!N$5&amp;$E333),'Hoja de Trabajo para listado'!$AB$151:$BA$151,0)),0)+IFERROR(INDEX('Hoja de Trabajo para listado'!$BC$155:$CB$1048576,MATCH($A333,'Hoja de Trabajo para listado'!$BC$155:$BC$1048576,0),MATCH((CUADRO!N$5&amp;$E333),'Hoja de Trabajo para listado'!$BC$151:$CB$151,0)),0)+IFERROR(INDEX('Hoja de Trabajo para listado'!$DE$153:$DG$274,MATCH($A333,'Hoja de Trabajo para listado'!$DE$153:$DE$1048576,0),MATCH((CUADRO!N$5&amp;$E333),'Hoja de Trabajo para listado'!$DE$151:$DG$151,0)),0)+IFERROR(INDEX('Hoja de Trabajo para listado'!$CD$155:$DC$1048576,MATCH($A333,'Hoja de Trabajo para listado'!$CD$155:$CD$1048576,0),MATCH((CUADRO!N$5&amp;$E333),'Hoja de Trabajo para listado'!$CD$151:$DC$151,0)),0)</f>
        <v>0</v>
      </c>
      <c r="O333" s="257">
        <f ca="1">+IFERROR(INDEX('Hoja de Trabajo para listado'!$A$155:$Z$1048576,MATCH($A333,'Hoja de Trabajo para listado'!$A$155:$A$1048576,0),MATCH((CUADRO!O$5&amp;$E333),'Hoja de Trabajo para listado'!$A$151:$Z$151,0)),0)+IFERROR(INDEX('Hoja de Trabajo para listado'!$AB$155:$BA$1048576,MATCH($A333,'Hoja de Trabajo para listado'!$AB$155:$AB$1048576,0),MATCH((CUADRO!O$5&amp;$E333),'Hoja de Trabajo para listado'!$AB$151:$BA$151,0)),0)+IFERROR(INDEX('Hoja de Trabajo para listado'!$BC$155:$CB$1048576,MATCH($A333,'Hoja de Trabajo para listado'!$BC$155:$BC$1048576,0),MATCH((CUADRO!O$5&amp;$E333),'Hoja de Trabajo para listado'!$BC$151:$CB$151,0)),0)+IFERROR(INDEX('Hoja de Trabajo para listado'!$DE$153:$DG$274,MATCH($A333,'Hoja de Trabajo para listado'!$DE$153:$DE$1048576,0),MATCH((CUADRO!O$5&amp;$E333),'Hoja de Trabajo para listado'!$DE$151:$DG$151,0)),0)+IFERROR(INDEX('Hoja de Trabajo para listado'!$CD$155:$DC$1048576,MATCH($A333,'Hoja de Trabajo para listado'!$CD$155:$CD$1048576,0),MATCH((CUADRO!O$5&amp;$E333),'Hoja de Trabajo para listado'!$CD$151:$DC$151,0)),0)</f>
        <v>0</v>
      </c>
      <c r="P333" s="257">
        <f ca="1">+IFERROR(INDEX('Hoja de Trabajo para listado'!$A$155:$Z$1048576,MATCH($A333,'Hoja de Trabajo para listado'!$A$155:$A$1048576,0),MATCH((CUADRO!P$5&amp;$E333),'Hoja de Trabajo para listado'!$A$151:$Z$151,0)),0)+IFERROR(INDEX('Hoja de Trabajo para listado'!$AB$155:$BA$1048576,MATCH($A333,'Hoja de Trabajo para listado'!$AB$155:$AB$1048576,0),MATCH((CUADRO!P$5&amp;$E333),'Hoja de Trabajo para listado'!$AB$151:$BA$151,0)),0)+IFERROR(INDEX('Hoja de Trabajo para listado'!$BC$155:$CB$1048576,MATCH($A333,'Hoja de Trabajo para listado'!$BC$155:$BC$1048576,0),MATCH((CUADRO!P$5&amp;$E333),'Hoja de Trabajo para listado'!$BC$151:$CB$151,0)),0)+IFERROR(INDEX('Hoja de Trabajo para listado'!$DE$153:$DG$274,MATCH($A333,'Hoja de Trabajo para listado'!$DE$153:$DE$1048576,0),MATCH((CUADRO!P$5&amp;$E333),'Hoja de Trabajo para listado'!$DE$151:$DG$151,0)),0)+IFERROR(INDEX('Hoja de Trabajo para listado'!$CD$155:$DC$1048576,MATCH($A333,'Hoja de Trabajo para listado'!$CD$155:$CD$1048576,0),MATCH((CUADRO!P$5&amp;$E333),'Hoja de Trabajo para listado'!$CD$151:$DC$151,0)),0)</f>
        <v>0</v>
      </c>
      <c r="Q333" s="257">
        <f ca="1">+IFERROR(INDEX('Hoja de Trabajo para listado'!$A$155:$Z$1048576,MATCH($A333,'Hoja de Trabajo para listado'!$A$155:$A$1048576,0),MATCH((CUADRO!Q$5&amp;$E333),'Hoja de Trabajo para listado'!$A$151:$Z$151,0)),0)+IFERROR(INDEX('Hoja de Trabajo para listado'!$AB$155:$BA$1048576,MATCH($A333,'Hoja de Trabajo para listado'!$AB$155:$AB$1048576,0),MATCH((CUADRO!Q$5&amp;$E333),'Hoja de Trabajo para listado'!$AB$151:$BA$151,0)),0)+IFERROR(INDEX('Hoja de Trabajo para listado'!$BC$155:$CB$1048576,MATCH($A333,'Hoja de Trabajo para listado'!$BC$155:$BC$1048576,0),MATCH((CUADRO!Q$5&amp;$E333),'Hoja de Trabajo para listado'!$BC$151:$CB$151,0)),0)+IFERROR(INDEX('Hoja de Trabajo para listado'!$DE$153:$DG$274,MATCH($A333,'Hoja de Trabajo para listado'!$DE$153:$DE$1048576,0),MATCH((CUADRO!Q$5&amp;$E333),'Hoja de Trabajo para listado'!$DE$151:$DG$151,0)),0)+IFERROR(INDEX('Hoja de Trabajo para listado'!$CD$155:$DC$1048576,MATCH($A333,'Hoja de Trabajo para listado'!$CD$155:$CD$1048576,0),MATCH((CUADRO!Q$5&amp;$E333),'Hoja de Trabajo para listado'!$CD$151:$DC$151,0)),0)</f>
        <v>0</v>
      </c>
      <c r="R333" s="257">
        <f t="shared" ca="1" si="10"/>
        <v>0</v>
      </c>
      <c r="S333" s="257">
        <f ca="1">+R332+R333</f>
        <v>0</v>
      </c>
      <c r="T333" s="257">
        <f ca="1">+S333</f>
        <v>0</v>
      </c>
      <c r="U333" s="256">
        <f t="shared" si="11"/>
        <v>2</v>
      </c>
      <c r="V333" s="362" t="str">
        <f>+VLOOKUP(A333,bd_lista!$A$3:$E$590,5,FALSE)</f>
        <v>Instituciones Descentralizadas</v>
      </c>
      <c r="W333" s="362"/>
      <c r="X333" s="254">
        <f>+VLOOKUP(A333,[2]Sheet1!$A$13:$D$744,4,FALSE)</f>
        <v>30</v>
      </c>
      <c r="Y333" s="254" t="str">
        <f>+VLOOKUP(X333,bd_lista!$A$3:$C$590,3,FALSE)</f>
        <v>Ministerio de Justicia y Transparencia Institucional</v>
      </c>
      <c r="Z333" s="314"/>
      <c r="AA333" s="315"/>
    </row>
    <row r="334" spans="1:27" customFormat="1" ht="15" customHeight="1">
      <c r="A334" s="264">
        <v>346</v>
      </c>
      <c r="B334" s="306">
        <f>+A334</f>
        <v>346</v>
      </c>
      <c r="C334" s="259" t="str">
        <f>+VLOOKUP(A334,bd_lista!$A$3:$C$590,3,FALSE)</f>
        <v>Unidad de Investigaciones Financieras</v>
      </c>
      <c r="D334" s="361" t="str">
        <f>+C334</f>
        <v>Unidad de Investigaciones Financieras</v>
      </c>
      <c r="E334" s="259" t="s">
        <v>1313</v>
      </c>
      <c r="F334" s="255">
        <f ca="1">+IFERROR(INDEX('Hoja de Trabajo para listado'!$A$155:$Z$1048576,MATCH($A334,'Hoja de Trabajo para listado'!$A$155:$A$1048576,0),MATCH((CUADRO!F$5&amp;$E334),'Hoja de Trabajo para listado'!$A$151:$Z$151,0)),0)+IFERROR(INDEX('Hoja de Trabajo para listado'!$AB$155:$BA$1048576,MATCH($A334,'Hoja de Trabajo para listado'!$AB$155:$AB$1048576,0),MATCH((CUADRO!F$5&amp;$E334),'Hoja de Trabajo para listado'!$AB$151:$BA$151,0)),0)+IFERROR(INDEX('Hoja de Trabajo para listado'!$BC$155:$CB$1048576,MATCH($A334,'Hoja de Trabajo para listado'!$BC$155:$BC$1048576,0),MATCH((CUADRO!F$5&amp;$E334),'Hoja de Trabajo para listado'!$BC$151:$CB$151,0)),0)+IFERROR(INDEX('Hoja de Trabajo para listado'!$DE$153:$DG$274,MATCH($A334,'Hoja de Trabajo para listado'!$DE$153:$DE$1048576,0),MATCH((CUADRO!F$5&amp;$E334),'Hoja de Trabajo para listado'!$DE$151:$DG$151,0)),0)+IFERROR(INDEX('Hoja de Trabajo para listado'!$CD$155:$DC$1048576,MATCH($A334,'Hoja de Trabajo para listado'!$CD$155:$CD$1048576,0),MATCH((CUADRO!F$5&amp;$E334),'Hoja de Trabajo para listado'!$CD$151:$DC$151,0)),0)</f>
        <v>0</v>
      </c>
      <c r="G334" s="255">
        <f ca="1">+IFERROR(INDEX('Hoja de Trabajo para listado'!$A$155:$Z$1048576,MATCH($A334,'Hoja de Trabajo para listado'!$A$155:$A$1048576,0),MATCH((CUADRO!G$5&amp;$E334),'Hoja de Trabajo para listado'!$A$151:$Z$151,0)),0)+IFERROR(INDEX('Hoja de Trabajo para listado'!$AB$155:$BA$1048576,MATCH($A334,'Hoja de Trabajo para listado'!$AB$155:$AB$1048576,0),MATCH((CUADRO!G$5&amp;$E334),'Hoja de Trabajo para listado'!$AB$151:$BA$151,0)),0)+IFERROR(INDEX('Hoja de Trabajo para listado'!$BC$155:$CB$1048576,MATCH($A334,'Hoja de Trabajo para listado'!$BC$155:$BC$1048576,0),MATCH((CUADRO!G$5&amp;$E334),'Hoja de Trabajo para listado'!$BC$151:$CB$151,0)),0)+IFERROR(INDEX('Hoja de Trabajo para listado'!$DE$153:$DG$274,MATCH($A334,'Hoja de Trabajo para listado'!$DE$153:$DE$1048576,0),MATCH((CUADRO!G$5&amp;$E334),'Hoja de Trabajo para listado'!$DE$151:$DG$151,0)),0)+IFERROR(INDEX('Hoja de Trabajo para listado'!$CD$155:$DC$1048576,MATCH($A334,'Hoja de Trabajo para listado'!$CD$155:$CD$1048576,0),MATCH((CUADRO!G$5&amp;$E334),'Hoja de Trabajo para listado'!$CD$151:$DC$151,0)),0)</f>
        <v>0</v>
      </c>
      <c r="H334" s="255">
        <f ca="1">+IFERROR(INDEX('Hoja de Trabajo para listado'!$A$155:$Z$1048576,MATCH($A334,'Hoja de Trabajo para listado'!$A$155:$A$1048576,0),MATCH((CUADRO!H$5&amp;$E334),'Hoja de Trabajo para listado'!$A$151:$Z$151,0)),0)+IFERROR(INDEX('Hoja de Trabajo para listado'!$AB$155:$BA$1048576,MATCH($A334,'Hoja de Trabajo para listado'!$AB$155:$AB$1048576,0),MATCH((CUADRO!H$5&amp;$E334),'Hoja de Trabajo para listado'!$AB$151:$BA$151,0)),0)+IFERROR(INDEX('Hoja de Trabajo para listado'!$BC$155:$CB$1048576,MATCH($A334,'Hoja de Trabajo para listado'!$BC$155:$BC$1048576,0),MATCH((CUADRO!H$5&amp;$E334),'Hoja de Trabajo para listado'!$BC$151:$CB$151,0)),0)+IFERROR(INDEX('Hoja de Trabajo para listado'!$DE$153:$DG$274,MATCH($A334,'Hoja de Trabajo para listado'!$DE$153:$DE$1048576,0),MATCH((CUADRO!H$5&amp;$E334),'Hoja de Trabajo para listado'!$DE$151:$DG$151,0)),0)+IFERROR(INDEX('Hoja de Trabajo para listado'!$CD$155:$DC$1048576,MATCH($A334,'Hoja de Trabajo para listado'!$CD$155:$CD$1048576,0),MATCH((CUADRO!H$5&amp;$E334),'Hoja de Trabajo para listado'!$CD$151:$DC$151,0)),0)</f>
        <v>0</v>
      </c>
      <c r="I334" s="255">
        <f ca="1">+IFERROR(INDEX('Hoja de Trabajo para listado'!$A$155:$Z$1048576,MATCH($A334,'Hoja de Trabajo para listado'!$A$155:$A$1048576,0),MATCH((CUADRO!I$5&amp;$E334),'Hoja de Trabajo para listado'!$A$151:$Z$151,0)),0)+IFERROR(INDEX('Hoja de Trabajo para listado'!$AB$155:$BA$1048576,MATCH($A334,'Hoja de Trabajo para listado'!$AB$155:$AB$1048576,0),MATCH((CUADRO!I$5&amp;$E334),'Hoja de Trabajo para listado'!$AB$151:$BA$151,0)),0)+IFERROR(INDEX('Hoja de Trabajo para listado'!$BC$155:$CB$1048576,MATCH($A334,'Hoja de Trabajo para listado'!$BC$155:$BC$1048576,0),MATCH((CUADRO!I$5&amp;$E334),'Hoja de Trabajo para listado'!$BC$151:$CB$151,0)),0)+IFERROR(INDEX('Hoja de Trabajo para listado'!$DE$153:$DG$274,MATCH($A334,'Hoja de Trabajo para listado'!$DE$153:$DE$1048576,0),MATCH((CUADRO!I$5&amp;$E334),'Hoja de Trabajo para listado'!$DE$151:$DG$151,0)),0)+IFERROR(INDEX('Hoja de Trabajo para listado'!$CD$155:$DC$1048576,MATCH($A334,'Hoja de Trabajo para listado'!$CD$155:$CD$1048576,0),MATCH((CUADRO!I$5&amp;$E334),'Hoja de Trabajo para listado'!$CD$151:$DC$151,0)),0)</f>
        <v>0</v>
      </c>
      <c r="J334" s="255">
        <f ca="1">+IFERROR(INDEX('Hoja de Trabajo para listado'!$A$155:$Z$1048576,MATCH($A334,'Hoja de Trabajo para listado'!$A$155:$A$1048576,0),MATCH((CUADRO!J$5&amp;$E334),'Hoja de Trabajo para listado'!$A$151:$Z$151,0)),0)+IFERROR(INDEX('Hoja de Trabajo para listado'!$AB$155:$BA$1048576,MATCH($A334,'Hoja de Trabajo para listado'!$AB$155:$AB$1048576,0),MATCH((CUADRO!J$5&amp;$E334),'Hoja de Trabajo para listado'!$AB$151:$BA$151,0)),0)+IFERROR(INDEX('Hoja de Trabajo para listado'!$BC$155:$CB$1048576,MATCH($A334,'Hoja de Trabajo para listado'!$BC$155:$BC$1048576,0),MATCH((CUADRO!J$5&amp;$E334),'Hoja de Trabajo para listado'!$BC$151:$CB$151,0)),0)+IFERROR(INDEX('Hoja de Trabajo para listado'!$DE$153:$DG$274,MATCH($A334,'Hoja de Trabajo para listado'!$DE$153:$DE$1048576,0),MATCH((CUADRO!J$5&amp;$E334),'Hoja de Trabajo para listado'!$DE$151:$DG$151,0)),0)+IFERROR(INDEX('Hoja de Trabajo para listado'!$CD$155:$DC$1048576,MATCH($A334,'Hoja de Trabajo para listado'!$CD$155:$CD$1048576,0),MATCH((CUADRO!J$5&amp;$E334),'Hoja de Trabajo para listado'!$CD$151:$DC$151,0)),0)</f>
        <v>50.7</v>
      </c>
      <c r="K334" s="255">
        <f ca="1">+IFERROR(INDEX('Hoja de Trabajo para listado'!$A$155:$Z$1048576,MATCH($A334,'Hoja de Trabajo para listado'!$A$155:$A$1048576,0),MATCH((CUADRO!K$5&amp;$E334),'Hoja de Trabajo para listado'!$A$151:$Z$151,0)),0)+IFERROR(INDEX('Hoja de Trabajo para listado'!$AB$155:$BA$1048576,MATCH($A334,'Hoja de Trabajo para listado'!$AB$155:$AB$1048576,0),MATCH((CUADRO!K$5&amp;$E334),'Hoja de Trabajo para listado'!$AB$151:$BA$151,0)),0)+IFERROR(INDEX('Hoja de Trabajo para listado'!$BC$155:$CB$1048576,MATCH($A334,'Hoja de Trabajo para listado'!$BC$155:$BC$1048576,0),MATCH((CUADRO!K$5&amp;$E334),'Hoja de Trabajo para listado'!$BC$151:$CB$151,0)),0)+IFERROR(INDEX('Hoja de Trabajo para listado'!$DE$153:$DG$274,MATCH($A334,'Hoja de Trabajo para listado'!$DE$153:$DE$1048576,0),MATCH((CUADRO!K$5&amp;$E334),'Hoja de Trabajo para listado'!$DE$151:$DG$151,0)),0)+IFERROR(INDEX('Hoja de Trabajo para listado'!$CD$155:$DC$1048576,MATCH($A334,'Hoja de Trabajo para listado'!$CD$155:$CD$1048576,0),MATCH((CUADRO!K$5&amp;$E334),'Hoja de Trabajo para listado'!$CD$151:$DC$151,0)),0)</f>
        <v>0</v>
      </c>
      <c r="L334" s="255">
        <f ca="1">+IFERROR(INDEX('Hoja de Trabajo para listado'!$A$155:$Z$1048576,MATCH($A334,'Hoja de Trabajo para listado'!$A$155:$A$1048576,0),MATCH((CUADRO!L$5&amp;$E334),'Hoja de Trabajo para listado'!$A$151:$Z$151,0)),0)+IFERROR(INDEX('Hoja de Trabajo para listado'!$AB$155:$BA$1048576,MATCH($A334,'Hoja de Trabajo para listado'!$AB$155:$AB$1048576,0),MATCH((CUADRO!L$5&amp;$E334),'Hoja de Trabajo para listado'!$AB$151:$BA$151,0)),0)+IFERROR(INDEX('Hoja de Trabajo para listado'!$BC$155:$CB$1048576,MATCH($A334,'Hoja de Trabajo para listado'!$BC$155:$BC$1048576,0),MATCH((CUADRO!L$5&amp;$E334),'Hoja de Trabajo para listado'!$BC$151:$CB$151,0)),0)+IFERROR(INDEX('Hoja de Trabajo para listado'!$DE$153:$DG$274,MATCH($A334,'Hoja de Trabajo para listado'!$DE$153:$DE$1048576,0),MATCH((CUADRO!L$5&amp;$E334),'Hoja de Trabajo para listado'!$DE$151:$DG$151,0)),0)+IFERROR(INDEX('Hoja de Trabajo para listado'!$CD$155:$DC$1048576,MATCH($A334,'Hoja de Trabajo para listado'!$CD$155:$CD$1048576,0),MATCH((CUADRO!L$5&amp;$E334),'Hoja de Trabajo para listado'!$CD$151:$DC$151,0)),0)</f>
        <v>432.73</v>
      </c>
      <c r="M334" s="255">
        <f ca="1">+IFERROR(INDEX('Hoja de Trabajo para listado'!$A$155:$Z$1048576,MATCH($A334,'Hoja de Trabajo para listado'!$A$155:$A$1048576,0),MATCH((CUADRO!M$5&amp;$E334),'Hoja de Trabajo para listado'!$A$151:$Z$151,0)),0)+IFERROR(INDEX('Hoja de Trabajo para listado'!$AB$155:$BA$1048576,MATCH($A334,'Hoja de Trabajo para listado'!$AB$155:$AB$1048576,0),MATCH((CUADRO!M$5&amp;$E334),'Hoja de Trabajo para listado'!$AB$151:$BA$151,0)),0)+IFERROR(INDEX('Hoja de Trabajo para listado'!$BC$155:$CB$1048576,MATCH($A334,'Hoja de Trabajo para listado'!$BC$155:$BC$1048576,0),MATCH((CUADRO!M$5&amp;$E334),'Hoja de Trabajo para listado'!$BC$151:$CB$151,0)),0)+IFERROR(INDEX('Hoja de Trabajo para listado'!$DE$153:$DG$274,MATCH($A334,'Hoja de Trabajo para listado'!$DE$153:$DE$1048576,0),MATCH((CUADRO!M$5&amp;$E334),'Hoja de Trabajo para listado'!$DE$151:$DG$151,0)),0)+IFERROR(INDEX('Hoja de Trabajo para listado'!$CD$155:$DC$1048576,MATCH($A334,'Hoja de Trabajo para listado'!$CD$155:$CD$1048576,0),MATCH((CUADRO!M$5&amp;$E334),'Hoja de Trabajo para listado'!$CD$151:$DC$151,0)),0)</f>
        <v>0</v>
      </c>
      <c r="N334" s="255">
        <f ca="1">+IFERROR(INDEX('Hoja de Trabajo para listado'!$A$155:$Z$1048576,MATCH($A334,'Hoja de Trabajo para listado'!$A$155:$A$1048576,0),MATCH((CUADRO!N$5&amp;$E334),'Hoja de Trabajo para listado'!$A$151:$Z$151,0)),0)+IFERROR(INDEX('Hoja de Trabajo para listado'!$AB$155:$BA$1048576,MATCH($A334,'Hoja de Trabajo para listado'!$AB$155:$AB$1048576,0),MATCH((CUADRO!N$5&amp;$E334),'Hoja de Trabajo para listado'!$AB$151:$BA$151,0)),0)+IFERROR(INDEX('Hoja de Trabajo para listado'!$BC$155:$CB$1048576,MATCH($A334,'Hoja de Trabajo para listado'!$BC$155:$BC$1048576,0),MATCH((CUADRO!N$5&amp;$E334),'Hoja de Trabajo para listado'!$BC$151:$CB$151,0)),0)+IFERROR(INDEX('Hoja de Trabajo para listado'!$DE$153:$DG$274,MATCH($A334,'Hoja de Trabajo para listado'!$DE$153:$DE$1048576,0),MATCH((CUADRO!N$5&amp;$E334),'Hoja de Trabajo para listado'!$DE$151:$DG$151,0)),0)+IFERROR(INDEX('Hoja de Trabajo para listado'!$CD$155:$DC$1048576,MATCH($A334,'Hoja de Trabajo para listado'!$CD$155:$CD$1048576,0),MATCH((CUADRO!N$5&amp;$E334),'Hoja de Trabajo para listado'!$CD$151:$DC$151,0)),0)</f>
        <v>0</v>
      </c>
      <c r="O334" s="255">
        <f ca="1">+IFERROR(INDEX('Hoja de Trabajo para listado'!$A$155:$Z$1048576,MATCH($A334,'Hoja de Trabajo para listado'!$A$155:$A$1048576,0),MATCH((CUADRO!O$5&amp;$E334),'Hoja de Trabajo para listado'!$A$151:$Z$151,0)),0)+IFERROR(INDEX('Hoja de Trabajo para listado'!$AB$155:$BA$1048576,MATCH($A334,'Hoja de Trabajo para listado'!$AB$155:$AB$1048576,0),MATCH((CUADRO!O$5&amp;$E334),'Hoja de Trabajo para listado'!$AB$151:$BA$151,0)),0)+IFERROR(INDEX('Hoja de Trabajo para listado'!$BC$155:$CB$1048576,MATCH($A334,'Hoja de Trabajo para listado'!$BC$155:$BC$1048576,0),MATCH((CUADRO!O$5&amp;$E334),'Hoja de Trabajo para listado'!$BC$151:$CB$151,0)),0)+IFERROR(INDEX('Hoja de Trabajo para listado'!$DE$153:$DG$274,MATCH($A334,'Hoja de Trabajo para listado'!$DE$153:$DE$1048576,0),MATCH((CUADRO!O$5&amp;$E334),'Hoja de Trabajo para listado'!$DE$151:$DG$151,0)),0)+IFERROR(INDEX('Hoja de Trabajo para listado'!$CD$155:$DC$1048576,MATCH($A334,'Hoja de Trabajo para listado'!$CD$155:$CD$1048576,0),MATCH((CUADRO!O$5&amp;$E334),'Hoja de Trabajo para listado'!$CD$151:$DC$151,0)),0)</f>
        <v>0</v>
      </c>
      <c r="P334" s="255">
        <f ca="1">+IFERROR(INDEX('Hoja de Trabajo para listado'!$A$155:$Z$1048576,MATCH($A334,'Hoja de Trabajo para listado'!$A$155:$A$1048576,0),MATCH((CUADRO!P$5&amp;$E334),'Hoja de Trabajo para listado'!$A$151:$Z$151,0)),0)+IFERROR(INDEX('Hoja de Trabajo para listado'!$AB$155:$BA$1048576,MATCH($A334,'Hoja de Trabajo para listado'!$AB$155:$AB$1048576,0),MATCH((CUADRO!P$5&amp;$E334),'Hoja de Trabajo para listado'!$AB$151:$BA$151,0)),0)+IFERROR(INDEX('Hoja de Trabajo para listado'!$BC$155:$CB$1048576,MATCH($A334,'Hoja de Trabajo para listado'!$BC$155:$BC$1048576,0),MATCH((CUADRO!P$5&amp;$E334),'Hoja de Trabajo para listado'!$BC$151:$CB$151,0)),0)+IFERROR(INDEX('Hoja de Trabajo para listado'!$DE$153:$DG$274,MATCH($A334,'Hoja de Trabajo para listado'!$DE$153:$DE$1048576,0),MATCH((CUADRO!P$5&amp;$E334),'Hoja de Trabajo para listado'!$DE$151:$DG$151,0)),0)+IFERROR(INDEX('Hoja de Trabajo para listado'!$CD$155:$DC$1048576,MATCH($A334,'Hoja de Trabajo para listado'!$CD$155:$CD$1048576,0),MATCH((CUADRO!P$5&amp;$E334),'Hoja de Trabajo para listado'!$CD$151:$DC$151,0)),0)</f>
        <v>0</v>
      </c>
      <c r="Q334" s="255">
        <f ca="1">+IFERROR(INDEX('Hoja de Trabajo para listado'!$A$155:$Z$1048576,MATCH($A334,'Hoja de Trabajo para listado'!$A$155:$A$1048576,0),MATCH((CUADRO!Q$5&amp;$E334),'Hoja de Trabajo para listado'!$A$151:$Z$151,0)),0)+IFERROR(INDEX('Hoja de Trabajo para listado'!$AB$155:$BA$1048576,MATCH($A334,'Hoja de Trabajo para listado'!$AB$155:$AB$1048576,0),MATCH((CUADRO!Q$5&amp;$E334),'Hoja de Trabajo para listado'!$AB$151:$BA$151,0)),0)+IFERROR(INDEX('Hoja de Trabajo para listado'!$BC$155:$CB$1048576,MATCH($A334,'Hoja de Trabajo para listado'!$BC$155:$BC$1048576,0),MATCH((CUADRO!Q$5&amp;$E334),'Hoja de Trabajo para listado'!$BC$151:$CB$151,0)),0)+IFERROR(INDEX('Hoja de Trabajo para listado'!$DE$153:$DG$274,MATCH($A334,'Hoja de Trabajo para listado'!$DE$153:$DE$1048576,0),MATCH((CUADRO!Q$5&amp;$E334),'Hoja de Trabajo para listado'!$DE$151:$DG$151,0)),0)+IFERROR(INDEX('Hoja de Trabajo para listado'!$CD$155:$DC$1048576,MATCH($A334,'Hoja de Trabajo para listado'!$CD$155:$CD$1048576,0),MATCH((CUADRO!Q$5&amp;$E334),'Hoja de Trabajo para listado'!$CD$151:$DC$151,0)),0)</f>
        <v>0</v>
      </c>
      <c r="R334" s="255">
        <f t="shared" ca="1" si="10"/>
        <v>483.43</v>
      </c>
      <c r="S334" s="255"/>
      <c r="T334" s="255">
        <f ca="1">+T335</f>
        <v>594.41999999999996</v>
      </c>
      <c r="U334" s="254">
        <f t="shared" si="11"/>
        <v>1</v>
      </c>
      <c r="V334" s="362" t="str">
        <f>+VLOOKUP(A334,bd_lista!$A$3:$E$590,5,FALSE)</f>
        <v>Instituciones Descentralizadas</v>
      </c>
      <c r="W334" s="361" t="str">
        <f>+V334</f>
        <v>Instituciones Descentralizadas</v>
      </c>
      <c r="X334" s="254">
        <f>+VLOOKUP(A334,[2]Sheet1!$A$13:$D$744,4,FALSE)</f>
        <v>35</v>
      </c>
      <c r="Y334" s="254" t="str">
        <f>+VLOOKUP(X334,bd_lista!$A$3:$C$590,3,FALSE)</f>
        <v>Ministerio de Economía y Finanzas Públicas</v>
      </c>
      <c r="Z334" s="316">
        <f>+X334</f>
        <v>35</v>
      </c>
      <c r="AA334" s="348" t="str">
        <f>+Y334</f>
        <v>Ministerio de Economía y Finanzas Públicas</v>
      </c>
    </row>
    <row r="335" spans="1:27" customFormat="1" ht="15" customHeight="1">
      <c r="A335" s="32">
        <v>346</v>
      </c>
      <c r="B335" s="307"/>
      <c r="C335" s="362" t="str">
        <f>+VLOOKUP(A335,bd_lista!$A$3:$C$590,3,FALSE)</f>
        <v>Unidad de Investigaciones Financieras</v>
      </c>
      <c r="D335" s="362"/>
      <c r="E335" s="259" t="s">
        <v>1314</v>
      </c>
      <c r="F335" s="255">
        <f ca="1">+IFERROR(INDEX('Hoja de Trabajo para listado'!$A$155:$Z$1048576,MATCH($A335,'Hoja de Trabajo para listado'!$A$155:$A$1048576,0),MATCH((CUADRO!F$5&amp;$E335),'Hoja de Trabajo para listado'!$A$151:$Z$151,0)),0)+IFERROR(INDEX('Hoja de Trabajo para listado'!$AB$155:$BA$1048576,MATCH($A335,'Hoja de Trabajo para listado'!$AB$155:$AB$1048576,0),MATCH((CUADRO!F$5&amp;$E335),'Hoja de Trabajo para listado'!$AB$151:$BA$151,0)),0)+IFERROR(INDEX('Hoja de Trabajo para listado'!$BC$155:$CB$1048576,MATCH($A335,'Hoja de Trabajo para listado'!$BC$155:$BC$1048576,0),MATCH((CUADRO!F$5&amp;$E335),'Hoja de Trabajo para listado'!$BC$151:$CB$151,0)),0)+IFERROR(INDEX('Hoja de Trabajo para listado'!$DE$153:$DG$274,MATCH($A335,'Hoja de Trabajo para listado'!$DE$153:$DE$1048576,0),MATCH((CUADRO!F$5&amp;$E335),'Hoja de Trabajo para listado'!$DE$151:$DG$151,0)),0)+IFERROR(INDEX('Hoja de Trabajo para listado'!$CD$155:$DC$1048576,MATCH($A335,'Hoja de Trabajo para listado'!$CD$155:$CD$1048576,0),MATCH((CUADRO!F$5&amp;$E335),'Hoja de Trabajo para listado'!$CD$151:$DC$151,0)),0)</f>
        <v>0</v>
      </c>
      <c r="G335" s="255">
        <f ca="1">+IFERROR(INDEX('Hoja de Trabajo para listado'!$A$155:$Z$1048576,MATCH($A335,'Hoja de Trabajo para listado'!$A$155:$A$1048576,0),MATCH((CUADRO!G$5&amp;$E335),'Hoja de Trabajo para listado'!$A$151:$Z$151,0)),0)+IFERROR(INDEX('Hoja de Trabajo para listado'!$AB$155:$BA$1048576,MATCH($A335,'Hoja de Trabajo para listado'!$AB$155:$AB$1048576,0),MATCH((CUADRO!G$5&amp;$E335),'Hoja de Trabajo para listado'!$AB$151:$BA$151,0)),0)+IFERROR(INDEX('Hoja de Trabajo para listado'!$BC$155:$CB$1048576,MATCH($A335,'Hoja de Trabajo para listado'!$BC$155:$BC$1048576,0),MATCH((CUADRO!G$5&amp;$E335),'Hoja de Trabajo para listado'!$BC$151:$CB$151,0)),0)+IFERROR(INDEX('Hoja de Trabajo para listado'!$DE$153:$DG$274,MATCH($A335,'Hoja de Trabajo para listado'!$DE$153:$DE$1048576,0),MATCH((CUADRO!G$5&amp;$E335),'Hoja de Trabajo para listado'!$DE$151:$DG$151,0)),0)+IFERROR(INDEX('Hoja de Trabajo para listado'!$CD$155:$DC$1048576,MATCH($A335,'Hoja de Trabajo para listado'!$CD$155:$CD$1048576,0),MATCH((CUADRO!G$5&amp;$E335),'Hoja de Trabajo para listado'!$CD$151:$DC$151,0)),0)</f>
        <v>0</v>
      </c>
      <c r="H335" s="255">
        <f ca="1">+IFERROR(INDEX('Hoja de Trabajo para listado'!$A$155:$Z$1048576,MATCH($A335,'Hoja de Trabajo para listado'!$A$155:$A$1048576,0),MATCH((CUADRO!H$5&amp;$E335),'Hoja de Trabajo para listado'!$A$151:$Z$151,0)),0)+IFERROR(INDEX('Hoja de Trabajo para listado'!$AB$155:$BA$1048576,MATCH($A335,'Hoja de Trabajo para listado'!$AB$155:$AB$1048576,0),MATCH((CUADRO!H$5&amp;$E335),'Hoja de Trabajo para listado'!$AB$151:$BA$151,0)),0)+IFERROR(INDEX('Hoja de Trabajo para listado'!$BC$155:$CB$1048576,MATCH($A335,'Hoja de Trabajo para listado'!$BC$155:$BC$1048576,0),MATCH((CUADRO!H$5&amp;$E335),'Hoja de Trabajo para listado'!$BC$151:$CB$151,0)),0)+IFERROR(INDEX('Hoja de Trabajo para listado'!$DE$153:$DG$274,MATCH($A335,'Hoja de Trabajo para listado'!$DE$153:$DE$1048576,0),MATCH((CUADRO!H$5&amp;$E335),'Hoja de Trabajo para listado'!$DE$151:$DG$151,0)),0)+IFERROR(INDEX('Hoja de Trabajo para listado'!$CD$155:$DC$1048576,MATCH($A335,'Hoja de Trabajo para listado'!$CD$155:$CD$1048576,0),MATCH((CUADRO!H$5&amp;$E335),'Hoja de Trabajo para listado'!$CD$151:$DC$151,0)),0)</f>
        <v>0</v>
      </c>
      <c r="I335" s="255">
        <f ca="1">+IFERROR(INDEX('Hoja de Trabajo para listado'!$A$155:$Z$1048576,MATCH($A335,'Hoja de Trabajo para listado'!$A$155:$A$1048576,0),MATCH((CUADRO!I$5&amp;$E335),'Hoja de Trabajo para listado'!$A$151:$Z$151,0)),0)+IFERROR(INDEX('Hoja de Trabajo para listado'!$AB$155:$BA$1048576,MATCH($A335,'Hoja de Trabajo para listado'!$AB$155:$AB$1048576,0),MATCH((CUADRO!I$5&amp;$E335),'Hoja de Trabajo para listado'!$AB$151:$BA$151,0)),0)+IFERROR(INDEX('Hoja de Trabajo para listado'!$BC$155:$CB$1048576,MATCH($A335,'Hoja de Trabajo para listado'!$BC$155:$BC$1048576,0),MATCH((CUADRO!I$5&amp;$E335),'Hoja de Trabajo para listado'!$BC$151:$CB$151,0)),0)+IFERROR(INDEX('Hoja de Trabajo para listado'!$DE$153:$DG$274,MATCH($A335,'Hoja de Trabajo para listado'!$DE$153:$DE$1048576,0),MATCH((CUADRO!I$5&amp;$E335),'Hoja de Trabajo para listado'!$DE$151:$DG$151,0)),0)+IFERROR(INDEX('Hoja de Trabajo para listado'!$CD$155:$DC$1048576,MATCH($A335,'Hoja de Trabajo para listado'!$CD$155:$CD$1048576,0),MATCH((CUADRO!I$5&amp;$E335),'Hoja de Trabajo para listado'!$CD$151:$DC$151,0)),0)</f>
        <v>0</v>
      </c>
      <c r="J335" s="255">
        <f ca="1">+IFERROR(INDEX('Hoja de Trabajo para listado'!$A$155:$Z$1048576,MATCH($A335,'Hoja de Trabajo para listado'!$A$155:$A$1048576,0),MATCH((CUADRO!J$5&amp;$E335),'Hoja de Trabajo para listado'!$A$151:$Z$151,0)),0)+IFERROR(INDEX('Hoja de Trabajo para listado'!$AB$155:$BA$1048576,MATCH($A335,'Hoja de Trabajo para listado'!$AB$155:$AB$1048576,0),MATCH((CUADRO!J$5&amp;$E335),'Hoja de Trabajo para listado'!$AB$151:$BA$151,0)),0)+IFERROR(INDEX('Hoja de Trabajo para listado'!$BC$155:$CB$1048576,MATCH($A335,'Hoja de Trabajo para listado'!$BC$155:$BC$1048576,0),MATCH((CUADRO!J$5&amp;$E335),'Hoja de Trabajo para listado'!$BC$151:$CB$151,0)),0)+IFERROR(INDEX('Hoja de Trabajo para listado'!$DE$153:$DG$274,MATCH($A335,'Hoja de Trabajo para listado'!$DE$153:$DE$1048576,0),MATCH((CUADRO!J$5&amp;$E335),'Hoja de Trabajo para listado'!$DE$151:$DG$151,0)),0)+IFERROR(INDEX('Hoja de Trabajo para listado'!$CD$155:$DC$1048576,MATCH($A335,'Hoja de Trabajo para listado'!$CD$155:$CD$1048576,0),MATCH((CUADRO!J$5&amp;$E335),'Hoja de Trabajo para listado'!$CD$151:$DC$151,0)),0)</f>
        <v>0</v>
      </c>
      <c r="K335" s="255">
        <f ca="1">+IFERROR(INDEX('Hoja de Trabajo para listado'!$A$155:$Z$1048576,MATCH($A335,'Hoja de Trabajo para listado'!$A$155:$A$1048576,0),MATCH((CUADRO!K$5&amp;$E335),'Hoja de Trabajo para listado'!$A$151:$Z$151,0)),0)+IFERROR(INDEX('Hoja de Trabajo para listado'!$AB$155:$BA$1048576,MATCH($A335,'Hoja de Trabajo para listado'!$AB$155:$AB$1048576,0),MATCH((CUADRO!K$5&amp;$E335),'Hoja de Trabajo para listado'!$AB$151:$BA$151,0)),0)+IFERROR(INDEX('Hoja de Trabajo para listado'!$BC$155:$CB$1048576,MATCH($A335,'Hoja de Trabajo para listado'!$BC$155:$BC$1048576,0),MATCH((CUADRO!K$5&amp;$E335),'Hoja de Trabajo para listado'!$BC$151:$CB$151,0)),0)+IFERROR(INDEX('Hoja de Trabajo para listado'!$DE$153:$DG$274,MATCH($A335,'Hoja de Trabajo para listado'!$DE$153:$DE$1048576,0),MATCH((CUADRO!K$5&amp;$E335),'Hoja de Trabajo para listado'!$DE$151:$DG$151,0)),0)+IFERROR(INDEX('Hoja de Trabajo para listado'!$CD$155:$DC$1048576,MATCH($A335,'Hoja de Trabajo para listado'!$CD$155:$CD$1048576,0),MATCH((CUADRO!K$5&amp;$E335),'Hoja de Trabajo para listado'!$CD$151:$DC$151,0)),0)</f>
        <v>0</v>
      </c>
      <c r="L335" s="255">
        <f ca="1">+IFERROR(INDEX('Hoja de Trabajo para listado'!$A$155:$Z$1048576,MATCH($A335,'Hoja de Trabajo para listado'!$A$155:$A$1048576,0),MATCH((CUADRO!L$5&amp;$E335),'Hoja de Trabajo para listado'!$A$151:$Z$151,0)),0)+IFERROR(INDEX('Hoja de Trabajo para listado'!$AB$155:$BA$1048576,MATCH($A335,'Hoja de Trabajo para listado'!$AB$155:$AB$1048576,0),MATCH((CUADRO!L$5&amp;$E335),'Hoja de Trabajo para listado'!$AB$151:$BA$151,0)),0)+IFERROR(INDEX('Hoja de Trabajo para listado'!$BC$155:$CB$1048576,MATCH($A335,'Hoja de Trabajo para listado'!$BC$155:$BC$1048576,0),MATCH((CUADRO!L$5&amp;$E335),'Hoja de Trabajo para listado'!$BC$151:$CB$151,0)),0)+IFERROR(INDEX('Hoja de Trabajo para listado'!$DE$153:$DG$274,MATCH($A335,'Hoja de Trabajo para listado'!$DE$153:$DE$1048576,0),MATCH((CUADRO!L$5&amp;$E335),'Hoja de Trabajo para listado'!$DE$151:$DG$151,0)),0)+IFERROR(INDEX('Hoja de Trabajo para listado'!$CD$155:$DC$1048576,MATCH($A335,'Hoja de Trabajo para listado'!$CD$155:$CD$1048576,0),MATCH((CUADRO!L$5&amp;$E335),'Hoja de Trabajo para listado'!$CD$151:$DC$151,0)),0)</f>
        <v>0</v>
      </c>
      <c r="M335" s="255">
        <f ca="1">+IFERROR(INDEX('Hoja de Trabajo para listado'!$A$155:$Z$1048576,MATCH($A335,'Hoja de Trabajo para listado'!$A$155:$A$1048576,0),MATCH((CUADRO!M$5&amp;$E335),'Hoja de Trabajo para listado'!$A$151:$Z$151,0)),0)+IFERROR(INDEX('Hoja de Trabajo para listado'!$AB$155:$BA$1048576,MATCH($A335,'Hoja de Trabajo para listado'!$AB$155:$AB$1048576,0),MATCH((CUADRO!M$5&amp;$E335),'Hoja de Trabajo para listado'!$AB$151:$BA$151,0)),0)+IFERROR(INDEX('Hoja de Trabajo para listado'!$BC$155:$CB$1048576,MATCH($A335,'Hoja de Trabajo para listado'!$BC$155:$BC$1048576,0),MATCH((CUADRO!M$5&amp;$E335),'Hoja de Trabajo para listado'!$BC$151:$CB$151,0)),0)+IFERROR(INDEX('Hoja de Trabajo para listado'!$DE$153:$DG$274,MATCH($A335,'Hoja de Trabajo para listado'!$DE$153:$DE$1048576,0),MATCH((CUADRO!M$5&amp;$E335),'Hoja de Trabajo para listado'!$DE$151:$DG$151,0)),0)+IFERROR(INDEX('Hoja de Trabajo para listado'!$CD$155:$DC$1048576,MATCH($A335,'Hoja de Trabajo para listado'!$CD$155:$CD$1048576,0),MATCH((CUADRO!M$5&amp;$E335),'Hoja de Trabajo para listado'!$CD$151:$DC$151,0)),0)</f>
        <v>0</v>
      </c>
      <c r="N335" s="255">
        <f ca="1">+IFERROR(INDEX('Hoja de Trabajo para listado'!$A$155:$Z$1048576,MATCH($A335,'Hoja de Trabajo para listado'!$A$155:$A$1048576,0),MATCH((CUADRO!N$5&amp;$E335),'Hoja de Trabajo para listado'!$A$151:$Z$151,0)),0)+IFERROR(INDEX('Hoja de Trabajo para listado'!$AB$155:$BA$1048576,MATCH($A335,'Hoja de Trabajo para listado'!$AB$155:$AB$1048576,0),MATCH((CUADRO!N$5&amp;$E335),'Hoja de Trabajo para listado'!$AB$151:$BA$151,0)),0)+IFERROR(INDEX('Hoja de Trabajo para listado'!$BC$155:$CB$1048576,MATCH($A335,'Hoja de Trabajo para listado'!$BC$155:$BC$1048576,0),MATCH((CUADRO!N$5&amp;$E335),'Hoja de Trabajo para listado'!$BC$151:$CB$151,0)),0)+IFERROR(INDEX('Hoja de Trabajo para listado'!$DE$153:$DG$274,MATCH($A335,'Hoja de Trabajo para listado'!$DE$153:$DE$1048576,0),MATCH((CUADRO!N$5&amp;$E335),'Hoja de Trabajo para listado'!$DE$151:$DG$151,0)),0)+IFERROR(INDEX('Hoja de Trabajo para listado'!$CD$155:$DC$1048576,MATCH($A335,'Hoja de Trabajo para listado'!$CD$155:$CD$1048576,0),MATCH((CUADRO!N$5&amp;$E335),'Hoja de Trabajo para listado'!$CD$151:$DC$151,0)),0)</f>
        <v>110.99</v>
      </c>
      <c r="O335" s="255">
        <f ca="1">+IFERROR(INDEX('Hoja de Trabajo para listado'!$A$155:$Z$1048576,MATCH($A335,'Hoja de Trabajo para listado'!$A$155:$A$1048576,0),MATCH((CUADRO!O$5&amp;$E335),'Hoja de Trabajo para listado'!$A$151:$Z$151,0)),0)+IFERROR(INDEX('Hoja de Trabajo para listado'!$AB$155:$BA$1048576,MATCH($A335,'Hoja de Trabajo para listado'!$AB$155:$AB$1048576,0),MATCH((CUADRO!O$5&amp;$E335),'Hoja de Trabajo para listado'!$AB$151:$BA$151,0)),0)+IFERROR(INDEX('Hoja de Trabajo para listado'!$BC$155:$CB$1048576,MATCH($A335,'Hoja de Trabajo para listado'!$BC$155:$BC$1048576,0),MATCH((CUADRO!O$5&amp;$E335),'Hoja de Trabajo para listado'!$BC$151:$CB$151,0)),0)+IFERROR(INDEX('Hoja de Trabajo para listado'!$DE$153:$DG$274,MATCH($A335,'Hoja de Trabajo para listado'!$DE$153:$DE$1048576,0),MATCH((CUADRO!O$5&amp;$E335),'Hoja de Trabajo para listado'!$DE$151:$DG$151,0)),0)+IFERROR(INDEX('Hoja de Trabajo para listado'!$CD$155:$DC$1048576,MATCH($A335,'Hoja de Trabajo para listado'!$CD$155:$CD$1048576,0),MATCH((CUADRO!O$5&amp;$E335),'Hoja de Trabajo para listado'!$CD$151:$DC$151,0)),0)</f>
        <v>0</v>
      </c>
      <c r="P335" s="255">
        <f ca="1">+IFERROR(INDEX('Hoja de Trabajo para listado'!$A$155:$Z$1048576,MATCH($A335,'Hoja de Trabajo para listado'!$A$155:$A$1048576,0),MATCH((CUADRO!P$5&amp;$E335),'Hoja de Trabajo para listado'!$A$151:$Z$151,0)),0)+IFERROR(INDEX('Hoja de Trabajo para listado'!$AB$155:$BA$1048576,MATCH($A335,'Hoja de Trabajo para listado'!$AB$155:$AB$1048576,0),MATCH((CUADRO!P$5&amp;$E335),'Hoja de Trabajo para listado'!$AB$151:$BA$151,0)),0)+IFERROR(INDEX('Hoja de Trabajo para listado'!$BC$155:$CB$1048576,MATCH($A335,'Hoja de Trabajo para listado'!$BC$155:$BC$1048576,0),MATCH((CUADRO!P$5&amp;$E335),'Hoja de Trabajo para listado'!$BC$151:$CB$151,0)),0)+IFERROR(INDEX('Hoja de Trabajo para listado'!$DE$153:$DG$274,MATCH($A335,'Hoja de Trabajo para listado'!$DE$153:$DE$1048576,0),MATCH((CUADRO!P$5&amp;$E335),'Hoja de Trabajo para listado'!$DE$151:$DG$151,0)),0)+IFERROR(INDEX('Hoja de Trabajo para listado'!$CD$155:$DC$1048576,MATCH($A335,'Hoja de Trabajo para listado'!$CD$155:$CD$1048576,0),MATCH((CUADRO!P$5&amp;$E335),'Hoja de Trabajo para listado'!$CD$151:$DC$151,0)),0)</f>
        <v>0</v>
      </c>
      <c r="Q335" s="255">
        <f ca="1">+IFERROR(INDEX('Hoja de Trabajo para listado'!$A$155:$Z$1048576,MATCH($A335,'Hoja de Trabajo para listado'!$A$155:$A$1048576,0),MATCH((CUADRO!Q$5&amp;$E335),'Hoja de Trabajo para listado'!$A$151:$Z$151,0)),0)+IFERROR(INDEX('Hoja de Trabajo para listado'!$AB$155:$BA$1048576,MATCH($A335,'Hoja de Trabajo para listado'!$AB$155:$AB$1048576,0),MATCH((CUADRO!Q$5&amp;$E335),'Hoja de Trabajo para listado'!$AB$151:$BA$151,0)),0)+IFERROR(INDEX('Hoja de Trabajo para listado'!$BC$155:$CB$1048576,MATCH($A335,'Hoja de Trabajo para listado'!$BC$155:$BC$1048576,0),MATCH((CUADRO!Q$5&amp;$E335),'Hoja de Trabajo para listado'!$BC$151:$CB$151,0)),0)+IFERROR(INDEX('Hoja de Trabajo para listado'!$DE$153:$DG$274,MATCH($A335,'Hoja de Trabajo para listado'!$DE$153:$DE$1048576,0),MATCH((CUADRO!Q$5&amp;$E335),'Hoja de Trabajo para listado'!$DE$151:$DG$151,0)),0)+IFERROR(INDEX('Hoja de Trabajo para listado'!$CD$155:$DC$1048576,MATCH($A335,'Hoja de Trabajo para listado'!$CD$155:$CD$1048576,0),MATCH((CUADRO!Q$5&amp;$E335),'Hoja de Trabajo para listado'!$CD$151:$DC$151,0)),0)</f>
        <v>0</v>
      </c>
      <c r="R335" s="255">
        <f t="shared" ca="1" si="10"/>
        <v>110.99</v>
      </c>
      <c r="S335" s="255">
        <f ca="1">+R334+R335</f>
        <v>594.41999999999996</v>
      </c>
      <c r="T335" s="255">
        <f ca="1">+S335</f>
        <v>594.41999999999996</v>
      </c>
      <c r="U335" s="254">
        <f t="shared" si="11"/>
        <v>2</v>
      </c>
      <c r="V335" s="362" t="str">
        <f>+VLOOKUP(A335,bd_lista!$A$3:$E$590,5,FALSE)</f>
        <v>Instituciones Descentralizadas</v>
      </c>
      <c r="W335" s="362"/>
      <c r="X335" s="254">
        <f>+VLOOKUP(A335,[2]Sheet1!$A$13:$D$744,4,FALSE)</f>
        <v>35</v>
      </c>
      <c r="Y335" s="254" t="str">
        <f>+VLOOKUP(X335,bd_lista!$A$3:$C$590,3,FALSE)</f>
        <v>Ministerio de Economía y Finanzas Públicas</v>
      </c>
      <c r="Z335" s="314"/>
      <c r="AA335" s="350"/>
    </row>
    <row r="336" spans="1:27" customFormat="1" ht="15" customHeight="1">
      <c r="A336" s="32">
        <v>213</v>
      </c>
      <c r="B336" s="306">
        <f>+A336</f>
        <v>213</v>
      </c>
      <c r="C336" s="259" t="str">
        <f>+VLOOKUP(A336,bd_lista!$A$3:$C$590,3,FALSE)</f>
        <v>Servicio Nacional de Meteorología e Hidrología</v>
      </c>
      <c r="D336" s="361" t="str">
        <f>+C336</f>
        <v>Servicio Nacional de Meteorología e Hidrología</v>
      </c>
      <c r="E336" s="259" t="s">
        <v>1313</v>
      </c>
      <c r="F336" s="255">
        <f ca="1">+IFERROR(INDEX('Hoja de Trabajo para listado'!$A$155:$Z$1048576,MATCH($A336,'Hoja de Trabajo para listado'!$A$155:$A$1048576,0),MATCH((CUADRO!F$5&amp;$E336),'Hoja de Trabajo para listado'!$A$151:$Z$151,0)),0)+IFERROR(INDEX('Hoja de Trabajo para listado'!$AB$155:$BA$1048576,MATCH($A336,'Hoja de Trabajo para listado'!$AB$155:$AB$1048576,0),MATCH((CUADRO!F$5&amp;$E336),'Hoja de Trabajo para listado'!$AB$151:$BA$151,0)),0)+IFERROR(INDEX('Hoja de Trabajo para listado'!$BC$155:$CB$1048576,MATCH($A336,'Hoja de Trabajo para listado'!$BC$155:$BC$1048576,0),MATCH((CUADRO!F$5&amp;$E336),'Hoja de Trabajo para listado'!$BC$151:$CB$151,0)),0)+IFERROR(INDEX('Hoja de Trabajo para listado'!$DE$153:$DG$274,MATCH($A336,'Hoja de Trabajo para listado'!$DE$153:$DE$1048576,0),MATCH((CUADRO!F$5&amp;$E336),'Hoja de Trabajo para listado'!$DE$151:$DG$151,0)),0)+IFERROR(INDEX('Hoja de Trabajo para listado'!$CD$155:$DC$1048576,MATCH($A336,'Hoja de Trabajo para listado'!$CD$155:$CD$1048576,0),MATCH((CUADRO!F$5&amp;$E336),'Hoja de Trabajo para listado'!$CD$151:$DC$151,0)),0)</f>
        <v>0</v>
      </c>
      <c r="G336" s="255">
        <f ca="1">+IFERROR(INDEX('Hoja de Trabajo para listado'!$A$155:$Z$1048576,MATCH($A336,'Hoja de Trabajo para listado'!$A$155:$A$1048576,0),MATCH((CUADRO!G$5&amp;$E336),'Hoja de Trabajo para listado'!$A$151:$Z$151,0)),0)+IFERROR(INDEX('Hoja de Trabajo para listado'!$AB$155:$BA$1048576,MATCH($A336,'Hoja de Trabajo para listado'!$AB$155:$AB$1048576,0),MATCH((CUADRO!G$5&amp;$E336),'Hoja de Trabajo para listado'!$AB$151:$BA$151,0)),0)+IFERROR(INDEX('Hoja de Trabajo para listado'!$BC$155:$CB$1048576,MATCH($A336,'Hoja de Trabajo para listado'!$BC$155:$BC$1048576,0),MATCH((CUADRO!G$5&amp;$E336),'Hoja de Trabajo para listado'!$BC$151:$CB$151,0)),0)+IFERROR(INDEX('Hoja de Trabajo para listado'!$DE$153:$DG$274,MATCH($A336,'Hoja de Trabajo para listado'!$DE$153:$DE$1048576,0),MATCH((CUADRO!G$5&amp;$E336),'Hoja de Trabajo para listado'!$DE$151:$DG$151,0)),0)+IFERROR(INDEX('Hoja de Trabajo para listado'!$CD$155:$DC$1048576,MATCH($A336,'Hoja de Trabajo para listado'!$CD$155:$CD$1048576,0),MATCH((CUADRO!G$5&amp;$E336),'Hoja de Trabajo para listado'!$CD$151:$DC$151,0)),0)</f>
        <v>0</v>
      </c>
      <c r="H336" s="255">
        <f ca="1">+IFERROR(INDEX('Hoja de Trabajo para listado'!$A$155:$Z$1048576,MATCH($A336,'Hoja de Trabajo para listado'!$A$155:$A$1048576,0),MATCH((CUADRO!H$5&amp;$E336),'Hoja de Trabajo para listado'!$A$151:$Z$151,0)),0)+IFERROR(INDEX('Hoja de Trabajo para listado'!$AB$155:$BA$1048576,MATCH($A336,'Hoja de Trabajo para listado'!$AB$155:$AB$1048576,0),MATCH((CUADRO!H$5&amp;$E336),'Hoja de Trabajo para listado'!$AB$151:$BA$151,0)),0)+IFERROR(INDEX('Hoja de Trabajo para listado'!$BC$155:$CB$1048576,MATCH($A336,'Hoja de Trabajo para listado'!$BC$155:$BC$1048576,0),MATCH((CUADRO!H$5&amp;$E336),'Hoja de Trabajo para listado'!$BC$151:$CB$151,0)),0)+IFERROR(INDEX('Hoja de Trabajo para listado'!$DE$153:$DG$274,MATCH($A336,'Hoja de Trabajo para listado'!$DE$153:$DE$1048576,0),MATCH((CUADRO!H$5&amp;$E336),'Hoja de Trabajo para listado'!$DE$151:$DG$151,0)),0)+IFERROR(INDEX('Hoja de Trabajo para listado'!$CD$155:$DC$1048576,MATCH($A336,'Hoja de Trabajo para listado'!$CD$155:$CD$1048576,0),MATCH((CUADRO!H$5&amp;$E336),'Hoja de Trabajo para listado'!$CD$151:$DC$151,0)),0)</f>
        <v>0</v>
      </c>
      <c r="I336" s="255">
        <f ca="1">+IFERROR(INDEX('Hoja de Trabajo para listado'!$A$155:$Z$1048576,MATCH($A336,'Hoja de Trabajo para listado'!$A$155:$A$1048576,0),MATCH((CUADRO!I$5&amp;$E336),'Hoja de Trabajo para listado'!$A$151:$Z$151,0)),0)+IFERROR(INDEX('Hoja de Trabajo para listado'!$AB$155:$BA$1048576,MATCH($A336,'Hoja de Trabajo para listado'!$AB$155:$AB$1048576,0),MATCH((CUADRO!I$5&amp;$E336),'Hoja de Trabajo para listado'!$AB$151:$BA$151,0)),0)+IFERROR(INDEX('Hoja de Trabajo para listado'!$BC$155:$CB$1048576,MATCH($A336,'Hoja de Trabajo para listado'!$BC$155:$BC$1048576,0),MATCH((CUADRO!I$5&amp;$E336),'Hoja de Trabajo para listado'!$BC$151:$CB$151,0)),0)+IFERROR(INDEX('Hoja de Trabajo para listado'!$DE$153:$DG$274,MATCH($A336,'Hoja de Trabajo para listado'!$DE$153:$DE$1048576,0),MATCH((CUADRO!I$5&amp;$E336),'Hoja de Trabajo para listado'!$DE$151:$DG$151,0)),0)+IFERROR(INDEX('Hoja de Trabajo para listado'!$CD$155:$DC$1048576,MATCH($A336,'Hoja de Trabajo para listado'!$CD$155:$CD$1048576,0),MATCH((CUADRO!I$5&amp;$E336),'Hoja de Trabajo para listado'!$CD$151:$DC$151,0)),0)</f>
        <v>0</v>
      </c>
      <c r="J336" s="255">
        <f ca="1">+IFERROR(INDEX('Hoja de Trabajo para listado'!$A$155:$Z$1048576,MATCH($A336,'Hoja de Trabajo para listado'!$A$155:$A$1048576,0),MATCH((CUADRO!J$5&amp;$E336),'Hoja de Trabajo para listado'!$A$151:$Z$151,0)),0)+IFERROR(INDEX('Hoja de Trabajo para listado'!$AB$155:$BA$1048576,MATCH($A336,'Hoja de Trabajo para listado'!$AB$155:$AB$1048576,0),MATCH((CUADRO!J$5&amp;$E336),'Hoja de Trabajo para listado'!$AB$151:$BA$151,0)),0)+IFERROR(INDEX('Hoja de Trabajo para listado'!$BC$155:$CB$1048576,MATCH($A336,'Hoja de Trabajo para listado'!$BC$155:$BC$1048576,0),MATCH((CUADRO!J$5&amp;$E336),'Hoja de Trabajo para listado'!$BC$151:$CB$151,0)),0)+IFERROR(INDEX('Hoja de Trabajo para listado'!$DE$153:$DG$274,MATCH($A336,'Hoja de Trabajo para listado'!$DE$153:$DE$1048576,0),MATCH((CUADRO!J$5&amp;$E336),'Hoja de Trabajo para listado'!$DE$151:$DG$151,0)),0)+IFERROR(INDEX('Hoja de Trabajo para listado'!$CD$155:$DC$1048576,MATCH($A336,'Hoja de Trabajo para listado'!$CD$155:$CD$1048576,0),MATCH((CUADRO!J$5&amp;$E336),'Hoja de Trabajo para listado'!$CD$151:$DC$151,0)),0)</f>
        <v>0</v>
      </c>
      <c r="K336" s="255">
        <f ca="1">+IFERROR(INDEX('Hoja de Trabajo para listado'!$A$155:$Z$1048576,MATCH($A336,'Hoja de Trabajo para listado'!$A$155:$A$1048576,0),MATCH((CUADRO!K$5&amp;$E336),'Hoja de Trabajo para listado'!$A$151:$Z$151,0)),0)+IFERROR(INDEX('Hoja de Trabajo para listado'!$AB$155:$BA$1048576,MATCH($A336,'Hoja de Trabajo para listado'!$AB$155:$AB$1048576,0),MATCH((CUADRO!K$5&amp;$E336),'Hoja de Trabajo para listado'!$AB$151:$BA$151,0)),0)+IFERROR(INDEX('Hoja de Trabajo para listado'!$BC$155:$CB$1048576,MATCH($A336,'Hoja de Trabajo para listado'!$BC$155:$BC$1048576,0),MATCH((CUADRO!K$5&amp;$E336),'Hoja de Trabajo para listado'!$BC$151:$CB$151,0)),0)+IFERROR(INDEX('Hoja de Trabajo para listado'!$DE$153:$DG$274,MATCH($A336,'Hoja de Trabajo para listado'!$DE$153:$DE$1048576,0),MATCH((CUADRO!K$5&amp;$E336),'Hoja de Trabajo para listado'!$DE$151:$DG$151,0)),0)+IFERROR(INDEX('Hoja de Trabajo para listado'!$CD$155:$DC$1048576,MATCH($A336,'Hoja de Trabajo para listado'!$CD$155:$CD$1048576,0),MATCH((CUADRO!K$5&amp;$E336),'Hoja de Trabajo para listado'!$CD$151:$DC$151,0)),0)</f>
        <v>0</v>
      </c>
      <c r="L336" s="255">
        <f ca="1">+IFERROR(INDEX('Hoja de Trabajo para listado'!$A$155:$Z$1048576,MATCH($A336,'Hoja de Trabajo para listado'!$A$155:$A$1048576,0),MATCH((CUADRO!L$5&amp;$E336),'Hoja de Trabajo para listado'!$A$151:$Z$151,0)),0)+IFERROR(INDEX('Hoja de Trabajo para listado'!$AB$155:$BA$1048576,MATCH($A336,'Hoja de Trabajo para listado'!$AB$155:$AB$1048576,0),MATCH((CUADRO!L$5&amp;$E336),'Hoja de Trabajo para listado'!$AB$151:$BA$151,0)),0)+IFERROR(INDEX('Hoja de Trabajo para listado'!$BC$155:$CB$1048576,MATCH($A336,'Hoja de Trabajo para listado'!$BC$155:$BC$1048576,0),MATCH((CUADRO!L$5&amp;$E336),'Hoja de Trabajo para listado'!$BC$151:$CB$151,0)),0)+IFERROR(INDEX('Hoja de Trabajo para listado'!$DE$153:$DG$274,MATCH($A336,'Hoja de Trabajo para listado'!$DE$153:$DE$1048576,0),MATCH((CUADRO!L$5&amp;$E336),'Hoja de Trabajo para listado'!$DE$151:$DG$151,0)),0)+IFERROR(INDEX('Hoja de Trabajo para listado'!$CD$155:$DC$1048576,MATCH($A336,'Hoja de Trabajo para listado'!$CD$155:$CD$1048576,0),MATCH((CUADRO!L$5&amp;$E336),'Hoja de Trabajo para listado'!$CD$151:$DC$151,0)),0)</f>
        <v>0</v>
      </c>
      <c r="M336" s="255">
        <f ca="1">+IFERROR(INDEX('Hoja de Trabajo para listado'!$A$155:$Z$1048576,MATCH($A336,'Hoja de Trabajo para listado'!$A$155:$A$1048576,0),MATCH((CUADRO!M$5&amp;$E336),'Hoja de Trabajo para listado'!$A$151:$Z$151,0)),0)+IFERROR(INDEX('Hoja de Trabajo para listado'!$AB$155:$BA$1048576,MATCH($A336,'Hoja de Trabajo para listado'!$AB$155:$AB$1048576,0),MATCH((CUADRO!M$5&amp;$E336),'Hoja de Trabajo para listado'!$AB$151:$BA$151,0)),0)+IFERROR(INDEX('Hoja de Trabajo para listado'!$BC$155:$CB$1048576,MATCH($A336,'Hoja de Trabajo para listado'!$BC$155:$BC$1048576,0),MATCH((CUADRO!M$5&amp;$E336),'Hoja de Trabajo para listado'!$BC$151:$CB$151,0)),0)+IFERROR(INDEX('Hoja de Trabajo para listado'!$DE$153:$DG$274,MATCH($A336,'Hoja de Trabajo para listado'!$DE$153:$DE$1048576,0),MATCH((CUADRO!M$5&amp;$E336),'Hoja de Trabajo para listado'!$DE$151:$DG$151,0)),0)+IFERROR(INDEX('Hoja de Trabajo para listado'!$CD$155:$DC$1048576,MATCH($A336,'Hoja de Trabajo para listado'!$CD$155:$CD$1048576,0),MATCH((CUADRO!M$5&amp;$E336),'Hoja de Trabajo para listado'!$CD$151:$DC$151,0)),0)</f>
        <v>0</v>
      </c>
      <c r="N336" s="255">
        <f ca="1">+IFERROR(INDEX('Hoja de Trabajo para listado'!$A$155:$Z$1048576,MATCH($A336,'Hoja de Trabajo para listado'!$A$155:$A$1048576,0),MATCH((CUADRO!N$5&amp;$E336),'Hoja de Trabajo para listado'!$A$151:$Z$151,0)),0)+IFERROR(INDEX('Hoja de Trabajo para listado'!$AB$155:$BA$1048576,MATCH($A336,'Hoja de Trabajo para listado'!$AB$155:$AB$1048576,0),MATCH((CUADRO!N$5&amp;$E336),'Hoja de Trabajo para listado'!$AB$151:$BA$151,0)),0)+IFERROR(INDEX('Hoja de Trabajo para listado'!$BC$155:$CB$1048576,MATCH($A336,'Hoja de Trabajo para listado'!$BC$155:$BC$1048576,0),MATCH((CUADRO!N$5&amp;$E336),'Hoja de Trabajo para listado'!$BC$151:$CB$151,0)),0)+IFERROR(INDEX('Hoja de Trabajo para listado'!$DE$153:$DG$274,MATCH($A336,'Hoja de Trabajo para listado'!$DE$153:$DE$1048576,0),MATCH((CUADRO!N$5&amp;$E336),'Hoja de Trabajo para listado'!$DE$151:$DG$151,0)),0)+IFERROR(INDEX('Hoja de Trabajo para listado'!$CD$155:$DC$1048576,MATCH($A336,'Hoja de Trabajo para listado'!$CD$155:$CD$1048576,0),MATCH((CUADRO!N$5&amp;$E336),'Hoja de Trabajo para listado'!$CD$151:$DC$151,0)),0)</f>
        <v>0</v>
      </c>
      <c r="O336" s="255">
        <f ca="1">+IFERROR(INDEX('Hoja de Trabajo para listado'!$A$155:$Z$1048576,MATCH($A336,'Hoja de Trabajo para listado'!$A$155:$A$1048576,0),MATCH((CUADRO!O$5&amp;$E336),'Hoja de Trabajo para listado'!$A$151:$Z$151,0)),0)+IFERROR(INDEX('Hoja de Trabajo para listado'!$AB$155:$BA$1048576,MATCH($A336,'Hoja de Trabajo para listado'!$AB$155:$AB$1048576,0),MATCH((CUADRO!O$5&amp;$E336),'Hoja de Trabajo para listado'!$AB$151:$BA$151,0)),0)+IFERROR(INDEX('Hoja de Trabajo para listado'!$BC$155:$CB$1048576,MATCH($A336,'Hoja de Trabajo para listado'!$BC$155:$BC$1048576,0),MATCH((CUADRO!O$5&amp;$E336),'Hoja de Trabajo para listado'!$BC$151:$CB$151,0)),0)+IFERROR(INDEX('Hoja de Trabajo para listado'!$DE$153:$DG$274,MATCH($A336,'Hoja de Trabajo para listado'!$DE$153:$DE$1048576,0),MATCH((CUADRO!O$5&amp;$E336),'Hoja de Trabajo para listado'!$DE$151:$DG$151,0)),0)+IFERROR(INDEX('Hoja de Trabajo para listado'!$CD$155:$DC$1048576,MATCH($A336,'Hoja de Trabajo para listado'!$CD$155:$CD$1048576,0),MATCH((CUADRO!O$5&amp;$E336),'Hoja de Trabajo para listado'!$CD$151:$DC$151,0)),0)</f>
        <v>0</v>
      </c>
      <c r="P336" s="255">
        <f ca="1">+IFERROR(INDEX('Hoja de Trabajo para listado'!$A$155:$Z$1048576,MATCH($A336,'Hoja de Trabajo para listado'!$A$155:$A$1048576,0),MATCH((CUADRO!P$5&amp;$E336),'Hoja de Trabajo para listado'!$A$151:$Z$151,0)),0)+IFERROR(INDEX('Hoja de Trabajo para listado'!$AB$155:$BA$1048576,MATCH($A336,'Hoja de Trabajo para listado'!$AB$155:$AB$1048576,0),MATCH((CUADRO!P$5&amp;$E336),'Hoja de Trabajo para listado'!$AB$151:$BA$151,0)),0)+IFERROR(INDEX('Hoja de Trabajo para listado'!$BC$155:$CB$1048576,MATCH($A336,'Hoja de Trabajo para listado'!$BC$155:$BC$1048576,0),MATCH((CUADRO!P$5&amp;$E336),'Hoja de Trabajo para listado'!$BC$151:$CB$151,0)),0)+IFERROR(INDEX('Hoja de Trabajo para listado'!$DE$153:$DG$274,MATCH($A336,'Hoja de Trabajo para listado'!$DE$153:$DE$1048576,0),MATCH((CUADRO!P$5&amp;$E336),'Hoja de Trabajo para listado'!$DE$151:$DG$151,0)),0)+IFERROR(INDEX('Hoja de Trabajo para listado'!$CD$155:$DC$1048576,MATCH($A336,'Hoja de Trabajo para listado'!$CD$155:$CD$1048576,0),MATCH((CUADRO!P$5&amp;$E336),'Hoja de Trabajo para listado'!$CD$151:$DC$151,0)),0)</f>
        <v>0</v>
      </c>
      <c r="Q336" s="255">
        <f ca="1">+IFERROR(INDEX('Hoja de Trabajo para listado'!$A$155:$Z$1048576,MATCH($A336,'Hoja de Trabajo para listado'!$A$155:$A$1048576,0),MATCH((CUADRO!Q$5&amp;$E336),'Hoja de Trabajo para listado'!$A$151:$Z$151,0)),0)+IFERROR(INDEX('Hoja de Trabajo para listado'!$AB$155:$BA$1048576,MATCH($A336,'Hoja de Trabajo para listado'!$AB$155:$AB$1048576,0),MATCH((CUADRO!Q$5&amp;$E336),'Hoja de Trabajo para listado'!$AB$151:$BA$151,0)),0)+IFERROR(INDEX('Hoja de Trabajo para listado'!$BC$155:$CB$1048576,MATCH($A336,'Hoja de Trabajo para listado'!$BC$155:$BC$1048576,0),MATCH((CUADRO!Q$5&amp;$E336),'Hoja de Trabajo para listado'!$BC$151:$CB$151,0)),0)+IFERROR(INDEX('Hoja de Trabajo para listado'!$DE$153:$DG$274,MATCH($A336,'Hoja de Trabajo para listado'!$DE$153:$DE$1048576,0),MATCH((CUADRO!Q$5&amp;$E336),'Hoja de Trabajo para listado'!$DE$151:$DG$151,0)),0)+IFERROR(INDEX('Hoja de Trabajo para listado'!$CD$155:$DC$1048576,MATCH($A336,'Hoja de Trabajo para listado'!$CD$155:$CD$1048576,0),MATCH((CUADRO!Q$5&amp;$E336),'Hoja de Trabajo para listado'!$CD$151:$DC$151,0)),0)</f>
        <v>0</v>
      </c>
      <c r="R336" s="255">
        <f t="shared" ca="1" si="10"/>
        <v>0</v>
      </c>
      <c r="S336" s="255"/>
      <c r="T336" s="255">
        <f ca="1">+T337</f>
        <v>403</v>
      </c>
      <c r="U336" s="254">
        <f t="shared" si="11"/>
        <v>1</v>
      </c>
      <c r="V336" s="362" t="str">
        <f>+VLOOKUP(A336,bd_lista!$A$3:$E$590,5,FALSE)</f>
        <v>Instituciones Descentralizadas</v>
      </c>
      <c r="W336" s="361" t="str">
        <f>+V336</f>
        <v>Instituciones Descentralizadas</v>
      </c>
      <c r="X336" s="254">
        <f>+VLOOKUP(A336,[2]Sheet1!$A$13:$D$744,4,FALSE)</f>
        <v>86</v>
      </c>
      <c r="Y336" s="254" t="str">
        <f>+VLOOKUP(X336,bd_lista!$A$3:$C$590,3,FALSE)</f>
        <v>Ministerio de Medio Ambiente y Agua</v>
      </c>
      <c r="Z336" s="316">
        <f>+X336</f>
        <v>86</v>
      </c>
      <c r="AA336" s="348" t="str">
        <f>+Y336</f>
        <v>Ministerio de Medio Ambiente y Agua</v>
      </c>
    </row>
    <row r="337" spans="1:27" customFormat="1" ht="15" customHeight="1">
      <c r="A337" s="32">
        <v>213</v>
      </c>
      <c r="B337" s="307"/>
      <c r="C337" s="362" t="str">
        <f>+VLOOKUP(A337,bd_lista!$A$3:$C$590,3,FALSE)</f>
        <v>Servicio Nacional de Meteorología e Hidrología</v>
      </c>
      <c r="D337" s="362"/>
      <c r="E337" s="394" t="s">
        <v>1314</v>
      </c>
      <c r="F337" s="255">
        <f ca="1">+IFERROR(INDEX('Hoja de Trabajo para listado'!$A$155:$Z$1048576,MATCH($A337,'Hoja de Trabajo para listado'!$A$155:$A$1048576,0),MATCH((CUADRO!F$5&amp;$E337),'Hoja de Trabajo para listado'!$A$151:$Z$151,0)),0)+IFERROR(INDEX('Hoja de Trabajo para listado'!$AB$155:$BA$1048576,MATCH($A337,'Hoja de Trabajo para listado'!$AB$155:$AB$1048576,0),MATCH((CUADRO!F$5&amp;$E337),'Hoja de Trabajo para listado'!$AB$151:$BA$151,0)),0)+IFERROR(INDEX('Hoja de Trabajo para listado'!$BC$155:$CB$1048576,MATCH($A337,'Hoja de Trabajo para listado'!$BC$155:$BC$1048576,0),MATCH((CUADRO!F$5&amp;$E337),'Hoja de Trabajo para listado'!$BC$151:$CB$151,0)),0)+IFERROR(INDEX('Hoja de Trabajo para listado'!$DE$153:$DG$274,MATCH($A337,'Hoja de Trabajo para listado'!$DE$153:$DE$1048576,0),MATCH((CUADRO!F$5&amp;$E337),'Hoja de Trabajo para listado'!$DE$151:$DG$151,0)),0)+IFERROR(INDEX('Hoja de Trabajo para listado'!$CD$155:$DC$1048576,MATCH($A337,'Hoja de Trabajo para listado'!$CD$155:$CD$1048576,0),MATCH((CUADRO!F$5&amp;$E337),'Hoja de Trabajo para listado'!$CD$151:$DC$151,0)),0)</f>
        <v>0</v>
      </c>
      <c r="G337" s="255">
        <f ca="1">+IFERROR(INDEX('Hoja de Trabajo para listado'!$A$155:$Z$1048576,MATCH($A337,'Hoja de Trabajo para listado'!$A$155:$A$1048576,0),MATCH((CUADRO!G$5&amp;$E337),'Hoja de Trabajo para listado'!$A$151:$Z$151,0)),0)+IFERROR(INDEX('Hoja de Trabajo para listado'!$AB$155:$BA$1048576,MATCH($A337,'Hoja de Trabajo para listado'!$AB$155:$AB$1048576,0),MATCH((CUADRO!G$5&amp;$E337),'Hoja de Trabajo para listado'!$AB$151:$BA$151,0)),0)+IFERROR(INDEX('Hoja de Trabajo para listado'!$BC$155:$CB$1048576,MATCH($A337,'Hoja de Trabajo para listado'!$BC$155:$BC$1048576,0),MATCH((CUADRO!G$5&amp;$E337),'Hoja de Trabajo para listado'!$BC$151:$CB$151,0)),0)+IFERROR(INDEX('Hoja de Trabajo para listado'!$DE$153:$DG$274,MATCH($A337,'Hoja de Trabajo para listado'!$DE$153:$DE$1048576,0),MATCH((CUADRO!G$5&amp;$E337),'Hoja de Trabajo para listado'!$DE$151:$DG$151,0)),0)+IFERROR(INDEX('Hoja de Trabajo para listado'!$CD$155:$DC$1048576,MATCH($A337,'Hoja de Trabajo para listado'!$CD$155:$CD$1048576,0),MATCH((CUADRO!G$5&amp;$E337),'Hoja de Trabajo para listado'!$CD$151:$DC$151,0)),0)</f>
        <v>0</v>
      </c>
      <c r="H337" s="255">
        <f ca="1">+IFERROR(INDEX('Hoja de Trabajo para listado'!$A$155:$Z$1048576,MATCH($A337,'Hoja de Trabajo para listado'!$A$155:$A$1048576,0),MATCH((CUADRO!H$5&amp;$E337),'Hoja de Trabajo para listado'!$A$151:$Z$151,0)),0)+IFERROR(INDEX('Hoja de Trabajo para listado'!$AB$155:$BA$1048576,MATCH($A337,'Hoja de Trabajo para listado'!$AB$155:$AB$1048576,0),MATCH((CUADRO!H$5&amp;$E337),'Hoja de Trabajo para listado'!$AB$151:$BA$151,0)),0)+IFERROR(INDEX('Hoja de Trabajo para listado'!$BC$155:$CB$1048576,MATCH($A337,'Hoja de Trabajo para listado'!$BC$155:$BC$1048576,0),MATCH((CUADRO!H$5&amp;$E337),'Hoja de Trabajo para listado'!$BC$151:$CB$151,0)),0)+IFERROR(INDEX('Hoja de Trabajo para listado'!$DE$153:$DG$274,MATCH($A337,'Hoja de Trabajo para listado'!$DE$153:$DE$1048576,0),MATCH((CUADRO!H$5&amp;$E337),'Hoja de Trabajo para listado'!$DE$151:$DG$151,0)),0)+IFERROR(INDEX('Hoja de Trabajo para listado'!$CD$155:$DC$1048576,MATCH($A337,'Hoja de Trabajo para listado'!$CD$155:$CD$1048576,0),MATCH((CUADRO!H$5&amp;$E337),'Hoja de Trabajo para listado'!$CD$151:$DC$151,0)),0)</f>
        <v>0</v>
      </c>
      <c r="I337" s="255">
        <f ca="1">+IFERROR(INDEX('Hoja de Trabajo para listado'!$A$155:$Z$1048576,MATCH($A337,'Hoja de Trabajo para listado'!$A$155:$A$1048576,0),MATCH((CUADRO!I$5&amp;$E337),'Hoja de Trabajo para listado'!$A$151:$Z$151,0)),0)+IFERROR(INDEX('Hoja de Trabajo para listado'!$AB$155:$BA$1048576,MATCH($A337,'Hoja de Trabajo para listado'!$AB$155:$AB$1048576,0),MATCH((CUADRO!I$5&amp;$E337),'Hoja de Trabajo para listado'!$AB$151:$BA$151,0)),0)+IFERROR(INDEX('Hoja de Trabajo para listado'!$BC$155:$CB$1048576,MATCH($A337,'Hoja de Trabajo para listado'!$BC$155:$BC$1048576,0),MATCH((CUADRO!I$5&amp;$E337),'Hoja de Trabajo para listado'!$BC$151:$CB$151,0)),0)+IFERROR(INDEX('Hoja de Trabajo para listado'!$DE$153:$DG$274,MATCH($A337,'Hoja de Trabajo para listado'!$DE$153:$DE$1048576,0),MATCH((CUADRO!I$5&amp;$E337),'Hoja de Trabajo para listado'!$DE$151:$DG$151,0)),0)+IFERROR(INDEX('Hoja de Trabajo para listado'!$CD$155:$DC$1048576,MATCH($A337,'Hoja de Trabajo para listado'!$CD$155:$CD$1048576,0),MATCH((CUADRO!I$5&amp;$E337),'Hoja de Trabajo para listado'!$CD$151:$DC$151,0)),0)</f>
        <v>0</v>
      </c>
      <c r="J337" s="255">
        <f ca="1">+IFERROR(INDEX('Hoja de Trabajo para listado'!$A$155:$Z$1048576,MATCH($A337,'Hoja de Trabajo para listado'!$A$155:$A$1048576,0),MATCH((CUADRO!J$5&amp;$E337),'Hoja de Trabajo para listado'!$A$151:$Z$151,0)),0)+IFERROR(INDEX('Hoja de Trabajo para listado'!$AB$155:$BA$1048576,MATCH($A337,'Hoja de Trabajo para listado'!$AB$155:$AB$1048576,0),MATCH((CUADRO!J$5&amp;$E337),'Hoja de Trabajo para listado'!$AB$151:$BA$151,0)),0)+IFERROR(INDEX('Hoja de Trabajo para listado'!$BC$155:$CB$1048576,MATCH($A337,'Hoja de Trabajo para listado'!$BC$155:$BC$1048576,0),MATCH((CUADRO!J$5&amp;$E337),'Hoja de Trabajo para listado'!$BC$151:$CB$151,0)),0)+IFERROR(INDEX('Hoja de Trabajo para listado'!$DE$153:$DG$274,MATCH($A337,'Hoja de Trabajo para listado'!$DE$153:$DE$1048576,0),MATCH((CUADRO!J$5&amp;$E337),'Hoja de Trabajo para listado'!$DE$151:$DG$151,0)),0)+IFERROR(INDEX('Hoja de Trabajo para listado'!$CD$155:$DC$1048576,MATCH($A337,'Hoja de Trabajo para listado'!$CD$155:$CD$1048576,0),MATCH((CUADRO!J$5&amp;$E337),'Hoja de Trabajo para listado'!$CD$151:$DC$151,0)),0)</f>
        <v>0</v>
      </c>
      <c r="K337" s="255">
        <f ca="1">+IFERROR(INDEX('Hoja de Trabajo para listado'!$A$155:$Z$1048576,MATCH($A337,'Hoja de Trabajo para listado'!$A$155:$A$1048576,0),MATCH((CUADRO!K$5&amp;$E337),'Hoja de Trabajo para listado'!$A$151:$Z$151,0)),0)+IFERROR(INDEX('Hoja de Trabajo para listado'!$AB$155:$BA$1048576,MATCH($A337,'Hoja de Trabajo para listado'!$AB$155:$AB$1048576,0),MATCH((CUADRO!K$5&amp;$E337),'Hoja de Trabajo para listado'!$AB$151:$BA$151,0)),0)+IFERROR(INDEX('Hoja de Trabajo para listado'!$BC$155:$CB$1048576,MATCH($A337,'Hoja de Trabajo para listado'!$BC$155:$BC$1048576,0),MATCH((CUADRO!K$5&amp;$E337),'Hoja de Trabajo para listado'!$BC$151:$CB$151,0)),0)+IFERROR(INDEX('Hoja de Trabajo para listado'!$DE$153:$DG$274,MATCH($A337,'Hoja de Trabajo para listado'!$DE$153:$DE$1048576,0),MATCH((CUADRO!K$5&amp;$E337),'Hoja de Trabajo para listado'!$DE$151:$DG$151,0)),0)+IFERROR(INDEX('Hoja de Trabajo para listado'!$CD$155:$DC$1048576,MATCH($A337,'Hoja de Trabajo para listado'!$CD$155:$CD$1048576,0),MATCH((CUADRO!K$5&amp;$E337),'Hoja de Trabajo para listado'!$CD$151:$DC$151,0)),0)</f>
        <v>0</v>
      </c>
      <c r="L337" s="255">
        <f ca="1">+IFERROR(INDEX('Hoja de Trabajo para listado'!$A$155:$Z$1048576,MATCH($A337,'Hoja de Trabajo para listado'!$A$155:$A$1048576,0),MATCH((CUADRO!L$5&amp;$E337),'Hoja de Trabajo para listado'!$A$151:$Z$151,0)),0)+IFERROR(INDEX('Hoja de Trabajo para listado'!$AB$155:$BA$1048576,MATCH($A337,'Hoja de Trabajo para listado'!$AB$155:$AB$1048576,0),MATCH((CUADRO!L$5&amp;$E337),'Hoja de Trabajo para listado'!$AB$151:$BA$151,0)),0)+IFERROR(INDEX('Hoja de Trabajo para listado'!$BC$155:$CB$1048576,MATCH($A337,'Hoja de Trabajo para listado'!$BC$155:$BC$1048576,0),MATCH((CUADRO!L$5&amp;$E337),'Hoja de Trabajo para listado'!$BC$151:$CB$151,0)),0)+IFERROR(INDEX('Hoja de Trabajo para listado'!$DE$153:$DG$274,MATCH($A337,'Hoja de Trabajo para listado'!$DE$153:$DE$1048576,0),MATCH((CUADRO!L$5&amp;$E337),'Hoja de Trabajo para listado'!$DE$151:$DG$151,0)),0)+IFERROR(INDEX('Hoja de Trabajo para listado'!$CD$155:$DC$1048576,MATCH($A337,'Hoja de Trabajo para listado'!$CD$155:$CD$1048576,0),MATCH((CUADRO!L$5&amp;$E337),'Hoja de Trabajo para listado'!$CD$151:$DC$151,0)),0)</f>
        <v>39.4</v>
      </c>
      <c r="M337" s="255">
        <f ca="1">+IFERROR(INDEX('Hoja de Trabajo para listado'!$A$155:$Z$1048576,MATCH($A337,'Hoja de Trabajo para listado'!$A$155:$A$1048576,0),MATCH((CUADRO!M$5&amp;$E337),'Hoja de Trabajo para listado'!$A$151:$Z$151,0)),0)+IFERROR(INDEX('Hoja de Trabajo para listado'!$AB$155:$BA$1048576,MATCH($A337,'Hoja de Trabajo para listado'!$AB$155:$AB$1048576,0),MATCH((CUADRO!M$5&amp;$E337),'Hoja de Trabajo para listado'!$AB$151:$BA$151,0)),0)+IFERROR(INDEX('Hoja de Trabajo para listado'!$BC$155:$CB$1048576,MATCH($A337,'Hoja de Trabajo para listado'!$BC$155:$BC$1048576,0),MATCH((CUADRO!M$5&amp;$E337),'Hoja de Trabajo para listado'!$BC$151:$CB$151,0)),0)+IFERROR(INDEX('Hoja de Trabajo para listado'!$DE$153:$DG$274,MATCH($A337,'Hoja de Trabajo para listado'!$DE$153:$DE$1048576,0),MATCH((CUADRO!M$5&amp;$E337),'Hoja de Trabajo para listado'!$DE$151:$DG$151,0)),0)+IFERROR(INDEX('Hoja de Trabajo para listado'!$CD$155:$DC$1048576,MATCH($A337,'Hoja de Trabajo para listado'!$CD$155:$CD$1048576,0),MATCH((CUADRO!M$5&amp;$E337),'Hoja de Trabajo para listado'!$CD$151:$DC$151,0)),0)</f>
        <v>139</v>
      </c>
      <c r="N337" s="255">
        <f ca="1">+IFERROR(INDEX('Hoja de Trabajo para listado'!$A$155:$Z$1048576,MATCH($A337,'Hoja de Trabajo para listado'!$A$155:$A$1048576,0),MATCH((CUADRO!N$5&amp;$E337),'Hoja de Trabajo para listado'!$A$151:$Z$151,0)),0)+IFERROR(INDEX('Hoja de Trabajo para listado'!$AB$155:$BA$1048576,MATCH($A337,'Hoja de Trabajo para listado'!$AB$155:$AB$1048576,0),MATCH((CUADRO!N$5&amp;$E337),'Hoja de Trabajo para listado'!$AB$151:$BA$151,0)),0)+IFERROR(INDEX('Hoja de Trabajo para listado'!$BC$155:$CB$1048576,MATCH($A337,'Hoja de Trabajo para listado'!$BC$155:$BC$1048576,0),MATCH((CUADRO!N$5&amp;$E337),'Hoja de Trabajo para listado'!$BC$151:$CB$151,0)),0)+IFERROR(INDEX('Hoja de Trabajo para listado'!$DE$153:$DG$274,MATCH($A337,'Hoja de Trabajo para listado'!$DE$153:$DE$1048576,0),MATCH((CUADRO!N$5&amp;$E337),'Hoja de Trabajo para listado'!$DE$151:$DG$151,0)),0)+IFERROR(INDEX('Hoja de Trabajo para listado'!$CD$155:$DC$1048576,MATCH($A337,'Hoja de Trabajo para listado'!$CD$155:$CD$1048576,0),MATCH((CUADRO!N$5&amp;$E337),'Hoja de Trabajo para listado'!$CD$151:$DC$151,0)),0)</f>
        <v>224.6</v>
      </c>
      <c r="O337" s="255">
        <f ca="1">+IFERROR(INDEX('Hoja de Trabajo para listado'!$A$155:$Z$1048576,MATCH($A337,'Hoja de Trabajo para listado'!$A$155:$A$1048576,0),MATCH((CUADRO!O$5&amp;$E337),'Hoja de Trabajo para listado'!$A$151:$Z$151,0)),0)+IFERROR(INDEX('Hoja de Trabajo para listado'!$AB$155:$BA$1048576,MATCH($A337,'Hoja de Trabajo para listado'!$AB$155:$AB$1048576,0),MATCH((CUADRO!O$5&amp;$E337),'Hoja de Trabajo para listado'!$AB$151:$BA$151,0)),0)+IFERROR(INDEX('Hoja de Trabajo para listado'!$BC$155:$CB$1048576,MATCH($A337,'Hoja de Trabajo para listado'!$BC$155:$BC$1048576,0),MATCH((CUADRO!O$5&amp;$E337),'Hoja de Trabajo para listado'!$BC$151:$CB$151,0)),0)+IFERROR(INDEX('Hoja de Trabajo para listado'!$DE$153:$DG$274,MATCH($A337,'Hoja de Trabajo para listado'!$DE$153:$DE$1048576,0),MATCH((CUADRO!O$5&amp;$E337),'Hoja de Trabajo para listado'!$DE$151:$DG$151,0)),0)+IFERROR(INDEX('Hoja de Trabajo para listado'!$CD$155:$DC$1048576,MATCH($A337,'Hoja de Trabajo para listado'!$CD$155:$CD$1048576,0),MATCH((CUADRO!O$5&amp;$E337),'Hoja de Trabajo para listado'!$CD$151:$DC$151,0)),0)</f>
        <v>0</v>
      </c>
      <c r="P337" s="255">
        <f ca="1">+IFERROR(INDEX('Hoja de Trabajo para listado'!$A$155:$Z$1048576,MATCH($A337,'Hoja de Trabajo para listado'!$A$155:$A$1048576,0),MATCH((CUADRO!P$5&amp;$E337),'Hoja de Trabajo para listado'!$A$151:$Z$151,0)),0)+IFERROR(INDEX('Hoja de Trabajo para listado'!$AB$155:$BA$1048576,MATCH($A337,'Hoja de Trabajo para listado'!$AB$155:$AB$1048576,0),MATCH((CUADRO!P$5&amp;$E337),'Hoja de Trabajo para listado'!$AB$151:$BA$151,0)),0)+IFERROR(INDEX('Hoja de Trabajo para listado'!$BC$155:$CB$1048576,MATCH($A337,'Hoja de Trabajo para listado'!$BC$155:$BC$1048576,0),MATCH((CUADRO!P$5&amp;$E337),'Hoja de Trabajo para listado'!$BC$151:$CB$151,0)),0)+IFERROR(INDEX('Hoja de Trabajo para listado'!$DE$153:$DG$274,MATCH($A337,'Hoja de Trabajo para listado'!$DE$153:$DE$1048576,0),MATCH((CUADRO!P$5&amp;$E337),'Hoja de Trabajo para listado'!$DE$151:$DG$151,0)),0)+IFERROR(INDEX('Hoja de Trabajo para listado'!$CD$155:$DC$1048576,MATCH($A337,'Hoja de Trabajo para listado'!$CD$155:$CD$1048576,0),MATCH((CUADRO!P$5&amp;$E337),'Hoja de Trabajo para listado'!$CD$151:$DC$151,0)),0)</f>
        <v>0</v>
      </c>
      <c r="Q337" s="255">
        <f ca="1">+IFERROR(INDEX('Hoja de Trabajo para listado'!$A$155:$Z$1048576,MATCH($A337,'Hoja de Trabajo para listado'!$A$155:$A$1048576,0),MATCH((CUADRO!Q$5&amp;$E337),'Hoja de Trabajo para listado'!$A$151:$Z$151,0)),0)+IFERROR(INDEX('Hoja de Trabajo para listado'!$AB$155:$BA$1048576,MATCH($A337,'Hoja de Trabajo para listado'!$AB$155:$AB$1048576,0),MATCH((CUADRO!Q$5&amp;$E337),'Hoja de Trabajo para listado'!$AB$151:$BA$151,0)),0)+IFERROR(INDEX('Hoja de Trabajo para listado'!$BC$155:$CB$1048576,MATCH($A337,'Hoja de Trabajo para listado'!$BC$155:$BC$1048576,0),MATCH((CUADRO!Q$5&amp;$E337),'Hoja de Trabajo para listado'!$BC$151:$CB$151,0)),0)+IFERROR(INDEX('Hoja de Trabajo para listado'!$DE$153:$DG$274,MATCH($A337,'Hoja de Trabajo para listado'!$DE$153:$DE$1048576,0),MATCH((CUADRO!Q$5&amp;$E337),'Hoja de Trabajo para listado'!$DE$151:$DG$151,0)),0)+IFERROR(INDEX('Hoja de Trabajo para listado'!$CD$155:$DC$1048576,MATCH($A337,'Hoja de Trabajo para listado'!$CD$155:$CD$1048576,0),MATCH((CUADRO!Q$5&amp;$E337),'Hoja de Trabajo para listado'!$CD$151:$DC$151,0)),0)</f>
        <v>0</v>
      </c>
      <c r="R337" s="255">
        <f t="shared" ca="1" si="10"/>
        <v>403</v>
      </c>
      <c r="S337" s="255">
        <f ca="1">+R336+R337</f>
        <v>403</v>
      </c>
      <c r="T337" s="255">
        <f ca="1">+S337</f>
        <v>403</v>
      </c>
      <c r="U337" s="397">
        <f t="shared" si="11"/>
        <v>2</v>
      </c>
      <c r="V337" s="362" t="str">
        <f>+VLOOKUP(A337,bd_lista!$A$3:$E$590,5,FALSE)</f>
        <v>Instituciones Descentralizadas</v>
      </c>
      <c r="W337" s="362"/>
      <c r="X337" s="254">
        <f>+VLOOKUP(A337,[2]Sheet1!$A$13:$D$744,4,FALSE)</f>
        <v>86</v>
      </c>
      <c r="Y337" s="254" t="str">
        <f>+VLOOKUP(X337,bd_lista!$A$3:$C$590,3,FALSE)</f>
        <v>Ministerio de Medio Ambiente y Agua</v>
      </c>
      <c r="Z337" s="314"/>
      <c r="AA337" s="350"/>
    </row>
    <row r="338" spans="1:27" customFormat="1" ht="15" customHeight="1">
      <c r="A338" s="32">
        <v>221</v>
      </c>
      <c r="B338" s="306">
        <f>+A338</f>
        <v>221</v>
      </c>
      <c r="C338" s="259" t="str">
        <f>+VLOOKUP(A338,bd_lista!$A$3:$C$590,3,FALSE)</f>
        <v>Serv. Nal. de Reg. y Control de la Comer. de Minerales y Metales</v>
      </c>
      <c r="D338" s="361" t="str">
        <f>+C338</f>
        <v>Serv. Nal. de Reg. y Control de la Comer. de Minerales y Metales</v>
      </c>
      <c r="E338" s="259" t="s">
        <v>1313</v>
      </c>
      <c r="F338" s="255">
        <f ca="1">+IFERROR(INDEX('Hoja de Trabajo para listado'!$A$155:$Z$1048576,MATCH($A338,'Hoja de Trabajo para listado'!$A$155:$A$1048576,0),MATCH((CUADRO!F$5&amp;$E338),'Hoja de Trabajo para listado'!$A$151:$Z$151,0)),0)+IFERROR(INDEX('Hoja de Trabajo para listado'!$AB$155:$BA$1048576,MATCH($A338,'Hoja de Trabajo para listado'!$AB$155:$AB$1048576,0),MATCH((CUADRO!F$5&amp;$E338),'Hoja de Trabajo para listado'!$AB$151:$BA$151,0)),0)+IFERROR(INDEX('Hoja de Trabajo para listado'!$BC$155:$CB$1048576,MATCH($A338,'Hoja de Trabajo para listado'!$BC$155:$BC$1048576,0),MATCH((CUADRO!F$5&amp;$E338),'Hoja de Trabajo para listado'!$BC$151:$CB$151,0)),0)+IFERROR(INDEX('Hoja de Trabajo para listado'!$DE$153:$DG$274,MATCH($A338,'Hoja de Trabajo para listado'!$DE$153:$DE$1048576,0),MATCH((CUADRO!F$5&amp;$E338),'Hoja de Trabajo para listado'!$DE$151:$DG$151,0)),0)+IFERROR(INDEX('Hoja de Trabajo para listado'!$CD$155:$DC$1048576,MATCH($A338,'Hoja de Trabajo para listado'!$CD$155:$CD$1048576,0),MATCH((CUADRO!F$5&amp;$E338),'Hoja de Trabajo para listado'!$CD$151:$DC$151,0)),0)</f>
        <v>0</v>
      </c>
      <c r="G338" s="255">
        <f ca="1">+IFERROR(INDEX('Hoja de Trabajo para listado'!$A$155:$Z$1048576,MATCH($A338,'Hoja de Trabajo para listado'!$A$155:$A$1048576,0),MATCH((CUADRO!G$5&amp;$E338),'Hoja de Trabajo para listado'!$A$151:$Z$151,0)),0)+IFERROR(INDEX('Hoja de Trabajo para listado'!$AB$155:$BA$1048576,MATCH($A338,'Hoja de Trabajo para listado'!$AB$155:$AB$1048576,0),MATCH((CUADRO!G$5&amp;$E338),'Hoja de Trabajo para listado'!$AB$151:$BA$151,0)),0)+IFERROR(INDEX('Hoja de Trabajo para listado'!$BC$155:$CB$1048576,MATCH($A338,'Hoja de Trabajo para listado'!$BC$155:$BC$1048576,0),MATCH((CUADRO!G$5&amp;$E338),'Hoja de Trabajo para listado'!$BC$151:$CB$151,0)),0)+IFERROR(INDEX('Hoja de Trabajo para listado'!$DE$153:$DG$274,MATCH($A338,'Hoja de Trabajo para listado'!$DE$153:$DE$1048576,0),MATCH((CUADRO!G$5&amp;$E338),'Hoja de Trabajo para listado'!$DE$151:$DG$151,0)),0)+IFERROR(INDEX('Hoja de Trabajo para listado'!$CD$155:$DC$1048576,MATCH($A338,'Hoja de Trabajo para listado'!$CD$155:$CD$1048576,0),MATCH((CUADRO!G$5&amp;$E338),'Hoja de Trabajo para listado'!$CD$151:$DC$151,0)),0)</f>
        <v>0</v>
      </c>
      <c r="H338" s="255">
        <f ca="1">+IFERROR(INDEX('Hoja de Trabajo para listado'!$A$155:$Z$1048576,MATCH($A338,'Hoja de Trabajo para listado'!$A$155:$A$1048576,0),MATCH((CUADRO!H$5&amp;$E338),'Hoja de Trabajo para listado'!$A$151:$Z$151,0)),0)+IFERROR(INDEX('Hoja de Trabajo para listado'!$AB$155:$BA$1048576,MATCH($A338,'Hoja de Trabajo para listado'!$AB$155:$AB$1048576,0),MATCH((CUADRO!H$5&amp;$E338),'Hoja de Trabajo para listado'!$AB$151:$BA$151,0)),0)+IFERROR(INDEX('Hoja de Trabajo para listado'!$BC$155:$CB$1048576,MATCH($A338,'Hoja de Trabajo para listado'!$BC$155:$BC$1048576,0),MATCH((CUADRO!H$5&amp;$E338),'Hoja de Trabajo para listado'!$BC$151:$CB$151,0)),0)+IFERROR(INDEX('Hoja de Trabajo para listado'!$DE$153:$DG$274,MATCH($A338,'Hoja de Trabajo para listado'!$DE$153:$DE$1048576,0),MATCH((CUADRO!H$5&amp;$E338),'Hoja de Trabajo para listado'!$DE$151:$DG$151,0)),0)+IFERROR(INDEX('Hoja de Trabajo para listado'!$CD$155:$DC$1048576,MATCH($A338,'Hoja de Trabajo para listado'!$CD$155:$CD$1048576,0),MATCH((CUADRO!H$5&amp;$E338),'Hoja de Trabajo para listado'!$CD$151:$DC$151,0)),0)</f>
        <v>0</v>
      </c>
      <c r="I338" s="255">
        <f ca="1">+IFERROR(INDEX('Hoja de Trabajo para listado'!$A$155:$Z$1048576,MATCH($A338,'Hoja de Trabajo para listado'!$A$155:$A$1048576,0),MATCH((CUADRO!I$5&amp;$E338),'Hoja de Trabajo para listado'!$A$151:$Z$151,0)),0)+IFERROR(INDEX('Hoja de Trabajo para listado'!$AB$155:$BA$1048576,MATCH($A338,'Hoja de Trabajo para listado'!$AB$155:$AB$1048576,0),MATCH((CUADRO!I$5&amp;$E338),'Hoja de Trabajo para listado'!$AB$151:$BA$151,0)),0)+IFERROR(INDEX('Hoja de Trabajo para listado'!$BC$155:$CB$1048576,MATCH($A338,'Hoja de Trabajo para listado'!$BC$155:$BC$1048576,0),MATCH((CUADRO!I$5&amp;$E338),'Hoja de Trabajo para listado'!$BC$151:$CB$151,0)),0)+IFERROR(INDEX('Hoja de Trabajo para listado'!$DE$153:$DG$274,MATCH($A338,'Hoja de Trabajo para listado'!$DE$153:$DE$1048576,0),MATCH((CUADRO!I$5&amp;$E338),'Hoja de Trabajo para listado'!$DE$151:$DG$151,0)),0)+IFERROR(INDEX('Hoja de Trabajo para listado'!$CD$155:$DC$1048576,MATCH($A338,'Hoja de Trabajo para listado'!$CD$155:$CD$1048576,0),MATCH((CUADRO!I$5&amp;$E338),'Hoja de Trabajo para listado'!$CD$151:$DC$151,0)),0)</f>
        <v>0</v>
      </c>
      <c r="J338" s="255">
        <f ca="1">+IFERROR(INDEX('Hoja de Trabajo para listado'!$A$155:$Z$1048576,MATCH($A338,'Hoja de Trabajo para listado'!$A$155:$A$1048576,0),MATCH((CUADRO!J$5&amp;$E338),'Hoja de Trabajo para listado'!$A$151:$Z$151,0)),0)+IFERROR(INDEX('Hoja de Trabajo para listado'!$AB$155:$BA$1048576,MATCH($A338,'Hoja de Trabajo para listado'!$AB$155:$AB$1048576,0),MATCH((CUADRO!J$5&amp;$E338),'Hoja de Trabajo para listado'!$AB$151:$BA$151,0)),0)+IFERROR(INDEX('Hoja de Trabajo para listado'!$BC$155:$CB$1048576,MATCH($A338,'Hoja de Trabajo para listado'!$BC$155:$BC$1048576,0),MATCH((CUADRO!J$5&amp;$E338),'Hoja de Trabajo para listado'!$BC$151:$CB$151,0)),0)+IFERROR(INDEX('Hoja de Trabajo para listado'!$DE$153:$DG$274,MATCH($A338,'Hoja de Trabajo para listado'!$DE$153:$DE$1048576,0),MATCH((CUADRO!J$5&amp;$E338),'Hoja de Trabajo para listado'!$DE$151:$DG$151,0)),0)+IFERROR(INDEX('Hoja de Trabajo para listado'!$CD$155:$DC$1048576,MATCH($A338,'Hoja de Trabajo para listado'!$CD$155:$CD$1048576,0),MATCH((CUADRO!J$5&amp;$E338),'Hoja de Trabajo para listado'!$CD$151:$DC$151,0)),0)</f>
        <v>0</v>
      </c>
      <c r="K338" s="255">
        <f ca="1">+IFERROR(INDEX('Hoja de Trabajo para listado'!$A$155:$Z$1048576,MATCH($A338,'Hoja de Trabajo para listado'!$A$155:$A$1048576,0),MATCH((CUADRO!K$5&amp;$E338),'Hoja de Trabajo para listado'!$A$151:$Z$151,0)),0)+IFERROR(INDEX('Hoja de Trabajo para listado'!$AB$155:$BA$1048576,MATCH($A338,'Hoja de Trabajo para listado'!$AB$155:$AB$1048576,0),MATCH((CUADRO!K$5&amp;$E338),'Hoja de Trabajo para listado'!$AB$151:$BA$151,0)),0)+IFERROR(INDEX('Hoja de Trabajo para listado'!$BC$155:$CB$1048576,MATCH($A338,'Hoja de Trabajo para listado'!$BC$155:$BC$1048576,0),MATCH((CUADRO!K$5&amp;$E338),'Hoja de Trabajo para listado'!$BC$151:$CB$151,0)),0)+IFERROR(INDEX('Hoja de Trabajo para listado'!$DE$153:$DG$274,MATCH($A338,'Hoja de Trabajo para listado'!$DE$153:$DE$1048576,0),MATCH((CUADRO!K$5&amp;$E338),'Hoja de Trabajo para listado'!$DE$151:$DG$151,0)),0)+IFERROR(INDEX('Hoja de Trabajo para listado'!$CD$155:$DC$1048576,MATCH($A338,'Hoja de Trabajo para listado'!$CD$155:$CD$1048576,0),MATCH((CUADRO!K$5&amp;$E338),'Hoja de Trabajo para listado'!$CD$151:$DC$151,0)),0)</f>
        <v>0</v>
      </c>
      <c r="L338" s="255">
        <f ca="1">+IFERROR(INDEX('Hoja de Trabajo para listado'!$A$155:$Z$1048576,MATCH($A338,'Hoja de Trabajo para listado'!$A$155:$A$1048576,0),MATCH((CUADRO!L$5&amp;$E338),'Hoja de Trabajo para listado'!$A$151:$Z$151,0)),0)+IFERROR(INDEX('Hoja de Trabajo para listado'!$AB$155:$BA$1048576,MATCH($A338,'Hoja de Trabajo para listado'!$AB$155:$AB$1048576,0),MATCH((CUADRO!L$5&amp;$E338),'Hoja de Trabajo para listado'!$AB$151:$BA$151,0)),0)+IFERROR(INDEX('Hoja de Trabajo para listado'!$BC$155:$CB$1048576,MATCH($A338,'Hoja de Trabajo para listado'!$BC$155:$BC$1048576,0),MATCH((CUADRO!L$5&amp;$E338),'Hoja de Trabajo para listado'!$BC$151:$CB$151,0)),0)+IFERROR(INDEX('Hoja de Trabajo para listado'!$DE$153:$DG$274,MATCH($A338,'Hoja de Trabajo para listado'!$DE$153:$DE$1048576,0),MATCH((CUADRO!L$5&amp;$E338),'Hoja de Trabajo para listado'!$DE$151:$DG$151,0)),0)+IFERROR(INDEX('Hoja de Trabajo para listado'!$CD$155:$DC$1048576,MATCH($A338,'Hoja de Trabajo para listado'!$CD$155:$CD$1048576,0),MATCH((CUADRO!L$5&amp;$E338),'Hoja de Trabajo para listado'!$CD$151:$DC$151,0)),0)</f>
        <v>0</v>
      </c>
      <c r="M338" s="255">
        <f ca="1">+IFERROR(INDEX('Hoja de Trabajo para listado'!$A$155:$Z$1048576,MATCH($A338,'Hoja de Trabajo para listado'!$A$155:$A$1048576,0),MATCH((CUADRO!M$5&amp;$E338),'Hoja de Trabajo para listado'!$A$151:$Z$151,0)),0)+IFERROR(INDEX('Hoja de Trabajo para listado'!$AB$155:$BA$1048576,MATCH($A338,'Hoja de Trabajo para listado'!$AB$155:$AB$1048576,0),MATCH((CUADRO!M$5&amp;$E338),'Hoja de Trabajo para listado'!$AB$151:$BA$151,0)),0)+IFERROR(INDEX('Hoja de Trabajo para listado'!$BC$155:$CB$1048576,MATCH($A338,'Hoja de Trabajo para listado'!$BC$155:$BC$1048576,0),MATCH((CUADRO!M$5&amp;$E338),'Hoja de Trabajo para listado'!$BC$151:$CB$151,0)),0)+IFERROR(INDEX('Hoja de Trabajo para listado'!$DE$153:$DG$274,MATCH($A338,'Hoja de Trabajo para listado'!$DE$153:$DE$1048576,0),MATCH((CUADRO!M$5&amp;$E338),'Hoja de Trabajo para listado'!$DE$151:$DG$151,0)),0)+IFERROR(INDEX('Hoja de Trabajo para listado'!$CD$155:$DC$1048576,MATCH($A338,'Hoja de Trabajo para listado'!$CD$155:$CD$1048576,0),MATCH((CUADRO!M$5&amp;$E338),'Hoja de Trabajo para listado'!$CD$151:$DC$151,0)),0)</f>
        <v>0</v>
      </c>
      <c r="N338" s="255">
        <f ca="1">+IFERROR(INDEX('Hoja de Trabajo para listado'!$A$155:$Z$1048576,MATCH($A338,'Hoja de Trabajo para listado'!$A$155:$A$1048576,0),MATCH((CUADRO!N$5&amp;$E338),'Hoja de Trabajo para listado'!$A$151:$Z$151,0)),0)+IFERROR(INDEX('Hoja de Trabajo para listado'!$AB$155:$BA$1048576,MATCH($A338,'Hoja de Trabajo para listado'!$AB$155:$AB$1048576,0),MATCH((CUADRO!N$5&amp;$E338),'Hoja de Trabajo para listado'!$AB$151:$BA$151,0)),0)+IFERROR(INDEX('Hoja de Trabajo para listado'!$BC$155:$CB$1048576,MATCH($A338,'Hoja de Trabajo para listado'!$BC$155:$BC$1048576,0),MATCH((CUADRO!N$5&amp;$E338),'Hoja de Trabajo para listado'!$BC$151:$CB$151,0)),0)+IFERROR(INDEX('Hoja de Trabajo para listado'!$DE$153:$DG$274,MATCH($A338,'Hoja de Trabajo para listado'!$DE$153:$DE$1048576,0),MATCH((CUADRO!N$5&amp;$E338),'Hoja de Trabajo para listado'!$DE$151:$DG$151,0)),0)+IFERROR(INDEX('Hoja de Trabajo para listado'!$CD$155:$DC$1048576,MATCH($A338,'Hoja de Trabajo para listado'!$CD$155:$CD$1048576,0),MATCH((CUADRO!N$5&amp;$E338),'Hoja de Trabajo para listado'!$CD$151:$DC$151,0)),0)</f>
        <v>0</v>
      </c>
      <c r="O338" s="255">
        <f ca="1">+IFERROR(INDEX('Hoja de Trabajo para listado'!$A$155:$Z$1048576,MATCH($A338,'Hoja de Trabajo para listado'!$A$155:$A$1048576,0),MATCH((CUADRO!O$5&amp;$E338),'Hoja de Trabajo para listado'!$A$151:$Z$151,0)),0)+IFERROR(INDEX('Hoja de Trabajo para listado'!$AB$155:$BA$1048576,MATCH($A338,'Hoja de Trabajo para listado'!$AB$155:$AB$1048576,0),MATCH((CUADRO!O$5&amp;$E338),'Hoja de Trabajo para listado'!$AB$151:$BA$151,0)),0)+IFERROR(INDEX('Hoja de Trabajo para listado'!$BC$155:$CB$1048576,MATCH($A338,'Hoja de Trabajo para listado'!$BC$155:$BC$1048576,0),MATCH((CUADRO!O$5&amp;$E338),'Hoja de Trabajo para listado'!$BC$151:$CB$151,0)),0)+IFERROR(INDEX('Hoja de Trabajo para listado'!$DE$153:$DG$274,MATCH($A338,'Hoja de Trabajo para listado'!$DE$153:$DE$1048576,0),MATCH((CUADRO!O$5&amp;$E338),'Hoja de Trabajo para listado'!$DE$151:$DG$151,0)),0)+IFERROR(INDEX('Hoja de Trabajo para listado'!$CD$155:$DC$1048576,MATCH($A338,'Hoja de Trabajo para listado'!$CD$155:$CD$1048576,0),MATCH((CUADRO!O$5&amp;$E338),'Hoja de Trabajo para listado'!$CD$151:$DC$151,0)),0)</f>
        <v>0</v>
      </c>
      <c r="P338" s="255">
        <f ca="1">+IFERROR(INDEX('Hoja de Trabajo para listado'!$A$155:$Z$1048576,MATCH($A338,'Hoja de Trabajo para listado'!$A$155:$A$1048576,0),MATCH((CUADRO!P$5&amp;$E338),'Hoja de Trabajo para listado'!$A$151:$Z$151,0)),0)+IFERROR(INDEX('Hoja de Trabajo para listado'!$AB$155:$BA$1048576,MATCH($A338,'Hoja de Trabajo para listado'!$AB$155:$AB$1048576,0),MATCH((CUADRO!P$5&amp;$E338),'Hoja de Trabajo para listado'!$AB$151:$BA$151,0)),0)+IFERROR(INDEX('Hoja de Trabajo para listado'!$BC$155:$CB$1048576,MATCH($A338,'Hoja de Trabajo para listado'!$BC$155:$BC$1048576,0),MATCH((CUADRO!P$5&amp;$E338),'Hoja de Trabajo para listado'!$BC$151:$CB$151,0)),0)+IFERROR(INDEX('Hoja de Trabajo para listado'!$DE$153:$DG$274,MATCH($A338,'Hoja de Trabajo para listado'!$DE$153:$DE$1048576,0),MATCH((CUADRO!P$5&amp;$E338),'Hoja de Trabajo para listado'!$DE$151:$DG$151,0)),0)+IFERROR(INDEX('Hoja de Trabajo para listado'!$CD$155:$DC$1048576,MATCH($A338,'Hoja de Trabajo para listado'!$CD$155:$CD$1048576,0),MATCH((CUADRO!P$5&amp;$E338),'Hoja de Trabajo para listado'!$CD$151:$DC$151,0)),0)</f>
        <v>0</v>
      </c>
      <c r="Q338" s="255">
        <f ca="1">+IFERROR(INDEX('Hoja de Trabajo para listado'!$A$155:$Z$1048576,MATCH($A338,'Hoja de Trabajo para listado'!$A$155:$A$1048576,0),MATCH((CUADRO!Q$5&amp;$E338),'Hoja de Trabajo para listado'!$A$151:$Z$151,0)),0)+IFERROR(INDEX('Hoja de Trabajo para listado'!$AB$155:$BA$1048576,MATCH($A338,'Hoja de Trabajo para listado'!$AB$155:$AB$1048576,0),MATCH((CUADRO!Q$5&amp;$E338),'Hoja de Trabajo para listado'!$AB$151:$BA$151,0)),0)+IFERROR(INDEX('Hoja de Trabajo para listado'!$BC$155:$CB$1048576,MATCH($A338,'Hoja de Trabajo para listado'!$BC$155:$BC$1048576,0),MATCH((CUADRO!Q$5&amp;$E338),'Hoja de Trabajo para listado'!$BC$151:$CB$151,0)),0)+IFERROR(INDEX('Hoja de Trabajo para listado'!$DE$153:$DG$274,MATCH($A338,'Hoja de Trabajo para listado'!$DE$153:$DE$1048576,0),MATCH((CUADRO!Q$5&amp;$E338),'Hoja de Trabajo para listado'!$DE$151:$DG$151,0)),0)+IFERROR(INDEX('Hoja de Trabajo para listado'!$CD$155:$DC$1048576,MATCH($A338,'Hoja de Trabajo para listado'!$CD$155:$CD$1048576,0),MATCH((CUADRO!Q$5&amp;$E338),'Hoja de Trabajo para listado'!$CD$151:$DC$151,0)),0)</f>
        <v>0</v>
      </c>
      <c r="R338" s="255">
        <f t="shared" ca="1" si="10"/>
        <v>0</v>
      </c>
      <c r="S338" s="255"/>
      <c r="T338" s="255">
        <f ca="1">+T339</f>
        <v>364</v>
      </c>
      <c r="U338" s="254">
        <f t="shared" si="11"/>
        <v>1</v>
      </c>
      <c r="V338" s="362" t="str">
        <f>+VLOOKUP(A338,bd_lista!$A$3:$E$590,5,FALSE)</f>
        <v>Instituciones Descentralizadas</v>
      </c>
      <c r="W338" s="361" t="str">
        <f>+V338</f>
        <v>Instituciones Descentralizadas</v>
      </c>
      <c r="X338" s="254">
        <f>+VLOOKUP(A338,[2]Sheet1!$A$13:$D$744,4,FALSE)</f>
        <v>76</v>
      </c>
      <c r="Y338" s="254" t="str">
        <f>+VLOOKUP(X338,bd_lista!$A$3:$C$590,3,FALSE)</f>
        <v>Ministerio de Minería y Metalurgia</v>
      </c>
      <c r="Z338" s="316">
        <f>+X338</f>
        <v>76</v>
      </c>
      <c r="AA338" s="348" t="str">
        <f>+Y338</f>
        <v>Ministerio de Minería y Metalurgia</v>
      </c>
    </row>
    <row r="339" spans="1:27" customFormat="1" ht="15" customHeight="1">
      <c r="A339" s="32">
        <v>221</v>
      </c>
      <c r="B339" s="307"/>
      <c r="C339" s="362" t="str">
        <f>+VLOOKUP(A339,bd_lista!$A$3:$C$590,3,FALSE)</f>
        <v>Serv. Nal. de Reg. y Control de la Comer. de Minerales y Metales</v>
      </c>
      <c r="D339" s="362"/>
      <c r="E339" s="394" t="s">
        <v>1314</v>
      </c>
      <c r="F339" s="255">
        <f ca="1">+IFERROR(INDEX('Hoja de Trabajo para listado'!$A$155:$Z$1048576,MATCH($A339,'Hoja de Trabajo para listado'!$A$155:$A$1048576,0),MATCH((CUADRO!F$5&amp;$E339),'Hoja de Trabajo para listado'!$A$151:$Z$151,0)),0)+IFERROR(INDEX('Hoja de Trabajo para listado'!$AB$155:$BA$1048576,MATCH($A339,'Hoja de Trabajo para listado'!$AB$155:$AB$1048576,0),MATCH((CUADRO!F$5&amp;$E339),'Hoja de Trabajo para listado'!$AB$151:$BA$151,0)),0)+IFERROR(INDEX('Hoja de Trabajo para listado'!$BC$155:$CB$1048576,MATCH($A339,'Hoja de Trabajo para listado'!$BC$155:$BC$1048576,0),MATCH((CUADRO!F$5&amp;$E339),'Hoja de Trabajo para listado'!$BC$151:$CB$151,0)),0)+IFERROR(INDEX('Hoja de Trabajo para listado'!$DE$153:$DG$274,MATCH($A339,'Hoja de Trabajo para listado'!$DE$153:$DE$1048576,0),MATCH((CUADRO!F$5&amp;$E339),'Hoja de Trabajo para listado'!$DE$151:$DG$151,0)),0)+IFERROR(INDEX('Hoja de Trabajo para listado'!$CD$155:$DC$1048576,MATCH($A339,'Hoja de Trabajo para listado'!$CD$155:$CD$1048576,0),MATCH((CUADRO!F$5&amp;$E339),'Hoja de Trabajo para listado'!$CD$151:$DC$151,0)),0)</f>
        <v>0</v>
      </c>
      <c r="G339" s="255">
        <f ca="1">+IFERROR(INDEX('Hoja de Trabajo para listado'!$A$155:$Z$1048576,MATCH($A339,'Hoja de Trabajo para listado'!$A$155:$A$1048576,0),MATCH((CUADRO!G$5&amp;$E339),'Hoja de Trabajo para listado'!$A$151:$Z$151,0)),0)+IFERROR(INDEX('Hoja de Trabajo para listado'!$AB$155:$BA$1048576,MATCH($A339,'Hoja de Trabajo para listado'!$AB$155:$AB$1048576,0),MATCH((CUADRO!G$5&amp;$E339),'Hoja de Trabajo para listado'!$AB$151:$BA$151,0)),0)+IFERROR(INDEX('Hoja de Trabajo para listado'!$BC$155:$CB$1048576,MATCH($A339,'Hoja de Trabajo para listado'!$BC$155:$BC$1048576,0),MATCH((CUADRO!G$5&amp;$E339),'Hoja de Trabajo para listado'!$BC$151:$CB$151,0)),0)+IFERROR(INDEX('Hoja de Trabajo para listado'!$DE$153:$DG$274,MATCH($A339,'Hoja de Trabajo para listado'!$DE$153:$DE$1048576,0),MATCH((CUADRO!G$5&amp;$E339),'Hoja de Trabajo para listado'!$DE$151:$DG$151,0)),0)+IFERROR(INDEX('Hoja de Trabajo para listado'!$CD$155:$DC$1048576,MATCH($A339,'Hoja de Trabajo para listado'!$CD$155:$CD$1048576,0),MATCH((CUADRO!G$5&amp;$E339),'Hoja de Trabajo para listado'!$CD$151:$DC$151,0)),0)</f>
        <v>0</v>
      </c>
      <c r="H339" s="255">
        <f ca="1">+IFERROR(INDEX('Hoja de Trabajo para listado'!$A$155:$Z$1048576,MATCH($A339,'Hoja de Trabajo para listado'!$A$155:$A$1048576,0),MATCH((CUADRO!H$5&amp;$E339),'Hoja de Trabajo para listado'!$A$151:$Z$151,0)),0)+IFERROR(INDEX('Hoja de Trabajo para listado'!$AB$155:$BA$1048576,MATCH($A339,'Hoja de Trabajo para listado'!$AB$155:$AB$1048576,0),MATCH((CUADRO!H$5&amp;$E339),'Hoja de Trabajo para listado'!$AB$151:$BA$151,0)),0)+IFERROR(INDEX('Hoja de Trabajo para listado'!$BC$155:$CB$1048576,MATCH($A339,'Hoja de Trabajo para listado'!$BC$155:$BC$1048576,0),MATCH((CUADRO!H$5&amp;$E339),'Hoja de Trabajo para listado'!$BC$151:$CB$151,0)),0)+IFERROR(INDEX('Hoja de Trabajo para listado'!$DE$153:$DG$274,MATCH($A339,'Hoja de Trabajo para listado'!$DE$153:$DE$1048576,0),MATCH((CUADRO!H$5&amp;$E339),'Hoja de Trabajo para listado'!$DE$151:$DG$151,0)),0)+IFERROR(INDEX('Hoja de Trabajo para listado'!$CD$155:$DC$1048576,MATCH($A339,'Hoja de Trabajo para listado'!$CD$155:$CD$1048576,0),MATCH((CUADRO!H$5&amp;$E339),'Hoja de Trabajo para listado'!$CD$151:$DC$151,0)),0)</f>
        <v>0</v>
      </c>
      <c r="I339" s="255">
        <f ca="1">+IFERROR(INDEX('Hoja de Trabajo para listado'!$A$155:$Z$1048576,MATCH($A339,'Hoja de Trabajo para listado'!$A$155:$A$1048576,0),MATCH((CUADRO!I$5&amp;$E339),'Hoja de Trabajo para listado'!$A$151:$Z$151,0)),0)+IFERROR(INDEX('Hoja de Trabajo para listado'!$AB$155:$BA$1048576,MATCH($A339,'Hoja de Trabajo para listado'!$AB$155:$AB$1048576,0),MATCH((CUADRO!I$5&amp;$E339),'Hoja de Trabajo para listado'!$AB$151:$BA$151,0)),0)+IFERROR(INDEX('Hoja de Trabajo para listado'!$BC$155:$CB$1048576,MATCH($A339,'Hoja de Trabajo para listado'!$BC$155:$BC$1048576,0),MATCH((CUADRO!I$5&amp;$E339),'Hoja de Trabajo para listado'!$BC$151:$CB$151,0)),0)+IFERROR(INDEX('Hoja de Trabajo para listado'!$DE$153:$DG$274,MATCH($A339,'Hoja de Trabajo para listado'!$DE$153:$DE$1048576,0),MATCH((CUADRO!I$5&amp;$E339),'Hoja de Trabajo para listado'!$DE$151:$DG$151,0)),0)+IFERROR(INDEX('Hoja de Trabajo para listado'!$CD$155:$DC$1048576,MATCH($A339,'Hoja de Trabajo para listado'!$CD$155:$CD$1048576,0),MATCH((CUADRO!I$5&amp;$E339),'Hoja de Trabajo para listado'!$CD$151:$DC$151,0)),0)</f>
        <v>0</v>
      </c>
      <c r="J339" s="255">
        <f ca="1">+IFERROR(INDEX('Hoja de Trabajo para listado'!$A$155:$Z$1048576,MATCH($A339,'Hoja de Trabajo para listado'!$A$155:$A$1048576,0),MATCH((CUADRO!J$5&amp;$E339),'Hoja de Trabajo para listado'!$A$151:$Z$151,0)),0)+IFERROR(INDEX('Hoja de Trabajo para listado'!$AB$155:$BA$1048576,MATCH($A339,'Hoja de Trabajo para listado'!$AB$155:$AB$1048576,0),MATCH((CUADRO!J$5&amp;$E339),'Hoja de Trabajo para listado'!$AB$151:$BA$151,0)),0)+IFERROR(INDEX('Hoja de Trabajo para listado'!$BC$155:$CB$1048576,MATCH($A339,'Hoja de Trabajo para listado'!$BC$155:$BC$1048576,0),MATCH((CUADRO!J$5&amp;$E339),'Hoja de Trabajo para listado'!$BC$151:$CB$151,0)),0)+IFERROR(INDEX('Hoja de Trabajo para listado'!$DE$153:$DG$274,MATCH($A339,'Hoja de Trabajo para listado'!$DE$153:$DE$1048576,0),MATCH((CUADRO!J$5&amp;$E339),'Hoja de Trabajo para listado'!$DE$151:$DG$151,0)),0)+IFERROR(INDEX('Hoja de Trabajo para listado'!$CD$155:$DC$1048576,MATCH($A339,'Hoja de Trabajo para listado'!$CD$155:$CD$1048576,0),MATCH((CUADRO!J$5&amp;$E339),'Hoja de Trabajo para listado'!$CD$151:$DC$151,0)),0)</f>
        <v>0</v>
      </c>
      <c r="K339" s="255">
        <f ca="1">+IFERROR(INDEX('Hoja de Trabajo para listado'!$A$155:$Z$1048576,MATCH($A339,'Hoja de Trabajo para listado'!$A$155:$A$1048576,0),MATCH((CUADRO!K$5&amp;$E339),'Hoja de Trabajo para listado'!$A$151:$Z$151,0)),0)+IFERROR(INDEX('Hoja de Trabajo para listado'!$AB$155:$BA$1048576,MATCH($A339,'Hoja de Trabajo para listado'!$AB$155:$AB$1048576,0),MATCH((CUADRO!K$5&amp;$E339),'Hoja de Trabajo para listado'!$AB$151:$BA$151,0)),0)+IFERROR(INDEX('Hoja de Trabajo para listado'!$BC$155:$CB$1048576,MATCH($A339,'Hoja de Trabajo para listado'!$BC$155:$BC$1048576,0),MATCH((CUADRO!K$5&amp;$E339),'Hoja de Trabajo para listado'!$BC$151:$CB$151,0)),0)+IFERROR(INDEX('Hoja de Trabajo para listado'!$DE$153:$DG$274,MATCH($A339,'Hoja de Trabajo para listado'!$DE$153:$DE$1048576,0),MATCH((CUADRO!K$5&amp;$E339),'Hoja de Trabajo para listado'!$DE$151:$DG$151,0)),0)+IFERROR(INDEX('Hoja de Trabajo para listado'!$CD$155:$DC$1048576,MATCH($A339,'Hoja de Trabajo para listado'!$CD$155:$CD$1048576,0),MATCH((CUADRO!K$5&amp;$E339),'Hoja de Trabajo para listado'!$CD$151:$DC$151,0)),0)</f>
        <v>0</v>
      </c>
      <c r="L339" s="255">
        <f ca="1">+IFERROR(INDEX('Hoja de Trabajo para listado'!$A$155:$Z$1048576,MATCH($A339,'Hoja de Trabajo para listado'!$A$155:$A$1048576,0),MATCH((CUADRO!L$5&amp;$E339),'Hoja de Trabajo para listado'!$A$151:$Z$151,0)),0)+IFERROR(INDEX('Hoja de Trabajo para listado'!$AB$155:$BA$1048576,MATCH($A339,'Hoja de Trabajo para listado'!$AB$155:$AB$1048576,0),MATCH((CUADRO!L$5&amp;$E339),'Hoja de Trabajo para listado'!$AB$151:$BA$151,0)),0)+IFERROR(INDEX('Hoja de Trabajo para listado'!$BC$155:$CB$1048576,MATCH($A339,'Hoja de Trabajo para listado'!$BC$155:$BC$1048576,0),MATCH((CUADRO!L$5&amp;$E339),'Hoja de Trabajo para listado'!$BC$151:$CB$151,0)),0)+IFERROR(INDEX('Hoja de Trabajo para listado'!$DE$153:$DG$274,MATCH($A339,'Hoja de Trabajo para listado'!$DE$153:$DE$1048576,0),MATCH((CUADRO!L$5&amp;$E339),'Hoja de Trabajo para listado'!$DE$151:$DG$151,0)),0)+IFERROR(INDEX('Hoja de Trabajo para listado'!$CD$155:$DC$1048576,MATCH($A339,'Hoja de Trabajo para listado'!$CD$155:$CD$1048576,0),MATCH((CUADRO!L$5&amp;$E339),'Hoja de Trabajo para listado'!$CD$151:$DC$151,0)),0)</f>
        <v>0</v>
      </c>
      <c r="M339" s="255">
        <f ca="1">+IFERROR(INDEX('Hoja de Trabajo para listado'!$A$155:$Z$1048576,MATCH($A339,'Hoja de Trabajo para listado'!$A$155:$A$1048576,0),MATCH((CUADRO!M$5&amp;$E339),'Hoja de Trabajo para listado'!$A$151:$Z$151,0)),0)+IFERROR(INDEX('Hoja de Trabajo para listado'!$AB$155:$BA$1048576,MATCH($A339,'Hoja de Trabajo para listado'!$AB$155:$AB$1048576,0),MATCH((CUADRO!M$5&amp;$E339),'Hoja de Trabajo para listado'!$AB$151:$BA$151,0)),0)+IFERROR(INDEX('Hoja de Trabajo para listado'!$BC$155:$CB$1048576,MATCH($A339,'Hoja de Trabajo para listado'!$BC$155:$BC$1048576,0),MATCH((CUADRO!M$5&amp;$E339),'Hoja de Trabajo para listado'!$BC$151:$CB$151,0)),0)+IFERROR(INDEX('Hoja de Trabajo para listado'!$DE$153:$DG$274,MATCH($A339,'Hoja de Trabajo para listado'!$DE$153:$DE$1048576,0),MATCH((CUADRO!M$5&amp;$E339),'Hoja de Trabajo para listado'!$DE$151:$DG$151,0)),0)+IFERROR(INDEX('Hoja de Trabajo para listado'!$CD$155:$DC$1048576,MATCH($A339,'Hoja de Trabajo para listado'!$CD$155:$CD$1048576,0),MATCH((CUADRO!M$5&amp;$E339),'Hoja de Trabajo para listado'!$CD$151:$DC$151,0)),0)</f>
        <v>0</v>
      </c>
      <c r="N339" s="255">
        <f ca="1">+IFERROR(INDEX('Hoja de Trabajo para listado'!$A$155:$Z$1048576,MATCH($A339,'Hoja de Trabajo para listado'!$A$155:$A$1048576,0),MATCH((CUADRO!N$5&amp;$E339),'Hoja de Trabajo para listado'!$A$151:$Z$151,0)),0)+IFERROR(INDEX('Hoja de Trabajo para listado'!$AB$155:$BA$1048576,MATCH($A339,'Hoja de Trabajo para listado'!$AB$155:$AB$1048576,0),MATCH((CUADRO!N$5&amp;$E339),'Hoja de Trabajo para listado'!$AB$151:$BA$151,0)),0)+IFERROR(INDEX('Hoja de Trabajo para listado'!$BC$155:$CB$1048576,MATCH($A339,'Hoja de Trabajo para listado'!$BC$155:$BC$1048576,0),MATCH((CUADRO!N$5&amp;$E339),'Hoja de Trabajo para listado'!$BC$151:$CB$151,0)),0)+IFERROR(INDEX('Hoja de Trabajo para listado'!$DE$153:$DG$274,MATCH($A339,'Hoja de Trabajo para listado'!$DE$153:$DE$1048576,0),MATCH((CUADRO!N$5&amp;$E339),'Hoja de Trabajo para listado'!$DE$151:$DG$151,0)),0)+IFERROR(INDEX('Hoja de Trabajo para listado'!$CD$155:$DC$1048576,MATCH($A339,'Hoja de Trabajo para listado'!$CD$155:$CD$1048576,0),MATCH((CUADRO!N$5&amp;$E339),'Hoja de Trabajo para listado'!$CD$151:$DC$151,0)),0)</f>
        <v>364</v>
      </c>
      <c r="O339" s="255">
        <f ca="1">+IFERROR(INDEX('Hoja de Trabajo para listado'!$A$155:$Z$1048576,MATCH($A339,'Hoja de Trabajo para listado'!$A$155:$A$1048576,0),MATCH((CUADRO!O$5&amp;$E339),'Hoja de Trabajo para listado'!$A$151:$Z$151,0)),0)+IFERROR(INDEX('Hoja de Trabajo para listado'!$AB$155:$BA$1048576,MATCH($A339,'Hoja de Trabajo para listado'!$AB$155:$AB$1048576,0),MATCH((CUADRO!O$5&amp;$E339),'Hoja de Trabajo para listado'!$AB$151:$BA$151,0)),0)+IFERROR(INDEX('Hoja de Trabajo para listado'!$BC$155:$CB$1048576,MATCH($A339,'Hoja de Trabajo para listado'!$BC$155:$BC$1048576,0),MATCH((CUADRO!O$5&amp;$E339),'Hoja de Trabajo para listado'!$BC$151:$CB$151,0)),0)+IFERROR(INDEX('Hoja de Trabajo para listado'!$DE$153:$DG$274,MATCH($A339,'Hoja de Trabajo para listado'!$DE$153:$DE$1048576,0),MATCH((CUADRO!O$5&amp;$E339),'Hoja de Trabajo para listado'!$DE$151:$DG$151,0)),0)+IFERROR(INDEX('Hoja de Trabajo para listado'!$CD$155:$DC$1048576,MATCH($A339,'Hoja de Trabajo para listado'!$CD$155:$CD$1048576,0),MATCH((CUADRO!O$5&amp;$E339),'Hoja de Trabajo para listado'!$CD$151:$DC$151,0)),0)</f>
        <v>0</v>
      </c>
      <c r="P339" s="255">
        <f ca="1">+IFERROR(INDEX('Hoja de Trabajo para listado'!$A$155:$Z$1048576,MATCH($A339,'Hoja de Trabajo para listado'!$A$155:$A$1048576,0),MATCH((CUADRO!P$5&amp;$E339),'Hoja de Trabajo para listado'!$A$151:$Z$151,0)),0)+IFERROR(INDEX('Hoja de Trabajo para listado'!$AB$155:$BA$1048576,MATCH($A339,'Hoja de Trabajo para listado'!$AB$155:$AB$1048576,0),MATCH((CUADRO!P$5&amp;$E339),'Hoja de Trabajo para listado'!$AB$151:$BA$151,0)),0)+IFERROR(INDEX('Hoja de Trabajo para listado'!$BC$155:$CB$1048576,MATCH($A339,'Hoja de Trabajo para listado'!$BC$155:$BC$1048576,0),MATCH((CUADRO!P$5&amp;$E339),'Hoja de Trabajo para listado'!$BC$151:$CB$151,0)),0)+IFERROR(INDEX('Hoja de Trabajo para listado'!$DE$153:$DG$274,MATCH($A339,'Hoja de Trabajo para listado'!$DE$153:$DE$1048576,0),MATCH((CUADRO!P$5&amp;$E339),'Hoja de Trabajo para listado'!$DE$151:$DG$151,0)),0)+IFERROR(INDEX('Hoja de Trabajo para listado'!$CD$155:$DC$1048576,MATCH($A339,'Hoja de Trabajo para listado'!$CD$155:$CD$1048576,0),MATCH((CUADRO!P$5&amp;$E339),'Hoja de Trabajo para listado'!$CD$151:$DC$151,0)),0)</f>
        <v>0</v>
      </c>
      <c r="Q339" s="255">
        <f ca="1">+IFERROR(INDEX('Hoja de Trabajo para listado'!$A$155:$Z$1048576,MATCH($A339,'Hoja de Trabajo para listado'!$A$155:$A$1048576,0),MATCH((CUADRO!Q$5&amp;$E339),'Hoja de Trabajo para listado'!$A$151:$Z$151,0)),0)+IFERROR(INDEX('Hoja de Trabajo para listado'!$AB$155:$BA$1048576,MATCH($A339,'Hoja de Trabajo para listado'!$AB$155:$AB$1048576,0),MATCH((CUADRO!Q$5&amp;$E339),'Hoja de Trabajo para listado'!$AB$151:$BA$151,0)),0)+IFERROR(INDEX('Hoja de Trabajo para listado'!$BC$155:$CB$1048576,MATCH($A339,'Hoja de Trabajo para listado'!$BC$155:$BC$1048576,0),MATCH((CUADRO!Q$5&amp;$E339),'Hoja de Trabajo para listado'!$BC$151:$CB$151,0)),0)+IFERROR(INDEX('Hoja de Trabajo para listado'!$DE$153:$DG$274,MATCH($A339,'Hoja de Trabajo para listado'!$DE$153:$DE$1048576,0),MATCH((CUADRO!Q$5&amp;$E339),'Hoja de Trabajo para listado'!$DE$151:$DG$151,0)),0)+IFERROR(INDEX('Hoja de Trabajo para listado'!$CD$155:$DC$1048576,MATCH($A339,'Hoja de Trabajo para listado'!$CD$155:$CD$1048576,0),MATCH((CUADRO!Q$5&amp;$E339),'Hoja de Trabajo para listado'!$CD$151:$DC$151,0)),0)</f>
        <v>0</v>
      </c>
      <c r="R339" s="255">
        <f t="shared" ca="1" si="10"/>
        <v>364</v>
      </c>
      <c r="S339" s="255">
        <f ca="1">+R338+R339</f>
        <v>364</v>
      </c>
      <c r="T339" s="255">
        <f ca="1">+S339</f>
        <v>364</v>
      </c>
      <c r="U339" s="397">
        <f t="shared" si="11"/>
        <v>2</v>
      </c>
      <c r="V339" s="362" t="str">
        <f>+VLOOKUP(A339,bd_lista!$A$3:$E$590,5,FALSE)</f>
        <v>Instituciones Descentralizadas</v>
      </c>
      <c r="W339" s="362"/>
      <c r="X339" s="254">
        <f>+VLOOKUP(A339,[2]Sheet1!$A$13:$D$744,4,FALSE)</f>
        <v>76</v>
      </c>
      <c r="Y339" s="254" t="str">
        <f>+VLOOKUP(X339,bd_lista!$A$3:$C$590,3,FALSE)</f>
        <v>Ministerio de Minería y Metalurgia</v>
      </c>
      <c r="Z339" s="314"/>
      <c r="AA339" s="350"/>
    </row>
    <row r="340" spans="1:27" customFormat="1" ht="15" hidden="1" customHeight="1">
      <c r="A340" s="32">
        <v>301</v>
      </c>
      <c r="B340" s="306">
        <f>+A340</f>
        <v>301</v>
      </c>
      <c r="C340" s="259" t="str">
        <f>+VLOOKUP(A340,bd_lista!$A$3:$C$590,3,FALSE)</f>
        <v>Servicio Departamental de Riego - Oruro</v>
      </c>
      <c r="D340" s="361" t="str">
        <f>+C340</f>
        <v>Servicio Departamental de Riego - Oruro</v>
      </c>
      <c r="E340" s="259" t="s">
        <v>1313</v>
      </c>
      <c r="F340" s="255">
        <f ca="1">+IFERROR(INDEX('Hoja de Trabajo para listado'!$A$155:$Z$1048576,MATCH($A340,'Hoja de Trabajo para listado'!$A$155:$A$1048576,0),MATCH((CUADRO!F$5&amp;$E340),'Hoja de Trabajo para listado'!$A$151:$Z$151,0)),0)+IFERROR(INDEX('Hoja de Trabajo para listado'!$AB$155:$BA$1048576,MATCH($A340,'Hoja de Trabajo para listado'!$AB$155:$AB$1048576,0),MATCH((CUADRO!F$5&amp;$E340),'Hoja de Trabajo para listado'!$AB$151:$BA$151,0)),0)+IFERROR(INDEX('Hoja de Trabajo para listado'!$BC$155:$CB$1048576,MATCH($A340,'Hoja de Trabajo para listado'!$BC$155:$BC$1048576,0),MATCH((CUADRO!F$5&amp;$E340),'Hoja de Trabajo para listado'!$BC$151:$CB$151,0)),0)+IFERROR(INDEX('Hoja de Trabajo para listado'!$DE$153:$DG$274,MATCH($A340,'Hoja de Trabajo para listado'!$DE$153:$DE$1048576,0),MATCH((CUADRO!F$5&amp;$E340),'Hoja de Trabajo para listado'!$DE$151:$DG$151,0)),0)+IFERROR(INDEX('Hoja de Trabajo para listado'!$CD$155:$DC$1048576,MATCH($A340,'Hoja de Trabajo para listado'!$CD$155:$CD$1048576,0),MATCH((CUADRO!F$5&amp;$E340),'Hoja de Trabajo para listado'!$CD$151:$DC$151,0)),0)</f>
        <v>0</v>
      </c>
      <c r="G340" s="255">
        <f ca="1">+IFERROR(INDEX('Hoja de Trabajo para listado'!$A$155:$Z$1048576,MATCH($A340,'Hoja de Trabajo para listado'!$A$155:$A$1048576,0),MATCH((CUADRO!G$5&amp;$E340),'Hoja de Trabajo para listado'!$A$151:$Z$151,0)),0)+IFERROR(INDEX('Hoja de Trabajo para listado'!$AB$155:$BA$1048576,MATCH($A340,'Hoja de Trabajo para listado'!$AB$155:$AB$1048576,0),MATCH((CUADRO!G$5&amp;$E340),'Hoja de Trabajo para listado'!$AB$151:$BA$151,0)),0)+IFERROR(INDEX('Hoja de Trabajo para listado'!$BC$155:$CB$1048576,MATCH($A340,'Hoja de Trabajo para listado'!$BC$155:$BC$1048576,0),MATCH((CUADRO!G$5&amp;$E340),'Hoja de Trabajo para listado'!$BC$151:$CB$151,0)),0)+IFERROR(INDEX('Hoja de Trabajo para listado'!$DE$153:$DG$274,MATCH($A340,'Hoja de Trabajo para listado'!$DE$153:$DE$1048576,0),MATCH((CUADRO!G$5&amp;$E340),'Hoja de Trabajo para listado'!$DE$151:$DG$151,0)),0)+IFERROR(INDEX('Hoja de Trabajo para listado'!$CD$155:$DC$1048576,MATCH($A340,'Hoja de Trabajo para listado'!$CD$155:$CD$1048576,0),MATCH((CUADRO!G$5&amp;$E340),'Hoja de Trabajo para listado'!$CD$151:$DC$151,0)),0)</f>
        <v>0</v>
      </c>
      <c r="H340" s="255">
        <f ca="1">+IFERROR(INDEX('Hoja de Trabajo para listado'!$A$155:$Z$1048576,MATCH($A340,'Hoja de Trabajo para listado'!$A$155:$A$1048576,0),MATCH((CUADRO!H$5&amp;$E340),'Hoja de Trabajo para listado'!$A$151:$Z$151,0)),0)+IFERROR(INDEX('Hoja de Trabajo para listado'!$AB$155:$BA$1048576,MATCH($A340,'Hoja de Trabajo para listado'!$AB$155:$AB$1048576,0),MATCH((CUADRO!H$5&amp;$E340),'Hoja de Trabajo para listado'!$AB$151:$BA$151,0)),0)+IFERROR(INDEX('Hoja de Trabajo para listado'!$BC$155:$CB$1048576,MATCH($A340,'Hoja de Trabajo para listado'!$BC$155:$BC$1048576,0),MATCH((CUADRO!H$5&amp;$E340),'Hoja de Trabajo para listado'!$BC$151:$CB$151,0)),0)+IFERROR(INDEX('Hoja de Trabajo para listado'!$DE$153:$DG$274,MATCH($A340,'Hoja de Trabajo para listado'!$DE$153:$DE$1048576,0),MATCH((CUADRO!H$5&amp;$E340),'Hoja de Trabajo para listado'!$DE$151:$DG$151,0)),0)+IFERROR(INDEX('Hoja de Trabajo para listado'!$CD$155:$DC$1048576,MATCH($A340,'Hoja de Trabajo para listado'!$CD$155:$CD$1048576,0),MATCH((CUADRO!H$5&amp;$E340),'Hoja de Trabajo para listado'!$CD$151:$DC$151,0)),0)</f>
        <v>0</v>
      </c>
      <c r="I340" s="255">
        <f ca="1">+IFERROR(INDEX('Hoja de Trabajo para listado'!$A$155:$Z$1048576,MATCH($A340,'Hoja de Trabajo para listado'!$A$155:$A$1048576,0),MATCH((CUADRO!I$5&amp;$E340),'Hoja de Trabajo para listado'!$A$151:$Z$151,0)),0)+IFERROR(INDEX('Hoja de Trabajo para listado'!$AB$155:$BA$1048576,MATCH($A340,'Hoja de Trabajo para listado'!$AB$155:$AB$1048576,0),MATCH((CUADRO!I$5&amp;$E340),'Hoja de Trabajo para listado'!$AB$151:$BA$151,0)),0)+IFERROR(INDEX('Hoja de Trabajo para listado'!$BC$155:$CB$1048576,MATCH($A340,'Hoja de Trabajo para listado'!$BC$155:$BC$1048576,0),MATCH((CUADRO!I$5&amp;$E340),'Hoja de Trabajo para listado'!$BC$151:$CB$151,0)),0)+IFERROR(INDEX('Hoja de Trabajo para listado'!$DE$153:$DG$274,MATCH($A340,'Hoja de Trabajo para listado'!$DE$153:$DE$1048576,0),MATCH((CUADRO!I$5&amp;$E340),'Hoja de Trabajo para listado'!$DE$151:$DG$151,0)),0)+IFERROR(INDEX('Hoja de Trabajo para listado'!$CD$155:$DC$1048576,MATCH($A340,'Hoja de Trabajo para listado'!$CD$155:$CD$1048576,0),MATCH((CUADRO!I$5&amp;$E340),'Hoja de Trabajo para listado'!$CD$151:$DC$151,0)),0)</f>
        <v>0</v>
      </c>
      <c r="J340" s="255">
        <f ca="1">+IFERROR(INDEX('Hoja de Trabajo para listado'!$A$155:$Z$1048576,MATCH($A340,'Hoja de Trabajo para listado'!$A$155:$A$1048576,0),MATCH((CUADRO!J$5&amp;$E340),'Hoja de Trabajo para listado'!$A$151:$Z$151,0)),0)+IFERROR(INDEX('Hoja de Trabajo para listado'!$AB$155:$BA$1048576,MATCH($A340,'Hoja de Trabajo para listado'!$AB$155:$AB$1048576,0),MATCH((CUADRO!J$5&amp;$E340),'Hoja de Trabajo para listado'!$AB$151:$BA$151,0)),0)+IFERROR(INDEX('Hoja de Trabajo para listado'!$BC$155:$CB$1048576,MATCH($A340,'Hoja de Trabajo para listado'!$BC$155:$BC$1048576,0),MATCH((CUADRO!J$5&amp;$E340),'Hoja de Trabajo para listado'!$BC$151:$CB$151,0)),0)+IFERROR(INDEX('Hoja de Trabajo para listado'!$DE$153:$DG$274,MATCH($A340,'Hoja de Trabajo para listado'!$DE$153:$DE$1048576,0),MATCH((CUADRO!J$5&amp;$E340),'Hoja de Trabajo para listado'!$DE$151:$DG$151,0)),0)+IFERROR(INDEX('Hoja de Trabajo para listado'!$CD$155:$DC$1048576,MATCH($A340,'Hoja de Trabajo para listado'!$CD$155:$CD$1048576,0),MATCH((CUADRO!J$5&amp;$E340),'Hoja de Trabajo para listado'!$CD$151:$DC$151,0)),0)</f>
        <v>0</v>
      </c>
      <c r="K340" s="255">
        <f ca="1">+IFERROR(INDEX('Hoja de Trabajo para listado'!$A$155:$Z$1048576,MATCH($A340,'Hoja de Trabajo para listado'!$A$155:$A$1048576,0),MATCH((CUADRO!K$5&amp;$E340),'Hoja de Trabajo para listado'!$A$151:$Z$151,0)),0)+IFERROR(INDEX('Hoja de Trabajo para listado'!$AB$155:$BA$1048576,MATCH($A340,'Hoja de Trabajo para listado'!$AB$155:$AB$1048576,0),MATCH((CUADRO!K$5&amp;$E340),'Hoja de Trabajo para listado'!$AB$151:$BA$151,0)),0)+IFERROR(INDEX('Hoja de Trabajo para listado'!$BC$155:$CB$1048576,MATCH($A340,'Hoja de Trabajo para listado'!$BC$155:$BC$1048576,0),MATCH((CUADRO!K$5&amp;$E340),'Hoja de Trabajo para listado'!$BC$151:$CB$151,0)),0)+IFERROR(INDEX('Hoja de Trabajo para listado'!$DE$153:$DG$274,MATCH($A340,'Hoja de Trabajo para listado'!$DE$153:$DE$1048576,0),MATCH((CUADRO!K$5&amp;$E340),'Hoja de Trabajo para listado'!$DE$151:$DG$151,0)),0)+IFERROR(INDEX('Hoja de Trabajo para listado'!$CD$155:$DC$1048576,MATCH($A340,'Hoja de Trabajo para listado'!$CD$155:$CD$1048576,0),MATCH((CUADRO!K$5&amp;$E340),'Hoja de Trabajo para listado'!$CD$151:$DC$151,0)),0)</f>
        <v>0</v>
      </c>
      <c r="L340" s="255">
        <f ca="1">+IFERROR(INDEX('Hoja de Trabajo para listado'!$A$155:$Z$1048576,MATCH($A340,'Hoja de Trabajo para listado'!$A$155:$A$1048576,0),MATCH((CUADRO!L$5&amp;$E340),'Hoja de Trabajo para listado'!$A$151:$Z$151,0)),0)+IFERROR(INDEX('Hoja de Trabajo para listado'!$AB$155:$BA$1048576,MATCH($A340,'Hoja de Trabajo para listado'!$AB$155:$AB$1048576,0),MATCH((CUADRO!L$5&amp;$E340),'Hoja de Trabajo para listado'!$AB$151:$BA$151,0)),0)+IFERROR(INDEX('Hoja de Trabajo para listado'!$BC$155:$CB$1048576,MATCH($A340,'Hoja de Trabajo para listado'!$BC$155:$BC$1048576,0),MATCH((CUADRO!L$5&amp;$E340),'Hoja de Trabajo para listado'!$BC$151:$CB$151,0)),0)+IFERROR(INDEX('Hoja de Trabajo para listado'!$DE$153:$DG$274,MATCH($A340,'Hoja de Trabajo para listado'!$DE$153:$DE$1048576,0),MATCH((CUADRO!L$5&amp;$E340),'Hoja de Trabajo para listado'!$DE$151:$DG$151,0)),0)+IFERROR(INDEX('Hoja de Trabajo para listado'!$CD$155:$DC$1048576,MATCH($A340,'Hoja de Trabajo para listado'!$CD$155:$CD$1048576,0),MATCH((CUADRO!L$5&amp;$E340),'Hoja de Trabajo para listado'!$CD$151:$DC$151,0)),0)</f>
        <v>0</v>
      </c>
      <c r="M340" s="255">
        <f ca="1">+IFERROR(INDEX('Hoja de Trabajo para listado'!$A$155:$Z$1048576,MATCH($A340,'Hoja de Trabajo para listado'!$A$155:$A$1048576,0),MATCH((CUADRO!M$5&amp;$E340),'Hoja de Trabajo para listado'!$A$151:$Z$151,0)),0)+IFERROR(INDEX('Hoja de Trabajo para listado'!$AB$155:$BA$1048576,MATCH($A340,'Hoja de Trabajo para listado'!$AB$155:$AB$1048576,0),MATCH((CUADRO!M$5&amp;$E340),'Hoja de Trabajo para listado'!$AB$151:$BA$151,0)),0)+IFERROR(INDEX('Hoja de Trabajo para listado'!$BC$155:$CB$1048576,MATCH($A340,'Hoja de Trabajo para listado'!$BC$155:$BC$1048576,0),MATCH((CUADRO!M$5&amp;$E340),'Hoja de Trabajo para listado'!$BC$151:$CB$151,0)),0)+IFERROR(INDEX('Hoja de Trabajo para listado'!$DE$153:$DG$274,MATCH($A340,'Hoja de Trabajo para listado'!$DE$153:$DE$1048576,0),MATCH((CUADRO!M$5&amp;$E340),'Hoja de Trabajo para listado'!$DE$151:$DG$151,0)),0)+IFERROR(INDEX('Hoja de Trabajo para listado'!$CD$155:$DC$1048576,MATCH($A340,'Hoja de Trabajo para listado'!$CD$155:$CD$1048576,0),MATCH((CUADRO!M$5&amp;$E340),'Hoja de Trabajo para listado'!$CD$151:$DC$151,0)),0)</f>
        <v>0</v>
      </c>
      <c r="N340" s="255">
        <f ca="1">+IFERROR(INDEX('Hoja de Trabajo para listado'!$A$155:$Z$1048576,MATCH($A340,'Hoja de Trabajo para listado'!$A$155:$A$1048576,0),MATCH((CUADRO!N$5&amp;$E340),'Hoja de Trabajo para listado'!$A$151:$Z$151,0)),0)+IFERROR(INDEX('Hoja de Trabajo para listado'!$AB$155:$BA$1048576,MATCH($A340,'Hoja de Trabajo para listado'!$AB$155:$AB$1048576,0),MATCH((CUADRO!N$5&amp;$E340),'Hoja de Trabajo para listado'!$AB$151:$BA$151,0)),0)+IFERROR(INDEX('Hoja de Trabajo para listado'!$BC$155:$CB$1048576,MATCH($A340,'Hoja de Trabajo para listado'!$BC$155:$BC$1048576,0),MATCH((CUADRO!N$5&amp;$E340),'Hoja de Trabajo para listado'!$BC$151:$CB$151,0)),0)+IFERROR(INDEX('Hoja de Trabajo para listado'!$DE$153:$DG$274,MATCH($A340,'Hoja de Trabajo para listado'!$DE$153:$DE$1048576,0),MATCH((CUADRO!N$5&amp;$E340),'Hoja de Trabajo para listado'!$DE$151:$DG$151,0)),0)+IFERROR(INDEX('Hoja de Trabajo para listado'!$CD$155:$DC$1048576,MATCH($A340,'Hoja de Trabajo para listado'!$CD$155:$CD$1048576,0),MATCH((CUADRO!N$5&amp;$E340),'Hoja de Trabajo para listado'!$CD$151:$DC$151,0)),0)</f>
        <v>0</v>
      </c>
      <c r="O340" s="255">
        <f ca="1">+IFERROR(INDEX('Hoja de Trabajo para listado'!$A$155:$Z$1048576,MATCH($A340,'Hoja de Trabajo para listado'!$A$155:$A$1048576,0),MATCH((CUADRO!O$5&amp;$E340),'Hoja de Trabajo para listado'!$A$151:$Z$151,0)),0)+IFERROR(INDEX('Hoja de Trabajo para listado'!$AB$155:$BA$1048576,MATCH($A340,'Hoja de Trabajo para listado'!$AB$155:$AB$1048576,0),MATCH((CUADRO!O$5&amp;$E340),'Hoja de Trabajo para listado'!$AB$151:$BA$151,0)),0)+IFERROR(INDEX('Hoja de Trabajo para listado'!$BC$155:$CB$1048576,MATCH($A340,'Hoja de Trabajo para listado'!$BC$155:$BC$1048576,0),MATCH((CUADRO!O$5&amp;$E340),'Hoja de Trabajo para listado'!$BC$151:$CB$151,0)),0)+IFERROR(INDEX('Hoja de Trabajo para listado'!$DE$153:$DG$274,MATCH($A340,'Hoja de Trabajo para listado'!$DE$153:$DE$1048576,0),MATCH((CUADRO!O$5&amp;$E340),'Hoja de Trabajo para listado'!$DE$151:$DG$151,0)),0)+IFERROR(INDEX('Hoja de Trabajo para listado'!$CD$155:$DC$1048576,MATCH($A340,'Hoja de Trabajo para listado'!$CD$155:$CD$1048576,0),MATCH((CUADRO!O$5&amp;$E340),'Hoja de Trabajo para listado'!$CD$151:$DC$151,0)),0)</f>
        <v>0</v>
      </c>
      <c r="P340" s="255">
        <f ca="1">+IFERROR(INDEX('Hoja de Trabajo para listado'!$A$155:$Z$1048576,MATCH($A340,'Hoja de Trabajo para listado'!$A$155:$A$1048576,0),MATCH((CUADRO!P$5&amp;$E340),'Hoja de Trabajo para listado'!$A$151:$Z$151,0)),0)+IFERROR(INDEX('Hoja de Trabajo para listado'!$AB$155:$BA$1048576,MATCH($A340,'Hoja de Trabajo para listado'!$AB$155:$AB$1048576,0),MATCH((CUADRO!P$5&amp;$E340),'Hoja de Trabajo para listado'!$AB$151:$BA$151,0)),0)+IFERROR(INDEX('Hoja de Trabajo para listado'!$BC$155:$CB$1048576,MATCH($A340,'Hoja de Trabajo para listado'!$BC$155:$BC$1048576,0),MATCH((CUADRO!P$5&amp;$E340),'Hoja de Trabajo para listado'!$BC$151:$CB$151,0)),0)+IFERROR(INDEX('Hoja de Trabajo para listado'!$DE$153:$DG$274,MATCH($A340,'Hoja de Trabajo para listado'!$DE$153:$DE$1048576,0),MATCH((CUADRO!P$5&amp;$E340),'Hoja de Trabajo para listado'!$DE$151:$DG$151,0)),0)+IFERROR(INDEX('Hoja de Trabajo para listado'!$CD$155:$DC$1048576,MATCH($A340,'Hoja de Trabajo para listado'!$CD$155:$CD$1048576,0),MATCH((CUADRO!P$5&amp;$E340),'Hoja de Trabajo para listado'!$CD$151:$DC$151,0)),0)</f>
        <v>0</v>
      </c>
      <c r="Q340" s="255">
        <f ca="1">+IFERROR(INDEX('Hoja de Trabajo para listado'!$A$155:$Z$1048576,MATCH($A340,'Hoja de Trabajo para listado'!$A$155:$A$1048576,0),MATCH((CUADRO!Q$5&amp;$E340),'Hoja de Trabajo para listado'!$A$151:$Z$151,0)),0)+IFERROR(INDEX('Hoja de Trabajo para listado'!$AB$155:$BA$1048576,MATCH($A340,'Hoja de Trabajo para listado'!$AB$155:$AB$1048576,0),MATCH((CUADRO!Q$5&amp;$E340),'Hoja de Trabajo para listado'!$AB$151:$BA$151,0)),0)+IFERROR(INDEX('Hoja de Trabajo para listado'!$BC$155:$CB$1048576,MATCH($A340,'Hoja de Trabajo para listado'!$BC$155:$BC$1048576,0),MATCH((CUADRO!Q$5&amp;$E340),'Hoja de Trabajo para listado'!$BC$151:$CB$151,0)),0)+IFERROR(INDEX('Hoja de Trabajo para listado'!$DE$153:$DG$274,MATCH($A340,'Hoja de Trabajo para listado'!$DE$153:$DE$1048576,0),MATCH((CUADRO!Q$5&amp;$E340),'Hoja de Trabajo para listado'!$DE$151:$DG$151,0)),0)+IFERROR(INDEX('Hoja de Trabajo para listado'!$CD$155:$DC$1048576,MATCH($A340,'Hoja de Trabajo para listado'!$CD$155:$CD$1048576,0),MATCH((CUADRO!Q$5&amp;$E340),'Hoja de Trabajo para listado'!$CD$151:$DC$151,0)),0)</f>
        <v>0</v>
      </c>
      <c r="R340" s="255">
        <f t="shared" ca="1" si="10"/>
        <v>0</v>
      </c>
      <c r="S340" s="255"/>
      <c r="T340" s="255">
        <f ca="1">+T341</f>
        <v>0</v>
      </c>
      <c r="U340" s="254">
        <f t="shared" si="11"/>
        <v>1</v>
      </c>
      <c r="V340" s="362" t="str">
        <f>+VLOOKUP(A340,bd_lista!$A$3:$E$590,5,FALSE)</f>
        <v>Instituciones Descentralizadas</v>
      </c>
      <c r="W340" s="361" t="str">
        <f>+V340</f>
        <v>Instituciones Descentralizadas</v>
      </c>
      <c r="X340" s="254">
        <f>+VLOOKUP(A340,[2]Sheet1!$A$13:$D$744,4,FALSE)</f>
        <v>86</v>
      </c>
      <c r="Y340" s="254" t="str">
        <f>+VLOOKUP(X340,bd_lista!$A$3:$C$590,3,FALSE)</f>
        <v>Ministerio de Medio Ambiente y Agua</v>
      </c>
      <c r="Z340" s="316">
        <f>+X340</f>
        <v>86</v>
      </c>
      <c r="AA340" s="317" t="str">
        <f>+Y340</f>
        <v>Ministerio de Medio Ambiente y Agua</v>
      </c>
    </row>
    <row r="341" spans="1:27" customFormat="1" ht="15" hidden="1" customHeight="1">
      <c r="A341" s="32">
        <v>301</v>
      </c>
      <c r="B341" s="307"/>
      <c r="C341" s="362" t="str">
        <f>+VLOOKUP(A341,bd_lista!$A$3:$C$590,3,FALSE)</f>
        <v>Servicio Departamental de Riego - Oruro</v>
      </c>
      <c r="D341" s="362"/>
      <c r="E341" s="362" t="s">
        <v>1314</v>
      </c>
      <c r="F341" s="257">
        <f ca="1">+IFERROR(INDEX('Hoja de Trabajo para listado'!$A$155:$Z$1048576,MATCH($A341,'Hoja de Trabajo para listado'!$A$155:$A$1048576,0),MATCH((CUADRO!F$5&amp;$E341),'Hoja de Trabajo para listado'!$A$151:$Z$151,0)),0)+IFERROR(INDEX('Hoja de Trabajo para listado'!$AB$155:$BA$1048576,MATCH($A341,'Hoja de Trabajo para listado'!$AB$155:$AB$1048576,0),MATCH((CUADRO!F$5&amp;$E341),'Hoja de Trabajo para listado'!$AB$151:$BA$151,0)),0)+IFERROR(INDEX('Hoja de Trabajo para listado'!$BC$155:$CB$1048576,MATCH($A341,'Hoja de Trabajo para listado'!$BC$155:$BC$1048576,0),MATCH((CUADRO!F$5&amp;$E341),'Hoja de Trabajo para listado'!$BC$151:$CB$151,0)),0)+IFERROR(INDEX('Hoja de Trabajo para listado'!$DE$153:$DG$274,MATCH($A341,'Hoja de Trabajo para listado'!$DE$153:$DE$1048576,0),MATCH((CUADRO!F$5&amp;$E341),'Hoja de Trabajo para listado'!$DE$151:$DG$151,0)),0)+IFERROR(INDEX('Hoja de Trabajo para listado'!$CD$155:$DC$1048576,MATCH($A341,'Hoja de Trabajo para listado'!$CD$155:$CD$1048576,0),MATCH((CUADRO!F$5&amp;$E341),'Hoja de Trabajo para listado'!$CD$151:$DC$151,0)),0)</f>
        <v>0</v>
      </c>
      <c r="G341" s="257">
        <f ca="1">+IFERROR(INDEX('Hoja de Trabajo para listado'!$A$155:$Z$1048576,MATCH($A341,'Hoja de Trabajo para listado'!$A$155:$A$1048576,0),MATCH((CUADRO!G$5&amp;$E341),'Hoja de Trabajo para listado'!$A$151:$Z$151,0)),0)+IFERROR(INDEX('Hoja de Trabajo para listado'!$AB$155:$BA$1048576,MATCH($A341,'Hoja de Trabajo para listado'!$AB$155:$AB$1048576,0),MATCH((CUADRO!G$5&amp;$E341),'Hoja de Trabajo para listado'!$AB$151:$BA$151,0)),0)+IFERROR(INDEX('Hoja de Trabajo para listado'!$BC$155:$CB$1048576,MATCH($A341,'Hoja de Trabajo para listado'!$BC$155:$BC$1048576,0),MATCH((CUADRO!G$5&amp;$E341),'Hoja de Trabajo para listado'!$BC$151:$CB$151,0)),0)+IFERROR(INDEX('Hoja de Trabajo para listado'!$DE$153:$DG$274,MATCH($A341,'Hoja de Trabajo para listado'!$DE$153:$DE$1048576,0),MATCH((CUADRO!G$5&amp;$E341),'Hoja de Trabajo para listado'!$DE$151:$DG$151,0)),0)+IFERROR(INDEX('Hoja de Trabajo para listado'!$CD$155:$DC$1048576,MATCH($A341,'Hoja de Trabajo para listado'!$CD$155:$CD$1048576,0),MATCH((CUADRO!G$5&amp;$E341),'Hoja de Trabajo para listado'!$CD$151:$DC$151,0)),0)</f>
        <v>0</v>
      </c>
      <c r="H341" s="257">
        <f ca="1">+IFERROR(INDEX('Hoja de Trabajo para listado'!$A$155:$Z$1048576,MATCH($A341,'Hoja de Trabajo para listado'!$A$155:$A$1048576,0),MATCH((CUADRO!H$5&amp;$E341),'Hoja de Trabajo para listado'!$A$151:$Z$151,0)),0)+IFERROR(INDEX('Hoja de Trabajo para listado'!$AB$155:$BA$1048576,MATCH($A341,'Hoja de Trabajo para listado'!$AB$155:$AB$1048576,0),MATCH((CUADRO!H$5&amp;$E341),'Hoja de Trabajo para listado'!$AB$151:$BA$151,0)),0)+IFERROR(INDEX('Hoja de Trabajo para listado'!$BC$155:$CB$1048576,MATCH($A341,'Hoja de Trabajo para listado'!$BC$155:$BC$1048576,0),MATCH((CUADRO!H$5&amp;$E341),'Hoja de Trabajo para listado'!$BC$151:$CB$151,0)),0)+IFERROR(INDEX('Hoja de Trabajo para listado'!$DE$153:$DG$274,MATCH($A341,'Hoja de Trabajo para listado'!$DE$153:$DE$1048576,0),MATCH((CUADRO!H$5&amp;$E341),'Hoja de Trabajo para listado'!$DE$151:$DG$151,0)),0)+IFERROR(INDEX('Hoja de Trabajo para listado'!$CD$155:$DC$1048576,MATCH($A341,'Hoja de Trabajo para listado'!$CD$155:$CD$1048576,0),MATCH((CUADRO!H$5&amp;$E341),'Hoja de Trabajo para listado'!$CD$151:$DC$151,0)),0)</f>
        <v>0</v>
      </c>
      <c r="I341" s="257">
        <f ca="1">+IFERROR(INDEX('Hoja de Trabajo para listado'!$A$155:$Z$1048576,MATCH($A341,'Hoja de Trabajo para listado'!$A$155:$A$1048576,0),MATCH((CUADRO!I$5&amp;$E341),'Hoja de Trabajo para listado'!$A$151:$Z$151,0)),0)+IFERROR(INDEX('Hoja de Trabajo para listado'!$AB$155:$BA$1048576,MATCH($A341,'Hoja de Trabajo para listado'!$AB$155:$AB$1048576,0),MATCH((CUADRO!I$5&amp;$E341),'Hoja de Trabajo para listado'!$AB$151:$BA$151,0)),0)+IFERROR(INDEX('Hoja de Trabajo para listado'!$BC$155:$CB$1048576,MATCH($A341,'Hoja de Trabajo para listado'!$BC$155:$BC$1048576,0),MATCH((CUADRO!I$5&amp;$E341),'Hoja de Trabajo para listado'!$BC$151:$CB$151,0)),0)+IFERROR(INDEX('Hoja de Trabajo para listado'!$DE$153:$DG$274,MATCH($A341,'Hoja de Trabajo para listado'!$DE$153:$DE$1048576,0),MATCH((CUADRO!I$5&amp;$E341),'Hoja de Trabajo para listado'!$DE$151:$DG$151,0)),0)+IFERROR(INDEX('Hoja de Trabajo para listado'!$CD$155:$DC$1048576,MATCH($A341,'Hoja de Trabajo para listado'!$CD$155:$CD$1048576,0),MATCH((CUADRO!I$5&amp;$E341),'Hoja de Trabajo para listado'!$CD$151:$DC$151,0)),0)</f>
        <v>0</v>
      </c>
      <c r="J341" s="257">
        <f ca="1">+IFERROR(INDEX('Hoja de Trabajo para listado'!$A$155:$Z$1048576,MATCH($A341,'Hoja de Trabajo para listado'!$A$155:$A$1048576,0),MATCH((CUADRO!J$5&amp;$E341),'Hoja de Trabajo para listado'!$A$151:$Z$151,0)),0)+IFERROR(INDEX('Hoja de Trabajo para listado'!$AB$155:$BA$1048576,MATCH($A341,'Hoja de Trabajo para listado'!$AB$155:$AB$1048576,0),MATCH((CUADRO!J$5&amp;$E341),'Hoja de Trabajo para listado'!$AB$151:$BA$151,0)),0)+IFERROR(INDEX('Hoja de Trabajo para listado'!$BC$155:$CB$1048576,MATCH($A341,'Hoja de Trabajo para listado'!$BC$155:$BC$1048576,0),MATCH((CUADRO!J$5&amp;$E341),'Hoja de Trabajo para listado'!$BC$151:$CB$151,0)),0)+IFERROR(INDEX('Hoja de Trabajo para listado'!$DE$153:$DG$274,MATCH($A341,'Hoja de Trabajo para listado'!$DE$153:$DE$1048576,0),MATCH((CUADRO!J$5&amp;$E341),'Hoja de Trabajo para listado'!$DE$151:$DG$151,0)),0)+IFERROR(INDEX('Hoja de Trabajo para listado'!$CD$155:$DC$1048576,MATCH($A341,'Hoja de Trabajo para listado'!$CD$155:$CD$1048576,0),MATCH((CUADRO!J$5&amp;$E341),'Hoja de Trabajo para listado'!$CD$151:$DC$151,0)),0)</f>
        <v>0</v>
      </c>
      <c r="K341" s="257">
        <f ca="1">+IFERROR(INDEX('Hoja de Trabajo para listado'!$A$155:$Z$1048576,MATCH($A341,'Hoja de Trabajo para listado'!$A$155:$A$1048576,0),MATCH((CUADRO!K$5&amp;$E341),'Hoja de Trabajo para listado'!$A$151:$Z$151,0)),0)+IFERROR(INDEX('Hoja de Trabajo para listado'!$AB$155:$BA$1048576,MATCH($A341,'Hoja de Trabajo para listado'!$AB$155:$AB$1048576,0),MATCH((CUADRO!K$5&amp;$E341),'Hoja de Trabajo para listado'!$AB$151:$BA$151,0)),0)+IFERROR(INDEX('Hoja de Trabajo para listado'!$BC$155:$CB$1048576,MATCH($A341,'Hoja de Trabajo para listado'!$BC$155:$BC$1048576,0),MATCH((CUADRO!K$5&amp;$E341),'Hoja de Trabajo para listado'!$BC$151:$CB$151,0)),0)+IFERROR(INDEX('Hoja de Trabajo para listado'!$DE$153:$DG$274,MATCH($A341,'Hoja de Trabajo para listado'!$DE$153:$DE$1048576,0),MATCH((CUADRO!K$5&amp;$E341),'Hoja de Trabajo para listado'!$DE$151:$DG$151,0)),0)+IFERROR(INDEX('Hoja de Trabajo para listado'!$CD$155:$DC$1048576,MATCH($A341,'Hoja de Trabajo para listado'!$CD$155:$CD$1048576,0),MATCH((CUADRO!K$5&amp;$E341),'Hoja de Trabajo para listado'!$CD$151:$DC$151,0)),0)</f>
        <v>0</v>
      </c>
      <c r="L341" s="257">
        <f ca="1">+IFERROR(INDEX('Hoja de Trabajo para listado'!$A$155:$Z$1048576,MATCH($A341,'Hoja de Trabajo para listado'!$A$155:$A$1048576,0),MATCH((CUADRO!L$5&amp;$E341),'Hoja de Trabajo para listado'!$A$151:$Z$151,0)),0)+IFERROR(INDEX('Hoja de Trabajo para listado'!$AB$155:$BA$1048576,MATCH($A341,'Hoja de Trabajo para listado'!$AB$155:$AB$1048576,0),MATCH((CUADRO!L$5&amp;$E341),'Hoja de Trabajo para listado'!$AB$151:$BA$151,0)),0)+IFERROR(INDEX('Hoja de Trabajo para listado'!$BC$155:$CB$1048576,MATCH($A341,'Hoja de Trabajo para listado'!$BC$155:$BC$1048576,0),MATCH((CUADRO!L$5&amp;$E341),'Hoja de Trabajo para listado'!$BC$151:$CB$151,0)),0)+IFERROR(INDEX('Hoja de Trabajo para listado'!$DE$153:$DG$274,MATCH($A341,'Hoja de Trabajo para listado'!$DE$153:$DE$1048576,0),MATCH((CUADRO!L$5&amp;$E341),'Hoja de Trabajo para listado'!$DE$151:$DG$151,0)),0)+IFERROR(INDEX('Hoja de Trabajo para listado'!$CD$155:$DC$1048576,MATCH($A341,'Hoja de Trabajo para listado'!$CD$155:$CD$1048576,0),MATCH((CUADRO!L$5&amp;$E341),'Hoja de Trabajo para listado'!$CD$151:$DC$151,0)),0)</f>
        <v>0</v>
      </c>
      <c r="M341" s="257">
        <f ca="1">+IFERROR(INDEX('Hoja de Trabajo para listado'!$A$155:$Z$1048576,MATCH($A341,'Hoja de Trabajo para listado'!$A$155:$A$1048576,0),MATCH((CUADRO!M$5&amp;$E341),'Hoja de Trabajo para listado'!$A$151:$Z$151,0)),0)+IFERROR(INDEX('Hoja de Trabajo para listado'!$AB$155:$BA$1048576,MATCH($A341,'Hoja de Trabajo para listado'!$AB$155:$AB$1048576,0),MATCH((CUADRO!M$5&amp;$E341),'Hoja de Trabajo para listado'!$AB$151:$BA$151,0)),0)+IFERROR(INDEX('Hoja de Trabajo para listado'!$BC$155:$CB$1048576,MATCH($A341,'Hoja de Trabajo para listado'!$BC$155:$BC$1048576,0),MATCH((CUADRO!M$5&amp;$E341),'Hoja de Trabajo para listado'!$BC$151:$CB$151,0)),0)+IFERROR(INDEX('Hoja de Trabajo para listado'!$DE$153:$DG$274,MATCH($A341,'Hoja de Trabajo para listado'!$DE$153:$DE$1048576,0),MATCH((CUADRO!M$5&amp;$E341),'Hoja de Trabajo para listado'!$DE$151:$DG$151,0)),0)+IFERROR(INDEX('Hoja de Trabajo para listado'!$CD$155:$DC$1048576,MATCH($A341,'Hoja de Trabajo para listado'!$CD$155:$CD$1048576,0),MATCH((CUADRO!M$5&amp;$E341),'Hoja de Trabajo para listado'!$CD$151:$DC$151,0)),0)</f>
        <v>0</v>
      </c>
      <c r="N341" s="257">
        <f ca="1">+IFERROR(INDEX('Hoja de Trabajo para listado'!$A$155:$Z$1048576,MATCH($A341,'Hoja de Trabajo para listado'!$A$155:$A$1048576,0),MATCH((CUADRO!N$5&amp;$E341),'Hoja de Trabajo para listado'!$A$151:$Z$151,0)),0)+IFERROR(INDEX('Hoja de Trabajo para listado'!$AB$155:$BA$1048576,MATCH($A341,'Hoja de Trabajo para listado'!$AB$155:$AB$1048576,0),MATCH((CUADRO!N$5&amp;$E341),'Hoja de Trabajo para listado'!$AB$151:$BA$151,0)),0)+IFERROR(INDEX('Hoja de Trabajo para listado'!$BC$155:$CB$1048576,MATCH($A341,'Hoja de Trabajo para listado'!$BC$155:$BC$1048576,0),MATCH((CUADRO!N$5&amp;$E341),'Hoja de Trabajo para listado'!$BC$151:$CB$151,0)),0)+IFERROR(INDEX('Hoja de Trabajo para listado'!$DE$153:$DG$274,MATCH($A341,'Hoja de Trabajo para listado'!$DE$153:$DE$1048576,0),MATCH((CUADRO!N$5&amp;$E341),'Hoja de Trabajo para listado'!$DE$151:$DG$151,0)),0)+IFERROR(INDEX('Hoja de Trabajo para listado'!$CD$155:$DC$1048576,MATCH($A341,'Hoja de Trabajo para listado'!$CD$155:$CD$1048576,0),MATCH((CUADRO!N$5&amp;$E341),'Hoja de Trabajo para listado'!$CD$151:$DC$151,0)),0)</f>
        <v>0</v>
      </c>
      <c r="O341" s="257">
        <f ca="1">+IFERROR(INDEX('Hoja de Trabajo para listado'!$A$155:$Z$1048576,MATCH($A341,'Hoja de Trabajo para listado'!$A$155:$A$1048576,0),MATCH((CUADRO!O$5&amp;$E341),'Hoja de Trabajo para listado'!$A$151:$Z$151,0)),0)+IFERROR(INDEX('Hoja de Trabajo para listado'!$AB$155:$BA$1048576,MATCH($A341,'Hoja de Trabajo para listado'!$AB$155:$AB$1048576,0),MATCH((CUADRO!O$5&amp;$E341),'Hoja de Trabajo para listado'!$AB$151:$BA$151,0)),0)+IFERROR(INDEX('Hoja de Trabajo para listado'!$BC$155:$CB$1048576,MATCH($A341,'Hoja de Trabajo para listado'!$BC$155:$BC$1048576,0),MATCH((CUADRO!O$5&amp;$E341),'Hoja de Trabajo para listado'!$BC$151:$CB$151,0)),0)+IFERROR(INDEX('Hoja de Trabajo para listado'!$DE$153:$DG$274,MATCH($A341,'Hoja de Trabajo para listado'!$DE$153:$DE$1048576,0),MATCH((CUADRO!O$5&amp;$E341),'Hoja de Trabajo para listado'!$DE$151:$DG$151,0)),0)+IFERROR(INDEX('Hoja de Trabajo para listado'!$CD$155:$DC$1048576,MATCH($A341,'Hoja de Trabajo para listado'!$CD$155:$CD$1048576,0),MATCH((CUADRO!O$5&amp;$E341),'Hoja de Trabajo para listado'!$CD$151:$DC$151,0)),0)</f>
        <v>0</v>
      </c>
      <c r="P341" s="257">
        <f ca="1">+IFERROR(INDEX('Hoja de Trabajo para listado'!$A$155:$Z$1048576,MATCH($A341,'Hoja de Trabajo para listado'!$A$155:$A$1048576,0),MATCH((CUADRO!P$5&amp;$E341),'Hoja de Trabajo para listado'!$A$151:$Z$151,0)),0)+IFERROR(INDEX('Hoja de Trabajo para listado'!$AB$155:$BA$1048576,MATCH($A341,'Hoja de Trabajo para listado'!$AB$155:$AB$1048576,0),MATCH((CUADRO!P$5&amp;$E341),'Hoja de Trabajo para listado'!$AB$151:$BA$151,0)),0)+IFERROR(INDEX('Hoja de Trabajo para listado'!$BC$155:$CB$1048576,MATCH($A341,'Hoja de Trabajo para listado'!$BC$155:$BC$1048576,0),MATCH((CUADRO!P$5&amp;$E341),'Hoja de Trabajo para listado'!$BC$151:$CB$151,0)),0)+IFERROR(INDEX('Hoja de Trabajo para listado'!$DE$153:$DG$274,MATCH($A341,'Hoja de Trabajo para listado'!$DE$153:$DE$1048576,0),MATCH((CUADRO!P$5&amp;$E341),'Hoja de Trabajo para listado'!$DE$151:$DG$151,0)),0)+IFERROR(INDEX('Hoja de Trabajo para listado'!$CD$155:$DC$1048576,MATCH($A341,'Hoja de Trabajo para listado'!$CD$155:$CD$1048576,0),MATCH((CUADRO!P$5&amp;$E341),'Hoja de Trabajo para listado'!$CD$151:$DC$151,0)),0)</f>
        <v>0</v>
      </c>
      <c r="Q341" s="257">
        <f ca="1">+IFERROR(INDEX('Hoja de Trabajo para listado'!$A$155:$Z$1048576,MATCH($A341,'Hoja de Trabajo para listado'!$A$155:$A$1048576,0),MATCH((CUADRO!Q$5&amp;$E341),'Hoja de Trabajo para listado'!$A$151:$Z$151,0)),0)+IFERROR(INDEX('Hoja de Trabajo para listado'!$AB$155:$BA$1048576,MATCH($A341,'Hoja de Trabajo para listado'!$AB$155:$AB$1048576,0),MATCH((CUADRO!Q$5&amp;$E341),'Hoja de Trabajo para listado'!$AB$151:$BA$151,0)),0)+IFERROR(INDEX('Hoja de Trabajo para listado'!$BC$155:$CB$1048576,MATCH($A341,'Hoja de Trabajo para listado'!$BC$155:$BC$1048576,0),MATCH((CUADRO!Q$5&amp;$E341),'Hoja de Trabajo para listado'!$BC$151:$CB$151,0)),0)+IFERROR(INDEX('Hoja de Trabajo para listado'!$DE$153:$DG$274,MATCH($A341,'Hoja de Trabajo para listado'!$DE$153:$DE$1048576,0),MATCH((CUADRO!Q$5&amp;$E341),'Hoja de Trabajo para listado'!$DE$151:$DG$151,0)),0)+IFERROR(INDEX('Hoja de Trabajo para listado'!$CD$155:$DC$1048576,MATCH($A341,'Hoja de Trabajo para listado'!$CD$155:$CD$1048576,0),MATCH((CUADRO!Q$5&amp;$E341),'Hoja de Trabajo para listado'!$CD$151:$DC$151,0)),0)</f>
        <v>0</v>
      </c>
      <c r="R341" s="257">
        <f t="shared" ca="1" si="10"/>
        <v>0</v>
      </c>
      <c r="S341" s="257">
        <f ca="1">+R340+R341</f>
        <v>0</v>
      </c>
      <c r="T341" s="257">
        <f ca="1">+S341</f>
        <v>0</v>
      </c>
      <c r="U341" s="254">
        <f t="shared" si="11"/>
        <v>2</v>
      </c>
      <c r="V341" s="362" t="str">
        <f>+VLOOKUP(A341,bd_lista!$A$3:$E$590,5,FALSE)</f>
        <v>Instituciones Descentralizadas</v>
      </c>
      <c r="W341" s="362"/>
      <c r="X341" s="254">
        <f>+VLOOKUP(A341,[2]Sheet1!$A$13:$D$744,4,FALSE)</f>
        <v>86</v>
      </c>
      <c r="Y341" s="254" t="str">
        <f>+VLOOKUP(X341,bd_lista!$A$3:$C$590,3,FALSE)</f>
        <v>Ministerio de Medio Ambiente y Agua</v>
      </c>
      <c r="Z341" s="314"/>
      <c r="AA341" s="315"/>
    </row>
    <row r="342" spans="1:27" customFormat="1" ht="15" hidden="1" customHeight="1">
      <c r="A342" s="32">
        <v>197</v>
      </c>
      <c r="B342" s="306">
        <f>+A342</f>
        <v>197</v>
      </c>
      <c r="C342" s="259" t="str">
        <f>+VLOOKUP(A342,bd_lista!$A$3:$C$590,3,FALSE)</f>
        <v>DIRECCIÓN ESTRATÉGICA DE REIVINDICACION MARÍTIMA, SILALA Y RECURSOS HÍDRICOS INTERNACIONALES</v>
      </c>
      <c r="D342" s="361" t="str">
        <f>+C342</f>
        <v>DIRECCIÓN ESTRATÉGICA DE REIVINDICACION MARÍTIMA, SILALA Y RECURSOS HÍDRICOS INTERNACIONALES</v>
      </c>
      <c r="E342" s="259" t="s">
        <v>1313</v>
      </c>
      <c r="F342" s="255">
        <f ca="1">+IFERROR(INDEX('Hoja de Trabajo para listado'!$A$155:$Z$1048576,MATCH($A342,'Hoja de Trabajo para listado'!$A$155:$A$1048576,0),MATCH((CUADRO!F$5&amp;$E342),'Hoja de Trabajo para listado'!$A$151:$Z$151,0)),0)+IFERROR(INDEX('Hoja de Trabajo para listado'!$AB$155:$BA$1048576,MATCH($A342,'Hoja de Trabajo para listado'!$AB$155:$AB$1048576,0),MATCH((CUADRO!F$5&amp;$E342),'Hoja de Trabajo para listado'!$AB$151:$BA$151,0)),0)+IFERROR(INDEX('Hoja de Trabajo para listado'!$BC$155:$CB$1048576,MATCH($A342,'Hoja de Trabajo para listado'!$BC$155:$BC$1048576,0),MATCH((CUADRO!F$5&amp;$E342),'Hoja de Trabajo para listado'!$BC$151:$CB$151,0)),0)+IFERROR(INDEX('Hoja de Trabajo para listado'!$DE$153:$DG$274,MATCH($A342,'Hoja de Trabajo para listado'!$DE$153:$DE$1048576,0),MATCH((CUADRO!F$5&amp;$E342),'Hoja de Trabajo para listado'!$DE$151:$DG$151,0)),0)+IFERROR(INDEX('Hoja de Trabajo para listado'!$CD$155:$DC$1048576,MATCH($A342,'Hoja de Trabajo para listado'!$CD$155:$CD$1048576,0),MATCH((CUADRO!F$5&amp;$E342),'Hoja de Trabajo para listado'!$CD$151:$DC$151,0)),0)</f>
        <v>0</v>
      </c>
      <c r="G342" s="255">
        <f ca="1">+IFERROR(INDEX('Hoja de Trabajo para listado'!$A$155:$Z$1048576,MATCH($A342,'Hoja de Trabajo para listado'!$A$155:$A$1048576,0),MATCH((CUADRO!G$5&amp;$E342),'Hoja de Trabajo para listado'!$A$151:$Z$151,0)),0)+IFERROR(INDEX('Hoja de Trabajo para listado'!$AB$155:$BA$1048576,MATCH($A342,'Hoja de Trabajo para listado'!$AB$155:$AB$1048576,0),MATCH((CUADRO!G$5&amp;$E342),'Hoja de Trabajo para listado'!$AB$151:$BA$151,0)),0)+IFERROR(INDEX('Hoja de Trabajo para listado'!$BC$155:$CB$1048576,MATCH($A342,'Hoja de Trabajo para listado'!$BC$155:$BC$1048576,0),MATCH((CUADRO!G$5&amp;$E342),'Hoja de Trabajo para listado'!$BC$151:$CB$151,0)),0)+IFERROR(INDEX('Hoja de Trabajo para listado'!$DE$153:$DG$274,MATCH($A342,'Hoja de Trabajo para listado'!$DE$153:$DE$1048576,0),MATCH((CUADRO!G$5&amp;$E342),'Hoja de Trabajo para listado'!$DE$151:$DG$151,0)),0)+IFERROR(INDEX('Hoja de Trabajo para listado'!$CD$155:$DC$1048576,MATCH($A342,'Hoja de Trabajo para listado'!$CD$155:$CD$1048576,0),MATCH((CUADRO!G$5&amp;$E342),'Hoja de Trabajo para listado'!$CD$151:$DC$151,0)),0)</f>
        <v>0</v>
      </c>
      <c r="H342" s="255">
        <f ca="1">+IFERROR(INDEX('Hoja de Trabajo para listado'!$A$155:$Z$1048576,MATCH($A342,'Hoja de Trabajo para listado'!$A$155:$A$1048576,0),MATCH((CUADRO!H$5&amp;$E342),'Hoja de Trabajo para listado'!$A$151:$Z$151,0)),0)+IFERROR(INDEX('Hoja de Trabajo para listado'!$AB$155:$BA$1048576,MATCH($A342,'Hoja de Trabajo para listado'!$AB$155:$AB$1048576,0),MATCH((CUADRO!H$5&amp;$E342),'Hoja de Trabajo para listado'!$AB$151:$BA$151,0)),0)+IFERROR(INDEX('Hoja de Trabajo para listado'!$BC$155:$CB$1048576,MATCH($A342,'Hoja de Trabajo para listado'!$BC$155:$BC$1048576,0),MATCH((CUADRO!H$5&amp;$E342),'Hoja de Trabajo para listado'!$BC$151:$CB$151,0)),0)+IFERROR(INDEX('Hoja de Trabajo para listado'!$DE$153:$DG$274,MATCH($A342,'Hoja de Trabajo para listado'!$DE$153:$DE$1048576,0),MATCH((CUADRO!H$5&amp;$E342),'Hoja de Trabajo para listado'!$DE$151:$DG$151,0)),0)+IFERROR(INDEX('Hoja de Trabajo para listado'!$CD$155:$DC$1048576,MATCH($A342,'Hoja de Trabajo para listado'!$CD$155:$CD$1048576,0),MATCH((CUADRO!H$5&amp;$E342),'Hoja de Trabajo para listado'!$CD$151:$DC$151,0)),0)</f>
        <v>0</v>
      </c>
      <c r="I342" s="255">
        <f ca="1">+IFERROR(INDEX('Hoja de Trabajo para listado'!$A$155:$Z$1048576,MATCH($A342,'Hoja de Trabajo para listado'!$A$155:$A$1048576,0),MATCH((CUADRO!I$5&amp;$E342),'Hoja de Trabajo para listado'!$A$151:$Z$151,0)),0)+IFERROR(INDEX('Hoja de Trabajo para listado'!$AB$155:$BA$1048576,MATCH($A342,'Hoja de Trabajo para listado'!$AB$155:$AB$1048576,0),MATCH((CUADRO!I$5&amp;$E342),'Hoja de Trabajo para listado'!$AB$151:$BA$151,0)),0)+IFERROR(INDEX('Hoja de Trabajo para listado'!$BC$155:$CB$1048576,MATCH($A342,'Hoja de Trabajo para listado'!$BC$155:$BC$1048576,0),MATCH((CUADRO!I$5&amp;$E342),'Hoja de Trabajo para listado'!$BC$151:$CB$151,0)),0)+IFERROR(INDEX('Hoja de Trabajo para listado'!$DE$153:$DG$274,MATCH($A342,'Hoja de Trabajo para listado'!$DE$153:$DE$1048576,0),MATCH((CUADRO!I$5&amp;$E342),'Hoja de Trabajo para listado'!$DE$151:$DG$151,0)),0)+IFERROR(INDEX('Hoja de Trabajo para listado'!$CD$155:$DC$1048576,MATCH($A342,'Hoja de Trabajo para listado'!$CD$155:$CD$1048576,0),MATCH((CUADRO!I$5&amp;$E342),'Hoja de Trabajo para listado'!$CD$151:$DC$151,0)),0)</f>
        <v>0</v>
      </c>
      <c r="J342" s="255">
        <f ca="1">+IFERROR(INDEX('Hoja de Trabajo para listado'!$A$155:$Z$1048576,MATCH($A342,'Hoja de Trabajo para listado'!$A$155:$A$1048576,0),MATCH((CUADRO!J$5&amp;$E342),'Hoja de Trabajo para listado'!$A$151:$Z$151,0)),0)+IFERROR(INDEX('Hoja de Trabajo para listado'!$AB$155:$BA$1048576,MATCH($A342,'Hoja de Trabajo para listado'!$AB$155:$AB$1048576,0),MATCH((CUADRO!J$5&amp;$E342),'Hoja de Trabajo para listado'!$AB$151:$BA$151,0)),0)+IFERROR(INDEX('Hoja de Trabajo para listado'!$BC$155:$CB$1048576,MATCH($A342,'Hoja de Trabajo para listado'!$BC$155:$BC$1048576,0),MATCH((CUADRO!J$5&amp;$E342),'Hoja de Trabajo para listado'!$BC$151:$CB$151,0)),0)+IFERROR(INDEX('Hoja de Trabajo para listado'!$DE$153:$DG$274,MATCH($A342,'Hoja de Trabajo para listado'!$DE$153:$DE$1048576,0),MATCH((CUADRO!J$5&amp;$E342),'Hoja de Trabajo para listado'!$DE$151:$DG$151,0)),0)+IFERROR(INDEX('Hoja de Trabajo para listado'!$CD$155:$DC$1048576,MATCH($A342,'Hoja de Trabajo para listado'!$CD$155:$CD$1048576,0),MATCH((CUADRO!J$5&amp;$E342),'Hoja de Trabajo para listado'!$CD$151:$DC$151,0)),0)</f>
        <v>0</v>
      </c>
      <c r="K342" s="255">
        <f ca="1">+IFERROR(INDEX('Hoja de Trabajo para listado'!$A$155:$Z$1048576,MATCH($A342,'Hoja de Trabajo para listado'!$A$155:$A$1048576,0),MATCH((CUADRO!K$5&amp;$E342),'Hoja de Trabajo para listado'!$A$151:$Z$151,0)),0)+IFERROR(INDEX('Hoja de Trabajo para listado'!$AB$155:$BA$1048576,MATCH($A342,'Hoja de Trabajo para listado'!$AB$155:$AB$1048576,0),MATCH((CUADRO!K$5&amp;$E342),'Hoja de Trabajo para listado'!$AB$151:$BA$151,0)),0)+IFERROR(INDEX('Hoja de Trabajo para listado'!$BC$155:$CB$1048576,MATCH($A342,'Hoja de Trabajo para listado'!$BC$155:$BC$1048576,0),MATCH((CUADRO!K$5&amp;$E342),'Hoja de Trabajo para listado'!$BC$151:$CB$151,0)),0)+IFERROR(INDEX('Hoja de Trabajo para listado'!$DE$153:$DG$274,MATCH($A342,'Hoja de Trabajo para listado'!$DE$153:$DE$1048576,0),MATCH((CUADRO!K$5&amp;$E342),'Hoja de Trabajo para listado'!$DE$151:$DG$151,0)),0)+IFERROR(INDEX('Hoja de Trabajo para listado'!$CD$155:$DC$1048576,MATCH($A342,'Hoja de Trabajo para listado'!$CD$155:$CD$1048576,0),MATCH((CUADRO!K$5&amp;$E342),'Hoja de Trabajo para listado'!$CD$151:$DC$151,0)),0)</f>
        <v>0</v>
      </c>
      <c r="L342" s="255">
        <f ca="1">+IFERROR(INDEX('Hoja de Trabajo para listado'!$A$155:$Z$1048576,MATCH($A342,'Hoja de Trabajo para listado'!$A$155:$A$1048576,0),MATCH((CUADRO!L$5&amp;$E342),'Hoja de Trabajo para listado'!$A$151:$Z$151,0)),0)+IFERROR(INDEX('Hoja de Trabajo para listado'!$AB$155:$BA$1048576,MATCH($A342,'Hoja de Trabajo para listado'!$AB$155:$AB$1048576,0),MATCH((CUADRO!L$5&amp;$E342),'Hoja de Trabajo para listado'!$AB$151:$BA$151,0)),0)+IFERROR(INDEX('Hoja de Trabajo para listado'!$BC$155:$CB$1048576,MATCH($A342,'Hoja de Trabajo para listado'!$BC$155:$BC$1048576,0),MATCH((CUADRO!L$5&amp;$E342),'Hoja de Trabajo para listado'!$BC$151:$CB$151,0)),0)+IFERROR(INDEX('Hoja de Trabajo para listado'!$DE$153:$DG$274,MATCH($A342,'Hoja de Trabajo para listado'!$DE$153:$DE$1048576,0),MATCH((CUADRO!L$5&amp;$E342),'Hoja de Trabajo para listado'!$DE$151:$DG$151,0)),0)+IFERROR(INDEX('Hoja de Trabajo para listado'!$CD$155:$DC$1048576,MATCH($A342,'Hoja de Trabajo para listado'!$CD$155:$CD$1048576,0),MATCH((CUADRO!L$5&amp;$E342),'Hoja de Trabajo para listado'!$CD$151:$DC$151,0)),0)</f>
        <v>0</v>
      </c>
      <c r="M342" s="255">
        <f ca="1">+IFERROR(INDEX('Hoja de Trabajo para listado'!$A$155:$Z$1048576,MATCH($A342,'Hoja de Trabajo para listado'!$A$155:$A$1048576,0),MATCH((CUADRO!M$5&amp;$E342),'Hoja de Trabajo para listado'!$A$151:$Z$151,0)),0)+IFERROR(INDEX('Hoja de Trabajo para listado'!$AB$155:$BA$1048576,MATCH($A342,'Hoja de Trabajo para listado'!$AB$155:$AB$1048576,0),MATCH((CUADRO!M$5&amp;$E342),'Hoja de Trabajo para listado'!$AB$151:$BA$151,0)),0)+IFERROR(INDEX('Hoja de Trabajo para listado'!$BC$155:$CB$1048576,MATCH($A342,'Hoja de Trabajo para listado'!$BC$155:$BC$1048576,0),MATCH((CUADRO!M$5&amp;$E342),'Hoja de Trabajo para listado'!$BC$151:$CB$151,0)),0)+IFERROR(INDEX('Hoja de Trabajo para listado'!$DE$153:$DG$274,MATCH($A342,'Hoja de Trabajo para listado'!$DE$153:$DE$1048576,0),MATCH((CUADRO!M$5&amp;$E342),'Hoja de Trabajo para listado'!$DE$151:$DG$151,0)),0)+IFERROR(INDEX('Hoja de Trabajo para listado'!$CD$155:$DC$1048576,MATCH($A342,'Hoja de Trabajo para listado'!$CD$155:$CD$1048576,0),MATCH((CUADRO!M$5&amp;$E342),'Hoja de Trabajo para listado'!$CD$151:$DC$151,0)),0)</f>
        <v>0</v>
      </c>
      <c r="N342" s="255">
        <f ca="1">+IFERROR(INDEX('Hoja de Trabajo para listado'!$A$155:$Z$1048576,MATCH($A342,'Hoja de Trabajo para listado'!$A$155:$A$1048576,0),MATCH((CUADRO!N$5&amp;$E342),'Hoja de Trabajo para listado'!$A$151:$Z$151,0)),0)+IFERROR(INDEX('Hoja de Trabajo para listado'!$AB$155:$BA$1048576,MATCH($A342,'Hoja de Trabajo para listado'!$AB$155:$AB$1048576,0),MATCH((CUADRO!N$5&amp;$E342),'Hoja de Trabajo para listado'!$AB$151:$BA$151,0)),0)+IFERROR(INDEX('Hoja de Trabajo para listado'!$BC$155:$CB$1048576,MATCH($A342,'Hoja de Trabajo para listado'!$BC$155:$BC$1048576,0),MATCH((CUADRO!N$5&amp;$E342),'Hoja de Trabajo para listado'!$BC$151:$CB$151,0)),0)+IFERROR(INDEX('Hoja de Trabajo para listado'!$DE$153:$DG$274,MATCH($A342,'Hoja de Trabajo para listado'!$DE$153:$DE$1048576,0),MATCH((CUADRO!N$5&amp;$E342),'Hoja de Trabajo para listado'!$DE$151:$DG$151,0)),0)+IFERROR(INDEX('Hoja de Trabajo para listado'!$CD$155:$DC$1048576,MATCH($A342,'Hoja de Trabajo para listado'!$CD$155:$CD$1048576,0),MATCH((CUADRO!N$5&amp;$E342),'Hoja de Trabajo para listado'!$CD$151:$DC$151,0)),0)</f>
        <v>0</v>
      </c>
      <c r="O342" s="255">
        <f ca="1">+IFERROR(INDEX('Hoja de Trabajo para listado'!$A$155:$Z$1048576,MATCH($A342,'Hoja de Trabajo para listado'!$A$155:$A$1048576,0),MATCH((CUADRO!O$5&amp;$E342),'Hoja de Trabajo para listado'!$A$151:$Z$151,0)),0)+IFERROR(INDEX('Hoja de Trabajo para listado'!$AB$155:$BA$1048576,MATCH($A342,'Hoja de Trabajo para listado'!$AB$155:$AB$1048576,0),MATCH((CUADRO!O$5&amp;$E342),'Hoja de Trabajo para listado'!$AB$151:$BA$151,0)),0)+IFERROR(INDEX('Hoja de Trabajo para listado'!$BC$155:$CB$1048576,MATCH($A342,'Hoja de Trabajo para listado'!$BC$155:$BC$1048576,0),MATCH((CUADRO!O$5&amp;$E342),'Hoja de Trabajo para listado'!$BC$151:$CB$151,0)),0)+IFERROR(INDEX('Hoja de Trabajo para listado'!$DE$153:$DG$274,MATCH($A342,'Hoja de Trabajo para listado'!$DE$153:$DE$1048576,0),MATCH((CUADRO!O$5&amp;$E342),'Hoja de Trabajo para listado'!$DE$151:$DG$151,0)),0)+IFERROR(INDEX('Hoja de Trabajo para listado'!$CD$155:$DC$1048576,MATCH($A342,'Hoja de Trabajo para listado'!$CD$155:$CD$1048576,0),MATCH((CUADRO!O$5&amp;$E342),'Hoja de Trabajo para listado'!$CD$151:$DC$151,0)),0)</f>
        <v>0</v>
      </c>
      <c r="P342" s="255">
        <f ca="1">+IFERROR(INDEX('Hoja de Trabajo para listado'!$A$155:$Z$1048576,MATCH($A342,'Hoja de Trabajo para listado'!$A$155:$A$1048576,0),MATCH((CUADRO!P$5&amp;$E342),'Hoja de Trabajo para listado'!$A$151:$Z$151,0)),0)+IFERROR(INDEX('Hoja de Trabajo para listado'!$AB$155:$BA$1048576,MATCH($A342,'Hoja de Trabajo para listado'!$AB$155:$AB$1048576,0),MATCH((CUADRO!P$5&amp;$E342),'Hoja de Trabajo para listado'!$AB$151:$BA$151,0)),0)+IFERROR(INDEX('Hoja de Trabajo para listado'!$BC$155:$CB$1048576,MATCH($A342,'Hoja de Trabajo para listado'!$BC$155:$BC$1048576,0),MATCH((CUADRO!P$5&amp;$E342),'Hoja de Trabajo para listado'!$BC$151:$CB$151,0)),0)+IFERROR(INDEX('Hoja de Trabajo para listado'!$DE$153:$DG$274,MATCH($A342,'Hoja de Trabajo para listado'!$DE$153:$DE$1048576,0),MATCH((CUADRO!P$5&amp;$E342),'Hoja de Trabajo para listado'!$DE$151:$DG$151,0)),0)+IFERROR(INDEX('Hoja de Trabajo para listado'!$CD$155:$DC$1048576,MATCH($A342,'Hoja de Trabajo para listado'!$CD$155:$CD$1048576,0),MATCH((CUADRO!P$5&amp;$E342),'Hoja de Trabajo para listado'!$CD$151:$DC$151,0)),0)</f>
        <v>0</v>
      </c>
      <c r="Q342" s="255">
        <f ca="1">+IFERROR(INDEX('Hoja de Trabajo para listado'!$A$155:$Z$1048576,MATCH($A342,'Hoja de Trabajo para listado'!$A$155:$A$1048576,0),MATCH((CUADRO!Q$5&amp;$E342),'Hoja de Trabajo para listado'!$A$151:$Z$151,0)),0)+IFERROR(INDEX('Hoja de Trabajo para listado'!$AB$155:$BA$1048576,MATCH($A342,'Hoja de Trabajo para listado'!$AB$155:$AB$1048576,0),MATCH((CUADRO!Q$5&amp;$E342),'Hoja de Trabajo para listado'!$AB$151:$BA$151,0)),0)+IFERROR(INDEX('Hoja de Trabajo para listado'!$BC$155:$CB$1048576,MATCH($A342,'Hoja de Trabajo para listado'!$BC$155:$BC$1048576,0),MATCH((CUADRO!Q$5&amp;$E342),'Hoja de Trabajo para listado'!$BC$151:$CB$151,0)),0)+IFERROR(INDEX('Hoja de Trabajo para listado'!$DE$153:$DG$274,MATCH($A342,'Hoja de Trabajo para listado'!$DE$153:$DE$1048576,0),MATCH((CUADRO!Q$5&amp;$E342),'Hoja de Trabajo para listado'!$DE$151:$DG$151,0)),0)+IFERROR(INDEX('Hoja de Trabajo para listado'!$CD$155:$DC$1048576,MATCH($A342,'Hoja de Trabajo para listado'!$CD$155:$CD$1048576,0),MATCH((CUADRO!Q$5&amp;$E342),'Hoja de Trabajo para listado'!$CD$151:$DC$151,0)),0)</f>
        <v>0</v>
      </c>
      <c r="R342" s="255">
        <f t="shared" ca="1" si="10"/>
        <v>0</v>
      </c>
      <c r="S342" s="255"/>
      <c r="T342" s="255">
        <f ca="1">+T343</f>
        <v>0</v>
      </c>
      <c r="U342" s="291">
        <f t="shared" si="11"/>
        <v>1</v>
      </c>
      <c r="V342" s="362" t="str">
        <f>+VLOOKUP(A342,bd_lista!$A$3:$E$590,5,FALSE)</f>
        <v>Instituciones Descentralizadas</v>
      </c>
      <c r="W342" s="361" t="str">
        <f>+V342</f>
        <v>Instituciones Descentralizadas</v>
      </c>
      <c r="X342" s="254">
        <f>+VLOOKUP(A342,[2]Sheet1!$A$13:$D$744,4,FALSE)</f>
        <v>10</v>
      </c>
      <c r="Y342" s="254" t="str">
        <f>+VLOOKUP(X342,bd_lista!$A$3:$C$590,3,FALSE)</f>
        <v>Ministerio de Relaciones Exteriores</v>
      </c>
      <c r="Z342" s="316">
        <f>+X342</f>
        <v>10</v>
      </c>
      <c r="AA342" s="348" t="str">
        <f>+Y342</f>
        <v>Ministerio de Relaciones Exteriores</v>
      </c>
    </row>
    <row r="343" spans="1:27" customFormat="1" ht="15" hidden="1" customHeight="1">
      <c r="A343" s="32">
        <v>197</v>
      </c>
      <c r="B343" s="307"/>
      <c r="C343" s="362" t="str">
        <f>+VLOOKUP(A343,bd_lista!$A$3:$C$590,3,FALSE)</f>
        <v>DIRECCIÓN ESTRATÉGICA DE REIVINDICACION MARÍTIMA, SILALA Y RECURSOS HÍDRICOS INTERNACIONALES</v>
      </c>
      <c r="D343" s="362"/>
      <c r="E343" s="259" t="s">
        <v>1314</v>
      </c>
      <c r="F343" s="257">
        <f ca="1">+IFERROR(INDEX('Hoja de Trabajo para listado'!$A$155:$Z$1048576,MATCH($A343,'Hoja de Trabajo para listado'!$A$155:$A$1048576,0),MATCH((CUADRO!F$5&amp;$E343),'Hoja de Trabajo para listado'!$A$151:$Z$151,0)),0)+IFERROR(INDEX('Hoja de Trabajo para listado'!$AB$155:$BA$1048576,MATCH($A343,'Hoja de Trabajo para listado'!$AB$155:$AB$1048576,0),MATCH((CUADRO!F$5&amp;$E343),'Hoja de Trabajo para listado'!$AB$151:$BA$151,0)),0)+IFERROR(INDEX('Hoja de Trabajo para listado'!$BC$155:$CB$1048576,MATCH($A343,'Hoja de Trabajo para listado'!$BC$155:$BC$1048576,0),MATCH((CUADRO!F$5&amp;$E343),'Hoja de Trabajo para listado'!$BC$151:$CB$151,0)),0)+IFERROR(INDEX('Hoja de Trabajo para listado'!$DE$153:$DG$274,MATCH($A343,'Hoja de Trabajo para listado'!$DE$153:$DE$1048576,0),MATCH((CUADRO!F$5&amp;$E343),'Hoja de Trabajo para listado'!$DE$151:$DG$151,0)),0)+IFERROR(INDEX('Hoja de Trabajo para listado'!$CD$155:$DC$1048576,MATCH($A343,'Hoja de Trabajo para listado'!$CD$155:$CD$1048576,0),MATCH((CUADRO!F$5&amp;$E343),'Hoja de Trabajo para listado'!$CD$151:$DC$151,0)),0)</f>
        <v>0</v>
      </c>
      <c r="G343" s="255">
        <f ca="1">+IFERROR(INDEX('Hoja de Trabajo para listado'!$A$155:$Z$1048576,MATCH($A343,'Hoja de Trabajo para listado'!$A$155:$A$1048576,0),MATCH((CUADRO!G$5&amp;$E343),'Hoja de Trabajo para listado'!$A$151:$Z$151,0)),0)+IFERROR(INDEX('Hoja de Trabajo para listado'!$AB$155:$BA$1048576,MATCH($A343,'Hoja de Trabajo para listado'!$AB$155:$AB$1048576,0),MATCH((CUADRO!G$5&amp;$E343),'Hoja de Trabajo para listado'!$AB$151:$BA$151,0)),0)+IFERROR(INDEX('Hoja de Trabajo para listado'!$BC$155:$CB$1048576,MATCH($A343,'Hoja de Trabajo para listado'!$BC$155:$BC$1048576,0),MATCH((CUADRO!G$5&amp;$E343),'Hoja de Trabajo para listado'!$BC$151:$CB$151,0)),0)+IFERROR(INDEX('Hoja de Trabajo para listado'!$DE$153:$DG$274,MATCH($A343,'Hoja de Trabajo para listado'!$DE$153:$DE$1048576,0),MATCH((CUADRO!G$5&amp;$E343),'Hoja de Trabajo para listado'!$DE$151:$DG$151,0)),0)+IFERROR(INDEX('Hoja de Trabajo para listado'!$CD$155:$DC$1048576,MATCH($A343,'Hoja de Trabajo para listado'!$CD$155:$CD$1048576,0),MATCH((CUADRO!G$5&amp;$E343),'Hoja de Trabajo para listado'!$CD$151:$DC$151,0)),0)</f>
        <v>0</v>
      </c>
      <c r="H343" s="257">
        <f ca="1">+IFERROR(INDEX('Hoja de Trabajo para listado'!$A$155:$Z$1048576,MATCH($A343,'Hoja de Trabajo para listado'!$A$155:$A$1048576,0),MATCH((CUADRO!H$5&amp;$E343),'Hoja de Trabajo para listado'!$A$151:$Z$151,0)),0)+IFERROR(INDEX('Hoja de Trabajo para listado'!$AB$155:$BA$1048576,MATCH($A343,'Hoja de Trabajo para listado'!$AB$155:$AB$1048576,0),MATCH((CUADRO!H$5&amp;$E343),'Hoja de Trabajo para listado'!$AB$151:$BA$151,0)),0)+IFERROR(INDEX('Hoja de Trabajo para listado'!$BC$155:$CB$1048576,MATCH($A343,'Hoja de Trabajo para listado'!$BC$155:$BC$1048576,0),MATCH((CUADRO!H$5&amp;$E343),'Hoja de Trabajo para listado'!$BC$151:$CB$151,0)),0)+IFERROR(INDEX('Hoja de Trabajo para listado'!$DE$153:$DG$274,MATCH($A343,'Hoja de Trabajo para listado'!$DE$153:$DE$1048576,0),MATCH((CUADRO!H$5&amp;$E343),'Hoja de Trabajo para listado'!$DE$151:$DG$151,0)),0)+IFERROR(INDEX('Hoja de Trabajo para listado'!$CD$155:$DC$1048576,MATCH($A343,'Hoja de Trabajo para listado'!$CD$155:$CD$1048576,0),MATCH((CUADRO!H$5&amp;$E343),'Hoja de Trabajo para listado'!$CD$151:$DC$151,0)),0)</f>
        <v>0</v>
      </c>
      <c r="I343" s="257">
        <f ca="1">+IFERROR(INDEX('Hoja de Trabajo para listado'!$A$155:$Z$1048576,MATCH($A343,'Hoja de Trabajo para listado'!$A$155:$A$1048576,0),MATCH((CUADRO!I$5&amp;$E343),'Hoja de Trabajo para listado'!$A$151:$Z$151,0)),0)+IFERROR(INDEX('Hoja de Trabajo para listado'!$AB$155:$BA$1048576,MATCH($A343,'Hoja de Trabajo para listado'!$AB$155:$AB$1048576,0),MATCH((CUADRO!I$5&amp;$E343),'Hoja de Trabajo para listado'!$AB$151:$BA$151,0)),0)+IFERROR(INDEX('Hoja de Trabajo para listado'!$BC$155:$CB$1048576,MATCH($A343,'Hoja de Trabajo para listado'!$BC$155:$BC$1048576,0),MATCH((CUADRO!I$5&amp;$E343),'Hoja de Trabajo para listado'!$BC$151:$CB$151,0)),0)+IFERROR(INDEX('Hoja de Trabajo para listado'!$DE$153:$DG$274,MATCH($A343,'Hoja de Trabajo para listado'!$DE$153:$DE$1048576,0),MATCH((CUADRO!I$5&amp;$E343),'Hoja de Trabajo para listado'!$DE$151:$DG$151,0)),0)+IFERROR(INDEX('Hoja de Trabajo para listado'!$CD$155:$DC$1048576,MATCH($A343,'Hoja de Trabajo para listado'!$CD$155:$CD$1048576,0),MATCH((CUADRO!I$5&amp;$E343),'Hoja de Trabajo para listado'!$CD$151:$DC$151,0)),0)</f>
        <v>0</v>
      </c>
      <c r="J343" s="257">
        <f ca="1">+IFERROR(INDEX('Hoja de Trabajo para listado'!$A$155:$Z$1048576,MATCH($A343,'Hoja de Trabajo para listado'!$A$155:$A$1048576,0),MATCH((CUADRO!J$5&amp;$E343),'Hoja de Trabajo para listado'!$A$151:$Z$151,0)),0)+IFERROR(INDEX('Hoja de Trabajo para listado'!$AB$155:$BA$1048576,MATCH($A343,'Hoja de Trabajo para listado'!$AB$155:$AB$1048576,0),MATCH((CUADRO!J$5&amp;$E343),'Hoja de Trabajo para listado'!$AB$151:$BA$151,0)),0)+IFERROR(INDEX('Hoja de Trabajo para listado'!$BC$155:$CB$1048576,MATCH($A343,'Hoja de Trabajo para listado'!$BC$155:$BC$1048576,0),MATCH((CUADRO!J$5&amp;$E343),'Hoja de Trabajo para listado'!$BC$151:$CB$151,0)),0)+IFERROR(INDEX('Hoja de Trabajo para listado'!$DE$153:$DG$274,MATCH($A343,'Hoja de Trabajo para listado'!$DE$153:$DE$1048576,0),MATCH((CUADRO!J$5&amp;$E343),'Hoja de Trabajo para listado'!$DE$151:$DG$151,0)),0)+IFERROR(INDEX('Hoja de Trabajo para listado'!$CD$155:$DC$1048576,MATCH($A343,'Hoja de Trabajo para listado'!$CD$155:$CD$1048576,0),MATCH((CUADRO!J$5&amp;$E343),'Hoja de Trabajo para listado'!$CD$151:$DC$151,0)),0)</f>
        <v>0</v>
      </c>
      <c r="K343" s="257">
        <f ca="1">+IFERROR(INDEX('Hoja de Trabajo para listado'!$A$155:$Z$1048576,MATCH($A343,'Hoja de Trabajo para listado'!$A$155:$A$1048576,0),MATCH((CUADRO!K$5&amp;$E343),'Hoja de Trabajo para listado'!$A$151:$Z$151,0)),0)+IFERROR(INDEX('Hoja de Trabajo para listado'!$AB$155:$BA$1048576,MATCH($A343,'Hoja de Trabajo para listado'!$AB$155:$AB$1048576,0),MATCH((CUADRO!K$5&amp;$E343),'Hoja de Trabajo para listado'!$AB$151:$BA$151,0)),0)+IFERROR(INDEX('Hoja de Trabajo para listado'!$BC$155:$CB$1048576,MATCH($A343,'Hoja de Trabajo para listado'!$BC$155:$BC$1048576,0),MATCH((CUADRO!K$5&amp;$E343),'Hoja de Trabajo para listado'!$BC$151:$CB$151,0)),0)+IFERROR(INDEX('Hoja de Trabajo para listado'!$DE$153:$DG$274,MATCH($A343,'Hoja de Trabajo para listado'!$DE$153:$DE$1048576,0),MATCH((CUADRO!K$5&amp;$E343),'Hoja de Trabajo para listado'!$DE$151:$DG$151,0)),0)+IFERROR(INDEX('Hoja de Trabajo para listado'!$CD$155:$DC$1048576,MATCH($A343,'Hoja de Trabajo para listado'!$CD$155:$CD$1048576,0),MATCH((CUADRO!K$5&amp;$E343),'Hoja de Trabajo para listado'!$CD$151:$DC$151,0)),0)</f>
        <v>0</v>
      </c>
      <c r="L343" s="257">
        <f ca="1">+IFERROR(INDEX('Hoja de Trabajo para listado'!$A$155:$Z$1048576,MATCH($A343,'Hoja de Trabajo para listado'!$A$155:$A$1048576,0),MATCH((CUADRO!L$5&amp;$E343),'Hoja de Trabajo para listado'!$A$151:$Z$151,0)),0)+IFERROR(INDEX('Hoja de Trabajo para listado'!$AB$155:$BA$1048576,MATCH($A343,'Hoja de Trabajo para listado'!$AB$155:$AB$1048576,0),MATCH((CUADRO!L$5&amp;$E343),'Hoja de Trabajo para listado'!$AB$151:$BA$151,0)),0)+IFERROR(INDEX('Hoja de Trabajo para listado'!$BC$155:$CB$1048576,MATCH($A343,'Hoja de Trabajo para listado'!$BC$155:$BC$1048576,0),MATCH((CUADRO!L$5&amp;$E343),'Hoja de Trabajo para listado'!$BC$151:$CB$151,0)),0)+IFERROR(INDEX('Hoja de Trabajo para listado'!$DE$153:$DG$274,MATCH($A343,'Hoja de Trabajo para listado'!$DE$153:$DE$1048576,0),MATCH((CUADRO!L$5&amp;$E343),'Hoja de Trabajo para listado'!$DE$151:$DG$151,0)),0)+IFERROR(INDEX('Hoja de Trabajo para listado'!$CD$155:$DC$1048576,MATCH($A343,'Hoja de Trabajo para listado'!$CD$155:$CD$1048576,0),MATCH((CUADRO!L$5&amp;$E343),'Hoja de Trabajo para listado'!$CD$151:$DC$151,0)),0)</f>
        <v>0</v>
      </c>
      <c r="M343" s="257">
        <f ca="1">+IFERROR(INDEX('Hoja de Trabajo para listado'!$A$155:$Z$1048576,MATCH($A343,'Hoja de Trabajo para listado'!$A$155:$A$1048576,0),MATCH((CUADRO!M$5&amp;$E343),'Hoja de Trabajo para listado'!$A$151:$Z$151,0)),0)+IFERROR(INDEX('Hoja de Trabajo para listado'!$AB$155:$BA$1048576,MATCH($A343,'Hoja de Trabajo para listado'!$AB$155:$AB$1048576,0),MATCH((CUADRO!M$5&amp;$E343),'Hoja de Trabajo para listado'!$AB$151:$BA$151,0)),0)+IFERROR(INDEX('Hoja de Trabajo para listado'!$BC$155:$CB$1048576,MATCH($A343,'Hoja de Trabajo para listado'!$BC$155:$BC$1048576,0),MATCH((CUADRO!M$5&amp;$E343),'Hoja de Trabajo para listado'!$BC$151:$CB$151,0)),0)+IFERROR(INDEX('Hoja de Trabajo para listado'!$DE$153:$DG$274,MATCH($A343,'Hoja de Trabajo para listado'!$DE$153:$DE$1048576,0),MATCH((CUADRO!M$5&amp;$E343),'Hoja de Trabajo para listado'!$DE$151:$DG$151,0)),0)+IFERROR(INDEX('Hoja de Trabajo para listado'!$CD$155:$DC$1048576,MATCH($A343,'Hoja de Trabajo para listado'!$CD$155:$CD$1048576,0),MATCH((CUADRO!M$5&amp;$E343),'Hoja de Trabajo para listado'!$CD$151:$DC$151,0)),0)</f>
        <v>0</v>
      </c>
      <c r="N343" s="257">
        <f ca="1">+IFERROR(INDEX('Hoja de Trabajo para listado'!$A$155:$Z$1048576,MATCH($A343,'Hoja de Trabajo para listado'!$A$155:$A$1048576,0),MATCH((CUADRO!N$5&amp;$E343),'Hoja de Trabajo para listado'!$A$151:$Z$151,0)),0)+IFERROR(INDEX('Hoja de Trabajo para listado'!$AB$155:$BA$1048576,MATCH($A343,'Hoja de Trabajo para listado'!$AB$155:$AB$1048576,0),MATCH((CUADRO!N$5&amp;$E343),'Hoja de Trabajo para listado'!$AB$151:$BA$151,0)),0)+IFERROR(INDEX('Hoja de Trabajo para listado'!$BC$155:$CB$1048576,MATCH($A343,'Hoja de Trabajo para listado'!$BC$155:$BC$1048576,0),MATCH((CUADRO!N$5&amp;$E343),'Hoja de Trabajo para listado'!$BC$151:$CB$151,0)),0)+IFERROR(INDEX('Hoja de Trabajo para listado'!$DE$153:$DG$274,MATCH($A343,'Hoja de Trabajo para listado'!$DE$153:$DE$1048576,0),MATCH((CUADRO!N$5&amp;$E343),'Hoja de Trabajo para listado'!$DE$151:$DG$151,0)),0)+IFERROR(INDEX('Hoja de Trabajo para listado'!$CD$155:$DC$1048576,MATCH($A343,'Hoja de Trabajo para listado'!$CD$155:$CD$1048576,0),MATCH((CUADRO!N$5&amp;$E343),'Hoja de Trabajo para listado'!$CD$151:$DC$151,0)),0)</f>
        <v>0</v>
      </c>
      <c r="O343" s="257">
        <f ca="1">+IFERROR(INDEX('Hoja de Trabajo para listado'!$A$155:$Z$1048576,MATCH($A343,'Hoja de Trabajo para listado'!$A$155:$A$1048576,0),MATCH((CUADRO!O$5&amp;$E343),'Hoja de Trabajo para listado'!$A$151:$Z$151,0)),0)+IFERROR(INDEX('Hoja de Trabajo para listado'!$AB$155:$BA$1048576,MATCH($A343,'Hoja de Trabajo para listado'!$AB$155:$AB$1048576,0),MATCH((CUADRO!O$5&amp;$E343),'Hoja de Trabajo para listado'!$AB$151:$BA$151,0)),0)+IFERROR(INDEX('Hoja de Trabajo para listado'!$BC$155:$CB$1048576,MATCH($A343,'Hoja de Trabajo para listado'!$BC$155:$BC$1048576,0),MATCH((CUADRO!O$5&amp;$E343),'Hoja de Trabajo para listado'!$BC$151:$CB$151,0)),0)+IFERROR(INDEX('Hoja de Trabajo para listado'!$DE$153:$DG$274,MATCH($A343,'Hoja de Trabajo para listado'!$DE$153:$DE$1048576,0),MATCH((CUADRO!O$5&amp;$E343),'Hoja de Trabajo para listado'!$DE$151:$DG$151,0)),0)+IFERROR(INDEX('Hoja de Trabajo para listado'!$CD$155:$DC$1048576,MATCH($A343,'Hoja de Trabajo para listado'!$CD$155:$CD$1048576,0),MATCH((CUADRO!O$5&amp;$E343),'Hoja de Trabajo para listado'!$CD$151:$DC$151,0)),0)</f>
        <v>0</v>
      </c>
      <c r="P343" s="257">
        <f ca="1">+IFERROR(INDEX('Hoja de Trabajo para listado'!$A$155:$Z$1048576,MATCH($A343,'Hoja de Trabajo para listado'!$A$155:$A$1048576,0),MATCH((CUADRO!P$5&amp;$E343),'Hoja de Trabajo para listado'!$A$151:$Z$151,0)),0)+IFERROR(INDEX('Hoja de Trabajo para listado'!$AB$155:$BA$1048576,MATCH($A343,'Hoja de Trabajo para listado'!$AB$155:$AB$1048576,0),MATCH((CUADRO!P$5&amp;$E343),'Hoja de Trabajo para listado'!$AB$151:$BA$151,0)),0)+IFERROR(INDEX('Hoja de Trabajo para listado'!$BC$155:$CB$1048576,MATCH($A343,'Hoja de Trabajo para listado'!$BC$155:$BC$1048576,0),MATCH((CUADRO!P$5&amp;$E343),'Hoja de Trabajo para listado'!$BC$151:$CB$151,0)),0)+IFERROR(INDEX('Hoja de Trabajo para listado'!$DE$153:$DG$274,MATCH($A343,'Hoja de Trabajo para listado'!$DE$153:$DE$1048576,0),MATCH((CUADRO!P$5&amp;$E343),'Hoja de Trabajo para listado'!$DE$151:$DG$151,0)),0)+IFERROR(INDEX('Hoja de Trabajo para listado'!$CD$155:$DC$1048576,MATCH($A343,'Hoja de Trabajo para listado'!$CD$155:$CD$1048576,0),MATCH((CUADRO!P$5&amp;$E343),'Hoja de Trabajo para listado'!$CD$151:$DC$151,0)),0)</f>
        <v>0</v>
      </c>
      <c r="Q343" s="257">
        <f ca="1">+IFERROR(INDEX('Hoja de Trabajo para listado'!$A$155:$Z$1048576,MATCH($A343,'Hoja de Trabajo para listado'!$A$155:$A$1048576,0),MATCH((CUADRO!Q$5&amp;$E343),'Hoja de Trabajo para listado'!$A$151:$Z$151,0)),0)+IFERROR(INDEX('Hoja de Trabajo para listado'!$AB$155:$BA$1048576,MATCH($A343,'Hoja de Trabajo para listado'!$AB$155:$AB$1048576,0),MATCH((CUADRO!Q$5&amp;$E343),'Hoja de Trabajo para listado'!$AB$151:$BA$151,0)),0)+IFERROR(INDEX('Hoja de Trabajo para listado'!$BC$155:$CB$1048576,MATCH($A343,'Hoja de Trabajo para listado'!$BC$155:$BC$1048576,0),MATCH((CUADRO!Q$5&amp;$E343),'Hoja de Trabajo para listado'!$BC$151:$CB$151,0)),0)+IFERROR(INDEX('Hoja de Trabajo para listado'!$DE$153:$DG$274,MATCH($A343,'Hoja de Trabajo para listado'!$DE$153:$DE$1048576,0),MATCH((CUADRO!Q$5&amp;$E343),'Hoja de Trabajo para listado'!$DE$151:$DG$151,0)),0)+IFERROR(INDEX('Hoja de Trabajo para listado'!$CD$155:$DC$1048576,MATCH($A343,'Hoja de Trabajo para listado'!$CD$155:$CD$1048576,0),MATCH((CUADRO!Q$5&amp;$E343),'Hoja de Trabajo para listado'!$CD$151:$DC$151,0)),0)</f>
        <v>0</v>
      </c>
      <c r="R343" s="257">
        <f t="shared" ca="1" si="10"/>
        <v>0</v>
      </c>
      <c r="S343" s="255">
        <f ca="1">+R342+R343</f>
        <v>0</v>
      </c>
      <c r="T343" s="257">
        <f ca="1">+S343</f>
        <v>0</v>
      </c>
      <c r="U343" s="256">
        <f t="shared" si="11"/>
        <v>2</v>
      </c>
      <c r="V343" s="362" t="str">
        <f>+VLOOKUP(A343,bd_lista!$A$3:$E$590,5,FALSE)</f>
        <v>Instituciones Descentralizadas</v>
      </c>
      <c r="W343" s="362"/>
      <c r="X343" s="254">
        <f>+VLOOKUP(A343,[2]Sheet1!$A$13:$D$744,4,FALSE)</f>
        <v>10</v>
      </c>
      <c r="Y343" s="254" t="str">
        <f>+VLOOKUP(X343,bd_lista!$A$3:$C$590,3,FALSE)</f>
        <v>Ministerio de Relaciones Exteriores</v>
      </c>
      <c r="Z343" s="314"/>
      <c r="AA343" s="350"/>
    </row>
    <row r="344" spans="1:27" customFormat="1" ht="15" customHeight="1">
      <c r="A344" s="32">
        <v>348</v>
      </c>
      <c r="B344" s="306">
        <f>+A344</f>
        <v>348</v>
      </c>
      <c r="C344" s="259" t="str">
        <f>+VLOOKUP(A344,bd_lista!$A$3:$C$590,3,FALSE)</f>
        <v>Autoridad Plurinacional de la Madre Tierra</v>
      </c>
      <c r="D344" s="361" t="str">
        <f>+C344</f>
        <v>Autoridad Plurinacional de la Madre Tierra</v>
      </c>
      <c r="E344" s="259" t="s">
        <v>1313</v>
      </c>
      <c r="F344" s="255">
        <f ca="1">+IFERROR(INDEX('Hoja de Trabajo para listado'!$A$155:$Z$1048576,MATCH($A344,'Hoja de Trabajo para listado'!$A$155:$A$1048576,0),MATCH((CUADRO!F$5&amp;$E344),'Hoja de Trabajo para listado'!$A$151:$Z$151,0)),0)+IFERROR(INDEX('Hoja de Trabajo para listado'!$AB$155:$BA$1048576,MATCH($A344,'Hoja de Trabajo para listado'!$AB$155:$AB$1048576,0),MATCH((CUADRO!F$5&amp;$E344),'Hoja de Trabajo para listado'!$AB$151:$BA$151,0)),0)+IFERROR(INDEX('Hoja de Trabajo para listado'!$BC$155:$CB$1048576,MATCH($A344,'Hoja de Trabajo para listado'!$BC$155:$BC$1048576,0),MATCH((CUADRO!F$5&amp;$E344),'Hoja de Trabajo para listado'!$BC$151:$CB$151,0)),0)+IFERROR(INDEX('Hoja de Trabajo para listado'!$DE$153:$DG$274,MATCH($A344,'Hoja de Trabajo para listado'!$DE$153:$DE$1048576,0),MATCH((CUADRO!F$5&amp;$E344),'Hoja de Trabajo para listado'!$DE$151:$DG$151,0)),0)+IFERROR(INDEX('Hoja de Trabajo para listado'!$CD$155:$DC$1048576,MATCH($A344,'Hoja de Trabajo para listado'!$CD$155:$CD$1048576,0),MATCH((CUADRO!F$5&amp;$E344),'Hoja de Trabajo para listado'!$CD$151:$DC$151,0)),0)</f>
        <v>0</v>
      </c>
      <c r="G344" s="255">
        <f ca="1">+IFERROR(INDEX('Hoja de Trabajo para listado'!$A$155:$Z$1048576,MATCH($A344,'Hoja de Trabajo para listado'!$A$155:$A$1048576,0),MATCH((CUADRO!G$5&amp;$E344),'Hoja de Trabajo para listado'!$A$151:$Z$151,0)),0)+IFERROR(INDEX('Hoja de Trabajo para listado'!$AB$155:$BA$1048576,MATCH($A344,'Hoja de Trabajo para listado'!$AB$155:$AB$1048576,0),MATCH((CUADRO!G$5&amp;$E344),'Hoja de Trabajo para listado'!$AB$151:$BA$151,0)),0)+IFERROR(INDEX('Hoja de Trabajo para listado'!$BC$155:$CB$1048576,MATCH($A344,'Hoja de Trabajo para listado'!$BC$155:$BC$1048576,0),MATCH((CUADRO!G$5&amp;$E344),'Hoja de Trabajo para listado'!$BC$151:$CB$151,0)),0)+IFERROR(INDEX('Hoja de Trabajo para listado'!$DE$153:$DG$274,MATCH($A344,'Hoja de Trabajo para listado'!$DE$153:$DE$1048576,0),MATCH((CUADRO!G$5&amp;$E344),'Hoja de Trabajo para listado'!$DE$151:$DG$151,0)),0)+IFERROR(INDEX('Hoja de Trabajo para listado'!$CD$155:$DC$1048576,MATCH($A344,'Hoja de Trabajo para listado'!$CD$155:$CD$1048576,0),MATCH((CUADRO!G$5&amp;$E344),'Hoja de Trabajo para listado'!$CD$151:$DC$151,0)),0)</f>
        <v>0</v>
      </c>
      <c r="H344" s="255">
        <f ca="1">+IFERROR(INDEX('Hoja de Trabajo para listado'!$A$155:$Z$1048576,MATCH($A344,'Hoja de Trabajo para listado'!$A$155:$A$1048576,0),MATCH((CUADRO!H$5&amp;$E344),'Hoja de Trabajo para listado'!$A$151:$Z$151,0)),0)+IFERROR(INDEX('Hoja de Trabajo para listado'!$AB$155:$BA$1048576,MATCH($A344,'Hoja de Trabajo para listado'!$AB$155:$AB$1048576,0),MATCH((CUADRO!H$5&amp;$E344),'Hoja de Trabajo para listado'!$AB$151:$BA$151,0)),0)+IFERROR(INDEX('Hoja de Trabajo para listado'!$BC$155:$CB$1048576,MATCH($A344,'Hoja de Trabajo para listado'!$BC$155:$BC$1048576,0),MATCH((CUADRO!H$5&amp;$E344),'Hoja de Trabajo para listado'!$BC$151:$CB$151,0)),0)+IFERROR(INDEX('Hoja de Trabajo para listado'!$DE$153:$DG$274,MATCH($A344,'Hoja de Trabajo para listado'!$DE$153:$DE$1048576,0),MATCH((CUADRO!H$5&amp;$E344),'Hoja de Trabajo para listado'!$DE$151:$DG$151,0)),0)+IFERROR(INDEX('Hoja de Trabajo para listado'!$CD$155:$DC$1048576,MATCH($A344,'Hoja de Trabajo para listado'!$CD$155:$CD$1048576,0),MATCH((CUADRO!H$5&amp;$E344),'Hoja de Trabajo para listado'!$CD$151:$DC$151,0)),0)</f>
        <v>0</v>
      </c>
      <c r="I344" s="255">
        <f ca="1">+IFERROR(INDEX('Hoja de Trabajo para listado'!$A$155:$Z$1048576,MATCH($A344,'Hoja de Trabajo para listado'!$A$155:$A$1048576,0),MATCH((CUADRO!I$5&amp;$E344),'Hoja de Trabajo para listado'!$A$151:$Z$151,0)),0)+IFERROR(INDEX('Hoja de Trabajo para listado'!$AB$155:$BA$1048576,MATCH($A344,'Hoja de Trabajo para listado'!$AB$155:$AB$1048576,0),MATCH((CUADRO!I$5&amp;$E344),'Hoja de Trabajo para listado'!$AB$151:$BA$151,0)),0)+IFERROR(INDEX('Hoja de Trabajo para listado'!$BC$155:$CB$1048576,MATCH($A344,'Hoja de Trabajo para listado'!$BC$155:$BC$1048576,0),MATCH((CUADRO!I$5&amp;$E344),'Hoja de Trabajo para listado'!$BC$151:$CB$151,0)),0)+IFERROR(INDEX('Hoja de Trabajo para listado'!$DE$153:$DG$274,MATCH($A344,'Hoja de Trabajo para listado'!$DE$153:$DE$1048576,0),MATCH((CUADRO!I$5&amp;$E344),'Hoja de Trabajo para listado'!$DE$151:$DG$151,0)),0)+IFERROR(INDEX('Hoja de Trabajo para listado'!$CD$155:$DC$1048576,MATCH($A344,'Hoja de Trabajo para listado'!$CD$155:$CD$1048576,0),MATCH((CUADRO!I$5&amp;$E344),'Hoja de Trabajo para listado'!$CD$151:$DC$151,0)),0)</f>
        <v>0</v>
      </c>
      <c r="J344" s="255">
        <f ca="1">+IFERROR(INDEX('Hoja de Trabajo para listado'!$A$155:$Z$1048576,MATCH($A344,'Hoja de Trabajo para listado'!$A$155:$A$1048576,0),MATCH((CUADRO!J$5&amp;$E344),'Hoja de Trabajo para listado'!$A$151:$Z$151,0)),0)+IFERROR(INDEX('Hoja de Trabajo para listado'!$AB$155:$BA$1048576,MATCH($A344,'Hoja de Trabajo para listado'!$AB$155:$AB$1048576,0),MATCH((CUADRO!J$5&amp;$E344),'Hoja de Trabajo para listado'!$AB$151:$BA$151,0)),0)+IFERROR(INDEX('Hoja de Trabajo para listado'!$BC$155:$CB$1048576,MATCH($A344,'Hoja de Trabajo para listado'!$BC$155:$BC$1048576,0),MATCH((CUADRO!J$5&amp;$E344),'Hoja de Trabajo para listado'!$BC$151:$CB$151,0)),0)+IFERROR(INDEX('Hoja de Trabajo para listado'!$DE$153:$DG$274,MATCH($A344,'Hoja de Trabajo para listado'!$DE$153:$DE$1048576,0),MATCH((CUADRO!J$5&amp;$E344),'Hoja de Trabajo para listado'!$DE$151:$DG$151,0)),0)+IFERROR(INDEX('Hoja de Trabajo para listado'!$CD$155:$DC$1048576,MATCH($A344,'Hoja de Trabajo para listado'!$CD$155:$CD$1048576,0),MATCH((CUADRO!J$5&amp;$E344),'Hoja de Trabajo para listado'!$CD$151:$DC$151,0)),0)</f>
        <v>0</v>
      </c>
      <c r="K344" s="255">
        <f ca="1">+IFERROR(INDEX('Hoja de Trabajo para listado'!$A$155:$Z$1048576,MATCH($A344,'Hoja de Trabajo para listado'!$A$155:$A$1048576,0),MATCH((CUADRO!K$5&amp;$E344),'Hoja de Trabajo para listado'!$A$151:$Z$151,0)),0)+IFERROR(INDEX('Hoja de Trabajo para listado'!$AB$155:$BA$1048576,MATCH($A344,'Hoja de Trabajo para listado'!$AB$155:$AB$1048576,0),MATCH((CUADRO!K$5&amp;$E344),'Hoja de Trabajo para listado'!$AB$151:$BA$151,0)),0)+IFERROR(INDEX('Hoja de Trabajo para listado'!$BC$155:$CB$1048576,MATCH($A344,'Hoja de Trabajo para listado'!$BC$155:$BC$1048576,0),MATCH((CUADRO!K$5&amp;$E344),'Hoja de Trabajo para listado'!$BC$151:$CB$151,0)),0)+IFERROR(INDEX('Hoja de Trabajo para listado'!$DE$153:$DG$274,MATCH($A344,'Hoja de Trabajo para listado'!$DE$153:$DE$1048576,0),MATCH((CUADRO!K$5&amp;$E344),'Hoja de Trabajo para listado'!$DE$151:$DG$151,0)),0)+IFERROR(INDEX('Hoja de Trabajo para listado'!$CD$155:$DC$1048576,MATCH($A344,'Hoja de Trabajo para listado'!$CD$155:$CD$1048576,0),MATCH((CUADRO!K$5&amp;$E344),'Hoja de Trabajo para listado'!$CD$151:$DC$151,0)),0)</f>
        <v>0</v>
      </c>
      <c r="L344" s="255">
        <f ca="1">+IFERROR(INDEX('Hoja de Trabajo para listado'!$A$155:$Z$1048576,MATCH($A344,'Hoja de Trabajo para listado'!$A$155:$A$1048576,0),MATCH((CUADRO!L$5&amp;$E344),'Hoja de Trabajo para listado'!$A$151:$Z$151,0)),0)+IFERROR(INDEX('Hoja de Trabajo para listado'!$AB$155:$BA$1048576,MATCH($A344,'Hoja de Trabajo para listado'!$AB$155:$AB$1048576,0),MATCH((CUADRO!L$5&amp;$E344),'Hoja de Trabajo para listado'!$AB$151:$BA$151,0)),0)+IFERROR(INDEX('Hoja de Trabajo para listado'!$BC$155:$CB$1048576,MATCH($A344,'Hoja de Trabajo para listado'!$BC$155:$BC$1048576,0),MATCH((CUADRO!L$5&amp;$E344),'Hoja de Trabajo para listado'!$BC$151:$CB$151,0)),0)+IFERROR(INDEX('Hoja de Trabajo para listado'!$DE$153:$DG$274,MATCH($A344,'Hoja de Trabajo para listado'!$DE$153:$DE$1048576,0),MATCH((CUADRO!L$5&amp;$E344),'Hoja de Trabajo para listado'!$DE$151:$DG$151,0)),0)+IFERROR(INDEX('Hoja de Trabajo para listado'!$CD$155:$DC$1048576,MATCH($A344,'Hoja de Trabajo para listado'!$CD$155:$CD$1048576,0),MATCH((CUADRO!L$5&amp;$E344),'Hoja de Trabajo para listado'!$CD$151:$DC$151,0)),0)</f>
        <v>0</v>
      </c>
      <c r="M344" s="255">
        <f ca="1">+IFERROR(INDEX('Hoja de Trabajo para listado'!$A$155:$Z$1048576,MATCH($A344,'Hoja de Trabajo para listado'!$A$155:$A$1048576,0),MATCH((CUADRO!M$5&amp;$E344),'Hoja de Trabajo para listado'!$A$151:$Z$151,0)),0)+IFERROR(INDEX('Hoja de Trabajo para listado'!$AB$155:$BA$1048576,MATCH($A344,'Hoja de Trabajo para listado'!$AB$155:$AB$1048576,0),MATCH((CUADRO!M$5&amp;$E344),'Hoja de Trabajo para listado'!$AB$151:$BA$151,0)),0)+IFERROR(INDEX('Hoja de Trabajo para listado'!$BC$155:$CB$1048576,MATCH($A344,'Hoja de Trabajo para listado'!$BC$155:$BC$1048576,0),MATCH((CUADRO!M$5&amp;$E344),'Hoja de Trabajo para listado'!$BC$151:$CB$151,0)),0)+IFERROR(INDEX('Hoja de Trabajo para listado'!$DE$153:$DG$274,MATCH($A344,'Hoja de Trabajo para listado'!$DE$153:$DE$1048576,0),MATCH((CUADRO!M$5&amp;$E344),'Hoja de Trabajo para listado'!$DE$151:$DG$151,0)),0)+IFERROR(INDEX('Hoja de Trabajo para listado'!$CD$155:$DC$1048576,MATCH($A344,'Hoja de Trabajo para listado'!$CD$155:$CD$1048576,0),MATCH((CUADRO!M$5&amp;$E344),'Hoja de Trabajo para listado'!$CD$151:$DC$151,0)),0)</f>
        <v>0</v>
      </c>
      <c r="N344" s="255">
        <f ca="1">+IFERROR(INDEX('Hoja de Trabajo para listado'!$A$155:$Z$1048576,MATCH($A344,'Hoja de Trabajo para listado'!$A$155:$A$1048576,0),MATCH((CUADRO!N$5&amp;$E344),'Hoja de Trabajo para listado'!$A$151:$Z$151,0)),0)+IFERROR(INDEX('Hoja de Trabajo para listado'!$AB$155:$BA$1048576,MATCH($A344,'Hoja de Trabajo para listado'!$AB$155:$AB$1048576,0),MATCH((CUADRO!N$5&amp;$E344),'Hoja de Trabajo para listado'!$AB$151:$BA$151,0)),0)+IFERROR(INDEX('Hoja de Trabajo para listado'!$BC$155:$CB$1048576,MATCH($A344,'Hoja de Trabajo para listado'!$BC$155:$BC$1048576,0),MATCH((CUADRO!N$5&amp;$E344),'Hoja de Trabajo para listado'!$BC$151:$CB$151,0)),0)+IFERROR(INDEX('Hoja de Trabajo para listado'!$DE$153:$DG$274,MATCH($A344,'Hoja de Trabajo para listado'!$DE$153:$DE$1048576,0),MATCH((CUADRO!N$5&amp;$E344),'Hoja de Trabajo para listado'!$DE$151:$DG$151,0)),0)+IFERROR(INDEX('Hoja de Trabajo para listado'!$CD$155:$DC$1048576,MATCH($A344,'Hoja de Trabajo para listado'!$CD$155:$CD$1048576,0),MATCH((CUADRO!N$5&amp;$E344),'Hoja de Trabajo para listado'!$CD$151:$DC$151,0)),0)</f>
        <v>0</v>
      </c>
      <c r="O344" s="255">
        <f ca="1">+IFERROR(INDEX('Hoja de Trabajo para listado'!$A$155:$Z$1048576,MATCH($A344,'Hoja de Trabajo para listado'!$A$155:$A$1048576,0),MATCH((CUADRO!O$5&amp;$E344),'Hoja de Trabajo para listado'!$A$151:$Z$151,0)),0)+IFERROR(INDEX('Hoja de Trabajo para listado'!$AB$155:$BA$1048576,MATCH($A344,'Hoja de Trabajo para listado'!$AB$155:$AB$1048576,0),MATCH((CUADRO!O$5&amp;$E344),'Hoja de Trabajo para listado'!$AB$151:$BA$151,0)),0)+IFERROR(INDEX('Hoja de Trabajo para listado'!$BC$155:$CB$1048576,MATCH($A344,'Hoja de Trabajo para listado'!$BC$155:$BC$1048576,0),MATCH((CUADRO!O$5&amp;$E344),'Hoja de Trabajo para listado'!$BC$151:$CB$151,0)),0)+IFERROR(INDEX('Hoja de Trabajo para listado'!$DE$153:$DG$274,MATCH($A344,'Hoja de Trabajo para listado'!$DE$153:$DE$1048576,0),MATCH((CUADRO!O$5&amp;$E344),'Hoja de Trabajo para listado'!$DE$151:$DG$151,0)),0)+IFERROR(INDEX('Hoja de Trabajo para listado'!$CD$155:$DC$1048576,MATCH($A344,'Hoja de Trabajo para listado'!$CD$155:$CD$1048576,0),MATCH((CUADRO!O$5&amp;$E344),'Hoja de Trabajo para listado'!$CD$151:$DC$151,0)),0)</f>
        <v>0</v>
      </c>
      <c r="P344" s="255">
        <f ca="1">+IFERROR(INDEX('Hoja de Trabajo para listado'!$A$155:$Z$1048576,MATCH($A344,'Hoja de Trabajo para listado'!$A$155:$A$1048576,0),MATCH((CUADRO!P$5&amp;$E344),'Hoja de Trabajo para listado'!$A$151:$Z$151,0)),0)+IFERROR(INDEX('Hoja de Trabajo para listado'!$AB$155:$BA$1048576,MATCH($A344,'Hoja de Trabajo para listado'!$AB$155:$AB$1048576,0),MATCH((CUADRO!P$5&amp;$E344),'Hoja de Trabajo para listado'!$AB$151:$BA$151,0)),0)+IFERROR(INDEX('Hoja de Trabajo para listado'!$BC$155:$CB$1048576,MATCH($A344,'Hoja de Trabajo para listado'!$BC$155:$BC$1048576,0),MATCH((CUADRO!P$5&amp;$E344),'Hoja de Trabajo para listado'!$BC$151:$CB$151,0)),0)+IFERROR(INDEX('Hoja de Trabajo para listado'!$DE$153:$DG$274,MATCH($A344,'Hoja de Trabajo para listado'!$DE$153:$DE$1048576,0),MATCH((CUADRO!P$5&amp;$E344),'Hoja de Trabajo para listado'!$DE$151:$DG$151,0)),0)+IFERROR(INDEX('Hoja de Trabajo para listado'!$CD$155:$DC$1048576,MATCH($A344,'Hoja de Trabajo para listado'!$CD$155:$CD$1048576,0),MATCH((CUADRO!P$5&amp;$E344),'Hoja de Trabajo para listado'!$CD$151:$DC$151,0)),0)</f>
        <v>0</v>
      </c>
      <c r="Q344" s="255">
        <f ca="1">+IFERROR(INDEX('Hoja de Trabajo para listado'!$A$155:$Z$1048576,MATCH($A344,'Hoja de Trabajo para listado'!$A$155:$A$1048576,0),MATCH((CUADRO!Q$5&amp;$E344),'Hoja de Trabajo para listado'!$A$151:$Z$151,0)),0)+IFERROR(INDEX('Hoja de Trabajo para listado'!$AB$155:$BA$1048576,MATCH($A344,'Hoja de Trabajo para listado'!$AB$155:$AB$1048576,0),MATCH((CUADRO!Q$5&amp;$E344),'Hoja de Trabajo para listado'!$AB$151:$BA$151,0)),0)+IFERROR(INDEX('Hoja de Trabajo para listado'!$BC$155:$CB$1048576,MATCH($A344,'Hoja de Trabajo para listado'!$BC$155:$BC$1048576,0),MATCH((CUADRO!Q$5&amp;$E344),'Hoja de Trabajo para listado'!$BC$151:$CB$151,0)),0)+IFERROR(INDEX('Hoja de Trabajo para listado'!$DE$153:$DG$274,MATCH($A344,'Hoja de Trabajo para listado'!$DE$153:$DE$1048576,0),MATCH((CUADRO!Q$5&amp;$E344),'Hoja de Trabajo para listado'!$DE$151:$DG$151,0)),0)+IFERROR(INDEX('Hoja de Trabajo para listado'!$CD$155:$DC$1048576,MATCH($A344,'Hoja de Trabajo para listado'!$CD$155:$CD$1048576,0),MATCH((CUADRO!Q$5&amp;$E344),'Hoja de Trabajo para listado'!$CD$151:$DC$151,0)),0)</f>
        <v>0</v>
      </c>
      <c r="R344" s="255">
        <f t="shared" ca="1" si="10"/>
        <v>0</v>
      </c>
      <c r="S344" s="255"/>
      <c r="T344" s="255">
        <f ca="1">+T345</f>
        <v>355</v>
      </c>
      <c r="U344" s="254">
        <f t="shared" si="11"/>
        <v>1</v>
      </c>
      <c r="V344" s="362" t="str">
        <f>+VLOOKUP(A344,bd_lista!$A$3:$E$590,5,FALSE)</f>
        <v>Instituciones Descentralizadas</v>
      </c>
      <c r="W344" s="361" t="str">
        <f>+V344</f>
        <v>Instituciones Descentralizadas</v>
      </c>
      <c r="X344" s="254">
        <f>+VLOOKUP(A344,[2]Sheet1!$A$13:$D$744,4,FALSE)</f>
        <v>86</v>
      </c>
      <c r="Y344" s="254" t="str">
        <f>+VLOOKUP(X344,bd_lista!$A$3:$C$590,3,FALSE)</f>
        <v>Ministerio de Medio Ambiente y Agua</v>
      </c>
      <c r="Z344" s="316">
        <f>+X344</f>
        <v>86</v>
      </c>
      <c r="AA344" s="348" t="str">
        <f>+Y344</f>
        <v>Ministerio de Medio Ambiente y Agua</v>
      </c>
    </row>
    <row r="345" spans="1:27" customFormat="1" ht="15" customHeight="1">
      <c r="A345" s="32">
        <v>348</v>
      </c>
      <c r="B345" s="307"/>
      <c r="C345" s="362" t="str">
        <f>+VLOOKUP(A345,bd_lista!$A$3:$C$590,3,FALSE)</f>
        <v>Autoridad Plurinacional de la Madre Tierra</v>
      </c>
      <c r="D345" s="362"/>
      <c r="E345" s="259" t="s">
        <v>1314</v>
      </c>
      <c r="F345" s="255">
        <f ca="1">+IFERROR(INDEX('Hoja de Trabajo para listado'!$A$155:$Z$1048576,MATCH($A345,'Hoja de Trabajo para listado'!$A$155:$A$1048576,0),MATCH((CUADRO!F$5&amp;$E345),'Hoja de Trabajo para listado'!$A$151:$Z$151,0)),0)+IFERROR(INDEX('Hoja de Trabajo para listado'!$AB$155:$BA$1048576,MATCH($A345,'Hoja de Trabajo para listado'!$AB$155:$AB$1048576,0),MATCH((CUADRO!F$5&amp;$E345),'Hoja de Trabajo para listado'!$AB$151:$BA$151,0)),0)+IFERROR(INDEX('Hoja de Trabajo para listado'!$BC$155:$CB$1048576,MATCH($A345,'Hoja de Trabajo para listado'!$BC$155:$BC$1048576,0),MATCH((CUADRO!F$5&amp;$E345),'Hoja de Trabajo para listado'!$BC$151:$CB$151,0)),0)+IFERROR(INDEX('Hoja de Trabajo para listado'!$DE$153:$DG$274,MATCH($A345,'Hoja de Trabajo para listado'!$DE$153:$DE$1048576,0),MATCH((CUADRO!F$5&amp;$E345),'Hoja de Trabajo para listado'!$DE$151:$DG$151,0)),0)+IFERROR(INDEX('Hoja de Trabajo para listado'!$CD$155:$DC$1048576,MATCH($A345,'Hoja de Trabajo para listado'!$CD$155:$CD$1048576,0),MATCH((CUADRO!F$5&amp;$E345),'Hoja de Trabajo para listado'!$CD$151:$DC$151,0)),0)</f>
        <v>0</v>
      </c>
      <c r="G345" s="255">
        <f ca="1">+IFERROR(INDEX('Hoja de Trabajo para listado'!$A$155:$Z$1048576,MATCH($A345,'Hoja de Trabajo para listado'!$A$155:$A$1048576,0),MATCH((CUADRO!G$5&amp;$E345),'Hoja de Trabajo para listado'!$A$151:$Z$151,0)),0)+IFERROR(INDEX('Hoja de Trabajo para listado'!$AB$155:$BA$1048576,MATCH($A345,'Hoja de Trabajo para listado'!$AB$155:$AB$1048576,0),MATCH((CUADRO!G$5&amp;$E345),'Hoja de Trabajo para listado'!$AB$151:$BA$151,0)),0)+IFERROR(INDEX('Hoja de Trabajo para listado'!$BC$155:$CB$1048576,MATCH($A345,'Hoja de Trabajo para listado'!$BC$155:$BC$1048576,0),MATCH((CUADRO!G$5&amp;$E345),'Hoja de Trabajo para listado'!$BC$151:$CB$151,0)),0)+IFERROR(INDEX('Hoja de Trabajo para listado'!$DE$153:$DG$274,MATCH($A345,'Hoja de Trabajo para listado'!$DE$153:$DE$1048576,0),MATCH((CUADRO!G$5&amp;$E345),'Hoja de Trabajo para listado'!$DE$151:$DG$151,0)),0)+IFERROR(INDEX('Hoja de Trabajo para listado'!$CD$155:$DC$1048576,MATCH($A345,'Hoja de Trabajo para listado'!$CD$155:$CD$1048576,0),MATCH((CUADRO!G$5&amp;$E345),'Hoja de Trabajo para listado'!$CD$151:$DC$151,0)),0)</f>
        <v>0</v>
      </c>
      <c r="H345" s="255">
        <f ca="1">+IFERROR(INDEX('Hoja de Trabajo para listado'!$A$155:$Z$1048576,MATCH($A345,'Hoja de Trabajo para listado'!$A$155:$A$1048576,0),MATCH((CUADRO!H$5&amp;$E345),'Hoja de Trabajo para listado'!$A$151:$Z$151,0)),0)+IFERROR(INDEX('Hoja de Trabajo para listado'!$AB$155:$BA$1048576,MATCH($A345,'Hoja de Trabajo para listado'!$AB$155:$AB$1048576,0),MATCH((CUADRO!H$5&amp;$E345),'Hoja de Trabajo para listado'!$AB$151:$BA$151,0)),0)+IFERROR(INDEX('Hoja de Trabajo para listado'!$BC$155:$CB$1048576,MATCH($A345,'Hoja de Trabajo para listado'!$BC$155:$BC$1048576,0),MATCH((CUADRO!H$5&amp;$E345),'Hoja de Trabajo para listado'!$BC$151:$CB$151,0)),0)+IFERROR(INDEX('Hoja de Trabajo para listado'!$DE$153:$DG$274,MATCH($A345,'Hoja de Trabajo para listado'!$DE$153:$DE$1048576,0),MATCH((CUADRO!H$5&amp;$E345),'Hoja de Trabajo para listado'!$DE$151:$DG$151,0)),0)+IFERROR(INDEX('Hoja de Trabajo para listado'!$CD$155:$DC$1048576,MATCH($A345,'Hoja de Trabajo para listado'!$CD$155:$CD$1048576,0),MATCH((CUADRO!H$5&amp;$E345),'Hoja de Trabajo para listado'!$CD$151:$DC$151,0)),0)</f>
        <v>0</v>
      </c>
      <c r="I345" s="255">
        <f ca="1">+IFERROR(INDEX('Hoja de Trabajo para listado'!$A$155:$Z$1048576,MATCH($A345,'Hoja de Trabajo para listado'!$A$155:$A$1048576,0),MATCH((CUADRO!I$5&amp;$E345),'Hoja de Trabajo para listado'!$A$151:$Z$151,0)),0)+IFERROR(INDEX('Hoja de Trabajo para listado'!$AB$155:$BA$1048576,MATCH($A345,'Hoja de Trabajo para listado'!$AB$155:$AB$1048576,0),MATCH((CUADRO!I$5&amp;$E345),'Hoja de Trabajo para listado'!$AB$151:$BA$151,0)),0)+IFERROR(INDEX('Hoja de Trabajo para listado'!$BC$155:$CB$1048576,MATCH($A345,'Hoja de Trabajo para listado'!$BC$155:$BC$1048576,0),MATCH((CUADRO!I$5&amp;$E345),'Hoja de Trabajo para listado'!$BC$151:$CB$151,0)),0)+IFERROR(INDEX('Hoja de Trabajo para listado'!$DE$153:$DG$274,MATCH($A345,'Hoja de Trabajo para listado'!$DE$153:$DE$1048576,0),MATCH((CUADRO!I$5&amp;$E345),'Hoja de Trabajo para listado'!$DE$151:$DG$151,0)),0)+IFERROR(INDEX('Hoja de Trabajo para listado'!$CD$155:$DC$1048576,MATCH($A345,'Hoja de Trabajo para listado'!$CD$155:$CD$1048576,0),MATCH((CUADRO!I$5&amp;$E345),'Hoja de Trabajo para listado'!$CD$151:$DC$151,0)),0)</f>
        <v>0</v>
      </c>
      <c r="J345" s="255">
        <f ca="1">+IFERROR(INDEX('Hoja de Trabajo para listado'!$A$155:$Z$1048576,MATCH($A345,'Hoja de Trabajo para listado'!$A$155:$A$1048576,0),MATCH((CUADRO!J$5&amp;$E345),'Hoja de Trabajo para listado'!$A$151:$Z$151,0)),0)+IFERROR(INDEX('Hoja de Trabajo para listado'!$AB$155:$BA$1048576,MATCH($A345,'Hoja de Trabajo para listado'!$AB$155:$AB$1048576,0),MATCH((CUADRO!J$5&amp;$E345),'Hoja de Trabajo para listado'!$AB$151:$BA$151,0)),0)+IFERROR(INDEX('Hoja de Trabajo para listado'!$BC$155:$CB$1048576,MATCH($A345,'Hoja de Trabajo para listado'!$BC$155:$BC$1048576,0),MATCH((CUADRO!J$5&amp;$E345),'Hoja de Trabajo para listado'!$BC$151:$CB$151,0)),0)+IFERROR(INDEX('Hoja de Trabajo para listado'!$DE$153:$DG$274,MATCH($A345,'Hoja de Trabajo para listado'!$DE$153:$DE$1048576,0),MATCH((CUADRO!J$5&amp;$E345),'Hoja de Trabajo para listado'!$DE$151:$DG$151,0)),0)+IFERROR(INDEX('Hoja de Trabajo para listado'!$CD$155:$DC$1048576,MATCH($A345,'Hoja de Trabajo para listado'!$CD$155:$CD$1048576,0),MATCH((CUADRO!J$5&amp;$E345),'Hoja de Trabajo para listado'!$CD$151:$DC$151,0)),0)</f>
        <v>0</v>
      </c>
      <c r="K345" s="255">
        <f ca="1">+IFERROR(INDEX('Hoja de Trabajo para listado'!$A$155:$Z$1048576,MATCH($A345,'Hoja de Trabajo para listado'!$A$155:$A$1048576,0),MATCH((CUADRO!K$5&amp;$E345),'Hoja de Trabajo para listado'!$A$151:$Z$151,0)),0)+IFERROR(INDEX('Hoja de Trabajo para listado'!$AB$155:$BA$1048576,MATCH($A345,'Hoja de Trabajo para listado'!$AB$155:$AB$1048576,0),MATCH((CUADRO!K$5&amp;$E345),'Hoja de Trabajo para listado'!$AB$151:$BA$151,0)),0)+IFERROR(INDEX('Hoja de Trabajo para listado'!$BC$155:$CB$1048576,MATCH($A345,'Hoja de Trabajo para listado'!$BC$155:$BC$1048576,0),MATCH((CUADRO!K$5&amp;$E345),'Hoja de Trabajo para listado'!$BC$151:$CB$151,0)),0)+IFERROR(INDEX('Hoja de Trabajo para listado'!$DE$153:$DG$274,MATCH($A345,'Hoja de Trabajo para listado'!$DE$153:$DE$1048576,0),MATCH((CUADRO!K$5&amp;$E345),'Hoja de Trabajo para listado'!$DE$151:$DG$151,0)),0)+IFERROR(INDEX('Hoja de Trabajo para listado'!$CD$155:$DC$1048576,MATCH($A345,'Hoja de Trabajo para listado'!$CD$155:$CD$1048576,0),MATCH((CUADRO!K$5&amp;$E345),'Hoja de Trabajo para listado'!$CD$151:$DC$151,0)),0)</f>
        <v>0</v>
      </c>
      <c r="L345" s="255">
        <f ca="1">+IFERROR(INDEX('Hoja de Trabajo para listado'!$A$155:$Z$1048576,MATCH($A345,'Hoja de Trabajo para listado'!$A$155:$A$1048576,0),MATCH((CUADRO!L$5&amp;$E345),'Hoja de Trabajo para listado'!$A$151:$Z$151,0)),0)+IFERROR(INDEX('Hoja de Trabajo para listado'!$AB$155:$BA$1048576,MATCH($A345,'Hoja de Trabajo para listado'!$AB$155:$AB$1048576,0),MATCH((CUADRO!L$5&amp;$E345),'Hoja de Trabajo para listado'!$AB$151:$BA$151,0)),0)+IFERROR(INDEX('Hoja de Trabajo para listado'!$BC$155:$CB$1048576,MATCH($A345,'Hoja de Trabajo para listado'!$BC$155:$BC$1048576,0),MATCH((CUADRO!L$5&amp;$E345),'Hoja de Trabajo para listado'!$BC$151:$CB$151,0)),0)+IFERROR(INDEX('Hoja de Trabajo para listado'!$DE$153:$DG$274,MATCH($A345,'Hoja de Trabajo para listado'!$DE$153:$DE$1048576,0),MATCH((CUADRO!L$5&amp;$E345),'Hoja de Trabajo para listado'!$DE$151:$DG$151,0)),0)+IFERROR(INDEX('Hoja de Trabajo para listado'!$CD$155:$DC$1048576,MATCH($A345,'Hoja de Trabajo para listado'!$CD$155:$CD$1048576,0),MATCH((CUADRO!L$5&amp;$E345),'Hoja de Trabajo para listado'!$CD$151:$DC$151,0)),0)</f>
        <v>350</v>
      </c>
      <c r="M345" s="255">
        <f ca="1">+IFERROR(INDEX('Hoja de Trabajo para listado'!$A$155:$Z$1048576,MATCH($A345,'Hoja de Trabajo para listado'!$A$155:$A$1048576,0),MATCH((CUADRO!M$5&amp;$E345),'Hoja de Trabajo para listado'!$A$151:$Z$151,0)),0)+IFERROR(INDEX('Hoja de Trabajo para listado'!$AB$155:$BA$1048576,MATCH($A345,'Hoja de Trabajo para listado'!$AB$155:$AB$1048576,0),MATCH((CUADRO!M$5&amp;$E345),'Hoja de Trabajo para listado'!$AB$151:$BA$151,0)),0)+IFERROR(INDEX('Hoja de Trabajo para listado'!$BC$155:$CB$1048576,MATCH($A345,'Hoja de Trabajo para listado'!$BC$155:$BC$1048576,0),MATCH((CUADRO!M$5&amp;$E345),'Hoja de Trabajo para listado'!$BC$151:$CB$151,0)),0)+IFERROR(INDEX('Hoja de Trabajo para listado'!$DE$153:$DG$274,MATCH($A345,'Hoja de Trabajo para listado'!$DE$153:$DE$1048576,0),MATCH((CUADRO!M$5&amp;$E345),'Hoja de Trabajo para listado'!$DE$151:$DG$151,0)),0)+IFERROR(INDEX('Hoja de Trabajo para listado'!$CD$155:$DC$1048576,MATCH($A345,'Hoja de Trabajo para listado'!$CD$155:$CD$1048576,0),MATCH((CUADRO!M$5&amp;$E345),'Hoja de Trabajo para listado'!$CD$151:$DC$151,0)),0)</f>
        <v>5</v>
      </c>
      <c r="N345" s="255">
        <f ca="1">+IFERROR(INDEX('Hoja de Trabajo para listado'!$A$155:$Z$1048576,MATCH($A345,'Hoja de Trabajo para listado'!$A$155:$A$1048576,0),MATCH((CUADRO!N$5&amp;$E345),'Hoja de Trabajo para listado'!$A$151:$Z$151,0)),0)+IFERROR(INDEX('Hoja de Trabajo para listado'!$AB$155:$BA$1048576,MATCH($A345,'Hoja de Trabajo para listado'!$AB$155:$AB$1048576,0),MATCH((CUADRO!N$5&amp;$E345),'Hoja de Trabajo para listado'!$AB$151:$BA$151,0)),0)+IFERROR(INDEX('Hoja de Trabajo para listado'!$BC$155:$CB$1048576,MATCH($A345,'Hoja de Trabajo para listado'!$BC$155:$BC$1048576,0),MATCH((CUADRO!N$5&amp;$E345),'Hoja de Trabajo para listado'!$BC$151:$CB$151,0)),0)+IFERROR(INDEX('Hoja de Trabajo para listado'!$DE$153:$DG$274,MATCH($A345,'Hoja de Trabajo para listado'!$DE$153:$DE$1048576,0),MATCH((CUADRO!N$5&amp;$E345),'Hoja de Trabajo para listado'!$DE$151:$DG$151,0)),0)+IFERROR(INDEX('Hoja de Trabajo para listado'!$CD$155:$DC$1048576,MATCH($A345,'Hoja de Trabajo para listado'!$CD$155:$CD$1048576,0),MATCH((CUADRO!N$5&amp;$E345),'Hoja de Trabajo para listado'!$CD$151:$DC$151,0)),0)</f>
        <v>0</v>
      </c>
      <c r="O345" s="255">
        <f ca="1">+IFERROR(INDEX('Hoja de Trabajo para listado'!$A$155:$Z$1048576,MATCH($A345,'Hoja de Trabajo para listado'!$A$155:$A$1048576,0),MATCH((CUADRO!O$5&amp;$E345),'Hoja de Trabajo para listado'!$A$151:$Z$151,0)),0)+IFERROR(INDEX('Hoja de Trabajo para listado'!$AB$155:$BA$1048576,MATCH($A345,'Hoja de Trabajo para listado'!$AB$155:$AB$1048576,0),MATCH((CUADRO!O$5&amp;$E345),'Hoja de Trabajo para listado'!$AB$151:$BA$151,0)),0)+IFERROR(INDEX('Hoja de Trabajo para listado'!$BC$155:$CB$1048576,MATCH($A345,'Hoja de Trabajo para listado'!$BC$155:$BC$1048576,0),MATCH((CUADRO!O$5&amp;$E345),'Hoja de Trabajo para listado'!$BC$151:$CB$151,0)),0)+IFERROR(INDEX('Hoja de Trabajo para listado'!$DE$153:$DG$274,MATCH($A345,'Hoja de Trabajo para listado'!$DE$153:$DE$1048576,0),MATCH((CUADRO!O$5&amp;$E345),'Hoja de Trabajo para listado'!$DE$151:$DG$151,0)),0)+IFERROR(INDEX('Hoja de Trabajo para listado'!$CD$155:$DC$1048576,MATCH($A345,'Hoja de Trabajo para listado'!$CD$155:$CD$1048576,0),MATCH((CUADRO!O$5&amp;$E345),'Hoja de Trabajo para listado'!$CD$151:$DC$151,0)),0)</f>
        <v>0</v>
      </c>
      <c r="P345" s="255">
        <f ca="1">+IFERROR(INDEX('Hoja de Trabajo para listado'!$A$155:$Z$1048576,MATCH($A345,'Hoja de Trabajo para listado'!$A$155:$A$1048576,0),MATCH((CUADRO!P$5&amp;$E345),'Hoja de Trabajo para listado'!$A$151:$Z$151,0)),0)+IFERROR(INDEX('Hoja de Trabajo para listado'!$AB$155:$BA$1048576,MATCH($A345,'Hoja de Trabajo para listado'!$AB$155:$AB$1048576,0),MATCH((CUADRO!P$5&amp;$E345),'Hoja de Trabajo para listado'!$AB$151:$BA$151,0)),0)+IFERROR(INDEX('Hoja de Trabajo para listado'!$BC$155:$CB$1048576,MATCH($A345,'Hoja de Trabajo para listado'!$BC$155:$BC$1048576,0),MATCH((CUADRO!P$5&amp;$E345),'Hoja de Trabajo para listado'!$BC$151:$CB$151,0)),0)+IFERROR(INDEX('Hoja de Trabajo para listado'!$DE$153:$DG$274,MATCH($A345,'Hoja de Trabajo para listado'!$DE$153:$DE$1048576,0),MATCH((CUADRO!P$5&amp;$E345),'Hoja de Trabajo para listado'!$DE$151:$DG$151,0)),0)+IFERROR(INDEX('Hoja de Trabajo para listado'!$CD$155:$DC$1048576,MATCH($A345,'Hoja de Trabajo para listado'!$CD$155:$CD$1048576,0),MATCH((CUADRO!P$5&amp;$E345),'Hoja de Trabajo para listado'!$CD$151:$DC$151,0)),0)</f>
        <v>0</v>
      </c>
      <c r="Q345" s="255">
        <f ca="1">+IFERROR(INDEX('Hoja de Trabajo para listado'!$A$155:$Z$1048576,MATCH($A345,'Hoja de Trabajo para listado'!$A$155:$A$1048576,0),MATCH((CUADRO!Q$5&amp;$E345),'Hoja de Trabajo para listado'!$A$151:$Z$151,0)),0)+IFERROR(INDEX('Hoja de Trabajo para listado'!$AB$155:$BA$1048576,MATCH($A345,'Hoja de Trabajo para listado'!$AB$155:$AB$1048576,0),MATCH((CUADRO!Q$5&amp;$E345),'Hoja de Trabajo para listado'!$AB$151:$BA$151,0)),0)+IFERROR(INDEX('Hoja de Trabajo para listado'!$BC$155:$CB$1048576,MATCH($A345,'Hoja de Trabajo para listado'!$BC$155:$BC$1048576,0),MATCH((CUADRO!Q$5&amp;$E345),'Hoja de Trabajo para listado'!$BC$151:$CB$151,0)),0)+IFERROR(INDEX('Hoja de Trabajo para listado'!$DE$153:$DG$274,MATCH($A345,'Hoja de Trabajo para listado'!$DE$153:$DE$1048576,0),MATCH((CUADRO!Q$5&amp;$E345),'Hoja de Trabajo para listado'!$DE$151:$DG$151,0)),0)+IFERROR(INDEX('Hoja de Trabajo para listado'!$CD$155:$DC$1048576,MATCH($A345,'Hoja de Trabajo para listado'!$CD$155:$CD$1048576,0),MATCH((CUADRO!Q$5&amp;$E345),'Hoja de Trabajo para listado'!$CD$151:$DC$151,0)),0)</f>
        <v>0</v>
      </c>
      <c r="R345" s="255">
        <f t="shared" ca="1" si="10"/>
        <v>355</v>
      </c>
      <c r="S345" s="255">
        <f ca="1">+R344+R345</f>
        <v>355</v>
      </c>
      <c r="T345" s="255">
        <f ca="1">+S345</f>
        <v>355</v>
      </c>
      <c r="U345" s="254">
        <f t="shared" si="11"/>
        <v>2</v>
      </c>
      <c r="V345" s="362" t="str">
        <f>+VLOOKUP(A345,bd_lista!$A$3:$E$590,5,FALSE)</f>
        <v>Instituciones Descentralizadas</v>
      </c>
      <c r="W345" s="362"/>
      <c r="X345" s="254">
        <f>+VLOOKUP(A345,[2]Sheet1!$A$13:$D$744,4,FALSE)</f>
        <v>86</v>
      </c>
      <c r="Y345" s="254" t="str">
        <f>+VLOOKUP(X345,bd_lista!$A$3:$C$590,3,FALSE)</f>
        <v>Ministerio de Medio Ambiente y Agua</v>
      </c>
      <c r="Z345" s="314"/>
      <c r="AA345" s="350"/>
    </row>
    <row r="346" spans="1:27" customFormat="1" ht="27" hidden="1" customHeight="1">
      <c r="A346" s="32">
        <v>296</v>
      </c>
      <c r="B346" s="306">
        <f>+A346</f>
        <v>296</v>
      </c>
      <c r="C346" s="259" t="str">
        <f>+VLOOKUP(A346,bd_lista!$A$3:$C$590,3,FALSE)</f>
        <v>Univ. Indígena Bol. Comun. Intercult Prod. Apiaguaiki Tupa</v>
      </c>
      <c r="D346" s="361" t="str">
        <f>+C346</f>
        <v>Univ. Indígena Bol. Comun. Intercult Prod. Apiaguaiki Tupa</v>
      </c>
      <c r="E346" s="259" t="s">
        <v>1313</v>
      </c>
      <c r="F346" s="255">
        <f ca="1">+IFERROR(INDEX('Hoja de Trabajo para listado'!$A$155:$Z$1048576,MATCH($A346,'Hoja de Trabajo para listado'!$A$155:$A$1048576,0),MATCH((CUADRO!F$5&amp;$E346),'Hoja de Trabajo para listado'!$A$151:$Z$151,0)),0)+IFERROR(INDEX('Hoja de Trabajo para listado'!$AB$155:$BA$1048576,MATCH($A346,'Hoja de Trabajo para listado'!$AB$155:$AB$1048576,0),MATCH((CUADRO!F$5&amp;$E346),'Hoja de Trabajo para listado'!$AB$151:$BA$151,0)),0)+IFERROR(INDEX('Hoja de Trabajo para listado'!$BC$155:$CB$1048576,MATCH($A346,'Hoja de Trabajo para listado'!$BC$155:$BC$1048576,0),MATCH((CUADRO!F$5&amp;$E346),'Hoja de Trabajo para listado'!$BC$151:$CB$151,0)),0)+IFERROR(INDEX('Hoja de Trabajo para listado'!$DE$153:$DG$274,MATCH($A346,'Hoja de Trabajo para listado'!$DE$153:$DE$1048576,0),MATCH((CUADRO!F$5&amp;$E346),'Hoja de Trabajo para listado'!$DE$151:$DG$151,0)),0)+IFERROR(INDEX('Hoja de Trabajo para listado'!$CD$155:$DC$1048576,MATCH($A346,'Hoja de Trabajo para listado'!$CD$155:$CD$1048576,0),MATCH((CUADRO!F$5&amp;$E346),'Hoja de Trabajo para listado'!$CD$151:$DC$151,0)),0)</f>
        <v>0</v>
      </c>
      <c r="G346" s="255">
        <f ca="1">+IFERROR(INDEX('Hoja de Trabajo para listado'!$A$155:$Z$1048576,MATCH($A346,'Hoja de Trabajo para listado'!$A$155:$A$1048576,0),MATCH((CUADRO!G$5&amp;$E346),'Hoja de Trabajo para listado'!$A$151:$Z$151,0)),0)+IFERROR(INDEX('Hoja de Trabajo para listado'!$AB$155:$BA$1048576,MATCH($A346,'Hoja de Trabajo para listado'!$AB$155:$AB$1048576,0),MATCH((CUADRO!G$5&amp;$E346),'Hoja de Trabajo para listado'!$AB$151:$BA$151,0)),0)+IFERROR(INDEX('Hoja de Trabajo para listado'!$BC$155:$CB$1048576,MATCH($A346,'Hoja de Trabajo para listado'!$BC$155:$BC$1048576,0),MATCH((CUADRO!G$5&amp;$E346),'Hoja de Trabajo para listado'!$BC$151:$CB$151,0)),0)+IFERROR(INDEX('Hoja de Trabajo para listado'!$DE$153:$DG$274,MATCH($A346,'Hoja de Trabajo para listado'!$DE$153:$DE$1048576,0),MATCH((CUADRO!G$5&amp;$E346),'Hoja de Trabajo para listado'!$DE$151:$DG$151,0)),0)+IFERROR(INDEX('Hoja de Trabajo para listado'!$CD$155:$DC$1048576,MATCH($A346,'Hoja de Trabajo para listado'!$CD$155:$CD$1048576,0),MATCH((CUADRO!G$5&amp;$E346),'Hoja de Trabajo para listado'!$CD$151:$DC$151,0)),0)</f>
        <v>0</v>
      </c>
      <c r="H346" s="255">
        <f ca="1">+IFERROR(INDEX('Hoja de Trabajo para listado'!$A$155:$Z$1048576,MATCH($A346,'Hoja de Trabajo para listado'!$A$155:$A$1048576,0),MATCH((CUADRO!H$5&amp;$E346),'Hoja de Trabajo para listado'!$A$151:$Z$151,0)),0)+IFERROR(INDEX('Hoja de Trabajo para listado'!$AB$155:$BA$1048576,MATCH($A346,'Hoja de Trabajo para listado'!$AB$155:$AB$1048576,0),MATCH((CUADRO!H$5&amp;$E346),'Hoja de Trabajo para listado'!$AB$151:$BA$151,0)),0)+IFERROR(INDEX('Hoja de Trabajo para listado'!$BC$155:$CB$1048576,MATCH($A346,'Hoja de Trabajo para listado'!$BC$155:$BC$1048576,0),MATCH((CUADRO!H$5&amp;$E346),'Hoja de Trabajo para listado'!$BC$151:$CB$151,0)),0)+IFERROR(INDEX('Hoja de Trabajo para listado'!$DE$153:$DG$274,MATCH($A346,'Hoja de Trabajo para listado'!$DE$153:$DE$1048576,0),MATCH((CUADRO!H$5&amp;$E346),'Hoja de Trabajo para listado'!$DE$151:$DG$151,0)),0)+IFERROR(INDEX('Hoja de Trabajo para listado'!$CD$155:$DC$1048576,MATCH($A346,'Hoja de Trabajo para listado'!$CD$155:$CD$1048576,0),MATCH((CUADRO!H$5&amp;$E346),'Hoja de Trabajo para listado'!$CD$151:$DC$151,0)),0)</f>
        <v>0</v>
      </c>
      <c r="I346" s="255">
        <f ca="1">+IFERROR(INDEX('Hoja de Trabajo para listado'!$A$155:$Z$1048576,MATCH($A346,'Hoja de Trabajo para listado'!$A$155:$A$1048576,0),MATCH((CUADRO!I$5&amp;$E346),'Hoja de Trabajo para listado'!$A$151:$Z$151,0)),0)+IFERROR(INDEX('Hoja de Trabajo para listado'!$AB$155:$BA$1048576,MATCH($A346,'Hoja de Trabajo para listado'!$AB$155:$AB$1048576,0),MATCH((CUADRO!I$5&amp;$E346),'Hoja de Trabajo para listado'!$AB$151:$BA$151,0)),0)+IFERROR(INDEX('Hoja de Trabajo para listado'!$BC$155:$CB$1048576,MATCH($A346,'Hoja de Trabajo para listado'!$BC$155:$BC$1048576,0),MATCH((CUADRO!I$5&amp;$E346),'Hoja de Trabajo para listado'!$BC$151:$CB$151,0)),0)+IFERROR(INDEX('Hoja de Trabajo para listado'!$DE$153:$DG$274,MATCH($A346,'Hoja de Trabajo para listado'!$DE$153:$DE$1048576,0),MATCH((CUADRO!I$5&amp;$E346),'Hoja de Trabajo para listado'!$DE$151:$DG$151,0)),0)+IFERROR(INDEX('Hoja de Trabajo para listado'!$CD$155:$DC$1048576,MATCH($A346,'Hoja de Trabajo para listado'!$CD$155:$CD$1048576,0),MATCH((CUADRO!I$5&amp;$E346),'Hoja de Trabajo para listado'!$CD$151:$DC$151,0)),0)</f>
        <v>0</v>
      </c>
      <c r="J346" s="255">
        <f ca="1">+IFERROR(INDEX('Hoja de Trabajo para listado'!$A$155:$Z$1048576,MATCH($A346,'Hoja de Trabajo para listado'!$A$155:$A$1048576,0),MATCH((CUADRO!J$5&amp;$E346),'Hoja de Trabajo para listado'!$A$151:$Z$151,0)),0)+IFERROR(INDEX('Hoja de Trabajo para listado'!$AB$155:$BA$1048576,MATCH($A346,'Hoja de Trabajo para listado'!$AB$155:$AB$1048576,0),MATCH((CUADRO!J$5&amp;$E346),'Hoja de Trabajo para listado'!$AB$151:$BA$151,0)),0)+IFERROR(INDEX('Hoja de Trabajo para listado'!$BC$155:$CB$1048576,MATCH($A346,'Hoja de Trabajo para listado'!$BC$155:$BC$1048576,0),MATCH((CUADRO!J$5&amp;$E346),'Hoja de Trabajo para listado'!$BC$151:$CB$151,0)),0)+IFERROR(INDEX('Hoja de Trabajo para listado'!$DE$153:$DG$274,MATCH($A346,'Hoja de Trabajo para listado'!$DE$153:$DE$1048576,0),MATCH((CUADRO!J$5&amp;$E346),'Hoja de Trabajo para listado'!$DE$151:$DG$151,0)),0)+IFERROR(INDEX('Hoja de Trabajo para listado'!$CD$155:$DC$1048576,MATCH($A346,'Hoja de Trabajo para listado'!$CD$155:$CD$1048576,0),MATCH((CUADRO!J$5&amp;$E346),'Hoja de Trabajo para listado'!$CD$151:$DC$151,0)),0)</f>
        <v>0</v>
      </c>
      <c r="K346" s="255">
        <f ca="1">+IFERROR(INDEX('Hoja de Trabajo para listado'!$A$155:$Z$1048576,MATCH($A346,'Hoja de Trabajo para listado'!$A$155:$A$1048576,0),MATCH((CUADRO!K$5&amp;$E346),'Hoja de Trabajo para listado'!$A$151:$Z$151,0)),0)+IFERROR(INDEX('Hoja de Trabajo para listado'!$AB$155:$BA$1048576,MATCH($A346,'Hoja de Trabajo para listado'!$AB$155:$AB$1048576,0),MATCH((CUADRO!K$5&amp;$E346),'Hoja de Trabajo para listado'!$AB$151:$BA$151,0)),0)+IFERROR(INDEX('Hoja de Trabajo para listado'!$BC$155:$CB$1048576,MATCH($A346,'Hoja de Trabajo para listado'!$BC$155:$BC$1048576,0),MATCH((CUADRO!K$5&amp;$E346),'Hoja de Trabajo para listado'!$BC$151:$CB$151,0)),0)+IFERROR(INDEX('Hoja de Trabajo para listado'!$DE$153:$DG$274,MATCH($A346,'Hoja de Trabajo para listado'!$DE$153:$DE$1048576,0),MATCH((CUADRO!K$5&amp;$E346),'Hoja de Trabajo para listado'!$DE$151:$DG$151,0)),0)+IFERROR(INDEX('Hoja de Trabajo para listado'!$CD$155:$DC$1048576,MATCH($A346,'Hoja de Trabajo para listado'!$CD$155:$CD$1048576,0),MATCH((CUADRO!K$5&amp;$E346),'Hoja de Trabajo para listado'!$CD$151:$DC$151,0)),0)</f>
        <v>0</v>
      </c>
      <c r="L346" s="255">
        <f ca="1">+IFERROR(INDEX('Hoja de Trabajo para listado'!$A$155:$Z$1048576,MATCH($A346,'Hoja de Trabajo para listado'!$A$155:$A$1048576,0),MATCH((CUADRO!L$5&amp;$E346),'Hoja de Trabajo para listado'!$A$151:$Z$151,0)),0)+IFERROR(INDEX('Hoja de Trabajo para listado'!$AB$155:$BA$1048576,MATCH($A346,'Hoja de Trabajo para listado'!$AB$155:$AB$1048576,0),MATCH((CUADRO!L$5&amp;$E346),'Hoja de Trabajo para listado'!$AB$151:$BA$151,0)),0)+IFERROR(INDEX('Hoja de Trabajo para listado'!$BC$155:$CB$1048576,MATCH($A346,'Hoja de Trabajo para listado'!$BC$155:$BC$1048576,0),MATCH((CUADRO!L$5&amp;$E346),'Hoja de Trabajo para listado'!$BC$151:$CB$151,0)),0)+IFERROR(INDEX('Hoja de Trabajo para listado'!$DE$153:$DG$274,MATCH($A346,'Hoja de Trabajo para listado'!$DE$153:$DE$1048576,0),MATCH((CUADRO!L$5&amp;$E346),'Hoja de Trabajo para listado'!$DE$151:$DG$151,0)),0)+IFERROR(INDEX('Hoja de Trabajo para listado'!$CD$155:$DC$1048576,MATCH($A346,'Hoja de Trabajo para listado'!$CD$155:$CD$1048576,0),MATCH((CUADRO!L$5&amp;$E346),'Hoja de Trabajo para listado'!$CD$151:$DC$151,0)),0)</f>
        <v>0</v>
      </c>
      <c r="M346" s="255">
        <f ca="1">+IFERROR(INDEX('Hoja de Trabajo para listado'!$A$155:$Z$1048576,MATCH($A346,'Hoja de Trabajo para listado'!$A$155:$A$1048576,0),MATCH((CUADRO!M$5&amp;$E346),'Hoja de Trabajo para listado'!$A$151:$Z$151,0)),0)+IFERROR(INDEX('Hoja de Trabajo para listado'!$AB$155:$BA$1048576,MATCH($A346,'Hoja de Trabajo para listado'!$AB$155:$AB$1048576,0),MATCH((CUADRO!M$5&amp;$E346),'Hoja de Trabajo para listado'!$AB$151:$BA$151,0)),0)+IFERROR(INDEX('Hoja de Trabajo para listado'!$BC$155:$CB$1048576,MATCH($A346,'Hoja de Trabajo para listado'!$BC$155:$BC$1048576,0),MATCH((CUADRO!M$5&amp;$E346),'Hoja de Trabajo para listado'!$BC$151:$CB$151,0)),0)+IFERROR(INDEX('Hoja de Trabajo para listado'!$DE$153:$DG$274,MATCH($A346,'Hoja de Trabajo para listado'!$DE$153:$DE$1048576,0),MATCH((CUADRO!M$5&amp;$E346),'Hoja de Trabajo para listado'!$DE$151:$DG$151,0)),0)+IFERROR(INDEX('Hoja de Trabajo para listado'!$CD$155:$DC$1048576,MATCH($A346,'Hoja de Trabajo para listado'!$CD$155:$CD$1048576,0),MATCH((CUADRO!M$5&amp;$E346),'Hoja de Trabajo para listado'!$CD$151:$DC$151,0)),0)</f>
        <v>0</v>
      </c>
      <c r="N346" s="255">
        <f ca="1">+IFERROR(INDEX('Hoja de Trabajo para listado'!$A$155:$Z$1048576,MATCH($A346,'Hoja de Trabajo para listado'!$A$155:$A$1048576,0),MATCH((CUADRO!N$5&amp;$E346),'Hoja de Trabajo para listado'!$A$151:$Z$151,0)),0)+IFERROR(INDEX('Hoja de Trabajo para listado'!$AB$155:$BA$1048576,MATCH($A346,'Hoja de Trabajo para listado'!$AB$155:$AB$1048576,0),MATCH((CUADRO!N$5&amp;$E346),'Hoja de Trabajo para listado'!$AB$151:$BA$151,0)),0)+IFERROR(INDEX('Hoja de Trabajo para listado'!$BC$155:$CB$1048576,MATCH($A346,'Hoja de Trabajo para listado'!$BC$155:$BC$1048576,0),MATCH((CUADRO!N$5&amp;$E346),'Hoja de Trabajo para listado'!$BC$151:$CB$151,0)),0)+IFERROR(INDEX('Hoja de Trabajo para listado'!$DE$153:$DG$274,MATCH($A346,'Hoja de Trabajo para listado'!$DE$153:$DE$1048576,0),MATCH((CUADRO!N$5&amp;$E346),'Hoja de Trabajo para listado'!$DE$151:$DG$151,0)),0)+IFERROR(INDEX('Hoja de Trabajo para listado'!$CD$155:$DC$1048576,MATCH($A346,'Hoja de Trabajo para listado'!$CD$155:$CD$1048576,0),MATCH((CUADRO!N$5&amp;$E346),'Hoja de Trabajo para listado'!$CD$151:$DC$151,0)),0)</f>
        <v>0</v>
      </c>
      <c r="O346" s="255">
        <f ca="1">+IFERROR(INDEX('Hoja de Trabajo para listado'!$A$155:$Z$1048576,MATCH($A346,'Hoja de Trabajo para listado'!$A$155:$A$1048576,0),MATCH((CUADRO!O$5&amp;$E346),'Hoja de Trabajo para listado'!$A$151:$Z$151,0)),0)+IFERROR(INDEX('Hoja de Trabajo para listado'!$AB$155:$BA$1048576,MATCH($A346,'Hoja de Trabajo para listado'!$AB$155:$AB$1048576,0),MATCH((CUADRO!O$5&amp;$E346),'Hoja de Trabajo para listado'!$AB$151:$BA$151,0)),0)+IFERROR(INDEX('Hoja de Trabajo para listado'!$BC$155:$CB$1048576,MATCH($A346,'Hoja de Trabajo para listado'!$BC$155:$BC$1048576,0),MATCH((CUADRO!O$5&amp;$E346),'Hoja de Trabajo para listado'!$BC$151:$CB$151,0)),0)+IFERROR(INDEX('Hoja de Trabajo para listado'!$DE$153:$DG$274,MATCH($A346,'Hoja de Trabajo para listado'!$DE$153:$DE$1048576,0),MATCH((CUADRO!O$5&amp;$E346),'Hoja de Trabajo para listado'!$DE$151:$DG$151,0)),0)+IFERROR(INDEX('Hoja de Trabajo para listado'!$CD$155:$DC$1048576,MATCH($A346,'Hoja de Trabajo para listado'!$CD$155:$CD$1048576,0),MATCH((CUADRO!O$5&amp;$E346),'Hoja de Trabajo para listado'!$CD$151:$DC$151,0)),0)</f>
        <v>0</v>
      </c>
      <c r="P346" s="255">
        <f ca="1">+IFERROR(INDEX('Hoja de Trabajo para listado'!$A$155:$Z$1048576,MATCH($A346,'Hoja de Trabajo para listado'!$A$155:$A$1048576,0),MATCH((CUADRO!P$5&amp;$E346),'Hoja de Trabajo para listado'!$A$151:$Z$151,0)),0)+IFERROR(INDEX('Hoja de Trabajo para listado'!$AB$155:$BA$1048576,MATCH($A346,'Hoja de Trabajo para listado'!$AB$155:$AB$1048576,0),MATCH((CUADRO!P$5&amp;$E346),'Hoja de Trabajo para listado'!$AB$151:$BA$151,0)),0)+IFERROR(INDEX('Hoja de Trabajo para listado'!$BC$155:$CB$1048576,MATCH($A346,'Hoja de Trabajo para listado'!$BC$155:$BC$1048576,0),MATCH((CUADRO!P$5&amp;$E346),'Hoja de Trabajo para listado'!$BC$151:$CB$151,0)),0)+IFERROR(INDEX('Hoja de Trabajo para listado'!$DE$153:$DG$274,MATCH($A346,'Hoja de Trabajo para listado'!$DE$153:$DE$1048576,0),MATCH((CUADRO!P$5&amp;$E346),'Hoja de Trabajo para listado'!$DE$151:$DG$151,0)),0)+IFERROR(INDEX('Hoja de Trabajo para listado'!$CD$155:$DC$1048576,MATCH($A346,'Hoja de Trabajo para listado'!$CD$155:$CD$1048576,0),MATCH((CUADRO!P$5&amp;$E346),'Hoja de Trabajo para listado'!$CD$151:$DC$151,0)),0)</f>
        <v>0</v>
      </c>
      <c r="Q346" s="255">
        <f ca="1">+IFERROR(INDEX('Hoja de Trabajo para listado'!$A$155:$Z$1048576,MATCH($A346,'Hoja de Trabajo para listado'!$A$155:$A$1048576,0),MATCH((CUADRO!Q$5&amp;$E346),'Hoja de Trabajo para listado'!$A$151:$Z$151,0)),0)+IFERROR(INDEX('Hoja de Trabajo para listado'!$AB$155:$BA$1048576,MATCH($A346,'Hoja de Trabajo para listado'!$AB$155:$AB$1048576,0),MATCH((CUADRO!Q$5&amp;$E346),'Hoja de Trabajo para listado'!$AB$151:$BA$151,0)),0)+IFERROR(INDEX('Hoja de Trabajo para listado'!$BC$155:$CB$1048576,MATCH($A346,'Hoja de Trabajo para listado'!$BC$155:$BC$1048576,0),MATCH((CUADRO!Q$5&amp;$E346),'Hoja de Trabajo para listado'!$BC$151:$CB$151,0)),0)+IFERROR(INDEX('Hoja de Trabajo para listado'!$DE$153:$DG$274,MATCH($A346,'Hoja de Trabajo para listado'!$DE$153:$DE$1048576,0),MATCH((CUADRO!Q$5&amp;$E346),'Hoja de Trabajo para listado'!$DE$151:$DG$151,0)),0)+IFERROR(INDEX('Hoja de Trabajo para listado'!$CD$155:$DC$1048576,MATCH($A346,'Hoja de Trabajo para listado'!$CD$155:$CD$1048576,0),MATCH((CUADRO!Q$5&amp;$E346),'Hoja de Trabajo para listado'!$CD$151:$DC$151,0)),0)</f>
        <v>0</v>
      </c>
      <c r="R346" s="255">
        <f t="shared" ca="1" si="10"/>
        <v>0</v>
      </c>
      <c r="S346" s="255"/>
      <c r="T346" s="255">
        <f ca="1">+T347</f>
        <v>0</v>
      </c>
      <c r="U346" s="254">
        <f t="shared" si="11"/>
        <v>1</v>
      </c>
      <c r="V346" s="362" t="str">
        <f>+VLOOKUP(A346,bd_lista!$A$3:$E$590,5,FALSE)</f>
        <v>Instituciones Descentralizadas</v>
      </c>
      <c r="W346" s="361" t="str">
        <f>+V346</f>
        <v>Instituciones Descentralizadas</v>
      </c>
      <c r="X346" s="254">
        <f>+VLOOKUP(A346,[2]Sheet1!$A$13:$D$744,4,FALSE)</f>
        <v>16</v>
      </c>
      <c r="Y346" s="254" t="str">
        <f>+VLOOKUP(X346,bd_lista!$A$3:$C$590,3,FALSE)</f>
        <v>Ministerio de Educación</v>
      </c>
      <c r="Z346" s="316">
        <f>+X346</f>
        <v>16</v>
      </c>
      <c r="AA346" s="347" t="str">
        <f>+Y346</f>
        <v>Ministerio de Educación</v>
      </c>
    </row>
    <row r="347" spans="1:27" customFormat="1" ht="15" hidden="1" customHeight="1">
      <c r="A347" s="32">
        <v>296</v>
      </c>
      <c r="B347" s="307"/>
      <c r="C347" s="362" t="str">
        <f>+VLOOKUP(A347,bd_lista!$A$3:$C$590,3,FALSE)</f>
        <v>Univ. Indígena Bol. Comun. Intercult Prod. Apiaguaiki Tupa</v>
      </c>
      <c r="D347" s="362"/>
      <c r="E347" s="259" t="s">
        <v>1314</v>
      </c>
      <c r="F347" s="255">
        <f ca="1">+IFERROR(INDEX('Hoja de Trabajo para listado'!$A$155:$Z$1048576,MATCH($A347,'Hoja de Trabajo para listado'!$A$155:$A$1048576,0),MATCH((CUADRO!F$5&amp;$E347),'Hoja de Trabajo para listado'!$A$151:$Z$151,0)),0)+IFERROR(INDEX('Hoja de Trabajo para listado'!$AB$155:$BA$1048576,MATCH($A347,'Hoja de Trabajo para listado'!$AB$155:$AB$1048576,0),MATCH((CUADRO!F$5&amp;$E347),'Hoja de Trabajo para listado'!$AB$151:$BA$151,0)),0)+IFERROR(INDEX('Hoja de Trabajo para listado'!$BC$155:$CB$1048576,MATCH($A347,'Hoja de Trabajo para listado'!$BC$155:$BC$1048576,0),MATCH((CUADRO!F$5&amp;$E347),'Hoja de Trabajo para listado'!$BC$151:$CB$151,0)),0)+IFERROR(INDEX('Hoja de Trabajo para listado'!$DE$153:$DG$274,MATCH($A347,'Hoja de Trabajo para listado'!$DE$153:$DE$1048576,0),MATCH((CUADRO!F$5&amp;$E347),'Hoja de Trabajo para listado'!$DE$151:$DG$151,0)),0)+IFERROR(INDEX('Hoja de Trabajo para listado'!$CD$155:$DC$1048576,MATCH($A347,'Hoja de Trabajo para listado'!$CD$155:$CD$1048576,0),MATCH((CUADRO!F$5&amp;$E347),'Hoja de Trabajo para listado'!$CD$151:$DC$151,0)),0)</f>
        <v>0</v>
      </c>
      <c r="G347" s="255">
        <f ca="1">+IFERROR(INDEX('Hoja de Trabajo para listado'!$A$155:$Z$1048576,MATCH($A347,'Hoja de Trabajo para listado'!$A$155:$A$1048576,0),MATCH((CUADRO!G$5&amp;$E347),'Hoja de Trabajo para listado'!$A$151:$Z$151,0)),0)+IFERROR(INDEX('Hoja de Trabajo para listado'!$AB$155:$BA$1048576,MATCH($A347,'Hoja de Trabajo para listado'!$AB$155:$AB$1048576,0),MATCH((CUADRO!G$5&amp;$E347),'Hoja de Trabajo para listado'!$AB$151:$BA$151,0)),0)+IFERROR(INDEX('Hoja de Trabajo para listado'!$BC$155:$CB$1048576,MATCH($A347,'Hoja de Trabajo para listado'!$BC$155:$BC$1048576,0),MATCH((CUADRO!G$5&amp;$E347),'Hoja de Trabajo para listado'!$BC$151:$CB$151,0)),0)+IFERROR(INDEX('Hoja de Trabajo para listado'!$DE$153:$DG$274,MATCH($A347,'Hoja de Trabajo para listado'!$DE$153:$DE$1048576,0),MATCH((CUADRO!G$5&amp;$E347),'Hoja de Trabajo para listado'!$DE$151:$DG$151,0)),0)+IFERROR(INDEX('Hoja de Trabajo para listado'!$CD$155:$DC$1048576,MATCH($A347,'Hoja de Trabajo para listado'!$CD$155:$CD$1048576,0),MATCH((CUADRO!G$5&amp;$E347),'Hoja de Trabajo para listado'!$CD$151:$DC$151,0)),0)</f>
        <v>0</v>
      </c>
      <c r="H347" s="255">
        <f ca="1">+IFERROR(INDEX('Hoja de Trabajo para listado'!$A$155:$Z$1048576,MATCH($A347,'Hoja de Trabajo para listado'!$A$155:$A$1048576,0),MATCH((CUADRO!H$5&amp;$E347),'Hoja de Trabajo para listado'!$A$151:$Z$151,0)),0)+IFERROR(INDEX('Hoja de Trabajo para listado'!$AB$155:$BA$1048576,MATCH($A347,'Hoja de Trabajo para listado'!$AB$155:$AB$1048576,0),MATCH((CUADRO!H$5&amp;$E347),'Hoja de Trabajo para listado'!$AB$151:$BA$151,0)),0)+IFERROR(INDEX('Hoja de Trabajo para listado'!$BC$155:$CB$1048576,MATCH($A347,'Hoja de Trabajo para listado'!$BC$155:$BC$1048576,0),MATCH((CUADRO!H$5&amp;$E347),'Hoja de Trabajo para listado'!$BC$151:$CB$151,0)),0)+IFERROR(INDEX('Hoja de Trabajo para listado'!$DE$153:$DG$274,MATCH($A347,'Hoja de Trabajo para listado'!$DE$153:$DE$1048576,0),MATCH((CUADRO!H$5&amp;$E347),'Hoja de Trabajo para listado'!$DE$151:$DG$151,0)),0)+IFERROR(INDEX('Hoja de Trabajo para listado'!$CD$155:$DC$1048576,MATCH($A347,'Hoja de Trabajo para listado'!$CD$155:$CD$1048576,0),MATCH((CUADRO!H$5&amp;$E347),'Hoja de Trabajo para listado'!$CD$151:$DC$151,0)),0)</f>
        <v>0</v>
      </c>
      <c r="I347" s="255">
        <f ca="1">+IFERROR(INDEX('Hoja de Trabajo para listado'!$A$155:$Z$1048576,MATCH($A347,'Hoja de Trabajo para listado'!$A$155:$A$1048576,0),MATCH((CUADRO!I$5&amp;$E347),'Hoja de Trabajo para listado'!$A$151:$Z$151,0)),0)+IFERROR(INDEX('Hoja de Trabajo para listado'!$AB$155:$BA$1048576,MATCH($A347,'Hoja de Trabajo para listado'!$AB$155:$AB$1048576,0),MATCH((CUADRO!I$5&amp;$E347),'Hoja de Trabajo para listado'!$AB$151:$BA$151,0)),0)+IFERROR(INDEX('Hoja de Trabajo para listado'!$BC$155:$CB$1048576,MATCH($A347,'Hoja de Trabajo para listado'!$BC$155:$BC$1048576,0),MATCH((CUADRO!I$5&amp;$E347),'Hoja de Trabajo para listado'!$BC$151:$CB$151,0)),0)+IFERROR(INDEX('Hoja de Trabajo para listado'!$DE$153:$DG$274,MATCH($A347,'Hoja de Trabajo para listado'!$DE$153:$DE$1048576,0),MATCH((CUADRO!I$5&amp;$E347),'Hoja de Trabajo para listado'!$DE$151:$DG$151,0)),0)+IFERROR(INDEX('Hoja de Trabajo para listado'!$CD$155:$DC$1048576,MATCH($A347,'Hoja de Trabajo para listado'!$CD$155:$CD$1048576,0),MATCH((CUADRO!I$5&amp;$E347),'Hoja de Trabajo para listado'!$CD$151:$DC$151,0)),0)</f>
        <v>0</v>
      </c>
      <c r="J347" s="255">
        <f ca="1">+IFERROR(INDEX('Hoja de Trabajo para listado'!$A$155:$Z$1048576,MATCH($A347,'Hoja de Trabajo para listado'!$A$155:$A$1048576,0),MATCH((CUADRO!J$5&amp;$E347),'Hoja de Trabajo para listado'!$A$151:$Z$151,0)),0)+IFERROR(INDEX('Hoja de Trabajo para listado'!$AB$155:$BA$1048576,MATCH($A347,'Hoja de Trabajo para listado'!$AB$155:$AB$1048576,0),MATCH((CUADRO!J$5&amp;$E347),'Hoja de Trabajo para listado'!$AB$151:$BA$151,0)),0)+IFERROR(INDEX('Hoja de Trabajo para listado'!$BC$155:$CB$1048576,MATCH($A347,'Hoja de Trabajo para listado'!$BC$155:$BC$1048576,0),MATCH((CUADRO!J$5&amp;$E347),'Hoja de Trabajo para listado'!$BC$151:$CB$151,0)),0)+IFERROR(INDEX('Hoja de Trabajo para listado'!$DE$153:$DG$274,MATCH($A347,'Hoja de Trabajo para listado'!$DE$153:$DE$1048576,0),MATCH((CUADRO!J$5&amp;$E347),'Hoja de Trabajo para listado'!$DE$151:$DG$151,0)),0)+IFERROR(INDEX('Hoja de Trabajo para listado'!$CD$155:$DC$1048576,MATCH($A347,'Hoja de Trabajo para listado'!$CD$155:$CD$1048576,0),MATCH((CUADRO!J$5&amp;$E347),'Hoja de Trabajo para listado'!$CD$151:$DC$151,0)),0)</f>
        <v>0</v>
      </c>
      <c r="K347" s="255">
        <f ca="1">+IFERROR(INDEX('Hoja de Trabajo para listado'!$A$155:$Z$1048576,MATCH($A347,'Hoja de Trabajo para listado'!$A$155:$A$1048576,0),MATCH((CUADRO!K$5&amp;$E347),'Hoja de Trabajo para listado'!$A$151:$Z$151,0)),0)+IFERROR(INDEX('Hoja de Trabajo para listado'!$AB$155:$BA$1048576,MATCH($A347,'Hoja de Trabajo para listado'!$AB$155:$AB$1048576,0),MATCH((CUADRO!K$5&amp;$E347),'Hoja de Trabajo para listado'!$AB$151:$BA$151,0)),0)+IFERROR(INDEX('Hoja de Trabajo para listado'!$BC$155:$CB$1048576,MATCH($A347,'Hoja de Trabajo para listado'!$BC$155:$BC$1048576,0),MATCH((CUADRO!K$5&amp;$E347),'Hoja de Trabajo para listado'!$BC$151:$CB$151,0)),0)+IFERROR(INDEX('Hoja de Trabajo para listado'!$DE$153:$DG$274,MATCH($A347,'Hoja de Trabajo para listado'!$DE$153:$DE$1048576,0),MATCH((CUADRO!K$5&amp;$E347),'Hoja de Trabajo para listado'!$DE$151:$DG$151,0)),0)+IFERROR(INDEX('Hoja de Trabajo para listado'!$CD$155:$DC$1048576,MATCH($A347,'Hoja de Trabajo para listado'!$CD$155:$CD$1048576,0),MATCH((CUADRO!K$5&amp;$E347),'Hoja de Trabajo para listado'!$CD$151:$DC$151,0)),0)</f>
        <v>0</v>
      </c>
      <c r="L347" s="255">
        <f ca="1">+IFERROR(INDEX('Hoja de Trabajo para listado'!$A$155:$Z$1048576,MATCH($A347,'Hoja de Trabajo para listado'!$A$155:$A$1048576,0),MATCH((CUADRO!L$5&amp;$E347),'Hoja de Trabajo para listado'!$A$151:$Z$151,0)),0)+IFERROR(INDEX('Hoja de Trabajo para listado'!$AB$155:$BA$1048576,MATCH($A347,'Hoja de Trabajo para listado'!$AB$155:$AB$1048576,0),MATCH((CUADRO!L$5&amp;$E347),'Hoja de Trabajo para listado'!$AB$151:$BA$151,0)),0)+IFERROR(INDEX('Hoja de Trabajo para listado'!$BC$155:$CB$1048576,MATCH($A347,'Hoja de Trabajo para listado'!$BC$155:$BC$1048576,0),MATCH((CUADRO!L$5&amp;$E347),'Hoja de Trabajo para listado'!$BC$151:$CB$151,0)),0)+IFERROR(INDEX('Hoja de Trabajo para listado'!$DE$153:$DG$274,MATCH($A347,'Hoja de Trabajo para listado'!$DE$153:$DE$1048576,0),MATCH((CUADRO!L$5&amp;$E347),'Hoja de Trabajo para listado'!$DE$151:$DG$151,0)),0)+IFERROR(INDEX('Hoja de Trabajo para listado'!$CD$155:$DC$1048576,MATCH($A347,'Hoja de Trabajo para listado'!$CD$155:$CD$1048576,0),MATCH((CUADRO!L$5&amp;$E347),'Hoja de Trabajo para listado'!$CD$151:$DC$151,0)),0)</f>
        <v>0</v>
      </c>
      <c r="M347" s="255">
        <f ca="1">+IFERROR(INDEX('Hoja de Trabajo para listado'!$A$155:$Z$1048576,MATCH($A347,'Hoja de Trabajo para listado'!$A$155:$A$1048576,0),MATCH((CUADRO!M$5&amp;$E347),'Hoja de Trabajo para listado'!$A$151:$Z$151,0)),0)+IFERROR(INDEX('Hoja de Trabajo para listado'!$AB$155:$BA$1048576,MATCH($A347,'Hoja de Trabajo para listado'!$AB$155:$AB$1048576,0),MATCH((CUADRO!M$5&amp;$E347),'Hoja de Trabajo para listado'!$AB$151:$BA$151,0)),0)+IFERROR(INDEX('Hoja de Trabajo para listado'!$BC$155:$CB$1048576,MATCH($A347,'Hoja de Trabajo para listado'!$BC$155:$BC$1048576,0),MATCH((CUADRO!M$5&amp;$E347),'Hoja de Trabajo para listado'!$BC$151:$CB$151,0)),0)+IFERROR(INDEX('Hoja de Trabajo para listado'!$DE$153:$DG$274,MATCH($A347,'Hoja de Trabajo para listado'!$DE$153:$DE$1048576,0),MATCH((CUADRO!M$5&amp;$E347),'Hoja de Trabajo para listado'!$DE$151:$DG$151,0)),0)+IFERROR(INDEX('Hoja de Trabajo para listado'!$CD$155:$DC$1048576,MATCH($A347,'Hoja de Trabajo para listado'!$CD$155:$CD$1048576,0),MATCH((CUADRO!M$5&amp;$E347),'Hoja de Trabajo para listado'!$CD$151:$DC$151,0)),0)</f>
        <v>0</v>
      </c>
      <c r="N347" s="255">
        <f ca="1">+IFERROR(INDEX('Hoja de Trabajo para listado'!$A$155:$Z$1048576,MATCH($A347,'Hoja de Trabajo para listado'!$A$155:$A$1048576,0),MATCH((CUADRO!N$5&amp;$E347),'Hoja de Trabajo para listado'!$A$151:$Z$151,0)),0)+IFERROR(INDEX('Hoja de Trabajo para listado'!$AB$155:$BA$1048576,MATCH($A347,'Hoja de Trabajo para listado'!$AB$155:$AB$1048576,0),MATCH((CUADRO!N$5&amp;$E347),'Hoja de Trabajo para listado'!$AB$151:$BA$151,0)),0)+IFERROR(INDEX('Hoja de Trabajo para listado'!$BC$155:$CB$1048576,MATCH($A347,'Hoja de Trabajo para listado'!$BC$155:$BC$1048576,0),MATCH((CUADRO!N$5&amp;$E347),'Hoja de Trabajo para listado'!$BC$151:$CB$151,0)),0)+IFERROR(INDEX('Hoja de Trabajo para listado'!$DE$153:$DG$274,MATCH($A347,'Hoja de Trabajo para listado'!$DE$153:$DE$1048576,0),MATCH((CUADRO!N$5&amp;$E347),'Hoja de Trabajo para listado'!$DE$151:$DG$151,0)),0)+IFERROR(INDEX('Hoja de Trabajo para listado'!$CD$155:$DC$1048576,MATCH($A347,'Hoja de Trabajo para listado'!$CD$155:$CD$1048576,0),MATCH((CUADRO!N$5&amp;$E347),'Hoja de Trabajo para listado'!$CD$151:$DC$151,0)),0)</f>
        <v>0</v>
      </c>
      <c r="O347" s="255">
        <f ca="1">+IFERROR(INDEX('Hoja de Trabajo para listado'!$A$155:$Z$1048576,MATCH($A347,'Hoja de Trabajo para listado'!$A$155:$A$1048576,0),MATCH((CUADRO!O$5&amp;$E347),'Hoja de Trabajo para listado'!$A$151:$Z$151,0)),0)+IFERROR(INDEX('Hoja de Trabajo para listado'!$AB$155:$BA$1048576,MATCH($A347,'Hoja de Trabajo para listado'!$AB$155:$AB$1048576,0),MATCH((CUADRO!O$5&amp;$E347),'Hoja de Trabajo para listado'!$AB$151:$BA$151,0)),0)+IFERROR(INDEX('Hoja de Trabajo para listado'!$BC$155:$CB$1048576,MATCH($A347,'Hoja de Trabajo para listado'!$BC$155:$BC$1048576,0),MATCH((CUADRO!O$5&amp;$E347),'Hoja de Trabajo para listado'!$BC$151:$CB$151,0)),0)+IFERROR(INDEX('Hoja de Trabajo para listado'!$DE$153:$DG$274,MATCH($A347,'Hoja de Trabajo para listado'!$DE$153:$DE$1048576,0),MATCH((CUADRO!O$5&amp;$E347),'Hoja de Trabajo para listado'!$DE$151:$DG$151,0)),0)+IFERROR(INDEX('Hoja de Trabajo para listado'!$CD$155:$DC$1048576,MATCH($A347,'Hoja de Trabajo para listado'!$CD$155:$CD$1048576,0),MATCH((CUADRO!O$5&amp;$E347),'Hoja de Trabajo para listado'!$CD$151:$DC$151,0)),0)</f>
        <v>0</v>
      </c>
      <c r="P347" s="255">
        <f ca="1">+IFERROR(INDEX('Hoja de Trabajo para listado'!$A$155:$Z$1048576,MATCH($A347,'Hoja de Trabajo para listado'!$A$155:$A$1048576,0),MATCH((CUADRO!P$5&amp;$E347),'Hoja de Trabajo para listado'!$A$151:$Z$151,0)),0)+IFERROR(INDEX('Hoja de Trabajo para listado'!$AB$155:$BA$1048576,MATCH($A347,'Hoja de Trabajo para listado'!$AB$155:$AB$1048576,0),MATCH((CUADRO!P$5&amp;$E347),'Hoja de Trabajo para listado'!$AB$151:$BA$151,0)),0)+IFERROR(INDEX('Hoja de Trabajo para listado'!$BC$155:$CB$1048576,MATCH($A347,'Hoja de Trabajo para listado'!$BC$155:$BC$1048576,0),MATCH((CUADRO!P$5&amp;$E347),'Hoja de Trabajo para listado'!$BC$151:$CB$151,0)),0)+IFERROR(INDEX('Hoja de Trabajo para listado'!$DE$153:$DG$274,MATCH($A347,'Hoja de Trabajo para listado'!$DE$153:$DE$1048576,0),MATCH((CUADRO!P$5&amp;$E347),'Hoja de Trabajo para listado'!$DE$151:$DG$151,0)),0)+IFERROR(INDEX('Hoja de Trabajo para listado'!$CD$155:$DC$1048576,MATCH($A347,'Hoja de Trabajo para listado'!$CD$155:$CD$1048576,0),MATCH((CUADRO!P$5&amp;$E347),'Hoja de Trabajo para listado'!$CD$151:$DC$151,0)),0)</f>
        <v>0</v>
      </c>
      <c r="Q347" s="255">
        <f ca="1">+IFERROR(INDEX('Hoja de Trabajo para listado'!$A$155:$Z$1048576,MATCH($A347,'Hoja de Trabajo para listado'!$A$155:$A$1048576,0),MATCH((CUADRO!Q$5&amp;$E347),'Hoja de Trabajo para listado'!$A$151:$Z$151,0)),0)+IFERROR(INDEX('Hoja de Trabajo para listado'!$AB$155:$BA$1048576,MATCH($A347,'Hoja de Trabajo para listado'!$AB$155:$AB$1048576,0),MATCH((CUADRO!Q$5&amp;$E347),'Hoja de Trabajo para listado'!$AB$151:$BA$151,0)),0)+IFERROR(INDEX('Hoja de Trabajo para listado'!$BC$155:$CB$1048576,MATCH($A347,'Hoja de Trabajo para listado'!$BC$155:$BC$1048576,0),MATCH((CUADRO!Q$5&amp;$E347),'Hoja de Trabajo para listado'!$BC$151:$CB$151,0)),0)+IFERROR(INDEX('Hoja de Trabajo para listado'!$DE$153:$DG$274,MATCH($A347,'Hoja de Trabajo para listado'!$DE$153:$DE$1048576,0),MATCH((CUADRO!Q$5&amp;$E347),'Hoja de Trabajo para listado'!$DE$151:$DG$151,0)),0)+IFERROR(INDEX('Hoja de Trabajo para listado'!$CD$155:$DC$1048576,MATCH($A347,'Hoja de Trabajo para listado'!$CD$155:$CD$1048576,0),MATCH((CUADRO!Q$5&amp;$E347),'Hoja de Trabajo para listado'!$CD$151:$DC$151,0)),0)</f>
        <v>0</v>
      </c>
      <c r="R347" s="255">
        <f t="shared" ca="1" si="10"/>
        <v>0</v>
      </c>
      <c r="S347" s="255">
        <f ca="1">+R346+R347</f>
        <v>0</v>
      </c>
      <c r="T347" s="255">
        <f ca="1">+S347</f>
        <v>0</v>
      </c>
      <c r="U347" s="254">
        <f t="shared" si="11"/>
        <v>2</v>
      </c>
      <c r="V347" s="362" t="str">
        <f>+VLOOKUP(A347,bd_lista!$A$3:$E$590,5,FALSE)</f>
        <v>Instituciones Descentralizadas</v>
      </c>
      <c r="W347" s="362"/>
      <c r="X347" s="254">
        <f>+VLOOKUP(A347,[2]Sheet1!$A$13:$D$744,4,FALSE)</f>
        <v>16</v>
      </c>
      <c r="Y347" s="254" t="str">
        <f>+VLOOKUP(X347,bd_lista!$A$3:$C$590,3,FALSE)</f>
        <v>Ministerio de Educación</v>
      </c>
      <c r="Z347" s="314"/>
      <c r="AA347" s="349"/>
    </row>
    <row r="348" spans="1:27" ht="15" customHeight="1">
      <c r="A348" s="32">
        <v>254</v>
      </c>
      <c r="B348" s="306">
        <f>+A348</f>
        <v>254</v>
      </c>
      <c r="C348" s="259" t="str">
        <f>+VLOOKUP(A348,bd_lista!$A$3:$C$590,3,FALSE)</f>
        <v>Instituto del Seguro Agrario</v>
      </c>
      <c r="D348" s="361" t="str">
        <f>+C348</f>
        <v>Instituto del Seguro Agrario</v>
      </c>
      <c r="E348" s="361" t="s">
        <v>1313</v>
      </c>
      <c r="F348" s="255">
        <f ca="1">+IFERROR(INDEX('Hoja de Trabajo para listado'!$A$155:$Z$1048576,MATCH($A348,'Hoja de Trabajo para listado'!$A$155:$A$1048576,0),MATCH((CUADRO!F$5&amp;$E348),'Hoja de Trabajo para listado'!$A$151:$Z$151,0)),0)+IFERROR(INDEX('Hoja de Trabajo para listado'!$AB$155:$BA$1048576,MATCH($A348,'Hoja de Trabajo para listado'!$AB$155:$AB$1048576,0),MATCH((CUADRO!F$5&amp;$E348),'Hoja de Trabajo para listado'!$AB$151:$BA$151,0)),0)+IFERROR(INDEX('Hoja de Trabajo para listado'!$BC$155:$CB$1048576,MATCH($A348,'Hoja de Trabajo para listado'!$BC$155:$BC$1048576,0),MATCH((CUADRO!F$5&amp;$E348),'Hoja de Trabajo para listado'!$BC$151:$CB$151,0)),0)+IFERROR(INDEX('Hoja de Trabajo para listado'!$DE$153:$DG$274,MATCH($A348,'Hoja de Trabajo para listado'!$DE$153:$DE$1048576,0),MATCH((CUADRO!F$5&amp;$E348),'Hoja de Trabajo para listado'!$DE$151:$DG$151,0)),0)+IFERROR(INDEX('Hoja de Trabajo para listado'!$CD$155:$DC$1048576,MATCH($A348,'Hoja de Trabajo para listado'!$CD$155:$CD$1048576,0),MATCH((CUADRO!F$5&amp;$E348),'Hoja de Trabajo para listado'!$CD$151:$DC$151,0)),0)</f>
        <v>0</v>
      </c>
      <c r="G348" s="283">
        <f ca="1">+IFERROR(INDEX('Hoja de Trabajo para listado'!$A$155:$Z$1048576,MATCH($A348,'Hoja de Trabajo para listado'!$A$155:$A$1048576,0),MATCH((CUADRO!G$5&amp;$E348),'Hoja de Trabajo para listado'!$A$151:$Z$151,0)),0)+IFERROR(INDEX('Hoja de Trabajo para listado'!$AB$155:$BA$1048576,MATCH($A348,'Hoja de Trabajo para listado'!$AB$155:$AB$1048576,0),MATCH((CUADRO!G$5&amp;$E348),'Hoja de Trabajo para listado'!$AB$151:$BA$151,0)),0)+IFERROR(INDEX('Hoja de Trabajo para listado'!$BC$155:$CB$1048576,MATCH($A348,'Hoja de Trabajo para listado'!$BC$155:$BC$1048576,0),MATCH((CUADRO!G$5&amp;$E348),'Hoja de Trabajo para listado'!$BC$151:$CB$151,0)),0)+IFERROR(INDEX('Hoja de Trabajo para listado'!$DE$153:$DG$274,MATCH($A348,'Hoja de Trabajo para listado'!$DE$153:$DE$1048576,0),MATCH((CUADRO!G$5&amp;$E348),'Hoja de Trabajo para listado'!$DE$151:$DG$151,0)),0)+IFERROR(INDEX('Hoja de Trabajo para listado'!$CD$155:$DC$1048576,MATCH($A348,'Hoja de Trabajo para listado'!$CD$155:$CD$1048576,0),MATCH((CUADRO!G$5&amp;$E348),'Hoja de Trabajo para listado'!$CD$151:$DC$151,0)),0)</f>
        <v>0</v>
      </c>
      <c r="H348" s="255">
        <f ca="1">+IFERROR(INDEX('Hoja de Trabajo para listado'!$A$155:$Z$1048576,MATCH($A348,'Hoja de Trabajo para listado'!$A$155:$A$1048576,0),MATCH((CUADRO!H$5&amp;$E348),'Hoja de Trabajo para listado'!$A$151:$Z$151,0)),0)+IFERROR(INDEX('Hoja de Trabajo para listado'!$AB$155:$BA$1048576,MATCH($A348,'Hoja de Trabajo para listado'!$AB$155:$AB$1048576,0),MATCH((CUADRO!H$5&amp;$E348),'Hoja de Trabajo para listado'!$AB$151:$BA$151,0)),0)+IFERROR(INDEX('Hoja de Trabajo para listado'!$BC$155:$CB$1048576,MATCH($A348,'Hoja de Trabajo para listado'!$BC$155:$BC$1048576,0),MATCH((CUADRO!H$5&amp;$E348),'Hoja de Trabajo para listado'!$BC$151:$CB$151,0)),0)+IFERROR(INDEX('Hoja de Trabajo para listado'!$DE$153:$DG$274,MATCH($A348,'Hoja de Trabajo para listado'!$DE$153:$DE$1048576,0),MATCH((CUADRO!H$5&amp;$E348),'Hoja de Trabajo para listado'!$DE$151:$DG$151,0)),0)+IFERROR(INDEX('Hoja de Trabajo para listado'!$CD$155:$DC$1048576,MATCH($A348,'Hoja de Trabajo para listado'!$CD$155:$CD$1048576,0),MATCH((CUADRO!H$5&amp;$E348),'Hoja de Trabajo para listado'!$CD$151:$DC$151,0)),0)</f>
        <v>0</v>
      </c>
      <c r="I348" s="255">
        <f ca="1">+IFERROR(INDEX('Hoja de Trabajo para listado'!$A$155:$Z$1048576,MATCH($A348,'Hoja de Trabajo para listado'!$A$155:$A$1048576,0),MATCH((CUADRO!I$5&amp;$E348),'Hoja de Trabajo para listado'!$A$151:$Z$151,0)),0)+IFERROR(INDEX('Hoja de Trabajo para listado'!$AB$155:$BA$1048576,MATCH($A348,'Hoja de Trabajo para listado'!$AB$155:$AB$1048576,0),MATCH((CUADRO!I$5&amp;$E348),'Hoja de Trabajo para listado'!$AB$151:$BA$151,0)),0)+IFERROR(INDEX('Hoja de Trabajo para listado'!$BC$155:$CB$1048576,MATCH($A348,'Hoja de Trabajo para listado'!$BC$155:$BC$1048576,0),MATCH((CUADRO!I$5&amp;$E348),'Hoja de Trabajo para listado'!$BC$151:$CB$151,0)),0)+IFERROR(INDEX('Hoja de Trabajo para listado'!$DE$153:$DG$274,MATCH($A348,'Hoja de Trabajo para listado'!$DE$153:$DE$1048576,0),MATCH((CUADRO!I$5&amp;$E348),'Hoja de Trabajo para listado'!$DE$151:$DG$151,0)),0)+IFERROR(INDEX('Hoja de Trabajo para listado'!$CD$155:$DC$1048576,MATCH($A348,'Hoja de Trabajo para listado'!$CD$155:$CD$1048576,0),MATCH((CUADRO!I$5&amp;$E348),'Hoja de Trabajo para listado'!$CD$151:$DC$151,0)),0)</f>
        <v>0</v>
      </c>
      <c r="J348" s="255">
        <f ca="1">+IFERROR(INDEX('Hoja de Trabajo para listado'!$A$155:$Z$1048576,MATCH($A348,'Hoja de Trabajo para listado'!$A$155:$A$1048576,0),MATCH((CUADRO!J$5&amp;$E348),'Hoja de Trabajo para listado'!$A$151:$Z$151,0)),0)+IFERROR(INDEX('Hoja de Trabajo para listado'!$AB$155:$BA$1048576,MATCH($A348,'Hoja de Trabajo para listado'!$AB$155:$AB$1048576,0),MATCH((CUADRO!J$5&amp;$E348),'Hoja de Trabajo para listado'!$AB$151:$BA$151,0)),0)+IFERROR(INDEX('Hoja de Trabajo para listado'!$BC$155:$CB$1048576,MATCH($A348,'Hoja de Trabajo para listado'!$BC$155:$BC$1048576,0),MATCH((CUADRO!J$5&amp;$E348),'Hoja de Trabajo para listado'!$BC$151:$CB$151,0)),0)+IFERROR(INDEX('Hoja de Trabajo para listado'!$DE$153:$DG$274,MATCH($A348,'Hoja de Trabajo para listado'!$DE$153:$DE$1048576,0),MATCH((CUADRO!J$5&amp;$E348),'Hoja de Trabajo para listado'!$DE$151:$DG$151,0)),0)+IFERROR(INDEX('Hoja de Trabajo para listado'!$CD$155:$DC$1048576,MATCH($A348,'Hoja de Trabajo para listado'!$CD$155:$CD$1048576,0),MATCH((CUADRO!J$5&amp;$E348),'Hoja de Trabajo para listado'!$CD$151:$DC$151,0)),0)</f>
        <v>0</v>
      </c>
      <c r="K348" s="255">
        <f ca="1">+IFERROR(INDEX('Hoja de Trabajo para listado'!$A$155:$Z$1048576,MATCH($A348,'Hoja de Trabajo para listado'!$A$155:$A$1048576,0),MATCH((CUADRO!K$5&amp;$E348),'Hoja de Trabajo para listado'!$A$151:$Z$151,0)),0)+IFERROR(INDEX('Hoja de Trabajo para listado'!$AB$155:$BA$1048576,MATCH($A348,'Hoja de Trabajo para listado'!$AB$155:$AB$1048576,0),MATCH((CUADRO!K$5&amp;$E348),'Hoja de Trabajo para listado'!$AB$151:$BA$151,0)),0)+IFERROR(INDEX('Hoja de Trabajo para listado'!$BC$155:$CB$1048576,MATCH($A348,'Hoja de Trabajo para listado'!$BC$155:$BC$1048576,0),MATCH((CUADRO!K$5&amp;$E348),'Hoja de Trabajo para listado'!$BC$151:$CB$151,0)),0)+IFERROR(INDEX('Hoja de Trabajo para listado'!$DE$153:$DG$274,MATCH($A348,'Hoja de Trabajo para listado'!$DE$153:$DE$1048576,0),MATCH((CUADRO!K$5&amp;$E348),'Hoja de Trabajo para listado'!$DE$151:$DG$151,0)),0)+IFERROR(INDEX('Hoja de Trabajo para listado'!$CD$155:$DC$1048576,MATCH($A348,'Hoja de Trabajo para listado'!$CD$155:$CD$1048576,0),MATCH((CUADRO!K$5&amp;$E348),'Hoja de Trabajo para listado'!$CD$151:$DC$151,0)),0)</f>
        <v>0</v>
      </c>
      <c r="L348" s="255">
        <f ca="1">+IFERROR(INDEX('Hoja de Trabajo para listado'!$A$155:$Z$1048576,MATCH($A348,'Hoja de Trabajo para listado'!$A$155:$A$1048576,0),MATCH((CUADRO!L$5&amp;$E348),'Hoja de Trabajo para listado'!$A$151:$Z$151,0)),0)+IFERROR(INDEX('Hoja de Trabajo para listado'!$AB$155:$BA$1048576,MATCH($A348,'Hoja de Trabajo para listado'!$AB$155:$AB$1048576,0),MATCH((CUADRO!L$5&amp;$E348),'Hoja de Trabajo para listado'!$AB$151:$BA$151,0)),0)+IFERROR(INDEX('Hoja de Trabajo para listado'!$BC$155:$CB$1048576,MATCH($A348,'Hoja de Trabajo para listado'!$BC$155:$BC$1048576,0),MATCH((CUADRO!L$5&amp;$E348),'Hoja de Trabajo para listado'!$BC$151:$CB$151,0)),0)+IFERROR(INDEX('Hoja de Trabajo para listado'!$DE$153:$DG$274,MATCH($A348,'Hoja de Trabajo para listado'!$DE$153:$DE$1048576,0),MATCH((CUADRO!L$5&amp;$E348),'Hoja de Trabajo para listado'!$DE$151:$DG$151,0)),0)+IFERROR(INDEX('Hoja de Trabajo para listado'!$CD$155:$DC$1048576,MATCH($A348,'Hoja de Trabajo para listado'!$CD$155:$CD$1048576,0),MATCH((CUADRO!L$5&amp;$E348),'Hoja de Trabajo para listado'!$CD$151:$DC$151,0)),0)</f>
        <v>0</v>
      </c>
      <c r="M348" s="255">
        <f ca="1">+IFERROR(INDEX('Hoja de Trabajo para listado'!$A$155:$Z$1048576,MATCH($A348,'Hoja de Trabajo para listado'!$A$155:$A$1048576,0),MATCH((CUADRO!M$5&amp;$E348),'Hoja de Trabajo para listado'!$A$151:$Z$151,0)),0)+IFERROR(INDEX('Hoja de Trabajo para listado'!$AB$155:$BA$1048576,MATCH($A348,'Hoja de Trabajo para listado'!$AB$155:$AB$1048576,0),MATCH((CUADRO!M$5&amp;$E348),'Hoja de Trabajo para listado'!$AB$151:$BA$151,0)),0)+IFERROR(INDEX('Hoja de Trabajo para listado'!$BC$155:$CB$1048576,MATCH($A348,'Hoja de Trabajo para listado'!$BC$155:$BC$1048576,0),MATCH((CUADRO!M$5&amp;$E348),'Hoja de Trabajo para listado'!$BC$151:$CB$151,0)),0)+IFERROR(INDEX('Hoja de Trabajo para listado'!$DE$153:$DG$274,MATCH($A348,'Hoja de Trabajo para listado'!$DE$153:$DE$1048576,0),MATCH((CUADRO!M$5&amp;$E348),'Hoja de Trabajo para listado'!$DE$151:$DG$151,0)),0)+IFERROR(INDEX('Hoja de Trabajo para listado'!$CD$155:$DC$1048576,MATCH($A348,'Hoja de Trabajo para listado'!$CD$155:$CD$1048576,0),MATCH((CUADRO!M$5&amp;$E348),'Hoja de Trabajo para listado'!$CD$151:$DC$151,0)),0)</f>
        <v>0</v>
      </c>
      <c r="N348" s="255">
        <f ca="1">+IFERROR(INDEX('Hoja de Trabajo para listado'!$A$155:$Z$1048576,MATCH($A348,'Hoja de Trabajo para listado'!$A$155:$A$1048576,0),MATCH((CUADRO!N$5&amp;$E348),'Hoja de Trabajo para listado'!$A$151:$Z$151,0)),0)+IFERROR(INDEX('Hoja de Trabajo para listado'!$AB$155:$BA$1048576,MATCH($A348,'Hoja de Trabajo para listado'!$AB$155:$AB$1048576,0),MATCH((CUADRO!N$5&amp;$E348),'Hoja de Trabajo para listado'!$AB$151:$BA$151,0)),0)+IFERROR(INDEX('Hoja de Trabajo para listado'!$BC$155:$CB$1048576,MATCH($A348,'Hoja de Trabajo para listado'!$BC$155:$BC$1048576,0),MATCH((CUADRO!N$5&amp;$E348),'Hoja de Trabajo para listado'!$BC$151:$CB$151,0)),0)+IFERROR(INDEX('Hoja de Trabajo para listado'!$DE$153:$DG$274,MATCH($A348,'Hoja de Trabajo para listado'!$DE$153:$DE$1048576,0),MATCH((CUADRO!N$5&amp;$E348),'Hoja de Trabajo para listado'!$DE$151:$DG$151,0)),0)+IFERROR(INDEX('Hoja de Trabajo para listado'!$CD$155:$DC$1048576,MATCH($A348,'Hoja de Trabajo para listado'!$CD$155:$CD$1048576,0),MATCH((CUADRO!N$5&amp;$E348),'Hoja de Trabajo para listado'!$CD$151:$DC$151,0)),0)</f>
        <v>0</v>
      </c>
      <c r="O348" s="255">
        <f ca="1">+IFERROR(INDEX('Hoja de Trabajo para listado'!$A$155:$Z$1048576,MATCH($A348,'Hoja de Trabajo para listado'!$A$155:$A$1048576,0),MATCH((CUADRO!O$5&amp;$E348),'Hoja de Trabajo para listado'!$A$151:$Z$151,0)),0)+IFERROR(INDEX('Hoja de Trabajo para listado'!$AB$155:$BA$1048576,MATCH($A348,'Hoja de Trabajo para listado'!$AB$155:$AB$1048576,0),MATCH((CUADRO!O$5&amp;$E348),'Hoja de Trabajo para listado'!$AB$151:$BA$151,0)),0)+IFERROR(INDEX('Hoja de Trabajo para listado'!$BC$155:$CB$1048576,MATCH($A348,'Hoja de Trabajo para listado'!$BC$155:$BC$1048576,0),MATCH((CUADRO!O$5&amp;$E348),'Hoja de Trabajo para listado'!$BC$151:$CB$151,0)),0)+IFERROR(INDEX('Hoja de Trabajo para listado'!$DE$153:$DG$274,MATCH($A348,'Hoja de Trabajo para listado'!$DE$153:$DE$1048576,0),MATCH((CUADRO!O$5&amp;$E348),'Hoja de Trabajo para listado'!$DE$151:$DG$151,0)),0)+IFERROR(INDEX('Hoja de Trabajo para listado'!$CD$155:$DC$1048576,MATCH($A348,'Hoja de Trabajo para listado'!$CD$155:$CD$1048576,0),MATCH((CUADRO!O$5&amp;$E348),'Hoja de Trabajo para listado'!$CD$151:$DC$151,0)),0)</f>
        <v>0</v>
      </c>
      <c r="P348" s="255">
        <f ca="1">+IFERROR(INDEX('Hoja de Trabajo para listado'!$A$155:$Z$1048576,MATCH($A348,'Hoja de Trabajo para listado'!$A$155:$A$1048576,0),MATCH((CUADRO!P$5&amp;$E348),'Hoja de Trabajo para listado'!$A$151:$Z$151,0)),0)+IFERROR(INDEX('Hoja de Trabajo para listado'!$AB$155:$BA$1048576,MATCH($A348,'Hoja de Trabajo para listado'!$AB$155:$AB$1048576,0),MATCH((CUADRO!P$5&amp;$E348),'Hoja de Trabajo para listado'!$AB$151:$BA$151,0)),0)+IFERROR(INDEX('Hoja de Trabajo para listado'!$BC$155:$CB$1048576,MATCH($A348,'Hoja de Trabajo para listado'!$BC$155:$BC$1048576,0),MATCH((CUADRO!P$5&amp;$E348),'Hoja de Trabajo para listado'!$BC$151:$CB$151,0)),0)+IFERROR(INDEX('Hoja de Trabajo para listado'!$DE$153:$DG$274,MATCH($A348,'Hoja de Trabajo para listado'!$DE$153:$DE$1048576,0),MATCH((CUADRO!P$5&amp;$E348),'Hoja de Trabajo para listado'!$DE$151:$DG$151,0)),0)+IFERROR(INDEX('Hoja de Trabajo para listado'!$CD$155:$DC$1048576,MATCH($A348,'Hoja de Trabajo para listado'!$CD$155:$CD$1048576,0),MATCH((CUADRO!P$5&amp;$E348),'Hoja de Trabajo para listado'!$CD$151:$DC$151,0)),0)</f>
        <v>0</v>
      </c>
      <c r="Q348" s="255">
        <f ca="1">+IFERROR(INDEX('Hoja de Trabajo para listado'!$A$155:$Z$1048576,MATCH($A348,'Hoja de Trabajo para listado'!$A$155:$A$1048576,0),MATCH((CUADRO!Q$5&amp;$E348),'Hoja de Trabajo para listado'!$A$151:$Z$151,0)),0)+IFERROR(INDEX('Hoja de Trabajo para listado'!$AB$155:$BA$1048576,MATCH($A348,'Hoja de Trabajo para listado'!$AB$155:$AB$1048576,0),MATCH((CUADRO!Q$5&amp;$E348),'Hoja de Trabajo para listado'!$AB$151:$BA$151,0)),0)+IFERROR(INDEX('Hoja de Trabajo para listado'!$BC$155:$CB$1048576,MATCH($A348,'Hoja de Trabajo para listado'!$BC$155:$BC$1048576,0),MATCH((CUADRO!Q$5&amp;$E348),'Hoja de Trabajo para listado'!$BC$151:$CB$151,0)),0)+IFERROR(INDEX('Hoja de Trabajo para listado'!$DE$153:$DG$274,MATCH($A348,'Hoja de Trabajo para listado'!$DE$153:$DE$1048576,0),MATCH((CUADRO!Q$5&amp;$E348),'Hoja de Trabajo para listado'!$DE$151:$DG$151,0)),0)+IFERROR(INDEX('Hoja de Trabajo para listado'!$CD$155:$DC$1048576,MATCH($A348,'Hoja de Trabajo para listado'!$CD$155:$CD$1048576,0),MATCH((CUADRO!Q$5&amp;$E348),'Hoja de Trabajo para listado'!$CD$151:$DC$151,0)),0)</f>
        <v>0</v>
      </c>
      <c r="R348" s="283">
        <f t="shared" ca="1" si="10"/>
        <v>0</v>
      </c>
      <c r="S348" s="283"/>
      <c r="T348" s="255">
        <f ca="1">+T349</f>
        <v>90</v>
      </c>
      <c r="U348" s="254">
        <f t="shared" si="11"/>
        <v>1</v>
      </c>
      <c r="V348" s="362" t="str">
        <f>+VLOOKUP(A348,bd_lista!$A$3:$E$590,5,FALSE)</f>
        <v>Instituciones Descentralizadas</v>
      </c>
      <c r="W348" s="361" t="str">
        <f>+V348</f>
        <v>Instituciones Descentralizadas</v>
      </c>
      <c r="X348" s="254">
        <f>+VLOOKUP(A348,[2]Sheet1!$A$13:$D$744,4,FALSE)</f>
        <v>47</v>
      </c>
      <c r="Y348" s="254" t="str">
        <f>+VLOOKUP(X348,bd_lista!$A$3:$C$590,3,FALSE)</f>
        <v>Ministerio de Desarrollo Rural y Tierras</v>
      </c>
      <c r="Z348" s="316">
        <f>+X348</f>
        <v>47</v>
      </c>
      <c r="AA348" s="348" t="str">
        <f>+Y348</f>
        <v>Ministerio de Desarrollo Rural y Tierras</v>
      </c>
    </row>
    <row r="349" spans="1:27" ht="15" customHeight="1">
      <c r="A349" s="32">
        <v>254</v>
      </c>
      <c r="B349" s="307"/>
      <c r="C349" s="362" t="str">
        <f>+VLOOKUP(A349,bd_lista!$A$3:$C$590,3,FALSE)</f>
        <v>Instituto del Seguro Agrario</v>
      </c>
      <c r="D349" s="362"/>
      <c r="E349" s="362" t="s">
        <v>1314</v>
      </c>
      <c r="F349" s="257">
        <f ca="1">+IFERROR(INDEX('Hoja de Trabajo para listado'!$A$155:$Z$1048576,MATCH($A349,'Hoja de Trabajo para listado'!$A$155:$A$1048576,0),MATCH((CUADRO!F$5&amp;$E349),'Hoja de Trabajo para listado'!$A$151:$Z$151,0)),0)+IFERROR(INDEX('Hoja de Trabajo para listado'!$AB$155:$BA$1048576,MATCH($A349,'Hoja de Trabajo para listado'!$AB$155:$AB$1048576,0),MATCH((CUADRO!F$5&amp;$E349),'Hoja de Trabajo para listado'!$AB$151:$BA$151,0)),0)+IFERROR(INDEX('Hoja de Trabajo para listado'!$BC$155:$CB$1048576,MATCH($A349,'Hoja de Trabajo para listado'!$BC$155:$BC$1048576,0),MATCH((CUADRO!F$5&amp;$E349),'Hoja de Trabajo para listado'!$BC$151:$CB$151,0)),0)+IFERROR(INDEX('Hoja de Trabajo para listado'!$DE$153:$DG$274,MATCH($A349,'Hoja de Trabajo para listado'!$DE$153:$DE$1048576,0),MATCH((CUADRO!F$5&amp;$E349),'Hoja de Trabajo para listado'!$DE$151:$DG$151,0)),0)+IFERROR(INDEX('Hoja de Trabajo para listado'!$CD$155:$DC$1048576,MATCH($A349,'Hoja de Trabajo para listado'!$CD$155:$CD$1048576,0),MATCH((CUADRO!F$5&amp;$E349),'Hoja de Trabajo para listado'!$CD$151:$DC$151,0)),0)</f>
        <v>0</v>
      </c>
      <c r="G349" s="257">
        <f ca="1">+IFERROR(INDEX('Hoja de Trabajo para listado'!$A$155:$Z$1048576,MATCH($A349,'Hoja de Trabajo para listado'!$A$155:$A$1048576,0),MATCH((CUADRO!G$5&amp;$E349),'Hoja de Trabajo para listado'!$A$151:$Z$151,0)),0)+IFERROR(INDEX('Hoja de Trabajo para listado'!$AB$155:$BA$1048576,MATCH($A349,'Hoja de Trabajo para listado'!$AB$155:$AB$1048576,0),MATCH((CUADRO!G$5&amp;$E349),'Hoja de Trabajo para listado'!$AB$151:$BA$151,0)),0)+IFERROR(INDEX('Hoja de Trabajo para listado'!$BC$155:$CB$1048576,MATCH($A349,'Hoja de Trabajo para listado'!$BC$155:$BC$1048576,0),MATCH((CUADRO!G$5&amp;$E349),'Hoja de Trabajo para listado'!$BC$151:$CB$151,0)),0)+IFERROR(INDEX('Hoja de Trabajo para listado'!$DE$153:$DG$274,MATCH($A349,'Hoja de Trabajo para listado'!$DE$153:$DE$1048576,0),MATCH((CUADRO!G$5&amp;$E349),'Hoja de Trabajo para listado'!$DE$151:$DG$151,0)),0)+IFERROR(INDEX('Hoja de Trabajo para listado'!$CD$155:$DC$1048576,MATCH($A349,'Hoja de Trabajo para listado'!$CD$155:$CD$1048576,0),MATCH((CUADRO!G$5&amp;$E349),'Hoja de Trabajo para listado'!$CD$151:$DC$151,0)),0)</f>
        <v>0</v>
      </c>
      <c r="H349" s="257">
        <f ca="1">+IFERROR(INDEX('Hoja de Trabajo para listado'!$A$155:$Z$1048576,MATCH($A349,'Hoja de Trabajo para listado'!$A$155:$A$1048576,0),MATCH((CUADRO!H$5&amp;$E349),'Hoja de Trabajo para listado'!$A$151:$Z$151,0)),0)+IFERROR(INDEX('Hoja de Trabajo para listado'!$AB$155:$BA$1048576,MATCH($A349,'Hoja de Trabajo para listado'!$AB$155:$AB$1048576,0),MATCH((CUADRO!H$5&amp;$E349),'Hoja de Trabajo para listado'!$AB$151:$BA$151,0)),0)+IFERROR(INDEX('Hoja de Trabajo para listado'!$BC$155:$CB$1048576,MATCH($A349,'Hoja de Trabajo para listado'!$BC$155:$BC$1048576,0),MATCH((CUADRO!H$5&amp;$E349),'Hoja de Trabajo para listado'!$BC$151:$CB$151,0)),0)+IFERROR(INDEX('Hoja de Trabajo para listado'!$DE$153:$DG$274,MATCH($A349,'Hoja de Trabajo para listado'!$DE$153:$DE$1048576,0),MATCH((CUADRO!H$5&amp;$E349),'Hoja de Trabajo para listado'!$DE$151:$DG$151,0)),0)+IFERROR(INDEX('Hoja de Trabajo para listado'!$CD$155:$DC$1048576,MATCH($A349,'Hoja de Trabajo para listado'!$CD$155:$CD$1048576,0),MATCH((CUADRO!H$5&amp;$E349),'Hoja de Trabajo para listado'!$CD$151:$DC$151,0)),0)</f>
        <v>0</v>
      </c>
      <c r="I349" s="257">
        <f ca="1">+IFERROR(INDEX('Hoja de Trabajo para listado'!$A$155:$Z$1048576,MATCH($A349,'Hoja de Trabajo para listado'!$A$155:$A$1048576,0),MATCH((CUADRO!I$5&amp;$E349),'Hoja de Trabajo para listado'!$A$151:$Z$151,0)),0)+IFERROR(INDEX('Hoja de Trabajo para listado'!$AB$155:$BA$1048576,MATCH($A349,'Hoja de Trabajo para listado'!$AB$155:$AB$1048576,0),MATCH((CUADRO!I$5&amp;$E349),'Hoja de Trabajo para listado'!$AB$151:$BA$151,0)),0)+IFERROR(INDEX('Hoja de Trabajo para listado'!$BC$155:$CB$1048576,MATCH($A349,'Hoja de Trabajo para listado'!$BC$155:$BC$1048576,0),MATCH((CUADRO!I$5&amp;$E349),'Hoja de Trabajo para listado'!$BC$151:$CB$151,0)),0)+IFERROR(INDEX('Hoja de Trabajo para listado'!$DE$153:$DG$274,MATCH($A349,'Hoja de Trabajo para listado'!$DE$153:$DE$1048576,0),MATCH((CUADRO!I$5&amp;$E349),'Hoja de Trabajo para listado'!$DE$151:$DG$151,0)),0)+IFERROR(INDEX('Hoja de Trabajo para listado'!$CD$155:$DC$1048576,MATCH($A349,'Hoja de Trabajo para listado'!$CD$155:$CD$1048576,0),MATCH((CUADRO!I$5&amp;$E349),'Hoja de Trabajo para listado'!$CD$151:$DC$151,0)),0)</f>
        <v>0</v>
      </c>
      <c r="J349" s="257">
        <f ca="1">+IFERROR(INDEX('Hoja de Trabajo para listado'!$A$155:$Z$1048576,MATCH($A349,'Hoja de Trabajo para listado'!$A$155:$A$1048576,0),MATCH((CUADRO!J$5&amp;$E349),'Hoja de Trabajo para listado'!$A$151:$Z$151,0)),0)+IFERROR(INDEX('Hoja de Trabajo para listado'!$AB$155:$BA$1048576,MATCH($A349,'Hoja de Trabajo para listado'!$AB$155:$AB$1048576,0),MATCH((CUADRO!J$5&amp;$E349),'Hoja de Trabajo para listado'!$AB$151:$BA$151,0)),0)+IFERROR(INDEX('Hoja de Trabajo para listado'!$BC$155:$CB$1048576,MATCH($A349,'Hoja de Trabajo para listado'!$BC$155:$BC$1048576,0),MATCH((CUADRO!J$5&amp;$E349),'Hoja de Trabajo para listado'!$BC$151:$CB$151,0)),0)+IFERROR(INDEX('Hoja de Trabajo para listado'!$DE$153:$DG$274,MATCH($A349,'Hoja de Trabajo para listado'!$DE$153:$DE$1048576,0),MATCH((CUADRO!J$5&amp;$E349),'Hoja de Trabajo para listado'!$DE$151:$DG$151,0)),0)+IFERROR(INDEX('Hoja de Trabajo para listado'!$CD$155:$DC$1048576,MATCH($A349,'Hoja de Trabajo para listado'!$CD$155:$CD$1048576,0),MATCH((CUADRO!J$5&amp;$E349),'Hoja de Trabajo para listado'!$CD$151:$DC$151,0)),0)</f>
        <v>0</v>
      </c>
      <c r="K349" s="257">
        <f ca="1">+IFERROR(INDEX('Hoja de Trabajo para listado'!$A$155:$Z$1048576,MATCH($A349,'Hoja de Trabajo para listado'!$A$155:$A$1048576,0),MATCH((CUADRO!K$5&amp;$E349),'Hoja de Trabajo para listado'!$A$151:$Z$151,0)),0)+IFERROR(INDEX('Hoja de Trabajo para listado'!$AB$155:$BA$1048576,MATCH($A349,'Hoja de Trabajo para listado'!$AB$155:$AB$1048576,0),MATCH((CUADRO!K$5&amp;$E349),'Hoja de Trabajo para listado'!$AB$151:$BA$151,0)),0)+IFERROR(INDEX('Hoja de Trabajo para listado'!$BC$155:$CB$1048576,MATCH($A349,'Hoja de Trabajo para listado'!$BC$155:$BC$1048576,0),MATCH((CUADRO!K$5&amp;$E349),'Hoja de Trabajo para listado'!$BC$151:$CB$151,0)),0)+IFERROR(INDEX('Hoja de Trabajo para listado'!$DE$153:$DG$274,MATCH($A349,'Hoja de Trabajo para listado'!$DE$153:$DE$1048576,0),MATCH((CUADRO!K$5&amp;$E349),'Hoja de Trabajo para listado'!$DE$151:$DG$151,0)),0)+IFERROR(INDEX('Hoja de Trabajo para listado'!$CD$155:$DC$1048576,MATCH($A349,'Hoja de Trabajo para listado'!$CD$155:$CD$1048576,0),MATCH((CUADRO!K$5&amp;$E349),'Hoja de Trabajo para listado'!$CD$151:$DC$151,0)),0)</f>
        <v>0</v>
      </c>
      <c r="L349" s="257">
        <f ca="1">+IFERROR(INDEX('Hoja de Trabajo para listado'!$A$155:$Z$1048576,MATCH($A349,'Hoja de Trabajo para listado'!$A$155:$A$1048576,0),MATCH((CUADRO!L$5&amp;$E349),'Hoja de Trabajo para listado'!$A$151:$Z$151,0)),0)+IFERROR(INDEX('Hoja de Trabajo para listado'!$AB$155:$BA$1048576,MATCH($A349,'Hoja de Trabajo para listado'!$AB$155:$AB$1048576,0),MATCH((CUADRO!L$5&amp;$E349),'Hoja de Trabajo para listado'!$AB$151:$BA$151,0)),0)+IFERROR(INDEX('Hoja de Trabajo para listado'!$BC$155:$CB$1048576,MATCH($A349,'Hoja de Trabajo para listado'!$BC$155:$BC$1048576,0),MATCH((CUADRO!L$5&amp;$E349),'Hoja de Trabajo para listado'!$BC$151:$CB$151,0)),0)+IFERROR(INDEX('Hoja de Trabajo para listado'!$DE$153:$DG$274,MATCH($A349,'Hoja de Trabajo para listado'!$DE$153:$DE$1048576,0),MATCH((CUADRO!L$5&amp;$E349),'Hoja de Trabajo para listado'!$DE$151:$DG$151,0)),0)+IFERROR(INDEX('Hoja de Trabajo para listado'!$CD$155:$DC$1048576,MATCH($A349,'Hoja de Trabajo para listado'!$CD$155:$CD$1048576,0),MATCH((CUADRO!L$5&amp;$E349),'Hoja de Trabajo para listado'!$CD$151:$DC$151,0)),0)</f>
        <v>0</v>
      </c>
      <c r="M349" s="257">
        <f ca="1">+IFERROR(INDEX('Hoja de Trabajo para listado'!$A$155:$Z$1048576,MATCH($A349,'Hoja de Trabajo para listado'!$A$155:$A$1048576,0),MATCH((CUADRO!M$5&amp;$E349),'Hoja de Trabajo para listado'!$A$151:$Z$151,0)),0)+IFERROR(INDEX('Hoja de Trabajo para listado'!$AB$155:$BA$1048576,MATCH($A349,'Hoja de Trabajo para listado'!$AB$155:$AB$1048576,0),MATCH((CUADRO!M$5&amp;$E349),'Hoja de Trabajo para listado'!$AB$151:$BA$151,0)),0)+IFERROR(INDEX('Hoja de Trabajo para listado'!$BC$155:$CB$1048576,MATCH($A349,'Hoja de Trabajo para listado'!$BC$155:$BC$1048576,0),MATCH((CUADRO!M$5&amp;$E349),'Hoja de Trabajo para listado'!$BC$151:$CB$151,0)),0)+IFERROR(INDEX('Hoja de Trabajo para listado'!$DE$153:$DG$274,MATCH($A349,'Hoja de Trabajo para listado'!$DE$153:$DE$1048576,0),MATCH((CUADRO!M$5&amp;$E349),'Hoja de Trabajo para listado'!$DE$151:$DG$151,0)),0)+IFERROR(INDEX('Hoja de Trabajo para listado'!$CD$155:$DC$1048576,MATCH($A349,'Hoja de Trabajo para listado'!$CD$155:$CD$1048576,0),MATCH((CUADRO!M$5&amp;$E349),'Hoja de Trabajo para listado'!$CD$151:$DC$151,0)),0)</f>
        <v>90</v>
      </c>
      <c r="N349" s="257">
        <f ca="1">+IFERROR(INDEX('Hoja de Trabajo para listado'!$A$155:$Z$1048576,MATCH($A349,'Hoja de Trabajo para listado'!$A$155:$A$1048576,0),MATCH((CUADRO!N$5&amp;$E349),'Hoja de Trabajo para listado'!$A$151:$Z$151,0)),0)+IFERROR(INDEX('Hoja de Trabajo para listado'!$AB$155:$BA$1048576,MATCH($A349,'Hoja de Trabajo para listado'!$AB$155:$AB$1048576,0),MATCH((CUADRO!N$5&amp;$E349),'Hoja de Trabajo para listado'!$AB$151:$BA$151,0)),0)+IFERROR(INDEX('Hoja de Trabajo para listado'!$BC$155:$CB$1048576,MATCH($A349,'Hoja de Trabajo para listado'!$BC$155:$BC$1048576,0),MATCH((CUADRO!N$5&amp;$E349),'Hoja de Trabajo para listado'!$BC$151:$CB$151,0)),0)+IFERROR(INDEX('Hoja de Trabajo para listado'!$DE$153:$DG$274,MATCH($A349,'Hoja de Trabajo para listado'!$DE$153:$DE$1048576,0),MATCH((CUADRO!N$5&amp;$E349),'Hoja de Trabajo para listado'!$DE$151:$DG$151,0)),0)+IFERROR(INDEX('Hoja de Trabajo para listado'!$CD$155:$DC$1048576,MATCH($A349,'Hoja de Trabajo para listado'!$CD$155:$CD$1048576,0),MATCH((CUADRO!N$5&amp;$E349),'Hoja de Trabajo para listado'!$CD$151:$DC$151,0)),0)</f>
        <v>0</v>
      </c>
      <c r="O349" s="257">
        <f ca="1">+IFERROR(INDEX('Hoja de Trabajo para listado'!$A$155:$Z$1048576,MATCH($A349,'Hoja de Trabajo para listado'!$A$155:$A$1048576,0),MATCH((CUADRO!O$5&amp;$E349),'Hoja de Trabajo para listado'!$A$151:$Z$151,0)),0)+IFERROR(INDEX('Hoja de Trabajo para listado'!$AB$155:$BA$1048576,MATCH($A349,'Hoja de Trabajo para listado'!$AB$155:$AB$1048576,0),MATCH((CUADRO!O$5&amp;$E349),'Hoja de Trabajo para listado'!$AB$151:$BA$151,0)),0)+IFERROR(INDEX('Hoja de Trabajo para listado'!$BC$155:$CB$1048576,MATCH($A349,'Hoja de Trabajo para listado'!$BC$155:$BC$1048576,0),MATCH((CUADRO!O$5&amp;$E349),'Hoja de Trabajo para listado'!$BC$151:$CB$151,0)),0)+IFERROR(INDEX('Hoja de Trabajo para listado'!$DE$153:$DG$274,MATCH($A349,'Hoja de Trabajo para listado'!$DE$153:$DE$1048576,0),MATCH((CUADRO!O$5&amp;$E349),'Hoja de Trabajo para listado'!$DE$151:$DG$151,0)),0)+IFERROR(INDEX('Hoja de Trabajo para listado'!$CD$155:$DC$1048576,MATCH($A349,'Hoja de Trabajo para listado'!$CD$155:$CD$1048576,0),MATCH((CUADRO!O$5&amp;$E349),'Hoja de Trabajo para listado'!$CD$151:$DC$151,0)),0)</f>
        <v>0</v>
      </c>
      <c r="P349" s="257">
        <f ca="1">+IFERROR(INDEX('Hoja de Trabajo para listado'!$A$155:$Z$1048576,MATCH($A349,'Hoja de Trabajo para listado'!$A$155:$A$1048576,0),MATCH((CUADRO!P$5&amp;$E349),'Hoja de Trabajo para listado'!$A$151:$Z$151,0)),0)+IFERROR(INDEX('Hoja de Trabajo para listado'!$AB$155:$BA$1048576,MATCH($A349,'Hoja de Trabajo para listado'!$AB$155:$AB$1048576,0),MATCH((CUADRO!P$5&amp;$E349),'Hoja de Trabajo para listado'!$AB$151:$BA$151,0)),0)+IFERROR(INDEX('Hoja de Trabajo para listado'!$BC$155:$CB$1048576,MATCH($A349,'Hoja de Trabajo para listado'!$BC$155:$BC$1048576,0),MATCH((CUADRO!P$5&amp;$E349),'Hoja de Trabajo para listado'!$BC$151:$CB$151,0)),0)+IFERROR(INDEX('Hoja de Trabajo para listado'!$DE$153:$DG$274,MATCH($A349,'Hoja de Trabajo para listado'!$DE$153:$DE$1048576,0),MATCH((CUADRO!P$5&amp;$E349),'Hoja de Trabajo para listado'!$DE$151:$DG$151,0)),0)+IFERROR(INDEX('Hoja de Trabajo para listado'!$CD$155:$DC$1048576,MATCH($A349,'Hoja de Trabajo para listado'!$CD$155:$CD$1048576,0),MATCH((CUADRO!P$5&amp;$E349),'Hoja de Trabajo para listado'!$CD$151:$DC$151,0)),0)</f>
        <v>0</v>
      </c>
      <c r="Q349" s="257">
        <f ca="1">+IFERROR(INDEX('Hoja de Trabajo para listado'!$A$155:$Z$1048576,MATCH($A349,'Hoja de Trabajo para listado'!$A$155:$A$1048576,0),MATCH((CUADRO!Q$5&amp;$E349),'Hoja de Trabajo para listado'!$A$151:$Z$151,0)),0)+IFERROR(INDEX('Hoja de Trabajo para listado'!$AB$155:$BA$1048576,MATCH($A349,'Hoja de Trabajo para listado'!$AB$155:$AB$1048576,0),MATCH((CUADRO!Q$5&amp;$E349),'Hoja de Trabajo para listado'!$AB$151:$BA$151,0)),0)+IFERROR(INDEX('Hoja de Trabajo para listado'!$BC$155:$CB$1048576,MATCH($A349,'Hoja de Trabajo para listado'!$BC$155:$BC$1048576,0),MATCH((CUADRO!Q$5&amp;$E349),'Hoja de Trabajo para listado'!$BC$151:$CB$151,0)),0)+IFERROR(INDEX('Hoja de Trabajo para listado'!$DE$153:$DG$274,MATCH($A349,'Hoja de Trabajo para listado'!$DE$153:$DE$1048576,0),MATCH((CUADRO!Q$5&amp;$E349),'Hoja de Trabajo para listado'!$DE$151:$DG$151,0)),0)+IFERROR(INDEX('Hoja de Trabajo para listado'!$CD$155:$DC$1048576,MATCH($A349,'Hoja de Trabajo para listado'!$CD$155:$CD$1048576,0),MATCH((CUADRO!Q$5&amp;$E349),'Hoja de Trabajo para listado'!$CD$151:$DC$151,0)),0)</f>
        <v>0</v>
      </c>
      <c r="R349" s="257">
        <f t="shared" ca="1" si="10"/>
        <v>90</v>
      </c>
      <c r="S349" s="257">
        <f ca="1">+R348+R349</f>
        <v>90</v>
      </c>
      <c r="T349" s="257">
        <f ca="1">+S349</f>
        <v>90</v>
      </c>
      <c r="U349" s="256">
        <f t="shared" si="11"/>
        <v>2</v>
      </c>
      <c r="V349" s="362" t="str">
        <f>+VLOOKUP(A349,bd_lista!$A$3:$E$590,5,FALSE)</f>
        <v>Instituciones Descentralizadas</v>
      </c>
      <c r="W349" s="362"/>
      <c r="X349" s="254">
        <f>+VLOOKUP(A349,[2]Sheet1!$A$13:$D$744,4,FALSE)</f>
        <v>47</v>
      </c>
      <c r="Y349" s="254" t="str">
        <f>+VLOOKUP(X349,bd_lista!$A$3:$C$590,3,FALSE)</f>
        <v>Ministerio de Desarrollo Rural y Tierras</v>
      </c>
      <c r="Z349" s="314"/>
      <c r="AA349" s="350"/>
    </row>
    <row r="350" spans="1:27" customFormat="1" ht="15" customHeight="1">
      <c r="A350" s="264">
        <v>682</v>
      </c>
      <c r="B350" s="306">
        <f>+A350</f>
        <v>682</v>
      </c>
      <c r="C350" s="259" t="str">
        <f>+VLOOKUP(A350,bd_lista!$A$3:$C$590,3,FALSE)</f>
        <v>Defensoria del Pueblo</v>
      </c>
      <c r="D350" s="361" t="str">
        <f>+C350</f>
        <v>Defensoria del Pueblo</v>
      </c>
      <c r="E350" s="259" t="s">
        <v>1313</v>
      </c>
      <c r="F350" s="255">
        <f ca="1">+IFERROR(INDEX('Hoja de Trabajo para listado'!$A$155:$Z$1048576,MATCH($A350,'Hoja de Trabajo para listado'!$A$155:$A$1048576,0),MATCH((CUADRO!F$5&amp;$E350),'Hoja de Trabajo para listado'!$A$151:$Z$151,0)),0)+IFERROR(INDEX('Hoja de Trabajo para listado'!$AB$155:$BA$1048576,MATCH($A350,'Hoja de Trabajo para listado'!$AB$155:$AB$1048576,0),MATCH((CUADRO!F$5&amp;$E350),'Hoja de Trabajo para listado'!$AB$151:$BA$151,0)),0)+IFERROR(INDEX('Hoja de Trabajo para listado'!$BC$155:$CB$1048576,MATCH($A350,'Hoja de Trabajo para listado'!$BC$155:$BC$1048576,0),MATCH((CUADRO!F$5&amp;$E350),'Hoja de Trabajo para listado'!$BC$151:$CB$151,0)),0)+IFERROR(INDEX('Hoja de Trabajo para listado'!$DE$153:$DG$274,MATCH($A350,'Hoja de Trabajo para listado'!$DE$153:$DE$1048576,0),MATCH((CUADRO!F$5&amp;$E350),'Hoja de Trabajo para listado'!$DE$151:$DG$151,0)),0)+IFERROR(INDEX('Hoja de Trabajo para listado'!$CD$155:$DC$1048576,MATCH($A350,'Hoja de Trabajo para listado'!$CD$155:$CD$1048576,0),MATCH((CUADRO!F$5&amp;$E350),'Hoja de Trabajo para listado'!$CD$151:$DC$151,0)),0)</f>
        <v>0</v>
      </c>
      <c r="G350" s="255">
        <f ca="1">+IFERROR(INDEX('Hoja de Trabajo para listado'!$A$155:$Z$1048576,MATCH($A350,'Hoja de Trabajo para listado'!$A$155:$A$1048576,0),MATCH((CUADRO!G$5&amp;$E350),'Hoja de Trabajo para listado'!$A$151:$Z$151,0)),0)+IFERROR(INDEX('Hoja de Trabajo para listado'!$AB$155:$BA$1048576,MATCH($A350,'Hoja de Trabajo para listado'!$AB$155:$AB$1048576,0),MATCH((CUADRO!G$5&amp;$E350),'Hoja de Trabajo para listado'!$AB$151:$BA$151,0)),0)+IFERROR(INDEX('Hoja de Trabajo para listado'!$BC$155:$CB$1048576,MATCH($A350,'Hoja de Trabajo para listado'!$BC$155:$BC$1048576,0),MATCH((CUADRO!G$5&amp;$E350),'Hoja de Trabajo para listado'!$BC$151:$CB$151,0)),0)+IFERROR(INDEX('Hoja de Trabajo para listado'!$DE$153:$DG$274,MATCH($A350,'Hoja de Trabajo para listado'!$DE$153:$DE$1048576,0),MATCH((CUADRO!G$5&amp;$E350),'Hoja de Trabajo para listado'!$DE$151:$DG$151,0)),0)+IFERROR(INDEX('Hoja de Trabajo para listado'!$CD$155:$DC$1048576,MATCH($A350,'Hoja de Trabajo para listado'!$CD$155:$CD$1048576,0),MATCH((CUADRO!G$5&amp;$E350),'Hoja de Trabajo para listado'!$CD$151:$DC$151,0)),0)</f>
        <v>0</v>
      </c>
      <c r="H350" s="255">
        <f ca="1">+IFERROR(INDEX('Hoja de Trabajo para listado'!$A$155:$Z$1048576,MATCH($A350,'Hoja de Trabajo para listado'!$A$155:$A$1048576,0),MATCH((CUADRO!H$5&amp;$E350),'Hoja de Trabajo para listado'!$A$151:$Z$151,0)),0)+IFERROR(INDEX('Hoja de Trabajo para listado'!$AB$155:$BA$1048576,MATCH($A350,'Hoja de Trabajo para listado'!$AB$155:$AB$1048576,0),MATCH((CUADRO!H$5&amp;$E350),'Hoja de Trabajo para listado'!$AB$151:$BA$151,0)),0)+IFERROR(INDEX('Hoja de Trabajo para listado'!$BC$155:$CB$1048576,MATCH($A350,'Hoja de Trabajo para listado'!$BC$155:$BC$1048576,0),MATCH((CUADRO!H$5&amp;$E350),'Hoja de Trabajo para listado'!$BC$151:$CB$151,0)),0)+IFERROR(INDEX('Hoja de Trabajo para listado'!$DE$153:$DG$274,MATCH($A350,'Hoja de Trabajo para listado'!$DE$153:$DE$1048576,0),MATCH((CUADRO!H$5&amp;$E350),'Hoja de Trabajo para listado'!$DE$151:$DG$151,0)),0)+IFERROR(INDEX('Hoja de Trabajo para listado'!$CD$155:$DC$1048576,MATCH($A350,'Hoja de Trabajo para listado'!$CD$155:$CD$1048576,0),MATCH((CUADRO!H$5&amp;$E350),'Hoja de Trabajo para listado'!$CD$151:$DC$151,0)),0)</f>
        <v>0</v>
      </c>
      <c r="I350" s="255">
        <f ca="1">+IFERROR(INDEX('Hoja de Trabajo para listado'!$A$155:$Z$1048576,MATCH($A350,'Hoja de Trabajo para listado'!$A$155:$A$1048576,0),MATCH((CUADRO!I$5&amp;$E350),'Hoja de Trabajo para listado'!$A$151:$Z$151,0)),0)+IFERROR(INDEX('Hoja de Trabajo para listado'!$AB$155:$BA$1048576,MATCH($A350,'Hoja de Trabajo para listado'!$AB$155:$AB$1048576,0),MATCH((CUADRO!I$5&amp;$E350),'Hoja de Trabajo para listado'!$AB$151:$BA$151,0)),0)+IFERROR(INDEX('Hoja de Trabajo para listado'!$BC$155:$CB$1048576,MATCH($A350,'Hoja de Trabajo para listado'!$BC$155:$BC$1048576,0),MATCH((CUADRO!I$5&amp;$E350),'Hoja de Trabajo para listado'!$BC$151:$CB$151,0)),0)+IFERROR(INDEX('Hoja de Trabajo para listado'!$DE$153:$DG$274,MATCH($A350,'Hoja de Trabajo para listado'!$DE$153:$DE$1048576,0),MATCH((CUADRO!I$5&amp;$E350),'Hoja de Trabajo para listado'!$DE$151:$DG$151,0)),0)+IFERROR(INDEX('Hoja de Trabajo para listado'!$CD$155:$DC$1048576,MATCH($A350,'Hoja de Trabajo para listado'!$CD$155:$CD$1048576,0),MATCH((CUADRO!I$5&amp;$E350),'Hoja de Trabajo para listado'!$CD$151:$DC$151,0)),0)</f>
        <v>0</v>
      </c>
      <c r="J350" s="255">
        <f ca="1">+IFERROR(INDEX('Hoja de Trabajo para listado'!$A$155:$Z$1048576,MATCH($A350,'Hoja de Trabajo para listado'!$A$155:$A$1048576,0),MATCH((CUADRO!J$5&amp;$E350),'Hoja de Trabajo para listado'!$A$151:$Z$151,0)),0)+IFERROR(INDEX('Hoja de Trabajo para listado'!$AB$155:$BA$1048576,MATCH($A350,'Hoja de Trabajo para listado'!$AB$155:$AB$1048576,0),MATCH((CUADRO!J$5&amp;$E350),'Hoja de Trabajo para listado'!$AB$151:$BA$151,0)),0)+IFERROR(INDEX('Hoja de Trabajo para listado'!$BC$155:$CB$1048576,MATCH($A350,'Hoja de Trabajo para listado'!$BC$155:$BC$1048576,0),MATCH((CUADRO!J$5&amp;$E350),'Hoja de Trabajo para listado'!$BC$151:$CB$151,0)),0)+IFERROR(INDEX('Hoja de Trabajo para listado'!$DE$153:$DG$274,MATCH($A350,'Hoja de Trabajo para listado'!$DE$153:$DE$1048576,0),MATCH((CUADRO!J$5&amp;$E350),'Hoja de Trabajo para listado'!$DE$151:$DG$151,0)),0)+IFERROR(INDEX('Hoja de Trabajo para listado'!$CD$155:$DC$1048576,MATCH($A350,'Hoja de Trabajo para listado'!$CD$155:$CD$1048576,0),MATCH((CUADRO!J$5&amp;$E350),'Hoja de Trabajo para listado'!$CD$151:$DC$151,0)),0)</f>
        <v>0</v>
      </c>
      <c r="K350" s="255">
        <f ca="1">+IFERROR(INDEX('Hoja de Trabajo para listado'!$A$155:$Z$1048576,MATCH($A350,'Hoja de Trabajo para listado'!$A$155:$A$1048576,0),MATCH((CUADRO!K$5&amp;$E350),'Hoja de Trabajo para listado'!$A$151:$Z$151,0)),0)+IFERROR(INDEX('Hoja de Trabajo para listado'!$AB$155:$BA$1048576,MATCH($A350,'Hoja de Trabajo para listado'!$AB$155:$AB$1048576,0),MATCH((CUADRO!K$5&amp;$E350),'Hoja de Trabajo para listado'!$AB$151:$BA$151,0)),0)+IFERROR(INDEX('Hoja de Trabajo para listado'!$BC$155:$CB$1048576,MATCH($A350,'Hoja de Trabajo para listado'!$BC$155:$BC$1048576,0),MATCH((CUADRO!K$5&amp;$E350),'Hoja de Trabajo para listado'!$BC$151:$CB$151,0)),0)+IFERROR(INDEX('Hoja de Trabajo para listado'!$DE$153:$DG$274,MATCH($A350,'Hoja de Trabajo para listado'!$DE$153:$DE$1048576,0),MATCH((CUADRO!K$5&amp;$E350),'Hoja de Trabajo para listado'!$DE$151:$DG$151,0)),0)+IFERROR(INDEX('Hoja de Trabajo para listado'!$CD$155:$DC$1048576,MATCH($A350,'Hoja de Trabajo para listado'!$CD$155:$CD$1048576,0),MATCH((CUADRO!K$5&amp;$E350),'Hoja de Trabajo para listado'!$CD$151:$DC$151,0)),0)</f>
        <v>0</v>
      </c>
      <c r="L350" s="255">
        <f ca="1">+IFERROR(INDEX('Hoja de Trabajo para listado'!$A$155:$Z$1048576,MATCH($A350,'Hoja de Trabajo para listado'!$A$155:$A$1048576,0),MATCH((CUADRO!L$5&amp;$E350),'Hoja de Trabajo para listado'!$A$151:$Z$151,0)),0)+IFERROR(INDEX('Hoja de Trabajo para listado'!$AB$155:$BA$1048576,MATCH($A350,'Hoja de Trabajo para listado'!$AB$155:$AB$1048576,0),MATCH((CUADRO!L$5&amp;$E350),'Hoja de Trabajo para listado'!$AB$151:$BA$151,0)),0)+IFERROR(INDEX('Hoja de Trabajo para listado'!$BC$155:$CB$1048576,MATCH($A350,'Hoja de Trabajo para listado'!$BC$155:$BC$1048576,0),MATCH((CUADRO!L$5&amp;$E350),'Hoja de Trabajo para listado'!$BC$151:$CB$151,0)),0)+IFERROR(INDEX('Hoja de Trabajo para listado'!$DE$153:$DG$274,MATCH($A350,'Hoja de Trabajo para listado'!$DE$153:$DE$1048576,0),MATCH((CUADRO!L$5&amp;$E350),'Hoja de Trabajo para listado'!$DE$151:$DG$151,0)),0)+IFERROR(INDEX('Hoja de Trabajo para listado'!$CD$155:$DC$1048576,MATCH($A350,'Hoja de Trabajo para listado'!$CD$155:$CD$1048576,0),MATCH((CUADRO!L$5&amp;$E350),'Hoja de Trabajo para listado'!$CD$151:$DC$151,0)),0)</f>
        <v>0</v>
      </c>
      <c r="M350" s="255">
        <f ca="1">+IFERROR(INDEX('Hoja de Trabajo para listado'!$A$155:$Z$1048576,MATCH($A350,'Hoja de Trabajo para listado'!$A$155:$A$1048576,0),MATCH((CUADRO!M$5&amp;$E350),'Hoja de Trabajo para listado'!$A$151:$Z$151,0)),0)+IFERROR(INDEX('Hoja de Trabajo para listado'!$AB$155:$BA$1048576,MATCH($A350,'Hoja de Trabajo para listado'!$AB$155:$AB$1048576,0),MATCH((CUADRO!M$5&amp;$E350),'Hoja de Trabajo para listado'!$AB$151:$BA$151,0)),0)+IFERROR(INDEX('Hoja de Trabajo para listado'!$BC$155:$CB$1048576,MATCH($A350,'Hoja de Trabajo para listado'!$BC$155:$BC$1048576,0),MATCH((CUADRO!M$5&amp;$E350),'Hoja de Trabajo para listado'!$BC$151:$CB$151,0)),0)+IFERROR(INDEX('Hoja de Trabajo para listado'!$DE$153:$DG$274,MATCH($A350,'Hoja de Trabajo para listado'!$DE$153:$DE$1048576,0),MATCH((CUADRO!M$5&amp;$E350),'Hoja de Trabajo para listado'!$DE$151:$DG$151,0)),0)+IFERROR(INDEX('Hoja de Trabajo para listado'!$CD$155:$DC$1048576,MATCH($A350,'Hoja de Trabajo para listado'!$CD$155:$CD$1048576,0),MATCH((CUADRO!M$5&amp;$E350),'Hoja de Trabajo para listado'!$CD$151:$DC$151,0)),0)</f>
        <v>0</v>
      </c>
      <c r="N350" s="255">
        <f ca="1">+IFERROR(INDEX('Hoja de Trabajo para listado'!$A$155:$Z$1048576,MATCH($A350,'Hoja de Trabajo para listado'!$A$155:$A$1048576,0),MATCH((CUADRO!N$5&amp;$E350),'Hoja de Trabajo para listado'!$A$151:$Z$151,0)),0)+IFERROR(INDEX('Hoja de Trabajo para listado'!$AB$155:$BA$1048576,MATCH($A350,'Hoja de Trabajo para listado'!$AB$155:$AB$1048576,0),MATCH((CUADRO!N$5&amp;$E350),'Hoja de Trabajo para listado'!$AB$151:$BA$151,0)),0)+IFERROR(INDEX('Hoja de Trabajo para listado'!$BC$155:$CB$1048576,MATCH($A350,'Hoja de Trabajo para listado'!$BC$155:$BC$1048576,0),MATCH((CUADRO!N$5&amp;$E350),'Hoja de Trabajo para listado'!$BC$151:$CB$151,0)),0)+IFERROR(INDEX('Hoja de Trabajo para listado'!$DE$153:$DG$274,MATCH($A350,'Hoja de Trabajo para listado'!$DE$153:$DE$1048576,0),MATCH((CUADRO!N$5&amp;$E350),'Hoja de Trabajo para listado'!$DE$151:$DG$151,0)),0)+IFERROR(INDEX('Hoja de Trabajo para listado'!$CD$155:$DC$1048576,MATCH($A350,'Hoja de Trabajo para listado'!$CD$155:$CD$1048576,0),MATCH((CUADRO!N$5&amp;$E350),'Hoja de Trabajo para listado'!$CD$151:$DC$151,0)),0)</f>
        <v>0</v>
      </c>
      <c r="O350" s="255">
        <f ca="1">+IFERROR(INDEX('Hoja de Trabajo para listado'!$A$155:$Z$1048576,MATCH($A350,'Hoja de Trabajo para listado'!$A$155:$A$1048576,0),MATCH((CUADRO!O$5&amp;$E350),'Hoja de Trabajo para listado'!$A$151:$Z$151,0)),0)+IFERROR(INDEX('Hoja de Trabajo para listado'!$AB$155:$BA$1048576,MATCH($A350,'Hoja de Trabajo para listado'!$AB$155:$AB$1048576,0),MATCH((CUADRO!O$5&amp;$E350),'Hoja de Trabajo para listado'!$AB$151:$BA$151,0)),0)+IFERROR(INDEX('Hoja de Trabajo para listado'!$BC$155:$CB$1048576,MATCH($A350,'Hoja de Trabajo para listado'!$BC$155:$BC$1048576,0),MATCH((CUADRO!O$5&amp;$E350),'Hoja de Trabajo para listado'!$BC$151:$CB$151,0)),0)+IFERROR(INDEX('Hoja de Trabajo para listado'!$DE$153:$DG$274,MATCH($A350,'Hoja de Trabajo para listado'!$DE$153:$DE$1048576,0),MATCH((CUADRO!O$5&amp;$E350),'Hoja de Trabajo para listado'!$DE$151:$DG$151,0)),0)+IFERROR(INDEX('Hoja de Trabajo para listado'!$CD$155:$DC$1048576,MATCH($A350,'Hoja de Trabajo para listado'!$CD$155:$CD$1048576,0),MATCH((CUADRO!O$5&amp;$E350),'Hoja de Trabajo para listado'!$CD$151:$DC$151,0)),0)</f>
        <v>0</v>
      </c>
      <c r="P350" s="255">
        <f ca="1">+IFERROR(INDEX('Hoja de Trabajo para listado'!$A$155:$Z$1048576,MATCH($A350,'Hoja de Trabajo para listado'!$A$155:$A$1048576,0),MATCH((CUADRO!P$5&amp;$E350),'Hoja de Trabajo para listado'!$A$151:$Z$151,0)),0)+IFERROR(INDEX('Hoja de Trabajo para listado'!$AB$155:$BA$1048576,MATCH($A350,'Hoja de Trabajo para listado'!$AB$155:$AB$1048576,0),MATCH((CUADRO!P$5&amp;$E350),'Hoja de Trabajo para listado'!$AB$151:$BA$151,0)),0)+IFERROR(INDEX('Hoja de Trabajo para listado'!$BC$155:$CB$1048576,MATCH($A350,'Hoja de Trabajo para listado'!$BC$155:$BC$1048576,0),MATCH((CUADRO!P$5&amp;$E350),'Hoja de Trabajo para listado'!$BC$151:$CB$151,0)),0)+IFERROR(INDEX('Hoja de Trabajo para listado'!$DE$153:$DG$274,MATCH($A350,'Hoja de Trabajo para listado'!$DE$153:$DE$1048576,0),MATCH((CUADRO!P$5&amp;$E350),'Hoja de Trabajo para listado'!$DE$151:$DG$151,0)),0)+IFERROR(INDEX('Hoja de Trabajo para listado'!$CD$155:$DC$1048576,MATCH($A350,'Hoja de Trabajo para listado'!$CD$155:$CD$1048576,0),MATCH((CUADRO!P$5&amp;$E350),'Hoja de Trabajo para listado'!$CD$151:$DC$151,0)),0)</f>
        <v>0</v>
      </c>
      <c r="Q350" s="255">
        <f ca="1">+IFERROR(INDEX('Hoja de Trabajo para listado'!$A$155:$Z$1048576,MATCH($A350,'Hoja de Trabajo para listado'!$A$155:$A$1048576,0),MATCH((CUADRO!Q$5&amp;$E350),'Hoja de Trabajo para listado'!$A$151:$Z$151,0)),0)+IFERROR(INDEX('Hoja de Trabajo para listado'!$AB$155:$BA$1048576,MATCH($A350,'Hoja de Trabajo para listado'!$AB$155:$AB$1048576,0),MATCH((CUADRO!Q$5&amp;$E350),'Hoja de Trabajo para listado'!$AB$151:$BA$151,0)),0)+IFERROR(INDEX('Hoja de Trabajo para listado'!$BC$155:$CB$1048576,MATCH($A350,'Hoja de Trabajo para listado'!$BC$155:$BC$1048576,0),MATCH((CUADRO!Q$5&amp;$E350),'Hoja de Trabajo para listado'!$BC$151:$CB$151,0)),0)+IFERROR(INDEX('Hoja de Trabajo para listado'!$DE$153:$DG$274,MATCH($A350,'Hoja de Trabajo para listado'!$DE$153:$DE$1048576,0),MATCH((CUADRO!Q$5&amp;$E350),'Hoja de Trabajo para listado'!$DE$151:$DG$151,0)),0)+IFERROR(INDEX('Hoja de Trabajo para listado'!$CD$155:$DC$1048576,MATCH($A350,'Hoja de Trabajo para listado'!$CD$155:$CD$1048576,0),MATCH((CUADRO!Q$5&amp;$E350),'Hoja de Trabajo para listado'!$CD$151:$DC$151,0)),0)</f>
        <v>0</v>
      </c>
      <c r="R350" s="255">
        <f t="shared" ca="1" si="10"/>
        <v>0</v>
      </c>
      <c r="S350" s="278"/>
      <c r="T350" s="255">
        <f ca="1">+T351</f>
        <v>50</v>
      </c>
      <c r="U350" s="254">
        <f t="shared" si="11"/>
        <v>1</v>
      </c>
      <c r="V350" s="362" t="str">
        <f>+VLOOKUP(A350,bd_lista!$A$3:$E$590,5,FALSE)</f>
        <v>Instituciones Descentralizadas</v>
      </c>
      <c r="W350" s="361" t="str">
        <f>+V350</f>
        <v>Instituciones Descentralizadas</v>
      </c>
      <c r="X350" s="254">
        <v>0</v>
      </c>
      <c r="Y350" s="254" t="e">
        <f>+VLOOKUP(X350,bd_lista!$A$3:$C$590,3,FALSE)</f>
        <v>#N/A</v>
      </c>
      <c r="Z350" s="316">
        <f>+X350</f>
        <v>0</v>
      </c>
      <c r="AA350" s="348" t="e">
        <f>+Y350</f>
        <v>#N/A</v>
      </c>
    </row>
    <row r="351" spans="1:27" customFormat="1" ht="15" customHeight="1">
      <c r="A351" s="32">
        <v>682</v>
      </c>
      <c r="B351" s="307"/>
      <c r="C351" s="362" t="str">
        <f>+VLOOKUP(A351,bd_lista!$A$3:$C$590,3,FALSE)</f>
        <v>Defensoria del Pueblo</v>
      </c>
      <c r="D351" s="362"/>
      <c r="E351" s="394" t="s">
        <v>1314</v>
      </c>
      <c r="F351" s="255">
        <f ca="1">+IFERROR(INDEX('Hoja de Trabajo para listado'!$A$155:$Z$1048576,MATCH($A351,'Hoja de Trabajo para listado'!$A$155:$A$1048576,0),MATCH((CUADRO!F$5&amp;$E351),'Hoja de Trabajo para listado'!$A$151:$Z$151,0)),0)+IFERROR(INDEX('Hoja de Trabajo para listado'!$AB$155:$BA$1048576,MATCH($A351,'Hoja de Trabajo para listado'!$AB$155:$AB$1048576,0),MATCH((CUADRO!F$5&amp;$E351),'Hoja de Trabajo para listado'!$AB$151:$BA$151,0)),0)+IFERROR(INDEX('Hoja de Trabajo para listado'!$BC$155:$CB$1048576,MATCH($A351,'Hoja de Trabajo para listado'!$BC$155:$BC$1048576,0),MATCH((CUADRO!F$5&amp;$E351),'Hoja de Trabajo para listado'!$BC$151:$CB$151,0)),0)+IFERROR(INDEX('Hoja de Trabajo para listado'!$DE$153:$DG$274,MATCH($A351,'Hoja de Trabajo para listado'!$DE$153:$DE$1048576,0),MATCH((CUADRO!F$5&amp;$E351),'Hoja de Trabajo para listado'!$DE$151:$DG$151,0)),0)+IFERROR(INDEX('Hoja de Trabajo para listado'!$CD$155:$DC$1048576,MATCH($A351,'Hoja de Trabajo para listado'!$CD$155:$CD$1048576,0),MATCH((CUADRO!F$5&amp;$E351),'Hoja de Trabajo para listado'!$CD$151:$DC$151,0)),0)</f>
        <v>0</v>
      </c>
      <c r="G351" s="255">
        <f ca="1">+IFERROR(INDEX('Hoja de Trabajo para listado'!$A$155:$Z$1048576,MATCH($A351,'Hoja de Trabajo para listado'!$A$155:$A$1048576,0),MATCH((CUADRO!G$5&amp;$E351),'Hoja de Trabajo para listado'!$A$151:$Z$151,0)),0)+IFERROR(INDEX('Hoja de Trabajo para listado'!$AB$155:$BA$1048576,MATCH($A351,'Hoja de Trabajo para listado'!$AB$155:$AB$1048576,0),MATCH((CUADRO!G$5&amp;$E351),'Hoja de Trabajo para listado'!$AB$151:$BA$151,0)),0)+IFERROR(INDEX('Hoja de Trabajo para listado'!$BC$155:$CB$1048576,MATCH($A351,'Hoja de Trabajo para listado'!$BC$155:$BC$1048576,0),MATCH((CUADRO!G$5&amp;$E351),'Hoja de Trabajo para listado'!$BC$151:$CB$151,0)),0)+IFERROR(INDEX('Hoja de Trabajo para listado'!$DE$153:$DG$274,MATCH($A351,'Hoja de Trabajo para listado'!$DE$153:$DE$1048576,0),MATCH((CUADRO!G$5&amp;$E351),'Hoja de Trabajo para listado'!$DE$151:$DG$151,0)),0)+IFERROR(INDEX('Hoja de Trabajo para listado'!$CD$155:$DC$1048576,MATCH($A351,'Hoja de Trabajo para listado'!$CD$155:$CD$1048576,0),MATCH((CUADRO!G$5&amp;$E351),'Hoja de Trabajo para listado'!$CD$151:$DC$151,0)),0)</f>
        <v>0</v>
      </c>
      <c r="H351" s="255">
        <f ca="1">+IFERROR(INDEX('Hoja de Trabajo para listado'!$A$155:$Z$1048576,MATCH($A351,'Hoja de Trabajo para listado'!$A$155:$A$1048576,0),MATCH((CUADRO!H$5&amp;$E351),'Hoja de Trabajo para listado'!$A$151:$Z$151,0)),0)+IFERROR(INDEX('Hoja de Trabajo para listado'!$AB$155:$BA$1048576,MATCH($A351,'Hoja de Trabajo para listado'!$AB$155:$AB$1048576,0),MATCH((CUADRO!H$5&amp;$E351),'Hoja de Trabajo para listado'!$AB$151:$BA$151,0)),0)+IFERROR(INDEX('Hoja de Trabajo para listado'!$BC$155:$CB$1048576,MATCH($A351,'Hoja de Trabajo para listado'!$BC$155:$BC$1048576,0),MATCH((CUADRO!H$5&amp;$E351),'Hoja de Trabajo para listado'!$BC$151:$CB$151,0)),0)+IFERROR(INDEX('Hoja de Trabajo para listado'!$DE$153:$DG$274,MATCH($A351,'Hoja de Trabajo para listado'!$DE$153:$DE$1048576,0),MATCH((CUADRO!H$5&amp;$E351),'Hoja de Trabajo para listado'!$DE$151:$DG$151,0)),0)+IFERROR(INDEX('Hoja de Trabajo para listado'!$CD$155:$DC$1048576,MATCH($A351,'Hoja de Trabajo para listado'!$CD$155:$CD$1048576,0),MATCH((CUADRO!H$5&amp;$E351),'Hoja de Trabajo para listado'!$CD$151:$DC$151,0)),0)</f>
        <v>0</v>
      </c>
      <c r="I351" s="255">
        <f ca="1">+IFERROR(INDEX('Hoja de Trabajo para listado'!$A$155:$Z$1048576,MATCH($A351,'Hoja de Trabajo para listado'!$A$155:$A$1048576,0),MATCH((CUADRO!I$5&amp;$E351),'Hoja de Trabajo para listado'!$A$151:$Z$151,0)),0)+IFERROR(INDEX('Hoja de Trabajo para listado'!$AB$155:$BA$1048576,MATCH($A351,'Hoja de Trabajo para listado'!$AB$155:$AB$1048576,0),MATCH((CUADRO!I$5&amp;$E351),'Hoja de Trabajo para listado'!$AB$151:$BA$151,0)),0)+IFERROR(INDEX('Hoja de Trabajo para listado'!$BC$155:$CB$1048576,MATCH($A351,'Hoja de Trabajo para listado'!$BC$155:$BC$1048576,0),MATCH((CUADRO!I$5&amp;$E351),'Hoja de Trabajo para listado'!$BC$151:$CB$151,0)),0)+IFERROR(INDEX('Hoja de Trabajo para listado'!$DE$153:$DG$274,MATCH($A351,'Hoja de Trabajo para listado'!$DE$153:$DE$1048576,0),MATCH((CUADRO!I$5&amp;$E351),'Hoja de Trabajo para listado'!$DE$151:$DG$151,0)),0)+IFERROR(INDEX('Hoja de Trabajo para listado'!$CD$155:$DC$1048576,MATCH($A351,'Hoja de Trabajo para listado'!$CD$155:$CD$1048576,0),MATCH((CUADRO!I$5&amp;$E351),'Hoja de Trabajo para listado'!$CD$151:$DC$151,0)),0)</f>
        <v>0</v>
      </c>
      <c r="J351" s="255">
        <f ca="1">+IFERROR(INDEX('Hoja de Trabajo para listado'!$A$155:$Z$1048576,MATCH($A351,'Hoja de Trabajo para listado'!$A$155:$A$1048576,0),MATCH((CUADRO!J$5&amp;$E351),'Hoja de Trabajo para listado'!$A$151:$Z$151,0)),0)+IFERROR(INDEX('Hoja de Trabajo para listado'!$AB$155:$BA$1048576,MATCH($A351,'Hoja de Trabajo para listado'!$AB$155:$AB$1048576,0),MATCH((CUADRO!J$5&amp;$E351),'Hoja de Trabajo para listado'!$AB$151:$BA$151,0)),0)+IFERROR(INDEX('Hoja de Trabajo para listado'!$BC$155:$CB$1048576,MATCH($A351,'Hoja de Trabajo para listado'!$BC$155:$BC$1048576,0),MATCH((CUADRO!J$5&amp;$E351),'Hoja de Trabajo para listado'!$BC$151:$CB$151,0)),0)+IFERROR(INDEX('Hoja de Trabajo para listado'!$DE$153:$DG$274,MATCH($A351,'Hoja de Trabajo para listado'!$DE$153:$DE$1048576,0),MATCH((CUADRO!J$5&amp;$E351),'Hoja de Trabajo para listado'!$DE$151:$DG$151,0)),0)+IFERROR(INDEX('Hoja de Trabajo para listado'!$CD$155:$DC$1048576,MATCH($A351,'Hoja de Trabajo para listado'!$CD$155:$CD$1048576,0),MATCH((CUADRO!J$5&amp;$E351),'Hoja de Trabajo para listado'!$CD$151:$DC$151,0)),0)</f>
        <v>0</v>
      </c>
      <c r="K351" s="255">
        <f ca="1">+IFERROR(INDEX('Hoja de Trabajo para listado'!$A$155:$Z$1048576,MATCH($A351,'Hoja de Trabajo para listado'!$A$155:$A$1048576,0),MATCH((CUADRO!K$5&amp;$E351),'Hoja de Trabajo para listado'!$A$151:$Z$151,0)),0)+IFERROR(INDEX('Hoja de Trabajo para listado'!$AB$155:$BA$1048576,MATCH($A351,'Hoja de Trabajo para listado'!$AB$155:$AB$1048576,0),MATCH((CUADRO!K$5&amp;$E351),'Hoja de Trabajo para listado'!$AB$151:$BA$151,0)),0)+IFERROR(INDEX('Hoja de Trabajo para listado'!$BC$155:$CB$1048576,MATCH($A351,'Hoja de Trabajo para listado'!$BC$155:$BC$1048576,0),MATCH((CUADRO!K$5&amp;$E351),'Hoja de Trabajo para listado'!$BC$151:$CB$151,0)),0)+IFERROR(INDEX('Hoja de Trabajo para listado'!$DE$153:$DG$274,MATCH($A351,'Hoja de Trabajo para listado'!$DE$153:$DE$1048576,0),MATCH((CUADRO!K$5&amp;$E351),'Hoja de Trabajo para listado'!$DE$151:$DG$151,0)),0)+IFERROR(INDEX('Hoja de Trabajo para listado'!$CD$155:$DC$1048576,MATCH($A351,'Hoja de Trabajo para listado'!$CD$155:$CD$1048576,0),MATCH((CUADRO!K$5&amp;$E351),'Hoja de Trabajo para listado'!$CD$151:$DC$151,0)),0)</f>
        <v>0</v>
      </c>
      <c r="L351" s="255">
        <f ca="1">+IFERROR(INDEX('Hoja de Trabajo para listado'!$A$155:$Z$1048576,MATCH($A351,'Hoja de Trabajo para listado'!$A$155:$A$1048576,0),MATCH((CUADRO!L$5&amp;$E351),'Hoja de Trabajo para listado'!$A$151:$Z$151,0)),0)+IFERROR(INDEX('Hoja de Trabajo para listado'!$AB$155:$BA$1048576,MATCH($A351,'Hoja de Trabajo para listado'!$AB$155:$AB$1048576,0),MATCH((CUADRO!L$5&amp;$E351),'Hoja de Trabajo para listado'!$AB$151:$BA$151,0)),0)+IFERROR(INDEX('Hoja de Trabajo para listado'!$BC$155:$CB$1048576,MATCH($A351,'Hoja de Trabajo para listado'!$BC$155:$BC$1048576,0),MATCH((CUADRO!L$5&amp;$E351),'Hoja de Trabajo para listado'!$BC$151:$CB$151,0)),0)+IFERROR(INDEX('Hoja de Trabajo para listado'!$DE$153:$DG$274,MATCH($A351,'Hoja de Trabajo para listado'!$DE$153:$DE$1048576,0),MATCH((CUADRO!L$5&amp;$E351),'Hoja de Trabajo para listado'!$DE$151:$DG$151,0)),0)+IFERROR(INDEX('Hoja de Trabajo para listado'!$CD$155:$DC$1048576,MATCH($A351,'Hoja de Trabajo para listado'!$CD$155:$CD$1048576,0),MATCH((CUADRO!L$5&amp;$E351),'Hoja de Trabajo para listado'!$CD$151:$DC$151,0)),0)</f>
        <v>0</v>
      </c>
      <c r="M351" s="255">
        <f ca="1">+IFERROR(INDEX('Hoja de Trabajo para listado'!$A$155:$Z$1048576,MATCH($A351,'Hoja de Trabajo para listado'!$A$155:$A$1048576,0),MATCH((CUADRO!M$5&amp;$E351),'Hoja de Trabajo para listado'!$A$151:$Z$151,0)),0)+IFERROR(INDEX('Hoja de Trabajo para listado'!$AB$155:$BA$1048576,MATCH($A351,'Hoja de Trabajo para listado'!$AB$155:$AB$1048576,0),MATCH((CUADRO!M$5&amp;$E351),'Hoja de Trabajo para listado'!$AB$151:$BA$151,0)),0)+IFERROR(INDEX('Hoja de Trabajo para listado'!$BC$155:$CB$1048576,MATCH($A351,'Hoja de Trabajo para listado'!$BC$155:$BC$1048576,0),MATCH((CUADRO!M$5&amp;$E351),'Hoja de Trabajo para listado'!$BC$151:$CB$151,0)),0)+IFERROR(INDEX('Hoja de Trabajo para listado'!$DE$153:$DG$274,MATCH($A351,'Hoja de Trabajo para listado'!$DE$153:$DE$1048576,0),MATCH((CUADRO!M$5&amp;$E351),'Hoja de Trabajo para listado'!$DE$151:$DG$151,0)),0)+IFERROR(INDEX('Hoja de Trabajo para listado'!$CD$155:$DC$1048576,MATCH($A351,'Hoja de Trabajo para listado'!$CD$155:$CD$1048576,0),MATCH((CUADRO!M$5&amp;$E351),'Hoja de Trabajo para listado'!$CD$151:$DC$151,0)),0)</f>
        <v>0</v>
      </c>
      <c r="N351" s="255">
        <f ca="1">+IFERROR(INDEX('Hoja de Trabajo para listado'!$A$155:$Z$1048576,MATCH($A351,'Hoja de Trabajo para listado'!$A$155:$A$1048576,0),MATCH((CUADRO!N$5&amp;$E351),'Hoja de Trabajo para listado'!$A$151:$Z$151,0)),0)+IFERROR(INDEX('Hoja de Trabajo para listado'!$AB$155:$BA$1048576,MATCH($A351,'Hoja de Trabajo para listado'!$AB$155:$AB$1048576,0),MATCH((CUADRO!N$5&amp;$E351),'Hoja de Trabajo para listado'!$AB$151:$BA$151,0)),0)+IFERROR(INDEX('Hoja de Trabajo para listado'!$BC$155:$CB$1048576,MATCH($A351,'Hoja de Trabajo para listado'!$BC$155:$BC$1048576,0),MATCH((CUADRO!N$5&amp;$E351),'Hoja de Trabajo para listado'!$BC$151:$CB$151,0)),0)+IFERROR(INDEX('Hoja de Trabajo para listado'!$DE$153:$DG$274,MATCH($A351,'Hoja de Trabajo para listado'!$DE$153:$DE$1048576,0),MATCH((CUADRO!N$5&amp;$E351),'Hoja de Trabajo para listado'!$DE$151:$DG$151,0)),0)+IFERROR(INDEX('Hoja de Trabajo para listado'!$CD$155:$DC$1048576,MATCH($A351,'Hoja de Trabajo para listado'!$CD$155:$CD$1048576,0),MATCH((CUADRO!N$5&amp;$E351),'Hoja de Trabajo para listado'!$CD$151:$DC$151,0)),0)</f>
        <v>50</v>
      </c>
      <c r="O351" s="255">
        <f ca="1">+IFERROR(INDEX('Hoja de Trabajo para listado'!$A$155:$Z$1048576,MATCH($A351,'Hoja de Trabajo para listado'!$A$155:$A$1048576,0),MATCH((CUADRO!O$5&amp;$E351),'Hoja de Trabajo para listado'!$A$151:$Z$151,0)),0)+IFERROR(INDEX('Hoja de Trabajo para listado'!$AB$155:$BA$1048576,MATCH($A351,'Hoja de Trabajo para listado'!$AB$155:$AB$1048576,0),MATCH((CUADRO!O$5&amp;$E351),'Hoja de Trabajo para listado'!$AB$151:$BA$151,0)),0)+IFERROR(INDEX('Hoja de Trabajo para listado'!$BC$155:$CB$1048576,MATCH($A351,'Hoja de Trabajo para listado'!$BC$155:$BC$1048576,0),MATCH((CUADRO!O$5&amp;$E351),'Hoja de Trabajo para listado'!$BC$151:$CB$151,0)),0)+IFERROR(INDEX('Hoja de Trabajo para listado'!$DE$153:$DG$274,MATCH($A351,'Hoja de Trabajo para listado'!$DE$153:$DE$1048576,0),MATCH((CUADRO!O$5&amp;$E351),'Hoja de Trabajo para listado'!$DE$151:$DG$151,0)),0)+IFERROR(INDEX('Hoja de Trabajo para listado'!$CD$155:$DC$1048576,MATCH($A351,'Hoja de Trabajo para listado'!$CD$155:$CD$1048576,0),MATCH((CUADRO!O$5&amp;$E351),'Hoja de Trabajo para listado'!$CD$151:$DC$151,0)),0)</f>
        <v>0</v>
      </c>
      <c r="P351" s="255">
        <f ca="1">+IFERROR(INDEX('Hoja de Trabajo para listado'!$A$155:$Z$1048576,MATCH($A351,'Hoja de Trabajo para listado'!$A$155:$A$1048576,0),MATCH((CUADRO!P$5&amp;$E351),'Hoja de Trabajo para listado'!$A$151:$Z$151,0)),0)+IFERROR(INDEX('Hoja de Trabajo para listado'!$AB$155:$BA$1048576,MATCH($A351,'Hoja de Trabajo para listado'!$AB$155:$AB$1048576,0),MATCH((CUADRO!P$5&amp;$E351),'Hoja de Trabajo para listado'!$AB$151:$BA$151,0)),0)+IFERROR(INDEX('Hoja de Trabajo para listado'!$BC$155:$CB$1048576,MATCH($A351,'Hoja de Trabajo para listado'!$BC$155:$BC$1048576,0),MATCH((CUADRO!P$5&amp;$E351),'Hoja de Trabajo para listado'!$BC$151:$CB$151,0)),0)+IFERROR(INDEX('Hoja de Trabajo para listado'!$DE$153:$DG$274,MATCH($A351,'Hoja de Trabajo para listado'!$DE$153:$DE$1048576,0),MATCH((CUADRO!P$5&amp;$E351),'Hoja de Trabajo para listado'!$DE$151:$DG$151,0)),0)+IFERROR(INDEX('Hoja de Trabajo para listado'!$CD$155:$DC$1048576,MATCH($A351,'Hoja de Trabajo para listado'!$CD$155:$CD$1048576,0),MATCH((CUADRO!P$5&amp;$E351),'Hoja de Trabajo para listado'!$CD$151:$DC$151,0)),0)</f>
        <v>0</v>
      </c>
      <c r="Q351" s="255">
        <f ca="1">+IFERROR(INDEX('Hoja de Trabajo para listado'!$A$155:$Z$1048576,MATCH($A351,'Hoja de Trabajo para listado'!$A$155:$A$1048576,0),MATCH((CUADRO!Q$5&amp;$E351),'Hoja de Trabajo para listado'!$A$151:$Z$151,0)),0)+IFERROR(INDEX('Hoja de Trabajo para listado'!$AB$155:$BA$1048576,MATCH($A351,'Hoja de Trabajo para listado'!$AB$155:$AB$1048576,0),MATCH((CUADRO!Q$5&amp;$E351),'Hoja de Trabajo para listado'!$AB$151:$BA$151,0)),0)+IFERROR(INDEX('Hoja de Trabajo para listado'!$BC$155:$CB$1048576,MATCH($A351,'Hoja de Trabajo para listado'!$BC$155:$BC$1048576,0),MATCH((CUADRO!Q$5&amp;$E351),'Hoja de Trabajo para listado'!$BC$151:$CB$151,0)),0)+IFERROR(INDEX('Hoja de Trabajo para listado'!$DE$153:$DG$274,MATCH($A351,'Hoja de Trabajo para listado'!$DE$153:$DE$1048576,0),MATCH((CUADRO!Q$5&amp;$E351),'Hoja de Trabajo para listado'!$DE$151:$DG$151,0)),0)+IFERROR(INDEX('Hoja de Trabajo para listado'!$CD$155:$DC$1048576,MATCH($A351,'Hoja de Trabajo para listado'!$CD$155:$CD$1048576,0),MATCH((CUADRO!Q$5&amp;$E351),'Hoja de Trabajo para listado'!$CD$151:$DC$151,0)),0)</f>
        <v>0</v>
      </c>
      <c r="R351" s="255">
        <f t="shared" ca="1" si="10"/>
        <v>50</v>
      </c>
      <c r="S351" s="395">
        <f ca="1">+R350+R351</f>
        <v>50</v>
      </c>
      <c r="T351" s="255">
        <f ca="1">+S351</f>
        <v>50</v>
      </c>
      <c r="U351" s="397">
        <f t="shared" si="11"/>
        <v>2</v>
      </c>
      <c r="V351" s="362" t="str">
        <f>+VLOOKUP(A351,bd_lista!$A$3:$E$590,5,FALSE)</f>
        <v>Instituciones Descentralizadas</v>
      </c>
      <c r="W351" s="362"/>
      <c r="X351" s="254">
        <v>0</v>
      </c>
      <c r="Y351" s="254" t="e">
        <f>+VLOOKUP(X351,bd_lista!$A$3:$C$590,3,FALSE)</f>
        <v>#N/A</v>
      </c>
      <c r="Z351" s="314"/>
      <c r="AA351" s="350"/>
    </row>
    <row r="352" spans="1:27" customFormat="1" ht="27" hidden="1" customHeight="1">
      <c r="A352" s="32">
        <v>418</v>
      </c>
      <c r="B352" s="306">
        <f>+A352</f>
        <v>418</v>
      </c>
      <c r="C352" s="259" t="str">
        <f>+VLOOKUP(A352,bd_lista!$A$3:$C$590,3,FALSE)</f>
        <v>Caja Petrolera de Salud</v>
      </c>
      <c r="D352" s="361" t="str">
        <f>+C352</f>
        <v>Caja Petrolera de Salud</v>
      </c>
      <c r="E352" s="259" t="s">
        <v>1313</v>
      </c>
      <c r="F352" s="255">
        <f ca="1">+IFERROR(INDEX('Hoja de Trabajo para listado'!$A$155:$Z$1048576,MATCH($A352,'Hoja de Trabajo para listado'!$A$155:$A$1048576,0),MATCH((CUADRO!F$5&amp;$E352),'Hoja de Trabajo para listado'!$A$151:$Z$151,0)),0)+IFERROR(INDEX('Hoja de Trabajo para listado'!$AB$155:$BA$1048576,MATCH($A352,'Hoja de Trabajo para listado'!$AB$155:$AB$1048576,0),MATCH((CUADRO!F$5&amp;$E352),'Hoja de Trabajo para listado'!$AB$151:$BA$151,0)),0)+IFERROR(INDEX('Hoja de Trabajo para listado'!$BC$155:$CB$1048576,MATCH($A352,'Hoja de Trabajo para listado'!$BC$155:$BC$1048576,0),MATCH((CUADRO!F$5&amp;$E352),'Hoja de Trabajo para listado'!$BC$151:$CB$151,0)),0)+IFERROR(INDEX('Hoja de Trabajo para listado'!$DE$153:$DG$274,MATCH($A352,'Hoja de Trabajo para listado'!$DE$153:$DE$1048576,0),MATCH((CUADRO!F$5&amp;$E352),'Hoja de Trabajo para listado'!$DE$151:$DG$151,0)),0)+IFERROR(INDEX('Hoja de Trabajo para listado'!$CD$155:$DC$1048576,MATCH($A352,'Hoja de Trabajo para listado'!$CD$155:$CD$1048576,0),MATCH((CUADRO!F$5&amp;$E352),'Hoja de Trabajo para listado'!$CD$151:$DC$151,0)),0)</f>
        <v>0</v>
      </c>
      <c r="G352" s="255">
        <f ca="1">+IFERROR(INDEX('Hoja de Trabajo para listado'!$A$155:$Z$1048576,MATCH($A352,'Hoja de Trabajo para listado'!$A$155:$A$1048576,0),MATCH((CUADRO!G$5&amp;$E352),'Hoja de Trabajo para listado'!$A$151:$Z$151,0)),0)+IFERROR(INDEX('Hoja de Trabajo para listado'!$AB$155:$BA$1048576,MATCH($A352,'Hoja de Trabajo para listado'!$AB$155:$AB$1048576,0),MATCH((CUADRO!G$5&amp;$E352),'Hoja de Trabajo para listado'!$AB$151:$BA$151,0)),0)+IFERROR(INDEX('Hoja de Trabajo para listado'!$BC$155:$CB$1048576,MATCH($A352,'Hoja de Trabajo para listado'!$BC$155:$BC$1048576,0),MATCH((CUADRO!G$5&amp;$E352),'Hoja de Trabajo para listado'!$BC$151:$CB$151,0)),0)+IFERROR(INDEX('Hoja de Trabajo para listado'!$DE$153:$DG$274,MATCH($A352,'Hoja de Trabajo para listado'!$DE$153:$DE$1048576,0),MATCH((CUADRO!G$5&amp;$E352),'Hoja de Trabajo para listado'!$DE$151:$DG$151,0)),0)+IFERROR(INDEX('Hoja de Trabajo para listado'!$CD$155:$DC$1048576,MATCH($A352,'Hoja de Trabajo para listado'!$CD$155:$CD$1048576,0),MATCH((CUADRO!G$5&amp;$E352),'Hoja de Trabajo para listado'!$CD$151:$DC$151,0)),0)</f>
        <v>0</v>
      </c>
      <c r="H352" s="255">
        <f ca="1">+IFERROR(INDEX('Hoja de Trabajo para listado'!$A$155:$Z$1048576,MATCH($A352,'Hoja de Trabajo para listado'!$A$155:$A$1048576,0),MATCH((CUADRO!H$5&amp;$E352),'Hoja de Trabajo para listado'!$A$151:$Z$151,0)),0)+IFERROR(INDEX('Hoja de Trabajo para listado'!$AB$155:$BA$1048576,MATCH($A352,'Hoja de Trabajo para listado'!$AB$155:$AB$1048576,0),MATCH((CUADRO!H$5&amp;$E352),'Hoja de Trabajo para listado'!$AB$151:$BA$151,0)),0)+IFERROR(INDEX('Hoja de Trabajo para listado'!$BC$155:$CB$1048576,MATCH($A352,'Hoja de Trabajo para listado'!$BC$155:$BC$1048576,0),MATCH((CUADRO!H$5&amp;$E352),'Hoja de Trabajo para listado'!$BC$151:$CB$151,0)),0)+IFERROR(INDEX('Hoja de Trabajo para listado'!$DE$153:$DG$274,MATCH($A352,'Hoja de Trabajo para listado'!$DE$153:$DE$1048576,0),MATCH((CUADRO!H$5&amp;$E352),'Hoja de Trabajo para listado'!$DE$151:$DG$151,0)),0)+IFERROR(INDEX('Hoja de Trabajo para listado'!$CD$155:$DC$1048576,MATCH($A352,'Hoja de Trabajo para listado'!$CD$155:$CD$1048576,0),MATCH((CUADRO!H$5&amp;$E352),'Hoja de Trabajo para listado'!$CD$151:$DC$151,0)),0)</f>
        <v>0</v>
      </c>
      <c r="I352" s="255">
        <f ca="1">+IFERROR(INDEX('Hoja de Trabajo para listado'!$A$155:$Z$1048576,MATCH($A352,'Hoja de Trabajo para listado'!$A$155:$A$1048576,0),MATCH((CUADRO!I$5&amp;$E352),'Hoja de Trabajo para listado'!$A$151:$Z$151,0)),0)+IFERROR(INDEX('Hoja de Trabajo para listado'!$AB$155:$BA$1048576,MATCH($A352,'Hoja de Trabajo para listado'!$AB$155:$AB$1048576,0),MATCH((CUADRO!I$5&amp;$E352),'Hoja de Trabajo para listado'!$AB$151:$BA$151,0)),0)+IFERROR(INDEX('Hoja de Trabajo para listado'!$BC$155:$CB$1048576,MATCH($A352,'Hoja de Trabajo para listado'!$BC$155:$BC$1048576,0),MATCH((CUADRO!I$5&amp;$E352),'Hoja de Trabajo para listado'!$BC$151:$CB$151,0)),0)+IFERROR(INDEX('Hoja de Trabajo para listado'!$DE$153:$DG$274,MATCH($A352,'Hoja de Trabajo para listado'!$DE$153:$DE$1048576,0),MATCH((CUADRO!I$5&amp;$E352),'Hoja de Trabajo para listado'!$DE$151:$DG$151,0)),0)+IFERROR(INDEX('Hoja de Trabajo para listado'!$CD$155:$DC$1048576,MATCH($A352,'Hoja de Trabajo para listado'!$CD$155:$CD$1048576,0),MATCH((CUADRO!I$5&amp;$E352),'Hoja de Trabajo para listado'!$CD$151:$DC$151,0)),0)</f>
        <v>0</v>
      </c>
      <c r="J352" s="255">
        <f ca="1">+IFERROR(INDEX('Hoja de Trabajo para listado'!$A$155:$Z$1048576,MATCH($A352,'Hoja de Trabajo para listado'!$A$155:$A$1048576,0),MATCH((CUADRO!J$5&amp;$E352),'Hoja de Trabajo para listado'!$A$151:$Z$151,0)),0)+IFERROR(INDEX('Hoja de Trabajo para listado'!$AB$155:$BA$1048576,MATCH($A352,'Hoja de Trabajo para listado'!$AB$155:$AB$1048576,0),MATCH((CUADRO!J$5&amp;$E352),'Hoja de Trabajo para listado'!$AB$151:$BA$151,0)),0)+IFERROR(INDEX('Hoja de Trabajo para listado'!$BC$155:$CB$1048576,MATCH($A352,'Hoja de Trabajo para listado'!$BC$155:$BC$1048576,0),MATCH((CUADRO!J$5&amp;$E352),'Hoja de Trabajo para listado'!$BC$151:$CB$151,0)),0)+IFERROR(INDEX('Hoja de Trabajo para listado'!$DE$153:$DG$274,MATCH($A352,'Hoja de Trabajo para listado'!$DE$153:$DE$1048576,0),MATCH((CUADRO!J$5&amp;$E352),'Hoja de Trabajo para listado'!$DE$151:$DG$151,0)),0)+IFERROR(INDEX('Hoja de Trabajo para listado'!$CD$155:$DC$1048576,MATCH($A352,'Hoja de Trabajo para listado'!$CD$155:$CD$1048576,0),MATCH((CUADRO!J$5&amp;$E352),'Hoja de Trabajo para listado'!$CD$151:$DC$151,0)),0)</f>
        <v>0</v>
      </c>
      <c r="K352" s="255">
        <f ca="1">+IFERROR(INDEX('Hoja de Trabajo para listado'!$A$155:$Z$1048576,MATCH($A352,'Hoja de Trabajo para listado'!$A$155:$A$1048576,0),MATCH((CUADRO!K$5&amp;$E352),'Hoja de Trabajo para listado'!$A$151:$Z$151,0)),0)+IFERROR(INDEX('Hoja de Trabajo para listado'!$AB$155:$BA$1048576,MATCH($A352,'Hoja de Trabajo para listado'!$AB$155:$AB$1048576,0),MATCH((CUADRO!K$5&amp;$E352),'Hoja de Trabajo para listado'!$AB$151:$BA$151,0)),0)+IFERROR(INDEX('Hoja de Trabajo para listado'!$BC$155:$CB$1048576,MATCH($A352,'Hoja de Trabajo para listado'!$BC$155:$BC$1048576,0),MATCH((CUADRO!K$5&amp;$E352),'Hoja de Trabajo para listado'!$BC$151:$CB$151,0)),0)+IFERROR(INDEX('Hoja de Trabajo para listado'!$DE$153:$DG$274,MATCH($A352,'Hoja de Trabajo para listado'!$DE$153:$DE$1048576,0),MATCH((CUADRO!K$5&amp;$E352),'Hoja de Trabajo para listado'!$DE$151:$DG$151,0)),0)+IFERROR(INDEX('Hoja de Trabajo para listado'!$CD$155:$DC$1048576,MATCH($A352,'Hoja de Trabajo para listado'!$CD$155:$CD$1048576,0),MATCH((CUADRO!K$5&amp;$E352),'Hoja de Trabajo para listado'!$CD$151:$DC$151,0)),0)</f>
        <v>0</v>
      </c>
      <c r="L352" s="255">
        <f ca="1">+IFERROR(INDEX('Hoja de Trabajo para listado'!$A$155:$Z$1048576,MATCH($A352,'Hoja de Trabajo para listado'!$A$155:$A$1048576,0),MATCH((CUADRO!L$5&amp;$E352),'Hoja de Trabajo para listado'!$A$151:$Z$151,0)),0)+IFERROR(INDEX('Hoja de Trabajo para listado'!$AB$155:$BA$1048576,MATCH($A352,'Hoja de Trabajo para listado'!$AB$155:$AB$1048576,0),MATCH((CUADRO!L$5&amp;$E352),'Hoja de Trabajo para listado'!$AB$151:$BA$151,0)),0)+IFERROR(INDEX('Hoja de Trabajo para listado'!$BC$155:$CB$1048576,MATCH($A352,'Hoja de Trabajo para listado'!$BC$155:$BC$1048576,0),MATCH((CUADRO!L$5&amp;$E352),'Hoja de Trabajo para listado'!$BC$151:$CB$151,0)),0)+IFERROR(INDEX('Hoja de Trabajo para listado'!$DE$153:$DG$274,MATCH($A352,'Hoja de Trabajo para listado'!$DE$153:$DE$1048576,0),MATCH((CUADRO!L$5&amp;$E352),'Hoja de Trabajo para listado'!$DE$151:$DG$151,0)),0)+IFERROR(INDEX('Hoja de Trabajo para listado'!$CD$155:$DC$1048576,MATCH($A352,'Hoja de Trabajo para listado'!$CD$155:$CD$1048576,0),MATCH((CUADRO!L$5&amp;$E352),'Hoja de Trabajo para listado'!$CD$151:$DC$151,0)),0)</f>
        <v>0</v>
      </c>
      <c r="M352" s="255">
        <f ca="1">+IFERROR(INDEX('Hoja de Trabajo para listado'!$A$155:$Z$1048576,MATCH($A352,'Hoja de Trabajo para listado'!$A$155:$A$1048576,0),MATCH((CUADRO!M$5&amp;$E352),'Hoja de Trabajo para listado'!$A$151:$Z$151,0)),0)+IFERROR(INDEX('Hoja de Trabajo para listado'!$AB$155:$BA$1048576,MATCH($A352,'Hoja de Trabajo para listado'!$AB$155:$AB$1048576,0),MATCH((CUADRO!M$5&amp;$E352),'Hoja de Trabajo para listado'!$AB$151:$BA$151,0)),0)+IFERROR(INDEX('Hoja de Trabajo para listado'!$BC$155:$CB$1048576,MATCH($A352,'Hoja de Trabajo para listado'!$BC$155:$BC$1048576,0),MATCH((CUADRO!M$5&amp;$E352),'Hoja de Trabajo para listado'!$BC$151:$CB$151,0)),0)+IFERROR(INDEX('Hoja de Trabajo para listado'!$DE$153:$DG$274,MATCH($A352,'Hoja de Trabajo para listado'!$DE$153:$DE$1048576,0),MATCH((CUADRO!M$5&amp;$E352),'Hoja de Trabajo para listado'!$DE$151:$DG$151,0)),0)+IFERROR(INDEX('Hoja de Trabajo para listado'!$CD$155:$DC$1048576,MATCH($A352,'Hoja de Trabajo para listado'!$CD$155:$CD$1048576,0),MATCH((CUADRO!M$5&amp;$E352),'Hoja de Trabajo para listado'!$CD$151:$DC$151,0)),0)</f>
        <v>0</v>
      </c>
      <c r="N352" s="255">
        <f ca="1">+IFERROR(INDEX('Hoja de Trabajo para listado'!$A$155:$Z$1048576,MATCH($A352,'Hoja de Trabajo para listado'!$A$155:$A$1048576,0),MATCH((CUADRO!N$5&amp;$E352),'Hoja de Trabajo para listado'!$A$151:$Z$151,0)),0)+IFERROR(INDEX('Hoja de Trabajo para listado'!$AB$155:$BA$1048576,MATCH($A352,'Hoja de Trabajo para listado'!$AB$155:$AB$1048576,0),MATCH((CUADRO!N$5&amp;$E352),'Hoja de Trabajo para listado'!$AB$151:$BA$151,0)),0)+IFERROR(INDEX('Hoja de Trabajo para listado'!$BC$155:$CB$1048576,MATCH($A352,'Hoja de Trabajo para listado'!$BC$155:$BC$1048576,0),MATCH((CUADRO!N$5&amp;$E352),'Hoja de Trabajo para listado'!$BC$151:$CB$151,0)),0)+IFERROR(INDEX('Hoja de Trabajo para listado'!$DE$153:$DG$274,MATCH($A352,'Hoja de Trabajo para listado'!$DE$153:$DE$1048576,0),MATCH((CUADRO!N$5&amp;$E352),'Hoja de Trabajo para listado'!$DE$151:$DG$151,0)),0)+IFERROR(INDEX('Hoja de Trabajo para listado'!$CD$155:$DC$1048576,MATCH($A352,'Hoja de Trabajo para listado'!$CD$155:$CD$1048576,0),MATCH((CUADRO!N$5&amp;$E352),'Hoja de Trabajo para listado'!$CD$151:$DC$151,0)),0)</f>
        <v>0</v>
      </c>
      <c r="O352" s="255">
        <f ca="1">+IFERROR(INDEX('Hoja de Trabajo para listado'!$A$155:$Z$1048576,MATCH($A352,'Hoja de Trabajo para listado'!$A$155:$A$1048576,0),MATCH((CUADRO!O$5&amp;$E352),'Hoja de Trabajo para listado'!$A$151:$Z$151,0)),0)+IFERROR(INDEX('Hoja de Trabajo para listado'!$AB$155:$BA$1048576,MATCH($A352,'Hoja de Trabajo para listado'!$AB$155:$AB$1048576,0),MATCH((CUADRO!O$5&amp;$E352),'Hoja de Trabajo para listado'!$AB$151:$BA$151,0)),0)+IFERROR(INDEX('Hoja de Trabajo para listado'!$BC$155:$CB$1048576,MATCH($A352,'Hoja de Trabajo para listado'!$BC$155:$BC$1048576,0),MATCH((CUADRO!O$5&amp;$E352),'Hoja de Trabajo para listado'!$BC$151:$CB$151,0)),0)+IFERROR(INDEX('Hoja de Trabajo para listado'!$DE$153:$DG$274,MATCH($A352,'Hoja de Trabajo para listado'!$DE$153:$DE$1048576,0),MATCH((CUADRO!O$5&amp;$E352),'Hoja de Trabajo para listado'!$DE$151:$DG$151,0)),0)+IFERROR(INDEX('Hoja de Trabajo para listado'!$CD$155:$DC$1048576,MATCH($A352,'Hoja de Trabajo para listado'!$CD$155:$CD$1048576,0),MATCH((CUADRO!O$5&amp;$E352),'Hoja de Trabajo para listado'!$CD$151:$DC$151,0)),0)</f>
        <v>0</v>
      </c>
      <c r="P352" s="255">
        <f ca="1">+IFERROR(INDEX('Hoja de Trabajo para listado'!$A$155:$Z$1048576,MATCH($A352,'Hoja de Trabajo para listado'!$A$155:$A$1048576,0),MATCH((CUADRO!P$5&amp;$E352),'Hoja de Trabajo para listado'!$A$151:$Z$151,0)),0)+IFERROR(INDEX('Hoja de Trabajo para listado'!$AB$155:$BA$1048576,MATCH($A352,'Hoja de Trabajo para listado'!$AB$155:$AB$1048576,0),MATCH((CUADRO!P$5&amp;$E352),'Hoja de Trabajo para listado'!$AB$151:$BA$151,0)),0)+IFERROR(INDEX('Hoja de Trabajo para listado'!$BC$155:$CB$1048576,MATCH($A352,'Hoja de Trabajo para listado'!$BC$155:$BC$1048576,0),MATCH((CUADRO!P$5&amp;$E352),'Hoja de Trabajo para listado'!$BC$151:$CB$151,0)),0)+IFERROR(INDEX('Hoja de Trabajo para listado'!$DE$153:$DG$274,MATCH($A352,'Hoja de Trabajo para listado'!$DE$153:$DE$1048576,0),MATCH((CUADRO!P$5&amp;$E352),'Hoja de Trabajo para listado'!$DE$151:$DG$151,0)),0)+IFERROR(INDEX('Hoja de Trabajo para listado'!$CD$155:$DC$1048576,MATCH($A352,'Hoja de Trabajo para listado'!$CD$155:$CD$1048576,0),MATCH((CUADRO!P$5&amp;$E352),'Hoja de Trabajo para listado'!$CD$151:$DC$151,0)),0)</f>
        <v>0</v>
      </c>
      <c r="Q352" s="255">
        <f ca="1">+IFERROR(INDEX('Hoja de Trabajo para listado'!$A$155:$Z$1048576,MATCH($A352,'Hoja de Trabajo para listado'!$A$155:$A$1048576,0),MATCH((CUADRO!Q$5&amp;$E352),'Hoja de Trabajo para listado'!$A$151:$Z$151,0)),0)+IFERROR(INDEX('Hoja de Trabajo para listado'!$AB$155:$BA$1048576,MATCH($A352,'Hoja de Trabajo para listado'!$AB$155:$AB$1048576,0),MATCH((CUADRO!Q$5&amp;$E352),'Hoja de Trabajo para listado'!$AB$151:$BA$151,0)),0)+IFERROR(INDEX('Hoja de Trabajo para listado'!$BC$155:$CB$1048576,MATCH($A352,'Hoja de Trabajo para listado'!$BC$155:$BC$1048576,0),MATCH((CUADRO!Q$5&amp;$E352),'Hoja de Trabajo para listado'!$BC$151:$CB$151,0)),0)+IFERROR(INDEX('Hoja de Trabajo para listado'!$DE$153:$DG$274,MATCH($A352,'Hoja de Trabajo para listado'!$DE$153:$DE$1048576,0),MATCH((CUADRO!Q$5&amp;$E352),'Hoja de Trabajo para listado'!$DE$151:$DG$151,0)),0)+IFERROR(INDEX('Hoja de Trabajo para listado'!$CD$155:$DC$1048576,MATCH($A352,'Hoja de Trabajo para listado'!$CD$155:$CD$1048576,0),MATCH((CUADRO!Q$5&amp;$E352),'Hoja de Trabajo para listado'!$CD$151:$DC$151,0)),0)</f>
        <v>0</v>
      </c>
      <c r="R352" s="255">
        <f t="shared" ca="1" si="10"/>
        <v>0</v>
      </c>
      <c r="S352" s="262"/>
      <c r="T352" s="255">
        <f ca="1">+T353</f>
        <v>0</v>
      </c>
      <c r="U352" s="254">
        <f t="shared" si="11"/>
        <v>1</v>
      </c>
      <c r="V352" s="362" t="str">
        <f>+VLOOKUP(A352,bd_lista!$A$3:$E$590,5,FALSE)</f>
        <v>Instituciones de Seguridad Social</v>
      </c>
      <c r="W352" s="361" t="str">
        <f>+V352</f>
        <v>Instituciones de Seguridad Social</v>
      </c>
      <c r="X352" s="254">
        <f>+VLOOKUP(A352,[2]Sheet1!$A$13:$D$744,4,FALSE)</f>
        <v>46</v>
      </c>
      <c r="Y352" s="254" t="str">
        <f>+VLOOKUP(X352,bd_lista!$A$3:$C$590,3,FALSE)</f>
        <v>Ministerio de Salud y Deportes</v>
      </c>
      <c r="Z352" s="316">
        <f>+X352</f>
        <v>46</v>
      </c>
      <c r="AA352" s="317" t="str">
        <f>+Y352</f>
        <v>Ministerio de Salud y Deportes</v>
      </c>
    </row>
    <row r="353" spans="1:27" customFormat="1" ht="15" hidden="1" customHeight="1">
      <c r="A353" s="32">
        <v>418</v>
      </c>
      <c r="B353" s="307"/>
      <c r="C353" s="362" t="str">
        <f>+VLOOKUP(A353,bd_lista!$A$3:$C$590,3,FALSE)</f>
        <v>Caja Petrolera de Salud</v>
      </c>
      <c r="D353" s="362"/>
      <c r="E353" s="259" t="s">
        <v>1314</v>
      </c>
      <c r="F353" s="255">
        <f ca="1">+IFERROR(INDEX('Hoja de Trabajo para listado'!$A$155:$Z$1048576,MATCH($A353,'Hoja de Trabajo para listado'!$A$155:$A$1048576,0),MATCH((CUADRO!F$5&amp;$E353),'Hoja de Trabajo para listado'!$A$151:$Z$151,0)),0)+IFERROR(INDEX('Hoja de Trabajo para listado'!$AB$155:$BA$1048576,MATCH($A353,'Hoja de Trabajo para listado'!$AB$155:$AB$1048576,0),MATCH((CUADRO!F$5&amp;$E353),'Hoja de Trabajo para listado'!$AB$151:$BA$151,0)),0)+IFERROR(INDEX('Hoja de Trabajo para listado'!$BC$155:$CB$1048576,MATCH($A353,'Hoja de Trabajo para listado'!$BC$155:$BC$1048576,0),MATCH((CUADRO!F$5&amp;$E353),'Hoja de Trabajo para listado'!$BC$151:$CB$151,0)),0)+IFERROR(INDEX('Hoja de Trabajo para listado'!$DE$153:$DG$274,MATCH($A353,'Hoja de Trabajo para listado'!$DE$153:$DE$1048576,0),MATCH((CUADRO!F$5&amp;$E353),'Hoja de Trabajo para listado'!$DE$151:$DG$151,0)),0)+IFERROR(INDEX('Hoja de Trabajo para listado'!$CD$155:$DC$1048576,MATCH($A353,'Hoja de Trabajo para listado'!$CD$155:$CD$1048576,0),MATCH((CUADRO!F$5&amp;$E353),'Hoja de Trabajo para listado'!$CD$151:$DC$151,0)),0)</f>
        <v>0</v>
      </c>
      <c r="G353" s="255">
        <f ca="1">+IFERROR(INDEX('Hoja de Trabajo para listado'!$A$155:$Z$1048576,MATCH($A353,'Hoja de Trabajo para listado'!$A$155:$A$1048576,0),MATCH((CUADRO!G$5&amp;$E353),'Hoja de Trabajo para listado'!$A$151:$Z$151,0)),0)+IFERROR(INDEX('Hoja de Trabajo para listado'!$AB$155:$BA$1048576,MATCH($A353,'Hoja de Trabajo para listado'!$AB$155:$AB$1048576,0),MATCH((CUADRO!G$5&amp;$E353),'Hoja de Trabajo para listado'!$AB$151:$BA$151,0)),0)+IFERROR(INDEX('Hoja de Trabajo para listado'!$BC$155:$CB$1048576,MATCH($A353,'Hoja de Trabajo para listado'!$BC$155:$BC$1048576,0),MATCH((CUADRO!G$5&amp;$E353),'Hoja de Trabajo para listado'!$BC$151:$CB$151,0)),0)+IFERROR(INDEX('Hoja de Trabajo para listado'!$DE$153:$DG$274,MATCH($A353,'Hoja de Trabajo para listado'!$DE$153:$DE$1048576,0),MATCH((CUADRO!G$5&amp;$E353),'Hoja de Trabajo para listado'!$DE$151:$DG$151,0)),0)+IFERROR(INDEX('Hoja de Trabajo para listado'!$CD$155:$DC$1048576,MATCH($A353,'Hoja de Trabajo para listado'!$CD$155:$CD$1048576,0),MATCH((CUADRO!G$5&amp;$E353),'Hoja de Trabajo para listado'!$CD$151:$DC$151,0)),0)</f>
        <v>0</v>
      </c>
      <c r="H353" s="255">
        <f ca="1">+IFERROR(INDEX('Hoja de Trabajo para listado'!$A$155:$Z$1048576,MATCH($A353,'Hoja de Trabajo para listado'!$A$155:$A$1048576,0),MATCH((CUADRO!H$5&amp;$E353),'Hoja de Trabajo para listado'!$A$151:$Z$151,0)),0)+IFERROR(INDEX('Hoja de Trabajo para listado'!$AB$155:$BA$1048576,MATCH($A353,'Hoja de Trabajo para listado'!$AB$155:$AB$1048576,0),MATCH((CUADRO!H$5&amp;$E353),'Hoja de Trabajo para listado'!$AB$151:$BA$151,0)),0)+IFERROR(INDEX('Hoja de Trabajo para listado'!$BC$155:$CB$1048576,MATCH($A353,'Hoja de Trabajo para listado'!$BC$155:$BC$1048576,0),MATCH((CUADRO!H$5&amp;$E353),'Hoja de Trabajo para listado'!$BC$151:$CB$151,0)),0)+IFERROR(INDEX('Hoja de Trabajo para listado'!$DE$153:$DG$274,MATCH($A353,'Hoja de Trabajo para listado'!$DE$153:$DE$1048576,0),MATCH((CUADRO!H$5&amp;$E353),'Hoja de Trabajo para listado'!$DE$151:$DG$151,0)),0)+IFERROR(INDEX('Hoja de Trabajo para listado'!$CD$155:$DC$1048576,MATCH($A353,'Hoja de Trabajo para listado'!$CD$155:$CD$1048576,0),MATCH((CUADRO!H$5&amp;$E353),'Hoja de Trabajo para listado'!$CD$151:$DC$151,0)),0)</f>
        <v>0</v>
      </c>
      <c r="I353" s="255">
        <f ca="1">+IFERROR(INDEX('Hoja de Trabajo para listado'!$A$155:$Z$1048576,MATCH($A353,'Hoja de Trabajo para listado'!$A$155:$A$1048576,0),MATCH((CUADRO!I$5&amp;$E353),'Hoja de Trabajo para listado'!$A$151:$Z$151,0)),0)+IFERROR(INDEX('Hoja de Trabajo para listado'!$AB$155:$BA$1048576,MATCH($A353,'Hoja de Trabajo para listado'!$AB$155:$AB$1048576,0),MATCH((CUADRO!I$5&amp;$E353),'Hoja de Trabajo para listado'!$AB$151:$BA$151,0)),0)+IFERROR(INDEX('Hoja de Trabajo para listado'!$BC$155:$CB$1048576,MATCH($A353,'Hoja de Trabajo para listado'!$BC$155:$BC$1048576,0),MATCH((CUADRO!I$5&amp;$E353),'Hoja de Trabajo para listado'!$BC$151:$CB$151,0)),0)+IFERROR(INDEX('Hoja de Trabajo para listado'!$DE$153:$DG$274,MATCH($A353,'Hoja de Trabajo para listado'!$DE$153:$DE$1048576,0),MATCH((CUADRO!I$5&amp;$E353),'Hoja de Trabajo para listado'!$DE$151:$DG$151,0)),0)+IFERROR(INDEX('Hoja de Trabajo para listado'!$CD$155:$DC$1048576,MATCH($A353,'Hoja de Trabajo para listado'!$CD$155:$CD$1048576,0),MATCH((CUADRO!I$5&amp;$E353),'Hoja de Trabajo para listado'!$CD$151:$DC$151,0)),0)</f>
        <v>0</v>
      </c>
      <c r="J353" s="255">
        <f ca="1">+IFERROR(INDEX('Hoja de Trabajo para listado'!$A$155:$Z$1048576,MATCH($A353,'Hoja de Trabajo para listado'!$A$155:$A$1048576,0),MATCH((CUADRO!J$5&amp;$E353),'Hoja de Trabajo para listado'!$A$151:$Z$151,0)),0)+IFERROR(INDEX('Hoja de Trabajo para listado'!$AB$155:$BA$1048576,MATCH($A353,'Hoja de Trabajo para listado'!$AB$155:$AB$1048576,0),MATCH((CUADRO!J$5&amp;$E353),'Hoja de Trabajo para listado'!$AB$151:$BA$151,0)),0)+IFERROR(INDEX('Hoja de Trabajo para listado'!$BC$155:$CB$1048576,MATCH($A353,'Hoja de Trabajo para listado'!$BC$155:$BC$1048576,0),MATCH((CUADRO!J$5&amp;$E353),'Hoja de Trabajo para listado'!$BC$151:$CB$151,0)),0)+IFERROR(INDEX('Hoja de Trabajo para listado'!$DE$153:$DG$274,MATCH($A353,'Hoja de Trabajo para listado'!$DE$153:$DE$1048576,0),MATCH((CUADRO!J$5&amp;$E353),'Hoja de Trabajo para listado'!$DE$151:$DG$151,0)),0)+IFERROR(INDEX('Hoja de Trabajo para listado'!$CD$155:$DC$1048576,MATCH($A353,'Hoja de Trabajo para listado'!$CD$155:$CD$1048576,0),MATCH((CUADRO!J$5&amp;$E353),'Hoja de Trabajo para listado'!$CD$151:$DC$151,0)),0)</f>
        <v>0</v>
      </c>
      <c r="K353" s="255">
        <f ca="1">+IFERROR(INDEX('Hoja de Trabajo para listado'!$A$155:$Z$1048576,MATCH($A353,'Hoja de Trabajo para listado'!$A$155:$A$1048576,0),MATCH((CUADRO!K$5&amp;$E353),'Hoja de Trabajo para listado'!$A$151:$Z$151,0)),0)+IFERROR(INDEX('Hoja de Trabajo para listado'!$AB$155:$BA$1048576,MATCH($A353,'Hoja de Trabajo para listado'!$AB$155:$AB$1048576,0),MATCH((CUADRO!K$5&amp;$E353),'Hoja de Trabajo para listado'!$AB$151:$BA$151,0)),0)+IFERROR(INDEX('Hoja de Trabajo para listado'!$BC$155:$CB$1048576,MATCH($A353,'Hoja de Trabajo para listado'!$BC$155:$BC$1048576,0),MATCH((CUADRO!K$5&amp;$E353),'Hoja de Trabajo para listado'!$BC$151:$CB$151,0)),0)+IFERROR(INDEX('Hoja de Trabajo para listado'!$DE$153:$DG$274,MATCH($A353,'Hoja de Trabajo para listado'!$DE$153:$DE$1048576,0),MATCH((CUADRO!K$5&amp;$E353),'Hoja de Trabajo para listado'!$DE$151:$DG$151,0)),0)+IFERROR(INDEX('Hoja de Trabajo para listado'!$CD$155:$DC$1048576,MATCH($A353,'Hoja de Trabajo para listado'!$CD$155:$CD$1048576,0),MATCH((CUADRO!K$5&amp;$E353),'Hoja de Trabajo para listado'!$CD$151:$DC$151,0)),0)</f>
        <v>0</v>
      </c>
      <c r="L353" s="255">
        <f ca="1">+IFERROR(INDEX('Hoja de Trabajo para listado'!$A$155:$Z$1048576,MATCH($A353,'Hoja de Trabajo para listado'!$A$155:$A$1048576,0),MATCH((CUADRO!L$5&amp;$E353),'Hoja de Trabajo para listado'!$A$151:$Z$151,0)),0)+IFERROR(INDEX('Hoja de Trabajo para listado'!$AB$155:$BA$1048576,MATCH($A353,'Hoja de Trabajo para listado'!$AB$155:$AB$1048576,0),MATCH((CUADRO!L$5&amp;$E353),'Hoja de Trabajo para listado'!$AB$151:$BA$151,0)),0)+IFERROR(INDEX('Hoja de Trabajo para listado'!$BC$155:$CB$1048576,MATCH($A353,'Hoja de Trabajo para listado'!$BC$155:$BC$1048576,0),MATCH((CUADRO!L$5&amp;$E353),'Hoja de Trabajo para listado'!$BC$151:$CB$151,0)),0)+IFERROR(INDEX('Hoja de Trabajo para listado'!$DE$153:$DG$274,MATCH($A353,'Hoja de Trabajo para listado'!$DE$153:$DE$1048576,0),MATCH((CUADRO!L$5&amp;$E353),'Hoja de Trabajo para listado'!$DE$151:$DG$151,0)),0)+IFERROR(INDEX('Hoja de Trabajo para listado'!$CD$155:$DC$1048576,MATCH($A353,'Hoja de Trabajo para listado'!$CD$155:$CD$1048576,0),MATCH((CUADRO!L$5&amp;$E353),'Hoja de Trabajo para listado'!$CD$151:$DC$151,0)),0)</f>
        <v>0</v>
      </c>
      <c r="M353" s="255">
        <f ca="1">+IFERROR(INDEX('Hoja de Trabajo para listado'!$A$155:$Z$1048576,MATCH($A353,'Hoja de Trabajo para listado'!$A$155:$A$1048576,0),MATCH((CUADRO!M$5&amp;$E353),'Hoja de Trabajo para listado'!$A$151:$Z$151,0)),0)+IFERROR(INDEX('Hoja de Trabajo para listado'!$AB$155:$BA$1048576,MATCH($A353,'Hoja de Trabajo para listado'!$AB$155:$AB$1048576,0),MATCH((CUADRO!M$5&amp;$E353),'Hoja de Trabajo para listado'!$AB$151:$BA$151,0)),0)+IFERROR(INDEX('Hoja de Trabajo para listado'!$BC$155:$CB$1048576,MATCH($A353,'Hoja de Trabajo para listado'!$BC$155:$BC$1048576,0),MATCH((CUADRO!M$5&amp;$E353),'Hoja de Trabajo para listado'!$BC$151:$CB$151,0)),0)+IFERROR(INDEX('Hoja de Trabajo para listado'!$DE$153:$DG$274,MATCH($A353,'Hoja de Trabajo para listado'!$DE$153:$DE$1048576,0),MATCH((CUADRO!M$5&amp;$E353),'Hoja de Trabajo para listado'!$DE$151:$DG$151,0)),0)+IFERROR(INDEX('Hoja de Trabajo para listado'!$CD$155:$DC$1048576,MATCH($A353,'Hoja de Trabajo para listado'!$CD$155:$CD$1048576,0),MATCH((CUADRO!M$5&amp;$E353),'Hoja de Trabajo para listado'!$CD$151:$DC$151,0)),0)</f>
        <v>0</v>
      </c>
      <c r="N353" s="255">
        <f ca="1">+IFERROR(INDEX('Hoja de Trabajo para listado'!$A$155:$Z$1048576,MATCH($A353,'Hoja de Trabajo para listado'!$A$155:$A$1048576,0),MATCH((CUADRO!N$5&amp;$E353),'Hoja de Trabajo para listado'!$A$151:$Z$151,0)),0)+IFERROR(INDEX('Hoja de Trabajo para listado'!$AB$155:$BA$1048576,MATCH($A353,'Hoja de Trabajo para listado'!$AB$155:$AB$1048576,0),MATCH((CUADRO!N$5&amp;$E353),'Hoja de Trabajo para listado'!$AB$151:$BA$151,0)),0)+IFERROR(INDEX('Hoja de Trabajo para listado'!$BC$155:$CB$1048576,MATCH($A353,'Hoja de Trabajo para listado'!$BC$155:$BC$1048576,0),MATCH((CUADRO!N$5&amp;$E353),'Hoja de Trabajo para listado'!$BC$151:$CB$151,0)),0)+IFERROR(INDEX('Hoja de Trabajo para listado'!$DE$153:$DG$274,MATCH($A353,'Hoja de Trabajo para listado'!$DE$153:$DE$1048576,0),MATCH((CUADRO!N$5&amp;$E353),'Hoja de Trabajo para listado'!$DE$151:$DG$151,0)),0)+IFERROR(INDEX('Hoja de Trabajo para listado'!$CD$155:$DC$1048576,MATCH($A353,'Hoja de Trabajo para listado'!$CD$155:$CD$1048576,0),MATCH((CUADRO!N$5&amp;$E353),'Hoja de Trabajo para listado'!$CD$151:$DC$151,0)),0)</f>
        <v>0</v>
      </c>
      <c r="O353" s="255">
        <f ca="1">+IFERROR(INDEX('Hoja de Trabajo para listado'!$A$155:$Z$1048576,MATCH($A353,'Hoja de Trabajo para listado'!$A$155:$A$1048576,0),MATCH((CUADRO!O$5&amp;$E353),'Hoja de Trabajo para listado'!$A$151:$Z$151,0)),0)+IFERROR(INDEX('Hoja de Trabajo para listado'!$AB$155:$BA$1048576,MATCH($A353,'Hoja de Trabajo para listado'!$AB$155:$AB$1048576,0),MATCH((CUADRO!O$5&amp;$E353),'Hoja de Trabajo para listado'!$AB$151:$BA$151,0)),0)+IFERROR(INDEX('Hoja de Trabajo para listado'!$BC$155:$CB$1048576,MATCH($A353,'Hoja de Trabajo para listado'!$BC$155:$BC$1048576,0),MATCH((CUADRO!O$5&amp;$E353),'Hoja de Trabajo para listado'!$BC$151:$CB$151,0)),0)+IFERROR(INDEX('Hoja de Trabajo para listado'!$DE$153:$DG$274,MATCH($A353,'Hoja de Trabajo para listado'!$DE$153:$DE$1048576,0),MATCH((CUADRO!O$5&amp;$E353),'Hoja de Trabajo para listado'!$DE$151:$DG$151,0)),0)+IFERROR(INDEX('Hoja de Trabajo para listado'!$CD$155:$DC$1048576,MATCH($A353,'Hoja de Trabajo para listado'!$CD$155:$CD$1048576,0),MATCH((CUADRO!O$5&amp;$E353),'Hoja de Trabajo para listado'!$CD$151:$DC$151,0)),0)</f>
        <v>0</v>
      </c>
      <c r="P353" s="255">
        <f ca="1">+IFERROR(INDEX('Hoja de Trabajo para listado'!$A$155:$Z$1048576,MATCH($A353,'Hoja de Trabajo para listado'!$A$155:$A$1048576,0),MATCH((CUADRO!P$5&amp;$E353),'Hoja de Trabajo para listado'!$A$151:$Z$151,0)),0)+IFERROR(INDEX('Hoja de Trabajo para listado'!$AB$155:$BA$1048576,MATCH($A353,'Hoja de Trabajo para listado'!$AB$155:$AB$1048576,0),MATCH((CUADRO!P$5&amp;$E353),'Hoja de Trabajo para listado'!$AB$151:$BA$151,0)),0)+IFERROR(INDEX('Hoja de Trabajo para listado'!$BC$155:$CB$1048576,MATCH($A353,'Hoja de Trabajo para listado'!$BC$155:$BC$1048576,0),MATCH((CUADRO!P$5&amp;$E353),'Hoja de Trabajo para listado'!$BC$151:$CB$151,0)),0)+IFERROR(INDEX('Hoja de Trabajo para listado'!$DE$153:$DG$274,MATCH($A353,'Hoja de Trabajo para listado'!$DE$153:$DE$1048576,0),MATCH((CUADRO!P$5&amp;$E353),'Hoja de Trabajo para listado'!$DE$151:$DG$151,0)),0)+IFERROR(INDEX('Hoja de Trabajo para listado'!$CD$155:$DC$1048576,MATCH($A353,'Hoja de Trabajo para listado'!$CD$155:$CD$1048576,0),MATCH((CUADRO!P$5&amp;$E353),'Hoja de Trabajo para listado'!$CD$151:$DC$151,0)),0)</f>
        <v>0</v>
      </c>
      <c r="Q353" s="255">
        <f ca="1">+IFERROR(INDEX('Hoja de Trabajo para listado'!$A$155:$Z$1048576,MATCH($A353,'Hoja de Trabajo para listado'!$A$155:$A$1048576,0),MATCH((CUADRO!Q$5&amp;$E353),'Hoja de Trabajo para listado'!$A$151:$Z$151,0)),0)+IFERROR(INDEX('Hoja de Trabajo para listado'!$AB$155:$BA$1048576,MATCH($A353,'Hoja de Trabajo para listado'!$AB$155:$AB$1048576,0),MATCH((CUADRO!Q$5&amp;$E353),'Hoja de Trabajo para listado'!$AB$151:$BA$151,0)),0)+IFERROR(INDEX('Hoja de Trabajo para listado'!$BC$155:$CB$1048576,MATCH($A353,'Hoja de Trabajo para listado'!$BC$155:$BC$1048576,0),MATCH((CUADRO!Q$5&amp;$E353),'Hoja de Trabajo para listado'!$BC$151:$CB$151,0)),0)+IFERROR(INDEX('Hoja de Trabajo para listado'!$DE$153:$DG$274,MATCH($A353,'Hoja de Trabajo para listado'!$DE$153:$DE$1048576,0),MATCH((CUADRO!Q$5&amp;$E353),'Hoja de Trabajo para listado'!$DE$151:$DG$151,0)),0)+IFERROR(INDEX('Hoja de Trabajo para listado'!$CD$155:$DC$1048576,MATCH($A353,'Hoja de Trabajo para listado'!$CD$155:$CD$1048576,0),MATCH((CUADRO!Q$5&amp;$E353),'Hoja de Trabajo para listado'!$CD$151:$DC$151,0)),0)</f>
        <v>0</v>
      </c>
      <c r="R353" s="255">
        <f t="shared" ca="1" si="10"/>
        <v>0</v>
      </c>
      <c r="S353" s="262">
        <f ca="1">+R352+R353</f>
        <v>0</v>
      </c>
      <c r="T353" s="255">
        <f ca="1">+S353</f>
        <v>0</v>
      </c>
      <c r="U353" s="254">
        <f t="shared" si="11"/>
        <v>2</v>
      </c>
      <c r="V353" s="362" t="str">
        <f>+VLOOKUP(A353,bd_lista!$A$3:$E$590,5,FALSE)</f>
        <v>Instituciones de Seguridad Social</v>
      </c>
      <c r="W353" s="362"/>
      <c r="X353" s="254">
        <f>+VLOOKUP(A353,[2]Sheet1!$A$13:$D$744,4,FALSE)</f>
        <v>46</v>
      </c>
      <c r="Y353" s="254" t="str">
        <f>+VLOOKUP(X353,bd_lista!$A$3:$C$590,3,FALSE)</f>
        <v>Ministerio de Salud y Deportes</v>
      </c>
      <c r="Z353" s="314"/>
      <c r="AA353" s="315"/>
    </row>
    <row r="354" spans="1:27" customFormat="1" ht="15" hidden="1" customHeight="1">
      <c r="A354" s="32">
        <v>422</v>
      </c>
      <c r="B354" s="306">
        <f>+A354</f>
        <v>422</v>
      </c>
      <c r="C354" s="259" t="str">
        <f>+VLOOKUP(A354,bd_lista!$A$3:$C$590,3,FALSE)</f>
        <v>Caja Bancaria Estatal de Salud</v>
      </c>
      <c r="D354" s="361" t="str">
        <f>+C354</f>
        <v>Caja Bancaria Estatal de Salud</v>
      </c>
      <c r="E354" s="259" t="s">
        <v>1313</v>
      </c>
      <c r="F354" s="255">
        <f ca="1">+IFERROR(INDEX('Hoja de Trabajo para listado'!$A$155:$Z$1048576,MATCH($A354,'Hoja de Trabajo para listado'!$A$155:$A$1048576,0),MATCH((CUADRO!F$5&amp;$E354),'Hoja de Trabajo para listado'!$A$151:$Z$151,0)),0)+IFERROR(INDEX('Hoja de Trabajo para listado'!$AB$155:$BA$1048576,MATCH($A354,'Hoja de Trabajo para listado'!$AB$155:$AB$1048576,0),MATCH((CUADRO!F$5&amp;$E354),'Hoja de Trabajo para listado'!$AB$151:$BA$151,0)),0)+IFERROR(INDEX('Hoja de Trabajo para listado'!$BC$155:$CB$1048576,MATCH($A354,'Hoja de Trabajo para listado'!$BC$155:$BC$1048576,0),MATCH((CUADRO!F$5&amp;$E354),'Hoja de Trabajo para listado'!$BC$151:$CB$151,0)),0)+IFERROR(INDEX('Hoja de Trabajo para listado'!$DE$153:$DG$274,MATCH($A354,'Hoja de Trabajo para listado'!$DE$153:$DE$1048576,0),MATCH((CUADRO!F$5&amp;$E354),'Hoja de Trabajo para listado'!$DE$151:$DG$151,0)),0)+IFERROR(INDEX('Hoja de Trabajo para listado'!$CD$155:$DC$1048576,MATCH($A354,'Hoja de Trabajo para listado'!$CD$155:$CD$1048576,0),MATCH((CUADRO!F$5&amp;$E354),'Hoja de Trabajo para listado'!$CD$151:$DC$151,0)),0)</f>
        <v>0</v>
      </c>
      <c r="G354" s="255">
        <f ca="1">+IFERROR(INDEX('Hoja de Trabajo para listado'!$A$155:$Z$1048576,MATCH($A354,'Hoja de Trabajo para listado'!$A$155:$A$1048576,0),MATCH((CUADRO!G$5&amp;$E354),'Hoja de Trabajo para listado'!$A$151:$Z$151,0)),0)+IFERROR(INDEX('Hoja de Trabajo para listado'!$AB$155:$BA$1048576,MATCH($A354,'Hoja de Trabajo para listado'!$AB$155:$AB$1048576,0),MATCH((CUADRO!G$5&amp;$E354),'Hoja de Trabajo para listado'!$AB$151:$BA$151,0)),0)+IFERROR(INDEX('Hoja de Trabajo para listado'!$BC$155:$CB$1048576,MATCH($A354,'Hoja de Trabajo para listado'!$BC$155:$BC$1048576,0),MATCH((CUADRO!G$5&amp;$E354),'Hoja de Trabajo para listado'!$BC$151:$CB$151,0)),0)+IFERROR(INDEX('Hoja de Trabajo para listado'!$DE$153:$DG$274,MATCH($A354,'Hoja de Trabajo para listado'!$DE$153:$DE$1048576,0),MATCH((CUADRO!G$5&amp;$E354),'Hoja de Trabajo para listado'!$DE$151:$DG$151,0)),0)+IFERROR(INDEX('Hoja de Trabajo para listado'!$CD$155:$DC$1048576,MATCH($A354,'Hoja de Trabajo para listado'!$CD$155:$CD$1048576,0),MATCH((CUADRO!G$5&amp;$E354),'Hoja de Trabajo para listado'!$CD$151:$DC$151,0)),0)</f>
        <v>0</v>
      </c>
      <c r="H354" s="255">
        <f ca="1">+IFERROR(INDEX('Hoja de Trabajo para listado'!$A$155:$Z$1048576,MATCH($A354,'Hoja de Trabajo para listado'!$A$155:$A$1048576,0),MATCH((CUADRO!H$5&amp;$E354),'Hoja de Trabajo para listado'!$A$151:$Z$151,0)),0)+IFERROR(INDEX('Hoja de Trabajo para listado'!$AB$155:$BA$1048576,MATCH($A354,'Hoja de Trabajo para listado'!$AB$155:$AB$1048576,0),MATCH((CUADRO!H$5&amp;$E354),'Hoja de Trabajo para listado'!$AB$151:$BA$151,0)),0)+IFERROR(INDEX('Hoja de Trabajo para listado'!$BC$155:$CB$1048576,MATCH($A354,'Hoja de Trabajo para listado'!$BC$155:$BC$1048576,0),MATCH((CUADRO!H$5&amp;$E354),'Hoja de Trabajo para listado'!$BC$151:$CB$151,0)),0)+IFERROR(INDEX('Hoja de Trabajo para listado'!$DE$153:$DG$274,MATCH($A354,'Hoja de Trabajo para listado'!$DE$153:$DE$1048576,0),MATCH((CUADRO!H$5&amp;$E354),'Hoja de Trabajo para listado'!$DE$151:$DG$151,0)),0)+IFERROR(INDEX('Hoja de Trabajo para listado'!$CD$155:$DC$1048576,MATCH($A354,'Hoja de Trabajo para listado'!$CD$155:$CD$1048576,0),MATCH((CUADRO!H$5&amp;$E354),'Hoja de Trabajo para listado'!$CD$151:$DC$151,0)),0)</f>
        <v>0</v>
      </c>
      <c r="I354" s="255">
        <f ca="1">+IFERROR(INDEX('Hoja de Trabajo para listado'!$A$155:$Z$1048576,MATCH($A354,'Hoja de Trabajo para listado'!$A$155:$A$1048576,0),MATCH((CUADRO!I$5&amp;$E354),'Hoja de Trabajo para listado'!$A$151:$Z$151,0)),0)+IFERROR(INDEX('Hoja de Trabajo para listado'!$AB$155:$BA$1048576,MATCH($A354,'Hoja de Trabajo para listado'!$AB$155:$AB$1048576,0),MATCH((CUADRO!I$5&amp;$E354),'Hoja de Trabajo para listado'!$AB$151:$BA$151,0)),0)+IFERROR(INDEX('Hoja de Trabajo para listado'!$BC$155:$CB$1048576,MATCH($A354,'Hoja de Trabajo para listado'!$BC$155:$BC$1048576,0),MATCH((CUADRO!I$5&amp;$E354),'Hoja de Trabajo para listado'!$BC$151:$CB$151,0)),0)+IFERROR(INDEX('Hoja de Trabajo para listado'!$DE$153:$DG$274,MATCH($A354,'Hoja de Trabajo para listado'!$DE$153:$DE$1048576,0),MATCH((CUADRO!I$5&amp;$E354),'Hoja de Trabajo para listado'!$DE$151:$DG$151,0)),0)+IFERROR(INDEX('Hoja de Trabajo para listado'!$CD$155:$DC$1048576,MATCH($A354,'Hoja de Trabajo para listado'!$CD$155:$CD$1048576,0),MATCH((CUADRO!I$5&amp;$E354),'Hoja de Trabajo para listado'!$CD$151:$DC$151,0)),0)</f>
        <v>0</v>
      </c>
      <c r="J354" s="255">
        <f ca="1">+IFERROR(INDEX('Hoja de Trabajo para listado'!$A$155:$Z$1048576,MATCH($A354,'Hoja de Trabajo para listado'!$A$155:$A$1048576,0),MATCH((CUADRO!J$5&amp;$E354),'Hoja de Trabajo para listado'!$A$151:$Z$151,0)),0)+IFERROR(INDEX('Hoja de Trabajo para listado'!$AB$155:$BA$1048576,MATCH($A354,'Hoja de Trabajo para listado'!$AB$155:$AB$1048576,0),MATCH((CUADRO!J$5&amp;$E354),'Hoja de Trabajo para listado'!$AB$151:$BA$151,0)),0)+IFERROR(INDEX('Hoja de Trabajo para listado'!$BC$155:$CB$1048576,MATCH($A354,'Hoja de Trabajo para listado'!$BC$155:$BC$1048576,0),MATCH((CUADRO!J$5&amp;$E354),'Hoja de Trabajo para listado'!$BC$151:$CB$151,0)),0)+IFERROR(INDEX('Hoja de Trabajo para listado'!$DE$153:$DG$274,MATCH($A354,'Hoja de Trabajo para listado'!$DE$153:$DE$1048576,0),MATCH((CUADRO!J$5&amp;$E354),'Hoja de Trabajo para listado'!$DE$151:$DG$151,0)),0)+IFERROR(INDEX('Hoja de Trabajo para listado'!$CD$155:$DC$1048576,MATCH($A354,'Hoja de Trabajo para listado'!$CD$155:$CD$1048576,0),MATCH((CUADRO!J$5&amp;$E354),'Hoja de Trabajo para listado'!$CD$151:$DC$151,0)),0)</f>
        <v>0</v>
      </c>
      <c r="K354" s="255">
        <f ca="1">+IFERROR(INDEX('Hoja de Trabajo para listado'!$A$155:$Z$1048576,MATCH($A354,'Hoja de Trabajo para listado'!$A$155:$A$1048576,0),MATCH((CUADRO!K$5&amp;$E354),'Hoja de Trabajo para listado'!$A$151:$Z$151,0)),0)+IFERROR(INDEX('Hoja de Trabajo para listado'!$AB$155:$BA$1048576,MATCH($A354,'Hoja de Trabajo para listado'!$AB$155:$AB$1048576,0),MATCH((CUADRO!K$5&amp;$E354),'Hoja de Trabajo para listado'!$AB$151:$BA$151,0)),0)+IFERROR(INDEX('Hoja de Trabajo para listado'!$BC$155:$CB$1048576,MATCH($A354,'Hoja de Trabajo para listado'!$BC$155:$BC$1048576,0),MATCH((CUADRO!K$5&amp;$E354),'Hoja de Trabajo para listado'!$BC$151:$CB$151,0)),0)+IFERROR(INDEX('Hoja de Trabajo para listado'!$DE$153:$DG$274,MATCH($A354,'Hoja de Trabajo para listado'!$DE$153:$DE$1048576,0),MATCH((CUADRO!K$5&amp;$E354),'Hoja de Trabajo para listado'!$DE$151:$DG$151,0)),0)+IFERROR(INDEX('Hoja de Trabajo para listado'!$CD$155:$DC$1048576,MATCH($A354,'Hoja de Trabajo para listado'!$CD$155:$CD$1048576,0),MATCH((CUADRO!K$5&amp;$E354),'Hoja de Trabajo para listado'!$CD$151:$DC$151,0)),0)</f>
        <v>0</v>
      </c>
      <c r="L354" s="255">
        <f ca="1">+IFERROR(INDEX('Hoja de Trabajo para listado'!$A$155:$Z$1048576,MATCH($A354,'Hoja de Trabajo para listado'!$A$155:$A$1048576,0),MATCH((CUADRO!L$5&amp;$E354),'Hoja de Trabajo para listado'!$A$151:$Z$151,0)),0)+IFERROR(INDEX('Hoja de Trabajo para listado'!$AB$155:$BA$1048576,MATCH($A354,'Hoja de Trabajo para listado'!$AB$155:$AB$1048576,0),MATCH((CUADRO!L$5&amp;$E354),'Hoja de Trabajo para listado'!$AB$151:$BA$151,0)),0)+IFERROR(INDEX('Hoja de Trabajo para listado'!$BC$155:$CB$1048576,MATCH($A354,'Hoja de Trabajo para listado'!$BC$155:$BC$1048576,0),MATCH((CUADRO!L$5&amp;$E354),'Hoja de Trabajo para listado'!$BC$151:$CB$151,0)),0)+IFERROR(INDEX('Hoja de Trabajo para listado'!$DE$153:$DG$274,MATCH($A354,'Hoja de Trabajo para listado'!$DE$153:$DE$1048576,0),MATCH((CUADRO!L$5&amp;$E354),'Hoja de Trabajo para listado'!$DE$151:$DG$151,0)),0)+IFERROR(INDEX('Hoja de Trabajo para listado'!$CD$155:$DC$1048576,MATCH($A354,'Hoja de Trabajo para listado'!$CD$155:$CD$1048576,0),MATCH((CUADRO!L$5&amp;$E354),'Hoja de Trabajo para listado'!$CD$151:$DC$151,0)),0)</f>
        <v>0</v>
      </c>
      <c r="M354" s="255">
        <f ca="1">+IFERROR(INDEX('Hoja de Trabajo para listado'!$A$155:$Z$1048576,MATCH($A354,'Hoja de Trabajo para listado'!$A$155:$A$1048576,0),MATCH((CUADRO!M$5&amp;$E354),'Hoja de Trabajo para listado'!$A$151:$Z$151,0)),0)+IFERROR(INDEX('Hoja de Trabajo para listado'!$AB$155:$BA$1048576,MATCH($A354,'Hoja de Trabajo para listado'!$AB$155:$AB$1048576,0),MATCH((CUADRO!M$5&amp;$E354),'Hoja de Trabajo para listado'!$AB$151:$BA$151,0)),0)+IFERROR(INDEX('Hoja de Trabajo para listado'!$BC$155:$CB$1048576,MATCH($A354,'Hoja de Trabajo para listado'!$BC$155:$BC$1048576,0),MATCH((CUADRO!M$5&amp;$E354),'Hoja de Trabajo para listado'!$BC$151:$CB$151,0)),0)+IFERROR(INDEX('Hoja de Trabajo para listado'!$DE$153:$DG$274,MATCH($A354,'Hoja de Trabajo para listado'!$DE$153:$DE$1048576,0),MATCH((CUADRO!M$5&amp;$E354),'Hoja de Trabajo para listado'!$DE$151:$DG$151,0)),0)+IFERROR(INDEX('Hoja de Trabajo para listado'!$CD$155:$DC$1048576,MATCH($A354,'Hoja de Trabajo para listado'!$CD$155:$CD$1048576,0),MATCH((CUADRO!M$5&amp;$E354),'Hoja de Trabajo para listado'!$CD$151:$DC$151,0)),0)</f>
        <v>0</v>
      </c>
      <c r="N354" s="255">
        <f ca="1">+IFERROR(INDEX('Hoja de Trabajo para listado'!$A$155:$Z$1048576,MATCH($A354,'Hoja de Trabajo para listado'!$A$155:$A$1048576,0),MATCH((CUADRO!N$5&amp;$E354),'Hoja de Trabajo para listado'!$A$151:$Z$151,0)),0)+IFERROR(INDEX('Hoja de Trabajo para listado'!$AB$155:$BA$1048576,MATCH($A354,'Hoja de Trabajo para listado'!$AB$155:$AB$1048576,0),MATCH((CUADRO!N$5&amp;$E354),'Hoja de Trabajo para listado'!$AB$151:$BA$151,0)),0)+IFERROR(INDEX('Hoja de Trabajo para listado'!$BC$155:$CB$1048576,MATCH($A354,'Hoja de Trabajo para listado'!$BC$155:$BC$1048576,0),MATCH((CUADRO!N$5&amp;$E354),'Hoja de Trabajo para listado'!$BC$151:$CB$151,0)),0)+IFERROR(INDEX('Hoja de Trabajo para listado'!$DE$153:$DG$274,MATCH($A354,'Hoja de Trabajo para listado'!$DE$153:$DE$1048576,0),MATCH((CUADRO!N$5&amp;$E354),'Hoja de Trabajo para listado'!$DE$151:$DG$151,0)),0)+IFERROR(INDEX('Hoja de Trabajo para listado'!$CD$155:$DC$1048576,MATCH($A354,'Hoja de Trabajo para listado'!$CD$155:$CD$1048576,0),MATCH((CUADRO!N$5&amp;$E354),'Hoja de Trabajo para listado'!$CD$151:$DC$151,0)),0)</f>
        <v>0</v>
      </c>
      <c r="O354" s="255">
        <f ca="1">+IFERROR(INDEX('Hoja de Trabajo para listado'!$A$155:$Z$1048576,MATCH($A354,'Hoja de Trabajo para listado'!$A$155:$A$1048576,0),MATCH((CUADRO!O$5&amp;$E354),'Hoja de Trabajo para listado'!$A$151:$Z$151,0)),0)+IFERROR(INDEX('Hoja de Trabajo para listado'!$AB$155:$BA$1048576,MATCH($A354,'Hoja de Trabajo para listado'!$AB$155:$AB$1048576,0),MATCH((CUADRO!O$5&amp;$E354),'Hoja de Trabajo para listado'!$AB$151:$BA$151,0)),0)+IFERROR(INDEX('Hoja de Trabajo para listado'!$BC$155:$CB$1048576,MATCH($A354,'Hoja de Trabajo para listado'!$BC$155:$BC$1048576,0),MATCH((CUADRO!O$5&amp;$E354),'Hoja de Trabajo para listado'!$BC$151:$CB$151,0)),0)+IFERROR(INDEX('Hoja de Trabajo para listado'!$DE$153:$DG$274,MATCH($A354,'Hoja de Trabajo para listado'!$DE$153:$DE$1048576,0),MATCH((CUADRO!O$5&amp;$E354),'Hoja de Trabajo para listado'!$DE$151:$DG$151,0)),0)+IFERROR(INDEX('Hoja de Trabajo para listado'!$CD$155:$DC$1048576,MATCH($A354,'Hoja de Trabajo para listado'!$CD$155:$CD$1048576,0),MATCH((CUADRO!O$5&amp;$E354),'Hoja de Trabajo para listado'!$CD$151:$DC$151,0)),0)</f>
        <v>0</v>
      </c>
      <c r="P354" s="255">
        <f ca="1">+IFERROR(INDEX('Hoja de Trabajo para listado'!$A$155:$Z$1048576,MATCH($A354,'Hoja de Trabajo para listado'!$A$155:$A$1048576,0),MATCH((CUADRO!P$5&amp;$E354),'Hoja de Trabajo para listado'!$A$151:$Z$151,0)),0)+IFERROR(INDEX('Hoja de Trabajo para listado'!$AB$155:$BA$1048576,MATCH($A354,'Hoja de Trabajo para listado'!$AB$155:$AB$1048576,0),MATCH((CUADRO!P$5&amp;$E354),'Hoja de Trabajo para listado'!$AB$151:$BA$151,0)),0)+IFERROR(INDEX('Hoja de Trabajo para listado'!$BC$155:$CB$1048576,MATCH($A354,'Hoja de Trabajo para listado'!$BC$155:$BC$1048576,0),MATCH((CUADRO!P$5&amp;$E354),'Hoja de Trabajo para listado'!$BC$151:$CB$151,0)),0)+IFERROR(INDEX('Hoja de Trabajo para listado'!$DE$153:$DG$274,MATCH($A354,'Hoja de Trabajo para listado'!$DE$153:$DE$1048576,0),MATCH((CUADRO!P$5&amp;$E354),'Hoja de Trabajo para listado'!$DE$151:$DG$151,0)),0)+IFERROR(INDEX('Hoja de Trabajo para listado'!$CD$155:$DC$1048576,MATCH($A354,'Hoja de Trabajo para listado'!$CD$155:$CD$1048576,0),MATCH((CUADRO!P$5&amp;$E354),'Hoja de Trabajo para listado'!$CD$151:$DC$151,0)),0)</f>
        <v>0</v>
      </c>
      <c r="Q354" s="255">
        <f ca="1">+IFERROR(INDEX('Hoja de Trabajo para listado'!$A$155:$Z$1048576,MATCH($A354,'Hoja de Trabajo para listado'!$A$155:$A$1048576,0),MATCH((CUADRO!Q$5&amp;$E354),'Hoja de Trabajo para listado'!$A$151:$Z$151,0)),0)+IFERROR(INDEX('Hoja de Trabajo para listado'!$AB$155:$BA$1048576,MATCH($A354,'Hoja de Trabajo para listado'!$AB$155:$AB$1048576,0),MATCH((CUADRO!Q$5&amp;$E354),'Hoja de Trabajo para listado'!$AB$151:$BA$151,0)),0)+IFERROR(INDEX('Hoja de Trabajo para listado'!$BC$155:$CB$1048576,MATCH($A354,'Hoja de Trabajo para listado'!$BC$155:$BC$1048576,0),MATCH((CUADRO!Q$5&amp;$E354),'Hoja de Trabajo para listado'!$BC$151:$CB$151,0)),0)+IFERROR(INDEX('Hoja de Trabajo para listado'!$DE$153:$DG$274,MATCH($A354,'Hoja de Trabajo para listado'!$DE$153:$DE$1048576,0),MATCH((CUADRO!Q$5&amp;$E354),'Hoja de Trabajo para listado'!$DE$151:$DG$151,0)),0)+IFERROR(INDEX('Hoja de Trabajo para listado'!$CD$155:$DC$1048576,MATCH($A354,'Hoja de Trabajo para listado'!$CD$155:$CD$1048576,0),MATCH((CUADRO!Q$5&amp;$E354),'Hoja de Trabajo para listado'!$CD$151:$DC$151,0)),0)</f>
        <v>0</v>
      </c>
      <c r="R354" s="255">
        <f t="shared" ca="1" si="10"/>
        <v>0</v>
      </c>
      <c r="S354" s="262"/>
      <c r="T354" s="255">
        <f ca="1">+T355</f>
        <v>0</v>
      </c>
      <c r="U354" s="254">
        <f t="shared" si="11"/>
        <v>1</v>
      </c>
      <c r="V354" s="362" t="str">
        <f>+VLOOKUP(A354,bd_lista!$A$3:$E$590,5,FALSE)</f>
        <v>Instituciones de Seguridad Social</v>
      </c>
      <c r="W354" s="361" t="str">
        <f>+V354</f>
        <v>Instituciones de Seguridad Social</v>
      </c>
      <c r="X354" s="254">
        <f>+VLOOKUP(A354,[2]Sheet1!$A$13:$D$744,4,FALSE)</f>
        <v>46</v>
      </c>
      <c r="Y354" s="254" t="str">
        <f>+VLOOKUP(X354,bd_lista!$A$3:$C$590,3,FALSE)</f>
        <v>Ministerio de Salud y Deportes</v>
      </c>
      <c r="Z354" s="316">
        <f>+X354</f>
        <v>46</v>
      </c>
      <c r="AA354" s="317" t="str">
        <f>+Y354</f>
        <v>Ministerio de Salud y Deportes</v>
      </c>
    </row>
    <row r="355" spans="1:27" customFormat="1" ht="15" hidden="1" customHeight="1">
      <c r="A355" s="32">
        <v>422</v>
      </c>
      <c r="B355" s="307"/>
      <c r="C355" s="362" t="str">
        <f>+VLOOKUP(A355,bd_lista!$A$3:$C$590,3,FALSE)</f>
        <v>Caja Bancaria Estatal de Salud</v>
      </c>
      <c r="D355" s="362"/>
      <c r="E355" s="362" t="s">
        <v>1314</v>
      </c>
      <c r="F355" s="257">
        <f ca="1">+IFERROR(INDEX('Hoja de Trabajo para listado'!$A$155:$Z$1048576,MATCH($A355,'Hoja de Trabajo para listado'!$A$155:$A$1048576,0),MATCH((CUADRO!F$5&amp;$E355),'Hoja de Trabajo para listado'!$A$151:$Z$151,0)),0)+IFERROR(INDEX('Hoja de Trabajo para listado'!$AB$155:$BA$1048576,MATCH($A355,'Hoja de Trabajo para listado'!$AB$155:$AB$1048576,0),MATCH((CUADRO!F$5&amp;$E355),'Hoja de Trabajo para listado'!$AB$151:$BA$151,0)),0)+IFERROR(INDEX('Hoja de Trabajo para listado'!$BC$155:$CB$1048576,MATCH($A355,'Hoja de Trabajo para listado'!$BC$155:$BC$1048576,0),MATCH((CUADRO!F$5&amp;$E355),'Hoja de Trabajo para listado'!$BC$151:$CB$151,0)),0)+IFERROR(INDEX('Hoja de Trabajo para listado'!$DE$153:$DG$274,MATCH($A355,'Hoja de Trabajo para listado'!$DE$153:$DE$1048576,0),MATCH((CUADRO!F$5&amp;$E355),'Hoja de Trabajo para listado'!$DE$151:$DG$151,0)),0)+IFERROR(INDEX('Hoja de Trabajo para listado'!$CD$155:$DC$1048576,MATCH($A355,'Hoja de Trabajo para listado'!$CD$155:$CD$1048576,0),MATCH((CUADRO!F$5&amp;$E355),'Hoja de Trabajo para listado'!$CD$151:$DC$151,0)),0)</f>
        <v>0</v>
      </c>
      <c r="G355" s="257">
        <f ca="1">+IFERROR(INDEX('Hoja de Trabajo para listado'!$A$155:$Z$1048576,MATCH($A355,'Hoja de Trabajo para listado'!$A$155:$A$1048576,0),MATCH((CUADRO!G$5&amp;$E355),'Hoja de Trabajo para listado'!$A$151:$Z$151,0)),0)+IFERROR(INDEX('Hoja de Trabajo para listado'!$AB$155:$BA$1048576,MATCH($A355,'Hoja de Trabajo para listado'!$AB$155:$AB$1048576,0),MATCH((CUADRO!G$5&amp;$E355),'Hoja de Trabajo para listado'!$AB$151:$BA$151,0)),0)+IFERROR(INDEX('Hoja de Trabajo para listado'!$BC$155:$CB$1048576,MATCH($A355,'Hoja de Trabajo para listado'!$BC$155:$BC$1048576,0),MATCH((CUADRO!G$5&amp;$E355),'Hoja de Trabajo para listado'!$BC$151:$CB$151,0)),0)+IFERROR(INDEX('Hoja de Trabajo para listado'!$DE$153:$DG$274,MATCH($A355,'Hoja de Trabajo para listado'!$DE$153:$DE$1048576,0),MATCH((CUADRO!G$5&amp;$E355),'Hoja de Trabajo para listado'!$DE$151:$DG$151,0)),0)+IFERROR(INDEX('Hoja de Trabajo para listado'!$CD$155:$DC$1048576,MATCH($A355,'Hoja de Trabajo para listado'!$CD$155:$CD$1048576,0),MATCH((CUADRO!G$5&amp;$E355),'Hoja de Trabajo para listado'!$CD$151:$DC$151,0)),0)</f>
        <v>0</v>
      </c>
      <c r="H355" s="257">
        <f ca="1">+IFERROR(INDEX('Hoja de Trabajo para listado'!$A$155:$Z$1048576,MATCH($A355,'Hoja de Trabajo para listado'!$A$155:$A$1048576,0),MATCH((CUADRO!H$5&amp;$E355),'Hoja de Trabajo para listado'!$A$151:$Z$151,0)),0)+IFERROR(INDEX('Hoja de Trabajo para listado'!$AB$155:$BA$1048576,MATCH($A355,'Hoja de Trabajo para listado'!$AB$155:$AB$1048576,0),MATCH((CUADRO!H$5&amp;$E355),'Hoja de Trabajo para listado'!$AB$151:$BA$151,0)),0)+IFERROR(INDEX('Hoja de Trabajo para listado'!$BC$155:$CB$1048576,MATCH($A355,'Hoja de Trabajo para listado'!$BC$155:$BC$1048576,0),MATCH((CUADRO!H$5&amp;$E355),'Hoja de Trabajo para listado'!$BC$151:$CB$151,0)),0)+IFERROR(INDEX('Hoja de Trabajo para listado'!$DE$153:$DG$274,MATCH($A355,'Hoja de Trabajo para listado'!$DE$153:$DE$1048576,0),MATCH((CUADRO!H$5&amp;$E355),'Hoja de Trabajo para listado'!$DE$151:$DG$151,0)),0)+IFERROR(INDEX('Hoja de Trabajo para listado'!$CD$155:$DC$1048576,MATCH($A355,'Hoja de Trabajo para listado'!$CD$155:$CD$1048576,0),MATCH((CUADRO!H$5&amp;$E355),'Hoja de Trabajo para listado'!$CD$151:$DC$151,0)),0)</f>
        <v>0</v>
      </c>
      <c r="I355" s="257">
        <f ca="1">+IFERROR(INDEX('Hoja de Trabajo para listado'!$A$155:$Z$1048576,MATCH($A355,'Hoja de Trabajo para listado'!$A$155:$A$1048576,0),MATCH((CUADRO!I$5&amp;$E355),'Hoja de Trabajo para listado'!$A$151:$Z$151,0)),0)+IFERROR(INDEX('Hoja de Trabajo para listado'!$AB$155:$BA$1048576,MATCH($A355,'Hoja de Trabajo para listado'!$AB$155:$AB$1048576,0),MATCH((CUADRO!I$5&amp;$E355),'Hoja de Trabajo para listado'!$AB$151:$BA$151,0)),0)+IFERROR(INDEX('Hoja de Trabajo para listado'!$BC$155:$CB$1048576,MATCH($A355,'Hoja de Trabajo para listado'!$BC$155:$BC$1048576,0),MATCH((CUADRO!I$5&amp;$E355),'Hoja de Trabajo para listado'!$BC$151:$CB$151,0)),0)+IFERROR(INDEX('Hoja de Trabajo para listado'!$DE$153:$DG$274,MATCH($A355,'Hoja de Trabajo para listado'!$DE$153:$DE$1048576,0),MATCH((CUADRO!I$5&amp;$E355),'Hoja de Trabajo para listado'!$DE$151:$DG$151,0)),0)+IFERROR(INDEX('Hoja de Trabajo para listado'!$CD$155:$DC$1048576,MATCH($A355,'Hoja de Trabajo para listado'!$CD$155:$CD$1048576,0),MATCH((CUADRO!I$5&amp;$E355),'Hoja de Trabajo para listado'!$CD$151:$DC$151,0)),0)</f>
        <v>0</v>
      </c>
      <c r="J355" s="257">
        <f ca="1">+IFERROR(INDEX('Hoja de Trabajo para listado'!$A$155:$Z$1048576,MATCH($A355,'Hoja de Trabajo para listado'!$A$155:$A$1048576,0),MATCH((CUADRO!J$5&amp;$E355),'Hoja de Trabajo para listado'!$A$151:$Z$151,0)),0)+IFERROR(INDEX('Hoja de Trabajo para listado'!$AB$155:$BA$1048576,MATCH($A355,'Hoja de Trabajo para listado'!$AB$155:$AB$1048576,0),MATCH((CUADRO!J$5&amp;$E355),'Hoja de Trabajo para listado'!$AB$151:$BA$151,0)),0)+IFERROR(INDEX('Hoja de Trabajo para listado'!$BC$155:$CB$1048576,MATCH($A355,'Hoja de Trabajo para listado'!$BC$155:$BC$1048576,0),MATCH((CUADRO!J$5&amp;$E355),'Hoja de Trabajo para listado'!$BC$151:$CB$151,0)),0)+IFERROR(INDEX('Hoja de Trabajo para listado'!$DE$153:$DG$274,MATCH($A355,'Hoja de Trabajo para listado'!$DE$153:$DE$1048576,0),MATCH((CUADRO!J$5&amp;$E355),'Hoja de Trabajo para listado'!$DE$151:$DG$151,0)),0)+IFERROR(INDEX('Hoja de Trabajo para listado'!$CD$155:$DC$1048576,MATCH($A355,'Hoja de Trabajo para listado'!$CD$155:$CD$1048576,0),MATCH((CUADRO!J$5&amp;$E355),'Hoja de Trabajo para listado'!$CD$151:$DC$151,0)),0)</f>
        <v>0</v>
      </c>
      <c r="K355" s="257">
        <f ca="1">+IFERROR(INDEX('Hoja de Trabajo para listado'!$A$155:$Z$1048576,MATCH($A355,'Hoja de Trabajo para listado'!$A$155:$A$1048576,0),MATCH((CUADRO!K$5&amp;$E355),'Hoja de Trabajo para listado'!$A$151:$Z$151,0)),0)+IFERROR(INDEX('Hoja de Trabajo para listado'!$AB$155:$BA$1048576,MATCH($A355,'Hoja de Trabajo para listado'!$AB$155:$AB$1048576,0),MATCH((CUADRO!K$5&amp;$E355),'Hoja de Trabajo para listado'!$AB$151:$BA$151,0)),0)+IFERROR(INDEX('Hoja de Trabajo para listado'!$BC$155:$CB$1048576,MATCH($A355,'Hoja de Trabajo para listado'!$BC$155:$BC$1048576,0),MATCH((CUADRO!K$5&amp;$E355),'Hoja de Trabajo para listado'!$BC$151:$CB$151,0)),0)+IFERROR(INDEX('Hoja de Trabajo para listado'!$DE$153:$DG$274,MATCH($A355,'Hoja de Trabajo para listado'!$DE$153:$DE$1048576,0),MATCH((CUADRO!K$5&amp;$E355),'Hoja de Trabajo para listado'!$DE$151:$DG$151,0)),0)+IFERROR(INDEX('Hoja de Trabajo para listado'!$CD$155:$DC$1048576,MATCH($A355,'Hoja de Trabajo para listado'!$CD$155:$CD$1048576,0),MATCH((CUADRO!K$5&amp;$E355),'Hoja de Trabajo para listado'!$CD$151:$DC$151,0)),0)</f>
        <v>0</v>
      </c>
      <c r="L355" s="257">
        <f ca="1">+IFERROR(INDEX('Hoja de Trabajo para listado'!$A$155:$Z$1048576,MATCH($A355,'Hoja de Trabajo para listado'!$A$155:$A$1048576,0),MATCH((CUADRO!L$5&amp;$E355),'Hoja de Trabajo para listado'!$A$151:$Z$151,0)),0)+IFERROR(INDEX('Hoja de Trabajo para listado'!$AB$155:$BA$1048576,MATCH($A355,'Hoja de Trabajo para listado'!$AB$155:$AB$1048576,0),MATCH((CUADRO!L$5&amp;$E355),'Hoja de Trabajo para listado'!$AB$151:$BA$151,0)),0)+IFERROR(INDEX('Hoja de Trabajo para listado'!$BC$155:$CB$1048576,MATCH($A355,'Hoja de Trabajo para listado'!$BC$155:$BC$1048576,0),MATCH((CUADRO!L$5&amp;$E355),'Hoja de Trabajo para listado'!$BC$151:$CB$151,0)),0)+IFERROR(INDEX('Hoja de Trabajo para listado'!$DE$153:$DG$274,MATCH($A355,'Hoja de Trabajo para listado'!$DE$153:$DE$1048576,0),MATCH((CUADRO!L$5&amp;$E355),'Hoja de Trabajo para listado'!$DE$151:$DG$151,0)),0)+IFERROR(INDEX('Hoja de Trabajo para listado'!$CD$155:$DC$1048576,MATCH($A355,'Hoja de Trabajo para listado'!$CD$155:$CD$1048576,0),MATCH((CUADRO!L$5&amp;$E355),'Hoja de Trabajo para listado'!$CD$151:$DC$151,0)),0)</f>
        <v>0</v>
      </c>
      <c r="M355" s="257">
        <f ca="1">+IFERROR(INDEX('Hoja de Trabajo para listado'!$A$155:$Z$1048576,MATCH($A355,'Hoja de Trabajo para listado'!$A$155:$A$1048576,0),MATCH((CUADRO!M$5&amp;$E355),'Hoja de Trabajo para listado'!$A$151:$Z$151,0)),0)+IFERROR(INDEX('Hoja de Trabajo para listado'!$AB$155:$BA$1048576,MATCH($A355,'Hoja de Trabajo para listado'!$AB$155:$AB$1048576,0),MATCH((CUADRO!M$5&amp;$E355),'Hoja de Trabajo para listado'!$AB$151:$BA$151,0)),0)+IFERROR(INDEX('Hoja de Trabajo para listado'!$BC$155:$CB$1048576,MATCH($A355,'Hoja de Trabajo para listado'!$BC$155:$BC$1048576,0),MATCH((CUADRO!M$5&amp;$E355),'Hoja de Trabajo para listado'!$BC$151:$CB$151,0)),0)+IFERROR(INDEX('Hoja de Trabajo para listado'!$DE$153:$DG$274,MATCH($A355,'Hoja de Trabajo para listado'!$DE$153:$DE$1048576,0),MATCH((CUADRO!M$5&amp;$E355),'Hoja de Trabajo para listado'!$DE$151:$DG$151,0)),0)+IFERROR(INDEX('Hoja de Trabajo para listado'!$CD$155:$DC$1048576,MATCH($A355,'Hoja de Trabajo para listado'!$CD$155:$CD$1048576,0),MATCH((CUADRO!M$5&amp;$E355),'Hoja de Trabajo para listado'!$CD$151:$DC$151,0)),0)</f>
        <v>0</v>
      </c>
      <c r="N355" s="257">
        <f ca="1">+IFERROR(INDEX('Hoja de Trabajo para listado'!$A$155:$Z$1048576,MATCH($A355,'Hoja de Trabajo para listado'!$A$155:$A$1048576,0),MATCH((CUADRO!N$5&amp;$E355),'Hoja de Trabajo para listado'!$A$151:$Z$151,0)),0)+IFERROR(INDEX('Hoja de Trabajo para listado'!$AB$155:$BA$1048576,MATCH($A355,'Hoja de Trabajo para listado'!$AB$155:$AB$1048576,0),MATCH((CUADRO!N$5&amp;$E355),'Hoja de Trabajo para listado'!$AB$151:$BA$151,0)),0)+IFERROR(INDEX('Hoja de Trabajo para listado'!$BC$155:$CB$1048576,MATCH($A355,'Hoja de Trabajo para listado'!$BC$155:$BC$1048576,0),MATCH((CUADRO!N$5&amp;$E355),'Hoja de Trabajo para listado'!$BC$151:$CB$151,0)),0)+IFERROR(INDEX('Hoja de Trabajo para listado'!$DE$153:$DG$274,MATCH($A355,'Hoja de Trabajo para listado'!$DE$153:$DE$1048576,0),MATCH((CUADRO!N$5&amp;$E355),'Hoja de Trabajo para listado'!$DE$151:$DG$151,0)),0)+IFERROR(INDEX('Hoja de Trabajo para listado'!$CD$155:$DC$1048576,MATCH($A355,'Hoja de Trabajo para listado'!$CD$155:$CD$1048576,0),MATCH((CUADRO!N$5&amp;$E355),'Hoja de Trabajo para listado'!$CD$151:$DC$151,0)),0)</f>
        <v>0</v>
      </c>
      <c r="O355" s="257">
        <f ca="1">+IFERROR(INDEX('Hoja de Trabajo para listado'!$A$155:$Z$1048576,MATCH($A355,'Hoja de Trabajo para listado'!$A$155:$A$1048576,0),MATCH((CUADRO!O$5&amp;$E355),'Hoja de Trabajo para listado'!$A$151:$Z$151,0)),0)+IFERROR(INDEX('Hoja de Trabajo para listado'!$AB$155:$BA$1048576,MATCH($A355,'Hoja de Trabajo para listado'!$AB$155:$AB$1048576,0),MATCH((CUADRO!O$5&amp;$E355),'Hoja de Trabajo para listado'!$AB$151:$BA$151,0)),0)+IFERROR(INDEX('Hoja de Trabajo para listado'!$BC$155:$CB$1048576,MATCH($A355,'Hoja de Trabajo para listado'!$BC$155:$BC$1048576,0),MATCH((CUADRO!O$5&amp;$E355),'Hoja de Trabajo para listado'!$BC$151:$CB$151,0)),0)+IFERROR(INDEX('Hoja de Trabajo para listado'!$DE$153:$DG$274,MATCH($A355,'Hoja de Trabajo para listado'!$DE$153:$DE$1048576,0),MATCH((CUADRO!O$5&amp;$E355),'Hoja de Trabajo para listado'!$DE$151:$DG$151,0)),0)+IFERROR(INDEX('Hoja de Trabajo para listado'!$CD$155:$DC$1048576,MATCH($A355,'Hoja de Trabajo para listado'!$CD$155:$CD$1048576,0),MATCH((CUADRO!O$5&amp;$E355),'Hoja de Trabajo para listado'!$CD$151:$DC$151,0)),0)</f>
        <v>0</v>
      </c>
      <c r="P355" s="257">
        <f ca="1">+IFERROR(INDEX('Hoja de Trabajo para listado'!$A$155:$Z$1048576,MATCH($A355,'Hoja de Trabajo para listado'!$A$155:$A$1048576,0),MATCH((CUADRO!P$5&amp;$E355),'Hoja de Trabajo para listado'!$A$151:$Z$151,0)),0)+IFERROR(INDEX('Hoja de Trabajo para listado'!$AB$155:$BA$1048576,MATCH($A355,'Hoja de Trabajo para listado'!$AB$155:$AB$1048576,0),MATCH((CUADRO!P$5&amp;$E355),'Hoja de Trabajo para listado'!$AB$151:$BA$151,0)),0)+IFERROR(INDEX('Hoja de Trabajo para listado'!$BC$155:$CB$1048576,MATCH($A355,'Hoja de Trabajo para listado'!$BC$155:$BC$1048576,0),MATCH((CUADRO!P$5&amp;$E355),'Hoja de Trabajo para listado'!$BC$151:$CB$151,0)),0)+IFERROR(INDEX('Hoja de Trabajo para listado'!$DE$153:$DG$274,MATCH($A355,'Hoja de Trabajo para listado'!$DE$153:$DE$1048576,0),MATCH((CUADRO!P$5&amp;$E355),'Hoja de Trabajo para listado'!$DE$151:$DG$151,0)),0)+IFERROR(INDEX('Hoja de Trabajo para listado'!$CD$155:$DC$1048576,MATCH($A355,'Hoja de Trabajo para listado'!$CD$155:$CD$1048576,0),MATCH((CUADRO!P$5&amp;$E355),'Hoja de Trabajo para listado'!$CD$151:$DC$151,0)),0)</f>
        <v>0</v>
      </c>
      <c r="Q355" s="255">
        <f ca="1">+IFERROR(INDEX('Hoja de Trabajo para listado'!$A$155:$Z$1048576,MATCH($A355,'Hoja de Trabajo para listado'!$A$155:$A$1048576,0),MATCH((CUADRO!Q$5&amp;$E355),'Hoja de Trabajo para listado'!$A$151:$Z$151,0)),0)+IFERROR(INDEX('Hoja de Trabajo para listado'!$AB$155:$BA$1048576,MATCH($A355,'Hoja de Trabajo para listado'!$AB$155:$AB$1048576,0),MATCH((CUADRO!Q$5&amp;$E355),'Hoja de Trabajo para listado'!$AB$151:$BA$151,0)),0)+IFERROR(INDEX('Hoja de Trabajo para listado'!$BC$155:$CB$1048576,MATCH($A355,'Hoja de Trabajo para listado'!$BC$155:$BC$1048576,0),MATCH((CUADRO!Q$5&amp;$E355),'Hoja de Trabajo para listado'!$BC$151:$CB$151,0)),0)+IFERROR(INDEX('Hoja de Trabajo para listado'!$DE$153:$DG$274,MATCH($A355,'Hoja de Trabajo para listado'!$DE$153:$DE$1048576,0),MATCH((CUADRO!Q$5&amp;$E355),'Hoja de Trabajo para listado'!$DE$151:$DG$151,0)),0)+IFERROR(INDEX('Hoja de Trabajo para listado'!$CD$155:$DC$1048576,MATCH($A355,'Hoja de Trabajo para listado'!$CD$155:$CD$1048576,0),MATCH((CUADRO!Q$5&amp;$E355),'Hoja de Trabajo para listado'!$CD$151:$DC$151,0)),0)</f>
        <v>0</v>
      </c>
      <c r="R355" s="257">
        <f t="shared" ca="1" si="10"/>
        <v>0</v>
      </c>
      <c r="S355" s="274">
        <f ca="1">+R354+R355</f>
        <v>0</v>
      </c>
      <c r="T355" s="257">
        <f ca="1">+S355</f>
        <v>0</v>
      </c>
      <c r="U355" s="256">
        <f t="shared" si="11"/>
        <v>2</v>
      </c>
      <c r="V355" s="362" t="str">
        <f>+VLOOKUP(A355,bd_lista!$A$3:$E$590,5,FALSE)</f>
        <v>Instituciones de Seguridad Social</v>
      </c>
      <c r="W355" s="362"/>
      <c r="X355" s="254">
        <f>+VLOOKUP(A355,[2]Sheet1!$A$13:$D$744,4,FALSE)</f>
        <v>46</v>
      </c>
      <c r="Y355" s="254" t="str">
        <f>+VLOOKUP(X355,bd_lista!$A$3:$C$590,3,FALSE)</f>
        <v>Ministerio de Salud y Deportes</v>
      </c>
      <c r="Z355" s="314"/>
      <c r="AA355" s="315"/>
    </row>
    <row r="356" spans="1:27" ht="15" customHeight="1">
      <c r="A356" s="32">
        <v>287</v>
      </c>
      <c r="B356" s="306">
        <f>+A356</f>
        <v>287</v>
      </c>
      <c r="C356" s="259" t="str">
        <f>+VLOOKUP(A356,bd_lista!$A$3:$C$590,3,FALSE)</f>
        <v>Fondo Nacional de Inversión Productiva y Social</v>
      </c>
      <c r="D356" s="361" t="str">
        <f>+C356</f>
        <v>Fondo Nacional de Inversión Productiva y Social</v>
      </c>
      <c r="E356" s="259" t="s">
        <v>1313</v>
      </c>
      <c r="F356" s="255">
        <f ca="1">+IFERROR(INDEX('Hoja de Trabajo para listado'!$A$155:$Z$1048576,MATCH($A356,'Hoja de Trabajo para listado'!$A$155:$A$1048576,0),MATCH((CUADRO!F$5&amp;$E356),'Hoja de Trabajo para listado'!$A$151:$Z$151,0)),0)+IFERROR(INDEX('Hoja de Trabajo para listado'!$AB$155:$BA$1048576,MATCH($A356,'Hoja de Trabajo para listado'!$AB$155:$AB$1048576,0),MATCH((CUADRO!F$5&amp;$E356),'Hoja de Trabajo para listado'!$AB$151:$BA$151,0)),0)+IFERROR(INDEX('Hoja de Trabajo para listado'!$BC$155:$CB$1048576,MATCH($A356,'Hoja de Trabajo para listado'!$BC$155:$BC$1048576,0),MATCH((CUADRO!F$5&amp;$E356),'Hoja de Trabajo para listado'!$BC$151:$CB$151,0)),0)+IFERROR(INDEX('Hoja de Trabajo para listado'!$DE$153:$DG$274,MATCH($A356,'Hoja de Trabajo para listado'!$DE$153:$DE$1048576,0),MATCH((CUADRO!F$5&amp;$E356),'Hoja de Trabajo para listado'!$DE$151:$DG$151,0)),0)+IFERROR(INDEX('Hoja de Trabajo para listado'!$CD$155:$DC$1048576,MATCH($A356,'Hoja de Trabajo para listado'!$CD$155:$CD$1048576,0),MATCH((CUADRO!F$5&amp;$E356),'Hoja de Trabajo para listado'!$CD$151:$DC$151,0)),0)</f>
        <v>0</v>
      </c>
      <c r="G356" s="255">
        <f ca="1">+IFERROR(INDEX('Hoja de Trabajo para listado'!$A$155:$Z$1048576,MATCH($A356,'Hoja de Trabajo para listado'!$A$155:$A$1048576,0),MATCH((CUADRO!G$5&amp;$E356),'Hoja de Trabajo para listado'!$A$151:$Z$151,0)),0)+IFERROR(INDEX('Hoja de Trabajo para listado'!$AB$155:$BA$1048576,MATCH($A356,'Hoja de Trabajo para listado'!$AB$155:$AB$1048576,0),MATCH((CUADRO!G$5&amp;$E356),'Hoja de Trabajo para listado'!$AB$151:$BA$151,0)),0)+IFERROR(INDEX('Hoja de Trabajo para listado'!$BC$155:$CB$1048576,MATCH($A356,'Hoja de Trabajo para listado'!$BC$155:$BC$1048576,0),MATCH((CUADRO!G$5&amp;$E356),'Hoja de Trabajo para listado'!$BC$151:$CB$151,0)),0)+IFERROR(INDEX('Hoja de Trabajo para listado'!$DE$153:$DG$274,MATCH($A356,'Hoja de Trabajo para listado'!$DE$153:$DE$1048576,0),MATCH((CUADRO!G$5&amp;$E356),'Hoja de Trabajo para listado'!$DE$151:$DG$151,0)),0)+IFERROR(INDEX('Hoja de Trabajo para listado'!$CD$155:$DC$1048576,MATCH($A356,'Hoja de Trabajo para listado'!$CD$155:$CD$1048576,0),MATCH((CUADRO!G$5&amp;$E356),'Hoja de Trabajo para listado'!$CD$151:$DC$151,0)),0)</f>
        <v>0</v>
      </c>
      <c r="H356" s="255">
        <f ca="1">+IFERROR(INDEX('Hoja de Trabajo para listado'!$A$155:$Z$1048576,MATCH($A356,'Hoja de Trabajo para listado'!$A$155:$A$1048576,0),MATCH((CUADRO!H$5&amp;$E356),'Hoja de Trabajo para listado'!$A$151:$Z$151,0)),0)+IFERROR(INDEX('Hoja de Trabajo para listado'!$AB$155:$BA$1048576,MATCH($A356,'Hoja de Trabajo para listado'!$AB$155:$AB$1048576,0),MATCH((CUADRO!H$5&amp;$E356),'Hoja de Trabajo para listado'!$AB$151:$BA$151,0)),0)+IFERROR(INDEX('Hoja de Trabajo para listado'!$BC$155:$CB$1048576,MATCH($A356,'Hoja de Trabajo para listado'!$BC$155:$BC$1048576,0),MATCH((CUADRO!H$5&amp;$E356),'Hoja de Trabajo para listado'!$BC$151:$CB$151,0)),0)+IFERROR(INDEX('Hoja de Trabajo para listado'!$DE$153:$DG$274,MATCH($A356,'Hoja de Trabajo para listado'!$DE$153:$DE$1048576,0),MATCH((CUADRO!H$5&amp;$E356),'Hoja de Trabajo para listado'!$DE$151:$DG$151,0)),0)+IFERROR(INDEX('Hoja de Trabajo para listado'!$CD$155:$DC$1048576,MATCH($A356,'Hoja de Trabajo para listado'!$CD$155:$CD$1048576,0),MATCH((CUADRO!H$5&amp;$E356),'Hoja de Trabajo para listado'!$CD$151:$DC$151,0)),0)</f>
        <v>0</v>
      </c>
      <c r="I356" s="255">
        <f ca="1">+IFERROR(INDEX('Hoja de Trabajo para listado'!$A$155:$Z$1048576,MATCH($A356,'Hoja de Trabajo para listado'!$A$155:$A$1048576,0),MATCH((CUADRO!I$5&amp;$E356),'Hoja de Trabajo para listado'!$A$151:$Z$151,0)),0)+IFERROR(INDEX('Hoja de Trabajo para listado'!$AB$155:$BA$1048576,MATCH($A356,'Hoja de Trabajo para listado'!$AB$155:$AB$1048576,0),MATCH((CUADRO!I$5&amp;$E356),'Hoja de Trabajo para listado'!$AB$151:$BA$151,0)),0)+IFERROR(INDEX('Hoja de Trabajo para listado'!$BC$155:$CB$1048576,MATCH($A356,'Hoja de Trabajo para listado'!$BC$155:$BC$1048576,0),MATCH((CUADRO!I$5&amp;$E356),'Hoja de Trabajo para listado'!$BC$151:$CB$151,0)),0)+IFERROR(INDEX('Hoja de Trabajo para listado'!$DE$153:$DG$274,MATCH($A356,'Hoja de Trabajo para listado'!$DE$153:$DE$1048576,0),MATCH((CUADRO!I$5&amp;$E356),'Hoja de Trabajo para listado'!$DE$151:$DG$151,0)),0)+IFERROR(INDEX('Hoja de Trabajo para listado'!$CD$155:$DC$1048576,MATCH($A356,'Hoja de Trabajo para listado'!$CD$155:$CD$1048576,0),MATCH((CUADRO!I$5&amp;$E356),'Hoja de Trabajo para listado'!$CD$151:$DC$151,0)),0)</f>
        <v>0</v>
      </c>
      <c r="J356" s="255">
        <f ca="1">+IFERROR(INDEX('Hoja de Trabajo para listado'!$A$155:$Z$1048576,MATCH($A356,'Hoja de Trabajo para listado'!$A$155:$A$1048576,0),MATCH((CUADRO!J$5&amp;$E356),'Hoja de Trabajo para listado'!$A$151:$Z$151,0)),0)+IFERROR(INDEX('Hoja de Trabajo para listado'!$AB$155:$BA$1048576,MATCH($A356,'Hoja de Trabajo para listado'!$AB$155:$AB$1048576,0),MATCH((CUADRO!J$5&amp;$E356),'Hoja de Trabajo para listado'!$AB$151:$BA$151,0)),0)+IFERROR(INDEX('Hoja de Trabajo para listado'!$BC$155:$CB$1048576,MATCH($A356,'Hoja de Trabajo para listado'!$BC$155:$BC$1048576,0),MATCH((CUADRO!J$5&amp;$E356),'Hoja de Trabajo para listado'!$BC$151:$CB$151,0)),0)+IFERROR(INDEX('Hoja de Trabajo para listado'!$DE$153:$DG$274,MATCH($A356,'Hoja de Trabajo para listado'!$DE$153:$DE$1048576,0),MATCH((CUADRO!J$5&amp;$E356),'Hoja de Trabajo para listado'!$DE$151:$DG$151,0)),0)+IFERROR(INDEX('Hoja de Trabajo para listado'!$CD$155:$DC$1048576,MATCH($A356,'Hoja de Trabajo para listado'!$CD$155:$CD$1048576,0),MATCH((CUADRO!J$5&amp;$E356),'Hoja de Trabajo para listado'!$CD$151:$DC$151,0)),0)</f>
        <v>0</v>
      </c>
      <c r="K356" s="255">
        <f ca="1">+IFERROR(INDEX('Hoja de Trabajo para listado'!$A$155:$Z$1048576,MATCH($A356,'Hoja de Trabajo para listado'!$A$155:$A$1048576,0),MATCH((CUADRO!K$5&amp;$E356),'Hoja de Trabajo para listado'!$A$151:$Z$151,0)),0)+IFERROR(INDEX('Hoja de Trabajo para listado'!$AB$155:$BA$1048576,MATCH($A356,'Hoja de Trabajo para listado'!$AB$155:$AB$1048576,0),MATCH((CUADRO!K$5&amp;$E356),'Hoja de Trabajo para listado'!$AB$151:$BA$151,0)),0)+IFERROR(INDEX('Hoja de Trabajo para listado'!$BC$155:$CB$1048576,MATCH($A356,'Hoja de Trabajo para listado'!$BC$155:$BC$1048576,0),MATCH((CUADRO!K$5&amp;$E356),'Hoja de Trabajo para listado'!$BC$151:$CB$151,0)),0)+IFERROR(INDEX('Hoja de Trabajo para listado'!$DE$153:$DG$274,MATCH($A356,'Hoja de Trabajo para listado'!$DE$153:$DE$1048576,0),MATCH((CUADRO!K$5&amp;$E356),'Hoja de Trabajo para listado'!$DE$151:$DG$151,0)),0)+IFERROR(INDEX('Hoja de Trabajo para listado'!$CD$155:$DC$1048576,MATCH($A356,'Hoja de Trabajo para listado'!$CD$155:$CD$1048576,0),MATCH((CUADRO!K$5&amp;$E356),'Hoja de Trabajo para listado'!$CD$151:$DC$151,0)),0)</f>
        <v>0</v>
      </c>
      <c r="L356" s="255">
        <f ca="1">+IFERROR(INDEX('Hoja de Trabajo para listado'!$A$155:$Z$1048576,MATCH($A356,'Hoja de Trabajo para listado'!$A$155:$A$1048576,0),MATCH((CUADRO!L$5&amp;$E356),'Hoja de Trabajo para listado'!$A$151:$Z$151,0)),0)+IFERROR(INDEX('Hoja de Trabajo para listado'!$AB$155:$BA$1048576,MATCH($A356,'Hoja de Trabajo para listado'!$AB$155:$AB$1048576,0),MATCH((CUADRO!L$5&amp;$E356),'Hoja de Trabajo para listado'!$AB$151:$BA$151,0)),0)+IFERROR(INDEX('Hoja de Trabajo para listado'!$BC$155:$CB$1048576,MATCH($A356,'Hoja de Trabajo para listado'!$BC$155:$BC$1048576,0),MATCH((CUADRO!L$5&amp;$E356),'Hoja de Trabajo para listado'!$BC$151:$CB$151,0)),0)+IFERROR(INDEX('Hoja de Trabajo para listado'!$DE$153:$DG$274,MATCH($A356,'Hoja de Trabajo para listado'!$DE$153:$DE$1048576,0),MATCH((CUADRO!L$5&amp;$E356),'Hoja de Trabajo para listado'!$DE$151:$DG$151,0)),0)+IFERROR(INDEX('Hoja de Trabajo para listado'!$CD$155:$DC$1048576,MATCH($A356,'Hoja de Trabajo para listado'!$CD$155:$CD$1048576,0),MATCH((CUADRO!L$5&amp;$E356),'Hoja de Trabajo para listado'!$CD$151:$DC$151,0)),0)</f>
        <v>0</v>
      </c>
      <c r="M356" s="255">
        <f ca="1">+IFERROR(INDEX('Hoja de Trabajo para listado'!$A$155:$Z$1048576,MATCH($A356,'Hoja de Trabajo para listado'!$A$155:$A$1048576,0),MATCH((CUADRO!M$5&amp;$E356),'Hoja de Trabajo para listado'!$A$151:$Z$151,0)),0)+IFERROR(INDEX('Hoja de Trabajo para listado'!$AB$155:$BA$1048576,MATCH($A356,'Hoja de Trabajo para listado'!$AB$155:$AB$1048576,0),MATCH((CUADRO!M$5&amp;$E356),'Hoja de Trabajo para listado'!$AB$151:$BA$151,0)),0)+IFERROR(INDEX('Hoja de Trabajo para listado'!$BC$155:$CB$1048576,MATCH($A356,'Hoja de Trabajo para listado'!$BC$155:$BC$1048576,0),MATCH((CUADRO!M$5&amp;$E356),'Hoja de Trabajo para listado'!$BC$151:$CB$151,0)),0)+IFERROR(INDEX('Hoja de Trabajo para listado'!$DE$153:$DG$274,MATCH($A356,'Hoja de Trabajo para listado'!$DE$153:$DE$1048576,0),MATCH((CUADRO!M$5&amp;$E356),'Hoja de Trabajo para listado'!$DE$151:$DG$151,0)),0)+IFERROR(INDEX('Hoja de Trabajo para listado'!$CD$155:$DC$1048576,MATCH($A356,'Hoja de Trabajo para listado'!$CD$155:$CD$1048576,0),MATCH((CUADRO!M$5&amp;$E356),'Hoja de Trabajo para listado'!$CD$151:$DC$151,0)),0)</f>
        <v>0</v>
      </c>
      <c r="N356" s="255">
        <f ca="1">+IFERROR(INDEX('Hoja de Trabajo para listado'!$A$155:$Z$1048576,MATCH($A356,'Hoja de Trabajo para listado'!$A$155:$A$1048576,0),MATCH((CUADRO!N$5&amp;$E356),'Hoja de Trabajo para listado'!$A$151:$Z$151,0)),0)+IFERROR(INDEX('Hoja de Trabajo para listado'!$AB$155:$BA$1048576,MATCH($A356,'Hoja de Trabajo para listado'!$AB$155:$AB$1048576,0),MATCH((CUADRO!N$5&amp;$E356),'Hoja de Trabajo para listado'!$AB$151:$BA$151,0)),0)+IFERROR(INDEX('Hoja de Trabajo para listado'!$BC$155:$CB$1048576,MATCH($A356,'Hoja de Trabajo para listado'!$BC$155:$BC$1048576,0),MATCH((CUADRO!N$5&amp;$E356),'Hoja de Trabajo para listado'!$BC$151:$CB$151,0)),0)+IFERROR(INDEX('Hoja de Trabajo para listado'!$DE$153:$DG$274,MATCH($A356,'Hoja de Trabajo para listado'!$DE$153:$DE$1048576,0),MATCH((CUADRO!N$5&amp;$E356),'Hoja de Trabajo para listado'!$DE$151:$DG$151,0)),0)+IFERROR(INDEX('Hoja de Trabajo para listado'!$CD$155:$DC$1048576,MATCH($A356,'Hoja de Trabajo para listado'!$CD$155:$CD$1048576,0),MATCH((CUADRO!N$5&amp;$E356),'Hoja de Trabajo para listado'!$CD$151:$DC$151,0)),0)</f>
        <v>50</v>
      </c>
      <c r="O356" s="255">
        <f ca="1">+IFERROR(INDEX('Hoja de Trabajo para listado'!$A$155:$Z$1048576,MATCH($A356,'Hoja de Trabajo para listado'!$A$155:$A$1048576,0),MATCH((CUADRO!O$5&amp;$E356),'Hoja de Trabajo para listado'!$A$151:$Z$151,0)),0)+IFERROR(INDEX('Hoja de Trabajo para listado'!$AB$155:$BA$1048576,MATCH($A356,'Hoja de Trabajo para listado'!$AB$155:$AB$1048576,0),MATCH((CUADRO!O$5&amp;$E356),'Hoja de Trabajo para listado'!$AB$151:$BA$151,0)),0)+IFERROR(INDEX('Hoja de Trabajo para listado'!$BC$155:$CB$1048576,MATCH($A356,'Hoja de Trabajo para listado'!$BC$155:$BC$1048576,0),MATCH((CUADRO!O$5&amp;$E356),'Hoja de Trabajo para listado'!$BC$151:$CB$151,0)),0)+IFERROR(INDEX('Hoja de Trabajo para listado'!$DE$153:$DG$274,MATCH($A356,'Hoja de Trabajo para listado'!$DE$153:$DE$1048576,0),MATCH((CUADRO!O$5&amp;$E356),'Hoja de Trabajo para listado'!$DE$151:$DG$151,0)),0)+IFERROR(INDEX('Hoja de Trabajo para listado'!$CD$155:$DC$1048576,MATCH($A356,'Hoja de Trabajo para listado'!$CD$155:$CD$1048576,0),MATCH((CUADRO!O$5&amp;$E356),'Hoja de Trabajo para listado'!$CD$151:$DC$151,0)),0)</f>
        <v>0</v>
      </c>
      <c r="P356" s="255">
        <f ca="1">+IFERROR(INDEX('Hoja de Trabajo para listado'!$A$155:$Z$1048576,MATCH($A356,'Hoja de Trabajo para listado'!$A$155:$A$1048576,0),MATCH((CUADRO!P$5&amp;$E356),'Hoja de Trabajo para listado'!$A$151:$Z$151,0)),0)+IFERROR(INDEX('Hoja de Trabajo para listado'!$AB$155:$BA$1048576,MATCH($A356,'Hoja de Trabajo para listado'!$AB$155:$AB$1048576,0),MATCH((CUADRO!P$5&amp;$E356),'Hoja de Trabajo para listado'!$AB$151:$BA$151,0)),0)+IFERROR(INDEX('Hoja de Trabajo para listado'!$BC$155:$CB$1048576,MATCH($A356,'Hoja de Trabajo para listado'!$BC$155:$BC$1048576,0),MATCH((CUADRO!P$5&amp;$E356),'Hoja de Trabajo para listado'!$BC$151:$CB$151,0)),0)+IFERROR(INDEX('Hoja de Trabajo para listado'!$DE$153:$DG$274,MATCH($A356,'Hoja de Trabajo para listado'!$DE$153:$DE$1048576,0),MATCH((CUADRO!P$5&amp;$E356),'Hoja de Trabajo para listado'!$DE$151:$DG$151,0)),0)+IFERROR(INDEX('Hoja de Trabajo para listado'!$CD$155:$DC$1048576,MATCH($A356,'Hoja de Trabajo para listado'!$CD$155:$CD$1048576,0),MATCH((CUADRO!P$5&amp;$E356),'Hoja de Trabajo para listado'!$CD$151:$DC$151,0)),0)</f>
        <v>0</v>
      </c>
      <c r="Q356" s="283">
        <f ca="1">+IFERROR(INDEX('Hoja de Trabajo para listado'!$A$155:$Z$1048576,MATCH($A356,'Hoja de Trabajo para listado'!$A$155:$A$1048576,0),MATCH((CUADRO!Q$5&amp;$E356),'Hoja de Trabajo para listado'!$A$151:$Z$151,0)),0)+IFERROR(INDEX('Hoja de Trabajo para listado'!$AB$155:$BA$1048576,MATCH($A356,'Hoja de Trabajo para listado'!$AB$155:$AB$1048576,0),MATCH((CUADRO!Q$5&amp;$E356),'Hoja de Trabajo para listado'!$AB$151:$BA$151,0)),0)+IFERROR(INDEX('Hoja de Trabajo para listado'!$BC$155:$CB$1048576,MATCH($A356,'Hoja de Trabajo para listado'!$BC$155:$BC$1048576,0),MATCH((CUADRO!Q$5&amp;$E356),'Hoja de Trabajo para listado'!$BC$151:$CB$151,0)),0)+IFERROR(INDEX('Hoja de Trabajo para listado'!$DE$153:$DG$274,MATCH($A356,'Hoja de Trabajo para listado'!$DE$153:$DE$1048576,0),MATCH((CUADRO!Q$5&amp;$E356),'Hoja de Trabajo para listado'!$DE$151:$DG$151,0)),0)+IFERROR(INDEX('Hoja de Trabajo para listado'!$CD$155:$DC$1048576,MATCH($A356,'Hoja de Trabajo para listado'!$CD$155:$CD$1048576,0),MATCH((CUADRO!Q$5&amp;$E356),'Hoja de Trabajo para listado'!$CD$151:$DC$151,0)),0)</f>
        <v>0</v>
      </c>
      <c r="R356" s="255">
        <f t="shared" ca="1" si="10"/>
        <v>50</v>
      </c>
      <c r="S356" s="255"/>
      <c r="T356" s="255">
        <f ca="1">+T357</f>
        <v>50</v>
      </c>
      <c r="U356" s="254">
        <f t="shared" si="11"/>
        <v>1</v>
      </c>
      <c r="V356" s="362" t="str">
        <f>+VLOOKUP(A356,bd_lista!$A$3:$E$590,5,FALSE)</f>
        <v>Instituciones Descentralizadas</v>
      </c>
      <c r="W356" s="361" t="str">
        <f>+V356</f>
        <v>Instituciones Descentralizadas</v>
      </c>
      <c r="X356" s="254">
        <f>+VLOOKUP(A356,[2]Sheet1!$A$13:$D$744,4,FALSE)</f>
        <v>66</v>
      </c>
      <c r="Y356" s="254" t="str">
        <f>+VLOOKUP(X356,bd_lista!$A$3:$C$590,3,FALSE)</f>
        <v>Ministerio de Planificación del Desarrollo</v>
      </c>
      <c r="Z356" s="316">
        <f>+X356</f>
        <v>66</v>
      </c>
      <c r="AA356" s="348" t="str">
        <f>+Y356</f>
        <v>Ministerio de Planificación del Desarrollo</v>
      </c>
    </row>
    <row r="357" spans="1:27" ht="15" customHeight="1">
      <c r="A357" s="32">
        <v>287</v>
      </c>
      <c r="B357" s="307"/>
      <c r="C357" s="362" t="str">
        <f>+VLOOKUP(A357,bd_lista!$A$3:$C$590,3,FALSE)</f>
        <v>Fondo Nacional de Inversión Productiva y Social</v>
      </c>
      <c r="D357" s="362"/>
      <c r="E357" s="362" t="s">
        <v>1314</v>
      </c>
      <c r="F357" s="257">
        <f ca="1">+IFERROR(INDEX('Hoja de Trabajo para listado'!$A$155:$Z$1048576,MATCH($A357,'Hoja de Trabajo para listado'!$A$155:$A$1048576,0),MATCH((CUADRO!F$5&amp;$E357),'Hoja de Trabajo para listado'!$A$151:$Z$151,0)),0)+IFERROR(INDEX('Hoja de Trabajo para listado'!$AB$155:$BA$1048576,MATCH($A357,'Hoja de Trabajo para listado'!$AB$155:$AB$1048576,0),MATCH((CUADRO!F$5&amp;$E357),'Hoja de Trabajo para listado'!$AB$151:$BA$151,0)),0)+IFERROR(INDEX('Hoja de Trabajo para listado'!$BC$155:$CB$1048576,MATCH($A357,'Hoja de Trabajo para listado'!$BC$155:$BC$1048576,0),MATCH((CUADRO!F$5&amp;$E357),'Hoja de Trabajo para listado'!$BC$151:$CB$151,0)),0)+IFERROR(INDEX('Hoja de Trabajo para listado'!$DE$153:$DG$274,MATCH($A357,'Hoja de Trabajo para listado'!$DE$153:$DE$1048576,0),MATCH((CUADRO!F$5&amp;$E357),'Hoja de Trabajo para listado'!$DE$151:$DG$151,0)),0)+IFERROR(INDEX('Hoja de Trabajo para listado'!$CD$155:$DC$1048576,MATCH($A357,'Hoja de Trabajo para listado'!$CD$155:$CD$1048576,0),MATCH((CUADRO!F$5&amp;$E357),'Hoja de Trabajo para listado'!$CD$151:$DC$151,0)),0)</f>
        <v>0</v>
      </c>
      <c r="G357" s="257">
        <f ca="1">+IFERROR(INDEX('Hoja de Trabajo para listado'!$A$155:$Z$1048576,MATCH($A357,'Hoja de Trabajo para listado'!$A$155:$A$1048576,0),MATCH((CUADRO!G$5&amp;$E357),'Hoja de Trabajo para listado'!$A$151:$Z$151,0)),0)+IFERROR(INDEX('Hoja de Trabajo para listado'!$AB$155:$BA$1048576,MATCH($A357,'Hoja de Trabajo para listado'!$AB$155:$AB$1048576,0),MATCH((CUADRO!G$5&amp;$E357),'Hoja de Trabajo para listado'!$AB$151:$BA$151,0)),0)+IFERROR(INDEX('Hoja de Trabajo para listado'!$BC$155:$CB$1048576,MATCH($A357,'Hoja de Trabajo para listado'!$BC$155:$BC$1048576,0),MATCH((CUADRO!G$5&amp;$E357),'Hoja de Trabajo para listado'!$BC$151:$CB$151,0)),0)+IFERROR(INDEX('Hoja de Trabajo para listado'!$DE$153:$DG$274,MATCH($A357,'Hoja de Trabajo para listado'!$DE$153:$DE$1048576,0),MATCH((CUADRO!G$5&amp;$E357),'Hoja de Trabajo para listado'!$DE$151:$DG$151,0)),0)+IFERROR(INDEX('Hoja de Trabajo para listado'!$CD$155:$DC$1048576,MATCH($A357,'Hoja de Trabajo para listado'!$CD$155:$CD$1048576,0),MATCH((CUADRO!G$5&amp;$E357),'Hoja de Trabajo para listado'!$CD$151:$DC$151,0)),0)</f>
        <v>0</v>
      </c>
      <c r="H357" s="257">
        <f ca="1">+IFERROR(INDEX('Hoja de Trabajo para listado'!$A$155:$Z$1048576,MATCH($A357,'Hoja de Trabajo para listado'!$A$155:$A$1048576,0),MATCH((CUADRO!H$5&amp;$E357),'Hoja de Trabajo para listado'!$A$151:$Z$151,0)),0)+IFERROR(INDEX('Hoja de Trabajo para listado'!$AB$155:$BA$1048576,MATCH($A357,'Hoja de Trabajo para listado'!$AB$155:$AB$1048576,0),MATCH((CUADRO!H$5&amp;$E357),'Hoja de Trabajo para listado'!$AB$151:$BA$151,0)),0)+IFERROR(INDEX('Hoja de Trabajo para listado'!$BC$155:$CB$1048576,MATCH($A357,'Hoja de Trabajo para listado'!$BC$155:$BC$1048576,0),MATCH((CUADRO!H$5&amp;$E357),'Hoja de Trabajo para listado'!$BC$151:$CB$151,0)),0)+IFERROR(INDEX('Hoja de Trabajo para listado'!$DE$153:$DG$274,MATCH($A357,'Hoja de Trabajo para listado'!$DE$153:$DE$1048576,0),MATCH((CUADRO!H$5&amp;$E357),'Hoja de Trabajo para listado'!$DE$151:$DG$151,0)),0)+IFERROR(INDEX('Hoja de Trabajo para listado'!$CD$155:$DC$1048576,MATCH($A357,'Hoja de Trabajo para listado'!$CD$155:$CD$1048576,0),MATCH((CUADRO!H$5&amp;$E357),'Hoja de Trabajo para listado'!$CD$151:$DC$151,0)),0)</f>
        <v>0</v>
      </c>
      <c r="I357" s="257">
        <f ca="1">+IFERROR(INDEX('Hoja de Trabajo para listado'!$A$155:$Z$1048576,MATCH($A357,'Hoja de Trabajo para listado'!$A$155:$A$1048576,0),MATCH((CUADRO!I$5&amp;$E357),'Hoja de Trabajo para listado'!$A$151:$Z$151,0)),0)+IFERROR(INDEX('Hoja de Trabajo para listado'!$AB$155:$BA$1048576,MATCH($A357,'Hoja de Trabajo para listado'!$AB$155:$AB$1048576,0),MATCH((CUADRO!I$5&amp;$E357),'Hoja de Trabajo para listado'!$AB$151:$BA$151,0)),0)+IFERROR(INDEX('Hoja de Trabajo para listado'!$BC$155:$CB$1048576,MATCH($A357,'Hoja de Trabajo para listado'!$BC$155:$BC$1048576,0),MATCH((CUADRO!I$5&amp;$E357),'Hoja de Trabajo para listado'!$BC$151:$CB$151,0)),0)+IFERROR(INDEX('Hoja de Trabajo para listado'!$DE$153:$DG$274,MATCH($A357,'Hoja de Trabajo para listado'!$DE$153:$DE$1048576,0),MATCH((CUADRO!I$5&amp;$E357),'Hoja de Trabajo para listado'!$DE$151:$DG$151,0)),0)+IFERROR(INDEX('Hoja de Trabajo para listado'!$CD$155:$DC$1048576,MATCH($A357,'Hoja de Trabajo para listado'!$CD$155:$CD$1048576,0),MATCH((CUADRO!I$5&amp;$E357),'Hoja de Trabajo para listado'!$CD$151:$DC$151,0)),0)</f>
        <v>0</v>
      </c>
      <c r="J357" s="257">
        <f ca="1">+IFERROR(INDEX('Hoja de Trabajo para listado'!$A$155:$Z$1048576,MATCH($A357,'Hoja de Trabajo para listado'!$A$155:$A$1048576,0),MATCH((CUADRO!J$5&amp;$E357),'Hoja de Trabajo para listado'!$A$151:$Z$151,0)),0)+IFERROR(INDEX('Hoja de Trabajo para listado'!$AB$155:$BA$1048576,MATCH($A357,'Hoja de Trabajo para listado'!$AB$155:$AB$1048576,0),MATCH((CUADRO!J$5&amp;$E357),'Hoja de Trabajo para listado'!$AB$151:$BA$151,0)),0)+IFERROR(INDEX('Hoja de Trabajo para listado'!$BC$155:$CB$1048576,MATCH($A357,'Hoja de Trabajo para listado'!$BC$155:$BC$1048576,0),MATCH((CUADRO!J$5&amp;$E357),'Hoja de Trabajo para listado'!$BC$151:$CB$151,0)),0)+IFERROR(INDEX('Hoja de Trabajo para listado'!$DE$153:$DG$274,MATCH($A357,'Hoja de Trabajo para listado'!$DE$153:$DE$1048576,0),MATCH((CUADRO!J$5&amp;$E357),'Hoja de Trabajo para listado'!$DE$151:$DG$151,0)),0)+IFERROR(INDEX('Hoja de Trabajo para listado'!$CD$155:$DC$1048576,MATCH($A357,'Hoja de Trabajo para listado'!$CD$155:$CD$1048576,0),MATCH((CUADRO!J$5&amp;$E357),'Hoja de Trabajo para listado'!$CD$151:$DC$151,0)),0)</f>
        <v>0</v>
      </c>
      <c r="K357" s="257">
        <f ca="1">+IFERROR(INDEX('Hoja de Trabajo para listado'!$A$155:$Z$1048576,MATCH($A357,'Hoja de Trabajo para listado'!$A$155:$A$1048576,0),MATCH((CUADRO!K$5&amp;$E357),'Hoja de Trabajo para listado'!$A$151:$Z$151,0)),0)+IFERROR(INDEX('Hoja de Trabajo para listado'!$AB$155:$BA$1048576,MATCH($A357,'Hoja de Trabajo para listado'!$AB$155:$AB$1048576,0),MATCH((CUADRO!K$5&amp;$E357),'Hoja de Trabajo para listado'!$AB$151:$BA$151,0)),0)+IFERROR(INDEX('Hoja de Trabajo para listado'!$BC$155:$CB$1048576,MATCH($A357,'Hoja de Trabajo para listado'!$BC$155:$BC$1048576,0),MATCH((CUADRO!K$5&amp;$E357),'Hoja de Trabajo para listado'!$BC$151:$CB$151,0)),0)+IFERROR(INDEX('Hoja de Trabajo para listado'!$DE$153:$DG$274,MATCH($A357,'Hoja de Trabajo para listado'!$DE$153:$DE$1048576,0),MATCH((CUADRO!K$5&amp;$E357),'Hoja de Trabajo para listado'!$DE$151:$DG$151,0)),0)+IFERROR(INDEX('Hoja de Trabajo para listado'!$CD$155:$DC$1048576,MATCH($A357,'Hoja de Trabajo para listado'!$CD$155:$CD$1048576,0),MATCH((CUADRO!K$5&amp;$E357),'Hoja de Trabajo para listado'!$CD$151:$DC$151,0)),0)</f>
        <v>0</v>
      </c>
      <c r="L357" s="257">
        <f ca="1">+IFERROR(INDEX('Hoja de Trabajo para listado'!$A$155:$Z$1048576,MATCH($A357,'Hoja de Trabajo para listado'!$A$155:$A$1048576,0),MATCH((CUADRO!L$5&amp;$E357),'Hoja de Trabajo para listado'!$A$151:$Z$151,0)),0)+IFERROR(INDEX('Hoja de Trabajo para listado'!$AB$155:$BA$1048576,MATCH($A357,'Hoja de Trabajo para listado'!$AB$155:$AB$1048576,0),MATCH((CUADRO!L$5&amp;$E357),'Hoja de Trabajo para listado'!$AB$151:$BA$151,0)),0)+IFERROR(INDEX('Hoja de Trabajo para listado'!$BC$155:$CB$1048576,MATCH($A357,'Hoja de Trabajo para listado'!$BC$155:$BC$1048576,0),MATCH((CUADRO!L$5&amp;$E357),'Hoja de Trabajo para listado'!$BC$151:$CB$151,0)),0)+IFERROR(INDEX('Hoja de Trabajo para listado'!$DE$153:$DG$274,MATCH($A357,'Hoja de Trabajo para listado'!$DE$153:$DE$1048576,0),MATCH((CUADRO!L$5&amp;$E357),'Hoja de Trabajo para listado'!$DE$151:$DG$151,0)),0)+IFERROR(INDEX('Hoja de Trabajo para listado'!$CD$155:$DC$1048576,MATCH($A357,'Hoja de Trabajo para listado'!$CD$155:$CD$1048576,0),MATCH((CUADRO!L$5&amp;$E357),'Hoja de Trabajo para listado'!$CD$151:$DC$151,0)),0)</f>
        <v>0</v>
      </c>
      <c r="M357" s="257">
        <f ca="1">+IFERROR(INDEX('Hoja de Trabajo para listado'!$A$155:$Z$1048576,MATCH($A357,'Hoja de Trabajo para listado'!$A$155:$A$1048576,0),MATCH((CUADRO!M$5&amp;$E357),'Hoja de Trabajo para listado'!$A$151:$Z$151,0)),0)+IFERROR(INDEX('Hoja de Trabajo para listado'!$AB$155:$BA$1048576,MATCH($A357,'Hoja de Trabajo para listado'!$AB$155:$AB$1048576,0),MATCH((CUADRO!M$5&amp;$E357),'Hoja de Trabajo para listado'!$AB$151:$BA$151,0)),0)+IFERROR(INDEX('Hoja de Trabajo para listado'!$BC$155:$CB$1048576,MATCH($A357,'Hoja de Trabajo para listado'!$BC$155:$BC$1048576,0),MATCH((CUADRO!M$5&amp;$E357),'Hoja de Trabajo para listado'!$BC$151:$CB$151,0)),0)+IFERROR(INDEX('Hoja de Trabajo para listado'!$DE$153:$DG$274,MATCH($A357,'Hoja de Trabajo para listado'!$DE$153:$DE$1048576,0),MATCH((CUADRO!M$5&amp;$E357),'Hoja de Trabajo para listado'!$DE$151:$DG$151,0)),0)+IFERROR(INDEX('Hoja de Trabajo para listado'!$CD$155:$DC$1048576,MATCH($A357,'Hoja de Trabajo para listado'!$CD$155:$CD$1048576,0),MATCH((CUADRO!M$5&amp;$E357),'Hoja de Trabajo para listado'!$CD$151:$DC$151,0)),0)</f>
        <v>0</v>
      </c>
      <c r="N357" s="257">
        <f ca="1">+IFERROR(INDEX('Hoja de Trabajo para listado'!$A$155:$Z$1048576,MATCH($A357,'Hoja de Trabajo para listado'!$A$155:$A$1048576,0),MATCH((CUADRO!N$5&amp;$E357),'Hoja de Trabajo para listado'!$A$151:$Z$151,0)),0)+IFERROR(INDEX('Hoja de Trabajo para listado'!$AB$155:$BA$1048576,MATCH($A357,'Hoja de Trabajo para listado'!$AB$155:$AB$1048576,0),MATCH((CUADRO!N$5&amp;$E357),'Hoja de Trabajo para listado'!$AB$151:$BA$151,0)),0)+IFERROR(INDEX('Hoja de Trabajo para listado'!$BC$155:$CB$1048576,MATCH($A357,'Hoja de Trabajo para listado'!$BC$155:$BC$1048576,0),MATCH((CUADRO!N$5&amp;$E357),'Hoja de Trabajo para listado'!$BC$151:$CB$151,0)),0)+IFERROR(INDEX('Hoja de Trabajo para listado'!$DE$153:$DG$274,MATCH($A357,'Hoja de Trabajo para listado'!$DE$153:$DE$1048576,0),MATCH((CUADRO!N$5&amp;$E357),'Hoja de Trabajo para listado'!$DE$151:$DG$151,0)),0)+IFERROR(INDEX('Hoja de Trabajo para listado'!$CD$155:$DC$1048576,MATCH($A357,'Hoja de Trabajo para listado'!$CD$155:$CD$1048576,0),MATCH((CUADRO!N$5&amp;$E357),'Hoja de Trabajo para listado'!$CD$151:$DC$151,0)),0)</f>
        <v>0</v>
      </c>
      <c r="O357" s="257">
        <f ca="1">+IFERROR(INDEX('Hoja de Trabajo para listado'!$A$155:$Z$1048576,MATCH($A357,'Hoja de Trabajo para listado'!$A$155:$A$1048576,0),MATCH((CUADRO!O$5&amp;$E357),'Hoja de Trabajo para listado'!$A$151:$Z$151,0)),0)+IFERROR(INDEX('Hoja de Trabajo para listado'!$AB$155:$BA$1048576,MATCH($A357,'Hoja de Trabajo para listado'!$AB$155:$AB$1048576,0),MATCH((CUADRO!O$5&amp;$E357),'Hoja de Trabajo para listado'!$AB$151:$BA$151,0)),0)+IFERROR(INDEX('Hoja de Trabajo para listado'!$BC$155:$CB$1048576,MATCH($A357,'Hoja de Trabajo para listado'!$BC$155:$BC$1048576,0),MATCH((CUADRO!O$5&amp;$E357),'Hoja de Trabajo para listado'!$BC$151:$CB$151,0)),0)+IFERROR(INDEX('Hoja de Trabajo para listado'!$DE$153:$DG$274,MATCH($A357,'Hoja de Trabajo para listado'!$DE$153:$DE$1048576,0),MATCH((CUADRO!O$5&amp;$E357),'Hoja de Trabajo para listado'!$DE$151:$DG$151,0)),0)+IFERROR(INDEX('Hoja de Trabajo para listado'!$CD$155:$DC$1048576,MATCH($A357,'Hoja de Trabajo para listado'!$CD$155:$CD$1048576,0),MATCH((CUADRO!O$5&amp;$E357),'Hoja de Trabajo para listado'!$CD$151:$DC$151,0)),0)</f>
        <v>0</v>
      </c>
      <c r="P357" s="257">
        <f ca="1">+IFERROR(INDEX('Hoja de Trabajo para listado'!$A$155:$Z$1048576,MATCH($A357,'Hoja de Trabajo para listado'!$A$155:$A$1048576,0),MATCH((CUADRO!P$5&amp;$E357),'Hoja de Trabajo para listado'!$A$151:$Z$151,0)),0)+IFERROR(INDEX('Hoja de Trabajo para listado'!$AB$155:$BA$1048576,MATCH($A357,'Hoja de Trabajo para listado'!$AB$155:$AB$1048576,0),MATCH((CUADRO!P$5&amp;$E357),'Hoja de Trabajo para listado'!$AB$151:$BA$151,0)),0)+IFERROR(INDEX('Hoja de Trabajo para listado'!$BC$155:$CB$1048576,MATCH($A357,'Hoja de Trabajo para listado'!$BC$155:$BC$1048576,0),MATCH((CUADRO!P$5&amp;$E357),'Hoja de Trabajo para listado'!$BC$151:$CB$151,0)),0)+IFERROR(INDEX('Hoja de Trabajo para listado'!$DE$153:$DG$274,MATCH($A357,'Hoja de Trabajo para listado'!$DE$153:$DE$1048576,0),MATCH((CUADRO!P$5&amp;$E357),'Hoja de Trabajo para listado'!$DE$151:$DG$151,0)),0)+IFERROR(INDEX('Hoja de Trabajo para listado'!$CD$155:$DC$1048576,MATCH($A357,'Hoja de Trabajo para listado'!$CD$155:$CD$1048576,0),MATCH((CUADRO!P$5&amp;$E357),'Hoja de Trabajo para listado'!$CD$151:$DC$151,0)),0)</f>
        <v>0</v>
      </c>
      <c r="Q357" s="257">
        <f ca="1">+IFERROR(INDEX('Hoja de Trabajo para listado'!$A$155:$Z$1048576,MATCH($A357,'Hoja de Trabajo para listado'!$A$155:$A$1048576,0),MATCH((CUADRO!Q$5&amp;$E357),'Hoja de Trabajo para listado'!$A$151:$Z$151,0)),0)+IFERROR(INDEX('Hoja de Trabajo para listado'!$AB$155:$BA$1048576,MATCH($A357,'Hoja de Trabajo para listado'!$AB$155:$AB$1048576,0),MATCH((CUADRO!Q$5&amp;$E357),'Hoja de Trabajo para listado'!$AB$151:$BA$151,0)),0)+IFERROR(INDEX('Hoja de Trabajo para listado'!$BC$155:$CB$1048576,MATCH($A357,'Hoja de Trabajo para listado'!$BC$155:$BC$1048576,0),MATCH((CUADRO!Q$5&amp;$E357),'Hoja de Trabajo para listado'!$BC$151:$CB$151,0)),0)+IFERROR(INDEX('Hoja de Trabajo para listado'!$DE$153:$DG$274,MATCH($A357,'Hoja de Trabajo para listado'!$DE$153:$DE$1048576,0),MATCH((CUADRO!Q$5&amp;$E357),'Hoja de Trabajo para listado'!$DE$151:$DG$151,0)),0)+IFERROR(INDEX('Hoja de Trabajo para listado'!$CD$155:$DC$1048576,MATCH($A357,'Hoja de Trabajo para listado'!$CD$155:$CD$1048576,0),MATCH((CUADRO!Q$5&amp;$E357),'Hoja de Trabajo para listado'!$CD$151:$DC$151,0)),0)</f>
        <v>0</v>
      </c>
      <c r="R357" s="257">
        <f t="shared" ca="1" si="10"/>
        <v>0</v>
      </c>
      <c r="S357" s="257">
        <f ca="1">+R356+R357</f>
        <v>50</v>
      </c>
      <c r="T357" s="257">
        <f ca="1">+S357</f>
        <v>50</v>
      </c>
      <c r="U357" s="256">
        <f t="shared" si="11"/>
        <v>2</v>
      </c>
      <c r="V357" s="362" t="str">
        <f>+VLOOKUP(A357,bd_lista!$A$3:$E$590,5,FALSE)</f>
        <v>Instituciones Descentralizadas</v>
      </c>
      <c r="W357" s="362"/>
      <c r="X357" s="254">
        <f>+VLOOKUP(A357,[2]Sheet1!$A$13:$D$744,4,FALSE)</f>
        <v>66</v>
      </c>
      <c r="Y357" s="254" t="str">
        <f>+VLOOKUP(X357,bd_lista!$A$3:$C$590,3,FALSE)</f>
        <v>Ministerio de Planificación del Desarrollo</v>
      </c>
      <c r="Z357" s="314"/>
      <c r="AA357" s="350"/>
    </row>
    <row r="358" spans="1:27" ht="15" hidden="1" customHeight="1">
      <c r="A358" s="264">
        <v>424</v>
      </c>
      <c r="B358" s="306">
        <f>+A358</f>
        <v>424</v>
      </c>
      <c r="C358" s="259" t="str">
        <f>+VLOOKUP(A358,bd_lista!$A$3:$C$590,3,FALSE)</f>
        <v>Caja de Salud CORDES</v>
      </c>
      <c r="D358" s="361" t="str">
        <f>+C358</f>
        <v>Caja de Salud CORDES</v>
      </c>
      <c r="E358" s="259" t="s">
        <v>1313</v>
      </c>
      <c r="F358" s="255">
        <f ca="1">+IFERROR(INDEX('Hoja de Trabajo para listado'!$A$155:$Z$1048576,MATCH($A358,'Hoja de Trabajo para listado'!$A$155:$A$1048576,0),MATCH((CUADRO!F$5&amp;$E358),'Hoja de Trabajo para listado'!$A$151:$Z$151,0)),0)+IFERROR(INDEX('Hoja de Trabajo para listado'!$AB$155:$BA$1048576,MATCH($A358,'Hoja de Trabajo para listado'!$AB$155:$AB$1048576,0),MATCH((CUADRO!F$5&amp;$E358),'Hoja de Trabajo para listado'!$AB$151:$BA$151,0)),0)+IFERROR(INDEX('Hoja de Trabajo para listado'!$BC$155:$CB$1048576,MATCH($A358,'Hoja de Trabajo para listado'!$BC$155:$BC$1048576,0),MATCH((CUADRO!F$5&amp;$E358),'Hoja de Trabajo para listado'!$BC$151:$CB$151,0)),0)+IFERROR(INDEX('Hoja de Trabajo para listado'!$DE$153:$DG$274,MATCH($A358,'Hoja de Trabajo para listado'!$DE$153:$DE$1048576,0),MATCH((CUADRO!F$5&amp;$E358),'Hoja de Trabajo para listado'!$DE$151:$DG$151,0)),0)+IFERROR(INDEX('Hoja de Trabajo para listado'!$CD$155:$DC$1048576,MATCH($A358,'Hoja de Trabajo para listado'!$CD$155:$CD$1048576,0),MATCH((CUADRO!F$5&amp;$E358),'Hoja de Trabajo para listado'!$CD$151:$DC$151,0)),0)</f>
        <v>0</v>
      </c>
      <c r="G358" s="255">
        <f ca="1">+IFERROR(INDEX('Hoja de Trabajo para listado'!$A$155:$Z$1048576,MATCH($A358,'Hoja de Trabajo para listado'!$A$155:$A$1048576,0),MATCH((CUADRO!G$5&amp;$E358),'Hoja de Trabajo para listado'!$A$151:$Z$151,0)),0)+IFERROR(INDEX('Hoja de Trabajo para listado'!$AB$155:$BA$1048576,MATCH($A358,'Hoja de Trabajo para listado'!$AB$155:$AB$1048576,0),MATCH((CUADRO!G$5&amp;$E358),'Hoja de Trabajo para listado'!$AB$151:$BA$151,0)),0)+IFERROR(INDEX('Hoja de Trabajo para listado'!$BC$155:$CB$1048576,MATCH($A358,'Hoja de Trabajo para listado'!$BC$155:$BC$1048576,0),MATCH((CUADRO!G$5&amp;$E358),'Hoja de Trabajo para listado'!$BC$151:$CB$151,0)),0)+IFERROR(INDEX('Hoja de Trabajo para listado'!$DE$153:$DG$274,MATCH($A358,'Hoja de Trabajo para listado'!$DE$153:$DE$1048576,0),MATCH((CUADRO!G$5&amp;$E358),'Hoja de Trabajo para listado'!$DE$151:$DG$151,0)),0)+IFERROR(INDEX('Hoja de Trabajo para listado'!$CD$155:$DC$1048576,MATCH($A358,'Hoja de Trabajo para listado'!$CD$155:$CD$1048576,0),MATCH((CUADRO!G$5&amp;$E358),'Hoja de Trabajo para listado'!$CD$151:$DC$151,0)),0)</f>
        <v>0</v>
      </c>
      <c r="H358" s="255">
        <f ca="1">+IFERROR(INDEX('Hoja de Trabajo para listado'!$A$155:$Z$1048576,MATCH($A358,'Hoja de Trabajo para listado'!$A$155:$A$1048576,0),MATCH((CUADRO!H$5&amp;$E358),'Hoja de Trabajo para listado'!$A$151:$Z$151,0)),0)+IFERROR(INDEX('Hoja de Trabajo para listado'!$AB$155:$BA$1048576,MATCH($A358,'Hoja de Trabajo para listado'!$AB$155:$AB$1048576,0),MATCH((CUADRO!H$5&amp;$E358),'Hoja de Trabajo para listado'!$AB$151:$BA$151,0)),0)+IFERROR(INDEX('Hoja de Trabajo para listado'!$BC$155:$CB$1048576,MATCH($A358,'Hoja de Trabajo para listado'!$BC$155:$BC$1048576,0),MATCH((CUADRO!H$5&amp;$E358),'Hoja de Trabajo para listado'!$BC$151:$CB$151,0)),0)+IFERROR(INDEX('Hoja de Trabajo para listado'!$DE$153:$DG$274,MATCH($A358,'Hoja de Trabajo para listado'!$DE$153:$DE$1048576,0),MATCH((CUADRO!H$5&amp;$E358),'Hoja de Trabajo para listado'!$DE$151:$DG$151,0)),0)+IFERROR(INDEX('Hoja de Trabajo para listado'!$CD$155:$DC$1048576,MATCH($A358,'Hoja de Trabajo para listado'!$CD$155:$CD$1048576,0),MATCH((CUADRO!H$5&amp;$E358),'Hoja de Trabajo para listado'!$CD$151:$DC$151,0)),0)</f>
        <v>0</v>
      </c>
      <c r="I358" s="255">
        <f ca="1">+IFERROR(INDEX('Hoja de Trabajo para listado'!$A$155:$Z$1048576,MATCH($A358,'Hoja de Trabajo para listado'!$A$155:$A$1048576,0),MATCH((CUADRO!I$5&amp;$E358),'Hoja de Trabajo para listado'!$A$151:$Z$151,0)),0)+IFERROR(INDEX('Hoja de Trabajo para listado'!$AB$155:$BA$1048576,MATCH($A358,'Hoja de Trabajo para listado'!$AB$155:$AB$1048576,0),MATCH((CUADRO!I$5&amp;$E358),'Hoja de Trabajo para listado'!$AB$151:$BA$151,0)),0)+IFERROR(INDEX('Hoja de Trabajo para listado'!$BC$155:$CB$1048576,MATCH($A358,'Hoja de Trabajo para listado'!$BC$155:$BC$1048576,0),MATCH((CUADRO!I$5&amp;$E358),'Hoja de Trabajo para listado'!$BC$151:$CB$151,0)),0)+IFERROR(INDEX('Hoja de Trabajo para listado'!$DE$153:$DG$274,MATCH($A358,'Hoja de Trabajo para listado'!$DE$153:$DE$1048576,0),MATCH((CUADRO!I$5&amp;$E358),'Hoja de Trabajo para listado'!$DE$151:$DG$151,0)),0)+IFERROR(INDEX('Hoja de Trabajo para listado'!$CD$155:$DC$1048576,MATCH($A358,'Hoja de Trabajo para listado'!$CD$155:$CD$1048576,0),MATCH((CUADRO!I$5&amp;$E358),'Hoja de Trabajo para listado'!$CD$151:$DC$151,0)),0)</f>
        <v>0</v>
      </c>
      <c r="J358" s="255">
        <f ca="1">+IFERROR(INDEX('Hoja de Trabajo para listado'!$A$155:$Z$1048576,MATCH($A358,'Hoja de Trabajo para listado'!$A$155:$A$1048576,0),MATCH((CUADRO!J$5&amp;$E358),'Hoja de Trabajo para listado'!$A$151:$Z$151,0)),0)+IFERROR(INDEX('Hoja de Trabajo para listado'!$AB$155:$BA$1048576,MATCH($A358,'Hoja de Trabajo para listado'!$AB$155:$AB$1048576,0),MATCH((CUADRO!J$5&amp;$E358),'Hoja de Trabajo para listado'!$AB$151:$BA$151,0)),0)+IFERROR(INDEX('Hoja de Trabajo para listado'!$BC$155:$CB$1048576,MATCH($A358,'Hoja de Trabajo para listado'!$BC$155:$BC$1048576,0),MATCH((CUADRO!J$5&amp;$E358),'Hoja de Trabajo para listado'!$BC$151:$CB$151,0)),0)+IFERROR(INDEX('Hoja de Trabajo para listado'!$DE$153:$DG$274,MATCH($A358,'Hoja de Trabajo para listado'!$DE$153:$DE$1048576,0),MATCH((CUADRO!J$5&amp;$E358),'Hoja de Trabajo para listado'!$DE$151:$DG$151,0)),0)+IFERROR(INDEX('Hoja de Trabajo para listado'!$CD$155:$DC$1048576,MATCH($A358,'Hoja de Trabajo para listado'!$CD$155:$CD$1048576,0),MATCH((CUADRO!J$5&amp;$E358),'Hoja de Trabajo para listado'!$CD$151:$DC$151,0)),0)</f>
        <v>0</v>
      </c>
      <c r="K358" s="255">
        <f ca="1">+IFERROR(INDEX('Hoja de Trabajo para listado'!$A$155:$Z$1048576,MATCH($A358,'Hoja de Trabajo para listado'!$A$155:$A$1048576,0),MATCH((CUADRO!K$5&amp;$E358),'Hoja de Trabajo para listado'!$A$151:$Z$151,0)),0)+IFERROR(INDEX('Hoja de Trabajo para listado'!$AB$155:$BA$1048576,MATCH($A358,'Hoja de Trabajo para listado'!$AB$155:$AB$1048576,0),MATCH((CUADRO!K$5&amp;$E358),'Hoja de Trabajo para listado'!$AB$151:$BA$151,0)),0)+IFERROR(INDEX('Hoja de Trabajo para listado'!$BC$155:$CB$1048576,MATCH($A358,'Hoja de Trabajo para listado'!$BC$155:$BC$1048576,0),MATCH((CUADRO!K$5&amp;$E358),'Hoja de Trabajo para listado'!$BC$151:$CB$151,0)),0)+IFERROR(INDEX('Hoja de Trabajo para listado'!$DE$153:$DG$274,MATCH($A358,'Hoja de Trabajo para listado'!$DE$153:$DE$1048576,0),MATCH((CUADRO!K$5&amp;$E358),'Hoja de Trabajo para listado'!$DE$151:$DG$151,0)),0)+IFERROR(INDEX('Hoja de Trabajo para listado'!$CD$155:$DC$1048576,MATCH($A358,'Hoja de Trabajo para listado'!$CD$155:$CD$1048576,0),MATCH((CUADRO!K$5&amp;$E358),'Hoja de Trabajo para listado'!$CD$151:$DC$151,0)),0)</f>
        <v>0</v>
      </c>
      <c r="L358" s="255">
        <f ca="1">+IFERROR(INDEX('Hoja de Trabajo para listado'!$A$155:$Z$1048576,MATCH($A358,'Hoja de Trabajo para listado'!$A$155:$A$1048576,0),MATCH((CUADRO!L$5&amp;$E358),'Hoja de Trabajo para listado'!$A$151:$Z$151,0)),0)+IFERROR(INDEX('Hoja de Trabajo para listado'!$AB$155:$BA$1048576,MATCH($A358,'Hoja de Trabajo para listado'!$AB$155:$AB$1048576,0),MATCH((CUADRO!L$5&amp;$E358),'Hoja de Trabajo para listado'!$AB$151:$BA$151,0)),0)+IFERROR(INDEX('Hoja de Trabajo para listado'!$BC$155:$CB$1048576,MATCH($A358,'Hoja de Trabajo para listado'!$BC$155:$BC$1048576,0),MATCH((CUADRO!L$5&amp;$E358),'Hoja de Trabajo para listado'!$BC$151:$CB$151,0)),0)+IFERROR(INDEX('Hoja de Trabajo para listado'!$DE$153:$DG$274,MATCH($A358,'Hoja de Trabajo para listado'!$DE$153:$DE$1048576,0),MATCH((CUADRO!L$5&amp;$E358),'Hoja de Trabajo para listado'!$DE$151:$DG$151,0)),0)+IFERROR(INDEX('Hoja de Trabajo para listado'!$CD$155:$DC$1048576,MATCH($A358,'Hoja de Trabajo para listado'!$CD$155:$CD$1048576,0),MATCH((CUADRO!L$5&amp;$E358),'Hoja de Trabajo para listado'!$CD$151:$DC$151,0)),0)</f>
        <v>0</v>
      </c>
      <c r="M358" s="255">
        <f ca="1">+IFERROR(INDEX('Hoja de Trabajo para listado'!$A$155:$Z$1048576,MATCH($A358,'Hoja de Trabajo para listado'!$A$155:$A$1048576,0),MATCH((CUADRO!M$5&amp;$E358),'Hoja de Trabajo para listado'!$A$151:$Z$151,0)),0)+IFERROR(INDEX('Hoja de Trabajo para listado'!$AB$155:$BA$1048576,MATCH($A358,'Hoja de Trabajo para listado'!$AB$155:$AB$1048576,0),MATCH((CUADRO!M$5&amp;$E358),'Hoja de Trabajo para listado'!$AB$151:$BA$151,0)),0)+IFERROR(INDEX('Hoja de Trabajo para listado'!$BC$155:$CB$1048576,MATCH($A358,'Hoja de Trabajo para listado'!$BC$155:$BC$1048576,0),MATCH((CUADRO!M$5&amp;$E358),'Hoja de Trabajo para listado'!$BC$151:$CB$151,0)),0)+IFERROR(INDEX('Hoja de Trabajo para listado'!$DE$153:$DG$274,MATCH($A358,'Hoja de Trabajo para listado'!$DE$153:$DE$1048576,0),MATCH((CUADRO!M$5&amp;$E358),'Hoja de Trabajo para listado'!$DE$151:$DG$151,0)),0)+IFERROR(INDEX('Hoja de Trabajo para listado'!$CD$155:$DC$1048576,MATCH($A358,'Hoja de Trabajo para listado'!$CD$155:$CD$1048576,0),MATCH((CUADRO!M$5&amp;$E358),'Hoja de Trabajo para listado'!$CD$151:$DC$151,0)),0)</f>
        <v>0</v>
      </c>
      <c r="N358" s="255">
        <f ca="1">+IFERROR(INDEX('Hoja de Trabajo para listado'!$A$155:$Z$1048576,MATCH($A358,'Hoja de Trabajo para listado'!$A$155:$A$1048576,0),MATCH((CUADRO!N$5&amp;$E358),'Hoja de Trabajo para listado'!$A$151:$Z$151,0)),0)+IFERROR(INDEX('Hoja de Trabajo para listado'!$AB$155:$BA$1048576,MATCH($A358,'Hoja de Trabajo para listado'!$AB$155:$AB$1048576,0),MATCH((CUADRO!N$5&amp;$E358),'Hoja de Trabajo para listado'!$AB$151:$BA$151,0)),0)+IFERROR(INDEX('Hoja de Trabajo para listado'!$BC$155:$CB$1048576,MATCH($A358,'Hoja de Trabajo para listado'!$BC$155:$BC$1048576,0),MATCH((CUADRO!N$5&amp;$E358),'Hoja de Trabajo para listado'!$BC$151:$CB$151,0)),0)+IFERROR(INDEX('Hoja de Trabajo para listado'!$DE$153:$DG$274,MATCH($A358,'Hoja de Trabajo para listado'!$DE$153:$DE$1048576,0),MATCH((CUADRO!N$5&amp;$E358),'Hoja de Trabajo para listado'!$DE$151:$DG$151,0)),0)+IFERROR(INDEX('Hoja de Trabajo para listado'!$CD$155:$DC$1048576,MATCH($A358,'Hoja de Trabajo para listado'!$CD$155:$CD$1048576,0),MATCH((CUADRO!N$5&amp;$E358),'Hoja de Trabajo para listado'!$CD$151:$DC$151,0)),0)</f>
        <v>0</v>
      </c>
      <c r="O358" s="255">
        <f ca="1">+IFERROR(INDEX('Hoja de Trabajo para listado'!$A$155:$Z$1048576,MATCH($A358,'Hoja de Trabajo para listado'!$A$155:$A$1048576,0),MATCH((CUADRO!O$5&amp;$E358),'Hoja de Trabajo para listado'!$A$151:$Z$151,0)),0)+IFERROR(INDEX('Hoja de Trabajo para listado'!$AB$155:$BA$1048576,MATCH($A358,'Hoja de Trabajo para listado'!$AB$155:$AB$1048576,0),MATCH((CUADRO!O$5&amp;$E358),'Hoja de Trabajo para listado'!$AB$151:$BA$151,0)),0)+IFERROR(INDEX('Hoja de Trabajo para listado'!$BC$155:$CB$1048576,MATCH($A358,'Hoja de Trabajo para listado'!$BC$155:$BC$1048576,0),MATCH((CUADRO!O$5&amp;$E358),'Hoja de Trabajo para listado'!$BC$151:$CB$151,0)),0)+IFERROR(INDEX('Hoja de Trabajo para listado'!$DE$153:$DG$274,MATCH($A358,'Hoja de Trabajo para listado'!$DE$153:$DE$1048576,0),MATCH((CUADRO!O$5&amp;$E358),'Hoja de Trabajo para listado'!$DE$151:$DG$151,0)),0)+IFERROR(INDEX('Hoja de Trabajo para listado'!$CD$155:$DC$1048576,MATCH($A358,'Hoja de Trabajo para listado'!$CD$155:$CD$1048576,0),MATCH((CUADRO!O$5&amp;$E358),'Hoja de Trabajo para listado'!$CD$151:$DC$151,0)),0)</f>
        <v>0</v>
      </c>
      <c r="P358" s="255">
        <f ca="1">+IFERROR(INDEX('Hoja de Trabajo para listado'!$A$155:$Z$1048576,MATCH($A358,'Hoja de Trabajo para listado'!$A$155:$A$1048576,0),MATCH((CUADRO!P$5&amp;$E358),'Hoja de Trabajo para listado'!$A$151:$Z$151,0)),0)+IFERROR(INDEX('Hoja de Trabajo para listado'!$AB$155:$BA$1048576,MATCH($A358,'Hoja de Trabajo para listado'!$AB$155:$AB$1048576,0),MATCH((CUADRO!P$5&amp;$E358),'Hoja de Trabajo para listado'!$AB$151:$BA$151,0)),0)+IFERROR(INDEX('Hoja de Trabajo para listado'!$BC$155:$CB$1048576,MATCH($A358,'Hoja de Trabajo para listado'!$BC$155:$BC$1048576,0),MATCH((CUADRO!P$5&amp;$E358),'Hoja de Trabajo para listado'!$BC$151:$CB$151,0)),0)+IFERROR(INDEX('Hoja de Trabajo para listado'!$DE$153:$DG$274,MATCH($A358,'Hoja de Trabajo para listado'!$DE$153:$DE$1048576,0),MATCH((CUADRO!P$5&amp;$E358),'Hoja de Trabajo para listado'!$DE$151:$DG$151,0)),0)+IFERROR(INDEX('Hoja de Trabajo para listado'!$CD$155:$DC$1048576,MATCH($A358,'Hoja de Trabajo para listado'!$CD$155:$CD$1048576,0),MATCH((CUADRO!P$5&amp;$E358),'Hoja de Trabajo para listado'!$CD$151:$DC$151,0)),0)</f>
        <v>0</v>
      </c>
      <c r="Q358" s="255">
        <f ca="1">+IFERROR(INDEX('Hoja de Trabajo para listado'!$A$155:$Z$1048576,MATCH($A358,'Hoja de Trabajo para listado'!$A$155:$A$1048576,0),MATCH((CUADRO!Q$5&amp;$E358),'Hoja de Trabajo para listado'!$A$151:$Z$151,0)),0)+IFERROR(INDEX('Hoja de Trabajo para listado'!$AB$155:$BA$1048576,MATCH($A358,'Hoja de Trabajo para listado'!$AB$155:$AB$1048576,0),MATCH((CUADRO!Q$5&amp;$E358),'Hoja de Trabajo para listado'!$AB$151:$BA$151,0)),0)+IFERROR(INDEX('Hoja de Trabajo para listado'!$BC$155:$CB$1048576,MATCH($A358,'Hoja de Trabajo para listado'!$BC$155:$BC$1048576,0),MATCH((CUADRO!Q$5&amp;$E358),'Hoja de Trabajo para listado'!$BC$151:$CB$151,0)),0)+IFERROR(INDEX('Hoja de Trabajo para listado'!$DE$153:$DG$274,MATCH($A358,'Hoja de Trabajo para listado'!$DE$153:$DE$1048576,0),MATCH((CUADRO!Q$5&amp;$E358),'Hoja de Trabajo para listado'!$DE$151:$DG$151,0)),0)+IFERROR(INDEX('Hoja de Trabajo para listado'!$CD$155:$DC$1048576,MATCH($A358,'Hoja de Trabajo para listado'!$CD$155:$CD$1048576,0),MATCH((CUADRO!Q$5&amp;$E358),'Hoja de Trabajo para listado'!$CD$151:$DC$151,0)),0)</f>
        <v>0</v>
      </c>
      <c r="R358" s="255">
        <f t="shared" ca="1" si="10"/>
        <v>0</v>
      </c>
      <c r="S358" s="262"/>
      <c r="T358" s="255">
        <f ca="1">+T359</f>
        <v>0</v>
      </c>
      <c r="U358" s="254">
        <f t="shared" si="11"/>
        <v>1</v>
      </c>
      <c r="V358" s="362" t="str">
        <f>+VLOOKUP(A358,bd_lista!$A$3:$E$590,5,FALSE)</f>
        <v>Instituciones de Seguridad Social</v>
      </c>
      <c r="W358" s="361" t="str">
        <f>+V358</f>
        <v>Instituciones de Seguridad Social</v>
      </c>
      <c r="X358" s="254">
        <f>+VLOOKUP(A358,[2]Sheet1!$A$13:$D$744,4,FALSE)</f>
        <v>46</v>
      </c>
      <c r="Y358" s="254" t="str">
        <f>+VLOOKUP(X358,bd_lista!$A$3:$C$590,3,FALSE)</f>
        <v>Ministerio de Salud y Deportes</v>
      </c>
      <c r="Z358" s="316">
        <f>+X358</f>
        <v>46</v>
      </c>
      <c r="AA358" s="317" t="str">
        <f>+Y358</f>
        <v>Ministerio de Salud y Deportes</v>
      </c>
    </row>
    <row r="359" spans="1:27" ht="15" hidden="1" customHeight="1">
      <c r="A359" s="32">
        <v>424</v>
      </c>
      <c r="B359" s="307"/>
      <c r="C359" s="362" t="str">
        <f>+VLOOKUP(A359,bd_lista!$A$3:$C$590,3,FALSE)</f>
        <v>Caja de Salud CORDES</v>
      </c>
      <c r="D359" s="362"/>
      <c r="E359" s="362" t="s">
        <v>1314</v>
      </c>
      <c r="F359" s="257">
        <f ca="1">+IFERROR(INDEX('Hoja de Trabajo para listado'!$A$155:$Z$1048576,MATCH($A359,'Hoja de Trabajo para listado'!$A$155:$A$1048576,0),MATCH((CUADRO!F$5&amp;$E359),'Hoja de Trabajo para listado'!$A$151:$Z$151,0)),0)+IFERROR(INDEX('Hoja de Trabajo para listado'!$AB$155:$BA$1048576,MATCH($A359,'Hoja de Trabajo para listado'!$AB$155:$AB$1048576,0),MATCH((CUADRO!F$5&amp;$E359),'Hoja de Trabajo para listado'!$AB$151:$BA$151,0)),0)+IFERROR(INDEX('Hoja de Trabajo para listado'!$BC$155:$CB$1048576,MATCH($A359,'Hoja de Trabajo para listado'!$BC$155:$BC$1048576,0),MATCH((CUADRO!F$5&amp;$E359),'Hoja de Trabajo para listado'!$BC$151:$CB$151,0)),0)+IFERROR(INDEX('Hoja de Trabajo para listado'!$DE$153:$DG$274,MATCH($A359,'Hoja de Trabajo para listado'!$DE$153:$DE$1048576,0),MATCH((CUADRO!F$5&amp;$E359),'Hoja de Trabajo para listado'!$DE$151:$DG$151,0)),0)+IFERROR(INDEX('Hoja de Trabajo para listado'!$CD$155:$DC$1048576,MATCH($A359,'Hoja de Trabajo para listado'!$CD$155:$CD$1048576,0),MATCH((CUADRO!F$5&amp;$E359),'Hoja de Trabajo para listado'!$CD$151:$DC$151,0)),0)</f>
        <v>0</v>
      </c>
      <c r="G359" s="257">
        <f ca="1">+IFERROR(INDEX('Hoja de Trabajo para listado'!$A$155:$Z$1048576,MATCH($A359,'Hoja de Trabajo para listado'!$A$155:$A$1048576,0),MATCH((CUADRO!G$5&amp;$E359),'Hoja de Trabajo para listado'!$A$151:$Z$151,0)),0)+IFERROR(INDEX('Hoja de Trabajo para listado'!$AB$155:$BA$1048576,MATCH($A359,'Hoja de Trabajo para listado'!$AB$155:$AB$1048576,0),MATCH((CUADRO!G$5&amp;$E359),'Hoja de Trabajo para listado'!$AB$151:$BA$151,0)),0)+IFERROR(INDEX('Hoja de Trabajo para listado'!$BC$155:$CB$1048576,MATCH($A359,'Hoja de Trabajo para listado'!$BC$155:$BC$1048576,0),MATCH((CUADRO!G$5&amp;$E359),'Hoja de Trabajo para listado'!$BC$151:$CB$151,0)),0)+IFERROR(INDEX('Hoja de Trabajo para listado'!$DE$153:$DG$274,MATCH($A359,'Hoja de Trabajo para listado'!$DE$153:$DE$1048576,0),MATCH((CUADRO!G$5&amp;$E359),'Hoja de Trabajo para listado'!$DE$151:$DG$151,0)),0)+IFERROR(INDEX('Hoja de Trabajo para listado'!$CD$155:$DC$1048576,MATCH($A359,'Hoja de Trabajo para listado'!$CD$155:$CD$1048576,0),MATCH((CUADRO!G$5&amp;$E359),'Hoja de Trabajo para listado'!$CD$151:$DC$151,0)),0)</f>
        <v>0</v>
      </c>
      <c r="H359" s="257">
        <f ca="1">+IFERROR(INDEX('Hoja de Trabajo para listado'!$A$155:$Z$1048576,MATCH($A359,'Hoja de Trabajo para listado'!$A$155:$A$1048576,0),MATCH((CUADRO!H$5&amp;$E359),'Hoja de Trabajo para listado'!$A$151:$Z$151,0)),0)+IFERROR(INDEX('Hoja de Trabajo para listado'!$AB$155:$BA$1048576,MATCH($A359,'Hoja de Trabajo para listado'!$AB$155:$AB$1048576,0),MATCH((CUADRO!H$5&amp;$E359),'Hoja de Trabajo para listado'!$AB$151:$BA$151,0)),0)+IFERROR(INDEX('Hoja de Trabajo para listado'!$BC$155:$CB$1048576,MATCH($A359,'Hoja de Trabajo para listado'!$BC$155:$BC$1048576,0),MATCH((CUADRO!H$5&amp;$E359),'Hoja de Trabajo para listado'!$BC$151:$CB$151,0)),0)+IFERROR(INDEX('Hoja de Trabajo para listado'!$DE$153:$DG$274,MATCH($A359,'Hoja de Trabajo para listado'!$DE$153:$DE$1048576,0),MATCH((CUADRO!H$5&amp;$E359),'Hoja de Trabajo para listado'!$DE$151:$DG$151,0)),0)+IFERROR(INDEX('Hoja de Trabajo para listado'!$CD$155:$DC$1048576,MATCH($A359,'Hoja de Trabajo para listado'!$CD$155:$CD$1048576,0),MATCH((CUADRO!H$5&amp;$E359),'Hoja de Trabajo para listado'!$CD$151:$DC$151,0)),0)</f>
        <v>0</v>
      </c>
      <c r="I359" s="257">
        <f ca="1">+IFERROR(INDEX('Hoja de Trabajo para listado'!$A$155:$Z$1048576,MATCH($A359,'Hoja de Trabajo para listado'!$A$155:$A$1048576,0),MATCH((CUADRO!I$5&amp;$E359),'Hoja de Trabajo para listado'!$A$151:$Z$151,0)),0)+IFERROR(INDEX('Hoja de Trabajo para listado'!$AB$155:$BA$1048576,MATCH($A359,'Hoja de Trabajo para listado'!$AB$155:$AB$1048576,0),MATCH((CUADRO!I$5&amp;$E359),'Hoja de Trabajo para listado'!$AB$151:$BA$151,0)),0)+IFERROR(INDEX('Hoja de Trabajo para listado'!$BC$155:$CB$1048576,MATCH($A359,'Hoja de Trabajo para listado'!$BC$155:$BC$1048576,0),MATCH((CUADRO!I$5&amp;$E359),'Hoja de Trabajo para listado'!$BC$151:$CB$151,0)),0)+IFERROR(INDEX('Hoja de Trabajo para listado'!$DE$153:$DG$274,MATCH($A359,'Hoja de Trabajo para listado'!$DE$153:$DE$1048576,0),MATCH((CUADRO!I$5&amp;$E359),'Hoja de Trabajo para listado'!$DE$151:$DG$151,0)),0)+IFERROR(INDEX('Hoja de Trabajo para listado'!$CD$155:$DC$1048576,MATCH($A359,'Hoja de Trabajo para listado'!$CD$155:$CD$1048576,0),MATCH((CUADRO!I$5&amp;$E359),'Hoja de Trabajo para listado'!$CD$151:$DC$151,0)),0)</f>
        <v>0</v>
      </c>
      <c r="J359" s="257">
        <f ca="1">+IFERROR(INDEX('Hoja de Trabajo para listado'!$A$155:$Z$1048576,MATCH($A359,'Hoja de Trabajo para listado'!$A$155:$A$1048576,0),MATCH((CUADRO!J$5&amp;$E359),'Hoja de Trabajo para listado'!$A$151:$Z$151,0)),0)+IFERROR(INDEX('Hoja de Trabajo para listado'!$AB$155:$BA$1048576,MATCH($A359,'Hoja de Trabajo para listado'!$AB$155:$AB$1048576,0),MATCH((CUADRO!J$5&amp;$E359),'Hoja de Trabajo para listado'!$AB$151:$BA$151,0)),0)+IFERROR(INDEX('Hoja de Trabajo para listado'!$BC$155:$CB$1048576,MATCH($A359,'Hoja de Trabajo para listado'!$BC$155:$BC$1048576,0),MATCH((CUADRO!J$5&amp;$E359),'Hoja de Trabajo para listado'!$BC$151:$CB$151,0)),0)+IFERROR(INDEX('Hoja de Trabajo para listado'!$DE$153:$DG$274,MATCH($A359,'Hoja de Trabajo para listado'!$DE$153:$DE$1048576,0),MATCH((CUADRO!J$5&amp;$E359),'Hoja de Trabajo para listado'!$DE$151:$DG$151,0)),0)+IFERROR(INDEX('Hoja de Trabajo para listado'!$CD$155:$DC$1048576,MATCH($A359,'Hoja de Trabajo para listado'!$CD$155:$CD$1048576,0),MATCH((CUADRO!J$5&amp;$E359),'Hoja de Trabajo para listado'!$CD$151:$DC$151,0)),0)</f>
        <v>0</v>
      </c>
      <c r="K359" s="257">
        <f ca="1">+IFERROR(INDEX('Hoja de Trabajo para listado'!$A$155:$Z$1048576,MATCH($A359,'Hoja de Trabajo para listado'!$A$155:$A$1048576,0),MATCH((CUADRO!K$5&amp;$E359),'Hoja de Trabajo para listado'!$A$151:$Z$151,0)),0)+IFERROR(INDEX('Hoja de Trabajo para listado'!$AB$155:$BA$1048576,MATCH($A359,'Hoja de Trabajo para listado'!$AB$155:$AB$1048576,0),MATCH((CUADRO!K$5&amp;$E359),'Hoja de Trabajo para listado'!$AB$151:$BA$151,0)),0)+IFERROR(INDEX('Hoja de Trabajo para listado'!$BC$155:$CB$1048576,MATCH($A359,'Hoja de Trabajo para listado'!$BC$155:$BC$1048576,0),MATCH((CUADRO!K$5&amp;$E359),'Hoja de Trabajo para listado'!$BC$151:$CB$151,0)),0)+IFERROR(INDEX('Hoja de Trabajo para listado'!$DE$153:$DG$274,MATCH($A359,'Hoja de Trabajo para listado'!$DE$153:$DE$1048576,0),MATCH((CUADRO!K$5&amp;$E359),'Hoja de Trabajo para listado'!$DE$151:$DG$151,0)),0)+IFERROR(INDEX('Hoja de Trabajo para listado'!$CD$155:$DC$1048576,MATCH($A359,'Hoja de Trabajo para listado'!$CD$155:$CD$1048576,0),MATCH((CUADRO!K$5&amp;$E359),'Hoja de Trabajo para listado'!$CD$151:$DC$151,0)),0)</f>
        <v>0</v>
      </c>
      <c r="L359" s="257">
        <f ca="1">+IFERROR(INDEX('Hoja de Trabajo para listado'!$A$155:$Z$1048576,MATCH($A359,'Hoja de Trabajo para listado'!$A$155:$A$1048576,0),MATCH((CUADRO!L$5&amp;$E359),'Hoja de Trabajo para listado'!$A$151:$Z$151,0)),0)+IFERROR(INDEX('Hoja de Trabajo para listado'!$AB$155:$BA$1048576,MATCH($A359,'Hoja de Trabajo para listado'!$AB$155:$AB$1048576,0),MATCH((CUADRO!L$5&amp;$E359),'Hoja de Trabajo para listado'!$AB$151:$BA$151,0)),0)+IFERROR(INDEX('Hoja de Trabajo para listado'!$BC$155:$CB$1048576,MATCH($A359,'Hoja de Trabajo para listado'!$BC$155:$BC$1048576,0),MATCH((CUADRO!L$5&amp;$E359),'Hoja de Trabajo para listado'!$BC$151:$CB$151,0)),0)+IFERROR(INDEX('Hoja de Trabajo para listado'!$DE$153:$DG$274,MATCH($A359,'Hoja de Trabajo para listado'!$DE$153:$DE$1048576,0),MATCH((CUADRO!L$5&amp;$E359),'Hoja de Trabajo para listado'!$DE$151:$DG$151,0)),0)+IFERROR(INDEX('Hoja de Trabajo para listado'!$CD$155:$DC$1048576,MATCH($A359,'Hoja de Trabajo para listado'!$CD$155:$CD$1048576,0),MATCH((CUADRO!L$5&amp;$E359),'Hoja de Trabajo para listado'!$CD$151:$DC$151,0)),0)</f>
        <v>0</v>
      </c>
      <c r="M359" s="257">
        <f ca="1">+IFERROR(INDEX('Hoja de Trabajo para listado'!$A$155:$Z$1048576,MATCH($A359,'Hoja de Trabajo para listado'!$A$155:$A$1048576,0),MATCH((CUADRO!M$5&amp;$E359),'Hoja de Trabajo para listado'!$A$151:$Z$151,0)),0)+IFERROR(INDEX('Hoja de Trabajo para listado'!$AB$155:$BA$1048576,MATCH($A359,'Hoja de Trabajo para listado'!$AB$155:$AB$1048576,0),MATCH((CUADRO!M$5&amp;$E359),'Hoja de Trabajo para listado'!$AB$151:$BA$151,0)),0)+IFERROR(INDEX('Hoja de Trabajo para listado'!$BC$155:$CB$1048576,MATCH($A359,'Hoja de Trabajo para listado'!$BC$155:$BC$1048576,0),MATCH((CUADRO!M$5&amp;$E359),'Hoja de Trabajo para listado'!$BC$151:$CB$151,0)),0)+IFERROR(INDEX('Hoja de Trabajo para listado'!$DE$153:$DG$274,MATCH($A359,'Hoja de Trabajo para listado'!$DE$153:$DE$1048576,0),MATCH((CUADRO!M$5&amp;$E359),'Hoja de Trabajo para listado'!$DE$151:$DG$151,0)),0)+IFERROR(INDEX('Hoja de Trabajo para listado'!$CD$155:$DC$1048576,MATCH($A359,'Hoja de Trabajo para listado'!$CD$155:$CD$1048576,0),MATCH((CUADRO!M$5&amp;$E359),'Hoja de Trabajo para listado'!$CD$151:$DC$151,0)),0)</f>
        <v>0</v>
      </c>
      <c r="N359" s="257">
        <f ca="1">+IFERROR(INDEX('Hoja de Trabajo para listado'!$A$155:$Z$1048576,MATCH($A359,'Hoja de Trabajo para listado'!$A$155:$A$1048576,0),MATCH((CUADRO!N$5&amp;$E359),'Hoja de Trabajo para listado'!$A$151:$Z$151,0)),0)+IFERROR(INDEX('Hoja de Trabajo para listado'!$AB$155:$BA$1048576,MATCH($A359,'Hoja de Trabajo para listado'!$AB$155:$AB$1048576,0),MATCH((CUADRO!N$5&amp;$E359),'Hoja de Trabajo para listado'!$AB$151:$BA$151,0)),0)+IFERROR(INDEX('Hoja de Trabajo para listado'!$BC$155:$CB$1048576,MATCH($A359,'Hoja de Trabajo para listado'!$BC$155:$BC$1048576,0),MATCH((CUADRO!N$5&amp;$E359),'Hoja de Trabajo para listado'!$BC$151:$CB$151,0)),0)+IFERROR(INDEX('Hoja de Trabajo para listado'!$DE$153:$DG$274,MATCH($A359,'Hoja de Trabajo para listado'!$DE$153:$DE$1048576,0),MATCH((CUADRO!N$5&amp;$E359),'Hoja de Trabajo para listado'!$DE$151:$DG$151,0)),0)+IFERROR(INDEX('Hoja de Trabajo para listado'!$CD$155:$DC$1048576,MATCH($A359,'Hoja de Trabajo para listado'!$CD$155:$CD$1048576,0),MATCH((CUADRO!N$5&amp;$E359),'Hoja de Trabajo para listado'!$CD$151:$DC$151,0)),0)</f>
        <v>0</v>
      </c>
      <c r="O359" s="257">
        <f ca="1">+IFERROR(INDEX('Hoja de Trabajo para listado'!$A$155:$Z$1048576,MATCH($A359,'Hoja de Trabajo para listado'!$A$155:$A$1048576,0),MATCH((CUADRO!O$5&amp;$E359),'Hoja de Trabajo para listado'!$A$151:$Z$151,0)),0)+IFERROR(INDEX('Hoja de Trabajo para listado'!$AB$155:$BA$1048576,MATCH($A359,'Hoja de Trabajo para listado'!$AB$155:$AB$1048576,0),MATCH((CUADRO!O$5&amp;$E359),'Hoja de Trabajo para listado'!$AB$151:$BA$151,0)),0)+IFERROR(INDEX('Hoja de Trabajo para listado'!$BC$155:$CB$1048576,MATCH($A359,'Hoja de Trabajo para listado'!$BC$155:$BC$1048576,0),MATCH((CUADRO!O$5&amp;$E359),'Hoja de Trabajo para listado'!$BC$151:$CB$151,0)),0)+IFERROR(INDEX('Hoja de Trabajo para listado'!$DE$153:$DG$274,MATCH($A359,'Hoja de Trabajo para listado'!$DE$153:$DE$1048576,0),MATCH((CUADRO!O$5&amp;$E359),'Hoja de Trabajo para listado'!$DE$151:$DG$151,0)),0)+IFERROR(INDEX('Hoja de Trabajo para listado'!$CD$155:$DC$1048576,MATCH($A359,'Hoja de Trabajo para listado'!$CD$155:$CD$1048576,0),MATCH((CUADRO!O$5&amp;$E359),'Hoja de Trabajo para listado'!$CD$151:$DC$151,0)),0)</f>
        <v>0</v>
      </c>
      <c r="P359" s="257">
        <f ca="1">+IFERROR(INDEX('Hoja de Trabajo para listado'!$A$155:$Z$1048576,MATCH($A359,'Hoja de Trabajo para listado'!$A$155:$A$1048576,0),MATCH((CUADRO!P$5&amp;$E359),'Hoja de Trabajo para listado'!$A$151:$Z$151,0)),0)+IFERROR(INDEX('Hoja de Trabajo para listado'!$AB$155:$BA$1048576,MATCH($A359,'Hoja de Trabajo para listado'!$AB$155:$AB$1048576,0),MATCH((CUADRO!P$5&amp;$E359),'Hoja de Trabajo para listado'!$AB$151:$BA$151,0)),0)+IFERROR(INDEX('Hoja de Trabajo para listado'!$BC$155:$CB$1048576,MATCH($A359,'Hoja de Trabajo para listado'!$BC$155:$BC$1048576,0),MATCH((CUADRO!P$5&amp;$E359),'Hoja de Trabajo para listado'!$BC$151:$CB$151,0)),0)+IFERROR(INDEX('Hoja de Trabajo para listado'!$DE$153:$DG$274,MATCH($A359,'Hoja de Trabajo para listado'!$DE$153:$DE$1048576,0),MATCH((CUADRO!P$5&amp;$E359),'Hoja de Trabajo para listado'!$DE$151:$DG$151,0)),0)+IFERROR(INDEX('Hoja de Trabajo para listado'!$CD$155:$DC$1048576,MATCH($A359,'Hoja de Trabajo para listado'!$CD$155:$CD$1048576,0),MATCH((CUADRO!P$5&amp;$E359),'Hoja de Trabajo para listado'!$CD$151:$DC$151,0)),0)</f>
        <v>0</v>
      </c>
      <c r="Q359" s="257">
        <f ca="1">+IFERROR(INDEX('Hoja de Trabajo para listado'!$A$155:$Z$1048576,MATCH($A359,'Hoja de Trabajo para listado'!$A$155:$A$1048576,0),MATCH((CUADRO!Q$5&amp;$E359),'Hoja de Trabajo para listado'!$A$151:$Z$151,0)),0)+IFERROR(INDEX('Hoja de Trabajo para listado'!$AB$155:$BA$1048576,MATCH($A359,'Hoja de Trabajo para listado'!$AB$155:$AB$1048576,0),MATCH((CUADRO!Q$5&amp;$E359),'Hoja de Trabajo para listado'!$AB$151:$BA$151,0)),0)+IFERROR(INDEX('Hoja de Trabajo para listado'!$BC$155:$CB$1048576,MATCH($A359,'Hoja de Trabajo para listado'!$BC$155:$BC$1048576,0),MATCH((CUADRO!Q$5&amp;$E359),'Hoja de Trabajo para listado'!$BC$151:$CB$151,0)),0)+IFERROR(INDEX('Hoja de Trabajo para listado'!$DE$153:$DG$274,MATCH($A359,'Hoja de Trabajo para listado'!$DE$153:$DE$1048576,0),MATCH((CUADRO!Q$5&amp;$E359),'Hoja de Trabajo para listado'!$DE$151:$DG$151,0)),0)+IFERROR(INDEX('Hoja de Trabajo para listado'!$CD$155:$DC$1048576,MATCH($A359,'Hoja de Trabajo para listado'!$CD$155:$CD$1048576,0),MATCH((CUADRO!Q$5&amp;$E359),'Hoja de Trabajo para listado'!$CD$151:$DC$151,0)),0)</f>
        <v>0</v>
      </c>
      <c r="R359" s="257">
        <f t="shared" ca="1" si="10"/>
        <v>0</v>
      </c>
      <c r="S359" s="274">
        <f ca="1">+R358+R359</f>
        <v>0</v>
      </c>
      <c r="T359" s="257">
        <f ca="1">+S359</f>
        <v>0</v>
      </c>
      <c r="U359" s="256">
        <f t="shared" si="11"/>
        <v>2</v>
      </c>
      <c r="V359" s="362" t="str">
        <f>+VLOOKUP(A359,bd_lista!$A$3:$E$590,5,FALSE)</f>
        <v>Instituciones de Seguridad Social</v>
      </c>
      <c r="W359" s="362"/>
      <c r="X359" s="254">
        <f>+VLOOKUP(A359,[2]Sheet1!$A$13:$D$744,4,FALSE)</f>
        <v>46</v>
      </c>
      <c r="Y359" s="254" t="str">
        <f>+VLOOKUP(X359,bd_lista!$A$3:$C$590,3,FALSE)</f>
        <v>Ministerio de Salud y Deportes</v>
      </c>
      <c r="Z359" s="314"/>
      <c r="AA359" s="315"/>
    </row>
    <row r="360" spans="1:27" ht="15" hidden="1" customHeight="1">
      <c r="A360" s="264">
        <v>425</v>
      </c>
      <c r="B360" s="306">
        <f>+A360</f>
        <v>425</v>
      </c>
      <c r="C360" s="259" t="str">
        <f>+VLOOKUP(A360,bd_lista!$A$3:$C$590,3,FALSE)</f>
        <v>Seguro Social Universitario de Cochabamba</v>
      </c>
      <c r="D360" s="361" t="str">
        <f>+C360</f>
        <v>Seguro Social Universitario de Cochabamba</v>
      </c>
      <c r="E360" s="259" t="s">
        <v>1313</v>
      </c>
      <c r="F360" s="255">
        <f ca="1">+IFERROR(INDEX('Hoja de Trabajo para listado'!$A$155:$Z$1048576,MATCH($A360,'Hoja de Trabajo para listado'!$A$155:$A$1048576,0),MATCH((CUADRO!F$5&amp;$E360),'Hoja de Trabajo para listado'!$A$151:$Z$151,0)),0)+IFERROR(INDEX('Hoja de Trabajo para listado'!$AB$155:$BA$1048576,MATCH($A360,'Hoja de Trabajo para listado'!$AB$155:$AB$1048576,0),MATCH((CUADRO!F$5&amp;$E360),'Hoja de Trabajo para listado'!$AB$151:$BA$151,0)),0)+IFERROR(INDEX('Hoja de Trabajo para listado'!$BC$155:$CB$1048576,MATCH($A360,'Hoja de Trabajo para listado'!$BC$155:$BC$1048576,0),MATCH((CUADRO!F$5&amp;$E360),'Hoja de Trabajo para listado'!$BC$151:$CB$151,0)),0)+IFERROR(INDEX('Hoja de Trabajo para listado'!$DE$153:$DG$274,MATCH($A360,'Hoja de Trabajo para listado'!$DE$153:$DE$1048576,0),MATCH((CUADRO!F$5&amp;$E360),'Hoja de Trabajo para listado'!$DE$151:$DG$151,0)),0)+IFERROR(INDEX('Hoja de Trabajo para listado'!$CD$155:$DC$1048576,MATCH($A360,'Hoja de Trabajo para listado'!$CD$155:$CD$1048576,0),MATCH((CUADRO!F$5&amp;$E360),'Hoja de Trabajo para listado'!$CD$151:$DC$151,0)),0)</f>
        <v>0</v>
      </c>
      <c r="G360" s="255">
        <f ca="1">+IFERROR(INDEX('Hoja de Trabajo para listado'!$A$155:$Z$1048576,MATCH($A360,'Hoja de Trabajo para listado'!$A$155:$A$1048576,0),MATCH((CUADRO!G$5&amp;$E360),'Hoja de Trabajo para listado'!$A$151:$Z$151,0)),0)+IFERROR(INDEX('Hoja de Trabajo para listado'!$AB$155:$BA$1048576,MATCH($A360,'Hoja de Trabajo para listado'!$AB$155:$AB$1048576,0),MATCH((CUADRO!G$5&amp;$E360),'Hoja de Trabajo para listado'!$AB$151:$BA$151,0)),0)+IFERROR(INDEX('Hoja de Trabajo para listado'!$BC$155:$CB$1048576,MATCH($A360,'Hoja de Trabajo para listado'!$BC$155:$BC$1048576,0),MATCH((CUADRO!G$5&amp;$E360),'Hoja de Trabajo para listado'!$BC$151:$CB$151,0)),0)+IFERROR(INDEX('Hoja de Trabajo para listado'!$DE$153:$DG$274,MATCH($A360,'Hoja de Trabajo para listado'!$DE$153:$DE$1048576,0),MATCH((CUADRO!G$5&amp;$E360),'Hoja de Trabajo para listado'!$DE$151:$DG$151,0)),0)+IFERROR(INDEX('Hoja de Trabajo para listado'!$CD$155:$DC$1048576,MATCH($A360,'Hoja de Trabajo para listado'!$CD$155:$CD$1048576,0),MATCH((CUADRO!G$5&amp;$E360),'Hoja de Trabajo para listado'!$CD$151:$DC$151,0)),0)</f>
        <v>0</v>
      </c>
      <c r="H360" s="255">
        <f ca="1">+IFERROR(INDEX('Hoja de Trabajo para listado'!$A$155:$Z$1048576,MATCH($A360,'Hoja de Trabajo para listado'!$A$155:$A$1048576,0),MATCH((CUADRO!H$5&amp;$E360),'Hoja de Trabajo para listado'!$A$151:$Z$151,0)),0)+IFERROR(INDEX('Hoja de Trabajo para listado'!$AB$155:$BA$1048576,MATCH($A360,'Hoja de Trabajo para listado'!$AB$155:$AB$1048576,0),MATCH((CUADRO!H$5&amp;$E360),'Hoja de Trabajo para listado'!$AB$151:$BA$151,0)),0)+IFERROR(INDEX('Hoja de Trabajo para listado'!$BC$155:$CB$1048576,MATCH($A360,'Hoja de Trabajo para listado'!$BC$155:$BC$1048576,0),MATCH((CUADRO!H$5&amp;$E360),'Hoja de Trabajo para listado'!$BC$151:$CB$151,0)),0)+IFERROR(INDEX('Hoja de Trabajo para listado'!$DE$153:$DG$274,MATCH($A360,'Hoja de Trabajo para listado'!$DE$153:$DE$1048576,0),MATCH((CUADRO!H$5&amp;$E360),'Hoja de Trabajo para listado'!$DE$151:$DG$151,0)),0)+IFERROR(INDEX('Hoja de Trabajo para listado'!$CD$155:$DC$1048576,MATCH($A360,'Hoja de Trabajo para listado'!$CD$155:$CD$1048576,0),MATCH((CUADRO!H$5&amp;$E360),'Hoja de Trabajo para listado'!$CD$151:$DC$151,0)),0)</f>
        <v>0</v>
      </c>
      <c r="I360" s="255">
        <f ca="1">+IFERROR(INDEX('Hoja de Trabajo para listado'!$A$155:$Z$1048576,MATCH($A360,'Hoja de Trabajo para listado'!$A$155:$A$1048576,0),MATCH((CUADRO!I$5&amp;$E360),'Hoja de Trabajo para listado'!$A$151:$Z$151,0)),0)+IFERROR(INDEX('Hoja de Trabajo para listado'!$AB$155:$BA$1048576,MATCH($A360,'Hoja de Trabajo para listado'!$AB$155:$AB$1048576,0),MATCH((CUADRO!I$5&amp;$E360),'Hoja de Trabajo para listado'!$AB$151:$BA$151,0)),0)+IFERROR(INDEX('Hoja de Trabajo para listado'!$BC$155:$CB$1048576,MATCH($A360,'Hoja de Trabajo para listado'!$BC$155:$BC$1048576,0),MATCH((CUADRO!I$5&amp;$E360),'Hoja de Trabajo para listado'!$BC$151:$CB$151,0)),0)+IFERROR(INDEX('Hoja de Trabajo para listado'!$DE$153:$DG$274,MATCH($A360,'Hoja de Trabajo para listado'!$DE$153:$DE$1048576,0),MATCH((CUADRO!I$5&amp;$E360),'Hoja de Trabajo para listado'!$DE$151:$DG$151,0)),0)+IFERROR(INDEX('Hoja de Trabajo para listado'!$CD$155:$DC$1048576,MATCH($A360,'Hoja de Trabajo para listado'!$CD$155:$CD$1048576,0),MATCH((CUADRO!I$5&amp;$E360),'Hoja de Trabajo para listado'!$CD$151:$DC$151,0)),0)</f>
        <v>0</v>
      </c>
      <c r="J360" s="255">
        <f ca="1">+IFERROR(INDEX('Hoja de Trabajo para listado'!$A$155:$Z$1048576,MATCH($A360,'Hoja de Trabajo para listado'!$A$155:$A$1048576,0),MATCH((CUADRO!J$5&amp;$E360),'Hoja de Trabajo para listado'!$A$151:$Z$151,0)),0)+IFERROR(INDEX('Hoja de Trabajo para listado'!$AB$155:$BA$1048576,MATCH($A360,'Hoja de Trabajo para listado'!$AB$155:$AB$1048576,0),MATCH((CUADRO!J$5&amp;$E360),'Hoja de Trabajo para listado'!$AB$151:$BA$151,0)),0)+IFERROR(INDEX('Hoja de Trabajo para listado'!$BC$155:$CB$1048576,MATCH($A360,'Hoja de Trabajo para listado'!$BC$155:$BC$1048576,0),MATCH((CUADRO!J$5&amp;$E360),'Hoja de Trabajo para listado'!$BC$151:$CB$151,0)),0)+IFERROR(INDEX('Hoja de Trabajo para listado'!$DE$153:$DG$274,MATCH($A360,'Hoja de Trabajo para listado'!$DE$153:$DE$1048576,0),MATCH((CUADRO!J$5&amp;$E360),'Hoja de Trabajo para listado'!$DE$151:$DG$151,0)),0)+IFERROR(INDEX('Hoja de Trabajo para listado'!$CD$155:$DC$1048576,MATCH($A360,'Hoja de Trabajo para listado'!$CD$155:$CD$1048576,0),MATCH((CUADRO!J$5&amp;$E360),'Hoja de Trabajo para listado'!$CD$151:$DC$151,0)),0)</f>
        <v>0</v>
      </c>
      <c r="K360" s="255">
        <f ca="1">+IFERROR(INDEX('Hoja de Trabajo para listado'!$A$155:$Z$1048576,MATCH($A360,'Hoja de Trabajo para listado'!$A$155:$A$1048576,0),MATCH((CUADRO!K$5&amp;$E360),'Hoja de Trabajo para listado'!$A$151:$Z$151,0)),0)+IFERROR(INDEX('Hoja de Trabajo para listado'!$AB$155:$BA$1048576,MATCH($A360,'Hoja de Trabajo para listado'!$AB$155:$AB$1048576,0),MATCH((CUADRO!K$5&amp;$E360),'Hoja de Trabajo para listado'!$AB$151:$BA$151,0)),0)+IFERROR(INDEX('Hoja de Trabajo para listado'!$BC$155:$CB$1048576,MATCH($A360,'Hoja de Trabajo para listado'!$BC$155:$BC$1048576,0),MATCH((CUADRO!K$5&amp;$E360),'Hoja de Trabajo para listado'!$BC$151:$CB$151,0)),0)+IFERROR(INDEX('Hoja de Trabajo para listado'!$DE$153:$DG$274,MATCH($A360,'Hoja de Trabajo para listado'!$DE$153:$DE$1048576,0),MATCH((CUADRO!K$5&amp;$E360),'Hoja de Trabajo para listado'!$DE$151:$DG$151,0)),0)+IFERROR(INDEX('Hoja de Trabajo para listado'!$CD$155:$DC$1048576,MATCH($A360,'Hoja de Trabajo para listado'!$CD$155:$CD$1048576,0),MATCH((CUADRO!K$5&amp;$E360),'Hoja de Trabajo para listado'!$CD$151:$DC$151,0)),0)</f>
        <v>0</v>
      </c>
      <c r="L360" s="255">
        <f ca="1">+IFERROR(INDEX('Hoja de Trabajo para listado'!$A$155:$Z$1048576,MATCH($A360,'Hoja de Trabajo para listado'!$A$155:$A$1048576,0),MATCH((CUADRO!L$5&amp;$E360),'Hoja de Trabajo para listado'!$A$151:$Z$151,0)),0)+IFERROR(INDEX('Hoja de Trabajo para listado'!$AB$155:$BA$1048576,MATCH($A360,'Hoja de Trabajo para listado'!$AB$155:$AB$1048576,0),MATCH((CUADRO!L$5&amp;$E360),'Hoja de Trabajo para listado'!$AB$151:$BA$151,0)),0)+IFERROR(INDEX('Hoja de Trabajo para listado'!$BC$155:$CB$1048576,MATCH($A360,'Hoja de Trabajo para listado'!$BC$155:$BC$1048576,0),MATCH((CUADRO!L$5&amp;$E360),'Hoja de Trabajo para listado'!$BC$151:$CB$151,0)),0)+IFERROR(INDEX('Hoja de Trabajo para listado'!$DE$153:$DG$274,MATCH($A360,'Hoja de Trabajo para listado'!$DE$153:$DE$1048576,0),MATCH((CUADRO!L$5&amp;$E360),'Hoja de Trabajo para listado'!$DE$151:$DG$151,0)),0)+IFERROR(INDEX('Hoja de Trabajo para listado'!$CD$155:$DC$1048576,MATCH($A360,'Hoja de Trabajo para listado'!$CD$155:$CD$1048576,0),MATCH((CUADRO!L$5&amp;$E360),'Hoja de Trabajo para listado'!$CD$151:$DC$151,0)),0)</f>
        <v>0</v>
      </c>
      <c r="M360" s="255">
        <f ca="1">+IFERROR(INDEX('Hoja de Trabajo para listado'!$A$155:$Z$1048576,MATCH($A360,'Hoja de Trabajo para listado'!$A$155:$A$1048576,0),MATCH((CUADRO!M$5&amp;$E360),'Hoja de Trabajo para listado'!$A$151:$Z$151,0)),0)+IFERROR(INDEX('Hoja de Trabajo para listado'!$AB$155:$BA$1048576,MATCH($A360,'Hoja de Trabajo para listado'!$AB$155:$AB$1048576,0),MATCH((CUADRO!M$5&amp;$E360),'Hoja de Trabajo para listado'!$AB$151:$BA$151,0)),0)+IFERROR(INDEX('Hoja de Trabajo para listado'!$BC$155:$CB$1048576,MATCH($A360,'Hoja de Trabajo para listado'!$BC$155:$BC$1048576,0),MATCH((CUADRO!M$5&amp;$E360),'Hoja de Trabajo para listado'!$BC$151:$CB$151,0)),0)+IFERROR(INDEX('Hoja de Trabajo para listado'!$DE$153:$DG$274,MATCH($A360,'Hoja de Trabajo para listado'!$DE$153:$DE$1048576,0),MATCH((CUADRO!M$5&amp;$E360),'Hoja de Trabajo para listado'!$DE$151:$DG$151,0)),0)+IFERROR(INDEX('Hoja de Trabajo para listado'!$CD$155:$DC$1048576,MATCH($A360,'Hoja de Trabajo para listado'!$CD$155:$CD$1048576,0),MATCH((CUADRO!M$5&amp;$E360),'Hoja de Trabajo para listado'!$CD$151:$DC$151,0)),0)</f>
        <v>0</v>
      </c>
      <c r="N360" s="255">
        <f ca="1">+IFERROR(INDEX('Hoja de Trabajo para listado'!$A$155:$Z$1048576,MATCH($A360,'Hoja de Trabajo para listado'!$A$155:$A$1048576,0),MATCH((CUADRO!N$5&amp;$E360),'Hoja de Trabajo para listado'!$A$151:$Z$151,0)),0)+IFERROR(INDEX('Hoja de Trabajo para listado'!$AB$155:$BA$1048576,MATCH($A360,'Hoja de Trabajo para listado'!$AB$155:$AB$1048576,0),MATCH((CUADRO!N$5&amp;$E360),'Hoja de Trabajo para listado'!$AB$151:$BA$151,0)),0)+IFERROR(INDEX('Hoja de Trabajo para listado'!$BC$155:$CB$1048576,MATCH($A360,'Hoja de Trabajo para listado'!$BC$155:$BC$1048576,0),MATCH((CUADRO!N$5&amp;$E360),'Hoja de Trabajo para listado'!$BC$151:$CB$151,0)),0)+IFERROR(INDEX('Hoja de Trabajo para listado'!$DE$153:$DG$274,MATCH($A360,'Hoja de Trabajo para listado'!$DE$153:$DE$1048576,0),MATCH((CUADRO!N$5&amp;$E360),'Hoja de Trabajo para listado'!$DE$151:$DG$151,0)),0)+IFERROR(INDEX('Hoja de Trabajo para listado'!$CD$155:$DC$1048576,MATCH($A360,'Hoja de Trabajo para listado'!$CD$155:$CD$1048576,0),MATCH((CUADRO!N$5&amp;$E360),'Hoja de Trabajo para listado'!$CD$151:$DC$151,0)),0)</f>
        <v>0</v>
      </c>
      <c r="O360" s="255">
        <f ca="1">+IFERROR(INDEX('Hoja de Trabajo para listado'!$A$155:$Z$1048576,MATCH($A360,'Hoja de Trabajo para listado'!$A$155:$A$1048576,0),MATCH((CUADRO!O$5&amp;$E360),'Hoja de Trabajo para listado'!$A$151:$Z$151,0)),0)+IFERROR(INDEX('Hoja de Trabajo para listado'!$AB$155:$BA$1048576,MATCH($A360,'Hoja de Trabajo para listado'!$AB$155:$AB$1048576,0),MATCH((CUADRO!O$5&amp;$E360),'Hoja de Trabajo para listado'!$AB$151:$BA$151,0)),0)+IFERROR(INDEX('Hoja de Trabajo para listado'!$BC$155:$CB$1048576,MATCH($A360,'Hoja de Trabajo para listado'!$BC$155:$BC$1048576,0),MATCH((CUADRO!O$5&amp;$E360),'Hoja de Trabajo para listado'!$BC$151:$CB$151,0)),0)+IFERROR(INDEX('Hoja de Trabajo para listado'!$DE$153:$DG$274,MATCH($A360,'Hoja de Trabajo para listado'!$DE$153:$DE$1048576,0),MATCH((CUADRO!O$5&amp;$E360),'Hoja de Trabajo para listado'!$DE$151:$DG$151,0)),0)+IFERROR(INDEX('Hoja de Trabajo para listado'!$CD$155:$DC$1048576,MATCH($A360,'Hoja de Trabajo para listado'!$CD$155:$CD$1048576,0),MATCH((CUADRO!O$5&amp;$E360),'Hoja de Trabajo para listado'!$CD$151:$DC$151,0)),0)</f>
        <v>0</v>
      </c>
      <c r="P360" s="255">
        <f ca="1">+IFERROR(INDEX('Hoja de Trabajo para listado'!$A$155:$Z$1048576,MATCH($A360,'Hoja de Trabajo para listado'!$A$155:$A$1048576,0),MATCH((CUADRO!P$5&amp;$E360),'Hoja de Trabajo para listado'!$A$151:$Z$151,0)),0)+IFERROR(INDEX('Hoja de Trabajo para listado'!$AB$155:$BA$1048576,MATCH($A360,'Hoja de Trabajo para listado'!$AB$155:$AB$1048576,0),MATCH((CUADRO!P$5&amp;$E360),'Hoja de Trabajo para listado'!$AB$151:$BA$151,0)),0)+IFERROR(INDEX('Hoja de Trabajo para listado'!$BC$155:$CB$1048576,MATCH($A360,'Hoja de Trabajo para listado'!$BC$155:$BC$1048576,0),MATCH((CUADRO!P$5&amp;$E360),'Hoja de Trabajo para listado'!$BC$151:$CB$151,0)),0)+IFERROR(INDEX('Hoja de Trabajo para listado'!$DE$153:$DG$274,MATCH($A360,'Hoja de Trabajo para listado'!$DE$153:$DE$1048576,0),MATCH((CUADRO!P$5&amp;$E360),'Hoja de Trabajo para listado'!$DE$151:$DG$151,0)),0)+IFERROR(INDEX('Hoja de Trabajo para listado'!$CD$155:$DC$1048576,MATCH($A360,'Hoja de Trabajo para listado'!$CD$155:$CD$1048576,0),MATCH((CUADRO!P$5&amp;$E360),'Hoja de Trabajo para listado'!$CD$151:$DC$151,0)),0)</f>
        <v>0</v>
      </c>
      <c r="Q360" s="255">
        <f ca="1">+IFERROR(INDEX('Hoja de Trabajo para listado'!$A$155:$Z$1048576,MATCH($A360,'Hoja de Trabajo para listado'!$A$155:$A$1048576,0),MATCH((CUADRO!Q$5&amp;$E360),'Hoja de Trabajo para listado'!$A$151:$Z$151,0)),0)+IFERROR(INDEX('Hoja de Trabajo para listado'!$AB$155:$BA$1048576,MATCH($A360,'Hoja de Trabajo para listado'!$AB$155:$AB$1048576,0),MATCH((CUADRO!Q$5&amp;$E360),'Hoja de Trabajo para listado'!$AB$151:$BA$151,0)),0)+IFERROR(INDEX('Hoja de Trabajo para listado'!$BC$155:$CB$1048576,MATCH($A360,'Hoja de Trabajo para listado'!$BC$155:$BC$1048576,0),MATCH((CUADRO!Q$5&amp;$E360),'Hoja de Trabajo para listado'!$BC$151:$CB$151,0)),0)+IFERROR(INDEX('Hoja de Trabajo para listado'!$DE$153:$DG$274,MATCH($A360,'Hoja de Trabajo para listado'!$DE$153:$DE$1048576,0),MATCH((CUADRO!Q$5&amp;$E360),'Hoja de Trabajo para listado'!$DE$151:$DG$151,0)),0)+IFERROR(INDEX('Hoja de Trabajo para listado'!$CD$155:$DC$1048576,MATCH($A360,'Hoja de Trabajo para listado'!$CD$155:$CD$1048576,0),MATCH((CUADRO!Q$5&amp;$E360),'Hoja de Trabajo para listado'!$CD$151:$DC$151,0)),0)</f>
        <v>0</v>
      </c>
      <c r="R360" s="255">
        <f t="shared" ca="1" si="10"/>
        <v>0</v>
      </c>
      <c r="S360" s="262"/>
      <c r="T360" s="255">
        <f ca="1">+T361</f>
        <v>0</v>
      </c>
      <c r="U360" s="254">
        <f t="shared" si="11"/>
        <v>1</v>
      </c>
      <c r="V360" s="362" t="str">
        <f>+VLOOKUP(A360,bd_lista!$A$3:$E$590,5,FALSE)</f>
        <v>Instituciones de Seguridad Social</v>
      </c>
      <c r="W360" s="361" t="str">
        <f>+V360</f>
        <v>Instituciones de Seguridad Social</v>
      </c>
      <c r="X360" s="254">
        <f>+VLOOKUP(A360,[2]Sheet1!$A$13:$D$744,4,FALSE)</f>
        <v>46</v>
      </c>
      <c r="Y360" s="254" t="str">
        <f>+VLOOKUP(X360,bd_lista!$A$3:$C$590,3,FALSE)</f>
        <v>Ministerio de Salud y Deportes</v>
      </c>
      <c r="Z360" s="316">
        <f>+X360</f>
        <v>46</v>
      </c>
      <c r="AA360" s="317" t="str">
        <f>+Y360</f>
        <v>Ministerio de Salud y Deportes</v>
      </c>
    </row>
    <row r="361" spans="1:27" ht="15" hidden="1" customHeight="1">
      <c r="A361" s="32">
        <v>425</v>
      </c>
      <c r="B361" s="307"/>
      <c r="C361" s="362" t="str">
        <f>+VLOOKUP(A361,bd_lista!$A$3:$C$590,3,FALSE)</f>
        <v>Seguro Social Universitario de Cochabamba</v>
      </c>
      <c r="D361" s="362"/>
      <c r="E361" s="362" t="s">
        <v>1314</v>
      </c>
      <c r="F361" s="257">
        <f ca="1">+IFERROR(INDEX('Hoja de Trabajo para listado'!$A$155:$Z$1048576,MATCH($A361,'Hoja de Trabajo para listado'!$A$155:$A$1048576,0),MATCH((CUADRO!F$5&amp;$E361),'Hoja de Trabajo para listado'!$A$151:$Z$151,0)),0)+IFERROR(INDEX('Hoja de Trabajo para listado'!$AB$155:$BA$1048576,MATCH($A361,'Hoja de Trabajo para listado'!$AB$155:$AB$1048576,0),MATCH((CUADRO!F$5&amp;$E361),'Hoja de Trabajo para listado'!$AB$151:$BA$151,0)),0)+IFERROR(INDEX('Hoja de Trabajo para listado'!$BC$155:$CB$1048576,MATCH($A361,'Hoja de Trabajo para listado'!$BC$155:$BC$1048576,0),MATCH((CUADRO!F$5&amp;$E361),'Hoja de Trabajo para listado'!$BC$151:$CB$151,0)),0)+IFERROR(INDEX('Hoja de Trabajo para listado'!$DE$153:$DG$274,MATCH($A361,'Hoja de Trabajo para listado'!$DE$153:$DE$1048576,0),MATCH((CUADRO!F$5&amp;$E361),'Hoja de Trabajo para listado'!$DE$151:$DG$151,0)),0)+IFERROR(INDEX('Hoja de Trabajo para listado'!$CD$155:$DC$1048576,MATCH($A361,'Hoja de Trabajo para listado'!$CD$155:$CD$1048576,0),MATCH((CUADRO!F$5&amp;$E361),'Hoja de Trabajo para listado'!$CD$151:$DC$151,0)),0)</f>
        <v>0</v>
      </c>
      <c r="G361" s="257">
        <f ca="1">+IFERROR(INDEX('Hoja de Trabajo para listado'!$A$155:$Z$1048576,MATCH($A361,'Hoja de Trabajo para listado'!$A$155:$A$1048576,0),MATCH((CUADRO!G$5&amp;$E361),'Hoja de Trabajo para listado'!$A$151:$Z$151,0)),0)+IFERROR(INDEX('Hoja de Trabajo para listado'!$AB$155:$BA$1048576,MATCH($A361,'Hoja de Trabajo para listado'!$AB$155:$AB$1048576,0),MATCH((CUADRO!G$5&amp;$E361),'Hoja de Trabajo para listado'!$AB$151:$BA$151,0)),0)+IFERROR(INDEX('Hoja de Trabajo para listado'!$BC$155:$CB$1048576,MATCH($A361,'Hoja de Trabajo para listado'!$BC$155:$BC$1048576,0),MATCH((CUADRO!G$5&amp;$E361),'Hoja de Trabajo para listado'!$BC$151:$CB$151,0)),0)+IFERROR(INDEX('Hoja de Trabajo para listado'!$DE$153:$DG$274,MATCH($A361,'Hoja de Trabajo para listado'!$DE$153:$DE$1048576,0),MATCH((CUADRO!G$5&amp;$E361),'Hoja de Trabajo para listado'!$DE$151:$DG$151,0)),0)+IFERROR(INDEX('Hoja de Trabajo para listado'!$CD$155:$DC$1048576,MATCH($A361,'Hoja de Trabajo para listado'!$CD$155:$CD$1048576,0),MATCH((CUADRO!G$5&amp;$E361),'Hoja de Trabajo para listado'!$CD$151:$DC$151,0)),0)</f>
        <v>0</v>
      </c>
      <c r="H361" s="257">
        <f ca="1">+IFERROR(INDEX('Hoja de Trabajo para listado'!$A$155:$Z$1048576,MATCH($A361,'Hoja de Trabajo para listado'!$A$155:$A$1048576,0),MATCH((CUADRO!H$5&amp;$E361),'Hoja de Trabajo para listado'!$A$151:$Z$151,0)),0)+IFERROR(INDEX('Hoja de Trabajo para listado'!$AB$155:$BA$1048576,MATCH($A361,'Hoja de Trabajo para listado'!$AB$155:$AB$1048576,0),MATCH((CUADRO!H$5&amp;$E361),'Hoja de Trabajo para listado'!$AB$151:$BA$151,0)),0)+IFERROR(INDEX('Hoja de Trabajo para listado'!$BC$155:$CB$1048576,MATCH($A361,'Hoja de Trabajo para listado'!$BC$155:$BC$1048576,0),MATCH((CUADRO!H$5&amp;$E361),'Hoja de Trabajo para listado'!$BC$151:$CB$151,0)),0)+IFERROR(INDEX('Hoja de Trabajo para listado'!$DE$153:$DG$274,MATCH($A361,'Hoja de Trabajo para listado'!$DE$153:$DE$1048576,0),MATCH((CUADRO!H$5&amp;$E361),'Hoja de Trabajo para listado'!$DE$151:$DG$151,0)),0)+IFERROR(INDEX('Hoja de Trabajo para listado'!$CD$155:$DC$1048576,MATCH($A361,'Hoja de Trabajo para listado'!$CD$155:$CD$1048576,0),MATCH((CUADRO!H$5&amp;$E361),'Hoja de Trabajo para listado'!$CD$151:$DC$151,0)),0)</f>
        <v>0</v>
      </c>
      <c r="I361" s="257">
        <f ca="1">+IFERROR(INDEX('Hoja de Trabajo para listado'!$A$155:$Z$1048576,MATCH($A361,'Hoja de Trabajo para listado'!$A$155:$A$1048576,0),MATCH((CUADRO!I$5&amp;$E361),'Hoja de Trabajo para listado'!$A$151:$Z$151,0)),0)+IFERROR(INDEX('Hoja de Trabajo para listado'!$AB$155:$BA$1048576,MATCH($A361,'Hoja de Trabajo para listado'!$AB$155:$AB$1048576,0),MATCH((CUADRO!I$5&amp;$E361),'Hoja de Trabajo para listado'!$AB$151:$BA$151,0)),0)+IFERROR(INDEX('Hoja de Trabajo para listado'!$BC$155:$CB$1048576,MATCH($A361,'Hoja de Trabajo para listado'!$BC$155:$BC$1048576,0),MATCH((CUADRO!I$5&amp;$E361),'Hoja de Trabajo para listado'!$BC$151:$CB$151,0)),0)+IFERROR(INDEX('Hoja de Trabajo para listado'!$DE$153:$DG$274,MATCH($A361,'Hoja de Trabajo para listado'!$DE$153:$DE$1048576,0),MATCH((CUADRO!I$5&amp;$E361),'Hoja de Trabajo para listado'!$DE$151:$DG$151,0)),0)+IFERROR(INDEX('Hoja de Trabajo para listado'!$CD$155:$DC$1048576,MATCH($A361,'Hoja de Trabajo para listado'!$CD$155:$CD$1048576,0),MATCH((CUADRO!I$5&amp;$E361),'Hoja de Trabajo para listado'!$CD$151:$DC$151,0)),0)</f>
        <v>0</v>
      </c>
      <c r="J361" s="257">
        <f ca="1">+IFERROR(INDEX('Hoja de Trabajo para listado'!$A$155:$Z$1048576,MATCH($A361,'Hoja de Trabajo para listado'!$A$155:$A$1048576,0),MATCH((CUADRO!J$5&amp;$E361),'Hoja de Trabajo para listado'!$A$151:$Z$151,0)),0)+IFERROR(INDEX('Hoja de Trabajo para listado'!$AB$155:$BA$1048576,MATCH($A361,'Hoja de Trabajo para listado'!$AB$155:$AB$1048576,0),MATCH((CUADRO!J$5&amp;$E361),'Hoja de Trabajo para listado'!$AB$151:$BA$151,0)),0)+IFERROR(INDEX('Hoja de Trabajo para listado'!$BC$155:$CB$1048576,MATCH($A361,'Hoja de Trabajo para listado'!$BC$155:$BC$1048576,0),MATCH((CUADRO!J$5&amp;$E361),'Hoja de Trabajo para listado'!$BC$151:$CB$151,0)),0)+IFERROR(INDEX('Hoja de Trabajo para listado'!$DE$153:$DG$274,MATCH($A361,'Hoja de Trabajo para listado'!$DE$153:$DE$1048576,0),MATCH((CUADRO!J$5&amp;$E361),'Hoja de Trabajo para listado'!$DE$151:$DG$151,0)),0)+IFERROR(INDEX('Hoja de Trabajo para listado'!$CD$155:$DC$1048576,MATCH($A361,'Hoja de Trabajo para listado'!$CD$155:$CD$1048576,0),MATCH((CUADRO!J$5&amp;$E361),'Hoja de Trabajo para listado'!$CD$151:$DC$151,0)),0)</f>
        <v>0</v>
      </c>
      <c r="K361" s="257">
        <f ca="1">+IFERROR(INDEX('Hoja de Trabajo para listado'!$A$155:$Z$1048576,MATCH($A361,'Hoja de Trabajo para listado'!$A$155:$A$1048576,0),MATCH((CUADRO!K$5&amp;$E361),'Hoja de Trabajo para listado'!$A$151:$Z$151,0)),0)+IFERROR(INDEX('Hoja de Trabajo para listado'!$AB$155:$BA$1048576,MATCH($A361,'Hoja de Trabajo para listado'!$AB$155:$AB$1048576,0),MATCH((CUADRO!K$5&amp;$E361),'Hoja de Trabajo para listado'!$AB$151:$BA$151,0)),0)+IFERROR(INDEX('Hoja de Trabajo para listado'!$BC$155:$CB$1048576,MATCH($A361,'Hoja de Trabajo para listado'!$BC$155:$BC$1048576,0),MATCH((CUADRO!K$5&amp;$E361),'Hoja de Trabajo para listado'!$BC$151:$CB$151,0)),0)+IFERROR(INDEX('Hoja de Trabajo para listado'!$DE$153:$DG$274,MATCH($A361,'Hoja de Trabajo para listado'!$DE$153:$DE$1048576,0),MATCH((CUADRO!K$5&amp;$E361),'Hoja de Trabajo para listado'!$DE$151:$DG$151,0)),0)+IFERROR(INDEX('Hoja de Trabajo para listado'!$CD$155:$DC$1048576,MATCH($A361,'Hoja de Trabajo para listado'!$CD$155:$CD$1048576,0),MATCH((CUADRO!K$5&amp;$E361),'Hoja de Trabajo para listado'!$CD$151:$DC$151,0)),0)</f>
        <v>0</v>
      </c>
      <c r="L361" s="257">
        <f ca="1">+IFERROR(INDEX('Hoja de Trabajo para listado'!$A$155:$Z$1048576,MATCH($A361,'Hoja de Trabajo para listado'!$A$155:$A$1048576,0),MATCH((CUADRO!L$5&amp;$E361),'Hoja de Trabajo para listado'!$A$151:$Z$151,0)),0)+IFERROR(INDEX('Hoja de Trabajo para listado'!$AB$155:$BA$1048576,MATCH($A361,'Hoja de Trabajo para listado'!$AB$155:$AB$1048576,0),MATCH((CUADRO!L$5&amp;$E361),'Hoja de Trabajo para listado'!$AB$151:$BA$151,0)),0)+IFERROR(INDEX('Hoja de Trabajo para listado'!$BC$155:$CB$1048576,MATCH($A361,'Hoja de Trabajo para listado'!$BC$155:$BC$1048576,0),MATCH((CUADRO!L$5&amp;$E361),'Hoja de Trabajo para listado'!$BC$151:$CB$151,0)),0)+IFERROR(INDEX('Hoja de Trabajo para listado'!$DE$153:$DG$274,MATCH($A361,'Hoja de Trabajo para listado'!$DE$153:$DE$1048576,0),MATCH((CUADRO!L$5&amp;$E361),'Hoja de Trabajo para listado'!$DE$151:$DG$151,0)),0)+IFERROR(INDEX('Hoja de Trabajo para listado'!$CD$155:$DC$1048576,MATCH($A361,'Hoja de Trabajo para listado'!$CD$155:$CD$1048576,0),MATCH((CUADRO!L$5&amp;$E361),'Hoja de Trabajo para listado'!$CD$151:$DC$151,0)),0)</f>
        <v>0</v>
      </c>
      <c r="M361" s="257">
        <f ca="1">+IFERROR(INDEX('Hoja de Trabajo para listado'!$A$155:$Z$1048576,MATCH($A361,'Hoja de Trabajo para listado'!$A$155:$A$1048576,0),MATCH((CUADRO!M$5&amp;$E361),'Hoja de Trabajo para listado'!$A$151:$Z$151,0)),0)+IFERROR(INDEX('Hoja de Trabajo para listado'!$AB$155:$BA$1048576,MATCH($A361,'Hoja de Trabajo para listado'!$AB$155:$AB$1048576,0),MATCH((CUADRO!M$5&amp;$E361),'Hoja de Trabajo para listado'!$AB$151:$BA$151,0)),0)+IFERROR(INDEX('Hoja de Trabajo para listado'!$BC$155:$CB$1048576,MATCH($A361,'Hoja de Trabajo para listado'!$BC$155:$BC$1048576,0),MATCH((CUADRO!M$5&amp;$E361),'Hoja de Trabajo para listado'!$BC$151:$CB$151,0)),0)+IFERROR(INDEX('Hoja de Trabajo para listado'!$DE$153:$DG$274,MATCH($A361,'Hoja de Trabajo para listado'!$DE$153:$DE$1048576,0),MATCH((CUADRO!M$5&amp;$E361),'Hoja de Trabajo para listado'!$DE$151:$DG$151,0)),0)+IFERROR(INDEX('Hoja de Trabajo para listado'!$CD$155:$DC$1048576,MATCH($A361,'Hoja de Trabajo para listado'!$CD$155:$CD$1048576,0),MATCH((CUADRO!M$5&amp;$E361),'Hoja de Trabajo para listado'!$CD$151:$DC$151,0)),0)</f>
        <v>0</v>
      </c>
      <c r="N361" s="257">
        <f ca="1">+IFERROR(INDEX('Hoja de Trabajo para listado'!$A$155:$Z$1048576,MATCH($A361,'Hoja de Trabajo para listado'!$A$155:$A$1048576,0),MATCH((CUADRO!N$5&amp;$E361),'Hoja de Trabajo para listado'!$A$151:$Z$151,0)),0)+IFERROR(INDEX('Hoja de Trabajo para listado'!$AB$155:$BA$1048576,MATCH($A361,'Hoja de Trabajo para listado'!$AB$155:$AB$1048576,0),MATCH((CUADRO!N$5&amp;$E361),'Hoja de Trabajo para listado'!$AB$151:$BA$151,0)),0)+IFERROR(INDEX('Hoja de Trabajo para listado'!$BC$155:$CB$1048576,MATCH($A361,'Hoja de Trabajo para listado'!$BC$155:$BC$1048576,0),MATCH((CUADRO!N$5&amp;$E361),'Hoja de Trabajo para listado'!$BC$151:$CB$151,0)),0)+IFERROR(INDEX('Hoja de Trabajo para listado'!$DE$153:$DG$274,MATCH($A361,'Hoja de Trabajo para listado'!$DE$153:$DE$1048576,0),MATCH((CUADRO!N$5&amp;$E361),'Hoja de Trabajo para listado'!$DE$151:$DG$151,0)),0)+IFERROR(INDEX('Hoja de Trabajo para listado'!$CD$155:$DC$1048576,MATCH($A361,'Hoja de Trabajo para listado'!$CD$155:$CD$1048576,0),MATCH((CUADRO!N$5&amp;$E361),'Hoja de Trabajo para listado'!$CD$151:$DC$151,0)),0)</f>
        <v>0</v>
      </c>
      <c r="O361" s="257">
        <f ca="1">+IFERROR(INDEX('Hoja de Trabajo para listado'!$A$155:$Z$1048576,MATCH($A361,'Hoja de Trabajo para listado'!$A$155:$A$1048576,0),MATCH((CUADRO!O$5&amp;$E361),'Hoja de Trabajo para listado'!$A$151:$Z$151,0)),0)+IFERROR(INDEX('Hoja de Trabajo para listado'!$AB$155:$BA$1048576,MATCH($A361,'Hoja de Trabajo para listado'!$AB$155:$AB$1048576,0),MATCH((CUADRO!O$5&amp;$E361),'Hoja de Trabajo para listado'!$AB$151:$BA$151,0)),0)+IFERROR(INDEX('Hoja de Trabajo para listado'!$BC$155:$CB$1048576,MATCH($A361,'Hoja de Trabajo para listado'!$BC$155:$BC$1048576,0),MATCH((CUADRO!O$5&amp;$E361),'Hoja de Trabajo para listado'!$BC$151:$CB$151,0)),0)+IFERROR(INDEX('Hoja de Trabajo para listado'!$DE$153:$DG$274,MATCH($A361,'Hoja de Trabajo para listado'!$DE$153:$DE$1048576,0),MATCH((CUADRO!O$5&amp;$E361),'Hoja de Trabajo para listado'!$DE$151:$DG$151,0)),0)+IFERROR(INDEX('Hoja de Trabajo para listado'!$CD$155:$DC$1048576,MATCH($A361,'Hoja de Trabajo para listado'!$CD$155:$CD$1048576,0),MATCH((CUADRO!O$5&amp;$E361),'Hoja de Trabajo para listado'!$CD$151:$DC$151,0)),0)</f>
        <v>0</v>
      </c>
      <c r="P361" s="257">
        <f ca="1">+IFERROR(INDEX('Hoja de Trabajo para listado'!$A$155:$Z$1048576,MATCH($A361,'Hoja de Trabajo para listado'!$A$155:$A$1048576,0),MATCH((CUADRO!P$5&amp;$E361),'Hoja de Trabajo para listado'!$A$151:$Z$151,0)),0)+IFERROR(INDEX('Hoja de Trabajo para listado'!$AB$155:$BA$1048576,MATCH($A361,'Hoja de Trabajo para listado'!$AB$155:$AB$1048576,0),MATCH((CUADRO!P$5&amp;$E361),'Hoja de Trabajo para listado'!$AB$151:$BA$151,0)),0)+IFERROR(INDEX('Hoja de Trabajo para listado'!$BC$155:$CB$1048576,MATCH($A361,'Hoja de Trabajo para listado'!$BC$155:$BC$1048576,0),MATCH((CUADRO!P$5&amp;$E361),'Hoja de Trabajo para listado'!$BC$151:$CB$151,0)),0)+IFERROR(INDEX('Hoja de Trabajo para listado'!$DE$153:$DG$274,MATCH($A361,'Hoja de Trabajo para listado'!$DE$153:$DE$1048576,0),MATCH((CUADRO!P$5&amp;$E361),'Hoja de Trabajo para listado'!$DE$151:$DG$151,0)),0)+IFERROR(INDEX('Hoja de Trabajo para listado'!$CD$155:$DC$1048576,MATCH($A361,'Hoja de Trabajo para listado'!$CD$155:$CD$1048576,0),MATCH((CUADRO!P$5&amp;$E361),'Hoja de Trabajo para listado'!$CD$151:$DC$151,0)),0)</f>
        <v>0</v>
      </c>
      <c r="Q361" s="257">
        <f ca="1">+IFERROR(INDEX('Hoja de Trabajo para listado'!$A$155:$Z$1048576,MATCH($A361,'Hoja de Trabajo para listado'!$A$155:$A$1048576,0),MATCH((CUADRO!Q$5&amp;$E361),'Hoja de Trabajo para listado'!$A$151:$Z$151,0)),0)+IFERROR(INDEX('Hoja de Trabajo para listado'!$AB$155:$BA$1048576,MATCH($A361,'Hoja de Trabajo para listado'!$AB$155:$AB$1048576,0),MATCH((CUADRO!Q$5&amp;$E361),'Hoja de Trabajo para listado'!$AB$151:$BA$151,0)),0)+IFERROR(INDEX('Hoja de Trabajo para listado'!$BC$155:$CB$1048576,MATCH($A361,'Hoja de Trabajo para listado'!$BC$155:$BC$1048576,0),MATCH((CUADRO!Q$5&amp;$E361),'Hoja de Trabajo para listado'!$BC$151:$CB$151,0)),0)+IFERROR(INDEX('Hoja de Trabajo para listado'!$DE$153:$DG$274,MATCH($A361,'Hoja de Trabajo para listado'!$DE$153:$DE$1048576,0),MATCH((CUADRO!Q$5&amp;$E361),'Hoja de Trabajo para listado'!$DE$151:$DG$151,0)),0)+IFERROR(INDEX('Hoja de Trabajo para listado'!$CD$155:$DC$1048576,MATCH($A361,'Hoja de Trabajo para listado'!$CD$155:$CD$1048576,0),MATCH((CUADRO!Q$5&amp;$E361),'Hoja de Trabajo para listado'!$CD$151:$DC$151,0)),0)</f>
        <v>0</v>
      </c>
      <c r="R361" s="257">
        <f t="shared" ca="1" si="10"/>
        <v>0</v>
      </c>
      <c r="S361" s="274">
        <f ca="1">+R360+R361</f>
        <v>0</v>
      </c>
      <c r="T361" s="257">
        <f ca="1">+S361</f>
        <v>0</v>
      </c>
      <c r="U361" s="256">
        <f t="shared" si="11"/>
        <v>2</v>
      </c>
      <c r="V361" s="362" t="str">
        <f>+VLOOKUP(A361,bd_lista!$A$3:$E$590,5,FALSE)</f>
        <v>Instituciones de Seguridad Social</v>
      </c>
      <c r="W361" s="362"/>
      <c r="X361" s="254">
        <f>+VLOOKUP(A361,[2]Sheet1!$A$13:$D$744,4,FALSE)</f>
        <v>46</v>
      </c>
      <c r="Y361" s="254" t="str">
        <f>+VLOOKUP(X361,bd_lista!$A$3:$C$590,3,FALSE)</f>
        <v>Ministerio de Salud y Deportes</v>
      </c>
      <c r="Z361" s="314"/>
      <c r="AA361" s="315"/>
    </row>
    <row r="362" spans="1:27" ht="15" hidden="1" customHeight="1">
      <c r="A362" s="264">
        <v>426</v>
      </c>
      <c r="B362" s="306">
        <f>+A362</f>
        <v>426</v>
      </c>
      <c r="C362" s="259" t="str">
        <f>+VLOOKUP(A362,bd_lista!$A$3:$C$590,3,FALSE)</f>
        <v>Seguro Social Universitario de Oruro</v>
      </c>
      <c r="D362" s="361" t="str">
        <f>+C362</f>
        <v>Seguro Social Universitario de Oruro</v>
      </c>
      <c r="E362" s="259" t="s">
        <v>1313</v>
      </c>
      <c r="F362" s="255">
        <f ca="1">+IFERROR(INDEX('Hoja de Trabajo para listado'!$A$155:$Z$1048576,MATCH($A362,'Hoja de Trabajo para listado'!$A$155:$A$1048576,0),MATCH((CUADRO!F$5&amp;$E362),'Hoja de Trabajo para listado'!$A$151:$Z$151,0)),0)+IFERROR(INDEX('Hoja de Trabajo para listado'!$AB$155:$BA$1048576,MATCH($A362,'Hoja de Trabajo para listado'!$AB$155:$AB$1048576,0),MATCH((CUADRO!F$5&amp;$E362),'Hoja de Trabajo para listado'!$AB$151:$BA$151,0)),0)+IFERROR(INDEX('Hoja de Trabajo para listado'!$BC$155:$CB$1048576,MATCH($A362,'Hoja de Trabajo para listado'!$BC$155:$BC$1048576,0),MATCH((CUADRO!F$5&amp;$E362),'Hoja de Trabajo para listado'!$BC$151:$CB$151,0)),0)+IFERROR(INDEX('Hoja de Trabajo para listado'!$DE$153:$DG$274,MATCH($A362,'Hoja de Trabajo para listado'!$DE$153:$DE$1048576,0),MATCH((CUADRO!F$5&amp;$E362),'Hoja de Trabajo para listado'!$DE$151:$DG$151,0)),0)+IFERROR(INDEX('Hoja de Trabajo para listado'!$CD$155:$DC$1048576,MATCH($A362,'Hoja de Trabajo para listado'!$CD$155:$CD$1048576,0),MATCH((CUADRO!F$5&amp;$E362),'Hoja de Trabajo para listado'!$CD$151:$DC$151,0)),0)</f>
        <v>0</v>
      </c>
      <c r="G362" s="255">
        <f ca="1">+IFERROR(INDEX('Hoja de Trabajo para listado'!$A$155:$Z$1048576,MATCH($A362,'Hoja de Trabajo para listado'!$A$155:$A$1048576,0),MATCH((CUADRO!G$5&amp;$E362),'Hoja de Trabajo para listado'!$A$151:$Z$151,0)),0)+IFERROR(INDEX('Hoja de Trabajo para listado'!$AB$155:$BA$1048576,MATCH($A362,'Hoja de Trabajo para listado'!$AB$155:$AB$1048576,0),MATCH((CUADRO!G$5&amp;$E362),'Hoja de Trabajo para listado'!$AB$151:$BA$151,0)),0)+IFERROR(INDEX('Hoja de Trabajo para listado'!$BC$155:$CB$1048576,MATCH($A362,'Hoja de Trabajo para listado'!$BC$155:$BC$1048576,0),MATCH((CUADRO!G$5&amp;$E362),'Hoja de Trabajo para listado'!$BC$151:$CB$151,0)),0)+IFERROR(INDEX('Hoja de Trabajo para listado'!$DE$153:$DG$274,MATCH($A362,'Hoja de Trabajo para listado'!$DE$153:$DE$1048576,0),MATCH((CUADRO!G$5&amp;$E362),'Hoja de Trabajo para listado'!$DE$151:$DG$151,0)),0)+IFERROR(INDEX('Hoja de Trabajo para listado'!$CD$155:$DC$1048576,MATCH($A362,'Hoja de Trabajo para listado'!$CD$155:$CD$1048576,0),MATCH((CUADRO!G$5&amp;$E362),'Hoja de Trabajo para listado'!$CD$151:$DC$151,0)),0)</f>
        <v>0</v>
      </c>
      <c r="H362" s="255">
        <f ca="1">+IFERROR(INDEX('Hoja de Trabajo para listado'!$A$155:$Z$1048576,MATCH($A362,'Hoja de Trabajo para listado'!$A$155:$A$1048576,0),MATCH((CUADRO!H$5&amp;$E362),'Hoja de Trabajo para listado'!$A$151:$Z$151,0)),0)+IFERROR(INDEX('Hoja de Trabajo para listado'!$AB$155:$BA$1048576,MATCH($A362,'Hoja de Trabajo para listado'!$AB$155:$AB$1048576,0),MATCH((CUADRO!H$5&amp;$E362),'Hoja de Trabajo para listado'!$AB$151:$BA$151,0)),0)+IFERROR(INDEX('Hoja de Trabajo para listado'!$BC$155:$CB$1048576,MATCH($A362,'Hoja de Trabajo para listado'!$BC$155:$BC$1048576,0),MATCH((CUADRO!H$5&amp;$E362),'Hoja de Trabajo para listado'!$BC$151:$CB$151,0)),0)+IFERROR(INDEX('Hoja de Trabajo para listado'!$DE$153:$DG$274,MATCH($A362,'Hoja de Trabajo para listado'!$DE$153:$DE$1048576,0),MATCH((CUADRO!H$5&amp;$E362),'Hoja de Trabajo para listado'!$DE$151:$DG$151,0)),0)+IFERROR(INDEX('Hoja de Trabajo para listado'!$CD$155:$DC$1048576,MATCH($A362,'Hoja de Trabajo para listado'!$CD$155:$CD$1048576,0),MATCH((CUADRO!H$5&amp;$E362),'Hoja de Trabajo para listado'!$CD$151:$DC$151,0)),0)</f>
        <v>0</v>
      </c>
      <c r="I362" s="255">
        <f ca="1">+IFERROR(INDEX('Hoja de Trabajo para listado'!$A$155:$Z$1048576,MATCH($A362,'Hoja de Trabajo para listado'!$A$155:$A$1048576,0),MATCH((CUADRO!I$5&amp;$E362),'Hoja de Trabajo para listado'!$A$151:$Z$151,0)),0)+IFERROR(INDEX('Hoja de Trabajo para listado'!$AB$155:$BA$1048576,MATCH($A362,'Hoja de Trabajo para listado'!$AB$155:$AB$1048576,0),MATCH((CUADRO!I$5&amp;$E362),'Hoja de Trabajo para listado'!$AB$151:$BA$151,0)),0)+IFERROR(INDEX('Hoja de Trabajo para listado'!$BC$155:$CB$1048576,MATCH($A362,'Hoja de Trabajo para listado'!$BC$155:$BC$1048576,0),MATCH((CUADRO!I$5&amp;$E362),'Hoja de Trabajo para listado'!$BC$151:$CB$151,0)),0)+IFERROR(INDEX('Hoja de Trabajo para listado'!$DE$153:$DG$274,MATCH($A362,'Hoja de Trabajo para listado'!$DE$153:$DE$1048576,0),MATCH((CUADRO!I$5&amp;$E362),'Hoja de Trabajo para listado'!$DE$151:$DG$151,0)),0)+IFERROR(INDEX('Hoja de Trabajo para listado'!$CD$155:$DC$1048576,MATCH($A362,'Hoja de Trabajo para listado'!$CD$155:$CD$1048576,0),MATCH((CUADRO!I$5&amp;$E362),'Hoja de Trabajo para listado'!$CD$151:$DC$151,0)),0)</f>
        <v>0</v>
      </c>
      <c r="J362" s="255">
        <f ca="1">+IFERROR(INDEX('Hoja de Trabajo para listado'!$A$155:$Z$1048576,MATCH($A362,'Hoja de Trabajo para listado'!$A$155:$A$1048576,0),MATCH((CUADRO!J$5&amp;$E362),'Hoja de Trabajo para listado'!$A$151:$Z$151,0)),0)+IFERROR(INDEX('Hoja de Trabajo para listado'!$AB$155:$BA$1048576,MATCH($A362,'Hoja de Trabajo para listado'!$AB$155:$AB$1048576,0),MATCH((CUADRO!J$5&amp;$E362),'Hoja de Trabajo para listado'!$AB$151:$BA$151,0)),0)+IFERROR(INDEX('Hoja de Trabajo para listado'!$BC$155:$CB$1048576,MATCH($A362,'Hoja de Trabajo para listado'!$BC$155:$BC$1048576,0),MATCH((CUADRO!J$5&amp;$E362),'Hoja de Trabajo para listado'!$BC$151:$CB$151,0)),0)+IFERROR(INDEX('Hoja de Trabajo para listado'!$DE$153:$DG$274,MATCH($A362,'Hoja de Trabajo para listado'!$DE$153:$DE$1048576,0),MATCH((CUADRO!J$5&amp;$E362),'Hoja de Trabajo para listado'!$DE$151:$DG$151,0)),0)+IFERROR(INDEX('Hoja de Trabajo para listado'!$CD$155:$DC$1048576,MATCH($A362,'Hoja de Trabajo para listado'!$CD$155:$CD$1048576,0),MATCH((CUADRO!J$5&amp;$E362),'Hoja de Trabajo para listado'!$CD$151:$DC$151,0)),0)</f>
        <v>0</v>
      </c>
      <c r="K362" s="255">
        <f ca="1">+IFERROR(INDEX('Hoja de Trabajo para listado'!$A$155:$Z$1048576,MATCH($A362,'Hoja de Trabajo para listado'!$A$155:$A$1048576,0),MATCH((CUADRO!K$5&amp;$E362),'Hoja de Trabajo para listado'!$A$151:$Z$151,0)),0)+IFERROR(INDEX('Hoja de Trabajo para listado'!$AB$155:$BA$1048576,MATCH($A362,'Hoja de Trabajo para listado'!$AB$155:$AB$1048576,0),MATCH((CUADRO!K$5&amp;$E362),'Hoja de Trabajo para listado'!$AB$151:$BA$151,0)),0)+IFERROR(INDEX('Hoja de Trabajo para listado'!$BC$155:$CB$1048576,MATCH($A362,'Hoja de Trabajo para listado'!$BC$155:$BC$1048576,0),MATCH((CUADRO!K$5&amp;$E362),'Hoja de Trabajo para listado'!$BC$151:$CB$151,0)),0)+IFERROR(INDEX('Hoja de Trabajo para listado'!$DE$153:$DG$274,MATCH($A362,'Hoja de Trabajo para listado'!$DE$153:$DE$1048576,0),MATCH((CUADRO!K$5&amp;$E362),'Hoja de Trabajo para listado'!$DE$151:$DG$151,0)),0)+IFERROR(INDEX('Hoja de Trabajo para listado'!$CD$155:$DC$1048576,MATCH($A362,'Hoja de Trabajo para listado'!$CD$155:$CD$1048576,0),MATCH((CUADRO!K$5&amp;$E362),'Hoja de Trabajo para listado'!$CD$151:$DC$151,0)),0)</f>
        <v>0</v>
      </c>
      <c r="L362" s="255">
        <f ca="1">+IFERROR(INDEX('Hoja de Trabajo para listado'!$A$155:$Z$1048576,MATCH($A362,'Hoja de Trabajo para listado'!$A$155:$A$1048576,0),MATCH((CUADRO!L$5&amp;$E362),'Hoja de Trabajo para listado'!$A$151:$Z$151,0)),0)+IFERROR(INDEX('Hoja de Trabajo para listado'!$AB$155:$BA$1048576,MATCH($A362,'Hoja de Trabajo para listado'!$AB$155:$AB$1048576,0),MATCH((CUADRO!L$5&amp;$E362),'Hoja de Trabajo para listado'!$AB$151:$BA$151,0)),0)+IFERROR(INDEX('Hoja de Trabajo para listado'!$BC$155:$CB$1048576,MATCH($A362,'Hoja de Trabajo para listado'!$BC$155:$BC$1048576,0),MATCH((CUADRO!L$5&amp;$E362),'Hoja de Trabajo para listado'!$BC$151:$CB$151,0)),0)+IFERROR(INDEX('Hoja de Trabajo para listado'!$DE$153:$DG$274,MATCH($A362,'Hoja de Trabajo para listado'!$DE$153:$DE$1048576,0),MATCH((CUADRO!L$5&amp;$E362),'Hoja de Trabajo para listado'!$DE$151:$DG$151,0)),0)+IFERROR(INDEX('Hoja de Trabajo para listado'!$CD$155:$DC$1048576,MATCH($A362,'Hoja de Trabajo para listado'!$CD$155:$CD$1048576,0),MATCH((CUADRO!L$5&amp;$E362),'Hoja de Trabajo para listado'!$CD$151:$DC$151,0)),0)</f>
        <v>0</v>
      </c>
      <c r="M362" s="255">
        <f ca="1">+IFERROR(INDEX('Hoja de Trabajo para listado'!$A$155:$Z$1048576,MATCH($A362,'Hoja de Trabajo para listado'!$A$155:$A$1048576,0),MATCH((CUADRO!M$5&amp;$E362),'Hoja de Trabajo para listado'!$A$151:$Z$151,0)),0)+IFERROR(INDEX('Hoja de Trabajo para listado'!$AB$155:$BA$1048576,MATCH($A362,'Hoja de Trabajo para listado'!$AB$155:$AB$1048576,0),MATCH((CUADRO!M$5&amp;$E362),'Hoja de Trabajo para listado'!$AB$151:$BA$151,0)),0)+IFERROR(INDEX('Hoja de Trabajo para listado'!$BC$155:$CB$1048576,MATCH($A362,'Hoja de Trabajo para listado'!$BC$155:$BC$1048576,0),MATCH((CUADRO!M$5&amp;$E362),'Hoja de Trabajo para listado'!$BC$151:$CB$151,0)),0)+IFERROR(INDEX('Hoja de Trabajo para listado'!$DE$153:$DG$274,MATCH($A362,'Hoja de Trabajo para listado'!$DE$153:$DE$1048576,0),MATCH((CUADRO!M$5&amp;$E362),'Hoja de Trabajo para listado'!$DE$151:$DG$151,0)),0)+IFERROR(INDEX('Hoja de Trabajo para listado'!$CD$155:$DC$1048576,MATCH($A362,'Hoja de Trabajo para listado'!$CD$155:$CD$1048576,0),MATCH((CUADRO!M$5&amp;$E362),'Hoja de Trabajo para listado'!$CD$151:$DC$151,0)),0)</f>
        <v>0</v>
      </c>
      <c r="N362" s="255">
        <f ca="1">+IFERROR(INDEX('Hoja de Trabajo para listado'!$A$155:$Z$1048576,MATCH($A362,'Hoja de Trabajo para listado'!$A$155:$A$1048576,0),MATCH((CUADRO!N$5&amp;$E362),'Hoja de Trabajo para listado'!$A$151:$Z$151,0)),0)+IFERROR(INDEX('Hoja de Trabajo para listado'!$AB$155:$BA$1048576,MATCH($A362,'Hoja de Trabajo para listado'!$AB$155:$AB$1048576,0),MATCH((CUADRO!N$5&amp;$E362),'Hoja de Trabajo para listado'!$AB$151:$BA$151,0)),0)+IFERROR(INDEX('Hoja de Trabajo para listado'!$BC$155:$CB$1048576,MATCH($A362,'Hoja de Trabajo para listado'!$BC$155:$BC$1048576,0),MATCH((CUADRO!N$5&amp;$E362),'Hoja de Trabajo para listado'!$BC$151:$CB$151,0)),0)+IFERROR(INDEX('Hoja de Trabajo para listado'!$DE$153:$DG$274,MATCH($A362,'Hoja de Trabajo para listado'!$DE$153:$DE$1048576,0),MATCH((CUADRO!N$5&amp;$E362),'Hoja de Trabajo para listado'!$DE$151:$DG$151,0)),0)+IFERROR(INDEX('Hoja de Trabajo para listado'!$CD$155:$DC$1048576,MATCH($A362,'Hoja de Trabajo para listado'!$CD$155:$CD$1048576,0),MATCH((CUADRO!N$5&amp;$E362),'Hoja de Trabajo para listado'!$CD$151:$DC$151,0)),0)</f>
        <v>0</v>
      </c>
      <c r="O362" s="255">
        <f ca="1">+IFERROR(INDEX('Hoja de Trabajo para listado'!$A$155:$Z$1048576,MATCH($A362,'Hoja de Trabajo para listado'!$A$155:$A$1048576,0),MATCH((CUADRO!O$5&amp;$E362),'Hoja de Trabajo para listado'!$A$151:$Z$151,0)),0)+IFERROR(INDEX('Hoja de Trabajo para listado'!$AB$155:$BA$1048576,MATCH($A362,'Hoja de Trabajo para listado'!$AB$155:$AB$1048576,0),MATCH((CUADRO!O$5&amp;$E362),'Hoja de Trabajo para listado'!$AB$151:$BA$151,0)),0)+IFERROR(INDEX('Hoja de Trabajo para listado'!$BC$155:$CB$1048576,MATCH($A362,'Hoja de Trabajo para listado'!$BC$155:$BC$1048576,0),MATCH((CUADRO!O$5&amp;$E362),'Hoja de Trabajo para listado'!$BC$151:$CB$151,0)),0)+IFERROR(INDEX('Hoja de Trabajo para listado'!$DE$153:$DG$274,MATCH($A362,'Hoja de Trabajo para listado'!$DE$153:$DE$1048576,0),MATCH((CUADRO!O$5&amp;$E362),'Hoja de Trabajo para listado'!$DE$151:$DG$151,0)),0)+IFERROR(INDEX('Hoja de Trabajo para listado'!$CD$155:$DC$1048576,MATCH($A362,'Hoja de Trabajo para listado'!$CD$155:$CD$1048576,0),MATCH((CUADRO!O$5&amp;$E362),'Hoja de Trabajo para listado'!$CD$151:$DC$151,0)),0)</f>
        <v>0</v>
      </c>
      <c r="P362" s="255">
        <f ca="1">+IFERROR(INDEX('Hoja de Trabajo para listado'!$A$155:$Z$1048576,MATCH($A362,'Hoja de Trabajo para listado'!$A$155:$A$1048576,0),MATCH((CUADRO!P$5&amp;$E362),'Hoja de Trabajo para listado'!$A$151:$Z$151,0)),0)+IFERROR(INDEX('Hoja de Trabajo para listado'!$AB$155:$BA$1048576,MATCH($A362,'Hoja de Trabajo para listado'!$AB$155:$AB$1048576,0),MATCH((CUADRO!P$5&amp;$E362),'Hoja de Trabajo para listado'!$AB$151:$BA$151,0)),0)+IFERROR(INDEX('Hoja de Trabajo para listado'!$BC$155:$CB$1048576,MATCH($A362,'Hoja de Trabajo para listado'!$BC$155:$BC$1048576,0),MATCH((CUADRO!P$5&amp;$E362),'Hoja de Trabajo para listado'!$BC$151:$CB$151,0)),0)+IFERROR(INDEX('Hoja de Trabajo para listado'!$DE$153:$DG$274,MATCH($A362,'Hoja de Trabajo para listado'!$DE$153:$DE$1048576,0),MATCH((CUADRO!P$5&amp;$E362),'Hoja de Trabajo para listado'!$DE$151:$DG$151,0)),0)+IFERROR(INDEX('Hoja de Trabajo para listado'!$CD$155:$DC$1048576,MATCH($A362,'Hoja de Trabajo para listado'!$CD$155:$CD$1048576,0),MATCH((CUADRO!P$5&amp;$E362),'Hoja de Trabajo para listado'!$CD$151:$DC$151,0)),0)</f>
        <v>0</v>
      </c>
      <c r="Q362" s="255">
        <f ca="1">+IFERROR(INDEX('Hoja de Trabajo para listado'!$A$155:$Z$1048576,MATCH($A362,'Hoja de Trabajo para listado'!$A$155:$A$1048576,0),MATCH((CUADRO!Q$5&amp;$E362),'Hoja de Trabajo para listado'!$A$151:$Z$151,0)),0)+IFERROR(INDEX('Hoja de Trabajo para listado'!$AB$155:$BA$1048576,MATCH($A362,'Hoja de Trabajo para listado'!$AB$155:$AB$1048576,0),MATCH((CUADRO!Q$5&amp;$E362),'Hoja de Trabajo para listado'!$AB$151:$BA$151,0)),0)+IFERROR(INDEX('Hoja de Trabajo para listado'!$BC$155:$CB$1048576,MATCH($A362,'Hoja de Trabajo para listado'!$BC$155:$BC$1048576,0),MATCH((CUADRO!Q$5&amp;$E362),'Hoja de Trabajo para listado'!$BC$151:$CB$151,0)),0)+IFERROR(INDEX('Hoja de Trabajo para listado'!$DE$153:$DG$274,MATCH($A362,'Hoja de Trabajo para listado'!$DE$153:$DE$1048576,0),MATCH((CUADRO!Q$5&amp;$E362),'Hoja de Trabajo para listado'!$DE$151:$DG$151,0)),0)+IFERROR(INDEX('Hoja de Trabajo para listado'!$CD$155:$DC$1048576,MATCH($A362,'Hoja de Trabajo para listado'!$CD$155:$CD$1048576,0),MATCH((CUADRO!Q$5&amp;$E362),'Hoja de Trabajo para listado'!$CD$151:$DC$151,0)),0)</f>
        <v>0</v>
      </c>
      <c r="R362" s="255">
        <f t="shared" ca="1" si="10"/>
        <v>0</v>
      </c>
      <c r="S362" s="262"/>
      <c r="T362" s="255">
        <f ca="1">+T363</f>
        <v>0</v>
      </c>
      <c r="U362" s="254">
        <f t="shared" si="11"/>
        <v>1</v>
      </c>
      <c r="V362" s="362" t="str">
        <f>+VLOOKUP(A362,bd_lista!$A$3:$E$590,5,FALSE)</f>
        <v>Instituciones de Seguridad Social</v>
      </c>
      <c r="W362" s="361" t="str">
        <f>+V362</f>
        <v>Instituciones de Seguridad Social</v>
      </c>
      <c r="X362" s="254">
        <f>+VLOOKUP(A362,[2]Sheet1!$A$13:$D$744,4,FALSE)</f>
        <v>46</v>
      </c>
      <c r="Y362" s="254" t="str">
        <f>+VLOOKUP(X362,bd_lista!$A$3:$C$590,3,FALSE)</f>
        <v>Ministerio de Salud y Deportes</v>
      </c>
      <c r="Z362" s="316">
        <f>+X362</f>
        <v>46</v>
      </c>
      <c r="AA362" s="317" t="str">
        <f>+Y362</f>
        <v>Ministerio de Salud y Deportes</v>
      </c>
    </row>
    <row r="363" spans="1:27" ht="15" hidden="1" customHeight="1">
      <c r="A363" s="32">
        <v>426</v>
      </c>
      <c r="B363" s="307"/>
      <c r="C363" s="362" t="str">
        <f>+VLOOKUP(A363,bd_lista!$A$3:$C$590,3,FALSE)</f>
        <v>Seguro Social Universitario de Oruro</v>
      </c>
      <c r="D363" s="362"/>
      <c r="E363" s="362" t="s">
        <v>1314</v>
      </c>
      <c r="F363" s="257">
        <f ca="1">+IFERROR(INDEX('Hoja de Trabajo para listado'!$A$155:$Z$1048576,MATCH($A363,'Hoja de Trabajo para listado'!$A$155:$A$1048576,0),MATCH((CUADRO!F$5&amp;$E363),'Hoja de Trabajo para listado'!$A$151:$Z$151,0)),0)+IFERROR(INDEX('Hoja de Trabajo para listado'!$AB$155:$BA$1048576,MATCH($A363,'Hoja de Trabajo para listado'!$AB$155:$AB$1048576,0),MATCH((CUADRO!F$5&amp;$E363),'Hoja de Trabajo para listado'!$AB$151:$BA$151,0)),0)+IFERROR(INDEX('Hoja de Trabajo para listado'!$BC$155:$CB$1048576,MATCH($A363,'Hoja de Trabajo para listado'!$BC$155:$BC$1048576,0),MATCH((CUADRO!F$5&amp;$E363),'Hoja de Trabajo para listado'!$BC$151:$CB$151,0)),0)+IFERROR(INDEX('Hoja de Trabajo para listado'!$DE$153:$DG$274,MATCH($A363,'Hoja de Trabajo para listado'!$DE$153:$DE$1048576,0),MATCH((CUADRO!F$5&amp;$E363),'Hoja de Trabajo para listado'!$DE$151:$DG$151,0)),0)+IFERROR(INDEX('Hoja de Trabajo para listado'!$CD$155:$DC$1048576,MATCH($A363,'Hoja de Trabajo para listado'!$CD$155:$CD$1048576,0),MATCH((CUADRO!F$5&amp;$E363),'Hoja de Trabajo para listado'!$CD$151:$DC$151,0)),0)</f>
        <v>0</v>
      </c>
      <c r="G363" s="257">
        <f ca="1">+IFERROR(INDEX('Hoja de Trabajo para listado'!$A$155:$Z$1048576,MATCH($A363,'Hoja de Trabajo para listado'!$A$155:$A$1048576,0),MATCH((CUADRO!G$5&amp;$E363),'Hoja de Trabajo para listado'!$A$151:$Z$151,0)),0)+IFERROR(INDEX('Hoja de Trabajo para listado'!$AB$155:$BA$1048576,MATCH($A363,'Hoja de Trabajo para listado'!$AB$155:$AB$1048576,0),MATCH((CUADRO!G$5&amp;$E363),'Hoja de Trabajo para listado'!$AB$151:$BA$151,0)),0)+IFERROR(INDEX('Hoja de Trabajo para listado'!$BC$155:$CB$1048576,MATCH($A363,'Hoja de Trabajo para listado'!$BC$155:$BC$1048576,0),MATCH((CUADRO!G$5&amp;$E363),'Hoja de Trabajo para listado'!$BC$151:$CB$151,0)),0)+IFERROR(INDEX('Hoja de Trabajo para listado'!$DE$153:$DG$274,MATCH($A363,'Hoja de Trabajo para listado'!$DE$153:$DE$1048576,0),MATCH((CUADRO!G$5&amp;$E363),'Hoja de Trabajo para listado'!$DE$151:$DG$151,0)),0)+IFERROR(INDEX('Hoja de Trabajo para listado'!$CD$155:$DC$1048576,MATCH($A363,'Hoja de Trabajo para listado'!$CD$155:$CD$1048576,0),MATCH((CUADRO!G$5&amp;$E363),'Hoja de Trabajo para listado'!$CD$151:$DC$151,0)),0)</f>
        <v>0</v>
      </c>
      <c r="H363" s="257">
        <f ca="1">+IFERROR(INDEX('Hoja de Trabajo para listado'!$A$155:$Z$1048576,MATCH($A363,'Hoja de Trabajo para listado'!$A$155:$A$1048576,0),MATCH((CUADRO!H$5&amp;$E363),'Hoja de Trabajo para listado'!$A$151:$Z$151,0)),0)+IFERROR(INDEX('Hoja de Trabajo para listado'!$AB$155:$BA$1048576,MATCH($A363,'Hoja de Trabajo para listado'!$AB$155:$AB$1048576,0),MATCH((CUADRO!H$5&amp;$E363),'Hoja de Trabajo para listado'!$AB$151:$BA$151,0)),0)+IFERROR(INDEX('Hoja de Trabajo para listado'!$BC$155:$CB$1048576,MATCH($A363,'Hoja de Trabajo para listado'!$BC$155:$BC$1048576,0),MATCH((CUADRO!H$5&amp;$E363),'Hoja de Trabajo para listado'!$BC$151:$CB$151,0)),0)+IFERROR(INDEX('Hoja de Trabajo para listado'!$DE$153:$DG$274,MATCH($A363,'Hoja de Trabajo para listado'!$DE$153:$DE$1048576,0),MATCH((CUADRO!H$5&amp;$E363),'Hoja de Trabajo para listado'!$DE$151:$DG$151,0)),0)+IFERROR(INDEX('Hoja de Trabajo para listado'!$CD$155:$DC$1048576,MATCH($A363,'Hoja de Trabajo para listado'!$CD$155:$CD$1048576,0),MATCH((CUADRO!H$5&amp;$E363),'Hoja de Trabajo para listado'!$CD$151:$DC$151,0)),0)</f>
        <v>0</v>
      </c>
      <c r="I363" s="257">
        <f ca="1">+IFERROR(INDEX('Hoja de Trabajo para listado'!$A$155:$Z$1048576,MATCH($A363,'Hoja de Trabajo para listado'!$A$155:$A$1048576,0),MATCH((CUADRO!I$5&amp;$E363),'Hoja de Trabajo para listado'!$A$151:$Z$151,0)),0)+IFERROR(INDEX('Hoja de Trabajo para listado'!$AB$155:$BA$1048576,MATCH($A363,'Hoja de Trabajo para listado'!$AB$155:$AB$1048576,0),MATCH((CUADRO!I$5&amp;$E363),'Hoja de Trabajo para listado'!$AB$151:$BA$151,0)),0)+IFERROR(INDEX('Hoja de Trabajo para listado'!$BC$155:$CB$1048576,MATCH($A363,'Hoja de Trabajo para listado'!$BC$155:$BC$1048576,0),MATCH((CUADRO!I$5&amp;$E363),'Hoja de Trabajo para listado'!$BC$151:$CB$151,0)),0)+IFERROR(INDEX('Hoja de Trabajo para listado'!$DE$153:$DG$274,MATCH($A363,'Hoja de Trabajo para listado'!$DE$153:$DE$1048576,0),MATCH((CUADRO!I$5&amp;$E363),'Hoja de Trabajo para listado'!$DE$151:$DG$151,0)),0)+IFERROR(INDEX('Hoja de Trabajo para listado'!$CD$155:$DC$1048576,MATCH($A363,'Hoja de Trabajo para listado'!$CD$155:$CD$1048576,0),MATCH((CUADRO!I$5&amp;$E363),'Hoja de Trabajo para listado'!$CD$151:$DC$151,0)),0)</f>
        <v>0</v>
      </c>
      <c r="J363" s="257">
        <f ca="1">+IFERROR(INDEX('Hoja de Trabajo para listado'!$A$155:$Z$1048576,MATCH($A363,'Hoja de Trabajo para listado'!$A$155:$A$1048576,0),MATCH((CUADRO!J$5&amp;$E363),'Hoja de Trabajo para listado'!$A$151:$Z$151,0)),0)+IFERROR(INDEX('Hoja de Trabajo para listado'!$AB$155:$BA$1048576,MATCH($A363,'Hoja de Trabajo para listado'!$AB$155:$AB$1048576,0),MATCH((CUADRO!J$5&amp;$E363),'Hoja de Trabajo para listado'!$AB$151:$BA$151,0)),0)+IFERROR(INDEX('Hoja de Trabajo para listado'!$BC$155:$CB$1048576,MATCH($A363,'Hoja de Trabajo para listado'!$BC$155:$BC$1048576,0),MATCH((CUADRO!J$5&amp;$E363),'Hoja de Trabajo para listado'!$BC$151:$CB$151,0)),0)+IFERROR(INDEX('Hoja de Trabajo para listado'!$DE$153:$DG$274,MATCH($A363,'Hoja de Trabajo para listado'!$DE$153:$DE$1048576,0),MATCH((CUADRO!J$5&amp;$E363),'Hoja de Trabajo para listado'!$DE$151:$DG$151,0)),0)+IFERROR(INDEX('Hoja de Trabajo para listado'!$CD$155:$DC$1048576,MATCH($A363,'Hoja de Trabajo para listado'!$CD$155:$CD$1048576,0),MATCH((CUADRO!J$5&amp;$E363),'Hoja de Trabajo para listado'!$CD$151:$DC$151,0)),0)</f>
        <v>0</v>
      </c>
      <c r="K363" s="257">
        <f ca="1">+IFERROR(INDEX('Hoja de Trabajo para listado'!$A$155:$Z$1048576,MATCH($A363,'Hoja de Trabajo para listado'!$A$155:$A$1048576,0),MATCH((CUADRO!K$5&amp;$E363),'Hoja de Trabajo para listado'!$A$151:$Z$151,0)),0)+IFERROR(INDEX('Hoja de Trabajo para listado'!$AB$155:$BA$1048576,MATCH($A363,'Hoja de Trabajo para listado'!$AB$155:$AB$1048576,0),MATCH((CUADRO!K$5&amp;$E363),'Hoja de Trabajo para listado'!$AB$151:$BA$151,0)),0)+IFERROR(INDEX('Hoja de Trabajo para listado'!$BC$155:$CB$1048576,MATCH($A363,'Hoja de Trabajo para listado'!$BC$155:$BC$1048576,0),MATCH((CUADRO!K$5&amp;$E363),'Hoja de Trabajo para listado'!$BC$151:$CB$151,0)),0)+IFERROR(INDEX('Hoja de Trabajo para listado'!$DE$153:$DG$274,MATCH($A363,'Hoja de Trabajo para listado'!$DE$153:$DE$1048576,0),MATCH((CUADRO!K$5&amp;$E363),'Hoja de Trabajo para listado'!$DE$151:$DG$151,0)),0)+IFERROR(INDEX('Hoja de Trabajo para listado'!$CD$155:$DC$1048576,MATCH($A363,'Hoja de Trabajo para listado'!$CD$155:$CD$1048576,0),MATCH((CUADRO!K$5&amp;$E363),'Hoja de Trabajo para listado'!$CD$151:$DC$151,0)),0)</f>
        <v>0</v>
      </c>
      <c r="L363" s="257">
        <f ca="1">+IFERROR(INDEX('Hoja de Trabajo para listado'!$A$155:$Z$1048576,MATCH($A363,'Hoja de Trabajo para listado'!$A$155:$A$1048576,0),MATCH((CUADRO!L$5&amp;$E363),'Hoja de Trabajo para listado'!$A$151:$Z$151,0)),0)+IFERROR(INDEX('Hoja de Trabajo para listado'!$AB$155:$BA$1048576,MATCH($A363,'Hoja de Trabajo para listado'!$AB$155:$AB$1048576,0),MATCH((CUADRO!L$5&amp;$E363),'Hoja de Trabajo para listado'!$AB$151:$BA$151,0)),0)+IFERROR(INDEX('Hoja de Trabajo para listado'!$BC$155:$CB$1048576,MATCH($A363,'Hoja de Trabajo para listado'!$BC$155:$BC$1048576,0),MATCH((CUADRO!L$5&amp;$E363),'Hoja de Trabajo para listado'!$BC$151:$CB$151,0)),0)+IFERROR(INDEX('Hoja de Trabajo para listado'!$DE$153:$DG$274,MATCH($A363,'Hoja de Trabajo para listado'!$DE$153:$DE$1048576,0),MATCH((CUADRO!L$5&amp;$E363),'Hoja de Trabajo para listado'!$DE$151:$DG$151,0)),0)+IFERROR(INDEX('Hoja de Trabajo para listado'!$CD$155:$DC$1048576,MATCH($A363,'Hoja de Trabajo para listado'!$CD$155:$CD$1048576,0),MATCH((CUADRO!L$5&amp;$E363),'Hoja de Trabajo para listado'!$CD$151:$DC$151,0)),0)</f>
        <v>0</v>
      </c>
      <c r="M363" s="257">
        <f ca="1">+IFERROR(INDEX('Hoja de Trabajo para listado'!$A$155:$Z$1048576,MATCH($A363,'Hoja de Trabajo para listado'!$A$155:$A$1048576,0),MATCH((CUADRO!M$5&amp;$E363),'Hoja de Trabajo para listado'!$A$151:$Z$151,0)),0)+IFERROR(INDEX('Hoja de Trabajo para listado'!$AB$155:$BA$1048576,MATCH($A363,'Hoja de Trabajo para listado'!$AB$155:$AB$1048576,0),MATCH((CUADRO!M$5&amp;$E363),'Hoja de Trabajo para listado'!$AB$151:$BA$151,0)),0)+IFERROR(INDEX('Hoja de Trabajo para listado'!$BC$155:$CB$1048576,MATCH($A363,'Hoja de Trabajo para listado'!$BC$155:$BC$1048576,0),MATCH((CUADRO!M$5&amp;$E363),'Hoja de Trabajo para listado'!$BC$151:$CB$151,0)),0)+IFERROR(INDEX('Hoja de Trabajo para listado'!$DE$153:$DG$274,MATCH($A363,'Hoja de Trabajo para listado'!$DE$153:$DE$1048576,0),MATCH((CUADRO!M$5&amp;$E363),'Hoja de Trabajo para listado'!$DE$151:$DG$151,0)),0)+IFERROR(INDEX('Hoja de Trabajo para listado'!$CD$155:$DC$1048576,MATCH($A363,'Hoja de Trabajo para listado'!$CD$155:$CD$1048576,0),MATCH((CUADRO!M$5&amp;$E363),'Hoja de Trabajo para listado'!$CD$151:$DC$151,0)),0)</f>
        <v>0</v>
      </c>
      <c r="N363" s="257">
        <f ca="1">+IFERROR(INDEX('Hoja de Trabajo para listado'!$A$155:$Z$1048576,MATCH($A363,'Hoja de Trabajo para listado'!$A$155:$A$1048576,0),MATCH((CUADRO!N$5&amp;$E363),'Hoja de Trabajo para listado'!$A$151:$Z$151,0)),0)+IFERROR(INDEX('Hoja de Trabajo para listado'!$AB$155:$BA$1048576,MATCH($A363,'Hoja de Trabajo para listado'!$AB$155:$AB$1048576,0),MATCH((CUADRO!N$5&amp;$E363),'Hoja de Trabajo para listado'!$AB$151:$BA$151,0)),0)+IFERROR(INDEX('Hoja de Trabajo para listado'!$BC$155:$CB$1048576,MATCH($A363,'Hoja de Trabajo para listado'!$BC$155:$BC$1048576,0),MATCH((CUADRO!N$5&amp;$E363),'Hoja de Trabajo para listado'!$BC$151:$CB$151,0)),0)+IFERROR(INDEX('Hoja de Trabajo para listado'!$DE$153:$DG$274,MATCH($A363,'Hoja de Trabajo para listado'!$DE$153:$DE$1048576,0),MATCH((CUADRO!N$5&amp;$E363),'Hoja de Trabajo para listado'!$DE$151:$DG$151,0)),0)+IFERROR(INDEX('Hoja de Trabajo para listado'!$CD$155:$DC$1048576,MATCH($A363,'Hoja de Trabajo para listado'!$CD$155:$CD$1048576,0),MATCH((CUADRO!N$5&amp;$E363),'Hoja de Trabajo para listado'!$CD$151:$DC$151,0)),0)</f>
        <v>0</v>
      </c>
      <c r="O363" s="257">
        <f ca="1">+IFERROR(INDEX('Hoja de Trabajo para listado'!$A$155:$Z$1048576,MATCH($A363,'Hoja de Trabajo para listado'!$A$155:$A$1048576,0),MATCH((CUADRO!O$5&amp;$E363),'Hoja de Trabajo para listado'!$A$151:$Z$151,0)),0)+IFERROR(INDEX('Hoja de Trabajo para listado'!$AB$155:$BA$1048576,MATCH($A363,'Hoja de Trabajo para listado'!$AB$155:$AB$1048576,0),MATCH((CUADRO!O$5&amp;$E363),'Hoja de Trabajo para listado'!$AB$151:$BA$151,0)),0)+IFERROR(INDEX('Hoja de Trabajo para listado'!$BC$155:$CB$1048576,MATCH($A363,'Hoja de Trabajo para listado'!$BC$155:$BC$1048576,0),MATCH((CUADRO!O$5&amp;$E363),'Hoja de Trabajo para listado'!$BC$151:$CB$151,0)),0)+IFERROR(INDEX('Hoja de Trabajo para listado'!$DE$153:$DG$274,MATCH($A363,'Hoja de Trabajo para listado'!$DE$153:$DE$1048576,0),MATCH((CUADRO!O$5&amp;$E363),'Hoja de Trabajo para listado'!$DE$151:$DG$151,0)),0)+IFERROR(INDEX('Hoja de Trabajo para listado'!$CD$155:$DC$1048576,MATCH($A363,'Hoja de Trabajo para listado'!$CD$155:$CD$1048576,0),MATCH((CUADRO!O$5&amp;$E363),'Hoja de Trabajo para listado'!$CD$151:$DC$151,0)),0)</f>
        <v>0</v>
      </c>
      <c r="P363" s="257">
        <f ca="1">+IFERROR(INDEX('Hoja de Trabajo para listado'!$A$155:$Z$1048576,MATCH($A363,'Hoja de Trabajo para listado'!$A$155:$A$1048576,0),MATCH((CUADRO!P$5&amp;$E363),'Hoja de Trabajo para listado'!$A$151:$Z$151,0)),0)+IFERROR(INDEX('Hoja de Trabajo para listado'!$AB$155:$BA$1048576,MATCH($A363,'Hoja de Trabajo para listado'!$AB$155:$AB$1048576,0),MATCH((CUADRO!P$5&amp;$E363),'Hoja de Trabajo para listado'!$AB$151:$BA$151,0)),0)+IFERROR(INDEX('Hoja de Trabajo para listado'!$BC$155:$CB$1048576,MATCH($A363,'Hoja de Trabajo para listado'!$BC$155:$BC$1048576,0),MATCH((CUADRO!P$5&amp;$E363),'Hoja de Trabajo para listado'!$BC$151:$CB$151,0)),0)+IFERROR(INDEX('Hoja de Trabajo para listado'!$DE$153:$DG$274,MATCH($A363,'Hoja de Trabajo para listado'!$DE$153:$DE$1048576,0),MATCH((CUADRO!P$5&amp;$E363),'Hoja de Trabajo para listado'!$DE$151:$DG$151,0)),0)+IFERROR(INDEX('Hoja de Trabajo para listado'!$CD$155:$DC$1048576,MATCH($A363,'Hoja de Trabajo para listado'!$CD$155:$CD$1048576,0),MATCH((CUADRO!P$5&amp;$E363),'Hoja de Trabajo para listado'!$CD$151:$DC$151,0)),0)</f>
        <v>0</v>
      </c>
      <c r="Q363" s="257">
        <f ca="1">+IFERROR(INDEX('Hoja de Trabajo para listado'!$A$155:$Z$1048576,MATCH($A363,'Hoja de Trabajo para listado'!$A$155:$A$1048576,0),MATCH((CUADRO!Q$5&amp;$E363),'Hoja de Trabajo para listado'!$A$151:$Z$151,0)),0)+IFERROR(INDEX('Hoja de Trabajo para listado'!$AB$155:$BA$1048576,MATCH($A363,'Hoja de Trabajo para listado'!$AB$155:$AB$1048576,0),MATCH((CUADRO!Q$5&amp;$E363),'Hoja de Trabajo para listado'!$AB$151:$BA$151,0)),0)+IFERROR(INDEX('Hoja de Trabajo para listado'!$BC$155:$CB$1048576,MATCH($A363,'Hoja de Trabajo para listado'!$BC$155:$BC$1048576,0),MATCH((CUADRO!Q$5&amp;$E363),'Hoja de Trabajo para listado'!$BC$151:$CB$151,0)),0)+IFERROR(INDEX('Hoja de Trabajo para listado'!$DE$153:$DG$274,MATCH($A363,'Hoja de Trabajo para listado'!$DE$153:$DE$1048576,0),MATCH((CUADRO!Q$5&amp;$E363),'Hoja de Trabajo para listado'!$DE$151:$DG$151,0)),0)+IFERROR(INDEX('Hoja de Trabajo para listado'!$CD$155:$DC$1048576,MATCH($A363,'Hoja de Trabajo para listado'!$CD$155:$CD$1048576,0),MATCH((CUADRO!Q$5&amp;$E363),'Hoja de Trabajo para listado'!$CD$151:$DC$151,0)),0)</f>
        <v>0</v>
      </c>
      <c r="R363" s="257">
        <f t="shared" ca="1" si="10"/>
        <v>0</v>
      </c>
      <c r="S363" s="274">
        <f ca="1">+R362+R363</f>
        <v>0</v>
      </c>
      <c r="T363" s="257">
        <f ca="1">+S363</f>
        <v>0</v>
      </c>
      <c r="U363" s="256">
        <f t="shared" si="11"/>
        <v>2</v>
      </c>
      <c r="V363" s="362" t="str">
        <f>+VLOOKUP(A363,bd_lista!$A$3:$E$590,5,FALSE)</f>
        <v>Instituciones de Seguridad Social</v>
      </c>
      <c r="W363" s="362"/>
      <c r="X363" s="254">
        <f>+VLOOKUP(A363,[2]Sheet1!$A$13:$D$744,4,FALSE)</f>
        <v>46</v>
      </c>
      <c r="Y363" s="254" t="str">
        <f>+VLOOKUP(X363,bd_lista!$A$3:$C$590,3,FALSE)</f>
        <v>Ministerio de Salud y Deportes</v>
      </c>
      <c r="Z363" s="314"/>
      <c r="AA363" s="315"/>
    </row>
    <row r="364" spans="1:27" ht="15" hidden="1" customHeight="1">
      <c r="A364" s="264">
        <v>427</v>
      </c>
      <c r="B364" s="306">
        <f>+A364</f>
        <v>427</v>
      </c>
      <c r="C364" s="259" t="str">
        <f>+VLOOKUP(A364,bd_lista!$A$3:$C$590,3,FALSE)</f>
        <v>Seguro Social Universitario de Santa Cruz</v>
      </c>
      <c r="D364" s="361" t="str">
        <f>+C364</f>
        <v>Seguro Social Universitario de Santa Cruz</v>
      </c>
      <c r="E364" s="259" t="s">
        <v>1313</v>
      </c>
      <c r="F364" s="255">
        <f ca="1">+IFERROR(INDEX('Hoja de Trabajo para listado'!$A$155:$Z$1048576,MATCH($A364,'Hoja de Trabajo para listado'!$A$155:$A$1048576,0),MATCH((CUADRO!F$5&amp;$E364),'Hoja de Trabajo para listado'!$A$151:$Z$151,0)),0)+IFERROR(INDEX('Hoja de Trabajo para listado'!$AB$155:$BA$1048576,MATCH($A364,'Hoja de Trabajo para listado'!$AB$155:$AB$1048576,0),MATCH((CUADRO!F$5&amp;$E364),'Hoja de Trabajo para listado'!$AB$151:$BA$151,0)),0)+IFERROR(INDEX('Hoja de Trabajo para listado'!$BC$155:$CB$1048576,MATCH($A364,'Hoja de Trabajo para listado'!$BC$155:$BC$1048576,0),MATCH((CUADRO!F$5&amp;$E364),'Hoja de Trabajo para listado'!$BC$151:$CB$151,0)),0)+IFERROR(INDEX('Hoja de Trabajo para listado'!$DE$153:$DG$274,MATCH($A364,'Hoja de Trabajo para listado'!$DE$153:$DE$1048576,0),MATCH((CUADRO!F$5&amp;$E364),'Hoja de Trabajo para listado'!$DE$151:$DG$151,0)),0)+IFERROR(INDEX('Hoja de Trabajo para listado'!$CD$155:$DC$1048576,MATCH($A364,'Hoja de Trabajo para listado'!$CD$155:$CD$1048576,0),MATCH((CUADRO!F$5&amp;$E364),'Hoja de Trabajo para listado'!$CD$151:$DC$151,0)),0)</f>
        <v>0</v>
      </c>
      <c r="G364" s="255">
        <f ca="1">+IFERROR(INDEX('Hoja de Trabajo para listado'!$A$155:$Z$1048576,MATCH($A364,'Hoja de Trabajo para listado'!$A$155:$A$1048576,0),MATCH((CUADRO!G$5&amp;$E364),'Hoja de Trabajo para listado'!$A$151:$Z$151,0)),0)+IFERROR(INDEX('Hoja de Trabajo para listado'!$AB$155:$BA$1048576,MATCH($A364,'Hoja de Trabajo para listado'!$AB$155:$AB$1048576,0),MATCH((CUADRO!G$5&amp;$E364),'Hoja de Trabajo para listado'!$AB$151:$BA$151,0)),0)+IFERROR(INDEX('Hoja de Trabajo para listado'!$BC$155:$CB$1048576,MATCH($A364,'Hoja de Trabajo para listado'!$BC$155:$BC$1048576,0),MATCH((CUADRO!G$5&amp;$E364),'Hoja de Trabajo para listado'!$BC$151:$CB$151,0)),0)+IFERROR(INDEX('Hoja de Trabajo para listado'!$DE$153:$DG$274,MATCH($A364,'Hoja de Trabajo para listado'!$DE$153:$DE$1048576,0),MATCH((CUADRO!G$5&amp;$E364),'Hoja de Trabajo para listado'!$DE$151:$DG$151,0)),0)+IFERROR(INDEX('Hoja de Trabajo para listado'!$CD$155:$DC$1048576,MATCH($A364,'Hoja de Trabajo para listado'!$CD$155:$CD$1048576,0),MATCH((CUADRO!G$5&amp;$E364),'Hoja de Trabajo para listado'!$CD$151:$DC$151,0)),0)</f>
        <v>0</v>
      </c>
      <c r="H364" s="255">
        <f ca="1">+IFERROR(INDEX('Hoja de Trabajo para listado'!$A$155:$Z$1048576,MATCH($A364,'Hoja de Trabajo para listado'!$A$155:$A$1048576,0),MATCH((CUADRO!H$5&amp;$E364),'Hoja de Trabajo para listado'!$A$151:$Z$151,0)),0)+IFERROR(INDEX('Hoja de Trabajo para listado'!$AB$155:$BA$1048576,MATCH($A364,'Hoja de Trabajo para listado'!$AB$155:$AB$1048576,0),MATCH((CUADRO!H$5&amp;$E364),'Hoja de Trabajo para listado'!$AB$151:$BA$151,0)),0)+IFERROR(INDEX('Hoja de Trabajo para listado'!$BC$155:$CB$1048576,MATCH($A364,'Hoja de Trabajo para listado'!$BC$155:$BC$1048576,0),MATCH((CUADRO!H$5&amp;$E364),'Hoja de Trabajo para listado'!$BC$151:$CB$151,0)),0)+IFERROR(INDEX('Hoja de Trabajo para listado'!$DE$153:$DG$274,MATCH($A364,'Hoja de Trabajo para listado'!$DE$153:$DE$1048576,0),MATCH((CUADRO!H$5&amp;$E364),'Hoja de Trabajo para listado'!$DE$151:$DG$151,0)),0)+IFERROR(INDEX('Hoja de Trabajo para listado'!$CD$155:$DC$1048576,MATCH($A364,'Hoja de Trabajo para listado'!$CD$155:$CD$1048576,0),MATCH((CUADRO!H$5&amp;$E364),'Hoja de Trabajo para listado'!$CD$151:$DC$151,0)),0)</f>
        <v>0</v>
      </c>
      <c r="I364" s="255">
        <f ca="1">+IFERROR(INDEX('Hoja de Trabajo para listado'!$A$155:$Z$1048576,MATCH($A364,'Hoja de Trabajo para listado'!$A$155:$A$1048576,0),MATCH((CUADRO!I$5&amp;$E364),'Hoja de Trabajo para listado'!$A$151:$Z$151,0)),0)+IFERROR(INDEX('Hoja de Trabajo para listado'!$AB$155:$BA$1048576,MATCH($A364,'Hoja de Trabajo para listado'!$AB$155:$AB$1048576,0),MATCH((CUADRO!I$5&amp;$E364),'Hoja de Trabajo para listado'!$AB$151:$BA$151,0)),0)+IFERROR(INDEX('Hoja de Trabajo para listado'!$BC$155:$CB$1048576,MATCH($A364,'Hoja de Trabajo para listado'!$BC$155:$BC$1048576,0),MATCH((CUADRO!I$5&amp;$E364),'Hoja de Trabajo para listado'!$BC$151:$CB$151,0)),0)+IFERROR(INDEX('Hoja de Trabajo para listado'!$DE$153:$DG$274,MATCH($A364,'Hoja de Trabajo para listado'!$DE$153:$DE$1048576,0),MATCH((CUADRO!I$5&amp;$E364),'Hoja de Trabajo para listado'!$DE$151:$DG$151,0)),0)+IFERROR(INDEX('Hoja de Trabajo para listado'!$CD$155:$DC$1048576,MATCH($A364,'Hoja de Trabajo para listado'!$CD$155:$CD$1048576,0),MATCH((CUADRO!I$5&amp;$E364),'Hoja de Trabajo para listado'!$CD$151:$DC$151,0)),0)</f>
        <v>0</v>
      </c>
      <c r="J364" s="255">
        <f ca="1">+IFERROR(INDEX('Hoja de Trabajo para listado'!$A$155:$Z$1048576,MATCH($A364,'Hoja de Trabajo para listado'!$A$155:$A$1048576,0),MATCH((CUADRO!J$5&amp;$E364),'Hoja de Trabajo para listado'!$A$151:$Z$151,0)),0)+IFERROR(INDEX('Hoja de Trabajo para listado'!$AB$155:$BA$1048576,MATCH($A364,'Hoja de Trabajo para listado'!$AB$155:$AB$1048576,0),MATCH((CUADRO!J$5&amp;$E364),'Hoja de Trabajo para listado'!$AB$151:$BA$151,0)),0)+IFERROR(INDEX('Hoja de Trabajo para listado'!$BC$155:$CB$1048576,MATCH($A364,'Hoja de Trabajo para listado'!$BC$155:$BC$1048576,0),MATCH((CUADRO!J$5&amp;$E364),'Hoja de Trabajo para listado'!$BC$151:$CB$151,0)),0)+IFERROR(INDEX('Hoja de Trabajo para listado'!$DE$153:$DG$274,MATCH($A364,'Hoja de Trabajo para listado'!$DE$153:$DE$1048576,0),MATCH((CUADRO!J$5&amp;$E364),'Hoja de Trabajo para listado'!$DE$151:$DG$151,0)),0)+IFERROR(INDEX('Hoja de Trabajo para listado'!$CD$155:$DC$1048576,MATCH($A364,'Hoja de Trabajo para listado'!$CD$155:$CD$1048576,0),MATCH((CUADRO!J$5&amp;$E364),'Hoja de Trabajo para listado'!$CD$151:$DC$151,0)),0)</f>
        <v>0</v>
      </c>
      <c r="K364" s="255">
        <f ca="1">+IFERROR(INDEX('Hoja de Trabajo para listado'!$A$155:$Z$1048576,MATCH($A364,'Hoja de Trabajo para listado'!$A$155:$A$1048576,0),MATCH((CUADRO!K$5&amp;$E364),'Hoja de Trabajo para listado'!$A$151:$Z$151,0)),0)+IFERROR(INDEX('Hoja de Trabajo para listado'!$AB$155:$BA$1048576,MATCH($A364,'Hoja de Trabajo para listado'!$AB$155:$AB$1048576,0),MATCH((CUADRO!K$5&amp;$E364),'Hoja de Trabajo para listado'!$AB$151:$BA$151,0)),0)+IFERROR(INDEX('Hoja de Trabajo para listado'!$BC$155:$CB$1048576,MATCH($A364,'Hoja de Trabajo para listado'!$BC$155:$BC$1048576,0),MATCH((CUADRO!K$5&amp;$E364),'Hoja de Trabajo para listado'!$BC$151:$CB$151,0)),0)+IFERROR(INDEX('Hoja de Trabajo para listado'!$DE$153:$DG$274,MATCH($A364,'Hoja de Trabajo para listado'!$DE$153:$DE$1048576,0),MATCH((CUADRO!K$5&amp;$E364),'Hoja de Trabajo para listado'!$DE$151:$DG$151,0)),0)+IFERROR(INDEX('Hoja de Trabajo para listado'!$CD$155:$DC$1048576,MATCH($A364,'Hoja de Trabajo para listado'!$CD$155:$CD$1048576,0),MATCH((CUADRO!K$5&amp;$E364),'Hoja de Trabajo para listado'!$CD$151:$DC$151,0)),0)</f>
        <v>0</v>
      </c>
      <c r="L364" s="255">
        <f ca="1">+IFERROR(INDEX('Hoja de Trabajo para listado'!$A$155:$Z$1048576,MATCH($A364,'Hoja de Trabajo para listado'!$A$155:$A$1048576,0),MATCH((CUADRO!L$5&amp;$E364),'Hoja de Trabajo para listado'!$A$151:$Z$151,0)),0)+IFERROR(INDEX('Hoja de Trabajo para listado'!$AB$155:$BA$1048576,MATCH($A364,'Hoja de Trabajo para listado'!$AB$155:$AB$1048576,0),MATCH((CUADRO!L$5&amp;$E364),'Hoja de Trabajo para listado'!$AB$151:$BA$151,0)),0)+IFERROR(INDEX('Hoja de Trabajo para listado'!$BC$155:$CB$1048576,MATCH($A364,'Hoja de Trabajo para listado'!$BC$155:$BC$1048576,0),MATCH((CUADRO!L$5&amp;$E364),'Hoja de Trabajo para listado'!$BC$151:$CB$151,0)),0)+IFERROR(INDEX('Hoja de Trabajo para listado'!$DE$153:$DG$274,MATCH($A364,'Hoja de Trabajo para listado'!$DE$153:$DE$1048576,0),MATCH((CUADRO!L$5&amp;$E364),'Hoja de Trabajo para listado'!$DE$151:$DG$151,0)),0)+IFERROR(INDEX('Hoja de Trabajo para listado'!$CD$155:$DC$1048576,MATCH($A364,'Hoja de Trabajo para listado'!$CD$155:$CD$1048576,0),MATCH((CUADRO!L$5&amp;$E364),'Hoja de Trabajo para listado'!$CD$151:$DC$151,0)),0)</f>
        <v>0</v>
      </c>
      <c r="M364" s="255">
        <f ca="1">+IFERROR(INDEX('Hoja de Trabajo para listado'!$A$155:$Z$1048576,MATCH($A364,'Hoja de Trabajo para listado'!$A$155:$A$1048576,0),MATCH((CUADRO!M$5&amp;$E364),'Hoja de Trabajo para listado'!$A$151:$Z$151,0)),0)+IFERROR(INDEX('Hoja de Trabajo para listado'!$AB$155:$BA$1048576,MATCH($A364,'Hoja de Trabajo para listado'!$AB$155:$AB$1048576,0),MATCH((CUADRO!M$5&amp;$E364),'Hoja de Trabajo para listado'!$AB$151:$BA$151,0)),0)+IFERROR(INDEX('Hoja de Trabajo para listado'!$BC$155:$CB$1048576,MATCH($A364,'Hoja de Trabajo para listado'!$BC$155:$BC$1048576,0),MATCH((CUADRO!M$5&amp;$E364),'Hoja de Trabajo para listado'!$BC$151:$CB$151,0)),0)+IFERROR(INDEX('Hoja de Trabajo para listado'!$DE$153:$DG$274,MATCH($A364,'Hoja de Trabajo para listado'!$DE$153:$DE$1048576,0),MATCH((CUADRO!M$5&amp;$E364),'Hoja de Trabajo para listado'!$DE$151:$DG$151,0)),0)+IFERROR(INDEX('Hoja de Trabajo para listado'!$CD$155:$DC$1048576,MATCH($A364,'Hoja de Trabajo para listado'!$CD$155:$CD$1048576,0),MATCH((CUADRO!M$5&amp;$E364),'Hoja de Trabajo para listado'!$CD$151:$DC$151,0)),0)</f>
        <v>0</v>
      </c>
      <c r="N364" s="255">
        <f ca="1">+IFERROR(INDEX('Hoja de Trabajo para listado'!$A$155:$Z$1048576,MATCH($A364,'Hoja de Trabajo para listado'!$A$155:$A$1048576,0),MATCH((CUADRO!N$5&amp;$E364),'Hoja de Trabajo para listado'!$A$151:$Z$151,0)),0)+IFERROR(INDEX('Hoja de Trabajo para listado'!$AB$155:$BA$1048576,MATCH($A364,'Hoja de Trabajo para listado'!$AB$155:$AB$1048576,0),MATCH((CUADRO!N$5&amp;$E364),'Hoja de Trabajo para listado'!$AB$151:$BA$151,0)),0)+IFERROR(INDEX('Hoja de Trabajo para listado'!$BC$155:$CB$1048576,MATCH($A364,'Hoja de Trabajo para listado'!$BC$155:$BC$1048576,0),MATCH((CUADRO!N$5&amp;$E364),'Hoja de Trabajo para listado'!$BC$151:$CB$151,0)),0)+IFERROR(INDEX('Hoja de Trabajo para listado'!$DE$153:$DG$274,MATCH($A364,'Hoja de Trabajo para listado'!$DE$153:$DE$1048576,0),MATCH((CUADRO!N$5&amp;$E364),'Hoja de Trabajo para listado'!$DE$151:$DG$151,0)),0)+IFERROR(INDEX('Hoja de Trabajo para listado'!$CD$155:$DC$1048576,MATCH($A364,'Hoja de Trabajo para listado'!$CD$155:$CD$1048576,0),MATCH((CUADRO!N$5&amp;$E364),'Hoja de Trabajo para listado'!$CD$151:$DC$151,0)),0)</f>
        <v>0</v>
      </c>
      <c r="O364" s="255">
        <f ca="1">+IFERROR(INDEX('Hoja de Trabajo para listado'!$A$155:$Z$1048576,MATCH($A364,'Hoja de Trabajo para listado'!$A$155:$A$1048576,0),MATCH((CUADRO!O$5&amp;$E364),'Hoja de Trabajo para listado'!$A$151:$Z$151,0)),0)+IFERROR(INDEX('Hoja de Trabajo para listado'!$AB$155:$BA$1048576,MATCH($A364,'Hoja de Trabajo para listado'!$AB$155:$AB$1048576,0),MATCH((CUADRO!O$5&amp;$E364),'Hoja de Trabajo para listado'!$AB$151:$BA$151,0)),0)+IFERROR(INDEX('Hoja de Trabajo para listado'!$BC$155:$CB$1048576,MATCH($A364,'Hoja de Trabajo para listado'!$BC$155:$BC$1048576,0),MATCH((CUADRO!O$5&amp;$E364),'Hoja de Trabajo para listado'!$BC$151:$CB$151,0)),0)+IFERROR(INDEX('Hoja de Trabajo para listado'!$DE$153:$DG$274,MATCH($A364,'Hoja de Trabajo para listado'!$DE$153:$DE$1048576,0),MATCH((CUADRO!O$5&amp;$E364),'Hoja de Trabajo para listado'!$DE$151:$DG$151,0)),0)+IFERROR(INDEX('Hoja de Trabajo para listado'!$CD$155:$DC$1048576,MATCH($A364,'Hoja de Trabajo para listado'!$CD$155:$CD$1048576,0),MATCH((CUADRO!O$5&amp;$E364),'Hoja de Trabajo para listado'!$CD$151:$DC$151,0)),0)</f>
        <v>0</v>
      </c>
      <c r="P364" s="255">
        <f ca="1">+IFERROR(INDEX('Hoja de Trabajo para listado'!$A$155:$Z$1048576,MATCH($A364,'Hoja de Trabajo para listado'!$A$155:$A$1048576,0),MATCH((CUADRO!P$5&amp;$E364),'Hoja de Trabajo para listado'!$A$151:$Z$151,0)),0)+IFERROR(INDEX('Hoja de Trabajo para listado'!$AB$155:$BA$1048576,MATCH($A364,'Hoja de Trabajo para listado'!$AB$155:$AB$1048576,0),MATCH((CUADRO!P$5&amp;$E364),'Hoja de Trabajo para listado'!$AB$151:$BA$151,0)),0)+IFERROR(INDEX('Hoja de Trabajo para listado'!$BC$155:$CB$1048576,MATCH($A364,'Hoja de Trabajo para listado'!$BC$155:$BC$1048576,0),MATCH((CUADRO!P$5&amp;$E364),'Hoja de Trabajo para listado'!$BC$151:$CB$151,0)),0)+IFERROR(INDEX('Hoja de Trabajo para listado'!$DE$153:$DG$274,MATCH($A364,'Hoja de Trabajo para listado'!$DE$153:$DE$1048576,0),MATCH((CUADRO!P$5&amp;$E364),'Hoja de Trabajo para listado'!$DE$151:$DG$151,0)),0)+IFERROR(INDEX('Hoja de Trabajo para listado'!$CD$155:$DC$1048576,MATCH($A364,'Hoja de Trabajo para listado'!$CD$155:$CD$1048576,0),MATCH((CUADRO!P$5&amp;$E364),'Hoja de Trabajo para listado'!$CD$151:$DC$151,0)),0)</f>
        <v>0</v>
      </c>
      <c r="Q364" s="255">
        <f ca="1">+IFERROR(INDEX('Hoja de Trabajo para listado'!$A$155:$Z$1048576,MATCH($A364,'Hoja de Trabajo para listado'!$A$155:$A$1048576,0),MATCH((CUADRO!Q$5&amp;$E364),'Hoja de Trabajo para listado'!$A$151:$Z$151,0)),0)+IFERROR(INDEX('Hoja de Trabajo para listado'!$AB$155:$BA$1048576,MATCH($A364,'Hoja de Trabajo para listado'!$AB$155:$AB$1048576,0),MATCH((CUADRO!Q$5&amp;$E364),'Hoja de Trabajo para listado'!$AB$151:$BA$151,0)),0)+IFERROR(INDEX('Hoja de Trabajo para listado'!$BC$155:$CB$1048576,MATCH($A364,'Hoja de Trabajo para listado'!$BC$155:$BC$1048576,0),MATCH((CUADRO!Q$5&amp;$E364),'Hoja de Trabajo para listado'!$BC$151:$CB$151,0)),0)+IFERROR(INDEX('Hoja de Trabajo para listado'!$DE$153:$DG$274,MATCH($A364,'Hoja de Trabajo para listado'!$DE$153:$DE$1048576,0),MATCH((CUADRO!Q$5&amp;$E364),'Hoja de Trabajo para listado'!$DE$151:$DG$151,0)),0)+IFERROR(INDEX('Hoja de Trabajo para listado'!$CD$155:$DC$1048576,MATCH($A364,'Hoja de Trabajo para listado'!$CD$155:$CD$1048576,0),MATCH((CUADRO!Q$5&amp;$E364),'Hoja de Trabajo para listado'!$CD$151:$DC$151,0)),0)</f>
        <v>0</v>
      </c>
      <c r="R364" s="255">
        <f t="shared" ca="1" si="10"/>
        <v>0</v>
      </c>
      <c r="S364" s="262"/>
      <c r="T364" s="255">
        <f ca="1">+T365</f>
        <v>0</v>
      </c>
      <c r="U364" s="254">
        <f t="shared" si="11"/>
        <v>1</v>
      </c>
      <c r="V364" s="362" t="str">
        <f>+VLOOKUP(A364,bd_lista!$A$3:$E$590,5,FALSE)</f>
        <v>Instituciones de Seguridad Social</v>
      </c>
      <c r="W364" s="361" t="str">
        <f>+V364</f>
        <v>Instituciones de Seguridad Social</v>
      </c>
      <c r="X364" s="254">
        <f>+VLOOKUP(A364,[2]Sheet1!$A$13:$D$744,4,FALSE)</f>
        <v>46</v>
      </c>
      <c r="Y364" s="254" t="str">
        <f>+VLOOKUP(X364,bd_lista!$A$3:$C$590,3,FALSE)</f>
        <v>Ministerio de Salud y Deportes</v>
      </c>
      <c r="Z364" s="316">
        <f>+X364</f>
        <v>46</v>
      </c>
      <c r="AA364" s="317" t="str">
        <f>+Y364</f>
        <v>Ministerio de Salud y Deportes</v>
      </c>
    </row>
    <row r="365" spans="1:27" ht="15" hidden="1" customHeight="1">
      <c r="A365" s="32">
        <v>427</v>
      </c>
      <c r="B365" s="307"/>
      <c r="C365" s="362" t="str">
        <f>+VLOOKUP(A365,bd_lista!$A$3:$C$590,3,FALSE)</f>
        <v>Seguro Social Universitario de Santa Cruz</v>
      </c>
      <c r="D365" s="362"/>
      <c r="E365" s="362" t="s">
        <v>1314</v>
      </c>
      <c r="F365" s="257">
        <f ca="1">+IFERROR(INDEX('Hoja de Trabajo para listado'!$A$155:$Z$1048576,MATCH($A365,'Hoja de Trabajo para listado'!$A$155:$A$1048576,0),MATCH((CUADRO!F$5&amp;$E365),'Hoja de Trabajo para listado'!$A$151:$Z$151,0)),0)+IFERROR(INDEX('Hoja de Trabajo para listado'!$AB$155:$BA$1048576,MATCH($A365,'Hoja de Trabajo para listado'!$AB$155:$AB$1048576,0),MATCH((CUADRO!F$5&amp;$E365),'Hoja de Trabajo para listado'!$AB$151:$BA$151,0)),0)+IFERROR(INDEX('Hoja de Trabajo para listado'!$BC$155:$CB$1048576,MATCH($A365,'Hoja de Trabajo para listado'!$BC$155:$BC$1048576,0),MATCH((CUADRO!F$5&amp;$E365),'Hoja de Trabajo para listado'!$BC$151:$CB$151,0)),0)+IFERROR(INDEX('Hoja de Trabajo para listado'!$DE$153:$DG$274,MATCH($A365,'Hoja de Trabajo para listado'!$DE$153:$DE$1048576,0),MATCH((CUADRO!F$5&amp;$E365),'Hoja de Trabajo para listado'!$DE$151:$DG$151,0)),0)+IFERROR(INDEX('Hoja de Trabajo para listado'!$CD$155:$DC$1048576,MATCH($A365,'Hoja de Trabajo para listado'!$CD$155:$CD$1048576,0),MATCH((CUADRO!F$5&amp;$E365),'Hoja de Trabajo para listado'!$CD$151:$DC$151,0)),0)</f>
        <v>0</v>
      </c>
      <c r="G365" s="257">
        <f ca="1">+IFERROR(INDEX('Hoja de Trabajo para listado'!$A$155:$Z$1048576,MATCH($A365,'Hoja de Trabajo para listado'!$A$155:$A$1048576,0),MATCH((CUADRO!G$5&amp;$E365),'Hoja de Trabajo para listado'!$A$151:$Z$151,0)),0)+IFERROR(INDEX('Hoja de Trabajo para listado'!$AB$155:$BA$1048576,MATCH($A365,'Hoja de Trabajo para listado'!$AB$155:$AB$1048576,0),MATCH((CUADRO!G$5&amp;$E365),'Hoja de Trabajo para listado'!$AB$151:$BA$151,0)),0)+IFERROR(INDEX('Hoja de Trabajo para listado'!$BC$155:$CB$1048576,MATCH($A365,'Hoja de Trabajo para listado'!$BC$155:$BC$1048576,0),MATCH((CUADRO!G$5&amp;$E365),'Hoja de Trabajo para listado'!$BC$151:$CB$151,0)),0)+IFERROR(INDEX('Hoja de Trabajo para listado'!$DE$153:$DG$274,MATCH($A365,'Hoja de Trabajo para listado'!$DE$153:$DE$1048576,0),MATCH((CUADRO!G$5&amp;$E365),'Hoja de Trabajo para listado'!$DE$151:$DG$151,0)),0)+IFERROR(INDEX('Hoja de Trabajo para listado'!$CD$155:$DC$1048576,MATCH($A365,'Hoja de Trabajo para listado'!$CD$155:$CD$1048576,0),MATCH((CUADRO!G$5&amp;$E365),'Hoja de Trabajo para listado'!$CD$151:$DC$151,0)),0)</f>
        <v>0</v>
      </c>
      <c r="H365" s="257">
        <f ca="1">+IFERROR(INDEX('Hoja de Trabajo para listado'!$A$155:$Z$1048576,MATCH($A365,'Hoja de Trabajo para listado'!$A$155:$A$1048576,0),MATCH((CUADRO!H$5&amp;$E365),'Hoja de Trabajo para listado'!$A$151:$Z$151,0)),0)+IFERROR(INDEX('Hoja de Trabajo para listado'!$AB$155:$BA$1048576,MATCH($A365,'Hoja de Trabajo para listado'!$AB$155:$AB$1048576,0),MATCH((CUADRO!H$5&amp;$E365),'Hoja de Trabajo para listado'!$AB$151:$BA$151,0)),0)+IFERROR(INDEX('Hoja de Trabajo para listado'!$BC$155:$CB$1048576,MATCH($A365,'Hoja de Trabajo para listado'!$BC$155:$BC$1048576,0),MATCH((CUADRO!H$5&amp;$E365),'Hoja de Trabajo para listado'!$BC$151:$CB$151,0)),0)+IFERROR(INDEX('Hoja de Trabajo para listado'!$DE$153:$DG$274,MATCH($A365,'Hoja de Trabajo para listado'!$DE$153:$DE$1048576,0),MATCH((CUADRO!H$5&amp;$E365),'Hoja de Trabajo para listado'!$DE$151:$DG$151,0)),0)+IFERROR(INDEX('Hoja de Trabajo para listado'!$CD$155:$DC$1048576,MATCH($A365,'Hoja de Trabajo para listado'!$CD$155:$CD$1048576,0),MATCH((CUADRO!H$5&amp;$E365),'Hoja de Trabajo para listado'!$CD$151:$DC$151,0)),0)</f>
        <v>0</v>
      </c>
      <c r="I365" s="257">
        <f ca="1">+IFERROR(INDEX('Hoja de Trabajo para listado'!$A$155:$Z$1048576,MATCH($A365,'Hoja de Trabajo para listado'!$A$155:$A$1048576,0),MATCH((CUADRO!I$5&amp;$E365),'Hoja de Trabajo para listado'!$A$151:$Z$151,0)),0)+IFERROR(INDEX('Hoja de Trabajo para listado'!$AB$155:$BA$1048576,MATCH($A365,'Hoja de Trabajo para listado'!$AB$155:$AB$1048576,0),MATCH((CUADRO!I$5&amp;$E365),'Hoja de Trabajo para listado'!$AB$151:$BA$151,0)),0)+IFERROR(INDEX('Hoja de Trabajo para listado'!$BC$155:$CB$1048576,MATCH($A365,'Hoja de Trabajo para listado'!$BC$155:$BC$1048576,0),MATCH((CUADRO!I$5&amp;$E365),'Hoja de Trabajo para listado'!$BC$151:$CB$151,0)),0)+IFERROR(INDEX('Hoja de Trabajo para listado'!$DE$153:$DG$274,MATCH($A365,'Hoja de Trabajo para listado'!$DE$153:$DE$1048576,0),MATCH((CUADRO!I$5&amp;$E365),'Hoja de Trabajo para listado'!$DE$151:$DG$151,0)),0)+IFERROR(INDEX('Hoja de Trabajo para listado'!$CD$155:$DC$1048576,MATCH($A365,'Hoja de Trabajo para listado'!$CD$155:$CD$1048576,0),MATCH((CUADRO!I$5&amp;$E365),'Hoja de Trabajo para listado'!$CD$151:$DC$151,0)),0)</f>
        <v>0</v>
      </c>
      <c r="J365" s="257">
        <f ca="1">+IFERROR(INDEX('Hoja de Trabajo para listado'!$A$155:$Z$1048576,MATCH($A365,'Hoja de Trabajo para listado'!$A$155:$A$1048576,0),MATCH((CUADRO!J$5&amp;$E365),'Hoja de Trabajo para listado'!$A$151:$Z$151,0)),0)+IFERROR(INDEX('Hoja de Trabajo para listado'!$AB$155:$BA$1048576,MATCH($A365,'Hoja de Trabajo para listado'!$AB$155:$AB$1048576,0),MATCH((CUADRO!J$5&amp;$E365),'Hoja de Trabajo para listado'!$AB$151:$BA$151,0)),0)+IFERROR(INDEX('Hoja de Trabajo para listado'!$BC$155:$CB$1048576,MATCH($A365,'Hoja de Trabajo para listado'!$BC$155:$BC$1048576,0),MATCH((CUADRO!J$5&amp;$E365),'Hoja de Trabajo para listado'!$BC$151:$CB$151,0)),0)+IFERROR(INDEX('Hoja de Trabajo para listado'!$DE$153:$DG$274,MATCH($A365,'Hoja de Trabajo para listado'!$DE$153:$DE$1048576,0),MATCH((CUADRO!J$5&amp;$E365),'Hoja de Trabajo para listado'!$DE$151:$DG$151,0)),0)+IFERROR(INDEX('Hoja de Trabajo para listado'!$CD$155:$DC$1048576,MATCH($A365,'Hoja de Trabajo para listado'!$CD$155:$CD$1048576,0),MATCH((CUADRO!J$5&amp;$E365),'Hoja de Trabajo para listado'!$CD$151:$DC$151,0)),0)</f>
        <v>0</v>
      </c>
      <c r="K365" s="257">
        <f ca="1">+IFERROR(INDEX('Hoja de Trabajo para listado'!$A$155:$Z$1048576,MATCH($A365,'Hoja de Trabajo para listado'!$A$155:$A$1048576,0),MATCH((CUADRO!K$5&amp;$E365),'Hoja de Trabajo para listado'!$A$151:$Z$151,0)),0)+IFERROR(INDEX('Hoja de Trabajo para listado'!$AB$155:$BA$1048576,MATCH($A365,'Hoja de Trabajo para listado'!$AB$155:$AB$1048576,0),MATCH((CUADRO!K$5&amp;$E365),'Hoja de Trabajo para listado'!$AB$151:$BA$151,0)),0)+IFERROR(INDEX('Hoja de Trabajo para listado'!$BC$155:$CB$1048576,MATCH($A365,'Hoja de Trabajo para listado'!$BC$155:$BC$1048576,0),MATCH((CUADRO!K$5&amp;$E365),'Hoja de Trabajo para listado'!$BC$151:$CB$151,0)),0)+IFERROR(INDEX('Hoja de Trabajo para listado'!$DE$153:$DG$274,MATCH($A365,'Hoja de Trabajo para listado'!$DE$153:$DE$1048576,0),MATCH((CUADRO!K$5&amp;$E365),'Hoja de Trabajo para listado'!$DE$151:$DG$151,0)),0)+IFERROR(INDEX('Hoja de Trabajo para listado'!$CD$155:$DC$1048576,MATCH($A365,'Hoja de Trabajo para listado'!$CD$155:$CD$1048576,0),MATCH((CUADRO!K$5&amp;$E365),'Hoja de Trabajo para listado'!$CD$151:$DC$151,0)),0)</f>
        <v>0</v>
      </c>
      <c r="L365" s="257">
        <f ca="1">+IFERROR(INDEX('Hoja de Trabajo para listado'!$A$155:$Z$1048576,MATCH($A365,'Hoja de Trabajo para listado'!$A$155:$A$1048576,0),MATCH((CUADRO!L$5&amp;$E365),'Hoja de Trabajo para listado'!$A$151:$Z$151,0)),0)+IFERROR(INDEX('Hoja de Trabajo para listado'!$AB$155:$BA$1048576,MATCH($A365,'Hoja de Trabajo para listado'!$AB$155:$AB$1048576,0),MATCH((CUADRO!L$5&amp;$E365),'Hoja de Trabajo para listado'!$AB$151:$BA$151,0)),0)+IFERROR(INDEX('Hoja de Trabajo para listado'!$BC$155:$CB$1048576,MATCH($A365,'Hoja de Trabajo para listado'!$BC$155:$BC$1048576,0),MATCH((CUADRO!L$5&amp;$E365),'Hoja de Trabajo para listado'!$BC$151:$CB$151,0)),0)+IFERROR(INDEX('Hoja de Trabajo para listado'!$DE$153:$DG$274,MATCH($A365,'Hoja de Trabajo para listado'!$DE$153:$DE$1048576,0),MATCH((CUADRO!L$5&amp;$E365),'Hoja de Trabajo para listado'!$DE$151:$DG$151,0)),0)+IFERROR(INDEX('Hoja de Trabajo para listado'!$CD$155:$DC$1048576,MATCH($A365,'Hoja de Trabajo para listado'!$CD$155:$CD$1048576,0),MATCH((CUADRO!L$5&amp;$E365),'Hoja de Trabajo para listado'!$CD$151:$DC$151,0)),0)</f>
        <v>0</v>
      </c>
      <c r="M365" s="257">
        <f ca="1">+IFERROR(INDEX('Hoja de Trabajo para listado'!$A$155:$Z$1048576,MATCH($A365,'Hoja de Trabajo para listado'!$A$155:$A$1048576,0),MATCH((CUADRO!M$5&amp;$E365),'Hoja de Trabajo para listado'!$A$151:$Z$151,0)),0)+IFERROR(INDEX('Hoja de Trabajo para listado'!$AB$155:$BA$1048576,MATCH($A365,'Hoja de Trabajo para listado'!$AB$155:$AB$1048576,0),MATCH((CUADRO!M$5&amp;$E365),'Hoja de Trabajo para listado'!$AB$151:$BA$151,0)),0)+IFERROR(INDEX('Hoja de Trabajo para listado'!$BC$155:$CB$1048576,MATCH($A365,'Hoja de Trabajo para listado'!$BC$155:$BC$1048576,0),MATCH((CUADRO!M$5&amp;$E365),'Hoja de Trabajo para listado'!$BC$151:$CB$151,0)),0)+IFERROR(INDEX('Hoja de Trabajo para listado'!$DE$153:$DG$274,MATCH($A365,'Hoja de Trabajo para listado'!$DE$153:$DE$1048576,0),MATCH((CUADRO!M$5&amp;$E365),'Hoja de Trabajo para listado'!$DE$151:$DG$151,0)),0)+IFERROR(INDEX('Hoja de Trabajo para listado'!$CD$155:$DC$1048576,MATCH($A365,'Hoja de Trabajo para listado'!$CD$155:$CD$1048576,0),MATCH((CUADRO!M$5&amp;$E365),'Hoja de Trabajo para listado'!$CD$151:$DC$151,0)),0)</f>
        <v>0</v>
      </c>
      <c r="N365" s="257">
        <f ca="1">+IFERROR(INDEX('Hoja de Trabajo para listado'!$A$155:$Z$1048576,MATCH($A365,'Hoja de Trabajo para listado'!$A$155:$A$1048576,0),MATCH((CUADRO!N$5&amp;$E365),'Hoja de Trabajo para listado'!$A$151:$Z$151,0)),0)+IFERROR(INDEX('Hoja de Trabajo para listado'!$AB$155:$BA$1048576,MATCH($A365,'Hoja de Trabajo para listado'!$AB$155:$AB$1048576,0),MATCH((CUADRO!N$5&amp;$E365),'Hoja de Trabajo para listado'!$AB$151:$BA$151,0)),0)+IFERROR(INDEX('Hoja de Trabajo para listado'!$BC$155:$CB$1048576,MATCH($A365,'Hoja de Trabajo para listado'!$BC$155:$BC$1048576,0),MATCH((CUADRO!N$5&amp;$E365),'Hoja de Trabajo para listado'!$BC$151:$CB$151,0)),0)+IFERROR(INDEX('Hoja de Trabajo para listado'!$DE$153:$DG$274,MATCH($A365,'Hoja de Trabajo para listado'!$DE$153:$DE$1048576,0),MATCH((CUADRO!N$5&amp;$E365),'Hoja de Trabajo para listado'!$DE$151:$DG$151,0)),0)+IFERROR(INDEX('Hoja de Trabajo para listado'!$CD$155:$DC$1048576,MATCH($A365,'Hoja de Trabajo para listado'!$CD$155:$CD$1048576,0),MATCH((CUADRO!N$5&amp;$E365),'Hoja de Trabajo para listado'!$CD$151:$DC$151,0)),0)</f>
        <v>0</v>
      </c>
      <c r="O365" s="257">
        <f ca="1">+IFERROR(INDEX('Hoja de Trabajo para listado'!$A$155:$Z$1048576,MATCH($A365,'Hoja de Trabajo para listado'!$A$155:$A$1048576,0),MATCH((CUADRO!O$5&amp;$E365),'Hoja de Trabajo para listado'!$A$151:$Z$151,0)),0)+IFERROR(INDEX('Hoja de Trabajo para listado'!$AB$155:$BA$1048576,MATCH($A365,'Hoja de Trabajo para listado'!$AB$155:$AB$1048576,0),MATCH((CUADRO!O$5&amp;$E365),'Hoja de Trabajo para listado'!$AB$151:$BA$151,0)),0)+IFERROR(INDEX('Hoja de Trabajo para listado'!$BC$155:$CB$1048576,MATCH($A365,'Hoja de Trabajo para listado'!$BC$155:$BC$1048576,0),MATCH((CUADRO!O$5&amp;$E365),'Hoja de Trabajo para listado'!$BC$151:$CB$151,0)),0)+IFERROR(INDEX('Hoja de Trabajo para listado'!$DE$153:$DG$274,MATCH($A365,'Hoja de Trabajo para listado'!$DE$153:$DE$1048576,0),MATCH((CUADRO!O$5&amp;$E365),'Hoja de Trabajo para listado'!$DE$151:$DG$151,0)),0)+IFERROR(INDEX('Hoja de Trabajo para listado'!$CD$155:$DC$1048576,MATCH($A365,'Hoja de Trabajo para listado'!$CD$155:$CD$1048576,0),MATCH((CUADRO!O$5&amp;$E365),'Hoja de Trabajo para listado'!$CD$151:$DC$151,0)),0)</f>
        <v>0</v>
      </c>
      <c r="P365" s="257">
        <f ca="1">+IFERROR(INDEX('Hoja de Trabajo para listado'!$A$155:$Z$1048576,MATCH($A365,'Hoja de Trabajo para listado'!$A$155:$A$1048576,0),MATCH((CUADRO!P$5&amp;$E365),'Hoja de Trabajo para listado'!$A$151:$Z$151,0)),0)+IFERROR(INDEX('Hoja de Trabajo para listado'!$AB$155:$BA$1048576,MATCH($A365,'Hoja de Trabajo para listado'!$AB$155:$AB$1048576,0),MATCH((CUADRO!P$5&amp;$E365),'Hoja de Trabajo para listado'!$AB$151:$BA$151,0)),0)+IFERROR(INDEX('Hoja de Trabajo para listado'!$BC$155:$CB$1048576,MATCH($A365,'Hoja de Trabajo para listado'!$BC$155:$BC$1048576,0),MATCH((CUADRO!P$5&amp;$E365),'Hoja de Trabajo para listado'!$BC$151:$CB$151,0)),0)+IFERROR(INDEX('Hoja de Trabajo para listado'!$DE$153:$DG$274,MATCH($A365,'Hoja de Trabajo para listado'!$DE$153:$DE$1048576,0),MATCH((CUADRO!P$5&amp;$E365),'Hoja de Trabajo para listado'!$DE$151:$DG$151,0)),0)+IFERROR(INDEX('Hoja de Trabajo para listado'!$CD$155:$DC$1048576,MATCH($A365,'Hoja de Trabajo para listado'!$CD$155:$CD$1048576,0),MATCH((CUADRO!P$5&amp;$E365),'Hoja de Trabajo para listado'!$CD$151:$DC$151,0)),0)</f>
        <v>0</v>
      </c>
      <c r="Q365" s="257">
        <f ca="1">+IFERROR(INDEX('Hoja de Trabajo para listado'!$A$155:$Z$1048576,MATCH($A365,'Hoja de Trabajo para listado'!$A$155:$A$1048576,0),MATCH((CUADRO!Q$5&amp;$E365),'Hoja de Trabajo para listado'!$A$151:$Z$151,0)),0)+IFERROR(INDEX('Hoja de Trabajo para listado'!$AB$155:$BA$1048576,MATCH($A365,'Hoja de Trabajo para listado'!$AB$155:$AB$1048576,0),MATCH((CUADRO!Q$5&amp;$E365),'Hoja de Trabajo para listado'!$AB$151:$BA$151,0)),0)+IFERROR(INDEX('Hoja de Trabajo para listado'!$BC$155:$CB$1048576,MATCH($A365,'Hoja de Trabajo para listado'!$BC$155:$BC$1048576,0),MATCH((CUADRO!Q$5&amp;$E365),'Hoja de Trabajo para listado'!$BC$151:$CB$151,0)),0)+IFERROR(INDEX('Hoja de Trabajo para listado'!$DE$153:$DG$274,MATCH($A365,'Hoja de Trabajo para listado'!$DE$153:$DE$1048576,0),MATCH((CUADRO!Q$5&amp;$E365),'Hoja de Trabajo para listado'!$DE$151:$DG$151,0)),0)+IFERROR(INDEX('Hoja de Trabajo para listado'!$CD$155:$DC$1048576,MATCH($A365,'Hoja de Trabajo para listado'!$CD$155:$CD$1048576,0),MATCH((CUADRO!Q$5&amp;$E365),'Hoja de Trabajo para listado'!$CD$151:$DC$151,0)),0)</f>
        <v>0</v>
      </c>
      <c r="R365" s="257">
        <f t="shared" ca="1" si="10"/>
        <v>0</v>
      </c>
      <c r="S365" s="274">
        <f ca="1">+R364+R365</f>
        <v>0</v>
      </c>
      <c r="T365" s="257">
        <f ca="1">+S365</f>
        <v>0</v>
      </c>
      <c r="U365" s="256">
        <f t="shared" si="11"/>
        <v>2</v>
      </c>
      <c r="V365" s="362" t="str">
        <f>+VLOOKUP(A365,bd_lista!$A$3:$E$590,5,FALSE)</f>
        <v>Instituciones de Seguridad Social</v>
      </c>
      <c r="W365" s="362"/>
      <c r="X365" s="254">
        <f>+VLOOKUP(A365,[2]Sheet1!$A$13:$D$744,4,FALSE)</f>
        <v>46</v>
      </c>
      <c r="Y365" s="254" t="str">
        <f>+VLOOKUP(X365,bd_lista!$A$3:$C$590,3,FALSE)</f>
        <v>Ministerio de Salud y Deportes</v>
      </c>
      <c r="Z365" s="314"/>
      <c r="AA365" s="315"/>
    </row>
    <row r="366" spans="1:27" ht="15" hidden="1" customHeight="1">
      <c r="A366" s="264">
        <v>428</v>
      </c>
      <c r="B366" s="306">
        <f>+A366</f>
        <v>428</v>
      </c>
      <c r="C366" s="259" t="str">
        <f>+VLOOKUP(A366,bd_lista!$A$3:$C$590,3,FALSE)</f>
        <v>Seguro Social Universitario de Sucre</v>
      </c>
      <c r="D366" s="361" t="str">
        <f>+C366</f>
        <v>Seguro Social Universitario de Sucre</v>
      </c>
      <c r="E366" s="259" t="s">
        <v>1313</v>
      </c>
      <c r="F366" s="255">
        <f ca="1">+IFERROR(INDEX('Hoja de Trabajo para listado'!$A$155:$Z$1048576,MATCH($A366,'Hoja de Trabajo para listado'!$A$155:$A$1048576,0),MATCH((CUADRO!F$5&amp;$E366),'Hoja de Trabajo para listado'!$A$151:$Z$151,0)),0)+IFERROR(INDEX('Hoja de Trabajo para listado'!$AB$155:$BA$1048576,MATCH($A366,'Hoja de Trabajo para listado'!$AB$155:$AB$1048576,0),MATCH((CUADRO!F$5&amp;$E366),'Hoja de Trabajo para listado'!$AB$151:$BA$151,0)),0)+IFERROR(INDEX('Hoja de Trabajo para listado'!$BC$155:$CB$1048576,MATCH($A366,'Hoja de Trabajo para listado'!$BC$155:$BC$1048576,0),MATCH((CUADRO!F$5&amp;$E366),'Hoja de Trabajo para listado'!$BC$151:$CB$151,0)),0)+IFERROR(INDEX('Hoja de Trabajo para listado'!$DE$153:$DG$274,MATCH($A366,'Hoja de Trabajo para listado'!$DE$153:$DE$1048576,0),MATCH((CUADRO!F$5&amp;$E366),'Hoja de Trabajo para listado'!$DE$151:$DG$151,0)),0)+IFERROR(INDEX('Hoja de Trabajo para listado'!$CD$155:$DC$1048576,MATCH($A366,'Hoja de Trabajo para listado'!$CD$155:$CD$1048576,0),MATCH((CUADRO!F$5&amp;$E366),'Hoja de Trabajo para listado'!$CD$151:$DC$151,0)),0)</f>
        <v>0</v>
      </c>
      <c r="G366" s="255">
        <f ca="1">+IFERROR(INDEX('Hoja de Trabajo para listado'!$A$155:$Z$1048576,MATCH($A366,'Hoja de Trabajo para listado'!$A$155:$A$1048576,0),MATCH((CUADRO!G$5&amp;$E366),'Hoja de Trabajo para listado'!$A$151:$Z$151,0)),0)+IFERROR(INDEX('Hoja de Trabajo para listado'!$AB$155:$BA$1048576,MATCH($A366,'Hoja de Trabajo para listado'!$AB$155:$AB$1048576,0),MATCH((CUADRO!G$5&amp;$E366),'Hoja de Trabajo para listado'!$AB$151:$BA$151,0)),0)+IFERROR(INDEX('Hoja de Trabajo para listado'!$BC$155:$CB$1048576,MATCH($A366,'Hoja de Trabajo para listado'!$BC$155:$BC$1048576,0),MATCH((CUADRO!G$5&amp;$E366),'Hoja de Trabajo para listado'!$BC$151:$CB$151,0)),0)+IFERROR(INDEX('Hoja de Trabajo para listado'!$DE$153:$DG$274,MATCH($A366,'Hoja de Trabajo para listado'!$DE$153:$DE$1048576,0),MATCH((CUADRO!G$5&amp;$E366),'Hoja de Trabajo para listado'!$DE$151:$DG$151,0)),0)+IFERROR(INDEX('Hoja de Trabajo para listado'!$CD$155:$DC$1048576,MATCH($A366,'Hoja de Trabajo para listado'!$CD$155:$CD$1048576,0),MATCH((CUADRO!G$5&amp;$E366),'Hoja de Trabajo para listado'!$CD$151:$DC$151,0)),0)</f>
        <v>0</v>
      </c>
      <c r="H366" s="255">
        <f ca="1">+IFERROR(INDEX('Hoja de Trabajo para listado'!$A$155:$Z$1048576,MATCH($A366,'Hoja de Trabajo para listado'!$A$155:$A$1048576,0),MATCH((CUADRO!H$5&amp;$E366),'Hoja de Trabajo para listado'!$A$151:$Z$151,0)),0)+IFERROR(INDEX('Hoja de Trabajo para listado'!$AB$155:$BA$1048576,MATCH($A366,'Hoja de Trabajo para listado'!$AB$155:$AB$1048576,0),MATCH((CUADRO!H$5&amp;$E366),'Hoja de Trabajo para listado'!$AB$151:$BA$151,0)),0)+IFERROR(INDEX('Hoja de Trabajo para listado'!$BC$155:$CB$1048576,MATCH($A366,'Hoja de Trabajo para listado'!$BC$155:$BC$1048576,0),MATCH((CUADRO!H$5&amp;$E366),'Hoja de Trabajo para listado'!$BC$151:$CB$151,0)),0)+IFERROR(INDEX('Hoja de Trabajo para listado'!$DE$153:$DG$274,MATCH($A366,'Hoja de Trabajo para listado'!$DE$153:$DE$1048576,0),MATCH((CUADRO!H$5&amp;$E366),'Hoja de Trabajo para listado'!$DE$151:$DG$151,0)),0)+IFERROR(INDEX('Hoja de Trabajo para listado'!$CD$155:$DC$1048576,MATCH($A366,'Hoja de Trabajo para listado'!$CD$155:$CD$1048576,0),MATCH((CUADRO!H$5&amp;$E366),'Hoja de Trabajo para listado'!$CD$151:$DC$151,0)),0)</f>
        <v>0</v>
      </c>
      <c r="I366" s="255">
        <f ca="1">+IFERROR(INDEX('Hoja de Trabajo para listado'!$A$155:$Z$1048576,MATCH($A366,'Hoja de Trabajo para listado'!$A$155:$A$1048576,0),MATCH((CUADRO!I$5&amp;$E366),'Hoja de Trabajo para listado'!$A$151:$Z$151,0)),0)+IFERROR(INDEX('Hoja de Trabajo para listado'!$AB$155:$BA$1048576,MATCH($A366,'Hoja de Trabajo para listado'!$AB$155:$AB$1048576,0),MATCH((CUADRO!I$5&amp;$E366),'Hoja de Trabajo para listado'!$AB$151:$BA$151,0)),0)+IFERROR(INDEX('Hoja de Trabajo para listado'!$BC$155:$CB$1048576,MATCH($A366,'Hoja de Trabajo para listado'!$BC$155:$BC$1048576,0),MATCH((CUADRO!I$5&amp;$E366),'Hoja de Trabajo para listado'!$BC$151:$CB$151,0)),0)+IFERROR(INDEX('Hoja de Trabajo para listado'!$DE$153:$DG$274,MATCH($A366,'Hoja de Trabajo para listado'!$DE$153:$DE$1048576,0),MATCH((CUADRO!I$5&amp;$E366),'Hoja de Trabajo para listado'!$DE$151:$DG$151,0)),0)+IFERROR(INDEX('Hoja de Trabajo para listado'!$CD$155:$DC$1048576,MATCH($A366,'Hoja de Trabajo para listado'!$CD$155:$CD$1048576,0),MATCH((CUADRO!I$5&amp;$E366),'Hoja de Trabajo para listado'!$CD$151:$DC$151,0)),0)</f>
        <v>0</v>
      </c>
      <c r="J366" s="255">
        <f ca="1">+IFERROR(INDEX('Hoja de Trabajo para listado'!$A$155:$Z$1048576,MATCH($A366,'Hoja de Trabajo para listado'!$A$155:$A$1048576,0),MATCH((CUADRO!J$5&amp;$E366),'Hoja de Trabajo para listado'!$A$151:$Z$151,0)),0)+IFERROR(INDEX('Hoja de Trabajo para listado'!$AB$155:$BA$1048576,MATCH($A366,'Hoja de Trabajo para listado'!$AB$155:$AB$1048576,0),MATCH((CUADRO!J$5&amp;$E366),'Hoja de Trabajo para listado'!$AB$151:$BA$151,0)),0)+IFERROR(INDEX('Hoja de Trabajo para listado'!$BC$155:$CB$1048576,MATCH($A366,'Hoja de Trabajo para listado'!$BC$155:$BC$1048576,0),MATCH((CUADRO!J$5&amp;$E366),'Hoja de Trabajo para listado'!$BC$151:$CB$151,0)),0)+IFERROR(INDEX('Hoja de Trabajo para listado'!$DE$153:$DG$274,MATCH($A366,'Hoja de Trabajo para listado'!$DE$153:$DE$1048576,0),MATCH((CUADRO!J$5&amp;$E366),'Hoja de Trabajo para listado'!$DE$151:$DG$151,0)),0)+IFERROR(INDEX('Hoja de Trabajo para listado'!$CD$155:$DC$1048576,MATCH($A366,'Hoja de Trabajo para listado'!$CD$155:$CD$1048576,0),MATCH((CUADRO!J$5&amp;$E366),'Hoja de Trabajo para listado'!$CD$151:$DC$151,0)),0)</f>
        <v>0</v>
      </c>
      <c r="K366" s="255">
        <f ca="1">+IFERROR(INDEX('Hoja de Trabajo para listado'!$A$155:$Z$1048576,MATCH($A366,'Hoja de Trabajo para listado'!$A$155:$A$1048576,0),MATCH((CUADRO!K$5&amp;$E366),'Hoja de Trabajo para listado'!$A$151:$Z$151,0)),0)+IFERROR(INDEX('Hoja de Trabajo para listado'!$AB$155:$BA$1048576,MATCH($A366,'Hoja de Trabajo para listado'!$AB$155:$AB$1048576,0),MATCH((CUADRO!K$5&amp;$E366),'Hoja de Trabajo para listado'!$AB$151:$BA$151,0)),0)+IFERROR(INDEX('Hoja de Trabajo para listado'!$BC$155:$CB$1048576,MATCH($A366,'Hoja de Trabajo para listado'!$BC$155:$BC$1048576,0),MATCH((CUADRO!K$5&amp;$E366),'Hoja de Trabajo para listado'!$BC$151:$CB$151,0)),0)+IFERROR(INDEX('Hoja de Trabajo para listado'!$DE$153:$DG$274,MATCH($A366,'Hoja de Trabajo para listado'!$DE$153:$DE$1048576,0),MATCH((CUADRO!K$5&amp;$E366),'Hoja de Trabajo para listado'!$DE$151:$DG$151,0)),0)+IFERROR(INDEX('Hoja de Trabajo para listado'!$CD$155:$DC$1048576,MATCH($A366,'Hoja de Trabajo para listado'!$CD$155:$CD$1048576,0),MATCH((CUADRO!K$5&amp;$E366),'Hoja de Trabajo para listado'!$CD$151:$DC$151,0)),0)</f>
        <v>0</v>
      </c>
      <c r="L366" s="255">
        <f ca="1">+IFERROR(INDEX('Hoja de Trabajo para listado'!$A$155:$Z$1048576,MATCH($A366,'Hoja de Trabajo para listado'!$A$155:$A$1048576,0),MATCH((CUADRO!L$5&amp;$E366),'Hoja de Trabajo para listado'!$A$151:$Z$151,0)),0)+IFERROR(INDEX('Hoja de Trabajo para listado'!$AB$155:$BA$1048576,MATCH($A366,'Hoja de Trabajo para listado'!$AB$155:$AB$1048576,0),MATCH((CUADRO!L$5&amp;$E366),'Hoja de Trabajo para listado'!$AB$151:$BA$151,0)),0)+IFERROR(INDEX('Hoja de Trabajo para listado'!$BC$155:$CB$1048576,MATCH($A366,'Hoja de Trabajo para listado'!$BC$155:$BC$1048576,0),MATCH((CUADRO!L$5&amp;$E366),'Hoja de Trabajo para listado'!$BC$151:$CB$151,0)),0)+IFERROR(INDEX('Hoja de Trabajo para listado'!$DE$153:$DG$274,MATCH($A366,'Hoja de Trabajo para listado'!$DE$153:$DE$1048576,0),MATCH((CUADRO!L$5&amp;$E366),'Hoja de Trabajo para listado'!$DE$151:$DG$151,0)),0)+IFERROR(INDEX('Hoja de Trabajo para listado'!$CD$155:$DC$1048576,MATCH($A366,'Hoja de Trabajo para listado'!$CD$155:$CD$1048576,0),MATCH((CUADRO!L$5&amp;$E366),'Hoja de Trabajo para listado'!$CD$151:$DC$151,0)),0)</f>
        <v>0</v>
      </c>
      <c r="M366" s="255">
        <f ca="1">+IFERROR(INDEX('Hoja de Trabajo para listado'!$A$155:$Z$1048576,MATCH($A366,'Hoja de Trabajo para listado'!$A$155:$A$1048576,0),MATCH((CUADRO!M$5&amp;$E366),'Hoja de Trabajo para listado'!$A$151:$Z$151,0)),0)+IFERROR(INDEX('Hoja de Trabajo para listado'!$AB$155:$BA$1048576,MATCH($A366,'Hoja de Trabajo para listado'!$AB$155:$AB$1048576,0),MATCH((CUADRO!M$5&amp;$E366),'Hoja de Trabajo para listado'!$AB$151:$BA$151,0)),0)+IFERROR(INDEX('Hoja de Trabajo para listado'!$BC$155:$CB$1048576,MATCH($A366,'Hoja de Trabajo para listado'!$BC$155:$BC$1048576,0),MATCH((CUADRO!M$5&amp;$E366),'Hoja de Trabajo para listado'!$BC$151:$CB$151,0)),0)+IFERROR(INDEX('Hoja de Trabajo para listado'!$DE$153:$DG$274,MATCH($A366,'Hoja de Trabajo para listado'!$DE$153:$DE$1048576,0),MATCH((CUADRO!M$5&amp;$E366),'Hoja de Trabajo para listado'!$DE$151:$DG$151,0)),0)+IFERROR(INDEX('Hoja de Trabajo para listado'!$CD$155:$DC$1048576,MATCH($A366,'Hoja de Trabajo para listado'!$CD$155:$CD$1048576,0),MATCH((CUADRO!M$5&amp;$E366),'Hoja de Trabajo para listado'!$CD$151:$DC$151,0)),0)</f>
        <v>0</v>
      </c>
      <c r="N366" s="255">
        <f ca="1">+IFERROR(INDEX('Hoja de Trabajo para listado'!$A$155:$Z$1048576,MATCH($A366,'Hoja de Trabajo para listado'!$A$155:$A$1048576,0),MATCH((CUADRO!N$5&amp;$E366),'Hoja de Trabajo para listado'!$A$151:$Z$151,0)),0)+IFERROR(INDEX('Hoja de Trabajo para listado'!$AB$155:$BA$1048576,MATCH($A366,'Hoja de Trabajo para listado'!$AB$155:$AB$1048576,0),MATCH((CUADRO!N$5&amp;$E366),'Hoja de Trabajo para listado'!$AB$151:$BA$151,0)),0)+IFERROR(INDEX('Hoja de Trabajo para listado'!$BC$155:$CB$1048576,MATCH($A366,'Hoja de Trabajo para listado'!$BC$155:$BC$1048576,0),MATCH((CUADRO!N$5&amp;$E366),'Hoja de Trabajo para listado'!$BC$151:$CB$151,0)),0)+IFERROR(INDEX('Hoja de Trabajo para listado'!$DE$153:$DG$274,MATCH($A366,'Hoja de Trabajo para listado'!$DE$153:$DE$1048576,0),MATCH((CUADRO!N$5&amp;$E366),'Hoja de Trabajo para listado'!$DE$151:$DG$151,0)),0)+IFERROR(INDEX('Hoja de Trabajo para listado'!$CD$155:$DC$1048576,MATCH($A366,'Hoja de Trabajo para listado'!$CD$155:$CD$1048576,0),MATCH((CUADRO!N$5&amp;$E366),'Hoja de Trabajo para listado'!$CD$151:$DC$151,0)),0)</f>
        <v>0</v>
      </c>
      <c r="O366" s="255">
        <f ca="1">+IFERROR(INDEX('Hoja de Trabajo para listado'!$A$155:$Z$1048576,MATCH($A366,'Hoja de Trabajo para listado'!$A$155:$A$1048576,0),MATCH((CUADRO!O$5&amp;$E366),'Hoja de Trabajo para listado'!$A$151:$Z$151,0)),0)+IFERROR(INDEX('Hoja de Trabajo para listado'!$AB$155:$BA$1048576,MATCH($A366,'Hoja de Trabajo para listado'!$AB$155:$AB$1048576,0),MATCH((CUADRO!O$5&amp;$E366),'Hoja de Trabajo para listado'!$AB$151:$BA$151,0)),0)+IFERROR(INDEX('Hoja de Trabajo para listado'!$BC$155:$CB$1048576,MATCH($A366,'Hoja de Trabajo para listado'!$BC$155:$BC$1048576,0),MATCH((CUADRO!O$5&amp;$E366),'Hoja de Trabajo para listado'!$BC$151:$CB$151,0)),0)+IFERROR(INDEX('Hoja de Trabajo para listado'!$DE$153:$DG$274,MATCH($A366,'Hoja de Trabajo para listado'!$DE$153:$DE$1048576,0),MATCH((CUADRO!O$5&amp;$E366),'Hoja de Trabajo para listado'!$DE$151:$DG$151,0)),0)+IFERROR(INDEX('Hoja de Trabajo para listado'!$CD$155:$DC$1048576,MATCH($A366,'Hoja de Trabajo para listado'!$CD$155:$CD$1048576,0),MATCH((CUADRO!O$5&amp;$E366),'Hoja de Trabajo para listado'!$CD$151:$DC$151,0)),0)</f>
        <v>0</v>
      </c>
      <c r="P366" s="255">
        <f ca="1">+IFERROR(INDEX('Hoja de Trabajo para listado'!$A$155:$Z$1048576,MATCH($A366,'Hoja de Trabajo para listado'!$A$155:$A$1048576,0),MATCH((CUADRO!P$5&amp;$E366),'Hoja de Trabajo para listado'!$A$151:$Z$151,0)),0)+IFERROR(INDEX('Hoja de Trabajo para listado'!$AB$155:$BA$1048576,MATCH($A366,'Hoja de Trabajo para listado'!$AB$155:$AB$1048576,0),MATCH((CUADRO!P$5&amp;$E366),'Hoja de Trabajo para listado'!$AB$151:$BA$151,0)),0)+IFERROR(INDEX('Hoja de Trabajo para listado'!$BC$155:$CB$1048576,MATCH($A366,'Hoja de Trabajo para listado'!$BC$155:$BC$1048576,0),MATCH((CUADRO!P$5&amp;$E366),'Hoja de Trabajo para listado'!$BC$151:$CB$151,0)),0)+IFERROR(INDEX('Hoja de Trabajo para listado'!$DE$153:$DG$274,MATCH($A366,'Hoja de Trabajo para listado'!$DE$153:$DE$1048576,0),MATCH((CUADRO!P$5&amp;$E366),'Hoja de Trabajo para listado'!$DE$151:$DG$151,0)),0)+IFERROR(INDEX('Hoja de Trabajo para listado'!$CD$155:$DC$1048576,MATCH($A366,'Hoja de Trabajo para listado'!$CD$155:$CD$1048576,0),MATCH((CUADRO!P$5&amp;$E366),'Hoja de Trabajo para listado'!$CD$151:$DC$151,0)),0)</f>
        <v>0</v>
      </c>
      <c r="Q366" s="255">
        <f ca="1">+IFERROR(INDEX('Hoja de Trabajo para listado'!$A$155:$Z$1048576,MATCH($A366,'Hoja de Trabajo para listado'!$A$155:$A$1048576,0),MATCH((CUADRO!Q$5&amp;$E366),'Hoja de Trabajo para listado'!$A$151:$Z$151,0)),0)+IFERROR(INDEX('Hoja de Trabajo para listado'!$AB$155:$BA$1048576,MATCH($A366,'Hoja de Trabajo para listado'!$AB$155:$AB$1048576,0),MATCH((CUADRO!Q$5&amp;$E366),'Hoja de Trabajo para listado'!$AB$151:$BA$151,0)),0)+IFERROR(INDEX('Hoja de Trabajo para listado'!$BC$155:$CB$1048576,MATCH($A366,'Hoja de Trabajo para listado'!$BC$155:$BC$1048576,0),MATCH((CUADRO!Q$5&amp;$E366),'Hoja de Trabajo para listado'!$BC$151:$CB$151,0)),0)+IFERROR(INDEX('Hoja de Trabajo para listado'!$DE$153:$DG$274,MATCH($A366,'Hoja de Trabajo para listado'!$DE$153:$DE$1048576,0),MATCH((CUADRO!Q$5&amp;$E366),'Hoja de Trabajo para listado'!$DE$151:$DG$151,0)),0)+IFERROR(INDEX('Hoja de Trabajo para listado'!$CD$155:$DC$1048576,MATCH($A366,'Hoja de Trabajo para listado'!$CD$155:$CD$1048576,0),MATCH((CUADRO!Q$5&amp;$E366),'Hoja de Trabajo para listado'!$CD$151:$DC$151,0)),0)</f>
        <v>0</v>
      </c>
      <c r="R366" s="255">
        <f t="shared" ca="1" si="10"/>
        <v>0</v>
      </c>
      <c r="S366" s="262"/>
      <c r="T366" s="255">
        <f ca="1">+T367</f>
        <v>0</v>
      </c>
      <c r="U366" s="254">
        <f t="shared" si="11"/>
        <v>1</v>
      </c>
      <c r="V366" s="362" t="str">
        <f>+VLOOKUP(A366,bd_lista!$A$3:$E$590,5,FALSE)</f>
        <v>Instituciones de Seguridad Social</v>
      </c>
      <c r="W366" s="361" t="str">
        <f>+V366</f>
        <v>Instituciones de Seguridad Social</v>
      </c>
      <c r="X366" s="254">
        <f>+VLOOKUP(A366,[2]Sheet1!$A$13:$D$744,4,FALSE)</f>
        <v>46</v>
      </c>
      <c r="Y366" s="254" t="str">
        <f>+VLOOKUP(X366,bd_lista!$A$3:$C$590,3,FALSE)</f>
        <v>Ministerio de Salud y Deportes</v>
      </c>
      <c r="Z366" s="316">
        <f>+X366</f>
        <v>46</v>
      </c>
      <c r="AA366" s="317" t="str">
        <f>+Y366</f>
        <v>Ministerio de Salud y Deportes</v>
      </c>
    </row>
    <row r="367" spans="1:27" ht="15" hidden="1" customHeight="1">
      <c r="A367" s="32">
        <v>428</v>
      </c>
      <c r="B367" s="307"/>
      <c r="C367" s="362" t="str">
        <f>+VLOOKUP(A367,bd_lista!$A$3:$C$590,3,FALSE)</f>
        <v>Seguro Social Universitario de Sucre</v>
      </c>
      <c r="D367" s="362"/>
      <c r="E367" s="362" t="s">
        <v>1314</v>
      </c>
      <c r="F367" s="257">
        <f ca="1">+IFERROR(INDEX('Hoja de Trabajo para listado'!$A$155:$Z$1048576,MATCH($A367,'Hoja de Trabajo para listado'!$A$155:$A$1048576,0),MATCH((CUADRO!F$5&amp;$E367),'Hoja de Trabajo para listado'!$A$151:$Z$151,0)),0)+IFERROR(INDEX('Hoja de Trabajo para listado'!$AB$155:$BA$1048576,MATCH($A367,'Hoja de Trabajo para listado'!$AB$155:$AB$1048576,0),MATCH((CUADRO!F$5&amp;$E367),'Hoja de Trabajo para listado'!$AB$151:$BA$151,0)),0)+IFERROR(INDEX('Hoja de Trabajo para listado'!$BC$155:$CB$1048576,MATCH($A367,'Hoja de Trabajo para listado'!$BC$155:$BC$1048576,0),MATCH((CUADRO!F$5&amp;$E367),'Hoja de Trabajo para listado'!$BC$151:$CB$151,0)),0)+IFERROR(INDEX('Hoja de Trabajo para listado'!$DE$153:$DG$274,MATCH($A367,'Hoja de Trabajo para listado'!$DE$153:$DE$1048576,0),MATCH((CUADRO!F$5&amp;$E367),'Hoja de Trabajo para listado'!$DE$151:$DG$151,0)),0)+IFERROR(INDEX('Hoja de Trabajo para listado'!$CD$155:$DC$1048576,MATCH($A367,'Hoja de Trabajo para listado'!$CD$155:$CD$1048576,0),MATCH((CUADRO!F$5&amp;$E367),'Hoja de Trabajo para listado'!$CD$151:$DC$151,0)),0)</f>
        <v>0</v>
      </c>
      <c r="G367" s="257">
        <f ca="1">+IFERROR(INDEX('Hoja de Trabajo para listado'!$A$155:$Z$1048576,MATCH($A367,'Hoja de Trabajo para listado'!$A$155:$A$1048576,0),MATCH((CUADRO!G$5&amp;$E367),'Hoja de Trabajo para listado'!$A$151:$Z$151,0)),0)+IFERROR(INDEX('Hoja de Trabajo para listado'!$AB$155:$BA$1048576,MATCH($A367,'Hoja de Trabajo para listado'!$AB$155:$AB$1048576,0),MATCH((CUADRO!G$5&amp;$E367),'Hoja de Trabajo para listado'!$AB$151:$BA$151,0)),0)+IFERROR(INDEX('Hoja de Trabajo para listado'!$BC$155:$CB$1048576,MATCH($A367,'Hoja de Trabajo para listado'!$BC$155:$BC$1048576,0),MATCH((CUADRO!G$5&amp;$E367),'Hoja de Trabajo para listado'!$BC$151:$CB$151,0)),0)+IFERROR(INDEX('Hoja de Trabajo para listado'!$DE$153:$DG$274,MATCH($A367,'Hoja de Trabajo para listado'!$DE$153:$DE$1048576,0),MATCH((CUADRO!G$5&amp;$E367),'Hoja de Trabajo para listado'!$DE$151:$DG$151,0)),0)+IFERROR(INDEX('Hoja de Trabajo para listado'!$CD$155:$DC$1048576,MATCH($A367,'Hoja de Trabajo para listado'!$CD$155:$CD$1048576,0),MATCH((CUADRO!G$5&amp;$E367),'Hoja de Trabajo para listado'!$CD$151:$DC$151,0)),0)</f>
        <v>0</v>
      </c>
      <c r="H367" s="257">
        <f ca="1">+IFERROR(INDEX('Hoja de Trabajo para listado'!$A$155:$Z$1048576,MATCH($A367,'Hoja de Trabajo para listado'!$A$155:$A$1048576,0),MATCH((CUADRO!H$5&amp;$E367),'Hoja de Trabajo para listado'!$A$151:$Z$151,0)),0)+IFERROR(INDEX('Hoja de Trabajo para listado'!$AB$155:$BA$1048576,MATCH($A367,'Hoja de Trabajo para listado'!$AB$155:$AB$1048576,0),MATCH((CUADRO!H$5&amp;$E367),'Hoja de Trabajo para listado'!$AB$151:$BA$151,0)),0)+IFERROR(INDEX('Hoja de Trabajo para listado'!$BC$155:$CB$1048576,MATCH($A367,'Hoja de Trabajo para listado'!$BC$155:$BC$1048576,0),MATCH((CUADRO!H$5&amp;$E367),'Hoja de Trabajo para listado'!$BC$151:$CB$151,0)),0)+IFERROR(INDEX('Hoja de Trabajo para listado'!$DE$153:$DG$274,MATCH($A367,'Hoja de Trabajo para listado'!$DE$153:$DE$1048576,0),MATCH((CUADRO!H$5&amp;$E367),'Hoja de Trabajo para listado'!$DE$151:$DG$151,0)),0)+IFERROR(INDEX('Hoja de Trabajo para listado'!$CD$155:$DC$1048576,MATCH($A367,'Hoja de Trabajo para listado'!$CD$155:$CD$1048576,0),MATCH((CUADRO!H$5&amp;$E367),'Hoja de Trabajo para listado'!$CD$151:$DC$151,0)),0)</f>
        <v>0</v>
      </c>
      <c r="I367" s="257">
        <f ca="1">+IFERROR(INDEX('Hoja de Trabajo para listado'!$A$155:$Z$1048576,MATCH($A367,'Hoja de Trabajo para listado'!$A$155:$A$1048576,0),MATCH((CUADRO!I$5&amp;$E367),'Hoja de Trabajo para listado'!$A$151:$Z$151,0)),0)+IFERROR(INDEX('Hoja de Trabajo para listado'!$AB$155:$BA$1048576,MATCH($A367,'Hoja de Trabajo para listado'!$AB$155:$AB$1048576,0),MATCH((CUADRO!I$5&amp;$E367),'Hoja de Trabajo para listado'!$AB$151:$BA$151,0)),0)+IFERROR(INDEX('Hoja de Trabajo para listado'!$BC$155:$CB$1048576,MATCH($A367,'Hoja de Trabajo para listado'!$BC$155:$BC$1048576,0),MATCH((CUADRO!I$5&amp;$E367),'Hoja de Trabajo para listado'!$BC$151:$CB$151,0)),0)+IFERROR(INDEX('Hoja de Trabajo para listado'!$DE$153:$DG$274,MATCH($A367,'Hoja de Trabajo para listado'!$DE$153:$DE$1048576,0),MATCH((CUADRO!I$5&amp;$E367),'Hoja de Trabajo para listado'!$DE$151:$DG$151,0)),0)+IFERROR(INDEX('Hoja de Trabajo para listado'!$CD$155:$DC$1048576,MATCH($A367,'Hoja de Trabajo para listado'!$CD$155:$CD$1048576,0),MATCH((CUADRO!I$5&amp;$E367),'Hoja de Trabajo para listado'!$CD$151:$DC$151,0)),0)</f>
        <v>0</v>
      </c>
      <c r="J367" s="257">
        <f ca="1">+IFERROR(INDEX('Hoja de Trabajo para listado'!$A$155:$Z$1048576,MATCH($A367,'Hoja de Trabajo para listado'!$A$155:$A$1048576,0),MATCH((CUADRO!J$5&amp;$E367),'Hoja de Trabajo para listado'!$A$151:$Z$151,0)),0)+IFERROR(INDEX('Hoja de Trabajo para listado'!$AB$155:$BA$1048576,MATCH($A367,'Hoja de Trabajo para listado'!$AB$155:$AB$1048576,0),MATCH((CUADRO!J$5&amp;$E367),'Hoja de Trabajo para listado'!$AB$151:$BA$151,0)),0)+IFERROR(INDEX('Hoja de Trabajo para listado'!$BC$155:$CB$1048576,MATCH($A367,'Hoja de Trabajo para listado'!$BC$155:$BC$1048576,0),MATCH((CUADRO!J$5&amp;$E367),'Hoja de Trabajo para listado'!$BC$151:$CB$151,0)),0)+IFERROR(INDEX('Hoja de Trabajo para listado'!$DE$153:$DG$274,MATCH($A367,'Hoja de Trabajo para listado'!$DE$153:$DE$1048576,0),MATCH((CUADRO!J$5&amp;$E367),'Hoja de Trabajo para listado'!$DE$151:$DG$151,0)),0)+IFERROR(INDEX('Hoja de Trabajo para listado'!$CD$155:$DC$1048576,MATCH($A367,'Hoja de Trabajo para listado'!$CD$155:$CD$1048576,0),MATCH((CUADRO!J$5&amp;$E367),'Hoja de Trabajo para listado'!$CD$151:$DC$151,0)),0)</f>
        <v>0</v>
      </c>
      <c r="K367" s="257">
        <f ca="1">+IFERROR(INDEX('Hoja de Trabajo para listado'!$A$155:$Z$1048576,MATCH($A367,'Hoja de Trabajo para listado'!$A$155:$A$1048576,0),MATCH((CUADRO!K$5&amp;$E367),'Hoja de Trabajo para listado'!$A$151:$Z$151,0)),0)+IFERROR(INDEX('Hoja de Trabajo para listado'!$AB$155:$BA$1048576,MATCH($A367,'Hoja de Trabajo para listado'!$AB$155:$AB$1048576,0),MATCH((CUADRO!K$5&amp;$E367),'Hoja de Trabajo para listado'!$AB$151:$BA$151,0)),0)+IFERROR(INDEX('Hoja de Trabajo para listado'!$BC$155:$CB$1048576,MATCH($A367,'Hoja de Trabajo para listado'!$BC$155:$BC$1048576,0),MATCH((CUADRO!K$5&amp;$E367),'Hoja de Trabajo para listado'!$BC$151:$CB$151,0)),0)+IFERROR(INDEX('Hoja de Trabajo para listado'!$DE$153:$DG$274,MATCH($A367,'Hoja de Trabajo para listado'!$DE$153:$DE$1048576,0),MATCH((CUADRO!K$5&amp;$E367),'Hoja de Trabajo para listado'!$DE$151:$DG$151,0)),0)+IFERROR(INDEX('Hoja de Trabajo para listado'!$CD$155:$DC$1048576,MATCH($A367,'Hoja de Trabajo para listado'!$CD$155:$CD$1048576,0),MATCH((CUADRO!K$5&amp;$E367),'Hoja de Trabajo para listado'!$CD$151:$DC$151,0)),0)</f>
        <v>0</v>
      </c>
      <c r="L367" s="257">
        <f ca="1">+IFERROR(INDEX('Hoja de Trabajo para listado'!$A$155:$Z$1048576,MATCH($A367,'Hoja de Trabajo para listado'!$A$155:$A$1048576,0),MATCH((CUADRO!L$5&amp;$E367),'Hoja de Trabajo para listado'!$A$151:$Z$151,0)),0)+IFERROR(INDEX('Hoja de Trabajo para listado'!$AB$155:$BA$1048576,MATCH($A367,'Hoja de Trabajo para listado'!$AB$155:$AB$1048576,0),MATCH((CUADRO!L$5&amp;$E367),'Hoja de Trabajo para listado'!$AB$151:$BA$151,0)),0)+IFERROR(INDEX('Hoja de Trabajo para listado'!$BC$155:$CB$1048576,MATCH($A367,'Hoja de Trabajo para listado'!$BC$155:$BC$1048576,0),MATCH((CUADRO!L$5&amp;$E367),'Hoja de Trabajo para listado'!$BC$151:$CB$151,0)),0)+IFERROR(INDEX('Hoja de Trabajo para listado'!$DE$153:$DG$274,MATCH($A367,'Hoja de Trabajo para listado'!$DE$153:$DE$1048576,0),MATCH((CUADRO!L$5&amp;$E367),'Hoja de Trabajo para listado'!$DE$151:$DG$151,0)),0)+IFERROR(INDEX('Hoja de Trabajo para listado'!$CD$155:$DC$1048576,MATCH($A367,'Hoja de Trabajo para listado'!$CD$155:$CD$1048576,0),MATCH((CUADRO!L$5&amp;$E367),'Hoja de Trabajo para listado'!$CD$151:$DC$151,0)),0)</f>
        <v>0</v>
      </c>
      <c r="M367" s="257">
        <f ca="1">+IFERROR(INDEX('Hoja de Trabajo para listado'!$A$155:$Z$1048576,MATCH($A367,'Hoja de Trabajo para listado'!$A$155:$A$1048576,0),MATCH((CUADRO!M$5&amp;$E367),'Hoja de Trabajo para listado'!$A$151:$Z$151,0)),0)+IFERROR(INDEX('Hoja de Trabajo para listado'!$AB$155:$BA$1048576,MATCH($A367,'Hoja de Trabajo para listado'!$AB$155:$AB$1048576,0),MATCH((CUADRO!M$5&amp;$E367),'Hoja de Trabajo para listado'!$AB$151:$BA$151,0)),0)+IFERROR(INDEX('Hoja de Trabajo para listado'!$BC$155:$CB$1048576,MATCH($A367,'Hoja de Trabajo para listado'!$BC$155:$BC$1048576,0),MATCH((CUADRO!M$5&amp;$E367),'Hoja de Trabajo para listado'!$BC$151:$CB$151,0)),0)+IFERROR(INDEX('Hoja de Trabajo para listado'!$DE$153:$DG$274,MATCH($A367,'Hoja de Trabajo para listado'!$DE$153:$DE$1048576,0),MATCH((CUADRO!M$5&amp;$E367),'Hoja de Trabajo para listado'!$DE$151:$DG$151,0)),0)+IFERROR(INDEX('Hoja de Trabajo para listado'!$CD$155:$DC$1048576,MATCH($A367,'Hoja de Trabajo para listado'!$CD$155:$CD$1048576,0),MATCH((CUADRO!M$5&amp;$E367),'Hoja de Trabajo para listado'!$CD$151:$DC$151,0)),0)</f>
        <v>0</v>
      </c>
      <c r="N367" s="257">
        <f ca="1">+IFERROR(INDEX('Hoja de Trabajo para listado'!$A$155:$Z$1048576,MATCH($A367,'Hoja de Trabajo para listado'!$A$155:$A$1048576,0),MATCH((CUADRO!N$5&amp;$E367),'Hoja de Trabajo para listado'!$A$151:$Z$151,0)),0)+IFERROR(INDEX('Hoja de Trabajo para listado'!$AB$155:$BA$1048576,MATCH($A367,'Hoja de Trabajo para listado'!$AB$155:$AB$1048576,0),MATCH((CUADRO!N$5&amp;$E367),'Hoja de Trabajo para listado'!$AB$151:$BA$151,0)),0)+IFERROR(INDEX('Hoja de Trabajo para listado'!$BC$155:$CB$1048576,MATCH($A367,'Hoja de Trabajo para listado'!$BC$155:$BC$1048576,0),MATCH((CUADRO!N$5&amp;$E367),'Hoja de Trabajo para listado'!$BC$151:$CB$151,0)),0)+IFERROR(INDEX('Hoja de Trabajo para listado'!$DE$153:$DG$274,MATCH($A367,'Hoja de Trabajo para listado'!$DE$153:$DE$1048576,0),MATCH((CUADRO!N$5&amp;$E367),'Hoja de Trabajo para listado'!$DE$151:$DG$151,0)),0)+IFERROR(INDEX('Hoja de Trabajo para listado'!$CD$155:$DC$1048576,MATCH($A367,'Hoja de Trabajo para listado'!$CD$155:$CD$1048576,0),MATCH((CUADRO!N$5&amp;$E367),'Hoja de Trabajo para listado'!$CD$151:$DC$151,0)),0)</f>
        <v>0</v>
      </c>
      <c r="O367" s="257">
        <f ca="1">+IFERROR(INDEX('Hoja de Trabajo para listado'!$A$155:$Z$1048576,MATCH($A367,'Hoja de Trabajo para listado'!$A$155:$A$1048576,0),MATCH((CUADRO!O$5&amp;$E367),'Hoja de Trabajo para listado'!$A$151:$Z$151,0)),0)+IFERROR(INDEX('Hoja de Trabajo para listado'!$AB$155:$BA$1048576,MATCH($A367,'Hoja de Trabajo para listado'!$AB$155:$AB$1048576,0),MATCH((CUADRO!O$5&amp;$E367),'Hoja de Trabajo para listado'!$AB$151:$BA$151,0)),0)+IFERROR(INDEX('Hoja de Trabajo para listado'!$BC$155:$CB$1048576,MATCH($A367,'Hoja de Trabajo para listado'!$BC$155:$BC$1048576,0),MATCH((CUADRO!O$5&amp;$E367),'Hoja de Trabajo para listado'!$BC$151:$CB$151,0)),0)+IFERROR(INDEX('Hoja de Trabajo para listado'!$DE$153:$DG$274,MATCH($A367,'Hoja de Trabajo para listado'!$DE$153:$DE$1048576,0),MATCH((CUADRO!O$5&amp;$E367),'Hoja de Trabajo para listado'!$DE$151:$DG$151,0)),0)+IFERROR(INDEX('Hoja de Trabajo para listado'!$CD$155:$DC$1048576,MATCH($A367,'Hoja de Trabajo para listado'!$CD$155:$CD$1048576,0),MATCH((CUADRO!O$5&amp;$E367),'Hoja de Trabajo para listado'!$CD$151:$DC$151,0)),0)</f>
        <v>0</v>
      </c>
      <c r="P367" s="257">
        <f ca="1">+IFERROR(INDEX('Hoja de Trabajo para listado'!$A$155:$Z$1048576,MATCH($A367,'Hoja de Trabajo para listado'!$A$155:$A$1048576,0),MATCH((CUADRO!P$5&amp;$E367),'Hoja de Trabajo para listado'!$A$151:$Z$151,0)),0)+IFERROR(INDEX('Hoja de Trabajo para listado'!$AB$155:$BA$1048576,MATCH($A367,'Hoja de Trabajo para listado'!$AB$155:$AB$1048576,0),MATCH((CUADRO!P$5&amp;$E367),'Hoja de Trabajo para listado'!$AB$151:$BA$151,0)),0)+IFERROR(INDEX('Hoja de Trabajo para listado'!$BC$155:$CB$1048576,MATCH($A367,'Hoja de Trabajo para listado'!$BC$155:$BC$1048576,0),MATCH((CUADRO!P$5&amp;$E367),'Hoja de Trabajo para listado'!$BC$151:$CB$151,0)),0)+IFERROR(INDEX('Hoja de Trabajo para listado'!$DE$153:$DG$274,MATCH($A367,'Hoja de Trabajo para listado'!$DE$153:$DE$1048576,0),MATCH((CUADRO!P$5&amp;$E367),'Hoja de Trabajo para listado'!$DE$151:$DG$151,0)),0)+IFERROR(INDEX('Hoja de Trabajo para listado'!$CD$155:$DC$1048576,MATCH($A367,'Hoja de Trabajo para listado'!$CD$155:$CD$1048576,0),MATCH((CUADRO!P$5&amp;$E367),'Hoja de Trabajo para listado'!$CD$151:$DC$151,0)),0)</f>
        <v>0</v>
      </c>
      <c r="Q367" s="257">
        <f ca="1">+IFERROR(INDEX('Hoja de Trabajo para listado'!$A$155:$Z$1048576,MATCH($A367,'Hoja de Trabajo para listado'!$A$155:$A$1048576,0),MATCH((CUADRO!Q$5&amp;$E367),'Hoja de Trabajo para listado'!$A$151:$Z$151,0)),0)+IFERROR(INDEX('Hoja de Trabajo para listado'!$AB$155:$BA$1048576,MATCH($A367,'Hoja de Trabajo para listado'!$AB$155:$AB$1048576,0),MATCH((CUADRO!Q$5&amp;$E367),'Hoja de Trabajo para listado'!$AB$151:$BA$151,0)),0)+IFERROR(INDEX('Hoja de Trabajo para listado'!$BC$155:$CB$1048576,MATCH($A367,'Hoja de Trabajo para listado'!$BC$155:$BC$1048576,0),MATCH((CUADRO!Q$5&amp;$E367),'Hoja de Trabajo para listado'!$BC$151:$CB$151,0)),0)+IFERROR(INDEX('Hoja de Trabajo para listado'!$DE$153:$DG$274,MATCH($A367,'Hoja de Trabajo para listado'!$DE$153:$DE$1048576,0),MATCH((CUADRO!Q$5&amp;$E367),'Hoja de Trabajo para listado'!$DE$151:$DG$151,0)),0)+IFERROR(INDEX('Hoja de Trabajo para listado'!$CD$155:$DC$1048576,MATCH($A367,'Hoja de Trabajo para listado'!$CD$155:$CD$1048576,0),MATCH((CUADRO!Q$5&amp;$E367),'Hoja de Trabajo para listado'!$CD$151:$DC$151,0)),0)</f>
        <v>0</v>
      </c>
      <c r="R367" s="257">
        <f t="shared" ca="1" si="10"/>
        <v>0</v>
      </c>
      <c r="S367" s="274">
        <f ca="1">+R366+R367</f>
        <v>0</v>
      </c>
      <c r="T367" s="257">
        <f ca="1">+S367</f>
        <v>0</v>
      </c>
      <c r="U367" s="256">
        <f t="shared" si="11"/>
        <v>2</v>
      </c>
      <c r="V367" s="362" t="str">
        <f>+VLOOKUP(A367,bd_lista!$A$3:$E$590,5,FALSE)</f>
        <v>Instituciones de Seguridad Social</v>
      </c>
      <c r="W367" s="362"/>
      <c r="X367" s="254">
        <f>+VLOOKUP(A367,[2]Sheet1!$A$13:$D$744,4,FALSE)</f>
        <v>46</v>
      </c>
      <c r="Y367" s="254" t="str">
        <f>+VLOOKUP(X367,bd_lista!$A$3:$C$590,3,FALSE)</f>
        <v>Ministerio de Salud y Deportes</v>
      </c>
      <c r="Z367" s="314"/>
      <c r="AA367" s="315"/>
    </row>
    <row r="368" spans="1:27" ht="15" hidden="1" customHeight="1">
      <c r="A368" s="264">
        <v>429</v>
      </c>
      <c r="B368" s="306">
        <f>+A368</f>
        <v>429</v>
      </c>
      <c r="C368" s="259" t="str">
        <f>+VLOOKUP(A368,bd_lista!$A$3:$C$590,3,FALSE)</f>
        <v>Seguro Social Universitario de La Paz</v>
      </c>
      <c r="D368" s="361" t="str">
        <f>+C368</f>
        <v>Seguro Social Universitario de La Paz</v>
      </c>
      <c r="E368" s="259" t="s">
        <v>1313</v>
      </c>
      <c r="F368" s="255">
        <f ca="1">+IFERROR(INDEX('Hoja de Trabajo para listado'!$A$155:$Z$1048576,MATCH($A368,'Hoja de Trabajo para listado'!$A$155:$A$1048576,0),MATCH((CUADRO!F$5&amp;$E368),'Hoja de Trabajo para listado'!$A$151:$Z$151,0)),0)+IFERROR(INDEX('Hoja de Trabajo para listado'!$AB$155:$BA$1048576,MATCH($A368,'Hoja de Trabajo para listado'!$AB$155:$AB$1048576,0),MATCH((CUADRO!F$5&amp;$E368),'Hoja de Trabajo para listado'!$AB$151:$BA$151,0)),0)+IFERROR(INDEX('Hoja de Trabajo para listado'!$BC$155:$CB$1048576,MATCH($A368,'Hoja de Trabajo para listado'!$BC$155:$BC$1048576,0),MATCH((CUADRO!F$5&amp;$E368),'Hoja de Trabajo para listado'!$BC$151:$CB$151,0)),0)+IFERROR(INDEX('Hoja de Trabajo para listado'!$DE$153:$DG$274,MATCH($A368,'Hoja de Trabajo para listado'!$DE$153:$DE$1048576,0),MATCH((CUADRO!F$5&amp;$E368),'Hoja de Trabajo para listado'!$DE$151:$DG$151,0)),0)+IFERROR(INDEX('Hoja de Trabajo para listado'!$CD$155:$DC$1048576,MATCH($A368,'Hoja de Trabajo para listado'!$CD$155:$CD$1048576,0),MATCH((CUADRO!F$5&amp;$E368),'Hoja de Trabajo para listado'!$CD$151:$DC$151,0)),0)</f>
        <v>0</v>
      </c>
      <c r="G368" s="255">
        <f ca="1">+IFERROR(INDEX('Hoja de Trabajo para listado'!$A$155:$Z$1048576,MATCH($A368,'Hoja de Trabajo para listado'!$A$155:$A$1048576,0),MATCH((CUADRO!G$5&amp;$E368),'Hoja de Trabajo para listado'!$A$151:$Z$151,0)),0)+IFERROR(INDEX('Hoja de Trabajo para listado'!$AB$155:$BA$1048576,MATCH($A368,'Hoja de Trabajo para listado'!$AB$155:$AB$1048576,0),MATCH((CUADRO!G$5&amp;$E368),'Hoja de Trabajo para listado'!$AB$151:$BA$151,0)),0)+IFERROR(INDEX('Hoja de Trabajo para listado'!$BC$155:$CB$1048576,MATCH($A368,'Hoja de Trabajo para listado'!$BC$155:$BC$1048576,0),MATCH((CUADRO!G$5&amp;$E368),'Hoja de Trabajo para listado'!$BC$151:$CB$151,0)),0)+IFERROR(INDEX('Hoja de Trabajo para listado'!$DE$153:$DG$274,MATCH($A368,'Hoja de Trabajo para listado'!$DE$153:$DE$1048576,0),MATCH((CUADRO!G$5&amp;$E368),'Hoja de Trabajo para listado'!$DE$151:$DG$151,0)),0)+IFERROR(INDEX('Hoja de Trabajo para listado'!$CD$155:$DC$1048576,MATCH($A368,'Hoja de Trabajo para listado'!$CD$155:$CD$1048576,0),MATCH((CUADRO!G$5&amp;$E368),'Hoja de Trabajo para listado'!$CD$151:$DC$151,0)),0)</f>
        <v>0</v>
      </c>
      <c r="H368" s="255">
        <f ca="1">+IFERROR(INDEX('Hoja de Trabajo para listado'!$A$155:$Z$1048576,MATCH($A368,'Hoja de Trabajo para listado'!$A$155:$A$1048576,0),MATCH((CUADRO!H$5&amp;$E368),'Hoja de Trabajo para listado'!$A$151:$Z$151,0)),0)+IFERROR(INDEX('Hoja de Trabajo para listado'!$AB$155:$BA$1048576,MATCH($A368,'Hoja de Trabajo para listado'!$AB$155:$AB$1048576,0),MATCH((CUADRO!H$5&amp;$E368),'Hoja de Trabajo para listado'!$AB$151:$BA$151,0)),0)+IFERROR(INDEX('Hoja de Trabajo para listado'!$BC$155:$CB$1048576,MATCH($A368,'Hoja de Trabajo para listado'!$BC$155:$BC$1048576,0),MATCH((CUADRO!H$5&amp;$E368),'Hoja de Trabajo para listado'!$BC$151:$CB$151,0)),0)+IFERROR(INDEX('Hoja de Trabajo para listado'!$DE$153:$DG$274,MATCH($A368,'Hoja de Trabajo para listado'!$DE$153:$DE$1048576,0),MATCH((CUADRO!H$5&amp;$E368),'Hoja de Trabajo para listado'!$DE$151:$DG$151,0)),0)+IFERROR(INDEX('Hoja de Trabajo para listado'!$CD$155:$DC$1048576,MATCH($A368,'Hoja de Trabajo para listado'!$CD$155:$CD$1048576,0),MATCH((CUADRO!H$5&amp;$E368),'Hoja de Trabajo para listado'!$CD$151:$DC$151,0)),0)</f>
        <v>0</v>
      </c>
      <c r="I368" s="255">
        <f ca="1">+IFERROR(INDEX('Hoja de Trabajo para listado'!$A$155:$Z$1048576,MATCH($A368,'Hoja de Trabajo para listado'!$A$155:$A$1048576,0),MATCH((CUADRO!I$5&amp;$E368),'Hoja de Trabajo para listado'!$A$151:$Z$151,0)),0)+IFERROR(INDEX('Hoja de Trabajo para listado'!$AB$155:$BA$1048576,MATCH($A368,'Hoja de Trabajo para listado'!$AB$155:$AB$1048576,0),MATCH((CUADRO!I$5&amp;$E368),'Hoja de Trabajo para listado'!$AB$151:$BA$151,0)),0)+IFERROR(INDEX('Hoja de Trabajo para listado'!$BC$155:$CB$1048576,MATCH($A368,'Hoja de Trabajo para listado'!$BC$155:$BC$1048576,0),MATCH((CUADRO!I$5&amp;$E368),'Hoja de Trabajo para listado'!$BC$151:$CB$151,0)),0)+IFERROR(INDEX('Hoja de Trabajo para listado'!$DE$153:$DG$274,MATCH($A368,'Hoja de Trabajo para listado'!$DE$153:$DE$1048576,0),MATCH((CUADRO!I$5&amp;$E368),'Hoja de Trabajo para listado'!$DE$151:$DG$151,0)),0)+IFERROR(INDEX('Hoja de Trabajo para listado'!$CD$155:$DC$1048576,MATCH($A368,'Hoja de Trabajo para listado'!$CD$155:$CD$1048576,0),MATCH((CUADRO!I$5&amp;$E368),'Hoja de Trabajo para listado'!$CD$151:$DC$151,0)),0)</f>
        <v>0</v>
      </c>
      <c r="J368" s="255">
        <f ca="1">+IFERROR(INDEX('Hoja de Trabajo para listado'!$A$155:$Z$1048576,MATCH($A368,'Hoja de Trabajo para listado'!$A$155:$A$1048576,0),MATCH((CUADRO!J$5&amp;$E368),'Hoja de Trabajo para listado'!$A$151:$Z$151,0)),0)+IFERROR(INDEX('Hoja de Trabajo para listado'!$AB$155:$BA$1048576,MATCH($A368,'Hoja de Trabajo para listado'!$AB$155:$AB$1048576,0),MATCH((CUADRO!J$5&amp;$E368),'Hoja de Trabajo para listado'!$AB$151:$BA$151,0)),0)+IFERROR(INDEX('Hoja de Trabajo para listado'!$BC$155:$CB$1048576,MATCH($A368,'Hoja de Trabajo para listado'!$BC$155:$BC$1048576,0),MATCH((CUADRO!J$5&amp;$E368),'Hoja de Trabajo para listado'!$BC$151:$CB$151,0)),0)+IFERROR(INDEX('Hoja de Trabajo para listado'!$DE$153:$DG$274,MATCH($A368,'Hoja de Trabajo para listado'!$DE$153:$DE$1048576,0),MATCH((CUADRO!J$5&amp;$E368),'Hoja de Trabajo para listado'!$DE$151:$DG$151,0)),0)+IFERROR(INDEX('Hoja de Trabajo para listado'!$CD$155:$DC$1048576,MATCH($A368,'Hoja de Trabajo para listado'!$CD$155:$CD$1048576,0),MATCH((CUADRO!J$5&amp;$E368),'Hoja de Trabajo para listado'!$CD$151:$DC$151,0)),0)</f>
        <v>0</v>
      </c>
      <c r="K368" s="255">
        <f ca="1">+IFERROR(INDEX('Hoja de Trabajo para listado'!$A$155:$Z$1048576,MATCH($A368,'Hoja de Trabajo para listado'!$A$155:$A$1048576,0),MATCH((CUADRO!K$5&amp;$E368),'Hoja de Trabajo para listado'!$A$151:$Z$151,0)),0)+IFERROR(INDEX('Hoja de Trabajo para listado'!$AB$155:$BA$1048576,MATCH($A368,'Hoja de Trabajo para listado'!$AB$155:$AB$1048576,0),MATCH((CUADRO!K$5&amp;$E368),'Hoja de Trabajo para listado'!$AB$151:$BA$151,0)),0)+IFERROR(INDEX('Hoja de Trabajo para listado'!$BC$155:$CB$1048576,MATCH($A368,'Hoja de Trabajo para listado'!$BC$155:$BC$1048576,0),MATCH((CUADRO!K$5&amp;$E368),'Hoja de Trabajo para listado'!$BC$151:$CB$151,0)),0)+IFERROR(INDEX('Hoja de Trabajo para listado'!$DE$153:$DG$274,MATCH($A368,'Hoja de Trabajo para listado'!$DE$153:$DE$1048576,0),MATCH((CUADRO!K$5&amp;$E368),'Hoja de Trabajo para listado'!$DE$151:$DG$151,0)),0)+IFERROR(INDEX('Hoja de Trabajo para listado'!$CD$155:$DC$1048576,MATCH($A368,'Hoja de Trabajo para listado'!$CD$155:$CD$1048576,0),MATCH((CUADRO!K$5&amp;$E368),'Hoja de Trabajo para listado'!$CD$151:$DC$151,0)),0)</f>
        <v>0</v>
      </c>
      <c r="L368" s="255">
        <f ca="1">+IFERROR(INDEX('Hoja de Trabajo para listado'!$A$155:$Z$1048576,MATCH($A368,'Hoja de Trabajo para listado'!$A$155:$A$1048576,0),MATCH((CUADRO!L$5&amp;$E368),'Hoja de Trabajo para listado'!$A$151:$Z$151,0)),0)+IFERROR(INDEX('Hoja de Trabajo para listado'!$AB$155:$BA$1048576,MATCH($A368,'Hoja de Trabajo para listado'!$AB$155:$AB$1048576,0),MATCH((CUADRO!L$5&amp;$E368),'Hoja de Trabajo para listado'!$AB$151:$BA$151,0)),0)+IFERROR(INDEX('Hoja de Trabajo para listado'!$BC$155:$CB$1048576,MATCH($A368,'Hoja de Trabajo para listado'!$BC$155:$BC$1048576,0),MATCH((CUADRO!L$5&amp;$E368),'Hoja de Trabajo para listado'!$BC$151:$CB$151,0)),0)+IFERROR(INDEX('Hoja de Trabajo para listado'!$DE$153:$DG$274,MATCH($A368,'Hoja de Trabajo para listado'!$DE$153:$DE$1048576,0),MATCH((CUADRO!L$5&amp;$E368),'Hoja de Trabajo para listado'!$DE$151:$DG$151,0)),0)+IFERROR(INDEX('Hoja de Trabajo para listado'!$CD$155:$DC$1048576,MATCH($A368,'Hoja de Trabajo para listado'!$CD$155:$CD$1048576,0),MATCH((CUADRO!L$5&amp;$E368),'Hoja de Trabajo para listado'!$CD$151:$DC$151,0)),0)</f>
        <v>0</v>
      </c>
      <c r="M368" s="255">
        <f ca="1">+IFERROR(INDEX('Hoja de Trabajo para listado'!$A$155:$Z$1048576,MATCH($A368,'Hoja de Trabajo para listado'!$A$155:$A$1048576,0),MATCH((CUADRO!M$5&amp;$E368),'Hoja de Trabajo para listado'!$A$151:$Z$151,0)),0)+IFERROR(INDEX('Hoja de Trabajo para listado'!$AB$155:$BA$1048576,MATCH($A368,'Hoja de Trabajo para listado'!$AB$155:$AB$1048576,0),MATCH((CUADRO!M$5&amp;$E368),'Hoja de Trabajo para listado'!$AB$151:$BA$151,0)),0)+IFERROR(INDEX('Hoja de Trabajo para listado'!$BC$155:$CB$1048576,MATCH($A368,'Hoja de Trabajo para listado'!$BC$155:$BC$1048576,0),MATCH((CUADRO!M$5&amp;$E368),'Hoja de Trabajo para listado'!$BC$151:$CB$151,0)),0)+IFERROR(INDEX('Hoja de Trabajo para listado'!$DE$153:$DG$274,MATCH($A368,'Hoja de Trabajo para listado'!$DE$153:$DE$1048576,0),MATCH((CUADRO!M$5&amp;$E368),'Hoja de Trabajo para listado'!$DE$151:$DG$151,0)),0)+IFERROR(INDEX('Hoja de Trabajo para listado'!$CD$155:$DC$1048576,MATCH($A368,'Hoja de Trabajo para listado'!$CD$155:$CD$1048576,0),MATCH((CUADRO!M$5&amp;$E368),'Hoja de Trabajo para listado'!$CD$151:$DC$151,0)),0)</f>
        <v>0</v>
      </c>
      <c r="N368" s="255">
        <f ca="1">+IFERROR(INDEX('Hoja de Trabajo para listado'!$A$155:$Z$1048576,MATCH($A368,'Hoja de Trabajo para listado'!$A$155:$A$1048576,0),MATCH((CUADRO!N$5&amp;$E368),'Hoja de Trabajo para listado'!$A$151:$Z$151,0)),0)+IFERROR(INDEX('Hoja de Trabajo para listado'!$AB$155:$BA$1048576,MATCH($A368,'Hoja de Trabajo para listado'!$AB$155:$AB$1048576,0),MATCH((CUADRO!N$5&amp;$E368),'Hoja de Trabajo para listado'!$AB$151:$BA$151,0)),0)+IFERROR(INDEX('Hoja de Trabajo para listado'!$BC$155:$CB$1048576,MATCH($A368,'Hoja de Trabajo para listado'!$BC$155:$BC$1048576,0),MATCH((CUADRO!N$5&amp;$E368),'Hoja de Trabajo para listado'!$BC$151:$CB$151,0)),0)+IFERROR(INDEX('Hoja de Trabajo para listado'!$DE$153:$DG$274,MATCH($A368,'Hoja de Trabajo para listado'!$DE$153:$DE$1048576,0),MATCH((CUADRO!N$5&amp;$E368),'Hoja de Trabajo para listado'!$DE$151:$DG$151,0)),0)+IFERROR(INDEX('Hoja de Trabajo para listado'!$CD$155:$DC$1048576,MATCH($A368,'Hoja de Trabajo para listado'!$CD$155:$CD$1048576,0),MATCH((CUADRO!N$5&amp;$E368),'Hoja de Trabajo para listado'!$CD$151:$DC$151,0)),0)</f>
        <v>0</v>
      </c>
      <c r="O368" s="255">
        <f ca="1">+IFERROR(INDEX('Hoja de Trabajo para listado'!$A$155:$Z$1048576,MATCH($A368,'Hoja de Trabajo para listado'!$A$155:$A$1048576,0),MATCH((CUADRO!O$5&amp;$E368),'Hoja de Trabajo para listado'!$A$151:$Z$151,0)),0)+IFERROR(INDEX('Hoja de Trabajo para listado'!$AB$155:$BA$1048576,MATCH($A368,'Hoja de Trabajo para listado'!$AB$155:$AB$1048576,0),MATCH((CUADRO!O$5&amp;$E368),'Hoja de Trabajo para listado'!$AB$151:$BA$151,0)),0)+IFERROR(INDEX('Hoja de Trabajo para listado'!$BC$155:$CB$1048576,MATCH($A368,'Hoja de Trabajo para listado'!$BC$155:$BC$1048576,0),MATCH((CUADRO!O$5&amp;$E368),'Hoja de Trabajo para listado'!$BC$151:$CB$151,0)),0)+IFERROR(INDEX('Hoja de Trabajo para listado'!$DE$153:$DG$274,MATCH($A368,'Hoja de Trabajo para listado'!$DE$153:$DE$1048576,0),MATCH((CUADRO!O$5&amp;$E368),'Hoja de Trabajo para listado'!$DE$151:$DG$151,0)),0)+IFERROR(INDEX('Hoja de Trabajo para listado'!$CD$155:$DC$1048576,MATCH($A368,'Hoja de Trabajo para listado'!$CD$155:$CD$1048576,0),MATCH((CUADRO!O$5&amp;$E368),'Hoja de Trabajo para listado'!$CD$151:$DC$151,0)),0)</f>
        <v>0</v>
      </c>
      <c r="P368" s="255">
        <f ca="1">+IFERROR(INDEX('Hoja de Trabajo para listado'!$A$155:$Z$1048576,MATCH($A368,'Hoja de Trabajo para listado'!$A$155:$A$1048576,0),MATCH((CUADRO!P$5&amp;$E368),'Hoja de Trabajo para listado'!$A$151:$Z$151,0)),0)+IFERROR(INDEX('Hoja de Trabajo para listado'!$AB$155:$BA$1048576,MATCH($A368,'Hoja de Trabajo para listado'!$AB$155:$AB$1048576,0),MATCH((CUADRO!P$5&amp;$E368),'Hoja de Trabajo para listado'!$AB$151:$BA$151,0)),0)+IFERROR(INDEX('Hoja de Trabajo para listado'!$BC$155:$CB$1048576,MATCH($A368,'Hoja de Trabajo para listado'!$BC$155:$BC$1048576,0),MATCH((CUADRO!P$5&amp;$E368),'Hoja de Trabajo para listado'!$BC$151:$CB$151,0)),0)+IFERROR(INDEX('Hoja de Trabajo para listado'!$DE$153:$DG$274,MATCH($A368,'Hoja de Trabajo para listado'!$DE$153:$DE$1048576,0),MATCH((CUADRO!P$5&amp;$E368),'Hoja de Trabajo para listado'!$DE$151:$DG$151,0)),0)+IFERROR(INDEX('Hoja de Trabajo para listado'!$CD$155:$DC$1048576,MATCH($A368,'Hoja de Trabajo para listado'!$CD$155:$CD$1048576,0),MATCH((CUADRO!P$5&amp;$E368),'Hoja de Trabajo para listado'!$CD$151:$DC$151,0)),0)</f>
        <v>0</v>
      </c>
      <c r="Q368" s="255">
        <f ca="1">+IFERROR(INDEX('Hoja de Trabajo para listado'!$A$155:$Z$1048576,MATCH($A368,'Hoja de Trabajo para listado'!$A$155:$A$1048576,0),MATCH((CUADRO!Q$5&amp;$E368),'Hoja de Trabajo para listado'!$A$151:$Z$151,0)),0)+IFERROR(INDEX('Hoja de Trabajo para listado'!$AB$155:$BA$1048576,MATCH($A368,'Hoja de Trabajo para listado'!$AB$155:$AB$1048576,0),MATCH((CUADRO!Q$5&amp;$E368),'Hoja de Trabajo para listado'!$AB$151:$BA$151,0)),0)+IFERROR(INDEX('Hoja de Trabajo para listado'!$BC$155:$CB$1048576,MATCH($A368,'Hoja de Trabajo para listado'!$BC$155:$BC$1048576,0),MATCH((CUADRO!Q$5&amp;$E368),'Hoja de Trabajo para listado'!$BC$151:$CB$151,0)),0)+IFERROR(INDEX('Hoja de Trabajo para listado'!$DE$153:$DG$274,MATCH($A368,'Hoja de Trabajo para listado'!$DE$153:$DE$1048576,0),MATCH((CUADRO!Q$5&amp;$E368),'Hoja de Trabajo para listado'!$DE$151:$DG$151,0)),0)+IFERROR(INDEX('Hoja de Trabajo para listado'!$CD$155:$DC$1048576,MATCH($A368,'Hoja de Trabajo para listado'!$CD$155:$CD$1048576,0),MATCH((CUADRO!Q$5&amp;$E368),'Hoja de Trabajo para listado'!$CD$151:$DC$151,0)),0)</f>
        <v>0</v>
      </c>
      <c r="R368" s="255">
        <f t="shared" ref="R368:R431" ca="1" si="12">+SUM(F368:Q368)</f>
        <v>0</v>
      </c>
      <c r="S368" s="262"/>
      <c r="T368" s="255">
        <f ca="1">+T369</f>
        <v>0</v>
      </c>
      <c r="U368" s="254">
        <f t="shared" ref="U368:U431" si="13">+IF(E368="Débitos",1,2)</f>
        <v>1</v>
      </c>
      <c r="V368" s="362" t="str">
        <f>+VLOOKUP(A368,bd_lista!$A$3:$E$590,5,FALSE)</f>
        <v>Instituciones de Seguridad Social</v>
      </c>
      <c r="W368" s="361" t="str">
        <f>+V368</f>
        <v>Instituciones de Seguridad Social</v>
      </c>
      <c r="X368" s="254">
        <f>+VLOOKUP(A368,[2]Sheet1!$A$13:$D$744,4,FALSE)</f>
        <v>46</v>
      </c>
      <c r="Y368" s="254" t="str">
        <f>+VLOOKUP(X368,bd_lista!$A$3:$C$590,3,FALSE)</f>
        <v>Ministerio de Salud y Deportes</v>
      </c>
      <c r="Z368" s="316">
        <f>+X368</f>
        <v>46</v>
      </c>
      <c r="AA368" s="317" t="str">
        <f>+Y368</f>
        <v>Ministerio de Salud y Deportes</v>
      </c>
    </row>
    <row r="369" spans="1:27" ht="15" hidden="1" customHeight="1">
      <c r="A369" s="32">
        <v>429</v>
      </c>
      <c r="B369" s="307"/>
      <c r="C369" s="362" t="str">
        <f>+VLOOKUP(A369,bd_lista!$A$3:$C$590,3,FALSE)</f>
        <v>Seguro Social Universitario de La Paz</v>
      </c>
      <c r="D369" s="362"/>
      <c r="E369" s="362" t="s">
        <v>1314</v>
      </c>
      <c r="F369" s="257">
        <f ca="1">+IFERROR(INDEX('Hoja de Trabajo para listado'!$A$155:$Z$1048576,MATCH($A369,'Hoja de Trabajo para listado'!$A$155:$A$1048576,0),MATCH((CUADRO!F$5&amp;$E369),'Hoja de Trabajo para listado'!$A$151:$Z$151,0)),0)+IFERROR(INDEX('Hoja de Trabajo para listado'!$AB$155:$BA$1048576,MATCH($A369,'Hoja de Trabajo para listado'!$AB$155:$AB$1048576,0),MATCH((CUADRO!F$5&amp;$E369),'Hoja de Trabajo para listado'!$AB$151:$BA$151,0)),0)+IFERROR(INDEX('Hoja de Trabajo para listado'!$BC$155:$CB$1048576,MATCH($A369,'Hoja de Trabajo para listado'!$BC$155:$BC$1048576,0),MATCH((CUADRO!F$5&amp;$E369),'Hoja de Trabajo para listado'!$BC$151:$CB$151,0)),0)+IFERROR(INDEX('Hoja de Trabajo para listado'!$DE$153:$DG$274,MATCH($A369,'Hoja de Trabajo para listado'!$DE$153:$DE$1048576,0),MATCH((CUADRO!F$5&amp;$E369),'Hoja de Trabajo para listado'!$DE$151:$DG$151,0)),0)+IFERROR(INDEX('Hoja de Trabajo para listado'!$CD$155:$DC$1048576,MATCH($A369,'Hoja de Trabajo para listado'!$CD$155:$CD$1048576,0),MATCH((CUADRO!F$5&amp;$E369),'Hoja de Trabajo para listado'!$CD$151:$DC$151,0)),0)</f>
        <v>0</v>
      </c>
      <c r="G369" s="257">
        <f ca="1">+IFERROR(INDEX('Hoja de Trabajo para listado'!$A$155:$Z$1048576,MATCH($A369,'Hoja de Trabajo para listado'!$A$155:$A$1048576,0),MATCH((CUADRO!G$5&amp;$E369),'Hoja de Trabajo para listado'!$A$151:$Z$151,0)),0)+IFERROR(INDEX('Hoja de Trabajo para listado'!$AB$155:$BA$1048576,MATCH($A369,'Hoja de Trabajo para listado'!$AB$155:$AB$1048576,0),MATCH((CUADRO!G$5&amp;$E369),'Hoja de Trabajo para listado'!$AB$151:$BA$151,0)),0)+IFERROR(INDEX('Hoja de Trabajo para listado'!$BC$155:$CB$1048576,MATCH($A369,'Hoja de Trabajo para listado'!$BC$155:$BC$1048576,0),MATCH((CUADRO!G$5&amp;$E369),'Hoja de Trabajo para listado'!$BC$151:$CB$151,0)),0)+IFERROR(INDEX('Hoja de Trabajo para listado'!$DE$153:$DG$274,MATCH($A369,'Hoja de Trabajo para listado'!$DE$153:$DE$1048576,0),MATCH((CUADRO!G$5&amp;$E369),'Hoja de Trabajo para listado'!$DE$151:$DG$151,0)),0)+IFERROR(INDEX('Hoja de Trabajo para listado'!$CD$155:$DC$1048576,MATCH($A369,'Hoja de Trabajo para listado'!$CD$155:$CD$1048576,0),MATCH((CUADRO!G$5&amp;$E369),'Hoja de Trabajo para listado'!$CD$151:$DC$151,0)),0)</f>
        <v>0</v>
      </c>
      <c r="H369" s="257">
        <f ca="1">+IFERROR(INDEX('Hoja de Trabajo para listado'!$A$155:$Z$1048576,MATCH($A369,'Hoja de Trabajo para listado'!$A$155:$A$1048576,0),MATCH((CUADRO!H$5&amp;$E369),'Hoja de Trabajo para listado'!$A$151:$Z$151,0)),0)+IFERROR(INDEX('Hoja de Trabajo para listado'!$AB$155:$BA$1048576,MATCH($A369,'Hoja de Trabajo para listado'!$AB$155:$AB$1048576,0),MATCH((CUADRO!H$5&amp;$E369),'Hoja de Trabajo para listado'!$AB$151:$BA$151,0)),0)+IFERROR(INDEX('Hoja de Trabajo para listado'!$BC$155:$CB$1048576,MATCH($A369,'Hoja de Trabajo para listado'!$BC$155:$BC$1048576,0),MATCH((CUADRO!H$5&amp;$E369),'Hoja de Trabajo para listado'!$BC$151:$CB$151,0)),0)+IFERROR(INDEX('Hoja de Trabajo para listado'!$DE$153:$DG$274,MATCH($A369,'Hoja de Trabajo para listado'!$DE$153:$DE$1048576,0),MATCH((CUADRO!H$5&amp;$E369),'Hoja de Trabajo para listado'!$DE$151:$DG$151,0)),0)+IFERROR(INDEX('Hoja de Trabajo para listado'!$CD$155:$DC$1048576,MATCH($A369,'Hoja de Trabajo para listado'!$CD$155:$CD$1048576,0),MATCH((CUADRO!H$5&amp;$E369),'Hoja de Trabajo para listado'!$CD$151:$DC$151,0)),0)</f>
        <v>0</v>
      </c>
      <c r="I369" s="257">
        <f ca="1">+IFERROR(INDEX('Hoja de Trabajo para listado'!$A$155:$Z$1048576,MATCH($A369,'Hoja de Trabajo para listado'!$A$155:$A$1048576,0),MATCH((CUADRO!I$5&amp;$E369),'Hoja de Trabajo para listado'!$A$151:$Z$151,0)),0)+IFERROR(INDEX('Hoja de Trabajo para listado'!$AB$155:$BA$1048576,MATCH($A369,'Hoja de Trabajo para listado'!$AB$155:$AB$1048576,0),MATCH((CUADRO!I$5&amp;$E369),'Hoja de Trabajo para listado'!$AB$151:$BA$151,0)),0)+IFERROR(INDEX('Hoja de Trabajo para listado'!$BC$155:$CB$1048576,MATCH($A369,'Hoja de Trabajo para listado'!$BC$155:$BC$1048576,0),MATCH((CUADRO!I$5&amp;$E369),'Hoja de Trabajo para listado'!$BC$151:$CB$151,0)),0)+IFERROR(INDEX('Hoja de Trabajo para listado'!$DE$153:$DG$274,MATCH($A369,'Hoja de Trabajo para listado'!$DE$153:$DE$1048576,0),MATCH((CUADRO!I$5&amp;$E369),'Hoja de Trabajo para listado'!$DE$151:$DG$151,0)),0)+IFERROR(INDEX('Hoja de Trabajo para listado'!$CD$155:$DC$1048576,MATCH($A369,'Hoja de Trabajo para listado'!$CD$155:$CD$1048576,0),MATCH((CUADRO!I$5&amp;$E369),'Hoja de Trabajo para listado'!$CD$151:$DC$151,0)),0)</f>
        <v>0</v>
      </c>
      <c r="J369" s="257">
        <f ca="1">+IFERROR(INDEX('Hoja de Trabajo para listado'!$A$155:$Z$1048576,MATCH($A369,'Hoja de Trabajo para listado'!$A$155:$A$1048576,0),MATCH((CUADRO!J$5&amp;$E369),'Hoja de Trabajo para listado'!$A$151:$Z$151,0)),0)+IFERROR(INDEX('Hoja de Trabajo para listado'!$AB$155:$BA$1048576,MATCH($A369,'Hoja de Trabajo para listado'!$AB$155:$AB$1048576,0),MATCH((CUADRO!J$5&amp;$E369),'Hoja de Trabajo para listado'!$AB$151:$BA$151,0)),0)+IFERROR(INDEX('Hoja de Trabajo para listado'!$BC$155:$CB$1048576,MATCH($A369,'Hoja de Trabajo para listado'!$BC$155:$BC$1048576,0),MATCH((CUADRO!J$5&amp;$E369),'Hoja de Trabajo para listado'!$BC$151:$CB$151,0)),0)+IFERROR(INDEX('Hoja de Trabajo para listado'!$DE$153:$DG$274,MATCH($A369,'Hoja de Trabajo para listado'!$DE$153:$DE$1048576,0),MATCH((CUADRO!J$5&amp;$E369),'Hoja de Trabajo para listado'!$DE$151:$DG$151,0)),0)+IFERROR(INDEX('Hoja de Trabajo para listado'!$CD$155:$DC$1048576,MATCH($A369,'Hoja de Trabajo para listado'!$CD$155:$CD$1048576,0),MATCH((CUADRO!J$5&amp;$E369),'Hoja de Trabajo para listado'!$CD$151:$DC$151,0)),0)</f>
        <v>0</v>
      </c>
      <c r="K369" s="257">
        <f ca="1">+IFERROR(INDEX('Hoja de Trabajo para listado'!$A$155:$Z$1048576,MATCH($A369,'Hoja de Trabajo para listado'!$A$155:$A$1048576,0),MATCH((CUADRO!K$5&amp;$E369),'Hoja de Trabajo para listado'!$A$151:$Z$151,0)),0)+IFERROR(INDEX('Hoja de Trabajo para listado'!$AB$155:$BA$1048576,MATCH($A369,'Hoja de Trabajo para listado'!$AB$155:$AB$1048576,0),MATCH((CUADRO!K$5&amp;$E369),'Hoja de Trabajo para listado'!$AB$151:$BA$151,0)),0)+IFERROR(INDEX('Hoja de Trabajo para listado'!$BC$155:$CB$1048576,MATCH($A369,'Hoja de Trabajo para listado'!$BC$155:$BC$1048576,0),MATCH((CUADRO!K$5&amp;$E369),'Hoja de Trabajo para listado'!$BC$151:$CB$151,0)),0)+IFERROR(INDEX('Hoja de Trabajo para listado'!$DE$153:$DG$274,MATCH($A369,'Hoja de Trabajo para listado'!$DE$153:$DE$1048576,0),MATCH((CUADRO!K$5&amp;$E369),'Hoja de Trabajo para listado'!$DE$151:$DG$151,0)),0)+IFERROR(INDEX('Hoja de Trabajo para listado'!$CD$155:$DC$1048576,MATCH($A369,'Hoja de Trabajo para listado'!$CD$155:$CD$1048576,0),MATCH((CUADRO!K$5&amp;$E369),'Hoja de Trabajo para listado'!$CD$151:$DC$151,0)),0)</f>
        <v>0</v>
      </c>
      <c r="L369" s="257">
        <f ca="1">+IFERROR(INDEX('Hoja de Trabajo para listado'!$A$155:$Z$1048576,MATCH($A369,'Hoja de Trabajo para listado'!$A$155:$A$1048576,0),MATCH((CUADRO!L$5&amp;$E369),'Hoja de Trabajo para listado'!$A$151:$Z$151,0)),0)+IFERROR(INDEX('Hoja de Trabajo para listado'!$AB$155:$BA$1048576,MATCH($A369,'Hoja de Trabajo para listado'!$AB$155:$AB$1048576,0),MATCH((CUADRO!L$5&amp;$E369),'Hoja de Trabajo para listado'!$AB$151:$BA$151,0)),0)+IFERROR(INDEX('Hoja de Trabajo para listado'!$BC$155:$CB$1048576,MATCH($A369,'Hoja de Trabajo para listado'!$BC$155:$BC$1048576,0),MATCH((CUADRO!L$5&amp;$E369),'Hoja de Trabajo para listado'!$BC$151:$CB$151,0)),0)+IFERROR(INDEX('Hoja de Trabajo para listado'!$DE$153:$DG$274,MATCH($A369,'Hoja de Trabajo para listado'!$DE$153:$DE$1048576,0),MATCH((CUADRO!L$5&amp;$E369),'Hoja de Trabajo para listado'!$DE$151:$DG$151,0)),0)+IFERROR(INDEX('Hoja de Trabajo para listado'!$CD$155:$DC$1048576,MATCH($A369,'Hoja de Trabajo para listado'!$CD$155:$CD$1048576,0),MATCH((CUADRO!L$5&amp;$E369),'Hoja de Trabajo para listado'!$CD$151:$DC$151,0)),0)</f>
        <v>0</v>
      </c>
      <c r="M369" s="257">
        <f ca="1">+IFERROR(INDEX('Hoja de Trabajo para listado'!$A$155:$Z$1048576,MATCH($A369,'Hoja de Trabajo para listado'!$A$155:$A$1048576,0),MATCH((CUADRO!M$5&amp;$E369),'Hoja de Trabajo para listado'!$A$151:$Z$151,0)),0)+IFERROR(INDEX('Hoja de Trabajo para listado'!$AB$155:$BA$1048576,MATCH($A369,'Hoja de Trabajo para listado'!$AB$155:$AB$1048576,0),MATCH((CUADRO!M$5&amp;$E369),'Hoja de Trabajo para listado'!$AB$151:$BA$151,0)),0)+IFERROR(INDEX('Hoja de Trabajo para listado'!$BC$155:$CB$1048576,MATCH($A369,'Hoja de Trabajo para listado'!$BC$155:$BC$1048576,0),MATCH((CUADRO!M$5&amp;$E369),'Hoja de Trabajo para listado'!$BC$151:$CB$151,0)),0)+IFERROR(INDEX('Hoja de Trabajo para listado'!$DE$153:$DG$274,MATCH($A369,'Hoja de Trabajo para listado'!$DE$153:$DE$1048576,0),MATCH((CUADRO!M$5&amp;$E369),'Hoja de Trabajo para listado'!$DE$151:$DG$151,0)),0)+IFERROR(INDEX('Hoja de Trabajo para listado'!$CD$155:$DC$1048576,MATCH($A369,'Hoja de Trabajo para listado'!$CD$155:$CD$1048576,0),MATCH((CUADRO!M$5&amp;$E369),'Hoja de Trabajo para listado'!$CD$151:$DC$151,0)),0)</f>
        <v>0</v>
      </c>
      <c r="N369" s="257">
        <f ca="1">+IFERROR(INDEX('Hoja de Trabajo para listado'!$A$155:$Z$1048576,MATCH($A369,'Hoja de Trabajo para listado'!$A$155:$A$1048576,0),MATCH((CUADRO!N$5&amp;$E369),'Hoja de Trabajo para listado'!$A$151:$Z$151,0)),0)+IFERROR(INDEX('Hoja de Trabajo para listado'!$AB$155:$BA$1048576,MATCH($A369,'Hoja de Trabajo para listado'!$AB$155:$AB$1048576,0),MATCH((CUADRO!N$5&amp;$E369),'Hoja de Trabajo para listado'!$AB$151:$BA$151,0)),0)+IFERROR(INDEX('Hoja de Trabajo para listado'!$BC$155:$CB$1048576,MATCH($A369,'Hoja de Trabajo para listado'!$BC$155:$BC$1048576,0),MATCH((CUADRO!N$5&amp;$E369),'Hoja de Trabajo para listado'!$BC$151:$CB$151,0)),0)+IFERROR(INDEX('Hoja de Trabajo para listado'!$DE$153:$DG$274,MATCH($A369,'Hoja de Trabajo para listado'!$DE$153:$DE$1048576,0),MATCH((CUADRO!N$5&amp;$E369),'Hoja de Trabajo para listado'!$DE$151:$DG$151,0)),0)+IFERROR(INDEX('Hoja de Trabajo para listado'!$CD$155:$DC$1048576,MATCH($A369,'Hoja de Trabajo para listado'!$CD$155:$CD$1048576,0),MATCH((CUADRO!N$5&amp;$E369),'Hoja de Trabajo para listado'!$CD$151:$DC$151,0)),0)</f>
        <v>0</v>
      </c>
      <c r="O369" s="257">
        <f ca="1">+IFERROR(INDEX('Hoja de Trabajo para listado'!$A$155:$Z$1048576,MATCH($A369,'Hoja de Trabajo para listado'!$A$155:$A$1048576,0),MATCH((CUADRO!O$5&amp;$E369),'Hoja de Trabajo para listado'!$A$151:$Z$151,0)),0)+IFERROR(INDEX('Hoja de Trabajo para listado'!$AB$155:$BA$1048576,MATCH($A369,'Hoja de Trabajo para listado'!$AB$155:$AB$1048576,0),MATCH((CUADRO!O$5&amp;$E369),'Hoja de Trabajo para listado'!$AB$151:$BA$151,0)),0)+IFERROR(INDEX('Hoja de Trabajo para listado'!$BC$155:$CB$1048576,MATCH($A369,'Hoja de Trabajo para listado'!$BC$155:$BC$1048576,0),MATCH((CUADRO!O$5&amp;$E369),'Hoja de Trabajo para listado'!$BC$151:$CB$151,0)),0)+IFERROR(INDEX('Hoja de Trabajo para listado'!$DE$153:$DG$274,MATCH($A369,'Hoja de Trabajo para listado'!$DE$153:$DE$1048576,0),MATCH((CUADRO!O$5&amp;$E369),'Hoja de Trabajo para listado'!$DE$151:$DG$151,0)),0)+IFERROR(INDEX('Hoja de Trabajo para listado'!$CD$155:$DC$1048576,MATCH($A369,'Hoja de Trabajo para listado'!$CD$155:$CD$1048576,0),MATCH((CUADRO!O$5&amp;$E369),'Hoja de Trabajo para listado'!$CD$151:$DC$151,0)),0)</f>
        <v>0</v>
      </c>
      <c r="P369" s="257">
        <f ca="1">+IFERROR(INDEX('Hoja de Trabajo para listado'!$A$155:$Z$1048576,MATCH($A369,'Hoja de Trabajo para listado'!$A$155:$A$1048576,0),MATCH((CUADRO!P$5&amp;$E369),'Hoja de Trabajo para listado'!$A$151:$Z$151,0)),0)+IFERROR(INDEX('Hoja de Trabajo para listado'!$AB$155:$BA$1048576,MATCH($A369,'Hoja de Trabajo para listado'!$AB$155:$AB$1048576,0),MATCH((CUADRO!P$5&amp;$E369),'Hoja de Trabajo para listado'!$AB$151:$BA$151,0)),0)+IFERROR(INDEX('Hoja de Trabajo para listado'!$BC$155:$CB$1048576,MATCH($A369,'Hoja de Trabajo para listado'!$BC$155:$BC$1048576,0),MATCH((CUADRO!P$5&amp;$E369),'Hoja de Trabajo para listado'!$BC$151:$CB$151,0)),0)+IFERROR(INDEX('Hoja de Trabajo para listado'!$DE$153:$DG$274,MATCH($A369,'Hoja de Trabajo para listado'!$DE$153:$DE$1048576,0),MATCH((CUADRO!P$5&amp;$E369),'Hoja de Trabajo para listado'!$DE$151:$DG$151,0)),0)+IFERROR(INDEX('Hoja de Trabajo para listado'!$CD$155:$DC$1048576,MATCH($A369,'Hoja de Trabajo para listado'!$CD$155:$CD$1048576,0),MATCH((CUADRO!P$5&amp;$E369),'Hoja de Trabajo para listado'!$CD$151:$DC$151,0)),0)</f>
        <v>0</v>
      </c>
      <c r="Q369" s="257">
        <f ca="1">+IFERROR(INDEX('Hoja de Trabajo para listado'!$A$155:$Z$1048576,MATCH($A369,'Hoja de Trabajo para listado'!$A$155:$A$1048576,0),MATCH((CUADRO!Q$5&amp;$E369),'Hoja de Trabajo para listado'!$A$151:$Z$151,0)),0)+IFERROR(INDEX('Hoja de Trabajo para listado'!$AB$155:$BA$1048576,MATCH($A369,'Hoja de Trabajo para listado'!$AB$155:$AB$1048576,0),MATCH((CUADRO!Q$5&amp;$E369),'Hoja de Trabajo para listado'!$AB$151:$BA$151,0)),0)+IFERROR(INDEX('Hoja de Trabajo para listado'!$BC$155:$CB$1048576,MATCH($A369,'Hoja de Trabajo para listado'!$BC$155:$BC$1048576,0),MATCH((CUADRO!Q$5&amp;$E369),'Hoja de Trabajo para listado'!$BC$151:$CB$151,0)),0)+IFERROR(INDEX('Hoja de Trabajo para listado'!$DE$153:$DG$274,MATCH($A369,'Hoja de Trabajo para listado'!$DE$153:$DE$1048576,0),MATCH((CUADRO!Q$5&amp;$E369),'Hoja de Trabajo para listado'!$DE$151:$DG$151,0)),0)+IFERROR(INDEX('Hoja de Trabajo para listado'!$CD$155:$DC$1048576,MATCH($A369,'Hoja de Trabajo para listado'!$CD$155:$CD$1048576,0),MATCH((CUADRO!Q$5&amp;$E369),'Hoja de Trabajo para listado'!$CD$151:$DC$151,0)),0)</f>
        <v>0</v>
      </c>
      <c r="R369" s="257">
        <f t="shared" ca="1" si="12"/>
        <v>0</v>
      </c>
      <c r="S369" s="274">
        <f ca="1">+R368+R369</f>
        <v>0</v>
      </c>
      <c r="T369" s="257">
        <f ca="1">+S369</f>
        <v>0</v>
      </c>
      <c r="U369" s="256">
        <f t="shared" si="13"/>
        <v>2</v>
      </c>
      <c r="V369" s="362" t="str">
        <f>+VLOOKUP(A369,bd_lista!$A$3:$E$590,5,FALSE)</f>
        <v>Instituciones de Seguridad Social</v>
      </c>
      <c r="W369" s="362"/>
      <c r="X369" s="254">
        <f>+VLOOKUP(A369,[2]Sheet1!$A$13:$D$744,4,FALSE)</f>
        <v>46</v>
      </c>
      <c r="Y369" s="254" t="str">
        <f>+VLOOKUP(X369,bd_lista!$A$3:$C$590,3,FALSE)</f>
        <v>Ministerio de Salud y Deportes</v>
      </c>
      <c r="Z369" s="314"/>
      <c r="AA369" s="315"/>
    </row>
    <row r="370" spans="1:27" ht="15" hidden="1" customHeight="1">
      <c r="A370" s="264">
        <v>432</v>
      </c>
      <c r="B370" s="306">
        <f>+A370</f>
        <v>432</v>
      </c>
      <c r="C370" s="259" t="str">
        <f>+VLOOKUP(A370,bd_lista!$A$3:$C$590,3,FALSE)</f>
        <v>Seguro Social Universitario de Tarija</v>
      </c>
      <c r="D370" s="361" t="str">
        <f>+C370</f>
        <v>Seguro Social Universitario de Tarija</v>
      </c>
      <c r="E370" s="259" t="s">
        <v>1313</v>
      </c>
      <c r="F370" s="255">
        <f ca="1">+IFERROR(INDEX('Hoja de Trabajo para listado'!$A$155:$Z$1048576,MATCH($A370,'Hoja de Trabajo para listado'!$A$155:$A$1048576,0),MATCH((CUADRO!F$5&amp;$E370),'Hoja de Trabajo para listado'!$A$151:$Z$151,0)),0)+IFERROR(INDEX('Hoja de Trabajo para listado'!$AB$155:$BA$1048576,MATCH($A370,'Hoja de Trabajo para listado'!$AB$155:$AB$1048576,0),MATCH((CUADRO!F$5&amp;$E370),'Hoja de Trabajo para listado'!$AB$151:$BA$151,0)),0)+IFERROR(INDEX('Hoja de Trabajo para listado'!$BC$155:$CB$1048576,MATCH($A370,'Hoja de Trabajo para listado'!$BC$155:$BC$1048576,0),MATCH((CUADRO!F$5&amp;$E370),'Hoja de Trabajo para listado'!$BC$151:$CB$151,0)),0)+IFERROR(INDEX('Hoja de Trabajo para listado'!$DE$153:$DG$274,MATCH($A370,'Hoja de Trabajo para listado'!$DE$153:$DE$1048576,0),MATCH((CUADRO!F$5&amp;$E370),'Hoja de Trabajo para listado'!$DE$151:$DG$151,0)),0)+IFERROR(INDEX('Hoja de Trabajo para listado'!$CD$155:$DC$1048576,MATCH($A370,'Hoja de Trabajo para listado'!$CD$155:$CD$1048576,0),MATCH((CUADRO!F$5&amp;$E370),'Hoja de Trabajo para listado'!$CD$151:$DC$151,0)),0)</f>
        <v>0</v>
      </c>
      <c r="G370" s="255">
        <f ca="1">+IFERROR(INDEX('Hoja de Trabajo para listado'!$A$155:$Z$1048576,MATCH($A370,'Hoja de Trabajo para listado'!$A$155:$A$1048576,0),MATCH((CUADRO!G$5&amp;$E370),'Hoja de Trabajo para listado'!$A$151:$Z$151,0)),0)+IFERROR(INDEX('Hoja de Trabajo para listado'!$AB$155:$BA$1048576,MATCH($A370,'Hoja de Trabajo para listado'!$AB$155:$AB$1048576,0),MATCH((CUADRO!G$5&amp;$E370),'Hoja de Trabajo para listado'!$AB$151:$BA$151,0)),0)+IFERROR(INDEX('Hoja de Trabajo para listado'!$BC$155:$CB$1048576,MATCH($A370,'Hoja de Trabajo para listado'!$BC$155:$BC$1048576,0),MATCH((CUADRO!G$5&amp;$E370),'Hoja de Trabajo para listado'!$BC$151:$CB$151,0)),0)+IFERROR(INDEX('Hoja de Trabajo para listado'!$DE$153:$DG$274,MATCH($A370,'Hoja de Trabajo para listado'!$DE$153:$DE$1048576,0),MATCH((CUADRO!G$5&amp;$E370),'Hoja de Trabajo para listado'!$DE$151:$DG$151,0)),0)+IFERROR(INDEX('Hoja de Trabajo para listado'!$CD$155:$DC$1048576,MATCH($A370,'Hoja de Trabajo para listado'!$CD$155:$CD$1048576,0),MATCH((CUADRO!G$5&amp;$E370),'Hoja de Trabajo para listado'!$CD$151:$DC$151,0)),0)</f>
        <v>0</v>
      </c>
      <c r="H370" s="255">
        <f ca="1">+IFERROR(INDEX('Hoja de Trabajo para listado'!$A$155:$Z$1048576,MATCH($A370,'Hoja de Trabajo para listado'!$A$155:$A$1048576,0),MATCH((CUADRO!H$5&amp;$E370),'Hoja de Trabajo para listado'!$A$151:$Z$151,0)),0)+IFERROR(INDEX('Hoja de Trabajo para listado'!$AB$155:$BA$1048576,MATCH($A370,'Hoja de Trabajo para listado'!$AB$155:$AB$1048576,0),MATCH((CUADRO!H$5&amp;$E370),'Hoja de Trabajo para listado'!$AB$151:$BA$151,0)),0)+IFERROR(INDEX('Hoja de Trabajo para listado'!$BC$155:$CB$1048576,MATCH($A370,'Hoja de Trabajo para listado'!$BC$155:$BC$1048576,0),MATCH((CUADRO!H$5&amp;$E370),'Hoja de Trabajo para listado'!$BC$151:$CB$151,0)),0)+IFERROR(INDEX('Hoja de Trabajo para listado'!$DE$153:$DG$274,MATCH($A370,'Hoja de Trabajo para listado'!$DE$153:$DE$1048576,0),MATCH((CUADRO!H$5&amp;$E370),'Hoja de Trabajo para listado'!$DE$151:$DG$151,0)),0)+IFERROR(INDEX('Hoja de Trabajo para listado'!$CD$155:$DC$1048576,MATCH($A370,'Hoja de Trabajo para listado'!$CD$155:$CD$1048576,0),MATCH((CUADRO!H$5&amp;$E370),'Hoja de Trabajo para listado'!$CD$151:$DC$151,0)),0)</f>
        <v>0</v>
      </c>
      <c r="I370" s="255">
        <f ca="1">+IFERROR(INDEX('Hoja de Trabajo para listado'!$A$155:$Z$1048576,MATCH($A370,'Hoja de Trabajo para listado'!$A$155:$A$1048576,0),MATCH((CUADRO!I$5&amp;$E370),'Hoja de Trabajo para listado'!$A$151:$Z$151,0)),0)+IFERROR(INDEX('Hoja de Trabajo para listado'!$AB$155:$BA$1048576,MATCH($A370,'Hoja de Trabajo para listado'!$AB$155:$AB$1048576,0),MATCH((CUADRO!I$5&amp;$E370),'Hoja de Trabajo para listado'!$AB$151:$BA$151,0)),0)+IFERROR(INDEX('Hoja de Trabajo para listado'!$BC$155:$CB$1048576,MATCH($A370,'Hoja de Trabajo para listado'!$BC$155:$BC$1048576,0),MATCH((CUADRO!I$5&amp;$E370),'Hoja de Trabajo para listado'!$BC$151:$CB$151,0)),0)+IFERROR(INDEX('Hoja de Trabajo para listado'!$DE$153:$DG$274,MATCH($A370,'Hoja de Trabajo para listado'!$DE$153:$DE$1048576,0),MATCH((CUADRO!I$5&amp;$E370),'Hoja de Trabajo para listado'!$DE$151:$DG$151,0)),0)+IFERROR(INDEX('Hoja de Trabajo para listado'!$CD$155:$DC$1048576,MATCH($A370,'Hoja de Trabajo para listado'!$CD$155:$CD$1048576,0),MATCH((CUADRO!I$5&amp;$E370),'Hoja de Trabajo para listado'!$CD$151:$DC$151,0)),0)</f>
        <v>0</v>
      </c>
      <c r="J370" s="255">
        <f ca="1">+IFERROR(INDEX('Hoja de Trabajo para listado'!$A$155:$Z$1048576,MATCH($A370,'Hoja de Trabajo para listado'!$A$155:$A$1048576,0),MATCH((CUADRO!J$5&amp;$E370),'Hoja de Trabajo para listado'!$A$151:$Z$151,0)),0)+IFERROR(INDEX('Hoja de Trabajo para listado'!$AB$155:$BA$1048576,MATCH($A370,'Hoja de Trabajo para listado'!$AB$155:$AB$1048576,0),MATCH((CUADRO!J$5&amp;$E370),'Hoja de Trabajo para listado'!$AB$151:$BA$151,0)),0)+IFERROR(INDEX('Hoja de Trabajo para listado'!$BC$155:$CB$1048576,MATCH($A370,'Hoja de Trabajo para listado'!$BC$155:$BC$1048576,0),MATCH((CUADRO!J$5&amp;$E370),'Hoja de Trabajo para listado'!$BC$151:$CB$151,0)),0)+IFERROR(INDEX('Hoja de Trabajo para listado'!$DE$153:$DG$274,MATCH($A370,'Hoja de Trabajo para listado'!$DE$153:$DE$1048576,0),MATCH((CUADRO!J$5&amp;$E370),'Hoja de Trabajo para listado'!$DE$151:$DG$151,0)),0)+IFERROR(INDEX('Hoja de Trabajo para listado'!$CD$155:$DC$1048576,MATCH($A370,'Hoja de Trabajo para listado'!$CD$155:$CD$1048576,0),MATCH((CUADRO!J$5&amp;$E370),'Hoja de Trabajo para listado'!$CD$151:$DC$151,0)),0)</f>
        <v>0</v>
      </c>
      <c r="K370" s="255">
        <f ca="1">+IFERROR(INDEX('Hoja de Trabajo para listado'!$A$155:$Z$1048576,MATCH($A370,'Hoja de Trabajo para listado'!$A$155:$A$1048576,0),MATCH((CUADRO!K$5&amp;$E370),'Hoja de Trabajo para listado'!$A$151:$Z$151,0)),0)+IFERROR(INDEX('Hoja de Trabajo para listado'!$AB$155:$BA$1048576,MATCH($A370,'Hoja de Trabajo para listado'!$AB$155:$AB$1048576,0),MATCH((CUADRO!K$5&amp;$E370),'Hoja de Trabajo para listado'!$AB$151:$BA$151,0)),0)+IFERROR(INDEX('Hoja de Trabajo para listado'!$BC$155:$CB$1048576,MATCH($A370,'Hoja de Trabajo para listado'!$BC$155:$BC$1048576,0),MATCH((CUADRO!K$5&amp;$E370),'Hoja de Trabajo para listado'!$BC$151:$CB$151,0)),0)+IFERROR(INDEX('Hoja de Trabajo para listado'!$DE$153:$DG$274,MATCH($A370,'Hoja de Trabajo para listado'!$DE$153:$DE$1048576,0),MATCH((CUADRO!K$5&amp;$E370),'Hoja de Trabajo para listado'!$DE$151:$DG$151,0)),0)+IFERROR(INDEX('Hoja de Trabajo para listado'!$CD$155:$DC$1048576,MATCH($A370,'Hoja de Trabajo para listado'!$CD$155:$CD$1048576,0),MATCH((CUADRO!K$5&amp;$E370),'Hoja de Trabajo para listado'!$CD$151:$DC$151,0)),0)</f>
        <v>0</v>
      </c>
      <c r="L370" s="255">
        <f ca="1">+IFERROR(INDEX('Hoja de Trabajo para listado'!$A$155:$Z$1048576,MATCH($A370,'Hoja de Trabajo para listado'!$A$155:$A$1048576,0),MATCH((CUADRO!L$5&amp;$E370),'Hoja de Trabajo para listado'!$A$151:$Z$151,0)),0)+IFERROR(INDEX('Hoja de Trabajo para listado'!$AB$155:$BA$1048576,MATCH($A370,'Hoja de Trabajo para listado'!$AB$155:$AB$1048576,0),MATCH((CUADRO!L$5&amp;$E370),'Hoja de Trabajo para listado'!$AB$151:$BA$151,0)),0)+IFERROR(INDEX('Hoja de Trabajo para listado'!$BC$155:$CB$1048576,MATCH($A370,'Hoja de Trabajo para listado'!$BC$155:$BC$1048576,0),MATCH((CUADRO!L$5&amp;$E370),'Hoja de Trabajo para listado'!$BC$151:$CB$151,0)),0)+IFERROR(INDEX('Hoja de Trabajo para listado'!$DE$153:$DG$274,MATCH($A370,'Hoja de Trabajo para listado'!$DE$153:$DE$1048576,0),MATCH((CUADRO!L$5&amp;$E370),'Hoja de Trabajo para listado'!$DE$151:$DG$151,0)),0)+IFERROR(INDEX('Hoja de Trabajo para listado'!$CD$155:$DC$1048576,MATCH($A370,'Hoja de Trabajo para listado'!$CD$155:$CD$1048576,0),MATCH((CUADRO!L$5&amp;$E370),'Hoja de Trabajo para listado'!$CD$151:$DC$151,0)),0)</f>
        <v>0</v>
      </c>
      <c r="M370" s="255">
        <f ca="1">+IFERROR(INDEX('Hoja de Trabajo para listado'!$A$155:$Z$1048576,MATCH($A370,'Hoja de Trabajo para listado'!$A$155:$A$1048576,0),MATCH((CUADRO!M$5&amp;$E370),'Hoja de Trabajo para listado'!$A$151:$Z$151,0)),0)+IFERROR(INDEX('Hoja de Trabajo para listado'!$AB$155:$BA$1048576,MATCH($A370,'Hoja de Trabajo para listado'!$AB$155:$AB$1048576,0),MATCH((CUADRO!M$5&amp;$E370),'Hoja de Trabajo para listado'!$AB$151:$BA$151,0)),0)+IFERROR(INDEX('Hoja de Trabajo para listado'!$BC$155:$CB$1048576,MATCH($A370,'Hoja de Trabajo para listado'!$BC$155:$BC$1048576,0),MATCH((CUADRO!M$5&amp;$E370),'Hoja de Trabajo para listado'!$BC$151:$CB$151,0)),0)+IFERROR(INDEX('Hoja de Trabajo para listado'!$DE$153:$DG$274,MATCH($A370,'Hoja de Trabajo para listado'!$DE$153:$DE$1048576,0),MATCH((CUADRO!M$5&amp;$E370),'Hoja de Trabajo para listado'!$DE$151:$DG$151,0)),0)+IFERROR(INDEX('Hoja de Trabajo para listado'!$CD$155:$DC$1048576,MATCH($A370,'Hoja de Trabajo para listado'!$CD$155:$CD$1048576,0),MATCH((CUADRO!M$5&amp;$E370),'Hoja de Trabajo para listado'!$CD$151:$DC$151,0)),0)</f>
        <v>0</v>
      </c>
      <c r="N370" s="255">
        <f ca="1">+IFERROR(INDEX('Hoja de Trabajo para listado'!$A$155:$Z$1048576,MATCH($A370,'Hoja de Trabajo para listado'!$A$155:$A$1048576,0),MATCH((CUADRO!N$5&amp;$E370),'Hoja de Trabajo para listado'!$A$151:$Z$151,0)),0)+IFERROR(INDEX('Hoja de Trabajo para listado'!$AB$155:$BA$1048576,MATCH($A370,'Hoja de Trabajo para listado'!$AB$155:$AB$1048576,0),MATCH((CUADRO!N$5&amp;$E370),'Hoja de Trabajo para listado'!$AB$151:$BA$151,0)),0)+IFERROR(INDEX('Hoja de Trabajo para listado'!$BC$155:$CB$1048576,MATCH($A370,'Hoja de Trabajo para listado'!$BC$155:$BC$1048576,0),MATCH((CUADRO!N$5&amp;$E370),'Hoja de Trabajo para listado'!$BC$151:$CB$151,0)),0)+IFERROR(INDEX('Hoja de Trabajo para listado'!$DE$153:$DG$274,MATCH($A370,'Hoja de Trabajo para listado'!$DE$153:$DE$1048576,0),MATCH((CUADRO!N$5&amp;$E370),'Hoja de Trabajo para listado'!$DE$151:$DG$151,0)),0)+IFERROR(INDEX('Hoja de Trabajo para listado'!$CD$155:$DC$1048576,MATCH($A370,'Hoja de Trabajo para listado'!$CD$155:$CD$1048576,0),MATCH((CUADRO!N$5&amp;$E370),'Hoja de Trabajo para listado'!$CD$151:$DC$151,0)),0)</f>
        <v>0</v>
      </c>
      <c r="O370" s="255">
        <f ca="1">+IFERROR(INDEX('Hoja de Trabajo para listado'!$A$155:$Z$1048576,MATCH($A370,'Hoja de Trabajo para listado'!$A$155:$A$1048576,0),MATCH((CUADRO!O$5&amp;$E370),'Hoja de Trabajo para listado'!$A$151:$Z$151,0)),0)+IFERROR(INDEX('Hoja de Trabajo para listado'!$AB$155:$BA$1048576,MATCH($A370,'Hoja de Trabajo para listado'!$AB$155:$AB$1048576,0),MATCH((CUADRO!O$5&amp;$E370),'Hoja de Trabajo para listado'!$AB$151:$BA$151,0)),0)+IFERROR(INDEX('Hoja de Trabajo para listado'!$BC$155:$CB$1048576,MATCH($A370,'Hoja de Trabajo para listado'!$BC$155:$BC$1048576,0),MATCH((CUADRO!O$5&amp;$E370),'Hoja de Trabajo para listado'!$BC$151:$CB$151,0)),0)+IFERROR(INDEX('Hoja de Trabajo para listado'!$DE$153:$DG$274,MATCH($A370,'Hoja de Trabajo para listado'!$DE$153:$DE$1048576,0),MATCH((CUADRO!O$5&amp;$E370),'Hoja de Trabajo para listado'!$DE$151:$DG$151,0)),0)+IFERROR(INDEX('Hoja de Trabajo para listado'!$CD$155:$DC$1048576,MATCH($A370,'Hoja de Trabajo para listado'!$CD$155:$CD$1048576,0),MATCH((CUADRO!O$5&amp;$E370),'Hoja de Trabajo para listado'!$CD$151:$DC$151,0)),0)</f>
        <v>0</v>
      </c>
      <c r="P370" s="255">
        <f ca="1">+IFERROR(INDEX('Hoja de Trabajo para listado'!$A$155:$Z$1048576,MATCH($A370,'Hoja de Trabajo para listado'!$A$155:$A$1048576,0),MATCH((CUADRO!P$5&amp;$E370),'Hoja de Trabajo para listado'!$A$151:$Z$151,0)),0)+IFERROR(INDEX('Hoja de Trabajo para listado'!$AB$155:$BA$1048576,MATCH($A370,'Hoja de Trabajo para listado'!$AB$155:$AB$1048576,0),MATCH((CUADRO!P$5&amp;$E370),'Hoja de Trabajo para listado'!$AB$151:$BA$151,0)),0)+IFERROR(INDEX('Hoja de Trabajo para listado'!$BC$155:$CB$1048576,MATCH($A370,'Hoja de Trabajo para listado'!$BC$155:$BC$1048576,0),MATCH((CUADRO!P$5&amp;$E370),'Hoja de Trabajo para listado'!$BC$151:$CB$151,0)),0)+IFERROR(INDEX('Hoja de Trabajo para listado'!$DE$153:$DG$274,MATCH($A370,'Hoja de Trabajo para listado'!$DE$153:$DE$1048576,0),MATCH((CUADRO!P$5&amp;$E370),'Hoja de Trabajo para listado'!$DE$151:$DG$151,0)),0)+IFERROR(INDEX('Hoja de Trabajo para listado'!$CD$155:$DC$1048576,MATCH($A370,'Hoja de Trabajo para listado'!$CD$155:$CD$1048576,0),MATCH((CUADRO!P$5&amp;$E370),'Hoja de Trabajo para listado'!$CD$151:$DC$151,0)),0)</f>
        <v>0</v>
      </c>
      <c r="Q370" s="255">
        <f ca="1">+IFERROR(INDEX('Hoja de Trabajo para listado'!$A$155:$Z$1048576,MATCH($A370,'Hoja de Trabajo para listado'!$A$155:$A$1048576,0),MATCH((CUADRO!Q$5&amp;$E370),'Hoja de Trabajo para listado'!$A$151:$Z$151,0)),0)+IFERROR(INDEX('Hoja de Trabajo para listado'!$AB$155:$BA$1048576,MATCH($A370,'Hoja de Trabajo para listado'!$AB$155:$AB$1048576,0),MATCH((CUADRO!Q$5&amp;$E370),'Hoja de Trabajo para listado'!$AB$151:$BA$151,0)),0)+IFERROR(INDEX('Hoja de Trabajo para listado'!$BC$155:$CB$1048576,MATCH($A370,'Hoja de Trabajo para listado'!$BC$155:$BC$1048576,0),MATCH((CUADRO!Q$5&amp;$E370),'Hoja de Trabajo para listado'!$BC$151:$CB$151,0)),0)+IFERROR(INDEX('Hoja de Trabajo para listado'!$DE$153:$DG$274,MATCH($A370,'Hoja de Trabajo para listado'!$DE$153:$DE$1048576,0),MATCH((CUADRO!Q$5&amp;$E370),'Hoja de Trabajo para listado'!$DE$151:$DG$151,0)),0)+IFERROR(INDEX('Hoja de Trabajo para listado'!$CD$155:$DC$1048576,MATCH($A370,'Hoja de Trabajo para listado'!$CD$155:$CD$1048576,0),MATCH((CUADRO!Q$5&amp;$E370),'Hoja de Trabajo para listado'!$CD$151:$DC$151,0)),0)</f>
        <v>0</v>
      </c>
      <c r="R370" s="255">
        <f t="shared" ca="1" si="12"/>
        <v>0</v>
      </c>
      <c r="S370" s="262"/>
      <c r="T370" s="255">
        <f ca="1">+T371</f>
        <v>0</v>
      </c>
      <c r="U370" s="254">
        <f t="shared" si="13"/>
        <v>1</v>
      </c>
      <c r="V370" s="362" t="str">
        <f>+VLOOKUP(A370,bd_lista!$A$3:$E$590,5,FALSE)</f>
        <v>Instituciones de Seguridad Social</v>
      </c>
      <c r="W370" s="361" t="str">
        <f>+V370</f>
        <v>Instituciones de Seguridad Social</v>
      </c>
      <c r="X370" s="254">
        <f>+VLOOKUP(A370,[2]Sheet1!$A$13:$D$744,4,FALSE)</f>
        <v>46</v>
      </c>
      <c r="Y370" s="254" t="str">
        <f>+VLOOKUP(X370,bd_lista!$A$3:$C$590,3,FALSE)</f>
        <v>Ministerio de Salud y Deportes</v>
      </c>
      <c r="Z370" s="316">
        <f>+X370</f>
        <v>46</v>
      </c>
      <c r="AA370" s="317" t="str">
        <f>+Y370</f>
        <v>Ministerio de Salud y Deportes</v>
      </c>
    </row>
    <row r="371" spans="1:27" ht="15" hidden="1" customHeight="1">
      <c r="A371" s="32">
        <v>432</v>
      </c>
      <c r="B371" s="307"/>
      <c r="C371" s="362" t="str">
        <f>+VLOOKUP(A371,bd_lista!$A$3:$C$590,3,FALSE)</f>
        <v>Seguro Social Universitario de Tarija</v>
      </c>
      <c r="D371" s="362"/>
      <c r="E371" s="362" t="s">
        <v>1314</v>
      </c>
      <c r="F371" s="257">
        <f ca="1">+IFERROR(INDEX('Hoja de Trabajo para listado'!$A$155:$Z$1048576,MATCH($A371,'Hoja de Trabajo para listado'!$A$155:$A$1048576,0),MATCH((CUADRO!F$5&amp;$E371),'Hoja de Trabajo para listado'!$A$151:$Z$151,0)),0)+IFERROR(INDEX('Hoja de Trabajo para listado'!$AB$155:$BA$1048576,MATCH($A371,'Hoja de Trabajo para listado'!$AB$155:$AB$1048576,0),MATCH((CUADRO!F$5&amp;$E371),'Hoja de Trabajo para listado'!$AB$151:$BA$151,0)),0)+IFERROR(INDEX('Hoja de Trabajo para listado'!$BC$155:$CB$1048576,MATCH($A371,'Hoja de Trabajo para listado'!$BC$155:$BC$1048576,0),MATCH((CUADRO!F$5&amp;$E371),'Hoja de Trabajo para listado'!$BC$151:$CB$151,0)),0)+IFERROR(INDEX('Hoja de Trabajo para listado'!$DE$153:$DG$274,MATCH($A371,'Hoja de Trabajo para listado'!$DE$153:$DE$1048576,0),MATCH((CUADRO!F$5&amp;$E371),'Hoja de Trabajo para listado'!$DE$151:$DG$151,0)),0)+IFERROR(INDEX('Hoja de Trabajo para listado'!$CD$155:$DC$1048576,MATCH($A371,'Hoja de Trabajo para listado'!$CD$155:$CD$1048576,0),MATCH((CUADRO!F$5&amp;$E371),'Hoja de Trabajo para listado'!$CD$151:$DC$151,0)),0)</f>
        <v>0</v>
      </c>
      <c r="G371" s="257">
        <f ca="1">+IFERROR(INDEX('Hoja de Trabajo para listado'!$A$155:$Z$1048576,MATCH($A371,'Hoja de Trabajo para listado'!$A$155:$A$1048576,0),MATCH((CUADRO!G$5&amp;$E371),'Hoja de Trabajo para listado'!$A$151:$Z$151,0)),0)+IFERROR(INDEX('Hoja de Trabajo para listado'!$AB$155:$BA$1048576,MATCH($A371,'Hoja de Trabajo para listado'!$AB$155:$AB$1048576,0),MATCH((CUADRO!G$5&amp;$E371),'Hoja de Trabajo para listado'!$AB$151:$BA$151,0)),0)+IFERROR(INDEX('Hoja de Trabajo para listado'!$BC$155:$CB$1048576,MATCH($A371,'Hoja de Trabajo para listado'!$BC$155:$BC$1048576,0),MATCH((CUADRO!G$5&amp;$E371),'Hoja de Trabajo para listado'!$BC$151:$CB$151,0)),0)+IFERROR(INDEX('Hoja de Trabajo para listado'!$DE$153:$DG$274,MATCH($A371,'Hoja de Trabajo para listado'!$DE$153:$DE$1048576,0),MATCH((CUADRO!G$5&amp;$E371),'Hoja de Trabajo para listado'!$DE$151:$DG$151,0)),0)+IFERROR(INDEX('Hoja de Trabajo para listado'!$CD$155:$DC$1048576,MATCH($A371,'Hoja de Trabajo para listado'!$CD$155:$CD$1048576,0),MATCH((CUADRO!G$5&amp;$E371),'Hoja de Trabajo para listado'!$CD$151:$DC$151,0)),0)</f>
        <v>0</v>
      </c>
      <c r="H371" s="257">
        <f ca="1">+IFERROR(INDEX('Hoja de Trabajo para listado'!$A$155:$Z$1048576,MATCH($A371,'Hoja de Trabajo para listado'!$A$155:$A$1048576,0),MATCH((CUADRO!H$5&amp;$E371),'Hoja de Trabajo para listado'!$A$151:$Z$151,0)),0)+IFERROR(INDEX('Hoja de Trabajo para listado'!$AB$155:$BA$1048576,MATCH($A371,'Hoja de Trabajo para listado'!$AB$155:$AB$1048576,0),MATCH((CUADRO!H$5&amp;$E371),'Hoja de Trabajo para listado'!$AB$151:$BA$151,0)),0)+IFERROR(INDEX('Hoja de Trabajo para listado'!$BC$155:$CB$1048576,MATCH($A371,'Hoja de Trabajo para listado'!$BC$155:$BC$1048576,0),MATCH((CUADRO!H$5&amp;$E371),'Hoja de Trabajo para listado'!$BC$151:$CB$151,0)),0)+IFERROR(INDEX('Hoja de Trabajo para listado'!$DE$153:$DG$274,MATCH($A371,'Hoja de Trabajo para listado'!$DE$153:$DE$1048576,0),MATCH((CUADRO!H$5&amp;$E371),'Hoja de Trabajo para listado'!$DE$151:$DG$151,0)),0)+IFERROR(INDEX('Hoja de Trabajo para listado'!$CD$155:$DC$1048576,MATCH($A371,'Hoja de Trabajo para listado'!$CD$155:$CD$1048576,0),MATCH((CUADRO!H$5&amp;$E371),'Hoja de Trabajo para listado'!$CD$151:$DC$151,0)),0)</f>
        <v>0</v>
      </c>
      <c r="I371" s="257">
        <f ca="1">+IFERROR(INDEX('Hoja de Trabajo para listado'!$A$155:$Z$1048576,MATCH($A371,'Hoja de Trabajo para listado'!$A$155:$A$1048576,0),MATCH((CUADRO!I$5&amp;$E371),'Hoja de Trabajo para listado'!$A$151:$Z$151,0)),0)+IFERROR(INDEX('Hoja de Trabajo para listado'!$AB$155:$BA$1048576,MATCH($A371,'Hoja de Trabajo para listado'!$AB$155:$AB$1048576,0),MATCH((CUADRO!I$5&amp;$E371),'Hoja de Trabajo para listado'!$AB$151:$BA$151,0)),0)+IFERROR(INDEX('Hoja de Trabajo para listado'!$BC$155:$CB$1048576,MATCH($A371,'Hoja de Trabajo para listado'!$BC$155:$BC$1048576,0),MATCH((CUADRO!I$5&amp;$E371),'Hoja de Trabajo para listado'!$BC$151:$CB$151,0)),0)+IFERROR(INDEX('Hoja de Trabajo para listado'!$DE$153:$DG$274,MATCH($A371,'Hoja de Trabajo para listado'!$DE$153:$DE$1048576,0),MATCH((CUADRO!I$5&amp;$E371),'Hoja de Trabajo para listado'!$DE$151:$DG$151,0)),0)+IFERROR(INDEX('Hoja de Trabajo para listado'!$CD$155:$DC$1048576,MATCH($A371,'Hoja de Trabajo para listado'!$CD$155:$CD$1048576,0),MATCH((CUADRO!I$5&amp;$E371),'Hoja de Trabajo para listado'!$CD$151:$DC$151,0)),0)</f>
        <v>0</v>
      </c>
      <c r="J371" s="257">
        <f ca="1">+IFERROR(INDEX('Hoja de Trabajo para listado'!$A$155:$Z$1048576,MATCH($A371,'Hoja de Trabajo para listado'!$A$155:$A$1048576,0),MATCH((CUADRO!J$5&amp;$E371),'Hoja de Trabajo para listado'!$A$151:$Z$151,0)),0)+IFERROR(INDEX('Hoja de Trabajo para listado'!$AB$155:$BA$1048576,MATCH($A371,'Hoja de Trabajo para listado'!$AB$155:$AB$1048576,0),MATCH((CUADRO!J$5&amp;$E371),'Hoja de Trabajo para listado'!$AB$151:$BA$151,0)),0)+IFERROR(INDEX('Hoja de Trabajo para listado'!$BC$155:$CB$1048576,MATCH($A371,'Hoja de Trabajo para listado'!$BC$155:$BC$1048576,0),MATCH((CUADRO!J$5&amp;$E371),'Hoja de Trabajo para listado'!$BC$151:$CB$151,0)),0)+IFERROR(INDEX('Hoja de Trabajo para listado'!$DE$153:$DG$274,MATCH($A371,'Hoja de Trabajo para listado'!$DE$153:$DE$1048576,0),MATCH((CUADRO!J$5&amp;$E371),'Hoja de Trabajo para listado'!$DE$151:$DG$151,0)),0)+IFERROR(INDEX('Hoja de Trabajo para listado'!$CD$155:$DC$1048576,MATCH($A371,'Hoja de Trabajo para listado'!$CD$155:$CD$1048576,0),MATCH((CUADRO!J$5&amp;$E371),'Hoja de Trabajo para listado'!$CD$151:$DC$151,0)),0)</f>
        <v>0</v>
      </c>
      <c r="K371" s="257">
        <f ca="1">+IFERROR(INDEX('Hoja de Trabajo para listado'!$A$155:$Z$1048576,MATCH($A371,'Hoja de Trabajo para listado'!$A$155:$A$1048576,0),MATCH((CUADRO!K$5&amp;$E371),'Hoja de Trabajo para listado'!$A$151:$Z$151,0)),0)+IFERROR(INDEX('Hoja de Trabajo para listado'!$AB$155:$BA$1048576,MATCH($A371,'Hoja de Trabajo para listado'!$AB$155:$AB$1048576,0),MATCH((CUADRO!K$5&amp;$E371),'Hoja de Trabajo para listado'!$AB$151:$BA$151,0)),0)+IFERROR(INDEX('Hoja de Trabajo para listado'!$BC$155:$CB$1048576,MATCH($A371,'Hoja de Trabajo para listado'!$BC$155:$BC$1048576,0),MATCH((CUADRO!K$5&amp;$E371),'Hoja de Trabajo para listado'!$BC$151:$CB$151,0)),0)+IFERROR(INDEX('Hoja de Trabajo para listado'!$DE$153:$DG$274,MATCH($A371,'Hoja de Trabajo para listado'!$DE$153:$DE$1048576,0),MATCH((CUADRO!K$5&amp;$E371),'Hoja de Trabajo para listado'!$DE$151:$DG$151,0)),0)+IFERROR(INDEX('Hoja de Trabajo para listado'!$CD$155:$DC$1048576,MATCH($A371,'Hoja de Trabajo para listado'!$CD$155:$CD$1048576,0),MATCH((CUADRO!K$5&amp;$E371),'Hoja de Trabajo para listado'!$CD$151:$DC$151,0)),0)</f>
        <v>0</v>
      </c>
      <c r="L371" s="257">
        <f ca="1">+IFERROR(INDEX('Hoja de Trabajo para listado'!$A$155:$Z$1048576,MATCH($A371,'Hoja de Trabajo para listado'!$A$155:$A$1048576,0),MATCH((CUADRO!L$5&amp;$E371),'Hoja de Trabajo para listado'!$A$151:$Z$151,0)),0)+IFERROR(INDEX('Hoja de Trabajo para listado'!$AB$155:$BA$1048576,MATCH($A371,'Hoja de Trabajo para listado'!$AB$155:$AB$1048576,0),MATCH((CUADRO!L$5&amp;$E371),'Hoja de Trabajo para listado'!$AB$151:$BA$151,0)),0)+IFERROR(INDEX('Hoja de Trabajo para listado'!$BC$155:$CB$1048576,MATCH($A371,'Hoja de Trabajo para listado'!$BC$155:$BC$1048576,0),MATCH((CUADRO!L$5&amp;$E371),'Hoja de Trabajo para listado'!$BC$151:$CB$151,0)),0)+IFERROR(INDEX('Hoja de Trabajo para listado'!$DE$153:$DG$274,MATCH($A371,'Hoja de Trabajo para listado'!$DE$153:$DE$1048576,0),MATCH((CUADRO!L$5&amp;$E371),'Hoja de Trabajo para listado'!$DE$151:$DG$151,0)),0)+IFERROR(INDEX('Hoja de Trabajo para listado'!$CD$155:$DC$1048576,MATCH($A371,'Hoja de Trabajo para listado'!$CD$155:$CD$1048576,0),MATCH((CUADRO!L$5&amp;$E371),'Hoja de Trabajo para listado'!$CD$151:$DC$151,0)),0)</f>
        <v>0</v>
      </c>
      <c r="M371" s="257">
        <f ca="1">+IFERROR(INDEX('Hoja de Trabajo para listado'!$A$155:$Z$1048576,MATCH($A371,'Hoja de Trabajo para listado'!$A$155:$A$1048576,0),MATCH((CUADRO!M$5&amp;$E371),'Hoja de Trabajo para listado'!$A$151:$Z$151,0)),0)+IFERROR(INDEX('Hoja de Trabajo para listado'!$AB$155:$BA$1048576,MATCH($A371,'Hoja de Trabajo para listado'!$AB$155:$AB$1048576,0),MATCH((CUADRO!M$5&amp;$E371),'Hoja de Trabajo para listado'!$AB$151:$BA$151,0)),0)+IFERROR(INDEX('Hoja de Trabajo para listado'!$BC$155:$CB$1048576,MATCH($A371,'Hoja de Trabajo para listado'!$BC$155:$BC$1048576,0),MATCH((CUADRO!M$5&amp;$E371),'Hoja de Trabajo para listado'!$BC$151:$CB$151,0)),0)+IFERROR(INDEX('Hoja de Trabajo para listado'!$DE$153:$DG$274,MATCH($A371,'Hoja de Trabajo para listado'!$DE$153:$DE$1048576,0),MATCH((CUADRO!M$5&amp;$E371),'Hoja de Trabajo para listado'!$DE$151:$DG$151,0)),0)+IFERROR(INDEX('Hoja de Trabajo para listado'!$CD$155:$DC$1048576,MATCH($A371,'Hoja de Trabajo para listado'!$CD$155:$CD$1048576,0),MATCH((CUADRO!M$5&amp;$E371),'Hoja de Trabajo para listado'!$CD$151:$DC$151,0)),0)</f>
        <v>0</v>
      </c>
      <c r="N371" s="257">
        <f ca="1">+IFERROR(INDEX('Hoja de Trabajo para listado'!$A$155:$Z$1048576,MATCH($A371,'Hoja de Trabajo para listado'!$A$155:$A$1048576,0),MATCH((CUADRO!N$5&amp;$E371),'Hoja de Trabajo para listado'!$A$151:$Z$151,0)),0)+IFERROR(INDEX('Hoja de Trabajo para listado'!$AB$155:$BA$1048576,MATCH($A371,'Hoja de Trabajo para listado'!$AB$155:$AB$1048576,0),MATCH((CUADRO!N$5&amp;$E371),'Hoja de Trabajo para listado'!$AB$151:$BA$151,0)),0)+IFERROR(INDEX('Hoja de Trabajo para listado'!$BC$155:$CB$1048576,MATCH($A371,'Hoja de Trabajo para listado'!$BC$155:$BC$1048576,0),MATCH((CUADRO!N$5&amp;$E371),'Hoja de Trabajo para listado'!$BC$151:$CB$151,0)),0)+IFERROR(INDEX('Hoja de Trabajo para listado'!$DE$153:$DG$274,MATCH($A371,'Hoja de Trabajo para listado'!$DE$153:$DE$1048576,0),MATCH((CUADRO!N$5&amp;$E371),'Hoja de Trabajo para listado'!$DE$151:$DG$151,0)),0)+IFERROR(INDEX('Hoja de Trabajo para listado'!$CD$155:$DC$1048576,MATCH($A371,'Hoja de Trabajo para listado'!$CD$155:$CD$1048576,0),MATCH((CUADRO!N$5&amp;$E371),'Hoja de Trabajo para listado'!$CD$151:$DC$151,0)),0)</f>
        <v>0</v>
      </c>
      <c r="O371" s="257">
        <f ca="1">+IFERROR(INDEX('Hoja de Trabajo para listado'!$A$155:$Z$1048576,MATCH($A371,'Hoja de Trabajo para listado'!$A$155:$A$1048576,0),MATCH((CUADRO!O$5&amp;$E371),'Hoja de Trabajo para listado'!$A$151:$Z$151,0)),0)+IFERROR(INDEX('Hoja de Trabajo para listado'!$AB$155:$BA$1048576,MATCH($A371,'Hoja de Trabajo para listado'!$AB$155:$AB$1048576,0),MATCH((CUADRO!O$5&amp;$E371),'Hoja de Trabajo para listado'!$AB$151:$BA$151,0)),0)+IFERROR(INDEX('Hoja de Trabajo para listado'!$BC$155:$CB$1048576,MATCH($A371,'Hoja de Trabajo para listado'!$BC$155:$BC$1048576,0),MATCH((CUADRO!O$5&amp;$E371),'Hoja de Trabajo para listado'!$BC$151:$CB$151,0)),0)+IFERROR(INDEX('Hoja de Trabajo para listado'!$DE$153:$DG$274,MATCH($A371,'Hoja de Trabajo para listado'!$DE$153:$DE$1048576,0),MATCH((CUADRO!O$5&amp;$E371),'Hoja de Trabajo para listado'!$DE$151:$DG$151,0)),0)+IFERROR(INDEX('Hoja de Trabajo para listado'!$CD$155:$DC$1048576,MATCH($A371,'Hoja de Trabajo para listado'!$CD$155:$CD$1048576,0),MATCH((CUADRO!O$5&amp;$E371),'Hoja de Trabajo para listado'!$CD$151:$DC$151,0)),0)</f>
        <v>0</v>
      </c>
      <c r="P371" s="257">
        <f ca="1">+IFERROR(INDEX('Hoja de Trabajo para listado'!$A$155:$Z$1048576,MATCH($A371,'Hoja de Trabajo para listado'!$A$155:$A$1048576,0),MATCH((CUADRO!P$5&amp;$E371),'Hoja de Trabajo para listado'!$A$151:$Z$151,0)),0)+IFERROR(INDEX('Hoja de Trabajo para listado'!$AB$155:$BA$1048576,MATCH($A371,'Hoja de Trabajo para listado'!$AB$155:$AB$1048576,0),MATCH((CUADRO!P$5&amp;$E371),'Hoja de Trabajo para listado'!$AB$151:$BA$151,0)),0)+IFERROR(INDEX('Hoja de Trabajo para listado'!$BC$155:$CB$1048576,MATCH($A371,'Hoja de Trabajo para listado'!$BC$155:$BC$1048576,0),MATCH((CUADRO!P$5&amp;$E371),'Hoja de Trabajo para listado'!$BC$151:$CB$151,0)),0)+IFERROR(INDEX('Hoja de Trabajo para listado'!$DE$153:$DG$274,MATCH($A371,'Hoja de Trabajo para listado'!$DE$153:$DE$1048576,0),MATCH((CUADRO!P$5&amp;$E371),'Hoja de Trabajo para listado'!$DE$151:$DG$151,0)),0)+IFERROR(INDEX('Hoja de Trabajo para listado'!$CD$155:$DC$1048576,MATCH($A371,'Hoja de Trabajo para listado'!$CD$155:$CD$1048576,0),MATCH((CUADRO!P$5&amp;$E371),'Hoja de Trabajo para listado'!$CD$151:$DC$151,0)),0)</f>
        <v>0</v>
      </c>
      <c r="Q371" s="257">
        <f ca="1">+IFERROR(INDEX('Hoja de Trabajo para listado'!$A$155:$Z$1048576,MATCH($A371,'Hoja de Trabajo para listado'!$A$155:$A$1048576,0),MATCH((CUADRO!Q$5&amp;$E371),'Hoja de Trabajo para listado'!$A$151:$Z$151,0)),0)+IFERROR(INDEX('Hoja de Trabajo para listado'!$AB$155:$BA$1048576,MATCH($A371,'Hoja de Trabajo para listado'!$AB$155:$AB$1048576,0),MATCH((CUADRO!Q$5&amp;$E371),'Hoja de Trabajo para listado'!$AB$151:$BA$151,0)),0)+IFERROR(INDEX('Hoja de Trabajo para listado'!$BC$155:$CB$1048576,MATCH($A371,'Hoja de Trabajo para listado'!$BC$155:$BC$1048576,0),MATCH((CUADRO!Q$5&amp;$E371),'Hoja de Trabajo para listado'!$BC$151:$CB$151,0)),0)+IFERROR(INDEX('Hoja de Trabajo para listado'!$DE$153:$DG$274,MATCH($A371,'Hoja de Trabajo para listado'!$DE$153:$DE$1048576,0),MATCH((CUADRO!Q$5&amp;$E371),'Hoja de Trabajo para listado'!$DE$151:$DG$151,0)),0)+IFERROR(INDEX('Hoja de Trabajo para listado'!$CD$155:$DC$1048576,MATCH($A371,'Hoja de Trabajo para listado'!$CD$155:$CD$1048576,0),MATCH((CUADRO!Q$5&amp;$E371),'Hoja de Trabajo para listado'!$CD$151:$DC$151,0)),0)</f>
        <v>0</v>
      </c>
      <c r="R371" s="257">
        <f t="shared" ca="1" si="12"/>
        <v>0</v>
      </c>
      <c r="S371" s="274">
        <f ca="1">+R370+R371</f>
        <v>0</v>
      </c>
      <c r="T371" s="257">
        <f ca="1">+S371</f>
        <v>0</v>
      </c>
      <c r="U371" s="256">
        <f t="shared" si="13"/>
        <v>2</v>
      </c>
      <c r="V371" s="362" t="str">
        <f>+VLOOKUP(A371,bd_lista!$A$3:$E$590,5,FALSE)</f>
        <v>Instituciones de Seguridad Social</v>
      </c>
      <c r="W371" s="362"/>
      <c r="X371" s="254">
        <f>+VLOOKUP(A371,[2]Sheet1!$A$13:$D$744,4,FALSE)</f>
        <v>46</v>
      </c>
      <c r="Y371" s="254" t="str">
        <f>+VLOOKUP(X371,bd_lista!$A$3:$C$590,3,FALSE)</f>
        <v>Ministerio de Salud y Deportes</v>
      </c>
      <c r="Z371" s="314"/>
      <c r="AA371" s="315"/>
    </row>
    <row r="372" spans="1:27" ht="15" hidden="1" customHeight="1">
      <c r="A372" s="264">
        <v>433</v>
      </c>
      <c r="B372" s="306">
        <f>+A372</f>
        <v>433</v>
      </c>
      <c r="C372" s="259" t="str">
        <f>+VLOOKUP(A372,bd_lista!$A$3:$C$590,3,FALSE)</f>
        <v>Seguro Social Universitario de Potosí</v>
      </c>
      <c r="D372" s="361" t="str">
        <f>+C372</f>
        <v>Seguro Social Universitario de Potosí</v>
      </c>
      <c r="E372" s="259" t="s">
        <v>1313</v>
      </c>
      <c r="F372" s="255">
        <f ca="1">+IFERROR(INDEX('Hoja de Trabajo para listado'!$A$155:$Z$1048576,MATCH($A372,'Hoja de Trabajo para listado'!$A$155:$A$1048576,0),MATCH((CUADRO!F$5&amp;$E372),'Hoja de Trabajo para listado'!$A$151:$Z$151,0)),0)+IFERROR(INDEX('Hoja de Trabajo para listado'!$AB$155:$BA$1048576,MATCH($A372,'Hoja de Trabajo para listado'!$AB$155:$AB$1048576,0),MATCH((CUADRO!F$5&amp;$E372),'Hoja de Trabajo para listado'!$AB$151:$BA$151,0)),0)+IFERROR(INDEX('Hoja de Trabajo para listado'!$BC$155:$CB$1048576,MATCH($A372,'Hoja de Trabajo para listado'!$BC$155:$BC$1048576,0),MATCH((CUADRO!F$5&amp;$E372),'Hoja de Trabajo para listado'!$BC$151:$CB$151,0)),0)+IFERROR(INDEX('Hoja de Trabajo para listado'!$DE$153:$DG$274,MATCH($A372,'Hoja de Trabajo para listado'!$DE$153:$DE$1048576,0),MATCH((CUADRO!F$5&amp;$E372),'Hoja de Trabajo para listado'!$DE$151:$DG$151,0)),0)+IFERROR(INDEX('Hoja de Trabajo para listado'!$CD$155:$DC$1048576,MATCH($A372,'Hoja de Trabajo para listado'!$CD$155:$CD$1048576,0),MATCH((CUADRO!F$5&amp;$E372),'Hoja de Trabajo para listado'!$CD$151:$DC$151,0)),0)</f>
        <v>0</v>
      </c>
      <c r="G372" s="255">
        <f ca="1">+IFERROR(INDEX('Hoja de Trabajo para listado'!$A$155:$Z$1048576,MATCH($A372,'Hoja de Trabajo para listado'!$A$155:$A$1048576,0),MATCH((CUADRO!G$5&amp;$E372),'Hoja de Trabajo para listado'!$A$151:$Z$151,0)),0)+IFERROR(INDEX('Hoja de Trabajo para listado'!$AB$155:$BA$1048576,MATCH($A372,'Hoja de Trabajo para listado'!$AB$155:$AB$1048576,0),MATCH((CUADRO!G$5&amp;$E372),'Hoja de Trabajo para listado'!$AB$151:$BA$151,0)),0)+IFERROR(INDEX('Hoja de Trabajo para listado'!$BC$155:$CB$1048576,MATCH($A372,'Hoja de Trabajo para listado'!$BC$155:$BC$1048576,0),MATCH((CUADRO!G$5&amp;$E372),'Hoja de Trabajo para listado'!$BC$151:$CB$151,0)),0)+IFERROR(INDEX('Hoja de Trabajo para listado'!$DE$153:$DG$274,MATCH($A372,'Hoja de Trabajo para listado'!$DE$153:$DE$1048576,0),MATCH((CUADRO!G$5&amp;$E372),'Hoja de Trabajo para listado'!$DE$151:$DG$151,0)),0)+IFERROR(INDEX('Hoja de Trabajo para listado'!$CD$155:$DC$1048576,MATCH($A372,'Hoja de Trabajo para listado'!$CD$155:$CD$1048576,0),MATCH((CUADRO!G$5&amp;$E372),'Hoja de Trabajo para listado'!$CD$151:$DC$151,0)),0)</f>
        <v>0</v>
      </c>
      <c r="H372" s="255">
        <f ca="1">+IFERROR(INDEX('Hoja de Trabajo para listado'!$A$155:$Z$1048576,MATCH($A372,'Hoja de Trabajo para listado'!$A$155:$A$1048576,0),MATCH((CUADRO!H$5&amp;$E372),'Hoja de Trabajo para listado'!$A$151:$Z$151,0)),0)+IFERROR(INDEX('Hoja de Trabajo para listado'!$AB$155:$BA$1048576,MATCH($A372,'Hoja de Trabajo para listado'!$AB$155:$AB$1048576,0),MATCH((CUADRO!H$5&amp;$E372),'Hoja de Trabajo para listado'!$AB$151:$BA$151,0)),0)+IFERROR(INDEX('Hoja de Trabajo para listado'!$BC$155:$CB$1048576,MATCH($A372,'Hoja de Trabajo para listado'!$BC$155:$BC$1048576,0),MATCH((CUADRO!H$5&amp;$E372),'Hoja de Trabajo para listado'!$BC$151:$CB$151,0)),0)+IFERROR(INDEX('Hoja de Trabajo para listado'!$DE$153:$DG$274,MATCH($A372,'Hoja de Trabajo para listado'!$DE$153:$DE$1048576,0),MATCH((CUADRO!H$5&amp;$E372),'Hoja de Trabajo para listado'!$DE$151:$DG$151,0)),0)+IFERROR(INDEX('Hoja de Trabajo para listado'!$CD$155:$DC$1048576,MATCH($A372,'Hoja de Trabajo para listado'!$CD$155:$CD$1048576,0),MATCH((CUADRO!H$5&amp;$E372),'Hoja de Trabajo para listado'!$CD$151:$DC$151,0)),0)</f>
        <v>0</v>
      </c>
      <c r="I372" s="255">
        <f ca="1">+IFERROR(INDEX('Hoja de Trabajo para listado'!$A$155:$Z$1048576,MATCH($A372,'Hoja de Trabajo para listado'!$A$155:$A$1048576,0),MATCH((CUADRO!I$5&amp;$E372),'Hoja de Trabajo para listado'!$A$151:$Z$151,0)),0)+IFERROR(INDEX('Hoja de Trabajo para listado'!$AB$155:$BA$1048576,MATCH($A372,'Hoja de Trabajo para listado'!$AB$155:$AB$1048576,0),MATCH((CUADRO!I$5&amp;$E372),'Hoja de Trabajo para listado'!$AB$151:$BA$151,0)),0)+IFERROR(INDEX('Hoja de Trabajo para listado'!$BC$155:$CB$1048576,MATCH($A372,'Hoja de Trabajo para listado'!$BC$155:$BC$1048576,0),MATCH((CUADRO!I$5&amp;$E372),'Hoja de Trabajo para listado'!$BC$151:$CB$151,0)),0)+IFERROR(INDEX('Hoja de Trabajo para listado'!$DE$153:$DG$274,MATCH($A372,'Hoja de Trabajo para listado'!$DE$153:$DE$1048576,0),MATCH((CUADRO!I$5&amp;$E372),'Hoja de Trabajo para listado'!$DE$151:$DG$151,0)),0)+IFERROR(INDEX('Hoja de Trabajo para listado'!$CD$155:$DC$1048576,MATCH($A372,'Hoja de Trabajo para listado'!$CD$155:$CD$1048576,0),MATCH((CUADRO!I$5&amp;$E372),'Hoja de Trabajo para listado'!$CD$151:$DC$151,0)),0)</f>
        <v>0</v>
      </c>
      <c r="J372" s="255">
        <f ca="1">+IFERROR(INDEX('Hoja de Trabajo para listado'!$A$155:$Z$1048576,MATCH($A372,'Hoja de Trabajo para listado'!$A$155:$A$1048576,0),MATCH((CUADRO!J$5&amp;$E372),'Hoja de Trabajo para listado'!$A$151:$Z$151,0)),0)+IFERROR(INDEX('Hoja de Trabajo para listado'!$AB$155:$BA$1048576,MATCH($A372,'Hoja de Trabajo para listado'!$AB$155:$AB$1048576,0),MATCH((CUADRO!J$5&amp;$E372),'Hoja de Trabajo para listado'!$AB$151:$BA$151,0)),0)+IFERROR(INDEX('Hoja de Trabajo para listado'!$BC$155:$CB$1048576,MATCH($A372,'Hoja de Trabajo para listado'!$BC$155:$BC$1048576,0),MATCH((CUADRO!J$5&amp;$E372),'Hoja de Trabajo para listado'!$BC$151:$CB$151,0)),0)+IFERROR(INDEX('Hoja de Trabajo para listado'!$DE$153:$DG$274,MATCH($A372,'Hoja de Trabajo para listado'!$DE$153:$DE$1048576,0),MATCH((CUADRO!J$5&amp;$E372),'Hoja de Trabajo para listado'!$DE$151:$DG$151,0)),0)+IFERROR(INDEX('Hoja de Trabajo para listado'!$CD$155:$DC$1048576,MATCH($A372,'Hoja de Trabajo para listado'!$CD$155:$CD$1048576,0),MATCH((CUADRO!J$5&amp;$E372),'Hoja de Trabajo para listado'!$CD$151:$DC$151,0)),0)</f>
        <v>0</v>
      </c>
      <c r="K372" s="255">
        <f ca="1">+IFERROR(INDEX('Hoja de Trabajo para listado'!$A$155:$Z$1048576,MATCH($A372,'Hoja de Trabajo para listado'!$A$155:$A$1048576,0),MATCH((CUADRO!K$5&amp;$E372),'Hoja de Trabajo para listado'!$A$151:$Z$151,0)),0)+IFERROR(INDEX('Hoja de Trabajo para listado'!$AB$155:$BA$1048576,MATCH($A372,'Hoja de Trabajo para listado'!$AB$155:$AB$1048576,0),MATCH((CUADRO!K$5&amp;$E372),'Hoja de Trabajo para listado'!$AB$151:$BA$151,0)),0)+IFERROR(INDEX('Hoja de Trabajo para listado'!$BC$155:$CB$1048576,MATCH($A372,'Hoja de Trabajo para listado'!$BC$155:$BC$1048576,0),MATCH((CUADRO!K$5&amp;$E372),'Hoja de Trabajo para listado'!$BC$151:$CB$151,0)),0)+IFERROR(INDEX('Hoja de Trabajo para listado'!$DE$153:$DG$274,MATCH($A372,'Hoja de Trabajo para listado'!$DE$153:$DE$1048576,0),MATCH((CUADRO!K$5&amp;$E372),'Hoja de Trabajo para listado'!$DE$151:$DG$151,0)),0)+IFERROR(INDEX('Hoja de Trabajo para listado'!$CD$155:$DC$1048576,MATCH($A372,'Hoja de Trabajo para listado'!$CD$155:$CD$1048576,0),MATCH((CUADRO!K$5&amp;$E372),'Hoja de Trabajo para listado'!$CD$151:$DC$151,0)),0)</f>
        <v>0</v>
      </c>
      <c r="L372" s="255">
        <f ca="1">+IFERROR(INDEX('Hoja de Trabajo para listado'!$A$155:$Z$1048576,MATCH($A372,'Hoja de Trabajo para listado'!$A$155:$A$1048576,0),MATCH((CUADRO!L$5&amp;$E372),'Hoja de Trabajo para listado'!$A$151:$Z$151,0)),0)+IFERROR(INDEX('Hoja de Trabajo para listado'!$AB$155:$BA$1048576,MATCH($A372,'Hoja de Trabajo para listado'!$AB$155:$AB$1048576,0),MATCH((CUADRO!L$5&amp;$E372),'Hoja de Trabajo para listado'!$AB$151:$BA$151,0)),0)+IFERROR(INDEX('Hoja de Trabajo para listado'!$BC$155:$CB$1048576,MATCH($A372,'Hoja de Trabajo para listado'!$BC$155:$BC$1048576,0),MATCH((CUADRO!L$5&amp;$E372),'Hoja de Trabajo para listado'!$BC$151:$CB$151,0)),0)+IFERROR(INDEX('Hoja de Trabajo para listado'!$DE$153:$DG$274,MATCH($A372,'Hoja de Trabajo para listado'!$DE$153:$DE$1048576,0),MATCH((CUADRO!L$5&amp;$E372),'Hoja de Trabajo para listado'!$DE$151:$DG$151,0)),0)+IFERROR(INDEX('Hoja de Trabajo para listado'!$CD$155:$DC$1048576,MATCH($A372,'Hoja de Trabajo para listado'!$CD$155:$CD$1048576,0),MATCH((CUADRO!L$5&amp;$E372),'Hoja de Trabajo para listado'!$CD$151:$DC$151,0)),0)</f>
        <v>0</v>
      </c>
      <c r="M372" s="255">
        <f ca="1">+IFERROR(INDEX('Hoja de Trabajo para listado'!$A$155:$Z$1048576,MATCH($A372,'Hoja de Trabajo para listado'!$A$155:$A$1048576,0),MATCH((CUADRO!M$5&amp;$E372),'Hoja de Trabajo para listado'!$A$151:$Z$151,0)),0)+IFERROR(INDEX('Hoja de Trabajo para listado'!$AB$155:$BA$1048576,MATCH($A372,'Hoja de Trabajo para listado'!$AB$155:$AB$1048576,0),MATCH((CUADRO!M$5&amp;$E372),'Hoja de Trabajo para listado'!$AB$151:$BA$151,0)),0)+IFERROR(INDEX('Hoja de Trabajo para listado'!$BC$155:$CB$1048576,MATCH($A372,'Hoja de Trabajo para listado'!$BC$155:$BC$1048576,0),MATCH((CUADRO!M$5&amp;$E372),'Hoja de Trabajo para listado'!$BC$151:$CB$151,0)),0)+IFERROR(INDEX('Hoja de Trabajo para listado'!$DE$153:$DG$274,MATCH($A372,'Hoja de Trabajo para listado'!$DE$153:$DE$1048576,0),MATCH((CUADRO!M$5&amp;$E372),'Hoja de Trabajo para listado'!$DE$151:$DG$151,0)),0)+IFERROR(INDEX('Hoja de Trabajo para listado'!$CD$155:$DC$1048576,MATCH($A372,'Hoja de Trabajo para listado'!$CD$155:$CD$1048576,0),MATCH((CUADRO!M$5&amp;$E372),'Hoja de Trabajo para listado'!$CD$151:$DC$151,0)),0)</f>
        <v>0</v>
      </c>
      <c r="N372" s="255">
        <f ca="1">+IFERROR(INDEX('Hoja de Trabajo para listado'!$A$155:$Z$1048576,MATCH($A372,'Hoja de Trabajo para listado'!$A$155:$A$1048576,0),MATCH((CUADRO!N$5&amp;$E372),'Hoja de Trabajo para listado'!$A$151:$Z$151,0)),0)+IFERROR(INDEX('Hoja de Trabajo para listado'!$AB$155:$BA$1048576,MATCH($A372,'Hoja de Trabajo para listado'!$AB$155:$AB$1048576,0),MATCH((CUADRO!N$5&amp;$E372),'Hoja de Trabajo para listado'!$AB$151:$BA$151,0)),0)+IFERROR(INDEX('Hoja de Trabajo para listado'!$BC$155:$CB$1048576,MATCH($A372,'Hoja de Trabajo para listado'!$BC$155:$BC$1048576,0),MATCH((CUADRO!N$5&amp;$E372),'Hoja de Trabajo para listado'!$BC$151:$CB$151,0)),0)+IFERROR(INDEX('Hoja de Trabajo para listado'!$DE$153:$DG$274,MATCH($A372,'Hoja de Trabajo para listado'!$DE$153:$DE$1048576,0),MATCH((CUADRO!N$5&amp;$E372),'Hoja de Trabajo para listado'!$DE$151:$DG$151,0)),0)+IFERROR(INDEX('Hoja de Trabajo para listado'!$CD$155:$DC$1048576,MATCH($A372,'Hoja de Trabajo para listado'!$CD$155:$CD$1048576,0),MATCH((CUADRO!N$5&amp;$E372),'Hoja de Trabajo para listado'!$CD$151:$DC$151,0)),0)</f>
        <v>0</v>
      </c>
      <c r="O372" s="255">
        <f ca="1">+IFERROR(INDEX('Hoja de Trabajo para listado'!$A$155:$Z$1048576,MATCH($A372,'Hoja de Trabajo para listado'!$A$155:$A$1048576,0),MATCH((CUADRO!O$5&amp;$E372),'Hoja de Trabajo para listado'!$A$151:$Z$151,0)),0)+IFERROR(INDEX('Hoja de Trabajo para listado'!$AB$155:$BA$1048576,MATCH($A372,'Hoja de Trabajo para listado'!$AB$155:$AB$1048576,0),MATCH((CUADRO!O$5&amp;$E372),'Hoja de Trabajo para listado'!$AB$151:$BA$151,0)),0)+IFERROR(INDEX('Hoja de Trabajo para listado'!$BC$155:$CB$1048576,MATCH($A372,'Hoja de Trabajo para listado'!$BC$155:$BC$1048576,0),MATCH((CUADRO!O$5&amp;$E372),'Hoja de Trabajo para listado'!$BC$151:$CB$151,0)),0)+IFERROR(INDEX('Hoja de Trabajo para listado'!$DE$153:$DG$274,MATCH($A372,'Hoja de Trabajo para listado'!$DE$153:$DE$1048576,0),MATCH((CUADRO!O$5&amp;$E372),'Hoja de Trabajo para listado'!$DE$151:$DG$151,0)),0)+IFERROR(INDEX('Hoja de Trabajo para listado'!$CD$155:$DC$1048576,MATCH($A372,'Hoja de Trabajo para listado'!$CD$155:$CD$1048576,0),MATCH((CUADRO!O$5&amp;$E372),'Hoja de Trabajo para listado'!$CD$151:$DC$151,0)),0)</f>
        <v>0</v>
      </c>
      <c r="P372" s="255">
        <f ca="1">+IFERROR(INDEX('Hoja de Trabajo para listado'!$A$155:$Z$1048576,MATCH($A372,'Hoja de Trabajo para listado'!$A$155:$A$1048576,0),MATCH((CUADRO!P$5&amp;$E372),'Hoja de Trabajo para listado'!$A$151:$Z$151,0)),0)+IFERROR(INDEX('Hoja de Trabajo para listado'!$AB$155:$BA$1048576,MATCH($A372,'Hoja de Trabajo para listado'!$AB$155:$AB$1048576,0),MATCH((CUADRO!P$5&amp;$E372),'Hoja de Trabajo para listado'!$AB$151:$BA$151,0)),0)+IFERROR(INDEX('Hoja de Trabajo para listado'!$BC$155:$CB$1048576,MATCH($A372,'Hoja de Trabajo para listado'!$BC$155:$BC$1048576,0),MATCH((CUADRO!P$5&amp;$E372),'Hoja de Trabajo para listado'!$BC$151:$CB$151,0)),0)+IFERROR(INDEX('Hoja de Trabajo para listado'!$DE$153:$DG$274,MATCH($A372,'Hoja de Trabajo para listado'!$DE$153:$DE$1048576,0),MATCH((CUADRO!P$5&amp;$E372),'Hoja de Trabajo para listado'!$DE$151:$DG$151,0)),0)+IFERROR(INDEX('Hoja de Trabajo para listado'!$CD$155:$DC$1048576,MATCH($A372,'Hoja de Trabajo para listado'!$CD$155:$CD$1048576,0),MATCH((CUADRO!P$5&amp;$E372),'Hoja de Trabajo para listado'!$CD$151:$DC$151,0)),0)</f>
        <v>0</v>
      </c>
      <c r="Q372" s="255">
        <f ca="1">+IFERROR(INDEX('Hoja de Trabajo para listado'!$A$155:$Z$1048576,MATCH($A372,'Hoja de Trabajo para listado'!$A$155:$A$1048576,0),MATCH((CUADRO!Q$5&amp;$E372),'Hoja de Trabajo para listado'!$A$151:$Z$151,0)),0)+IFERROR(INDEX('Hoja de Trabajo para listado'!$AB$155:$BA$1048576,MATCH($A372,'Hoja de Trabajo para listado'!$AB$155:$AB$1048576,0),MATCH((CUADRO!Q$5&amp;$E372),'Hoja de Trabajo para listado'!$AB$151:$BA$151,0)),0)+IFERROR(INDEX('Hoja de Trabajo para listado'!$BC$155:$CB$1048576,MATCH($A372,'Hoja de Trabajo para listado'!$BC$155:$BC$1048576,0),MATCH((CUADRO!Q$5&amp;$E372),'Hoja de Trabajo para listado'!$BC$151:$CB$151,0)),0)+IFERROR(INDEX('Hoja de Trabajo para listado'!$DE$153:$DG$274,MATCH($A372,'Hoja de Trabajo para listado'!$DE$153:$DE$1048576,0),MATCH((CUADRO!Q$5&amp;$E372),'Hoja de Trabajo para listado'!$DE$151:$DG$151,0)),0)+IFERROR(INDEX('Hoja de Trabajo para listado'!$CD$155:$DC$1048576,MATCH($A372,'Hoja de Trabajo para listado'!$CD$155:$CD$1048576,0),MATCH((CUADRO!Q$5&amp;$E372),'Hoja de Trabajo para listado'!$CD$151:$DC$151,0)),0)</f>
        <v>0</v>
      </c>
      <c r="R372" s="255">
        <f t="shared" ca="1" si="12"/>
        <v>0</v>
      </c>
      <c r="S372" s="262"/>
      <c r="T372" s="255">
        <f ca="1">+T373</f>
        <v>0</v>
      </c>
      <c r="U372" s="254">
        <f t="shared" si="13"/>
        <v>1</v>
      </c>
      <c r="V372" s="362" t="str">
        <f>+VLOOKUP(A372,bd_lista!$A$3:$E$590,5,FALSE)</f>
        <v>Instituciones de Seguridad Social</v>
      </c>
      <c r="W372" s="361" t="str">
        <f>+V372</f>
        <v>Instituciones de Seguridad Social</v>
      </c>
      <c r="X372" s="254">
        <f>+VLOOKUP(A372,[2]Sheet1!$A$13:$D$744,4,FALSE)</f>
        <v>46</v>
      </c>
      <c r="Y372" s="254" t="str">
        <f>+VLOOKUP(X372,bd_lista!$A$3:$C$590,3,FALSE)</f>
        <v>Ministerio de Salud y Deportes</v>
      </c>
      <c r="Z372" s="316">
        <f>+X372</f>
        <v>46</v>
      </c>
      <c r="AA372" s="317" t="str">
        <f>+Y372</f>
        <v>Ministerio de Salud y Deportes</v>
      </c>
    </row>
    <row r="373" spans="1:27" ht="15" hidden="1" customHeight="1">
      <c r="A373" s="32">
        <v>433</v>
      </c>
      <c r="B373" s="307"/>
      <c r="C373" s="362" t="str">
        <f>+VLOOKUP(A373,bd_lista!$A$3:$C$590,3,FALSE)</f>
        <v>Seguro Social Universitario de Potosí</v>
      </c>
      <c r="D373" s="362"/>
      <c r="E373" s="362" t="s">
        <v>1314</v>
      </c>
      <c r="F373" s="257">
        <f ca="1">+IFERROR(INDEX('Hoja de Trabajo para listado'!$A$155:$Z$1048576,MATCH($A373,'Hoja de Trabajo para listado'!$A$155:$A$1048576,0),MATCH((CUADRO!F$5&amp;$E373),'Hoja de Trabajo para listado'!$A$151:$Z$151,0)),0)+IFERROR(INDEX('Hoja de Trabajo para listado'!$AB$155:$BA$1048576,MATCH($A373,'Hoja de Trabajo para listado'!$AB$155:$AB$1048576,0),MATCH((CUADRO!F$5&amp;$E373),'Hoja de Trabajo para listado'!$AB$151:$BA$151,0)),0)+IFERROR(INDEX('Hoja de Trabajo para listado'!$BC$155:$CB$1048576,MATCH($A373,'Hoja de Trabajo para listado'!$BC$155:$BC$1048576,0),MATCH((CUADRO!F$5&amp;$E373),'Hoja de Trabajo para listado'!$BC$151:$CB$151,0)),0)+IFERROR(INDEX('Hoja de Trabajo para listado'!$DE$153:$DG$274,MATCH($A373,'Hoja de Trabajo para listado'!$DE$153:$DE$1048576,0),MATCH((CUADRO!F$5&amp;$E373),'Hoja de Trabajo para listado'!$DE$151:$DG$151,0)),0)+IFERROR(INDEX('Hoja de Trabajo para listado'!$CD$155:$DC$1048576,MATCH($A373,'Hoja de Trabajo para listado'!$CD$155:$CD$1048576,0),MATCH((CUADRO!F$5&amp;$E373),'Hoja de Trabajo para listado'!$CD$151:$DC$151,0)),0)</f>
        <v>0</v>
      </c>
      <c r="G373" s="257">
        <f ca="1">+IFERROR(INDEX('Hoja de Trabajo para listado'!$A$155:$Z$1048576,MATCH($A373,'Hoja de Trabajo para listado'!$A$155:$A$1048576,0),MATCH((CUADRO!G$5&amp;$E373),'Hoja de Trabajo para listado'!$A$151:$Z$151,0)),0)+IFERROR(INDEX('Hoja de Trabajo para listado'!$AB$155:$BA$1048576,MATCH($A373,'Hoja de Trabajo para listado'!$AB$155:$AB$1048576,0),MATCH((CUADRO!G$5&amp;$E373),'Hoja de Trabajo para listado'!$AB$151:$BA$151,0)),0)+IFERROR(INDEX('Hoja de Trabajo para listado'!$BC$155:$CB$1048576,MATCH($A373,'Hoja de Trabajo para listado'!$BC$155:$BC$1048576,0),MATCH((CUADRO!G$5&amp;$E373),'Hoja de Trabajo para listado'!$BC$151:$CB$151,0)),0)+IFERROR(INDEX('Hoja de Trabajo para listado'!$DE$153:$DG$274,MATCH($A373,'Hoja de Trabajo para listado'!$DE$153:$DE$1048576,0),MATCH((CUADRO!G$5&amp;$E373),'Hoja de Trabajo para listado'!$DE$151:$DG$151,0)),0)+IFERROR(INDEX('Hoja de Trabajo para listado'!$CD$155:$DC$1048576,MATCH($A373,'Hoja de Trabajo para listado'!$CD$155:$CD$1048576,0),MATCH((CUADRO!G$5&amp;$E373),'Hoja de Trabajo para listado'!$CD$151:$DC$151,0)),0)</f>
        <v>0</v>
      </c>
      <c r="H373" s="257">
        <f ca="1">+IFERROR(INDEX('Hoja de Trabajo para listado'!$A$155:$Z$1048576,MATCH($A373,'Hoja de Trabajo para listado'!$A$155:$A$1048576,0),MATCH((CUADRO!H$5&amp;$E373),'Hoja de Trabajo para listado'!$A$151:$Z$151,0)),0)+IFERROR(INDEX('Hoja de Trabajo para listado'!$AB$155:$BA$1048576,MATCH($A373,'Hoja de Trabajo para listado'!$AB$155:$AB$1048576,0),MATCH((CUADRO!H$5&amp;$E373),'Hoja de Trabajo para listado'!$AB$151:$BA$151,0)),0)+IFERROR(INDEX('Hoja de Trabajo para listado'!$BC$155:$CB$1048576,MATCH($A373,'Hoja de Trabajo para listado'!$BC$155:$BC$1048576,0),MATCH((CUADRO!H$5&amp;$E373),'Hoja de Trabajo para listado'!$BC$151:$CB$151,0)),0)+IFERROR(INDEX('Hoja de Trabajo para listado'!$DE$153:$DG$274,MATCH($A373,'Hoja de Trabajo para listado'!$DE$153:$DE$1048576,0),MATCH((CUADRO!H$5&amp;$E373),'Hoja de Trabajo para listado'!$DE$151:$DG$151,0)),0)+IFERROR(INDEX('Hoja de Trabajo para listado'!$CD$155:$DC$1048576,MATCH($A373,'Hoja de Trabajo para listado'!$CD$155:$CD$1048576,0),MATCH((CUADRO!H$5&amp;$E373),'Hoja de Trabajo para listado'!$CD$151:$DC$151,0)),0)</f>
        <v>0</v>
      </c>
      <c r="I373" s="257">
        <f ca="1">+IFERROR(INDEX('Hoja de Trabajo para listado'!$A$155:$Z$1048576,MATCH($A373,'Hoja de Trabajo para listado'!$A$155:$A$1048576,0),MATCH((CUADRO!I$5&amp;$E373),'Hoja de Trabajo para listado'!$A$151:$Z$151,0)),0)+IFERROR(INDEX('Hoja de Trabajo para listado'!$AB$155:$BA$1048576,MATCH($A373,'Hoja de Trabajo para listado'!$AB$155:$AB$1048576,0),MATCH((CUADRO!I$5&amp;$E373),'Hoja de Trabajo para listado'!$AB$151:$BA$151,0)),0)+IFERROR(INDEX('Hoja de Trabajo para listado'!$BC$155:$CB$1048576,MATCH($A373,'Hoja de Trabajo para listado'!$BC$155:$BC$1048576,0),MATCH((CUADRO!I$5&amp;$E373),'Hoja de Trabajo para listado'!$BC$151:$CB$151,0)),0)+IFERROR(INDEX('Hoja de Trabajo para listado'!$DE$153:$DG$274,MATCH($A373,'Hoja de Trabajo para listado'!$DE$153:$DE$1048576,0),MATCH((CUADRO!I$5&amp;$E373),'Hoja de Trabajo para listado'!$DE$151:$DG$151,0)),0)+IFERROR(INDEX('Hoja de Trabajo para listado'!$CD$155:$DC$1048576,MATCH($A373,'Hoja de Trabajo para listado'!$CD$155:$CD$1048576,0),MATCH((CUADRO!I$5&amp;$E373),'Hoja de Trabajo para listado'!$CD$151:$DC$151,0)),0)</f>
        <v>0</v>
      </c>
      <c r="J373" s="257">
        <f ca="1">+IFERROR(INDEX('Hoja de Trabajo para listado'!$A$155:$Z$1048576,MATCH($A373,'Hoja de Trabajo para listado'!$A$155:$A$1048576,0),MATCH((CUADRO!J$5&amp;$E373),'Hoja de Trabajo para listado'!$A$151:$Z$151,0)),0)+IFERROR(INDEX('Hoja de Trabajo para listado'!$AB$155:$BA$1048576,MATCH($A373,'Hoja de Trabajo para listado'!$AB$155:$AB$1048576,0),MATCH((CUADRO!J$5&amp;$E373),'Hoja de Trabajo para listado'!$AB$151:$BA$151,0)),0)+IFERROR(INDEX('Hoja de Trabajo para listado'!$BC$155:$CB$1048576,MATCH($A373,'Hoja de Trabajo para listado'!$BC$155:$BC$1048576,0),MATCH((CUADRO!J$5&amp;$E373),'Hoja de Trabajo para listado'!$BC$151:$CB$151,0)),0)+IFERROR(INDEX('Hoja de Trabajo para listado'!$DE$153:$DG$274,MATCH($A373,'Hoja de Trabajo para listado'!$DE$153:$DE$1048576,0),MATCH((CUADRO!J$5&amp;$E373),'Hoja de Trabajo para listado'!$DE$151:$DG$151,0)),0)+IFERROR(INDEX('Hoja de Trabajo para listado'!$CD$155:$DC$1048576,MATCH($A373,'Hoja de Trabajo para listado'!$CD$155:$CD$1048576,0),MATCH((CUADRO!J$5&amp;$E373),'Hoja de Trabajo para listado'!$CD$151:$DC$151,0)),0)</f>
        <v>0</v>
      </c>
      <c r="K373" s="257">
        <f ca="1">+IFERROR(INDEX('Hoja de Trabajo para listado'!$A$155:$Z$1048576,MATCH($A373,'Hoja de Trabajo para listado'!$A$155:$A$1048576,0),MATCH((CUADRO!K$5&amp;$E373),'Hoja de Trabajo para listado'!$A$151:$Z$151,0)),0)+IFERROR(INDEX('Hoja de Trabajo para listado'!$AB$155:$BA$1048576,MATCH($A373,'Hoja de Trabajo para listado'!$AB$155:$AB$1048576,0),MATCH((CUADRO!K$5&amp;$E373),'Hoja de Trabajo para listado'!$AB$151:$BA$151,0)),0)+IFERROR(INDEX('Hoja de Trabajo para listado'!$BC$155:$CB$1048576,MATCH($A373,'Hoja de Trabajo para listado'!$BC$155:$BC$1048576,0),MATCH((CUADRO!K$5&amp;$E373),'Hoja de Trabajo para listado'!$BC$151:$CB$151,0)),0)+IFERROR(INDEX('Hoja de Trabajo para listado'!$DE$153:$DG$274,MATCH($A373,'Hoja de Trabajo para listado'!$DE$153:$DE$1048576,0),MATCH((CUADRO!K$5&amp;$E373),'Hoja de Trabajo para listado'!$DE$151:$DG$151,0)),0)+IFERROR(INDEX('Hoja de Trabajo para listado'!$CD$155:$DC$1048576,MATCH($A373,'Hoja de Trabajo para listado'!$CD$155:$CD$1048576,0),MATCH((CUADRO!K$5&amp;$E373),'Hoja de Trabajo para listado'!$CD$151:$DC$151,0)),0)</f>
        <v>0</v>
      </c>
      <c r="L373" s="257">
        <f ca="1">+IFERROR(INDEX('Hoja de Trabajo para listado'!$A$155:$Z$1048576,MATCH($A373,'Hoja de Trabajo para listado'!$A$155:$A$1048576,0),MATCH((CUADRO!L$5&amp;$E373),'Hoja de Trabajo para listado'!$A$151:$Z$151,0)),0)+IFERROR(INDEX('Hoja de Trabajo para listado'!$AB$155:$BA$1048576,MATCH($A373,'Hoja de Trabajo para listado'!$AB$155:$AB$1048576,0),MATCH((CUADRO!L$5&amp;$E373),'Hoja de Trabajo para listado'!$AB$151:$BA$151,0)),0)+IFERROR(INDEX('Hoja de Trabajo para listado'!$BC$155:$CB$1048576,MATCH($A373,'Hoja de Trabajo para listado'!$BC$155:$BC$1048576,0),MATCH((CUADRO!L$5&amp;$E373),'Hoja de Trabajo para listado'!$BC$151:$CB$151,0)),0)+IFERROR(INDEX('Hoja de Trabajo para listado'!$DE$153:$DG$274,MATCH($A373,'Hoja de Trabajo para listado'!$DE$153:$DE$1048576,0),MATCH((CUADRO!L$5&amp;$E373),'Hoja de Trabajo para listado'!$DE$151:$DG$151,0)),0)+IFERROR(INDEX('Hoja de Trabajo para listado'!$CD$155:$DC$1048576,MATCH($A373,'Hoja de Trabajo para listado'!$CD$155:$CD$1048576,0),MATCH((CUADRO!L$5&amp;$E373),'Hoja de Trabajo para listado'!$CD$151:$DC$151,0)),0)</f>
        <v>0</v>
      </c>
      <c r="M373" s="257">
        <f ca="1">+IFERROR(INDEX('Hoja de Trabajo para listado'!$A$155:$Z$1048576,MATCH($A373,'Hoja de Trabajo para listado'!$A$155:$A$1048576,0),MATCH((CUADRO!M$5&amp;$E373),'Hoja de Trabajo para listado'!$A$151:$Z$151,0)),0)+IFERROR(INDEX('Hoja de Trabajo para listado'!$AB$155:$BA$1048576,MATCH($A373,'Hoja de Trabajo para listado'!$AB$155:$AB$1048576,0),MATCH((CUADRO!M$5&amp;$E373),'Hoja de Trabajo para listado'!$AB$151:$BA$151,0)),0)+IFERROR(INDEX('Hoja de Trabajo para listado'!$BC$155:$CB$1048576,MATCH($A373,'Hoja de Trabajo para listado'!$BC$155:$BC$1048576,0),MATCH((CUADRO!M$5&amp;$E373),'Hoja de Trabajo para listado'!$BC$151:$CB$151,0)),0)+IFERROR(INDEX('Hoja de Trabajo para listado'!$DE$153:$DG$274,MATCH($A373,'Hoja de Trabajo para listado'!$DE$153:$DE$1048576,0),MATCH((CUADRO!M$5&amp;$E373),'Hoja de Trabajo para listado'!$DE$151:$DG$151,0)),0)+IFERROR(INDEX('Hoja de Trabajo para listado'!$CD$155:$DC$1048576,MATCH($A373,'Hoja de Trabajo para listado'!$CD$155:$CD$1048576,0),MATCH((CUADRO!M$5&amp;$E373),'Hoja de Trabajo para listado'!$CD$151:$DC$151,0)),0)</f>
        <v>0</v>
      </c>
      <c r="N373" s="257">
        <f ca="1">+IFERROR(INDEX('Hoja de Trabajo para listado'!$A$155:$Z$1048576,MATCH($A373,'Hoja de Trabajo para listado'!$A$155:$A$1048576,0),MATCH((CUADRO!N$5&amp;$E373),'Hoja de Trabajo para listado'!$A$151:$Z$151,0)),0)+IFERROR(INDEX('Hoja de Trabajo para listado'!$AB$155:$BA$1048576,MATCH($A373,'Hoja de Trabajo para listado'!$AB$155:$AB$1048576,0),MATCH((CUADRO!N$5&amp;$E373),'Hoja de Trabajo para listado'!$AB$151:$BA$151,0)),0)+IFERROR(INDEX('Hoja de Trabajo para listado'!$BC$155:$CB$1048576,MATCH($A373,'Hoja de Trabajo para listado'!$BC$155:$BC$1048576,0),MATCH((CUADRO!N$5&amp;$E373),'Hoja de Trabajo para listado'!$BC$151:$CB$151,0)),0)+IFERROR(INDEX('Hoja de Trabajo para listado'!$DE$153:$DG$274,MATCH($A373,'Hoja de Trabajo para listado'!$DE$153:$DE$1048576,0),MATCH((CUADRO!N$5&amp;$E373),'Hoja de Trabajo para listado'!$DE$151:$DG$151,0)),0)+IFERROR(INDEX('Hoja de Trabajo para listado'!$CD$155:$DC$1048576,MATCH($A373,'Hoja de Trabajo para listado'!$CD$155:$CD$1048576,0),MATCH((CUADRO!N$5&amp;$E373),'Hoja de Trabajo para listado'!$CD$151:$DC$151,0)),0)</f>
        <v>0</v>
      </c>
      <c r="O373" s="257">
        <f ca="1">+IFERROR(INDEX('Hoja de Trabajo para listado'!$A$155:$Z$1048576,MATCH($A373,'Hoja de Trabajo para listado'!$A$155:$A$1048576,0),MATCH((CUADRO!O$5&amp;$E373),'Hoja de Trabajo para listado'!$A$151:$Z$151,0)),0)+IFERROR(INDEX('Hoja de Trabajo para listado'!$AB$155:$BA$1048576,MATCH($A373,'Hoja de Trabajo para listado'!$AB$155:$AB$1048576,0),MATCH((CUADRO!O$5&amp;$E373),'Hoja de Trabajo para listado'!$AB$151:$BA$151,0)),0)+IFERROR(INDEX('Hoja de Trabajo para listado'!$BC$155:$CB$1048576,MATCH($A373,'Hoja de Trabajo para listado'!$BC$155:$BC$1048576,0),MATCH((CUADRO!O$5&amp;$E373),'Hoja de Trabajo para listado'!$BC$151:$CB$151,0)),0)+IFERROR(INDEX('Hoja de Trabajo para listado'!$DE$153:$DG$274,MATCH($A373,'Hoja de Trabajo para listado'!$DE$153:$DE$1048576,0),MATCH((CUADRO!O$5&amp;$E373),'Hoja de Trabajo para listado'!$DE$151:$DG$151,0)),0)+IFERROR(INDEX('Hoja de Trabajo para listado'!$CD$155:$DC$1048576,MATCH($A373,'Hoja de Trabajo para listado'!$CD$155:$CD$1048576,0),MATCH((CUADRO!O$5&amp;$E373),'Hoja de Trabajo para listado'!$CD$151:$DC$151,0)),0)</f>
        <v>0</v>
      </c>
      <c r="P373" s="257">
        <f ca="1">+IFERROR(INDEX('Hoja de Trabajo para listado'!$A$155:$Z$1048576,MATCH($A373,'Hoja de Trabajo para listado'!$A$155:$A$1048576,0),MATCH((CUADRO!P$5&amp;$E373),'Hoja de Trabajo para listado'!$A$151:$Z$151,0)),0)+IFERROR(INDEX('Hoja de Trabajo para listado'!$AB$155:$BA$1048576,MATCH($A373,'Hoja de Trabajo para listado'!$AB$155:$AB$1048576,0),MATCH((CUADRO!P$5&amp;$E373),'Hoja de Trabajo para listado'!$AB$151:$BA$151,0)),0)+IFERROR(INDEX('Hoja de Trabajo para listado'!$BC$155:$CB$1048576,MATCH($A373,'Hoja de Trabajo para listado'!$BC$155:$BC$1048576,0),MATCH((CUADRO!P$5&amp;$E373),'Hoja de Trabajo para listado'!$BC$151:$CB$151,0)),0)+IFERROR(INDEX('Hoja de Trabajo para listado'!$DE$153:$DG$274,MATCH($A373,'Hoja de Trabajo para listado'!$DE$153:$DE$1048576,0),MATCH((CUADRO!P$5&amp;$E373),'Hoja de Trabajo para listado'!$DE$151:$DG$151,0)),0)+IFERROR(INDEX('Hoja de Trabajo para listado'!$CD$155:$DC$1048576,MATCH($A373,'Hoja de Trabajo para listado'!$CD$155:$CD$1048576,0),MATCH((CUADRO!P$5&amp;$E373),'Hoja de Trabajo para listado'!$CD$151:$DC$151,0)),0)</f>
        <v>0</v>
      </c>
      <c r="Q373" s="257">
        <f ca="1">+IFERROR(INDEX('Hoja de Trabajo para listado'!$A$155:$Z$1048576,MATCH($A373,'Hoja de Trabajo para listado'!$A$155:$A$1048576,0),MATCH((CUADRO!Q$5&amp;$E373),'Hoja de Trabajo para listado'!$A$151:$Z$151,0)),0)+IFERROR(INDEX('Hoja de Trabajo para listado'!$AB$155:$BA$1048576,MATCH($A373,'Hoja de Trabajo para listado'!$AB$155:$AB$1048576,0),MATCH((CUADRO!Q$5&amp;$E373),'Hoja de Trabajo para listado'!$AB$151:$BA$151,0)),0)+IFERROR(INDEX('Hoja de Trabajo para listado'!$BC$155:$CB$1048576,MATCH($A373,'Hoja de Trabajo para listado'!$BC$155:$BC$1048576,0),MATCH((CUADRO!Q$5&amp;$E373),'Hoja de Trabajo para listado'!$BC$151:$CB$151,0)),0)+IFERROR(INDEX('Hoja de Trabajo para listado'!$DE$153:$DG$274,MATCH($A373,'Hoja de Trabajo para listado'!$DE$153:$DE$1048576,0),MATCH((CUADRO!Q$5&amp;$E373),'Hoja de Trabajo para listado'!$DE$151:$DG$151,0)),0)+IFERROR(INDEX('Hoja de Trabajo para listado'!$CD$155:$DC$1048576,MATCH($A373,'Hoja de Trabajo para listado'!$CD$155:$CD$1048576,0),MATCH((CUADRO!Q$5&amp;$E373),'Hoja de Trabajo para listado'!$CD$151:$DC$151,0)),0)</f>
        <v>0</v>
      </c>
      <c r="R373" s="257">
        <f t="shared" ca="1" si="12"/>
        <v>0</v>
      </c>
      <c r="S373" s="274">
        <f ca="1">+R372+R373</f>
        <v>0</v>
      </c>
      <c r="T373" s="257">
        <f ca="1">+S373</f>
        <v>0</v>
      </c>
      <c r="U373" s="256">
        <f t="shared" si="13"/>
        <v>2</v>
      </c>
      <c r="V373" s="362" t="str">
        <f>+VLOOKUP(A373,bd_lista!$A$3:$E$590,5,FALSE)</f>
        <v>Instituciones de Seguridad Social</v>
      </c>
      <c r="W373" s="362"/>
      <c r="X373" s="254">
        <f>+VLOOKUP(A373,[2]Sheet1!$A$13:$D$744,4,FALSE)</f>
        <v>46</v>
      </c>
      <c r="Y373" s="254" t="str">
        <f>+VLOOKUP(X373,bd_lista!$A$3:$C$590,3,FALSE)</f>
        <v>Ministerio de Salud y Deportes</v>
      </c>
      <c r="Z373" s="314"/>
      <c r="AA373" s="315"/>
    </row>
    <row r="374" spans="1:27" ht="15" hidden="1" customHeight="1">
      <c r="A374" s="264">
        <v>434</v>
      </c>
      <c r="B374" s="306">
        <f>+A374</f>
        <v>434</v>
      </c>
      <c r="C374" s="259" t="str">
        <f>+VLOOKUP(A374,bd_lista!$A$3:$C$590,3,FALSE)</f>
        <v>Seguro Social Universitario de Beni</v>
      </c>
      <c r="D374" s="361" t="str">
        <f>+C374</f>
        <v>Seguro Social Universitario de Beni</v>
      </c>
      <c r="E374" s="259" t="s">
        <v>1313</v>
      </c>
      <c r="F374" s="255">
        <f ca="1">+IFERROR(INDEX('Hoja de Trabajo para listado'!$A$155:$Z$1048576,MATCH($A374,'Hoja de Trabajo para listado'!$A$155:$A$1048576,0),MATCH((CUADRO!F$5&amp;$E374),'Hoja de Trabajo para listado'!$A$151:$Z$151,0)),0)+IFERROR(INDEX('Hoja de Trabajo para listado'!$AB$155:$BA$1048576,MATCH($A374,'Hoja de Trabajo para listado'!$AB$155:$AB$1048576,0),MATCH((CUADRO!F$5&amp;$E374),'Hoja de Trabajo para listado'!$AB$151:$BA$151,0)),0)+IFERROR(INDEX('Hoja de Trabajo para listado'!$BC$155:$CB$1048576,MATCH($A374,'Hoja de Trabajo para listado'!$BC$155:$BC$1048576,0),MATCH((CUADRO!F$5&amp;$E374),'Hoja de Trabajo para listado'!$BC$151:$CB$151,0)),0)+IFERROR(INDEX('Hoja de Trabajo para listado'!$DE$153:$DG$274,MATCH($A374,'Hoja de Trabajo para listado'!$DE$153:$DE$1048576,0),MATCH((CUADRO!F$5&amp;$E374),'Hoja de Trabajo para listado'!$DE$151:$DG$151,0)),0)+IFERROR(INDEX('Hoja de Trabajo para listado'!$CD$155:$DC$1048576,MATCH($A374,'Hoja de Trabajo para listado'!$CD$155:$CD$1048576,0),MATCH((CUADRO!F$5&amp;$E374),'Hoja de Trabajo para listado'!$CD$151:$DC$151,0)),0)</f>
        <v>0</v>
      </c>
      <c r="G374" s="255">
        <f ca="1">+IFERROR(INDEX('Hoja de Trabajo para listado'!$A$155:$Z$1048576,MATCH($A374,'Hoja de Trabajo para listado'!$A$155:$A$1048576,0),MATCH((CUADRO!G$5&amp;$E374),'Hoja de Trabajo para listado'!$A$151:$Z$151,0)),0)+IFERROR(INDEX('Hoja de Trabajo para listado'!$AB$155:$BA$1048576,MATCH($A374,'Hoja de Trabajo para listado'!$AB$155:$AB$1048576,0),MATCH((CUADRO!G$5&amp;$E374),'Hoja de Trabajo para listado'!$AB$151:$BA$151,0)),0)+IFERROR(INDEX('Hoja de Trabajo para listado'!$BC$155:$CB$1048576,MATCH($A374,'Hoja de Trabajo para listado'!$BC$155:$BC$1048576,0),MATCH((CUADRO!G$5&amp;$E374),'Hoja de Trabajo para listado'!$BC$151:$CB$151,0)),0)+IFERROR(INDEX('Hoja de Trabajo para listado'!$DE$153:$DG$274,MATCH($A374,'Hoja de Trabajo para listado'!$DE$153:$DE$1048576,0),MATCH((CUADRO!G$5&amp;$E374),'Hoja de Trabajo para listado'!$DE$151:$DG$151,0)),0)+IFERROR(INDEX('Hoja de Trabajo para listado'!$CD$155:$DC$1048576,MATCH($A374,'Hoja de Trabajo para listado'!$CD$155:$CD$1048576,0),MATCH((CUADRO!G$5&amp;$E374),'Hoja de Trabajo para listado'!$CD$151:$DC$151,0)),0)</f>
        <v>0</v>
      </c>
      <c r="H374" s="255">
        <f ca="1">+IFERROR(INDEX('Hoja de Trabajo para listado'!$A$155:$Z$1048576,MATCH($A374,'Hoja de Trabajo para listado'!$A$155:$A$1048576,0),MATCH((CUADRO!H$5&amp;$E374),'Hoja de Trabajo para listado'!$A$151:$Z$151,0)),0)+IFERROR(INDEX('Hoja de Trabajo para listado'!$AB$155:$BA$1048576,MATCH($A374,'Hoja de Trabajo para listado'!$AB$155:$AB$1048576,0),MATCH((CUADRO!H$5&amp;$E374),'Hoja de Trabajo para listado'!$AB$151:$BA$151,0)),0)+IFERROR(INDEX('Hoja de Trabajo para listado'!$BC$155:$CB$1048576,MATCH($A374,'Hoja de Trabajo para listado'!$BC$155:$BC$1048576,0),MATCH((CUADRO!H$5&amp;$E374),'Hoja de Trabajo para listado'!$BC$151:$CB$151,0)),0)+IFERROR(INDEX('Hoja de Trabajo para listado'!$DE$153:$DG$274,MATCH($A374,'Hoja de Trabajo para listado'!$DE$153:$DE$1048576,0),MATCH((CUADRO!H$5&amp;$E374),'Hoja de Trabajo para listado'!$DE$151:$DG$151,0)),0)+IFERROR(INDEX('Hoja de Trabajo para listado'!$CD$155:$DC$1048576,MATCH($A374,'Hoja de Trabajo para listado'!$CD$155:$CD$1048576,0),MATCH((CUADRO!H$5&amp;$E374),'Hoja de Trabajo para listado'!$CD$151:$DC$151,0)),0)</f>
        <v>0</v>
      </c>
      <c r="I374" s="255">
        <f ca="1">+IFERROR(INDEX('Hoja de Trabajo para listado'!$A$155:$Z$1048576,MATCH($A374,'Hoja de Trabajo para listado'!$A$155:$A$1048576,0),MATCH((CUADRO!I$5&amp;$E374),'Hoja de Trabajo para listado'!$A$151:$Z$151,0)),0)+IFERROR(INDEX('Hoja de Trabajo para listado'!$AB$155:$BA$1048576,MATCH($A374,'Hoja de Trabajo para listado'!$AB$155:$AB$1048576,0),MATCH((CUADRO!I$5&amp;$E374),'Hoja de Trabajo para listado'!$AB$151:$BA$151,0)),0)+IFERROR(INDEX('Hoja de Trabajo para listado'!$BC$155:$CB$1048576,MATCH($A374,'Hoja de Trabajo para listado'!$BC$155:$BC$1048576,0),MATCH((CUADRO!I$5&amp;$E374),'Hoja de Trabajo para listado'!$BC$151:$CB$151,0)),0)+IFERROR(INDEX('Hoja de Trabajo para listado'!$DE$153:$DG$274,MATCH($A374,'Hoja de Trabajo para listado'!$DE$153:$DE$1048576,0),MATCH((CUADRO!I$5&amp;$E374),'Hoja de Trabajo para listado'!$DE$151:$DG$151,0)),0)+IFERROR(INDEX('Hoja de Trabajo para listado'!$CD$155:$DC$1048576,MATCH($A374,'Hoja de Trabajo para listado'!$CD$155:$CD$1048576,0),MATCH((CUADRO!I$5&amp;$E374),'Hoja de Trabajo para listado'!$CD$151:$DC$151,0)),0)</f>
        <v>0</v>
      </c>
      <c r="J374" s="255">
        <f ca="1">+IFERROR(INDEX('Hoja de Trabajo para listado'!$A$155:$Z$1048576,MATCH($A374,'Hoja de Trabajo para listado'!$A$155:$A$1048576,0),MATCH((CUADRO!J$5&amp;$E374),'Hoja de Trabajo para listado'!$A$151:$Z$151,0)),0)+IFERROR(INDEX('Hoja de Trabajo para listado'!$AB$155:$BA$1048576,MATCH($A374,'Hoja de Trabajo para listado'!$AB$155:$AB$1048576,0),MATCH((CUADRO!J$5&amp;$E374),'Hoja de Trabajo para listado'!$AB$151:$BA$151,0)),0)+IFERROR(INDEX('Hoja de Trabajo para listado'!$BC$155:$CB$1048576,MATCH($A374,'Hoja de Trabajo para listado'!$BC$155:$BC$1048576,0),MATCH((CUADRO!J$5&amp;$E374),'Hoja de Trabajo para listado'!$BC$151:$CB$151,0)),0)+IFERROR(INDEX('Hoja de Trabajo para listado'!$DE$153:$DG$274,MATCH($A374,'Hoja de Trabajo para listado'!$DE$153:$DE$1048576,0),MATCH((CUADRO!J$5&amp;$E374),'Hoja de Trabajo para listado'!$DE$151:$DG$151,0)),0)+IFERROR(INDEX('Hoja de Trabajo para listado'!$CD$155:$DC$1048576,MATCH($A374,'Hoja de Trabajo para listado'!$CD$155:$CD$1048576,0),MATCH((CUADRO!J$5&amp;$E374),'Hoja de Trabajo para listado'!$CD$151:$DC$151,0)),0)</f>
        <v>0</v>
      </c>
      <c r="K374" s="255">
        <f ca="1">+IFERROR(INDEX('Hoja de Trabajo para listado'!$A$155:$Z$1048576,MATCH($A374,'Hoja de Trabajo para listado'!$A$155:$A$1048576,0),MATCH((CUADRO!K$5&amp;$E374),'Hoja de Trabajo para listado'!$A$151:$Z$151,0)),0)+IFERROR(INDEX('Hoja de Trabajo para listado'!$AB$155:$BA$1048576,MATCH($A374,'Hoja de Trabajo para listado'!$AB$155:$AB$1048576,0),MATCH((CUADRO!K$5&amp;$E374),'Hoja de Trabajo para listado'!$AB$151:$BA$151,0)),0)+IFERROR(INDEX('Hoja de Trabajo para listado'!$BC$155:$CB$1048576,MATCH($A374,'Hoja de Trabajo para listado'!$BC$155:$BC$1048576,0),MATCH((CUADRO!K$5&amp;$E374),'Hoja de Trabajo para listado'!$BC$151:$CB$151,0)),0)+IFERROR(INDEX('Hoja de Trabajo para listado'!$DE$153:$DG$274,MATCH($A374,'Hoja de Trabajo para listado'!$DE$153:$DE$1048576,0),MATCH((CUADRO!K$5&amp;$E374),'Hoja de Trabajo para listado'!$DE$151:$DG$151,0)),0)+IFERROR(INDEX('Hoja de Trabajo para listado'!$CD$155:$DC$1048576,MATCH($A374,'Hoja de Trabajo para listado'!$CD$155:$CD$1048576,0),MATCH((CUADRO!K$5&amp;$E374),'Hoja de Trabajo para listado'!$CD$151:$DC$151,0)),0)</f>
        <v>0</v>
      </c>
      <c r="L374" s="255">
        <f ca="1">+IFERROR(INDEX('Hoja de Trabajo para listado'!$A$155:$Z$1048576,MATCH($A374,'Hoja de Trabajo para listado'!$A$155:$A$1048576,0),MATCH((CUADRO!L$5&amp;$E374),'Hoja de Trabajo para listado'!$A$151:$Z$151,0)),0)+IFERROR(INDEX('Hoja de Trabajo para listado'!$AB$155:$BA$1048576,MATCH($A374,'Hoja de Trabajo para listado'!$AB$155:$AB$1048576,0),MATCH((CUADRO!L$5&amp;$E374),'Hoja de Trabajo para listado'!$AB$151:$BA$151,0)),0)+IFERROR(INDEX('Hoja de Trabajo para listado'!$BC$155:$CB$1048576,MATCH($A374,'Hoja de Trabajo para listado'!$BC$155:$BC$1048576,0),MATCH((CUADRO!L$5&amp;$E374),'Hoja de Trabajo para listado'!$BC$151:$CB$151,0)),0)+IFERROR(INDEX('Hoja de Trabajo para listado'!$DE$153:$DG$274,MATCH($A374,'Hoja de Trabajo para listado'!$DE$153:$DE$1048576,0),MATCH((CUADRO!L$5&amp;$E374),'Hoja de Trabajo para listado'!$DE$151:$DG$151,0)),0)+IFERROR(INDEX('Hoja de Trabajo para listado'!$CD$155:$DC$1048576,MATCH($A374,'Hoja de Trabajo para listado'!$CD$155:$CD$1048576,0),MATCH((CUADRO!L$5&amp;$E374),'Hoja de Trabajo para listado'!$CD$151:$DC$151,0)),0)</f>
        <v>0</v>
      </c>
      <c r="M374" s="255">
        <f ca="1">+IFERROR(INDEX('Hoja de Trabajo para listado'!$A$155:$Z$1048576,MATCH($A374,'Hoja de Trabajo para listado'!$A$155:$A$1048576,0),MATCH((CUADRO!M$5&amp;$E374),'Hoja de Trabajo para listado'!$A$151:$Z$151,0)),0)+IFERROR(INDEX('Hoja de Trabajo para listado'!$AB$155:$BA$1048576,MATCH($A374,'Hoja de Trabajo para listado'!$AB$155:$AB$1048576,0),MATCH((CUADRO!M$5&amp;$E374),'Hoja de Trabajo para listado'!$AB$151:$BA$151,0)),0)+IFERROR(INDEX('Hoja de Trabajo para listado'!$BC$155:$CB$1048576,MATCH($A374,'Hoja de Trabajo para listado'!$BC$155:$BC$1048576,0),MATCH((CUADRO!M$5&amp;$E374),'Hoja de Trabajo para listado'!$BC$151:$CB$151,0)),0)+IFERROR(INDEX('Hoja de Trabajo para listado'!$DE$153:$DG$274,MATCH($A374,'Hoja de Trabajo para listado'!$DE$153:$DE$1048576,0),MATCH((CUADRO!M$5&amp;$E374),'Hoja de Trabajo para listado'!$DE$151:$DG$151,0)),0)+IFERROR(INDEX('Hoja de Trabajo para listado'!$CD$155:$DC$1048576,MATCH($A374,'Hoja de Trabajo para listado'!$CD$155:$CD$1048576,0),MATCH((CUADRO!M$5&amp;$E374),'Hoja de Trabajo para listado'!$CD$151:$DC$151,0)),0)</f>
        <v>0</v>
      </c>
      <c r="N374" s="255">
        <f ca="1">+IFERROR(INDEX('Hoja de Trabajo para listado'!$A$155:$Z$1048576,MATCH($A374,'Hoja de Trabajo para listado'!$A$155:$A$1048576,0),MATCH((CUADRO!N$5&amp;$E374),'Hoja de Trabajo para listado'!$A$151:$Z$151,0)),0)+IFERROR(INDEX('Hoja de Trabajo para listado'!$AB$155:$BA$1048576,MATCH($A374,'Hoja de Trabajo para listado'!$AB$155:$AB$1048576,0),MATCH((CUADRO!N$5&amp;$E374),'Hoja de Trabajo para listado'!$AB$151:$BA$151,0)),0)+IFERROR(INDEX('Hoja de Trabajo para listado'!$BC$155:$CB$1048576,MATCH($A374,'Hoja de Trabajo para listado'!$BC$155:$BC$1048576,0),MATCH((CUADRO!N$5&amp;$E374),'Hoja de Trabajo para listado'!$BC$151:$CB$151,0)),0)+IFERROR(INDEX('Hoja de Trabajo para listado'!$DE$153:$DG$274,MATCH($A374,'Hoja de Trabajo para listado'!$DE$153:$DE$1048576,0),MATCH((CUADRO!N$5&amp;$E374),'Hoja de Trabajo para listado'!$DE$151:$DG$151,0)),0)+IFERROR(INDEX('Hoja de Trabajo para listado'!$CD$155:$DC$1048576,MATCH($A374,'Hoja de Trabajo para listado'!$CD$155:$CD$1048576,0),MATCH((CUADRO!N$5&amp;$E374),'Hoja de Trabajo para listado'!$CD$151:$DC$151,0)),0)</f>
        <v>0</v>
      </c>
      <c r="O374" s="255">
        <f ca="1">+IFERROR(INDEX('Hoja de Trabajo para listado'!$A$155:$Z$1048576,MATCH($A374,'Hoja de Trabajo para listado'!$A$155:$A$1048576,0),MATCH((CUADRO!O$5&amp;$E374),'Hoja de Trabajo para listado'!$A$151:$Z$151,0)),0)+IFERROR(INDEX('Hoja de Trabajo para listado'!$AB$155:$BA$1048576,MATCH($A374,'Hoja de Trabajo para listado'!$AB$155:$AB$1048576,0),MATCH((CUADRO!O$5&amp;$E374),'Hoja de Trabajo para listado'!$AB$151:$BA$151,0)),0)+IFERROR(INDEX('Hoja de Trabajo para listado'!$BC$155:$CB$1048576,MATCH($A374,'Hoja de Trabajo para listado'!$BC$155:$BC$1048576,0),MATCH((CUADRO!O$5&amp;$E374),'Hoja de Trabajo para listado'!$BC$151:$CB$151,0)),0)+IFERROR(INDEX('Hoja de Trabajo para listado'!$DE$153:$DG$274,MATCH($A374,'Hoja de Trabajo para listado'!$DE$153:$DE$1048576,0),MATCH((CUADRO!O$5&amp;$E374),'Hoja de Trabajo para listado'!$DE$151:$DG$151,0)),0)+IFERROR(INDEX('Hoja de Trabajo para listado'!$CD$155:$DC$1048576,MATCH($A374,'Hoja de Trabajo para listado'!$CD$155:$CD$1048576,0),MATCH((CUADRO!O$5&amp;$E374),'Hoja de Trabajo para listado'!$CD$151:$DC$151,0)),0)</f>
        <v>0</v>
      </c>
      <c r="P374" s="255">
        <f ca="1">+IFERROR(INDEX('Hoja de Trabajo para listado'!$A$155:$Z$1048576,MATCH($A374,'Hoja de Trabajo para listado'!$A$155:$A$1048576,0),MATCH((CUADRO!P$5&amp;$E374),'Hoja de Trabajo para listado'!$A$151:$Z$151,0)),0)+IFERROR(INDEX('Hoja de Trabajo para listado'!$AB$155:$BA$1048576,MATCH($A374,'Hoja de Trabajo para listado'!$AB$155:$AB$1048576,0),MATCH((CUADRO!P$5&amp;$E374),'Hoja de Trabajo para listado'!$AB$151:$BA$151,0)),0)+IFERROR(INDEX('Hoja de Trabajo para listado'!$BC$155:$CB$1048576,MATCH($A374,'Hoja de Trabajo para listado'!$BC$155:$BC$1048576,0),MATCH((CUADRO!P$5&amp;$E374),'Hoja de Trabajo para listado'!$BC$151:$CB$151,0)),0)+IFERROR(INDEX('Hoja de Trabajo para listado'!$DE$153:$DG$274,MATCH($A374,'Hoja de Trabajo para listado'!$DE$153:$DE$1048576,0),MATCH((CUADRO!P$5&amp;$E374),'Hoja de Trabajo para listado'!$DE$151:$DG$151,0)),0)+IFERROR(INDEX('Hoja de Trabajo para listado'!$CD$155:$DC$1048576,MATCH($A374,'Hoja de Trabajo para listado'!$CD$155:$CD$1048576,0),MATCH((CUADRO!P$5&amp;$E374),'Hoja de Trabajo para listado'!$CD$151:$DC$151,0)),0)</f>
        <v>0</v>
      </c>
      <c r="Q374" s="255">
        <f ca="1">+IFERROR(INDEX('Hoja de Trabajo para listado'!$A$155:$Z$1048576,MATCH($A374,'Hoja de Trabajo para listado'!$A$155:$A$1048576,0),MATCH((CUADRO!Q$5&amp;$E374),'Hoja de Trabajo para listado'!$A$151:$Z$151,0)),0)+IFERROR(INDEX('Hoja de Trabajo para listado'!$AB$155:$BA$1048576,MATCH($A374,'Hoja de Trabajo para listado'!$AB$155:$AB$1048576,0),MATCH((CUADRO!Q$5&amp;$E374),'Hoja de Trabajo para listado'!$AB$151:$BA$151,0)),0)+IFERROR(INDEX('Hoja de Trabajo para listado'!$BC$155:$CB$1048576,MATCH($A374,'Hoja de Trabajo para listado'!$BC$155:$BC$1048576,0),MATCH((CUADRO!Q$5&amp;$E374),'Hoja de Trabajo para listado'!$BC$151:$CB$151,0)),0)+IFERROR(INDEX('Hoja de Trabajo para listado'!$DE$153:$DG$274,MATCH($A374,'Hoja de Trabajo para listado'!$DE$153:$DE$1048576,0),MATCH((CUADRO!Q$5&amp;$E374),'Hoja de Trabajo para listado'!$DE$151:$DG$151,0)),0)+IFERROR(INDEX('Hoja de Trabajo para listado'!$CD$155:$DC$1048576,MATCH($A374,'Hoja de Trabajo para listado'!$CD$155:$CD$1048576,0),MATCH((CUADRO!Q$5&amp;$E374),'Hoja de Trabajo para listado'!$CD$151:$DC$151,0)),0)</f>
        <v>0</v>
      </c>
      <c r="R374" s="255">
        <f t="shared" ca="1" si="12"/>
        <v>0</v>
      </c>
      <c r="S374" s="262"/>
      <c r="T374" s="255">
        <f ca="1">+T375</f>
        <v>0</v>
      </c>
      <c r="U374" s="254">
        <f t="shared" si="13"/>
        <v>1</v>
      </c>
      <c r="V374" s="362" t="str">
        <f>+VLOOKUP(A374,bd_lista!$A$3:$E$590,5,FALSE)</f>
        <v>Instituciones de Seguridad Social</v>
      </c>
      <c r="W374" s="361" t="str">
        <f>+V374</f>
        <v>Instituciones de Seguridad Social</v>
      </c>
      <c r="X374" s="254">
        <f>+VLOOKUP(A374,[2]Sheet1!$A$13:$D$744,4,FALSE)</f>
        <v>46</v>
      </c>
      <c r="Y374" s="254" t="str">
        <f>+VLOOKUP(X374,bd_lista!$A$3:$C$590,3,FALSE)</f>
        <v>Ministerio de Salud y Deportes</v>
      </c>
      <c r="Z374" s="316">
        <f>+X374</f>
        <v>46</v>
      </c>
      <c r="AA374" s="317" t="str">
        <f>+Y374</f>
        <v>Ministerio de Salud y Deportes</v>
      </c>
    </row>
    <row r="375" spans="1:27" ht="15" hidden="1" customHeight="1">
      <c r="A375" s="32">
        <v>434</v>
      </c>
      <c r="B375" s="307"/>
      <c r="C375" s="362" t="str">
        <f>+VLOOKUP(A375,bd_lista!$A$3:$C$590,3,FALSE)</f>
        <v>Seguro Social Universitario de Beni</v>
      </c>
      <c r="D375" s="362"/>
      <c r="E375" s="362" t="s">
        <v>1314</v>
      </c>
      <c r="F375" s="257">
        <f ca="1">+IFERROR(INDEX('Hoja de Trabajo para listado'!$A$155:$Z$1048576,MATCH($A375,'Hoja de Trabajo para listado'!$A$155:$A$1048576,0),MATCH((CUADRO!F$5&amp;$E375),'Hoja de Trabajo para listado'!$A$151:$Z$151,0)),0)+IFERROR(INDEX('Hoja de Trabajo para listado'!$AB$155:$BA$1048576,MATCH($A375,'Hoja de Trabajo para listado'!$AB$155:$AB$1048576,0),MATCH((CUADRO!F$5&amp;$E375),'Hoja de Trabajo para listado'!$AB$151:$BA$151,0)),0)+IFERROR(INDEX('Hoja de Trabajo para listado'!$BC$155:$CB$1048576,MATCH($A375,'Hoja de Trabajo para listado'!$BC$155:$BC$1048576,0),MATCH((CUADRO!F$5&amp;$E375),'Hoja de Trabajo para listado'!$BC$151:$CB$151,0)),0)+IFERROR(INDEX('Hoja de Trabajo para listado'!$DE$153:$DG$274,MATCH($A375,'Hoja de Trabajo para listado'!$DE$153:$DE$1048576,0),MATCH((CUADRO!F$5&amp;$E375),'Hoja de Trabajo para listado'!$DE$151:$DG$151,0)),0)+IFERROR(INDEX('Hoja de Trabajo para listado'!$CD$155:$DC$1048576,MATCH($A375,'Hoja de Trabajo para listado'!$CD$155:$CD$1048576,0),MATCH((CUADRO!F$5&amp;$E375),'Hoja de Trabajo para listado'!$CD$151:$DC$151,0)),0)</f>
        <v>0</v>
      </c>
      <c r="G375" s="257">
        <f ca="1">+IFERROR(INDEX('Hoja de Trabajo para listado'!$A$155:$Z$1048576,MATCH($A375,'Hoja de Trabajo para listado'!$A$155:$A$1048576,0),MATCH((CUADRO!G$5&amp;$E375),'Hoja de Trabajo para listado'!$A$151:$Z$151,0)),0)+IFERROR(INDEX('Hoja de Trabajo para listado'!$AB$155:$BA$1048576,MATCH($A375,'Hoja de Trabajo para listado'!$AB$155:$AB$1048576,0),MATCH((CUADRO!G$5&amp;$E375),'Hoja de Trabajo para listado'!$AB$151:$BA$151,0)),0)+IFERROR(INDEX('Hoja de Trabajo para listado'!$BC$155:$CB$1048576,MATCH($A375,'Hoja de Trabajo para listado'!$BC$155:$BC$1048576,0),MATCH((CUADRO!G$5&amp;$E375),'Hoja de Trabajo para listado'!$BC$151:$CB$151,0)),0)+IFERROR(INDEX('Hoja de Trabajo para listado'!$DE$153:$DG$274,MATCH($A375,'Hoja de Trabajo para listado'!$DE$153:$DE$1048576,0),MATCH((CUADRO!G$5&amp;$E375),'Hoja de Trabajo para listado'!$DE$151:$DG$151,0)),0)+IFERROR(INDEX('Hoja de Trabajo para listado'!$CD$155:$DC$1048576,MATCH($A375,'Hoja de Trabajo para listado'!$CD$155:$CD$1048576,0),MATCH((CUADRO!G$5&amp;$E375),'Hoja de Trabajo para listado'!$CD$151:$DC$151,0)),0)</f>
        <v>0</v>
      </c>
      <c r="H375" s="257">
        <f ca="1">+IFERROR(INDEX('Hoja de Trabajo para listado'!$A$155:$Z$1048576,MATCH($A375,'Hoja de Trabajo para listado'!$A$155:$A$1048576,0),MATCH((CUADRO!H$5&amp;$E375),'Hoja de Trabajo para listado'!$A$151:$Z$151,0)),0)+IFERROR(INDEX('Hoja de Trabajo para listado'!$AB$155:$BA$1048576,MATCH($A375,'Hoja de Trabajo para listado'!$AB$155:$AB$1048576,0),MATCH((CUADRO!H$5&amp;$E375),'Hoja de Trabajo para listado'!$AB$151:$BA$151,0)),0)+IFERROR(INDEX('Hoja de Trabajo para listado'!$BC$155:$CB$1048576,MATCH($A375,'Hoja de Trabajo para listado'!$BC$155:$BC$1048576,0),MATCH((CUADRO!H$5&amp;$E375),'Hoja de Trabajo para listado'!$BC$151:$CB$151,0)),0)+IFERROR(INDEX('Hoja de Trabajo para listado'!$DE$153:$DG$274,MATCH($A375,'Hoja de Trabajo para listado'!$DE$153:$DE$1048576,0),MATCH((CUADRO!H$5&amp;$E375),'Hoja de Trabajo para listado'!$DE$151:$DG$151,0)),0)+IFERROR(INDEX('Hoja de Trabajo para listado'!$CD$155:$DC$1048576,MATCH($A375,'Hoja de Trabajo para listado'!$CD$155:$CD$1048576,0),MATCH((CUADRO!H$5&amp;$E375),'Hoja de Trabajo para listado'!$CD$151:$DC$151,0)),0)</f>
        <v>0</v>
      </c>
      <c r="I375" s="257">
        <f ca="1">+IFERROR(INDEX('Hoja de Trabajo para listado'!$A$155:$Z$1048576,MATCH($A375,'Hoja de Trabajo para listado'!$A$155:$A$1048576,0),MATCH((CUADRO!I$5&amp;$E375),'Hoja de Trabajo para listado'!$A$151:$Z$151,0)),0)+IFERROR(INDEX('Hoja de Trabajo para listado'!$AB$155:$BA$1048576,MATCH($A375,'Hoja de Trabajo para listado'!$AB$155:$AB$1048576,0),MATCH((CUADRO!I$5&amp;$E375),'Hoja de Trabajo para listado'!$AB$151:$BA$151,0)),0)+IFERROR(INDEX('Hoja de Trabajo para listado'!$BC$155:$CB$1048576,MATCH($A375,'Hoja de Trabajo para listado'!$BC$155:$BC$1048576,0),MATCH((CUADRO!I$5&amp;$E375),'Hoja de Trabajo para listado'!$BC$151:$CB$151,0)),0)+IFERROR(INDEX('Hoja de Trabajo para listado'!$DE$153:$DG$274,MATCH($A375,'Hoja de Trabajo para listado'!$DE$153:$DE$1048576,0),MATCH((CUADRO!I$5&amp;$E375),'Hoja de Trabajo para listado'!$DE$151:$DG$151,0)),0)+IFERROR(INDEX('Hoja de Trabajo para listado'!$CD$155:$DC$1048576,MATCH($A375,'Hoja de Trabajo para listado'!$CD$155:$CD$1048576,0),MATCH((CUADRO!I$5&amp;$E375),'Hoja de Trabajo para listado'!$CD$151:$DC$151,0)),0)</f>
        <v>0</v>
      </c>
      <c r="J375" s="257">
        <f ca="1">+IFERROR(INDEX('Hoja de Trabajo para listado'!$A$155:$Z$1048576,MATCH($A375,'Hoja de Trabajo para listado'!$A$155:$A$1048576,0),MATCH((CUADRO!J$5&amp;$E375),'Hoja de Trabajo para listado'!$A$151:$Z$151,0)),0)+IFERROR(INDEX('Hoja de Trabajo para listado'!$AB$155:$BA$1048576,MATCH($A375,'Hoja de Trabajo para listado'!$AB$155:$AB$1048576,0),MATCH((CUADRO!J$5&amp;$E375),'Hoja de Trabajo para listado'!$AB$151:$BA$151,0)),0)+IFERROR(INDEX('Hoja de Trabajo para listado'!$BC$155:$CB$1048576,MATCH($A375,'Hoja de Trabajo para listado'!$BC$155:$BC$1048576,0),MATCH((CUADRO!J$5&amp;$E375),'Hoja de Trabajo para listado'!$BC$151:$CB$151,0)),0)+IFERROR(INDEX('Hoja de Trabajo para listado'!$DE$153:$DG$274,MATCH($A375,'Hoja de Trabajo para listado'!$DE$153:$DE$1048576,0),MATCH((CUADRO!J$5&amp;$E375),'Hoja de Trabajo para listado'!$DE$151:$DG$151,0)),0)+IFERROR(INDEX('Hoja de Trabajo para listado'!$CD$155:$DC$1048576,MATCH($A375,'Hoja de Trabajo para listado'!$CD$155:$CD$1048576,0),MATCH((CUADRO!J$5&amp;$E375),'Hoja de Trabajo para listado'!$CD$151:$DC$151,0)),0)</f>
        <v>0</v>
      </c>
      <c r="K375" s="257">
        <f ca="1">+IFERROR(INDEX('Hoja de Trabajo para listado'!$A$155:$Z$1048576,MATCH($A375,'Hoja de Trabajo para listado'!$A$155:$A$1048576,0),MATCH((CUADRO!K$5&amp;$E375),'Hoja de Trabajo para listado'!$A$151:$Z$151,0)),0)+IFERROR(INDEX('Hoja de Trabajo para listado'!$AB$155:$BA$1048576,MATCH($A375,'Hoja de Trabajo para listado'!$AB$155:$AB$1048576,0),MATCH((CUADRO!K$5&amp;$E375),'Hoja de Trabajo para listado'!$AB$151:$BA$151,0)),0)+IFERROR(INDEX('Hoja de Trabajo para listado'!$BC$155:$CB$1048576,MATCH($A375,'Hoja de Trabajo para listado'!$BC$155:$BC$1048576,0),MATCH((CUADRO!K$5&amp;$E375),'Hoja de Trabajo para listado'!$BC$151:$CB$151,0)),0)+IFERROR(INDEX('Hoja de Trabajo para listado'!$DE$153:$DG$274,MATCH($A375,'Hoja de Trabajo para listado'!$DE$153:$DE$1048576,0),MATCH((CUADRO!K$5&amp;$E375),'Hoja de Trabajo para listado'!$DE$151:$DG$151,0)),0)+IFERROR(INDEX('Hoja de Trabajo para listado'!$CD$155:$DC$1048576,MATCH($A375,'Hoja de Trabajo para listado'!$CD$155:$CD$1048576,0),MATCH((CUADRO!K$5&amp;$E375),'Hoja de Trabajo para listado'!$CD$151:$DC$151,0)),0)</f>
        <v>0</v>
      </c>
      <c r="L375" s="257">
        <f ca="1">+IFERROR(INDEX('Hoja de Trabajo para listado'!$A$155:$Z$1048576,MATCH($A375,'Hoja de Trabajo para listado'!$A$155:$A$1048576,0),MATCH((CUADRO!L$5&amp;$E375),'Hoja de Trabajo para listado'!$A$151:$Z$151,0)),0)+IFERROR(INDEX('Hoja de Trabajo para listado'!$AB$155:$BA$1048576,MATCH($A375,'Hoja de Trabajo para listado'!$AB$155:$AB$1048576,0),MATCH((CUADRO!L$5&amp;$E375),'Hoja de Trabajo para listado'!$AB$151:$BA$151,0)),0)+IFERROR(INDEX('Hoja de Trabajo para listado'!$BC$155:$CB$1048576,MATCH($A375,'Hoja de Trabajo para listado'!$BC$155:$BC$1048576,0),MATCH((CUADRO!L$5&amp;$E375),'Hoja de Trabajo para listado'!$BC$151:$CB$151,0)),0)+IFERROR(INDEX('Hoja de Trabajo para listado'!$DE$153:$DG$274,MATCH($A375,'Hoja de Trabajo para listado'!$DE$153:$DE$1048576,0),MATCH((CUADRO!L$5&amp;$E375),'Hoja de Trabajo para listado'!$DE$151:$DG$151,0)),0)+IFERROR(INDEX('Hoja de Trabajo para listado'!$CD$155:$DC$1048576,MATCH($A375,'Hoja de Trabajo para listado'!$CD$155:$CD$1048576,0),MATCH((CUADRO!L$5&amp;$E375),'Hoja de Trabajo para listado'!$CD$151:$DC$151,0)),0)</f>
        <v>0</v>
      </c>
      <c r="M375" s="257">
        <f ca="1">+IFERROR(INDEX('Hoja de Trabajo para listado'!$A$155:$Z$1048576,MATCH($A375,'Hoja de Trabajo para listado'!$A$155:$A$1048576,0),MATCH((CUADRO!M$5&amp;$E375),'Hoja de Trabajo para listado'!$A$151:$Z$151,0)),0)+IFERROR(INDEX('Hoja de Trabajo para listado'!$AB$155:$BA$1048576,MATCH($A375,'Hoja de Trabajo para listado'!$AB$155:$AB$1048576,0),MATCH((CUADRO!M$5&amp;$E375),'Hoja de Trabajo para listado'!$AB$151:$BA$151,0)),0)+IFERROR(INDEX('Hoja de Trabajo para listado'!$BC$155:$CB$1048576,MATCH($A375,'Hoja de Trabajo para listado'!$BC$155:$BC$1048576,0),MATCH((CUADRO!M$5&amp;$E375),'Hoja de Trabajo para listado'!$BC$151:$CB$151,0)),0)+IFERROR(INDEX('Hoja de Trabajo para listado'!$DE$153:$DG$274,MATCH($A375,'Hoja de Trabajo para listado'!$DE$153:$DE$1048576,0),MATCH((CUADRO!M$5&amp;$E375),'Hoja de Trabajo para listado'!$DE$151:$DG$151,0)),0)+IFERROR(INDEX('Hoja de Trabajo para listado'!$CD$155:$DC$1048576,MATCH($A375,'Hoja de Trabajo para listado'!$CD$155:$CD$1048576,0),MATCH((CUADRO!M$5&amp;$E375),'Hoja de Trabajo para listado'!$CD$151:$DC$151,0)),0)</f>
        <v>0</v>
      </c>
      <c r="N375" s="257">
        <f ca="1">+IFERROR(INDEX('Hoja de Trabajo para listado'!$A$155:$Z$1048576,MATCH($A375,'Hoja de Trabajo para listado'!$A$155:$A$1048576,0),MATCH((CUADRO!N$5&amp;$E375),'Hoja de Trabajo para listado'!$A$151:$Z$151,0)),0)+IFERROR(INDEX('Hoja de Trabajo para listado'!$AB$155:$BA$1048576,MATCH($A375,'Hoja de Trabajo para listado'!$AB$155:$AB$1048576,0),MATCH((CUADRO!N$5&amp;$E375),'Hoja de Trabajo para listado'!$AB$151:$BA$151,0)),0)+IFERROR(INDEX('Hoja de Trabajo para listado'!$BC$155:$CB$1048576,MATCH($A375,'Hoja de Trabajo para listado'!$BC$155:$BC$1048576,0),MATCH((CUADRO!N$5&amp;$E375),'Hoja de Trabajo para listado'!$BC$151:$CB$151,0)),0)+IFERROR(INDEX('Hoja de Trabajo para listado'!$DE$153:$DG$274,MATCH($A375,'Hoja de Trabajo para listado'!$DE$153:$DE$1048576,0),MATCH((CUADRO!N$5&amp;$E375),'Hoja de Trabajo para listado'!$DE$151:$DG$151,0)),0)+IFERROR(INDEX('Hoja de Trabajo para listado'!$CD$155:$DC$1048576,MATCH($A375,'Hoja de Trabajo para listado'!$CD$155:$CD$1048576,0),MATCH((CUADRO!N$5&amp;$E375),'Hoja de Trabajo para listado'!$CD$151:$DC$151,0)),0)</f>
        <v>0</v>
      </c>
      <c r="O375" s="257">
        <f ca="1">+IFERROR(INDEX('Hoja de Trabajo para listado'!$A$155:$Z$1048576,MATCH($A375,'Hoja de Trabajo para listado'!$A$155:$A$1048576,0),MATCH((CUADRO!O$5&amp;$E375),'Hoja de Trabajo para listado'!$A$151:$Z$151,0)),0)+IFERROR(INDEX('Hoja de Trabajo para listado'!$AB$155:$BA$1048576,MATCH($A375,'Hoja de Trabajo para listado'!$AB$155:$AB$1048576,0),MATCH((CUADRO!O$5&amp;$E375),'Hoja de Trabajo para listado'!$AB$151:$BA$151,0)),0)+IFERROR(INDEX('Hoja de Trabajo para listado'!$BC$155:$CB$1048576,MATCH($A375,'Hoja de Trabajo para listado'!$BC$155:$BC$1048576,0),MATCH((CUADRO!O$5&amp;$E375),'Hoja de Trabajo para listado'!$BC$151:$CB$151,0)),0)+IFERROR(INDEX('Hoja de Trabajo para listado'!$DE$153:$DG$274,MATCH($A375,'Hoja de Trabajo para listado'!$DE$153:$DE$1048576,0),MATCH((CUADRO!O$5&amp;$E375),'Hoja de Trabajo para listado'!$DE$151:$DG$151,0)),0)+IFERROR(INDEX('Hoja de Trabajo para listado'!$CD$155:$DC$1048576,MATCH($A375,'Hoja de Trabajo para listado'!$CD$155:$CD$1048576,0),MATCH((CUADRO!O$5&amp;$E375),'Hoja de Trabajo para listado'!$CD$151:$DC$151,0)),0)</f>
        <v>0</v>
      </c>
      <c r="P375" s="257">
        <f ca="1">+IFERROR(INDEX('Hoja de Trabajo para listado'!$A$155:$Z$1048576,MATCH($A375,'Hoja de Trabajo para listado'!$A$155:$A$1048576,0),MATCH((CUADRO!P$5&amp;$E375),'Hoja de Trabajo para listado'!$A$151:$Z$151,0)),0)+IFERROR(INDEX('Hoja de Trabajo para listado'!$AB$155:$BA$1048576,MATCH($A375,'Hoja de Trabajo para listado'!$AB$155:$AB$1048576,0),MATCH((CUADRO!P$5&amp;$E375),'Hoja de Trabajo para listado'!$AB$151:$BA$151,0)),0)+IFERROR(INDEX('Hoja de Trabajo para listado'!$BC$155:$CB$1048576,MATCH($A375,'Hoja de Trabajo para listado'!$BC$155:$BC$1048576,0),MATCH((CUADRO!P$5&amp;$E375),'Hoja de Trabajo para listado'!$BC$151:$CB$151,0)),0)+IFERROR(INDEX('Hoja de Trabajo para listado'!$DE$153:$DG$274,MATCH($A375,'Hoja de Trabajo para listado'!$DE$153:$DE$1048576,0),MATCH((CUADRO!P$5&amp;$E375),'Hoja de Trabajo para listado'!$DE$151:$DG$151,0)),0)+IFERROR(INDEX('Hoja de Trabajo para listado'!$CD$155:$DC$1048576,MATCH($A375,'Hoja de Trabajo para listado'!$CD$155:$CD$1048576,0),MATCH((CUADRO!P$5&amp;$E375),'Hoja de Trabajo para listado'!$CD$151:$DC$151,0)),0)</f>
        <v>0</v>
      </c>
      <c r="Q375" s="257">
        <f ca="1">+IFERROR(INDEX('Hoja de Trabajo para listado'!$A$155:$Z$1048576,MATCH($A375,'Hoja de Trabajo para listado'!$A$155:$A$1048576,0),MATCH((CUADRO!Q$5&amp;$E375),'Hoja de Trabajo para listado'!$A$151:$Z$151,0)),0)+IFERROR(INDEX('Hoja de Trabajo para listado'!$AB$155:$BA$1048576,MATCH($A375,'Hoja de Trabajo para listado'!$AB$155:$AB$1048576,0),MATCH((CUADRO!Q$5&amp;$E375),'Hoja de Trabajo para listado'!$AB$151:$BA$151,0)),0)+IFERROR(INDEX('Hoja de Trabajo para listado'!$BC$155:$CB$1048576,MATCH($A375,'Hoja de Trabajo para listado'!$BC$155:$BC$1048576,0),MATCH((CUADRO!Q$5&amp;$E375),'Hoja de Trabajo para listado'!$BC$151:$CB$151,0)),0)+IFERROR(INDEX('Hoja de Trabajo para listado'!$DE$153:$DG$274,MATCH($A375,'Hoja de Trabajo para listado'!$DE$153:$DE$1048576,0),MATCH((CUADRO!Q$5&amp;$E375),'Hoja de Trabajo para listado'!$DE$151:$DG$151,0)),0)+IFERROR(INDEX('Hoja de Trabajo para listado'!$CD$155:$DC$1048576,MATCH($A375,'Hoja de Trabajo para listado'!$CD$155:$CD$1048576,0),MATCH((CUADRO!Q$5&amp;$E375),'Hoja de Trabajo para listado'!$CD$151:$DC$151,0)),0)</f>
        <v>0</v>
      </c>
      <c r="R375" s="257">
        <f t="shared" ca="1" si="12"/>
        <v>0</v>
      </c>
      <c r="S375" s="274">
        <f ca="1">+R374+R375</f>
        <v>0</v>
      </c>
      <c r="T375" s="257">
        <f ca="1">+S375</f>
        <v>0</v>
      </c>
      <c r="U375" s="256">
        <f t="shared" si="13"/>
        <v>2</v>
      </c>
      <c r="V375" s="362" t="str">
        <f>+VLOOKUP(A375,bd_lista!$A$3:$E$590,5,FALSE)</f>
        <v>Instituciones de Seguridad Social</v>
      </c>
      <c r="W375" s="362"/>
      <c r="X375" s="254">
        <f>+VLOOKUP(A375,[2]Sheet1!$A$13:$D$744,4,FALSE)</f>
        <v>46</v>
      </c>
      <c r="Y375" s="254" t="str">
        <f>+VLOOKUP(X375,bd_lista!$A$3:$C$590,3,FALSE)</f>
        <v>Ministerio de Salud y Deportes</v>
      </c>
      <c r="Z375" s="314"/>
      <c r="AA375" s="315"/>
    </row>
    <row r="376" spans="1:27" ht="15" hidden="1" customHeight="1">
      <c r="A376" s="264">
        <v>435</v>
      </c>
      <c r="B376" s="306">
        <f>+A376</f>
        <v>435</v>
      </c>
      <c r="C376" s="259" t="str">
        <f>+VLOOKUP(A376,bd_lista!$A$3:$C$590,3,FALSE)</f>
        <v>Seguro Integral de Salud</v>
      </c>
      <c r="D376" s="361" t="str">
        <f>+C376</f>
        <v>Seguro Integral de Salud</v>
      </c>
      <c r="E376" s="259" t="s">
        <v>1313</v>
      </c>
      <c r="F376" s="255">
        <f ca="1">+IFERROR(INDEX('Hoja de Trabajo para listado'!$A$155:$Z$1048576,MATCH($A376,'Hoja de Trabajo para listado'!$A$155:$A$1048576,0),MATCH((CUADRO!F$5&amp;$E376),'Hoja de Trabajo para listado'!$A$151:$Z$151,0)),0)+IFERROR(INDEX('Hoja de Trabajo para listado'!$AB$155:$BA$1048576,MATCH($A376,'Hoja de Trabajo para listado'!$AB$155:$AB$1048576,0),MATCH((CUADRO!F$5&amp;$E376),'Hoja de Trabajo para listado'!$AB$151:$BA$151,0)),0)+IFERROR(INDEX('Hoja de Trabajo para listado'!$BC$155:$CB$1048576,MATCH($A376,'Hoja de Trabajo para listado'!$BC$155:$BC$1048576,0),MATCH((CUADRO!F$5&amp;$E376),'Hoja de Trabajo para listado'!$BC$151:$CB$151,0)),0)+IFERROR(INDEX('Hoja de Trabajo para listado'!$DE$153:$DG$274,MATCH($A376,'Hoja de Trabajo para listado'!$DE$153:$DE$1048576,0),MATCH((CUADRO!F$5&amp;$E376),'Hoja de Trabajo para listado'!$DE$151:$DG$151,0)),0)+IFERROR(INDEX('Hoja de Trabajo para listado'!$CD$155:$DC$1048576,MATCH($A376,'Hoja de Trabajo para listado'!$CD$155:$CD$1048576,0),MATCH((CUADRO!F$5&amp;$E376),'Hoja de Trabajo para listado'!$CD$151:$DC$151,0)),0)</f>
        <v>0</v>
      </c>
      <c r="G376" s="255">
        <f ca="1">+IFERROR(INDEX('Hoja de Trabajo para listado'!$A$155:$Z$1048576,MATCH($A376,'Hoja de Trabajo para listado'!$A$155:$A$1048576,0),MATCH((CUADRO!G$5&amp;$E376),'Hoja de Trabajo para listado'!$A$151:$Z$151,0)),0)+IFERROR(INDEX('Hoja de Trabajo para listado'!$AB$155:$BA$1048576,MATCH($A376,'Hoja de Trabajo para listado'!$AB$155:$AB$1048576,0),MATCH((CUADRO!G$5&amp;$E376),'Hoja de Trabajo para listado'!$AB$151:$BA$151,0)),0)+IFERROR(INDEX('Hoja de Trabajo para listado'!$BC$155:$CB$1048576,MATCH($A376,'Hoja de Trabajo para listado'!$BC$155:$BC$1048576,0),MATCH((CUADRO!G$5&amp;$E376),'Hoja de Trabajo para listado'!$BC$151:$CB$151,0)),0)+IFERROR(INDEX('Hoja de Trabajo para listado'!$DE$153:$DG$274,MATCH($A376,'Hoja de Trabajo para listado'!$DE$153:$DE$1048576,0),MATCH((CUADRO!G$5&amp;$E376),'Hoja de Trabajo para listado'!$DE$151:$DG$151,0)),0)+IFERROR(INDEX('Hoja de Trabajo para listado'!$CD$155:$DC$1048576,MATCH($A376,'Hoja de Trabajo para listado'!$CD$155:$CD$1048576,0),MATCH((CUADRO!G$5&amp;$E376),'Hoja de Trabajo para listado'!$CD$151:$DC$151,0)),0)</f>
        <v>0</v>
      </c>
      <c r="H376" s="255">
        <f ca="1">+IFERROR(INDEX('Hoja de Trabajo para listado'!$A$155:$Z$1048576,MATCH($A376,'Hoja de Trabajo para listado'!$A$155:$A$1048576,0),MATCH((CUADRO!H$5&amp;$E376),'Hoja de Trabajo para listado'!$A$151:$Z$151,0)),0)+IFERROR(INDEX('Hoja de Trabajo para listado'!$AB$155:$BA$1048576,MATCH($A376,'Hoja de Trabajo para listado'!$AB$155:$AB$1048576,0),MATCH((CUADRO!H$5&amp;$E376),'Hoja de Trabajo para listado'!$AB$151:$BA$151,0)),0)+IFERROR(INDEX('Hoja de Trabajo para listado'!$BC$155:$CB$1048576,MATCH($A376,'Hoja de Trabajo para listado'!$BC$155:$BC$1048576,0),MATCH((CUADRO!H$5&amp;$E376),'Hoja de Trabajo para listado'!$BC$151:$CB$151,0)),0)+IFERROR(INDEX('Hoja de Trabajo para listado'!$DE$153:$DG$274,MATCH($A376,'Hoja de Trabajo para listado'!$DE$153:$DE$1048576,0),MATCH((CUADRO!H$5&amp;$E376),'Hoja de Trabajo para listado'!$DE$151:$DG$151,0)),0)+IFERROR(INDEX('Hoja de Trabajo para listado'!$CD$155:$DC$1048576,MATCH($A376,'Hoja de Trabajo para listado'!$CD$155:$CD$1048576,0),MATCH((CUADRO!H$5&amp;$E376),'Hoja de Trabajo para listado'!$CD$151:$DC$151,0)),0)</f>
        <v>0</v>
      </c>
      <c r="I376" s="255">
        <f ca="1">+IFERROR(INDEX('Hoja de Trabajo para listado'!$A$155:$Z$1048576,MATCH($A376,'Hoja de Trabajo para listado'!$A$155:$A$1048576,0),MATCH((CUADRO!I$5&amp;$E376),'Hoja de Trabajo para listado'!$A$151:$Z$151,0)),0)+IFERROR(INDEX('Hoja de Trabajo para listado'!$AB$155:$BA$1048576,MATCH($A376,'Hoja de Trabajo para listado'!$AB$155:$AB$1048576,0),MATCH((CUADRO!I$5&amp;$E376),'Hoja de Trabajo para listado'!$AB$151:$BA$151,0)),0)+IFERROR(INDEX('Hoja de Trabajo para listado'!$BC$155:$CB$1048576,MATCH($A376,'Hoja de Trabajo para listado'!$BC$155:$BC$1048576,0),MATCH((CUADRO!I$5&amp;$E376),'Hoja de Trabajo para listado'!$BC$151:$CB$151,0)),0)+IFERROR(INDEX('Hoja de Trabajo para listado'!$DE$153:$DG$274,MATCH($A376,'Hoja de Trabajo para listado'!$DE$153:$DE$1048576,0),MATCH((CUADRO!I$5&amp;$E376),'Hoja de Trabajo para listado'!$DE$151:$DG$151,0)),0)+IFERROR(INDEX('Hoja de Trabajo para listado'!$CD$155:$DC$1048576,MATCH($A376,'Hoja de Trabajo para listado'!$CD$155:$CD$1048576,0),MATCH((CUADRO!I$5&amp;$E376),'Hoja de Trabajo para listado'!$CD$151:$DC$151,0)),0)</f>
        <v>0</v>
      </c>
      <c r="J376" s="255">
        <f ca="1">+IFERROR(INDEX('Hoja de Trabajo para listado'!$A$155:$Z$1048576,MATCH($A376,'Hoja de Trabajo para listado'!$A$155:$A$1048576,0),MATCH((CUADRO!J$5&amp;$E376),'Hoja de Trabajo para listado'!$A$151:$Z$151,0)),0)+IFERROR(INDEX('Hoja de Trabajo para listado'!$AB$155:$BA$1048576,MATCH($A376,'Hoja de Trabajo para listado'!$AB$155:$AB$1048576,0),MATCH((CUADRO!J$5&amp;$E376),'Hoja de Trabajo para listado'!$AB$151:$BA$151,0)),0)+IFERROR(INDEX('Hoja de Trabajo para listado'!$BC$155:$CB$1048576,MATCH($A376,'Hoja de Trabajo para listado'!$BC$155:$BC$1048576,0),MATCH((CUADRO!J$5&amp;$E376),'Hoja de Trabajo para listado'!$BC$151:$CB$151,0)),0)+IFERROR(INDEX('Hoja de Trabajo para listado'!$DE$153:$DG$274,MATCH($A376,'Hoja de Trabajo para listado'!$DE$153:$DE$1048576,0),MATCH((CUADRO!J$5&amp;$E376),'Hoja de Trabajo para listado'!$DE$151:$DG$151,0)),0)+IFERROR(INDEX('Hoja de Trabajo para listado'!$CD$155:$DC$1048576,MATCH($A376,'Hoja de Trabajo para listado'!$CD$155:$CD$1048576,0),MATCH((CUADRO!J$5&amp;$E376),'Hoja de Trabajo para listado'!$CD$151:$DC$151,0)),0)</f>
        <v>0</v>
      </c>
      <c r="K376" s="255">
        <f ca="1">+IFERROR(INDEX('Hoja de Trabajo para listado'!$A$155:$Z$1048576,MATCH($A376,'Hoja de Trabajo para listado'!$A$155:$A$1048576,0),MATCH((CUADRO!K$5&amp;$E376),'Hoja de Trabajo para listado'!$A$151:$Z$151,0)),0)+IFERROR(INDEX('Hoja de Trabajo para listado'!$AB$155:$BA$1048576,MATCH($A376,'Hoja de Trabajo para listado'!$AB$155:$AB$1048576,0),MATCH((CUADRO!K$5&amp;$E376),'Hoja de Trabajo para listado'!$AB$151:$BA$151,0)),0)+IFERROR(INDEX('Hoja de Trabajo para listado'!$BC$155:$CB$1048576,MATCH($A376,'Hoja de Trabajo para listado'!$BC$155:$BC$1048576,0),MATCH((CUADRO!K$5&amp;$E376),'Hoja de Trabajo para listado'!$BC$151:$CB$151,0)),0)+IFERROR(INDEX('Hoja de Trabajo para listado'!$DE$153:$DG$274,MATCH($A376,'Hoja de Trabajo para listado'!$DE$153:$DE$1048576,0),MATCH((CUADRO!K$5&amp;$E376),'Hoja de Trabajo para listado'!$DE$151:$DG$151,0)),0)+IFERROR(INDEX('Hoja de Trabajo para listado'!$CD$155:$DC$1048576,MATCH($A376,'Hoja de Trabajo para listado'!$CD$155:$CD$1048576,0),MATCH((CUADRO!K$5&amp;$E376),'Hoja de Trabajo para listado'!$CD$151:$DC$151,0)),0)</f>
        <v>0</v>
      </c>
      <c r="L376" s="255">
        <f ca="1">+IFERROR(INDEX('Hoja de Trabajo para listado'!$A$155:$Z$1048576,MATCH($A376,'Hoja de Trabajo para listado'!$A$155:$A$1048576,0),MATCH((CUADRO!L$5&amp;$E376),'Hoja de Trabajo para listado'!$A$151:$Z$151,0)),0)+IFERROR(INDEX('Hoja de Trabajo para listado'!$AB$155:$BA$1048576,MATCH($A376,'Hoja de Trabajo para listado'!$AB$155:$AB$1048576,0),MATCH((CUADRO!L$5&amp;$E376),'Hoja de Trabajo para listado'!$AB$151:$BA$151,0)),0)+IFERROR(INDEX('Hoja de Trabajo para listado'!$BC$155:$CB$1048576,MATCH($A376,'Hoja de Trabajo para listado'!$BC$155:$BC$1048576,0),MATCH((CUADRO!L$5&amp;$E376),'Hoja de Trabajo para listado'!$BC$151:$CB$151,0)),0)+IFERROR(INDEX('Hoja de Trabajo para listado'!$DE$153:$DG$274,MATCH($A376,'Hoja de Trabajo para listado'!$DE$153:$DE$1048576,0),MATCH((CUADRO!L$5&amp;$E376),'Hoja de Trabajo para listado'!$DE$151:$DG$151,0)),0)+IFERROR(INDEX('Hoja de Trabajo para listado'!$CD$155:$DC$1048576,MATCH($A376,'Hoja de Trabajo para listado'!$CD$155:$CD$1048576,0),MATCH((CUADRO!L$5&amp;$E376),'Hoja de Trabajo para listado'!$CD$151:$DC$151,0)),0)</f>
        <v>0</v>
      </c>
      <c r="M376" s="255">
        <f ca="1">+IFERROR(INDEX('Hoja de Trabajo para listado'!$A$155:$Z$1048576,MATCH($A376,'Hoja de Trabajo para listado'!$A$155:$A$1048576,0),MATCH((CUADRO!M$5&amp;$E376),'Hoja de Trabajo para listado'!$A$151:$Z$151,0)),0)+IFERROR(INDEX('Hoja de Trabajo para listado'!$AB$155:$BA$1048576,MATCH($A376,'Hoja de Trabajo para listado'!$AB$155:$AB$1048576,0),MATCH((CUADRO!M$5&amp;$E376),'Hoja de Trabajo para listado'!$AB$151:$BA$151,0)),0)+IFERROR(INDEX('Hoja de Trabajo para listado'!$BC$155:$CB$1048576,MATCH($A376,'Hoja de Trabajo para listado'!$BC$155:$BC$1048576,0),MATCH((CUADRO!M$5&amp;$E376),'Hoja de Trabajo para listado'!$BC$151:$CB$151,0)),0)+IFERROR(INDEX('Hoja de Trabajo para listado'!$DE$153:$DG$274,MATCH($A376,'Hoja de Trabajo para listado'!$DE$153:$DE$1048576,0),MATCH((CUADRO!M$5&amp;$E376),'Hoja de Trabajo para listado'!$DE$151:$DG$151,0)),0)+IFERROR(INDEX('Hoja de Trabajo para listado'!$CD$155:$DC$1048576,MATCH($A376,'Hoja de Trabajo para listado'!$CD$155:$CD$1048576,0),MATCH((CUADRO!M$5&amp;$E376),'Hoja de Trabajo para listado'!$CD$151:$DC$151,0)),0)</f>
        <v>0</v>
      </c>
      <c r="N376" s="255">
        <f ca="1">+IFERROR(INDEX('Hoja de Trabajo para listado'!$A$155:$Z$1048576,MATCH($A376,'Hoja de Trabajo para listado'!$A$155:$A$1048576,0),MATCH((CUADRO!N$5&amp;$E376),'Hoja de Trabajo para listado'!$A$151:$Z$151,0)),0)+IFERROR(INDEX('Hoja de Trabajo para listado'!$AB$155:$BA$1048576,MATCH($A376,'Hoja de Trabajo para listado'!$AB$155:$AB$1048576,0),MATCH((CUADRO!N$5&amp;$E376),'Hoja de Trabajo para listado'!$AB$151:$BA$151,0)),0)+IFERROR(INDEX('Hoja de Trabajo para listado'!$BC$155:$CB$1048576,MATCH($A376,'Hoja de Trabajo para listado'!$BC$155:$BC$1048576,0),MATCH((CUADRO!N$5&amp;$E376),'Hoja de Trabajo para listado'!$BC$151:$CB$151,0)),0)+IFERROR(INDEX('Hoja de Trabajo para listado'!$DE$153:$DG$274,MATCH($A376,'Hoja de Trabajo para listado'!$DE$153:$DE$1048576,0),MATCH((CUADRO!N$5&amp;$E376),'Hoja de Trabajo para listado'!$DE$151:$DG$151,0)),0)+IFERROR(INDEX('Hoja de Trabajo para listado'!$CD$155:$DC$1048576,MATCH($A376,'Hoja de Trabajo para listado'!$CD$155:$CD$1048576,0),MATCH((CUADRO!N$5&amp;$E376),'Hoja de Trabajo para listado'!$CD$151:$DC$151,0)),0)</f>
        <v>0</v>
      </c>
      <c r="O376" s="255">
        <f ca="1">+IFERROR(INDEX('Hoja de Trabajo para listado'!$A$155:$Z$1048576,MATCH($A376,'Hoja de Trabajo para listado'!$A$155:$A$1048576,0),MATCH((CUADRO!O$5&amp;$E376),'Hoja de Trabajo para listado'!$A$151:$Z$151,0)),0)+IFERROR(INDEX('Hoja de Trabajo para listado'!$AB$155:$BA$1048576,MATCH($A376,'Hoja de Trabajo para listado'!$AB$155:$AB$1048576,0),MATCH((CUADRO!O$5&amp;$E376),'Hoja de Trabajo para listado'!$AB$151:$BA$151,0)),0)+IFERROR(INDEX('Hoja de Trabajo para listado'!$BC$155:$CB$1048576,MATCH($A376,'Hoja de Trabajo para listado'!$BC$155:$BC$1048576,0),MATCH((CUADRO!O$5&amp;$E376),'Hoja de Trabajo para listado'!$BC$151:$CB$151,0)),0)+IFERROR(INDEX('Hoja de Trabajo para listado'!$DE$153:$DG$274,MATCH($A376,'Hoja de Trabajo para listado'!$DE$153:$DE$1048576,0),MATCH((CUADRO!O$5&amp;$E376),'Hoja de Trabajo para listado'!$DE$151:$DG$151,0)),0)+IFERROR(INDEX('Hoja de Trabajo para listado'!$CD$155:$DC$1048576,MATCH($A376,'Hoja de Trabajo para listado'!$CD$155:$CD$1048576,0),MATCH((CUADRO!O$5&amp;$E376),'Hoja de Trabajo para listado'!$CD$151:$DC$151,0)),0)</f>
        <v>0</v>
      </c>
      <c r="P376" s="255">
        <f ca="1">+IFERROR(INDEX('Hoja de Trabajo para listado'!$A$155:$Z$1048576,MATCH($A376,'Hoja de Trabajo para listado'!$A$155:$A$1048576,0),MATCH((CUADRO!P$5&amp;$E376),'Hoja de Trabajo para listado'!$A$151:$Z$151,0)),0)+IFERROR(INDEX('Hoja de Trabajo para listado'!$AB$155:$BA$1048576,MATCH($A376,'Hoja de Trabajo para listado'!$AB$155:$AB$1048576,0),MATCH((CUADRO!P$5&amp;$E376),'Hoja de Trabajo para listado'!$AB$151:$BA$151,0)),0)+IFERROR(INDEX('Hoja de Trabajo para listado'!$BC$155:$CB$1048576,MATCH($A376,'Hoja de Trabajo para listado'!$BC$155:$BC$1048576,0),MATCH((CUADRO!P$5&amp;$E376),'Hoja de Trabajo para listado'!$BC$151:$CB$151,0)),0)+IFERROR(INDEX('Hoja de Trabajo para listado'!$DE$153:$DG$274,MATCH($A376,'Hoja de Trabajo para listado'!$DE$153:$DE$1048576,0),MATCH((CUADRO!P$5&amp;$E376),'Hoja de Trabajo para listado'!$DE$151:$DG$151,0)),0)+IFERROR(INDEX('Hoja de Trabajo para listado'!$CD$155:$DC$1048576,MATCH($A376,'Hoja de Trabajo para listado'!$CD$155:$CD$1048576,0),MATCH((CUADRO!P$5&amp;$E376),'Hoja de Trabajo para listado'!$CD$151:$DC$151,0)),0)</f>
        <v>0</v>
      </c>
      <c r="Q376" s="255">
        <f ca="1">+IFERROR(INDEX('Hoja de Trabajo para listado'!$A$155:$Z$1048576,MATCH($A376,'Hoja de Trabajo para listado'!$A$155:$A$1048576,0),MATCH((CUADRO!Q$5&amp;$E376),'Hoja de Trabajo para listado'!$A$151:$Z$151,0)),0)+IFERROR(INDEX('Hoja de Trabajo para listado'!$AB$155:$BA$1048576,MATCH($A376,'Hoja de Trabajo para listado'!$AB$155:$AB$1048576,0),MATCH((CUADRO!Q$5&amp;$E376),'Hoja de Trabajo para listado'!$AB$151:$BA$151,0)),0)+IFERROR(INDEX('Hoja de Trabajo para listado'!$BC$155:$CB$1048576,MATCH($A376,'Hoja de Trabajo para listado'!$BC$155:$BC$1048576,0),MATCH((CUADRO!Q$5&amp;$E376),'Hoja de Trabajo para listado'!$BC$151:$CB$151,0)),0)+IFERROR(INDEX('Hoja de Trabajo para listado'!$DE$153:$DG$274,MATCH($A376,'Hoja de Trabajo para listado'!$DE$153:$DE$1048576,0),MATCH((CUADRO!Q$5&amp;$E376),'Hoja de Trabajo para listado'!$DE$151:$DG$151,0)),0)+IFERROR(INDEX('Hoja de Trabajo para listado'!$CD$155:$DC$1048576,MATCH($A376,'Hoja de Trabajo para listado'!$CD$155:$CD$1048576,0),MATCH((CUADRO!Q$5&amp;$E376),'Hoja de Trabajo para listado'!$CD$151:$DC$151,0)),0)</f>
        <v>0</v>
      </c>
      <c r="R376" s="255">
        <f t="shared" ca="1" si="12"/>
        <v>0</v>
      </c>
      <c r="S376" s="262"/>
      <c r="T376" s="255">
        <f ca="1">+T377</f>
        <v>0</v>
      </c>
      <c r="U376" s="254">
        <f t="shared" si="13"/>
        <v>1</v>
      </c>
      <c r="V376" s="362" t="str">
        <f>+VLOOKUP(A376,bd_lista!$A$3:$E$590,5,FALSE)</f>
        <v>Instituciones de Seguridad Social</v>
      </c>
      <c r="W376" s="361" t="str">
        <f>+V376</f>
        <v>Instituciones de Seguridad Social</v>
      </c>
      <c r="X376" s="254">
        <f>+VLOOKUP(A376,[2]Sheet1!$A$13:$D$744,4,FALSE)</f>
        <v>46</v>
      </c>
      <c r="Y376" s="254" t="str">
        <f>+VLOOKUP(X376,bd_lista!$A$3:$C$590,3,FALSE)</f>
        <v>Ministerio de Salud y Deportes</v>
      </c>
      <c r="Z376" s="316">
        <f>+X376</f>
        <v>46</v>
      </c>
      <c r="AA376" s="317" t="str">
        <f>+Y376</f>
        <v>Ministerio de Salud y Deportes</v>
      </c>
    </row>
    <row r="377" spans="1:27" ht="15" hidden="1" customHeight="1">
      <c r="A377" s="32">
        <v>435</v>
      </c>
      <c r="B377" s="307"/>
      <c r="C377" s="362" t="str">
        <f>+VLOOKUP(A377,bd_lista!$A$3:$C$590,3,FALSE)</f>
        <v>Seguro Integral de Salud</v>
      </c>
      <c r="D377" s="362"/>
      <c r="E377" s="362" t="s">
        <v>1314</v>
      </c>
      <c r="F377" s="257">
        <f ca="1">+IFERROR(INDEX('Hoja de Trabajo para listado'!$A$155:$Z$1048576,MATCH($A377,'Hoja de Trabajo para listado'!$A$155:$A$1048576,0),MATCH((CUADRO!F$5&amp;$E377),'Hoja de Trabajo para listado'!$A$151:$Z$151,0)),0)+IFERROR(INDEX('Hoja de Trabajo para listado'!$AB$155:$BA$1048576,MATCH($A377,'Hoja de Trabajo para listado'!$AB$155:$AB$1048576,0),MATCH((CUADRO!F$5&amp;$E377),'Hoja de Trabajo para listado'!$AB$151:$BA$151,0)),0)+IFERROR(INDEX('Hoja de Trabajo para listado'!$BC$155:$CB$1048576,MATCH($A377,'Hoja de Trabajo para listado'!$BC$155:$BC$1048576,0),MATCH((CUADRO!F$5&amp;$E377),'Hoja de Trabajo para listado'!$BC$151:$CB$151,0)),0)+IFERROR(INDEX('Hoja de Trabajo para listado'!$DE$153:$DG$274,MATCH($A377,'Hoja de Trabajo para listado'!$DE$153:$DE$1048576,0),MATCH((CUADRO!F$5&amp;$E377),'Hoja de Trabajo para listado'!$DE$151:$DG$151,0)),0)+IFERROR(INDEX('Hoja de Trabajo para listado'!$CD$155:$DC$1048576,MATCH($A377,'Hoja de Trabajo para listado'!$CD$155:$CD$1048576,0),MATCH((CUADRO!F$5&amp;$E377),'Hoja de Trabajo para listado'!$CD$151:$DC$151,0)),0)</f>
        <v>0</v>
      </c>
      <c r="G377" s="257">
        <f ca="1">+IFERROR(INDEX('Hoja de Trabajo para listado'!$A$155:$Z$1048576,MATCH($A377,'Hoja de Trabajo para listado'!$A$155:$A$1048576,0),MATCH((CUADRO!G$5&amp;$E377),'Hoja de Trabajo para listado'!$A$151:$Z$151,0)),0)+IFERROR(INDEX('Hoja de Trabajo para listado'!$AB$155:$BA$1048576,MATCH($A377,'Hoja de Trabajo para listado'!$AB$155:$AB$1048576,0),MATCH((CUADRO!G$5&amp;$E377),'Hoja de Trabajo para listado'!$AB$151:$BA$151,0)),0)+IFERROR(INDEX('Hoja de Trabajo para listado'!$BC$155:$CB$1048576,MATCH($A377,'Hoja de Trabajo para listado'!$BC$155:$BC$1048576,0),MATCH((CUADRO!G$5&amp;$E377),'Hoja de Trabajo para listado'!$BC$151:$CB$151,0)),0)+IFERROR(INDEX('Hoja de Trabajo para listado'!$DE$153:$DG$274,MATCH($A377,'Hoja de Trabajo para listado'!$DE$153:$DE$1048576,0),MATCH((CUADRO!G$5&amp;$E377),'Hoja de Trabajo para listado'!$DE$151:$DG$151,0)),0)+IFERROR(INDEX('Hoja de Trabajo para listado'!$CD$155:$DC$1048576,MATCH($A377,'Hoja de Trabajo para listado'!$CD$155:$CD$1048576,0),MATCH((CUADRO!G$5&amp;$E377),'Hoja de Trabajo para listado'!$CD$151:$DC$151,0)),0)</f>
        <v>0</v>
      </c>
      <c r="H377" s="257">
        <f ca="1">+IFERROR(INDEX('Hoja de Trabajo para listado'!$A$155:$Z$1048576,MATCH($A377,'Hoja de Trabajo para listado'!$A$155:$A$1048576,0),MATCH((CUADRO!H$5&amp;$E377),'Hoja de Trabajo para listado'!$A$151:$Z$151,0)),0)+IFERROR(INDEX('Hoja de Trabajo para listado'!$AB$155:$BA$1048576,MATCH($A377,'Hoja de Trabajo para listado'!$AB$155:$AB$1048576,0),MATCH((CUADRO!H$5&amp;$E377),'Hoja de Trabajo para listado'!$AB$151:$BA$151,0)),0)+IFERROR(INDEX('Hoja de Trabajo para listado'!$BC$155:$CB$1048576,MATCH($A377,'Hoja de Trabajo para listado'!$BC$155:$BC$1048576,0),MATCH((CUADRO!H$5&amp;$E377),'Hoja de Trabajo para listado'!$BC$151:$CB$151,0)),0)+IFERROR(INDEX('Hoja de Trabajo para listado'!$DE$153:$DG$274,MATCH($A377,'Hoja de Trabajo para listado'!$DE$153:$DE$1048576,0),MATCH((CUADRO!H$5&amp;$E377),'Hoja de Trabajo para listado'!$DE$151:$DG$151,0)),0)+IFERROR(INDEX('Hoja de Trabajo para listado'!$CD$155:$DC$1048576,MATCH($A377,'Hoja de Trabajo para listado'!$CD$155:$CD$1048576,0),MATCH((CUADRO!H$5&amp;$E377),'Hoja de Trabajo para listado'!$CD$151:$DC$151,0)),0)</f>
        <v>0</v>
      </c>
      <c r="I377" s="257">
        <f ca="1">+IFERROR(INDEX('Hoja de Trabajo para listado'!$A$155:$Z$1048576,MATCH($A377,'Hoja de Trabajo para listado'!$A$155:$A$1048576,0),MATCH((CUADRO!I$5&amp;$E377),'Hoja de Trabajo para listado'!$A$151:$Z$151,0)),0)+IFERROR(INDEX('Hoja de Trabajo para listado'!$AB$155:$BA$1048576,MATCH($A377,'Hoja de Trabajo para listado'!$AB$155:$AB$1048576,0),MATCH((CUADRO!I$5&amp;$E377),'Hoja de Trabajo para listado'!$AB$151:$BA$151,0)),0)+IFERROR(INDEX('Hoja de Trabajo para listado'!$BC$155:$CB$1048576,MATCH($A377,'Hoja de Trabajo para listado'!$BC$155:$BC$1048576,0),MATCH((CUADRO!I$5&amp;$E377),'Hoja de Trabajo para listado'!$BC$151:$CB$151,0)),0)+IFERROR(INDEX('Hoja de Trabajo para listado'!$DE$153:$DG$274,MATCH($A377,'Hoja de Trabajo para listado'!$DE$153:$DE$1048576,0),MATCH((CUADRO!I$5&amp;$E377),'Hoja de Trabajo para listado'!$DE$151:$DG$151,0)),0)+IFERROR(INDEX('Hoja de Trabajo para listado'!$CD$155:$DC$1048576,MATCH($A377,'Hoja de Trabajo para listado'!$CD$155:$CD$1048576,0),MATCH((CUADRO!I$5&amp;$E377),'Hoja de Trabajo para listado'!$CD$151:$DC$151,0)),0)</f>
        <v>0</v>
      </c>
      <c r="J377" s="257">
        <f ca="1">+IFERROR(INDEX('Hoja de Trabajo para listado'!$A$155:$Z$1048576,MATCH($A377,'Hoja de Trabajo para listado'!$A$155:$A$1048576,0),MATCH((CUADRO!J$5&amp;$E377),'Hoja de Trabajo para listado'!$A$151:$Z$151,0)),0)+IFERROR(INDEX('Hoja de Trabajo para listado'!$AB$155:$BA$1048576,MATCH($A377,'Hoja de Trabajo para listado'!$AB$155:$AB$1048576,0),MATCH((CUADRO!J$5&amp;$E377),'Hoja de Trabajo para listado'!$AB$151:$BA$151,0)),0)+IFERROR(INDEX('Hoja de Trabajo para listado'!$BC$155:$CB$1048576,MATCH($A377,'Hoja de Trabajo para listado'!$BC$155:$BC$1048576,0),MATCH((CUADRO!J$5&amp;$E377),'Hoja de Trabajo para listado'!$BC$151:$CB$151,0)),0)+IFERROR(INDEX('Hoja de Trabajo para listado'!$DE$153:$DG$274,MATCH($A377,'Hoja de Trabajo para listado'!$DE$153:$DE$1048576,0),MATCH((CUADRO!J$5&amp;$E377),'Hoja de Trabajo para listado'!$DE$151:$DG$151,0)),0)+IFERROR(INDEX('Hoja de Trabajo para listado'!$CD$155:$DC$1048576,MATCH($A377,'Hoja de Trabajo para listado'!$CD$155:$CD$1048576,0),MATCH((CUADRO!J$5&amp;$E377),'Hoja de Trabajo para listado'!$CD$151:$DC$151,0)),0)</f>
        <v>0</v>
      </c>
      <c r="K377" s="257">
        <f ca="1">+IFERROR(INDEX('Hoja de Trabajo para listado'!$A$155:$Z$1048576,MATCH($A377,'Hoja de Trabajo para listado'!$A$155:$A$1048576,0),MATCH((CUADRO!K$5&amp;$E377),'Hoja de Trabajo para listado'!$A$151:$Z$151,0)),0)+IFERROR(INDEX('Hoja de Trabajo para listado'!$AB$155:$BA$1048576,MATCH($A377,'Hoja de Trabajo para listado'!$AB$155:$AB$1048576,0),MATCH((CUADRO!K$5&amp;$E377),'Hoja de Trabajo para listado'!$AB$151:$BA$151,0)),0)+IFERROR(INDEX('Hoja de Trabajo para listado'!$BC$155:$CB$1048576,MATCH($A377,'Hoja de Trabajo para listado'!$BC$155:$BC$1048576,0),MATCH((CUADRO!K$5&amp;$E377),'Hoja de Trabajo para listado'!$BC$151:$CB$151,0)),0)+IFERROR(INDEX('Hoja de Trabajo para listado'!$DE$153:$DG$274,MATCH($A377,'Hoja de Trabajo para listado'!$DE$153:$DE$1048576,0),MATCH((CUADRO!K$5&amp;$E377),'Hoja de Trabajo para listado'!$DE$151:$DG$151,0)),0)+IFERROR(INDEX('Hoja de Trabajo para listado'!$CD$155:$DC$1048576,MATCH($A377,'Hoja de Trabajo para listado'!$CD$155:$CD$1048576,0),MATCH((CUADRO!K$5&amp;$E377),'Hoja de Trabajo para listado'!$CD$151:$DC$151,0)),0)</f>
        <v>0</v>
      </c>
      <c r="L377" s="257">
        <f ca="1">+IFERROR(INDEX('Hoja de Trabajo para listado'!$A$155:$Z$1048576,MATCH($A377,'Hoja de Trabajo para listado'!$A$155:$A$1048576,0),MATCH((CUADRO!L$5&amp;$E377),'Hoja de Trabajo para listado'!$A$151:$Z$151,0)),0)+IFERROR(INDEX('Hoja de Trabajo para listado'!$AB$155:$BA$1048576,MATCH($A377,'Hoja de Trabajo para listado'!$AB$155:$AB$1048576,0),MATCH((CUADRO!L$5&amp;$E377),'Hoja de Trabajo para listado'!$AB$151:$BA$151,0)),0)+IFERROR(INDEX('Hoja de Trabajo para listado'!$BC$155:$CB$1048576,MATCH($A377,'Hoja de Trabajo para listado'!$BC$155:$BC$1048576,0),MATCH((CUADRO!L$5&amp;$E377),'Hoja de Trabajo para listado'!$BC$151:$CB$151,0)),0)+IFERROR(INDEX('Hoja de Trabajo para listado'!$DE$153:$DG$274,MATCH($A377,'Hoja de Trabajo para listado'!$DE$153:$DE$1048576,0),MATCH((CUADRO!L$5&amp;$E377),'Hoja de Trabajo para listado'!$DE$151:$DG$151,0)),0)+IFERROR(INDEX('Hoja de Trabajo para listado'!$CD$155:$DC$1048576,MATCH($A377,'Hoja de Trabajo para listado'!$CD$155:$CD$1048576,0),MATCH((CUADRO!L$5&amp;$E377),'Hoja de Trabajo para listado'!$CD$151:$DC$151,0)),0)</f>
        <v>0</v>
      </c>
      <c r="M377" s="257">
        <f ca="1">+IFERROR(INDEX('Hoja de Trabajo para listado'!$A$155:$Z$1048576,MATCH($A377,'Hoja de Trabajo para listado'!$A$155:$A$1048576,0),MATCH((CUADRO!M$5&amp;$E377),'Hoja de Trabajo para listado'!$A$151:$Z$151,0)),0)+IFERROR(INDEX('Hoja de Trabajo para listado'!$AB$155:$BA$1048576,MATCH($A377,'Hoja de Trabajo para listado'!$AB$155:$AB$1048576,0),MATCH((CUADRO!M$5&amp;$E377),'Hoja de Trabajo para listado'!$AB$151:$BA$151,0)),0)+IFERROR(INDEX('Hoja de Trabajo para listado'!$BC$155:$CB$1048576,MATCH($A377,'Hoja de Trabajo para listado'!$BC$155:$BC$1048576,0),MATCH((CUADRO!M$5&amp;$E377),'Hoja de Trabajo para listado'!$BC$151:$CB$151,0)),0)+IFERROR(INDEX('Hoja de Trabajo para listado'!$DE$153:$DG$274,MATCH($A377,'Hoja de Trabajo para listado'!$DE$153:$DE$1048576,0),MATCH((CUADRO!M$5&amp;$E377),'Hoja de Trabajo para listado'!$DE$151:$DG$151,0)),0)+IFERROR(INDEX('Hoja de Trabajo para listado'!$CD$155:$DC$1048576,MATCH($A377,'Hoja de Trabajo para listado'!$CD$155:$CD$1048576,0),MATCH((CUADRO!M$5&amp;$E377),'Hoja de Trabajo para listado'!$CD$151:$DC$151,0)),0)</f>
        <v>0</v>
      </c>
      <c r="N377" s="257">
        <f ca="1">+IFERROR(INDEX('Hoja de Trabajo para listado'!$A$155:$Z$1048576,MATCH($A377,'Hoja de Trabajo para listado'!$A$155:$A$1048576,0),MATCH((CUADRO!N$5&amp;$E377),'Hoja de Trabajo para listado'!$A$151:$Z$151,0)),0)+IFERROR(INDEX('Hoja de Trabajo para listado'!$AB$155:$BA$1048576,MATCH($A377,'Hoja de Trabajo para listado'!$AB$155:$AB$1048576,0),MATCH((CUADRO!N$5&amp;$E377),'Hoja de Trabajo para listado'!$AB$151:$BA$151,0)),0)+IFERROR(INDEX('Hoja de Trabajo para listado'!$BC$155:$CB$1048576,MATCH($A377,'Hoja de Trabajo para listado'!$BC$155:$BC$1048576,0),MATCH((CUADRO!N$5&amp;$E377),'Hoja de Trabajo para listado'!$BC$151:$CB$151,0)),0)+IFERROR(INDEX('Hoja de Trabajo para listado'!$DE$153:$DG$274,MATCH($A377,'Hoja de Trabajo para listado'!$DE$153:$DE$1048576,0),MATCH((CUADRO!N$5&amp;$E377),'Hoja de Trabajo para listado'!$DE$151:$DG$151,0)),0)+IFERROR(INDEX('Hoja de Trabajo para listado'!$CD$155:$DC$1048576,MATCH($A377,'Hoja de Trabajo para listado'!$CD$155:$CD$1048576,0),MATCH((CUADRO!N$5&amp;$E377),'Hoja de Trabajo para listado'!$CD$151:$DC$151,0)),0)</f>
        <v>0</v>
      </c>
      <c r="O377" s="257">
        <f ca="1">+IFERROR(INDEX('Hoja de Trabajo para listado'!$A$155:$Z$1048576,MATCH($A377,'Hoja de Trabajo para listado'!$A$155:$A$1048576,0),MATCH((CUADRO!O$5&amp;$E377),'Hoja de Trabajo para listado'!$A$151:$Z$151,0)),0)+IFERROR(INDEX('Hoja de Trabajo para listado'!$AB$155:$BA$1048576,MATCH($A377,'Hoja de Trabajo para listado'!$AB$155:$AB$1048576,0),MATCH((CUADRO!O$5&amp;$E377),'Hoja de Trabajo para listado'!$AB$151:$BA$151,0)),0)+IFERROR(INDEX('Hoja de Trabajo para listado'!$BC$155:$CB$1048576,MATCH($A377,'Hoja de Trabajo para listado'!$BC$155:$BC$1048576,0),MATCH((CUADRO!O$5&amp;$E377),'Hoja de Trabajo para listado'!$BC$151:$CB$151,0)),0)+IFERROR(INDEX('Hoja de Trabajo para listado'!$DE$153:$DG$274,MATCH($A377,'Hoja de Trabajo para listado'!$DE$153:$DE$1048576,0),MATCH((CUADRO!O$5&amp;$E377),'Hoja de Trabajo para listado'!$DE$151:$DG$151,0)),0)+IFERROR(INDEX('Hoja de Trabajo para listado'!$CD$155:$DC$1048576,MATCH($A377,'Hoja de Trabajo para listado'!$CD$155:$CD$1048576,0),MATCH((CUADRO!O$5&amp;$E377),'Hoja de Trabajo para listado'!$CD$151:$DC$151,0)),0)</f>
        <v>0</v>
      </c>
      <c r="P377" s="257">
        <f ca="1">+IFERROR(INDEX('Hoja de Trabajo para listado'!$A$155:$Z$1048576,MATCH($A377,'Hoja de Trabajo para listado'!$A$155:$A$1048576,0),MATCH((CUADRO!P$5&amp;$E377),'Hoja de Trabajo para listado'!$A$151:$Z$151,0)),0)+IFERROR(INDEX('Hoja de Trabajo para listado'!$AB$155:$BA$1048576,MATCH($A377,'Hoja de Trabajo para listado'!$AB$155:$AB$1048576,0),MATCH((CUADRO!P$5&amp;$E377),'Hoja de Trabajo para listado'!$AB$151:$BA$151,0)),0)+IFERROR(INDEX('Hoja de Trabajo para listado'!$BC$155:$CB$1048576,MATCH($A377,'Hoja de Trabajo para listado'!$BC$155:$BC$1048576,0),MATCH((CUADRO!P$5&amp;$E377),'Hoja de Trabajo para listado'!$BC$151:$CB$151,0)),0)+IFERROR(INDEX('Hoja de Trabajo para listado'!$DE$153:$DG$274,MATCH($A377,'Hoja de Trabajo para listado'!$DE$153:$DE$1048576,0),MATCH((CUADRO!P$5&amp;$E377),'Hoja de Trabajo para listado'!$DE$151:$DG$151,0)),0)+IFERROR(INDEX('Hoja de Trabajo para listado'!$CD$155:$DC$1048576,MATCH($A377,'Hoja de Trabajo para listado'!$CD$155:$CD$1048576,0),MATCH((CUADRO!P$5&amp;$E377),'Hoja de Trabajo para listado'!$CD$151:$DC$151,0)),0)</f>
        <v>0</v>
      </c>
      <c r="Q377" s="257">
        <f ca="1">+IFERROR(INDEX('Hoja de Trabajo para listado'!$A$155:$Z$1048576,MATCH($A377,'Hoja de Trabajo para listado'!$A$155:$A$1048576,0),MATCH((CUADRO!Q$5&amp;$E377),'Hoja de Trabajo para listado'!$A$151:$Z$151,0)),0)+IFERROR(INDEX('Hoja de Trabajo para listado'!$AB$155:$BA$1048576,MATCH($A377,'Hoja de Trabajo para listado'!$AB$155:$AB$1048576,0),MATCH((CUADRO!Q$5&amp;$E377),'Hoja de Trabajo para listado'!$AB$151:$BA$151,0)),0)+IFERROR(INDEX('Hoja de Trabajo para listado'!$BC$155:$CB$1048576,MATCH($A377,'Hoja de Trabajo para listado'!$BC$155:$BC$1048576,0),MATCH((CUADRO!Q$5&amp;$E377),'Hoja de Trabajo para listado'!$BC$151:$CB$151,0)),0)+IFERROR(INDEX('Hoja de Trabajo para listado'!$DE$153:$DG$274,MATCH($A377,'Hoja de Trabajo para listado'!$DE$153:$DE$1048576,0),MATCH((CUADRO!Q$5&amp;$E377),'Hoja de Trabajo para listado'!$DE$151:$DG$151,0)),0)+IFERROR(INDEX('Hoja de Trabajo para listado'!$CD$155:$DC$1048576,MATCH($A377,'Hoja de Trabajo para listado'!$CD$155:$CD$1048576,0),MATCH((CUADRO!Q$5&amp;$E377),'Hoja de Trabajo para listado'!$CD$151:$DC$151,0)),0)</f>
        <v>0</v>
      </c>
      <c r="R377" s="257">
        <f t="shared" ca="1" si="12"/>
        <v>0</v>
      </c>
      <c r="S377" s="274">
        <f ca="1">+R376+R377</f>
        <v>0</v>
      </c>
      <c r="T377" s="257">
        <f ca="1">+S377</f>
        <v>0</v>
      </c>
      <c r="U377" s="256">
        <f t="shared" si="13"/>
        <v>2</v>
      </c>
      <c r="V377" s="362" t="str">
        <f>+VLOOKUP(A377,bd_lista!$A$3:$E$590,5,FALSE)</f>
        <v>Instituciones de Seguridad Social</v>
      </c>
      <c r="W377" s="362"/>
      <c r="X377" s="254">
        <f>+VLOOKUP(A377,[2]Sheet1!$A$13:$D$744,4,FALSE)</f>
        <v>46</v>
      </c>
      <c r="Y377" s="254" t="str">
        <f>+VLOOKUP(X377,bd_lista!$A$3:$C$590,3,FALSE)</f>
        <v>Ministerio de Salud y Deportes</v>
      </c>
      <c r="Z377" s="314"/>
      <c r="AA377" s="315"/>
    </row>
    <row r="378" spans="1:27" customFormat="1" ht="27" hidden="1" customHeight="1">
      <c r="A378" s="264">
        <v>4601</v>
      </c>
      <c r="B378" s="306">
        <f>+A378</f>
        <v>4601</v>
      </c>
      <c r="C378" s="259" t="str">
        <f>+VLOOKUP(A378,bd_lista!$A$3:$C$590,3,FALSE)</f>
        <v>Gobierno Autónomo Regional del Gran Chaco</v>
      </c>
      <c r="D378" s="361" t="str">
        <f>+C378</f>
        <v>Gobierno Autónomo Regional del Gran Chaco</v>
      </c>
      <c r="E378" s="254" t="s">
        <v>1313</v>
      </c>
      <c r="F378" s="255">
        <f ca="1">+IFERROR(INDEX('Hoja de Trabajo para listado'!$A$155:$Z$1048576,MATCH($A378,'Hoja de Trabajo para listado'!$A$155:$A$1048576,0),MATCH((CUADRO!F$5&amp;$E378),'Hoja de Trabajo para listado'!$A$151:$Z$151,0)),0)+IFERROR(INDEX('Hoja de Trabajo para listado'!$AB$155:$BA$1048576,MATCH($A378,'Hoja de Trabajo para listado'!$AB$155:$AB$1048576,0),MATCH((CUADRO!F$5&amp;$E378),'Hoja de Trabajo para listado'!$AB$151:$BA$151,0)),0)+IFERROR(INDEX('Hoja de Trabajo para listado'!$BC$155:$CB$1048576,MATCH($A378,'Hoja de Trabajo para listado'!$BC$155:$BC$1048576,0),MATCH((CUADRO!F$5&amp;$E378),'Hoja de Trabajo para listado'!$BC$151:$CB$151,0)),0)+IFERROR(INDEX('Hoja de Trabajo para listado'!$DE$153:$DG$274,MATCH($A378,'Hoja de Trabajo para listado'!$DE$153:$DE$1048576,0),MATCH((CUADRO!F$5&amp;$E378),'Hoja de Trabajo para listado'!$DE$151:$DG$151,0)),0)+IFERROR(INDEX('Hoja de Trabajo para listado'!$CD$155:$DC$1048576,MATCH($A378,'Hoja de Trabajo para listado'!$CD$155:$CD$1048576,0),MATCH((CUADRO!F$5&amp;$E378),'Hoja de Trabajo para listado'!$CD$151:$DC$151,0)),0)</f>
        <v>0</v>
      </c>
      <c r="G378" s="255">
        <f ca="1">+IFERROR(INDEX('Hoja de Trabajo para listado'!$A$155:$Z$1048576,MATCH($A378,'Hoja de Trabajo para listado'!$A$155:$A$1048576,0),MATCH((CUADRO!G$5&amp;$E378),'Hoja de Trabajo para listado'!$A$151:$Z$151,0)),0)+IFERROR(INDEX('Hoja de Trabajo para listado'!$AB$155:$BA$1048576,MATCH($A378,'Hoja de Trabajo para listado'!$AB$155:$AB$1048576,0),MATCH((CUADRO!G$5&amp;$E378),'Hoja de Trabajo para listado'!$AB$151:$BA$151,0)),0)+IFERROR(INDEX('Hoja de Trabajo para listado'!$BC$155:$CB$1048576,MATCH($A378,'Hoja de Trabajo para listado'!$BC$155:$BC$1048576,0),MATCH((CUADRO!G$5&amp;$E378),'Hoja de Trabajo para listado'!$BC$151:$CB$151,0)),0)+IFERROR(INDEX('Hoja de Trabajo para listado'!$DE$153:$DG$274,MATCH($A378,'Hoja de Trabajo para listado'!$DE$153:$DE$1048576,0),MATCH((CUADRO!G$5&amp;$E378),'Hoja de Trabajo para listado'!$DE$151:$DG$151,0)),0)+IFERROR(INDEX('Hoja de Trabajo para listado'!$CD$155:$DC$1048576,MATCH($A378,'Hoja de Trabajo para listado'!$CD$155:$CD$1048576,0),MATCH((CUADRO!G$5&amp;$E378),'Hoja de Trabajo para listado'!$CD$151:$DC$151,0)),0)</f>
        <v>0</v>
      </c>
      <c r="H378" s="255">
        <f ca="1">+IFERROR(INDEX('Hoja de Trabajo para listado'!$A$155:$Z$1048576,MATCH($A378,'Hoja de Trabajo para listado'!$A$155:$A$1048576,0),MATCH((CUADRO!H$5&amp;$E378),'Hoja de Trabajo para listado'!$A$151:$Z$151,0)),0)+IFERROR(INDEX('Hoja de Trabajo para listado'!$AB$155:$BA$1048576,MATCH($A378,'Hoja de Trabajo para listado'!$AB$155:$AB$1048576,0),MATCH((CUADRO!H$5&amp;$E378),'Hoja de Trabajo para listado'!$AB$151:$BA$151,0)),0)+IFERROR(INDEX('Hoja de Trabajo para listado'!$BC$155:$CB$1048576,MATCH($A378,'Hoja de Trabajo para listado'!$BC$155:$BC$1048576,0),MATCH((CUADRO!H$5&amp;$E378),'Hoja de Trabajo para listado'!$BC$151:$CB$151,0)),0)+IFERROR(INDEX('Hoja de Trabajo para listado'!$DE$153:$DG$274,MATCH($A378,'Hoja de Trabajo para listado'!$DE$153:$DE$1048576,0),MATCH((CUADRO!H$5&amp;$E378),'Hoja de Trabajo para listado'!$DE$151:$DG$151,0)),0)+IFERROR(INDEX('Hoja de Trabajo para listado'!$CD$155:$DC$1048576,MATCH($A378,'Hoja de Trabajo para listado'!$CD$155:$CD$1048576,0),MATCH((CUADRO!H$5&amp;$E378),'Hoja de Trabajo para listado'!$CD$151:$DC$151,0)),0)</f>
        <v>0</v>
      </c>
      <c r="I378" s="255">
        <f ca="1">+IFERROR(INDEX('Hoja de Trabajo para listado'!$A$155:$Z$1048576,MATCH($A378,'Hoja de Trabajo para listado'!$A$155:$A$1048576,0),MATCH((CUADRO!I$5&amp;$E378),'Hoja de Trabajo para listado'!$A$151:$Z$151,0)),0)+IFERROR(INDEX('Hoja de Trabajo para listado'!$AB$155:$BA$1048576,MATCH($A378,'Hoja de Trabajo para listado'!$AB$155:$AB$1048576,0),MATCH((CUADRO!I$5&amp;$E378),'Hoja de Trabajo para listado'!$AB$151:$BA$151,0)),0)+IFERROR(INDEX('Hoja de Trabajo para listado'!$BC$155:$CB$1048576,MATCH($A378,'Hoja de Trabajo para listado'!$BC$155:$BC$1048576,0),MATCH((CUADRO!I$5&amp;$E378),'Hoja de Trabajo para listado'!$BC$151:$CB$151,0)),0)+IFERROR(INDEX('Hoja de Trabajo para listado'!$DE$153:$DG$274,MATCH($A378,'Hoja de Trabajo para listado'!$DE$153:$DE$1048576,0),MATCH((CUADRO!I$5&amp;$E378),'Hoja de Trabajo para listado'!$DE$151:$DG$151,0)),0)+IFERROR(INDEX('Hoja de Trabajo para listado'!$CD$155:$DC$1048576,MATCH($A378,'Hoja de Trabajo para listado'!$CD$155:$CD$1048576,0),MATCH((CUADRO!I$5&amp;$E378),'Hoja de Trabajo para listado'!$CD$151:$DC$151,0)),0)</f>
        <v>0</v>
      </c>
      <c r="J378" s="255">
        <f ca="1">+IFERROR(INDEX('Hoja de Trabajo para listado'!$A$155:$Z$1048576,MATCH($A378,'Hoja de Trabajo para listado'!$A$155:$A$1048576,0),MATCH((CUADRO!J$5&amp;$E378),'Hoja de Trabajo para listado'!$A$151:$Z$151,0)),0)+IFERROR(INDEX('Hoja de Trabajo para listado'!$AB$155:$BA$1048576,MATCH($A378,'Hoja de Trabajo para listado'!$AB$155:$AB$1048576,0),MATCH((CUADRO!J$5&amp;$E378),'Hoja de Trabajo para listado'!$AB$151:$BA$151,0)),0)+IFERROR(INDEX('Hoja de Trabajo para listado'!$BC$155:$CB$1048576,MATCH($A378,'Hoja de Trabajo para listado'!$BC$155:$BC$1048576,0),MATCH((CUADRO!J$5&amp;$E378),'Hoja de Trabajo para listado'!$BC$151:$CB$151,0)),0)+IFERROR(INDEX('Hoja de Trabajo para listado'!$DE$153:$DG$274,MATCH($A378,'Hoja de Trabajo para listado'!$DE$153:$DE$1048576,0),MATCH((CUADRO!J$5&amp;$E378),'Hoja de Trabajo para listado'!$DE$151:$DG$151,0)),0)+IFERROR(INDEX('Hoja de Trabajo para listado'!$CD$155:$DC$1048576,MATCH($A378,'Hoja de Trabajo para listado'!$CD$155:$CD$1048576,0),MATCH((CUADRO!J$5&amp;$E378),'Hoja de Trabajo para listado'!$CD$151:$DC$151,0)),0)</f>
        <v>0</v>
      </c>
      <c r="K378" s="255">
        <f ca="1">+IFERROR(INDEX('Hoja de Trabajo para listado'!$A$155:$Z$1048576,MATCH($A378,'Hoja de Trabajo para listado'!$A$155:$A$1048576,0),MATCH((CUADRO!K$5&amp;$E378),'Hoja de Trabajo para listado'!$A$151:$Z$151,0)),0)+IFERROR(INDEX('Hoja de Trabajo para listado'!$AB$155:$BA$1048576,MATCH($A378,'Hoja de Trabajo para listado'!$AB$155:$AB$1048576,0),MATCH((CUADRO!K$5&amp;$E378),'Hoja de Trabajo para listado'!$AB$151:$BA$151,0)),0)+IFERROR(INDEX('Hoja de Trabajo para listado'!$BC$155:$CB$1048576,MATCH($A378,'Hoja de Trabajo para listado'!$BC$155:$BC$1048576,0),MATCH((CUADRO!K$5&amp;$E378),'Hoja de Trabajo para listado'!$BC$151:$CB$151,0)),0)+IFERROR(INDEX('Hoja de Trabajo para listado'!$DE$153:$DG$274,MATCH($A378,'Hoja de Trabajo para listado'!$DE$153:$DE$1048576,0),MATCH((CUADRO!K$5&amp;$E378),'Hoja de Trabajo para listado'!$DE$151:$DG$151,0)),0)+IFERROR(INDEX('Hoja de Trabajo para listado'!$CD$155:$DC$1048576,MATCH($A378,'Hoja de Trabajo para listado'!$CD$155:$CD$1048576,0),MATCH((CUADRO!K$5&amp;$E378),'Hoja de Trabajo para listado'!$CD$151:$DC$151,0)),0)</f>
        <v>0</v>
      </c>
      <c r="L378" s="255">
        <f ca="1">+IFERROR(INDEX('Hoja de Trabajo para listado'!$A$155:$Z$1048576,MATCH($A378,'Hoja de Trabajo para listado'!$A$155:$A$1048576,0),MATCH((CUADRO!L$5&amp;$E378),'Hoja de Trabajo para listado'!$A$151:$Z$151,0)),0)+IFERROR(INDEX('Hoja de Trabajo para listado'!$AB$155:$BA$1048576,MATCH($A378,'Hoja de Trabajo para listado'!$AB$155:$AB$1048576,0),MATCH((CUADRO!L$5&amp;$E378),'Hoja de Trabajo para listado'!$AB$151:$BA$151,0)),0)+IFERROR(INDEX('Hoja de Trabajo para listado'!$BC$155:$CB$1048576,MATCH($A378,'Hoja de Trabajo para listado'!$BC$155:$BC$1048576,0),MATCH((CUADRO!L$5&amp;$E378),'Hoja de Trabajo para listado'!$BC$151:$CB$151,0)),0)+IFERROR(INDEX('Hoja de Trabajo para listado'!$DE$153:$DG$274,MATCH($A378,'Hoja de Trabajo para listado'!$DE$153:$DE$1048576,0),MATCH((CUADRO!L$5&amp;$E378),'Hoja de Trabajo para listado'!$DE$151:$DG$151,0)),0)+IFERROR(INDEX('Hoja de Trabajo para listado'!$CD$155:$DC$1048576,MATCH($A378,'Hoja de Trabajo para listado'!$CD$155:$CD$1048576,0),MATCH((CUADRO!L$5&amp;$E378),'Hoja de Trabajo para listado'!$CD$151:$DC$151,0)),0)</f>
        <v>0</v>
      </c>
      <c r="M378" s="255">
        <f ca="1">+IFERROR(INDEX('Hoja de Trabajo para listado'!$A$155:$Z$1048576,MATCH($A378,'Hoja de Trabajo para listado'!$A$155:$A$1048576,0),MATCH((CUADRO!M$5&amp;$E378),'Hoja de Trabajo para listado'!$A$151:$Z$151,0)),0)+IFERROR(INDEX('Hoja de Trabajo para listado'!$AB$155:$BA$1048576,MATCH($A378,'Hoja de Trabajo para listado'!$AB$155:$AB$1048576,0),MATCH((CUADRO!M$5&amp;$E378),'Hoja de Trabajo para listado'!$AB$151:$BA$151,0)),0)+IFERROR(INDEX('Hoja de Trabajo para listado'!$BC$155:$CB$1048576,MATCH($A378,'Hoja de Trabajo para listado'!$BC$155:$BC$1048576,0),MATCH((CUADRO!M$5&amp;$E378),'Hoja de Trabajo para listado'!$BC$151:$CB$151,0)),0)+IFERROR(INDEX('Hoja de Trabajo para listado'!$DE$153:$DG$274,MATCH($A378,'Hoja de Trabajo para listado'!$DE$153:$DE$1048576,0),MATCH((CUADRO!M$5&amp;$E378),'Hoja de Trabajo para listado'!$DE$151:$DG$151,0)),0)+IFERROR(INDEX('Hoja de Trabajo para listado'!$CD$155:$DC$1048576,MATCH($A378,'Hoja de Trabajo para listado'!$CD$155:$CD$1048576,0),MATCH((CUADRO!M$5&amp;$E378),'Hoja de Trabajo para listado'!$CD$151:$DC$151,0)),0)</f>
        <v>0</v>
      </c>
      <c r="N378" s="255">
        <f ca="1">+IFERROR(INDEX('Hoja de Trabajo para listado'!$A$155:$Z$1048576,MATCH($A378,'Hoja de Trabajo para listado'!$A$155:$A$1048576,0),MATCH((CUADRO!N$5&amp;$E378),'Hoja de Trabajo para listado'!$A$151:$Z$151,0)),0)+IFERROR(INDEX('Hoja de Trabajo para listado'!$AB$155:$BA$1048576,MATCH($A378,'Hoja de Trabajo para listado'!$AB$155:$AB$1048576,0),MATCH((CUADRO!N$5&amp;$E378),'Hoja de Trabajo para listado'!$AB$151:$BA$151,0)),0)+IFERROR(INDEX('Hoja de Trabajo para listado'!$BC$155:$CB$1048576,MATCH($A378,'Hoja de Trabajo para listado'!$BC$155:$BC$1048576,0),MATCH((CUADRO!N$5&amp;$E378),'Hoja de Trabajo para listado'!$BC$151:$CB$151,0)),0)+IFERROR(INDEX('Hoja de Trabajo para listado'!$DE$153:$DG$274,MATCH($A378,'Hoja de Trabajo para listado'!$DE$153:$DE$1048576,0),MATCH((CUADRO!N$5&amp;$E378),'Hoja de Trabajo para listado'!$DE$151:$DG$151,0)),0)+IFERROR(INDEX('Hoja de Trabajo para listado'!$CD$155:$DC$1048576,MATCH($A378,'Hoja de Trabajo para listado'!$CD$155:$CD$1048576,0),MATCH((CUADRO!N$5&amp;$E378),'Hoja de Trabajo para listado'!$CD$151:$DC$151,0)),0)</f>
        <v>0</v>
      </c>
      <c r="O378" s="255">
        <f ca="1">+IFERROR(INDEX('Hoja de Trabajo para listado'!$A$155:$Z$1048576,MATCH($A378,'Hoja de Trabajo para listado'!$A$155:$A$1048576,0),MATCH((CUADRO!O$5&amp;$E378),'Hoja de Trabajo para listado'!$A$151:$Z$151,0)),0)+IFERROR(INDEX('Hoja de Trabajo para listado'!$AB$155:$BA$1048576,MATCH($A378,'Hoja de Trabajo para listado'!$AB$155:$AB$1048576,0),MATCH((CUADRO!O$5&amp;$E378),'Hoja de Trabajo para listado'!$AB$151:$BA$151,0)),0)+IFERROR(INDEX('Hoja de Trabajo para listado'!$BC$155:$CB$1048576,MATCH($A378,'Hoja de Trabajo para listado'!$BC$155:$BC$1048576,0),MATCH((CUADRO!O$5&amp;$E378),'Hoja de Trabajo para listado'!$BC$151:$CB$151,0)),0)+IFERROR(INDEX('Hoja de Trabajo para listado'!$DE$153:$DG$274,MATCH($A378,'Hoja de Trabajo para listado'!$DE$153:$DE$1048576,0),MATCH((CUADRO!O$5&amp;$E378),'Hoja de Trabajo para listado'!$DE$151:$DG$151,0)),0)+IFERROR(INDEX('Hoja de Trabajo para listado'!$CD$155:$DC$1048576,MATCH($A378,'Hoja de Trabajo para listado'!$CD$155:$CD$1048576,0),MATCH((CUADRO!O$5&amp;$E378),'Hoja de Trabajo para listado'!$CD$151:$DC$151,0)),0)</f>
        <v>0</v>
      </c>
      <c r="P378" s="255">
        <f ca="1">+IFERROR(INDEX('Hoja de Trabajo para listado'!$A$155:$Z$1048576,MATCH($A378,'Hoja de Trabajo para listado'!$A$155:$A$1048576,0),MATCH((CUADRO!P$5&amp;$E378),'Hoja de Trabajo para listado'!$A$151:$Z$151,0)),0)+IFERROR(INDEX('Hoja de Trabajo para listado'!$AB$155:$BA$1048576,MATCH($A378,'Hoja de Trabajo para listado'!$AB$155:$AB$1048576,0),MATCH((CUADRO!P$5&amp;$E378),'Hoja de Trabajo para listado'!$AB$151:$BA$151,0)),0)+IFERROR(INDEX('Hoja de Trabajo para listado'!$BC$155:$CB$1048576,MATCH($A378,'Hoja de Trabajo para listado'!$BC$155:$BC$1048576,0),MATCH((CUADRO!P$5&amp;$E378),'Hoja de Trabajo para listado'!$BC$151:$CB$151,0)),0)+IFERROR(INDEX('Hoja de Trabajo para listado'!$DE$153:$DG$274,MATCH($A378,'Hoja de Trabajo para listado'!$DE$153:$DE$1048576,0),MATCH((CUADRO!P$5&amp;$E378),'Hoja de Trabajo para listado'!$DE$151:$DG$151,0)),0)+IFERROR(INDEX('Hoja de Trabajo para listado'!$CD$155:$DC$1048576,MATCH($A378,'Hoja de Trabajo para listado'!$CD$155:$CD$1048576,0),MATCH((CUADRO!P$5&amp;$E378),'Hoja de Trabajo para listado'!$CD$151:$DC$151,0)),0)</f>
        <v>0</v>
      </c>
      <c r="Q378" s="255">
        <f ca="1">+IFERROR(INDEX('Hoja de Trabajo para listado'!$A$155:$Z$1048576,MATCH($A378,'Hoja de Trabajo para listado'!$A$155:$A$1048576,0),MATCH((CUADRO!Q$5&amp;$E378),'Hoja de Trabajo para listado'!$A$151:$Z$151,0)),0)+IFERROR(INDEX('Hoja de Trabajo para listado'!$AB$155:$BA$1048576,MATCH($A378,'Hoja de Trabajo para listado'!$AB$155:$AB$1048576,0),MATCH((CUADRO!Q$5&amp;$E378),'Hoja de Trabajo para listado'!$AB$151:$BA$151,0)),0)+IFERROR(INDEX('Hoja de Trabajo para listado'!$BC$155:$CB$1048576,MATCH($A378,'Hoja de Trabajo para listado'!$BC$155:$BC$1048576,0),MATCH((CUADRO!Q$5&amp;$E378),'Hoja de Trabajo para listado'!$BC$151:$CB$151,0)),0)+IFERROR(INDEX('Hoja de Trabajo para listado'!$DE$153:$DG$274,MATCH($A378,'Hoja de Trabajo para listado'!$DE$153:$DE$1048576,0),MATCH((CUADRO!Q$5&amp;$E378),'Hoja de Trabajo para listado'!$DE$151:$DG$151,0)),0)+IFERROR(INDEX('Hoja de Trabajo para listado'!$CD$155:$DC$1048576,MATCH($A378,'Hoja de Trabajo para listado'!$CD$155:$CD$1048576,0),MATCH((CUADRO!Q$5&amp;$E378),'Hoja de Trabajo para listado'!$CD$151:$DC$151,0)),0)</f>
        <v>0</v>
      </c>
      <c r="R378" s="255">
        <f t="shared" ca="1" si="12"/>
        <v>0</v>
      </c>
      <c r="S378" s="262"/>
      <c r="T378" s="255">
        <f ca="1">+T379</f>
        <v>0</v>
      </c>
      <c r="U378" s="254">
        <f t="shared" si="13"/>
        <v>1</v>
      </c>
      <c r="V378" s="362" t="str">
        <f>+VLOOKUP(A378,bd_lista!$A$3:$E$590,5,FALSE)</f>
        <v>Gobiernos Autónomos Regionales</v>
      </c>
      <c r="W378" s="361" t="str">
        <f>+V378</f>
        <v>Gobiernos Autónomos Regionales</v>
      </c>
      <c r="X378" s="254">
        <f>+VLOOKUP(A378,[2]Sheet1!$A$13:$D$744,4,FALSE)</f>
        <v>0</v>
      </c>
      <c r="Y378" s="254" t="e">
        <f>+VLOOKUP(X378,bd_lista!$A$3:$C$590,3,FALSE)</f>
        <v>#N/A</v>
      </c>
      <c r="Z378" s="316">
        <f>+X378</f>
        <v>0</v>
      </c>
      <c r="AA378" s="317" t="e">
        <f>+Y378</f>
        <v>#N/A</v>
      </c>
    </row>
    <row r="379" spans="1:27" customFormat="1" ht="15" hidden="1" customHeight="1">
      <c r="A379" s="32">
        <v>4601</v>
      </c>
      <c r="B379" s="307"/>
      <c r="C379" s="362" t="str">
        <f>+VLOOKUP(A379,bd_lista!$A$3:$C$590,3,FALSE)</f>
        <v>Gobierno Autónomo Regional del Gran Chaco</v>
      </c>
      <c r="D379" s="362"/>
      <c r="E379" s="254" t="s">
        <v>1314</v>
      </c>
      <c r="F379" s="255">
        <f ca="1">+IFERROR(INDEX('Hoja de Trabajo para listado'!$A$155:$Z$1048576,MATCH($A379,'Hoja de Trabajo para listado'!$A$155:$A$1048576,0),MATCH((CUADRO!F$5&amp;$E379),'Hoja de Trabajo para listado'!$A$151:$Z$151,0)),0)+IFERROR(INDEX('Hoja de Trabajo para listado'!$AB$155:$BA$1048576,MATCH($A379,'Hoja de Trabajo para listado'!$AB$155:$AB$1048576,0),MATCH((CUADRO!F$5&amp;$E379),'Hoja de Trabajo para listado'!$AB$151:$BA$151,0)),0)+IFERROR(INDEX('Hoja de Trabajo para listado'!$BC$155:$CB$1048576,MATCH($A379,'Hoja de Trabajo para listado'!$BC$155:$BC$1048576,0),MATCH((CUADRO!F$5&amp;$E379),'Hoja de Trabajo para listado'!$BC$151:$CB$151,0)),0)+IFERROR(INDEX('Hoja de Trabajo para listado'!$DE$153:$DG$274,MATCH($A379,'Hoja de Trabajo para listado'!$DE$153:$DE$1048576,0),MATCH((CUADRO!F$5&amp;$E379),'Hoja de Trabajo para listado'!$DE$151:$DG$151,0)),0)+IFERROR(INDEX('Hoja de Trabajo para listado'!$CD$155:$DC$1048576,MATCH($A379,'Hoja de Trabajo para listado'!$CD$155:$CD$1048576,0),MATCH((CUADRO!F$5&amp;$E379),'Hoja de Trabajo para listado'!$CD$151:$DC$151,0)),0)</f>
        <v>0</v>
      </c>
      <c r="G379" s="255">
        <f ca="1">+IFERROR(INDEX('Hoja de Trabajo para listado'!$A$155:$Z$1048576,MATCH($A379,'Hoja de Trabajo para listado'!$A$155:$A$1048576,0),MATCH((CUADRO!G$5&amp;$E379),'Hoja de Trabajo para listado'!$A$151:$Z$151,0)),0)+IFERROR(INDEX('Hoja de Trabajo para listado'!$AB$155:$BA$1048576,MATCH($A379,'Hoja de Trabajo para listado'!$AB$155:$AB$1048576,0),MATCH((CUADRO!G$5&amp;$E379),'Hoja de Trabajo para listado'!$AB$151:$BA$151,0)),0)+IFERROR(INDEX('Hoja de Trabajo para listado'!$BC$155:$CB$1048576,MATCH($A379,'Hoja de Trabajo para listado'!$BC$155:$BC$1048576,0),MATCH((CUADRO!G$5&amp;$E379),'Hoja de Trabajo para listado'!$BC$151:$CB$151,0)),0)+IFERROR(INDEX('Hoja de Trabajo para listado'!$DE$153:$DG$274,MATCH($A379,'Hoja de Trabajo para listado'!$DE$153:$DE$1048576,0),MATCH((CUADRO!G$5&amp;$E379),'Hoja de Trabajo para listado'!$DE$151:$DG$151,0)),0)+IFERROR(INDEX('Hoja de Trabajo para listado'!$CD$155:$DC$1048576,MATCH($A379,'Hoja de Trabajo para listado'!$CD$155:$CD$1048576,0),MATCH((CUADRO!G$5&amp;$E379),'Hoja de Trabajo para listado'!$CD$151:$DC$151,0)),0)</f>
        <v>0</v>
      </c>
      <c r="H379" s="255">
        <f ca="1">+IFERROR(INDEX('Hoja de Trabajo para listado'!$A$155:$Z$1048576,MATCH($A379,'Hoja de Trabajo para listado'!$A$155:$A$1048576,0),MATCH((CUADRO!H$5&amp;$E379),'Hoja de Trabajo para listado'!$A$151:$Z$151,0)),0)+IFERROR(INDEX('Hoja de Trabajo para listado'!$AB$155:$BA$1048576,MATCH($A379,'Hoja de Trabajo para listado'!$AB$155:$AB$1048576,0),MATCH((CUADRO!H$5&amp;$E379),'Hoja de Trabajo para listado'!$AB$151:$BA$151,0)),0)+IFERROR(INDEX('Hoja de Trabajo para listado'!$BC$155:$CB$1048576,MATCH($A379,'Hoja de Trabajo para listado'!$BC$155:$BC$1048576,0),MATCH((CUADRO!H$5&amp;$E379),'Hoja de Trabajo para listado'!$BC$151:$CB$151,0)),0)+IFERROR(INDEX('Hoja de Trabajo para listado'!$DE$153:$DG$274,MATCH($A379,'Hoja de Trabajo para listado'!$DE$153:$DE$1048576,0),MATCH((CUADRO!H$5&amp;$E379),'Hoja de Trabajo para listado'!$DE$151:$DG$151,0)),0)+IFERROR(INDEX('Hoja de Trabajo para listado'!$CD$155:$DC$1048576,MATCH($A379,'Hoja de Trabajo para listado'!$CD$155:$CD$1048576,0),MATCH((CUADRO!H$5&amp;$E379),'Hoja de Trabajo para listado'!$CD$151:$DC$151,0)),0)</f>
        <v>0</v>
      </c>
      <c r="I379" s="255">
        <f ca="1">+IFERROR(INDEX('Hoja de Trabajo para listado'!$A$155:$Z$1048576,MATCH($A379,'Hoja de Trabajo para listado'!$A$155:$A$1048576,0),MATCH((CUADRO!I$5&amp;$E379),'Hoja de Trabajo para listado'!$A$151:$Z$151,0)),0)+IFERROR(INDEX('Hoja de Trabajo para listado'!$AB$155:$BA$1048576,MATCH($A379,'Hoja de Trabajo para listado'!$AB$155:$AB$1048576,0),MATCH((CUADRO!I$5&amp;$E379),'Hoja de Trabajo para listado'!$AB$151:$BA$151,0)),0)+IFERROR(INDEX('Hoja de Trabajo para listado'!$BC$155:$CB$1048576,MATCH($A379,'Hoja de Trabajo para listado'!$BC$155:$BC$1048576,0),MATCH((CUADRO!I$5&amp;$E379),'Hoja de Trabajo para listado'!$BC$151:$CB$151,0)),0)+IFERROR(INDEX('Hoja de Trabajo para listado'!$DE$153:$DG$274,MATCH($A379,'Hoja de Trabajo para listado'!$DE$153:$DE$1048576,0),MATCH((CUADRO!I$5&amp;$E379),'Hoja de Trabajo para listado'!$DE$151:$DG$151,0)),0)+IFERROR(INDEX('Hoja de Trabajo para listado'!$CD$155:$DC$1048576,MATCH($A379,'Hoja de Trabajo para listado'!$CD$155:$CD$1048576,0),MATCH((CUADRO!I$5&amp;$E379),'Hoja de Trabajo para listado'!$CD$151:$DC$151,0)),0)</f>
        <v>0</v>
      </c>
      <c r="J379" s="255">
        <f ca="1">+IFERROR(INDEX('Hoja de Trabajo para listado'!$A$155:$Z$1048576,MATCH($A379,'Hoja de Trabajo para listado'!$A$155:$A$1048576,0),MATCH((CUADRO!J$5&amp;$E379),'Hoja de Trabajo para listado'!$A$151:$Z$151,0)),0)+IFERROR(INDEX('Hoja de Trabajo para listado'!$AB$155:$BA$1048576,MATCH($A379,'Hoja de Trabajo para listado'!$AB$155:$AB$1048576,0),MATCH((CUADRO!J$5&amp;$E379),'Hoja de Trabajo para listado'!$AB$151:$BA$151,0)),0)+IFERROR(INDEX('Hoja de Trabajo para listado'!$BC$155:$CB$1048576,MATCH($A379,'Hoja de Trabajo para listado'!$BC$155:$BC$1048576,0),MATCH((CUADRO!J$5&amp;$E379),'Hoja de Trabajo para listado'!$BC$151:$CB$151,0)),0)+IFERROR(INDEX('Hoja de Trabajo para listado'!$DE$153:$DG$274,MATCH($A379,'Hoja de Trabajo para listado'!$DE$153:$DE$1048576,0),MATCH((CUADRO!J$5&amp;$E379),'Hoja de Trabajo para listado'!$DE$151:$DG$151,0)),0)+IFERROR(INDEX('Hoja de Trabajo para listado'!$CD$155:$DC$1048576,MATCH($A379,'Hoja de Trabajo para listado'!$CD$155:$CD$1048576,0),MATCH((CUADRO!J$5&amp;$E379),'Hoja de Trabajo para listado'!$CD$151:$DC$151,0)),0)</f>
        <v>0</v>
      </c>
      <c r="K379" s="255">
        <f ca="1">+IFERROR(INDEX('Hoja de Trabajo para listado'!$A$155:$Z$1048576,MATCH($A379,'Hoja de Trabajo para listado'!$A$155:$A$1048576,0),MATCH((CUADRO!K$5&amp;$E379),'Hoja de Trabajo para listado'!$A$151:$Z$151,0)),0)+IFERROR(INDEX('Hoja de Trabajo para listado'!$AB$155:$BA$1048576,MATCH($A379,'Hoja de Trabajo para listado'!$AB$155:$AB$1048576,0),MATCH((CUADRO!K$5&amp;$E379),'Hoja de Trabajo para listado'!$AB$151:$BA$151,0)),0)+IFERROR(INDEX('Hoja de Trabajo para listado'!$BC$155:$CB$1048576,MATCH($A379,'Hoja de Trabajo para listado'!$BC$155:$BC$1048576,0),MATCH((CUADRO!K$5&amp;$E379),'Hoja de Trabajo para listado'!$BC$151:$CB$151,0)),0)+IFERROR(INDEX('Hoja de Trabajo para listado'!$DE$153:$DG$274,MATCH($A379,'Hoja de Trabajo para listado'!$DE$153:$DE$1048576,0),MATCH((CUADRO!K$5&amp;$E379),'Hoja de Trabajo para listado'!$DE$151:$DG$151,0)),0)+IFERROR(INDEX('Hoja de Trabajo para listado'!$CD$155:$DC$1048576,MATCH($A379,'Hoja de Trabajo para listado'!$CD$155:$CD$1048576,0),MATCH((CUADRO!K$5&amp;$E379),'Hoja de Trabajo para listado'!$CD$151:$DC$151,0)),0)</f>
        <v>0</v>
      </c>
      <c r="L379" s="255">
        <f ca="1">+IFERROR(INDEX('Hoja de Trabajo para listado'!$A$155:$Z$1048576,MATCH($A379,'Hoja de Trabajo para listado'!$A$155:$A$1048576,0),MATCH((CUADRO!L$5&amp;$E379),'Hoja de Trabajo para listado'!$A$151:$Z$151,0)),0)+IFERROR(INDEX('Hoja de Trabajo para listado'!$AB$155:$BA$1048576,MATCH($A379,'Hoja de Trabajo para listado'!$AB$155:$AB$1048576,0),MATCH((CUADRO!L$5&amp;$E379),'Hoja de Trabajo para listado'!$AB$151:$BA$151,0)),0)+IFERROR(INDEX('Hoja de Trabajo para listado'!$BC$155:$CB$1048576,MATCH($A379,'Hoja de Trabajo para listado'!$BC$155:$BC$1048576,0),MATCH((CUADRO!L$5&amp;$E379),'Hoja de Trabajo para listado'!$BC$151:$CB$151,0)),0)+IFERROR(INDEX('Hoja de Trabajo para listado'!$DE$153:$DG$274,MATCH($A379,'Hoja de Trabajo para listado'!$DE$153:$DE$1048576,0),MATCH((CUADRO!L$5&amp;$E379),'Hoja de Trabajo para listado'!$DE$151:$DG$151,0)),0)+IFERROR(INDEX('Hoja de Trabajo para listado'!$CD$155:$DC$1048576,MATCH($A379,'Hoja de Trabajo para listado'!$CD$155:$CD$1048576,0),MATCH((CUADRO!L$5&amp;$E379),'Hoja de Trabajo para listado'!$CD$151:$DC$151,0)),0)</f>
        <v>0</v>
      </c>
      <c r="M379" s="255">
        <f ca="1">+IFERROR(INDEX('Hoja de Trabajo para listado'!$A$155:$Z$1048576,MATCH($A379,'Hoja de Trabajo para listado'!$A$155:$A$1048576,0),MATCH((CUADRO!M$5&amp;$E379),'Hoja de Trabajo para listado'!$A$151:$Z$151,0)),0)+IFERROR(INDEX('Hoja de Trabajo para listado'!$AB$155:$BA$1048576,MATCH($A379,'Hoja de Trabajo para listado'!$AB$155:$AB$1048576,0),MATCH((CUADRO!M$5&amp;$E379),'Hoja de Trabajo para listado'!$AB$151:$BA$151,0)),0)+IFERROR(INDEX('Hoja de Trabajo para listado'!$BC$155:$CB$1048576,MATCH($A379,'Hoja de Trabajo para listado'!$BC$155:$BC$1048576,0),MATCH((CUADRO!M$5&amp;$E379),'Hoja de Trabajo para listado'!$BC$151:$CB$151,0)),0)+IFERROR(INDEX('Hoja de Trabajo para listado'!$DE$153:$DG$274,MATCH($A379,'Hoja de Trabajo para listado'!$DE$153:$DE$1048576,0),MATCH((CUADRO!M$5&amp;$E379),'Hoja de Trabajo para listado'!$DE$151:$DG$151,0)),0)+IFERROR(INDEX('Hoja de Trabajo para listado'!$CD$155:$DC$1048576,MATCH($A379,'Hoja de Trabajo para listado'!$CD$155:$CD$1048576,0),MATCH((CUADRO!M$5&amp;$E379),'Hoja de Trabajo para listado'!$CD$151:$DC$151,0)),0)</f>
        <v>0</v>
      </c>
      <c r="N379" s="255">
        <f ca="1">+IFERROR(INDEX('Hoja de Trabajo para listado'!$A$155:$Z$1048576,MATCH($A379,'Hoja de Trabajo para listado'!$A$155:$A$1048576,0),MATCH((CUADRO!N$5&amp;$E379),'Hoja de Trabajo para listado'!$A$151:$Z$151,0)),0)+IFERROR(INDEX('Hoja de Trabajo para listado'!$AB$155:$BA$1048576,MATCH($A379,'Hoja de Trabajo para listado'!$AB$155:$AB$1048576,0),MATCH((CUADRO!N$5&amp;$E379),'Hoja de Trabajo para listado'!$AB$151:$BA$151,0)),0)+IFERROR(INDEX('Hoja de Trabajo para listado'!$BC$155:$CB$1048576,MATCH($A379,'Hoja de Trabajo para listado'!$BC$155:$BC$1048576,0),MATCH((CUADRO!N$5&amp;$E379),'Hoja de Trabajo para listado'!$BC$151:$CB$151,0)),0)+IFERROR(INDEX('Hoja de Trabajo para listado'!$DE$153:$DG$274,MATCH($A379,'Hoja de Trabajo para listado'!$DE$153:$DE$1048576,0),MATCH((CUADRO!N$5&amp;$E379),'Hoja de Trabajo para listado'!$DE$151:$DG$151,0)),0)+IFERROR(INDEX('Hoja de Trabajo para listado'!$CD$155:$DC$1048576,MATCH($A379,'Hoja de Trabajo para listado'!$CD$155:$CD$1048576,0),MATCH((CUADRO!N$5&amp;$E379),'Hoja de Trabajo para listado'!$CD$151:$DC$151,0)),0)</f>
        <v>0</v>
      </c>
      <c r="O379" s="255">
        <f ca="1">+IFERROR(INDEX('Hoja de Trabajo para listado'!$A$155:$Z$1048576,MATCH($A379,'Hoja de Trabajo para listado'!$A$155:$A$1048576,0),MATCH((CUADRO!O$5&amp;$E379),'Hoja de Trabajo para listado'!$A$151:$Z$151,0)),0)+IFERROR(INDEX('Hoja de Trabajo para listado'!$AB$155:$BA$1048576,MATCH($A379,'Hoja de Trabajo para listado'!$AB$155:$AB$1048576,0),MATCH((CUADRO!O$5&amp;$E379),'Hoja de Trabajo para listado'!$AB$151:$BA$151,0)),0)+IFERROR(INDEX('Hoja de Trabajo para listado'!$BC$155:$CB$1048576,MATCH($A379,'Hoja de Trabajo para listado'!$BC$155:$BC$1048576,0),MATCH((CUADRO!O$5&amp;$E379),'Hoja de Trabajo para listado'!$BC$151:$CB$151,0)),0)+IFERROR(INDEX('Hoja de Trabajo para listado'!$DE$153:$DG$274,MATCH($A379,'Hoja de Trabajo para listado'!$DE$153:$DE$1048576,0),MATCH((CUADRO!O$5&amp;$E379),'Hoja de Trabajo para listado'!$DE$151:$DG$151,0)),0)+IFERROR(INDEX('Hoja de Trabajo para listado'!$CD$155:$DC$1048576,MATCH($A379,'Hoja de Trabajo para listado'!$CD$155:$CD$1048576,0),MATCH((CUADRO!O$5&amp;$E379),'Hoja de Trabajo para listado'!$CD$151:$DC$151,0)),0)</f>
        <v>0</v>
      </c>
      <c r="P379" s="255">
        <f ca="1">+IFERROR(INDEX('Hoja de Trabajo para listado'!$A$155:$Z$1048576,MATCH($A379,'Hoja de Trabajo para listado'!$A$155:$A$1048576,0),MATCH((CUADRO!P$5&amp;$E379),'Hoja de Trabajo para listado'!$A$151:$Z$151,0)),0)+IFERROR(INDEX('Hoja de Trabajo para listado'!$AB$155:$BA$1048576,MATCH($A379,'Hoja de Trabajo para listado'!$AB$155:$AB$1048576,0),MATCH((CUADRO!P$5&amp;$E379),'Hoja de Trabajo para listado'!$AB$151:$BA$151,0)),0)+IFERROR(INDEX('Hoja de Trabajo para listado'!$BC$155:$CB$1048576,MATCH($A379,'Hoja de Trabajo para listado'!$BC$155:$BC$1048576,0),MATCH((CUADRO!P$5&amp;$E379),'Hoja de Trabajo para listado'!$BC$151:$CB$151,0)),0)+IFERROR(INDEX('Hoja de Trabajo para listado'!$DE$153:$DG$274,MATCH($A379,'Hoja de Trabajo para listado'!$DE$153:$DE$1048576,0),MATCH((CUADRO!P$5&amp;$E379),'Hoja de Trabajo para listado'!$DE$151:$DG$151,0)),0)+IFERROR(INDEX('Hoja de Trabajo para listado'!$CD$155:$DC$1048576,MATCH($A379,'Hoja de Trabajo para listado'!$CD$155:$CD$1048576,0),MATCH((CUADRO!P$5&amp;$E379),'Hoja de Trabajo para listado'!$CD$151:$DC$151,0)),0)</f>
        <v>0</v>
      </c>
      <c r="Q379" s="255">
        <f ca="1">+IFERROR(INDEX('Hoja de Trabajo para listado'!$A$155:$Z$1048576,MATCH($A379,'Hoja de Trabajo para listado'!$A$155:$A$1048576,0),MATCH((CUADRO!Q$5&amp;$E379),'Hoja de Trabajo para listado'!$A$151:$Z$151,0)),0)+IFERROR(INDEX('Hoja de Trabajo para listado'!$AB$155:$BA$1048576,MATCH($A379,'Hoja de Trabajo para listado'!$AB$155:$AB$1048576,0),MATCH((CUADRO!Q$5&amp;$E379),'Hoja de Trabajo para listado'!$AB$151:$BA$151,0)),0)+IFERROR(INDEX('Hoja de Trabajo para listado'!$BC$155:$CB$1048576,MATCH($A379,'Hoja de Trabajo para listado'!$BC$155:$BC$1048576,0),MATCH((CUADRO!Q$5&amp;$E379),'Hoja de Trabajo para listado'!$BC$151:$CB$151,0)),0)+IFERROR(INDEX('Hoja de Trabajo para listado'!$DE$153:$DG$274,MATCH($A379,'Hoja de Trabajo para listado'!$DE$153:$DE$1048576,0),MATCH((CUADRO!Q$5&amp;$E379),'Hoja de Trabajo para listado'!$DE$151:$DG$151,0)),0)+IFERROR(INDEX('Hoja de Trabajo para listado'!$CD$155:$DC$1048576,MATCH($A379,'Hoja de Trabajo para listado'!$CD$155:$CD$1048576,0),MATCH((CUADRO!Q$5&amp;$E379),'Hoja de Trabajo para listado'!$CD$151:$DC$151,0)),0)</f>
        <v>0</v>
      </c>
      <c r="R379" s="255">
        <f t="shared" ca="1" si="12"/>
        <v>0</v>
      </c>
      <c r="S379" s="262">
        <f ca="1">+R378+R379</f>
        <v>0</v>
      </c>
      <c r="T379" s="255">
        <f ca="1">+S379</f>
        <v>0</v>
      </c>
      <c r="U379" s="254">
        <f t="shared" si="13"/>
        <v>2</v>
      </c>
      <c r="V379" s="362" t="str">
        <f>+VLOOKUP(A379,bd_lista!$A$3:$E$590,5,FALSE)</f>
        <v>Gobiernos Autónomos Regionales</v>
      </c>
      <c r="W379" s="362"/>
      <c r="X379" s="254">
        <f>+VLOOKUP(A379,[2]Sheet1!$A$13:$D$744,4,FALSE)</f>
        <v>0</v>
      </c>
      <c r="Y379" s="254" t="e">
        <f>+VLOOKUP(X379,bd_lista!$A$3:$C$590,3,FALSE)</f>
        <v>#N/A</v>
      </c>
      <c r="Z379" s="314"/>
      <c r="AA379" s="315"/>
    </row>
    <row r="380" spans="1:27" ht="15" hidden="1" customHeight="1">
      <c r="A380" s="32">
        <v>1519</v>
      </c>
      <c r="B380" s="306">
        <f>+A380</f>
        <v>1519</v>
      </c>
      <c r="C380" s="259" t="str">
        <f>+VLOOKUP(A380,bd_lista!$A$3:$C$590,3,FALSE)</f>
        <v>Gobierno Autónomo Municipal de Tupiza</v>
      </c>
      <c r="D380" s="361" t="str">
        <f>+C380</f>
        <v>Gobierno Autónomo Municipal de Tupiza</v>
      </c>
      <c r="E380" s="254" t="s">
        <v>1313</v>
      </c>
      <c r="F380" s="255">
        <f ca="1">+IFERROR(INDEX('Hoja de Trabajo para listado'!$A$155:$Z$1048576,MATCH($A380,'Hoja de Trabajo para listado'!$A$155:$A$1048576,0),MATCH((CUADRO!F$5&amp;$E380),'Hoja de Trabajo para listado'!$A$151:$Z$151,0)),0)+IFERROR(INDEX('Hoja de Trabajo para listado'!$AB$155:$BA$1048576,MATCH($A380,'Hoja de Trabajo para listado'!$AB$155:$AB$1048576,0),MATCH((CUADRO!F$5&amp;$E380),'Hoja de Trabajo para listado'!$AB$151:$BA$151,0)),0)+IFERROR(INDEX('Hoja de Trabajo para listado'!$BC$155:$CB$1048576,MATCH($A380,'Hoja de Trabajo para listado'!$BC$155:$BC$1048576,0),MATCH((CUADRO!F$5&amp;$E380),'Hoja de Trabajo para listado'!$BC$151:$CB$151,0)),0)+IFERROR(INDEX('Hoja de Trabajo para listado'!$DE$153:$DG$274,MATCH($A380,'Hoja de Trabajo para listado'!$DE$153:$DE$1048576,0),MATCH((CUADRO!F$5&amp;$E380),'Hoja de Trabajo para listado'!$DE$151:$DG$151,0)),0)+IFERROR(INDEX('Hoja de Trabajo para listado'!$CD$155:$DC$1048576,MATCH($A380,'Hoja de Trabajo para listado'!$CD$155:$CD$1048576,0),MATCH((CUADRO!F$5&amp;$E380),'Hoja de Trabajo para listado'!$CD$151:$DC$151,0)),0)</f>
        <v>0</v>
      </c>
      <c r="G380" s="255">
        <f ca="1">+IFERROR(INDEX('Hoja de Trabajo para listado'!$A$155:$Z$1048576,MATCH($A380,'Hoja de Trabajo para listado'!$A$155:$A$1048576,0),MATCH((CUADRO!G$5&amp;$E380),'Hoja de Trabajo para listado'!$A$151:$Z$151,0)),0)+IFERROR(INDEX('Hoja de Trabajo para listado'!$AB$155:$BA$1048576,MATCH($A380,'Hoja de Trabajo para listado'!$AB$155:$AB$1048576,0),MATCH((CUADRO!G$5&amp;$E380),'Hoja de Trabajo para listado'!$AB$151:$BA$151,0)),0)+IFERROR(INDEX('Hoja de Trabajo para listado'!$BC$155:$CB$1048576,MATCH($A380,'Hoja de Trabajo para listado'!$BC$155:$BC$1048576,0),MATCH((CUADRO!G$5&amp;$E380),'Hoja de Trabajo para listado'!$BC$151:$CB$151,0)),0)+IFERROR(INDEX('Hoja de Trabajo para listado'!$DE$153:$DG$274,MATCH($A380,'Hoja de Trabajo para listado'!$DE$153:$DE$1048576,0),MATCH((CUADRO!G$5&amp;$E380),'Hoja de Trabajo para listado'!$DE$151:$DG$151,0)),0)+IFERROR(INDEX('Hoja de Trabajo para listado'!$CD$155:$DC$1048576,MATCH($A380,'Hoja de Trabajo para listado'!$CD$155:$CD$1048576,0),MATCH((CUADRO!G$5&amp;$E380),'Hoja de Trabajo para listado'!$CD$151:$DC$151,0)),0)</f>
        <v>0</v>
      </c>
      <c r="H380" s="255">
        <f ca="1">+IFERROR(INDEX('Hoja de Trabajo para listado'!$A$155:$Z$1048576,MATCH($A380,'Hoja de Trabajo para listado'!$A$155:$A$1048576,0),MATCH((CUADRO!H$5&amp;$E380),'Hoja de Trabajo para listado'!$A$151:$Z$151,0)),0)+IFERROR(INDEX('Hoja de Trabajo para listado'!$AB$155:$BA$1048576,MATCH($A380,'Hoja de Trabajo para listado'!$AB$155:$AB$1048576,0),MATCH((CUADRO!H$5&amp;$E380),'Hoja de Trabajo para listado'!$AB$151:$BA$151,0)),0)+IFERROR(INDEX('Hoja de Trabajo para listado'!$BC$155:$CB$1048576,MATCH($A380,'Hoja de Trabajo para listado'!$BC$155:$BC$1048576,0),MATCH((CUADRO!H$5&amp;$E380),'Hoja de Trabajo para listado'!$BC$151:$CB$151,0)),0)+IFERROR(INDEX('Hoja de Trabajo para listado'!$DE$153:$DG$274,MATCH($A380,'Hoja de Trabajo para listado'!$DE$153:$DE$1048576,0),MATCH((CUADRO!H$5&amp;$E380),'Hoja de Trabajo para listado'!$DE$151:$DG$151,0)),0)+IFERROR(INDEX('Hoja de Trabajo para listado'!$CD$155:$DC$1048576,MATCH($A380,'Hoja de Trabajo para listado'!$CD$155:$CD$1048576,0),MATCH((CUADRO!H$5&amp;$E380),'Hoja de Trabajo para listado'!$CD$151:$DC$151,0)),0)</f>
        <v>0</v>
      </c>
      <c r="I380" s="255">
        <f ca="1">+IFERROR(INDEX('Hoja de Trabajo para listado'!$A$155:$Z$1048576,MATCH($A380,'Hoja de Trabajo para listado'!$A$155:$A$1048576,0),MATCH((CUADRO!I$5&amp;$E380),'Hoja de Trabajo para listado'!$A$151:$Z$151,0)),0)+IFERROR(INDEX('Hoja de Trabajo para listado'!$AB$155:$BA$1048576,MATCH($A380,'Hoja de Trabajo para listado'!$AB$155:$AB$1048576,0),MATCH((CUADRO!I$5&amp;$E380),'Hoja de Trabajo para listado'!$AB$151:$BA$151,0)),0)+IFERROR(INDEX('Hoja de Trabajo para listado'!$BC$155:$CB$1048576,MATCH($A380,'Hoja de Trabajo para listado'!$BC$155:$BC$1048576,0),MATCH((CUADRO!I$5&amp;$E380),'Hoja de Trabajo para listado'!$BC$151:$CB$151,0)),0)+IFERROR(INDEX('Hoja de Trabajo para listado'!$DE$153:$DG$274,MATCH($A380,'Hoja de Trabajo para listado'!$DE$153:$DE$1048576,0),MATCH((CUADRO!I$5&amp;$E380),'Hoja de Trabajo para listado'!$DE$151:$DG$151,0)),0)+IFERROR(INDEX('Hoja de Trabajo para listado'!$CD$155:$DC$1048576,MATCH($A380,'Hoja de Trabajo para listado'!$CD$155:$CD$1048576,0),MATCH((CUADRO!I$5&amp;$E380),'Hoja de Trabajo para listado'!$CD$151:$DC$151,0)),0)</f>
        <v>0</v>
      </c>
      <c r="J380" s="255">
        <f ca="1">+IFERROR(INDEX('Hoja de Trabajo para listado'!$A$155:$Z$1048576,MATCH($A380,'Hoja de Trabajo para listado'!$A$155:$A$1048576,0),MATCH((CUADRO!J$5&amp;$E380),'Hoja de Trabajo para listado'!$A$151:$Z$151,0)),0)+IFERROR(INDEX('Hoja de Trabajo para listado'!$AB$155:$BA$1048576,MATCH($A380,'Hoja de Trabajo para listado'!$AB$155:$AB$1048576,0),MATCH((CUADRO!J$5&amp;$E380),'Hoja de Trabajo para listado'!$AB$151:$BA$151,0)),0)+IFERROR(INDEX('Hoja de Trabajo para listado'!$BC$155:$CB$1048576,MATCH($A380,'Hoja de Trabajo para listado'!$BC$155:$BC$1048576,0),MATCH((CUADRO!J$5&amp;$E380),'Hoja de Trabajo para listado'!$BC$151:$CB$151,0)),0)+IFERROR(INDEX('Hoja de Trabajo para listado'!$DE$153:$DG$274,MATCH($A380,'Hoja de Trabajo para listado'!$DE$153:$DE$1048576,0),MATCH((CUADRO!J$5&amp;$E380),'Hoja de Trabajo para listado'!$DE$151:$DG$151,0)),0)+IFERROR(INDEX('Hoja de Trabajo para listado'!$CD$155:$DC$1048576,MATCH($A380,'Hoja de Trabajo para listado'!$CD$155:$CD$1048576,0),MATCH((CUADRO!J$5&amp;$E380),'Hoja de Trabajo para listado'!$CD$151:$DC$151,0)),0)</f>
        <v>0</v>
      </c>
      <c r="K380" s="255">
        <f ca="1">+IFERROR(INDEX('Hoja de Trabajo para listado'!$A$155:$Z$1048576,MATCH($A380,'Hoja de Trabajo para listado'!$A$155:$A$1048576,0),MATCH((CUADRO!K$5&amp;$E380),'Hoja de Trabajo para listado'!$A$151:$Z$151,0)),0)+IFERROR(INDEX('Hoja de Trabajo para listado'!$AB$155:$BA$1048576,MATCH($A380,'Hoja de Trabajo para listado'!$AB$155:$AB$1048576,0),MATCH((CUADRO!K$5&amp;$E380),'Hoja de Trabajo para listado'!$AB$151:$BA$151,0)),0)+IFERROR(INDEX('Hoja de Trabajo para listado'!$BC$155:$CB$1048576,MATCH($A380,'Hoja de Trabajo para listado'!$BC$155:$BC$1048576,0),MATCH((CUADRO!K$5&amp;$E380),'Hoja de Trabajo para listado'!$BC$151:$CB$151,0)),0)+IFERROR(INDEX('Hoja de Trabajo para listado'!$DE$153:$DG$274,MATCH($A380,'Hoja de Trabajo para listado'!$DE$153:$DE$1048576,0),MATCH((CUADRO!K$5&amp;$E380),'Hoja de Trabajo para listado'!$DE$151:$DG$151,0)),0)+IFERROR(INDEX('Hoja de Trabajo para listado'!$CD$155:$DC$1048576,MATCH($A380,'Hoja de Trabajo para listado'!$CD$155:$CD$1048576,0),MATCH((CUADRO!K$5&amp;$E380),'Hoja de Trabajo para listado'!$CD$151:$DC$151,0)),0)</f>
        <v>0</v>
      </c>
      <c r="L380" s="255">
        <f ca="1">+IFERROR(INDEX('Hoja de Trabajo para listado'!$A$155:$Z$1048576,MATCH($A380,'Hoja de Trabajo para listado'!$A$155:$A$1048576,0),MATCH((CUADRO!L$5&amp;$E380),'Hoja de Trabajo para listado'!$A$151:$Z$151,0)),0)+IFERROR(INDEX('Hoja de Trabajo para listado'!$AB$155:$BA$1048576,MATCH($A380,'Hoja de Trabajo para listado'!$AB$155:$AB$1048576,0),MATCH((CUADRO!L$5&amp;$E380),'Hoja de Trabajo para listado'!$AB$151:$BA$151,0)),0)+IFERROR(INDEX('Hoja de Trabajo para listado'!$BC$155:$CB$1048576,MATCH($A380,'Hoja de Trabajo para listado'!$BC$155:$BC$1048576,0),MATCH((CUADRO!L$5&amp;$E380),'Hoja de Trabajo para listado'!$BC$151:$CB$151,0)),0)+IFERROR(INDEX('Hoja de Trabajo para listado'!$DE$153:$DG$274,MATCH($A380,'Hoja de Trabajo para listado'!$DE$153:$DE$1048576,0),MATCH((CUADRO!L$5&amp;$E380),'Hoja de Trabajo para listado'!$DE$151:$DG$151,0)),0)+IFERROR(INDEX('Hoja de Trabajo para listado'!$CD$155:$DC$1048576,MATCH($A380,'Hoja de Trabajo para listado'!$CD$155:$CD$1048576,0),MATCH((CUADRO!L$5&amp;$E380),'Hoja de Trabajo para listado'!$CD$151:$DC$151,0)),0)</f>
        <v>0</v>
      </c>
      <c r="M380" s="255">
        <f ca="1">+IFERROR(INDEX('Hoja de Trabajo para listado'!$A$155:$Z$1048576,MATCH($A380,'Hoja de Trabajo para listado'!$A$155:$A$1048576,0),MATCH((CUADRO!M$5&amp;$E380),'Hoja de Trabajo para listado'!$A$151:$Z$151,0)),0)+IFERROR(INDEX('Hoja de Trabajo para listado'!$AB$155:$BA$1048576,MATCH($A380,'Hoja de Trabajo para listado'!$AB$155:$AB$1048576,0),MATCH((CUADRO!M$5&amp;$E380),'Hoja de Trabajo para listado'!$AB$151:$BA$151,0)),0)+IFERROR(INDEX('Hoja de Trabajo para listado'!$BC$155:$CB$1048576,MATCH($A380,'Hoja de Trabajo para listado'!$BC$155:$BC$1048576,0),MATCH((CUADRO!M$5&amp;$E380),'Hoja de Trabajo para listado'!$BC$151:$CB$151,0)),0)+IFERROR(INDEX('Hoja de Trabajo para listado'!$DE$153:$DG$274,MATCH($A380,'Hoja de Trabajo para listado'!$DE$153:$DE$1048576,0),MATCH((CUADRO!M$5&amp;$E380),'Hoja de Trabajo para listado'!$DE$151:$DG$151,0)),0)+IFERROR(INDEX('Hoja de Trabajo para listado'!$CD$155:$DC$1048576,MATCH($A380,'Hoja de Trabajo para listado'!$CD$155:$CD$1048576,0),MATCH((CUADRO!M$5&amp;$E380),'Hoja de Trabajo para listado'!$CD$151:$DC$151,0)),0)</f>
        <v>0</v>
      </c>
      <c r="N380" s="255">
        <f ca="1">+IFERROR(INDEX('Hoja de Trabajo para listado'!$A$155:$Z$1048576,MATCH($A380,'Hoja de Trabajo para listado'!$A$155:$A$1048576,0),MATCH((CUADRO!N$5&amp;$E380),'Hoja de Trabajo para listado'!$A$151:$Z$151,0)),0)+IFERROR(INDEX('Hoja de Trabajo para listado'!$AB$155:$BA$1048576,MATCH($A380,'Hoja de Trabajo para listado'!$AB$155:$AB$1048576,0),MATCH((CUADRO!N$5&amp;$E380),'Hoja de Trabajo para listado'!$AB$151:$BA$151,0)),0)+IFERROR(INDEX('Hoja de Trabajo para listado'!$BC$155:$CB$1048576,MATCH($A380,'Hoja de Trabajo para listado'!$BC$155:$BC$1048576,0),MATCH((CUADRO!N$5&amp;$E380),'Hoja de Trabajo para listado'!$BC$151:$CB$151,0)),0)+IFERROR(INDEX('Hoja de Trabajo para listado'!$DE$153:$DG$274,MATCH($A380,'Hoja de Trabajo para listado'!$DE$153:$DE$1048576,0),MATCH((CUADRO!N$5&amp;$E380),'Hoja de Trabajo para listado'!$DE$151:$DG$151,0)),0)+IFERROR(INDEX('Hoja de Trabajo para listado'!$CD$155:$DC$1048576,MATCH($A380,'Hoja de Trabajo para listado'!$CD$155:$CD$1048576,0),MATCH((CUADRO!N$5&amp;$E380),'Hoja de Trabajo para listado'!$CD$151:$DC$151,0)),0)</f>
        <v>0</v>
      </c>
      <c r="O380" s="255">
        <f ca="1">+IFERROR(INDEX('Hoja de Trabajo para listado'!$A$155:$Z$1048576,MATCH($A380,'Hoja de Trabajo para listado'!$A$155:$A$1048576,0),MATCH((CUADRO!O$5&amp;$E380),'Hoja de Trabajo para listado'!$A$151:$Z$151,0)),0)+IFERROR(INDEX('Hoja de Trabajo para listado'!$AB$155:$BA$1048576,MATCH($A380,'Hoja de Trabajo para listado'!$AB$155:$AB$1048576,0),MATCH((CUADRO!O$5&amp;$E380),'Hoja de Trabajo para listado'!$AB$151:$BA$151,0)),0)+IFERROR(INDEX('Hoja de Trabajo para listado'!$BC$155:$CB$1048576,MATCH($A380,'Hoja de Trabajo para listado'!$BC$155:$BC$1048576,0),MATCH((CUADRO!O$5&amp;$E380),'Hoja de Trabajo para listado'!$BC$151:$CB$151,0)),0)+IFERROR(INDEX('Hoja de Trabajo para listado'!$DE$153:$DG$274,MATCH($A380,'Hoja de Trabajo para listado'!$DE$153:$DE$1048576,0),MATCH((CUADRO!O$5&amp;$E380),'Hoja de Trabajo para listado'!$DE$151:$DG$151,0)),0)+IFERROR(INDEX('Hoja de Trabajo para listado'!$CD$155:$DC$1048576,MATCH($A380,'Hoja de Trabajo para listado'!$CD$155:$CD$1048576,0),MATCH((CUADRO!O$5&amp;$E380),'Hoja de Trabajo para listado'!$CD$151:$DC$151,0)),0)</f>
        <v>0</v>
      </c>
      <c r="P380" s="255">
        <f ca="1">+IFERROR(INDEX('Hoja de Trabajo para listado'!$A$155:$Z$1048576,MATCH($A380,'Hoja de Trabajo para listado'!$A$155:$A$1048576,0),MATCH((CUADRO!P$5&amp;$E380),'Hoja de Trabajo para listado'!$A$151:$Z$151,0)),0)+IFERROR(INDEX('Hoja de Trabajo para listado'!$AB$155:$BA$1048576,MATCH($A380,'Hoja de Trabajo para listado'!$AB$155:$AB$1048576,0),MATCH((CUADRO!P$5&amp;$E380),'Hoja de Trabajo para listado'!$AB$151:$BA$151,0)),0)+IFERROR(INDEX('Hoja de Trabajo para listado'!$BC$155:$CB$1048576,MATCH($A380,'Hoja de Trabajo para listado'!$BC$155:$BC$1048576,0),MATCH((CUADRO!P$5&amp;$E380),'Hoja de Trabajo para listado'!$BC$151:$CB$151,0)),0)+IFERROR(INDEX('Hoja de Trabajo para listado'!$DE$153:$DG$274,MATCH($A380,'Hoja de Trabajo para listado'!$DE$153:$DE$1048576,0),MATCH((CUADRO!P$5&amp;$E380),'Hoja de Trabajo para listado'!$DE$151:$DG$151,0)),0)+IFERROR(INDEX('Hoja de Trabajo para listado'!$CD$155:$DC$1048576,MATCH($A380,'Hoja de Trabajo para listado'!$CD$155:$CD$1048576,0),MATCH((CUADRO!P$5&amp;$E380),'Hoja de Trabajo para listado'!$CD$151:$DC$151,0)),0)</f>
        <v>0</v>
      </c>
      <c r="Q380" s="255">
        <f ca="1">+IFERROR(INDEX('Hoja de Trabajo para listado'!$A$155:$Z$1048576,MATCH($A380,'Hoja de Trabajo para listado'!$A$155:$A$1048576,0),MATCH((CUADRO!Q$5&amp;$E380),'Hoja de Trabajo para listado'!$A$151:$Z$151,0)),0)+IFERROR(INDEX('Hoja de Trabajo para listado'!$AB$155:$BA$1048576,MATCH($A380,'Hoja de Trabajo para listado'!$AB$155:$AB$1048576,0),MATCH((CUADRO!Q$5&amp;$E380),'Hoja de Trabajo para listado'!$AB$151:$BA$151,0)),0)+IFERROR(INDEX('Hoja de Trabajo para listado'!$BC$155:$CB$1048576,MATCH($A380,'Hoja de Trabajo para listado'!$BC$155:$BC$1048576,0),MATCH((CUADRO!Q$5&amp;$E380),'Hoja de Trabajo para listado'!$BC$151:$CB$151,0)),0)+IFERROR(INDEX('Hoja de Trabajo para listado'!$DE$153:$DG$274,MATCH($A380,'Hoja de Trabajo para listado'!$DE$153:$DE$1048576,0),MATCH((CUADRO!Q$5&amp;$E380),'Hoja de Trabajo para listado'!$DE$151:$DG$151,0)),0)+IFERROR(INDEX('Hoja de Trabajo para listado'!$CD$155:$DC$1048576,MATCH($A380,'Hoja de Trabajo para listado'!$CD$155:$CD$1048576,0),MATCH((CUADRO!Q$5&amp;$E380),'Hoja de Trabajo para listado'!$CD$151:$DC$151,0)),0)</f>
        <v>0</v>
      </c>
      <c r="R380" s="255">
        <f t="shared" ca="1" si="12"/>
        <v>0</v>
      </c>
      <c r="S380" s="262"/>
      <c r="T380" s="255">
        <f ca="1">+T381</f>
        <v>0</v>
      </c>
      <c r="U380" s="254">
        <f t="shared" si="13"/>
        <v>1</v>
      </c>
      <c r="V380" s="362" t="str">
        <f>+VLOOKUP(A380,bd_lista!$A$3:$E$590,5,FALSE)</f>
        <v>Gobiernos Autonomos Municipales</v>
      </c>
      <c r="W380" s="361" t="str">
        <f>+V380</f>
        <v>Gobiernos Autonomos Municipales</v>
      </c>
      <c r="X380" s="254">
        <f>+VLOOKUP(A380,[2]Sheet1!$A$13:$D$744,4,FALSE)</f>
        <v>0</v>
      </c>
      <c r="Y380" s="254" t="e">
        <f>+VLOOKUP(X380,bd_lista!$A$3:$C$590,3,FALSE)</f>
        <v>#N/A</v>
      </c>
      <c r="Z380" s="316">
        <f>+X380</f>
        <v>0</v>
      </c>
      <c r="AA380" s="317" t="e">
        <f>+Y380</f>
        <v>#N/A</v>
      </c>
    </row>
    <row r="381" spans="1:27" ht="15" hidden="1" customHeight="1">
      <c r="A381" s="32">
        <v>1519</v>
      </c>
      <c r="B381" s="307"/>
      <c r="C381" s="362" t="str">
        <f>+VLOOKUP(A381,bd_lista!$A$3:$C$590,3,FALSE)</f>
        <v>Gobierno Autónomo Municipal de Tupiza</v>
      </c>
      <c r="D381" s="362"/>
      <c r="E381" s="256" t="s">
        <v>1314</v>
      </c>
      <c r="F381" s="257">
        <f ca="1">+IFERROR(INDEX('Hoja de Trabajo para listado'!$A$155:$Z$1048576,MATCH($A381,'Hoja de Trabajo para listado'!$A$155:$A$1048576,0),MATCH((CUADRO!F$5&amp;$E381),'Hoja de Trabajo para listado'!$A$151:$Z$151,0)),0)+IFERROR(INDEX('Hoja de Trabajo para listado'!$AB$155:$BA$1048576,MATCH($A381,'Hoja de Trabajo para listado'!$AB$155:$AB$1048576,0),MATCH((CUADRO!F$5&amp;$E381),'Hoja de Trabajo para listado'!$AB$151:$BA$151,0)),0)+IFERROR(INDEX('Hoja de Trabajo para listado'!$BC$155:$CB$1048576,MATCH($A381,'Hoja de Trabajo para listado'!$BC$155:$BC$1048576,0),MATCH((CUADRO!F$5&amp;$E381),'Hoja de Trabajo para listado'!$BC$151:$CB$151,0)),0)+IFERROR(INDEX('Hoja de Trabajo para listado'!$DE$153:$DG$274,MATCH($A381,'Hoja de Trabajo para listado'!$DE$153:$DE$1048576,0),MATCH((CUADRO!F$5&amp;$E381),'Hoja de Trabajo para listado'!$DE$151:$DG$151,0)),0)+IFERROR(INDEX('Hoja de Trabajo para listado'!$CD$155:$DC$1048576,MATCH($A381,'Hoja de Trabajo para listado'!$CD$155:$CD$1048576,0),MATCH((CUADRO!F$5&amp;$E381),'Hoja de Trabajo para listado'!$CD$151:$DC$151,0)),0)</f>
        <v>0</v>
      </c>
      <c r="G381" s="257">
        <f ca="1">+IFERROR(INDEX('Hoja de Trabajo para listado'!$A$155:$Z$1048576,MATCH($A381,'Hoja de Trabajo para listado'!$A$155:$A$1048576,0),MATCH((CUADRO!G$5&amp;$E381),'Hoja de Trabajo para listado'!$A$151:$Z$151,0)),0)+IFERROR(INDEX('Hoja de Trabajo para listado'!$AB$155:$BA$1048576,MATCH($A381,'Hoja de Trabajo para listado'!$AB$155:$AB$1048576,0),MATCH((CUADRO!G$5&amp;$E381),'Hoja de Trabajo para listado'!$AB$151:$BA$151,0)),0)+IFERROR(INDEX('Hoja de Trabajo para listado'!$BC$155:$CB$1048576,MATCH($A381,'Hoja de Trabajo para listado'!$BC$155:$BC$1048576,0),MATCH((CUADRO!G$5&amp;$E381),'Hoja de Trabajo para listado'!$BC$151:$CB$151,0)),0)+IFERROR(INDEX('Hoja de Trabajo para listado'!$DE$153:$DG$274,MATCH($A381,'Hoja de Trabajo para listado'!$DE$153:$DE$1048576,0),MATCH((CUADRO!G$5&amp;$E381),'Hoja de Trabajo para listado'!$DE$151:$DG$151,0)),0)+IFERROR(INDEX('Hoja de Trabajo para listado'!$CD$155:$DC$1048576,MATCH($A381,'Hoja de Trabajo para listado'!$CD$155:$CD$1048576,0),MATCH((CUADRO!G$5&amp;$E381),'Hoja de Trabajo para listado'!$CD$151:$DC$151,0)),0)</f>
        <v>0</v>
      </c>
      <c r="H381" s="257">
        <f ca="1">+IFERROR(INDEX('Hoja de Trabajo para listado'!$A$155:$Z$1048576,MATCH($A381,'Hoja de Trabajo para listado'!$A$155:$A$1048576,0),MATCH((CUADRO!H$5&amp;$E381),'Hoja de Trabajo para listado'!$A$151:$Z$151,0)),0)+IFERROR(INDEX('Hoja de Trabajo para listado'!$AB$155:$BA$1048576,MATCH($A381,'Hoja de Trabajo para listado'!$AB$155:$AB$1048576,0),MATCH((CUADRO!H$5&amp;$E381),'Hoja de Trabajo para listado'!$AB$151:$BA$151,0)),0)+IFERROR(INDEX('Hoja de Trabajo para listado'!$BC$155:$CB$1048576,MATCH($A381,'Hoja de Trabajo para listado'!$BC$155:$BC$1048576,0),MATCH((CUADRO!H$5&amp;$E381),'Hoja de Trabajo para listado'!$BC$151:$CB$151,0)),0)+IFERROR(INDEX('Hoja de Trabajo para listado'!$DE$153:$DG$274,MATCH($A381,'Hoja de Trabajo para listado'!$DE$153:$DE$1048576,0),MATCH((CUADRO!H$5&amp;$E381),'Hoja de Trabajo para listado'!$DE$151:$DG$151,0)),0)+IFERROR(INDEX('Hoja de Trabajo para listado'!$CD$155:$DC$1048576,MATCH($A381,'Hoja de Trabajo para listado'!$CD$155:$CD$1048576,0),MATCH((CUADRO!H$5&amp;$E381),'Hoja de Trabajo para listado'!$CD$151:$DC$151,0)),0)</f>
        <v>0</v>
      </c>
      <c r="I381" s="257">
        <f ca="1">+IFERROR(INDEX('Hoja de Trabajo para listado'!$A$155:$Z$1048576,MATCH($A381,'Hoja de Trabajo para listado'!$A$155:$A$1048576,0),MATCH((CUADRO!I$5&amp;$E381),'Hoja de Trabajo para listado'!$A$151:$Z$151,0)),0)+IFERROR(INDEX('Hoja de Trabajo para listado'!$AB$155:$BA$1048576,MATCH($A381,'Hoja de Trabajo para listado'!$AB$155:$AB$1048576,0),MATCH((CUADRO!I$5&amp;$E381),'Hoja de Trabajo para listado'!$AB$151:$BA$151,0)),0)+IFERROR(INDEX('Hoja de Trabajo para listado'!$BC$155:$CB$1048576,MATCH($A381,'Hoja de Trabajo para listado'!$BC$155:$BC$1048576,0),MATCH((CUADRO!I$5&amp;$E381),'Hoja de Trabajo para listado'!$BC$151:$CB$151,0)),0)+IFERROR(INDEX('Hoja de Trabajo para listado'!$DE$153:$DG$274,MATCH($A381,'Hoja de Trabajo para listado'!$DE$153:$DE$1048576,0),MATCH((CUADRO!I$5&amp;$E381),'Hoja de Trabajo para listado'!$DE$151:$DG$151,0)),0)+IFERROR(INDEX('Hoja de Trabajo para listado'!$CD$155:$DC$1048576,MATCH($A381,'Hoja de Trabajo para listado'!$CD$155:$CD$1048576,0),MATCH((CUADRO!I$5&amp;$E381),'Hoja de Trabajo para listado'!$CD$151:$DC$151,0)),0)</f>
        <v>0</v>
      </c>
      <c r="J381" s="257">
        <f ca="1">+IFERROR(INDEX('Hoja de Trabajo para listado'!$A$155:$Z$1048576,MATCH($A381,'Hoja de Trabajo para listado'!$A$155:$A$1048576,0),MATCH((CUADRO!J$5&amp;$E381),'Hoja de Trabajo para listado'!$A$151:$Z$151,0)),0)+IFERROR(INDEX('Hoja de Trabajo para listado'!$AB$155:$BA$1048576,MATCH($A381,'Hoja de Trabajo para listado'!$AB$155:$AB$1048576,0),MATCH((CUADRO!J$5&amp;$E381),'Hoja de Trabajo para listado'!$AB$151:$BA$151,0)),0)+IFERROR(INDEX('Hoja de Trabajo para listado'!$BC$155:$CB$1048576,MATCH($A381,'Hoja de Trabajo para listado'!$BC$155:$BC$1048576,0),MATCH((CUADRO!J$5&amp;$E381),'Hoja de Trabajo para listado'!$BC$151:$CB$151,0)),0)+IFERROR(INDEX('Hoja de Trabajo para listado'!$DE$153:$DG$274,MATCH($A381,'Hoja de Trabajo para listado'!$DE$153:$DE$1048576,0),MATCH((CUADRO!J$5&amp;$E381),'Hoja de Trabajo para listado'!$DE$151:$DG$151,0)),0)+IFERROR(INDEX('Hoja de Trabajo para listado'!$CD$155:$DC$1048576,MATCH($A381,'Hoja de Trabajo para listado'!$CD$155:$CD$1048576,0),MATCH((CUADRO!J$5&amp;$E381),'Hoja de Trabajo para listado'!$CD$151:$DC$151,0)),0)</f>
        <v>0</v>
      </c>
      <c r="K381" s="257">
        <f ca="1">+IFERROR(INDEX('Hoja de Trabajo para listado'!$A$155:$Z$1048576,MATCH($A381,'Hoja de Trabajo para listado'!$A$155:$A$1048576,0),MATCH((CUADRO!K$5&amp;$E381),'Hoja de Trabajo para listado'!$A$151:$Z$151,0)),0)+IFERROR(INDEX('Hoja de Trabajo para listado'!$AB$155:$BA$1048576,MATCH($A381,'Hoja de Trabajo para listado'!$AB$155:$AB$1048576,0),MATCH((CUADRO!K$5&amp;$E381),'Hoja de Trabajo para listado'!$AB$151:$BA$151,0)),0)+IFERROR(INDEX('Hoja de Trabajo para listado'!$BC$155:$CB$1048576,MATCH($A381,'Hoja de Trabajo para listado'!$BC$155:$BC$1048576,0),MATCH((CUADRO!K$5&amp;$E381),'Hoja de Trabajo para listado'!$BC$151:$CB$151,0)),0)+IFERROR(INDEX('Hoja de Trabajo para listado'!$DE$153:$DG$274,MATCH($A381,'Hoja de Trabajo para listado'!$DE$153:$DE$1048576,0),MATCH((CUADRO!K$5&amp;$E381),'Hoja de Trabajo para listado'!$DE$151:$DG$151,0)),0)+IFERROR(INDEX('Hoja de Trabajo para listado'!$CD$155:$DC$1048576,MATCH($A381,'Hoja de Trabajo para listado'!$CD$155:$CD$1048576,0),MATCH((CUADRO!K$5&amp;$E381),'Hoja de Trabajo para listado'!$CD$151:$DC$151,0)),0)</f>
        <v>0</v>
      </c>
      <c r="L381" s="257">
        <f ca="1">+IFERROR(INDEX('Hoja de Trabajo para listado'!$A$155:$Z$1048576,MATCH($A381,'Hoja de Trabajo para listado'!$A$155:$A$1048576,0),MATCH((CUADRO!L$5&amp;$E381),'Hoja de Trabajo para listado'!$A$151:$Z$151,0)),0)+IFERROR(INDEX('Hoja de Trabajo para listado'!$AB$155:$BA$1048576,MATCH($A381,'Hoja de Trabajo para listado'!$AB$155:$AB$1048576,0),MATCH((CUADRO!L$5&amp;$E381),'Hoja de Trabajo para listado'!$AB$151:$BA$151,0)),0)+IFERROR(INDEX('Hoja de Trabajo para listado'!$BC$155:$CB$1048576,MATCH($A381,'Hoja de Trabajo para listado'!$BC$155:$BC$1048576,0),MATCH((CUADRO!L$5&amp;$E381),'Hoja de Trabajo para listado'!$BC$151:$CB$151,0)),0)+IFERROR(INDEX('Hoja de Trabajo para listado'!$DE$153:$DG$274,MATCH($A381,'Hoja de Trabajo para listado'!$DE$153:$DE$1048576,0),MATCH((CUADRO!L$5&amp;$E381),'Hoja de Trabajo para listado'!$DE$151:$DG$151,0)),0)+IFERROR(INDEX('Hoja de Trabajo para listado'!$CD$155:$DC$1048576,MATCH($A381,'Hoja de Trabajo para listado'!$CD$155:$CD$1048576,0),MATCH((CUADRO!L$5&amp;$E381),'Hoja de Trabajo para listado'!$CD$151:$DC$151,0)),0)</f>
        <v>0</v>
      </c>
      <c r="M381" s="257">
        <f ca="1">+IFERROR(INDEX('Hoja de Trabajo para listado'!$A$155:$Z$1048576,MATCH($A381,'Hoja de Trabajo para listado'!$A$155:$A$1048576,0),MATCH((CUADRO!M$5&amp;$E381),'Hoja de Trabajo para listado'!$A$151:$Z$151,0)),0)+IFERROR(INDEX('Hoja de Trabajo para listado'!$AB$155:$BA$1048576,MATCH($A381,'Hoja de Trabajo para listado'!$AB$155:$AB$1048576,0),MATCH((CUADRO!M$5&amp;$E381),'Hoja de Trabajo para listado'!$AB$151:$BA$151,0)),0)+IFERROR(INDEX('Hoja de Trabajo para listado'!$BC$155:$CB$1048576,MATCH($A381,'Hoja de Trabajo para listado'!$BC$155:$BC$1048576,0),MATCH((CUADRO!M$5&amp;$E381),'Hoja de Trabajo para listado'!$BC$151:$CB$151,0)),0)+IFERROR(INDEX('Hoja de Trabajo para listado'!$DE$153:$DG$274,MATCH($A381,'Hoja de Trabajo para listado'!$DE$153:$DE$1048576,0),MATCH((CUADRO!M$5&amp;$E381),'Hoja de Trabajo para listado'!$DE$151:$DG$151,0)),0)+IFERROR(INDEX('Hoja de Trabajo para listado'!$CD$155:$DC$1048576,MATCH($A381,'Hoja de Trabajo para listado'!$CD$155:$CD$1048576,0),MATCH((CUADRO!M$5&amp;$E381),'Hoja de Trabajo para listado'!$CD$151:$DC$151,0)),0)</f>
        <v>0</v>
      </c>
      <c r="N381" s="257">
        <f ca="1">+IFERROR(INDEX('Hoja de Trabajo para listado'!$A$155:$Z$1048576,MATCH($A381,'Hoja de Trabajo para listado'!$A$155:$A$1048576,0),MATCH((CUADRO!N$5&amp;$E381),'Hoja de Trabajo para listado'!$A$151:$Z$151,0)),0)+IFERROR(INDEX('Hoja de Trabajo para listado'!$AB$155:$BA$1048576,MATCH($A381,'Hoja de Trabajo para listado'!$AB$155:$AB$1048576,0),MATCH((CUADRO!N$5&amp;$E381),'Hoja de Trabajo para listado'!$AB$151:$BA$151,0)),0)+IFERROR(INDEX('Hoja de Trabajo para listado'!$BC$155:$CB$1048576,MATCH($A381,'Hoja de Trabajo para listado'!$BC$155:$BC$1048576,0),MATCH((CUADRO!N$5&amp;$E381),'Hoja de Trabajo para listado'!$BC$151:$CB$151,0)),0)+IFERROR(INDEX('Hoja de Trabajo para listado'!$DE$153:$DG$274,MATCH($A381,'Hoja de Trabajo para listado'!$DE$153:$DE$1048576,0),MATCH((CUADRO!N$5&amp;$E381),'Hoja de Trabajo para listado'!$DE$151:$DG$151,0)),0)+IFERROR(INDEX('Hoja de Trabajo para listado'!$CD$155:$DC$1048576,MATCH($A381,'Hoja de Trabajo para listado'!$CD$155:$CD$1048576,0),MATCH((CUADRO!N$5&amp;$E381),'Hoja de Trabajo para listado'!$CD$151:$DC$151,0)),0)</f>
        <v>0</v>
      </c>
      <c r="O381" s="257">
        <f ca="1">+IFERROR(INDEX('Hoja de Trabajo para listado'!$A$155:$Z$1048576,MATCH($A381,'Hoja de Trabajo para listado'!$A$155:$A$1048576,0),MATCH((CUADRO!O$5&amp;$E381),'Hoja de Trabajo para listado'!$A$151:$Z$151,0)),0)+IFERROR(INDEX('Hoja de Trabajo para listado'!$AB$155:$BA$1048576,MATCH($A381,'Hoja de Trabajo para listado'!$AB$155:$AB$1048576,0),MATCH((CUADRO!O$5&amp;$E381),'Hoja de Trabajo para listado'!$AB$151:$BA$151,0)),0)+IFERROR(INDEX('Hoja de Trabajo para listado'!$BC$155:$CB$1048576,MATCH($A381,'Hoja de Trabajo para listado'!$BC$155:$BC$1048576,0),MATCH((CUADRO!O$5&amp;$E381),'Hoja de Trabajo para listado'!$BC$151:$CB$151,0)),0)+IFERROR(INDEX('Hoja de Trabajo para listado'!$DE$153:$DG$274,MATCH($A381,'Hoja de Trabajo para listado'!$DE$153:$DE$1048576,0),MATCH((CUADRO!O$5&amp;$E381),'Hoja de Trabajo para listado'!$DE$151:$DG$151,0)),0)+IFERROR(INDEX('Hoja de Trabajo para listado'!$CD$155:$DC$1048576,MATCH($A381,'Hoja de Trabajo para listado'!$CD$155:$CD$1048576,0),MATCH((CUADRO!O$5&amp;$E381),'Hoja de Trabajo para listado'!$CD$151:$DC$151,0)),0)</f>
        <v>0</v>
      </c>
      <c r="P381" s="257">
        <f ca="1">+IFERROR(INDEX('Hoja de Trabajo para listado'!$A$155:$Z$1048576,MATCH($A381,'Hoja de Trabajo para listado'!$A$155:$A$1048576,0),MATCH((CUADRO!P$5&amp;$E381),'Hoja de Trabajo para listado'!$A$151:$Z$151,0)),0)+IFERROR(INDEX('Hoja de Trabajo para listado'!$AB$155:$BA$1048576,MATCH($A381,'Hoja de Trabajo para listado'!$AB$155:$AB$1048576,0),MATCH((CUADRO!P$5&amp;$E381),'Hoja de Trabajo para listado'!$AB$151:$BA$151,0)),0)+IFERROR(INDEX('Hoja de Trabajo para listado'!$BC$155:$CB$1048576,MATCH($A381,'Hoja de Trabajo para listado'!$BC$155:$BC$1048576,0),MATCH((CUADRO!P$5&amp;$E381),'Hoja de Trabajo para listado'!$BC$151:$CB$151,0)),0)+IFERROR(INDEX('Hoja de Trabajo para listado'!$DE$153:$DG$274,MATCH($A381,'Hoja de Trabajo para listado'!$DE$153:$DE$1048576,0),MATCH((CUADRO!P$5&amp;$E381),'Hoja de Trabajo para listado'!$DE$151:$DG$151,0)),0)+IFERROR(INDEX('Hoja de Trabajo para listado'!$CD$155:$DC$1048576,MATCH($A381,'Hoja de Trabajo para listado'!$CD$155:$CD$1048576,0),MATCH((CUADRO!P$5&amp;$E381),'Hoja de Trabajo para listado'!$CD$151:$DC$151,0)),0)</f>
        <v>0</v>
      </c>
      <c r="Q381" s="257">
        <f ca="1">+IFERROR(INDEX('Hoja de Trabajo para listado'!$A$155:$Z$1048576,MATCH($A381,'Hoja de Trabajo para listado'!$A$155:$A$1048576,0),MATCH((CUADRO!Q$5&amp;$E381),'Hoja de Trabajo para listado'!$A$151:$Z$151,0)),0)+IFERROR(INDEX('Hoja de Trabajo para listado'!$AB$155:$BA$1048576,MATCH($A381,'Hoja de Trabajo para listado'!$AB$155:$AB$1048576,0),MATCH((CUADRO!Q$5&amp;$E381),'Hoja de Trabajo para listado'!$AB$151:$BA$151,0)),0)+IFERROR(INDEX('Hoja de Trabajo para listado'!$BC$155:$CB$1048576,MATCH($A381,'Hoja de Trabajo para listado'!$BC$155:$BC$1048576,0),MATCH((CUADRO!Q$5&amp;$E381),'Hoja de Trabajo para listado'!$BC$151:$CB$151,0)),0)+IFERROR(INDEX('Hoja de Trabajo para listado'!$DE$153:$DG$274,MATCH($A381,'Hoja de Trabajo para listado'!$DE$153:$DE$1048576,0),MATCH((CUADRO!Q$5&amp;$E381),'Hoja de Trabajo para listado'!$DE$151:$DG$151,0)),0)+IFERROR(INDEX('Hoja de Trabajo para listado'!$CD$155:$DC$1048576,MATCH($A381,'Hoja de Trabajo para listado'!$CD$155:$CD$1048576,0),MATCH((CUADRO!Q$5&amp;$E381),'Hoja de Trabajo para listado'!$CD$151:$DC$151,0)),0)</f>
        <v>0</v>
      </c>
      <c r="R381" s="257">
        <f t="shared" ca="1" si="12"/>
        <v>0</v>
      </c>
      <c r="S381" s="274">
        <f ca="1">+R380+R381</f>
        <v>0</v>
      </c>
      <c r="T381" s="257">
        <f ca="1">+S381</f>
        <v>0</v>
      </c>
      <c r="U381" s="256">
        <f t="shared" si="13"/>
        <v>2</v>
      </c>
      <c r="V381" s="362" t="str">
        <f>+VLOOKUP(A381,bd_lista!$A$3:$E$590,5,FALSE)</f>
        <v>Gobiernos Autonomos Municipales</v>
      </c>
      <c r="W381" s="362"/>
      <c r="X381" s="254">
        <f>+VLOOKUP(A381,[2]Sheet1!$A$13:$D$744,4,FALSE)</f>
        <v>0</v>
      </c>
      <c r="Y381" s="254" t="e">
        <f>+VLOOKUP(X381,bd_lista!$A$3:$C$590,3,FALSE)</f>
        <v>#N/A</v>
      </c>
      <c r="Z381" s="314"/>
      <c r="AA381" s="315"/>
    </row>
    <row r="382" spans="1:27" ht="15" hidden="1" customHeight="1">
      <c r="A382" s="264">
        <v>1236</v>
      </c>
      <c r="B382" s="306">
        <f>+A382</f>
        <v>1236</v>
      </c>
      <c r="C382" s="259" t="str">
        <f>+VLOOKUP(A382,bd_lista!$A$3:$C$590,3,FALSE)</f>
        <v>Gobierno Autónomo Municipal de Ayata</v>
      </c>
      <c r="D382" s="361" t="str">
        <f>+C382</f>
        <v>Gobierno Autónomo Municipal de Ayata</v>
      </c>
      <c r="E382" s="254" t="s">
        <v>1313</v>
      </c>
      <c r="F382" s="255">
        <f ca="1">+IFERROR(INDEX('Hoja de Trabajo para listado'!$A$155:$Z$1048576,MATCH($A382,'Hoja de Trabajo para listado'!$A$155:$A$1048576,0),MATCH((CUADRO!F$5&amp;$E382),'Hoja de Trabajo para listado'!$A$151:$Z$151,0)),0)+IFERROR(INDEX('Hoja de Trabajo para listado'!$AB$155:$BA$1048576,MATCH($A382,'Hoja de Trabajo para listado'!$AB$155:$AB$1048576,0),MATCH((CUADRO!F$5&amp;$E382),'Hoja de Trabajo para listado'!$AB$151:$BA$151,0)),0)+IFERROR(INDEX('Hoja de Trabajo para listado'!$BC$155:$CB$1048576,MATCH($A382,'Hoja de Trabajo para listado'!$BC$155:$BC$1048576,0),MATCH((CUADRO!F$5&amp;$E382),'Hoja de Trabajo para listado'!$BC$151:$CB$151,0)),0)+IFERROR(INDEX('Hoja de Trabajo para listado'!$DE$153:$DG$274,MATCH($A382,'Hoja de Trabajo para listado'!$DE$153:$DE$1048576,0),MATCH((CUADRO!F$5&amp;$E382),'Hoja de Trabajo para listado'!$DE$151:$DG$151,0)),0)+IFERROR(INDEX('Hoja de Trabajo para listado'!$CD$155:$DC$1048576,MATCH($A382,'Hoja de Trabajo para listado'!$CD$155:$CD$1048576,0),MATCH((CUADRO!F$5&amp;$E382),'Hoja de Trabajo para listado'!$CD$151:$DC$151,0)),0)</f>
        <v>0</v>
      </c>
      <c r="G382" s="255">
        <f ca="1">+IFERROR(INDEX('Hoja de Trabajo para listado'!$A$155:$Z$1048576,MATCH($A382,'Hoja de Trabajo para listado'!$A$155:$A$1048576,0),MATCH((CUADRO!G$5&amp;$E382),'Hoja de Trabajo para listado'!$A$151:$Z$151,0)),0)+IFERROR(INDEX('Hoja de Trabajo para listado'!$AB$155:$BA$1048576,MATCH($A382,'Hoja de Trabajo para listado'!$AB$155:$AB$1048576,0),MATCH((CUADRO!G$5&amp;$E382),'Hoja de Trabajo para listado'!$AB$151:$BA$151,0)),0)+IFERROR(INDEX('Hoja de Trabajo para listado'!$BC$155:$CB$1048576,MATCH($A382,'Hoja de Trabajo para listado'!$BC$155:$BC$1048576,0),MATCH((CUADRO!G$5&amp;$E382),'Hoja de Trabajo para listado'!$BC$151:$CB$151,0)),0)+IFERROR(INDEX('Hoja de Trabajo para listado'!$DE$153:$DG$274,MATCH($A382,'Hoja de Trabajo para listado'!$DE$153:$DE$1048576,0),MATCH((CUADRO!G$5&amp;$E382),'Hoja de Trabajo para listado'!$DE$151:$DG$151,0)),0)+IFERROR(INDEX('Hoja de Trabajo para listado'!$CD$155:$DC$1048576,MATCH($A382,'Hoja de Trabajo para listado'!$CD$155:$CD$1048576,0),MATCH((CUADRO!G$5&amp;$E382),'Hoja de Trabajo para listado'!$CD$151:$DC$151,0)),0)</f>
        <v>0</v>
      </c>
      <c r="H382" s="255">
        <f ca="1">+IFERROR(INDEX('Hoja de Trabajo para listado'!$A$155:$Z$1048576,MATCH($A382,'Hoja de Trabajo para listado'!$A$155:$A$1048576,0),MATCH((CUADRO!H$5&amp;$E382),'Hoja de Trabajo para listado'!$A$151:$Z$151,0)),0)+IFERROR(INDEX('Hoja de Trabajo para listado'!$AB$155:$BA$1048576,MATCH($A382,'Hoja de Trabajo para listado'!$AB$155:$AB$1048576,0),MATCH((CUADRO!H$5&amp;$E382),'Hoja de Trabajo para listado'!$AB$151:$BA$151,0)),0)+IFERROR(INDEX('Hoja de Trabajo para listado'!$BC$155:$CB$1048576,MATCH($A382,'Hoja de Trabajo para listado'!$BC$155:$BC$1048576,0),MATCH((CUADRO!H$5&amp;$E382),'Hoja de Trabajo para listado'!$BC$151:$CB$151,0)),0)+IFERROR(INDEX('Hoja de Trabajo para listado'!$DE$153:$DG$274,MATCH($A382,'Hoja de Trabajo para listado'!$DE$153:$DE$1048576,0),MATCH((CUADRO!H$5&amp;$E382),'Hoja de Trabajo para listado'!$DE$151:$DG$151,0)),0)+IFERROR(INDEX('Hoja de Trabajo para listado'!$CD$155:$DC$1048576,MATCH($A382,'Hoja de Trabajo para listado'!$CD$155:$CD$1048576,0),MATCH((CUADRO!H$5&amp;$E382),'Hoja de Trabajo para listado'!$CD$151:$DC$151,0)),0)</f>
        <v>0</v>
      </c>
      <c r="I382" s="255">
        <f ca="1">+IFERROR(INDEX('Hoja de Trabajo para listado'!$A$155:$Z$1048576,MATCH($A382,'Hoja de Trabajo para listado'!$A$155:$A$1048576,0),MATCH((CUADRO!I$5&amp;$E382),'Hoja de Trabajo para listado'!$A$151:$Z$151,0)),0)+IFERROR(INDEX('Hoja de Trabajo para listado'!$AB$155:$BA$1048576,MATCH($A382,'Hoja de Trabajo para listado'!$AB$155:$AB$1048576,0),MATCH((CUADRO!I$5&amp;$E382),'Hoja de Trabajo para listado'!$AB$151:$BA$151,0)),0)+IFERROR(INDEX('Hoja de Trabajo para listado'!$BC$155:$CB$1048576,MATCH($A382,'Hoja de Trabajo para listado'!$BC$155:$BC$1048576,0),MATCH((CUADRO!I$5&amp;$E382),'Hoja de Trabajo para listado'!$BC$151:$CB$151,0)),0)+IFERROR(INDEX('Hoja de Trabajo para listado'!$DE$153:$DG$274,MATCH($A382,'Hoja de Trabajo para listado'!$DE$153:$DE$1048576,0),MATCH((CUADRO!I$5&amp;$E382),'Hoja de Trabajo para listado'!$DE$151:$DG$151,0)),0)+IFERROR(INDEX('Hoja de Trabajo para listado'!$CD$155:$DC$1048576,MATCH($A382,'Hoja de Trabajo para listado'!$CD$155:$CD$1048576,0),MATCH((CUADRO!I$5&amp;$E382),'Hoja de Trabajo para listado'!$CD$151:$DC$151,0)),0)</f>
        <v>0</v>
      </c>
      <c r="J382" s="255">
        <f ca="1">+IFERROR(INDEX('Hoja de Trabajo para listado'!$A$155:$Z$1048576,MATCH($A382,'Hoja de Trabajo para listado'!$A$155:$A$1048576,0),MATCH((CUADRO!J$5&amp;$E382),'Hoja de Trabajo para listado'!$A$151:$Z$151,0)),0)+IFERROR(INDEX('Hoja de Trabajo para listado'!$AB$155:$BA$1048576,MATCH($A382,'Hoja de Trabajo para listado'!$AB$155:$AB$1048576,0),MATCH((CUADRO!J$5&amp;$E382),'Hoja de Trabajo para listado'!$AB$151:$BA$151,0)),0)+IFERROR(INDEX('Hoja de Trabajo para listado'!$BC$155:$CB$1048576,MATCH($A382,'Hoja de Trabajo para listado'!$BC$155:$BC$1048576,0),MATCH((CUADRO!J$5&amp;$E382),'Hoja de Trabajo para listado'!$BC$151:$CB$151,0)),0)+IFERROR(INDEX('Hoja de Trabajo para listado'!$DE$153:$DG$274,MATCH($A382,'Hoja de Trabajo para listado'!$DE$153:$DE$1048576,0),MATCH((CUADRO!J$5&amp;$E382),'Hoja de Trabajo para listado'!$DE$151:$DG$151,0)),0)+IFERROR(INDEX('Hoja de Trabajo para listado'!$CD$155:$DC$1048576,MATCH($A382,'Hoja de Trabajo para listado'!$CD$155:$CD$1048576,0),MATCH((CUADRO!J$5&amp;$E382),'Hoja de Trabajo para listado'!$CD$151:$DC$151,0)),0)</f>
        <v>0</v>
      </c>
      <c r="K382" s="255">
        <f ca="1">+IFERROR(INDEX('Hoja de Trabajo para listado'!$A$155:$Z$1048576,MATCH($A382,'Hoja de Trabajo para listado'!$A$155:$A$1048576,0),MATCH((CUADRO!K$5&amp;$E382),'Hoja de Trabajo para listado'!$A$151:$Z$151,0)),0)+IFERROR(INDEX('Hoja de Trabajo para listado'!$AB$155:$BA$1048576,MATCH($A382,'Hoja de Trabajo para listado'!$AB$155:$AB$1048576,0),MATCH((CUADRO!K$5&amp;$E382),'Hoja de Trabajo para listado'!$AB$151:$BA$151,0)),0)+IFERROR(INDEX('Hoja de Trabajo para listado'!$BC$155:$CB$1048576,MATCH($A382,'Hoja de Trabajo para listado'!$BC$155:$BC$1048576,0),MATCH((CUADRO!K$5&amp;$E382),'Hoja de Trabajo para listado'!$BC$151:$CB$151,0)),0)+IFERROR(INDEX('Hoja de Trabajo para listado'!$DE$153:$DG$274,MATCH($A382,'Hoja de Trabajo para listado'!$DE$153:$DE$1048576,0),MATCH((CUADRO!K$5&amp;$E382),'Hoja de Trabajo para listado'!$DE$151:$DG$151,0)),0)+IFERROR(INDEX('Hoja de Trabajo para listado'!$CD$155:$DC$1048576,MATCH($A382,'Hoja de Trabajo para listado'!$CD$155:$CD$1048576,0),MATCH((CUADRO!K$5&amp;$E382),'Hoja de Trabajo para listado'!$CD$151:$DC$151,0)),0)</f>
        <v>0</v>
      </c>
      <c r="L382" s="255">
        <f ca="1">+IFERROR(INDEX('Hoja de Trabajo para listado'!$A$155:$Z$1048576,MATCH($A382,'Hoja de Trabajo para listado'!$A$155:$A$1048576,0),MATCH((CUADRO!L$5&amp;$E382),'Hoja de Trabajo para listado'!$A$151:$Z$151,0)),0)+IFERROR(INDEX('Hoja de Trabajo para listado'!$AB$155:$BA$1048576,MATCH($A382,'Hoja de Trabajo para listado'!$AB$155:$AB$1048576,0),MATCH((CUADRO!L$5&amp;$E382),'Hoja de Trabajo para listado'!$AB$151:$BA$151,0)),0)+IFERROR(INDEX('Hoja de Trabajo para listado'!$BC$155:$CB$1048576,MATCH($A382,'Hoja de Trabajo para listado'!$BC$155:$BC$1048576,0),MATCH((CUADRO!L$5&amp;$E382),'Hoja de Trabajo para listado'!$BC$151:$CB$151,0)),0)+IFERROR(INDEX('Hoja de Trabajo para listado'!$DE$153:$DG$274,MATCH($A382,'Hoja de Trabajo para listado'!$DE$153:$DE$1048576,0),MATCH((CUADRO!L$5&amp;$E382),'Hoja de Trabajo para listado'!$DE$151:$DG$151,0)),0)+IFERROR(INDEX('Hoja de Trabajo para listado'!$CD$155:$DC$1048576,MATCH($A382,'Hoja de Trabajo para listado'!$CD$155:$CD$1048576,0),MATCH((CUADRO!L$5&amp;$E382),'Hoja de Trabajo para listado'!$CD$151:$DC$151,0)),0)</f>
        <v>0</v>
      </c>
      <c r="M382" s="255">
        <f ca="1">+IFERROR(INDEX('Hoja de Trabajo para listado'!$A$155:$Z$1048576,MATCH($A382,'Hoja de Trabajo para listado'!$A$155:$A$1048576,0),MATCH((CUADRO!M$5&amp;$E382),'Hoja de Trabajo para listado'!$A$151:$Z$151,0)),0)+IFERROR(INDEX('Hoja de Trabajo para listado'!$AB$155:$BA$1048576,MATCH($A382,'Hoja de Trabajo para listado'!$AB$155:$AB$1048576,0),MATCH((CUADRO!M$5&amp;$E382),'Hoja de Trabajo para listado'!$AB$151:$BA$151,0)),0)+IFERROR(INDEX('Hoja de Trabajo para listado'!$BC$155:$CB$1048576,MATCH($A382,'Hoja de Trabajo para listado'!$BC$155:$BC$1048576,0),MATCH((CUADRO!M$5&amp;$E382),'Hoja de Trabajo para listado'!$BC$151:$CB$151,0)),0)+IFERROR(INDEX('Hoja de Trabajo para listado'!$DE$153:$DG$274,MATCH($A382,'Hoja de Trabajo para listado'!$DE$153:$DE$1048576,0),MATCH((CUADRO!M$5&amp;$E382),'Hoja de Trabajo para listado'!$DE$151:$DG$151,0)),0)+IFERROR(INDEX('Hoja de Trabajo para listado'!$CD$155:$DC$1048576,MATCH($A382,'Hoja de Trabajo para listado'!$CD$155:$CD$1048576,0),MATCH((CUADRO!M$5&amp;$E382),'Hoja de Trabajo para listado'!$CD$151:$DC$151,0)),0)</f>
        <v>0</v>
      </c>
      <c r="N382" s="255">
        <f ca="1">+IFERROR(INDEX('Hoja de Trabajo para listado'!$A$155:$Z$1048576,MATCH($A382,'Hoja de Trabajo para listado'!$A$155:$A$1048576,0),MATCH((CUADRO!N$5&amp;$E382),'Hoja de Trabajo para listado'!$A$151:$Z$151,0)),0)+IFERROR(INDEX('Hoja de Trabajo para listado'!$AB$155:$BA$1048576,MATCH($A382,'Hoja de Trabajo para listado'!$AB$155:$AB$1048576,0),MATCH((CUADRO!N$5&amp;$E382),'Hoja de Trabajo para listado'!$AB$151:$BA$151,0)),0)+IFERROR(INDEX('Hoja de Trabajo para listado'!$BC$155:$CB$1048576,MATCH($A382,'Hoja de Trabajo para listado'!$BC$155:$BC$1048576,0),MATCH((CUADRO!N$5&amp;$E382),'Hoja de Trabajo para listado'!$BC$151:$CB$151,0)),0)+IFERROR(INDEX('Hoja de Trabajo para listado'!$DE$153:$DG$274,MATCH($A382,'Hoja de Trabajo para listado'!$DE$153:$DE$1048576,0),MATCH((CUADRO!N$5&amp;$E382),'Hoja de Trabajo para listado'!$DE$151:$DG$151,0)),0)+IFERROR(INDEX('Hoja de Trabajo para listado'!$CD$155:$DC$1048576,MATCH($A382,'Hoja de Trabajo para listado'!$CD$155:$CD$1048576,0),MATCH((CUADRO!N$5&amp;$E382),'Hoja de Trabajo para listado'!$CD$151:$DC$151,0)),0)</f>
        <v>0</v>
      </c>
      <c r="O382" s="255">
        <f ca="1">+IFERROR(INDEX('Hoja de Trabajo para listado'!$A$155:$Z$1048576,MATCH($A382,'Hoja de Trabajo para listado'!$A$155:$A$1048576,0),MATCH((CUADRO!O$5&amp;$E382),'Hoja de Trabajo para listado'!$A$151:$Z$151,0)),0)+IFERROR(INDEX('Hoja de Trabajo para listado'!$AB$155:$BA$1048576,MATCH($A382,'Hoja de Trabajo para listado'!$AB$155:$AB$1048576,0),MATCH((CUADRO!O$5&amp;$E382),'Hoja de Trabajo para listado'!$AB$151:$BA$151,0)),0)+IFERROR(INDEX('Hoja de Trabajo para listado'!$BC$155:$CB$1048576,MATCH($A382,'Hoja de Trabajo para listado'!$BC$155:$BC$1048576,0),MATCH((CUADRO!O$5&amp;$E382),'Hoja de Trabajo para listado'!$BC$151:$CB$151,0)),0)+IFERROR(INDEX('Hoja de Trabajo para listado'!$DE$153:$DG$274,MATCH($A382,'Hoja de Trabajo para listado'!$DE$153:$DE$1048576,0),MATCH((CUADRO!O$5&amp;$E382),'Hoja de Trabajo para listado'!$DE$151:$DG$151,0)),0)+IFERROR(INDEX('Hoja de Trabajo para listado'!$CD$155:$DC$1048576,MATCH($A382,'Hoja de Trabajo para listado'!$CD$155:$CD$1048576,0),MATCH((CUADRO!O$5&amp;$E382),'Hoja de Trabajo para listado'!$CD$151:$DC$151,0)),0)</f>
        <v>0</v>
      </c>
      <c r="P382" s="255">
        <f ca="1">+IFERROR(INDEX('Hoja de Trabajo para listado'!$A$155:$Z$1048576,MATCH($A382,'Hoja de Trabajo para listado'!$A$155:$A$1048576,0),MATCH((CUADRO!P$5&amp;$E382),'Hoja de Trabajo para listado'!$A$151:$Z$151,0)),0)+IFERROR(INDEX('Hoja de Trabajo para listado'!$AB$155:$BA$1048576,MATCH($A382,'Hoja de Trabajo para listado'!$AB$155:$AB$1048576,0),MATCH((CUADRO!P$5&amp;$E382),'Hoja de Trabajo para listado'!$AB$151:$BA$151,0)),0)+IFERROR(INDEX('Hoja de Trabajo para listado'!$BC$155:$CB$1048576,MATCH($A382,'Hoja de Trabajo para listado'!$BC$155:$BC$1048576,0),MATCH((CUADRO!P$5&amp;$E382),'Hoja de Trabajo para listado'!$BC$151:$CB$151,0)),0)+IFERROR(INDEX('Hoja de Trabajo para listado'!$DE$153:$DG$274,MATCH($A382,'Hoja de Trabajo para listado'!$DE$153:$DE$1048576,0),MATCH((CUADRO!P$5&amp;$E382),'Hoja de Trabajo para listado'!$DE$151:$DG$151,0)),0)+IFERROR(INDEX('Hoja de Trabajo para listado'!$CD$155:$DC$1048576,MATCH($A382,'Hoja de Trabajo para listado'!$CD$155:$CD$1048576,0),MATCH((CUADRO!P$5&amp;$E382),'Hoja de Trabajo para listado'!$CD$151:$DC$151,0)),0)</f>
        <v>0</v>
      </c>
      <c r="Q382" s="255">
        <f ca="1">+IFERROR(INDEX('Hoja de Trabajo para listado'!$A$155:$Z$1048576,MATCH($A382,'Hoja de Trabajo para listado'!$A$155:$A$1048576,0),MATCH((CUADRO!Q$5&amp;$E382),'Hoja de Trabajo para listado'!$A$151:$Z$151,0)),0)+IFERROR(INDEX('Hoja de Trabajo para listado'!$AB$155:$BA$1048576,MATCH($A382,'Hoja de Trabajo para listado'!$AB$155:$AB$1048576,0),MATCH((CUADRO!Q$5&amp;$E382),'Hoja de Trabajo para listado'!$AB$151:$BA$151,0)),0)+IFERROR(INDEX('Hoja de Trabajo para listado'!$BC$155:$CB$1048576,MATCH($A382,'Hoja de Trabajo para listado'!$BC$155:$BC$1048576,0),MATCH((CUADRO!Q$5&amp;$E382),'Hoja de Trabajo para listado'!$BC$151:$CB$151,0)),0)+IFERROR(INDEX('Hoja de Trabajo para listado'!$DE$153:$DG$274,MATCH($A382,'Hoja de Trabajo para listado'!$DE$153:$DE$1048576,0),MATCH((CUADRO!Q$5&amp;$E382),'Hoja de Trabajo para listado'!$DE$151:$DG$151,0)),0)+IFERROR(INDEX('Hoja de Trabajo para listado'!$CD$155:$DC$1048576,MATCH($A382,'Hoja de Trabajo para listado'!$CD$155:$CD$1048576,0),MATCH((CUADRO!Q$5&amp;$E382),'Hoja de Trabajo para listado'!$CD$151:$DC$151,0)),0)</f>
        <v>0</v>
      </c>
      <c r="R382" s="255">
        <f t="shared" ca="1" si="12"/>
        <v>0</v>
      </c>
      <c r="S382" s="262"/>
      <c r="T382" s="255">
        <f ca="1">+T383</f>
        <v>0</v>
      </c>
      <c r="U382" s="254">
        <f t="shared" si="13"/>
        <v>1</v>
      </c>
      <c r="V382" s="362" t="str">
        <f>+VLOOKUP(A382,bd_lista!$A$3:$E$590,5,FALSE)</f>
        <v>Gobiernos Autonomos Municipales</v>
      </c>
      <c r="W382" s="361" t="str">
        <f>+V382</f>
        <v>Gobiernos Autonomos Municipales</v>
      </c>
      <c r="X382" s="254">
        <f>+VLOOKUP(A382,[2]Sheet1!$A$13:$D$744,4,FALSE)</f>
        <v>0</v>
      </c>
      <c r="Y382" s="254" t="e">
        <f>+VLOOKUP(X382,bd_lista!$A$3:$C$590,3,FALSE)</f>
        <v>#N/A</v>
      </c>
      <c r="Z382" s="316">
        <f>+X382</f>
        <v>0</v>
      </c>
      <c r="AA382" s="317" t="e">
        <f>+Y382</f>
        <v>#N/A</v>
      </c>
    </row>
    <row r="383" spans="1:27" ht="15" hidden="1" customHeight="1">
      <c r="A383" s="32">
        <v>1236</v>
      </c>
      <c r="B383" s="307"/>
      <c r="C383" s="362" t="str">
        <f>+VLOOKUP(A383,bd_lista!$A$3:$C$590,3,FALSE)</f>
        <v>Gobierno Autónomo Municipal de Ayata</v>
      </c>
      <c r="D383" s="362"/>
      <c r="E383" s="256" t="s">
        <v>1314</v>
      </c>
      <c r="F383" s="257">
        <f ca="1">+IFERROR(INDEX('Hoja de Trabajo para listado'!$A$155:$Z$1048576,MATCH($A383,'Hoja de Trabajo para listado'!$A$155:$A$1048576,0),MATCH((CUADRO!F$5&amp;$E383),'Hoja de Trabajo para listado'!$A$151:$Z$151,0)),0)+IFERROR(INDEX('Hoja de Trabajo para listado'!$AB$155:$BA$1048576,MATCH($A383,'Hoja de Trabajo para listado'!$AB$155:$AB$1048576,0),MATCH((CUADRO!F$5&amp;$E383),'Hoja de Trabajo para listado'!$AB$151:$BA$151,0)),0)+IFERROR(INDEX('Hoja de Trabajo para listado'!$BC$155:$CB$1048576,MATCH($A383,'Hoja de Trabajo para listado'!$BC$155:$BC$1048576,0),MATCH((CUADRO!F$5&amp;$E383),'Hoja de Trabajo para listado'!$BC$151:$CB$151,0)),0)+IFERROR(INDEX('Hoja de Trabajo para listado'!$DE$153:$DG$274,MATCH($A383,'Hoja de Trabajo para listado'!$DE$153:$DE$1048576,0),MATCH((CUADRO!F$5&amp;$E383),'Hoja de Trabajo para listado'!$DE$151:$DG$151,0)),0)+IFERROR(INDEX('Hoja de Trabajo para listado'!$CD$155:$DC$1048576,MATCH($A383,'Hoja de Trabajo para listado'!$CD$155:$CD$1048576,0),MATCH((CUADRO!F$5&amp;$E383),'Hoja de Trabajo para listado'!$CD$151:$DC$151,0)),0)</f>
        <v>0</v>
      </c>
      <c r="G383" s="257">
        <f ca="1">+IFERROR(INDEX('Hoja de Trabajo para listado'!$A$155:$Z$1048576,MATCH($A383,'Hoja de Trabajo para listado'!$A$155:$A$1048576,0),MATCH((CUADRO!G$5&amp;$E383),'Hoja de Trabajo para listado'!$A$151:$Z$151,0)),0)+IFERROR(INDEX('Hoja de Trabajo para listado'!$AB$155:$BA$1048576,MATCH($A383,'Hoja de Trabajo para listado'!$AB$155:$AB$1048576,0),MATCH((CUADRO!G$5&amp;$E383),'Hoja de Trabajo para listado'!$AB$151:$BA$151,0)),0)+IFERROR(INDEX('Hoja de Trabajo para listado'!$BC$155:$CB$1048576,MATCH($A383,'Hoja de Trabajo para listado'!$BC$155:$BC$1048576,0),MATCH((CUADRO!G$5&amp;$E383),'Hoja de Trabajo para listado'!$BC$151:$CB$151,0)),0)+IFERROR(INDEX('Hoja de Trabajo para listado'!$DE$153:$DG$274,MATCH($A383,'Hoja de Trabajo para listado'!$DE$153:$DE$1048576,0),MATCH((CUADRO!G$5&amp;$E383),'Hoja de Trabajo para listado'!$DE$151:$DG$151,0)),0)+IFERROR(INDEX('Hoja de Trabajo para listado'!$CD$155:$DC$1048576,MATCH($A383,'Hoja de Trabajo para listado'!$CD$155:$CD$1048576,0),MATCH((CUADRO!G$5&amp;$E383),'Hoja de Trabajo para listado'!$CD$151:$DC$151,0)),0)</f>
        <v>0</v>
      </c>
      <c r="H383" s="257">
        <f ca="1">+IFERROR(INDEX('Hoja de Trabajo para listado'!$A$155:$Z$1048576,MATCH($A383,'Hoja de Trabajo para listado'!$A$155:$A$1048576,0),MATCH((CUADRO!H$5&amp;$E383),'Hoja de Trabajo para listado'!$A$151:$Z$151,0)),0)+IFERROR(INDEX('Hoja de Trabajo para listado'!$AB$155:$BA$1048576,MATCH($A383,'Hoja de Trabajo para listado'!$AB$155:$AB$1048576,0),MATCH((CUADRO!H$5&amp;$E383),'Hoja de Trabajo para listado'!$AB$151:$BA$151,0)),0)+IFERROR(INDEX('Hoja de Trabajo para listado'!$BC$155:$CB$1048576,MATCH($A383,'Hoja de Trabajo para listado'!$BC$155:$BC$1048576,0),MATCH((CUADRO!H$5&amp;$E383),'Hoja de Trabajo para listado'!$BC$151:$CB$151,0)),0)+IFERROR(INDEX('Hoja de Trabajo para listado'!$DE$153:$DG$274,MATCH($A383,'Hoja de Trabajo para listado'!$DE$153:$DE$1048576,0),MATCH((CUADRO!H$5&amp;$E383),'Hoja de Trabajo para listado'!$DE$151:$DG$151,0)),0)+IFERROR(INDEX('Hoja de Trabajo para listado'!$CD$155:$DC$1048576,MATCH($A383,'Hoja de Trabajo para listado'!$CD$155:$CD$1048576,0),MATCH((CUADRO!H$5&amp;$E383),'Hoja de Trabajo para listado'!$CD$151:$DC$151,0)),0)</f>
        <v>0</v>
      </c>
      <c r="I383" s="257">
        <f ca="1">+IFERROR(INDEX('Hoja de Trabajo para listado'!$A$155:$Z$1048576,MATCH($A383,'Hoja de Trabajo para listado'!$A$155:$A$1048576,0),MATCH((CUADRO!I$5&amp;$E383),'Hoja de Trabajo para listado'!$A$151:$Z$151,0)),0)+IFERROR(INDEX('Hoja de Trabajo para listado'!$AB$155:$BA$1048576,MATCH($A383,'Hoja de Trabajo para listado'!$AB$155:$AB$1048576,0),MATCH((CUADRO!I$5&amp;$E383),'Hoja de Trabajo para listado'!$AB$151:$BA$151,0)),0)+IFERROR(INDEX('Hoja de Trabajo para listado'!$BC$155:$CB$1048576,MATCH($A383,'Hoja de Trabajo para listado'!$BC$155:$BC$1048576,0),MATCH((CUADRO!I$5&amp;$E383),'Hoja de Trabajo para listado'!$BC$151:$CB$151,0)),0)+IFERROR(INDEX('Hoja de Trabajo para listado'!$DE$153:$DG$274,MATCH($A383,'Hoja de Trabajo para listado'!$DE$153:$DE$1048576,0),MATCH((CUADRO!I$5&amp;$E383),'Hoja de Trabajo para listado'!$DE$151:$DG$151,0)),0)+IFERROR(INDEX('Hoja de Trabajo para listado'!$CD$155:$DC$1048576,MATCH($A383,'Hoja de Trabajo para listado'!$CD$155:$CD$1048576,0),MATCH((CUADRO!I$5&amp;$E383),'Hoja de Trabajo para listado'!$CD$151:$DC$151,0)),0)</f>
        <v>0</v>
      </c>
      <c r="J383" s="257">
        <f ca="1">+IFERROR(INDEX('Hoja de Trabajo para listado'!$A$155:$Z$1048576,MATCH($A383,'Hoja de Trabajo para listado'!$A$155:$A$1048576,0),MATCH((CUADRO!J$5&amp;$E383),'Hoja de Trabajo para listado'!$A$151:$Z$151,0)),0)+IFERROR(INDEX('Hoja de Trabajo para listado'!$AB$155:$BA$1048576,MATCH($A383,'Hoja de Trabajo para listado'!$AB$155:$AB$1048576,0),MATCH((CUADRO!J$5&amp;$E383),'Hoja de Trabajo para listado'!$AB$151:$BA$151,0)),0)+IFERROR(INDEX('Hoja de Trabajo para listado'!$BC$155:$CB$1048576,MATCH($A383,'Hoja de Trabajo para listado'!$BC$155:$BC$1048576,0),MATCH((CUADRO!J$5&amp;$E383),'Hoja de Trabajo para listado'!$BC$151:$CB$151,0)),0)+IFERROR(INDEX('Hoja de Trabajo para listado'!$DE$153:$DG$274,MATCH($A383,'Hoja de Trabajo para listado'!$DE$153:$DE$1048576,0),MATCH((CUADRO!J$5&amp;$E383),'Hoja de Trabajo para listado'!$DE$151:$DG$151,0)),0)+IFERROR(INDEX('Hoja de Trabajo para listado'!$CD$155:$DC$1048576,MATCH($A383,'Hoja de Trabajo para listado'!$CD$155:$CD$1048576,0),MATCH((CUADRO!J$5&amp;$E383),'Hoja de Trabajo para listado'!$CD$151:$DC$151,0)),0)</f>
        <v>0</v>
      </c>
      <c r="K383" s="257">
        <f ca="1">+IFERROR(INDEX('Hoja de Trabajo para listado'!$A$155:$Z$1048576,MATCH($A383,'Hoja de Trabajo para listado'!$A$155:$A$1048576,0),MATCH((CUADRO!K$5&amp;$E383),'Hoja de Trabajo para listado'!$A$151:$Z$151,0)),0)+IFERROR(INDEX('Hoja de Trabajo para listado'!$AB$155:$BA$1048576,MATCH($A383,'Hoja de Trabajo para listado'!$AB$155:$AB$1048576,0),MATCH((CUADRO!K$5&amp;$E383),'Hoja de Trabajo para listado'!$AB$151:$BA$151,0)),0)+IFERROR(INDEX('Hoja de Trabajo para listado'!$BC$155:$CB$1048576,MATCH($A383,'Hoja de Trabajo para listado'!$BC$155:$BC$1048576,0),MATCH((CUADRO!K$5&amp;$E383),'Hoja de Trabajo para listado'!$BC$151:$CB$151,0)),0)+IFERROR(INDEX('Hoja de Trabajo para listado'!$DE$153:$DG$274,MATCH($A383,'Hoja de Trabajo para listado'!$DE$153:$DE$1048576,0),MATCH((CUADRO!K$5&amp;$E383),'Hoja de Trabajo para listado'!$DE$151:$DG$151,0)),0)+IFERROR(INDEX('Hoja de Trabajo para listado'!$CD$155:$DC$1048576,MATCH($A383,'Hoja de Trabajo para listado'!$CD$155:$CD$1048576,0),MATCH((CUADRO!K$5&amp;$E383),'Hoja de Trabajo para listado'!$CD$151:$DC$151,0)),0)</f>
        <v>0</v>
      </c>
      <c r="L383" s="257">
        <f ca="1">+IFERROR(INDEX('Hoja de Trabajo para listado'!$A$155:$Z$1048576,MATCH($A383,'Hoja de Trabajo para listado'!$A$155:$A$1048576,0),MATCH((CUADRO!L$5&amp;$E383),'Hoja de Trabajo para listado'!$A$151:$Z$151,0)),0)+IFERROR(INDEX('Hoja de Trabajo para listado'!$AB$155:$BA$1048576,MATCH($A383,'Hoja de Trabajo para listado'!$AB$155:$AB$1048576,0),MATCH((CUADRO!L$5&amp;$E383),'Hoja de Trabajo para listado'!$AB$151:$BA$151,0)),0)+IFERROR(INDEX('Hoja de Trabajo para listado'!$BC$155:$CB$1048576,MATCH($A383,'Hoja de Trabajo para listado'!$BC$155:$BC$1048576,0),MATCH((CUADRO!L$5&amp;$E383),'Hoja de Trabajo para listado'!$BC$151:$CB$151,0)),0)+IFERROR(INDEX('Hoja de Trabajo para listado'!$DE$153:$DG$274,MATCH($A383,'Hoja de Trabajo para listado'!$DE$153:$DE$1048576,0),MATCH((CUADRO!L$5&amp;$E383),'Hoja de Trabajo para listado'!$DE$151:$DG$151,0)),0)+IFERROR(INDEX('Hoja de Trabajo para listado'!$CD$155:$DC$1048576,MATCH($A383,'Hoja de Trabajo para listado'!$CD$155:$CD$1048576,0),MATCH((CUADRO!L$5&amp;$E383),'Hoja de Trabajo para listado'!$CD$151:$DC$151,0)),0)</f>
        <v>0</v>
      </c>
      <c r="M383" s="257">
        <f ca="1">+IFERROR(INDEX('Hoja de Trabajo para listado'!$A$155:$Z$1048576,MATCH($A383,'Hoja de Trabajo para listado'!$A$155:$A$1048576,0),MATCH((CUADRO!M$5&amp;$E383),'Hoja de Trabajo para listado'!$A$151:$Z$151,0)),0)+IFERROR(INDEX('Hoja de Trabajo para listado'!$AB$155:$BA$1048576,MATCH($A383,'Hoja de Trabajo para listado'!$AB$155:$AB$1048576,0),MATCH((CUADRO!M$5&amp;$E383),'Hoja de Trabajo para listado'!$AB$151:$BA$151,0)),0)+IFERROR(INDEX('Hoja de Trabajo para listado'!$BC$155:$CB$1048576,MATCH($A383,'Hoja de Trabajo para listado'!$BC$155:$BC$1048576,0),MATCH((CUADRO!M$5&amp;$E383),'Hoja de Trabajo para listado'!$BC$151:$CB$151,0)),0)+IFERROR(INDEX('Hoja de Trabajo para listado'!$DE$153:$DG$274,MATCH($A383,'Hoja de Trabajo para listado'!$DE$153:$DE$1048576,0),MATCH((CUADRO!M$5&amp;$E383),'Hoja de Trabajo para listado'!$DE$151:$DG$151,0)),0)+IFERROR(INDEX('Hoja de Trabajo para listado'!$CD$155:$DC$1048576,MATCH($A383,'Hoja de Trabajo para listado'!$CD$155:$CD$1048576,0),MATCH((CUADRO!M$5&amp;$E383),'Hoja de Trabajo para listado'!$CD$151:$DC$151,0)),0)</f>
        <v>0</v>
      </c>
      <c r="N383" s="257">
        <f ca="1">+IFERROR(INDEX('Hoja de Trabajo para listado'!$A$155:$Z$1048576,MATCH($A383,'Hoja de Trabajo para listado'!$A$155:$A$1048576,0),MATCH((CUADRO!N$5&amp;$E383),'Hoja de Trabajo para listado'!$A$151:$Z$151,0)),0)+IFERROR(INDEX('Hoja de Trabajo para listado'!$AB$155:$BA$1048576,MATCH($A383,'Hoja de Trabajo para listado'!$AB$155:$AB$1048576,0),MATCH((CUADRO!N$5&amp;$E383),'Hoja de Trabajo para listado'!$AB$151:$BA$151,0)),0)+IFERROR(INDEX('Hoja de Trabajo para listado'!$BC$155:$CB$1048576,MATCH($A383,'Hoja de Trabajo para listado'!$BC$155:$BC$1048576,0),MATCH((CUADRO!N$5&amp;$E383),'Hoja de Trabajo para listado'!$BC$151:$CB$151,0)),0)+IFERROR(INDEX('Hoja de Trabajo para listado'!$DE$153:$DG$274,MATCH($A383,'Hoja de Trabajo para listado'!$DE$153:$DE$1048576,0),MATCH((CUADRO!N$5&amp;$E383),'Hoja de Trabajo para listado'!$DE$151:$DG$151,0)),0)+IFERROR(INDEX('Hoja de Trabajo para listado'!$CD$155:$DC$1048576,MATCH($A383,'Hoja de Trabajo para listado'!$CD$155:$CD$1048576,0),MATCH((CUADRO!N$5&amp;$E383),'Hoja de Trabajo para listado'!$CD$151:$DC$151,0)),0)</f>
        <v>0</v>
      </c>
      <c r="O383" s="257">
        <f ca="1">+IFERROR(INDEX('Hoja de Trabajo para listado'!$A$155:$Z$1048576,MATCH($A383,'Hoja de Trabajo para listado'!$A$155:$A$1048576,0),MATCH((CUADRO!O$5&amp;$E383),'Hoja de Trabajo para listado'!$A$151:$Z$151,0)),0)+IFERROR(INDEX('Hoja de Trabajo para listado'!$AB$155:$BA$1048576,MATCH($A383,'Hoja de Trabajo para listado'!$AB$155:$AB$1048576,0),MATCH((CUADRO!O$5&amp;$E383),'Hoja de Trabajo para listado'!$AB$151:$BA$151,0)),0)+IFERROR(INDEX('Hoja de Trabajo para listado'!$BC$155:$CB$1048576,MATCH($A383,'Hoja de Trabajo para listado'!$BC$155:$BC$1048576,0),MATCH((CUADRO!O$5&amp;$E383),'Hoja de Trabajo para listado'!$BC$151:$CB$151,0)),0)+IFERROR(INDEX('Hoja de Trabajo para listado'!$DE$153:$DG$274,MATCH($A383,'Hoja de Trabajo para listado'!$DE$153:$DE$1048576,0),MATCH((CUADRO!O$5&amp;$E383),'Hoja de Trabajo para listado'!$DE$151:$DG$151,0)),0)+IFERROR(INDEX('Hoja de Trabajo para listado'!$CD$155:$DC$1048576,MATCH($A383,'Hoja de Trabajo para listado'!$CD$155:$CD$1048576,0),MATCH((CUADRO!O$5&amp;$E383),'Hoja de Trabajo para listado'!$CD$151:$DC$151,0)),0)</f>
        <v>0</v>
      </c>
      <c r="P383" s="257">
        <f ca="1">+IFERROR(INDEX('Hoja de Trabajo para listado'!$A$155:$Z$1048576,MATCH($A383,'Hoja de Trabajo para listado'!$A$155:$A$1048576,0),MATCH((CUADRO!P$5&amp;$E383),'Hoja de Trabajo para listado'!$A$151:$Z$151,0)),0)+IFERROR(INDEX('Hoja de Trabajo para listado'!$AB$155:$BA$1048576,MATCH($A383,'Hoja de Trabajo para listado'!$AB$155:$AB$1048576,0),MATCH((CUADRO!P$5&amp;$E383),'Hoja de Trabajo para listado'!$AB$151:$BA$151,0)),0)+IFERROR(INDEX('Hoja de Trabajo para listado'!$BC$155:$CB$1048576,MATCH($A383,'Hoja de Trabajo para listado'!$BC$155:$BC$1048576,0),MATCH((CUADRO!P$5&amp;$E383),'Hoja de Trabajo para listado'!$BC$151:$CB$151,0)),0)+IFERROR(INDEX('Hoja de Trabajo para listado'!$DE$153:$DG$274,MATCH($A383,'Hoja de Trabajo para listado'!$DE$153:$DE$1048576,0),MATCH((CUADRO!P$5&amp;$E383),'Hoja de Trabajo para listado'!$DE$151:$DG$151,0)),0)+IFERROR(INDEX('Hoja de Trabajo para listado'!$CD$155:$DC$1048576,MATCH($A383,'Hoja de Trabajo para listado'!$CD$155:$CD$1048576,0),MATCH((CUADRO!P$5&amp;$E383),'Hoja de Trabajo para listado'!$CD$151:$DC$151,0)),0)</f>
        <v>0</v>
      </c>
      <c r="Q383" s="257">
        <f ca="1">+IFERROR(INDEX('Hoja de Trabajo para listado'!$A$155:$Z$1048576,MATCH($A383,'Hoja de Trabajo para listado'!$A$155:$A$1048576,0),MATCH((CUADRO!Q$5&amp;$E383),'Hoja de Trabajo para listado'!$A$151:$Z$151,0)),0)+IFERROR(INDEX('Hoja de Trabajo para listado'!$AB$155:$BA$1048576,MATCH($A383,'Hoja de Trabajo para listado'!$AB$155:$AB$1048576,0),MATCH((CUADRO!Q$5&amp;$E383),'Hoja de Trabajo para listado'!$AB$151:$BA$151,0)),0)+IFERROR(INDEX('Hoja de Trabajo para listado'!$BC$155:$CB$1048576,MATCH($A383,'Hoja de Trabajo para listado'!$BC$155:$BC$1048576,0),MATCH((CUADRO!Q$5&amp;$E383),'Hoja de Trabajo para listado'!$BC$151:$CB$151,0)),0)+IFERROR(INDEX('Hoja de Trabajo para listado'!$DE$153:$DG$274,MATCH($A383,'Hoja de Trabajo para listado'!$DE$153:$DE$1048576,0),MATCH((CUADRO!Q$5&amp;$E383),'Hoja de Trabajo para listado'!$DE$151:$DG$151,0)),0)+IFERROR(INDEX('Hoja de Trabajo para listado'!$CD$155:$DC$1048576,MATCH($A383,'Hoja de Trabajo para listado'!$CD$155:$CD$1048576,0),MATCH((CUADRO!Q$5&amp;$E383),'Hoja de Trabajo para listado'!$CD$151:$DC$151,0)),0)</f>
        <v>0</v>
      </c>
      <c r="R383" s="257">
        <f t="shared" ca="1" si="12"/>
        <v>0</v>
      </c>
      <c r="S383" s="274">
        <f ca="1">+R382+R383</f>
        <v>0</v>
      </c>
      <c r="T383" s="257">
        <f ca="1">+S383</f>
        <v>0</v>
      </c>
      <c r="U383" s="256">
        <f t="shared" si="13"/>
        <v>2</v>
      </c>
      <c r="V383" s="362" t="str">
        <f>+VLOOKUP(A383,bd_lista!$A$3:$E$590,5,FALSE)</f>
        <v>Gobiernos Autonomos Municipales</v>
      </c>
      <c r="W383" s="362"/>
      <c r="X383" s="254">
        <f>+VLOOKUP(A383,[2]Sheet1!$A$13:$D$744,4,FALSE)</f>
        <v>0</v>
      </c>
      <c r="Y383" s="254" t="e">
        <f>+VLOOKUP(X383,bd_lista!$A$3:$C$590,3,FALSE)</f>
        <v>#N/A</v>
      </c>
      <c r="Z383" s="314"/>
      <c r="AA383" s="315"/>
    </row>
    <row r="384" spans="1:27" ht="15" hidden="1" customHeight="1">
      <c r="A384" s="264">
        <v>1250</v>
      </c>
      <c r="B384" s="306">
        <f>+A384</f>
        <v>1250</v>
      </c>
      <c r="C384" s="259" t="str">
        <f>+VLOOKUP(A384,bd_lista!$A$3:$C$590,3,FALSE)</f>
        <v>Gobierno Autónomo Municipal de Pelechuco</v>
      </c>
      <c r="D384" s="361" t="str">
        <f>+C384</f>
        <v>Gobierno Autónomo Municipal de Pelechuco</v>
      </c>
      <c r="E384" s="254" t="s">
        <v>1313</v>
      </c>
      <c r="F384" s="255">
        <f ca="1">+IFERROR(INDEX('Hoja de Trabajo para listado'!$A$155:$Z$1048576,MATCH($A384,'Hoja de Trabajo para listado'!$A$155:$A$1048576,0),MATCH((CUADRO!F$5&amp;$E384),'Hoja de Trabajo para listado'!$A$151:$Z$151,0)),0)+IFERROR(INDEX('Hoja de Trabajo para listado'!$AB$155:$BA$1048576,MATCH($A384,'Hoja de Trabajo para listado'!$AB$155:$AB$1048576,0),MATCH((CUADRO!F$5&amp;$E384),'Hoja de Trabajo para listado'!$AB$151:$BA$151,0)),0)+IFERROR(INDEX('Hoja de Trabajo para listado'!$BC$155:$CB$1048576,MATCH($A384,'Hoja de Trabajo para listado'!$BC$155:$BC$1048576,0),MATCH((CUADRO!F$5&amp;$E384),'Hoja de Trabajo para listado'!$BC$151:$CB$151,0)),0)+IFERROR(INDEX('Hoja de Trabajo para listado'!$DE$153:$DG$274,MATCH($A384,'Hoja de Trabajo para listado'!$DE$153:$DE$1048576,0),MATCH((CUADRO!F$5&amp;$E384),'Hoja de Trabajo para listado'!$DE$151:$DG$151,0)),0)+IFERROR(INDEX('Hoja de Trabajo para listado'!$CD$155:$DC$1048576,MATCH($A384,'Hoja de Trabajo para listado'!$CD$155:$CD$1048576,0),MATCH((CUADRO!F$5&amp;$E384),'Hoja de Trabajo para listado'!$CD$151:$DC$151,0)),0)</f>
        <v>0</v>
      </c>
      <c r="G384" s="255">
        <f ca="1">+IFERROR(INDEX('Hoja de Trabajo para listado'!$A$155:$Z$1048576,MATCH($A384,'Hoja de Trabajo para listado'!$A$155:$A$1048576,0),MATCH((CUADRO!G$5&amp;$E384),'Hoja de Trabajo para listado'!$A$151:$Z$151,0)),0)+IFERROR(INDEX('Hoja de Trabajo para listado'!$AB$155:$BA$1048576,MATCH($A384,'Hoja de Trabajo para listado'!$AB$155:$AB$1048576,0),MATCH((CUADRO!G$5&amp;$E384),'Hoja de Trabajo para listado'!$AB$151:$BA$151,0)),0)+IFERROR(INDEX('Hoja de Trabajo para listado'!$BC$155:$CB$1048576,MATCH($A384,'Hoja de Trabajo para listado'!$BC$155:$BC$1048576,0),MATCH((CUADRO!G$5&amp;$E384),'Hoja de Trabajo para listado'!$BC$151:$CB$151,0)),0)+IFERROR(INDEX('Hoja de Trabajo para listado'!$DE$153:$DG$274,MATCH($A384,'Hoja de Trabajo para listado'!$DE$153:$DE$1048576,0),MATCH((CUADRO!G$5&amp;$E384),'Hoja de Trabajo para listado'!$DE$151:$DG$151,0)),0)+IFERROR(INDEX('Hoja de Trabajo para listado'!$CD$155:$DC$1048576,MATCH($A384,'Hoja de Trabajo para listado'!$CD$155:$CD$1048576,0),MATCH((CUADRO!G$5&amp;$E384),'Hoja de Trabajo para listado'!$CD$151:$DC$151,0)),0)</f>
        <v>0</v>
      </c>
      <c r="H384" s="255">
        <f ca="1">+IFERROR(INDEX('Hoja de Trabajo para listado'!$A$155:$Z$1048576,MATCH($A384,'Hoja de Trabajo para listado'!$A$155:$A$1048576,0),MATCH((CUADRO!H$5&amp;$E384),'Hoja de Trabajo para listado'!$A$151:$Z$151,0)),0)+IFERROR(INDEX('Hoja de Trabajo para listado'!$AB$155:$BA$1048576,MATCH($A384,'Hoja de Trabajo para listado'!$AB$155:$AB$1048576,0),MATCH((CUADRO!H$5&amp;$E384),'Hoja de Trabajo para listado'!$AB$151:$BA$151,0)),0)+IFERROR(INDEX('Hoja de Trabajo para listado'!$BC$155:$CB$1048576,MATCH($A384,'Hoja de Trabajo para listado'!$BC$155:$BC$1048576,0),MATCH((CUADRO!H$5&amp;$E384),'Hoja de Trabajo para listado'!$BC$151:$CB$151,0)),0)+IFERROR(INDEX('Hoja de Trabajo para listado'!$DE$153:$DG$274,MATCH($A384,'Hoja de Trabajo para listado'!$DE$153:$DE$1048576,0),MATCH((CUADRO!H$5&amp;$E384),'Hoja de Trabajo para listado'!$DE$151:$DG$151,0)),0)+IFERROR(INDEX('Hoja de Trabajo para listado'!$CD$155:$DC$1048576,MATCH($A384,'Hoja de Trabajo para listado'!$CD$155:$CD$1048576,0),MATCH((CUADRO!H$5&amp;$E384),'Hoja de Trabajo para listado'!$CD$151:$DC$151,0)),0)</f>
        <v>0</v>
      </c>
      <c r="I384" s="255">
        <f ca="1">+IFERROR(INDEX('Hoja de Trabajo para listado'!$A$155:$Z$1048576,MATCH($A384,'Hoja de Trabajo para listado'!$A$155:$A$1048576,0),MATCH((CUADRO!I$5&amp;$E384),'Hoja de Trabajo para listado'!$A$151:$Z$151,0)),0)+IFERROR(INDEX('Hoja de Trabajo para listado'!$AB$155:$BA$1048576,MATCH($A384,'Hoja de Trabajo para listado'!$AB$155:$AB$1048576,0),MATCH((CUADRO!I$5&amp;$E384),'Hoja de Trabajo para listado'!$AB$151:$BA$151,0)),0)+IFERROR(INDEX('Hoja de Trabajo para listado'!$BC$155:$CB$1048576,MATCH($A384,'Hoja de Trabajo para listado'!$BC$155:$BC$1048576,0),MATCH((CUADRO!I$5&amp;$E384),'Hoja de Trabajo para listado'!$BC$151:$CB$151,0)),0)+IFERROR(INDEX('Hoja de Trabajo para listado'!$DE$153:$DG$274,MATCH($A384,'Hoja de Trabajo para listado'!$DE$153:$DE$1048576,0),MATCH((CUADRO!I$5&amp;$E384),'Hoja de Trabajo para listado'!$DE$151:$DG$151,0)),0)+IFERROR(INDEX('Hoja de Trabajo para listado'!$CD$155:$DC$1048576,MATCH($A384,'Hoja de Trabajo para listado'!$CD$155:$CD$1048576,0),MATCH((CUADRO!I$5&amp;$E384),'Hoja de Trabajo para listado'!$CD$151:$DC$151,0)),0)</f>
        <v>0</v>
      </c>
      <c r="J384" s="255">
        <f ca="1">+IFERROR(INDEX('Hoja de Trabajo para listado'!$A$155:$Z$1048576,MATCH($A384,'Hoja de Trabajo para listado'!$A$155:$A$1048576,0),MATCH((CUADRO!J$5&amp;$E384),'Hoja de Trabajo para listado'!$A$151:$Z$151,0)),0)+IFERROR(INDEX('Hoja de Trabajo para listado'!$AB$155:$BA$1048576,MATCH($A384,'Hoja de Trabajo para listado'!$AB$155:$AB$1048576,0),MATCH((CUADRO!J$5&amp;$E384),'Hoja de Trabajo para listado'!$AB$151:$BA$151,0)),0)+IFERROR(INDEX('Hoja de Trabajo para listado'!$BC$155:$CB$1048576,MATCH($A384,'Hoja de Trabajo para listado'!$BC$155:$BC$1048576,0),MATCH((CUADRO!J$5&amp;$E384),'Hoja de Trabajo para listado'!$BC$151:$CB$151,0)),0)+IFERROR(INDEX('Hoja de Trabajo para listado'!$DE$153:$DG$274,MATCH($A384,'Hoja de Trabajo para listado'!$DE$153:$DE$1048576,0),MATCH((CUADRO!J$5&amp;$E384),'Hoja de Trabajo para listado'!$DE$151:$DG$151,0)),0)+IFERROR(INDEX('Hoja de Trabajo para listado'!$CD$155:$DC$1048576,MATCH($A384,'Hoja de Trabajo para listado'!$CD$155:$CD$1048576,0),MATCH((CUADRO!J$5&amp;$E384),'Hoja de Trabajo para listado'!$CD$151:$DC$151,0)),0)</f>
        <v>0</v>
      </c>
      <c r="K384" s="255">
        <f ca="1">+IFERROR(INDEX('Hoja de Trabajo para listado'!$A$155:$Z$1048576,MATCH($A384,'Hoja de Trabajo para listado'!$A$155:$A$1048576,0),MATCH((CUADRO!K$5&amp;$E384),'Hoja de Trabajo para listado'!$A$151:$Z$151,0)),0)+IFERROR(INDEX('Hoja de Trabajo para listado'!$AB$155:$BA$1048576,MATCH($A384,'Hoja de Trabajo para listado'!$AB$155:$AB$1048576,0),MATCH((CUADRO!K$5&amp;$E384),'Hoja de Trabajo para listado'!$AB$151:$BA$151,0)),0)+IFERROR(INDEX('Hoja de Trabajo para listado'!$BC$155:$CB$1048576,MATCH($A384,'Hoja de Trabajo para listado'!$BC$155:$BC$1048576,0),MATCH((CUADRO!K$5&amp;$E384),'Hoja de Trabajo para listado'!$BC$151:$CB$151,0)),0)+IFERROR(INDEX('Hoja de Trabajo para listado'!$DE$153:$DG$274,MATCH($A384,'Hoja de Trabajo para listado'!$DE$153:$DE$1048576,0),MATCH((CUADRO!K$5&amp;$E384),'Hoja de Trabajo para listado'!$DE$151:$DG$151,0)),0)+IFERROR(INDEX('Hoja de Trabajo para listado'!$CD$155:$DC$1048576,MATCH($A384,'Hoja de Trabajo para listado'!$CD$155:$CD$1048576,0),MATCH((CUADRO!K$5&amp;$E384),'Hoja de Trabajo para listado'!$CD$151:$DC$151,0)),0)</f>
        <v>0</v>
      </c>
      <c r="L384" s="255">
        <f ca="1">+IFERROR(INDEX('Hoja de Trabajo para listado'!$A$155:$Z$1048576,MATCH($A384,'Hoja de Trabajo para listado'!$A$155:$A$1048576,0),MATCH((CUADRO!L$5&amp;$E384),'Hoja de Trabajo para listado'!$A$151:$Z$151,0)),0)+IFERROR(INDEX('Hoja de Trabajo para listado'!$AB$155:$BA$1048576,MATCH($A384,'Hoja de Trabajo para listado'!$AB$155:$AB$1048576,0),MATCH((CUADRO!L$5&amp;$E384),'Hoja de Trabajo para listado'!$AB$151:$BA$151,0)),0)+IFERROR(INDEX('Hoja de Trabajo para listado'!$BC$155:$CB$1048576,MATCH($A384,'Hoja de Trabajo para listado'!$BC$155:$BC$1048576,0),MATCH((CUADRO!L$5&amp;$E384),'Hoja de Trabajo para listado'!$BC$151:$CB$151,0)),0)+IFERROR(INDEX('Hoja de Trabajo para listado'!$DE$153:$DG$274,MATCH($A384,'Hoja de Trabajo para listado'!$DE$153:$DE$1048576,0),MATCH((CUADRO!L$5&amp;$E384),'Hoja de Trabajo para listado'!$DE$151:$DG$151,0)),0)+IFERROR(INDEX('Hoja de Trabajo para listado'!$CD$155:$DC$1048576,MATCH($A384,'Hoja de Trabajo para listado'!$CD$155:$CD$1048576,0),MATCH((CUADRO!L$5&amp;$E384),'Hoja de Trabajo para listado'!$CD$151:$DC$151,0)),0)</f>
        <v>0</v>
      </c>
      <c r="M384" s="255">
        <f ca="1">+IFERROR(INDEX('Hoja de Trabajo para listado'!$A$155:$Z$1048576,MATCH($A384,'Hoja de Trabajo para listado'!$A$155:$A$1048576,0),MATCH((CUADRO!M$5&amp;$E384),'Hoja de Trabajo para listado'!$A$151:$Z$151,0)),0)+IFERROR(INDEX('Hoja de Trabajo para listado'!$AB$155:$BA$1048576,MATCH($A384,'Hoja de Trabajo para listado'!$AB$155:$AB$1048576,0),MATCH((CUADRO!M$5&amp;$E384),'Hoja de Trabajo para listado'!$AB$151:$BA$151,0)),0)+IFERROR(INDEX('Hoja de Trabajo para listado'!$BC$155:$CB$1048576,MATCH($A384,'Hoja de Trabajo para listado'!$BC$155:$BC$1048576,0),MATCH((CUADRO!M$5&amp;$E384),'Hoja de Trabajo para listado'!$BC$151:$CB$151,0)),0)+IFERROR(INDEX('Hoja de Trabajo para listado'!$DE$153:$DG$274,MATCH($A384,'Hoja de Trabajo para listado'!$DE$153:$DE$1048576,0),MATCH((CUADRO!M$5&amp;$E384),'Hoja de Trabajo para listado'!$DE$151:$DG$151,0)),0)+IFERROR(INDEX('Hoja de Trabajo para listado'!$CD$155:$DC$1048576,MATCH($A384,'Hoja de Trabajo para listado'!$CD$155:$CD$1048576,0),MATCH((CUADRO!M$5&amp;$E384),'Hoja de Trabajo para listado'!$CD$151:$DC$151,0)),0)</f>
        <v>0</v>
      </c>
      <c r="N384" s="255">
        <f ca="1">+IFERROR(INDEX('Hoja de Trabajo para listado'!$A$155:$Z$1048576,MATCH($A384,'Hoja de Trabajo para listado'!$A$155:$A$1048576,0),MATCH((CUADRO!N$5&amp;$E384),'Hoja de Trabajo para listado'!$A$151:$Z$151,0)),0)+IFERROR(INDEX('Hoja de Trabajo para listado'!$AB$155:$BA$1048576,MATCH($A384,'Hoja de Trabajo para listado'!$AB$155:$AB$1048576,0),MATCH((CUADRO!N$5&amp;$E384),'Hoja de Trabajo para listado'!$AB$151:$BA$151,0)),0)+IFERROR(INDEX('Hoja de Trabajo para listado'!$BC$155:$CB$1048576,MATCH($A384,'Hoja de Trabajo para listado'!$BC$155:$BC$1048576,0),MATCH((CUADRO!N$5&amp;$E384),'Hoja de Trabajo para listado'!$BC$151:$CB$151,0)),0)+IFERROR(INDEX('Hoja de Trabajo para listado'!$DE$153:$DG$274,MATCH($A384,'Hoja de Trabajo para listado'!$DE$153:$DE$1048576,0),MATCH((CUADRO!N$5&amp;$E384),'Hoja de Trabajo para listado'!$DE$151:$DG$151,0)),0)+IFERROR(INDEX('Hoja de Trabajo para listado'!$CD$155:$DC$1048576,MATCH($A384,'Hoja de Trabajo para listado'!$CD$155:$CD$1048576,0),MATCH((CUADRO!N$5&amp;$E384),'Hoja de Trabajo para listado'!$CD$151:$DC$151,0)),0)</f>
        <v>0</v>
      </c>
      <c r="O384" s="255">
        <f ca="1">+IFERROR(INDEX('Hoja de Trabajo para listado'!$A$155:$Z$1048576,MATCH($A384,'Hoja de Trabajo para listado'!$A$155:$A$1048576,0),MATCH((CUADRO!O$5&amp;$E384),'Hoja de Trabajo para listado'!$A$151:$Z$151,0)),0)+IFERROR(INDEX('Hoja de Trabajo para listado'!$AB$155:$BA$1048576,MATCH($A384,'Hoja de Trabajo para listado'!$AB$155:$AB$1048576,0),MATCH((CUADRO!O$5&amp;$E384),'Hoja de Trabajo para listado'!$AB$151:$BA$151,0)),0)+IFERROR(INDEX('Hoja de Trabajo para listado'!$BC$155:$CB$1048576,MATCH($A384,'Hoja de Trabajo para listado'!$BC$155:$BC$1048576,0),MATCH((CUADRO!O$5&amp;$E384),'Hoja de Trabajo para listado'!$BC$151:$CB$151,0)),0)+IFERROR(INDEX('Hoja de Trabajo para listado'!$DE$153:$DG$274,MATCH($A384,'Hoja de Trabajo para listado'!$DE$153:$DE$1048576,0),MATCH((CUADRO!O$5&amp;$E384),'Hoja de Trabajo para listado'!$DE$151:$DG$151,0)),0)+IFERROR(INDEX('Hoja de Trabajo para listado'!$CD$155:$DC$1048576,MATCH($A384,'Hoja de Trabajo para listado'!$CD$155:$CD$1048576,0),MATCH((CUADRO!O$5&amp;$E384),'Hoja de Trabajo para listado'!$CD$151:$DC$151,0)),0)</f>
        <v>0</v>
      </c>
      <c r="P384" s="255">
        <f ca="1">+IFERROR(INDEX('Hoja de Trabajo para listado'!$A$155:$Z$1048576,MATCH($A384,'Hoja de Trabajo para listado'!$A$155:$A$1048576,0),MATCH((CUADRO!P$5&amp;$E384),'Hoja de Trabajo para listado'!$A$151:$Z$151,0)),0)+IFERROR(INDEX('Hoja de Trabajo para listado'!$AB$155:$BA$1048576,MATCH($A384,'Hoja de Trabajo para listado'!$AB$155:$AB$1048576,0),MATCH((CUADRO!P$5&amp;$E384),'Hoja de Trabajo para listado'!$AB$151:$BA$151,0)),0)+IFERROR(INDEX('Hoja de Trabajo para listado'!$BC$155:$CB$1048576,MATCH($A384,'Hoja de Trabajo para listado'!$BC$155:$BC$1048576,0),MATCH((CUADRO!P$5&amp;$E384),'Hoja de Trabajo para listado'!$BC$151:$CB$151,0)),0)+IFERROR(INDEX('Hoja de Trabajo para listado'!$DE$153:$DG$274,MATCH($A384,'Hoja de Trabajo para listado'!$DE$153:$DE$1048576,0),MATCH((CUADRO!P$5&amp;$E384),'Hoja de Trabajo para listado'!$DE$151:$DG$151,0)),0)+IFERROR(INDEX('Hoja de Trabajo para listado'!$CD$155:$DC$1048576,MATCH($A384,'Hoja de Trabajo para listado'!$CD$155:$CD$1048576,0),MATCH((CUADRO!P$5&amp;$E384),'Hoja de Trabajo para listado'!$CD$151:$DC$151,0)),0)</f>
        <v>0</v>
      </c>
      <c r="Q384" s="255">
        <f ca="1">+IFERROR(INDEX('Hoja de Trabajo para listado'!$A$155:$Z$1048576,MATCH($A384,'Hoja de Trabajo para listado'!$A$155:$A$1048576,0),MATCH((CUADRO!Q$5&amp;$E384),'Hoja de Trabajo para listado'!$A$151:$Z$151,0)),0)+IFERROR(INDEX('Hoja de Trabajo para listado'!$AB$155:$BA$1048576,MATCH($A384,'Hoja de Trabajo para listado'!$AB$155:$AB$1048576,0),MATCH((CUADRO!Q$5&amp;$E384),'Hoja de Trabajo para listado'!$AB$151:$BA$151,0)),0)+IFERROR(INDEX('Hoja de Trabajo para listado'!$BC$155:$CB$1048576,MATCH($A384,'Hoja de Trabajo para listado'!$BC$155:$BC$1048576,0),MATCH((CUADRO!Q$5&amp;$E384),'Hoja de Trabajo para listado'!$BC$151:$CB$151,0)),0)+IFERROR(INDEX('Hoja de Trabajo para listado'!$DE$153:$DG$274,MATCH($A384,'Hoja de Trabajo para listado'!$DE$153:$DE$1048576,0),MATCH((CUADRO!Q$5&amp;$E384),'Hoja de Trabajo para listado'!$DE$151:$DG$151,0)),0)+IFERROR(INDEX('Hoja de Trabajo para listado'!$CD$155:$DC$1048576,MATCH($A384,'Hoja de Trabajo para listado'!$CD$155:$CD$1048576,0),MATCH((CUADRO!Q$5&amp;$E384),'Hoja de Trabajo para listado'!$CD$151:$DC$151,0)),0)</f>
        <v>0</v>
      </c>
      <c r="R384" s="255">
        <f t="shared" ca="1" si="12"/>
        <v>0</v>
      </c>
      <c r="S384" s="262"/>
      <c r="T384" s="255">
        <f ca="1">+T385</f>
        <v>0</v>
      </c>
      <c r="U384" s="254">
        <f t="shared" si="13"/>
        <v>1</v>
      </c>
      <c r="V384" s="362" t="str">
        <f>+VLOOKUP(A384,bd_lista!$A$3:$E$590,5,FALSE)</f>
        <v>Gobiernos Autonomos Municipales</v>
      </c>
      <c r="W384" s="361" t="str">
        <f>+V384</f>
        <v>Gobiernos Autonomos Municipales</v>
      </c>
      <c r="X384" s="254">
        <f>+VLOOKUP(A384,[2]Sheet1!$A$13:$D$744,4,FALSE)</f>
        <v>0</v>
      </c>
      <c r="Y384" s="254" t="e">
        <f>+VLOOKUP(X384,bd_lista!$A$3:$C$590,3,FALSE)</f>
        <v>#N/A</v>
      </c>
      <c r="Z384" s="316">
        <f>+X384</f>
        <v>0</v>
      </c>
      <c r="AA384" s="317" t="e">
        <f>+Y384</f>
        <v>#N/A</v>
      </c>
    </row>
    <row r="385" spans="1:27" ht="15" hidden="1" customHeight="1">
      <c r="A385" s="32">
        <v>1250</v>
      </c>
      <c r="B385" s="307"/>
      <c r="C385" s="362" t="str">
        <f>+VLOOKUP(A385,bd_lista!$A$3:$C$590,3,FALSE)</f>
        <v>Gobierno Autónomo Municipal de Pelechuco</v>
      </c>
      <c r="D385" s="362"/>
      <c r="E385" s="256" t="s">
        <v>1314</v>
      </c>
      <c r="F385" s="257">
        <f ca="1">+IFERROR(INDEX('Hoja de Trabajo para listado'!$A$155:$Z$1048576,MATCH($A385,'Hoja de Trabajo para listado'!$A$155:$A$1048576,0),MATCH((CUADRO!F$5&amp;$E385),'Hoja de Trabajo para listado'!$A$151:$Z$151,0)),0)+IFERROR(INDEX('Hoja de Trabajo para listado'!$AB$155:$BA$1048576,MATCH($A385,'Hoja de Trabajo para listado'!$AB$155:$AB$1048576,0),MATCH((CUADRO!F$5&amp;$E385),'Hoja de Trabajo para listado'!$AB$151:$BA$151,0)),0)+IFERROR(INDEX('Hoja de Trabajo para listado'!$BC$155:$CB$1048576,MATCH($A385,'Hoja de Trabajo para listado'!$BC$155:$BC$1048576,0),MATCH((CUADRO!F$5&amp;$E385),'Hoja de Trabajo para listado'!$BC$151:$CB$151,0)),0)+IFERROR(INDEX('Hoja de Trabajo para listado'!$DE$153:$DG$274,MATCH($A385,'Hoja de Trabajo para listado'!$DE$153:$DE$1048576,0),MATCH((CUADRO!F$5&amp;$E385),'Hoja de Trabajo para listado'!$DE$151:$DG$151,0)),0)+IFERROR(INDEX('Hoja de Trabajo para listado'!$CD$155:$DC$1048576,MATCH($A385,'Hoja de Trabajo para listado'!$CD$155:$CD$1048576,0),MATCH((CUADRO!F$5&amp;$E385),'Hoja de Trabajo para listado'!$CD$151:$DC$151,0)),0)</f>
        <v>0</v>
      </c>
      <c r="G385" s="257">
        <f ca="1">+IFERROR(INDEX('Hoja de Trabajo para listado'!$A$155:$Z$1048576,MATCH($A385,'Hoja de Trabajo para listado'!$A$155:$A$1048576,0),MATCH((CUADRO!G$5&amp;$E385),'Hoja de Trabajo para listado'!$A$151:$Z$151,0)),0)+IFERROR(INDEX('Hoja de Trabajo para listado'!$AB$155:$BA$1048576,MATCH($A385,'Hoja de Trabajo para listado'!$AB$155:$AB$1048576,0),MATCH((CUADRO!G$5&amp;$E385),'Hoja de Trabajo para listado'!$AB$151:$BA$151,0)),0)+IFERROR(INDEX('Hoja de Trabajo para listado'!$BC$155:$CB$1048576,MATCH($A385,'Hoja de Trabajo para listado'!$BC$155:$BC$1048576,0),MATCH((CUADRO!G$5&amp;$E385),'Hoja de Trabajo para listado'!$BC$151:$CB$151,0)),0)+IFERROR(INDEX('Hoja de Trabajo para listado'!$DE$153:$DG$274,MATCH($A385,'Hoja de Trabajo para listado'!$DE$153:$DE$1048576,0),MATCH((CUADRO!G$5&amp;$E385),'Hoja de Trabajo para listado'!$DE$151:$DG$151,0)),0)+IFERROR(INDEX('Hoja de Trabajo para listado'!$CD$155:$DC$1048576,MATCH($A385,'Hoja de Trabajo para listado'!$CD$155:$CD$1048576,0),MATCH((CUADRO!G$5&amp;$E385),'Hoja de Trabajo para listado'!$CD$151:$DC$151,0)),0)</f>
        <v>0</v>
      </c>
      <c r="H385" s="257">
        <f ca="1">+IFERROR(INDEX('Hoja de Trabajo para listado'!$A$155:$Z$1048576,MATCH($A385,'Hoja de Trabajo para listado'!$A$155:$A$1048576,0),MATCH((CUADRO!H$5&amp;$E385),'Hoja de Trabajo para listado'!$A$151:$Z$151,0)),0)+IFERROR(INDEX('Hoja de Trabajo para listado'!$AB$155:$BA$1048576,MATCH($A385,'Hoja de Trabajo para listado'!$AB$155:$AB$1048576,0),MATCH((CUADRO!H$5&amp;$E385),'Hoja de Trabajo para listado'!$AB$151:$BA$151,0)),0)+IFERROR(INDEX('Hoja de Trabajo para listado'!$BC$155:$CB$1048576,MATCH($A385,'Hoja de Trabajo para listado'!$BC$155:$BC$1048576,0),MATCH((CUADRO!H$5&amp;$E385),'Hoja de Trabajo para listado'!$BC$151:$CB$151,0)),0)+IFERROR(INDEX('Hoja de Trabajo para listado'!$DE$153:$DG$274,MATCH($A385,'Hoja de Trabajo para listado'!$DE$153:$DE$1048576,0),MATCH((CUADRO!H$5&amp;$E385),'Hoja de Trabajo para listado'!$DE$151:$DG$151,0)),0)+IFERROR(INDEX('Hoja de Trabajo para listado'!$CD$155:$DC$1048576,MATCH($A385,'Hoja de Trabajo para listado'!$CD$155:$CD$1048576,0),MATCH((CUADRO!H$5&amp;$E385),'Hoja de Trabajo para listado'!$CD$151:$DC$151,0)),0)</f>
        <v>0</v>
      </c>
      <c r="I385" s="257">
        <f ca="1">+IFERROR(INDEX('Hoja de Trabajo para listado'!$A$155:$Z$1048576,MATCH($A385,'Hoja de Trabajo para listado'!$A$155:$A$1048576,0),MATCH((CUADRO!I$5&amp;$E385),'Hoja de Trabajo para listado'!$A$151:$Z$151,0)),0)+IFERROR(INDEX('Hoja de Trabajo para listado'!$AB$155:$BA$1048576,MATCH($A385,'Hoja de Trabajo para listado'!$AB$155:$AB$1048576,0),MATCH((CUADRO!I$5&amp;$E385),'Hoja de Trabajo para listado'!$AB$151:$BA$151,0)),0)+IFERROR(INDEX('Hoja de Trabajo para listado'!$BC$155:$CB$1048576,MATCH($A385,'Hoja de Trabajo para listado'!$BC$155:$BC$1048576,0),MATCH((CUADRO!I$5&amp;$E385),'Hoja de Trabajo para listado'!$BC$151:$CB$151,0)),0)+IFERROR(INDEX('Hoja de Trabajo para listado'!$DE$153:$DG$274,MATCH($A385,'Hoja de Trabajo para listado'!$DE$153:$DE$1048576,0),MATCH((CUADRO!I$5&amp;$E385),'Hoja de Trabajo para listado'!$DE$151:$DG$151,0)),0)+IFERROR(INDEX('Hoja de Trabajo para listado'!$CD$155:$DC$1048576,MATCH($A385,'Hoja de Trabajo para listado'!$CD$155:$CD$1048576,0),MATCH((CUADRO!I$5&amp;$E385),'Hoja de Trabajo para listado'!$CD$151:$DC$151,0)),0)</f>
        <v>0</v>
      </c>
      <c r="J385" s="257">
        <f ca="1">+IFERROR(INDEX('Hoja de Trabajo para listado'!$A$155:$Z$1048576,MATCH($A385,'Hoja de Trabajo para listado'!$A$155:$A$1048576,0),MATCH((CUADRO!J$5&amp;$E385),'Hoja de Trabajo para listado'!$A$151:$Z$151,0)),0)+IFERROR(INDEX('Hoja de Trabajo para listado'!$AB$155:$BA$1048576,MATCH($A385,'Hoja de Trabajo para listado'!$AB$155:$AB$1048576,0),MATCH((CUADRO!J$5&amp;$E385),'Hoja de Trabajo para listado'!$AB$151:$BA$151,0)),0)+IFERROR(INDEX('Hoja de Trabajo para listado'!$BC$155:$CB$1048576,MATCH($A385,'Hoja de Trabajo para listado'!$BC$155:$BC$1048576,0),MATCH((CUADRO!J$5&amp;$E385),'Hoja de Trabajo para listado'!$BC$151:$CB$151,0)),0)+IFERROR(INDEX('Hoja de Trabajo para listado'!$DE$153:$DG$274,MATCH($A385,'Hoja de Trabajo para listado'!$DE$153:$DE$1048576,0),MATCH((CUADRO!J$5&amp;$E385),'Hoja de Trabajo para listado'!$DE$151:$DG$151,0)),0)+IFERROR(INDEX('Hoja de Trabajo para listado'!$CD$155:$DC$1048576,MATCH($A385,'Hoja de Trabajo para listado'!$CD$155:$CD$1048576,0),MATCH((CUADRO!J$5&amp;$E385),'Hoja de Trabajo para listado'!$CD$151:$DC$151,0)),0)</f>
        <v>0</v>
      </c>
      <c r="K385" s="257">
        <f ca="1">+IFERROR(INDEX('Hoja de Trabajo para listado'!$A$155:$Z$1048576,MATCH($A385,'Hoja de Trabajo para listado'!$A$155:$A$1048576,0),MATCH((CUADRO!K$5&amp;$E385),'Hoja de Trabajo para listado'!$A$151:$Z$151,0)),0)+IFERROR(INDEX('Hoja de Trabajo para listado'!$AB$155:$BA$1048576,MATCH($A385,'Hoja de Trabajo para listado'!$AB$155:$AB$1048576,0),MATCH((CUADRO!K$5&amp;$E385),'Hoja de Trabajo para listado'!$AB$151:$BA$151,0)),0)+IFERROR(INDEX('Hoja de Trabajo para listado'!$BC$155:$CB$1048576,MATCH($A385,'Hoja de Trabajo para listado'!$BC$155:$BC$1048576,0),MATCH((CUADRO!K$5&amp;$E385),'Hoja de Trabajo para listado'!$BC$151:$CB$151,0)),0)+IFERROR(INDEX('Hoja de Trabajo para listado'!$DE$153:$DG$274,MATCH($A385,'Hoja de Trabajo para listado'!$DE$153:$DE$1048576,0),MATCH((CUADRO!K$5&amp;$E385),'Hoja de Trabajo para listado'!$DE$151:$DG$151,0)),0)+IFERROR(INDEX('Hoja de Trabajo para listado'!$CD$155:$DC$1048576,MATCH($A385,'Hoja de Trabajo para listado'!$CD$155:$CD$1048576,0),MATCH((CUADRO!K$5&amp;$E385),'Hoja de Trabajo para listado'!$CD$151:$DC$151,0)),0)</f>
        <v>0</v>
      </c>
      <c r="L385" s="257">
        <f ca="1">+IFERROR(INDEX('Hoja de Trabajo para listado'!$A$155:$Z$1048576,MATCH($A385,'Hoja de Trabajo para listado'!$A$155:$A$1048576,0),MATCH((CUADRO!L$5&amp;$E385),'Hoja de Trabajo para listado'!$A$151:$Z$151,0)),0)+IFERROR(INDEX('Hoja de Trabajo para listado'!$AB$155:$BA$1048576,MATCH($A385,'Hoja de Trabajo para listado'!$AB$155:$AB$1048576,0),MATCH((CUADRO!L$5&amp;$E385),'Hoja de Trabajo para listado'!$AB$151:$BA$151,0)),0)+IFERROR(INDEX('Hoja de Trabajo para listado'!$BC$155:$CB$1048576,MATCH($A385,'Hoja de Trabajo para listado'!$BC$155:$BC$1048576,0),MATCH((CUADRO!L$5&amp;$E385),'Hoja de Trabajo para listado'!$BC$151:$CB$151,0)),0)+IFERROR(INDEX('Hoja de Trabajo para listado'!$DE$153:$DG$274,MATCH($A385,'Hoja de Trabajo para listado'!$DE$153:$DE$1048576,0),MATCH((CUADRO!L$5&amp;$E385),'Hoja de Trabajo para listado'!$DE$151:$DG$151,0)),0)+IFERROR(INDEX('Hoja de Trabajo para listado'!$CD$155:$DC$1048576,MATCH($A385,'Hoja de Trabajo para listado'!$CD$155:$CD$1048576,0),MATCH((CUADRO!L$5&amp;$E385),'Hoja de Trabajo para listado'!$CD$151:$DC$151,0)),0)</f>
        <v>0</v>
      </c>
      <c r="M385" s="257">
        <f ca="1">+IFERROR(INDEX('Hoja de Trabajo para listado'!$A$155:$Z$1048576,MATCH($A385,'Hoja de Trabajo para listado'!$A$155:$A$1048576,0),MATCH((CUADRO!M$5&amp;$E385),'Hoja de Trabajo para listado'!$A$151:$Z$151,0)),0)+IFERROR(INDEX('Hoja de Trabajo para listado'!$AB$155:$BA$1048576,MATCH($A385,'Hoja de Trabajo para listado'!$AB$155:$AB$1048576,0),MATCH((CUADRO!M$5&amp;$E385),'Hoja de Trabajo para listado'!$AB$151:$BA$151,0)),0)+IFERROR(INDEX('Hoja de Trabajo para listado'!$BC$155:$CB$1048576,MATCH($A385,'Hoja de Trabajo para listado'!$BC$155:$BC$1048576,0),MATCH((CUADRO!M$5&amp;$E385),'Hoja de Trabajo para listado'!$BC$151:$CB$151,0)),0)+IFERROR(INDEX('Hoja de Trabajo para listado'!$DE$153:$DG$274,MATCH($A385,'Hoja de Trabajo para listado'!$DE$153:$DE$1048576,0),MATCH((CUADRO!M$5&amp;$E385),'Hoja de Trabajo para listado'!$DE$151:$DG$151,0)),0)+IFERROR(INDEX('Hoja de Trabajo para listado'!$CD$155:$DC$1048576,MATCH($A385,'Hoja de Trabajo para listado'!$CD$155:$CD$1048576,0),MATCH((CUADRO!M$5&amp;$E385),'Hoja de Trabajo para listado'!$CD$151:$DC$151,0)),0)</f>
        <v>0</v>
      </c>
      <c r="N385" s="257">
        <f ca="1">+IFERROR(INDEX('Hoja de Trabajo para listado'!$A$155:$Z$1048576,MATCH($A385,'Hoja de Trabajo para listado'!$A$155:$A$1048576,0),MATCH((CUADRO!N$5&amp;$E385),'Hoja de Trabajo para listado'!$A$151:$Z$151,0)),0)+IFERROR(INDEX('Hoja de Trabajo para listado'!$AB$155:$BA$1048576,MATCH($A385,'Hoja de Trabajo para listado'!$AB$155:$AB$1048576,0),MATCH((CUADRO!N$5&amp;$E385),'Hoja de Trabajo para listado'!$AB$151:$BA$151,0)),0)+IFERROR(INDEX('Hoja de Trabajo para listado'!$BC$155:$CB$1048576,MATCH($A385,'Hoja de Trabajo para listado'!$BC$155:$BC$1048576,0),MATCH((CUADRO!N$5&amp;$E385),'Hoja de Trabajo para listado'!$BC$151:$CB$151,0)),0)+IFERROR(INDEX('Hoja de Trabajo para listado'!$DE$153:$DG$274,MATCH($A385,'Hoja de Trabajo para listado'!$DE$153:$DE$1048576,0),MATCH((CUADRO!N$5&amp;$E385),'Hoja de Trabajo para listado'!$DE$151:$DG$151,0)),0)+IFERROR(INDEX('Hoja de Trabajo para listado'!$CD$155:$DC$1048576,MATCH($A385,'Hoja de Trabajo para listado'!$CD$155:$CD$1048576,0),MATCH((CUADRO!N$5&amp;$E385),'Hoja de Trabajo para listado'!$CD$151:$DC$151,0)),0)</f>
        <v>0</v>
      </c>
      <c r="O385" s="257">
        <f ca="1">+IFERROR(INDEX('Hoja de Trabajo para listado'!$A$155:$Z$1048576,MATCH($A385,'Hoja de Trabajo para listado'!$A$155:$A$1048576,0),MATCH((CUADRO!O$5&amp;$E385),'Hoja de Trabajo para listado'!$A$151:$Z$151,0)),0)+IFERROR(INDEX('Hoja de Trabajo para listado'!$AB$155:$BA$1048576,MATCH($A385,'Hoja de Trabajo para listado'!$AB$155:$AB$1048576,0),MATCH((CUADRO!O$5&amp;$E385),'Hoja de Trabajo para listado'!$AB$151:$BA$151,0)),0)+IFERROR(INDEX('Hoja de Trabajo para listado'!$BC$155:$CB$1048576,MATCH($A385,'Hoja de Trabajo para listado'!$BC$155:$BC$1048576,0),MATCH((CUADRO!O$5&amp;$E385),'Hoja de Trabajo para listado'!$BC$151:$CB$151,0)),0)+IFERROR(INDEX('Hoja de Trabajo para listado'!$DE$153:$DG$274,MATCH($A385,'Hoja de Trabajo para listado'!$DE$153:$DE$1048576,0),MATCH((CUADRO!O$5&amp;$E385),'Hoja de Trabajo para listado'!$DE$151:$DG$151,0)),0)+IFERROR(INDEX('Hoja de Trabajo para listado'!$CD$155:$DC$1048576,MATCH($A385,'Hoja de Trabajo para listado'!$CD$155:$CD$1048576,0),MATCH((CUADRO!O$5&amp;$E385),'Hoja de Trabajo para listado'!$CD$151:$DC$151,0)),0)</f>
        <v>0</v>
      </c>
      <c r="P385" s="257">
        <f ca="1">+IFERROR(INDEX('Hoja de Trabajo para listado'!$A$155:$Z$1048576,MATCH($A385,'Hoja de Trabajo para listado'!$A$155:$A$1048576,0),MATCH((CUADRO!P$5&amp;$E385),'Hoja de Trabajo para listado'!$A$151:$Z$151,0)),0)+IFERROR(INDEX('Hoja de Trabajo para listado'!$AB$155:$BA$1048576,MATCH($A385,'Hoja de Trabajo para listado'!$AB$155:$AB$1048576,0),MATCH((CUADRO!P$5&amp;$E385),'Hoja de Trabajo para listado'!$AB$151:$BA$151,0)),0)+IFERROR(INDEX('Hoja de Trabajo para listado'!$BC$155:$CB$1048576,MATCH($A385,'Hoja de Trabajo para listado'!$BC$155:$BC$1048576,0),MATCH((CUADRO!P$5&amp;$E385),'Hoja de Trabajo para listado'!$BC$151:$CB$151,0)),0)+IFERROR(INDEX('Hoja de Trabajo para listado'!$DE$153:$DG$274,MATCH($A385,'Hoja de Trabajo para listado'!$DE$153:$DE$1048576,0),MATCH((CUADRO!P$5&amp;$E385),'Hoja de Trabajo para listado'!$DE$151:$DG$151,0)),0)+IFERROR(INDEX('Hoja de Trabajo para listado'!$CD$155:$DC$1048576,MATCH($A385,'Hoja de Trabajo para listado'!$CD$155:$CD$1048576,0),MATCH((CUADRO!P$5&amp;$E385),'Hoja de Trabajo para listado'!$CD$151:$DC$151,0)),0)</f>
        <v>0</v>
      </c>
      <c r="Q385" s="257">
        <f ca="1">+IFERROR(INDEX('Hoja de Trabajo para listado'!$A$155:$Z$1048576,MATCH($A385,'Hoja de Trabajo para listado'!$A$155:$A$1048576,0),MATCH((CUADRO!Q$5&amp;$E385),'Hoja de Trabajo para listado'!$A$151:$Z$151,0)),0)+IFERROR(INDEX('Hoja de Trabajo para listado'!$AB$155:$BA$1048576,MATCH($A385,'Hoja de Trabajo para listado'!$AB$155:$AB$1048576,0),MATCH((CUADRO!Q$5&amp;$E385),'Hoja de Trabajo para listado'!$AB$151:$BA$151,0)),0)+IFERROR(INDEX('Hoja de Trabajo para listado'!$BC$155:$CB$1048576,MATCH($A385,'Hoja de Trabajo para listado'!$BC$155:$BC$1048576,0),MATCH((CUADRO!Q$5&amp;$E385),'Hoja de Trabajo para listado'!$BC$151:$CB$151,0)),0)+IFERROR(INDEX('Hoja de Trabajo para listado'!$DE$153:$DG$274,MATCH($A385,'Hoja de Trabajo para listado'!$DE$153:$DE$1048576,0),MATCH((CUADRO!Q$5&amp;$E385),'Hoja de Trabajo para listado'!$DE$151:$DG$151,0)),0)+IFERROR(INDEX('Hoja de Trabajo para listado'!$CD$155:$DC$1048576,MATCH($A385,'Hoja de Trabajo para listado'!$CD$155:$CD$1048576,0),MATCH((CUADRO!Q$5&amp;$E385),'Hoja de Trabajo para listado'!$CD$151:$DC$151,0)),0)</f>
        <v>0</v>
      </c>
      <c r="R385" s="257">
        <f t="shared" ca="1" si="12"/>
        <v>0</v>
      </c>
      <c r="S385" s="274">
        <f ca="1">+R384+R385</f>
        <v>0</v>
      </c>
      <c r="T385" s="257">
        <f ca="1">+S385</f>
        <v>0</v>
      </c>
      <c r="U385" s="256">
        <f t="shared" si="13"/>
        <v>2</v>
      </c>
      <c r="V385" s="362" t="str">
        <f>+VLOOKUP(A385,bd_lista!$A$3:$E$590,5,FALSE)</f>
        <v>Gobiernos Autonomos Municipales</v>
      </c>
      <c r="W385" s="362"/>
      <c r="X385" s="254">
        <f>+VLOOKUP(A385,[2]Sheet1!$A$13:$D$744,4,FALSE)</f>
        <v>0</v>
      </c>
      <c r="Y385" s="254" t="e">
        <f>+VLOOKUP(X385,bd_lista!$A$3:$C$590,3,FALSE)</f>
        <v>#N/A</v>
      </c>
      <c r="Z385" s="314"/>
      <c r="AA385" s="315"/>
    </row>
    <row r="386" spans="1:27" ht="15" hidden="1" customHeight="1">
      <c r="A386" s="264">
        <v>1513</v>
      </c>
      <c r="B386" s="306">
        <f>+A386</f>
        <v>1513</v>
      </c>
      <c r="C386" s="259" t="str">
        <f>+VLOOKUP(A386,bd_lista!$A$3:$C$590,3,FALSE)</f>
        <v>Gobierno Autónomo Municipal de Pocoata</v>
      </c>
      <c r="D386" s="361" t="str">
        <f>+C386</f>
        <v>Gobierno Autónomo Municipal de Pocoata</v>
      </c>
      <c r="E386" s="254" t="s">
        <v>1313</v>
      </c>
      <c r="F386" s="255">
        <f ca="1">+IFERROR(INDEX('Hoja de Trabajo para listado'!$A$155:$Z$1048576,MATCH($A386,'Hoja de Trabajo para listado'!$A$155:$A$1048576,0),MATCH((CUADRO!F$5&amp;$E386),'Hoja de Trabajo para listado'!$A$151:$Z$151,0)),0)+IFERROR(INDEX('Hoja de Trabajo para listado'!$AB$155:$BA$1048576,MATCH($A386,'Hoja de Trabajo para listado'!$AB$155:$AB$1048576,0),MATCH((CUADRO!F$5&amp;$E386),'Hoja de Trabajo para listado'!$AB$151:$BA$151,0)),0)+IFERROR(INDEX('Hoja de Trabajo para listado'!$BC$155:$CB$1048576,MATCH($A386,'Hoja de Trabajo para listado'!$BC$155:$BC$1048576,0),MATCH((CUADRO!F$5&amp;$E386),'Hoja de Trabajo para listado'!$BC$151:$CB$151,0)),0)+IFERROR(INDEX('Hoja de Trabajo para listado'!$DE$153:$DG$274,MATCH($A386,'Hoja de Trabajo para listado'!$DE$153:$DE$1048576,0),MATCH((CUADRO!F$5&amp;$E386),'Hoja de Trabajo para listado'!$DE$151:$DG$151,0)),0)+IFERROR(INDEX('Hoja de Trabajo para listado'!$CD$155:$DC$1048576,MATCH($A386,'Hoja de Trabajo para listado'!$CD$155:$CD$1048576,0),MATCH((CUADRO!F$5&amp;$E386),'Hoja de Trabajo para listado'!$CD$151:$DC$151,0)),0)</f>
        <v>0</v>
      </c>
      <c r="G386" s="255">
        <f ca="1">+IFERROR(INDEX('Hoja de Trabajo para listado'!$A$155:$Z$1048576,MATCH($A386,'Hoja de Trabajo para listado'!$A$155:$A$1048576,0),MATCH((CUADRO!G$5&amp;$E386),'Hoja de Trabajo para listado'!$A$151:$Z$151,0)),0)+IFERROR(INDEX('Hoja de Trabajo para listado'!$AB$155:$BA$1048576,MATCH($A386,'Hoja de Trabajo para listado'!$AB$155:$AB$1048576,0),MATCH((CUADRO!G$5&amp;$E386),'Hoja de Trabajo para listado'!$AB$151:$BA$151,0)),0)+IFERROR(INDEX('Hoja de Trabajo para listado'!$BC$155:$CB$1048576,MATCH($A386,'Hoja de Trabajo para listado'!$BC$155:$BC$1048576,0),MATCH((CUADRO!G$5&amp;$E386),'Hoja de Trabajo para listado'!$BC$151:$CB$151,0)),0)+IFERROR(INDEX('Hoja de Trabajo para listado'!$DE$153:$DG$274,MATCH($A386,'Hoja de Trabajo para listado'!$DE$153:$DE$1048576,0),MATCH((CUADRO!G$5&amp;$E386),'Hoja de Trabajo para listado'!$DE$151:$DG$151,0)),0)+IFERROR(INDEX('Hoja de Trabajo para listado'!$CD$155:$DC$1048576,MATCH($A386,'Hoja de Trabajo para listado'!$CD$155:$CD$1048576,0),MATCH((CUADRO!G$5&amp;$E386),'Hoja de Trabajo para listado'!$CD$151:$DC$151,0)),0)</f>
        <v>0</v>
      </c>
      <c r="H386" s="255">
        <f ca="1">+IFERROR(INDEX('Hoja de Trabajo para listado'!$A$155:$Z$1048576,MATCH($A386,'Hoja de Trabajo para listado'!$A$155:$A$1048576,0),MATCH((CUADRO!H$5&amp;$E386),'Hoja de Trabajo para listado'!$A$151:$Z$151,0)),0)+IFERROR(INDEX('Hoja de Trabajo para listado'!$AB$155:$BA$1048576,MATCH($A386,'Hoja de Trabajo para listado'!$AB$155:$AB$1048576,0),MATCH((CUADRO!H$5&amp;$E386),'Hoja de Trabajo para listado'!$AB$151:$BA$151,0)),0)+IFERROR(INDEX('Hoja de Trabajo para listado'!$BC$155:$CB$1048576,MATCH($A386,'Hoja de Trabajo para listado'!$BC$155:$BC$1048576,0),MATCH((CUADRO!H$5&amp;$E386),'Hoja de Trabajo para listado'!$BC$151:$CB$151,0)),0)+IFERROR(INDEX('Hoja de Trabajo para listado'!$DE$153:$DG$274,MATCH($A386,'Hoja de Trabajo para listado'!$DE$153:$DE$1048576,0),MATCH((CUADRO!H$5&amp;$E386),'Hoja de Trabajo para listado'!$DE$151:$DG$151,0)),0)+IFERROR(INDEX('Hoja de Trabajo para listado'!$CD$155:$DC$1048576,MATCH($A386,'Hoja de Trabajo para listado'!$CD$155:$CD$1048576,0),MATCH((CUADRO!H$5&amp;$E386),'Hoja de Trabajo para listado'!$CD$151:$DC$151,0)),0)</f>
        <v>0</v>
      </c>
      <c r="I386" s="255">
        <f ca="1">+IFERROR(INDEX('Hoja de Trabajo para listado'!$A$155:$Z$1048576,MATCH($A386,'Hoja de Trabajo para listado'!$A$155:$A$1048576,0),MATCH((CUADRO!I$5&amp;$E386),'Hoja de Trabajo para listado'!$A$151:$Z$151,0)),0)+IFERROR(INDEX('Hoja de Trabajo para listado'!$AB$155:$BA$1048576,MATCH($A386,'Hoja de Trabajo para listado'!$AB$155:$AB$1048576,0),MATCH((CUADRO!I$5&amp;$E386),'Hoja de Trabajo para listado'!$AB$151:$BA$151,0)),0)+IFERROR(INDEX('Hoja de Trabajo para listado'!$BC$155:$CB$1048576,MATCH($A386,'Hoja de Trabajo para listado'!$BC$155:$BC$1048576,0),MATCH((CUADRO!I$5&amp;$E386),'Hoja de Trabajo para listado'!$BC$151:$CB$151,0)),0)+IFERROR(INDEX('Hoja de Trabajo para listado'!$DE$153:$DG$274,MATCH($A386,'Hoja de Trabajo para listado'!$DE$153:$DE$1048576,0),MATCH((CUADRO!I$5&amp;$E386),'Hoja de Trabajo para listado'!$DE$151:$DG$151,0)),0)+IFERROR(INDEX('Hoja de Trabajo para listado'!$CD$155:$DC$1048576,MATCH($A386,'Hoja de Trabajo para listado'!$CD$155:$CD$1048576,0),MATCH((CUADRO!I$5&amp;$E386),'Hoja de Trabajo para listado'!$CD$151:$DC$151,0)),0)</f>
        <v>0</v>
      </c>
      <c r="J386" s="255">
        <f ca="1">+IFERROR(INDEX('Hoja de Trabajo para listado'!$A$155:$Z$1048576,MATCH($A386,'Hoja de Trabajo para listado'!$A$155:$A$1048576,0),MATCH((CUADRO!J$5&amp;$E386),'Hoja de Trabajo para listado'!$A$151:$Z$151,0)),0)+IFERROR(INDEX('Hoja de Trabajo para listado'!$AB$155:$BA$1048576,MATCH($A386,'Hoja de Trabajo para listado'!$AB$155:$AB$1048576,0),MATCH((CUADRO!J$5&amp;$E386),'Hoja de Trabajo para listado'!$AB$151:$BA$151,0)),0)+IFERROR(INDEX('Hoja de Trabajo para listado'!$BC$155:$CB$1048576,MATCH($A386,'Hoja de Trabajo para listado'!$BC$155:$BC$1048576,0),MATCH((CUADRO!J$5&amp;$E386),'Hoja de Trabajo para listado'!$BC$151:$CB$151,0)),0)+IFERROR(INDEX('Hoja de Trabajo para listado'!$DE$153:$DG$274,MATCH($A386,'Hoja de Trabajo para listado'!$DE$153:$DE$1048576,0),MATCH((CUADRO!J$5&amp;$E386),'Hoja de Trabajo para listado'!$DE$151:$DG$151,0)),0)+IFERROR(INDEX('Hoja de Trabajo para listado'!$CD$155:$DC$1048576,MATCH($A386,'Hoja de Trabajo para listado'!$CD$155:$CD$1048576,0),MATCH((CUADRO!J$5&amp;$E386),'Hoja de Trabajo para listado'!$CD$151:$DC$151,0)),0)</f>
        <v>0</v>
      </c>
      <c r="K386" s="255">
        <f ca="1">+IFERROR(INDEX('Hoja de Trabajo para listado'!$A$155:$Z$1048576,MATCH($A386,'Hoja de Trabajo para listado'!$A$155:$A$1048576,0),MATCH((CUADRO!K$5&amp;$E386),'Hoja de Trabajo para listado'!$A$151:$Z$151,0)),0)+IFERROR(INDEX('Hoja de Trabajo para listado'!$AB$155:$BA$1048576,MATCH($A386,'Hoja de Trabajo para listado'!$AB$155:$AB$1048576,0),MATCH((CUADRO!K$5&amp;$E386),'Hoja de Trabajo para listado'!$AB$151:$BA$151,0)),0)+IFERROR(INDEX('Hoja de Trabajo para listado'!$BC$155:$CB$1048576,MATCH($A386,'Hoja de Trabajo para listado'!$BC$155:$BC$1048576,0),MATCH((CUADRO!K$5&amp;$E386),'Hoja de Trabajo para listado'!$BC$151:$CB$151,0)),0)+IFERROR(INDEX('Hoja de Trabajo para listado'!$DE$153:$DG$274,MATCH($A386,'Hoja de Trabajo para listado'!$DE$153:$DE$1048576,0),MATCH((CUADRO!K$5&amp;$E386),'Hoja de Trabajo para listado'!$DE$151:$DG$151,0)),0)+IFERROR(INDEX('Hoja de Trabajo para listado'!$CD$155:$DC$1048576,MATCH($A386,'Hoja de Trabajo para listado'!$CD$155:$CD$1048576,0),MATCH((CUADRO!K$5&amp;$E386),'Hoja de Trabajo para listado'!$CD$151:$DC$151,0)),0)</f>
        <v>0</v>
      </c>
      <c r="L386" s="255">
        <f ca="1">+IFERROR(INDEX('Hoja de Trabajo para listado'!$A$155:$Z$1048576,MATCH($A386,'Hoja de Trabajo para listado'!$A$155:$A$1048576,0),MATCH((CUADRO!L$5&amp;$E386),'Hoja de Trabajo para listado'!$A$151:$Z$151,0)),0)+IFERROR(INDEX('Hoja de Trabajo para listado'!$AB$155:$BA$1048576,MATCH($A386,'Hoja de Trabajo para listado'!$AB$155:$AB$1048576,0),MATCH((CUADRO!L$5&amp;$E386),'Hoja de Trabajo para listado'!$AB$151:$BA$151,0)),0)+IFERROR(INDEX('Hoja de Trabajo para listado'!$BC$155:$CB$1048576,MATCH($A386,'Hoja de Trabajo para listado'!$BC$155:$BC$1048576,0),MATCH((CUADRO!L$5&amp;$E386),'Hoja de Trabajo para listado'!$BC$151:$CB$151,0)),0)+IFERROR(INDEX('Hoja de Trabajo para listado'!$DE$153:$DG$274,MATCH($A386,'Hoja de Trabajo para listado'!$DE$153:$DE$1048576,0),MATCH((CUADRO!L$5&amp;$E386),'Hoja de Trabajo para listado'!$DE$151:$DG$151,0)),0)+IFERROR(INDEX('Hoja de Trabajo para listado'!$CD$155:$DC$1048576,MATCH($A386,'Hoja de Trabajo para listado'!$CD$155:$CD$1048576,0),MATCH((CUADRO!L$5&amp;$E386),'Hoja de Trabajo para listado'!$CD$151:$DC$151,0)),0)</f>
        <v>0</v>
      </c>
      <c r="M386" s="255">
        <f ca="1">+IFERROR(INDEX('Hoja de Trabajo para listado'!$A$155:$Z$1048576,MATCH($A386,'Hoja de Trabajo para listado'!$A$155:$A$1048576,0),MATCH((CUADRO!M$5&amp;$E386),'Hoja de Trabajo para listado'!$A$151:$Z$151,0)),0)+IFERROR(INDEX('Hoja de Trabajo para listado'!$AB$155:$BA$1048576,MATCH($A386,'Hoja de Trabajo para listado'!$AB$155:$AB$1048576,0),MATCH((CUADRO!M$5&amp;$E386),'Hoja de Trabajo para listado'!$AB$151:$BA$151,0)),0)+IFERROR(INDEX('Hoja de Trabajo para listado'!$BC$155:$CB$1048576,MATCH($A386,'Hoja de Trabajo para listado'!$BC$155:$BC$1048576,0),MATCH((CUADRO!M$5&amp;$E386),'Hoja de Trabajo para listado'!$BC$151:$CB$151,0)),0)+IFERROR(INDEX('Hoja de Trabajo para listado'!$DE$153:$DG$274,MATCH($A386,'Hoja de Trabajo para listado'!$DE$153:$DE$1048576,0),MATCH((CUADRO!M$5&amp;$E386),'Hoja de Trabajo para listado'!$DE$151:$DG$151,0)),0)+IFERROR(INDEX('Hoja de Trabajo para listado'!$CD$155:$DC$1048576,MATCH($A386,'Hoja de Trabajo para listado'!$CD$155:$CD$1048576,0),MATCH((CUADRO!M$5&amp;$E386),'Hoja de Trabajo para listado'!$CD$151:$DC$151,0)),0)</f>
        <v>0</v>
      </c>
      <c r="N386" s="255">
        <f ca="1">+IFERROR(INDEX('Hoja de Trabajo para listado'!$A$155:$Z$1048576,MATCH($A386,'Hoja de Trabajo para listado'!$A$155:$A$1048576,0),MATCH((CUADRO!N$5&amp;$E386),'Hoja de Trabajo para listado'!$A$151:$Z$151,0)),0)+IFERROR(INDEX('Hoja de Trabajo para listado'!$AB$155:$BA$1048576,MATCH($A386,'Hoja de Trabajo para listado'!$AB$155:$AB$1048576,0),MATCH((CUADRO!N$5&amp;$E386),'Hoja de Trabajo para listado'!$AB$151:$BA$151,0)),0)+IFERROR(INDEX('Hoja de Trabajo para listado'!$BC$155:$CB$1048576,MATCH($A386,'Hoja de Trabajo para listado'!$BC$155:$BC$1048576,0),MATCH((CUADRO!N$5&amp;$E386),'Hoja de Trabajo para listado'!$BC$151:$CB$151,0)),0)+IFERROR(INDEX('Hoja de Trabajo para listado'!$DE$153:$DG$274,MATCH($A386,'Hoja de Trabajo para listado'!$DE$153:$DE$1048576,0),MATCH((CUADRO!N$5&amp;$E386),'Hoja de Trabajo para listado'!$DE$151:$DG$151,0)),0)+IFERROR(INDEX('Hoja de Trabajo para listado'!$CD$155:$DC$1048576,MATCH($A386,'Hoja de Trabajo para listado'!$CD$155:$CD$1048576,0),MATCH((CUADRO!N$5&amp;$E386),'Hoja de Trabajo para listado'!$CD$151:$DC$151,0)),0)</f>
        <v>0</v>
      </c>
      <c r="O386" s="255">
        <f ca="1">+IFERROR(INDEX('Hoja de Trabajo para listado'!$A$155:$Z$1048576,MATCH($A386,'Hoja de Trabajo para listado'!$A$155:$A$1048576,0),MATCH((CUADRO!O$5&amp;$E386),'Hoja de Trabajo para listado'!$A$151:$Z$151,0)),0)+IFERROR(INDEX('Hoja de Trabajo para listado'!$AB$155:$BA$1048576,MATCH($A386,'Hoja de Trabajo para listado'!$AB$155:$AB$1048576,0),MATCH((CUADRO!O$5&amp;$E386),'Hoja de Trabajo para listado'!$AB$151:$BA$151,0)),0)+IFERROR(INDEX('Hoja de Trabajo para listado'!$BC$155:$CB$1048576,MATCH($A386,'Hoja de Trabajo para listado'!$BC$155:$BC$1048576,0),MATCH((CUADRO!O$5&amp;$E386),'Hoja de Trabajo para listado'!$BC$151:$CB$151,0)),0)+IFERROR(INDEX('Hoja de Trabajo para listado'!$DE$153:$DG$274,MATCH($A386,'Hoja de Trabajo para listado'!$DE$153:$DE$1048576,0),MATCH((CUADRO!O$5&amp;$E386),'Hoja de Trabajo para listado'!$DE$151:$DG$151,0)),0)+IFERROR(INDEX('Hoja de Trabajo para listado'!$CD$155:$DC$1048576,MATCH($A386,'Hoja de Trabajo para listado'!$CD$155:$CD$1048576,0),MATCH((CUADRO!O$5&amp;$E386),'Hoja de Trabajo para listado'!$CD$151:$DC$151,0)),0)</f>
        <v>0</v>
      </c>
      <c r="P386" s="255">
        <f ca="1">+IFERROR(INDEX('Hoja de Trabajo para listado'!$A$155:$Z$1048576,MATCH($A386,'Hoja de Trabajo para listado'!$A$155:$A$1048576,0),MATCH((CUADRO!P$5&amp;$E386),'Hoja de Trabajo para listado'!$A$151:$Z$151,0)),0)+IFERROR(INDEX('Hoja de Trabajo para listado'!$AB$155:$BA$1048576,MATCH($A386,'Hoja de Trabajo para listado'!$AB$155:$AB$1048576,0),MATCH((CUADRO!P$5&amp;$E386),'Hoja de Trabajo para listado'!$AB$151:$BA$151,0)),0)+IFERROR(INDEX('Hoja de Trabajo para listado'!$BC$155:$CB$1048576,MATCH($A386,'Hoja de Trabajo para listado'!$BC$155:$BC$1048576,0),MATCH((CUADRO!P$5&amp;$E386),'Hoja de Trabajo para listado'!$BC$151:$CB$151,0)),0)+IFERROR(INDEX('Hoja de Trabajo para listado'!$DE$153:$DG$274,MATCH($A386,'Hoja de Trabajo para listado'!$DE$153:$DE$1048576,0),MATCH((CUADRO!P$5&amp;$E386),'Hoja de Trabajo para listado'!$DE$151:$DG$151,0)),0)+IFERROR(INDEX('Hoja de Trabajo para listado'!$CD$155:$DC$1048576,MATCH($A386,'Hoja de Trabajo para listado'!$CD$155:$CD$1048576,0),MATCH((CUADRO!P$5&amp;$E386),'Hoja de Trabajo para listado'!$CD$151:$DC$151,0)),0)</f>
        <v>0</v>
      </c>
      <c r="Q386" s="255">
        <f ca="1">+IFERROR(INDEX('Hoja de Trabajo para listado'!$A$155:$Z$1048576,MATCH($A386,'Hoja de Trabajo para listado'!$A$155:$A$1048576,0),MATCH((CUADRO!Q$5&amp;$E386),'Hoja de Trabajo para listado'!$A$151:$Z$151,0)),0)+IFERROR(INDEX('Hoja de Trabajo para listado'!$AB$155:$BA$1048576,MATCH($A386,'Hoja de Trabajo para listado'!$AB$155:$AB$1048576,0),MATCH((CUADRO!Q$5&amp;$E386),'Hoja de Trabajo para listado'!$AB$151:$BA$151,0)),0)+IFERROR(INDEX('Hoja de Trabajo para listado'!$BC$155:$CB$1048576,MATCH($A386,'Hoja de Trabajo para listado'!$BC$155:$BC$1048576,0),MATCH((CUADRO!Q$5&amp;$E386),'Hoja de Trabajo para listado'!$BC$151:$CB$151,0)),0)+IFERROR(INDEX('Hoja de Trabajo para listado'!$DE$153:$DG$274,MATCH($A386,'Hoja de Trabajo para listado'!$DE$153:$DE$1048576,0),MATCH((CUADRO!Q$5&amp;$E386),'Hoja de Trabajo para listado'!$DE$151:$DG$151,0)),0)+IFERROR(INDEX('Hoja de Trabajo para listado'!$CD$155:$DC$1048576,MATCH($A386,'Hoja de Trabajo para listado'!$CD$155:$CD$1048576,0),MATCH((CUADRO!Q$5&amp;$E386),'Hoja de Trabajo para listado'!$CD$151:$DC$151,0)),0)</f>
        <v>0</v>
      </c>
      <c r="R386" s="255">
        <f t="shared" ca="1" si="12"/>
        <v>0</v>
      </c>
      <c r="S386" s="262"/>
      <c r="T386" s="255">
        <f ca="1">+T387</f>
        <v>0</v>
      </c>
      <c r="U386" s="254">
        <f t="shared" si="13"/>
        <v>1</v>
      </c>
      <c r="V386" s="362" t="str">
        <f>+VLOOKUP(A386,bd_lista!$A$3:$E$590,5,FALSE)</f>
        <v>Gobiernos Autonomos Municipales</v>
      </c>
      <c r="W386" s="361" t="str">
        <f>+V386</f>
        <v>Gobiernos Autonomos Municipales</v>
      </c>
      <c r="X386" s="254">
        <f>+VLOOKUP(A386,[2]Sheet1!$A$13:$D$744,4,FALSE)</f>
        <v>0</v>
      </c>
      <c r="Y386" s="254" t="e">
        <f>+VLOOKUP(X386,bd_lista!$A$3:$C$590,3,FALSE)</f>
        <v>#N/A</v>
      </c>
      <c r="Z386" s="316">
        <f>+X386</f>
        <v>0</v>
      </c>
      <c r="AA386" s="317" t="e">
        <f>+Y386</f>
        <v>#N/A</v>
      </c>
    </row>
    <row r="387" spans="1:27" ht="15" hidden="1" customHeight="1">
      <c r="A387" s="32">
        <v>1513</v>
      </c>
      <c r="B387" s="307"/>
      <c r="C387" s="362" t="str">
        <f>+VLOOKUP(A387,bd_lista!$A$3:$C$590,3,FALSE)</f>
        <v>Gobierno Autónomo Municipal de Pocoata</v>
      </c>
      <c r="D387" s="362"/>
      <c r="E387" s="256" t="s">
        <v>1314</v>
      </c>
      <c r="F387" s="257">
        <f ca="1">+IFERROR(INDEX('Hoja de Trabajo para listado'!$A$155:$Z$1048576,MATCH($A387,'Hoja de Trabajo para listado'!$A$155:$A$1048576,0),MATCH((CUADRO!F$5&amp;$E387),'Hoja de Trabajo para listado'!$A$151:$Z$151,0)),0)+IFERROR(INDEX('Hoja de Trabajo para listado'!$AB$155:$BA$1048576,MATCH($A387,'Hoja de Trabajo para listado'!$AB$155:$AB$1048576,0),MATCH((CUADRO!F$5&amp;$E387),'Hoja de Trabajo para listado'!$AB$151:$BA$151,0)),0)+IFERROR(INDEX('Hoja de Trabajo para listado'!$BC$155:$CB$1048576,MATCH($A387,'Hoja de Trabajo para listado'!$BC$155:$BC$1048576,0),MATCH((CUADRO!F$5&amp;$E387),'Hoja de Trabajo para listado'!$BC$151:$CB$151,0)),0)+IFERROR(INDEX('Hoja de Trabajo para listado'!$DE$153:$DG$274,MATCH($A387,'Hoja de Trabajo para listado'!$DE$153:$DE$1048576,0),MATCH((CUADRO!F$5&amp;$E387),'Hoja de Trabajo para listado'!$DE$151:$DG$151,0)),0)+IFERROR(INDEX('Hoja de Trabajo para listado'!$CD$155:$DC$1048576,MATCH($A387,'Hoja de Trabajo para listado'!$CD$155:$CD$1048576,0),MATCH((CUADRO!F$5&amp;$E387),'Hoja de Trabajo para listado'!$CD$151:$DC$151,0)),0)</f>
        <v>0</v>
      </c>
      <c r="G387" s="257">
        <f ca="1">+IFERROR(INDEX('Hoja de Trabajo para listado'!$A$155:$Z$1048576,MATCH($A387,'Hoja de Trabajo para listado'!$A$155:$A$1048576,0),MATCH((CUADRO!G$5&amp;$E387),'Hoja de Trabajo para listado'!$A$151:$Z$151,0)),0)+IFERROR(INDEX('Hoja de Trabajo para listado'!$AB$155:$BA$1048576,MATCH($A387,'Hoja de Trabajo para listado'!$AB$155:$AB$1048576,0),MATCH((CUADRO!G$5&amp;$E387),'Hoja de Trabajo para listado'!$AB$151:$BA$151,0)),0)+IFERROR(INDEX('Hoja de Trabajo para listado'!$BC$155:$CB$1048576,MATCH($A387,'Hoja de Trabajo para listado'!$BC$155:$BC$1048576,0),MATCH((CUADRO!G$5&amp;$E387),'Hoja de Trabajo para listado'!$BC$151:$CB$151,0)),0)+IFERROR(INDEX('Hoja de Trabajo para listado'!$DE$153:$DG$274,MATCH($A387,'Hoja de Trabajo para listado'!$DE$153:$DE$1048576,0),MATCH((CUADRO!G$5&amp;$E387),'Hoja de Trabajo para listado'!$DE$151:$DG$151,0)),0)+IFERROR(INDEX('Hoja de Trabajo para listado'!$CD$155:$DC$1048576,MATCH($A387,'Hoja de Trabajo para listado'!$CD$155:$CD$1048576,0),MATCH((CUADRO!G$5&amp;$E387),'Hoja de Trabajo para listado'!$CD$151:$DC$151,0)),0)</f>
        <v>0</v>
      </c>
      <c r="H387" s="257">
        <f ca="1">+IFERROR(INDEX('Hoja de Trabajo para listado'!$A$155:$Z$1048576,MATCH($A387,'Hoja de Trabajo para listado'!$A$155:$A$1048576,0),MATCH((CUADRO!H$5&amp;$E387),'Hoja de Trabajo para listado'!$A$151:$Z$151,0)),0)+IFERROR(INDEX('Hoja de Trabajo para listado'!$AB$155:$BA$1048576,MATCH($A387,'Hoja de Trabajo para listado'!$AB$155:$AB$1048576,0),MATCH((CUADRO!H$5&amp;$E387),'Hoja de Trabajo para listado'!$AB$151:$BA$151,0)),0)+IFERROR(INDEX('Hoja de Trabajo para listado'!$BC$155:$CB$1048576,MATCH($A387,'Hoja de Trabajo para listado'!$BC$155:$BC$1048576,0),MATCH((CUADRO!H$5&amp;$E387),'Hoja de Trabajo para listado'!$BC$151:$CB$151,0)),0)+IFERROR(INDEX('Hoja de Trabajo para listado'!$DE$153:$DG$274,MATCH($A387,'Hoja de Trabajo para listado'!$DE$153:$DE$1048576,0),MATCH((CUADRO!H$5&amp;$E387),'Hoja de Trabajo para listado'!$DE$151:$DG$151,0)),0)+IFERROR(INDEX('Hoja de Trabajo para listado'!$CD$155:$DC$1048576,MATCH($A387,'Hoja de Trabajo para listado'!$CD$155:$CD$1048576,0),MATCH((CUADRO!H$5&amp;$E387),'Hoja de Trabajo para listado'!$CD$151:$DC$151,0)),0)</f>
        <v>0</v>
      </c>
      <c r="I387" s="257">
        <f ca="1">+IFERROR(INDEX('Hoja de Trabajo para listado'!$A$155:$Z$1048576,MATCH($A387,'Hoja de Trabajo para listado'!$A$155:$A$1048576,0),MATCH((CUADRO!I$5&amp;$E387),'Hoja de Trabajo para listado'!$A$151:$Z$151,0)),0)+IFERROR(INDEX('Hoja de Trabajo para listado'!$AB$155:$BA$1048576,MATCH($A387,'Hoja de Trabajo para listado'!$AB$155:$AB$1048576,0),MATCH((CUADRO!I$5&amp;$E387),'Hoja de Trabajo para listado'!$AB$151:$BA$151,0)),0)+IFERROR(INDEX('Hoja de Trabajo para listado'!$BC$155:$CB$1048576,MATCH($A387,'Hoja de Trabajo para listado'!$BC$155:$BC$1048576,0),MATCH((CUADRO!I$5&amp;$E387),'Hoja de Trabajo para listado'!$BC$151:$CB$151,0)),0)+IFERROR(INDEX('Hoja de Trabajo para listado'!$DE$153:$DG$274,MATCH($A387,'Hoja de Trabajo para listado'!$DE$153:$DE$1048576,0),MATCH((CUADRO!I$5&amp;$E387),'Hoja de Trabajo para listado'!$DE$151:$DG$151,0)),0)+IFERROR(INDEX('Hoja de Trabajo para listado'!$CD$155:$DC$1048576,MATCH($A387,'Hoja de Trabajo para listado'!$CD$155:$CD$1048576,0),MATCH((CUADRO!I$5&amp;$E387),'Hoja de Trabajo para listado'!$CD$151:$DC$151,0)),0)</f>
        <v>0</v>
      </c>
      <c r="J387" s="257">
        <f ca="1">+IFERROR(INDEX('Hoja de Trabajo para listado'!$A$155:$Z$1048576,MATCH($A387,'Hoja de Trabajo para listado'!$A$155:$A$1048576,0),MATCH((CUADRO!J$5&amp;$E387),'Hoja de Trabajo para listado'!$A$151:$Z$151,0)),0)+IFERROR(INDEX('Hoja de Trabajo para listado'!$AB$155:$BA$1048576,MATCH($A387,'Hoja de Trabajo para listado'!$AB$155:$AB$1048576,0),MATCH((CUADRO!J$5&amp;$E387),'Hoja de Trabajo para listado'!$AB$151:$BA$151,0)),0)+IFERROR(INDEX('Hoja de Trabajo para listado'!$BC$155:$CB$1048576,MATCH($A387,'Hoja de Trabajo para listado'!$BC$155:$BC$1048576,0),MATCH((CUADRO!J$5&amp;$E387),'Hoja de Trabajo para listado'!$BC$151:$CB$151,0)),0)+IFERROR(INDEX('Hoja de Trabajo para listado'!$DE$153:$DG$274,MATCH($A387,'Hoja de Trabajo para listado'!$DE$153:$DE$1048576,0),MATCH((CUADRO!J$5&amp;$E387),'Hoja de Trabajo para listado'!$DE$151:$DG$151,0)),0)+IFERROR(INDEX('Hoja de Trabajo para listado'!$CD$155:$DC$1048576,MATCH($A387,'Hoja de Trabajo para listado'!$CD$155:$CD$1048576,0),MATCH((CUADRO!J$5&amp;$E387),'Hoja de Trabajo para listado'!$CD$151:$DC$151,0)),0)</f>
        <v>0</v>
      </c>
      <c r="K387" s="257">
        <f ca="1">+IFERROR(INDEX('Hoja de Trabajo para listado'!$A$155:$Z$1048576,MATCH($A387,'Hoja de Trabajo para listado'!$A$155:$A$1048576,0),MATCH((CUADRO!K$5&amp;$E387),'Hoja de Trabajo para listado'!$A$151:$Z$151,0)),0)+IFERROR(INDEX('Hoja de Trabajo para listado'!$AB$155:$BA$1048576,MATCH($A387,'Hoja de Trabajo para listado'!$AB$155:$AB$1048576,0),MATCH((CUADRO!K$5&amp;$E387),'Hoja de Trabajo para listado'!$AB$151:$BA$151,0)),0)+IFERROR(INDEX('Hoja de Trabajo para listado'!$BC$155:$CB$1048576,MATCH($A387,'Hoja de Trabajo para listado'!$BC$155:$BC$1048576,0),MATCH((CUADRO!K$5&amp;$E387),'Hoja de Trabajo para listado'!$BC$151:$CB$151,0)),0)+IFERROR(INDEX('Hoja de Trabajo para listado'!$DE$153:$DG$274,MATCH($A387,'Hoja de Trabajo para listado'!$DE$153:$DE$1048576,0),MATCH((CUADRO!K$5&amp;$E387),'Hoja de Trabajo para listado'!$DE$151:$DG$151,0)),0)+IFERROR(INDEX('Hoja de Trabajo para listado'!$CD$155:$DC$1048576,MATCH($A387,'Hoja de Trabajo para listado'!$CD$155:$CD$1048576,0),MATCH((CUADRO!K$5&amp;$E387),'Hoja de Trabajo para listado'!$CD$151:$DC$151,0)),0)</f>
        <v>0</v>
      </c>
      <c r="L387" s="257">
        <f ca="1">+IFERROR(INDEX('Hoja de Trabajo para listado'!$A$155:$Z$1048576,MATCH($A387,'Hoja de Trabajo para listado'!$A$155:$A$1048576,0),MATCH((CUADRO!L$5&amp;$E387),'Hoja de Trabajo para listado'!$A$151:$Z$151,0)),0)+IFERROR(INDEX('Hoja de Trabajo para listado'!$AB$155:$BA$1048576,MATCH($A387,'Hoja de Trabajo para listado'!$AB$155:$AB$1048576,0),MATCH((CUADRO!L$5&amp;$E387),'Hoja de Trabajo para listado'!$AB$151:$BA$151,0)),0)+IFERROR(INDEX('Hoja de Trabajo para listado'!$BC$155:$CB$1048576,MATCH($A387,'Hoja de Trabajo para listado'!$BC$155:$BC$1048576,0),MATCH((CUADRO!L$5&amp;$E387),'Hoja de Trabajo para listado'!$BC$151:$CB$151,0)),0)+IFERROR(INDEX('Hoja de Trabajo para listado'!$DE$153:$DG$274,MATCH($A387,'Hoja de Trabajo para listado'!$DE$153:$DE$1048576,0),MATCH((CUADRO!L$5&amp;$E387),'Hoja de Trabajo para listado'!$DE$151:$DG$151,0)),0)+IFERROR(INDEX('Hoja de Trabajo para listado'!$CD$155:$DC$1048576,MATCH($A387,'Hoja de Trabajo para listado'!$CD$155:$CD$1048576,0),MATCH((CUADRO!L$5&amp;$E387),'Hoja de Trabajo para listado'!$CD$151:$DC$151,0)),0)</f>
        <v>0</v>
      </c>
      <c r="M387" s="257">
        <f ca="1">+IFERROR(INDEX('Hoja de Trabajo para listado'!$A$155:$Z$1048576,MATCH($A387,'Hoja de Trabajo para listado'!$A$155:$A$1048576,0),MATCH((CUADRO!M$5&amp;$E387),'Hoja de Trabajo para listado'!$A$151:$Z$151,0)),0)+IFERROR(INDEX('Hoja de Trabajo para listado'!$AB$155:$BA$1048576,MATCH($A387,'Hoja de Trabajo para listado'!$AB$155:$AB$1048576,0),MATCH((CUADRO!M$5&amp;$E387),'Hoja de Trabajo para listado'!$AB$151:$BA$151,0)),0)+IFERROR(INDEX('Hoja de Trabajo para listado'!$BC$155:$CB$1048576,MATCH($A387,'Hoja de Trabajo para listado'!$BC$155:$BC$1048576,0),MATCH((CUADRO!M$5&amp;$E387),'Hoja de Trabajo para listado'!$BC$151:$CB$151,0)),0)+IFERROR(INDEX('Hoja de Trabajo para listado'!$DE$153:$DG$274,MATCH($A387,'Hoja de Trabajo para listado'!$DE$153:$DE$1048576,0),MATCH((CUADRO!M$5&amp;$E387),'Hoja de Trabajo para listado'!$DE$151:$DG$151,0)),0)+IFERROR(INDEX('Hoja de Trabajo para listado'!$CD$155:$DC$1048576,MATCH($A387,'Hoja de Trabajo para listado'!$CD$155:$CD$1048576,0),MATCH((CUADRO!M$5&amp;$E387),'Hoja de Trabajo para listado'!$CD$151:$DC$151,0)),0)</f>
        <v>0</v>
      </c>
      <c r="N387" s="257">
        <f ca="1">+IFERROR(INDEX('Hoja de Trabajo para listado'!$A$155:$Z$1048576,MATCH($A387,'Hoja de Trabajo para listado'!$A$155:$A$1048576,0),MATCH((CUADRO!N$5&amp;$E387),'Hoja de Trabajo para listado'!$A$151:$Z$151,0)),0)+IFERROR(INDEX('Hoja de Trabajo para listado'!$AB$155:$BA$1048576,MATCH($A387,'Hoja de Trabajo para listado'!$AB$155:$AB$1048576,0),MATCH((CUADRO!N$5&amp;$E387),'Hoja de Trabajo para listado'!$AB$151:$BA$151,0)),0)+IFERROR(INDEX('Hoja de Trabajo para listado'!$BC$155:$CB$1048576,MATCH($A387,'Hoja de Trabajo para listado'!$BC$155:$BC$1048576,0),MATCH((CUADRO!N$5&amp;$E387),'Hoja de Trabajo para listado'!$BC$151:$CB$151,0)),0)+IFERROR(INDEX('Hoja de Trabajo para listado'!$DE$153:$DG$274,MATCH($A387,'Hoja de Trabajo para listado'!$DE$153:$DE$1048576,0),MATCH((CUADRO!N$5&amp;$E387),'Hoja de Trabajo para listado'!$DE$151:$DG$151,0)),0)+IFERROR(INDEX('Hoja de Trabajo para listado'!$CD$155:$DC$1048576,MATCH($A387,'Hoja de Trabajo para listado'!$CD$155:$CD$1048576,0),MATCH((CUADRO!N$5&amp;$E387),'Hoja de Trabajo para listado'!$CD$151:$DC$151,0)),0)</f>
        <v>0</v>
      </c>
      <c r="O387" s="257">
        <f ca="1">+IFERROR(INDEX('Hoja de Trabajo para listado'!$A$155:$Z$1048576,MATCH($A387,'Hoja de Trabajo para listado'!$A$155:$A$1048576,0),MATCH((CUADRO!O$5&amp;$E387),'Hoja de Trabajo para listado'!$A$151:$Z$151,0)),0)+IFERROR(INDEX('Hoja de Trabajo para listado'!$AB$155:$BA$1048576,MATCH($A387,'Hoja de Trabajo para listado'!$AB$155:$AB$1048576,0),MATCH((CUADRO!O$5&amp;$E387),'Hoja de Trabajo para listado'!$AB$151:$BA$151,0)),0)+IFERROR(INDEX('Hoja de Trabajo para listado'!$BC$155:$CB$1048576,MATCH($A387,'Hoja de Trabajo para listado'!$BC$155:$BC$1048576,0),MATCH((CUADRO!O$5&amp;$E387),'Hoja de Trabajo para listado'!$BC$151:$CB$151,0)),0)+IFERROR(INDEX('Hoja de Trabajo para listado'!$DE$153:$DG$274,MATCH($A387,'Hoja de Trabajo para listado'!$DE$153:$DE$1048576,0),MATCH((CUADRO!O$5&amp;$E387),'Hoja de Trabajo para listado'!$DE$151:$DG$151,0)),0)+IFERROR(INDEX('Hoja de Trabajo para listado'!$CD$155:$DC$1048576,MATCH($A387,'Hoja de Trabajo para listado'!$CD$155:$CD$1048576,0),MATCH((CUADRO!O$5&amp;$E387),'Hoja de Trabajo para listado'!$CD$151:$DC$151,0)),0)</f>
        <v>0</v>
      </c>
      <c r="P387" s="257">
        <f ca="1">+IFERROR(INDEX('Hoja de Trabajo para listado'!$A$155:$Z$1048576,MATCH($A387,'Hoja de Trabajo para listado'!$A$155:$A$1048576,0),MATCH((CUADRO!P$5&amp;$E387),'Hoja de Trabajo para listado'!$A$151:$Z$151,0)),0)+IFERROR(INDEX('Hoja de Trabajo para listado'!$AB$155:$BA$1048576,MATCH($A387,'Hoja de Trabajo para listado'!$AB$155:$AB$1048576,0),MATCH((CUADRO!P$5&amp;$E387),'Hoja de Trabajo para listado'!$AB$151:$BA$151,0)),0)+IFERROR(INDEX('Hoja de Trabajo para listado'!$BC$155:$CB$1048576,MATCH($A387,'Hoja de Trabajo para listado'!$BC$155:$BC$1048576,0),MATCH((CUADRO!P$5&amp;$E387),'Hoja de Trabajo para listado'!$BC$151:$CB$151,0)),0)+IFERROR(INDEX('Hoja de Trabajo para listado'!$DE$153:$DG$274,MATCH($A387,'Hoja de Trabajo para listado'!$DE$153:$DE$1048576,0),MATCH((CUADRO!P$5&amp;$E387),'Hoja de Trabajo para listado'!$DE$151:$DG$151,0)),0)+IFERROR(INDEX('Hoja de Trabajo para listado'!$CD$155:$DC$1048576,MATCH($A387,'Hoja de Trabajo para listado'!$CD$155:$CD$1048576,0),MATCH((CUADRO!P$5&amp;$E387),'Hoja de Trabajo para listado'!$CD$151:$DC$151,0)),0)</f>
        <v>0</v>
      </c>
      <c r="Q387" s="257">
        <f ca="1">+IFERROR(INDEX('Hoja de Trabajo para listado'!$A$155:$Z$1048576,MATCH($A387,'Hoja de Trabajo para listado'!$A$155:$A$1048576,0),MATCH((CUADRO!Q$5&amp;$E387),'Hoja de Trabajo para listado'!$A$151:$Z$151,0)),0)+IFERROR(INDEX('Hoja de Trabajo para listado'!$AB$155:$BA$1048576,MATCH($A387,'Hoja de Trabajo para listado'!$AB$155:$AB$1048576,0),MATCH((CUADRO!Q$5&amp;$E387),'Hoja de Trabajo para listado'!$AB$151:$BA$151,0)),0)+IFERROR(INDEX('Hoja de Trabajo para listado'!$BC$155:$CB$1048576,MATCH($A387,'Hoja de Trabajo para listado'!$BC$155:$BC$1048576,0),MATCH((CUADRO!Q$5&amp;$E387),'Hoja de Trabajo para listado'!$BC$151:$CB$151,0)),0)+IFERROR(INDEX('Hoja de Trabajo para listado'!$DE$153:$DG$274,MATCH($A387,'Hoja de Trabajo para listado'!$DE$153:$DE$1048576,0),MATCH((CUADRO!Q$5&amp;$E387),'Hoja de Trabajo para listado'!$DE$151:$DG$151,0)),0)+IFERROR(INDEX('Hoja de Trabajo para listado'!$CD$155:$DC$1048576,MATCH($A387,'Hoja de Trabajo para listado'!$CD$155:$CD$1048576,0),MATCH((CUADRO!Q$5&amp;$E387),'Hoja de Trabajo para listado'!$CD$151:$DC$151,0)),0)</f>
        <v>0</v>
      </c>
      <c r="R387" s="257">
        <f t="shared" ca="1" si="12"/>
        <v>0</v>
      </c>
      <c r="S387" s="274">
        <f ca="1">+R386+R387</f>
        <v>0</v>
      </c>
      <c r="T387" s="257">
        <f ca="1">+S387</f>
        <v>0</v>
      </c>
      <c r="U387" s="256">
        <f t="shared" si="13"/>
        <v>2</v>
      </c>
      <c r="V387" s="362" t="str">
        <f>+VLOOKUP(A387,bd_lista!$A$3:$E$590,5,FALSE)</f>
        <v>Gobiernos Autonomos Municipales</v>
      </c>
      <c r="W387" s="362"/>
      <c r="X387" s="254">
        <f>+VLOOKUP(A387,[2]Sheet1!$A$13:$D$744,4,FALSE)</f>
        <v>0</v>
      </c>
      <c r="Y387" s="254" t="e">
        <f>+VLOOKUP(X387,bd_lista!$A$3:$C$590,3,FALSE)</f>
        <v>#N/A</v>
      </c>
      <c r="Z387" s="314"/>
      <c r="AA387" s="315"/>
    </row>
    <row r="388" spans="1:27" ht="15" hidden="1" customHeight="1">
      <c r="A388" s="264">
        <v>1201</v>
      </c>
      <c r="B388" s="306">
        <f>+A388</f>
        <v>1201</v>
      </c>
      <c r="C388" s="259" t="str">
        <f>+VLOOKUP(A388,bd_lista!$A$3:$C$590,3,FALSE)</f>
        <v>Gobierno Autónomo Municipal de La Paz</v>
      </c>
      <c r="D388" s="361" t="str">
        <f>+C388</f>
        <v>Gobierno Autónomo Municipal de La Paz</v>
      </c>
      <c r="E388" s="254" t="s">
        <v>1313</v>
      </c>
      <c r="F388" s="255">
        <f ca="1">+IFERROR(INDEX('Hoja de Trabajo para listado'!$A$155:$Z$1048576,MATCH($A388,'Hoja de Trabajo para listado'!$A$155:$A$1048576,0),MATCH((CUADRO!F$5&amp;$E388),'Hoja de Trabajo para listado'!$A$151:$Z$151,0)),0)+IFERROR(INDEX('Hoja de Trabajo para listado'!$AB$155:$BA$1048576,MATCH($A388,'Hoja de Trabajo para listado'!$AB$155:$AB$1048576,0),MATCH((CUADRO!F$5&amp;$E388),'Hoja de Trabajo para listado'!$AB$151:$BA$151,0)),0)+IFERROR(INDEX('Hoja de Trabajo para listado'!$BC$155:$CB$1048576,MATCH($A388,'Hoja de Trabajo para listado'!$BC$155:$BC$1048576,0),MATCH((CUADRO!F$5&amp;$E388),'Hoja de Trabajo para listado'!$BC$151:$CB$151,0)),0)+IFERROR(INDEX('Hoja de Trabajo para listado'!$DE$153:$DG$274,MATCH($A388,'Hoja de Trabajo para listado'!$DE$153:$DE$1048576,0),MATCH((CUADRO!F$5&amp;$E388),'Hoja de Trabajo para listado'!$DE$151:$DG$151,0)),0)+IFERROR(INDEX('Hoja de Trabajo para listado'!$CD$155:$DC$1048576,MATCH($A388,'Hoja de Trabajo para listado'!$CD$155:$CD$1048576,0),MATCH((CUADRO!F$5&amp;$E388),'Hoja de Trabajo para listado'!$CD$151:$DC$151,0)),0)</f>
        <v>0</v>
      </c>
      <c r="G388" s="255">
        <f ca="1">+IFERROR(INDEX('Hoja de Trabajo para listado'!$A$155:$Z$1048576,MATCH($A388,'Hoja de Trabajo para listado'!$A$155:$A$1048576,0),MATCH((CUADRO!G$5&amp;$E388),'Hoja de Trabajo para listado'!$A$151:$Z$151,0)),0)+IFERROR(INDEX('Hoja de Trabajo para listado'!$AB$155:$BA$1048576,MATCH($A388,'Hoja de Trabajo para listado'!$AB$155:$AB$1048576,0),MATCH((CUADRO!G$5&amp;$E388),'Hoja de Trabajo para listado'!$AB$151:$BA$151,0)),0)+IFERROR(INDEX('Hoja de Trabajo para listado'!$BC$155:$CB$1048576,MATCH($A388,'Hoja de Trabajo para listado'!$BC$155:$BC$1048576,0),MATCH((CUADRO!G$5&amp;$E388),'Hoja de Trabajo para listado'!$BC$151:$CB$151,0)),0)+IFERROR(INDEX('Hoja de Trabajo para listado'!$DE$153:$DG$274,MATCH($A388,'Hoja de Trabajo para listado'!$DE$153:$DE$1048576,0),MATCH((CUADRO!G$5&amp;$E388),'Hoja de Trabajo para listado'!$DE$151:$DG$151,0)),0)+IFERROR(INDEX('Hoja de Trabajo para listado'!$CD$155:$DC$1048576,MATCH($A388,'Hoja de Trabajo para listado'!$CD$155:$CD$1048576,0),MATCH((CUADRO!G$5&amp;$E388),'Hoja de Trabajo para listado'!$CD$151:$DC$151,0)),0)</f>
        <v>0</v>
      </c>
      <c r="H388" s="255">
        <f ca="1">+IFERROR(INDEX('Hoja de Trabajo para listado'!$A$155:$Z$1048576,MATCH($A388,'Hoja de Trabajo para listado'!$A$155:$A$1048576,0),MATCH((CUADRO!H$5&amp;$E388),'Hoja de Trabajo para listado'!$A$151:$Z$151,0)),0)+IFERROR(INDEX('Hoja de Trabajo para listado'!$AB$155:$BA$1048576,MATCH($A388,'Hoja de Trabajo para listado'!$AB$155:$AB$1048576,0),MATCH((CUADRO!H$5&amp;$E388),'Hoja de Trabajo para listado'!$AB$151:$BA$151,0)),0)+IFERROR(INDEX('Hoja de Trabajo para listado'!$BC$155:$CB$1048576,MATCH($A388,'Hoja de Trabajo para listado'!$BC$155:$BC$1048576,0),MATCH((CUADRO!H$5&amp;$E388),'Hoja de Trabajo para listado'!$BC$151:$CB$151,0)),0)+IFERROR(INDEX('Hoja de Trabajo para listado'!$DE$153:$DG$274,MATCH($A388,'Hoja de Trabajo para listado'!$DE$153:$DE$1048576,0),MATCH((CUADRO!H$5&amp;$E388),'Hoja de Trabajo para listado'!$DE$151:$DG$151,0)),0)+IFERROR(INDEX('Hoja de Trabajo para listado'!$CD$155:$DC$1048576,MATCH($A388,'Hoja de Trabajo para listado'!$CD$155:$CD$1048576,0),MATCH((CUADRO!H$5&amp;$E388),'Hoja de Trabajo para listado'!$CD$151:$DC$151,0)),0)</f>
        <v>0</v>
      </c>
      <c r="I388" s="255">
        <f ca="1">+IFERROR(INDEX('Hoja de Trabajo para listado'!$A$155:$Z$1048576,MATCH($A388,'Hoja de Trabajo para listado'!$A$155:$A$1048576,0),MATCH((CUADRO!I$5&amp;$E388),'Hoja de Trabajo para listado'!$A$151:$Z$151,0)),0)+IFERROR(INDEX('Hoja de Trabajo para listado'!$AB$155:$BA$1048576,MATCH($A388,'Hoja de Trabajo para listado'!$AB$155:$AB$1048576,0),MATCH((CUADRO!I$5&amp;$E388),'Hoja de Trabajo para listado'!$AB$151:$BA$151,0)),0)+IFERROR(INDEX('Hoja de Trabajo para listado'!$BC$155:$CB$1048576,MATCH($A388,'Hoja de Trabajo para listado'!$BC$155:$BC$1048576,0),MATCH((CUADRO!I$5&amp;$E388),'Hoja de Trabajo para listado'!$BC$151:$CB$151,0)),0)+IFERROR(INDEX('Hoja de Trabajo para listado'!$DE$153:$DG$274,MATCH($A388,'Hoja de Trabajo para listado'!$DE$153:$DE$1048576,0),MATCH((CUADRO!I$5&amp;$E388),'Hoja de Trabajo para listado'!$DE$151:$DG$151,0)),0)+IFERROR(INDEX('Hoja de Trabajo para listado'!$CD$155:$DC$1048576,MATCH($A388,'Hoja de Trabajo para listado'!$CD$155:$CD$1048576,0),MATCH((CUADRO!I$5&amp;$E388),'Hoja de Trabajo para listado'!$CD$151:$DC$151,0)),0)</f>
        <v>0</v>
      </c>
      <c r="J388" s="255">
        <f ca="1">+IFERROR(INDEX('Hoja de Trabajo para listado'!$A$155:$Z$1048576,MATCH($A388,'Hoja de Trabajo para listado'!$A$155:$A$1048576,0),MATCH((CUADRO!J$5&amp;$E388),'Hoja de Trabajo para listado'!$A$151:$Z$151,0)),0)+IFERROR(INDEX('Hoja de Trabajo para listado'!$AB$155:$BA$1048576,MATCH($A388,'Hoja de Trabajo para listado'!$AB$155:$AB$1048576,0),MATCH((CUADRO!J$5&amp;$E388),'Hoja de Trabajo para listado'!$AB$151:$BA$151,0)),0)+IFERROR(INDEX('Hoja de Trabajo para listado'!$BC$155:$CB$1048576,MATCH($A388,'Hoja de Trabajo para listado'!$BC$155:$BC$1048576,0),MATCH((CUADRO!J$5&amp;$E388),'Hoja de Trabajo para listado'!$BC$151:$CB$151,0)),0)+IFERROR(INDEX('Hoja de Trabajo para listado'!$DE$153:$DG$274,MATCH($A388,'Hoja de Trabajo para listado'!$DE$153:$DE$1048576,0),MATCH((CUADRO!J$5&amp;$E388),'Hoja de Trabajo para listado'!$DE$151:$DG$151,0)),0)+IFERROR(INDEX('Hoja de Trabajo para listado'!$CD$155:$DC$1048576,MATCH($A388,'Hoja de Trabajo para listado'!$CD$155:$CD$1048576,0),MATCH((CUADRO!J$5&amp;$E388),'Hoja de Trabajo para listado'!$CD$151:$DC$151,0)),0)</f>
        <v>0</v>
      </c>
      <c r="K388" s="255">
        <f ca="1">+IFERROR(INDEX('Hoja de Trabajo para listado'!$A$155:$Z$1048576,MATCH($A388,'Hoja de Trabajo para listado'!$A$155:$A$1048576,0),MATCH((CUADRO!K$5&amp;$E388),'Hoja de Trabajo para listado'!$A$151:$Z$151,0)),0)+IFERROR(INDEX('Hoja de Trabajo para listado'!$AB$155:$BA$1048576,MATCH($A388,'Hoja de Trabajo para listado'!$AB$155:$AB$1048576,0),MATCH((CUADRO!K$5&amp;$E388),'Hoja de Trabajo para listado'!$AB$151:$BA$151,0)),0)+IFERROR(INDEX('Hoja de Trabajo para listado'!$BC$155:$CB$1048576,MATCH($A388,'Hoja de Trabajo para listado'!$BC$155:$BC$1048576,0),MATCH((CUADRO!K$5&amp;$E388),'Hoja de Trabajo para listado'!$BC$151:$CB$151,0)),0)+IFERROR(INDEX('Hoja de Trabajo para listado'!$DE$153:$DG$274,MATCH($A388,'Hoja de Trabajo para listado'!$DE$153:$DE$1048576,0),MATCH((CUADRO!K$5&amp;$E388),'Hoja de Trabajo para listado'!$DE$151:$DG$151,0)),0)+IFERROR(INDEX('Hoja de Trabajo para listado'!$CD$155:$DC$1048576,MATCH($A388,'Hoja de Trabajo para listado'!$CD$155:$CD$1048576,0),MATCH((CUADRO!K$5&amp;$E388),'Hoja de Trabajo para listado'!$CD$151:$DC$151,0)),0)</f>
        <v>0</v>
      </c>
      <c r="L388" s="255">
        <f ca="1">+IFERROR(INDEX('Hoja de Trabajo para listado'!$A$155:$Z$1048576,MATCH($A388,'Hoja de Trabajo para listado'!$A$155:$A$1048576,0),MATCH((CUADRO!L$5&amp;$E388),'Hoja de Trabajo para listado'!$A$151:$Z$151,0)),0)+IFERROR(INDEX('Hoja de Trabajo para listado'!$AB$155:$BA$1048576,MATCH($A388,'Hoja de Trabajo para listado'!$AB$155:$AB$1048576,0),MATCH((CUADRO!L$5&amp;$E388),'Hoja de Trabajo para listado'!$AB$151:$BA$151,0)),0)+IFERROR(INDEX('Hoja de Trabajo para listado'!$BC$155:$CB$1048576,MATCH($A388,'Hoja de Trabajo para listado'!$BC$155:$BC$1048576,0),MATCH((CUADRO!L$5&amp;$E388),'Hoja de Trabajo para listado'!$BC$151:$CB$151,0)),0)+IFERROR(INDEX('Hoja de Trabajo para listado'!$DE$153:$DG$274,MATCH($A388,'Hoja de Trabajo para listado'!$DE$153:$DE$1048576,0),MATCH((CUADRO!L$5&amp;$E388),'Hoja de Trabajo para listado'!$DE$151:$DG$151,0)),0)+IFERROR(INDEX('Hoja de Trabajo para listado'!$CD$155:$DC$1048576,MATCH($A388,'Hoja de Trabajo para listado'!$CD$155:$CD$1048576,0),MATCH((CUADRO!L$5&amp;$E388),'Hoja de Trabajo para listado'!$CD$151:$DC$151,0)),0)</f>
        <v>0</v>
      </c>
      <c r="M388" s="255">
        <f ca="1">+IFERROR(INDEX('Hoja de Trabajo para listado'!$A$155:$Z$1048576,MATCH($A388,'Hoja de Trabajo para listado'!$A$155:$A$1048576,0),MATCH((CUADRO!M$5&amp;$E388),'Hoja de Trabajo para listado'!$A$151:$Z$151,0)),0)+IFERROR(INDEX('Hoja de Trabajo para listado'!$AB$155:$BA$1048576,MATCH($A388,'Hoja de Trabajo para listado'!$AB$155:$AB$1048576,0),MATCH((CUADRO!M$5&amp;$E388),'Hoja de Trabajo para listado'!$AB$151:$BA$151,0)),0)+IFERROR(INDEX('Hoja de Trabajo para listado'!$BC$155:$CB$1048576,MATCH($A388,'Hoja de Trabajo para listado'!$BC$155:$BC$1048576,0),MATCH((CUADRO!M$5&amp;$E388),'Hoja de Trabajo para listado'!$BC$151:$CB$151,0)),0)+IFERROR(INDEX('Hoja de Trabajo para listado'!$DE$153:$DG$274,MATCH($A388,'Hoja de Trabajo para listado'!$DE$153:$DE$1048576,0),MATCH((CUADRO!M$5&amp;$E388),'Hoja de Trabajo para listado'!$DE$151:$DG$151,0)),0)+IFERROR(INDEX('Hoja de Trabajo para listado'!$CD$155:$DC$1048576,MATCH($A388,'Hoja de Trabajo para listado'!$CD$155:$CD$1048576,0),MATCH((CUADRO!M$5&amp;$E388),'Hoja de Trabajo para listado'!$CD$151:$DC$151,0)),0)</f>
        <v>0</v>
      </c>
      <c r="N388" s="255">
        <f ca="1">+IFERROR(INDEX('Hoja de Trabajo para listado'!$A$155:$Z$1048576,MATCH($A388,'Hoja de Trabajo para listado'!$A$155:$A$1048576,0),MATCH((CUADRO!N$5&amp;$E388),'Hoja de Trabajo para listado'!$A$151:$Z$151,0)),0)+IFERROR(INDEX('Hoja de Trabajo para listado'!$AB$155:$BA$1048576,MATCH($A388,'Hoja de Trabajo para listado'!$AB$155:$AB$1048576,0),MATCH((CUADRO!N$5&amp;$E388),'Hoja de Trabajo para listado'!$AB$151:$BA$151,0)),0)+IFERROR(INDEX('Hoja de Trabajo para listado'!$BC$155:$CB$1048576,MATCH($A388,'Hoja de Trabajo para listado'!$BC$155:$BC$1048576,0),MATCH((CUADRO!N$5&amp;$E388),'Hoja de Trabajo para listado'!$BC$151:$CB$151,0)),0)+IFERROR(INDEX('Hoja de Trabajo para listado'!$DE$153:$DG$274,MATCH($A388,'Hoja de Trabajo para listado'!$DE$153:$DE$1048576,0),MATCH((CUADRO!N$5&amp;$E388),'Hoja de Trabajo para listado'!$DE$151:$DG$151,0)),0)+IFERROR(INDEX('Hoja de Trabajo para listado'!$CD$155:$DC$1048576,MATCH($A388,'Hoja de Trabajo para listado'!$CD$155:$CD$1048576,0),MATCH((CUADRO!N$5&amp;$E388),'Hoja de Trabajo para listado'!$CD$151:$DC$151,0)),0)</f>
        <v>0</v>
      </c>
      <c r="O388" s="255">
        <f ca="1">+IFERROR(INDEX('Hoja de Trabajo para listado'!$A$155:$Z$1048576,MATCH($A388,'Hoja de Trabajo para listado'!$A$155:$A$1048576,0),MATCH((CUADRO!O$5&amp;$E388),'Hoja de Trabajo para listado'!$A$151:$Z$151,0)),0)+IFERROR(INDEX('Hoja de Trabajo para listado'!$AB$155:$BA$1048576,MATCH($A388,'Hoja de Trabajo para listado'!$AB$155:$AB$1048576,0),MATCH((CUADRO!O$5&amp;$E388),'Hoja de Trabajo para listado'!$AB$151:$BA$151,0)),0)+IFERROR(INDEX('Hoja de Trabajo para listado'!$BC$155:$CB$1048576,MATCH($A388,'Hoja de Trabajo para listado'!$BC$155:$BC$1048576,0),MATCH((CUADRO!O$5&amp;$E388),'Hoja de Trabajo para listado'!$BC$151:$CB$151,0)),0)+IFERROR(INDEX('Hoja de Trabajo para listado'!$DE$153:$DG$274,MATCH($A388,'Hoja de Trabajo para listado'!$DE$153:$DE$1048576,0),MATCH((CUADRO!O$5&amp;$E388),'Hoja de Trabajo para listado'!$DE$151:$DG$151,0)),0)+IFERROR(INDEX('Hoja de Trabajo para listado'!$CD$155:$DC$1048576,MATCH($A388,'Hoja de Trabajo para listado'!$CD$155:$CD$1048576,0),MATCH((CUADRO!O$5&amp;$E388),'Hoja de Trabajo para listado'!$CD$151:$DC$151,0)),0)</f>
        <v>0</v>
      </c>
      <c r="P388" s="255">
        <f ca="1">+IFERROR(INDEX('Hoja de Trabajo para listado'!$A$155:$Z$1048576,MATCH($A388,'Hoja de Trabajo para listado'!$A$155:$A$1048576,0),MATCH((CUADRO!P$5&amp;$E388),'Hoja de Trabajo para listado'!$A$151:$Z$151,0)),0)+IFERROR(INDEX('Hoja de Trabajo para listado'!$AB$155:$BA$1048576,MATCH($A388,'Hoja de Trabajo para listado'!$AB$155:$AB$1048576,0),MATCH((CUADRO!P$5&amp;$E388),'Hoja de Trabajo para listado'!$AB$151:$BA$151,0)),0)+IFERROR(INDEX('Hoja de Trabajo para listado'!$BC$155:$CB$1048576,MATCH($A388,'Hoja de Trabajo para listado'!$BC$155:$BC$1048576,0),MATCH((CUADRO!P$5&amp;$E388),'Hoja de Trabajo para listado'!$BC$151:$CB$151,0)),0)+IFERROR(INDEX('Hoja de Trabajo para listado'!$DE$153:$DG$274,MATCH($A388,'Hoja de Trabajo para listado'!$DE$153:$DE$1048576,0),MATCH((CUADRO!P$5&amp;$E388),'Hoja de Trabajo para listado'!$DE$151:$DG$151,0)),0)+IFERROR(INDEX('Hoja de Trabajo para listado'!$CD$155:$DC$1048576,MATCH($A388,'Hoja de Trabajo para listado'!$CD$155:$CD$1048576,0),MATCH((CUADRO!P$5&amp;$E388),'Hoja de Trabajo para listado'!$CD$151:$DC$151,0)),0)</f>
        <v>0</v>
      </c>
      <c r="Q388" s="255">
        <f ca="1">+IFERROR(INDEX('Hoja de Trabajo para listado'!$A$155:$Z$1048576,MATCH($A388,'Hoja de Trabajo para listado'!$A$155:$A$1048576,0),MATCH((CUADRO!Q$5&amp;$E388),'Hoja de Trabajo para listado'!$A$151:$Z$151,0)),0)+IFERROR(INDEX('Hoja de Trabajo para listado'!$AB$155:$BA$1048576,MATCH($A388,'Hoja de Trabajo para listado'!$AB$155:$AB$1048576,0),MATCH((CUADRO!Q$5&amp;$E388),'Hoja de Trabajo para listado'!$AB$151:$BA$151,0)),0)+IFERROR(INDEX('Hoja de Trabajo para listado'!$BC$155:$CB$1048576,MATCH($A388,'Hoja de Trabajo para listado'!$BC$155:$BC$1048576,0),MATCH((CUADRO!Q$5&amp;$E388),'Hoja de Trabajo para listado'!$BC$151:$CB$151,0)),0)+IFERROR(INDEX('Hoja de Trabajo para listado'!$DE$153:$DG$274,MATCH($A388,'Hoja de Trabajo para listado'!$DE$153:$DE$1048576,0),MATCH((CUADRO!Q$5&amp;$E388),'Hoja de Trabajo para listado'!$DE$151:$DG$151,0)),0)+IFERROR(INDEX('Hoja de Trabajo para listado'!$CD$155:$DC$1048576,MATCH($A388,'Hoja de Trabajo para listado'!$CD$155:$CD$1048576,0),MATCH((CUADRO!Q$5&amp;$E388),'Hoja de Trabajo para listado'!$CD$151:$DC$151,0)),0)</f>
        <v>0</v>
      </c>
      <c r="R388" s="255">
        <f t="shared" ca="1" si="12"/>
        <v>0</v>
      </c>
      <c r="S388" s="262"/>
      <c r="T388" s="255">
        <f ca="1">+T389</f>
        <v>13944.79</v>
      </c>
      <c r="U388" s="254">
        <f t="shared" si="13"/>
        <v>1</v>
      </c>
      <c r="V388" s="362" t="str">
        <f>+VLOOKUP(A388,bd_lista!$A$3:$E$590,5,FALSE)</f>
        <v>Gobiernos Autonomos Municipales</v>
      </c>
      <c r="W388" s="361" t="str">
        <f>+V388</f>
        <v>Gobiernos Autonomos Municipales</v>
      </c>
      <c r="X388" s="254">
        <f>+VLOOKUP(A388,[2]Sheet1!$A$13:$D$744,4,FALSE)</f>
        <v>0</v>
      </c>
      <c r="Y388" s="254" t="e">
        <f>+VLOOKUP(X388,bd_lista!$A$3:$C$590,3,FALSE)</f>
        <v>#N/A</v>
      </c>
      <c r="Z388" s="316">
        <f>+X388</f>
        <v>0</v>
      </c>
      <c r="AA388" s="317" t="e">
        <f>+Y388</f>
        <v>#N/A</v>
      </c>
    </row>
    <row r="389" spans="1:27" ht="15" hidden="1" customHeight="1">
      <c r="A389" s="32">
        <v>1201</v>
      </c>
      <c r="B389" s="307"/>
      <c r="C389" s="362" t="str">
        <f>+VLOOKUP(A389,bd_lista!$A$3:$C$590,3,FALSE)</f>
        <v>Gobierno Autónomo Municipal de La Paz</v>
      </c>
      <c r="D389" s="362"/>
      <c r="E389" s="256" t="s">
        <v>1314</v>
      </c>
      <c r="F389" s="257">
        <f ca="1">+IFERROR(INDEX('Hoja de Trabajo para listado'!$A$155:$Z$1048576,MATCH($A389,'Hoja de Trabajo para listado'!$A$155:$A$1048576,0),MATCH((CUADRO!F$5&amp;$E389),'Hoja de Trabajo para listado'!$A$151:$Z$151,0)),0)+IFERROR(INDEX('Hoja de Trabajo para listado'!$AB$155:$BA$1048576,MATCH($A389,'Hoja de Trabajo para listado'!$AB$155:$AB$1048576,0),MATCH((CUADRO!F$5&amp;$E389),'Hoja de Trabajo para listado'!$AB$151:$BA$151,0)),0)+IFERROR(INDEX('Hoja de Trabajo para listado'!$BC$155:$CB$1048576,MATCH($A389,'Hoja de Trabajo para listado'!$BC$155:$BC$1048576,0),MATCH((CUADRO!F$5&amp;$E389),'Hoja de Trabajo para listado'!$BC$151:$CB$151,0)),0)+IFERROR(INDEX('Hoja de Trabajo para listado'!$DE$153:$DG$274,MATCH($A389,'Hoja de Trabajo para listado'!$DE$153:$DE$1048576,0),MATCH((CUADRO!F$5&amp;$E389),'Hoja de Trabajo para listado'!$DE$151:$DG$151,0)),0)+IFERROR(INDEX('Hoja de Trabajo para listado'!$CD$155:$DC$1048576,MATCH($A389,'Hoja de Trabajo para listado'!$CD$155:$CD$1048576,0),MATCH((CUADRO!F$5&amp;$E389),'Hoja de Trabajo para listado'!$CD$151:$DC$151,0)),0)</f>
        <v>0</v>
      </c>
      <c r="G389" s="257">
        <f ca="1">+IFERROR(INDEX('Hoja de Trabajo para listado'!$A$155:$Z$1048576,MATCH($A389,'Hoja de Trabajo para listado'!$A$155:$A$1048576,0),MATCH((CUADRO!G$5&amp;$E389),'Hoja de Trabajo para listado'!$A$151:$Z$151,0)),0)+IFERROR(INDEX('Hoja de Trabajo para listado'!$AB$155:$BA$1048576,MATCH($A389,'Hoja de Trabajo para listado'!$AB$155:$AB$1048576,0),MATCH((CUADRO!G$5&amp;$E389),'Hoja de Trabajo para listado'!$AB$151:$BA$151,0)),0)+IFERROR(INDEX('Hoja de Trabajo para listado'!$BC$155:$CB$1048576,MATCH($A389,'Hoja de Trabajo para listado'!$BC$155:$BC$1048576,0),MATCH((CUADRO!G$5&amp;$E389),'Hoja de Trabajo para listado'!$BC$151:$CB$151,0)),0)+IFERROR(INDEX('Hoja de Trabajo para listado'!$DE$153:$DG$274,MATCH($A389,'Hoja de Trabajo para listado'!$DE$153:$DE$1048576,0),MATCH((CUADRO!G$5&amp;$E389),'Hoja de Trabajo para listado'!$DE$151:$DG$151,0)),0)+IFERROR(INDEX('Hoja de Trabajo para listado'!$CD$155:$DC$1048576,MATCH($A389,'Hoja de Trabajo para listado'!$CD$155:$CD$1048576,0),MATCH((CUADRO!G$5&amp;$E389),'Hoja de Trabajo para listado'!$CD$151:$DC$151,0)),0)</f>
        <v>0</v>
      </c>
      <c r="H389" s="257">
        <f ca="1">+IFERROR(INDEX('Hoja de Trabajo para listado'!$A$155:$Z$1048576,MATCH($A389,'Hoja de Trabajo para listado'!$A$155:$A$1048576,0),MATCH((CUADRO!H$5&amp;$E389),'Hoja de Trabajo para listado'!$A$151:$Z$151,0)),0)+IFERROR(INDEX('Hoja de Trabajo para listado'!$AB$155:$BA$1048576,MATCH($A389,'Hoja de Trabajo para listado'!$AB$155:$AB$1048576,0),MATCH((CUADRO!H$5&amp;$E389),'Hoja de Trabajo para listado'!$AB$151:$BA$151,0)),0)+IFERROR(INDEX('Hoja de Trabajo para listado'!$BC$155:$CB$1048576,MATCH($A389,'Hoja de Trabajo para listado'!$BC$155:$BC$1048576,0),MATCH((CUADRO!H$5&amp;$E389),'Hoja de Trabajo para listado'!$BC$151:$CB$151,0)),0)+IFERROR(INDEX('Hoja de Trabajo para listado'!$DE$153:$DG$274,MATCH($A389,'Hoja de Trabajo para listado'!$DE$153:$DE$1048576,0),MATCH((CUADRO!H$5&amp;$E389),'Hoja de Trabajo para listado'!$DE$151:$DG$151,0)),0)+IFERROR(INDEX('Hoja de Trabajo para listado'!$CD$155:$DC$1048576,MATCH($A389,'Hoja de Trabajo para listado'!$CD$155:$CD$1048576,0),MATCH((CUADRO!H$5&amp;$E389),'Hoja de Trabajo para listado'!$CD$151:$DC$151,0)),0)</f>
        <v>0</v>
      </c>
      <c r="I389" s="257">
        <f ca="1">+IFERROR(INDEX('Hoja de Trabajo para listado'!$A$155:$Z$1048576,MATCH($A389,'Hoja de Trabajo para listado'!$A$155:$A$1048576,0),MATCH((CUADRO!I$5&amp;$E389),'Hoja de Trabajo para listado'!$A$151:$Z$151,0)),0)+IFERROR(INDEX('Hoja de Trabajo para listado'!$AB$155:$BA$1048576,MATCH($A389,'Hoja de Trabajo para listado'!$AB$155:$AB$1048576,0),MATCH((CUADRO!I$5&amp;$E389),'Hoja de Trabajo para listado'!$AB$151:$BA$151,0)),0)+IFERROR(INDEX('Hoja de Trabajo para listado'!$BC$155:$CB$1048576,MATCH($A389,'Hoja de Trabajo para listado'!$BC$155:$BC$1048576,0),MATCH((CUADRO!I$5&amp;$E389),'Hoja de Trabajo para listado'!$BC$151:$CB$151,0)),0)+IFERROR(INDEX('Hoja de Trabajo para listado'!$DE$153:$DG$274,MATCH($A389,'Hoja de Trabajo para listado'!$DE$153:$DE$1048576,0),MATCH((CUADRO!I$5&amp;$E389),'Hoja de Trabajo para listado'!$DE$151:$DG$151,0)),0)+IFERROR(INDEX('Hoja de Trabajo para listado'!$CD$155:$DC$1048576,MATCH($A389,'Hoja de Trabajo para listado'!$CD$155:$CD$1048576,0),MATCH((CUADRO!I$5&amp;$E389),'Hoja de Trabajo para listado'!$CD$151:$DC$151,0)),0)</f>
        <v>1919.19</v>
      </c>
      <c r="J389" s="257">
        <f ca="1">+IFERROR(INDEX('Hoja de Trabajo para listado'!$A$155:$Z$1048576,MATCH($A389,'Hoja de Trabajo para listado'!$A$155:$A$1048576,0),MATCH((CUADRO!J$5&amp;$E389),'Hoja de Trabajo para listado'!$A$151:$Z$151,0)),0)+IFERROR(INDEX('Hoja de Trabajo para listado'!$AB$155:$BA$1048576,MATCH($A389,'Hoja de Trabajo para listado'!$AB$155:$AB$1048576,0),MATCH((CUADRO!J$5&amp;$E389),'Hoja de Trabajo para listado'!$AB$151:$BA$151,0)),0)+IFERROR(INDEX('Hoja de Trabajo para listado'!$BC$155:$CB$1048576,MATCH($A389,'Hoja de Trabajo para listado'!$BC$155:$BC$1048576,0),MATCH((CUADRO!J$5&amp;$E389),'Hoja de Trabajo para listado'!$BC$151:$CB$151,0)),0)+IFERROR(INDEX('Hoja de Trabajo para listado'!$DE$153:$DG$274,MATCH($A389,'Hoja de Trabajo para listado'!$DE$153:$DE$1048576,0),MATCH((CUADRO!J$5&amp;$E389),'Hoja de Trabajo para listado'!$DE$151:$DG$151,0)),0)+IFERROR(INDEX('Hoja de Trabajo para listado'!$CD$155:$DC$1048576,MATCH($A389,'Hoja de Trabajo para listado'!$CD$155:$CD$1048576,0),MATCH((CUADRO!J$5&amp;$E389),'Hoja de Trabajo para listado'!$CD$151:$DC$151,0)),0)</f>
        <v>0</v>
      </c>
      <c r="K389" s="257">
        <f ca="1">+IFERROR(INDEX('Hoja de Trabajo para listado'!$A$155:$Z$1048576,MATCH($A389,'Hoja de Trabajo para listado'!$A$155:$A$1048576,0),MATCH((CUADRO!K$5&amp;$E389),'Hoja de Trabajo para listado'!$A$151:$Z$151,0)),0)+IFERROR(INDEX('Hoja de Trabajo para listado'!$AB$155:$BA$1048576,MATCH($A389,'Hoja de Trabajo para listado'!$AB$155:$AB$1048576,0),MATCH((CUADRO!K$5&amp;$E389),'Hoja de Trabajo para listado'!$AB$151:$BA$151,0)),0)+IFERROR(INDEX('Hoja de Trabajo para listado'!$BC$155:$CB$1048576,MATCH($A389,'Hoja de Trabajo para listado'!$BC$155:$BC$1048576,0),MATCH((CUADRO!K$5&amp;$E389),'Hoja de Trabajo para listado'!$BC$151:$CB$151,0)),0)+IFERROR(INDEX('Hoja de Trabajo para listado'!$DE$153:$DG$274,MATCH($A389,'Hoja de Trabajo para listado'!$DE$153:$DE$1048576,0),MATCH((CUADRO!K$5&amp;$E389),'Hoja de Trabajo para listado'!$DE$151:$DG$151,0)),0)+IFERROR(INDEX('Hoja de Trabajo para listado'!$CD$155:$DC$1048576,MATCH($A389,'Hoja de Trabajo para listado'!$CD$155:$CD$1048576,0),MATCH((CUADRO!K$5&amp;$E389),'Hoja de Trabajo para listado'!$CD$151:$DC$151,0)),0)</f>
        <v>0</v>
      </c>
      <c r="L389" s="257">
        <f ca="1">+IFERROR(INDEX('Hoja de Trabajo para listado'!$A$155:$Z$1048576,MATCH($A389,'Hoja de Trabajo para listado'!$A$155:$A$1048576,0),MATCH((CUADRO!L$5&amp;$E389),'Hoja de Trabajo para listado'!$A$151:$Z$151,0)),0)+IFERROR(INDEX('Hoja de Trabajo para listado'!$AB$155:$BA$1048576,MATCH($A389,'Hoja de Trabajo para listado'!$AB$155:$AB$1048576,0),MATCH((CUADRO!L$5&amp;$E389),'Hoja de Trabajo para listado'!$AB$151:$BA$151,0)),0)+IFERROR(INDEX('Hoja de Trabajo para listado'!$BC$155:$CB$1048576,MATCH($A389,'Hoja de Trabajo para listado'!$BC$155:$BC$1048576,0),MATCH((CUADRO!L$5&amp;$E389),'Hoja de Trabajo para listado'!$BC$151:$CB$151,0)),0)+IFERROR(INDEX('Hoja de Trabajo para listado'!$DE$153:$DG$274,MATCH($A389,'Hoja de Trabajo para listado'!$DE$153:$DE$1048576,0),MATCH((CUADRO!L$5&amp;$E389),'Hoja de Trabajo para listado'!$DE$151:$DG$151,0)),0)+IFERROR(INDEX('Hoja de Trabajo para listado'!$CD$155:$DC$1048576,MATCH($A389,'Hoja de Trabajo para listado'!$CD$155:$CD$1048576,0),MATCH((CUADRO!L$5&amp;$E389),'Hoja de Trabajo para listado'!$CD$151:$DC$151,0)),0)</f>
        <v>11024.08</v>
      </c>
      <c r="M389" s="257">
        <f ca="1">+IFERROR(INDEX('Hoja de Trabajo para listado'!$A$155:$Z$1048576,MATCH($A389,'Hoja de Trabajo para listado'!$A$155:$A$1048576,0),MATCH((CUADRO!M$5&amp;$E389),'Hoja de Trabajo para listado'!$A$151:$Z$151,0)),0)+IFERROR(INDEX('Hoja de Trabajo para listado'!$AB$155:$BA$1048576,MATCH($A389,'Hoja de Trabajo para listado'!$AB$155:$AB$1048576,0),MATCH((CUADRO!M$5&amp;$E389),'Hoja de Trabajo para listado'!$AB$151:$BA$151,0)),0)+IFERROR(INDEX('Hoja de Trabajo para listado'!$BC$155:$CB$1048576,MATCH($A389,'Hoja de Trabajo para listado'!$BC$155:$BC$1048576,0),MATCH((CUADRO!M$5&amp;$E389),'Hoja de Trabajo para listado'!$BC$151:$CB$151,0)),0)+IFERROR(INDEX('Hoja de Trabajo para listado'!$DE$153:$DG$274,MATCH($A389,'Hoja de Trabajo para listado'!$DE$153:$DE$1048576,0),MATCH((CUADRO!M$5&amp;$E389),'Hoja de Trabajo para listado'!$DE$151:$DG$151,0)),0)+IFERROR(INDEX('Hoja de Trabajo para listado'!$CD$155:$DC$1048576,MATCH($A389,'Hoja de Trabajo para listado'!$CD$155:$CD$1048576,0),MATCH((CUADRO!M$5&amp;$E389),'Hoja de Trabajo para listado'!$CD$151:$DC$151,0)),0)</f>
        <v>0</v>
      </c>
      <c r="N389" s="257">
        <f ca="1">+IFERROR(INDEX('Hoja de Trabajo para listado'!$A$155:$Z$1048576,MATCH($A389,'Hoja de Trabajo para listado'!$A$155:$A$1048576,0),MATCH((CUADRO!N$5&amp;$E389),'Hoja de Trabajo para listado'!$A$151:$Z$151,0)),0)+IFERROR(INDEX('Hoja de Trabajo para listado'!$AB$155:$BA$1048576,MATCH($A389,'Hoja de Trabajo para listado'!$AB$155:$AB$1048576,0),MATCH((CUADRO!N$5&amp;$E389),'Hoja de Trabajo para listado'!$AB$151:$BA$151,0)),0)+IFERROR(INDEX('Hoja de Trabajo para listado'!$BC$155:$CB$1048576,MATCH($A389,'Hoja de Trabajo para listado'!$BC$155:$BC$1048576,0),MATCH((CUADRO!N$5&amp;$E389),'Hoja de Trabajo para listado'!$BC$151:$CB$151,0)),0)+IFERROR(INDEX('Hoja de Trabajo para listado'!$DE$153:$DG$274,MATCH($A389,'Hoja de Trabajo para listado'!$DE$153:$DE$1048576,0),MATCH((CUADRO!N$5&amp;$E389),'Hoja de Trabajo para listado'!$DE$151:$DG$151,0)),0)+IFERROR(INDEX('Hoja de Trabajo para listado'!$CD$155:$DC$1048576,MATCH($A389,'Hoja de Trabajo para listado'!$CD$155:$CD$1048576,0),MATCH((CUADRO!N$5&amp;$E389),'Hoja de Trabajo para listado'!$CD$151:$DC$151,0)),0)</f>
        <v>1001.52</v>
      </c>
      <c r="O389" s="257">
        <f ca="1">+IFERROR(INDEX('Hoja de Trabajo para listado'!$A$155:$Z$1048576,MATCH($A389,'Hoja de Trabajo para listado'!$A$155:$A$1048576,0),MATCH((CUADRO!O$5&amp;$E389),'Hoja de Trabajo para listado'!$A$151:$Z$151,0)),0)+IFERROR(INDEX('Hoja de Trabajo para listado'!$AB$155:$BA$1048576,MATCH($A389,'Hoja de Trabajo para listado'!$AB$155:$AB$1048576,0),MATCH((CUADRO!O$5&amp;$E389),'Hoja de Trabajo para listado'!$AB$151:$BA$151,0)),0)+IFERROR(INDEX('Hoja de Trabajo para listado'!$BC$155:$CB$1048576,MATCH($A389,'Hoja de Trabajo para listado'!$BC$155:$BC$1048576,0),MATCH((CUADRO!O$5&amp;$E389),'Hoja de Trabajo para listado'!$BC$151:$CB$151,0)),0)+IFERROR(INDEX('Hoja de Trabajo para listado'!$DE$153:$DG$274,MATCH($A389,'Hoja de Trabajo para listado'!$DE$153:$DE$1048576,0),MATCH((CUADRO!O$5&amp;$E389),'Hoja de Trabajo para listado'!$DE$151:$DG$151,0)),0)+IFERROR(INDEX('Hoja de Trabajo para listado'!$CD$155:$DC$1048576,MATCH($A389,'Hoja de Trabajo para listado'!$CD$155:$CD$1048576,0),MATCH((CUADRO!O$5&amp;$E389),'Hoja de Trabajo para listado'!$CD$151:$DC$151,0)),0)</f>
        <v>0</v>
      </c>
      <c r="P389" s="257">
        <f ca="1">+IFERROR(INDEX('Hoja de Trabajo para listado'!$A$155:$Z$1048576,MATCH($A389,'Hoja de Trabajo para listado'!$A$155:$A$1048576,0),MATCH((CUADRO!P$5&amp;$E389),'Hoja de Trabajo para listado'!$A$151:$Z$151,0)),0)+IFERROR(INDEX('Hoja de Trabajo para listado'!$AB$155:$BA$1048576,MATCH($A389,'Hoja de Trabajo para listado'!$AB$155:$AB$1048576,0),MATCH((CUADRO!P$5&amp;$E389),'Hoja de Trabajo para listado'!$AB$151:$BA$151,0)),0)+IFERROR(INDEX('Hoja de Trabajo para listado'!$BC$155:$CB$1048576,MATCH($A389,'Hoja de Trabajo para listado'!$BC$155:$BC$1048576,0),MATCH((CUADRO!P$5&amp;$E389),'Hoja de Trabajo para listado'!$BC$151:$CB$151,0)),0)+IFERROR(INDEX('Hoja de Trabajo para listado'!$DE$153:$DG$274,MATCH($A389,'Hoja de Trabajo para listado'!$DE$153:$DE$1048576,0),MATCH((CUADRO!P$5&amp;$E389),'Hoja de Trabajo para listado'!$DE$151:$DG$151,0)),0)+IFERROR(INDEX('Hoja de Trabajo para listado'!$CD$155:$DC$1048576,MATCH($A389,'Hoja de Trabajo para listado'!$CD$155:$CD$1048576,0),MATCH((CUADRO!P$5&amp;$E389),'Hoja de Trabajo para listado'!$CD$151:$DC$151,0)),0)</f>
        <v>0</v>
      </c>
      <c r="Q389" s="257">
        <f ca="1">+IFERROR(INDEX('Hoja de Trabajo para listado'!$A$155:$Z$1048576,MATCH($A389,'Hoja de Trabajo para listado'!$A$155:$A$1048576,0),MATCH((CUADRO!Q$5&amp;$E389),'Hoja de Trabajo para listado'!$A$151:$Z$151,0)),0)+IFERROR(INDEX('Hoja de Trabajo para listado'!$AB$155:$BA$1048576,MATCH($A389,'Hoja de Trabajo para listado'!$AB$155:$AB$1048576,0),MATCH((CUADRO!Q$5&amp;$E389),'Hoja de Trabajo para listado'!$AB$151:$BA$151,0)),0)+IFERROR(INDEX('Hoja de Trabajo para listado'!$BC$155:$CB$1048576,MATCH($A389,'Hoja de Trabajo para listado'!$BC$155:$BC$1048576,0),MATCH((CUADRO!Q$5&amp;$E389),'Hoja de Trabajo para listado'!$BC$151:$CB$151,0)),0)+IFERROR(INDEX('Hoja de Trabajo para listado'!$DE$153:$DG$274,MATCH($A389,'Hoja de Trabajo para listado'!$DE$153:$DE$1048576,0),MATCH((CUADRO!Q$5&amp;$E389),'Hoja de Trabajo para listado'!$DE$151:$DG$151,0)),0)+IFERROR(INDEX('Hoja de Trabajo para listado'!$CD$155:$DC$1048576,MATCH($A389,'Hoja de Trabajo para listado'!$CD$155:$CD$1048576,0),MATCH((CUADRO!Q$5&amp;$E389),'Hoja de Trabajo para listado'!$CD$151:$DC$151,0)),0)</f>
        <v>0</v>
      </c>
      <c r="R389" s="257">
        <f t="shared" ca="1" si="12"/>
        <v>13944.79</v>
      </c>
      <c r="S389" s="274">
        <f ca="1">+R388+R389</f>
        <v>13944.79</v>
      </c>
      <c r="T389" s="257">
        <f ca="1">+S389</f>
        <v>13944.79</v>
      </c>
      <c r="U389" s="256">
        <f t="shared" si="13"/>
        <v>2</v>
      </c>
      <c r="V389" s="362" t="str">
        <f>+VLOOKUP(A389,bd_lista!$A$3:$E$590,5,FALSE)</f>
        <v>Gobiernos Autonomos Municipales</v>
      </c>
      <c r="W389" s="362"/>
      <c r="X389" s="254">
        <f>+VLOOKUP(A389,[2]Sheet1!$A$13:$D$744,4,FALSE)</f>
        <v>0</v>
      </c>
      <c r="Y389" s="254" t="e">
        <f>+VLOOKUP(X389,bd_lista!$A$3:$C$590,3,FALSE)</f>
        <v>#N/A</v>
      </c>
      <c r="Z389" s="314"/>
      <c r="AA389" s="315"/>
    </row>
    <row r="390" spans="1:27" ht="15" hidden="1" customHeight="1">
      <c r="A390" s="264">
        <v>1302</v>
      </c>
      <c r="B390" s="306">
        <f>+A390</f>
        <v>1302</v>
      </c>
      <c r="C390" s="259" t="str">
        <f>+VLOOKUP(A390,bd_lista!$A$3:$C$590,3,FALSE)</f>
        <v>Gobierno Autónomo Municipal de Quillacollo</v>
      </c>
      <c r="D390" s="361" t="str">
        <f>+C390</f>
        <v>Gobierno Autónomo Municipal de Quillacollo</v>
      </c>
      <c r="E390" s="254" t="s">
        <v>1313</v>
      </c>
      <c r="F390" s="255">
        <f ca="1">+IFERROR(INDEX('Hoja de Trabajo para listado'!$A$155:$Z$1048576,MATCH($A390,'Hoja de Trabajo para listado'!$A$155:$A$1048576,0),MATCH((CUADRO!F$5&amp;$E390),'Hoja de Trabajo para listado'!$A$151:$Z$151,0)),0)+IFERROR(INDEX('Hoja de Trabajo para listado'!$AB$155:$BA$1048576,MATCH($A390,'Hoja de Trabajo para listado'!$AB$155:$AB$1048576,0),MATCH((CUADRO!F$5&amp;$E390),'Hoja de Trabajo para listado'!$AB$151:$BA$151,0)),0)+IFERROR(INDEX('Hoja de Trabajo para listado'!$BC$155:$CB$1048576,MATCH($A390,'Hoja de Trabajo para listado'!$BC$155:$BC$1048576,0),MATCH((CUADRO!F$5&amp;$E390),'Hoja de Trabajo para listado'!$BC$151:$CB$151,0)),0)+IFERROR(INDEX('Hoja de Trabajo para listado'!$DE$153:$DG$274,MATCH($A390,'Hoja de Trabajo para listado'!$DE$153:$DE$1048576,0),MATCH((CUADRO!F$5&amp;$E390),'Hoja de Trabajo para listado'!$DE$151:$DG$151,0)),0)+IFERROR(INDEX('Hoja de Trabajo para listado'!$CD$155:$DC$1048576,MATCH($A390,'Hoja de Trabajo para listado'!$CD$155:$CD$1048576,0),MATCH((CUADRO!F$5&amp;$E390),'Hoja de Trabajo para listado'!$CD$151:$DC$151,0)),0)</f>
        <v>0</v>
      </c>
      <c r="G390" s="255">
        <f ca="1">+IFERROR(INDEX('Hoja de Trabajo para listado'!$A$155:$Z$1048576,MATCH($A390,'Hoja de Trabajo para listado'!$A$155:$A$1048576,0),MATCH((CUADRO!G$5&amp;$E390),'Hoja de Trabajo para listado'!$A$151:$Z$151,0)),0)+IFERROR(INDEX('Hoja de Trabajo para listado'!$AB$155:$BA$1048576,MATCH($A390,'Hoja de Trabajo para listado'!$AB$155:$AB$1048576,0),MATCH((CUADRO!G$5&amp;$E390),'Hoja de Trabajo para listado'!$AB$151:$BA$151,0)),0)+IFERROR(INDEX('Hoja de Trabajo para listado'!$BC$155:$CB$1048576,MATCH($A390,'Hoja de Trabajo para listado'!$BC$155:$BC$1048576,0),MATCH((CUADRO!G$5&amp;$E390),'Hoja de Trabajo para listado'!$BC$151:$CB$151,0)),0)+IFERROR(INDEX('Hoja de Trabajo para listado'!$DE$153:$DG$274,MATCH($A390,'Hoja de Trabajo para listado'!$DE$153:$DE$1048576,0),MATCH((CUADRO!G$5&amp;$E390),'Hoja de Trabajo para listado'!$DE$151:$DG$151,0)),0)+IFERROR(INDEX('Hoja de Trabajo para listado'!$CD$155:$DC$1048576,MATCH($A390,'Hoja de Trabajo para listado'!$CD$155:$CD$1048576,0),MATCH((CUADRO!G$5&amp;$E390),'Hoja de Trabajo para listado'!$CD$151:$DC$151,0)),0)</f>
        <v>0</v>
      </c>
      <c r="H390" s="255">
        <f ca="1">+IFERROR(INDEX('Hoja de Trabajo para listado'!$A$155:$Z$1048576,MATCH($A390,'Hoja de Trabajo para listado'!$A$155:$A$1048576,0),MATCH((CUADRO!H$5&amp;$E390),'Hoja de Trabajo para listado'!$A$151:$Z$151,0)),0)+IFERROR(INDEX('Hoja de Trabajo para listado'!$AB$155:$BA$1048576,MATCH($A390,'Hoja de Trabajo para listado'!$AB$155:$AB$1048576,0),MATCH((CUADRO!H$5&amp;$E390),'Hoja de Trabajo para listado'!$AB$151:$BA$151,0)),0)+IFERROR(INDEX('Hoja de Trabajo para listado'!$BC$155:$CB$1048576,MATCH($A390,'Hoja de Trabajo para listado'!$BC$155:$BC$1048576,0),MATCH((CUADRO!H$5&amp;$E390),'Hoja de Trabajo para listado'!$BC$151:$CB$151,0)),0)+IFERROR(INDEX('Hoja de Trabajo para listado'!$DE$153:$DG$274,MATCH($A390,'Hoja de Trabajo para listado'!$DE$153:$DE$1048576,0),MATCH((CUADRO!H$5&amp;$E390),'Hoja de Trabajo para listado'!$DE$151:$DG$151,0)),0)+IFERROR(INDEX('Hoja de Trabajo para listado'!$CD$155:$DC$1048576,MATCH($A390,'Hoja de Trabajo para listado'!$CD$155:$CD$1048576,0),MATCH((CUADRO!H$5&amp;$E390),'Hoja de Trabajo para listado'!$CD$151:$DC$151,0)),0)</f>
        <v>0</v>
      </c>
      <c r="I390" s="255">
        <f ca="1">+IFERROR(INDEX('Hoja de Trabajo para listado'!$A$155:$Z$1048576,MATCH($A390,'Hoja de Trabajo para listado'!$A$155:$A$1048576,0),MATCH((CUADRO!I$5&amp;$E390),'Hoja de Trabajo para listado'!$A$151:$Z$151,0)),0)+IFERROR(INDEX('Hoja de Trabajo para listado'!$AB$155:$BA$1048576,MATCH($A390,'Hoja de Trabajo para listado'!$AB$155:$AB$1048576,0),MATCH((CUADRO!I$5&amp;$E390),'Hoja de Trabajo para listado'!$AB$151:$BA$151,0)),0)+IFERROR(INDEX('Hoja de Trabajo para listado'!$BC$155:$CB$1048576,MATCH($A390,'Hoja de Trabajo para listado'!$BC$155:$BC$1048576,0),MATCH((CUADRO!I$5&amp;$E390),'Hoja de Trabajo para listado'!$BC$151:$CB$151,0)),0)+IFERROR(INDEX('Hoja de Trabajo para listado'!$DE$153:$DG$274,MATCH($A390,'Hoja de Trabajo para listado'!$DE$153:$DE$1048576,0),MATCH((CUADRO!I$5&amp;$E390),'Hoja de Trabajo para listado'!$DE$151:$DG$151,0)),0)+IFERROR(INDEX('Hoja de Trabajo para listado'!$CD$155:$DC$1048576,MATCH($A390,'Hoja de Trabajo para listado'!$CD$155:$CD$1048576,0),MATCH((CUADRO!I$5&amp;$E390),'Hoja de Trabajo para listado'!$CD$151:$DC$151,0)),0)</f>
        <v>0</v>
      </c>
      <c r="J390" s="255">
        <f ca="1">+IFERROR(INDEX('Hoja de Trabajo para listado'!$A$155:$Z$1048576,MATCH($A390,'Hoja de Trabajo para listado'!$A$155:$A$1048576,0),MATCH((CUADRO!J$5&amp;$E390),'Hoja de Trabajo para listado'!$A$151:$Z$151,0)),0)+IFERROR(INDEX('Hoja de Trabajo para listado'!$AB$155:$BA$1048576,MATCH($A390,'Hoja de Trabajo para listado'!$AB$155:$AB$1048576,0),MATCH((CUADRO!J$5&amp;$E390),'Hoja de Trabajo para listado'!$AB$151:$BA$151,0)),0)+IFERROR(INDEX('Hoja de Trabajo para listado'!$BC$155:$CB$1048576,MATCH($A390,'Hoja de Trabajo para listado'!$BC$155:$BC$1048576,0),MATCH((CUADRO!J$5&amp;$E390),'Hoja de Trabajo para listado'!$BC$151:$CB$151,0)),0)+IFERROR(INDEX('Hoja de Trabajo para listado'!$DE$153:$DG$274,MATCH($A390,'Hoja de Trabajo para listado'!$DE$153:$DE$1048576,0),MATCH((CUADRO!J$5&amp;$E390),'Hoja de Trabajo para listado'!$DE$151:$DG$151,0)),0)+IFERROR(INDEX('Hoja de Trabajo para listado'!$CD$155:$DC$1048576,MATCH($A390,'Hoja de Trabajo para listado'!$CD$155:$CD$1048576,0),MATCH((CUADRO!J$5&amp;$E390),'Hoja de Trabajo para listado'!$CD$151:$DC$151,0)),0)</f>
        <v>0</v>
      </c>
      <c r="K390" s="255">
        <f ca="1">+IFERROR(INDEX('Hoja de Trabajo para listado'!$A$155:$Z$1048576,MATCH($A390,'Hoja de Trabajo para listado'!$A$155:$A$1048576,0),MATCH((CUADRO!K$5&amp;$E390),'Hoja de Trabajo para listado'!$A$151:$Z$151,0)),0)+IFERROR(INDEX('Hoja de Trabajo para listado'!$AB$155:$BA$1048576,MATCH($A390,'Hoja de Trabajo para listado'!$AB$155:$AB$1048576,0),MATCH((CUADRO!K$5&amp;$E390),'Hoja de Trabajo para listado'!$AB$151:$BA$151,0)),0)+IFERROR(INDEX('Hoja de Trabajo para listado'!$BC$155:$CB$1048576,MATCH($A390,'Hoja de Trabajo para listado'!$BC$155:$BC$1048576,0),MATCH((CUADRO!K$5&amp;$E390),'Hoja de Trabajo para listado'!$BC$151:$CB$151,0)),0)+IFERROR(INDEX('Hoja de Trabajo para listado'!$DE$153:$DG$274,MATCH($A390,'Hoja de Trabajo para listado'!$DE$153:$DE$1048576,0),MATCH((CUADRO!K$5&amp;$E390),'Hoja de Trabajo para listado'!$DE$151:$DG$151,0)),0)+IFERROR(INDEX('Hoja de Trabajo para listado'!$CD$155:$DC$1048576,MATCH($A390,'Hoja de Trabajo para listado'!$CD$155:$CD$1048576,0),MATCH((CUADRO!K$5&amp;$E390),'Hoja de Trabajo para listado'!$CD$151:$DC$151,0)),0)</f>
        <v>0</v>
      </c>
      <c r="L390" s="255">
        <f ca="1">+IFERROR(INDEX('Hoja de Trabajo para listado'!$A$155:$Z$1048576,MATCH($A390,'Hoja de Trabajo para listado'!$A$155:$A$1048576,0),MATCH((CUADRO!L$5&amp;$E390),'Hoja de Trabajo para listado'!$A$151:$Z$151,0)),0)+IFERROR(INDEX('Hoja de Trabajo para listado'!$AB$155:$BA$1048576,MATCH($A390,'Hoja de Trabajo para listado'!$AB$155:$AB$1048576,0),MATCH((CUADRO!L$5&amp;$E390),'Hoja de Trabajo para listado'!$AB$151:$BA$151,0)),0)+IFERROR(INDEX('Hoja de Trabajo para listado'!$BC$155:$CB$1048576,MATCH($A390,'Hoja de Trabajo para listado'!$BC$155:$BC$1048576,0),MATCH((CUADRO!L$5&amp;$E390),'Hoja de Trabajo para listado'!$BC$151:$CB$151,0)),0)+IFERROR(INDEX('Hoja de Trabajo para listado'!$DE$153:$DG$274,MATCH($A390,'Hoja de Trabajo para listado'!$DE$153:$DE$1048576,0),MATCH((CUADRO!L$5&amp;$E390),'Hoja de Trabajo para listado'!$DE$151:$DG$151,0)),0)+IFERROR(INDEX('Hoja de Trabajo para listado'!$CD$155:$DC$1048576,MATCH($A390,'Hoja de Trabajo para listado'!$CD$155:$CD$1048576,0),MATCH((CUADRO!L$5&amp;$E390),'Hoja de Trabajo para listado'!$CD$151:$DC$151,0)),0)</f>
        <v>0</v>
      </c>
      <c r="M390" s="255">
        <f ca="1">+IFERROR(INDEX('Hoja de Trabajo para listado'!$A$155:$Z$1048576,MATCH($A390,'Hoja de Trabajo para listado'!$A$155:$A$1048576,0),MATCH((CUADRO!M$5&amp;$E390),'Hoja de Trabajo para listado'!$A$151:$Z$151,0)),0)+IFERROR(INDEX('Hoja de Trabajo para listado'!$AB$155:$BA$1048576,MATCH($A390,'Hoja de Trabajo para listado'!$AB$155:$AB$1048576,0),MATCH((CUADRO!M$5&amp;$E390),'Hoja de Trabajo para listado'!$AB$151:$BA$151,0)),0)+IFERROR(INDEX('Hoja de Trabajo para listado'!$BC$155:$CB$1048576,MATCH($A390,'Hoja de Trabajo para listado'!$BC$155:$BC$1048576,0),MATCH((CUADRO!M$5&amp;$E390),'Hoja de Trabajo para listado'!$BC$151:$CB$151,0)),0)+IFERROR(INDEX('Hoja de Trabajo para listado'!$DE$153:$DG$274,MATCH($A390,'Hoja de Trabajo para listado'!$DE$153:$DE$1048576,0),MATCH((CUADRO!M$5&amp;$E390),'Hoja de Trabajo para listado'!$DE$151:$DG$151,0)),0)+IFERROR(INDEX('Hoja de Trabajo para listado'!$CD$155:$DC$1048576,MATCH($A390,'Hoja de Trabajo para listado'!$CD$155:$CD$1048576,0),MATCH((CUADRO!M$5&amp;$E390),'Hoja de Trabajo para listado'!$CD$151:$DC$151,0)),0)</f>
        <v>0</v>
      </c>
      <c r="N390" s="255">
        <f ca="1">+IFERROR(INDEX('Hoja de Trabajo para listado'!$A$155:$Z$1048576,MATCH($A390,'Hoja de Trabajo para listado'!$A$155:$A$1048576,0),MATCH((CUADRO!N$5&amp;$E390),'Hoja de Trabajo para listado'!$A$151:$Z$151,0)),0)+IFERROR(INDEX('Hoja de Trabajo para listado'!$AB$155:$BA$1048576,MATCH($A390,'Hoja de Trabajo para listado'!$AB$155:$AB$1048576,0),MATCH((CUADRO!N$5&amp;$E390),'Hoja de Trabajo para listado'!$AB$151:$BA$151,0)),0)+IFERROR(INDEX('Hoja de Trabajo para listado'!$BC$155:$CB$1048576,MATCH($A390,'Hoja de Trabajo para listado'!$BC$155:$BC$1048576,0),MATCH((CUADRO!N$5&amp;$E390),'Hoja de Trabajo para listado'!$BC$151:$CB$151,0)),0)+IFERROR(INDEX('Hoja de Trabajo para listado'!$DE$153:$DG$274,MATCH($A390,'Hoja de Trabajo para listado'!$DE$153:$DE$1048576,0),MATCH((CUADRO!N$5&amp;$E390),'Hoja de Trabajo para listado'!$DE$151:$DG$151,0)),0)+IFERROR(INDEX('Hoja de Trabajo para listado'!$CD$155:$DC$1048576,MATCH($A390,'Hoja de Trabajo para listado'!$CD$155:$CD$1048576,0),MATCH((CUADRO!N$5&amp;$E390),'Hoja de Trabajo para listado'!$CD$151:$DC$151,0)),0)</f>
        <v>0</v>
      </c>
      <c r="O390" s="255">
        <f ca="1">+IFERROR(INDEX('Hoja de Trabajo para listado'!$A$155:$Z$1048576,MATCH($A390,'Hoja de Trabajo para listado'!$A$155:$A$1048576,0),MATCH((CUADRO!O$5&amp;$E390),'Hoja de Trabajo para listado'!$A$151:$Z$151,0)),0)+IFERROR(INDEX('Hoja de Trabajo para listado'!$AB$155:$BA$1048576,MATCH($A390,'Hoja de Trabajo para listado'!$AB$155:$AB$1048576,0),MATCH((CUADRO!O$5&amp;$E390),'Hoja de Trabajo para listado'!$AB$151:$BA$151,0)),0)+IFERROR(INDEX('Hoja de Trabajo para listado'!$BC$155:$CB$1048576,MATCH($A390,'Hoja de Trabajo para listado'!$BC$155:$BC$1048576,0),MATCH((CUADRO!O$5&amp;$E390),'Hoja de Trabajo para listado'!$BC$151:$CB$151,0)),0)+IFERROR(INDEX('Hoja de Trabajo para listado'!$DE$153:$DG$274,MATCH($A390,'Hoja de Trabajo para listado'!$DE$153:$DE$1048576,0),MATCH((CUADRO!O$5&amp;$E390),'Hoja de Trabajo para listado'!$DE$151:$DG$151,0)),0)+IFERROR(INDEX('Hoja de Trabajo para listado'!$CD$155:$DC$1048576,MATCH($A390,'Hoja de Trabajo para listado'!$CD$155:$CD$1048576,0),MATCH((CUADRO!O$5&amp;$E390),'Hoja de Trabajo para listado'!$CD$151:$DC$151,0)),0)</f>
        <v>0</v>
      </c>
      <c r="P390" s="255">
        <f ca="1">+IFERROR(INDEX('Hoja de Trabajo para listado'!$A$155:$Z$1048576,MATCH($A390,'Hoja de Trabajo para listado'!$A$155:$A$1048576,0),MATCH((CUADRO!P$5&amp;$E390),'Hoja de Trabajo para listado'!$A$151:$Z$151,0)),0)+IFERROR(INDEX('Hoja de Trabajo para listado'!$AB$155:$BA$1048576,MATCH($A390,'Hoja de Trabajo para listado'!$AB$155:$AB$1048576,0),MATCH((CUADRO!P$5&amp;$E390),'Hoja de Trabajo para listado'!$AB$151:$BA$151,0)),0)+IFERROR(INDEX('Hoja de Trabajo para listado'!$BC$155:$CB$1048576,MATCH($A390,'Hoja de Trabajo para listado'!$BC$155:$BC$1048576,0),MATCH((CUADRO!P$5&amp;$E390),'Hoja de Trabajo para listado'!$BC$151:$CB$151,0)),0)+IFERROR(INDEX('Hoja de Trabajo para listado'!$DE$153:$DG$274,MATCH($A390,'Hoja de Trabajo para listado'!$DE$153:$DE$1048576,0),MATCH((CUADRO!P$5&amp;$E390),'Hoja de Trabajo para listado'!$DE$151:$DG$151,0)),0)+IFERROR(INDEX('Hoja de Trabajo para listado'!$CD$155:$DC$1048576,MATCH($A390,'Hoja de Trabajo para listado'!$CD$155:$CD$1048576,0),MATCH((CUADRO!P$5&amp;$E390),'Hoja de Trabajo para listado'!$CD$151:$DC$151,0)),0)</f>
        <v>0</v>
      </c>
      <c r="Q390" s="255">
        <f ca="1">+IFERROR(INDEX('Hoja de Trabajo para listado'!$A$155:$Z$1048576,MATCH($A390,'Hoja de Trabajo para listado'!$A$155:$A$1048576,0),MATCH((CUADRO!Q$5&amp;$E390),'Hoja de Trabajo para listado'!$A$151:$Z$151,0)),0)+IFERROR(INDEX('Hoja de Trabajo para listado'!$AB$155:$BA$1048576,MATCH($A390,'Hoja de Trabajo para listado'!$AB$155:$AB$1048576,0),MATCH((CUADRO!Q$5&amp;$E390),'Hoja de Trabajo para listado'!$AB$151:$BA$151,0)),0)+IFERROR(INDEX('Hoja de Trabajo para listado'!$BC$155:$CB$1048576,MATCH($A390,'Hoja de Trabajo para listado'!$BC$155:$BC$1048576,0),MATCH((CUADRO!Q$5&amp;$E390),'Hoja de Trabajo para listado'!$BC$151:$CB$151,0)),0)+IFERROR(INDEX('Hoja de Trabajo para listado'!$DE$153:$DG$274,MATCH($A390,'Hoja de Trabajo para listado'!$DE$153:$DE$1048576,0),MATCH((CUADRO!Q$5&amp;$E390),'Hoja de Trabajo para listado'!$DE$151:$DG$151,0)),0)+IFERROR(INDEX('Hoja de Trabajo para listado'!$CD$155:$DC$1048576,MATCH($A390,'Hoja de Trabajo para listado'!$CD$155:$CD$1048576,0),MATCH((CUADRO!Q$5&amp;$E390),'Hoja de Trabajo para listado'!$CD$151:$DC$151,0)),0)</f>
        <v>0</v>
      </c>
      <c r="R390" s="255">
        <f t="shared" ca="1" si="12"/>
        <v>0</v>
      </c>
      <c r="S390" s="262"/>
      <c r="T390" s="255">
        <f ca="1">+T391</f>
        <v>0</v>
      </c>
      <c r="U390" s="254">
        <f t="shared" si="13"/>
        <v>1</v>
      </c>
      <c r="V390" s="362" t="str">
        <f>+VLOOKUP(A390,bd_lista!$A$3:$E$590,5,FALSE)</f>
        <v>Gobiernos Autonomos Municipales</v>
      </c>
      <c r="W390" s="361" t="str">
        <f>+V390</f>
        <v>Gobiernos Autonomos Municipales</v>
      </c>
      <c r="X390" s="254">
        <f>+VLOOKUP(A390,[2]Sheet1!$A$13:$D$744,4,FALSE)</f>
        <v>0</v>
      </c>
      <c r="Y390" s="254" t="e">
        <f>+VLOOKUP(X390,bd_lista!$A$3:$C$590,3,FALSE)</f>
        <v>#N/A</v>
      </c>
      <c r="Z390" s="316">
        <f>+X390</f>
        <v>0</v>
      </c>
      <c r="AA390" s="317" t="e">
        <f>+Y390</f>
        <v>#N/A</v>
      </c>
    </row>
    <row r="391" spans="1:27" ht="15" hidden="1" customHeight="1">
      <c r="A391" s="32">
        <v>1302</v>
      </c>
      <c r="B391" s="307"/>
      <c r="C391" s="362" t="str">
        <f>+VLOOKUP(A391,bd_lista!$A$3:$C$590,3,FALSE)</f>
        <v>Gobierno Autónomo Municipal de Quillacollo</v>
      </c>
      <c r="D391" s="362"/>
      <c r="E391" s="256" t="s">
        <v>1314</v>
      </c>
      <c r="F391" s="257">
        <f ca="1">+IFERROR(INDEX('Hoja de Trabajo para listado'!$A$155:$Z$1048576,MATCH($A391,'Hoja de Trabajo para listado'!$A$155:$A$1048576,0),MATCH((CUADRO!F$5&amp;$E391),'Hoja de Trabajo para listado'!$A$151:$Z$151,0)),0)+IFERROR(INDEX('Hoja de Trabajo para listado'!$AB$155:$BA$1048576,MATCH($A391,'Hoja de Trabajo para listado'!$AB$155:$AB$1048576,0),MATCH((CUADRO!F$5&amp;$E391),'Hoja de Trabajo para listado'!$AB$151:$BA$151,0)),0)+IFERROR(INDEX('Hoja de Trabajo para listado'!$BC$155:$CB$1048576,MATCH($A391,'Hoja de Trabajo para listado'!$BC$155:$BC$1048576,0),MATCH((CUADRO!F$5&amp;$E391),'Hoja de Trabajo para listado'!$BC$151:$CB$151,0)),0)+IFERROR(INDEX('Hoja de Trabajo para listado'!$DE$153:$DG$274,MATCH($A391,'Hoja de Trabajo para listado'!$DE$153:$DE$1048576,0),MATCH((CUADRO!F$5&amp;$E391),'Hoja de Trabajo para listado'!$DE$151:$DG$151,0)),0)+IFERROR(INDEX('Hoja de Trabajo para listado'!$CD$155:$DC$1048576,MATCH($A391,'Hoja de Trabajo para listado'!$CD$155:$CD$1048576,0),MATCH((CUADRO!F$5&amp;$E391),'Hoja de Trabajo para listado'!$CD$151:$DC$151,0)),0)</f>
        <v>0</v>
      </c>
      <c r="G391" s="257">
        <f ca="1">+IFERROR(INDEX('Hoja de Trabajo para listado'!$A$155:$Z$1048576,MATCH($A391,'Hoja de Trabajo para listado'!$A$155:$A$1048576,0),MATCH((CUADRO!G$5&amp;$E391),'Hoja de Trabajo para listado'!$A$151:$Z$151,0)),0)+IFERROR(INDEX('Hoja de Trabajo para listado'!$AB$155:$BA$1048576,MATCH($A391,'Hoja de Trabajo para listado'!$AB$155:$AB$1048576,0),MATCH((CUADRO!G$5&amp;$E391),'Hoja de Trabajo para listado'!$AB$151:$BA$151,0)),0)+IFERROR(INDEX('Hoja de Trabajo para listado'!$BC$155:$CB$1048576,MATCH($A391,'Hoja de Trabajo para listado'!$BC$155:$BC$1048576,0),MATCH((CUADRO!G$5&amp;$E391),'Hoja de Trabajo para listado'!$BC$151:$CB$151,0)),0)+IFERROR(INDEX('Hoja de Trabajo para listado'!$DE$153:$DG$274,MATCH($A391,'Hoja de Trabajo para listado'!$DE$153:$DE$1048576,0),MATCH((CUADRO!G$5&amp;$E391),'Hoja de Trabajo para listado'!$DE$151:$DG$151,0)),0)+IFERROR(INDEX('Hoja de Trabajo para listado'!$CD$155:$DC$1048576,MATCH($A391,'Hoja de Trabajo para listado'!$CD$155:$CD$1048576,0),MATCH((CUADRO!G$5&amp;$E391),'Hoja de Trabajo para listado'!$CD$151:$DC$151,0)),0)</f>
        <v>0</v>
      </c>
      <c r="H391" s="257">
        <f ca="1">+IFERROR(INDEX('Hoja de Trabajo para listado'!$A$155:$Z$1048576,MATCH($A391,'Hoja de Trabajo para listado'!$A$155:$A$1048576,0),MATCH((CUADRO!H$5&amp;$E391),'Hoja de Trabajo para listado'!$A$151:$Z$151,0)),0)+IFERROR(INDEX('Hoja de Trabajo para listado'!$AB$155:$BA$1048576,MATCH($A391,'Hoja de Trabajo para listado'!$AB$155:$AB$1048576,0),MATCH((CUADRO!H$5&amp;$E391),'Hoja de Trabajo para listado'!$AB$151:$BA$151,0)),0)+IFERROR(INDEX('Hoja de Trabajo para listado'!$BC$155:$CB$1048576,MATCH($A391,'Hoja de Trabajo para listado'!$BC$155:$BC$1048576,0),MATCH((CUADRO!H$5&amp;$E391),'Hoja de Trabajo para listado'!$BC$151:$CB$151,0)),0)+IFERROR(INDEX('Hoja de Trabajo para listado'!$DE$153:$DG$274,MATCH($A391,'Hoja de Trabajo para listado'!$DE$153:$DE$1048576,0),MATCH((CUADRO!H$5&amp;$E391),'Hoja de Trabajo para listado'!$DE$151:$DG$151,0)),0)+IFERROR(INDEX('Hoja de Trabajo para listado'!$CD$155:$DC$1048576,MATCH($A391,'Hoja de Trabajo para listado'!$CD$155:$CD$1048576,0),MATCH((CUADRO!H$5&amp;$E391),'Hoja de Trabajo para listado'!$CD$151:$DC$151,0)),0)</f>
        <v>0</v>
      </c>
      <c r="I391" s="257">
        <f ca="1">+IFERROR(INDEX('Hoja de Trabajo para listado'!$A$155:$Z$1048576,MATCH($A391,'Hoja de Trabajo para listado'!$A$155:$A$1048576,0),MATCH((CUADRO!I$5&amp;$E391),'Hoja de Trabajo para listado'!$A$151:$Z$151,0)),0)+IFERROR(INDEX('Hoja de Trabajo para listado'!$AB$155:$BA$1048576,MATCH($A391,'Hoja de Trabajo para listado'!$AB$155:$AB$1048576,0),MATCH((CUADRO!I$5&amp;$E391),'Hoja de Trabajo para listado'!$AB$151:$BA$151,0)),0)+IFERROR(INDEX('Hoja de Trabajo para listado'!$BC$155:$CB$1048576,MATCH($A391,'Hoja de Trabajo para listado'!$BC$155:$BC$1048576,0),MATCH((CUADRO!I$5&amp;$E391),'Hoja de Trabajo para listado'!$BC$151:$CB$151,0)),0)+IFERROR(INDEX('Hoja de Trabajo para listado'!$DE$153:$DG$274,MATCH($A391,'Hoja de Trabajo para listado'!$DE$153:$DE$1048576,0),MATCH((CUADRO!I$5&amp;$E391),'Hoja de Trabajo para listado'!$DE$151:$DG$151,0)),0)+IFERROR(INDEX('Hoja de Trabajo para listado'!$CD$155:$DC$1048576,MATCH($A391,'Hoja de Trabajo para listado'!$CD$155:$CD$1048576,0),MATCH((CUADRO!I$5&amp;$E391),'Hoja de Trabajo para listado'!$CD$151:$DC$151,0)),0)</f>
        <v>0</v>
      </c>
      <c r="J391" s="257">
        <f ca="1">+IFERROR(INDEX('Hoja de Trabajo para listado'!$A$155:$Z$1048576,MATCH($A391,'Hoja de Trabajo para listado'!$A$155:$A$1048576,0),MATCH((CUADRO!J$5&amp;$E391),'Hoja de Trabajo para listado'!$A$151:$Z$151,0)),0)+IFERROR(INDEX('Hoja de Trabajo para listado'!$AB$155:$BA$1048576,MATCH($A391,'Hoja de Trabajo para listado'!$AB$155:$AB$1048576,0),MATCH((CUADRO!J$5&amp;$E391),'Hoja de Trabajo para listado'!$AB$151:$BA$151,0)),0)+IFERROR(INDEX('Hoja de Trabajo para listado'!$BC$155:$CB$1048576,MATCH($A391,'Hoja de Trabajo para listado'!$BC$155:$BC$1048576,0),MATCH((CUADRO!J$5&amp;$E391),'Hoja de Trabajo para listado'!$BC$151:$CB$151,0)),0)+IFERROR(INDEX('Hoja de Trabajo para listado'!$DE$153:$DG$274,MATCH($A391,'Hoja de Trabajo para listado'!$DE$153:$DE$1048576,0),MATCH((CUADRO!J$5&amp;$E391),'Hoja de Trabajo para listado'!$DE$151:$DG$151,0)),0)+IFERROR(INDEX('Hoja de Trabajo para listado'!$CD$155:$DC$1048576,MATCH($A391,'Hoja de Trabajo para listado'!$CD$155:$CD$1048576,0),MATCH((CUADRO!J$5&amp;$E391),'Hoja de Trabajo para listado'!$CD$151:$DC$151,0)),0)</f>
        <v>0</v>
      </c>
      <c r="K391" s="257">
        <f ca="1">+IFERROR(INDEX('Hoja de Trabajo para listado'!$A$155:$Z$1048576,MATCH($A391,'Hoja de Trabajo para listado'!$A$155:$A$1048576,0),MATCH((CUADRO!K$5&amp;$E391),'Hoja de Trabajo para listado'!$A$151:$Z$151,0)),0)+IFERROR(INDEX('Hoja de Trabajo para listado'!$AB$155:$BA$1048576,MATCH($A391,'Hoja de Trabajo para listado'!$AB$155:$AB$1048576,0),MATCH((CUADRO!K$5&amp;$E391),'Hoja de Trabajo para listado'!$AB$151:$BA$151,0)),0)+IFERROR(INDEX('Hoja de Trabajo para listado'!$BC$155:$CB$1048576,MATCH($A391,'Hoja de Trabajo para listado'!$BC$155:$BC$1048576,0),MATCH((CUADRO!K$5&amp;$E391),'Hoja de Trabajo para listado'!$BC$151:$CB$151,0)),0)+IFERROR(INDEX('Hoja de Trabajo para listado'!$DE$153:$DG$274,MATCH($A391,'Hoja de Trabajo para listado'!$DE$153:$DE$1048576,0),MATCH((CUADRO!K$5&amp;$E391),'Hoja de Trabajo para listado'!$DE$151:$DG$151,0)),0)+IFERROR(INDEX('Hoja de Trabajo para listado'!$CD$155:$DC$1048576,MATCH($A391,'Hoja de Trabajo para listado'!$CD$155:$CD$1048576,0),MATCH((CUADRO!K$5&amp;$E391),'Hoja de Trabajo para listado'!$CD$151:$DC$151,0)),0)</f>
        <v>0</v>
      </c>
      <c r="L391" s="257">
        <f ca="1">+IFERROR(INDEX('Hoja de Trabajo para listado'!$A$155:$Z$1048576,MATCH($A391,'Hoja de Trabajo para listado'!$A$155:$A$1048576,0),MATCH((CUADRO!L$5&amp;$E391),'Hoja de Trabajo para listado'!$A$151:$Z$151,0)),0)+IFERROR(INDEX('Hoja de Trabajo para listado'!$AB$155:$BA$1048576,MATCH($A391,'Hoja de Trabajo para listado'!$AB$155:$AB$1048576,0),MATCH((CUADRO!L$5&amp;$E391),'Hoja de Trabajo para listado'!$AB$151:$BA$151,0)),0)+IFERROR(INDEX('Hoja de Trabajo para listado'!$BC$155:$CB$1048576,MATCH($A391,'Hoja de Trabajo para listado'!$BC$155:$BC$1048576,0),MATCH((CUADRO!L$5&amp;$E391),'Hoja de Trabajo para listado'!$BC$151:$CB$151,0)),0)+IFERROR(INDEX('Hoja de Trabajo para listado'!$DE$153:$DG$274,MATCH($A391,'Hoja de Trabajo para listado'!$DE$153:$DE$1048576,0),MATCH((CUADRO!L$5&amp;$E391),'Hoja de Trabajo para listado'!$DE$151:$DG$151,0)),0)+IFERROR(INDEX('Hoja de Trabajo para listado'!$CD$155:$DC$1048576,MATCH($A391,'Hoja de Trabajo para listado'!$CD$155:$CD$1048576,0),MATCH((CUADRO!L$5&amp;$E391),'Hoja de Trabajo para listado'!$CD$151:$DC$151,0)),0)</f>
        <v>0</v>
      </c>
      <c r="M391" s="257">
        <f ca="1">+IFERROR(INDEX('Hoja de Trabajo para listado'!$A$155:$Z$1048576,MATCH($A391,'Hoja de Trabajo para listado'!$A$155:$A$1048576,0),MATCH((CUADRO!M$5&amp;$E391),'Hoja de Trabajo para listado'!$A$151:$Z$151,0)),0)+IFERROR(INDEX('Hoja de Trabajo para listado'!$AB$155:$BA$1048576,MATCH($A391,'Hoja de Trabajo para listado'!$AB$155:$AB$1048576,0),MATCH((CUADRO!M$5&amp;$E391),'Hoja de Trabajo para listado'!$AB$151:$BA$151,0)),0)+IFERROR(INDEX('Hoja de Trabajo para listado'!$BC$155:$CB$1048576,MATCH($A391,'Hoja de Trabajo para listado'!$BC$155:$BC$1048576,0),MATCH((CUADRO!M$5&amp;$E391),'Hoja de Trabajo para listado'!$BC$151:$CB$151,0)),0)+IFERROR(INDEX('Hoja de Trabajo para listado'!$DE$153:$DG$274,MATCH($A391,'Hoja de Trabajo para listado'!$DE$153:$DE$1048576,0),MATCH((CUADRO!M$5&amp;$E391),'Hoja de Trabajo para listado'!$DE$151:$DG$151,0)),0)+IFERROR(INDEX('Hoja de Trabajo para listado'!$CD$155:$DC$1048576,MATCH($A391,'Hoja de Trabajo para listado'!$CD$155:$CD$1048576,0),MATCH((CUADRO!M$5&amp;$E391),'Hoja de Trabajo para listado'!$CD$151:$DC$151,0)),0)</f>
        <v>0</v>
      </c>
      <c r="N391" s="257">
        <f ca="1">+IFERROR(INDEX('Hoja de Trabajo para listado'!$A$155:$Z$1048576,MATCH($A391,'Hoja de Trabajo para listado'!$A$155:$A$1048576,0),MATCH((CUADRO!N$5&amp;$E391),'Hoja de Trabajo para listado'!$A$151:$Z$151,0)),0)+IFERROR(INDEX('Hoja de Trabajo para listado'!$AB$155:$BA$1048576,MATCH($A391,'Hoja de Trabajo para listado'!$AB$155:$AB$1048576,0),MATCH((CUADRO!N$5&amp;$E391),'Hoja de Trabajo para listado'!$AB$151:$BA$151,0)),0)+IFERROR(INDEX('Hoja de Trabajo para listado'!$BC$155:$CB$1048576,MATCH($A391,'Hoja de Trabajo para listado'!$BC$155:$BC$1048576,0),MATCH((CUADRO!N$5&amp;$E391),'Hoja de Trabajo para listado'!$BC$151:$CB$151,0)),0)+IFERROR(INDEX('Hoja de Trabajo para listado'!$DE$153:$DG$274,MATCH($A391,'Hoja de Trabajo para listado'!$DE$153:$DE$1048576,0),MATCH((CUADRO!N$5&amp;$E391),'Hoja de Trabajo para listado'!$DE$151:$DG$151,0)),0)+IFERROR(INDEX('Hoja de Trabajo para listado'!$CD$155:$DC$1048576,MATCH($A391,'Hoja de Trabajo para listado'!$CD$155:$CD$1048576,0),MATCH((CUADRO!N$5&amp;$E391),'Hoja de Trabajo para listado'!$CD$151:$DC$151,0)),0)</f>
        <v>0</v>
      </c>
      <c r="O391" s="257">
        <f ca="1">+IFERROR(INDEX('Hoja de Trabajo para listado'!$A$155:$Z$1048576,MATCH($A391,'Hoja de Trabajo para listado'!$A$155:$A$1048576,0),MATCH((CUADRO!O$5&amp;$E391),'Hoja de Trabajo para listado'!$A$151:$Z$151,0)),0)+IFERROR(INDEX('Hoja de Trabajo para listado'!$AB$155:$BA$1048576,MATCH($A391,'Hoja de Trabajo para listado'!$AB$155:$AB$1048576,0),MATCH((CUADRO!O$5&amp;$E391),'Hoja de Trabajo para listado'!$AB$151:$BA$151,0)),0)+IFERROR(INDEX('Hoja de Trabajo para listado'!$BC$155:$CB$1048576,MATCH($A391,'Hoja de Trabajo para listado'!$BC$155:$BC$1048576,0),MATCH((CUADRO!O$5&amp;$E391),'Hoja de Trabajo para listado'!$BC$151:$CB$151,0)),0)+IFERROR(INDEX('Hoja de Trabajo para listado'!$DE$153:$DG$274,MATCH($A391,'Hoja de Trabajo para listado'!$DE$153:$DE$1048576,0),MATCH((CUADRO!O$5&amp;$E391),'Hoja de Trabajo para listado'!$DE$151:$DG$151,0)),0)+IFERROR(INDEX('Hoja de Trabajo para listado'!$CD$155:$DC$1048576,MATCH($A391,'Hoja de Trabajo para listado'!$CD$155:$CD$1048576,0),MATCH((CUADRO!O$5&amp;$E391),'Hoja de Trabajo para listado'!$CD$151:$DC$151,0)),0)</f>
        <v>0</v>
      </c>
      <c r="P391" s="257">
        <f ca="1">+IFERROR(INDEX('Hoja de Trabajo para listado'!$A$155:$Z$1048576,MATCH($A391,'Hoja de Trabajo para listado'!$A$155:$A$1048576,0),MATCH((CUADRO!P$5&amp;$E391),'Hoja de Trabajo para listado'!$A$151:$Z$151,0)),0)+IFERROR(INDEX('Hoja de Trabajo para listado'!$AB$155:$BA$1048576,MATCH($A391,'Hoja de Trabajo para listado'!$AB$155:$AB$1048576,0),MATCH((CUADRO!P$5&amp;$E391),'Hoja de Trabajo para listado'!$AB$151:$BA$151,0)),0)+IFERROR(INDEX('Hoja de Trabajo para listado'!$BC$155:$CB$1048576,MATCH($A391,'Hoja de Trabajo para listado'!$BC$155:$BC$1048576,0),MATCH((CUADRO!P$5&amp;$E391),'Hoja de Trabajo para listado'!$BC$151:$CB$151,0)),0)+IFERROR(INDEX('Hoja de Trabajo para listado'!$DE$153:$DG$274,MATCH($A391,'Hoja de Trabajo para listado'!$DE$153:$DE$1048576,0),MATCH((CUADRO!P$5&amp;$E391),'Hoja de Trabajo para listado'!$DE$151:$DG$151,0)),0)+IFERROR(INDEX('Hoja de Trabajo para listado'!$CD$155:$DC$1048576,MATCH($A391,'Hoja de Trabajo para listado'!$CD$155:$CD$1048576,0),MATCH((CUADRO!P$5&amp;$E391),'Hoja de Trabajo para listado'!$CD$151:$DC$151,0)),0)</f>
        <v>0</v>
      </c>
      <c r="Q391" s="257">
        <f ca="1">+IFERROR(INDEX('Hoja de Trabajo para listado'!$A$155:$Z$1048576,MATCH($A391,'Hoja de Trabajo para listado'!$A$155:$A$1048576,0),MATCH((CUADRO!Q$5&amp;$E391),'Hoja de Trabajo para listado'!$A$151:$Z$151,0)),0)+IFERROR(INDEX('Hoja de Trabajo para listado'!$AB$155:$BA$1048576,MATCH($A391,'Hoja de Trabajo para listado'!$AB$155:$AB$1048576,0),MATCH((CUADRO!Q$5&amp;$E391),'Hoja de Trabajo para listado'!$AB$151:$BA$151,0)),0)+IFERROR(INDEX('Hoja de Trabajo para listado'!$BC$155:$CB$1048576,MATCH($A391,'Hoja de Trabajo para listado'!$BC$155:$BC$1048576,0),MATCH((CUADRO!Q$5&amp;$E391),'Hoja de Trabajo para listado'!$BC$151:$CB$151,0)),0)+IFERROR(INDEX('Hoja de Trabajo para listado'!$DE$153:$DG$274,MATCH($A391,'Hoja de Trabajo para listado'!$DE$153:$DE$1048576,0),MATCH((CUADRO!Q$5&amp;$E391),'Hoja de Trabajo para listado'!$DE$151:$DG$151,0)),0)+IFERROR(INDEX('Hoja de Trabajo para listado'!$CD$155:$DC$1048576,MATCH($A391,'Hoja de Trabajo para listado'!$CD$155:$CD$1048576,0),MATCH((CUADRO!Q$5&amp;$E391),'Hoja de Trabajo para listado'!$CD$151:$DC$151,0)),0)</f>
        <v>0</v>
      </c>
      <c r="R391" s="257">
        <f t="shared" ca="1" si="12"/>
        <v>0</v>
      </c>
      <c r="S391" s="274">
        <f ca="1">+R390+R391</f>
        <v>0</v>
      </c>
      <c r="T391" s="257">
        <f ca="1">+S391</f>
        <v>0</v>
      </c>
      <c r="U391" s="256">
        <f t="shared" si="13"/>
        <v>2</v>
      </c>
      <c r="V391" s="362" t="str">
        <f>+VLOOKUP(A391,bd_lista!$A$3:$E$590,5,FALSE)</f>
        <v>Gobiernos Autonomos Municipales</v>
      </c>
      <c r="W391" s="362"/>
      <c r="X391" s="254">
        <f>+VLOOKUP(A391,[2]Sheet1!$A$13:$D$744,4,FALSE)</f>
        <v>0</v>
      </c>
      <c r="Y391" s="254" t="e">
        <f>+VLOOKUP(X391,bd_lista!$A$3:$C$590,3,FALSE)</f>
        <v>#N/A</v>
      </c>
      <c r="Z391" s="314"/>
      <c r="AA391" s="315"/>
    </row>
    <row r="392" spans="1:27" ht="15" hidden="1" customHeight="1">
      <c r="A392" s="264">
        <v>1301</v>
      </c>
      <c r="B392" s="306">
        <f>+A392</f>
        <v>1301</v>
      </c>
      <c r="C392" s="259" t="str">
        <f>+VLOOKUP(A392,bd_lista!$A$3:$C$590,3,FALSE)</f>
        <v>Gobierno Autónomo Municipal de Cochabamba</v>
      </c>
      <c r="D392" s="361" t="str">
        <f>+C392</f>
        <v>Gobierno Autónomo Municipal de Cochabamba</v>
      </c>
      <c r="E392" s="254" t="s">
        <v>1313</v>
      </c>
      <c r="F392" s="255">
        <f ca="1">+IFERROR(INDEX('Hoja de Trabajo para listado'!$A$155:$Z$1048576,MATCH($A392,'Hoja de Trabajo para listado'!$A$155:$A$1048576,0),MATCH((CUADRO!F$5&amp;$E392),'Hoja de Trabajo para listado'!$A$151:$Z$151,0)),0)+IFERROR(INDEX('Hoja de Trabajo para listado'!$AB$155:$BA$1048576,MATCH($A392,'Hoja de Trabajo para listado'!$AB$155:$AB$1048576,0),MATCH((CUADRO!F$5&amp;$E392),'Hoja de Trabajo para listado'!$AB$151:$BA$151,0)),0)+IFERROR(INDEX('Hoja de Trabajo para listado'!$BC$155:$CB$1048576,MATCH($A392,'Hoja de Trabajo para listado'!$BC$155:$BC$1048576,0),MATCH((CUADRO!F$5&amp;$E392),'Hoja de Trabajo para listado'!$BC$151:$CB$151,0)),0)+IFERROR(INDEX('Hoja de Trabajo para listado'!$DE$153:$DG$274,MATCH($A392,'Hoja de Trabajo para listado'!$DE$153:$DE$1048576,0),MATCH((CUADRO!F$5&amp;$E392),'Hoja de Trabajo para listado'!$DE$151:$DG$151,0)),0)+IFERROR(INDEX('Hoja de Trabajo para listado'!$CD$155:$DC$1048576,MATCH($A392,'Hoja de Trabajo para listado'!$CD$155:$CD$1048576,0),MATCH((CUADRO!F$5&amp;$E392),'Hoja de Trabajo para listado'!$CD$151:$DC$151,0)),0)</f>
        <v>0</v>
      </c>
      <c r="G392" s="255">
        <f ca="1">+IFERROR(INDEX('Hoja de Trabajo para listado'!$A$155:$Z$1048576,MATCH($A392,'Hoja de Trabajo para listado'!$A$155:$A$1048576,0),MATCH((CUADRO!G$5&amp;$E392),'Hoja de Trabajo para listado'!$A$151:$Z$151,0)),0)+IFERROR(INDEX('Hoja de Trabajo para listado'!$AB$155:$BA$1048576,MATCH($A392,'Hoja de Trabajo para listado'!$AB$155:$AB$1048576,0),MATCH((CUADRO!G$5&amp;$E392),'Hoja de Trabajo para listado'!$AB$151:$BA$151,0)),0)+IFERROR(INDEX('Hoja de Trabajo para listado'!$BC$155:$CB$1048576,MATCH($A392,'Hoja de Trabajo para listado'!$BC$155:$BC$1048576,0),MATCH((CUADRO!G$5&amp;$E392),'Hoja de Trabajo para listado'!$BC$151:$CB$151,0)),0)+IFERROR(INDEX('Hoja de Trabajo para listado'!$DE$153:$DG$274,MATCH($A392,'Hoja de Trabajo para listado'!$DE$153:$DE$1048576,0),MATCH((CUADRO!G$5&amp;$E392),'Hoja de Trabajo para listado'!$DE$151:$DG$151,0)),0)+IFERROR(INDEX('Hoja de Trabajo para listado'!$CD$155:$DC$1048576,MATCH($A392,'Hoja de Trabajo para listado'!$CD$155:$CD$1048576,0),MATCH((CUADRO!G$5&amp;$E392),'Hoja de Trabajo para listado'!$CD$151:$DC$151,0)),0)</f>
        <v>0</v>
      </c>
      <c r="H392" s="255">
        <f ca="1">+IFERROR(INDEX('Hoja de Trabajo para listado'!$A$155:$Z$1048576,MATCH($A392,'Hoja de Trabajo para listado'!$A$155:$A$1048576,0),MATCH((CUADRO!H$5&amp;$E392),'Hoja de Trabajo para listado'!$A$151:$Z$151,0)),0)+IFERROR(INDEX('Hoja de Trabajo para listado'!$AB$155:$BA$1048576,MATCH($A392,'Hoja de Trabajo para listado'!$AB$155:$AB$1048576,0),MATCH((CUADRO!H$5&amp;$E392),'Hoja de Trabajo para listado'!$AB$151:$BA$151,0)),0)+IFERROR(INDEX('Hoja de Trabajo para listado'!$BC$155:$CB$1048576,MATCH($A392,'Hoja de Trabajo para listado'!$BC$155:$BC$1048576,0),MATCH((CUADRO!H$5&amp;$E392),'Hoja de Trabajo para listado'!$BC$151:$CB$151,0)),0)+IFERROR(INDEX('Hoja de Trabajo para listado'!$DE$153:$DG$274,MATCH($A392,'Hoja de Trabajo para listado'!$DE$153:$DE$1048576,0),MATCH((CUADRO!H$5&amp;$E392),'Hoja de Trabajo para listado'!$DE$151:$DG$151,0)),0)+IFERROR(INDEX('Hoja de Trabajo para listado'!$CD$155:$DC$1048576,MATCH($A392,'Hoja de Trabajo para listado'!$CD$155:$CD$1048576,0),MATCH((CUADRO!H$5&amp;$E392),'Hoja de Trabajo para listado'!$CD$151:$DC$151,0)),0)</f>
        <v>0</v>
      </c>
      <c r="I392" s="255">
        <f ca="1">+IFERROR(INDEX('Hoja de Trabajo para listado'!$A$155:$Z$1048576,MATCH($A392,'Hoja de Trabajo para listado'!$A$155:$A$1048576,0),MATCH((CUADRO!I$5&amp;$E392),'Hoja de Trabajo para listado'!$A$151:$Z$151,0)),0)+IFERROR(INDEX('Hoja de Trabajo para listado'!$AB$155:$BA$1048576,MATCH($A392,'Hoja de Trabajo para listado'!$AB$155:$AB$1048576,0),MATCH((CUADRO!I$5&amp;$E392),'Hoja de Trabajo para listado'!$AB$151:$BA$151,0)),0)+IFERROR(INDEX('Hoja de Trabajo para listado'!$BC$155:$CB$1048576,MATCH($A392,'Hoja de Trabajo para listado'!$BC$155:$BC$1048576,0),MATCH((CUADRO!I$5&amp;$E392),'Hoja de Trabajo para listado'!$BC$151:$CB$151,0)),0)+IFERROR(INDEX('Hoja de Trabajo para listado'!$DE$153:$DG$274,MATCH($A392,'Hoja de Trabajo para listado'!$DE$153:$DE$1048576,0),MATCH((CUADRO!I$5&amp;$E392),'Hoja de Trabajo para listado'!$DE$151:$DG$151,0)),0)+IFERROR(INDEX('Hoja de Trabajo para listado'!$CD$155:$DC$1048576,MATCH($A392,'Hoja de Trabajo para listado'!$CD$155:$CD$1048576,0),MATCH((CUADRO!I$5&amp;$E392),'Hoja de Trabajo para listado'!$CD$151:$DC$151,0)),0)</f>
        <v>0</v>
      </c>
      <c r="J392" s="255">
        <f ca="1">+IFERROR(INDEX('Hoja de Trabajo para listado'!$A$155:$Z$1048576,MATCH($A392,'Hoja de Trabajo para listado'!$A$155:$A$1048576,0),MATCH((CUADRO!J$5&amp;$E392),'Hoja de Trabajo para listado'!$A$151:$Z$151,0)),0)+IFERROR(INDEX('Hoja de Trabajo para listado'!$AB$155:$BA$1048576,MATCH($A392,'Hoja de Trabajo para listado'!$AB$155:$AB$1048576,0),MATCH((CUADRO!J$5&amp;$E392),'Hoja de Trabajo para listado'!$AB$151:$BA$151,0)),0)+IFERROR(INDEX('Hoja de Trabajo para listado'!$BC$155:$CB$1048576,MATCH($A392,'Hoja de Trabajo para listado'!$BC$155:$BC$1048576,0),MATCH((CUADRO!J$5&amp;$E392),'Hoja de Trabajo para listado'!$BC$151:$CB$151,0)),0)+IFERROR(INDEX('Hoja de Trabajo para listado'!$DE$153:$DG$274,MATCH($A392,'Hoja de Trabajo para listado'!$DE$153:$DE$1048576,0),MATCH((CUADRO!J$5&amp;$E392),'Hoja de Trabajo para listado'!$DE$151:$DG$151,0)),0)+IFERROR(INDEX('Hoja de Trabajo para listado'!$CD$155:$DC$1048576,MATCH($A392,'Hoja de Trabajo para listado'!$CD$155:$CD$1048576,0),MATCH((CUADRO!J$5&amp;$E392),'Hoja de Trabajo para listado'!$CD$151:$DC$151,0)),0)</f>
        <v>0</v>
      </c>
      <c r="K392" s="255">
        <f ca="1">+IFERROR(INDEX('Hoja de Trabajo para listado'!$A$155:$Z$1048576,MATCH($A392,'Hoja de Trabajo para listado'!$A$155:$A$1048576,0),MATCH((CUADRO!K$5&amp;$E392),'Hoja de Trabajo para listado'!$A$151:$Z$151,0)),0)+IFERROR(INDEX('Hoja de Trabajo para listado'!$AB$155:$BA$1048576,MATCH($A392,'Hoja de Trabajo para listado'!$AB$155:$AB$1048576,0),MATCH((CUADRO!K$5&amp;$E392),'Hoja de Trabajo para listado'!$AB$151:$BA$151,0)),0)+IFERROR(INDEX('Hoja de Trabajo para listado'!$BC$155:$CB$1048576,MATCH($A392,'Hoja de Trabajo para listado'!$BC$155:$BC$1048576,0),MATCH((CUADRO!K$5&amp;$E392),'Hoja de Trabajo para listado'!$BC$151:$CB$151,0)),0)+IFERROR(INDEX('Hoja de Trabajo para listado'!$DE$153:$DG$274,MATCH($A392,'Hoja de Trabajo para listado'!$DE$153:$DE$1048576,0),MATCH((CUADRO!K$5&amp;$E392),'Hoja de Trabajo para listado'!$DE$151:$DG$151,0)),0)+IFERROR(INDEX('Hoja de Trabajo para listado'!$CD$155:$DC$1048576,MATCH($A392,'Hoja de Trabajo para listado'!$CD$155:$CD$1048576,0),MATCH((CUADRO!K$5&amp;$E392),'Hoja de Trabajo para listado'!$CD$151:$DC$151,0)),0)</f>
        <v>0</v>
      </c>
      <c r="L392" s="255">
        <f ca="1">+IFERROR(INDEX('Hoja de Trabajo para listado'!$A$155:$Z$1048576,MATCH($A392,'Hoja de Trabajo para listado'!$A$155:$A$1048576,0),MATCH((CUADRO!L$5&amp;$E392),'Hoja de Trabajo para listado'!$A$151:$Z$151,0)),0)+IFERROR(INDEX('Hoja de Trabajo para listado'!$AB$155:$BA$1048576,MATCH($A392,'Hoja de Trabajo para listado'!$AB$155:$AB$1048576,0),MATCH((CUADRO!L$5&amp;$E392),'Hoja de Trabajo para listado'!$AB$151:$BA$151,0)),0)+IFERROR(INDEX('Hoja de Trabajo para listado'!$BC$155:$CB$1048576,MATCH($A392,'Hoja de Trabajo para listado'!$BC$155:$BC$1048576,0),MATCH((CUADRO!L$5&amp;$E392),'Hoja de Trabajo para listado'!$BC$151:$CB$151,0)),0)+IFERROR(INDEX('Hoja de Trabajo para listado'!$DE$153:$DG$274,MATCH($A392,'Hoja de Trabajo para listado'!$DE$153:$DE$1048576,0),MATCH((CUADRO!L$5&amp;$E392),'Hoja de Trabajo para listado'!$DE$151:$DG$151,0)),0)+IFERROR(INDEX('Hoja de Trabajo para listado'!$CD$155:$DC$1048576,MATCH($A392,'Hoja de Trabajo para listado'!$CD$155:$CD$1048576,0),MATCH((CUADRO!L$5&amp;$E392),'Hoja de Trabajo para listado'!$CD$151:$DC$151,0)),0)</f>
        <v>0</v>
      </c>
      <c r="M392" s="255">
        <f ca="1">+IFERROR(INDEX('Hoja de Trabajo para listado'!$A$155:$Z$1048576,MATCH($A392,'Hoja de Trabajo para listado'!$A$155:$A$1048576,0),MATCH((CUADRO!M$5&amp;$E392),'Hoja de Trabajo para listado'!$A$151:$Z$151,0)),0)+IFERROR(INDEX('Hoja de Trabajo para listado'!$AB$155:$BA$1048576,MATCH($A392,'Hoja de Trabajo para listado'!$AB$155:$AB$1048576,0),MATCH((CUADRO!M$5&amp;$E392),'Hoja de Trabajo para listado'!$AB$151:$BA$151,0)),0)+IFERROR(INDEX('Hoja de Trabajo para listado'!$BC$155:$CB$1048576,MATCH($A392,'Hoja de Trabajo para listado'!$BC$155:$BC$1048576,0),MATCH((CUADRO!M$5&amp;$E392),'Hoja de Trabajo para listado'!$BC$151:$CB$151,0)),0)+IFERROR(INDEX('Hoja de Trabajo para listado'!$DE$153:$DG$274,MATCH($A392,'Hoja de Trabajo para listado'!$DE$153:$DE$1048576,0),MATCH((CUADRO!M$5&amp;$E392),'Hoja de Trabajo para listado'!$DE$151:$DG$151,0)),0)+IFERROR(INDEX('Hoja de Trabajo para listado'!$CD$155:$DC$1048576,MATCH($A392,'Hoja de Trabajo para listado'!$CD$155:$CD$1048576,0),MATCH((CUADRO!M$5&amp;$E392),'Hoja de Trabajo para listado'!$CD$151:$DC$151,0)),0)</f>
        <v>0</v>
      </c>
      <c r="N392" s="255">
        <f ca="1">+IFERROR(INDEX('Hoja de Trabajo para listado'!$A$155:$Z$1048576,MATCH($A392,'Hoja de Trabajo para listado'!$A$155:$A$1048576,0),MATCH((CUADRO!N$5&amp;$E392),'Hoja de Trabajo para listado'!$A$151:$Z$151,0)),0)+IFERROR(INDEX('Hoja de Trabajo para listado'!$AB$155:$BA$1048576,MATCH($A392,'Hoja de Trabajo para listado'!$AB$155:$AB$1048576,0),MATCH((CUADRO!N$5&amp;$E392),'Hoja de Trabajo para listado'!$AB$151:$BA$151,0)),0)+IFERROR(INDEX('Hoja de Trabajo para listado'!$BC$155:$CB$1048576,MATCH($A392,'Hoja de Trabajo para listado'!$BC$155:$BC$1048576,0),MATCH((CUADRO!N$5&amp;$E392),'Hoja de Trabajo para listado'!$BC$151:$CB$151,0)),0)+IFERROR(INDEX('Hoja de Trabajo para listado'!$DE$153:$DG$274,MATCH($A392,'Hoja de Trabajo para listado'!$DE$153:$DE$1048576,0),MATCH((CUADRO!N$5&amp;$E392),'Hoja de Trabajo para listado'!$DE$151:$DG$151,0)),0)+IFERROR(INDEX('Hoja de Trabajo para listado'!$CD$155:$DC$1048576,MATCH($A392,'Hoja de Trabajo para listado'!$CD$155:$CD$1048576,0),MATCH((CUADRO!N$5&amp;$E392),'Hoja de Trabajo para listado'!$CD$151:$DC$151,0)),0)</f>
        <v>0</v>
      </c>
      <c r="O392" s="255">
        <f ca="1">+IFERROR(INDEX('Hoja de Trabajo para listado'!$A$155:$Z$1048576,MATCH($A392,'Hoja de Trabajo para listado'!$A$155:$A$1048576,0),MATCH((CUADRO!O$5&amp;$E392),'Hoja de Trabajo para listado'!$A$151:$Z$151,0)),0)+IFERROR(INDEX('Hoja de Trabajo para listado'!$AB$155:$BA$1048576,MATCH($A392,'Hoja de Trabajo para listado'!$AB$155:$AB$1048576,0),MATCH((CUADRO!O$5&amp;$E392),'Hoja de Trabajo para listado'!$AB$151:$BA$151,0)),0)+IFERROR(INDEX('Hoja de Trabajo para listado'!$BC$155:$CB$1048576,MATCH($A392,'Hoja de Trabajo para listado'!$BC$155:$BC$1048576,0),MATCH((CUADRO!O$5&amp;$E392),'Hoja de Trabajo para listado'!$BC$151:$CB$151,0)),0)+IFERROR(INDEX('Hoja de Trabajo para listado'!$DE$153:$DG$274,MATCH($A392,'Hoja de Trabajo para listado'!$DE$153:$DE$1048576,0),MATCH((CUADRO!O$5&amp;$E392),'Hoja de Trabajo para listado'!$DE$151:$DG$151,0)),0)+IFERROR(INDEX('Hoja de Trabajo para listado'!$CD$155:$DC$1048576,MATCH($A392,'Hoja de Trabajo para listado'!$CD$155:$CD$1048576,0),MATCH((CUADRO!O$5&amp;$E392),'Hoja de Trabajo para listado'!$CD$151:$DC$151,0)),0)</f>
        <v>0</v>
      </c>
      <c r="P392" s="255">
        <f ca="1">+IFERROR(INDEX('Hoja de Trabajo para listado'!$A$155:$Z$1048576,MATCH($A392,'Hoja de Trabajo para listado'!$A$155:$A$1048576,0),MATCH((CUADRO!P$5&amp;$E392),'Hoja de Trabajo para listado'!$A$151:$Z$151,0)),0)+IFERROR(INDEX('Hoja de Trabajo para listado'!$AB$155:$BA$1048576,MATCH($A392,'Hoja de Trabajo para listado'!$AB$155:$AB$1048576,0),MATCH((CUADRO!P$5&amp;$E392),'Hoja de Trabajo para listado'!$AB$151:$BA$151,0)),0)+IFERROR(INDEX('Hoja de Trabajo para listado'!$BC$155:$CB$1048576,MATCH($A392,'Hoja de Trabajo para listado'!$BC$155:$BC$1048576,0),MATCH((CUADRO!P$5&amp;$E392),'Hoja de Trabajo para listado'!$BC$151:$CB$151,0)),0)+IFERROR(INDEX('Hoja de Trabajo para listado'!$DE$153:$DG$274,MATCH($A392,'Hoja de Trabajo para listado'!$DE$153:$DE$1048576,0),MATCH((CUADRO!P$5&amp;$E392),'Hoja de Trabajo para listado'!$DE$151:$DG$151,0)),0)+IFERROR(INDEX('Hoja de Trabajo para listado'!$CD$155:$DC$1048576,MATCH($A392,'Hoja de Trabajo para listado'!$CD$155:$CD$1048576,0),MATCH((CUADRO!P$5&amp;$E392),'Hoja de Trabajo para listado'!$CD$151:$DC$151,0)),0)</f>
        <v>0</v>
      </c>
      <c r="Q392" s="255">
        <f ca="1">+IFERROR(INDEX('Hoja de Trabajo para listado'!$A$155:$Z$1048576,MATCH($A392,'Hoja de Trabajo para listado'!$A$155:$A$1048576,0),MATCH((CUADRO!Q$5&amp;$E392),'Hoja de Trabajo para listado'!$A$151:$Z$151,0)),0)+IFERROR(INDEX('Hoja de Trabajo para listado'!$AB$155:$BA$1048576,MATCH($A392,'Hoja de Trabajo para listado'!$AB$155:$AB$1048576,0),MATCH((CUADRO!Q$5&amp;$E392),'Hoja de Trabajo para listado'!$AB$151:$BA$151,0)),0)+IFERROR(INDEX('Hoja de Trabajo para listado'!$BC$155:$CB$1048576,MATCH($A392,'Hoja de Trabajo para listado'!$BC$155:$BC$1048576,0),MATCH((CUADRO!Q$5&amp;$E392),'Hoja de Trabajo para listado'!$BC$151:$CB$151,0)),0)+IFERROR(INDEX('Hoja de Trabajo para listado'!$DE$153:$DG$274,MATCH($A392,'Hoja de Trabajo para listado'!$DE$153:$DE$1048576,0),MATCH((CUADRO!Q$5&amp;$E392),'Hoja de Trabajo para listado'!$DE$151:$DG$151,0)),0)+IFERROR(INDEX('Hoja de Trabajo para listado'!$CD$155:$DC$1048576,MATCH($A392,'Hoja de Trabajo para listado'!$CD$155:$CD$1048576,0),MATCH((CUADRO!Q$5&amp;$E392),'Hoja de Trabajo para listado'!$CD$151:$DC$151,0)),0)</f>
        <v>0</v>
      </c>
      <c r="R392" s="255">
        <f t="shared" ca="1" si="12"/>
        <v>0</v>
      </c>
      <c r="S392" s="262"/>
      <c r="T392" s="255">
        <f ca="1">+T393</f>
        <v>0</v>
      </c>
      <c r="U392" s="254">
        <f t="shared" si="13"/>
        <v>1</v>
      </c>
      <c r="V392" s="362" t="str">
        <f>+VLOOKUP(A392,bd_lista!$A$3:$E$590,5,FALSE)</f>
        <v>Gobiernos Autonomos Municipales</v>
      </c>
      <c r="W392" s="361" t="str">
        <f>+V392</f>
        <v>Gobiernos Autonomos Municipales</v>
      </c>
      <c r="X392" s="254">
        <f>+VLOOKUP(A392,[2]Sheet1!$A$13:$D$744,4,FALSE)</f>
        <v>0</v>
      </c>
      <c r="Y392" s="254" t="e">
        <f>+VLOOKUP(X392,bd_lista!$A$3:$C$590,3,FALSE)</f>
        <v>#N/A</v>
      </c>
      <c r="Z392" s="316">
        <f>+X392</f>
        <v>0</v>
      </c>
      <c r="AA392" s="317" t="e">
        <f>+Y392</f>
        <v>#N/A</v>
      </c>
    </row>
    <row r="393" spans="1:27" ht="15" hidden="1" customHeight="1">
      <c r="A393" s="32">
        <v>1301</v>
      </c>
      <c r="B393" s="307"/>
      <c r="C393" s="362" t="str">
        <f>+VLOOKUP(A393,bd_lista!$A$3:$C$590,3,FALSE)</f>
        <v>Gobierno Autónomo Municipal de Cochabamba</v>
      </c>
      <c r="D393" s="362"/>
      <c r="E393" s="256" t="s">
        <v>1314</v>
      </c>
      <c r="F393" s="257">
        <f ca="1">+IFERROR(INDEX('Hoja de Trabajo para listado'!$A$155:$Z$1048576,MATCH($A393,'Hoja de Trabajo para listado'!$A$155:$A$1048576,0),MATCH((CUADRO!F$5&amp;$E393),'Hoja de Trabajo para listado'!$A$151:$Z$151,0)),0)+IFERROR(INDEX('Hoja de Trabajo para listado'!$AB$155:$BA$1048576,MATCH($A393,'Hoja de Trabajo para listado'!$AB$155:$AB$1048576,0),MATCH((CUADRO!F$5&amp;$E393),'Hoja de Trabajo para listado'!$AB$151:$BA$151,0)),0)+IFERROR(INDEX('Hoja de Trabajo para listado'!$BC$155:$CB$1048576,MATCH($A393,'Hoja de Trabajo para listado'!$BC$155:$BC$1048576,0),MATCH((CUADRO!F$5&amp;$E393),'Hoja de Trabajo para listado'!$BC$151:$CB$151,0)),0)+IFERROR(INDEX('Hoja de Trabajo para listado'!$DE$153:$DG$274,MATCH($A393,'Hoja de Trabajo para listado'!$DE$153:$DE$1048576,0),MATCH((CUADRO!F$5&amp;$E393),'Hoja de Trabajo para listado'!$DE$151:$DG$151,0)),0)+IFERROR(INDEX('Hoja de Trabajo para listado'!$CD$155:$DC$1048576,MATCH($A393,'Hoja de Trabajo para listado'!$CD$155:$CD$1048576,0),MATCH((CUADRO!F$5&amp;$E393),'Hoja de Trabajo para listado'!$CD$151:$DC$151,0)),0)</f>
        <v>0</v>
      </c>
      <c r="G393" s="257">
        <f ca="1">+IFERROR(INDEX('Hoja de Trabajo para listado'!$A$155:$Z$1048576,MATCH($A393,'Hoja de Trabajo para listado'!$A$155:$A$1048576,0),MATCH((CUADRO!G$5&amp;$E393),'Hoja de Trabajo para listado'!$A$151:$Z$151,0)),0)+IFERROR(INDEX('Hoja de Trabajo para listado'!$AB$155:$BA$1048576,MATCH($A393,'Hoja de Trabajo para listado'!$AB$155:$AB$1048576,0),MATCH((CUADRO!G$5&amp;$E393),'Hoja de Trabajo para listado'!$AB$151:$BA$151,0)),0)+IFERROR(INDEX('Hoja de Trabajo para listado'!$BC$155:$CB$1048576,MATCH($A393,'Hoja de Trabajo para listado'!$BC$155:$BC$1048576,0),MATCH((CUADRO!G$5&amp;$E393),'Hoja de Trabajo para listado'!$BC$151:$CB$151,0)),0)+IFERROR(INDEX('Hoja de Trabajo para listado'!$DE$153:$DG$274,MATCH($A393,'Hoja de Trabajo para listado'!$DE$153:$DE$1048576,0),MATCH((CUADRO!G$5&amp;$E393),'Hoja de Trabajo para listado'!$DE$151:$DG$151,0)),0)+IFERROR(INDEX('Hoja de Trabajo para listado'!$CD$155:$DC$1048576,MATCH($A393,'Hoja de Trabajo para listado'!$CD$155:$CD$1048576,0),MATCH((CUADRO!G$5&amp;$E393),'Hoja de Trabajo para listado'!$CD$151:$DC$151,0)),0)</f>
        <v>0</v>
      </c>
      <c r="H393" s="257">
        <f ca="1">+IFERROR(INDEX('Hoja de Trabajo para listado'!$A$155:$Z$1048576,MATCH($A393,'Hoja de Trabajo para listado'!$A$155:$A$1048576,0),MATCH((CUADRO!H$5&amp;$E393),'Hoja de Trabajo para listado'!$A$151:$Z$151,0)),0)+IFERROR(INDEX('Hoja de Trabajo para listado'!$AB$155:$BA$1048576,MATCH($A393,'Hoja de Trabajo para listado'!$AB$155:$AB$1048576,0),MATCH((CUADRO!H$5&amp;$E393),'Hoja de Trabajo para listado'!$AB$151:$BA$151,0)),0)+IFERROR(INDEX('Hoja de Trabajo para listado'!$BC$155:$CB$1048576,MATCH($A393,'Hoja de Trabajo para listado'!$BC$155:$BC$1048576,0),MATCH((CUADRO!H$5&amp;$E393),'Hoja de Trabajo para listado'!$BC$151:$CB$151,0)),0)+IFERROR(INDEX('Hoja de Trabajo para listado'!$DE$153:$DG$274,MATCH($A393,'Hoja de Trabajo para listado'!$DE$153:$DE$1048576,0),MATCH((CUADRO!H$5&amp;$E393),'Hoja de Trabajo para listado'!$DE$151:$DG$151,0)),0)+IFERROR(INDEX('Hoja de Trabajo para listado'!$CD$155:$DC$1048576,MATCH($A393,'Hoja de Trabajo para listado'!$CD$155:$CD$1048576,0),MATCH((CUADRO!H$5&amp;$E393),'Hoja de Trabajo para listado'!$CD$151:$DC$151,0)),0)</f>
        <v>0</v>
      </c>
      <c r="I393" s="257">
        <f ca="1">+IFERROR(INDEX('Hoja de Trabajo para listado'!$A$155:$Z$1048576,MATCH($A393,'Hoja de Trabajo para listado'!$A$155:$A$1048576,0),MATCH((CUADRO!I$5&amp;$E393),'Hoja de Trabajo para listado'!$A$151:$Z$151,0)),0)+IFERROR(INDEX('Hoja de Trabajo para listado'!$AB$155:$BA$1048576,MATCH($A393,'Hoja de Trabajo para listado'!$AB$155:$AB$1048576,0),MATCH((CUADRO!I$5&amp;$E393),'Hoja de Trabajo para listado'!$AB$151:$BA$151,0)),0)+IFERROR(INDEX('Hoja de Trabajo para listado'!$BC$155:$CB$1048576,MATCH($A393,'Hoja de Trabajo para listado'!$BC$155:$BC$1048576,0),MATCH((CUADRO!I$5&amp;$E393),'Hoja de Trabajo para listado'!$BC$151:$CB$151,0)),0)+IFERROR(INDEX('Hoja de Trabajo para listado'!$DE$153:$DG$274,MATCH($A393,'Hoja de Trabajo para listado'!$DE$153:$DE$1048576,0),MATCH((CUADRO!I$5&amp;$E393),'Hoja de Trabajo para listado'!$DE$151:$DG$151,0)),0)+IFERROR(INDEX('Hoja de Trabajo para listado'!$CD$155:$DC$1048576,MATCH($A393,'Hoja de Trabajo para listado'!$CD$155:$CD$1048576,0),MATCH((CUADRO!I$5&amp;$E393),'Hoja de Trabajo para listado'!$CD$151:$DC$151,0)),0)</f>
        <v>0</v>
      </c>
      <c r="J393" s="257">
        <f ca="1">+IFERROR(INDEX('Hoja de Trabajo para listado'!$A$155:$Z$1048576,MATCH($A393,'Hoja de Trabajo para listado'!$A$155:$A$1048576,0),MATCH((CUADRO!J$5&amp;$E393),'Hoja de Trabajo para listado'!$A$151:$Z$151,0)),0)+IFERROR(INDEX('Hoja de Trabajo para listado'!$AB$155:$BA$1048576,MATCH($A393,'Hoja de Trabajo para listado'!$AB$155:$AB$1048576,0),MATCH((CUADRO!J$5&amp;$E393),'Hoja de Trabajo para listado'!$AB$151:$BA$151,0)),0)+IFERROR(INDEX('Hoja de Trabajo para listado'!$BC$155:$CB$1048576,MATCH($A393,'Hoja de Trabajo para listado'!$BC$155:$BC$1048576,0),MATCH((CUADRO!J$5&amp;$E393),'Hoja de Trabajo para listado'!$BC$151:$CB$151,0)),0)+IFERROR(INDEX('Hoja de Trabajo para listado'!$DE$153:$DG$274,MATCH($A393,'Hoja de Trabajo para listado'!$DE$153:$DE$1048576,0),MATCH((CUADRO!J$5&amp;$E393),'Hoja de Trabajo para listado'!$DE$151:$DG$151,0)),0)+IFERROR(INDEX('Hoja de Trabajo para listado'!$CD$155:$DC$1048576,MATCH($A393,'Hoja de Trabajo para listado'!$CD$155:$CD$1048576,0),MATCH((CUADRO!J$5&amp;$E393),'Hoja de Trabajo para listado'!$CD$151:$DC$151,0)),0)</f>
        <v>0</v>
      </c>
      <c r="K393" s="257">
        <f ca="1">+IFERROR(INDEX('Hoja de Trabajo para listado'!$A$155:$Z$1048576,MATCH($A393,'Hoja de Trabajo para listado'!$A$155:$A$1048576,0),MATCH((CUADRO!K$5&amp;$E393),'Hoja de Trabajo para listado'!$A$151:$Z$151,0)),0)+IFERROR(INDEX('Hoja de Trabajo para listado'!$AB$155:$BA$1048576,MATCH($A393,'Hoja de Trabajo para listado'!$AB$155:$AB$1048576,0),MATCH((CUADRO!K$5&amp;$E393),'Hoja de Trabajo para listado'!$AB$151:$BA$151,0)),0)+IFERROR(INDEX('Hoja de Trabajo para listado'!$BC$155:$CB$1048576,MATCH($A393,'Hoja de Trabajo para listado'!$BC$155:$BC$1048576,0),MATCH((CUADRO!K$5&amp;$E393),'Hoja de Trabajo para listado'!$BC$151:$CB$151,0)),0)+IFERROR(INDEX('Hoja de Trabajo para listado'!$DE$153:$DG$274,MATCH($A393,'Hoja de Trabajo para listado'!$DE$153:$DE$1048576,0),MATCH((CUADRO!K$5&amp;$E393),'Hoja de Trabajo para listado'!$DE$151:$DG$151,0)),0)+IFERROR(INDEX('Hoja de Trabajo para listado'!$CD$155:$DC$1048576,MATCH($A393,'Hoja de Trabajo para listado'!$CD$155:$CD$1048576,0),MATCH((CUADRO!K$5&amp;$E393),'Hoja de Trabajo para listado'!$CD$151:$DC$151,0)),0)</f>
        <v>0</v>
      </c>
      <c r="L393" s="257">
        <f ca="1">+IFERROR(INDEX('Hoja de Trabajo para listado'!$A$155:$Z$1048576,MATCH($A393,'Hoja de Trabajo para listado'!$A$155:$A$1048576,0),MATCH((CUADRO!L$5&amp;$E393),'Hoja de Trabajo para listado'!$A$151:$Z$151,0)),0)+IFERROR(INDEX('Hoja de Trabajo para listado'!$AB$155:$BA$1048576,MATCH($A393,'Hoja de Trabajo para listado'!$AB$155:$AB$1048576,0),MATCH((CUADRO!L$5&amp;$E393),'Hoja de Trabajo para listado'!$AB$151:$BA$151,0)),0)+IFERROR(INDEX('Hoja de Trabajo para listado'!$BC$155:$CB$1048576,MATCH($A393,'Hoja de Trabajo para listado'!$BC$155:$BC$1048576,0),MATCH((CUADRO!L$5&amp;$E393),'Hoja de Trabajo para listado'!$BC$151:$CB$151,0)),0)+IFERROR(INDEX('Hoja de Trabajo para listado'!$DE$153:$DG$274,MATCH($A393,'Hoja de Trabajo para listado'!$DE$153:$DE$1048576,0),MATCH((CUADRO!L$5&amp;$E393),'Hoja de Trabajo para listado'!$DE$151:$DG$151,0)),0)+IFERROR(INDEX('Hoja de Trabajo para listado'!$CD$155:$DC$1048576,MATCH($A393,'Hoja de Trabajo para listado'!$CD$155:$CD$1048576,0),MATCH((CUADRO!L$5&amp;$E393),'Hoja de Trabajo para listado'!$CD$151:$DC$151,0)),0)</f>
        <v>0</v>
      </c>
      <c r="M393" s="257">
        <f ca="1">+IFERROR(INDEX('Hoja de Trabajo para listado'!$A$155:$Z$1048576,MATCH($A393,'Hoja de Trabajo para listado'!$A$155:$A$1048576,0),MATCH((CUADRO!M$5&amp;$E393),'Hoja de Trabajo para listado'!$A$151:$Z$151,0)),0)+IFERROR(INDEX('Hoja de Trabajo para listado'!$AB$155:$BA$1048576,MATCH($A393,'Hoja de Trabajo para listado'!$AB$155:$AB$1048576,0),MATCH((CUADRO!M$5&amp;$E393),'Hoja de Trabajo para listado'!$AB$151:$BA$151,0)),0)+IFERROR(INDEX('Hoja de Trabajo para listado'!$BC$155:$CB$1048576,MATCH($A393,'Hoja de Trabajo para listado'!$BC$155:$BC$1048576,0),MATCH((CUADRO!M$5&amp;$E393),'Hoja de Trabajo para listado'!$BC$151:$CB$151,0)),0)+IFERROR(INDEX('Hoja de Trabajo para listado'!$DE$153:$DG$274,MATCH($A393,'Hoja de Trabajo para listado'!$DE$153:$DE$1048576,0),MATCH((CUADRO!M$5&amp;$E393),'Hoja de Trabajo para listado'!$DE$151:$DG$151,0)),0)+IFERROR(INDEX('Hoja de Trabajo para listado'!$CD$155:$DC$1048576,MATCH($A393,'Hoja de Trabajo para listado'!$CD$155:$CD$1048576,0),MATCH((CUADRO!M$5&amp;$E393),'Hoja de Trabajo para listado'!$CD$151:$DC$151,0)),0)</f>
        <v>0</v>
      </c>
      <c r="N393" s="257">
        <f ca="1">+IFERROR(INDEX('Hoja de Trabajo para listado'!$A$155:$Z$1048576,MATCH($A393,'Hoja de Trabajo para listado'!$A$155:$A$1048576,0),MATCH((CUADRO!N$5&amp;$E393),'Hoja de Trabajo para listado'!$A$151:$Z$151,0)),0)+IFERROR(INDEX('Hoja de Trabajo para listado'!$AB$155:$BA$1048576,MATCH($A393,'Hoja de Trabajo para listado'!$AB$155:$AB$1048576,0),MATCH((CUADRO!N$5&amp;$E393),'Hoja de Trabajo para listado'!$AB$151:$BA$151,0)),0)+IFERROR(INDEX('Hoja de Trabajo para listado'!$BC$155:$CB$1048576,MATCH($A393,'Hoja de Trabajo para listado'!$BC$155:$BC$1048576,0),MATCH((CUADRO!N$5&amp;$E393),'Hoja de Trabajo para listado'!$BC$151:$CB$151,0)),0)+IFERROR(INDEX('Hoja de Trabajo para listado'!$DE$153:$DG$274,MATCH($A393,'Hoja de Trabajo para listado'!$DE$153:$DE$1048576,0),MATCH((CUADRO!N$5&amp;$E393),'Hoja de Trabajo para listado'!$DE$151:$DG$151,0)),0)+IFERROR(INDEX('Hoja de Trabajo para listado'!$CD$155:$DC$1048576,MATCH($A393,'Hoja de Trabajo para listado'!$CD$155:$CD$1048576,0),MATCH((CUADRO!N$5&amp;$E393),'Hoja de Trabajo para listado'!$CD$151:$DC$151,0)),0)</f>
        <v>0</v>
      </c>
      <c r="O393" s="257">
        <f ca="1">+IFERROR(INDEX('Hoja de Trabajo para listado'!$A$155:$Z$1048576,MATCH($A393,'Hoja de Trabajo para listado'!$A$155:$A$1048576,0),MATCH((CUADRO!O$5&amp;$E393),'Hoja de Trabajo para listado'!$A$151:$Z$151,0)),0)+IFERROR(INDEX('Hoja de Trabajo para listado'!$AB$155:$BA$1048576,MATCH($A393,'Hoja de Trabajo para listado'!$AB$155:$AB$1048576,0),MATCH((CUADRO!O$5&amp;$E393),'Hoja de Trabajo para listado'!$AB$151:$BA$151,0)),0)+IFERROR(INDEX('Hoja de Trabajo para listado'!$BC$155:$CB$1048576,MATCH($A393,'Hoja de Trabajo para listado'!$BC$155:$BC$1048576,0),MATCH((CUADRO!O$5&amp;$E393),'Hoja de Trabajo para listado'!$BC$151:$CB$151,0)),0)+IFERROR(INDEX('Hoja de Trabajo para listado'!$DE$153:$DG$274,MATCH($A393,'Hoja de Trabajo para listado'!$DE$153:$DE$1048576,0),MATCH((CUADRO!O$5&amp;$E393),'Hoja de Trabajo para listado'!$DE$151:$DG$151,0)),0)+IFERROR(INDEX('Hoja de Trabajo para listado'!$CD$155:$DC$1048576,MATCH($A393,'Hoja de Trabajo para listado'!$CD$155:$CD$1048576,0),MATCH((CUADRO!O$5&amp;$E393),'Hoja de Trabajo para listado'!$CD$151:$DC$151,0)),0)</f>
        <v>0</v>
      </c>
      <c r="P393" s="257">
        <f ca="1">+IFERROR(INDEX('Hoja de Trabajo para listado'!$A$155:$Z$1048576,MATCH($A393,'Hoja de Trabajo para listado'!$A$155:$A$1048576,0),MATCH((CUADRO!P$5&amp;$E393),'Hoja de Trabajo para listado'!$A$151:$Z$151,0)),0)+IFERROR(INDEX('Hoja de Trabajo para listado'!$AB$155:$BA$1048576,MATCH($A393,'Hoja de Trabajo para listado'!$AB$155:$AB$1048576,0),MATCH((CUADRO!P$5&amp;$E393),'Hoja de Trabajo para listado'!$AB$151:$BA$151,0)),0)+IFERROR(INDEX('Hoja de Trabajo para listado'!$BC$155:$CB$1048576,MATCH($A393,'Hoja de Trabajo para listado'!$BC$155:$BC$1048576,0),MATCH((CUADRO!P$5&amp;$E393),'Hoja de Trabajo para listado'!$BC$151:$CB$151,0)),0)+IFERROR(INDEX('Hoja de Trabajo para listado'!$DE$153:$DG$274,MATCH($A393,'Hoja de Trabajo para listado'!$DE$153:$DE$1048576,0),MATCH((CUADRO!P$5&amp;$E393),'Hoja de Trabajo para listado'!$DE$151:$DG$151,0)),0)+IFERROR(INDEX('Hoja de Trabajo para listado'!$CD$155:$DC$1048576,MATCH($A393,'Hoja de Trabajo para listado'!$CD$155:$CD$1048576,0),MATCH((CUADRO!P$5&amp;$E393),'Hoja de Trabajo para listado'!$CD$151:$DC$151,0)),0)</f>
        <v>0</v>
      </c>
      <c r="Q393" s="257">
        <f ca="1">+IFERROR(INDEX('Hoja de Trabajo para listado'!$A$155:$Z$1048576,MATCH($A393,'Hoja de Trabajo para listado'!$A$155:$A$1048576,0),MATCH((CUADRO!Q$5&amp;$E393),'Hoja de Trabajo para listado'!$A$151:$Z$151,0)),0)+IFERROR(INDEX('Hoja de Trabajo para listado'!$AB$155:$BA$1048576,MATCH($A393,'Hoja de Trabajo para listado'!$AB$155:$AB$1048576,0),MATCH((CUADRO!Q$5&amp;$E393),'Hoja de Trabajo para listado'!$AB$151:$BA$151,0)),0)+IFERROR(INDEX('Hoja de Trabajo para listado'!$BC$155:$CB$1048576,MATCH($A393,'Hoja de Trabajo para listado'!$BC$155:$BC$1048576,0),MATCH((CUADRO!Q$5&amp;$E393),'Hoja de Trabajo para listado'!$BC$151:$CB$151,0)),0)+IFERROR(INDEX('Hoja de Trabajo para listado'!$DE$153:$DG$274,MATCH($A393,'Hoja de Trabajo para listado'!$DE$153:$DE$1048576,0),MATCH((CUADRO!Q$5&amp;$E393),'Hoja de Trabajo para listado'!$DE$151:$DG$151,0)),0)+IFERROR(INDEX('Hoja de Trabajo para listado'!$CD$155:$DC$1048576,MATCH($A393,'Hoja de Trabajo para listado'!$CD$155:$CD$1048576,0),MATCH((CUADRO!Q$5&amp;$E393),'Hoja de Trabajo para listado'!$CD$151:$DC$151,0)),0)</f>
        <v>0</v>
      </c>
      <c r="R393" s="257">
        <f t="shared" ca="1" si="12"/>
        <v>0</v>
      </c>
      <c r="S393" s="274">
        <f ca="1">+R392+R393</f>
        <v>0</v>
      </c>
      <c r="T393" s="257">
        <f ca="1">+S393</f>
        <v>0</v>
      </c>
      <c r="U393" s="256">
        <f t="shared" si="13"/>
        <v>2</v>
      </c>
      <c r="V393" s="362" t="str">
        <f>+VLOOKUP(A393,bd_lista!$A$3:$E$590,5,FALSE)</f>
        <v>Gobiernos Autonomos Municipales</v>
      </c>
      <c r="W393" s="362"/>
      <c r="X393" s="254">
        <f>+VLOOKUP(A393,[2]Sheet1!$A$13:$D$744,4,FALSE)</f>
        <v>0</v>
      </c>
      <c r="Y393" s="254" t="e">
        <f>+VLOOKUP(X393,bd_lista!$A$3:$C$590,3,FALSE)</f>
        <v>#N/A</v>
      </c>
      <c r="Z393" s="314"/>
      <c r="AA393" s="315"/>
    </row>
    <row r="394" spans="1:27" ht="15" hidden="1" customHeight="1">
      <c r="A394" s="264">
        <v>1915</v>
      </c>
      <c r="B394" s="306">
        <f>+A394</f>
        <v>1915</v>
      </c>
      <c r="C394" s="259" t="str">
        <f>+VLOOKUP(A394,bd_lista!$A$3:$C$590,3,FALSE)</f>
        <v>Gobierno Autónomo Municipal de Santos Mercado</v>
      </c>
      <c r="D394" s="361" t="str">
        <f>+C394</f>
        <v>Gobierno Autónomo Municipal de Santos Mercado</v>
      </c>
      <c r="E394" s="254" t="s">
        <v>1313</v>
      </c>
      <c r="F394" s="255">
        <f ca="1">+IFERROR(INDEX('Hoja de Trabajo para listado'!$A$155:$Z$1048576,MATCH($A394,'Hoja de Trabajo para listado'!$A$155:$A$1048576,0),MATCH((CUADRO!F$5&amp;$E394),'Hoja de Trabajo para listado'!$A$151:$Z$151,0)),0)+IFERROR(INDEX('Hoja de Trabajo para listado'!$AB$155:$BA$1048576,MATCH($A394,'Hoja de Trabajo para listado'!$AB$155:$AB$1048576,0),MATCH((CUADRO!F$5&amp;$E394),'Hoja de Trabajo para listado'!$AB$151:$BA$151,0)),0)+IFERROR(INDEX('Hoja de Trabajo para listado'!$BC$155:$CB$1048576,MATCH($A394,'Hoja de Trabajo para listado'!$BC$155:$BC$1048576,0),MATCH((CUADRO!F$5&amp;$E394),'Hoja de Trabajo para listado'!$BC$151:$CB$151,0)),0)+IFERROR(INDEX('Hoja de Trabajo para listado'!$DE$153:$DG$274,MATCH($A394,'Hoja de Trabajo para listado'!$DE$153:$DE$1048576,0),MATCH((CUADRO!F$5&amp;$E394),'Hoja de Trabajo para listado'!$DE$151:$DG$151,0)),0)+IFERROR(INDEX('Hoja de Trabajo para listado'!$CD$155:$DC$1048576,MATCH($A394,'Hoja de Trabajo para listado'!$CD$155:$CD$1048576,0),MATCH((CUADRO!F$5&amp;$E394),'Hoja de Trabajo para listado'!$CD$151:$DC$151,0)),0)</f>
        <v>0</v>
      </c>
      <c r="G394" s="255">
        <f ca="1">+IFERROR(INDEX('Hoja de Trabajo para listado'!$A$155:$Z$1048576,MATCH($A394,'Hoja de Trabajo para listado'!$A$155:$A$1048576,0),MATCH((CUADRO!G$5&amp;$E394),'Hoja de Trabajo para listado'!$A$151:$Z$151,0)),0)+IFERROR(INDEX('Hoja de Trabajo para listado'!$AB$155:$BA$1048576,MATCH($A394,'Hoja de Trabajo para listado'!$AB$155:$AB$1048576,0),MATCH((CUADRO!G$5&amp;$E394),'Hoja de Trabajo para listado'!$AB$151:$BA$151,0)),0)+IFERROR(INDEX('Hoja de Trabajo para listado'!$BC$155:$CB$1048576,MATCH($A394,'Hoja de Trabajo para listado'!$BC$155:$BC$1048576,0),MATCH((CUADRO!G$5&amp;$E394),'Hoja de Trabajo para listado'!$BC$151:$CB$151,0)),0)+IFERROR(INDEX('Hoja de Trabajo para listado'!$DE$153:$DG$274,MATCH($A394,'Hoja de Trabajo para listado'!$DE$153:$DE$1048576,0),MATCH((CUADRO!G$5&amp;$E394),'Hoja de Trabajo para listado'!$DE$151:$DG$151,0)),0)+IFERROR(INDEX('Hoja de Trabajo para listado'!$CD$155:$DC$1048576,MATCH($A394,'Hoja de Trabajo para listado'!$CD$155:$CD$1048576,0),MATCH((CUADRO!G$5&amp;$E394),'Hoja de Trabajo para listado'!$CD$151:$DC$151,0)),0)</f>
        <v>0</v>
      </c>
      <c r="H394" s="255">
        <f ca="1">+IFERROR(INDEX('Hoja de Trabajo para listado'!$A$155:$Z$1048576,MATCH($A394,'Hoja de Trabajo para listado'!$A$155:$A$1048576,0),MATCH((CUADRO!H$5&amp;$E394),'Hoja de Trabajo para listado'!$A$151:$Z$151,0)),0)+IFERROR(INDEX('Hoja de Trabajo para listado'!$AB$155:$BA$1048576,MATCH($A394,'Hoja de Trabajo para listado'!$AB$155:$AB$1048576,0),MATCH((CUADRO!H$5&amp;$E394),'Hoja de Trabajo para listado'!$AB$151:$BA$151,0)),0)+IFERROR(INDEX('Hoja de Trabajo para listado'!$BC$155:$CB$1048576,MATCH($A394,'Hoja de Trabajo para listado'!$BC$155:$BC$1048576,0),MATCH((CUADRO!H$5&amp;$E394),'Hoja de Trabajo para listado'!$BC$151:$CB$151,0)),0)+IFERROR(INDEX('Hoja de Trabajo para listado'!$DE$153:$DG$274,MATCH($A394,'Hoja de Trabajo para listado'!$DE$153:$DE$1048576,0),MATCH((CUADRO!H$5&amp;$E394),'Hoja de Trabajo para listado'!$DE$151:$DG$151,0)),0)+IFERROR(INDEX('Hoja de Trabajo para listado'!$CD$155:$DC$1048576,MATCH($A394,'Hoja de Trabajo para listado'!$CD$155:$CD$1048576,0),MATCH((CUADRO!H$5&amp;$E394),'Hoja de Trabajo para listado'!$CD$151:$DC$151,0)),0)</f>
        <v>0</v>
      </c>
      <c r="I394" s="255">
        <f ca="1">+IFERROR(INDEX('Hoja de Trabajo para listado'!$A$155:$Z$1048576,MATCH($A394,'Hoja de Trabajo para listado'!$A$155:$A$1048576,0),MATCH((CUADRO!I$5&amp;$E394),'Hoja de Trabajo para listado'!$A$151:$Z$151,0)),0)+IFERROR(INDEX('Hoja de Trabajo para listado'!$AB$155:$BA$1048576,MATCH($A394,'Hoja de Trabajo para listado'!$AB$155:$AB$1048576,0),MATCH((CUADRO!I$5&amp;$E394),'Hoja de Trabajo para listado'!$AB$151:$BA$151,0)),0)+IFERROR(INDEX('Hoja de Trabajo para listado'!$BC$155:$CB$1048576,MATCH($A394,'Hoja de Trabajo para listado'!$BC$155:$BC$1048576,0),MATCH((CUADRO!I$5&amp;$E394),'Hoja de Trabajo para listado'!$BC$151:$CB$151,0)),0)+IFERROR(INDEX('Hoja de Trabajo para listado'!$DE$153:$DG$274,MATCH($A394,'Hoja de Trabajo para listado'!$DE$153:$DE$1048576,0),MATCH((CUADRO!I$5&amp;$E394),'Hoja de Trabajo para listado'!$DE$151:$DG$151,0)),0)+IFERROR(INDEX('Hoja de Trabajo para listado'!$CD$155:$DC$1048576,MATCH($A394,'Hoja de Trabajo para listado'!$CD$155:$CD$1048576,0),MATCH((CUADRO!I$5&amp;$E394),'Hoja de Trabajo para listado'!$CD$151:$DC$151,0)),0)</f>
        <v>0</v>
      </c>
      <c r="J394" s="255">
        <f ca="1">+IFERROR(INDEX('Hoja de Trabajo para listado'!$A$155:$Z$1048576,MATCH($A394,'Hoja de Trabajo para listado'!$A$155:$A$1048576,0),MATCH((CUADRO!J$5&amp;$E394),'Hoja de Trabajo para listado'!$A$151:$Z$151,0)),0)+IFERROR(INDEX('Hoja de Trabajo para listado'!$AB$155:$BA$1048576,MATCH($A394,'Hoja de Trabajo para listado'!$AB$155:$AB$1048576,0),MATCH((CUADRO!J$5&amp;$E394),'Hoja de Trabajo para listado'!$AB$151:$BA$151,0)),0)+IFERROR(INDEX('Hoja de Trabajo para listado'!$BC$155:$CB$1048576,MATCH($A394,'Hoja de Trabajo para listado'!$BC$155:$BC$1048576,0),MATCH((CUADRO!J$5&amp;$E394),'Hoja de Trabajo para listado'!$BC$151:$CB$151,0)),0)+IFERROR(INDEX('Hoja de Trabajo para listado'!$DE$153:$DG$274,MATCH($A394,'Hoja de Trabajo para listado'!$DE$153:$DE$1048576,0),MATCH((CUADRO!J$5&amp;$E394),'Hoja de Trabajo para listado'!$DE$151:$DG$151,0)),0)+IFERROR(INDEX('Hoja de Trabajo para listado'!$CD$155:$DC$1048576,MATCH($A394,'Hoja de Trabajo para listado'!$CD$155:$CD$1048576,0),MATCH((CUADRO!J$5&amp;$E394),'Hoja de Trabajo para listado'!$CD$151:$DC$151,0)),0)</f>
        <v>0</v>
      </c>
      <c r="K394" s="255">
        <f ca="1">+IFERROR(INDEX('Hoja de Trabajo para listado'!$A$155:$Z$1048576,MATCH($A394,'Hoja de Trabajo para listado'!$A$155:$A$1048576,0),MATCH((CUADRO!K$5&amp;$E394),'Hoja de Trabajo para listado'!$A$151:$Z$151,0)),0)+IFERROR(INDEX('Hoja de Trabajo para listado'!$AB$155:$BA$1048576,MATCH($A394,'Hoja de Trabajo para listado'!$AB$155:$AB$1048576,0),MATCH((CUADRO!K$5&amp;$E394),'Hoja de Trabajo para listado'!$AB$151:$BA$151,0)),0)+IFERROR(INDEX('Hoja de Trabajo para listado'!$BC$155:$CB$1048576,MATCH($A394,'Hoja de Trabajo para listado'!$BC$155:$BC$1048576,0),MATCH((CUADRO!K$5&amp;$E394),'Hoja de Trabajo para listado'!$BC$151:$CB$151,0)),0)+IFERROR(INDEX('Hoja de Trabajo para listado'!$DE$153:$DG$274,MATCH($A394,'Hoja de Trabajo para listado'!$DE$153:$DE$1048576,0),MATCH((CUADRO!K$5&amp;$E394),'Hoja de Trabajo para listado'!$DE$151:$DG$151,0)),0)+IFERROR(INDEX('Hoja de Trabajo para listado'!$CD$155:$DC$1048576,MATCH($A394,'Hoja de Trabajo para listado'!$CD$155:$CD$1048576,0),MATCH((CUADRO!K$5&amp;$E394),'Hoja de Trabajo para listado'!$CD$151:$DC$151,0)),0)</f>
        <v>0</v>
      </c>
      <c r="L394" s="255">
        <f ca="1">+IFERROR(INDEX('Hoja de Trabajo para listado'!$A$155:$Z$1048576,MATCH($A394,'Hoja de Trabajo para listado'!$A$155:$A$1048576,0),MATCH((CUADRO!L$5&amp;$E394),'Hoja de Trabajo para listado'!$A$151:$Z$151,0)),0)+IFERROR(INDEX('Hoja de Trabajo para listado'!$AB$155:$BA$1048576,MATCH($A394,'Hoja de Trabajo para listado'!$AB$155:$AB$1048576,0),MATCH((CUADRO!L$5&amp;$E394),'Hoja de Trabajo para listado'!$AB$151:$BA$151,0)),0)+IFERROR(INDEX('Hoja de Trabajo para listado'!$BC$155:$CB$1048576,MATCH($A394,'Hoja de Trabajo para listado'!$BC$155:$BC$1048576,0),MATCH((CUADRO!L$5&amp;$E394),'Hoja de Trabajo para listado'!$BC$151:$CB$151,0)),0)+IFERROR(INDEX('Hoja de Trabajo para listado'!$DE$153:$DG$274,MATCH($A394,'Hoja de Trabajo para listado'!$DE$153:$DE$1048576,0),MATCH((CUADRO!L$5&amp;$E394),'Hoja de Trabajo para listado'!$DE$151:$DG$151,0)),0)+IFERROR(INDEX('Hoja de Trabajo para listado'!$CD$155:$DC$1048576,MATCH($A394,'Hoja de Trabajo para listado'!$CD$155:$CD$1048576,0),MATCH((CUADRO!L$5&amp;$E394),'Hoja de Trabajo para listado'!$CD$151:$DC$151,0)),0)</f>
        <v>0</v>
      </c>
      <c r="M394" s="255">
        <f ca="1">+IFERROR(INDEX('Hoja de Trabajo para listado'!$A$155:$Z$1048576,MATCH($A394,'Hoja de Trabajo para listado'!$A$155:$A$1048576,0),MATCH((CUADRO!M$5&amp;$E394),'Hoja de Trabajo para listado'!$A$151:$Z$151,0)),0)+IFERROR(INDEX('Hoja de Trabajo para listado'!$AB$155:$BA$1048576,MATCH($A394,'Hoja de Trabajo para listado'!$AB$155:$AB$1048576,0),MATCH((CUADRO!M$5&amp;$E394),'Hoja de Trabajo para listado'!$AB$151:$BA$151,0)),0)+IFERROR(INDEX('Hoja de Trabajo para listado'!$BC$155:$CB$1048576,MATCH($A394,'Hoja de Trabajo para listado'!$BC$155:$BC$1048576,0),MATCH((CUADRO!M$5&amp;$E394),'Hoja de Trabajo para listado'!$BC$151:$CB$151,0)),0)+IFERROR(INDEX('Hoja de Trabajo para listado'!$DE$153:$DG$274,MATCH($A394,'Hoja de Trabajo para listado'!$DE$153:$DE$1048576,0),MATCH((CUADRO!M$5&amp;$E394),'Hoja de Trabajo para listado'!$DE$151:$DG$151,0)),0)+IFERROR(INDEX('Hoja de Trabajo para listado'!$CD$155:$DC$1048576,MATCH($A394,'Hoja de Trabajo para listado'!$CD$155:$CD$1048576,0),MATCH((CUADRO!M$5&amp;$E394),'Hoja de Trabajo para listado'!$CD$151:$DC$151,0)),0)</f>
        <v>0</v>
      </c>
      <c r="N394" s="255">
        <f ca="1">+IFERROR(INDEX('Hoja de Trabajo para listado'!$A$155:$Z$1048576,MATCH($A394,'Hoja de Trabajo para listado'!$A$155:$A$1048576,0),MATCH((CUADRO!N$5&amp;$E394),'Hoja de Trabajo para listado'!$A$151:$Z$151,0)),0)+IFERROR(INDEX('Hoja de Trabajo para listado'!$AB$155:$BA$1048576,MATCH($A394,'Hoja de Trabajo para listado'!$AB$155:$AB$1048576,0),MATCH((CUADRO!N$5&amp;$E394),'Hoja de Trabajo para listado'!$AB$151:$BA$151,0)),0)+IFERROR(INDEX('Hoja de Trabajo para listado'!$BC$155:$CB$1048576,MATCH($A394,'Hoja de Trabajo para listado'!$BC$155:$BC$1048576,0),MATCH((CUADRO!N$5&amp;$E394),'Hoja de Trabajo para listado'!$BC$151:$CB$151,0)),0)+IFERROR(INDEX('Hoja de Trabajo para listado'!$DE$153:$DG$274,MATCH($A394,'Hoja de Trabajo para listado'!$DE$153:$DE$1048576,0),MATCH((CUADRO!N$5&amp;$E394),'Hoja de Trabajo para listado'!$DE$151:$DG$151,0)),0)+IFERROR(INDEX('Hoja de Trabajo para listado'!$CD$155:$DC$1048576,MATCH($A394,'Hoja de Trabajo para listado'!$CD$155:$CD$1048576,0),MATCH((CUADRO!N$5&amp;$E394),'Hoja de Trabajo para listado'!$CD$151:$DC$151,0)),0)</f>
        <v>0</v>
      </c>
      <c r="O394" s="255">
        <f ca="1">+IFERROR(INDEX('Hoja de Trabajo para listado'!$A$155:$Z$1048576,MATCH($A394,'Hoja de Trabajo para listado'!$A$155:$A$1048576,0),MATCH((CUADRO!O$5&amp;$E394),'Hoja de Trabajo para listado'!$A$151:$Z$151,0)),0)+IFERROR(INDEX('Hoja de Trabajo para listado'!$AB$155:$BA$1048576,MATCH($A394,'Hoja de Trabajo para listado'!$AB$155:$AB$1048576,0),MATCH((CUADRO!O$5&amp;$E394),'Hoja de Trabajo para listado'!$AB$151:$BA$151,0)),0)+IFERROR(INDEX('Hoja de Trabajo para listado'!$BC$155:$CB$1048576,MATCH($A394,'Hoja de Trabajo para listado'!$BC$155:$BC$1048576,0),MATCH((CUADRO!O$5&amp;$E394),'Hoja de Trabajo para listado'!$BC$151:$CB$151,0)),0)+IFERROR(INDEX('Hoja de Trabajo para listado'!$DE$153:$DG$274,MATCH($A394,'Hoja de Trabajo para listado'!$DE$153:$DE$1048576,0),MATCH((CUADRO!O$5&amp;$E394),'Hoja de Trabajo para listado'!$DE$151:$DG$151,0)),0)+IFERROR(INDEX('Hoja de Trabajo para listado'!$CD$155:$DC$1048576,MATCH($A394,'Hoja de Trabajo para listado'!$CD$155:$CD$1048576,0),MATCH((CUADRO!O$5&amp;$E394),'Hoja de Trabajo para listado'!$CD$151:$DC$151,0)),0)</f>
        <v>0</v>
      </c>
      <c r="P394" s="255">
        <f ca="1">+IFERROR(INDEX('Hoja de Trabajo para listado'!$A$155:$Z$1048576,MATCH($A394,'Hoja de Trabajo para listado'!$A$155:$A$1048576,0),MATCH((CUADRO!P$5&amp;$E394),'Hoja de Trabajo para listado'!$A$151:$Z$151,0)),0)+IFERROR(INDEX('Hoja de Trabajo para listado'!$AB$155:$BA$1048576,MATCH($A394,'Hoja de Trabajo para listado'!$AB$155:$AB$1048576,0),MATCH((CUADRO!P$5&amp;$E394),'Hoja de Trabajo para listado'!$AB$151:$BA$151,0)),0)+IFERROR(INDEX('Hoja de Trabajo para listado'!$BC$155:$CB$1048576,MATCH($A394,'Hoja de Trabajo para listado'!$BC$155:$BC$1048576,0),MATCH((CUADRO!P$5&amp;$E394),'Hoja de Trabajo para listado'!$BC$151:$CB$151,0)),0)+IFERROR(INDEX('Hoja de Trabajo para listado'!$DE$153:$DG$274,MATCH($A394,'Hoja de Trabajo para listado'!$DE$153:$DE$1048576,0),MATCH((CUADRO!P$5&amp;$E394),'Hoja de Trabajo para listado'!$DE$151:$DG$151,0)),0)+IFERROR(INDEX('Hoja de Trabajo para listado'!$CD$155:$DC$1048576,MATCH($A394,'Hoja de Trabajo para listado'!$CD$155:$CD$1048576,0),MATCH((CUADRO!P$5&amp;$E394),'Hoja de Trabajo para listado'!$CD$151:$DC$151,0)),0)</f>
        <v>0</v>
      </c>
      <c r="Q394" s="255">
        <f ca="1">+IFERROR(INDEX('Hoja de Trabajo para listado'!$A$155:$Z$1048576,MATCH($A394,'Hoja de Trabajo para listado'!$A$155:$A$1048576,0),MATCH((CUADRO!Q$5&amp;$E394),'Hoja de Trabajo para listado'!$A$151:$Z$151,0)),0)+IFERROR(INDEX('Hoja de Trabajo para listado'!$AB$155:$BA$1048576,MATCH($A394,'Hoja de Trabajo para listado'!$AB$155:$AB$1048576,0),MATCH((CUADRO!Q$5&amp;$E394),'Hoja de Trabajo para listado'!$AB$151:$BA$151,0)),0)+IFERROR(INDEX('Hoja de Trabajo para listado'!$BC$155:$CB$1048576,MATCH($A394,'Hoja de Trabajo para listado'!$BC$155:$BC$1048576,0),MATCH((CUADRO!Q$5&amp;$E394),'Hoja de Trabajo para listado'!$BC$151:$CB$151,0)),0)+IFERROR(INDEX('Hoja de Trabajo para listado'!$DE$153:$DG$274,MATCH($A394,'Hoja de Trabajo para listado'!$DE$153:$DE$1048576,0),MATCH((CUADRO!Q$5&amp;$E394),'Hoja de Trabajo para listado'!$DE$151:$DG$151,0)),0)+IFERROR(INDEX('Hoja de Trabajo para listado'!$CD$155:$DC$1048576,MATCH($A394,'Hoja de Trabajo para listado'!$CD$155:$CD$1048576,0),MATCH((CUADRO!Q$5&amp;$E394),'Hoja de Trabajo para listado'!$CD$151:$DC$151,0)),0)</f>
        <v>0</v>
      </c>
      <c r="R394" s="255">
        <f t="shared" ca="1" si="12"/>
        <v>0</v>
      </c>
      <c r="S394" s="262"/>
      <c r="T394" s="255">
        <f ca="1">+T395</f>
        <v>0</v>
      </c>
      <c r="U394" s="254">
        <f t="shared" si="13"/>
        <v>1</v>
      </c>
      <c r="V394" s="362" t="str">
        <f>+VLOOKUP(A394,bd_lista!$A$3:$E$590,5,FALSE)</f>
        <v>Gobiernos Autonomos Municipales</v>
      </c>
      <c r="W394" s="361" t="str">
        <f>+V394</f>
        <v>Gobiernos Autonomos Municipales</v>
      </c>
      <c r="X394" s="254">
        <f>+VLOOKUP(A394,[2]Sheet1!$A$13:$D$744,4,FALSE)</f>
        <v>0</v>
      </c>
      <c r="Y394" s="254" t="e">
        <f>+VLOOKUP(X394,bd_lista!$A$3:$C$590,3,FALSE)</f>
        <v>#N/A</v>
      </c>
      <c r="Z394" s="316">
        <f>+X394</f>
        <v>0</v>
      </c>
      <c r="AA394" s="348" t="e">
        <f>+Y394</f>
        <v>#N/A</v>
      </c>
    </row>
    <row r="395" spans="1:27" ht="15" hidden="1" customHeight="1">
      <c r="A395" s="32">
        <v>1915</v>
      </c>
      <c r="B395" s="307"/>
      <c r="C395" s="362" t="str">
        <f>+VLOOKUP(A395,bd_lista!$A$3:$C$590,3,FALSE)</f>
        <v>Gobierno Autónomo Municipal de Santos Mercado</v>
      </c>
      <c r="D395" s="362"/>
      <c r="E395" s="256" t="s">
        <v>1314</v>
      </c>
      <c r="F395" s="257">
        <f ca="1">+IFERROR(INDEX('Hoja de Trabajo para listado'!$A$155:$Z$1048576,MATCH($A395,'Hoja de Trabajo para listado'!$A$155:$A$1048576,0),MATCH((CUADRO!F$5&amp;$E395),'Hoja de Trabajo para listado'!$A$151:$Z$151,0)),0)+IFERROR(INDEX('Hoja de Trabajo para listado'!$AB$155:$BA$1048576,MATCH($A395,'Hoja de Trabajo para listado'!$AB$155:$AB$1048576,0),MATCH((CUADRO!F$5&amp;$E395),'Hoja de Trabajo para listado'!$AB$151:$BA$151,0)),0)+IFERROR(INDEX('Hoja de Trabajo para listado'!$BC$155:$CB$1048576,MATCH($A395,'Hoja de Trabajo para listado'!$BC$155:$BC$1048576,0),MATCH((CUADRO!F$5&amp;$E395),'Hoja de Trabajo para listado'!$BC$151:$CB$151,0)),0)+IFERROR(INDEX('Hoja de Trabajo para listado'!$DE$153:$DG$274,MATCH($A395,'Hoja de Trabajo para listado'!$DE$153:$DE$1048576,0),MATCH((CUADRO!F$5&amp;$E395),'Hoja de Trabajo para listado'!$DE$151:$DG$151,0)),0)+IFERROR(INDEX('Hoja de Trabajo para listado'!$CD$155:$DC$1048576,MATCH($A395,'Hoja de Trabajo para listado'!$CD$155:$CD$1048576,0),MATCH((CUADRO!F$5&amp;$E395),'Hoja de Trabajo para listado'!$CD$151:$DC$151,0)),0)</f>
        <v>0</v>
      </c>
      <c r="G395" s="257">
        <f ca="1">+IFERROR(INDEX('Hoja de Trabajo para listado'!$A$155:$Z$1048576,MATCH($A395,'Hoja de Trabajo para listado'!$A$155:$A$1048576,0),MATCH((CUADRO!G$5&amp;$E395),'Hoja de Trabajo para listado'!$A$151:$Z$151,0)),0)+IFERROR(INDEX('Hoja de Trabajo para listado'!$AB$155:$BA$1048576,MATCH($A395,'Hoja de Trabajo para listado'!$AB$155:$AB$1048576,0),MATCH((CUADRO!G$5&amp;$E395),'Hoja de Trabajo para listado'!$AB$151:$BA$151,0)),0)+IFERROR(INDEX('Hoja de Trabajo para listado'!$BC$155:$CB$1048576,MATCH($A395,'Hoja de Trabajo para listado'!$BC$155:$BC$1048576,0),MATCH((CUADRO!G$5&amp;$E395),'Hoja de Trabajo para listado'!$BC$151:$CB$151,0)),0)+IFERROR(INDEX('Hoja de Trabajo para listado'!$DE$153:$DG$274,MATCH($A395,'Hoja de Trabajo para listado'!$DE$153:$DE$1048576,0),MATCH((CUADRO!G$5&amp;$E395),'Hoja de Trabajo para listado'!$DE$151:$DG$151,0)),0)+IFERROR(INDEX('Hoja de Trabajo para listado'!$CD$155:$DC$1048576,MATCH($A395,'Hoja de Trabajo para listado'!$CD$155:$CD$1048576,0),MATCH((CUADRO!G$5&amp;$E395),'Hoja de Trabajo para listado'!$CD$151:$DC$151,0)),0)</f>
        <v>0</v>
      </c>
      <c r="H395" s="257">
        <f ca="1">+IFERROR(INDEX('Hoja de Trabajo para listado'!$A$155:$Z$1048576,MATCH($A395,'Hoja de Trabajo para listado'!$A$155:$A$1048576,0),MATCH((CUADRO!H$5&amp;$E395),'Hoja de Trabajo para listado'!$A$151:$Z$151,0)),0)+IFERROR(INDEX('Hoja de Trabajo para listado'!$AB$155:$BA$1048576,MATCH($A395,'Hoja de Trabajo para listado'!$AB$155:$AB$1048576,0),MATCH((CUADRO!H$5&amp;$E395),'Hoja de Trabajo para listado'!$AB$151:$BA$151,0)),0)+IFERROR(INDEX('Hoja de Trabajo para listado'!$BC$155:$CB$1048576,MATCH($A395,'Hoja de Trabajo para listado'!$BC$155:$BC$1048576,0),MATCH((CUADRO!H$5&amp;$E395),'Hoja de Trabajo para listado'!$BC$151:$CB$151,0)),0)+IFERROR(INDEX('Hoja de Trabajo para listado'!$DE$153:$DG$274,MATCH($A395,'Hoja de Trabajo para listado'!$DE$153:$DE$1048576,0),MATCH((CUADRO!H$5&amp;$E395),'Hoja de Trabajo para listado'!$DE$151:$DG$151,0)),0)+IFERROR(INDEX('Hoja de Trabajo para listado'!$CD$155:$DC$1048576,MATCH($A395,'Hoja de Trabajo para listado'!$CD$155:$CD$1048576,0),MATCH((CUADRO!H$5&amp;$E395),'Hoja de Trabajo para listado'!$CD$151:$DC$151,0)),0)</f>
        <v>0</v>
      </c>
      <c r="I395" s="257">
        <f ca="1">+IFERROR(INDEX('Hoja de Trabajo para listado'!$A$155:$Z$1048576,MATCH($A395,'Hoja de Trabajo para listado'!$A$155:$A$1048576,0),MATCH((CUADRO!I$5&amp;$E395),'Hoja de Trabajo para listado'!$A$151:$Z$151,0)),0)+IFERROR(INDEX('Hoja de Trabajo para listado'!$AB$155:$BA$1048576,MATCH($A395,'Hoja de Trabajo para listado'!$AB$155:$AB$1048576,0),MATCH((CUADRO!I$5&amp;$E395),'Hoja de Trabajo para listado'!$AB$151:$BA$151,0)),0)+IFERROR(INDEX('Hoja de Trabajo para listado'!$BC$155:$CB$1048576,MATCH($A395,'Hoja de Trabajo para listado'!$BC$155:$BC$1048576,0),MATCH((CUADRO!I$5&amp;$E395),'Hoja de Trabajo para listado'!$BC$151:$CB$151,0)),0)+IFERROR(INDEX('Hoja de Trabajo para listado'!$DE$153:$DG$274,MATCH($A395,'Hoja de Trabajo para listado'!$DE$153:$DE$1048576,0),MATCH((CUADRO!I$5&amp;$E395),'Hoja de Trabajo para listado'!$DE$151:$DG$151,0)),0)+IFERROR(INDEX('Hoja de Trabajo para listado'!$CD$155:$DC$1048576,MATCH($A395,'Hoja de Trabajo para listado'!$CD$155:$CD$1048576,0),MATCH((CUADRO!I$5&amp;$E395),'Hoja de Trabajo para listado'!$CD$151:$DC$151,0)),0)</f>
        <v>0</v>
      </c>
      <c r="J395" s="257">
        <f ca="1">+IFERROR(INDEX('Hoja de Trabajo para listado'!$A$155:$Z$1048576,MATCH($A395,'Hoja de Trabajo para listado'!$A$155:$A$1048576,0),MATCH((CUADRO!J$5&amp;$E395),'Hoja de Trabajo para listado'!$A$151:$Z$151,0)),0)+IFERROR(INDEX('Hoja de Trabajo para listado'!$AB$155:$BA$1048576,MATCH($A395,'Hoja de Trabajo para listado'!$AB$155:$AB$1048576,0),MATCH((CUADRO!J$5&amp;$E395),'Hoja de Trabajo para listado'!$AB$151:$BA$151,0)),0)+IFERROR(INDEX('Hoja de Trabajo para listado'!$BC$155:$CB$1048576,MATCH($A395,'Hoja de Trabajo para listado'!$BC$155:$BC$1048576,0),MATCH((CUADRO!J$5&amp;$E395),'Hoja de Trabajo para listado'!$BC$151:$CB$151,0)),0)+IFERROR(INDEX('Hoja de Trabajo para listado'!$DE$153:$DG$274,MATCH($A395,'Hoja de Trabajo para listado'!$DE$153:$DE$1048576,0),MATCH((CUADRO!J$5&amp;$E395),'Hoja de Trabajo para listado'!$DE$151:$DG$151,0)),0)+IFERROR(INDEX('Hoja de Trabajo para listado'!$CD$155:$DC$1048576,MATCH($A395,'Hoja de Trabajo para listado'!$CD$155:$CD$1048576,0),MATCH((CUADRO!J$5&amp;$E395),'Hoja de Trabajo para listado'!$CD$151:$DC$151,0)),0)</f>
        <v>0</v>
      </c>
      <c r="K395" s="257">
        <f ca="1">+IFERROR(INDEX('Hoja de Trabajo para listado'!$A$155:$Z$1048576,MATCH($A395,'Hoja de Trabajo para listado'!$A$155:$A$1048576,0),MATCH((CUADRO!K$5&amp;$E395),'Hoja de Trabajo para listado'!$A$151:$Z$151,0)),0)+IFERROR(INDEX('Hoja de Trabajo para listado'!$AB$155:$BA$1048576,MATCH($A395,'Hoja de Trabajo para listado'!$AB$155:$AB$1048576,0),MATCH((CUADRO!K$5&amp;$E395),'Hoja de Trabajo para listado'!$AB$151:$BA$151,0)),0)+IFERROR(INDEX('Hoja de Trabajo para listado'!$BC$155:$CB$1048576,MATCH($A395,'Hoja de Trabajo para listado'!$BC$155:$BC$1048576,0),MATCH((CUADRO!K$5&amp;$E395),'Hoja de Trabajo para listado'!$BC$151:$CB$151,0)),0)+IFERROR(INDEX('Hoja de Trabajo para listado'!$DE$153:$DG$274,MATCH($A395,'Hoja de Trabajo para listado'!$DE$153:$DE$1048576,0),MATCH((CUADRO!K$5&amp;$E395),'Hoja de Trabajo para listado'!$DE$151:$DG$151,0)),0)+IFERROR(INDEX('Hoja de Trabajo para listado'!$CD$155:$DC$1048576,MATCH($A395,'Hoja de Trabajo para listado'!$CD$155:$CD$1048576,0),MATCH((CUADRO!K$5&amp;$E395),'Hoja de Trabajo para listado'!$CD$151:$DC$151,0)),0)</f>
        <v>0</v>
      </c>
      <c r="L395" s="257">
        <f ca="1">+IFERROR(INDEX('Hoja de Trabajo para listado'!$A$155:$Z$1048576,MATCH($A395,'Hoja de Trabajo para listado'!$A$155:$A$1048576,0),MATCH((CUADRO!L$5&amp;$E395),'Hoja de Trabajo para listado'!$A$151:$Z$151,0)),0)+IFERROR(INDEX('Hoja de Trabajo para listado'!$AB$155:$BA$1048576,MATCH($A395,'Hoja de Trabajo para listado'!$AB$155:$AB$1048576,0),MATCH((CUADRO!L$5&amp;$E395),'Hoja de Trabajo para listado'!$AB$151:$BA$151,0)),0)+IFERROR(INDEX('Hoja de Trabajo para listado'!$BC$155:$CB$1048576,MATCH($A395,'Hoja de Trabajo para listado'!$BC$155:$BC$1048576,0),MATCH((CUADRO!L$5&amp;$E395),'Hoja de Trabajo para listado'!$BC$151:$CB$151,0)),0)+IFERROR(INDEX('Hoja de Trabajo para listado'!$DE$153:$DG$274,MATCH($A395,'Hoja de Trabajo para listado'!$DE$153:$DE$1048576,0),MATCH((CUADRO!L$5&amp;$E395),'Hoja de Trabajo para listado'!$DE$151:$DG$151,0)),0)+IFERROR(INDEX('Hoja de Trabajo para listado'!$CD$155:$DC$1048576,MATCH($A395,'Hoja de Trabajo para listado'!$CD$155:$CD$1048576,0),MATCH((CUADRO!L$5&amp;$E395),'Hoja de Trabajo para listado'!$CD$151:$DC$151,0)),0)</f>
        <v>0</v>
      </c>
      <c r="M395" s="257">
        <f ca="1">+IFERROR(INDEX('Hoja de Trabajo para listado'!$A$155:$Z$1048576,MATCH($A395,'Hoja de Trabajo para listado'!$A$155:$A$1048576,0),MATCH((CUADRO!M$5&amp;$E395),'Hoja de Trabajo para listado'!$A$151:$Z$151,0)),0)+IFERROR(INDEX('Hoja de Trabajo para listado'!$AB$155:$BA$1048576,MATCH($A395,'Hoja de Trabajo para listado'!$AB$155:$AB$1048576,0),MATCH((CUADRO!M$5&amp;$E395),'Hoja de Trabajo para listado'!$AB$151:$BA$151,0)),0)+IFERROR(INDEX('Hoja de Trabajo para listado'!$BC$155:$CB$1048576,MATCH($A395,'Hoja de Trabajo para listado'!$BC$155:$BC$1048576,0),MATCH((CUADRO!M$5&amp;$E395),'Hoja de Trabajo para listado'!$BC$151:$CB$151,0)),0)+IFERROR(INDEX('Hoja de Trabajo para listado'!$DE$153:$DG$274,MATCH($A395,'Hoja de Trabajo para listado'!$DE$153:$DE$1048576,0),MATCH((CUADRO!M$5&amp;$E395),'Hoja de Trabajo para listado'!$DE$151:$DG$151,0)),0)+IFERROR(INDEX('Hoja de Trabajo para listado'!$CD$155:$DC$1048576,MATCH($A395,'Hoja de Trabajo para listado'!$CD$155:$CD$1048576,0),MATCH((CUADRO!M$5&amp;$E395),'Hoja de Trabajo para listado'!$CD$151:$DC$151,0)),0)</f>
        <v>0</v>
      </c>
      <c r="N395" s="257">
        <f ca="1">+IFERROR(INDEX('Hoja de Trabajo para listado'!$A$155:$Z$1048576,MATCH($A395,'Hoja de Trabajo para listado'!$A$155:$A$1048576,0),MATCH((CUADRO!N$5&amp;$E395),'Hoja de Trabajo para listado'!$A$151:$Z$151,0)),0)+IFERROR(INDEX('Hoja de Trabajo para listado'!$AB$155:$BA$1048576,MATCH($A395,'Hoja de Trabajo para listado'!$AB$155:$AB$1048576,0),MATCH((CUADRO!N$5&amp;$E395),'Hoja de Trabajo para listado'!$AB$151:$BA$151,0)),0)+IFERROR(INDEX('Hoja de Trabajo para listado'!$BC$155:$CB$1048576,MATCH($A395,'Hoja de Trabajo para listado'!$BC$155:$BC$1048576,0),MATCH((CUADRO!N$5&amp;$E395),'Hoja de Trabajo para listado'!$BC$151:$CB$151,0)),0)+IFERROR(INDEX('Hoja de Trabajo para listado'!$DE$153:$DG$274,MATCH($A395,'Hoja de Trabajo para listado'!$DE$153:$DE$1048576,0),MATCH((CUADRO!N$5&amp;$E395),'Hoja de Trabajo para listado'!$DE$151:$DG$151,0)),0)+IFERROR(INDEX('Hoja de Trabajo para listado'!$CD$155:$DC$1048576,MATCH($A395,'Hoja de Trabajo para listado'!$CD$155:$CD$1048576,0),MATCH((CUADRO!N$5&amp;$E395),'Hoja de Trabajo para listado'!$CD$151:$DC$151,0)),0)</f>
        <v>0</v>
      </c>
      <c r="O395" s="257">
        <f ca="1">+IFERROR(INDEX('Hoja de Trabajo para listado'!$A$155:$Z$1048576,MATCH($A395,'Hoja de Trabajo para listado'!$A$155:$A$1048576,0),MATCH((CUADRO!O$5&amp;$E395),'Hoja de Trabajo para listado'!$A$151:$Z$151,0)),0)+IFERROR(INDEX('Hoja de Trabajo para listado'!$AB$155:$BA$1048576,MATCH($A395,'Hoja de Trabajo para listado'!$AB$155:$AB$1048576,0),MATCH((CUADRO!O$5&amp;$E395),'Hoja de Trabajo para listado'!$AB$151:$BA$151,0)),0)+IFERROR(INDEX('Hoja de Trabajo para listado'!$BC$155:$CB$1048576,MATCH($A395,'Hoja de Trabajo para listado'!$BC$155:$BC$1048576,0),MATCH((CUADRO!O$5&amp;$E395),'Hoja de Trabajo para listado'!$BC$151:$CB$151,0)),0)+IFERROR(INDEX('Hoja de Trabajo para listado'!$DE$153:$DG$274,MATCH($A395,'Hoja de Trabajo para listado'!$DE$153:$DE$1048576,0),MATCH((CUADRO!O$5&amp;$E395),'Hoja de Trabajo para listado'!$DE$151:$DG$151,0)),0)+IFERROR(INDEX('Hoja de Trabajo para listado'!$CD$155:$DC$1048576,MATCH($A395,'Hoja de Trabajo para listado'!$CD$155:$CD$1048576,0),MATCH((CUADRO!O$5&amp;$E395),'Hoja de Trabajo para listado'!$CD$151:$DC$151,0)),0)</f>
        <v>0</v>
      </c>
      <c r="P395" s="257">
        <f ca="1">+IFERROR(INDEX('Hoja de Trabajo para listado'!$A$155:$Z$1048576,MATCH($A395,'Hoja de Trabajo para listado'!$A$155:$A$1048576,0),MATCH((CUADRO!P$5&amp;$E395),'Hoja de Trabajo para listado'!$A$151:$Z$151,0)),0)+IFERROR(INDEX('Hoja de Trabajo para listado'!$AB$155:$BA$1048576,MATCH($A395,'Hoja de Trabajo para listado'!$AB$155:$AB$1048576,0),MATCH((CUADRO!P$5&amp;$E395),'Hoja de Trabajo para listado'!$AB$151:$BA$151,0)),0)+IFERROR(INDEX('Hoja de Trabajo para listado'!$BC$155:$CB$1048576,MATCH($A395,'Hoja de Trabajo para listado'!$BC$155:$BC$1048576,0),MATCH((CUADRO!P$5&amp;$E395),'Hoja de Trabajo para listado'!$BC$151:$CB$151,0)),0)+IFERROR(INDEX('Hoja de Trabajo para listado'!$DE$153:$DG$274,MATCH($A395,'Hoja de Trabajo para listado'!$DE$153:$DE$1048576,0),MATCH((CUADRO!P$5&amp;$E395),'Hoja de Trabajo para listado'!$DE$151:$DG$151,0)),0)+IFERROR(INDEX('Hoja de Trabajo para listado'!$CD$155:$DC$1048576,MATCH($A395,'Hoja de Trabajo para listado'!$CD$155:$CD$1048576,0),MATCH((CUADRO!P$5&amp;$E395),'Hoja de Trabajo para listado'!$CD$151:$DC$151,0)),0)</f>
        <v>0</v>
      </c>
      <c r="Q395" s="257">
        <f ca="1">+IFERROR(INDEX('Hoja de Trabajo para listado'!$A$155:$Z$1048576,MATCH($A395,'Hoja de Trabajo para listado'!$A$155:$A$1048576,0),MATCH((CUADRO!Q$5&amp;$E395),'Hoja de Trabajo para listado'!$A$151:$Z$151,0)),0)+IFERROR(INDEX('Hoja de Trabajo para listado'!$AB$155:$BA$1048576,MATCH($A395,'Hoja de Trabajo para listado'!$AB$155:$AB$1048576,0),MATCH((CUADRO!Q$5&amp;$E395),'Hoja de Trabajo para listado'!$AB$151:$BA$151,0)),0)+IFERROR(INDEX('Hoja de Trabajo para listado'!$BC$155:$CB$1048576,MATCH($A395,'Hoja de Trabajo para listado'!$BC$155:$BC$1048576,0),MATCH((CUADRO!Q$5&amp;$E395),'Hoja de Trabajo para listado'!$BC$151:$CB$151,0)),0)+IFERROR(INDEX('Hoja de Trabajo para listado'!$DE$153:$DG$274,MATCH($A395,'Hoja de Trabajo para listado'!$DE$153:$DE$1048576,0),MATCH((CUADRO!Q$5&amp;$E395),'Hoja de Trabajo para listado'!$DE$151:$DG$151,0)),0)+IFERROR(INDEX('Hoja de Trabajo para listado'!$CD$155:$DC$1048576,MATCH($A395,'Hoja de Trabajo para listado'!$CD$155:$CD$1048576,0),MATCH((CUADRO!Q$5&amp;$E395),'Hoja de Trabajo para listado'!$CD$151:$DC$151,0)),0)</f>
        <v>0</v>
      </c>
      <c r="R395" s="257">
        <f t="shared" ca="1" si="12"/>
        <v>0</v>
      </c>
      <c r="S395" s="274">
        <f ca="1">+R394+R395</f>
        <v>0</v>
      </c>
      <c r="T395" s="257">
        <f ca="1">+S395</f>
        <v>0</v>
      </c>
      <c r="U395" s="256">
        <f t="shared" si="13"/>
        <v>2</v>
      </c>
      <c r="V395" s="362" t="str">
        <f>+VLOOKUP(A395,bd_lista!$A$3:$E$590,5,FALSE)</f>
        <v>Gobiernos Autonomos Municipales</v>
      </c>
      <c r="W395" s="362"/>
      <c r="X395" s="254">
        <f>+VLOOKUP(A395,[2]Sheet1!$A$13:$D$744,4,FALSE)</f>
        <v>0</v>
      </c>
      <c r="Y395" s="254" t="e">
        <f>+VLOOKUP(X395,bd_lista!$A$3:$C$590,3,FALSE)</f>
        <v>#N/A</v>
      </c>
      <c r="Z395" s="314"/>
      <c r="AA395" s="350"/>
    </row>
    <row r="396" spans="1:27" ht="15" hidden="1" customHeight="1">
      <c r="A396" s="264">
        <v>1101</v>
      </c>
      <c r="B396" s="306">
        <f>+A396</f>
        <v>1101</v>
      </c>
      <c r="C396" s="259" t="str">
        <f>+VLOOKUP(A396,bd_lista!$A$3:$C$590,3,FALSE)</f>
        <v>Gobierno Autónomo Municipal de Sucre</v>
      </c>
      <c r="D396" s="361" t="str">
        <f>+C396</f>
        <v>Gobierno Autónomo Municipal de Sucre</v>
      </c>
      <c r="E396" s="254" t="s">
        <v>1313</v>
      </c>
      <c r="F396" s="255">
        <f ca="1">+IFERROR(INDEX('Hoja de Trabajo para listado'!$A$155:$Z$1048576,MATCH($A396,'Hoja de Trabajo para listado'!$A$155:$A$1048576,0),MATCH((CUADRO!F$5&amp;$E396),'Hoja de Trabajo para listado'!$A$151:$Z$151,0)),0)+IFERROR(INDEX('Hoja de Trabajo para listado'!$AB$155:$BA$1048576,MATCH($A396,'Hoja de Trabajo para listado'!$AB$155:$AB$1048576,0),MATCH((CUADRO!F$5&amp;$E396),'Hoja de Trabajo para listado'!$AB$151:$BA$151,0)),0)+IFERROR(INDEX('Hoja de Trabajo para listado'!$BC$155:$CB$1048576,MATCH($A396,'Hoja de Trabajo para listado'!$BC$155:$BC$1048576,0),MATCH((CUADRO!F$5&amp;$E396),'Hoja de Trabajo para listado'!$BC$151:$CB$151,0)),0)+IFERROR(INDEX('Hoja de Trabajo para listado'!$DE$153:$DG$274,MATCH($A396,'Hoja de Trabajo para listado'!$DE$153:$DE$1048576,0),MATCH((CUADRO!F$5&amp;$E396),'Hoja de Trabajo para listado'!$DE$151:$DG$151,0)),0)+IFERROR(INDEX('Hoja de Trabajo para listado'!$CD$155:$DC$1048576,MATCH($A396,'Hoja de Trabajo para listado'!$CD$155:$CD$1048576,0),MATCH((CUADRO!F$5&amp;$E396),'Hoja de Trabajo para listado'!$CD$151:$DC$151,0)),0)</f>
        <v>0</v>
      </c>
      <c r="G396" s="255">
        <f ca="1">+IFERROR(INDEX('Hoja de Trabajo para listado'!$A$155:$Z$1048576,MATCH($A396,'Hoja de Trabajo para listado'!$A$155:$A$1048576,0),MATCH((CUADRO!G$5&amp;$E396),'Hoja de Trabajo para listado'!$A$151:$Z$151,0)),0)+IFERROR(INDEX('Hoja de Trabajo para listado'!$AB$155:$BA$1048576,MATCH($A396,'Hoja de Trabajo para listado'!$AB$155:$AB$1048576,0),MATCH((CUADRO!G$5&amp;$E396),'Hoja de Trabajo para listado'!$AB$151:$BA$151,0)),0)+IFERROR(INDEX('Hoja de Trabajo para listado'!$BC$155:$CB$1048576,MATCH($A396,'Hoja de Trabajo para listado'!$BC$155:$BC$1048576,0),MATCH((CUADRO!G$5&amp;$E396),'Hoja de Trabajo para listado'!$BC$151:$CB$151,0)),0)+IFERROR(INDEX('Hoja de Trabajo para listado'!$DE$153:$DG$274,MATCH($A396,'Hoja de Trabajo para listado'!$DE$153:$DE$1048576,0),MATCH((CUADRO!G$5&amp;$E396),'Hoja de Trabajo para listado'!$DE$151:$DG$151,0)),0)+IFERROR(INDEX('Hoja de Trabajo para listado'!$CD$155:$DC$1048576,MATCH($A396,'Hoja de Trabajo para listado'!$CD$155:$CD$1048576,0),MATCH((CUADRO!G$5&amp;$E396),'Hoja de Trabajo para listado'!$CD$151:$DC$151,0)),0)</f>
        <v>0</v>
      </c>
      <c r="H396" s="255">
        <f ca="1">+IFERROR(INDEX('Hoja de Trabajo para listado'!$A$155:$Z$1048576,MATCH($A396,'Hoja de Trabajo para listado'!$A$155:$A$1048576,0),MATCH((CUADRO!H$5&amp;$E396),'Hoja de Trabajo para listado'!$A$151:$Z$151,0)),0)+IFERROR(INDEX('Hoja de Trabajo para listado'!$AB$155:$BA$1048576,MATCH($A396,'Hoja de Trabajo para listado'!$AB$155:$AB$1048576,0),MATCH((CUADRO!H$5&amp;$E396),'Hoja de Trabajo para listado'!$AB$151:$BA$151,0)),0)+IFERROR(INDEX('Hoja de Trabajo para listado'!$BC$155:$CB$1048576,MATCH($A396,'Hoja de Trabajo para listado'!$BC$155:$BC$1048576,0),MATCH((CUADRO!H$5&amp;$E396),'Hoja de Trabajo para listado'!$BC$151:$CB$151,0)),0)+IFERROR(INDEX('Hoja de Trabajo para listado'!$DE$153:$DG$274,MATCH($A396,'Hoja de Trabajo para listado'!$DE$153:$DE$1048576,0),MATCH((CUADRO!H$5&amp;$E396),'Hoja de Trabajo para listado'!$DE$151:$DG$151,0)),0)+IFERROR(INDEX('Hoja de Trabajo para listado'!$CD$155:$DC$1048576,MATCH($A396,'Hoja de Trabajo para listado'!$CD$155:$CD$1048576,0),MATCH((CUADRO!H$5&amp;$E396),'Hoja de Trabajo para listado'!$CD$151:$DC$151,0)),0)</f>
        <v>0</v>
      </c>
      <c r="I396" s="255">
        <f ca="1">+IFERROR(INDEX('Hoja de Trabajo para listado'!$A$155:$Z$1048576,MATCH($A396,'Hoja de Trabajo para listado'!$A$155:$A$1048576,0),MATCH((CUADRO!I$5&amp;$E396),'Hoja de Trabajo para listado'!$A$151:$Z$151,0)),0)+IFERROR(INDEX('Hoja de Trabajo para listado'!$AB$155:$BA$1048576,MATCH($A396,'Hoja de Trabajo para listado'!$AB$155:$AB$1048576,0),MATCH((CUADRO!I$5&amp;$E396),'Hoja de Trabajo para listado'!$AB$151:$BA$151,0)),0)+IFERROR(INDEX('Hoja de Trabajo para listado'!$BC$155:$CB$1048576,MATCH($A396,'Hoja de Trabajo para listado'!$BC$155:$BC$1048576,0),MATCH((CUADRO!I$5&amp;$E396),'Hoja de Trabajo para listado'!$BC$151:$CB$151,0)),0)+IFERROR(INDEX('Hoja de Trabajo para listado'!$DE$153:$DG$274,MATCH($A396,'Hoja de Trabajo para listado'!$DE$153:$DE$1048576,0),MATCH((CUADRO!I$5&amp;$E396),'Hoja de Trabajo para listado'!$DE$151:$DG$151,0)),0)+IFERROR(INDEX('Hoja de Trabajo para listado'!$CD$155:$DC$1048576,MATCH($A396,'Hoja de Trabajo para listado'!$CD$155:$CD$1048576,0),MATCH((CUADRO!I$5&amp;$E396),'Hoja de Trabajo para listado'!$CD$151:$DC$151,0)),0)</f>
        <v>0</v>
      </c>
      <c r="J396" s="255">
        <f ca="1">+IFERROR(INDEX('Hoja de Trabajo para listado'!$A$155:$Z$1048576,MATCH($A396,'Hoja de Trabajo para listado'!$A$155:$A$1048576,0),MATCH((CUADRO!J$5&amp;$E396),'Hoja de Trabajo para listado'!$A$151:$Z$151,0)),0)+IFERROR(INDEX('Hoja de Trabajo para listado'!$AB$155:$BA$1048576,MATCH($A396,'Hoja de Trabajo para listado'!$AB$155:$AB$1048576,0),MATCH((CUADRO!J$5&amp;$E396),'Hoja de Trabajo para listado'!$AB$151:$BA$151,0)),0)+IFERROR(INDEX('Hoja de Trabajo para listado'!$BC$155:$CB$1048576,MATCH($A396,'Hoja de Trabajo para listado'!$BC$155:$BC$1048576,0),MATCH((CUADRO!J$5&amp;$E396),'Hoja de Trabajo para listado'!$BC$151:$CB$151,0)),0)+IFERROR(INDEX('Hoja de Trabajo para listado'!$DE$153:$DG$274,MATCH($A396,'Hoja de Trabajo para listado'!$DE$153:$DE$1048576,0),MATCH((CUADRO!J$5&amp;$E396),'Hoja de Trabajo para listado'!$DE$151:$DG$151,0)),0)+IFERROR(INDEX('Hoja de Trabajo para listado'!$CD$155:$DC$1048576,MATCH($A396,'Hoja de Trabajo para listado'!$CD$155:$CD$1048576,0),MATCH((CUADRO!J$5&amp;$E396),'Hoja de Trabajo para listado'!$CD$151:$DC$151,0)),0)</f>
        <v>0</v>
      </c>
      <c r="K396" s="255">
        <f ca="1">+IFERROR(INDEX('Hoja de Trabajo para listado'!$A$155:$Z$1048576,MATCH($A396,'Hoja de Trabajo para listado'!$A$155:$A$1048576,0),MATCH((CUADRO!K$5&amp;$E396),'Hoja de Trabajo para listado'!$A$151:$Z$151,0)),0)+IFERROR(INDEX('Hoja de Trabajo para listado'!$AB$155:$BA$1048576,MATCH($A396,'Hoja de Trabajo para listado'!$AB$155:$AB$1048576,0),MATCH((CUADRO!K$5&amp;$E396),'Hoja de Trabajo para listado'!$AB$151:$BA$151,0)),0)+IFERROR(INDEX('Hoja de Trabajo para listado'!$BC$155:$CB$1048576,MATCH($A396,'Hoja de Trabajo para listado'!$BC$155:$BC$1048576,0),MATCH((CUADRO!K$5&amp;$E396),'Hoja de Trabajo para listado'!$BC$151:$CB$151,0)),0)+IFERROR(INDEX('Hoja de Trabajo para listado'!$DE$153:$DG$274,MATCH($A396,'Hoja de Trabajo para listado'!$DE$153:$DE$1048576,0),MATCH((CUADRO!K$5&amp;$E396),'Hoja de Trabajo para listado'!$DE$151:$DG$151,0)),0)+IFERROR(INDEX('Hoja de Trabajo para listado'!$CD$155:$DC$1048576,MATCH($A396,'Hoja de Trabajo para listado'!$CD$155:$CD$1048576,0),MATCH((CUADRO!K$5&amp;$E396),'Hoja de Trabajo para listado'!$CD$151:$DC$151,0)),0)</f>
        <v>0</v>
      </c>
      <c r="L396" s="255">
        <f ca="1">+IFERROR(INDEX('Hoja de Trabajo para listado'!$A$155:$Z$1048576,MATCH($A396,'Hoja de Trabajo para listado'!$A$155:$A$1048576,0),MATCH((CUADRO!L$5&amp;$E396),'Hoja de Trabajo para listado'!$A$151:$Z$151,0)),0)+IFERROR(INDEX('Hoja de Trabajo para listado'!$AB$155:$BA$1048576,MATCH($A396,'Hoja de Trabajo para listado'!$AB$155:$AB$1048576,0),MATCH((CUADRO!L$5&amp;$E396),'Hoja de Trabajo para listado'!$AB$151:$BA$151,0)),0)+IFERROR(INDEX('Hoja de Trabajo para listado'!$BC$155:$CB$1048576,MATCH($A396,'Hoja de Trabajo para listado'!$BC$155:$BC$1048576,0),MATCH((CUADRO!L$5&amp;$E396),'Hoja de Trabajo para listado'!$BC$151:$CB$151,0)),0)+IFERROR(INDEX('Hoja de Trabajo para listado'!$DE$153:$DG$274,MATCH($A396,'Hoja de Trabajo para listado'!$DE$153:$DE$1048576,0),MATCH((CUADRO!L$5&amp;$E396),'Hoja de Trabajo para listado'!$DE$151:$DG$151,0)),0)+IFERROR(INDEX('Hoja de Trabajo para listado'!$CD$155:$DC$1048576,MATCH($A396,'Hoja de Trabajo para listado'!$CD$155:$CD$1048576,0),MATCH((CUADRO!L$5&amp;$E396),'Hoja de Trabajo para listado'!$CD$151:$DC$151,0)),0)</f>
        <v>0</v>
      </c>
      <c r="M396" s="255">
        <f ca="1">+IFERROR(INDEX('Hoja de Trabajo para listado'!$A$155:$Z$1048576,MATCH($A396,'Hoja de Trabajo para listado'!$A$155:$A$1048576,0),MATCH((CUADRO!M$5&amp;$E396),'Hoja de Trabajo para listado'!$A$151:$Z$151,0)),0)+IFERROR(INDEX('Hoja de Trabajo para listado'!$AB$155:$BA$1048576,MATCH($A396,'Hoja de Trabajo para listado'!$AB$155:$AB$1048576,0),MATCH((CUADRO!M$5&amp;$E396),'Hoja de Trabajo para listado'!$AB$151:$BA$151,0)),0)+IFERROR(INDEX('Hoja de Trabajo para listado'!$BC$155:$CB$1048576,MATCH($A396,'Hoja de Trabajo para listado'!$BC$155:$BC$1048576,0),MATCH((CUADRO!M$5&amp;$E396),'Hoja de Trabajo para listado'!$BC$151:$CB$151,0)),0)+IFERROR(INDEX('Hoja de Trabajo para listado'!$DE$153:$DG$274,MATCH($A396,'Hoja de Trabajo para listado'!$DE$153:$DE$1048576,0),MATCH((CUADRO!M$5&amp;$E396),'Hoja de Trabajo para listado'!$DE$151:$DG$151,0)),0)+IFERROR(INDEX('Hoja de Trabajo para listado'!$CD$155:$DC$1048576,MATCH($A396,'Hoja de Trabajo para listado'!$CD$155:$CD$1048576,0),MATCH((CUADRO!M$5&amp;$E396),'Hoja de Trabajo para listado'!$CD$151:$DC$151,0)),0)</f>
        <v>0</v>
      </c>
      <c r="N396" s="255">
        <f ca="1">+IFERROR(INDEX('Hoja de Trabajo para listado'!$A$155:$Z$1048576,MATCH($A396,'Hoja de Trabajo para listado'!$A$155:$A$1048576,0),MATCH((CUADRO!N$5&amp;$E396),'Hoja de Trabajo para listado'!$A$151:$Z$151,0)),0)+IFERROR(INDEX('Hoja de Trabajo para listado'!$AB$155:$BA$1048576,MATCH($A396,'Hoja de Trabajo para listado'!$AB$155:$AB$1048576,0),MATCH((CUADRO!N$5&amp;$E396),'Hoja de Trabajo para listado'!$AB$151:$BA$151,0)),0)+IFERROR(INDEX('Hoja de Trabajo para listado'!$BC$155:$CB$1048576,MATCH($A396,'Hoja de Trabajo para listado'!$BC$155:$BC$1048576,0),MATCH((CUADRO!N$5&amp;$E396),'Hoja de Trabajo para listado'!$BC$151:$CB$151,0)),0)+IFERROR(INDEX('Hoja de Trabajo para listado'!$DE$153:$DG$274,MATCH($A396,'Hoja de Trabajo para listado'!$DE$153:$DE$1048576,0),MATCH((CUADRO!N$5&amp;$E396),'Hoja de Trabajo para listado'!$DE$151:$DG$151,0)),0)+IFERROR(INDEX('Hoja de Trabajo para listado'!$CD$155:$DC$1048576,MATCH($A396,'Hoja de Trabajo para listado'!$CD$155:$CD$1048576,0),MATCH((CUADRO!N$5&amp;$E396),'Hoja de Trabajo para listado'!$CD$151:$DC$151,0)),0)</f>
        <v>0</v>
      </c>
      <c r="O396" s="255">
        <f ca="1">+IFERROR(INDEX('Hoja de Trabajo para listado'!$A$155:$Z$1048576,MATCH($A396,'Hoja de Trabajo para listado'!$A$155:$A$1048576,0),MATCH((CUADRO!O$5&amp;$E396),'Hoja de Trabajo para listado'!$A$151:$Z$151,0)),0)+IFERROR(INDEX('Hoja de Trabajo para listado'!$AB$155:$BA$1048576,MATCH($A396,'Hoja de Trabajo para listado'!$AB$155:$AB$1048576,0),MATCH((CUADRO!O$5&amp;$E396),'Hoja de Trabajo para listado'!$AB$151:$BA$151,0)),0)+IFERROR(INDEX('Hoja de Trabajo para listado'!$BC$155:$CB$1048576,MATCH($A396,'Hoja de Trabajo para listado'!$BC$155:$BC$1048576,0),MATCH((CUADRO!O$5&amp;$E396),'Hoja de Trabajo para listado'!$BC$151:$CB$151,0)),0)+IFERROR(INDEX('Hoja de Trabajo para listado'!$DE$153:$DG$274,MATCH($A396,'Hoja de Trabajo para listado'!$DE$153:$DE$1048576,0),MATCH((CUADRO!O$5&amp;$E396),'Hoja de Trabajo para listado'!$DE$151:$DG$151,0)),0)+IFERROR(INDEX('Hoja de Trabajo para listado'!$CD$155:$DC$1048576,MATCH($A396,'Hoja de Trabajo para listado'!$CD$155:$CD$1048576,0),MATCH((CUADRO!O$5&amp;$E396),'Hoja de Trabajo para listado'!$CD$151:$DC$151,0)),0)</f>
        <v>0</v>
      </c>
      <c r="P396" s="255">
        <f ca="1">+IFERROR(INDEX('Hoja de Trabajo para listado'!$A$155:$Z$1048576,MATCH($A396,'Hoja de Trabajo para listado'!$A$155:$A$1048576,0),MATCH((CUADRO!P$5&amp;$E396),'Hoja de Trabajo para listado'!$A$151:$Z$151,0)),0)+IFERROR(INDEX('Hoja de Trabajo para listado'!$AB$155:$BA$1048576,MATCH($A396,'Hoja de Trabajo para listado'!$AB$155:$AB$1048576,0),MATCH((CUADRO!P$5&amp;$E396),'Hoja de Trabajo para listado'!$AB$151:$BA$151,0)),0)+IFERROR(INDEX('Hoja de Trabajo para listado'!$BC$155:$CB$1048576,MATCH($A396,'Hoja de Trabajo para listado'!$BC$155:$BC$1048576,0),MATCH((CUADRO!P$5&amp;$E396),'Hoja de Trabajo para listado'!$BC$151:$CB$151,0)),0)+IFERROR(INDEX('Hoja de Trabajo para listado'!$DE$153:$DG$274,MATCH($A396,'Hoja de Trabajo para listado'!$DE$153:$DE$1048576,0),MATCH((CUADRO!P$5&amp;$E396),'Hoja de Trabajo para listado'!$DE$151:$DG$151,0)),0)+IFERROR(INDEX('Hoja de Trabajo para listado'!$CD$155:$DC$1048576,MATCH($A396,'Hoja de Trabajo para listado'!$CD$155:$CD$1048576,0),MATCH((CUADRO!P$5&amp;$E396),'Hoja de Trabajo para listado'!$CD$151:$DC$151,0)),0)</f>
        <v>0</v>
      </c>
      <c r="Q396" s="255">
        <f ca="1">+IFERROR(INDEX('Hoja de Trabajo para listado'!$A$155:$Z$1048576,MATCH($A396,'Hoja de Trabajo para listado'!$A$155:$A$1048576,0),MATCH((CUADRO!Q$5&amp;$E396),'Hoja de Trabajo para listado'!$A$151:$Z$151,0)),0)+IFERROR(INDEX('Hoja de Trabajo para listado'!$AB$155:$BA$1048576,MATCH($A396,'Hoja de Trabajo para listado'!$AB$155:$AB$1048576,0),MATCH((CUADRO!Q$5&amp;$E396),'Hoja de Trabajo para listado'!$AB$151:$BA$151,0)),0)+IFERROR(INDEX('Hoja de Trabajo para listado'!$BC$155:$CB$1048576,MATCH($A396,'Hoja de Trabajo para listado'!$BC$155:$BC$1048576,0),MATCH((CUADRO!Q$5&amp;$E396),'Hoja de Trabajo para listado'!$BC$151:$CB$151,0)),0)+IFERROR(INDEX('Hoja de Trabajo para listado'!$DE$153:$DG$274,MATCH($A396,'Hoja de Trabajo para listado'!$DE$153:$DE$1048576,0),MATCH((CUADRO!Q$5&amp;$E396),'Hoja de Trabajo para listado'!$DE$151:$DG$151,0)),0)+IFERROR(INDEX('Hoja de Trabajo para listado'!$CD$155:$DC$1048576,MATCH($A396,'Hoja de Trabajo para listado'!$CD$155:$CD$1048576,0),MATCH((CUADRO!Q$5&amp;$E396),'Hoja de Trabajo para listado'!$CD$151:$DC$151,0)),0)</f>
        <v>0</v>
      </c>
      <c r="R396" s="255">
        <f t="shared" ca="1" si="12"/>
        <v>0</v>
      </c>
      <c r="S396" s="262"/>
      <c r="T396" s="255">
        <f ca="1">+T397</f>
        <v>0</v>
      </c>
      <c r="U396" s="254">
        <f t="shared" si="13"/>
        <v>1</v>
      </c>
      <c r="V396" s="362" t="str">
        <f>+VLOOKUP(A396,bd_lista!$A$3:$E$590,5,FALSE)</f>
        <v>Gobiernos Autonomos Municipales</v>
      </c>
      <c r="W396" s="361" t="str">
        <f>+V396</f>
        <v>Gobiernos Autonomos Municipales</v>
      </c>
      <c r="X396" s="254">
        <f>+VLOOKUP(A396,[2]Sheet1!$A$13:$D$744,4,FALSE)</f>
        <v>0</v>
      </c>
      <c r="Y396" s="254" t="e">
        <f>+VLOOKUP(X396,bd_lista!$A$3:$C$590,3,FALSE)</f>
        <v>#N/A</v>
      </c>
      <c r="Z396" s="316">
        <f>+X396</f>
        <v>0</v>
      </c>
      <c r="AA396" s="317" t="e">
        <f>+Y396</f>
        <v>#N/A</v>
      </c>
    </row>
    <row r="397" spans="1:27" ht="15" hidden="1" customHeight="1">
      <c r="A397" s="32">
        <v>1101</v>
      </c>
      <c r="B397" s="307"/>
      <c r="C397" s="362" t="str">
        <f>+VLOOKUP(A397,bd_lista!$A$3:$C$590,3,FALSE)</f>
        <v>Gobierno Autónomo Municipal de Sucre</v>
      </c>
      <c r="D397" s="362"/>
      <c r="E397" s="256" t="s">
        <v>1314</v>
      </c>
      <c r="F397" s="257">
        <f ca="1">+IFERROR(INDEX('Hoja de Trabajo para listado'!$A$155:$Z$1048576,MATCH($A397,'Hoja de Trabajo para listado'!$A$155:$A$1048576,0),MATCH((CUADRO!F$5&amp;$E397),'Hoja de Trabajo para listado'!$A$151:$Z$151,0)),0)+IFERROR(INDEX('Hoja de Trabajo para listado'!$AB$155:$BA$1048576,MATCH($A397,'Hoja de Trabajo para listado'!$AB$155:$AB$1048576,0),MATCH((CUADRO!F$5&amp;$E397),'Hoja de Trabajo para listado'!$AB$151:$BA$151,0)),0)+IFERROR(INDEX('Hoja de Trabajo para listado'!$BC$155:$CB$1048576,MATCH($A397,'Hoja de Trabajo para listado'!$BC$155:$BC$1048576,0),MATCH((CUADRO!F$5&amp;$E397),'Hoja de Trabajo para listado'!$BC$151:$CB$151,0)),0)+IFERROR(INDEX('Hoja de Trabajo para listado'!$DE$153:$DG$274,MATCH($A397,'Hoja de Trabajo para listado'!$DE$153:$DE$1048576,0),MATCH((CUADRO!F$5&amp;$E397),'Hoja de Trabajo para listado'!$DE$151:$DG$151,0)),0)+IFERROR(INDEX('Hoja de Trabajo para listado'!$CD$155:$DC$1048576,MATCH($A397,'Hoja de Trabajo para listado'!$CD$155:$CD$1048576,0),MATCH((CUADRO!F$5&amp;$E397),'Hoja de Trabajo para listado'!$CD$151:$DC$151,0)),0)</f>
        <v>0</v>
      </c>
      <c r="G397" s="257">
        <f ca="1">+IFERROR(INDEX('Hoja de Trabajo para listado'!$A$155:$Z$1048576,MATCH($A397,'Hoja de Trabajo para listado'!$A$155:$A$1048576,0),MATCH((CUADRO!G$5&amp;$E397),'Hoja de Trabajo para listado'!$A$151:$Z$151,0)),0)+IFERROR(INDEX('Hoja de Trabajo para listado'!$AB$155:$BA$1048576,MATCH($A397,'Hoja de Trabajo para listado'!$AB$155:$AB$1048576,0),MATCH((CUADRO!G$5&amp;$E397),'Hoja de Trabajo para listado'!$AB$151:$BA$151,0)),0)+IFERROR(INDEX('Hoja de Trabajo para listado'!$BC$155:$CB$1048576,MATCH($A397,'Hoja de Trabajo para listado'!$BC$155:$BC$1048576,0),MATCH((CUADRO!G$5&amp;$E397),'Hoja de Trabajo para listado'!$BC$151:$CB$151,0)),0)+IFERROR(INDEX('Hoja de Trabajo para listado'!$DE$153:$DG$274,MATCH($A397,'Hoja de Trabajo para listado'!$DE$153:$DE$1048576,0),MATCH((CUADRO!G$5&amp;$E397),'Hoja de Trabajo para listado'!$DE$151:$DG$151,0)),0)+IFERROR(INDEX('Hoja de Trabajo para listado'!$CD$155:$DC$1048576,MATCH($A397,'Hoja de Trabajo para listado'!$CD$155:$CD$1048576,0),MATCH((CUADRO!G$5&amp;$E397),'Hoja de Trabajo para listado'!$CD$151:$DC$151,0)),0)</f>
        <v>0</v>
      </c>
      <c r="H397" s="257">
        <f ca="1">+IFERROR(INDEX('Hoja de Trabajo para listado'!$A$155:$Z$1048576,MATCH($A397,'Hoja de Trabajo para listado'!$A$155:$A$1048576,0),MATCH((CUADRO!H$5&amp;$E397),'Hoja de Trabajo para listado'!$A$151:$Z$151,0)),0)+IFERROR(INDEX('Hoja de Trabajo para listado'!$AB$155:$BA$1048576,MATCH($A397,'Hoja de Trabajo para listado'!$AB$155:$AB$1048576,0),MATCH((CUADRO!H$5&amp;$E397),'Hoja de Trabajo para listado'!$AB$151:$BA$151,0)),0)+IFERROR(INDEX('Hoja de Trabajo para listado'!$BC$155:$CB$1048576,MATCH($A397,'Hoja de Trabajo para listado'!$BC$155:$BC$1048576,0),MATCH((CUADRO!H$5&amp;$E397),'Hoja de Trabajo para listado'!$BC$151:$CB$151,0)),0)+IFERROR(INDEX('Hoja de Trabajo para listado'!$DE$153:$DG$274,MATCH($A397,'Hoja de Trabajo para listado'!$DE$153:$DE$1048576,0),MATCH((CUADRO!H$5&amp;$E397),'Hoja de Trabajo para listado'!$DE$151:$DG$151,0)),0)+IFERROR(INDEX('Hoja de Trabajo para listado'!$CD$155:$DC$1048576,MATCH($A397,'Hoja de Trabajo para listado'!$CD$155:$CD$1048576,0),MATCH((CUADRO!H$5&amp;$E397),'Hoja de Trabajo para listado'!$CD$151:$DC$151,0)),0)</f>
        <v>0</v>
      </c>
      <c r="I397" s="257">
        <f ca="1">+IFERROR(INDEX('Hoja de Trabajo para listado'!$A$155:$Z$1048576,MATCH($A397,'Hoja de Trabajo para listado'!$A$155:$A$1048576,0),MATCH((CUADRO!I$5&amp;$E397),'Hoja de Trabajo para listado'!$A$151:$Z$151,0)),0)+IFERROR(INDEX('Hoja de Trabajo para listado'!$AB$155:$BA$1048576,MATCH($A397,'Hoja de Trabajo para listado'!$AB$155:$AB$1048576,0),MATCH((CUADRO!I$5&amp;$E397),'Hoja de Trabajo para listado'!$AB$151:$BA$151,0)),0)+IFERROR(INDEX('Hoja de Trabajo para listado'!$BC$155:$CB$1048576,MATCH($A397,'Hoja de Trabajo para listado'!$BC$155:$BC$1048576,0),MATCH((CUADRO!I$5&amp;$E397),'Hoja de Trabajo para listado'!$BC$151:$CB$151,0)),0)+IFERROR(INDEX('Hoja de Trabajo para listado'!$DE$153:$DG$274,MATCH($A397,'Hoja de Trabajo para listado'!$DE$153:$DE$1048576,0),MATCH((CUADRO!I$5&amp;$E397),'Hoja de Trabajo para listado'!$DE$151:$DG$151,0)),0)+IFERROR(INDEX('Hoja de Trabajo para listado'!$CD$155:$DC$1048576,MATCH($A397,'Hoja de Trabajo para listado'!$CD$155:$CD$1048576,0),MATCH((CUADRO!I$5&amp;$E397),'Hoja de Trabajo para listado'!$CD$151:$DC$151,0)),0)</f>
        <v>0</v>
      </c>
      <c r="J397" s="257">
        <f ca="1">+IFERROR(INDEX('Hoja de Trabajo para listado'!$A$155:$Z$1048576,MATCH($A397,'Hoja de Trabajo para listado'!$A$155:$A$1048576,0),MATCH((CUADRO!J$5&amp;$E397),'Hoja de Trabajo para listado'!$A$151:$Z$151,0)),0)+IFERROR(INDEX('Hoja de Trabajo para listado'!$AB$155:$BA$1048576,MATCH($A397,'Hoja de Trabajo para listado'!$AB$155:$AB$1048576,0),MATCH((CUADRO!J$5&amp;$E397),'Hoja de Trabajo para listado'!$AB$151:$BA$151,0)),0)+IFERROR(INDEX('Hoja de Trabajo para listado'!$BC$155:$CB$1048576,MATCH($A397,'Hoja de Trabajo para listado'!$BC$155:$BC$1048576,0),MATCH((CUADRO!J$5&amp;$E397),'Hoja de Trabajo para listado'!$BC$151:$CB$151,0)),0)+IFERROR(INDEX('Hoja de Trabajo para listado'!$DE$153:$DG$274,MATCH($A397,'Hoja de Trabajo para listado'!$DE$153:$DE$1048576,0),MATCH((CUADRO!J$5&amp;$E397),'Hoja de Trabajo para listado'!$DE$151:$DG$151,0)),0)+IFERROR(INDEX('Hoja de Trabajo para listado'!$CD$155:$DC$1048576,MATCH($A397,'Hoja de Trabajo para listado'!$CD$155:$CD$1048576,0),MATCH((CUADRO!J$5&amp;$E397),'Hoja de Trabajo para listado'!$CD$151:$DC$151,0)),0)</f>
        <v>0</v>
      </c>
      <c r="K397" s="257">
        <f ca="1">+IFERROR(INDEX('Hoja de Trabajo para listado'!$A$155:$Z$1048576,MATCH($A397,'Hoja de Trabajo para listado'!$A$155:$A$1048576,0),MATCH((CUADRO!K$5&amp;$E397),'Hoja de Trabajo para listado'!$A$151:$Z$151,0)),0)+IFERROR(INDEX('Hoja de Trabajo para listado'!$AB$155:$BA$1048576,MATCH($A397,'Hoja de Trabajo para listado'!$AB$155:$AB$1048576,0),MATCH((CUADRO!K$5&amp;$E397),'Hoja de Trabajo para listado'!$AB$151:$BA$151,0)),0)+IFERROR(INDEX('Hoja de Trabajo para listado'!$BC$155:$CB$1048576,MATCH($A397,'Hoja de Trabajo para listado'!$BC$155:$BC$1048576,0),MATCH((CUADRO!K$5&amp;$E397),'Hoja de Trabajo para listado'!$BC$151:$CB$151,0)),0)+IFERROR(INDEX('Hoja de Trabajo para listado'!$DE$153:$DG$274,MATCH($A397,'Hoja de Trabajo para listado'!$DE$153:$DE$1048576,0),MATCH((CUADRO!K$5&amp;$E397),'Hoja de Trabajo para listado'!$DE$151:$DG$151,0)),0)+IFERROR(INDEX('Hoja de Trabajo para listado'!$CD$155:$DC$1048576,MATCH($A397,'Hoja de Trabajo para listado'!$CD$155:$CD$1048576,0),MATCH((CUADRO!K$5&amp;$E397),'Hoja de Trabajo para listado'!$CD$151:$DC$151,0)),0)</f>
        <v>0</v>
      </c>
      <c r="L397" s="257">
        <f ca="1">+IFERROR(INDEX('Hoja de Trabajo para listado'!$A$155:$Z$1048576,MATCH($A397,'Hoja de Trabajo para listado'!$A$155:$A$1048576,0),MATCH((CUADRO!L$5&amp;$E397),'Hoja de Trabajo para listado'!$A$151:$Z$151,0)),0)+IFERROR(INDEX('Hoja de Trabajo para listado'!$AB$155:$BA$1048576,MATCH($A397,'Hoja de Trabajo para listado'!$AB$155:$AB$1048576,0),MATCH((CUADRO!L$5&amp;$E397),'Hoja de Trabajo para listado'!$AB$151:$BA$151,0)),0)+IFERROR(INDEX('Hoja de Trabajo para listado'!$BC$155:$CB$1048576,MATCH($A397,'Hoja de Trabajo para listado'!$BC$155:$BC$1048576,0),MATCH((CUADRO!L$5&amp;$E397),'Hoja de Trabajo para listado'!$BC$151:$CB$151,0)),0)+IFERROR(INDEX('Hoja de Trabajo para listado'!$DE$153:$DG$274,MATCH($A397,'Hoja de Trabajo para listado'!$DE$153:$DE$1048576,0),MATCH((CUADRO!L$5&amp;$E397),'Hoja de Trabajo para listado'!$DE$151:$DG$151,0)),0)+IFERROR(INDEX('Hoja de Trabajo para listado'!$CD$155:$DC$1048576,MATCH($A397,'Hoja de Trabajo para listado'!$CD$155:$CD$1048576,0),MATCH((CUADRO!L$5&amp;$E397),'Hoja de Trabajo para listado'!$CD$151:$DC$151,0)),0)</f>
        <v>0</v>
      </c>
      <c r="M397" s="257">
        <f ca="1">+IFERROR(INDEX('Hoja de Trabajo para listado'!$A$155:$Z$1048576,MATCH($A397,'Hoja de Trabajo para listado'!$A$155:$A$1048576,0),MATCH((CUADRO!M$5&amp;$E397),'Hoja de Trabajo para listado'!$A$151:$Z$151,0)),0)+IFERROR(INDEX('Hoja de Trabajo para listado'!$AB$155:$BA$1048576,MATCH($A397,'Hoja de Trabajo para listado'!$AB$155:$AB$1048576,0),MATCH((CUADRO!M$5&amp;$E397),'Hoja de Trabajo para listado'!$AB$151:$BA$151,0)),0)+IFERROR(INDEX('Hoja de Trabajo para listado'!$BC$155:$CB$1048576,MATCH($A397,'Hoja de Trabajo para listado'!$BC$155:$BC$1048576,0),MATCH((CUADRO!M$5&amp;$E397),'Hoja de Trabajo para listado'!$BC$151:$CB$151,0)),0)+IFERROR(INDEX('Hoja de Trabajo para listado'!$DE$153:$DG$274,MATCH($A397,'Hoja de Trabajo para listado'!$DE$153:$DE$1048576,0),MATCH((CUADRO!M$5&amp;$E397),'Hoja de Trabajo para listado'!$DE$151:$DG$151,0)),0)+IFERROR(INDEX('Hoja de Trabajo para listado'!$CD$155:$DC$1048576,MATCH($A397,'Hoja de Trabajo para listado'!$CD$155:$CD$1048576,0),MATCH((CUADRO!M$5&amp;$E397),'Hoja de Trabajo para listado'!$CD$151:$DC$151,0)),0)</f>
        <v>0</v>
      </c>
      <c r="N397" s="257">
        <f ca="1">+IFERROR(INDEX('Hoja de Trabajo para listado'!$A$155:$Z$1048576,MATCH($A397,'Hoja de Trabajo para listado'!$A$155:$A$1048576,0),MATCH((CUADRO!N$5&amp;$E397),'Hoja de Trabajo para listado'!$A$151:$Z$151,0)),0)+IFERROR(INDEX('Hoja de Trabajo para listado'!$AB$155:$BA$1048576,MATCH($A397,'Hoja de Trabajo para listado'!$AB$155:$AB$1048576,0),MATCH((CUADRO!N$5&amp;$E397),'Hoja de Trabajo para listado'!$AB$151:$BA$151,0)),0)+IFERROR(INDEX('Hoja de Trabajo para listado'!$BC$155:$CB$1048576,MATCH($A397,'Hoja de Trabajo para listado'!$BC$155:$BC$1048576,0),MATCH((CUADRO!N$5&amp;$E397),'Hoja de Trabajo para listado'!$BC$151:$CB$151,0)),0)+IFERROR(INDEX('Hoja de Trabajo para listado'!$DE$153:$DG$274,MATCH($A397,'Hoja de Trabajo para listado'!$DE$153:$DE$1048576,0),MATCH((CUADRO!N$5&amp;$E397),'Hoja de Trabajo para listado'!$DE$151:$DG$151,0)),0)+IFERROR(INDEX('Hoja de Trabajo para listado'!$CD$155:$DC$1048576,MATCH($A397,'Hoja de Trabajo para listado'!$CD$155:$CD$1048576,0),MATCH((CUADRO!N$5&amp;$E397),'Hoja de Trabajo para listado'!$CD$151:$DC$151,0)),0)</f>
        <v>0</v>
      </c>
      <c r="O397" s="257">
        <f ca="1">+IFERROR(INDEX('Hoja de Trabajo para listado'!$A$155:$Z$1048576,MATCH($A397,'Hoja de Trabajo para listado'!$A$155:$A$1048576,0),MATCH((CUADRO!O$5&amp;$E397),'Hoja de Trabajo para listado'!$A$151:$Z$151,0)),0)+IFERROR(INDEX('Hoja de Trabajo para listado'!$AB$155:$BA$1048576,MATCH($A397,'Hoja de Trabajo para listado'!$AB$155:$AB$1048576,0),MATCH((CUADRO!O$5&amp;$E397),'Hoja de Trabajo para listado'!$AB$151:$BA$151,0)),0)+IFERROR(INDEX('Hoja de Trabajo para listado'!$BC$155:$CB$1048576,MATCH($A397,'Hoja de Trabajo para listado'!$BC$155:$BC$1048576,0),MATCH((CUADRO!O$5&amp;$E397),'Hoja de Trabajo para listado'!$BC$151:$CB$151,0)),0)+IFERROR(INDEX('Hoja de Trabajo para listado'!$DE$153:$DG$274,MATCH($A397,'Hoja de Trabajo para listado'!$DE$153:$DE$1048576,0),MATCH((CUADRO!O$5&amp;$E397),'Hoja de Trabajo para listado'!$DE$151:$DG$151,0)),0)+IFERROR(INDEX('Hoja de Trabajo para listado'!$CD$155:$DC$1048576,MATCH($A397,'Hoja de Trabajo para listado'!$CD$155:$CD$1048576,0),MATCH((CUADRO!O$5&amp;$E397),'Hoja de Trabajo para listado'!$CD$151:$DC$151,0)),0)</f>
        <v>0</v>
      </c>
      <c r="P397" s="257">
        <f ca="1">+IFERROR(INDEX('Hoja de Trabajo para listado'!$A$155:$Z$1048576,MATCH($A397,'Hoja de Trabajo para listado'!$A$155:$A$1048576,0),MATCH((CUADRO!P$5&amp;$E397),'Hoja de Trabajo para listado'!$A$151:$Z$151,0)),0)+IFERROR(INDEX('Hoja de Trabajo para listado'!$AB$155:$BA$1048576,MATCH($A397,'Hoja de Trabajo para listado'!$AB$155:$AB$1048576,0),MATCH((CUADRO!P$5&amp;$E397),'Hoja de Trabajo para listado'!$AB$151:$BA$151,0)),0)+IFERROR(INDEX('Hoja de Trabajo para listado'!$BC$155:$CB$1048576,MATCH($A397,'Hoja de Trabajo para listado'!$BC$155:$BC$1048576,0),MATCH((CUADRO!P$5&amp;$E397),'Hoja de Trabajo para listado'!$BC$151:$CB$151,0)),0)+IFERROR(INDEX('Hoja de Trabajo para listado'!$DE$153:$DG$274,MATCH($A397,'Hoja de Trabajo para listado'!$DE$153:$DE$1048576,0),MATCH((CUADRO!P$5&amp;$E397),'Hoja de Trabajo para listado'!$DE$151:$DG$151,0)),0)+IFERROR(INDEX('Hoja de Trabajo para listado'!$CD$155:$DC$1048576,MATCH($A397,'Hoja de Trabajo para listado'!$CD$155:$CD$1048576,0),MATCH((CUADRO!P$5&amp;$E397),'Hoja de Trabajo para listado'!$CD$151:$DC$151,0)),0)</f>
        <v>0</v>
      </c>
      <c r="Q397" s="257">
        <f ca="1">+IFERROR(INDEX('Hoja de Trabajo para listado'!$A$155:$Z$1048576,MATCH($A397,'Hoja de Trabajo para listado'!$A$155:$A$1048576,0),MATCH((CUADRO!Q$5&amp;$E397),'Hoja de Trabajo para listado'!$A$151:$Z$151,0)),0)+IFERROR(INDEX('Hoja de Trabajo para listado'!$AB$155:$BA$1048576,MATCH($A397,'Hoja de Trabajo para listado'!$AB$155:$AB$1048576,0),MATCH((CUADRO!Q$5&amp;$E397),'Hoja de Trabajo para listado'!$AB$151:$BA$151,0)),0)+IFERROR(INDEX('Hoja de Trabajo para listado'!$BC$155:$CB$1048576,MATCH($A397,'Hoja de Trabajo para listado'!$BC$155:$BC$1048576,0),MATCH((CUADRO!Q$5&amp;$E397),'Hoja de Trabajo para listado'!$BC$151:$CB$151,0)),0)+IFERROR(INDEX('Hoja de Trabajo para listado'!$DE$153:$DG$274,MATCH($A397,'Hoja de Trabajo para listado'!$DE$153:$DE$1048576,0),MATCH((CUADRO!Q$5&amp;$E397),'Hoja de Trabajo para listado'!$DE$151:$DG$151,0)),0)+IFERROR(INDEX('Hoja de Trabajo para listado'!$CD$155:$DC$1048576,MATCH($A397,'Hoja de Trabajo para listado'!$CD$155:$CD$1048576,0),MATCH((CUADRO!Q$5&amp;$E397),'Hoja de Trabajo para listado'!$CD$151:$DC$151,0)),0)</f>
        <v>0</v>
      </c>
      <c r="R397" s="257">
        <f t="shared" ca="1" si="12"/>
        <v>0</v>
      </c>
      <c r="S397" s="274">
        <f ca="1">+R396+R397</f>
        <v>0</v>
      </c>
      <c r="T397" s="257">
        <f ca="1">+S397</f>
        <v>0</v>
      </c>
      <c r="U397" s="256">
        <f t="shared" si="13"/>
        <v>2</v>
      </c>
      <c r="V397" s="362" t="str">
        <f>+VLOOKUP(A397,bd_lista!$A$3:$E$590,5,FALSE)</f>
        <v>Gobiernos Autonomos Municipales</v>
      </c>
      <c r="W397" s="362"/>
      <c r="X397" s="254">
        <f>+VLOOKUP(A397,[2]Sheet1!$A$13:$D$744,4,FALSE)</f>
        <v>0</v>
      </c>
      <c r="Y397" s="254" t="e">
        <f>+VLOOKUP(X397,bd_lista!$A$3:$C$590,3,FALSE)</f>
        <v>#N/A</v>
      </c>
      <c r="Z397" s="314"/>
      <c r="AA397" s="315"/>
    </row>
    <row r="398" spans="1:27" customFormat="1" ht="27" hidden="1" customHeight="1">
      <c r="A398" s="264">
        <v>1102</v>
      </c>
      <c r="B398" s="306">
        <f>+A398</f>
        <v>1102</v>
      </c>
      <c r="C398" s="259" t="str">
        <f>+VLOOKUP(A398,bd_lista!$A$3:$C$590,3,FALSE)</f>
        <v>Gobierno Autónomo Municipal de Yotala</v>
      </c>
      <c r="D398" s="361" t="str">
        <f>+C398</f>
        <v>Gobierno Autónomo Municipal de Yotala</v>
      </c>
      <c r="E398" s="254" t="s">
        <v>1313</v>
      </c>
      <c r="F398" s="255">
        <f ca="1">+IFERROR(INDEX('Hoja de Trabajo para listado'!$A$155:$Z$1048576,MATCH($A398,'Hoja de Trabajo para listado'!$A$155:$A$1048576,0),MATCH((CUADRO!F$5&amp;$E398),'Hoja de Trabajo para listado'!$A$151:$Z$151,0)),0)+IFERROR(INDEX('Hoja de Trabajo para listado'!$AB$155:$BA$1048576,MATCH($A398,'Hoja de Trabajo para listado'!$AB$155:$AB$1048576,0),MATCH((CUADRO!F$5&amp;$E398),'Hoja de Trabajo para listado'!$AB$151:$BA$151,0)),0)+IFERROR(INDEX('Hoja de Trabajo para listado'!$BC$155:$CB$1048576,MATCH($A398,'Hoja de Trabajo para listado'!$BC$155:$BC$1048576,0),MATCH((CUADRO!F$5&amp;$E398),'Hoja de Trabajo para listado'!$BC$151:$CB$151,0)),0)+IFERROR(INDEX('Hoja de Trabajo para listado'!$DE$153:$DG$274,MATCH($A398,'Hoja de Trabajo para listado'!$DE$153:$DE$1048576,0),MATCH((CUADRO!F$5&amp;$E398),'Hoja de Trabajo para listado'!$DE$151:$DG$151,0)),0)+IFERROR(INDEX('Hoja de Trabajo para listado'!$CD$155:$DC$1048576,MATCH($A398,'Hoja de Trabajo para listado'!$CD$155:$CD$1048576,0),MATCH((CUADRO!F$5&amp;$E398),'Hoja de Trabajo para listado'!$CD$151:$DC$151,0)),0)</f>
        <v>0</v>
      </c>
      <c r="G398" s="255">
        <f ca="1">+IFERROR(INDEX('Hoja de Trabajo para listado'!$A$155:$Z$1048576,MATCH($A398,'Hoja de Trabajo para listado'!$A$155:$A$1048576,0),MATCH((CUADRO!G$5&amp;$E398),'Hoja de Trabajo para listado'!$A$151:$Z$151,0)),0)+IFERROR(INDEX('Hoja de Trabajo para listado'!$AB$155:$BA$1048576,MATCH($A398,'Hoja de Trabajo para listado'!$AB$155:$AB$1048576,0),MATCH((CUADRO!G$5&amp;$E398),'Hoja de Trabajo para listado'!$AB$151:$BA$151,0)),0)+IFERROR(INDEX('Hoja de Trabajo para listado'!$BC$155:$CB$1048576,MATCH($A398,'Hoja de Trabajo para listado'!$BC$155:$BC$1048576,0),MATCH((CUADRO!G$5&amp;$E398),'Hoja de Trabajo para listado'!$BC$151:$CB$151,0)),0)+IFERROR(INDEX('Hoja de Trabajo para listado'!$DE$153:$DG$274,MATCH($A398,'Hoja de Trabajo para listado'!$DE$153:$DE$1048576,0),MATCH((CUADRO!G$5&amp;$E398),'Hoja de Trabajo para listado'!$DE$151:$DG$151,0)),0)+IFERROR(INDEX('Hoja de Trabajo para listado'!$CD$155:$DC$1048576,MATCH($A398,'Hoja de Trabajo para listado'!$CD$155:$CD$1048576,0),MATCH((CUADRO!G$5&amp;$E398),'Hoja de Trabajo para listado'!$CD$151:$DC$151,0)),0)</f>
        <v>0</v>
      </c>
      <c r="H398" s="255">
        <f ca="1">+IFERROR(INDEX('Hoja de Trabajo para listado'!$A$155:$Z$1048576,MATCH($A398,'Hoja de Trabajo para listado'!$A$155:$A$1048576,0),MATCH((CUADRO!H$5&amp;$E398),'Hoja de Trabajo para listado'!$A$151:$Z$151,0)),0)+IFERROR(INDEX('Hoja de Trabajo para listado'!$AB$155:$BA$1048576,MATCH($A398,'Hoja de Trabajo para listado'!$AB$155:$AB$1048576,0),MATCH((CUADRO!H$5&amp;$E398),'Hoja de Trabajo para listado'!$AB$151:$BA$151,0)),0)+IFERROR(INDEX('Hoja de Trabajo para listado'!$BC$155:$CB$1048576,MATCH($A398,'Hoja de Trabajo para listado'!$BC$155:$BC$1048576,0),MATCH((CUADRO!H$5&amp;$E398),'Hoja de Trabajo para listado'!$BC$151:$CB$151,0)),0)+IFERROR(INDEX('Hoja de Trabajo para listado'!$DE$153:$DG$274,MATCH($A398,'Hoja de Trabajo para listado'!$DE$153:$DE$1048576,0),MATCH((CUADRO!H$5&amp;$E398),'Hoja de Trabajo para listado'!$DE$151:$DG$151,0)),0)+IFERROR(INDEX('Hoja de Trabajo para listado'!$CD$155:$DC$1048576,MATCH($A398,'Hoja de Trabajo para listado'!$CD$155:$CD$1048576,0),MATCH((CUADRO!H$5&amp;$E398),'Hoja de Trabajo para listado'!$CD$151:$DC$151,0)),0)</f>
        <v>0</v>
      </c>
      <c r="I398" s="255">
        <f ca="1">+IFERROR(INDEX('Hoja de Trabajo para listado'!$A$155:$Z$1048576,MATCH($A398,'Hoja de Trabajo para listado'!$A$155:$A$1048576,0),MATCH((CUADRO!I$5&amp;$E398),'Hoja de Trabajo para listado'!$A$151:$Z$151,0)),0)+IFERROR(INDEX('Hoja de Trabajo para listado'!$AB$155:$BA$1048576,MATCH($A398,'Hoja de Trabajo para listado'!$AB$155:$AB$1048576,0),MATCH((CUADRO!I$5&amp;$E398),'Hoja de Trabajo para listado'!$AB$151:$BA$151,0)),0)+IFERROR(INDEX('Hoja de Trabajo para listado'!$BC$155:$CB$1048576,MATCH($A398,'Hoja de Trabajo para listado'!$BC$155:$BC$1048576,0),MATCH((CUADRO!I$5&amp;$E398),'Hoja de Trabajo para listado'!$BC$151:$CB$151,0)),0)+IFERROR(INDEX('Hoja de Trabajo para listado'!$DE$153:$DG$274,MATCH($A398,'Hoja de Trabajo para listado'!$DE$153:$DE$1048576,0),MATCH((CUADRO!I$5&amp;$E398),'Hoja de Trabajo para listado'!$DE$151:$DG$151,0)),0)+IFERROR(INDEX('Hoja de Trabajo para listado'!$CD$155:$DC$1048576,MATCH($A398,'Hoja de Trabajo para listado'!$CD$155:$CD$1048576,0),MATCH((CUADRO!I$5&amp;$E398),'Hoja de Trabajo para listado'!$CD$151:$DC$151,0)),0)</f>
        <v>0</v>
      </c>
      <c r="J398" s="255">
        <f ca="1">+IFERROR(INDEX('Hoja de Trabajo para listado'!$A$155:$Z$1048576,MATCH($A398,'Hoja de Trabajo para listado'!$A$155:$A$1048576,0),MATCH((CUADRO!J$5&amp;$E398),'Hoja de Trabajo para listado'!$A$151:$Z$151,0)),0)+IFERROR(INDEX('Hoja de Trabajo para listado'!$AB$155:$BA$1048576,MATCH($A398,'Hoja de Trabajo para listado'!$AB$155:$AB$1048576,0),MATCH((CUADRO!J$5&amp;$E398),'Hoja de Trabajo para listado'!$AB$151:$BA$151,0)),0)+IFERROR(INDEX('Hoja de Trabajo para listado'!$BC$155:$CB$1048576,MATCH($A398,'Hoja de Trabajo para listado'!$BC$155:$BC$1048576,0),MATCH((CUADRO!J$5&amp;$E398),'Hoja de Trabajo para listado'!$BC$151:$CB$151,0)),0)+IFERROR(INDEX('Hoja de Trabajo para listado'!$DE$153:$DG$274,MATCH($A398,'Hoja de Trabajo para listado'!$DE$153:$DE$1048576,0),MATCH((CUADRO!J$5&amp;$E398),'Hoja de Trabajo para listado'!$DE$151:$DG$151,0)),0)+IFERROR(INDEX('Hoja de Trabajo para listado'!$CD$155:$DC$1048576,MATCH($A398,'Hoja de Trabajo para listado'!$CD$155:$CD$1048576,0),MATCH((CUADRO!J$5&amp;$E398),'Hoja de Trabajo para listado'!$CD$151:$DC$151,0)),0)</f>
        <v>0</v>
      </c>
      <c r="K398" s="255">
        <f ca="1">+IFERROR(INDEX('Hoja de Trabajo para listado'!$A$155:$Z$1048576,MATCH($A398,'Hoja de Trabajo para listado'!$A$155:$A$1048576,0),MATCH((CUADRO!K$5&amp;$E398),'Hoja de Trabajo para listado'!$A$151:$Z$151,0)),0)+IFERROR(INDEX('Hoja de Trabajo para listado'!$AB$155:$BA$1048576,MATCH($A398,'Hoja de Trabajo para listado'!$AB$155:$AB$1048576,0),MATCH((CUADRO!K$5&amp;$E398),'Hoja de Trabajo para listado'!$AB$151:$BA$151,0)),0)+IFERROR(INDEX('Hoja de Trabajo para listado'!$BC$155:$CB$1048576,MATCH($A398,'Hoja de Trabajo para listado'!$BC$155:$BC$1048576,0),MATCH((CUADRO!K$5&amp;$E398),'Hoja de Trabajo para listado'!$BC$151:$CB$151,0)),0)+IFERROR(INDEX('Hoja de Trabajo para listado'!$DE$153:$DG$274,MATCH($A398,'Hoja de Trabajo para listado'!$DE$153:$DE$1048576,0),MATCH((CUADRO!K$5&amp;$E398),'Hoja de Trabajo para listado'!$DE$151:$DG$151,0)),0)+IFERROR(INDEX('Hoja de Trabajo para listado'!$CD$155:$DC$1048576,MATCH($A398,'Hoja de Trabajo para listado'!$CD$155:$CD$1048576,0),MATCH((CUADRO!K$5&amp;$E398),'Hoja de Trabajo para listado'!$CD$151:$DC$151,0)),0)</f>
        <v>0</v>
      </c>
      <c r="L398" s="255">
        <f ca="1">+IFERROR(INDEX('Hoja de Trabajo para listado'!$A$155:$Z$1048576,MATCH($A398,'Hoja de Trabajo para listado'!$A$155:$A$1048576,0),MATCH((CUADRO!L$5&amp;$E398),'Hoja de Trabajo para listado'!$A$151:$Z$151,0)),0)+IFERROR(INDEX('Hoja de Trabajo para listado'!$AB$155:$BA$1048576,MATCH($A398,'Hoja de Trabajo para listado'!$AB$155:$AB$1048576,0),MATCH((CUADRO!L$5&amp;$E398),'Hoja de Trabajo para listado'!$AB$151:$BA$151,0)),0)+IFERROR(INDEX('Hoja de Trabajo para listado'!$BC$155:$CB$1048576,MATCH($A398,'Hoja de Trabajo para listado'!$BC$155:$BC$1048576,0),MATCH((CUADRO!L$5&amp;$E398),'Hoja de Trabajo para listado'!$BC$151:$CB$151,0)),0)+IFERROR(INDEX('Hoja de Trabajo para listado'!$DE$153:$DG$274,MATCH($A398,'Hoja de Trabajo para listado'!$DE$153:$DE$1048576,0),MATCH((CUADRO!L$5&amp;$E398),'Hoja de Trabajo para listado'!$DE$151:$DG$151,0)),0)+IFERROR(INDEX('Hoja de Trabajo para listado'!$CD$155:$DC$1048576,MATCH($A398,'Hoja de Trabajo para listado'!$CD$155:$CD$1048576,0),MATCH((CUADRO!L$5&amp;$E398),'Hoja de Trabajo para listado'!$CD$151:$DC$151,0)),0)</f>
        <v>0</v>
      </c>
      <c r="M398" s="255">
        <f ca="1">+IFERROR(INDEX('Hoja de Trabajo para listado'!$A$155:$Z$1048576,MATCH($A398,'Hoja de Trabajo para listado'!$A$155:$A$1048576,0),MATCH((CUADRO!M$5&amp;$E398),'Hoja de Trabajo para listado'!$A$151:$Z$151,0)),0)+IFERROR(INDEX('Hoja de Trabajo para listado'!$AB$155:$BA$1048576,MATCH($A398,'Hoja de Trabajo para listado'!$AB$155:$AB$1048576,0),MATCH((CUADRO!M$5&amp;$E398),'Hoja de Trabajo para listado'!$AB$151:$BA$151,0)),0)+IFERROR(INDEX('Hoja de Trabajo para listado'!$BC$155:$CB$1048576,MATCH($A398,'Hoja de Trabajo para listado'!$BC$155:$BC$1048576,0),MATCH((CUADRO!M$5&amp;$E398),'Hoja de Trabajo para listado'!$BC$151:$CB$151,0)),0)+IFERROR(INDEX('Hoja de Trabajo para listado'!$DE$153:$DG$274,MATCH($A398,'Hoja de Trabajo para listado'!$DE$153:$DE$1048576,0),MATCH((CUADRO!M$5&amp;$E398),'Hoja de Trabajo para listado'!$DE$151:$DG$151,0)),0)+IFERROR(INDEX('Hoja de Trabajo para listado'!$CD$155:$DC$1048576,MATCH($A398,'Hoja de Trabajo para listado'!$CD$155:$CD$1048576,0),MATCH((CUADRO!M$5&amp;$E398),'Hoja de Trabajo para listado'!$CD$151:$DC$151,0)),0)</f>
        <v>0</v>
      </c>
      <c r="N398" s="255">
        <f ca="1">+IFERROR(INDEX('Hoja de Trabajo para listado'!$A$155:$Z$1048576,MATCH($A398,'Hoja de Trabajo para listado'!$A$155:$A$1048576,0),MATCH((CUADRO!N$5&amp;$E398),'Hoja de Trabajo para listado'!$A$151:$Z$151,0)),0)+IFERROR(INDEX('Hoja de Trabajo para listado'!$AB$155:$BA$1048576,MATCH($A398,'Hoja de Trabajo para listado'!$AB$155:$AB$1048576,0),MATCH((CUADRO!N$5&amp;$E398),'Hoja de Trabajo para listado'!$AB$151:$BA$151,0)),0)+IFERROR(INDEX('Hoja de Trabajo para listado'!$BC$155:$CB$1048576,MATCH($A398,'Hoja de Trabajo para listado'!$BC$155:$BC$1048576,0),MATCH((CUADRO!N$5&amp;$E398),'Hoja de Trabajo para listado'!$BC$151:$CB$151,0)),0)+IFERROR(INDEX('Hoja de Trabajo para listado'!$DE$153:$DG$274,MATCH($A398,'Hoja de Trabajo para listado'!$DE$153:$DE$1048576,0),MATCH((CUADRO!N$5&amp;$E398),'Hoja de Trabajo para listado'!$DE$151:$DG$151,0)),0)+IFERROR(INDEX('Hoja de Trabajo para listado'!$CD$155:$DC$1048576,MATCH($A398,'Hoja de Trabajo para listado'!$CD$155:$CD$1048576,0),MATCH((CUADRO!N$5&amp;$E398),'Hoja de Trabajo para listado'!$CD$151:$DC$151,0)),0)</f>
        <v>0</v>
      </c>
      <c r="O398" s="255">
        <f ca="1">+IFERROR(INDEX('Hoja de Trabajo para listado'!$A$155:$Z$1048576,MATCH($A398,'Hoja de Trabajo para listado'!$A$155:$A$1048576,0),MATCH((CUADRO!O$5&amp;$E398),'Hoja de Trabajo para listado'!$A$151:$Z$151,0)),0)+IFERROR(INDEX('Hoja de Trabajo para listado'!$AB$155:$BA$1048576,MATCH($A398,'Hoja de Trabajo para listado'!$AB$155:$AB$1048576,0),MATCH((CUADRO!O$5&amp;$E398),'Hoja de Trabajo para listado'!$AB$151:$BA$151,0)),0)+IFERROR(INDEX('Hoja de Trabajo para listado'!$BC$155:$CB$1048576,MATCH($A398,'Hoja de Trabajo para listado'!$BC$155:$BC$1048576,0),MATCH((CUADRO!O$5&amp;$E398),'Hoja de Trabajo para listado'!$BC$151:$CB$151,0)),0)+IFERROR(INDEX('Hoja de Trabajo para listado'!$DE$153:$DG$274,MATCH($A398,'Hoja de Trabajo para listado'!$DE$153:$DE$1048576,0),MATCH((CUADRO!O$5&amp;$E398),'Hoja de Trabajo para listado'!$DE$151:$DG$151,0)),0)+IFERROR(INDEX('Hoja de Trabajo para listado'!$CD$155:$DC$1048576,MATCH($A398,'Hoja de Trabajo para listado'!$CD$155:$CD$1048576,0),MATCH((CUADRO!O$5&amp;$E398),'Hoja de Trabajo para listado'!$CD$151:$DC$151,0)),0)</f>
        <v>0</v>
      </c>
      <c r="P398" s="255">
        <f ca="1">+IFERROR(INDEX('Hoja de Trabajo para listado'!$A$155:$Z$1048576,MATCH($A398,'Hoja de Trabajo para listado'!$A$155:$A$1048576,0),MATCH((CUADRO!P$5&amp;$E398),'Hoja de Trabajo para listado'!$A$151:$Z$151,0)),0)+IFERROR(INDEX('Hoja de Trabajo para listado'!$AB$155:$BA$1048576,MATCH($A398,'Hoja de Trabajo para listado'!$AB$155:$AB$1048576,0),MATCH((CUADRO!P$5&amp;$E398),'Hoja de Trabajo para listado'!$AB$151:$BA$151,0)),0)+IFERROR(INDEX('Hoja de Trabajo para listado'!$BC$155:$CB$1048576,MATCH($A398,'Hoja de Trabajo para listado'!$BC$155:$BC$1048576,0),MATCH((CUADRO!P$5&amp;$E398),'Hoja de Trabajo para listado'!$BC$151:$CB$151,0)),0)+IFERROR(INDEX('Hoja de Trabajo para listado'!$DE$153:$DG$274,MATCH($A398,'Hoja de Trabajo para listado'!$DE$153:$DE$1048576,0),MATCH((CUADRO!P$5&amp;$E398),'Hoja de Trabajo para listado'!$DE$151:$DG$151,0)),0)+IFERROR(INDEX('Hoja de Trabajo para listado'!$CD$155:$DC$1048576,MATCH($A398,'Hoja de Trabajo para listado'!$CD$155:$CD$1048576,0),MATCH((CUADRO!P$5&amp;$E398),'Hoja de Trabajo para listado'!$CD$151:$DC$151,0)),0)</f>
        <v>0</v>
      </c>
      <c r="Q398" s="255">
        <f ca="1">+IFERROR(INDEX('Hoja de Trabajo para listado'!$A$155:$Z$1048576,MATCH($A398,'Hoja de Trabajo para listado'!$A$155:$A$1048576,0),MATCH((CUADRO!Q$5&amp;$E398),'Hoja de Trabajo para listado'!$A$151:$Z$151,0)),0)+IFERROR(INDEX('Hoja de Trabajo para listado'!$AB$155:$BA$1048576,MATCH($A398,'Hoja de Trabajo para listado'!$AB$155:$AB$1048576,0),MATCH((CUADRO!Q$5&amp;$E398),'Hoja de Trabajo para listado'!$AB$151:$BA$151,0)),0)+IFERROR(INDEX('Hoja de Trabajo para listado'!$BC$155:$CB$1048576,MATCH($A398,'Hoja de Trabajo para listado'!$BC$155:$BC$1048576,0),MATCH((CUADRO!Q$5&amp;$E398),'Hoja de Trabajo para listado'!$BC$151:$CB$151,0)),0)+IFERROR(INDEX('Hoja de Trabajo para listado'!$DE$153:$DG$274,MATCH($A398,'Hoja de Trabajo para listado'!$DE$153:$DE$1048576,0),MATCH((CUADRO!Q$5&amp;$E398),'Hoja de Trabajo para listado'!$DE$151:$DG$151,0)),0)+IFERROR(INDEX('Hoja de Trabajo para listado'!$CD$155:$DC$1048576,MATCH($A398,'Hoja de Trabajo para listado'!$CD$155:$CD$1048576,0),MATCH((CUADRO!Q$5&amp;$E398),'Hoja de Trabajo para listado'!$CD$151:$DC$151,0)),0)</f>
        <v>0</v>
      </c>
      <c r="R398" s="255">
        <f t="shared" ca="1" si="12"/>
        <v>0</v>
      </c>
      <c r="S398" s="262"/>
      <c r="T398" s="255">
        <f ca="1">+T399</f>
        <v>0</v>
      </c>
      <c r="U398" s="254">
        <f t="shared" si="13"/>
        <v>1</v>
      </c>
      <c r="V398" s="362" t="str">
        <f>+VLOOKUP(A398,bd_lista!$A$3:$E$590,5,FALSE)</f>
        <v>Gobiernos Autonomos Municipales</v>
      </c>
      <c r="W398" s="361" t="str">
        <f>+V398</f>
        <v>Gobiernos Autonomos Municipales</v>
      </c>
      <c r="X398" s="254">
        <f>+VLOOKUP(A398,[2]Sheet1!$A$13:$D$744,4,FALSE)</f>
        <v>0</v>
      </c>
      <c r="Y398" s="254" t="e">
        <f>+VLOOKUP(X398,bd_lista!$A$3:$C$590,3,FALSE)</f>
        <v>#N/A</v>
      </c>
      <c r="Z398" s="316">
        <f>+X398</f>
        <v>0</v>
      </c>
      <c r="AA398" s="317" t="e">
        <f>+Y398</f>
        <v>#N/A</v>
      </c>
    </row>
    <row r="399" spans="1:27" customFormat="1" ht="27" hidden="1" customHeight="1">
      <c r="A399" s="32">
        <v>1102</v>
      </c>
      <c r="B399" s="307"/>
      <c r="C399" s="362" t="str">
        <f>+VLOOKUP(A399,bd_lista!$A$3:$C$590,3,FALSE)</f>
        <v>Gobierno Autónomo Municipal de Yotala</v>
      </c>
      <c r="D399" s="362"/>
      <c r="E399" s="256" t="s">
        <v>1314</v>
      </c>
      <c r="F399" s="255">
        <f ca="1">+IFERROR(INDEX('Hoja de Trabajo para listado'!$A$155:$Z$1048576,MATCH($A399,'Hoja de Trabajo para listado'!$A$155:$A$1048576,0),MATCH((CUADRO!F$5&amp;$E399),'Hoja de Trabajo para listado'!$A$151:$Z$151,0)),0)+IFERROR(INDEX('Hoja de Trabajo para listado'!$AB$155:$BA$1048576,MATCH($A399,'Hoja de Trabajo para listado'!$AB$155:$AB$1048576,0),MATCH((CUADRO!F$5&amp;$E399),'Hoja de Trabajo para listado'!$AB$151:$BA$151,0)),0)+IFERROR(INDEX('Hoja de Trabajo para listado'!$BC$155:$CB$1048576,MATCH($A399,'Hoja de Trabajo para listado'!$BC$155:$BC$1048576,0),MATCH((CUADRO!F$5&amp;$E399),'Hoja de Trabajo para listado'!$BC$151:$CB$151,0)),0)+IFERROR(INDEX('Hoja de Trabajo para listado'!$DE$153:$DG$274,MATCH($A399,'Hoja de Trabajo para listado'!$DE$153:$DE$1048576,0),MATCH((CUADRO!F$5&amp;$E399),'Hoja de Trabajo para listado'!$DE$151:$DG$151,0)),0)+IFERROR(INDEX('Hoja de Trabajo para listado'!$CD$155:$DC$1048576,MATCH($A399,'Hoja de Trabajo para listado'!$CD$155:$CD$1048576,0),MATCH((CUADRO!F$5&amp;$E399),'Hoja de Trabajo para listado'!$CD$151:$DC$151,0)),0)</f>
        <v>0</v>
      </c>
      <c r="G399" s="255">
        <f ca="1">+IFERROR(INDEX('Hoja de Trabajo para listado'!$A$155:$Z$1048576,MATCH($A399,'Hoja de Trabajo para listado'!$A$155:$A$1048576,0),MATCH((CUADRO!G$5&amp;$E399),'Hoja de Trabajo para listado'!$A$151:$Z$151,0)),0)+IFERROR(INDEX('Hoja de Trabajo para listado'!$AB$155:$BA$1048576,MATCH($A399,'Hoja de Trabajo para listado'!$AB$155:$AB$1048576,0),MATCH((CUADRO!G$5&amp;$E399),'Hoja de Trabajo para listado'!$AB$151:$BA$151,0)),0)+IFERROR(INDEX('Hoja de Trabajo para listado'!$BC$155:$CB$1048576,MATCH($A399,'Hoja de Trabajo para listado'!$BC$155:$BC$1048576,0),MATCH((CUADRO!G$5&amp;$E399),'Hoja de Trabajo para listado'!$BC$151:$CB$151,0)),0)+IFERROR(INDEX('Hoja de Trabajo para listado'!$DE$153:$DG$274,MATCH($A399,'Hoja de Trabajo para listado'!$DE$153:$DE$1048576,0),MATCH((CUADRO!G$5&amp;$E399),'Hoja de Trabajo para listado'!$DE$151:$DG$151,0)),0)+IFERROR(INDEX('Hoja de Trabajo para listado'!$CD$155:$DC$1048576,MATCH($A399,'Hoja de Trabajo para listado'!$CD$155:$CD$1048576,0),MATCH((CUADRO!G$5&amp;$E399),'Hoja de Trabajo para listado'!$CD$151:$DC$151,0)),0)</f>
        <v>0</v>
      </c>
      <c r="H399" s="255">
        <f ca="1">+IFERROR(INDEX('Hoja de Trabajo para listado'!$A$155:$Z$1048576,MATCH($A399,'Hoja de Trabajo para listado'!$A$155:$A$1048576,0),MATCH((CUADRO!H$5&amp;$E399),'Hoja de Trabajo para listado'!$A$151:$Z$151,0)),0)+IFERROR(INDEX('Hoja de Trabajo para listado'!$AB$155:$BA$1048576,MATCH($A399,'Hoja de Trabajo para listado'!$AB$155:$AB$1048576,0),MATCH((CUADRO!H$5&amp;$E399),'Hoja de Trabajo para listado'!$AB$151:$BA$151,0)),0)+IFERROR(INDEX('Hoja de Trabajo para listado'!$BC$155:$CB$1048576,MATCH($A399,'Hoja de Trabajo para listado'!$BC$155:$BC$1048576,0),MATCH((CUADRO!H$5&amp;$E399),'Hoja de Trabajo para listado'!$BC$151:$CB$151,0)),0)+IFERROR(INDEX('Hoja de Trabajo para listado'!$DE$153:$DG$274,MATCH($A399,'Hoja de Trabajo para listado'!$DE$153:$DE$1048576,0),MATCH((CUADRO!H$5&amp;$E399),'Hoja de Trabajo para listado'!$DE$151:$DG$151,0)),0)+IFERROR(INDEX('Hoja de Trabajo para listado'!$CD$155:$DC$1048576,MATCH($A399,'Hoja de Trabajo para listado'!$CD$155:$CD$1048576,0),MATCH((CUADRO!H$5&amp;$E399),'Hoja de Trabajo para listado'!$CD$151:$DC$151,0)),0)</f>
        <v>0</v>
      </c>
      <c r="I399" s="255">
        <f ca="1">+IFERROR(INDEX('Hoja de Trabajo para listado'!$A$155:$Z$1048576,MATCH($A399,'Hoja de Trabajo para listado'!$A$155:$A$1048576,0),MATCH((CUADRO!I$5&amp;$E399),'Hoja de Trabajo para listado'!$A$151:$Z$151,0)),0)+IFERROR(INDEX('Hoja de Trabajo para listado'!$AB$155:$BA$1048576,MATCH($A399,'Hoja de Trabajo para listado'!$AB$155:$AB$1048576,0),MATCH((CUADRO!I$5&amp;$E399),'Hoja de Trabajo para listado'!$AB$151:$BA$151,0)),0)+IFERROR(INDEX('Hoja de Trabajo para listado'!$BC$155:$CB$1048576,MATCH($A399,'Hoja de Trabajo para listado'!$BC$155:$BC$1048576,0),MATCH((CUADRO!I$5&amp;$E399),'Hoja de Trabajo para listado'!$BC$151:$CB$151,0)),0)+IFERROR(INDEX('Hoja de Trabajo para listado'!$DE$153:$DG$274,MATCH($A399,'Hoja de Trabajo para listado'!$DE$153:$DE$1048576,0),MATCH((CUADRO!I$5&amp;$E399),'Hoja de Trabajo para listado'!$DE$151:$DG$151,0)),0)+IFERROR(INDEX('Hoja de Trabajo para listado'!$CD$155:$DC$1048576,MATCH($A399,'Hoja de Trabajo para listado'!$CD$155:$CD$1048576,0),MATCH((CUADRO!I$5&amp;$E399),'Hoja de Trabajo para listado'!$CD$151:$DC$151,0)),0)</f>
        <v>0</v>
      </c>
      <c r="J399" s="255">
        <f ca="1">+IFERROR(INDEX('Hoja de Trabajo para listado'!$A$155:$Z$1048576,MATCH($A399,'Hoja de Trabajo para listado'!$A$155:$A$1048576,0),MATCH((CUADRO!J$5&amp;$E399),'Hoja de Trabajo para listado'!$A$151:$Z$151,0)),0)+IFERROR(INDEX('Hoja de Trabajo para listado'!$AB$155:$BA$1048576,MATCH($A399,'Hoja de Trabajo para listado'!$AB$155:$AB$1048576,0),MATCH((CUADRO!J$5&amp;$E399),'Hoja de Trabajo para listado'!$AB$151:$BA$151,0)),0)+IFERROR(INDEX('Hoja de Trabajo para listado'!$BC$155:$CB$1048576,MATCH($A399,'Hoja de Trabajo para listado'!$BC$155:$BC$1048576,0),MATCH((CUADRO!J$5&amp;$E399),'Hoja de Trabajo para listado'!$BC$151:$CB$151,0)),0)+IFERROR(INDEX('Hoja de Trabajo para listado'!$DE$153:$DG$274,MATCH($A399,'Hoja de Trabajo para listado'!$DE$153:$DE$1048576,0),MATCH((CUADRO!J$5&amp;$E399),'Hoja de Trabajo para listado'!$DE$151:$DG$151,0)),0)+IFERROR(INDEX('Hoja de Trabajo para listado'!$CD$155:$DC$1048576,MATCH($A399,'Hoja de Trabajo para listado'!$CD$155:$CD$1048576,0),MATCH((CUADRO!J$5&amp;$E399),'Hoja de Trabajo para listado'!$CD$151:$DC$151,0)),0)</f>
        <v>0</v>
      </c>
      <c r="K399" s="255">
        <f ca="1">+IFERROR(INDEX('Hoja de Trabajo para listado'!$A$155:$Z$1048576,MATCH($A399,'Hoja de Trabajo para listado'!$A$155:$A$1048576,0),MATCH((CUADRO!K$5&amp;$E399),'Hoja de Trabajo para listado'!$A$151:$Z$151,0)),0)+IFERROR(INDEX('Hoja de Trabajo para listado'!$AB$155:$BA$1048576,MATCH($A399,'Hoja de Trabajo para listado'!$AB$155:$AB$1048576,0),MATCH((CUADRO!K$5&amp;$E399),'Hoja de Trabajo para listado'!$AB$151:$BA$151,0)),0)+IFERROR(INDEX('Hoja de Trabajo para listado'!$BC$155:$CB$1048576,MATCH($A399,'Hoja de Trabajo para listado'!$BC$155:$BC$1048576,0),MATCH((CUADRO!K$5&amp;$E399),'Hoja de Trabajo para listado'!$BC$151:$CB$151,0)),0)+IFERROR(INDEX('Hoja de Trabajo para listado'!$DE$153:$DG$274,MATCH($A399,'Hoja de Trabajo para listado'!$DE$153:$DE$1048576,0),MATCH((CUADRO!K$5&amp;$E399),'Hoja de Trabajo para listado'!$DE$151:$DG$151,0)),0)+IFERROR(INDEX('Hoja de Trabajo para listado'!$CD$155:$DC$1048576,MATCH($A399,'Hoja de Trabajo para listado'!$CD$155:$CD$1048576,0),MATCH((CUADRO!K$5&amp;$E399),'Hoja de Trabajo para listado'!$CD$151:$DC$151,0)),0)</f>
        <v>0</v>
      </c>
      <c r="L399" s="255">
        <f ca="1">+IFERROR(INDEX('Hoja de Trabajo para listado'!$A$155:$Z$1048576,MATCH($A399,'Hoja de Trabajo para listado'!$A$155:$A$1048576,0),MATCH((CUADRO!L$5&amp;$E399),'Hoja de Trabajo para listado'!$A$151:$Z$151,0)),0)+IFERROR(INDEX('Hoja de Trabajo para listado'!$AB$155:$BA$1048576,MATCH($A399,'Hoja de Trabajo para listado'!$AB$155:$AB$1048576,0),MATCH((CUADRO!L$5&amp;$E399),'Hoja de Trabajo para listado'!$AB$151:$BA$151,0)),0)+IFERROR(INDEX('Hoja de Trabajo para listado'!$BC$155:$CB$1048576,MATCH($A399,'Hoja de Trabajo para listado'!$BC$155:$BC$1048576,0),MATCH((CUADRO!L$5&amp;$E399),'Hoja de Trabajo para listado'!$BC$151:$CB$151,0)),0)+IFERROR(INDEX('Hoja de Trabajo para listado'!$DE$153:$DG$274,MATCH($A399,'Hoja de Trabajo para listado'!$DE$153:$DE$1048576,0),MATCH((CUADRO!L$5&amp;$E399),'Hoja de Trabajo para listado'!$DE$151:$DG$151,0)),0)+IFERROR(INDEX('Hoja de Trabajo para listado'!$CD$155:$DC$1048576,MATCH($A399,'Hoja de Trabajo para listado'!$CD$155:$CD$1048576,0),MATCH((CUADRO!L$5&amp;$E399),'Hoja de Trabajo para listado'!$CD$151:$DC$151,0)),0)</f>
        <v>0</v>
      </c>
      <c r="M399" s="255">
        <f ca="1">+IFERROR(INDEX('Hoja de Trabajo para listado'!$A$155:$Z$1048576,MATCH($A399,'Hoja de Trabajo para listado'!$A$155:$A$1048576,0),MATCH((CUADRO!M$5&amp;$E399),'Hoja de Trabajo para listado'!$A$151:$Z$151,0)),0)+IFERROR(INDEX('Hoja de Trabajo para listado'!$AB$155:$BA$1048576,MATCH($A399,'Hoja de Trabajo para listado'!$AB$155:$AB$1048576,0),MATCH((CUADRO!M$5&amp;$E399),'Hoja de Trabajo para listado'!$AB$151:$BA$151,0)),0)+IFERROR(INDEX('Hoja de Trabajo para listado'!$BC$155:$CB$1048576,MATCH($A399,'Hoja de Trabajo para listado'!$BC$155:$BC$1048576,0),MATCH((CUADRO!M$5&amp;$E399),'Hoja de Trabajo para listado'!$BC$151:$CB$151,0)),0)+IFERROR(INDEX('Hoja de Trabajo para listado'!$DE$153:$DG$274,MATCH($A399,'Hoja de Trabajo para listado'!$DE$153:$DE$1048576,0),MATCH((CUADRO!M$5&amp;$E399),'Hoja de Trabajo para listado'!$DE$151:$DG$151,0)),0)+IFERROR(INDEX('Hoja de Trabajo para listado'!$CD$155:$DC$1048576,MATCH($A399,'Hoja de Trabajo para listado'!$CD$155:$CD$1048576,0),MATCH((CUADRO!M$5&amp;$E399),'Hoja de Trabajo para listado'!$CD$151:$DC$151,0)),0)</f>
        <v>0</v>
      </c>
      <c r="N399" s="255">
        <f ca="1">+IFERROR(INDEX('Hoja de Trabajo para listado'!$A$155:$Z$1048576,MATCH($A399,'Hoja de Trabajo para listado'!$A$155:$A$1048576,0),MATCH((CUADRO!N$5&amp;$E399),'Hoja de Trabajo para listado'!$A$151:$Z$151,0)),0)+IFERROR(INDEX('Hoja de Trabajo para listado'!$AB$155:$BA$1048576,MATCH($A399,'Hoja de Trabajo para listado'!$AB$155:$AB$1048576,0),MATCH((CUADRO!N$5&amp;$E399),'Hoja de Trabajo para listado'!$AB$151:$BA$151,0)),0)+IFERROR(INDEX('Hoja de Trabajo para listado'!$BC$155:$CB$1048576,MATCH($A399,'Hoja de Trabajo para listado'!$BC$155:$BC$1048576,0),MATCH((CUADRO!N$5&amp;$E399),'Hoja de Trabajo para listado'!$BC$151:$CB$151,0)),0)+IFERROR(INDEX('Hoja de Trabajo para listado'!$DE$153:$DG$274,MATCH($A399,'Hoja de Trabajo para listado'!$DE$153:$DE$1048576,0),MATCH((CUADRO!N$5&amp;$E399),'Hoja de Trabajo para listado'!$DE$151:$DG$151,0)),0)+IFERROR(INDEX('Hoja de Trabajo para listado'!$CD$155:$DC$1048576,MATCH($A399,'Hoja de Trabajo para listado'!$CD$155:$CD$1048576,0),MATCH((CUADRO!N$5&amp;$E399),'Hoja de Trabajo para listado'!$CD$151:$DC$151,0)),0)</f>
        <v>0</v>
      </c>
      <c r="O399" s="255">
        <f ca="1">+IFERROR(INDEX('Hoja de Trabajo para listado'!$A$155:$Z$1048576,MATCH($A399,'Hoja de Trabajo para listado'!$A$155:$A$1048576,0),MATCH((CUADRO!O$5&amp;$E399),'Hoja de Trabajo para listado'!$A$151:$Z$151,0)),0)+IFERROR(INDEX('Hoja de Trabajo para listado'!$AB$155:$BA$1048576,MATCH($A399,'Hoja de Trabajo para listado'!$AB$155:$AB$1048576,0),MATCH((CUADRO!O$5&amp;$E399),'Hoja de Trabajo para listado'!$AB$151:$BA$151,0)),0)+IFERROR(INDEX('Hoja de Trabajo para listado'!$BC$155:$CB$1048576,MATCH($A399,'Hoja de Trabajo para listado'!$BC$155:$BC$1048576,0),MATCH((CUADRO!O$5&amp;$E399),'Hoja de Trabajo para listado'!$BC$151:$CB$151,0)),0)+IFERROR(INDEX('Hoja de Trabajo para listado'!$DE$153:$DG$274,MATCH($A399,'Hoja de Trabajo para listado'!$DE$153:$DE$1048576,0),MATCH((CUADRO!O$5&amp;$E399),'Hoja de Trabajo para listado'!$DE$151:$DG$151,0)),0)+IFERROR(INDEX('Hoja de Trabajo para listado'!$CD$155:$DC$1048576,MATCH($A399,'Hoja de Trabajo para listado'!$CD$155:$CD$1048576,0),MATCH((CUADRO!O$5&amp;$E399),'Hoja de Trabajo para listado'!$CD$151:$DC$151,0)),0)</f>
        <v>0</v>
      </c>
      <c r="P399" s="255">
        <f ca="1">+IFERROR(INDEX('Hoja de Trabajo para listado'!$A$155:$Z$1048576,MATCH($A399,'Hoja de Trabajo para listado'!$A$155:$A$1048576,0),MATCH((CUADRO!P$5&amp;$E399),'Hoja de Trabajo para listado'!$A$151:$Z$151,0)),0)+IFERROR(INDEX('Hoja de Trabajo para listado'!$AB$155:$BA$1048576,MATCH($A399,'Hoja de Trabajo para listado'!$AB$155:$AB$1048576,0),MATCH((CUADRO!P$5&amp;$E399),'Hoja de Trabajo para listado'!$AB$151:$BA$151,0)),0)+IFERROR(INDEX('Hoja de Trabajo para listado'!$BC$155:$CB$1048576,MATCH($A399,'Hoja de Trabajo para listado'!$BC$155:$BC$1048576,0),MATCH((CUADRO!P$5&amp;$E399),'Hoja de Trabajo para listado'!$BC$151:$CB$151,0)),0)+IFERROR(INDEX('Hoja de Trabajo para listado'!$DE$153:$DG$274,MATCH($A399,'Hoja de Trabajo para listado'!$DE$153:$DE$1048576,0),MATCH((CUADRO!P$5&amp;$E399),'Hoja de Trabajo para listado'!$DE$151:$DG$151,0)),0)+IFERROR(INDEX('Hoja de Trabajo para listado'!$CD$155:$DC$1048576,MATCH($A399,'Hoja de Trabajo para listado'!$CD$155:$CD$1048576,0),MATCH((CUADRO!P$5&amp;$E399),'Hoja de Trabajo para listado'!$CD$151:$DC$151,0)),0)</f>
        <v>0</v>
      </c>
      <c r="Q399" s="255">
        <f ca="1">+IFERROR(INDEX('Hoja de Trabajo para listado'!$A$155:$Z$1048576,MATCH($A399,'Hoja de Trabajo para listado'!$A$155:$A$1048576,0),MATCH((CUADRO!Q$5&amp;$E399),'Hoja de Trabajo para listado'!$A$151:$Z$151,0)),0)+IFERROR(INDEX('Hoja de Trabajo para listado'!$AB$155:$BA$1048576,MATCH($A399,'Hoja de Trabajo para listado'!$AB$155:$AB$1048576,0),MATCH((CUADRO!Q$5&amp;$E399),'Hoja de Trabajo para listado'!$AB$151:$BA$151,0)),0)+IFERROR(INDEX('Hoja de Trabajo para listado'!$BC$155:$CB$1048576,MATCH($A399,'Hoja de Trabajo para listado'!$BC$155:$BC$1048576,0),MATCH((CUADRO!Q$5&amp;$E399),'Hoja de Trabajo para listado'!$BC$151:$CB$151,0)),0)+IFERROR(INDEX('Hoja de Trabajo para listado'!$DE$153:$DG$274,MATCH($A399,'Hoja de Trabajo para listado'!$DE$153:$DE$1048576,0),MATCH((CUADRO!Q$5&amp;$E399),'Hoja de Trabajo para listado'!$DE$151:$DG$151,0)),0)+IFERROR(INDEX('Hoja de Trabajo para listado'!$CD$155:$DC$1048576,MATCH($A399,'Hoja de Trabajo para listado'!$CD$155:$CD$1048576,0),MATCH((CUADRO!Q$5&amp;$E399),'Hoja de Trabajo para listado'!$CD$151:$DC$151,0)),0)</f>
        <v>0</v>
      </c>
      <c r="R399" s="255">
        <f t="shared" ca="1" si="12"/>
        <v>0</v>
      </c>
      <c r="S399" s="262">
        <f ca="1">+R398+R399</f>
        <v>0</v>
      </c>
      <c r="T399" s="255">
        <f ca="1">+S399</f>
        <v>0</v>
      </c>
      <c r="U399" s="254">
        <f t="shared" si="13"/>
        <v>2</v>
      </c>
      <c r="V399" s="362" t="str">
        <f>+VLOOKUP(A399,bd_lista!$A$3:$E$590,5,FALSE)</f>
        <v>Gobiernos Autonomos Municipales</v>
      </c>
      <c r="W399" s="362"/>
      <c r="X399" s="254">
        <f>+VLOOKUP(A399,[2]Sheet1!$A$13:$D$744,4,FALSE)</f>
        <v>0</v>
      </c>
      <c r="Y399" s="254" t="e">
        <f>+VLOOKUP(X399,bd_lista!$A$3:$C$590,3,FALSE)</f>
        <v>#N/A</v>
      </c>
      <c r="Z399" s="314"/>
      <c r="AA399" s="315"/>
    </row>
    <row r="400" spans="1:27" customFormat="1" ht="15" hidden="1" customHeight="1">
      <c r="A400" s="32">
        <v>1103</v>
      </c>
      <c r="B400" s="306">
        <f>+A400</f>
        <v>1103</v>
      </c>
      <c r="C400" s="259" t="str">
        <f>+VLOOKUP(A400,bd_lista!$A$3:$C$590,3,FALSE)</f>
        <v>Gobierno Autónomo Municipal de Poroma</v>
      </c>
      <c r="D400" s="361" t="str">
        <f>+C400</f>
        <v>Gobierno Autónomo Municipal de Poroma</v>
      </c>
      <c r="E400" s="254" t="s">
        <v>1313</v>
      </c>
      <c r="F400" s="255">
        <f ca="1">+IFERROR(INDEX('Hoja de Trabajo para listado'!$A$155:$Z$1048576,MATCH($A400,'Hoja de Trabajo para listado'!$A$155:$A$1048576,0),MATCH((CUADRO!F$5&amp;$E400),'Hoja de Trabajo para listado'!$A$151:$Z$151,0)),0)+IFERROR(INDEX('Hoja de Trabajo para listado'!$AB$155:$BA$1048576,MATCH($A400,'Hoja de Trabajo para listado'!$AB$155:$AB$1048576,0),MATCH((CUADRO!F$5&amp;$E400),'Hoja de Trabajo para listado'!$AB$151:$BA$151,0)),0)+IFERROR(INDEX('Hoja de Trabajo para listado'!$BC$155:$CB$1048576,MATCH($A400,'Hoja de Trabajo para listado'!$BC$155:$BC$1048576,0),MATCH((CUADRO!F$5&amp;$E400),'Hoja de Trabajo para listado'!$BC$151:$CB$151,0)),0)+IFERROR(INDEX('Hoja de Trabajo para listado'!$DE$153:$DG$274,MATCH($A400,'Hoja de Trabajo para listado'!$DE$153:$DE$1048576,0),MATCH((CUADRO!F$5&amp;$E400),'Hoja de Trabajo para listado'!$DE$151:$DG$151,0)),0)+IFERROR(INDEX('Hoja de Trabajo para listado'!$CD$155:$DC$1048576,MATCH($A400,'Hoja de Trabajo para listado'!$CD$155:$CD$1048576,0),MATCH((CUADRO!F$5&amp;$E400),'Hoja de Trabajo para listado'!$CD$151:$DC$151,0)),0)</f>
        <v>0</v>
      </c>
      <c r="G400" s="255">
        <f ca="1">+IFERROR(INDEX('Hoja de Trabajo para listado'!$A$155:$Z$1048576,MATCH($A400,'Hoja de Trabajo para listado'!$A$155:$A$1048576,0),MATCH((CUADRO!G$5&amp;$E400),'Hoja de Trabajo para listado'!$A$151:$Z$151,0)),0)+IFERROR(INDEX('Hoja de Trabajo para listado'!$AB$155:$BA$1048576,MATCH($A400,'Hoja de Trabajo para listado'!$AB$155:$AB$1048576,0),MATCH((CUADRO!G$5&amp;$E400),'Hoja de Trabajo para listado'!$AB$151:$BA$151,0)),0)+IFERROR(INDEX('Hoja de Trabajo para listado'!$BC$155:$CB$1048576,MATCH($A400,'Hoja de Trabajo para listado'!$BC$155:$BC$1048576,0),MATCH((CUADRO!G$5&amp;$E400),'Hoja de Trabajo para listado'!$BC$151:$CB$151,0)),0)+IFERROR(INDEX('Hoja de Trabajo para listado'!$DE$153:$DG$274,MATCH($A400,'Hoja de Trabajo para listado'!$DE$153:$DE$1048576,0),MATCH((CUADRO!G$5&amp;$E400),'Hoja de Trabajo para listado'!$DE$151:$DG$151,0)),0)+IFERROR(INDEX('Hoja de Trabajo para listado'!$CD$155:$DC$1048576,MATCH($A400,'Hoja de Trabajo para listado'!$CD$155:$CD$1048576,0),MATCH((CUADRO!G$5&amp;$E400),'Hoja de Trabajo para listado'!$CD$151:$DC$151,0)),0)</f>
        <v>0</v>
      </c>
      <c r="H400" s="255">
        <f ca="1">+IFERROR(INDEX('Hoja de Trabajo para listado'!$A$155:$Z$1048576,MATCH($A400,'Hoja de Trabajo para listado'!$A$155:$A$1048576,0),MATCH((CUADRO!H$5&amp;$E400),'Hoja de Trabajo para listado'!$A$151:$Z$151,0)),0)+IFERROR(INDEX('Hoja de Trabajo para listado'!$AB$155:$BA$1048576,MATCH($A400,'Hoja de Trabajo para listado'!$AB$155:$AB$1048576,0),MATCH((CUADRO!H$5&amp;$E400),'Hoja de Trabajo para listado'!$AB$151:$BA$151,0)),0)+IFERROR(INDEX('Hoja de Trabajo para listado'!$BC$155:$CB$1048576,MATCH($A400,'Hoja de Trabajo para listado'!$BC$155:$BC$1048576,0),MATCH((CUADRO!H$5&amp;$E400),'Hoja de Trabajo para listado'!$BC$151:$CB$151,0)),0)+IFERROR(INDEX('Hoja de Trabajo para listado'!$DE$153:$DG$274,MATCH($A400,'Hoja de Trabajo para listado'!$DE$153:$DE$1048576,0),MATCH((CUADRO!H$5&amp;$E400),'Hoja de Trabajo para listado'!$DE$151:$DG$151,0)),0)+IFERROR(INDEX('Hoja de Trabajo para listado'!$CD$155:$DC$1048576,MATCH($A400,'Hoja de Trabajo para listado'!$CD$155:$CD$1048576,0),MATCH((CUADRO!H$5&amp;$E400),'Hoja de Trabajo para listado'!$CD$151:$DC$151,0)),0)</f>
        <v>0</v>
      </c>
      <c r="I400" s="255">
        <f ca="1">+IFERROR(INDEX('Hoja de Trabajo para listado'!$A$155:$Z$1048576,MATCH($A400,'Hoja de Trabajo para listado'!$A$155:$A$1048576,0),MATCH((CUADRO!I$5&amp;$E400),'Hoja de Trabajo para listado'!$A$151:$Z$151,0)),0)+IFERROR(INDEX('Hoja de Trabajo para listado'!$AB$155:$BA$1048576,MATCH($A400,'Hoja de Trabajo para listado'!$AB$155:$AB$1048576,0),MATCH((CUADRO!I$5&amp;$E400),'Hoja de Trabajo para listado'!$AB$151:$BA$151,0)),0)+IFERROR(INDEX('Hoja de Trabajo para listado'!$BC$155:$CB$1048576,MATCH($A400,'Hoja de Trabajo para listado'!$BC$155:$BC$1048576,0),MATCH((CUADRO!I$5&amp;$E400),'Hoja de Trabajo para listado'!$BC$151:$CB$151,0)),0)+IFERROR(INDEX('Hoja de Trabajo para listado'!$DE$153:$DG$274,MATCH($A400,'Hoja de Trabajo para listado'!$DE$153:$DE$1048576,0),MATCH((CUADRO!I$5&amp;$E400),'Hoja de Trabajo para listado'!$DE$151:$DG$151,0)),0)+IFERROR(INDEX('Hoja de Trabajo para listado'!$CD$155:$DC$1048576,MATCH($A400,'Hoja de Trabajo para listado'!$CD$155:$CD$1048576,0),MATCH((CUADRO!I$5&amp;$E400),'Hoja de Trabajo para listado'!$CD$151:$DC$151,0)),0)</f>
        <v>0</v>
      </c>
      <c r="J400" s="255">
        <f ca="1">+IFERROR(INDEX('Hoja de Trabajo para listado'!$A$155:$Z$1048576,MATCH($A400,'Hoja de Trabajo para listado'!$A$155:$A$1048576,0),MATCH((CUADRO!J$5&amp;$E400),'Hoja de Trabajo para listado'!$A$151:$Z$151,0)),0)+IFERROR(INDEX('Hoja de Trabajo para listado'!$AB$155:$BA$1048576,MATCH($A400,'Hoja de Trabajo para listado'!$AB$155:$AB$1048576,0),MATCH((CUADRO!J$5&amp;$E400),'Hoja de Trabajo para listado'!$AB$151:$BA$151,0)),0)+IFERROR(INDEX('Hoja de Trabajo para listado'!$BC$155:$CB$1048576,MATCH($A400,'Hoja de Trabajo para listado'!$BC$155:$BC$1048576,0),MATCH((CUADRO!J$5&amp;$E400),'Hoja de Trabajo para listado'!$BC$151:$CB$151,0)),0)+IFERROR(INDEX('Hoja de Trabajo para listado'!$DE$153:$DG$274,MATCH($A400,'Hoja de Trabajo para listado'!$DE$153:$DE$1048576,0),MATCH((CUADRO!J$5&amp;$E400),'Hoja de Trabajo para listado'!$DE$151:$DG$151,0)),0)+IFERROR(INDEX('Hoja de Trabajo para listado'!$CD$155:$DC$1048576,MATCH($A400,'Hoja de Trabajo para listado'!$CD$155:$CD$1048576,0),MATCH((CUADRO!J$5&amp;$E400),'Hoja de Trabajo para listado'!$CD$151:$DC$151,0)),0)</f>
        <v>0</v>
      </c>
      <c r="K400" s="255">
        <f ca="1">+IFERROR(INDEX('Hoja de Trabajo para listado'!$A$155:$Z$1048576,MATCH($A400,'Hoja de Trabajo para listado'!$A$155:$A$1048576,0),MATCH((CUADRO!K$5&amp;$E400),'Hoja de Trabajo para listado'!$A$151:$Z$151,0)),0)+IFERROR(INDEX('Hoja de Trabajo para listado'!$AB$155:$BA$1048576,MATCH($A400,'Hoja de Trabajo para listado'!$AB$155:$AB$1048576,0),MATCH((CUADRO!K$5&amp;$E400),'Hoja de Trabajo para listado'!$AB$151:$BA$151,0)),0)+IFERROR(INDEX('Hoja de Trabajo para listado'!$BC$155:$CB$1048576,MATCH($A400,'Hoja de Trabajo para listado'!$BC$155:$BC$1048576,0),MATCH((CUADRO!K$5&amp;$E400),'Hoja de Trabajo para listado'!$BC$151:$CB$151,0)),0)+IFERROR(INDEX('Hoja de Trabajo para listado'!$DE$153:$DG$274,MATCH($A400,'Hoja de Trabajo para listado'!$DE$153:$DE$1048576,0),MATCH((CUADRO!K$5&amp;$E400),'Hoja de Trabajo para listado'!$DE$151:$DG$151,0)),0)+IFERROR(INDEX('Hoja de Trabajo para listado'!$CD$155:$DC$1048576,MATCH($A400,'Hoja de Trabajo para listado'!$CD$155:$CD$1048576,0),MATCH((CUADRO!K$5&amp;$E400),'Hoja de Trabajo para listado'!$CD$151:$DC$151,0)),0)</f>
        <v>0</v>
      </c>
      <c r="L400" s="255">
        <f ca="1">+IFERROR(INDEX('Hoja de Trabajo para listado'!$A$155:$Z$1048576,MATCH($A400,'Hoja de Trabajo para listado'!$A$155:$A$1048576,0),MATCH((CUADRO!L$5&amp;$E400),'Hoja de Trabajo para listado'!$A$151:$Z$151,0)),0)+IFERROR(INDEX('Hoja de Trabajo para listado'!$AB$155:$BA$1048576,MATCH($A400,'Hoja de Trabajo para listado'!$AB$155:$AB$1048576,0),MATCH((CUADRO!L$5&amp;$E400),'Hoja de Trabajo para listado'!$AB$151:$BA$151,0)),0)+IFERROR(INDEX('Hoja de Trabajo para listado'!$BC$155:$CB$1048576,MATCH($A400,'Hoja de Trabajo para listado'!$BC$155:$BC$1048576,0),MATCH((CUADRO!L$5&amp;$E400),'Hoja de Trabajo para listado'!$BC$151:$CB$151,0)),0)+IFERROR(INDEX('Hoja de Trabajo para listado'!$DE$153:$DG$274,MATCH($A400,'Hoja de Trabajo para listado'!$DE$153:$DE$1048576,0),MATCH((CUADRO!L$5&amp;$E400),'Hoja de Trabajo para listado'!$DE$151:$DG$151,0)),0)+IFERROR(INDEX('Hoja de Trabajo para listado'!$CD$155:$DC$1048576,MATCH($A400,'Hoja de Trabajo para listado'!$CD$155:$CD$1048576,0),MATCH((CUADRO!L$5&amp;$E400),'Hoja de Trabajo para listado'!$CD$151:$DC$151,0)),0)</f>
        <v>0</v>
      </c>
      <c r="M400" s="255">
        <f ca="1">+IFERROR(INDEX('Hoja de Trabajo para listado'!$A$155:$Z$1048576,MATCH($A400,'Hoja de Trabajo para listado'!$A$155:$A$1048576,0),MATCH((CUADRO!M$5&amp;$E400),'Hoja de Trabajo para listado'!$A$151:$Z$151,0)),0)+IFERROR(INDEX('Hoja de Trabajo para listado'!$AB$155:$BA$1048576,MATCH($A400,'Hoja de Trabajo para listado'!$AB$155:$AB$1048576,0),MATCH((CUADRO!M$5&amp;$E400),'Hoja de Trabajo para listado'!$AB$151:$BA$151,0)),0)+IFERROR(INDEX('Hoja de Trabajo para listado'!$BC$155:$CB$1048576,MATCH($A400,'Hoja de Trabajo para listado'!$BC$155:$BC$1048576,0),MATCH((CUADRO!M$5&amp;$E400),'Hoja de Trabajo para listado'!$BC$151:$CB$151,0)),0)+IFERROR(INDEX('Hoja de Trabajo para listado'!$DE$153:$DG$274,MATCH($A400,'Hoja de Trabajo para listado'!$DE$153:$DE$1048576,0),MATCH((CUADRO!M$5&amp;$E400),'Hoja de Trabajo para listado'!$DE$151:$DG$151,0)),0)+IFERROR(INDEX('Hoja de Trabajo para listado'!$CD$155:$DC$1048576,MATCH($A400,'Hoja de Trabajo para listado'!$CD$155:$CD$1048576,0),MATCH((CUADRO!M$5&amp;$E400),'Hoja de Trabajo para listado'!$CD$151:$DC$151,0)),0)</f>
        <v>0</v>
      </c>
      <c r="N400" s="255">
        <f ca="1">+IFERROR(INDEX('Hoja de Trabajo para listado'!$A$155:$Z$1048576,MATCH($A400,'Hoja de Trabajo para listado'!$A$155:$A$1048576,0),MATCH((CUADRO!N$5&amp;$E400),'Hoja de Trabajo para listado'!$A$151:$Z$151,0)),0)+IFERROR(INDEX('Hoja de Trabajo para listado'!$AB$155:$BA$1048576,MATCH($A400,'Hoja de Trabajo para listado'!$AB$155:$AB$1048576,0),MATCH((CUADRO!N$5&amp;$E400),'Hoja de Trabajo para listado'!$AB$151:$BA$151,0)),0)+IFERROR(INDEX('Hoja de Trabajo para listado'!$BC$155:$CB$1048576,MATCH($A400,'Hoja de Trabajo para listado'!$BC$155:$BC$1048576,0),MATCH((CUADRO!N$5&amp;$E400),'Hoja de Trabajo para listado'!$BC$151:$CB$151,0)),0)+IFERROR(INDEX('Hoja de Trabajo para listado'!$DE$153:$DG$274,MATCH($A400,'Hoja de Trabajo para listado'!$DE$153:$DE$1048576,0),MATCH((CUADRO!N$5&amp;$E400),'Hoja de Trabajo para listado'!$DE$151:$DG$151,0)),0)+IFERROR(INDEX('Hoja de Trabajo para listado'!$CD$155:$DC$1048576,MATCH($A400,'Hoja de Trabajo para listado'!$CD$155:$CD$1048576,0),MATCH((CUADRO!N$5&amp;$E400),'Hoja de Trabajo para listado'!$CD$151:$DC$151,0)),0)</f>
        <v>0</v>
      </c>
      <c r="O400" s="255">
        <f ca="1">+IFERROR(INDEX('Hoja de Trabajo para listado'!$A$155:$Z$1048576,MATCH($A400,'Hoja de Trabajo para listado'!$A$155:$A$1048576,0),MATCH((CUADRO!O$5&amp;$E400),'Hoja de Trabajo para listado'!$A$151:$Z$151,0)),0)+IFERROR(INDEX('Hoja de Trabajo para listado'!$AB$155:$BA$1048576,MATCH($A400,'Hoja de Trabajo para listado'!$AB$155:$AB$1048576,0),MATCH((CUADRO!O$5&amp;$E400),'Hoja de Trabajo para listado'!$AB$151:$BA$151,0)),0)+IFERROR(INDEX('Hoja de Trabajo para listado'!$BC$155:$CB$1048576,MATCH($A400,'Hoja de Trabajo para listado'!$BC$155:$BC$1048576,0),MATCH((CUADRO!O$5&amp;$E400),'Hoja de Trabajo para listado'!$BC$151:$CB$151,0)),0)+IFERROR(INDEX('Hoja de Trabajo para listado'!$DE$153:$DG$274,MATCH($A400,'Hoja de Trabajo para listado'!$DE$153:$DE$1048576,0),MATCH((CUADRO!O$5&amp;$E400),'Hoja de Trabajo para listado'!$DE$151:$DG$151,0)),0)+IFERROR(INDEX('Hoja de Trabajo para listado'!$CD$155:$DC$1048576,MATCH($A400,'Hoja de Trabajo para listado'!$CD$155:$CD$1048576,0),MATCH((CUADRO!O$5&amp;$E400),'Hoja de Trabajo para listado'!$CD$151:$DC$151,0)),0)</f>
        <v>0</v>
      </c>
      <c r="P400" s="255">
        <f ca="1">+IFERROR(INDEX('Hoja de Trabajo para listado'!$A$155:$Z$1048576,MATCH($A400,'Hoja de Trabajo para listado'!$A$155:$A$1048576,0),MATCH((CUADRO!P$5&amp;$E400),'Hoja de Trabajo para listado'!$A$151:$Z$151,0)),0)+IFERROR(INDEX('Hoja de Trabajo para listado'!$AB$155:$BA$1048576,MATCH($A400,'Hoja de Trabajo para listado'!$AB$155:$AB$1048576,0),MATCH((CUADRO!P$5&amp;$E400),'Hoja de Trabajo para listado'!$AB$151:$BA$151,0)),0)+IFERROR(INDEX('Hoja de Trabajo para listado'!$BC$155:$CB$1048576,MATCH($A400,'Hoja de Trabajo para listado'!$BC$155:$BC$1048576,0),MATCH((CUADRO!P$5&amp;$E400),'Hoja de Trabajo para listado'!$BC$151:$CB$151,0)),0)+IFERROR(INDEX('Hoja de Trabajo para listado'!$DE$153:$DG$274,MATCH($A400,'Hoja de Trabajo para listado'!$DE$153:$DE$1048576,0),MATCH((CUADRO!P$5&amp;$E400),'Hoja de Trabajo para listado'!$DE$151:$DG$151,0)),0)+IFERROR(INDEX('Hoja de Trabajo para listado'!$CD$155:$DC$1048576,MATCH($A400,'Hoja de Trabajo para listado'!$CD$155:$CD$1048576,0),MATCH((CUADRO!P$5&amp;$E400),'Hoja de Trabajo para listado'!$CD$151:$DC$151,0)),0)</f>
        <v>0</v>
      </c>
      <c r="Q400" s="255">
        <f ca="1">+IFERROR(INDEX('Hoja de Trabajo para listado'!$A$155:$Z$1048576,MATCH($A400,'Hoja de Trabajo para listado'!$A$155:$A$1048576,0),MATCH((CUADRO!Q$5&amp;$E400),'Hoja de Trabajo para listado'!$A$151:$Z$151,0)),0)+IFERROR(INDEX('Hoja de Trabajo para listado'!$AB$155:$BA$1048576,MATCH($A400,'Hoja de Trabajo para listado'!$AB$155:$AB$1048576,0),MATCH((CUADRO!Q$5&amp;$E400),'Hoja de Trabajo para listado'!$AB$151:$BA$151,0)),0)+IFERROR(INDEX('Hoja de Trabajo para listado'!$BC$155:$CB$1048576,MATCH($A400,'Hoja de Trabajo para listado'!$BC$155:$BC$1048576,0),MATCH((CUADRO!Q$5&amp;$E400),'Hoja de Trabajo para listado'!$BC$151:$CB$151,0)),0)+IFERROR(INDEX('Hoja de Trabajo para listado'!$DE$153:$DG$274,MATCH($A400,'Hoja de Trabajo para listado'!$DE$153:$DE$1048576,0),MATCH((CUADRO!Q$5&amp;$E400),'Hoja de Trabajo para listado'!$DE$151:$DG$151,0)),0)+IFERROR(INDEX('Hoja de Trabajo para listado'!$CD$155:$DC$1048576,MATCH($A400,'Hoja de Trabajo para listado'!$CD$155:$CD$1048576,0),MATCH((CUADRO!Q$5&amp;$E400),'Hoja de Trabajo para listado'!$CD$151:$DC$151,0)),0)</f>
        <v>0</v>
      </c>
      <c r="R400" s="255">
        <f t="shared" ca="1" si="12"/>
        <v>0</v>
      </c>
      <c r="S400" s="262"/>
      <c r="T400" s="255">
        <f ca="1">+T401</f>
        <v>0</v>
      </c>
      <c r="U400" s="254">
        <f t="shared" si="13"/>
        <v>1</v>
      </c>
      <c r="V400" s="362" t="str">
        <f>+VLOOKUP(A400,bd_lista!$A$3:$E$590,5,FALSE)</f>
        <v>Gobiernos Autonomos Municipales</v>
      </c>
      <c r="W400" s="361" t="str">
        <f>+V400</f>
        <v>Gobiernos Autonomos Municipales</v>
      </c>
      <c r="X400" s="254">
        <f>+VLOOKUP(A400,[2]Sheet1!$A$13:$D$744,4,FALSE)</f>
        <v>0</v>
      </c>
      <c r="Y400" s="254" t="e">
        <f>+VLOOKUP(X400,bd_lista!$A$3:$C$590,3,FALSE)</f>
        <v>#N/A</v>
      </c>
      <c r="Z400" s="316">
        <f>+X400</f>
        <v>0</v>
      </c>
      <c r="AA400" s="317" t="e">
        <f>+Y400</f>
        <v>#N/A</v>
      </c>
    </row>
    <row r="401" spans="1:27" customFormat="1" ht="15" hidden="1" customHeight="1">
      <c r="A401" s="32">
        <v>1103</v>
      </c>
      <c r="B401" s="307"/>
      <c r="C401" s="362" t="str">
        <f>+VLOOKUP(A401,bd_lista!$A$3:$C$590,3,FALSE)</f>
        <v>Gobierno Autónomo Municipal de Poroma</v>
      </c>
      <c r="D401" s="362"/>
      <c r="E401" s="256" t="s">
        <v>1314</v>
      </c>
      <c r="F401" s="255">
        <f ca="1">+IFERROR(INDEX('Hoja de Trabajo para listado'!$A$155:$Z$1048576,MATCH($A401,'Hoja de Trabajo para listado'!$A$155:$A$1048576,0),MATCH((CUADRO!F$5&amp;$E401),'Hoja de Trabajo para listado'!$A$151:$Z$151,0)),0)+IFERROR(INDEX('Hoja de Trabajo para listado'!$AB$155:$BA$1048576,MATCH($A401,'Hoja de Trabajo para listado'!$AB$155:$AB$1048576,0),MATCH((CUADRO!F$5&amp;$E401),'Hoja de Trabajo para listado'!$AB$151:$BA$151,0)),0)+IFERROR(INDEX('Hoja de Trabajo para listado'!$BC$155:$CB$1048576,MATCH($A401,'Hoja de Trabajo para listado'!$BC$155:$BC$1048576,0),MATCH((CUADRO!F$5&amp;$E401),'Hoja de Trabajo para listado'!$BC$151:$CB$151,0)),0)+IFERROR(INDEX('Hoja de Trabajo para listado'!$DE$153:$DG$274,MATCH($A401,'Hoja de Trabajo para listado'!$DE$153:$DE$1048576,0),MATCH((CUADRO!F$5&amp;$E401),'Hoja de Trabajo para listado'!$DE$151:$DG$151,0)),0)+IFERROR(INDEX('Hoja de Trabajo para listado'!$CD$155:$DC$1048576,MATCH($A401,'Hoja de Trabajo para listado'!$CD$155:$CD$1048576,0),MATCH((CUADRO!F$5&amp;$E401),'Hoja de Trabajo para listado'!$CD$151:$DC$151,0)),0)</f>
        <v>0</v>
      </c>
      <c r="G401" s="255">
        <f ca="1">+IFERROR(INDEX('Hoja de Trabajo para listado'!$A$155:$Z$1048576,MATCH($A401,'Hoja de Trabajo para listado'!$A$155:$A$1048576,0),MATCH((CUADRO!G$5&amp;$E401),'Hoja de Trabajo para listado'!$A$151:$Z$151,0)),0)+IFERROR(INDEX('Hoja de Trabajo para listado'!$AB$155:$BA$1048576,MATCH($A401,'Hoja de Trabajo para listado'!$AB$155:$AB$1048576,0),MATCH((CUADRO!G$5&amp;$E401),'Hoja de Trabajo para listado'!$AB$151:$BA$151,0)),0)+IFERROR(INDEX('Hoja de Trabajo para listado'!$BC$155:$CB$1048576,MATCH($A401,'Hoja de Trabajo para listado'!$BC$155:$BC$1048576,0),MATCH((CUADRO!G$5&amp;$E401),'Hoja de Trabajo para listado'!$BC$151:$CB$151,0)),0)+IFERROR(INDEX('Hoja de Trabajo para listado'!$DE$153:$DG$274,MATCH($A401,'Hoja de Trabajo para listado'!$DE$153:$DE$1048576,0),MATCH((CUADRO!G$5&amp;$E401),'Hoja de Trabajo para listado'!$DE$151:$DG$151,0)),0)+IFERROR(INDEX('Hoja de Trabajo para listado'!$CD$155:$DC$1048576,MATCH($A401,'Hoja de Trabajo para listado'!$CD$155:$CD$1048576,0),MATCH((CUADRO!G$5&amp;$E401),'Hoja de Trabajo para listado'!$CD$151:$DC$151,0)),0)</f>
        <v>0</v>
      </c>
      <c r="H401" s="255">
        <f ca="1">+IFERROR(INDEX('Hoja de Trabajo para listado'!$A$155:$Z$1048576,MATCH($A401,'Hoja de Trabajo para listado'!$A$155:$A$1048576,0),MATCH((CUADRO!H$5&amp;$E401),'Hoja de Trabajo para listado'!$A$151:$Z$151,0)),0)+IFERROR(INDEX('Hoja de Trabajo para listado'!$AB$155:$BA$1048576,MATCH($A401,'Hoja de Trabajo para listado'!$AB$155:$AB$1048576,0),MATCH((CUADRO!H$5&amp;$E401),'Hoja de Trabajo para listado'!$AB$151:$BA$151,0)),0)+IFERROR(INDEX('Hoja de Trabajo para listado'!$BC$155:$CB$1048576,MATCH($A401,'Hoja de Trabajo para listado'!$BC$155:$BC$1048576,0),MATCH((CUADRO!H$5&amp;$E401),'Hoja de Trabajo para listado'!$BC$151:$CB$151,0)),0)+IFERROR(INDEX('Hoja de Trabajo para listado'!$DE$153:$DG$274,MATCH($A401,'Hoja de Trabajo para listado'!$DE$153:$DE$1048576,0),MATCH((CUADRO!H$5&amp;$E401),'Hoja de Trabajo para listado'!$DE$151:$DG$151,0)),0)+IFERROR(INDEX('Hoja de Trabajo para listado'!$CD$155:$DC$1048576,MATCH($A401,'Hoja de Trabajo para listado'!$CD$155:$CD$1048576,0),MATCH((CUADRO!H$5&amp;$E401),'Hoja de Trabajo para listado'!$CD$151:$DC$151,0)),0)</f>
        <v>0</v>
      </c>
      <c r="I401" s="255">
        <f ca="1">+IFERROR(INDEX('Hoja de Trabajo para listado'!$A$155:$Z$1048576,MATCH($A401,'Hoja de Trabajo para listado'!$A$155:$A$1048576,0),MATCH((CUADRO!I$5&amp;$E401),'Hoja de Trabajo para listado'!$A$151:$Z$151,0)),0)+IFERROR(INDEX('Hoja de Trabajo para listado'!$AB$155:$BA$1048576,MATCH($A401,'Hoja de Trabajo para listado'!$AB$155:$AB$1048576,0),MATCH((CUADRO!I$5&amp;$E401),'Hoja de Trabajo para listado'!$AB$151:$BA$151,0)),0)+IFERROR(INDEX('Hoja de Trabajo para listado'!$BC$155:$CB$1048576,MATCH($A401,'Hoja de Trabajo para listado'!$BC$155:$BC$1048576,0),MATCH((CUADRO!I$5&amp;$E401),'Hoja de Trabajo para listado'!$BC$151:$CB$151,0)),0)+IFERROR(INDEX('Hoja de Trabajo para listado'!$DE$153:$DG$274,MATCH($A401,'Hoja de Trabajo para listado'!$DE$153:$DE$1048576,0),MATCH((CUADRO!I$5&amp;$E401),'Hoja de Trabajo para listado'!$DE$151:$DG$151,0)),0)+IFERROR(INDEX('Hoja de Trabajo para listado'!$CD$155:$DC$1048576,MATCH($A401,'Hoja de Trabajo para listado'!$CD$155:$CD$1048576,0),MATCH((CUADRO!I$5&amp;$E401),'Hoja de Trabajo para listado'!$CD$151:$DC$151,0)),0)</f>
        <v>0</v>
      </c>
      <c r="J401" s="255">
        <f ca="1">+IFERROR(INDEX('Hoja de Trabajo para listado'!$A$155:$Z$1048576,MATCH($A401,'Hoja de Trabajo para listado'!$A$155:$A$1048576,0),MATCH((CUADRO!J$5&amp;$E401),'Hoja de Trabajo para listado'!$A$151:$Z$151,0)),0)+IFERROR(INDEX('Hoja de Trabajo para listado'!$AB$155:$BA$1048576,MATCH($A401,'Hoja de Trabajo para listado'!$AB$155:$AB$1048576,0),MATCH((CUADRO!J$5&amp;$E401),'Hoja de Trabajo para listado'!$AB$151:$BA$151,0)),0)+IFERROR(INDEX('Hoja de Trabajo para listado'!$BC$155:$CB$1048576,MATCH($A401,'Hoja de Trabajo para listado'!$BC$155:$BC$1048576,0),MATCH((CUADRO!J$5&amp;$E401),'Hoja de Trabajo para listado'!$BC$151:$CB$151,0)),0)+IFERROR(INDEX('Hoja de Trabajo para listado'!$DE$153:$DG$274,MATCH($A401,'Hoja de Trabajo para listado'!$DE$153:$DE$1048576,0),MATCH((CUADRO!J$5&amp;$E401),'Hoja de Trabajo para listado'!$DE$151:$DG$151,0)),0)+IFERROR(INDEX('Hoja de Trabajo para listado'!$CD$155:$DC$1048576,MATCH($A401,'Hoja de Trabajo para listado'!$CD$155:$CD$1048576,0),MATCH((CUADRO!J$5&amp;$E401),'Hoja de Trabajo para listado'!$CD$151:$DC$151,0)),0)</f>
        <v>0</v>
      </c>
      <c r="K401" s="255">
        <f ca="1">+IFERROR(INDEX('Hoja de Trabajo para listado'!$A$155:$Z$1048576,MATCH($A401,'Hoja de Trabajo para listado'!$A$155:$A$1048576,0),MATCH((CUADRO!K$5&amp;$E401),'Hoja de Trabajo para listado'!$A$151:$Z$151,0)),0)+IFERROR(INDEX('Hoja de Trabajo para listado'!$AB$155:$BA$1048576,MATCH($A401,'Hoja de Trabajo para listado'!$AB$155:$AB$1048576,0),MATCH((CUADRO!K$5&amp;$E401),'Hoja de Trabajo para listado'!$AB$151:$BA$151,0)),0)+IFERROR(INDEX('Hoja de Trabajo para listado'!$BC$155:$CB$1048576,MATCH($A401,'Hoja de Trabajo para listado'!$BC$155:$BC$1048576,0),MATCH((CUADRO!K$5&amp;$E401),'Hoja de Trabajo para listado'!$BC$151:$CB$151,0)),0)+IFERROR(INDEX('Hoja de Trabajo para listado'!$DE$153:$DG$274,MATCH($A401,'Hoja de Trabajo para listado'!$DE$153:$DE$1048576,0),MATCH((CUADRO!K$5&amp;$E401),'Hoja de Trabajo para listado'!$DE$151:$DG$151,0)),0)+IFERROR(INDEX('Hoja de Trabajo para listado'!$CD$155:$DC$1048576,MATCH($A401,'Hoja de Trabajo para listado'!$CD$155:$CD$1048576,0),MATCH((CUADRO!K$5&amp;$E401),'Hoja de Trabajo para listado'!$CD$151:$DC$151,0)),0)</f>
        <v>0</v>
      </c>
      <c r="L401" s="255">
        <f ca="1">+IFERROR(INDEX('Hoja de Trabajo para listado'!$A$155:$Z$1048576,MATCH($A401,'Hoja de Trabajo para listado'!$A$155:$A$1048576,0),MATCH((CUADRO!L$5&amp;$E401),'Hoja de Trabajo para listado'!$A$151:$Z$151,0)),0)+IFERROR(INDEX('Hoja de Trabajo para listado'!$AB$155:$BA$1048576,MATCH($A401,'Hoja de Trabajo para listado'!$AB$155:$AB$1048576,0),MATCH((CUADRO!L$5&amp;$E401),'Hoja de Trabajo para listado'!$AB$151:$BA$151,0)),0)+IFERROR(INDEX('Hoja de Trabajo para listado'!$BC$155:$CB$1048576,MATCH($A401,'Hoja de Trabajo para listado'!$BC$155:$BC$1048576,0),MATCH((CUADRO!L$5&amp;$E401),'Hoja de Trabajo para listado'!$BC$151:$CB$151,0)),0)+IFERROR(INDEX('Hoja de Trabajo para listado'!$DE$153:$DG$274,MATCH($A401,'Hoja de Trabajo para listado'!$DE$153:$DE$1048576,0),MATCH((CUADRO!L$5&amp;$E401),'Hoja de Trabajo para listado'!$DE$151:$DG$151,0)),0)+IFERROR(INDEX('Hoja de Trabajo para listado'!$CD$155:$DC$1048576,MATCH($A401,'Hoja de Trabajo para listado'!$CD$155:$CD$1048576,0),MATCH((CUADRO!L$5&amp;$E401),'Hoja de Trabajo para listado'!$CD$151:$DC$151,0)),0)</f>
        <v>0</v>
      </c>
      <c r="M401" s="255">
        <f ca="1">+IFERROR(INDEX('Hoja de Trabajo para listado'!$A$155:$Z$1048576,MATCH($A401,'Hoja de Trabajo para listado'!$A$155:$A$1048576,0),MATCH((CUADRO!M$5&amp;$E401),'Hoja de Trabajo para listado'!$A$151:$Z$151,0)),0)+IFERROR(INDEX('Hoja de Trabajo para listado'!$AB$155:$BA$1048576,MATCH($A401,'Hoja de Trabajo para listado'!$AB$155:$AB$1048576,0),MATCH((CUADRO!M$5&amp;$E401),'Hoja de Trabajo para listado'!$AB$151:$BA$151,0)),0)+IFERROR(INDEX('Hoja de Trabajo para listado'!$BC$155:$CB$1048576,MATCH($A401,'Hoja de Trabajo para listado'!$BC$155:$BC$1048576,0),MATCH((CUADRO!M$5&amp;$E401),'Hoja de Trabajo para listado'!$BC$151:$CB$151,0)),0)+IFERROR(INDEX('Hoja de Trabajo para listado'!$DE$153:$DG$274,MATCH($A401,'Hoja de Trabajo para listado'!$DE$153:$DE$1048576,0),MATCH((CUADRO!M$5&amp;$E401),'Hoja de Trabajo para listado'!$DE$151:$DG$151,0)),0)+IFERROR(INDEX('Hoja de Trabajo para listado'!$CD$155:$DC$1048576,MATCH($A401,'Hoja de Trabajo para listado'!$CD$155:$CD$1048576,0),MATCH((CUADRO!M$5&amp;$E401),'Hoja de Trabajo para listado'!$CD$151:$DC$151,0)),0)</f>
        <v>0</v>
      </c>
      <c r="N401" s="255">
        <f ca="1">+IFERROR(INDEX('Hoja de Trabajo para listado'!$A$155:$Z$1048576,MATCH($A401,'Hoja de Trabajo para listado'!$A$155:$A$1048576,0),MATCH((CUADRO!N$5&amp;$E401),'Hoja de Trabajo para listado'!$A$151:$Z$151,0)),0)+IFERROR(INDEX('Hoja de Trabajo para listado'!$AB$155:$BA$1048576,MATCH($A401,'Hoja de Trabajo para listado'!$AB$155:$AB$1048576,0),MATCH((CUADRO!N$5&amp;$E401),'Hoja de Trabajo para listado'!$AB$151:$BA$151,0)),0)+IFERROR(INDEX('Hoja de Trabajo para listado'!$BC$155:$CB$1048576,MATCH($A401,'Hoja de Trabajo para listado'!$BC$155:$BC$1048576,0),MATCH((CUADRO!N$5&amp;$E401),'Hoja de Trabajo para listado'!$BC$151:$CB$151,0)),0)+IFERROR(INDEX('Hoja de Trabajo para listado'!$DE$153:$DG$274,MATCH($A401,'Hoja de Trabajo para listado'!$DE$153:$DE$1048576,0),MATCH((CUADRO!N$5&amp;$E401),'Hoja de Trabajo para listado'!$DE$151:$DG$151,0)),0)+IFERROR(INDEX('Hoja de Trabajo para listado'!$CD$155:$DC$1048576,MATCH($A401,'Hoja de Trabajo para listado'!$CD$155:$CD$1048576,0),MATCH((CUADRO!N$5&amp;$E401),'Hoja de Trabajo para listado'!$CD$151:$DC$151,0)),0)</f>
        <v>0</v>
      </c>
      <c r="O401" s="255">
        <f ca="1">+IFERROR(INDEX('Hoja de Trabajo para listado'!$A$155:$Z$1048576,MATCH($A401,'Hoja de Trabajo para listado'!$A$155:$A$1048576,0),MATCH((CUADRO!O$5&amp;$E401),'Hoja de Trabajo para listado'!$A$151:$Z$151,0)),0)+IFERROR(INDEX('Hoja de Trabajo para listado'!$AB$155:$BA$1048576,MATCH($A401,'Hoja de Trabajo para listado'!$AB$155:$AB$1048576,0),MATCH((CUADRO!O$5&amp;$E401),'Hoja de Trabajo para listado'!$AB$151:$BA$151,0)),0)+IFERROR(INDEX('Hoja de Trabajo para listado'!$BC$155:$CB$1048576,MATCH($A401,'Hoja de Trabajo para listado'!$BC$155:$BC$1048576,0),MATCH((CUADRO!O$5&amp;$E401),'Hoja de Trabajo para listado'!$BC$151:$CB$151,0)),0)+IFERROR(INDEX('Hoja de Trabajo para listado'!$DE$153:$DG$274,MATCH($A401,'Hoja de Trabajo para listado'!$DE$153:$DE$1048576,0),MATCH((CUADRO!O$5&amp;$E401),'Hoja de Trabajo para listado'!$DE$151:$DG$151,0)),0)+IFERROR(INDEX('Hoja de Trabajo para listado'!$CD$155:$DC$1048576,MATCH($A401,'Hoja de Trabajo para listado'!$CD$155:$CD$1048576,0),MATCH((CUADRO!O$5&amp;$E401),'Hoja de Trabajo para listado'!$CD$151:$DC$151,0)),0)</f>
        <v>0</v>
      </c>
      <c r="P401" s="255">
        <f ca="1">+IFERROR(INDEX('Hoja de Trabajo para listado'!$A$155:$Z$1048576,MATCH($A401,'Hoja de Trabajo para listado'!$A$155:$A$1048576,0),MATCH((CUADRO!P$5&amp;$E401),'Hoja de Trabajo para listado'!$A$151:$Z$151,0)),0)+IFERROR(INDEX('Hoja de Trabajo para listado'!$AB$155:$BA$1048576,MATCH($A401,'Hoja de Trabajo para listado'!$AB$155:$AB$1048576,0),MATCH((CUADRO!P$5&amp;$E401),'Hoja de Trabajo para listado'!$AB$151:$BA$151,0)),0)+IFERROR(INDEX('Hoja de Trabajo para listado'!$BC$155:$CB$1048576,MATCH($A401,'Hoja de Trabajo para listado'!$BC$155:$BC$1048576,0),MATCH((CUADRO!P$5&amp;$E401),'Hoja de Trabajo para listado'!$BC$151:$CB$151,0)),0)+IFERROR(INDEX('Hoja de Trabajo para listado'!$DE$153:$DG$274,MATCH($A401,'Hoja de Trabajo para listado'!$DE$153:$DE$1048576,0),MATCH((CUADRO!P$5&amp;$E401),'Hoja de Trabajo para listado'!$DE$151:$DG$151,0)),0)+IFERROR(INDEX('Hoja de Trabajo para listado'!$CD$155:$DC$1048576,MATCH($A401,'Hoja de Trabajo para listado'!$CD$155:$CD$1048576,0),MATCH((CUADRO!P$5&amp;$E401),'Hoja de Trabajo para listado'!$CD$151:$DC$151,0)),0)</f>
        <v>0</v>
      </c>
      <c r="Q401" s="255">
        <f ca="1">+IFERROR(INDEX('Hoja de Trabajo para listado'!$A$155:$Z$1048576,MATCH($A401,'Hoja de Trabajo para listado'!$A$155:$A$1048576,0),MATCH((CUADRO!Q$5&amp;$E401),'Hoja de Trabajo para listado'!$A$151:$Z$151,0)),0)+IFERROR(INDEX('Hoja de Trabajo para listado'!$AB$155:$BA$1048576,MATCH($A401,'Hoja de Trabajo para listado'!$AB$155:$AB$1048576,0),MATCH((CUADRO!Q$5&amp;$E401),'Hoja de Trabajo para listado'!$AB$151:$BA$151,0)),0)+IFERROR(INDEX('Hoja de Trabajo para listado'!$BC$155:$CB$1048576,MATCH($A401,'Hoja de Trabajo para listado'!$BC$155:$BC$1048576,0),MATCH((CUADRO!Q$5&amp;$E401),'Hoja de Trabajo para listado'!$BC$151:$CB$151,0)),0)+IFERROR(INDEX('Hoja de Trabajo para listado'!$DE$153:$DG$274,MATCH($A401,'Hoja de Trabajo para listado'!$DE$153:$DE$1048576,0),MATCH((CUADRO!Q$5&amp;$E401),'Hoja de Trabajo para listado'!$DE$151:$DG$151,0)),0)+IFERROR(INDEX('Hoja de Trabajo para listado'!$CD$155:$DC$1048576,MATCH($A401,'Hoja de Trabajo para listado'!$CD$155:$CD$1048576,0),MATCH((CUADRO!Q$5&amp;$E401),'Hoja de Trabajo para listado'!$CD$151:$DC$151,0)),0)</f>
        <v>0</v>
      </c>
      <c r="R401" s="255">
        <f t="shared" ca="1" si="12"/>
        <v>0</v>
      </c>
      <c r="S401" s="262">
        <f ca="1">+R400+R401</f>
        <v>0</v>
      </c>
      <c r="T401" s="255">
        <f ca="1">+S401</f>
        <v>0</v>
      </c>
      <c r="U401" s="254">
        <f t="shared" si="13"/>
        <v>2</v>
      </c>
      <c r="V401" s="362" t="str">
        <f>+VLOOKUP(A401,bd_lista!$A$3:$E$590,5,FALSE)</f>
        <v>Gobiernos Autonomos Municipales</v>
      </c>
      <c r="W401" s="362"/>
      <c r="X401" s="254">
        <f>+VLOOKUP(A401,[2]Sheet1!$A$13:$D$744,4,FALSE)</f>
        <v>0</v>
      </c>
      <c r="Y401" s="254" t="e">
        <f>+VLOOKUP(X401,bd_lista!$A$3:$C$590,3,FALSE)</f>
        <v>#N/A</v>
      </c>
      <c r="Z401" s="314"/>
      <c r="AA401" s="315"/>
    </row>
    <row r="402" spans="1:27" customFormat="1" ht="27" hidden="1" customHeight="1">
      <c r="A402" s="32">
        <v>1104</v>
      </c>
      <c r="B402" s="306">
        <f>+A402</f>
        <v>1104</v>
      </c>
      <c r="C402" s="259" t="str">
        <f>+VLOOKUP(A402,bd_lista!$A$3:$C$590,3,FALSE)</f>
        <v>Gobierno Autónomo Municipal de Villa Azurduy</v>
      </c>
      <c r="D402" s="361" t="str">
        <f>+C402</f>
        <v>Gobierno Autónomo Municipal de Villa Azurduy</v>
      </c>
      <c r="E402" s="254" t="s">
        <v>1313</v>
      </c>
      <c r="F402" s="255">
        <f ca="1">+IFERROR(INDEX('Hoja de Trabajo para listado'!$A$155:$Z$1048576,MATCH($A402,'Hoja de Trabajo para listado'!$A$155:$A$1048576,0),MATCH((CUADRO!F$5&amp;$E402),'Hoja de Trabajo para listado'!$A$151:$Z$151,0)),0)+IFERROR(INDEX('Hoja de Trabajo para listado'!$AB$155:$BA$1048576,MATCH($A402,'Hoja de Trabajo para listado'!$AB$155:$AB$1048576,0),MATCH((CUADRO!F$5&amp;$E402),'Hoja de Trabajo para listado'!$AB$151:$BA$151,0)),0)+IFERROR(INDEX('Hoja de Trabajo para listado'!$BC$155:$CB$1048576,MATCH($A402,'Hoja de Trabajo para listado'!$BC$155:$BC$1048576,0),MATCH((CUADRO!F$5&amp;$E402),'Hoja de Trabajo para listado'!$BC$151:$CB$151,0)),0)+IFERROR(INDEX('Hoja de Trabajo para listado'!$DE$153:$DG$274,MATCH($A402,'Hoja de Trabajo para listado'!$DE$153:$DE$1048576,0),MATCH((CUADRO!F$5&amp;$E402),'Hoja de Trabajo para listado'!$DE$151:$DG$151,0)),0)+IFERROR(INDEX('Hoja de Trabajo para listado'!$CD$155:$DC$1048576,MATCH($A402,'Hoja de Trabajo para listado'!$CD$155:$CD$1048576,0),MATCH((CUADRO!F$5&amp;$E402),'Hoja de Trabajo para listado'!$CD$151:$DC$151,0)),0)</f>
        <v>0</v>
      </c>
      <c r="G402" s="255">
        <f ca="1">+IFERROR(INDEX('Hoja de Trabajo para listado'!$A$155:$Z$1048576,MATCH($A402,'Hoja de Trabajo para listado'!$A$155:$A$1048576,0),MATCH((CUADRO!G$5&amp;$E402),'Hoja de Trabajo para listado'!$A$151:$Z$151,0)),0)+IFERROR(INDEX('Hoja de Trabajo para listado'!$AB$155:$BA$1048576,MATCH($A402,'Hoja de Trabajo para listado'!$AB$155:$AB$1048576,0),MATCH((CUADRO!G$5&amp;$E402),'Hoja de Trabajo para listado'!$AB$151:$BA$151,0)),0)+IFERROR(INDEX('Hoja de Trabajo para listado'!$BC$155:$CB$1048576,MATCH($A402,'Hoja de Trabajo para listado'!$BC$155:$BC$1048576,0),MATCH((CUADRO!G$5&amp;$E402),'Hoja de Trabajo para listado'!$BC$151:$CB$151,0)),0)+IFERROR(INDEX('Hoja de Trabajo para listado'!$DE$153:$DG$274,MATCH($A402,'Hoja de Trabajo para listado'!$DE$153:$DE$1048576,0),MATCH((CUADRO!G$5&amp;$E402),'Hoja de Trabajo para listado'!$DE$151:$DG$151,0)),0)+IFERROR(INDEX('Hoja de Trabajo para listado'!$CD$155:$DC$1048576,MATCH($A402,'Hoja de Trabajo para listado'!$CD$155:$CD$1048576,0),MATCH((CUADRO!G$5&amp;$E402),'Hoja de Trabajo para listado'!$CD$151:$DC$151,0)),0)</f>
        <v>0</v>
      </c>
      <c r="H402" s="255">
        <f ca="1">+IFERROR(INDEX('Hoja de Trabajo para listado'!$A$155:$Z$1048576,MATCH($A402,'Hoja de Trabajo para listado'!$A$155:$A$1048576,0),MATCH((CUADRO!H$5&amp;$E402),'Hoja de Trabajo para listado'!$A$151:$Z$151,0)),0)+IFERROR(INDEX('Hoja de Trabajo para listado'!$AB$155:$BA$1048576,MATCH($A402,'Hoja de Trabajo para listado'!$AB$155:$AB$1048576,0),MATCH((CUADRO!H$5&amp;$E402),'Hoja de Trabajo para listado'!$AB$151:$BA$151,0)),0)+IFERROR(INDEX('Hoja de Trabajo para listado'!$BC$155:$CB$1048576,MATCH($A402,'Hoja de Trabajo para listado'!$BC$155:$BC$1048576,0),MATCH((CUADRO!H$5&amp;$E402),'Hoja de Trabajo para listado'!$BC$151:$CB$151,0)),0)+IFERROR(INDEX('Hoja de Trabajo para listado'!$DE$153:$DG$274,MATCH($A402,'Hoja de Trabajo para listado'!$DE$153:$DE$1048576,0),MATCH((CUADRO!H$5&amp;$E402),'Hoja de Trabajo para listado'!$DE$151:$DG$151,0)),0)+IFERROR(INDEX('Hoja de Trabajo para listado'!$CD$155:$DC$1048576,MATCH($A402,'Hoja de Trabajo para listado'!$CD$155:$CD$1048576,0),MATCH((CUADRO!H$5&amp;$E402),'Hoja de Trabajo para listado'!$CD$151:$DC$151,0)),0)</f>
        <v>0</v>
      </c>
      <c r="I402" s="255">
        <f ca="1">+IFERROR(INDEX('Hoja de Trabajo para listado'!$A$155:$Z$1048576,MATCH($A402,'Hoja de Trabajo para listado'!$A$155:$A$1048576,0),MATCH((CUADRO!I$5&amp;$E402),'Hoja de Trabajo para listado'!$A$151:$Z$151,0)),0)+IFERROR(INDEX('Hoja de Trabajo para listado'!$AB$155:$BA$1048576,MATCH($A402,'Hoja de Trabajo para listado'!$AB$155:$AB$1048576,0),MATCH((CUADRO!I$5&amp;$E402),'Hoja de Trabajo para listado'!$AB$151:$BA$151,0)),0)+IFERROR(INDEX('Hoja de Trabajo para listado'!$BC$155:$CB$1048576,MATCH($A402,'Hoja de Trabajo para listado'!$BC$155:$BC$1048576,0),MATCH((CUADRO!I$5&amp;$E402),'Hoja de Trabajo para listado'!$BC$151:$CB$151,0)),0)+IFERROR(INDEX('Hoja de Trabajo para listado'!$DE$153:$DG$274,MATCH($A402,'Hoja de Trabajo para listado'!$DE$153:$DE$1048576,0),MATCH((CUADRO!I$5&amp;$E402),'Hoja de Trabajo para listado'!$DE$151:$DG$151,0)),0)+IFERROR(INDEX('Hoja de Trabajo para listado'!$CD$155:$DC$1048576,MATCH($A402,'Hoja de Trabajo para listado'!$CD$155:$CD$1048576,0),MATCH((CUADRO!I$5&amp;$E402),'Hoja de Trabajo para listado'!$CD$151:$DC$151,0)),0)</f>
        <v>0</v>
      </c>
      <c r="J402" s="255">
        <f ca="1">+IFERROR(INDEX('Hoja de Trabajo para listado'!$A$155:$Z$1048576,MATCH($A402,'Hoja de Trabajo para listado'!$A$155:$A$1048576,0),MATCH((CUADRO!J$5&amp;$E402),'Hoja de Trabajo para listado'!$A$151:$Z$151,0)),0)+IFERROR(INDEX('Hoja de Trabajo para listado'!$AB$155:$BA$1048576,MATCH($A402,'Hoja de Trabajo para listado'!$AB$155:$AB$1048576,0),MATCH((CUADRO!J$5&amp;$E402),'Hoja de Trabajo para listado'!$AB$151:$BA$151,0)),0)+IFERROR(INDEX('Hoja de Trabajo para listado'!$BC$155:$CB$1048576,MATCH($A402,'Hoja de Trabajo para listado'!$BC$155:$BC$1048576,0),MATCH((CUADRO!J$5&amp;$E402),'Hoja de Trabajo para listado'!$BC$151:$CB$151,0)),0)+IFERROR(INDEX('Hoja de Trabajo para listado'!$DE$153:$DG$274,MATCH($A402,'Hoja de Trabajo para listado'!$DE$153:$DE$1048576,0),MATCH((CUADRO!J$5&amp;$E402),'Hoja de Trabajo para listado'!$DE$151:$DG$151,0)),0)+IFERROR(INDEX('Hoja de Trabajo para listado'!$CD$155:$DC$1048576,MATCH($A402,'Hoja de Trabajo para listado'!$CD$155:$CD$1048576,0),MATCH((CUADRO!J$5&amp;$E402),'Hoja de Trabajo para listado'!$CD$151:$DC$151,0)),0)</f>
        <v>0</v>
      </c>
      <c r="K402" s="255">
        <f ca="1">+IFERROR(INDEX('Hoja de Trabajo para listado'!$A$155:$Z$1048576,MATCH($A402,'Hoja de Trabajo para listado'!$A$155:$A$1048576,0),MATCH((CUADRO!K$5&amp;$E402),'Hoja de Trabajo para listado'!$A$151:$Z$151,0)),0)+IFERROR(INDEX('Hoja de Trabajo para listado'!$AB$155:$BA$1048576,MATCH($A402,'Hoja de Trabajo para listado'!$AB$155:$AB$1048576,0),MATCH((CUADRO!K$5&amp;$E402),'Hoja de Trabajo para listado'!$AB$151:$BA$151,0)),0)+IFERROR(INDEX('Hoja de Trabajo para listado'!$BC$155:$CB$1048576,MATCH($A402,'Hoja de Trabajo para listado'!$BC$155:$BC$1048576,0),MATCH((CUADRO!K$5&amp;$E402),'Hoja de Trabajo para listado'!$BC$151:$CB$151,0)),0)+IFERROR(INDEX('Hoja de Trabajo para listado'!$DE$153:$DG$274,MATCH($A402,'Hoja de Trabajo para listado'!$DE$153:$DE$1048576,0),MATCH((CUADRO!K$5&amp;$E402),'Hoja de Trabajo para listado'!$DE$151:$DG$151,0)),0)+IFERROR(INDEX('Hoja de Trabajo para listado'!$CD$155:$DC$1048576,MATCH($A402,'Hoja de Trabajo para listado'!$CD$155:$CD$1048576,0),MATCH((CUADRO!K$5&amp;$E402),'Hoja de Trabajo para listado'!$CD$151:$DC$151,0)),0)</f>
        <v>0</v>
      </c>
      <c r="L402" s="255">
        <f ca="1">+IFERROR(INDEX('Hoja de Trabajo para listado'!$A$155:$Z$1048576,MATCH($A402,'Hoja de Trabajo para listado'!$A$155:$A$1048576,0),MATCH((CUADRO!L$5&amp;$E402),'Hoja de Trabajo para listado'!$A$151:$Z$151,0)),0)+IFERROR(INDEX('Hoja de Trabajo para listado'!$AB$155:$BA$1048576,MATCH($A402,'Hoja de Trabajo para listado'!$AB$155:$AB$1048576,0),MATCH((CUADRO!L$5&amp;$E402),'Hoja de Trabajo para listado'!$AB$151:$BA$151,0)),0)+IFERROR(INDEX('Hoja de Trabajo para listado'!$BC$155:$CB$1048576,MATCH($A402,'Hoja de Trabajo para listado'!$BC$155:$BC$1048576,0),MATCH((CUADRO!L$5&amp;$E402),'Hoja de Trabajo para listado'!$BC$151:$CB$151,0)),0)+IFERROR(INDEX('Hoja de Trabajo para listado'!$DE$153:$DG$274,MATCH($A402,'Hoja de Trabajo para listado'!$DE$153:$DE$1048576,0),MATCH((CUADRO!L$5&amp;$E402),'Hoja de Trabajo para listado'!$DE$151:$DG$151,0)),0)+IFERROR(INDEX('Hoja de Trabajo para listado'!$CD$155:$DC$1048576,MATCH($A402,'Hoja de Trabajo para listado'!$CD$155:$CD$1048576,0),MATCH((CUADRO!L$5&amp;$E402),'Hoja de Trabajo para listado'!$CD$151:$DC$151,0)),0)</f>
        <v>0</v>
      </c>
      <c r="M402" s="255">
        <f ca="1">+IFERROR(INDEX('Hoja de Trabajo para listado'!$A$155:$Z$1048576,MATCH($A402,'Hoja de Trabajo para listado'!$A$155:$A$1048576,0),MATCH((CUADRO!M$5&amp;$E402),'Hoja de Trabajo para listado'!$A$151:$Z$151,0)),0)+IFERROR(INDEX('Hoja de Trabajo para listado'!$AB$155:$BA$1048576,MATCH($A402,'Hoja de Trabajo para listado'!$AB$155:$AB$1048576,0),MATCH((CUADRO!M$5&amp;$E402),'Hoja de Trabajo para listado'!$AB$151:$BA$151,0)),0)+IFERROR(INDEX('Hoja de Trabajo para listado'!$BC$155:$CB$1048576,MATCH($A402,'Hoja de Trabajo para listado'!$BC$155:$BC$1048576,0),MATCH((CUADRO!M$5&amp;$E402),'Hoja de Trabajo para listado'!$BC$151:$CB$151,0)),0)+IFERROR(INDEX('Hoja de Trabajo para listado'!$DE$153:$DG$274,MATCH($A402,'Hoja de Trabajo para listado'!$DE$153:$DE$1048576,0),MATCH((CUADRO!M$5&amp;$E402),'Hoja de Trabajo para listado'!$DE$151:$DG$151,0)),0)+IFERROR(INDEX('Hoja de Trabajo para listado'!$CD$155:$DC$1048576,MATCH($A402,'Hoja de Trabajo para listado'!$CD$155:$CD$1048576,0),MATCH((CUADRO!M$5&amp;$E402),'Hoja de Trabajo para listado'!$CD$151:$DC$151,0)),0)</f>
        <v>0</v>
      </c>
      <c r="N402" s="255">
        <f ca="1">+IFERROR(INDEX('Hoja de Trabajo para listado'!$A$155:$Z$1048576,MATCH($A402,'Hoja de Trabajo para listado'!$A$155:$A$1048576,0),MATCH((CUADRO!N$5&amp;$E402),'Hoja de Trabajo para listado'!$A$151:$Z$151,0)),0)+IFERROR(INDEX('Hoja de Trabajo para listado'!$AB$155:$BA$1048576,MATCH($A402,'Hoja de Trabajo para listado'!$AB$155:$AB$1048576,0),MATCH((CUADRO!N$5&amp;$E402),'Hoja de Trabajo para listado'!$AB$151:$BA$151,0)),0)+IFERROR(INDEX('Hoja de Trabajo para listado'!$BC$155:$CB$1048576,MATCH($A402,'Hoja de Trabajo para listado'!$BC$155:$BC$1048576,0),MATCH((CUADRO!N$5&amp;$E402),'Hoja de Trabajo para listado'!$BC$151:$CB$151,0)),0)+IFERROR(INDEX('Hoja de Trabajo para listado'!$DE$153:$DG$274,MATCH($A402,'Hoja de Trabajo para listado'!$DE$153:$DE$1048576,0),MATCH((CUADRO!N$5&amp;$E402),'Hoja de Trabajo para listado'!$DE$151:$DG$151,0)),0)+IFERROR(INDEX('Hoja de Trabajo para listado'!$CD$155:$DC$1048576,MATCH($A402,'Hoja de Trabajo para listado'!$CD$155:$CD$1048576,0),MATCH((CUADRO!N$5&amp;$E402),'Hoja de Trabajo para listado'!$CD$151:$DC$151,0)),0)</f>
        <v>0</v>
      </c>
      <c r="O402" s="255">
        <f ca="1">+IFERROR(INDEX('Hoja de Trabajo para listado'!$A$155:$Z$1048576,MATCH($A402,'Hoja de Trabajo para listado'!$A$155:$A$1048576,0),MATCH((CUADRO!O$5&amp;$E402),'Hoja de Trabajo para listado'!$A$151:$Z$151,0)),0)+IFERROR(INDEX('Hoja de Trabajo para listado'!$AB$155:$BA$1048576,MATCH($A402,'Hoja de Trabajo para listado'!$AB$155:$AB$1048576,0),MATCH((CUADRO!O$5&amp;$E402),'Hoja de Trabajo para listado'!$AB$151:$BA$151,0)),0)+IFERROR(INDEX('Hoja de Trabajo para listado'!$BC$155:$CB$1048576,MATCH($A402,'Hoja de Trabajo para listado'!$BC$155:$BC$1048576,0),MATCH((CUADRO!O$5&amp;$E402),'Hoja de Trabajo para listado'!$BC$151:$CB$151,0)),0)+IFERROR(INDEX('Hoja de Trabajo para listado'!$DE$153:$DG$274,MATCH($A402,'Hoja de Trabajo para listado'!$DE$153:$DE$1048576,0),MATCH((CUADRO!O$5&amp;$E402),'Hoja de Trabajo para listado'!$DE$151:$DG$151,0)),0)+IFERROR(INDEX('Hoja de Trabajo para listado'!$CD$155:$DC$1048576,MATCH($A402,'Hoja de Trabajo para listado'!$CD$155:$CD$1048576,0),MATCH((CUADRO!O$5&amp;$E402),'Hoja de Trabajo para listado'!$CD$151:$DC$151,0)),0)</f>
        <v>0</v>
      </c>
      <c r="P402" s="255">
        <f ca="1">+IFERROR(INDEX('Hoja de Trabajo para listado'!$A$155:$Z$1048576,MATCH($A402,'Hoja de Trabajo para listado'!$A$155:$A$1048576,0),MATCH((CUADRO!P$5&amp;$E402),'Hoja de Trabajo para listado'!$A$151:$Z$151,0)),0)+IFERROR(INDEX('Hoja de Trabajo para listado'!$AB$155:$BA$1048576,MATCH($A402,'Hoja de Trabajo para listado'!$AB$155:$AB$1048576,0),MATCH((CUADRO!P$5&amp;$E402),'Hoja de Trabajo para listado'!$AB$151:$BA$151,0)),0)+IFERROR(INDEX('Hoja de Trabajo para listado'!$BC$155:$CB$1048576,MATCH($A402,'Hoja de Trabajo para listado'!$BC$155:$BC$1048576,0),MATCH((CUADRO!P$5&amp;$E402),'Hoja de Trabajo para listado'!$BC$151:$CB$151,0)),0)+IFERROR(INDEX('Hoja de Trabajo para listado'!$DE$153:$DG$274,MATCH($A402,'Hoja de Trabajo para listado'!$DE$153:$DE$1048576,0),MATCH((CUADRO!P$5&amp;$E402),'Hoja de Trabajo para listado'!$DE$151:$DG$151,0)),0)+IFERROR(INDEX('Hoja de Trabajo para listado'!$CD$155:$DC$1048576,MATCH($A402,'Hoja de Trabajo para listado'!$CD$155:$CD$1048576,0),MATCH((CUADRO!P$5&amp;$E402),'Hoja de Trabajo para listado'!$CD$151:$DC$151,0)),0)</f>
        <v>0</v>
      </c>
      <c r="Q402" s="255">
        <f ca="1">+IFERROR(INDEX('Hoja de Trabajo para listado'!$A$155:$Z$1048576,MATCH($A402,'Hoja de Trabajo para listado'!$A$155:$A$1048576,0),MATCH((CUADRO!Q$5&amp;$E402),'Hoja de Trabajo para listado'!$A$151:$Z$151,0)),0)+IFERROR(INDEX('Hoja de Trabajo para listado'!$AB$155:$BA$1048576,MATCH($A402,'Hoja de Trabajo para listado'!$AB$155:$AB$1048576,0),MATCH((CUADRO!Q$5&amp;$E402),'Hoja de Trabajo para listado'!$AB$151:$BA$151,0)),0)+IFERROR(INDEX('Hoja de Trabajo para listado'!$BC$155:$CB$1048576,MATCH($A402,'Hoja de Trabajo para listado'!$BC$155:$BC$1048576,0),MATCH((CUADRO!Q$5&amp;$E402),'Hoja de Trabajo para listado'!$BC$151:$CB$151,0)),0)+IFERROR(INDEX('Hoja de Trabajo para listado'!$DE$153:$DG$274,MATCH($A402,'Hoja de Trabajo para listado'!$DE$153:$DE$1048576,0),MATCH((CUADRO!Q$5&amp;$E402),'Hoja de Trabajo para listado'!$DE$151:$DG$151,0)),0)+IFERROR(INDEX('Hoja de Trabajo para listado'!$CD$155:$DC$1048576,MATCH($A402,'Hoja de Trabajo para listado'!$CD$155:$CD$1048576,0),MATCH((CUADRO!Q$5&amp;$E402),'Hoja de Trabajo para listado'!$CD$151:$DC$151,0)),0)</f>
        <v>0</v>
      </c>
      <c r="R402" s="255">
        <f t="shared" ca="1" si="12"/>
        <v>0</v>
      </c>
      <c r="S402" s="262"/>
      <c r="T402" s="255">
        <f ca="1">+T403</f>
        <v>0</v>
      </c>
      <c r="U402" s="254">
        <f t="shared" si="13"/>
        <v>1</v>
      </c>
      <c r="V402" s="362" t="str">
        <f>+VLOOKUP(A402,bd_lista!$A$3:$E$590,5,FALSE)</f>
        <v>Gobiernos Autonomos Municipales</v>
      </c>
      <c r="W402" s="361" t="str">
        <f>+V402</f>
        <v>Gobiernos Autonomos Municipales</v>
      </c>
      <c r="X402" s="254">
        <f>+VLOOKUP(A402,[2]Sheet1!$A$13:$D$744,4,FALSE)</f>
        <v>0</v>
      </c>
      <c r="Y402" s="254" t="e">
        <f>+VLOOKUP(X402,bd_lista!$A$3:$C$590,3,FALSE)</f>
        <v>#N/A</v>
      </c>
      <c r="Z402" s="316">
        <f>+X402</f>
        <v>0</v>
      </c>
      <c r="AA402" s="317" t="e">
        <f>+Y402</f>
        <v>#N/A</v>
      </c>
    </row>
    <row r="403" spans="1:27" customFormat="1" ht="27" hidden="1" customHeight="1">
      <c r="A403" s="32">
        <v>1104</v>
      </c>
      <c r="B403" s="307"/>
      <c r="C403" s="362" t="str">
        <f>+VLOOKUP(A403,bd_lista!$A$3:$C$590,3,FALSE)</f>
        <v>Gobierno Autónomo Municipal de Villa Azurduy</v>
      </c>
      <c r="D403" s="362"/>
      <c r="E403" s="256" t="s">
        <v>1314</v>
      </c>
      <c r="F403" s="255">
        <f ca="1">+IFERROR(INDEX('Hoja de Trabajo para listado'!$A$155:$Z$1048576,MATCH($A403,'Hoja de Trabajo para listado'!$A$155:$A$1048576,0),MATCH((CUADRO!F$5&amp;$E403),'Hoja de Trabajo para listado'!$A$151:$Z$151,0)),0)+IFERROR(INDEX('Hoja de Trabajo para listado'!$AB$155:$BA$1048576,MATCH($A403,'Hoja de Trabajo para listado'!$AB$155:$AB$1048576,0),MATCH((CUADRO!F$5&amp;$E403),'Hoja de Trabajo para listado'!$AB$151:$BA$151,0)),0)+IFERROR(INDEX('Hoja de Trabajo para listado'!$BC$155:$CB$1048576,MATCH($A403,'Hoja de Trabajo para listado'!$BC$155:$BC$1048576,0),MATCH((CUADRO!F$5&amp;$E403),'Hoja de Trabajo para listado'!$BC$151:$CB$151,0)),0)+IFERROR(INDEX('Hoja de Trabajo para listado'!$DE$153:$DG$274,MATCH($A403,'Hoja de Trabajo para listado'!$DE$153:$DE$1048576,0),MATCH((CUADRO!F$5&amp;$E403),'Hoja de Trabajo para listado'!$DE$151:$DG$151,0)),0)+IFERROR(INDEX('Hoja de Trabajo para listado'!$CD$155:$DC$1048576,MATCH($A403,'Hoja de Trabajo para listado'!$CD$155:$CD$1048576,0),MATCH((CUADRO!F$5&amp;$E403),'Hoja de Trabajo para listado'!$CD$151:$DC$151,0)),0)</f>
        <v>0</v>
      </c>
      <c r="G403" s="255">
        <f ca="1">+IFERROR(INDEX('Hoja de Trabajo para listado'!$A$155:$Z$1048576,MATCH($A403,'Hoja de Trabajo para listado'!$A$155:$A$1048576,0),MATCH((CUADRO!G$5&amp;$E403),'Hoja de Trabajo para listado'!$A$151:$Z$151,0)),0)+IFERROR(INDEX('Hoja de Trabajo para listado'!$AB$155:$BA$1048576,MATCH($A403,'Hoja de Trabajo para listado'!$AB$155:$AB$1048576,0),MATCH((CUADRO!G$5&amp;$E403),'Hoja de Trabajo para listado'!$AB$151:$BA$151,0)),0)+IFERROR(INDEX('Hoja de Trabajo para listado'!$BC$155:$CB$1048576,MATCH($A403,'Hoja de Trabajo para listado'!$BC$155:$BC$1048576,0),MATCH((CUADRO!G$5&amp;$E403),'Hoja de Trabajo para listado'!$BC$151:$CB$151,0)),0)+IFERROR(INDEX('Hoja de Trabajo para listado'!$DE$153:$DG$274,MATCH($A403,'Hoja de Trabajo para listado'!$DE$153:$DE$1048576,0),MATCH((CUADRO!G$5&amp;$E403),'Hoja de Trabajo para listado'!$DE$151:$DG$151,0)),0)+IFERROR(INDEX('Hoja de Trabajo para listado'!$CD$155:$DC$1048576,MATCH($A403,'Hoja de Trabajo para listado'!$CD$155:$CD$1048576,0),MATCH((CUADRO!G$5&amp;$E403),'Hoja de Trabajo para listado'!$CD$151:$DC$151,0)),0)</f>
        <v>0</v>
      </c>
      <c r="H403" s="255">
        <f ca="1">+IFERROR(INDEX('Hoja de Trabajo para listado'!$A$155:$Z$1048576,MATCH($A403,'Hoja de Trabajo para listado'!$A$155:$A$1048576,0),MATCH((CUADRO!H$5&amp;$E403),'Hoja de Trabajo para listado'!$A$151:$Z$151,0)),0)+IFERROR(INDEX('Hoja de Trabajo para listado'!$AB$155:$BA$1048576,MATCH($A403,'Hoja de Trabajo para listado'!$AB$155:$AB$1048576,0),MATCH((CUADRO!H$5&amp;$E403),'Hoja de Trabajo para listado'!$AB$151:$BA$151,0)),0)+IFERROR(INDEX('Hoja de Trabajo para listado'!$BC$155:$CB$1048576,MATCH($A403,'Hoja de Trabajo para listado'!$BC$155:$BC$1048576,0),MATCH((CUADRO!H$5&amp;$E403),'Hoja de Trabajo para listado'!$BC$151:$CB$151,0)),0)+IFERROR(INDEX('Hoja de Trabajo para listado'!$DE$153:$DG$274,MATCH($A403,'Hoja de Trabajo para listado'!$DE$153:$DE$1048576,0),MATCH((CUADRO!H$5&amp;$E403),'Hoja de Trabajo para listado'!$DE$151:$DG$151,0)),0)+IFERROR(INDEX('Hoja de Trabajo para listado'!$CD$155:$DC$1048576,MATCH($A403,'Hoja de Trabajo para listado'!$CD$155:$CD$1048576,0),MATCH((CUADRO!H$5&amp;$E403),'Hoja de Trabajo para listado'!$CD$151:$DC$151,0)),0)</f>
        <v>0</v>
      </c>
      <c r="I403" s="255">
        <f ca="1">+IFERROR(INDEX('Hoja de Trabajo para listado'!$A$155:$Z$1048576,MATCH($A403,'Hoja de Trabajo para listado'!$A$155:$A$1048576,0),MATCH((CUADRO!I$5&amp;$E403),'Hoja de Trabajo para listado'!$A$151:$Z$151,0)),0)+IFERROR(INDEX('Hoja de Trabajo para listado'!$AB$155:$BA$1048576,MATCH($A403,'Hoja de Trabajo para listado'!$AB$155:$AB$1048576,0),MATCH((CUADRO!I$5&amp;$E403),'Hoja de Trabajo para listado'!$AB$151:$BA$151,0)),0)+IFERROR(INDEX('Hoja de Trabajo para listado'!$BC$155:$CB$1048576,MATCH($A403,'Hoja de Trabajo para listado'!$BC$155:$BC$1048576,0),MATCH((CUADRO!I$5&amp;$E403),'Hoja de Trabajo para listado'!$BC$151:$CB$151,0)),0)+IFERROR(INDEX('Hoja de Trabajo para listado'!$DE$153:$DG$274,MATCH($A403,'Hoja de Trabajo para listado'!$DE$153:$DE$1048576,0),MATCH((CUADRO!I$5&amp;$E403),'Hoja de Trabajo para listado'!$DE$151:$DG$151,0)),0)+IFERROR(INDEX('Hoja de Trabajo para listado'!$CD$155:$DC$1048576,MATCH($A403,'Hoja de Trabajo para listado'!$CD$155:$CD$1048576,0),MATCH((CUADRO!I$5&amp;$E403),'Hoja de Trabajo para listado'!$CD$151:$DC$151,0)),0)</f>
        <v>0</v>
      </c>
      <c r="J403" s="255">
        <f ca="1">+IFERROR(INDEX('Hoja de Trabajo para listado'!$A$155:$Z$1048576,MATCH($A403,'Hoja de Trabajo para listado'!$A$155:$A$1048576,0),MATCH((CUADRO!J$5&amp;$E403),'Hoja de Trabajo para listado'!$A$151:$Z$151,0)),0)+IFERROR(INDEX('Hoja de Trabajo para listado'!$AB$155:$BA$1048576,MATCH($A403,'Hoja de Trabajo para listado'!$AB$155:$AB$1048576,0),MATCH((CUADRO!J$5&amp;$E403),'Hoja de Trabajo para listado'!$AB$151:$BA$151,0)),0)+IFERROR(INDEX('Hoja de Trabajo para listado'!$BC$155:$CB$1048576,MATCH($A403,'Hoja de Trabajo para listado'!$BC$155:$BC$1048576,0),MATCH((CUADRO!J$5&amp;$E403),'Hoja de Trabajo para listado'!$BC$151:$CB$151,0)),0)+IFERROR(INDEX('Hoja de Trabajo para listado'!$DE$153:$DG$274,MATCH($A403,'Hoja de Trabajo para listado'!$DE$153:$DE$1048576,0),MATCH((CUADRO!J$5&amp;$E403),'Hoja de Trabajo para listado'!$DE$151:$DG$151,0)),0)+IFERROR(INDEX('Hoja de Trabajo para listado'!$CD$155:$DC$1048576,MATCH($A403,'Hoja de Trabajo para listado'!$CD$155:$CD$1048576,0),MATCH((CUADRO!J$5&amp;$E403),'Hoja de Trabajo para listado'!$CD$151:$DC$151,0)),0)</f>
        <v>0</v>
      </c>
      <c r="K403" s="255">
        <f ca="1">+IFERROR(INDEX('Hoja de Trabajo para listado'!$A$155:$Z$1048576,MATCH($A403,'Hoja de Trabajo para listado'!$A$155:$A$1048576,0),MATCH((CUADRO!K$5&amp;$E403),'Hoja de Trabajo para listado'!$A$151:$Z$151,0)),0)+IFERROR(INDEX('Hoja de Trabajo para listado'!$AB$155:$BA$1048576,MATCH($A403,'Hoja de Trabajo para listado'!$AB$155:$AB$1048576,0),MATCH((CUADRO!K$5&amp;$E403),'Hoja de Trabajo para listado'!$AB$151:$BA$151,0)),0)+IFERROR(INDEX('Hoja de Trabajo para listado'!$BC$155:$CB$1048576,MATCH($A403,'Hoja de Trabajo para listado'!$BC$155:$BC$1048576,0),MATCH((CUADRO!K$5&amp;$E403),'Hoja de Trabajo para listado'!$BC$151:$CB$151,0)),0)+IFERROR(INDEX('Hoja de Trabajo para listado'!$DE$153:$DG$274,MATCH($A403,'Hoja de Trabajo para listado'!$DE$153:$DE$1048576,0),MATCH((CUADRO!K$5&amp;$E403),'Hoja de Trabajo para listado'!$DE$151:$DG$151,0)),0)+IFERROR(INDEX('Hoja de Trabajo para listado'!$CD$155:$DC$1048576,MATCH($A403,'Hoja de Trabajo para listado'!$CD$155:$CD$1048576,0),MATCH((CUADRO!K$5&amp;$E403),'Hoja de Trabajo para listado'!$CD$151:$DC$151,0)),0)</f>
        <v>0</v>
      </c>
      <c r="L403" s="255">
        <f ca="1">+IFERROR(INDEX('Hoja de Trabajo para listado'!$A$155:$Z$1048576,MATCH($A403,'Hoja de Trabajo para listado'!$A$155:$A$1048576,0),MATCH((CUADRO!L$5&amp;$E403),'Hoja de Trabajo para listado'!$A$151:$Z$151,0)),0)+IFERROR(INDEX('Hoja de Trabajo para listado'!$AB$155:$BA$1048576,MATCH($A403,'Hoja de Trabajo para listado'!$AB$155:$AB$1048576,0),MATCH((CUADRO!L$5&amp;$E403),'Hoja de Trabajo para listado'!$AB$151:$BA$151,0)),0)+IFERROR(INDEX('Hoja de Trabajo para listado'!$BC$155:$CB$1048576,MATCH($A403,'Hoja de Trabajo para listado'!$BC$155:$BC$1048576,0),MATCH((CUADRO!L$5&amp;$E403),'Hoja de Trabajo para listado'!$BC$151:$CB$151,0)),0)+IFERROR(INDEX('Hoja de Trabajo para listado'!$DE$153:$DG$274,MATCH($A403,'Hoja de Trabajo para listado'!$DE$153:$DE$1048576,0),MATCH((CUADRO!L$5&amp;$E403),'Hoja de Trabajo para listado'!$DE$151:$DG$151,0)),0)+IFERROR(INDEX('Hoja de Trabajo para listado'!$CD$155:$DC$1048576,MATCH($A403,'Hoja de Trabajo para listado'!$CD$155:$CD$1048576,0),MATCH((CUADRO!L$5&amp;$E403),'Hoja de Trabajo para listado'!$CD$151:$DC$151,0)),0)</f>
        <v>0</v>
      </c>
      <c r="M403" s="255">
        <f ca="1">+IFERROR(INDEX('Hoja de Trabajo para listado'!$A$155:$Z$1048576,MATCH($A403,'Hoja de Trabajo para listado'!$A$155:$A$1048576,0),MATCH((CUADRO!M$5&amp;$E403),'Hoja de Trabajo para listado'!$A$151:$Z$151,0)),0)+IFERROR(INDEX('Hoja de Trabajo para listado'!$AB$155:$BA$1048576,MATCH($A403,'Hoja de Trabajo para listado'!$AB$155:$AB$1048576,0),MATCH((CUADRO!M$5&amp;$E403),'Hoja de Trabajo para listado'!$AB$151:$BA$151,0)),0)+IFERROR(INDEX('Hoja de Trabajo para listado'!$BC$155:$CB$1048576,MATCH($A403,'Hoja de Trabajo para listado'!$BC$155:$BC$1048576,0),MATCH((CUADRO!M$5&amp;$E403),'Hoja de Trabajo para listado'!$BC$151:$CB$151,0)),0)+IFERROR(INDEX('Hoja de Trabajo para listado'!$DE$153:$DG$274,MATCH($A403,'Hoja de Trabajo para listado'!$DE$153:$DE$1048576,0),MATCH((CUADRO!M$5&amp;$E403),'Hoja de Trabajo para listado'!$DE$151:$DG$151,0)),0)+IFERROR(INDEX('Hoja de Trabajo para listado'!$CD$155:$DC$1048576,MATCH($A403,'Hoja de Trabajo para listado'!$CD$155:$CD$1048576,0),MATCH((CUADRO!M$5&amp;$E403),'Hoja de Trabajo para listado'!$CD$151:$DC$151,0)),0)</f>
        <v>0</v>
      </c>
      <c r="N403" s="255">
        <f ca="1">+IFERROR(INDEX('Hoja de Trabajo para listado'!$A$155:$Z$1048576,MATCH($A403,'Hoja de Trabajo para listado'!$A$155:$A$1048576,0),MATCH((CUADRO!N$5&amp;$E403),'Hoja de Trabajo para listado'!$A$151:$Z$151,0)),0)+IFERROR(INDEX('Hoja de Trabajo para listado'!$AB$155:$BA$1048576,MATCH($A403,'Hoja de Trabajo para listado'!$AB$155:$AB$1048576,0),MATCH((CUADRO!N$5&amp;$E403),'Hoja de Trabajo para listado'!$AB$151:$BA$151,0)),0)+IFERROR(INDEX('Hoja de Trabajo para listado'!$BC$155:$CB$1048576,MATCH($A403,'Hoja de Trabajo para listado'!$BC$155:$BC$1048576,0),MATCH((CUADRO!N$5&amp;$E403),'Hoja de Trabajo para listado'!$BC$151:$CB$151,0)),0)+IFERROR(INDEX('Hoja de Trabajo para listado'!$DE$153:$DG$274,MATCH($A403,'Hoja de Trabajo para listado'!$DE$153:$DE$1048576,0),MATCH((CUADRO!N$5&amp;$E403),'Hoja de Trabajo para listado'!$DE$151:$DG$151,0)),0)+IFERROR(INDEX('Hoja de Trabajo para listado'!$CD$155:$DC$1048576,MATCH($A403,'Hoja de Trabajo para listado'!$CD$155:$CD$1048576,0),MATCH((CUADRO!N$5&amp;$E403),'Hoja de Trabajo para listado'!$CD$151:$DC$151,0)),0)</f>
        <v>0</v>
      </c>
      <c r="O403" s="255">
        <f ca="1">+IFERROR(INDEX('Hoja de Trabajo para listado'!$A$155:$Z$1048576,MATCH($A403,'Hoja de Trabajo para listado'!$A$155:$A$1048576,0),MATCH((CUADRO!O$5&amp;$E403),'Hoja de Trabajo para listado'!$A$151:$Z$151,0)),0)+IFERROR(INDEX('Hoja de Trabajo para listado'!$AB$155:$BA$1048576,MATCH($A403,'Hoja de Trabajo para listado'!$AB$155:$AB$1048576,0),MATCH((CUADRO!O$5&amp;$E403),'Hoja de Trabajo para listado'!$AB$151:$BA$151,0)),0)+IFERROR(INDEX('Hoja de Trabajo para listado'!$BC$155:$CB$1048576,MATCH($A403,'Hoja de Trabajo para listado'!$BC$155:$BC$1048576,0),MATCH((CUADRO!O$5&amp;$E403),'Hoja de Trabajo para listado'!$BC$151:$CB$151,0)),0)+IFERROR(INDEX('Hoja de Trabajo para listado'!$DE$153:$DG$274,MATCH($A403,'Hoja de Trabajo para listado'!$DE$153:$DE$1048576,0),MATCH((CUADRO!O$5&amp;$E403),'Hoja de Trabajo para listado'!$DE$151:$DG$151,0)),0)+IFERROR(INDEX('Hoja de Trabajo para listado'!$CD$155:$DC$1048576,MATCH($A403,'Hoja de Trabajo para listado'!$CD$155:$CD$1048576,0),MATCH((CUADRO!O$5&amp;$E403),'Hoja de Trabajo para listado'!$CD$151:$DC$151,0)),0)</f>
        <v>0</v>
      </c>
      <c r="P403" s="255">
        <f ca="1">+IFERROR(INDEX('Hoja de Trabajo para listado'!$A$155:$Z$1048576,MATCH($A403,'Hoja de Trabajo para listado'!$A$155:$A$1048576,0),MATCH((CUADRO!P$5&amp;$E403),'Hoja de Trabajo para listado'!$A$151:$Z$151,0)),0)+IFERROR(INDEX('Hoja de Trabajo para listado'!$AB$155:$BA$1048576,MATCH($A403,'Hoja de Trabajo para listado'!$AB$155:$AB$1048576,0),MATCH((CUADRO!P$5&amp;$E403),'Hoja de Trabajo para listado'!$AB$151:$BA$151,0)),0)+IFERROR(INDEX('Hoja de Trabajo para listado'!$BC$155:$CB$1048576,MATCH($A403,'Hoja de Trabajo para listado'!$BC$155:$BC$1048576,0),MATCH((CUADRO!P$5&amp;$E403),'Hoja de Trabajo para listado'!$BC$151:$CB$151,0)),0)+IFERROR(INDEX('Hoja de Trabajo para listado'!$DE$153:$DG$274,MATCH($A403,'Hoja de Trabajo para listado'!$DE$153:$DE$1048576,0),MATCH((CUADRO!P$5&amp;$E403),'Hoja de Trabajo para listado'!$DE$151:$DG$151,0)),0)+IFERROR(INDEX('Hoja de Trabajo para listado'!$CD$155:$DC$1048576,MATCH($A403,'Hoja de Trabajo para listado'!$CD$155:$CD$1048576,0),MATCH((CUADRO!P$5&amp;$E403),'Hoja de Trabajo para listado'!$CD$151:$DC$151,0)),0)</f>
        <v>0</v>
      </c>
      <c r="Q403" s="255">
        <f ca="1">+IFERROR(INDEX('Hoja de Trabajo para listado'!$A$155:$Z$1048576,MATCH($A403,'Hoja de Trabajo para listado'!$A$155:$A$1048576,0),MATCH((CUADRO!Q$5&amp;$E403),'Hoja de Trabajo para listado'!$A$151:$Z$151,0)),0)+IFERROR(INDEX('Hoja de Trabajo para listado'!$AB$155:$BA$1048576,MATCH($A403,'Hoja de Trabajo para listado'!$AB$155:$AB$1048576,0),MATCH((CUADRO!Q$5&amp;$E403),'Hoja de Trabajo para listado'!$AB$151:$BA$151,0)),0)+IFERROR(INDEX('Hoja de Trabajo para listado'!$BC$155:$CB$1048576,MATCH($A403,'Hoja de Trabajo para listado'!$BC$155:$BC$1048576,0),MATCH((CUADRO!Q$5&amp;$E403),'Hoja de Trabajo para listado'!$BC$151:$CB$151,0)),0)+IFERROR(INDEX('Hoja de Trabajo para listado'!$DE$153:$DG$274,MATCH($A403,'Hoja de Trabajo para listado'!$DE$153:$DE$1048576,0),MATCH((CUADRO!Q$5&amp;$E403),'Hoja de Trabajo para listado'!$DE$151:$DG$151,0)),0)+IFERROR(INDEX('Hoja de Trabajo para listado'!$CD$155:$DC$1048576,MATCH($A403,'Hoja de Trabajo para listado'!$CD$155:$CD$1048576,0),MATCH((CUADRO!Q$5&amp;$E403),'Hoja de Trabajo para listado'!$CD$151:$DC$151,0)),0)</f>
        <v>0</v>
      </c>
      <c r="R403" s="255">
        <f t="shared" ca="1" si="12"/>
        <v>0</v>
      </c>
      <c r="S403" s="262">
        <f ca="1">+R402+R403</f>
        <v>0</v>
      </c>
      <c r="T403" s="255">
        <f ca="1">+S403</f>
        <v>0</v>
      </c>
      <c r="U403" s="254">
        <f t="shared" si="13"/>
        <v>2</v>
      </c>
      <c r="V403" s="362" t="str">
        <f>+VLOOKUP(A403,bd_lista!$A$3:$E$590,5,FALSE)</f>
        <v>Gobiernos Autonomos Municipales</v>
      </c>
      <c r="W403" s="362"/>
      <c r="X403" s="254">
        <f>+VLOOKUP(A403,[2]Sheet1!$A$13:$D$744,4,FALSE)</f>
        <v>0</v>
      </c>
      <c r="Y403" s="254" t="e">
        <f>+VLOOKUP(X403,bd_lista!$A$3:$C$590,3,FALSE)</f>
        <v>#N/A</v>
      </c>
      <c r="Z403" s="314"/>
      <c r="AA403" s="315"/>
    </row>
    <row r="404" spans="1:27" customFormat="1" ht="27" hidden="1" customHeight="1">
      <c r="A404" s="32">
        <v>1105</v>
      </c>
      <c r="B404" s="306">
        <f>+A404</f>
        <v>1105</v>
      </c>
      <c r="C404" s="259" t="str">
        <f>+VLOOKUP(A404,bd_lista!$A$3:$C$590,3,FALSE)</f>
        <v>Gobierno Autónomo Municipal de Tarvita (Villa Orías)</v>
      </c>
      <c r="D404" s="361" t="str">
        <f>+C404</f>
        <v>Gobierno Autónomo Municipal de Tarvita (Villa Orías)</v>
      </c>
      <c r="E404" s="254" t="s">
        <v>1313</v>
      </c>
      <c r="F404" s="255">
        <f ca="1">+IFERROR(INDEX('Hoja de Trabajo para listado'!$A$155:$Z$1048576,MATCH($A404,'Hoja de Trabajo para listado'!$A$155:$A$1048576,0),MATCH((CUADRO!F$5&amp;$E404),'Hoja de Trabajo para listado'!$A$151:$Z$151,0)),0)+IFERROR(INDEX('Hoja de Trabajo para listado'!$AB$155:$BA$1048576,MATCH($A404,'Hoja de Trabajo para listado'!$AB$155:$AB$1048576,0),MATCH((CUADRO!F$5&amp;$E404),'Hoja de Trabajo para listado'!$AB$151:$BA$151,0)),0)+IFERROR(INDEX('Hoja de Trabajo para listado'!$BC$155:$CB$1048576,MATCH($A404,'Hoja de Trabajo para listado'!$BC$155:$BC$1048576,0),MATCH((CUADRO!F$5&amp;$E404),'Hoja de Trabajo para listado'!$BC$151:$CB$151,0)),0)+IFERROR(INDEX('Hoja de Trabajo para listado'!$DE$153:$DG$274,MATCH($A404,'Hoja de Trabajo para listado'!$DE$153:$DE$1048576,0),MATCH((CUADRO!F$5&amp;$E404),'Hoja de Trabajo para listado'!$DE$151:$DG$151,0)),0)+IFERROR(INDEX('Hoja de Trabajo para listado'!$CD$155:$DC$1048576,MATCH($A404,'Hoja de Trabajo para listado'!$CD$155:$CD$1048576,0),MATCH((CUADRO!F$5&amp;$E404),'Hoja de Trabajo para listado'!$CD$151:$DC$151,0)),0)</f>
        <v>0</v>
      </c>
      <c r="G404" s="255">
        <f ca="1">+IFERROR(INDEX('Hoja de Trabajo para listado'!$A$155:$Z$1048576,MATCH($A404,'Hoja de Trabajo para listado'!$A$155:$A$1048576,0),MATCH((CUADRO!G$5&amp;$E404),'Hoja de Trabajo para listado'!$A$151:$Z$151,0)),0)+IFERROR(INDEX('Hoja de Trabajo para listado'!$AB$155:$BA$1048576,MATCH($A404,'Hoja de Trabajo para listado'!$AB$155:$AB$1048576,0),MATCH((CUADRO!G$5&amp;$E404),'Hoja de Trabajo para listado'!$AB$151:$BA$151,0)),0)+IFERROR(INDEX('Hoja de Trabajo para listado'!$BC$155:$CB$1048576,MATCH($A404,'Hoja de Trabajo para listado'!$BC$155:$BC$1048576,0),MATCH((CUADRO!G$5&amp;$E404),'Hoja de Trabajo para listado'!$BC$151:$CB$151,0)),0)+IFERROR(INDEX('Hoja de Trabajo para listado'!$DE$153:$DG$274,MATCH($A404,'Hoja de Trabajo para listado'!$DE$153:$DE$1048576,0),MATCH((CUADRO!G$5&amp;$E404),'Hoja de Trabajo para listado'!$DE$151:$DG$151,0)),0)+IFERROR(INDEX('Hoja de Trabajo para listado'!$CD$155:$DC$1048576,MATCH($A404,'Hoja de Trabajo para listado'!$CD$155:$CD$1048576,0),MATCH((CUADRO!G$5&amp;$E404),'Hoja de Trabajo para listado'!$CD$151:$DC$151,0)),0)</f>
        <v>0</v>
      </c>
      <c r="H404" s="255">
        <f ca="1">+IFERROR(INDEX('Hoja de Trabajo para listado'!$A$155:$Z$1048576,MATCH($A404,'Hoja de Trabajo para listado'!$A$155:$A$1048576,0),MATCH((CUADRO!H$5&amp;$E404),'Hoja de Trabajo para listado'!$A$151:$Z$151,0)),0)+IFERROR(INDEX('Hoja de Trabajo para listado'!$AB$155:$BA$1048576,MATCH($A404,'Hoja de Trabajo para listado'!$AB$155:$AB$1048576,0),MATCH((CUADRO!H$5&amp;$E404),'Hoja de Trabajo para listado'!$AB$151:$BA$151,0)),0)+IFERROR(INDEX('Hoja de Trabajo para listado'!$BC$155:$CB$1048576,MATCH($A404,'Hoja de Trabajo para listado'!$BC$155:$BC$1048576,0),MATCH((CUADRO!H$5&amp;$E404),'Hoja de Trabajo para listado'!$BC$151:$CB$151,0)),0)+IFERROR(INDEX('Hoja de Trabajo para listado'!$DE$153:$DG$274,MATCH($A404,'Hoja de Trabajo para listado'!$DE$153:$DE$1048576,0),MATCH((CUADRO!H$5&amp;$E404),'Hoja de Trabajo para listado'!$DE$151:$DG$151,0)),0)+IFERROR(INDEX('Hoja de Trabajo para listado'!$CD$155:$DC$1048576,MATCH($A404,'Hoja de Trabajo para listado'!$CD$155:$CD$1048576,0),MATCH((CUADRO!H$5&amp;$E404),'Hoja de Trabajo para listado'!$CD$151:$DC$151,0)),0)</f>
        <v>0</v>
      </c>
      <c r="I404" s="255">
        <f ca="1">+IFERROR(INDEX('Hoja de Trabajo para listado'!$A$155:$Z$1048576,MATCH($A404,'Hoja de Trabajo para listado'!$A$155:$A$1048576,0),MATCH((CUADRO!I$5&amp;$E404),'Hoja de Trabajo para listado'!$A$151:$Z$151,0)),0)+IFERROR(INDEX('Hoja de Trabajo para listado'!$AB$155:$BA$1048576,MATCH($A404,'Hoja de Trabajo para listado'!$AB$155:$AB$1048576,0),MATCH((CUADRO!I$5&amp;$E404),'Hoja de Trabajo para listado'!$AB$151:$BA$151,0)),0)+IFERROR(INDEX('Hoja de Trabajo para listado'!$BC$155:$CB$1048576,MATCH($A404,'Hoja de Trabajo para listado'!$BC$155:$BC$1048576,0),MATCH((CUADRO!I$5&amp;$E404),'Hoja de Trabajo para listado'!$BC$151:$CB$151,0)),0)+IFERROR(INDEX('Hoja de Trabajo para listado'!$DE$153:$DG$274,MATCH($A404,'Hoja de Trabajo para listado'!$DE$153:$DE$1048576,0),MATCH((CUADRO!I$5&amp;$E404),'Hoja de Trabajo para listado'!$DE$151:$DG$151,0)),0)+IFERROR(INDEX('Hoja de Trabajo para listado'!$CD$155:$DC$1048576,MATCH($A404,'Hoja de Trabajo para listado'!$CD$155:$CD$1048576,0),MATCH((CUADRO!I$5&amp;$E404),'Hoja de Trabajo para listado'!$CD$151:$DC$151,0)),0)</f>
        <v>0</v>
      </c>
      <c r="J404" s="255">
        <f ca="1">+IFERROR(INDEX('Hoja de Trabajo para listado'!$A$155:$Z$1048576,MATCH($A404,'Hoja de Trabajo para listado'!$A$155:$A$1048576,0),MATCH((CUADRO!J$5&amp;$E404),'Hoja de Trabajo para listado'!$A$151:$Z$151,0)),0)+IFERROR(INDEX('Hoja de Trabajo para listado'!$AB$155:$BA$1048576,MATCH($A404,'Hoja de Trabajo para listado'!$AB$155:$AB$1048576,0),MATCH((CUADRO!J$5&amp;$E404),'Hoja de Trabajo para listado'!$AB$151:$BA$151,0)),0)+IFERROR(INDEX('Hoja de Trabajo para listado'!$BC$155:$CB$1048576,MATCH($A404,'Hoja de Trabajo para listado'!$BC$155:$BC$1048576,0),MATCH((CUADRO!J$5&amp;$E404),'Hoja de Trabajo para listado'!$BC$151:$CB$151,0)),0)+IFERROR(INDEX('Hoja de Trabajo para listado'!$DE$153:$DG$274,MATCH($A404,'Hoja de Trabajo para listado'!$DE$153:$DE$1048576,0),MATCH((CUADRO!J$5&amp;$E404),'Hoja de Trabajo para listado'!$DE$151:$DG$151,0)),0)+IFERROR(INDEX('Hoja de Trabajo para listado'!$CD$155:$DC$1048576,MATCH($A404,'Hoja de Trabajo para listado'!$CD$155:$CD$1048576,0),MATCH((CUADRO!J$5&amp;$E404),'Hoja de Trabajo para listado'!$CD$151:$DC$151,0)),0)</f>
        <v>0</v>
      </c>
      <c r="K404" s="255">
        <f ca="1">+IFERROR(INDEX('Hoja de Trabajo para listado'!$A$155:$Z$1048576,MATCH($A404,'Hoja de Trabajo para listado'!$A$155:$A$1048576,0),MATCH((CUADRO!K$5&amp;$E404),'Hoja de Trabajo para listado'!$A$151:$Z$151,0)),0)+IFERROR(INDEX('Hoja de Trabajo para listado'!$AB$155:$BA$1048576,MATCH($A404,'Hoja de Trabajo para listado'!$AB$155:$AB$1048576,0),MATCH((CUADRO!K$5&amp;$E404),'Hoja de Trabajo para listado'!$AB$151:$BA$151,0)),0)+IFERROR(INDEX('Hoja de Trabajo para listado'!$BC$155:$CB$1048576,MATCH($A404,'Hoja de Trabajo para listado'!$BC$155:$BC$1048576,0),MATCH((CUADRO!K$5&amp;$E404),'Hoja de Trabajo para listado'!$BC$151:$CB$151,0)),0)+IFERROR(INDEX('Hoja de Trabajo para listado'!$DE$153:$DG$274,MATCH($A404,'Hoja de Trabajo para listado'!$DE$153:$DE$1048576,0),MATCH((CUADRO!K$5&amp;$E404),'Hoja de Trabajo para listado'!$DE$151:$DG$151,0)),0)+IFERROR(INDEX('Hoja de Trabajo para listado'!$CD$155:$DC$1048576,MATCH($A404,'Hoja de Trabajo para listado'!$CD$155:$CD$1048576,0),MATCH((CUADRO!K$5&amp;$E404),'Hoja de Trabajo para listado'!$CD$151:$DC$151,0)),0)</f>
        <v>0</v>
      </c>
      <c r="L404" s="255">
        <f ca="1">+IFERROR(INDEX('Hoja de Trabajo para listado'!$A$155:$Z$1048576,MATCH($A404,'Hoja de Trabajo para listado'!$A$155:$A$1048576,0),MATCH((CUADRO!L$5&amp;$E404),'Hoja de Trabajo para listado'!$A$151:$Z$151,0)),0)+IFERROR(INDEX('Hoja de Trabajo para listado'!$AB$155:$BA$1048576,MATCH($A404,'Hoja de Trabajo para listado'!$AB$155:$AB$1048576,0),MATCH((CUADRO!L$5&amp;$E404),'Hoja de Trabajo para listado'!$AB$151:$BA$151,0)),0)+IFERROR(INDEX('Hoja de Trabajo para listado'!$BC$155:$CB$1048576,MATCH($A404,'Hoja de Trabajo para listado'!$BC$155:$BC$1048576,0),MATCH((CUADRO!L$5&amp;$E404),'Hoja de Trabajo para listado'!$BC$151:$CB$151,0)),0)+IFERROR(INDEX('Hoja de Trabajo para listado'!$DE$153:$DG$274,MATCH($A404,'Hoja de Trabajo para listado'!$DE$153:$DE$1048576,0),MATCH((CUADRO!L$5&amp;$E404),'Hoja de Trabajo para listado'!$DE$151:$DG$151,0)),0)+IFERROR(INDEX('Hoja de Trabajo para listado'!$CD$155:$DC$1048576,MATCH($A404,'Hoja de Trabajo para listado'!$CD$155:$CD$1048576,0),MATCH((CUADRO!L$5&amp;$E404),'Hoja de Trabajo para listado'!$CD$151:$DC$151,0)),0)</f>
        <v>0</v>
      </c>
      <c r="M404" s="255">
        <f ca="1">+IFERROR(INDEX('Hoja de Trabajo para listado'!$A$155:$Z$1048576,MATCH($A404,'Hoja de Trabajo para listado'!$A$155:$A$1048576,0),MATCH((CUADRO!M$5&amp;$E404),'Hoja de Trabajo para listado'!$A$151:$Z$151,0)),0)+IFERROR(INDEX('Hoja de Trabajo para listado'!$AB$155:$BA$1048576,MATCH($A404,'Hoja de Trabajo para listado'!$AB$155:$AB$1048576,0),MATCH((CUADRO!M$5&amp;$E404),'Hoja de Trabajo para listado'!$AB$151:$BA$151,0)),0)+IFERROR(INDEX('Hoja de Trabajo para listado'!$BC$155:$CB$1048576,MATCH($A404,'Hoja de Trabajo para listado'!$BC$155:$BC$1048576,0),MATCH((CUADRO!M$5&amp;$E404),'Hoja de Trabajo para listado'!$BC$151:$CB$151,0)),0)+IFERROR(INDEX('Hoja de Trabajo para listado'!$DE$153:$DG$274,MATCH($A404,'Hoja de Trabajo para listado'!$DE$153:$DE$1048576,0),MATCH((CUADRO!M$5&amp;$E404),'Hoja de Trabajo para listado'!$DE$151:$DG$151,0)),0)+IFERROR(INDEX('Hoja de Trabajo para listado'!$CD$155:$DC$1048576,MATCH($A404,'Hoja de Trabajo para listado'!$CD$155:$CD$1048576,0),MATCH((CUADRO!M$5&amp;$E404),'Hoja de Trabajo para listado'!$CD$151:$DC$151,0)),0)</f>
        <v>0</v>
      </c>
      <c r="N404" s="255">
        <f ca="1">+IFERROR(INDEX('Hoja de Trabajo para listado'!$A$155:$Z$1048576,MATCH($A404,'Hoja de Trabajo para listado'!$A$155:$A$1048576,0),MATCH((CUADRO!N$5&amp;$E404),'Hoja de Trabajo para listado'!$A$151:$Z$151,0)),0)+IFERROR(INDEX('Hoja de Trabajo para listado'!$AB$155:$BA$1048576,MATCH($A404,'Hoja de Trabajo para listado'!$AB$155:$AB$1048576,0),MATCH((CUADRO!N$5&amp;$E404),'Hoja de Trabajo para listado'!$AB$151:$BA$151,0)),0)+IFERROR(INDEX('Hoja de Trabajo para listado'!$BC$155:$CB$1048576,MATCH($A404,'Hoja de Trabajo para listado'!$BC$155:$BC$1048576,0),MATCH((CUADRO!N$5&amp;$E404),'Hoja de Trabajo para listado'!$BC$151:$CB$151,0)),0)+IFERROR(INDEX('Hoja de Trabajo para listado'!$DE$153:$DG$274,MATCH($A404,'Hoja de Trabajo para listado'!$DE$153:$DE$1048576,0),MATCH((CUADRO!N$5&amp;$E404),'Hoja de Trabajo para listado'!$DE$151:$DG$151,0)),0)+IFERROR(INDEX('Hoja de Trabajo para listado'!$CD$155:$DC$1048576,MATCH($A404,'Hoja de Trabajo para listado'!$CD$155:$CD$1048576,0),MATCH((CUADRO!N$5&amp;$E404),'Hoja de Trabajo para listado'!$CD$151:$DC$151,0)),0)</f>
        <v>0</v>
      </c>
      <c r="O404" s="255">
        <f ca="1">+IFERROR(INDEX('Hoja de Trabajo para listado'!$A$155:$Z$1048576,MATCH($A404,'Hoja de Trabajo para listado'!$A$155:$A$1048576,0),MATCH((CUADRO!O$5&amp;$E404),'Hoja de Trabajo para listado'!$A$151:$Z$151,0)),0)+IFERROR(INDEX('Hoja de Trabajo para listado'!$AB$155:$BA$1048576,MATCH($A404,'Hoja de Trabajo para listado'!$AB$155:$AB$1048576,0),MATCH((CUADRO!O$5&amp;$E404),'Hoja de Trabajo para listado'!$AB$151:$BA$151,0)),0)+IFERROR(INDEX('Hoja de Trabajo para listado'!$BC$155:$CB$1048576,MATCH($A404,'Hoja de Trabajo para listado'!$BC$155:$BC$1048576,0),MATCH((CUADRO!O$5&amp;$E404),'Hoja de Trabajo para listado'!$BC$151:$CB$151,0)),0)+IFERROR(INDEX('Hoja de Trabajo para listado'!$DE$153:$DG$274,MATCH($A404,'Hoja de Trabajo para listado'!$DE$153:$DE$1048576,0),MATCH((CUADRO!O$5&amp;$E404),'Hoja de Trabajo para listado'!$DE$151:$DG$151,0)),0)+IFERROR(INDEX('Hoja de Trabajo para listado'!$CD$155:$DC$1048576,MATCH($A404,'Hoja de Trabajo para listado'!$CD$155:$CD$1048576,0),MATCH((CUADRO!O$5&amp;$E404),'Hoja de Trabajo para listado'!$CD$151:$DC$151,0)),0)</f>
        <v>0</v>
      </c>
      <c r="P404" s="255">
        <f ca="1">+IFERROR(INDEX('Hoja de Trabajo para listado'!$A$155:$Z$1048576,MATCH($A404,'Hoja de Trabajo para listado'!$A$155:$A$1048576,0),MATCH((CUADRO!P$5&amp;$E404),'Hoja de Trabajo para listado'!$A$151:$Z$151,0)),0)+IFERROR(INDEX('Hoja de Trabajo para listado'!$AB$155:$BA$1048576,MATCH($A404,'Hoja de Trabajo para listado'!$AB$155:$AB$1048576,0),MATCH((CUADRO!P$5&amp;$E404),'Hoja de Trabajo para listado'!$AB$151:$BA$151,0)),0)+IFERROR(INDEX('Hoja de Trabajo para listado'!$BC$155:$CB$1048576,MATCH($A404,'Hoja de Trabajo para listado'!$BC$155:$BC$1048576,0),MATCH((CUADRO!P$5&amp;$E404),'Hoja de Trabajo para listado'!$BC$151:$CB$151,0)),0)+IFERROR(INDEX('Hoja de Trabajo para listado'!$DE$153:$DG$274,MATCH($A404,'Hoja de Trabajo para listado'!$DE$153:$DE$1048576,0),MATCH((CUADRO!P$5&amp;$E404),'Hoja de Trabajo para listado'!$DE$151:$DG$151,0)),0)+IFERROR(INDEX('Hoja de Trabajo para listado'!$CD$155:$DC$1048576,MATCH($A404,'Hoja de Trabajo para listado'!$CD$155:$CD$1048576,0),MATCH((CUADRO!P$5&amp;$E404),'Hoja de Trabajo para listado'!$CD$151:$DC$151,0)),0)</f>
        <v>0</v>
      </c>
      <c r="Q404" s="255">
        <f ca="1">+IFERROR(INDEX('Hoja de Trabajo para listado'!$A$155:$Z$1048576,MATCH($A404,'Hoja de Trabajo para listado'!$A$155:$A$1048576,0),MATCH((CUADRO!Q$5&amp;$E404),'Hoja de Trabajo para listado'!$A$151:$Z$151,0)),0)+IFERROR(INDEX('Hoja de Trabajo para listado'!$AB$155:$BA$1048576,MATCH($A404,'Hoja de Trabajo para listado'!$AB$155:$AB$1048576,0),MATCH((CUADRO!Q$5&amp;$E404),'Hoja de Trabajo para listado'!$AB$151:$BA$151,0)),0)+IFERROR(INDEX('Hoja de Trabajo para listado'!$BC$155:$CB$1048576,MATCH($A404,'Hoja de Trabajo para listado'!$BC$155:$BC$1048576,0),MATCH((CUADRO!Q$5&amp;$E404),'Hoja de Trabajo para listado'!$BC$151:$CB$151,0)),0)+IFERROR(INDEX('Hoja de Trabajo para listado'!$DE$153:$DG$274,MATCH($A404,'Hoja de Trabajo para listado'!$DE$153:$DE$1048576,0),MATCH((CUADRO!Q$5&amp;$E404),'Hoja de Trabajo para listado'!$DE$151:$DG$151,0)),0)+IFERROR(INDEX('Hoja de Trabajo para listado'!$CD$155:$DC$1048576,MATCH($A404,'Hoja de Trabajo para listado'!$CD$155:$CD$1048576,0),MATCH((CUADRO!Q$5&amp;$E404),'Hoja de Trabajo para listado'!$CD$151:$DC$151,0)),0)</f>
        <v>0</v>
      </c>
      <c r="R404" s="255">
        <f t="shared" ca="1" si="12"/>
        <v>0</v>
      </c>
      <c r="S404" s="262"/>
      <c r="T404" s="255">
        <f ca="1">+T405</f>
        <v>0</v>
      </c>
      <c r="U404" s="254">
        <f t="shared" si="13"/>
        <v>1</v>
      </c>
      <c r="V404" s="362" t="str">
        <f>+VLOOKUP(A404,bd_lista!$A$3:$E$590,5,FALSE)</f>
        <v>Gobiernos Autonomos Municipales</v>
      </c>
      <c r="W404" s="361" t="str">
        <f>+V404</f>
        <v>Gobiernos Autonomos Municipales</v>
      </c>
      <c r="X404" s="254">
        <f>+VLOOKUP(A404,[2]Sheet1!$A$13:$D$744,4,FALSE)</f>
        <v>0</v>
      </c>
      <c r="Y404" s="254" t="e">
        <f>+VLOOKUP(X404,bd_lista!$A$3:$C$590,3,FALSE)</f>
        <v>#N/A</v>
      </c>
      <c r="Z404" s="316">
        <f>+X404</f>
        <v>0</v>
      </c>
      <c r="AA404" s="317" t="e">
        <f>+Y404</f>
        <v>#N/A</v>
      </c>
    </row>
    <row r="405" spans="1:27" customFormat="1" ht="27" hidden="1" customHeight="1">
      <c r="A405" s="32">
        <v>1105</v>
      </c>
      <c r="B405" s="307"/>
      <c r="C405" s="362" t="str">
        <f>+VLOOKUP(A405,bd_lista!$A$3:$C$590,3,FALSE)</f>
        <v>Gobierno Autónomo Municipal de Tarvita (Villa Orías)</v>
      </c>
      <c r="D405" s="362"/>
      <c r="E405" s="256" t="s">
        <v>1314</v>
      </c>
      <c r="F405" s="255">
        <f ca="1">+IFERROR(INDEX('Hoja de Trabajo para listado'!$A$155:$Z$1048576,MATCH($A405,'Hoja de Trabajo para listado'!$A$155:$A$1048576,0),MATCH((CUADRO!F$5&amp;$E405),'Hoja de Trabajo para listado'!$A$151:$Z$151,0)),0)+IFERROR(INDEX('Hoja de Trabajo para listado'!$AB$155:$BA$1048576,MATCH($A405,'Hoja de Trabajo para listado'!$AB$155:$AB$1048576,0),MATCH((CUADRO!F$5&amp;$E405),'Hoja de Trabajo para listado'!$AB$151:$BA$151,0)),0)+IFERROR(INDEX('Hoja de Trabajo para listado'!$BC$155:$CB$1048576,MATCH($A405,'Hoja de Trabajo para listado'!$BC$155:$BC$1048576,0),MATCH((CUADRO!F$5&amp;$E405),'Hoja de Trabajo para listado'!$BC$151:$CB$151,0)),0)+IFERROR(INDEX('Hoja de Trabajo para listado'!$DE$153:$DG$274,MATCH($A405,'Hoja de Trabajo para listado'!$DE$153:$DE$1048576,0),MATCH((CUADRO!F$5&amp;$E405),'Hoja de Trabajo para listado'!$DE$151:$DG$151,0)),0)+IFERROR(INDEX('Hoja de Trabajo para listado'!$CD$155:$DC$1048576,MATCH($A405,'Hoja de Trabajo para listado'!$CD$155:$CD$1048576,0),MATCH((CUADRO!F$5&amp;$E405),'Hoja de Trabajo para listado'!$CD$151:$DC$151,0)),0)</f>
        <v>0</v>
      </c>
      <c r="G405" s="255">
        <f ca="1">+IFERROR(INDEX('Hoja de Trabajo para listado'!$A$155:$Z$1048576,MATCH($A405,'Hoja de Trabajo para listado'!$A$155:$A$1048576,0),MATCH((CUADRO!G$5&amp;$E405),'Hoja de Trabajo para listado'!$A$151:$Z$151,0)),0)+IFERROR(INDEX('Hoja de Trabajo para listado'!$AB$155:$BA$1048576,MATCH($A405,'Hoja de Trabajo para listado'!$AB$155:$AB$1048576,0),MATCH((CUADRO!G$5&amp;$E405),'Hoja de Trabajo para listado'!$AB$151:$BA$151,0)),0)+IFERROR(INDEX('Hoja de Trabajo para listado'!$BC$155:$CB$1048576,MATCH($A405,'Hoja de Trabajo para listado'!$BC$155:$BC$1048576,0),MATCH((CUADRO!G$5&amp;$E405),'Hoja de Trabajo para listado'!$BC$151:$CB$151,0)),0)+IFERROR(INDEX('Hoja de Trabajo para listado'!$DE$153:$DG$274,MATCH($A405,'Hoja de Trabajo para listado'!$DE$153:$DE$1048576,0),MATCH((CUADRO!G$5&amp;$E405),'Hoja de Trabajo para listado'!$DE$151:$DG$151,0)),0)+IFERROR(INDEX('Hoja de Trabajo para listado'!$CD$155:$DC$1048576,MATCH($A405,'Hoja de Trabajo para listado'!$CD$155:$CD$1048576,0),MATCH((CUADRO!G$5&amp;$E405),'Hoja de Trabajo para listado'!$CD$151:$DC$151,0)),0)</f>
        <v>0</v>
      </c>
      <c r="H405" s="255">
        <f ca="1">+IFERROR(INDEX('Hoja de Trabajo para listado'!$A$155:$Z$1048576,MATCH($A405,'Hoja de Trabajo para listado'!$A$155:$A$1048576,0),MATCH((CUADRO!H$5&amp;$E405),'Hoja de Trabajo para listado'!$A$151:$Z$151,0)),0)+IFERROR(INDEX('Hoja de Trabajo para listado'!$AB$155:$BA$1048576,MATCH($A405,'Hoja de Trabajo para listado'!$AB$155:$AB$1048576,0),MATCH((CUADRO!H$5&amp;$E405),'Hoja de Trabajo para listado'!$AB$151:$BA$151,0)),0)+IFERROR(INDEX('Hoja de Trabajo para listado'!$BC$155:$CB$1048576,MATCH($A405,'Hoja de Trabajo para listado'!$BC$155:$BC$1048576,0),MATCH((CUADRO!H$5&amp;$E405),'Hoja de Trabajo para listado'!$BC$151:$CB$151,0)),0)+IFERROR(INDEX('Hoja de Trabajo para listado'!$DE$153:$DG$274,MATCH($A405,'Hoja de Trabajo para listado'!$DE$153:$DE$1048576,0),MATCH((CUADRO!H$5&amp;$E405),'Hoja de Trabajo para listado'!$DE$151:$DG$151,0)),0)+IFERROR(INDEX('Hoja de Trabajo para listado'!$CD$155:$DC$1048576,MATCH($A405,'Hoja de Trabajo para listado'!$CD$155:$CD$1048576,0),MATCH((CUADRO!H$5&amp;$E405),'Hoja de Trabajo para listado'!$CD$151:$DC$151,0)),0)</f>
        <v>0</v>
      </c>
      <c r="I405" s="255">
        <f ca="1">+IFERROR(INDEX('Hoja de Trabajo para listado'!$A$155:$Z$1048576,MATCH($A405,'Hoja de Trabajo para listado'!$A$155:$A$1048576,0),MATCH((CUADRO!I$5&amp;$E405),'Hoja de Trabajo para listado'!$A$151:$Z$151,0)),0)+IFERROR(INDEX('Hoja de Trabajo para listado'!$AB$155:$BA$1048576,MATCH($A405,'Hoja de Trabajo para listado'!$AB$155:$AB$1048576,0),MATCH((CUADRO!I$5&amp;$E405),'Hoja de Trabajo para listado'!$AB$151:$BA$151,0)),0)+IFERROR(INDEX('Hoja de Trabajo para listado'!$BC$155:$CB$1048576,MATCH($A405,'Hoja de Trabajo para listado'!$BC$155:$BC$1048576,0),MATCH((CUADRO!I$5&amp;$E405),'Hoja de Trabajo para listado'!$BC$151:$CB$151,0)),0)+IFERROR(INDEX('Hoja de Trabajo para listado'!$DE$153:$DG$274,MATCH($A405,'Hoja de Trabajo para listado'!$DE$153:$DE$1048576,0),MATCH((CUADRO!I$5&amp;$E405),'Hoja de Trabajo para listado'!$DE$151:$DG$151,0)),0)+IFERROR(INDEX('Hoja de Trabajo para listado'!$CD$155:$DC$1048576,MATCH($A405,'Hoja de Trabajo para listado'!$CD$155:$CD$1048576,0),MATCH((CUADRO!I$5&amp;$E405),'Hoja de Trabajo para listado'!$CD$151:$DC$151,0)),0)</f>
        <v>0</v>
      </c>
      <c r="J405" s="255">
        <f ca="1">+IFERROR(INDEX('Hoja de Trabajo para listado'!$A$155:$Z$1048576,MATCH($A405,'Hoja de Trabajo para listado'!$A$155:$A$1048576,0),MATCH((CUADRO!J$5&amp;$E405),'Hoja de Trabajo para listado'!$A$151:$Z$151,0)),0)+IFERROR(INDEX('Hoja de Trabajo para listado'!$AB$155:$BA$1048576,MATCH($A405,'Hoja de Trabajo para listado'!$AB$155:$AB$1048576,0),MATCH((CUADRO!J$5&amp;$E405),'Hoja de Trabajo para listado'!$AB$151:$BA$151,0)),0)+IFERROR(INDEX('Hoja de Trabajo para listado'!$BC$155:$CB$1048576,MATCH($A405,'Hoja de Trabajo para listado'!$BC$155:$BC$1048576,0),MATCH((CUADRO!J$5&amp;$E405),'Hoja de Trabajo para listado'!$BC$151:$CB$151,0)),0)+IFERROR(INDEX('Hoja de Trabajo para listado'!$DE$153:$DG$274,MATCH($A405,'Hoja de Trabajo para listado'!$DE$153:$DE$1048576,0),MATCH((CUADRO!J$5&amp;$E405),'Hoja de Trabajo para listado'!$DE$151:$DG$151,0)),0)+IFERROR(INDEX('Hoja de Trabajo para listado'!$CD$155:$DC$1048576,MATCH($A405,'Hoja de Trabajo para listado'!$CD$155:$CD$1048576,0),MATCH((CUADRO!J$5&amp;$E405),'Hoja de Trabajo para listado'!$CD$151:$DC$151,0)),0)</f>
        <v>0</v>
      </c>
      <c r="K405" s="255">
        <f ca="1">+IFERROR(INDEX('Hoja de Trabajo para listado'!$A$155:$Z$1048576,MATCH($A405,'Hoja de Trabajo para listado'!$A$155:$A$1048576,0),MATCH((CUADRO!K$5&amp;$E405),'Hoja de Trabajo para listado'!$A$151:$Z$151,0)),0)+IFERROR(INDEX('Hoja de Trabajo para listado'!$AB$155:$BA$1048576,MATCH($A405,'Hoja de Trabajo para listado'!$AB$155:$AB$1048576,0),MATCH((CUADRO!K$5&amp;$E405),'Hoja de Trabajo para listado'!$AB$151:$BA$151,0)),0)+IFERROR(INDEX('Hoja de Trabajo para listado'!$BC$155:$CB$1048576,MATCH($A405,'Hoja de Trabajo para listado'!$BC$155:$BC$1048576,0),MATCH((CUADRO!K$5&amp;$E405),'Hoja de Trabajo para listado'!$BC$151:$CB$151,0)),0)+IFERROR(INDEX('Hoja de Trabajo para listado'!$DE$153:$DG$274,MATCH($A405,'Hoja de Trabajo para listado'!$DE$153:$DE$1048576,0),MATCH((CUADRO!K$5&amp;$E405),'Hoja de Trabajo para listado'!$DE$151:$DG$151,0)),0)+IFERROR(INDEX('Hoja de Trabajo para listado'!$CD$155:$DC$1048576,MATCH($A405,'Hoja de Trabajo para listado'!$CD$155:$CD$1048576,0),MATCH((CUADRO!K$5&amp;$E405),'Hoja de Trabajo para listado'!$CD$151:$DC$151,0)),0)</f>
        <v>0</v>
      </c>
      <c r="L405" s="255">
        <f ca="1">+IFERROR(INDEX('Hoja de Trabajo para listado'!$A$155:$Z$1048576,MATCH($A405,'Hoja de Trabajo para listado'!$A$155:$A$1048576,0),MATCH((CUADRO!L$5&amp;$E405),'Hoja de Trabajo para listado'!$A$151:$Z$151,0)),0)+IFERROR(INDEX('Hoja de Trabajo para listado'!$AB$155:$BA$1048576,MATCH($A405,'Hoja de Trabajo para listado'!$AB$155:$AB$1048576,0),MATCH((CUADRO!L$5&amp;$E405),'Hoja de Trabajo para listado'!$AB$151:$BA$151,0)),0)+IFERROR(INDEX('Hoja de Trabajo para listado'!$BC$155:$CB$1048576,MATCH($A405,'Hoja de Trabajo para listado'!$BC$155:$BC$1048576,0),MATCH((CUADRO!L$5&amp;$E405),'Hoja de Trabajo para listado'!$BC$151:$CB$151,0)),0)+IFERROR(INDEX('Hoja de Trabajo para listado'!$DE$153:$DG$274,MATCH($A405,'Hoja de Trabajo para listado'!$DE$153:$DE$1048576,0),MATCH((CUADRO!L$5&amp;$E405),'Hoja de Trabajo para listado'!$DE$151:$DG$151,0)),0)+IFERROR(INDEX('Hoja de Trabajo para listado'!$CD$155:$DC$1048576,MATCH($A405,'Hoja de Trabajo para listado'!$CD$155:$CD$1048576,0),MATCH((CUADRO!L$5&amp;$E405),'Hoja de Trabajo para listado'!$CD$151:$DC$151,0)),0)</f>
        <v>0</v>
      </c>
      <c r="M405" s="255">
        <f ca="1">+IFERROR(INDEX('Hoja de Trabajo para listado'!$A$155:$Z$1048576,MATCH($A405,'Hoja de Trabajo para listado'!$A$155:$A$1048576,0),MATCH((CUADRO!M$5&amp;$E405),'Hoja de Trabajo para listado'!$A$151:$Z$151,0)),0)+IFERROR(INDEX('Hoja de Trabajo para listado'!$AB$155:$BA$1048576,MATCH($A405,'Hoja de Trabajo para listado'!$AB$155:$AB$1048576,0),MATCH((CUADRO!M$5&amp;$E405),'Hoja de Trabajo para listado'!$AB$151:$BA$151,0)),0)+IFERROR(INDEX('Hoja de Trabajo para listado'!$BC$155:$CB$1048576,MATCH($A405,'Hoja de Trabajo para listado'!$BC$155:$BC$1048576,0),MATCH((CUADRO!M$5&amp;$E405),'Hoja de Trabajo para listado'!$BC$151:$CB$151,0)),0)+IFERROR(INDEX('Hoja de Trabajo para listado'!$DE$153:$DG$274,MATCH($A405,'Hoja de Trabajo para listado'!$DE$153:$DE$1048576,0),MATCH((CUADRO!M$5&amp;$E405),'Hoja de Trabajo para listado'!$DE$151:$DG$151,0)),0)+IFERROR(INDEX('Hoja de Trabajo para listado'!$CD$155:$DC$1048576,MATCH($A405,'Hoja de Trabajo para listado'!$CD$155:$CD$1048576,0),MATCH((CUADRO!M$5&amp;$E405),'Hoja de Trabajo para listado'!$CD$151:$DC$151,0)),0)</f>
        <v>0</v>
      </c>
      <c r="N405" s="255">
        <f ca="1">+IFERROR(INDEX('Hoja de Trabajo para listado'!$A$155:$Z$1048576,MATCH($A405,'Hoja de Trabajo para listado'!$A$155:$A$1048576,0),MATCH((CUADRO!N$5&amp;$E405),'Hoja de Trabajo para listado'!$A$151:$Z$151,0)),0)+IFERROR(INDEX('Hoja de Trabajo para listado'!$AB$155:$BA$1048576,MATCH($A405,'Hoja de Trabajo para listado'!$AB$155:$AB$1048576,0),MATCH((CUADRO!N$5&amp;$E405),'Hoja de Trabajo para listado'!$AB$151:$BA$151,0)),0)+IFERROR(INDEX('Hoja de Trabajo para listado'!$BC$155:$CB$1048576,MATCH($A405,'Hoja de Trabajo para listado'!$BC$155:$BC$1048576,0),MATCH((CUADRO!N$5&amp;$E405),'Hoja de Trabajo para listado'!$BC$151:$CB$151,0)),0)+IFERROR(INDEX('Hoja de Trabajo para listado'!$DE$153:$DG$274,MATCH($A405,'Hoja de Trabajo para listado'!$DE$153:$DE$1048576,0),MATCH((CUADRO!N$5&amp;$E405),'Hoja de Trabajo para listado'!$DE$151:$DG$151,0)),0)+IFERROR(INDEX('Hoja de Trabajo para listado'!$CD$155:$DC$1048576,MATCH($A405,'Hoja de Trabajo para listado'!$CD$155:$CD$1048576,0),MATCH((CUADRO!N$5&amp;$E405),'Hoja de Trabajo para listado'!$CD$151:$DC$151,0)),0)</f>
        <v>0</v>
      </c>
      <c r="O405" s="255">
        <f ca="1">+IFERROR(INDEX('Hoja de Trabajo para listado'!$A$155:$Z$1048576,MATCH($A405,'Hoja de Trabajo para listado'!$A$155:$A$1048576,0),MATCH((CUADRO!O$5&amp;$E405),'Hoja de Trabajo para listado'!$A$151:$Z$151,0)),0)+IFERROR(INDEX('Hoja de Trabajo para listado'!$AB$155:$BA$1048576,MATCH($A405,'Hoja de Trabajo para listado'!$AB$155:$AB$1048576,0),MATCH((CUADRO!O$5&amp;$E405),'Hoja de Trabajo para listado'!$AB$151:$BA$151,0)),0)+IFERROR(INDEX('Hoja de Trabajo para listado'!$BC$155:$CB$1048576,MATCH($A405,'Hoja de Trabajo para listado'!$BC$155:$BC$1048576,0),MATCH((CUADRO!O$5&amp;$E405),'Hoja de Trabajo para listado'!$BC$151:$CB$151,0)),0)+IFERROR(INDEX('Hoja de Trabajo para listado'!$DE$153:$DG$274,MATCH($A405,'Hoja de Trabajo para listado'!$DE$153:$DE$1048576,0),MATCH((CUADRO!O$5&amp;$E405),'Hoja de Trabajo para listado'!$DE$151:$DG$151,0)),0)+IFERROR(INDEX('Hoja de Trabajo para listado'!$CD$155:$DC$1048576,MATCH($A405,'Hoja de Trabajo para listado'!$CD$155:$CD$1048576,0),MATCH((CUADRO!O$5&amp;$E405),'Hoja de Trabajo para listado'!$CD$151:$DC$151,0)),0)</f>
        <v>0</v>
      </c>
      <c r="P405" s="255">
        <f ca="1">+IFERROR(INDEX('Hoja de Trabajo para listado'!$A$155:$Z$1048576,MATCH($A405,'Hoja de Trabajo para listado'!$A$155:$A$1048576,0),MATCH((CUADRO!P$5&amp;$E405),'Hoja de Trabajo para listado'!$A$151:$Z$151,0)),0)+IFERROR(INDEX('Hoja de Trabajo para listado'!$AB$155:$BA$1048576,MATCH($A405,'Hoja de Trabajo para listado'!$AB$155:$AB$1048576,0),MATCH((CUADRO!P$5&amp;$E405),'Hoja de Trabajo para listado'!$AB$151:$BA$151,0)),0)+IFERROR(INDEX('Hoja de Trabajo para listado'!$BC$155:$CB$1048576,MATCH($A405,'Hoja de Trabajo para listado'!$BC$155:$BC$1048576,0),MATCH((CUADRO!P$5&amp;$E405),'Hoja de Trabajo para listado'!$BC$151:$CB$151,0)),0)+IFERROR(INDEX('Hoja de Trabajo para listado'!$DE$153:$DG$274,MATCH($A405,'Hoja de Trabajo para listado'!$DE$153:$DE$1048576,0),MATCH((CUADRO!P$5&amp;$E405),'Hoja de Trabajo para listado'!$DE$151:$DG$151,0)),0)+IFERROR(INDEX('Hoja de Trabajo para listado'!$CD$155:$DC$1048576,MATCH($A405,'Hoja de Trabajo para listado'!$CD$155:$CD$1048576,0),MATCH((CUADRO!P$5&amp;$E405),'Hoja de Trabajo para listado'!$CD$151:$DC$151,0)),0)</f>
        <v>0</v>
      </c>
      <c r="Q405" s="255">
        <f ca="1">+IFERROR(INDEX('Hoja de Trabajo para listado'!$A$155:$Z$1048576,MATCH($A405,'Hoja de Trabajo para listado'!$A$155:$A$1048576,0),MATCH((CUADRO!Q$5&amp;$E405),'Hoja de Trabajo para listado'!$A$151:$Z$151,0)),0)+IFERROR(INDEX('Hoja de Trabajo para listado'!$AB$155:$BA$1048576,MATCH($A405,'Hoja de Trabajo para listado'!$AB$155:$AB$1048576,0),MATCH((CUADRO!Q$5&amp;$E405),'Hoja de Trabajo para listado'!$AB$151:$BA$151,0)),0)+IFERROR(INDEX('Hoja de Trabajo para listado'!$BC$155:$CB$1048576,MATCH($A405,'Hoja de Trabajo para listado'!$BC$155:$BC$1048576,0),MATCH((CUADRO!Q$5&amp;$E405),'Hoja de Trabajo para listado'!$BC$151:$CB$151,0)),0)+IFERROR(INDEX('Hoja de Trabajo para listado'!$DE$153:$DG$274,MATCH($A405,'Hoja de Trabajo para listado'!$DE$153:$DE$1048576,0),MATCH((CUADRO!Q$5&amp;$E405),'Hoja de Trabajo para listado'!$DE$151:$DG$151,0)),0)+IFERROR(INDEX('Hoja de Trabajo para listado'!$CD$155:$DC$1048576,MATCH($A405,'Hoja de Trabajo para listado'!$CD$155:$CD$1048576,0),MATCH((CUADRO!Q$5&amp;$E405),'Hoja de Trabajo para listado'!$CD$151:$DC$151,0)),0)</f>
        <v>0</v>
      </c>
      <c r="R405" s="255">
        <f t="shared" ca="1" si="12"/>
        <v>0</v>
      </c>
      <c r="S405" s="262">
        <f ca="1">+R404+R405</f>
        <v>0</v>
      </c>
      <c r="T405" s="255">
        <f ca="1">+S405</f>
        <v>0</v>
      </c>
      <c r="U405" s="254">
        <f t="shared" si="13"/>
        <v>2</v>
      </c>
      <c r="V405" s="362" t="str">
        <f>+VLOOKUP(A405,bd_lista!$A$3:$E$590,5,FALSE)</f>
        <v>Gobiernos Autonomos Municipales</v>
      </c>
      <c r="W405" s="362"/>
      <c r="X405" s="254">
        <f>+VLOOKUP(A405,[2]Sheet1!$A$13:$D$744,4,FALSE)</f>
        <v>0</v>
      </c>
      <c r="Y405" s="254" t="e">
        <f>+VLOOKUP(X405,bd_lista!$A$3:$C$590,3,FALSE)</f>
        <v>#N/A</v>
      </c>
      <c r="Z405" s="314"/>
      <c r="AA405" s="315"/>
    </row>
    <row r="406" spans="1:27" customFormat="1" ht="15" hidden="1" customHeight="1">
      <c r="A406" s="32">
        <v>1106</v>
      </c>
      <c r="B406" s="306">
        <f>+A406</f>
        <v>1106</v>
      </c>
      <c r="C406" s="259" t="str">
        <f>+VLOOKUP(A406,bd_lista!$A$3:$C$590,3,FALSE)</f>
        <v>Gobierno Autónomo Municipal de Villa Zudañez (Tacopaya)</v>
      </c>
      <c r="D406" s="361" t="str">
        <f>+C406</f>
        <v>Gobierno Autónomo Municipal de Villa Zudañez (Tacopaya)</v>
      </c>
      <c r="E406" s="254" t="s">
        <v>1313</v>
      </c>
      <c r="F406" s="255">
        <f ca="1">+IFERROR(INDEX('Hoja de Trabajo para listado'!$A$155:$Z$1048576,MATCH($A406,'Hoja de Trabajo para listado'!$A$155:$A$1048576,0),MATCH((CUADRO!F$5&amp;$E406),'Hoja de Trabajo para listado'!$A$151:$Z$151,0)),0)+IFERROR(INDEX('Hoja de Trabajo para listado'!$AB$155:$BA$1048576,MATCH($A406,'Hoja de Trabajo para listado'!$AB$155:$AB$1048576,0),MATCH((CUADRO!F$5&amp;$E406),'Hoja de Trabajo para listado'!$AB$151:$BA$151,0)),0)+IFERROR(INDEX('Hoja de Trabajo para listado'!$BC$155:$CB$1048576,MATCH($A406,'Hoja de Trabajo para listado'!$BC$155:$BC$1048576,0),MATCH((CUADRO!F$5&amp;$E406),'Hoja de Trabajo para listado'!$BC$151:$CB$151,0)),0)+IFERROR(INDEX('Hoja de Trabajo para listado'!$DE$153:$DG$274,MATCH($A406,'Hoja de Trabajo para listado'!$DE$153:$DE$1048576,0),MATCH((CUADRO!F$5&amp;$E406),'Hoja de Trabajo para listado'!$DE$151:$DG$151,0)),0)+IFERROR(INDEX('Hoja de Trabajo para listado'!$CD$155:$DC$1048576,MATCH($A406,'Hoja de Trabajo para listado'!$CD$155:$CD$1048576,0),MATCH((CUADRO!F$5&amp;$E406),'Hoja de Trabajo para listado'!$CD$151:$DC$151,0)),0)</f>
        <v>0</v>
      </c>
      <c r="G406" s="255">
        <f ca="1">+IFERROR(INDEX('Hoja de Trabajo para listado'!$A$155:$Z$1048576,MATCH($A406,'Hoja de Trabajo para listado'!$A$155:$A$1048576,0),MATCH((CUADRO!G$5&amp;$E406),'Hoja de Trabajo para listado'!$A$151:$Z$151,0)),0)+IFERROR(INDEX('Hoja de Trabajo para listado'!$AB$155:$BA$1048576,MATCH($A406,'Hoja de Trabajo para listado'!$AB$155:$AB$1048576,0),MATCH((CUADRO!G$5&amp;$E406),'Hoja de Trabajo para listado'!$AB$151:$BA$151,0)),0)+IFERROR(INDEX('Hoja de Trabajo para listado'!$BC$155:$CB$1048576,MATCH($A406,'Hoja de Trabajo para listado'!$BC$155:$BC$1048576,0),MATCH((CUADRO!G$5&amp;$E406),'Hoja de Trabajo para listado'!$BC$151:$CB$151,0)),0)+IFERROR(INDEX('Hoja de Trabajo para listado'!$DE$153:$DG$274,MATCH($A406,'Hoja de Trabajo para listado'!$DE$153:$DE$1048576,0),MATCH((CUADRO!G$5&amp;$E406),'Hoja de Trabajo para listado'!$DE$151:$DG$151,0)),0)+IFERROR(INDEX('Hoja de Trabajo para listado'!$CD$155:$DC$1048576,MATCH($A406,'Hoja de Trabajo para listado'!$CD$155:$CD$1048576,0),MATCH((CUADRO!G$5&amp;$E406),'Hoja de Trabajo para listado'!$CD$151:$DC$151,0)),0)</f>
        <v>0</v>
      </c>
      <c r="H406" s="255">
        <f ca="1">+IFERROR(INDEX('Hoja de Trabajo para listado'!$A$155:$Z$1048576,MATCH($A406,'Hoja de Trabajo para listado'!$A$155:$A$1048576,0),MATCH((CUADRO!H$5&amp;$E406),'Hoja de Trabajo para listado'!$A$151:$Z$151,0)),0)+IFERROR(INDEX('Hoja de Trabajo para listado'!$AB$155:$BA$1048576,MATCH($A406,'Hoja de Trabajo para listado'!$AB$155:$AB$1048576,0),MATCH((CUADRO!H$5&amp;$E406),'Hoja de Trabajo para listado'!$AB$151:$BA$151,0)),0)+IFERROR(INDEX('Hoja de Trabajo para listado'!$BC$155:$CB$1048576,MATCH($A406,'Hoja de Trabajo para listado'!$BC$155:$BC$1048576,0),MATCH((CUADRO!H$5&amp;$E406),'Hoja de Trabajo para listado'!$BC$151:$CB$151,0)),0)+IFERROR(INDEX('Hoja de Trabajo para listado'!$DE$153:$DG$274,MATCH($A406,'Hoja de Trabajo para listado'!$DE$153:$DE$1048576,0),MATCH((CUADRO!H$5&amp;$E406),'Hoja de Trabajo para listado'!$DE$151:$DG$151,0)),0)+IFERROR(INDEX('Hoja de Trabajo para listado'!$CD$155:$DC$1048576,MATCH($A406,'Hoja de Trabajo para listado'!$CD$155:$CD$1048576,0),MATCH((CUADRO!H$5&amp;$E406),'Hoja de Trabajo para listado'!$CD$151:$DC$151,0)),0)</f>
        <v>0</v>
      </c>
      <c r="I406" s="255">
        <f ca="1">+IFERROR(INDEX('Hoja de Trabajo para listado'!$A$155:$Z$1048576,MATCH($A406,'Hoja de Trabajo para listado'!$A$155:$A$1048576,0),MATCH((CUADRO!I$5&amp;$E406),'Hoja de Trabajo para listado'!$A$151:$Z$151,0)),0)+IFERROR(INDEX('Hoja de Trabajo para listado'!$AB$155:$BA$1048576,MATCH($A406,'Hoja de Trabajo para listado'!$AB$155:$AB$1048576,0),MATCH((CUADRO!I$5&amp;$E406),'Hoja de Trabajo para listado'!$AB$151:$BA$151,0)),0)+IFERROR(INDEX('Hoja de Trabajo para listado'!$BC$155:$CB$1048576,MATCH($A406,'Hoja de Trabajo para listado'!$BC$155:$BC$1048576,0),MATCH((CUADRO!I$5&amp;$E406),'Hoja de Trabajo para listado'!$BC$151:$CB$151,0)),0)+IFERROR(INDEX('Hoja de Trabajo para listado'!$DE$153:$DG$274,MATCH($A406,'Hoja de Trabajo para listado'!$DE$153:$DE$1048576,0),MATCH((CUADRO!I$5&amp;$E406),'Hoja de Trabajo para listado'!$DE$151:$DG$151,0)),0)+IFERROR(INDEX('Hoja de Trabajo para listado'!$CD$155:$DC$1048576,MATCH($A406,'Hoja de Trabajo para listado'!$CD$155:$CD$1048576,0),MATCH((CUADRO!I$5&amp;$E406),'Hoja de Trabajo para listado'!$CD$151:$DC$151,0)),0)</f>
        <v>0</v>
      </c>
      <c r="J406" s="255">
        <f ca="1">+IFERROR(INDEX('Hoja de Trabajo para listado'!$A$155:$Z$1048576,MATCH($A406,'Hoja de Trabajo para listado'!$A$155:$A$1048576,0),MATCH((CUADRO!J$5&amp;$E406),'Hoja de Trabajo para listado'!$A$151:$Z$151,0)),0)+IFERROR(INDEX('Hoja de Trabajo para listado'!$AB$155:$BA$1048576,MATCH($A406,'Hoja de Trabajo para listado'!$AB$155:$AB$1048576,0),MATCH((CUADRO!J$5&amp;$E406),'Hoja de Trabajo para listado'!$AB$151:$BA$151,0)),0)+IFERROR(INDEX('Hoja de Trabajo para listado'!$BC$155:$CB$1048576,MATCH($A406,'Hoja de Trabajo para listado'!$BC$155:$BC$1048576,0),MATCH((CUADRO!J$5&amp;$E406),'Hoja de Trabajo para listado'!$BC$151:$CB$151,0)),0)+IFERROR(INDEX('Hoja de Trabajo para listado'!$DE$153:$DG$274,MATCH($A406,'Hoja de Trabajo para listado'!$DE$153:$DE$1048576,0),MATCH((CUADRO!J$5&amp;$E406),'Hoja de Trabajo para listado'!$DE$151:$DG$151,0)),0)+IFERROR(INDEX('Hoja de Trabajo para listado'!$CD$155:$DC$1048576,MATCH($A406,'Hoja de Trabajo para listado'!$CD$155:$CD$1048576,0),MATCH((CUADRO!J$5&amp;$E406),'Hoja de Trabajo para listado'!$CD$151:$DC$151,0)),0)</f>
        <v>0</v>
      </c>
      <c r="K406" s="255">
        <f ca="1">+IFERROR(INDEX('Hoja de Trabajo para listado'!$A$155:$Z$1048576,MATCH($A406,'Hoja de Trabajo para listado'!$A$155:$A$1048576,0),MATCH((CUADRO!K$5&amp;$E406),'Hoja de Trabajo para listado'!$A$151:$Z$151,0)),0)+IFERROR(INDEX('Hoja de Trabajo para listado'!$AB$155:$BA$1048576,MATCH($A406,'Hoja de Trabajo para listado'!$AB$155:$AB$1048576,0),MATCH((CUADRO!K$5&amp;$E406),'Hoja de Trabajo para listado'!$AB$151:$BA$151,0)),0)+IFERROR(INDEX('Hoja de Trabajo para listado'!$BC$155:$CB$1048576,MATCH($A406,'Hoja de Trabajo para listado'!$BC$155:$BC$1048576,0),MATCH((CUADRO!K$5&amp;$E406),'Hoja de Trabajo para listado'!$BC$151:$CB$151,0)),0)+IFERROR(INDEX('Hoja de Trabajo para listado'!$DE$153:$DG$274,MATCH($A406,'Hoja de Trabajo para listado'!$DE$153:$DE$1048576,0),MATCH((CUADRO!K$5&amp;$E406),'Hoja de Trabajo para listado'!$DE$151:$DG$151,0)),0)+IFERROR(INDEX('Hoja de Trabajo para listado'!$CD$155:$DC$1048576,MATCH($A406,'Hoja de Trabajo para listado'!$CD$155:$CD$1048576,0),MATCH((CUADRO!K$5&amp;$E406),'Hoja de Trabajo para listado'!$CD$151:$DC$151,0)),0)</f>
        <v>0</v>
      </c>
      <c r="L406" s="255">
        <f ca="1">+IFERROR(INDEX('Hoja de Trabajo para listado'!$A$155:$Z$1048576,MATCH($A406,'Hoja de Trabajo para listado'!$A$155:$A$1048576,0),MATCH((CUADRO!L$5&amp;$E406),'Hoja de Trabajo para listado'!$A$151:$Z$151,0)),0)+IFERROR(INDEX('Hoja de Trabajo para listado'!$AB$155:$BA$1048576,MATCH($A406,'Hoja de Trabajo para listado'!$AB$155:$AB$1048576,0),MATCH((CUADRO!L$5&amp;$E406),'Hoja de Trabajo para listado'!$AB$151:$BA$151,0)),0)+IFERROR(INDEX('Hoja de Trabajo para listado'!$BC$155:$CB$1048576,MATCH($A406,'Hoja de Trabajo para listado'!$BC$155:$BC$1048576,0),MATCH((CUADRO!L$5&amp;$E406),'Hoja de Trabajo para listado'!$BC$151:$CB$151,0)),0)+IFERROR(INDEX('Hoja de Trabajo para listado'!$DE$153:$DG$274,MATCH($A406,'Hoja de Trabajo para listado'!$DE$153:$DE$1048576,0),MATCH((CUADRO!L$5&amp;$E406),'Hoja de Trabajo para listado'!$DE$151:$DG$151,0)),0)+IFERROR(INDEX('Hoja de Trabajo para listado'!$CD$155:$DC$1048576,MATCH($A406,'Hoja de Trabajo para listado'!$CD$155:$CD$1048576,0),MATCH((CUADRO!L$5&amp;$E406),'Hoja de Trabajo para listado'!$CD$151:$DC$151,0)),0)</f>
        <v>0</v>
      </c>
      <c r="M406" s="255">
        <f ca="1">+IFERROR(INDEX('Hoja de Trabajo para listado'!$A$155:$Z$1048576,MATCH($A406,'Hoja de Trabajo para listado'!$A$155:$A$1048576,0),MATCH((CUADRO!M$5&amp;$E406),'Hoja de Trabajo para listado'!$A$151:$Z$151,0)),0)+IFERROR(INDEX('Hoja de Trabajo para listado'!$AB$155:$BA$1048576,MATCH($A406,'Hoja de Trabajo para listado'!$AB$155:$AB$1048576,0),MATCH((CUADRO!M$5&amp;$E406),'Hoja de Trabajo para listado'!$AB$151:$BA$151,0)),0)+IFERROR(INDEX('Hoja de Trabajo para listado'!$BC$155:$CB$1048576,MATCH($A406,'Hoja de Trabajo para listado'!$BC$155:$BC$1048576,0),MATCH((CUADRO!M$5&amp;$E406),'Hoja de Trabajo para listado'!$BC$151:$CB$151,0)),0)+IFERROR(INDEX('Hoja de Trabajo para listado'!$DE$153:$DG$274,MATCH($A406,'Hoja de Trabajo para listado'!$DE$153:$DE$1048576,0),MATCH((CUADRO!M$5&amp;$E406),'Hoja de Trabajo para listado'!$DE$151:$DG$151,0)),0)+IFERROR(INDEX('Hoja de Trabajo para listado'!$CD$155:$DC$1048576,MATCH($A406,'Hoja de Trabajo para listado'!$CD$155:$CD$1048576,0),MATCH((CUADRO!M$5&amp;$E406),'Hoja de Trabajo para listado'!$CD$151:$DC$151,0)),0)</f>
        <v>0</v>
      </c>
      <c r="N406" s="255">
        <f ca="1">+IFERROR(INDEX('Hoja de Trabajo para listado'!$A$155:$Z$1048576,MATCH($A406,'Hoja de Trabajo para listado'!$A$155:$A$1048576,0),MATCH((CUADRO!N$5&amp;$E406),'Hoja de Trabajo para listado'!$A$151:$Z$151,0)),0)+IFERROR(INDEX('Hoja de Trabajo para listado'!$AB$155:$BA$1048576,MATCH($A406,'Hoja de Trabajo para listado'!$AB$155:$AB$1048576,0),MATCH((CUADRO!N$5&amp;$E406),'Hoja de Trabajo para listado'!$AB$151:$BA$151,0)),0)+IFERROR(INDEX('Hoja de Trabajo para listado'!$BC$155:$CB$1048576,MATCH($A406,'Hoja de Trabajo para listado'!$BC$155:$BC$1048576,0),MATCH((CUADRO!N$5&amp;$E406),'Hoja de Trabajo para listado'!$BC$151:$CB$151,0)),0)+IFERROR(INDEX('Hoja de Trabajo para listado'!$DE$153:$DG$274,MATCH($A406,'Hoja de Trabajo para listado'!$DE$153:$DE$1048576,0),MATCH((CUADRO!N$5&amp;$E406),'Hoja de Trabajo para listado'!$DE$151:$DG$151,0)),0)+IFERROR(INDEX('Hoja de Trabajo para listado'!$CD$155:$DC$1048576,MATCH($A406,'Hoja de Trabajo para listado'!$CD$155:$CD$1048576,0),MATCH((CUADRO!N$5&amp;$E406),'Hoja de Trabajo para listado'!$CD$151:$DC$151,0)),0)</f>
        <v>0</v>
      </c>
      <c r="O406" s="255">
        <f ca="1">+IFERROR(INDEX('Hoja de Trabajo para listado'!$A$155:$Z$1048576,MATCH($A406,'Hoja de Trabajo para listado'!$A$155:$A$1048576,0),MATCH((CUADRO!O$5&amp;$E406),'Hoja de Trabajo para listado'!$A$151:$Z$151,0)),0)+IFERROR(INDEX('Hoja de Trabajo para listado'!$AB$155:$BA$1048576,MATCH($A406,'Hoja de Trabajo para listado'!$AB$155:$AB$1048576,0),MATCH((CUADRO!O$5&amp;$E406),'Hoja de Trabajo para listado'!$AB$151:$BA$151,0)),0)+IFERROR(INDEX('Hoja de Trabajo para listado'!$BC$155:$CB$1048576,MATCH($A406,'Hoja de Trabajo para listado'!$BC$155:$BC$1048576,0),MATCH((CUADRO!O$5&amp;$E406),'Hoja de Trabajo para listado'!$BC$151:$CB$151,0)),0)+IFERROR(INDEX('Hoja de Trabajo para listado'!$DE$153:$DG$274,MATCH($A406,'Hoja de Trabajo para listado'!$DE$153:$DE$1048576,0),MATCH((CUADRO!O$5&amp;$E406),'Hoja de Trabajo para listado'!$DE$151:$DG$151,0)),0)+IFERROR(INDEX('Hoja de Trabajo para listado'!$CD$155:$DC$1048576,MATCH($A406,'Hoja de Trabajo para listado'!$CD$155:$CD$1048576,0),MATCH((CUADRO!O$5&amp;$E406),'Hoja de Trabajo para listado'!$CD$151:$DC$151,0)),0)</f>
        <v>0</v>
      </c>
      <c r="P406" s="255">
        <f ca="1">+IFERROR(INDEX('Hoja de Trabajo para listado'!$A$155:$Z$1048576,MATCH($A406,'Hoja de Trabajo para listado'!$A$155:$A$1048576,0),MATCH((CUADRO!P$5&amp;$E406),'Hoja de Trabajo para listado'!$A$151:$Z$151,0)),0)+IFERROR(INDEX('Hoja de Trabajo para listado'!$AB$155:$BA$1048576,MATCH($A406,'Hoja de Trabajo para listado'!$AB$155:$AB$1048576,0),MATCH((CUADRO!P$5&amp;$E406),'Hoja de Trabajo para listado'!$AB$151:$BA$151,0)),0)+IFERROR(INDEX('Hoja de Trabajo para listado'!$BC$155:$CB$1048576,MATCH($A406,'Hoja de Trabajo para listado'!$BC$155:$BC$1048576,0),MATCH((CUADRO!P$5&amp;$E406),'Hoja de Trabajo para listado'!$BC$151:$CB$151,0)),0)+IFERROR(INDEX('Hoja de Trabajo para listado'!$DE$153:$DG$274,MATCH($A406,'Hoja de Trabajo para listado'!$DE$153:$DE$1048576,0),MATCH((CUADRO!P$5&amp;$E406),'Hoja de Trabajo para listado'!$DE$151:$DG$151,0)),0)+IFERROR(INDEX('Hoja de Trabajo para listado'!$CD$155:$DC$1048576,MATCH($A406,'Hoja de Trabajo para listado'!$CD$155:$CD$1048576,0),MATCH((CUADRO!P$5&amp;$E406),'Hoja de Trabajo para listado'!$CD$151:$DC$151,0)),0)</f>
        <v>0</v>
      </c>
      <c r="Q406" s="255">
        <f ca="1">+IFERROR(INDEX('Hoja de Trabajo para listado'!$A$155:$Z$1048576,MATCH($A406,'Hoja de Trabajo para listado'!$A$155:$A$1048576,0),MATCH((CUADRO!Q$5&amp;$E406),'Hoja de Trabajo para listado'!$A$151:$Z$151,0)),0)+IFERROR(INDEX('Hoja de Trabajo para listado'!$AB$155:$BA$1048576,MATCH($A406,'Hoja de Trabajo para listado'!$AB$155:$AB$1048576,0),MATCH((CUADRO!Q$5&amp;$E406),'Hoja de Trabajo para listado'!$AB$151:$BA$151,0)),0)+IFERROR(INDEX('Hoja de Trabajo para listado'!$BC$155:$CB$1048576,MATCH($A406,'Hoja de Trabajo para listado'!$BC$155:$BC$1048576,0),MATCH((CUADRO!Q$5&amp;$E406),'Hoja de Trabajo para listado'!$BC$151:$CB$151,0)),0)+IFERROR(INDEX('Hoja de Trabajo para listado'!$DE$153:$DG$274,MATCH($A406,'Hoja de Trabajo para listado'!$DE$153:$DE$1048576,0),MATCH((CUADRO!Q$5&amp;$E406),'Hoja de Trabajo para listado'!$DE$151:$DG$151,0)),0)+IFERROR(INDEX('Hoja de Trabajo para listado'!$CD$155:$DC$1048576,MATCH($A406,'Hoja de Trabajo para listado'!$CD$155:$CD$1048576,0),MATCH((CUADRO!Q$5&amp;$E406),'Hoja de Trabajo para listado'!$CD$151:$DC$151,0)),0)</f>
        <v>0</v>
      </c>
      <c r="R406" s="255">
        <f t="shared" ca="1" si="12"/>
        <v>0</v>
      </c>
      <c r="S406" s="262"/>
      <c r="T406" s="255">
        <f ca="1">+T407</f>
        <v>0</v>
      </c>
      <c r="U406" s="254">
        <f t="shared" si="13"/>
        <v>1</v>
      </c>
      <c r="V406" s="362" t="str">
        <f>+VLOOKUP(A406,bd_lista!$A$3:$E$590,5,FALSE)</f>
        <v>Gobiernos Autonomos Municipales</v>
      </c>
      <c r="W406" s="361" t="str">
        <f>+V406</f>
        <v>Gobiernos Autonomos Municipales</v>
      </c>
      <c r="X406" s="254">
        <f>+VLOOKUP(A406,[2]Sheet1!$A$13:$D$744,4,FALSE)</f>
        <v>0</v>
      </c>
      <c r="Y406" s="254" t="e">
        <f>+VLOOKUP(X406,bd_lista!$A$3:$C$590,3,FALSE)</f>
        <v>#N/A</v>
      </c>
      <c r="Z406" s="316">
        <f>+X406</f>
        <v>0</v>
      </c>
      <c r="AA406" s="317" t="e">
        <f>+Y406</f>
        <v>#N/A</v>
      </c>
    </row>
    <row r="407" spans="1:27" customFormat="1" ht="15" hidden="1" customHeight="1">
      <c r="A407" s="32">
        <v>1106</v>
      </c>
      <c r="B407" s="307"/>
      <c r="C407" s="362" t="str">
        <f>+VLOOKUP(A407,bd_lista!$A$3:$C$590,3,FALSE)</f>
        <v>Gobierno Autónomo Municipal de Villa Zudañez (Tacopaya)</v>
      </c>
      <c r="D407" s="362"/>
      <c r="E407" s="256" t="s">
        <v>1314</v>
      </c>
      <c r="F407" s="255">
        <f ca="1">+IFERROR(INDEX('Hoja de Trabajo para listado'!$A$155:$Z$1048576,MATCH($A407,'Hoja de Trabajo para listado'!$A$155:$A$1048576,0),MATCH((CUADRO!F$5&amp;$E407),'Hoja de Trabajo para listado'!$A$151:$Z$151,0)),0)+IFERROR(INDEX('Hoja de Trabajo para listado'!$AB$155:$BA$1048576,MATCH($A407,'Hoja de Trabajo para listado'!$AB$155:$AB$1048576,0),MATCH((CUADRO!F$5&amp;$E407),'Hoja de Trabajo para listado'!$AB$151:$BA$151,0)),0)+IFERROR(INDEX('Hoja de Trabajo para listado'!$BC$155:$CB$1048576,MATCH($A407,'Hoja de Trabajo para listado'!$BC$155:$BC$1048576,0),MATCH((CUADRO!F$5&amp;$E407),'Hoja de Trabajo para listado'!$BC$151:$CB$151,0)),0)+IFERROR(INDEX('Hoja de Trabajo para listado'!$DE$153:$DG$274,MATCH($A407,'Hoja de Trabajo para listado'!$DE$153:$DE$1048576,0),MATCH((CUADRO!F$5&amp;$E407),'Hoja de Trabajo para listado'!$DE$151:$DG$151,0)),0)+IFERROR(INDEX('Hoja de Trabajo para listado'!$CD$155:$DC$1048576,MATCH($A407,'Hoja de Trabajo para listado'!$CD$155:$CD$1048576,0),MATCH((CUADRO!F$5&amp;$E407),'Hoja de Trabajo para listado'!$CD$151:$DC$151,0)),0)</f>
        <v>0</v>
      </c>
      <c r="G407" s="255">
        <f ca="1">+IFERROR(INDEX('Hoja de Trabajo para listado'!$A$155:$Z$1048576,MATCH($A407,'Hoja de Trabajo para listado'!$A$155:$A$1048576,0),MATCH((CUADRO!G$5&amp;$E407),'Hoja de Trabajo para listado'!$A$151:$Z$151,0)),0)+IFERROR(INDEX('Hoja de Trabajo para listado'!$AB$155:$BA$1048576,MATCH($A407,'Hoja de Trabajo para listado'!$AB$155:$AB$1048576,0),MATCH((CUADRO!G$5&amp;$E407),'Hoja de Trabajo para listado'!$AB$151:$BA$151,0)),0)+IFERROR(INDEX('Hoja de Trabajo para listado'!$BC$155:$CB$1048576,MATCH($A407,'Hoja de Trabajo para listado'!$BC$155:$BC$1048576,0),MATCH((CUADRO!G$5&amp;$E407),'Hoja de Trabajo para listado'!$BC$151:$CB$151,0)),0)+IFERROR(INDEX('Hoja de Trabajo para listado'!$DE$153:$DG$274,MATCH($A407,'Hoja de Trabajo para listado'!$DE$153:$DE$1048576,0),MATCH((CUADRO!G$5&amp;$E407),'Hoja de Trabajo para listado'!$DE$151:$DG$151,0)),0)+IFERROR(INDEX('Hoja de Trabajo para listado'!$CD$155:$DC$1048576,MATCH($A407,'Hoja de Trabajo para listado'!$CD$155:$CD$1048576,0),MATCH((CUADRO!G$5&amp;$E407),'Hoja de Trabajo para listado'!$CD$151:$DC$151,0)),0)</f>
        <v>0</v>
      </c>
      <c r="H407" s="255">
        <f ca="1">+IFERROR(INDEX('Hoja de Trabajo para listado'!$A$155:$Z$1048576,MATCH($A407,'Hoja de Trabajo para listado'!$A$155:$A$1048576,0),MATCH((CUADRO!H$5&amp;$E407),'Hoja de Trabajo para listado'!$A$151:$Z$151,0)),0)+IFERROR(INDEX('Hoja de Trabajo para listado'!$AB$155:$BA$1048576,MATCH($A407,'Hoja de Trabajo para listado'!$AB$155:$AB$1048576,0),MATCH((CUADRO!H$5&amp;$E407),'Hoja de Trabajo para listado'!$AB$151:$BA$151,0)),0)+IFERROR(INDEX('Hoja de Trabajo para listado'!$BC$155:$CB$1048576,MATCH($A407,'Hoja de Trabajo para listado'!$BC$155:$BC$1048576,0),MATCH((CUADRO!H$5&amp;$E407),'Hoja de Trabajo para listado'!$BC$151:$CB$151,0)),0)+IFERROR(INDEX('Hoja de Trabajo para listado'!$DE$153:$DG$274,MATCH($A407,'Hoja de Trabajo para listado'!$DE$153:$DE$1048576,0),MATCH((CUADRO!H$5&amp;$E407),'Hoja de Trabajo para listado'!$DE$151:$DG$151,0)),0)+IFERROR(INDEX('Hoja de Trabajo para listado'!$CD$155:$DC$1048576,MATCH($A407,'Hoja de Trabajo para listado'!$CD$155:$CD$1048576,0),MATCH((CUADRO!H$5&amp;$E407),'Hoja de Trabajo para listado'!$CD$151:$DC$151,0)),0)</f>
        <v>0</v>
      </c>
      <c r="I407" s="255">
        <f ca="1">+IFERROR(INDEX('Hoja de Trabajo para listado'!$A$155:$Z$1048576,MATCH($A407,'Hoja de Trabajo para listado'!$A$155:$A$1048576,0),MATCH((CUADRO!I$5&amp;$E407),'Hoja de Trabajo para listado'!$A$151:$Z$151,0)),0)+IFERROR(INDEX('Hoja de Trabajo para listado'!$AB$155:$BA$1048576,MATCH($A407,'Hoja de Trabajo para listado'!$AB$155:$AB$1048576,0),MATCH((CUADRO!I$5&amp;$E407),'Hoja de Trabajo para listado'!$AB$151:$BA$151,0)),0)+IFERROR(INDEX('Hoja de Trabajo para listado'!$BC$155:$CB$1048576,MATCH($A407,'Hoja de Trabajo para listado'!$BC$155:$BC$1048576,0),MATCH((CUADRO!I$5&amp;$E407),'Hoja de Trabajo para listado'!$BC$151:$CB$151,0)),0)+IFERROR(INDEX('Hoja de Trabajo para listado'!$DE$153:$DG$274,MATCH($A407,'Hoja de Trabajo para listado'!$DE$153:$DE$1048576,0),MATCH((CUADRO!I$5&amp;$E407),'Hoja de Trabajo para listado'!$DE$151:$DG$151,0)),0)+IFERROR(INDEX('Hoja de Trabajo para listado'!$CD$155:$DC$1048576,MATCH($A407,'Hoja de Trabajo para listado'!$CD$155:$CD$1048576,0),MATCH((CUADRO!I$5&amp;$E407),'Hoja de Trabajo para listado'!$CD$151:$DC$151,0)),0)</f>
        <v>0</v>
      </c>
      <c r="J407" s="255">
        <f ca="1">+IFERROR(INDEX('Hoja de Trabajo para listado'!$A$155:$Z$1048576,MATCH($A407,'Hoja de Trabajo para listado'!$A$155:$A$1048576,0),MATCH((CUADRO!J$5&amp;$E407),'Hoja de Trabajo para listado'!$A$151:$Z$151,0)),0)+IFERROR(INDEX('Hoja de Trabajo para listado'!$AB$155:$BA$1048576,MATCH($A407,'Hoja de Trabajo para listado'!$AB$155:$AB$1048576,0),MATCH((CUADRO!J$5&amp;$E407),'Hoja de Trabajo para listado'!$AB$151:$BA$151,0)),0)+IFERROR(INDEX('Hoja de Trabajo para listado'!$BC$155:$CB$1048576,MATCH($A407,'Hoja de Trabajo para listado'!$BC$155:$BC$1048576,0),MATCH((CUADRO!J$5&amp;$E407),'Hoja de Trabajo para listado'!$BC$151:$CB$151,0)),0)+IFERROR(INDEX('Hoja de Trabajo para listado'!$DE$153:$DG$274,MATCH($A407,'Hoja de Trabajo para listado'!$DE$153:$DE$1048576,0),MATCH((CUADRO!J$5&amp;$E407),'Hoja de Trabajo para listado'!$DE$151:$DG$151,0)),0)+IFERROR(INDEX('Hoja de Trabajo para listado'!$CD$155:$DC$1048576,MATCH($A407,'Hoja de Trabajo para listado'!$CD$155:$CD$1048576,0),MATCH((CUADRO!J$5&amp;$E407),'Hoja de Trabajo para listado'!$CD$151:$DC$151,0)),0)</f>
        <v>0</v>
      </c>
      <c r="K407" s="255">
        <f ca="1">+IFERROR(INDEX('Hoja de Trabajo para listado'!$A$155:$Z$1048576,MATCH($A407,'Hoja de Trabajo para listado'!$A$155:$A$1048576,0),MATCH((CUADRO!K$5&amp;$E407),'Hoja de Trabajo para listado'!$A$151:$Z$151,0)),0)+IFERROR(INDEX('Hoja de Trabajo para listado'!$AB$155:$BA$1048576,MATCH($A407,'Hoja de Trabajo para listado'!$AB$155:$AB$1048576,0),MATCH((CUADRO!K$5&amp;$E407),'Hoja de Trabajo para listado'!$AB$151:$BA$151,0)),0)+IFERROR(INDEX('Hoja de Trabajo para listado'!$BC$155:$CB$1048576,MATCH($A407,'Hoja de Trabajo para listado'!$BC$155:$BC$1048576,0),MATCH((CUADRO!K$5&amp;$E407),'Hoja de Trabajo para listado'!$BC$151:$CB$151,0)),0)+IFERROR(INDEX('Hoja de Trabajo para listado'!$DE$153:$DG$274,MATCH($A407,'Hoja de Trabajo para listado'!$DE$153:$DE$1048576,0),MATCH((CUADRO!K$5&amp;$E407),'Hoja de Trabajo para listado'!$DE$151:$DG$151,0)),0)+IFERROR(INDEX('Hoja de Trabajo para listado'!$CD$155:$DC$1048576,MATCH($A407,'Hoja de Trabajo para listado'!$CD$155:$CD$1048576,0),MATCH((CUADRO!K$5&amp;$E407),'Hoja de Trabajo para listado'!$CD$151:$DC$151,0)),0)</f>
        <v>0</v>
      </c>
      <c r="L407" s="255">
        <f ca="1">+IFERROR(INDEX('Hoja de Trabajo para listado'!$A$155:$Z$1048576,MATCH($A407,'Hoja de Trabajo para listado'!$A$155:$A$1048576,0),MATCH((CUADRO!L$5&amp;$E407),'Hoja de Trabajo para listado'!$A$151:$Z$151,0)),0)+IFERROR(INDEX('Hoja de Trabajo para listado'!$AB$155:$BA$1048576,MATCH($A407,'Hoja de Trabajo para listado'!$AB$155:$AB$1048576,0),MATCH((CUADRO!L$5&amp;$E407),'Hoja de Trabajo para listado'!$AB$151:$BA$151,0)),0)+IFERROR(INDEX('Hoja de Trabajo para listado'!$BC$155:$CB$1048576,MATCH($A407,'Hoja de Trabajo para listado'!$BC$155:$BC$1048576,0),MATCH((CUADRO!L$5&amp;$E407),'Hoja de Trabajo para listado'!$BC$151:$CB$151,0)),0)+IFERROR(INDEX('Hoja de Trabajo para listado'!$DE$153:$DG$274,MATCH($A407,'Hoja de Trabajo para listado'!$DE$153:$DE$1048576,0),MATCH((CUADRO!L$5&amp;$E407),'Hoja de Trabajo para listado'!$DE$151:$DG$151,0)),0)+IFERROR(INDEX('Hoja de Trabajo para listado'!$CD$155:$DC$1048576,MATCH($A407,'Hoja de Trabajo para listado'!$CD$155:$CD$1048576,0),MATCH((CUADRO!L$5&amp;$E407),'Hoja de Trabajo para listado'!$CD$151:$DC$151,0)),0)</f>
        <v>0</v>
      </c>
      <c r="M407" s="255">
        <f ca="1">+IFERROR(INDEX('Hoja de Trabajo para listado'!$A$155:$Z$1048576,MATCH($A407,'Hoja de Trabajo para listado'!$A$155:$A$1048576,0),MATCH((CUADRO!M$5&amp;$E407),'Hoja de Trabajo para listado'!$A$151:$Z$151,0)),0)+IFERROR(INDEX('Hoja de Trabajo para listado'!$AB$155:$BA$1048576,MATCH($A407,'Hoja de Trabajo para listado'!$AB$155:$AB$1048576,0),MATCH((CUADRO!M$5&amp;$E407),'Hoja de Trabajo para listado'!$AB$151:$BA$151,0)),0)+IFERROR(INDEX('Hoja de Trabajo para listado'!$BC$155:$CB$1048576,MATCH($A407,'Hoja de Trabajo para listado'!$BC$155:$BC$1048576,0),MATCH((CUADRO!M$5&amp;$E407),'Hoja de Trabajo para listado'!$BC$151:$CB$151,0)),0)+IFERROR(INDEX('Hoja de Trabajo para listado'!$DE$153:$DG$274,MATCH($A407,'Hoja de Trabajo para listado'!$DE$153:$DE$1048576,0),MATCH((CUADRO!M$5&amp;$E407),'Hoja de Trabajo para listado'!$DE$151:$DG$151,0)),0)+IFERROR(INDEX('Hoja de Trabajo para listado'!$CD$155:$DC$1048576,MATCH($A407,'Hoja de Trabajo para listado'!$CD$155:$CD$1048576,0),MATCH((CUADRO!M$5&amp;$E407),'Hoja de Trabajo para listado'!$CD$151:$DC$151,0)),0)</f>
        <v>0</v>
      </c>
      <c r="N407" s="255">
        <f ca="1">+IFERROR(INDEX('Hoja de Trabajo para listado'!$A$155:$Z$1048576,MATCH($A407,'Hoja de Trabajo para listado'!$A$155:$A$1048576,0),MATCH((CUADRO!N$5&amp;$E407),'Hoja de Trabajo para listado'!$A$151:$Z$151,0)),0)+IFERROR(INDEX('Hoja de Trabajo para listado'!$AB$155:$BA$1048576,MATCH($A407,'Hoja de Trabajo para listado'!$AB$155:$AB$1048576,0),MATCH((CUADRO!N$5&amp;$E407),'Hoja de Trabajo para listado'!$AB$151:$BA$151,0)),0)+IFERROR(INDEX('Hoja de Trabajo para listado'!$BC$155:$CB$1048576,MATCH($A407,'Hoja de Trabajo para listado'!$BC$155:$BC$1048576,0),MATCH((CUADRO!N$5&amp;$E407),'Hoja de Trabajo para listado'!$BC$151:$CB$151,0)),0)+IFERROR(INDEX('Hoja de Trabajo para listado'!$DE$153:$DG$274,MATCH($A407,'Hoja de Trabajo para listado'!$DE$153:$DE$1048576,0),MATCH((CUADRO!N$5&amp;$E407),'Hoja de Trabajo para listado'!$DE$151:$DG$151,0)),0)+IFERROR(INDEX('Hoja de Trabajo para listado'!$CD$155:$DC$1048576,MATCH($A407,'Hoja de Trabajo para listado'!$CD$155:$CD$1048576,0),MATCH((CUADRO!N$5&amp;$E407),'Hoja de Trabajo para listado'!$CD$151:$DC$151,0)),0)</f>
        <v>0</v>
      </c>
      <c r="O407" s="255">
        <f ca="1">+IFERROR(INDEX('Hoja de Trabajo para listado'!$A$155:$Z$1048576,MATCH($A407,'Hoja de Trabajo para listado'!$A$155:$A$1048576,0),MATCH((CUADRO!O$5&amp;$E407),'Hoja de Trabajo para listado'!$A$151:$Z$151,0)),0)+IFERROR(INDEX('Hoja de Trabajo para listado'!$AB$155:$BA$1048576,MATCH($A407,'Hoja de Trabajo para listado'!$AB$155:$AB$1048576,0),MATCH((CUADRO!O$5&amp;$E407),'Hoja de Trabajo para listado'!$AB$151:$BA$151,0)),0)+IFERROR(INDEX('Hoja de Trabajo para listado'!$BC$155:$CB$1048576,MATCH($A407,'Hoja de Trabajo para listado'!$BC$155:$BC$1048576,0),MATCH((CUADRO!O$5&amp;$E407),'Hoja de Trabajo para listado'!$BC$151:$CB$151,0)),0)+IFERROR(INDEX('Hoja de Trabajo para listado'!$DE$153:$DG$274,MATCH($A407,'Hoja de Trabajo para listado'!$DE$153:$DE$1048576,0),MATCH((CUADRO!O$5&amp;$E407),'Hoja de Trabajo para listado'!$DE$151:$DG$151,0)),0)+IFERROR(INDEX('Hoja de Trabajo para listado'!$CD$155:$DC$1048576,MATCH($A407,'Hoja de Trabajo para listado'!$CD$155:$CD$1048576,0),MATCH((CUADRO!O$5&amp;$E407),'Hoja de Trabajo para listado'!$CD$151:$DC$151,0)),0)</f>
        <v>0</v>
      </c>
      <c r="P407" s="255">
        <f ca="1">+IFERROR(INDEX('Hoja de Trabajo para listado'!$A$155:$Z$1048576,MATCH($A407,'Hoja de Trabajo para listado'!$A$155:$A$1048576,0),MATCH((CUADRO!P$5&amp;$E407),'Hoja de Trabajo para listado'!$A$151:$Z$151,0)),0)+IFERROR(INDEX('Hoja de Trabajo para listado'!$AB$155:$BA$1048576,MATCH($A407,'Hoja de Trabajo para listado'!$AB$155:$AB$1048576,0),MATCH((CUADRO!P$5&amp;$E407),'Hoja de Trabajo para listado'!$AB$151:$BA$151,0)),0)+IFERROR(INDEX('Hoja de Trabajo para listado'!$BC$155:$CB$1048576,MATCH($A407,'Hoja de Trabajo para listado'!$BC$155:$BC$1048576,0),MATCH((CUADRO!P$5&amp;$E407),'Hoja de Trabajo para listado'!$BC$151:$CB$151,0)),0)+IFERROR(INDEX('Hoja de Trabajo para listado'!$DE$153:$DG$274,MATCH($A407,'Hoja de Trabajo para listado'!$DE$153:$DE$1048576,0),MATCH((CUADRO!P$5&amp;$E407),'Hoja de Trabajo para listado'!$DE$151:$DG$151,0)),0)+IFERROR(INDEX('Hoja de Trabajo para listado'!$CD$155:$DC$1048576,MATCH($A407,'Hoja de Trabajo para listado'!$CD$155:$CD$1048576,0),MATCH((CUADRO!P$5&amp;$E407),'Hoja de Trabajo para listado'!$CD$151:$DC$151,0)),0)</f>
        <v>0</v>
      </c>
      <c r="Q407" s="255">
        <f ca="1">+IFERROR(INDEX('Hoja de Trabajo para listado'!$A$155:$Z$1048576,MATCH($A407,'Hoja de Trabajo para listado'!$A$155:$A$1048576,0),MATCH((CUADRO!Q$5&amp;$E407),'Hoja de Trabajo para listado'!$A$151:$Z$151,0)),0)+IFERROR(INDEX('Hoja de Trabajo para listado'!$AB$155:$BA$1048576,MATCH($A407,'Hoja de Trabajo para listado'!$AB$155:$AB$1048576,0),MATCH((CUADRO!Q$5&amp;$E407),'Hoja de Trabajo para listado'!$AB$151:$BA$151,0)),0)+IFERROR(INDEX('Hoja de Trabajo para listado'!$BC$155:$CB$1048576,MATCH($A407,'Hoja de Trabajo para listado'!$BC$155:$BC$1048576,0),MATCH((CUADRO!Q$5&amp;$E407),'Hoja de Trabajo para listado'!$BC$151:$CB$151,0)),0)+IFERROR(INDEX('Hoja de Trabajo para listado'!$DE$153:$DG$274,MATCH($A407,'Hoja de Trabajo para listado'!$DE$153:$DE$1048576,0),MATCH((CUADRO!Q$5&amp;$E407),'Hoja de Trabajo para listado'!$DE$151:$DG$151,0)),0)+IFERROR(INDEX('Hoja de Trabajo para listado'!$CD$155:$DC$1048576,MATCH($A407,'Hoja de Trabajo para listado'!$CD$155:$CD$1048576,0),MATCH((CUADRO!Q$5&amp;$E407),'Hoja de Trabajo para listado'!$CD$151:$DC$151,0)),0)</f>
        <v>0</v>
      </c>
      <c r="R407" s="255">
        <f t="shared" ca="1" si="12"/>
        <v>0</v>
      </c>
      <c r="S407" s="262">
        <f ca="1">+R406+R407</f>
        <v>0</v>
      </c>
      <c r="T407" s="255">
        <f ca="1">+S407</f>
        <v>0</v>
      </c>
      <c r="U407" s="254">
        <f t="shared" si="13"/>
        <v>2</v>
      </c>
      <c r="V407" s="362" t="str">
        <f>+VLOOKUP(A407,bd_lista!$A$3:$E$590,5,FALSE)</f>
        <v>Gobiernos Autonomos Municipales</v>
      </c>
      <c r="W407" s="362"/>
      <c r="X407" s="254">
        <f>+VLOOKUP(A407,[2]Sheet1!$A$13:$D$744,4,FALSE)</f>
        <v>0</v>
      </c>
      <c r="Y407" s="254" t="e">
        <f>+VLOOKUP(X407,bd_lista!$A$3:$C$590,3,FALSE)</f>
        <v>#N/A</v>
      </c>
      <c r="Z407" s="314"/>
      <c r="AA407" s="315"/>
    </row>
    <row r="408" spans="1:27" customFormat="1" ht="15" hidden="1" customHeight="1">
      <c r="A408" s="32">
        <v>1107</v>
      </c>
      <c r="B408" s="306">
        <f>+A408</f>
        <v>1107</v>
      </c>
      <c r="C408" s="259" t="str">
        <f>+VLOOKUP(A408,bd_lista!$A$3:$C$590,3,FALSE)</f>
        <v>Gobierno Autónomo Municipal de Presto</v>
      </c>
      <c r="D408" s="361" t="str">
        <f>+C408</f>
        <v>Gobierno Autónomo Municipal de Presto</v>
      </c>
      <c r="E408" s="254" t="s">
        <v>1313</v>
      </c>
      <c r="F408" s="255">
        <f ca="1">+IFERROR(INDEX('Hoja de Trabajo para listado'!$A$155:$Z$1048576,MATCH($A408,'Hoja de Trabajo para listado'!$A$155:$A$1048576,0),MATCH((CUADRO!F$5&amp;$E408),'Hoja de Trabajo para listado'!$A$151:$Z$151,0)),0)+IFERROR(INDEX('Hoja de Trabajo para listado'!$AB$155:$BA$1048576,MATCH($A408,'Hoja de Trabajo para listado'!$AB$155:$AB$1048576,0),MATCH((CUADRO!F$5&amp;$E408),'Hoja de Trabajo para listado'!$AB$151:$BA$151,0)),0)+IFERROR(INDEX('Hoja de Trabajo para listado'!$BC$155:$CB$1048576,MATCH($A408,'Hoja de Trabajo para listado'!$BC$155:$BC$1048576,0),MATCH((CUADRO!F$5&amp;$E408),'Hoja de Trabajo para listado'!$BC$151:$CB$151,0)),0)+IFERROR(INDEX('Hoja de Trabajo para listado'!$DE$153:$DG$274,MATCH($A408,'Hoja de Trabajo para listado'!$DE$153:$DE$1048576,0),MATCH((CUADRO!F$5&amp;$E408),'Hoja de Trabajo para listado'!$DE$151:$DG$151,0)),0)+IFERROR(INDEX('Hoja de Trabajo para listado'!$CD$155:$DC$1048576,MATCH($A408,'Hoja de Trabajo para listado'!$CD$155:$CD$1048576,0),MATCH((CUADRO!F$5&amp;$E408),'Hoja de Trabajo para listado'!$CD$151:$DC$151,0)),0)</f>
        <v>0</v>
      </c>
      <c r="G408" s="255">
        <f ca="1">+IFERROR(INDEX('Hoja de Trabajo para listado'!$A$155:$Z$1048576,MATCH($A408,'Hoja de Trabajo para listado'!$A$155:$A$1048576,0),MATCH((CUADRO!G$5&amp;$E408),'Hoja de Trabajo para listado'!$A$151:$Z$151,0)),0)+IFERROR(INDEX('Hoja de Trabajo para listado'!$AB$155:$BA$1048576,MATCH($A408,'Hoja de Trabajo para listado'!$AB$155:$AB$1048576,0),MATCH((CUADRO!G$5&amp;$E408),'Hoja de Trabajo para listado'!$AB$151:$BA$151,0)),0)+IFERROR(INDEX('Hoja de Trabajo para listado'!$BC$155:$CB$1048576,MATCH($A408,'Hoja de Trabajo para listado'!$BC$155:$BC$1048576,0),MATCH((CUADRO!G$5&amp;$E408),'Hoja de Trabajo para listado'!$BC$151:$CB$151,0)),0)+IFERROR(INDEX('Hoja de Trabajo para listado'!$DE$153:$DG$274,MATCH($A408,'Hoja de Trabajo para listado'!$DE$153:$DE$1048576,0),MATCH((CUADRO!G$5&amp;$E408),'Hoja de Trabajo para listado'!$DE$151:$DG$151,0)),0)+IFERROR(INDEX('Hoja de Trabajo para listado'!$CD$155:$DC$1048576,MATCH($A408,'Hoja de Trabajo para listado'!$CD$155:$CD$1048576,0),MATCH((CUADRO!G$5&amp;$E408),'Hoja de Trabajo para listado'!$CD$151:$DC$151,0)),0)</f>
        <v>0</v>
      </c>
      <c r="H408" s="255">
        <f ca="1">+IFERROR(INDEX('Hoja de Trabajo para listado'!$A$155:$Z$1048576,MATCH($A408,'Hoja de Trabajo para listado'!$A$155:$A$1048576,0),MATCH((CUADRO!H$5&amp;$E408),'Hoja de Trabajo para listado'!$A$151:$Z$151,0)),0)+IFERROR(INDEX('Hoja de Trabajo para listado'!$AB$155:$BA$1048576,MATCH($A408,'Hoja de Trabajo para listado'!$AB$155:$AB$1048576,0),MATCH((CUADRO!H$5&amp;$E408),'Hoja de Trabajo para listado'!$AB$151:$BA$151,0)),0)+IFERROR(INDEX('Hoja de Trabajo para listado'!$BC$155:$CB$1048576,MATCH($A408,'Hoja de Trabajo para listado'!$BC$155:$BC$1048576,0),MATCH((CUADRO!H$5&amp;$E408),'Hoja de Trabajo para listado'!$BC$151:$CB$151,0)),0)+IFERROR(INDEX('Hoja de Trabajo para listado'!$DE$153:$DG$274,MATCH($A408,'Hoja de Trabajo para listado'!$DE$153:$DE$1048576,0),MATCH((CUADRO!H$5&amp;$E408),'Hoja de Trabajo para listado'!$DE$151:$DG$151,0)),0)+IFERROR(INDEX('Hoja de Trabajo para listado'!$CD$155:$DC$1048576,MATCH($A408,'Hoja de Trabajo para listado'!$CD$155:$CD$1048576,0),MATCH((CUADRO!H$5&amp;$E408),'Hoja de Trabajo para listado'!$CD$151:$DC$151,0)),0)</f>
        <v>0</v>
      </c>
      <c r="I408" s="255">
        <f ca="1">+IFERROR(INDEX('Hoja de Trabajo para listado'!$A$155:$Z$1048576,MATCH($A408,'Hoja de Trabajo para listado'!$A$155:$A$1048576,0),MATCH((CUADRO!I$5&amp;$E408),'Hoja de Trabajo para listado'!$A$151:$Z$151,0)),0)+IFERROR(INDEX('Hoja de Trabajo para listado'!$AB$155:$BA$1048576,MATCH($A408,'Hoja de Trabajo para listado'!$AB$155:$AB$1048576,0),MATCH((CUADRO!I$5&amp;$E408),'Hoja de Trabajo para listado'!$AB$151:$BA$151,0)),0)+IFERROR(INDEX('Hoja de Trabajo para listado'!$BC$155:$CB$1048576,MATCH($A408,'Hoja de Trabajo para listado'!$BC$155:$BC$1048576,0),MATCH((CUADRO!I$5&amp;$E408),'Hoja de Trabajo para listado'!$BC$151:$CB$151,0)),0)+IFERROR(INDEX('Hoja de Trabajo para listado'!$DE$153:$DG$274,MATCH($A408,'Hoja de Trabajo para listado'!$DE$153:$DE$1048576,0),MATCH((CUADRO!I$5&amp;$E408),'Hoja de Trabajo para listado'!$DE$151:$DG$151,0)),0)+IFERROR(INDEX('Hoja de Trabajo para listado'!$CD$155:$DC$1048576,MATCH($A408,'Hoja de Trabajo para listado'!$CD$155:$CD$1048576,0),MATCH((CUADRO!I$5&amp;$E408),'Hoja de Trabajo para listado'!$CD$151:$DC$151,0)),0)</f>
        <v>0</v>
      </c>
      <c r="J408" s="255">
        <f ca="1">+IFERROR(INDEX('Hoja de Trabajo para listado'!$A$155:$Z$1048576,MATCH($A408,'Hoja de Trabajo para listado'!$A$155:$A$1048576,0),MATCH((CUADRO!J$5&amp;$E408),'Hoja de Trabajo para listado'!$A$151:$Z$151,0)),0)+IFERROR(INDEX('Hoja de Trabajo para listado'!$AB$155:$BA$1048576,MATCH($A408,'Hoja de Trabajo para listado'!$AB$155:$AB$1048576,0),MATCH((CUADRO!J$5&amp;$E408),'Hoja de Trabajo para listado'!$AB$151:$BA$151,0)),0)+IFERROR(INDEX('Hoja de Trabajo para listado'!$BC$155:$CB$1048576,MATCH($A408,'Hoja de Trabajo para listado'!$BC$155:$BC$1048576,0),MATCH((CUADRO!J$5&amp;$E408),'Hoja de Trabajo para listado'!$BC$151:$CB$151,0)),0)+IFERROR(INDEX('Hoja de Trabajo para listado'!$DE$153:$DG$274,MATCH($A408,'Hoja de Trabajo para listado'!$DE$153:$DE$1048576,0),MATCH((CUADRO!J$5&amp;$E408),'Hoja de Trabajo para listado'!$DE$151:$DG$151,0)),0)+IFERROR(INDEX('Hoja de Trabajo para listado'!$CD$155:$DC$1048576,MATCH($A408,'Hoja de Trabajo para listado'!$CD$155:$CD$1048576,0),MATCH((CUADRO!J$5&amp;$E408),'Hoja de Trabajo para listado'!$CD$151:$DC$151,0)),0)</f>
        <v>0</v>
      </c>
      <c r="K408" s="255">
        <f ca="1">+IFERROR(INDEX('Hoja de Trabajo para listado'!$A$155:$Z$1048576,MATCH($A408,'Hoja de Trabajo para listado'!$A$155:$A$1048576,0),MATCH((CUADRO!K$5&amp;$E408),'Hoja de Trabajo para listado'!$A$151:$Z$151,0)),0)+IFERROR(INDEX('Hoja de Trabajo para listado'!$AB$155:$BA$1048576,MATCH($A408,'Hoja de Trabajo para listado'!$AB$155:$AB$1048576,0),MATCH((CUADRO!K$5&amp;$E408),'Hoja de Trabajo para listado'!$AB$151:$BA$151,0)),0)+IFERROR(INDEX('Hoja de Trabajo para listado'!$BC$155:$CB$1048576,MATCH($A408,'Hoja de Trabajo para listado'!$BC$155:$BC$1048576,0),MATCH((CUADRO!K$5&amp;$E408),'Hoja de Trabajo para listado'!$BC$151:$CB$151,0)),0)+IFERROR(INDEX('Hoja de Trabajo para listado'!$DE$153:$DG$274,MATCH($A408,'Hoja de Trabajo para listado'!$DE$153:$DE$1048576,0),MATCH((CUADRO!K$5&amp;$E408),'Hoja de Trabajo para listado'!$DE$151:$DG$151,0)),0)+IFERROR(INDEX('Hoja de Trabajo para listado'!$CD$155:$DC$1048576,MATCH($A408,'Hoja de Trabajo para listado'!$CD$155:$CD$1048576,0),MATCH((CUADRO!K$5&amp;$E408),'Hoja de Trabajo para listado'!$CD$151:$DC$151,0)),0)</f>
        <v>0</v>
      </c>
      <c r="L408" s="255">
        <f ca="1">+IFERROR(INDEX('Hoja de Trabajo para listado'!$A$155:$Z$1048576,MATCH($A408,'Hoja de Trabajo para listado'!$A$155:$A$1048576,0),MATCH((CUADRO!L$5&amp;$E408),'Hoja de Trabajo para listado'!$A$151:$Z$151,0)),0)+IFERROR(INDEX('Hoja de Trabajo para listado'!$AB$155:$BA$1048576,MATCH($A408,'Hoja de Trabajo para listado'!$AB$155:$AB$1048576,0),MATCH((CUADRO!L$5&amp;$E408),'Hoja de Trabajo para listado'!$AB$151:$BA$151,0)),0)+IFERROR(INDEX('Hoja de Trabajo para listado'!$BC$155:$CB$1048576,MATCH($A408,'Hoja de Trabajo para listado'!$BC$155:$BC$1048576,0),MATCH((CUADRO!L$5&amp;$E408),'Hoja de Trabajo para listado'!$BC$151:$CB$151,0)),0)+IFERROR(INDEX('Hoja de Trabajo para listado'!$DE$153:$DG$274,MATCH($A408,'Hoja de Trabajo para listado'!$DE$153:$DE$1048576,0),MATCH((CUADRO!L$5&amp;$E408),'Hoja de Trabajo para listado'!$DE$151:$DG$151,0)),0)+IFERROR(INDEX('Hoja de Trabajo para listado'!$CD$155:$DC$1048576,MATCH($A408,'Hoja de Trabajo para listado'!$CD$155:$CD$1048576,0),MATCH((CUADRO!L$5&amp;$E408),'Hoja de Trabajo para listado'!$CD$151:$DC$151,0)),0)</f>
        <v>0</v>
      </c>
      <c r="M408" s="255">
        <f ca="1">+IFERROR(INDEX('Hoja de Trabajo para listado'!$A$155:$Z$1048576,MATCH($A408,'Hoja de Trabajo para listado'!$A$155:$A$1048576,0),MATCH((CUADRO!M$5&amp;$E408),'Hoja de Trabajo para listado'!$A$151:$Z$151,0)),0)+IFERROR(INDEX('Hoja de Trabajo para listado'!$AB$155:$BA$1048576,MATCH($A408,'Hoja de Trabajo para listado'!$AB$155:$AB$1048576,0),MATCH((CUADRO!M$5&amp;$E408),'Hoja de Trabajo para listado'!$AB$151:$BA$151,0)),0)+IFERROR(INDEX('Hoja de Trabajo para listado'!$BC$155:$CB$1048576,MATCH($A408,'Hoja de Trabajo para listado'!$BC$155:$BC$1048576,0),MATCH((CUADRO!M$5&amp;$E408),'Hoja de Trabajo para listado'!$BC$151:$CB$151,0)),0)+IFERROR(INDEX('Hoja de Trabajo para listado'!$DE$153:$DG$274,MATCH($A408,'Hoja de Trabajo para listado'!$DE$153:$DE$1048576,0),MATCH((CUADRO!M$5&amp;$E408),'Hoja de Trabajo para listado'!$DE$151:$DG$151,0)),0)+IFERROR(INDEX('Hoja de Trabajo para listado'!$CD$155:$DC$1048576,MATCH($A408,'Hoja de Trabajo para listado'!$CD$155:$CD$1048576,0),MATCH((CUADRO!M$5&amp;$E408),'Hoja de Trabajo para listado'!$CD$151:$DC$151,0)),0)</f>
        <v>0</v>
      </c>
      <c r="N408" s="255">
        <f ca="1">+IFERROR(INDEX('Hoja de Trabajo para listado'!$A$155:$Z$1048576,MATCH($A408,'Hoja de Trabajo para listado'!$A$155:$A$1048576,0),MATCH((CUADRO!N$5&amp;$E408),'Hoja de Trabajo para listado'!$A$151:$Z$151,0)),0)+IFERROR(INDEX('Hoja de Trabajo para listado'!$AB$155:$BA$1048576,MATCH($A408,'Hoja de Trabajo para listado'!$AB$155:$AB$1048576,0),MATCH((CUADRO!N$5&amp;$E408),'Hoja de Trabajo para listado'!$AB$151:$BA$151,0)),0)+IFERROR(INDEX('Hoja de Trabajo para listado'!$BC$155:$CB$1048576,MATCH($A408,'Hoja de Trabajo para listado'!$BC$155:$BC$1048576,0),MATCH((CUADRO!N$5&amp;$E408),'Hoja de Trabajo para listado'!$BC$151:$CB$151,0)),0)+IFERROR(INDEX('Hoja de Trabajo para listado'!$DE$153:$DG$274,MATCH($A408,'Hoja de Trabajo para listado'!$DE$153:$DE$1048576,0),MATCH((CUADRO!N$5&amp;$E408),'Hoja de Trabajo para listado'!$DE$151:$DG$151,0)),0)+IFERROR(INDEX('Hoja de Trabajo para listado'!$CD$155:$DC$1048576,MATCH($A408,'Hoja de Trabajo para listado'!$CD$155:$CD$1048576,0),MATCH((CUADRO!N$5&amp;$E408),'Hoja de Trabajo para listado'!$CD$151:$DC$151,0)),0)</f>
        <v>0</v>
      </c>
      <c r="O408" s="255">
        <f ca="1">+IFERROR(INDEX('Hoja de Trabajo para listado'!$A$155:$Z$1048576,MATCH($A408,'Hoja de Trabajo para listado'!$A$155:$A$1048576,0),MATCH((CUADRO!O$5&amp;$E408),'Hoja de Trabajo para listado'!$A$151:$Z$151,0)),0)+IFERROR(INDEX('Hoja de Trabajo para listado'!$AB$155:$BA$1048576,MATCH($A408,'Hoja de Trabajo para listado'!$AB$155:$AB$1048576,0),MATCH((CUADRO!O$5&amp;$E408),'Hoja de Trabajo para listado'!$AB$151:$BA$151,0)),0)+IFERROR(INDEX('Hoja de Trabajo para listado'!$BC$155:$CB$1048576,MATCH($A408,'Hoja de Trabajo para listado'!$BC$155:$BC$1048576,0),MATCH((CUADRO!O$5&amp;$E408),'Hoja de Trabajo para listado'!$BC$151:$CB$151,0)),0)+IFERROR(INDEX('Hoja de Trabajo para listado'!$DE$153:$DG$274,MATCH($A408,'Hoja de Trabajo para listado'!$DE$153:$DE$1048576,0),MATCH((CUADRO!O$5&amp;$E408),'Hoja de Trabajo para listado'!$DE$151:$DG$151,0)),0)+IFERROR(INDEX('Hoja de Trabajo para listado'!$CD$155:$DC$1048576,MATCH($A408,'Hoja de Trabajo para listado'!$CD$155:$CD$1048576,0),MATCH((CUADRO!O$5&amp;$E408),'Hoja de Trabajo para listado'!$CD$151:$DC$151,0)),0)</f>
        <v>0</v>
      </c>
      <c r="P408" s="255">
        <f ca="1">+IFERROR(INDEX('Hoja de Trabajo para listado'!$A$155:$Z$1048576,MATCH($A408,'Hoja de Trabajo para listado'!$A$155:$A$1048576,0),MATCH((CUADRO!P$5&amp;$E408),'Hoja de Trabajo para listado'!$A$151:$Z$151,0)),0)+IFERROR(INDEX('Hoja de Trabajo para listado'!$AB$155:$BA$1048576,MATCH($A408,'Hoja de Trabajo para listado'!$AB$155:$AB$1048576,0),MATCH((CUADRO!P$5&amp;$E408),'Hoja de Trabajo para listado'!$AB$151:$BA$151,0)),0)+IFERROR(INDEX('Hoja de Trabajo para listado'!$BC$155:$CB$1048576,MATCH($A408,'Hoja de Trabajo para listado'!$BC$155:$BC$1048576,0),MATCH((CUADRO!P$5&amp;$E408),'Hoja de Trabajo para listado'!$BC$151:$CB$151,0)),0)+IFERROR(INDEX('Hoja de Trabajo para listado'!$DE$153:$DG$274,MATCH($A408,'Hoja de Trabajo para listado'!$DE$153:$DE$1048576,0),MATCH((CUADRO!P$5&amp;$E408),'Hoja de Trabajo para listado'!$DE$151:$DG$151,0)),0)+IFERROR(INDEX('Hoja de Trabajo para listado'!$CD$155:$DC$1048576,MATCH($A408,'Hoja de Trabajo para listado'!$CD$155:$CD$1048576,0),MATCH((CUADRO!P$5&amp;$E408),'Hoja de Trabajo para listado'!$CD$151:$DC$151,0)),0)</f>
        <v>0</v>
      </c>
      <c r="Q408" s="255">
        <f ca="1">+IFERROR(INDEX('Hoja de Trabajo para listado'!$A$155:$Z$1048576,MATCH($A408,'Hoja de Trabajo para listado'!$A$155:$A$1048576,0),MATCH((CUADRO!Q$5&amp;$E408),'Hoja de Trabajo para listado'!$A$151:$Z$151,0)),0)+IFERROR(INDEX('Hoja de Trabajo para listado'!$AB$155:$BA$1048576,MATCH($A408,'Hoja de Trabajo para listado'!$AB$155:$AB$1048576,0),MATCH((CUADRO!Q$5&amp;$E408),'Hoja de Trabajo para listado'!$AB$151:$BA$151,0)),0)+IFERROR(INDEX('Hoja de Trabajo para listado'!$BC$155:$CB$1048576,MATCH($A408,'Hoja de Trabajo para listado'!$BC$155:$BC$1048576,0),MATCH((CUADRO!Q$5&amp;$E408),'Hoja de Trabajo para listado'!$BC$151:$CB$151,0)),0)+IFERROR(INDEX('Hoja de Trabajo para listado'!$DE$153:$DG$274,MATCH($A408,'Hoja de Trabajo para listado'!$DE$153:$DE$1048576,0),MATCH((CUADRO!Q$5&amp;$E408),'Hoja de Trabajo para listado'!$DE$151:$DG$151,0)),0)+IFERROR(INDEX('Hoja de Trabajo para listado'!$CD$155:$DC$1048576,MATCH($A408,'Hoja de Trabajo para listado'!$CD$155:$CD$1048576,0),MATCH((CUADRO!Q$5&amp;$E408),'Hoja de Trabajo para listado'!$CD$151:$DC$151,0)),0)</f>
        <v>0</v>
      </c>
      <c r="R408" s="255">
        <f t="shared" ca="1" si="12"/>
        <v>0</v>
      </c>
      <c r="S408" s="262"/>
      <c r="T408" s="255">
        <f ca="1">+T409</f>
        <v>0</v>
      </c>
      <c r="U408" s="254">
        <f t="shared" si="13"/>
        <v>1</v>
      </c>
      <c r="V408" s="362" t="str">
        <f>+VLOOKUP(A408,bd_lista!$A$3:$E$590,5,FALSE)</f>
        <v>Gobiernos Autonomos Municipales</v>
      </c>
      <c r="W408" s="361" t="str">
        <f>+V408</f>
        <v>Gobiernos Autonomos Municipales</v>
      </c>
      <c r="X408" s="254">
        <f>+VLOOKUP(A408,[2]Sheet1!$A$13:$D$744,4,FALSE)</f>
        <v>0</v>
      </c>
      <c r="Y408" s="254" t="e">
        <f>+VLOOKUP(X408,bd_lista!$A$3:$C$590,3,FALSE)</f>
        <v>#N/A</v>
      </c>
      <c r="Z408" s="316">
        <f>+X408</f>
        <v>0</v>
      </c>
      <c r="AA408" s="317" t="e">
        <f>+Y408</f>
        <v>#N/A</v>
      </c>
    </row>
    <row r="409" spans="1:27" customFormat="1" ht="15" hidden="1" customHeight="1">
      <c r="A409" s="32">
        <v>1107</v>
      </c>
      <c r="B409" s="307"/>
      <c r="C409" s="362" t="str">
        <f>+VLOOKUP(A409,bd_lista!$A$3:$C$590,3,FALSE)</f>
        <v>Gobierno Autónomo Municipal de Presto</v>
      </c>
      <c r="D409" s="362"/>
      <c r="E409" s="256" t="s">
        <v>1314</v>
      </c>
      <c r="F409" s="257">
        <f ca="1">+IFERROR(INDEX('Hoja de Trabajo para listado'!$A$155:$Z$1048576,MATCH($A409,'Hoja de Trabajo para listado'!$A$155:$A$1048576,0),MATCH((CUADRO!F$5&amp;$E409),'Hoja de Trabajo para listado'!$A$151:$Z$151,0)),0)+IFERROR(INDEX('Hoja de Trabajo para listado'!$AB$155:$BA$1048576,MATCH($A409,'Hoja de Trabajo para listado'!$AB$155:$AB$1048576,0),MATCH((CUADRO!F$5&amp;$E409),'Hoja de Trabajo para listado'!$AB$151:$BA$151,0)),0)+IFERROR(INDEX('Hoja de Trabajo para listado'!$BC$155:$CB$1048576,MATCH($A409,'Hoja de Trabajo para listado'!$BC$155:$BC$1048576,0),MATCH((CUADRO!F$5&amp;$E409),'Hoja de Trabajo para listado'!$BC$151:$CB$151,0)),0)+IFERROR(INDEX('Hoja de Trabajo para listado'!$DE$153:$DG$274,MATCH($A409,'Hoja de Trabajo para listado'!$DE$153:$DE$1048576,0),MATCH((CUADRO!F$5&amp;$E409),'Hoja de Trabajo para listado'!$DE$151:$DG$151,0)),0)+IFERROR(INDEX('Hoja de Trabajo para listado'!$CD$155:$DC$1048576,MATCH($A409,'Hoja de Trabajo para listado'!$CD$155:$CD$1048576,0),MATCH((CUADRO!F$5&amp;$E409),'Hoja de Trabajo para listado'!$CD$151:$DC$151,0)),0)</f>
        <v>0</v>
      </c>
      <c r="G409" s="257">
        <f ca="1">+IFERROR(INDEX('Hoja de Trabajo para listado'!$A$155:$Z$1048576,MATCH($A409,'Hoja de Trabajo para listado'!$A$155:$A$1048576,0),MATCH((CUADRO!G$5&amp;$E409),'Hoja de Trabajo para listado'!$A$151:$Z$151,0)),0)+IFERROR(INDEX('Hoja de Trabajo para listado'!$AB$155:$BA$1048576,MATCH($A409,'Hoja de Trabajo para listado'!$AB$155:$AB$1048576,0),MATCH((CUADRO!G$5&amp;$E409),'Hoja de Trabajo para listado'!$AB$151:$BA$151,0)),0)+IFERROR(INDEX('Hoja de Trabajo para listado'!$BC$155:$CB$1048576,MATCH($A409,'Hoja de Trabajo para listado'!$BC$155:$BC$1048576,0),MATCH((CUADRO!G$5&amp;$E409),'Hoja de Trabajo para listado'!$BC$151:$CB$151,0)),0)+IFERROR(INDEX('Hoja de Trabajo para listado'!$DE$153:$DG$274,MATCH($A409,'Hoja de Trabajo para listado'!$DE$153:$DE$1048576,0),MATCH((CUADRO!G$5&amp;$E409),'Hoja de Trabajo para listado'!$DE$151:$DG$151,0)),0)+IFERROR(INDEX('Hoja de Trabajo para listado'!$CD$155:$DC$1048576,MATCH($A409,'Hoja de Trabajo para listado'!$CD$155:$CD$1048576,0),MATCH((CUADRO!G$5&amp;$E409),'Hoja de Trabajo para listado'!$CD$151:$DC$151,0)),0)</f>
        <v>0</v>
      </c>
      <c r="H409" s="257">
        <f ca="1">+IFERROR(INDEX('Hoja de Trabajo para listado'!$A$155:$Z$1048576,MATCH($A409,'Hoja de Trabajo para listado'!$A$155:$A$1048576,0),MATCH((CUADRO!H$5&amp;$E409),'Hoja de Trabajo para listado'!$A$151:$Z$151,0)),0)+IFERROR(INDEX('Hoja de Trabajo para listado'!$AB$155:$BA$1048576,MATCH($A409,'Hoja de Trabajo para listado'!$AB$155:$AB$1048576,0),MATCH((CUADRO!H$5&amp;$E409),'Hoja de Trabajo para listado'!$AB$151:$BA$151,0)),0)+IFERROR(INDEX('Hoja de Trabajo para listado'!$BC$155:$CB$1048576,MATCH($A409,'Hoja de Trabajo para listado'!$BC$155:$BC$1048576,0),MATCH((CUADRO!H$5&amp;$E409),'Hoja de Trabajo para listado'!$BC$151:$CB$151,0)),0)+IFERROR(INDEX('Hoja de Trabajo para listado'!$DE$153:$DG$274,MATCH($A409,'Hoja de Trabajo para listado'!$DE$153:$DE$1048576,0),MATCH((CUADRO!H$5&amp;$E409),'Hoja de Trabajo para listado'!$DE$151:$DG$151,0)),0)+IFERROR(INDEX('Hoja de Trabajo para listado'!$CD$155:$DC$1048576,MATCH($A409,'Hoja de Trabajo para listado'!$CD$155:$CD$1048576,0),MATCH((CUADRO!H$5&amp;$E409),'Hoja de Trabajo para listado'!$CD$151:$DC$151,0)),0)</f>
        <v>0</v>
      </c>
      <c r="I409" s="257">
        <f ca="1">+IFERROR(INDEX('Hoja de Trabajo para listado'!$A$155:$Z$1048576,MATCH($A409,'Hoja de Trabajo para listado'!$A$155:$A$1048576,0),MATCH((CUADRO!I$5&amp;$E409),'Hoja de Trabajo para listado'!$A$151:$Z$151,0)),0)+IFERROR(INDEX('Hoja de Trabajo para listado'!$AB$155:$BA$1048576,MATCH($A409,'Hoja de Trabajo para listado'!$AB$155:$AB$1048576,0),MATCH((CUADRO!I$5&amp;$E409),'Hoja de Trabajo para listado'!$AB$151:$BA$151,0)),0)+IFERROR(INDEX('Hoja de Trabajo para listado'!$BC$155:$CB$1048576,MATCH($A409,'Hoja de Trabajo para listado'!$BC$155:$BC$1048576,0),MATCH((CUADRO!I$5&amp;$E409),'Hoja de Trabajo para listado'!$BC$151:$CB$151,0)),0)+IFERROR(INDEX('Hoja de Trabajo para listado'!$DE$153:$DG$274,MATCH($A409,'Hoja de Trabajo para listado'!$DE$153:$DE$1048576,0),MATCH((CUADRO!I$5&amp;$E409),'Hoja de Trabajo para listado'!$DE$151:$DG$151,0)),0)+IFERROR(INDEX('Hoja de Trabajo para listado'!$CD$155:$DC$1048576,MATCH($A409,'Hoja de Trabajo para listado'!$CD$155:$CD$1048576,0),MATCH((CUADRO!I$5&amp;$E409),'Hoja de Trabajo para listado'!$CD$151:$DC$151,0)),0)</f>
        <v>0</v>
      </c>
      <c r="J409" s="257">
        <f ca="1">+IFERROR(INDEX('Hoja de Trabajo para listado'!$A$155:$Z$1048576,MATCH($A409,'Hoja de Trabajo para listado'!$A$155:$A$1048576,0),MATCH((CUADRO!J$5&amp;$E409),'Hoja de Trabajo para listado'!$A$151:$Z$151,0)),0)+IFERROR(INDEX('Hoja de Trabajo para listado'!$AB$155:$BA$1048576,MATCH($A409,'Hoja de Trabajo para listado'!$AB$155:$AB$1048576,0),MATCH((CUADRO!J$5&amp;$E409),'Hoja de Trabajo para listado'!$AB$151:$BA$151,0)),0)+IFERROR(INDEX('Hoja de Trabajo para listado'!$BC$155:$CB$1048576,MATCH($A409,'Hoja de Trabajo para listado'!$BC$155:$BC$1048576,0),MATCH((CUADRO!J$5&amp;$E409),'Hoja de Trabajo para listado'!$BC$151:$CB$151,0)),0)+IFERROR(INDEX('Hoja de Trabajo para listado'!$DE$153:$DG$274,MATCH($A409,'Hoja de Trabajo para listado'!$DE$153:$DE$1048576,0),MATCH((CUADRO!J$5&amp;$E409),'Hoja de Trabajo para listado'!$DE$151:$DG$151,0)),0)+IFERROR(INDEX('Hoja de Trabajo para listado'!$CD$155:$DC$1048576,MATCH($A409,'Hoja de Trabajo para listado'!$CD$155:$CD$1048576,0),MATCH((CUADRO!J$5&amp;$E409),'Hoja de Trabajo para listado'!$CD$151:$DC$151,0)),0)</f>
        <v>0</v>
      </c>
      <c r="K409" s="257">
        <f ca="1">+IFERROR(INDEX('Hoja de Trabajo para listado'!$A$155:$Z$1048576,MATCH($A409,'Hoja de Trabajo para listado'!$A$155:$A$1048576,0),MATCH((CUADRO!K$5&amp;$E409),'Hoja de Trabajo para listado'!$A$151:$Z$151,0)),0)+IFERROR(INDEX('Hoja de Trabajo para listado'!$AB$155:$BA$1048576,MATCH($A409,'Hoja de Trabajo para listado'!$AB$155:$AB$1048576,0),MATCH((CUADRO!K$5&amp;$E409),'Hoja de Trabajo para listado'!$AB$151:$BA$151,0)),0)+IFERROR(INDEX('Hoja de Trabajo para listado'!$BC$155:$CB$1048576,MATCH($A409,'Hoja de Trabajo para listado'!$BC$155:$BC$1048576,0),MATCH((CUADRO!K$5&amp;$E409),'Hoja de Trabajo para listado'!$BC$151:$CB$151,0)),0)+IFERROR(INDEX('Hoja de Trabajo para listado'!$DE$153:$DG$274,MATCH($A409,'Hoja de Trabajo para listado'!$DE$153:$DE$1048576,0),MATCH((CUADRO!K$5&amp;$E409),'Hoja de Trabajo para listado'!$DE$151:$DG$151,0)),0)+IFERROR(INDEX('Hoja de Trabajo para listado'!$CD$155:$DC$1048576,MATCH($A409,'Hoja de Trabajo para listado'!$CD$155:$CD$1048576,0),MATCH((CUADRO!K$5&amp;$E409),'Hoja de Trabajo para listado'!$CD$151:$DC$151,0)),0)</f>
        <v>0</v>
      </c>
      <c r="L409" s="257">
        <f ca="1">+IFERROR(INDEX('Hoja de Trabajo para listado'!$A$155:$Z$1048576,MATCH($A409,'Hoja de Trabajo para listado'!$A$155:$A$1048576,0),MATCH((CUADRO!L$5&amp;$E409),'Hoja de Trabajo para listado'!$A$151:$Z$151,0)),0)+IFERROR(INDEX('Hoja de Trabajo para listado'!$AB$155:$BA$1048576,MATCH($A409,'Hoja de Trabajo para listado'!$AB$155:$AB$1048576,0),MATCH((CUADRO!L$5&amp;$E409),'Hoja de Trabajo para listado'!$AB$151:$BA$151,0)),0)+IFERROR(INDEX('Hoja de Trabajo para listado'!$BC$155:$CB$1048576,MATCH($A409,'Hoja de Trabajo para listado'!$BC$155:$BC$1048576,0),MATCH((CUADRO!L$5&amp;$E409),'Hoja de Trabajo para listado'!$BC$151:$CB$151,0)),0)+IFERROR(INDEX('Hoja de Trabajo para listado'!$DE$153:$DG$274,MATCH($A409,'Hoja de Trabajo para listado'!$DE$153:$DE$1048576,0),MATCH((CUADRO!L$5&amp;$E409),'Hoja de Trabajo para listado'!$DE$151:$DG$151,0)),0)+IFERROR(INDEX('Hoja de Trabajo para listado'!$CD$155:$DC$1048576,MATCH($A409,'Hoja de Trabajo para listado'!$CD$155:$CD$1048576,0),MATCH((CUADRO!L$5&amp;$E409),'Hoja de Trabajo para listado'!$CD$151:$DC$151,0)),0)</f>
        <v>0</v>
      </c>
      <c r="M409" s="257">
        <f ca="1">+IFERROR(INDEX('Hoja de Trabajo para listado'!$A$155:$Z$1048576,MATCH($A409,'Hoja de Trabajo para listado'!$A$155:$A$1048576,0),MATCH((CUADRO!M$5&amp;$E409),'Hoja de Trabajo para listado'!$A$151:$Z$151,0)),0)+IFERROR(INDEX('Hoja de Trabajo para listado'!$AB$155:$BA$1048576,MATCH($A409,'Hoja de Trabajo para listado'!$AB$155:$AB$1048576,0),MATCH((CUADRO!M$5&amp;$E409),'Hoja de Trabajo para listado'!$AB$151:$BA$151,0)),0)+IFERROR(INDEX('Hoja de Trabajo para listado'!$BC$155:$CB$1048576,MATCH($A409,'Hoja de Trabajo para listado'!$BC$155:$BC$1048576,0),MATCH((CUADRO!M$5&amp;$E409),'Hoja de Trabajo para listado'!$BC$151:$CB$151,0)),0)+IFERROR(INDEX('Hoja de Trabajo para listado'!$DE$153:$DG$274,MATCH($A409,'Hoja de Trabajo para listado'!$DE$153:$DE$1048576,0),MATCH((CUADRO!M$5&amp;$E409),'Hoja de Trabajo para listado'!$DE$151:$DG$151,0)),0)+IFERROR(INDEX('Hoja de Trabajo para listado'!$CD$155:$DC$1048576,MATCH($A409,'Hoja de Trabajo para listado'!$CD$155:$CD$1048576,0),MATCH((CUADRO!M$5&amp;$E409),'Hoja de Trabajo para listado'!$CD$151:$DC$151,0)),0)</f>
        <v>0</v>
      </c>
      <c r="N409" s="257">
        <f ca="1">+IFERROR(INDEX('Hoja de Trabajo para listado'!$A$155:$Z$1048576,MATCH($A409,'Hoja de Trabajo para listado'!$A$155:$A$1048576,0),MATCH((CUADRO!N$5&amp;$E409),'Hoja de Trabajo para listado'!$A$151:$Z$151,0)),0)+IFERROR(INDEX('Hoja de Trabajo para listado'!$AB$155:$BA$1048576,MATCH($A409,'Hoja de Trabajo para listado'!$AB$155:$AB$1048576,0),MATCH((CUADRO!N$5&amp;$E409),'Hoja de Trabajo para listado'!$AB$151:$BA$151,0)),0)+IFERROR(INDEX('Hoja de Trabajo para listado'!$BC$155:$CB$1048576,MATCH($A409,'Hoja de Trabajo para listado'!$BC$155:$BC$1048576,0),MATCH((CUADRO!N$5&amp;$E409),'Hoja de Trabajo para listado'!$BC$151:$CB$151,0)),0)+IFERROR(INDEX('Hoja de Trabajo para listado'!$DE$153:$DG$274,MATCH($A409,'Hoja de Trabajo para listado'!$DE$153:$DE$1048576,0),MATCH((CUADRO!N$5&amp;$E409),'Hoja de Trabajo para listado'!$DE$151:$DG$151,0)),0)+IFERROR(INDEX('Hoja de Trabajo para listado'!$CD$155:$DC$1048576,MATCH($A409,'Hoja de Trabajo para listado'!$CD$155:$CD$1048576,0),MATCH((CUADRO!N$5&amp;$E409),'Hoja de Trabajo para listado'!$CD$151:$DC$151,0)),0)</f>
        <v>0</v>
      </c>
      <c r="O409" s="257">
        <f ca="1">+IFERROR(INDEX('Hoja de Trabajo para listado'!$A$155:$Z$1048576,MATCH($A409,'Hoja de Trabajo para listado'!$A$155:$A$1048576,0),MATCH((CUADRO!O$5&amp;$E409),'Hoja de Trabajo para listado'!$A$151:$Z$151,0)),0)+IFERROR(INDEX('Hoja de Trabajo para listado'!$AB$155:$BA$1048576,MATCH($A409,'Hoja de Trabajo para listado'!$AB$155:$AB$1048576,0),MATCH((CUADRO!O$5&amp;$E409),'Hoja de Trabajo para listado'!$AB$151:$BA$151,0)),0)+IFERROR(INDEX('Hoja de Trabajo para listado'!$BC$155:$CB$1048576,MATCH($A409,'Hoja de Trabajo para listado'!$BC$155:$BC$1048576,0),MATCH((CUADRO!O$5&amp;$E409),'Hoja de Trabajo para listado'!$BC$151:$CB$151,0)),0)+IFERROR(INDEX('Hoja de Trabajo para listado'!$DE$153:$DG$274,MATCH($A409,'Hoja de Trabajo para listado'!$DE$153:$DE$1048576,0),MATCH((CUADRO!O$5&amp;$E409),'Hoja de Trabajo para listado'!$DE$151:$DG$151,0)),0)+IFERROR(INDEX('Hoja de Trabajo para listado'!$CD$155:$DC$1048576,MATCH($A409,'Hoja de Trabajo para listado'!$CD$155:$CD$1048576,0),MATCH((CUADRO!O$5&amp;$E409),'Hoja de Trabajo para listado'!$CD$151:$DC$151,0)),0)</f>
        <v>0</v>
      </c>
      <c r="P409" s="257">
        <f ca="1">+IFERROR(INDEX('Hoja de Trabajo para listado'!$A$155:$Z$1048576,MATCH($A409,'Hoja de Trabajo para listado'!$A$155:$A$1048576,0),MATCH((CUADRO!P$5&amp;$E409),'Hoja de Trabajo para listado'!$A$151:$Z$151,0)),0)+IFERROR(INDEX('Hoja de Trabajo para listado'!$AB$155:$BA$1048576,MATCH($A409,'Hoja de Trabajo para listado'!$AB$155:$AB$1048576,0),MATCH((CUADRO!P$5&amp;$E409),'Hoja de Trabajo para listado'!$AB$151:$BA$151,0)),0)+IFERROR(INDEX('Hoja de Trabajo para listado'!$BC$155:$CB$1048576,MATCH($A409,'Hoja de Trabajo para listado'!$BC$155:$BC$1048576,0),MATCH((CUADRO!P$5&amp;$E409),'Hoja de Trabajo para listado'!$BC$151:$CB$151,0)),0)+IFERROR(INDEX('Hoja de Trabajo para listado'!$DE$153:$DG$274,MATCH($A409,'Hoja de Trabajo para listado'!$DE$153:$DE$1048576,0),MATCH((CUADRO!P$5&amp;$E409),'Hoja de Trabajo para listado'!$DE$151:$DG$151,0)),0)+IFERROR(INDEX('Hoja de Trabajo para listado'!$CD$155:$DC$1048576,MATCH($A409,'Hoja de Trabajo para listado'!$CD$155:$CD$1048576,0),MATCH((CUADRO!P$5&amp;$E409),'Hoja de Trabajo para listado'!$CD$151:$DC$151,0)),0)</f>
        <v>0</v>
      </c>
      <c r="Q409" s="257">
        <f ca="1">+IFERROR(INDEX('Hoja de Trabajo para listado'!$A$155:$Z$1048576,MATCH($A409,'Hoja de Trabajo para listado'!$A$155:$A$1048576,0),MATCH((CUADRO!Q$5&amp;$E409),'Hoja de Trabajo para listado'!$A$151:$Z$151,0)),0)+IFERROR(INDEX('Hoja de Trabajo para listado'!$AB$155:$BA$1048576,MATCH($A409,'Hoja de Trabajo para listado'!$AB$155:$AB$1048576,0),MATCH((CUADRO!Q$5&amp;$E409),'Hoja de Trabajo para listado'!$AB$151:$BA$151,0)),0)+IFERROR(INDEX('Hoja de Trabajo para listado'!$BC$155:$CB$1048576,MATCH($A409,'Hoja de Trabajo para listado'!$BC$155:$BC$1048576,0),MATCH((CUADRO!Q$5&amp;$E409),'Hoja de Trabajo para listado'!$BC$151:$CB$151,0)),0)+IFERROR(INDEX('Hoja de Trabajo para listado'!$DE$153:$DG$274,MATCH($A409,'Hoja de Trabajo para listado'!$DE$153:$DE$1048576,0),MATCH((CUADRO!Q$5&amp;$E409),'Hoja de Trabajo para listado'!$DE$151:$DG$151,0)),0)+IFERROR(INDEX('Hoja de Trabajo para listado'!$CD$155:$DC$1048576,MATCH($A409,'Hoja de Trabajo para listado'!$CD$155:$CD$1048576,0),MATCH((CUADRO!Q$5&amp;$E409),'Hoja de Trabajo para listado'!$CD$151:$DC$151,0)),0)</f>
        <v>0</v>
      </c>
      <c r="R409" s="257">
        <f t="shared" ca="1" si="12"/>
        <v>0</v>
      </c>
      <c r="S409" s="262">
        <f ca="1">+R408+R409</f>
        <v>0</v>
      </c>
      <c r="T409" s="255">
        <f ca="1">+S409</f>
        <v>0</v>
      </c>
      <c r="U409" s="254">
        <f t="shared" si="13"/>
        <v>2</v>
      </c>
      <c r="V409" s="362" t="str">
        <f>+VLOOKUP(A409,bd_lista!$A$3:$E$590,5,FALSE)</f>
        <v>Gobiernos Autonomos Municipales</v>
      </c>
      <c r="W409" s="362"/>
      <c r="X409" s="254">
        <f>+VLOOKUP(A409,[2]Sheet1!$A$13:$D$744,4,FALSE)</f>
        <v>0</v>
      </c>
      <c r="Y409" s="254" t="e">
        <f>+VLOOKUP(X409,bd_lista!$A$3:$C$590,3,FALSE)</f>
        <v>#N/A</v>
      </c>
      <c r="Z409" s="314"/>
      <c r="AA409" s="315"/>
    </row>
    <row r="410" spans="1:27" customFormat="1" ht="27" hidden="1" customHeight="1">
      <c r="A410" s="32">
        <v>1108</v>
      </c>
      <c r="B410" s="306">
        <f>+A410</f>
        <v>1108</v>
      </c>
      <c r="C410" s="259" t="str">
        <f>+VLOOKUP(A410,bd_lista!$A$3:$C$590,3,FALSE)</f>
        <v>Gobierno Autónomo Municipal de Villa Mojocoya</v>
      </c>
      <c r="D410" s="361" t="str">
        <f>+C410</f>
        <v>Gobierno Autónomo Municipal de Villa Mojocoya</v>
      </c>
      <c r="E410" s="254" t="s">
        <v>1313</v>
      </c>
      <c r="F410" s="255">
        <f ca="1">+IFERROR(INDEX('Hoja de Trabajo para listado'!$A$155:$Z$1048576,MATCH($A410,'Hoja de Trabajo para listado'!$A$155:$A$1048576,0),MATCH((CUADRO!F$5&amp;$E410),'Hoja de Trabajo para listado'!$A$151:$Z$151,0)),0)+IFERROR(INDEX('Hoja de Trabajo para listado'!$AB$155:$BA$1048576,MATCH($A410,'Hoja de Trabajo para listado'!$AB$155:$AB$1048576,0),MATCH((CUADRO!F$5&amp;$E410),'Hoja de Trabajo para listado'!$AB$151:$BA$151,0)),0)+IFERROR(INDEX('Hoja de Trabajo para listado'!$BC$155:$CB$1048576,MATCH($A410,'Hoja de Trabajo para listado'!$BC$155:$BC$1048576,0),MATCH((CUADRO!F$5&amp;$E410),'Hoja de Trabajo para listado'!$BC$151:$CB$151,0)),0)+IFERROR(INDEX('Hoja de Trabajo para listado'!$DE$153:$DG$274,MATCH($A410,'Hoja de Trabajo para listado'!$DE$153:$DE$1048576,0),MATCH((CUADRO!F$5&amp;$E410),'Hoja de Trabajo para listado'!$DE$151:$DG$151,0)),0)+IFERROR(INDEX('Hoja de Trabajo para listado'!$CD$155:$DC$1048576,MATCH($A410,'Hoja de Trabajo para listado'!$CD$155:$CD$1048576,0),MATCH((CUADRO!F$5&amp;$E410),'Hoja de Trabajo para listado'!$CD$151:$DC$151,0)),0)</f>
        <v>0</v>
      </c>
      <c r="G410" s="255">
        <f ca="1">+IFERROR(INDEX('Hoja de Trabajo para listado'!$A$155:$Z$1048576,MATCH($A410,'Hoja de Trabajo para listado'!$A$155:$A$1048576,0),MATCH((CUADRO!G$5&amp;$E410),'Hoja de Trabajo para listado'!$A$151:$Z$151,0)),0)+IFERROR(INDEX('Hoja de Trabajo para listado'!$AB$155:$BA$1048576,MATCH($A410,'Hoja de Trabajo para listado'!$AB$155:$AB$1048576,0),MATCH((CUADRO!G$5&amp;$E410),'Hoja de Trabajo para listado'!$AB$151:$BA$151,0)),0)+IFERROR(INDEX('Hoja de Trabajo para listado'!$BC$155:$CB$1048576,MATCH($A410,'Hoja de Trabajo para listado'!$BC$155:$BC$1048576,0),MATCH((CUADRO!G$5&amp;$E410),'Hoja de Trabajo para listado'!$BC$151:$CB$151,0)),0)+IFERROR(INDEX('Hoja de Trabajo para listado'!$DE$153:$DG$274,MATCH($A410,'Hoja de Trabajo para listado'!$DE$153:$DE$1048576,0),MATCH((CUADRO!G$5&amp;$E410),'Hoja de Trabajo para listado'!$DE$151:$DG$151,0)),0)+IFERROR(INDEX('Hoja de Trabajo para listado'!$CD$155:$DC$1048576,MATCH($A410,'Hoja de Trabajo para listado'!$CD$155:$CD$1048576,0),MATCH((CUADRO!G$5&amp;$E410),'Hoja de Trabajo para listado'!$CD$151:$DC$151,0)),0)</f>
        <v>0</v>
      </c>
      <c r="H410" s="255">
        <f ca="1">+IFERROR(INDEX('Hoja de Trabajo para listado'!$A$155:$Z$1048576,MATCH($A410,'Hoja de Trabajo para listado'!$A$155:$A$1048576,0),MATCH((CUADRO!H$5&amp;$E410),'Hoja de Trabajo para listado'!$A$151:$Z$151,0)),0)+IFERROR(INDEX('Hoja de Trabajo para listado'!$AB$155:$BA$1048576,MATCH($A410,'Hoja de Trabajo para listado'!$AB$155:$AB$1048576,0),MATCH((CUADRO!H$5&amp;$E410),'Hoja de Trabajo para listado'!$AB$151:$BA$151,0)),0)+IFERROR(INDEX('Hoja de Trabajo para listado'!$BC$155:$CB$1048576,MATCH($A410,'Hoja de Trabajo para listado'!$BC$155:$BC$1048576,0),MATCH((CUADRO!H$5&amp;$E410),'Hoja de Trabajo para listado'!$BC$151:$CB$151,0)),0)+IFERROR(INDEX('Hoja de Trabajo para listado'!$DE$153:$DG$274,MATCH($A410,'Hoja de Trabajo para listado'!$DE$153:$DE$1048576,0),MATCH((CUADRO!H$5&amp;$E410),'Hoja de Trabajo para listado'!$DE$151:$DG$151,0)),0)+IFERROR(INDEX('Hoja de Trabajo para listado'!$CD$155:$DC$1048576,MATCH($A410,'Hoja de Trabajo para listado'!$CD$155:$CD$1048576,0),MATCH((CUADRO!H$5&amp;$E410),'Hoja de Trabajo para listado'!$CD$151:$DC$151,0)),0)</f>
        <v>0</v>
      </c>
      <c r="I410" s="255">
        <f ca="1">+IFERROR(INDEX('Hoja de Trabajo para listado'!$A$155:$Z$1048576,MATCH($A410,'Hoja de Trabajo para listado'!$A$155:$A$1048576,0),MATCH((CUADRO!I$5&amp;$E410),'Hoja de Trabajo para listado'!$A$151:$Z$151,0)),0)+IFERROR(INDEX('Hoja de Trabajo para listado'!$AB$155:$BA$1048576,MATCH($A410,'Hoja de Trabajo para listado'!$AB$155:$AB$1048576,0),MATCH((CUADRO!I$5&amp;$E410),'Hoja de Trabajo para listado'!$AB$151:$BA$151,0)),0)+IFERROR(INDEX('Hoja de Trabajo para listado'!$BC$155:$CB$1048576,MATCH($A410,'Hoja de Trabajo para listado'!$BC$155:$BC$1048576,0),MATCH((CUADRO!I$5&amp;$E410),'Hoja de Trabajo para listado'!$BC$151:$CB$151,0)),0)+IFERROR(INDEX('Hoja de Trabajo para listado'!$DE$153:$DG$274,MATCH($A410,'Hoja de Trabajo para listado'!$DE$153:$DE$1048576,0),MATCH((CUADRO!I$5&amp;$E410),'Hoja de Trabajo para listado'!$DE$151:$DG$151,0)),0)+IFERROR(INDEX('Hoja de Trabajo para listado'!$CD$155:$DC$1048576,MATCH($A410,'Hoja de Trabajo para listado'!$CD$155:$CD$1048576,0),MATCH((CUADRO!I$5&amp;$E410),'Hoja de Trabajo para listado'!$CD$151:$DC$151,0)),0)</f>
        <v>0</v>
      </c>
      <c r="J410" s="255">
        <f ca="1">+IFERROR(INDEX('Hoja de Trabajo para listado'!$A$155:$Z$1048576,MATCH($A410,'Hoja de Trabajo para listado'!$A$155:$A$1048576,0),MATCH((CUADRO!J$5&amp;$E410),'Hoja de Trabajo para listado'!$A$151:$Z$151,0)),0)+IFERROR(INDEX('Hoja de Trabajo para listado'!$AB$155:$BA$1048576,MATCH($A410,'Hoja de Trabajo para listado'!$AB$155:$AB$1048576,0),MATCH((CUADRO!J$5&amp;$E410),'Hoja de Trabajo para listado'!$AB$151:$BA$151,0)),0)+IFERROR(INDEX('Hoja de Trabajo para listado'!$BC$155:$CB$1048576,MATCH($A410,'Hoja de Trabajo para listado'!$BC$155:$BC$1048576,0),MATCH((CUADRO!J$5&amp;$E410),'Hoja de Trabajo para listado'!$BC$151:$CB$151,0)),0)+IFERROR(INDEX('Hoja de Trabajo para listado'!$DE$153:$DG$274,MATCH($A410,'Hoja de Trabajo para listado'!$DE$153:$DE$1048576,0),MATCH((CUADRO!J$5&amp;$E410),'Hoja de Trabajo para listado'!$DE$151:$DG$151,0)),0)+IFERROR(INDEX('Hoja de Trabajo para listado'!$CD$155:$DC$1048576,MATCH($A410,'Hoja de Trabajo para listado'!$CD$155:$CD$1048576,0),MATCH((CUADRO!J$5&amp;$E410),'Hoja de Trabajo para listado'!$CD$151:$DC$151,0)),0)</f>
        <v>0</v>
      </c>
      <c r="K410" s="255">
        <f ca="1">+IFERROR(INDEX('Hoja de Trabajo para listado'!$A$155:$Z$1048576,MATCH($A410,'Hoja de Trabajo para listado'!$A$155:$A$1048576,0),MATCH((CUADRO!K$5&amp;$E410),'Hoja de Trabajo para listado'!$A$151:$Z$151,0)),0)+IFERROR(INDEX('Hoja de Trabajo para listado'!$AB$155:$BA$1048576,MATCH($A410,'Hoja de Trabajo para listado'!$AB$155:$AB$1048576,0),MATCH((CUADRO!K$5&amp;$E410),'Hoja de Trabajo para listado'!$AB$151:$BA$151,0)),0)+IFERROR(INDEX('Hoja de Trabajo para listado'!$BC$155:$CB$1048576,MATCH($A410,'Hoja de Trabajo para listado'!$BC$155:$BC$1048576,0),MATCH((CUADRO!K$5&amp;$E410),'Hoja de Trabajo para listado'!$BC$151:$CB$151,0)),0)+IFERROR(INDEX('Hoja de Trabajo para listado'!$DE$153:$DG$274,MATCH($A410,'Hoja de Trabajo para listado'!$DE$153:$DE$1048576,0),MATCH((CUADRO!K$5&amp;$E410),'Hoja de Trabajo para listado'!$DE$151:$DG$151,0)),0)+IFERROR(INDEX('Hoja de Trabajo para listado'!$CD$155:$DC$1048576,MATCH($A410,'Hoja de Trabajo para listado'!$CD$155:$CD$1048576,0),MATCH((CUADRO!K$5&amp;$E410),'Hoja de Trabajo para listado'!$CD$151:$DC$151,0)),0)</f>
        <v>0</v>
      </c>
      <c r="L410" s="255">
        <f ca="1">+IFERROR(INDEX('Hoja de Trabajo para listado'!$A$155:$Z$1048576,MATCH($A410,'Hoja de Trabajo para listado'!$A$155:$A$1048576,0),MATCH((CUADRO!L$5&amp;$E410),'Hoja de Trabajo para listado'!$A$151:$Z$151,0)),0)+IFERROR(INDEX('Hoja de Trabajo para listado'!$AB$155:$BA$1048576,MATCH($A410,'Hoja de Trabajo para listado'!$AB$155:$AB$1048576,0),MATCH((CUADRO!L$5&amp;$E410),'Hoja de Trabajo para listado'!$AB$151:$BA$151,0)),0)+IFERROR(INDEX('Hoja de Trabajo para listado'!$BC$155:$CB$1048576,MATCH($A410,'Hoja de Trabajo para listado'!$BC$155:$BC$1048576,0),MATCH((CUADRO!L$5&amp;$E410),'Hoja de Trabajo para listado'!$BC$151:$CB$151,0)),0)+IFERROR(INDEX('Hoja de Trabajo para listado'!$DE$153:$DG$274,MATCH($A410,'Hoja de Trabajo para listado'!$DE$153:$DE$1048576,0),MATCH((CUADRO!L$5&amp;$E410),'Hoja de Trabajo para listado'!$DE$151:$DG$151,0)),0)+IFERROR(INDEX('Hoja de Trabajo para listado'!$CD$155:$DC$1048576,MATCH($A410,'Hoja de Trabajo para listado'!$CD$155:$CD$1048576,0),MATCH((CUADRO!L$5&amp;$E410),'Hoja de Trabajo para listado'!$CD$151:$DC$151,0)),0)</f>
        <v>0</v>
      </c>
      <c r="M410" s="255">
        <f ca="1">+IFERROR(INDEX('Hoja de Trabajo para listado'!$A$155:$Z$1048576,MATCH($A410,'Hoja de Trabajo para listado'!$A$155:$A$1048576,0),MATCH((CUADRO!M$5&amp;$E410),'Hoja de Trabajo para listado'!$A$151:$Z$151,0)),0)+IFERROR(INDEX('Hoja de Trabajo para listado'!$AB$155:$BA$1048576,MATCH($A410,'Hoja de Trabajo para listado'!$AB$155:$AB$1048576,0),MATCH((CUADRO!M$5&amp;$E410),'Hoja de Trabajo para listado'!$AB$151:$BA$151,0)),0)+IFERROR(INDEX('Hoja de Trabajo para listado'!$BC$155:$CB$1048576,MATCH($A410,'Hoja de Trabajo para listado'!$BC$155:$BC$1048576,0),MATCH((CUADRO!M$5&amp;$E410),'Hoja de Trabajo para listado'!$BC$151:$CB$151,0)),0)+IFERROR(INDEX('Hoja de Trabajo para listado'!$DE$153:$DG$274,MATCH($A410,'Hoja de Trabajo para listado'!$DE$153:$DE$1048576,0),MATCH((CUADRO!M$5&amp;$E410),'Hoja de Trabajo para listado'!$DE$151:$DG$151,0)),0)+IFERROR(INDEX('Hoja de Trabajo para listado'!$CD$155:$DC$1048576,MATCH($A410,'Hoja de Trabajo para listado'!$CD$155:$CD$1048576,0),MATCH((CUADRO!M$5&amp;$E410),'Hoja de Trabajo para listado'!$CD$151:$DC$151,0)),0)</f>
        <v>0</v>
      </c>
      <c r="N410" s="255">
        <f ca="1">+IFERROR(INDEX('Hoja de Trabajo para listado'!$A$155:$Z$1048576,MATCH($A410,'Hoja de Trabajo para listado'!$A$155:$A$1048576,0),MATCH((CUADRO!N$5&amp;$E410),'Hoja de Trabajo para listado'!$A$151:$Z$151,0)),0)+IFERROR(INDEX('Hoja de Trabajo para listado'!$AB$155:$BA$1048576,MATCH($A410,'Hoja de Trabajo para listado'!$AB$155:$AB$1048576,0),MATCH((CUADRO!N$5&amp;$E410),'Hoja de Trabajo para listado'!$AB$151:$BA$151,0)),0)+IFERROR(INDEX('Hoja de Trabajo para listado'!$BC$155:$CB$1048576,MATCH($A410,'Hoja de Trabajo para listado'!$BC$155:$BC$1048576,0),MATCH((CUADRO!N$5&amp;$E410),'Hoja de Trabajo para listado'!$BC$151:$CB$151,0)),0)+IFERROR(INDEX('Hoja de Trabajo para listado'!$DE$153:$DG$274,MATCH($A410,'Hoja de Trabajo para listado'!$DE$153:$DE$1048576,0),MATCH((CUADRO!N$5&amp;$E410),'Hoja de Trabajo para listado'!$DE$151:$DG$151,0)),0)+IFERROR(INDEX('Hoja de Trabajo para listado'!$CD$155:$DC$1048576,MATCH($A410,'Hoja de Trabajo para listado'!$CD$155:$CD$1048576,0),MATCH((CUADRO!N$5&amp;$E410),'Hoja de Trabajo para listado'!$CD$151:$DC$151,0)),0)</f>
        <v>0</v>
      </c>
      <c r="O410" s="255">
        <f ca="1">+IFERROR(INDEX('Hoja de Trabajo para listado'!$A$155:$Z$1048576,MATCH($A410,'Hoja de Trabajo para listado'!$A$155:$A$1048576,0),MATCH((CUADRO!O$5&amp;$E410),'Hoja de Trabajo para listado'!$A$151:$Z$151,0)),0)+IFERROR(INDEX('Hoja de Trabajo para listado'!$AB$155:$BA$1048576,MATCH($A410,'Hoja de Trabajo para listado'!$AB$155:$AB$1048576,0),MATCH((CUADRO!O$5&amp;$E410),'Hoja de Trabajo para listado'!$AB$151:$BA$151,0)),0)+IFERROR(INDEX('Hoja de Trabajo para listado'!$BC$155:$CB$1048576,MATCH($A410,'Hoja de Trabajo para listado'!$BC$155:$BC$1048576,0),MATCH((CUADRO!O$5&amp;$E410),'Hoja de Trabajo para listado'!$BC$151:$CB$151,0)),0)+IFERROR(INDEX('Hoja de Trabajo para listado'!$DE$153:$DG$274,MATCH($A410,'Hoja de Trabajo para listado'!$DE$153:$DE$1048576,0),MATCH((CUADRO!O$5&amp;$E410),'Hoja de Trabajo para listado'!$DE$151:$DG$151,0)),0)+IFERROR(INDEX('Hoja de Trabajo para listado'!$CD$155:$DC$1048576,MATCH($A410,'Hoja de Trabajo para listado'!$CD$155:$CD$1048576,0),MATCH((CUADRO!O$5&amp;$E410),'Hoja de Trabajo para listado'!$CD$151:$DC$151,0)),0)</f>
        <v>0</v>
      </c>
      <c r="P410" s="255">
        <f ca="1">+IFERROR(INDEX('Hoja de Trabajo para listado'!$A$155:$Z$1048576,MATCH($A410,'Hoja de Trabajo para listado'!$A$155:$A$1048576,0),MATCH((CUADRO!P$5&amp;$E410),'Hoja de Trabajo para listado'!$A$151:$Z$151,0)),0)+IFERROR(INDEX('Hoja de Trabajo para listado'!$AB$155:$BA$1048576,MATCH($A410,'Hoja de Trabajo para listado'!$AB$155:$AB$1048576,0),MATCH((CUADRO!P$5&amp;$E410),'Hoja de Trabajo para listado'!$AB$151:$BA$151,0)),0)+IFERROR(INDEX('Hoja de Trabajo para listado'!$BC$155:$CB$1048576,MATCH($A410,'Hoja de Trabajo para listado'!$BC$155:$BC$1048576,0),MATCH((CUADRO!P$5&amp;$E410),'Hoja de Trabajo para listado'!$BC$151:$CB$151,0)),0)+IFERROR(INDEX('Hoja de Trabajo para listado'!$DE$153:$DG$274,MATCH($A410,'Hoja de Trabajo para listado'!$DE$153:$DE$1048576,0),MATCH((CUADRO!P$5&amp;$E410),'Hoja de Trabajo para listado'!$DE$151:$DG$151,0)),0)+IFERROR(INDEX('Hoja de Trabajo para listado'!$CD$155:$DC$1048576,MATCH($A410,'Hoja de Trabajo para listado'!$CD$155:$CD$1048576,0),MATCH((CUADRO!P$5&amp;$E410),'Hoja de Trabajo para listado'!$CD$151:$DC$151,0)),0)</f>
        <v>0</v>
      </c>
      <c r="Q410" s="255">
        <f ca="1">+IFERROR(INDEX('Hoja de Trabajo para listado'!$A$155:$Z$1048576,MATCH($A410,'Hoja de Trabajo para listado'!$A$155:$A$1048576,0),MATCH((CUADRO!Q$5&amp;$E410),'Hoja de Trabajo para listado'!$A$151:$Z$151,0)),0)+IFERROR(INDEX('Hoja de Trabajo para listado'!$AB$155:$BA$1048576,MATCH($A410,'Hoja de Trabajo para listado'!$AB$155:$AB$1048576,0),MATCH((CUADRO!Q$5&amp;$E410),'Hoja de Trabajo para listado'!$AB$151:$BA$151,0)),0)+IFERROR(INDEX('Hoja de Trabajo para listado'!$BC$155:$CB$1048576,MATCH($A410,'Hoja de Trabajo para listado'!$BC$155:$BC$1048576,0),MATCH((CUADRO!Q$5&amp;$E410),'Hoja de Trabajo para listado'!$BC$151:$CB$151,0)),0)+IFERROR(INDEX('Hoja de Trabajo para listado'!$DE$153:$DG$274,MATCH($A410,'Hoja de Trabajo para listado'!$DE$153:$DE$1048576,0),MATCH((CUADRO!Q$5&amp;$E410),'Hoja de Trabajo para listado'!$DE$151:$DG$151,0)),0)+IFERROR(INDEX('Hoja de Trabajo para listado'!$CD$155:$DC$1048576,MATCH($A410,'Hoja de Trabajo para listado'!$CD$155:$CD$1048576,0),MATCH((CUADRO!Q$5&amp;$E410),'Hoja de Trabajo para listado'!$CD$151:$DC$151,0)),0)</f>
        <v>0</v>
      </c>
      <c r="R410" s="255">
        <f t="shared" ca="1" si="12"/>
        <v>0</v>
      </c>
      <c r="S410" s="262"/>
      <c r="T410" s="255">
        <f ca="1">+T411</f>
        <v>0</v>
      </c>
      <c r="U410" s="254">
        <f t="shared" si="13"/>
        <v>1</v>
      </c>
      <c r="V410" s="362" t="str">
        <f>+VLOOKUP(A410,bd_lista!$A$3:$E$590,5,FALSE)</f>
        <v>Gobiernos Autonomos Municipales</v>
      </c>
      <c r="W410" s="361" t="str">
        <f>+V410</f>
        <v>Gobiernos Autonomos Municipales</v>
      </c>
      <c r="X410" s="254">
        <f>+VLOOKUP(A410,[2]Sheet1!$A$13:$D$744,4,FALSE)</f>
        <v>0</v>
      </c>
      <c r="Y410" s="254" t="e">
        <f>+VLOOKUP(X410,bd_lista!$A$3:$C$590,3,FALSE)</f>
        <v>#N/A</v>
      </c>
      <c r="Z410" s="316">
        <f>+X410</f>
        <v>0</v>
      </c>
      <c r="AA410" s="317" t="e">
        <f>+Y410</f>
        <v>#N/A</v>
      </c>
    </row>
    <row r="411" spans="1:27" customFormat="1" ht="27" hidden="1" customHeight="1">
      <c r="A411" s="32">
        <v>1108</v>
      </c>
      <c r="B411" s="307"/>
      <c r="C411" s="362" t="str">
        <f>+VLOOKUP(A411,bd_lista!$A$3:$C$590,3,FALSE)</f>
        <v>Gobierno Autónomo Municipal de Villa Mojocoya</v>
      </c>
      <c r="D411" s="362"/>
      <c r="E411" s="256" t="s">
        <v>1314</v>
      </c>
      <c r="F411" s="255">
        <f ca="1">+IFERROR(INDEX('Hoja de Trabajo para listado'!$A$155:$Z$1048576,MATCH($A411,'Hoja de Trabajo para listado'!$A$155:$A$1048576,0),MATCH((CUADRO!F$5&amp;$E411),'Hoja de Trabajo para listado'!$A$151:$Z$151,0)),0)+IFERROR(INDEX('Hoja de Trabajo para listado'!$AB$155:$BA$1048576,MATCH($A411,'Hoja de Trabajo para listado'!$AB$155:$AB$1048576,0),MATCH((CUADRO!F$5&amp;$E411),'Hoja de Trabajo para listado'!$AB$151:$BA$151,0)),0)+IFERROR(INDEX('Hoja de Trabajo para listado'!$BC$155:$CB$1048576,MATCH($A411,'Hoja de Trabajo para listado'!$BC$155:$BC$1048576,0),MATCH((CUADRO!F$5&amp;$E411),'Hoja de Trabajo para listado'!$BC$151:$CB$151,0)),0)+IFERROR(INDEX('Hoja de Trabajo para listado'!$DE$153:$DG$274,MATCH($A411,'Hoja de Trabajo para listado'!$DE$153:$DE$1048576,0),MATCH((CUADRO!F$5&amp;$E411),'Hoja de Trabajo para listado'!$DE$151:$DG$151,0)),0)+IFERROR(INDEX('Hoja de Trabajo para listado'!$CD$155:$DC$1048576,MATCH($A411,'Hoja de Trabajo para listado'!$CD$155:$CD$1048576,0),MATCH((CUADRO!F$5&amp;$E411),'Hoja de Trabajo para listado'!$CD$151:$DC$151,0)),0)</f>
        <v>0</v>
      </c>
      <c r="G411" s="255">
        <f ca="1">+IFERROR(INDEX('Hoja de Trabajo para listado'!$A$155:$Z$1048576,MATCH($A411,'Hoja de Trabajo para listado'!$A$155:$A$1048576,0),MATCH((CUADRO!G$5&amp;$E411),'Hoja de Trabajo para listado'!$A$151:$Z$151,0)),0)+IFERROR(INDEX('Hoja de Trabajo para listado'!$AB$155:$BA$1048576,MATCH($A411,'Hoja de Trabajo para listado'!$AB$155:$AB$1048576,0),MATCH((CUADRO!G$5&amp;$E411),'Hoja de Trabajo para listado'!$AB$151:$BA$151,0)),0)+IFERROR(INDEX('Hoja de Trabajo para listado'!$BC$155:$CB$1048576,MATCH($A411,'Hoja de Trabajo para listado'!$BC$155:$BC$1048576,0),MATCH((CUADRO!G$5&amp;$E411),'Hoja de Trabajo para listado'!$BC$151:$CB$151,0)),0)+IFERROR(INDEX('Hoja de Trabajo para listado'!$DE$153:$DG$274,MATCH($A411,'Hoja de Trabajo para listado'!$DE$153:$DE$1048576,0),MATCH((CUADRO!G$5&amp;$E411),'Hoja de Trabajo para listado'!$DE$151:$DG$151,0)),0)+IFERROR(INDEX('Hoja de Trabajo para listado'!$CD$155:$DC$1048576,MATCH($A411,'Hoja de Trabajo para listado'!$CD$155:$CD$1048576,0),MATCH((CUADRO!G$5&amp;$E411),'Hoja de Trabajo para listado'!$CD$151:$DC$151,0)),0)</f>
        <v>0</v>
      </c>
      <c r="H411" s="255">
        <f ca="1">+IFERROR(INDEX('Hoja de Trabajo para listado'!$A$155:$Z$1048576,MATCH($A411,'Hoja de Trabajo para listado'!$A$155:$A$1048576,0),MATCH((CUADRO!H$5&amp;$E411),'Hoja de Trabajo para listado'!$A$151:$Z$151,0)),0)+IFERROR(INDEX('Hoja de Trabajo para listado'!$AB$155:$BA$1048576,MATCH($A411,'Hoja de Trabajo para listado'!$AB$155:$AB$1048576,0),MATCH((CUADRO!H$5&amp;$E411),'Hoja de Trabajo para listado'!$AB$151:$BA$151,0)),0)+IFERROR(INDEX('Hoja de Trabajo para listado'!$BC$155:$CB$1048576,MATCH($A411,'Hoja de Trabajo para listado'!$BC$155:$BC$1048576,0),MATCH((CUADRO!H$5&amp;$E411),'Hoja de Trabajo para listado'!$BC$151:$CB$151,0)),0)+IFERROR(INDEX('Hoja de Trabajo para listado'!$DE$153:$DG$274,MATCH($A411,'Hoja de Trabajo para listado'!$DE$153:$DE$1048576,0),MATCH((CUADRO!H$5&amp;$E411),'Hoja de Trabajo para listado'!$DE$151:$DG$151,0)),0)+IFERROR(INDEX('Hoja de Trabajo para listado'!$CD$155:$DC$1048576,MATCH($A411,'Hoja de Trabajo para listado'!$CD$155:$CD$1048576,0),MATCH((CUADRO!H$5&amp;$E411),'Hoja de Trabajo para listado'!$CD$151:$DC$151,0)),0)</f>
        <v>0</v>
      </c>
      <c r="I411" s="255">
        <f ca="1">+IFERROR(INDEX('Hoja de Trabajo para listado'!$A$155:$Z$1048576,MATCH($A411,'Hoja de Trabajo para listado'!$A$155:$A$1048576,0),MATCH((CUADRO!I$5&amp;$E411),'Hoja de Trabajo para listado'!$A$151:$Z$151,0)),0)+IFERROR(INDEX('Hoja de Trabajo para listado'!$AB$155:$BA$1048576,MATCH($A411,'Hoja de Trabajo para listado'!$AB$155:$AB$1048576,0),MATCH((CUADRO!I$5&amp;$E411),'Hoja de Trabajo para listado'!$AB$151:$BA$151,0)),0)+IFERROR(INDEX('Hoja de Trabajo para listado'!$BC$155:$CB$1048576,MATCH($A411,'Hoja de Trabajo para listado'!$BC$155:$BC$1048576,0),MATCH((CUADRO!I$5&amp;$E411),'Hoja de Trabajo para listado'!$BC$151:$CB$151,0)),0)+IFERROR(INDEX('Hoja de Trabajo para listado'!$DE$153:$DG$274,MATCH($A411,'Hoja de Trabajo para listado'!$DE$153:$DE$1048576,0),MATCH((CUADRO!I$5&amp;$E411),'Hoja de Trabajo para listado'!$DE$151:$DG$151,0)),0)+IFERROR(INDEX('Hoja de Trabajo para listado'!$CD$155:$DC$1048576,MATCH($A411,'Hoja de Trabajo para listado'!$CD$155:$CD$1048576,0),MATCH((CUADRO!I$5&amp;$E411),'Hoja de Trabajo para listado'!$CD$151:$DC$151,0)),0)</f>
        <v>0</v>
      </c>
      <c r="J411" s="255">
        <f ca="1">+IFERROR(INDEX('Hoja de Trabajo para listado'!$A$155:$Z$1048576,MATCH($A411,'Hoja de Trabajo para listado'!$A$155:$A$1048576,0),MATCH((CUADRO!J$5&amp;$E411),'Hoja de Trabajo para listado'!$A$151:$Z$151,0)),0)+IFERROR(INDEX('Hoja de Trabajo para listado'!$AB$155:$BA$1048576,MATCH($A411,'Hoja de Trabajo para listado'!$AB$155:$AB$1048576,0),MATCH((CUADRO!J$5&amp;$E411),'Hoja de Trabajo para listado'!$AB$151:$BA$151,0)),0)+IFERROR(INDEX('Hoja de Trabajo para listado'!$BC$155:$CB$1048576,MATCH($A411,'Hoja de Trabajo para listado'!$BC$155:$BC$1048576,0),MATCH((CUADRO!J$5&amp;$E411),'Hoja de Trabajo para listado'!$BC$151:$CB$151,0)),0)+IFERROR(INDEX('Hoja de Trabajo para listado'!$DE$153:$DG$274,MATCH($A411,'Hoja de Trabajo para listado'!$DE$153:$DE$1048576,0),MATCH((CUADRO!J$5&amp;$E411),'Hoja de Trabajo para listado'!$DE$151:$DG$151,0)),0)+IFERROR(INDEX('Hoja de Trabajo para listado'!$CD$155:$DC$1048576,MATCH($A411,'Hoja de Trabajo para listado'!$CD$155:$CD$1048576,0),MATCH((CUADRO!J$5&amp;$E411),'Hoja de Trabajo para listado'!$CD$151:$DC$151,0)),0)</f>
        <v>0</v>
      </c>
      <c r="K411" s="255">
        <f ca="1">+IFERROR(INDEX('Hoja de Trabajo para listado'!$A$155:$Z$1048576,MATCH($A411,'Hoja de Trabajo para listado'!$A$155:$A$1048576,0),MATCH((CUADRO!K$5&amp;$E411),'Hoja de Trabajo para listado'!$A$151:$Z$151,0)),0)+IFERROR(INDEX('Hoja de Trabajo para listado'!$AB$155:$BA$1048576,MATCH($A411,'Hoja de Trabajo para listado'!$AB$155:$AB$1048576,0),MATCH((CUADRO!K$5&amp;$E411),'Hoja de Trabajo para listado'!$AB$151:$BA$151,0)),0)+IFERROR(INDEX('Hoja de Trabajo para listado'!$BC$155:$CB$1048576,MATCH($A411,'Hoja de Trabajo para listado'!$BC$155:$BC$1048576,0),MATCH((CUADRO!K$5&amp;$E411),'Hoja de Trabajo para listado'!$BC$151:$CB$151,0)),0)+IFERROR(INDEX('Hoja de Trabajo para listado'!$DE$153:$DG$274,MATCH($A411,'Hoja de Trabajo para listado'!$DE$153:$DE$1048576,0),MATCH((CUADRO!K$5&amp;$E411),'Hoja de Trabajo para listado'!$DE$151:$DG$151,0)),0)+IFERROR(INDEX('Hoja de Trabajo para listado'!$CD$155:$DC$1048576,MATCH($A411,'Hoja de Trabajo para listado'!$CD$155:$CD$1048576,0),MATCH((CUADRO!K$5&amp;$E411),'Hoja de Trabajo para listado'!$CD$151:$DC$151,0)),0)</f>
        <v>0</v>
      </c>
      <c r="L411" s="255">
        <f ca="1">+IFERROR(INDEX('Hoja de Trabajo para listado'!$A$155:$Z$1048576,MATCH($A411,'Hoja de Trabajo para listado'!$A$155:$A$1048576,0),MATCH((CUADRO!L$5&amp;$E411),'Hoja de Trabajo para listado'!$A$151:$Z$151,0)),0)+IFERROR(INDEX('Hoja de Trabajo para listado'!$AB$155:$BA$1048576,MATCH($A411,'Hoja de Trabajo para listado'!$AB$155:$AB$1048576,0),MATCH((CUADRO!L$5&amp;$E411),'Hoja de Trabajo para listado'!$AB$151:$BA$151,0)),0)+IFERROR(INDEX('Hoja de Trabajo para listado'!$BC$155:$CB$1048576,MATCH($A411,'Hoja de Trabajo para listado'!$BC$155:$BC$1048576,0),MATCH((CUADRO!L$5&amp;$E411),'Hoja de Trabajo para listado'!$BC$151:$CB$151,0)),0)+IFERROR(INDEX('Hoja de Trabajo para listado'!$DE$153:$DG$274,MATCH($A411,'Hoja de Trabajo para listado'!$DE$153:$DE$1048576,0),MATCH((CUADRO!L$5&amp;$E411),'Hoja de Trabajo para listado'!$DE$151:$DG$151,0)),0)+IFERROR(INDEX('Hoja de Trabajo para listado'!$CD$155:$DC$1048576,MATCH($A411,'Hoja de Trabajo para listado'!$CD$155:$CD$1048576,0),MATCH((CUADRO!L$5&amp;$E411),'Hoja de Trabajo para listado'!$CD$151:$DC$151,0)),0)</f>
        <v>0</v>
      </c>
      <c r="M411" s="255">
        <f ca="1">+IFERROR(INDEX('Hoja de Trabajo para listado'!$A$155:$Z$1048576,MATCH($A411,'Hoja de Trabajo para listado'!$A$155:$A$1048576,0),MATCH((CUADRO!M$5&amp;$E411),'Hoja de Trabajo para listado'!$A$151:$Z$151,0)),0)+IFERROR(INDEX('Hoja de Trabajo para listado'!$AB$155:$BA$1048576,MATCH($A411,'Hoja de Trabajo para listado'!$AB$155:$AB$1048576,0),MATCH((CUADRO!M$5&amp;$E411),'Hoja de Trabajo para listado'!$AB$151:$BA$151,0)),0)+IFERROR(INDEX('Hoja de Trabajo para listado'!$BC$155:$CB$1048576,MATCH($A411,'Hoja de Trabajo para listado'!$BC$155:$BC$1048576,0),MATCH((CUADRO!M$5&amp;$E411),'Hoja de Trabajo para listado'!$BC$151:$CB$151,0)),0)+IFERROR(INDEX('Hoja de Trabajo para listado'!$DE$153:$DG$274,MATCH($A411,'Hoja de Trabajo para listado'!$DE$153:$DE$1048576,0),MATCH((CUADRO!M$5&amp;$E411),'Hoja de Trabajo para listado'!$DE$151:$DG$151,0)),0)+IFERROR(INDEX('Hoja de Trabajo para listado'!$CD$155:$DC$1048576,MATCH($A411,'Hoja de Trabajo para listado'!$CD$155:$CD$1048576,0),MATCH((CUADRO!M$5&amp;$E411),'Hoja de Trabajo para listado'!$CD$151:$DC$151,0)),0)</f>
        <v>0</v>
      </c>
      <c r="N411" s="255">
        <f ca="1">+IFERROR(INDEX('Hoja de Trabajo para listado'!$A$155:$Z$1048576,MATCH($A411,'Hoja de Trabajo para listado'!$A$155:$A$1048576,0),MATCH((CUADRO!N$5&amp;$E411),'Hoja de Trabajo para listado'!$A$151:$Z$151,0)),0)+IFERROR(INDEX('Hoja de Trabajo para listado'!$AB$155:$BA$1048576,MATCH($A411,'Hoja de Trabajo para listado'!$AB$155:$AB$1048576,0),MATCH((CUADRO!N$5&amp;$E411),'Hoja de Trabajo para listado'!$AB$151:$BA$151,0)),0)+IFERROR(INDEX('Hoja de Trabajo para listado'!$BC$155:$CB$1048576,MATCH($A411,'Hoja de Trabajo para listado'!$BC$155:$BC$1048576,0),MATCH((CUADRO!N$5&amp;$E411),'Hoja de Trabajo para listado'!$BC$151:$CB$151,0)),0)+IFERROR(INDEX('Hoja de Trabajo para listado'!$DE$153:$DG$274,MATCH($A411,'Hoja de Trabajo para listado'!$DE$153:$DE$1048576,0),MATCH((CUADRO!N$5&amp;$E411),'Hoja de Trabajo para listado'!$DE$151:$DG$151,0)),0)+IFERROR(INDEX('Hoja de Trabajo para listado'!$CD$155:$DC$1048576,MATCH($A411,'Hoja de Trabajo para listado'!$CD$155:$CD$1048576,0),MATCH((CUADRO!N$5&amp;$E411),'Hoja de Trabajo para listado'!$CD$151:$DC$151,0)),0)</f>
        <v>0</v>
      </c>
      <c r="O411" s="255">
        <f ca="1">+IFERROR(INDEX('Hoja de Trabajo para listado'!$A$155:$Z$1048576,MATCH($A411,'Hoja de Trabajo para listado'!$A$155:$A$1048576,0),MATCH((CUADRO!O$5&amp;$E411),'Hoja de Trabajo para listado'!$A$151:$Z$151,0)),0)+IFERROR(INDEX('Hoja de Trabajo para listado'!$AB$155:$BA$1048576,MATCH($A411,'Hoja de Trabajo para listado'!$AB$155:$AB$1048576,0),MATCH((CUADRO!O$5&amp;$E411),'Hoja de Trabajo para listado'!$AB$151:$BA$151,0)),0)+IFERROR(INDEX('Hoja de Trabajo para listado'!$BC$155:$CB$1048576,MATCH($A411,'Hoja de Trabajo para listado'!$BC$155:$BC$1048576,0),MATCH((CUADRO!O$5&amp;$E411),'Hoja de Trabajo para listado'!$BC$151:$CB$151,0)),0)+IFERROR(INDEX('Hoja de Trabajo para listado'!$DE$153:$DG$274,MATCH($A411,'Hoja de Trabajo para listado'!$DE$153:$DE$1048576,0),MATCH((CUADRO!O$5&amp;$E411),'Hoja de Trabajo para listado'!$DE$151:$DG$151,0)),0)+IFERROR(INDEX('Hoja de Trabajo para listado'!$CD$155:$DC$1048576,MATCH($A411,'Hoja de Trabajo para listado'!$CD$155:$CD$1048576,0),MATCH((CUADRO!O$5&amp;$E411),'Hoja de Trabajo para listado'!$CD$151:$DC$151,0)),0)</f>
        <v>0</v>
      </c>
      <c r="P411" s="255">
        <f ca="1">+IFERROR(INDEX('Hoja de Trabajo para listado'!$A$155:$Z$1048576,MATCH($A411,'Hoja de Trabajo para listado'!$A$155:$A$1048576,0),MATCH((CUADRO!P$5&amp;$E411),'Hoja de Trabajo para listado'!$A$151:$Z$151,0)),0)+IFERROR(INDEX('Hoja de Trabajo para listado'!$AB$155:$BA$1048576,MATCH($A411,'Hoja de Trabajo para listado'!$AB$155:$AB$1048576,0),MATCH((CUADRO!P$5&amp;$E411),'Hoja de Trabajo para listado'!$AB$151:$BA$151,0)),0)+IFERROR(INDEX('Hoja de Trabajo para listado'!$BC$155:$CB$1048576,MATCH($A411,'Hoja de Trabajo para listado'!$BC$155:$BC$1048576,0),MATCH((CUADRO!P$5&amp;$E411),'Hoja de Trabajo para listado'!$BC$151:$CB$151,0)),0)+IFERROR(INDEX('Hoja de Trabajo para listado'!$DE$153:$DG$274,MATCH($A411,'Hoja de Trabajo para listado'!$DE$153:$DE$1048576,0),MATCH((CUADRO!P$5&amp;$E411),'Hoja de Trabajo para listado'!$DE$151:$DG$151,0)),0)+IFERROR(INDEX('Hoja de Trabajo para listado'!$CD$155:$DC$1048576,MATCH($A411,'Hoja de Trabajo para listado'!$CD$155:$CD$1048576,0),MATCH((CUADRO!P$5&amp;$E411),'Hoja de Trabajo para listado'!$CD$151:$DC$151,0)),0)</f>
        <v>0</v>
      </c>
      <c r="Q411" s="255">
        <f ca="1">+IFERROR(INDEX('Hoja de Trabajo para listado'!$A$155:$Z$1048576,MATCH($A411,'Hoja de Trabajo para listado'!$A$155:$A$1048576,0),MATCH((CUADRO!Q$5&amp;$E411),'Hoja de Trabajo para listado'!$A$151:$Z$151,0)),0)+IFERROR(INDEX('Hoja de Trabajo para listado'!$AB$155:$BA$1048576,MATCH($A411,'Hoja de Trabajo para listado'!$AB$155:$AB$1048576,0),MATCH((CUADRO!Q$5&amp;$E411),'Hoja de Trabajo para listado'!$AB$151:$BA$151,0)),0)+IFERROR(INDEX('Hoja de Trabajo para listado'!$BC$155:$CB$1048576,MATCH($A411,'Hoja de Trabajo para listado'!$BC$155:$BC$1048576,0),MATCH((CUADRO!Q$5&amp;$E411),'Hoja de Trabajo para listado'!$BC$151:$CB$151,0)),0)+IFERROR(INDEX('Hoja de Trabajo para listado'!$DE$153:$DG$274,MATCH($A411,'Hoja de Trabajo para listado'!$DE$153:$DE$1048576,0),MATCH((CUADRO!Q$5&amp;$E411),'Hoja de Trabajo para listado'!$DE$151:$DG$151,0)),0)+IFERROR(INDEX('Hoja de Trabajo para listado'!$CD$155:$DC$1048576,MATCH($A411,'Hoja de Trabajo para listado'!$CD$155:$CD$1048576,0),MATCH((CUADRO!Q$5&amp;$E411),'Hoja de Trabajo para listado'!$CD$151:$DC$151,0)),0)</f>
        <v>0</v>
      </c>
      <c r="R411" s="255">
        <f t="shared" ca="1" si="12"/>
        <v>0</v>
      </c>
      <c r="S411" s="262">
        <f ca="1">+R410+R411</f>
        <v>0</v>
      </c>
      <c r="T411" s="255">
        <f ca="1">+S411</f>
        <v>0</v>
      </c>
      <c r="U411" s="254">
        <f t="shared" si="13"/>
        <v>2</v>
      </c>
      <c r="V411" s="362" t="str">
        <f>+VLOOKUP(A411,bd_lista!$A$3:$E$590,5,FALSE)</f>
        <v>Gobiernos Autonomos Municipales</v>
      </c>
      <c r="W411" s="362"/>
      <c r="X411" s="254">
        <f>+VLOOKUP(A411,[2]Sheet1!$A$13:$D$744,4,FALSE)</f>
        <v>0</v>
      </c>
      <c r="Y411" s="254" t="e">
        <f>+VLOOKUP(X411,bd_lista!$A$3:$C$590,3,FALSE)</f>
        <v>#N/A</v>
      </c>
      <c r="Z411" s="314"/>
      <c r="AA411" s="315"/>
    </row>
    <row r="412" spans="1:27" ht="15" hidden="1" customHeight="1">
      <c r="A412" s="32">
        <v>1109</v>
      </c>
      <c r="B412" s="306">
        <f>+A412</f>
        <v>1109</v>
      </c>
      <c r="C412" s="259" t="str">
        <f>+VLOOKUP(A412,bd_lista!$A$3:$C$590,3,FALSE)</f>
        <v>Gobierno Autónomo Municipal de Icla</v>
      </c>
      <c r="D412" s="361" t="str">
        <f>+C412</f>
        <v>Gobierno Autónomo Municipal de Icla</v>
      </c>
      <c r="E412" s="254" t="s">
        <v>1313</v>
      </c>
      <c r="F412" s="255">
        <f ca="1">+IFERROR(INDEX('Hoja de Trabajo para listado'!$A$155:$Z$1048576,MATCH($A412,'Hoja de Trabajo para listado'!$A$155:$A$1048576,0),MATCH((CUADRO!F$5&amp;$E412),'Hoja de Trabajo para listado'!$A$151:$Z$151,0)),0)+IFERROR(INDEX('Hoja de Trabajo para listado'!$AB$155:$BA$1048576,MATCH($A412,'Hoja de Trabajo para listado'!$AB$155:$AB$1048576,0),MATCH((CUADRO!F$5&amp;$E412),'Hoja de Trabajo para listado'!$AB$151:$BA$151,0)),0)+IFERROR(INDEX('Hoja de Trabajo para listado'!$BC$155:$CB$1048576,MATCH($A412,'Hoja de Trabajo para listado'!$BC$155:$BC$1048576,0),MATCH((CUADRO!F$5&amp;$E412),'Hoja de Trabajo para listado'!$BC$151:$CB$151,0)),0)+IFERROR(INDEX('Hoja de Trabajo para listado'!$DE$153:$DG$274,MATCH($A412,'Hoja de Trabajo para listado'!$DE$153:$DE$1048576,0),MATCH((CUADRO!F$5&amp;$E412),'Hoja de Trabajo para listado'!$DE$151:$DG$151,0)),0)+IFERROR(INDEX('Hoja de Trabajo para listado'!$CD$155:$DC$1048576,MATCH($A412,'Hoja de Trabajo para listado'!$CD$155:$CD$1048576,0),MATCH((CUADRO!F$5&amp;$E412),'Hoja de Trabajo para listado'!$CD$151:$DC$151,0)),0)</f>
        <v>0</v>
      </c>
      <c r="G412" s="255">
        <f ca="1">+IFERROR(INDEX('Hoja de Trabajo para listado'!$A$155:$Z$1048576,MATCH($A412,'Hoja de Trabajo para listado'!$A$155:$A$1048576,0),MATCH((CUADRO!G$5&amp;$E412),'Hoja de Trabajo para listado'!$A$151:$Z$151,0)),0)+IFERROR(INDEX('Hoja de Trabajo para listado'!$AB$155:$BA$1048576,MATCH($A412,'Hoja de Trabajo para listado'!$AB$155:$AB$1048576,0),MATCH((CUADRO!G$5&amp;$E412),'Hoja de Trabajo para listado'!$AB$151:$BA$151,0)),0)+IFERROR(INDEX('Hoja de Trabajo para listado'!$BC$155:$CB$1048576,MATCH($A412,'Hoja de Trabajo para listado'!$BC$155:$BC$1048576,0),MATCH((CUADRO!G$5&amp;$E412),'Hoja de Trabajo para listado'!$BC$151:$CB$151,0)),0)+IFERROR(INDEX('Hoja de Trabajo para listado'!$DE$153:$DG$274,MATCH($A412,'Hoja de Trabajo para listado'!$DE$153:$DE$1048576,0),MATCH((CUADRO!G$5&amp;$E412),'Hoja de Trabajo para listado'!$DE$151:$DG$151,0)),0)+IFERROR(INDEX('Hoja de Trabajo para listado'!$CD$155:$DC$1048576,MATCH($A412,'Hoja de Trabajo para listado'!$CD$155:$CD$1048576,0),MATCH((CUADRO!G$5&amp;$E412),'Hoja de Trabajo para listado'!$CD$151:$DC$151,0)),0)</f>
        <v>0</v>
      </c>
      <c r="H412" s="255">
        <f ca="1">+IFERROR(INDEX('Hoja de Trabajo para listado'!$A$155:$Z$1048576,MATCH($A412,'Hoja de Trabajo para listado'!$A$155:$A$1048576,0),MATCH((CUADRO!H$5&amp;$E412),'Hoja de Trabajo para listado'!$A$151:$Z$151,0)),0)+IFERROR(INDEX('Hoja de Trabajo para listado'!$AB$155:$BA$1048576,MATCH($A412,'Hoja de Trabajo para listado'!$AB$155:$AB$1048576,0),MATCH((CUADRO!H$5&amp;$E412),'Hoja de Trabajo para listado'!$AB$151:$BA$151,0)),0)+IFERROR(INDEX('Hoja de Trabajo para listado'!$BC$155:$CB$1048576,MATCH($A412,'Hoja de Trabajo para listado'!$BC$155:$BC$1048576,0),MATCH((CUADRO!H$5&amp;$E412),'Hoja de Trabajo para listado'!$BC$151:$CB$151,0)),0)+IFERROR(INDEX('Hoja de Trabajo para listado'!$DE$153:$DG$274,MATCH($A412,'Hoja de Trabajo para listado'!$DE$153:$DE$1048576,0),MATCH((CUADRO!H$5&amp;$E412),'Hoja de Trabajo para listado'!$DE$151:$DG$151,0)),0)+IFERROR(INDEX('Hoja de Trabajo para listado'!$CD$155:$DC$1048576,MATCH($A412,'Hoja de Trabajo para listado'!$CD$155:$CD$1048576,0),MATCH((CUADRO!H$5&amp;$E412),'Hoja de Trabajo para listado'!$CD$151:$DC$151,0)),0)</f>
        <v>0</v>
      </c>
      <c r="I412" s="255">
        <f ca="1">+IFERROR(INDEX('Hoja de Trabajo para listado'!$A$155:$Z$1048576,MATCH($A412,'Hoja de Trabajo para listado'!$A$155:$A$1048576,0),MATCH((CUADRO!I$5&amp;$E412),'Hoja de Trabajo para listado'!$A$151:$Z$151,0)),0)+IFERROR(INDEX('Hoja de Trabajo para listado'!$AB$155:$BA$1048576,MATCH($A412,'Hoja de Trabajo para listado'!$AB$155:$AB$1048576,0),MATCH((CUADRO!I$5&amp;$E412),'Hoja de Trabajo para listado'!$AB$151:$BA$151,0)),0)+IFERROR(INDEX('Hoja de Trabajo para listado'!$BC$155:$CB$1048576,MATCH($A412,'Hoja de Trabajo para listado'!$BC$155:$BC$1048576,0),MATCH((CUADRO!I$5&amp;$E412),'Hoja de Trabajo para listado'!$BC$151:$CB$151,0)),0)+IFERROR(INDEX('Hoja de Trabajo para listado'!$DE$153:$DG$274,MATCH($A412,'Hoja de Trabajo para listado'!$DE$153:$DE$1048576,0),MATCH((CUADRO!I$5&amp;$E412),'Hoja de Trabajo para listado'!$DE$151:$DG$151,0)),0)+IFERROR(INDEX('Hoja de Trabajo para listado'!$CD$155:$DC$1048576,MATCH($A412,'Hoja de Trabajo para listado'!$CD$155:$CD$1048576,0),MATCH((CUADRO!I$5&amp;$E412),'Hoja de Trabajo para listado'!$CD$151:$DC$151,0)),0)</f>
        <v>0</v>
      </c>
      <c r="J412" s="255">
        <f ca="1">+IFERROR(INDEX('Hoja de Trabajo para listado'!$A$155:$Z$1048576,MATCH($A412,'Hoja de Trabajo para listado'!$A$155:$A$1048576,0),MATCH((CUADRO!J$5&amp;$E412),'Hoja de Trabajo para listado'!$A$151:$Z$151,0)),0)+IFERROR(INDEX('Hoja de Trabajo para listado'!$AB$155:$BA$1048576,MATCH($A412,'Hoja de Trabajo para listado'!$AB$155:$AB$1048576,0),MATCH((CUADRO!J$5&amp;$E412),'Hoja de Trabajo para listado'!$AB$151:$BA$151,0)),0)+IFERROR(INDEX('Hoja de Trabajo para listado'!$BC$155:$CB$1048576,MATCH($A412,'Hoja de Trabajo para listado'!$BC$155:$BC$1048576,0),MATCH((CUADRO!J$5&amp;$E412),'Hoja de Trabajo para listado'!$BC$151:$CB$151,0)),0)+IFERROR(INDEX('Hoja de Trabajo para listado'!$DE$153:$DG$274,MATCH($A412,'Hoja de Trabajo para listado'!$DE$153:$DE$1048576,0),MATCH((CUADRO!J$5&amp;$E412),'Hoja de Trabajo para listado'!$DE$151:$DG$151,0)),0)+IFERROR(INDEX('Hoja de Trabajo para listado'!$CD$155:$DC$1048576,MATCH($A412,'Hoja de Trabajo para listado'!$CD$155:$CD$1048576,0),MATCH((CUADRO!J$5&amp;$E412),'Hoja de Trabajo para listado'!$CD$151:$DC$151,0)),0)</f>
        <v>0</v>
      </c>
      <c r="K412" s="255">
        <f ca="1">+IFERROR(INDEX('Hoja de Trabajo para listado'!$A$155:$Z$1048576,MATCH($A412,'Hoja de Trabajo para listado'!$A$155:$A$1048576,0),MATCH((CUADRO!K$5&amp;$E412),'Hoja de Trabajo para listado'!$A$151:$Z$151,0)),0)+IFERROR(INDEX('Hoja de Trabajo para listado'!$AB$155:$BA$1048576,MATCH($A412,'Hoja de Trabajo para listado'!$AB$155:$AB$1048576,0),MATCH((CUADRO!K$5&amp;$E412),'Hoja de Trabajo para listado'!$AB$151:$BA$151,0)),0)+IFERROR(INDEX('Hoja de Trabajo para listado'!$BC$155:$CB$1048576,MATCH($A412,'Hoja de Trabajo para listado'!$BC$155:$BC$1048576,0),MATCH((CUADRO!K$5&amp;$E412),'Hoja de Trabajo para listado'!$BC$151:$CB$151,0)),0)+IFERROR(INDEX('Hoja de Trabajo para listado'!$DE$153:$DG$274,MATCH($A412,'Hoja de Trabajo para listado'!$DE$153:$DE$1048576,0),MATCH((CUADRO!K$5&amp;$E412),'Hoja de Trabajo para listado'!$DE$151:$DG$151,0)),0)+IFERROR(INDEX('Hoja de Trabajo para listado'!$CD$155:$DC$1048576,MATCH($A412,'Hoja de Trabajo para listado'!$CD$155:$CD$1048576,0),MATCH((CUADRO!K$5&amp;$E412),'Hoja de Trabajo para listado'!$CD$151:$DC$151,0)),0)</f>
        <v>0</v>
      </c>
      <c r="L412" s="255">
        <f ca="1">+IFERROR(INDEX('Hoja de Trabajo para listado'!$A$155:$Z$1048576,MATCH($A412,'Hoja de Trabajo para listado'!$A$155:$A$1048576,0),MATCH((CUADRO!L$5&amp;$E412),'Hoja de Trabajo para listado'!$A$151:$Z$151,0)),0)+IFERROR(INDEX('Hoja de Trabajo para listado'!$AB$155:$BA$1048576,MATCH($A412,'Hoja de Trabajo para listado'!$AB$155:$AB$1048576,0),MATCH((CUADRO!L$5&amp;$E412),'Hoja de Trabajo para listado'!$AB$151:$BA$151,0)),0)+IFERROR(INDEX('Hoja de Trabajo para listado'!$BC$155:$CB$1048576,MATCH($A412,'Hoja de Trabajo para listado'!$BC$155:$BC$1048576,0),MATCH((CUADRO!L$5&amp;$E412),'Hoja de Trabajo para listado'!$BC$151:$CB$151,0)),0)+IFERROR(INDEX('Hoja de Trabajo para listado'!$DE$153:$DG$274,MATCH($A412,'Hoja de Trabajo para listado'!$DE$153:$DE$1048576,0),MATCH((CUADRO!L$5&amp;$E412),'Hoja de Trabajo para listado'!$DE$151:$DG$151,0)),0)+IFERROR(INDEX('Hoja de Trabajo para listado'!$CD$155:$DC$1048576,MATCH($A412,'Hoja de Trabajo para listado'!$CD$155:$CD$1048576,0),MATCH((CUADRO!L$5&amp;$E412),'Hoja de Trabajo para listado'!$CD$151:$DC$151,0)),0)</f>
        <v>0</v>
      </c>
      <c r="M412" s="255">
        <f ca="1">+IFERROR(INDEX('Hoja de Trabajo para listado'!$A$155:$Z$1048576,MATCH($A412,'Hoja de Trabajo para listado'!$A$155:$A$1048576,0),MATCH((CUADRO!M$5&amp;$E412),'Hoja de Trabajo para listado'!$A$151:$Z$151,0)),0)+IFERROR(INDEX('Hoja de Trabajo para listado'!$AB$155:$BA$1048576,MATCH($A412,'Hoja de Trabajo para listado'!$AB$155:$AB$1048576,0),MATCH((CUADRO!M$5&amp;$E412),'Hoja de Trabajo para listado'!$AB$151:$BA$151,0)),0)+IFERROR(INDEX('Hoja de Trabajo para listado'!$BC$155:$CB$1048576,MATCH($A412,'Hoja de Trabajo para listado'!$BC$155:$BC$1048576,0),MATCH((CUADRO!M$5&amp;$E412),'Hoja de Trabajo para listado'!$BC$151:$CB$151,0)),0)+IFERROR(INDEX('Hoja de Trabajo para listado'!$DE$153:$DG$274,MATCH($A412,'Hoja de Trabajo para listado'!$DE$153:$DE$1048576,0),MATCH((CUADRO!M$5&amp;$E412),'Hoja de Trabajo para listado'!$DE$151:$DG$151,0)),0)+IFERROR(INDEX('Hoja de Trabajo para listado'!$CD$155:$DC$1048576,MATCH($A412,'Hoja de Trabajo para listado'!$CD$155:$CD$1048576,0),MATCH((CUADRO!M$5&amp;$E412),'Hoja de Trabajo para listado'!$CD$151:$DC$151,0)),0)</f>
        <v>0</v>
      </c>
      <c r="N412" s="255">
        <f ca="1">+IFERROR(INDEX('Hoja de Trabajo para listado'!$A$155:$Z$1048576,MATCH($A412,'Hoja de Trabajo para listado'!$A$155:$A$1048576,0),MATCH((CUADRO!N$5&amp;$E412),'Hoja de Trabajo para listado'!$A$151:$Z$151,0)),0)+IFERROR(INDEX('Hoja de Trabajo para listado'!$AB$155:$BA$1048576,MATCH($A412,'Hoja de Trabajo para listado'!$AB$155:$AB$1048576,0),MATCH((CUADRO!N$5&amp;$E412),'Hoja de Trabajo para listado'!$AB$151:$BA$151,0)),0)+IFERROR(INDEX('Hoja de Trabajo para listado'!$BC$155:$CB$1048576,MATCH($A412,'Hoja de Trabajo para listado'!$BC$155:$BC$1048576,0),MATCH((CUADRO!N$5&amp;$E412),'Hoja de Trabajo para listado'!$BC$151:$CB$151,0)),0)+IFERROR(INDEX('Hoja de Trabajo para listado'!$DE$153:$DG$274,MATCH($A412,'Hoja de Trabajo para listado'!$DE$153:$DE$1048576,0),MATCH((CUADRO!N$5&amp;$E412),'Hoja de Trabajo para listado'!$DE$151:$DG$151,0)),0)+IFERROR(INDEX('Hoja de Trabajo para listado'!$CD$155:$DC$1048576,MATCH($A412,'Hoja de Trabajo para listado'!$CD$155:$CD$1048576,0),MATCH((CUADRO!N$5&amp;$E412),'Hoja de Trabajo para listado'!$CD$151:$DC$151,0)),0)</f>
        <v>0</v>
      </c>
      <c r="O412" s="255">
        <f ca="1">+IFERROR(INDEX('Hoja de Trabajo para listado'!$A$155:$Z$1048576,MATCH($A412,'Hoja de Trabajo para listado'!$A$155:$A$1048576,0),MATCH((CUADRO!O$5&amp;$E412),'Hoja de Trabajo para listado'!$A$151:$Z$151,0)),0)+IFERROR(INDEX('Hoja de Trabajo para listado'!$AB$155:$BA$1048576,MATCH($A412,'Hoja de Trabajo para listado'!$AB$155:$AB$1048576,0),MATCH((CUADRO!O$5&amp;$E412),'Hoja de Trabajo para listado'!$AB$151:$BA$151,0)),0)+IFERROR(INDEX('Hoja de Trabajo para listado'!$BC$155:$CB$1048576,MATCH($A412,'Hoja de Trabajo para listado'!$BC$155:$BC$1048576,0),MATCH((CUADRO!O$5&amp;$E412),'Hoja de Trabajo para listado'!$BC$151:$CB$151,0)),0)+IFERROR(INDEX('Hoja de Trabajo para listado'!$DE$153:$DG$274,MATCH($A412,'Hoja de Trabajo para listado'!$DE$153:$DE$1048576,0),MATCH((CUADRO!O$5&amp;$E412),'Hoja de Trabajo para listado'!$DE$151:$DG$151,0)),0)+IFERROR(INDEX('Hoja de Trabajo para listado'!$CD$155:$DC$1048576,MATCH($A412,'Hoja de Trabajo para listado'!$CD$155:$CD$1048576,0),MATCH((CUADRO!O$5&amp;$E412),'Hoja de Trabajo para listado'!$CD$151:$DC$151,0)),0)</f>
        <v>0</v>
      </c>
      <c r="P412" s="255">
        <f ca="1">+IFERROR(INDEX('Hoja de Trabajo para listado'!$A$155:$Z$1048576,MATCH($A412,'Hoja de Trabajo para listado'!$A$155:$A$1048576,0),MATCH((CUADRO!P$5&amp;$E412),'Hoja de Trabajo para listado'!$A$151:$Z$151,0)),0)+IFERROR(INDEX('Hoja de Trabajo para listado'!$AB$155:$BA$1048576,MATCH($A412,'Hoja de Trabajo para listado'!$AB$155:$AB$1048576,0),MATCH((CUADRO!P$5&amp;$E412),'Hoja de Trabajo para listado'!$AB$151:$BA$151,0)),0)+IFERROR(INDEX('Hoja de Trabajo para listado'!$BC$155:$CB$1048576,MATCH($A412,'Hoja de Trabajo para listado'!$BC$155:$BC$1048576,0),MATCH((CUADRO!P$5&amp;$E412),'Hoja de Trabajo para listado'!$BC$151:$CB$151,0)),0)+IFERROR(INDEX('Hoja de Trabajo para listado'!$DE$153:$DG$274,MATCH($A412,'Hoja de Trabajo para listado'!$DE$153:$DE$1048576,0),MATCH((CUADRO!P$5&amp;$E412),'Hoja de Trabajo para listado'!$DE$151:$DG$151,0)),0)+IFERROR(INDEX('Hoja de Trabajo para listado'!$CD$155:$DC$1048576,MATCH($A412,'Hoja de Trabajo para listado'!$CD$155:$CD$1048576,0),MATCH((CUADRO!P$5&amp;$E412),'Hoja de Trabajo para listado'!$CD$151:$DC$151,0)),0)</f>
        <v>0</v>
      </c>
      <c r="Q412" s="255">
        <f ca="1">+IFERROR(INDEX('Hoja de Trabajo para listado'!$A$155:$Z$1048576,MATCH($A412,'Hoja de Trabajo para listado'!$A$155:$A$1048576,0),MATCH((CUADRO!Q$5&amp;$E412),'Hoja de Trabajo para listado'!$A$151:$Z$151,0)),0)+IFERROR(INDEX('Hoja de Trabajo para listado'!$AB$155:$BA$1048576,MATCH($A412,'Hoja de Trabajo para listado'!$AB$155:$AB$1048576,0),MATCH((CUADRO!Q$5&amp;$E412),'Hoja de Trabajo para listado'!$AB$151:$BA$151,0)),0)+IFERROR(INDEX('Hoja de Trabajo para listado'!$BC$155:$CB$1048576,MATCH($A412,'Hoja de Trabajo para listado'!$BC$155:$BC$1048576,0),MATCH((CUADRO!Q$5&amp;$E412),'Hoja de Trabajo para listado'!$BC$151:$CB$151,0)),0)+IFERROR(INDEX('Hoja de Trabajo para listado'!$DE$153:$DG$274,MATCH($A412,'Hoja de Trabajo para listado'!$DE$153:$DE$1048576,0),MATCH((CUADRO!Q$5&amp;$E412),'Hoja de Trabajo para listado'!$DE$151:$DG$151,0)),0)+IFERROR(INDEX('Hoja de Trabajo para listado'!$CD$155:$DC$1048576,MATCH($A412,'Hoja de Trabajo para listado'!$CD$155:$CD$1048576,0),MATCH((CUADRO!Q$5&amp;$E412),'Hoja de Trabajo para listado'!$CD$151:$DC$151,0)),0)</f>
        <v>0</v>
      </c>
      <c r="R412" s="255">
        <f t="shared" ca="1" si="12"/>
        <v>0</v>
      </c>
      <c r="S412" s="285"/>
      <c r="T412" s="283">
        <f ca="1">+T413</f>
        <v>0</v>
      </c>
      <c r="U412" s="291">
        <f t="shared" si="13"/>
        <v>1</v>
      </c>
      <c r="V412" s="362" t="str">
        <f>+VLOOKUP(A412,bd_lista!$A$3:$E$590,5,FALSE)</f>
        <v>Gobiernos Autonomos Municipales</v>
      </c>
      <c r="W412" s="361" t="str">
        <f>+V412</f>
        <v>Gobiernos Autonomos Municipales</v>
      </c>
      <c r="X412" s="254">
        <f>+VLOOKUP(A412,[2]Sheet1!$A$13:$D$744,4,FALSE)</f>
        <v>0</v>
      </c>
      <c r="Y412" s="254" t="e">
        <f>+VLOOKUP(X412,bd_lista!$A$3:$C$590,3,FALSE)</f>
        <v>#N/A</v>
      </c>
      <c r="Z412" s="316">
        <f>+X412</f>
        <v>0</v>
      </c>
      <c r="AA412" s="317" t="e">
        <f>+Y412</f>
        <v>#N/A</v>
      </c>
    </row>
    <row r="413" spans="1:27" ht="15" hidden="1" customHeight="1">
      <c r="A413" s="32">
        <v>1109</v>
      </c>
      <c r="B413" s="307"/>
      <c r="C413" s="362" t="str">
        <f>+VLOOKUP(A413,bd_lista!$A$3:$C$590,3,FALSE)</f>
        <v>Gobierno Autónomo Municipal de Icla</v>
      </c>
      <c r="D413" s="362"/>
      <c r="E413" s="256" t="s">
        <v>1314</v>
      </c>
      <c r="F413" s="257">
        <f ca="1">+IFERROR(INDEX('Hoja de Trabajo para listado'!$A$155:$Z$1048576,MATCH($A413,'Hoja de Trabajo para listado'!$A$155:$A$1048576,0),MATCH((CUADRO!F$5&amp;$E413),'Hoja de Trabajo para listado'!$A$151:$Z$151,0)),0)+IFERROR(INDEX('Hoja de Trabajo para listado'!$AB$155:$BA$1048576,MATCH($A413,'Hoja de Trabajo para listado'!$AB$155:$AB$1048576,0),MATCH((CUADRO!F$5&amp;$E413),'Hoja de Trabajo para listado'!$AB$151:$BA$151,0)),0)+IFERROR(INDEX('Hoja de Trabajo para listado'!$BC$155:$CB$1048576,MATCH($A413,'Hoja de Trabajo para listado'!$BC$155:$BC$1048576,0),MATCH((CUADRO!F$5&amp;$E413),'Hoja de Trabajo para listado'!$BC$151:$CB$151,0)),0)+IFERROR(INDEX('Hoja de Trabajo para listado'!$DE$153:$DG$274,MATCH($A413,'Hoja de Trabajo para listado'!$DE$153:$DE$1048576,0),MATCH((CUADRO!F$5&amp;$E413),'Hoja de Trabajo para listado'!$DE$151:$DG$151,0)),0)+IFERROR(INDEX('Hoja de Trabajo para listado'!$CD$155:$DC$1048576,MATCH($A413,'Hoja de Trabajo para listado'!$CD$155:$CD$1048576,0),MATCH((CUADRO!F$5&amp;$E413),'Hoja de Trabajo para listado'!$CD$151:$DC$151,0)),0)</f>
        <v>0</v>
      </c>
      <c r="G413" s="257">
        <f ca="1">+IFERROR(INDEX('Hoja de Trabajo para listado'!$A$155:$Z$1048576,MATCH($A413,'Hoja de Trabajo para listado'!$A$155:$A$1048576,0),MATCH((CUADRO!G$5&amp;$E413),'Hoja de Trabajo para listado'!$A$151:$Z$151,0)),0)+IFERROR(INDEX('Hoja de Trabajo para listado'!$AB$155:$BA$1048576,MATCH($A413,'Hoja de Trabajo para listado'!$AB$155:$AB$1048576,0),MATCH((CUADRO!G$5&amp;$E413),'Hoja de Trabajo para listado'!$AB$151:$BA$151,0)),0)+IFERROR(INDEX('Hoja de Trabajo para listado'!$BC$155:$CB$1048576,MATCH($A413,'Hoja de Trabajo para listado'!$BC$155:$BC$1048576,0),MATCH((CUADRO!G$5&amp;$E413),'Hoja de Trabajo para listado'!$BC$151:$CB$151,0)),0)+IFERROR(INDEX('Hoja de Trabajo para listado'!$DE$153:$DG$274,MATCH($A413,'Hoja de Trabajo para listado'!$DE$153:$DE$1048576,0),MATCH((CUADRO!G$5&amp;$E413),'Hoja de Trabajo para listado'!$DE$151:$DG$151,0)),0)+IFERROR(INDEX('Hoja de Trabajo para listado'!$CD$155:$DC$1048576,MATCH($A413,'Hoja de Trabajo para listado'!$CD$155:$CD$1048576,0),MATCH((CUADRO!G$5&amp;$E413),'Hoja de Trabajo para listado'!$CD$151:$DC$151,0)),0)</f>
        <v>0</v>
      </c>
      <c r="H413" s="257">
        <f ca="1">+IFERROR(INDEX('Hoja de Trabajo para listado'!$A$155:$Z$1048576,MATCH($A413,'Hoja de Trabajo para listado'!$A$155:$A$1048576,0),MATCH((CUADRO!H$5&amp;$E413),'Hoja de Trabajo para listado'!$A$151:$Z$151,0)),0)+IFERROR(INDEX('Hoja de Trabajo para listado'!$AB$155:$BA$1048576,MATCH($A413,'Hoja de Trabajo para listado'!$AB$155:$AB$1048576,0),MATCH((CUADRO!H$5&amp;$E413),'Hoja de Trabajo para listado'!$AB$151:$BA$151,0)),0)+IFERROR(INDEX('Hoja de Trabajo para listado'!$BC$155:$CB$1048576,MATCH($A413,'Hoja de Trabajo para listado'!$BC$155:$BC$1048576,0),MATCH((CUADRO!H$5&amp;$E413),'Hoja de Trabajo para listado'!$BC$151:$CB$151,0)),0)+IFERROR(INDEX('Hoja de Trabajo para listado'!$DE$153:$DG$274,MATCH($A413,'Hoja de Trabajo para listado'!$DE$153:$DE$1048576,0),MATCH((CUADRO!H$5&amp;$E413),'Hoja de Trabajo para listado'!$DE$151:$DG$151,0)),0)+IFERROR(INDEX('Hoja de Trabajo para listado'!$CD$155:$DC$1048576,MATCH($A413,'Hoja de Trabajo para listado'!$CD$155:$CD$1048576,0),MATCH((CUADRO!H$5&amp;$E413),'Hoja de Trabajo para listado'!$CD$151:$DC$151,0)),0)</f>
        <v>0</v>
      </c>
      <c r="I413" s="257">
        <f ca="1">+IFERROR(INDEX('Hoja de Trabajo para listado'!$A$155:$Z$1048576,MATCH($A413,'Hoja de Trabajo para listado'!$A$155:$A$1048576,0),MATCH((CUADRO!I$5&amp;$E413),'Hoja de Trabajo para listado'!$A$151:$Z$151,0)),0)+IFERROR(INDEX('Hoja de Trabajo para listado'!$AB$155:$BA$1048576,MATCH($A413,'Hoja de Trabajo para listado'!$AB$155:$AB$1048576,0),MATCH((CUADRO!I$5&amp;$E413),'Hoja de Trabajo para listado'!$AB$151:$BA$151,0)),0)+IFERROR(INDEX('Hoja de Trabajo para listado'!$BC$155:$CB$1048576,MATCH($A413,'Hoja de Trabajo para listado'!$BC$155:$BC$1048576,0),MATCH((CUADRO!I$5&amp;$E413),'Hoja de Trabajo para listado'!$BC$151:$CB$151,0)),0)+IFERROR(INDEX('Hoja de Trabajo para listado'!$DE$153:$DG$274,MATCH($A413,'Hoja de Trabajo para listado'!$DE$153:$DE$1048576,0),MATCH((CUADRO!I$5&amp;$E413),'Hoja de Trabajo para listado'!$DE$151:$DG$151,0)),0)+IFERROR(INDEX('Hoja de Trabajo para listado'!$CD$155:$DC$1048576,MATCH($A413,'Hoja de Trabajo para listado'!$CD$155:$CD$1048576,0),MATCH((CUADRO!I$5&amp;$E413),'Hoja de Trabajo para listado'!$CD$151:$DC$151,0)),0)</f>
        <v>0</v>
      </c>
      <c r="J413" s="257">
        <f ca="1">+IFERROR(INDEX('Hoja de Trabajo para listado'!$A$155:$Z$1048576,MATCH($A413,'Hoja de Trabajo para listado'!$A$155:$A$1048576,0),MATCH((CUADRO!J$5&amp;$E413),'Hoja de Trabajo para listado'!$A$151:$Z$151,0)),0)+IFERROR(INDEX('Hoja de Trabajo para listado'!$AB$155:$BA$1048576,MATCH($A413,'Hoja de Trabajo para listado'!$AB$155:$AB$1048576,0),MATCH((CUADRO!J$5&amp;$E413),'Hoja de Trabajo para listado'!$AB$151:$BA$151,0)),0)+IFERROR(INDEX('Hoja de Trabajo para listado'!$BC$155:$CB$1048576,MATCH($A413,'Hoja de Trabajo para listado'!$BC$155:$BC$1048576,0),MATCH((CUADRO!J$5&amp;$E413),'Hoja de Trabajo para listado'!$BC$151:$CB$151,0)),0)+IFERROR(INDEX('Hoja de Trabajo para listado'!$DE$153:$DG$274,MATCH($A413,'Hoja de Trabajo para listado'!$DE$153:$DE$1048576,0),MATCH((CUADRO!J$5&amp;$E413),'Hoja de Trabajo para listado'!$DE$151:$DG$151,0)),0)+IFERROR(INDEX('Hoja de Trabajo para listado'!$CD$155:$DC$1048576,MATCH($A413,'Hoja de Trabajo para listado'!$CD$155:$CD$1048576,0),MATCH((CUADRO!J$5&amp;$E413),'Hoja de Trabajo para listado'!$CD$151:$DC$151,0)),0)</f>
        <v>0</v>
      </c>
      <c r="K413" s="257">
        <f ca="1">+IFERROR(INDEX('Hoja de Trabajo para listado'!$A$155:$Z$1048576,MATCH($A413,'Hoja de Trabajo para listado'!$A$155:$A$1048576,0),MATCH((CUADRO!K$5&amp;$E413),'Hoja de Trabajo para listado'!$A$151:$Z$151,0)),0)+IFERROR(INDEX('Hoja de Trabajo para listado'!$AB$155:$BA$1048576,MATCH($A413,'Hoja de Trabajo para listado'!$AB$155:$AB$1048576,0),MATCH((CUADRO!K$5&amp;$E413),'Hoja de Trabajo para listado'!$AB$151:$BA$151,0)),0)+IFERROR(INDEX('Hoja de Trabajo para listado'!$BC$155:$CB$1048576,MATCH($A413,'Hoja de Trabajo para listado'!$BC$155:$BC$1048576,0),MATCH((CUADRO!K$5&amp;$E413),'Hoja de Trabajo para listado'!$BC$151:$CB$151,0)),0)+IFERROR(INDEX('Hoja de Trabajo para listado'!$DE$153:$DG$274,MATCH($A413,'Hoja de Trabajo para listado'!$DE$153:$DE$1048576,0),MATCH((CUADRO!K$5&amp;$E413),'Hoja de Trabajo para listado'!$DE$151:$DG$151,0)),0)+IFERROR(INDEX('Hoja de Trabajo para listado'!$CD$155:$DC$1048576,MATCH($A413,'Hoja de Trabajo para listado'!$CD$155:$CD$1048576,0),MATCH((CUADRO!K$5&amp;$E413),'Hoja de Trabajo para listado'!$CD$151:$DC$151,0)),0)</f>
        <v>0</v>
      </c>
      <c r="L413" s="257">
        <f ca="1">+IFERROR(INDEX('Hoja de Trabajo para listado'!$A$155:$Z$1048576,MATCH($A413,'Hoja de Trabajo para listado'!$A$155:$A$1048576,0),MATCH((CUADRO!L$5&amp;$E413),'Hoja de Trabajo para listado'!$A$151:$Z$151,0)),0)+IFERROR(INDEX('Hoja de Trabajo para listado'!$AB$155:$BA$1048576,MATCH($A413,'Hoja de Trabajo para listado'!$AB$155:$AB$1048576,0),MATCH((CUADRO!L$5&amp;$E413),'Hoja de Trabajo para listado'!$AB$151:$BA$151,0)),0)+IFERROR(INDEX('Hoja de Trabajo para listado'!$BC$155:$CB$1048576,MATCH($A413,'Hoja de Trabajo para listado'!$BC$155:$BC$1048576,0),MATCH((CUADRO!L$5&amp;$E413),'Hoja de Trabajo para listado'!$BC$151:$CB$151,0)),0)+IFERROR(INDEX('Hoja de Trabajo para listado'!$DE$153:$DG$274,MATCH($A413,'Hoja de Trabajo para listado'!$DE$153:$DE$1048576,0),MATCH((CUADRO!L$5&amp;$E413),'Hoja de Trabajo para listado'!$DE$151:$DG$151,0)),0)+IFERROR(INDEX('Hoja de Trabajo para listado'!$CD$155:$DC$1048576,MATCH($A413,'Hoja de Trabajo para listado'!$CD$155:$CD$1048576,0),MATCH((CUADRO!L$5&amp;$E413),'Hoja de Trabajo para listado'!$CD$151:$DC$151,0)),0)</f>
        <v>0</v>
      </c>
      <c r="M413" s="257">
        <f ca="1">+IFERROR(INDEX('Hoja de Trabajo para listado'!$A$155:$Z$1048576,MATCH($A413,'Hoja de Trabajo para listado'!$A$155:$A$1048576,0),MATCH((CUADRO!M$5&amp;$E413),'Hoja de Trabajo para listado'!$A$151:$Z$151,0)),0)+IFERROR(INDEX('Hoja de Trabajo para listado'!$AB$155:$BA$1048576,MATCH($A413,'Hoja de Trabajo para listado'!$AB$155:$AB$1048576,0),MATCH((CUADRO!M$5&amp;$E413),'Hoja de Trabajo para listado'!$AB$151:$BA$151,0)),0)+IFERROR(INDEX('Hoja de Trabajo para listado'!$BC$155:$CB$1048576,MATCH($A413,'Hoja de Trabajo para listado'!$BC$155:$BC$1048576,0),MATCH((CUADRO!M$5&amp;$E413),'Hoja de Trabajo para listado'!$BC$151:$CB$151,0)),0)+IFERROR(INDEX('Hoja de Trabajo para listado'!$DE$153:$DG$274,MATCH($A413,'Hoja de Trabajo para listado'!$DE$153:$DE$1048576,0),MATCH((CUADRO!M$5&amp;$E413),'Hoja de Trabajo para listado'!$DE$151:$DG$151,0)),0)+IFERROR(INDEX('Hoja de Trabajo para listado'!$CD$155:$DC$1048576,MATCH($A413,'Hoja de Trabajo para listado'!$CD$155:$CD$1048576,0),MATCH((CUADRO!M$5&amp;$E413),'Hoja de Trabajo para listado'!$CD$151:$DC$151,0)),0)</f>
        <v>0</v>
      </c>
      <c r="N413" s="257">
        <f ca="1">+IFERROR(INDEX('Hoja de Trabajo para listado'!$A$155:$Z$1048576,MATCH($A413,'Hoja de Trabajo para listado'!$A$155:$A$1048576,0),MATCH((CUADRO!N$5&amp;$E413),'Hoja de Trabajo para listado'!$A$151:$Z$151,0)),0)+IFERROR(INDEX('Hoja de Trabajo para listado'!$AB$155:$BA$1048576,MATCH($A413,'Hoja de Trabajo para listado'!$AB$155:$AB$1048576,0),MATCH((CUADRO!N$5&amp;$E413),'Hoja de Trabajo para listado'!$AB$151:$BA$151,0)),0)+IFERROR(INDEX('Hoja de Trabajo para listado'!$BC$155:$CB$1048576,MATCH($A413,'Hoja de Trabajo para listado'!$BC$155:$BC$1048576,0),MATCH((CUADRO!N$5&amp;$E413),'Hoja de Trabajo para listado'!$BC$151:$CB$151,0)),0)+IFERROR(INDEX('Hoja de Trabajo para listado'!$DE$153:$DG$274,MATCH($A413,'Hoja de Trabajo para listado'!$DE$153:$DE$1048576,0),MATCH((CUADRO!N$5&amp;$E413),'Hoja de Trabajo para listado'!$DE$151:$DG$151,0)),0)+IFERROR(INDEX('Hoja de Trabajo para listado'!$CD$155:$DC$1048576,MATCH($A413,'Hoja de Trabajo para listado'!$CD$155:$CD$1048576,0),MATCH((CUADRO!N$5&amp;$E413),'Hoja de Trabajo para listado'!$CD$151:$DC$151,0)),0)</f>
        <v>0</v>
      </c>
      <c r="O413" s="257">
        <f ca="1">+IFERROR(INDEX('Hoja de Trabajo para listado'!$A$155:$Z$1048576,MATCH($A413,'Hoja de Trabajo para listado'!$A$155:$A$1048576,0),MATCH((CUADRO!O$5&amp;$E413),'Hoja de Trabajo para listado'!$A$151:$Z$151,0)),0)+IFERROR(INDEX('Hoja de Trabajo para listado'!$AB$155:$BA$1048576,MATCH($A413,'Hoja de Trabajo para listado'!$AB$155:$AB$1048576,0),MATCH((CUADRO!O$5&amp;$E413),'Hoja de Trabajo para listado'!$AB$151:$BA$151,0)),0)+IFERROR(INDEX('Hoja de Trabajo para listado'!$BC$155:$CB$1048576,MATCH($A413,'Hoja de Trabajo para listado'!$BC$155:$BC$1048576,0),MATCH((CUADRO!O$5&amp;$E413),'Hoja de Trabajo para listado'!$BC$151:$CB$151,0)),0)+IFERROR(INDEX('Hoja de Trabajo para listado'!$DE$153:$DG$274,MATCH($A413,'Hoja de Trabajo para listado'!$DE$153:$DE$1048576,0),MATCH((CUADRO!O$5&amp;$E413),'Hoja de Trabajo para listado'!$DE$151:$DG$151,0)),0)+IFERROR(INDEX('Hoja de Trabajo para listado'!$CD$155:$DC$1048576,MATCH($A413,'Hoja de Trabajo para listado'!$CD$155:$CD$1048576,0),MATCH((CUADRO!O$5&amp;$E413),'Hoja de Trabajo para listado'!$CD$151:$DC$151,0)),0)</f>
        <v>0</v>
      </c>
      <c r="P413" s="257">
        <f ca="1">+IFERROR(INDEX('Hoja de Trabajo para listado'!$A$155:$Z$1048576,MATCH($A413,'Hoja de Trabajo para listado'!$A$155:$A$1048576,0),MATCH((CUADRO!P$5&amp;$E413),'Hoja de Trabajo para listado'!$A$151:$Z$151,0)),0)+IFERROR(INDEX('Hoja de Trabajo para listado'!$AB$155:$BA$1048576,MATCH($A413,'Hoja de Trabajo para listado'!$AB$155:$AB$1048576,0),MATCH((CUADRO!P$5&amp;$E413),'Hoja de Trabajo para listado'!$AB$151:$BA$151,0)),0)+IFERROR(INDEX('Hoja de Trabajo para listado'!$BC$155:$CB$1048576,MATCH($A413,'Hoja de Trabajo para listado'!$BC$155:$BC$1048576,0),MATCH((CUADRO!P$5&amp;$E413),'Hoja de Trabajo para listado'!$BC$151:$CB$151,0)),0)+IFERROR(INDEX('Hoja de Trabajo para listado'!$DE$153:$DG$274,MATCH($A413,'Hoja de Trabajo para listado'!$DE$153:$DE$1048576,0),MATCH((CUADRO!P$5&amp;$E413),'Hoja de Trabajo para listado'!$DE$151:$DG$151,0)),0)+IFERROR(INDEX('Hoja de Trabajo para listado'!$CD$155:$DC$1048576,MATCH($A413,'Hoja de Trabajo para listado'!$CD$155:$CD$1048576,0),MATCH((CUADRO!P$5&amp;$E413),'Hoja de Trabajo para listado'!$CD$151:$DC$151,0)),0)</f>
        <v>0</v>
      </c>
      <c r="Q413" s="257">
        <f ca="1">+IFERROR(INDEX('Hoja de Trabajo para listado'!$A$155:$Z$1048576,MATCH($A413,'Hoja de Trabajo para listado'!$A$155:$A$1048576,0),MATCH((CUADRO!Q$5&amp;$E413),'Hoja de Trabajo para listado'!$A$151:$Z$151,0)),0)+IFERROR(INDEX('Hoja de Trabajo para listado'!$AB$155:$BA$1048576,MATCH($A413,'Hoja de Trabajo para listado'!$AB$155:$AB$1048576,0),MATCH((CUADRO!Q$5&amp;$E413),'Hoja de Trabajo para listado'!$AB$151:$BA$151,0)),0)+IFERROR(INDEX('Hoja de Trabajo para listado'!$BC$155:$CB$1048576,MATCH($A413,'Hoja de Trabajo para listado'!$BC$155:$BC$1048576,0),MATCH((CUADRO!Q$5&amp;$E413),'Hoja de Trabajo para listado'!$BC$151:$CB$151,0)),0)+IFERROR(INDEX('Hoja de Trabajo para listado'!$DE$153:$DG$274,MATCH($A413,'Hoja de Trabajo para listado'!$DE$153:$DE$1048576,0),MATCH((CUADRO!Q$5&amp;$E413),'Hoja de Trabajo para listado'!$DE$151:$DG$151,0)),0)+IFERROR(INDEX('Hoja de Trabajo para listado'!$CD$155:$DC$1048576,MATCH($A413,'Hoja de Trabajo para listado'!$CD$155:$CD$1048576,0),MATCH((CUADRO!Q$5&amp;$E413),'Hoja de Trabajo para listado'!$CD$151:$DC$151,0)),0)</f>
        <v>0</v>
      </c>
      <c r="R413" s="257">
        <f t="shared" ca="1" si="12"/>
        <v>0</v>
      </c>
      <c r="S413" s="274">
        <f ca="1">+R412+R413</f>
        <v>0</v>
      </c>
      <c r="T413" s="257">
        <f ca="1">+S413</f>
        <v>0</v>
      </c>
      <c r="U413" s="256">
        <f t="shared" si="13"/>
        <v>2</v>
      </c>
      <c r="V413" s="362" t="str">
        <f>+VLOOKUP(A413,bd_lista!$A$3:$E$590,5,FALSE)</f>
        <v>Gobiernos Autonomos Municipales</v>
      </c>
      <c r="W413" s="362"/>
      <c r="X413" s="254">
        <f>+VLOOKUP(A413,[2]Sheet1!$A$13:$D$744,4,FALSE)</f>
        <v>0</v>
      </c>
      <c r="Y413" s="254" t="e">
        <f>+VLOOKUP(X413,bd_lista!$A$3:$C$590,3,FALSE)</f>
        <v>#N/A</v>
      </c>
      <c r="Z413" s="314"/>
      <c r="AA413" s="315"/>
    </row>
    <row r="414" spans="1:27" ht="15" hidden="1" customHeight="1">
      <c r="A414" s="264">
        <v>1110</v>
      </c>
      <c r="B414" s="306">
        <f>+A414</f>
        <v>1110</v>
      </c>
      <c r="C414" s="259" t="str">
        <f>+VLOOKUP(A414,bd_lista!$A$3:$C$590,3,FALSE)</f>
        <v>Gobierno Autónomo Municipal de Padilla</v>
      </c>
      <c r="D414" s="361" t="str">
        <f>+C414</f>
        <v>Gobierno Autónomo Municipal de Padilla</v>
      </c>
      <c r="E414" s="254" t="s">
        <v>1313</v>
      </c>
      <c r="F414" s="255">
        <f ca="1">+IFERROR(INDEX('Hoja de Trabajo para listado'!$A$155:$Z$1048576,MATCH($A414,'Hoja de Trabajo para listado'!$A$155:$A$1048576,0),MATCH((CUADRO!F$5&amp;$E414),'Hoja de Trabajo para listado'!$A$151:$Z$151,0)),0)+IFERROR(INDEX('Hoja de Trabajo para listado'!$AB$155:$BA$1048576,MATCH($A414,'Hoja de Trabajo para listado'!$AB$155:$AB$1048576,0),MATCH((CUADRO!F$5&amp;$E414),'Hoja de Trabajo para listado'!$AB$151:$BA$151,0)),0)+IFERROR(INDEX('Hoja de Trabajo para listado'!$BC$155:$CB$1048576,MATCH($A414,'Hoja de Trabajo para listado'!$BC$155:$BC$1048576,0),MATCH((CUADRO!F$5&amp;$E414),'Hoja de Trabajo para listado'!$BC$151:$CB$151,0)),0)+IFERROR(INDEX('Hoja de Trabajo para listado'!$DE$153:$DG$274,MATCH($A414,'Hoja de Trabajo para listado'!$DE$153:$DE$1048576,0),MATCH((CUADRO!F$5&amp;$E414),'Hoja de Trabajo para listado'!$DE$151:$DG$151,0)),0)+IFERROR(INDEX('Hoja de Trabajo para listado'!$CD$155:$DC$1048576,MATCH($A414,'Hoja de Trabajo para listado'!$CD$155:$CD$1048576,0),MATCH((CUADRO!F$5&amp;$E414),'Hoja de Trabajo para listado'!$CD$151:$DC$151,0)),0)</f>
        <v>0</v>
      </c>
      <c r="G414" s="255">
        <f ca="1">+IFERROR(INDEX('Hoja de Trabajo para listado'!$A$155:$Z$1048576,MATCH($A414,'Hoja de Trabajo para listado'!$A$155:$A$1048576,0),MATCH((CUADRO!G$5&amp;$E414),'Hoja de Trabajo para listado'!$A$151:$Z$151,0)),0)+IFERROR(INDEX('Hoja de Trabajo para listado'!$AB$155:$BA$1048576,MATCH($A414,'Hoja de Trabajo para listado'!$AB$155:$AB$1048576,0),MATCH((CUADRO!G$5&amp;$E414),'Hoja de Trabajo para listado'!$AB$151:$BA$151,0)),0)+IFERROR(INDEX('Hoja de Trabajo para listado'!$BC$155:$CB$1048576,MATCH($A414,'Hoja de Trabajo para listado'!$BC$155:$BC$1048576,0),MATCH((CUADRO!G$5&amp;$E414),'Hoja de Trabajo para listado'!$BC$151:$CB$151,0)),0)+IFERROR(INDEX('Hoja de Trabajo para listado'!$DE$153:$DG$274,MATCH($A414,'Hoja de Trabajo para listado'!$DE$153:$DE$1048576,0),MATCH((CUADRO!G$5&amp;$E414),'Hoja de Trabajo para listado'!$DE$151:$DG$151,0)),0)+IFERROR(INDEX('Hoja de Trabajo para listado'!$CD$155:$DC$1048576,MATCH($A414,'Hoja de Trabajo para listado'!$CD$155:$CD$1048576,0),MATCH((CUADRO!G$5&amp;$E414),'Hoja de Trabajo para listado'!$CD$151:$DC$151,0)),0)</f>
        <v>0</v>
      </c>
      <c r="H414" s="255">
        <f ca="1">+IFERROR(INDEX('Hoja de Trabajo para listado'!$A$155:$Z$1048576,MATCH($A414,'Hoja de Trabajo para listado'!$A$155:$A$1048576,0),MATCH((CUADRO!H$5&amp;$E414),'Hoja de Trabajo para listado'!$A$151:$Z$151,0)),0)+IFERROR(INDEX('Hoja de Trabajo para listado'!$AB$155:$BA$1048576,MATCH($A414,'Hoja de Trabajo para listado'!$AB$155:$AB$1048576,0),MATCH((CUADRO!H$5&amp;$E414),'Hoja de Trabajo para listado'!$AB$151:$BA$151,0)),0)+IFERROR(INDEX('Hoja de Trabajo para listado'!$BC$155:$CB$1048576,MATCH($A414,'Hoja de Trabajo para listado'!$BC$155:$BC$1048576,0),MATCH((CUADRO!H$5&amp;$E414),'Hoja de Trabajo para listado'!$BC$151:$CB$151,0)),0)+IFERROR(INDEX('Hoja de Trabajo para listado'!$DE$153:$DG$274,MATCH($A414,'Hoja de Trabajo para listado'!$DE$153:$DE$1048576,0),MATCH((CUADRO!H$5&amp;$E414),'Hoja de Trabajo para listado'!$DE$151:$DG$151,0)),0)+IFERROR(INDEX('Hoja de Trabajo para listado'!$CD$155:$DC$1048576,MATCH($A414,'Hoja de Trabajo para listado'!$CD$155:$CD$1048576,0),MATCH((CUADRO!H$5&amp;$E414),'Hoja de Trabajo para listado'!$CD$151:$DC$151,0)),0)</f>
        <v>0</v>
      </c>
      <c r="I414" s="255">
        <f ca="1">+IFERROR(INDEX('Hoja de Trabajo para listado'!$A$155:$Z$1048576,MATCH($A414,'Hoja de Trabajo para listado'!$A$155:$A$1048576,0),MATCH((CUADRO!I$5&amp;$E414),'Hoja de Trabajo para listado'!$A$151:$Z$151,0)),0)+IFERROR(INDEX('Hoja de Trabajo para listado'!$AB$155:$BA$1048576,MATCH($A414,'Hoja de Trabajo para listado'!$AB$155:$AB$1048576,0),MATCH((CUADRO!I$5&amp;$E414),'Hoja de Trabajo para listado'!$AB$151:$BA$151,0)),0)+IFERROR(INDEX('Hoja de Trabajo para listado'!$BC$155:$CB$1048576,MATCH($A414,'Hoja de Trabajo para listado'!$BC$155:$BC$1048576,0),MATCH((CUADRO!I$5&amp;$E414),'Hoja de Trabajo para listado'!$BC$151:$CB$151,0)),0)+IFERROR(INDEX('Hoja de Trabajo para listado'!$DE$153:$DG$274,MATCH($A414,'Hoja de Trabajo para listado'!$DE$153:$DE$1048576,0),MATCH((CUADRO!I$5&amp;$E414),'Hoja de Trabajo para listado'!$DE$151:$DG$151,0)),0)+IFERROR(INDEX('Hoja de Trabajo para listado'!$CD$155:$DC$1048576,MATCH($A414,'Hoja de Trabajo para listado'!$CD$155:$CD$1048576,0),MATCH((CUADRO!I$5&amp;$E414),'Hoja de Trabajo para listado'!$CD$151:$DC$151,0)),0)</f>
        <v>0</v>
      </c>
      <c r="J414" s="255">
        <f ca="1">+IFERROR(INDEX('Hoja de Trabajo para listado'!$A$155:$Z$1048576,MATCH($A414,'Hoja de Trabajo para listado'!$A$155:$A$1048576,0),MATCH((CUADRO!J$5&amp;$E414),'Hoja de Trabajo para listado'!$A$151:$Z$151,0)),0)+IFERROR(INDEX('Hoja de Trabajo para listado'!$AB$155:$BA$1048576,MATCH($A414,'Hoja de Trabajo para listado'!$AB$155:$AB$1048576,0),MATCH((CUADRO!J$5&amp;$E414),'Hoja de Trabajo para listado'!$AB$151:$BA$151,0)),0)+IFERROR(INDEX('Hoja de Trabajo para listado'!$BC$155:$CB$1048576,MATCH($A414,'Hoja de Trabajo para listado'!$BC$155:$BC$1048576,0),MATCH((CUADRO!J$5&amp;$E414),'Hoja de Trabajo para listado'!$BC$151:$CB$151,0)),0)+IFERROR(INDEX('Hoja de Trabajo para listado'!$DE$153:$DG$274,MATCH($A414,'Hoja de Trabajo para listado'!$DE$153:$DE$1048576,0),MATCH((CUADRO!J$5&amp;$E414),'Hoja de Trabajo para listado'!$DE$151:$DG$151,0)),0)+IFERROR(INDEX('Hoja de Trabajo para listado'!$CD$155:$DC$1048576,MATCH($A414,'Hoja de Trabajo para listado'!$CD$155:$CD$1048576,0),MATCH((CUADRO!J$5&amp;$E414),'Hoja de Trabajo para listado'!$CD$151:$DC$151,0)),0)</f>
        <v>0</v>
      </c>
      <c r="K414" s="255">
        <f ca="1">+IFERROR(INDEX('Hoja de Trabajo para listado'!$A$155:$Z$1048576,MATCH($A414,'Hoja de Trabajo para listado'!$A$155:$A$1048576,0),MATCH((CUADRO!K$5&amp;$E414),'Hoja de Trabajo para listado'!$A$151:$Z$151,0)),0)+IFERROR(INDEX('Hoja de Trabajo para listado'!$AB$155:$BA$1048576,MATCH($A414,'Hoja de Trabajo para listado'!$AB$155:$AB$1048576,0),MATCH((CUADRO!K$5&amp;$E414),'Hoja de Trabajo para listado'!$AB$151:$BA$151,0)),0)+IFERROR(INDEX('Hoja de Trabajo para listado'!$BC$155:$CB$1048576,MATCH($A414,'Hoja de Trabajo para listado'!$BC$155:$BC$1048576,0),MATCH((CUADRO!K$5&amp;$E414),'Hoja de Trabajo para listado'!$BC$151:$CB$151,0)),0)+IFERROR(INDEX('Hoja de Trabajo para listado'!$DE$153:$DG$274,MATCH($A414,'Hoja de Trabajo para listado'!$DE$153:$DE$1048576,0),MATCH((CUADRO!K$5&amp;$E414),'Hoja de Trabajo para listado'!$DE$151:$DG$151,0)),0)+IFERROR(INDEX('Hoja de Trabajo para listado'!$CD$155:$DC$1048576,MATCH($A414,'Hoja de Trabajo para listado'!$CD$155:$CD$1048576,0),MATCH((CUADRO!K$5&amp;$E414),'Hoja de Trabajo para listado'!$CD$151:$DC$151,0)),0)</f>
        <v>0</v>
      </c>
      <c r="L414" s="255">
        <f ca="1">+IFERROR(INDEX('Hoja de Trabajo para listado'!$A$155:$Z$1048576,MATCH($A414,'Hoja de Trabajo para listado'!$A$155:$A$1048576,0),MATCH((CUADRO!L$5&amp;$E414),'Hoja de Trabajo para listado'!$A$151:$Z$151,0)),0)+IFERROR(INDEX('Hoja de Trabajo para listado'!$AB$155:$BA$1048576,MATCH($A414,'Hoja de Trabajo para listado'!$AB$155:$AB$1048576,0),MATCH((CUADRO!L$5&amp;$E414),'Hoja de Trabajo para listado'!$AB$151:$BA$151,0)),0)+IFERROR(INDEX('Hoja de Trabajo para listado'!$BC$155:$CB$1048576,MATCH($A414,'Hoja de Trabajo para listado'!$BC$155:$BC$1048576,0),MATCH((CUADRO!L$5&amp;$E414),'Hoja de Trabajo para listado'!$BC$151:$CB$151,0)),0)+IFERROR(INDEX('Hoja de Trabajo para listado'!$DE$153:$DG$274,MATCH($A414,'Hoja de Trabajo para listado'!$DE$153:$DE$1048576,0),MATCH((CUADRO!L$5&amp;$E414),'Hoja de Trabajo para listado'!$DE$151:$DG$151,0)),0)+IFERROR(INDEX('Hoja de Trabajo para listado'!$CD$155:$DC$1048576,MATCH($A414,'Hoja de Trabajo para listado'!$CD$155:$CD$1048576,0),MATCH((CUADRO!L$5&amp;$E414),'Hoja de Trabajo para listado'!$CD$151:$DC$151,0)),0)</f>
        <v>0</v>
      </c>
      <c r="M414" s="255">
        <f ca="1">+IFERROR(INDEX('Hoja de Trabajo para listado'!$A$155:$Z$1048576,MATCH($A414,'Hoja de Trabajo para listado'!$A$155:$A$1048576,0),MATCH((CUADRO!M$5&amp;$E414),'Hoja de Trabajo para listado'!$A$151:$Z$151,0)),0)+IFERROR(INDEX('Hoja de Trabajo para listado'!$AB$155:$BA$1048576,MATCH($A414,'Hoja de Trabajo para listado'!$AB$155:$AB$1048576,0),MATCH((CUADRO!M$5&amp;$E414),'Hoja de Trabajo para listado'!$AB$151:$BA$151,0)),0)+IFERROR(INDEX('Hoja de Trabajo para listado'!$BC$155:$CB$1048576,MATCH($A414,'Hoja de Trabajo para listado'!$BC$155:$BC$1048576,0),MATCH((CUADRO!M$5&amp;$E414),'Hoja de Trabajo para listado'!$BC$151:$CB$151,0)),0)+IFERROR(INDEX('Hoja de Trabajo para listado'!$DE$153:$DG$274,MATCH($A414,'Hoja de Trabajo para listado'!$DE$153:$DE$1048576,0),MATCH((CUADRO!M$5&amp;$E414),'Hoja de Trabajo para listado'!$DE$151:$DG$151,0)),0)+IFERROR(INDEX('Hoja de Trabajo para listado'!$CD$155:$DC$1048576,MATCH($A414,'Hoja de Trabajo para listado'!$CD$155:$CD$1048576,0),MATCH((CUADRO!M$5&amp;$E414),'Hoja de Trabajo para listado'!$CD$151:$DC$151,0)),0)</f>
        <v>0</v>
      </c>
      <c r="N414" s="255">
        <f ca="1">+IFERROR(INDEX('Hoja de Trabajo para listado'!$A$155:$Z$1048576,MATCH($A414,'Hoja de Trabajo para listado'!$A$155:$A$1048576,0),MATCH((CUADRO!N$5&amp;$E414),'Hoja de Trabajo para listado'!$A$151:$Z$151,0)),0)+IFERROR(INDEX('Hoja de Trabajo para listado'!$AB$155:$BA$1048576,MATCH($A414,'Hoja de Trabajo para listado'!$AB$155:$AB$1048576,0),MATCH((CUADRO!N$5&amp;$E414),'Hoja de Trabajo para listado'!$AB$151:$BA$151,0)),0)+IFERROR(INDEX('Hoja de Trabajo para listado'!$BC$155:$CB$1048576,MATCH($A414,'Hoja de Trabajo para listado'!$BC$155:$BC$1048576,0),MATCH((CUADRO!N$5&amp;$E414),'Hoja de Trabajo para listado'!$BC$151:$CB$151,0)),0)+IFERROR(INDEX('Hoja de Trabajo para listado'!$DE$153:$DG$274,MATCH($A414,'Hoja de Trabajo para listado'!$DE$153:$DE$1048576,0),MATCH((CUADRO!N$5&amp;$E414),'Hoja de Trabajo para listado'!$DE$151:$DG$151,0)),0)+IFERROR(INDEX('Hoja de Trabajo para listado'!$CD$155:$DC$1048576,MATCH($A414,'Hoja de Trabajo para listado'!$CD$155:$CD$1048576,0),MATCH((CUADRO!N$5&amp;$E414),'Hoja de Trabajo para listado'!$CD$151:$DC$151,0)),0)</f>
        <v>0</v>
      </c>
      <c r="O414" s="255">
        <f ca="1">+IFERROR(INDEX('Hoja de Trabajo para listado'!$A$155:$Z$1048576,MATCH($A414,'Hoja de Trabajo para listado'!$A$155:$A$1048576,0),MATCH((CUADRO!O$5&amp;$E414),'Hoja de Trabajo para listado'!$A$151:$Z$151,0)),0)+IFERROR(INDEX('Hoja de Trabajo para listado'!$AB$155:$BA$1048576,MATCH($A414,'Hoja de Trabajo para listado'!$AB$155:$AB$1048576,0),MATCH((CUADRO!O$5&amp;$E414),'Hoja de Trabajo para listado'!$AB$151:$BA$151,0)),0)+IFERROR(INDEX('Hoja de Trabajo para listado'!$BC$155:$CB$1048576,MATCH($A414,'Hoja de Trabajo para listado'!$BC$155:$BC$1048576,0),MATCH((CUADRO!O$5&amp;$E414),'Hoja de Trabajo para listado'!$BC$151:$CB$151,0)),0)+IFERROR(INDEX('Hoja de Trabajo para listado'!$DE$153:$DG$274,MATCH($A414,'Hoja de Trabajo para listado'!$DE$153:$DE$1048576,0),MATCH((CUADRO!O$5&amp;$E414),'Hoja de Trabajo para listado'!$DE$151:$DG$151,0)),0)+IFERROR(INDEX('Hoja de Trabajo para listado'!$CD$155:$DC$1048576,MATCH($A414,'Hoja de Trabajo para listado'!$CD$155:$CD$1048576,0),MATCH((CUADRO!O$5&amp;$E414),'Hoja de Trabajo para listado'!$CD$151:$DC$151,0)),0)</f>
        <v>0</v>
      </c>
      <c r="P414" s="255">
        <f ca="1">+IFERROR(INDEX('Hoja de Trabajo para listado'!$A$155:$Z$1048576,MATCH($A414,'Hoja de Trabajo para listado'!$A$155:$A$1048576,0),MATCH((CUADRO!P$5&amp;$E414),'Hoja de Trabajo para listado'!$A$151:$Z$151,0)),0)+IFERROR(INDEX('Hoja de Trabajo para listado'!$AB$155:$BA$1048576,MATCH($A414,'Hoja de Trabajo para listado'!$AB$155:$AB$1048576,0),MATCH((CUADRO!P$5&amp;$E414),'Hoja de Trabajo para listado'!$AB$151:$BA$151,0)),0)+IFERROR(INDEX('Hoja de Trabajo para listado'!$BC$155:$CB$1048576,MATCH($A414,'Hoja de Trabajo para listado'!$BC$155:$BC$1048576,0),MATCH((CUADRO!P$5&amp;$E414),'Hoja de Trabajo para listado'!$BC$151:$CB$151,0)),0)+IFERROR(INDEX('Hoja de Trabajo para listado'!$DE$153:$DG$274,MATCH($A414,'Hoja de Trabajo para listado'!$DE$153:$DE$1048576,0),MATCH((CUADRO!P$5&amp;$E414),'Hoja de Trabajo para listado'!$DE$151:$DG$151,0)),0)+IFERROR(INDEX('Hoja de Trabajo para listado'!$CD$155:$DC$1048576,MATCH($A414,'Hoja de Trabajo para listado'!$CD$155:$CD$1048576,0),MATCH((CUADRO!P$5&amp;$E414),'Hoja de Trabajo para listado'!$CD$151:$DC$151,0)),0)</f>
        <v>0</v>
      </c>
      <c r="Q414" s="255">
        <f ca="1">+IFERROR(INDEX('Hoja de Trabajo para listado'!$A$155:$Z$1048576,MATCH($A414,'Hoja de Trabajo para listado'!$A$155:$A$1048576,0),MATCH((CUADRO!Q$5&amp;$E414),'Hoja de Trabajo para listado'!$A$151:$Z$151,0)),0)+IFERROR(INDEX('Hoja de Trabajo para listado'!$AB$155:$BA$1048576,MATCH($A414,'Hoja de Trabajo para listado'!$AB$155:$AB$1048576,0),MATCH((CUADRO!Q$5&amp;$E414),'Hoja de Trabajo para listado'!$AB$151:$BA$151,0)),0)+IFERROR(INDEX('Hoja de Trabajo para listado'!$BC$155:$CB$1048576,MATCH($A414,'Hoja de Trabajo para listado'!$BC$155:$BC$1048576,0),MATCH((CUADRO!Q$5&amp;$E414),'Hoja de Trabajo para listado'!$BC$151:$CB$151,0)),0)+IFERROR(INDEX('Hoja de Trabajo para listado'!$DE$153:$DG$274,MATCH($A414,'Hoja de Trabajo para listado'!$DE$153:$DE$1048576,0),MATCH((CUADRO!Q$5&amp;$E414),'Hoja de Trabajo para listado'!$DE$151:$DG$151,0)),0)+IFERROR(INDEX('Hoja de Trabajo para listado'!$CD$155:$DC$1048576,MATCH($A414,'Hoja de Trabajo para listado'!$CD$155:$CD$1048576,0),MATCH((CUADRO!Q$5&amp;$E414),'Hoja de Trabajo para listado'!$CD$151:$DC$151,0)),0)</f>
        <v>0</v>
      </c>
      <c r="R414" s="255">
        <f t="shared" ca="1" si="12"/>
        <v>0</v>
      </c>
      <c r="S414" s="262"/>
      <c r="T414" s="255">
        <f ca="1">+T415</f>
        <v>0</v>
      </c>
      <c r="U414" s="254">
        <f t="shared" si="13"/>
        <v>1</v>
      </c>
      <c r="V414" s="362" t="str">
        <f>+VLOOKUP(A414,bd_lista!$A$3:$E$590,5,FALSE)</f>
        <v>Gobiernos Autonomos Municipales</v>
      </c>
      <c r="W414" s="361" t="str">
        <f>+V414</f>
        <v>Gobiernos Autonomos Municipales</v>
      </c>
      <c r="X414" s="254">
        <f>+VLOOKUP(A414,[2]Sheet1!$A$13:$D$744,4,FALSE)</f>
        <v>0</v>
      </c>
      <c r="Y414" s="254" t="e">
        <f>+VLOOKUP(X414,bd_lista!$A$3:$C$590,3,FALSE)</f>
        <v>#N/A</v>
      </c>
      <c r="Z414" s="316">
        <f>+X414</f>
        <v>0</v>
      </c>
      <c r="AA414" s="317" t="e">
        <f>+Y414</f>
        <v>#N/A</v>
      </c>
    </row>
    <row r="415" spans="1:27" ht="15" hidden="1" customHeight="1">
      <c r="A415" s="264">
        <v>1110</v>
      </c>
      <c r="B415" s="307"/>
      <c r="C415" s="362" t="str">
        <f>+VLOOKUP(A415,bd_lista!$A$3:$C$590,3,FALSE)</f>
        <v>Gobierno Autónomo Municipal de Padilla</v>
      </c>
      <c r="D415" s="362"/>
      <c r="E415" s="256" t="s">
        <v>1314</v>
      </c>
      <c r="F415" s="257">
        <f ca="1">+IFERROR(INDEX('Hoja de Trabajo para listado'!$A$155:$Z$1048576,MATCH($A415,'Hoja de Trabajo para listado'!$A$155:$A$1048576,0),MATCH((CUADRO!F$5&amp;$E415),'Hoja de Trabajo para listado'!$A$151:$Z$151,0)),0)+IFERROR(INDEX('Hoja de Trabajo para listado'!$AB$155:$BA$1048576,MATCH($A415,'Hoja de Trabajo para listado'!$AB$155:$AB$1048576,0),MATCH((CUADRO!F$5&amp;$E415),'Hoja de Trabajo para listado'!$AB$151:$BA$151,0)),0)+IFERROR(INDEX('Hoja de Trabajo para listado'!$BC$155:$CB$1048576,MATCH($A415,'Hoja de Trabajo para listado'!$BC$155:$BC$1048576,0),MATCH((CUADRO!F$5&amp;$E415),'Hoja de Trabajo para listado'!$BC$151:$CB$151,0)),0)+IFERROR(INDEX('Hoja de Trabajo para listado'!$DE$153:$DG$274,MATCH($A415,'Hoja de Trabajo para listado'!$DE$153:$DE$1048576,0),MATCH((CUADRO!F$5&amp;$E415),'Hoja de Trabajo para listado'!$DE$151:$DG$151,0)),0)+IFERROR(INDEX('Hoja de Trabajo para listado'!$CD$155:$DC$1048576,MATCH($A415,'Hoja de Trabajo para listado'!$CD$155:$CD$1048576,0),MATCH((CUADRO!F$5&amp;$E415),'Hoja de Trabajo para listado'!$CD$151:$DC$151,0)),0)</f>
        <v>0</v>
      </c>
      <c r="G415" s="257">
        <f ca="1">+IFERROR(INDEX('Hoja de Trabajo para listado'!$A$155:$Z$1048576,MATCH($A415,'Hoja de Trabajo para listado'!$A$155:$A$1048576,0),MATCH((CUADRO!G$5&amp;$E415),'Hoja de Trabajo para listado'!$A$151:$Z$151,0)),0)+IFERROR(INDEX('Hoja de Trabajo para listado'!$AB$155:$BA$1048576,MATCH($A415,'Hoja de Trabajo para listado'!$AB$155:$AB$1048576,0),MATCH((CUADRO!G$5&amp;$E415),'Hoja de Trabajo para listado'!$AB$151:$BA$151,0)),0)+IFERROR(INDEX('Hoja de Trabajo para listado'!$BC$155:$CB$1048576,MATCH($A415,'Hoja de Trabajo para listado'!$BC$155:$BC$1048576,0),MATCH((CUADRO!G$5&amp;$E415),'Hoja de Trabajo para listado'!$BC$151:$CB$151,0)),0)+IFERROR(INDEX('Hoja de Trabajo para listado'!$DE$153:$DG$274,MATCH($A415,'Hoja de Trabajo para listado'!$DE$153:$DE$1048576,0),MATCH((CUADRO!G$5&amp;$E415),'Hoja de Trabajo para listado'!$DE$151:$DG$151,0)),0)+IFERROR(INDEX('Hoja de Trabajo para listado'!$CD$155:$DC$1048576,MATCH($A415,'Hoja de Trabajo para listado'!$CD$155:$CD$1048576,0),MATCH((CUADRO!G$5&amp;$E415),'Hoja de Trabajo para listado'!$CD$151:$DC$151,0)),0)</f>
        <v>0</v>
      </c>
      <c r="H415" s="257">
        <f ca="1">+IFERROR(INDEX('Hoja de Trabajo para listado'!$A$155:$Z$1048576,MATCH($A415,'Hoja de Trabajo para listado'!$A$155:$A$1048576,0),MATCH((CUADRO!H$5&amp;$E415),'Hoja de Trabajo para listado'!$A$151:$Z$151,0)),0)+IFERROR(INDEX('Hoja de Trabajo para listado'!$AB$155:$BA$1048576,MATCH($A415,'Hoja de Trabajo para listado'!$AB$155:$AB$1048576,0),MATCH((CUADRO!H$5&amp;$E415),'Hoja de Trabajo para listado'!$AB$151:$BA$151,0)),0)+IFERROR(INDEX('Hoja de Trabajo para listado'!$BC$155:$CB$1048576,MATCH($A415,'Hoja de Trabajo para listado'!$BC$155:$BC$1048576,0),MATCH((CUADRO!H$5&amp;$E415),'Hoja de Trabajo para listado'!$BC$151:$CB$151,0)),0)+IFERROR(INDEX('Hoja de Trabajo para listado'!$DE$153:$DG$274,MATCH($A415,'Hoja de Trabajo para listado'!$DE$153:$DE$1048576,0),MATCH((CUADRO!H$5&amp;$E415),'Hoja de Trabajo para listado'!$DE$151:$DG$151,0)),0)+IFERROR(INDEX('Hoja de Trabajo para listado'!$CD$155:$DC$1048576,MATCH($A415,'Hoja de Trabajo para listado'!$CD$155:$CD$1048576,0),MATCH((CUADRO!H$5&amp;$E415),'Hoja de Trabajo para listado'!$CD$151:$DC$151,0)),0)</f>
        <v>0</v>
      </c>
      <c r="I415" s="257">
        <f ca="1">+IFERROR(INDEX('Hoja de Trabajo para listado'!$A$155:$Z$1048576,MATCH($A415,'Hoja de Trabajo para listado'!$A$155:$A$1048576,0),MATCH((CUADRO!I$5&amp;$E415),'Hoja de Trabajo para listado'!$A$151:$Z$151,0)),0)+IFERROR(INDEX('Hoja de Trabajo para listado'!$AB$155:$BA$1048576,MATCH($A415,'Hoja de Trabajo para listado'!$AB$155:$AB$1048576,0),MATCH((CUADRO!I$5&amp;$E415),'Hoja de Trabajo para listado'!$AB$151:$BA$151,0)),0)+IFERROR(INDEX('Hoja de Trabajo para listado'!$BC$155:$CB$1048576,MATCH($A415,'Hoja de Trabajo para listado'!$BC$155:$BC$1048576,0),MATCH((CUADRO!I$5&amp;$E415),'Hoja de Trabajo para listado'!$BC$151:$CB$151,0)),0)+IFERROR(INDEX('Hoja de Trabajo para listado'!$DE$153:$DG$274,MATCH($A415,'Hoja de Trabajo para listado'!$DE$153:$DE$1048576,0),MATCH((CUADRO!I$5&amp;$E415),'Hoja de Trabajo para listado'!$DE$151:$DG$151,0)),0)+IFERROR(INDEX('Hoja de Trabajo para listado'!$CD$155:$DC$1048576,MATCH($A415,'Hoja de Trabajo para listado'!$CD$155:$CD$1048576,0),MATCH((CUADRO!I$5&amp;$E415),'Hoja de Trabajo para listado'!$CD$151:$DC$151,0)),0)</f>
        <v>0</v>
      </c>
      <c r="J415" s="257">
        <f ca="1">+IFERROR(INDEX('Hoja de Trabajo para listado'!$A$155:$Z$1048576,MATCH($A415,'Hoja de Trabajo para listado'!$A$155:$A$1048576,0),MATCH((CUADRO!J$5&amp;$E415),'Hoja de Trabajo para listado'!$A$151:$Z$151,0)),0)+IFERROR(INDEX('Hoja de Trabajo para listado'!$AB$155:$BA$1048576,MATCH($A415,'Hoja de Trabajo para listado'!$AB$155:$AB$1048576,0),MATCH((CUADRO!J$5&amp;$E415),'Hoja de Trabajo para listado'!$AB$151:$BA$151,0)),0)+IFERROR(INDEX('Hoja de Trabajo para listado'!$BC$155:$CB$1048576,MATCH($A415,'Hoja de Trabajo para listado'!$BC$155:$BC$1048576,0),MATCH((CUADRO!J$5&amp;$E415),'Hoja de Trabajo para listado'!$BC$151:$CB$151,0)),0)+IFERROR(INDEX('Hoja de Trabajo para listado'!$DE$153:$DG$274,MATCH($A415,'Hoja de Trabajo para listado'!$DE$153:$DE$1048576,0),MATCH((CUADRO!J$5&amp;$E415),'Hoja de Trabajo para listado'!$DE$151:$DG$151,0)),0)+IFERROR(INDEX('Hoja de Trabajo para listado'!$CD$155:$DC$1048576,MATCH($A415,'Hoja de Trabajo para listado'!$CD$155:$CD$1048576,0),MATCH((CUADRO!J$5&amp;$E415),'Hoja de Trabajo para listado'!$CD$151:$DC$151,0)),0)</f>
        <v>0</v>
      </c>
      <c r="K415" s="257">
        <f ca="1">+IFERROR(INDEX('Hoja de Trabajo para listado'!$A$155:$Z$1048576,MATCH($A415,'Hoja de Trabajo para listado'!$A$155:$A$1048576,0),MATCH((CUADRO!K$5&amp;$E415),'Hoja de Trabajo para listado'!$A$151:$Z$151,0)),0)+IFERROR(INDEX('Hoja de Trabajo para listado'!$AB$155:$BA$1048576,MATCH($A415,'Hoja de Trabajo para listado'!$AB$155:$AB$1048576,0),MATCH((CUADRO!K$5&amp;$E415),'Hoja de Trabajo para listado'!$AB$151:$BA$151,0)),0)+IFERROR(INDEX('Hoja de Trabajo para listado'!$BC$155:$CB$1048576,MATCH($A415,'Hoja de Trabajo para listado'!$BC$155:$BC$1048576,0),MATCH((CUADRO!K$5&amp;$E415),'Hoja de Trabajo para listado'!$BC$151:$CB$151,0)),0)+IFERROR(INDEX('Hoja de Trabajo para listado'!$DE$153:$DG$274,MATCH($A415,'Hoja de Trabajo para listado'!$DE$153:$DE$1048576,0),MATCH((CUADRO!K$5&amp;$E415),'Hoja de Trabajo para listado'!$DE$151:$DG$151,0)),0)+IFERROR(INDEX('Hoja de Trabajo para listado'!$CD$155:$DC$1048576,MATCH($A415,'Hoja de Trabajo para listado'!$CD$155:$CD$1048576,0),MATCH((CUADRO!K$5&amp;$E415),'Hoja de Trabajo para listado'!$CD$151:$DC$151,0)),0)</f>
        <v>0</v>
      </c>
      <c r="L415" s="257">
        <f ca="1">+IFERROR(INDEX('Hoja de Trabajo para listado'!$A$155:$Z$1048576,MATCH($A415,'Hoja de Trabajo para listado'!$A$155:$A$1048576,0),MATCH((CUADRO!L$5&amp;$E415),'Hoja de Trabajo para listado'!$A$151:$Z$151,0)),0)+IFERROR(INDEX('Hoja de Trabajo para listado'!$AB$155:$BA$1048576,MATCH($A415,'Hoja de Trabajo para listado'!$AB$155:$AB$1048576,0),MATCH((CUADRO!L$5&amp;$E415),'Hoja de Trabajo para listado'!$AB$151:$BA$151,0)),0)+IFERROR(INDEX('Hoja de Trabajo para listado'!$BC$155:$CB$1048576,MATCH($A415,'Hoja de Trabajo para listado'!$BC$155:$BC$1048576,0),MATCH((CUADRO!L$5&amp;$E415),'Hoja de Trabajo para listado'!$BC$151:$CB$151,0)),0)+IFERROR(INDEX('Hoja de Trabajo para listado'!$DE$153:$DG$274,MATCH($A415,'Hoja de Trabajo para listado'!$DE$153:$DE$1048576,0),MATCH((CUADRO!L$5&amp;$E415),'Hoja de Trabajo para listado'!$DE$151:$DG$151,0)),0)+IFERROR(INDEX('Hoja de Trabajo para listado'!$CD$155:$DC$1048576,MATCH($A415,'Hoja de Trabajo para listado'!$CD$155:$CD$1048576,0),MATCH((CUADRO!L$5&amp;$E415),'Hoja de Trabajo para listado'!$CD$151:$DC$151,0)),0)</f>
        <v>0</v>
      </c>
      <c r="M415" s="257">
        <f ca="1">+IFERROR(INDEX('Hoja de Trabajo para listado'!$A$155:$Z$1048576,MATCH($A415,'Hoja de Trabajo para listado'!$A$155:$A$1048576,0),MATCH((CUADRO!M$5&amp;$E415),'Hoja de Trabajo para listado'!$A$151:$Z$151,0)),0)+IFERROR(INDEX('Hoja de Trabajo para listado'!$AB$155:$BA$1048576,MATCH($A415,'Hoja de Trabajo para listado'!$AB$155:$AB$1048576,0),MATCH((CUADRO!M$5&amp;$E415),'Hoja de Trabajo para listado'!$AB$151:$BA$151,0)),0)+IFERROR(INDEX('Hoja de Trabajo para listado'!$BC$155:$CB$1048576,MATCH($A415,'Hoja de Trabajo para listado'!$BC$155:$BC$1048576,0),MATCH((CUADRO!M$5&amp;$E415),'Hoja de Trabajo para listado'!$BC$151:$CB$151,0)),0)+IFERROR(INDEX('Hoja de Trabajo para listado'!$DE$153:$DG$274,MATCH($A415,'Hoja de Trabajo para listado'!$DE$153:$DE$1048576,0),MATCH((CUADRO!M$5&amp;$E415),'Hoja de Trabajo para listado'!$DE$151:$DG$151,0)),0)+IFERROR(INDEX('Hoja de Trabajo para listado'!$CD$155:$DC$1048576,MATCH($A415,'Hoja de Trabajo para listado'!$CD$155:$CD$1048576,0),MATCH((CUADRO!M$5&amp;$E415),'Hoja de Trabajo para listado'!$CD$151:$DC$151,0)),0)</f>
        <v>0</v>
      </c>
      <c r="N415" s="257">
        <f ca="1">+IFERROR(INDEX('Hoja de Trabajo para listado'!$A$155:$Z$1048576,MATCH($A415,'Hoja de Trabajo para listado'!$A$155:$A$1048576,0),MATCH((CUADRO!N$5&amp;$E415),'Hoja de Trabajo para listado'!$A$151:$Z$151,0)),0)+IFERROR(INDEX('Hoja de Trabajo para listado'!$AB$155:$BA$1048576,MATCH($A415,'Hoja de Trabajo para listado'!$AB$155:$AB$1048576,0),MATCH((CUADRO!N$5&amp;$E415),'Hoja de Trabajo para listado'!$AB$151:$BA$151,0)),0)+IFERROR(INDEX('Hoja de Trabajo para listado'!$BC$155:$CB$1048576,MATCH($A415,'Hoja de Trabajo para listado'!$BC$155:$BC$1048576,0),MATCH((CUADRO!N$5&amp;$E415),'Hoja de Trabajo para listado'!$BC$151:$CB$151,0)),0)+IFERROR(INDEX('Hoja de Trabajo para listado'!$DE$153:$DG$274,MATCH($A415,'Hoja de Trabajo para listado'!$DE$153:$DE$1048576,0),MATCH((CUADRO!N$5&amp;$E415),'Hoja de Trabajo para listado'!$DE$151:$DG$151,0)),0)+IFERROR(INDEX('Hoja de Trabajo para listado'!$CD$155:$DC$1048576,MATCH($A415,'Hoja de Trabajo para listado'!$CD$155:$CD$1048576,0),MATCH((CUADRO!N$5&amp;$E415),'Hoja de Trabajo para listado'!$CD$151:$DC$151,0)),0)</f>
        <v>0</v>
      </c>
      <c r="O415" s="257">
        <f ca="1">+IFERROR(INDEX('Hoja de Trabajo para listado'!$A$155:$Z$1048576,MATCH($A415,'Hoja de Trabajo para listado'!$A$155:$A$1048576,0),MATCH((CUADRO!O$5&amp;$E415),'Hoja de Trabajo para listado'!$A$151:$Z$151,0)),0)+IFERROR(INDEX('Hoja de Trabajo para listado'!$AB$155:$BA$1048576,MATCH($A415,'Hoja de Trabajo para listado'!$AB$155:$AB$1048576,0),MATCH((CUADRO!O$5&amp;$E415),'Hoja de Trabajo para listado'!$AB$151:$BA$151,0)),0)+IFERROR(INDEX('Hoja de Trabajo para listado'!$BC$155:$CB$1048576,MATCH($A415,'Hoja de Trabajo para listado'!$BC$155:$BC$1048576,0),MATCH((CUADRO!O$5&amp;$E415),'Hoja de Trabajo para listado'!$BC$151:$CB$151,0)),0)+IFERROR(INDEX('Hoja de Trabajo para listado'!$DE$153:$DG$274,MATCH($A415,'Hoja de Trabajo para listado'!$DE$153:$DE$1048576,0),MATCH((CUADRO!O$5&amp;$E415),'Hoja de Trabajo para listado'!$DE$151:$DG$151,0)),0)+IFERROR(INDEX('Hoja de Trabajo para listado'!$CD$155:$DC$1048576,MATCH($A415,'Hoja de Trabajo para listado'!$CD$155:$CD$1048576,0),MATCH((CUADRO!O$5&amp;$E415),'Hoja de Trabajo para listado'!$CD$151:$DC$151,0)),0)</f>
        <v>0</v>
      </c>
      <c r="P415" s="257">
        <f ca="1">+IFERROR(INDEX('Hoja de Trabajo para listado'!$A$155:$Z$1048576,MATCH($A415,'Hoja de Trabajo para listado'!$A$155:$A$1048576,0),MATCH((CUADRO!P$5&amp;$E415),'Hoja de Trabajo para listado'!$A$151:$Z$151,0)),0)+IFERROR(INDEX('Hoja de Trabajo para listado'!$AB$155:$BA$1048576,MATCH($A415,'Hoja de Trabajo para listado'!$AB$155:$AB$1048576,0),MATCH((CUADRO!P$5&amp;$E415),'Hoja de Trabajo para listado'!$AB$151:$BA$151,0)),0)+IFERROR(INDEX('Hoja de Trabajo para listado'!$BC$155:$CB$1048576,MATCH($A415,'Hoja de Trabajo para listado'!$BC$155:$BC$1048576,0),MATCH((CUADRO!P$5&amp;$E415),'Hoja de Trabajo para listado'!$BC$151:$CB$151,0)),0)+IFERROR(INDEX('Hoja de Trabajo para listado'!$DE$153:$DG$274,MATCH($A415,'Hoja de Trabajo para listado'!$DE$153:$DE$1048576,0),MATCH((CUADRO!P$5&amp;$E415),'Hoja de Trabajo para listado'!$DE$151:$DG$151,0)),0)+IFERROR(INDEX('Hoja de Trabajo para listado'!$CD$155:$DC$1048576,MATCH($A415,'Hoja de Trabajo para listado'!$CD$155:$CD$1048576,0),MATCH((CUADRO!P$5&amp;$E415),'Hoja de Trabajo para listado'!$CD$151:$DC$151,0)),0)</f>
        <v>0</v>
      </c>
      <c r="Q415" s="257">
        <f ca="1">+IFERROR(INDEX('Hoja de Trabajo para listado'!$A$155:$Z$1048576,MATCH($A415,'Hoja de Trabajo para listado'!$A$155:$A$1048576,0),MATCH((CUADRO!Q$5&amp;$E415),'Hoja de Trabajo para listado'!$A$151:$Z$151,0)),0)+IFERROR(INDEX('Hoja de Trabajo para listado'!$AB$155:$BA$1048576,MATCH($A415,'Hoja de Trabajo para listado'!$AB$155:$AB$1048576,0),MATCH((CUADRO!Q$5&amp;$E415),'Hoja de Trabajo para listado'!$AB$151:$BA$151,0)),0)+IFERROR(INDEX('Hoja de Trabajo para listado'!$BC$155:$CB$1048576,MATCH($A415,'Hoja de Trabajo para listado'!$BC$155:$BC$1048576,0),MATCH((CUADRO!Q$5&amp;$E415),'Hoja de Trabajo para listado'!$BC$151:$CB$151,0)),0)+IFERROR(INDEX('Hoja de Trabajo para listado'!$DE$153:$DG$274,MATCH($A415,'Hoja de Trabajo para listado'!$DE$153:$DE$1048576,0),MATCH((CUADRO!Q$5&amp;$E415),'Hoja de Trabajo para listado'!$DE$151:$DG$151,0)),0)+IFERROR(INDEX('Hoja de Trabajo para listado'!$CD$155:$DC$1048576,MATCH($A415,'Hoja de Trabajo para listado'!$CD$155:$CD$1048576,0),MATCH((CUADRO!Q$5&amp;$E415),'Hoja de Trabajo para listado'!$CD$151:$DC$151,0)),0)</f>
        <v>0</v>
      </c>
      <c r="R415" s="257">
        <f t="shared" ca="1" si="12"/>
        <v>0</v>
      </c>
      <c r="S415" s="274">
        <f ca="1">+R414+R415</f>
        <v>0</v>
      </c>
      <c r="T415" s="257">
        <f ca="1">+S415</f>
        <v>0</v>
      </c>
      <c r="U415" s="256">
        <f t="shared" si="13"/>
        <v>2</v>
      </c>
      <c r="V415" s="362" t="str">
        <f>+VLOOKUP(A415,bd_lista!$A$3:$E$590,5,FALSE)</f>
        <v>Gobiernos Autonomos Municipales</v>
      </c>
      <c r="W415" s="362"/>
      <c r="X415" s="254">
        <f>+VLOOKUP(A415,[2]Sheet1!$A$13:$D$744,4,FALSE)</f>
        <v>0</v>
      </c>
      <c r="Y415" s="254" t="e">
        <f>+VLOOKUP(X415,bd_lista!$A$3:$C$590,3,FALSE)</f>
        <v>#N/A</v>
      </c>
      <c r="Z415" s="314"/>
      <c r="AA415" s="315"/>
    </row>
    <row r="416" spans="1:27" ht="15" hidden="1" customHeight="1">
      <c r="A416" s="264">
        <v>1111</v>
      </c>
      <c r="B416" s="306">
        <f>+A416</f>
        <v>1111</v>
      </c>
      <c r="C416" s="259" t="str">
        <f>+VLOOKUP(A416,bd_lista!$A$3:$C$590,3,FALSE)</f>
        <v>Gobierno Autónomo Municipal de Tomina</v>
      </c>
      <c r="D416" s="361" t="str">
        <f>+C416</f>
        <v>Gobierno Autónomo Municipal de Tomina</v>
      </c>
      <c r="E416" s="254" t="s">
        <v>1313</v>
      </c>
      <c r="F416" s="255">
        <f ca="1">+IFERROR(INDEX('Hoja de Trabajo para listado'!$A$155:$Z$1048576,MATCH($A416,'Hoja de Trabajo para listado'!$A$155:$A$1048576,0),MATCH((CUADRO!F$5&amp;$E416),'Hoja de Trabajo para listado'!$A$151:$Z$151,0)),0)+IFERROR(INDEX('Hoja de Trabajo para listado'!$AB$155:$BA$1048576,MATCH($A416,'Hoja de Trabajo para listado'!$AB$155:$AB$1048576,0),MATCH((CUADRO!F$5&amp;$E416),'Hoja de Trabajo para listado'!$AB$151:$BA$151,0)),0)+IFERROR(INDEX('Hoja de Trabajo para listado'!$BC$155:$CB$1048576,MATCH($A416,'Hoja de Trabajo para listado'!$BC$155:$BC$1048576,0),MATCH((CUADRO!F$5&amp;$E416),'Hoja de Trabajo para listado'!$BC$151:$CB$151,0)),0)+IFERROR(INDEX('Hoja de Trabajo para listado'!$DE$153:$DG$274,MATCH($A416,'Hoja de Trabajo para listado'!$DE$153:$DE$1048576,0),MATCH((CUADRO!F$5&amp;$E416),'Hoja de Trabajo para listado'!$DE$151:$DG$151,0)),0)+IFERROR(INDEX('Hoja de Trabajo para listado'!$CD$155:$DC$1048576,MATCH($A416,'Hoja de Trabajo para listado'!$CD$155:$CD$1048576,0),MATCH((CUADRO!F$5&amp;$E416),'Hoja de Trabajo para listado'!$CD$151:$DC$151,0)),0)</f>
        <v>0</v>
      </c>
      <c r="G416" s="255">
        <f ca="1">+IFERROR(INDEX('Hoja de Trabajo para listado'!$A$155:$Z$1048576,MATCH($A416,'Hoja de Trabajo para listado'!$A$155:$A$1048576,0),MATCH((CUADRO!G$5&amp;$E416),'Hoja de Trabajo para listado'!$A$151:$Z$151,0)),0)+IFERROR(INDEX('Hoja de Trabajo para listado'!$AB$155:$BA$1048576,MATCH($A416,'Hoja de Trabajo para listado'!$AB$155:$AB$1048576,0),MATCH((CUADRO!G$5&amp;$E416),'Hoja de Trabajo para listado'!$AB$151:$BA$151,0)),0)+IFERROR(INDEX('Hoja de Trabajo para listado'!$BC$155:$CB$1048576,MATCH($A416,'Hoja de Trabajo para listado'!$BC$155:$BC$1048576,0),MATCH((CUADRO!G$5&amp;$E416),'Hoja de Trabajo para listado'!$BC$151:$CB$151,0)),0)+IFERROR(INDEX('Hoja de Trabajo para listado'!$DE$153:$DG$274,MATCH($A416,'Hoja de Trabajo para listado'!$DE$153:$DE$1048576,0),MATCH((CUADRO!G$5&amp;$E416),'Hoja de Trabajo para listado'!$DE$151:$DG$151,0)),0)+IFERROR(INDEX('Hoja de Trabajo para listado'!$CD$155:$DC$1048576,MATCH($A416,'Hoja de Trabajo para listado'!$CD$155:$CD$1048576,0),MATCH((CUADRO!G$5&amp;$E416),'Hoja de Trabajo para listado'!$CD$151:$DC$151,0)),0)</f>
        <v>0</v>
      </c>
      <c r="H416" s="255">
        <f ca="1">+IFERROR(INDEX('Hoja de Trabajo para listado'!$A$155:$Z$1048576,MATCH($A416,'Hoja de Trabajo para listado'!$A$155:$A$1048576,0),MATCH((CUADRO!H$5&amp;$E416),'Hoja de Trabajo para listado'!$A$151:$Z$151,0)),0)+IFERROR(INDEX('Hoja de Trabajo para listado'!$AB$155:$BA$1048576,MATCH($A416,'Hoja de Trabajo para listado'!$AB$155:$AB$1048576,0),MATCH((CUADRO!H$5&amp;$E416),'Hoja de Trabajo para listado'!$AB$151:$BA$151,0)),0)+IFERROR(INDEX('Hoja de Trabajo para listado'!$BC$155:$CB$1048576,MATCH($A416,'Hoja de Trabajo para listado'!$BC$155:$BC$1048576,0),MATCH((CUADRO!H$5&amp;$E416),'Hoja de Trabajo para listado'!$BC$151:$CB$151,0)),0)+IFERROR(INDEX('Hoja de Trabajo para listado'!$DE$153:$DG$274,MATCH($A416,'Hoja de Trabajo para listado'!$DE$153:$DE$1048576,0),MATCH((CUADRO!H$5&amp;$E416),'Hoja de Trabajo para listado'!$DE$151:$DG$151,0)),0)+IFERROR(INDEX('Hoja de Trabajo para listado'!$CD$155:$DC$1048576,MATCH($A416,'Hoja de Trabajo para listado'!$CD$155:$CD$1048576,0),MATCH((CUADRO!H$5&amp;$E416),'Hoja de Trabajo para listado'!$CD$151:$DC$151,0)),0)</f>
        <v>0</v>
      </c>
      <c r="I416" s="255">
        <f ca="1">+IFERROR(INDEX('Hoja de Trabajo para listado'!$A$155:$Z$1048576,MATCH($A416,'Hoja de Trabajo para listado'!$A$155:$A$1048576,0),MATCH((CUADRO!I$5&amp;$E416),'Hoja de Trabajo para listado'!$A$151:$Z$151,0)),0)+IFERROR(INDEX('Hoja de Trabajo para listado'!$AB$155:$BA$1048576,MATCH($A416,'Hoja de Trabajo para listado'!$AB$155:$AB$1048576,0),MATCH((CUADRO!I$5&amp;$E416),'Hoja de Trabajo para listado'!$AB$151:$BA$151,0)),0)+IFERROR(INDEX('Hoja de Trabajo para listado'!$BC$155:$CB$1048576,MATCH($A416,'Hoja de Trabajo para listado'!$BC$155:$BC$1048576,0),MATCH((CUADRO!I$5&amp;$E416),'Hoja de Trabajo para listado'!$BC$151:$CB$151,0)),0)+IFERROR(INDEX('Hoja de Trabajo para listado'!$DE$153:$DG$274,MATCH($A416,'Hoja de Trabajo para listado'!$DE$153:$DE$1048576,0),MATCH((CUADRO!I$5&amp;$E416),'Hoja de Trabajo para listado'!$DE$151:$DG$151,0)),0)+IFERROR(INDEX('Hoja de Trabajo para listado'!$CD$155:$DC$1048576,MATCH($A416,'Hoja de Trabajo para listado'!$CD$155:$CD$1048576,0),MATCH((CUADRO!I$5&amp;$E416),'Hoja de Trabajo para listado'!$CD$151:$DC$151,0)),0)</f>
        <v>0</v>
      </c>
      <c r="J416" s="255">
        <f ca="1">+IFERROR(INDEX('Hoja de Trabajo para listado'!$A$155:$Z$1048576,MATCH($A416,'Hoja de Trabajo para listado'!$A$155:$A$1048576,0),MATCH((CUADRO!J$5&amp;$E416),'Hoja de Trabajo para listado'!$A$151:$Z$151,0)),0)+IFERROR(INDEX('Hoja de Trabajo para listado'!$AB$155:$BA$1048576,MATCH($A416,'Hoja de Trabajo para listado'!$AB$155:$AB$1048576,0),MATCH((CUADRO!J$5&amp;$E416),'Hoja de Trabajo para listado'!$AB$151:$BA$151,0)),0)+IFERROR(INDEX('Hoja de Trabajo para listado'!$BC$155:$CB$1048576,MATCH($A416,'Hoja de Trabajo para listado'!$BC$155:$BC$1048576,0),MATCH((CUADRO!J$5&amp;$E416),'Hoja de Trabajo para listado'!$BC$151:$CB$151,0)),0)+IFERROR(INDEX('Hoja de Trabajo para listado'!$DE$153:$DG$274,MATCH($A416,'Hoja de Trabajo para listado'!$DE$153:$DE$1048576,0),MATCH((CUADRO!J$5&amp;$E416),'Hoja de Trabajo para listado'!$DE$151:$DG$151,0)),0)+IFERROR(INDEX('Hoja de Trabajo para listado'!$CD$155:$DC$1048576,MATCH($A416,'Hoja de Trabajo para listado'!$CD$155:$CD$1048576,0),MATCH((CUADRO!J$5&amp;$E416),'Hoja de Trabajo para listado'!$CD$151:$DC$151,0)),0)</f>
        <v>0</v>
      </c>
      <c r="K416" s="255">
        <f ca="1">+IFERROR(INDEX('Hoja de Trabajo para listado'!$A$155:$Z$1048576,MATCH($A416,'Hoja de Trabajo para listado'!$A$155:$A$1048576,0),MATCH((CUADRO!K$5&amp;$E416),'Hoja de Trabajo para listado'!$A$151:$Z$151,0)),0)+IFERROR(INDEX('Hoja de Trabajo para listado'!$AB$155:$BA$1048576,MATCH($A416,'Hoja de Trabajo para listado'!$AB$155:$AB$1048576,0),MATCH((CUADRO!K$5&amp;$E416),'Hoja de Trabajo para listado'!$AB$151:$BA$151,0)),0)+IFERROR(INDEX('Hoja de Trabajo para listado'!$BC$155:$CB$1048576,MATCH($A416,'Hoja de Trabajo para listado'!$BC$155:$BC$1048576,0),MATCH((CUADRO!K$5&amp;$E416),'Hoja de Trabajo para listado'!$BC$151:$CB$151,0)),0)+IFERROR(INDEX('Hoja de Trabajo para listado'!$DE$153:$DG$274,MATCH($A416,'Hoja de Trabajo para listado'!$DE$153:$DE$1048576,0),MATCH((CUADRO!K$5&amp;$E416),'Hoja de Trabajo para listado'!$DE$151:$DG$151,0)),0)+IFERROR(INDEX('Hoja de Trabajo para listado'!$CD$155:$DC$1048576,MATCH($A416,'Hoja de Trabajo para listado'!$CD$155:$CD$1048576,0),MATCH((CUADRO!K$5&amp;$E416),'Hoja de Trabajo para listado'!$CD$151:$DC$151,0)),0)</f>
        <v>0</v>
      </c>
      <c r="L416" s="255">
        <f ca="1">+IFERROR(INDEX('Hoja de Trabajo para listado'!$A$155:$Z$1048576,MATCH($A416,'Hoja de Trabajo para listado'!$A$155:$A$1048576,0),MATCH((CUADRO!L$5&amp;$E416),'Hoja de Trabajo para listado'!$A$151:$Z$151,0)),0)+IFERROR(INDEX('Hoja de Trabajo para listado'!$AB$155:$BA$1048576,MATCH($A416,'Hoja de Trabajo para listado'!$AB$155:$AB$1048576,0),MATCH((CUADRO!L$5&amp;$E416),'Hoja de Trabajo para listado'!$AB$151:$BA$151,0)),0)+IFERROR(INDEX('Hoja de Trabajo para listado'!$BC$155:$CB$1048576,MATCH($A416,'Hoja de Trabajo para listado'!$BC$155:$BC$1048576,0),MATCH((CUADRO!L$5&amp;$E416),'Hoja de Trabajo para listado'!$BC$151:$CB$151,0)),0)+IFERROR(INDEX('Hoja de Trabajo para listado'!$DE$153:$DG$274,MATCH($A416,'Hoja de Trabajo para listado'!$DE$153:$DE$1048576,0),MATCH((CUADRO!L$5&amp;$E416),'Hoja de Trabajo para listado'!$DE$151:$DG$151,0)),0)+IFERROR(INDEX('Hoja de Trabajo para listado'!$CD$155:$DC$1048576,MATCH($A416,'Hoja de Trabajo para listado'!$CD$155:$CD$1048576,0),MATCH((CUADRO!L$5&amp;$E416),'Hoja de Trabajo para listado'!$CD$151:$DC$151,0)),0)</f>
        <v>0</v>
      </c>
      <c r="M416" s="255">
        <f ca="1">+IFERROR(INDEX('Hoja de Trabajo para listado'!$A$155:$Z$1048576,MATCH($A416,'Hoja de Trabajo para listado'!$A$155:$A$1048576,0),MATCH((CUADRO!M$5&amp;$E416),'Hoja de Trabajo para listado'!$A$151:$Z$151,0)),0)+IFERROR(INDEX('Hoja de Trabajo para listado'!$AB$155:$BA$1048576,MATCH($A416,'Hoja de Trabajo para listado'!$AB$155:$AB$1048576,0),MATCH((CUADRO!M$5&amp;$E416),'Hoja de Trabajo para listado'!$AB$151:$BA$151,0)),0)+IFERROR(INDEX('Hoja de Trabajo para listado'!$BC$155:$CB$1048576,MATCH($A416,'Hoja de Trabajo para listado'!$BC$155:$BC$1048576,0),MATCH((CUADRO!M$5&amp;$E416),'Hoja de Trabajo para listado'!$BC$151:$CB$151,0)),0)+IFERROR(INDEX('Hoja de Trabajo para listado'!$DE$153:$DG$274,MATCH($A416,'Hoja de Trabajo para listado'!$DE$153:$DE$1048576,0),MATCH((CUADRO!M$5&amp;$E416),'Hoja de Trabajo para listado'!$DE$151:$DG$151,0)),0)+IFERROR(INDEX('Hoja de Trabajo para listado'!$CD$155:$DC$1048576,MATCH($A416,'Hoja de Trabajo para listado'!$CD$155:$CD$1048576,0),MATCH((CUADRO!M$5&amp;$E416),'Hoja de Trabajo para listado'!$CD$151:$DC$151,0)),0)</f>
        <v>0</v>
      </c>
      <c r="N416" s="255">
        <f ca="1">+IFERROR(INDEX('Hoja de Trabajo para listado'!$A$155:$Z$1048576,MATCH($A416,'Hoja de Trabajo para listado'!$A$155:$A$1048576,0),MATCH((CUADRO!N$5&amp;$E416),'Hoja de Trabajo para listado'!$A$151:$Z$151,0)),0)+IFERROR(INDEX('Hoja de Trabajo para listado'!$AB$155:$BA$1048576,MATCH($A416,'Hoja de Trabajo para listado'!$AB$155:$AB$1048576,0),MATCH((CUADRO!N$5&amp;$E416),'Hoja de Trabajo para listado'!$AB$151:$BA$151,0)),0)+IFERROR(INDEX('Hoja de Trabajo para listado'!$BC$155:$CB$1048576,MATCH($A416,'Hoja de Trabajo para listado'!$BC$155:$BC$1048576,0),MATCH((CUADRO!N$5&amp;$E416),'Hoja de Trabajo para listado'!$BC$151:$CB$151,0)),0)+IFERROR(INDEX('Hoja de Trabajo para listado'!$DE$153:$DG$274,MATCH($A416,'Hoja de Trabajo para listado'!$DE$153:$DE$1048576,0),MATCH((CUADRO!N$5&amp;$E416),'Hoja de Trabajo para listado'!$DE$151:$DG$151,0)),0)+IFERROR(INDEX('Hoja de Trabajo para listado'!$CD$155:$DC$1048576,MATCH($A416,'Hoja de Trabajo para listado'!$CD$155:$CD$1048576,0),MATCH((CUADRO!N$5&amp;$E416),'Hoja de Trabajo para listado'!$CD$151:$DC$151,0)),0)</f>
        <v>0</v>
      </c>
      <c r="O416" s="255">
        <f ca="1">+IFERROR(INDEX('Hoja de Trabajo para listado'!$A$155:$Z$1048576,MATCH($A416,'Hoja de Trabajo para listado'!$A$155:$A$1048576,0),MATCH((CUADRO!O$5&amp;$E416),'Hoja de Trabajo para listado'!$A$151:$Z$151,0)),0)+IFERROR(INDEX('Hoja de Trabajo para listado'!$AB$155:$BA$1048576,MATCH($A416,'Hoja de Trabajo para listado'!$AB$155:$AB$1048576,0),MATCH((CUADRO!O$5&amp;$E416),'Hoja de Trabajo para listado'!$AB$151:$BA$151,0)),0)+IFERROR(INDEX('Hoja de Trabajo para listado'!$BC$155:$CB$1048576,MATCH($A416,'Hoja de Trabajo para listado'!$BC$155:$BC$1048576,0),MATCH((CUADRO!O$5&amp;$E416),'Hoja de Trabajo para listado'!$BC$151:$CB$151,0)),0)+IFERROR(INDEX('Hoja de Trabajo para listado'!$DE$153:$DG$274,MATCH($A416,'Hoja de Trabajo para listado'!$DE$153:$DE$1048576,0),MATCH((CUADRO!O$5&amp;$E416),'Hoja de Trabajo para listado'!$DE$151:$DG$151,0)),0)+IFERROR(INDEX('Hoja de Trabajo para listado'!$CD$155:$DC$1048576,MATCH($A416,'Hoja de Trabajo para listado'!$CD$155:$CD$1048576,0),MATCH((CUADRO!O$5&amp;$E416),'Hoja de Trabajo para listado'!$CD$151:$DC$151,0)),0)</f>
        <v>0</v>
      </c>
      <c r="P416" s="255">
        <f ca="1">+IFERROR(INDEX('Hoja de Trabajo para listado'!$A$155:$Z$1048576,MATCH($A416,'Hoja de Trabajo para listado'!$A$155:$A$1048576,0),MATCH((CUADRO!P$5&amp;$E416),'Hoja de Trabajo para listado'!$A$151:$Z$151,0)),0)+IFERROR(INDEX('Hoja de Trabajo para listado'!$AB$155:$BA$1048576,MATCH($A416,'Hoja de Trabajo para listado'!$AB$155:$AB$1048576,0),MATCH((CUADRO!P$5&amp;$E416),'Hoja de Trabajo para listado'!$AB$151:$BA$151,0)),0)+IFERROR(INDEX('Hoja de Trabajo para listado'!$BC$155:$CB$1048576,MATCH($A416,'Hoja de Trabajo para listado'!$BC$155:$BC$1048576,0),MATCH((CUADRO!P$5&amp;$E416),'Hoja de Trabajo para listado'!$BC$151:$CB$151,0)),0)+IFERROR(INDEX('Hoja de Trabajo para listado'!$DE$153:$DG$274,MATCH($A416,'Hoja de Trabajo para listado'!$DE$153:$DE$1048576,0),MATCH((CUADRO!P$5&amp;$E416),'Hoja de Trabajo para listado'!$DE$151:$DG$151,0)),0)+IFERROR(INDEX('Hoja de Trabajo para listado'!$CD$155:$DC$1048576,MATCH($A416,'Hoja de Trabajo para listado'!$CD$155:$CD$1048576,0),MATCH((CUADRO!P$5&amp;$E416),'Hoja de Trabajo para listado'!$CD$151:$DC$151,0)),0)</f>
        <v>0</v>
      </c>
      <c r="Q416" s="255">
        <f ca="1">+IFERROR(INDEX('Hoja de Trabajo para listado'!$A$155:$Z$1048576,MATCH($A416,'Hoja de Trabajo para listado'!$A$155:$A$1048576,0),MATCH((CUADRO!Q$5&amp;$E416),'Hoja de Trabajo para listado'!$A$151:$Z$151,0)),0)+IFERROR(INDEX('Hoja de Trabajo para listado'!$AB$155:$BA$1048576,MATCH($A416,'Hoja de Trabajo para listado'!$AB$155:$AB$1048576,0),MATCH((CUADRO!Q$5&amp;$E416),'Hoja de Trabajo para listado'!$AB$151:$BA$151,0)),0)+IFERROR(INDEX('Hoja de Trabajo para listado'!$BC$155:$CB$1048576,MATCH($A416,'Hoja de Trabajo para listado'!$BC$155:$BC$1048576,0),MATCH((CUADRO!Q$5&amp;$E416),'Hoja de Trabajo para listado'!$BC$151:$CB$151,0)),0)+IFERROR(INDEX('Hoja de Trabajo para listado'!$DE$153:$DG$274,MATCH($A416,'Hoja de Trabajo para listado'!$DE$153:$DE$1048576,0),MATCH((CUADRO!Q$5&amp;$E416),'Hoja de Trabajo para listado'!$DE$151:$DG$151,0)),0)+IFERROR(INDEX('Hoja de Trabajo para listado'!$CD$155:$DC$1048576,MATCH($A416,'Hoja de Trabajo para listado'!$CD$155:$CD$1048576,0),MATCH((CUADRO!Q$5&amp;$E416),'Hoja de Trabajo para listado'!$CD$151:$DC$151,0)),0)</f>
        <v>0</v>
      </c>
      <c r="R416" s="255">
        <f t="shared" ca="1" si="12"/>
        <v>0</v>
      </c>
      <c r="S416" s="262"/>
      <c r="T416" s="255">
        <f ca="1">+T417</f>
        <v>0</v>
      </c>
      <c r="U416" s="254">
        <f t="shared" si="13"/>
        <v>1</v>
      </c>
      <c r="V416" s="362" t="str">
        <f>+VLOOKUP(A416,bd_lista!$A$3:$E$590,5,FALSE)</f>
        <v>Gobiernos Autonomos Municipales</v>
      </c>
      <c r="W416" s="361" t="str">
        <f>+V416</f>
        <v>Gobiernos Autonomos Municipales</v>
      </c>
      <c r="X416" s="254">
        <f>+VLOOKUP(A416,[2]Sheet1!$A$13:$D$744,4,FALSE)</f>
        <v>0</v>
      </c>
      <c r="Y416" s="254" t="e">
        <f>+VLOOKUP(X416,bd_lista!$A$3:$C$590,3,FALSE)</f>
        <v>#N/A</v>
      </c>
      <c r="Z416" s="316">
        <f>+X416</f>
        <v>0</v>
      </c>
      <c r="AA416" s="317" t="e">
        <f>+Y416</f>
        <v>#N/A</v>
      </c>
    </row>
    <row r="417" spans="1:27" ht="15" hidden="1" customHeight="1">
      <c r="A417" s="264">
        <v>1111</v>
      </c>
      <c r="B417" s="307"/>
      <c r="C417" s="362" t="str">
        <f>+VLOOKUP(A417,bd_lista!$A$3:$C$590,3,FALSE)</f>
        <v>Gobierno Autónomo Municipal de Tomina</v>
      </c>
      <c r="D417" s="362"/>
      <c r="E417" s="256" t="s">
        <v>1314</v>
      </c>
      <c r="F417" s="257">
        <f ca="1">+IFERROR(INDEX('Hoja de Trabajo para listado'!$A$155:$Z$1048576,MATCH($A417,'Hoja de Trabajo para listado'!$A$155:$A$1048576,0),MATCH((CUADRO!F$5&amp;$E417),'Hoja de Trabajo para listado'!$A$151:$Z$151,0)),0)+IFERROR(INDEX('Hoja de Trabajo para listado'!$AB$155:$BA$1048576,MATCH($A417,'Hoja de Trabajo para listado'!$AB$155:$AB$1048576,0),MATCH((CUADRO!F$5&amp;$E417),'Hoja de Trabajo para listado'!$AB$151:$BA$151,0)),0)+IFERROR(INDEX('Hoja de Trabajo para listado'!$BC$155:$CB$1048576,MATCH($A417,'Hoja de Trabajo para listado'!$BC$155:$BC$1048576,0),MATCH((CUADRO!F$5&amp;$E417),'Hoja de Trabajo para listado'!$BC$151:$CB$151,0)),0)+IFERROR(INDEX('Hoja de Trabajo para listado'!$DE$153:$DG$274,MATCH($A417,'Hoja de Trabajo para listado'!$DE$153:$DE$1048576,0),MATCH((CUADRO!F$5&amp;$E417),'Hoja de Trabajo para listado'!$DE$151:$DG$151,0)),0)+IFERROR(INDEX('Hoja de Trabajo para listado'!$CD$155:$DC$1048576,MATCH($A417,'Hoja de Trabajo para listado'!$CD$155:$CD$1048576,0),MATCH((CUADRO!F$5&amp;$E417),'Hoja de Trabajo para listado'!$CD$151:$DC$151,0)),0)</f>
        <v>0</v>
      </c>
      <c r="G417" s="257">
        <f ca="1">+IFERROR(INDEX('Hoja de Trabajo para listado'!$A$155:$Z$1048576,MATCH($A417,'Hoja de Trabajo para listado'!$A$155:$A$1048576,0),MATCH((CUADRO!G$5&amp;$E417),'Hoja de Trabajo para listado'!$A$151:$Z$151,0)),0)+IFERROR(INDEX('Hoja de Trabajo para listado'!$AB$155:$BA$1048576,MATCH($A417,'Hoja de Trabajo para listado'!$AB$155:$AB$1048576,0),MATCH((CUADRO!G$5&amp;$E417),'Hoja de Trabajo para listado'!$AB$151:$BA$151,0)),0)+IFERROR(INDEX('Hoja de Trabajo para listado'!$BC$155:$CB$1048576,MATCH($A417,'Hoja de Trabajo para listado'!$BC$155:$BC$1048576,0),MATCH((CUADRO!G$5&amp;$E417),'Hoja de Trabajo para listado'!$BC$151:$CB$151,0)),0)+IFERROR(INDEX('Hoja de Trabajo para listado'!$DE$153:$DG$274,MATCH($A417,'Hoja de Trabajo para listado'!$DE$153:$DE$1048576,0),MATCH((CUADRO!G$5&amp;$E417),'Hoja de Trabajo para listado'!$DE$151:$DG$151,0)),0)+IFERROR(INDEX('Hoja de Trabajo para listado'!$CD$155:$DC$1048576,MATCH($A417,'Hoja de Trabajo para listado'!$CD$155:$CD$1048576,0),MATCH((CUADRO!G$5&amp;$E417),'Hoja de Trabajo para listado'!$CD$151:$DC$151,0)),0)</f>
        <v>0</v>
      </c>
      <c r="H417" s="257">
        <f ca="1">+IFERROR(INDEX('Hoja de Trabajo para listado'!$A$155:$Z$1048576,MATCH($A417,'Hoja de Trabajo para listado'!$A$155:$A$1048576,0),MATCH((CUADRO!H$5&amp;$E417),'Hoja de Trabajo para listado'!$A$151:$Z$151,0)),0)+IFERROR(INDEX('Hoja de Trabajo para listado'!$AB$155:$BA$1048576,MATCH($A417,'Hoja de Trabajo para listado'!$AB$155:$AB$1048576,0),MATCH((CUADRO!H$5&amp;$E417),'Hoja de Trabajo para listado'!$AB$151:$BA$151,0)),0)+IFERROR(INDEX('Hoja de Trabajo para listado'!$BC$155:$CB$1048576,MATCH($A417,'Hoja de Trabajo para listado'!$BC$155:$BC$1048576,0),MATCH((CUADRO!H$5&amp;$E417),'Hoja de Trabajo para listado'!$BC$151:$CB$151,0)),0)+IFERROR(INDEX('Hoja de Trabajo para listado'!$DE$153:$DG$274,MATCH($A417,'Hoja de Trabajo para listado'!$DE$153:$DE$1048576,0),MATCH((CUADRO!H$5&amp;$E417),'Hoja de Trabajo para listado'!$DE$151:$DG$151,0)),0)+IFERROR(INDEX('Hoja de Trabajo para listado'!$CD$155:$DC$1048576,MATCH($A417,'Hoja de Trabajo para listado'!$CD$155:$CD$1048576,0),MATCH((CUADRO!H$5&amp;$E417),'Hoja de Trabajo para listado'!$CD$151:$DC$151,0)),0)</f>
        <v>0</v>
      </c>
      <c r="I417" s="257">
        <f ca="1">+IFERROR(INDEX('Hoja de Trabajo para listado'!$A$155:$Z$1048576,MATCH($A417,'Hoja de Trabajo para listado'!$A$155:$A$1048576,0),MATCH((CUADRO!I$5&amp;$E417),'Hoja de Trabajo para listado'!$A$151:$Z$151,0)),0)+IFERROR(INDEX('Hoja de Trabajo para listado'!$AB$155:$BA$1048576,MATCH($A417,'Hoja de Trabajo para listado'!$AB$155:$AB$1048576,0),MATCH((CUADRO!I$5&amp;$E417),'Hoja de Trabajo para listado'!$AB$151:$BA$151,0)),0)+IFERROR(INDEX('Hoja de Trabajo para listado'!$BC$155:$CB$1048576,MATCH($A417,'Hoja de Trabajo para listado'!$BC$155:$BC$1048576,0),MATCH((CUADRO!I$5&amp;$E417),'Hoja de Trabajo para listado'!$BC$151:$CB$151,0)),0)+IFERROR(INDEX('Hoja de Trabajo para listado'!$DE$153:$DG$274,MATCH($A417,'Hoja de Trabajo para listado'!$DE$153:$DE$1048576,0),MATCH((CUADRO!I$5&amp;$E417),'Hoja de Trabajo para listado'!$DE$151:$DG$151,0)),0)+IFERROR(INDEX('Hoja de Trabajo para listado'!$CD$155:$DC$1048576,MATCH($A417,'Hoja de Trabajo para listado'!$CD$155:$CD$1048576,0),MATCH((CUADRO!I$5&amp;$E417),'Hoja de Trabajo para listado'!$CD$151:$DC$151,0)),0)</f>
        <v>0</v>
      </c>
      <c r="J417" s="257">
        <f ca="1">+IFERROR(INDEX('Hoja de Trabajo para listado'!$A$155:$Z$1048576,MATCH($A417,'Hoja de Trabajo para listado'!$A$155:$A$1048576,0),MATCH((CUADRO!J$5&amp;$E417),'Hoja de Trabajo para listado'!$A$151:$Z$151,0)),0)+IFERROR(INDEX('Hoja de Trabajo para listado'!$AB$155:$BA$1048576,MATCH($A417,'Hoja de Trabajo para listado'!$AB$155:$AB$1048576,0),MATCH((CUADRO!J$5&amp;$E417),'Hoja de Trabajo para listado'!$AB$151:$BA$151,0)),0)+IFERROR(INDEX('Hoja de Trabajo para listado'!$BC$155:$CB$1048576,MATCH($A417,'Hoja de Trabajo para listado'!$BC$155:$BC$1048576,0),MATCH((CUADRO!J$5&amp;$E417),'Hoja de Trabajo para listado'!$BC$151:$CB$151,0)),0)+IFERROR(INDEX('Hoja de Trabajo para listado'!$DE$153:$DG$274,MATCH($A417,'Hoja de Trabajo para listado'!$DE$153:$DE$1048576,0),MATCH((CUADRO!J$5&amp;$E417),'Hoja de Trabajo para listado'!$DE$151:$DG$151,0)),0)+IFERROR(INDEX('Hoja de Trabajo para listado'!$CD$155:$DC$1048576,MATCH($A417,'Hoja de Trabajo para listado'!$CD$155:$CD$1048576,0),MATCH((CUADRO!J$5&amp;$E417),'Hoja de Trabajo para listado'!$CD$151:$DC$151,0)),0)</f>
        <v>0</v>
      </c>
      <c r="K417" s="257">
        <f ca="1">+IFERROR(INDEX('Hoja de Trabajo para listado'!$A$155:$Z$1048576,MATCH($A417,'Hoja de Trabajo para listado'!$A$155:$A$1048576,0),MATCH((CUADRO!K$5&amp;$E417),'Hoja de Trabajo para listado'!$A$151:$Z$151,0)),0)+IFERROR(INDEX('Hoja de Trabajo para listado'!$AB$155:$BA$1048576,MATCH($A417,'Hoja de Trabajo para listado'!$AB$155:$AB$1048576,0),MATCH((CUADRO!K$5&amp;$E417),'Hoja de Trabajo para listado'!$AB$151:$BA$151,0)),0)+IFERROR(INDEX('Hoja de Trabajo para listado'!$BC$155:$CB$1048576,MATCH($A417,'Hoja de Trabajo para listado'!$BC$155:$BC$1048576,0),MATCH((CUADRO!K$5&amp;$E417),'Hoja de Trabajo para listado'!$BC$151:$CB$151,0)),0)+IFERROR(INDEX('Hoja de Trabajo para listado'!$DE$153:$DG$274,MATCH($A417,'Hoja de Trabajo para listado'!$DE$153:$DE$1048576,0),MATCH((CUADRO!K$5&amp;$E417),'Hoja de Trabajo para listado'!$DE$151:$DG$151,0)),0)+IFERROR(INDEX('Hoja de Trabajo para listado'!$CD$155:$DC$1048576,MATCH($A417,'Hoja de Trabajo para listado'!$CD$155:$CD$1048576,0),MATCH((CUADRO!K$5&amp;$E417),'Hoja de Trabajo para listado'!$CD$151:$DC$151,0)),0)</f>
        <v>0</v>
      </c>
      <c r="L417" s="257">
        <f ca="1">+IFERROR(INDEX('Hoja de Trabajo para listado'!$A$155:$Z$1048576,MATCH($A417,'Hoja de Trabajo para listado'!$A$155:$A$1048576,0),MATCH((CUADRO!L$5&amp;$E417),'Hoja de Trabajo para listado'!$A$151:$Z$151,0)),0)+IFERROR(INDEX('Hoja de Trabajo para listado'!$AB$155:$BA$1048576,MATCH($A417,'Hoja de Trabajo para listado'!$AB$155:$AB$1048576,0),MATCH((CUADRO!L$5&amp;$E417),'Hoja de Trabajo para listado'!$AB$151:$BA$151,0)),0)+IFERROR(INDEX('Hoja de Trabajo para listado'!$BC$155:$CB$1048576,MATCH($A417,'Hoja de Trabajo para listado'!$BC$155:$BC$1048576,0),MATCH((CUADRO!L$5&amp;$E417),'Hoja de Trabajo para listado'!$BC$151:$CB$151,0)),0)+IFERROR(INDEX('Hoja de Trabajo para listado'!$DE$153:$DG$274,MATCH($A417,'Hoja de Trabajo para listado'!$DE$153:$DE$1048576,0),MATCH((CUADRO!L$5&amp;$E417),'Hoja de Trabajo para listado'!$DE$151:$DG$151,0)),0)+IFERROR(INDEX('Hoja de Trabajo para listado'!$CD$155:$DC$1048576,MATCH($A417,'Hoja de Trabajo para listado'!$CD$155:$CD$1048576,0),MATCH((CUADRO!L$5&amp;$E417),'Hoja de Trabajo para listado'!$CD$151:$DC$151,0)),0)</f>
        <v>0</v>
      </c>
      <c r="M417" s="257">
        <f ca="1">+IFERROR(INDEX('Hoja de Trabajo para listado'!$A$155:$Z$1048576,MATCH($A417,'Hoja de Trabajo para listado'!$A$155:$A$1048576,0),MATCH((CUADRO!M$5&amp;$E417),'Hoja de Trabajo para listado'!$A$151:$Z$151,0)),0)+IFERROR(INDEX('Hoja de Trabajo para listado'!$AB$155:$BA$1048576,MATCH($A417,'Hoja de Trabajo para listado'!$AB$155:$AB$1048576,0),MATCH((CUADRO!M$5&amp;$E417),'Hoja de Trabajo para listado'!$AB$151:$BA$151,0)),0)+IFERROR(INDEX('Hoja de Trabajo para listado'!$BC$155:$CB$1048576,MATCH($A417,'Hoja de Trabajo para listado'!$BC$155:$BC$1048576,0),MATCH((CUADRO!M$5&amp;$E417),'Hoja de Trabajo para listado'!$BC$151:$CB$151,0)),0)+IFERROR(INDEX('Hoja de Trabajo para listado'!$DE$153:$DG$274,MATCH($A417,'Hoja de Trabajo para listado'!$DE$153:$DE$1048576,0),MATCH((CUADRO!M$5&amp;$E417),'Hoja de Trabajo para listado'!$DE$151:$DG$151,0)),0)+IFERROR(INDEX('Hoja de Trabajo para listado'!$CD$155:$DC$1048576,MATCH($A417,'Hoja de Trabajo para listado'!$CD$155:$CD$1048576,0),MATCH((CUADRO!M$5&amp;$E417),'Hoja de Trabajo para listado'!$CD$151:$DC$151,0)),0)</f>
        <v>0</v>
      </c>
      <c r="N417" s="257">
        <f ca="1">+IFERROR(INDEX('Hoja de Trabajo para listado'!$A$155:$Z$1048576,MATCH($A417,'Hoja de Trabajo para listado'!$A$155:$A$1048576,0),MATCH((CUADRO!N$5&amp;$E417),'Hoja de Trabajo para listado'!$A$151:$Z$151,0)),0)+IFERROR(INDEX('Hoja de Trabajo para listado'!$AB$155:$BA$1048576,MATCH($A417,'Hoja de Trabajo para listado'!$AB$155:$AB$1048576,0),MATCH((CUADRO!N$5&amp;$E417),'Hoja de Trabajo para listado'!$AB$151:$BA$151,0)),0)+IFERROR(INDEX('Hoja de Trabajo para listado'!$BC$155:$CB$1048576,MATCH($A417,'Hoja de Trabajo para listado'!$BC$155:$BC$1048576,0),MATCH((CUADRO!N$5&amp;$E417),'Hoja de Trabajo para listado'!$BC$151:$CB$151,0)),0)+IFERROR(INDEX('Hoja de Trabajo para listado'!$DE$153:$DG$274,MATCH($A417,'Hoja de Trabajo para listado'!$DE$153:$DE$1048576,0),MATCH((CUADRO!N$5&amp;$E417),'Hoja de Trabajo para listado'!$DE$151:$DG$151,0)),0)+IFERROR(INDEX('Hoja de Trabajo para listado'!$CD$155:$DC$1048576,MATCH($A417,'Hoja de Trabajo para listado'!$CD$155:$CD$1048576,0),MATCH((CUADRO!N$5&amp;$E417),'Hoja de Trabajo para listado'!$CD$151:$DC$151,0)),0)</f>
        <v>0</v>
      </c>
      <c r="O417" s="257">
        <f ca="1">+IFERROR(INDEX('Hoja de Trabajo para listado'!$A$155:$Z$1048576,MATCH($A417,'Hoja de Trabajo para listado'!$A$155:$A$1048576,0),MATCH((CUADRO!O$5&amp;$E417),'Hoja de Trabajo para listado'!$A$151:$Z$151,0)),0)+IFERROR(INDEX('Hoja de Trabajo para listado'!$AB$155:$BA$1048576,MATCH($A417,'Hoja de Trabajo para listado'!$AB$155:$AB$1048576,0),MATCH((CUADRO!O$5&amp;$E417),'Hoja de Trabajo para listado'!$AB$151:$BA$151,0)),0)+IFERROR(INDEX('Hoja de Trabajo para listado'!$BC$155:$CB$1048576,MATCH($A417,'Hoja de Trabajo para listado'!$BC$155:$BC$1048576,0),MATCH((CUADRO!O$5&amp;$E417),'Hoja de Trabajo para listado'!$BC$151:$CB$151,0)),0)+IFERROR(INDEX('Hoja de Trabajo para listado'!$DE$153:$DG$274,MATCH($A417,'Hoja de Trabajo para listado'!$DE$153:$DE$1048576,0),MATCH((CUADRO!O$5&amp;$E417),'Hoja de Trabajo para listado'!$DE$151:$DG$151,0)),0)+IFERROR(INDEX('Hoja de Trabajo para listado'!$CD$155:$DC$1048576,MATCH($A417,'Hoja de Trabajo para listado'!$CD$155:$CD$1048576,0),MATCH((CUADRO!O$5&amp;$E417),'Hoja de Trabajo para listado'!$CD$151:$DC$151,0)),0)</f>
        <v>0</v>
      </c>
      <c r="P417" s="257">
        <f ca="1">+IFERROR(INDEX('Hoja de Trabajo para listado'!$A$155:$Z$1048576,MATCH($A417,'Hoja de Trabajo para listado'!$A$155:$A$1048576,0),MATCH((CUADRO!P$5&amp;$E417),'Hoja de Trabajo para listado'!$A$151:$Z$151,0)),0)+IFERROR(INDEX('Hoja de Trabajo para listado'!$AB$155:$BA$1048576,MATCH($A417,'Hoja de Trabajo para listado'!$AB$155:$AB$1048576,0),MATCH((CUADRO!P$5&amp;$E417),'Hoja de Trabajo para listado'!$AB$151:$BA$151,0)),0)+IFERROR(INDEX('Hoja de Trabajo para listado'!$BC$155:$CB$1048576,MATCH($A417,'Hoja de Trabajo para listado'!$BC$155:$BC$1048576,0),MATCH((CUADRO!P$5&amp;$E417),'Hoja de Trabajo para listado'!$BC$151:$CB$151,0)),0)+IFERROR(INDEX('Hoja de Trabajo para listado'!$DE$153:$DG$274,MATCH($A417,'Hoja de Trabajo para listado'!$DE$153:$DE$1048576,0),MATCH((CUADRO!P$5&amp;$E417),'Hoja de Trabajo para listado'!$DE$151:$DG$151,0)),0)+IFERROR(INDEX('Hoja de Trabajo para listado'!$CD$155:$DC$1048576,MATCH($A417,'Hoja de Trabajo para listado'!$CD$155:$CD$1048576,0),MATCH((CUADRO!P$5&amp;$E417),'Hoja de Trabajo para listado'!$CD$151:$DC$151,0)),0)</f>
        <v>0</v>
      </c>
      <c r="Q417" s="257">
        <f ca="1">+IFERROR(INDEX('Hoja de Trabajo para listado'!$A$155:$Z$1048576,MATCH($A417,'Hoja de Trabajo para listado'!$A$155:$A$1048576,0),MATCH((CUADRO!Q$5&amp;$E417),'Hoja de Trabajo para listado'!$A$151:$Z$151,0)),0)+IFERROR(INDEX('Hoja de Trabajo para listado'!$AB$155:$BA$1048576,MATCH($A417,'Hoja de Trabajo para listado'!$AB$155:$AB$1048576,0),MATCH((CUADRO!Q$5&amp;$E417),'Hoja de Trabajo para listado'!$AB$151:$BA$151,0)),0)+IFERROR(INDEX('Hoja de Trabajo para listado'!$BC$155:$CB$1048576,MATCH($A417,'Hoja de Trabajo para listado'!$BC$155:$BC$1048576,0),MATCH((CUADRO!Q$5&amp;$E417),'Hoja de Trabajo para listado'!$BC$151:$CB$151,0)),0)+IFERROR(INDEX('Hoja de Trabajo para listado'!$DE$153:$DG$274,MATCH($A417,'Hoja de Trabajo para listado'!$DE$153:$DE$1048576,0),MATCH((CUADRO!Q$5&amp;$E417),'Hoja de Trabajo para listado'!$DE$151:$DG$151,0)),0)+IFERROR(INDEX('Hoja de Trabajo para listado'!$CD$155:$DC$1048576,MATCH($A417,'Hoja de Trabajo para listado'!$CD$155:$CD$1048576,0),MATCH((CUADRO!Q$5&amp;$E417),'Hoja de Trabajo para listado'!$CD$151:$DC$151,0)),0)</f>
        <v>0</v>
      </c>
      <c r="R417" s="257">
        <f t="shared" ca="1" si="12"/>
        <v>0</v>
      </c>
      <c r="S417" s="274">
        <f ca="1">+R416+R417</f>
        <v>0</v>
      </c>
      <c r="T417" s="257">
        <f ca="1">+S417</f>
        <v>0</v>
      </c>
      <c r="U417" s="256">
        <f t="shared" si="13"/>
        <v>2</v>
      </c>
      <c r="V417" s="362" t="str">
        <f>+VLOOKUP(A417,bd_lista!$A$3:$E$590,5,FALSE)</f>
        <v>Gobiernos Autonomos Municipales</v>
      </c>
      <c r="W417" s="362"/>
      <c r="X417" s="254">
        <f>+VLOOKUP(A417,[2]Sheet1!$A$13:$D$744,4,FALSE)</f>
        <v>0</v>
      </c>
      <c r="Y417" s="254" t="e">
        <f>+VLOOKUP(X417,bd_lista!$A$3:$C$590,3,FALSE)</f>
        <v>#N/A</v>
      </c>
      <c r="Z417" s="314"/>
      <c r="AA417" s="315"/>
    </row>
    <row r="418" spans="1:27" ht="15" hidden="1" customHeight="1">
      <c r="A418" s="264">
        <v>1112</v>
      </c>
      <c r="B418" s="306">
        <f>+A418</f>
        <v>1112</v>
      </c>
      <c r="C418" s="259" t="str">
        <f>+VLOOKUP(A418,bd_lista!$A$3:$C$590,3,FALSE)</f>
        <v>Gobierno Autónomo Municipal de Sopachuy</v>
      </c>
      <c r="D418" s="361" t="str">
        <f>+C418</f>
        <v>Gobierno Autónomo Municipal de Sopachuy</v>
      </c>
      <c r="E418" s="254" t="s">
        <v>1313</v>
      </c>
      <c r="F418" s="255">
        <f ca="1">+IFERROR(INDEX('Hoja de Trabajo para listado'!$A$155:$Z$1048576,MATCH($A418,'Hoja de Trabajo para listado'!$A$155:$A$1048576,0),MATCH((CUADRO!F$5&amp;$E418),'Hoja de Trabajo para listado'!$A$151:$Z$151,0)),0)+IFERROR(INDEX('Hoja de Trabajo para listado'!$AB$155:$BA$1048576,MATCH($A418,'Hoja de Trabajo para listado'!$AB$155:$AB$1048576,0),MATCH((CUADRO!F$5&amp;$E418),'Hoja de Trabajo para listado'!$AB$151:$BA$151,0)),0)+IFERROR(INDEX('Hoja de Trabajo para listado'!$BC$155:$CB$1048576,MATCH($A418,'Hoja de Trabajo para listado'!$BC$155:$BC$1048576,0),MATCH((CUADRO!F$5&amp;$E418),'Hoja de Trabajo para listado'!$BC$151:$CB$151,0)),0)+IFERROR(INDEX('Hoja de Trabajo para listado'!$DE$153:$DG$274,MATCH($A418,'Hoja de Trabajo para listado'!$DE$153:$DE$1048576,0),MATCH((CUADRO!F$5&amp;$E418),'Hoja de Trabajo para listado'!$DE$151:$DG$151,0)),0)+IFERROR(INDEX('Hoja de Trabajo para listado'!$CD$155:$DC$1048576,MATCH($A418,'Hoja de Trabajo para listado'!$CD$155:$CD$1048576,0),MATCH((CUADRO!F$5&amp;$E418),'Hoja de Trabajo para listado'!$CD$151:$DC$151,0)),0)</f>
        <v>0</v>
      </c>
      <c r="G418" s="255">
        <f ca="1">+IFERROR(INDEX('Hoja de Trabajo para listado'!$A$155:$Z$1048576,MATCH($A418,'Hoja de Trabajo para listado'!$A$155:$A$1048576,0),MATCH((CUADRO!G$5&amp;$E418),'Hoja de Trabajo para listado'!$A$151:$Z$151,0)),0)+IFERROR(INDEX('Hoja de Trabajo para listado'!$AB$155:$BA$1048576,MATCH($A418,'Hoja de Trabajo para listado'!$AB$155:$AB$1048576,0),MATCH((CUADRO!G$5&amp;$E418),'Hoja de Trabajo para listado'!$AB$151:$BA$151,0)),0)+IFERROR(INDEX('Hoja de Trabajo para listado'!$BC$155:$CB$1048576,MATCH($A418,'Hoja de Trabajo para listado'!$BC$155:$BC$1048576,0),MATCH((CUADRO!G$5&amp;$E418),'Hoja de Trabajo para listado'!$BC$151:$CB$151,0)),0)+IFERROR(INDEX('Hoja de Trabajo para listado'!$DE$153:$DG$274,MATCH($A418,'Hoja de Trabajo para listado'!$DE$153:$DE$1048576,0),MATCH((CUADRO!G$5&amp;$E418),'Hoja de Trabajo para listado'!$DE$151:$DG$151,0)),0)+IFERROR(INDEX('Hoja de Trabajo para listado'!$CD$155:$DC$1048576,MATCH($A418,'Hoja de Trabajo para listado'!$CD$155:$CD$1048576,0),MATCH((CUADRO!G$5&amp;$E418),'Hoja de Trabajo para listado'!$CD$151:$DC$151,0)),0)</f>
        <v>0</v>
      </c>
      <c r="H418" s="255">
        <f ca="1">+IFERROR(INDEX('Hoja de Trabajo para listado'!$A$155:$Z$1048576,MATCH($A418,'Hoja de Trabajo para listado'!$A$155:$A$1048576,0),MATCH((CUADRO!H$5&amp;$E418),'Hoja de Trabajo para listado'!$A$151:$Z$151,0)),0)+IFERROR(INDEX('Hoja de Trabajo para listado'!$AB$155:$BA$1048576,MATCH($A418,'Hoja de Trabajo para listado'!$AB$155:$AB$1048576,0),MATCH((CUADRO!H$5&amp;$E418),'Hoja de Trabajo para listado'!$AB$151:$BA$151,0)),0)+IFERROR(INDEX('Hoja de Trabajo para listado'!$BC$155:$CB$1048576,MATCH($A418,'Hoja de Trabajo para listado'!$BC$155:$BC$1048576,0),MATCH((CUADRO!H$5&amp;$E418),'Hoja de Trabajo para listado'!$BC$151:$CB$151,0)),0)+IFERROR(INDEX('Hoja de Trabajo para listado'!$DE$153:$DG$274,MATCH($A418,'Hoja de Trabajo para listado'!$DE$153:$DE$1048576,0),MATCH((CUADRO!H$5&amp;$E418),'Hoja de Trabajo para listado'!$DE$151:$DG$151,0)),0)+IFERROR(INDEX('Hoja de Trabajo para listado'!$CD$155:$DC$1048576,MATCH($A418,'Hoja de Trabajo para listado'!$CD$155:$CD$1048576,0),MATCH((CUADRO!H$5&amp;$E418),'Hoja de Trabajo para listado'!$CD$151:$DC$151,0)),0)</f>
        <v>0</v>
      </c>
      <c r="I418" s="255">
        <f ca="1">+IFERROR(INDEX('Hoja de Trabajo para listado'!$A$155:$Z$1048576,MATCH($A418,'Hoja de Trabajo para listado'!$A$155:$A$1048576,0),MATCH((CUADRO!I$5&amp;$E418),'Hoja de Trabajo para listado'!$A$151:$Z$151,0)),0)+IFERROR(INDEX('Hoja de Trabajo para listado'!$AB$155:$BA$1048576,MATCH($A418,'Hoja de Trabajo para listado'!$AB$155:$AB$1048576,0),MATCH((CUADRO!I$5&amp;$E418),'Hoja de Trabajo para listado'!$AB$151:$BA$151,0)),0)+IFERROR(INDEX('Hoja de Trabajo para listado'!$BC$155:$CB$1048576,MATCH($A418,'Hoja de Trabajo para listado'!$BC$155:$BC$1048576,0),MATCH((CUADRO!I$5&amp;$E418),'Hoja de Trabajo para listado'!$BC$151:$CB$151,0)),0)+IFERROR(INDEX('Hoja de Trabajo para listado'!$DE$153:$DG$274,MATCH($A418,'Hoja de Trabajo para listado'!$DE$153:$DE$1048576,0),MATCH((CUADRO!I$5&amp;$E418),'Hoja de Trabajo para listado'!$DE$151:$DG$151,0)),0)+IFERROR(INDEX('Hoja de Trabajo para listado'!$CD$155:$DC$1048576,MATCH($A418,'Hoja de Trabajo para listado'!$CD$155:$CD$1048576,0),MATCH((CUADRO!I$5&amp;$E418),'Hoja de Trabajo para listado'!$CD$151:$DC$151,0)),0)</f>
        <v>0</v>
      </c>
      <c r="J418" s="255">
        <f ca="1">+IFERROR(INDEX('Hoja de Trabajo para listado'!$A$155:$Z$1048576,MATCH($A418,'Hoja de Trabajo para listado'!$A$155:$A$1048576,0),MATCH((CUADRO!J$5&amp;$E418),'Hoja de Trabajo para listado'!$A$151:$Z$151,0)),0)+IFERROR(INDEX('Hoja de Trabajo para listado'!$AB$155:$BA$1048576,MATCH($A418,'Hoja de Trabajo para listado'!$AB$155:$AB$1048576,0),MATCH((CUADRO!J$5&amp;$E418),'Hoja de Trabajo para listado'!$AB$151:$BA$151,0)),0)+IFERROR(INDEX('Hoja de Trabajo para listado'!$BC$155:$CB$1048576,MATCH($A418,'Hoja de Trabajo para listado'!$BC$155:$BC$1048576,0),MATCH((CUADRO!J$5&amp;$E418),'Hoja de Trabajo para listado'!$BC$151:$CB$151,0)),0)+IFERROR(INDEX('Hoja de Trabajo para listado'!$DE$153:$DG$274,MATCH($A418,'Hoja de Trabajo para listado'!$DE$153:$DE$1048576,0),MATCH((CUADRO!J$5&amp;$E418),'Hoja de Trabajo para listado'!$DE$151:$DG$151,0)),0)+IFERROR(INDEX('Hoja de Trabajo para listado'!$CD$155:$DC$1048576,MATCH($A418,'Hoja de Trabajo para listado'!$CD$155:$CD$1048576,0),MATCH((CUADRO!J$5&amp;$E418),'Hoja de Trabajo para listado'!$CD$151:$DC$151,0)),0)</f>
        <v>0</v>
      </c>
      <c r="K418" s="255">
        <f ca="1">+IFERROR(INDEX('Hoja de Trabajo para listado'!$A$155:$Z$1048576,MATCH($A418,'Hoja de Trabajo para listado'!$A$155:$A$1048576,0),MATCH((CUADRO!K$5&amp;$E418),'Hoja de Trabajo para listado'!$A$151:$Z$151,0)),0)+IFERROR(INDEX('Hoja de Trabajo para listado'!$AB$155:$BA$1048576,MATCH($A418,'Hoja de Trabajo para listado'!$AB$155:$AB$1048576,0),MATCH((CUADRO!K$5&amp;$E418),'Hoja de Trabajo para listado'!$AB$151:$BA$151,0)),0)+IFERROR(INDEX('Hoja de Trabajo para listado'!$BC$155:$CB$1048576,MATCH($A418,'Hoja de Trabajo para listado'!$BC$155:$BC$1048576,0),MATCH((CUADRO!K$5&amp;$E418),'Hoja de Trabajo para listado'!$BC$151:$CB$151,0)),0)+IFERROR(INDEX('Hoja de Trabajo para listado'!$DE$153:$DG$274,MATCH($A418,'Hoja de Trabajo para listado'!$DE$153:$DE$1048576,0),MATCH((CUADRO!K$5&amp;$E418),'Hoja de Trabajo para listado'!$DE$151:$DG$151,0)),0)+IFERROR(INDEX('Hoja de Trabajo para listado'!$CD$155:$DC$1048576,MATCH($A418,'Hoja de Trabajo para listado'!$CD$155:$CD$1048576,0),MATCH((CUADRO!K$5&amp;$E418),'Hoja de Trabajo para listado'!$CD$151:$DC$151,0)),0)</f>
        <v>0</v>
      </c>
      <c r="L418" s="255">
        <f ca="1">+IFERROR(INDEX('Hoja de Trabajo para listado'!$A$155:$Z$1048576,MATCH($A418,'Hoja de Trabajo para listado'!$A$155:$A$1048576,0),MATCH((CUADRO!L$5&amp;$E418),'Hoja de Trabajo para listado'!$A$151:$Z$151,0)),0)+IFERROR(INDEX('Hoja de Trabajo para listado'!$AB$155:$BA$1048576,MATCH($A418,'Hoja de Trabajo para listado'!$AB$155:$AB$1048576,0),MATCH((CUADRO!L$5&amp;$E418),'Hoja de Trabajo para listado'!$AB$151:$BA$151,0)),0)+IFERROR(INDEX('Hoja de Trabajo para listado'!$BC$155:$CB$1048576,MATCH($A418,'Hoja de Trabajo para listado'!$BC$155:$BC$1048576,0),MATCH((CUADRO!L$5&amp;$E418),'Hoja de Trabajo para listado'!$BC$151:$CB$151,0)),0)+IFERROR(INDEX('Hoja de Trabajo para listado'!$DE$153:$DG$274,MATCH($A418,'Hoja de Trabajo para listado'!$DE$153:$DE$1048576,0),MATCH((CUADRO!L$5&amp;$E418),'Hoja de Trabajo para listado'!$DE$151:$DG$151,0)),0)+IFERROR(INDEX('Hoja de Trabajo para listado'!$CD$155:$DC$1048576,MATCH($A418,'Hoja de Trabajo para listado'!$CD$155:$CD$1048576,0),MATCH((CUADRO!L$5&amp;$E418),'Hoja de Trabajo para listado'!$CD$151:$DC$151,0)),0)</f>
        <v>0</v>
      </c>
      <c r="M418" s="255">
        <f ca="1">+IFERROR(INDEX('Hoja de Trabajo para listado'!$A$155:$Z$1048576,MATCH($A418,'Hoja de Trabajo para listado'!$A$155:$A$1048576,0),MATCH((CUADRO!M$5&amp;$E418),'Hoja de Trabajo para listado'!$A$151:$Z$151,0)),0)+IFERROR(INDEX('Hoja de Trabajo para listado'!$AB$155:$BA$1048576,MATCH($A418,'Hoja de Trabajo para listado'!$AB$155:$AB$1048576,0),MATCH((CUADRO!M$5&amp;$E418),'Hoja de Trabajo para listado'!$AB$151:$BA$151,0)),0)+IFERROR(INDEX('Hoja de Trabajo para listado'!$BC$155:$CB$1048576,MATCH($A418,'Hoja de Trabajo para listado'!$BC$155:$BC$1048576,0),MATCH((CUADRO!M$5&amp;$E418),'Hoja de Trabajo para listado'!$BC$151:$CB$151,0)),0)+IFERROR(INDEX('Hoja de Trabajo para listado'!$DE$153:$DG$274,MATCH($A418,'Hoja de Trabajo para listado'!$DE$153:$DE$1048576,0),MATCH((CUADRO!M$5&amp;$E418),'Hoja de Trabajo para listado'!$DE$151:$DG$151,0)),0)+IFERROR(INDEX('Hoja de Trabajo para listado'!$CD$155:$DC$1048576,MATCH($A418,'Hoja de Trabajo para listado'!$CD$155:$CD$1048576,0),MATCH((CUADRO!M$5&amp;$E418),'Hoja de Trabajo para listado'!$CD$151:$DC$151,0)),0)</f>
        <v>0</v>
      </c>
      <c r="N418" s="255">
        <f ca="1">+IFERROR(INDEX('Hoja de Trabajo para listado'!$A$155:$Z$1048576,MATCH($A418,'Hoja de Trabajo para listado'!$A$155:$A$1048576,0),MATCH((CUADRO!N$5&amp;$E418),'Hoja de Trabajo para listado'!$A$151:$Z$151,0)),0)+IFERROR(INDEX('Hoja de Trabajo para listado'!$AB$155:$BA$1048576,MATCH($A418,'Hoja de Trabajo para listado'!$AB$155:$AB$1048576,0),MATCH((CUADRO!N$5&amp;$E418),'Hoja de Trabajo para listado'!$AB$151:$BA$151,0)),0)+IFERROR(INDEX('Hoja de Trabajo para listado'!$BC$155:$CB$1048576,MATCH($A418,'Hoja de Trabajo para listado'!$BC$155:$BC$1048576,0),MATCH((CUADRO!N$5&amp;$E418),'Hoja de Trabajo para listado'!$BC$151:$CB$151,0)),0)+IFERROR(INDEX('Hoja de Trabajo para listado'!$DE$153:$DG$274,MATCH($A418,'Hoja de Trabajo para listado'!$DE$153:$DE$1048576,0),MATCH((CUADRO!N$5&amp;$E418),'Hoja de Trabajo para listado'!$DE$151:$DG$151,0)),0)+IFERROR(INDEX('Hoja de Trabajo para listado'!$CD$155:$DC$1048576,MATCH($A418,'Hoja de Trabajo para listado'!$CD$155:$CD$1048576,0),MATCH((CUADRO!N$5&amp;$E418),'Hoja de Trabajo para listado'!$CD$151:$DC$151,0)),0)</f>
        <v>0</v>
      </c>
      <c r="O418" s="255">
        <f ca="1">+IFERROR(INDEX('Hoja de Trabajo para listado'!$A$155:$Z$1048576,MATCH($A418,'Hoja de Trabajo para listado'!$A$155:$A$1048576,0),MATCH((CUADRO!O$5&amp;$E418),'Hoja de Trabajo para listado'!$A$151:$Z$151,0)),0)+IFERROR(INDEX('Hoja de Trabajo para listado'!$AB$155:$BA$1048576,MATCH($A418,'Hoja de Trabajo para listado'!$AB$155:$AB$1048576,0),MATCH((CUADRO!O$5&amp;$E418),'Hoja de Trabajo para listado'!$AB$151:$BA$151,0)),0)+IFERROR(INDEX('Hoja de Trabajo para listado'!$BC$155:$CB$1048576,MATCH($A418,'Hoja de Trabajo para listado'!$BC$155:$BC$1048576,0),MATCH((CUADRO!O$5&amp;$E418),'Hoja de Trabajo para listado'!$BC$151:$CB$151,0)),0)+IFERROR(INDEX('Hoja de Trabajo para listado'!$DE$153:$DG$274,MATCH($A418,'Hoja de Trabajo para listado'!$DE$153:$DE$1048576,0),MATCH((CUADRO!O$5&amp;$E418),'Hoja de Trabajo para listado'!$DE$151:$DG$151,0)),0)+IFERROR(INDEX('Hoja de Trabajo para listado'!$CD$155:$DC$1048576,MATCH($A418,'Hoja de Trabajo para listado'!$CD$155:$CD$1048576,0),MATCH((CUADRO!O$5&amp;$E418),'Hoja de Trabajo para listado'!$CD$151:$DC$151,0)),0)</f>
        <v>0</v>
      </c>
      <c r="P418" s="255">
        <f ca="1">+IFERROR(INDEX('Hoja de Trabajo para listado'!$A$155:$Z$1048576,MATCH($A418,'Hoja de Trabajo para listado'!$A$155:$A$1048576,0),MATCH((CUADRO!P$5&amp;$E418),'Hoja de Trabajo para listado'!$A$151:$Z$151,0)),0)+IFERROR(INDEX('Hoja de Trabajo para listado'!$AB$155:$BA$1048576,MATCH($A418,'Hoja de Trabajo para listado'!$AB$155:$AB$1048576,0),MATCH((CUADRO!P$5&amp;$E418),'Hoja de Trabajo para listado'!$AB$151:$BA$151,0)),0)+IFERROR(INDEX('Hoja de Trabajo para listado'!$BC$155:$CB$1048576,MATCH($A418,'Hoja de Trabajo para listado'!$BC$155:$BC$1048576,0),MATCH((CUADRO!P$5&amp;$E418),'Hoja de Trabajo para listado'!$BC$151:$CB$151,0)),0)+IFERROR(INDEX('Hoja de Trabajo para listado'!$DE$153:$DG$274,MATCH($A418,'Hoja de Trabajo para listado'!$DE$153:$DE$1048576,0),MATCH((CUADRO!P$5&amp;$E418),'Hoja de Trabajo para listado'!$DE$151:$DG$151,0)),0)+IFERROR(INDEX('Hoja de Trabajo para listado'!$CD$155:$DC$1048576,MATCH($A418,'Hoja de Trabajo para listado'!$CD$155:$CD$1048576,0),MATCH((CUADRO!P$5&amp;$E418),'Hoja de Trabajo para listado'!$CD$151:$DC$151,0)),0)</f>
        <v>0</v>
      </c>
      <c r="Q418" s="255">
        <f ca="1">+IFERROR(INDEX('Hoja de Trabajo para listado'!$A$155:$Z$1048576,MATCH($A418,'Hoja de Trabajo para listado'!$A$155:$A$1048576,0),MATCH((CUADRO!Q$5&amp;$E418),'Hoja de Trabajo para listado'!$A$151:$Z$151,0)),0)+IFERROR(INDEX('Hoja de Trabajo para listado'!$AB$155:$BA$1048576,MATCH($A418,'Hoja de Trabajo para listado'!$AB$155:$AB$1048576,0),MATCH((CUADRO!Q$5&amp;$E418),'Hoja de Trabajo para listado'!$AB$151:$BA$151,0)),0)+IFERROR(INDEX('Hoja de Trabajo para listado'!$BC$155:$CB$1048576,MATCH($A418,'Hoja de Trabajo para listado'!$BC$155:$BC$1048576,0),MATCH((CUADRO!Q$5&amp;$E418),'Hoja de Trabajo para listado'!$BC$151:$CB$151,0)),0)+IFERROR(INDEX('Hoja de Trabajo para listado'!$DE$153:$DG$274,MATCH($A418,'Hoja de Trabajo para listado'!$DE$153:$DE$1048576,0),MATCH((CUADRO!Q$5&amp;$E418),'Hoja de Trabajo para listado'!$DE$151:$DG$151,0)),0)+IFERROR(INDEX('Hoja de Trabajo para listado'!$CD$155:$DC$1048576,MATCH($A418,'Hoja de Trabajo para listado'!$CD$155:$CD$1048576,0),MATCH((CUADRO!Q$5&amp;$E418),'Hoja de Trabajo para listado'!$CD$151:$DC$151,0)),0)</f>
        <v>0</v>
      </c>
      <c r="R418" s="255">
        <f t="shared" ca="1" si="12"/>
        <v>0</v>
      </c>
      <c r="S418" s="262"/>
      <c r="T418" s="255">
        <f ca="1">+T419</f>
        <v>0</v>
      </c>
      <c r="U418" s="254">
        <f t="shared" si="13"/>
        <v>1</v>
      </c>
      <c r="V418" s="362" t="str">
        <f>+VLOOKUP(A418,bd_lista!$A$3:$E$590,5,FALSE)</f>
        <v>Gobiernos Autonomos Municipales</v>
      </c>
      <c r="W418" s="361" t="str">
        <f>+V418</f>
        <v>Gobiernos Autonomos Municipales</v>
      </c>
      <c r="X418" s="254">
        <f>+VLOOKUP(A418,[2]Sheet1!$A$13:$D$744,4,FALSE)</f>
        <v>0</v>
      </c>
      <c r="Y418" s="254" t="e">
        <f>+VLOOKUP(X418,bd_lista!$A$3:$C$590,3,FALSE)</f>
        <v>#N/A</v>
      </c>
      <c r="Z418" s="316">
        <f>+X418</f>
        <v>0</v>
      </c>
      <c r="AA418" s="317" t="e">
        <f>+Y418</f>
        <v>#N/A</v>
      </c>
    </row>
    <row r="419" spans="1:27" ht="15" hidden="1" customHeight="1">
      <c r="A419" s="264">
        <v>1112</v>
      </c>
      <c r="B419" s="307"/>
      <c r="C419" s="362" t="str">
        <f>+VLOOKUP(A419,bd_lista!$A$3:$C$590,3,FALSE)</f>
        <v>Gobierno Autónomo Municipal de Sopachuy</v>
      </c>
      <c r="D419" s="362"/>
      <c r="E419" s="256" t="s">
        <v>1314</v>
      </c>
      <c r="F419" s="257">
        <f ca="1">+IFERROR(INDEX('Hoja de Trabajo para listado'!$A$155:$Z$1048576,MATCH($A419,'Hoja de Trabajo para listado'!$A$155:$A$1048576,0),MATCH((CUADRO!F$5&amp;$E419),'Hoja de Trabajo para listado'!$A$151:$Z$151,0)),0)+IFERROR(INDEX('Hoja de Trabajo para listado'!$AB$155:$BA$1048576,MATCH($A419,'Hoja de Trabajo para listado'!$AB$155:$AB$1048576,0),MATCH((CUADRO!F$5&amp;$E419),'Hoja de Trabajo para listado'!$AB$151:$BA$151,0)),0)+IFERROR(INDEX('Hoja de Trabajo para listado'!$BC$155:$CB$1048576,MATCH($A419,'Hoja de Trabajo para listado'!$BC$155:$BC$1048576,0),MATCH((CUADRO!F$5&amp;$E419),'Hoja de Trabajo para listado'!$BC$151:$CB$151,0)),0)+IFERROR(INDEX('Hoja de Trabajo para listado'!$DE$153:$DG$274,MATCH($A419,'Hoja de Trabajo para listado'!$DE$153:$DE$1048576,0),MATCH((CUADRO!F$5&amp;$E419),'Hoja de Trabajo para listado'!$DE$151:$DG$151,0)),0)+IFERROR(INDEX('Hoja de Trabajo para listado'!$CD$155:$DC$1048576,MATCH($A419,'Hoja de Trabajo para listado'!$CD$155:$CD$1048576,0),MATCH((CUADRO!F$5&amp;$E419),'Hoja de Trabajo para listado'!$CD$151:$DC$151,0)),0)</f>
        <v>0</v>
      </c>
      <c r="G419" s="257">
        <f ca="1">+IFERROR(INDEX('Hoja de Trabajo para listado'!$A$155:$Z$1048576,MATCH($A419,'Hoja de Trabajo para listado'!$A$155:$A$1048576,0),MATCH((CUADRO!G$5&amp;$E419),'Hoja de Trabajo para listado'!$A$151:$Z$151,0)),0)+IFERROR(INDEX('Hoja de Trabajo para listado'!$AB$155:$BA$1048576,MATCH($A419,'Hoja de Trabajo para listado'!$AB$155:$AB$1048576,0),MATCH((CUADRO!G$5&amp;$E419),'Hoja de Trabajo para listado'!$AB$151:$BA$151,0)),0)+IFERROR(INDEX('Hoja de Trabajo para listado'!$BC$155:$CB$1048576,MATCH($A419,'Hoja de Trabajo para listado'!$BC$155:$BC$1048576,0),MATCH((CUADRO!G$5&amp;$E419),'Hoja de Trabajo para listado'!$BC$151:$CB$151,0)),0)+IFERROR(INDEX('Hoja de Trabajo para listado'!$DE$153:$DG$274,MATCH($A419,'Hoja de Trabajo para listado'!$DE$153:$DE$1048576,0),MATCH((CUADRO!G$5&amp;$E419),'Hoja de Trabajo para listado'!$DE$151:$DG$151,0)),0)+IFERROR(INDEX('Hoja de Trabajo para listado'!$CD$155:$DC$1048576,MATCH($A419,'Hoja de Trabajo para listado'!$CD$155:$CD$1048576,0),MATCH((CUADRO!G$5&amp;$E419),'Hoja de Trabajo para listado'!$CD$151:$DC$151,0)),0)</f>
        <v>0</v>
      </c>
      <c r="H419" s="257">
        <f ca="1">+IFERROR(INDEX('Hoja de Trabajo para listado'!$A$155:$Z$1048576,MATCH($A419,'Hoja de Trabajo para listado'!$A$155:$A$1048576,0),MATCH((CUADRO!H$5&amp;$E419),'Hoja de Trabajo para listado'!$A$151:$Z$151,0)),0)+IFERROR(INDEX('Hoja de Trabajo para listado'!$AB$155:$BA$1048576,MATCH($A419,'Hoja de Trabajo para listado'!$AB$155:$AB$1048576,0),MATCH((CUADRO!H$5&amp;$E419),'Hoja de Trabajo para listado'!$AB$151:$BA$151,0)),0)+IFERROR(INDEX('Hoja de Trabajo para listado'!$BC$155:$CB$1048576,MATCH($A419,'Hoja de Trabajo para listado'!$BC$155:$BC$1048576,0),MATCH((CUADRO!H$5&amp;$E419),'Hoja de Trabajo para listado'!$BC$151:$CB$151,0)),0)+IFERROR(INDEX('Hoja de Trabajo para listado'!$DE$153:$DG$274,MATCH($A419,'Hoja de Trabajo para listado'!$DE$153:$DE$1048576,0),MATCH((CUADRO!H$5&amp;$E419),'Hoja de Trabajo para listado'!$DE$151:$DG$151,0)),0)+IFERROR(INDEX('Hoja de Trabajo para listado'!$CD$155:$DC$1048576,MATCH($A419,'Hoja de Trabajo para listado'!$CD$155:$CD$1048576,0),MATCH((CUADRO!H$5&amp;$E419),'Hoja de Trabajo para listado'!$CD$151:$DC$151,0)),0)</f>
        <v>0</v>
      </c>
      <c r="I419" s="257">
        <f ca="1">+IFERROR(INDEX('Hoja de Trabajo para listado'!$A$155:$Z$1048576,MATCH($A419,'Hoja de Trabajo para listado'!$A$155:$A$1048576,0),MATCH((CUADRO!I$5&amp;$E419),'Hoja de Trabajo para listado'!$A$151:$Z$151,0)),0)+IFERROR(INDEX('Hoja de Trabajo para listado'!$AB$155:$BA$1048576,MATCH($A419,'Hoja de Trabajo para listado'!$AB$155:$AB$1048576,0),MATCH((CUADRO!I$5&amp;$E419),'Hoja de Trabajo para listado'!$AB$151:$BA$151,0)),0)+IFERROR(INDEX('Hoja de Trabajo para listado'!$BC$155:$CB$1048576,MATCH($A419,'Hoja de Trabajo para listado'!$BC$155:$BC$1048576,0),MATCH((CUADRO!I$5&amp;$E419),'Hoja de Trabajo para listado'!$BC$151:$CB$151,0)),0)+IFERROR(INDEX('Hoja de Trabajo para listado'!$DE$153:$DG$274,MATCH($A419,'Hoja de Trabajo para listado'!$DE$153:$DE$1048576,0),MATCH((CUADRO!I$5&amp;$E419),'Hoja de Trabajo para listado'!$DE$151:$DG$151,0)),0)+IFERROR(INDEX('Hoja de Trabajo para listado'!$CD$155:$DC$1048576,MATCH($A419,'Hoja de Trabajo para listado'!$CD$155:$CD$1048576,0),MATCH((CUADRO!I$5&amp;$E419),'Hoja de Trabajo para listado'!$CD$151:$DC$151,0)),0)</f>
        <v>0</v>
      </c>
      <c r="J419" s="257">
        <f ca="1">+IFERROR(INDEX('Hoja de Trabajo para listado'!$A$155:$Z$1048576,MATCH($A419,'Hoja de Trabajo para listado'!$A$155:$A$1048576,0),MATCH((CUADRO!J$5&amp;$E419),'Hoja de Trabajo para listado'!$A$151:$Z$151,0)),0)+IFERROR(INDEX('Hoja de Trabajo para listado'!$AB$155:$BA$1048576,MATCH($A419,'Hoja de Trabajo para listado'!$AB$155:$AB$1048576,0),MATCH((CUADRO!J$5&amp;$E419),'Hoja de Trabajo para listado'!$AB$151:$BA$151,0)),0)+IFERROR(INDEX('Hoja de Trabajo para listado'!$BC$155:$CB$1048576,MATCH($A419,'Hoja de Trabajo para listado'!$BC$155:$BC$1048576,0),MATCH((CUADRO!J$5&amp;$E419),'Hoja de Trabajo para listado'!$BC$151:$CB$151,0)),0)+IFERROR(INDEX('Hoja de Trabajo para listado'!$DE$153:$DG$274,MATCH($A419,'Hoja de Trabajo para listado'!$DE$153:$DE$1048576,0),MATCH((CUADRO!J$5&amp;$E419),'Hoja de Trabajo para listado'!$DE$151:$DG$151,0)),0)+IFERROR(INDEX('Hoja de Trabajo para listado'!$CD$155:$DC$1048576,MATCH($A419,'Hoja de Trabajo para listado'!$CD$155:$CD$1048576,0),MATCH((CUADRO!J$5&amp;$E419),'Hoja de Trabajo para listado'!$CD$151:$DC$151,0)),0)</f>
        <v>0</v>
      </c>
      <c r="K419" s="257">
        <f ca="1">+IFERROR(INDEX('Hoja de Trabajo para listado'!$A$155:$Z$1048576,MATCH($A419,'Hoja de Trabajo para listado'!$A$155:$A$1048576,0),MATCH((CUADRO!K$5&amp;$E419),'Hoja de Trabajo para listado'!$A$151:$Z$151,0)),0)+IFERROR(INDEX('Hoja de Trabajo para listado'!$AB$155:$BA$1048576,MATCH($A419,'Hoja de Trabajo para listado'!$AB$155:$AB$1048576,0),MATCH((CUADRO!K$5&amp;$E419),'Hoja de Trabajo para listado'!$AB$151:$BA$151,0)),0)+IFERROR(INDEX('Hoja de Trabajo para listado'!$BC$155:$CB$1048576,MATCH($A419,'Hoja de Trabajo para listado'!$BC$155:$BC$1048576,0),MATCH((CUADRO!K$5&amp;$E419),'Hoja de Trabajo para listado'!$BC$151:$CB$151,0)),0)+IFERROR(INDEX('Hoja de Trabajo para listado'!$DE$153:$DG$274,MATCH($A419,'Hoja de Trabajo para listado'!$DE$153:$DE$1048576,0),MATCH((CUADRO!K$5&amp;$E419),'Hoja de Trabajo para listado'!$DE$151:$DG$151,0)),0)+IFERROR(INDEX('Hoja de Trabajo para listado'!$CD$155:$DC$1048576,MATCH($A419,'Hoja de Trabajo para listado'!$CD$155:$CD$1048576,0),MATCH((CUADRO!K$5&amp;$E419),'Hoja de Trabajo para listado'!$CD$151:$DC$151,0)),0)</f>
        <v>0</v>
      </c>
      <c r="L419" s="257">
        <f ca="1">+IFERROR(INDEX('Hoja de Trabajo para listado'!$A$155:$Z$1048576,MATCH($A419,'Hoja de Trabajo para listado'!$A$155:$A$1048576,0),MATCH((CUADRO!L$5&amp;$E419),'Hoja de Trabajo para listado'!$A$151:$Z$151,0)),0)+IFERROR(INDEX('Hoja de Trabajo para listado'!$AB$155:$BA$1048576,MATCH($A419,'Hoja de Trabajo para listado'!$AB$155:$AB$1048576,0),MATCH((CUADRO!L$5&amp;$E419),'Hoja de Trabajo para listado'!$AB$151:$BA$151,0)),0)+IFERROR(INDEX('Hoja de Trabajo para listado'!$BC$155:$CB$1048576,MATCH($A419,'Hoja de Trabajo para listado'!$BC$155:$BC$1048576,0),MATCH((CUADRO!L$5&amp;$E419),'Hoja de Trabajo para listado'!$BC$151:$CB$151,0)),0)+IFERROR(INDEX('Hoja de Trabajo para listado'!$DE$153:$DG$274,MATCH($A419,'Hoja de Trabajo para listado'!$DE$153:$DE$1048576,0),MATCH((CUADRO!L$5&amp;$E419),'Hoja de Trabajo para listado'!$DE$151:$DG$151,0)),0)+IFERROR(INDEX('Hoja de Trabajo para listado'!$CD$155:$DC$1048576,MATCH($A419,'Hoja de Trabajo para listado'!$CD$155:$CD$1048576,0),MATCH((CUADRO!L$5&amp;$E419),'Hoja de Trabajo para listado'!$CD$151:$DC$151,0)),0)</f>
        <v>0</v>
      </c>
      <c r="M419" s="257">
        <f ca="1">+IFERROR(INDEX('Hoja de Trabajo para listado'!$A$155:$Z$1048576,MATCH($A419,'Hoja de Trabajo para listado'!$A$155:$A$1048576,0),MATCH((CUADRO!M$5&amp;$E419),'Hoja de Trabajo para listado'!$A$151:$Z$151,0)),0)+IFERROR(INDEX('Hoja de Trabajo para listado'!$AB$155:$BA$1048576,MATCH($A419,'Hoja de Trabajo para listado'!$AB$155:$AB$1048576,0),MATCH((CUADRO!M$5&amp;$E419),'Hoja de Trabajo para listado'!$AB$151:$BA$151,0)),0)+IFERROR(INDEX('Hoja de Trabajo para listado'!$BC$155:$CB$1048576,MATCH($A419,'Hoja de Trabajo para listado'!$BC$155:$BC$1048576,0),MATCH((CUADRO!M$5&amp;$E419),'Hoja de Trabajo para listado'!$BC$151:$CB$151,0)),0)+IFERROR(INDEX('Hoja de Trabajo para listado'!$DE$153:$DG$274,MATCH($A419,'Hoja de Trabajo para listado'!$DE$153:$DE$1048576,0),MATCH((CUADRO!M$5&amp;$E419),'Hoja de Trabajo para listado'!$DE$151:$DG$151,0)),0)+IFERROR(INDEX('Hoja de Trabajo para listado'!$CD$155:$DC$1048576,MATCH($A419,'Hoja de Trabajo para listado'!$CD$155:$CD$1048576,0),MATCH((CUADRO!M$5&amp;$E419),'Hoja de Trabajo para listado'!$CD$151:$DC$151,0)),0)</f>
        <v>0</v>
      </c>
      <c r="N419" s="257">
        <f ca="1">+IFERROR(INDEX('Hoja de Trabajo para listado'!$A$155:$Z$1048576,MATCH($A419,'Hoja de Trabajo para listado'!$A$155:$A$1048576,0),MATCH((CUADRO!N$5&amp;$E419),'Hoja de Trabajo para listado'!$A$151:$Z$151,0)),0)+IFERROR(INDEX('Hoja de Trabajo para listado'!$AB$155:$BA$1048576,MATCH($A419,'Hoja de Trabajo para listado'!$AB$155:$AB$1048576,0),MATCH((CUADRO!N$5&amp;$E419),'Hoja de Trabajo para listado'!$AB$151:$BA$151,0)),0)+IFERROR(INDEX('Hoja de Trabajo para listado'!$BC$155:$CB$1048576,MATCH($A419,'Hoja de Trabajo para listado'!$BC$155:$BC$1048576,0),MATCH((CUADRO!N$5&amp;$E419),'Hoja de Trabajo para listado'!$BC$151:$CB$151,0)),0)+IFERROR(INDEX('Hoja de Trabajo para listado'!$DE$153:$DG$274,MATCH($A419,'Hoja de Trabajo para listado'!$DE$153:$DE$1048576,0),MATCH((CUADRO!N$5&amp;$E419),'Hoja de Trabajo para listado'!$DE$151:$DG$151,0)),0)+IFERROR(INDEX('Hoja de Trabajo para listado'!$CD$155:$DC$1048576,MATCH($A419,'Hoja de Trabajo para listado'!$CD$155:$CD$1048576,0),MATCH((CUADRO!N$5&amp;$E419),'Hoja de Trabajo para listado'!$CD$151:$DC$151,0)),0)</f>
        <v>0</v>
      </c>
      <c r="O419" s="257">
        <f ca="1">+IFERROR(INDEX('Hoja de Trabajo para listado'!$A$155:$Z$1048576,MATCH($A419,'Hoja de Trabajo para listado'!$A$155:$A$1048576,0),MATCH((CUADRO!O$5&amp;$E419),'Hoja de Trabajo para listado'!$A$151:$Z$151,0)),0)+IFERROR(INDEX('Hoja de Trabajo para listado'!$AB$155:$BA$1048576,MATCH($A419,'Hoja de Trabajo para listado'!$AB$155:$AB$1048576,0),MATCH((CUADRO!O$5&amp;$E419),'Hoja de Trabajo para listado'!$AB$151:$BA$151,0)),0)+IFERROR(INDEX('Hoja de Trabajo para listado'!$BC$155:$CB$1048576,MATCH($A419,'Hoja de Trabajo para listado'!$BC$155:$BC$1048576,0),MATCH((CUADRO!O$5&amp;$E419),'Hoja de Trabajo para listado'!$BC$151:$CB$151,0)),0)+IFERROR(INDEX('Hoja de Trabajo para listado'!$DE$153:$DG$274,MATCH($A419,'Hoja de Trabajo para listado'!$DE$153:$DE$1048576,0),MATCH((CUADRO!O$5&amp;$E419),'Hoja de Trabajo para listado'!$DE$151:$DG$151,0)),0)+IFERROR(INDEX('Hoja de Trabajo para listado'!$CD$155:$DC$1048576,MATCH($A419,'Hoja de Trabajo para listado'!$CD$155:$CD$1048576,0),MATCH((CUADRO!O$5&amp;$E419),'Hoja de Trabajo para listado'!$CD$151:$DC$151,0)),0)</f>
        <v>0</v>
      </c>
      <c r="P419" s="257">
        <f ca="1">+IFERROR(INDEX('Hoja de Trabajo para listado'!$A$155:$Z$1048576,MATCH($A419,'Hoja de Trabajo para listado'!$A$155:$A$1048576,0),MATCH((CUADRO!P$5&amp;$E419),'Hoja de Trabajo para listado'!$A$151:$Z$151,0)),0)+IFERROR(INDEX('Hoja de Trabajo para listado'!$AB$155:$BA$1048576,MATCH($A419,'Hoja de Trabajo para listado'!$AB$155:$AB$1048576,0),MATCH((CUADRO!P$5&amp;$E419),'Hoja de Trabajo para listado'!$AB$151:$BA$151,0)),0)+IFERROR(INDEX('Hoja de Trabajo para listado'!$BC$155:$CB$1048576,MATCH($A419,'Hoja de Trabajo para listado'!$BC$155:$BC$1048576,0),MATCH((CUADRO!P$5&amp;$E419),'Hoja de Trabajo para listado'!$BC$151:$CB$151,0)),0)+IFERROR(INDEX('Hoja de Trabajo para listado'!$DE$153:$DG$274,MATCH($A419,'Hoja de Trabajo para listado'!$DE$153:$DE$1048576,0),MATCH((CUADRO!P$5&amp;$E419),'Hoja de Trabajo para listado'!$DE$151:$DG$151,0)),0)+IFERROR(INDEX('Hoja de Trabajo para listado'!$CD$155:$DC$1048576,MATCH($A419,'Hoja de Trabajo para listado'!$CD$155:$CD$1048576,0),MATCH((CUADRO!P$5&amp;$E419),'Hoja de Trabajo para listado'!$CD$151:$DC$151,0)),0)</f>
        <v>0</v>
      </c>
      <c r="Q419" s="257">
        <f ca="1">+IFERROR(INDEX('Hoja de Trabajo para listado'!$A$155:$Z$1048576,MATCH($A419,'Hoja de Trabajo para listado'!$A$155:$A$1048576,0),MATCH((CUADRO!Q$5&amp;$E419),'Hoja de Trabajo para listado'!$A$151:$Z$151,0)),0)+IFERROR(INDEX('Hoja de Trabajo para listado'!$AB$155:$BA$1048576,MATCH($A419,'Hoja de Trabajo para listado'!$AB$155:$AB$1048576,0),MATCH((CUADRO!Q$5&amp;$E419),'Hoja de Trabajo para listado'!$AB$151:$BA$151,0)),0)+IFERROR(INDEX('Hoja de Trabajo para listado'!$BC$155:$CB$1048576,MATCH($A419,'Hoja de Trabajo para listado'!$BC$155:$BC$1048576,0),MATCH((CUADRO!Q$5&amp;$E419),'Hoja de Trabajo para listado'!$BC$151:$CB$151,0)),0)+IFERROR(INDEX('Hoja de Trabajo para listado'!$DE$153:$DG$274,MATCH($A419,'Hoja de Trabajo para listado'!$DE$153:$DE$1048576,0),MATCH((CUADRO!Q$5&amp;$E419),'Hoja de Trabajo para listado'!$DE$151:$DG$151,0)),0)+IFERROR(INDEX('Hoja de Trabajo para listado'!$CD$155:$DC$1048576,MATCH($A419,'Hoja de Trabajo para listado'!$CD$155:$CD$1048576,0),MATCH((CUADRO!Q$5&amp;$E419),'Hoja de Trabajo para listado'!$CD$151:$DC$151,0)),0)</f>
        <v>0</v>
      </c>
      <c r="R419" s="257">
        <f t="shared" ca="1" si="12"/>
        <v>0</v>
      </c>
      <c r="S419" s="274">
        <f ca="1">+R418+R419</f>
        <v>0</v>
      </c>
      <c r="T419" s="257">
        <f ca="1">+S419</f>
        <v>0</v>
      </c>
      <c r="U419" s="256">
        <f t="shared" si="13"/>
        <v>2</v>
      </c>
      <c r="V419" s="362" t="str">
        <f>+VLOOKUP(A419,bd_lista!$A$3:$E$590,5,FALSE)</f>
        <v>Gobiernos Autonomos Municipales</v>
      </c>
      <c r="W419" s="362"/>
      <c r="X419" s="254">
        <f>+VLOOKUP(A419,[2]Sheet1!$A$13:$D$744,4,FALSE)</f>
        <v>0</v>
      </c>
      <c r="Y419" s="254" t="e">
        <f>+VLOOKUP(X419,bd_lista!$A$3:$C$590,3,FALSE)</f>
        <v>#N/A</v>
      </c>
      <c r="Z419" s="314"/>
      <c r="AA419" s="315"/>
    </row>
    <row r="420" spans="1:27" ht="15" hidden="1" customHeight="1">
      <c r="A420" s="264">
        <v>1113</v>
      </c>
      <c r="B420" s="306">
        <f>+A420</f>
        <v>1113</v>
      </c>
      <c r="C420" s="259" t="str">
        <f>+VLOOKUP(A420,bd_lista!$A$3:$C$590,3,FALSE)</f>
        <v>Gobierno Autónomo Municipal de Villa Alcalá</v>
      </c>
      <c r="D420" s="361" t="str">
        <f>+C420</f>
        <v>Gobierno Autónomo Municipal de Villa Alcalá</v>
      </c>
      <c r="E420" s="254" t="s">
        <v>1313</v>
      </c>
      <c r="F420" s="255">
        <f ca="1">+IFERROR(INDEX('Hoja de Trabajo para listado'!$A$155:$Z$1048576,MATCH($A420,'Hoja de Trabajo para listado'!$A$155:$A$1048576,0),MATCH((CUADRO!F$5&amp;$E420),'Hoja de Trabajo para listado'!$A$151:$Z$151,0)),0)+IFERROR(INDEX('Hoja de Trabajo para listado'!$AB$155:$BA$1048576,MATCH($A420,'Hoja de Trabajo para listado'!$AB$155:$AB$1048576,0),MATCH((CUADRO!F$5&amp;$E420),'Hoja de Trabajo para listado'!$AB$151:$BA$151,0)),0)+IFERROR(INDEX('Hoja de Trabajo para listado'!$BC$155:$CB$1048576,MATCH($A420,'Hoja de Trabajo para listado'!$BC$155:$BC$1048576,0),MATCH((CUADRO!F$5&amp;$E420),'Hoja de Trabajo para listado'!$BC$151:$CB$151,0)),0)+IFERROR(INDEX('Hoja de Trabajo para listado'!$DE$153:$DG$274,MATCH($A420,'Hoja de Trabajo para listado'!$DE$153:$DE$1048576,0),MATCH((CUADRO!F$5&amp;$E420),'Hoja de Trabajo para listado'!$DE$151:$DG$151,0)),0)+IFERROR(INDEX('Hoja de Trabajo para listado'!$CD$155:$DC$1048576,MATCH($A420,'Hoja de Trabajo para listado'!$CD$155:$CD$1048576,0),MATCH((CUADRO!F$5&amp;$E420),'Hoja de Trabajo para listado'!$CD$151:$DC$151,0)),0)</f>
        <v>0</v>
      </c>
      <c r="G420" s="255">
        <f ca="1">+IFERROR(INDEX('Hoja de Trabajo para listado'!$A$155:$Z$1048576,MATCH($A420,'Hoja de Trabajo para listado'!$A$155:$A$1048576,0),MATCH((CUADRO!G$5&amp;$E420),'Hoja de Trabajo para listado'!$A$151:$Z$151,0)),0)+IFERROR(INDEX('Hoja de Trabajo para listado'!$AB$155:$BA$1048576,MATCH($A420,'Hoja de Trabajo para listado'!$AB$155:$AB$1048576,0),MATCH((CUADRO!G$5&amp;$E420),'Hoja de Trabajo para listado'!$AB$151:$BA$151,0)),0)+IFERROR(INDEX('Hoja de Trabajo para listado'!$BC$155:$CB$1048576,MATCH($A420,'Hoja de Trabajo para listado'!$BC$155:$BC$1048576,0),MATCH((CUADRO!G$5&amp;$E420),'Hoja de Trabajo para listado'!$BC$151:$CB$151,0)),0)+IFERROR(INDEX('Hoja de Trabajo para listado'!$DE$153:$DG$274,MATCH($A420,'Hoja de Trabajo para listado'!$DE$153:$DE$1048576,0),MATCH((CUADRO!G$5&amp;$E420),'Hoja de Trabajo para listado'!$DE$151:$DG$151,0)),0)+IFERROR(INDEX('Hoja de Trabajo para listado'!$CD$155:$DC$1048576,MATCH($A420,'Hoja de Trabajo para listado'!$CD$155:$CD$1048576,0),MATCH((CUADRO!G$5&amp;$E420),'Hoja de Trabajo para listado'!$CD$151:$DC$151,0)),0)</f>
        <v>0</v>
      </c>
      <c r="H420" s="255">
        <f ca="1">+IFERROR(INDEX('Hoja de Trabajo para listado'!$A$155:$Z$1048576,MATCH($A420,'Hoja de Trabajo para listado'!$A$155:$A$1048576,0),MATCH((CUADRO!H$5&amp;$E420),'Hoja de Trabajo para listado'!$A$151:$Z$151,0)),0)+IFERROR(INDEX('Hoja de Trabajo para listado'!$AB$155:$BA$1048576,MATCH($A420,'Hoja de Trabajo para listado'!$AB$155:$AB$1048576,0),MATCH((CUADRO!H$5&amp;$E420),'Hoja de Trabajo para listado'!$AB$151:$BA$151,0)),0)+IFERROR(INDEX('Hoja de Trabajo para listado'!$BC$155:$CB$1048576,MATCH($A420,'Hoja de Trabajo para listado'!$BC$155:$BC$1048576,0),MATCH((CUADRO!H$5&amp;$E420),'Hoja de Trabajo para listado'!$BC$151:$CB$151,0)),0)+IFERROR(INDEX('Hoja de Trabajo para listado'!$DE$153:$DG$274,MATCH($A420,'Hoja de Trabajo para listado'!$DE$153:$DE$1048576,0),MATCH((CUADRO!H$5&amp;$E420),'Hoja de Trabajo para listado'!$DE$151:$DG$151,0)),0)+IFERROR(INDEX('Hoja de Trabajo para listado'!$CD$155:$DC$1048576,MATCH($A420,'Hoja de Trabajo para listado'!$CD$155:$CD$1048576,0),MATCH((CUADRO!H$5&amp;$E420),'Hoja de Trabajo para listado'!$CD$151:$DC$151,0)),0)</f>
        <v>0</v>
      </c>
      <c r="I420" s="255">
        <f ca="1">+IFERROR(INDEX('Hoja de Trabajo para listado'!$A$155:$Z$1048576,MATCH($A420,'Hoja de Trabajo para listado'!$A$155:$A$1048576,0),MATCH((CUADRO!I$5&amp;$E420),'Hoja de Trabajo para listado'!$A$151:$Z$151,0)),0)+IFERROR(INDEX('Hoja de Trabajo para listado'!$AB$155:$BA$1048576,MATCH($A420,'Hoja de Trabajo para listado'!$AB$155:$AB$1048576,0),MATCH((CUADRO!I$5&amp;$E420),'Hoja de Trabajo para listado'!$AB$151:$BA$151,0)),0)+IFERROR(INDEX('Hoja de Trabajo para listado'!$BC$155:$CB$1048576,MATCH($A420,'Hoja de Trabajo para listado'!$BC$155:$BC$1048576,0),MATCH((CUADRO!I$5&amp;$E420),'Hoja de Trabajo para listado'!$BC$151:$CB$151,0)),0)+IFERROR(INDEX('Hoja de Trabajo para listado'!$DE$153:$DG$274,MATCH($A420,'Hoja de Trabajo para listado'!$DE$153:$DE$1048576,0),MATCH((CUADRO!I$5&amp;$E420),'Hoja de Trabajo para listado'!$DE$151:$DG$151,0)),0)+IFERROR(INDEX('Hoja de Trabajo para listado'!$CD$155:$DC$1048576,MATCH($A420,'Hoja de Trabajo para listado'!$CD$155:$CD$1048576,0),MATCH((CUADRO!I$5&amp;$E420),'Hoja de Trabajo para listado'!$CD$151:$DC$151,0)),0)</f>
        <v>0</v>
      </c>
      <c r="J420" s="255">
        <f ca="1">+IFERROR(INDEX('Hoja de Trabajo para listado'!$A$155:$Z$1048576,MATCH($A420,'Hoja de Trabajo para listado'!$A$155:$A$1048576,0),MATCH((CUADRO!J$5&amp;$E420),'Hoja de Trabajo para listado'!$A$151:$Z$151,0)),0)+IFERROR(INDEX('Hoja de Trabajo para listado'!$AB$155:$BA$1048576,MATCH($A420,'Hoja de Trabajo para listado'!$AB$155:$AB$1048576,0),MATCH((CUADRO!J$5&amp;$E420),'Hoja de Trabajo para listado'!$AB$151:$BA$151,0)),0)+IFERROR(INDEX('Hoja de Trabajo para listado'!$BC$155:$CB$1048576,MATCH($A420,'Hoja de Trabajo para listado'!$BC$155:$BC$1048576,0),MATCH((CUADRO!J$5&amp;$E420),'Hoja de Trabajo para listado'!$BC$151:$CB$151,0)),0)+IFERROR(INDEX('Hoja de Trabajo para listado'!$DE$153:$DG$274,MATCH($A420,'Hoja de Trabajo para listado'!$DE$153:$DE$1048576,0),MATCH((CUADRO!J$5&amp;$E420),'Hoja de Trabajo para listado'!$DE$151:$DG$151,0)),0)+IFERROR(INDEX('Hoja de Trabajo para listado'!$CD$155:$DC$1048576,MATCH($A420,'Hoja de Trabajo para listado'!$CD$155:$CD$1048576,0),MATCH((CUADRO!J$5&amp;$E420),'Hoja de Trabajo para listado'!$CD$151:$DC$151,0)),0)</f>
        <v>0</v>
      </c>
      <c r="K420" s="255">
        <f ca="1">+IFERROR(INDEX('Hoja de Trabajo para listado'!$A$155:$Z$1048576,MATCH($A420,'Hoja de Trabajo para listado'!$A$155:$A$1048576,0),MATCH((CUADRO!K$5&amp;$E420),'Hoja de Trabajo para listado'!$A$151:$Z$151,0)),0)+IFERROR(INDEX('Hoja de Trabajo para listado'!$AB$155:$BA$1048576,MATCH($A420,'Hoja de Trabajo para listado'!$AB$155:$AB$1048576,0),MATCH((CUADRO!K$5&amp;$E420),'Hoja de Trabajo para listado'!$AB$151:$BA$151,0)),0)+IFERROR(INDEX('Hoja de Trabajo para listado'!$BC$155:$CB$1048576,MATCH($A420,'Hoja de Trabajo para listado'!$BC$155:$BC$1048576,0),MATCH((CUADRO!K$5&amp;$E420),'Hoja de Trabajo para listado'!$BC$151:$CB$151,0)),0)+IFERROR(INDEX('Hoja de Trabajo para listado'!$DE$153:$DG$274,MATCH($A420,'Hoja de Trabajo para listado'!$DE$153:$DE$1048576,0),MATCH((CUADRO!K$5&amp;$E420),'Hoja de Trabajo para listado'!$DE$151:$DG$151,0)),0)+IFERROR(INDEX('Hoja de Trabajo para listado'!$CD$155:$DC$1048576,MATCH($A420,'Hoja de Trabajo para listado'!$CD$155:$CD$1048576,0),MATCH((CUADRO!K$5&amp;$E420),'Hoja de Trabajo para listado'!$CD$151:$DC$151,0)),0)</f>
        <v>0</v>
      </c>
      <c r="L420" s="255">
        <f ca="1">+IFERROR(INDEX('Hoja de Trabajo para listado'!$A$155:$Z$1048576,MATCH($A420,'Hoja de Trabajo para listado'!$A$155:$A$1048576,0),MATCH((CUADRO!L$5&amp;$E420),'Hoja de Trabajo para listado'!$A$151:$Z$151,0)),0)+IFERROR(INDEX('Hoja de Trabajo para listado'!$AB$155:$BA$1048576,MATCH($A420,'Hoja de Trabajo para listado'!$AB$155:$AB$1048576,0),MATCH((CUADRO!L$5&amp;$E420),'Hoja de Trabajo para listado'!$AB$151:$BA$151,0)),0)+IFERROR(INDEX('Hoja de Trabajo para listado'!$BC$155:$CB$1048576,MATCH($A420,'Hoja de Trabajo para listado'!$BC$155:$BC$1048576,0),MATCH((CUADRO!L$5&amp;$E420),'Hoja de Trabajo para listado'!$BC$151:$CB$151,0)),0)+IFERROR(INDEX('Hoja de Trabajo para listado'!$DE$153:$DG$274,MATCH($A420,'Hoja de Trabajo para listado'!$DE$153:$DE$1048576,0),MATCH((CUADRO!L$5&amp;$E420),'Hoja de Trabajo para listado'!$DE$151:$DG$151,0)),0)+IFERROR(INDEX('Hoja de Trabajo para listado'!$CD$155:$DC$1048576,MATCH($A420,'Hoja de Trabajo para listado'!$CD$155:$CD$1048576,0),MATCH((CUADRO!L$5&amp;$E420),'Hoja de Trabajo para listado'!$CD$151:$DC$151,0)),0)</f>
        <v>0</v>
      </c>
      <c r="M420" s="255">
        <f ca="1">+IFERROR(INDEX('Hoja de Trabajo para listado'!$A$155:$Z$1048576,MATCH($A420,'Hoja de Trabajo para listado'!$A$155:$A$1048576,0),MATCH((CUADRO!M$5&amp;$E420),'Hoja de Trabajo para listado'!$A$151:$Z$151,0)),0)+IFERROR(INDEX('Hoja de Trabajo para listado'!$AB$155:$BA$1048576,MATCH($A420,'Hoja de Trabajo para listado'!$AB$155:$AB$1048576,0),MATCH((CUADRO!M$5&amp;$E420),'Hoja de Trabajo para listado'!$AB$151:$BA$151,0)),0)+IFERROR(INDEX('Hoja de Trabajo para listado'!$BC$155:$CB$1048576,MATCH($A420,'Hoja de Trabajo para listado'!$BC$155:$BC$1048576,0),MATCH((CUADRO!M$5&amp;$E420),'Hoja de Trabajo para listado'!$BC$151:$CB$151,0)),0)+IFERROR(INDEX('Hoja de Trabajo para listado'!$DE$153:$DG$274,MATCH($A420,'Hoja de Trabajo para listado'!$DE$153:$DE$1048576,0),MATCH((CUADRO!M$5&amp;$E420),'Hoja de Trabajo para listado'!$DE$151:$DG$151,0)),0)+IFERROR(INDEX('Hoja de Trabajo para listado'!$CD$155:$DC$1048576,MATCH($A420,'Hoja de Trabajo para listado'!$CD$155:$CD$1048576,0),MATCH((CUADRO!M$5&amp;$E420),'Hoja de Trabajo para listado'!$CD$151:$DC$151,0)),0)</f>
        <v>0</v>
      </c>
      <c r="N420" s="255">
        <f ca="1">+IFERROR(INDEX('Hoja de Trabajo para listado'!$A$155:$Z$1048576,MATCH($A420,'Hoja de Trabajo para listado'!$A$155:$A$1048576,0),MATCH((CUADRO!N$5&amp;$E420),'Hoja de Trabajo para listado'!$A$151:$Z$151,0)),0)+IFERROR(INDEX('Hoja de Trabajo para listado'!$AB$155:$BA$1048576,MATCH($A420,'Hoja de Trabajo para listado'!$AB$155:$AB$1048576,0),MATCH((CUADRO!N$5&amp;$E420),'Hoja de Trabajo para listado'!$AB$151:$BA$151,0)),0)+IFERROR(INDEX('Hoja de Trabajo para listado'!$BC$155:$CB$1048576,MATCH($A420,'Hoja de Trabajo para listado'!$BC$155:$BC$1048576,0),MATCH((CUADRO!N$5&amp;$E420),'Hoja de Trabajo para listado'!$BC$151:$CB$151,0)),0)+IFERROR(INDEX('Hoja de Trabajo para listado'!$DE$153:$DG$274,MATCH($A420,'Hoja de Trabajo para listado'!$DE$153:$DE$1048576,0),MATCH((CUADRO!N$5&amp;$E420),'Hoja de Trabajo para listado'!$DE$151:$DG$151,0)),0)+IFERROR(INDEX('Hoja de Trabajo para listado'!$CD$155:$DC$1048576,MATCH($A420,'Hoja de Trabajo para listado'!$CD$155:$CD$1048576,0),MATCH((CUADRO!N$5&amp;$E420),'Hoja de Trabajo para listado'!$CD$151:$DC$151,0)),0)</f>
        <v>0</v>
      </c>
      <c r="O420" s="255">
        <f ca="1">+IFERROR(INDEX('Hoja de Trabajo para listado'!$A$155:$Z$1048576,MATCH($A420,'Hoja de Trabajo para listado'!$A$155:$A$1048576,0),MATCH((CUADRO!O$5&amp;$E420),'Hoja de Trabajo para listado'!$A$151:$Z$151,0)),0)+IFERROR(INDEX('Hoja de Trabajo para listado'!$AB$155:$BA$1048576,MATCH($A420,'Hoja de Trabajo para listado'!$AB$155:$AB$1048576,0),MATCH((CUADRO!O$5&amp;$E420),'Hoja de Trabajo para listado'!$AB$151:$BA$151,0)),0)+IFERROR(INDEX('Hoja de Trabajo para listado'!$BC$155:$CB$1048576,MATCH($A420,'Hoja de Trabajo para listado'!$BC$155:$BC$1048576,0),MATCH((CUADRO!O$5&amp;$E420),'Hoja de Trabajo para listado'!$BC$151:$CB$151,0)),0)+IFERROR(INDEX('Hoja de Trabajo para listado'!$DE$153:$DG$274,MATCH($A420,'Hoja de Trabajo para listado'!$DE$153:$DE$1048576,0),MATCH((CUADRO!O$5&amp;$E420),'Hoja de Trabajo para listado'!$DE$151:$DG$151,0)),0)+IFERROR(INDEX('Hoja de Trabajo para listado'!$CD$155:$DC$1048576,MATCH($A420,'Hoja de Trabajo para listado'!$CD$155:$CD$1048576,0),MATCH((CUADRO!O$5&amp;$E420),'Hoja de Trabajo para listado'!$CD$151:$DC$151,0)),0)</f>
        <v>0</v>
      </c>
      <c r="P420" s="255">
        <f ca="1">+IFERROR(INDEX('Hoja de Trabajo para listado'!$A$155:$Z$1048576,MATCH($A420,'Hoja de Trabajo para listado'!$A$155:$A$1048576,0),MATCH((CUADRO!P$5&amp;$E420),'Hoja de Trabajo para listado'!$A$151:$Z$151,0)),0)+IFERROR(INDEX('Hoja de Trabajo para listado'!$AB$155:$BA$1048576,MATCH($A420,'Hoja de Trabajo para listado'!$AB$155:$AB$1048576,0),MATCH((CUADRO!P$5&amp;$E420),'Hoja de Trabajo para listado'!$AB$151:$BA$151,0)),0)+IFERROR(INDEX('Hoja de Trabajo para listado'!$BC$155:$CB$1048576,MATCH($A420,'Hoja de Trabajo para listado'!$BC$155:$BC$1048576,0),MATCH((CUADRO!P$5&amp;$E420),'Hoja de Trabajo para listado'!$BC$151:$CB$151,0)),0)+IFERROR(INDEX('Hoja de Trabajo para listado'!$DE$153:$DG$274,MATCH($A420,'Hoja de Trabajo para listado'!$DE$153:$DE$1048576,0),MATCH((CUADRO!P$5&amp;$E420),'Hoja de Trabajo para listado'!$DE$151:$DG$151,0)),0)+IFERROR(INDEX('Hoja de Trabajo para listado'!$CD$155:$DC$1048576,MATCH($A420,'Hoja de Trabajo para listado'!$CD$155:$CD$1048576,0),MATCH((CUADRO!P$5&amp;$E420),'Hoja de Trabajo para listado'!$CD$151:$DC$151,0)),0)</f>
        <v>0</v>
      </c>
      <c r="Q420" s="255">
        <f ca="1">+IFERROR(INDEX('Hoja de Trabajo para listado'!$A$155:$Z$1048576,MATCH($A420,'Hoja de Trabajo para listado'!$A$155:$A$1048576,0),MATCH((CUADRO!Q$5&amp;$E420),'Hoja de Trabajo para listado'!$A$151:$Z$151,0)),0)+IFERROR(INDEX('Hoja de Trabajo para listado'!$AB$155:$BA$1048576,MATCH($A420,'Hoja de Trabajo para listado'!$AB$155:$AB$1048576,0),MATCH((CUADRO!Q$5&amp;$E420),'Hoja de Trabajo para listado'!$AB$151:$BA$151,0)),0)+IFERROR(INDEX('Hoja de Trabajo para listado'!$BC$155:$CB$1048576,MATCH($A420,'Hoja de Trabajo para listado'!$BC$155:$BC$1048576,0),MATCH((CUADRO!Q$5&amp;$E420),'Hoja de Trabajo para listado'!$BC$151:$CB$151,0)),0)+IFERROR(INDEX('Hoja de Trabajo para listado'!$DE$153:$DG$274,MATCH($A420,'Hoja de Trabajo para listado'!$DE$153:$DE$1048576,0),MATCH((CUADRO!Q$5&amp;$E420),'Hoja de Trabajo para listado'!$DE$151:$DG$151,0)),0)+IFERROR(INDEX('Hoja de Trabajo para listado'!$CD$155:$DC$1048576,MATCH($A420,'Hoja de Trabajo para listado'!$CD$155:$CD$1048576,0),MATCH((CUADRO!Q$5&amp;$E420),'Hoja de Trabajo para listado'!$CD$151:$DC$151,0)),0)</f>
        <v>0</v>
      </c>
      <c r="R420" s="255">
        <f t="shared" ca="1" si="12"/>
        <v>0</v>
      </c>
      <c r="S420" s="262"/>
      <c r="T420" s="255">
        <f ca="1">+T421</f>
        <v>0</v>
      </c>
      <c r="U420" s="254">
        <f t="shared" si="13"/>
        <v>1</v>
      </c>
      <c r="V420" s="362" t="str">
        <f>+VLOOKUP(A420,bd_lista!$A$3:$E$590,5,FALSE)</f>
        <v>Gobiernos Autonomos Municipales</v>
      </c>
      <c r="W420" s="361" t="str">
        <f>+V420</f>
        <v>Gobiernos Autonomos Municipales</v>
      </c>
      <c r="X420" s="254">
        <f>+VLOOKUP(A420,[2]Sheet1!$A$13:$D$744,4,FALSE)</f>
        <v>0</v>
      </c>
      <c r="Y420" s="254" t="e">
        <f>+VLOOKUP(X420,bd_lista!$A$3:$C$590,3,FALSE)</f>
        <v>#N/A</v>
      </c>
      <c r="Z420" s="316">
        <f>+X420</f>
        <v>0</v>
      </c>
      <c r="AA420" s="317" t="e">
        <f>+Y420</f>
        <v>#N/A</v>
      </c>
    </row>
    <row r="421" spans="1:27" ht="15" hidden="1" customHeight="1">
      <c r="A421" s="264">
        <v>1113</v>
      </c>
      <c r="B421" s="307"/>
      <c r="C421" s="362" t="str">
        <f>+VLOOKUP(A421,bd_lista!$A$3:$C$590,3,FALSE)</f>
        <v>Gobierno Autónomo Municipal de Villa Alcalá</v>
      </c>
      <c r="D421" s="362"/>
      <c r="E421" s="256" t="s">
        <v>1314</v>
      </c>
      <c r="F421" s="257">
        <f ca="1">+IFERROR(INDEX('Hoja de Trabajo para listado'!$A$155:$Z$1048576,MATCH($A421,'Hoja de Trabajo para listado'!$A$155:$A$1048576,0),MATCH((CUADRO!F$5&amp;$E421),'Hoja de Trabajo para listado'!$A$151:$Z$151,0)),0)+IFERROR(INDEX('Hoja de Trabajo para listado'!$AB$155:$BA$1048576,MATCH($A421,'Hoja de Trabajo para listado'!$AB$155:$AB$1048576,0),MATCH((CUADRO!F$5&amp;$E421),'Hoja de Trabajo para listado'!$AB$151:$BA$151,0)),0)+IFERROR(INDEX('Hoja de Trabajo para listado'!$BC$155:$CB$1048576,MATCH($A421,'Hoja de Trabajo para listado'!$BC$155:$BC$1048576,0),MATCH((CUADRO!F$5&amp;$E421),'Hoja de Trabajo para listado'!$BC$151:$CB$151,0)),0)+IFERROR(INDEX('Hoja de Trabajo para listado'!$DE$153:$DG$274,MATCH($A421,'Hoja de Trabajo para listado'!$DE$153:$DE$1048576,0),MATCH((CUADRO!F$5&amp;$E421),'Hoja de Trabajo para listado'!$DE$151:$DG$151,0)),0)+IFERROR(INDEX('Hoja de Trabajo para listado'!$CD$155:$DC$1048576,MATCH($A421,'Hoja de Trabajo para listado'!$CD$155:$CD$1048576,0),MATCH((CUADRO!F$5&amp;$E421),'Hoja de Trabajo para listado'!$CD$151:$DC$151,0)),0)</f>
        <v>0</v>
      </c>
      <c r="G421" s="257">
        <f ca="1">+IFERROR(INDEX('Hoja de Trabajo para listado'!$A$155:$Z$1048576,MATCH($A421,'Hoja de Trabajo para listado'!$A$155:$A$1048576,0),MATCH((CUADRO!G$5&amp;$E421),'Hoja de Trabajo para listado'!$A$151:$Z$151,0)),0)+IFERROR(INDEX('Hoja de Trabajo para listado'!$AB$155:$BA$1048576,MATCH($A421,'Hoja de Trabajo para listado'!$AB$155:$AB$1048576,0),MATCH((CUADRO!G$5&amp;$E421),'Hoja de Trabajo para listado'!$AB$151:$BA$151,0)),0)+IFERROR(INDEX('Hoja de Trabajo para listado'!$BC$155:$CB$1048576,MATCH($A421,'Hoja de Trabajo para listado'!$BC$155:$BC$1048576,0),MATCH((CUADRO!G$5&amp;$E421),'Hoja de Trabajo para listado'!$BC$151:$CB$151,0)),0)+IFERROR(INDEX('Hoja de Trabajo para listado'!$DE$153:$DG$274,MATCH($A421,'Hoja de Trabajo para listado'!$DE$153:$DE$1048576,0),MATCH((CUADRO!G$5&amp;$E421),'Hoja de Trabajo para listado'!$DE$151:$DG$151,0)),0)+IFERROR(INDEX('Hoja de Trabajo para listado'!$CD$155:$DC$1048576,MATCH($A421,'Hoja de Trabajo para listado'!$CD$155:$CD$1048576,0),MATCH((CUADRO!G$5&amp;$E421),'Hoja de Trabajo para listado'!$CD$151:$DC$151,0)),0)</f>
        <v>0</v>
      </c>
      <c r="H421" s="257">
        <f ca="1">+IFERROR(INDEX('Hoja de Trabajo para listado'!$A$155:$Z$1048576,MATCH($A421,'Hoja de Trabajo para listado'!$A$155:$A$1048576,0),MATCH((CUADRO!H$5&amp;$E421),'Hoja de Trabajo para listado'!$A$151:$Z$151,0)),0)+IFERROR(INDEX('Hoja de Trabajo para listado'!$AB$155:$BA$1048576,MATCH($A421,'Hoja de Trabajo para listado'!$AB$155:$AB$1048576,0),MATCH((CUADRO!H$5&amp;$E421),'Hoja de Trabajo para listado'!$AB$151:$BA$151,0)),0)+IFERROR(INDEX('Hoja de Trabajo para listado'!$BC$155:$CB$1048576,MATCH($A421,'Hoja de Trabajo para listado'!$BC$155:$BC$1048576,0),MATCH((CUADRO!H$5&amp;$E421),'Hoja de Trabajo para listado'!$BC$151:$CB$151,0)),0)+IFERROR(INDEX('Hoja de Trabajo para listado'!$DE$153:$DG$274,MATCH($A421,'Hoja de Trabajo para listado'!$DE$153:$DE$1048576,0),MATCH((CUADRO!H$5&amp;$E421),'Hoja de Trabajo para listado'!$DE$151:$DG$151,0)),0)+IFERROR(INDEX('Hoja de Trabajo para listado'!$CD$155:$DC$1048576,MATCH($A421,'Hoja de Trabajo para listado'!$CD$155:$CD$1048576,0),MATCH((CUADRO!H$5&amp;$E421),'Hoja de Trabajo para listado'!$CD$151:$DC$151,0)),0)</f>
        <v>0</v>
      </c>
      <c r="I421" s="257">
        <f ca="1">+IFERROR(INDEX('Hoja de Trabajo para listado'!$A$155:$Z$1048576,MATCH($A421,'Hoja de Trabajo para listado'!$A$155:$A$1048576,0),MATCH((CUADRO!I$5&amp;$E421),'Hoja de Trabajo para listado'!$A$151:$Z$151,0)),0)+IFERROR(INDEX('Hoja de Trabajo para listado'!$AB$155:$BA$1048576,MATCH($A421,'Hoja de Trabajo para listado'!$AB$155:$AB$1048576,0),MATCH((CUADRO!I$5&amp;$E421),'Hoja de Trabajo para listado'!$AB$151:$BA$151,0)),0)+IFERROR(INDEX('Hoja de Trabajo para listado'!$BC$155:$CB$1048576,MATCH($A421,'Hoja de Trabajo para listado'!$BC$155:$BC$1048576,0),MATCH((CUADRO!I$5&amp;$E421),'Hoja de Trabajo para listado'!$BC$151:$CB$151,0)),0)+IFERROR(INDEX('Hoja de Trabajo para listado'!$DE$153:$DG$274,MATCH($A421,'Hoja de Trabajo para listado'!$DE$153:$DE$1048576,0),MATCH((CUADRO!I$5&amp;$E421),'Hoja de Trabajo para listado'!$DE$151:$DG$151,0)),0)+IFERROR(INDEX('Hoja de Trabajo para listado'!$CD$155:$DC$1048576,MATCH($A421,'Hoja de Trabajo para listado'!$CD$155:$CD$1048576,0),MATCH((CUADRO!I$5&amp;$E421),'Hoja de Trabajo para listado'!$CD$151:$DC$151,0)),0)</f>
        <v>0</v>
      </c>
      <c r="J421" s="257">
        <f ca="1">+IFERROR(INDEX('Hoja de Trabajo para listado'!$A$155:$Z$1048576,MATCH($A421,'Hoja de Trabajo para listado'!$A$155:$A$1048576,0),MATCH((CUADRO!J$5&amp;$E421),'Hoja de Trabajo para listado'!$A$151:$Z$151,0)),0)+IFERROR(INDEX('Hoja de Trabajo para listado'!$AB$155:$BA$1048576,MATCH($A421,'Hoja de Trabajo para listado'!$AB$155:$AB$1048576,0),MATCH((CUADRO!J$5&amp;$E421),'Hoja de Trabajo para listado'!$AB$151:$BA$151,0)),0)+IFERROR(INDEX('Hoja de Trabajo para listado'!$BC$155:$CB$1048576,MATCH($A421,'Hoja de Trabajo para listado'!$BC$155:$BC$1048576,0),MATCH((CUADRO!J$5&amp;$E421),'Hoja de Trabajo para listado'!$BC$151:$CB$151,0)),0)+IFERROR(INDEX('Hoja de Trabajo para listado'!$DE$153:$DG$274,MATCH($A421,'Hoja de Trabajo para listado'!$DE$153:$DE$1048576,0),MATCH((CUADRO!J$5&amp;$E421),'Hoja de Trabajo para listado'!$DE$151:$DG$151,0)),0)+IFERROR(INDEX('Hoja de Trabajo para listado'!$CD$155:$DC$1048576,MATCH($A421,'Hoja de Trabajo para listado'!$CD$155:$CD$1048576,0),MATCH((CUADRO!J$5&amp;$E421),'Hoja de Trabajo para listado'!$CD$151:$DC$151,0)),0)</f>
        <v>0</v>
      </c>
      <c r="K421" s="257">
        <f ca="1">+IFERROR(INDEX('Hoja de Trabajo para listado'!$A$155:$Z$1048576,MATCH($A421,'Hoja de Trabajo para listado'!$A$155:$A$1048576,0),MATCH((CUADRO!K$5&amp;$E421),'Hoja de Trabajo para listado'!$A$151:$Z$151,0)),0)+IFERROR(INDEX('Hoja de Trabajo para listado'!$AB$155:$BA$1048576,MATCH($A421,'Hoja de Trabajo para listado'!$AB$155:$AB$1048576,0),MATCH((CUADRO!K$5&amp;$E421),'Hoja de Trabajo para listado'!$AB$151:$BA$151,0)),0)+IFERROR(INDEX('Hoja de Trabajo para listado'!$BC$155:$CB$1048576,MATCH($A421,'Hoja de Trabajo para listado'!$BC$155:$BC$1048576,0),MATCH((CUADRO!K$5&amp;$E421),'Hoja de Trabajo para listado'!$BC$151:$CB$151,0)),0)+IFERROR(INDEX('Hoja de Trabajo para listado'!$DE$153:$DG$274,MATCH($A421,'Hoja de Trabajo para listado'!$DE$153:$DE$1048576,0),MATCH((CUADRO!K$5&amp;$E421),'Hoja de Trabajo para listado'!$DE$151:$DG$151,0)),0)+IFERROR(INDEX('Hoja de Trabajo para listado'!$CD$155:$DC$1048576,MATCH($A421,'Hoja de Trabajo para listado'!$CD$155:$CD$1048576,0),MATCH((CUADRO!K$5&amp;$E421),'Hoja de Trabajo para listado'!$CD$151:$DC$151,0)),0)</f>
        <v>0</v>
      </c>
      <c r="L421" s="257">
        <f ca="1">+IFERROR(INDEX('Hoja de Trabajo para listado'!$A$155:$Z$1048576,MATCH($A421,'Hoja de Trabajo para listado'!$A$155:$A$1048576,0),MATCH((CUADRO!L$5&amp;$E421),'Hoja de Trabajo para listado'!$A$151:$Z$151,0)),0)+IFERROR(INDEX('Hoja de Trabajo para listado'!$AB$155:$BA$1048576,MATCH($A421,'Hoja de Trabajo para listado'!$AB$155:$AB$1048576,0),MATCH((CUADRO!L$5&amp;$E421),'Hoja de Trabajo para listado'!$AB$151:$BA$151,0)),0)+IFERROR(INDEX('Hoja de Trabajo para listado'!$BC$155:$CB$1048576,MATCH($A421,'Hoja de Trabajo para listado'!$BC$155:$BC$1048576,0),MATCH((CUADRO!L$5&amp;$E421),'Hoja de Trabajo para listado'!$BC$151:$CB$151,0)),0)+IFERROR(INDEX('Hoja de Trabajo para listado'!$DE$153:$DG$274,MATCH($A421,'Hoja de Trabajo para listado'!$DE$153:$DE$1048576,0),MATCH((CUADRO!L$5&amp;$E421),'Hoja de Trabajo para listado'!$DE$151:$DG$151,0)),0)+IFERROR(INDEX('Hoja de Trabajo para listado'!$CD$155:$DC$1048576,MATCH($A421,'Hoja de Trabajo para listado'!$CD$155:$CD$1048576,0),MATCH((CUADRO!L$5&amp;$E421),'Hoja de Trabajo para listado'!$CD$151:$DC$151,0)),0)</f>
        <v>0</v>
      </c>
      <c r="M421" s="257">
        <f ca="1">+IFERROR(INDEX('Hoja de Trabajo para listado'!$A$155:$Z$1048576,MATCH($A421,'Hoja de Trabajo para listado'!$A$155:$A$1048576,0),MATCH((CUADRO!M$5&amp;$E421),'Hoja de Trabajo para listado'!$A$151:$Z$151,0)),0)+IFERROR(INDEX('Hoja de Trabajo para listado'!$AB$155:$BA$1048576,MATCH($A421,'Hoja de Trabajo para listado'!$AB$155:$AB$1048576,0),MATCH((CUADRO!M$5&amp;$E421),'Hoja de Trabajo para listado'!$AB$151:$BA$151,0)),0)+IFERROR(INDEX('Hoja de Trabajo para listado'!$BC$155:$CB$1048576,MATCH($A421,'Hoja de Trabajo para listado'!$BC$155:$BC$1048576,0),MATCH((CUADRO!M$5&amp;$E421),'Hoja de Trabajo para listado'!$BC$151:$CB$151,0)),0)+IFERROR(INDEX('Hoja de Trabajo para listado'!$DE$153:$DG$274,MATCH($A421,'Hoja de Trabajo para listado'!$DE$153:$DE$1048576,0),MATCH((CUADRO!M$5&amp;$E421),'Hoja de Trabajo para listado'!$DE$151:$DG$151,0)),0)+IFERROR(INDEX('Hoja de Trabajo para listado'!$CD$155:$DC$1048576,MATCH($A421,'Hoja de Trabajo para listado'!$CD$155:$CD$1048576,0),MATCH((CUADRO!M$5&amp;$E421),'Hoja de Trabajo para listado'!$CD$151:$DC$151,0)),0)</f>
        <v>0</v>
      </c>
      <c r="N421" s="257">
        <f ca="1">+IFERROR(INDEX('Hoja de Trabajo para listado'!$A$155:$Z$1048576,MATCH($A421,'Hoja de Trabajo para listado'!$A$155:$A$1048576,0),MATCH((CUADRO!N$5&amp;$E421),'Hoja de Trabajo para listado'!$A$151:$Z$151,0)),0)+IFERROR(INDEX('Hoja de Trabajo para listado'!$AB$155:$BA$1048576,MATCH($A421,'Hoja de Trabajo para listado'!$AB$155:$AB$1048576,0),MATCH((CUADRO!N$5&amp;$E421),'Hoja de Trabajo para listado'!$AB$151:$BA$151,0)),0)+IFERROR(INDEX('Hoja de Trabajo para listado'!$BC$155:$CB$1048576,MATCH($A421,'Hoja de Trabajo para listado'!$BC$155:$BC$1048576,0),MATCH((CUADRO!N$5&amp;$E421),'Hoja de Trabajo para listado'!$BC$151:$CB$151,0)),0)+IFERROR(INDEX('Hoja de Trabajo para listado'!$DE$153:$DG$274,MATCH($A421,'Hoja de Trabajo para listado'!$DE$153:$DE$1048576,0),MATCH((CUADRO!N$5&amp;$E421),'Hoja de Trabajo para listado'!$DE$151:$DG$151,0)),0)+IFERROR(INDEX('Hoja de Trabajo para listado'!$CD$155:$DC$1048576,MATCH($A421,'Hoja de Trabajo para listado'!$CD$155:$CD$1048576,0),MATCH((CUADRO!N$5&amp;$E421),'Hoja de Trabajo para listado'!$CD$151:$DC$151,0)),0)</f>
        <v>0</v>
      </c>
      <c r="O421" s="257">
        <f ca="1">+IFERROR(INDEX('Hoja de Trabajo para listado'!$A$155:$Z$1048576,MATCH($A421,'Hoja de Trabajo para listado'!$A$155:$A$1048576,0),MATCH((CUADRO!O$5&amp;$E421),'Hoja de Trabajo para listado'!$A$151:$Z$151,0)),0)+IFERROR(INDEX('Hoja de Trabajo para listado'!$AB$155:$BA$1048576,MATCH($A421,'Hoja de Trabajo para listado'!$AB$155:$AB$1048576,0),MATCH((CUADRO!O$5&amp;$E421),'Hoja de Trabajo para listado'!$AB$151:$BA$151,0)),0)+IFERROR(INDEX('Hoja de Trabajo para listado'!$BC$155:$CB$1048576,MATCH($A421,'Hoja de Trabajo para listado'!$BC$155:$BC$1048576,0),MATCH((CUADRO!O$5&amp;$E421),'Hoja de Trabajo para listado'!$BC$151:$CB$151,0)),0)+IFERROR(INDEX('Hoja de Trabajo para listado'!$DE$153:$DG$274,MATCH($A421,'Hoja de Trabajo para listado'!$DE$153:$DE$1048576,0),MATCH((CUADRO!O$5&amp;$E421),'Hoja de Trabajo para listado'!$DE$151:$DG$151,0)),0)+IFERROR(INDEX('Hoja de Trabajo para listado'!$CD$155:$DC$1048576,MATCH($A421,'Hoja de Trabajo para listado'!$CD$155:$CD$1048576,0),MATCH((CUADRO!O$5&amp;$E421),'Hoja de Trabajo para listado'!$CD$151:$DC$151,0)),0)</f>
        <v>0</v>
      </c>
      <c r="P421" s="257">
        <f ca="1">+IFERROR(INDEX('Hoja de Trabajo para listado'!$A$155:$Z$1048576,MATCH($A421,'Hoja de Trabajo para listado'!$A$155:$A$1048576,0),MATCH((CUADRO!P$5&amp;$E421),'Hoja de Trabajo para listado'!$A$151:$Z$151,0)),0)+IFERROR(INDEX('Hoja de Trabajo para listado'!$AB$155:$BA$1048576,MATCH($A421,'Hoja de Trabajo para listado'!$AB$155:$AB$1048576,0),MATCH((CUADRO!P$5&amp;$E421),'Hoja de Trabajo para listado'!$AB$151:$BA$151,0)),0)+IFERROR(INDEX('Hoja de Trabajo para listado'!$BC$155:$CB$1048576,MATCH($A421,'Hoja de Trabajo para listado'!$BC$155:$BC$1048576,0),MATCH((CUADRO!P$5&amp;$E421),'Hoja de Trabajo para listado'!$BC$151:$CB$151,0)),0)+IFERROR(INDEX('Hoja de Trabajo para listado'!$DE$153:$DG$274,MATCH($A421,'Hoja de Trabajo para listado'!$DE$153:$DE$1048576,0),MATCH((CUADRO!P$5&amp;$E421),'Hoja de Trabajo para listado'!$DE$151:$DG$151,0)),0)+IFERROR(INDEX('Hoja de Trabajo para listado'!$CD$155:$DC$1048576,MATCH($A421,'Hoja de Trabajo para listado'!$CD$155:$CD$1048576,0),MATCH((CUADRO!P$5&amp;$E421),'Hoja de Trabajo para listado'!$CD$151:$DC$151,0)),0)</f>
        <v>0</v>
      </c>
      <c r="Q421" s="257">
        <f ca="1">+IFERROR(INDEX('Hoja de Trabajo para listado'!$A$155:$Z$1048576,MATCH($A421,'Hoja de Trabajo para listado'!$A$155:$A$1048576,0),MATCH((CUADRO!Q$5&amp;$E421),'Hoja de Trabajo para listado'!$A$151:$Z$151,0)),0)+IFERROR(INDEX('Hoja de Trabajo para listado'!$AB$155:$BA$1048576,MATCH($A421,'Hoja de Trabajo para listado'!$AB$155:$AB$1048576,0),MATCH((CUADRO!Q$5&amp;$E421),'Hoja de Trabajo para listado'!$AB$151:$BA$151,0)),0)+IFERROR(INDEX('Hoja de Trabajo para listado'!$BC$155:$CB$1048576,MATCH($A421,'Hoja de Trabajo para listado'!$BC$155:$BC$1048576,0),MATCH((CUADRO!Q$5&amp;$E421),'Hoja de Trabajo para listado'!$BC$151:$CB$151,0)),0)+IFERROR(INDEX('Hoja de Trabajo para listado'!$DE$153:$DG$274,MATCH($A421,'Hoja de Trabajo para listado'!$DE$153:$DE$1048576,0),MATCH((CUADRO!Q$5&amp;$E421),'Hoja de Trabajo para listado'!$DE$151:$DG$151,0)),0)+IFERROR(INDEX('Hoja de Trabajo para listado'!$CD$155:$DC$1048576,MATCH($A421,'Hoja de Trabajo para listado'!$CD$155:$CD$1048576,0),MATCH((CUADRO!Q$5&amp;$E421),'Hoja de Trabajo para listado'!$CD$151:$DC$151,0)),0)</f>
        <v>0</v>
      </c>
      <c r="R421" s="257">
        <f t="shared" ca="1" si="12"/>
        <v>0</v>
      </c>
      <c r="S421" s="274">
        <f ca="1">+R420+R421</f>
        <v>0</v>
      </c>
      <c r="T421" s="257">
        <f ca="1">+S421</f>
        <v>0</v>
      </c>
      <c r="U421" s="256">
        <f t="shared" si="13"/>
        <v>2</v>
      </c>
      <c r="V421" s="362" t="str">
        <f>+VLOOKUP(A421,bd_lista!$A$3:$E$590,5,FALSE)</f>
        <v>Gobiernos Autonomos Municipales</v>
      </c>
      <c r="W421" s="362"/>
      <c r="X421" s="254">
        <f>+VLOOKUP(A421,[2]Sheet1!$A$13:$D$744,4,FALSE)</f>
        <v>0</v>
      </c>
      <c r="Y421" s="254" t="e">
        <f>+VLOOKUP(X421,bd_lista!$A$3:$C$590,3,FALSE)</f>
        <v>#N/A</v>
      </c>
      <c r="Z421" s="314"/>
      <c r="AA421" s="315"/>
    </row>
    <row r="422" spans="1:27" customFormat="1" ht="27" hidden="1" customHeight="1">
      <c r="A422" s="264">
        <v>1114</v>
      </c>
      <c r="B422" s="306">
        <f>+A422</f>
        <v>1114</v>
      </c>
      <c r="C422" s="259" t="str">
        <f>+VLOOKUP(A422,bd_lista!$A$3:$C$590,3,FALSE)</f>
        <v>Gobierno Autónomo Municipal de El Villar</v>
      </c>
      <c r="D422" s="361" t="str">
        <f>+C422</f>
        <v>Gobierno Autónomo Municipal de El Villar</v>
      </c>
      <c r="E422" s="254" t="s">
        <v>1313</v>
      </c>
      <c r="F422" s="255">
        <f ca="1">+IFERROR(INDEX('Hoja de Trabajo para listado'!$A$155:$Z$1048576,MATCH($A422,'Hoja de Trabajo para listado'!$A$155:$A$1048576,0),MATCH((CUADRO!F$5&amp;$E422),'Hoja de Trabajo para listado'!$A$151:$Z$151,0)),0)+IFERROR(INDEX('Hoja de Trabajo para listado'!$AB$155:$BA$1048576,MATCH($A422,'Hoja de Trabajo para listado'!$AB$155:$AB$1048576,0),MATCH((CUADRO!F$5&amp;$E422),'Hoja de Trabajo para listado'!$AB$151:$BA$151,0)),0)+IFERROR(INDEX('Hoja de Trabajo para listado'!$BC$155:$CB$1048576,MATCH($A422,'Hoja de Trabajo para listado'!$BC$155:$BC$1048576,0),MATCH((CUADRO!F$5&amp;$E422),'Hoja de Trabajo para listado'!$BC$151:$CB$151,0)),0)+IFERROR(INDEX('Hoja de Trabajo para listado'!$DE$153:$DG$274,MATCH($A422,'Hoja de Trabajo para listado'!$DE$153:$DE$1048576,0),MATCH((CUADRO!F$5&amp;$E422),'Hoja de Trabajo para listado'!$DE$151:$DG$151,0)),0)+IFERROR(INDEX('Hoja de Trabajo para listado'!$CD$155:$DC$1048576,MATCH($A422,'Hoja de Trabajo para listado'!$CD$155:$CD$1048576,0),MATCH((CUADRO!F$5&amp;$E422),'Hoja de Trabajo para listado'!$CD$151:$DC$151,0)),0)</f>
        <v>0</v>
      </c>
      <c r="G422" s="255">
        <f ca="1">+IFERROR(INDEX('Hoja de Trabajo para listado'!$A$155:$Z$1048576,MATCH($A422,'Hoja de Trabajo para listado'!$A$155:$A$1048576,0),MATCH((CUADRO!G$5&amp;$E422),'Hoja de Trabajo para listado'!$A$151:$Z$151,0)),0)+IFERROR(INDEX('Hoja de Trabajo para listado'!$AB$155:$BA$1048576,MATCH($A422,'Hoja de Trabajo para listado'!$AB$155:$AB$1048576,0),MATCH((CUADRO!G$5&amp;$E422),'Hoja de Trabajo para listado'!$AB$151:$BA$151,0)),0)+IFERROR(INDEX('Hoja de Trabajo para listado'!$BC$155:$CB$1048576,MATCH($A422,'Hoja de Trabajo para listado'!$BC$155:$BC$1048576,0),MATCH((CUADRO!G$5&amp;$E422),'Hoja de Trabajo para listado'!$BC$151:$CB$151,0)),0)+IFERROR(INDEX('Hoja de Trabajo para listado'!$DE$153:$DG$274,MATCH($A422,'Hoja de Trabajo para listado'!$DE$153:$DE$1048576,0),MATCH((CUADRO!G$5&amp;$E422),'Hoja de Trabajo para listado'!$DE$151:$DG$151,0)),0)+IFERROR(INDEX('Hoja de Trabajo para listado'!$CD$155:$DC$1048576,MATCH($A422,'Hoja de Trabajo para listado'!$CD$155:$CD$1048576,0),MATCH((CUADRO!G$5&amp;$E422),'Hoja de Trabajo para listado'!$CD$151:$DC$151,0)),0)</f>
        <v>0</v>
      </c>
      <c r="H422" s="255">
        <f ca="1">+IFERROR(INDEX('Hoja de Trabajo para listado'!$A$155:$Z$1048576,MATCH($A422,'Hoja de Trabajo para listado'!$A$155:$A$1048576,0),MATCH((CUADRO!H$5&amp;$E422),'Hoja de Trabajo para listado'!$A$151:$Z$151,0)),0)+IFERROR(INDEX('Hoja de Trabajo para listado'!$AB$155:$BA$1048576,MATCH($A422,'Hoja de Trabajo para listado'!$AB$155:$AB$1048576,0),MATCH((CUADRO!H$5&amp;$E422),'Hoja de Trabajo para listado'!$AB$151:$BA$151,0)),0)+IFERROR(INDEX('Hoja de Trabajo para listado'!$BC$155:$CB$1048576,MATCH($A422,'Hoja de Trabajo para listado'!$BC$155:$BC$1048576,0),MATCH((CUADRO!H$5&amp;$E422),'Hoja de Trabajo para listado'!$BC$151:$CB$151,0)),0)+IFERROR(INDEX('Hoja de Trabajo para listado'!$DE$153:$DG$274,MATCH($A422,'Hoja de Trabajo para listado'!$DE$153:$DE$1048576,0),MATCH((CUADRO!H$5&amp;$E422),'Hoja de Trabajo para listado'!$DE$151:$DG$151,0)),0)+IFERROR(INDEX('Hoja de Trabajo para listado'!$CD$155:$DC$1048576,MATCH($A422,'Hoja de Trabajo para listado'!$CD$155:$CD$1048576,0),MATCH((CUADRO!H$5&amp;$E422),'Hoja de Trabajo para listado'!$CD$151:$DC$151,0)),0)</f>
        <v>0</v>
      </c>
      <c r="I422" s="255">
        <f ca="1">+IFERROR(INDEX('Hoja de Trabajo para listado'!$A$155:$Z$1048576,MATCH($A422,'Hoja de Trabajo para listado'!$A$155:$A$1048576,0),MATCH((CUADRO!I$5&amp;$E422),'Hoja de Trabajo para listado'!$A$151:$Z$151,0)),0)+IFERROR(INDEX('Hoja de Trabajo para listado'!$AB$155:$BA$1048576,MATCH($A422,'Hoja de Trabajo para listado'!$AB$155:$AB$1048576,0),MATCH((CUADRO!I$5&amp;$E422),'Hoja de Trabajo para listado'!$AB$151:$BA$151,0)),0)+IFERROR(INDEX('Hoja de Trabajo para listado'!$BC$155:$CB$1048576,MATCH($A422,'Hoja de Trabajo para listado'!$BC$155:$BC$1048576,0),MATCH((CUADRO!I$5&amp;$E422),'Hoja de Trabajo para listado'!$BC$151:$CB$151,0)),0)+IFERROR(INDEX('Hoja de Trabajo para listado'!$DE$153:$DG$274,MATCH($A422,'Hoja de Trabajo para listado'!$DE$153:$DE$1048576,0),MATCH((CUADRO!I$5&amp;$E422),'Hoja de Trabajo para listado'!$DE$151:$DG$151,0)),0)+IFERROR(INDEX('Hoja de Trabajo para listado'!$CD$155:$DC$1048576,MATCH($A422,'Hoja de Trabajo para listado'!$CD$155:$CD$1048576,0),MATCH((CUADRO!I$5&amp;$E422),'Hoja de Trabajo para listado'!$CD$151:$DC$151,0)),0)</f>
        <v>0</v>
      </c>
      <c r="J422" s="255">
        <f ca="1">+IFERROR(INDEX('Hoja de Trabajo para listado'!$A$155:$Z$1048576,MATCH($A422,'Hoja de Trabajo para listado'!$A$155:$A$1048576,0),MATCH((CUADRO!J$5&amp;$E422),'Hoja de Trabajo para listado'!$A$151:$Z$151,0)),0)+IFERROR(INDEX('Hoja de Trabajo para listado'!$AB$155:$BA$1048576,MATCH($A422,'Hoja de Trabajo para listado'!$AB$155:$AB$1048576,0),MATCH((CUADRO!J$5&amp;$E422),'Hoja de Trabajo para listado'!$AB$151:$BA$151,0)),0)+IFERROR(INDEX('Hoja de Trabajo para listado'!$BC$155:$CB$1048576,MATCH($A422,'Hoja de Trabajo para listado'!$BC$155:$BC$1048576,0),MATCH((CUADRO!J$5&amp;$E422),'Hoja de Trabajo para listado'!$BC$151:$CB$151,0)),0)+IFERROR(INDEX('Hoja de Trabajo para listado'!$DE$153:$DG$274,MATCH($A422,'Hoja de Trabajo para listado'!$DE$153:$DE$1048576,0),MATCH((CUADRO!J$5&amp;$E422),'Hoja de Trabajo para listado'!$DE$151:$DG$151,0)),0)+IFERROR(INDEX('Hoja de Trabajo para listado'!$CD$155:$DC$1048576,MATCH($A422,'Hoja de Trabajo para listado'!$CD$155:$CD$1048576,0),MATCH((CUADRO!J$5&amp;$E422),'Hoja de Trabajo para listado'!$CD$151:$DC$151,0)),0)</f>
        <v>0</v>
      </c>
      <c r="K422" s="255">
        <f ca="1">+IFERROR(INDEX('Hoja de Trabajo para listado'!$A$155:$Z$1048576,MATCH($A422,'Hoja de Trabajo para listado'!$A$155:$A$1048576,0),MATCH((CUADRO!K$5&amp;$E422),'Hoja de Trabajo para listado'!$A$151:$Z$151,0)),0)+IFERROR(INDEX('Hoja de Trabajo para listado'!$AB$155:$BA$1048576,MATCH($A422,'Hoja de Trabajo para listado'!$AB$155:$AB$1048576,0),MATCH((CUADRO!K$5&amp;$E422),'Hoja de Trabajo para listado'!$AB$151:$BA$151,0)),0)+IFERROR(INDEX('Hoja de Trabajo para listado'!$BC$155:$CB$1048576,MATCH($A422,'Hoja de Trabajo para listado'!$BC$155:$BC$1048576,0),MATCH((CUADRO!K$5&amp;$E422),'Hoja de Trabajo para listado'!$BC$151:$CB$151,0)),0)+IFERROR(INDEX('Hoja de Trabajo para listado'!$DE$153:$DG$274,MATCH($A422,'Hoja de Trabajo para listado'!$DE$153:$DE$1048576,0),MATCH((CUADRO!K$5&amp;$E422),'Hoja de Trabajo para listado'!$DE$151:$DG$151,0)),0)+IFERROR(INDEX('Hoja de Trabajo para listado'!$CD$155:$DC$1048576,MATCH($A422,'Hoja de Trabajo para listado'!$CD$155:$CD$1048576,0),MATCH((CUADRO!K$5&amp;$E422),'Hoja de Trabajo para listado'!$CD$151:$DC$151,0)),0)</f>
        <v>0</v>
      </c>
      <c r="L422" s="255">
        <f ca="1">+IFERROR(INDEX('Hoja de Trabajo para listado'!$A$155:$Z$1048576,MATCH($A422,'Hoja de Trabajo para listado'!$A$155:$A$1048576,0),MATCH((CUADRO!L$5&amp;$E422),'Hoja de Trabajo para listado'!$A$151:$Z$151,0)),0)+IFERROR(INDEX('Hoja de Trabajo para listado'!$AB$155:$BA$1048576,MATCH($A422,'Hoja de Trabajo para listado'!$AB$155:$AB$1048576,0),MATCH((CUADRO!L$5&amp;$E422),'Hoja de Trabajo para listado'!$AB$151:$BA$151,0)),0)+IFERROR(INDEX('Hoja de Trabajo para listado'!$BC$155:$CB$1048576,MATCH($A422,'Hoja de Trabajo para listado'!$BC$155:$BC$1048576,0),MATCH((CUADRO!L$5&amp;$E422),'Hoja de Trabajo para listado'!$BC$151:$CB$151,0)),0)+IFERROR(INDEX('Hoja de Trabajo para listado'!$DE$153:$DG$274,MATCH($A422,'Hoja de Trabajo para listado'!$DE$153:$DE$1048576,0),MATCH((CUADRO!L$5&amp;$E422),'Hoja de Trabajo para listado'!$DE$151:$DG$151,0)),0)+IFERROR(INDEX('Hoja de Trabajo para listado'!$CD$155:$DC$1048576,MATCH($A422,'Hoja de Trabajo para listado'!$CD$155:$CD$1048576,0),MATCH((CUADRO!L$5&amp;$E422),'Hoja de Trabajo para listado'!$CD$151:$DC$151,0)),0)</f>
        <v>0</v>
      </c>
      <c r="M422" s="255">
        <f ca="1">+IFERROR(INDEX('Hoja de Trabajo para listado'!$A$155:$Z$1048576,MATCH($A422,'Hoja de Trabajo para listado'!$A$155:$A$1048576,0),MATCH((CUADRO!M$5&amp;$E422),'Hoja de Trabajo para listado'!$A$151:$Z$151,0)),0)+IFERROR(INDEX('Hoja de Trabajo para listado'!$AB$155:$BA$1048576,MATCH($A422,'Hoja de Trabajo para listado'!$AB$155:$AB$1048576,0),MATCH((CUADRO!M$5&amp;$E422),'Hoja de Trabajo para listado'!$AB$151:$BA$151,0)),0)+IFERROR(INDEX('Hoja de Trabajo para listado'!$BC$155:$CB$1048576,MATCH($A422,'Hoja de Trabajo para listado'!$BC$155:$BC$1048576,0),MATCH((CUADRO!M$5&amp;$E422),'Hoja de Trabajo para listado'!$BC$151:$CB$151,0)),0)+IFERROR(INDEX('Hoja de Trabajo para listado'!$DE$153:$DG$274,MATCH($A422,'Hoja de Trabajo para listado'!$DE$153:$DE$1048576,0),MATCH((CUADRO!M$5&amp;$E422),'Hoja de Trabajo para listado'!$DE$151:$DG$151,0)),0)+IFERROR(INDEX('Hoja de Trabajo para listado'!$CD$155:$DC$1048576,MATCH($A422,'Hoja de Trabajo para listado'!$CD$155:$CD$1048576,0),MATCH((CUADRO!M$5&amp;$E422),'Hoja de Trabajo para listado'!$CD$151:$DC$151,0)),0)</f>
        <v>0</v>
      </c>
      <c r="N422" s="255">
        <f ca="1">+IFERROR(INDEX('Hoja de Trabajo para listado'!$A$155:$Z$1048576,MATCH($A422,'Hoja de Trabajo para listado'!$A$155:$A$1048576,0),MATCH((CUADRO!N$5&amp;$E422),'Hoja de Trabajo para listado'!$A$151:$Z$151,0)),0)+IFERROR(INDEX('Hoja de Trabajo para listado'!$AB$155:$BA$1048576,MATCH($A422,'Hoja de Trabajo para listado'!$AB$155:$AB$1048576,0),MATCH((CUADRO!N$5&amp;$E422),'Hoja de Trabajo para listado'!$AB$151:$BA$151,0)),0)+IFERROR(INDEX('Hoja de Trabajo para listado'!$BC$155:$CB$1048576,MATCH($A422,'Hoja de Trabajo para listado'!$BC$155:$BC$1048576,0),MATCH((CUADRO!N$5&amp;$E422),'Hoja de Trabajo para listado'!$BC$151:$CB$151,0)),0)+IFERROR(INDEX('Hoja de Trabajo para listado'!$DE$153:$DG$274,MATCH($A422,'Hoja de Trabajo para listado'!$DE$153:$DE$1048576,0),MATCH((CUADRO!N$5&amp;$E422),'Hoja de Trabajo para listado'!$DE$151:$DG$151,0)),0)+IFERROR(INDEX('Hoja de Trabajo para listado'!$CD$155:$DC$1048576,MATCH($A422,'Hoja de Trabajo para listado'!$CD$155:$CD$1048576,0),MATCH((CUADRO!N$5&amp;$E422),'Hoja de Trabajo para listado'!$CD$151:$DC$151,0)),0)</f>
        <v>0</v>
      </c>
      <c r="O422" s="255">
        <f ca="1">+IFERROR(INDEX('Hoja de Trabajo para listado'!$A$155:$Z$1048576,MATCH($A422,'Hoja de Trabajo para listado'!$A$155:$A$1048576,0),MATCH((CUADRO!O$5&amp;$E422),'Hoja de Trabajo para listado'!$A$151:$Z$151,0)),0)+IFERROR(INDEX('Hoja de Trabajo para listado'!$AB$155:$BA$1048576,MATCH($A422,'Hoja de Trabajo para listado'!$AB$155:$AB$1048576,0),MATCH((CUADRO!O$5&amp;$E422),'Hoja de Trabajo para listado'!$AB$151:$BA$151,0)),0)+IFERROR(INDEX('Hoja de Trabajo para listado'!$BC$155:$CB$1048576,MATCH($A422,'Hoja de Trabajo para listado'!$BC$155:$BC$1048576,0),MATCH((CUADRO!O$5&amp;$E422),'Hoja de Trabajo para listado'!$BC$151:$CB$151,0)),0)+IFERROR(INDEX('Hoja de Trabajo para listado'!$DE$153:$DG$274,MATCH($A422,'Hoja de Trabajo para listado'!$DE$153:$DE$1048576,0),MATCH((CUADRO!O$5&amp;$E422),'Hoja de Trabajo para listado'!$DE$151:$DG$151,0)),0)+IFERROR(INDEX('Hoja de Trabajo para listado'!$CD$155:$DC$1048576,MATCH($A422,'Hoja de Trabajo para listado'!$CD$155:$CD$1048576,0),MATCH((CUADRO!O$5&amp;$E422),'Hoja de Trabajo para listado'!$CD$151:$DC$151,0)),0)</f>
        <v>0</v>
      </c>
      <c r="P422" s="255">
        <f ca="1">+IFERROR(INDEX('Hoja de Trabajo para listado'!$A$155:$Z$1048576,MATCH($A422,'Hoja de Trabajo para listado'!$A$155:$A$1048576,0),MATCH((CUADRO!P$5&amp;$E422),'Hoja de Trabajo para listado'!$A$151:$Z$151,0)),0)+IFERROR(INDEX('Hoja de Trabajo para listado'!$AB$155:$BA$1048576,MATCH($A422,'Hoja de Trabajo para listado'!$AB$155:$AB$1048576,0),MATCH((CUADRO!P$5&amp;$E422),'Hoja de Trabajo para listado'!$AB$151:$BA$151,0)),0)+IFERROR(INDEX('Hoja de Trabajo para listado'!$BC$155:$CB$1048576,MATCH($A422,'Hoja de Trabajo para listado'!$BC$155:$BC$1048576,0),MATCH((CUADRO!P$5&amp;$E422),'Hoja de Trabajo para listado'!$BC$151:$CB$151,0)),0)+IFERROR(INDEX('Hoja de Trabajo para listado'!$DE$153:$DG$274,MATCH($A422,'Hoja de Trabajo para listado'!$DE$153:$DE$1048576,0),MATCH((CUADRO!P$5&amp;$E422),'Hoja de Trabajo para listado'!$DE$151:$DG$151,0)),0)+IFERROR(INDEX('Hoja de Trabajo para listado'!$CD$155:$DC$1048576,MATCH($A422,'Hoja de Trabajo para listado'!$CD$155:$CD$1048576,0),MATCH((CUADRO!P$5&amp;$E422),'Hoja de Trabajo para listado'!$CD$151:$DC$151,0)),0)</f>
        <v>0</v>
      </c>
      <c r="Q422" s="255">
        <f ca="1">+IFERROR(INDEX('Hoja de Trabajo para listado'!$A$155:$Z$1048576,MATCH($A422,'Hoja de Trabajo para listado'!$A$155:$A$1048576,0),MATCH((CUADRO!Q$5&amp;$E422),'Hoja de Trabajo para listado'!$A$151:$Z$151,0)),0)+IFERROR(INDEX('Hoja de Trabajo para listado'!$AB$155:$BA$1048576,MATCH($A422,'Hoja de Trabajo para listado'!$AB$155:$AB$1048576,0),MATCH((CUADRO!Q$5&amp;$E422),'Hoja de Trabajo para listado'!$AB$151:$BA$151,0)),0)+IFERROR(INDEX('Hoja de Trabajo para listado'!$BC$155:$CB$1048576,MATCH($A422,'Hoja de Trabajo para listado'!$BC$155:$BC$1048576,0),MATCH((CUADRO!Q$5&amp;$E422),'Hoja de Trabajo para listado'!$BC$151:$CB$151,0)),0)+IFERROR(INDEX('Hoja de Trabajo para listado'!$DE$153:$DG$274,MATCH($A422,'Hoja de Trabajo para listado'!$DE$153:$DE$1048576,0),MATCH((CUADRO!Q$5&amp;$E422),'Hoja de Trabajo para listado'!$DE$151:$DG$151,0)),0)+IFERROR(INDEX('Hoja de Trabajo para listado'!$CD$155:$DC$1048576,MATCH($A422,'Hoja de Trabajo para listado'!$CD$155:$CD$1048576,0),MATCH((CUADRO!Q$5&amp;$E422),'Hoja de Trabajo para listado'!$CD$151:$DC$151,0)),0)</f>
        <v>0</v>
      </c>
      <c r="R422" s="255">
        <f t="shared" ca="1" si="12"/>
        <v>0</v>
      </c>
      <c r="S422" s="262"/>
      <c r="T422" s="255">
        <f ca="1">+T423</f>
        <v>0</v>
      </c>
      <c r="U422" s="254">
        <f t="shared" si="13"/>
        <v>1</v>
      </c>
      <c r="V422" s="362" t="str">
        <f>+VLOOKUP(A422,bd_lista!$A$3:$E$590,5,FALSE)</f>
        <v>Gobiernos Autonomos Municipales</v>
      </c>
      <c r="W422" s="361" t="str">
        <f>+V422</f>
        <v>Gobiernos Autonomos Municipales</v>
      </c>
      <c r="X422" s="254">
        <f>+VLOOKUP(A422,[2]Sheet1!$A$13:$D$744,4,FALSE)</f>
        <v>0</v>
      </c>
      <c r="Y422" s="254" t="e">
        <f>+VLOOKUP(X422,bd_lista!$A$3:$C$590,3,FALSE)</f>
        <v>#N/A</v>
      </c>
      <c r="Z422" s="316">
        <f>+X422</f>
        <v>0</v>
      </c>
      <c r="AA422" s="317" t="e">
        <f>+Y422</f>
        <v>#N/A</v>
      </c>
    </row>
    <row r="423" spans="1:27" customFormat="1" ht="27" hidden="1" customHeight="1">
      <c r="A423" s="32">
        <v>1114</v>
      </c>
      <c r="B423" s="307"/>
      <c r="C423" s="259" t="str">
        <f>+VLOOKUP(A423,bd_lista!$A$3:$C$590,3,FALSE)</f>
        <v>Gobierno Autónomo Municipal de El Villar</v>
      </c>
      <c r="D423" s="362"/>
      <c r="E423" s="256" t="s">
        <v>1314</v>
      </c>
      <c r="F423" s="255">
        <f ca="1">+IFERROR(INDEX('Hoja de Trabajo para listado'!$A$155:$Z$1048576,MATCH($A423,'Hoja de Trabajo para listado'!$A$155:$A$1048576,0),MATCH((CUADRO!F$5&amp;$E423),'Hoja de Trabajo para listado'!$A$151:$Z$151,0)),0)+IFERROR(INDEX('Hoja de Trabajo para listado'!$AB$155:$BA$1048576,MATCH($A423,'Hoja de Trabajo para listado'!$AB$155:$AB$1048576,0),MATCH((CUADRO!F$5&amp;$E423),'Hoja de Trabajo para listado'!$AB$151:$BA$151,0)),0)+IFERROR(INDEX('Hoja de Trabajo para listado'!$BC$155:$CB$1048576,MATCH($A423,'Hoja de Trabajo para listado'!$BC$155:$BC$1048576,0),MATCH((CUADRO!F$5&amp;$E423),'Hoja de Trabajo para listado'!$BC$151:$CB$151,0)),0)+IFERROR(INDEX('Hoja de Trabajo para listado'!$DE$153:$DG$274,MATCH($A423,'Hoja de Trabajo para listado'!$DE$153:$DE$1048576,0),MATCH((CUADRO!F$5&amp;$E423),'Hoja de Trabajo para listado'!$DE$151:$DG$151,0)),0)+IFERROR(INDEX('Hoja de Trabajo para listado'!$CD$155:$DC$1048576,MATCH($A423,'Hoja de Trabajo para listado'!$CD$155:$CD$1048576,0),MATCH((CUADRO!F$5&amp;$E423),'Hoja de Trabajo para listado'!$CD$151:$DC$151,0)),0)</f>
        <v>0</v>
      </c>
      <c r="G423" s="255">
        <f ca="1">+IFERROR(INDEX('Hoja de Trabajo para listado'!$A$155:$Z$1048576,MATCH($A423,'Hoja de Trabajo para listado'!$A$155:$A$1048576,0),MATCH((CUADRO!G$5&amp;$E423),'Hoja de Trabajo para listado'!$A$151:$Z$151,0)),0)+IFERROR(INDEX('Hoja de Trabajo para listado'!$AB$155:$BA$1048576,MATCH($A423,'Hoja de Trabajo para listado'!$AB$155:$AB$1048576,0),MATCH((CUADRO!G$5&amp;$E423),'Hoja de Trabajo para listado'!$AB$151:$BA$151,0)),0)+IFERROR(INDEX('Hoja de Trabajo para listado'!$BC$155:$CB$1048576,MATCH($A423,'Hoja de Trabajo para listado'!$BC$155:$BC$1048576,0),MATCH((CUADRO!G$5&amp;$E423),'Hoja de Trabajo para listado'!$BC$151:$CB$151,0)),0)+IFERROR(INDEX('Hoja de Trabajo para listado'!$DE$153:$DG$274,MATCH($A423,'Hoja de Trabajo para listado'!$DE$153:$DE$1048576,0),MATCH((CUADRO!G$5&amp;$E423),'Hoja de Trabajo para listado'!$DE$151:$DG$151,0)),0)+IFERROR(INDEX('Hoja de Trabajo para listado'!$CD$155:$DC$1048576,MATCH($A423,'Hoja de Trabajo para listado'!$CD$155:$CD$1048576,0),MATCH((CUADRO!G$5&amp;$E423),'Hoja de Trabajo para listado'!$CD$151:$DC$151,0)),0)</f>
        <v>0</v>
      </c>
      <c r="H423" s="255">
        <f ca="1">+IFERROR(INDEX('Hoja de Trabajo para listado'!$A$155:$Z$1048576,MATCH($A423,'Hoja de Trabajo para listado'!$A$155:$A$1048576,0),MATCH((CUADRO!H$5&amp;$E423),'Hoja de Trabajo para listado'!$A$151:$Z$151,0)),0)+IFERROR(INDEX('Hoja de Trabajo para listado'!$AB$155:$BA$1048576,MATCH($A423,'Hoja de Trabajo para listado'!$AB$155:$AB$1048576,0),MATCH((CUADRO!H$5&amp;$E423),'Hoja de Trabajo para listado'!$AB$151:$BA$151,0)),0)+IFERROR(INDEX('Hoja de Trabajo para listado'!$BC$155:$CB$1048576,MATCH($A423,'Hoja de Trabajo para listado'!$BC$155:$BC$1048576,0),MATCH((CUADRO!H$5&amp;$E423),'Hoja de Trabajo para listado'!$BC$151:$CB$151,0)),0)+IFERROR(INDEX('Hoja de Trabajo para listado'!$DE$153:$DG$274,MATCH($A423,'Hoja de Trabajo para listado'!$DE$153:$DE$1048576,0),MATCH((CUADRO!H$5&amp;$E423),'Hoja de Trabajo para listado'!$DE$151:$DG$151,0)),0)+IFERROR(INDEX('Hoja de Trabajo para listado'!$CD$155:$DC$1048576,MATCH($A423,'Hoja de Trabajo para listado'!$CD$155:$CD$1048576,0),MATCH((CUADRO!H$5&amp;$E423),'Hoja de Trabajo para listado'!$CD$151:$DC$151,0)),0)</f>
        <v>0</v>
      </c>
      <c r="I423" s="255">
        <f ca="1">+IFERROR(INDEX('Hoja de Trabajo para listado'!$A$155:$Z$1048576,MATCH($A423,'Hoja de Trabajo para listado'!$A$155:$A$1048576,0),MATCH((CUADRO!I$5&amp;$E423),'Hoja de Trabajo para listado'!$A$151:$Z$151,0)),0)+IFERROR(INDEX('Hoja de Trabajo para listado'!$AB$155:$BA$1048576,MATCH($A423,'Hoja de Trabajo para listado'!$AB$155:$AB$1048576,0),MATCH((CUADRO!I$5&amp;$E423),'Hoja de Trabajo para listado'!$AB$151:$BA$151,0)),0)+IFERROR(INDEX('Hoja de Trabajo para listado'!$BC$155:$CB$1048576,MATCH($A423,'Hoja de Trabajo para listado'!$BC$155:$BC$1048576,0),MATCH((CUADRO!I$5&amp;$E423),'Hoja de Trabajo para listado'!$BC$151:$CB$151,0)),0)+IFERROR(INDEX('Hoja de Trabajo para listado'!$DE$153:$DG$274,MATCH($A423,'Hoja de Trabajo para listado'!$DE$153:$DE$1048576,0),MATCH((CUADRO!I$5&amp;$E423),'Hoja de Trabajo para listado'!$DE$151:$DG$151,0)),0)+IFERROR(INDEX('Hoja de Trabajo para listado'!$CD$155:$DC$1048576,MATCH($A423,'Hoja de Trabajo para listado'!$CD$155:$CD$1048576,0),MATCH((CUADRO!I$5&amp;$E423),'Hoja de Trabajo para listado'!$CD$151:$DC$151,0)),0)</f>
        <v>0</v>
      </c>
      <c r="J423" s="255">
        <f ca="1">+IFERROR(INDEX('Hoja de Trabajo para listado'!$A$155:$Z$1048576,MATCH($A423,'Hoja de Trabajo para listado'!$A$155:$A$1048576,0),MATCH((CUADRO!J$5&amp;$E423),'Hoja de Trabajo para listado'!$A$151:$Z$151,0)),0)+IFERROR(INDEX('Hoja de Trabajo para listado'!$AB$155:$BA$1048576,MATCH($A423,'Hoja de Trabajo para listado'!$AB$155:$AB$1048576,0),MATCH((CUADRO!J$5&amp;$E423),'Hoja de Trabajo para listado'!$AB$151:$BA$151,0)),0)+IFERROR(INDEX('Hoja de Trabajo para listado'!$BC$155:$CB$1048576,MATCH($A423,'Hoja de Trabajo para listado'!$BC$155:$BC$1048576,0),MATCH((CUADRO!J$5&amp;$E423),'Hoja de Trabajo para listado'!$BC$151:$CB$151,0)),0)+IFERROR(INDEX('Hoja de Trabajo para listado'!$DE$153:$DG$274,MATCH($A423,'Hoja de Trabajo para listado'!$DE$153:$DE$1048576,0),MATCH((CUADRO!J$5&amp;$E423),'Hoja de Trabajo para listado'!$DE$151:$DG$151,0)),0)+IFERROR(INDEX('Hoja de Trabajo para listado'!$CD$155:$DC$1048576,MATCH($A423,'Hoja de Trabajo para listado'!$CD$155:$CD$1048576,0),MATCH((CUADRO!J$5&amp;$E423),'Hoja de Trabajo para listado'!$CD$151:$DC$151,0)),0)</f>
        <v>0</v>
      </c>
      <c r="K423" s="255">
        <f ca="1">+IFERROR(INDEX('Hoja de Trabajo para listado'!$A$155:$Z$1048576,MATCH($A423,'Hoja de Trabajo para listado'!$A$155:$A$1048576,0),MATCH((CUADRO!K$5&amp;$E423),'Hoja de Trabajo para listado'!$A$151:$Z$151,0)),0)+IFERROR(INDEX('Hoja de Trabajo para listado'!$AB$155:$BA$1048576,MATCH($A423,'Hoja de Trabajo para listado'!$AB$155:$AB$1048576,0),MATCH((CUADRO!K$5&amp;$E423),'Hoja de Trabajo para listado'!$AB$151:$BA$151,0)),0)+IFERROR(INDEX('Hoja de Trabajo para listado'!$BC$155:$CB$1048576,MATCH($A423,'Hoja de Trabajo para listado'!$BC$155:$BC$1048576,0),MATCH((CUADRO!K$5&amp;$E423),'Hoja de Trabajo para listado'!$BC$151:$CB$151,0)),0)+IFERROR(INDEX('Hoja de Trabajo para listado'!$DE$153:$DG$274,MATCH($A423,'Hoja de Trabajo para listado'!$DE$153:$DE$1048576,0),MATCH((CUADRO!K$5&amp;$E423),'Hoja de Trabajo para listado'!$DE$151:$DG$151,0)),0)+IFERROR(INDEX('Hoja de Trabajo para listado'!$CD$155:$DC$1048576,MATCH($A423,'Hoja de Trabajo para listado'!$CD$155:$CD$1048576,0),MATCH((CUADRO!K$5&amp;$E423),'Hoja de Trabajo para listado'!$CD$151:$DC$151,0)),0)</f>
        <v>0</v>
      </c>
      <c r="L423" s="255">
        <f ca="1">+IFERROR(INDEX('Hoja de Trabajo para listado'!$A$155:$Z$1048576,MATCH($A423,'Hoja de Trabajo para listado'!$A$155:$A$1048576,0),MATCH((CUADRO!L$5&amp;$E423),'Hoja de Trabajo para listado'!$A$151:$Z$151,0)),0)+IFERROR(INDEX('Hoja de Trabajo para listado'!$AB$155:$BA$1048576,MATCH($A423,'Hoja de Trabajo para listado'!$AB$155:$AB$1048576,0),MATCH((CUADRO!L$5&amp;$E423),'Hoja de Trabajo para listado'!$AB$151:$BA$151,0)),0)+IFERROR(INDEX('Hoja de Trabajo para listado'!$BC$155:$CB$1048576,MATCH($A423,'Hoja de Trabajo para listado'!$BC$155:$BC$1048576,0),MATCH((CUADRO!L$5&amp;$E423),'Hoja de Trabajo para listado'!$BC$151:$CB$151,0)),0)+IFERROR(INDEX('Hoja de Trabajo para listado'!$DE$153:$DG$274,MATCH($A423,'Hoja de Trabajo para listado'!$DE$153:$DE$1048576,0),MATCH((CUADRO!L$5&amp;$E423),'Hoja de Trabajo para listado'!$DE$151:$DG$151,0)),0)+IFERROR(INDEX('Hoja de Trabajo para listado'!$CD$155:$DC$1048576,MATCH($A423,'Hoja de Trabajo para listado'!$CD$155:$CD$1048576,0),MATCH((CUADRO!L$5&amp;$E423),'Hoja de Trabajo para listado'!$CD$151:$DC$151,0)),0)</f>
        <v>0</v>
      </c>
      <c r="M423" s="255">
        <f ca="1">+IFERROR(INDEX('Hoja de Trabajo para listado'!$A$155:$Z$1048576,MATCH($A423,'Hoja de Trabajo para listado'!$A$155:$A$1048576,0),MATCH((CUADRO!M$5&amp;$E423),'Hoja de Trabajo para listado'!$A$151:$Z$151,0)),0)+IFERROR(INDEX('Hoja de Trabajo para listado'!$AB$155:$BA$1048576,MATCH($A423,'Hoja de Trabajo para listado'!$AB$155:$AB$1048576,0),MATCH((CUADRO!M$5&amp;$E423),'Hoja de Trabajo para listado'!$AB$151:$BA$151,0)),0)+IFERROR(INDEX('Hoja de Trabajo para listado'!$BC$155:$CB$1048576,MATCH($A423,'Hoja de Trabajo para listado'!$BC$155:$BC$1048576,0),MATCH((CUADRO!M$5&amp;$E423),'Hoja de Trabajo para listado'!$BC$151:$CB$151,0)),0)+IFERROR(INDEX('Hoja de Trabajo para listado'!$DE$153:$DG$274,MATCH($A423,'Hoja de Trabajo para listado'!$DE$153:$DE$1048576,0),MATCH((CUADRO!M$5&amp;$E423),'Hoja de Trabajo para listado'!$DE$151:$DG$151,0)),0)+IFERROR(INDEX('Hoja de Trabajo para listado'!$CD$155:$DC$1048576,MATCH($A423,'Hoja de Trabajo para listado'!$CD$155:$CD$1048576,0),MATCH((CUADRO!M$5&amp;$E423),'Hoja de Trabajo para listado'!$CD$151:$DC$151,0)),0)</f>
        <v>0</v>
      </c>
      <c r="N423" s="255">
        <f ca="1">+IFERROR(INDEX('Hoja de Trabajo para listado'!$A$155:$Z$1048576,MATCH($A423,'Hoja de Trabajo para listado'!$A$155:$A$1048576,0),MATCH((CUADRO!N$5&amp;$E423),'Hoja de Trabajo para listado'!$A$151:$Z$151,0)),0)+IFERROR(INDEX('Hoja de Trabajo para listado'!$AB$155:$BA$1048576,MATCH($A423,'Hoja de Trabajo para listado'!$AB$155:$AB$1048576,0),MATCH((CUADRO!N$5&amp;$E423),'Hoja de Trabajo para listado'!$AB$151:$BA$151,0)),0)+IFERROR(INDEX('Hoja de Trabajo para listado'!$BC$155:$CB$1048576,MATCH($A423,'Hoja de Trabajo para listado'!$BC$155:$BC$1048576,0),MATCH((CUADRO!N$5&amp;$E423),'Hoja de Trabajo para listado'!$BC$151:$CB$151,0)),0)+IFERROR(INDEX('Hoja de Trabajo para listado'!$DE$153:$DG$274,MATCH($A423,'Hoja de Trabajo para listado'!$DE$153:$DE$1048576,0),MATCH((CUADRO!N$5&amp;$E423),'Hoja de Trabajo para listado'!$DE$151:$DG$151,0)),0)+IFERROR(INDEX('Hoja de Trabajo para listado'!$CD$155:$DC$1048576,MATCH($A423,'Hoja de Trabajo para listado'!$CD$155:$CD$1048576,0),MATCH((CUADRO!N$5&amp;$E423),'Hoja de Trabajo para listado'!$CD$151:$DC$151,0)),0)</f>
        <v>0</v>
      </c>
      <c r="O423" s="255">
        <f ca="1">+IFERROR(INDEX('Hoja de Trabajo para listado'!$A$155:$Z$1048576,MATCH($A423,'Hoja de Trabajo para listado'!$A$155:$A$1048576,0),MATCH((CUADRO!O$5&amp;$E423),'Hoja de Trabajo para listado'!$A$151:$Z$151,0)),0)+IFERROR(INDEX('Hoja de Trabajo para listado'!$AB$155:$BA$1048576,MATCH($A423,'Hoja de Trabajo para listado'!$AB$155:$AB$1048576,0),MATCH((CUADRO!O$5&amp;$E423),'Hoja de Trabajo para listado'!$AB$151:$BA$151,0)),0)+IFERROR(INDEX('Hoja de Trabajo para listado'!$BC$155:$CB$1048576,MATCH($A423,'Hoja de Trabajo para listado'!$BC$155:$BC$1048576,0),MATCH((CUADRO!O$5&amp;$E423),'Hoja de Trabajo para listado'!$BC$151:$CB$151,0)),0)+IFERROR(INDEX('Hoja de Trabajo para listado'!$DE$153:$DG$274,MATCH($A423,'Hoja de Trabajo para listado'!$DE$153:$DE$1048576,0),MATCH((CUADRO!O$5&amp;$E423),'Hoja de Trabajo para listado'!$DE$151:$DG$151,0)),0)+IFERROR(INDEX('Hoja de Trabajo para listado'!$CD$155:$DC$1048576,MATCH($A423,'Hoja de Trabajo para listado'!$CD$155:$CD$1048576,0),MATCH((CUADRO!O$5&amp;$E423),'Hoja de Trabajo para listado'!$CD$151:$DC$151,0)),0)</f>
        <v>0</v>
      </c>
      <c r="P423" s="255">
        <f ca="1">+IFERROR(INDEX('Hoja de Trabajo para listado'!$A$155:$Z$1048576,MATCH($A423,'Hoja de Trabajo para listado'!$A$155:$A$1048576,0),MATCH((CUADRO!P$5&amp;$E423),'Hoja de Trabajo para listado'!$A$151:$Z$151,0)),0)+IFERROR(INDEX('Hoja de Trabajo para listado'!$AB$155:$BA$1048576,MATCH($A423,'Hoja de Trabajo para listado'!$AB$155:$AB$1048576,0),MATCH((CUADRO!P$5&amp;$E423),'Hoja de Trabajo para listado'!$AB$151:$BA$151,0)),0)+IFERROR(INDEX('Hoja de Trabajo para listado'!$BC$155:$CB$1048576,MATCH($A423,'Hoja de Trabajo para listado'!$BC$155:$BC$1048576,0),MATCH((CUADRO!P$5&amp;$E423),'Hoja de Trabajo para listado'!$BC$151:$CB$151,0)),0)+IFERROR(INDEX('Hoja de Trabajo para listado'!$DE$153:$DG$274,MATCH($A423,'Hoja de Trabajo para listado'!$DE$153:$DE$1048576,0),MATCH((CUADRO!P$5&amp;$E423),'Hoja de Trabajo para listado'!$DE$151:$DG$151,0)),0)+IFERROR(INDEX('Hoja de Trabajo para listado'!$CD$155:$DC$1048576,MATCH($A423,'Hoja de Trabajo para listado'!$CD$155:$CD$1048576,0),MATCH((CUADRO!P$5&amp;$E423),'Hoja de Trabajo para listado'!$CD$151:$DC$151,0)),0)</f>
        <v>0</v>
      </c>
      <c r="Q423" s="255">
        <f ca="1">+IFERROR(INDEX('Hoja de Trabajo para listado'!$A$155:$Z$1048576,MATCH($A423,'Hoja de Trabajo para listado'!$A$155:$A$1048576,0),MATCH((CUADRO!Q$5&amp;$E423),'Hoja de Trabajo para listado'!$A$151:$Z$151,0)),0)+IFERROR(INDEX('Hoja de Trabajo para listado'!$AB$155:$BA$1048576,MATCH($A423,'Hoja de Trabajo para listado'!$AB$155:$AB$1048576,0),MATCH((CUADRO!Q$5&amp;$E423),'Hoja de Trabajo para listado'!$AB$151:$BA$151,0)),0)+IFERROR(INDEX('Hoja de Trabajo para listado'!$BC$155:$CB$1048576,MATCH($A423,'Hoja de Trabajo para listado'!$BC$155:$BC$1048576,0),MATCH((CUADRO!Q$5&amp;$E423),'Hoja de Trabajo para listado'!$BC$151:$CB$151,0)),0)+IFERROR(INDEX('Hoja de Trabajo para listado'!$DE$153:$DG$274,MATCH($A423,'Hoja de Trabajo para listado'!$DE$153:$DE$1048576,0),MATCH((CUADRO!Q$5&amp;$E423),'Hoja de Trabajo para listado'!$DE$151:$DG$151,0)),0)+IFERROR(INDEX('Hoja de Trabajo para listado'!$CD$155:$DC$1048576,MATCH($A423,'Hoja de Trabajo para listado'!$CD$155:$CD$1048576,0),MATCH((CUADRO!Q$5&amp;$E423),'Hoja de Trabajo para listado'!$CD$151:$DC$151,0)),0)</f>
        <v>0</v>
      </c>
      <c r="R423" s="255">
        <f t="shared" ca="1" si="12"/>
        <v>0</v>
      </c>
      <c r="S423" s="262">
        <f ca="1">+R422+R423</f>
        <v>0</v>
      </c>
      <c r="T423" s="255">
        <f ca="1">+S423</f>
        <v>0</v>
      </c>
      <c r="U423" s="254">
        <f t="shared" si="13"/>
        <v>2</v>
      </c>
      <c r="V423" s="362" t="str">
        <f>+VLOOKUP(A423,bd_lista!$A$3:$E$590,5,FALSE)</f>
        <v>Gobiernos Autonomos Municipales</v>
      </c>
      <c r="W423" s="362"/>
      <c r="X423" s="254">
        <f>+VLOOKUP(A423,[2]Sheet1!$A$13:$D$744,4,FALSE)</f>
        <v>0</v>
      </c>
      <c r="Y423" s="254" t="e">
        <f>+VLOOKUP(X423,bd_lista!$A$3:$C$590,3,FALSE)</f>
        <v>#N/A</v>
      </c>
      <c r="Z423" s="314"/>
      <c r="AA423" s="315"/>
    </row>
    <row r="424" spans="1:27" customFormat="1" ht="15" hidden="1" customHeight="1">
      <c r="A424" s="32">
        <v>1115</v>
      </c>
      <c r="B424" s="306">
        <f>+A424</f>
        <v>1115</v>
      </c>
      <c r="C424" s="259" t="str">
        <f>+VLOOKUP(A424,bd_lista!$A$3:$C$590,3,FALSE)</f>
        <v>Gobierno Autónomo Municipal de Monteagudo</v>
      </c>
      <c r="D424" s="361" t="str">
        <f>+C424</f>
        <v>Gobierno Autónomo Municipal de Monteagudo</v>
      </c>
      <c r="E424" s="254" t="s">
        <v>1313</v>
      </c>
      <c r="F424" s="255">
        <f ca="1">+IFERROR(INDEX('Hoja de Trabajo para listado'!$A$155:$Z$1048576,MATCH($A424,'Hoja de Trabajo para listado'!$A$155:$A$1048576,0),MATCH((CUADRO!F$5&amp;$E424),'Hoja de Trabajo para listado'!$A$151:$Z$151,0)),0)+IFERROR(INDEX('Hoja de Trabajo para listado'!$AB$155:$BA$1048576,MATCH($A424,'Hoja de Trabajo para listado'!$AB$155:$AB$1048576,0),MATCH((CUADRO!F$5&amp;$E424),'Hoja de Trabajo para listado'!$AB$151:$BA$151,0)),0)+IFERROR(INDEX('Hoja de Trabajo para listado'!$BC$155:$CB$1048576,MATCH($A424,'Hoja de Trabajo para listado'!$BC$155:$BC$1048576,0),MATCH((CUADRO!F$5&amp;$E424),'Hoja de Trabajo para listado'!$BC$151:$CB$151,0)),0)+IFERROR(INDEX('Hoja de Trabajo para listado'!$DE$153:$DG$274,MATCH($A424,'Hoja de Trabajo para listado'!$DE$153:$DE$1048576,0),MATCH((CUADRO!F$5&amp;$E424),'Hoja de Trabajo para listado'!$DE$151:$DG$151,0)),0)+IFERROR(INDEX('Hoja de Trabajo para listado'!$CD$155:$DC$1048576,MATCH($A424,'Hoja de Trabajo para listado'!$CD$155:$CD$1048576,0),MATCH((CUADRO!F$5&amp;$E424),'Hoja de Trabajo para listado'!$CD$151:$DC$151,0)),0)</f>
        <v>0</v>
      </c>
      <c r="G424" s="255">
        <f ca="1">+IFERROR(INDEX('Hoja de Trabajo para listado'!$A$155:$Z$1048576,MATCH($A424,'Hoja de Trabajo para listado'!$A$155:$A$1048576,0),MATCH((CUADRO!G$5&amp;$E424),'Hoja de Trabajo para listado'!$A$151:$Z$151,0)),0)+IFERROR(INDEX('Hoja de Trabajo para listado'!$AB$155:$BA$1048576,MATCH($A424,'Hoja de Trabajo para listado'!$AB$155:$AB$1048576,0),MATCH((CUADRO!G$5&amp;$E424),'Hoja de Trabajo para listado'!$AB$151:$BA$151,0)),0)+IFERROR(INDEX('Hoja de Trabajo para listado'!$BC$155:$CB$1048576,MATCH($A424,'Hoja de Trabajo para listado'!$BC$155:$BC$1048576,0),MATCH((CUADRO!G$5&amp;$E424),'Hoja de Trabajo para listado'!$BC$151:$CB$151,0)),0)+IFERROR(INDEX('Hoja de Trabajo para listado'!$DE$153:$DG$274,MATCH($A424,'Hoja de Trabajo para listado'!$DE$153:$DE$1048576,0),MATCH((CUADRO!G$5&amp;$E424),'Hoja de Trabajo para listado'!$DE$151:$DG$151,0)),0)+IFERROR(INDEX('Hoja de Trabajo para listado'!$CD$155:$DC$1048576,MATCH($A424,'Hoja de Trabajo para listado'!$CD$155:$CD$1048576,0),MATCH((CUADRO!G$5&amp;$E424),'Hoja de Trabajo para listado'!$CD$151:$DC$151,0)),0)</f>
        <v>0</v>
      </c>
      <c r="H424" s="255">
        <f ca="1">+IFERROR(INDEX('Hoja de Trabajo para listado'!$A$155:$Z$1048576,MATCH($A424,'Hoja de Trabajo para listado'!$A$155:$A$1048576,0),MATCH((CUADRO!H$5&amp;$E424),'Hoja de Trabajo para listado'!$A$151:$Z$151,0)),0)+IFERROR(INDEX('Hoja de Trabajo para listado'!$AB$155:$BA$1048576,MATCH($A424,'Hoja de Trabajo para listado'!$AB$155:$AB$1048576,0),MATCH((CUADRO!H$5&amp;$E424),'Hoja de Trabajo para listado'!$AB$151:$BA$151,0)),0)+IFERROR(INDEX('Hoja de Trabajo para listado'!$BC$155:$CB$1048576,MATCH($A424,'Hoja de Trabajo para listado'!$BC$155:$BC$1048576,0),MATCH((CUADRO!H$5&amp;$E424),'Hoja de Trabajo para listado'!$BC$151:$CB$151,0)),0)+IFERROR(INDEX('Hoja de Trabajo para listado'!$DE$153:$DG$274,MATCH($A424,'Hoja de Trabajo para listado'!$DE$153:$DE$1048576,0),MATCH((CUADRO!H$5&amp;$E424),'Hoja de Trabajo para listado'!$DE$151:$DG$151,0)),0)+IFERROR(INDEX('Hoja de Trabajo para listado'!$CD$155:$DC$1048576,MATCH($A424,'Hoja de Trabajo para listado'!$CD$155:$CD$1048576,0),MATCH((CUADRO!H$5&amp;$E424),'Hoja de Trabajo para listado'!$CD$151:$DC$151,0)),0)</f>
        <v>0</v>
      </c>
      <c r="I424" s="255">
        <f ca="1">+IFERROR(INDEX('Hoja de Trabajo para listado'!$A$155:$Z$1048576,MATCH($A424,'Hoja de Trabajo para listado'!$A$155:$A$1048576,0),MATCH((CUADRO!I$5&amp;$E424),'Hoja de Trabajo para listado'!$A$151:$Z$151,0)),0)+IFERROR(INDEX('Hoja de Trabajo para listado'!$AB$155:$BA$1048576,MATCH($A424,'Hoja de Trabajo para listado'!$AB$155:$AB$1048576,0),MATCH((CUADRO!I$5&amp;$E424),'Hoja de Trabajo para listado'!$AB$151:$BA$151,0)),0)+IFERROR(INDEX('Hoja de Trabajo para listado'!$BC$155:$CB$1048576,MATCH($A424,'Hoja de Trabajo para listado'!$BC$155:$BC$1048576,0),MATCH((CUADRO!I$5&amp;$E424),'Hoja de Trabajo para listado'!$BC$151:$CB$151,0)),0)+IFERROR(INDEX('Hoja de Trabajo para listado'!$DE$153:$DG$274,MATCH($A424,'Hoja de Trabajo para listado'!$DE$153:$DE$1048576,0),MATCH((CUADRO!I$5&amp;$E424),'Hoja de Trabajo para listado'!$DE$151:$DG$151,0)),0)+IFERROR(INDEX('Hoja de Trabajo para listado'!$CD$155:$DC$1048576,MATCH($A424,'Hoja de Trabajo para listado'!$CD$155:$CD$1048576,0),MATCH((CUADRO!I$5&amp;$E424),'Hoja de Trabajo para listado'!$CD$151:$DC$151,0)),0)</f>
        <v>0</v>
      </c>
      <c r="J424" s="255">
        <f ca="1">+IFERROR(INDEX('Hoja de Trabajo para listado'!$A$155:$Z$1048576,MATCH($A424,'Hoja de Trabajo para listado'!$A$155:$A$1048576,0),MATCH((CUADRO!J$5&amp;$E424),'Hoja de Trabajo para listado'!$A$151:$Z$151,0)),0)+IFERROR(INDEX('Hoja de Trabajo para listado'!$AB$155:$BA$1048576,MATCH($A424,'Hoja de Trabajo para listado'!$AB$155:$AB$1048576,0),MATCH((CUADRO!J$5&amp;$E424),'Hoja de Trabajo para listado'!$AB$151:$BA$151,0)),0)+IFERROR(INDEX('Hoja de Trabajo para listado'!$BC$155:$CB$1048576,MATCH($A424,'Hoja de Trabajo para listado'!$BC$155:$BC$1048576,0),MATCH((CUADRO!J$5&amp;$E424),'Hoja de Trabajo para listado'!$BC$151:$CB$151,0)),0)+IFERROR(INDEX('Hoja de Trabajo para listado'!$DE$153:$DG$274,MATCH($A424,'Hoja de Trabajo para listado'!$DE$153:$DE$1048576,0),MATCH((CUADRO!J$5&amp;$E424),'Hoja de Trabajo para listado'!$DE$151:$DG$151,0)),0)+IFERROR(INDEX('Hoja de Trabajo para listado'!$CD$155:$DC$1048576,MATCH($A424,'Hoja de Trabajo para listado'!$CD$155:$CD$1048576,0),MATCH((CUADRO!J$5&amp;$E424),'Hoja de Trabajo para listado'!$CD$151:$DC$151,0)),0)</f>
        <v>0</v>
      </c>
      <c r="K424" s="255">
        <f ca="1">+IFERROR(INDEX('Hoja de Trabajo para listado'!$A$155:$Z$1048576,MATCH($A424,'Hoja de Trabajo para listado'!$A$155:$A$1048576,0),MATCH((CUADRO!K$5&amp;$E424),'Hoja de Trabajo para listado'!$A$151:$Z$151,0)),0)+IFERROR(INDEX('Hoja de Trabajo para listado'!$AB$155:$BA$1048576,MATCH($A424,'Hoja de Trabajo para listado'!$AB$155:$AB$1048576,0),MATCH((CUADRO!K$5&amp;$E424),'Hoja de Trabajo para listado'!$AB$151:$BA$151,0)),0)+IFERROR(INDEX('Hoja de Trabajo para listado'!$BC$155:$CB$1048576,MATCH($A424,'Hoja de Trabajo para listado'!$BC$155:$BC$1048576,0),MATCH((CUADRO!K$5&amp;$E424),'Hoja de Trabajo para listado'!$BC$151:$CB$151,0)),0)+IFERROR(INDEX('Hoja de Trabajo para listado'!$DE$153:$DG$274,MATCH($A424,'Hoja de Trabajo para listado'!$DE$153:$DE$1048576,0),MATCH((CUADRO!K$5&amp;$E424),'Hoja de Trabajo para listado'!$DE$151:$DG$151,0)),0)+IFERROR(INDEX('Hoja de Trabajo para listado'!$CD$155:$DC$1048576,MATCH($A424,'Hoja de Trabajo para listado'!$CD$155:$CD$1048576,0),MATCH((CUADRO!K$5&amp;$E424),'Hoja de Trabajo para listado'!$CD$151:$DC$151,0)),0)</f>
        <v>0</v>
      </c>
      <c r="L424" s="255">
        <f ca="1">+IFERROR(INDEX('Hoja de Trabajo para listado'!$A$155:$Z$1048576,MATCH($A424,'Hoja de Trabajo para listado'!$A$155:$A$1048576,0),MATCH((CUADRO!L$5&amp;$E424),'Hoja de Trabajo para listado'!$A$151:$Z$151,0)),0)+IFERROR(INDEX('Hoja de Trabajo para listado'!$AB$155:$BA$1048576,MATCH($A424,'Hoja de Trabajo para listado'!$AB$155:$AB$1048576,0),MATCH((CUADRO!L$5&amp;$E424),'Hoja de Trabajo para listado'!$AB$151:$BA$151,0)),0)+IFERROR(INDEX('Hoja de Trabajo para listado'!$BC$155:$CB$1048576,MATCH($A424,'Hoja de Trabajo para listado'!$BC$155:$BC$1048576,0),MATCH((CUADRO!L$5&amp;$E424),'Hoja de Trabajo para listado'!$BC$151:$CB$151,0)),0)+IFERROR(INDEX('Hoja de Trabajo para listado'!$DE$153:$DG$274,MATCH($A424,'Hoja de Trabajo para listado'!$DE$153:$DE$1048576,0),MATCH((CUADRO!L$5&amp;$E424),'Hoja de Trabajo para listado'!$DE$151:$DG$151,0)),0)+IFERROR(INDEX('Hoja de Trabajo para listado'!$CD$155:$DC$1048576,MATCH($A424,'Hoja de Trabajo para listado'!$CD$155:$CD$1048576,0),MATCH((CUADRO!L$5&amp;$E424),'Hoja de Trabajo para listado'!$CD$151:$DC$151,0)),0)</f>
        <v>0</v>
      </c>
      <c r="M424" s="255">
        <f ca="1">+IFERROR(INDEX('Hoja de Trabajo para listado'!$A$155:$Z$1048576,MATCH($A424,'Hoja de Trabajo para listado'!$A$155:$A$1048576,0),MATCH((CUADRO!M$5&amp;$E424),'Hoja de Trabajo para listado'!$A$151:$Z$151,0)),0)+IFERROR(INDEX('Hoja de Trabajo para listado'!$AB$155:$BA$1048576,MATCH($A424,'Hoja de Trabajo para listado'!$AB$155:$AB$1048576,0),MATCH((CUADRO!M$5&amp;$E424),'Hoja de Trabajo para listado'!$AB$151:$BA$151,0)),0)+IFERROR(INDEX('Hoja de Trabajo para listado'!$BC$155:$CB$1048576,MATCH($A424,'Hoja de Trabajo para listado'!$BC$155:$BC$1048576,0),MATCH((CUADRO!M$5&amp;$E424),'Hoja de Trabajo para listado'!$BC$151:$CB$151,0)),0)+IFERROR(INDEX('Hoja de Trabajo para listado'!$DE$153:$DG$274,MATCH($A424,'Hoja de Trabajo para listado'!$DE$153:$DE$1048576,0),MATCH((CUADRO!M$5&amp;$E424),'Hoja de Trabajo para listado'!$DE$151:$DG$151,0)),0)+IFERROR(INDEX('Hoja de Trabajo para listado'!$CD$155:$DC$1048576,MATCH($A424,'Hoja de Trabajo para listado'!$CD$155:$CD$1048576,0),MATCH((CUADRO!M$5&amp;$E424),'Hoja de Trabajo para listado'!$CD$151:$DC$151,0)),0)</f>
        <v>0</v>
      </c>
      <c r="N424" s="255">
        <f ca="1">+IFERROR(INDEX('Hoja de Trabajo para listado'!$A$155:$Z$1048576,MATCH($A424,'Hoja de Trabajo para listado'!$A$155:$A$1048576,0),MATCH((CUADRO!N$5&amp;$E424),'Hoja de Trabajo para listado'!$A$151:$Z$151,0)),0)+IFERROR(INDEX('Hoja de Trabajo para listado'!$AB$155:$BA$1048576,MATCH($A424,'Hoja de Trabajo para listado'!$AB$155:$AB$1048576,0),MATCH((CUADRO!N$5&amp;$E424),'Hoja de Trabajo para listado'!$AB$151:$BA$151,0)),0)+IFERROR(INDEX('Hoja de Trabajo para listado'!$BC$155:$CB$1048576,MATCH($A424,'Hoja de Trabajo para listado'!$BC$155:$BC$1048576,0),MATCH((CUADRO!N$5&amp;$E424),'Hoja de Trabajo para listado'!$BC$151:$CB$151,0)),0)+IFERROR(INDEX('Hoja de Trabajo para listado'!$DE$153:$DG$274,MATCH($A424,'Hoja de Trabajo para listado'!$DE$153:$DE$1048576,0),MATCH((CUADRO!N$5&amp;$E424),'Hoja de Trabajo para listado'!$DE$151:$DG$151,0)),0)+IFERROR(INDEX('Hoja de Trabajo para listado'!$CD$155:$DC$1048576,MATCH($A424,'Hoja de Trabajo para listado'!$CD$155:$CD$1048576,0),MATCH((CUADRO!N$5&amp;$E424),'Hoja de Trabajo para listado'!$CD$151:$DC$151,0)),0)</f>
        <v>0</v>
      </c>
      <c r="O424" s="255">
        <f ca="1">+IFERROR(INDEX('Hoja de Trabajo para listado'!$A$155:$Z$1048576,MATCH($A424,'Hoja de Trabajo para listado'!$A$155:$A$1048576,0),MATCH((CUADRO!O$5&amp;$E424),'Hoja de Trabajo para listado'!$A$151:$Z$151,0)),0)+IFERROR(INDEX('Hoja de Trabajo para listado'!$AB$155:$BA$1048576,MATCH($A424,'Hoja de Trabajo para listado'!$AB$155:$AB$1048576,0),MATCH((CUADRO!O$5&amp;$E424),'Hoja de Trabajo para listado'!$AB$151:$BA$151,0)),0)+IFERROR(INDEX('Hoja de Trabajo para listado'!$BC$155:$CB$1048576,MATCH($A424,'Hoja de Trabajo para listado'!$BC$155:$BC$1048576,0),MATCH((CUADRO!O$5&amp;$E424),'Hoja de Trabajo para listado'!$BC$151:$CB$151,0)),0)+IFERROR(INDEX('Hoja de Trabajo para listado'!$DE$153:$DG$274,MATCH($A424,'Hoja de Trabajo para listado'!$DE$153:$DE$1048576,0),MATCH((CUADRO!O$5&amp;$E424),'Hoja de Trabajo para listado'!$DE$151:$DG$151,0)),0)+IFERROR(INDEX('Hoja de Trabajo para listado'!$CD$155:$DC$1048576,MATCH($A424,'Hoja de Trabajo para listado'!$CD$155:$CD$1048576,0),MATCH((CUADRO!O$5&amp;$E424),'Hoja de Trabajo para listado'!$CD$151:$DC$151,0)),0)</f>
        <v>0</v>
      </c>
      <c r="P424" s="255">
        <f ca="1">+IFERROR(INDEX('Hoja de Trabajo para listado'!$A$155:$Z$1048576,MATCH($A424,'Hoja de Trabajo para listado'!$A$155:$A$1048576,0),MATCH((CUADRO!P$5&amp;$E424),'Hoja de Trabajo para listado'!$A$151:$Z$151,0)),0)+IFERROR(INDEX('Hoja de Trabajo para listado'!$AB$155:$BA$1048576,MATCH($A424,'Hoja de Trabajo para listado'!$AB$155:$AB$1048576,0),MATCH((CUADRO!P$5&amp;$E424),'Hoja de Trabajo para listado'!$AB$151:$BA$151,0)),0)+IFERROR(INDEX('Hoja de Trabajo para listado'!$BC$155:$CB$1048576,MATCH($A424,'Hoja de Trabajo para listado'!$BC$155:$BC$1048576,0),MATCH((CUADRO!P$5&amp;$E424),'Hoja de Trabajo para listado'!$BC$151:$CB$151,0)),0)+IFERROR(INDEX('Hoja de Trabajo para listado'!$DE$153:$DG$274,MATCH($A424,'Hoja de Trabajo para listado'!$DE$153:$DE$1048576,0),MATCH((CUADRO!P$5&amp;$E424),'Hoja de Trabajo para listado'!$DE$151:$DG$151,0)),0)+IFERROR(INDEX('Hoja de Trabajo para listado'!$CD$155:$DC$1048576,MATCH($A424,'Hoja de Trabajo para listado'!$CD$155:$CD$1048576,0),MATCH((CUADRO!P$5&amp;$E424),'Hoja de Trabajo para listado'!$CD$151:$DC$151,0)),0)</f>
        <v>0</v>
      </c>
      <c r="Q424" s="255">
        <f ca="1">+IFERROR(INDEX('Hoja de Trabajo para listado'!$A$155:$Z$1048576,MATCH($A424,'Hoja de Trabajo para listado'!$A$155:$A$1048576,0),MATCH((CUADRO!Q$5&amp;$E424),'Hoja de Trabajo para listado'!$A$151:$Z$151,0)),0)+IFERROR(INDEX('Hoja de Trabajo para listado'!$AB$155:$BA$1048576,MATCH($A424,'Hoja de Trabajo para listado'!$AB$155:$AB$1048576,0),MATCH((CUADRO!Q$5&amp;$E424),'Hoja de Trabajo para listado'!$AB$151:$BA$151,0)),0)+IFERROR(INDEX('Hoja de Trabajo para listado'!$BC$155:$CB$1048576,MATCH($A424,'Hoja de Trabajo para listado'!$BC$155:$BC$1048576,0),MATCH((CUADRO!Q$5&amp;$E424),'Hoja de Trabajo para listado'!$BC$151:$CB$151,0)),0)+IFERROR(INDEX('Hoja de Trabajo para listado'!$DE$153:$DG$274,MATCH($A424,'Hoja de Trabajo para listado'!$DE$153:$DE$1048576,0),MATCH((CUADRO!Q$5&amp;$E424),'Hoja de Trabajo para listado'!$DE$151:$DG$151,0)),0)+IFERROR(INDEX('Hoja de Trabajo para listado'!$CD$155:$DC$1048576,MATCH($A424,'Hoja de Trabajo para listado'!$CD$155:$CD$1048576,0),MATCH((CUADRO!Q$5&amp;$E424),'Hoja de Trabajo para listado'!$CD$151:$DC$151,0)),0)</f>
        <v>0</v>
      </c>
      <c r="R424" s="255">
        <f t="shared" ca="1" si="12"/>
        <v>0</v>
      </c>
      <c r="S424" s="262"/>
      <c r="T424" s="255">
        <f ca="1">+T425</f>
        <v>0</v>
      </c>
      <c r="U424" s="254">
        <f t="shared" si="13"/>
        <v>1</v>
      </c>
      <c r="V424" s="362" t="str">
        <f>+VLOOKUP(A424,bd_lista!$A$3:$E$590,5,FALSE)</f>
        <v>Gobiernos Autonomos Municipales</v>
      </c>
      <c r="W424" s="361" t="str">
        <f>+V424</f>
        <v>Gobiernos Autonomos Municipales</v>
      </c>
      <c r="X424" s="254">
        <f>+VLOOKUP(A424,[2]Sheet1!$A$13:$D$744,4,FALSE)</f>
        <v>0</v>
      </c>
      <c r="Y424" s="254" t="e">
        <f>+VLOOKUP(X424,bd_lista!$A$3:$C$590,3,FALSE)</f>
        <v>#N/A</v>
      </c>
      <c r="Z424" s="316">
        <f>+X424</f>
        <v>0</v>
      </c>
      <c r="AA424" s="317" t="e">
        <f>+Y424</f>
        <v>#N/A</v>
      </c>
    </row>
    <row r="425" spans="1:27" customFormat="1" ht="15" hidden="1" customHeight="1">
      <c r="A425" s="32">
        <v>1115</v>
      </c>
      <c r="B425" s="307"/>
      <c r="C425" s="362" t="str">
        <f>+VLOOKUP(A425,bd_lista!$A$3:$C$590,3,FALSE)</f>
        <v>Gobierno Autónomo Municipal de Monteagudo</v>
      </c>
      <c r="D425" s="362"/>
      <c r="E425" s="256" t="s">
        <v>1314</v>
      </c>
      <c r="F425" s="257">
        <f ca="1">+IFERROR(INDEX('Hoja de Trabajo para listado'!$A$155:$Z$1048576,MATCH($A425,'Hoja de Trabajo para listado'!$A$155:$A$1048576,0),MATCH((CUADRO!F$5&amp;$E425),'Hoja de Trabajo para listado'!$A$151:$Z$151,0)),0)+IFERROR(INDEX('Hoja de Trabajo para listado'!$AB$155:$BA$1048576,MATCH($A425,'Hoja de Trabajo para listado'!$AB$155:$AB$1048576,0),MATCH((CUADRO!F$5&amp;$E425),'Hoja de Trabajo para listado'!$AB$151:$BA$151,0)),0)+IFERROR(INDEX('Hoja de Trabajo para listado'!$BC$155:$CB$1048576,MATCH($A425,'Hoja de Trabajo para listado'!$BC$155:$BC$1048576,0),MATCH((CUADRO!F$5&amp;$E425),'Hoja de Trabajo para listado'!$BC$151:$CB$151,0)),0)+IFERROR(INDEX('Hoja de Trabajo para listado'!$DE$153:$DG$274,MATCH($A425,'Hoja de Trabajo para listado'!$DE$153:$DE$1048576,0),MATCH((CUADRO!F$5&amp;$E425),'Hoja de Trabajo para listado'!$DE$151:$DG$151,0)),0)+IFERROR(INDEX('Hoja de Trabajo para listado'!$CD$155:$DC$1048576,MATCH($A425,'Hoja de Trabajo para listado'!$CD$155:$CD$1048576,0),MATCH((CUADRO!F$5&amp;$E425),'Hoja de Trabajo para listado'!$CD$151:$DC$151,0)),0)</f>
        <v>0</v>
      </c>
      <c r="G425" s="257">
        <f ca="1">+IFERROR(INDEX('Hoja de Trabajo para listado'!$A$155:$Z$1048576,MATCH($A425,'Hoja de Trabajo para listado'!$A$155:$A$1048576,0),MATCH((CUADRO!G$5&amp;$E425),'Hoja de Trabajo para listado'!$A$151:$Z$151,0)),0)+IFERROR(INDEX('Hoja de Trabajo para listado'!$AB$155:$BA$1048576,MATCH($A425,'Hoja de Trabajo para listado'!$AB$155:$AB$1048576,0),MATCH((CUADRO!G$5&amp;$E425),'Hoja de Trabajo para listado'!$AB$151:$BA$151,0)),0)+IFERROR(INDEX('Hoja de Trabajo para listado'!$BC$155:$CB$1048576,MATCH($A425,'Hoja de Trabajo para listado'!$BC$155:$BC$1048576,0),MATCH((CUADRO!G$5&amp;$E425),'Hoja de Trabajo para listado'!$BC$151:$CB$151,0)),0)+IFERROR(INDEX('Hoja de Trabajo para listado'!$DE$153:$DG$274,MATCH($A425,'Hoja de Trabajo para listado'!$DE$153:$DE$1048576,0),MATCH((CUADRO!G$5&amp;$E425),'Hoja de Trabajo para listado'!$DE$151:$DG$151,0)),0)+IFERROR(INDEX('Hoja de Trabajo para listado'!$CD$155:$DC$1048576,MATCH($A425,'Hoja de Trabajo para listado'!$CD$155:$CD$1048576,0),MATCH((CUADRO!G$5&amp;$E425),'Hoja de Trabajo para listado'!$CD$151:$DC$151,0)),0)</f>
        <v>0</v>
      </c>
      <c r="H425" s="257">
        <f ca="1">+IFERROR(INDEX('Hoja de Trabajo para listado'!$A$155:$Z$1048576,MATCH($A425,'Hoja de Trabajo para listado'!$A$155:$A$1048576,0),MATCH((CUADRO!H$5&amp;$E425),'Hoja de Trabajo para listado'!$A$151:$Z$151,0)),0)+IFERROR(INDEX('Hoja de Trabajo para listado'!$AB$155:$BA$1048576,MATCH($A425,'Hoja de Trabajo para listado'!$AB$155:$AB$1048576,0),MATCH((CUADRO!H$5&amp;$E425),'Hoja de Trabajo para listado'!$AB$151:$BA$151,0)),0)+IFERROR(INDEX('Hoja de Trabajo para listado'!$BC$155:$CB$1048576,MATCH($A425,'Hoja de Trabajo para listado'!$BC$155:$BC$1048576,0),MATCH((CUADRO!H$5&amp;$E425),'Hoja de Trabajo para listado'!$BC$151:$CB$151,0)),0)+IFERROR(INDEX('Hoja de Trabajo para listado'!$DE$153:$DG$274,MATCH($A425,'Hoja de Trabajo para listado'!$DE$153:$DE$1048576,0),MATCH((CUADRO!H$5&amp;$E425),'Hoja de Trabajo para listado'!$DE$151:$DG$151,0)),0)+IFERROR(INDEX('Hoja de Trabajo para listado'!$CD$155:$DC$1048576,MATCH($A425,'Hoja de Trabajo para listado'!$CD$155:$CD$1048576,0),MATCH((CUADRO!H$5&amp;$E425),'Hoja de Trabajo para listado'!$CD$151:$DC$151,0)),0)</f>
        <v>0</v>
      </c>
      <c r="I425" s="257">
        <f ca="1">+IFERROR(INDEX('Hoja de Trabajo para listado'!$A$155:$Z$1048576,MATCH($A425,'Hoja de Trabajo para listado'!$A$155:$A$1048576,0),MATCH((CUADRO!I$5&amp;$E425),'Hoja de Trabajo para listado'!$A$151:$Z$151,0)),0)+IFERROR(INDEX('Hoja de Trabajo para listado'!$AB$155:$BA$1048576,MATCH($A425,'Hoja de Trabajo para listado'!$AB$155:$AB$1048576,0),MATCH((CUADRO!I$5&amp;$E425),'Hoja de Trabajo para listado'!$AB$151:$BA$151,0)),0)+IFERROR(INDEX('Hoja de Trabajo para listado'!$BC$155:$CB$1048576,MATCH($A425,'Hoja de Trabajo para listado'!$BC$155:$BC$1048576,0),MATCH((CUADRO!I$5&amp;$E425),'Hoja de Trabajo para listado'!$BC$151:$CB$151,0)),0)+IFERROR(INDEX('Hoja de Trabajo para listado'!$DE$153:$DG$274,MATCH($A425,'Hoja de Trabajo para listado'!$DE$153:$DE$1048576,0),MATCH((CUADRO!I$5&amp;$E425),'Hoja de Trabajo para listado'!$DE$151:$DG$151,0)),0)+IFERROR(INDEX('Hoja de Trabajo para listado'!$CD$155:$DC$1048576,MATCH($A425,'Hoja de Trabajo para listado'!$CD$155:$CD$1048576,0),MATCH((CUADRO!I$5&amp;$E425),'Hoja de Trabajo para listado'!$CD$151:$DC$151,0)),0)</f>
        <v>0</v>
      </c>
      <c r="J425" s="257">
        <f ca="1">+IFERROR(INDEX('Hoja de Trabajo para listado'!$A$155:$Z$1048576,MATCH($A425,'Hoja de Trabajo para listado'!$A$155:$A$1048576,0),MATCH((CUADRO!J$5&amp;$E425),'Hoja de Trabajo para listado'!$A$151:$Z$151,0)),0)+IFERROR(INDEX('Hoja de Trabajo para listado'!$AB$155:$BA$1048576,MATCH($A425,'Hoja de Trabajo para listado'!$AB$155:$AB$1048576,0),MATCH((CUADRO!J$5&amp;$E425),'Hoja de Trabajo para listado'!$AB$151:$BA$151,0)),0)+IFERROR(INDEX('Hoja de Trabajo para listado'!$BC$155:$CB$1048576,MATCH($A425,'Hoja de Trabajo para listado'!$BC$155:$BC$1048576,0),MATCH((CUADRO!J$5&amp;$E425),'Hoja de Trabajo para listado'!$BC$151:$CB$151,0)),0)+IFERROR(INDEX('Hoja de Trabajo para listado'!$DE$153:$DG$274,MATCH($A425,'Hoja de Trabajo para listado'!$DE$153:$DE$1048576,0),MATCH((CUADRO!J$5&amp;$E425),'Hoja de Trabajo para listado'!$DE$151:$DG$151,0)),0)+IFERROR(INDEX('Hoja de Trabajo para listado'!$CD$155:$DC$1048576,MATCH($A425,'Hoja de Trabajo para listado'!$CD$155:$CD$1048576,0),MATCH((CUADRO!J$5&amp;$E425),'Hoja de Trabajo para listado'!$CD$151:$DC$151,0)),0)</f>
        <v>0</v>
      </c>
      <c r="K425" s="257">
        <f ca="1">+IFERROR(INDEX('Hoja de Trabajo para listado'!$A$155:$Z$1048576,MATCH($A425,'Hoja de Trabajo para listado'!$A$155:$A$1048576,0),MATCH((CUADRO!K$5&amp;$E425),'Hoja de Trabajo para listado'!$A$151:$Z$151,0)),0)+IFERROR(INDEX('Hoja de Trabajo para listado'!$AB$155:$BA$1048576,MATCH($A425,'Hoja de Trabajo para listado'!$AB$155:$AB$1048576,0),MATCH((CUADRO!K$5&amp;$E425),'Hoja de Trabajo para listado'!$AB$151:$BA$151,0)),0)+IFERROR(INDEX('Hoja de Trabajo para listado'!$BC$155:$CB$1048576,MATCH($A425,'Hoja de Trabajo para listado'!$BC$155:$BC$1048576,0),MATCH((CUADRO!K$5&amp;$E425),'Hoja de Trabajo para listado'!$BC$151:$CB$151,0)),0)+IFERROR(INDEX('Hoja de Trabajo para listado'!$DE$153:$DG$274,MATCH($A425,'Hoja de Trabajo para listado'!$DE$153:$DE$1048576,0),MATCH((CUADRO!K$5&amp;$E425),'Hoja de Trabajo para listado'!$DE$151:$DG$151,0)),0)+IFERROR(INDEX('Hoja de Trabajo para listado'!$CD$155:$DC$1048576,MATCH($A425,'Hoja de Trabajo para listado'!$CD$155:$CD$1048576,0),MATCH((CUADRO!K$5&amp;$E425),'Hoja de Trabajo para listado'!$CD$151:$DC$151,0)),0)</f>
        <v>0</v>
      </c>
      <c r="L425" s="257">
        <f ca="1">+IFERROR(INDEX('Hoja de Trabajo para listado'!$A$155:$Z$1048576,MATCH($A425,'Hoja de Trabajo para listado'!$A$155:$A$1048576,0),MATCH((CUADRO!L$5&amp;$E425),'Hoja de Trabajo para listado'!$A$151:$Z$151,0)),0)+IFERROR(INDEX('Hoja de Trabajo para listado'!$AB$155:$BA$1048576,MATCH($A425,'Hoja de Trabajo para listado'!$AB$155:$AB$1048576,0),MATCH((CUADRO!L$5&amp;$E425),'Hoja de Trabajo para listado'!$AB$151:$BA$151,0)),0)+IFERROR(INDEX('Hoja de Trabajo para listado'!$BC$155:$CB$1048576,MATCH($A425,'Hoja de Trabajo para listado'!$BC$155:$BC$1048576,0),MATCH((CUADRO!L$5&amp;$E425),'Hoja de Trabajo para listado'!$BC$151:$CB$151,0)),0)+IFERROR(INDEX('Hoja de Trabajo para listado'!$DE$153:$DG$274,MATCH($A425,'Hoja de Trabajo para listado'!$DE$153:$DE$1048576,0),MATCH((CUADRO!L$5&amp;$E425),'Hoja de Trabajo para listado'!$DE$151:$DG$151,0)),0)+IFERROR(INDEX('Hoja de Trabajo para listado'!$CD$155:$DC$1048576,MATCH($A425,'Hoja de Trabajo para listado'!$CD$155:$CD$1048576,0),MATCH((CUADRO!L$5&amp;$E425),'Hoja de Trabajo para listado'!$CD$151:$DC$151,0)),0)</f>
        <v>0</v>
      </c>
      <c r="M425" s="257">
        <f ca="1">+IFERROR(INDEX('Hoja de Trabajo para listado'!$A$155:$Z$1048576,MATCH($A425,'Hoja de Trabajo para listado'!$A$155:$A$1048576,0),MATCH((CUADRO!M$5&amp;$E425),'Hoja de Trabajo para listado'!$A$151:$Z$151,0)),0)+IFERROR(INDEX('Hoja de Trabajo para listado'!$AB$155:$BA$1048576,MATCH($A425,'Hoja de Trabajo para listado'!$AB$155:$AB$1048576,0),MATCH((CUADRO!M$5&amp;$E425),'Hoja de Trabajo para listado'!$AB$151:$BA$151,0)),0)+IFERROR(INDEX('Hoja de Trabajo para listado'!$BC$155:$CB$1048576,MATCH($A425,'Hoja de Trabajo para listado'!$BC$155:$BC$1048576,0),MATCH((CUADRO!M$5&amp;$E425),'Hoja de Trabajo para listado'!$BC$151:$CB$151,0)),0)+IFERROR(INDEX('Hoja de Trabajo para listado'!$DE$153:$DG$274,MATCH($A425,'Hoja de Trabajo para listado'!$DE$153:$DE$1048576,0),MATCH((CUADRO!M$5&amp;$E425),'Hoja de Trabajo para listado'!$DE$151:$DG$151,0)),0)+IFERROR(INDEX('Hoja de Trabajo para listado'!$CD$155:$DC$1048576,MATCH($A425,'Hoja de Trabajo para listado'!$CD$155:$CD$1048576,0),MATCH((CUADRO!M$5&amp;$E425),'Hoja de Trabajo para listado'!$CD$151:$DC$151,0)),0)</f>
        <v>0</v>
      </c>
      <c r="N425" s="257">
        <f ca="1">+IFERROR(INDEX('Hoja de Trabajo para listado'!$A$155:$Z$1048576,MATCH($A425,'Hoja de Trabajo para listado'!$A$155:$A$1048576,0),MATCH((CUADRO!N$5&amp;$E425),'Hoja de Trabajo para listado'!$A$151:$Z$151,0)),0)+IFERROR(INDEX('Hoja de Trabajo para listado'!$AB$155:$BA$1048576,MATCH($A425,'Hoja de Trabajo para listado'!$AB$155:$AB$1048576,0),MATCH((CUADRO!N$5&amp;$E425),'Hoja de Trabajo para listado'!$AB$151:$BA$151,0)),0)+IFERROR(INDEX('Hoja de Trabajo para listado'!$BC$155:$CB$1048576,MATCH($A425,'Hoja de Trabajo para listado'!$BC$155:$BC$1048576,0),MATCH((CUADRO!N$5&amp;$E425),'Hoja de Trabajo para listado'!$BC$151:$CB$151,0)),0)+IFERROR(INDEX('Hoja de Trabajo para listado'!$DE$153:$DG$274,MATCH($A425,'Hoja de Trabajo para listado'!$DE$153:$DE$1048576,0),MATCH((CUADRO!N$5&amp;$E425),'Hoja de Trabajo para listado'!$DE$151:$DG$151,0)),0)+IFERROR(INDEX('Hoja de Trabajo para listado'!$CD$155:$DC$1048576,MATCH($A425,'Hoja de Trabajo para listado'!$CD$155:$CD$1048576,0),MATCH((CUADRO!N$5&amp;$E425),'Hoja de Trabajo para listado'!$CD$151:$DC$151,0)),0)</f>
        <v>0</v>
      </c>
      <c r="O425" s="257">
        <f ca="1">+IFERROR(INDEX('Hoja de Trabajo para listado'!$A$155:$Z$1048576,MATCH($A425,'Hoja de Trabajo para listado'!$A$155:$A$1048576,0),MATCH((CUADRO!O$5&amp;$E425),'Hoja de Trabajo para listado'!$A$151:$Z$151,0)),0)+IFERROR(INDEX('Hoja de Trabajo para listado'!$AB$155:$BA$1048576,MATCH($A425,'Hoja de Trabajo para listado'!$AB$155:$AB$1048576,0),MATCH((CUADRO!O$5&amp;$E425),'Hoja de Trabajo para listado'!$AB$151:$BA$151,0)),0)+IFERROR(INDEX('Hoja de Trabajo para listado'!$BC$155:$CB$1048576,MATCH($A425,'Hoja de Trabajo para listado'!$BC$155:$BC$1048576,0),MATCH((CUADRO!O$5&amp;$E425),'Hoja de Trabajo para listado'!$BC$151:$CB$151,0)),0)+IFERROR(INDEX('Hoja de Trabajo para listado'!$DE$153:$DG$274,MATCH($A425,'Hoja de Trabajo para listado'!$DE$153:$DE$1048576,0),MATCH((CUADRO!O$5&amp;$E425),'Hoja de Trabajo para listado'!$DE$151:$DG$151,0)),0)+IFERROR(INDEX('Hoja de Trabajo para listado'!$CD$155:$DC$1048576,MATCH($A425,'Hoja de Trabajo para listado'!$CD$155:$CD$1048576,0),MATCH((CUADRO!O$5&amp;$E425),'Hoja de Trabajo para listado'!$CD$151:$DC$151,0)),0)</f>
        <v>0</v>
      </c>
      <c r="P425" s="257">
        <f ca="1">+IFERROR(INDEX('Hoja de Trabajo para listado'!$A$155:$Z$1048576,MATCH($A425,'Hoja de Trabajo para listado'!$A$155:$A$1048576,0),MATCH((CUADRO!P$5&amp;$E425),'Hoja de Trabajo para listado'!$A$151:$Z$151,0)),0)+IFERROR(INDEX('Hoja de Trabajo para listado'!$AB$155:$BA$1048576,MATCH($A425,'Hoja de Trabajo para listado'!$AB$155:$AB$1048576,0),MATCH((CUADRO!P$5&amp;$E425),'Hoja de Trabajo para listado'!$AB$151:$BA$151,0)),0)+IFERROR(INDEX('Hoja de Trabajo para listado'!$BC$155:$CB$1048576,MATCH($A425,'Hoja de Trabajo para listado'!$BC$155:$BC$1048576,0),MATCH((CUADRO!P$5&amp;$E425),'Hoja de Trabajo para listado'!$BC$151:$CB$151,0)),0)+IFERROR(INDEX('Hoja de Trabajo para listado'!$DE$153:$DG$274,MATCH($A425,'Hoja de Trabajo para listado'!$DE$153:$DE$1048576,0),MATCH((CUADRO!P$5&amp;$E425),'Hoja de Trabajo para listado'!$DE$151:$DG$151,0)),0)+IFERROR(INDEX('Hoja de Trabajo para listado'!$CD$155:$DC$1048576,MATCH($A425,'Hoja de Trabajo para listado'!$CD$155:$CD$1048576,0),MATCH((CUADRO!P$5&amp;$E425),'Hoja de Trabajo para listado'!$CD$151:$DC$151,0)),0)</f>
        <v>0</v>
      </c>
      <c r="Q425" s="257">
        <f ca="1">+IFERROR(INDEX('Hoja de Trabajo para listado'!$A$155:$Z$1048576,MATCH($A425,'Hoja de Trabajo para listado'!$A$155:$A$1048576,0),MATCH((CUADRO!Q$5&amp;$E425),'Hoja de Trabajo para listado'!$A$151:$Z$151,0)),0)+IFERROR(INDEX('Hoja de Trabajo para listado'!$AB$155:$BA$1048576,MATCH($A425,'Hoja de Trabajo para listado'!$AB$155:$AB$1048576,0),MATCH((CUADRO!Q$5&amp;$E425),'Hoja de Trabajo para listado'!$AB$151:$BA$151,0)),0)+IFERROR(INDEX('Hoja de Trabajo para listado'!$BC$155:$CB$1048576,MATCH($A425,'Hoja de Trabajo para listado'!$BC$155:$BC$1048576,0),MATCH((CUADRO!Q$5&amp;$E425),'Hoja de Trabajo para listado'!$BC$151:$CB$151,0)),0)+IFERROR(INDEX('Hoja de Trabajo para listado'!$DE$153:$DG$274,MATCH($A425,'Hoja de Trabajo para listado'!$DE$153:$DE$1048576,0),MATCH((CUADRO!Q$5&amp;$E425),'Hoja de Trabajo para listado'!$DE$151:$DG$151,0)),0)+IFERROR(INDEX('Hoja de Trabajo para listado'!$CD$155:$DC$1048576,MATCH($A425,'Hoja de Trabajo para listado'!$CD$155:$CD$1048576,0),MATCH((CUADRO!Q$5&amp;$E425),'Hoja de Trabajo para listado'!$CD$151:$DC$151,0)),0)</f>
        <v>0</v>
      </c>
      <c r="R425" s="257">
        <f t="shared" ca="1" si="12"/>
        <v>0</v>
      </c>
      <c r="S425" s="274">
        <f ca="1">+R424+R425</f>
        <v>0</v>
      </c>
      <c r="T425" s="257">
        <f ca="1">+S425</f>
        <v>0</v>
      </c>
      <c r="U425" s="256">
        <f t="shared" si="13"/>
        <v>2</v>
      </c>
      <c r="V425" s="362" t="str">
        <f>+VLOOKUP(A425,bd_lista!$A$3:$E$590,5,FALSE)</f>
        <v>Gobiernos Autonomos Municipales</v>
      </c>
      <c r="W425" s="362"/>
      <c r="X425" s="254">
        <f>+VLOOKUP(A425,[2]Sheet1!$A$13:$D$744,4,FALSE)</f>
        <v>0</v>
      </c>
      <c r="Y425" s="254" t="e">
        <f>+VLOOKUP(X425,bd_lista!$A$3:$C$590,3,FALSE)</f>
        <v>#N/A</v>
      </c>
      <c r="Z425" s="314"/>
      <c r="AA425" s="315"/>
    </row>
    <row r="426" spans="1:27" customFormat="1" ht="27" hidden="1" customHeight="1">
      <c r="A426" s="32">
        <v>1116</v>
      </c>
      <c r="B426" s="306">
        <f>+A426</f>
        <v>1116</v>
      </c>
      <c r="C426" s="259" t="str">
        <f>+VLOOKUP(A426,bd_lista!$A$3:$C$590,3,FALSE)</f>
        <v>Gobierno Autónomo Municipal de San Pablo de Huacareta</v>
      </c>
      <c r="D426" s="361" t="str">
        <f>+C426</f>
        <v>Gobierno Autónomo Municipal de San Pablo de Huacareta</v>
      </c>
      <c r="E426" s="254" t="s">
        <v>1313</v>
      </c>
      <c r="F426" s="255">
        <f ca="1">+IFERROR(INDEX('Hoja de Trabajo para listado'!$A$155:$Z$1048576,MATCH($A426,'Hoja de Trabajo para listado'!$A$155:$A$1048576,0),MATCH((CUADRO!F$5&amp;$E426),'Hoja de Trabajo para listado'!$A$151:$Z$151,0)),0)+IFERROR(INDEX('Hoja de Trabajo para listado'!$AB$155:$BA$1048576,MATCH($A426,'Hoja de Trabajo para listado'!$AB$155:$AB$1048576,0),MATCH((CUADRO!F$5&amp;$E426),'Hoja de Trabajo para listado'!$AB$151:$BA$151,0)),0)+IFERROR(INDEX('Hoja de Trabajo para listado'!$BC$155:$CB$1048576,MATCH($A426,'Hoja de Trabajo para listado'!$BC$155:$BC$1048576,0),MATCH((CUADRO!F$5&amp;$E426),'Hoja de Trabajo para listado'!$BC$151:$CB$151,0)),0)+IFERROR(INDEX('Hoja de Trabajo para listado'!$DE$153:$DG$274,MATCH($A426,'Hoja de Trabajo para listado'!$DE$153:$DE$1048576,0),MATCH((CUADRO!F$5&amp;$E426),'Hoja de Trabajo para listado'!$DE$151:$DG$151,0)),0)+IFERROR(INDEX('Hoja de Trabajo para listado'!$CD$155:$DC$1048576,MATCH($A426,'Hoja de Trabajo para listado'!$CD$155:$CD$1048576,0),MATCH((CUADRO!F$5&amp;$E426),'Hoja de Trabajo para listado'!$CD$151:$DC$151,0)),0)</f>
        <v>0</v>
      </c>
      <c r="G426" s="255">
        <f ca="1">+IFERROR(INDEX('Hoja de Trabajo para listado'!$A$155:$Z$1048576,MATCH($A426,'Hoja de Trabajo para listado'!$A$155:$A$1048576,0),MATCH((CUADRO!G$5&amp;$E426),'Hoja de Trabajo para listado'!$A$151:$Z$151,0)),0)+IFERROR(INDEX('Hoja de Trabajo para listado'!$AB$155:$BA$1048576,MATCH($A426,'Hoja de Trabajo para listado'!$AB$155:$AB$1048576,0),MATCH((CUADRO!G$5&amp;$E426),'Hoja de Trabajo para listado'!$AB$151:$BA$151,0)),0)+IFERROR(INDEX('Hoja de Trabajo para listado'!$BC$155:$CB$1048576,MATCH($A426,'Hoja de Trabajo para listado'!$BC$155:$BC$1048576,0),MATCH((CUADRO!G$5&amp;$E426),'Hoja de Trabajo para listado'!$BC$151:$CB$151,0)),0)+IFERROR(INDEX('Hoja de Trabajo para listado'!$DE$153:$DG$274,MATCH($A426,'Hoja de Trabajo para listado'!$DE$153:$DE$1048576,0),MATCH((CUADRO!G$5&amp;$E426),'Hoja de Trabajo para listado'!$DE$151:$DG$151,0)),0)+IFERROR(INDEX('Hoja de Trabajo para listado'!$CD$155:$DC$1048576,MATCH($A426,'Hoja de Trabajo para listado'!$CD$155:$CD$1048576,0),MATCH((CUADRO!G$5&amp;$E426),'Hoja de Trabajo para listado'!$CD$151:$DC$151,0)),0)</f>
        <v>0</v>
      </c>
      <c r="H426" s="255">
        <f ca="1">+IFERROR(INDEX('Hoja de Trabajo para listado'!$A$155:$Z$1048576,MATCH($A426,'Hoja de Trabajo para listado'!$A$155:$A$1048576,0),MATCH((CUADRO!H$5&amp;$E426),'Hoja de Trabajo para listado'!$A$151:$Z$151,0)),0)+IFERROR(INDEX('Hoja de Trabajo para listado'!$AB$155:$BA$1048576,MATCH($A426,'Hoja de Trabajo para listado'!$AB$155:$AB$1048576,0),MATCH((CUADRO!H$5&amp;$E426),'Hoja de Trabajo para listado'!$AB$151:$BA$151,0)),0)+IFERROR(INDEX('Hoja de Trabajo para listado'!$BC$155:$CB$1048576,MATCH($A426,'Hoja de Trabajo para listado'!$BC$155:$BC$1048576,0),MATCH((CUADRO!H$5&amp;$E426),'Hoja de Trabajo para listado'!$BC$151:$CB$151,0)),0)+IFERROR(INDEX('Hoja de Trabajo para listado'!$DE$153:$DG$274,MATCH($A426,'Hoja de Trabajo para listado'!$DE$153:$DE$1048576,0),MATCH((CUADRO!H$5&amp;$E426),'Hoja de Trabajo para listado'!$DE$151:$DG$151,0)),0)+IFERROR(INDEX('Hoja de Trabajo para listado'!$CD$155:$DC$1048576,MATCH($A426,'Hoja de Trabajo para listado'!$CD$155:$CD$1048576,0),MATCH((CUADRO!H$5&amp;$E426),'Hoja de Trabajo para listado'!$CD$151:$DC$151,0)),0)</f>
        <v>0</v>
      </c>
      <c r="I426" s="255">
        <f ca="1">+IFERROR(INDEX('Hoja de Trabajo para listado'!$A$155:$Z$1048576,MATCH($A426,'Hoja de Trabajo para listado'!$A$155:$A$1048576,0),MATCH((CUADRO!I$5&amp;$E426),'Hoja de Trabajo para listado'!$A$151:$Z$151,0)),0)+IFERROR(INDEX('Hoja de Trabajo para listado'!$AB$155:$BA$1048576,MATCH($A426,'Hoja de Trabajo para listado'!$AB$155:$AB$1048576,0),MATCH((CUADRO!I$5&amp;$E426),'Hoja de Trabajo para listado'!$AB$151:$BA$151,0)),0)+IFERROR(INDEX('Hoja de Trabajo para listado'!$BC$155:$CB$1048576,MATCH($A426,'Hoja de Trabajo para listado'!$BC$155:$BC$1048576,0),MATCH((CUADRO!I$5&amp;$E426),'Hoja de Trabajo para listado'!$BC$151:$CB$151,0)),0)+IFERROR(INDEX('Hoja de Trabajo para listado'!$DE$153:$DG$274,MATCH($A426,'Hoja de Trabajo para listado'!$DE$153:$DE$1048576,0),MATCH((CUADRO!I$5&amp;$E426),'Hoja de Trabajo para listado'!$DE$151:$DG$151,0)),0)+IFERROR(INDEX('Hoja de Trabajo para listado'!$CD$155:$DC$1048576,MATCH($A426,'Hoja de Trabajo para listado'!$CD$155:$CD$1048576,0),MATCH((CUADRO!I$5&amp;$E426),'Hoja de Trabajo para listado'!$CD$151:$DC$151,0)),0)</f>
        <v>0</v>
      </c>
      <c r="J426" s="255">
        <f ca="1">+IFERROR(INDEX('Hoja de Trabajo para listado'!$A$155:$Z$1048576,MATCH($A426,'Hoja de Trabajo para listado'!$A$155:$A$1048576,0),MATCH((CUADRO!J$5&amp;$E426),'Hoja de Trabajo para listado'!$A$151:$Z$151,0)),0)+IFERROR(INDEX('Hoja de Trabajo para listado'!$AB$155:$BA$1048576,MATCH($A426,'Hoja de Trabajo para listado'!$AB$155:$AB$1048576,0),MATCH((CUADRO!J$5&amp;$E426),'Hoja de Trabajo para listado'!$AB$151:$BA$151,0)),0)+IFERROR(INDEX('Hoja de Trabajo para listado'!$BC$155:$CB$1048576,MATCH($A426,'Hoja de Trabajo para listado'!$BC$155:$BC$1048576,0),MATCH((CUADRO!J$5&amp;$E426),'Hoja de Trabajo para listado'!$BC$151:$CB$151,0)),0)+IFERROR(INDEX('Hoja de Trabajo para listado'!$DE$153:$DG$274,MATCH($A426,'Hoja de Trabajo para listado'!$DE$153:$DE$1048576,0),MATCH((CUADRO!J$5&amp;$E426),'Hoja de Trabajo para listado'!$DE$151:$DG$151,0)),0)+IFERROR(INDEX('Hoja de Trabajo para listado'!$CD$155:$DC$1048576,MATCH($A426,'Hoja de Trabajo para listado'!$CD$155:$CD$1048576,0),MATCH((CUADRO!J$5&amp;$E426),'Hoja de Trabajo para listado'!$CD$151:$DC$151,0)),0)</f>
        <v>0</v>
      </c>
      <c r="K426" s="255">
        <f ca="1">+IFERROR(INDEX('Hoja de Trabajo para listado'!$A$155:$Z$1048576,MATCH($A426,'Hoja de Trabajo para listado'!$A$155:$A$1048576,0),MATCH((CUADRO!K$5&amp;$E426),'Hoja de Trabajo para listado'!$A$151:$Z$151,0)),0)+IFERROR(INDEX('Hoja de Trabajo para listado'!$AB$155:$BA$1048576,MATCH($A426,'Hoja de Trabajo para listado'!$AB$155:$AB$1048576,0),MATCH((CUADRO!K$5&amp;$E426),'Hoja de Trabajo para listado'!$AB$151:$BA$151,0)),0)+IFERROR(INDEX('Hoja de Trabajo para listado'!$BC$155:$CB$1048576,MATCH($A426,'Hoja de Trabajo para listado'!$BC$155:$BC$1048576,0),MATCH((CUADRO!K$5&amp;$E426),'Hoja de Trabajo para listado'!$BC$151:$CB$151,0)),0)+IFERROR(INDEX('Hoja de Trabajo para listado'!$DE$153:$DG$274,MATCH($A426,'Hoja de Trabajo para listado'!$DE$153:$DE$1048576,0),MATCH((CUADRO!K$5&amp;$E426),'Hoja de Trabajo para listado'!$DE$151:$DG$151,0)),0)+IFERROR(INDEX('Hoja de Trabajo para listado'!$CD$155:$DC$1048576,MATCH($A426,'Hoja de Trabajo para listado'!$CD$155:$CD$1048576,0),MATCH((CUADRO!K$5&amp;$E426),'Hoja de Trabajo para listado'!$CD$151:$DC$151,0)),0)</f>
        <v>0</v>
      </c>
      <c r="L426" s="255">
        <f ca="1">+IFERROR(INDEX('Hoja de Trabajo para listado'!$A$155:$Z$1048576,MATCH($A426,'Hoja de Trabajo para listado'!$A$155:$A$1048576,0),MATCH((CUADRO!L$5&amp;$E426),'Hoja de Trabajo para listado'!$A$151:$Z$151,0)),0)+IFERROR(INDEX('Hoja de Trabajo para listado'!$AB$155:$BA$1048576,MATCH($A426,'Hoja de Trabajo para listado'!$AB$155:$AB$1048576,0),MATCH((CUADRO!L$5&amp;$E426),'Hoja de Trabajo para listado'!$AB$151:$BA$151,0)),0)+IFERROR(INDEX('Hoja de Trabajo para listado'!$BC$155:$CB$1048576,MATCH($A426,'Hoja de Trabajo para listado'!$BC$155:$BC$1048576,0),MATCH((CUADRO!L$5&amp;$E426),'Hoja de Trabajo para listado'!$BC$151:$CB$151,0)),0)+IFERROR(INDEX('Hoja de Trabajo para listado'!$DE$153:$DG$274,MATCH($A426,'Hoja de Trabajo para listado'!$DE$153:$DE$1048576,0),MATCH((CUADRO!L$5&amp;$E426),'Hoja de Trabajo para listado'!$DE$151:$DG$151,0)),0)+IFERROR(INDEX('Hoja de Trabajo para listado'!$CD$155:$DC$1048576,MATCH($A426,'Hoja de Trabajo para listado'!$CD$155:$CD$1048576,0),MATCH((CUADRO!L$5&amp;$E426),'Hoja de Trabajo para listado'!$CD$151:$DC$151,0)),0)</f>
        <v>0</v>
      </c>
      <c r="M426" s="255">
        <f ca="1">+IFERROR(INDEX('Hoja de Trabajo para listado'!$A$155:$Z$1048576,MATCH($A426,'Hoja de Trabajo para listado'!$A$155:$A$1048576,0),MATCH((CUADRO!M$5&amp;$E426),'Hoja de Trabajo para listado'!$A$151:$Z$151,0)),0)+IFERROR(INDEX('Hoja de Trabajo para listado'!$AB$155:$BA$1048576,MATCH($A426,'Hoja de Trabajo para listado'!$AB$155:$AB$1048576,0),MATCH((CUADRO!M$5&amp;$E426),'Hoja de Trabajo para listado'!$AB$151:$BA$151,0)),0)+IFERROR(INDEX('Hoja de Trabajo para listado'!$BC$155:$CB$1048576,MATCH($A426,'Hoja de Trabajo para listado'!$BC$155:$BC$1048576,0),MATCH((CUADRO!M$5&amp;$E426),'Hoja de Trabajo para listado'!$BC$151:$CB$151,0)),0)+IFERROR(INDEX('Hoja de Trabajo para listado'!$DE$153:$DG$274,MATCH($A426,'Hoja de Trabajo para listado'!$DE$153:$DE$1048576,0),MATCH((CUADRO!M$5&amp;$E426),'Hoja de Trabajo para listado'!$DE$151:$DG$151,0)),0)+IFERROR(INDEX('Hoja de Trabajo para listado'!$CD$155:$DC$1048576,MATCH($A426,'Hoja de Trabajo para listado'!$CD$155:$CD$1048576,0),MATCH((CUADRO!M$5&amp;$E426),'Hoja de Trabajo para listado'!$CD$151:$DC$151,0)),0)</f>
        <v>0</v>
      </c>
      <c r="N426" s="255">
        <f ca="1">+IFERROR(INDEX('Hoja de Trabajo para listado'!$A$155:$Z$1048576,MATCH($A426,'Hoja de Trabajo para listado'!$A$155:$A$1048576,0),MATCH((CUADRO!N$5&amp;$E426),'Hoja de Trabajo para listado'!$A$151:$Z$151,0)),0)+IFERROR(INDEX('Hoja de Trabajo para listado'!$AB$155:$BA$1048576,MATCH($A426,'Hoja de Trabajo para listado'!$AB$155:$AB$1048576,0),MATCH((CUADRO!N$5&amp;$E426),'Hoja de Trabajo para listado'!$AB$151:$BA$151,0)),0)+IFERROR(INDEX('Hoja de Trabajo para listado'!$BC$155:$CB$1048576,MATCH($A426,'Hoja de Trabajo para listado'!$BC$155:$BC$1048576,0),MATCH((CUADRO!N$5&amp;$E426),'Hoja de Trabajo para listado'!$BC$151:$CB$151,0)),0)+IFERROR(INDEX('Hoja de Trabajo para listado'!$DE$153:$DG$274,MATCH($A426,'Hoja de Trabajo para listado'!$DE$153:$DE$1048576,0),MATCH((CUADRO!N$5&amp;$E426),'Hoja de Trabajo para listado'!$DE$151:$DG$151,0)),0)+IFERROR(INDEX('Hoja de Trabajo para listado'!$CD$155:$DC$1048576,MATCH($A426,'Hoja de Trabajo para listado'!$CD$155:$CD$1048576,0),MATCH((CUADRO!N$5&amp;$E426),'Hoja de Trabajo para listado'!$CD$151:$DC$151,0)),0)</f>
        <v>0</v>
      </c>
      <c r="O426" s="255">
        <f ca="1">+IFERROR(INDEX('Hoja de Trabajo para listado'!$A$155:$Z$1048576,MATCH($A426,'Hoja de Trabajo para listado'!$A$155:$A$1048576,0),MATCH((CUADRO!O$5&amp;$E426),'Hoja de Trabajo para listado'!$A$151:$Z$151,0)),0)+IFERROR(INDEX('Hoja de Trabajo para listado'!$AB$155:$BA$1048576,MATCH($A426,'Hoja de Trabajo para listado'!$AB$155:$AB$1048576,0),MATCH((CUADRO!O$5&amp;$E426),'Hoja de Trabajo para listado'!$AB$151:$BA$151,0)),0)+IFERROR(INDEX('Hoja de Trabajo para listado'!$BC$155:$CB$1048576,MATCH($A426,'Hoja de Trabajo para listado'!$BC$155:$BC$1048576,0),MATCH((CUADRO!O$5&amp;$E426),'Hoja de Trabajo para listado'!$BC$151:$CB$151,0)),0)+IFERROR(INDEX('Hoja de Trabajo para listado'!$DE$153:$DG$274,MATCH($A426,'Hoja de Trabajo para listado'!$DE$153:$DE$1048576,0),MATCH((CUADRO!O$5&amp;$E426),'Hoja de Trabajo para listado'!$DE$151:$DG$151,0)),0)+IFERROR(INDEX('Hoja de Trabajo para listado'!$CD$155:$DC$1048576,MATCH($A426,'Hoja de Trabajo para listado'!$CD$155:$CD$1048576,0),MATCH((CUADRO!O$5&amp;$E426),'Hoja de Trabajo para listado'!$CD$151:$DC$151,0)),0)</f>
        <v>0</v>
      </c>
      <c r="P426" s="255">
        <f ca="1">+IFERROR(INDEX('Hoja de Trabajo para listado'!$A$155:$Z$1048576,MATCH($A426,'Hoja de Trabajo para listado'!$A$155:$A$1048576,0),MATCH((CUADRO!P$5&amp;$E426),'Hoja de Trabajo para listado'!$A$151:$Z$151,0)),0)+IFERROR(INDEX('Hoja de Trabajo para listado'!$AB$155:$BA$1048576,MATCH($A426,'Hoja de Trabajo para listado'!$AB$155:$AB$1048576,0),MATCH((CUADRO!P$5&amp;$E426),'Hoja de Trabajo para listado'!$AB$151:$BA$151,0)),0)+IFERROR(INDEX('Hoja de Trabajo para listado'!$BC$155:$CB$1048576,MATCH($A426,'Hoja de Trabajo para listado'!$BC$155:$BC$1048576,0),MATCH((CUADRO!P$5&amp;$E426),'Hoja de Trabajo para listado'!$BC$151:$CB$151,0)),0)+IFERROR(INDEX('Hoja de Trabajo para listado'!$DE$153:$DG$274,MATCH($A426,'Hoja de Trabajo para listado'!$DE$153:$DE$1048576,0),MATCH((CUADRO!P$5&amp;$E426),'Hoja de Trabajo para listado'!$DE$151:$DG$151,0)),0)+IFERROR(INDEX('Hoja de Trabajo para listado'!$CD$155:$DC$1048576,MATCH($A426,'Hoja de Trabajo para listado'!$CD$155:$CD$1048576,0),MATCH((CUADRO!P$5&amp;$E426),'Hoja de Trabajo para listado'!$CD$151:$DC$151,0)),0)</f>
        <v>0</v>
      </c>
      <c r="Q426" s="255">
        <f ca="1">+IFERROR(INDEX('Hoja de Trabajo para listado'!$A$155:$Z$1048576,MATCH($A426,'Hoja de Trabajo para listado'!$A$155:$A$1048576,0),MATCH((CUADRO!Q$5&amp;$E426),'Hoja de Trabajo para listado'!$A$151:$Z$151,0)),0)+IFERROR(INDEX('Hoja de Trabajo para listado'!$AB$155:$BA$1048576,MATCH($A426,'Hoja de Trabajo para listado'!$AB$155:$AB$1048576,0),MATCH((CUADRO!Q$5&amp;$E426),'Hoja de Trabajo para listado'!$AB$151:$BA$151,0)),0)+IFERROR(INDEX('Hoja de Trabajo para listado'!$BC$155:$CB$1048576,MATCH($A426,'Hoja de Trabajo para listado'!$BC$155:$BC$1048576,0),MATCH((CUADRO!Q$5&amp;$E426),'Hoja de Trabajo para listado'!$BC$151:$CB$151,0)),0)+IFERROR(INDEX('Hoja de Trabajo para listado'!$DE$153:$DG$274,MATCH($A426,'Hoja de Trabajo para listado'!$DE$153:$DE$1048576,0),MATCH((CUADRO!Q$5&amp;$E426),'Hoja de Trabajo para listado'!$DE$151:$DG$151,0)),0)+IFERROR(INDEX('Hoja de Trabajo para listado'!$CD$155:$DC$1048576,MATCH($A426,'Hoja de Trabajo para listado'!$CD$155:$CD$1048576,0),MATCH((CUADRO!Q$5&amp;$E426),'Hoja de Trabajo para listado'!$CD$151:$DC$151,0)),0)</f>
        <v>0</v>
      </c>
      <c r="R426" s="255">
        <f t="shared" ca="1" si="12"/>
        <v>0</v>
      </c>
      <c r="S426" s="262"/>
      <c r="T426" s="255">
        <f ca="1">+T427</f>
        <v>0</v>
      </c>
      <c r="U426" s="254">
        <f t="shared" si="13"/>
        <v>1</v>
      </c>
      <c r="V426" s="362" t="str">
        <f>+VLOOKUP(A426,bd_lista!$A$3:$E$590,5,FALSE)</f>
        <v>Gobiernos Autonomos Municipales</v>
      </c>
      <c r="W426" s="361" t="str">
        <f>+V426</f>
        <v>Gobiernos Autonomos Municipales</v>
      </c>
      <c r="X426" s="254">
        <f>+VLOOKUP(A426,[2]Sheet1!$A$13:$D$744,4,FALSE)</f>
        <v>0</v>
      </c>
      <c r="Y426" s="254" t="e">
        <f>+VLOOKUP(X426,bd_lista!$A$3:$C$590,3,FALSE)</f>
        <v>#N/A</v>
      </c>
      <c r="Z426" s="316">
        <f>+X426</f>
        <v>0</v>
      </c>
      <c r="AA426" s="317" t="e">
        <f>+Y426</f>
        <v>#N/A</v>
      </c>
    </row>
    <row r="427" spans="1:27" customFormat="1" ht="27" hidden="1" customHeight="1">
      <c r="A427" s="32">
        <v>1116</v>
      </c>
      <c r="B427" s="307"/>
      <c r="C427" s="259" t="str">
        <f>+VLOOKUP(A427,bd_lista!$A$3:$C$590,3,FALSE)</f>
        <v>Gobierno Autónomo Municipal de San Pablo de Huacareta</v>
      </c>
      <c r="D427" s="362"/>
      <c r="E427" s="256" t="s">
        <v>1314</v>
      </c>
      <c r="F427" s="255">
        <f ca="1">+IFERROR(INDEX('Hoja de Trabajo para listado'!$A$155:$Z$1048576,MATCH($A427,'Hoja de Trabajo para listado'!$A$155:$A$1048576,0),MATCH((CUADRO!F$5&amp;$E427),'Hoja de Trabajo para listado'!$A$151:$Z$151,0)),0)+IFERROR(INDEX('Hoja de Trabajo para listado'!$AB$155:$BA$1048576,MATCH($A427,'Hoja de Trabajo para listado'!$AB$155:$AB$1048576,0),MATCH((CUADRO!F$5&amp;$E427),'Hoja de Trabajo para listado'!$AB$151:$BA$151,0)),0)+IFERROR(INDEX('Hoja de Trabajo para listado'!$BC$155:$CB$1048576,MATCH($A427,'Hoja de Trabajo para listado'!$BC$155:$BC$1048576,0),MATCH((CUADRO!F$5&amp;$E427),'Hoja de Trabajo para listado'!$BC$151:$CB$151,0)),0)+IFERROR(INDEX('Hoja de Trabajo para listado'!$DE$153:$DG$274,MATCH($A427,'Hoja de Trabajo para listado'!$DE$153:$DE$1048576,0),MATCH((CUADRO!F$5&amp;$E427),'Hoja de Trabajo para listado'!$DE$151:$DG$151,0)),0)+IFERROR(INDEX('Hoja de Trabajo para listado'!$CD$155:$DC$1048576,MATCH($A427,'Hoja de Trabajo para listado'!$CD$155:$CD$1048576,0),MATCH((CUADRO!F$5&amp;$E427),'Hoja de Trabajo para listado'!$CD$151:$DC$151,0)),0)</f>
        <v>0</v>
      </c>
      <c r="G427" s="255">
        <f ca="1">+IFERROR(INDEX('Hoja de Trabajo para listado'!$A$155:$Z$1048576,MATCH($A427,'Hoja de Trabajo para listado'!$A$155:$A$1048576,0),MATCH((CUADRO!G$5&amp;$E427),'Hoja de Trabajo para listado'!$A$151:$Z$151,0)),0)+IFERROR(INDEX('Hoja de Trabajo para listado'!$AB$155:$BA$1048576,MATCH($A427,'Hoja de Trabajo para listado'!$AB$155:$AB$1048576,0),MATCH((CUADRO!G$5&amp;$E427),'Hoja de Trabajo para listado'!$AB$151:$BA$151,0)),0)+IFERROR(INDEX('Hoja de Trabajo para listado'!$BC$155:$CB$1048576,MATCH($A427,'Hoja de Trabajo para listado'!$BC$155:$BC$1048576,0),MATCH((CUADRO!G$5&amp;$E427),'Hoja de Trabajo para listado'!$BC$151:$CB$151,0)),0)+IFERROR(INDEX('Hoja de Trabajo para listado'!$DE$153:$DG$274,MATCH($A427,'Hoja de Trabajo para listado'!$DE$153:$DE$1048576,0),MATCH((CUADRO!G$5&amp;$E427),'Hoja de Trabajo para listado'!$DE$151:$DG$151,0)),0)+IFERROR(INDEX('Hoja de Trabajo para listado'!$CD$155:$DC$1048576,MATCH($A427,'Hoja de Trabajo para listado'!$CD$155:$CD$1048576,0),MATCH((CUADRO!G$5&amp;$E427),'Hoja de Trabajo para listado'!$CD$151:$DC$151,0)),0)</f>
        <v>0</v>
      </c>
      <c r="H427" s="255">
        <f ca="1">+IFERROR(INDEX('Hoja de Trabajo para listado'!$A$155:$Z$1048576,MATCH($A427,'Hoja de Trabajo para listado'!$A$155:$A$1048576,0),MATCH((CUADRO!H$5&amp;$E427),'Hoja de Trabajo para listado'!$A$151:$Z$151,0)),0)+IFERROR(INDEX('Hoja de Trabajo para listado'!$AB$155:$BA$1048576,MATCH($A427,'Hoja de Trabajo para listado'!$AB$155:$AB$1048576,0),MATCH((CUADRO!H$5&amp;$E427),'Hoja de Trabajo para listado'!$AB$151:$BA$151,0)),0)+IFERROR(INDEX('Hoja de Trabajo para listado'!$BC$155:$CB$1048576,MATCH($A427,'Hoja de Trabajo para listado'!$BC$155:$BC$1048576,0),MATCH((CUADRO!H$5&amp;$E427),'Hoja de Trabajo para listado'!$BC$151:$CB$151,0)),0)+IFERROR(INDEX('Hoja de Trabajo para listado'!$DE$153:$DG$274,MATCH($A427,'Hoja de Trabajo para listado'!$DE$153:$DE$1048576,0),MATCH((CUADRO!H$5&amp;$E427),'Hoja de Trabajo para listado'!$DE$151:$DG$151,0)),0)+IFERROR(INDEX('Hoja de Trabajo para listado'!$CD$155:$DC$1048576,MATCH($A427,'Hoja de Trabajo para listado'!$CD$155:$CD$1048576,0),MATCH((CUADRO!H$5&amp;$E427),'Hoja de Trabajo para listado'!$CD$151:$DC$151,0)),0)</f>
        <v>0</v>
      </c>
      <c r="I427" s="255">
        <f ca="1">+IFERROR(INDEX('Hoja de Trabajo para listado'!$A$155:$Z$1048576,MATCH($A427,'Hoja de Trabajo para listado'!$A$155:$A$1048576,0),MATCH((CUADRO!I$5&amp;$E427),'Hoja de Trabajo para listado'!$A$151:$Z$151,0)),0)+IFERROR(INDEX('Hoja de Trabajo para listado'!$AB$155:$BA$1048576,MATCH($A427,'Hoja de Trabajo para listado'!$AB$155:$AB$1048576,0),MATCH((CUADRO!I$5&amp;$E427),'Hoja de Trabajo para listado'!$AB$151:$BA$151,0)),0)+IFERROR(INDEX('Hoja de Trabajo para listado'!$BC$155:$CB$1048576,MATCH($A427,'Hoja de Trabajo para listado'!$BC$155:$BC$1048576,0),MATCH((CUADRO!I$5&amp;$E427),'Hoja de Trabajo para listado'!$BC$151:$CB$151,0)),0)+IFERROR(INDEX('Hoja de Trabajo para listado'!$DE$153:$DG$274,MATCH($A427,'Hoja de Trabajo para listado'!$DE$153:$DE$1048576,0),MATCH((CUADRO!I$5&amp;$E427),'Hoja de Trabajo para listado'!$DE$151:$DG$151,0)),0)+IFERROR(INDEX('Hoja de Trabajo para listado'!$CD$155:$DC$1048576,MATCH($A427,'Hoja de Trabajo para listado'!$CD$155:$CD$1048576,0),MATCH((CUADRO!I$5&amp;$E427),'Hoja de Trabajo para listado'!$CD$151:$DC$151,0)),0)</f>
        <v>0</v>
      </c>
      <c r="J427" s="255">
        <f ca="1">+IFERROR(INDEX('Hoja de Trabajo para listado'!$A$155:$Z$1048576,MATCH($A427,'Hoja de Trabajo para listado'!$A$155:$A$1048576,0),MATCH((CUADRO!J$5&amp;$E427),'Hoja de Trabajo para listado'!$A$151:$Z$151,0)),0)+IFERROR(INDEX('Hoja de Trabajo para listado'!$AB$155:$BA$1048576,MATCH($A427,'Hoja de Trabajo para listado'!$AB$155:$AB$1048576,0),MATCH((CUADRO!J$5&amp;$E427),'Hoja de Trabajo para listado'!$AB$151:$BA$151,0)),0)+IFERROR(INDEX('Hoja de Trabajo para listado'!$BC$155:$CB$1048576,MATCH($A427,'Hoja de Trabajo para listado'!$BC$155:$BC$1048576,0),MATCH((CUADRO!J$5&amp;$E427),'Hoja de Trabajo para listado'!$BC$151:$CB$151,0)),0)+IFERROR(INDEX('Hoja de Trabajo para listado'!$DE$153:$DG$274,MATCH($A427,'Hoja de Trabajo para listado'!$DE$153:$DE$1048576,0),MATCH((CUADRO!J$5&amp;$E427),'Hoja de Trabajo para listado'!$DE$151:$DG$151,0)),0)+IFERROR(INDEX('Hoja de Trabajo para listado'!$CD$155:$DC$1048576,MATCH($A427,'Hoja de Trabajo para listado'!$CD$155:$CD$1048576,0),MATCH((CUADRO!J$5&amp;$E427),'Hoja de Trabajo para listado'!$CD$151:$DC$151,0)),0)</f>
        <v>0</v>
      </c>
      <c r="K427" s="255">
        <f ca="1">+IFERROR(INDEX('Hoja de Trabajo para listado'!$A$155:$Z$1048576,MATCH($A427,'Hoja de Trabajo para listado'!$A$155:$A$1048576,0),MATCH((CUADRO!K$5&amp;$E427),'Hoja de Trabajo para listado'!$A$151:$Z$151,0)),0)+IFERROR(INDEX('Hoja de Trabajo para listado'!$AB$155:$BA$1048576,MATCH($A427,'Hoja de Trabajo para listado'!$AB$155:$AB$1048576,0),MATCH((CUADRO!K$5&amp;$E427),'Hoja de Trabajo para listado'!$AB$151:$BA$151,0)),0)+IFERROR(INDEX('Hoja de Trabajo para listado'!$BC$155:$CB$1048576,MATCH($A427,'Hoja de Trabajo para listado'!$BC$155:$BC$1048576,0),MATCH((CUADRO!K$5&amp;$E427),'Hoja de Trabajo para listado'!$BC$151:$CB$151,0)),0)+IFERROR(INDEX('Hoja de Trabajo para listado'!$DE$153:$DG$274,MATCH($A427,'Hoja de Trabajo para listado'!$DE$153:$DE$1048576,0),MATCH((CUADRO!K$5&amp;$E427),'Hoja de Trabajo para listado'!$DE$151:$DG$151,0)),0)+IFERROR(INDEX('Hoja de Trabajo para listado'!$CD$155:$DC$1048576,MATCH($A427,'Hoja de Trabajo para listado'!$CD$155:$CD$1048576,0),MATCH((CUADRO!K$5&amp;$E427),'Hoja de Trabajo para listado'!$CD$151:$DC$151,0)),0)</f>
        <v>0</v>
      </c>
      <c r="L427" s="255">
        <f ca="1">+IFERROR(INDEX('Hoja de Trabajo para listado'!$A$155:$Z$1048576,MATCH($A427,'Hoja de Trabajo para listado'!$A$155:$A$1048576,0),MATCH((CUADRO!L$5&amp;$E427),'Hoja de Trabajo para listado'!$A$151:$Z$151,0)),0)+IFERROR(INDEX('Hoja de Trabajo para listado'!$AB$155:$BA$1048576,MATCH($A427,'Hoja de Trabajo para listado'!$AB$155:$AB$1048576,0),MATCH((CUADRO!L$5&amp;$E427),'Hoja de Trabajo para listado'!$AB$151:$BA$151,0)),0)+IFERROR(INDEX('Hoja de Trabajo para listado'!$BC$155:$CB$1048576,MATCH($A427,'Hoja de Trabajo para listado'!$BC$155:$BC$1048576,0),MATCH((CUADRO!L$5&amp;$E427),'Hoja de Trabajo para listado'!$BC$151:$CB$151,0)),0)+IFERROR(INDEX('Hoja de Trabajo para listado'!$DE$153:$DG$274,MATCH($A427,'Hoja de Trabajo para listado'!$DE$153:$DE$1048576,0),MATCH((CUADRO!L$5&amp;$E427),'Hoja de Trabajo para listado'!$DE$151:$DG$151,0)),0)+IFERROR(INDEX('Hoja de Trabajo para listado'!$CD$155:$DC$1048576,MATCH($A427,'Hoja de Trabajo para listado'!$CD$155:$CD$1048576,0),MATCH((CUADRO!L$5&amp;$E427),'Hoja de Trabajo para listado'!$CD$151:$DC$151,0)),0)</f>
        <v>0</v>
      </c>
      <c r="M427" s="255">
        <f ca="1">+IFERROR(INDEX('Hoja de Trabajo para listado'!$A$155:$Z$1048576,MATCH($A427,'Hoja de Trabajo para listado'!$A$155:$A$1048576,0),MATCH((CUADRO!M$5&amp;$E427),'Hoja de Trabajo para listado'!$A$151:$Z$151,0)),0)+IFERROR(INDEX('Hoja de Trabajo para listado'!$AB$155:$BA$1048576,MATCH($A427,'Hoja de Trabajo para listado'!$AB$155:$AB$1048576,0),MATCH((CUADRO!M$5&amp;$E427),'Hoja de Trabajo para listado'!$AB$151:$BA$151,0)),0)+IFERROR(INDEX('Hoja de Trabajo para listado'!$BC$155:$CB$1048576,MATCH($A427,'Hoja de Trabajo para listado'!$BC$155:$BC$1048576,0),MATCH((CUADRO!M$5&amp;$E427),'Hoja de Trabajo para listado'!$BC$151:$CB$151,0)),0)+IFERROR(INDEX('Hoja de Trabajo para listado'!$DE$153:$DG$274,MATCH($A427,'Hoja de Trabajo para listado'!$DE$153:$DE$1048576,0),MATCH((CUADRO!M$5&amp;$E427),'Hoja de Trabajo para listado'!$DE$151:$DG$151,0)),0)+IFERROR(INDEX('Hoja de Trabajo para listado'!$CD$155:$DC$1048576,MATCH($A427,'Hoja de Trabajo para listado'!$CD$155:$CD$1048576,0),MATCH((CUADRO!M$5&amp;$E427),'Hoja de Trabajo para listado'!$CD$151:$DC$151,0)),0)</f>
        <v>0</v>
      </c>
      <c r="N427" s="255">
        <f ca="1">+IFERROR(INDEX('Hoja de Trabajo para listado'!$A$155:$Z$1048576,MATCH($A427,'Hoja de Trabajo para listado'!$A$155:$A$1048576,0),MATCH((CUADRO!N$5&amp;$E427),'Hoja de Trabajo para listado'!$A$151:$Z$151,0)),0)+IFERROR(INDEX('Hoja de Trabajo para listado'!$AB$155:$BA$1048576,MATCH($A427,'Hoja de Trabajo para listado'!$AB$155:$AB$1048576,0),MATCH((CUADRO!N$5&amp;$E427),'Hoja de Trabajo para listado'!$AB$151:$BA$151,0)),0)+IFERROR(INDEX('Hoja de Trabajo para listado'!$BC$155:$CB$1048576,MATCH($A427,'Hoja de Trabajo para listado'!$BC$155:$BC$1048576,0),MATCH((CUADRO!N$5&amp;$E427),'Hoja de Trabajo para listado'!$BC$151:$CB$151,0)),0)+IFERROR(INDEX('Hoja de Trabajo para listado'!$DE$153:$DG$274,MATCH($A427,'Hoja de Trabajo para listado'!$DE$153:$DE$1048576,0),MATCH((CUADRO!N$5&amp;$E427),'Hoja de Trabajo para listado'!$DE$151:$DG$151,0)),0)+IFERROR(INDEX('Hoja de Trabajo para listado'!$CD$155:$DC$1048576,MATCH($A427,'Hoja de Trabajo para listado'!$CD$155:$CD$1048576,0),MATCH((CUADRO!N$5&amp;$E427),'Hoja de Trabajo para listado'!$CD$151:$DC$151,0)),0)</f>
        <v>0</v>
      </c>
      <c r="O427" s="255">
        <f ca="1">+IFERROR(INDEX('Hoja de Trabajo para listado'!$A$155:$Z$1048576,MATCH($A427,'Hoja de Trabajo para listado'!$A$155:$A$1048576,0),MATCH((CUADRO!O$5&amp;$E427),'Hoja de Trabajo para listado'!$A$151:$Z$151,0)),0)+IFERROR(INDEX('Hoja de Trabajo para listado'!$AB$155:$BA$1048576,MATCH($A427,'Hoja de Trabajo para listado'!$AB$155:$AB$1048576,0),MATCH((CUADRO!O$5&amp;$E427),'Hoja de Trabajo para listado'!$AB$151:$BA$151,0)),0)+IFERROR(INDEX('Hoja de Trabajo para listado'!$BC$155:$CB$1048576,MATCH($A427,'Hoja de Trabajo para listado'!$BC$155:$BC$1048576,0),MATCH((CUADRO!O$5&amp;$E427),'Hoja de Trabajo para listado'!$BC$151:$CB$151,0)),0)+IFERROR(INDEX('Hoja de Trabajo para listado'!$DE$153:$DG$274,MATCH($A427,'Hoja de Trabajo para listado'!$DE$153:$DE$1048576,0),MATCH((CUADRO!O$5&amp;$E427),'Hoja de Trabajo para listado'!$DE$151:$DG$151,0)),0)+IFERROR(INDEX('Hoja de Trabajo para listado'!$CD$155:$DC$1048576,MATCH($A427,'Hoja de Trabajo para listado'!$CD$155:$CD$1048576,0),MATCH((CUADRO!O$5&amp;$E427),'Hoja de Trabajo para listado'!$CD$151:$DC$151,0)),0)</f>
        <v>0</v>
      </c>
      <c r="P427" s="255">
        <f ca="1">+IFERROR(INDEX('Hoja de Trabajo para listado'!$A$155:$Z$1048576,MATCH($A427,'Hoja de Trabajo para listado'!$A$155:$A$1048576,0),MATCH((CUADRO!P$5&amp;$E427),'Hoja de Trabajo para listado'!$A$151:$Z$151,0)),0)+IFERROR(INDEX('Hoja de Trabajo para listado'!$AB$155:$BA$1048576,MATCH($A427,'Hoja de Trabajo para listado'!$AB$155:$AB$1048576,0),MATCH((CUADRO!P$5&amp;$E427),'Hoja de Trabajo para listado'!$AB$151:$BA$151,0)),0)+IFERROR(INDEX('Hoja de Trabajo para listado'!$BC$155:$CB$1048576,MATCH($A427,'Hoja de Trabajo para listado'!$BC$155:$BC$1048576,0),MATCH((CUADRO!P$5&amp;$E427),'Hoja de Trabajo para listado'!$BC$151:$CB$151,0)),0)+IFERROR(INDEX('Hoja de Trabajo para listado'!$DE$153:$DG$274,MATCH($A427,'Hoja de Trabajo para listado'!$DE$153:$DE$1048576,0),MATCH((CUADRO!P$5&amp;$E427),'Hoja de Trabajo para listado'!$DE$151:$DG$151,0)),0)+IFERROR(INDEX('Hoja de Trabajo para listado'!$CD$155:$DC$1048576,MATCH($A427,'Hoja de Trabajo para listado'!$CD$155:$CD$1048576,0),MATCH((CUADRO!P$5&amp;$E427),'Hoja de Trabajo para listado'!$CD$151:$DC$151,0)),0)</f>
        <v>0</v>
      </c>
      <c r="Q427" s="255">
        <f ca="1">+IFERROR(INDEX('Hoja de Trabajo para listado'!$A$155:$Z$1048576,MATCH($A427,'Hoja de Trabajo para listado'!$A$155:$A$1048576,0),MATCH((CUADRO!Q$5&amp;$E427),'Hoja de Trabajo para listado'!$A$151:$Z$151,0)),0)+IFERROR(INDEX('Hoja de Trabajo para listado'!$AB$155:$BA$1048576,MATCH($A427,'Hoja de Trabajo para listado'!$AB$155:$AB$1048576,0),MATCH((CUADRO!Q$5&amp;$E427),'Hoja de Trabajo para listado'!$AB$151:$BA$151,0)),0)+IFERROR(INDEX('Hoja de Trabajo para listado'!$BC$155:$CB$1048576,MATCH($A427,'Hoja de Trabajo para listado'!$BC$155:$BC$1048576,0),MATCH((CUADRO!Q$5&amp;$E427),'Hoja de Trabajo para listado'!$BC$151:$CB$151,0)),0)+IFERROR(INDEX('Hoja de Trabajo para listado'!$DE$153:$DG$274,MATCH($A427,'Hoja de Trabajo para listado'!$DE$153:$DE$1048576,0),MATCH((CUADRO!Q$5&amp;$E427),'Hoja de Trabajo para listado'!$DE$151:$DG$151,0)),0)+IFERROR(INDEX('Hoja de Trabajo para listado'!$CD$155:$DC$1048576,MATCH($A427,'Hoja de Trabajo para listado'!$CD$155:$CD$1048576,0),MATCH((CUADRO!Q$5&amp;$E427),'Hoja de Trabajo para listado'!$CD$151:$DC$151,0)),0)</f>
        <v>0</v>
      </c>
      <c r="R427" s="255">
        <f t="shared" ca="1" si="12"/>
        <v>0</v>
      </c>
      <c r="S427" s="262">
        <f ca="1">+R426+R427</f>
        <v>0</v>
      </c>
      <c r="T427" s="255">
        <f ca="1">+S427</f>
        <v>0</v>
      </c>
      <c r="U427" s="254">
        <f t="shared" si="13"/>
        <v>2</v>
      </c>
      <c r="V427" s="362" t="str">
        <f>+VLOOKUP(A427,bd_lista!$A$3:$E$590,5,FALSE)</f>
        <v>Gobiernos Autonomos Municipales</v>
      </c>
      <c r="W427" s="362"/>
      <c r="X427" s="254">
        <f>+VLOOKUP(A427,[2]Sheet1!$A$13:$D$744,4,FALSE)</f>
        <v>0</v>
      </c>
      <c r="Y427" s="254" t="e">
        <f>+VLOOKUP(X427,bd_lista!$A$3:$C$590,3,FALSE)</f>
        <v>#N/A</v>
      </c>
      <c r="Z427" s="314"/>
      <c r="AA427" s="315"/>
    </row>
    <row r="428" spans="1:27" customFormat="1" ht="27" hidden="1" customHeight="1">
      <c r="A428" s="32">
        <v>1117</v>
      </c>
      <c r="B428" s="306">
        <f>+A428</f>
        <v>1117</v>
      </c>
      <c r="C428" s="259" t="str">
        <f>+VLOOKUP(A428,bd_lista!$A$3:$C$590,3,FALSE)</f>
        <v>Gobierno Autónomo Municipal de Tarabuco</v>
      </c>
      <c r="D428" s="361" t="str">
        <f>+C428</f>
        <v>Gobierno Autónomo Municipal de Tarabuco</v>
      </c>
      <c r="E428" s="254" t="s">
        <v>1313</v>
      </c>
      <c r="F428" s="255">
        <f ca="1">+IFERROR(INDEX('Hoja de Trabajo para listado'!$A$155:$Z$1048576,MATCH($A428,'Hoja de Trabajo para listado'!$A$155:$A$1048576,0),MATCH((CUADRO!F$5&amp;$E428),'Hoja de Trabajo para listado'!$A$151:$Z$151,0)),0)+IFERROR(INDEX('Hoja de Trabajo para listado'!$AB$155:$BA$1048576,MATCH($A428,'Hoja de Trabajo para listado'!$AB$155:$AB$1048576,0),MATCH((CUADRO!F$5&amp;$E428),'Hoja de Trabajo para listado'!$AB$151:$BA$151,0)),0)+IFERROR(INDEX('Hoja de Trabajo para listado'!$BC$155:$CB$1048576,MATCH($A428,'Hoja de Trabajo para listado'!$BC$155:$BC$1048576,0),MATCH((CUADRO!F$5&amp;$E428),'Hoja de Trabajo para listado'!$BC$151:$CB$151,0)),0)+IFERROR(INDEX('Hoja de Trabajo para listado'!$DE$153:$DG$274,MATCH($A428,'Hoja de Trabajo para listado'!$DE$153:$DE$1048576,0),MATCH((CUADRO!F$5&amp;$E428),'Hoja de Trabajo para listado'!$DE$151:$DG$151,0)),0)+IFERROR(INDEX('Hoja de Trabajo para listado'!$CD$155:$DC$1048576,MATCH($A428,'Hoja de Trabajo para listado'!$CD$155:$CD$1048576,0),MATCH((CUADRO!F$5&amp;$E428),'Hoja de Trabajo para listado'!$CD$151:$DC$151,0)),0)</f>
        <v>0</v>
      </c>
      <c r="G428" s="255">
        <f ca="1">+IFERROR(INDEX('Hoja de Trabajo para listado'!$A$155:$Z$1048576,MATCH($A428,'Hoja de Trabajo para listado'!$A$155:$A$1048576,0),MATCH((CUADRO!G$5&amp;$E428),'Hoja de Trabajo para listado'!$A$151:$Z$151,0)),0)+IFERROR(INDEX('Hoja de Trabajo para listado'!$AB$155:$BA$1048576,MATCH($A428,'Hoja de Trabajo para listado'!$AB$155:$AB$1048576,0),MATCH((CUADRO!G$5&amp;$E428),'Hoja de Trabajo para listado'!$AB$151:$BA$151,0)),0)+IFERROR(INDEX('Hoja de Trabajo para listado'!$BC$155:$CB$1048576,MATCH($A428,'Hoja de Trabajo para listado'!$BC$155:$BC$1048576,0),MATCH((CUADRO!G$5&amp;$E428),'Hoja de Trabajo para listado'!$BC$151:$CB$151,0)),0)+IFERROR(INDEX('Hoja de Trabajo para listado'!$DE$153:$DG$274,MATCH($A428,'Hoja de Trabajo para listado'!$DE$153:$DE$1048576,0),MATCH((CUADRO!G$5&amp;$E428),'Hoja de Trabajo para listado'!$DE$151:$DG$151,0)),0)+IFERROR(INDEX('Hoja de Trabajo para listado'!$CD$155:$DC$1048576,MATCH($A428,'Hoja de Trabajo para listado'!$CD$155:$CD$1048576,0),MATCH((CUADRO!G$5&amp;$E428),'Hoja de Trabajo para listado'!$CD$151:$DC$151,0)),0)</f>
        <v>0</v>
      </c>
      <c r="H428" s="255">
        <f ca="1">+IFERROR(INDEX('Hoja de Trabajo para listado'!$A$155:$Z$1048576,MATCH($A428,'Hoja de Trabajo para listado'!$A$155:$A$1048576,0),MATCH((CUADRO!H$5&amp;$E428),'Hoja de Trabajo para listado'!$A$151:$Z$151,0)),0)+IFERROR(INDEX('Hoja de Trabajo para listado'!$AB$155:$BA$1048576,MATCH($A428,'Hoja de Trabajo para listado'!$AB$155:$AB$1048576,0),MATCH((CUADRO!H$5&amp;$E428),'Hoja de Trabajo para listado'!$AB$151:$BA$151,0)),0)+IFERROR(INDEX('Hoja de Trabajo para listado'!$BC$155:$CB$1048576,MATCH($A428,'Hoja de Trabajo para listado'!$BC$155:$BC$1048576,0),MATCH((CUADRO!H$5&amp;$E428),'Hoja de Trabajo para listado'!$BC$151:$CB$151,0)),0)+IFERROR(INDEX('Hoja de Trabajo para listado'!$DE$153:$DG$274,MATCH($A428,'Hoja de Trabajo para listado'!$DE$153:$DE$1048576,0),MATCH((CUADRO!H$5&amp;$E428),'Hoja de Trabajo para listado'!$DE$151:$DG$151,0)),0)+IFERROR(INDEX('Hoja de Trabajo para listado'!$CD$155:$DC$1048576,MATCH($A428,'Hoja de Trabajo para listado'!$CD$155:$CD$1048576,0),MATCH((CUADRO!H$5&amp;$E428),'Hoja de Trabajo para listado'!$CD$151:$DC$151,0)),0)</f>
        <v>0</v>
      </c>
      <c r="I428" s="255">
        <f ca="1">+IFERROR(INDEX('Hoja de Trabajo para listado'!$A$155:$Z$1048576,MATCH($A428,'Hoja de Trabajo para listado'!$A$155:$A$1048576,0),MATCH((CUADRO!I$5&amp;$E428),'Hoja de Trabajo para listado'!$A$151:$Z$151,0)),0)+IFERROR(INDEX('Hoja de Trabajo para listado'!$AB$155:$BA$1048576,MATCH($A428,'Hoja de Trabajo para listado'!$AB$155:$AB$1048576,0),MATCH((CUADRO!I$5&amp;$E428),'Hoja de Trabajo para listado'!$AB$151:$BA$151,0)),0)+IFERROR(INDEX('Hoja de Trabajo para listado'!$BC$155:$CB$1048576,MATCH($A428,'Hoja de Trabajo para listado'!$BC$155:$BC$1048576,0),MATCH((CUADRO!I$5&amp;$E428),'Hoja de Trabajo para listado'!$BC$151:$CB$151,0)),0)+IFERROR(INDEX('Hoja de Trabajo para listado'!$DE$153:$DG$274,MATCH($A428,'Hoja de Trabajo para listado'!$DE$153:$DE$1048576,0),MATCH((CUADRO!I$5&amp;$E428),'Hoja de Trabajo para listado'!$DE$151:$DG$151,0)),0)+IFERROR(INDEX('Hoja de Trabajo para listado'!$CD$155:$DC$1048576,MATCH($A428,'Hoja de Trabajo para listado'!$CD$155:$CD$1048576,0),MATCH((CUADRO!I$5&amp;$E428),'Hoja de Trabajo para listado'!$CD$151:$DC$151,0)),0)</f>
        <v>0</v>
      </c>
      <c r="J428" s="255">
        <f ca="1">+IFERROR(INDEX('Hoja de Trabajo para listado'!$A$155:$Z$1048576,MATCH($A428,'Hoja de Trabajo para listado'!$A$155:$A$1048576,0),MATCH((CUADRO!J$5&amp;$E428),'Hoja de Trabajo para listado'!$A$151:$Z$151,0)),0)+IFERROR(INDEX('Hoja de Trabajo para listado'!$AB$155:$BA$1048576,MATCH($A428,'Hoja de Trabajo para listado'!$AB$155:$AB$1048576,0),MATCH((CUADRO!J$5&amp;$E428),'Hoja de Trabajo para listado'!$AB$151:$BA$151,0)),0)+IFERROR(INDEX('Hoja de Trabajo para listado'!$BC$155:$CB$1048576,MATCH($A428,'Hoja de Trabajo para listado'!$BC$155:$BC$1048576,0),MATCH((CUADRO!J$5&amp;$E428),'Hoja de Trabajo para listado'!$BC$151:$CB$151,0)),0)+IFERROR(INDEX('Hoja de Trabajo para listado'!$DE$153:$DG$274,MATCH($A428,'Hoja de Trabajo para listado'!$DE$153:$DE$1048576,0),MATCH((CUADRO!J$5&amp;$E428),'Hoja de Trabajo para listado'!$DE$151:$DG$151,0)),0)+IFERROR(INDEX('Hoja de Trabajo para listado'!$CD$155:$DC$1048576,MATCH($A428,'Hoja de Trabajo para listado'!$CD$155:$CD$1048576,0),MATCH((CUADRO!J$5&amp;$E428),'Hoja de Trabajo para listado'!$CD$151:$DC$151,0)),0)</f>
        <v>0</v>
      </c>
      <c r="K428" s="255">
        <f ca="1">+IFERROR(INDEX('Hoja de Trabajo para listado'!$A$155:$Z$1048576,MATCH($A428,'Hoja de Trabajo para listado'!$A$155:$A$1048576,0),MATCH((CUADRO!K$5&amp;$E428),'Hoja de Trabajo para listado'!$A$151:$Z$151,0)),0)+IFERROR(INDEX('Hoja de Trabajo para listado'!$AB$155:$BA$1048576,MATCH($A428,'Hoja de Trabajo para listado'!$AB$155:$AB$1048576,0),MATCH((CUADRO!K$5&amp;$E428),'Hoja de Trabajo para listado'!$AB$151:$BA$151,0)),0)+IFERROR(INDEX('Hoja de Trabajo para listado'!$BC$155:$CB$1048576,MATCH($A428,'Hoja de Trabajo para listado'!$BC$155:$BC$1048576,0),MATCH((CUADRO!K$5&amp;$E428),'Hoja de Trabajo para listado'!$BC$151:$CB$151,0)),0)+IFERROR(INDEX('Hoja de Trabajo para listado'!$DE$153:$DG$274,MATCH($A428,'Hoja de Trabajo para listado'!$DE$153:$DE$1048576,0),MATCH((CUADRO!K$5&amp;$E428),'Hoja de Trabajo para listado'!$DE$151:$DG$151,0)),0)+IFERROR(INDEX('Hoja de Trabajo para listado'!$CD$155:$DC$1048576,MATCH($A428,'Hoja de Trabajo para listado'!$CD$155:$CD$1048576,0),MATCH((CUADRO!K$5&amp;$E428),'Hoja de Trabajo para listado'!$CD$151:$DC$151,0)),0)</f>
        <v>0</v>
      </c>
      <c r="L428" s="255">
        <f ca="1">+IFERROR(INDEX('Hoja de Trabajo para listado'!$A$155:$Z$1048576,MATCH($A428,'Hoja de Trabajo para listado'!$A$155:$A$1048576,0),MATCH((CUADRO!L$5&amp;$E428),'Hoja de Trabajo para listado'!$A$151:$Z$151,0)),0)+IFERROR(INDEX('Hoja de Trabajo para listado'!$AB$155:$BA$1048576,MATCH($A428,'Hoja de Trabajo para listado'!$AB$155:$AB$1048576,0),MATCH((CUADRO!L$5&amp;$E428),'Hoja de Trabajo para listado'!$AB$151:$BA$151,0)),0)+IFERROR(INDEX('Hoja de Trabajo para listado'!$BC$155:$CB$1048576,MATCH($A428,'Hoja de Trabajo para listado'!$BC$155:$BC$1048576,0),MATCH((CUADRO!L$5&amp;$E428),'Hoja de Trabajo para listado'!$BC$151:$CB$151,0)),0)+IFERROR(INDEX('Hoja de Trabajo para listado'!$DE$153:$DG$274,MATCH($A428,'Hoja de Trabajo para listado'!$DE$153:$DE$1048576,0),MATCH((CUADRO!L$5&amp;$E428),'Hoja de Trabajo para listado'!$DE$151:$DG$151,0)),0)+IFERROR(INDEX('Hoja de Trabajo para listado'!$CD$155:$DC$1048576,MATCH($A428,'Hoja de Trabajo para listado'!$CD$155:$CD$1048576,0),MATCH((CUADRO!L$5&amp;$E428),'Hoja de Trabajo para listado'!$CD$151:$DC$151,0)),0)</f>
        <v>0</v>
      </c>
      <c r="M428" s="255">
        <f ca="1">+IFERROR(INDEX('Hoja de Trabajo para listado'!$A$155:$Z$1048576,MATCH($A428,'Hoja de Trabajo para listado'!$A$155:$A$1048576,0),MATCH((CUADRO!M$5&amp;$E428),'Hoja de Trabajo para listado'!$A$151:$Z$151,0)),0)+IFERROR(INDEX('Hoja de Trabajo para listado'!$AB$155:$BA$1048576,MATCH($A428,'Hoja de Trabajo para listado'!$AB$155:$AB$1048576,0),MATCH((CUADRO!M$5&amp;$E428),'Hoja de Trabajo para listado'!$AB$151:$BA$151,0)),0)+IFERROR(INDEX('Hoja de Trabajo para listado'!$BC$155:$CB$1048576,MATCH($A428,'Hoja de Trabajo para listado'!$BC$155:$BC$1048576,0),MATCH((CUADRO!M$5&amp;$E428),'Hoja de Trabajo para listado'!$BC$151:$CB$151,0)),0)+IFERROR(INDEX('Hoja de Trabajo para listado'!$DE$153:$DG$274,MATCH($A428,'Hoja de Trabajo para listado'!$DE$153:$DE$1048576,0),MATCH((CUADRO!M$5&amp;$E428),'Hoja de Trabajo para listado'!$DE$151:$DG$151,0)),0)+IFERROR(INDEX('Hoja de Trabajo para listado'!$CD$155:$DC$1048576,MATCH($A428,'Hoja de Trabajo para listado'!$CD$155:$CD$1048576,0),MATCH((CUADRO!M$5&amp;$E428),'Hoja de Trabajo para listado'!$CD$151:$DC$151,0)),0)</f>
        <v>0</v>
      </c>
      <c r="N428" s="255">
        <f ca="1">+IFERROR(INDEX('Hoja de Trabajo para listado'!$A$155:$Z$1048576,MATCH($A428,'Hoja de Trabajo para listado'!$A$155:$A$1048576,0),MATCH((CUADRO!N$5&amp;$E428),'Hoja de Trabajo para listado'!$A$151:$Z$151,0)),0)+IFERROR(INDEX('Hoja de Trabajo para listado'!$AB$155:$BA$1048576,MATCH($A428,'Hoja de Trabajo para listado'!$AB$155:$AB$1048576,0),MATCH((CUADRO!N$5&amp;$E428),'Hoja de Trabajo para listado'!$AB$151:$BA$151,0)),0)+IFERROR(INDEX('Hoja de Trabajo para listado'!$BC$155:$CB$1048576,MATCH($A428,'Hoja de Trabajo para listado'!$BC$155:$BC$1048576,0),MATCH((CUADRO!N$5&amp;$E428),'Hoja de Trabajo para listado'!$BC$151:$CB$151,0)),0)+IFERROR(INDEX('Hoja de Trabajo para listado'!$DE$153:$DG$274,MATCH($A428,'Hoja de Trabajo para listado'!$DE$153:$DE$1048576,0),MATCH((CUADRO!N$5&amp;$E428),'Hoja de Trabajo para listado'!$DE$151:$DG$151,0)),0)+IFERROR(INDEX('Hoja de Trabajo para listado'!$CD$155:$DC$1048576,MATCH($A428,'Hoja de Trabajo para listado'!$CD$155:$CD$1048576,0),MATCH((CUADRO!N$5&amp;$E428),'Hoja de Trabajo para listado'!$CD$151:$DC$151,0)),0)</f>
        <v>0</v>
      </c>
      <c r="O428" s="255">
        <f ca="1">+IFERROR(INDEX('Hoja de Trabajo para listado'!$A$155:$Z$1048576,MATCH($A428,'Hoja de Trabajo para listado'!$A$155:$A$1048576,0),MATCH((CUADRO!O$5&amp;$E428),'Hoja de Trabajo para listado'!$A$151:$Z$151,0)),0)+IFERROR(INDEX('Hoja de Trabajo para listado'!$AB$155:$BA$1048576,MATCH($A428,'Hoja de Trabajo para listado'!$AB$155:$AB$1048576,0),MATCH((CUADRO!O$5&amp;$E428),'Hoja de Trabajo para listado'!$AB$151:$BA$151,0)),0)+IFERROR(INDEX('Hoja de Trabajo para listado'!$BC$155:$CB$1048576,MATCH($A428,'Hoja de Trabajo para listado'!$BC$155:$BC$1048576,0),MATCH((CUADRO!O$5&amp;$E428),'Hoja de Trabajo para listado'!$BC$151:$CB$151,0)),0)+IFERROR(INDEX('Hoja de Trabajo para listado'!$DE$153:$DG$274,MATCH($A428,'Hoja de Trabajo para listado'!$DE$153:$DE$1048576,0),MATCH((CUADRO!O$5&amp;$E428),'Hoja de Trabajo para listado'!$DE$151:$DG$151,0)),0)+IFERROR(INDEX('Hoja de Trabajo para listado'!$CD$155:$DC$1048576,MATCH($A428,'Hoja de Trabajo para listado'!$CD$155:$CD$1048576,0),MATCH((CUADRO!O$5&amp;$E428),'Hoja de Trabajo para listado'!$CD$151:$DC$151,0)),0)</f>
        <v>0</v>
      </c>
      <c r="P428" s="255">
        <f ca="1">+IFERROR(INDEX('Hoja de Trabajo para listado'!$A$155:$Z$1048576,MATCH($A428,'Hoja de Trabajo para listado'!$A$155:$A$1048576,0),MATCH((CUADRO!P$5&amp;$E428),'Hoja de Trabajo para listado'!$A$151:$Z$151,0)),0)+IFERROR(INDEX('Hoja de Trabajo para listado'!$AB$155:$BA$1048576,MATCH($A428,'Hoja de Trabajo para listado'!$AB$155:$AB$1048576,0),MATCH((CUADRO!P$5&amp;$E428),'Hoja de Trabajo para listado'!$AB$151:$BA$151,0)),0)+IFERROR(INDEX('Hoja de Trabajo para listado'!$BC$155:$CB$1048576,MATCH($A428,'Hoja de Trabajo para listado'!$BC$155:$BC$1048576,0),MATCH((CUADRO!P$5&amp;$E428),'Hoja de Trabajo para listado'!$BC$151:$CB$151,0)),0)+IFERROR(INDEX('Hoja de Trabajo para listado'!$DE$153:$DG$274,MATCH($A428,'Hoja de Trabajo para listado'!$DE$153:$DE$1048576,0),MATCH((CUADRO!P$5&amp;$E428),'Hoja de Trabajo para listado'!$DE$151:$DG$151,0)),0)+IFERROR(INDEX('Hoja de Trabajo para listado'!$CD$155:$DC$1048576,MATCH($A428,'Hoja de Trabajo para listado'!$CD$155:$CD$1048576,0),MATCH((CUADRO!P$5&amp;$E428),'Hoja de Trabajo para listado'!$CD$151:$DC$151,0)),0)</f>
        <v>0</v>
      </c>
      <c r="Q428" s="255">
        <f ca="1">+IFERROR(INDEX('Hoja de Trabajo para listado'!$A$155:$Z$1048576,MATCH($A428,'Hoja de Trabajo para listado'!$A$155:$A$1048576,0),MATCH((CUADRO!Q$5&amp;$E428),'Hoja de Trabajo para listado'!$A$151:$Z$151,0)),0)+IFERROR(INDEX('Hoja de Trabajo para listado'!$AB$155:$BA$1048576,MATCH($A428,'Hoja de Trabajo para listado'!$AB$155:$AB$1048576,0),MATCH((CUADRO!Q$5&amp;$E428),'Hoja de Trabajo para listado'!$AB$151:$BA$151,0)),0)+IFERROR(INDEX('Hoja de Trabajo para listado'!$BC$155:$CB$1048576,MATCH($A428,'Hoja de Trabajo para listado'!$BC$155:$BC$1048576,0),MATCH((CUADRO!Q$5&amp;$E428),'Hoja de Trabajo para listado'!$BC$151:$CB$151,0)),0)+IFERROR(INDEX('Hoja de Trabajo para listado'!$DE$153:$DG$274,MATCH($A428,'Hoja de Trabajo para listado'!$DE$153:$DE$1048576,0),MATCH((CUADRO!Q$5&amp;$E428),'Hoja de Trabajo para listado'!$DE$151:$DG$151,0)),0)+IFERROR(INDEX('Hoja de Trabajo para listado'!$CD$155:$DC$1048576,MATCH($A428,'Hoja de Trabajo para listado'!$CD$155:$CD$1048576,0),MATCH((CUADRO!Q$5&amp;$E428),'Hoja de Trabajo para listado'!$CD$151:$DC$151,0)),0)</f>
        <v>0</v>
      </c>
      <c r="R428" s="255">
        <f t="shared" ca="1" si="12"/>
        <v>0</v>
      </c>
      <c r="S428" s="262"/>
      <c r="T428" s="255">
        <f ca="1">+T429</f>
        <v>0</v>
      </c>
      <c r="U428" s="254">
        <f t="shared" si="13"/>
        <v>1</v>
      </c>
      <c r="V428" s="362" t="str">
        <f>+VLOOKUP(A428,bd_lista!$A$3:$E$590,5,FALSE)</f>
        <v>Gobiernos Autonomos Municipales</v>
      </c>
      <c r="W428" s="361" t="str">
        <f>+V428</f>
        <v>Gobiernos Autonomos Municipales</v>
      </c>
      <c r="X428" s="254">
        <f>+VLOOKUP(A428,[2]Sheet1!$A$13:$D$744,4,FALSE)</f>
        <v>0</v>
      </c>
      <c r="Y428" s="254" t="e">
        <f>+VLOOKUP(X428,bd_lista!$A$3:$C$590,3,FALSE)</f>
        <v>#N/A</v>
      </c>
      <c r="Z428" s="316">
        <f>+X428</f>
        <v>0</v>
      </c>
      <c r="AA428" s="317" t="e">
        <f>+Y428</f>
        <v>#N/A</v>
      </c>
    </row>
    <row r="429" spans="1:27" customFormat="1" ht="27" hidden="1" customHeight="1">
      <c r="A429" s="32">
        <v>1117</v>
      </c>
      <c r="B429" s="307"/>
      <c r="C429" s="259" t="str">
        <f>+VLOOKUP(A429,bd_lista!$A$3:$C$590,3,FALSE)</f>
        <v>Gobierno Autónomo Municipal de Tarabuco</v>
      </c>
      <c r="D429" s="362"/>
      <c r="E429" s="256" t="s">
        <v>1314</v>
      </c>
      <c r="F429" s="255">
        <f ca="1">+IFERROR(INDEX('Hoja de Trabajo para listado'!$A$155:$Z$1048576,MATCH($A429,'Hoja de Trabajo para listado'!$A$155:$A$1048576,0),MATCH((CUADRO!F$5&amp;$E429),'Hoja de Trabajo para listado'!$A$151:$Z$151,0)),0)+IFERROR(INDEX('Hoja de Trabajo para listado'!$AB$155:$BA$1048576,MATCH($A429,'Hoja de Trabajo para listado'!$AB$155:$AB$1048576,0),MATCH((CUADRO!F$5&amp;$E429),'Hoja de Trabajo para listado'!$AB$151:$BA$151,0)),0)+IFERROR(INDEX('Hoja de Trabajo para listado'!$BC$155:$CB$1048576,MATCH($A429,'Hoja de Trabajo para listado'!$BC$155:$BC$1048576,0),MATCH((CUADRO!F$5&amp;$E429),'Hoja de Trabajo para listado'!$BC$151:$CB$151,0)),0)+IFERROR(INDEX('Hoja de Trabajo para listado'!$DE$153:$DG$274,MATCH($A429,'Hoja de Trabajo para listado'!$DE$153:$DE$1048576,0),MATCH((CUADRO!F$5&amp;$E429),'Hoja de Trabajo para listado'!$DE$151:$DG$151,0)),0)+IFERROR(INDEX('Hoja de Trabajo para listado'!$CD$155:$DC$1048576,MATCH($A429,'Hoja de Trabajo para listado'!$CD$155:$CD$1048576,0),MATCH((CUADRO!F$5&amp;$E429),'Hoja de Trabajo para listado'!$CD$151:$DC$151,0)),0)</f>
        <v>0</v>
      </c>
      <c r="G429" s="255">
        <f ca="1">+IFERROR(INDEX('Hoja de Trabajo para listado'!$A$155:$Z$1048576,MATCH($A429,'Hoja de Trabajo para listado'!$A$155:$A$1048576,0),MATCH((CUADRO!G$5&amp;$E429),'Hoja de Trabajo para listado'!$A$151:$Z$151,0)),0)+IFERROR(INDEX('Hoja de Trabajo para listado'!$AB$155:$BA$1048576,MATCH($A429,'Hoja de Trabajo para listado'!$AB$155:$AB$1048576,0),MATCH((CUADRO!G$5&amp;$E429),'Hoja de Trabajo para listado'!$AB$151:$BA$151,0)),0)+IFERROR(INDEX('Hoja de Trabajo para listado'!$BC$155:$CB$1048576,MATCH($A429,'Hoja de Trabajo para listado'!$BC$155:$BC$1048576,0),MATCH((CUADRO!G$5&amp;$E429),'Hoja de Trabajo para listado'!$BC$151:$CB$151,0)),0)+IFERROR(INDEX('Hoja de Trabajo para listado'!$DE$153:$DG$274,MATCH($A429,'Hoja de Trabajo para listado'!$DE$153:$DE$1048576,0),MATCH((CUADRO!G$5&amp;$E429),'Hoja de Trabajo para listado'!$DE$151:$DG$151,0)),0)+IFERROR(INDEX('Hoja de Trabajo para listado'!$CD$155:$DC$1048576,MATCH($A429,'Hoja de Trabajo para listado'!$CD$155:$CD$1048576,0),MATCH((CUADRO!G$5&amp;$E429),'Hoja de Trabajo para listado'!$CD$151:$DC$151,0)),0)</f>
        <v>0</v>
      </c>
      <c r="H429" s="255">
        <f ca="1">+IFERROR(INDEX('Hoja de Trabajo para listado'!$A$155:$Z$1048576,MATCH($A429,'Hoja de Trabajo para listado'!$A$155:$A$1048576,0),MATCH((CUADRO!H$5&amp;$E429),'Hoja de Trabajo para listado'!$A$151:$Z$151,0)),0)+IFERROR(INDEX('Hoja de Trabajo para listado'!$AB$155:$BA$1048576,MATCH($A429,'Hoja de Trabajo para listado'!$AB$155:$AB$1048576,0),MATCH((CUADRO!H$5&amp;$E429),'Hoja de Trabajo para listado'!$AB$151:$BA$151,0)),0)+IFERROR(INDEX('Hoja de Trabajo para listado'!$BC$155:$CB$1048576,MATCH($A429,'Hoja de Trabajo para listado'!$BC$155:$BC$1048576,0),MATCH((CUADRO!H$5&amp;$E429),'Hoja de Trabajo para listado'!$BC$151:$CB$151,0)),0)+IFERROR(INDEX('Hoja de Trabajo para listado'!$DE$153:$DG$274,MATCH($A429,'Hoja de Trabajo para listado'!$DE$153:$DE$1048576,0),MATCH((CUADRO!H$5&amp;$E429),'Hoja de Trabajo para listado'!$DE$151:$DG$151,0)),0)+IFERROR(INDEX('Hoja de Trabajo para listado'!$CD$155:$DC$1048576,MATCH($A429,'Hoja de Trabajo para listado'!$CD$155:$CD$1048576,0),MATCH((CUADRO!H$5&amp;$E429),'Hoja de Trabajo para listado'!$CD$151:$DC$151,0)),0)</f>
        <v>0</v>
      </c>
      <c r="I429" s="255">
        <f ca="1">+IFERROR(INDEX('Hoja de Trabajo para listado'!$A$155:$Z$1048576,MATCH($A429,'Hoja de Trabajo para listado'!$A$155:$A$1048576,0),MATCH((CUADRO!I$5&amp;$E429),'Hoja de Trabajo para listado'!$A$151:$Z$151,0)),0)+IFERROR(INDEX('Hoja de Trabajo para listado'!$AB$155:$BA$1048576,MATCH($A429,'Hoja de Trabajo para listado'!$AB$155:$AB$1048576,0),MATCH((CUADRO!I$5&amp;$E429),'Hoja de Trabajo para listado'!$AB$151:$BA$151,0)),0)+IFERROR(INDEX('Hoja de Trabajo para listado'!$BC$155:$CB$1048576,MATCH($A429,'Hoja de Trabajo para listado'!$BC$155:$BC$1048576,0),MATCH((CUADRO!I$5&amp;$E429),'Hoja de Trabajo para listado'!$BC$151:$CB$151,0)),0)+IFERROR(INDEX('Hoja de Trabajo para listado'!$DE$153:$DG$274,MATCH($A429,'Hoja de Trabajo para listado'!$DE$153:$DE$1048576,0),MATCH((CUADRO!I$5&amp;$E429),'Hoja de Trabajo para listado'!$DE$151:$DG$151,0)),0)+IFERROR(INDEX('Hoja de Trabajo para listado'!$CD$155:$DC$1048576,MATCH($A429,'Hoja de Trabajo para listado'!$CD$155:$CD$1048576,0),MATCH((CUADRO!I$5&amp;$E429),'Hoja de Trabajo para listado'!$CD$151:$DC$151,0)),0)</f>
        <v>0</v>
      </c>
      <c r="J429" s="255">
        <f ca="1">+IFERROR(INDEX('Hoja de Trabajo para listado'!$A$155:$Z$1048576,MATCH($A429,'Hoja de Trabajo para listado'!$A$155:$A$1048576,0),MATCH((CUADRO!J$5&amp;$E429),'Hoja de Trabajo para listado'!$A$151:$Z$151,0)),0)+IFERROR(INDEX('Hoja de Trabajo para listado'!$AB$155:$BA$1048576,MATCH($A429,'Hoja de Trabajo para listado'!$AB$155:$AB$1048576,0),MATCH((CUADRO!J$5&amp;$E429),'Hoja de Trabajo para listado'!$AB$151:$BA$151,0)),0)+IFERROR(INDEX('Hoja de Trabajo para listado'!$BC$155:$CB$1048576,MATCH($A429,'Hoja de Trabajo para listado'!$BC$155:$BC$1048576,0),MATCH((CUADRO!J$5&amp;$E429),'Hoja de Trabajo para listado'!$BC$151:$CB$151,0)),0)+IFERROR(INDEX('Hoja de Trabajo para listado'!$DE$153:$DG$274,MATCH($A429,'Hoja de Trabajo para listado'!$DE$153:$DE$1048576,0),MATCH((CUADRO!J$5&amp;$E429),'Hoja de Trabajo para listado'!$DE$151:$DG$151,0)),0)+IFERROR(INDEX('Hoja de Trabajo para listado'!$CD$155:$DC$1048576,MATCH($A429,'Hoja de Trabajo para listado'!$CD$155:$CD$1048576,0),MATCH((CUADRO!J$5&amp;$E429),'Hoja de Trabajo para listado'!$CD$151:$DC$151,0)),0)</f>
        <v>0</v>
      </c>
      <c r="K429" s="255">
        <f ca="1">+IFERROR(INDEX('Hoja de Trabajo para listado'!$A$155:$Z$1048576,MATCH($A429,'Hoja de Trabajo para listado'!$A$155:$A$1048576,0),MATCH((CUADRO!K$5&amp;$E429),'Hoja de Trabajo para listado'!$A$151:$Z$151,0)),0)+IFERROR(INDEX('Hoja de Trabajo para listado'!$AB$155:$BA$1048576,MATCH($A429,'Hoja de Trabajo para listado'!$AB$155:$AB$1048576,0),MATCH((CUADRO!K$5&amp;$E429),'Hoja de Trabajo para listado'!$AB$151:$BA$151,0)),0)+IFERROR(INDEX('Hoja de Trabajo para listado'!$BC$155:$CB$1048576,MATCH($A429,'Hoja de Trabajo para listado'!$BC$155:$BC$1048576,0),MATCH((CUADRO!K$5&amp;$E429),'Hoja de Trabajo para listado'!$BC$151:$CB$151,0)),0)+IFERROR(INDEX('Hoja de Trabajo para listado'!$DE$153:$DG$274,MATCH($A429,'Hoja de Trabajo para listado'!$DE$153:$DE$1048576,0),MATCH((CUADRO!K$5&amp;$E429),'Hoja de Trabajo para listado'!$DE$151:$DG$151,0)),0)+IFERROR(INDEX('Hoja de Trabajo para listado'!$CD$155:$DC$1048576,MATCH($A429,'Hoja de Trabajo para listado'!$CD$155:$CD$1048576,0),MATCH((CUADRO!K$5&amp;$E429),'Hoja de Trabajo para listado'!$CD$151:$DC$151,0)),0)</f>
        <v>0</v>
      </c>
      <c r="L429" s="255">
        <f ca="1">+IFERROR(INDEX('Hoja de Trabajo para listado'!$A$155:$Z$1048576,MATCH($A429,'Hoja de Trabajo para listado'!$A$155:$A$1048576,0),MATCH((CUADRO!L$5&amp;$E429),'Hoja de Trabajo para listado'!$A$151:$Z$151,0)),0)+IFERROR(INDEX('Hoja de Trabajo para listado'!$AB$155:$BA$1048576,MATCH($A429,'Hoja de Trabajo para listado'!$AB$155:$AB$1048576,0),MATCH((CUADRO!L$5&amp;$E429),'Hoja de Trabajo para listado'!$AB$151:$BA$151,0)),0)+IFERROR(INDEX('Hoja de Trabajo para listado'!$BC$155:$CB$1048576,MATCH($A429,'Hoja de Trabajo para listado'!$BC$155:$BC$1048576,0),MATCH((CUADRO!L$5&amp;$E429),'Hoja de Trabajo para listado'!$BC$151:$CB$151,0)),0)+IFERROR(INDEX('Hoja de Trabajo para listado'!$DE$153:$DG$274,MATCH($A429,'Hoja de Trabajo para listado'!$DE$153:$DE$1048576,0),MATCH((CUADRO!L$5&amp;$E429),'Hoja de Trabajo para listado'!$DE$151:$DG$151,0)),0)+IFERROR(INDEX('Hoja de Trabajo para listado'!$CD$155:$DC$1048576,MATCH($A429,'Hoja de Trabajo para listado'!$CD$155:$CD$1048576,0),MATCH((CUADRO!L$5&amp;$E429),'Hoja de Trabajo para listado'!$CD$151:$DC$151,0)),0)</f>
        <v>0</v>
      </c>
      <c r="M429" s="255">
        <f ca="1">+IFERROR(INDEX('Hoja de Trabajo para listado'!$A$155:$Z$1048576,MATCH($A429,'Hoja de Trabajo para listado'!$A$155:$A$1048576,0),MATCH((CUADRO!M$5&amp;$E429),'Hoja de Trabajo para listado'!$A$151:$Z$151,0)),0)+IFERROR(INDEX('Hoja de Trabajo para listado'!$AB$155:$BA$1048576,MATCH($A429,'Hoja de Trabajo para listado'!$AB$155:$AB$1048576,0),MATCH((CUADRO!M$5&amp;$E429),'Hoja de Trabajo para listado'!$AB$151:$BA$151,0)),0)+IFERROR(INDEX('Hoja de Trabajo para listado'!$BC$155:$CB$1048576,MATCH($A429,'Hoja de Trabajo para listado'!$BC$155:$BC$1048576,0),MATCH((CUADRO!M$5&amp;$E429),'Hoja de Trabajo para listado'!$BC$151:$CB$151,0)),0)+IFERROR(INDEX('Hoja de Trabajo para listado'!$DE$153:$DG$274,MATCH($A429,'Hoja de Trabajo para listado'!$DE$153:$DE$1048576,0),MATCH((CUADRO!M$5&amp;$E429),'Hoja de Trabajo para listado'!$DE$151:$DG$151,0)),0)+IFERROR(INDEX('Hoja de Trabajo para listado'!$CD$155:$DC$1048576,MATCH($A429,'Hoja de Trabajo para listado'!$CD$155:$CD$1048576,0),MATCH((CUADRO!M$5&amp;$E429),'Hoja de Trabajo para listado'!$CD$151:$DC$151,0)),0)</f>
        <v>0</v>
      </c>
      <c r="N429" s="255">
        <f ca="1">+IFERROR(INDEX('Hoja de Trabajo para listado'!$A$155:$Z$1048576,MATCH($A429,'Hoja de Trabajo para listado'!$A$155:$A$1048576,0),MATCH((CUADRO!N$5&amp;$E429),'Hoja de Trabajo para listado'!$A$151:$Z$151,0)),0)+IFERROR(INDEX('Hoja de Trabajo para listado'!$AB$155:$BA$1048576,MATCH($A429,'Hoja de Trabajo para listado'!$AB$155:$AB$1048576,0),MATCH((CUADRO!N$5&amp;$E429),'Hoja de Trabajo para listado'!$AB$151:$BA$151,0)),0)+IFERROR(INDEX('Hoja de Trabajo para listado'!$BC$155:$CB$1048576,MATCH($A429,'Hoja de Trabajo para listado'!$BC$155:$BC$1048576,0),MATCH((CUADRO!N$5&amp;$E429),'Hoja de Trabajo para listado'!$BC$151:$CB$151,0)),0)+IFERROR(INDEX('Hoja de Trabajo para listado'!$DE$153:$DG$274,MATCH($A429,'Hoja de Trabajo para listado'!$DE$153:$DE$1048576,0),MATCH((CUADRO!N$5&amp;$E429),'Hoja de Trabajo para listado'!$DE$151:$DG$151,0)),0)+IFERROR(INDEX('Hoja de Trabajo para listado'!$CD$155:$DC$1048576,MATCH($A429,'Hoja de Trabajo para listado'!$CD$155:$CD$1048576,0),MATCH((CUADRO!N$5&amp;$E429),'Hoja de Trabajo para listado'!$CD$151:$DC$151,0)),0)</f>
        <v>0</v>
      </c>
      <c r="O429" s="255">
        <f ca="1">+IFERROR(INDEX('Hoja de Trabajo para listado'!$A$155:$Z$1048576,MATCH($A429,'Hoja de Trabajo para listado'!$A$155:$A$1048576,0),MATCH((CUADRO!O$5&amp;$E429),'Hoja de Trabajo para listado'!$A$151:$Z$151,0)),0)+IFERROR(INDEX('Hoja de Trabajo para listado'!$AB$155:$BA$1048576,MATCH($A429,'Hoja de Trabajo para listado'!$AB$155:$AB$1048576,0),MATCH((CUADRO!O$5&amp;$E429),'Hoja de Trabajo para listado'!$AB$151:$BA$151,0)),0)+IFERROR(INDEX('Hoja de Trabajo para listado'!$BC$155:$CB$1048576,MATCH($A429,'Hoja de Trabajo para listado'!$BC$155:$BC$1048576,0),MATCH((CUADRO!O$5&amp;$E429),'Hoja de Trabajo para listado'!$BC$151:$CB$151,0)),0)+IFERROR(INDEX('Hoja de Trabajo para listado'!$DE$153:$DG$274,MATCH($A429,'Hoja de Trabajo para listado'!$DE$153:$DE$1048576,0),MATCH((CUADRO!O$5&amp;$E429),'Hoja de Trabajo para listado'!$DE$151:$DG$151,0)),0)+IFERROR(INDEX('Hoja de Trabajo para listado'!$CD$155:$DC$1048576,MATCH($A429,'Hoja de Trabajo para listado'!$CD$155:$CD$1048576,0),MATCH((CUADRO!O$5&amp;$E429),'Hoja de Trabajo para listado'!$CD$151:$DC$151,0)),0)</f>
        <v>0</v>
      </c>
      <c r="P429" s="255">
        <f ca="1">+IFERROR(INDEX('Hoja de Trabajo para listado'!$A$155:$Z$1048576,MATCH($A429,'Hoja de Trabajo para listado'!$A$155:$A$1048576,0),MATCH((CUADRO!P$5&amp;$E429),'Hoja de Trabajo para listado'!$A$151:$Z$151,0)),0)+IFERROR(INDEX('Hoja de Trabajo para listado'!$AB$155:$BA$1048576,MATCH($A429,'Hoja de Trabajo para listado'!$AB$155:$AB$1048576,0),MATCH((CUADRO!P$5&amp;$E429),'Hoja de Trabajo para listado'!$AB$151:$BA$151,0)),0)+IFERROR(INDEX('Hoja de Trabajo para listado'!$BC$155:$CB$1048576,MATCH($A429,'Hoja de Trabajo para listado'!$BC$155:$BC$1048576,0),MATCH((CUADRO!P$5&amp;$E429),'Hoja de Trabajo para listado'!$BC$151:$CB$151,0)),0)+IFERROR(INDEX('Hoja de Trabajo para listado'!$DE$153:$DG$274,MATCH($A429,'Hoja de Trabajo para listado'!$DE$153:$DE$1048576,0),MATCH((CUADRO!P$5&amp;$E429),'Hoja de Trabajo para listado'!$DE$151:$DG$151,0)),0)+IFERROR(INDEX('Hoja de Trabajo para listado'!$CD$155:$DC$1048576,MATCH($A429,'Hoja de Trabajo para listado'!$CD$155:$CD$1048576,0),MATCH((CUADRO!P$5&amp;$E429),'Hoja de Trabajo para listado'!$CD$151:$DC$151,0)),0)</f>
        <v>0</v>
      </c>
      <c r="Q429" s="255">
        <f ca="1">+IFERROR(INDEX('Hoja de Trabajo para listado'!$A$155:$Z$1048576,MATCH($A429,'Hoja de Trabajo para listado'!$A$155:$A$1048576,0),MATCH((CUADRO!Q$5&amp;$E429),'Hoja de Trabajo para listado'!$A$151:$Z$151,0)),0)+IFERROR(INDEX('Hoja de Trabajo para listado'!$AB$155:$BA$1048576,MATCH($A429,'Hoja de Trabajo para listado'!$AB$155:$AB$1048576,0),MATCH((CUADRO!Q$5&amp;$E429),'Hoja de Trabajo para listado'!$AB$151:$BA$151,0)),0)+IFERROR(INDEX('Hoja de Trabajo para listado'!$BC$155:$CB$1048576,MATCH($A429,'Hoja de Trabajo para listado'!$BC$155:$BC$1048576,0),MATCH((CUADRO!Q$5&amp;$E429),'Hoja de Trabajo para listado'!$BC$151:$CB$151,0)),0)+IFERROR(INDEX('Hoja de Trabajo para listado'!$DE$153:$DG$274,MATCH($A429,'Hoja de Trabajo para listado'!$DE$153:$DE$1048576,0),MATCH((CUADRO!Q$5&amp;$E429),'Hoja de Trabajo para listado'!$DE$151:$DG$151,0)),0)+IFERROR(INDEX('Hoja de Trabajo para listado'!$CD$155:$DC$1048576,MATCH($A429,'Hoja de Trabajo para listado'!$CD$155:$CD$1048576,0),MATCH((CUADRO!Q$5&amp;$E429),'Hoja de Trabajo para listado'!$CD$151:$DC$151,0)),0)</f>
        <v>0</v>
      </c>
      <c r="R429" s="255">
        <f t="shared" ca="1" si="12"/>
        <v>0</v>
      </c>
      <c r="S429" s="262">
        <f ca="1">+R428+R429</f>
        <v>0</v>
      </c>
      <c r="T429" s="255">
        <f ca="1">+S429</f>
        <v>0</v>
      </c>
      <c r="U429" s="254">
        <f t="shared" si="13"/>
        <v>2</v>
      </c>
      <c r="V429" s="362" t="str">
        <f>+VLOOKUP(A429,bd_lista!$A$3:$E$590,5,FALSE)</f>
        <v>Gobiernos Autonomos Municipales</v>
      </c>
      <c r="W429" s="362"/>
      <c r="X429" s="254">
        <f>+VLOOKUP(A429,[2]Sheet1!$A$13:$D$744,4,FALSE)</f>
        <v>0</v>
      </c>
      <c r="Y429" s="254" t="e">
        <f>+VLOOKUP(X429,bd_lista!$A$3:$C$590,3,FALSE)</f>
        <v>#N/A</v>
      </c>
      <c r="Z429" s="314"/>
      <c r="AA429" s="315"/>
    </row>
    <row r="430" spans="1:27" customFormat="1" ht="27" hidden="1" customHeight="1">
      <c r="A430" s="32">
        <v>1118</v>
      </c>
      <c r="B430" s="306">
        <f>+A430</f>
        <v>1118</v>
      </c>
      <c r="C430" s="259" t="str">
        <f>+VLOOKUP(A430,bd_lista!$A$3:$C$590,3,FALSE)</f>
        <v>Gobierno Autónomo Municipal de Yamparáez</v>
      </c>
      <c r="D430" s="361" t="str">
        <f>+C430</f>
        <v>Gobierno Autónomo Municipal de Yamparáez</v>
      </c>
      <c r="E430" s="254" t="s">
        <v>1313</v>
      </c>
      <c r="F430" s="255">
        <f ca="1">+IFERROR(INDEX('Hoja de Trabajo para listado'!$A$155:$Z$1048576,MATCH($A430,'Hoja de Trabajo para listado'!$A$155:$A$1048576,0),MATCH((CUADRO!F$5&amp;$E430),'Hoja de Trabajo para listado'!$A$151:$Z$151,0)),0)+IFERROR(INDEX('Hoja de Trabajo para listado'!$AB$155:$BA$1048576,MATCH($A430,'Hoja de Trabajo para listado'!$AB$155:$AB$1048576,0),MATCH((CUADRO!F$5&amp;$E430),'Hoja de Trabajo para listado'!$AB$151:$BA$151,0)),0)+IFERROR(INDEX('Hoja de Trabajo para listado'!$BC$155:$CB$1048576,MATCH($A430,'Hoja de Trabajo para listado'!$BC$155:$BC$1048576,0),MATCH((CUADRO!F$5&amp;$E430),'Hoja de Trabajo para listado'!$BC$151:$CB$151,0)),0)+IFERROR(INDEX('Hoja de Trabajo para listado'!$DE$153:$DG$274,MATCH($A430,'Hoja de Trabajo para listado'!$DE$153:$DE$1048576,0),MATCH((CUADRO!F$5&amp;$E430),'Hoja de Trabajo para listado'!$DE$151:$DG$151,0)),0)+IFERROR(INDEX('Hoja de Trabajo para listado'!$CD$155:$DC$1048576,MATCH($A430,'Hoja de Trabajo para listado'!$CD$155:$CD$1048576,0),MATCH((CUADRO!F$5&amp;$E430),'Hoja de Trabajo para listado'!$CD$151:$DC$151,0)),0)</f>
        <v>0</v>
      </c>
      <c r="G430" s="255">
        <f ca="1">+IFERROR(INDEX('Hoja de Trabajo para listado'!$A$155:$Z$1048576,MATCH($A430,'Hoja de Trabajo para listado'!$A$155:$A$1048576,0),MATCH((CUADRO!G$5&amp;$E430),'Hoja de Trabajo para listado'!$A$151:$Z$151,0)),0)+IFERROR(INDEX('Hoja de Trabajo para listado'!$AB$155:$BA$1048576,MATCH($A430,'Hoja de Trabajo para listado'!$AB$155:$AB$1048576,0),MATCH((CUADRO!G$5&amp;$E430),'Hoja de Trabajo para listado'!$AB$151:$BA$151,0)),0)+IFERROR(INDEX('Hoja de Trabajo para listado'!$BC$155:$CB$1048576,MATCH($A430,'Hoja de Trabajo para listado'!$BC$155:$BC$1048576,0),MATCH((CUADRO!G$5&amp;$E430),'Hoja de Trabajo para listado'!$BC$151:$CB$151,0)),0)+IFERROR(INDEX('Hoja de Trabajo para listado'!$DE$153:$DG$274,MATCH($A430,'Hoja de Trabajo para listado'!$DE$153:$DE$1048576,0),MATCH((CUADRO!G$5&amp;$E430),'Hoja de Trabajo para listado'!$DE$151:$DG$151,0)),0)+IFERROR(INDEX('Hoja de Trabajo para listado'!$CD$155:$DC$1048576,MATCH($A430,'Hoja de Trabajo para listado'!$CD$155:$CD$1048576,0),MATCH((CUADRO!G$5&amp;$E430),'Hoja de Trabajo para listado'!$CD$151:$DC$151,0)),0)</f>
        <v>0</v>
      </c>
      <c r="H430" s="255">
        <f ca="1">+IFERROR(INDEX('Hoja de Trabajo para listado'!$A$155:$Z$1048576,MATCH($A430,'Hoja de Trabajo para listado'!$A$155:$A$1048576,0),MATCH((CUADRO!H$5&amp;$E430),'Hoja de Trabajo para listado'!$A$151:$Z$151,0)),0)+IFERROR(INDEX('Hoja de Trabajo para listado'!$AB$155:$BA$1048576,MATCH($A430,'Hoja de Trabajo para listado'!$AB$155:$AB$1048576,0),MATCH((CUADRO!H$5&amp;$E430),'Hoja de Trabajo para listado'!$AB$151:$BA$151,0)),0)+IFERROR(INDEX('Hoja de Trabajo para listado'!$BC$155:$CB$1048576,MATCH($A430,'Hoja de Trabajo para listado'!$BC$155:$BC$1048576,0),MATCH((CUADRO!H$5&amp;$E430),'Hoja de Trabajo para listado'!$BC$151:$CB$151,0)),0)+IFERROR(INDEX('Hoja de Trabajo para listado'!$DE$153:$DG$274,MATCH($A430,'Hoja de Trabajo para listado'!$DE$153:$DE$1048576,0),MATCH((CUADRO!H$5&amp;$E430),'Hoja de Trabajo para listado'!$DE$151:$DG$151,0)),0)+IFERROR(INDEX('Hoja de Trabajo para listado'!$CD$155:$DC$1048576,MATCH($A430,'Hoja de Trabajo para listado'!$CD$155:$CD$1048576,0),MATCH((CUADRO!H$5&amp;$E430),'Hoja de Trabajo para listado'!$CD$151:$DC$151,0)),0)</f>
        <v>0</v>
      </c>
      <c r="I430" s="255">
        <f ca="1">+IFERROR(INDEX('Hoja de Trabajo para listado'!$A$155:$Z$1048576,MATCH($A430,'Hoja de Trabajo para listado'!$A$155:$A$1048576,0),MATCH((CUADRO!I$5&amp;$E430),'Hoja de Trabajo para listado'!$A$151:$Z$151,0)),0)+IFERROR(INDEX('Hoja de Trabajo para listado'!$AB$155:$BA$1048576,MATCH($A430,'Hoja de Trabajo para listado'!$AB$155:$AB$1048576,0),MATCH((CUADRO!I$5&amp;$E430),'Hoja de Trabajo para listado'!$AB$151:$BA$151,0)),0)+IFERROR(INDEX('Hoja de Trabajo para listado'!$BC$155:$CB$1048576,MATCH($A430,'Hoja de Trabajo para listado'!$BC$155:$BC$1048576,0),MATCH((CUADRO!I$5&amp;$E430),'Hoja de Trabajo para listado'!$BC$151:$CB$151,0)),0)+IFERROR(INDEX('Hoja de Trabajo para listado'!$DE$153:$DG$274,MATCH($A430,'Hoja de Trabajo para listado'!$DE$153:$DE$1048576,0),MATCH((CUADRO!I$5&amp;$E430),'Hoja de Trabajo para listado'!$DE$151:$DG$151,0)),0)+IFERROR(INDEX('Hoja de Trabajo para listado'!$CD$155:$DC$1048576,MATCH($A430,'Hoja de Trabajo para listado'!$CD$155:$CD$1048576,0),MATCH((CUADRO!I$5&amp;$E430),'Hoja de Trabajo para listado'!$CD$151:$DC$151,0)),0)</f>
        <v>0</v>
      </c>
      <c r="J430" s="255">
        <f ca="1">+IFERROR(INDEX('Hoja de Trabajo para listado'!$A$155:$Z$1048576,MATCH($A430,'Hoja de Trabajo para listado'!$A$155:$A$1048576,0),MATCH((CUADRO!J$5&amp;$E430),'Hoja de Trabajo para listado'!$A$151:$Z$151,0)),0)+IFERROR(INDEX('Hoja de Trabajo para listado'!$AB$155:$BA$1048576,MATCH($A430,'Hoja de Trabajo para listado'!$AB$155:$AB$1048576,0),MATCH((CUADRO!J$5&amp;$E430),'Hoja de Trabajo para listado'!$AB$151:$BA$151,0)),0)+IFERROR(INDEX('Hoja de Trabajo para listado'!$BC$155:$CB$1048576,MATCH($A430,'Hoja de Trabajo para listado'!$BC$155:$BC$1048576,0),MATCH((CUADRO!J$5&amp;$E430),'Hoja de Trabajo para listado'!$BC$151:$CB$151,0)),0)+IFERROR(INDEX('Hoja de Trabajo para listado'!$DE$153:$DG$274,MATCH($A430,'Hoja de Trabajo para listado'!$DE$153:$DE$1048576,0),MATCH((CUADRO!J$5&amp;$E430),'Hoja de Trabajo para listado'!$DE$151:$DG$151,0)),0)+IFERROR(INDEX('Hoja de Trabajo para listado'!$CD$155:$DC$1048576,MATCH($A430,'Hoja de Trabajo para listado'!$CD$155:$CD$1048576,0),MATCH((CUADRO!J$5&amp;$E430),'Hoja de Trabajo para listado'!$CD$151:$DC$151,0)),0)</f>
        <v>0</v>
      </c>
      <c r="K430" s="255">
        <f ca="1">+IFERROR(INDEX('Hoja de Trabajo para listado'!$A$155:$Z$1048576,MATCH($A430,'Hoja de Trabajo para listado'!$A$155:$A$1048576,0),MATCH((CUADRO!K$5&amp;$E430),'Hoja de Trabajo para listado'!$A$151:$Z$151,0)),0)+IFERROR(INDEX('Hoja de Trabajo para listado'!$AB$155:$BA$1048576,MATCH($A430,'Hoja de Trabajo para listado'!$AB$155:$AB$1048576,0),MATCH((CUADRO!K$5&amp;$E430),'Hoja de Trabajo para listado'!$AB$151:$BA$151,0)),0)+IFERROR(INDEX('Hoja de Trabajo para listado'!$BC$155:$CB$1048576,MATCH($A430,'Hoja de Trabajo para listado'!$BC$155:$BC$1048576,0),MATCH((CUADRO!K$5&amp;$E430),'Hoja de Trabajo para listado'!$BC$151:$CB$151,0)),0)+IFERROR(INDEX('Hoja de Trabajo para listado'!$DE$153:$DG$274,MATCH($A430,'Hoja de Trabajo para listado'!$DE$153:$DE$1048576,0),MATCH((CUADRO!K$5&amp;$E430),'Hoja de Trabajo para listado'!$DE$151:$DG$151,0)),0)+IFERROR(INDEX('Hoja de Trabajo para listado'!$CD$155:$DC$1048576,MATCH($A430,'Hoja de Trabajo para listado'!$CD$155:$CD$1048576,0),MATCH((CUADRO!K$5&amp;$E430),'Hoja de Trabajo para listado'!$CD$151:$DC$151,0)),0)</f>
        <v>0</v>
      </c>
      <c r="L430" s="255">
        <f ca="1">+IFERROR(INDEX('Hoja de Trabajo para listado'!$A$155:$Z$1048576,MATCH($A430,'Hoja de Trabajo para listado'!$A$155:$A$1048576,0),MATCH((CUADRO!L$5&amp;$E430),'Hoja de Trabajo para listado'!$A$151:$Z$151,0)),0)+IFERROR(INDEX('Hoja de Trabajo para listado'!$AB$155:$BA$1048576,MATCH($A430,'Hoja de Trabajo para listado'!$AB$155:$AB$1048576,0),MATCH((CUADRO!L$5&amp;$E430),'Hoja de Trabajo para listado'!$AB$151:$BA$151,0)),0)+IFERROR(INDEX('Hoja de Trabajo para listado'!$BC$155:$CB$1048576,MATCH($A430,'Hoja de Trabajo para listado'!$BC$155:$BC$1048576,0),MATCH((CUADRO!L$5&amp;$E430),'Hoja de Trabajo para listado'!$BC$151:$CB$151,0)),0)+IFERROR(INDEX('Hoja de Trabajo para listado'!$DE$153:$DG$274,MATCH($A430,'Hoja de Trabajo para listado'!$DE$153:$DE$1048576,0),MATCH((CUADRO!L$5&amp;$E430),'Hoja de Trabajo para listado'!$DE$151:$DG$151,0)),0)+IFERROR(INDEX('Hoja de Trabajo para listado'!$CD$155:$DC$1048576,MATCH($A430,'Hoja de Trabajo para listado'!$CD$155:$CD$1048576,0),MATCH((CUADRO!L$5&amp;$E430),'Hoja de Trabajo para listado'!$CD$151:$DC$151,0)),0)</f>
        <v>0</v>
      </c>
      <c r="M430" s="255">
        <f ca="1">+IFERROR(INDEX('Hoja de Trabajo para listado'!$A$155:$Z$1048576,MATCH($A430,'Hoja de Trabajo para listado'!$A$155:$A$1048576,0),MATCH((CUADRO!M$5&amp;$E430),'Hoja de Trabajo para listado'!$A$151:$Z$151,0)),0)+IFERROR(INDEX('Hoja de Trabajo para listado'!$AB$155:$BA$1048576,MATCH($A430,'Hoja de Trabajo para listado'!$AB$155:$AB$1048576,0),MATCH((CUADRO!M$5&amp;$E430),'Hoja de Trabajo para listado'!$AB$151:$BA$151,0)),0)+IFERROR(INDEX('Hoja de Trabajo para listado'!$BC$155:$CB$1048576,MATCH($A430,'Hoja de Trabajo para listado'!$BC$155:$BC$1048576,0),MATCH((CUADRO!M$5&amp;$E430),'Hoja de Trabajo para listado'!$BC$151:$CB$151,0)),0)+IFERROR(INDEX('Hoja de Trabajo para listado'!$DE$153:$DG$274,MATCH($A430,'Hoja de Trabajo para listado'!$DE$153:$DE$1048576,0),MATCH((CUADRO!M$5&amp;$E430),'Hoja de Trabajo para listado'!$DE$151:$DG$151,0)),0)+IFERROR(INDEX('Hoja de Trabajo para listado'!$CD$155:$DC$1048576,MATCH($A430,'Hoja de Trabajo para listado'!$CD$155:$CD$1048576,0),MATCH((CUADRO!M$5&amp;$E430),'Hoja de Trabajo para listado'!$CD$151:$DC$151,0)),0)</f>
        <v>0</v>
      </c>
      <c r="N430" s="255">
        <f ca="1">+IFERROR(INDEX('Hoja de Trabajo para listado'!$A$155:$Z$1048576,MATCH($A430,'Hoja de Trabajo para listado'!$A$155:$A$1048576,0),MATCH((CUADRO!N$5&amp;$E430),'Hoja de Trabajo para listado'!$A$151:$Z$151,0)),0)+IFERROR(INDEX('Hoja de Trabajo para listado'!$AB$155:$BA$1048576,MATCH($A430,'Hoja de Trabajo para listado'!$AB$155:$AB$1048576,0),MATCH((CUADRO!N$5&amp;$E430),'Hoja de Trabajo para listado'!$AB$151:$BA$151,0)),0)+IFERROR(INDEX('Hoja de Trabajo para listado'!$BC$155:$CB$1048576,MATCH($A430,'Hoja de Trabajo para listado'!$BC$155:$BC$1048576,0),MATCH((CUADRO!N$5&amp;$E430),'Hoja de Trabajo para listado'!$BC$151:$CB$151,0)),0)+IFERROR(INDEX('Hoja de Trabajo para listado'!$DE$153:$DG$274,MATCH($A430,'Hoja de Trabajo para listado'!$DE$153:$DE$1048576,0),MATCH((CUADRO!N$5&amp;$E430),'Hoja de Trabajo para listado'!$DE$151:$DG$151,0)),0)+IFERROR(INDEX('Hoja de Trabajo para listado'!$CD$155:$DC$1048576,MATCH($A430,'Hoja de Trabajo para listado'!$CD$155:$CD$1048576,0),MATCH((CUADRO!N$5&amp;$E430),'Hoja de Trabajo para listado'!$CD$151:$DC$151,0)),0)</f>
        <v>0</v>
      </c>
      <c r="O430" s="255">
        <f ca="1">+IFERROR(INDEX('Hoja de Trabajo para listado'!$A$155:$Z$1048576,MATCH($A430,'Hoja de Trabajo para listado'!$A$155:$A$1048576,0),MATCH((CUADRO!O$5&amp;$E430),'Hoja de Trabajo para listado'!$A$151:$Z$151,0)),0)+IFERROR(INDEX('Hoja de Trabajo para listado'!$AB$155:$BA$1048576,MATCH($A430,'Hoja de Trabajo para listado'!$AB$155:$AB$1048576,0),MATCH((CUADRO!O$5&amp;$E430),'Hoja de Trabajo para listado'!$AB$151:$BA$151,0)),0)+IFERROR(INDEX('Hoja de Trabajo para listado'!$BC$155:$CB$1048576,MATCH($A430,'Hoja de Trabajo para listado'!$BC$155:$BC$1048576,0),MATCH((CUADRO!O$5&amp;$E430),'Hoja de Trabajo para listado'!$BC$151:$CB$151,0)),0)+IFERROR(INDEX('Hoja de Trabajo para listado'!$DE$153:$DG$274,MATCH($A430,'Hoja de Trabajo para listado'!$DE$153:$DE$1048576,0),MATCH((CUADRO!O$5&amp;$E430),'Hoja de Trabajo para listado'!$DE$151:$DG$151,0)),0)+IFERROR(INDEX('Hoja de Trabajo para listado'!$CD$155:$DC$1048576,MATCH($A430,'Hoja de Trabajo para listado'!$CD$155:$CD$1048576,0),MATCH((CUADRO!O$5&amp;$E430),'Hoja de Trabajo para listado'!$CD$151:$DC$151,0)),0)</f>
        <v>0</v>
      </c>
      <c r="P430" s="255">
        <f ca="1">+IFERROR(INDEX('Hoja de Trabajo para listado'!$A$155:$Z$1048576,MATCH($A430,'Hoja de Trabajo para listado'!$A$155:$A$1048576,0),MATCH((CUADRO!P$5&amp;$E430),'Hoja de Trabajo para listado'!$A$151:$Z$151,0)),0)+IFERROR(INDEX('Hoja de Trabajo para listado'!$AB$155:$BA$1048576,MATCH($A430,'Hoja de Trabajo para listado'!$AB$155:$AB$1048576,0),MATCH((CUADRO!P$5&amp;$E430),'Hoja de Trabajo para listado'!$AB$151:$BA$151,0)),0)+IFERROR(INDEX('Hoja de Trabajo para listado'!$BC$155:$CB$1048576,MATCH($A430,'Hoja de Trabajo para listado'!$BC$155:$BC$1048576,0),MATCH((CUADRO!P$5&amp;$E430),'Hoja de Trabajo para listado'!$BC$151:$CB$151,0)),0)+IFERROR(INDEX('Hoja de Trabajo para listado'!$DE$153:$DG$274,MATCH($A430,'Hoja de Trabajo para listado'!$DE$153:$DE$1048576,0),MATCH((CUADRO!P$5&amp;$E430),'Hoja de Trabajo para listado'!$DE$151:$DG$151,0)),0)+IFERROR(INDEX('Hoja de Trabajo para listado'!$CD$155:$DC$1048576,MATCH($A430,'Hoja de Trabajo para listado'!$CD$155:$CD$1048576,0),MATCH((CUADRO!P$5&amp;$E430),'Hoja de Trabajo para listado'!$CD$151:$DC$151,0)),0)</f>
        <v>0</v>
      </c>
      <c r="Q430" s="255">
        <f ca="1">+IFERROR(INDEX('Hoja de Trabajo para listado'!$A$155:$Z$1048576,MATCH($A430,'Hoja de Trabajo para listado'!$A$155:$A$1048576,0),MATCH((CUADRO!Q$5&amp;$E430),'Hoja de Trabajo para listado'!$A$151:$Z$151,0)),0)+IFERROR(INDEX('Hoja de Trabajo para listado'!$AB$155:$BA$1048576,MATCH($A430,'Hoja de Trabajo para listado'!$AB$155:$AB$1048576,0),MATCH((CUADRO!Q$5&amp;$E430),'Hoja de Trabajo para listado'!$AB$151:$BA$151,0)),0)+IFERROR(INDEX('Hoja de Trabajo para listado'!$BC$155:$CB$1048576,MATCH($A430,'Hoja de Trabajo para listado'!$BC$155:$BC$1048576,0),MATCH((CUADRO!Q$5&amp;$E430),'Hoja de Trabajo para listado'!$BC$151:$CB$151,0)),0)+IFERROR(INDEX('Hoja de Trabajo para listado'!$DE$153:$DG$274,MATCH($A430,'Hoja de Trabajo para listado'!$DE$153:$DE$1048576,0),MATCH((CUADRO!Q$5&amp;$E430),'Hoja de Trabajo para listado'!$DE$151:$DG$151,0)),0)+IFERROR(INDEX('Hoja de Trabajo para listado'!$CD$155:$DC$1048576,MATCH($A430,'Hoja de Trabajo para listado'!$CD$155:$CD$1048576,0),MATCH((CUADRO!Q$5&amp;$E430),'Hoja de Trabajo para listado'!$CD$151:$DC$151,0)),0)</f>
        <v>0</v>
      </c>
      <c r="R430" s="255">
        <f t="shared" ca="1" si="12"/>
        <v>0</v>
      </c>
      <c r="S430" s="262"/>
      <c r="T430" s="255">
        <f ca="1">+T431</f>
        <v>0</v>
      </c>
      <c r="U430" s="254">
        <f t="shared" si="13"/>
        <v>1</v>
      </c>
      <c r="V430" s="362" t="str">
        <f>+VLOOKUP(A430,bd_lista!$A$3:$E$590,5,FALSE)</f>
        <v>Gobiernos Autonomos Municipales</v>
      </c>
      <c r="W430" s="361" t="str">
        <f>+V430</f>
        <v>Gobiernos Autonomos Municipales</v>
      </c>
      <c r="X430" s="254">
        <f>+VLOOKUP(A430,[2]Sheet1!$A$13:$D$744,4,FALSE)</f>
        <v>0</v>
      </c>
      <c r="Y430" s="254" t="e">
        <f>+VLOOKUP(X430,bd_lista!$A$3:$C$590,3,FALSE)</f>
        <v>#N/A</v>
      </c>
      <c r="Z430" s="316">
        <f>+X430</f>
        <v>0</v>
      </c>
      <c r="AA430" s="317" t="e">
        <f>+Y430</f>
        <v>#N/A</v>
      </c>
    </row>
    <row r="431" spans="1:27" customFormat="1" ht="27" hidden="1" customHeight="1">
      <c r="A431" s="32">
        <v>1118</v>
      </c>
      <c r="B431" s="307"/>
      <c r="C431" s="259" t="str">
        <f>+VLOOKUP(A431,bd_lista!$A$3:$C$590,3,FALSE)</f>
        <v>Gobierno Autónomo Municipal de Yamparáez</v>
      </c>
      <c r="D431" s="362"/>
      <c r="E431" s="256" t="s">
        <v>1314</v>
      </c>
      <c r="F431" s="255">
        <f ca="1">+IFERROR(INDEX('Hoja de Trabajo para listado'!$A$155:$Z$1048576,MATCH($A431,'Hoja de Trabajo para listado'!$A$155:$A$1048576,0),MATCH((CUADRO!F$5&amp;$E431),'Hoja de Trabajo para listado'!$A$151:$Z$151,0)),0)+IFERROR(INDEX('Hoja de Trabajo para listado'!$AB$155:$BA$1048576,MATCH($A431,'Hoja de Trabajo para listado'!$AB$155:$AB$1048576,0),MATCH((CUADRO!F$5&amp;$E431),'Hoja de Trabajo para listado'!$AB$151:$BA$151,0)),0)+IFERROR(INDEX('Hoja de Trabajo para listado'!$BC$155:$CB$1048576,MATCH($A431,'Hoja de Trabajo para listado'!$BC$155:$BC$1048576,0),MATCH((CUADRO!F$5&amp;$E431),'Hoja de Trabajo para listado'!$BC$151:$CB$151,0)),0)+IFERROR(INDEX('Hoja de Trabajo para listado'!$DE$153:$DG$274,MATCH($A431,'Hoja de Trabajo para listado'!$DE$153:$DE$1048576,0),MATCH((CUADRO!F$5&amp;$E431),'Hoja de Trabajo para listado'!$DE$151:$DG$151,0)),0)+IFERROR(INDEX('Hoja de Trabajo para listado'!$CD$155:$DC$1048576,MATCH($A431,'Hoja de Trabajo para listado'!$CD$155:$CD$1048576,0),MATCH((CUADRO!F$5&amp;$E431),'Hoja de Trabajo para listado'!$CD$151:$DC$151,0)),0)</f>
        <v>0</v>
      </c>
      <c r="G431" s="255">
        <f ca="1">+IFERROR(INDEX('Hoja de Trabajo para listado'!$A$155:$Z$1048576,MATCH($A431,'Hoja de Trabajo para listado'!$A$155:$A$1048576,0),MATCH((CUADRO!G$5&amp;$E431),'Hoja de Trabajo para listado'!$A$151:$Z$151,0)),0)+IFERROR(INDEX('Hoja de Trabajo para listado'!$AB$155:$BA$1048576,MATCH($A431,'Hoja de Trabajo para listado'!$AB$155:$AB$1048576,0),MATCH((CUADRO!G$5&amp;$E431),'Hoja de Trabajo para listado'!$AB$151:$BA$151,0)),0)+IFERROR(INDEX('Hoja de Trabajo para listado'!$BC$155:$CB$1048576,MATCH($A431,'Hoja de Trabajo para listado'!$BC$155:$BC$1048576,0),MATCH((CUADRO!G$5&amp;$E431),'Hoja de Trabajo para listado'!$BC$151:$CB$151,0)),0)+IFERROR(INDEX('Hoja de Trabajo para listado'!$DE$153:$DG$274,MATCH($A431,'Hoja de Trabajo para listado'!$DE$153:$DE$1048576,0),MATCH((CUADRO!G$5&amp;$E431),'Hoja de Trabajo para listado'!$DE$151:$DG$151,0)),0)+IFERROR(INDEX('Hoja de Trabajo para listado'!$CD$155:$DC$1048576,MATCH($A431,'Hoja de Trabajo para listado'!$CD$155:$CD$1048576,0),MATCH((CUADRO!G$5&amp;$E431),'Hoja de Trabajo para listado'!$CD$151:$DC$151,0)),0)</f>
        <v>0</v>
      </c>
      <c r="H431" s="255">
        <f ca="1">+IFERROR(INDEX('Hoja de Trabajo para listado'!$A$155:$Z$1048576,MATCH($A431,'Hoja de Trabajo para listado'!$A$155:$A$1048576,0),MATCH((CUADRO!H$5&amp;$E431),'Hoja de Trabajo para listado'!$A$151:$Z$151,0)),0)+IFERROR(INDEX('Hoja de Trabajo para listado'!$AB$155:$BA$1048576,MATCH($A431,'Hoja de Trabajo para listado'!$AB$155:$AB$1048576,0),MATCH((CUADRO!H$5&amp;$E431),'Hoja de Trabajo para listado'!$AB$151:$BA$151,0)),0)+IFERROR(INDEX('Hoja de Trabajo para listado'!$BC$155:$CB$1048576,MATCH($A431,'Hoja de Trabajo para listado'!$BC$155:$BC$1048576,0),MATCH((CUADRO!H$5&amp;$E431),'Hoja de Trabajo para listado'!$BC$151:$CB$151,0)),0)+IFERROR(INDEX('Hoja de Trabajo para listado'!$DE$153:$DG$274,MATCH($A431,'Hoja de Trabajo para listado'!$DE$153:$DE$1048576,0),MATCH((CUADRO!H$5&amp;$E431),'Hoja de Trabajo para listado'!$DE$151:$DG$151,0)),0)+IFERROR(INDEX('Hoja de Trabajo para listado'!$CD$155:$DC$1048576,MATCH($A431,'Hoja de Trabajo para listado'!$CD$155:$CD$1048576,0),MATCH((CUADRO!H$5&amp;$E431),'Hoja de Trabajo para listado'!$CD$151:$DC$151,0)),0)</f>
        <v>0</v>
      </c>
      <c r="I431" s="255">
        <f ca="1">+IFERROR(INDEX('Hoja de Trabajo para listado'!$A$155:$Z$1048576,MATCH($A431,'Hoja de Trabajo para listado'!$A$155:$A$1048576,0),MATCH((CUADRO!I$5&amp;$E431),'Hoja de Trabajo para listado'!$A$151:$Z$151,0)),0)+IFERROR(INDEX('Hoja de Trabajo para listado'!$AB$155:$BA$1048576,MATCH($A431,'Hoja de Trabajo para listado'!$AB$155:$AB$1048576,0),MATCH((CUADRO!I$5&amp;$E431),'Hoja de Trabajo para listado'!$AB$151:$BA$151,0)),0)+IFERROR(INDEX('Hoja de Trabajo para listado'!$BC$155:$CB$1048576,MATCH($A431,'Hoja de Trabajo para listado'!$BC$155:$BC$1048576,0),MATCH((CUADRO!I$5&amp;$E431),'Hoja de Trabajo para listado'!$BC$151:$CB$151,0)),0)+IFERROR(INDEX('Hoja de Trabajo para listado'!$DE$153:$DG$274,MATCH($A431,'Hoja de Trabajo para listado'!$DE$153:$DE$1048576,0),MATCH((CUADRO!I$5&amp;$E431),'Hoja de Trabajo para listado'!$DE$151:$DG$151,0)),0)+IFERROR(INDEX('Hoja de Trabajo para listado'!$CD$155:$DC$1048576,MATCH($A431,'Hoja de Trabajo para listado'!$CD$155:$CD$1048576,0),MATCH((CUADRO!I$5&amp;$E431),'Hoja de Trabajo para listado'!$CD$151:$DC$151,0)),0)</f>
        <v>0</v>
      </c>
      <c r="J431" s="255">
        <f ca="1">+IFERROR(INDEX('Hoja de Trabajo para listado'!$A$155:$Z$1048576,MATCH($A431,'Hoja de Trabajo para listado'!$A$155:$A$1048576,0),MATCH((CUADRO!J$5&amp;$E431),'Hoja de Trabajo para listado'!$A$151:$Z$151,0)),0)+IFERROR(INDEX('Hoja de Trabajo para listado'!$AB$155:$BA$1048576,MATCH($A431,'Hoja de Trabajo para listado'!$AB$155:$AB$1048576,0),MATCH((CUADRO!J$5&amp;$E431),'Hoja de Trabajo para listado'!$AB$151:$BA$151,0)),0)+IFERROR(INDEX('Hoja de Trabajo para listado'!$BC$155:$CB$1048576,MATCH($A431,'Hoja de Trabajo para listado'!$BC$155:$BC$1048576,0),MATCH((CUADRO!J$5&amp;$E431),'Hoja de Trabajo para listado'!$BC$151:$CB$151,0)),0)+IFERROR(INDEX('Hoja de Trabajo para listado'!$DE$153:$DG$274,MATCH($A431,'Hoja de Trabajo para listado'!$DE$153:$DE$1048576,0),MATCH((CUADRO!J$5&amp;$E431),'Hoja de Trabajo para listado'!$DE$151:$DG$151,0)),0)+IFERROR(INDEX('Hoja de Trabajo para listado'!$CD$155:$DC$1048576,MATCH($A431,'Hoja de Trabajo para listado'!$CD$155:$CD$1048576,0),MATCH((CUADRO!J$5&amp;$E431),'Hoja de Trabajo para listado'!$CD$151:$DC$151,0)),0)</f>
        <v>0</v>
      </c>
      <c r="K431" s="255">
        <f ca="1">+IFERROR(INDEX('Hoja de Trabajo para listado'!$A$155:$Z$1048576,MATCH($A431,'Hoja de Trabajo para listado'!$A$155:$A$1048576,0),MATCH((CUADRO!K$5&amp;$E431),'Hoja de Trabajo para listado'!$A$151:$Z$151,0)),0)+IFERROR(INDEX('Hoja de Trabajo para listado'!$AB$155:$BA$1048576,MATCH($A431,'Hoja de Trabajo para listado'!$AB$155:$AB$1048576,0),MATCH((CUADRO!K$5&amp;$E431),'Hoja de Trabajo para listado'!$AB$151:$BA$151,0)),0)+IFERROR(INDEX('Hoja de Trabajo para listado'!$BC$155:$CB$1048576,MATCH($A431,'Hoja de Trabajo para listado'!$BC$155:$BC$1048576,0),MATCH((CUADRO!K$5&amp;$E431),'Hoja de Trabajo para listado'!$BC$151:$CB$151,0)),0)+IFERROR(INDEX('Hoja de Trabajo para listado'!$DE$153:$DG$274,MATCH($A431,'Hoja de Trabajo para listado'!$DE$153:$DE$1048576,0),MATCH((CUADRO!K$5&amp;$E431),'Hoja de Trabajo para listado'!$DE$151:$DG$151,0)),0)+IFERROR(INDEX('Hoja de Trabajo para listado'!$CD$155:$DC$1048576,MATCH($A431,'Hoja de Trabajo para listado'!$CD$155:$CD$1048576,0),MATCH((CUADRO!K$5&amp;$E431),'Hoja de Trabajo para listado'!$CD$151:$DC$151,0)),0)</f>
        <v>0</v>
      </c>
      <c r="L431" s="255">
        <f ca="1">+IFERROR(INDEX('Hoja de Trabajo para listado'!$A$155:$Z$1048576,MATCH($A431,'Hoja de Trabajo para listado'!$A$155:$A$1048576,0),MATCH((CUADRO!L$5&amp;$E431),'Hoja de Trabajo para listado'!$A$151:$Z$151,0)),0)+IFERROR(INDEX('Hoja de Trabajo para listado'!$AB$155:$BA$1048576,MATCH($A431,'Hoja de Trabajo para listado'!$AB$155:$AB$1048576,0),MATCH((CUADRO!L$5&amp;$E431),'Hoja de Trabajo para listado'!$AB$151:$BA$151,0)),0)+IFERROR(INDEX('Hoja de Trabajo para listado'!$BC$155:$CB$1048576,MATCH($A431,'Hoja de Trabajo para listado'!$BC$155:$BC$1048576,0),MATCH((CUADRO!L$5&amp;$E431),'Hoja de Trabajo para listado'!$BC$151:$CB$151,0)),0)+IFERROR(INDEX('Hoja de Trabajo para listado'!$DE$153:$DG$274,MATCH($A431,'Hoja de Trabajo para listado'!$DE$153:$DE$1048576,0),MATCH((CUADRO!L$5&amp;$E431),'Hoja de Trabajo para listado'!$DE$151:$DG$151,0)),0)+IFERROR(INDEX('Hoja de Trabajo para listado'!$CD$155:$DC$1048576,MATCH($A431,'Hoja de Trabajo para listado'!$CD$155:$CD$1048576,0),MATCH((CUADRO!L$5&amp;$E431),'Hoja de Trabajo para listado'!$CD$151:$DC$151,0)),0)</f>
        <v>0</v>
      </c>
      <c r="M431" s="255">
        <f ca="1">+IFERROR(INDEX('Hoja de Trabajo para listado'!$A$155:$Z$1048576,MATCH($A431,'Hoja de Trabajo para listado'!$A$155:$A$1048576,0),MATCH((CUADRO!M$5&amp;$E431),'Hoja de Trabajo para listado'!$A$151:$Z$151,0)),0)+IFERROR(INDEX('Hoja de Trabajo para listado'!$AB$155:$BA$1048576,MATCH($A431,'Hoja de Trabajo para listado'!$AB$155:$AB$1048576,0),MATCH((CUADRO!M$5&amp;$E431),'Hoja de Trabajo para listado'!$AB$151:$BA$151,0)),0)+IFERROR(INDEX('Hoja de Trabajo para listado'!$BC$155:$CB$1048576,MATCH($A431,'Hoja de Trabajo para listado'!$BC$155:$BC$1048576,0),MATCH((CUADRO!M$5&amp;$E431),'Hoja de Trabajo para listado'!$BC$151:$CB$151,0)),0)+IFERROR(INDEX('Hoja de Trabajo para listado'!$DE$153:$DG$274,MATCH($A431,'Hoja de Trabajo para listado'!$DE$153:$DE$1048576,0),MATCH((CUADRO!M$5&amp;$E431),'Hoja de Trabajo para listado'!$DE$151:$DG$151,0)),0)+IFERROR(INDEX('Hoja de Trabajo para listado'!$CD$155:$DC$1048576,MATCH($A431,'Hoja de Trabajo para listado'!$CD$155:$CD$1048576,0),MATCH((CUADRO!M$5&amp;$E431),'Hoja de Trabajo para listado'!$CD$151:$DC$151,0)),0)</f>
        <v>0</v>
      </c>
      <c r="N431" s="255">
        <f ca="1">+IFERROR(INDEX('Hoja de Trabajo para listado'!$A$155:$Z$1048576,MATCH($A431,'Hoja de Trabajo para listado'!$A$155:$A$1048576,0),MATCH((CUADRO!N$5&amp;$E431),'Hoja de Trabajo para listado'!$A$151:$Z$151,0)),0)+IFERROR(INDEX('Hoja de Trabajo para listado'!$AB$155:$BA$1048576,MATCH($A431,'Hoja de Trabajo para listado'!$AB$155:$AB$1048576,0),MATCH((CUADRO!N$5&amp;$E431),'Hoja de Trabajo para listado'!$AB$151:$BA$151,0)),0)+IFERROR(INDEX('Hoja de Trabajo para listado'!$BC$155:$CB$1048576,MATCH($A431,'Hoja de Trabajo para listado'!$BC$155:$BC$1048576,0),MATCH((CUADRO!N$5&amp;$E431),'Hoja de Trabajo para listado'!$BC$151:$CB$151,0)),0)+IFERROR(INDEX('Hoja de Trabajo para listado'!$DE$153:$DG$274,MATCH($A431,'Hoja de Trabajo para listado'!$DE$153:$DE$1048576,0),MATCH((CUADRO!N$5&amp;$E431),'Hoja de Trabajo para listado'!$DE$151:$DG$151,0)),0)+IFERROR(INDEX('Hoja de Trabajo para listado'!$CD$155:$DC$1048576,MATCH($A431,'Hoja de Trabajo para listado'!$CD$155:$CD$1048576,0),MATCH((CUADRO!N$5&amp;$E431),'Hoja de Trabajo para listado'!$CD$151:$DC$151,0)),0)</f>
        <v>0</v>
      </c>
      <c r="O431" s="255">
        <f ca="1">+IFERROR(INDEX('Hoja de Trabajo para listado'!$A$155:$Z$1048576,MATCH($A431,'Hoja de Trabajo para listado'!$A$155:$A$1048576,0),MATCH((CUADRO!O$5&amp;$E431),'Hoja de Trabajo para listado'!$A$151:$Z$151,0)),0)+IFERROR(INDEX('Hoja de Trabajo para listado'!$AB$155:$BA$1048576,MATCH($A431,'Hoja de Trabajo para listado'!$AB$155:$AB$1048576,0),MATCH((CUADRO!O$5&amp;$E431),'Hoja de Trabajo para listado'!$AB$151:$BA$151,0)),0)+IFERROR(INDEX('Hoja de Trabajo para listado'!$BC$155:$CB$1048576,MATCH($A431,'Hoja de Trabajo para listado'!$BC$155:$BC$1048576,0),MATCH((CUADRO!O$5&amp;$E431),'Hoja de Trabajo para listado'!$BC$151:$CB$151,0)),0)+IFERROR(INDEX('Hoja de Trabajo para listado'!$DE$153:$DG$274,MATCH($A431,'Hoja de Trabajo para listado'!$DE$153:$DE$1048576,0),MATCH((CUADRO!O$5&amp;$E431),'Hoja de Trabajo para listado'!$DE$151:$DG$151,0)),0)+IFERROR(INDEX('Hoja de Trabajo para listado'!$CD$155:$DC$1048576,MATCH($A431,'Hoja de Trabajo para listado'!$CD$155:$CD$1048576,0),MATCH((CUADRO!O$5&amp;$E431),'Hoja de Trabajo para listado'!$CD$151:$DC$151,0)),0)</f>
        <v>0</v>
      </c>
      <c r="P431" s="255">
        <f ca="1">+IFERROR(INDEX('Hoja de Trabajo para listado'!$A$155:$Z$1048576,MATCH($A431,'Hoja de Trabajo para listado'!$A$155:$A$1048576,0),MATCH((CUADRO!P$5&amp;$E431),'Hoja de Trabajo para listado'!$A$151:$Z$151,0)),0)+IFERROR(INDEX('Hoja de Trabajo para listado'!$AB$155:$BA$1048576,MATCH($A431,'Hoja de Trabajo para listado'!$AB$155:$AB$1048576,0),MATCH((CUADRO!P$5&amp;$E431),'Hoja de Trabajo para listado'!$AB$151:$BA$151,0)),0)+IFERROR(INDEX('Hoja de Trabajo para listado'!$BC$155:$CB$1048576,MATCH($A431,'Hoja de Trabajo para listado'!$BC$155:$BC$1048576,0),MATCH((CUADRO!P$5&amp;$E431),'Hoja de Trabajo para listado'!$BC$151:$CB$151,0)),0)+IFERROR(INDEX('Hoja de Trabajo para listado'!$DE$153:$DG$274,MATCH($A431,'Hoja de Trabajo para listado'!$DE$153:$DE$1048576,0),MATCH((CUADRO!P$5&amp;$E431),'Hoja de Trabajo para listado'!$DE$151:$DG$151,0)),0)+IFERROR(INDEX('Hoja de Trabajo para listado'!$CD$155:$DC$1048576,MATCH($A431,'Hoja de Trabajo para listado'!$CD$155:$CD$1048576,0),MATCH((CUADRO!P$5&amp;$E431),'Hoja de Trabajo para listado'!$CD$151:$DC$151,0)),0)</f>
        <v>0</v>
      </c>
      <c r="Q431" s="255">
        <f ca="1">+IFERROR(INDEX('Hoja de Trabajo para listado'!$A$155:$Z$1048576,MATCH($A431,'Hoja de Trabajo para listado'!$A$155:$A$1048576,0),MATCH((CUADRO!Q$5&amp;$E431),'Hoja de Trabajo para listado'!$A$151:$Z$151,0)),0)+IFERROR(INDEX('Hoja de Trabajo para listado'!$AB$155:$BA$1048576,MATCH($A431,'Hoja de Trabajo para listado'!$AB$155:$AB$1048576,0),MATCH((CUADRO!Q$5&amp;$E431),'Hoja de Trabajo para listado'!$AB$151:$BA$151,0)),0)+IFERROR(INDEX('Hoja de Trabajo para listado'!$BC$155:$CB$1048576,MATCH($A431,'Hoja de Trabajo para listado'!$BC$155:$BC$1048576,0),MATCH((CUADRO!Q$5&amp;$E431),'Hoja de Trabajo para listado'!$BC$151:$CB$151,0)),0)+IFERROR(INDEX('Hoja de Trabajo para listado'!$DE$153:$DG$274,MATCH($A431,'Hoja de Trabajo para listado'!$DE$153:$DE$1048576,0),MATCH((CUADRO!Q$5&amp;$E431),'Hoja de Trabajo para listado'!$DE$151:$DG$151,0)),0)+IFERROR(INDEX('Hoja de Trabajo para listado'!$CD$155:$DC$1048576,MATCH($A431,'Hoja de Trabajo para listado'!$CD$155:$CD$1048576,0),MATCH((CUADRO!Q$5&amp;$E431),'Hoja de Trabajo para listado'!$CD$151:$DC$151,0)),0)</f>
        <v>0</v>
      </c>
      <c r="R431" s="255">
        <f t="shared" ca="1" si="12"/>
        <v>0</v>
      </c>
      <c r="S431" s="262">
        <f ca="1">+R430+R431</f>
        <v>0</v>
      </c>
      <c r="T431" s="255">
        <f ca="1">+S431</f>
        <v>0</v>
      </c>
      <c r="U431" s="254">
        <f t="shared" si="13"/>
        <v>2</v>
      </c>
      <c r="V431" s="362" t="str">
        <f>+VLOOKUP(A431,bd_lista!$A$3:$E$590,5,FALSE)</f>
        <v>Gobiernos Autonomos Municipales</v>
      </c>
      <c r="W431" s="362"/>
      <c r="X431" s="254">
        <f>+VLOOKUP(A431,[2]Sheet1!$A$13:$D$744,4,FALSE)</f>
        <v>0</v>
      </c>
      <c r="Y431" s="254" t="e">
        <f>+VLOOKUP(X431,bd_lista!$A$3:$C$590,3,FALSE)</f>
        <v>#N/A</v>
      </c>
      <c r="Z431" s="314"/>
      <c r="AA431" s="315"/>
    </row>
    <row r="432" spans="1:27" customFormat="1" ht="27" hidden="1" customHeight="1">
      <c r="A432" s="32">
        <v>1119</v>
      </c>
      <c r="B432" s="306">
        <f>+A432</f>
        <v>1119</v>
      </c>
      <c r="C432" s="259" t="str">
        <f>+VLOOKUP(A432,bd_lista!$A$3:$C$590,3,FALSE)</f>
        <v>Gobierno Autónomo Municipal de Camargo</v>
      </c>
      <c r="D432" s="361" t="str">
        <f>+C432</f>
        <v>Gobierno Autónomo Municipal de Camargo</v>
      </c>
      <c r="E432" s="254" t="s">
        <v>1313</v>
      </c>
      <c r="F432" s="255">
        <f ca="1">+IFERROR(INDEX('Hoja de Trabajo para listado'!$A$155:$Z$1048576,MATCH($A432,'Hoja de Trabajo para listado'!$A$155:$A$1048576,0),MATCH((CUADRO!F$5&amp;$E432),'Hoja de Trabajo para listado'!$A$151:$Z$151,0)),0)+IFERROR(INDEX('Hoja de Trabajo para listado'!$AB$155:$BA$1048576,MATCH($A432,'Hoja de Trabajo para listado'!$AB$155:$AB$1048576,0),MATCH((CUADRO!F$5&amp;$E432),'Hoja de Trabajo para listado'!$AB$151:$BA$151,0)),0)+IFERROR(INDEX('Hoja de Trabajo para listado'!$BC$155:$CB$1048576,MATCH($A432,'Hoja de Trabajo para listado'!$BC$155:$BC$1048576,0),MATCH((CUADRO!F$5&amp;$E432),'Hoja de Trabajo para listado'!$BC$151:$CB$151,0)),0)+IFERROR(INDEX('Hoja de Trabajo para listado'!$DE$153:$DG$274,MATCH($A432,'Hoja de Trabajo para listado'!$DE$153:$DE$1048576,0),MATCH((CUADRO!F$5&amp;$E432),'Hoja de Trabajo para listado'!$DE$151:$DG$151,0)),0)+IFERROR(INDEX('Hoja de Trabajo para listado'!$CD$155:$DC$1048576,MATCH($A432,'Hoja de Trabajo para listado'!$CD$155:$CD$1048576,0),MATCH((CUADRO!F$5&amp;$E432),'Hoja de Trabajo para listado'!$CD$151:$DC$151,0)),0)</f>
        <v>0</v>
      </c>
      <c r="G432" s="255">
        <f ca="1">+IFERROR(INDEX('Hoja de Trabajo para listado'!$A$155:$Z$1048576,MATCH($A432,'Hoja de Trabajo para listado'!$A$155:$A$1048576,0),MATCH((CUADRO!G$5&amp;$E432),'Hoja de Trabajo para listado'!$A$151:$Z$151,0)),0)+IFERROR(INDEX('Hoja de Trabajo para listado'!$AB$155:$BA$1048576,MATCH($A432,'Hoja de Trabajo para listado'!$AB$155:$AB$1048576,0),MATCH((CUADRO!G$5&amp;$E432),'Hoja de Trabajo para listado'!$AB$151:$BA$151,0)),0)+IFERROR(INDEX('Hoja de Trabajo para listado'!$BC$155:$CB$1048576,MATCH($A432,'Hoja de Trabajo para listado'!$BC$155:$BC$1048576,0),MATCH((CUADRO!G$5&amp;$E432),'Hoja de Trabajo para listado'!$BC$151:$CB$151,0)),0)+IFERROR(INDEX('Hoja de Trabajo para listado'!$DE$153:$DG$274,MATCH($A432,'Hoja de Trabajo para listado'!$DE$153:$DE$1048576,0),MATCH((CUADRO!G$5&amp;$E432),'Hoja de Trabajo para listado'!$DE$151:$DG$151,0)),0)+IFERROR(INDEX('Hoja de Trabajo para listado'!$CD$155:$DC$1048576,MATCH($A432,'Hoja de Trabajo para listado'!$CD$155:$CD$1048576,0),MATCH((CUADRO!G$5&amp;$E432),'Hoja de Trabajo para listado'!$CD$151:$DC$151,0)),0)</f>
        <v>0</v>
      </c>
      <c r="H432" s="255">
        <f ca="1">+IFERROR(INDEX('Hoja de Trabajo para listado'!$A$155:$Z$1048576,MATCH($A432,'Hoja de Trabajo para listado'!$A$155:$A$1048576,0),MATCH((CUADRO!H$5&amp;$E432),'Hoja de Trabajo para listado'!$A$151:$Z$151,0)),0)+IFERROR(INDEX('Hoja de Trabajo para listado'!$AB$155:$BA$1048576,MATCH($A432,'Hoja de Trabajo para listado'!$AB$155:$AB$1048576,0),MATCH((CUADRO!H$5&amp;$E432),'Hoja de Trabajo para listado'!$AB$151:$BA$151,0)),0)+IFERROR(INDEX('Hoja de Trabajo para listado'!$BC$155:$CB$1048576,MATCH($A432,'Hoja de Trabajo para listado'!$BC$155:$BC$1048576,0),MATCH((CUADRO!H$5&amp;$E432),'Hoja de Trabajo para listado'!$BC$151:$CB$151,0)),0)+IFERROR(INDEX('Hoja de Trabajo para listado'!$DE$153:$DG$274,MATCH($A432,'Hoja de Trabajo para listado'!$DE$153:$DE$1048576,0),MATCH((CUADRO!H$5&amp;$E432),'Hoja de Trabajo para listado'!$DE$151:$DG$151,0)),0)+IFERROR(INDEX('Hoja de Trabajo para listado'!$CD$155:$DC$1048576,MATCH($A432,'Hoja de Trabajo para listado'!$CD$155:$CD$1048576,0),MATCH((CUADRO!H$5&amp;$E432),'Hoja de Trabajo para listado'!$CD$151:$DC$151,0)),0)</f>
        <v>0</v>
      </c>
      <c r="I432" s="255">
        <f ca="1">+IFERROR(INDEX('Hoja de Trabajo para listado'!$A$155:$Z$1048576,MATCH($A432,'Hoja de Trabajo para listado'!$A$155:$A$1048576,0),MATCH((CUADRO!I$5&amp;$E432),'Hoja de Trabajo para listado'!$A$151:$Z$151,0)),0)+IFERROR(INDEX('Hoja de Trabajo para listado'!$AB$155:$BA$1048576,MATCH($A432,'Hoja de Trabajo para listado'!$AB$155:$AB$1048576,0),MATCH((CUADRO!I$5&amp;$E432),'Hoja de Trabajo para listado'!$AB$151:$BA$151,0)),0)+IFERROR(INDEX('Hoja de Trabajo para listado'!$BC$155:$CB$1048576,MATCH($A432,'Hoja de Trabajo para listado'!$BC$155:$BC$1048576,0),MATCH((CUADRO!I$5&amp;$E432),'Hoja de Trabajo para listado'!$BC$151:$CB$151,0)),0)+IFERROR(INDEX('Hoja de Trabajo para listado'!$DE$153:$DG$274,MATCH($A432,'Hoja de Trabajo para listado'!$DE$153:$DE$1048576,0),MATCH((CUADRO!I$5&amp;$E432),'Hoja de Trabajo para listado'!$DE$151:$DG$151,0)),0)+IFERROR(INDEX('Hoja de Trabajo para listado'!$CD$155:$DC$1048576,MATCH($A432,'Hoja de Trabajo para listado'!$CD$155:$CD$1048576,0),MATCH((CUADRO!I$5&amp;$E432),'Hoja de Trabajo para listado'!$CD$151:$DC$151,0)),0)</f>
        <v>0</v>
      </c>
      <c r="J432" s="255">
        <f ca="1">+IFERROR(INDEX('Hoja de Trabajo para listado'!$A$155:$Z$1048576,MATCH($A432,'Hoja de Trabajo para listado'!$A$155:$A$1048576,0),MATCH((CUADRO!J$5&amp;$E432),'Hoja de Trabajo para listado'!$A$151:$Z$151,0)),0)+IFERROR(INDEX('Hoja de Trabajo para listado'!$AB$155:$BA$1048576,MATCH($A432,'Hoja de Trabajo para listado'!$AB$155:$AB$1048576,0),MATCH((CUADRO!J$5&amp;$E432),'Hoja de Trabajo para listado'!$AB$151:$BA$151,0)),0)+IFERROR(INDEX('Hoja de Trabajo para listado'!$BC$155:$CB$1048576,MATCH($A432,'Hoja de Trabajo para listado'!$BC$155:$BC$1048576,0),MATCH((CUADRO!J$5&amp;$E432),'Hoja de Trabajo para listado'!$BC$151:$CB$151,0)),0)+IFERROR(INDEX('Hoja de Trabajo para listado'!$DE$153:$DG$274,MATCH($A432,'Hoja de Trabajo para listado'!$DE$153:$DE$1048576,0),MATCH((CUADRO!J$5&amp;$E432),'Hoja de Trabajo para listado'!$DE$151:$DG$151,0)),0)+IFERROR(INDEX('Hoja de Trabajo para listado'!$CD$155:$DC$1048576,MATCH($A432,'Hoja de Trabajo para listado'!$CD$155:$CD$1048576,0),MATCH((CUADRO!J$5&amp;$E432),'Hoja de Trabajo para listado'!$CD$151:$DC$151,0)),0)</f>
        <v>0</v>
      </c>
      <c r="K432" s="255">
        <f ca="1">+IFERROR(INDEX('Hoja de Trabajo para listado'!$A$155:$Z$1048576,MATCH($A432,'Hoja de Trabajo para listado'!$A$155:$A$1048576,0),MATCH((CUADRO!K$5&amp;$E432),'Hoja de Trabajo para listado'!$A$151:$Z$151,0)),0)+IFERROR(INDEX('Hoja de Trabajo para listado'!$AB$155:$BA$1048576,MATCH($A432,'Hoja de Trabajo para listado'!$AB$155:$AB$1048576,0),MATCH((CUADRO!K$5&amp;$E432),'Hoja de Trabajo para listado'!$AB$151:$BA$151,0)),0)+IFERROR(INDEX('Hoja de Trabajo para listado'!$BC$155:$CB$1048576,MATCH($A432,'Hoja de Trabajo para listado'!$BC$155:$BC$1048576,0),MATCH((CUADRO!K$5&amp;$E432),'Hoja de Trabajo para listado'!$BC$151:$CB$151,0)),0)+IFERROR(INDEX('Hoja de Trabajo para listado'!$DE$153:$DG$274,MATCH($A432,'Hoja de Trabajo para listado'!$DE$153:$DE$1048576,0),MATCH((CUADRO!K$5&amp;$E432),'Hoja de Trabajo para listado'!$DE$151:$DG$151,0)),0)+IFERROR(INDEX('Hoja de Trabajo para listado'!$CD$155:$DC$1048576,MATCH($A432,'Hoja de Trabajo para listado'!$CD$155:$CD$1048576,0),MATCH((CUADRO!K$5&amp;$E432),'Hoja de Trabajo para listado'!$CD$151:$DC$151,0)),0)</f>
        <v>0</v>
      </c>
      <c r="L432" s="255">
        <f ca="1">+IFERROR(INDEX('Hoja de Trabajo para listado'!$A$155:$Z$1048576,MATCH($A432,'Hoja de Trabajo para listado'!$A$155:$A$1048576,0),MATCH((CUADRO!L$5&amp;$E432),'Hoja de Trabajo para listado'!$A$151:$Z$151,0)),0)+IFERROR(INDEX('Hoja de Trabajo para listado'!$AB$155:$BA$1048576,MATCH($A432,'Hoja de Trabajo para listado'!$AB$155:$AB$1048576,0),MATCH((CUADRO!L$5&amp;$E432),'Hoja de Trabajo para listado'!$AB$151:$BA$151,0)),0)+IFERROR(INDEX('Hoja de Trabajo para listado'!$BC$155:$CB$1048576,MATCH($A432,'Hoja de Trabajo para listado'!$BC$155:$BC$1048576,0),MATCH((CUADRO!L$5&amp;$E432),'Hoja de Trabajo para listado'!$BC$151:$CB$151,0)),0)+IFERROR(INDEX('Hoja de Trabajo para listado'!$DE$153:$DG$274,MATCH($A432,'Hoja de Trabajo para listado'!$DE$153:$DE$1048576,0),MATCH((CUADRO!L$5&amp;$E432),'Hoja de Trabajo para listado'!$DE$151:$DG$151,0)),0)+IFERROR(INDEX('Hoja de Trabajo para listado'!$CD$155:$DC$1048576,MATCH($A432,'Hoja de Trabajo para listado'!$CD$155:$CD$1048576,0),MATCH((CUADRO!L$5&amp;$E432),'Hoja de Trabajo para listado'!$CD$151:$DC$151,0)),0)</f>
        <v>0</v>
      </c>
      <c r="M432" s="255">
        <f ca="1">+IFERROR(INDEX('Hoja de Trabajo para listado'!$A$155:$Z$1048576,MATCH($A432,'Hoja de Trabajo para listado'!$A$155:$A$1048576,0),MATCH((CUADRO!M$5&amp;$E432),'Hoja de Trabajo para listado'!$A$151:$Z$151,0)),0)+IFERROR(INDEX('Hoja de Trabajo para listado'!$AB$155:$BA$1048576,MATCH($A432,'Hoja de Trabajo para listado'!$AB$155:$AB$1048576,0),MATCH((CUADRO!M$5&amp;$E432),'Hoja de Trabajo para listado'!$AB$151:$BA$151,0)),0)+IFERROR(INDEX('Hoja de Trabajo para listado'!$BC$155:$CB$1048576,MATCH($A432,'Hoja de Trabajo para listado'!$BC$155:$BC$1048576,0),MATCH((CUADRO!M$5&amp;$E432),'Hoja de Trabajo para listado'!$BC$151:$CB$151,0)),0)+IFERROR(INDEX('Hoja de Trabajo para listado'!$DE$153:$DG$274,MATCH($A432,'Hoja de Trabajo para listado'!$DE$153:$DE$1048576,0),MATCH((CUADRO!M$5&amp;$E432),'Hoja de Trabajo para listado'!$DE$151:$DG$151,0)),0)+IFERROR(INDEX('Hoja de Trabajo para listado'!$CD$155:$DC$1048576,MATCH($A432,'Hoja de Trabajo para listado'!$CD$155:$CD$1048576,0),MATCH((CUADRO!M$5&amp;$E432),'Hoja de Trabajo para listado'!$CD$151:$DC$151,0)),0)</f>
        <v>0</v>
      </c>
      <c r="N432" s="255">
        <f ca="1">+IFERROR(INDEX('Hoja de Trabajo para listado'!$A$155:$Z$1048576,MATCH($A432,'Hoja de Trabajo para listado'!$A$155:$A$1048576,0),MATCH((CUADRO!N$5&amp;$E432),'Hoja de Trabajo para listado'!$A$151:$Z$151,0)),0)+IFERROR(INDEX('Hoja de Trabajo para listado'!$AB$155:$BA$1048576,MATCH($A432,'Hoja de Trabajo para listado'!$AB$155:$AB$1048576,0),MATCH((CUADRO!N$5&amp;$E432),'Hoja de Trabajo para listado'!$AB$151:$BA$151,0)),0)+IFERROR(INDEX('Hoja de Trabajo para listado'!$BC$155:$CB$1048576,MATCH($A432,'Hoja de Trabajo para listado'!$BC$155:$BC$1048576,0),MATCH((CUADRO!N$5&amp;$E432),'Hoja de Trabajo para listado'!$BC$151:$CB$151,0)),0)+IFERROR(INDEX('Hoja de Trabajo para listado'!$DE$153:$DG$274,MATCH($A432,'Hoja de Trabajo para listado'!$DE$153:$DE$1048576,0),MATCH((CUADRO!N$5&amp;$E432),'Hoja de Trabajo para listado'!$DE$151:$DG$151,0)),0)+IFERROR(INDEX('Hoja de Trabajo para listado'!$CD$155:$DC$1048576,MATCH($A432,'Hoja de Trabajo para listado'!$CD$155:$CD$1048576,0),MATCH((CUADRO!N$5&amp;$E432),'Hoja de Trabajo para listado'!$CD$151:$DC$151,0)),0)</f>
        <v>0</v>
      </c>
      <c r="O432" s="255">
        <f ca="1">+IFERROR(INDEX('Hoja de Trabajo para listado'!$A$155:$Z$1048576,MATCH($A432,'Hoja de Trabajo para listado'!$A$155:$A$1048576,0),MATCH((CUADRO!O$5&amp;$E432),'Hoja de Trabajo para listado'!$A$151:$Z$151,0)),0)+IFERROR(INDEX('Hoja de Trabajo para listado'!$AB$155:$BA$1048576,MATCH($A432,'Hoja de Trabajo para listado'!$AB$155:$AB$1048576,0),MATCH((CUADRO!O$5&amp;$E432),'Hoja de Trabajo para listado'!$AB$151:$BA$151,0)),0)+IFERROR(INDEX('Hoja de Trabajo para listado'!$BC$155:$CB$1048576,MATCH($A432,'Hoja de Trabajo para listado'!$BC$155:$BC$1048576,0),MATCH((CUADRO!O$5&amp;$E432),'Hoja de Trabajo para listado'!$BC$151:$CB$151,0)),0)+IFERROR(INDEX('Hoja de Trabajo para listado'!$DE$153:$DG$274,MATCH($A432,'Hoja de Trabajo para listado'!$DE$153:$DE$1048576,0),MATCH((CUADRO!O$5&amp;$E432),'Hoja de Trabajo para listado'!$DE$151:$DG$151,0)),0)+IFERROR(INDEX('Hoja de Trabajo para listado'!$CD$155:$DC$1048576,MATCH($A432,'Hoja de Trabajo para listado'!$CD$155:$CD$1048576,0),MATCH((CUADRO!O$5&amp;$E432),'Hoja de Trabajo para listado'!$CD$151:$DC$151,0)),0)</f>
        <v>0</v>
      </c>
      <c r="P432" s="255">
        <f ca="1">+IFERROR(INDEX('Hoja de Trabajo para listado'!$A$155:$Z$1048576,MATCH($A432,'Hoja de Trabajo para listado'!$A$155:$A$1048576,0),MATCH((CUADRO!P$5&amp;$E432),'Hoja de Trabajo para listado'!$A$151:$Z$151,0)),0)+IFERROR(INDEX('Hoja de Trabajo para listado'!$AB$155:$BA$1048576,MATCH($A432,'Hoja de Trabajo para listado'!$AB$155:$AB$1048576,0),MATCH((CUADRO!P$5&amp;$E432),'Hoja de Trabajo para listado'!$AB$151:$BA$151,0)),0)+IFERROR(INDEX('Hoja de Trabajo para listado'!$BC$155:$CB$1048576,MATCH($A432,'Hoja de Trabajo para listado'!$BC$155:$BC$1048576,0),MATCH((CUADRO!P$5&amp;$E432),'Hoja de Trabajo para listado'!$BC$151:$CB$151,0)),0)+IFERROR(INDEX('Hoja de Trabajo para listado'!$DE$153:$DG$274,MATCH($A432,'Hoja de Trabajo para listado'!$DE$153:$DE$1048576,0),MATCH((CUADRO!P$5&amp;$E432),'Hoja de Trabajo para listado'!$DE$151:$DG$151,0)),0)+IFERROR(INDEX('Hoja de Trabajo para listado'!$CD$155:$DC$1048576,MATCH($A432,'Hoja de Trabajo para listado'!$CD$155:$CD$1048576,0),MATCH((CUADRO!P$5&amp;$E432),'Hoja de Trabajo para listado'!$CD$151:$DC$151,0)),0)</f>
        <v>0</v>
      </c>
      <c r="Q432" s="255">
        <f ca="1">+IFERROR(INDEX('Hoja de Trabajo para listado'!$A$155:$Z$1048576,MATCH($A432,'Hoja de Trabajo para listado'!$A$155:$A$1048576,0),MATCH((CUADRO!Q$5&amp;$E432),'Hoja de Trabajo para listado'!$A$151:$Z$151,0)),0)+IFERROR(INDEX('Hoja de Trabajo para listado'!$AB$155:$BA$1048576,MATCH($A432,'Hoja de Trabajo para listado'!$AB$155:$AB$1048576,0),MATCH((CUADRO!Q$5&amp;$E432),'Hoja de Trabajo para listado'!$AB$151:$BA$151,0)),0)+IFERROR(INDEX('Hoja de Trabajo para listado'!$BC$155:$CB$1048576,MATCH($A432,'Hoja de Trabajo para listado'!$BC$155:$BC$1048576,0),MATCH((CUADRO!Q$5&amp;$E432),'Hoja de Trabajo para listado'!$BC$151:$CB$151,0)),0)+IFERROR(INDEX('Hoja de Trabajo para listado'!$DE$153:$DG$274,MATCH($A432,'Hoja de Trabajo para listado'!$DE$153:$DE$1048576,0),MATCH((CUADRO!Q$5&amp;$E432),'Hoja de Trabajo para listado'!$DE$151:$DG$151,0)),0)+IFERROR(INDEX('Hoja de Trabajo para listado'!$CD$155:$DC$1048576,MATCH($A432,'Hoja de Trabajo para listado'!$CD$155:$CD$1048576,0),MATCH((CUADRO!Q$5&amp;$E432),'Hoja de Trabajo para listado'!$CD$151:$DC$151,0)),0)</f>
        <v>0</v>
      </c>
      <c r="R432" s="255">
        <f t="shared" ref="R432:R495" ca="1" si="14">+SUM(F432:Q432)</f>
        <v>0</v>
      </c>
      <c r="S432" s="262"/>
      <c r="T432" s="255">
        <f ca="1">+T433</f>
        <v>0</v>
      </c>
      <c r="U432" s="254">
        <f t="shared" ref="U432:U495" si="15">+IF(E432="Débitos",1,2)</f>
        <v>1</v>
      </c>
      <c r="V432" s="362" t="str">
        <f>+VLOOKUP(A432,bd_lista!$A$3:$E$590,5,FALSE)</f>
        <v>Gobiernos Autonomos Municipales</v>
      </c>
      <c r="W432" s="361" t="str">
        <f>+V432</f>
        <v>Gobiernos Autonomos Municipales</v>
      </c>
      <c r="X432" s="254">
        <f>+VLOOKUP(A432,[2]Sheet1!$A$13:$D$744,4,FALSE)</f>
        <v>0</v>
      </c>
      <c r="Y432" s="254" t="e">
        <f>+VLOOKUP(X432,bd_lista!$A$3:$C$590,3,FALSE)</f>
        <v>#N/A</v>
      </c>
      <c r="Z432" s="316">
        <f>+X432</f>
        <v>0</v>
      </c>
      <c r="AA432" s="317" t="e">
        <f>+Y432</f>
        <v>#N/A</v>
      </c>
    </row>
    <row r="433" spans="1:27" customFormat="1" ht="27" hidden="1" customHeight="1">
      <c r="A433" s="32">
        <v>1119</v>
      </c>
      <c r="B433" s="307"/>
      <c r="C433" s="259" t="str">
        <f>+VLOOKUP(A433,bd_lista!$A$3:$C$590,3,FALSE)</f>
        <v>Gobierno Autónomo Municipal de Camargo</v>
      </c>
      <c r="D433" s="362"/>
      <c r="E433" s="256" t="s">
        <v>1314</v>
      </c>
      <c r="F433" s="255">
        <f ca="1">+IFERROR(INDEX('Hoja de Trabajo para listado'!$A$155:$Z$1048576,MATCH($A433,'Hoja de Trabajo para listado'!$A$155:$A$1048576,0),MATCH((CUADRO!F$5&amp;$E433),'Hoja de Trabajo para listado'!$A$151:$Z$151,0)),0)+IFERROR(INDEX('Hoja de Trabajo para listado'!$AB$155:$BA$1048576,MATCH($A433,'Hoja de Trabajo para listado'!$AB$155:$AB$1048576,0),MATCH((CUADRO!F$5&amp;$E433),'Hoja de Trabajo para listado'!$AB$151:$BA$151,0)),0)+IFERROR(INDEX('Hoja de Trabajo para listado'!$BC$155:$CB$1048576,MATCH($A433,'Hoja de Trabajo para listado'!$BC$155:$BC$1048576,0),MATCH((CUADRO!F$5&amp;$E433),'Hoja de Trabajo para listado'!$BC$151:$CB$151,0)),0)+IFERROR(INDEX('Hoja de Trabajo para listado'!$DE$153:$DG$274,MATCH($A433,'Hoja de Trabajo para listado'!$DE$153:$DE$1048576,0),MATCH((CUADRO!F$5&amp;$E433),'Hoja de Trabajo para listado'!$DE$151:$DG$151,0)),0)+IFERROR(INDEX('Hoja de Trabajo para listado'!$CD$155:$DC$1048576,MATCH($A433,'Hoja de Trabajo para listado'!$CD$155:$CD$1048576,0),MATCH((CUADRO!F$5&amp;$E433),'Hoja de Trabajo para listado'!$CD$151:$DC$151,0)),0)</f>
        <v>0</v>
      </c>
      <c r="G433" s="255">
        <f ca="1">+IFERROR(INDEX('Hoja de Trabajo para listado'!$A$155:$Z$1048576,MATCH($A433,'Hoja de Trabajo para listado'!$A$155:$A$1048576,0),MATCH((CUADRO!G$5&amp;$E433),'Hoja de Trabajo para listado'!$A$151:$Z$151,0)),0)+IFERROR(INDEX('Hoja de Trabajo para listado'!$AB$155:$BA$1048576,MATCH($A433,'Hoja de Trabajo para listado'!$AB$155:$AB$1048576,0),MATCH((CUADRO!G$5&amp;$E433),'Hoja de Trabajo para listado'!$AB$151:$BA$151,0)),0)+IFERROR(INDEX('Hoja de Trabajo para listado'!$BC$155:$CB$1048576,MATCH($A433,'Hoja de Trabajo para listado'!$BC$155:$BC$1048576,0),MATCH((CUADRO!G$5&amp;$E433),'Hoja de Trabajo para listado'!$BC$151:$CB$151,0)),0)+IFERROR(INDEX('Hoja de Trabajo para listado'!$DE$153:$DG$274,MATCH($A433,'Hoja de Trabajo para listado'!$DE$153:$DE$1048576,0),MATCH((CUADRO!G$5&amp;$E433),'Hoja de Trabajo para listado'!$DE$151:$DG$151,0)),0)+IFERROR(INDEX('Hoja de Trabajo para listado'!$CD$155:$DC$1048576,MATCH($A433,'Hoja de Trabajo para listado'!$CD$155:$CD$1048576,0),MATCH((CUADRO!G$5&amp;$E433),'Hoja de Trabajo para listado'!$CD$151:$DC$151,0)),0)</f>
        <v>0</v>
      </c>
      <c r="H433" s="255">
        <f ca="1">+IFERROR(INDEX('Hoja de Trabajo para listado'!$A$155:$Z$1048576,MATCH($A433,'Hoja de Trabajo para listado'!$A$155:$A$1048576,0),MATCH((CUADRO!H$5&amp;$E433),'Hoja de Trabajo para listado'!$A$151:$Z$151,0)),0)+IFERROR(INDEX('Hoja de Trabajo para listado'!$AB$155:$BA$1048576,MATCH($A433,'Hoja de Trabajo para listado'!$AB$155:$AB$1048576,0),MATCH((CUADRO!H$5&amp;$E433),'Hoja de Trabajo para listado'!$AB$151:$BA$151,0)),0)+IFERROR(INDEX('Hoja de Trabajo para listado'!$BC$155:$CB$1048576,MATCH($A433,'Hoja de Trabajo para listado'!$BC$155:$BC$1048576,0),MATCH((CUADRO!H$5&amp;$E433),'Hoja de Trabajo para listado'!$BC$151:$CB$151,0)),0)+IFERROR(INDEX('Hoja de Trabajo para listado'!$DE$153:$DG$274,MATCH($A433,'Hoja de Trabajo para listado'!$DE$153:$DE$1048576,0),MATCH((CUADRO!H$5&amp;$E433),'Hoja de Trabajo para listado'!$DE$151:$DG$151,0)),0)+IFERROR(INDEX('Hoja de Trabajo para listado'!$CD$155:$DC$1048576,MATCH($A433,'Hoja de Trabajo para listado'!$CD$155:$CD$1048576,0),MATCH((CUADRO!H$5&amp;$E433),'Hoja de Trabajo para listado'!$CD$151:$DC$151,0)),0)</f>
        <v>0</v>
      </c>
      <c r="I433" s="255">
        <f ca="1">+IFERROR(INDEX('Hoja de Trabajo para listado'!$A$155:$Z$1048576,MATCH($A433,'Hoja de Trabajo para listado'!$A$155:$A$1048576,0),MATCH((CUADRO!I$5&amp;$E433),'Hoja de Trabajo para listado'!$A$151:$Z$151,0)),0)+IFERROR(INDEX('Hoja de Trabajo para listado'!$AB$155:$BA$1048576,MATCH($A433,'Hoja de Trabajo para listado'!$AB$155:$AB$1048576,0),MATCH((CUADRO!I$5&amp;$E433),'Hoja de Trabajo para listado'!$AB$151:$BA$151,0)),0)+IFERROR(INDEX('Hoja de Trabajo para listado'!$BC$155:$CB$1048576,MATCH($A433,'Hoja de Trabajo para listado'!$BC$155:$BC$1048576,0),MATCH((CUADRO!I$5&amp;$E433),'Hoja de Trabajo para listado'!$BC$151:$CB$151,0)),0)+IFERROR(INDEX('Hoja de Trabajo para listado'!$DE$153:$DG$274,MATCH($A433,'Hoja de Trabajo para listado'!$DE$153:$DE$1048576,0),MATCH((CUADRO!I$5&amp;$E433),'Hoja de Trabajo para listado'!$DE$151:$DG$151,0)),0)+IFERROR(INDEX('Hoja de Trabajo para listado'!$CD$155:$DC$1048576,MATCH($A433,'Hoja de Trabajo para listado'!$CD$155:$CD$1048576,0),MATCH((CUADRO!I$5&amp;$E433),'Hoja de Trabajo para listado'!$CD$151:$DC$151,0)),0)</f>
        <v>0</v>
      </c>
      <c r="J433" s="255">
        <f ca="1">+IFERROR(INDEX('Hoja de Trabajo para listado'!$A$155:$Z$1048576,MATCH($A433,'Hoja de Trabajo para listado'!$A$155:$A$1048576,0),MATCH((CUADRO!J$5&amp;$E433),'Hoja de Trabajo para listado'!$A$151:$Z$151,0)),0)+IFERROR(INDEX('Hoja de Trabajo para listado'!$AB$155:$BA$1048576,MATCH($A433,'Hoja de Trabajo para listado'!$AB$155:$AB$1048576,0),MATCH((CUADRO!J$5&amp;$E433),'Hoja de Trabajo para listado'!$AB$151:$BA$151,0)),0)+IFERROR(INDEX('Hoja de Trabajo para listado'!$BC$155:$CB$1048576,MATCH($A433,'Hoja de Trabajo para listado'!$BC$155:$BC$1048576,0),MATCH((CUADRO!J$5&amp;$E433),'Hoja de Trabajo para listado'!$BC$151:$CB$151,0)),0)+IFERROR(INDEX('Hoja de Trabajo para listado'!$DE$153:$DG$274,MATCH($A433,'Hoja de Trabajo para listado'!$DE$153:$DE$1048576,0),MATCH((CUADRO!J$5&amp;$E433),'Hoja de Trabajo para listado'!$DE$151:$DG$151,0)),0)+IFERROR(INDEX('Hoja de Trabajo para listado'!$CD$155:$DC$1048576,MATCH($A433,'Hoja de Trabajo para listado'!$CD$155:$CD$1048576,0),MATCH((CUADRO!J$5&amp;$E433),'Hoja de Trabajo para listado'!$CD$151:$DC$151,0)),0)</f>
        <v>0</v>
      </c>
      <c r="K433" s="255">
        <f ca="1">+IFERROR(INDEX('Hoja de Trabajo para listado'!$A$155:$Z$1048576,MATCH($A433,'Hoja de Trabajo para listado'!$A$155:$A$1048576,0),MATCH((CUADRO!K$5&amp;$E433),'Hoja de Trabajo para listado'!$A$151:$Z$151,0)),0)+IFERROR(INDEX('Hoja de Trabajo para listado'!$AB$155:$BA$1048576,MATCH($A433,'Hoja de Trabajo para listado'!$AB$155:$AB$1048576,0),MATCH((CUADRO!K$5&amp;$E433),'Hoja de Trabajo para listado'!$AB$151:$BA$151,0)),0)+IFERROR(INDEX('Hoja de Trabajo para listado'!$BC$155:$CB$1048576,MATCH($A433,'Hoja de Trabajo para listado'!$BC$155:$BC$1048576,0),MATCH((CUADRO!K$5&amp;$E433),'Hoja de Trabajo para listado'!$BC$151:$CB$151,0)),0)+IFERROR(INDEX('Hoja de Trabajo para listado'!$DE$153:$DG$274,MATCH($A433,'Hoja de Trabajo para listado'!$DE$153:$DE$1048576,0),MATCH((CUADRO!K$5&amp;$E433),'Hoja de Trabajo para listado'!$DE$151:$DG$151,0)),0)+IFERROR(INDEX('Hoja de Trabajo para listado'!$CD$155:$DC$1048576,MATCH($A433,'Hoja de Trabajo para listado'!$CD$155:$CD$1048576,0),MATCH((CUADRO!K$5&amp;$E433),'Hoja de Trabajo para listado'!$CD$151:$DC$151,0)),0)</f>
        <v>0</v>
      </c>
      <c r="L433" s="255">
        <f ca="1">+IFERROR(INDEX('Hoja de Trabajo para listado'!$A$155:$Z$1048576,MATCH($A433,'Hoja de Trabajo para listado'!$A$155:$A$1048576,0),MATCH((CUADRO!L$5&amp;$E433),'Hoja de Trabajo para listado'!$A$151:$Z$151,0)),0)+IFERROR(INDEX('Hoja de Trabajo para listado'!$AB$155:$BA$1048576,MATCH($A433,'Hoja de Trabajo para listado'!$AB$155:$AB$1048576,0),MATCH((CUADRO!L$5&amp;$E433),'Hoja de Trabajo para listado'!$AB$151:$BA$151,0)),0)+IFERROR(INDEX('Hoja de Trabajo para listado'!$BC$155:$CB$1048576,MATCH($A433,'Hoja de Trabajo para listado'!$BC$155:$BC$1048576,0),MATCH((CUADRO!L$5&amp;$E433),'Hoja de Trabajo para listado'!$BC$151:$CB$151,0)),0)+IFERROR(INDEX('Hoja de Trabajo para listado'!$DE$153:$DG$274,MATCH($A433,'Hoja de Trabajo para listado'!$DE$153:$DE$1048576,0),MATCH((CUADRO!L$5&amp;$E433),'Hoja de Trabajo para listado'!$DE$151:$DG$151,0)),0)+IFERROR(INDEX('Hoja de Trabajo para listado'!$CD$155:$DC$1048576,MATCH($A433,'Hoja de Trabajo para listado'!$CD$155:$CD$1048576,0),MATCH((CUADRO!L$5&amp;$E433),'Hoja de Trabajo para listado'!$CD$151:$DC$151,0)),0)</f>
        <v>0</v>
      </c>
      <c r="M433" s="255">
        <f ca="1">+IFERROR(INDEX('Hoja de Trabajo para listado'!$A$155:$Z$1048576,MATCH($A433,'Hoja de Trabajo para listado'!$A$155:$A$1048576,0),MATCH((CUADRO!M$5&amp;$E433),'Hoja de Trabajo para listado'!$A$151:$Z$151,0)),0)+IFERROR(INDEX('Hoja de Trabajo para listado'!$AB$155:$BA$1048576,MATCH($A433,'Hoja de Trabajo para listado'!$AB$155:$AB$1048576,0),MATCH((CUADRO!M$5&amp;$E433),'Hoja de Trabajo para listado'!$AB$151:$BA$151,0)),0)+IFERROR(INDEX('Hoja de Trabajo para listado'!$BC$155:$CB$1048576,MATCH($A433,'Hoja de Trabajo para listado'!$BC$155:$BC$1048576,0),MATCH((CUADRO!M$5&amp;$E433),'Hoja de Trabajo para listado'!$BC$151:$CB$151,0)),0)+IFERROR(INDEX('Hoja de Trabajo para listado'!$DE$153:$DG$274,MATCH($A433,'Hoja de Trabajo para listado'!$DE$153:$DE$1048576,0),MATCH((CUADRO!M$5&amp;$E433),'Hoja de Trabajo para listado'!$DE$151:$DG$151,0)),0)+IFERROR(INDEX('Hoja de Trabajo para listado'!$CD$155:$DC$1048576,MATCH($A433,'Hoja de Trabajo para listado'!$CD$155:$CD$1048576,0),MATCH((CUADRO!M$5&amp;$E433),'Hoja de Trabajo para listado'!$CD$151:$DC$151,0)),0)</f>
        <v>0</v>
      </c>
      <c r="N433" s="255">
        <f ca="1">+IFERROR(INDEX('Hoja de Trabajo para listado'!$A$155:$Z$1048576,MATCH($A433,'Hoja de Trabajo para listado'!$A$155:$A$1048576,0),MATCH((CUADRO!N$5&amp;$E433),'Hoja de Trabajo para listado'!$A$151:$Z$151,0)),0)+IFERROR(INDEX('Hoja de Trabajo para listado'!$AB$155:$BA$1048576,MATCH($A433,'Hoja de Trabajo para listado'!$AB$155:$AB$1048576,0),MATCH((CUADRO!N$5&amp;$E433),'Hoja de Trabajo para listado'!$AB$151:$BA$151,0)),0)+IFERROR(INDEX('Hoja de Trabajo para listado'!$BC$155:$CB$1048576,MATCH($A433,'Hoja de Trabajo para listado'!$BC$155:$BC$1048576,0),MATCH((CUADRO!N$5&amp;$E433),'Hoja de Trabajo para listado'!$BC$151:$CB$151,0)),0)+IFERROR(INDEX('Hoja de Trabajo para listado'!$DE$153:$DG$274,MATCH($A433,'Hoja de Trabajo para listado'!$DE$153:$DE$1048576,0),MATCH((CUADRO!N$5&amp;$E433),'Hoja de Trabajo para listado'!$DE$151:$DG$151,0)),0)+IFERROR(INDEX('Hoja de Trabajo para listado'!$CD$155:$DC$1048576,MATCH($A433,'Hoja de Trabajo para listado'!$CD$155:$CD$1048576,0),MATCH((CUADRO!N$5&amp;$E433),'Hoja de Trabajo para listado'!$CD$151:$DC$151,0)),0)</f>
        <v>0</v>
      </c>
      <c r="O433" s="255">
        <f ca="1">+IFERROR(INDEX('Hoja de Trabajo para listado'!$A$155:$Z$1048576,MATCH($A433,'Hoja de Trabajo para listado'!$A$155:$A$1048576,0),MATCH((CUADRO!O$5&amp;$E433),'Hoja de Trabajo para listado'!$A$151:$Z$151,0)),0)+IFERROR(INDEX('Hoja de Trabajo para listado'!$AB$155:$BA$1048576,MATCH($A433,'Hoja de Trabajo para listado'!$AB$155:$AB$1048576,0),MATCH((CUADRO!O$5&amp;$E433),'Hoja de Trabajo para listado'!$AB$151:$BA$151,0)),0)+IFERROR(INDEX('Hoja de Trabajo para listado'!$BC$155:$CB$1048576,MATCH($A433,'Hoja de Trabajo para listado'!$BC$155:$BC$1048576,0),MATCH((CUADRO!O$5&amp;$E433),'Hoja de Trabajo para listado'!$BC$151:$CB$151,0)),0)+IFERROR(INDEX('Hoja de Trabajo para listado'!$DE$153:$DG$274,MATCH($A433,'Hoja de Trabajo para listado'!$DE$153:$DE$1048576,0),MATCH((CUADRO!O$5&amp;$E433),'Hoja de Trabajo para listado'!$DE$151:$DG$151,0)),0)+IFERROR(INDEX('Hoja de Trabajo para listado'!$CD$155:$DC$1048576,MATCH($A433,'Hoja de Trabajo para listado'!$CD$155:$CD$1048576,0),MATCH((CUADRO!O$5&amp;$E433),'Hoja de Trabajo para listado'!$CD$151:$DC$151,0)),0)</f>
        <v>0</v>
      </c>
      <c r="P433" s="255">
        <f ca="1">+IFERROR(INDEX('Hoja de Trabajo para listado'!$A$155:$Z$1048576,MATCH($A433,'Hoja de Trabajo para listado'!$A$155:$A$1048576,0),MATCH((CUADRO!P$5&amp;$E433),'Hoja de Trabajo para listado'!$A$151:$Z$151,0)),0)+IFERROR(INDEX('Hoja de Trabajo para listado'!$AB$155:$BA$1048576,MATCH($A433,'Hoja de Trabajo para listado'!$AB$155:$AB$1048576,0),MATCH((CUADRO!P$5&amp;$E433),'Hoja de Trabajo para listado'!$AB$151:$BA$151,0)),0)+IFERROR(INDEX('Hoja de Trabajo para listado'!$BC$155:$CB$1048576,MATCH($A433,'Hoja de Trabajo para listado'!$BC$155:$BC$1048576,0),MATCH((CUADRO!P$5&amp;$E433),'Hoja de Trabajo para listado'!$BC$151:$CB$151,0)),0)+IFERROR(INDEX('Hoja de Trabajo para listado'!$DE$153:$DG$274,MATCH($A433,'Hoja de Trabajo para listado'!$DE$153:$DE$1048576,0),MATCH((CUADRO!P$5&amp;$E433),'Hoja de Trabajo para listado'!$DE$151:$DG$151,0)),0)+IFERROR(INDEX('Hoja de Trabajo para listado'!$CD$155:$DC$1048576,MATCH($A433,'Hoja de Trabajo para listado'!$CD$155:$CD$1048576,0),MATCH((CUADRO!P$5&amp;$E433),'Hoja de Trabajo para listado'!$CD$151:$DC$151,0)),0)</f>
        <v>0</v>
      </c>
      <c r="Q433" s="255">
        <f ca="1">+IFERROR(INDEX('Hoja de Trabajo para listado'!$A$155:$Z$1048576,MATCH($A433,'Hoja de Trabajo para listado'!$A$155:$A$1048576,0),MATCH((CUADRO!Q$5&amp;$E433),'Hoja de Trabajo para listado'!$A$151:$Z$151,0)),0)+IFERROR(INDEX('Hoja de Trabajo para listado'!$AB$155:$BA$1048576,MATCH($A433,'Hoja de Trabajo para listado'!$AB$155:$AB$1048576,0),MATCH((CUADRO!Q$5&amp;$E433),'Hoja de Trabajo para listado'!$AB$151:$BA$151,0)),0)+IFERROR(INDEX('Hoja de Trabajo para listado'!$BC$155:$CB$1048576,MATCH($A433,'Hoja de Trabajo para listado'!$BC$155:$BC$1048576,0),MATCH((CUADRO!Q$5&amp;$E433),'Hoja de Trabajo para listado'!$BC$151:$CB$151,0)),0)+IFERROR(INDEX('Hoja de Trabajo para listado'!$DE$153:$DG$274,MATCH($A433,'Hoja de Trabajo para listado'!$DE$153:$DE$1048576,0),MATCH((CUADRO!Q$5&amp;$E433),'Hoja de Trabajo para listado'!$DE$151:$DG$151,0)),0)+IFERROR(INDEX('Hoja de Trabajo para listado'!$CD$155:$DC$1048576,MATCH($A433,'Hoja de Trabajo para listado'!$CD$155:$CD$1048576,0),MATCH((CUADRO!Q$5&amp;$E433),'Hoja de Trabajo para listado'!$CD$151:$DC$151,0)),0)</f>
        <v>0</v>
      </c>
      <c r="R433" s="255">
        <f t="shared" ca="1" si="14"/>
        <v>0</v>
      </c>
      <c r="S433" s="262">
        <f ca="1">+R432+R433</f>
        <v>0</v>
      </c>
      <c r="T433" s="255">
        <f ca="1">+S433</f>
        <v>0</v>
      </c>
      <c r="U433" s="254">
        <f t="shared" si="15"/>
        <v>2</v>
      </c>
      <c r="V433" s="362" t="str">
        <f>+VLOOKUP(A433,bd_lista!$A$3:$E$590,5,FALSE)</f>
        <v>Gobiernos Autonomos Municipales</v>
      </c>
      <c r="W433" s="362"/>
      <c r="X433" s="254">
        <f>+VLOOKUP(A433,[2]Sheet1!$A$13:$D$744,4,FALSE)</f>
        <v>0</v>
      </c>
      <c r="Y433" s="254" t="e">
        <f>+VLOOKUP(X433,bd_lista!$A$3:$C$590,3,FALSE)</f>
        <v>#N/A</v>
      </c>
      <c r="Z433" s="314"/>
      <c r="AA433" s="315"/>
    </row>
    <row r="434" spans="1:27" customFormat="1" ht="15" hidden="1" customHeight="1">
      <c r="A434" s="32">
        <v>1120</v>
      </c>
      <c r="B434" s="306">
        <f>+A434</f>
        <v>1120</v>
      </c>
      <c r="C434" s="259" t="str">
        <f>+VLOOKUP(A434,bd_lista!$A$3:$C$590,3,FALSE)</f>
        <v>Gobierno Autónomo Municipal de San Lucas</v>
      </c>
      <c r="D434" s="361" t="str">
        <f>+C434</f>
        <v>Gobierno Autónomo Municipal de San Lucas</v>
      </c>
      <c r="E434" s="254" t="s">
        <v>1313</v>
      </c>
      <c r="F434" s="255">
        <f ca="1">+IFERROR(INDEX('Hoja de Trabajo para listado'!$A$155:$Z$1048576,MATCH($A434,'Hoja de Trabajo para listado'!$A$155:$A$1048576,0),MATCH((CUADRO!F$5&amp;$E434),'Hoja de Trabajo para listado'!$A$151:$Z$151,0)),0)+IFERROR(INDEX('Hoja de Trabajo para listado'!$AB$155:$BA$1048576,MATCH($A434,'Hoja de Trabajo para listado'!$AB$155:$AB$1048576,0),MATCH((CUADRO!F$5&amp;$E434),'Hoja de Trabajo para listado'!$AB$151:$BA$151,0)),0)+IFERROR(INDEX('Hoja de Trabajo para listado'!$BC$155:$CB$1048576,MATCH($A434,'Hoja de Trabajo para listado'!$BC$155:$BC$1048576,0),MATCH((CUADRO!F$5&amp;$E434),'Hoja de Trabajo para listado'!$BC$151:$CB$151,0)),0)+IFERROR(INDEX('Hoja de Trabajo para listado'!$DE$153:$DG$274,MATCH($A434,'Hoja de Trabajo para listado'!$DE$153:$DE$1048576,0),MATCH((CUADRO!F$5&amp;$E434),'Hoja de Trabajo para listado'!$DE$151:$DG$151,0)),0)+IFERROR(INDEX('Hoja de Trabajo para listado'!$CD$155:$DC$1048576,MATCH($A434,'Hoja de Trabajo para listado'!$CD$155:$CD$1048576,0),MATCH((CUADRO!F$5&amp;$E434),'Hoja de Trabajo para listado'!$CD$151:$DC$151,0)),0)</f>
        <v>0</v>
      </c>
      <c r="G434" s="255">
        <f ca="1">+IFERROR(INDEX('Hoja de Trabajo para listado'!$A$155:$Z$1048576,MATCH($A434,'Hoja de Trabajo para listado'!$A$155:$A$1048576,0),MATCH((CUADRO!G$5&amp;$E434),'Hoja de Trabajo para listado'!$A$151:$Z$151,0)),0)+IFERROR(INDEX('Hoja de Trabajo para listado'!$AB$155:$BA$1048576,MATCH($A434,'Hoja de Trabajo para listado'!$AB$155:$AB$1048576,0),MATCH((CUADRO!G$5&amp;$E434),'Hoja de Trabajo para listado'!$AB$151:$BA$151,0)),0)+IFERROR(INDEX('Hoja de Trabajo para listado'!$BC$155:$CB$1048576,MATCH($A434,'Hoja de Trabajo para listado'!$BC$155:$BC$1048576,0),MATCH((CUADRO!G$5&amp;$E434),'Hoja de Trabajo para listado'!$BC$151:$CB$151,0)),0)+IFERROR(INDEX('Hoja de Trabajo para listado'!$DE$153:$DG$274,MATCH($A434,'Hoja de Trabajo para listado'!$DE$153:$DE$1048576,0),MATCH((CUADRO!G$5&amp;$E434),'Hoja de Trabajo para listado'!$DE$151:$DG$151,0)),0)+IFERROR(INDEX('Hoja de Trabajo para listado'!$CD$155:$DC$1048576,MATCH($A434,'Hoja de Trabajo para listado'!$CD$155:$CD$1048576,0),MATCH((CUADRO!G$5&amp;$E434),'Hoja de Trabajo para listado'!$CD$151:$DC$151,0)),0)</f>
        <v>0</v>
      </c>
      <c r="H434" s="255">
        <f ca="1">+IFERROR(INDEX('Hoja de Trabajo para listado'!$A$155:$Z$1048576,MATCH($A434,'Hoja de Trabajo para listado'!$A$155:$A$1048576,0),MATCH((CUADRO!H$5&amp;$E434),'Hoja de Trabajo para listado'!$A$151:$Z$151,0)),0)+IFERROR(INDEX('Hoja de Trabajo para listado'!$AB$155:$BA$1048576,MATCH($A434,'Hoja de Trabajo para listado'!$AB$155:$AB$1048576,0),MATCH((CUADRO!H$5&amp;$E434),'Hoja de Trabajo para listado'!$AB$151:$BA$151,0)),0)+IFERROR(INDEX('Hoja de Trabajo para listado'!$BC$155:$CB$1048576,MATCH($A434,'Hoja de Trabajo para listado'!$BC$155:$BC$1048576,0),MATCH((CUADRO!H$5&amp;$E434),'Hoja de Trabajo para listado'!$BC$151:$CB$151,0)),0)+IFERROR(INDEX('Hoja de Trabajo para listado'!$DE$153:$DG$274,MATCH($A434,'Hoja de Trabajo para listado'!$DE$153:$DE$1048576,0),MATCH((CUADRO!H$5&amp;$E434),'Hoja de Trabajo para listado'!$DE$151:$DG$151,0)),0)+IFERROR(INDEX('Hoja de Trabajo para listado'!$CD$155:$DC$1048576,MATCH($A434,'Hoja de Trabajo para listado'!$CD$155:$CD$1048576,0),MATCH((CUADRO!H$5&amp;$E434),'Hoja de Trabajo para listado'!$CD$151:$DC$151,0)),0)</f>
        <v>0</v>
      </c>
      <c r="I434" s="255">
        <f ca="1">+IFERROR(INDEX('Hoja de Trabajo para listado'!$A$155:$Z$1048576,MATCH($A434,'Hoja de Trabajo para listado'!$A$155:$A$1048576,0),MATCH((CUADRO!I$5&amp;$E434),'Hoja de Trabajo para listado'!$A$151:$Z$151,0)),0)+IFERROR(INDEX('Hoja de Trabajo para listado'!$AB$155:$BA$1048576,MATCH($A434,'Hoja de Trabajo para listado'!$AB$155:$AB$1048576,0),MATCH((CUADRO!I$5&amp;$E434),'Hoja de Trabajo para listado'!$AB$151:$BA$151,0)),0)+IFERROR(INDEX('Hoja de Trabajo para listado'!$BC$155:$CB$1048576,MATCH($A434,'Hoja de Trabajo para listado'!$BC$155:$BC$1048576,0),MATCH((CUADRO!I$5&amp;$E434),'Hoja de Trabajo para listado'!$BC$151:$CB$151,0)),0)+IFERROR(INDEX('Hoja de Trabajo para listado'!$DE$153:$DG$274,MATCH($A434,'Hoja de Trabajo para listado'!$DE$153:$DE$1048576,0),MATCH((CUADRO!I$5&amp;$E434),'Hoja de Trabajo para listado'!$DE$151:$DG$151,0)),0)+IFERROR(INDEX('Hoja de Trabajo para listado'!$CD$155:$DC$1048576,MATCH($A434,'Hoja de Trabajo para listado'!$CD$155:$CD$1048576,0),MATCH((CUADRO!I$5&amp;$E434),'Hoja de Trabajo para listado'!$CD$151:$DC$151,0)),0)</f>
        <v>0</v>
      </c>
      <c r="J434" s="255">
        <f ca="1">+IFERROR(INDEX('Hoja de Trabajo para listado'!$A$155:$Z$1048576,MATCH($A434,'Hoja de Trabajo para listado'!$A$155:$A$1048576,0),MATCH((CUADRO!J$5&amp;$E434),'Hoja de Trabajo para listado'!$A$151:$Z$151,0)),0)+IFERROR(INDEX('Hoja de Trabajo para listado'!$AB$155:$BA$1048576,MATCH($A434,'Hoja de Trabajo para listado'!$AB$155:$AB$1048576,0),MATCH((CUADRO!J$5&amp;$E434),'Hoja de Trabajo para listado'!$AB$151:$BA$151,0)),0)+IFERROR(INDEX('Hoja de Trabajo para listado'!$BC$155:$CB$1048576,MATCH($A434,'Hoja de Trabajo para listado'!$BC$155:$BC$1048576,0),MATCH((CUADRO!J$5&amp;$E434),'Hoja de Trabajo para listado'!$BC$151:$CB$151,0)),0)+IFERROR(INDEX('Hoja de Trabajo para listado'!$DE$153:$DG$274,MATCH($A434,'Hoja de Trabajo para listado'!$DE$153:$DE$1048576,0),MATCH((CUADRO!J$5&amp;$E434),'Hoja de Trabajo para listado'!$DE$151:$DG$151,0)),0)+IFERROR(INDEX('Hoja de Trabajo para listado'!$CD$155:$DC$1048576,MATCH($A434,'Hoja de Trabajo para listado'!$CD$155:$CD$1048576,0),MATCH((CUADRO!J$5&amp;$E434),'Hoja de Trabajo para listado'!$CD$151:$DC$151,0)),0)</f>
        <v>0</v>
      </c>
      <c r="K434" s="255">
        <f ca="1">+IFERROR(INDEX('Hoja de Trabajo para listado'!$A$155:$Z$1048576,MATCH($A434,'Hoja de Trabajo para listado'!$A$155:$A$1048576,0),MATCH((CUADRO!K$5&amp;$E434),'Hoja de Trabajo para listado'!$A$151:$Z$151,0)),0)+IFERROR(INDEX('Hoja de Trabajo para listado'!$AB$155:$BA$1048576,MATCH($A434,'Hoja de Trabajo para listado'!$AB$155:$AB$1048576,0),MATCH((CUADRO!K$5&amp;$E434),'Hoja de Trabajo para listado'!$AB$151:$BA$151,0)),0)+IFERROR(INDEX('Hoja de Trabajo para listado'!$BC$155:$CB$1048576,MATCH($A434,'Hoja de Trabajo para listado'!$BC$155:$BC$1048576,0),MATCH((CUADRO!K$5&amp;$E434),'Hoja de Trabajo para listado'!$BC$151:$CB$151,0)),0)+IFERROR(INDEX('Hoja de Trabajo para listado'!$DE$153:$DG$274,MATCH($A434,'Hoja de Trabajo para listado'!$DE$153:$DE$1048576,0),MATCH((CUADRO!K$5&amp;$E434),'Hoja de Trabajo para listado'!$DE$151:$DG$151,0)),0)+IFERROR(INDEX('Hoja de Trabajo para listado'!$CD$155:$DC$1048576,MATCH($A434,'Hoja de Trabajo para listado'!$CD$155:$CD$1048576,0),MATCH((CUADRO!K$5&amp;$E434),'Hoja de Trabajo para listado'!$CD$151:$DC$151,0)),0)</f>
        <v>0</v>
      </c>
      <c r="L434" s="255">
        <f ca="1">+IFERROR(INDEX('Hoja de Trabajo para listado'!$A$155:$Z$1048576,MATCH($A434,'Hoja de Trabajo para listado'!$A$155:$A$1048576,0),MATCH((CUADRO!L$5&amp;$E434),'Hoja de Trabajo para listado'!$A$151:$Z$151,0)),0)+IFERROR(INDEX('Hoja de Trabajo para listado'!$AB$155:$BA$1048576,MATCH($A434,'Hoja de Trabajo para listado'!$AB$155:$AB$1048576,0),MATCH((CUADRO!L$5&amp;$E434),'Hoja de Trabajo para listado'!$AB$151:$BA$151,0)),0)+IFERROR(INDEX('Hoja de Trabajo para listado'!$BC$155:$CB$1048576,MATCH($A434,'Hoja de Trabajo para listado'!$BC$155:$BC$1048576,0),MATCH((CUADRO!L$5&amp;$E434),'Hoja de Trabajo para listado'!$BC$151:$CB$151,0)),0)+IFERROR(INDEX('Hoja de Trabajo para listado'!$DE$153:$DG$274,MATCH($A434,'Hoja de Trabajo para listado'!$DE$153:$DE$1048576,0),MATCH((CUADRO!L$5&amp;$E434),'Hoja de Trabajo para listado'!$DE$151:$DG$151,0)),0)+IFERROR(INDEX('Hoja de Trabajo para listado'!$CD$155:$DC$1048576,MATCH($A434,'Hoja de Trabajo para listado'!$CD$155:$CD$1048576,0),MATCH((CUADRO!L$5&amp;$E434),'Hoja de Trabajo para listado'!$CD$151:$DC$151,0)),0)</f>
        <v>0</v>
      </c>
      <c r="M434" s="255">
        <f ca="1">+IFERROR(INDEX('Hoja de Trabajo para listado'!$A$155:$Z$1048576,MATCH($A434,'Hoja de Trabajo para listado'!$A$155:$A$1048576,0),MATCH((CUADRO!M$5&amp;$E434),'Hoja de Trabajo para listado'!$A$151:$Z$151,0)),0)+IFERROR(INDEX('Hoja de Trabajo para listado'!$AB$155:$BA$1048576,MATCH($A434,'Hoja de Trabajo para listado'!$AB$155:$AB$1048576,0),MATCH((CUADRO!M$5&amp;$E434),'Hoja de Trabajo para listado'!$AB$151:$BA$151,0)),0)+IFERROR(INDEX('Hoja de Trabajo para listado'!$BC$155:$CB$1048576,MATCH($A434,'Hoja de Trabajo para listado'!$BC$155:$BC$1048576,0),MATCH((CUADRO!M$5&amp;$E434),'Hoja de Trabajo para listado'!$BC$151:$CB$151,0)),0)+IFERROR(INDEX('Hoja de Trabajo para listado'!$DE$153:$DG$274,MATCH($A434,'Hoja de Trabajo para listado'!$DE$153:$DE$1048576,0),MATCH((CUADRO!M$5&amp;$E434),'Hoja de Trabajo para listado'!$DE$151:$DG$151,0)),0)+IFERROR(INDEX('Hoja de Trabajo para listado'!$CD$155:$DC$1048576,MATCH($A434,'Hoja de Trabajo para listado'!$CD$155:$CD$1048576,0),MATCH((CUADRO!M$5&amp;$E434),'Hoja de Trabajo para listado'!$CD$151:$DC$151,0)),0)</f>
        <v>0</v>
      </c>
      <c r="N434" s="255">
        <f ca="1">+IFERROR(INDEX('Hoja de Trabajo para listado'!$A$155:$Z$1048576,MATCH($A434,'Hoja de Trabajo para listado'!$A$155:$A$1048576,0),MATCH((CUADRO!N$5&amp;$E434),'Hoja de Trabajo para listado'!$A$151:$Z$151,0)),0)+IFERROR(INDEX('Hoja de Trabajo para listado'!$AB$155:$BA$1048576,MATCH($A434,'Hoja de Trabajo para listado'!$AB$155:$AB$1048576,0),MATCH((CUADRO!N$5&amp;$E434),'Hoja de Trabajo para listado'!$AB$151:$BA$151,0)),0)+IFERROR(INDEX('Hoja de Trabajo para listado'!$BC$155:$CB$1048576,MATCH($A434,'Hoja de Trabajo para listado'!$BC$155:$BC$1048576,0),MATCH((CUADRO!N$5&amp;$E434),'Hoja de Trabajo para listado'!$BC$151:$CB$151,0)),0)+IFERROR(INDEX('Hoja de Trabajo para listado'!$DE$153:$DG$274,MATCH($A434,'Hoja de Trabajo para listado'!$DE$153:$DE$1048576,0),MATCH((CUADRO!N$5&amp;$E434),'Hoja de Trabajo para listado'!$DE$151:$DG$151,0)),0)+IFERROR(INDEX('Hoja de Trabajo para listado'!$CD$155:$DC$1048576,MATCH($A434,'Hoja de Trabajo para listado'!$CD$155:$CD$1048576,0),MATCH((CUADRO!N$5&amp;$E434),'Hoja de Trabajo para listado'!$CD$151:$DC$151,0)),0)</f>
        <v>0</v>
      </c>
      <c r="O434" s="255">
        <f ca="1">+IFERROR(INDEX('Hoja de Trabajo para listado'!$A$155:$Z$1048576,MATCH($A434,'Hoja de Trabajo para listado'!$A$155:$A$1048576,0),MATCH((CUADRO!O$5&amp;$E434),'Hoja de Trabajo para listado'!$A$151:$Z$151,0)),0)+IFERROR(INDEX('Hoja de Trabajo para listado'!$AB$155:$BA$1048576,MATCH($A434,'Hoja de Trabajo para listado'!$AB$155:$AB$1048576,0),MATCH((CUADRO!O$5&amp;$E434),'Hoja de Trabajo para listado'!$AB$151:$BA$151,0)),0)+IFERROR(INDEX('Hoja de Trabajo para listado'!$BC$155:$CB$1048576,MATCH($A434,'Hoja de Trabajo para listado'!$BC$155:$BC$1048576,0),MATCH((CUADRO!O$5&amp;$E434),'Hoja de Trabajo para listado'!$BC$151:$CB$151,0)),0)+IFERROR(INDEX('Hoja de Trabajo para listado'!$DE$153:$DG$274,MATCH($A434,'Hoja de Trabajo para listado'!$DE$153:$DE$1048576,0),MATCH((CUADRO!O$5&amp;$E434),'Hoja de Trabajo para listado'!$DE$151:$DG$151,0)),0)+IFERROR(INDEX('Hoja de Trabajo para listado'!$CD$155:$DC$1048576,MATCH($A434,'Hoja de Trabajo para listado'!$CD$155:$CD$1048576,0),MATCH((CUADRO!O$5&amp;$E434),'Hoja de Trabajo para listado'!$CD$151:$DC$151,0)),0)</f>
        <v>0</v>
      </c>
      <c r="P434" s="255">
        <f ca="1">+IFERROR(INDEX('Hoja de Trabajo para listado'!$A$155:$Z$1048576,MATCH($A434,'Hoja de Trabajo para listado'!$A$155:$A$1048576,0),MATCH((CUADRO!P$5&amp;$E434),'Hoja de Trabajo para listado'!$A$151:$Z$151,0)),0)+IFERROR(INDEX('Hoja de Trabajo para listado'!$AB$155:$BA$1048576,MATCH($A434,'Hoja de Trabajo para listado'!$AB$155:$AB$1048576,0),MATCH((CUADRO!P$5&amp;$E434),'Hoja de Trabajo para listado'!$AB$151:$BA$151,0)),0)+IFERROR(INDEX('Hoja de Trabajo para listado'!$BC$155:$CB$1048576,MATCH($A434,'Hoja de Trabajo para listado'!$BC$155:$BC$1048576,0),MATCH((CUADRO!P$5&amp;$E434),'Hoja de Trabajo para listado'!$BC$151:$CB$151,0)),0)+IFERROR(INDEX('Hoja de Trabajo para listado'!$DE$153:$DG$274,MATCH($A434,'Hoja de Trabajo para listado'!$DE$153:$DE$1048576,0),MATCH((CUADRO!P$5&amp;$E434),'Hoja de Trabajo para listado'!$DE$151:$DG$151,0)),0)+IFERROR(INDEX('Hoja de Trabajo para listado'!$CD$155:$DC$1048576,MATCH($A434,'Hoja de Trabajo para listado'!$CD$155:$CD$1048576,0),MATCH((CUADRO!P$5&amp;$E434),'Hoja de Trabajo para listado'!$CD$151:$DC$151,0)),0)</f>
        <v>0</v>
      </c>
      <c r="Q434" s="255">
        <f ca="1">+IFERROR(INDEX('Hoja de Trabajo para listado'!$A$155:$Z$1048576,MATCH($A434,'Hoja de Trabajo para listado'!$A$155:$A$1048576,0),MATCH((CUADRO!Q$5&amp;$E434),'Hoja de Trabajo para listado'!$A$151:$Z$151,0)),0)+IFERROR(INDEX('Hoja de Trabajo para listado'!$AB$155:$BA$1048576,MATCH($A434,'Hoja de Trabajo para listado'!$AB$155:$AB$1048576,0),MATCH((CUADRO!Q$5&amp;$E434),'Hoja de Trabajo para listado'!$AB$151:$BA$151,0)),0)+IFERROR(INDEX('Hoja de Trabajo para listado'!$BC$155:$CB$1048576,MATCH($A434,'Hoja de Trabajo para listado'!$BC$155:$BC$1048576,0),MATCH((CUADRO!Q$5&amp;$E434),'Hoja de Trabajo para listado'!$BC$151:$CB$151,0)),0)+IFERROR(INDEX('Hoja de Trabajo para listado'!$DE$153:$DG$274,MATCH($A434,'Hoja de Trabajo para listado'!$DE$153:$DE$1048576,0),MATCH((CUADRO!Q$5&amp;$E434),'Hoja de Trabajo para listado'!$DE$151:$DG$151,0)),0)+IFERROR(INDEX('Hoja de Trabajo para listado'!$CD$155:$DC$1048576,MATCH($A434,'Hoja de Trabajo para listado'!$CD$155:$CD$1048576,0),MATCH((CUADRO!Q$5&amp;$E434),'Hoja de Trabajo para listado'!$CD$151:$DC$151,0)),0)</f>
        <v>0</v>
      </c>
      <c r="R434" s="255">
        <f t="shared" ca="1" si="14"/>
        <v>0</v>
      </c>
      <c r="S434" s="262"/>
      <c r="T434" s="255">
        <f ca="1">+T435</f>
        <v>0</v>
      </c>
      <c r="U434" s="254">
        <f t="shared" si="15"/>
        <v>1</v>
      </c>
      <c r="V434" s="362" t="str">
        <f>+VLOOKUP(A434,bd_lista!$A$3:$E$590,5,FALSE)</f>
        <v>Gobiernos Autonomos Municipales</v>
      </c>
      <c r="W434" s="361" t="str">
        <f>+V434</f>
        <v>Gobiernos Autonomos Municipales</v>
      </c>
      <c r="X434" s="254">
        <f>+VLOOKUP(A434,[2]Sheet1!$A$13:$D$744,4,FALSE)</f>
        <v>0</v>
      </c>
      <c r="Y434" s="254" t="e">
        <f>+VLOOKUP(X434,bd_lista!$A$3:$C$590,3,FALSE)</f>
        <v>#N/A</v>
      </c>
      <c r="Z434" s="316">
        <f>+X434</f>
        <v>0</v>
      </c>
      <c r="AA434" s="317" t="e">
        <f>+Y434</f>
        <v>#N/A</v>
      </c>
    </row>
    <row r="435" spans="1:27" customFormat="1" ht="15" hidden="1" customHeight="1">
      <c r="A435" s="32">
        <v>1120</v>
      </c>
      <c r="B435" s="307"/>
      <c r="C435" s="362" t="str">
        <f>+VLOOKUP(A435,bd_lista!$A$3:$C$590,3,FALSE)</f>
        <v>Gobierno Autónomo Municipal de San Lucas</v>
      </c>
      <c r="D435" s="362"/>
      <c r="E435" s="256" t="s">
        <v>1314</v>
      </c>
      <c r="F435" s="255">
        <f ca="1">+IFERROR(INDEX('Hoja de Trabajo para listado'!$A$155:$Z$1048576,MATCH($A435,'Hoja de Trabajo para listado'!$A$155:$A$1048576,0),MATCH((CUADRO!F$5&amp;$E435),'Hoja de Trabajo para listado'!$A$151:$Z$151,0)),0)+IFERROR(INDEX('Hoja de Trabajo para listado'!$AB$155:$BA$1048576,MATCH($A435,'Hoja de Trabajo para listado'!$AB$155:$AB$1048576,0),MATCH((CUADRO!F$5&amp;$E435),'Hoja de Trabajo para listado'!$AB$151:$BA$151,0)),0)+IFERROR(INDEX('Hoja de Trabajo para listado'!$BC$155:$CB$1048576,MATCH($A435,'Hoja de Trabajo para listado'!$BC$155:$BC$1048576,0),MATCH((CUADRO!F$5&amp;$E435),'Hoja de Trabajo para listado'!$BC$151:$CB$151,0)),0)+IFERROR(INDEX('Hoja de Trabajo para listado'!$DE$153:$DG$274,MATCH($A435,'Hoja de Trabajo para listado'!$DE$153:$DE$1048576,0),MATCH((CUADRO!F$5&amp;$E435),'Hoja de Trabajo para listado'!$DE$151:$DG$151,0)),0)+IFERROR(INDEX('Hoja de Trabajo para listado'!$CD$155:$DC$1048576,MATCH($A435,'Hoja de Trabajo para listado'!$CD$155:$CD$1048576,0),MATCH((CUADRO!F$5&amp;$E435),'Hoja de Trabajo para listado'!$CD$151:$DC$151,0)),0)</f>
        <v>0</v>
      </c>
      <c r="G435" s="255">
        <f ca="1">+IFERROR(INDEX('Hoja de Trabajo para listado'!$A$155:$Z$1048576,MATCH($A435,'Hoja de Trabajo para listado'!$A$155:$A$1048576,0),MATCH((CUADRO!G$5&amp;$E435),'Hoja de Trabajo para listado'!$A$151:$Z$151,0)),0)+IFERROR(INDEX('Hoja de Trabajo para listado'!$AB$155:$BA$1048576,MATCH($A435,'Hoja de Trabajo para listado'!$AB$155:$AB$1048576,0),MATCH((CUADRO!G$5&amp;$E435),'Hoja de Trabajo para listado'!$AB$151:$BA$151,0)),0)+IFERROR(INDEX('Hoja de Trabajo para listado'!$BC$155:$CB$1048576,MATCH($A435,'Hoja de Trabajo para listado'!$BC$155:$BC$1048576,0),MATCH((CUADRO!G$5&amp;$E435),'Hoja de Trabajo para listado'!$BC$151:$CB$151,0)),0)+IFERROR(INDEX('Hoja de Trabajo para listado'!$DE$153:$DG$274,MATCH($A435,'Hoja de Trabajo para listado'!$DE$153:$DE$1048576,0),MATCH((CUADRO!G$5&amp;$E435),'Hoja de Trabajo para listado'!$DE$151:$DG$151,0)),0)+IFERROR(INDEX('Hoja de Trabajo para listado'!$CD$155:$DC$1048576,MATCH($A435,'Hoja de Trabajo para listado'!$CD$155:$CD$1048576,0),MATCH((CUADRO!G$5&amp;$E435),'Hoja de Trabajo para listado'!$CD$151:$DC$151,0)),0)</f>
        <v>0</v>
      </c>
      <c r="H435" s="255">
        <f ca="1">+IFERROR(INDEX('Hoja de Trabajo para listado'!$A$155:$Z$1048576,MATCH($A435,'Hoja de Trabajo para listado'!$A$155:$A$1048576,0),MATCH((CUADRO!H$5&amp;$E435),'Hoja de Trabajo para listado'!$A$151:$Z$151,0)),0)+IFERROR(INDEX('Hoja de Trabajo para listado'!$AB$155:$BA$1048576,MATCH($A435,'Hoja de Trabajo para listado'!$AB$155:$AB$1048576,0),MATCH((CUADRO!H$5&amp;$E435),'Hoja de Trabajo para listado'!$AB$151:$BA$151,0)),0)+IFERROR(INDEX('Hoja de Trabajo para listado'!$BC$155:$CB$1048576,MATCH($A435,'Hoja de Trabajo para listado'!$BC$155:$BC$1048576,0),MATCH((CUADRO!H$5&amp;$E435),'Hoja de Trabajo para listado'!$BC$151:$CB$151,0)),0)+IFERROR(INDEX('Hoja de Trabajo para listado'!$DE$153:$DG$274,MATCH($A435,'Hoja de Trabajo para listado'!$DE$153:$DE$1048576,0),MATCH((CUADRO!H$5&amp;$E435),'Hoja de Trabajo para listado'!$DE$151:$DG$151,0)),0)+IFERROR(INDEX('Hoja de Trabajo para listado'!$CD$155:$DC$1048576,MATCH($A435,'Hoja de Trabajo para listado'!$CD$155:$CD$1048576,0),MATCH((CUADRO!H$5&amp;$E435),'Hoja de Trabajo para listado'!$CD$151:$DC$151,0)),0)</f>
        <v>0</v>
      </c>
      <c r="I435" s="255">
        <f ca="1">+IFERROR(INDEX('Hoja de Trabajo para listado'!$A$155:$Z$1048576,MATCH($A435,'Hoja de Trabajo para listado'!$A$155:$A$1048576,0),MATCH((CUADRO!I$5&amp;$E435),'Hoja de Trabajo para listado'!$A$151:$Z$151,0)),0)+IFERROR(INDEX('Hoja de Trabajo para listado'!$AB$155:$BA$1048576,MATCH($A435,'Hoja de Trabajo para listado'!$AB$155:$AB$1048576,0),MATCH((CUADRO!I$5&amp;$E435),'Hoja de Trabajo para listado'!$AB$151:$BA$151,0)),0)+IFERROR(INDEX('Hoja de Trabajo para listado'!$BC$155:$CB$1048576,MATCH($A435,'Hoja de Trabajo para listado'!$BC$155:$BC$1048576,0),MATCH((CUADRO!I$5&amp;$E435),'Hoja de Trabajo para listado'!$BC$151:$CB$151,0)),0)+IFERROR(INDEX('Hoja de Trabajo para listado'!$DE$153:$DG$274,MATCH($A435,'Hoja de Trabajo para listado'!$DE$153:$DE$1048576,0),MATCH((CUADRO!I$5&amp;$E435),'Hoja de Trabajo para listado'!$DE$151:$DG$151,0)),0)+IFERROR(INDEX('Hoja de Trabajo para listado'!$CD$155:$DC$1048576,MATCH($A435,'Hoja de Trabajo para listado'!$CD$155:$CD$1048576,0),MATCH((CUADRO!I$5&amp;$E435),'Hoja de Trabajo para listado'!$CD$151:$DC$151,0)),0)</f>
        <v>0</v>
      </c>
      <c r="J435" s="255">
        <f ca="1">+IFERROR(INDEX('Hoja de Trabajo para listado'!$A$155:$Z$1048576,MATCH($A435,'Hoja de Trabajo para listado'!$A$155:$A$1048576,0),MATCH((CUADRO!J$5&amp;$E435),'Hoja de Trabajo para listado'!$A$151:$Z$151,0)),0)+IFERROR(INDEX('Hoja de Trabajo para listado'!$AB$155:$BA$1048576,MATCH($A435,'Hoja de Trabajo para listado'!$AB$155:$AB$1048576,0),MATCH((CUADRO!J$5&amp;$E435),'Hoja de Trabajo para listado'!$AB$151:$BA$151,0)),0)+IFERROR(INDEX('Hoja de Trabajo para listado'!$BC$155:$CB$1048576,MATCH($A435,'Hoja de Trabajo para listado'!$BC$155:$BC$1048576,0),MATCH((CUADRO!J$5&amp;$E435),'Hoja de Trabajo para listado'!$BC$151:$CB$151,0)),0)+IFERROR(INDEX('Hoja de Trabajo para listado'!$DE$153:$DG$274,MATCH($A435,'Hoja de Trabajo para listado'!$DE$153:$DE$1048576,0),MATCH((CUADRO!J$5&amp;$E435),'Hoja de Trabajo para listado'!$DE$151:$DG$151,0)),0)+IFERROR(INDEX('Hoja de Trabajo para listado'!$CD$155:$DC$1048576,MATCH($A435,'Hoja de Trabajo para listado'!$CD$155:$CD$1048576,0),MATCH((CUADRO!J$5&amp;$E435),'Hoja de Trabajo para listado'!$CD$151:$DC$151,0)),0)</f>
        <v>0</v>
      </c>
      <c r="K435" s="255">
        <f ca="1">+IFERROR(INDEX('Hoja de Trabajo para listado'!$A$155:$Z$1048576,MATCH($A435,'Hoja de Trabajo para listado'!$A$155:$A$1048576,0),MATCH((CUADRO!K$5&amp;$E435),'Hoja de Trabajo para listado'!$A$151:$Z$151,0)),0)+IFERROR(INDEX('Hoja de Trabajo para listado'!$AB$155:$BA$1048576,MATCH($A435,'Hoja de Trabajo para listado'!$AB$155:$AB$1048576,0),MATCH((CUADRO!K$5&amp;$E435),'Hoja de Trabajo para listado'!$AB$151:$BA$151,0)),0)+IFERROR(INDEX('Hoja de Trabajo para listado'!$BC$155:$CB$1048576,MATCH($A435,'Hoja de Trabajo para listado'!$BC$155:$BC$1048576,0),MATCH((CUADRO!K$5&amp;$E435),'Hoja de Trabajo para listado'!$BC$151:$CB$151,0)),0)+IFERROR(INDEX('Hoja de Trabajo para listado'!$DE$153:$DG$274,MATCH($A435,'Hoja de Trabajo para listado'!$DE$153:$DE$1048576,0),MATCH((CUADRO!K$5&amp;$E435),'Hoja de Trabajo para listado'!$DE$151:$DG$151,0)),0)+IFERROR(INDEX('Hoja de Trabajo para listado'!$CD$155:$DC$1048576,MATCH($A435,'Hoja de Trabajo para listado'!$CD$155:$CD$1048576,0),MATCH((CUADRO!K$5&amp;$E435),'Hoja de Trabajo para listado'!$CD$151:$DC$151,0)),0)</f>
        <v>0</v>
      </c>
      <c r="L435" s="255">
        <f ca="1">+IFERROR(INDEX('Hoja de Trabajo para listado'!$A$155:$Z$1048576,MATCH($A435,'Hoja de Trabajo para listado'!$A$155:$A$1048576,0),MATCH((CUADRO!L$5&amp;$E435),'Hoja de Trabajo para listado'!$A$151:$Z$151,0)),0)+IFERROR(INDEX('Hoja de Trabajo para listado'!$AB$155:$BA$1048576,MATCH($A435,'Hoja de Trabajo para listado'!$AB$155:$AB$1048576,0),MATCH((CUADRO!L$5&amp;$E435),'Hoja de Trabajo para listado'!$AB$151:$BA$151,0)),0)+IFERROR(INDEX('Hoja de Trabajo para listado'!$BC$155:$CB$1048576,MATCH($A435,'Hoja de Trabajo para listado'!$BC$155:$BC$1048576,0),MATCH((CUADRO!L$5&amp;$E435),'Hoja de Trabajo para listado'!$BC$151:$CB$151,0)),0)+IFERROR(INDEX('Hoja de Trabajo para listado'!$DE$153:$DG$274,MATCH($A435,'Hoja de Trabajo para listado'!$DE$153:$DE$1048576,0),MATCH((CUADRO!L$5&amp;$E435),'Hoja de Trabajo para listado'!$DE$151:$DG$151,0)),0)+IFERROR(INDEX('Hoja de Trabajo para listado'!$CD$155:$DC$1048576,MATCH($A435,'Hoja de Trabajo para listado'!$CD$155:$CD$1048576,0),MATCH((CUADRO!L$5&amp;$E435),'Hoja de Trabajo para listado'!$CD$151:$DC$151,0)),0)</f>
        <v>0</v>
      </c>
      <c r="M435" s="255">
        <f ca="1">+IFERROR(INDEX('Hoja de Trabajo para listado'!$A$155:$Z$1048576,MATCH($A435,'Hoja de Trabajo para listado'!$A$155:$A$1048576,0),MATCH((CUADRO!M$5&amp;$E435),'Hoja de Trabajo para listado'!$A$151:$Z$151,0)),0)+IFERROR(INDEX('Hoja de Trabajo para listado'!$AB$155:$BA$1048576,MATCH($A435,'Hoja de Trabajo para listado'!$AB$155:$AB$1048576,0),MATCH((CUADRO!M$5&amp;$E435),'Hoja de Trabajo para listado'!$AB$151:$BA$151,0)),0)+IFERROR(INDEX('Hoja de Trabajo para listado'!$BC$155:$CB$1048576,MATCH($A435,'Hoja de Trabajo para listado'!$BC$155:$BC$1048576,0),MATCH((CUADRO!M$5&amp;$E435),'Hoja de Trabajo para listado'!$BC$151:$CB$151,0)),0)+IFERROR(INDEX('Hoja de Trabajo para listado'!$DE$153:$DG$274,MATCH($A435,'Hoja de Trabajo para listado'!$DE$153:$DE$1048576,0),MATCH((CUADRO!M$5&amp;$E435),'Hoja de Trabajo para listado'!$DE$151:$DG$151,0)),0)+IFERROR(INDEX('Hoja de Trabajo para listado'!$CD$155:$DC$1048576,MATCH($A435,'Hoja de Trabajo para listado'!$CD$155:$CD$1048576,0),MATCH((CUADRO!M$5&amp;$E435),'Hoja de Trabajo para listado'!$CD$151:$DC$151,0)),0)</f>
        <v>0</v>
      </c>
      <c r="N435" s="255">
        <f ca="1">+IFERROR(INDEX('Hoja de Trabajo para listado'!$A$155:$Z$1048576,MATCH($A435,'Hoja de Trabajo para listado'!$A$155:$A$1048576,0),MATCH((CUADRO!N$5&amp;$E435),'Hoja de Trabajo para listado'!$A$151:$Z$151,0)),0)+IFERROR(INDEX('Hoja de Trabajo para listado'!$AB$155:$BA$1048576,MATCH($A435,'Hoja de Trabajo para listado'!$AB$155:$AB$1048576,0),MATCH((CUADRO!N$5&amp;$E435),'Hoja de Trabajo para listado'!$AB$151:$BA$151,0)),0)+IFERROR(INDEX('Hoja de Trabajo para listado'!$BC$155:$CB$1048576,MATCH($A435,'Hoja de Trabajo para listado'!$BC$155:$BC$1048576,0),MATCH((CUADRO!N$5&amp;$E435),'Hoja de Trabajo para listado'!$BC$151:$CB$151,0)),0)+IFERROR(INDEX('Hoja de Trabajo para listado'!$DE$153:$DG$274,MATCH($A435,'Hoja de Trabajo para listado'!$DE$153:$DE$1048576,0),MATCH((CUADRO!N$5&amp;$E435),'Hoja de Trabajo para listado'!$DE$151:$DG$151,0)),0)+IFERROR(INDEX('Hoja de Trabajo para listado'!$CD$155:$DC$1048576,MATCH($A435,'Hoja de Trabajo para listado'!$CD$155:$CD$1048576,0),MATCH((CUADRO!N$5&amp;$E435),'Hoja de Trabajo para listado'!$CD$151:$DC$151,0)),0)</f>
        <v>0</v>
      </c>
      <c r="O435" s="255">
        <f ca="1">+IFERROR(INDEX('Hoja de Trabajo para listado'!$A$155:$Z$1048576,MATCH($A435,'Hoja de Trabajo para listado'!$A$155:$A$1048576,0),MATCH((CUADRO!O$5&amp;$E435),'Hoja de Trabajo para listado'!$A$151:$Z$151,0)),0)+IFERROR(INDEX('Hoja de Trabajo para listado'!$AB$155:$BA$1048576,MATCH($A435,'Hoja de Trabajo para listado'!$AB$155:$AB$1048576,0),MATCH((CUADRO!O$5&amp;$E435),'Hoja de Trabajo para listado'!$AB$151:$BA$151,0)),0)+IFERROR(INDEX('Hoja de Trabajo para listado'!$BC$155:$CB$1048576,MATCH($A435,'Hoja de Trabajo para listado'!$BC$155:$BC$1048576,0),MATCH((CUADRO!O$5&amp;$E435),'Hoja de Trabajo para listado'!$BC$151:$CB$151,0)),0)+IFERROR(INDEX('Hoja de Trabajo para listado'!$DE$153:$DG$274,MATCH($A435,'Hoja de Trabajo para listado'!$DE$153:$DE$1048576,0),MATCH((CUADRO!O$5&amp;$E435),'Hoja de Trabajo para listado'!$DE$151:$DG$151,0)),0)+IFERROR(INDEX('Hoja de Trabajo para listado'!$CD$155:$DC$1048576,MATCH($A435,'Hoja de Trabajo para listado'!$CD$155:$CD$1048576,0),MATCH((CUADRO!O$5&amp;$E435),'Hoja de Trabajo para listado'!$CD$151:$DC$151,0)),0)</f>
        <v>0</v>
      </c>
      <c r="P435" s="255">
        <f ca="1">+IFERROR(INDEX('Hoja de Trabajo para listado'!$A$155:$Z$1048576,MATCH($A435,'Hoja de Trabajo para listado'!$A$155:$A$1048576,0),MATCH((CUADRO!P$5&amp;$E435),'Hoja de Trabajo para listado'!$A$151:$Z$151,0)),0)+IFERROR(INDEX('Hoja de Trabajo para listado'!$AB$155:$BA$1048576,MATCH($A435,'Hoja de Trabajo para listado'!$AB$155:$AB$1048576,0),MATCH((CUADRO!P$5&amp;$E435),'Hoja de Trabajo para listado'!$AB$151:$BA$151,0)),0)+IFERROR(INDEX('Hoja de Trabajo para listado'!$BC$155:$CB$1048576,MATCH($A435,'Hoja de Trabajo para listado'!$BC$155:$BC$1048576,0),MATCH((CUADRO!P$5&amp;$E435),'Hoja de Trabajo para listado'!$BC$151:$CB$151,0)),0)+IFERROR(INDEX('Hoja de Trabajo para listado'!$DE$153:$DG$274,MATCH($A435,'Hoja de Trabajo para listado'!$DE$153:$DE$1048576,0),MATCH((CUADRO!P$5&amp;$E435),'Hoja de Trabajo para listado'!$DE$151:$DG$151,0)),0)+IFERROR(INDEX('Hoja de Trabajo para listado'!$CD$155:$DC$1048576,MATCH($A435,'Hoja de Trabajo para listado'!$CD$155:$CD$1048576,0),MATCH((CUADRO!P$5&amp;$E435),'Hoja de Trabajo para listado'!$CD$151:$DC$151,0)),0)</f>
        <v>0</v>
      </c>
      <c r="Q435" s="255">
        <f ca="1">+IFERROR(INDEX('Hoja de Trabajo para listado'!$A$155:$Z$1048576,MATCH($A435,'Hoja de Trabajo para listado'!$A$155:$A$1048576,0),MATCH((CUADRO!Q$5&amp;$E435),'Hoja de Trabajo para listado'!$A$151:$Z$151,0)),0)+IFERROR(INDEX('Hoja de Trabajo para listado'!$AB$155:$BA$1048576,MATCH($A435,'Hoja de Trabajo para listado'!$AB$155:$AB$1048576,0),MATCH((CUADRO!Q$5&amp;$E435),'Hoja de Trabajo para listado'!$AB$151:$BA$151,0)),0)+IFERROR(INDEX('Hoja de Trabajo para listado'!$BC$155:$CB$1048576,MATCH($A435,'Hoja de Trabajo para listado'!$BC$155:$BC$1048576,0),MATCH((CUADRO!Q$5&amp;$E435),'Hoja de Trabajo para listado'!$BC$151:$CB$151,0)),0)+IFERROR(INDEX('Hoja de Trabajo para listado'!$DE$153:$DG$274,MATCH($A435,'Hoja de Trabajo para listado'!$DE$153:$DE$1048576,0),MATCH((CUADRO!Q$5&amp;$E435),'Hoja de Trabajo para listado'!$DE$151:$DG$151,0)),0)+IFERROR(INDEX('Hoja de Trabajo para listado'!$CD$155:$DC$1048576,MATCH($A435,'Hoja de Trabajo para listado'!$CD$155:$CD$1048576,0),MATCH((CUADRO!Q$5&amp;$E435),'Hoja de Trabajo para listado'!$CD$151:$DC$151,0)),0)</f>
        <v>0</v>
      </c>
      <c r="R435" s="257">
        <f t="shared" ca="1" si="14"/>
        <v>0</v>
      </c>
      <c r="S435" s="274">
        <f ca="1">+R434+R435</f>
        <v>0</v>
      </c>
      <c r="T435" s="257">
        <f ca="1">+S435</f>
        <v>0</v>
      </c>
      <c r="U435" s="256">
        <f t="shared" si="15"/>
        <v>2</v>
      </c>
      <c r="V435" s="362" t="str">
        <f>+VLOOKUP(A435,bd_lista!$A$3:$E$590,5,FALSE)</f>
        <v>Gobiernos Autonomos Municipales</v>
      </c>
      <c r="W435" s="362"/>
      <c r="X435" s="254">
        <f>+VLOOKUP(A435,[2]Sheet1!$A$13:$D$744,4,FALSE)</f>
        <v>0</v>
      </c>
      <c r="Y435" s="254" t="e">
        <f>+VLOOKUP(X435,bd_lista!$A$3:$C$590,3,FALSE)</f>
        <v>#N/A</v>
      </c>
      <c r="Z435" s="314"/>
      <c r="AA435" s="315"/>
    </row>
    <row r="436" spans="1:27" customFormat="1" ht="27" hidden="1" customHeight="1">
      <c r="A436" s="32">
        <v>1121</v>
      </c>
      <c r="B436" s="306">
        <f>+A436</f>
        <v>1121</v>
      </c>
      <c r="C436" s="259" t="str">
        <f>+VLOOKUP(A436,bd_lista!$A$3:$C$590,3,FALSE)</f>
        <v>Gobierno Autónomo Municipal de Incahuasi</v>
      </c>
      <c r="D436" s="361" t="str">
        <f>+C436</f>
        <v>Gobierno Autónomo Municipal de Incahuasi</v>
      </c>
      <c r="E436" s="254" t="s">
        <v>1313</v>
      </c>
      <c r="F436" s="255">
        <f ca="1">+IFERROR(INDEX('Hoja de Trabajo para listado'!$A$155:$Z$1048576,MATCH($A436,'Hoja de Trabajo para listado'!$A$155:$A$1048576,0),MATCH((CUADRO!F$5&amp;$E436),'Hoja de Trabajo para listado'!$A$151:$Z$151,0)),0)+IFERROR(INDEX('Hoja de Trabajo para listado'!$AB$155:$BA$1048576,MATCH($A436,'Hoja de Trabajo para listado'!$AB$155:$AB$1048576,0),MATCH((CUADRO!F$5&amp;$E436),'Hoja de Trabajo para listado'!$AB$151:$BA$151,0)),0)+IFERROR(INDEX('Hoja de Trabajo para listado'!$BC$155:$CB$1048576,MATCH($A436,'Hoja de Trabajo para listado'!$BC$155:$BC$1048576,0),MATCH((CUADRO!F$5&amp;$E436),'Hoja de Trabajo para listado'!$BC$151:$CB$151,0)),0)+IFERROR(INDEX('Hoja de Trabajo para listado'!$DE$153:$DG$274,MATCH($A436,'Hoja de Trabajo para listado'!$DE$153:$DE$1048576,0),MATCH((CUADRO!F$5&amp;$E436),'Hoja de Trabajo para listado'!$DE$151:$DG$151,0)),0)+IFERROR(INDEX('Hoja de Trabajo para listado'!$CD$155:$DC$1048576,MATCH($A436,'Hoja de Trabajo para listado'!$CD$155:$CD$1048576,0),MATCH((CUADRO!F$5&amp;$E436),'Hoja de Trabajo para listado'!$CD$151:$DC$151,0)),0)</f>
        <v>0</v>
      </c>
      <c r="G436" s="255">
        <f ca="1">+IFERROR(INDEX('Hoja de Trabajo para listado'!$A$155:$Z$1048576,MATCH($A436,'Hoja de Trabajo para listado'!$A$155:$A$1048576,0),MATCH((CUADRO!G$5&amp;$E436),'Hoja de Trabajo para listado'!$A$151:$Z$151,0)),0)+IFERROR(INDEX('Hoja de Trabajo para listado'!$AB$155:$BA$1048576,MATCH($A436,'Hoja de Trabajo para listado'!$AB$155:$AB$1048576,0),MATCH((CUADRO!G$5&amp;$E436),'Hoja de Trabajo para listado'!$AB$151:$BA$151,0)),0)+IFERROR(INDEX('Hoja de Trabajo para listado'!$BC$155:$CB$1048576,MATCH($A436,'Hoja de Trabajo para listado'!$BC$155:$BC$1048576,0),MATCH((CUADRO!G$5&amp;$E436),'Hoja de Trabajo para listado'!$BC$151:$CB$151,0)),0)+IFERROR(INDEX('Hoja de Trabajo para listado'!$DE$153:$DG$274,MATCH($A436,'Hoja de Trabajo para listado'!$DE$153:$DE$1048576,0),MATCH((CUADRO!G$5&amp;$E436),'Hoja de Trabajo para listado'!$DE$151:$DG$151,0)),0)+IFERROR(INDEX('Hoja de Trabajo para listado'!$CD$155:$DC$1048576,MATCH($A436,'Hoja de Trabajo para listado'!$CD$155:$CD$1048576,0),MATCH((CUADRO!G$5&amp;$E436),'Hoja de Trabajo para listado'!$CD$151:$DC$151,0)),0)</f>
        <v>0</v>
      </c>
      <c r="H436" s="255">
        <f ca="1">+IFERROR(INDEX('Hoja de Trabajo para listado'!$A$155:$Z$1048576,MATCH($A436,'Hoja de Trabajo para listado'!$A$155:$A$1048576,0),MATCH((CUADRO!H$5&amp;$E436),'Hoja de Trabajo para listado'!$A$151:$Z$151,0)),0)+IFERROR(INDEX('Hoja de Trabajo para listado'!$AB$155:$BA$1048576,MATCH($A436,'Hoja de Trabajo para listado'!$AB$155:$AB$1048576,0),MATCH((CUADRO!H$5&amp;$E436),'Hoja de Trabajo para listado'!$AB$151:$BA$151,0)),0)+IFERROR(INDEX('Hoja de Trabajo para listado'!$BC$155:$CB$1048576,MATCH($A436,'Hoja de Trabajo para listado'!$BC$155:$BC$1048576,0),MATCH((CUADRO!H$5&amp;$E436),'Hoja de Trabajo para listado'!$BC$151:$CB$151,0)),0)+IFERROR(INDEX('Hoja de Trabajo para listado'!$DE$153:$DG$274,MATCH($A436,'Hoja de Trabajo para listado'!$DE$153:$DE$1048576,0),MATCH((CUADRO!H$5&amp;$E436),'Hoja de Trabajo para listado'!$DE$151:$DG$151,0)),0)+IFERROR(INDEX('Hoja de Trabajo para listado'!$CD$155:$DC$1048576,MATCH($A436,'Hoja de Trabajo para listado'!$CD$155:$CD$1048576,0),MATCH((CUADRO!H$5&amp;$E436),'Hoja de Trabajo para listado'!$CD$151:$DC$151,0)),0)</f>
        <v>0</v>
      </c>
      <c r="I436" s="255">
        <f ca="1">+IFERROR(INDEX('Hoja de Trabajo para listado'!$A$155:$Z$1048576,MATCH($A436,'Hoja de Trabajo para listado'!$A$155:$A$1048576,0),MATCH((CUADRO!I$5&amp;$E436),'Hoja de Trabajo para listado'!$A$151:$Z$151,0)),0)+IFERROR(INDEX('Hoja de Trabajo para listado'!$AB$155:$BA$1048576,MATCH($A436,'Hoja de Trabajo para listado'!$AB$155:$AB$1048576,0),MATCH((CUADRO!I$5&amp;$E436),'Hoja de Trabajo para listado'!$AB$151:$BA$151,0)),0)+IFERROR(INDEX('Hoja de Trabajo para listado'!$BC$155:$CB$1048576,MATCH($A436,'Hoja de Trabajo para listado'!$BC$155:$BC$1048576,0),MATCH((CUADRO!I$5&amp;$E436),'Hoja de Trabajo para listado'!$BC$151:$CB$151,0)),0)+IFERROR(INDEX('Hoja de Trabajo para listado'!$DE$153:$DG$274,MATCH($A436,'Hoja de Trabajo para listado'!$DE$153:$DE$1048576,0),MATCH((CUADRO!I$5&amp;$E436),'Hoja de Trabajo para listado'!$DE$151:$DG$151,0)),0)+IFERROR(INDEX('Hoja de Trabajo para listado'!$CD$155:$DC$1048576,MATCH($A436,'Hoja de Trabajo para listado'!$CD$155:$CD$1048576,0),MATCH((CUADRO!I$5&amp;$E436),'Hoja de Trabajo para listado'!$CD$151:$DC$151,0)),0)</f>
        <v>0</v>
      </c>
      <c r="J436" s="255">
        <f ca="1">+IFERROR(INDEX('Hoja de Trabajo para listado'!$A$155:$Z$1048576,MATCH($A436,'Hoja de Trabajo para listado'!$A$155:$A$1048576,0),MATCH((CUADRO!J$5&amp;$E436),'Hoja de Trabajo para listado'!$A$151:$Z$151,0)),0)+IFERROR(INDEX('Hoja de Trabajo para listado'!$AB$155:$BA$1048576,MATCH($A436,'Hoja de Trabajo para listado'!$AB$155:$AB$1048576,0),MATCH((CUADRO!J$5&amp;$E436),'Hoja de Trabajo para listado'!$AB$151:$BA$151,0)),0)+IFERROR(INDEX('Hoja de Trabajo para listado'!$BC$155:$CB$1048576,MATCH($A436,'Hoja de Trabajo para listado'!$BC$155:$BC$1048576,0),MATCH((CUADRO!J$5&amp;$E436),'Hoja de Trabajo para listado'!$BC$151:$CB$151,0)),0)+IFERROR(INDEX('Hoja de Trabajo para listado'!$DE$153:$DG$274,MATCH($A436,'Hoja de Trabajo para listado'!$DE$153:$DE$1048576,0),MATCH((CUADRO!J$5&amp;$E436),'Hoja de Trabajo para listado'!$DE$151:$DG$151,0)),0)+IFERROR(INDEX('Hoja de Trabajo para listado'!$CD$155:$DC$1048576,MATCH($A436,'Hoja de Trabajo para listado'!$CD$155:$CD$1048576,0),MATCH((CUADRO!J$5&amp;$E436),'Hoja de Trabajo para listado'!$CD$151:$DC$151,0)),0)</f>
        <v>0</v>
      </c>
      <c r="K436" s="255">
        <f ca="1">+IFERROR(INDEX('Hoja de Trabajo para listado'!$A$155:$Z$1048576,MATCH($A436,'Hoja de Trabajo para listado'!$A$155:$A$1048576,0),MATCH((CUADRO!K$5&amp;$E436),'Hoja de Trabajo para listado'!$A$151:$Z$151,0)),0)+IFERROR(INDEX('Hoja de Trabajo para listado'!$AB$155:$BA$1048576,MATCH($A436,'Hoja de Trabajo para listado'!$AB$155:$AB$1048576,0),MATCH((CUADRO!K$5&amp;$E436),'Hoja de Trabajo para listado'!$AB$151:$BA$151,0)),0)+IFERROR(INDEX('Hoja de Trabajo para listado'!$BC$155:$CB$1048576,MATCH($A436,'Hoja de Trabajo para listado'!$BC$155:$BC$1048576,0),MATCH((CUADRO!K$5&amp;$E436),'Hoja de Trabajo para listado'!$BC$151:$CB$151,0)),0)+IFERROR(INDEX('Hoja de Trabajo para listado'!$DE$153:$DG$274,MATCH($A436,'Hoja de Trabajo para listado'!$DE$153:$DE$1048576,0),MATCH((CUADRO!K$5&amp;$E436),'Hoja de Trabajo para listado'!$DE$151:$DG$151,0)),0)+IFERROR(INDEX('Hoja de Trabajo para listado'!$CD$155:$DC$1048576,MATCH($A436,'Hoja de Trabajo para listado'!$CD$155:$CD$1048576,0),MATCH((CUADRO!K$5&amp;$E436),'Hoja de Trabajo para listado'!$CD$151:$DC$151,0)),0)</f>
        <v>0</v>
      </c>
      <c r="L436" s="255">
        <f ca="1">+IFERROR(INDEX('Hoja de Trabajo para listado'!$A$155:$Z$1048576,MATCH($A436,'Hoja de Trabajo para listado'!$A$155:$A$1048576,0),MATCH((CUADRO!L$5&amp;$E436),'Hoja de Trabajo para listado'!$A$151:$Z$151,0)),0)+IFERROR(INDEX('Hoja de Trabajo para listado'!$AB$155:$BA$1048576,MATCH($A436,'Hoja de Trabajo para listado'!$AB$155:$AB$1048576,0),MATCH((CUADRO!L$5&amp;$E436),'Hoja de Trabajo para listado'!$AB$151:$BA$151,0)),0)+IFERROR(INDEX('Hoja de Trabajo para listado'!$BC$155:$CB$1048576,MATCH($A436,'Hoja de Trabajo para listado'!$BC$155:$BC$1048576,0),MATCH((CUADRO!L$5&amp;$E436),'Hoja de Trabajo para listado'!$BC$151:$CB$151,0)),0)+IFERROR(INDEX('Hoja de Trabajo para listado'!$DE$153:$DG$274,MATCH($A436,'Hoja de Trabajo para listado'!$DE$153:$DE$1048576,0),MATCH((CUADRO!L$5&amp;$E436),'Hoja de Trabajo para listado'!$DE$151:$DG$151,0)),0)+IFERROR(INDEX('Hoja de Trabajo para listado'!$CD$155:$DC$1048576,MATCH($A436,'Hoja de Trabajo para listado'!$CD$155:$CD$1048576,0),MATCH((CUADRO!L$5&amp;$E436),'Hoja de Trabajo para listado'!$CD$151:$DC$151,0)),0)</f>
        <v>0</v>
      </c>
      <c r="M436" s="255">
        <f ca="1">+IFERROR(INDEX('Hoja de Trabajo para listado'!$A$155:$Z$1048576,MATCH($A436,'Hoja de Trabajo para listado'!$A$155:$A$1048576,0),MATCH((CUADRO!M$5&amp;$E436),'Hoja de Trabajo para listado'!$A$151:$Z$151,0)),0)+IFERROR(INDEX('Hoja de Trabajo para listado'!$AB$155:$BA$1048576,MATCH($A436,'Hoja de Trabajo para listado'!$AB$155:$AB$1048576,0),MATCH((CUADRO!M$5&amp;$E436),'Hoja de Trabajo para listado'!$AB$151:$BA$151,0)),0)+IFERROR(INDEX('Hoja de Trabajo para listado'!$BC$155:$CB$1048576,MATCH($A436,'Hoja de Trabajo para listado'!$BC$155:$BC$1048576,0),MATCH((CUADRO!M$5&amp;$E436),'Hoja de Trabajo para listado'!$BC$151:$CB$151,0)),0)+IFERROR(INDEX('Hoja de Trabajo para listado'!$DE$153:$DG$274,MATCH($A436,'Hoja de Trabajo para listado'!$DE$153:$DE$1048576,0),MATCH((CUADRO!M$5&amp;$E436),'Hoja de Trabajo para listado'!$DE$151:$DG$151,0)),0)+IFERROR(INDEX('Hoja de Trabajo para listado'!$CD$155:$DC$1048576,MATCH($A436,'Hoja de Trabajo para listado'!$CD$155:$CD$1048576,0),MATCH((CUADRO!M$5&amp;$E436),'Hoja de Trabajo para listado'!$CD$151:$DC$151,0)),0)</f>
        <v>0</v>
      </c>
      <c r="N436" s="255">
        <f ca="1">+IFERROR(INDEX('Hoja de Trabajo para listado'!$A$155:$Z$1048576,MATCH($A436,'Hoja de Trabajo para listado'!$A$155:$A$1048576,0),MATCH((CUADRO!N$5&amp;$E436),'Hoja de Trabajo para listado'!$A$151:$Z$151,0)),0)+IFERROR(INDEX('Hoja de Trabajo para listado'!$AB$155:$BA$1048576,MATCH($A436,'Hoja de Trabajo para listado'!$AB$155:$AB$1048576,0),MATCH((CUADRO!N$5&amp;$E436),'Hoja de Trabajo para listado'!$AB$151:$BA$151,0)),0)+IFERROR(INDEX('Hoja de Trabajo para listado'!$BC$155:$CB$1048576,MATCH($A436,'Hoja de Trabajo para listado'!$BC$155:$BC$1048576,0),MATCH((CUADRO!N$5&amp;$E436),'Hoja de Trabajo para listado'!$BC$151:$CB$151,0)),0)+IFERROR(INDEX('Hoja de Trabajo para listado'!$DE$153:$DG$274,MATCH($A436,'Hoja de Trabajo para listado'!$DE$153:$DE$1048576,0),MATCH((CUADRO!N$5&amp;$E436),'Hoja de Trabajo para listado'!$DE$151:$DG$151,0)),0)+IFERROR(INDEX('Hoja de Trabajo para listado'!$CD$155:$DC$1048576,MATCH($A436,'Hoja de Trabajo para listado'!$CD$155:$CD$1048576,0),MATCH((CUADRO!N$5&amp;$E436),'Hoja de Trabajo para listado'!$CD$151:$DC$151,0)),0)</f>
        <v>0</v>
      </c>
      <c r="O436" s="255">
        <f ca="1">+IFERROR(INDEX('Hoja de Trabajo para listado'!$A$155:$Z$1048576,MATCH($A436,'Hoja de Trabajo para listado'!$A$155:$A$1048576,0),MATCH((CUADRO!O$5&amp;$E436),'Hoja de Trabajo para listado'!$A$151:$Z$151,0)),0)+IFERROR(INDEX('Hoja de Trabajo para listado'!$AB$155:$BA$1048576,MATCH($A436,'Hoja de Trabajo para listado'!$AB$155:$AB$1048576,0),MATCH((CUADRO!O$5&amp;$E436),'Hoja de Trabajo para listado'!$AB$151:$BA$151,0)),0)+IFERROR(INDEX('Hoja de Trabajo para listado'!$BC$155:$CB$1048576,MATCH($A436,'Hoja de Trabajo para listado'!$BC$155:$BC$1048576,0),MATCH((CUADRO!O$5&amp;$E436),'Hoja de Trabajo para listado'!$BC$151:$CB$151,0)),0)+IFERROR(INDEX('Hoja de Trabajo para listado'!$DE$153:$DG$274,MATCH($A436,'Hoja de Trabajo para listado'!$DE$153:$DE$1048576,0),MATCH((CUADRO!O$5&amp;$E436),'Hoja de Trabajo para listado'!$DE$151:$DG$151,0)),0)+IFERROR(INDEX('Hoja de Trabajo para listado'!$CD$155:$DC$1048576,MATCH($A436,'Hoja de Trabajo para listado'!$CD$155:$CD$1048576,0),MATCH((CUADRO!O$5&amp;$E436),'Hoja de Trabajo para listado'!$CD$151:$DC$151,0)),0)</f>
        <v>0</v>
      </c>
      <c r="P436" s="255">
        <f ca="1">+IFERROR(INDEX('Hoja de Trabajo para listado'!$A$155:$Z$1048576,MATCH($A436,'Hoja de Trabajo para listado'!$A$155:$A$1048576,0),MATCH((CUADRO!P$5&amp;$E436),'Hoja de Trabajo para listado'!$A$151:$Z$151,0)),0)+IFERROR(INDEX('Hoja de Trabajo para listado'!$AB$155:$BA$1048576,MATCH($A436,'Hoja de Trabajo para listado'!$AB$155:$AB$1048576,0),MATCH((CUADRO!P$5&amp;$E436),'Hoja de Trabajo para listado'!$AB$151:$BA$151,0)),0)+IFERROR(INDEX('Hoja de Trabajo para listado'!$BC$155:$CB$1048576,MATCH($A436,'Hoja de Trabajo para listado'!$BC$155:$BC$1048576,0),MATCH((CUADRO!P$5&amp;$E436),'Hoja de Trabajo para listado'!$BC$151:$CB$151,0)),0)+IFERROR(INDEX('Hoja de Trabajo para listado'!$DE$153:$DG$274,MATCH($A436,'Hoja de Trabajo para listado'!$DE$153:$DE$1048576,0),MATCH((CUADRO!P$5&amp;$E436),'Hoja de Trabajo para listado'!$DE$151:$DG$151,0)),0)+IFERROR(INDEX('Hoja de Trabajo para listado'!$CD$155:$DC$1048576,MATCH($A436,'Hoja de Trabajo para listado'!$CD$155:$CD$1048576,0),MATCH((CUADRO!P$5&amp;$E436),'Hoja de Trabajo para listado'!$CD$151:$DC$151,0)),0)</f>
        <v>0</v>
      </c>
      <c r="Q436" s="255">
        <f ca="1">+IFERROR(INDEX('Hoja de Trabajo para listado'!$A$155:$Z$1048576,MATCH($A436,'Hoja de Trabajo para listado'!$A$155:$A$1048576,0),MATCH((CUADRO!Q$5&amp;$E436),'Hoja de Trabajo para listado'!$A$151:$Z$151,0)),0)+IFERROR(INDEX('Hoja de Trabajo para listado'!$AB$155:$BA$1048576,MATCH($A436,'Hoja de Trabajo para listado'!$AB$155:$AB$1048576,0),MATCH((CUADRO!Q$5&amp;$E436),'Hoja de Trabajo para listado'!$AB$151:$BA$151,0)),0)+IFERROR(INDEX('Hoja de Trabajo para listado'!$BC$155:$CB$1048576,MATCH($A436,'Hoja de Trabajo para listado'!$BC$155:$BC$1048576,0),MATCH((CUADRO!Q$5&amp;$E436),'Hoja de Trabajo para listado'!$BC$151:$CB$151,0)),0)+IFERROR(INDEX('Hoja de Trabajo para listado'!$DE$153:$DG$274,MATCH($A436,'Hoja de Trabajo para listado'!$DE$153:$DE$1048576,0),MATCH((CUADRO!Q$5&amp;$E436),'Hoja de Trabajo para listado'!$DE$151:$DG$151,0)),0)+IFERROR(INDEX('Hoja de Trabajo para listado'!$CD$155:$DC$1048576,MATCH($A436,'Hoja de Trabajo para listado'!$CD$155:$CD$1048576,0),MATCH((CUADRO!Q$5&amp;$E436),'Hoja de Trabajo para listado'!$CD$151:$DC$151,0)),0)</f>
        <v>0</v>
      </c>
      <c r="R436" s="255">
        <f t="shared" ca="1" si="14"/>
        <v>0</v>
      </c>
      <c r="S436" s="262"/>
      <c r="T436" s="255">
        <f ca="1">+T437</f>
        <v>0</v>
      </c>
      <c r="U436" s="254">
        <f t="shared" si="15"/>
        <v>1</v>
      </c>
      <c r="V436" s="362" t="str">
        <f>+VLOOKUP(A436,bd_lista!$A$3:$E$590,5,FALSE)</f>
        <v>Gobiernos Autonomos Municipales</v>
      </c>
      <c r="W436" s="361" t="str">
        <f>+V436</f>
        <v>Gobiernos Autonomos Municipales</v>
      </c>
      <c r="X436" s="254">
        <f>+VLOOKUP(A436,[2]Sheet1!$A$13:$D$744,4,FALSE)</f>
        <v>0</v>
      </c>
      <c r="Y436" s="254" t="e">
        <f>+VLOOKUP(X436,bd_lista!$A$3:$C$590,3,FALSE)</f>
        <v>#N/A</v>
      </c>
      <c r="Z436" s="316">
        <f>+X436</f>
        <v>0</v>
      </c>
      <c r="AA436" s="317" t="e">
        <f>+Y436</f>
        <v>#N/A</v>
      </c>
    </row>
    <row r="437" spans="1:27" customFormat="1" ht="27" hidden="1" customHeight="1">
      <c r="A437" s="32">
        <v>1121</v>
      </c>
      <c r="B437" s="307"/>
      <c r="C437" s="259" t="str">
        <f>+VLOOKUP(A437,bd_lista!$A$3:$C$590,3,FALSE)</f>
        <v>Gobierno Autónomo Municipal de Incahuasi</v>
      </c>
      <c r="D437" s="362"/>
      <c r="E437" s="256" t="s">
        <v>1314</v>
      </c>
      <c r="F437" s="255">
        <f ca="1">+IFERROR(INDEX('Hoja de Trabajo para listado'!$A$155:$Z$1048576,MATCH($A437,'Hoja de Trabajo para listado'!$A$155:$A$1048576,0),MATCH((CUADRO!F$5&amp;$E437),'Hoja de Trabajo para listado'!$A$151:$Z$151,0)),0)+IFERROR(INDEX('Hoja de Trabajo para listado'!$AB$155:$BA$1048576,MATCH($A437,'Hoja de Trabajo para listado'!$AB$155:$AB$1048576,0),MATCH((CUADRO!F$5&amp;$E437),'Hoja de Trabajo para listado'!$AB$151:$BA$151,0)),0)+IFERROR(INDEX('Hoja de Trabajo para listado'!$BC$155:$CB$1048576,MATCH($A437,'Hoja de Trabajo para listado'!$BC$155:$BC$1048576,0),MATCH((CUADRO!F$5&amp;$E437),'Hoja de Trabajo para listado'!$BC$151:$CB$151,0)),0)+IFERROR(INDEX('Hoja de Trabajo para listado'!$DE$153:$DG$274,MATCH($A437,'Hoja de Trabajo para listado'!$DE$153:$DE$1048576,0),MATCH((CUADRO!F$5&amp;$E437),'Hoja de Trabajo para listado'!$DE$151:$DG$151,0)),0)+IFERROR(INDEX('Hoja de Trabajo para listado'!$CD$155:$DC$1048576,MATCH($A437,'Hoja de Trabajo para listado'!$CD$155:$CD$1048576,0),MATCH((CUADRO!F$5&amp;$E437),'Hoja de Trabajo para listado'!$CD$151:$DC$151,0)),0)</f>
        <v>0</v>
      </c>
      <c r="G437" s="255">
        <f ca="1">+IFERROR(INDEX('Hoja de Trabajo para listado'!$A$155:$Z$1048576,MATCH($A437,'Hoja de Trabajo para listado'!$A$155:$A$1048576,0),MATCH((CUADRO!G$5&amp;$E437),'Hoja de Trabajo para listado'!$A$151:$Z$151,0)),0)+IFERROR(INDEX('Hoja de Trabajo para listado'!$AB$155:$BA$1048576,MATCH($A437,'Hoja de Trabajo para listado'!$AB$155:$AB$1048576,0),MATCH((CUADRO!G$5&amp;$E437),'Hoja de Trabajo para listado'!$AB$151:$BA$151,0)),0)+IFERROR(INDEX('Hoja de Trabajo para listado'!$BC$155:$CB$1048576,MATCH($A437,'Hoja de Trabajo para listado'!$BC$155:$BC$1048576,0),MATCH((CUADRO!G$5&amp;$E437),'Hoja de Trabajo para listado'!$BC$151:$CB$151,0)),0)+IFERROR(INDEX('Hoja de Trabajo para listado'!$DE$153:$DG$274,MATCH($A437,'Hoja de Trabajo para listado'!$DE$153:$DE$1048576,0),MATCH((CUADRO!G$5&amp;$E437),'Hoja de Trabajo para listado'!$DE$151:$DG$151,0)),0)+IFERROR(INDEX('Hoja de Trabajo para listado'!$CD$155:$DC$1048576,MATCH($A437,'Hoja de Trabajo para listado'!$CD$155:$CD$1048576,0),MATCH((CUADRO!G$5&amp;$E437),'Hoja de Trabajo para listado'!$CD$151:$DC$151,0)),0)</f>
        <v>0</v>
      </c>
      <c r="H437" s="255">
        <f ca="1">+IFERROR(INDEX('Hoja de Trabajo para listado'!$A$155:$Z$1048576,MATCH($A437,'Hoja de Trabajo para listado'!$A$155:$A$1048576,0),MATCH((CUADRO!H$5&amp;$E437),'Hoja de Trabajo para listado'!$A$151:$Z$151,0)),0)+IFERROR(INDEX('Hoja de Trabajo para listado'!$AB$155:$BA$1048576,MATCH($A437,'Hoja de Trabajo para listado'!$AB$155:$AB$1048576,0),MATCH((CUADRO!H$5&amp;$E437),'Hoja de Trabajo para listado'!$AB$151:$BA$151,0)),0)+IFERROR(INDEX('Hoja de Trabajo para listado'!$BC$155:$CB$1048576,MATCH($A437,'Hoja de Trabajo para listado'!$BC$155:$BC$1048576,0),MATCH((CUADRO!H$5&amp;$E437),'Hoja de Trabajo para listado'!$BC$151:$CB$151,0)),0)+IFERROR(INDEX('Hoja de Trabajo para listado'!$DE$153:$DG$274,MATCH($A437,'Hoja de Trabajo para listado'!$DE$153:$DE$1048576,0),MATCH((CUADRO!H$5&amp;$E437),'Hoja de Trabajo para listado'!$DE$151:$DG$151,0)),0)+IFERROR(INDEX('Hoja de Trabajo para listado'!$CD$155:$DC$1048576,MATCH($A437,'Hoja de Trabajo para listado'!$CD$155:$CD$1048576,0),MATCH((CUADRO!H$5&amp;$E437),'Hoja de Trabajo para listado'!$CD$151:$DC$151,0)),0)</f>
        <v>0</v>
      </c>
      <c r="I437" s="255">
        <f ca="1">+IFERROR(INDEX('Hoja de Trabajo para listado'!$A$155:$Z$1048576,MATCH($A437,'Hoja de Trabajo para listado'!$A$155:$A$1048576,0),MATCH((CUADRO!I$5&amp;$E437),'Hoja de Trabajo para listado'!$A$151:$Z$151,0)),0)+IFERROR(INDEX('Hoja de Trabajo para listado'!$AB$155:$BA$1048576,MATCH($A437,'Hoja de Trabajo para listado'!$AB$155:$AB$1048576,0),MATCH((CUADRO!I$5&amp;$E437),'Hoja de Trabajo para listado'!$AB$151:$BA$151,0)),0)+IFERROR(INDEX('Hoja de Trabajo para listado'!$BC$155:$CB$1048576,MATCH($A437,'Hoja de Trabajo para listado'!$BC$155:$BC$1048576,0),MATCH((CUADRO!I$5&amp;$E437),'Hoja de Trabajo para listado'!$BC$151:$CB$151,0)),0)+IFERROR(INDEX('Hoja de Trabajo para listado'!$DE$153:$DG$274,MATCH($A437,'Hoja de Trabajo para listado'!$DE$153:$DE$1048576,0),MATCH((CUADRO!I$5&amp;$E437),'Hoja de Trabajo para listado'!$DE$151:$DG$151,0)),0)+IFERROR(INDEX('Hoja de Trabajo para listado'!$CD$155:$DC$1048576,MATCH($A437,'Hoja de Trabajo para listado'!$CD$155:$CD$1048576,0),MATCH((CUADRO!I$5&amp;$E437),'Hoja de Trabajo para listado'!$CD$151:$DC$151,0)),0)</f>
        <v>0</v>
      </c>
      <c r="J437" s="255">
        <f ca="1">+IFERROR(INDEX('Hoja de Trabajo para listado'!$A$155:$Z$1048576,MATCH($A437,'Hoja de Trabajo para listado'!$A$155:$A$1048576,0),MATCH((CUADRO!J$5&amp;$E437),'Hoja de Trabajo para listado'!$A$151:$Z$151,0)),0)+IFERROR(INDEX('Hoja de Trabajo para listado'!$AB$155:$BA$1048576,MATCH($A437,'Hoja de Trabajo para listado'!$AB$155:$AB$1048576,0),MATCH((CUADRO!J$5&amp;$E437),'Hoja de Trabajo para listado'!$AB$151:$BA$151,0)),0)+IFERROR(INDEX('Hoja de Trabajo para listado'!$BC$155:$CB$1048576,MATCH($A437,'Hoja de Trabajo para listado'!$BC$155:$BC$1048576,0),MATCH((CUADRO!J$5&amp;$E437),'Hoja de Trabajo para listado'!$BC$151:$CB$151,0)),0)+IFERROR(INDEX('Hoja de Trabajo para listado'!$DE$153:$DG$274,MATCH($A437,'Hoja de Trabajo para listado'!$DE$153:$DE$1048576,0),MATCH((CUADRO!J$5&amp;$E437),'Hoja de Trabajo para listado'!$DE$151:$DG$151,0)),0)+IFERROR(INDEX('Hoja de Trabajo para listado'!$CD$155:$DC$1048576,MATCH($A437,'Hoja de Trabajo para listado'!$CD$155:$CD$1048576,0),MATCH((CUADRO!J$5&amp;$E437),'Hoja de Trabajo para listado'!$CD$151:$DC$151,0)),0)</f>
        <v>0</v>
      </c>
      <c r="K437" s="255">
        <f ca="1">+IFERROR(INDEX('Hoja de Trabajo para listado'!$A$155:$Z$1048576,MATCH($A437,'Hoja de Trabajo para listado'!$A$155:$A$1048576,0),MATCH((CUADRO!K$5&amp;$E437),'Hoja de Trabajo para listado'!$A$151:$Z$151,0)),0)+IFERROR(INDEX('Hoja de Trabajo para listado'!$AB$155:$BA$1048576,MATCH($A437,'Hoja de Trabajo para listado'!$AB$155:$AB$1048576,0),MATCH((CUADRO!K$5&amp;$E437),'Hoja de Trabajo para listado'!$AB$151:$BA$151,0)),0)+IFERROR(INDEX('Hoja de Trabajo para listado'!$BC$155:$CB$1048576,MATCH($A437,'Hoja de Trabajo para listado'!$BC$155:$BC$1048576,0),MATCH((CUADRO!K$5&amp;$E437),'Hoja de Trabajo para listado'!$BC$151:$CB$151,0)),0)+IFERROR(INDEX('Hoja de Trabajo para listado'!$DE$153:$DG$274,MATCH($A437,'Hoja de Trabajo para listado'!$DE$153:$DE$1048576,0),MATCH((CUADRO!K$5&amp;$E437),'Hoja de Trabajo para listado'!$DE$151:$DG$151,0)),0)+IFERROR(INDEX('Hoja de Trabajo para listado'!$CD$155:$DC$1048576,MATCH($A437,'Hoja de Trabajo para listado'!$CD$155:$CD$1048576,0),MATCH((CUADRO!K$5&amp;$E437),'Hoja de Trabajo para listado'!$CD$151:$DC$151,0)),0)</f>
        <v>0</v>
      </c>
      <c r="L437" s="255">
        <f ca="1">+IFERROR(INDEX('Hoja de Trabajo para listado'!$A$155:$Z$1048576,MATCH($A437,'Hoja de Trabajo para listado'!$A$155:$A$1048576,0),MATCH((CUADRO!L$5&amp;$E437),'Hoja de Trabajo para listado'!$A$151:$Z$151,0)),0)+IFERROR(INDEX('Hoja de Trabajo para listado'!$AB$155:$BA$1048576,MATCH($A437,'Hoja de Trabajo para listado'!$AB$155:$AB$1048576,0),MATCH((CUADRO!L$5&amp;$E437),'Hoja de Trabajo para listado'!$AB$151:$BA$151,0)),0)+IFERROR(INDEX('Hoja de Trabajo para listado'!$BC$155:$CB$1048576,MATCH($A437,'Hoja de Trabajo para listado'!$BC$155:$BC$1048576,0),MATCH((CUADRO!L$5&amp;$E437),'Hoja de Trabajo para listado'!$BC$151:$CB$151,0)),0)+IFERROR(INDEX('Hoja de Trabajo para listado'!$DE$153:$DG$274,MATCH($A437,'Hoja de Trabajo para listado'!$DE$153:$DE$1048576,0),MATCH((CUADRO!L$5&amp;$E437),'Hoja de Trabajo para listado'!$DE$151:$DG$151,0)),0)+IFERROR(INDEX('Hoja de Trabajo para listado'!$CD$155:$DC$1048576,MATCH($A437,'Hoja de Trabajo para listado'!$CD$155:$CD$1048576,0),MATCH((CUADRO!L$5&amp;$E437),'Hoja de Trabajo para listado'!$CD$151:$DC$151,0)),0)</f>
        <v>0</v>
      </c>
      <c r="M437" s="255">
        <f ca="1">+IFERROR(INDEX('Hoja de Trabajo para listado'!$A$155:$Z$1048576,MATCH($A437,'Hoja de Trabajo para listado'!$A$155:$A$1048576,0),MATCH((CUADRO!M$5&amp;$E437),'Hoja de Trabajo para listado'!$A$151:$Z$151,0)),0)+IFERROR(INDEX('Hoja de Trabajo para listado'!$AB$155:$BA$1048576,MATCH($A437,'Hoja de Trabajo para listado'!$AB$155:$AB$1048576,0),MATCH((CUADRO!M$5&amp;$E437),'Hoja de Trabajo para listado'!$AB$151:$BA$151,0)),0)+IFERROR(INDEX('Hoja de Trabajo para listado'!$BC$155:$CB$1048576,MATCH($A437,'Hoja de Trabajo para listado'!$BC$155:$BC$1048576,0),MATCH((CUADRO!M$5&amp;$E437),'Hoja de Trabajo para listado'!$BC$151:$CB$151,0)),0)+IFERROR(INDEX('Hoja de Trabajo para listado'!$DE$153:$DG$274,MATCH($A437,'Hoja de Trabajo para listado'!$DE$153:$DE$1048576,0),MATCH((CUADRO!M$5&amp;$E437),'Hoja de Trabajo para listado'!$DE$151:$DG$151,0)),0)+IFERROR(INDEX('Hoja de Trabajo para listado'!$CD$155:$DC$1048576,MATCH($A437,'Hoja de Trabajo para listado'!$CD$155:$CD$1048576,0),MATCH((CUADRO!M$5&amp;$E437),'Hoja de Trabajo para listado'!$CD$151:$DC$151,0)),0)</f>
        <v>0</v>
      </c>
      <c r="N437" s="255">
        <f ca="1">+IFERROR(INDEX('Hoja de Trabajo para listado'!$A$155:$Z$1048576,MATCH($A437,'Hoja de Trabajo para listado'!$A$155:$A$1048576,0),MATCH((CUADRO!N$5&amp;$E437),'Hoja de Trabajo para listado'!$A$151:$Z$151,0)),0)+IFERROR(INDEX('Hoja de Trabajo para listado'!$AB$155:$BA$1048576,MATCH($A437,'Hoja de Trabajo para listado'!$AB$155:$AB$1048576,0),MATCH((CUADRO!N$5&amp;$E437),'Hoja de Trabajo para listado'!$AB$151:$BA$151,0)),0)+IFERROR(INDEX('Hoja de Trabajo para listado'!$BC$155:$CB$1048576,MATCH($A437,'Hoja de Trabajo para listado'!$BC$155:$BC$1048576,0),MATCH((CUADRO!N$5&amp;$E437),'Hoja de Trabajo para listado'!$BC$151:$CB$151,0)),0)+IFERROR(INDEX('Hoja de Trabajo para listado'!$DE$153:$DG$274,MATCH($A437,'Hoja de Trabajo para listado'!$DE$153:$DE$1048576,0),MATCH((CUADRO!N$5&amp;$E437),'Hoja de Trabajo para listado'!$DE$151:$DG$151,0)),0)+IFERROR(INDEX('Hoja de Trabajo para listado'!$CD$155:$DC$1048576,MATCH($A437,'Hoja de Trabajo para listado'!$CD$155:$CD$1048576,0),MATCH((CUADRO!N$5&amp;$E437),'Hoja de Trabajo para listado'!$CD$151:$DC$151,0)),0)</f>
        <v>0</v>
      </c>
      <c r="O437" s="255">
        <f ca="1">+IFERROR(INDEX('Hoja de Trabajo para listado'!$A$155:$Z$1048576,MATCH($A437,'Hoja de Trabajo para listado'!$A$155:$A$1048576,0),MATCH((CUADRO!O$5&amp;$E437),'Hoja de Trabajo para listado'!$A$151:$Z$151,0)),0)+IFERROR(INDEX('Hoja de Trabajo para listado'!$AB$155:$BA$1048576,MATCH($A437,'Hoja de Trabajo para listado'!$AB$155:$AB$1048576,0),MATCH((CUADRO!O$5&amp;$E437),'Hoja de Trabajo para listado'!$AB$151:$BA$151,0)),0)+IFERROR(INDEX('Hoja de Trabajo para listado'!$BC$155:$CB$1048576,MATCH($A437,'Hoja de Trabajo para listado'!$BC$155:$BC$1048576,0),MATCH((CUADRO!O$5&amp;$E437),'Hoja de Trabajo para listado'!$BC$151:$CB$151,0)),0)+IFERROR(INDEX('Hoja de Trabajo para listado'!$DE$153:$DG$274,MATCH($A437,'Hoja de Trabajo para listado'!$DE$153:$DE$1048576,0),MATCH((CUADRO!O$5&amp;$E437),'Hoja de Trabajo para listado'!$DE$151:$DG$151,0)),0)+IFERROR(INDEX('Hoja de Trabajo para listado'!$CD$155:$DC$1048576,MATCH($A437,'Hoja de Trabajo para listado'!$CD$155:$CD$1048576,0),MATCH((CUADRO!O$5&amp;$E437),'Hoja de Trabajo para listado'!$CD$151:$DC$151,0)),0)</f>
        <v>0</v>
      </c>
      <c r="P437" s="255">
        <f ca="1">+IFERROR(INDEX('Hoja de Trabajo para listado'!$A$155:$Z$1048576,MATCH($A437,'Hoja de Trabajo para listado'!$A$155:$A$1048576,0),MATCH((CUADRO!P$5&amp;$E437),'Hoja de Trabajo para listado'!$A$151:$Z$151,0)),0)+IFERROR(INDEX('Hoja de Trabajo para listado'!$AB$155:$BA$1048576,MATCH($A437,'Hoja de Trabajo para listado'!$AB$155:$AB$1048576,0),MATCH((CUADRO!P$5&amp;$E437),'Hoja de Trabajo para listado'!$AB$151:$BA$151,0)),0)+IFERROR(INDEX('Hoja de Trabajo para listado'!$BC$155:$CB$1048576,MATCH($A437,'Hoja de Trabajo para listado'!$BC$155:$BC$1048576,0),MATCH((CUADRO!P$5&amp;$E437),'Hoja de Trabajo para listado'!$BC$151:$CB$151,0)),0)+IFERROR(INDEX('Hoja de Trabajo para listado'!$DE$153:$DG$274,MATCH($A437,'Hoja de Trabajo para listado'!$DE$153:$DE$1048576,0),MATCH((CUADRO!P$5&amp;$E437),'Hoja de Trabajo para listado'!$DE$151:$DG$151,0)),0)+IFERROR(INDEX('Hoja de Trabajo para listado'!$CD$155:$DC$1048576,MATCH($A437,'Hoja de Trabajo para listado'!$CD$155:$CD$1048576,0),MATCH((CUADRO!P$5&amp;$E437),'Hoja de Trabajo para listado'!$CD$151:$DC$151,0)),0)</f>
        <v>0</v>
      </c>
      <c r="Q437" s="255">
        <f ca="1">+IFERROR(INDEX('Hoja de Trabajo para listado'!$A$155:$Z$1048576,MATCH($A437,'Hoja de Trabajo para listado'!$A$155:$A$1048576,0),MATCH((CUADRO!Q$5&amp;$E437),'Hoja de Trabajo para listado'!$A$151:$Z$151,0)),0)+IFERROR(INDEX('Hoja de Trabajo para listado'!$AB$155:$BA$1048576,MATCH($A437,'Hoja de Trabajo para listado'!$AB$155:$AB$1048576,0),MATCH((CUADRO!Q$5&amp;$E437),'Hoja de Trabajo para listado'!$AB$151:$BA$151,0)),0)+IFERROR(INDEX('Hoja de Trabajo para listado'!$BC$155:$CB$1048576,MATCH($A437,'Hoja de Trabajo para listado'!$BC$155:$BC$1048576,0),MATCH((CUADRO!Q$5&amp;$E437),'Hoja de Trabajo para listado'!$BC$151:$CB$151,0)),0)+IFERROR(INDEX('Hoja de Trabajo para listado'!$DE$153:$DG$274,MATCH($A437,'Hoja de Trabajo para listado'!$DE$153:$DE$1048576,0),MATCH((CUADRO!Q$5&amp;$E437),'Hoja de Trabajo para listado'!$DE$151:$DG$151,0)),0)+IFERROR(INDEX('Hoja de Trabajo para listado'!$CD$155:$DC$1048576,MATCH($A437,'Hoja de Trabajo para listado'!$CD$155:$CD$1048576,0),MATCH((CUADRO!Q$5&amp;$E437),'Hoja de Trabajo para listado'!$CD$151:$DC$151,0)),0)</f>
        <v>0</v>
      </c>
      <c r="R437" s="255">
        <f t="shared" ca="1" si="14"/>
        <v>0</v>
      </c>
      <c r="S437" s="262">
        <f ca="1">+R436+R437</f>
        <v>0</v>
      </c>
      <c r="T437" s="255">
        <f ca="1">+S437</f>
        <v>0</v>
      </c>
      <c r="U437" s="254">
        <f t="shared" si="15"/>
        <v>2</v>
      </c>
      <c r="V437" s="362" t="str">
        <f>+VLOOKUP(A437,bd_lista!$A$3:$E$590,5,FALSE)</f>
        <v>Gobiernos Autonomos Municipales</v>
      </c>
      <c r="W437" s="362"/>
      <c r="X437" s="254">
        <f>+VLOOKUP(A437,[2]Sheet1!$A$13:$D$744,4,FALSE)</f>
        <v>0</v>
      </c>
      <c r="Y437" s="254" t="e">
        <f>+VLOOKUP(X437,bd_lista!$A$3:$C$590,3,FALSE)</f>
        <v>#N/A</v>
      </c>
      <c r="Z437" s="314"/>
      <c r="AA437" s="315"/>
    </row>
    <row r="438" spans="1:27" customFormat="1" ht="27" hidden="1" customHeight="1">
      <c r="A438" s="32">
        <v>1122</v>
      </c>
      <c r="B438" s="306">
        <f>+A438</f>
        <v>1122</v>
      </c>
      <c r="C438" s="259" t="str">
        <f>+VLOOKUP(A438,bd_lista!$A$3:$C$590,3,FALSE)</f>
        <v>Gobierno Autónomo Municipal de Villa Serrano</v>
      </c>
      <c r="D438" s="361" t="str">
        <f>+C438</f>
        <v>Gobierno Autónomo Municipal de Villa Serrano</v>
      </c>
      <c r="E438" s="254" t="s">
        <v>1313</v>
      </c>
      <c r="F438" s="255">
        <f ca="1">+IFERROR(INDEX('Hoja de Trabajo para listado'!$A$155:$Z$1048576,MATCH($A438,'Hoja de Trabajo para listado'!$A$155:$A$1048576,0),MATCH((CUADRO!F$5&amp;$E438),'Hoja de Trabajo para listado'!$A$151:$Z$151,0)),0)+IFERROR(INDEX('Hoja de Trabajo para listado'!$AB$155:$BA$1048576,MATCH($A438,'Hoja de Trabajo para listado'!$AB$155:$AB$1048576,0),MATCH((CUADRO!F$5&amp;$E438),'Hoja de Trabajo para listado'!$AB$151:$BA$151,0)),0)+IFERROR(INDEX('Hoja de Trabajo para listado'!$BC$155:$CB$1048576,MATCH($A438,'Hoja de Trabajo para listado'!$BC$155:$BC$1048576,0),MATCH((CUADRO!F$5&amp;$E438),'Hoja de Trabajo para listado'!$BC$151:$CB$151,0)),0)+IFERROR(INDEX('Hoja de Trabajo para listado'!$DE$153:$DG$274,MATCH($A438,'Hoja de Trabajo para listado'!$DE$153:$DE$1048576,0),MATCH((CUADRO!F$5&amp;$E438),'Hoja de Trabajo para listado'!$DE$151:$DG$151,0)),0)+IFERROR(INDEX('Hoja de Trabajo para listado'!$CD$155:$DC$1048576,MATCH($A438,'Hoja de Trabajo para listado'!$CD$155:$CD$1048576,0),MATCH((CUADRO!F$5&amp;$E438),'Hoja de Trabajo para listado'!$CD$151:$DC$151,0)),0)</f>
        <v>0</v>
      </c>
      <c r="G438" s="255">
        <f ca="1">+IFERROR(INDEX('Hoja de Trabajo para listado'!$A$155:$Z$1048576,MATCH($A438,'Hoja de Trabajo para listado'!$A$155:$A$1048576,0),MATCH((CUADRO!G$5&amp;$E438),'Hoja de Trabajo para listado'!$A$151:$Z$151,0)),0)+IFERROR(INDEX('Hoja de Trabajo para listado'!$AB$155:$BA$1048576,MATCH($A438,'Hoja de Trabajo para listado'!$AB$155:$AB$1048576,0),MATCH((CUADRO!G$5&amp;$E438),'Hoja de Trabajo para listado'!$AB$151:$BA$151,0)),0)+IFERROR(INDEX('Hoja de Trabajo para listado'!$BC$155:$CB$1048576,MATCH($A438,'Hoja de Trabajo para listado'!$BC$155:$BC$1048576,0),MATCH((CUADRO!G$5&amp;$E438),'Hoja de Trabajo para listado'!$BC$151:$CB$151,0)),0)+IFERROR(INDEX('Hoja de Trabajo para listado'!$DE$153:$DG$274,MATCH($A438,'Hoja de Trabajo para listado'!$DE$153:$DE$1048576,0),MATCH((CUADRO!G$5&amp;$E438),'Hoja de Trabajo para listado'!$DE$151:$DG$151,0)),0)+IFERROR(INDEX('Hoja de Trabajo para listado'!$CD$155:$DC$1048576,MATCH($A438,'Hoja de Trabajo para listado'!$CD$155:$CD$1048576,0),MATCH((CUADRO!G$5&amp;$E438),'Hoja de Trabajo para listado'!$CD$151:$DC$151,0)),0)</f>
        <v>0</v>
      </c>
      <c r="H438" s="255">
        <f ca="1">+IFERROR(INDEX('Hoja de Trabajo para listado'!$A$155:$Z$1048576,MATCH($A438,'Hoja de Trabajo para listado'!$A$155:$A$1048576,0),MATCH((CUADRO!H$5&amp;$E438),'Hoja de Trabajo para listado'!$A$151:$Z$151,0)),0)+IFERROR(INDEX('Hoja de Trabajo para listado'!$AB$155:$BA$1048576,MATCH($A438,'Hoja de Trabajo para listado'!$AB$155:$AB$1048576,0),MATCH((CUADRO!H$5&amp;$E438),'Hoja de Trabajo para listado'!$AB$151:$BA$151,0)),0)+IFERROR(INDEX('Hoja de Trabajo para listado'!$BC$155:$CB$1048576,MATCH($A438,'Hoja de Trabajo para listado'!$BC$155:$BC$1048576,0),MATCH((CUADRO!H$5&amp;$E438),'Hoja de Trabajo para listado'!$BC$151:$CB$151,0)),0)+IFERROR(INDEX('Hoja de Trabajo para listado'!$DE$153:$DG$274,MATCH($A438,'Hoja de Trabajo para listado'!$DE$153:$DE$1048576,0),MATCH((CUADRO!H$5&amp;$E438),'Hoja de Trabajo para listado'!$DE$151:$DG$151,0)),0)+IFERROR(INDEX('Hoja de Trabajo para listado'!$CD$155:$DC$1048576,MATCH($A438,'Hoja de Trabajo para listado'!$CD$155:$CD$1048576,0),MATCH((CUADRO!H$5&amp;$E438),'Hoja de Trabajo para listado'!$CD$151:$DC$151,0)),0)</f>
        <v>0</v>
      </c>
      <c r="I438" s="255">
        <f ca="1">+IFERROR(INDEX('Hoja de Trabajo para listado'!$A$155:$Z$1048576,MATCH($A438,'Hoja de Trabajo para listado'!$A$155:$A$1048576,0),MATCH((CUADRO!I$5&amp;$E438),'Hoja de Trabajo para listado'!$A$151:$Z$151,0)),0)+IFERROR(INDEX('Hoja de Trabajo para listado'!$AB$155:$BA$1048576,MATCH($A438,'Hoja de Trabajo para listado'!$AB$155:$AB$1048576,0),MATCH((CUADRO!I$5&amp;$E438),'Hoja de Trabajo para listado'!$AB$151:$BA$151,0)),0)+IFERROR(INDEX('Hoja de Trabajo para listado'!$BC$155:$CB$1048576,MATCH($A438,'Hoja de Trabajo para listado'!$BC$155:$BC$1048576,0),MATCH((CUADRO!I$5&amp;$E438),'Hoja de Trabajo para listado'!$BC$151:$CB$151,0)),0)+IFERROR(INDEX('Hoja de Trabajo para listado'!$DE$153:$DG$274,MATCH($A438,'Hoja de Trabajo para listado'!$DE$153:$DE$1048576,0),MATCH((CUADRO!I$5&amp;$E438),'Hoja de Trabajo para listado'!$DE$151:$DG$151,0)),0)+IFERROR(INDEX('Hoja de Trabajo para listado'!$CD$155:$DC$1048576,MATCH($A438,'Hoja de Trabajo para listado'!$CD$155:$CD$1048576,0),MATCH((CUADRO!I$5&amp;$E438),'Hoja de Trabajo para listado'!$CD$151:$DC$151,0)),0)</f>
        <v>0</v>
      </c>
      <c r="J438" s="255">
        <f ca="1">+IFERROR(INDEX('Hoja de Trabajo para listado'!$A$155:$Z$1048576,MATCH($A438,'Hoja de Trabajo para listado'!$A$155:$A$1048576,0),MATCH((CUADRO!J$5&amp;$E438),'Hoja de Trabajo para listado'!$A$151:$Z$151,0)),0)+IFERROR(INDEX('Hoja de Trabajo para listado'!$AB$155:$BA$1048576,MATCH($A438,'Hoja de Trabajo para listado'!$AB$155:$AB$1048576,0),MATCH((CUADRO!J$5&amp;$E438),'Hoja de Trabajo para listado'!$AB$151:$BA$151,0)),0)+IFERROR(INDEX('Hoja de Trabajo para listado'!$BC$155:$CB$1048576,MATCH($A438,'Hoja de Trabajo para listado'!$BC$155:$BC$1048576,0),MATCH((CUADRO!J$5&amp;$E438),'Hoja de Trabajo para listado'!$BC$151:$CB$151,0)),0)+IFERROR(INDEX('Hoja de Trabajo para listado'!$DE$153:$DG$274,MATCH($A438,'Hoja de Trabajo para listado'!$DE$153:$DE$1048576,0),MATCH((CUADRO!J$5&amp;$E438),'Hoja de Trabajo para listado'!$DE$151:$DG$151,0)),0)+IFERROR(INDEX('Hoja de Trabajo para listado'!$CD$155:$DC$1048576,MATCH($A438,'Hoja de Trabajo para listado'!$CD$155:$CD$1048576,0),MATCH((CUADRO!J$5&amp;$E438),'Hoja de Trabajo para listado'!$CD$151:$DC$151,0)),0)</f>
        <v>0</v>
      </c>
      <c r="K438" s="255">
        <f ca="1">+IFERROR(INDEX('Hoja de Trabajo para listado'!$A$155:$Z$1048576,MATCH($A438,'Hoja de Trabajo para listado'!$A$155:$A$1048576,0),MATCH((CUADRO!K$5&amp;$E438),'Hoja de Trabajo para listado'!$A$151:$Z$151,0)),0)+IFERROR(INDEX('Hoja de Trabajo para listado'!$AB$155:$BA$1048576,MATCH($A438,'Hoja de Trabajo para listado'!$AB$155:$AB$1048576,0),MATCH((CUADRO!K$5&amp;$E438),'Hoja de Trabajo para listado'!$AB$151:$BA$151,0)),0)+IFERROR(INDEX('Hoja de Trabajo para listado'!$BC$155:$CB$1048576,MATCH($A438,'Hoja de Trabajo para listado'!$BC$155:$BC$1048576,0),MATCH((CUADRO!K$5&amp;$E438),'Hoja de Trabajo para listado'!$BC$151:$CB$151,0)),0)+IFERROR(INDEX('Hoja de Trabajo para listado'!$DE$153:$DG$274,MATCH($A438,'Hoja de Trabajo para listado'!$DE$153:$DE$1048576,0),MATCH((CUADRO!K$5&amp;$E438),'Hoja de Trabajo para listado'!$DE$151:$DG$151,0)),0)+IFERROR(INDEX('Hoja de Trabajo para listado'!$CD$155:$DC$1048576,MATCH($A438,'Hoja de Trabajo para listado'!$CD$155:$CD$1048576,0),MATCH((CUADRO!K$5&amp;$E438),'Hoja de Trabajo para listado'!$CD$151:$DC$151,0)),0)</f>
        <v>0</v>
      </c>
      <c r="L438" s="255">
        <f ca="1">+IFERROR(INDEX('Hoja de Trabajo para listado'!$A$155:$Z$1048576,MATCH($A438,'Hoja de Trabajo para listado'!$A$155:$A$1048576,0),MATCH((CUADRO!L$5&amp;$E438),'Hoja de Trabajo para listado'!$A$151:$Z$151,0)),0)+IFERROR(INDEX('Hoja de Trabajo para listado'!$AB$155:$BA$1048576,MATCH($A438,'Hoja de Trabajo para listado'!$AB$155:$AB$1048576,0),MATCH((CUADRO!L$5&amp;$E438),'Hoja de Trabajo para listado'!$AB$151:$BA$151,0)),0)+IFERROR(INDEX('Hoja de Trabajo para listado'!$BC$155:$CB$1048576,MATCH($A438,'Hoja de Trabajo para listado'!$BC$155:$BC$1048576,0),MATCH((CUADRO!L$5&amp;$E438),'Hoja de Trabajo para listado'!$BC$151:$CB$151,0)),0)+IFERROR(INDEX('Hoja de Trabajo para listado'!$DE$153:$DG$274,MATCH($A438,'Hoja de Trabajo para listado'!$DE$153:$DE$1048576,0),MATCH((CUADRO!L$5&amp;$E438),'Hoja de Trabajo para listado'!$DE$151:$DG$151,0)),0)+IFERROR(INDEX('Hoja de Trabajo para listado'!$CD$155:$DC$1048576,MATCH($A438,'Hoja de Trabajo para listado'!$CD$155:$CD$1048576,0),MATCH((CUADRO!L$5&amp;$E438),'Hoja de Trabajo para listado'!$CD$151:$DC$151,0)),0)</f>
        <v>0</v>
      </c>
      <c r="M438" s="255">
        <f ca="1">+IFERROR(INDEX('Hoja de Trabajo para listado'!$A$155:$Z$1048576,MATCH($A438,'Hoja de Trabajo para listado'!$A$155:$A$1048576,0),MATCH((CUADRO!M$5&amp;$E438),'Hoja de Trabajo para listado'!$A$151:$Z$151,0)),0)+IFERROR(INDEX('Hoja de Trabajo para listado'!$AB$155:$BA$1048576,MATCH($A438,'Hoja de Trabajo para listado'!$AB$155:$AB$1048576,0),MATCH((CUADRO!M$5&amp;$E438),'Hoja de Trabajo para listado'!$AB$151:$BA$151,0)),0)+IFERROR(INDEX('Hoja de Trabajo para listado'!$BC$155:$CB$1048576,MATCH($A438,'Hoja de Trabajo para listado'!$BC$155:$BC$1048576,0),MATCH((CUADRO!M$5&amp;$E438),'Hoja de Trabajo para listado'!$BC$151:$CB$151,0)),0)+IFERROR(INDEX('Hoja de Trabajo para listado'!$DE$153:$DG$274,MATCH($A438,'Hoja de Trabajo para listado'!$DE$153:$DE$1048576,0),MATCH((CUADRO!M$5&amp;$E438),'Hoja de Trabajo para listado'!$DE$151:$DG$151,0)),0)+IFERROR(INDEX('Hoja de Trabajo para listado'!$CD$155:$DC$1048576,MATCH($A438,'Hoja de Trabajo para listado'!$CD$155:$CD$1048576,0),MATCH((CUADRO!M$5&amp;$E438),'Hoja de Trabajo para listado'!$CD$151:$DC$151,0)),0)</f>
        <v>0</v>
      </c>
      <c r="N438" s="255">
        <f ca="1">+IFERROR(INDEX('Hoja de Trabajo para listado'!$A$155:$Z$1048576,MATCH($A438,'Hoja de Trabajo para listado'!$A$155:$A$1048576,0),MATCH((CUADRO!N$5&amp;$E438),'Hoja de Trabajo para listado'!$A$151:$Z$151,0)),0)+IFERROR(INDEX('Hoja de Trabajo para listado'!$AB$155:$BA$1048576,MATCH($A438,'Hoja de Trabajo para listado'!$AB$155:$AB$1048576,0),MATCH((CUADRO!N$5&amp;$E438),'Hoja de Trabajo para listado'!$AB$151:$BA$151,0)),0)+IFERROR(INDEX('Hoja de Trabajo para listado'!$BC$155:$CB$1048576,MATCH($A438,'Hoja de Trabajo para listado'!$BC$155:$BC$1048576,0),MATCH((CUADRO!N$5&amp;$E438),'Hoja de Trabajo para listado'!$BC$151:$CB$151,0)),0)+IFERROR(INDEX('Hoja de Trabajo para listado'!$DE$153:$DG$274,MATCH($A438,'Hoja de Trabajo para listado'!$DE$153:$DE$1048576,0),MATCH((CUADRO!N$5&amp;$E438),'Hoja de Trabajo para listado'!$DE$151:$DG$151,0)),0)+IFERROR(INDEX('Hoja de Trabajo para listado'!$CD$155:$DC$1048576,MATCH($A438,'Hoja de Trabajo para listado'!$CD$155:$CD$1048576,0),MATCH((CUADRO!N$5&amp;$E438),'Hoja de Trabajo para listado'!$CD$151:$DC$151,0)),0)</f>
        <v>0</v>
      </c>
      <c r="O438" s="255">
        <f ca="1">+IFERROR(INDEX('Hoja de Trabajo para listado'!$A$155:$Z$1048576,MATCH($A438,'Hoja de Trabajo para listado'!$A$155:$A$1048576,0),MATCH((CUADRO!O$5&amp;$E438),'Hoja de Trabajo para listado'!$A$151:$Z$151,0)),0)+IFERROR(INDEX('Hoja de Trabajo para listado'!$AB$155:$BA$1048576,MATCH($A438,'Hoja de Trabajo para listado'!$AB$155:$AB$1048576,0),MATCH((CUADRO!O$5&amp;$E438),'Hoja de Trabajo para listado'!$AB$151:$BA$151,0)),0)+IFERROR(INDEX('Hoja de Trabajo para listado'!$BC$155:$CB$1048576,MATCH($A438,'Hoja de Trabajo para listado'!$BC$155:$BC$1048576,0),MATCH((CUADRO!O$5&amp;$E438),'Hoja de Trabajo para listado'!$BC$151:$CB$151,0)),0)+IFERROR(INDEX('Hoja de Trabajo para listado'!$DE$153:$DG$274,MATCH($A438,'Hoja de Trabajo para listado'!$DE$153:$DE$1048576,0),MATCH((CUADRO!O$5&amp;$E438),'Hoja de Trabajo para listado'!$DE$151:$DG$151,0)),0)+IFERROR(INDEX('Hoja de Trabajo para listado'!$CD$155:$DC$1048576,MATCH($A438,'Hoja de Trabajo para listado'!$CD$155:$CD$1048576,0),MATCH((CUADRO!O$5&amp;$E438),'Hoja de Trabajo para listado'!$CD$151:$DC$151,0)),0)</f>
        <v>0</v>
      </c>
      <c r="P438" s="255">
        <f ca="1">+IFERROR(INDEX('Hoja de Trabajo para listado'!$A$155:$Z$1048576,MATCH($A438,'Hoja de Trabajo para listado'!$A$155:$A$1048576,0),MATCH((CUADRO!P$5&amp;$E438),'Hoja de Trabajo para listado'!$A$151:$Z$151,0)),0)+IFERROR(INDEX('Hoja de Trabajo para listado'!$AB$155:$BA$1048576,MATCH($A438,'Hoja de Trabajo para listado'!$AB$155:$AB$1048576,0),MATCH((CUADRO!P$5&amp;$E438),'Hoja de Trabajo para listado'!$AB$151:$BA$151,0)),0)+IFERROR(INDEX('Hoja de Trabajo para listado'!$BC$155:$CB$1048576,MATCH($A438,'Hoja de Trabajo para listado'!$BC$155:$BC$1048576,0),MATCH((CUADRO!P$5&amp;$E438),'Hoja de Trabajo para listado'!$BC$151:$CB$151,0)),0)+IFERROR(INDEX('Hoja de Trabajo para listado'!$DE$153:$DG$274,MATCH($A438,'Hoja de Trabajo para listado'!$DE$153:$DE$1048576,0),MATCH((CUADRO!P$5&amp;$E438),'Hoja de Trabajo para listado'!$DE$151:$DG$151,0)),0)+IFERROR(INDEX('Hoja de Trabajo para listado'!$CD$155:$DC$1048576,MATCH($A438,'Hoja de Trabajo para listado'!$CD$155:$CD$1048576,0),MATCH((CUADRO!P$5&amp;$E438),'Hoja de Trabajo para listado'!$CD$151:$DC$151,0)),0)</f>
        <v>0</v>
      </c>
      <c r="Q438" s="255">
        <f ca="1">+IFERROR(INDEX('Hoja de Trabajo para listado'!$A$155:$Z$1048576,MATCH($A438,'Hoja de Trabajo para listado'!$A$155:$A$1048576,0),MATCH((CUADRO!Q$5&amp;$E438),'Hoja de Trabajo para listado'!$A$151:$Z$151,0)),0)+IFERROR(INDEX('Hoja de Trabajo para listado'!$AB$155:$BA$1048576,MATCH($A438,'Hoja de Trabajo para listado'!$AB$155:$AB$1048576,0),MATCH((CUADRO!Q$5&amp;$E438),'Hoja de Trabajo para listado'!$AB$151:$BA$151,0)),0)+IFERROR(INDEX('Hoja de Trabajo para listado'!$BC$155:$CB$1048576,MATCH($A438,'Hoja de Trabajo para listado'!$BC$155:$BC$1048576,0),MATCH((CUADRO!Q$5&amp;$E438),'Hoja de Trabajo para listado'!$BC$151:$CB$151,0)),0)+IFERROR(INDEX('Hoja de Trabajo para listado'!$DE$153:$DG$274,MATCH($A438,'Hoja de Trabajo para listado'!$DE$153:$DE$1048576,0),MATCH((CUADRO!Q$5&amp;$E438),'Hoja de Trabajo para listado'!$DE$151:$DG$151,0)),0)+IFERROR(INDEX('Hoja de Trabajo para listado'!$CD$155:$DC$1048576,MATCH($A438,'Hoja de Trabajo para listado'!$CD$155:$CD$1048576,0),MATCH((CUADRO!Q$5&amp;$E438),'Hoja de Trabajo para listado'!$CD$151:$DC$151,0)),0)</f>
        <v>0</v>
      </c>
      <c r="R438" s="255">
        <f t="shared" ca="1" si="14"/>
        <v>0</v>
      </c>
      <c r="S438" s="262"/>
      <c r="T438" s="255">
        <f ca="1">+T439</f>
        <v>0</v>
      </c>
      <c r="U438" s="254">
        <f t="shared" si="15"/>
        <v>1</v>
      </c>
      <c r="V438" s="362" t="str">
        <f>+VLOOKUP(A438,bd_lista!$A$3:$E$590,5,FALSE)</f>
        <v>Gobiernos Autonomos Municipales</v>
      </c>
      <c r="W438" s="361" t="str">
        <f>+V438</f>
        <v>Gobiernos Autonomos Municipales</v>
      </c>
      <c r="X438" s="254">
        <f>+VLOOKUP(A438,[2]Sheet1!$A$13:$D$744,4,FALSE)</f>
        <v>0</v>
      </c>
      <c r="Y438" s="254" t="e">
        <f>+VLOOKUP(X438,bd_lista!$A$3:$C$590,3,FALSE)</f>
        <v>#N/A</v>
      </c>
      <c r="Z438" s="316">
        <f>+X438</f>
        <v>0</v>
      </c>
      <c r="AA438" s="317" t="e">
        <f>+Y438</f>
        <v>#N/A</v>
      </c>
    </row>
    <row r="439" spans="1:27" customFormat="1" ht="27" hidden="1" customHeight="1">
      <c r="A439" s="32">
        <v>1122</v>
      </c>
      <c r="B439" s="307"/>
      <c r="C439" s="259" t="str">
        <f>+VLOOKUP(A439,bd_lista!$A$3:$C$590,3,FALSE)</f>
        <v>Gobierno Autónomo Municipal de Villa Serrano</v>
      </c>
      <c r="D439" s="362"/>
      <c r="E439" s="256" t="s">
        <v>1314</v>
      </c>
      <c r="F439" s="255">
        <f ca="1">+IFERROR(INDEX('Hoja de Trabajo para listado'!$A$155:$Z$1048576,MATCH($A439,'Hoja de Trabajo para listado'!$A$155:$A$1048576,0),MATCH((CUADRO!F$5&amp;$E439),'Hoja de Trabajo para listado'!$A$151:$Z$151,0)),0)+IFERROR(INDEX('Hoja de Trabajo para listado'!$AB$155:$BA$1048576,MATCH($A439,'Hoja de Trabajo para listado'!$AB$155:$AB$1048576,0),MATCH((CUADRO!F$5&amp;$E439),'Hoja de Trabajo para listado'!$AB$151:$BA$151,0)),0)+IFERROR(INDEX('Hoja de Trabajo para listado'!$BC$155:$CB$1048576,MATCH($A439,'Hoja de Trabajo para listado'!$BC$155:$BC$1048576,0),MATCH((CUADRO!F$5&amp;$E439),'Hoja de Trabajo para listado'!$BC$151:$CB$151,0)),0)+IFERROR(INDEX('Hoja de Trabajo para listado'!$DE$153:$DG$274,MATCH($A439,'Hoja de Trabajo para listado'!$DE$153:$DE$1048576,0),MATCH((CUADRO!F$5&amp;$E439),'Hoja de Trabajo para listado'!$DE$151:$DG$151,0)),0)+IFERROR(INDEX('Hoja de Trabajo para listado'!$CD$155:$DC$1048576,MATCH($A439,'Hoja de Trabajo para listado'!$CD$155:$CD$1048576,0),MATCH((CUADRO!F$5&amp;$E439),'Hoja de Trabajo para listado'!$CD$151:$DC$151,0)),0)</f>
        <v>0</v>
      </c>
      <c r="G439" s="255">
        <f ca="1">+IFERROR(INDEX('Hoja de Trabajo para listado'!$A$155:$Z$1048576,MATCH($A439,'Hoja de Trabajo para listado'!$A$155:$A$1048576,0),MATCH((CUADRO!G$5&amp;$E439),'Hoja de Trabajo para listado'!$A$151:$Z$151,0)),0)+IFERROR(INDEX('Hoja de Trabajo para listado'!$AB$155:$BA$1048576,MATCH($A439,'Hoja de Trabajo para listado'!$AB$155:$AB$1048576,0),MATCH((CUADRO!G$5&amp;$E439),'Hoja de Trabajo para listado'!$AB$151:$BA$151,0)),0)+IFERROR(INDEX('Hoja de Trabajo para listado'!$BC$155:$CB$1048576,MATCH($A439,'Hoja de Trabajo para listado'!$BC$155:$BC$1048576,0),MATCH((CUADRO!G$5&amp;$E439),'Hoja de Trabajo para listado'!$BC$151:$CB$151,0)),0)+IFERROR(INDEX('Hoja de Trabajo para listado'!$DE$153:$DG$274,MATCH($A439,'Hoja de Trabajo para listado'!$DE$153:$DE$1048576,0),MATCH((CUADRO!G$5&amp;$E439),'Hoja de Trabajo para listado'!$DE$151:$DG$151,0)),0)+IFERROR(INDEX('Hoja de Trabajo para listado'!$CD$155:$DC$1048576,MATCH($A439,'Hoja de Trabajo para listado'!$CD$155:$CD$1048576,0),MATCH((CUADRO!G$5&amp;$E439),'Hoja de Trabajo para listado'!$CD$151:$DC$151,0)),0)</f>
        <v>0</v>
      </c>
      <c r="H439" s="255">
        <f ca="1">+IFERROR(INDEX('Hoja de Trabajo para listado'!$A$155:$Z$1048576,MATCH($A439,'Hoja de Trabajo para listado'!$A$155:$A$1048576,0),MATCH((CUADRO!H$5&amp;$E439),'Hoja de Trabajo para listado'!$A$151:$Z$151,0)),0)+IFERROR(INDEX('Hoja de Trabajo para listado'!$AB$155:$BA$1048576,MATCH($A439,'Hoja de Trabajo para listado'!$AB$155:$AB$1048576,0),MATCH((CUADRO!H$5&amp;$E439),'Hoja de Trabajo para listado'!$AB$151:$BA$151,0)),0)+IFERROR(INDEX('Hoja de Trabajo para listado'!$BC$155:$CB$1048576,MATCH($A439,'Hoja de Trabajo para listado'!$BC$155:$BC$1048576,0),MATCH((CUADRO!H$5&amp;$E439),'Hoja de Trabajo para listado'!$BC$151:$CB$151,0)),0)+IFERROR(INDEX('Hoja de Trabajo para listado'!$DE$153:$DG$274,MATCH($A439,'Hoja de Trabajo para listado'!$DE$153:$DE$1048576,0),MATCH((CUADRO!H$5&amp;$E439),'Hoja de Trabajo para listado'!$DE$151:$DG$151,0)),0)+IFERROR(INDEX('Hoja de Trabajo para listado'!$CD$155:$DC$1048576,MATCH($A439,'Hoja de Trabajo para listado'!$CD$155:$CD$1048576,0),MATCH((CUADRO!H$5&amp;$E439),'Hoja de Trabajo para listado'!$CD$151:$DC$151,0)),0)</f>
        <v>0</v>
      </c>
      <c r="I439" s="255">
        <f ca="1">+IFERROR(INDEX('Hoja de Trabajo para listado'!$A$155:$Z$1048576,MATCH($A439,'Hoja de Trabajo para listado'!$A$155:$A$1048576,0),MATCH((CUADRO!I$5&amp;$E439),'Hoja de Trabajo para listado'!$A$151:$Z$151,0)),0)+IFERROR(INDEX('Hoja de Trabajo para listado'!$AB$155:$BA$1048576,MATCH($A439,'Hoja de Trabajo para listado'!$AB$155:$AB$1048576,0),MATCH((CUADRO!I$5&amp;$E439),'Hoja de Trabajo para listado'!$AB$151:$BA$151,0)),0)+IFERROR(INDEX('Hoja de Trabajo para listado'!$BC$155:$CB$1048576,MATCH($A439,'Hoja de Trabajo para listado'!$BC$155:$BC$1048576,0),MATCH((CUADRO!I$5&amp;$E439),'Hoja de Trabajo para listado'!$BC$151:$CB$151,0)),0)+IFERROR(INDEX('Hoja de Trabajo para listado'!$DE$153:$DG$274,MATCH($A439,'Hoja de Trabajo para listado'!$DE$153:$DE$1048576,0),MATCH((CUADRO!I$5&amp;$E439),'Hoja de Trabajo para listado'!$DE$151:$DG$151,0)),0)+IFERROR(INDEX('Hoja de Trabajo para listado'!$CD$155:$DC$1048576,MATCH($A439,'Hoja de Trabajo para listado'!$CD$155:$CD$1048576,0),MATCH((CUADRO!I$5&amp;$E439),'Hoja de Trabajo para listado'!$CD$151:$DC$151,0)),0)</f>
        <v>0</v>
      </c>
      <c r="J439" s="255">
        <f ca="1">+IFERROR(INDEX('Hoja de Trabajo para listado'!$A$155:$Z$1048576,MATCH($A439,'Hoja de Trabajo para listado'!$A$155:$A$1048576,0),MATCH((CUADRO!J$5&amp;$E439),'Hoja de Trabajo para listado'!$A$151:$Z$151,0)),0)+IFERROR(INDEX('Hoja de Trabajo para listado'!$AB$155:$BA$1048576,MATCH($A439,'Hoja de Trabajo para listado'!$AB$155:$AB$1048576,0),MATCH((CUADRO!J$5&amp;$E439),'Hoja de Trabajo para listado'!$AB$151:$BA$151,0)),0)+IFERROR(INDEX('Hoja de Trabajo para listado'!$BC$155:$CB$1048576,MATCH($A439,'Hoja de Trabajo para listado'!$BC$155:$BC$1048576,0),MATCH((CUADRO!J$5&amp;$E439),'Hoja de Trabajo para listado'!$BC$151:$CB$151,0)),0)+IFERROR(INDEX('Hoja de Trabajo para listado'!$DE$153:$DG$274,MATCH($A439,'Hoja de Trabajo para listado'!$DE$153:$DE$1048576,0),MATCH((CUADRO!J$5&amp;$E439),'Hoja de Trabajo para listado'!$DE$151:$DG$151,0)),0)+IFERROR(INDEX('Hoja de Trabajo para listado'!$CD$155:$DC$1048576,MATCH($A439,'Hoja de Trabajo para listado'!$CD$155:$CD$1048576,0),MATCH((CUADRO!J$5&amp;$E439),'Hoja de Trabajo para listado'!$CD$151:$DC$151,0)),0)</f>
        <v>0</v>
      </c>
      <c r="K439" s="255">
        <f ca="1">+IFERROR(INDEX('Hoja de Trabajo para listado'!$A$155:$Z$1048576,MATCH($A439,'Hoja de Trabajo para listado'!$A$155:$A$1048576,0),MATCH((CUADRO!K$5&amp;$E439),'Hoja de Trabajo para listado'!$A$151:$Z$151,0)),0)+IFERROR(INDEX('Hoja de Trabajo para listado'!$AB$155:$BA$1048576,MATCH($A439,'Hoja de Trabajo para listado'!$AB$155:$AB$1048576,0),MATCH((CUADRO!K$5&amp;$E439),'Hoja de Trabajo para listado'!$AB$151:$BA$151,0)),0)+IFERROR(INDEX('Hoja de Trabajo para listado'!$BC$155:$CB$1048576,MATCH($A439,'Hoja de Trabajo para listado'!$BC$155:$BC$1048576,0),MATCH((CUADRO!K$5&amp;$E439),'Hoja de Trabajo para listado'!$BC$151:$CB$151,0)),0)+IFERROR(INDEX('Hoja de Trabajo para listado'!$DE$153:$DG$274,MATCH($A439,'Hoja de Trabajo para listado'!$DE$153:$DE$1048576,0),MATCH((CUADRO!K$5&amp;$E439),'Hoja de Trabajo para listado'!$DE$151:$DG$151,0)),0)+IFERROR(INDEX('Hoja de Trabajo para listado'!$CD$155:$DC$1048576,MATCH($A439,'Hoja de Trabajo para listado'!$CD$155:$CD$1048576,0),MATCH((CUADRO!K$5&amp;$E439),'Hoja de Trabajo para listado'!$CD$151:$DC$151,0)),0)</f>
        <v>0</v>
      </c>
      <c r="L439" s="255">
        <f ca="1">+IFERROR(INDEX('Hoja de Trabajo para listado'!$A$155:$Z$1048576,MATCH($A439,'Hoja de Trabajo para listado'!$A$155:$A$1048576,0),MATCH((CUADRO!L$5&amp;$E439),'Hoja de Trabajo para listado'!$A$151:$Z$151,0)),0)+IFERROR(INDEX('Hoja de Trabajo para listado'!$AB$155:$BA$1048576,MATCH($A439,'Hoja de Trabajo para listado'!$AB$155:$AB$1048576,0),MATCH((CUADRO!L$5&amp;$E439),'Hoja de Trabajo para listado'!$AB$151:$BA$151,0)),0)+IFERROR(INDEX('Hoja de Trabajo para listado'!$BC$155:$CB$1048576,MATCH($A439,'Hoja de Trabajo para listado'!$BC$155:$BC$1048576,0),MATCH((CUADRO!L$5&amp;$E439),'Hoja de Trabajo para listado'!$BC$151:$CB$151,0)),0)+IFERROR(INDEX('Hoja de Trabajo para listado'!$DE$153:$DG$274,MATCH($A439,'Hoja de Trabajo para listado'!$DE$153:$DE$1048576,0),MATCH((CUADRO!L$5&amp;$E439),'Hoja de Trabajo para listado'!$DE$151:$DG$151,0)),0)+IFERROR(INDEX('Hoja de Trabajo para listado'!$CD$155:$DC$1048576,MATCH($A439,'Hoja de Trabajo para listado'!$CD$155:$CD$1048576,0),MATCH((CUADRO!L$5&amp;$E439),'Hoja de Trabajo para listado'!$CD$151:$DC$151,0)),0)</f>
        <v>0</v>
      </c>
      <c r="M439" s="255">
        <f ca="1">+IFERROR(INDEX('Hoja de Trabajo para listado'!$A$155:$Z$1048576,MATCH($A439,'Hoja de Trabajo para listado'!$A$155:$A$1048576,0),MATCH((CUADRO!M$5&amp;$E439),'Hoja de Trabajo para listado'!$A$151:$Z$151,0)),0)+IFERROR(INDEX('Hoja de Trabajo para listado'!$AB$155:$BA$1048576,MATCH($A439,'Hoja de Trabajo para listado'!$AB$155:$AB$1048576,0),MATCH((CUADRO!M$5&amp;$E439),'Hoja de Trabajo para listado'!$AB$151:$BA$151,0)),0)+IFERROR(INDEX('Hoja de Trabajo para listado'!$BC$155:$CB$1048576,MATCH($A439,'Hoja de Trabajo para listado'!$BC$155:$BC$1048576,0),MATCH((CUADRO!M$5&amp;$E439),'Hoja de Trabajo para listado'!$BC$151:$CB$151,0)),0)+IFERROR(INDEX('Hoja de Trabajo para listado'!$DE$153:$DG$274,MATCH($A439,'Hoja de Trabajo para listado'!$DE$153:$DE$1048576,0),MATCH((CUADRO!M$5&amp;$E439),'Hoja de Trabajo para listado'!$DE$151:$DG$151,0)),0)+IFERROR(INDEX('Hoja de Trabajo para listado'!$CD$155:$DC$1048576,MATCH($A439,'Hoja de Trabajo para listado'!$CD$155:$CD$1048576,0),MATCH((CUADRO!M$5&amp;$E439),'Hoja de Trabajo para listado'!$CD$151:$DC$151,0)),0)</f>
        <v>0</v>
      </c>
      <c r="N439" s="255">
        <f ca="1">+IFERROR(INDEX('Hoja de Trabajo para listado'!$A$155:$Z$1048576,MATCH($A439,'Hoja de Trabajo para listado'!$A$155:$A$1048576,0),MATCH((CUADRO!N$5&amp;$E439),'Hoja de Trabajo para listado'!$A$151:$Z$151,0)),0)+IFERROR(INDEX('Hoja de Trabajo para listado'!$AB$155:$BA$1048576,MATCH($A439,'Hoja de Trabajo para listado'!$AB$155:$AB$1048576,0),MATCH((CUADRO!N$5&amp;$E439),'Hoja de Trabajo para listado'!$AB$151:$BA$151,0)),0)+IFERROR(INDEX('Hoja de Trabajo para listado'!$BC$155:$CB$1048576,MATCH($A439,'Hoja de Trabajo para listado'!$BC$155:$BC$1048576,0),MATCH((CUADRO!N$5&amp;$E439),'Hoja de Trabajo para listado'!$BC$151:$CB$151,0)),0)+IFERROR(INDEX('Hoja de Trabajo para listado'!$DE$153:$DG$274,MATCH($A439,'Hoja de Trabajo para listado'!$DE$153:$DE$1048576,0),MATCH((CUADRO!N$5&amp;$E439),'Hoja de Trabajo para listado'!$DE$151:$DG$151,0)),0)+IFERROR(INDEX('Hoja de Trabajo para listado'!$CD$155:$DC$1048576,MATCH($A439,'Hoja de Trabajo para listado'!$CD$155:$CD$1048576,0),MATCH((CUADRO!N$5&amp;$E439),'Hoja de Trabajo para listado'!$CD$151:$DC$151,0)),0)</f>
        <v>0</v>
      </c>
      <c r="O439" s="255">
        <f ca="1">+IFERROR(INDEX('Hoja de Trabajo para listado'!$A$155:$Z$1048576,MATCH($A439,'Hoja de Trabajo para listado'!$A$155:$A$1048576,0),MATCH((CUADRO!O$5&amp;$E439),'Hoja de Trabajo para listado'!$A$151:$Z$151,0)),0)+IFERROR(INDEX('Hoja de Trabajo para listado'!$AB$155:$BA$1048576,MATCH($A439,'Hoja de Trabajo para listado'!$AB$155:$AB$1048576,0),MATCH((CUADRO!O$5&amp;$E439),'Hoja de Trabajo para listado'!$AB$151:$BA$151,0)),0)+IFERROR(INDEX('Hoja de Trabajo para listado'!$BC$155:$CB$1048576,MATCH($A439,'Hoja de Trabajo para listado'!$BC$155:$BC$1048576,0),MATCH((CUADRO!O$5&amp;$E439),'Hoja de Trabajo para listado'!$BC$151:$CB$151,0)),0)+IFERROR(INDEX('Hoja de Trabajo para listado'!$DE$153:$DG$274,MATCH($A439,'Hoja de Trabajo para listado'!$DE$153:$DE$1048576,0),MATCH((CUADRO!O$5&amp;$E439),'Hoja de Trabajo para listado'!$DE$151:$DG$151,0)),0)+IFERROR(INDEX('Hoja de Trabajo para listado'!$CD$155:$DC$1048576,MATCH($A439,'Hoja de Trabajo para listado'!$CD$155:$CD$1048576,0),MATCH((CUADRO!O$5&amp;$E439),'Hoja de Trabajo para listado'!$CD$151:$DC$151,0)),0)</f>
        <v>0</v>
      </c>
      <c r="P439" s="255">
        <f ca="1">+IFERROR(INDEX('Hoja de Trabajo para listado'!$A$155:$Z$1048576,MATCH($A439,'Hoja de Trabajo para listado'!$A$155:$A$1048576,0),MATCH((CUADRO!P$5&amp;$E439),'Hoja de Trabajo para listado'!$A$151:$Z$151,0)),0)+IFERROR(INDEX('Hoja de Trabajo para listado'!$AB$155:$BA$1048576,MATCH($A439,'Hoja de Trabajo para listado'!$AB$155:$AB$1048576,0),MATCH((CUADRO!P$5&amp;$E439),'Hoja de Trabajo para listado'!$AB$151:$BA$151,0)),0)+IFERROR(INDEX('Hoja de Trabajo para listado'!$BC$155:$CB$1048576,MATCH($A439,'Hoja de Trabajo para listado'!$BC$155:$BC$1048576,0),MATCH((CUADRO!P$5&amp;$E439),'Hoja de Trabajo para listado'!$BC$151:$CB$151,0)),0)+IFERROR(INDEX('Hoja de Trabajo para listado'!$DE$153:$DG$274,MATCH($A439,'Hoja de Trabajo para listado'!$DE$153:$DE$1048576,0),MATCH((CUADRO!P$5&amp;$E439),'Hoja de Trabajo para listado'!$DE$151:$DG$151,0)),0)+IFERROR(INDEX('Hoja de Trabajo para listado'!$CD$155:$DC$1048576,MATCH($A439,'Hoja de Trabajo para listado'!$CD$155:$CD$1048576,0),MATCH((CUADRO!P$5&amp;$E439),'Hoja de Trabajo para listado'!$CD$151:$DC$151,0)),0)</f>
        <v>0</v>
      </c>
      <c r="Q439" s="255">
        <f ca="1">+IFERROR(INDEX('Hoja de Trabajo para listado'!$A$155:$Z$1048576,MATCH($A439,'Hoja de Trabajo para listado'!$A$155:$A$1048576,0),MATCH((CUADRO!Q$5&amp;$E439),'Hoja de Trabajo para listado'!$A$151:$Z$151,0)),0)+IFERROR(INDEX('Hoja de Trabajo para listado'!$AB$155:$BA$1048576,MATCH($A439,'Hoja de Trabajo para listado'!$AB$155:$AB$1048576,0),MATCH((CUADRO!Q$5&amp;$E439),'Hoja de Trabajo para listado'!$AB$151:$BA$151,0)),0)+IFERROR(INDEX('Hoja de Trabajo para listado'!$BC$155:$CB$1048576,MATCH($A439,'Hoja de Trabajo para listado'!$BC$155:$BC$1048576,0),MATCH((CUADRO!Q$5&amp;$E439),'Hoja de Trabajo para listado'!$BC$151:$CB$151,0)),0)+IFERROR(INDEX('Hoja de Trabajo para listado'!$DE$153:$DG$274,MATCH($A439,'Hoja de Trabajo para listado'!$DE$153:$DE$1048576,0),MATCH((CUADRO!Q$5&amp;$E439),'Hoja de Trabajo para listado'!$DE$151:$DG$151,0)),0)+IFERROR(INDEX('Hoja de Trabajo para listado'!$CD$155:$DC$1048576,MATCH($A439,'Hoja de Trabajo para listado'!$CD$155:$CD$1048576,0),MATCH((CUADRO!Q$5&amp;$E439),'Hoja de Trabajo para listado'!$CD$151:$DC$151,0)),0)</f>
        <v>0</v>
      </c>
      <c r="R439" s="255">
        <f t="shared" ca="1" si="14"/>
        <v>0</v>
      </c>
      <c r="S439" s="262">
        <f ca="1">+R438+R439</f>
        <v>0</v>
      </c>
      <c r="T439" s="255">
        <f ca="1">+S439</f>
        <v>0</v>
      </c>
      <c r="U439" s="254">
        <f t="shared" si="15"/>
        <v>2</v>
      </c>
      <c r="V439" s="362" t="str">
        <f>+VLOOKUP(A439,bd_lista!$A$3:$E$590,5,FALSE)</f>
        <v>Gobiernos Autonomos Municipales</v>
      </c>
      <c r="W439" s="362"/>
      <c r="X439" s="254">
        <f>+VLOOKUP(A439,[2]Sheet1!$A$13:$D$744,4,FALSE)</f>
        <v>0</v>
      </c>
      <c r="Y439" s="254" t="e">
        <f>+VLOOKUP(X439,bd_lista!$A$3:$C$590,3,FALSE)</f>
        <v>#N/A</v>
      </c>
      <c r="Z439" s="314"/>
      <c r="AA439" s="315"/>
    </row>
    <row r="440" spans="1:27" customFormat="1" ht="27" hidden="1" customHeight="1">
      <c r="A440" s="32">
        <v>1123</v>
      </c>
      <c r="B440" s="306">
        <f>+A440</f>
        <v>1123</v>
      </c>
      <c r="C440" s="259" t="str">
        <f>+VLOOKUP(A440,bd_lista!$A$3:$C$590,3,FALSE)</f>
        <v>Gobierno Autónomo Municipal de Camataqui (Villa Abecia)</v>
      </c>
      <c r="D440" s="361" t="str">
        <f>+C440</f>
        <v>Gobierno Autónomo Municipal de Camataqui (Villa Abecia)</v>
      </c>
      <c r="E440" s="254" t="s">
        <v>1313</v>
      </c>
      <c r="F440" s="255">
        <f ca="1">+IFERROR(INDEX('Hoja de Trabajo para listado'!$A$155:$Z$1048576,MATCH($A440,'Hoja de Trabajo para listado'!$A$155:$A$1048576,0),MATCH((CUADRO!F$5&amp;$E440),'Hoja de Trabajo para listado'!$A$151:$Z$151,0)),0)+IFERROR(INDEX('Hoja de Trabajo para listado'!$AB$155:$BA$1048576,MATCH($A440,'Hoja de Trabajo para listado'!$AB$155:$AB$1048576,0),MATCH((CUADRO!F$5&amp;$E440),'Hoja de Trabajo para listado'!$AB$151:$BA$151,0)),0)+IFERROR(INDEX('Hoja de Trabajo para listado'!$BC$155:$CB$1048576,MATCH($A440,'Hoja de Trabajo para listado'!$BC$155:$BC$1048576,0),MATCH((CUADRO!F$5&amp;$E440),'Hoja de Trabajo para listado'!$BC$151:$CB$151,0)),0)+IFERROR(INDEX('Hoja de Trabajo para listado'!$DE$153:$DG$274,MATCH($A440,'Hoja de Trabajo para listado'!$DE$153:$DE$1048576,0),MATCH((CUADRO!F$5&amp;$E440),'Hoja de Trabajo para listado'!$DE$151:$DG$151,0)),0)+IFERROR(INDEX('Hoja de Trabajo para listado'!$CD$155:$DC$1048576,MATCH($A440,'Hoja de Trabajo para listado'!$CD$155:$CD$1048576,0),MATCH((CUADRO!F$5&amp;$E440),'Hoja de Trabajo para listado'!$CD$151:$DC$151,0)),0)</f>
        <v>0</v>
      </c>
      <c r="G440" s="255">
        <f ca="1">+IFERROR(INDEX('Hoja de Trabajo para listado'!$A$155:$Z$1048576,MATCH($A440,'Hoja de Trabajo para listado'!$A$155:$A$1048576,0),MATCH((CUADRO!G$5&amp;$E440),'Hoja de Trabajo para listado'!$A$151:$Z$151,0)),0)+IFERROR(INDEX('Hoja de Trabajo para listado'!$AB$155:$BA$1048576,MATCH($A440,'Hoja de Trabajo para listado'!$AB$155:$AB$1048576,0),MATCH((CUADRO!G$5&amp;$E440),'Hoja de Trabajo para listado'!$AB$151:$BA$151,0)),0)+IFERROR(INDEX('Hoja de Trabajo para listado'!$BC$155:$CB$1048576,MATCH($A440,'Hoja de Trabajo para listado'!$BC$155:$BC$1048576,0),MATCH((CUADRO!G$5&amp;$E440),'Hoja de Trabajo para listado'!$BC$151:$CB$151,0)),0)+IFERROR(INDEX('Hoja de Trabajo para listado'!$DE$153:$DG$274,MATCH($A440,'Hoja de Trabajo para listado'!$DE$153:$DE$1048576,0),MATCH((CUADRO!G$5&amp;$E440),'Hoja de Trabajo para listado'!$DE$151:$DG$151,0)),0)+IFERROR(INDEX('Hoja de Trabajo para listado'!$CD$155:$DC$1048576,MATCH($A440,'Hoja de Trabajo para listado'!$CD$155:$CD$1048576,0),MATCH((CUADRO!G$5&amp;$E440),'Hoja de Trabajo para listado'!$CD$151:$DC$151,0)),0)</f>
        <v>0</v>
      </c>
      <c r="H440" s="255">
        <f ca="1">+IFERROR(INDEX('Hoja de Trabajo para listado'!$A$155:$Z$1048576,MATCH($A440,'Hoja de Trabajo para listado'!$A$155:$A$1048576,0),MATCH((CUADRO!H$5&amp;$E440),'Hoja de Trabajo para listado'!$A$151:$Z$151,0)),0)+IFERROR(INDEX('Hoja de Trabajo para listado'!$AB$155:$BA$1048576,MATCH($A440,'Hoja de Trabajo para listado'!$AB$155:$AB$1048576,0),MATCH((CUADRO!H$5&amp;$E440),'Hoja de Trabajo para listado'!$AB$151:$BA$151,0)),0)+IFERROR(INDEX('Hoja de Trabajo para listado'!$BC$155:$CB$1048576,MATCH($A440,'Hoja de Trabajo para listado'!$BC$155:$BC$1048576,0),MATCH((CUADRO!H$5&amp;$E440),'Hoja de Trabajo para listado'!$BC$151:$CB$151,0)),0)+IFERROR(INDEX('Hoja de Trabajo para listado'!$DE$153:$DG$274,MATCH($A440,'Hoja de Trabajo para listado'!$DE$153:$DE$1048576,0),MATCH((CUADRO!H$5&amp;$E440),'Hoja de Trabajo para listado'!$DE$151:$DG$151,0)),0)+IFERROR(INDEX('Hoja de Trabajo para listado'!$CD$155:$DC$1048576,MATCH($A440,'Hoja de Trabajo para listado'!$CD$155:$CD$1048576,0),MATCH((CUADRO!H$5&amp;$E440),'Hoja de Trabajo para listado'!$CD$151:$DC$151,0)),0)</f>
        <v>0</v>
      </c>
      <c r="I440" s="255">
        <f ca="1">+IFERROR(INDEX('Hoja de Trabajo para listado'!$A$155:$Z$1048576,MATCH($A440,'Hoja de Trabajo para listado'!$A$155:$A$1048576,0),MATCH((CUADRO!I$5&amp;$E440),'Hoja de Trabajo para listado'!$A$151:$Z$151,0)),0)+IFERROR(INDEX('Hoja de Trabajo para listado'!$AB$155:$BA$1048576,MATCH($A440,'Hoja de Trabajo para listado'!$AB$155:$AB$1048576,0),MATCH((CUADRO!I$5&amp;$E440),'Hoja de Trabajo para listado'!$AB$151:$BA$151,0)),0)+IFERROR(INDEX('Hoja de Trabajo para listado'!$BC$155:$CB$1048576,MATCH($A440,'Hoja de Trabajo para listado'!$BC$155:$BC$1048576,0),MATCH((CUADRO!I$5&amp;$E440),'Hoja de Trabajo para listado'!$BC$151:$CB$151,0)),0)+IFERROR(INDEX('Hoja de Trabajo para listado'!$DE$153:$DG$274,MATCH($A440,'Hoja de Trabajo para listado'!$DE$153:$DE$1048576,0),MATCH((CUADRO!I$5&amp;$E440),'Hoja de Trabajo para listado'!$DE$151:$DG$151,0)),0)+IFERROR(INDEX('Hoja de Trabajo para listado'!$CD$155:$DC$1048576,MATCH($A440,'Hoja de Trabajo para listado'!$CD$155:$CD$1048576,0),MATCH((CUADRO!I$5&amp;$E440),'Hoja de Trabajo para listado'!$CD$151:$DC$151,0)),0)</f>
        <v>0</v>
      </c>
      <c r="J440" s="255">
        <f ca="1">+IFERROR(INDEX('Hoja de Trabajo para listado'!$A$155:$Z$1048576,MATCH($A440,'Hoja de Trabajo para listado'!$A$155:$A$1048576,0),MATCH((CUADRO!J$5&amp;$E440),'Hoja de Trabajo para listado'!$A$151:$Z$151,0)),0)+IFERROR(INDEX('Hoja de Trabajo para listado'!$AB$155:$BA$1048576,MATCH($A440,'Hoja de Trabajo para listado'!$AB$155:$AB$1048576,0),MATCH((CUADRO!J$5&amp;$E440),'Hoja de Trabajo para listado'!$AB$151:$BA$151,0)),0)+IFERROR(INDEX('Hoja de Trabajo para listado'!$BC$155:$CB$1048576,MATCH($A440,'Hoja de Trabajo para listado'!$BC$155:$BC$1048576,0),MATCH((CUADRO!J$5&amp;$E440),'Hoja de Trabajo para listado'!$BC$151:$CB$151,0)),0)+IFERROR(INDEX('Hoja de Trabajo para listado'!$DE$153:$DG$274,MATCH($A440,'Hoja de Trabajo para listado'!$DE$153:$DE$1048576,0),MATCH((CUADRO!J$5&amp;$E440),'Hoja de Trabajo para listado'!$DE$151:$DG$151,0)),0)+IFERROR(INDEX('Hoja de Trabajo para listado'!$CD$155:$DC$1048576,MATCH($A440,'Hoja de Trabajo para listado'!$CD$155:$CD$1048576,0),MATCH((CUADRO!J$5&amp;$E440),'Hoja de Trabajo para listado'!$CD$151:$DC$151,0)),0)</f>
        <v>0</v>
      </c>
      <c r="K440" s="255">
        <f ca="1">+IFERROR(INDEX('Hoja de Trabajo para listado'!$A$155:$Z$1048576,MATCH($A440,'Hoja de Trabajo para listado'!$A$155:$A$1048576,0),MATCH((CUADRO!K$5&amp;$E440),'Hoja de Trabajo para listado'!$A$151:$Z$151,0)),0)+IFERROR(INDEX('Hoja de Trabajo para listado'!$AB$155:$BA$1048576,MATCH($A440,'Hoja de Trabajo para listado'!$AB$155:$AB$1048576,0),MATCH((CUADRO!K$5&amp;$E440),'Hoja de Trabajo para listado'!$AB$151:$BA$151,0)),0)+IFERROR(INDEX('Hoja de Trabajo para listado'!$BC$155:$CB$1048576,MATCH($A440,'Hoja de Trabajo para listado'!$BC$155:$BC$1048576,0),MATCH((CUADRO!K$5&amp;$E440),'Hoja de Trabajo para listado'!$BC$151:$CB$151,0)),0)+IFERROR(INDEX('Hoja de Trabajo para listado'!$DE$153:$DG$274,MATCH($A440,'Hoja de Trabajo para listado'!$DE$153:$DE$1048576,0),MATCH((CUADRO!K$5&amp;$E440),'Hoja de Trabajo para listado'!$DE$151:$DG$151,0)),0)+IFERROR(INDEX('Hoja de Trabajo para listado'!$CD$155:$DC$1048576,MATCH($A440,'Hoja de Trabajo para listado'!$CD$155:$CD$1048576,0),MATCH((CUADRO!K$5&amp;$E440),'Hoja de Trabajo para listado'!$CD$151:$DC$151,0)),0)</f>
        <v>0</v>
      </c>
      <c r="L440" s="255">
        <f ca="1">+IFERROR(INDEX('Hoja de Trabajo para listado'!$A$155:$Z$1048576,MATCH($A440,'Hoja de Trabajo para listado'!$A$155:$A$1048576,0),MATCH((CUADRO!L$5&amp;$E440),'Hoja de Trabajo para listado'!$A$151:$Z$151,0)),0)+IFERROR(INDEX('Hoja de Trabajo para listado'!$AB$155:$BA$1048576,MATCH($A440,'Hoja de Trabajo para listado'!$AB$155:$AB$1048576,0),MATCH((CUADRO!L$5&amp;$E440),'Hoja de Trabajo para listado'!$AB$151:$BA$151,0)),0)+IFERROR(INDEX('Hoja de Trabajo para listado'!$BC$155:$CB$1048576,MATCH($A440,'Hoja de Trabajo para listado'!$BC$155:$BC$1048576,0),MATCH((CUADRO!L$5&amp;$E440),'Hoja de Trabajo para listado'!$BC$151:$CB$151,0)),0)+IFERROR(INDEX('Hoja de Trabajo para listado'!$DE$153:$DG$274,MATCH($A440,'Hoja de Trabajo para listado'!$DE$153:$DE$1048576,0),MATCH((CUADRO!L$5&amp;$E440),'Hoja de Trabajo para listado'!$DE$151:$DG$151,0)),0)+IFERROR(INDEX('Hoja de Trabajo para listado'!$CD$155:$DC$1048576,MATCH($A440,'Hoja de Trabajo para listado'!$CD$155:$CD$1048576,0),MATCH((CUADRO!L$5&amp;$E440),'Hoja de Trabajo para listado'!$CD$151:$DC$151,0)),0)</f>
        <v>0</v>
      </c>
      <c r="M440" s="255">
        <f ca="1">+IFERROR(INDEX('Hoja de Trabajo para listado'!$A$155:$Z$1048576,MATCH($A440,'Hoja de Trabajo para listado'!$A$155:$A$1048576,0),MATCH((CUADRO!M$5&amp;$E440),'Hoja de Trabajo para listado'!$A$151:$Z$151,0)),0)+IFERROR(INDEX('Hoja de Trabajo para listado'!$AB$155:$BA$1048576,MATCH($A440,'Hoja de Trabajo para listado'!$AB$155:$AB$1048576,0),MATCH((CUADRO!M$5&amp;$E440),'Hoja de Trabajo para listado'!$AB$151:$BA$151,0)),0)+IFERROR(INDEX('Hoja de Trabajo para listado'!$BC$155:$CB$1048576,MATCH($A440,'Hoja de Trabajo para listado'!$BC$155:$BC$1048576,0),MATCH((CUADRO!M$5&amp;$E440),'Hoja de Trabajo para listado'!$BC$151:$CB$151,0)),0)+IFERROR(INDEX('Hoja de Trabajo para listado'!$DE$153:$DG$274,MATCH($A440,'Hoja de Trabajo para listado'!$DE$153:$DE$1048576,0),MATCH((CUADRO!M$5&amp;$E440),'Hoja de Trabajo para listado'!$DE$151:$DG$151,0)),0)+IFERROR(INDEX('Hoja de Trabajo para listado'!$CD$155:$DC$1048576,MATCH($A440,'Hoja de Trabajo para listado'!$CD$155:$CD$1048576,0),MATCH((CUADRO!M$5&amp;$E440),'Hoja de Trabajo para listado'!$CD$151:$DC$151,0)),0)</f>
        <v>0</v>
      </c>
      <c r="N440" s="255">
        <f ca="1">+IFERROR(INDEX('Hoja de Trabajo para listado'!$A$155:$Z$1048576,MATCH($A440,'Hoja de Trabajo para listado'!$A$155:$A$1048576,0),MATCH((CUADRO!N$5&amp;$E440),'Hoja de Trabajo para listado'!$A$151:$Z$151,0)),0)+IFERROR(INDEX('Hoja de Trabajo para listado'!$AB$155:$BA$1048576,MATCH($A440,'Hoja de Trabajo para listado'!$AB$155:$AB$1048576,0),MATCH((CUADRO!N$5&amp;$E440),'Hoja de Trabajo para listado'!$AB$151:$BA$151,0)),0)+IFERROR(INDEX('Hoja de Trabajo para listado'!$BC$155:$CB$1048576,MATCH($A440,'Hoja de Trabajo para listado'!$BC$155:$BC$1048576,0),MATCH((CUADRO!N$5&amp;$E440),'Hoja de Trabajo para listado'!$BC$151:$CB$151,0)),0)+IFERROR(INDEX('Hoja de Trabajo para listado'!$DE$153:$DG$274,MATCH($A440,'Hoja de Trabajo para listado'!$DE$153:$DE$1048576,0),MATCH((CUADRO!N$5&amp;$E440),'Hoja de Trabajo para listado'!$DE$151:$DG$151,0)),0)+IFERROR(INDEX('Hoja de Trabajo para listado'!$CD$155:$DC$1048576,MATCH($A440,'Hoja de Trabajo para listado'!$CD$155:$CD$1048576,0),MATCH((CUADRO!N$5&amp;$E440),'Hoja de Trabajo para listado'!$CD$151:$DC$151,0)),0)</f>
        <v>0</v>
      </c>
      <c r="O440" s="255">
        <f ca="1">+IFERROR(INDEX('Hoja de Trabajo para listado'!$A$155:$Z$1048576,MATCH($A440,'Hoja de Trabajo para listado'!$A$155:$A$1048576,0),MATCH((CUADRO!O$5&amp;$E440),'Hoja de Trabajo para listado'!$A$151:$Z$151,0)),0)+IFERROR(INDEX('Hoja de Trabajo para listado'!$AB$155:$BA$1048576,MATCH($A440,'Hoja de Trabajo para listado'!$AB$155:$AB$1048576,0),MATCH((CUADRO!O$5&amp;$E440),'Hoja de Trabajo para listado'!$AB$151:$BA$151,0)),0)+IFERROR(INDEX('Hoja de Trabajo para listado'!$BC$155:$CB$1048576,MATCH($A440,'Hoja de Trabajo para listado'!$BC$155:$BC$1048576,0),MATCH((CUADRO!O$5&amp;$E440),'Hoja de Trabajo para listado'!$BC$151:$CB$151,0)),0)+IFERROR(INDEX('Hoja de Trabajo para listado'!$DE$153:$DG$274,MATCH($A440,'Hoja de Trabajo para listado'!$DE$153:$DE$1048576,0),MATCH((CUADRO!O$5&amp;$E440),'Hoja de Trabajo para listado'!$DE$151:$DG$151,0)),0)+IFERROR(INDEX('Hoja de Trabajo para listado'!$CD$155:$DC$1048576,MATCH($A440,'Hoja de Trabajo para listado'!$CD$155:$CD$1048576,0),MATCH((CUADRO!O$5&amp;$E440),'Hoja de Trabajo para listado'!$CD$151:$DC$151,0)),0)</f>
        <v>0</v>
      </c>
      <c r="P440" s="255">
        <f ca="1">+IFERROR(INDEX('Hoja de Trabajo para listado'!$A$155:$Z$1048576,MATCH($A440,'Hoja de Trabajo para listado'!$A$155:$A$1048576,0),MATCH((CUADRO!P$5&amp;$E440),'Hoja de Trabajo para listado'!$A$151:$Z$151,0)),0)+IFERROR(INDEX('Hoja de Trabajo para listado'!$AB$155:$BA$1048576,MATCH($A440,'Hoja de Trabajo para listado'!$AB$155:$AB$1048576,0),MATCH((CUADRO!P$5&amp;$E440),'Hoja de Trabajo para listado'!$AB$151:$BA$151,0)),0)+IFERROR(INDEX('Hoja de Trabajo para listado'!$BC$155:$CB$1048576,MATCH($A440,'Hoja de Trabajo para listado'!$BC$155:$BC$1048576,0),MATCH((CUADRO!P$5&amp;$E440),'Hoja de Trabajo para listado'!$BC$151:$CB$151,0)),0)+IFERROR(INDEX('Hoja de Trabajo para listado'!$DE$153:$DG$274,MATCH($A440,'Hoja de Trabajo para listado'!$DE$153:$DE$1048576,0),MATCH((CUADRO!P$5&amp;$E440),'Hoja de Trabajo para listado'!$DE$151:$DG$151,0)),0)+IFERROR(INDEX('Hoja de Trabajo para listado'!$CD$155:$DC$1048576,MATCH($A440,'Hoja de Trabajo para listado'!$CD$155:$CD$1048576,0),MATCH((CUADRO!P$5&amp;$E440),'Hoja de Trabajo para listado'!$CD$151:$DC$151,0)),0)</f>
        <v>0</v>
      </c>
      <c r="Q440" s="255">
        <f ca="1">+IFERROR(INDEX('Hoja de Trabajo para listado'!$A$155:$Z$1048576,MATCH($A440,'Hoja de Trabajo para listado'!$A$155:$A$1048576,0),MATCH((CUADRO!Q$5&amp;$E440),'Hoja de Trabajo para listado'!$A$151:$Z$151,0)),0)+IFERROR(INDEX('Hoja de Trabajo para listado'!$AB$155:$BA$1048576,MATCH($A440,'Hoja de Trabajo para listado'!$AB$155:$AB$1048576,0),MATCH((CUADRO!Q$5&amp;$E440),'Hoja de Trabajo para listado'!$AB$151:$BA$151,0)),0)+IFERROR(INDEX('Hoja de Trabajo para listado'!$BC$155:$CB$1048576,MATCH($A440,'Hoja de Trabajo para listado'!$BC$155:$BC$1048576,0),MATCH((CUADRO!Q$5&amp;$E440),'Hoja de Trabajo para listado'!$BC$151:$CB$151,0)),0)+IFERROR(INDEX('Hoja de Trabajo para listado'!$DE$153:$DG$274,MATCH($A440,'Hoja de Trabajo para listado'!$DE$153:$DE$1048576,0),MATCH((CUADRO!Q$5&amp;$E440),'Hoja de Trabajo para listado'!$DE$151:$DG$151,0)),0)+IFERROR(INDEX('Hoja de Trabajo para listado'!$CD$155:$DC$1048576,MATCH($A440,'Hoja de Trabajo para listado'!$CD$155:$CD$1048576,0),MATCH((CUADRO!Q$5&amp;$E440),'Hoja de Trabajo para listado'!$CD$151:$DC$151,0)),0)</f>
        <v>0</v>
      </c>
      <c r="R440" s="255">
        <f t="shared" ca="1" si="14"/>
        <v>0</v>
      </c>
      <c r="S440" s="262"/>
      <c r="T440" s="255">
        <f ca="1">+T441</f>
        <v>0</v>
      </c>
      <c r="U440" s="254">
        <f t="shared" si="15"/>
        <v>1</v>
      </c>
      <c r="V440" s="362" t="str">
        <f>+VLOOKUP(A440,bd_lista!$A$3:$E$590,5,FALSE)</f>
        <v>Gobiernos Autonomos Municipales</v>
      </c>
      <c r="W440" s="361" t="str">
        <f>+V440</f>
        <v>Gobiernos Autonomos Municipales</v>
      </c>
      <c r="X440" s="254">
        <f>+VLOOKUP(A440,[2]Sheet1!$A$13:$D$744,4,FALSE)</f>
        <v>0</v>
      </c>
      <c r="Y440" s="254" t="e">
        <f>+VLOOKUP(X440,bd_lista!$A$3:$C$590,3,FALSE)</f>
        <v>#N/A</v>
      </c>
      <c r="Z440" s="316">
        <f>+X440</f>
        <v>0</v>
      </c>
      <c r="AA440" s="317" t="e">
        <f>+Y440</f>
        <v>#N/A</v>
      </c>
    </row>
    <row r="441" spans="1:27" customFormat="1" ht="27" hidden="1" customHeight="1">
      <c r="A441" s="32">
        <v>1123</v>
      </c>
      <c r="B441" s="307"/>
      <c r="C441" s="259" t="str">
        <f>+VLOOKUP(A441,bd_lista!$A$3:$C$590,3,FALSE)</f>
        <v>Gobierno Autónomo Municipal de Camataqui (Villa Abecia)</v>
      </c>
      <c r="D441" s="362"/>
      <c r="E441" s="256" t="s">
        <v>1314</v>
      </c>
      <c r="F441" s="255">
        <f ca="1">+IFERROR(INDEX('Hoja de Trabajo para listado'!$A$155:$Z$1048576,MATCH($A441,'Hoja de Trabajo para listado'!$A$155:$A$1048576,0),MATCH((CUADRO!F$5&amp;$E441),'Hoja de Trabajo para listado'!$A$151:$Z$151,0)),0)+IFERROR(INDEX('Hoja de Trabajo para listado'!$AB$155:$BA$1048576,MATCH($A441,'Hoja de Trabajo para listado'!$AB$155:$AB$1048576,0),MATCH((CUADRO!F$5&amp;$E441),'Hoja de Trabajo para listado'!$AB$151:$BA$151,0)),0)+IFERROR(INDEX('Hoja de Trabajo para listado'!$BC$155:$CB$1048576,MATCH($A441,'Hoja de Trabajo para listado'!$BC$155:$BC$1048576,0),MATCH((CUADRO!F$5&amp;$E441),'Hoja de Trabajo para listado'!$BC$151:$CB$151,0)),0)+IFERROR(INDEX('Hoja de Trabajo para listado'!$DE$153:$DG$274,MATCH($A441,'Hoja de Trabajo para listado'!$DE$153:$DE$1048576,0),MATCH((CUADRO!F$5&amp;$E441),'Hoja de Trabajo para listado'!$DE$151:$DG$151,0)),0)+IFERROR(INDEX('Hoja de Trabajo para listado'!$CD$155:$DC$1048576,MATCH($A441,'Hoja de Trabajo para listado'!$CD$155:$CD$1048576,0),MATCH((CUADRO!F$5&amp;$E441),'Hoja de Trabajo para listado'!$CD$151:$DC$151,0)),0)</f>
        <v>0</v>
      </c>
      <c r="G441" s="255">
        <f ca="1">+IFERROR(INDEX('Hoja de Trabajo para listado'!$A$155:$Z$1048576,MATCH($A441,'Hoja de Trabajo para listado'!$A$155:$A$1048576,0),MATCH((CUADRO!G$5&amp;$E441),'Hoja de Trabajo para listado'!$A$151:$Z$151,0)),0)+IFERROR(INDEX('Hoja de Trabajo para listado'!$AB$155:$BA$1048576,MATCH($A441,'Hoja de Trabajo para listado'!$AB$155:$AB$1048576,0),MATCH((CUADRO!G$5&amp;$E441),'Hoja de Trabajo para listado'!$AB$151:$BA$151,0)),0)+IFERROR(INDEX('Hoja de Trabajo para listado'!$BC$155:$CB$1048576,MATCH($A441,'Hoja de Trabajo para listado'!$BC$155:$BC$1048576,0),MATCH((CUADRO!G$5&amp;$E441),'Hoja de Trabajo para listado'!$BC$151:$CB$151,0)),0)+IFERROR(INDEX('Hoja de Trabajo para listado'!$DE$153:$DG$274,MATCH($A441,'Hoja de Trabajo para listado'!$DE$153:$DE$1048576,0),MATCH((CUADRO!G$5&amp;$E441),'Hoja de Trabajo para listado'!$DE$151:$DG$151,0)),0)+IFERROR(INDEX('Hoja de Trabajo para listado'!$CD$155:$DC$1048576,MATCH($A441,'Hoja de Trabajo para listado'!$CD$155:$CD$1048576,0),MATCH((CUADRO!G$5&amp;$E441),'Hoja de Trabajo para listado'!$CD$151:$DC$151,0)),0)</f>
        <v>0</v>
      </c>
      <c r="H441" s="255">
        <f ca="1">+IFERROR(INDEX('Hoja de Trabajo para listado'!$A$155:$Z$1048576,MATCH($A441,'Hoja de Trabajo para listado'!$A$155:$A$1048576,0),MATCH((CUADRO!H$5&amp;$E441),'Hoja de Trabajo para listado'!$A$151:$Z$151,0)),0)+IFERROR(INDEX('Hoja de Trabajo para listado'!$AB$155:$BA$1048576,MATCH($A441,'Hoja de Trabajo para listado'!$AB$155:$AB$1048576,0),MATCH((CUADRO!H$5&amp;$E441),'Hoja de Trabajo para listado'!$AB$151:$BA$151,0)),0)+IFERROR(INDEX('Hoja de Trabajo para listado'!$BC$155:$CB$1048576,MATCH($A441,'Hoja de Trabajo para listado'!$BC$155:$BC$1048576,0),MATCH((CUADRO!H$5&amp;$E441),'Hoja de Trabajo para listado'!$BC$151:$CB$151,0)),0)+IFERROR(INDEX('Hoja de Trabajo para listado'!$DE$153:$DG$274,MATCH($A441,'Hoja de Trabajo para listado'!$DE$153:$DE$1048576,0),MATCH((CUADRO!H$5&amp;$E441),'Hoja de Trabajo para listado'!$DE$151:$DG$151,0)),0)+IFERROR(INDEX('Hoja de Trabajo para listado'!$CD$155:$DC$1048576,MATCH($A441,'Hoja de Trabajo para listado'!$CD$155:$CD$1048576,0),MATCH((CUADRO!H$5&amp;$E441),'Hoja de Trabajo para listado'!$CD$151:$DC$151,0)),0)</f>
        <v>0</v>
      </c>
      <c r="I441" s="255">
        <f ca="1">+IFERROR(INDEX('Hoja de Trabajo para listado'!$A$155:$Z$1048576,MATCH($A441,'Hoja de Trabajo para listado'!$A$155:$A$1048576,0),MATCH((CUADRO!I$5&amp;$E441),'Hoja de Trabajo para listado'!$A$151:$Z$151,0)),0)+IFERROR(INDEX('Hoja de Trabajo para listado'!$AB$155:$BA$1048576,MATCH($A441,'Hoja de Trabajo para listado'!$AB$155:$AB$1048576,0),MATCH((CUADRO!I$5&amp;$E441),'Hoja de Trabajo para listado'!$AB$151:$BA$151,0)),0)+IFERROR(INDEX('Hoja de Trabajo para listado'!$BC$155:$CB$1048576,MATCH($A441,'Hoja de Trabajo para listado'!$BC$155:$BC$1048576,0),MATCH((CUADRO!I$5&amp;$E441),'Hoja de Trabajo para listado'!$BC$151:$CB$151,0)),0)+IFERROR(INDEX('Hoja de Trabajo para listado'!$DE$153:$DG$274,MATCH($A441,'Hoja de Trabajo para listado'!$DE$153:$DE$1048576,0),MATCH((CUADRO!I$5&amp;$E441),'Hoja de Trabajo para listado'!$DE$151:$DG$151,0)),0)+IFERROR(INDEX('Hoja de Trabajo para listado'!$CD$155:$DC$1048576,MATCH($A441,'Hoja de Trabajo para listado'!$CD$155:$CD$1048576,0),MATCH((CUADRO!I$5&amp;$E441),'Hoja de Trabajo para listado'!$CD$151:$DC$151,0)),0)</f>
        <v>0</v>
      </c>
      <c r="J441" s="255">
        <f ca="1">+IFERROR(INDEX('Hoja de Trabajo para listado'!$A$155:$Z$1048576,MATCH($A441,'Hoja de Trabajo para listado'!$A$155:$A$1048576,0),MATCH((CUADRO!J$5&amp;$E441),'Hoja de Trabajo para listado'!$A$151:$Z$151,0)),0)+IFERROR(INDEX('Hoja de Trabajo para listado'!$AB$155:$BA$1048576,MATCH($A441,'Hoja de Trabajo para listado'!$AB$155:$AB$1048576,0),MATCH((CUADRO!J$5&amp;$E441),'Hoja de Trabajo para listado'!$AB$151:$BA$151,0)),0)+IFERROR(INDEX('Hoja de Trabajo para listado'!$BC$155:$CB$1048576,MATCH($A441,'Hoja de Trabajo para listado'!$BC$155:$BC$1048576,0),MATCH((CUADRO!J$5&amp;$E441),'Hoja de Trabajo para listado'!$BC$151:$CB$151,0)),0)+IFERROR(INDEX('Hoja de Trabajo para listado'!$DE$153:$DG$274,MATCH($A441,'Hoja de Trabajo para listado'!$DE$153:$DE$1048576,0),MATCH((CUADRO!J$5&amp;$E441),'Hoja de Trabajo para listado'!$DE$151:$DG$151,0)),0)+IFERROR(INDEX('Hoja de Trabajo para listado'!$CD$155:$DC$1048576,MATCH($A441,'Hoja de Trabajo para listado'!$CD$155:$CD$1048576,0),MATCH((CUADRO!J$5&amp;$E441),'Hoja de Trabajo para listado'!$CD$151:$DC$151,0)),0)</f>
        <v>0</v>
      </c>
      <c r="K441" s="255">
        <f ca="1">+IFERROR(INDEX('Hoja de Trabajo para listado'!$A$155:$Z$1048576,MATCH($A441,'Hoja de Trabajo para listado'!$A$155:$A$1048576,0),MATCH((CUADRO!K$5&amp;$E441),'Hoja de Trabajo para listado'!$A$151:$Z$151,0)),0)+IFERROR(INDEX('Hoja de Trabajo para listado'!$AB$155:$BA$1048576,MATCH($A441,'Hoja de Trabajo para listado'!$AB$155:$AB$1048576,0),MATCH((CUADRO!K$5&amp;$E441),'Hoja de Trabajo para listado'!$AB$151:$BA$151,0)),0)+IFERROR(INDEX('Hoja de Trabajo para listado'!$BC$155:$CB$1048576,MATCH($A441,'Hoja de Trabajo para listado'!$BC$155:$BC$1048576,0),MATCH((CUADRO!K$5&amp;$E441),'Hoja de Trabajo para listado'!$BC$151:$CB$151,0)),0)+IFERROR(INDEX('Hoja de Trabajo para listado'!$DE$153:$DG$274,MATCH($A441,'Hoja de Trabajo para listado'!$DE$153:$DE$1048576,0),MATCH((CUADRO!K$5&amp;$E441),'Hoja de Trabajo para listado'!$DE$151:$DG$151,0)),0)+IFERROR(INDEX('Hoja de Trabajo para listado'!$CD$155:$DC$1048576,MATCH($A441,'Hoja de Trabajo para listado'!$CD$155:$CD$1048576,0),MATCH((CUADRO!K$5&amp;$E441),'Hoja de Trabajo para listado'!$CD$151:$DC$151,0)),0)</f>
        <v>0</v>
      </c>
      <c r="L441" s="255">
        <f ca="1">+IFERROR(INDEX('Hoja de Trabajo para listado'!$A$155:$Z$1048576,MATCH($A441,'Hoja de Trabajo para listado'!$A$155:$A$1048576,0),MATCH((CUADRO!L$5&amp;$E441),'Hoja de Trabajo para listado'!$A$151:$Z$151,0)),0)+IFERROR(INDEX('Hoja de Trabajo para listado'!$AB$155:$BA$1048576,MATCH($A441,'Hoja de Trabajo para listado'!$AB$155:$AB$1048576,0),MATCH((CUADRO!L$5&amp;$E441),'Hoja de Trabajo para listado'!$AB$151:$BA$151,0)),0)+IFERROR(INDEX('Hoja de Trabajo para listado'!$BC$155:$CB$1048576,MATCH($A441,'Hoja de Trabajo para listado'!$BC$155:$BC$1048576,0),MATCH((CUADRO!L$5&amp;$E441),'Hoja de Trabajo para listado'!$BC$151:$CB$151,0)),0)+IFERROR(INDEX('Hoja de Trabajo para listado'!$DE$153:$DG$274,MATCH($A441,'Hoja de Trabajo para listado'!$DE$153:$DE$1048576,0),MATCH((CUADRO!L$5&amp;$E441),'Hoja de Trabajo para listado'!$DE$151:$DG$151,0)),0)+IFERROR(INDEX('Hoja de Trabajo para listado'!$CD$155:$DC$1048576,MATCH($A441,'Hoja de Trabajo para listado'!$CD$155:$CD$1048576,0),MATCH((CUADRO!L$5&amp;$E441),'Hoja de Trabajo para listado'!$CD$151:$DC$151,0)),0)</f>
        <v>0</v>
      </c>
      <c r="M441" s="255">
        <f ca="1">+IFERROR(INDEX('Hoja de Trabajo para listado'!$A$155:$Z$1048576,MATCH($A441,'Hoja de Trabajo para listado'!$A$155:$A$1048576,0),MATCH((CUADRO!M$5&amp;$E441),'Hoja de Trabajo para listado'!$A$151:$Z$151,0)),0)+IFERROR(INDEX('Hoja de Trabajo para listado'!$AB$155:$BA$1048576,MATCH($A441,'Hoja de Trabajo para listado'!$AB$155:$AB$1048576,0),MATCH((CUADRO!M$5&amp;$E441),'Hoja de Trabajo para listado'!$AB$151:$BA$151,0)),0)+IFERROR(INDEX('Hoja de Trabajo para listado'!$BC$155:$CB$1048576,MATCH($A441,'Hoja de Trabajo para listado'!$BC$155:$BC$1048576,0),MATCH((CUADRO!M$5&amp;$E441),'Hoja de Trabajo para listado'!$BC$151:$CB$151,0)),0)+IFERROR(INDEX('Hoja de Trabajo para listado'!$DE$153:$DG$274,MATCH($A441,'Hoja de Trabajo para listado'!$DE$153:$DE$1048576,0),MATCH((CUADRO!M$5&amp;$E441),'Hoja de Trabajo para listado'!$DE$151:$DG$151,0)),0)+IFERROR(INDEX('Hoja de Trabajo para listado'!$CD$155:$DC$1048576,MATCH($A441,'Hoja de Trabajo para listado'!$CD$155:$CD$1048576,0),MATCH((CUADRO!M$5&amp;$E441),'Hoja de Trabajo para listado'!$CD$151:$DC$151,0)),0)</f>
        <v>0</v>
      </c>
      <c r="N441" s="255">
        <f ca="1">+IFERROR(INDEX('Hoja de Trabajo para listado'!$A$155:$Z$1048576,MATCH($A441,'Hoja de Trabajo para listado'!$A$155:$A$1048576,0),MATCH((CUADRO!N$5&amp;$E441),'Hoja de Trabajo para listado'!$A$151:$Z$151,0)),0)+IFERROR(INDEX('Hoja de Trabajo para listado'!$AB$155:$BA$1048576,MATCH($A441,'Hoja de Trabajo para listado'!$AB$155:$AB$1048576,0),MATCH((CUADRO!N$5&amp;$E441),'Hoja de Trabajo para listado'!$AB$151:$BA$151,0)),0)+IFERROR(INDEX('Hoja de Trabajo para listado'!$BC$155:$CB$1048576,MATCH($A441,'Hoja de Trabajo para listado'!$BC$155:$BC$1048576,0),MATCH((CUADRO!N$5&amp;$E441),'Hoja de Trabajo para listado'!$BC$151:$CB$151,0)),0)+IFERROR(INDEX('Hoja de Trabajo para listado'!$DE$153:$DG$274,MATCH($A441,'Hoja de Trabajo para listado'!$DE$153:$DE$1048576,0),MATCH((CUADRO!N$5&amp;$E441),'Hoja de Trabajo para listado'!$DE$151:$DG$151,0)),0)+IFERROR(INDEX('Hoja de Trabajo para listado'!$CD$155:$DC$1048576,MATCH($A441,'Hoja de Trabajo para listado'!$CD$155:$CD$1048576,0),MATCH((CUADRO!N$5&amp;$E441),'Hoja de Trabajo para listado'!$CD$151:$DC$151,0)),0)</f>
        <v>0</v>
      </c>
      <c r="O441" s="255">
        <f ca="1">+IFERROR(INDEX('Hoja de Trabajo para listado'!$A$155:$Z$1048576,MATCH($A441,'Hoja de Trabajo para listado'!$A$155:$A$1048576,0),MATCH((CUADRO!O$5&amp;$E441),'Hoja de Trabajo para listado'!$A$151:$Z$151,0)),0)+IFERROR(INDEX('Hoja de Trabajo para listado'!$AB$155:$BA$1048576,MATCH($A441,'Hoja de Trabajo para listado'!$AB$155:$AB$1048576,0),MATCH((CUADRO!O$5&amp;$E441),'Hoja de Trabajo para listado'!$AB$151:$BA$151,0)),0)+IFERROR(INDEX('Hoja de Trabajo para listado'!$BC$155:$CB$1048576,MATCH($A441,'Hoja de Trabajo para listado'!$BC$155:$BC$1048576,0),MATCH((CUADRO!O$5&amp;$E441),'Hoja de Trabajo para listado'!$BC$151:$CB$151,0)),0)+IFERROR(INDEX('Hoja de Trabajo para listado'!$DE$153:$DG$274,MATCH($A441,'Hoja de Trabajo para listado'!$DE$153:$DE$1048576,0),MATCH((CUADRO!O$5&amp;$E441),'Hoja de Trabajo para listado'!$DE$151:$DG$151,0)),0)+IFERROR(INDEX('Hoja de Trabajo para listado'!$CD$155:$DC$1048576,MATCH($A441,'Hoja de Trabajo para listado'!$CD$155:$CD$1048576,0),MATCH((CUADRO!O$5&amp;$E441),'Hoja de Trabajo para listado'!$CD$151:$DC$151,0)),0)</f>
        <v>0</v>
      </c>
      <c r="P441" s="255">
        <f ca="1">+IFERROR(INDEX('Hoja de Trabajo para listado'!$A$155:$Z$1048576,MATCH($A441,'Hoja de Trabajo para listado'!$A$155:$A$1048576,0),MATCH((CUADRO!P$5&amp;$E441),'Hoja de Trabajo para listado'!$A$151:$Z$151,0)),0)+IFERROR(INDEX('Hoja de Trabajo para listado'!$AB$155:$BA$1048576,MATCH($A441,'Hoja de Trabajo para listado'!$AB$155:$AB$1048576,0),MATCH((CUADRO!P$5&amp;$E441),'Hoja de Trabajo para listado'!$AB$151:$BA$151,0)),0)+IFERROR(INDEX('Hoja de Trabajo para listado'!$BC$155:$CB$1048576,MATCH($A441,'Hoja de Trabajo para listado'!$BC$155:$BC$1048576,0),MATCH((CUADRO!P$5&amp;$E441),'Hoja de Trabajo para listado'!$BC$151:$CB$151,0)),0)+IFERROR(INDEX('Hoja de Trabajo para listado'!$DE$153:$DG$274,MATCH($A441,'Hoja de Trabajo para listado'!$DE$153:$DE$1048576,0),MATCH((CUADRO!P$5&amp;$E441),'Hoja de Trabajo para listado'!$DE$151:$DG$151,0)),0)+IFERROR(INDEX('Hoja de Trabajo para listado'!$CD$155:$DC$1048576,MATCH($A441,'Hoja de Trabajo para listado'!$CD$155:$CD$1048576,0),MATCH((CUADRO!P$5&amp;$E441),'Hoja de Trabajo para listado'!$CD$151:$DC$151,0)),0)</f>
        <v>0</v>
      </c>
      <c r="Q441" s="255">
        <f ca="1">+IFERROR(INDEX('Hoja de Trabajo para listado'!$A$155:$Z$1048576,MATCH($A441,'Hoja de Trabajo para listado'!$A$155:$A$1048576,0),MATCH((CUADRO!Q$5&amp;$E441),'Hoja de Trabajo para listado'!$A$151:$Z$151,0)),0)+IFERROR(INDEX('Hoja de Trabajo para listado'!$AB$155:$BA$1048576,MATCH($A441,'Hoja de Trabajo para listado'!$AB$155:$AB$1048576,0),MATCH((CUADRO!Q$5&amp;$E441),'Hoja de Trabajo para listado'!$AB$151:$BA$151,0)),0)+IFERROR(INDEX('Hoja de Trabajo para listado'!$BC$155:$CB$1048576,MATCH($A441,'Hoja de Trabajo para listado'!$BC$155:$BC$1048576,0),MATCH((CUADRO!Q$5&amp;$E441),'Hoja de Trabajo para listado'!$BC$151:$CB$151,0)),0)+IFERROR(INDEX('Hoja de Trabajo para listado'!$DE$153:$DG$274,MATCH($A441,'Hoja de Trabajo para listado'!$DE$153:$DE$1048576,0),MATCH((CUADRO!Q$5&amp;$E441),'Hoja de Trabajo para listado'!$DE$151:$DG$151,0)),0)+IFERROR(INDEX('Hoja de Trabajo para listado'!$CD$155:$DC$1048576,MATCH($A441,'Hoja de Trabajo para listado'!$CD$155:$CD$1048576,0),MATCH((CUADRO!Q$5&amp;$E441),'Hoja de Trabajo para listado'!$CD$151:$DC$151,0)),0)</f>
        <v>0</v>
      </c>
      <c r="R441" s="255">
        <f t="shared" ca="1" si="14"/>
        <v>0</v>
      </c>
      <c r="S441" s="262">
        <f ca="1">+R440+R441</f>
        <v>0</v>
      </c>
      <c r="T441" s="255">
        <f ca="1">+S441</f>
        <v>0</v>
      </c>
      <c r="U441" s="254">
        <f t="shared" si="15"/>
        <v>2</v>
      </c>
      <c r="V441" s="362" t="str">
        <f>+VLOOKUP(A441,bd_lista!$A$3:$E$590,5,FALSE)</f>
        <v>Gobiernos Autonomos Municipales</v>
      </c>
      <c r="W441" s="362"/>
      <c r="X441" s="254">
        <f>+VLOOKUP(A441,[2]Sheet1!$A$13:$D$744,4,FALSE)</f>
        <v>0</v>
      </c>
      <c r="Y441" s="254" t="e">
        <f>+VLOOKUP(X441,bd_lista!$A$3:$C$590,3,FALSE)</f>
        <v>#N/A</v>
      </c>
      <c r="Z441" s="314"/>
      <c r="AA441" s="315"/>
    </row>
    <row r="442" spans="1:27" customFormat="1" ht="15" hidden="1" customHeight="1">
      <c r="A442" s="32">
        <v>1124</v>
      </c>
      <c r="B442" s="306">
        <f>+A442</f>
        <v>1124</v>
      </c>
      <c r="C442" s="259" t="str">
        <f>+VLOOKUP(A442,bd_lista!$A$3:$C$590,3,FALSE)</f>
        <v>Gobierno Autónomo Municipal de Culpina</v>
      </c>
      <c r="D442" s="361" t="str">
        <f>+C442</f>
        <v>Gobierno Autónomo Municipal de Culpina</v>
      </c>
      <c r="E442" s="254" t="s">
        <v>1313</v>
      </c>
      <c r="F442" s="255">
        <f ca="1">+IFERROR(INDEX('Hoja de Trabajo para listado'!$A$155:$Z$1048576,MATCH($A442,'Hoja de Trabajo para listado'!$A$155:$A$1048576,0),MATCH((CUADRO!F$5&amp;$E442),'Hoja de Trabajo para listado'!$A$151:$Z$151,0)),0)+IFERROR(INDEX('Hoja de Trabajo para listado'!$AB$155:$BA$1048576,MATCH($A442,'Hoja de Trabajo para listado'!$AB$155:$AB$1048576,0),MATCH((CUADRO!F$5&amp;$E442),'Hoja de Trabajo para listado'!$AB$151:$BA$151,0)),0)+IFERROR(INDEX('Hoja de Trabajo para listado'!$BC$155:$CB$1048576,MATCH($A442,'Hoja de Trabajo para listado'!$BC$155:$BC$1048576,0),MATCH((CUADRO!F$5&amp;$E442),'Hoja de Trabajo para listado'!$BC$151:$CB$151,0)),0)+IFERROR(INDEX('Hoja de Trabajo para listado'!$DE$153:$DG$274,MATCH($A442,'Hoja de Trabajo para listado'!$DE$153:$DE$1048576,0),MATCH((CUADRO!F$5&amp;$E442),'Hoja de Trabajo para listado'!$DE$151:$DG$151,0)),0)+IFERROR(INDEX('Hoja de Trabajo para listado'!$CD$155:$DC$1048576,MATCH($A442,'Hoja de Trabajo para listado'!$CD$155:$CD$1048576,0),MATCH((CUADRO!F$5&amp;$E442),'Hoja de Trabajo para listado'!$CD$151:$DC$151,0)),0)</f>
        <v>0</v>
      </c>
      <c r="G442" s="255">
        <f ca="1">+IFERROR(INDEX('Hoja de Trabajo para listado'!$A$155:$Z$1048576,MATCH($A442,'Hoja de Trabajo para listado'!$A$155:$A$1048576,0),MATCH((CUADRO!G$5&amp;$E442),'Hoja de Trabajo para listado'!$A$151:$Z$151,0)),0)+IFERROR(INDEX('Hoja de Trabajo para listado'!$AB$155:$BA$1048576,MATCH($A442,'Hoja de Trabajo para listado'!$AB$155:$AB$1048576,0),MATCH((CUADRO!G$5&amp;$E442),'Hoja de Trabajo para listado'!$AB$151:$BA$151,0)),0)+IFERROR(INDEX('Hoja de Trabajo para listado'!$BC$155:$CB$1048576,MATCH($A442,'Hoja de Trabajo para listado'!$BC$155:$BC$1048576,0),MATCH((CUADRO!G$5&amp;$E442),'Hoja de Trabajo para listado'!$BC$151:$CB$151,0)),0)+IFERROR(INDEX('Hoja de Trabajo para listado'!$DE$153:$DG$274,MATCH($A442,'Hoja de Trabajo para listado'!$DE$153:$DE$1048576,0),MATCH((CUADRO!G$5&amp;$E442),'Hoja de Trabajo para listado'!$DE$151:$DG$151,0)),0)+IFERROR(INDEX('Hoja de Trabajo para listado'!$CD$155:$DC$1048576,MATCH($A442,'Hoja de Trabajo para listado'!$CD$155:$CD$1048576,0),MATCH((CUADRO!G$5&amp;$E442),'Hoja de Trabajo para listado'!$CD$151:$DC$151,0)),0)</f>
        <v>0</v>
      </c>
      <c r="H442" s="255">
        <f ca="1">+IFERROR(INDEX('Hoja de Trabajo para listado'!$A$155:$Z$1048576,MATCH($A442,'Hoja de Trabajo para listado'!$A$155:$A$1048576,0),MATCH((CUADRO!H$5&amp;$E442),'Hoja de Trabajo para listado'!$A$151:$Z$151,0)),0)+IFERROR(INDEX('Hoja de Trabajo para listado'!$AB$155:$BA$1048576,MATCH($A442,'Hoja de Trabajo para listado'!$AB$155:$AB$1048576,0),MATCH((CUADRO!H$5&amp;$E442),'Hoja de Trabajo para listado'!$AB$151:$BA$151,0)),0)+IFERROR(INDEX('Hoja de Trabajo para listado'!$BC$155:$CB$1048576,MATCH($A442,'Hoja de Trabajo para listado'!$BC$155:$BC$1048576,0),MATCH((CUADRO!H$5&amp;$E442),'Hoja de Trabajo para listado'!$BC$151:$CB$151,0)),0)+IFERROR(INDEX('Hoja de Trabajo para listado'!$DE$153:$DG$274,MATCH($A442,'Hoja de Trabajo para listado'!$DE$153:$DE$1048576,0),MATCH((CUADRO!H$5&amp;$E442),'Hoja de Trabajo para listado'!$DE$151:$DG$151,0)),0)+IFERROR(INDEX('Hoja de Trabajo para listado'!$CD$155:$DC$1048576,MATCH($A442,'Hoja de Trabajo para listado'!$CD$155:$CD$1048576,0),MATCH((CUADRO!H$5&amp;$E442),'Hoja de Trabajo para listado'!$CD$151:$DC$151,0)),0)</f>
        <v>0</v>
      </c>
      <c r="I442" s="255">
        <f ca="1">+IFERROR(INDEX('Hoja de Trabajo para listado'!$A$155:$Z$1048576,MATCH($A442,'Hoja de Trabajo para listado'!$A$155:$A$1048576,0),MATCH((CUADRO!I$5&amp;$E442),'Hoja de Trabajo para listado'!$A$151:$Z$151,0)),0)+IFERROR(INDEX('Hoja de Trabajo para listado'!$AB$155:$BA$1048576,MATCH($A442,'Hoja de Trabajo para listado'!$AB$155:$AB$1048576,0),MATCH((CUADRO!I$5&amp;$E442),'Hoja de Trabajo para listado'!$AB$151:$BA$151,0)),0)+IFERROR(INDEX('Hoja de Trabajo para listado'!$BC$155:$CB$1048576,MATCH($A442,'Hoja de Trabajo para listado'!$BC$155:$BC$1048576,0),MATCH((CUADRO!I$5&amp;$E442),'Hoja de Trabajo para listado'!$BC$151:$CB$151,0)),0)+IFERROR(INDEX('Hoja de Trabajo para listado'!$DE$153:$DG$274,MATCH($A442,'Hoja de Trabajo para listado'!$DE$153:$DE$1048576,0),MATCH((CUADRO!I$5&amp;$E442),'Hoja de Trabajo para listado'!$DE$151:$DG$151,0)),0)+IFERROR(INDEX('Hoja de Trabajo para listado'!$CD$155:$DC$1048576,MATCH($A442,'Hoja de Trabajo para listado'!$CD$155:$CD$1048576,0),MATCH((CUADRO!I$5&amp;$E442),'Hoja de Trabajo para listado'!$CD$151:$DC$151,0)),0)</f>
        <v>0</v>
      </c>
      <c r="J442" s="255">
        <f ca="1">+IFERROR(INDEX('Hoja de Trabajo para listado'!$A$155:$Z$1048576,MATCH($A442,'Hoja de Trabajo para listado'!$A$155:$A$1048576,0),MATCH((CUADRO!J$5&amp;$E442),'Hoja de Trabajo para listado'!$A$151:$Z$151,0)),0)+IFERROR(INDEX('Hoja de Trabajo para listado'!$AB$155:$BA$1048576,MATCH($A442,'Hoja de Trabajo para listado'!$AB$155:$AB$1048576,0),MATCH((CUADRO!J$5&amp;$E442),'Hoja de Trabajo para listado'!$AB$151:$BA$151,0)),0)+IFERROR(INDEX('Hoja de Trabajo para listado'!$BC$155:$CB$1048576,MATCH($A442,'Hoja de Trabajo para listado'!$BC$155:$BC$1048576,0),MATCH((CUADRO!J$5&amp;$E442),'Hoja de Trabajo para listado'!$BC$151:$CB$151,0)),0)+IFERROR(INDEX('Hoja de Trabajo para listado'!$DE$153:$DG$274,MATCH($A442,'Hoja de Trabajo para listado'!$DE$153:$DE$1048576,0),MATCH((CUADRO!J$5&amp;$E442),'Hoja de Trabajo para listado'!$DE$151:$DG$151,0)),0)+IFERROR(INDEX('Hoja de Trabajo para listado'!$CD$155:$DC$1048576,MATCH($A442,'Hoja de Trabajo para listado'!$CD$155:$CD$1048576,0),MATCH((CUADRO!J$5&amp;$E442),'Hoja de Trabajo para listado'!$CD$151:$DC$151,0)),0)</f>
        <v>0</v>
      </c>
      <c r="K442" s="255">
        <f ca="1">+IFERROR(INDEX('Hoja de Trabajo para listado'!$A$155:$Z$1048576,MATCH($A442,'Hoja de Trabajo para listado'!$A$155:$A$1048576,0),MATCH((CUADRO!K$5&amp;$E442),'Hoja de Trabajo para listado'!$A$151:$Z$151,0)),0)+IFERROR(INDEX('Hoja de Trabajo para listado'!$AB$155:$BA$1048576,MATCH($A442,'Hoja de Trabajo para listado'!$AB$155:$AB$1048576,0),MATCH((CUADRO!K$5&amp;$E442),'Hoja de Trabajo para listado'!$AB$151:$BA$151,0)),0)+IFERROR(INDEX('Hoja de Trabajo para listado'!$BC$155:$CB$1048576,MATCH($A442,'Hoja de Trabajo para listado'!$BC$155:$BC$1048576,0),MATCH((CUADRO!K$5&amp;$E442),'Hoja de Trabajo para listado'!$BC$151:$CB$151,0)),0)+IFERROR(INDEX('Hoja de Trabajo para listado'!$DE$153:$DG$274,MATCH($A442,'Hoja de Trabajo para listado'!$DE$153:$DE$1048576,0),MATCH((CUADRO!K$5&amp;$E442),'Hoja de Trabajo para listado'!$DE$151:$DG$151,0)),0)+IFERROR(INDEX('Hoja de Trabajo para listado'!$CD$155:$DC$1048576,MATCH($A442,'Hoja de Trabajo para listado'!$CD$155:$CD$1048576,0),MATCH((CUADRO!K$5&amp;$E442),'Hoja de Trabajo para listado'!$CD$151:$DC$151,0)),0)</f>
        <v>0</v>
      </c>
      <c r="L442" s="255">
        <f ca="1">+IFERROR(INDEX('Hoja de Trabajo para listado'!$A$155:$Z$1048576,MATCH($A442,'Hoja de Trabajo para listado'!$A$155:$A$1048576,0),MATCH((CUADRO!L$5&amp;$E442),'Hoja de Trabajo para listado'!$A$151:$Z$151,0)),0)+IFERROR(INDEX('Hoja de Trabajo para listado'!$AB$155:$BA$1048576,MATCH($A442,'Hoja de Trabajo para listado'!$AB$155:$AB$1048576,0),MATCH((CUADRO!L$5&amp;$E442),'Hoja de Trabajo para listado'!$AB$151:$BA$151,0)),0)+IFERROR(INDEX('Hoja de Trabajo para listado'!$BC$155:$CB$1048576,MATCH($A442,'Hoja de Trabajo para listado'!$BC$155:$BC$1048576,0),MATCH((CUADRO!L$5&amp;$E442),'Hoja de Trabajo para listado'!$BC$151:$CB$151,0)),0)+IFERROR(INDEX('Hoja de Trabajo para listado'!$DE$153:$DG$274,MATCH($A442,'Hoja de Trabajo para listado'!$DE$153:$DE$1048576,0),MATCH((CUADRO!L$5&amp;$E442),'Hoja de Trabajo para listado'!$DE$151:$DG$151,0)),0)+IFERROR(INDEX('Hoja de Trabajo para listado'!$CD$155:$DC$1048576,MATCH($A442,'Hoja de Trabajo para listado'!$CD$155:$CD$1048576,0),MATCH((CUADRO!L$5&amp;$E442),'Hoja de Trabajo para listado'!$CD$151:$DC$151,0)),0)</f>
        <v>0</v>
      </c>
      <c r="M442" s="255">
        <f ca="1">+IFERROR(INDEX('Hoja de Trabajo para listado'!$A$155:$Z$1048576,MATCH($A442,'Hoja de Trabajo para listado'!$A$155:$A$1048576,0),MATCH((CUADRO!M$5&amp;$E442),'Hoja de Trabajo para listado'!$A$151:$Z$151,0)),0)+IFERROR(INDEX('Hoja de Trabajo para listado'!$AB$155:$BA$1048576,MATCH($A442,'Hoja de Trabajo para listado'!$AB$155:$AB$1048576,0),MATCH((CUADRO!M$5&amp;$E442),'Hoja de Trabajo para listado'!$AB$151:$BA$151,0)),0)+IFERROR(INDEX('Hoja de Trabajo para listado'!$BC$155:$CB$1048576,MATCH($A442,'Hoja de Trabajo para listado'!$BC$155:$BC$1048576,0),MATCH((CUADRO!M$5&amp;$E442),'Hoja de Trabajo para listado'!$BC$151:$CB$151,0)),0)+IFERROR(INDEX('Hoja de Trabajo para listado'!$DE$153:$DG$274,MATCH($A442,'Hoja de Trabajo para listado'!$DE$153:$DE$1048576,0),MATCH((CUADRO!M$5&amp;$E442),'Hoja de Trabajo para listado'!$DE$151:$DG$151,0)),0)+IFERROR(INDEX('Hoja de Trabajo para listado'!$CD$155:$DC$1048576,MATCH($A442,'Hoja de Trabajo para listado'!$CD$155:$CD$1048576,0),MATCH((CUADRO!M$5&amp;$E442),'Hoja de Trabajo para listado'!$CD$151:$DC$151,0)),0)</f>
        <v>0</v>
      </c>
      <c r="N442" s="255">
        <f ca="1">+IFERROR(INDEX('Hoja de Trabajo para listado'!$A$155:$Z$1048576,MATCH($A442,'Hoja de Trabajo para listado'!$A$155:$A$1048576,0),MATCH((CUADRO!N$5&amp;$E442),'Hoja de Trabajo para listado'!$A$151:$Z$151,0)),0)+IFERROR(INDEX('Hoja de Trabajo para listado'!$AB$155:$BA$1048576,MATCH($A442,'Hoja de Trabajo para listado'!$AB$155:$AB$1048576,0),MATCH((CUADRO!N$5&amp;$E442),'Hoja de Trabajo para listado'!$AB$151:$BA$151,0)),0)+IFERROR(INDEX('Hoja de Trabajo para listado'!$BC$155:$CB$1048576,MATCH($A442,'Hoja de Trabajo para listado'!$BC$155:$BC$1048576,0),MATCH((CUADRO!N$5&amp;$E442),'Hoja de Trabajo para listado'!$BC$151:$CB$151,0)),0)+IFERROR(INDEX('Hoja de Trabajo para listado'!$DE$153:$DG$274,MATCH($A442,'Hoja de Trabajo para listado'!$DE$153:$DE$1048576,0),MATCH((CUADRO!N$5&amp;$E442),'Hoja de Trabajo para listado'!$DE$151:$DG$151,0)),0)+IFERROR(INDEX('Hoja de Trabajo para listado'!$CD$155:$DC$1048576,MATCH($A442,'Hoja de Trabajo para listado'!$CD$155:$CD$1048576,0),MATCH((CUADRO!N$5&amp;$E442),'Hoja de Trabajo para listado'!$CD$151:$DC$151,0)),0)</f>
        <v>0</v>
      </c>
      <c r="O442" s="255">
        <f ca="1">+IFERROR(INDEX('Hoja de Trabajo para listado'!$A$155:$Z$1048576,MATCH($A442,'Hoja de Trabajo para listado'!$A$155:$A$1048576,0),MATCH((CUADRO!O$5&amp;$E442),'Hoja de Trabajo para listado'!$A$151:$Z$151,0)),0)+IFERROR(INDEX('Hoja de Trabajo para listado'!$AB$155:$BA$1048576,MATCH($A442,'Hoja de Trabajo para listado'!$AB$155:$AB$1048576,0),MATCH((CUADRO!O$5&amp;$E442),'Hoja de Trabajo para listado'!$AB$151:$BA$151,0)),0)+IFERROR(INDEX('Hoja de Trabajo para listado'!$BC$155:$CB$1048576,MATCH($A442,'Hoja de Trabajo para listado'!$BC$155:$BC$1048576,0),MATCH((CUADRO!O$5&amp;$E442),'Hoja de Trabajo para listado'!$BC$151:$CB$151,0)),0)+IFERROR(INDEX('Hoja de Trabajo para listado'!$DE$153:$DG$274,MATCH($A442,'Hoja de Trabajo para listado'!$DE$153:$DE$1048576,0),MATCH((CUADRO!O$5&amp;$E442),'Hoja de Trabajo para listado'!$DE$151:$DG$151,0)),0)+IFERROR(INDEX('Hoja de Trabajo para listado'!$CD$155:$DC$1048576,MATCH($A442,'Hoja de Trabajo para listado'!$CD$155:$CD$1048576,0),MATCH((CUADRO!O$5&amp;$E442),'Hoja de Trabajo para listado'!$CD$151:$DC$151,0)),0)</f>
        <v>0</v>
      </c>
      <c r="P442" s="255">
        <f ca="1">+IFERROR(INDEX('Hoja de Trabajo para listado'!$A$155:$Z$1048576,MATCH($A442,'Hoja de Trabajo para listado'!$A$155:$A$1048576,0),MATCH((CUADRO!P$5&amp;$E442),'Hoja de Trabajo para listado'!$A$151:$Z$151,0)),0)+IFERROR(INDEX('Hoja de Trabajo para listado'!$AB$155:$BA$1048576,MATCH($A442,'Hoja de Trabajo para listado'!$AB$155:$AB$1048576,0),MATCH((CUADRO!P$5&amp;$E442),'Hoja de Trabajo para listado'!$AB$151:$BA$151,0)),0)+IFERROR(INDEX('Hoja de Trabajo para listado'!$BC$155:$CB$1048576,MATCH($A442,'Hoja de Trabajo para listado'!$BC$155:$BC$1048576,0),MATCH((CUADRO!P$5&amp;$E442),'Hoja de Trabajo para listado'!$BC$151:$CB$151,0)),0)+IFERROR(INDEX('Hoja de Trabajo para listado'!$DE$153:$DG$274,MATCH($A442,'Hoja de Trabajo para listado'!$DE$153:$DE$1048576,0),MATCH((CUADRO!P$5&amp;$E442),'Hoja de Trabajo para listado'!$DE$151:$DG$151,0)),0)+IFERROR(INDEX('Hoja de Trabajo para listado'!$CD$155:$DC$1048576,MATCH($A442,'Hoja de Trabajo para listado'!$CD$155:$CD$1048576,0),MATCH((CUADRO!P$5&amp;$E442),'Hoja de Trabajo para listado'!$CD$151:$DC$151,0)),0)</f>
        <v>0</v>
      </c>
      <c r="Q442" s="255">
        <f ca="1">+IFERROR(INDEX('Hoja de Trabajo para listado'!$A$155:$Z$1048576,MATCH($A442,'Hoja de Trabajo para listado'!$A$155:$A$1048576,0),MATCH((CUADRO!Q$5&amp;$E442),'Hoja de Trabajo para listado'!$A$151:$Z$151,0)),0)+IFERROR(INDEX('Hoja de Trabajo para listado'!$AB$155:$BA$1048576,MATCH($A442,'Hoja de Trabajo para listado'!$AB$155:$AB$1048576,0),MATCH((CUADRO!Q$5&amp;$E442),'Hoja de Trabajo para listado'!$AB$151:$BA$151,0)),0)+IFERROR(INDEX('Hoja de Trabajo para listado'!$BC$155:$CB$1048576,MATCH($A442,'Hoja de Trabajo para listado'!$BC$155:$BC$1048576,0),MATCH((CUADRO!Q$5&amp;$E442),'Hoja de Trabajo para listado'!$BC$151:$CB$151,0)),0)+IFERROR(INDEX('Hoja de Trabajo para listado'!$DE$153:$DG$274,MATCH($A442,'Hoja de Trabajo para listado'!$DE$153:$DE$1048576,0),MATCH((CUADRO!Q$5&amp;$E442),'Hoja de Trabajo para listado'!$DE$151:$DG$151,0)),0)+IFERROR(INDEX('Hoja de Trabajo para listado'!$CD$155:$DC$1048576,MATCH($A442,'Hoja de Trabajo para listado'!$CD$155:$CD$1048576,0),MATCH((CUADRO!Q$5&amp;$E442),'Hoja de Trabajo para listado'!$CD$151:$DC$151,0)),0)</f>
        <v>0</v>
      </c>
      <c r="R442" s="255">
        <f t="shared" ca="1" si="14"/>
        <v>0</v>
      </c>
      <c r="S442" s="262"/>
      <c r="T442" s="255">
        <f ca="1">+T443</f>
        <v>0</v>
      </c>
      <c r="U442" s="254">
        <f t="shared" si="15"/>
        <v>1</v>
      </c>
      <c r="V442" s="362" t="str">
        <f>+VLOOKUP(A442,bd_lista!$A$3:$E$590,5,FALSE)</f>
        <v>Gobiernos Autonomos Municipales</v>
      </c>
      <c r="W442" s="361" t="str">
        <f>+V442</f>
        <v>Gobiernos Autonomos Municipales</v>
      </c>
      <c r="X442" s="254">
        <f>+VLOOKUP(A442,[2]Sheet1!$A$13:$D$744,4,FALSE)</f>
        <v>0</v>
      </c>
      <c r="Y442" s="254" t="e">
        <f>+VLOOKUP(X442,bd_lista!$A$3:$C$590,3,FALSE)</f>
        <v>#N/A</v>
      </c>
      <c r="Z442" s="316">
        <f>+X442</f>
        <v>0</v>
      </c>
      <c r="AA442" s="317" t="e">
        <f>+Y442</f>
        <v>#N/A</v>
      </c>
    </row>
    <row r="443" spans="1:27" customFormat="1" ht="15" hidden="1" customHeight="1">
      <c r="A443" s="32">
        <v>1124</v>
      </c>
      <c r="B443" s="307"/>
      <c r="C443" s="259" t="str">
        <f>+VLOOKUP(A443,bd_lista!$A$3:$C$590,3,FALSE)</f>
        <v>Gobierno Autónomo Municipal de Culpina</v>
      </c>
      <c r="D443" s="362"/>
      <c r="E443" s="256" t="s">
        <v>1314</v>
      </c>
      <c r="F443" s="255">
        <f ca="1">+IFERROR(INDEX('Hoja de Trabajo para listado'!$A$155:$Z$1048576,MATCH($A443,'Hoja de Trabajo para listado'!$A$155:$A$1048576,0),MATCH((CUADRO!F$5&amp;$E443),'Hoja de Trabajo para listado'!$A$151:$Z$151,0)),0)+IFERROR(INDEX('Hoja de Trabajo para listado'!$AB$155:$BA$1048576,MATCH($A443,'Hoja de Trabajo para listado'!$AB$155:$AB$1048576,0),MATCH((CUADRO!F$5&amp;$E443),'Hoja de Trabajo para listado'!$AB$151:$BA$151,0)),0)+IFERROR(INDEX('Hoja de Trabajo para listado'!$BC$155:$CB$1048576,MATCH($A443,'Hoja de Trabajo para listado'!$BC$155:$BC$1048576,0),MATCH((CUADRO!F$5&amp;$E443),'Hoja de Trabajo para listado'!$BC$151:$CB$151,0)),0)+IFERROR(INDEX('Hoja de Trabajo para listado'!$DE$153:$DG$274,MATCH($A443,'Hoja de Trabajo para listado'!$DE$153:$DE$1048576,0),MATCH((CUADRO!F$5&amp;$E443),'Hoja de Trabajo para listado'!$DE$151:$DG$151,0)),0)+IFERROR(INDEX('Hoja de Trabajo para listado'!$CD$155:$DC$1048576,MATCH($A443,'Hoja de Trabajo para listado'!$CD$155:$CD$1048576,0),MATCH((CUADRO!F$5&amp;$E443),'Hoja de Trabajo para listado'!$CD$151:$DC$151,0)),0)</f>
        <v>0</v>
      </c>
      <c r="G443" s="255">
        <f ca="1">+IFERROR(INDEX('Hoja de Trabajo para listado'!$A$155:$Z$1048576,MATCH($A443,'Hoja de Trabajo para listado'!$A$155:$A$1048576,0),MATCH((CUADRO!G$5&amp;$E443),'Hoja de Trabajo para listado'!$A$151:$Z$151,0)),0)+IFERROR(INDEX('Hoja de Trabajo para listado'!$AB$155:$BA$1048576,MATCH($A443,'Hoja de Trabajo para listado'!$AB$155:$AB$1048576,0),MATCH((CUADRO!G$5&amp;$E443),'Hoja de Trabajo para listado'!$AB$151:$BA$151,0)),0)+IFERROR(INDEX('Hoja de Trabajo para listado'!$BC$155:$CB$1048576,MATCH($A443,'Hoja de Trabajo para listado'!$BC$155:$BC$1048576,0),MATCH((CUADRO!G$5&amp;$E443),'Hoja de Trabajo para listado'!$BC$151:$CB$151,0)),0)+IFERROR(INDEX('Hoja de Trabajo para listado'!$DE$153:$DG$274,MATCH($A443,'Hoja de Trabajo para listado'!$DE$153:$DE$1048576,0),MATCH((CUADRO!G$5&amp;$E443),'Hoja de Trabajo para listado'!$DE$151:$DG$151,0)),0)+IFERROR(INDEX('Hoja de Trabajo para listado'!$CD$155:$DC$1048576,MATCH($A443,'Hoja de Trabajo para listado'!$CD$155:$CD$1048576,0),MATCH((CUADRO!G$5&amp;$E443),'Hoja de Trabajo para listado'!$CD$151:$DC$151,0)),0)</f>
        <v>0</v>
      </c>
      <c r="H443" s="255">
        <f ca="1">+IFERROR(INDEX('Hoja de Trabajo para listado'!$A$155:$Z$1048576,MATCH($A443,'Hoja de Trabajo para listado'!$A$155:$A$1048576,0),MATCH((CUADRO!H$5&amp;$E443),'Hoja de Trabajo para listado'!$A$151:$Z$151,0)),0)+IFERROR(INDEX('Hoja de Trabajo para listado'!$AB$155:$BA$1048576,MATCH($A443,'Hoja de Trabajo para listado'!$AB$155:$AB$1048576,0),MATCH((CUADRO!H$5&amp;$E443),'Hoja de Trabajo para listado'!$AB$151:$BA$151,0)),0)+IFERROR(INDEX('Hoja de Trabajo para listado'!$BC$155:$CB$1048576,MATCH($A443,'Hoja de Trabajo para listado'!$BC$155:$BC$1048576,0),MATCH((CUADRO!H$5&amp;$E443),'Hoja de Trabajo para listado'!$BC$151:$CB$151,0)),0)+IFERROR(INDEX('Hoja de Trabajo para listado'!$DE$153:$DG$274,MATCH($A443,'Hoja de Trabajo para listado'!$DE$153:$DE$1048576,0),MATCH((CUADRO!H$5&amp;$E443),'Hoja de Trabajo para listado'!$DE$151:$DG$151,0)),0)+IFERROR(INDEX('Hoja de Trabajo para listado'!$CD$155:$DC$1048576,MATCH($A443,'Hoja de Trabajo para listado'!$CD$155:$CD$1048576,0),MATCH((CUADRO!H$5&amp;$E443),'Hoja de Trabajo para listado'!$CD$151:$DC$151,0)),0)</f>
        <v>0</v>
      </c>
      <c r="I443" s="255">
        <f ca="1">+IFERROR(INDEX('Hoja de Trabajo para listado'!$A$155:$Z$1048576,MATCH($A443,'Hoja de Trabajo para listado'!$A$155:$A$1048576,0),MATCH((CUADRO!I$5&amp;$E443),'Hoja de Trabajo para listado'!$A$151:$Z$151,0)),0)+IFERROR(INDEX('Hoja de Trabajo para listado'!$AB$155:$BA$1048576,MATCH($A443,'Hoja de Trabajo para listado'!$AB$155:$AB$1048576,0),MATCH((CUADRO!I$5&amp;$E443),'Hoja de Trabajo para listado'!$AB$151:$BA$151,0)),0)+IFERROR(INDEX('Hoja de Trabajo para listado'!$BC$155:$CB$1048576,MATCH($A443,'Hoja de Trabajo para listado'!$BC$155:$BC$1048576,0),MATCH((CUADRO!I$5&amp;$E443),'Hoja de Trabajo para listado'!$BC$151:$CB$151,0)),0)+IFERROR(INDEX('Hoja de Trabajo para listado'!$DE$153:$DG$274,MATCH($A443,'Hoja de Trabajo para listado'!$DE$153:$DE$1048576,0),MATCH((CUADRO!I$5&amp;$E443),'Hoja de Trabajo para listado'!$DE$151:$DG$151,0)),0)+IFERROR(INDEX('Hoja de Trabajo para listado'!$CD$155:$DC$1048576,MATCH($A443,'Hoja de Trabajo para listado'!$CD$155:$CD$1048576,0),MATCH((CUADRO!I$5&amp;$E443),'Hoja de Trabajo para listado'!$CD$151:$DC$151,0)),0)</f>
        <v>0</v>
      </c>
      <c r="J443" s="255">
        <f ca="1">+IFERROR(INDEX('Hoja de Trabajo para listado'!$A$155:$Z$1048576,MATCH($A443,'Hoja de Trabajo para listado'!$A$155:$A$1048576,0),MATCH((CUADRO!J$5&amp;$E443),'Hoja de Trabajo para listado'!$A$151:$Z$151,0)),0)+IFERROR(INDEX('Hoja de Trabajo para listado'!$AB$155:$BA$1048576,MATCH($A443,'Hoja de Trabajo para listado'!$AB$155:$AB$1048576,0),MATCH((CUADRO!J$5&amp;$E443),'Hoja de Trabajo para listado'!$AB$151:$BA$151,0)),0)+IFERROR(INDEX('Hoja de Trabajo para listado'!$BC$155:$CB$1048576,MATCH($A443,'Hoja de Trabajo para listado'!$BC$155:$BC$1048576,0),MATCH((CUADRO!J$5&amp;$E443),'Hoja de Trabajo para listado'!$BC$151:$CB$151,0)),0)+IFERROR(INDEX('Hoja de Trabajo para listado'!$DE$153:$DG$274,MATCH($A443,'Hoja de Trabajo para listado'!$DE$153:$DE$1048576,0),MATCH((CUADRO!J$5&amp;$E443),'Hoja de Trabajo para listado'!$DE$151:$DG$151,0)),0)+IFERROR(INDEX('Hoja de Trabajo para listado'!$CD$155:$DC$1048576,MATCH($A443,'Hoja de Trabajo para listado'!$CD$155:$CD$1048576,0),MATCH((CUADRO!J$5&amp;$E443),'Hoja de Trabajo para listado'!$CD$151:$DC$151,0)),0)</f>
        <v>0</v>
      </c>
      <c r="K443" s="255">
        <f ca="1">+IFERROR(INDEX('Hoja de Trabajo para listado'!$A$155:$Z$1048576,MATCH($A443,'Hoja de Trabajo para listado'!$A$155:$A$1048576,0),MATCH((CUADRO!K$5&amp;$E443),'Hoja de Trabajo para listado'!$A$151:$Z$151,0)),0)+IFERROR(INDEX('Hoja de Trabajo para listado'!$AB$155:$BA$1048576,MATCH($A443,'Hoja de Trabajo para listado'!$AB$155:$AB$1048576,0),MATCH((CUADRO!K$5&amp;$E443),'Hoja de Trabajo para listado'!$AB$151:$BA$151,0)),0)+IFERROR(INDEX('Hoja de Trabajo para listado'!$BC$155:$CB$1048576,MATCH($A443,'Hoja de Trabajo para listado'!$BC$155:$BC$1048576,0),MATCH((CUADRO!K$5&amp;$E443),'Hoja de Trabajo para listado'!$BC$151:$CB$151,0)),0)+IFERROR(INDEX('Hoja de Trabajo para listado'!$DE$153:$DG$274,MATCH($A443,'Hoja de Trabajo para listado'!$DE$153:$DE$1048576,0),MATCH((CUADRO!K$5&amp;$E443),'Hoja de Trabajo para listado'!$DE$151:$DG$151,0)),0)+IFERROR(INDEX('Hoja de Trabajo para listado'!$CD$155:$DC$1048576,MATCH($A443,'Hoja de Trabajo para listado'!$CD$155:$CD$1048576,0),MATCH((CUADRO!K$5&amp;$E443),'Hoja de Trabajo para listado'!$CD$151:$DC$151,0)),0)</f>
        <v>0</v>
      </c>
      <c r="L443" s="255">
        <f ca="1">+IFERROR(INDEX('Hoja de Trabajo para listado'!$A$155:$Z$1048576,MATCH($A443,'Hoja de Trabajo para listado'!$A$155:$A$1048576,0),MATCH((CUADRO!L$5&amp;$E443),'Hoja de Trabajo para listado'!$A$151:$Z$151,0)),0)+IFERROR(INDEX('Hoja de Trabajo para listado'!$AB$155:$BA$1048576,MATCH($A443,'Hoja de Trabajo para listado'!$AB$155:$AB$1048576,0),MATCH((CUADRO!L$5&amp;$E443),'Hoja de Trabajo para listado'!$AB$151:$BA$151,0)),0)+IFERROR(INDEX('Hoja de Trabajo para listado'!$BC$155:$CB$1048576,MATCH($A443,'Hoja de Trabajo para listado'!$BC$155:$BC$1048576,0),MATCH((CUADRO!L$5&amp;$E443),'Hoja de Trabajo para listado'!$BC$151:$CB$151,0)),0)+IFERROR(INDEX('Hoja de Trabajo para listado'!$DE$153:$DG$274,MATCH($A443,'Hoja de Trabajo para listado'!$DE$153:$DE$1048576,0),MATCH((CUADRO!L$5&amp;$E443),'Hoja de Trabajo para listado'!$DE$151:$DG$151,0)),0)+IFERROR(INDEX('Hoja de Trabajo para listado'!$CD$155:$DC$1048576,MATCH($A443,'Hoja de Trabajo para listado'!$CD$155:$CD$1048576,0),MATCH((CUADRO!L$5&amp;$E443),'Hoja de Trabajo para listado'!$CD$151:$DC$151,0)),0)</f>
        <v>0</v>
      </c>
      <c r="M443" s="255">
        <f ca="1">+IFERROR(INDEX('Hoja de Trabajo para listado'!$A$155:$Z$1048576,MATCH($A443,'Hoja de Trabajo para listado'!$A$155:$A$1048576,0),MATCH((CUADRO!M$5&amp;$E443),'Hoja de Trabajo para listado'!$A$151:$Z$151,0)),0)+IFERROR(INDEX('Hoja de Trabajo para listado'!$AB$155:$BA$1048576,MATCH($A443,'Hoja de Trabajo para listado'!$AB$155:$AB$1048576,0),MATCH((CUADRO!M$5&amp;$E443),'Hoja de Trabajo para listado'!$AB$151:$BA$151,0)),0)+IFERROR(INDEX('Hoja de Trabajo para listado'!$BC$155:$CB$1048576,MATCH($A443,'Hoja de Trabajo para listado'!$BC$155:$BC$1048576,0),MATCH((CUADRO!M$5&amp;$E443),'Hoja de Trabajo para listado'!$BC$151:$CB$151,0)),0)+IFERROR(INDEX('Hoja de Trabajo para listado'!$DE$153:$DG$274,MATCH($A443,'Hoja de Trabajo para listado'!$DE$153:$DE$1048576,0),MATCH((CUADRO!M$5&amp;$E443),'Hoja de Trabajo para listado'!$DE$151:$DG$151,0)),0)+IFERROR(INDEX('Hoja de Trabajo para listado'!$CD$155:$DC$1048576,MATCH($A443,'Hoja de Trabajo para listado'!$CD$155:$CD$1048576,0),MATCH((CUADRO!M$5&amp;$E443),'Hoja de Trabajo para listado'!$CD$151:$DC$151,0)),0)</f>
        <v>0</v>
      </c>
      <c r="N443" s="255">
        <f ca="1">+IFERROR(INDEX('Hoja de Trabajo para listado'!$A$155:$Z$1048576,MATCH($A443,'Hoja de Trabajo para listado'!$A$155:$A$1048576,0),MATCH((CUADRO!N$5&amp;$E443),'Hoja de Trabajo para listado'!$A$151:$Z$151,0)),0)+IFERROR(INDEX('Hoja de Trabajo para listado'!$AB$155:$BA$1048576,MATCH($A443,'Hoja de Trabajo para listado'!$AB$155:$AB$1048576,0),MATCH((CUADRO!N$5&amp;$E443),'Hoja de Trabajo para listado'!$AB$151:$BA$151,0)),0)+IFERROR(INDEX('Hoja de Trabajo para listado'!$BC$155:$CB$1048576,MATCH($A443,'Hoja de Trabajo para listado'!$BC$155:$BC$1048576,0),MATCH((CUADRO!N$5&amp;$E443),'Hoja de Trabajo para listado'!$BC$151:$CB$151,0)),0)+IFERROR(INDEX('Hoja de Trabajo para listado'!$DE$153:$DG$274,MATCH($A443,'Hoja de Trabajo para listado'!$DE$153:$DE$1048576,0),MATCH((CUADRO!N$5&amp;$E443),'Hoja de Trabajo para listado'!$DE$151:$DG$151,0)),0)+IFERROR(INDEX('Hoja de Trabajo para listado'!$CD$155:$DC$1048576,MATCH($A443,'Hoja de Trabajo para listado'!$CD$155:$CD$1048576,0),MATCH((CUADRO!N$5&amp;$E443),'Hoja de Trabajo para listado'!$CD$151:$DC$151,0)),0)</f>
        <v>0</v>
      </c>
      <c r="O443" s="255">
        <f ca="1">+IFERROR(INDEX('Hoja de Trabajo para listado'!$A$155:$Z$1048576,MATCH($A443,'Hoja de Trabajo para listado'!$A$155:$A$1048576,0),MATCH((CUADRO!O$5&amp;$E443),'Hoja de Trabajo para listado'!$A$151:$Z$151,0)),0)+IFERROR(INDEX('Hoja de Trabajo para listado'!$AB$155:$BA$1048576,MATCH($A443,'Hoja de Trabajo para listado'!$AB$155:$AB$1048576,0),MATCH((CUADRO!O$5&amp;$E443),'Hoja de Trabajo para listado'!$AB$151:$BA$151,0)),0)+IFERROR(INDEX('Hoja de Trabajo para listado'!$BC$155:$CB$1048576,MATCH($A443,'Hoja de Trabajo para listado'!$BC$155:$BC$1048576,0),MATCH((CUADRO!O$5&amp;$E443),'Hoja de Trabajo para listado'!$BC$151:$CB$151,0)),0)+IFERROR(INDEX('Hoja de Trabajo para listado'!$DE$153:$DG$274,MATCH($A443,'Hoja de Trabajo para listado'!$DE$153:$DE$1048576,0),MATCH((CUADRO!O$5&amp;$E443),'Hoja de Trabajo para listado'!$DE$151:$DG$151,0)),0)+IFERROR(INDEX('Hoja de Trabajo para listado'!$CD$155:$DC$1048576,MATCH($A443,'Hoja de Trabajo para listado'!$CD$155:$CD$1048576,0),MATCH((CUADRO!O$5&amp;$E443),'Hoja de Trabajo para listado'!$CD$151:$DC$151,0)),0)</f>
        <v>0</v>
      </c>
      <c r="P443" s="255">
        <f ca="1">+IFERROR(INDEX('Hoja de Trabajo para listado'!$A$155:$Z$1048576,MATCH($A443,'Hoja de Trabajo para listado'!$A$155:$A$1048576,0),MATCH((CUADRO!P$5&amp;$E443),'Hoja de Trabajo para listado'!$A$151:$Z$151,0)),0)+IFERROR(INDEX('Hoja de Trabajo para listado'!$AB$155:$BA$1048576,MATCH($A443,'Hoja de Trabajo para listado'!$AB$155:$AB$1048576,0),MATCH((CUADRO!P$5&amp;$E443),'Hoja de Trabajo para listado'!$AB$151:$BA$151,0)),0)+IFERROR(INDEX('Hoja de Trabajo para listado'!$BC$155:$CB$1048576,MATCH($A443,'Hoja de Trabajo para listado'!$BC$155:$BC$1048576,0),MATCH((CUADRO!P$5&amp;$E443),'Hoja de Trabajo para listado'!$BC$151:$CB$151,0)),0)+IFERROR(INDEX('Hoja de Trabajo para listado'!$DE$153:$DG$274,MATCH($A443,'Hoja de Trabajo para listado'!$DE$153:$DE$1048576,0),MATCH((CUADRO!P$5&amp;$E443),'Hoja de Trabajo para listado'!$DE$151:$DG$151,0)),0)+IFERROR(INDEX('Hoja de Trabajo para listado'!$CD$155:$DC$1048576,MATCH($A443,'Hoja de Trabajo para listado'!$CD$155:$CD$1048576,0),MATCH((CUADRO!P$5&amp;$E443),'Hoja de Trabajo para listado'!$CD$151:$DC$151,0)),0)</f>
        <v>0</v>
      </c>
      <c r="Q443" s="255">
        <f ca="1">+IFERROR(INDEX('Hoja de Trabajo para listado'!$A$155:$Z$1048576,MATCH($A443,'Hoja de Trabajo para listado'!$A$155:$A$1048576,0),MATCH((CUADRO!Q$5&amp;$E443),'Hoja de Trabajo para listado'!$A$151:$Z$151,0)),0)+IFERROR(INDEX('Hoja de Trabajo para listado'!$AB$155:$BA$1048576,MATCH($A443,'Hoja de Trabajo para listado'!$AB$155:$AB$1048576,0),MATCH((CUADRO!Q$5&amp;$E443),'Hoja de Trabajo para listado'!$AB$151:$BA$151,0)),0)+IFERROR(INDEX('Hoja de Trabajo para listado'!$BC$155:$CB$1048576,MATCH($A443,'Hoja de Trabajo para listado'!$BC$155:$BC$1048576,0),MATCH((CUADRO!Q$5&amp;$E443),'Hoja de Trabajo para listado'!$BC$151:$CB$151,0)),0)+IFERROR(INDEX('Hoja de Trabajo para listado'!$DE$153:$DG$274,MATCH($A443,'Hoja de Trabajo para listado'!$DE$153:$DE$1048576,0),MATCH((CUADRO!Q$5&amp;$E443),'Hoja de Trabajo para listado'!$DE$151:$DG$151,0)),0)+IFERROR(INDEX('Hoja de Trabajo para listado'!$CD$155:$DC$1048576,MATCH($A443,'Hoja de Trabajo para listado'!$CD$155:$CD$1048576,0),MATCH((CUADRO!Q$5&amp;$E443),'Hoja de Trabajo para listado'!$CD$151:$DC$151,0)),0)</f>
        <v>0</v>
      </c>
      <c r="R443" s="255">
        <f t="shared" ca="1" si="14"/>
        <v>0</v>
      </c>
      <c r="S443" s="262">
        <f ca="1">+R442+R443</f>
        <v>0</v>
      </c>
      <c r="T443" s="255">
        <f ca="1">+S443</f>
        <v>0</v>
      </c>
      <c r="U443" s="254">
        <f t="shared" si="15"/>
        <v>2</v>
      </c>
      <c r="V443" s="362" t="str">
        <f>+VLOOKUP(A443,bd_lista!$A$3:$E$590,5,FALSE)</f>
        <v>Gobiernos Autonomos Municipales</v>
      </c>
      <c r="W443" s="362"/>
      <c r="X443" s="254">
        <f>+VLOOKUP(A443,[2]Sheet1!$A$13:$D$744,4,FALSE)</f>
        <v>0</v>
      </c>
      <c r="Y443" s="254" t="e">
        <f>+VLOOKUP(X443,bd_lista!$A$3:$C$590,3,FALSE)</f>
        <v>#N/A</v>
      </c>
      <c r="Z443" s="314"/>
      <c r="AA443" s="315"/>
    </row>
    <row r="444" spans="1:27" customFormat="1" ht="15" hidden="1" customHeight="1">
      <c r="A444" s="32">
        <v>1125</v>
      </c>
      <c r="B444" s="306">
        <f>+A444</f>
        <v>1125</v>
      </c>
      <c r="C444" s="259" t="str">
        <f>+VLOOKUP(A444,bd_lista!$A$3:$C$590,3,FALSE)</f>
        <v>Gobierno Autónomo Municipal de Las Carreras</v>
      </c>
      <c r="D444" s="361" t="str">
        <f>+C444</f>
        <v>Gobierno Autónomo Municipal de Las Carreras</v>
      </c>
      <c r="E444" s="254" t="s">
        <v>1313</v>
      </c>
      <c r="F444" s="255">
        <f ca="1">+IFERROR(INDEX('Hoja de Trabajo para listado'!$A$155:$Z$1048576,MATCH($A444,'Hoja de Trabajo para listado'!$A$155:$A$1048576,0),MATCH((CUADRO!F$5&amp;$E444),'Hoja de Trabajo para listado'!$A$151:$Z$151,0)),0)+IFERROR(INDEX('Hoja de Trabajo para listado'!$AB$155:$BA$1048576,MATCH($A444,'Hoja de Trabajo para listado'!$AB$155:$AB$1048576,0),MATCH((CUADRO!F$5&amp;$E444),'Hoja de Trabajo para listado'!$AB$151:$BA$151,0)),0)+IFERROR(INDEX('Hoja de Trabajo para listado'!$BC$155:$CB$1048576,MATCH($A444,'Hoja de Trabajo para listado'!$BC$155:$BC$1048576,0),MATCH((CUADRO!F$5&amp;$E444),'Hoja de Trabajo para listado'!$BC$151:$CB$151,0)),0)+IFERROR(INDEX('Hoja de Trabajo para listado'!$DE$153:$DG$274,MATCH($A444,'Hoja de Trabajo para listado'!$DE$153:$DE$1048576,0),MATCH((CUADRO!F$5&amp;$E444),'Hoja de Trabajo para listado'!$DE$151:$DG$151,0)),0)+IFERROR(INDEX('Hoja de Trabajo para listado'!$CD$155:$DC$1048576,MATCH($A444,'Hoja de Trabajo para listado'!$CD$155:$CD$1048576,0),MATCH((CUADRO!F$5&amp;$E444),'Hoja de Trabajo para listado'!$CD$151:$DC$151,0)),0)</f>
        <v>0</v>
      </c>
      <c r="G444" s="255">
        <f ca="1">+IFERROR(INDEX('Hoja de Trabajo para listado'!$A$155:$Z$1048576,MATCH($A444,'Hoja de Trabajo para listado'!$A$155:$A$1048576,0),MATCH((CUADRO!G$5&amp;$E444),'Hoja de Trabajo para listado'!$A$151:$Z$151,0)),0)+IFERROR(INDEX('Hoja de Trabajo para listado'!$AB$155:$BA$1048576,MATCH($A444,'Hoja de Trabajo para listado'!$AB$155:$AB$1048576,0),MATCH((CUADRO!G$5&amp;$E444),'Hoja de Trabajo para listado'!$AB$151:$BA$151,0)),0)+IFERROR(INDEX('Hoja de Trabajo para listado'!$BC$155:$CB$1048576,MATCH($A444,'Hoja de Trabajo para listado'!$BC$155:$BC$1048576,0),MATCH((CUADRO!G$5&amp;$E444),'Hoja de Trabajo para listado'!$BC$151:$CB$151,0)),0)+IFERROR(INDEX('Hoja de Trabajo para listado'!$DE$153:$DG$274,MATCH($A444,'Hoja de Trabajo para listado'!$DE$153:$DE$1048576,0),MATCH((CUADRO!G$5&amp;$E444),'Hoja de Trabajo para listado'!$DE$151:$DG$151,0)),0)+IFERROR(INDEX('Hoja de Trabajo para listado'!$CD$155:$DC$1048576,MATCH($A444,'Hoja de Trabajo para listado'!$CD$155:$CD$1048576,0),MATCH((CUADRO!G$5&amp;$E444),'Hoja de Trabajo para listado'!$CD$151:$DC$151,0)),0)</f>
        <v>0</v>
      </c>
      <c r="H444" s="255">
        <f ca="1">+IFERROR(INDEX('Hoja de Trabajo para listado'!$A$155:$Z$1048576,MATCH($A444,'Hoja de Trabajo para listado'!$A$155:$A$1048576,0),MATCH((CUADRO!H$5&amp;$E444),'Hoja de Trabajo para listado'!$A$151:$Z$151,0)),0)+IFERROR(INDEX('Hoja de Trabajo para listado'!$AB$155:$BA$1048576,MATCH($A444,'Hoja de Trabajo para listado'!$AB$155:$AB$1048576,0),MATCH((CUADRO!H$5&amp;$E444),'Hoja de Trabajo para listado'!$AB$151:$BA$151,0)),0)+IFERROR(INDEX('Hoja de Trabajo para listado'!$BC$155:$CB$1048576,MATCH($A444,'Hoja de Trabajo para listado'!$BC$155:$BC$1048576,0),MATCH((CUADRO!H$5&amp;$E444),'Hoja de Trabajo para listado'!$BC$151:$CB$151,0)),0)+IFERROR(INDEX('Hoja de Trabajo para listado'!$DE$153:$DG$274,MATCH($A444,'Hoja de Trabajo para listado'!$DE$153:$DE$1048576,0),MATCH((CUADRO!H$5&amp;$E444),'Hoja de Trabajo para listado'!$DE$151:$DG$151,0)),0)+IFERROR(INDEX('Hoja de Trabajo para listado'!$CD$155:$DC$1048576,MATCH($A444,'Hoja de Trabajo para listado'!$CD$155:$CD$1048576,0),MATCH((CUADRO!H$5&amp;$E444),'Hoja de Trabajo para listado'!$CD$151:$DC$151,0)),0)</f>
        <v>0</v>
      </c>
      <c r="I444" s="255">
        <f ca="1">+IFERROR(INDEX('Hoja de Trabajo para listado'!$A$155:$Z$1048576,MATCH($A444,'Hoja de Trabajo para listado'!$A$155:$A$1048576,0),MATCH((CUADRO!I$5&amp;$E444),'Hoja de Trabajo para listado'!$A$151:$Z$151,0)),0)+IFERROR(INDEX('Hoja de Trabajo para listado'!$AB$155:$BA$1048576,MATCH($A444,'Hoja de Trabajo para listado'!$AB$155:$AB$1048576,0),MATCH((CUADRO!I$5&amp;$E444),'Hoja de Trabajo para listado'!$AB$151:$BA$151,0)),0)+IFERROR(INDEX('Hoja de Trabajo para listado'!$BC$155:$CB$1048576,MATCH($A444,'Hoja de Trabajo para listado'!$BC$155:$BC$1048576,0),MATCH((CUADRO!I$5&amp;$E444),'Hoja de Trabajo para listado'!$BC$151:$CB$151,0)),0)+IFERROR(INDEX('Hoja de Trabajo para listado'!$DE$153:$DG$274,MATCH($A444,'Hoja de Trabajo para listado'!$DE$153:$DE$1048576,0),MATCH((CUADRO!I$5&amp;$E444),'Hoja de Trabajo para listado'!$DE$151:$DG$151,0)),0)+IFERROR(INDEX('Hoja de Trabajo para listado'!$CD$155:$DC$1048576,MATCH($A444,'Hoja de Trabajo para listado'!$CD$155:$CD$1048576,0),MATCH((CUADRO!I$5&amp;$E444),'Hoja de Trabajo para listado'!$CD$151:$DC$151,0)),0)</f>
        <v>0</v>
      </c>
      <c r="J444" s="255">
        <f ca="1">+IFERROR(INDEX('Hoja de Trabajo para listado'!$A$155:$Z$1048576,MATCH($A444,'Hoja de Trabajo para listado'!$A$155:$A$1048576,0),MATCH((CUADRO!J$5&amp;$E444),'Hoja de Trabajo para listado'!$A$151:$Z$151,0)),0)+IFERROR(INDEX('Hoja de Trabajo para listado'!$AB$155:$BA$1048576,MATCH($A444,'Hoja de Trabajo para listado'!$AB$155:$AB$1048576,0),MATCH((CUADRO!J$5&amp;$E444),'Hoja de Trabajo para listado'!$AB$151:$BA$151,0)),0)+IFERROR(INDEX('Hoja de Trabajo para listado'!$BC$155:$CB$1048576,MATCH($A444,'Hoja de Trabajo para listado'!$BC$155:$BC$1048576,0),MATCH((CUADRO!J$5&amp;$E444),'Hoja de Trabajo para listado'!$BC$151:$CB$151,0)),0)+IFERROR(INDEX('Hoja de Trabajo para listado'!$DE$153:$DG$274,MATCH($A444,'Hoja de Trabajo para listado'!$DE$153:$DE$1048576,0),MATCH((CUADRO!J$5&amp;$E444),'Hoja de Trabajo para listado'!$DE$151:$DG$151,0)),0)+IFERROR(INDEX('Hoja de Trabajo para listado'!$CD$155:$DC$1048576,MATCH($A444,'Hoja de Trabajo para listado'!$CD$155:$CD$1048576,0),MATCH((CUADRO!J$5&amp;$E444),'Hoja de Trabajo para listado'!$CD$151:$DC$151,0)),0)</f>
        <v>0</v>
      </c>
      <c r="K444" s="255">
        <f ca="1">+IFERROR(INDEX('Hoja de Trabajo para listado'!$A$155:$Z$1048576,MATCH($A444,'Hoja de Trabajo para listado'!$A$155:$A$1048576,0),MATCH((CUADRO!K$5&amp;$E444),'Hoja de Trabajo para listado'!$A$151:$Z$151,0)),0)+IFERROR(INDEX('Hoja de Trabajo para listado'!$AB$155:$BA$1048576,MATCH($A444,'Hoja de Trabajo para listado'!$AB$155:$AB$1048576,0),MATCH((CUADRO!K$5&amp;$E444),'Hoja de Trabajo para listado'!$AB$151:$BA$151,0)),0)+IFERROR(INDEX('Hoja de Trabajo para listado'!$BC$155:$CB$1048576,MATCH($A444,'Hoja de Trabajo para listado'!$BC$155:$BC$1048576,0),MATCH((CUADRO!K$5&amp;$E444),'Hoja de Trabajo para listado'!$BC$151:$CB$151,0)),0)+IFERROR(INDEX('Hoja de Trabajo para listado'!$DE$153:$DG$274,MATCH($A444,'Hoja de Trabajo para listado'!$DE$153:$DE$1048576,0),MATCH((CUADRO!K$5&amp;$E444),'Hoja de Trabajo para listado'!$DE$151:$DG$151,0)),0)+IFERROR(INDEX('Hoja de Trabajo para listado'!$CD$155:$DC$1048576,MATCH($A444,'Hoja de Trabajo para listado'!$CD$155:$CD$1048576,0),MATCH((CUADRO!K$5&amp;$E444),'Hoja de Trabajo para listado'!$CD$151:$DC$151,0)),0)</f>
        <v>0</v>
      </c>
      <c r="L444" s="255">
        <f ca="1">+IFERROR(INDEX('Hoja de Trabajo para listado'!$A$155:$Z$1048576,MATCH($A444,'Hoja de Trabajo para listado'!$A$155:$A$1048576,0),MATCH((CUADRO!L$5&amp;$E444),'Hoja de Trabajo para listado'!$A$151:$Z$151,0)),0)+IFERROR(INDEX('Hoja de Trabajo para listado'!$AB$155:$BA$1048576,MATCH($A444,'Hoja de Trabajo para listado'!$AB$155:$AB$1048576,0),MATCH((CUADRO!L$5&amp;$E444),'Hoja de Trabajo para listado'!$AB$151:$BA$151,0)),0)+IFERROR(INDEX('Hoja de Trabajo para listado'!$BC$155:$CB$1048576,MATCH($A444,'Hoja de Trabajo para listado'!$BC$155:$BC$1048576,0),MATCH((CUADRO!L$5&amp;$E444),'Hoja de Trabajo para listado'!$BC$151:$CB$151,0)),0)+IFERROR(INDEX('Hoja de Trabajo para listado'!$DE$153:$DG$274,MATCH($A444,'Hoja de Trabajo para listado'!$DE$153:$DE$1048576,0),MATCH((CUADRO!L$5&amp;$E444),'Hoja de Trabajo para listado'!$DE$151:$DG$151,0)),0)+IFERROR(INDEX('Hoja de Trabajo para listado'!$CD$155:$DC$1048576,MATCH($A444,'Hoja de Trabajo para listado'!$CD$155:$CD$1048576,0),MATCH((CUADRO!L$5&amp;$E444),'Hoja de Trabajo para listado'!$CD$151:$DC$151,0)),0)</f>
        <v>0</v>
      </c>
      <c r="M444" s="255">
        <f ca="1">+IFERROR(INDEX('Hoja de Trabajo para listado'!$A$155:$Z$1048576,MATCH($A444,'Hoja de Trabajo para listado'!$A$155:$A$1048576,0),MATCH((CUADRO!M$5&amp;$E444),'Hoja de Trabajo para listado'!$A$151:$Z$151,0)),0)+IFERROR(INDEX('Hoja de Trabajo para listado'!$AB$155:$BA$1048576,MATCH($A444,'Hoja de Trabajo para listado'!$AB$155:$AB$1048576,0),MATCH((CUADRO!M$5&amp;$E444),'Hoja de Trabajo para listado'!$AB$151:$BA$151,0)),0)+IFERROR(INDEX('Hoja de Trabajo para listado'!$BC$155:$CB$1048576,MATCH($A444,'Hoja de Trabajo para listado'!$BC$155:$BC$1048576,0),MATCH((CUADRO!M$5&amp;$E444),'Hoja de Trabajo para listado'!$BC$151:$CB$151,0)),0)+IFERROR(INDEX('Hoja de Trabajo para listado'!$DE$153:$DG$274,MATCH($A444,'Hoja de Trabajo para listado'!$DE$153:$DE$1048576,0),MATCH((CUADRO!M$5&amp;$E444),'Hoja de Trabajo para listado'!$DE$151:$DG$151,0)),0)+IFERROR(INDEX('Hoja de Trabajo para listado'!$CD$155:$DC$1048576,MATCH($A444,'Hoja de Trabajo para listado'!$CD$155:$CD$1048576,0),MATCH((CUADRO!M$5&amp;$E444),'Hoja de Trabajo para listado'!$CD$151:$DC$151,0)),0)</f>
        <v>0</v>
      </c>
      <c r="N444" s="255">
        <f ca="1">+IFERROR(INDEX('Hoja de Trabajo para listado'!$A$155:$Z$1048576,MATCH($A444,'Hoja de Trabajo para listado'!$A$155:$A$1048576,0),MATCH((CUADRO!N$5&amp;$E444),'Hoja de Trabajo para listado'!$A$151:$Z$151,0)),0)+IFERROR(INDEX('Hoja de Trabajo para listado'!$AB$155:$BA$1048576,MATCH($A444,'Hoja de Trabajo para listado'!$AB$155:$AB$1048576,0),MATCH((CUADRO!N$5&amp;$E444),'Hoja de Trabajo para listado'!$AB$151:$BA$151,0)),0)+IFERROR(INDEX('Hoja de Trabajo para listado'!$BC$155:$CB$1048576,MATCH($A444,'Hoja de Trabajo para listado'!$BC$155:$BC$1048576,0),MATCH((CUADRO!N$5&amp;$E444),'Hoja de Trabajo para listado'!$BC$151:$CB$151,0)),0)+IFERROR(INDEX('Hoja de Trabajo para listado'!$DE$153:$DG$274,MATCH($A444,'Hoja de Trabajo para listado'!$DE$153:$DE$1048576,0),MATCH((CUADRO!N$5&amp;$E444),'Hoja de Trabajo para listado'!$DE$151:$DG$151,0)),0)+IFERROR(INDEX('Hoja de Trabajo para listado'!$CD$155:$DC$1048576,MATCH($A444,'Hoja de Trabajo para listado'!$CD$155:$CD$1048576,0),MATCH((CUADRO!N$5&amp;$E444),'Hoja de Trabajo para listado'!$CD$151:$DC$151,0)),0)</f>
        <v>0</v>
      </c>
      <c r="O444" s="255">
        <f ca="1">+IFERROR(INDEX('Hoja de Trabajo para listado'!$A$155:$Z$1048576,MATCH($A444,'Hoja de Trabajo para listado'!$A$155:$A$1048576,0),MATCH((CUADRO!O$5&amp;$E444),'Hoja de Trabajo para listado'!$A$151:$Z$151,0)),0)+IFERROR(INDEX('Hoja de Trabajo para listado'!$AB$155:$BA$1048576,MATCH($A444,'Hoja de Trabajo para listado'!$AB$155:$AB$1048576,0),MATCH((CUADRO!O$5&amp;$E444),'Hoja de Trabajo para listado'!$AB$151:$BA$151,0)),0)+IFERROR(INDEX('Hoja de Trabajo para listado'!$BC$155:$CB$1048576,MATCH($A444,'Hoja de Trabajo para listado'!$BC$155:$BC$1048576,0),MATCH((CUADRO!O$5&amp;$E444),'Hoja de Trabajo para listado'!$BC$151:$CB$151,0)),0)+IFERROR(INDEX('Hoja de Trabajo para listado'!$DE$153:$DG$274,MATCH($A444,'Hoja de Trabajo para listado'!$DE$153:$DE$1048576,0),MATCH((CUADRO!O$5&amp;$E444),'Hoja de Trabajo para listado'!$DE$151:$DG$151,0)),0)+IFERROR(INDEX('Hoja de Trabajo para listado'!$CD$155:$DC$1048576,MATCH($A444,'Hoja de Trabajo para listado'!$CD$155:$CD$1048576,0),MATCH((CUADRO!O$5&amp;$E444),'Hoja de Trabajo para listado'!$CD$151:$DC$151,0)),0)</f>
        <v>0</v>
      </c>
      <c r="P444" s="255">
        <f ca="1">+IFERROR(INDEX('Hoja de Trabajo para listado'!$A$155:$Z$1048576,MATCH($A444,'Hoja de Trabajo para listado'!$A$155:$A$1048576,0),MATCH((CUADRO!P$5&amp;$E444),'Hoja de Trabajo para listado'!$A$151:$Z$151,0)),0)+IFERROR(INDEX('Hoja de Trabajo para listado'!$AB$155:$BA$1048576,MATCH($A444,'Hoja de Trabajo para listado'!$AB$155:$AB$1048576,0),MATCH((CUADRO!P$5&amp;$E444),'Hoja de Trabajo para listado'!$AB$151:$BA$151,0)),0)+IFERROR(INDEX('Hoja de Trabajo para listado'!$BC$155:$CB$1048576,MATCH($A444,'Hoja de Trabajo para listado'!$BC$155:$BC$1048576,0),MATCH((CUADRO!P$5&amp;$E444),'Hoja de Trabajo para listado'!$BC$151:$CB$151,0)),0)+IFERROR(INDEX('Hoja de Trabajo para listado'!$DE$153:$DG$274,MATCH($A444,'Hoja de Trabajo para listado'!$DE$153:$DE$1048576,0),MATCH((CUADRO!P$5&amp;$E444),'Hoja de Trabajo para listado'!$DE$151:$DG$151,0)),0)+IFERROR(INDEX('Hoja de Trabajo para listado'!$CD$155:$DC$1048576,MATCH($A444,'Hoja de Trabajo para listado'!$CD$155:$CD$1048576,0),MATCH((CUADRO!P$5&amp;$E444),'Hoja de Trabajo para listado'!$CD$151:$DC$151,0)),0)</f>
        <v>0</v>
      </c>
      <c r="Q444" s="255">
        <f ca="1">+IFERROR(INDEX('Hoja de Trabajo para listado'!$A$155:$Z$1048576,MATCH($A444,'Hoja de Trabajo para listado'!$A$155:$A$1048576,0),MATCH((CUADRO!Q$5&amp;$E444),'Hoja de Trabajo para listado'!$A$151:$Z$151,0)),0)+IFERROR(INDEX('Hoja de Trabajo para listado'!$AB$155:$BA$1048576,MATCH($A444,'Hoja de Trabajo para listado'!$AB$155:$AB$1048576,0),MATCH((CUADRO!Q$5&amp;$E444),'Hoja de Trabajo para listado'!$AB$151:$BA$151,0)),0)+IFERROR(INDEX('Hoja de Trabajo para listado'!$BC$155:$CB$1048576,MATCH($A444,'Hoja de Trabajo para listado'!$BC$155:$BC$1048576,0),MATCH((CUADRO!Q$5&amp;$E444),'Hoja de Trabajo para listado'!$BC$151:$CB$151,0)),0)+IFERROR(INDEX('Hoja de Trabajo para listado'!$DE$153:$DG$274,MATCH($A444,'Hoja de Trabajo para listado'!$DE$153:$DE$1048576,0),MATCH((CUADRO!Q$5&amp;$E444),'Hoja de Trabajo para listado'!$DE$151:$DG$151,0)),0)+IFERROR(INDEX('Hoja de Trabajo para listado'!$CD$155:$DC$1048576,MATCH($A444,'Hoja de Trabajo para listado'!$CD$155:$CD$1048576,0),MATCH((CUADRO!Q$5&amp;$E444),'Hoja de Trabajo para listado'!$CD$151:$DC$151,0)),0)</f>
        <v>0</v>
      </c>
      <c r="R444" s="255">
        <f t="shared" ca="1" si="14"/>
        <v>0</v>
      </c>
      <c r="S444" s="262"/>
      <c r="T444" s="255">
        <f ca="1">+T445</f>
        <v>0</v>
      </c>
      <c r="U444" s="254">
        <f t="shared" si="15"/>
        <v>1</v>
      </c>
      <c r="V444" s="362" t="str">
        <f>+VLOOKUP(A444,bd_lista!$A$3:$E$590,5,FALSE)</f>
        <v>Gobiernos Autonomos Municipales</v>
      </c>
      <c r="W444" s="361" t="str">
        <f>+V444</f>
        <v>Gobiernos Autonomos Municipales</v>
      </c>
      <c r="X444" s="254">
        <f>+VLOOKUP(A444,[2]Sheet1!$A$13:$D$744,4,FALSE)</f>
        <v>0</v>
      </c>
      <c r="Y444" s="254" t="e">
        <f>+VLOOKUP(X444,bd_lista!$A$3:$C$590,3,FALSE)</f>
        <v>#N/A</v>
      </c>
      <c r="Z444" s="316">
        <f>+X444</f>
        <v>0</v>
      </c>
      <c r="AA444" s="317" t="e">
        <f>+Y444</f>
        <v>#N/A</v>
      </c>
    </row>
    <row r="445" spans="1:27" customFormat="1" ht="15" hidden="1" customHeight="1">
      <c r="A445" s="32">
        <v>1125</v>
      </c>
      <c r="B445" s="307"/>
      <c r="C445" s="259" t="str">
        <f>+VLOOKUP(A445,bd_lista!$A$3:$C$590,3,FALSE)</f>
        <v>Gobierno Autónomo Municipal de Las Carreras</v>
      </c>
      <c r="D445" s="362"/>
      <c r="E445" s="256" t="s">
        <v>1314</v>
      </c>
      <c r="F445" s="255">
        <f ca="1">+IFERROR(INDEX('Hoja de Trabajo para listado'!$A$155:$Z$1048576,MATCH($A445,'Hoja de Trabajo para listado'!$A$155:$A$1048576,0),MATCH((CUADRO!F$5&amp;$E445),'Hoja de Trabajo para listado'!$A$151:$Z$151,0)),0)+IFERROR(INDEX('Hoja de Trabajo para listado'!$AB$155:$BA$1048576,MATCH($A445,'Hoja de Trabajo para listado'!$AB$155:$AB$1048576,0),MATCH((CUADRO!F$5&amp;$E445),'Hoja de Trabajo para listado'!$AB$151:$BA$151,0)),0)+IFERROR(INDEX('Hoja de Trabajo para listado'!$BC$155:$CB$1048576,MATCH($A445,'Hoja de Trabajo para listado'!$BC$155:$BC$1048576,0),MATCH((CUADRO!F$5&amp;$E445),'Hoja de Trabajo para listado'!$BC$151:$CB$151,0)),0)+IFERROR(INDEX('Hoja de Trabajo para listado'!$DE$153:$DG$274,MATCH($A445,'Hoja de Trabajo para listado'!$DE$153:$DE$1048576,0),MATCH((CUADRO!F$5&amp;$E445),'Hoja de Trabajo para listado'!$DE$151:$DG$151,0)),0)+IFERROR(INDEX('Hoja de Trabajo para listado'!$CD$155:$DC$1048576,MATCH($A445,'Hoja de Trabajo para listado'!$CD$155:$CD$1048576,0),MATCH((CUADRO!F$5&amp;$E445),'Hoja de Trabajo para listado'!$CD$151:$DC$151,0)),0)</f>
        <v>0</v>
      </c>
      <c r="G445" s="255">
        <f ca="1">+IFERROR(INDEX('Hoja de Trabajo para listado'!$A$155:$Z$1048576,MATCH($A445,'Hoja de Trabajo para listado'!$A$155:$A$1048576,0),MATCH((CUADRO!G$5&amp;$E445),'Hoja de Trabajo para listado'!$A$151:$Z$151,0)),0)+IFERROR(INDEX('Hoja de Trabajo para listado'!$AB$155:$BA$1048576,MATCH($A445,'Hoja de Trabajo para listado'!$AB$155:$AB$1048576,0),MATCH((CUADRO!G$5&amp;$E445),'Hoja de Trabajo para listado'!$AB$151:$BA$151,0)),0)+IFERROR(INDEX('Hoja de Trabajo para listado'!$BC$155:$CB$1048576,MATCH($A445,'Hoja de Trabajo para listado'!$BC$155:$BC$1048576,0),MATCH((CUADRO!G$5&amp;$E445),'Hoja de Trabajo para listado'!$BC$151:$CB$151,0)),0)+IFERROR(INDEX('Hoja de Trabajo para listado'!$DE$153:$DG$274,MATCH($A445,'Hoja de Trabajo para listado'!$DE$153:$DE$1048576,0),MATCH((CUADRO!G$5&amp;$E445),'Hoja de Trabajo para listado'!$DE$151:$DG$151,0)),0)+IFERROR(INDEX('Hoja de Trabajo para listado'!$CD$155:$DC$1048576,MATCH($A445,'Hoja de Trabajo para listado'!$CD$155:$CD$1048576,0),MATCH((CUADRO!G$5&amp;$E445),'Hoja de Trabajo para listado'!$CD$151:$DC$151,0)),0)</f>
        <v>0</v>
      </c>
      <c r="H445" s="255">
        <f ca="1">+IFERROR(INDEX('Hoja de Trabajo para listado'!$A$155:$Z$1048576,MATCH($A445,'Hoja de Trabajo para listado'!$A$155:$A$1048576,0),MATCH((CUADRO!H$5&amp;$E445),'Hoja de Trabajo para listado'!$A$151:$Z$151,0)),0)+IFERROR(INDEX('Hoja de Trabajo para listado'!$AB$155:$BA$1048576,MATCH($A445,'Hoja de Trabajo para listado'!$AB$155:$AB$1048576,0),MATCH((CUADRO!H$5&amp;$E445),'Hoja de Trabajo para listado'!$AB$151:$BA$151,0)),0)+IFERROR(INDEX('Hoja de Trabajo para listado'!$BC$155:$CB$1048576,MATCH($A445,'Hoja de Trabajo para listado'!$BC$155:$BC$1048576,0),MATCH((CUADRO!H$5&amp;$E445),'Hoja de Trabajo para listado'!$BC$151:$CB$151,0)),0)+IFERROR(INDEX('Hoja de Trabajo para listado'!$DE$153:$DG$274,MATCH($A445,'Hoja de Trabajo para listado'!$DE$153:$DE$1048576,0),MATCH((CUADRO!H$5&amp;$E445),'Hoja de Trabajo para listado'!$DE$151:$DG$151,0)),0)+IFERROR(INDEX('Hoja de Trabajo para listado'!$CD$155:$DC$1048576,MATCH($A445,'Hoja de Trabajo para listado'!$CD$155:$CD$1048576,0),MATCH((CUADRO!H$5&amp;$E445),'Hoja de Trabajo para listado'!$CD$151:$DC$151,0)),0)</f>
        <v>0</v>
      </c>
      <c r="I445" s="255">
        <f ca="1">+IFERROR(INDEX('Hoja de Trabajo para listado'!$A$155:$Z$1048576,MATCH($A445,'Hoja de Trabajo para listado'!$A$155:$A$1048576,0),MATCH((CUADRO!I$5&amp;$E445),'Hoja de Trabajo para listado'!$A$151:$Z$151,0)),0)+IFERROR(INDEX('Hoja de Trabajo para listado'!$AB$155:$BA$1048576,MATCH($A445,'Hoja de Trabajo para listado'!$AB$155:$AB$1048576,0),MATCH((CUADRO!I$5&amp;$E445),'Hoja de Trabajo para listado'!$AB$151:$BA$151,0)),0)+IFERROR(INDEX('Hoja de Trabajo para listado'!$BC$155:$CB$1048576,MATCH($A445,'Hoja de Trabajo para listado'!$BC$155:$BC$1048576,0),MATCH((CUADRO!I$5&amp;$E445),'Hoja de Trabajo para listado'!$BC$151:$CB$151,0)),0)+IFERROR(INDEX('Hoja de Trabajo para listado'!$DE$153:$DG$274,MATCH($A445,'Hoja de Trabajo para listado'!$DE$153:$DE$1048576,0),MATCH((CUADRO!I$5&amp;$E445),'Hoja de Trabajo para listado'!$DE$151:$DG$151,0)),0)+IFERROR(INDEX('Hoja de Trabajo para listado'!$CD$155:$DC$1048576,MATCH($A445,'Hoja de Trabajo para listado'!$CD$155:$CD$1048576,0),MATCH((CUADRO!I$5&amp;$E445),'Hoja de Trabajo para listado'!$CD$151:$DC$151,0)),0)</f>
        <v>0</v>
      </c>
      <c r="J445" s="255">
        <f ca="1">+IFERROR(INDEX('Hoja de Trabajo para listado'!$A$155:$Z$1048576,MATCH($A445,'Hoja de Trabajo para listado'!$A$155:$A$1048576,0),MATCH((CUADRO!J$5&amp;$E445),'Hoja de Trabajo para listado'!$A$151:$Z$151,0)),0)+IFERROR(INDEX('Hoja de Trabajo para listado'!$AB$155:$BA$1048576,MATCH($A445,'Hoja de Trabajo para listado'!$AB$155:$AB$1048576,0),MATCH((CUADRO!J$5&amp;$E445),'Hoja de Trabajo para listado'!$AB$151:$BA$151,0)),0)+IFERROR(INDEX('Hoja de Trabajo para listado'!$BC$155:$CB$1048576,MATCH($A445,'Hoja de Trabajo para listado'!$BC$155:$BC$1048576,0),MATCH((CUADRO!J$5&amp;$E445),'Hoja de Trabajo para listado'!$BC$151:$CB$151,0)),0)+IFERROR(INDEX('Hoja de Trabajo para listado'!$DE$153:$DG$274,MATCH($A445,'Hoja de Trabajo para listado'!$DE$153:$DE$1048576,0),MATCH((CUADRO!J$5&amp;$E445),'Hoja de Trabajo para listado'!$DE$151:$DG$151,0)),0)+IFERROR(INDEX('Hoja de Trabajo para listado'!$CD$155:$DC$1048576,MATCH($A445,'Hoja de Trabajo para listado'!$CD$155:$CD$1048576,0),MATCH((CUADRO!J$5&amp;$E445),'Hoja de Trabajo para listado'!$CD$151:$DC$151,0)),0)</f>
        <v>0</v>
      </c>
      <c r="K445" s="255">
        <f ca="1">+IFERROR(INDEX('Hoja de Trabajo para listado'!$A$155:$Z$1048576,MATCH($A445,'Hoja de Trabajo para listado'!$A$155:$A$1048576,0),MATCH((CUADRO!K$5&amp;$E445),'Hoja de Trabajo para listado'!$A$151:$Z$151,0)),0)+IFERROR(INDEX('Hoja de Trabajo para listado'!$AB$155:$BA$1048576,MATCH($A445,'Hoja de Trabajo para listado'!$AB$155:$AB$1048576,0),MATCH((CUADRO!K$5&amp;$E445),'Hoja de Trabajo para listado'!$AB$151:$BA$151,0)),0)+IFERROR(INDEX('Hoja de Trabajo para listado'!$BC$155:$CB$1048576,MATCH($A445,'Hoja de Trabajo para listado'!$BC$155:$BC$1048576,0),MATCH((CUADRO!K$5&amp;$E445),'Hoja de Trabajo para listado'!$BC$151:$CB$151,0)),0)+IFERROR(INDEX('Hoja de Trabajo para listado'!$DE$153:$DG$274,MATCH($A445,'Hoja de Trabajo para listado'!$DE$153:$DE$1048576,0),MATCH((CUADRO!K$5&amp;$E445),'Hoja de Trabajo para listado'!$DE$151:$DG$151,0)),0)+IFERROR(INDEX('Hoja de Trabajo para listado'!$CD$155:$DC$1048576,MATCH($A445,'Hoja de Trabajo para listado'!$CD$155:$CD$1048576,0),MATCH((CUADRO!K$5&amp;$E445),'Hoja de Trabajo para listado'!$CD$151:$DC$151,0)),0)</f>
        <v>0</v>
      </c>
      <c r="L445" s="255">
        <f ca="1">+IFERROR(INDEX('Hoja de Trabajo para listado'!$A$155:$Z$1048576,MATCH($A445,'Hoja de Trabajo para listado'!$A$155:$A$1048576,0),MATCH((CUADRO!L$5&amp;$E445),'Hoja de Trabajo para listado'!$A$151:$Z$151,0)),0)+IFERROR(INDEX('Hoja de Trabajo para listado'!$AB$155:$BA$1048576,MATCH($A445,'Hoja de Trabajo para listado'!$AB$155:$AB$1048576,0),MATCH((CUADRO!L$5&amp;$E445),'Hoja de Trabajo para listado'!$AB$151:$BA$151,0)),0)+IFERROR(INDEX('Hoja de Trabajo para listado'!$BC$155:$CB$1048576,MATCH($A445,'Hoja de Trabajo para listado'!$BC$155:$BC$1048576,0),MATCH((CUADRO!L$5&amp;$E445),'Hoja de Trabajo para listado'!$BC$151:$CB$151,0)),0)+IFERROR(INDEX('Hoja de Trabajo para listado'!$DE$153:$DG$274,MATCH($A445,'Hoja de Trabajo para listado'!$DE$153:$DE$1048576,0),MATCH((CUADRO!L$5&amp;$E445),'Hoja de Trabajo para listado'!$DE$151:$DG$151,0)),0)+IFERROR(INDEX('Hoja de Trabajo para listado'!$CD$155:$DC$1048576,MATCH($A445,'Hoja de Trabajo para listado'!$CD$155:$CD$1048576,0),MATCH((CUADRO!L$5&amp;$E445),'Hoja de Trabajo para listado'!$CD$151:$DC$151,0)),0)</f>
        <v>0</v>
      </c>
      <c r="M445" s="255">
        <f ca="1">+IFERROR(INDEX('Hoja de Trabajo para listado'!$A$155:$Z$1048576,MATCH($A445,'Hoja de Trabajo para listado'!$A$155:$A$1048576,0),MATCH((CUADRO!M$5&amp;$E445),'Hoja de Trabajo para listado'!$A$151:$Z$151,0)),0)+IFERROR(INDEX('Hoja de Trabajo para listado'!$AB$155:$BA$1048576,MATCH($A445,'Hoja de Trabajo para listado'!$AB$155:$AB$1048576,0),MATCH((CUADRO!M$5&amp;$E445),'Hoja de Trabajo para listado'!$AB$151:$BA$151,0)),0)+IFERROR(INDEX('Hoja de Trabajo para listado'!$BC$155:$CB$1048576,MATCH($A445,'Hoja de Trabajo para listado'!$BC$155:$BC$1048576,0),MATCH((CUADRO!M$5&amp;$E445),'Hoja de Trabajo para listado'!$BC$151:$CB$151,0)),0)+IFERROR(INDEX('Hoja de Trabajo para listado'!$DE$153:$DG$274,MATCH($A445,'Hoja de Trabajo para listado'!$DE$153:$DE$1048576,0),MATCH((CUADRO!M$5&amp;$E445),'Hoja de Trabajo para listado'!$DE$151:$DG$151,0)),0)+IFERROR(INDEX('Hoja de Trabajo para listado'!$CD$155:$DC$1048576,MATCH($A445,'Hoja de Trabajo para listado'!$CD$155:$CD$1048576,0),MATCH((CUADRO!M$5&amp;$E445),'Hoja de Trabajo para listado'!$CD$151:$DC$151,0)),0)</f>
        <v>0</v>
      </c>
      <c r="N445" s="255">
        <f ca="1">+IFERROR(INDEX('Hoja de Trabajo para listado'!$A$155:$Z$1048576,MATCH($A445,'Hoja de Trabajo para listado'!$A$155:$A$1048576,0),MATCH((CUADRO!N$5&amp;$E445),'Hoja de Trabajo para listado'!$A$151:$Z$151,0)),0)+IFERROR(INDEX('Hoja de Trabajo para listado'!$AB$155:$BA$1048576,MATCH($A445,'Hoja de Trabajo para listado'!$AB$155:$AB$1048576,0),MATCH((CUADRO!N$5&amp;$E445),'Hoja de Trabajo para listado'!$AB$151:$BA$151,0)),0)+IFERROR(INDEX('Hoja de Trabajo para listado'!$BC$155:$CB$1048576,MATCH($A445,'Hoja de Trabajo para listado'!$BC$155:$BC$1048576,0),MATCH((CUADRO!N$5&amp;$E445),'Hoja de Trabajo para listado'!$BC$151:$CB$151,0)),0)+IFERROR(INDEX('Hoja de Trabajo para listado'!$DE$153:$DG$274,MATCH($A445,'Hoja de Trabajo para listado'!$DE$153:$DE$1048576,0),MATCH((CUADRO!N$5&amp;$E445),'Hoja de Trabajo para listado'!$DE$151:$DG$151,0)),0)+IFERROR(INDEX('Hoja de Trabajo para listado'!$CD$155:$DC$1048576,MATCH($A445,'Hoja de Trabajo para listado'!$CD$155:$CD$1048576,0),MATCH((CUADRO!N$5&amp;$E445),'Hoja de Trabajo para listado'!$CD$151:$DC$151,0)),0)</f>
        <v>0</v>
      </c>
      <c r="O445" s="255">
        <f ca="1">+IFERROR(INDEX('Hoja de Trabajo para listado'!$A$155:$Z$1048576,MATCH($A445,'Hoja de Trabajo para listado'!$A$155:$A$1048576,0),MATCH((CUADRO!O$5&amp;$E445),'Hoja de Trabajo para listado'!$A$151:$Z$151,0)),0)+IFERROR(INDEX('Hoja de Trabajo para listado'!$AB$155:$BA$1048576,MATCH($A445,'Hoja de Trabajo para listado'!$AB$155:$AB$1048576,0),MATCH((CUADRO!O$5&amp;$E445),'Hoja de Trabajo para listado'!$AB$151:$BA$151,0)),0)+IFERROR(INDEX('Hoja de Trabajo para listado'!$BC$155:$CB$1048576,MATCH($A445,'Hoja de Trabajo para listado'!$BC$155:$BC$1048576,0),MATCH((CUADRO!O$5&amp;$E445),'Hoja de Trabajo para listado'!$BC$151:$CB$151,0)),0)+IFERROR(INDEX('Hoja de Trabajo para listado'!$DE$153:$DG$274,MATCH($A445,'Hoja de Trabajo para listado'!$DE$153:$DE$1048576,0),MATCH((CUADRO!O$5&amp;$E445),'Hoja de Trabajo para listado'!$DE$151:$DG$151,0)),0)+IFERROR(INDEX('Hoja de Trabajo para listado'!$CD$155:$DC$1048576,MATCH($A445,'Hoja de Trabajo para listado'!$CD$155:$CD$1048576,0),MATCH((CUADRO!O$5&amp;$E445),'Hoja de Trabajo para listado'!$CD$151:$DC$151,0)),0)</f>
        <v>0</v>
      </c>
      <c r="P445" s="255">
        <f ca="1">+IFERROR(INDEX('Hoja de Trabajo para listado'!$A$155:$Z$1048576,MATCH($A445,'Hoja de Trabajo para listado'!$A$155:$A$1048576,0),MATCH((CUADRO!P$5&amp;$E445),'Hoja de Trabajo para listado'!$A$151:$Z$151,0)),0)+IFERROR(INDEX('Hoja de Trabajo para listado'!$AB$155:$BA$1048576,MATCH($A445,'Hoja de Trabajo para listado'!$AB$155:$AB$1048576,0),MATCH((CUADRO!P$5&amp;$E445),'Hoja de Trabajo para listado'!$AB$151:$BA$151,0)),0)+IFERROR(INDEX('Hoja de Trabajo para listado'!$BC$155:$CB$1048576,MATCH($A445,'Hoja de Trabajo para listado'!$BC$155:$BC$1048576,0),MATCH((CUADRO!P$5&amp;$E445),'Hoja de Trabajo para listado'!$BC$151:$CB$151,0)),0)+IFERROR(INDEX('Hoja de Trabajo para listado'!$DE$153:$DG$274,MATCH($A445,'Hoja de Trabajo para listado'!$DE$153:$DE$1048576,0),MATCH((CUADRO!P$5&amp;$E445),'Hoja de Trabajo para listado'!$DE$151:$DG$151,0)),0)+IFERROR(INDEX('Hoja de Trabajo para listado'!$CD$155:$DC$1048576,MATCH($A445,'Hoja de Trabajo para listado'!$CD$155:$CD$1048576,0),MATCH((CUADRO!P$5&amp;$E445),'Hoja de Trabajo para listado'!$CD$151:$DC$151,0)),0)</f>
        <v>0</v>
      </c>
      <c r="Q445" s="255">
        <f ca="1">+IFERROR(INDEX('Hoja de Trabajo para listado'!$A$155:$Z$1048576,MATCH($A445,'Hoja de Trabajo para listado'!$A$155:$A$1048576,0),MATCH((CUADRO!Q$5&amp;$E445),'Hoja de Trabajo para listado'!$A$151:$Z$151,0)),0)+IFERROR(INDEX('Hoja de Trabajo para listado'!$AB$155:$BA$1048576,MATCH($A445,'Hoja de Trabajo para listado'!$AB$155:$AB$1048576,0),MATCH((CUADRO!Q$5&amp;$E445),'Hoja de Trabajo para listado'!$AB$151:$BA$151,0)),0)+IFERROR(INDEX('Hoja de Trabajo para listado'!$BC$155:$CB$1048576,MATCH($A445,'Hoja de Trabajo para listado'!$BC$155:$BC$1048576,0),MATCH((CUADRO!Q$5&amp;$E445),'Hoja de Trabajo para listado'!$BC$151:$CB$151,0)),0)+IFERROR(INDEX('Hoja de Trabajo para listado'!$DE$153:$DG$274,MATCH($A445,'Hoja de Trabajo para listado'!$DE$153:$DE$1048576,0),MATCH((CUADRO!Q$5&amp;$E445),'Hoja de Trabajo para listado'!$DE$151:$DG$151,0)),0)+IFERROR(INDEX('Hoja de Trabajo para listado'!$CD$155:$DC$1048576,MATCH($A445,'Hoja de Trabajo para listado'!$CD$155:$CD$1048576,0),MATCH((CUADRO!Q$5&amp;$E445),'Hoja de Trabajo para listado'!$CD$151:$DC$151,0)),0)</f>
        <v>0</v>
      </c>
      <c r="R445" s="255">
        <f t="shared" ca="1" si="14"/>
        <v>0</v>
      </c>
      <c r="S445" s="262">
        <f ca="1">+R444+R445</f>
        <v>0</v>
      </c>
      <c r="T445" s="255">
        <f ca="1">+S445</f>
        <v>0</v>
      </c>
      <c r="U445" s="254">
        <f t="shared" si="15"/>
        <v>2</v>
      </c>
      <c r="V445" s="362" t="str">
        <f>+VLOOKUP(A445,bd_lista!$A$3:$E$590,5,FALSE)</f>
        <v>Gobiernos Autonomos Municipales</v>
      </c>
      <c r="W445" s="362"/>
      <c r="X445" s="254">
        <f>+VLOOKUP(A445,[2]Sheet1!$A$13:$D$744,4,FALSE)</f>
        <v>0</v>
      </c>
      <c r="Y445" s="254" t="e">
        <f>+VLOOKUP(X445,bd_lista!$A$3:$C$590,3,FALSE)</f>
        <v>#N/A</v>
      </c>
      <c r="Z445" s="314"/>
      <c r="AA445" s="315"/>
    </row>
    <row r="446" spans="1:27" customFormat="1" ht="15" hidden="1" customHeight="1">
      <c r="A446" s="32">
        <v>1126</v>
      </c>
      <c r="B446" s="306">
        <f>+A446</f>
        <v>1126</v>
      </c>
      <c r="C446" s="259" t="str">
        <f>+VLOOKUP(A446,bd_lista!$A$3:$C$590,3,FALSE)</f>
        <v>Gobierno Autónomo Municipal de Villa Vaca Guzmán</v>
      </c>
      <c r="D446" s="361" t="str">
        <f>+C446</f>
        <v>Gobierno Autónomo Municipal de Villa Vaca Guzmán</v>
      </c>
      <c r="E446" s="254" t="s">
        <v>1313</v>
      </c>
      <c r="F446" s="255">
        <f ca="1">+IFERROR(INDEX('Hoja de Trabajo para listado'!$A$155:$Z$1048576,MATCH($A446,'Hoja de Trabajo para listado'!$A$155:$A$1048576,0),MATCH((CUADRO!F$5&amp;$E446),'Hoja de Trabajo para listado'!$A$151:$Z$151,0)),0)+IFERROR(INDEX('Hoja de Trabajo para listado'!$AB$155:$BA$1048576,MATCH($A446,'Hoja de Trabajo para listado'!$AB$155:$AB$1048576,0),MATCH((CUADRO!F$5&amp;$E446),'Hoja de Trabajo para listado'!$AB$151:$BA$151,0)),0)+IFERROR(INDEX('Hoja de Trabajo para listado'!$BC$155:$CB$1048576,MATCH($A446,'Hoja de Trabajo para listado'!$BC$155:$BC$1048576,0),MATCH((CUADRO!F$5&amp;$E446),'Hoja de Trabajo para listado'!$BC$151:$CB$151,0)),0)+IFERROR(INDEX('Hoja de Trabajo para listado'!$DE$153:$DG$274,MATCH($A446,'Hoja de Trabajo para listado'!$DE$153:$DE$1048576,0),MATCH((CUADRO!F$5&amp;$E446),'Hoja de Trabajo para listado'!$DE$151:$DG$151,0)),0)+IFERROR(INDEX('Hoja de Trabajo para listado'!$CD$155:$DC$1048576,MATCH($A446,'Hoja de Trabajo para listado'!$CD$155:$CD$1048576,0),MATCH((CUADRO!F$5&amp;$E446),'Hoja de Trabajo para listado'!$CD$151:$DC$151,0)),0)</f>
        <v>0</v>
      </c>
      <c r="G446" s="255">
        <f ca="1">+IFERROR(INDEX('Hoja de Trabajo para listado'!$A$155:$Z$1048576,MATCH($A446,'Hoja de Trabajo para listado'!$A$155:$A$1048576,0),MATCH((CUADRO!G$5&amp;$E446),'Hoja de Trabajo para listado'!$A$151:$Z$151,0)),0)+IFERROR(INDEX('Hoja de Trabajo para listado'!$AB$155:$BA$1048576,MATCH($A446,'Hoja de Trabajo para listado'!$AB$155:$AB$1048576,0),MATCH((CUADRO!G$5&amp;$E446),'Hoja de Trabajo para listado'!$AB$151:$BA$151,0)),0)+IFERROR(INDEX('Hoja de Trabajo para listado'!$BC$155:$CB$1048576,MATCH($A446,'Hoja de Trabajo para listado'!$BC$155:$BC$1048576,0),MATCH((CUADRO!G$5&amp;$E446),'Hoja de Trabajo para listado'!$BC$151:$CB$151,0)),0)+IFERROR(INDEX('Hoja de Trabajo para listado'!$DE$153:$DG$274,MATCH($A446,'Hoja de Trabajo para listado'!$DE$153:$DE$1048576,0),MATCH((CUADRO!G$5&amp;$E446),'Hoja de Trabajo para listado'!$DE$151:$DG$151,0)),0)+IFERROR(INDEX('Hoja de Trabajo para listado'!$CD$155:$DC$1048576,MATCH($A446,'Hoja de Trabajo para listado'!$CD$155:$CD$1048576,0),MATCH((CUADRO!G$5&amp;$E446),'Hoja de Trabajo para listado'!$CD$151:$DC$151,0)),0)</f>
        <v>0</v>
      </c>
      <c r="H446" s="255">
        <f ca="1">+IFERROR(INDEX('Hoja de Trabajo para listado'!$A$155:$Z$1048576,MATCH($A446,'Hoja de Trabajo para listado'!$A$155:$A$1048576,0),MATCH((CUADRO!H$5&amp;$E446),'Hoja de Trabajo para listado'!$A$151:$Z$151,0)),0)+IFERROR(INDEX('Hoja de Trabajo para listado'!$AB$155:$BA$1048576,MATCH($A446,'Hoja de Trabajo para listado'!$AB$155:$AB$1048576,0),MATCH((CUADRO!H$5&amp;$E446),'Hoja de Trabajo para listado'!$AB$151:$BA$151,0)),0)+IFERROR(INDEX('Hoja de Trabajo para listado'!$BC$155:$CB$1048576,MATCH($A446,'Hoja de Trabajo para listado'!$BC$155:$BC$1048576,0),MATCH((CUADRO!H$5&amp;$E446),'Hoja de Trabajo para listado'!$BC$151:$CB$151,0)),0)+IFERROR(INDEX('Hoja de Trabajo para listado'!$DE$153:$DG$274,MATCH($A446,'Hoja de Trabajo para listado'!$DE$153:$DE$1048576,0),MATCH((CUADRO!H$5&amp;$E446),'Hoja de Trabajo para listado'!$DE$151:$DG$151,0)),0)+IFERROR(INDEX('Hoja de Trabajo para listado'!$CD$155:$DC$1048576,MATCH($A446,'Hoja de Trabajo para listado'!$CD$155:$CD$1048576,0),MATCH((CUADRO!H$5&amp;$E446),'Hoja de Trabajo para listado'!$CD$151:$DC$151,0)),0)</f>
        <v>0</v>
      </c>
      <c r="I446" s="255">
        <f ca="1">+IFERROR(INDEX('Hoja de Trabajo para listado'!$A$155:$Z$1048576,MATCH($A446,'Hoja de Trabajo para listado'!$A$155:$A$1048576,0),MATCH((CUADRO!I$5&amp;$E446),'Hoja de Trabajo para listado'!$A$151:$Z$151,0)),0)+IFERROR(INDEX('Hoja de Trabajo para listado'!$AB$155:$BA$1048576,MATCH($A446,'Hoja de Trabajo para listado'!$AB$155:$AB$1048576,0),MATCH((CUADRO!I$5&amp;$E446),'Hoja de Trabajo para listado'!$AB$151:$BA$151,0)),0)+IFERROR(INDEX('Hoja de Trabajo para listado'!$BC$155:$CB$1048576,MATCH($A446,'Hoja de Trabajo para listado'!$BC$155:$BC$1048576,0),MATCH((CUADRO!I$5&amp;$E446),'Hoja de Trabajo para listado'!$BC$151:$CB$151,0)),0)+IFERROR(INDEX('Hoja de Trabajo para listado'!$DE$153:$DG$274,MATCH($A446,'Hoja de Trabajo para listado'!$DE$153:$DE$1048576,0),MATCH((CUADRO!I$5&amp;$E446),'Hoja de Trabajo para listado'!$DE$151:$DG$151,0)),0)+IFERROR(INDEX('Hoja de Trabajo para listado'!$CD$155:$DC$1048576,MATCH($A446,'Hoja de Trabajo para listado'!$CD$155:$CD$1048576,0),MATCH((CUADRO!I$5&amp;$E446),'Hoja de Trabajo para listado'!$CD$151:$DC$151,0)),0)</f>
        <v>0</v>
      </c>
      <c r="J446" s="255">
        <f ca="1">+IFERROR(INDEX('Hoja de Trabajo para listado'!$A$155:$Z$1048576,MATCH($A446,'Hoja de Trabajo para listado'!$A$155:$A$1048576,0),MATCH((CUADRO!J$5&amp;$E446),'Hoja de Trabajo para listado'!$A$151:$Z$151,0)),0)+IFERROR(INDEX('Hoja de Trabajo para listado'!$AB$155:$BA$1048576,MATCH($A446,'Hoja de Trabajo para listado'!$AB$155:$AB$1048576,0),MATCH((CUADRO!J$5&amp;$E446),'Hoja de Trabajo para listado'!$AB$151:$BA$151,0)),0)+IFERROR(INDEX('Hoja de Trabajo para listado'!$BC$155:$CB$1048576,MATCH($A446,'Hoja de Trabajo para listado'!$BC$155:$BC$1048576,0),MATCH((CUADRO!J$5&amp;$E446),'Hoja de Trabajo para listado'!$BC$151:$CB$151,0)),0)+IFERROR(INDEX('Hoja de Trabajo para listado'!$DE$153:$DG$274,MATCH($A446,'Hoja de Trabajo para listado'!$DE$153:$DE$1048576,0),MATCH((CUADRO!J$5&amp;$E446),'Hoja de Trabajo para listado'!$DE$151:$DG$151,0)),0)+IFERROR(INDEX('Hoja de Trabajo para listado'!$CD$155:$DC$1048576,MATCH($A446,'Hoja de Trabajo para listado'!$CD$155:$CD$1048576,0),MATCH((CUADRO!J$5&amp;$E446),'Hoja de Trabajo para listado'!$CD$151:$DC$151,0)),0)</f>
        <v>0</v>
      </c>
      <c r="K446" s="255">
        <f ca="1">+IFERROR(INDEX('Hoja de Trabajo para listado'!$A$155:$Z$1048576,MATCH($A446,'Hoja de Trabajo para listado'!$A$155:$A$1048576,0),MATCH((CUADRO!K$5&amp;$E446),'Hoja de Trabajo para listado'!$A$151:$Z$151,0)),0)+IFERROR(INDEX('Hoja de Trabajo para listado'!$AB$155:$BA$1048576,MATCH($A446,'Hoja de Trabajo para listado'!$AB$155:$AB$1048576,0),MATCH((CUADRO!K$5&amp;$E446),'Hoja de Trabajo para listado'!$AB$151:$BA$151,0)),0)+IFERROR(INDEX('Hoja de Trabajo para listado'!$BC$155:$CB$1048576,MATCH($A446,'Hoja de Trabajo para listado'!$BC$155:$BC$1048576,0),MATCH((CUADRO!K$5&amp;$E446),'Hoja de Trabajo para listado'!$BC$151:$CB$151,0)),0)+IFERROR(INDEX('Hoja de Trabajo para listado'!$DE$153:$DG$274,MATCH($A446,'Hoja de Trabajo para listado'!$DE$153:$DE$1048576,0),MATCH((CUADRO!K$5&amp;$E446),'Hoja de Trabajo para listado'!$DE$151:$DG$151,0)),0)+IFERROR(INDEX('Hoja de Trabajo para listado'!$CD$155:$DC$1048576,MATCH($A446,'Hoja de Trabajo para listado'!$CD$155:$CD$1048576,0),MATCH((CUADRO!K$5&amp;$E446),'Hoja de Trabajo para listado'!$CD$151:$DC$151,0)),0)</f>
        <v>0</v>
      </c>
      <c r="L446" s="255">
        <f ca="1">+IFERROR(INDEX('Hoja de Trabajo para listado'!$A$155:$Z$1048576,MATCH($A446,'Hoja de Trabajo para listado'!$A$155:$A$1048576,0),MATCH((CUADRO!L$5&amp;$E446),'Hoja de Trabajo para listado'!$A$151:$Z$151,0)),0)+IFERROR(INDEX('Hoja de Trabajo para listado'!$AB$155:$BA$1048576,MATCH($A446,'Hoja de Trabajo para listado'!$AB$155:$AB$1048576,0),MATCH((CUADRO!L$5&amp;$E446),'Hoja de Trabajo para listado'!$AB$151:$BA$151,0)),0)+IFERROR(INDEX('Hoja de Trabajo para listado'!$BC$155:$CB$1048576,MATCH($A446,'Hoja de Trabajo para listado'!$BC$155:$BC$1048576,0),MATCH((CUADRO!L$5&amp;$E446),'Hoja de Trabajo para listado'!$BC$151:$CB$151,0)),0)+IFERROR(INDEX('Hoja de Trabajo para listado'!$DE$153:$DG$274,MATCH($A446,'Hoja de Trabajo para listado'!$DE$153:$DE$1048576,0),MATCH((CUADRO!L$5&amp;$E446),'Hoja de Trabajo para listado'!$DE$151:$DG$151,0)),0)+IFERROR(INDEX('Hoja de Trabajo para listado'!$CD$155:$DC$1048576,MATCH($A446,'Hoja de Trabajo para listado'!$CD$155:$CD$1048576,0),MATCH((CUADRO!L$5&amp;$E446),'Hoja de Trabajo para listado'!$CD$151:$DC$151,0)),0)</f>
        <v>0</v>
      </c>
      <c r="M446" s="255">
        <f ca="1">+IFERROR(INDEX('Hoja de Trabajo para listado'!$A$155:$Z$1048576,MATCH($A446,'Hoja de Trabajo para listado'!$A$155:$A$1048576,0),MATCH((CUADRO!M$5&amp;$E446),'Hoja de Trabajo para listado'!$A$151:$Z$151,0)),0)+IFERROR(INDEX('Hoja de Trabajo para listado'!$AB$155:$BA$1048576,MATCH($A446,'Hoja de Trabajo para listado'!$AB$155:$AB$1048576,0),MATCH((CUADRO!M$5&amp;$E446),'Hoja de Trabajo para listado'!$AB$151:$BA$151,0)),0)+IFERROR(INDEX('Hoja de Trabajo para listado'!$BC$155:$CB$1048576,MATCH($A446,'Hoja de Trabajo para listado'!$BC$155:$BC$1048576,0),MATCH((CUADRO!M$5&amp;$E446),'Hoja de Trabajo para listado'!$BC$151:$CB$151,0)),0)+IFERROR(INDEX('Hoja de Trabajo para listado'!$DE$153:$DG$274,MATCH($A446,'Hoja de Trabajo para listado'!$DE$153:$DE$1048576,0),MATCH((CUADRO!M$5&amp;$E446),'Hoja de Trabajo para listado'!$DE$151:$DG$151,0)),0)+IFERROR(INDEX('Hoja de Trabajo para listado'!$CD$155:$DC$1048576,MATCH($A446,'Hoja de Trabajo para listado'!$CD$155:$CD$1048576,0),MATCH((CUADRO!M$5&amp;$E446),'Hoja de Trabajo para listado'!$CD$151:$DC$151,0)),0)</f>
        <v>0</v>
      </c>
      <c r="N446" s="255">
        <f ca="1">+IFERROR(INDEX('Hoja de Trabajo para listado'!$A$155:$Z$1048576,MATCH($A446,'Hoja de Trabajo para listado'!$A$155:$A$1048576,0),MATCH((CUADRO!N$5&amp;$E446),'Hoja de Trabajo para listado'!$A$151:$Z$151,0)),0)+IFERROR(INDEX('Hoja de Trabajo para listado'!$AB$155:$BA$1048576,MATCH($A446,'Hoja de Trabajo para listado'!$AB$155:$AB$1048576,0),MATCH((CUADRO!N$5&amp;$E446),'Hoja de Trabajo para listado'!$AB$151:$BA$151,0)),0)+IFERROR(INDEX('Hoja de Trabajo para listado'!$BC$155:$CB$1048576,MATCH($A446,'Hoja de Trabajo para listado'!$BC$155:$BC$1048576,0),MATCH((CUADRO!N$5&amp;$E446),'Hoja de Trabajo para listado'!$BC$151:$CB$151,0)),0)+IFERROR(INDEX('Hoja de Trabajo para listado'!$DE$153:$DG$274,MATCH($A446,'Hoja de Trabajo para listado'!$DE$153:$DE$1048576,0),MATCH((CUADRO!N$5&amp;$E446),'Hoja de Trabajo para listado'!$DE$151:$DG$151,0)),0)+IFERROR(INDEX('Hoja de Trabajo para listado'!$CD$155:$DC$1048576,MATCH($A446,'Hoja de Trabajo para listado'!$CD$155:$CD$1048576,0),MATCH((CUADRO!N$5&amp;$E446),'Hoja de Trabajo para listado'!$CD$151:$DC$151,0)),0)</f>
        <v>0</v>
      </c>
      <c r="O446" s="255">
        <f ca="1">+IFERROR(INDEX('Hoja de Trabajo para listado'!$A$155:$Z$1048576,MATCH($A446,'Hoja de Trabajo para listado'!$A$155:$A$1048576,0),MATCH((CUADRO!O$5&amp;$E446),'Hoja de Trabajo para listado'!$A$151:$Z$151,0)),0)+IFERROR(INDEX('Hoja de Trabajo para listado'!$AB$155:$BA$1048576,MATCH($A446,'Hoja de Trabajo para listado'!$AB$155:$AB$1048576,0),MATCH((CUADRO!O$5&amp;$E446),'Hoja de Trabajo para listado'!$AB$151:$BA$151,0)),0)+IFERROR(INDEX('Hoja de Trabajo para listado'!$BC$155:$CB$1048576,MATCH($A446,'Hoja de Trabajo para listado'!$BC$155:$BC$1048576,0),MATCH((CUADRO!O$5&amp;$E446),'Hoja de Trabajo para listado'!$BC$151:$CB$151,0)),0)+IFERROR(INDEX('Hoja de Trabajo para listado'!$DE$153:$DG$274,MATCH($A446,'Hoja de Trabajo para listado'!$DE$153:$DE$1048576,0),MATCH((CUADRO!O$5&amp;$E446),'Hoja de Trabajo para listado'!$DE$151:$DG$151,0)),0)+IFERROR(INDEX('Hoja de Trabajo para listado'!$CD$155:$DC$1048576,MATCH($A446,'Hoja de Trabajo para listado'!$CD$155:$CD$1048576,0),MATCH((CUADRO!O$5&amp;$E446),'Hoja de Trabajo para listado'!$CD$151:$DC$151,0)),0)</f>
        <v>0</v>
      </c>
      <c r="P446" s="255">
        <f ca="1">+IFERROR(INDEX('Hoja de Trabajo para listado'!$A$155:$Z$1048576,MATCH($A446,'Hoja de Trabajo para listado'!$A$155:$A$1048576,0),MATCH((CUADRO!P$5&amp;$E446),'Hoja de Trabajo para listado'!$A$151:$Z$151,0)),0)+IFERROR(INDEX('Hoja de Trabajo para listado'!$AB$155:$BA$1048576,MATCH($A446,'Hoja de Trabajo para listado'!$AB$155:$AB$1048576,0),MATCH((CUADRO!P$5&amp;$E446),'Hoja de Trabajo para listado'!$AB$151:$BA$151,0)),0)+IFERROR(INDEX('Hoja de Trabajo para listado'!$BC$155:$CB$1048576,MATCH($A446,'Hoja de Trabajo para listado'!$BC$155:$BC$1048576,0),MATCH((CUADRO!P$5&amp;$E446),'Hoja de Trabajo para listado'!$BC$151:$CB$151,0)),0)+IFERROR(INDEX('Hoja de Trabajo para listado'!$DE$153:$DG$274,MATCH($A446,'Hoja de Trabajo para listado'!$DE$153:$DE$1048576,0),MATCH((CUADRO!P$5&amp;$E446),'Hoja de Trabajo para listado'!$DE$151:$DG$151,0)),0)+IFERROR(INDEX('Hoja de Trabajo para listado'!$CD$155:$DC$1048576,MATCH($A446,'Hoja de Trabajo para listado'!$CD$155:$CD$1048576,0),MATCH((CUADRO!P$5&amp;$E446),'Hoja de Trabajo para listado'!$CD$151:$DC$151,0)),0)</f>
        <v>0</v>
      </c>
      <c r="Q446" s="255">
        <f ca="1">+IFERROR(INDEX('Hoja de Trabajo para listado'!$A$155:$Z$1048576,MATCH($A446,'Hoja de Trabajo para listado'!$A$155:$A$1048576,0),MATCH((CUADRO!Q$5&amp;$E446),'Hoja de Trabajo para listado'!$A$151:$Z$151,0)),0)+IFERROR(INDEX('Hoja de Trabajo para listado'!$AB$155:$BA$1048576,MATCH($A446,'Hoja de Trabajo para listado'!$AB$155:$AB$1048576,0),MATCH((CUADRO!Q$5&amp;$E446),'Hoja de Trabajo para listado'!$AB$151:$BA$151,0)),0)+IFERROR(INDEX('Hoja de Trabajo para listado'!$BC$155:$CB$1048576,MATCH($A446,'Hoja de Trabajo para listado'!$BC$155:$BC$1048576,0),MATCH((CUADRO!Q$5&amp;$E446),'Hoja de Trabajo para listado'!$BC$151:$CB$151,0)),0)+IFERROR(INDEX('Hoja de Trabajo para listado'!$DE$153:$DG$274,MATCH($A446,'Hoja de Trabajo para listado'!$DE$153:$DE$1048576,0),MATCH((CUADRO!Q$5&amp;$E446),'Hoja de Trabajo para listado'!$DE$151:$DG$151,0)),0)+IFERROR(INDEX('Hoja de Trabajo para listado'!$CD$155:$DC$1048576,MATCH($A446,'Hoja de Trabajo para listado'!$CD$155:$CD$1048576,0),MATCH((CUADRO!Q$5&amp;$E446),'Hoja de Trabajo para listado'!$CD$151:$DC$151,0)),0)</f>
        <v>0</v>
      </c>
      <c r="R446" s="255">
        <f t="shared" ca="1" si="14"/>
        <v>0</v>
      </c>
      <c r="S446" s="262"/>
      <c r="T446" s="255">
        <f ca="1">+T447</f>
        <v>0</v>
      </c>
      <c r="U446" s="254">
        <f t="shared" si="15"/>
        <v>1</v>
      </c>
      <c r="V446" s="362" t="str">
        <f>+VLOOKUP(A446,bd_lista!$A$3:$E$590,5,FALSE)</f>
        <v>Gobiernos Autonomos Municipales</v>
      </c>
      <c r="W446" s="361" t="str">
        <f>+V446</f>
        <v>Gobiernos Autonomos Municipales</v>
      </c>
      <c r="X446" s="254">
        <f>+VLOOKUP(A446,[2]Sheet1!$A$13:$D$744,4,FALSE)</f>
        <v>0</v>
      </c>
      <c r="Y446" s="254" t="e">
        <f>+VLOOKUP(X446,bd_lista!$A$3:$C$590,3,FALSE)</f>
        <v>#N/A</v>
      </c>
      <c r="Z446" s="316">
        <f>+X446</f>
        <v>0</v>
      </c>
      <c r="AA446" s="317" t="e">
        <f>+Y446</f>
        <v>#N/A</v>
      </c>
    </row>
    <row r="447" spans="1:27" customFormat="1" ht="15" hidden="1" customHeight="1">
      <c r="A447" s="32">
        <v>1126</v>
      </c>
      <c r="B447" s="307"/>
      <c r="C447" s="259" t="str">
        <f>+VLOOKUP(A447,bd_lista!$A$3:$C$590,3,FALSE)</f>
        <v>Gobierno Autónomo Municipal de Villa Vaca Guzmán</v>
      </c>
      <c r="D447" s="362"/>
      <c r="E447" s="256" t="s">
        <v>1314</v>
      </c>
      <c r="F447" s="255">
        <f ca="1">+IFERROR(INDEX('Hoja de Trabajo para listado'!$A$155:$Z$1048576,MATCH($A447,'Hoja de Trabajo para listado'!$A$155:$A$1048576,0),MATCH((CUADRO!F$5&amp;$E447),'Hoja de Trabajo para listado'!$A$151:$Z$151,0)),0)+IFERROR(INDEX('Hoja de Trabajo para listado'!$AB$155:$BA$1048576,MATCH($A447,'Hoja de Trabajo para listado'!$AB$155:$AB$1048576,0),MATCH((CUADRO!F$5&amp;$E447),'Hoja de Trabajo para listado'!$AB$151:$BA$151,0)),0)+IFERROR(INDEX('Hoja de Trabajo para listado'!$BC$155:$CB$1048576,MATCH($A447,'Hoja de Trabajo para listado'!$BC$155:$BC$1048576,0),MATCH((CUADRO!F$5&amp;$E447),'Hoja de Trabajo para listado'!$BC$151:$CB$151,0)),0)+IFERROR(INDEX('Hoja de Trabajo para listado'!$DE$153:$DG$274,MATCH($A447,'Hoja de Trabajo para listado'!$DE$153:$DE$1048576,0),MATCH((CUADRO!F$5&amp;$E447),'Hoja de Trabajo para listado'!$DE$151:$DG$151,0)),0)+IFERROR(INDEX('Hoja de Trabajo para listado'!$CD$155:$DC$1048576,MATCH($A447,'Hoja de Trabajo para listado'!$CD$155:$CD$1048576,0),MATCH((CUADRO!F$5&amp;$E447),'Hoja de Trabajo para listado'!$CD$151:$DC$151,0)),0)</f>
        <v>0</v>
      </c>
      <c r="G447" s="255">
        <f ca="1">+IFERROR(INDEX('Hoja de Trabajo para listado'!$A$155:$Z$1048576,MATCH($A447,'Hoja de Trabajo para listado'!$A$155:$A$1048576,0),MATCH((CUADRO!G$5&amp;$E447),'Hoja de Trabajo para listado'!$A$151:$Z$151,0)),0)+IFERROR(INDEX('Hoja de Trabajo para listado'!$AB$155:$BA$1048576,MATCH($A447,'Hoja de Trabajo para listado'!$AB$155:$AB$1048576,0),MATCH((CUADRO!G$5&amp;$E447),'Hoja de Trabajo para listado'!$AB$151:$BA$151,0)),0)+IFERROR(INDEX('Hoja de Trabajo para listado'!$BC$155:$CB$1048576,MATCH($A447,'Hoja de Trabajo para listado'!$BC$155:$BC$1048576,0),MATCH((CUADRO!G$5&amp;$E447),'Hoja de Trabajo para listado'!$BC$151:$CB$151,0)),0)+IFERROR(INDEX('Hoja de Trabajo para listado'!$DE$153:$DG$274,MATCH($A447,'Hoja de Trabajo para listado'!$DE$153:$DE$1048576,0),MATCH((CUADRO!G$5&amp;$E447),'Hoja de Trabajo para listado'!$DE$151:$DG$151,0)),0)+IFERROR(INDEX('Hoja de Trabajo para listado'!$CD$155:$DC$1048576,MATCH($A447,'Hoja de Trabajo para listado'!$CD$155:$CD$1048576,0),MATCH((CUADRO!G$5&amp;$E447),'Hoja de Trabajo para listado'!$CD$151:$DC$151,0)),0)</f>
        <v>0</v>
      </c>
      <c r="H447" s="255">
        <f ca="1">+IFERROR(INDEX('Hoja de Trabajo para listado'!$A$155:$Z$1048576,MATCH($A447,'Hoja de Trabajo para listado'!$A$155:$A$1048576,0),MATCH((CUADRO!H$5&amp;$E447),'Hoja de Trabajo para listado'!$A$151:$Z$151,0)),0)+IFERROR(INDEX('Hoja de Trabajo para listado'!$AB$155:$BA$1048576,MATCH($A447,'Hoja de Trabajo para listado'!$AB$155:$AB$1048576,0),MATCH((CUADRO!H$5&amp;$E447),'Hoja de Trabajo para listado'!$AB$151:$BA$151,0)),0)+IFERROR(INDEX('Hoja de Trabajo para listado'!$BC$155:$CB$1048576,MATCH($A447,'Hoja de Trabajo para listado'!$BC$155:$BC$1048576,0),MATCH((CUADRO!H$5&amp;$E447),'Hoja de Trabajo para listado'!$BC$151:$CB$151,0)),0)+IFERROR(INDEX('Hoja de Trabajo para listado'!$DE$153:$DG$274,MATCH($A447,'Hoja de Trabajo para listado'!$DE$153:$DE$1048576,0),MATCH((CUADRO!H$5&amp;$E447),'Hoja de Trabajo para listado'!$DE$151:$DG$151,0)),0)+IFERROR(INDEX('Hoja de Trabajo para listado'!$CD$155:$DC$1048576,MATCH($A447,'Hoja de Trabajo para listado'!$CD$155:$CD$1048576,0),MATCH((CUADRO!H$5&amp;$E447),'Hoja de Trabajo para listado'!$CD$151:$DC$151,0)),0)</f>
        <v>0</v>
      </c>
      <c r="I447" s="255">
        <f ca="1">+IFERROR(INDEX('Hoja de Trabajo para listado'!$A$155:$Z$1048576,MATCH($A447,'Hoja de Trabajo para listado'!$A$155:$A$1048576,0),MATCH((CUADRO!I$5&amp;$E447),'Hoja de Trabajo para listado'!$A$151:$Z$151,0)),0)+IFERROR(INDEX('Hoja de Trabajo para listado'!$AB$155:$BA$1048576,MATCH($A447,'Hoja de Trabajo para listado'!$AB$155:$AB$1048576,0),MATCH((CUADRO!I$5&amp;$E447),'Hoja de Trabajo para listado'!$AB$151:$BA$151,0)),0)+IFERROR(INDEX('Hoja de Trabajo para listado'!$BC$155:$CB$1048576,MATCH($A447,'Hoja de Trabajo para listado'!$BC$155:$BC$1048576,0),MATCH((CUADRO!I$5&amp;$E447),'Hoja de Trabajo para listado'!$BC$151:$CB$151,0)),0)+IFERROR(INDEX('Hoja de Trabajo para listado'!$DE$153:$DG$274,MATCH($A447,'Hoja de Trabajo para listado'!$DE$153:$DE$1048576,0),MATCH((CUADRO!I$5&amp;$E447),'Hoja de Trabajo para listado'!$DE$151:$DG$151,0)),0)+IFERROR(INDEX('Hoja de Trabajo para listado'!$CD$155:$DC$1048576,MATCH($A447,'Hoja de Trabajo para listado'!$CD$155:$CD$1048576,0),MATCH((CUADRO!I$5&amp;$E447),'Hoja de Trabajo para listado'!$CD$151:$DC$151,0)),0)</f>
        <v>0</v>
      </c>
      <c r="J447" s="255">
        <f ca="1">+IFERROR(INDEX('Hoja de Trabajo para listado'!$A$155:$Z$1048576,MATCH($A447,'Hoja de Trabajo para listado'!$A$155:$A$1048576,0),MATCH((CUADRO!J$5&amp;$E447),'Hoja de Trabajo para listado'!$A$151:$Z$151,0)),0)+IFERROR(INDEX('Hoja de Trabajo para listado'!$AB$155:$BA$1048576,MATCH($A447,'Hoja de Trabajo para listado'!$AB$155:$AB$1048576,0),MATCH((CUADRO!J$5&amp;$E447),'Hoja de Trabajo para listado'!$AB$151:$BA$151,0)),0)+IFERROR(INDEX('Hoja de Trabajo para listado'!$BC$155:$CB$1048576,MATCH($A447,'Hoja de Trabajo para listado'!$BC$155:$BC$1048576,0),MATCH((CUADRO!J$5&amp;$E447),'Hoja de Trabajo para listado'!$BC$151:$CB$151,0)),0)+IFERROR(INDEX('Hoja de Trabajo para listado'!$DE$153:$DG$274,MATCH($A447,'Hoja de Trabajo para listado'!$DE$153:$DE$1048576,0),MATCH((CUADRO!J$5&amp;$E447),'Hoja de Trabajo para listado'!$DE$151:$DG$151,0)),0)+IFERROR(INDEX('Hoja de Trabajo para listado'!$CD$155:$DC$1048576,MATCH($A447,'Hoja de Trabajo para listado'!$CD$155:$CD$1048576,0),MATCH((CUADRO!J$5&amp;$E447),'Hoja de Trabajo para listado'!$CD$151:$DC$151,0)),0)</f>
        <v>0</v>
      </c>
      <c r="K447" s="255">
        <f ca="1">+IFERROR(INDEX('Hoja de Trabajo para listado'!$A$155:$Z$1048576,MATCH($A447,'Hoja de Trabajo para listado'!$A$155:$A$1048576,0),MATCH((CUADRO!K$5&amp;$E447),'Hoja de Trabajo para listado'!$A$151:$Z$151,0)),0)+IFERROR(INDEX('Hoja de Trabajo para listado'!$AB$155:$BA$1048576,MATCH($A447,'Hoja de Trabajo para listado'!$AB$155:$AB$1048576,0),MATCH((CUADRO!K$5&amp;$E447),'Hoja de Trabajo para listado'!$AB$151:$BA$151,0)),0)+IFERROR(INDEX('Hoja de Trabajo para listado'!$BC$155:$CB$1048576,MATCH($A447,'Hoja de Trabajo para listado'!$BC$155:$BC$1048576,0),MATCH((CUADRO!K$5&amp;$E447),'Hoja de Trabajo para listado'!$BC$151:$CB$151,0)),0)+IFERROR(INDEX('Hoja de Trabajo para listado'!$DE$153:$DG$274,MATCH($A447,'Hoja de Trabajo para listado'!$DE$153:$DE$1048576,0),MATCH((CUADRO!K$5&amp;$E447),'Hoja de Trabajo para listado'!$DE$151:$DG$151,0)),0)+IFERROR(INDEX('Hoja de Trabajo para listado'!$CD$155:$DC$1048576,MATCH($A447,'Hoja de Trabajo para listado'!$CD$155:$CD$1048576,0),MATCH((CUADRO!K$5&amp;$E447),'Hoja de Trabajo para listado'!$CD$151:$DC$151,0)),0)</f>
        <v>0</v>
      </c>
      <c r="L447" s="255">
        <f ca="1">+IFERROR(INDEX('Hoja de Trabajo para listado'!$A$155:$Z$1048576,MATCH($A447,'Hoja de Trabajo para listado'!$A$155:$A$1048576,0),MATCH((CUADRO!L$5&amp;$E447),'Hoja de Trabajo para listado'!$A$151:$Z$151,0)),0)+IFERROR(INDEX('Hoja de Trabajo para listado'!$AB$155:$BA$1048576,MATCH($A447,'Hoja de Trabajo para listado'!$AB$155:$AB$1048576,0),MATCH((CUADRO!L$5&amp;$E447),'Hoja de Trabajo para listado'!$AB$151:$BA$151,0)),0)+IFERROR(INDEX('Hoja de Trabajo para listado'!$BC$155:$CB$1048576,MATCH($A447,'Hoja de Trabajo para listado'!$BC$155:$BC$1048576,0),MATCH((CUADRO!L$5&amp;$E447),'Hoja de Trabajo para listado'!$BC$151:$CB$151,0)),0)+IFERROR(INDEX('Hoja de Trabajo para listado'!$DE$153:$DG$274,MATCH($A447,'Hoja de Trabajo para listado'!$DE$153:$DE$1048576,0),MATCH((CUADRO!L$5&amp;$E447),'Hoja de Trabajo para listado'!$DE$151:$DG$151,0)),0)+IFERROR(INDEX('Hoja de Trabajo para listado'!$CD$155:$DC$1048576,MATCH($A447,'Hoja de Trabajo para listado'!$CD$155:$CD$1048576,0),MATCH((CUADRO!L$5&amp;$E447),'Hoja de Trabajo para listado'!$CD$151:$DC$151,0)),0)</f>
        <v>0</v>
      </c>
      <c r="M447" s="255">
        <f ca="1">+IFERROR(INDEX('Hoja de Trabajo para listado'!$A$155:$Z$1048576,MATCH($A447,'Hoja de Trabajo para listado'!$A$155:$A$1048576,0),MATCH((CUADRO!M$5&amp;$E447),'Hoja de Trabajo para listado'!$A$151:$Z$151,0)),0)+IFERROR(INDEX('Hoja de Trabajo para listado'!$AB$155:$BA$1048576,MATCH($A447,'Hoja de Trabajo para listado'!$AB$155:$AB$1048576,0),MATCH((CUADRO!M$5&amp;$E447),'Hoja de Trabajo para listado'!$AB$151:$BA$151,0)),0)+IFERROR(INDEX('Hoja de Trabajo para listado'!$BC$155:$CB$1048576,MATCH($A447,'Hoja de Trabajo para listado'!$BC$155:$BC$1048576,0),MATCH((CUADRO!M$5&amp;$E447),'Hoja de Trabajo para listado'!$BC$151:$CB$151,0)),0)+IFERROR(INDEX('Hoja de Trabajo para listado'!$DE$153:$DG$274,MATCH($A447,'Hoja de Trabajo para listado'!$DE$153:$DE$1048576,0),MATCH((CUADRO!M$5&amp;$E447),'Hoja de Trabajo para listado'!$DE$151:$DG$151,0)),0)+IFERROR(INDEX('Hoja de Trabajo para listado'!$CD$155:$DC$1048576,MATCH($A447,'Hoja de Trabajo para listado'!$CD$155:$CD$1048576,0),MATCH((CUADRO!M$5&amp;$E447),'Hoja de Trabajo para listado'!$CD$151:$DC$151,0)),0)</f>
        <v>0</v>
      </c>
      <c r="N447" s="255">
        <f ca="1">+IFERROR(INDEX('Hoja de Trabajo para listado'!$A$155:$Z$1048576,MATCH($A447,'Hoja de Trabajo para listado'!$A$155:$A$1048576,0),MATCH((CUADRO!N$5&amp;$E447),'Hoja de Trabajo para listado'!$A$151:$Z$151,0)),0)+IFERROR(INDEX('Hoja de Trabajo para listado'!$AB$155:$BA$1048576,MATCH($A447,'Hoja de Trabajo para listado'!$AB$155:$AB$1048576,0),MATCH((CUADRO!N$5&amp;$E447),'Hoja de Trabajo para listado'!$AB$151:$BA$151,0)),0)+IFERROR(INDEX('Hoja de Trabajo para listado'!$BC$155:$CB$1048576,MATCH($A447,'Hoja de Trabajo para listado'!$BC$155:$BC$1048576,0),MATCH((CUADRO!N$5&amp;$E447),'Hoja de Trabajo para listado'!$BC$151:$CB$151,0)),0)+IFERROR(INDEX('Hoja de Trabajo para listado'!$DE$153:$DG$274,MATCH($A447,'Hoja de Trabajo para listado'!$DE$153:$DE$1048576,0),MATCH((CUADRO!N$5&amp;$E447),'Hoja de Trabajo para listado'!$DE$151:$DG$151,0)),0)+IFERROR(INDEX('Hoja de Trabajo para listado'!$CD$155:$DC$1048576,MATCH($A447,'Hoja de Trabajo para listado'!$CD$155:$CD$1048576,0),MATCH((CUADRO!N$5&amp;$E447),'Hoja de Trabajo para listado'!$CD$151:$DC$151,0)),0)</f>
        <v>0</v>
      </c>
      <c r="O447" s="255">
        <f ca="1">+IFERROR(INDEX('Hoja de Trabajo para listado'!$A$155:$Z$1048576,MATCH($A447,'Hoja de Trabajo para listado'!$A$155:$A$1048576,0),MATCH((CUADRO!O$5&amp;$E447),'Hoja de Trabajo para listado'!$A$151:$Z$151,0)),0)+IFERROR(INDEX('Hoja de Trabajo para listado'!$AB$155:$BA$1048576,MATCH($A447,'Hoja de Trabajo para listado'!$AB$155:$AB$1048576,0),MATCH((CUADRO!O$5&amp;$E447),'Hoja de Trabajo para listado'!$AB$151:$BA$151,0)),0)+IFERROR(INDEX('Hoja de Trabajo para listado'!$BC$155:$CB$1048576,MATCH($A447,'Hoja de Trabajo para listado'!$BC$155:$BC$1048576,0),MATCH((CUADRO!O$5&amp;$E447),'Hoja de Trabajo para listado'!$BC$151:$CB$151,0)),0)+IFERROR(INDEX('Hoja de Trabajo para listado'!$DE$153:$DG$274,MATCH($A447,'Hoja de Trabajo para listado'!$DE$153:$DE$1048576,0),MATCH((CUADRO!O$5&amp;$E447),'Hoja de Trabajo para listado'!$DE$151:$DG$151,0)),0)+IFERROR(INDEX('Hoja de Trabajo para listado'!$CD$155:$DC$1048576,MATCH($A447,'Hoja de Trabajo para listado'!$CD$155:$CD$1048576,0),MATCH((CUADRO!O$5&amp;$E447),'Hoja de Trabajo para listado'!$CD$151:$DC$151,0)),0)</f>
        <v>0</v>
      </c>
      <c r="P447" s="255">
        <f ca="1">+IFERROR(INDEX('Hoja de Trabajo para listado'!$A$155:$Z$1048576,MATCH($A447,'Hoja de Trabajo para listado'!$A$155:$A$1048576,0),MATCH((CUADRO!P$5&amp;$E447),'Hoja de Trabajo para listado'!$A$151:$Z$151,0)),0)+IFERROR(INDEX('Hoja de Trabajo para listado'!$AB$155:$BA$1048576,MATCH($A447,'Hoja de Trabajo para listado'!$AB$155:$AB$1048576,0),MATCH((CUADRO!P$5&amp;$E447),'Hoja de Trabajo para listado'!$AB$151:$BA$151,0)),0)+IFERROR(INDEX('Hoja de Trabajo para listado'!$BC$155:$CB$1048576,MATCH($A447,'Hoja de Trabajo para listado'!$BC$155:$BC$1048576,0),MATCH((CUADRO!P$5&amp;$E447),'Hoja de Trabajo para listado'!$BC$151:$CB$151,0)),0)+IFERROR(INDEX('Hoja de Trabajo para listado'!$DE$153:$DG$274,MATCH($A447,'Hoja de Trabajo para listado'!$DE$153:$DE$1048576,0),MATCH((CUADRO!P$5&amp;$E447),'Hoja de Trabajo para listado'!$DE$151:$DG$151,0)),0)+IFERROR(INDEX('Hoja de Trabajo para listado'!$CD$155:$DC$1048576,MATCH($A447,'Hoja de Trabajo para listado'!$CD$155:$CD$1048576,0),MATCH((CUADRO!P$5&amp;$E447),'Hoja de Trabajo para listado'!$CD$151:$DC$151,0)),0)</f>
        <v>0</v>
      </c>
      <c r="Q447" s="255">
        <f ca="1">+IFERROR(INDEX('Hoja de Trabajo para listado'!$A$155:$Z$1048576,MATCH($A447,'Hoja de Trabajo para listado'!$A$155:$A$1048576,0),MATCH((CUADRO!Q$5&amp;$E447),'Hoja de Trabajo para listado'!$A$151:$Z$151,0)),0)+IFERROR(INDEX('Hoja de Trabajo para listado'!$AB$155:$BA$1048576,MATCH($A447,'Hoja de Trabajo para listado'!$AB$155:$AB$1048576,0),MATCH((CUADRO!Q$5&amp;$E447),'Hoja de Trabajo para listado'!$AB$151:$BA$151,0)),0)+IFERROR(INDEX('Hoja de Trabajo para listado'!$BC$155:$CB$1048576,MATCH($A447,'Hoja de Trabajo para listado'!$BC$155:$BC$1048576,0),MATCH((CUADRO!Q$5&amp;$E447),'Hoja de Trabajo para listado'!$BC$151:$CB$151,0)),0)+IFERROR(INDEX('Hoja de Trabajo para listado'!$DE$153:$DG$274,MATCH($A447,'Hoja de Trabajo para listado'!$DE$153:$DE$1048576,0),MATCH((CUADRO!Q$5&amp;$E447),'Hoja de Trabajo para listado'!$DE$151:$DG$151,0)),0)+IFERROR(INDEX('Hoja de Trabajo para listado'!$CD$155:$DC$1048576,MATCH($A447,'Hoja de Trabajo para listado'!$CD$155:$CD$1048576,0),MATCH((CUADRO!Q$5&amp;$E447),'Hoja de Trabajo para listado'!$CD$151:$DC$151,0)),0)</f>
        <v>0</v>
      </c>
      <c r="R447" s="255">
        <f t="shared" ca="1" si="14"/>
        <v>0</v>
      </c>
      <c r="S447" s="262">
        <f ca="1">+R446+R447</f>
        <v>0</v>
      </c>
      <c r="T447" s="255">
        <f ca="1">+S447</f>
        <v>0</v>
      </c>
      <c r="U447" s="254">
        <f t="shared" si="15"/>
        <v>2</v>
      </c>
      <c r="V447" s="362" t="str">
        <f>+VLOOKUP(A447,bd_lista!$A$3:$E$590,5,FALSE)</f>
        <v>Gobiernos Autonomos Municipales</v>
      </c>
      <c r="W447" s="362"/>
      <c r="X447" s="254">
        <f>+VLOOKUP(A447,[2]Sheet1!$A$13:$D$744,4,FALSE)</f>
        <v>0</v>
      </c>
      <c r="Y447" s="254" t="e">
        <f>+VLOOKUP(X447,bd_lista!$A$3:$C$590,3,FALSE)</f>
        <v>#N/A</v>
      </c>
      <c r="Z447" s="314"/>
      <c r="AA447" s="315"/>
    </row>
    <row r="448" spans="1:27" customFormat="1" ht="15" hidden="1" customHeight="1">
      <c r="A448" s="32">
        <v>1127</v>
      </c>
      <c r="B448" s="306">
        <f>+A448</f>
        <v>1127</v>
      </c>
      <c r="C448" s="259" t="str">
        <f>+VLOOKUP(A448,bd_lista!$A$3:$C$590,3,FALSE)</f>
        <v>Gobierno Autónomo Municipal de Villa de Huacaya</v>
      </c>
      <c r="D448" s="361" t="str">
        <f>+C448</f>
        <v>Gobierno Autónomo Municipal de Villa de Huacaya</v>
      </c>
      <c r="E448" s="254" t="s">
        <v>1313</v>
      </c>
      <c r="F448" s="255">
        <f ca="1">+IFERROR(INDEX('Hoja de Trabajo para listado'!$A$155:$Z$1048576,MATCH($A448,'Hoja de Trabajo para listado'!$A$155:$A$1048576,0),MATCH((CUADRO!F$5&amp;$E448),'Hoja de Trabajo para listado'!$A$151:$Z$151,0)),0)+IFERROR(INDEX('Hoja de Trabajo para listado'!$AB$155:$BA$1048576,MATCH($A448,'Hoja de Trabajo para listado'!$AB$155:$AB$1048576,0),MATCH((CUADRO!F$5&amp;$E448),'Hoja de Trabajo para listado'!$AB$151:$BA$151,0)),0)+IFERROR(INDEX('Hoja de Trabajo para listado'!$BC$155:$CB$1048576,MATCH($A448,'Hoja de Trabajo para listado'!$BC$155:$BC$1048576,0),MATCH((CUADRO!F$5&amp;$E448),'Hoja de Trabajo para listado'!$BC$151:$CB$151,0)),0)+IFERROR(INDEX('Hoja de Trabajo para listado'!$DE$153:$DG$274,MATCH($A448,'Hoja de Trabajo para listado'!$DE$153:$DE$1048576,0),MATCH((CUADRO!F$5&amp;$E448),'Hoja de Trabajo para listado'!$DE$151:$DG$151,0)),0)+IFERROR(INDEX('Hoja de Trabajo para listado'!$CD$155:$DC$1048576,MATCH($A448,'Hoja de Trabajo para listado'!$CD$155:$CD$1048576,0),MATCH((CUADRO!F$5&amp;$E448),'Hoja de Trabajo para listado'!$CD$151:$DC$151,0)),0)</f>
        <v>0</v>
      </c>
      <c r="G448" s="255">
        <f ca="1">+IFERROR(INDEX('Hoja de Trabajo para listado'!$A$155:$Z$1048576,MATCH($A448,'Hoja de Trabajo para listado'!$A$155:$A$1048576,0),MATCH((CUADRO!G$5&amp;$E448),'Hoja de Trabajo para listado'!$A$151:$Z$151,0)),0)+IFERROR(INDEX('Hoja de Trabajo para listado'!$AB$155:$BA$1048576,MATCH($A448,'Hoja de Trabajo para listado'!$AB$155:$AB$1048576,0),MATCH((CUADRO!G$5&amp;$E448),'Hoja de Trabajo para listado'!$AB$151:$BA$151,0)),0)+IFERROR(INDEX('Hoja de Trabajo para listado'!$BC$155:$CB$1048576,MATCH($A448,'Hoja de Trabajo para listado'!$BC$155:$BC$1048576,0),MATCH((CUADRO!G$5&amp;$E448),'Hoja de Trabajo para listado'!$BC$151:$CB$151,0)),0)+IFERROR(INDEX('Hoja de Trabajo para listado'!$DE$153:$DG$274,MATCH($A448,'Hoja de Trabajo para listado'!$DE$153:$DE$1048576,0),MATCH((CUADRO!G$5&amp;$E448),'Hoja de Trabajo para listado'!$DE$151:$DG$151,0)),0)+IFERROR(INDEX('Hoja de Trabajo para listado'!$CD$155:$DC$1048576,MATCH($A448,'Hoja de Trabajo para listado'!$CD$155:$CD$1048576,0),MATCH((CUADRO!G$5&amp;$E448),'Hoja de Trabajo para listado'!$CD$151:$DC$151,0)),0)</f>
        <v>0</v>
      </c>
      <c r="H448" s="255">
        <f ca="1">+IFERROR(INDEX('Hoja de Trabajo para listado'!$A$155:$Z$1048576,MATCH($A448,'Hoja de Trabajo para listado'!$A$155:$A$1048576,0),MATCH((CUADRO!H$5&amp;$E448),'Hoja de Trabajo para listado'!$A$151:$Z$151,0)),0)+IFERROR(INDEX('Hoja de Trabajo para listado'!$AB$155:$BA$1048576,MATCH($A448,'Hoja de Trabajo para listado'!$AB$155:$AB$1048576,0),MATCH((CUADRO!H$5&amp;$E448),'Hoja de Trabajo para listado'!$AB$151:$BA$151,0)),0)+IFERROR(INDEX('Hoja de Trabajo para listado'!$BC$155:$CB$1048576,MATCH($A448,'Hoja de Trabajo para listado'!$BC$155:$BC$1048576,0),MATCH((CUADRO!H$5&amp;$E448),'Hoja de Trabajo para listado'!$BC$151:$CB$151,0)),0)+IFERROR(INDEX('Hoja de Trabajo para listado'!$DE$153:$DG$274,MATCH($A448,'Hoja de Trabajo para listado'!$DE$153:$DE$1048576,0),MATCH((CUADRO!H$5&amp;$E448),'Hoja de Trabajo para listado'!$DE$151:$DG$151,0)),0)+IFERROR(INDEX('Hoja de Trabajo para listado'!$CD$155:$DC$1048576,MATCH($A448,'Hoja de Trabajo para listado'!$CD$155:$CD$1048576,0),MATCH((CUADRO!H$5&amp;$E448),'Hoja de Trabajo para listado'!$CD$151:$DC$151,0)),0)</f>
        <v>0</v>
      </c>
      <c r="I448" s="255">
        <f ca="1">+IFERROR(INDEX('Hoja de Trabajo para listado'!$A$155:$Z$1048576,MATCH($A448,'Hoja de Trabajo para listado'!$A$155:$A$1048576,0),MATCH((CUADRO!I$5&amp;$E448),'Hoja de Trabajo para listado'!$A$151:$Z$151,0)),0)+IFERROR(INDEX('Hoja de Trabajo para listado'!$AB$155:$BA$1048576,MATCH($A448,'Hoja de Trabajo para listado'!$AB$155:$AB$1048576,0),MATCH((CUADRO!I$5&amp;$E448),'Hoja de Trabajo para listado'!$AB$151:$BA$151,0)),0)+IFERROR(INDEX('Hoja de Trabajo para listado'!$BC$155:$CB$1048576,MATCH($A448,'Hoja de Trabajo para listado'!$BC$155:$BC$1048576,0),MATCH((CUADRO!I$5&amp;$E448),'Hoja de Trabajo para listado'!$BC$151:$CB$151,0)),0)+IFERROR(INDEX('Hoja de Trabajo para listado'!$DE$153:$DG$274,MATCH($A448,'Hoja de Trabajo para listado'!$DE$153:$DE$1048576,0),MATCH((CUADRO!I$5&amp;$E448),'Hoja de Trabajo para listado'!$DE$151:$DG$151,0)),0)+IFERROR(INDEX('Hoja de Trabajo para listado'!$CD$155:$DC$1048576,MATCH($A448,'Hoja de Trabajo para listado'!$CD$155:$CD$1048576,0),MATCH((CUADRO!I$5&amp;$E448),'Hoja de Trabajo para listado'!$CD$151:$DC$151,0)),0)</f>
        <v>0</v>
      </c>
      <c r="J448" s="255">
        <f ca="1">+IFERROR(INDEX('Hoja de Trabajo para listado'!$A$155:$Z$1048576,MATCH($A448,'Hoja de Trabajo para listado'!$A$155:$A$1048576,0),MATCH((CUADRO!J$5&amp;$E448),'Hoja de Trabajo para listado'!$A$151:$Z$151,0)),0)+IFERROR(INDEX('Hoja de Trabajo para listado'!$AB$155:$BA$1048576,MATCH($A448,'Hoja de Trabajo para listado'!$AB$155:$AB$1048576,0),MATCH((CUADRO!J$5&amp;$E448),'Hoja de Trabajo para listado'!$AB$151:$BA$151,0)),0)+IFERROR(INDEX('Hoja de Trabajo para listado'!$BC$155:$CB$1048576,MATCH($A448,'Hoja de Trabajo para listado'!$BC$155:$BC$1048576,0),MATCH((CUADRO!J$5&amp;$E448),'Hoja de Trabajo para listado'!$BC$151:$CB$151,0)),0)+IFERROR(INDEX('Hoja de Trabajo para listado'!$DE$153:$DG$274,MATCH($A448,'Hoja de Trabajo para listado'!$DE$153:$DE$1048576,0),MATCH((CUADRO!J$5&amp;$E448),'Hoja de Trabajo para listado'!$DE$151:$DG$151,0)),0)+IFERROR(INDEX('Hoja de Trabajo para listado'!$CD$155:$DC$1048576,MATCH($A448,'Hoja de Trabajo para listado'!$CD$155:$CD$1048576,0),MATCH((CUADRO!J$5&amp;$E448),'Hoja de Trabajo para listado'!$CD$151:$DC$151,0)),0)</f>
        <v>0</v>
      </c>
      <c r="K448" s="255">
        <f ca="1">+IFERROR(INDEX('Hoja de Trabajo para listado'!$A$155:$Z$1048576,MATCH($A448,'Hoja de Trabajo para listado'!$A$155:$A$1048576,0),MATCH((CUADRO!K$5&amp;$E448),'Hoja de Trabajo para listado'!$A$151:$Z$151,0)),0)+IFERROR(INDEX('Hoja de Trabajo para listado'!$AB$155:$BA$1048576,MATCH($A448,'Hoja de Trabajo para listado'!$AB$155:$AB$1048576,0),MATCH((CUADRO!K$5&amp;$E448),'Hoja de Trabajo para listado'!$AB$151:$BA$151,0)),0)+IFERROR(INDEX('Hoja de Trabajo para listado'!$BC$155:$CB$1048576,MATCH($A448,'Hoja de Trabajo para listado'!$BC$155:$BC$1048576,0),MATCH((CUADRO!K$5&amp;$E448),'Hoja de Trabajo para listado'!$BC$151:$CB$151,0)),0)+IFERROR(INDEX('Hoja de Trabajo para listado'!$DE$153:$DG$274,MATCH($A448,'Hoja de Trabajo para listado'!$DE$153:$DE$1048576,0),MATCH((CUADRO!K$5&amp;$E448),'Hoja de Trabajo para listado'!$DE$151:$DG$151,0)),0)+IFERROR(INDEX('Hoja de Trabajo para listado'!$CD$155:$DC$1048576,MATCH($A448,'Hoja de Trabajo para listado'!$CD$155:$CD$1048576,0),MATCH((CUADRO!K$5&amp;$E448),'Hoja de Trabajo para listado'!$CD$151:$DC$151,0)),0)</f>
        <v>0</v>
      </c>
      <c r="L448" s="255">
        <f ca="1">+IFERROR(INDEX('Hoja de Trabajo para listado'!$A$155:$Z$1048576,MATCH($A448,'Hoja de Trabajo para listado'!$A$155:$A$1048576,0),MATCH((CUADRO!L$5&amp;$E448),'Hoja de Trabajo para listado'!$A$151:$Z$151,0)),0)+IFERROR(INDEX('Hoja de Trabajo para listado'!$AB$155:$BA$1048576,MATCH($A448,'Hoja de Trabajo para listado'!$AB$155:$AB$1048576,0),MATCH((CUADRO!L$5&amp;$E448),'Hoja de Trabajo para listado'!$AB$151:$BA$151,0)),0)+IFERROR(INDEX('Hoja de Trabajo para listado'!$BC$155:$CB$1048576,MATCH($A448,'Hoja de Trabajo para listado'!$BC$155:$BC$1048576,0),MATCH((CUADRO!L$5&amp;$E448),'Hoja de Trabajo para listado'!$BC$151:$CB$151,0)),0)+IFERROR(INDEX('Hoja de Trabajo para listado'!$DE$153:$DG$274,MATCH($A448,'Hoja de Trabajo para listado'!$DE$153:$DE$1048576,0),MATCH((CUADRO!L$5&amp;$E448),'Hoja de Trabajo para listado'!$DE$151:$DG$151,0)),0)+IFERROR(INDEX('Hoja de Trabajo para listado'!$CD$155:$DC$1048576,MATCH($A448,'Hoja de Trabajo para listado'!$CD$155:$CD$1048576,0),MATCH((CUADRO!L$5&amp;$E448),'Hoja de Trabajo para listado'!$CD$151:$DC$151,0)),0)</f>
        <v>0</v>
      </c>
      <c r="M448" s="255">
        <f ca="1">+IFERROR(INDEX('Hoja de Trabajo para listado'!$A$155:$Z$1048576,MATCH($A448,'Hoja de Trabajo para listado'!$A$155:$A$1048576,0),MATCH((CUADRO!M$5&amp;$E448),'Hoja de Trabajo para listado'!$A$151:$Z$151,0)),0)+IFERROR(INDEX('Hoja de Trabajo para listado'!$AB$155:$BA$1048576,MATCH($A448,'Hoja de Trabajo para listado'!$AB$155:$AB$1048576,0),MATCH((CUADRO!M$5&amp;$E448),'Hoja de Trabajo para listado'!$AB$151:$BA$151,0)),0)+IFERROR(INDEX('Hoja de Trabajo para listado'!$BC$155:$CB$1048576,MATCH($A448,'Hoja de Trabajo para listado'!$BC$155:$BC$1048576,0),MATCH((CUADRO!M$5&amp;$E448),'Hoja de Trabajo para listado'!$BC$151:$CB$151,0)),0)+IFERROR(INDEX('Hoja de Trabajo para listado'!$DE$153:$DG$274,MATCH($A448,'Hoja de Trabajo para listado'!$DE$153:$DE$1048576,0),MATCH((CUADRO!M$5&amp;$E448),'Hoja de Trabajo para listado'!$DE$151:$DG$151,0)),0)+IFERROR(INDEX('Hoja de Trabajo para listado'!$CD$155:$DC$1048576,MATCH($A448,'Hoja de Trabajo para listado'!$CD$155:$CD$1048576,0),MATCH((CUADRO!M$5&amp;$E448),'Hoja de Trabajo para listado'!$CD$151:$DC$151,0)),0)</f>
        <v>0</v>
      </c>
      <c r="N448" s="255">
        <f ca="1">+IFERROR(INDEX('Hoja de Trabajo para listado'!$A$155:$Z$1048576,MATCH($A448,'Hoja de Trabajo para listado'!$A$155:$A$1048576,0),MATCH((CUADRO!N$5&amp;$E448),'Hoja de Trabajo para listado'!$A$151:$Z$151,0)),0)+IFERROR(INDEX('Hoja de Trabajo para listado'!$AB$155:$BA$1048576,MATCH($A448,'Hoja de Trabajo para listado'!$AB$155:$AB$1048576,0),MATCH((CUADRO!N$5&amp;$E448),'Hoja de Trabajo para listado'!$AB$151:$BA$151,0)),0)+IFERROR(INDEX('Hoja de Trabajo para listado'!$BC$155:$CB$1048576,MATCH($A448,'Hoja de Trabajo para listado'!$BC$155:$BC$1048576,0),MATCH((CUADRO!N$5&amp;$E448),'Hoja de Trabajo para listado'!$BC$151:$CB$151,0)),0)+IFERROR(INDEX('Hoja de Trabajo para listado'!$DE$153:$DG$274,MATCH($A448,'Hoja de Trabajo para listado'!$DE$153:$DE$1048576,0),MATCH((CUADRO!N$5&amp;$E448),'Hoja de Trabajo para listado'!$DE$151:$DG$151,0)),0)+IFERROR(INDEX('Hoja de Trabajo para listado'!$CD$155:$DC$1048576,MATCH($A448,'Hoja de Trabajo para listado'!$CD$155:$CD$1048576,0),MATCH((CUADRO!N$5&amp;$E448),'Hoja de Trabajo para listado'!$CD$151:$DC$151,0)),0)</f>
        <v>0</v>
      </c>
      <c r="O448" s="255">
        <f ca="1">+IFERROR(INDEX('Hoja de Trabajo para listado'!$A$155:$Z$1048576,MATCH($A448,'Hoja de Trabajo para listado'!$A$155:$A$1048576,0),MATCH((CUADRO!O$5&amp;$E448),'Hoja de Trabajo para listado'!$A$151:$Z$151,0)),0)+IFERROR(INDEX('Hoja de Trabajo para listado'!$AB$155:$BA$1048576,MATCH($A448,'Hoja de Trabajo para listado'!$AB$155:$AB$1048576,0),MATCH((CUADRO!O$5&amp;$E448),'Hoja de Trabajo para listado'!$AB$151:$BA$151,0)),0)+IFERROR(INDEX('Hoja de Trabajo para listado'!$BC$155:$CB$1048576,MATCH($A448,'Hoja de Trabajo para listado'!$BC$155:$BC$1048576,0),MATCH((CUADRO!O$5&amp;$E448),'Hoja de Trabajo para listado'!$BC$151:$CB$151,0)),0)+IFERROR(INDEX('Hoja de Trabajo para listado'!$DE$153:$DG$274,MATCH($A448,'Hoja de Trabajo para listado'!$DE$153:$DE$1048576,0),MATCH((CUADRO!O$5&amp;$E448),'Hoja de Trabajo para listado'!$DE$151:$DG$151,0)),0)+IFERROR(INDEX('Hoja de Trabajo para listado'!$CD$155:$DC$1048576,MATCH($A448,'Hoja de Trabajo para listado'!$CD$155:$CD$1048576,0),MATCH((CUADRO!O$5&amp;$E448),'Hoja de Trabajo para listado'!$CD$151:$DC$151,0)),0)</f>
        <v>0</v>
      </c>
      <c r="P448" s="255">
        <f ca="1">+IFERROR(INDEX('Hoja de Trabajo para listado'!$A$155:$Z$1048576,MATCH($A448,'Hoja de Trabajo para listado'!$A$155:$A$1048576,0),MATCH((CUADRO!P$5&amp;$E448),'Hoja de Trabajo para listado'!$A$151:$Z$151,0)),0)+IFERROR(INDEX('Hoja de Trabajo para listado'!$AB$155:$BA$1048576,MATCH($A448,'Hoja de Trabajo para listado'!$AB$155:$AB$1048576,0),MATCH((CUADRO!P$5&amp;$E448),'Hoja de Trabajo para listado'!$AB$151:$BA$151,0)),0)+IFERROR(INDEX('Hoja de Trabajo para listado'!$BC$155:$CB$1048576,MATCH($A448,'Hoja de Trabajo para listado'!$BC$155:$BC$1048576,0),MATCH((CUADRO!P$5&amp;$E448),'Hoja de Trabajo para listado'!$BC$151:$CB$151,0)),0)+IFERROR(INDEX('Hoja de Trabajo para listado'!$DE$153:$DG$274,MATCH($A448,'Hoja de Trabajo para listado'!$DE$153:$DE$1048576,0),MATCH((CUADRO!P$5&amp;$E448),'Hoja de Trabajo para listado'!$DE$151:$DG$151,0)),0)+IFERROR(INDEX('Hoja de Trabajo para listado'!$CD$155:$DC$1048576,MATCH($A448,'Hoja de Trabajo para listado'!$CD$155:$CD$1048576,0),MATCH((CUADRO!P$5&amp;$E448),'Hoja de Trabajo para listado'!$CD$151:$DC$151,0)),0)</f>
        <v>0</v>
      </c>
      <c r="Q448" s="255">
        <f ca="1">+IFERROR(INDEX('Hoja de Trabajo para listado'!$A$155:$Z$1048576,MATCH($A448,'Hoja de Trabajo para listado'!$A$155:$A$1048576,0),MATCH((CUADRO!Q$5&amp;$E448),'Hoja de Trabajo para listado'!$A$151:$Z$151,0)),0)+IFERROR(INDEX('Hoja de Trabajo para listado'!$AB$155:$BA$1048576,MATCH($A448,'Hoja de Trabajo para listado'!$AB$155:$AB$1048576,0),MATCH((CUADRO!Q$5&amp;$E448),'Hoja de Trabajo para listado'!$AB$151:$BA$151,0)),0)+IFERROR(INDEX('Hoja de Trabajo para listado'!$BC$155:$CB$1048576,MATCH($A448,'Hoja de Trabajo para listado'!$BC$155:$BC$1048576,0),MATCH((CUADRO!Q$5&amp;$E448),'Hoja de Trabajo para listado'!$BC$151:$CB$151,0)),0)+IFERROR(INDEX('Hoja de Trabajo para listado'!$DE$153:$DG$274,MATCH($A448,'Hoja de Trabajo para listado'!$DE$153:$DE$1048576,0),MATCH((CUADRO!Q$5&amp;$E448),'Hoja de Trabajo para listado'!$DE$151:$DG$151,0)),0)+IFERROR(INDEX('Hoja de Trabajo para listado'!$CD$155:$DC$1048576,MATCH($A448,'Hoja de Trabajo para listado'!$CD$155:$CD$1048576,0),MATCH((CUADRO!Q$5&amp;$E448),'Hoja de Trabajo para listado'!$CD$151:$DC$151,0)),0)</f>
        <v>0</v>
      </c>
      <c r="R448" s="255">
        <f t="shared" ca="1" si="14"/>
        <v>0</v>
      </c>
      <c r="S448" s="262"/>
      <c r="T448" s="255">
        <f ca="1">+T449</f>
        <v>0</v>
      </c>
      <c r="U448" s="254">
        <f t="shared" si="15"/>
        <v>1</v>
      </c>
      <c r="V448" s="362" t="str">
        <f>+VLOOKUP(A448,bd_lista!$A$3:$E$590,5,FALSE)</f>
        <v>Gobiernos Autonomos Municipales</v>
      </c>
      <c r="W448" s="361" t="str">
        <f>+V448</f>
        <v>Gobiernos Autonomos Municipales</v>
      </c>
      <c r="X448" s="254">
        <f>+VLOOKUP(A448,[2]Sheet1!$A$13:$D$744,4,FALSE)</f>
        <v>0</v>
      </c>
      <c r="Y448" s="254" t="e">
        <f>+VLOOKUP(X448,bd_lista!$A$3:$C$590,3,FALSE)</f>
        <v>#N/A</v>
      </c>
      <c r="Z448" s="316">
        <f>+X448</f>
        <v>0</v>
      </c>
      <c r="AA448" s="317" t="e">
        <f>+Y448</f>
        <v>#N/A</v>
      </c>
    </row>
    <row r="449" spans="1:27" customFormat="1" ht="15" hidden="1" customHeight="1">
      <c r="A449" s="32">
        <v>1127</v>
      </c>
      <c r="B449" s="307"/>
      <c r="C449" s="259" t="str">
        <f>+VLOOKUP(A449,bd_lista!$A$3:$C$590,3,FALSE)</f>
        <v>Gobierno Autónomo Municipal de Villa de Huacaya</v>
      </c>
      <c r="D449" s="362"/>
      <c r="E449" s="256" t="s">
        <v>1314</v>
      </c>
      <c r="F449" s="255">
        <f ca="1">+IFERROR(INDEX('Hoja de Trabajo para listado'!$A$155:$Z$1048576,MATCH($A449,'Hoja de Trabajo para listado'!$A$155:$A$1048576,0),MATCH((CUADRO!F$5&amp;$E449),'Hoja de Trabajo para listado'!$A$151:$Z$151,0)),0)+IFERROR(INDEX('Hoja de Trabajo para listado'!$AB$155:$BA$1048576,MATCH($A449,'Hoja de Trabajo para listado'!$AB$155:$AB$1048576,0),MATCH((CUADRO!F$5&amp;$E449),'Hoja de Trabajo para listado'!$AB$151:$BA$151,0)),0)+IFERROR(INDEX('Hoja de Trabajo para listado'!$BC$155:$CB$1048576,MATCH($A449,'Hoja de Trabajo para listado'!$BC$155:$BC$1048576,0),MATCH((CUADRO!F$5&amp;$E449),'Hoja de Trabajo para listado'!$BC$151:$CB$151,0)),0)+IFERROR(INDEX('Hoja de Trabajo para listado'!$DE$153:$DG$274,MATCH($A449,'Hoja de Trabajo para listado'!$DE$153:$DE$1048576,0),MATCH((CUADRO!F$5&amp;$E449),'Hoja de Trabajo para listado'!$DE$151:$DG$151,0)),0)+IFERROR(INDEX('Hoja de Trabajo para listado'!$CD$155:$DC$1048576,MATCH($A449,'Hoja de Trabajo para listado'!$CD$155:$CD$1048576,0),MATCH((CUADRO!F$5&amp;$E449),'Hoja de Trabajo para listado'!$CD$151:$DC$151,0)),0)</f>
        <v>0</v>
      </c>
      <c r="G449" s="255">
        <f ca="1">+IFERROR(INDEX('Hoja de Trabajo para listado'!$A$155:$Z$1048576,MATCH($A449,'Hoja de Trabajo para listado'!$A$155:$A$1048576,0),MATCH((CUADRO!G$5&amp;$E449),'Hoja de Trabajo para listado'!$A$151:$Z$151,0)),0)+IFERROR(INDEX('Hoja de Trabajo para listado'!$AB$155:$BA$1048576,MATCH($A449,'Hoja de Trabajo para listado'!$AB$155:$AB$1048576,0),MATCH((CUADRO!G$5&amp;$E449),'Hoja de Trabajo para listado'!$AB$151:$BA$151,0)),0)+IFERROR(INDEX('Hoja de Trabajo para listado'!$BC$155:$CB$1048576,MATCH($A449,'Hoja de Trabajo para listado'!$BC$155:$BC$1048576,0),MATCH((CUADRO!G$5&amp;$E449),'Hoja de Trabajo para listado'!$BC$151:$CB$151,0)),0)+IFERROR(INDEX('Hoja de Trabajo para listado'!$DE$153:$DG$274,MATCH($A449,'Hoja de Trabajo para listado'!$DE$153:$DE$1048576,0),MATCH((CUADRO!G$5&amp;$E449),'Hoja de Trabajo para listado'!$DE$151:$DG$151,0)),0)+IFERROR(INDEX('Hoja de Trabajo para listado'!$CD$155:$DC$1048576,MATCH($A449,'Hoja de Trabajo para listado'!$CD$155:$CD$1048576,0),MATCH((CUADRO!G$5&amp;$E449),'Hoja de Trabajo para listado'!$CD$151:$DC$151,0)),0)</f>
        <v>0</v>
      </c>
      <c r="H449" s="255">
        <f ca="1">+IFERROR(INDEX('Hoja de Trabajo para listado'!$A$155:$Z$1048576,MATCH($A449,'Hoja de Trabajo para listado'!$A$155:$A$1048576,0),MATCH((CUADRO!H$5&amp;$E449),'Hoja de Trabajo para listado'!$A$151:$Z$151,0)),0)+IFERROR(INDEX('Hoja de Trabajo para listado'!$AB$155:$BA$1048576,MATCH($A449,'Hoja de Trabajo para listado'!$AB$155:$AB$1048576,0),MATCH((CUADRO!H$5&amp;$E449),'Hoja de Trabajo para listado'!$AB$151:$BA$151,0)),0)+IFERROR(INDEX('Hoja de Trabajo para listado'!$BC$155:$CB$1048576,MATCH($A449,'Hoja de Trabajo para listado'!$BC$155:$BC$1048576,0),MATCH((CUADRO!H$5&amp;$E449),'Hoja de Trabajo para listado'!$BC$151:$CB$151,0)),0)+IFERROR(INDEX('Hoja de Trabajo para listado'!$DE$153:$DG$274,MATCH($A449,'Hoja de Trabajo para listado'!$DE$153:$DE$1048576,0),MATCH((CUADRO!H$5&amp;$E449),'Hoja de Trabajo para listado'!$DE$151:$DG$151,0)),0)+IFERROR(INDEX('Hoja de Trabajo para listado'!$CD$155:$DC$1048576,MATCH($A449,'Hoja de Trabajo para listado'!$CD$155:$CD$1048576,0),MATCH((CUADRO!H$5&amp;$E449),'Hoja de Trabajo para listado'!$CD$151:$DC$151,0)),0)</f>
        <v>0</v>
      </c>
      <c r="I449" s="255">
        <f ca="1">+IFERROR(INDEX('Hoja de Trabajo para listado'!$A$155:$Z$1048576,MATCH($A449,'Hoja de Trabajo para listado'!$A$155:$A$1048576,0),MATCH((CUADRO!I$5&amp;$E449),'Hoja de Trabajo para listado'!$A$151:$Z$151,0)),0)+IFERROR(INDEX('Hoja de Trabajo para listado'!$AB$155:$BA$1048576,MATCH($A449,'Hoja de Trabajo para listado'!$AB$155:$AB$1048576,0),MATCH((CUADRO!I$5&amp;$E449),'Hoja de Trabajo para listado'!$AB$151:$BA$151,0)),0)+IFERROR(INDEX('Hoja de Trabajo para listado'!$BC$155:$CB$1048576,MATCH($A449,'Hoja de Trabajo para listado'!$BC$155:$BC$1048576,0),MATCH((CUADRO!I$5&amp;$E449),'Hoja de Trabajo para listado'!$BC$151:$CB$151,0)),0)+IFERROR(INDEX('Hoja de Trabajo para listado'!$DE$153:$DG$274,MATCH($A449,'Hoja de Trabajo para listado'!$DE$153:$DE$1048576,0),MATCH((CUADRO!I$5&amp;$E449),'Hoja de Trabajo para listado'!$DE$151:$DG$151,0)),0)+IFERROR(INDEX('Hoja de Trabajo para listado'!$CD$155:$DC$1048576,MATCH($A449,'Hoja de Trabajo para listado'!$CD$155:$CD$1048576,0),MATCH((CUADRO!I$5&amp;$E449),'Hoja de Trabajo para listado'!$CD$151:$DC$151,0)),0)</f>
        <v>0</v>
      </c>
      <c r="J449" s="255">
        <f ca="1">+IFERROR(INDEX('Hoja de Trabajo para listado'!$A$155:$Z$1048576,MATCH($A449,'Hoja de Trabajo para listado'!$A$155:$A$1048576,0),MATCH((CUADRO!J$5&amp;$E449),'Hoja de Trabajo para listado'!$A$151:$Z$151,0)),0)+IFERROR(INDEX('Hoja de Trabajo para listado'!$AB$155:$BA$1048576,MATCH($A449,'Hoja de Trabajo para listado'!$AB$155:$AB$1048576,0),MATCH((CUADRO!J$5&amp;$E449),'Hoja de Trabajo para listado'!$AB$151:$BA$151,0)),0)+IFERROR(INDEX('Hoja de Trabajo para listado'!$BC$155:$CB$1048576,MATCH($A449,'Hoja de Trabajo para listado'!$BC$155:$BC$1048576,0),MATCH((CUADRO!J$5&amp;$E449),'Hoja de Trabajo para listado'!$BC$151:$CB$151,0)),0)+IFERROR(INDEX('Hoja de Trabajo para listado'!$DE$153:$DG$274,MATCH($A449,'Hoja de Trabajo para listado'!$DE$153:$DE$1048576,0),MATCH((CUADRO!J$5&amp;$E449),'Hoja de Trabajo para listado'!$DE$151:$DG$151,0)),0)+IFERROR(INDEX('Hoja de Trabajo para listado'!$CD$155:$DC$1048576,MATCH($A449,'Hoja de Trabajo para listado'!$CD$155:$CD$1048576,0),MATCH((CUADRO!J$5&amp;$E449),'Hoja de Trabajo para listado'!$CD$151:$DC$151,0)),0)</f>
        <v>0</v>
      </c>
      <c r="K449" s="255">
        <f ca="1">+IFERROR(INDEX('Hoja de Trabajo para listado'!$A$155:$Z$1048576,MATCH($A449,'Hoja de Trabajo para listado'!$A$155:$A$1048576,0),MATCH((CUADRO!K$5&amp;$E449),'Hoja de Trabajo para listado'!$A$151:$Z$151,0)),0)+IFERROR(INDEX('Hoja de Trabajo para listado'!$AB$155:$BA$1048576,MATCH($A449,'Hoja de Trabajo para listado'!$AB$155:$AB$1048576,0),MATCH((CUADRO!K$5&amp;$E449),'Hoja de Trabajo para listado'!$AB$151:$BA$151,0)),0)+IFERROR(INDEX('Hoja de Trabajo para listado'!$BC$155:$CB$1048576,MATCH($A449,'Hoja de Trabajo para listado'!$BC$155:$BC$1048576,0),MATCH((CUADRO!K$5&amp;$E449),'Hoja de Trabajo para listado'!$BC$151:$CB$151,0)),0)+IFERROR(INDEX('Hoja de Trabajo para listado'!$DE$153:$DG$274,MATCH($A449,'Hoja de Trabajo para listado'!$DE$153:$DE$1048576,0),MATCH((CUADRO!K$5&amp;$E449),'Hoja de Trabajo para listado'!$DE$151:$DG$151,0)),0)+IFERROR(INDEX('Hoja de Trabajo para listado'!$CD$155:$DC$1048576,MATCH($A449,'Hoja de Trabajo para listado'!$CD$155:$CD$1048576,0),MATCH((CUADRO!K$5&amp;$E449),'Hoja de Trabajo para listado'!$CD$151:$DC$151,0)),0)</f>
        <v>0</v>
      </c>
      <c r="L449" s="255">
        <f ca="1">+IFERROR(INDEX('Hoja de Trabajo para listado'!$A$155:$Z$1048576,MATCH($A449,'Hoja de Trabajo para listado'!$A$155:$A$1048576,0),MATCH((CUADRO!L$5&amp;$E449),'Hoja de Trabajo para listado'!$A$151:$Z$151,0)),0)+IFERROR(INDEX('Hoja de Trabajo para listado'!$AB$155:$BA$1048576,MATCH($A449,'Hoja de Trabajo para listado'!$AB$155:$AB$1048576,0),MATCH((CUADRO!L$5&amp;$E449),'Hoja de Trabajo para listado'!$AB$151:$BA$151,0)),0)+IFERROR(INDEX('Hoja de Trabajo para listado'!$BC$155:$CB$1048576,MATCH($A449,'Hoja de Trabajo para listado'!$BC$155:$BC$1048576,0),MATCH((CUADRO!L$5&amp;$E449),'Hoja de Trabajo para listado'!$BC$151:$CB$151,0)),0)+IFERROR(INDEX('Hoja de Trabajo para listado'!$DE$153:$DG$274,MATCH($A449,'Hoja de Trabajo para listado'!$DE$153:$DE$1048576,0),MATCH((CUADRO!L$5&amp;$E449),'Hoja de Trabajo para listado'!$DE$151:$DG$151,0)),0)+IFERROR(INDEX('Hoja de Trabajo para listado'!$CD$155:$DC$1048576,MATCH($A449,'Hoja de Trabajo para listado'!$CD$155:$CD$1048576,0),MATCH((CUADRO!L$5&amp;$E449),'Hoja de Trabajo para listado'!$CD$151:$DC$151,0)),0)</f>
        <v>0</v>
      </c>
      <c r="M449" s="255">
        <f ca="1">+IFERROR(INDEX('Hoja de Trabajo para listado'!$A$155:$Z$1048576,MATCH($A449,'Hoja de Trabajo para listado'!$A$155:$A$1048576,0),MATCH((CUADRO!M$5&amp;$E449),'Hoja de Trabajo para listado'!$A$151:$Z$151,0)),0)+IFERROR(INDEX('Hoja de Trabajo para listado'!$AB$155:$BA$1048576,MATCH($A449,'Hoja de Trabajo para listado'!$AB$155:$AB$1048576,0),MATCH((CUADRO!M$5&amp;$E449),'Hoja de Trabajo para listado'!$AB$151:$BA$151,0)),0)+IFERROR(INDEX('Hoja de Trabajo para listado'!$BC$155:$CB$1048576,MATCH($A449,'Hoja de Trabajo para listado'!$BC$155:$BC$1048576,0),MATCH((CUADRO!M$5&amp;$E449),'Hoja de Trabajo para listado'!$BC$151:$CB$151,0)),0)+IFERROR(INDEX('Hoja de Trabajo para listado'!$DE$153:$DG$274,MATCH($A449,'Hoja de Trabajo para listado'!$DE$153:$DE$1048576,0),MATCH((CUADRO!M$5&amp;$E449),'Hoja de Trabajo para listado'!$DE$151:$DG$151,0)),0)+IFERROR(INDEX('Hoja de Trabajo para listado'!$CD$155:$DC$1048576,MATCH($A449,'Hoja de Trabajo para listado'!$CD$155:$CD$1048576,0),MATCH((CUADRO!M$5&amp;$E449),'Hoja de Trabajo para listado'!$CD$151:$DC$151,0)),0)</f>
        <v>0</v>
      </c>
      <c r="N449" s="255">
        <f ca="1">+IFERROR(INDEX('Hoja de Trabajo para listado'!$A$155:$Z$1048576,MATCH($A449,'Hoja de Trabajo para listado'!$A$155:$A$1048576,0),MATCH((CUADRO!N$5&amp;$E449),'Hoja de Trabajo para listado'!$A$151:$Z$151,0)),0)+IFERROR(INDEX('Hoja de Trabajo para listado'!$AB$155:$BA$1048576,MATCH($A449,'Hoja de Trabajo para listado'!$AB$155:$AB$1048576,0),MATCH((CUADRO!N$5&amp;$E449),'Hoja de Trabajo para listado'!$AB$151:$BA$151,0)),0)+IFERROR(INDEX('Hoja de Trabajo para listado'!$BC$155:$CB$1048576,MATCH($A449,'Hoja de Trabajo para listado'!$BC$155:$BC$1048576,0),MATCH((CUADRO!N$5&amp;$E449),'Hoja de Trabajo para listado'!$BC$151:$CB$151,0)),0)+IFERROR(INDEX('Hoja de Trabajo para listado'!$DE$153:$DG$274,MATCH($A449,'Hoja de Trabajo para listado'!$DE$153:$DE$1048576,0),MATCH((CUADRO!N$5&amp;$E449),'Hoja de Trabajo para listado'!$DE$151:$DG$151,0)),0)+IFERROR(INDEX('Hoja de Trabajo para listado'!$CD$155:$DC$1048576,MATCH($A449,'Hoja de Trabajo para listado'!$CD$155:$CD$1048576,0),MATCH((CUADRO!N$5&amp;$E449),'Hoja de Trabajo para listado'!$CD$151:$DC$151,0)),0)</f>
        <v>0</v>
      </c>
      <c r="O449" s="255">
        <f ca="1">+IFERROR(INDEX('Hoja de Trabajo para listado'!$A$155:$Z$1048576,MATCH($A449,'Hoja de Trabajo para listado'!$A$155:$A$1048576,0),MATCH((CUADRO!O$5&amp;$E449),'Hoja de Trabajo para listado'!$A$151:$Z$151,0)),0)+IFERROR(INDEX('Hoja de Trabajo para listado'!$AB$155:$BA$1048576,MATCH($A449,'Hoja de Trabajo para listado'!$AB$155:$AB$1048576,0),MATCH((CUADRO!O$5&amp;$E449),'Hoja de Trabajo para listado'!$AB$151:$BA$151,0)),0)+IFERROR(INDEX('Hoja de Trabajo para listado'!$BC$155:$CB$1048576,MATCH($A449,'Hoja de Trabajo para listado'!$BC$155:$BC$1048576,0),MATCH((CUADRO!O$5&amp;$E449),'Hoja de Trabajo para listado'!$BC$151:$CB$151,0)),0)+IFERROR(INDEX('Hoja de Trabajo para listado'!$DE$153:$DG$274,MATCH($A449,'Hoja de Trabajo para listado'!$DE$153:$DE$1048576,0),MATCH((CUADRO!O$5&amp;$E449),'Hoja de Trabajo para listado'!$DE$151:$DG$151,0)),0)+IFERROR(INDEX('Hoja de Trabajo para listado'!$CD$155:$DC$1048576,MATCH($A449,'Hoja de Trabajo para listado'!$CD$155:$CD$1048576,0),MATCH((CUADRO!O$5&amp;$E449),'Hoja de Trabajo para listado'!$CD$151:$DC$151,0)),0)</f>
        <v>0</v>
      </c>
      <c r="P449" s="255">
        <f ca="1">+IFERROR(INDEX('Hoja de Trabajo para listado'!$A$155:$Z$1048576,MATCH($A449,'Hoja de Trabajo para listado'!$A$155:$A$1048576,0),MATCH((CUADRO!P$5&amp;$E449),'Hoja de Trabajo para listado'!$A$151:$Z$151,0)),0)+IFERROR(INDEX('Hoja de Trabajo para listado'!$AB$155:$BA$1048576,MATCH($A449,'Hoja de Trabajo para listado'!$AB$155:$AB$1048576,0),MATCH((CUADRO!P$5&amp;$E449),'Hoja de Trabajo para listado'!$AB$151:$BA$151,0)),0)+IFERROR(INDEX('Hoja de Trabajo para listado'!$BC$155:$CB$1048576,MATCH($A449,'Hoja de Trabajo para listado'!$BC$155:$BC$1048576,0),MATCH((CUADRO!P$5&amp;$E449),'Hoja de Trabajo para listado'!$BC$151:$CB$151,0)),0)+IFERROR(INDEX('Hoja de Trabajo para listado'!$DE$153:$DG$274,MATCH($A449,'Hoja de Trabajo para listado'!$DE$153:$DE$1048576,0),MATCH((CUADRO!P$5&amp;$E449),'Hoja de Trabajo para listado'!$DE$151:$DG$151,0)),0)+IFERROR(INDEX('Hoja de Trabajo para listado'!$CD$155:$DC$1048576,MATCH($A449,'Hoja de Trabajo para listado'!$CD$155:$CD$1048576,0),MATCH((CUADRO!P$5&amp;$E449),'Hoja de Trabajo para listado'!$CD$151:$DC$151,0)),0)</f>
        <v>0</v>
      </c>
      <c r="Q449" s="255">
        <f ca="1">+IFERROR(INDEX('Hoja de Trabajo para listado'!$A$155:$Z$1048576,MATCH($A449,'Hoja de Trabajo para listado'!$A$155:$A$1048576,0),MATCH((CUADRO!Q$5&amp;$E449),'Hoja de Trabajo para listado'!$A$151:$Z$151,0)),0)+IFERROR(INDEX('Hoja de Trabajo para listado'!$AB$155:$BA$1048576,MATCH($A449,'Hoja de Trabajo para listado'!$AB$155:$AB$1048576,0),MATCH((CUADRO!Q$5&amp;$E449),'Hoja de Trabajo para listado'!$AB$151:$BA$151,0)),0)+IFERROR(INDEX('Hoja de Trabajo para listado'!$BC$155:$CB$1048576,MATCH($A449,'Hoja de Trabajo para listado'!$BC$155:$BC$1048576,0),MATCH((CUADRO!Q$5&amp;$E449),'Hoja de Trabajo para listado'!$BC$151:$CB$151,0)),0)+IFERROR(INDEX('Hoja de Trabajo para listado'!$DE$153:$DG$274,MATCH($A449,'Hoja de Trabajo para listado'!$DE$153:$DE$1048576,0),MATCH((CUADRO!Q$5&amp;$E449),'Hoja de Trabajo para listado'!$DE$151:$DG$151,0)),0)+IFERROR(INDEX('Hoja de Trabajo para listado'!$CD$155:$DC$1048576,MATCH($A449,'Hoja de Trabajo para listado'!$CD$155:$CD$1048576,0),MATCH((CUADRO!Q$5&amp;$E449),'Hoja de Trabajo para listado'!$CD$151:$DC$151,0)),0)</f>
        <v>0</v>
      </c>
      <c r="R449" s="255">
        <f t="shared" ca="1" si="14"/>
        <v>0</v>
      </c>
      <c r="S449" s="262">
        <f ca="1">+R448+R449</f>
        <v>0</v>
      </c>
      <c r="T449" s="255">
        <f ca="1">+S449</f>
        <v>0</v>
      </c>
      <c r="U449" s="254">
        <f t="shared" si="15"/>
        <v>2</v>
      </c>
      <c r="V449" s="362" t="str">
        <f>+VLOOKUP(A449,bd_lista!$A$3:$E$590,5,FALSE)</f>
        <v>Gobiernos Autonomos Municipales</v>
      </c>
      <c r="W449" s="362"/>
      <c r="X449" s="254">
        <f>+VLOOKUP(A449,[2]Sheet1!$A$13:$D$744,4,FALSE)</f>
        <v>0</v>
      </c>
      <c r="Y449" s="254" t="e">
        <f>+VLOOKUP(X449,bd_lista!$A$3:$C$590,3,FALSE)</f>
        <v>#N/A</v>
      </c>
      <c r="Z449" s="314"/>
      <c r="AA449" s="315"/>
    </row>
    <row r="450" spans="1:27" customFormat="1" ht="15" hidden="1" customHeight="1">
      <c r="A450" s="32">
        <v>1128</v>
      </c>
      <c r="B450" s="306">
        <f>+A450</f>
        <v>1128</v>
      </c>
      <c r="C450" s="259" t="str">
        <f>+VLOOKUP(A450,bd_lista!$A$3:$C$590,3,FALSE)</f>
        <v>Gobierno Autónomo Municipal de Machareti</v>
      </c>
      <c r="D450" s="361" t="str">
        <f>+C450</f>
        <v>Gobierno Autónomo Municipal de Machareti</v>
      </c>
      <c r="E450" s="254" t="s">
        <v>1313</v>
      </c>
      <c r="F450" s="255">
        <f ca="1">+IFERROR(INDEX('Hoja de Trabajo para listado'!$A$155:$Z$1048576,MATCH($A450,'Hoja de Trabajo para listado'!$A$155:$A$1048576,0),MATCH((CUADRO!F$5&amp;$E450),'Hoja de Trabajo para listado'!$A$151:$Z$151,0)),0)+IFERROR(INDEX('Hoja de Trabajo para listado'!$AB$155:$BA$1048576,MATCH($A450,'Hoja de Trabajo para listado'!$AB$155:$AB$1048576,0),MATCH((CUADRO!F$5&amp;$E450),'Hoja de Trabajo para listado'!$AB$151:$BA$151,0)),0)+IFERROR(INDEX('Hoja de Trabajo para listado'!$BC$155:$CB$1048576,MATCH($A450,'Hoja de Trabajo para listado'!$BC$155:$BC$1048576,0),MATCH((CUADRO!F$5&amp;$E450),'Hoja de Trabajo para listado'!$BC$151:$CB$151,0)),0)+IFERROR(INDEX('Hoja de Trabajo para listado'!$DE$153:$DG$274,MATCH($A450,'Hoja de Trabajo para listado'!$DE$153:$DE$1048576,0),MATCH((CUADRO!F$5&amp;$E450),'Hoja de Trabajo para listado'!$DE$151:$DG$151,0)),0)+IFERROR(INDEX('Hoja de Trabajo para listado'!$CD$155:$DC$1048576,MATCH($A450,'Hoja de Trabajo para listado'!$CD$155:$CD$1048576,0),MATCH((CUADRO!F$5&amp;$E450),'Hoja de Trabajo para listado'!$CD$151:$DC$151,0)),0)</f>
        <v>0</v>
      </c>
      <c r="G450" s="255">
        <f ca="1">+IFERROR(INDEX('Hoja de Trabajo para listado'!$A$155:$Z$1048576,MATCH($A450,'Hoja de Trabajo para listado'!$A$155:$A$1048576,0),MATCH((CUADRO!G$5&amp;$E450),'Hoja de Trabajo para listado'!$A$151:$Z$151,0)),0)+IFERROR(INDEX('Hoja de Trabajo para listado'!$AB$155:$BA$1048576,MATCH($A450,'Hoja de Trabajo para listado'!$AB$155:$AB$1048576,0),MATCH((CUADRO!G$5&amp;$E450),'Hoja de Trabajo para listado'!$AB$151:$BA$151,0)),0)+IFERROR(INDEX('Hoja de Trabajo para listado'!$BC$155:$CB$1048576,MATCH($A450,'Hoja de Trabajo para listado'!$BC$155:$BC$1048576,0),MATCH((CUADRO!G$5&amp;$E450),'Hoja de Trabajo para listado'!$BC$151:$CB$151,0)),0)+IFERROR(INDEX('Hoja de Trabajo para listado'!$DE$153:$DG$274,MATCH($A450,'Hoja de Trabajo para listado'!$DE$153:$DE$1048576,0),MATCH((CUADRO!G$5&amp;$E450),'Hoja de Trabajo para listado'!$DE$151:$DG$151,0)),0)+IFERROR(INDEX('Hoja de Trabajo para listado'!$CD$155:$DC$1048576,MATCH($A450,'Hoja de Trabajo para listado'!$CD$155:$CD$1048576,0),MATCH((CUADRO!G$5&amp;$E450),'Hoja de Trabajo para listado'!$CD$151:$DC$151,0)),0)</f>
        <v>0</v>
      </c>
      <c r="H450" s="255">
        <f ca="1">+IFERROR(INDEX('Hoja de Trabajo para listado'!$A$155:$Z$1048576,MATCH($A450,'Hoja de Trabajo para listado'!$A$155:$A$1048576,0),MATCH((CUADRO!H$5&amp;$E450),'Hoja de Trabajo para listado'!$A$151:$Z$151,0)),0)+IFERROR(INDEX('Hoja de Trabajo para listado'!$AB$155:$BA$1048576,MATCH($A450,'Hoja de Trabajo para listado'!$AB$155:$AB$1048576,0),MATCH((CUADRO!H$5&amp;$E450),'Hoja de Trabajo para listado'!$AB$151:$BA$151,0)),0)+IFERROR(INDEX('Hoja de Trabajo para listado'!$BC$155:$CB$1048576,MATCH($A450,'Hoja de Trabajo para listado'!$BC$155:$BC$1048576,0),MATCH((CUADRO!H$5&amp;$E450),'Hoja de Trabajo para listado'!$BC$151:$CB$151,0)),0)+IFERROR(INDEX('Hoja de Trabajo para listado'!$DE$153:$DG$274,MATCH($A450,'Hoja de Trabajo para listado'!$DE$153:$DE$1048576,0),MATCH((CUADRO!H$5&amp;$E450),'Hoja de Trabajo para listado'!$DE$151:$DG$151,0)),0)+IFERROR(INDEX('Hoja de Trabajo para listado'!$CD$155:$DC$1048576,MATCH($A450,'Hoja de Trabajo para listado'!$CD$155:$CD$1048576,0),MATCH((CUADRO!H$5&amp;$E450),'Hoja de Trabajo para listado'!$CD$151:$DC$151,0)),0)</f>
        <v>0</v>
      </c>
      <c r="I450" s="255">
        <f ca="1">+IFERROR(INDEX('Hoja de Trabajo para listado'!$A$155:$Z$1048576,MATCH($A450,'Hoja de Trabajo para listado'!$A$155:$A$1048576,0),MATCH((CUADRO!I$5&amp;$E450),'Hoja de Trabajo para listado'!$A$151:$Z$151,0)),0)+IFERROR(INDEX('Hoja de Trabajo para listado'!$AB$155:$BA$1048576,MATCH($A450,'Hoja de Trabajo para listado'!$AB$155:$AB$1048576,0),MATCH((CUADRO!I$5&amp;$E450),'Hoja de Trabajo para listado'!$AB$151:$BA$151,0)),0)+IFERROR(INDEX('Hoja de Trabajo para listado'!$BC$155:$CB$1048576,MATCH($A450,'Hoja de Trabajo para listado'!$BC$155:$BC$1048576,0),MATCH((CUADRO!I$5&amp;$E450),'Hoja de Trabajo para listado'!$BC$151:$CB$151,0)),0)+IFERROR(INDEX('Hoja de Trabajo para listado'!$DE$153:$DG$274,MATCH($A450,'Hoja de Trabajo para listado'!$DE$153:$DE$1048576,0),MATCH((CUADRO!I$5&amp;$E450),'Hoja de Trabajo para listado'!$DE$151:$DG$151,0)),0)+IFERROR(INDEX('Hoja de Trabajo para listado'!$CD$155:$DC$1048576,MATCH($A450,'Hoja de Trabajo para listado'!$CD$155:$CD$1048576,0),MATCH((CUADRO!I$5&amp;$E450),'Hoja de Trabajo para listado'!$CD$151:$DC$151,0)),0)</f>
        <v>0</v>
      </c>
      <c r="J450" s="255">
        <f ca="1">+IFERROR(INDEX('Hoja de Trabajo para listado'!$A$155:$Z$1048576,MATCH($A450,'Hoja de Trabajo para listado'!$A$155:$A$1048576,0),MATCH((CUADRO!J$5&amp;$E450),'Hoja de Trabajo para listado'!$A$151:$Z$151,0)),0)+IFERROR(INDEX('Hoja de Trabajo para listado'!$AB$155:$BA$1048576,MATCH($A450,'Hoja de Trabajo para listado'!$AB$155:$AB$1048576,0),MATCH((CUADRO!J$5&amp;$E450),'Hoja de Trabajo para listado'!$AB$151:$BA$151,0)),0)+IFERROR(INDEX('Hoja de Trabajo para listado'!$BC$155:$CB$1048576,MATCH($A450,'Hoja de Trabajo para listado'!$BC$155:$BC$1048576,0),MATCH((CUADRO!J$5&amp;$E450),'Hoja de Trabajo para listado'!$BC$151:$CB$151,0)),0)+IFERROR(INDEX('Hoja de Trabajo para listado'!$DE$153:$DG$274,MATCH($A450,'Hoja de Trabajo para listado'!$DE$153:$DE$1048576,0),MATCH((CUADRO!J$5&amp;$E450),'Hoja de Trabajo para listado'!$DE$151:$DG$151,0)),0)+IFERROR(INDEX('Hoja de Trabajo para listado'!$CD$155:$DC$1048576,MATCH($A450,'Hoja de Trabajo para listado'!$CD$155:$CD$1048576,0),MATCH((CUADRO!J$5&amp;$E450),'Hoja de Trabajo para listado'!$CD$151:$DC$151,0)),0)</f>
        <v>0</v>
      </c>
      <c r="K450" s="255">
        <f ca="1">+IFERROR(INDEX('Hoja de Trabajo para listado'!$A$155:$Z$1048576,MATCH($A450,'Hoja de Trabajo para listado'!$A$155:$A$1048576,0),MATCH((CUADRO!K$5&amp;$E450),'Hoja de Trabajo para listado'!$A$151:$Z$151,0)),0)+IFERROR(INDEX('Hoja de Trabajo para listado'!$AB$155:$BA$1048576,MATCH($A450,'Hoja de Trabajo para listado'!$AB$155:$AB$1048576,0),MATCH((CUADRO!K$5&amp;$E450),'Hoja de Trabajo para listado'!$AB$151:$BA$151,0)),0)+IFERROR(INDEX('Hoja de Trabajo para listado'!$BC$155:$CB$1048576,MATCH($A450,'Hoja de Trabajo para listado'!$BC$155:$BC$1048576,0),MATCH((CUADRO!K$5&amp;$E450),'Hoja de Trabajo para listado'!$BC$151:$CB$151,0)),0)+IFERROR(INDEX('Hoja de Trabajo para listado'!$DE$153:$DG$274,MATCH($A450,'Hoja de Trabajo para listado'!$DE$153:$DE$1048576,0),MATCH((CUADRO!K$5&amp;$E450),'Hoja de Trabajo para listado'!$DE$151:$DG$151,0)),0)+IFERROR(INDEX('Hoja de Trabajo para listado'!$CD$155:$DC$1048576,MATCH($A450,'Hoja de Trabajo para listado'!$CD$155:$CD$1048576,0),MATCH((CUADRO!K$5&amp;$E450),'Hoja de Trabajo para listado'!$CD$151:$DC$151,0)),0)</f>
        <v>0</v>
      </c>
      <c r="L450" s="255">
        <f ca="1">+IFERROR(INDEX('Hoja de Trabajo para listado'!$A$155:$Z$1048576,MATCH($A450,'Hoja de Trabajo para listado'!$A$155:$A$1048576,0),MATCH((CUADRO!L$5&amp;$E450),'Hoja de Trabajo para listado'!$A$151:$Z$151,0)),0)+IFERROR(INDEX('Hoja de Trabajo para listado'!$AB$155:$BA$1048576,MATCH($A450,'Hoja de Trabajo para listado'!$AB$155:$AB$1048576,0),MATCH((CUADRO!L$5&amp;$E450),'Hoja de Trabajo para listado'!$AB$151:$BA$151,0)),0)+IFERROR(INDEX('Hoja de Trabajo para listado'!$BC$155:$CB$1048576,MATCH($A450,'Hoja de Trabajo para listado'!$BC$155:$BC$1048576,0),MATCH((CUADRO!L$5&amp;$E450),'Hoja de Trabajo para listado'!$BC$151:$CB$151,0)),0)+IFERROR(INDEX('Hoja de Trabajo para listado'!$DE$153:$DG$274,MATCH($A450,'Hoja de Trabajo para listado'!$DE$153:$DE$1048576,0),MATCH((CUADRO!L$5&amp;$E450),'Hoja de Trabajo para listado'!$DE$151:$DG$151,0)),0)+IFERROR(INDEX('Hoja de Trabajo para listado'!$CD$155:$DC$1048576,MATCH($A450,'Hoja de Trabajo para listado'!$CD$155:$CD$1048576,0),MATCH((CUADRO!L$5&amp;$E450),'Hoja de Trabajo para listado'!$CD$151:$DC$151,0)),0)</f>
        <v>0</v>
      </c>
      <c r="M450" s="255">
        <f ca="1">+IFERROR(INDEX('Hoja de Trabajo para listado'!$A$155:$Z$1048576,MATCH($A450,'Hoja de Trabajo para listado'!$A$155:$A$1048576,0),MATCH((CUADRO!M$5&amp;$E450),'Hoja de Trabajo para listado'!$A$151:$Z$151,0)),0)+IFERROR(INDEX('Hoja de Trabajo para listado'!$AB$155:$BA$1048576,MATCH($A450,'Hoja de Trabajo para listado'!$AB$155:$AB$1048576,0),MATCH((CUADRO!M$5&amp;$E450),'Hoja de Trabajo para listado'!$AB$151:$BA$151,0)),0)+IFERROR(INDEX('Hoja de Trabajo para listado'!$BC$155:$CB$1048576,MATCH($A450,'Hoja de Trabajo para listado'!$BC$155:$BC$1048576,0),MATCH((CUADRO!M$5&amp;$E450),'Hoja de Trabajo para listado'!$BC$151:$CB$151,0)),0)+IFERROR(INDEX('Hoja de Trabajo para listado'!$DE$153:$DG$274,MATCH($A450,'Hoja de Trabajo para listado'!$DE$153:$DE$1048576,0),MATCH((CUADRO!M$5&amp;$E450),'Hoja de Trabajo para listado'!$DE$151:$DG$151,0)),0)+IFERROR(INDEX('Hoja de Trabajo para listado'!$CD$155:$DC$1048576,MATCH($A450,'Hoja de Trabajo para listado'!$CD$155:$CD$1048576,0),MATCH((CUADRO!M$5&amp;$E450),'Hoja de Trabajo para listado'!$CD$151:$DC$151,0)),0)</f>
        <v>0</v>
      </c>
      <c r="N450" s="255">
        <f ca="1">+IFERROR(INDEX('Hoja de Trabajo para listado'!$A$155:$Z$1048576,MATCH($A450,'Hoja de Trabajo para listado'!$A$155:$A$1048576,0),MATCH((CUADRO!N$5&amp;$E450),'Hoja de Trabajo para listado'!$A$151:$Z$151,0)),0)+IFERROR(INDEX('Hoja de Trabajo para listado'!$AB$155:$BA$1048576,MATCH($A450,'Hoja de Trabajo para listado'!$AB$155:$AB$1048576,0),MATCH((CUADRO!N$5&amp;$E450),'Hoja de Trabajo para listado'!$AB$151:$BA$151,0)),0)+IFERROR(INDEX('Hoja de Trabajo para listado'!$BC$155:$CB$1048576,MATCH($A450,'Hoja de Trabajo para listado'!$BC$155:$BC$1048576,0),MATCH((CUADRO!N$5&amp;$E450),'Hoja de Trabajo para listado'!$BC$151:$CB$151,0)),0)+IFERROR(INDEX('Hoja de Trabajo para listado'!$DE$153:$DG$274,MATCH($A450,'Hoja de Trabajo para listado'!$DE$153:$DE$1048576,0),MATCH((CUADRO!N$5&amp;$E450),'Hoja de Trabajo para listado'!$DE$151:$DG$151,0)),0)+IFERROR(INDEX('Hoja de Trabajo para listado'!$CD$155:$DC$1048576,MATCH($A450,'Hoja de Trabajo para listado'!$CD$155:$CD$1048576,0),MATCH((CUADRO!N$5&amp;$E450),'Hoja de Trabajo para listado'!$CD$151:$DC$151,0)),0)</f>
        <v>0</v>
      </c>
      <c r="O450" s="255">
        <f ca="1">+IFERROR(INDEX('Hoja de Trabajo para listado'!$A$155:$Z$1048576,MATCH($A450,'Hoja de Trabajo para listado'!$A$155:$A$1048576,0),MATCH((CUADRO!O$5&amp;$E450),'Hoja de Trabajo para listado'!$A$151:$Z$151,0)),0)+IFERROR(INDEX('Hoja de Trabajo para listado'!$AB$155:$BA$1048576,MATCH($A450,'Hoja de Trabajo para listado'!$AB$155:$AB$1048576,0),MATCH((CUADRO!O$5&amp;$E450),'Hoja de Trabajo para listado'!$AB$151:$BA$151,0)),0)+IFERROR(INDEX('Hoja de Trabajo para listado'!$BC$155:$CB$1048576,MATCH($A450,'Hoja de Trabajo para listado'!$BC$155:$BC$1048576,0),MATCH((CUADRO!O$5&amp;$E450),'Hoja de Trabajo para listado'!$BC$151:$CB$151,0)),0)+IFERROR(INDEX('Hoja de Trabajo para listado'!$DE$153:$DG$274,MATCH($A450,'Hoja de Trabajo para listado'!$DE$153:$DE$1048576,0),MATCH((CUADRO!O$5&amp;$E450),'Hoja de Trabajo para listado'!$DE$151:$DG$151,0)),0)+IFERROR(INDEX('Hoja de Trabajo para listado'!$CD$155:$DC$1048576,MATCH($A450,'Hoja de Trabajo para listado'!$CD$155:$CD$1048576,0),MATCH((CUADRO!O$5&amp;$E450),'Hoja de Trabajo para listado'!$CD$151:$DC$151,0)),0)</f>
        <v>0</v>
      </c>
      <c r="P450" s="255">
        <f ca="1">+IFERROR(INDEX('Hoja de Trabajo para listado'!$A$155:$Z$1048576,MATCH($A450,'Hoja de Trabajo para listado'!$A$155:$A$1048576,0),MATCH((CUADRO!P$5&amp;$E450),'Hoja de Trabajo para listado'!$A$151:$Z$151,0)),0)+IFERROR(INDEX('Hoja de Trabajo para listado'!$AB$155:$BA$1048576,MATCH($A450,'Hoja de Trabajo para listado'!$AB$155:$AB$1048576,0),MATCH((CUADRO!P$5&amp;$E450),'Hoja de Trabajo para listado'!$AB$151:$BA$151,0)),0)+IFERROR(INDEX('Hoja de Trabajo para listado'!$BC$155:$CB$1048576,MATCH($A450,'Hoja de Trabajo para listado'!$BC$155:$BC$1048576,0),MATCH((CUADRO!P$5&amp;$E450),'Hoja de Trabajo para listado'!$BC$151:$CB$151,0)),0)+IFERROR(INDEX('Hoja de Trabajo para listado'!$DE$153:$DG$274,MATCH($A450,'Hoja de Trabajo para listado'!$DE$153:$DE$1048576,0),MATCH((CUADRO!P$5&amp;$E450),'Hoja de Trabajo para listado'!$DE$151:$DG$151,0)),0)+IFERROR(INDEX('Hoja de Trabajo para listado'!$CD$155:$DC$1048576,MATCH($A450,'Hoja de Trabajo para listado'!$CD$155:$CD$1048576,0),MATCH((CUADRO!P$5&amp;$E450),'Hoja de Trabajo para listado'!$CD$151:$DC$151,0)),0)</f>
        <v>0</v>
      </c>
      <c r="Q450" s="255">
        <f ca="1">+IFERROR(INDEX('Hoja de Trabajo para listado'!$A$155:$Z$1048576,MATCH($A450,'Hoja de Trabajo para listado'!$A$155:$A$1048576,0),MATCH((CUADRO!Q$5&amp;$E450),'Hoja de Trabajo para listado'!$A$151:$Z$151,0)),0)+IFERROR(INDEX('Hoja de Trabajo para listado'!$AB$155:$BA$1048576,MATCH($A450,'Hoja de Trabajo para listado'!$AB$155:$AB$1048576,0),MATCH((CUADRO!Q$5&amp;$E450),'Hoja de Trabajo para listado'!$AB$151:$BA$151,0)),0)+IFERROR(INDEX('Hoja de Trabajo para listado'!$BC$155:$CB$1048576,MATCH($A450,'Hoja de Trabajo para listado'!$BC$155:$BC$1048576,0),MATCH((CUADRO!Q$5&amp;$E450),'Hoja de Trabajo para listado'!$BC$151:$CB$151,0)),0)+IFERROR(INDEX('Hoja de Trabajo para listado'!$DE$153:$DG$274,MATCH($A450,'Hoja de Trabajo para listado'!$DE$153:$DE$1048576,0),MATCH((CUADRO!Q$5&amp;$E450),'Hoja de Trabajo para listado'!$DE$151:$DG$151,0)),0)+IFERROR(INDEX('Hoja de Trabajo para listado'!$CD$155:$DC$1048576,MATCH($A450,'Hoja de Trabajo para listado'!$CD$155:$CD$1048576,0),MATCH((CUADRO!Q$5&amp;$E450),'Hoja de Trabajo para listado'!$CD$151:$DC$151,0)),0)</f>
        <v>0</v>
      </c>
      <c r="R450" s="255">
        <f t="shared" ca="1" si="14"/>
        <v>0</v>
      </c>
      <c r="S450" s="262"/>
      <c r="T450" s="255">
        <f ca="1">+T451</f>
        <v>0</v>
      </c>
      <c r="U450" s="254">
        <f t="shared" si="15"/>
        <v>1</v>
      </c>
      <c r="V450" s="362" t="str">
        <f>+VLOOKUP(A450,bd_lista!$A$3:$E$590,5,FALSE)</f>
        <v>Gobiernos Autonomos Municipales</v>
      </c>
      <c r="W450" s="361" t="str">
        <f>+V450</f>
        <v>Gobiernos Autonomos Municipales</v>
      </c>
      <c r="X450" s="254">
        <f>+VLOOKUP(A450,[2]Sheet1!$A$13:$D$744,4,FALSE)</f>
        <v>0</v>
      </c>
      <c r="Y450" s="254" t="e">
        <f>+VLOOKUP(X450,bd_lista!$A$3:$C$590,3,FALSE)</f>
        <v>#N/A</v>
      </c>
      <c r="Z450" s="316">
        <f>+X450</f>
        <v>0</v>
      </c>
      <c r="AA450" s="317" t="e">
        <f>+Y450</f>
        <v>#N/A</v>
      </c>
    </row>
    <row r="451" spans="1:27" customFormat="1" ht="15" hidden="1" customHeight="1">
      <c r="A451" s="32">
        <v>1128</v>
      </c>
      <c r="B451" s="307"/>
      <c r="C451" s="259" t="str">
        <f>+VLOOKUP(A451,bd_lista!$A$3:$C$590,3,FALSE)</f>
        <v>Gobierno Autónomo Municipal de Machareti</v>
      </c>
      <c r="D451" s="362"/>
      <c r="E451" s="256" t="s">
        <v>1314</v>
      </c>
      <c r="F451" s="255">
        <f ca="1">+IFERROR(INDEX('Hoja de Trabajo para listado'!$A$155:$Z$1048576,MATCH($A451,'Hoja de Trabajo para listado'!$A$155:$A$1048576,0),MATCH((CUADRO!F$5&amp;$E451),'Hoja de Trabajo para listado'!$A$151:$Z$151,0)),0)+IFERROR(INDEX('Hoja de Trabajo para listado'!$AB$155:$BA$1048576,MATCH($A451,'Hoja de Trabajo para listado'!$AB$155:$AB$1048576,0),MATCH((CUADRO!F$5&amp;$E451),'Hoja de Trabajo para listado'!$AB$151:$BA$151,0)),0)+IFERROR(INDEX('Hoja de Trabajo para listado'!$BC$155:$CB$1048576,MATCH($A451,'Hoja de Trabajo para listado'!$BC$155:$BC$1048576,0),MATCH((CUADRO!F$5&amp;$E451),'Hoja de Trabajo para listado'!$BC$151:$CB$151,0)),0)+IFERROR(INDEX('Hoja de Trabajo para listado'!$DE$153:$DG$274,MATCH($A451,'Hoja de Trabajo para listado'!$DE$153:$DE$1048576,0),MATCH((CUADRO!F$5&amp;$E451),'Hoja de Trabajo para listado'!$DE$151:$DG$151,0)),0)+IFERROR(INDEX('Hoja de Trabajo para listado'!$CD$155:$DC$1048576,MATCH($A451,'Hoja de Trabajo para listado'!$CD$155:$CD$1048576,0),MATCH((CUADRO!F$5&amp;$E451),'Hoja de Trabajo para listado'!$CD$151:$DC$151,0)),0)</f>
        <v>0</v>
      </c>
      <c r="G451" s="255">
        <f ca="1">+IFERROR(INDEX('Hoja de Trabajo para listado'!$A$155:$Z$1048576,MATCH($A451,'Hoja de Trabajo para listado'!$A$155:$A$1048576,0),MATCH((CUADRO!G$5&amp;$E451),'Hoja de Trabajo para listado'!$A$151:$Z$151,0)),0)+IFERROR(INDEX('Hoja de Trabajo para listado'!$AB$155:$BA$1048576,MATCH($A451,'Hoja de Trabajo para listado'!$AB$155:$AB$1048576,0),MATCH((CUADRO!G$5&amp;$E451),'Hoja de Trabajo para listado'!$AB$151:$BA$151,0)),0)+IFERROR(INDEX('Hoja de Trabajo para listado'!$BC$155:$CB$1048576,MATCH($A451,'Hoja de Trabajo para listado'!$BC$155:$BC$1048576,0),MATCH((CUADRO!G$5&amp;$E451),'Hoja de Trabajo para listado'!$BC$151:$CB$151,0)),0)+IFERROR(INDEX('Hoja de Trabajo para listado'!$DE$153:$DG$274,MATCH($A451,'Hoja de Trabajo para listado'!$DE$153:$DE$1048576,0),MATCH((CUADRO!G$5&amp;$E451),'Hoja de Trabajo para listado'!$DE$151:$DG$151,0)),0)+IFERROR(INDEX('Hoja de Trabajo para listado'!$CD$155:$DC$1048576,MATCH($A451,'Hoja de Trabajo para listado'!$CD$155:$CD$1048576,0),MATCH((CUADRO!G$5&amp;$E451),'Hoja de Trabajo para listado'!$CD$151:$DC$151,0)),0)</f>
        <v>0</v>
      </c>
      <c r="H451" s="255">
        <f ca="1">+IFERROR(INDEX('Hoja de Trabajo para listado'!$A$155:$Z$1048576,MATCH($A451,'Hoja de Trabajo para listado'!$A$155:$A$1048576,0),MATCH((CUADRO!H$5&amp;$E451),'Hoja de Trabajo para listado'!$A$151:$Z$151,0)),0)+IFERROR(INDEX('Hoja de Trabajo para listado'!$AB$155:$BA$1048576,MATCH($A451,'Hoja de Trabajo para listado'!$AB$155:$AB$1048576,0),MATCH((CUADRO!H$5&amp;$E451),'Hoja de Trabajo para listado'!$AB$151:$BA$151,0)),0)+IFERROR(INDEX('Hoja de Trabajo para listado'!$BC$155:$CB$1048576,MATCH($A451,'Hoja de Trabajo para listado'!$BC$155:$BC$1048576,0),MATCH((CUADRO!H$5&amp;$E451),'Hoja de Trabajo para listado'!$BC$151:$CB$151,0)),0)+IFERROR(INDEX('Hoja de Trabajo para listado'!$DE$153:$DG$274,MATCH($A451,'Hoja de Trabajo para listado'!$DE$153:$DE$1048576,0),MATCH((CUADRO!H$5&amp;$E451),'Hoja de Trabajo para listado'!$DE$151:$DG$151,0)),0)+IFERROR(INDEX('Hoja de Trabajo para listado'!$CD$155:$DC$1048576,MATCH($A451,'Hoja de Trabajo para listado'!$CD$155:$CD$1048576,0),MATCH((CUADRO!H$5&amp;$E451),'Hoja de Trabajo para listado'!$CD$151:$DC$151,0)),0)</f>
        <v>0</v>
      </c>
      <c r="I451" s="255">
        <f ca="1">+IFERROR(INDEX('Hoja de Trabajo para listado'!$A$155:$Z$1048576,MATCH($A451,'Hoja de Trabajo para listado'!$A$155:$A$1048576,0),MATCH((CUADRO!I$5&amp;$E451),'Hoja de Trabajo para listado'!$A$151:$Z$151,0)),0)+IFERROR(INDEX('Hoja de Trabajo para listado'!$AB$155:$BA$1048576,MATCH($A451,'Hoja de Trabajo para listado'!$AB$155:$AB$1048576,0),MATCH((CUADRO!I$5&amp;$E451),'Hoja de Trabajo para listado'!$AB$151:$BA$151,0)),0)+IFERROR(INDEX('Hoja de Trabajo para listado'!$BC$155:$CB$1048576,MATCH($A451,'Hoja de Trabajo para listado'!$BC$155:$BC$1048576,0),MATCH((CUADRO!I$5&amp;$E451),'Hoja de Trabajo para listado'!$BC$151:$CB$151,0)),0)+IFERROR(INDEX('Hoja de Trabajo para listado'!$DE$153:$DG$274,MATCH($A451,'Hoja de Trabajo para listado'!$DE$153:$DE$1048576,0),MATCH((CUADRO!I$5&amp;$E451),'Hoja de Trabajo para listado'!$DE$151:$DG$151,0)),0)+IFERROR(INDEX('Hoja de Trabajo para listado'!$CD$155:$DC$1048576,MATCH($A451,'Hoja de Trabajo para listado'!$CD$155:$CD$1048576,0),MATCH((CUADRO!I$5&amp;$E451),'Hoja de Trabajo para listado'!$CD$151:$DC$151,0)),0)</f>
        <v>0</v>
      </c>
      <c r="J451" s="255">
        <f ca="1">+IFERROR(INDEX('Hoja de Trabajo para listado'!$A$155:$Z$1048576,MATCH($A451,'Hoja de Trabajo para listado'!$A$155:$A$1048576,0),MATCH((CUADRO!J$5&amp;$E451),'Hoja de Trabajo para listado'!$A$151:$Z$151,0)),0)+IFERROR(INDEX('Hoja de Trabajo para listado'!$AB$155:$BA$1048576,MATCH($A451,'Hoja de Trabajo para listado'!$AB$155:$AB$1048576,0),MATCH((CUADRO!J$5&amp;$E451),'Hoja de Trabajo para listado'!$AB$151:$BA$151,0)),0)+IFERROR(INDEX('Hoja de Trabajo para listado'!$BC$155:$CB$1048576,MATCH($A451,'Hoja de Trabajo para listado'!$BC$155:$BC$1048576,0),MATCH((CUADRO!J$5&amp;$E451),'Hoja de Trabajo para listado'!$BC$151:$CB$151,0)),0)+IFERROR(INDEX('Hoja de Trabajo para listado'!$DE$153:$DG$274,MATCH($A451,'Hoja de Trabajo para listado'!$DE$153:$DE$1048576,0),MATCH((CUADRO!J$5&amp;$E451),'Hoja de Trabajo para listado'!$DE$151:$DG$151,0)),0)+IFERROR(INDEX('Hoja de Trabajo para listado'!$CD$155:$DC$1048576,MATCH($A451,'Hoja de Trabajo para listado'!$CD$155:$CD$1048576,0),MATCH((CUADRO!J$5&amp;$E451),'Hoja de Trabajo para listado'!$CD$151:$DC$151,0)),0)</f>
        <v>0</v>
      </c>
      <c r="K451" s="255">
        <f ca="1">+IFERROR(INDEX('Hoja de Trabajo para listado'!$A$155:$Z$1048576,MATCH($A451,'Hoja de Trabajo para listado'!$A$155:$A$1048576,0),MATCH((CUADRO!K$5&amp;$E451),'Hoja de Trabajo para listado'!$A$151:$Z$151,0)),0)+IFERROR(INDEX('Hoja de Trabajo para listado'!$AB$155:$BA$1048576,MATCH($A451,'Hoja de Trabajo para listado'!$AB$155:$AB$1048576,0),MATCH((CUADRO!K$5&amp;$E451),'Hoja de Trabajo para listado'!$AB$151:$BA$151,0)),0)+IFERROR(INDEX('Hoja de Trabajo para listado'!$BC$155:$CB$1048576,MATCH($A451,'Hoja de Trabajo para listado'!$BC$155:$BC$1048576,0),MATCH((CUADRO!K$5&amp;$E451),'Hoja de Trabajo para listado'!$BC$151:$CB$151,0)),0)+IFERROR(INDEX('Hoja de Trabajo para listado'!$DE$153:$DG$274,MATCH($A451,'Hoja de Trabajo para listado'!$DE$153:$DE$1048576,0),MATCH((CUADRO!K$5&amp;$E451),'Hoja de Trabajo para listado'!$DE$151:$DG$151,0)),0)+IFERROR(INDEX('Hoja de Trabajo para listado'!$CD$155:$DC$1048576,MATCH($A451,'Hoja de Trabajo para listado'!$CD$155:$CD$1048576,0),MATCH((CUADRO!K$5&amp;$E451),'Hoja de Trabajo para listado'!$CD$151:$DC$151,0)),0)</f>
        <v>0</v>
      </c>
      <c r="L451" s="255">
        <f ca="1">+IFERROR(INDEX('Hoja de Trabajo para listado'!$A$155:$Z$1048576,MATCH($A451,'Hoja de Trabajo para listado'!$A$155:$A$1048576,0),MATCH((CUADRO!L$5&amp;$E451),'Hoja de Trabajo para listado'!$A$151:$Z$151,0)),0)+IFERROR(INDEX('Hoja de Trabajo para listado'!$AB$155:$BA$1048576,MATCH($A451,'Hoja de Trabajo para listado'!$AB$155:$AB$1048576,0),MATCH((CUADRO!L$5&amp;$E451),'Hoja de Trabajo para listado'!$AB$151:$BA$151,0)),0)+IFERROR(INDEX('Hoja de Trabajo para listado'!$BC$155:$CB$1048576,MATCH($A451,'Hoja de Trabajo para listado'!$BC$155:$BC$1048576,0),MATCH((CUADRO!L$5&amp;$E451),'Hoja de Trabajo para listado'!$BC$151:$CB$151,0)),0)+IFERROR(INDEX('Hoja de Trabajo para listado'!$DE$153:$DG$274,MATCH($A451,'Hoja de Trabajo para listado'!$DE$153:$DE$1048576,0),MATCH((CUADRO!L$5&amp;$E451),'Hoja de Trabajo para listado'!$DE$151:$DG$151,0)),0)+IFERROR(INDEX('Hoja de Trabajo para listado'!$CD$155:$DC$1048576,MATCH($A451,'Hoja de Trabajo para listado'!$CD$155:$CD$1048576,0),MATCH((CUADRO!L$5&amp;$E451),'Hoja de Trabajo para listado'!$CD$151:$DC$151,0)),0)</f>
        <v>0</v>
      </c>
      <c r="M451" s="255">
        <f ca="1">+IFERROR(INDEX('Hoja de Trabajo para listado'!$A$155:$Z$1048576,MATCH($A451,'Hoja de Trabajo para listado'!$A$155:$A$1048576,0),MATCH((CUADRO!M$5&amp;$E451),'Hoja de Trabajo para listado'!$A$151:$Z$151,0)),0)+IFERROR(INDEX('Hoja de Trabajo para listado'!$AB$155:$BA$1048576,MATCH($A451,'Hoja de Trabajo para listado'!$AB$155:$AB$1048576,0),MATCH((CUADRO!M$5&amp;$E451),'Hoja de Trabajo para listado'!$AB$151:$BA$151,0)),0)+IFERROR(INDEX('Hoja de Trabajo para listado'!$BC$155:$CB$1048576,MATCH($A451,'Hoja de Trabajo para listado'!$BC$155:$BC$1048576,0),MATCH((CUADRO!M$5&amp;$E451),'Hoja de Trabajo para listado'!$BC$151:$CB$151,0)),0)+IFERROR(INDEX('Hoja de Trabajo para listado'!$DE$153:$DG$274,MATCH($A451,'Hoja de Trabajo para listado'!$DE$153:$DE$1048576,0),MATCH((CUADRO!M$5&amp;$E451),'Hoja de Trabajo para listado'!$DE$151:$DG$151,0)),0)+IFERROR(INDEX('Hoja de Trabajo para listado'!$CD$155:$DC$1048576,MATCH($A451,'Hoja de Trabajo para listado'!$CD$155:$CD$1048576,0),MATCH((CUADRO!M$5&amp;$E451),'Hoja de Trabajo para listado'!$CD$151:$DC$151,0)),0)</f>
        <v>0</v>
      </c>
      <c r="N451" s="255">
        <f ca="1">+IFERROR(INDEX('Hoja de Trabajo para listado'!$A$155:$Z$1048576,MATCH($A451,'Hoja de Trabajo para listado'!$A$155:$A$1048576,0),MATCH((CUADRO!N$5&amp;$E451),'Hoja de Trabajo para listado'!$A$151:$Z$151,0)),0)+IFERROR(INDEX('Hoja de Trabajo para listado'!$AB$155:$BA$1048576,MATCH($A451,'Hoja de Trabajo para listado'!$AB$155:$AB$1048576,0),MATCH((CUADRO!N$5&amp;$E451),'Hoja de Trabajo para listado'!$AB$151:$BA$151,0)),0)+IFERROR(INDEX('Hoja de Trabajo para listado'!$BC$155:$CB$1048576,MATCH($A451,'Hoja de Trabajo para listado'!$BC$155:$BC$1048576,0),MATCH((CUADRO!N$5&amp;$E451),'Hoja de Trabajo para listado'!$BC$151:$CB$151,0)),0)+IFERROR(INDEX('Hoja de Trabajo para listado'!$DE$153:$DG$274,MATCH($A451,'Hoja de Trabajo para listado'!$DE$153:$DE$1048576,0),MATCH((CUADRO!N$5&amp;$E451),'Hoja de Trabajo para listado'!$DE$151:$DG$151,0)),0)+IFERROR(INDEX('Hoja de Trabajo para listado'!$CD$155:$DC$1048576,MATCH($A451,'Hoja de Trabajo para listado'!$CD$155:$CD$1048576,0),MATCH((CUADRO!N$5&amp;$E451),'Hoja de Trabajo para listado'!$CD$151:$DC$151,0)),0)</f>
        <v>0</v>
      </c>
      <c r="O451" s="255">
        <f ca="1">+IFERROR(INDEX('Hoja de Trabajo para listado'!$A$155:$Z$1048576,MATCH($A451,'Hoja de Trabajo para listado'!$A$155:$A$1048576,0),MATCH((CUADRO!O$5&amp;$E451),'Hoja de Trabajo para listado'!$A$151:$Z$151,0)),0)+IFERROR(INDEX('Hoja de Trabajo para listado'!$AB$155:$BA$1048576,MATCH($A451,'Hoja de Trabajo para listado'!$AB$155:$AB$1048576,0),MATCH((CUADRO!O$5&amp;$E451),'Hoja de Trabajo para listado'!$AB$151:$BA$151,0)),0)+IFERROR(INDEX('Hoja de Trabajo para listado'!$BC$155:$CB$1048576,MATCH($A451,'Hoja de Trabajo para listado'!$BC$155:$BC$1048576,0),MATCH((CUADRO!O$5&amp;$E451),'Hoja de Trabajo para listado'!$BC$151:$CB$151,0)),0)+IFERROR(INDEX('Hoja de Trabajo para listado'!$DE$153:$DG$274,MATCH($A451,'Hoja de Trabajo para listado'!$DE$153:$DE$1048576,0),MATCH((CUADRO!O$5&amp;$E451),'Hoja de Trabajo para listado'!$DE$151:$DG$151,0)),0)+IFERROR(INDEX('Hoja de Trabajo para listado'!$CD$155:$DC$1048576,MATCH($A451,'Hoja de Trabajo para listado'!$CD$155:$CD$1048576,0),MATCH((CUADRO!O$5&amp;$E451),'Hoja de Trabajo para listado'!$CD$151:$DC$151,0)),0)</f>
        <v>0</v>
      </c>
      <c r="P451" s="255">
        <f ca="1">+IFERROR(INDEX('Hoja de Trabajo para listado'!$A$155:$Z$1048576,MATCH($A451,'Hoja de Trabajo para listado'!$A$155:$A$1048576,0),MATCH((CUADRO!P$5&amp;$E451),'Hoja de Trabajo para listado'!$A$151:$Z$151,0)),0)+IFERROR(INDEX('Hoja de Trabajo para listado'!$AB$155:$BA$1048576,MATCH($A451,'Hoja de Trabajo para listado'!$AB$155:$AB$1048576,0),MATCH((CUADRO!P$5&amp;$E451),'Hoja de Trabajo para listado'!$AB$151:$BA$151,0)),0)+IFERROR(INDEX('Hoja de Trabajo para listado'!$BC$155:$CB$1048576,MATCH($A451,'Hoja de Trabajo para listado'!$BC$155:$BC$1048576,0),MATCH((CUADRO!P$5&amp;$E451),'Hoja de Trabajo para listado'!$BC$151:$CB$151,0)),0)+IFERROR(INDEX('Hoja de Trabajo para listado'!$DE$153:$DG$274,MATCH($A451,'Hoja de Trabajo para listado'!$DE$153:$DE$1048576,0),MATCH((CUADRO!P$5&amp;$E451),'Hoja de Trabajo para listado'!$DE$151:$DG$151,0)),0)+IFERROR(INDEX('Hoja de Trabajo para listado'!$CD$155:$DC$1048576,MATCH($A451,'Hoja de Trabajo para listado'!$CD$155:$CD$1048576,0),MATCH((CUADRO!P$5&amp;$E451),'Hoja de Trabajo para listado'!$CD$151:$DC$151,0)),0)</f>
        <v>0</v>
      </c>
      <c r="Q451" s="255">
        <f ca="1">+IFERROR(INDEX('Hoja de Trabajo para listado'!$A$155:$Z$1048576,MATCH($A451,'Hoja de Trabajo para listado'!$A$155:$A$1048576,0),MATCH((CUADRO!Q$5&amp;$E451),'Hoja de Trabajo para listado'!$A$151:$Z$151,0)),0)+IFERROR(INDEX('Hoja de Trabajo para listado'!$AB$155:$BA$1048576,MATCH($A451,'Hoja de Trabajo para listado'!$AB$155:$AB$1048576,0),MATCH((CUADRO!Q$5&amp;$E451),'Hoja de Trabajo para listado'!$AB$151:$BA$151,0)),0)+IFERROR(INDEX('Hoja de Trabajo para listado'!$BC$155:$CB$1048576,MATCH($A451,'Hoja de Trabajo para listado'!$BC$155:$BC$1048576,0),MATCH((CUADRO!Q$5&amp;$E451),'Hoja de Trabajo para listado'!$BC$151:$CB$151,0)),0)+IFERROR(INDEX('Hoja de Trabajo para listado'!$DE$153:$DG$274,MATCH($A451,'Hoja de Trabajo para listado'!$DE$153:$DE$1048576,0),MATCH((CUADRO!Q$5&amp;$E451),'Hoja de Trabajo para listado'!$DE$151:$DG$151,0)),0)+IFERROR(INDEX('Hoja de Trabajo para listado'!$CD$155:$DC$1048576,MATCH($A451,'Hoja de Trabajo para listado'!$CD$155:$CD$1048576,0),MATCH((CUADRO!Q$5&amp;$E451),'Hoja de Trabajo para listado'!$CD$151:$DC$151,0)),0)</f>
        <v>0</v>
      </c>
      <c r="R451" s="255">
        <f t="shared" ca="1" si="14"/>
        <v>0</v>
      </c>
      <c r="S451" s="262">
        <f ca="1">+R450+R451</f>
        <v>0</v>
      </c>
      <c r="T451" s="255">
        <f ca="1">+S451</f>
        <v>0</v>
      </c>
      <c r="U451" s="254">
        <f t="shared" si="15"/>
        <v>2</v>
      </c>
      <c r="V451" s="362" t="str">
        <f>+VLOOKUP(A451,bd_lista!$A$3:$E$590,5,FALSE)</f>
        <v>Gobiernos Autonomos Municipales</v>
      </c>
      <c r="W451" s="362"/>
      <c r="X451" s="254">
        <f>+VLOOKUP(A451,[2]Sheet1!$A$13:$D$744,4,FALSE)</f>
        <v>0</v>
      </c>
      <c r="Y451" s="254" t="e">
        <f>+VLOOKUP(X451,bd_lista!$A$3:$C$590,3,FALSE)</f>
        <v>#N/A</v>
      </c>
      <c r="Z451" s="314"/>
      <c r="AA451" s="315"/>
    </row>
    <row r="452" spans="1:27" customFormat="1" ht="27" hidden="1" customHeight="1">
      <c r="A452" s="32">
        <v>1129</v>
      </c>
      <c r="B452" s="306">
        <f>+A452</f>
        <v>1129</v>
      </c>
      <c r="C452" s="259" t="str">
        <f>+VLOOKUP(A452,bd_lista!$A$3:$C$590,3,FALSE)</f>
        <v>Gobierno Autónomo Municipal de Villa Charcas</v>
      </c>
      <c r="D452" s="361" t="str">
        <f>+C452</f>
        <v>Gobierno Autónomo Municipal de Villa Charcas</v>
      </c>
      <c r="E452" s="254" t="s">
        <v>1313</v>
      </c>
      <c r="F452" s="255">
        <f ca="1">+IFERROR(INDEX('Hoja de Trabajo para listado'!$A$155:$Z$1048576,MATCH($A452,'Hoja de Trabajo para listado'!$A$155:$A$1048576,0),MATCH((CUADRO!F$5&amp;$E452),'Hoja de Trabajo para listado'!$A$151:$Z$151,0)),0)+IFERROR(INDEX('Hoja de Trabajo para listado'!$AB$155:$BA$1048576,MATCH($A452,'Hoja de Trabajo para listado'!$AB$155:$AB$1048576,0),MATCH((CUADRO!F$5&amp;$E452),'Hoja de Trabajo para listado'!$AB$151:$BA$151,0)),0)+IFERROR(INDEX('Hoja de Trabajo para listado'!$BC$155:$CB$1048576,MATCH($A452,'Hoja de Trabajo para listado'!$BC$155:$BC$1048576,0),MATCH((CUADRO!F$5&amp;$E452),'Hoja de Trabajo para listado'!$BC$151:$CB$151,0)),0)+IFERROR(INDEX('Hoja de Trabajo para listado'!$DE$153:$DG$274,MATCH($A452,'Hoja de Trabajo para listado'!$DE$153:$DE$1048576,0),MATCH((CUADRO!F$5&amp;$E452),'Hoja de Trabajo para listado'!$DE$151:$DG$151,0)),0)+IFERROR(INDEX('Hoja de Trabajo para listado'!$CD$155:$DC$1048576,MATCH($A452,'Hoja de Trabajo para listado'!$CD$155:$CD$1048576,0),MATCH((CUADRO!F$5&amp;$E452),'Hoja de Trabajo para listado'!$CD$151:$DC$151,0)),0)</f>
        <v>0</v>
      </c>
      <c r="G452" s="255">
        <f ca="1">+IFERROR(INDEX('Hoja de Trabajo para listado'!$A$155:$Z$1048576,MATCH($A452,'Hoja de Trabajo para listado'!$A$155:$A$1048576,0),MATCH((CUADRO!G$5&amp;$E452),'Hoja de Trabajo para listado'!$A$151:$Z$151,0)),0)+IFERROR(INDEX('Hoja de Trabajo para listado'!$AB$155:$BA$1048576,MATCH($A452,'Hoja de Trabajo para listado'!$AB$155:$AB$1048576,0),MATCH((CUADRO!G$5&amp;$E452),'Hoja de Trabajo para listado'!$AB$151:$BA$151,0)),0)+IFERROR(INDEX('Hoja de Trabajo para listado'!$BC$155:$CB$1048576,MATCH($A452,'Hoja de Trabajo para listado'!$BC$155:$BC$1048576,0),MATCH((CUADRO!G$5&amp;$E452),'Hoja de Trabajo para listado'!$BC$151:$CB$151,0)),0)+IFERROR(INDEX('Hoja de Trabajo para listado'!$DE$153:$DG$274,MATCH($A452,'Hoja de Trabajo para listado'!$DE$153:$DE$1048576,0),MATCH((CUADRO!G$5&amp;$E452),'Hoja de Trabajo para listado'!$DE$151:$DG$151,0)),0)+IFERROR(INDEX('Hoja de Trabajo para listado'!$CD$155:$DC$1048576,MATCH($A452,'Hoja de Trabajo para listado'!$CD$155:$CD$1048576,0),MATCH((CUADRO!G$5&amp;$E452),'Hoja de Trabajo para listado'!$CD$151:$DC$151,0)),0)</f>
        <v>0</v>
      </c>
      <c r="H452" s="255">
        <f ca="1">+IFERROR(INDEX('Hoja de Trabajo para listado'!$A$155:$Z$1048576,MATCH($A452,'Hoja de Trabajo para listado'!$A$155:$A$1048576,0),MATCH((CUADRO!H$5&amp;$E452),'Hoja de Trabajo para listado'!$A$151:$Z$151,0)),0)+IFERROR(INDEX('Hoja de Trabajo para listado'!$AB$155:$BA$1048576,MATCH($A452,'Hoja de Trabajo para listado'!$AB$155:$AB$1048576,0),MATCH((CUADRO!H$5&amp;$E452),'Hoja de Trabajo para listado'!$AB$151:$BA$151,0)),0)+IFERROR(INDEX('Hoja de Trabajo para listado'!$BC$155:$CB$1048576,MATCH($A452,'Hoja de Trabajo para listado'!$BC$155:$BC$1048576,0),MATCH((CUADRO!H$5&amp;$E452),'Hoja de Trabajo para listado'!$BC$151:$CB$151,0)),0)+IFERROR(INDEX('Hoja de Trabajo para listado'!$DE$153:$DG$274,MATCH($A452,'Hoja de Trabajo para listado'!$DE$153:$DE$1048576,0),MATCH((CUADRO!H$5&amp;$E452),'Hoja de Trabajo para listado'!$DE$151:$DG$151,0)),0)+IFERROR(INDEX('Hoja de Trabajo para listado'!$CD$155:$DC$1048576,MATCH($A452,'Hoja de Trabajo para listado'!$CD$155:$CD$1048576,0),MATCH((CUADRO!H$5&amp;$E452),'Hoja de Trabajo para listado'!$CD$151:$DC$151,0)),0)</f>
        <v>0</v>
      </c>
      <c r="I452" s="255">
        <f ca="1">+IFERROR(INDEX('Hoja de Trabajo para listado'!$A$155:$Z$1048576,MATCH($A452,'Hoja de Trabajo para listado'!$A$155:$A$1048576,0),MATCH((CUADRO!I$5&amp;$E452),'Hoja de Trabajo para listado'!$A$151:$Z$151,0)),0)+IFERROR(INDEX('Hoja de Trabajo para listado'!$AB$155:$BA$1048576,MATCH($A452,'Hoja de Trabajo para listado'!$AB$155:$AB$1048576,0),MATCH((CUADRO!I$5&amp;$E452),'Hoja de Trabajo para listado'!$AB$151:$BA$151,0)),0)+IFERROR(INDEX('Hoja de Trabajo para listado'!$BC$155:$CB$1048576,MATCH($A452,'Hoja de Trabajo para listado'!$BC$155:$BC$1048576,0),MATCH((CUADRO!I$5&amp;$E452),'Hoja de Trabajo para listado'!$BC$151:$CB$151,0)),0)+IFERROR(INDEX('Hoja de Trabajo para listado'!$DE$153:$DG$274,MATCH($A452,'Hoja de Trabajo para listado'!$DE$153:$DE$1048576,0),MATCH((CUADRO!I$5&amp;$E452),'Hoja de Trabajo para listado'!$DE$151:$DG$151,0)),0)+IFERROR(INDEX('Hoja de Trabajo para listado'!$CD$155:$DC$1048576,MATCH($A452,'Hoja de Trabajo para listado'!$CD$155:$CD$1048576,0),MATCH((CUADRO!I$5&amp;$E452),'Hoja de Trabajo para listado'!$CD$151:$DC$151,0)),0)</f>
        <v>0</v>
      </c>
      <c r="J452" s="255">
        <f ca="1">+IFERROR(INDEX('Hoja de Trabajo para listado'!$A$155:$Z$1048576,MATCH($A452,'Hoja de Trabajo para listado'!$A$155:$A$1048576,0),MATCH((CUADRO!J$5&amp;$E452),'Hoja de Trabajo para listado'!$A$151:$Z$151,0)),0)+IFERROR(INDEX('Hoja de Trabajo para listado'!$AB$155:$BA$1048576,MATCH($A452,'Hoja de Trabajo para listado'!$AB$155:$AB$1048576,0),MATCH((CUADRO!J$5&amp;$E452),'Hoja de Trabajo para listado'!$AB$151:$BA$151,0)),0)+IFERROR(INDEX('Hoja de Trabajo para listado'!$BC$155:$CB$1048576,MATCH($A452,'Hoja de Trabajo para listado'!$BC$155:$BC$1048576,0),MATCH((CUADRO!J$5&amp;$E452),'Hoja de Trabajo para listado'!$BC$151:$CB$151,0)),0)+IFERROR(INDEX('Hoja de Trabajo para listado'!$DE$153:$DG$274,MATCH($A452,'Hoja de Trabajo para listado'!$DE$153:$DE$1048576,0),MATCH((CUADRO!J$5&amp;$E452),'Hoja de Trabajo para listado'!$DE$151:$DG$151,0)),0)+IFERROR(INDEX('Hoja de Trabajo para listado'!$CD$155:$DC$1048576,MATCH($A452,'Hoja de Trabajo para listado'!$CD$155:$CD$1048576,0),MATCH((CUADRO!J$5&amp;$E452),'Hoja de Trabajo para listado'!$CD$151:$DC$151,0)),0)</f>
        <v>0</v>
      </c>
      <c r="K452" s="255">
        <f ca="1">+IFERROR(INDEX('Hoja de Trabajo para listado'!$A$155:$Z$1048576,MATCH($A452,'Hoja de Trabajo para listado'!$A$155:$A$1048576,0),MATCH((CUADRO!K$5&amp;$E452),'Hoja de Trabajo para listado'!$A$151:$Z$151,0)),0)+IFERROR(INDEX('Hoja de Trabajo para listado'!$AB$155:$BA$1048576,MATCH($A452,'Hoja de Trabajo para listado'!$AB$155:$AB$1048576,0),MATCH((CUADRO!K$5&amp;$E452),'Hoja de Trabajo para listado'!$AB$151:$BA$151,0)),0)+IFERROR(INDEX('Hoja de Trabajo para listado'!$BC$155:$CB$1048576,MATCH($A452,'Hoja de Trabajo para listado'!$BC$155:$BC$1048576,0),MATCH((CUADRO!K$5&amp;$E452),'Hoja de Trabajo para listado'!$BC$151:$CB$151,0)),0)+IFERROR(INDEX('Hoja de Trabajo para listado'!$DE$153:$DG$274,MATCH($A452,'Hoja de Trabajo para listado'!$DE$153:$DE$1048576,0),MATCH((CUADRO!K$5&amp;$E452),'Hoja de Trabajo para listado'!$DE$151:$DG$151,0)),0)+IFERROR(INDEX('Hoja de Trabajo para listado'!$CD$155:$DC$1048576,MATCH($A452,'Hoja de Trabajo para listado'!$CD$155:$CD$1048576,0),MATCH((CUADRO!K$5&amp;$E452),'Hoja de Trabajo para listado'!$CD$151:$DC$151,0)),0)</f>
        <v>0</v>
      </c>
      <c r="L452" s="255">
        <f ca="1">+IFERROR(INDEX('Hoja de Trabajo para listado'!$A$155:$Z$1048576,MATCH($A452,'Hoja de Trabajo para listado'!$A$155:$A$1048576,0),MATCH((CUADRO!L$5&amp;$E452),'Hoja de Trabajo para listado'!$A$151:$Z$151,0)),0)+IFERROR(INDEX('Hoja de Trabajo para listado'!$AB$155:$BA$1048576,MATCH($A452,'Hoja de Trabajo para listado'!$AB$155:$AB$1048576,0),MATCH((CUADRO!L$5&amp;$E452),'Hoja de Trabajo para listado'!$AB$151:$BA$151,0)),0)+IFERROR(INDEX('Hoja de Trabajo para listado'!$BC$155:$CB$1048576,MATCH($A452,'Hoja de Trabajo para listado'!$BC$155:$BC$1048576,0),MATCH((CUADRO!L$5&amp;$E452),'Hoja de Trabajo para listado'!$BC$151:$CB$151,0)),0)+IFERROR(INDEX('Hoja de Trabajo para listado'!$DE$153:$DG$274,MATCH($A452,'Hoja de Trabajo para listado'!$DE$153:$DE$1048576,0),MATCH((CUADRO!L$5&amp;$E452),'Hoja de Trabajo para listado'!$DE$151:$DG$151,0)),0)+IFERROR(INDEX('Hoja de Trabajo para listado'!$CD$155:$DC$1048576,MATCH($A452,'Hoja de Trabajo para listado'!$CD$155:$CD$1048576,0),MATCH((CUADRO!L$5&amp;$E452),'Hoja de Trabajo para listado'!$CD$151:$DC$151,0)),0)</f>
        <v>0</v>
      </c>
      <c r="M452" s="255">
        <f ca="1">+IFERROR(INDEX('Hoja de Trabajo para listado'!$A$155:$Z$1048576,MATCH($A452,'Hoja de Trabajo para listado'!$A$155:$A$1048576,0),MATCH((CUADRO!M$5&amp;$E452),'Hoja de Trabajo para listado'!$A$151:$Z$151,0)),0)+IFERROR(INDEX('Hoja de Trabajo para listado'!$AB$155:$BA$1048576,MATCH($A452,'Hoja de Trabajo para listado'!$AB$155:$AB$1048576,0),MATCH((CUADRO!M$5&amp;$E452),'Hoja de Trabajo para listado'!$AB$151:$BA$151,0)),0)+IFERROR(INDEX('Hoja de Trabajo para listado'!$BC$155:$CB$1048576,MATCH($A452,'Hoja de Trabajo para listado'!$BC$155:$BC$1048576,0),MATCH((CUADRO!M$5&amp;$E452),'Hoja de Trabajo para listado'!$BC$151:$CB$151,0)),0)+IFERROR(INDEX('Hoja de Trabajo para listado'!$DE$153:$DG$274,MATCH($A452,'Hoja de Trabajo para listado'!$DE$153:$DE$1048576,0),MATCH((CUADRO!M$5&amp;$E452),'Hoja de Trabajo para listado'!$DE$151:$DG$151,0)),0)+IFERROR(INDEX('Hoja de Trabajo para listado'!$CD$155:$DC$1048576,MATCH($A452,'Hoja de Trabajo para listado'!$CD$155:$CD$1048576,0),MATCH((CUADRO!M$5&amp;$E452),'Hoja de Trabajo para listado'!$CD$151:$DC$151,0)),0)</f>
        <v>0</v>
      </c>
      <c r="N452" s="255">
        <f ca="1">+IFERROR(INDEX('Hoja de Trabajo para listado'!$A$155:$Z$1048576,MATCH($A452,'Hoja de Trabajo para listado'!$A$155:$A$1048576,0),MATCH((CUADRO!N$5&amp;$E452),'Hoja de Trabajo para listado'!$A$151:$Z$151,0)),0)+IFERROR(INDEX('Hoja de Trabajo para listado'!$AB$155:$BA$1048576,MATCH($A452,'Hoja de Trabajo para listado'!$AB$155:$AB$1048576,0),MATCH((CUADRO!N$5&amp;$E452),'Hoja de Trabajo para listado'!$AB$151:$BA$151,0)),0)+IFERROR(INDEX('Hoja de Trabajo para listado'!$BC$155:$CB$1048576,MATCH($A452,'Hoja de Trabajo para listado'!$BC$155:$BC$1048576,0),MATCH((CUADRO!N$5&amp;$E452),'Hoja de Trabajo para listado'!$BC$151:$CB$151,0)),0)+IFERROR(INDEX('Hoja de Trabajo para listado'!$DE$153:$DG$274,MATCH($A452,'Hoja de Trabajo para listado'!$DE$153:$DE$1048576,0),MATCH((CUADRO!N$5&amp;$E452),'Hoja de Trabajo para listado'!$DE$151:$DG$151,0)),0)+IFERROR(INDEX('Hoja de Trabajo para listado'!$CD$155:$DC$1048576,MATCH($A452,'Hoja de Trabajo para listado'!$CD$155:$CD$1048576,0),MATCH((CUADRO!N$5&amp;$E452),'Hoja de Trabajo para listado'!$CD$151:$DC$151,0)),0)</f>
        <v>0</v>
      </c>
      <c r="O452" s="255">
        <f ca="1">+IFERROR(INDEX('Hoja de Trabajo para listado'!$A$155:$Z$1048576,MATCH($A452,'Hoja de Trabajo para listado'!$A$155:$A$1048576,0),MATCH((CUADRO!O$5&amp;$E452),'Hoja de Trabajo para listado'!$A$151:$Z$151,0)),0)+IFERROR(INDEX('Hoja de Trabajo para listado'!$AB$155:$BA$1048576,MATCH($A452,'Hoja de Trabajo para listado'!$AB$155:$AB$1048576,0),MATCH((CUADRO!O$5&amp;$E452),'Hoja de Trabajo para listado'!$AB$151:$BA$151,0)),0)+IFERROR(INDEX('Hoja de Trabajo para listado'!$BC$155:$CB$1048576,MATCH($A452,'Hoja de Trabajo para listado'!$BC$155:$BC$1048576,0),MATCH((CUADRO!O$5&amp;$E452),'Hoja de Trabajo para listado'!$BC$151:$CB$151,0)),0)+IFERROR(INDEX('Hoja de Trabajo para listado'!$DE$153:$DG$274,MATCH($A452,'Hoja de Trabajo para listado'!$DE$153:$DE$1048576,0),MATCH((CUADRO!O$5&amp;$E452),'Hoja de Trabajo para listado'!$DE$151:$DG$151,0)),0)+IFERROR(INDEX('Hoja de Trabajo para listado'!$CD$155:$DC$1048576,MATCH($A452,'Hoja de Trabajo para listado'!$CD$155:$CD$1048576,0),MATCH((CUADRO!O$5&amp;$E452),'Hoja de Trabajo para listado'!$CD$151:$DC$151,0)),0)</f>
        <v>0</v>
      </c>
      <c r="P452" s="255">
        <f ca="1">+IFERROR(INDEX('Hoja de Trabajo para listado'!$A$155:$Z$1048576,MATCH($A452,'Hoja de Trabajo para listado'!$A$155:$A$1048576,0),MATCH((CUADRO!P$5&amp;$E452),'Hoja de Trabajo para listado'!$A$151:$Z$151,0)),0)+IFERROR(INDEX('Hoja de Trabajo para listado'!$AB$155:$BA$1048576,MATCH($A452,'Hoja de Trabajo para listado'!$AB$155:$AB$1048576,0),MATCH((CUADRO!P$5&amp;$E452),'Hoja de Trabajo para listado'!$AB$151:$BA$151,0)),0)+IFERROR(INDEX('Hoja de Trabajo para listado'!$BC$155:$CB$1048576,MATCH($A452,'Hoja de Trabajo para listado'!$BC$155:$BC$1048576,0),MATCH((CUADRO!P$5&amp;$E452),'Hoja de Trabajo para listado'!$BC$151:$CB$151,0)),0)+IFERROR(INDEX('Hoja de Trabajo para listado'!$DE$153:$DG$274,MATCH($A452,'Hoja de Trabajo para listado'!$DE$153:$DE$1048576,0),MATCH((CUADRO!P$5&amp;$E452),'Hoja de Trabajo para listado'!$DE$151:$DG$151,0)),0)+IFERROR(INDEX('Hoja de Trabajo para listado'!$CD$155:$DC$1048576,MATCH($A452,'Hoja de Trabajo para listado'!$CD$155:$CD$1048576,0),MATCH((CUADRO!P$5&amp;$E452),'Hoja de Trabajo para listado'!$CD$151:$DC$151,0)),0)</f>
        <v>0</v>
      </c>
      <c r="Q452" s="255">
        <f ca="1">+IFERROR(INDEX('Hoja de Trabajo para listado'!$A$155:$Z$1048576,MATCH($A452,'Hoja de Trabajo para listado'!$A$155:$A$1048576,0),MATCH((CUADRO!Q$5&amp;$E452),'Hoja de Trabajo para listado'!$A$151:$Z$151,0)),0)+IFERROR(INDEX('Hoja de Trabajo para listado'!$AB$155:$BA$1048576,MATCH($A452,'Hoja de Trabajo para listado'!$AB$155:$AB$1048576,0),MATCH((CUADRO!Q$5&amp;$E452),'Hoja de Trabajo para listado'!$AB$151:$BA$151,0)),0)+IFERROR(INDEX('Hoja de Trabajo para listado'!$BC$155:$CB$1048576,MATCH($A452,'Hoja de Trabajo para listado'!$BC$155:$BC$1048576,0),MATCH((CUADRO!Q$5&amp;$E452),'Hoja de Trabajo para listado'!$BC$151:$CB$151,0)),0)+IFERROR(INDEX('Hoja de Trabajo para listado'!$DE$153:$DG$274,MATCH($A452,'Hoja de Trabajo para listado'!$DE$153:$DE$1048576,0),MATCH((CUADRO!Q$5&amp;$E452),'Hoja de Trabajo para listado'!$DE$151:$DG$151,0)),0)+IFERROR(INDEX('Hoja de Trabajo para listado'!$CD$155:$DC$1048576,MATCH($A452,'Hoja de Trabajo para listado'!$CD$155:$CD$1048576,0),MATCH((CUADRO!Q$5&amp;$E452),'Hoja de Trabajo para listado'!$CD$151:$DC$151,0)),0)</f>
        <v>0</v>
      </c>
      <c r="R452" s="255">
        <f t="shared" ca="1" si="14"/>
        <v>0</v>
      </c>
      <c r="S452" s="262"/>
      <c r="T452" s="255">
        <f ca="1">+T453</f>
        <v>0</v>
      </c>
      <c r="U452" s="254">
        <f t="shared" si="15"/>
        <v>1</v>
      </c>
      <c r="V452" s="362" t="str">
        <f>+VLOOKUP(A452,bd_lista!$A$3:$E$590,5,FALSE)</f>
        <v>Gobiernos Autonomos Municipales</v>
      </c>
      <c r="W452" s="361" t="str">
        <f>+V452</f>
        <v>Gobiernos Autonomos Municipales</v>
      </c>
      <c r="X452" s="254">
        <f>+VLOOKUP(A452,[2]Sheet1!$A$13:$D$744,4,FALSE)</f>
        <v>0</v>
      </c>
      <c r="Y452" s="254" t="e">
        <f>+VLOOKUP(X452,bd_lista!$A$3:$C$590,3,FALSE)</f>
        <v>#N/A</v>
      </c>
      <c r="Z452" s="316">
        <f>+X452</f>
        <v>0</v>
      </c>
      <c r="AA452" s="317" t="e">
        <f>+Y452</f>
        <v>#N/A</v>
      </c>
    </row>
    <row r="453" spans="1:27" customFormat="1" ht="27" hidden="1" customHeight="1">
      <c r="A453" s="32">
        <v>1129</v>
      </c>
      <c r="B453" s="307"/>
      <c r="C453" s="259" t="str">
        <f>+VLOOKUP(A453,bd_lista!$A$3:$C$590,3,FALSE)</f>
        <v>Gobierno Autónomo Municipal de Villa Charcas</v>
      </c>
      <c r="D453" s="362"/>
      <c r="E453" s="256" t="s">
        <v>1314</v>
      </c>
      <c r="F453" s="255">
        <f ca="1">+IFERROR(INDEX('Hoja de Trabajo para listado'!$A$155:$Z$1048576,MATCH($A453,'Hoja de Trabajo para listado'!$A$155:$A$1048576,0),MATCH((CUADRO!F$5&amp;$E453),'Hoja de Trabajo para listado'!$A$151:$Z$151,0)),0)+IFERROR(INDEX('Hoja de Trabajo para listado'!$AB$155:$BA$1048576,MATCH($A453,'Hoja de Trabajo para listado'!$AB$155:$AB$1048576,0),MATCH((CUADRO!F$5&amp;$E453),'Hoja de Trabajo para listado'!$AB$151:$BA$151,0)),0)+IFERROR(INDEX('Hoja de Trabajo para listado'!$BC$155:$CB$1048576,MATCH($A453,'Hoja de Trabajo para listado'!$BC$155:$BC$1048576,0),MATCH((CUADRO!F$5&amp;$E453),'Hoja de Trabajo para listado'!$BC$151:$CB$151,0)),0)+IFERROR(INDEX('Hoja de Trabajo para listado'!$DE$153:$DG$274,MATCH($A453,'Hoja de Trabajo para listado'!$DE$153:$DE$1048576,0),MATCH((CUADRO!F$5&amp;$E453),'Hoja de Trabajo para listado'!$DE$151:$DG$151,0)),0)+IFERROR(INDEX('Hoja de Trabajo para listado'!$CD$155:$DC$1048576,MATCH($A453,'Hoja de Trabajo para listado'!$CD$155:$CD$1048576,0),MATCH((CUADRO!F$5&amp;$E453),'Hoja de Trabajo para listado'!$CD$151:$DC$151,0)),0)</f>
        <v>0</v>
      </c>
      <c r="G453" s="255">
        <f ca="1">+IFERROR(INDEX('Hoja de Trabajo para listado'!$A$155:$Z$1048576,MATCH($A453,'Hoja de Trabajo para listado'!$A$155:$A$1048576,0),MATCH((CUADRO!G$5&amp;$E453),'Hoja de Trabajo para listado'!$A$151:$Z$151,0)),0)+IFERROR(INDEX('Hoja de Trabajo para listado'!$AB$155:$BA$1048576,MATCH($A453,'Hoja de Trabajo para listado'!$AB$155:$AB$1048576,0),MATCH((CUADRO!G$5&amp;$E453),'Hoja de Trabajo para listado'!$AB$151:$BA$151,0)),0)+IFERROR(INDEX('Hoja de Trabajo para listado'!$BC$155:$CB$1048576,MATCH($A453,'Hoja de Trabajo para listado'!$BC$155:$BC$1048576,0),MATCH((CUADRO!G$5&amp;$E453),'Hoja de Trabajo para listado'!$BC$151:$CB$151,0)),0)+IFERROR(INDEX('Hoja de Trabajo para listado'!$DE$153:$DG$274,MATCH($A453,'Hoja de Trabajo para listado'!$DE$153:$DE$1048576,0),MATCH((CUADRO!G$5&amp;$E453),'Hoja de Trabajo para listado'!$DE$151:$DG$151,0)),0)+IFERROR(INDEX('Hoja de Trabajo para listado'!$CD$155:$DC$1048576,MATCH($A453,'Hoja de Trabajo para listado'!$CD$155:$CD$1048576,0),MATCH((CUADRO!G$5&amp;$E453),'Hoja de Trabajo para listado'!$CD$151:$DC$151,0)),0)</f>
        <v>0</v>
      </c>
      <c r="H453" s="255">
        <f ca="1">+IFERROR(INDEX('Hoja de Trabajo para listado'!$A$155:$Z$1048576,MATCH($A453,'Hoja de Trabajo para listado'!$A$155:$A$1048576,0),MATCH((CUADRO!H$5&amp;$E453),'Hoja de Trabajo para listado'!$A$151:$Z$151,0)),0)+IFERROR(INDEX('Hoja de Trabajo para listado'!$AB$155:$BA$1048576,MATCH($A453,'Hoja de Trabajo para listado'!$AB$155:$AB$1048576,0),MATCH((CUADRO!H$5&amp;$E453),'Hoja de Trabajo para listado'!$AB$151:$BA$151,0)),0)+IFERROR(INDEX('Hoja de Trabajo para listado'!$BC$155:$CB$1048576,MATCH($A453,'Hoja de Trabajo para listado'!$BC$155:$BC$1048576,0),MATCH((CUADRO!H$5&amp;$E453),'Hoja de Trabajo para listado'!$BC$151:$CB$151,0)),0)+IFERROR(INDEX('Hoja de Trabajo para listado'!$DE$153:$DG$274,MATCH($A453,'Hoja de Trabajo para listado'!$DE$153:$DE$1048576,0),MATCH((CUADRO!H$5&amp;$E453),'Hoja de Trabajo para listado'!$DE$151:$DG$151,0)),0)+IFERROR(INDEX('Hoja de Trabajo para listado'!$CD$155:$DC$1048576,MATCH($A453,'Hoja de Trabajo para listado'!$CD$155:$CD$1048576,0),MATCH((CUADRO!H$5&amp;$E453),'Hoja de Trabajo para listado'!$CD$151:$DC$151,0)),0)</f>
        <v>0</v>
      </c>
      <c r="I453" s="255">
        <f ca="1">+IFERROR(INDEX('Hoja de Trabajo para listado'!$A$155:$Z$1048576,MATCH($A453,'Hoja de Trabajo para listado'!$A$155:$A$1048576,0),MATCH((CUADRO!I$5&amp;$E453),'Hoja de Trabajo para listado'!$A$151:$Z$151,0)),0)+IFERROR(INDEX('Hoja de Trabajo para listado'!$AB$155:$BA$1048576,MATCH($A453,'Hoja de Trabajo para listado'!$AB$155:$AB$1048576,0),MATCH((CUADRO!I$5&amp;$E453),'Hoja de Trabajo para listado'!$AB$151:$BA$151,0)),0)+IFERROR(INDEX('Hoja de Trabajo para listado'!$BC$155:$CB$1048576,MATCH($A453,'Hoja de Trabajo para listado'!$BC$155:$BC$1048576,0),MATCH((CUADRO!I$5&amp;$E453),'Hoja de Trabajo para listado'!$BC$151:$CB$151,0)),0)+IFERROR(INDEX('Hoja de Trabajo para listado'!$DE$153:$DG$274,MATCH($A453,'Hoja de Trabajo para listado'!$DE$153:$DE$1048576,0),MATCH((CUADRO!I$5&amp;$E453),'Hoja de Trabajo para listado'!$DE$151:$DG$151,0)),0)+IFERROR(INDEX('Hoja de Trabajo para listado'!$CD$155:$DC$1048576,MATCH($A453,'Hoja de Trabajo para listado'!$CD$155:$CD$1048576,0),MATCH((CUADRO!I$5&amp;$E453),'Hoja de Trabajo para listado'!$CD$151:$DC$151,0)),0)</f>
        <v>0</v>
      </c>
      <c r="J453" s="255">
        <f ca="1">+IFERROR(INDEX('Hoja de Trabajo para listado'!$A$155:$Z$1048576,MATCH($A453,'Hoja de Trabajo para listado'!$A$155:$A$1048576,0),MATCH((CUADRO!J$5&amp;$E453),'Hoja de Trabajo para listado'!$A$151:$Z$151,0)),0)+IFERROR(INDEX('Hoja de Trabajo para listado'!$AB$155:$BA$1048576,MATCH($A453,'Hoja de Trabajo para listado'!$AB$155:$AB$1048576,0),MATCH((CUADRO!J$5&amp;$E453),'Hoja de Trabajo para listado'!$AB$151:$BA$151,0)),0)+IFERROR(INDEX('Hoja de Trabajo para listado'!$BC$155:$CB$1048576,MATCH($A453,'Hoja de Trabajo para listado'!$BC$155:$BC$1048576,0),MATCH((CUADRO!J$5&amp;$E453),'Hoja de Trabajo para listado'!$BC$151:$CB$151,0)),0)+IFERROR(INDEX('Hoja de Trabajo para listado'!$DE$153:$DG$274,MATCH($A453,'Hoja de Trabajo para listado'!$DE$153:$DE$1048576,0),MATCH((CUADRO!J$5&amp;$E453),'Hoja de Trabajo para listado'!$DE$151:$DG$151,0)),0)+IFERROR(INDEX('Hoja de Trabajo para listado'!$CD$155:$DC$1048576,MATCH($A453,'Hoja de Trabajo para listado'!$CD$155:$CD$1048576,0),MATCH((CUADRO!J$5&amp;$E453),'Hoja de Trabajo para listado'!$CD$151:$DC$151,0)),0)</f>
        <v>0</v>
      </c>
      <c r="K453" s="255">
        <f ca="1">+IFERROR(INDEX('Hoja de Trabajo para listado'!$A$155:$Z$1048576,MATCH($A453,'Hoja de Trabajo para listado'!$A$155:$A$1048576,0),MATCH((CUADRO!K$5&amp;$E453),'Hoja de Trabajo para listado'!$A$151:$Z$151,0)),0)+IFERROR(INDEX('Hoja de Trabajo para listado'!$AB$155:$BA$1048576,MATCH($A453,'Hoja de Trabajo para listado'!$AB$155:$AB$1048576,0),MATCH((CUADRO!K$5&amp;$E453),'Hoja de Trabajo para listado'!$AB$151:$BA$151,0)),0)+IFERROR(INDEX('Hoja de Trabajo para listado'!$BC$155:$CB$1048576,MATCH($A453,'Hoja de Trabajo para listado'!$BC$155:$BC$1048576,0),MATCH((CUADRO!K$5&amp;$E453),'Hoja de Trabajo para listado'!$BC$151:$CB$151,0)),0)+IFERROR(INDEX('Hoja de Trabajo para listado'!$DE$153:$DG$274,MATCH($A453,'Hoja de Trabajo para listado'!$DE$153:$DE$1048576,0),MATCH((CUADRO!K$5&amp;$E453),'Hoja de Trabajo para listado'!$DE$151:$DG$151,0)),0)+IFERROR(INDEX('Hoja de Trabajo para listado'!$CD$155:$DC$1048576,MATCH($A453,'Hoja de Trabajo para listado'!$CD$155:$CD$1048576,0),MATCH((CUADRO!K$5&amp;$E453),'Hoja de Trabajo para listado'!$CD$151:$DC$151,0)),0)</f>
        <v>0</v>
      </c>
      <c r="L453" s="255">
        <f ca="1">+IFERROR(INDEX('Hoja de Trabajo para listado'!$A$155:$Z$1048576,MATCH($A453,'Hoja de Trabajo para listado'!$A$155:$A$1048576,0),MATCH((CUADRO!L$5&amp;$E453),'Hoja de Trabajo para listado'!$A$151:$Z$151,0)),0)+IFERROR(INDEX('Hoja de Trabajo para listado'!$AB$155:$BA$1048576,MATCH($A453,'Hoja de Trabajo para listado'!$AB$155:$AB$1048576,0),MATCH((CUADRO!L$5&amp;$E453),'Hoja de Trabajo para listado'!$AB$151:$BA$151,0)),0)+IFERROR(INDEX('Hoja de Trabajo para listado'!$BC$155:$CB$1048576,MATCH($A453,'Hoja de Trabajo para listado'!$BC$155:$BC$1048576,0),MATCH((CUADRO!L$5&amp;$E453),'Hoja de Trabajo para listado'!$BC$151:$CB$151,0)),0)+IFERROR(INDEX('Hoja de Trabajo para listado'!$DE$153:$DG$274,MATCH($A453,'Hoja de Trabajo para listado'!$DE$153:$DE$1048576,0),MATCH((CUADRO!L$5&amp;$E453),'Hoja de Trabajo para listado'!$DE$151:$DG$151,0)),0)+IFERROR(INDEX('Hoja de Trabajo para listado'!$CD$155:$DC$1048576,MATCH($A453,'Hoja de Trabajo para listado'!$CD$155:$CD$1048576,0),MATCH((CUADRO!L$5&amp;$E453),'Hoja de Trabajo para listado'!$CD$151:$DC$151,0)),0)</f>
        <v>0</v>
      </c>
      <c r="M453" s="255">
        <f ca="1">+IFERROR(INDEX('Hoja de Trabajo para listado'!$A$155:$Z$1048576,MATCH($A453,'Hoja de Trabajo para listado'!$A$155:$A$1048576,0),MATCH((CUADRO!M$5&amp;$E453),'Hoja de Trabajo para listado'!$A$151:$Z$151,0)),0)+IFERROR(INDEX('Hoja de Trabajo para listado'!$AB$155:$BA$1048576,MATCH($A453,'Hoja de Trabajo para listado'!$AB$155:$AB$1048576,0),MATCH((CUADRO!M$5&amp;$E453),'Hoja de Trabajo para listado'!$AB$151:$BA$151,0)),0)+IFERROR(INDEX('Hoja de Trabajo para listado'!$BC$155:$CB$1048576,MATCH($A453,'Hoja de Trabajo para listado'!$BC$155:$BC$1048576,0),MATCH((CUADRO!M$5&amp;$E453),'Hoja de Trabajo para listado'!$BC$151:$CB$151,0)),0)+IFERROR(INDEX('Hoja de Trabajo para listado'!$DE$153:$DG$274,MATCH($A453,'Hoja de Trabajo para listado'!$DE$153:$DE$1048576,0),MATCH((CUADRO!M$5&amp;$E453),'Hoja de Trabajo para listado'!$DE$151:$DG$151,0)),0)+IFERROR(INDEX('Hoja de Trabajo para listado'!$CD$155:$DC$1048576,MATCH($A453,'Hoja de Trabajo para listado'!$CD$155:$CD$1048576,0),MATCH((CUADRO!M$5&amp;$E453),'Hoja de Trabajo para listado'!$CD$151:$DC$151,0)),0)</f>
        <v>0</v>
      </c>
      <c r="N453" s="255">
        <f ca="1">+IFERROR(INDEX('Hoja de Trabajo para listado'!$A$155:$Z$1048576,MATCH($A453,'Hoja de Trabajo para listado'!$A$155:$A$1048576,0),MATCH((CUADRO!N$5&amp;$E453),'Hoja de Trabajo para listado'!$A$151:$Z$151,0)),0)+IFERROR(INDEX('Hoja de Trabajo para listado'!$AB$155:$BA$1048576,MATCH($A453,'Hoja de Trabajo para listado'!$AB$155:$AB$1048576,0),MATCH((CUADRO!N$5&amp;$E453),'Hoja de Trabajo para listado'!$AB$151:$BA$151,0)),0)+IFERROR(INDEX('Hoja de Trabajo para listado'!$BC$155:$CB$1048576,MATCH($A453,'Hoja de Trabajo para listado'!$BC$155:$BC$1048576,0),MATCH((CUADRO!N$5&amp;$E453),'Hoja de Trabajo para listado'!$BC$151:$CB$151,0)),0)+IFERROR(INDEX('Hoja de Trabajo para listado'!$DE$153:$DG$274,MATCH($A453,'Hoja de Trabajo para listado'!$DE$153:$DE$1048576,0),MATCH((CUADRO!N$5&amp;$E453),'Hoja de Trabajo para listado'!$DE$151:$DG$151,0)),0)+IFERROR(INDEX('Hoja de Trabajo para listado'!$CD$155:$DC$1048576,MATCH($A453,'Hoja de Trabajo para listado'!$CD$155:$CD$1048576,0),MATCH((CUADRO!N$5&amp;$E453),'Hoja de Trabajo para listado'!$CD$151:$DC$151,0)),0)</f>
        <v>0</v>
      </c>
      <c r="O453" s="255">
        <f ca="1">+IFERROR(INDEX('Hoja de Trabajo para listado'!$A$155:$Z$1048576,MATCH($A453,'Hoja de Trabajo para listado'!$A$155:$A$1048576,0),MATCH((CUADRO!O$5&amp;$E453),'Hoja de Trabajo para listado'!$A$151:$Z$151,0)),0)+IFERROR(INDEX('Hoja de Trabajo para listado'!$AB$155:$BA$1048576,MATCH($A453,'Hoja de Trabajo para listado'!$AB$155:$AB$1048576,0),MATCH((CUADRO!O$5&amp;$E453),'Hoja de Trabajo para listado'!$AB$151:$BA$151,0)),0)+IFERROR(INDEX('Hoja de Trabajo para listado'!$BC$155:$CB$1048576,MATCH($A453,'Hoja de Trabajo para listado'!$BC$155:$BC$1048576,0),MATCH((CUADRO!O$5&amp;$E453),'Hoja de Trabajo para listado'!$BC$151:$CB$151,0)),0)+IFERROR(INDEX('Hoja de Trabajo para listado'!$DE$153:$DG$274,MATCH($A453,'Hoja de Trabajo para listado'!$DE$153:$DE$1048576,0),MATCH((CUADRO!O$5&amp;$E453),'Hoja de Trabajo para listado'!$DE$151:$DG$151,0)),0)+IFERROR(INDEX('Hoja de Trabajo para listado'!$CD$155:$DC$1048576,MATCH($A453,'Hoja de Trabajo para listado'!$CD$155:$CD$1048576,0),MATCH((CUADRO!O$5&amp;$E453),'Hoja de Trabajo para listado'!$CD$151:$DC$151,0)),0)</f>
        <v>0</v>
      </c>
      <c r="P453" s="255">
        <f ca="1">+IFERROR(INDEX('Hoja de Trabajo para listado'!$A$155:$Z$1048576,MATCH($A453,'Hoja de Trabajo para listado'!$A$155:$A$1048576,0),MATCH((CUADRO!P$5&amp;$E453),'Hoja de Trabajo para listado'!$A$151:$Z$151,0)),0)+IFERROR(INDEX('Hoja de Trabajo para listado'!$AB$155:$BA$1048576,MATCH($A453,'Hoja de Trabajo para listado'!$AB$155:$AB$1048576,0),MATCH((CUADRO!P$5&amp;$E453),'Hoja de Trabajo para listado'!$AB$151:$BA$151,0)),0)+IFERROR(INDEX('Hoja de Trabajo para listado'!$BC$155:$CB$1048576,MATCH($A453,'Hoja de Trabajo para listado'!$BC$155:$BC$1048576,0),MATCH((CUADRO!P$5&amp;$E453),'Hoja de Trabajo para listado'!$BC$151:$CB$151,0)),0)+IFERROR(INDEX('Hoja de Trabajo para listado'!$DE$153:$DG$274,MATCH($A453,'Hoja de Trabajo para listado'!$DE$153:$DE$1048576,0),MATCH((CUADRO!P$5&amp;$E453),'Hoja de Trabajo para listado'!$DE$151:$DG$151,0)),0)+IFERROR(INDEX('Hoja de Trabajo para listado'!$CD$155:$DC$1048576,MATCH($A453,'Hoja de Trabajo para listado'!$CD$155:$CD$1048576,0),MATCH((CUADRO!P$5&amp;$E453),'Hoja de Trabajo para listado'!$CD$151:$DC$151,0)),0)</f>
        <v>0</v>
      </c>
      <c r="Q453" s="255">
        <f ca="1">+IFERROR(INDEX('Hoja de Trabajo para listado'!$A$155:$Z$1048576,MATCH($A453,'Hoja de Trabajo para listado'!$A$155:$A$1048576,0),MATCH((CUADRO!Q$5&amp;$E453),'Hoja de Trabajo para listado'!$A$151:$Z$151,0)),0)+IFERROR(INDEX('Hoja de Trabajo para listado'!$AB$155:$BA$1048576,MATCH($A453,'Hoja de Trabajo para listado'!$AB$155:$AB$1048576,0),MATCH((CUADRO!Q$5&amp;$E453),'Hoja de Trabajo para listado'!$AB$151:$BA$151,0)),0)+IFERROR(INDEX('Hoja de Trabajo para listado'!$BC$155:$CB$1048576,MATCH($A453,'Hoja de Trabajo para listado'!$BC$155:$BC$1048576,0),MATCH((CUADRO!Q$5&amp;$E453),'Hoja de Trabajo para listado'!$BC$151:$CB$151,0)),0)+IFERROR(INDEX('Hoja de Trabajo para listado'!$DE$153:$DG$274,MATCH($A453,'Hoja de Trabajo para listado'!$DE$153:$DE$1048576,0),MATCH((CUADRO!Q$5&amp;$E453),'Hoja de Trabajo para listado'!$DE$151:$DG$151,0)),0)+IFERROR(INDEX('Hoja de Trabajo para listado'!$CD$155:$DC$1048576,MATCH($A453,'Hoja de Trabajo para listado'!$CD$155:$CD$1048576,0),MATCH((CUADRO!Q$5&amp;$E453),'Hoja de Trabajo para listado'!$CD$151:$DC$151,0)),0)</f>
        <v>0</v>
      </c>
      <c r="R453" s="255">
        <f t="shared" ca="1" si="14"/>
        <v>0</v>
      </c>
      <c r="S453" s="262">
        <f ca="1">+R452+R453</f>
        <v>0</v>
      </c>
      <c r="T453" s="255">
        <f ca="1">+S453</f>
        <v>0</v>
      </c>
      <c r="U453" s="254">
        <f t="shared" si="15"/>
        <v>2</v>
      </c>
      <c r="V453" s="362" t="str">
        <f>+VLOOKUP(A453,bd_lista!$A$3:$E$590,5,FALSE)</f>
        <v>Gobiernos Autonomos Municipales</v>
      </c>
      <c r="W453" s="362"/>
      <c r="X453" s="254">
        <f>+VLOOKUP(A453,[2]Sheet1!$A$13:$D$744,4,FALSE)</f>
        <v>0</v>
      </c>
      <c r="Y453" s="254" t="e">
        <f>+VLOOKUP(X453,bd_lista!$A$3:$C$590,3,FALSE)</f>
        <v>#N/A</v>
      </c>
      <c r="Z453" s="314"/>
      <c r="AA453" s="315"/>
    </row>
    <row r="454" spans="1:27" customFormat="1" ht="27" hidden="1" customHeight="1">
      <c r="A454" s="32">
        <v>1202</v>
      </c>
      <c r="B454" s="306">
        <f>+A454</f>
        <v>1202</v>
      </c>
      <c r="C454" s="259" t="str">
        <f>+VLOOKUP(A454,bd_lista!$A$3:$C$590,3,FALSE)</f>
        <v>Gobierno Autónomo Municipal de Palca</v>
      </c>
      <c r="D454" s="361" t="str">
        <f>+C454</f>
        <v>Gobierno Autónomo Municipal de Palca</v>
      </c>
      <c r="E454" s="254" t="s">
        <v>1313</v>
      </c>
      <c r="F454" s="255">
        <f ca="1">+IFERROR(INDEX('Hoja de Trabajo para listado'!$A$155:$Z$1048576,MATCH($A454,'Hoja de Trabajo para listado'!$A$155:$A$1048576,0),MATCH((CUADRO!F$5&amp;$E454),'Hoja de Trabajo para listado'!$A$151:$Z$151,0)),0)+IFERROR(INDEX('Hoja de Trabajo para listado'!$AB$155:$BA$1048576,MATCH($A454,'Hoja de Trabajo para listado'!$AB$155:$AB$1048576,0),MATCH((CUADRO!F$5&amp;$E454),'Hoja de Trabajo para listado'!$AB$151:$BA$151,0)),0)+IFERROR(INDEX('Hoja de Trabajo para listado'!$BC$155:$CB$1048576,MATCH($A454,'Hoja de Trabajo para listado'!$BC$155:$BC$1048576,0),MATCH((CUADRO!F$5&amp;$E454),'Hoja de Trabajo para listado'!$BC$151:$CB$151,0)),0)+IFERROR(INDEX('Hoja de Trabajo para listado'!$DE$153:$DG$274,MATCH($A454,'Hoja de Trabajo para listado'!$DE$153:$DE$1048576,0),MATCH((CUADRO!F$5&amp;$E454),'Hoja de Trabajo para listado'!$DE$151:$DG$151,0)),0)+IFERROR(INDEX('Hoja de Trabajo para listado'!$CD$155:$DC$1048576,MATCH($A454,'Hoja de Trabajo para listado'!$CD$155:$CD$1048576,0),MATCH((CUADRO!F$5&amp;$E454),'Hoja de Trabajo para listado'!$CD$151:$DC$151,0)),0)</f>
        <v>0</v>
      </c>
      <c r="G454" s="255">
        <f ca="1">+IFERROR(INDEX('Hoja de Trabajo para listado'!$A$155:$Z$1048576,MATCH($A454,'Hoja de Trabajo para listado'!$A$155:$A$1048576,0),MATCH((CUADRO!G$5&amp;$E454),'Hoja de Trabajo para listado'!$A$151:$Z$151,0)),0)+IFERROR(INDEX('Hoja de Trabajo para listado'!$AB$155:$BA$1048576,MATCH($A454,'Hoja de Trabajo para listado'!$AB$155:$AB$1048576,0),MATCH((CUADRO!G$5&amp;$E454),'Hoja de Trabajo para listado'!$AB$151:$BA$151,0)),0)+IFERROR(INDEX('Hoja de Trabajo para listado'!$BC$155:$CB$1048576,MATCH($A454,'Hoja de Trabajo para listado'!$BC$155:$BC$1048576,0),MATCH((CUADRO!G$5&amp;$E454),'Hoja de Trabajo para listado'!$BC$151:$CB$151,0)),0)+IFERROR(INDEX('Hoja de Trabajo para listado'!$DE$153:$DG$274,MATCH($A454,'Hoja de Trabajo para listado'!$DE$153:$DE$1048576,0),MATCH((CUADRO!G$5&amp;$E454),'Hoja de Trabajo para listado'!$DE$151:$DG$151,0)),0)+IFERROR(INDEX('Hoja de Trabajo para listado'!$CD$155:$DC$1048576,MATCH($A454,'Hoja de Trabajo para listado'!$CD$155:$CD$1048576,0),MATCH((CUADRO!G$5&amp;$E454),'Hoja de Trabajo para listado'!$CD$151:$DC$151,0)),0)</f>
        <v>0</v>
      </c>
      <c r="H454" s="255">
        <f ca="1">+IFERROR(INDEX('Hoja de Trabajo para listado'!$A$155:$Z$1048576,MATCH($A454,'Hoja de Trabajo para listado'!$A$155:$A$1048576,0),MATCH((CUADRO!H$5&amp;$E454),'Hoja de Trabajo para listado'!$A$151:$Z$151,0)),0)+IFERROR(INDEX('Hoja de Trabajo para listado'!$AB$155:$BA$1048576,MATCH($A454,'Hoja de Trabajo para listado'!$AB$155:$AB$1048576,0),MATCH((CUADRO!H$5&amp;$E454),'Hoja de Trabajo para listado'!$AB$151:$BA$151,0)),0)+IFERROR(INDEX('Hoja de Trabajo para listado'!$BC$155:$CB$1048576,MATCH($A454,'Hoja de Trabajo para listado'!$BC$155:$BC$1048576,0),MATCH((CUADRO!H$5&amp;$E454),'Hoja de Trabajo para listado'!$BC$151:$CB$151,0)),0)+IFERROR(INDEX('Hoja de Trabajo para listado'!$DE$153:$DG$274,MATCH($A454,'Hoja de Trabajo para listado'!$DE$153:$DE$1048576,0),MATCH((CUADRO!H$5&amp;$E454),'Hoja de Trabajo para listado'!$DE$151:$DG$151,0)),0)+IFERROR(INDEX('Hoja de Trabajo para listado'!$CD$155:$DC$1048576,MATCH($A454,'Hoja de Trabajo para listado'!$CD$155:$CD$1048576,0),MATCH((CUADRO!H$5&amp;$E454),'Hoja de Trabajo para listado'!$CD$151:$DC$151,0)),0)</f>
        <v>0</v>
      </c>
      <c r="I454" s="255">
        <f ca="1">+IFERROR(INDEX('Hoja de Trabajo para listado'!$A$155:$Z$1048576,MATCH($A454,'Hoja de Trabajo para listado'!$A$155:$A$1048576,0),MATCH((CUADRO!I$5&amp;$E454),'Hoja de Trabajo para listado'!$A$151:$Z$151,0)),0)+IFERROR(INDEX('Hoja de Trabajo para listado'!$AB$155:$BA$1048576,MATCH($A454,'Hoja de Trabajo para listado'!$AB$155:$AB$1048576,0),MATCH((CUADRO!I$5&amp;$E454),'Hoja de Trabajo para listado'!$AB$151:$BA$151,0)),0)+IFERROR(INDEX('Hoja de Trabajo para listado'!$BC$155:$CB$1048576,MATCH($A454,'Hoja de Trabajo para listado'!$BC$155:$BC$1048576,0),MATCH((CUADRO!I$5&amp;$E454),'Hoja de Trabajo para listado'!$BC$151:$CB$151,0)),0)+IFERROR(INDEX('Hoja de Trabajo para listado'!$DE$153:$DG$274,MATCH($A454,'Hoja de Trabajo para listado'!$DE$153:$DE$1048576,0),MATCH((CUADRO!I$5&amp;$E454),'Hoja de Trabajo para listado'!$DE$151:$DG$151,0)),0)+IFERROR(INDEX('Hoja de Trabajo para listado'!$CD$155:$DC$1048576,MATCH($A454,'Hoja de Trabajo para listado'!$CD$155:$CD$1048576,0),MATCH((CUADRO!I$5&amp;$E454),'Hoja de Trabajo para listado'!$CD$151:$DC$151,0)),0)</f>
        <v>0</v>
      </c>
      <c r="J454" s="255">
        <f ca="1">+IFERROR(INDEX('Hoja de Trabajo para listado'!$A$155:$Z$1048576,MATCH($A454,'Hoja de Trabajo para listado'!$A$155:$A$1048576,0),MATCH((CUADRO!J$5&amp;$E454),'Hoja de Trabajo para listado'!$A$151:$Z$151,0)),0)+IFERROR(INDEX('Hoja de Trabajo para listado'!$AB$155:$BA$1048576,MATCH($A454,'Hoja de Trabajo para listado'!$AB$155:$AB$1048576,0),MATCH((CUADRO!J$5&amp;$E454),'Hoja de Trabajo para listado'!$AB$151:$BA$151,0)),0)+IFERROR(INDEX('Hoja de Trabajo para listado'!$BC$155:$CB$1048576,MATCH($A454,'Hoja de Trabajo para listado'!$BC$155:$BC$1048576,0),MATCH((CUADRO!J$5&amp;$E454),'Hoja de Trabajo para listado'!$BC$151:$CB$151,0)),0)+IFERROR(INDEX('Hoja de Trabajo para listado'!$DE$153:$DG$274,MATCH($A454,'Hoja de Trabajo para listado'!$DE$153:$DE$1048576,0),MATCH((CUADRO!J$5&amp;$E454),'Hoja de Trabajo para listado'!$DE$151:$DG$151,0)),0)+IFERROR(INDEX('Hoja de Trabajo para listado'!$CD$155:$DC$1048576,MATCH($A454,'Hoja de Trabajo para listado'!$CD$155:$CD$1048576,0),MATCH((CUADRO!J$5&amp;$E454),'Hoja de Trabajo para listado'!$CD$151:$DC$151,0)),0)</f>
        <v>0</v>
      </c>
      <c r="K454" s="255">
        <f ca="1">+IFERROR(INDEX('Hoja de Trabajo para listado'!$A$155:$Z$1048576,MATCH($A454,'Hoja de Trabajo para listado'!$A$155:$A$1048576,0),MATCH((CUADRO!K$5&amp;$E454),'Hoja de Trabajo para listado'!$A$151:$Z$151,0)),0)+IFERROR(INDEX('Hoja de Trabajo para listado'!$AB$155:$BA$1048576,MATCH($A454,'Hoja de Trabajo para listado'!$AB$155:$AB$1048576,0),MATCH((CUADRO!K$5&amp;$E454),'Hoja de Trabajo para listado'!$AB$151:$BA$151,0)),0)+IFERROR(INDEX('Hoja de Trabajo para listado'!$BC$155:$CB$1048576,MATCH($A454,'Hoja de Trabajo para listado'!$BC$155:$BC$1048576,0),MATCH((CUADRO!K$5&amp;$E454),'Hoja de Trabajo para listado'!$BC$151:$CB$151,0)),0)+IFERROR(INDEX('Hoja de Trabajo para listado'!$DE$153:$DG$274,MATCH($A454,'Hoja de Trabajo para listado'!$DE$153:$DE$1048576,0),MATCH((CUADRO!K$5&amp;$E454),'Hoja de Trabajo para listado'!$DE$151:$DG$151,0)),0)+IFERROR(INDEX('Hoja de Trabajo para listado'!$CD$155:$DC$1048576,MATCH($A454,'Hoja de Trabajo para listado'!$CD$155:$CD$1048576,0),MATCH((CUADRO!K$5&amp;$E454),'Hoja de Trabajo para listado'!$CD$151:$DC$151,0)),0)</f>
        <v>0</v>
      </c>
      <c r="L454" s="255">
        <f ca="1">+IFERROR(INDEX('Hoja de Trabajo para listado'!$A$155:$Z$1048576,MATCH($A454,'Hoja de Trabajo para listado'!$A$155:$A$1048576,0),MATCH((CUADRO!L$5&amp;$E454),'Hoja de Trabajo para listado'!$A$151:$Z$151,0)),0)+IFERROR(INDEX('Hoja de Trabajo para listado'!$AB$155:$BA$1048576,MATCH($A454,'Hoja de Trabajo para listado'!$AB$155:$AB$1048576,0),MATCH((CUADRO!L$5&amp;$E454),'Hoja de Trabajo para listado'!$AB$151:$BA$151,0)),0)+IFERROR(INDEX('Hoja de Trabajo para listado'!$BC$155:$CB$1048576,MATCH($A454,'Hoja de Trabajo para listado'!$BC$155:$BC$1048576,0),MATCH((CUADRO!L$5&amp;$E454),'Hoja de Trabajo para listado'!$BC$151:$CB$151,0)),0)+IFERROR(INDEX('Hoja de Trabajo para listado'!$DE$153:$DG$274,MATCH($A454,'Hoja de Trabajo para listado'!$DE$153:$DE$1048576,0),MATCH((CUADRO!L$5&amp;$E454),'Hoja de Trabajo para listado'!$DE$151:$DG$151,0)),0)+IFERROR(INDEX('Hoja de Trabajo para listado'!$CD$155:$DC$1048576,MATCH($A454,'Hoja de Trabajo para listado'!$CD$155:$CD$1048576,0),MATCH((CUADRO!L$5&amp;$E454),'Hoja de Trabajo para listado'!$CD$151:$DC$151,0)),0)</f>
        <v>0</v>
      </c>
      <c r="M454" s="255">
        <f ca="1">+IFERROR(INDEX('Hoja de Trabajo para listado'!$A$155:$Z$1048576,MATCH($A454,'Hoja de Trabajo para listado'!$A$155:$A$1048576,0),MATCH((CUADRO!M$5&amp;$E454),'Hoja de Trabajo para listado'!$A$151:$Z$151,0)),0)+IFERROR(INDEX('Hoja de Trabajo para listado'!$AB$155:$BA$1048576,MATCH($A454,'Hoja de Trabajo para listado'!$AB$155:$AB$1048576,0),MATCH((CUADRO!M$5&amp;$E454),'Hoja de Trabajo para listado'!$AB$151:$BA$151,0)),0)+IFERROR(INDEX('Hoja de Trabajo para listado'!$BC$155:$CB$1048576,MATCH($A454,'Hoja de Trabajo para listado'!$BC$155:$BC$1048576,0),MATCH((CUADRO!M$5&amp;$E454),'Hoja de Trabajo para listado'!$BC$151:$CB$151,0)),0)+IFERROR(INDEX('Hoja de Trabajo para listado'!$DE$153:$DG$274,MATCH($A454,'Hoja de Trabajo para listado'!$DE$153:$DE$1048576,0),MATCH((CUADRO!M$5&amp;$E454),'Hoja de Trabajo para listado'!$DE$151:$DG$151,0)),0)+IFERROR(INDEX('Hoja de Trabajo para listado'!$CD$155:$DC$1048576,MATCH($A454,'Hoja de Trabajo para listado'!$CD$155:$CD$1048576,0),MATCH((CUADRO!M$5&amp;$E454),'Hoja de Trabajo para listado'!$CD$151:$DC$151,0)),0)</f>
        <v>0</v>
      </c>
      <c r="N454" s="255">
        <f ca="1">+IFERROR(INDEX('Hoja de Trabajo para listado'!$A$155:$Z$1048576,MATCH($A454,'Hoja de Trabajo para listado'!$A$155:$A$1048576,0),MATCH((CUADRO!N$5&amp;$E454),'Hoja de Trabajo para listado'!$A$151:$Z$151,0)),0)+IFERROR(INDEX('Hoja de Trabajo para listado'!$AB$155:$BA$1048576,MATCH($A454,'Hoja de Trabajo para listado'!$AB$155:$AB$1048576,0),MATCH((CUADRO!N$5&amp;$E454),'Hoja de Trabajo para listado'!$AB$151:$BA$151,0)),0)+IFERROR(INDEX('Hoja de Trabajo para listado'!$BC$155:$CB$1048576,MATCH($A454,'Hoja de Trabajo para listado'!$BC$155:$BC$1048576,0),MATCH((CUADRO!N$5&amp;$E454),'Hoja de Trabajo para listado'!$BC$151:$CB$151,0)),0)+IFERROR(INDEX('Hoja de Trabajo para listado'!$DE$153:$DG$274,MATCH($A454,'Hoja de Trabajo para listado'!$DE$153:$DE$1048576,0),MATCH((CUADRO!N$5&amp;$E454),'Hoja de Trabajo para listado'!$DE$151:$DG$151,0)),0)+IFERROR(INDEX('Hoja de Trabajo para listado'!$CD$155:$DC$1048576,MATCH($A454,'Hoja de Trabajo para listado'!$CD$155:$CD$1048576,0),MATCH((CUADRO!N$5&amp;$E454),'Hoja de Trabajo para listado'!$CD$151:$DC$151,0)),0)</f>
        <v>0</v>
      </c>
      <c r="O454" s="255">
        <f ca="1">+IFERROR(INDEX('Hoja de Trabajo para listado'!$A$155:$Z$1048576,MATCH($A454,'Hoja de Trabajo para listado'!$A$155:$A$1048576,0),MATCH((CUADRO!O$5&amp;$E454),'Hoja de Trabajo para listado'!$A$151:$Z$151,0)),0)+IFERROR(INDEX('Hoja de Trabajo para listado'!$AB$155:$BA$1048576,MATCH($A454,'Hoja de Trabajo para listado'!$AB$155:$AB$1048576,0),MATCH((CUADRO!O$5&amp;$E454),'Hoja de Trabajo para listado'!$AB$151:$BA$151,0)),0)+IFERROR(INDEX('Hoja de Trabajo para listado'!$BC$155:$CB$1048576,MATCH($A454,'Hoja de Trabajo para listado'!$BC$155:$BC$1048576,0),MATCH((CUADRO!O$5&amp;$E454),'Hoja de Trabajo para listado'!$BC$151:$CB$151,0)),0)+IFERROR(INDEX('Hoja de Trabajo para listado'!$DE$153:$DG$274,MATCH($A454,'Hoja de Trabajo para listado'!$DE$153:$DE$1048576,0),MATCH((CUADRO!O$5&amp;$E454),'Hoja de Trabajo para listado'!$DE$151:$DG$151,0)),0)+IFERROR(INDEX('Hoja de Trabajo para listado'!$CD$155:$DC$1048576,MATCH($A454,'Hoja de Trabajo para listado'!$CD$155:$CD$1048576,0),MATCH((CUADRO!O$5&amp;$E454),'Hoja de Trabajo para listado'!$CD$151:$DC$151,0)),0)</f>
        <v>0</v>
      </c>
      <c r="P454" s="255">
        <f ca="1">+IFERROR(INDEX('Hoja de Trabajo para listado'!$A$155:$Z$1048576,MATCH($A454,'Hoja de Trabajo para listado'!$A$155:$A$1048576,0),MATCH((CUADRO!P$5&amp;$E454),'Hoja de Trabajo para listado'!$A$151:$Z$151,0)),0)+IFERROR(INDEX('Hoja de Trabajo para listado'!$AB$155:$BA$1048576,MATCH($A454,'Hoja de Trabajo para listado'!$AB$155:$AB$1048576,0),MATCH((CUADRO!P$5&amp;$E454),'Hoja de Trabajo para listado'!$AB$151:$BA$151,0)),0)+IFERROR(INDEX('Hoja de Trabajo para listado'!$BC$155:$CB$1048576,MATCH($A454,'Hoja de Trabajo para listado'!$BC$155:$BC$1048576,0),MATCH((CUADRO!P$5&amp;$E454),'Hoja de Trabajo para listado'!$BC$151:$CB$151,0)),0)+IFERROR(INDEX('Hoja de Trabajo para listado'!$DE$153:$DG$274,MATCH($A454,'Hoja de Trabajo para listado'!$DE$153:$DE$1048576,0),MATCH((CUADRO!P$5&amp;$E454),'Hoja de Trabajo para listado'!$DE$151:$DG$151,0)),0)+IFERROR(INDEX('Hoja de Trabajo para listado'!$CD$155:$DC$1048576,MATCH($A454,'Hoja de Trabajo para listado'!$CD$155:$CD$1048576,0),MATCH((CUADRO!P$5&amp;$E454),'Hoja de Trabajo para listado'!$CD$151:$DC$151,0)),0)</f>
        <v>0</v>
      </c>
      <c r="Q454" s="255">
        <f ca="1">+IFERROR(INDEX('Hoja de Trabajo para listado'!$A$155:$Z$1048576,MATCH($A454,'Hoja de Trabajo para listado'!$A$155:$A$1048576,0),MATCH((CUADRO!Q$5&amp;$E454),'Hoja de Trabajo para listado'!$A$151:$Z$151,0)),0)+IFERROR(INDEX('Hoja de Trabajo para listado'!$AB$155:$BA$1048576,MATCH($A454,'Hoja de Trabajo para listado'!$AB$155:$AB$1048576,0),MATCH((CUADRO!Q$5&amp;$E454),'Hoja de Trabajo para listado'!$AB$151:$BA$151,0)),0)+IFERROR(INDEX('Hoja de Trabajo para listado'!$BC$155:$CB$1048576,MATCH($A454,'Hoja de Trabajo para listado'!$BC$155:$BC$1048576,0),MATCH((CUADRO!Q$5&amp;$E454),'Hoja de Trabajo para listado'!$BC$151:$CB$151,0)),0)+IFERROR(INDEX('Hoja de Trabajo para listado'!$DE$153:$DG$274,MATCH($A454,'Hoja de Trabajo para listado'!$DE$153:$DE$1048576,0),MATCH((CUADRO!Q$5&amp;$E454),'Hoja de Trabajo para listado'!$DE$151:$DG$151,0)),0)+IFERROR(INDEX('Hoja de Trabajo para listado'!$CD$155:$DC$1048576,MATCH($A454,'Hoja de Trabajo para listado'!$CD$155:$CD$1048576,0),MATCH((CUADRO!Q$5&amp;$E454),'Hoja de Trabajo para listado'!$CD$151:$DC$151,0)),0)</f>
        <v>0</v>
      </c>
      <c r="R454" s="255">
        <f t="shared" ca="1" si="14"/>
        <v>0</v>
      </c>
      <c r="S454" s="262"/>
      <c r="T454" s="255">
        <f ca="1">+T455</f>
        <v>0</v>
      </c>
      <c r="U454" s="254">
        <f t="shared" si="15"/>
        <v>1</v>
      </c>
      <c r="V454" s="362" t="str">
        <f>+VLOOKUP(A454,bd_lista!$A$3:$E$590,5,FALSE)</f>
        <v>Gobiernos Autonomos Municipales</v>
      </c>
      <c r="W454" s="361" t="str">
        <f>+V454</f>
        <v>Gobiernos Autonomos Municipales</v>
      </c>
      <c r="X454" s="254">
        <f>+VLOOKUP(A454,[2]Sheet1!$A$13:$D$744,4,FALSE)</f>
        <v>0</v>
      </c>
      <c r="Y454" s="254" t="e">
        <f>+VLOOKUP(X454,bd_lista!$A$3:$C$590,3,FALSE)</f>
        <v>#N/A</v>
      </c>
      <c r="Z454" s="316">
        <f>+X454</f>
        <v>0</v>
      </c>
      <c r="AA454" s="317" t="e">
        <f>+Y454</f>
        <v>#N/A</v>
      </c>
    </row>
    <row r="455" spans="1:27" customFormat="1" ht="27" hidden="1" customHeight="1">
      <c r="A455" s="32">
        <v>1202</v>
      </c>
      <c r="B455" s="307"/>
      <c r="C455" s="259" t="str">
        <f>+VLOOKUP(A455,bd_lista!$A$3:$C$590,3,FALSE)</f>
        <v>Gobierno Autónomo Municipal de Palca</v>
      </c>
      <c r="D455" s="362"/>
      <c r="E455" s="256" t="s">
        <v>1314</v>
      </c>
      <c r="F455" s="255">
        <f ca="1">+IFERROR(INDEX('Hoja de Trabajo para listado'!$A$155:$Z$1048576,MATCH($A455,'Hoja de Trabajo para listado'!$A$155:$A$1048576,0),MATCH((CUADRO!F$5&amp;$E455),'Hoja de Trabajo para listado'!$A$151:$Z$151,0)),0)+IFERROR(INDEX('Hoja de Trabajo para listado'!$AB$155:$BA$1048576,MATCH($A455,'Hoja de Trabajo para listado'!$AB$155:$AB$1048576,0),MATCH((CUADRO!F$5&amp;$E455),'Hoja de Trabajo para listado'!$AB$151:$BA$151,0)),0)+IFERROR(INDEX('Hoja de Trabajo para listado'!$BC$155:$CB$1048576,MATCH($A455,'Hoja de Trabajo para listado'!$BC$155:$BC$1048576,0),MATCH((CUADRO!F$5&amp;$E455),'Hoja de Trabajo para listado'!$BC$151:$CB$151,0)),0)+IFERROR(INDEX('Hoja de Trabajo para listado'!$DE$153:$DG$274,MATCH($A455,'Hoja de Trabajo para listado'!$DE$153:$DE$1048576,0),MATCH((CUADRO!F$5&amp;$E455),'Hoja de Trabajo para listado'!$DE$151:$DG$151,0)),0)+IFERROR(INDEX('Hoja de Trabajo para listado'!$CD$155:$DC$1048576,MATCH($A455,'Hoja de Trabajo para listado'!$CD$155:$CD$1048576,0),MATCH((CUADRO!F$5&amp;$E455),'Hoja de Trabajo para listado'!$CD$151:$DC$151,0)),0)</f>
        <v>0</v>
      </c>
      <c r="G455" s="255">
        <f ca="1">+IFERROR(INDEX('Hoja de Trabajo para listado'!$A$155:$Z$1048576,MATCH($A455,'Hoja de Trabajo para listado'!$A$155:$A$1048576,0),MATCH((CUADRO!G$5&amp;$E455),'Hoja de Trabajo para listado'!$A$151:$Z$151,0)),0)+IFERROR(INDEX('Hoja de Trabajo para listado'!$AB$155:$BA$1048576,MATCH($A455,'Hoja de Trabajo para listado'!$AB$155:$AB$1048576,0),MATCH((CUADRO!G$5&amp;$E455),'Hoja de Trabajo para listado'!$AB$151:$BA$151,0)),0)+IFERROR(INDEX('Hoja de Trabajo para listado'!$BC$155:$CB$1048576,MATCH($A455,'Hoja de Trabajo para listado'!$BC$155:$BC$1048576,0),MATCH((CUADRO!G$5&amp;$E455),'Hoja de Trabajo para listado'!$BC$151:$CB$151,0)),0)+IFERROR(INDEX('Hoja de Trabajo para listado'!$DE$153:$DG$274,MATCH($A455,'Hoja de Trabajo para listado'!$DE$153:$DE$1048576,0),MATCH((CUADRO!G$5&amp;$E455),'Hoja de Trabajo para listado'!$DE$151:$DG$151,0)),0)+IFERROR(INDEX('Hoja de Trabajo para listado'!$CD$155:$DC$1048576,MATCH($A455,'Hoja de Trabajo para listado'!$CD$155:$CD$1048576,0),MATCH((CUADRO!G$5&amp;$E455),'Hoja de Trabajo para listado'!$CD$151:$DC$151,0)),0)</f>
        <v>0</v>
      </c>
      <c r="H455" s="255">
        <f ca="1">+IFERROR(INDEX('Hoja de Trabajo para listado'!$A$155:$Z$1048576,MATCH($A455,'Hoja de Trabajo para listado'!$A$155:$A$1048576,0),MATCH((CUADRO!H$5&amp;$E455),'Hoja de Trabajo para listado'!$A$151:$Z$151,0)),0)+IFERROR(INDEX('Hoja de Trabajo para listado'!$AB$155:$BA$1048576,MATCH($A455,'Hoja de Trabajo para listado'!$AB$155:$AB$1048576,0),MATCH((CUADRO!H$5&amp;$E455),'Hoja de Trabajo para listado'!$AB$151:$BA$151,0)),0)+IFERROR(INDEX('Hoja de Trabajo para listado'!$BC$155:$CB$1048576,MATCH($A455,'Hoja de Trabajo para listado'!$BC$155:$BC$1048576,0),MATCH((CUADRO!H$5&amp;$E455),'Hoja de Trabajo para listado'!$BC$151:$CB$151,0)),0)+IFERROR(INDEX('Hoja de Trabajo para listado'!$DE$153:$DG$274,MATCH($A455,'Hoja de Trabajo para listado'!$DE$153:$DE$1048576,0),MATCH((CUADRO!H$5&amp;$E455),'Hoja de Trabajo para listado'!$DE$151:$DG$151,0)),0)+IFERROR(INDEX('Hoja de Trabajo para listado'!$CD$155:$DC$1048576,MATCH($A455,'Hoja de Trabajo para listado'!$CD$155:$CD$1048576,0),MATCH((CUADRO!H$5&amp;$E455),'Hoja de Trabajo para listado'!$CD$151:$DC$151,0)),0)</f>
        <v>0</v>
      </c>
      <c r="I455" s="255">
        <f ca="1">+IFERROR(INDEX('Hoja de Trabajo para listado'!$A$155:$Z$1048576,MATCH($A455,'Hoja de Trabajo para listado'!$A$155:$A$1048576,0),MATCH((CUADRO!I$5&amp;$E455),'Hoja de Trabajo para listado'!$A$151:$Z$151,0)),0)+IFERROR(INDEX('Hoja de Trabajo para listado'!$AB$155:$BA$1048576,MATCH($A455,'Hoja de Trabajo para listado'!$AB$155:$AB$1048576,0),MATCH((CUADRO!I$5&amp;$E455),'Hoja de Trabajo para listado'!$AB$151:$BA$151,0)),0)+IFERROR(INDEX('Hoja de Trabajo para listado'!$BC$155:$CB$1048576,MATCH($A455,'Hoja de Trabajo para listado'!$BC$155:$BC$1048576,0),MATCH((CUADRO!I$5&amp;$E455),'Hoja de Trabajo para listado'!$BC$151:$CB$151,0)),0)+IFERROR(INDEX('Hoja de Trabajo para listado'!$DE$153:$DG$274,MATCH($A455,'Hoja de Trabajo para listado'!$DE$153:$DE$1048576,0),MATCH((CUADRO!I$5&amp;$E455),'Hoja de Trabajo para listado'!$DE$151:$DG$151,0)),0)+IFERROR(INDEX('Hoja de Trabajo para listado'!$CD$155:$DC$1048576,MATCH($A455,'Hoja de Trabajo para listado'!$CD$155:$CD$1048576,0),MATCH((CUADRO!I$5&amp;$E455),'Hoja de Trabajo para listado'!$CD$151:$DC$151,0)),0)</f>
        <v>0</v>
      </c>
      <c r="J455" s="255">
        <f ca="1">+IFERROR(INDEX('Hoja de Trabajo para listado'!$A$155:$Z$1048576,MATCH($A455,'Hoja de Trabajo para listado'!$A$155:$A$1048576,0),MATCH((CUADRO!J$5&amp;$E455),'Hoja de Trabajo para listado'!$A$151:$Z$151,0)),0)+IFERROR(INDEX('Hoja de Trabajo para listado'!$AB$155:$BA$1048576,MATCH($A455,'Hoja de Trabajo para listado'!$AB$155:$AB$1048576,0),MATCH((CUADRO!J$5&amp;$E455),'Hoja de Trabajo para listado'!$AB$151:$BA$151,0)),0)+IFERROR(INDEX('Hoja de Trabajo para listado'!$BC$155:$CB$1048576,MATCH($A455,'Hoja de Trabajo para listado'!$BC$155:$BC$1048576,0),MATCH((CUADRO!J$5&amp;$E455),'Hoja de Trabajo para listado'!$BC$151:$CB$151,0)),0)+IFERROR(INDEX('Hoja de Trabajo para listado'!$DE$153:$DG$274,MATCH($A455,'Hoja de Trabajo para listado'!$DE$153:$DE$1048576,0),MATCH((CUADRO!J$5&amp;$E455),'Hoja de Trabajo para listado'!$DE$151:$DG$151,0)),0)+IFERROR(INDEX('Hoja de Trabajo para listado'!$CD$155:$DC$1048576,MATCH($A455,'Hoja de Trabajo para listado'!$CD$155:$CD$1048576,0),MATCH((CUADRO!J$5&amp;$E455),'Hoja de Trabajo para listado'!$CD$151:$DC$151,0)),0)</f>
        <v>0</v>
      </c>
      <c r="K455" s="255">
        <f ca="1">+IFERROR(INDEX('Hoja de Trabajo para listado'!$A$155:$Z$1048576,MATCH($A455,'Hoja de Trabajo para listado'!$A$155:$A$1048576,0),MATCH((CUADRO!K$5&amp;$E455),'Hoja de Trabajo para listado'!$A$151:$Z$151,0)),0)+IFERROR(INDEX('Hoja de Trabajo para listado'!$AB$155:$BA$1048576,MATCH($A455,'Hoja de Trabajo para listado'!$AB$155:$AB$1048576,0),MATCH((CUADRO!K$5&amp;$E455),'Hoja de Trabajo para listado'!$AB$151:$BA$151,0)),0)+IFERROR(INDEX('Hoja de Trabajo para listado'!$BC$155:$CB$1048576,MATCH($A455,'Hoja de Trabajo para listado'!$BC$155:$BC$1048576,0),MATCH((CUADRO!K$5&amp;$E455),'Hoja de Trabajo para listado'!$BC$151:$CB$151,0)),0)+IFERROR(INDEX('Hoja de Trabajo para listado'!$DE$153:$DG$274,MATCH($A455,'Hoja de Trabajo para listado'!$DE$153:$DE$1048576,0),MATCH((CUADRO!K$5&amp;$E455),'Hoja de Trabajo para listado'!$DE$151:$DG$151,0)),0)+IFERROR(INDEX('Hoja de Trabajo para listado'!$CD$155:$DC$1048576,MATCH($A455,'Hoja de Trabajo para listado'!$CD$155:$CD$1048576,0),MATCH((CUADRO!K$5&amp;$E455),'Hoja de Trabajo para listado'!$CD$151:$DC$151,0)),0)</f>
        <v>0</v>
      </c>
      <c r="L455" s="255">
        <f ca="1">+IFERROR(INDEX('Hoja de Trabajo para listado'!$A$155:$Z$1048576,MATCH($A455,'Hoja de Trabajo para listado'!$A$155:$A$1048576,0),MATCH((CUADRO!L$5&amp;$E455),'Hoja de Trabajo para listado'!$A$151:$Z$151,0)),0)+IFERROR(INDEX('Hoja de Trabajo para listado'!$AB$155:$BA$1048576,MATCH($A455,'Hoja de Trabajo para listado'!$AB$155:$AB$1048576,0),MATCH((CUADRO!L$5&amp;$E455),'Hoja de Trabajo para listado'!$AB$151:$BA$151,0)),0)+IFERROR(INDEX('Hoja de Trabajo para listado'!$BC$155:$CB$1048576,MATCH($A455,'Hoja de Trabajo para listado'!$BC$155:$BC$1048576,0),MATCH((CUADRO!L$5&amp;$E455),'Hoja de Trabajo para listado'!$BC$151:$CB$151,0)),0)+IFERROR(INDEX('Hoja de Trabajo para listado'!$DE$153:$DG$274,MATCH($A455,'Hoja de Trabajo para listado'!$DE$153:$DE$1048576,0),MATCH((CUADRO!L$5&amp;$E455),'Hoja de Trabajo para listado'!$DE$151:$DG$151,0)),0)+IFERROR(INDEX('Hoja de Trabajo para listado'!$CD$155:$DC$1048576,MATCH($A455,'Hoja de Trabajo para listado'!$CD$155:$CD$1048576,0),MATCH((CUADRO!L$5&amp;$E455),'Hoja de Trabajo para listado'!$CD$151:$DC$151,0)),0)</f>
        <v>0</v>
      </c>
      <c r="M455" s="255">
        <f ca="1">+IFERROR(INDEX('Hoja de Trabajo para listado'!$A$155:$Z$1048576,MATCH($A455,'Hoja de Trabajo para listado'!$A$155:$A$1048576,0),MATCH((CUADRO!M$5&amp;$E455),'Hoja de Trabajo para listado'!$A$151:$Z$151,0)),0)+IFERROR(INDEX('Hoja de Trabajo para listado'!$AB$155:$BA$1048576,MATCH($A455,'Hoja de Trabajo para listado'!$AB$155:$AB$1048576,0),MATCH((CUADRO!M$5&amp;$E455),'Hoja de Trabajo para listado'!$AB$151:$BA$151,0)),0)+IFERROR(INDEX('Hoja de Trabajo para listado'!$BC$155:$CB$1048576,MATCH($A455,'Hoja de Trabajo para listado'!$BC$155:$BC$1048576,0),MATCH((CUADRO!M$5&amp;$E455),'Hoja de Trabajo para listado'!$BC$151:$CB$151,0)),0)+IFERROR(INDEX('Hoja de Trabajo para listado'!$DE$153:$DG$274,MATCH($A455,'Hoja de Trabajo para listado'!$DE$153:$DE$1048576,0),MATCH((CUADRO!M$5&amp;$E455),'Hoja de Trabajo para listado'!$DE$151:$DG$151,0)),0)+IFERROR(INDEX('Hoja de Trabajo para listado'!$CD$155:$DC$1048576,MATCH($A455,'Hoja de Trabajo para listado'!$CD$155:$CD$1048576,0),MATCH((CUADRO!M$5&amp;$E455),'Hoja de Trabajo para listado'!$CD$151:$DC$151,0)),0)</f>
        <v>0</v>
      </c>
      <c r="N455" s="255">
        <f ca="1">+IFERROR(INDEX('Hoja de Trabajo para listado'!$A$155:$Z$1048576,MATCH($A455,'Hoja de Trabajo para listado'!$A$155:$A$1048576,0),MATCH((CUADRO!N$5&amp;$E455),'Hoja de Trabajo para listado'!$A$151:$Z$151,0)),0)+IFERROR(INDEX('Hoja de Trabajo para listado'!$AB$155:$BA$1048576,MATCH($A455,'Hoja de Trabajo para listado'!$AB$155:$AB$1048576,0),MATCH((CUADRO!N$5&amp;$E455),'Hoja de Trabajo para listado'!$AB$151:$BA$151,0)),0)+IFERROR(INDEX('Hoja de Trabajo para listado'!$BC$155:$CB$1048576,MATCH($A455,'Hoja de Trabajo para listado'!$BC$155:$BC$1048576,0),MATCH((CUADRO!N$5&amp;$E455),'Hoja de Trabajo para listado'!$BC$151:$CB$151,0)),0)+IFERROR(INDEX('Hoja de Trabajo para listado'!$DE$153:$DG$274,MATCH($A455,'Hoja de Trabajo para listado'!$DE$153:$DE$1048576,0),MATCH((CUADRO!N$5&amp;$E455),'Hoja de Trabajo para listado'!$DE$151:$DG$151,0)),0)+IFERROR(INDEX('Hoja de Trabajo para listado'!$CD$155:$DC$1048576,MATCH($A455,'Hoja de Trabajo para listado'!$CD$155:$CD$1048576,0),MATCH((CUADRO!N$5&amp;$E455),'Hoja de Trabajo para listado'!$CD$151:$DC$151,0)),0)</f>
        <v>0</v>
      </c>
      <c r="O455" s="255">
        <f ca="1">+IFERROR(INDEX('Hoja de Trabajo para listado'!$A$155:$Z$1048576,MATCH($A455,'Hoja de Trabajo para listado'!$A$155:$A$1048576,0),MATCH((CUADRO!O$5&amp;$E455),'Hoja de Trabajo para listado'!$A$151:$Z$151,0)),0)+IFERROR(INDEX('Hoja de Trabajo para listado'!$AB$155:$BA$1048576,MATCH($A455,'Hoja de Trabajo para listado'!$AB$155:$AB$1048576,0),MATCH((CUADRO!O$5&amp;$E455),'Hoja de Trabajo para listado'!$AB$151:$BA$151,0)),0)+IFERROR(INDEX('Hoja de Trabajo para listado'!$BC$155:$CB$1048576,MATCH($A455,'Hoja de Trabajo para listado'!$BC$155:$BC$1048576,0),MATCH((CUADRO!O$5&amp;$E455),'Hoja de Trabajo para listado'!$BC$151:$CB$151,0)),0)+IFERROR(INDEX('Hoja de Trabajo para listado'!$DE$153:$DG$274,MATCH($A455,'Hoja de Trabajo para listado'!$DE$153:$DE$1048576,0),MATCH((CUADRO!O$5&amp;$E455),'Hoja de Trabajo para listado'!$DE$151:$DG$151,0)),0)+IFERROR(INDEX('Hoja de Trabajo para listado'!$CD$155:$DC$1048576,MATCH($A455,'Hoja de Trabajo para listado'!$CD$155:$CD$1048576,0),MATCH((CUADRO!O$5&amp;$E455),'Hoja de Trabajo para listado'!$CD$151:$DC$151,0)),0)</f>
        <v>0</v>
      </c>
      <c r="P455" s="255">
        <f ca="1">+IFERROR(INDEX('Hoja de Trabajo para listado'!$A$155:$Z$1048576,MATCH($A455,'Hoja de Trabajo para listado'!$A$155:$A$1048576,0),MATCH((CUADRO!P$5&amp;$E455),'Hoja de Trabajo para listado'!$A$151:$Z$151,0)),0)+IFERROR(INDEX('Hoja de Trabajo para listado'!$AB$155:$BA$1048576,MATCH($A455,'Hoja de Trabajo para listado'!$AB$155:$AB$1048576,0),MATCH((CUADRO!P$5&amp;$E455),'Hoja de Trabajo para listado'!$AB$151:$BA$151,0)),0)+IFERROR(INDEX('Hoja de Trabajo para listado'!$BC$155:$CB$1048576,MATCH($A455,'Hoja de Trabajo para listado'!$BC$155:$BC$1048576,0),MATCH((CUADRO!P$5&amp;$E455),'Hoja de Trabajo para listado'!$BC$151:$CB$151,0)),0)+IFERROR(INDEX('Hoja de Trabajo para listado'!$DE$153:$DG$274,MATCH($A455,'Hoja de Trabajo para listado'!$DE$153:$DE$1048576,0),MATCH((CUADRO!P$5&amp;$E455),'Hoja de Trabajo para listado'!$DE$151:$DG$151,0)),0)+IFERROR(INDEX('Hoja de Trabajo para listado'!$CD$155:$DC$1048576,MATCH($A455,'Hoja de Trabajo para listado'!$CD$155:$CD$1048576,0),MATCH((CUADRO!P$5&amp;$E455),'Hoja de Trabajo para listado'!$CD$151:$DC$151,0)),0)</f>
        <v>0</v>
      </c>
      <c r="Q455" s="255">
        <f ca="1">+IFERROR(INDEX('Hoja de Trabajo para listado'!$A$155:$Z$1048576,MATCH($A455,'Hoja de Trabajo para listado'!$A$155:$A$1048576,0),MATCH((CUADRO!Q$5&amp;$E455),'Hoja de Trabajo para listado'!$A$151:$Z$151,0)),0)+IFERROR(INDEX('Hoja de Trabajo para listado'!$AB$155:$BA$1048576,MATCH($A455,'Hoja de Trabajo para listado'!$AB$155:$AB$1048576,0),MATCH((CUADRO!Q$5&amp;$E455),'Hoja de Trabajo para listado'!$AB$151:$BA$151,0)),0)+IFERROR(INDEX('Hoja de Trabajo para listado'!$BC$155:$CB$1048576,MATCH($A455,'Hoja de Trabajo para listado'!$BC$155:$BC$1048576,0),MATCH((CUADRO!Q$5&amp;$E455),'Hoja de Trabajo para listado'!$BC$151:$CB$151,0)),0)+IFERROR(INDEX('Hoja de Trabajo para listado'!$DE$153:$DG$274,MATCH($A455,'Hoja de Trabajo para listado'!$DE$153:$DE$1048576,0),MATCH((CUADRO!Q$5&amp;$E455),'Hoja de Trabajo para listado'!$DE$151:$DG$151,0)),0)+IFERROR(INDEX('Hoja de Trabajo para listado'!$CD$155:$DC$1048576,MATCH($A455,'Hoja de Trabajo para listado'!$CD$155:$CD$1048576,0),MATCH((CUADRO!Q$5&amp;$E455),'Hoja de Trabajo para listado'!$CD$151:$DC$151,0)),0)</f>
        <v>0</v>
      </c>
      <c r="R455" s="255">
        <f t="shared" ca="1" si="14"/>
        <v>0</v>
      </c>
      <c r="S455" s="262">
        <f ca="1">+R454+R455</f>
        <v>0</v>
      </c>
      <c r="T455" s="255">
        <f ca="1">+S455</f>
        <v>0</v>
      </c>
      <c r="U455" s="254">
        <f t="shared" si="15"/>
        <v>2</v>
      </c>
      <c r="V455" s="362" t="str">
        <f>+VLOOKUP(A455,bd_lista!$A$3:$E$590,5,FALSE)</f>
        <v>Gobiernos Autonomos Municipales</v>
      </c>
      <c r="W455" s="362"/>
      <c r="X455" s="254">
        <f>+VLOOKUP(A455,[2]Sheet1!$A$13:$D$744,4,FALSE)</f>
        <v>0</v>
      </c>
      <c r="Y455" s="254" t="e">
        <f>+VLOOKUP(X455,bd_lista!$A$3:$C$590,3,FALSE)</f>
        <v>#N/A</v>
      </c>
      <c r="Z455" s="314"/>
      <c r="AA455" s="315"/>
    </row>
    <row r="456" spans="1:27" customFormat="1" ht="15" hidden="1" customHeight="1">
      <c r="A456" s="32">
        <v>1203</v>
      </c>
      <c r="B456" s="306">
        <f>+A456</f>
        <v>1203</v>
      </c>
      <c r="C456" s="259" t="str">
        <f>+VLOOKUP(A456,bd_lista!$A$3:$C$590,3,FALSE)</f>
        <v>Gobierno Autónomo Municipal de Mecapaca</v>
      </c>
      <c r="D456" s="361" t="str">
        <f>+C456</f>
        <v>Gobierno Autónomo Municipal de Mecapaca</v>
      </c>
      <c r="E456" s="254" t="s">
        <v>1313</v>
      </c>
      <c r="F456" s="255">
        <f ca="1">+IFERROR(INDEX('Hoja de Trabajo para listado'!$A$155:$Z$1048576,MATCH($A456,'Hoja de Trabajo para listado'!$A$155:$A$1048576,0),MATCH((CUADRO!F$5&amp;$E456),'Hoja de Trabajo para listado'!$A$151:$Z$151,0)),0)+IFERROR(INDEX('Hoja de Trabajo para listado'!$AB$155:$BA$1048576,MATCH($A456,'Hoja de Trabajo para listado'!$AB$155:$AB$1048576,0),MATCH((CUADRO!F$5&amp;$E456),'Hoja de Trabajo para listado'!$AB$151:$BA$151,0)),0)+IFERROR(INDEX('Hoja de Trabajo para listado'!$BC$155:$CB$1048576,MATCH($A456,'Hoja de Trabajo para listado'!$BC$155:$BC$1048576,0),MATCH((CUADRO!F$5&amp;$E456),'Hoja de Trabajo para listado'!$BC$151:$CB$151,0)),0)+IFERROR(INDEX('Hoja de Trabajo para listado'!$DE$153:$DG$274,MATCH($A456,'Hoja de Trabajo para listado'!$DE$153:$DE$1048576,0),MATCH((CUADRO!F$5&amp;$E456),'Hoja de Trabajo para listado'!$DE$151:$DG$151,0)),0)+IFERROR(INDEX('Hoja de Trabajo para listado'!$CD$155:$DC$1048576,MATCH($A456,'Hoja de Trabajo para listado'!$CD$155:$CD$1048576,0),MATCH((CUADRO!F$5&amp;$E456),'Hoja de Trabajo para listado'!$CD$151:$DC$151,0)),0)</f>
        <v>0</v>
      </c>
      <c r="G456" s="255">
        <f ca="1">+IFERROR(INDEX('Hoja de Trabajo para listado'!$A$155:$Z$1048576,MATCH($A456,'Hoja de Trabajo para listado'!$A$155:$A$1048576,0),MATCH((CUADRO!G$5&amp;$E456),'Hoja de Trabajo para listado'!$A$151:$Z$151,0)),0)+IFERROR(INDEX('Hoja de Trabajo para listado'!$AB$155:$BA$1048576,MATCH($A456,'Hoja de Trabajo para listado'!$AB$155:$AB$1048576,0),MATCH((CUADRO!G$5&amp;$E456),'Hoja de Trabajo para listado'!$AB$151:$BA$151,0)),0)+IFERROR(INDEX('Hoja de Trabajo para listado'!$BC$155:$CB$1048576,MATCH($A456,'Hoja de Trabajo para listado'!$BC$155:$BC$1048576,0),MATCH((CUADRO!G$5&amp;$E456),'Hoja de Trabajo para listado'!$BC$151:$CB$151,0)),0)+IFERROR(INDEX('Hoja de Trabajo para listado'!$DE$153:$DG$274,MATCH($A456,'Hoja de Trabajo para listado'!$DE$153:$DE$1048576,0),MATCH((CUADRO!G$5&amp;$E456),'Hoja de Trabajo para listado'!$DE$151:$DG$151,0)),0)+IFERROR(INDEX('Hoja de Trabajo para listado'!$CD$155:$DC$1048576,MATCH($A456,'Hoja de Trabajo para listado'!$CD$155:$CD$1048576,0),MATCH((CUADRO!G$5&amp;$E456),'Hoja de Trabajo para listado'!$CD$151:$DC$151,0)),0)</f>
        <v>0</v>
      </c>
      <c r="H456" s="255">
        <f ca="1">+IFERROR(INDEX('Hoja de Trabajo para listado'!$A$155:$Z$1048576,MATCH($A456,'Hoja de Trabajo para listado'!$A$155:$A$1048576,0),MATCH((CUADRO!H$5&amp;$E456),'Hoja de Trabajo para listado'!$A$151:$Z$151,0)),0)+IFERROR(INDEX('Hoja de Trabajo para listado'!$AB$155:$BA$1048576,MATCH($A456,'Hoja de Trabajo para listado'!$AB$155:$AB$1048576,0),MATCH((CUADRO!H$5&amp;$E456),'Hoja de Trabajo para listado'!$AB$151:$BA$151,0)),0)+IFERROR(INDEX('Hoja de Trabajo para listado'!$BC$155:$CB$1048576,MATCH($A456,'Hoja de Trabajo para listado'!$BC$155:$BC$1048576,0),MATCH((CUADRO!H$5&amp;$E456),'Hoja de Trabajo para listado'!$BC$151:$CB$151,0)),0)+IFERROR(INDEX('Hoja de Trabajo para listado'!$DE$153:$DG$274,MATCH($A456,'Hoja de Trabajo para listado'!$DE$153:$DE$1048576,0),MATCH((CUADRO!H$5&amp;$E456),'Hoja de Trabajo para listado'!$DE$151:$DG$151,0)),0)+IFERROR(INDEX('Hoja de Trabajo para listado'!$CD$155:$DC$1048576,MATCH($A456,'Hoja de Trabajo para listado'!$CD$155:$CD$1048576,0),MATCH((CUADRO!H$5&amp;$E456),'Hoja de Trabajo para listado'!$CD$151:$DC$151,0)),0)</f>
        <v>0</v>
      </c>
      <c r="I456" s="255">
        <f ca="1">+IFERROR(INDEX('Hoja de Trabajo para listado'!$A$155:$Z$1048576,MATCH($A456,'Hoja de Trabajo para listado'!$A$155:$A$1048576,0),MATCH((CUADRO!I$5&amp;$E456),'Hoja de Trabajo para listado'!$A$151:$Z$151,0)),0)+IFERROR(INDEX('Hoja de Trabajo para listado'!$AB$155:$BA$1048576,MATCH($A456,'Hoja de Trabajo para listado'!$AB$155:$AB$1048576,0),MATCH((CUADRO!I$5&amp;$E456),'Hoja de Trabajo para listado'!$AB$151:$BA$151,0)),0)+IFERROR(INDEX('Hoja de Trabajo para listado'!$BC$155:$CB$1048576,MATCH($A456,'Hoja de Trabajo para listado'!$BC$155:$BC$1048576,0),MATCH((CUADRO!I$5&amp;$E456),'Hoja de Trabajo para listado'!$BC$151:$CB$151,0)),0)+IFERROR(INDEX('Hoja de Trabajo para listado'!$DE$153:$DG$274,MATCH($A456,'Hoja de Trabajo para listado'!$DE$153:$DE$1048576,0),MATCH((CUADRO!I$5&amp;$E456),'Hoja de Trabajo para listado'!$DE$151:$DG$151,0)),0)+IFERROR(INDEX('Hoja de Trabajo para listado'!$CD$155:$DC$1048576,MATCH($A456,'Hoja de Trabajo para listado'!$CD$155:$CD$1048576,0),MATCH((CUADRO!I$5&amp;$E456),'Hoja de Trabajo para listado'!$CD$151:$DC$151,0)),0)</f>
        <v>0</v>
      </c>
      <c r="J456" s="255">
        <f ca="1">+IFERROR(INDEX('Hoja de Trabajo para listado'!$A$155:$Z$1048576,MATCH($A456,'Hoja de Trabajo para listado'!$A$155:$A$1048576,0),MATCH((CUADRO!J$5&amp;$E456),'Hoja de Trabajo para listado'!$A$151:$Z$151,0)),0)+IFERROR(INDEX('Hoja de Trabajo para listado'!$AB$155:$BA$1048576,MATCH($A456,'Hoja de Trabajo para listado'!$AB$155:$AB$1048576,0),MATCH((CUADRO!J$5&amp;$E456),'Hoja de Trabajo para listado'!$AB$151:$BA$151,0)),0)+IFERROR(INDEX('Hoja de Trabajo para listado'!$BC$155:$CB$1048576,MATCH($A456,'Hoja de Trabajo para listado'!$BC$155:$BC$1048576,0),MATCH((CUADRO!J$5&amp;$E456),'Hoja de Trabajo para listado'!$BC$151:$CB$151,0)),0)+IFERROR(INDEX('Hoja de Trabajo para listado'!$DE$153:$DG$274,MATCH($A456,'Hoja de Trabajo para listado'!$DE$153:$DE$1048576,0),MATCH((CUADRO!J$5&amp;$E456),'Hoja de Trabajo para listado'!$DE$151:$DG$151,0)),0)+IFERROR(INDEX('Hoja de Trabajo para listado'!$CD$155:$DC$1048576,MATCH($A456,'Hoja de Trabajo para listado'!$CD$155:$CD$1048576,0),MATCH((CUADRO!J$5&amp;$E456),'Hoja de Trabajo para listado'!$CD$151:$DC$151,0)),0)</f>
        <v>0</v>
      </c>
      <c r="K456" s="255">
        <f ca="1">+IFERROR(INDEX('Hoja de Trabajo para listado'!$A$155:$Z$1048576,MATCH($A456,'Hoja de Trabajo para listado'!$A$155:$A$1048576,0),MATCH((CUADRO!K$5&amp;$E456),'Hoja de Trabajo para listado'!$A$151:$Z$151,0)),0)+IFERROR(INDEX('Hoja de Trabajo para listado'!$AB$155:$BA$1048576,MATCH($A456,'Hoja de Trabajo para listado'!$AB$155:$AB$1048576,0),MATCH((CUADRO!K$5&amp;$E456),'Hoja de Trabajo para listado'!$AB$151:$BA$151,0)),0)+IFERROR(INDEX('Hoja de Trabajo para listado'!$BC$155:$CB$1048576,MATCH($A456,'Hoja de Trabajo para listado'!$BC$155:$BC$1048576,0),MATCH((CUADRO!K$5&amp;$E456),'Hoja de Trabajo para listado'!$BC$151:$CB$151,0)),0)+IFERROR(INDEX('Hoja de Trabajo para listado'!$DE$153:$DG$274,MATCH($A456,'Hoja de Trabajo para listado'!$DE$153:$DE$1048576,0),MATCH((CUADRO!K$5&amp;$E456),'Hoja de Trabajo para listado'!$DE$151:$DG$151,0)),0)+IFERROR(INDEX('Hoja de Trabajo para listado'!$CD$155:$DC$1048576,MATCH($A456,'Hoja de Trabajo para listado'!$CD$155:$CD$1048576,0),MATCH((CUADRO!K$5&amp;$E456),'Hoja de Trabajo para listado'!$CD$151:$DC$151,0)),0)</f>
        <v>0</v>
      </c>
      <c r="L456" s="255">
        <f ca="1">+IFERROR(INDEX('Hoja de Trabajo para listado'!$A$155:$Z$1048576,MATCH($A456,'Hoja de Trabajo para listado'!$A$155:$A$1048576,0),MATCH((CUADRO!L$5&amp;$E456),'Hoja de Trabajo para listado'!$A$151:$Z$151,0)),0)+IFERROR(INDEX('Hoja de Trabajo para listado'!$AB$155:$BA$1048576,MATCH($A456,'Hoja de Trabajo para listado'!$AB$155:$AB$1048576,0),MATCH((CUADRO!L$5&amp;$E456),'Hoja de Trabajo para listado'!$AB$151:$BA$151,0)),0)+IFERROR(INDEX('Hoja de Trabajo para listado'!$BC$155:$CB$1048576,MATCH($A456,'Hoja de Trabajo para listado'!$BC$155:$BC$1048576,0),MATCH((CUADRO!L$5&amp;$E456),'Hoja de Trabajo para listado'!$BC$151:$CB$151,0)),0)+IFERROR(INDEX('Hoja de Trabajo para listado'!$DE$153:$DG$274,MATCH($A456,'Hoja de Trabajo para listado'!$DE$153:$DE$1048576,0),MATCH((CUADRO!L$5&amp;$E456),'Hoja de Trabajo para listado'!$DE$151:$DG$151,0)),0)+IFERROR(INDEX('Hoja de Trabajo para listado'!$CD$155:$DC$1048576,MATCH($A456,'Hoja de Trabajo para listado'!$CD$155:$CD$1048576,0),MATCH((CUADRO!L$5&amp;$E456),'Hoja de Trabajo para listado'!$CD$151:$DC$151,0)),0)</f>
        <v>0</v>
      </c>
      <c r="M456" s="255">
        <f ca="1">+IFERROR(INDEX('Hoja de Trabajo para listado'!$A$155:$Z$1048576,MATCH($A456,'Hoja de Trabajo para listado'!$A$155:$A$1048576,0),MATCH((CUADRO!M$5&amp;$E456),'Hoja de Trabajo para listado'!$A$151:$Z$151,0)),0)+IFERROR(INDEX('Hoja de Trabajo para listado'!$AB$155:$BA$1048576,MATCH($A456,'Hoja de Trabajo para listado'!$AB$155:$AB$1048576,0),MATCH((CUADRO!M$5&amp;$E456),'Hoja de Trabajo para listado'!$AB$151:$BA$151,0)),0)+IFERROR(INDEX('Hoja de Trabajo para listado'!$BC$155:$CB$1048576,MATCH($A456,'Hoja de Trabajo para listado'!$BC$155:$BC$1048576,0),MATCH((CUADRO!M$5&amp;$E456),'Hoja de Trabajo para listado'!$BC$151:$CB$151,0)),0)+IFERROR(INDEX('Hoja de Trabajo para listado'!$DE$153:$DG$274,MATCH($A456,'Hoja de Trabajo para listado'!$DE$153:$DE$1048576,0),MATCH((CUADRO!M$5&amp;$E456),'Hoja de Trabajo para listado'!$DE$151:$DG$151,0)),0)+IFERROR(INDEX('Hoja de Trabajo para listado'!$CD$155:$DC$1048576,MATCH($A456,'Hoja de Trabajo para listado'!$CD$155:$CD$1048576,0),MATCH((CUADRO!M$5&amp;$E456),'Hoja de Trabajo para listado'!$CD$151:$DC$151,0)),0)</f>
        <v>0</v>
      </c>
      <c r="N456" s="255">
        <f ca="1">+IFERROR(INDEX('Hoja de Trabajo para listado'!$A$155:$Z$1048576,MATCH($A456,'Hoja de Trabajo para listado'!$A$155:$A$1048576,0),MATCH((CUADRO!N$5&amp;$E456),'Hoja de Trabajo para listado'!$A$151:$Z$151,0)),0)+IFERROR(INDEX('Hoja de Trabajo para listado'!$AB$155:$BA$1048576,MATCH($A456,'Hoja de Trabajo para listado'!$AB$155:$AB$1048576,0),MATCH((CUADRO!N$5&amp;$E456),'Hoja de Trabajo para listado'!$AB$151:$BA$151,0)),0)+IFERROR(INDEX('Hoja de Trabajo para listado'!$BC$155:$CB$1048576,MATCH($A456,'Hoja de Trabajo para listado'!$BC$155:$BC$1048576,0),MATCH((CUADRO!N$5&amp;$E456),'Hoja de Trabajo para listado'!$BC$151:$CB$151,0)),0)+IFERROR(INDEX('Hoja de Trabajo para listado'!$DE$153:$DG$274,MATCH($A456,'Hoja de Trabajo para listado'!$DE$153:$DE$1048576,0),MATCH((CUADRO!N$5&amp;$E456),'Hoja de Trabajo para listado'!$DE$151:$DG$151,0)),0)+IFERROR(INDEX('Hoja de Trabajo para listado'!$CD$155:$DC$1048576,MATCH($A456,'Hoja de Trabajo para listado'!$CD$155:$CD$1048576,0),MATCH((CUADRO!N$5&amp;$E456),'Hoja de Trabajo para listado'!$CD$151:$DC$151,0)),0)</f>
        <v>0</v>
      </c>
      <c r="O456" s="255">
        <f ca="1">+IFERROR(INDEX('Hoja de Trabajo para listado'!$A$155:$Z$1048576,MATCH($A456,'Hoja de Trabajo para listado'!$A$155:$A$1048576,0),MATCH((CUADRO!O$5&amp;$E456),'Hoja de Trabajo para listado'!$A$151:$Z$151,0)),0)+IFERROR(INDEX('Hoja de Trabajo para listado'!$AB$155:$BA$1048576,MATCH($A456,'Hoja de Trabajo para listado'!$AB$155:$AB$1048576,0),MATCH((CUADRO!O$5&amp;$E456),'Hoja de Trabajo para listado'!$AB$151:$BA$151,0)),0)+IFERROR(INDEX('Hoja de Trabajo para listado'!$BC$155:$CB$1048576,MATCH($A456,'Hoja de Trabajo para listado'!$BC$155:$BC$1048576,0),MATCH((CUADRO!O$5&amp;$E456),'Hoja de Trabajo para listado'!$BC$151:$CB$151,0)),0)+IFERROR(INDEX('Hoja de Trabajo para listado'!$DE$153:$DG$274,MATCH($A456,'Hoja de Trabajo para listado'!$DE$153:$DE$1048576,0),MATCH((CUADRO!O$5&amp;$E456),'Hoja de Trabajo para listado'!$DE$151:$DG$151,0)),0)+IFERROR(INDEX('Hoja de Trabajo para listado'!$CD$155:$DC$1048576,MATCH($A456,'Hoja de Trabajo para listado'!$CD$155:$CD$1048576,0),MATCH((CUADRO!O$5&amp;$E456),'Hoja de Trabajo para listado'!$CD$151:$DC$151,0)),0)</f>
        <v>0</v>
      </c>
      <c r="P456" s="255">
        <f ca="1">+IFERROR(INDEX('Hoja de Trabajo para listado'!$A$155:$Z$1048576,MATCH($A456,'Hoja de Trabajo para listado'!$A$155:$A$1048576,0),MATCH((CUADRO!P$5&amp;$E456),'Hoja de Trabajo para listado'!$A$151:$Z$151,0)),0)+IFERROR(INDEX('Hoja de Trabajo para listado'!$AB$155:$BA$1048576,MATCH($A456,'Hoja de Trabajo para listado'!$AB$155:$AB$1048576,0),MATCH((CUADRO!P$5&amp;$E456),'Hoja de Trabajo para listado'!$AB$151:$BA$151,0)),0)+IFERROR(INDEX('Hoja de Trabajo para listado'!$BC$155:$CB$1048576,MATCH($A456,'Hoja de Trabajo para listado'!$BC$155:$BC$1048576,0),MATCH((CUADRO!P$5&amp;$E456),'Hoja de Trabajo para listado'!$BC$151:$CB$151,0)),0)+IFERROR(INDEX('Hoja de Trabajo para listado'!$DE$153:$DG$274,MATCH($A456,'Hoja de Trabajo para listado'!$DE$153:$DE$1048576,0),MATCH((CUADRO!P$5&amp;$E456),'Hoja de Trabajo para listado'!$DE$151:$DG$151,0)),0)+IFERROR(INDEX('Hoja de Trabajo para listado'!$CD$155:$DC$1048576,MATCH($A456,'Hoja de Trabajo para listado'!$CD$155:$CD$1048576,0),MATCH((CUADRO!P$5&amp;$E456),'Hoja de Trabajo para listado'!$CD$151:$DC$151,0)),0)</f>
        <v>0</v>
      </c>
      <c r="Q456" s="255">
        <f ca="1">+IFERROR(INDEX('Hoja de Trabajo para listado'!$A$155:$Z$1048576,MATCH($A456,'Hoja de Trabajo para listado'!$A$155:$A$1048576,0),MATCH((CUADRO!Q$5&amp;$E456),'Hoja de Trabajo para listado'!$A$151:$Z$151,0)),0)+IFERROR(INDEX('Hoja de Trabajo para listado'!$AB$155:$BA$1048576,MATCH($A456,'Hoja de Trabajo para listado'!$AB$155:$AB$1048576,0),MATCH((CUADRO!Q$5&amp;$E456),'Hoja de Trabajo para listado'!$AB$151:$BA$151,0)),0)+IFERROR(INDEX('Hoja de Trabajo para listado'!$BC$155:$CB$1048576,MATCH($A456,'Hoja de Trabajo para listado'!$BC$155:$BC$1048576,0),MATCH((CUADRO!Q$5&amp;$E456),'Hoja de Trabajo para listado'!$BC$151:$CB$151,0)),0)+IFERROR(INDEX('Hoja de Trabajo para listado'!$DE$153:$DG$274,MATCH($A456,'Hoja de Trabajo para listado'!$DE$153:$DE$1048576,0),MATCH((CUADRO!Q$5&amp;$E456),'Hoja de Trabajo para listado'!$DE$151:$DG$151,0)),0)+IFERROR(INDEX('Hoja de Trabajo para listado'!$CD$155:$DC$1048576,MATCH($A456,'Hoja de Trabajo para listado'!$CD$155:$CD$1048576,0),MATCH((CUADRO!Q$5&amp;$E456),'Hoja de Trabajo para listado'!$CD$151:$DC$151,0)),0)</f>
        <v>0</v>
      </c>
      <c r="R456" s="255">
        <f t="shared" ca="1" si="14"/>
        <v>0</v>
      </c>
      <c r="S456" s="262"/>
      <c r="T456" s="255">
        <f ca="1">+T457</f>
        <v>0</v>
      </c>
      <c r="U456" s="254">
        <f t="shared" si="15"/>
        <v>1</v>
      </c>
      <c r="V456" s="362" t="str">
        <f>+VLOOKUP(A456,bd_lista!$A$3:$E$590,5,FALSE)</f>
        <v>Gobiernos Autonomos Municipales</v>
      </c>
      <c r="W456" s="361" t="str">
        <f>+V456</f>
        <v>Gobiernos Autonomos Municipales</v>
      </c>
      <c r="X456" s="254">
        <f>+VLOOKUP(A456,[2]Sheet1!$A$13:$D$744,4,FALSE)</f>
        <v>0</v>
      </c>
      <c r="Y456" s="254" t="e">
        <f>+VLOOKUP(X456,bd_lista!$A$3:$C$590,3,FALSE)</f>
        <v>#N/A</v>
      </c>
      <c r="Z456" s="316">
        <f>+X456</f>
        <v>0</v>
      </c>
      <c r="AA456" s="317" t="e">
        <f>+Y456</f>
        <v>#N/A</v>
      </c>
    </row>
    <row r="457" spans="1:27" customFormat="1" ht="15" hidden="1" customHeight="1">
      <c r="A457" s="32">
        <v>1203</v>
      </c>
      <c r="B457" s="307"/>
      <c r="C457" s="259" t="str">
        <f>+VLOOKUP(A457,bd_lista!$A$3:$C$590,3,FALSE)</f>
        <v>Gobierno Autónomo Municipal de Mecapaca</v>
      </c>
      <c r="D457" s="362"/>
      <c r="E457" s="256" t="s">
        <v>1314</v>
      </c>
      <c r="F457" s="255">
        <f ca="1">+IFERROR(INDEX('Hoja de Trabajo para listado'!$A$155:$Z$1048576,MATCH($A457,'Hoja de Trabajo para listado'!$A$155:$A$1048576,0),MATCH((CUADRO!F$5&amp;$E457),'Hoja de Trabajo para listado'!$A$151:$Z$151,0)),0)+IFERROR(INDEX('Hoja de Trabajo para listado'!$AB$155:$BA$1048576,MATCH($A457,'Hoja de Trabajo para listado'!$AB$155:$AB$1048576,0),MATCH((CUADRO!F$5&amp;$E457),'Hoja de Trabajo para listado'!$AB$151:$BA$151,0)),0)+IFERROR(INDEX('Hoja de Trabajo para listado'!$BC$155:$CB$1048576,MATCH($A457,'Hoja de Trabajo para listado'!$BC$155:$BC$1048576,0),MATCH((CUADRO!F$5&amp;$E457),'Hoja de Trabajo para listado'!$BC$151:$CB$151,0)),0)+IFERROR(INDEX('Hoja de Trabajo para listado'!$DE$153:$DG$274,MATCH($A457,'Hoja de Trabajo para listado'!$DE$153:$DE$1048576,0),MATCH((CUADRO!F$5&amp;$E457),'Hoja de Trabajo para listado'!$DE$151:$DG$151,0)),0)+IFERROR(INDEX('Hoja de Trabajo para listado'!$CD$155:$DC$1048576,MATCH($A457,'Hoja de Trabajo para listado'!$CD$155:$CD$1048576,0),MATCH((CUADRO!F$5&amp;$E457),'Hoja de Trabajo para listado'!$CD$151:$DC$151,0)),0)</f>
        <v>0</v>
      </c>
      <c r="G457" s="255">
        <f ca="1">+IFERROR(INDEX('Hoja de Trabajo para listado'!$A$155:$Z$1048576,MATCH($A457,'Hoja de Trabajo para listado'!$A$155:$A$1048576,0),MATCH((CUADRO!G$5&amp;$E457),'Hoja de Trabajo para listado'!$A$151:$Z$151,0)),0)+IFERROR(INDEX('Hoja de Trabajo para listado'!$AB$155:$BA$1048576,MATCH($A457,'Hoja de Trabajo para listado'!$AB$155:$AB$1048576,0),MATCH((CUADRO!G$5&amp;$E457),'Hoja de Trabajo para listado'!$AB$151:$BA$151,0)),0)+IFERROR(INDEX('Hoja de Trabajo para listado'!$BC$155:$CB$1048576,MATCH($A457,'Hoja de Trabajo para listado'!$BC$155:$BC$1048576,0),MATCH((CUADRO!G$5&amp;$E457),'Hoja de Trabajo para listado'!$BC$151:$CB$151,0)),0)+IFERROR(INDEX('Hoja de Trabajo para listado'!$DE$153:$DG$274,MATCH($A457,'Hoja de Trabajo para listado'!$DE$153:$DE$1048576,0),MATCH((CUADRO!G$5&amp;$E457),'Hoja de Trabajo para listado'!$DE$151:$DG$151,0)),0)+IFERROR(INDEX('Hoja de Trabajo para listado'!$CD$155:$DC$1048576,MATCH($A457,'Hoja de Trabajo para listado'!$CD$155:$CD$1048576,0),MATCH((CUADRO!G$5&amp;$E457),'Hoja de Trabajo para listado'!$CD$151:$DC$151,0)),0)</f>
        <v>0</v>
      </c>
      <c r="H457" s="255">
        <f ca="1">+IFERROR(INDEX('Hoja de Trabajo para listado'!$A$155:$Z$1048576,MATCH($A457,'Hoja de Trabajo para listado'!$A$155:$A$1048576,0),MATCH((CUADRO!H$5&amp;$E457),'Hoja de Trabajo para listado'!$A$151:$Z$151,0)),0)+IFERROR(INDEX('Hoja de Trabajo para listado'!$AB$155:$BA$1048576,MATCH($A457,'Hoja de Trabajo para listado'!$AB$155:$AB$1048576,0),MATCH((CUADRO!H$5&amp;$E457),'Hoja de Trabajo para listado'!$AB$151:$BA$151,0)),0)+IFERROR(INDEX('Hoja de Trabajo para listado'!$BC$155:$CB$1048576,MATCH($A457,'Hoja de Trabajo para listado'!$BC$155:$BC$1048576,0),MATCH((CUADRO!H$5&amp;$E457),'Hoja de Trabajo para listado'!$BC$151:$CB$151,0)),0)+IFERROR(INDEX('Hoja de Trabajo para listado'!$DE$153:$DG$274,MATCH($A457,'Hoja de Trabajo para listado'!$DE$153:$DE$1048576,0),MATCH((CUADRO!H$5&amp;$E457),'Hoja de Trabajo para listado'!$DE$151:$DG$151,0)),0)+IFERROR(INDEX('Hoja de Trabajo para listado'!$CD$155:$DC$1048576,MATCH($A457,'Hoja de Trabajo para listado'!$CD$155:$CD$1048576,0),MATCH((CUADRO!H$5&amp;$E457),'Hoja de Trabajo para listado'!$CD$151:$DC$151,0)),0)</f>
        <v>0</v>
      </c>
      <c r="I457" s="255">
        <f ca="1">+IFERROR(INDEX('Hoja de Trabajo para listado'!$A$155:$Z$1048576,MATCH($A457,'Hoja de Trabajo para listado'!$A$155:$A$1048576,0),MATCH((CUADRO!I$5&amp;$E457),'Hoja de Trabajo para listado'!$A$151:$Z$151,0)),0)+IFERROR(INDEX('Hoja de Trabajo para listado'!$AB$155:$BA$1048576,MATCH($A457,'Hoja de Trabajo para listado'!$AB$155:$AB$1048576,0),MATCH((CUADRO!I$5&amp;$E457),'Hoja de Trabajo para listado'!$AB$151:$BA$151,0)),0)+IFERROR(INDEX('Hoja de Trabajo para listado'!$BC$155:$CB$1048576,MATCH($A457,'Hoja de Trabajo para listado'!$BC$155:$BC$1048576,0),MATCH((CUADRO!I$5&amp;$E457),'Hoja de Trabajo para listado'!$BC$151:$CB$151,0)),0)+IFERROR(INDEX('Hoja de Trabajo para listado'!$DE$153:$DG$274,MATCH($A457,'Hoja de Trabajo para listado'!$DE$153:$DE$1048576,0),MATCH((CUADRO!I$5&amp;$E457),'Hoja de Trabajo para listado'!$DE$151:$DG$151,0)),0)+IFERROR(INDEX('Hoja de Trabajo para listado'!$CD$155:$DC$1048576,MATCH($A457,'Hoja de Trabajo para listado'!$CD$155:$CD$1048576,0),MATCH((CUADRO!I$5&amp;$E457),'Hoja de Trabajo para listado'!$CD$151:$DC$151,0)),0)</f>
        <v>0</v>
      </c>
      <c r="J457" s="255">
        <f ca="1">+IFERROR(INDEX('Hoja de Trabajo para listado'!$A$155:$Z$1048576,MATCH($A457,'Hoja de Trabajo para listado'!$A$155:$A$1048576,0),MATCH((CUADRO!J$5&amp;$E457),'Hoja de Trabajo para listado'!$A$151:$Z$151,0)),0)+IFERROR(INDEX('Hoja de Trabajo para listado'!$AB$155:$BA$1048576,MATCH($A457,'Hoja de Trabajo para listado'!$AB$155:$AB$1048576,0),MATCH((CUADRO!J$5&amp;$E457),'Hoja de Trabajo para listado'!$AB$151:$BA$151,0)),0)+IFERROR(INDEX('Hoja de Trabajo para listado'!$BC$155:$CB$1048576,MATCH($A457,'Hoja de Trabajo para listado'!$BC$155:$BC$1048576,0),MATCH((CUADRO!J$5&amp;$E457),'Hoja de Trabajo para listado'!$BC$151:$CB$151,0)),0)+IFERROR(INDEX('Hoja de Trabajo para listado'!$DE$153:$DG$274,MATCH($A457,'Hoja de Trabajo para listado'!$DE$153:$DE$1048576,0),MATCH((CUADRO!J$5&amp;$E457),'Hoja de Trabajo para listado'!$DE$151:$DG$151,0)),0)+IFERROR(INDEX('Hoja de Trabajo para listado'!$CD$155:$DC$1048576,MATCH($A457,'Hoja de Trabajo para listado'!$CD$155:$CD$1048576,0),MATCH((CUADRO!J$5&amp;$E457),'Hoja de Trabajo para listado'!$CD$151:$DC$151,0)),0)</f>
        <v>0</v>
      </c>
      <c r="K457" s="255">
        <f ca="1">+IFERROR(INDEX('Hoja de Trabajo para listado'!$A$155:$Z$1048576,MATCH($A457,'Hoja de Trabajo para listado'!$A$155:$A$1048576,0),MATCH((CUADRO!K$5&amp;$E457),'Hoja de Trabajo para listado'!$A$151:$Z$151,0)),0)+IFERROR(INDEX('Hoja de Trabajo para listado'!$AB$155:$BA$1048576,MATCH($A457,'Hoja de Trabajo para listado'!$AB$155:$AB$1048576,0),MATCH((CUADRO!K$5&amp;$E457),'Hoja de Trabajo para listado'!$AB$151:$BA$151,0)),0)+IFERROR(INDEX('Hoja de Trabajo para listado'!$BC$155:$CB$1048576,MATCH($A457,'Hoja de Trabajo para listado'!$BC$155:$BC$1048576,0),MATCH((CUADRO!K$5&amp;$E457),'Hoja de Trabajo para listado'!$BC$151:$CB$151,0)),0)+IFERROR(INDEX('Hoja de Trabajo para listado'!$DE$153:$DG$274,MATCH($A457,'Hoja de Trabajo para listado'!$DE$153:$DE$1048576,0),MATCH((CUADRO!K$5&amp;$E457),'Hoja de Trabajo para listado'!$DE$151:$DG$151,0)),0)+IFERROR(INDEX('Hoja de Trabajo para listado'!$CD$155:$DC$1048576,MATCH($A457,'Hoja de Trabajo para listado'!$CD$155:$CD$1048576,0),MATCH((CUADRO!K$5&amp;$E457),'Hoja de Trabajo para listado'!$CD$151:$DC$151,0)),0)</f>
        <v>0</v>
      </c>
      <c r="L457" s="255">
        <f ca="1">+IFERROR(INDEX('Hoja de Trabajo para listado'!$A$155:$Z$1048576,MATCH($A457,'Hoja de Trabajo para listado'!$A$155:$A$1048576,0),MATCH((CUADRO!L$5&amp;$E457),'Hoja de Trabajo para listado'!$A$151:$Z$151,0)),0)+IFERROR(INDEX('Hoja de Trabajo para listado'!$AB$155:$BA$1048576,MATCH($A457,'Hoja de Trabajo para listado'!$AB$155:$AB$1048576,0),MATCH((CUADRO!L$5&amp;$E457),'Hoja de Trabajo para listado'!$AB$151:$BA$151,0)),0)+IFERROR(INDEX('Hoja de Trabajo para listado'!$BC$155:$CB$1048576,MATCH($A457,'Hoja de Trabajo para listado'!$BC$155:$BC$1048576,0),MATCH((CUADRO!L$5&amp;$E457),'Hoja de Trabajo para listado'!$BC$151:$CB$151,0)),0)+IFERROR(INDEX('Hoja de Trabajo para listado'!$DE$153:$DG$274,MATCH($A457,'Hoja de Trabajo para listado'!$DE$153:$DE$1048576,0),MATCH((CUADRO!L$5&amp;$E457),'Hoja de Trabajo para listado'!$DE$151:$DG$151,0)),0)+IFERROR(INDEX('Hoja de Trabajo para listado'!$CD$155:$DC$1048576,MATCH($A457,'Hoja de Trabajo para listado'!$CD$155:$CD$1048576,0),MATCH((CUADRO!L$5&amp;$E457),'Hoja de Trabajo para listado'!$CD$151:$DC$151,0)),0)</f>
        <v>0</v>
      </c>
      <c r="M457" s="255">
        <f ca="1">+IFERROR(INDEX('Hoja de Trabajo para listado'!$A$155:$Z$1048576,MATCH($A457,'Hoja de Trabajo para listado'!$A$155:$A$1048576,0),MATCH((CUADRO!M$5&amp;$E457),'Hoja de Trabajo para listado'!$A$151:$Z$151,0)),0)+IFERROR(INDEX('Hoja de Trabajo para listado'!$AB$155:$BA$1048576,MATCH($A457,'Hoja de Trabajo para listado'!$AB$155:$AB$1048576,0),MATCH((CUADRO!M$5&amp;$E457),'Hoja de Trabajo para listado'!$AB$151:$BA$151,0)),0)+IFERROR(INDEX('Hoja de Trabajo para listado'!$BC$155:$CB$1048576,MATCH($A457,'Hoja de Trabajo para listado'!$BC$155:$BC$1048576,0),MATCH((CUADRO!M$5&amp;$E457),'Hoja de Trabajo para listado'!$BC$151:$CB$151,0)),0)+IFERROR(INDEX('Hoja de Trabajo para listado'!$DE$153:$DG$274,MATCH($A457,'Hoja de Trabajo para listado'!$DE$153:$DE$1048576,0),MATCH((CUADRO!M$5&amp;$E457),'Hoja de Trabajo para listado'!$DE$151:$DG$151,0)),0)+IFERROR(INDEX('Hoja de Trabajo para listado'!$CD$155:$DC$1048576,MATCH($A457,'Hoja de Trabajo para listado'!$CD$155:$CD$1048576,0),MATCH((CUADRO!M$5&amp;$E457),'Hoja de Trabajo para listado'!$CD$151:$DC$151,0)),0)</f>
        <v>0</v>
      </c>
      <c r="N457" s="255">
        <f ca="1">+IFERROR(INDEX('Hoja de Trabajo para listado'!$A$155:$Z$1048576,MATCH($A457,'Hoja de Trabajo para listado'!$A$155:$A$1048576,0),MATCH((CUADRO!N$5&amp;$E457),'Hoja de Trabajo para listado'!$A$151:$Z$151,0)),0)+IFERROR(INDEX('Hoja de Trabajo para listado'!$AB$155:$BA$1048576,MATCH($A457,'Hoja de Trabajo para listado'!$AB$155:$AB$1048576,0),MATCH((CUADRO!N$5&amp;$E457),'Hoja de Trabajo para listado'!$AB$151:$BA$151,0)),0)+IFERROR(INDEX('Hoja de Trabajo para listado'!$BC$155:$CB$1048576,MATCH($A457,'Hoja de Trabajo para listado'!$BC$155:$BC$1048576,0),MATCH((CUADRO!N$5&amp;$E457),'Hoja de Trabajo para listado'!$BC$151:$CB$151,0)),0)+IFERROR(INDEX('Hoja de Trabajo para listado'!$DE$153:$DG$274,MATCH($A457,'Hoja de Trabajo para listado'!$DE$153:$DE$1048576,0),MATCH((CUADRO!N$5&amp;$E457),'Hoja de Trabajo para listado'!$DE$151:$DG$151,0)),0)+IFERROR(INDEX('Hoja de Trabajo para listado'!$CD$155:$DC$1048576,MATCH($A457,'Hoja de Trabajo para listado'!$CD$155:$CD$1048576,0),MATCH((CUADRO!N$5&amp;$E457),'Hoja de Trabajo para listado'!$CD$151:$DC$151,0)),0)</f>
        <v>0</v>
      </c>
      <c r="O457" s="255">
        <f ca="1">+IFERROR(INDEX('Hoja de Trabajo para listado'!$A$155:$Z$1048576,MATCH($A457,'Hoja de Trabajo para listado'!$A$155:$A$1048576,0),MATCH((CUADRO!O$5&amp;$E457),'Hoja de Trabajo para listado'!$A$151:$Z$151,0)),0)+IFERROR(INDEX('Hoja de Trabajo para listado'!$AB$155:$BA$1048576,MATCH($A457,'Hoja de Trabajo para listado'!$AB$155:$AB$1048576,0),MATCH((CUADRO!O$5&amp;$E457),'Hoja de Trabajo para listado'!$AB$151:$BA$151,0)),0)+IFERROR(INDEX('Hoja de Trabajo para listado'!$BC$155:$CB$1048576,MATCH($A457,'Hoja de Trabajo para listado'!$BC$155:$BC$1048576,0),MATCH((CUADRO!O$5&amp;$E457),'Hoja de Trabajo para listado'!$BC$151:$CB$151,0)),0)+IFERROR(INDEX('Hoja de Trabajo para listado'!$DE$153:$DG$274,MATCH($A457,'Hoja de Trabajo para listado'!$DE$153:$DE$1048576,0),MATCH((CUADRO!O$5&amp;$E457),'Hoja de Trabajo para listado'!$DE$151:$DG$151,0)),0)+IFERROR(INDEX('Hoja de Trabajo para listado'!$CD$155:$DC$1048576,MATCH($A457,'Hoja de Trabajo para listado'!$CD$155:$CD$1048576,0),MATCH((CUADRO!O$5&amp;$E457),'Hoja de Trabajo para listado'!$CD$151:$DC$151,0)),0)</f>
        <v>0</v>
      </c>
      <c r="P457" s="255">
        <f ca="1">+IFERROR(INDEX('Hoja de Trabajo para listado'!$A$155:$Z$1048576,MATCH($A457,'Hoja de Trabajo para listado'!$A$155:$A$1048576,0),MATCH((CUADRO!P$5&amp;$E457),'Hoja de Trabajo para listado'!$A$151:$Z$151,0)),0)+IFERROR(INDEX('Hoja de Trabajo para listado'!$AB$155:$BA$1048576,MATCH($A457,'Hoja de Trabajo para listado'!$AB$155:$AB$1048576,0),MATCH((CUADRO!P$5&amp;$E457),'Hoja de Trabajo para listado'!$AB$151:$BA$151,0)),0)+IFERROR(INDEX('Hoja de Trabajo para listado'!$BC$155:$CB$1048576,MATCH($A457,'Hoja de Trabajo para listado'!$BC$155:$BC$1048576,0),MATCH((CUADRO!P$5&amp;$E457),'Hoja de Trabajo para listado'!$BC$151:$CB$151,0)),0)+IFERROR(INDEX('Hoja de Trabajo para listado'!$DE$153:$DG$274,MATCH($A457,'Hoja de Trabajo para listado'!$DE$153:$DE$1048576,0),MATCH((CUADRO!P$5&amp;$E457),'Hoja de Trabajo para listado'!$DE$151:$DG$151,0)),0)+IFERROR(INDEX('Hoja de Trabajo para listado'!$CD$155:$DC$1048576,MATCH($A457,'Hoja de Trabajo para listado'!$CD$155:$CD$1048576,0),MATCH((CUADRO!P$5&amp;$E457),'Hoja de Trabajo para listado'!$CD$151:$DC$151,0)),0)</f>
        <v>0</v>
      </c>
      <c r="Q457" s="255">
        <f ca="1">+IFERROR(INDEX('Hoja de Trabajo para listado'!$A$155:$Z$1048576,MATCH($A457,'Hoja de Trabajo para listado'!$A$155:$A$1048576,0),MATCH((CUADRO!Q$5&amp;$E457),'Hoja de Trabajo para listado'!$A$151:$Z$151,0)),0)+IFERROR(INDEX('Hoja de Trabajo para listado'!$AB$155:$BA$1048576,MATCH($A457,'Hoja de Trabajo para listado'!$AB$155:$AB$1048576,0),MATCH((CUADRO!Q$5&amp;$E457),'Hoja de Trabajo para listado'!$AB$151:$BA$151,0)),0)+IFERROR(INDEX('Hoja de Trabajo para listado'!$BC$155:$CB$1048576,MATCH($A457,'Hoja de Trabajo para listado'!$BC$155:$BC$1048576,0),MATCH((CUADRO!Q$5&amp;$E457),'Hoja de Trabajo para listado'!$BC$151:$CB$151,0)),0)+IFERROR(INDEX('Hoja de Trabajo para listado'!$DE$153:$DG$274,MATCH($A457,'Hoja de Trabajo para listado'!$DE$153:$DE$1048576,0),MATCH((CUADRO!Q$5&amp;$E457),'Hoja de Trabajo para listado'!$DE$151:$DG$151,0)),0)+IFERROR(INDEX('Hoja de Trabajo para listado'!$CD$155:$DC$1048576,MATCH($A457,'Hoja de Trabajo para listado'!$CD$155:$CD$1048576,0),MATCH((CUADRO!Q$5&amp;$E457),'Hoja de Trabajo para listado'!$CD$151:$DC$151,0)),0)</f>
        <v>0</v>
      </c>
      <c r="R457" s="255">
        <f t="shared" ca="1" si="14"/>
        <v>0</v>
      </c>
      <c r="S457" s="262">
        <f ca="1">+R456+R457</f>
        <v>0</v>
      </c>
      <c r="T457" s="255">
        <f ca="1">+S457</f>
        <v>0</v>
      </c>
      <c r="U457" s="254">
        <f t="shared" si="15"/>
        <v>2</v>
      </c>
      <c r="V457" s="362" t="str">
        <f>+VLOOKUP(A457,bd_lista!$A$3:$E$590,5,FALSE)</f>
        <v>Gobiernos Autonomos Municipales</v>
      </c>
      <c r="W457" s="362"/>
      <c r="X457" s="254">
        <f>+VLOOKUP(A457,[2]Sheet1!$A$13:$D$744,4,FALSE)</f>
        <v>0</v>
      </c>
      <c r="Y457" s="254" t="e">
        <f>+VLOOKUP(X457,bd_lista!$A$3:$C$590,3,FALSE)</f>
        <v>#N/A</v>
      </c>
      <c r="Z457" s="314"/>
      <c r="AA457" s="315"/>
    </row>
    <row r="458" spans="1:27" customFormat="1" ht="15" hidden="1" customHeight="1">
      <c r="A458" s="32">
        <v>1204</v>
      </c>
      <c r="B458" s="306">
        <f>+A458</f>
        <v>1204</v>
      </c>
      <c r="C458" s="259" t="str">
        <f>+VLOOKUP(A458,bd_lista!$A$3:$C$590,3,FALSE)</f>
        <v>Gobierno Autónomo Municipal de Achocalla</v>
      </c>
      <c r="D458" s="361" t="str">
        <f>+C458</f>
        <v>Gobierno Autónomo Municipal de Achocalla</v>
      </c>
      <c r="E458" s="254" t="s">
        <v>1313</v>
      </c>
      <c r="F458" s="255">
        <f ca="1">+IFERROR(INDEX('Hoja de Trabajo para listado'!$A$155:$Z$1048576,MATCH($A458,'Hoja de Trabajo para listado'!$A$155:$A$1048576,0),MATCH((CUADRO!F$5&amp;$E458),'Hoja de Trabajo para listado'!$A$151:$Z$151,0)),0)+IFERROR(INDEX('Hoja de Trabajo para listado'!$AB$155:$BA$1048576,MATCH($A458,'Hoja de Trabajo para listado'!$AB$155:$AB$1048576,0),MATCH((CUADRO!F$5&amp;$E458),'Hoja de Trabajo para listado'!$AB$151:$BA$151,0)),0)+IFERROR(INDEX('Hoja de Trabajo para listado'!$BC$155:$CB$1048576,MATCH($A458,'Hoja de Trabajo para listado'!$BC$155:$BC$1048576,0),MATCH((CUADRO!F$5&amp;$E458),'Hoja de Trabajo para listado'!$BC$151:$CB$151,0)),0)+IFERROR(INDEX('Hoja de Trabajo para listado'!$DE$153:$DG$274,MATCH($A458,'Hoja de Trabajo para listado'!$DE$153:$DE$1048576,0),MATCH((CUADRO!F$5&amp;$E458),'Hoja de Trabajo para listado'!$DE$151:$DG$151,0)),0)+IFERROR(INDEX('Hoja de Trabajo para listado'!$CD$155:$DC$1048576,MATCH($A458,'Hoja de Trabajo para listado'!$CD$155:$CD$1048576,0),MATCH((CUADRO!F$5&amp;$E458),'Hoja de Trabajo para listado'!$CD$151:$DC$151,0)),0)</f>
        <v>0</v>
      </c>
      <c r="G458" s="255">
        <f ca="1">+IFERROR(INDEX('Hoja de Trabajo para listado'!$A$155:$Z$1048576,MATCH($A458,'Hoja de Trabajo para listado'!$A$155:$A$1048576,0),MATCH((CUADRO!G$5&amp;$E458),'Hoja de Trabajo para listado'!$A$151:$Z$151,0)),0)+IFERROR(INDEX('Hoja de Trabajo para listado'!$AB$155:$BA$1048576,MATCH($A458,'Hoja de Trabajo para listado'!$AB$155:$AB$1048576,0),MATCH((CUADRO!G$5&amp;$E458),'Hoja de Trabajo para listado'!$AB$151:$BA$151,0)),0)+IFERROR(INDEX('Hoja de Trabajo para listado'!$BC$155:$CB$1048576,MATCH($A458,'Hoja de Trabajo para listado'!$BC$155:$BC$1048576,0),MATCH((CUADRO!G$5&amp;$E458),'Hoja de Trabajo para listado'!$BC$151:$CB$151,0)),0)+IFERROR(INDEX('Hoja de Trabajo para listado'!$DE$153:$DG$274,MATCH($A458,'Hoja de Trabajo para listado'!$DE$153:$DE$1048576,0),MATCH((CUADRO!G$5&amp;$E458),'Hoja de Trabajo para listado'!$DE$151:$DG$151,0)),0)+IFERROR(INDEX('Hoja de Trabajo para listado'!$CD$155:$DC$1048576,MATCH($A458,'Hoja de Trabajo para listado'!$CD$155:$CD$1048576,0),MATCH((CUADRO!G$5&amp;$E458),'Hoja de Trabajo para listado'!$CD$151:$DC$151,0)),0)</f>
        <v>0</v>
      </c>
      <c r="H458" s="255">
        <f ca="1">+IFERROR(INDEX('Hoja de Trabajo para listado'!$A$155:$Z$1048576,MATCH($A458,'Hoja de Trabajo para listado'!$A$155:$A$1048576,0),MATCH((CUADRO!H$5&amp;$E458),'Hoja de Trabajo para listado'!$A$151:$Z$151,0)),0)+IFERROR(INDEX('Hoja de Trabajo para listado'!$AB$155:$BA$1048576,MATCH($A458,'Hoja de Trabajo para listado'!$AB$155:$AB$1048576,0),MATCH((CUADRO!H$5&amp;$E458),'Hoja de Trabajo para listado'!$AB$151:$BA$151,0)),0)+IFERROR(INDEX('Hoja de Trabajo para listado'!$BC$155:$CB$1048576,MATCH($A458,'Hoja de Trabajo para listado'!$BC$155:$BC$1048576,0),MATCH((CUADRO!H$5&amp;$E458),'Hoja de Trabajo para listado'!$BC$151:$CB$151,0)),0)+IFERROR(INDEX('Hoja de Trabajo para listado'!$DE$153:$DG$274,MATCH($A458,'Hoja de Trabajo para listado'!$DE$153:$DE$1048576,0),MATCH((CUADRO!H$5&amp;$E458),'Hoja de Trabajo para listado'!$DE$151:$DG$151,0)),0)+IFERROR(INDEX('Hoja de Trabajo para listado'!$CD$155:$DC$1048576,MATCH($A458,'Hoja de Trabajo para listado'!$CD$155:$CD$1048576,0),MATCH((CUADRO!H$5&amp;$E458),'Hoja de Trabajo para listado'!$CD$151:$DC$151,0)),0)</f>
        <v>0</v>
      </c>
      <c r="I458" s="255">
        <f ca="1">+IFERROR(INDEX('Hoja de Trabajo para listado'!$A$155:$Z$1048576,MATCH($A458,'Hoja de Trabajo para listado'!$A$155:$A$1048576,0),MATCH((CUADRO!I$5&amp;$E458),'Hoja de Trabajo para listado'!$A$151:$Z$151,0)),0)+IFERROR(INDEX('Hoja de Trabajo para listado'!$AB$155:$BA$1048576,MATCH($A458,'Hoja de Trabajo para listado'!$AB$155:$AB$1048576,0),MATCH((CUADRO!I$5&amp;$E458),'Hoja de Trabajo para listado'!$AB$151:$BA$151,0)),0)+IFERROR(INDEX('Hoja de Trabajo para listado'!$BC$155:$CB$1048576,MATCH($A458,'Hoja de Trabajo para listado'!$BC$155:$BC$1048576,0),MATCH((CUADRO!I$5&amp;$E458),'Hoja de Trabajo para listado'!$BC$151:$CB$151,0)),0)+IFERROR(INDEX('Hoja de Trabajo para listado'!$DE$153:$DG$274,MATCH($A458,'Hoja de Trabajo para listado'!$DE$153:$DE$1048576,0),MATCH((CUADRO!I$5&amp;$E458),'Hoja de Trabajo para listado'!$DE$151:$DG$151,0)),0)+IFERROR(INDEX('Hoja de Trabajo para listado'!$CD$155:$DC$1048576,MATCH($A458,'Hoja de Trabajo para listado'!$CD$155:$CD$1048576,0),MATCH((CUADRO!I$5&amp;$E458),'Hoja de Trabajo para listado'!$CD$151:$DC$151,0)),0)</f>
        <v>0</v>
      </c>
      <c r="J458" s="255">
        <f ca="1">+IFERROR(INDEX('Hoja de Trabajo para listado'!$A$155:$Z$1048576,MATCH($A458,'Hoja de Trabajo para listado'!$A$155:$A$1048576,0),MATCH((CUADRO!J$5&amp;$E458),'Hoja de Trabajo para listado'!$A$151:$Z$151,0)),0)+IFERROR(INDEX('Hoja de Trabajo para listado'!$AB$155:$BA$1048576,MATCH($A458,'Hoja de Trabajo para listado'!$AB$155:$AB$1048576,0),MATCH((CUADRO!J$5&amp;$E458),'Hoja de Trabajo para listado'!$AB$151:$BA$151,0)),0)+IFERROR(INDEX('Hoja de Trabajo para listado'!$BC$155:$CB$1048576,MATCH($A458,'Hoja de Trabajo para listado'!$BC$155:$BC$1048576,0),MATCH((CUADRO!J$5&amp;$E458),'Hoja de Trabajo para listado'!$BC$151:$CB$151,0)),0)+IFERROR(INDEX('Hoja de Trabajo para listado'!$DE$153:$DG$274,MATCH($A458,'Hoja de Trabajo para listado'!$DE$153:$DE$1048576,0),MATCH((CUADRO!J$5&amp;$E458),'Hoja de Trabajo para listado'!$DE$151:$DG$151,0)),0)+IFERROR(INDEX('Hoja de Trabajo para listado'!$CD$155:$DC$1048576,MATCH($A458,'Hoja de Trabajo para listado'!$CD$155:$CD$1048576,0),MATCH((CUADRO!J$5&amp;$E458),'Hoja de Trabajo para listado'!$CD$151:$DC$151,0)),0)</f>
        <v>0</v>
      </c>
      <c r="K458" s="255">
        <f ca="1">+IFERROR(INDEX('Hoja de Trabajo para listado'!$A$155:$Z$1048576,MATCH($A458,'Hoja de Trabajo para listado'!$A$155:$A$1048576,0),MATCH((CUADRO!K$5&amp;$E458),'Hoja de Trabajo para listado'!$A$151:$Z$151,0)),0)+IFERROR(INDEX('Hoja de Trabajo para listado'!$AB$155:$BA$1048576,MATCH($A458,'Hoja de Trabajo para listado'!$AB$155:$AB$1048576,0),MATCH((CUADRO!K$5&amp;$E458),'Hoja de Trabajo para listado'!$AB$151:$BA$151,0)),0)+IFERROR(INDEX('Hoja de Trabajo para listado'!$BC$155:$CB$1048576,MATCH($A458,'Hoja de Trabajo para listado'!$BC$155:$BC$1048576,0),MATCH((CUADRO!K$5&amp;$E458),'Hoja de Trabajo para listado'!$BC$151:$CB$151,0)),0)+IFERROR(INDEX('Hoja de Trabajo para listado'!$DE$153:$DG$274,MATCH($A458,'Hoja de Trabajo para listado'!$DE$153:$DE$1048576,0),MATCH((CUADRO!K$5&amp;$E458),'Hoja de Trabajo para listado'!$DE$151:$DG$151,0)),0)+IFERROR(INDEX('Hoja de Trabajo para listado'!$CD$155:$DC$1048576,MATCH($A458,'Hoja de Trabajo para listado'!$CD$155:$CD$1048576,0),MATCH((CUADRO!K$5&amp;$E458),'Hoja de Trabajo para listado'!$CD$151:$DC$151,0)),0)</f>
        <v>0</v>
      </c>
      <c r="L458" s="255">
        <f ca="1">+IFERROR(INDEX('Hoja de Trabajo para listado'!$A$155:$Z$1048576,MATCH($A458,'Hoja de Trabajo para listado'!$A$155:$A$1048576,0),MATCH((CUADRO!L$5&amp;$E458),'Hoja de Trabajo para listado'!$A$151:$Z$151,0)),0)+IFERROR(INDEX('Hoja de Trabajo para listado'!$AB$155:$BA$1048576,MATCH($A458,'Hoja de Trabajo para listado'!$AB$155:$AB$1048576,0),MATCH((CUADRO!L$5&amp;$E458),'Hoja de Trabajo para listado'!$AB$151:$BA$151,0)),0)+IFERROR(INDEX('Hoja de Trabajo para listado'!$BC$155:$CB$1048576,MATCH($A458,'Hoja de Trabajo para listado'!$BC$155:$BC$1048576,0),MATCH((CUADRO!L$5&amp;$E458),'Hoja de Trabajo para listado'!$BC$151:$CB$151,0)),0)+IFERROR(INDEX('Hoja de Trabajo para listado'!$DE$153:$DG$274,MATCH($A458,'Hoja de Trabajo para listado'!$DE$153:$DE$1048576,0),MATCH((CUADRO!L$5&amp;$E458),'Hoja de Trabajo para listado'!$DE$151:$DG$151,0)),0)+IFERROR(INDEX('Hoja de Trabajo para listado'!$CD$155:$DC$1048576,MATCH($A458,'Hoja de Trabajo para listado'!$CD$155:$CD$1048576,0),MATCH((CUADRO!L$5&amp;$E458),'Hoja de Trabajo para listado'!$CD$151:$DC$151,0)),0)</f>
        <v>0</v>
      </c>
      <c r="M458" s="255">
        <f ca="1">+IFERROR(INDEX('Hoja de Trabajo para listado'!$A$155:$Z$1048576,MATCH($A458,'Hoja de Trabajo para listado'!$A$155:$A$1048576,0),MATCH((CUADRO!M$5&amp;$E458),'Hoja de Trabajo para listado'!$A$151:$Z$151,0)),0)+IFERROR(INDEX('Hoja de Trabajo para listado'!$AB$155:$BA$1048576,MATCH($A458,'Hoja de Trabajo para listado'!$AB$155:$AB$1048576,0),MATCH((CUADRO!M$5&amp;$E458),'Hoja de Trabajo para listado'!$AB$151:$BA$151,0)),0)+IFERROR(INDEX('Hoja de Trabajo para listado'!$BC$155:$CB$1048576,MATCH($A458,'Hoja de Trabajo para listado'!$BC$155:$BC$1048576,0),MATCH((CUADRO!M$5&amp;$E458),'Hoja de Trabajo para listado'!$BC$151:$CB$151,0)),0)+IFERROR(INDEX('Hoja de Trabajo para listado'!$DE$153:$DG$274,MATCH($A458,'Hoja de Trabajo para listado'!$DE$153:$DE$1048576,0),MATCH((CUADRO!M$5&amp;$E458),'Hoja de Trabajo para listado'!$DE$151:$DG$151,0)),0)+IFERROR(INDEX('Hoja de Trabajo para listado'!$CD$155:$DC$1048576,MATCH($A458,'Hoja de Trabajo para listado'!$CD$155:$CD$1048576,0),MATCH((CUADRO!M$5&amp;$E458),'Hoja de Trabajo para listado'!$CD$151:$DC$151,0)),0)</f>
        <v>0</v>
      </c>
      <c r="N458" s="255">
        <f ca="1">+IFERROR(INDEX('Hoja de Trabajo para listado'!$A$155:$Z$1048576,MATCH($A458,'Hoja de Trabajo para listado'!$A$155:$A$1048576,0),MATCH((CUADRO!N$5&amp;$E458),'Hoja de Trabajo para listado'!$A$151:$Z$151,0)),0)+IFERROR(INDEX('Hoja de Trabajo para listado'!$AB$155:$BA$1048576,MATCH($A458,'Hoja de Trabajo para listado'!$AB$155:$AB$1048576,0),MATCH((CUADRO!N$5&amp;$E458),'Hoja de Trabajo para listado'!$AB$151:$BA$151,0)),0)+IFERROR(INDEX('Hoja de Trabajo para listado'!$BC$155:$CB$1048576,MATCH($A458,'Hoja de Trabajo para listado'!$BC$155:$BC$1048576,0),MATCH((CUADRO!N$5&amp;$E458),'Hoja de Trabajo para listado'!$BC$151:$CB$151,0)),0)+IFERROR(INDEX('Hoja de Trabajo para listado'!$DE$153:$DG$274,MATCH($A458,'Hoja de Trabajo para listado'!$DE$153:$DE$1048576,0),MATCH((CUADRO!N$5&amp;$E458),'Hoja de Trabajo para listado'!$DE$151:$DG$151,0)),0)+IFERROR(INDEX('Hoja de Trabajo para listado'!$CD$155:$DC$1048576,MATCH($A458,'Hoja de Trabajo para listado'!$CD$155:$CD$1048576,0),MATCH((CUADRO!N$5&amp;$E458),'Hoja de Trabajo para listado'!$CD$151:$DC$151,0)),0)</f>
        <v>0</v>
      </c>
      <c r="O458" s="255">
        <f ca="1">+IFERROR(INDEX('Hoja de Trabajo para listado'!$A$155:$Z$1048576,MATCH($A458,'Hoja de Trabajo para listado'!$A$155:$A$1048576,0),MATCH((CUADRO!O$5&amp;$E458),'Hoja de Trabajo para listado'!$A$151:$Z$151,0)),0)+IFERROR(INDEX('Hoja de Trabajo para listado'!$AB$155:$BA$1048576,MATCH($A458,'Hoja de Trabajo para listado'!$AB$155:$AB$1048576,0),MATCH((CUADRO!O$5&amp;$E458),'Hoja de Trabajo para listado'!$AB$151:$BA$151,0)),0)+IFERROR(INDEX('Hoja de Trabajo para listado'!$BC$155:$CB$1048576,MATCH($A458,'Hoja de Trabajo para listado'!$BC$155:$BC$1048576,0),MATCH((CUADRO!O$5&amp;$E458),'Hoja de Trabajo para listado'!$BC$151:$CB$151,0)),0)+IFERROR(INDEX('Hoja de Trabajo para listado'!$DE$153:$DG$274,MATCH($A458,'Hoja de Trabajo para listado'!$DE$153:$DE$1048576,0),MATCH((CUADRO!O$5&amp;$E458),'Hoja de Trabajo para listado'!$DE$151:$DG$151,0)),0)+IFERROR(INDEX('Hoja de Trabajo para listado'!$CD$155:$DC$1048576,MATCH($A458,'Hoja de Trabajo para listado'!$CD$155:$CD$1048576,0),MATCH((CUADRO!O$5&amp;$E458),'Hoja de Trabajo para listado'!$CD$151:$DC$151,0)),0)</f>
        <v>0</v>
      </c>
      <c r="P458" s="255">
        <f ca="1">+IFERROR(INDEX('Hoja de Trabajo para listado'!$A$155:$Z$1048576,MATCH($A458,'Hoja de Trabajo para listado'!$A$155:$A$1048576,0),MATCH((CUADRO!P$5&amp;$E458),'Hoja de Trabajo para listado'!$A$151:$Z$151,0)),0)+IFERROR(INDEX('Hoja de Trabajo para listado'!$AB$155:$BA$1048576,MATCH($A458,'Hoja de Trabajo para listado'!$AB$155:$AB$1048576,0),MATCH((CUADRO!P$5&amp;$E458),'Hoja de Trabajo para listado'!$AB$151:$BA$151,0)),0)+IFERROR(INDEX('Hoja de Trabajo para listado'!$BC$155:$CB$1048576,MATCH($A458,'Hoja de Trabajo para listado'!$BC$155:$BC$1048576,0),MATCH((CUADRO!P$5&amp;$E458),'Hoja de Trabajo para listado'!$BC$151:$CB$151,0)),0)+IFERROR(INDEX('Hoja de Trabajo para listado'!$DE$153:$DG$274,MATCH($A458,'Hoja de Trabajo para listado'!$DE$153:$DE$1048576,0),MATCH((CUADRO!P$5&amp;$E458),'Hoja de Trabajo para listado'!$DE$151:$DG$151,0)),0)+IFERROR(INDEX('Hoja de Trabajo para listado'!$CD$155:$DC$1048576,MATCH($A458,'Hoja de Trabajo para listado'!$CD$155:$CD$1048576,0),MATCH((CUADRO!P$5&amp;$E458),'Hoja de Trabajo para listado'!$CD$151:$DC$151,0)),0)</f>
        <v>0</v>
      </c>
      <c r="Q458" s="255">
        <f ca="1">+IFERROR(INDEX('Hoja de Trabajo para listado'!$A$155:$Z$1048576,MATCH($A458,'Hoja de Trabajo para listado'!$A$155:$A$1048576,0),MATCH((CUADRO!Q$5&amp;$E458),'Hoja de Trabajo para listado'!$A$151:$Z$151,0)),0)+IFERROR(INDEX('Hoja de Trabajo para listado'!$AB$155:$BA$1048576,MATCH($A458,'Hoja de Trabajo para listado'!$AB$155:$AB$1048576,0),MATCH((CUADRO!Q$5&amp;$E458),'Hoja de Trabajo para listado'!$AB$151:$BA$151,0)),0)+IFERROR(INDEX('Hoja de Trabajo para listado'!$BC$155:$CB$1048576,MATCH($A458,'Hoja de Trabajo para listado'!$BC$155:$BC$1048576,0),MATCH((CUADRO!Q$5&amp;$E458),'Hoja de Trabajo para listado'!$BC$151:$CB$151,0)),0)+IFERROR(INDEX('Hoja de Trabajo para listado'!$DE$153:$DG$274,MATCH($A458,'Hoja de Trabajo para listado'!$DE$153:$DE$1048576,0),MATCH((CUADRO!Q$5&amp;$E458),'Hoja de Trabajo para listado'!$DE$151:$DG$151,0)),0)+IFERROR(INDEX('Hoja de Trabajo para listado'!$CD$155:$DC$1048576,MATCH($A458,'Hoja de Trabajo para listado'!$CD$155:$CD$1048576,0),MATCH((CUADRO!Q$5&amp;$E458),'Hoja de Trabajo para listado'!$CD$151:$DC$151,0)),0)</f>
        <v>0</v>
      </c>
      <c r="R458" s="255">
        <f t="shared" ca="1" si="14"/>
        <v>0</v>
      </c>
      <c r="S458" s="262"/>
      <c r="T458" s="255">
        <f ca="1">+T459</f>
        <v>0</v>
      </c>
      <c r="U458" s="254">
        <f t="shared" si="15"/>
        <v>1</v>
      </c>
      <c r="V458" s="362" t="str">
        <f>+VLOOKUP(A458,bd_lista!$A$3:$E$590,5,FALSE)</f>
        <v>Gobiernos Autonomos Municipales</v>
      </c>
      <c r="W458" s="361" t="str">
        <f>+V458</f>
        <v>Gobiernos Autonomos Municipales</v>
      </c>
      <c r="X458" s="254">
        <f>+VLOOKUP(A458,[2]Sheet1!$A$13:$D$744,4,FALSE)</f>
        <v>0</v>
      </c>
      <c r="Y458" s="254" t="e">
        <f>+VLOOKUP(X458,bd_lista!$A$3:$C$590,3,FALSE)</f>
        <v>#N/A</v>
      </c>
      <c r="Z458" s="316">
        <f>+X458</f>
        <v>0</v>
      </c>
      <c r="AA458" s="317" t="e">
        <f>+Y458</f>
        <v>#N/A</v>
      </c>
    </row>
    <row r="459" spans="1:27" customFormat="1" ht="15" hidden="1" customHeight="1">
      <c r="A459" s="32">
        <v>1204</v>
      </c>
      <c r="B459" s="307"/>
      <c r="C459" s="259" t="str">
        <f>+VLOOKUP(A459,bd_lista!$A$3:$C$590,3,FALSE)</f>
        <v>Gobierno Autónomo Municipal de Achocalla</v>
      </c>
      <c r="D459" s="362"/>
      <c r="E459" s="256" t="s">
        <v>1314</v>
      </c>
      <c r="F459" s="255">
        <f ca="1">+IFERROR(INDEX('Hoja de Trabajo para listado'!$A$155:$Z$1048576,MATCH($A459,'Hoja de Trabajo para listado'!$A$155:$A$1048576,0),MATCH((CUADRO!F$5&amp;$E459),'Hoja de Trabajo para listado'!$A$151:$Z$151,0)),0)+IFERROR(INDEX('Hoja de Trabajo para listado'!$AB$155:$BA$1048576,MATCH($A459,'Hoja de Trabajo para listado'!$AB$155:$AB$1048576,0),MATCH((CUADRO!F$5&amp;$E459),'Hoja de Trabajo para listado'!$AB$151:$BA$151,0)),0)+IFERROR(INDEX('Hoja de Trabajo para listado'!$BC$155:$CB$1048576,MATCH($A459,'Hoja de Trabajo para listado'!$BC$155:$BC$1048576,0),MATCH((CUADRO!F$5&amp;$E459),'Hoja de Trabajo para listado'!$BC$151:$CB$151,0)),0)+IFERROR(INDEX('Hoja de Trabajo para listado'!$DE$153:$DG$274,MATCH($A459,'Hoja de Trabajo para listado'!$DE$153:$DE$1048576,0),MATCH((CUADRO!F$5&amp;$E459),'Hoja de Trabajo para listado'!$DE$151:$DG$151,0)),0)+IFERROR(INDEX('Hoja de Trabajo para listado'!$CD$155:$DC$1048576,MATCH($A459,'Hoja de Trabajo para listado'!$CD$155:$CD$1048576,0),MATCH((CUADRO!F$5&amp;$E459),'Hoja de Trabajo para listado'!$CD$151:$DC$151,0)),0)</f>
        <v>0</v>
      </c>
      <c r="G459" s="255">
        <f ca="1">+IFERROR(INDEX('Hoja de Trabajo para listado'!$A$155:$Z$1048576,MATCH($A459,'Hoja de Trabajo para listado'!$A$155:$A$1048576,0),MATCH((CUADRO!G$5&amp;$E459),'Hoja de Trabajo para listado'!$A$151:$Z$151,0)),0)+IFERROR(INDEX('Hoja de Trabajo para listado'!$AB$155:$BA$1048576,MATCH($A459,'Hoja de Trabajo para listado'!$AB$155:$AB$1048576,0),MATCH((CUADRO!G$5&amp;$E459),'Hoja de Trabajo para listado'!$AB$151:$BA$151,0)),0)+IFERROR(INDEX('Hoja de Trabajo para listado'!$BC$155:$CB$1048576,MATCH($A459,'Hoja de Trabajo para listado'!$BC$155:$BC$1048576,0),MATCH((CUADRO!G$5&amp;$E459),'Hoja de Trabajo para listado'!$BC$151:$CB$151,0)),0)+IFERROR(INDEX('Hoja de Trabajo para listado'!$DE$153:$DG$274,MATCH($A459,'Hoja de Trabajo para listado'!$DE$153:$DE$1048576,0),MATCH((CUADRO!G$5&amp;$E459),'Hoja de Trabajo para listado'!$DE$151:$DG$151,0)),0)+IFERROR(INDEX('Hoja de Trabajo para listado'!$CD$155:$DC$1048576,MATCH($A459,'Hoja de Trabajo para listado'!$CD$155:$CD$1048576,0),MATCH((CUADRO!G$5&amp;$E459),'Hoja de Trabajo para listado'!$CD$151:$DC$151,0)),0)</f>
        <v>0</v>
      </c>
      <c r="H459" s="255">
        <f ca="1">+IFERROR(INDEX('Hoja de Trabajo para listado'!$A$155:$Z$1048576,MATCH($A459,'Hoja de Trabajo para listado'!$A$155:$A$1048576,0),MATCH((CUADRO!H$5&amp;$E459),'Hoja de Trabajo para listado'!$A$151:$Z$151,0)),0)+IFERROR(INDEX('Hoja de Trabajo para listado'!$AB$155:$BA$1048576,MATCH($A459,'Hoja de Trabajo para listado'!$AB$155:$AB$1048576,0),MATCH((CUADRO!H$5&amp;$E459),'Hoja de Trabajo para listado'!$AB$151:$BA$151,0)),0)+IFERROR(INDEX('Hoja de Trabajo para listado'!$BC$155:$CB$1048576,MATCH($A459,'Hoja de Trabajo para listado'!$BC$155:$BC$1048576,0),MATCH((CUADRO!H$5&amp;$E459),'Hoja de Trabajo para listado'!$BC$151:$CB$151,0)),0)+IFERROR(INDEX('Hoja de Trabajo para listado'!$DE$153:$DG$274,MATCH($A459,'Hoja de Trabajo para listado'!$DE$153:$DE$1048576,0),MATCH((CUADRO!H$5&amp;$E459),'Hoja de Trabajo para listado'!$DE$151:$DG$151,0)),0)+IFERROR(INDEX('Hoja de Trabajo para listado'!$CD$155:$DC$1048576,MATCH($A459,'Hoja de Trabajo para listado'!$CD$155:$CD$1048576,0),MATCH((CUADRO!H$5&amp;$E459),'Hoja de Trabajo para listado'!$CD$151:$DC$151,0)),0)</f>
        <v>0</v>
      </c>
      <c r="I459" s="255">
        <f ca="1">+IFERROR(INDEX('Hoja de Trabajo para listado'!$A$155:$Z$1048576,MATCH($A459,'Hoja de Trabajo para listado'!$A$155:$A$1048576,0),MATCH((CUADRO!I$5&amp;$E459),'Hoja de Trabajo para listado'!$A$151:$Z$151,0)),0)+IFERROR(INDEX('Hoja de Trabajo para listado'!$AB$155:$BA$1048576,MATCH($A459,'Hoja de Trabajo para listado'!$AB$155:$AB$1048576,0),MATCH((CUADRO!I$5&amp;$E459),'Hoja de Trabajo para listado'!$AB$151:$BA$151,0)),0)+IFERROR(INDEX('Hoja de Trabajo para listado'!$BC$155:$CB$1048576,MATCH($A459,'Hoja de Trabajo para listado'!$BC$155:$BC$1048576,0),MATCH((CUADRO!I$5&amp;$E459),'Hoja de Trabajo para listado'!$BC$151:$CB$151,0)),0)+IFERROR(INDEX('Hoja de Trabajo para listado'!$DE$153:$DG$274,MATCH($A459,'Hoja de Trabajo para listado'!$DE$153:$DE$1048576,0),MATCH((CUADRO!I$5&amp;$E459),'Hoja de Trabajo para listado'!$DE$151:$DG$151,0)),0)+IFERROR(INDEX('Hoja de Trabajo para listado'!$CD$155:$DC$1048576,MATCH($A459,'Hoja de Trabajo para listado'!$CD$155:$CD$1048576,0),MATCH((CUADRO!I$5&amp;$E459),'Hoja de Trabajo para listado'!$CD$151:$DC$151,0)),0)</f>
        <v>0</v>
      </c>
      <c r="J459" s="255">
        <f ca="1">+IFERROR(INDEX('Hoja de Trabajo para listado'!$A$155:$Z$1048576,MATCH($A459,'Hoja de Trabajo para listado'!$A$155:$A$1048576,0),MATCH((CUADRO!J$5&amp;$E459),'Hoja de Trabajo para listado'!$A$151:$Z$151,0)),0)+IFERROR(INDEX('Hoja de Trabajo para listado'!$AB$155:$BA$1048576,MATCH($A459,'Hoja de Trabajo para listado'!$AB$155:$AB$1048576,0),MATCH((CUADRO!J$5&amp;$E459),'Hoja de Trabajo para listado'!$AB$151:$BA$151,0)),0)+IFERROR(INDEX('Hoja de Trabajo para listado'!$BC$155:$CB$1048576,MATCH($A459,'Hoja de Trabajo para listado'!$BC$155:$BC$1048576,0),MATCH((CUADRO!J$5&amp;$E459),'Hoja de Trabajo para listado'!$BC$151:$CB$151,0)),0)+IFERROR(INDEX('Hoja de Trabajo para listado'!$DE$153:$DG$274,MATCH($A459,'Hoja de Trabajo para listado'!$DE$153:$DE$1048576,0),MATCH((CUADRO!J$5&amp;$E459),'Hoja de Trabajo para listado'!$DE$151:$DG$151,0)),0)+IFERROR(INDEX('Hoja de Trabajo para listado'!$CD$155:$DC$1048576,MATCH($A459,'Hoja de Trabajo para listado'!$CD$155:$CD$1048576,0),MATCH((CUADRO!J$5&amp;$E459),'Hoja de Trabajo para listado'!$CD$151:$DC$151,0)),0)</f>
        <v>0</v>
      </c>
      <c r="K459" s="255">
        <f ca="1">+IFERROR(INDEX('Hoja de Trabajo para listado'!$A$155:$Z$1048576,MATCH($A459,'Hoja de Trabajo para listado'!$A$155:$A$1048576,0),MATCH((CUADRO!K$5&amp;$E459),'Hoja de Trabajo para listado'!$A$151:$Z$151,0)),0)+IFERROR(INDEX('Hoja de Trabajo para listado'!$AB$155:$BA$1048576,MATCH($A459,'Hoja de Trabajo para listado'!$AB$155:$AB$1048576,0),MATCH((CUADRO!K$5&amp;$E459),'Hoja de Trabajo para listado'!$AB$151:$BA$151,0)),0)+IFERROR(INDEX('Hoja de Trabajo para listado'!$BC$155:$CB$1048576,MATCH($A459,'Hoja de Trabajo para listado'!$BC$155:$BC$1048576,0),MATCH((CUADRO!K$5&amp;$E459),'Hoja de Trabajo para listado'!$BC$151:$CB$151,0)),0)+IFERROR(INDEX('Hoja de Trabajo para listado'!$DE$153:$DG$274,MATCH($A459,'Hoja de Trabajo para listado'!$DE$153:$DE$1048576,0),MATCH((CUADRO!K$5&amp;$E459),'Hoja de Trabajo para listado'!$DE$151:$DG$151,0)),0)+IFERROR(INDEX('Hoja de Trabajo para listado'!$CD$155:$DC$1048576,MATCH($A459,'Hoja de Trabajo para listado'!$CD$155:$CD$1048576,0),MATCH((CUADRO!K$5&amp;$E459),'Hoja de Trabajo para listado'!$CD$151:$DC$151,0)),0)</f>
        <v>0</v>
      </c>
      <c r="L459" s="255">
        <f ca="1">+IFERROR(INDEX('Hoja de Trabajo para listado'!$A$155:$Z$1048576,MATCH($A459,'Hoja de Trabajo para listado'!$A$155:$A$1048576,0),MATCH((CUADRO!L$5&amp;$E459),'Hoja de Trabajo para listado'!$A$151:$Z$151,0)),0)+IFERROR(INDEX('Hoja de Trabajo para listado'!$AB$155:$BA$1048576,MATCH($A459,'Hoja de Trabajo para listado'!$AB$155:$AB$1048576,0),MATCH((CUADRO!L$5&amp;$E459),'Hoja de Trabajo para listado'!$AB$151:$BA$151,0)),0)+IFERROR(INDEX('Hoja de Trabajo para listado'!$BC$155:$CB$1048576,MATCH($A459,'Hoja de Trabajo para listado'!$BC$155:$BC$1048576,0),MATCH((CUADRO!L$5&amp;$E459),'Hoja de Trabajo para listado'!$BC$151:$CB$151,0)),0)+IFERROR(INDEX('Hoja de Trabajo para listado'!$DE$153:$DG$274,MATCH($A459,'Hoja de Trabajo para listado'!$DE$153:$DE$1048576,0),MATCH((CUADRO!L$5&amp;$E459),'Hoja de Trabajo para listado'!$DE$151:$DG$151,0)),0)+IFERROR(INDEX('Hoja de Trabajo para listado'!$CD$155:$DC$1048576,MATCH($A459,'Hoja de Trabajo para listado'!$CD$155:$CD$1048576,0),MATCH((CUADRO!L$5&amp;$E459),'Hoja de Trabajo para listado'!$CD$151:$DC$151,0)),0)</f>
        <v>0</v>
      </c>
      <c r="M459" s="255">
        <f ca="1">+IFERROR(INDEX('Hoja de Trabajo para listado'!$A$155:$Z$1048576,MATCH($A459,'Hoja de Trabajo para listado'!$A$155:$A$1048576,0),MATCH((CUADRO!M$5&amp;$E459),'Hoja de Trabajo para listado'!$A$151:$Z$151,0)),0)+IFERROR(INDEX('Hoja de Trabajo para listado'!$AB$155:$BA$1048576,MATCH($A459,'Hoja de Trabajo para listado'!$AB$155:$AB$1048576,0),MATCH((CUADRO!M$5&amp;$E459),'Hoja de Trabajo para listado'!$AB$151:$BA$151,0)),0)+IFERROR(INDEX('Hoja de Trabajo para listado'!$BC$155:$CB$1048576,MATCH($A459,'Hoja de Trabajo para listado'!$BC$155:$BC$1048576,0),MATCH((CUADRO!M$5&amp;$E459),'Hoja de Trabajo para listado'!$BC$151:$CB$151,0)),0)+IFERROR(INDEX('Hoja de Trabajo para listado'!$DE$153:$DG$274,MATCH($A459,'Hoja de Trabajo para listado'!$DE$153:$DE$1048576,0),MATCH((CUADRO!M$5&amp;$E459),'Hoja de Trabajo para listado'!$DE$151:$DG$151,0)),0)+IFERROR(INDEX('Hoja de Trabajo para listado'!$CD$155:$DC$1048576,MATCH($A459,'Hoja de Trabajo para listado'!$CD$155:$CD$1048576,0),MATCH((CUADRO!M$5&amp;$E459),'Hoja de Trabajo para listado'!$CD$151:$DC$151,0)),0)</f>
        <v>0</v>
      </c>
      <c r="N459" s="255">
        <f ca="1">+IFERROR(INDEX('Hoja de Trabajo para listado'!$A$155:$Z$1048576,MATCH($A459,'Hoja de Trabajo para listado'!$A$155:$A$1048576,0),MATCH((CUADRO!N$5&amp;$E459),'Hoja de Trabajo para listado'!$A$151:$Z$151,0)),0)+IFERROR(INDEX('Hoja de Trabajo para listado'!$AB$155:$BA$1048576,MATCH($A459,'Hoja de Trabajo para listado'!$AB$155:$AB$1048576,0),MATCH((CUADRO!N$5&amp;$E459),'Hoja de Trabajo para listado'!$AB$151:$BA$151,0)),0)+IFERROR(INDEX('Hoja de Trabajo para listado'!$BC$155:$CB$1048576,MATCH($A459,'Hoja de Trabajo para listado'!$BC$155:$BC$1048576,0),MATCH((CUADRO!N$5&amp;$E459),'Hoja de Trabajo para listado'!$BC$151:$CB$151,0)),0)+IFERROR(INDEX('Hoja de Trabajo para listado'!$DE$153:$DG$274,MATCH($A459,'Hoja de Trabajo para listado'!$DE$153:$DE$1048576,0),MATCH((CUADRO!N$5&amp;$E459),'Hoja de Trabajo para listado'!$DE$151:$DG$151,0)),0)+IFERROR(INDEX('Hoja de Trabajo para listado'!$CD$155:$DC$1048576,MATCH($A459,'Hoja de Trabajo para listado'!$CD$155:$CD$1048576,0),MATCH((CUADRO!N$5&amp;$E459),'Hoja de Trabajo para listado'!$CD$151:$DC$151,0)),0)</f>
        <v>0</v>
      </c>
      <c r="O459" s="255">
        <f ca="1">+IFERROR(INDEX('Hoja de Trabajo para listado'!$A$155:$Z$1048576,MATCH($A459,'Hoja de Trabajo para listado'!$A$155:$A$1048576,0),MATCH((CUADRO!O$5&amp;$E459),'Hoja de Trabajo para listado'!$A$151:$Z$151,0)),0)+IFERROR(INDEX('Hoja de Trabajo para listado'!$AB$155:$BA$1048576,MATCH($A459,'Hoja de Trabajo para listado'!$AB$155:$AB$1048576,0),MATCH((CUADRO!O$5&amp;$E459),'Hoja de Trabajo para listado'!$AB$151:$BA$151,0)),0)+IFERROR(INDEX('Hoja de Trabajo para listado'!$BC$155:$CB$1048576,MATCH($A459,'Hoja de Trabajo para listado'!$BC$155:$BC$1048576,0),MATCH((CUADRO!O$5&amp;$E459),'Hoja de Trabajo para listado'!$BC$151:$CB$151,0)),0)+IFERROR(INDEX('Hoja de Trabajo para listado'!$DE$153:$DG$274,MATCH($A459,'Hoja de Trabajo para listado'!$DE$153:$DE$1048576,0),MATCH((CUADRO!O$5&amp;$E459),'Hoja de Trabajo para listado'!$DE$151:$DG$151,0)),0)+IFERROR(INDEX('Hoja de Trabajo para listado'!$CD$155:$DC$1048576,MATCH($A459,'Hoja de Trabajo para listado'!$CD$155:$CD$1048576,0),MATCH((CUADRO!O$5&amp;$E459),'Hoja de Trabajo para listado'!$CD$151:$DC$151,0)),0)</f>
        <v>0</v>
      </c>
      <c r="P459" s="255">
        <f ca="1">+IFERROR(INDEX('Hoja de Trabajo para listado'!$A$155:$Z$1048576,MATCH($A459,'Hoja de Trabajo para listado'!$A$155:$A$1048576,0),MATCH((CUADRO!P$5&amp;$E459),'Hoja de Trabajo para listado'!$A$151:$Z$151,0)),0)+IFERROR(INDEX('Hoja de Trabajo para listado'!$AB$155:$BA$1048576,MATCH($A459,'Hoja de Trabajo para listado'!$AB$155:$AB$1048576,0),MATCH((CUADRO!P$5&amp;$E459),'Hoja de Trabajo para listado'!$AB$151:$BA$151,0)),0)+IFERROR(INDEX('Hoja de Trabajo para listado'!$BC$155:$CB$1048576,MATCH($A459,'Hoja de Trabajo para listado'!$BC$155:$BC$1048576,0),MATCH((CUADRO!P$5&amp;$E459),'Hoja de Trabajo para listado'!$BC$151:$CB$151,0)),0)+IFERROR(INDEX('Hoja de Trabajo para listado'!$DE$153:$DG$274,MATCH($A459,'Hoja de Trabajo para listado'!$DE$153:$DE$1048576,0),MATCH((CUADRO!P$5&amp;$E459),'Hoja de Trabajo para listado'!$DE$151:$DG$151,0)),0)+IFERROR(INDEX('Hoja de Trabajo para listado'!$CD$155:$DC$1048576,MATCH($A459,'Hoja de Trabajo para listado'!$CD$155:$CD$1048576,0),MATCH((CUADRO!P$5&amp;$E459),'Hoja de Trabajo para listado'!$CD$151:$DC$151,0)),0)</f>
        <v>0</v>
      </c>
      <c r="Q459" s="255">
        <f ca="1">+IFERROR(INDEX('Hoja de Trabajo para listado'!$A$155:$Z$1048576,MATCH($A459,'Hoja de Trabajo para listado'!$A$155:$A$1048576,0),MATCH((CUADRO!Q$5&amp;$E459),'Hoja de Trabajo para listado'!$A$151:$Z$151,0)),0)+IFERROR(INDEX('Hoja de Trabajo para listado'!$AB$155:$BA$1048576,MATCH($A459,'Hoja de Trabajo para listado'!$AB$155:$AB$1048576,0),MATCH((CUADRO!Q$5&amp;$E459),'Hoja de Trabajo para listado'!$AB$151:$BA$151,0)),0)+IFERROR(INDEX('Hoja de Trabajo para listado'!$BC$155:$CB$1048576,MATCH($A459,'Hoja de Trabajo para listado'!$BC$155:$BC$1048576,0),MATCH((CUADRO!Q$5&amp;$E459),'Hoja de Trabajo para listado'!$BC$151:$CB$151,0)),0)+IFERROR(INDEX('Hoja de Trabajo para listado'!$DE$153:$DG$274,MATCH($A459,'Hoja de Trabajo para listado'!$DE$153:$DE$1048576,0),MATCH((CUADRO!Q$5&amp;$E459),'Hoja de Trabajo para listado'!$DE$151:$DG$151,0)),0)+IFERROR(INDEX('Hoja de Trabajo para listado'!$CD$155:$DC$1048576,MATCH($A459,'Hoja de Trabajo para listado'!$CD$155:$CD$1048576,0),MATCH((CUADRO!Q$5&amp;$E459),'Hoja de Trabajo para listado'!$CD$151:$DC$151,0)),0)</f>
        <v>0</v>
      </c>
      <c r="R459" s="255">
        <f t="shared" ca="1" si="14"/>
        <v>0</v>
      </c>
      <c r="S459" s="262">
        <f ca="1">+R458+R459</f>
        <v>0</v>
      </c>
      <c r="T459" s="255">
        <f ca="1">+S459</f>
        <v>0</v>
      </c>
      <c r="U459" s="254">
        <f t="shared" si="15"/>
        <v>2</v>
      </c>
      <c r="V459" s="362" t="str">
        <f>+VLOOKUP(A459,bd_lista!$A$3:$E$590,5,FALSE)</f>
        <v>Gobiernos Autonomos Municipales</v>
      </c>
      <c r="W459" s="362"/>
      <c r="X459" s="254">
        <f>+VLOOKUP(A459,[2]Sheet1!$A$13:$D$744,4,FALSE)</f>
        <v>0</v>
      </c>
      <c r="Y459" s="254" t="e">
        <f>+VLOOKUP(X459,bd_lista!$A$3:$C$590,3,FALSE)</f>
        <v>#N/A</v>
      </c>
      <c r="Z459" s="314"/>
      <c r="AA459" s="315"/>
    </row>
    <row r="460" spans="1:27" customFormat="1" ht="15" hidden="1" customHeight="1">
      <c r="A460" s="32">
        <v>1205</v>
      </c>
      <c r="B460" s="306">
        <f>+A460</f>
        <v>1205</v>
      </c>
      <c r="C460" s="259" t="str">
        <f>+VLOOKUP(A460,bd_lista!$A$3:$C$590,3,FALSE)</f>
        <v>Gobierno Autónomo Municipal de El Alto de La Paz</v>
      </c>
      <c r="D460" s="361" t="str">
        <f>+C460</f>
        <v>Gobierno Autónomo Municipal de El Alto de La Paz</v>
      </c>
      <c r="E460" s="254" t="s">
        <v>1313</v>
      </c>
      <c r="F460" s="255">
        <f ca="1">+IFERROR(INDEX('Hoja de Trabajo para listado'!$A$155:$Z$1048576,MATCH($A460,'Hoja de Trabajo para listado'!$A$155:$A$1048576,0),MATCH((CUADRO!F$5&amp;$E460),'Hoja de Trabajo para listado'!$A$151:$Z$151,0)),0)+IFERROR(INDEX('Hoja de Trabajo para listado'!$AB$155:$BA$1048576,MATCH($A460,'Hoja de Trabajo para listado'!$AB$155:$AB$1048576,0),MATCH((CUADRO!F$5&amp;$E460),'Hoja de Trabajo para listado'!$AB$151:$BA$151,0)),0)+IFERROR(INDEX('Hoja de Trabajo para listado'!$BC$155:$CB$1048576,MATCH($A460,'Hoja de Trabajo para listado'!$BC$155:$BC$1048576,0),MATCH((CUADRO!F$5&amp;$E460),'Hoja de Trabajo para listado'!$BC$151:$CB$151,0)),0)+IFERROR(INDEX('Hoja de Trabajo para listado'!$DE$153:$DG$274,MATCH($A460,'Hoja de Trabajo para listado'!$DE$153:$DE$1048576,0),MATCH((CUADRO!F$5&amp;$E460),'Hoja de Trabajo para listado'!$DE$151:$DG$151,0)),0)+IFERROR(INDEX('Hoja de Trabajo para listado'!$CD$155:$DC$1048576,MATCH($A460,'Hoja de Trabajo para listado'!$CD$155:$CD$1048576,0),MATCH((CUADRO!F$5&amp;$E460),'Hoja de Trabajo para listado'!$CD$151:$DC$151,0)),0)</f>
        <v>0</v>
      </c>
      <c r="G460" s="255">
        <f ca="1">+IFERROR(INDEX('Hoja de Trabajo para listado'!$A$155:$Z$1048576,MATCH($A460,'Hoja de Trabajo para listado'!$A$155:$A$1048576,0),MATCH((CUADRO!G$5&amp;$E460),'Hoja de Trabajo para listado'!$A$151:$Z$151,0)),0)+IFERROR(INDEX('Hoja de Trabajo para listado'!$AB$155:$BA$1048576,MATCH($A460,'Hoja de Trabajo para listado'!$AB$155:$AB$1048576,0),MATCH((CUADRO!G$5&amp;$E460),'Hoja de Trabajo para listado'!$AB$151:$BA$151,0)),0)+IFERROR(INDEX('Hoja de Trabajo para listado'!$BC$155:$CB$1048576,MATCH($A460,'Hoja de Trabajo para listado'!$BC$155:$BC$1048576,0),MATCH((CUADRO!G$5&amp;$E460),'Hoja de Trabajo para listado'!$BC$151:$CB$151,0)),0)+IFERROR(INDEX('Hoja de Trabajo para listado'!$DE$153:$DG$274,MATCH($A460,'Hoja de Trabajo para listado'!$DE$153:$DE$1048576,0),MATCH((CUADRO!G$5&amp;$E460),'Hoja de Trabajo para listado'!$DE$151:$DG$151,0)),0)+IFERROR(INDEX('Hoja de Trabajo para listado'!$CD$155:$DC$1048576,MATCH($A460,'Hoja de Trabajo para listado'!$CD$155:$CD$1048576,0),MATCH((CUADRO!G$5&amp;$E460),'Hoja de Trabajo para listado'!$CD$151:$DC$151,0)),0)</f>
        <v>0</v>
      </c>
      <c r="H460" s="255">
        <f ca="1">+IFERROR(INDEX('Hoja de Trabajo para listado'!$A$155:$Z$1048576,MATCH($A460,'Hoja de Trabajo para listado'!$A$155:$A$1048576,0),MATCH((CUADRO!H$5&amp;$E460),'Hoja de Trabajo para listado'!$A$151:$Z$151,0)),0)+IFERROR(INDEX('Hoja de Trabajo para listado'!$AB$155:$BA$1048576,MATCH($A460,'Hoja de Trabajo para listado'!$AB$155:$AB$1048576,0),MATCH((CUADRO!H$5&amp;$E460),'Hoja de Trabajo para listado'!$AB$151:$BA$151,0)),0)+IFERROR(INDEX('Hoja de Trabajo para listado'!$BC$155:$CB$1048576,MATCH($A460,'Hoja de Trabajo para listado'!$BC$155:$BC$1048576,0),MATCH((CUADRO!H$5&amp;$E460),'Hoja de Trabajo para listado'!$BC$151:$CB$151,0)),0)+IFERROR(INDEX('Hoja de Trabajo para listado'!$DE$153:$DG$274,MATCH($A460,'Hoja de Trabajo para listado'!$DE$153:$DE$1048576,0),MATCH((CUADRO!H$5&amp;$E460),'Hoja de Trabajo para listado'!$DE$151:$DG$151,0)),0)+IFERROR(INDEX('Hoja de Trabajo para listado'!$CD$155:$DC$1048576,MATCH($A460,'Hoja de Trabajo para listado'!$CD$155:$CD$1048576,0),MATCH((CUADRO!H$5&amp;$E460),'Hoja de Trabajo para listado'!$CD$151:$DC$151,0)),0)</f>
        <v>0</v>
      </c>
      <c r="I460" s="255">
        <f ca="1">+IFERROR(INDEX('Hoja de Trabajo para listado'!$A$155:$Z$1048576,MATCH($A460,'Hoja de Trabajo para listado'!$A$155:$A$1048576,0),MATCH((CUADRO!I$5&amp;$E460),'Hoja de Trabajo para listado'!$A$151:$Z$151,0)),0)+IFERROR(INDEX('Hoja de Trabajo para listado'!$AB$155:$BA$1048576,MATCH($A460,'Hoja de Trabajo para listado'!$AB$155:$AB$1048576,0),MATCH((CUADRO!I$5&amp;$E460),'Hoja de Trabajo para listado'!$AB$151:$BA$151,0)),0)+IFERROR(INDEX('Hoja de Trabajo para listado'!$BC$155:$CB$1048576,MATCH($A460,'Hoja de Trabajo para listado'!$BC$155:$BC$1048576,0),MATCH((CUADRO!I$5&amp;$E460),'Hoja de Trabajo para listado'!$BC$151:$CB$151,0)),0)+IFERROR(INDEX('Hoja de Trabajo para listado'!$DE$153:$DG$274,MATCH($A460,'Hoja de Trabajo para listado'!$DE$153:$DE$1048576,0),MATCH((CUADRO!I$5&amp;$E460),'Hoja de Trabajo para listado'!$DE$151:$DG$151,0)),0)+IFERROR(INDEX('Hoja de Trabajo para listado'!$CD$155:$DC$1048576,MATCH($A460,'Hoja de Trabajo para listado'!$CD$155:$CD$1048576,0),MATCH((CUADRO!I$5&amp;$E460),'Hoja de Trabajo para listado'!$CD$151:$DC$151,0)),0)</f>
        <v>0</v>
      </c>
      <c r="J460" s="255">
        <f ca="1">+IFERROR(INDEX('Hoja de Trabajo para listado'!$A$155:$Z$1048576,MATCH($A460,'Hoja de Trabajo para listado'!$A$155:$A$1048576,0),MATCH((CUADRO!J$5&amp;$E460),'Hoja de Trabajo para listado'!$A$151:$Z$151,0)),0)+IFERROR(INDEX('Hoja de Trabajo para listado'!$AB$155:$BA$1048576,MATCH($A460,'Hoja de Trabajo para listado'!$AB$155:$AB$1048576,0),MATCH((CUADRO!J$5&amp;$E460),'Hoja de Trabajo para listado'!$AB$151:$BA$151,0)),0)+IFERROR(INDEX('Hoja de Trabajo para listado'!$BC$155:$CB$1048576,MATCH($A460,'Hoja de Trabajo para listado'!$BC$155:$BC$1048576,0),MATCH((CUADRO!J$5&amp;$E460),'Hoja de Trabajo para listado'!$BC$151:$CB$151,0)),0)+IFERROR(INDEX('Hoja de Trabajo para listado'!$DE$153:$DG$274,MATCH($A460,'Hoja de Trabajo para listado'!$DE$153:$DE$1048576,0),MATCH((CUADRO!J$5&amp;$E460),'Hoja de Trabajo para listado'!$DE$151:$DG$151,0)),0)+IFERROR(INDEX('Hoja de Trabajo para listado'!$CD$155:$DC$1048576,MATCH($A460,'Hoja de Trabajo para listado'!$CD$155:$CD$1048576,0),MATCH((CUADRO!J$5&amp;$E460),'Hoja de Trabajo para listado'!$CD$151:$DC$151,0)),0)</f>
        <v>0</v>
      </c>
      <c r="K460" s="255">
        <f ca="1">+IFERROR(INDEX('Hoja de Trabajo para listado'!$A$155:$Z$1048576,MATCH($A460,'Hoja de Trabajo para listado'!$A$155:$A$1048576,0),MATCH((CUADRO!K$5&amp;$E460),'Hoja de Trabajo para listado'!$A$151:$Z$151,0)),0)+IFERROR(INDEX('Hoja de Trabajo para listado'!$AB$155:$BA$1048576,MATCH($A460,'Hoja de Trabajo para listado'!$AB$155:$AB$1048576,0),MATCH((CUADRO!K$5&amp;$E460),'Hoja de Trabajo para listado'!$AB$151:$BA$151,0)),0)+IFERROR(INDEX('Hoja de Trabajo para listado'!$BC$155:$CB$1048576,MATCH($A460,'Hoja de Trabajo para listado'!$BC$155:$BC$1048576,0),MATCH((CUADRO!K$5&amp;$E460),'Hoja de Trabajo para listado'!$BC$151:$CB$151,0)),0)+IFERROR(INDEX('Hoja de Trabajo para listado'!$DE$153:$DG$274,MATCH($A460,'Hoja de Trabajo para listado'!$DE$153:$DE$1048576,0),MATCH((CUADRO!K$5&amp;$E460),'Hoja de Trabajo para listado'!$DE$151:$DG$151,0)),0)+IFERROR(INDEX('Hoja de Trabajo para listado'!$CD$155:$DC$1048576,MATCH($A460,'Hoja de Trabajo para listado'!$CD$155:$CD$1048576,0),MATCH((CUADRO!K$5&amp;$E460),'Hoja de Trabajo para listado'!$CD$151:$DC$151,0)),0)</f>
        <v>0</v>
      </c>
      <c r="L460" s="255">
        <f ca="1">+IFERROR(INDEX('Hoja de Trabajo para listado'!$A$155:$Z$1048576,MATCH($A460,'Hoja de Trabajo para listado'!$A$155:$A$1048576,0),MATCH((CUADRO!L$5&amp;$E460),'Hoja de Trabajo para listado'!$A$151:$Z$151,0)),0)+IFERROR(INDEX('Hoja de Trabajo para listado'!$AB$155:$BA$1048576,MATCH($A460,'Hoja de Trabajo para listado'!$AB$155:$AB$1048576,0),MATCH((CUADRO!L$5&amp;$E460),'Hoja de Trabajo para listado'!$AB$151:$BA$151,0)),0)+IFERROR(INDEX('Hoja de Trabajo para listado'!$BC$155:$CB$1048576,MATCH($A460,'Hoja de Trabajo para listado'!$BC$155:$BC$1048576,0),MATCH((CUADRO!L$5&amp;$E460),'Hoja de Trabajo para listado'!$BC$151:$CB$151,0)),0)+IFERROR(INDEX('Hoja de Trabajo para listado'!$DE$153:$DG$274,MATCH($A460,'Hoja de Trabajo para listado'!$DE$153:$DE$1048576,0),MATCH((CUADRO!L$5&amp;$E460),'Hoja de Trabajo para listado'!$DE$151:$DG$151,0)),0)+IFERROR(INDEX('Hoja de Trabajo para listado'!$CD$155:$DC$1048576,MATCH($A460,'Hoja de Trabajo para listado'!$CD$155:$CD$1048576,0),MATCH((CUADRO!L$5&amp;$E460),'Hoja de Trabajo para listado'!$CD$151:$DC$151,0)),0)</f>
        <v>0</v>
      </c>
      <c r="M460" s="255">
        <f ca="1">+IFERROR(INDEX('Hoja de Trabajo para listado'!$A$155:$Z$1048576,MATCH($A460,'Hoja de Trabajo para listado'!$A$155:$A$1048576,0),MATCH((CUADRO!M$5&amp;$E460),'Hoja de Trabajo para listado'!$A$151:$Z$151,0)),0)+IFERROR(INDEX('Hoja de Trabajo para listado'!$AB$155:$BA$1048576,MATCH($A460,'Hoja de Trabajo para listado'!$AB$155:$AB$1048576,0),MATCH((CUADRO!M$5&amp;$E460),'Hoja de Trabajo para listado'!$AB$151:$BA$151,0)),0)+IFERROR(INDEX('Hoja de Trabajo para listado'!$BC$155:$CB$1048576,MATCH($A460,'Hoja de Trabajo para listado'!$BC$155:$BC$1048576,0),MATCH((CUADRO!M$5&amp;$E460),'Hoja de Trabajo para listado'!$BC$151:$CB$151,0)),0)+IFERROR(INDEX('Hoja de Trabajo para listado'!$DE$153:$DG$274,MATCH($A460,'Hoja de Trabajo para listado'!$DE$153:$DE$1048576,0),MATCH((CUADRO!M$5&amp;$E460),'Hoja de Trabajo para listado'!$DE$151:$DG$151,0)),0)+IFERROR(INDEX('Hoja de Trabajo para listado'!$CD$155:$DC$1048576,MATCH($A460,'Hoja de Trabajo para listado'!$CD$155:$CD$1048576,0),MATCH((CUADRO!M$5&amp;$E460),'Hoja de Trabajo para listado'!$CD$151:$DC$151,0)),0)</f>
        <v>0</v>
      </c>
      <c r="N460" s="255">
        <f ca="1">+IFERROR(INDEX('Hoja de Trabajo para listado'!$A$155:$Z$1048576,MATCH($A460,'Hoja de Trabajo para listado'!$A$155:$A$1048576,0),MATCH((CUADRO!N$5&amp;$E460),'Hoja de Trabajo para listado'!$A$151:$Z$151,0)),0)+IFERROR(INDEX('Hoja de Trabajo para listado'!$AB$155:$BA$1048576,MATCH($A460,'Hoja de Trabajo para listado'!$AB$155:$AB$1048576,0),MATCH((CUADRO!N$5&amp;$E460),'Hoja de Trabajo para listado'!$AB$151:$BA$151,0)),0)+IFERROR(INDEX('Hoja de Trabajo para listado'!$BC$155:$CB$1048576,MATCH($A460,'Hoja de Trabajo para listado'!$BC$155:$BC$1048576,0),MATCH((CUADRO!N$5&amp;$E460),'Hoja de Trabajo para listado'!$BC$151:$CB$151,0)),0)+IFERROR(INDEX('Hoja de Trabajo para listado'!$DE$153:$DG$274,MATCH($A460,'Hoja de Trabajo para listado'!$DE$153:$DE$1048576,0),MATCH((CUADRO!N$5&amp;$E460),'Hoja de Trabajo para listado'!$DE$151:$DG$151,0)),0)+IFERROR(INDEX('Hoja de Trabajo para listado'!$CD$155:$DC$1048576,MATCH($A460,'Hoja de Trabajo para listado'!$CD$155:$CD$1048576,0),MATCH((CUADRO!N$5&amp;$E460),'Hoja de Trabajo para listado'!$CD$151:$DC$151,0)),0)</f>
        <v>0</v>
      </c>
      <c r="O460" s="255">
        <f ca="1">+IFERROR(INDEX('Hoja de Trabajo para listado'!$A$155:$Z$1048576,MATCH($A460,'Hoja de Trabajo para listado'!$A$155:$A$1048576,0),MATCH((CUADRO!O$5&amp;$E460),'Hoja de Trabajo para listado'!$A$151:$Z$151,0)),0)+IFERROR(INDEX('Hoja de Trabajo para listado'!$AB$155:$BA$1048576,MATCH($A460,'Hoja de Trabajo para listado'!$AB$155:$AB$1048576,0),MATCH((CUADRO!O$5&amp;$E460),'Hoja de Trabajo para listado'!$AB$151:$BA$151,0)),0)+IFERROR(INDEX('Hoja de Trabajo para listado'!$BC$155:$CB$1048576,MATCH($A460,'Hoja de Trabajo para listado'!$BC$155:$BC$1048576,0),MATCH((CUADRO!O$5&amp;$E460),'Hoja de Trabajo para listado'!$BC$151:$CB$151,0)),0)+IFERROR(INDEX('Hoja de Trabajo para listado'!$DE$153:$DG$274,MATCH($A460,'Hoja de Trabajo para listado'!$DE$153:$DE$1048576,0),MATCH((CUADRO!O$5&amp;$E460),'Hoja de Trabajo para listado'!$DE$151:$DG$151,0)),0)+IFERROR(INDEX('Hoja de Trabajo para listado'!$CD$155:$DC$1048576,MATCH($A460,'Hoja de Trabajo para listado'!$CD$155:$CD$1048576,0),MATCH((CUADRO!O$5&amp;$E460),'Hoja de Trabajo para listado'!$CD$151:$DC$151,0)),0)</f>
        <v>0</v>
      </c>
      <c r="P460" s="255">
        <f ca="1">+IFERROR(INDEX('Hoja de Trabajo para listado'!$A$155:$Z$1048576,MATCH($A460,'Hoja de Trabajo para listado'!$A$155:$A$1048576,0),MATCH((CUADRO!P$5&amp;$E460),'Hoja de Trabajo para listado'!$A$151:$Z$151,0)),0)+IFERROR(INDEX('Hoja de Trabajo para listado'!$AB$155:$BA$1048576,MATCH($A460,'Hoja de Trabajo para listado'!$AB$155:$AB$1048576,0),MATCH((CUADRO!P$5&amp;$E460),'Hoja de Trabajo para listado'!$AB$151:$BA$151,0)),0)+IFERROR(INDEX('Hoja de Trabajo para listado'!$BC$155:$CB$1048576,MATCH($A460,'Hoja de Trabajo para listado'!$BC$155:$BC$1048576,0),MATCH((CUADRO!P$5&amp;$E460),'Hoja de Trabajo para listado'!$BC$151:$CB$151,0)),0)+IFERROR(INDEX('Hoja de Trabajo para listado'!$DE$153:$DG$274,MATCH($A460,'Hoja de Trabajo para listado'!$DE$153:$DE$1048576,0),MATCH((CUADRO!P$5&amp;$E460),'Hoja de Trabajo para listado'!$DE$151:$DG$151,0)),0)+IFERROR(INDEX('Hoja de Trabajo para listado'!$CD$155:$DC$1048576,MATCH($A460,'Hoja de Trabajo para listado'!$CD$155:$CD$1048576,0),MATCH((CUADRO!P$5&amp;$E460),'Hoja de Trabajo para listado'!$CD$151:$DC$151,0)),0)</f>
        <v>0</v>
      </c>
      <c r="Q460" s="255">
        <f ca="1">+IFERROR(INDEX('Hoja de Trabajo para listado'!$A$155:$Z$1048576,MATCH($A460,'Hoja de Trabajo para listado'!$A$155:$A$1048576,0),MATCH((CUADRO!Q$5&amp;$E460),'Hoja de Trabajo para listado'!$A$151:$Z$151,0)),0)+IFERROR(INDEX('Hoja de Trabajo para listado'!$AB$155:$BA$1048576,MATCH($A460,'Hoja de Trabajo para listado'!$AB$155:$AB$1048576,0),MATCH((CUADRO!Q$5&amp;$E460),'Hoja de Trabajo para listado'!$AB$151:$BA$151,0)),0)+IFERROR(INDEX('Hoja de Trabajo para listado'!$BC$155:$CB$1048576,MATCH($A460,'Hoja de Trabajo para listado'!$BC$155:$BC$1048576,0),MATCH((CUADRO!Q$5&amp;$E460),'Hoja de Trabajo para listado'!$BC$151:$CB$151,0)),0)+IFERROR(INDEX('Hoja de Trabajo para listado'!$DE$153:$DG$274,MATCH($A460,'Hoja de Trabajo para listado'!$DE$153:$DE$1048576,0),MATCH((CUADRO!Q$5&amp;$E460),'Hoja de Trabajo para listado'!$DE$151:$DG$151,0)),0)+IFERROR(INDEX('Hoja de Trabajo para listado'!$CD$155:$DC$1048576,MATCH($A460,'Hoja de Trabajo para listado'!$CD$155:$CD$1048576,0),MATCH((CUADRO!Q$5&amp;$E460),'Hoja de Trabajo para listado'!$CD$151:$DC$151,0)),0)</f>
        <v>0</v>
      </c>
      <c r="R460" s="255">
        <f t="shared" ca="1" si="14"/>
        <v>0</v>
      </c>
      <c r="S460" s="262"/>
      <c r="T460" s="255">
        <f ca="1">+T461</f>
        <v>2486.6999999999998</v>
      </c>
      <c r="U460" s="254">
        <f t="shared" si="15"/>
        <v>1</v>
      </c>
      <c r="V460" s="362" t="str">
        <f>+VLOOKUP(A460,bd_lista!$A$3:$E$590,5,FALSE)</f>
        <v>Gobiernos Autonomos Municipales</v>
      </c>
      <c r="W460" s="361" t="str">
        <f>+V460</f>
        <v>Gobiernos Autonomos Municipales</v>
      </c>
      <c r="X460" s="254">
        <f>+VLOOKUP(A460,[2]Sheet1!$A$13:$D$744,4,FALSE)</f>
        <v>0</v>
      </c>
      <c r="Y460" s="254" t="e">
        <f>+VLOOKUP(X460,bd_lista!$A$3:$C$590,3,FALSE)</f>
        <v>#N/A</v>
      </c>
      <c r="Z460" s="316">
        <f>+X460</f>
        <v>0</v>
      </c>
      <c r="AA460" s="317" t="e">
        <f>+Y460</f>
        <v>#N/A</v>
      </c>
    </row>
    <row r="461" spans="1:27" customFormat="1" ht="15" hidden="1" customHeight="1">
      <c r="A461" s="32">
        <v>1205</v>
      </c>
      <c r="B461" s="307"/>
      <c r="C461" s="259" t="str">
        <f>+VLOOKUP(A461,bd_lista!$A$3:$C$590,3,FALSE)</f>
        <v>Gobierno Autónomo Municipal de El Alto de La Paz</v>
      </c>
      <c r="D461" s="362"/>
      <c r="E461" s="256" t="s">
        <v>1314</v>
      </c>
      <c r="F461" s="255">
        <f ca="1">+IFERROR(INDEX('Hoja de Trabajo para listado'!$A$155:$Z$1048576,MATCH($A461,'Hoja de Trabajo para listado'!$A$155:$A$1048576,0),MATCH((CUADRO!F$5&amp;$E461),'Hoja de Trabajo para listado'!$A$151:$Z$151,0)),0)+IFERROR(INDEX('Hoja de Trabajo para listado'!$AB$155:$BA$1048576,MATCH($A461,'Hoja de Trabajo para listado'!$AB$155:$AB$1048576,0),MATCH((CUADRO!F$5&amp;$E461),'Hoja de Trabajo para listado'!$AB$151:$BA$151,0)),0)+IFERROR(INDEX('Hoja de Trabajo para listado'!$BC$155:$CB$1048576,MATCH($A461,'Hoja de Trabajo para listado'!$BC$155:$BC$1048576,0),MATCH((CUADRO!F$5&amp;$E461),'Hoja de Trabajo para listado'!$BC$151:$CB$151,0)),0)+IFERROR(INDEX('Hoja de Trabajo para listado'!$DE$153:$DG$274,MATCH($A461,'Hoja de Trabajo para listado'!$DE$153:$DE$1048576,0),MATCH((CUADRO!F$5&amp;$E461),'Hoja de Trabajo para listado'!$DE$151:$DG$151,0)),0)+IFERROR(INDEX('Hoja de Trabajo para listado'!$CD$155:$DC$1048576,MATCH($A461,'Hoja de Trabajo para listado'!$CD$155:$CD$1048576,0),MATCH((CUADRO!F$5&amp;$E461),'Hoja de Trabajo para listado'!$CD$151:$DC$151,0)),0)</f>
        <v>0</v>
      </c>
      <c r="G461" s="255">
        <f ca="1">+IFERROR(INDEX('Hoja de Trabajo para listado'!$A$155:$Z$1048576,MATCH($A461,'Hoja de Trabajo para listado'!$A$155:$A$1048576,0),MATCH((CUADRO!G$5&amp;$E461),'Hoja de Trabajo para listado'!$A$151:$Z$151,0)),0)+IFERROR(INDEX('Hoja de Trabajo para listado'!$AB$155:$BA$1048576,MATCH($A461,'Hoja de Trabajo para listado'!$AB$155:$AB$1048576,0),MATCH((CUADRO!G$5&amp;$E461),'Hoja de Trabajo para listado'!$AB$151:$BA$151,0)),0)+IFERROR(INDEX('Hoja de Trabajo para listado'!$BC$155:$CB$1048576,MATCH($A461,'Hoja de Trabajo para listado'!$BC$155:$BC$1048576,0),MATCH((CUADRO!G$5&amp;$E461),'Hoja de Trabajo para listado'!$BC$151:$CB$151,0)),0)+IFERROR(INDEX('Hoja de Trabajo para listado'!$DE$153:$DG$274,MATCH($A461,'Hoja de Trabajo para listado'!$DE$153:$DE$1048576,0),MATCH((CUADRO!G$5&amp;$E461),'Hoja de Trabajo para listado'!$DE$151:$DG$151,0)),0)+IFERROR(INDEX('Hoja de Trabajo para listado'!$CD$155:$DC$1048576,MATCH($A461,'Hoja de Trabajo para listado'!$CD$155:$CD$1048576,0),MATCH((CUADRO!G$5&amp;$E461),'Hoja de Trabajo para listado'!$CD$151:$DC$151,0)),0)</f>
        <v>0</v>
      </c>
      <c r="H461" s="255">
        <f ca="1">+IFERROR(INDEX('Hoja de Trabajo para listado'!$A$155:$Z$1048576,MATCH($A461,'Hoja de Trabajo para listado'!$A$155:$A$1048576,0),MATCH((CUADRO!H$5&amp;$E461),'Hoja de Trabajo para listado'!$A$151:$Z$151,0)),0)+IFERROR(INDEX('Hoja de Trabajo para listado'!$AB$155:$BA$1048576,MATCH($A461,'Hoja de Trabajo para listado'!$AB$155:$AB$1048576,0),MATCH((CUADRO!H$5&amp;$E461),'Hoja de Trabajo para listado'!$AB$151:$BA$151,0)),0)+IFERROR(INDEX('Hoja de Trabajo para listado'!$BC$155:$CB$1048576,MATCH($A461,'Hoja de Trabajo para listado'!$BC$155:$BC$1048576,0),MATCH((CUADRO!H$5&amp;$E461),'Hoja de Trabajo para listado'!$BC$151:$CB$151,0)),0)+IFERROR(INDEX('Hoja de Trabajo para listado'!$DE$153:$DG$274,MATCH($A461,'Hoja de Trabajo para listado'!$DE$153:$DE$1048576,0),MATCH((CUADRO!H$5&amp;$E461),'Hoja de Trabajo para listado'!$DE$151:$DG$151,0)),0)+IFERROR(INDEX('Hoja de Trabajo para listado'!$CD$155:$DC$1048576,MATCH($A461,'Hoja de Trabajo para listado'!$CD$155:$CD$1048576,0),MATCH((CUADRO!H$5&amp;$E461),'Hoja de Trabajo para listado'!$CD$151:$DC$151,0)),0)</f>
        <v>0</v>
      </c>
      <c r="I461" s="255">
        <f ca="1">+IFERROR(INDEX('Hoja de Trabajo para listado'!$A$155:$Z$1048576,MATCH($A461,'Hoja de Trabajo para listado'!$A$155:$A$1048576,0),MATCH((CUADRO!I$5&amp;$E461),'Hoja de Trabajo para listado'!$A$151:$Z$151,0)),0)+IFERROR(INDEX('Hoja de Trabajo para listado'!$AB$155:$BA$1048576,MATCH($A461,'Hoja de Trabajo para listado'!$AB$155:$AB$1048576,0),MATCH((CUADRO!I$5&amp;$E461),'Hoja de Trabajo para listado'!$AB$151:$BA$151,0)),0)+IFERROR(INDEX('Hoja de Trabajo para listado'!$BC$155:$CB$1048576,MATCH($A461,'Hoja de Trabajo para listado'!$BC$155:$BC$1048576,0),MATCH((CUADRO!I$5&amp;$E461),'Hoja de Trabajo para listado'!$BC$151:$CB$151,0)),0)+IFERROR(INDEX('Hoja de Trabajo para listado'!$DE$153:$DG$274,MATCH($A461,'Hoja de Trabajo para listado'!$DE$153:$DE$1048576,0),MATCH((CUADRO!I$5&amp;$E461),'Hoja de Trabajo para listado'!$DE$151:$DG$151,0)),0)+IFERROR(INDEX('Hoja de Trabajo para listado'!$CD$155:$DC$1048576,MATCH($A461,'Hoja de Trabajo para listado'!$CD$155:$CD$1048576,0),MATCH((CUADRO!I$5&amp;$E461),'Hoja de Trabajo para listado'!$CD$151:$DC$151,0)),0)</f>
        <v>0</v>
      </c>
      <c r="J461" s="255">
        <f ca="1">+IFERROR(INDEX('Hoja de Trabajo para listado'!$A$155:$Z$1048576,MATCH($A461,'Hoja de Trabajo para listado'!$A$155:$A$1048576,0),MATCH((CUADRO!J$5&amp;$E461),'Hoja de Trabajo para listado'!$A$151:$Z$151,0)),0)+IFERROR(INDEX('Hoja de Trabajo para listado'!$AB$155:$BA$1048576,MATCH($A461,'Hoja de Trabajo para listado'!$AB$155:$AB$1048576,0),MATCH((CUADRO!J$5&amp;$E461),'Hoja de Trabajo para listado'!$AB$151:$BA$151,0)),0)+IFERROR(INDEX('Hoja de Trabajo para listado'!$BC$155:$CB$1048576,MATCH($A461,'Hoja de Trabajo para listado'!$BC$155:$BC$1048576,0),MATCH((CUADRO!J$5&amp;$E461),'Hoja de Trabajo para listado'!$BC$151:$CB$151,0)),0)+IFERROR(INDEX('Hoja de Trabajo para listado'!$DE$153:$DG$274,MATCH($A461,'Hoja de Trabajo para listado'!$DE$153:$DE$1048576,0),MATCH((CUADRO!J$5&amp;$E461),'Hoja de Trabajo para listado'!$DE$151:$DG$151,0)),0)+IFERROR(INDEX('Hoja de Trabajo para listado'!$CD$155:$DC$1048576,MATCH($A461,'Hoja de Trabajo para listado'!$CD$155:$CD$1048576,0),MATCH((CUADRO!J$5&amp;$E461),'Hoja de Trabajo para listado'!$CD$151:$DC$151,0)),0)</f>
        <v>0</v>
      </c>
      <c r="K461" s="255">
        <f ca="1">+IFERROR(INDEX('Hoja de Trabajo para listado'!$A$155:$Z$1048576,MATCH($A461,'Hoja de Trabajo para listado'!$A$155:$A$1048576,0),MATCH((CUADRO!K$5&amp;$E461),'Hoja de Trabajo para listado'!$A$151:$Z$151,0)),0)+IFERROR(INDEX('Hoja de Trabajo para listado'!$AB$155:$BA$1048576,MATCH($A461,'Hoja de Trabajo para listado'!$AB$155:$AB$1048576,0),MATCH((CUADRO!K$5&amp;$E461),'Hoja de Trabajo para listado'!$AB$151:$BA$151,0)),0)+IFERROR(INDEX('Hoja de Trabajo para listado'!$BC$155:$CB$1048576,MATCH($A461,'Hoja de Trabajo para listado'!$BC$155:$BC$1048576,0),MATCH((CUADRO!K$5&amp;$E461),'Hoja de Trabajo para listado'!$BC$151:$CB$151,0)),0)+IFERROR(INDEX('Hoja de Trabajo para listado'!$DE$153:$DG$274,MATCH($A461,'Hoja de Trabajo para listado'!$DE$153:$DE$1048576,0),MATCH((CUADRO!K$5&amp;$E461),'Hoja de Trabajo para listado'!$DE$151:$DG$151,0)),0)+IFERROR(INDEX('Hoja de Trabajo para listado'!$CD$155:$DC$1048576,MATCH($A461,'Hoja de Trabajo para listado'!$CD$155:$CD$1048576,0),MATCH((CUADRO!K$5&amp;$E461),'Hoja de Trabajo para listado'!$CD$151:$DC$151,0)),0)</f>
        <v>0</v>
      </c>
      <c r="L461" s="255">
        <f ca="1">+IFERROR(INDEX('Hoja de Trabajo para listado'!$A$155:$Z$1048576,MATCH($A461,'Hoja de Trabajo para listado'!$A$155:$A$1048576,0),MATCH((CUADRO!L$5&amp;$E461),'Hoja de Trabajo para listado'!$A$151:$Z$151,0)),0)+IFERROR(INDEX('Hoja de Trabajo para listado'!$AB$155:$BA$1048576,MATCH($A461,'Hoja de Trabajo para listado'!$AB$155:$AB$1048576,0),MATCH((CUADRO!L$5&amp;$E461),'Hoja de Trabajo para listado'!$AB$151:$BA$151,0)),0)+IFERROR(INDEX('Hoja de Trabajo para listado'!$BC$155:$CB$1048576,MATCH($A461,'Hoja de Trabajo para listado'!$BC$155:$BC$1048576,0),MATCH((CUADRO!L$5&amp;$E461),'Hoja de Trabajo para listado'!$BC$151:$CB$151,0)),0)+IFERROR(INDEX('Hoja de Trabajo para listado'!$DE$153:$DG$274,MATCH($A461,'Hoja de Trabajo para listado'!$DE$153:$DE$1048576,0),MATCH((CUADRO!L$5&amp;$E461),'Hoja de Trabajo para listado'!$DE$151:$DG$151,0)),0)+IFERROR(INDEX('Hoja de Trabajo para listado'!$CD$155:$DC$1048576,MATCH($A461,'Hoja de Trabajo para listado'!$CD$155:$CD$1048576,0),MATCH((CUADRO!L$5&amp;$E461),'Hoja de Trabajo para listado'!$CD$151:$DC$151,0)),0)</f>
        <v>0</v>
      </c>
      <c r="M461" s="255">
        <f ca="1">+IFERROR(INDEX('Hoja de Trabajo para listado'!$A$155:$Z$1048576,MATCH($A461,'Hoja de Trabajo para listado'!$A$155:$A$1048576,0),MATCH((CUADRO!M$5&amp;$E461),'Hoja de Trabajo para listado'!$A$151:$Z$151,0)),0)+IFERROR(INDEX('Hoja de Trabajo para listado'!$AB$155:$BA$1048576,MATCH($A461,'Hoja de Trabajo para listado'!$AB$155:$AB$1048576,0),MATCH((CUADRO!M$5&amp;$E461),'Hoja de Trabajo para listado'!$AB$151:$BA$151,0)),0)+IFERROR(INDEX('Hoja de Trabajo para listado'!$BC$155:$CB$1048576,MATCH($A461,'Hoja de Trabajo para listado'!$BC$155:$BC$1048576,0),MATCH((CUADRO!M$5&amp;$E461),'Hoja de Trabajo para listado'!$BC$151:$CB$151,0)),0)+IFERROR(INDEX('Hoja de Trabajo para listado'!$DE$153:$DG$274,MATCH($A461,'Hoja de Trabajo para listado'!$DE$153:$DE$1048576,0),MATCH((CUADRO!M$5&amp;$E461),'Hoja de Trabajo para listado'!$DE$151:$DG$151,0)),0)+IFERROR(INDEX('Hoja de Trabajo para listado'!$CD$155:$DC$1048576,MATCH($A461,'Hoja de Trabajo para listado'!$CD$155:$CD$1048576,0),MATCH((CUADRO!M$5&amp;$E461),'Hoja de Trabajo para listado'!$CD$151:$DC$151,0)),0)</f>
        <v>2486.6999999999998</v>
      </c>
      <c r="N461" s="255">
        <f ca="1">+IFERROR(INDEX('Hoja de Trabajo para listado'!$A$155:$Z$1048576,MATCH($A461,'Hoja de Trabajo para listado'!$A$155:$A$1048576,0),MATCH((CUADRO!N$5&amp;$E461),'Hoja de Trabajo para listado'!$A$151:$Z$151,0)),0)+IFERROR(INDEX('Hoja de Trabajo para listado'!$AB$155:$BA$1048576,MATCH($A461,'Hoja de Trabajo para listado'!$AB$155:$AB$1048576,0),MATCH((CUADRO!N$5&amp;$E461),'Hoja de Trabajo para listado'!$AB$151:$BA$151,0)),0)+IFERROR(INDEX('Hoja de Trabajo para listado'!$BC$155:$CB$1048576,MATCH($A461,'Hoja de Trabajo para listado'!$BC$155:$BC$1048576,0),MATCH((CUADRO!N$5&amp;$E461),'Hoja de Trabajo para listado'!$BC$151:$CB$151,0)),0)+IFERROR(INDEX('Hoja de Trabajo para listado'!$DE$153:$DG$274,MATCH($A461,'Hoja de Trabajo para listado'!$DE$153:$DE$1048576,0),MATCH((CUADRO!N$5&amp;$E461),'Hoja de Trabajo para listado'!$DE$151:$DG$151,0)),0)+IFERROR(INDEX('Hoja de Trabajo para listado'!$CD$155:$DC$1048576,MATCH($A461,'Hoja de Trabajo para listado'!$CD$155:$CD$1048576,0),MATCH((CUADRO!N$5&amp;$E461),'Hoja de Trabajo para listado'!$CD$151:$DC$151,0)),0)</f>
        <v>0</v>
      </c>
      <c r="O461" s="255">
        <f ca="1">+IFERROR(INDEX('Hoja de Trabajo para listado'!$A$155:$Z$1048576,MATCH($A461,'Hoja de Trabajo para listado'!$A$155:$A$1048576,0),MATCH((CUADRO!O$5&amp;$E461),'Hoja de Trabajo para listado'!$A$151:$Z$151,0)),0)+IFERROR(INDEX('Hoja de Trabajo para listado'!$AB$155:$BA$1048576,MATCH($A461,'Hoja de Trabajo para listado'!$AB$155:$AB$1048576,0),MATCH((CUADRO!O$5&amp;$E461),'Hoja de Trabajo para listado'!$AB$151:$BA$151,0)),0)+IFERROR(INDEX('Hoja de Trabajo para listado'!$BC$155:$CB$1048576,MATCH($A461,'Hoja de Trabajo para listado'!$BC$155:$BC$1048576,0),MATCH((CUADRO!O$5&amp;$E461),'Hoja de Trabajo para listado'!$BC$151:$CB$151,0)),0)+IFERROR(INDEX('Hoja de Trabajo para listado'!$DE$153:$DG$274,MATCH($A461,'Hoja de Trabajo para listado'!$DE$153:$DE$1048576,0),MATCH((CUADRO!O$5&amp;$E461),'Hoja de Trabajo para listado'!$DE$151:$DG$151,0)),0)+IFERROR(INDEX('Hoja de Trabajo para listado'!$CD$155:$DC$1048576,MATCH($A461,'Hoja de Trabajo para listado'!$CD$155:$CD$1048576,0),MATCH((CUADRO!O$5&amp;$E461),'Hoja de Trabajo para listado'!$CD$151:$DC$151,0)),0)</f>
        <v>0</v>
      </c>
      <c r="P461" s="255">
        <f ca="1">+IFERROR(INDEX('Hoja de Trabajo para listado'!$A$155:$Z$1048576,MATCH($A461,'Hoja de Trabajo para listado'!$A$155:$A$1048576,0),MATCH((CUADRO!P$5&amp;$E461),'Hoja de Trabajo para listado'!$A$151:$Z$151,0)),0)+IFERROR(INDEX('Hoja de Trabajo para listado'!$AB$155:$BA$1048576,MATCH($A461,'Hoja de Trabajo para listado'!$AB$155:$AB$1048576,0),MATCH((CUADRO!P$5&amp;$E461),'Hoja de Trabajo para listado'!$AB$151:$BA$151,0)),0)+IFERROR(INDEX('Hoja de Trabajo para listado'!$BC$155:$CB$1048576,MATCH($A461,'Hoja de Trabajo para listado'!$BC$155:$BC$1048576,0),MATCH((CUADRO!P$5&amp;$E461),'Hoja de Trabajo para listado'!$BC$151:$CB$151,0)),0)+IFERROR(INDEX('Hoja de Trabajo para listado'!$DE$153:$DG$274,MATCH($A461,'Hoja de Trabajo para listado'!$DE$153:$DE$1048576,0),MATCH((CUADRO!P$5&amp;$E461),'Hoja de Trabajo para listado'!$DE$151:$DG$151,0)),0)+IFERROR(INDEX('Hoja de Trabajo para listado'!$CD$155:$DC$1048576,MATCH($A461,'Hoja de Trabajo para listado'!$CD$155:$CD$1048576,0),MATCH((CUADRO!P$5&amp;$E461),'Hoja de Trabajo para listado'!$CD$151:$DC$151,0)),0)</f>
        <v>0</v>
      </c>
      <c r="Q461" s="255">
        <f ca="1">+IFERROR(INDEX('Hoja de Trabajo para listado'!$A$155:$Z$1048576,MATCH($A461,'Hoja de Trabajo para listado'!$A$155:$A$1048576,0),MATCH((CUADRO!Q$5&amp;$E461),'Hoja de Trabajo para listado'!$A$151:$Z$151,0)),0)+IFERROR(INDEX('Hoja de Trabajo para listado'!$AB$155:$BA$1048576,MATCH($A461,'Hoja de Trabajo para listado'!$AB$155:$AB$1048576,0),MATCH((CUADRO!Q$5&amp;$E461),'Hoja de Trabajo para listado'!$AB$151:$BA$151,0)),0)+IFERROR(INDEX('Hoja de Trabajo para listado'!$BC$155:$CB$1048576,MATCH($A461,'Hoja de Trabajo para listado'!$BC$155:$BC$1048576,0),MATCH((CUADRO!Q$5&amp;$E461),'Hoja de Trabajo para listado'!$BC$151:$CB$151,0)),0)+IFERROR(INDEX('Hoja de Trabajo para listado'!$DE$153:$DG$274,MATCH($A461,'Hoja de Trabajo para listado'!$DE$153:$DE$1048576,0),MATCH((CUADRO!Q$5&amp;$E461),'Hoja de Trabajo para listado'!$DE$151:$DG$151,0)),0)+IFERROR(INDEX('Hoja de Trabajo para listado'!$CD$155:$DC$1048576,MATCH($A461,'Hoja de Trabajo para listado'!$CD$155:$CD$1048576,0),MATCH((CUADRO!Q$5&amp;$E461),'Hoja de Trabajo para listado'!$CD$151:$DC$151,0)),0)</f>
        <v>0</v>
      </c>
      <c r="R461" s="255">
        <f t="shared" ca="1" si="14"/>
        <v>2486.6999999999998</v>
      </c>
      <c r="S461" s="262">
        <f ca="1">+R460+R461</f>
        <v>2486.6999999999998</v>
      </c>
      <c r="T461" s="255">
        <f ca="1">+S461</f>
        <v>2486.6999999999998</v>
      </c>
      <c r="U461" s="254">
        <f t="shared" si="15"/>
        <v>2</v>
      </c>
      <c r="V461" s="362" t="str">
        <f>+VLOOKUP(A461,bd_lista!$A$3:$E$590,5,FALSE)</f>
        <v>Gobiernos Autonomos Municipales</v>
      </c>
      <c r="W461" s="362"/>
      <c r="X461" s="254">
        <f>+VLOOKUP(A461,[2]Sheet1!$A$13:$D$744,4,FALSE)</f>
        <v>0</v>
      </c>
      <c r="Y461" s="254" t="e">
        <f>+VLOOKUP(X461,bd_lista!$A$3:$C$590,3,FALSE)</f>
        <v>#N/A</v>
      </c>
      <c r="Z461" s="314"/>
      <c r="AA461" s="315"/>
    </row>
    <row r="462" spans="1:27" customFormat="1" ht="15" hidden="1" customHeight="1">
      <c r="A462" s="32">
        <v>1206</v>
      </c>
      <c r="B462" s="306">
        <f>+A462</f>
        <v>1206</v>
      </c>
      <c r="C462" s="259" t="str">
        <f>+VLOOKUP(A462,bd_lista!$A$3:$C$590,3,FALSE)</f>
        <v>Gobierno Autónomo Municipal de Viacha</v>
      </c>
      <c r="D462" s="361" t="str">
        <f>+C462</f>
        <v>Gobierno Autónomo Municipal de Viacha</v>
      </c>
      <c r="E462" s="254" t="s">
        <v>1313</v>
      </c>
      <c r="F462" s="255">
        <f ca="1">+IFERROR(INDEX('Hoja de Trabajo para listado'!$A$155:$Z$1048576,MATCH($A462,'Hoja de Trabajo para listado'!$A$155:$A$1048576,0),MATCH((CUADRO!F$5&amp;$E462),'Hoja de Trabajo para listado'!$A$151:$Z$151,0)),0)+IFERROR(INDEX('Hoja de Trabajo para listado'!$AB$155:$BA$1048576,MATCH($A462,'Hoja de Trabajo para listado'!$AB$155:$AB$1048576,0),MATCH((CUADRO!F$5&amp;$E462),'Hoja de Trabajo para listado'!$AB$151:$BA$151,0)),0)+IFERROR(INDEX('Hoja de Trabajo para listado'!$BC$155:$CB$1048576,MATCH($A462,'Hoja de Trabajo para listado'!$BC$155:$BC$1048576,0),MATCH((CUADRO!F$5&amp;$E462),'Hoja de Trabajo para listado'!$BC$151:$CB$151,0)),0)+IFERROR(INDEX('Hoja de Trabajo para listado'!$DE$153:$DG$274,MATCH($A462,'Hoja de Trabajo para listado'!$DE$153:$DE$1048576,0),MATCH((CUADRO!F$5&amp;$E462),'Hoja de Trabajo para listado'!$DE$151:$DG$151,0)),0)+IFERROR(INDEX('Hoja de Trabajo para listado'!$CD$155:$DC$1048576,MATCH($A462,'Hoja de Trabajo para listado'!$CD$155:$CD$1048576,0),MATCH((CUADRO!F$5&amp;$E462),'Hoja de Trabajo para listado'!$CD$151:$DC$151,0)),0)</f>
        <v>0</v>
      </c>
      <c r="G462" s="255">
        <f ca="1">+IFERROR(INDEX('Hoja de Trabajo para listado'!$A$155:$Z$1048576,MATCH($A462,'Hoja de Trabajo para listado'!$A$155:$A$1048576,0),MATCH((CUADRO!G$5&amp;$E462),'Hoja de Trabajo para listado'!$A$151:$Z$151,0)),0)+IFERROR(INDEX('Hoja de Trabajo para listado'!$AB$155:$BA$1048576,MATCH($A462,'Hoja de Trabajo para listado'!$AB$155:$AB$1048576,0),MATCH((CUADRO!G$5&amp;$E462),'Hoja de Trabajo para listado'!$AB$151:$BA$151,0)),0)+IFERROR(INDEX('Hoja de Trabajo para listado'!$BC$155:$CB$1048576,MATCH($A462,'Hoja de Trabajo para listado'!$BC$155:$BC$1048576,0),MATCH((CUADRO!G$5&amp;$E462),'Hoja de Trabajo para listado'!$BC$151:$CB$151,0)),0)+IFERROR(INDEX('Hoja de Trabajo para listado'!$DE$153:$DG$274,MATCH($A462,'Hoja de Trabajo para listado'!$DE$153:$DE$1048576,0),MATCH((CUADRO!G$5&amp;$E462),'Hoja de Trabajo para listado'!$DE$151:$DG$151,0)),0)+IFERROR(INDEX('Hoja de Trabajo para listado'!$CD$155:$DC$1048576,MATCH($A462,'Hoja de Trabajo para listado'!$CD$155:$CD$1048576,0),MATCH((CUADRO!G$5&amp;$E462),'Hoja de Trabajo para listado'!$CD$151:$DC$151,0)),0)</f>
        <v>0</v>
      </c>
      <c r="H462" s="255">
        <f ca="1">+IFERROR(INDEX('Hoja de Trabajo para listado'!$A$155:$Z$1048576,MATCH($A462,'Hoja de Trabajo para listado'!$A$155:$A$1048576,0),MATCH((CUADRO!H$5&amp;$E462),'Hoja de Trabajo para listado'!$A$151:$Z$151,0)),0)+IFERROR(INDEX('Hoja de Trabajo para listado'!$AB$155:$BA$1048576,MATCH($A462,'Hoja de Trabajo para listado'!$AB$155:$AB$1048576,0),MATCH((CUADRO!H$5&amp;$E462),'Hoja de Trabajo para listado'!$AB$151:$BA$151,0)),0)+IFERROR(INDEX('Hoja de Trabajo para listado'!$BC$155:$CB$1048576,MATCH($A462,'Hoja de Trabajo para listado'!$BC$155:$BC$1048576,0),MATCH((CUADRO!H$5&amp;$E462),'Hoja de Trabajo para listado'!$BC$151:$CB$151,0)),0)+IFERROR(INDEX('Hoja de Trabajo para listado'!$DE$153:$DG$274,MATCH($A462,'Hoja de Trabajo para listado'!$DE$153:$DE$1048576,0),MATCH((CUADRO!H$5&amp;$E462),'Hoja de Trabajo para listado'!$DE$151:$DG$151,0)),0)+IFERROR(INDEX('Hoja de Trabajo para listado'!$CD$155:$DC$1048576,MATCH($A462,'Hoja de Trabajo para listado'!$CD$155:$CD$1048576,0),MATCH((CUADRO!H$5&amp;$E462),'Hoja de Trabajo para listado'!$CD$151:$DC$151,0)),0)</f>
        <v>0</v>
      </c>
      <c r="I462" s="255">
        <f ca="1">+IFERROR(INDEX('Hoja de Trabajo para listado'!$A$155:$Z$1048576,MATCH($A462,'Hoja de Trabajo para listado'!$A$155:$A$1048576,0),MATCH((CUADRO!I$5&amp;$E462),'Hoja de Trabajo para listado'!$A$151:$Z$151,0)),0)+IFERROR(INDEX('Hoja de Trabajo para listado'!$AB$155:$BA$1048576,MATCH($A462,'Hoja de Trabajo para listado'!$AB$155:$AB$1048576,0),MATCH((CUADRO!I$5&amp;$E462),'Hoja de Trabajo para listado'!$AB$151:$BA$151,0)),0)+IFERROR(INDEX('Hoja de Trabajo para listado'!$BC$155:$CB$1048576,MATCH($A462,'Hoja de Trabajo para listado'!$BC$155:$BC$1048576,0),MATCH((CUADRO!I$5&amp;$E462),'Hoja de Trabajo para listado'!$BC$151:$CB$151,0)),0)+IFERROR(INDEX('Hoja de Trabajo para listado'!$DE$153:$DG$274,MATCH($A462,'Hoja de Trabajo para listado'!$DE$153:$DE$1048576,0),MATCH((CUADRO!I$5&amp;$E462),'Hoja de Trabajo para listado'!$DE$151:$DG$151,0)),0)+IFERROR(INDEX('Hoja de Trabajo para listado'!$CD$155:$DC$1048576,MATCH($A462,'Hoja de Trabajo para listado'!$CD$155:$CD$1048576,0),MATCH((CUADRO!I$5&amp;$E462),'Hoja de Trabajo para listado'!$CD$151:$DC$151,0)),0)</f>
        <v>0</v>
      </c>
      <c r="J462" s="255">
        <f ca="1">+IFERROR(INDEX('Hoja de Trabajo para listado'!$A$155:$Z$1048576,MATCH($A462,'Hoja de Trabajo para listado'!$A$155:$A$1048576,0),MATCH((CUADRO!J$5&amp;$E462),'Hoja de Trabajo para listado'!$A$151:$Z$151,0)),0)+IFERROR(INDEX('Hoja de Trabajo para listado'!$AB$155:$BA$1048576,MATCH($A462,'Hoja de Trabajo para listado'!$AB$155:$AB$1048576,0),MATCH((CUADRO!J$5&amp;$E462),'Hoja de Trabajo para listado'!$AB$151:$BA$151,0)),0)+IFERROR(INDEX('Hoja de Trabajo para listado'!$BC$155:$CB$1048576,MATCH($A462,'Hoja de Trabajo para listado'!$BC$155:$BC$1048576,0),MATCH((CUADRO!J$5&amp;$E462),'Hoja de Trabajo para listado'!$BC$151:$CB$151,0)),0)+IFERROR(INDEX('Hoja de Trabajo para listado'!$DE$153:$DG$274,MATCH($A462,'Hoja de Trabajo para listado'!$DE$153:$DE$1048576,0),MATCH((CUADRO!J$5&amp;$E462),'Hoja de Trabajo para listado'!$DE$151:$DG$151,0)),0)+IFERROR(INDEX('Hoja de Trabajo para listado'!$CD$155:$DC$1048576,MATCH($A462,'Hoja de Trabajo para listado'!$CD$155:$CD$1048576,0),MATCH((CUADRO!J$5&amp;$E462),'Hoja de Trabajo para listado'!$CD$151:$DC$151,0)),0)</f>
        <v>0</v>
      </c>
      <c r="K462" s="255">
        <f ca="1">+IFERROR(INDEX('Hoja de Trabajo para listado'!$A$155:$Z$1048576,MATCH($A462,'Hoja de Trabajo para listado'!$A$155:$A$1048576,0),MATCH((CUADRO!K$5&amp;$E462),'Hoja de Trabajo para listado'!$A$151:$Z$151,0)),0)+IFERROR(INDEX('Hoja de Trabajo para listado'!$AB$155:$BA$1048576,MATCH($A462,'Hoja de Trabajo para listado'!$AB$155:$AB$1048576,0),MATCH((CUADRO!K$5&amp;$E462),'Hoja de Trabajo para listado'!$AB$151:$BA$151,0)),0)+IFERROR(INDEX('Hoja de Trabajo para listado'!$BC$155:$CB$1048576,MATCH($A462,'Hoja de Trabajo para listado'!$BC$155:$BC$1048576,0),MATCH((CUADRO!K$5&amp;$E462),'Hoja de Trabajo para listado'!$BC$151:$CB$151,0)),0)+IFERROR(INDEX('Hoja de Trabajo para listado'!$DE$153:$DG$274,MATCH($A462,'Hoja de Trabajo para listado'!$DE$153:$DE$1048576,0),MATCH((CUADRO!K$5&amp;$E462),'Hoja de Trabajo para listado'!$DE$151:$DG$151,0)),0)+IFERROR(INDEX('Hoja de Trabajo para listado'!$CD$155:$DC$1048576,MATCH($A462,'Hoja de Trabajo para listado'!$CD$155:$CD$1048576,0),MATCH((CUADRO!K$5&amp;$E462),'Hoja de Trabajo para listado'!$CD$151:$DC$151,0)),0)</f>
        <v>0</v>
      </c>
      <c r="L462" s="255">
        <f ca="1">+IFERROR(INDEX('Hoja de Trabajo para listado'!$A$155:$Z$1048576,MATCH($A462,'Hoja de Trabajo para listado'!$A$155:$A$1048576,0),MATCH((CUADRO!L$5&amp;$E462),'Hoja de Trabajo para listado'!$A$151:$Z$151,0)),0)+IFERROR(INDEX('Hoja de Trabajo para listado'!$AB$155:$BA$1048576,MATCH($A462,'Hoja de Trabajo para listado'!$AB$155:$AB$1048576,0),MATCH((CUADRO!L$5&amp;$E462),'Hoja de Trabajo para listado'!$AB$151:$BA$151,0)),0)+IFERROR(INDEX('Hoja de Trabajo para listado'!$BC$155:$CB$1048576,MATCH($A462,'Hoja de Trabajo para listado'!$BC$155:$BC$1048576,0),MATCH((CUADRO!L$5&amp;$E462),'Hoja de Trabajo para listado'!$BC$151:$CB$151,0)),0)+IFERROR(INDEX('Hoja de Trabajo para listado'!$DE$153:$DG$274,MATCH($A462,'Hoja de Trabajo para listado'!$DE$153:$DE$1048576,0),MATCH((CUADRO!L$5&amp;$E462),'Hoja de Trabajo para listado'!$DE$151:$DG$151,0)),0)+IFERROR(INDEX('Hoja de Trabajo para listado'!$CD$155:$DC$1048576,MATCH($A462,'Hoja de Trabajo para listado'!$CD$155:$CD$1048576,0),MATCH((CUADRO!L$5&amp;$E462),'Hoja de Trabajo para listado'!$CD$151:$DC$151,0)),0)</f>
        <v>0</v>
      </c>
      <c r="M462" s="255">
        <f ca="1">+IFERROR(INDEX('Hoja de Trabajo para listado'!$A$155:$Z$1048576,MATCH($A462,'Hoja de Trabajo para listado'!$A$155:$A$1048576,0),MATCH((CUADRO!M$5&amp;$E462),'Hoja de Trabajo para listado'!$A$151:$Z$151,0)),0)+IFERROR(INDEX('Hoja de Trabajo para listado'!$AB$155:$BA$1048576,MATCH($A462,'Hoja de Trabajo para listado'!$AB$155:$AB$1048576,0),MATCH((CUADRO!M$5&amp;$E462),'Hoja de Trabajo para listado'!$AB$151:$BA$151,0)),0)+IFERROR(INDEX('Hoja de Trabajo para listado'!$BC$155:$CB$1048576,MATCH($A462,'Hoja de Trabajo para listado'!$BC$155:$BC$1048576,0),MATCH((CUADRO!M$5&amp;$E462),'Hoja de Trabajo para listado'!$BC$151:$CB$151,0)),0)+IFERROR(INDEX('Hoja de Trabajo para listado'!$DE$153:$DG$274,MATCH($A462,'Hoja de Trabajo para listado'!$DE$153:$DE$1048576,0),MATCH((CUADRO!M$5&amp;$E462),'Hoja de Trabajo para listado'!$DE$151:$DG$151,0)),0)+IFERROR(INDEX('Hoja de Trabajo para listado'!$CD$155:$DC$1048576,MATCH($A462,'Hoja de Trabajo para listado'!$CD$155:$CD$1048576,0),MATCH((CUADRO!M$5&amp;$E462),'Hoja de Trabajo para listado'!$CD$151:$DC$151,0)),0)</f>
        <v>0</v>
      </c>
      <c r="N462" s="255">
        <f ca="1">+IFERROR(INDEX('Hoja de Trabajo para listado'!$A$155:$Z$1048576,MATCH($A462,'Hoja de Trabajo para listado'!$A$155:$A$1048576,0),MATCH((CUADRO!N$5&amp;$E462),'Hoja de Trabajo para listado'!$A$151:$Z$151,0)),0)+IFERROR(INDEX('Hoja de Trabajo para listado'!$AB$155:$BA$1048576,MATCH($A462,'Hoja de Trabajo para listado'!$AB$155:$AB$1048576,0),MATCH((CUADRO!N$5&amp;$E462),'Hoja de Trabajo para listado'!$AB$151:$BA$151,0)),0)+IFERROR(INDEX('Hoja de Trabajo para listado'!$BC$155:$CB$1048576,MATCH($A462,'Hoja de Trabajo para listado'!$BC$155:$BC$1048576,0),MATCH((CUADRO!N$5&amp;$E462),'Hoja de Trabajo para listado'!$BC$151:$CB$151,0)),0)+IFERROR(INDEX('Hoja de Trabajo para listado'!$DE$153:$DG$274,MATCH($A462,'Hoja de Trabajo para listado'!$DE$153:$DE$1048576,0),MATCH((CUADRO!N$5&amp;$E462),'Hoja de Trabajo para listado'!$DE$151:$DG$151,0)),0)+IFERROR(INDEX('Hoja de Trabajo para listado'!$CD$155:$DC$1048576,MATCH($A462,'Hoja de Trabajo para listado'!$CD$155:$CD$1048576,0),MATCH((CUADRO!N$5&amp;$E462),'Hoja de Trabajo para listado'!$CD$151:$DC$151,0)),0)</f>
        <v>0</v>
      </c>
      <c r="O462" s="255">
        <f ca="1">+IFERROR(INDEX('Hoja de Trabajo para listado'!$A$155:$Z$1048576,MATCH($A462,'Hoja de Trabajo para listado'!$A$155:$A$1048576,0),MATCH((CUADRO!O$5&amp;$E462),'Hoja de Trabajo para listado'!$A$151:$Z$151,0)),0)+IFERROR(INDEX('Hoja de Trabajo para listado'!$AB$155:$BA$1048576,MATCH($A462,'Hoja de Trabajo para listado'!$AB$155:$AB$1048576,0),MATCH((CUADRO!O$5&amp;$E462),'Hoja de Trabajo para listado'!$AB$151:$BA$151,0)),0)+IFERROR(INDEX('Hoja de Trabajo para listado'!$BC$155:$CB$1048576,MATCH($A462,'Hoja de Trabajo para listado'!$BC$155:$BC$1048576,0),MATCH((CUADRO!O$5&amp;$E462),'Hoja de Trabajo para listado'!$BC$151:$CB$151,0)),0)+IFERROR(INDEX('Hoja de Trabajo para listado'!$DE$153:$DG$274,MATCH($A462,'Hoja de Trabajo para listado'!$DE$153:$DE$1048576,0),MATCH((CUADRO!O$5&amp;$E462),'Hoja de Trabajo para listado'!$DE$151:$DG$151,0)),0)+IFERROR(INDEX('Hoja de Trabajo para listado'!$CD$155:$DC$1048576,MATCH($A462,'Hoja de Trabajo para listado'!$CD$155:$CD$1048576,0),MATCH((CUADRO!O$5&amp;$E462),'Hoja de Trabajo para listado'!$CD$151:$DC$151,0)),0)</f>
        <v>0</v>
      </c>
      <c r="P462" s="255">
        <f ca="1">+IFERROR(INDEX('Hoja de Trabajo para listado'!$A$155:$Z$1048576,MATCH($A462,'Hoja de Trabajo para listado'!$A$155:$A$1048576,0),MATCH((CUADRO!P$5&amp;$E462),'Hoja de Trabajo para listado'!$A$151:$Z$151,0)),0)+IFERROR(INDEX('Hoja de Trabajo para listado'!$AB$155:$BA$1048576,MATCH($A462,'Hoja de Trabajo para listado'!$AB$155:$AB$1048576,0),MATCH((CUADRO!P$5&amp;$E462),'Hoja de Trabajo para listado'!$AB$151:$BA$151,0)),0)+IFERROR(INDEX('Hoja de Trabajo para listado'!$BC$155:$CB$1048576,MATCH($A462,'Hoja de Trabajo para listado'!$BC$155:$BC$1048576,0),MATCH((CUADRO!P$5&amp;$E462),'Hoja de Trabajo para listado'!$BC$151:$CB$151,0)),0)+IFERROR(INDEX('Hoja de Trabajo para listado'!$DE$153:$DG$274,MATCH($A462,'Hoja de Trabajo para listado'!$DE$153:$DE$1048576,0),MATCH((CUADRO!P$5&amp;$E462),'Hoja de Trabajo para listado'!$DE$151:$DG$151,0)),0)+IFERROR(INDEX('Hoja de Trabajo para listado'!$CD$155:$DC$1048576,MATCH($A462,'Hoja de Trabajo para listado'!$CD$155:$CD$1048576,0),MATCH((CUADRO!P$5&amp;$E462),'Hoja de Trabajo para listado'!$CD$151:$DC$151,0)),0)</f>
        <v>0</v>
      </c>
      <c r="Q462" s="255">
        <f ca="1">+IFERROR(INDEX('Hoja de Trabajo para listado'!$A$155:$Z$1048576,MATCH($A462,'Hoja de Trabajo para listado'!$A$155:$A$1048576,0),MATCH((CUADRO!Q$5&amp;$E462),'Hoja de Trabajo para listado'!$A$151:$Z$151,0)),0)+IFERROR(INDEX('Hoja de Trabajo para listado'!$AB$155:$BA$1048576,MATCH($A462,'Hoja de Trabajo para listado'!$AB$155:$AB$1048576,0),MATCH((CUADRO!Q$5&amp;$E462),'Hoja de Trabajo para listado'!$AB$151:$BA$151,0)),0)+IFERROR(INDEX('Hoja de Trabajo para listado'!$BC$155:$CB$1048576,MATCH($A462,'Hoja de Trabajo para listado'!$BC$155:$BC$1048576,0),MATCH((CUADRO!Q$5&amp;$E462),'Hoja de Trabajo para listado'!$BC$151:$CB$151,0)),0)+IFERROR(INDEX('Hoja de Trabajo para listado'!$DE$153:$DG$274,MATCH($A462,'Hoja de Trabajo para listado'!$DE$153:$DE$1048576,0),MATCH((CUADRO!Q$5&amp;$E462),'Hoja de Trabajo para listado'!$DE$151:$DG$151,0)),0)+IFERROR(INDEX('Hoja de Trabajo para listado'!$CD$155:$DC$1048576,MATCH($A462,'Hoja de Trabajo para listado'!$CD$155:$CD$1048576,0),MATCH((CUADRO!Q$5&amp;$E462),'Hoja de Trabajo para listado'!$CD$151:$DC$151,0)),0)</f>
        <v>0</v>
      </c>
      <c r="R462" s="255">
        <f t="shared" ca="1" si="14"/>
        <v>0</v>
      </c>
      <c r="S462" s="262"/>
      <c r="T462" s="255">
        <f ca="1">+T463</f>
        <v>0</v>
      </c>
      <c r="U462" s="254">
        <f t="shared" si="15"/>
        <v>1</v>
      </c>
      <c r="V462" s="362" t="str">
        <f>+VLOOKUP(A462,bd_lista!$A$3:$E$590,5,FALSE)</f>
        <v>Gobiernos Autonomos Municipales</v>
      </c>
      <c r="W462" s="361" t="str">
        <f>+V462</f>
        <v>Gobiernos Autonomos Municipales</v>
      </c>
      <c r="X462" s="254">
        <f>+VLOOKUP(A462,[2]Sheet1!$A$13:$D$744,4,FALSE)</f>
        <v>0</v>
      </c>
      <c r="Y462" s="254" t="e">
        <f>+VLOOKUP(X462,bd_lista!$A$3:$C$590,3,FALSE)</f>
        <v>#N/A</v>
      </c>
      <c r="Z462" s="316">
        <f>+X462</f>
        <v>0</v>
      </c>
      <c r="AA462" s="317" t="e">
        <f>+Y462</f>
        <v>#N/A</v>
      </c>
    </row>
    <row r="463" spans="1:27" customFormat="1" ht="15" hidden="1" customHeight="1">
      <c r="A463" s="32">
        <v>1206</v>
      </c>
      <c r="B463" s="307"/>
      <c r="C463" s="259" t="str">
        <f>+VLOOKUP(A463,bd_lista!$A$3:$C$590,3,FALSE)</f>
        <v>Gobierno Autónomo Municipal de Viacha</v>
      </c>
      <c r="D463" s="362"/>
      <c r="E463" s="256" t="s">
        <v>1314</v>
      </c>
      <c r="F463" s="255">
        <f ca="1">+IFERROR(INDEX('Hoja de Trabajo para listado'!$A$155:$Z$1048576,MATCH($A463,'Hoja de Trabajo para listado'!$A$155:$A$1048576,0),MATCH((CUADRO!F$5&amp;$E463),'Hoja de Trabajo para listado'!$A$151:$Z$151,0)),0)+IFERROR(INDEX('Hoja de Trabajo para listado'!$AB$155:$BA$1048576,MATCH($A463,'Hoja de Trabajo para listado'!$AB$155:$AB$1048576,0),MATCH((CUADRO!F$5&amp;$E463),'Hoja de Trabajo para listado'!$AB$151:$BA$151,0)),0)+IFERROR(INDEX('Hoja de Trabajo para listado'!$BC$155:$CB$1048576,MATCH($A463,'Hoja de Trabajo para listado'!$BC$155:$BC$1048576,0),MATCH((CUADRO!F$5&amp;$E463),'Hoja de Trabajo para listado'!$BC$151:$CB$151,0)),0)+IFERROR(INDEX('Hoja de Trabajo para listado'!$DE$153:$DG$274,MATCH($A463,'Hoja de Trabajo para listado'!$DE$153:$DE$1048576,0),MATCH((CUADRO!F$5&amp;$E463),'Hoja de Trabajo para listado'!$DE$151:$DG$151,0)),0)+IFERROR(INDEX('Hoja de Trabajo para listado'!$CD$155:$DC$1048576,MATCH($A463,'Hoja de Trabajo para listado'!$CD$155:$CD$1048576,0),MATCH((CUADRO!F$5&amp;$E463),'Hoja de Trabajo para listado'!$CD$151:$DC$151,0)),0)</f>
        <v>0</v>
      </c>
      <c r="G463" s="255">
        <f ca="1">+IFERROR(INDEX('Hoja de Trabajo para listado'!$A$155:$Z$1048576,MATCH($A463,'Hoja de Trabajo para listado'!$A$155:$A$1048576,0),MATCH((CUADRO!G$5&amp;$E463),'Hoja de Trabajo para listado'!$A$151:$Z$151,0)),0)+IFERROR(INDEX('Hoja de Trabajo para listado'!$AB$155:$BA$1048576,MATCH($A463,'Hoja de Trabajo para listado'!$AB$155:$AB$1048576,0),MATCH((CUADRO!G$5&amp;$E463),'Hoja de Trabajo para listado'!$AB$151:$BA$151,0)),0)+IFERROR(INDEX('Hoja de Trabajo para listado'!$BC$155:$CB$1048576,MATCH($A463,'Hoja de Trabajo para listado'!$BC$155:$BC$1048576,0),MATCH((CUADRO!G$5&amp;$E463),'Hoja de Trabajo para listado'!$BC$151:$CB$151,0)),0)+IFERROR(INDEX('Hoja de Trabajo para listado'!$DE$153:$DG$274,MATCH($A463,'Hoja de Trabajo para listado'!$DE$153:$DE$1048576,0),MATCH((CUADRO!G$5&amp;$E463),'Hoja de Trabajo para listado'!$DE$151:$DG$151,0)),0)+IFERROR(INDEX('Hoja de Trabajo para listado'!$CD$155:$DC$1048576,MATCH($A463,'Hoja de Trabajo para listado'!$CD$155:$CD$1048576,0),MATCH((CUADRO!G$5&amp;$E463),'Hoja de Trabajo para listado'!$CD$151:$DC$151,0)),0)</f>
        <v>0</v>
      </c>
      <c r="H463" s="255">
        <f ca="1">+IFERROR(INDEX('Hoja de Trabajo para listado'!$A$155:$Z$1048576,MATCH($A463,'Hoja de Trabajo para listado'!$A$155:$A$1048576,0),MATCH((CUADRO!H$5&amp;$E463),'Hoja de Trabajo para listado'!$A$151:$Z$151,0)),0)+IFERROR(INDEX('Hoja de Trabajo para listado'!$AB$155:$BA$1048576,MATCH($A463,'Hoja de Trabajo para listado'!$AB$155:$AB$1048576,0),MATCH((CUADRO!H$5&amp;$E463),'Hoja de Trabajo para listado'!$AB$151:$BA$151,0)),0)+IFERROR(INDEX('Hoja de Trabajo para listado'!$BC$155:$CB$1048576,MATCH($A463,'Hoja de Trabajo para listado'!$BC$155:$BC$1048576,0),MATCH((CUADRO!H$5&amp;$E463),'Hoja de Trabajo para listado'!$BC$151:$CB$151,0)),0)+IFERROR(INDEX('Hoja de Trabajo para listado'!$DE$153:$DG$274,MATCH($A463,'Hoja de Trabajo para listado'!$DE$153:$DE$1048576,0),MATCH((CUADRO!H$5&amp;$E463),'Hoja de Trabajo para listado'!$DE$151:$DG$151,0)),0)+IFERROR(INDEX('Hoja de Trabajo para listado'!$CD$155:$DC$1048576,MATCH($A463,'Hoja de Trabajo para listado'!$CD$155:$CD$1048576,0),MATCH((CUADRO!H$5&amp;$E463),'Hoja de Trabajo para listado'!$CD$151:$DC$151,0)),0)</f>
        <v>0</v>
      </c>
      <c r="I463" s="255">
        <f ca="1">+IFERROR(INDEX('Hoja de Trabajo para listado'!$A$155:$Z$1048576,MATCH($A463,'Hoja de Trabajo para listado'!$A$155:$A$1048576,0),MATCH((CUADRO!I$5&amp;$E463),'Hoja de Trabajo para listado'!$A$151:$Z$151,0)),0)+IFERROR(INDEX('Hoja de Trabajo para listado'!$AB$155:$BA$1048576,MATCH($A463,'Hoja de Trabajo para listado'!$AB$155:$AB$1048576,0),MATCH((CUADRO!I$5&amp;$E463),'Hoja de Trabajo para listado'!$AB$151:$BA$151,0)),0)+IFERROR(INDEX('Hoja de Trabajo para listado'!$BC$155:$CB$1048576,MATCH($A463,'Hoja de Trabajo para listado'!$BC$155:$BC$1048576,0),MATCH((CUADRO!I$5&amp;$E463),'Hoja de Trabajo para listado'!$BC$151:$CB$151,0)),0)+IFERROR(INDEX('Hoja de Trabajo para listado'!$DE$153:$DG$274,MATCH($A463,'Hoja de Trabajo para listado'!$DE$153:$DE$1048576,0),MATCH((CUADRO!I$5&amp;$E463),'Hoja de Trabajo para listado'!$DE$151:$DG$151,0)),0)+IFERROR(INDEX('Hoja de Trabajo para listado'!$CD$155:$DC$1048576,MATCH($A463,'Hoja de Trabajo para listado'!$CD$155:$CD$1048576,0),MATCH((CUADRO!I$5&amp;$E463),'Hoja de Trabajo para listado'!$CD$151:$DC$151,0)),0)</f>
        <v>0</v>
      </c>
      <c r="J463" s="255">
        <f ca="1">+IFERROR(INDEX('Hoja de Trabajo para listado'!$A$155:$Z$1048576,MATCH($A463,'Hoja de Trabajo para listado'!$A$155:$A$1048576,0),MATCH((CUADRO!J$5&amp;$E463),'Hoja de Trabajo para listado'!$A$151:$Z$151,0)),0)+IFERROR(INDEX('Hoja de Trabajo para listado'!$AB$155:$BA$1048576,MATCH($A463,'Hoja de Trabajo para listado'!$AB$155:$AB$1048576,0),MATCH((CUADRO!J$5&amp;$E463),'Hoja de Trabajo para listado'!$AB$151:$BA$151,0)),0)+IFERROR(INDEX('Hoja de Trabajo para listado'!$BC$155:$CB$1048576,MATCH($A463,'Hoja de Trabajo para listado'!$BC$155:$BC$1048576,0),MATCH((CUADRO!J$5&amp;$E463),'Hoja de Trabajo para listado'!$BC$151:$CB$151,0)),0)+IFERROR(INDEX('Hoja de Trabajo para listado'!$DE$153:$DG$274,MATCH($A463,'Hoja de Trabajo para listado'!$DE$153:$DE$1048576,0),MATCH((CUADRO!J$5&amp;$E463),'Hoja de Trabajo para listado'!$DE$151:$DG$151,0)),0)+IFERROR(INDEX('Hoja de Trabajo para listado'!$CD$155:$DC$1048576,MATCH($A463,'Hoja de Trabajo para listado'!$CD$155:$CD$1048576,0),MATCH((CUADRO!J$5&amp;$E463),'Hoja de Trabajo para listado'!$CD$151:$DC$151,0)),0)</f>
        <v>0</v>
      </c>
      <c r="K463" s="255">
        <f ca="1">+IFERROR(INDEX('Hoja de Trabajo para listado'!$A$155:$Z$1048576,MATCH($A463,'Hoja de Trabajo para listado'!$A$155:$A$1048576,0),MATCH((CUADRO!K$5&amp;$E463),'Hoja de Trabajo para listado'!$A$151:$Z$151,0)),0)+IFERROR(INDEX('Hoja de Trabajo para listado'!$AB$155:$BA$1048576,MATCH($A463,'Hoja de Trabajo para listado'!$AB$155:$AB$1048576,0),MATCH((CUADRO!K$5&amp;$E463),'Hoja de Trabajo para listado'!$AB$151:$BA$151,0)),0)+IFERROR(INDEX('Hoja de Trabajo para listado'!$BC$155:$CB$1048576,MATCH($A463,'Hoja de Trabajo para listado'!$BC$155:$BC$1048576,0),MATCH((CUADRO!K$5&amp;$E463),'Hoja de Trabajo para listado'!$BC$151:$CB$151,0)),0)+IFERROR(INDEX('Hoja de Trabajo para listado'!$DE$153:$DG$274,MATCH($A463,'Hoja de Trabajo para listado'!$DE$153:$DE$1048576,0),MATCH((CUADRO!K$5&amp;$E463),'Hoja de Trabajo para listado'!$DE$151:$DG$151,0)),0)+IFERROR(INDEX('Hoja de Trabajo para listado'!$CD$155:$DC$1048576,MATCH($A463,'Hoja de Trabajo para listado'!$CD$155:$CD$1048576,0),MATCH((CUADRO!K$5&amp;$E463),'Hoja de Trabajo para listado'!$CD$151:$DC$151,0)),0)</f>
        <v>0</v>
      </c>
      <c r="L463" s="255">
        <f ca="1">+IFERROR(INDEX('Hoja de Trabajo para listado'!$A$155:$Z$1048576,MATCH($A463,'Hoja de Trabajo para listado'!$A$155:$A$1048576,0),MATCH((CUADRO!L$5&amp;$E463),'Hoja de Trabajo para listado'!$A$151:$Z$151,0)),0)+IFERROR(INDEX('Hoja de Trabajo para listado'!$AB$155:$BA$1048576,MATCH($A463,'Hoja de Trabajo para listado'!$AB$155:$AB$1048576,0),MATCH((CUADRO!L$5&amp;$E463),'Hoja de Trabajo para listado'!$AB$151:$BA$151,0)),0)+IFERROR(INDEX('Hoja de Trabajo para listado'!$BC$155:$CB$1048576,MATCH($A463,'Hoja de Trabajo para listado'!$BC$155:$BC$1048576,0),MATCH((CUADRO!L$5&amp;$E463),'Hoja de Trabajo para listado'!$BC$151:$CB$151,0)),0)+IFERROR(INDEX('Hoja de Trabajo para listado'!$DE$153:$DG$274,MATCH($A463,'Hoja de Trabajo para listado'!$DE$153:$DE$1048576,0),MATCH((CUADRO!L$5&amp;$E463),'Hoja de Trabajo para listado'!$DE$151:$DG$151,0)),0)+IFERROR(INDEX('Hoja de Trabajo para listado'!$CD$155:$DC$1048576,MATCH($A463,'Hoja de Trabajo para listado'!$CD$155:$CD$1048576,0),MATCH((CUADRO!L$5&amp;$E463),'Hoja de Trabajo para listado'!$CD$151:$DC$151,0)),0)</f>
        <v>0</v>
      </c>
      <c r="M463" s="255">
        <f ca="1">+IFERROR(INDEX('Hoja de Trabajo para listado'!$A$155:$Z$1048576,MATCH($A463,'Hoja de Trabajo para listado'!$A$155:$A$1048576,0),MATCH((CUADRO!M$5&amp;$E463),'Hoja de Trabajo para listado'!$A$151:$Z$151,0)),0)+IFERROR(INDEX('Hoja de Trabajo para listado'!$AB$155:$BA$1048576,MATCH($A463,'Hoja de Trabajo para listado'!$AB$155:$AB$1048576,0),MATCH((CUADRO!M$5&amp;$E463),'Hoja de Trabajo para listado'!$AB$151:$BA$151,0)),0)+IFERROR(INDEX('Hoja de Trabajo para listado'!$BC$155:$CB$1048576,MATCH($A463,'Hoja de Trabajo para listado'!$BC$155:$BC$1048576,0),MATCH((CUADRO!M$5&amp;$E463),'Hoja de Trabajo para listado'!$BC$151:$CB$151,0)),0)+IFERROR(INDEX('Hoja de Trabajo para listado'!$DE$153:$DG$274,MATCH($A463,'Hoja de Trabajo para listado'!$DE$153:$DE$1048576,0),MATCH((CUADRO!M$5&amp;$E463),'Hoja de Trabajo para listado'!$DE$151:$DG$151,0)),0)+IFERROR(INDEX('Hoja de Trabajo para listado'!$CD$155:$DC$1048576,MATCH($A463,'Hoja de Trabajo para listado'!$CD$155:$CD$1048576,0),MATCH((CUADRO!M$5&amp;$E463),'Hoja de Trabajo para listado'!$CD$151:$DC$151,0)),0)</f>
        <v>0</v>
      </c>
      <c r="N463" s="255">
        <f ca="1">+IFERROR(INDEX('Hoja de Trabajo para listado'!$A$155:$Z$1048576,MATCH($A463,'Hoja de Trabajo para listado'!$A$155:$A$1048576,0),MATCH((CUADRO!N$5&amp;$E463),'Hoja de Trabajo para listado'!$A$151:$Z$151,0)),0)+IFERROR(INDEX('Hoja de Trabajo para listado'!$AB$155:$BA$1048576,MATCH($A463,'Hoja de Trabajo para listado'!$AB$155:$AB$1048576,0),MATCH((CUADRO!N$5&amp;$E463),'Hoja de Trabajo para listado'!$AB$151:$BA$151,0)),0)+IFERROR(INDEX('Hoja de Trabajo para listado'!$BC$155:$CB$1048576,MATCH($A463,'Hoja de Trabajo para listado'!$BC$155:$BC$1048576,0),MATCH((CUADRO!N$5&amp;$E463),'Hoja de Trabajo para listado'!$BC$151:$CB$151,0)),0)+IFERROR(INDEX('Hoja de Trabajo para listado'!$DE$153:$DG$274,MATCH($A463,'Hoja de Trabajo para listado'!$DE$153:$DE$1048576,0),MATCH((CUADRO!N$5&amp;$E463),'Hoja de Trabajo para listado'!$DE$151:$DG$151,0)),0)+IFERROR(INDEX('Hoja de Trabajo para listado'!$CD$155:$DC$1048576,MATCH($A463,'Hoja de Trabajo para listado'!$CD$155:$CD$1048576,0),MATCH((CUADRO!N$5&amp;$E463),'Hoja de Trabajo para listado'!$CD$151:$DC$151,0)),0)</f>
        <v>0</v>
      </c>
      <c r="O463" s="255">
        <f ca="1">+IFERROR(INDEX('Hoja de Trabajo para listado'!$A$155:$Z$1048576,MATCH($A463,'Hoja de Trabajo para listado'!$A$155:$A$1048576,0),MATCH((CUADRO!O$5&amp;$E463),'Hoja de Trabajo para listado'!$A$151:$Z$151,0)),0)+IFERROR(INDEX('Hoja de Trabajo para listado'!$AB$155:$BA$1048576,MATCH($A463,'Hoja de Trabajo para listado'!$AB$155:$AB$1048576,0),MATCH((CUADRO!O$5&amp;$E463),'Hoja de Trabajo para listado'!$AB$151:$BA$151,0)),0)+IFERROR(INDEX('Hoja de Trabajo para listado'!$BC$155:$CB$1048576,MATCH($A463,'Hoja de Trabajo para listado'!$BC$155:$BC$1048576,0),MATCH((CUADRO!O$5&amp;$E463),'Hoja de Trabajo para listado'!$BC$151:$CB$151,0)),0)+IFERROR(INDEX('Hoja de Trabajo para listado'!$DE$153:$DG$274,MATCH($A463,'Hoja de Trabajo para listado'!$DE$153:$DE$1048576,0),MATCH((CUADRO!O$5&amp;$E463),'Hoja de Trabajo para listado'!$DE$151:$DG$151,0)),0)+IFERROR(INDEX('Hoja de Trabajo para listado'!$CD$155:$DC$1048576,MATCH($A463,'Hoja de Trabajo para listado'!$CD$155:$CD$1048576,0),MATCH((CUADRO!O$5&amp;$E463),'Hoja de Trabajo para listado'!$CD$151:$DC$151,0)),0)</f>
        <v>0</v>
      </c>
      <c r="P463" s="255">
        <f ca="1">+IFERROR(INDEX('Hoja de Trabajo para listado'!$A$155:$Z$1048576,MATCH($A463,'Hoja de Trabajo para listado'!$A$155:$A$1048576,0),MATCH((CUADRO!P$5&amp;$E463),'Hoja de Trabajo para listado'!$A$151:$Z$151,0)),0)+IFERROR(INDEX('Hoja de Trabajo para listado'!$AB$155:$BA$1048576,MATCH($A463,'Hoja de Trabajo para listado'!$AB$155:$AB$1048576,0),MATCH((CUADRO!P$5&amp;$E463),'Hoja de Trabajo para listado'!$AB$151:$BA$151,0)),0)+IFERROR(INDEX('Hoja de Trabajo para listado'!$BC$155:$CB$1048576,MATCH($A463,'Hoja de Trabajo para listado'!$BC$155:$BC$1048576,0),MATCH((CUADRO!P$5&amp;$E463),'Hoja de Trabajo para listado'!$BC$151:$CB$151,0)),0)+IFERROR(INDEX('Hoja de Trabajo para listado'!$DE$153:$DG$274,MATCH($A463,'Hoja de Trabajo para listado'!$DE$153:$DE$1048576,0),MATCH((CUADRO!P$5&amp;$E463),'Hoja de Trabajo para listado'!$DE$151:$DG$151,0)),0)+IFERROR(INDEX('Hoja de Trabajo para listado'!$CD$155:$DC$1048576,MATCH($A463,'Hoja de Trabajo para listado'!$CD$155:$CD$1048576,0),MATCH((CUADRO!P$5&amp;$E463),'Hoja de Trabajo para listado'!$CD$151:$DC$151,0)),0)</f>
        <v>0</v>
      </c>
      <c r="Q463" s="255">
        <f ca="1">+IFERROR(INDEX('Hoja de Trabajo para listado'!$A$155:$Z$1048576,MATCH($A463,'Hoja de Trabajo para listado'!$A$155:$A$1048576,0),MATCH((CUADRO!Q$5&amp;$E463),'Hoja de Trabajo para listado'!$A$151:$Z$151,0)),0)+IFERROR(INDEX('Hoja de Trabajo para listado'!$AB$155:$BA$1048576,MATCH($A463,'Hoja de Trabajo para listado'!$AB$155:$AB$1048576,0),MATCH((CUADRO!Q$5&amp;$E463),'Hoja de Trabajo para listado'!$AB$151:$BA$151,0)),0)+IFERROR(INDEX('Hoja de Trabajo para listado'!$BC$155:$CB$1048576,MATCH($A463,'Hoja de Trabajo para listado'!$BC$155:$BC$1048576,0),MATCH((CUADRO!Q$5&amp;$E463),'Hoja de Trabajo para listado'!$BC$151:$CB$151,0)),0)+IFERROR(INDEX('Hoja de Trabajo para listado'!$DE$153:$DG$274,MATCH($A463,'Hoja de Trabajo para listado'!$DE$153:$DE$1048576,0),MATCH((CUADRO!Q$5&amp;$E463),'Hoja de Trabajo para listado'!$DE$151:$DG$151,0)),0)+IFERROR(INDEX('Hoja de Trabajo para listado'!$CD$155:$DC$1048576,MATCH($A463,'Hoja de Trabajo para listado'!$CD$155:$CD$1048576,0),MATCH((CUADRO!Q$5&amp;$E463),'Hoja de Trabajo para listado'!$CD$151:$DC$151,0)),0)</f>
        <v>0</v>
      </c>
      <c r="R463" s="255">
        <f t="shared" ca="1" si="14"/>
        <v>0</v>
      </c>
      <c r="S463" s="262">
        <f ca="1">+R462+R463</f>
        <v>0</v>
      </c>
      <c r="T463" s="255">
        <f ca="1">+S463</f>
        <v>0</v>
      </c>
      <c r="U463" s="254">
        <f t="shared" si="15"/>
        <v>2</v>
      </c>
      <c r="V463" s="362" t="str">
        <f>+VLOOKUP(A463,bd_lista!$A$3:$E$590,5,FALSE)</f>
        <v>Gobiernos Autonomos Municipales</v>
      </c>
      <c r="W463" s="362"/>
      <c r="X463" s="254">
        <f>+VLOOKUP(A463,[2]Sheet1!$A$13:$D$744,4,FALSE)</f>
        <v>0</v>
      </c>
      <c r="Y463" s="254" t="e">
        <f>+VLOOKUP(X463,bd_lista!$A$3:$C$590,3,FALSE)</f>
        <v>#N/A</v>
      </c>
      <c r="Z463" s="314"/>
      <c r="AA463" s="315"/>
    </row>
    <row r="464" spans="1:27" customFormat="1" ht="15" hidden="1" customHeight="1">
      <c r="A464" s="32">
        <v>1207</v>
      </c>
      <c r="B464" s="306">
        <f>+A464</f>
        <v>1207</v>
      </c>
      <c r="C464" s="259" t="str">
        <f>+VLOOKUP(A464,bd_lista!$A$3:$C$590,3,FALSE)</f>
        <v>Gobierno Autónomo Municipal de Guaqui</v>
      </c>
      <c r="D464" s="361" t="str">
        <f>+C464</f>
        <v>Gobierno Autónomo Municipal de Guaqui</v>
      </c>
      <c r="E464" s="254" t="s">
        <v>1313</v>
      </c>
      <c r="F464" s="255">
        <f ca="1">+IFERROR(INDEX('Hoja de Trabajo para listado'!$A$155:$Z$1048576,MATCH($A464,'Hoja de Trabajo para listado'!$A$155:$A$1048576,0),MATCH((CUADRO!F$5&amp;$E464),'Hoja de Trabajo para listado'!$A$151:$Z$151,0)),0)+IFERROR(INDEX('Hoja de Trabajo para listado'!$AB$155:$BA$1048576,MATCH($A464,'Hoja de Trabajo para listado'!$AB$155:$AB$1048576,0),MATCH((CUADRO!F$5&amp;$E464),'Hoja de Trabajo para listado'!$AB$151:$BA$151,0)),0)+IFERROR(INDEX('Hoja de Trabajo para listado'!$BC$155:$CB$1048576,MATCH($A464,'Hoja de Trabajo para listado'!$BC$155:$BC$1048576,0),MATCH((CUADRO!F$5&amp;$E464),'Hoja de Trabajo para listado'!$BC$151:$CB$151,0)),0)+IFERROR(INDEX('Hoja de Trabajo para listado'!$DE$153:$DG$274,MATCH($A464,'Hoja de Trabajo para listado'!$DE$153:$DE$1048576,0),MATCH((CUADRO!F$5&amp;$E464),'Hoja de Trabajo para listado'!$DE$151:$DG$151,0)),0)+IFERROR(INDEX('Hoja de Trabajo para listado'!$CD$155:$DC$1048576,MATCH($A464,'Hoja de Trabajo para listado'!$CD$155:$CD$1048576,0),MATCH((CUADRO!F$5&amp;$E464),'Hoja de Trabajo para listado'!$CD$151:$DC$151,0)),0)</f>
        <v>0</v>
      </c>
      <c r="G464" s="255">
        <f ca="1">+IFERROR(INDEX('Hoja de Trabajo para listado'!$A$155:$Z$1048576,MATCH($A464,'Hoja de Trabajo para listado'!$A$155:$A$1048576,0),MATCH((CUADRO!G$5&amp;$E464),'Hoja de Trabajo para listado'!$A$151:$Z$151,0)),0)+IFERROR(INDEX('Hoja de Trabajo para listado'!$AB$155:$BA$1048576,MATCH($A464,'Hoja de Trabajo para listado'!$AB$155:$AB$1048576,0),MATCH((CUADRO!G$5&amp;$E464),'Hoja de Trabajo para listado'!$AB$151:$BA$151,0)),0)+IFERROR(INDEX('Hoja de Trabajo para listado'!$BC$155:$CB$1048576,MATCH($A464,'Hoja de Trabajo para listado'!$BC$155:$BC$1048576,0),MATCH((CUADRO!G$5&amp;$E464),'Hoja de Trabajo para listado'!$BC$151:$CB$151,0)),0)+IFERROR(INDEX('Hoja de Trabajo para listado'!$DE$153:$DG$274,MATCH($A464,'Hoja de Trabajo para listado'!$DE$153:$DE$1048576,0),MATCH((CUADRO!G$5&amp;$E464),'Hoja de Trabajo para listado'!$DE$151:$DG$151,0)),0)+IFERROR(INDEX('Hoja de Trabajo para listado'!$CD$155:$DC$1048576,MATCH($A464,'Hoja de Trabajo para listado'!$CD$155:$CD$1048576,0),MATCH((CUADRO!G$5&amp;$E464),'Hoja de Trabajo para listado'!$CD$151:$DC$151,0)),0)</f>
        <v>0</v>
      </c>
      <c r="H464" s="255">
        <f ca="1">+IFERROR(INDEX('Hoja de Trabajo para listado'!$A$155:$Z$1048576,MATCH($A464,'Hoja de Trabajo para listado'!$A$155:$A$1048576,0),MATCH((CUADRO!H$5&amp;$E464),'Hoja de Trabajo para listado'!$A$151:$Z$151,0)),0)+IFERROR(INDEX('Hoja de Trabajo para listado'!$AB$155:$BA$1048576,MATCH($A464,'Hoja de Trabajo para listado'!$AB$155:$AB$1048576,0),MATCH((CUADRO!H$5&amp;$E464),'Hoja de Trabajo para listado'!$AB$151:$BA$151,0)),0)+IFERROR(INDEX('Hoja de Trabajo para listado'!$BC$155:$CB$1048576,MATCH($A464,'Hoja de Trabajo para listado'!$BC$155:$BC$1048576,0),MATCH((CUADRO!H$5&amp;$E464),'Hoja de Trabajo para listado'!$BC$151:$CB$151,0)),0)+IFERROR(INDEX('Hoja de Trabajo para listado'!$DE$153:$DG$274,MATCH($A464,'Hoja de Trabajo para listado'!$DE$153:$DE$1048576,0),MATCH((CUADRO!H$5&amp;$E464),'Hoja de Trabajo para listado'!$DE$151:$DG$151,0)),0)+IFERROR(INDEX('Hoja de Trabajo para listado'!$CD$155:$DC$1048576,MATCH($A464,'Hoja de Trabajo para listado'!$CD$155:$CD$1048576,0),MATCH((CUADRO!H$5&amp;$E464),'Hoja de Trabajo para listado'!$CD$151:$DC$151,0)),0)</f>
        <v>0</v>
      </c>
      <c r="I464" s="255">
        <f ca="1">+IFERROR(INDEX('Hoja de Trabajo para listado'!$A$155:$Z$1048576,MATCH($A464,'Hoja de Trabajo para listado'!$A$155:$A$1048576,0),MATCH((CUADRO!I$5&amp;$E464),'Hoja de Trabajo para listado'!$A$151:$Z$151,0)),0)+IFERROR(INDEX('Hoja de Trabajo para listado'!$AB$155:$BA$1048576,MATCH($A464,'Hoja de Trabajo para listado'!$AB$155:$AB$1048576,0),MATCH((CUADRO!I$5&amp;$E464),'Hoja de Trabajo para listado'!$AB$151:$BA$151,0)),0)+IFERROR(INDEX('Hoja de Trabajo para listado'!$BC$155:$CB$1048576,MATCH($A464,'Hoja de Trabajo para listado'!$BC$155:$BC$1048576,0),MATCH((CUADRO!I$5&amp;$E464),'Hoja de Trabajo para listado'!$BC$151:$CB$151,0)),0)+IFERROR(INDEX('Hoja de Trabajo para listado'!$DE$153:$DG$274,MATCH($A464,'Hoja de Trabajo para listado'!$DE$153:$DE$1048576,0),MATCH((CUADRO!I$5&amp;$E464),'Hoja de Trabajo para listado'!$DE$151:$DG$151,0)),0)+IFERROR(INDEX('Hoja de Trabajo para listado'!$CD$155:$DC$1048576,MATCH($A464,'Hoja de Trabajo para listado'!$CD$155:$CD$1048576,0),MATCH((CUADRO!I$5&amp;$E464),'Hoja de Trabajo para listado'!$CD$151:$DC$151,0)),0)</f>
        <v>0</v>
      </c>
      <c r="J464" s="255">
        <f ca="1">+IFERROR(INDEX('Hoja de Trabajo para listado'!$A$155:$Z$1048576,MATCH($A464,'Hoja de Trabajo para listado'!$A$155:$A$1048576,0),MATCH((CUADRO!J$5&amp;$E464),'Hoja de Trabajo para listado'!$A$151:$Z$151,0)),0)+IFERROR(INDEX('Hoja de Trabajo para listado'!$AB$155:$BA$1048576,MATCH($A464,'Hoja de Trabajo para listado'!$AB$155:$AB$1048576,0),MATCH((CUADRO!J$5&amp;$E464),'Hoja de Trabajo para listado'!$AB$151:$BA$151,0)),0)+IFERROR(INDEX('Hoja de Trabajo para listado'!$BC$155:$CB$1048576,MATCH($A464,'Hoja de Trabajo para listado'!$BC$155:$BC$1048576,0),MATCH((CUADRO!J$5&amp;$E464),'Hoja de Trabajo para listado'!$BC$151:$CB$151,0)),0)+IFERROR(INDEX('Hoja de Trabajo para listado'!$DE$153:$DG$274,MATCH($A464,'Hoja de Trabajo para listado'!$DE$153:$DE$1048576,0),MATCH((CUADRO!J$5&amp;$E464),'Hoja de Trabajo para listado'!$DE$151:$DG$151,0)),0)+IFERROR(INDEX('Hoja de Trabajo para listado'!$CD$155:$DC$1048576,MATCH($A464,'Hoja de Trabajo para listado'!$CD$155:$CD$1048576,0),MATCH((CUADRO!J$5&amp;$E464),'Hoja de Trabajo para listado'!$CD$151:$DC$151,0)),0)</f>
        <v>0</v>
      </c>
      <c r="K464" s="255">
        <f ca="1">+IFERROR(INDEX('Hoja de Trabajo para listado'!$A$155:$Z$1048576,MATCH($A464,'Hoja de Trabajo para listado'!$A$155:$A$1048576,0),MATCH((CUADRO!K$5&amp;$E464),'Hoja de Trabajo para listado'!$A$151:$Z$151,0)),0)+IFERROR(INDEX('Hoja de Trabajo para listado'!$AB$155:$BA$1048576,MATCH($A464,'Hoja de Trabajo para listado'!$AB$155:$AB$1048576,0),MATCH((CUADRO!K$5&amp;$E464),'Hoja de Trabajo para listado'!$AB$151:$BA$151,0)),0)+IFERROR(INDEX('Hoja de Trabajo para listado'!$BC$155:$CB$1048576,MATCH($A464,'Hoja de Trabajo para listado'!$BC$155:$BC$1048576,0),MATCH((CUADRO!K$5&amp;$E464),'Hoja de Trabajo para listado'!$BC$151:$CB$151,0)),0)+IFERROR(INDEX('Hoja de Trabajo para listado'!$DE$153:$DG$274,MATCH($A464,'Hoja de Trabajo para listado'!$DE$153:$DE$1048576,0),MATCH((CUADRO!K$5&amp;$E464),'Hoja de Trabajo para listado'!$DE$151:$DG$151,0)),0)+IFERROR(INDEX('Hoja de Trabajo para listado'!$CD$155:$DC$1048576,MATCH($A464,'Hoja de Trabajo para listado'!$CD$155:$CD$1048576,0),MATCH((CUADRO!K$5&amp;$E464),'Hoja de Trabajo para listado'!$CD$151:$DC$151,0)),0)</f>
        <v>0</v>
      </c>
      <c r="L464" s="255">
        <f ca="1">+IFERROR(INDEX('Hoja de Trabajo para listado'!$A$155:$Z$1048576,MATCH($A464,'Hoja de Trabajo para listado'!$A$155:$A$1048576,0),MATCH((CUADRO!L$5&amp;$E464),'Hoja de Trabajo para listado'!$A$151:$Z$151,0)),0)+IFERROR(INDEX('Hoja de Trabajo para listado'!$AB$155:$BA$1048576,MATCH($A464,'Hoja de Trabajo para listado'!$AB$155:$AB$1048576,0),MATCH((CUADRO!L$5&amp;$E464),'Hoja de Trabajo para listado'!$AB$151:$BA$151,0)),0)+IFERROR(INDEX('Hoja de Trabajo para listado'!$BC$155:$CB$1048576,MATCH($A464,'Hoja de Trabajo para listado'!$BC$155:$BC$1048576,0),MATCH((CUADRO!L$5&amp;$E464),'Hoja de Trabajo para listado'!$BC$151:$CB$151,0)),0)+IFERROR(INDEX('Hoja de Trabajo para listado'!$DE$153:$DG$274,MATCH($A464,'Hoja de Trabajo para listado'!$DE$153:$DE$1048576,0),MATCH((CUADRO!L$5&amp;$E464),'Hoja de Trabajo para listado'!$DE$151:$DG$151,0)),0)+IFERROR(INDEX('Hoja de Trabajo para listado'!$CD$155:$DC$1048576,MATCH($A464,'Hoja de Trabajo para listado'!$CD$155:$CD$1048576,0),MATCH((CUADRO!L$5&amp;$E464),'Hoja de Trabajo para listado'!$CD$151:$DC$151,0)),0)</f>
        <v>0</v>
      </c>
      <c r="M464" s="255">
        <f ca="1">+IFERROR(INDEX('Hoja de Trabajo para listado'!$A$155:$Z$1048576,MATCH($A464,'Hoja de Trabajo para listado'!$A$155:$A$1048576,0),MATCH((CUADRO!M$5&amp;$E464),'Hoja de Trabajo para listado'!$A$151:$Z$151,0)),0)+IFERROR(INDEX('Hoja de Trabajo para listado'!$AB$155:$BA$1048576,MATCH($A464,'Hoja de Trabajo para listado'!$AB$155:$AB$1048576,0),MATCH((CUADRO!M$5&amp;$E464),'Hoja de Trabajo para listado'!$AB$151:$BA$151,0)),0)+IFERROR(INDEX('Hoja de Trabajo para listado'!$BC$155:$CB$1048576,MATCH($A464,'Hoja de Trabajo para listado'!$BC$155:$BC$1048576,0),MATCH((CUADRO!M$5&amp;$E464),'Hoja de Trabajo para listado'!$BC$151:$CB$151,0)),0)+IFERROR(INDEX('Hoja de Trabajo para listado'!$DE$153:$DG$274,MATCH($A464,'Hoja de Trabajo para listado'!$DE$153:$DE$1048576,0),MATCH((CUADRO!M$5&amp;$E464),'Hoja de Trabajo para listado'!$DE$151:$DG$151,0)),0)+IFERROR(INDEX('Hoja de Trabajo para listado'!$CD$155:$DC$1048576,MATCH($A464,'Hoja de Trabajo para listado'!$CD$155:$CD$1048576,0),MATCH((CUADRO!M$5&amp;$E464),'Hoja de Trabajo para listado'!$CD$151:$DC$151,0)),0)</f>
        <v>0</v>
      </c>
      <c r="N464" s="255">
        <f ca="1">+IFERROR(INDEX('Hoja de Trabajo para listado'!$A$155:$Z$1048576,MATCH($A464,'Hoja de Trabajo para listado'!$A$155:$A$1048576,0),MATCH((CUADRO!N$5&amp;$E464),'Hoja de Trabajo para listado'!$A$151:$Z$151,0)),0)+IFERROR(INDEX('Hoja de Trabajo para listado'!$AB$155:$BA$1048576,MATCH($A464,'Hoja de Trabajo para listado'!$AB$155:$AB$1048576,0),MATCH((CUADRO!N$5&amp;$E464),'Hoja de Trabajo para listado'!$AB$151:$BA$151,0)),0)+IFERROR(INDEX('Hoja de Trabajo para listado'!$BC$155:$CB$1048576,MATCH($A464,'Hoja de Trabajo para listado'!$BC$155:$BC$1048576,0),MATCH((CUADRO!N$5&amp;$E464),'Hoja de Trabajo para listado'!$BC$151:$CB$151,0)),0)+IFERROR(INDEX('Hoja de Trabajo para listado'!$DE$153:$DG$274,MATCH($A464,'Hoja de Trabajo para listado'!$DE$153:$DE$1048576,0),MATCH((CUADRO!N$5&amp;$E464),'Hoja de Trabajo para listado'!$DE$151:$DG$151,0)),0)+IFERROR(INDEX('Hoja de Trabajo para listado'!$CD$155:$DC$1048576,MATCH($A464,'Hoja de Trabajo para listado'!$CD$155:$CD$1048576,0),MATCH((CUADRO!N$5&amp;$E464),'Hoja de Trabajo para listado'!$CD$151:$DC$151,0)),0)</f>
        <v>0</v>
      </c>
      <c r="O464" s="255">
        <f ca="1">+IFERROR(INDEX('Hoja de Trabajo para listado'!$A$155:$Z$1048576,MATCH($A464,'Hoja de Trabajo para listado'!$A$155:$A$1048576,0),MATCH((CUADRO!O$5&amp;$E464),'Hoja de Trabajo para listado'!$A$151:$Z$151,0)),0)+IFERROR(INDEX('Hoja de Trabajo para listado'!$AB$155:$BA$1048576,MATCH($A464,'Hoja de Trabajo para listado'!$AB$155:$AB$1048576,0),MATCH((CUADRO!O$5&amp;$E464),'Hoja de Trabajo para listado'!$AB$151:$BA$151,0)),0)+IFERROR(INDEX('Hoja de Trabajo para listado'!$BC$155:$CB$1048576,MATCH($A464,'Hoja de Trabajo para listado'!$BC$155:$BC$1048576,0),MATCH((CUADRO!O$5&amp;$E464),'Hoja de Trabajo para listado'!$BC$151:$CB$151,0)),0)+IFERROR(INDEX('Hoja de Trabajo para listado'!$DE$153:$DG$274,MATCH($A464,'Hoja de Trabajo para listado'!$DE$153:$DE$1048576,0),MATCH((CUADRO!O$5&amp;$E464),'Hoja de Trabajo para listado'!$DE$151:$DG$151,0)),0)+IFERROR(INDEX('Hoja de Trabajo para listado'!$CD$155:$DC$1048576,MATCH($A464,'Hoja de Trabajo para listado'!$CD$155:$CD$1048576,0),MATCH((CUADRO!O$5&amp;$E464),'Hoja de Trabajo para listado'!$CD$151:$DC$151,0)),0)</f>
        <v>0</v>
      </c>
      <c r="P464" s="255">
        <f ca="1">+IFERROR(INDEX('Hoja de Trabajo para listado'!$A$155:$Z$1048576,MATCH($A464,'Hoja de Trabajo para listado'!$A$155:$A$1048576,0),MATCH((CUADRO!P$5&amp;$E464),'Hoja de Trabajo para listado'!$A$151:$Z$151,0)),0)+IFERROR(INDEX('Hoja de Trabajo para listado'!$AB$155:$BA$1048576,MATCH($A464,'Hoja de Trabajo para listado'!$AB$155:$AB$1048576,0),MATCH((CUADRO!P$5&amp;$E464),'Hoja de Trabajo para listado'!$AB$151:$BA$151,0)),0)+IFERROR(INDEX('Hoja de Trabajo para listado'!$BC$155:$CB$1048576,MATCH($A464,'Hoja de Trabajo para listado'!$BC$155:$BC$1048576,0),MATCH((CUADRO!P$5&amp;$E464),'Hoja de Trabajo para listado'!$BC$151:$CB$151,0)),0)+IFERROR(INDEX('Hoja de Trabajo para listado'!$DE$153:$DG$274,MATCH($A464,'Hoja de Trabajo para listado'!$DE$153:$DE$1048576,0),MATCH((CUADRO!P$5&amp;$E464),'Hoja de Trabajo para listado'!$DE$151:$DG$151,0)),0)+IFERROR(INDEX('Hoja de Trabajo para listado'!$CD$155:$DC$1048576,MATCH($A464,'Hoja de Trabajo para listado'!$CD$155:$CD$1048576,0),MATCH((CUADRO!P$5&amp;$E464),'Hoja de Trabajo para listado'!$CD$151:$DC$151,0)),0)</f>
        <v>0</v>
      </c>
      <c r="Q464" s="255">
        <f ca="1">+IFERROR(INDEX('Hoja de Trabajo para listado'!$A$155:$Z$1048576,MATCH($A464,'Hoja de Trabajo para listado'!$A$155:$A$1048576,0),MATCH((CUADRO!Q$5&amp;$E464),'Hoja de Trabajo para listado'!$A$151:$Z$151,0)),0)+IFERROR(INDEX('Hoja de Trabajo para listado'!$AB$155:$BA$1048576,MATCH($A464,'Hoja de Trabajo para listado'!$AB$155:$AB$1048576,0),MATCH((CUADRO!Q$5&amp;$E464),'Hoja de Trabajo para listado'!$AB$151:$BA$151,0)),0)+IFERROR(INDEX('Hoja de Trabajo para listado'!$BC$155:$CB$1048576,MATCH($A464,'Hoja de Trabajo para listado'!$BC$155:$BC$1048576,0),MATCH((CUADRO!Q$5&amp;$E464),'Hoja de Trabajo para listado'!$BC$151:$CB$151,0)),0)+IFERROR(INDEX('Hoja de Trabajo para listado'!$DE$153:$DG$274,MATCH($A464,'Hoja de Trabajo para listado'!$DE$153:$DE$1048576,0),MATCH((CUADRO!Q$5&amp;$E464),'Hoja de Trabajo para listado'!$DE$151:$DG$151,0)),0)+IFERROR(INDEX('Hoja de Trabajo para listado'!$CD$155:$DC$1048576,MATCH($A464,'Hoja de Trabajo para listado'!$CD$155:$CD$1048576,0),MATCH((CUADRO!Q$5&amp;$E464),'Hoja de Trabajo para listado'!$CD$151:$DC$151,0)),0)</f>
        <v>0</v>
      </c>
      <c r="R464" s="255">
        <f t="shared" ca="1" si="14"/>
        <v>0</v>
      </c>
      <c r="S464" s="262"/>
      <c r="T464" s="255">
        <f ca="1">+T465</f>
        <v>0</v>
      </c>
      <c r="U464" s="254">
        <f t="shared" si="15"/>
        <v>1</v>
      </c>
      <c r="V464" s="362" t="str">
        <f>+VLOOKUP(A464,bd_lista!$A$3:$E$590,5,FALSE)</f>
        <v>Gobiernos Autonomos Municipales</v>
      </c>
      <c r="W464" s="361" t="str">
        <f>+V464</f>
        <v>Gobiernos Autonomos Municipales</v>
      </c>
      <c r="X464" s="254">
        <f>+VLOOKUP(A464,[2]Sheet1!$A$13:$D$744,4,FALSE)</f>
        <v>0</v>
      </c>
      <c r="Y464" s="254" t="e">
        <f>+VLOOKUP(X464,bd_lista!$A$3:$C$590,3,FALSE)</f>
        <v>#N/A</v>
      </c>
      <c r="Z464" s="316">
        <f>+X464</f>
        <v>0</v>
      </c>
      <c r="AA464" s="317" t="e">
        <f>+Y464</f>
        <v>#N/A</v>
      </c>
    </row>
    <row r="465" spans="1:27" customFormat="1" ht="15" hidden="1" customHeight="1">
      <c r="A465" s="32">
        <v>1207</v>
      </c>
      <c r="B465" s="307"/>
      <c r="C465" s="259" t="str">
        <f>+VLOOKUP(A465,bd_lista!$A$3:$C$590,3,FALSE)</f>
        <v>Gobierno Autónomo Municipal de Guaqui</v>
      </c>
      <c r="D465" s="362"/>
      <c r="E465" s="256" t="s">
        <v>1314</v>
      </c>
      <c r="F465" s="255">
        <f ca="1">+IFERROR(INDEX('Hoja de Trabajo para listado'!$A$155:$Z$1048576,MATCH($A465,'Hoja de Trabajo para listado'!$A$155:$A$1048576,0),MATCH((CUADRO!F$5&amp;$E465),'Hoja de Trabajo para listado'!$A$151:$Z$151,0)),0)+IFERROR(INDEX('Hoja de Trabajo para listado'!$AB$155:$BA$1048576,MATCH($A465,'Hoja de Trabajo para listado'!$AB$155:$AB$1048576,0),MATCH((CUADRO!F$5&amp;$E465),'Hoja de Trabajo para listado'!$AB$151:$BA$151,0)),0)+IFERROR(INDEX('Hoja de Trabajo para listado'!$BC$155:$CB$1048576,MATCH($A465,'Hoja de Trabajo para listado'!$BC$155:$BC$1048576,0),MATCH((CUADRO!F$5&amp;$E465),'Hoja de Trabajo para listado'!$BC$151:$CB$151,0)),0)+IFERROR(INDEX('Hoja de Trabajo para listado'!$DE$153:$DG$274,MATCH($A465,'Hoja de Trabajo para listado'!$DE$153:$DE$1048576,0),MATCH((CUADRO!F$5&amp;$E465),'Hoja de Trabajo para listado'!$DE$151:$DG$151,0)),0)+IFERROR(INDEX('Hoja de Trabajo para listado'!$CD$155:$DC$1048576,MATCH($A465,'Hoja de Trabajo para listado'!$CD$155:$CD$1048576,0),MATCH((CUADRO!F$5&amp;$E465),'Hoja de Trabajo para listado'!$CD$151:$DC$151,0)),0)</f>
        <v>0</v>
      </c>
      <c r="G465" s="255">
        <f ca="1">+IFERROR(INDEX('Hoja de Trabajo para listado'!$A$155:$Z$1048576,MATCH($A465,'Hoja de Trabajo para listado'!$A$155:$A$1048576,0),MATCH((CUADRO!G$5&amp;$E465),'Hoja de Trabajo para listado'!$A$151:$Z$151,0)),0)+IFERROR(INDEX('Hoja de Trabajo para listado'!$AB$155:$BA$1048576,MATCH($A465,'Hoja de Trabajo para listado'!$AB$155:$AB$1048576,0),MATCH((CUADRO!G$5&amp;$E465),'Hoja de Trabajo para listado'!$AB$151:$BA$151,0)),0)+IFERROR(INDEX('Hoja de Trabajo para listado'!$BC$155:$CB$1048576,MATCH($A465,'Hoja de Trabajo para listado'!$BC$155:$BC$1048576,0),MATCH((CUADRO!G$5&amp;$E465),'Hoja de Trabajo para listado'!$BC$151:$CB$151,0)),0)+IFERROR(INDEX('Hoja de Trabajo para listado'!$DE$153:$DG$274,MATCH($A465,'Hoja de Trabajo para listado'!$DE$153:$DE$1048576,0),MATCH((CUADRO!G$5&amp;$E465),'Hoja de Trabajo para listado'!$DE$151:$DG$151,0)),0)+IFERROR(INDEX('Hoja de Trabajo para listado'!$CD$155:$DC$1048576,MATCH($A465,'Hoja de Trabajo para listado'!$CD$155:$CD$1048576,0),MATCH((CUADRO!G$5&amp;$E465),'Hoja de Trabajo para listado'!$CD$151:$DC$151,0)),0)</f>
        <v>0</v>
      </c>
      <c r="H465" s="255">
        <f ca="1">+IFERROR(INDEX('Hoja de Trabajo para listado'!$A$155:$Z$1048576,MATCH($A465,'Hoja de Trabajo para listado'!$A$155:$A$1048576,0),MATCH((CUADRO!H$5&amp;$E465),'Hoja de Trabajo para listado'!$A$151:$Z$151,0)),0)+IFERROR(INDEX('Hoja de Trabajo para listado'!$AB$155:$BA$1048576,MATCH($A465,'Hoja de Trabajo para listado'!$AB$155:$AB$1048576,0),MATCH((CUADRO!H$5&amp;$E465),'Hoja de Trabajo para listado'!$AB$151:$BA$151,0)),0)+IFERROR(INDEX('Hoja de Trabajo para listado'!$BC$155:$CB$1048576,MATCH($A465,'Hoja de Trabajo para listado'!$BC$155:$BC$1048576,0),MATCH((CUADRO!H$5&amp;$E465),'Hoja de Trabajo para listado'!$BC$151:$CB$151,0)),0)+IFERROR(INDEX('Hoja de Trabajo para listado'!$DE$153:$DG$274,MATCH($A465,'Hoja de Trabajo para listado'!$DE$153:$DE$1048576,0),MATCH((CUADRO!H$5&amp;$E465),'Hoja de Trabajo para listado'!$DE$151:$DG$151,0)),0)+IFERROR(INDEX('Hoja de Trabajo para listado'!$CD$155:$DC$1048576,MATCH($A465,'Hoja de Trabajo para listado'!$CD$155:$CD$1048576,0),MATCH((CUADRO!H$5&amp;$E465),'Hoja de Trabajo para listado'!$CD$151:$DC$151,0)),0)</f>
        <v>0</v>
      </c>
      <c r="I465" s="255">
        <f ca="1">+IFERROR(INDEX('Hoja de Trabajo para listado'!$A$155:$Z$1048576,MATCH($A465,'Hoja de Trabajo para listado'!$A$155:$A$1048576,0),MATCH((CUADRO!I$5&amp;$E465),'Hoja de Trabajo para listado'!$A$151:$Z$151,0)),0)+IFERROR(INDEX('Hoja de Trabajo para listado'!$AB$155:$BA$1048576,MATCH($A465,'Hoja de Trabajo para listado'!$AB$155:$AB$1048576,0),MATCH((CUADRO!I$5&amp;$E465),'Hoja de Trabajo para listado'!$AB$151:$BA$151,0)),0)+IFERROR(INDEX('Hoja de Trabajo para listado'!$BC$155:$CB$1048576,MATCH($A465,'Hoja de Trabajo para listado'!$BC$155:$BC$1048576,0),MATCH((CUADRO!I$5&amp;$E465),'Hoja de Trabajo para listado'!$BC$151:$CB$151,0)),0)+IFERROR(INDEX('Hoja de Trabajo para listado'!$DE$153:$DG$274,MATCH($A465,'Hoja de Trabajo para listado'!$DE$153:$DE$1048576,0),MATCH((CUADRO!I$5&amp;$E465),'Hoja de Trabajo para listado'!$DE$151:$DG$151,0)),0)+IFERROR(INDEX('Hoja de Trabajo para listado'!$CD$155:$DC$1048576,MATCH($A465,'Hoja de Trabajo para listado'!$CD$155:$CD$1048576,0),MATCH((CUADRO!I$5&amp;$E465),'Hoja de Trabajo para listado'!$CD$151:$DC$151,0)),0)</f>
        <v>0</v>
      </c>
      <c r="J465" s="255">
        <f ca="1">+IFERROR(INDEX('Hoja de Trabajo para listado'!$A$155:$Z$1048576,MATCH($A465,'Hoja de Trabajo para listado'!$A$155:$A$1048576,0),MATCH((CUADRO!J$5&amp;$E465),'Hoja de Trabajo para listado'!$A$151:$Z$151,0)),0)+IFERROR(INDEX('Hoja de Trabajo para listado'!$AB$155:$BA$1048576,MATCH($A465,'Hoja de Trabajo para listado'!$AB$155:$AB$1048576,0),MATCH((CUADRO!J$5&amp;$E465),'Hoja de Trabajo para listado'!$AB$151:$BA$151,0)),0)+IFERROR(INDEX('Hoja de Trabajo para listado'!$BC$155:$CB$1048576,MATCH($A465,'Hoja de Trabajo para listado'!$BC$155:$BC$1048576,0),MATCH((CUADRO!J$5&amp;$E465),'Hoja de Trabajo para listado'!$BC$151:$CB$151,0)),0)+IFERROR(INDEX('Hoja de Trabajo para listado'!$DE$153:$DG$274,MATCH($A465,'Hoja de Trabajo para listado'!$DE$153:$DE$1048576,0),MATCH((CUADRO!J$5&amp;$E465),'Hoja de Trabajo para listado'!$DE$151:$DG$151,0)),0)+IFERROR(INDEX('Hoja de Trabajo para listado'!$CD$155:$DC$1048576,MATCH($A465,'Hoja de Trabajo para listado'!$CD$155:$CD$1048576,0),MATCH((CUADRO!J$5&amp;$E465),'Hoja de Trabajo para listado'!$CD$151:$DC$151,0)),0)</f>
        <v>0</v>
      </c>
      <c r="K465" s="255">
        <f ca="1">+IFERROR(INDEX('Hoja de Trabajo para listado'!$A$155:$Z$1048576,MATCH($A465,'Hoja de Trabajo para listado'!$A$155:$A$1048576,0),MATCH((CUADRO!K$5&amp;$E465),'Hoja de Trabajo para listado'!$A$151:$Z$151,0)),0)+IFERROR(INDEX('Hoja de Trabajo para listado'!$AB$155:$BA$1048576,MATCH($A465,'Hoja de Trabajo para listado'!$AB$155:$AB$1048576,0),MATCH((CUADRO!K$5&amp;$E465),'Hoja de Trabajo para listado'!$AB$151:$BA$151,0)),0)+IFERROR(INDEX('Hoja de Trabajo para listado'!$BC$155:$CB$1048576,MATCH($A465,'Hoja de Trabajo para listado'!$BC$155:$BC$1048576,0),MATCH((CUADRO!K$5&amp;$E465),'Hoja de Trabajo para listado'!$BC$151:$CB$151,0)),0)+IFERROR(INDEX('Hoja de Trabajo para listado'!$DE$153:$DG$274,MATCH($A465,'Hoja de Trabajo para listado'!$DE$153:$DE$1048576,0),MATCH((CUADRO!K$5&amp;$E465),'Hoja de Trabajo para listado'!$DE$151:$DG$151,0)),0)+IFERROR(INDEX('Hoja de Trabajo para listado'!$CD$155:$DC$1048576,MATCH($A465,'Hoja de Trabajo para listado'!$CD$155:$CD$1048576,0),MATCH((CUADRO!K$5&amp;$E465),'Hoja de Trabajo para listado'!$CD$151:$DC$151,0)),0)</f>
        <v>0</v>
      </c>
      <c r="L465" s="255">
        <f ca="1">+IFERROR(INDEX('Hoja de Trabajo para listado'!$A$155:$Z$1048576,MATCH($A465,'Hoja de Trabajo para listado'!$A$155:$A$1048576,0),MATCH((CUADRO!L$5&amp;$E465),'Hoja de Trabajo para listado'!$A$151:$Z$151,0)),0)+IFERROR(INDEX('Hoja de Trabajo para listado'!$AB$155:$BA$1048576,MATCH($A465,'Hoja de Trabajo para listado'!$AB$155:$AB$1048576,0),MATCH((CUADRO!L$5&amp;$E465),'Hoja de Trabajo para listado'!$AB$151:$BA$151,0)),0)+IFERROR(INDEX('Hoja de Trabajo para listado'!$BC$155:$CB$1048576,MATCH($A465,'Hoja de Trabajo para listado'!$BC$155:$BC$1048576,0),MATCH((CUADRO!L$5&amp;$E465),'Hoja de Trabajo para listado'!$BC$151:$CB$151,0)),0)+IFERROR(INDEX('Hoja de Trabajo para listado'!$DE$153:$DG$274,MATCH($A465,'Hoja de Trabajo para listado'!$DE$153:$DE$1048576,0),MATCH((CUADRO!L$5&amp;$E465),'Hoja de Trabajo para listado'!$DE$151:$DG$151,0)),0)+IFERROR(INDEX('Hoja de Trabajo para listado'!$CD$155:$DC$1048576,MATCH($A465,'Hoja de Trabajo para listado'!$CD$155:$CD$1048576,0),MATCH((CUADRO!L$5&amp;$E465),'Hoja de Trabajo para listado'!$CD$151:$DC$151,0)),0)</f>
        <v>0</v>
      </c>
      <c r="M465" s="255">
        <f ca="1">+IFERROR(INDEX('Hoja de Trabajo para listado'!$A$155:$Z$1048576,MATCH($A465,'Hoja de Trabajo para listado'!$A$155:$A$1048576,0),MATCH((CUADRO!M$5&amp;$E465),'Hoja de Trabajo para listado'!$A$151:$Z$151,0)),0)+IFERROR(INDEX('Hoja de Trabajo para listado'!$AB$155:$BA$1048576,MATCH($A465,'Hoja de Trabajo para listado'!$AB$155:$AB$1048576,0),MATCH((CUADRO!M$5&amp;$E465),'Hoja de Trabajo para listado'!$AB$151:$BA$151,0)),0)+IFERROR(INDEX('Hoja de Trabajo para listado'!$BC$155:$CB$1048576,MATCH($A465,'Hoja de Trabajo para listado'!$BC$155:$BC$1048576,0),MATCH((CUADRO!M$5&amp;$E465),'Hoja de Trabajo para listado'!$BC$151:$CB$151,0)),0)+IFERROR(INDEX('Hoja de Trabajo para listado'!$DE$153:$DG$274,MATCH($A465,'Hoja de Trabajo para listado'!$DE$153:$DE$1048576,0),MATCH((CUADRO!M$5&amp;$E465),'Hoja de Trabajo para listado'!$DE$151:$DG$151,0)),0)+IFERROR(INDEX('Hoja de Trabajo para listado'!$CD$155:$DC$1048576,MATCH($A465,'Hoja de Trabajo para listado'!$CD$155:$CD$1048576,0),MATCH((CUADRO!M$5&amp;$E465),'Hoja de Trabajo para listado'!$CD$151:$DC$151,0)),0)</f>
        <v>0</v>
      </c>
      <c r="N465" s="255">
        <f ca="1">+IFERROR(INDEX('Hoja de Trabajo para listado'!$A$155:$Z$1048576,MATCH($A465,'Hoja de Trabajo para listado'!$A$155:$A$1048576,0),MATCH((CUADRO!N$5&amp;$E465),'Hoja de Trabajo para listado'!$A$151:$Z$151,0)),0)+IFERROR(INDEX('Hoja de Trabajo para listado'!$AB$155:$BA$1048576,MATCH($A465,'Hoja de Trabajo para listado'!$AB$155:$AB$1048576,0),MATCH((CUADRO!N$5&amp;$E465),'Hoja de Trabajo para listado'!$AB$151:$BA$151,0)),0)+IFERROR(INDEX('Hoja de Trabajo para listado'!$BC$155:$CB$1048576,MATCH($A465,'Hoja de Trabajo para listado'!$BC$155:$BC$1048576,0),MATCH((CUADRO!N$5&amp;$E465),'Hoja de Trabajo para listado'!$BC$151:$CB$151,0)),0)+IFERROR(INDEX('Hoja de Trabajo para listado'!$DE$153:$DG$274,MATCH($A465,'Hoja de Trabajo para listado'!$DE$153:$DE$1048576,0),MATCH((CUADRO!N$5&amp;$E465),'Hoja de Trabajo para listado'!$DE$151:$DG$151,0)),0)+IFERROR(INDEX('Hoja de Trabajo para listado'!$CD$155:$DC$1048576,MATCH($A465,'Hoja de Trabajo para listado'!$CD$155:$CD$1048576,0),MATCH((CUADRO!N$5&amp;$E465),'Hoja de Trabajo para listado'!$CD$151:$DC$151,0)),0)</f>
        <v>0</v>
      </c>
      <c r="O465" s="255">
        <f ca="1">+IFERROR(INDEX('Hoja de Trabajo para listado'!$A$155:$Z$1048576,MATCH($A465,'Hoja de Trabajo para listado'!$A$155:$A$1048576,0),MATCH((CUADRO!O$5&amp;$E465),'Hoja de Trabajo para listado'!$A$151:$Z$151,0)),0)+IFERROR(INDEX('Hoja de Trabajo para listado'!$AB$155:$BA$1048576,MATCH($A465,'Hoja de Trabajo para listado'!$AB$155:$AB$1048576,0),MATCH((CUADRO!O$5&amp;$E465),'Hoja de Trabajo para listado'!$AB$151:$BA$151,0)),0)+IFERROR(INDEX('Hoja de Trabajo para listado'!$BC$155:$CB$1048576,MATCH($A465,'Hoja de Trabajo para listado'!$BC$155:$BC$1048576,0),MATCH((CUADRO!O$5&amp;$E465),'Hoja de Trabajo para listado'!$BC$151:$CB$151,0)),0)+IFERROR(INDEX('Hoja de Trabajo para listado'!$DE$153:$DG$274,MATCH($A465,'Hoja de Trabajo para listado'!$DE$153:$DE$1048576,0),MATCH((CUADRO!O$5&amp;$E465),'Hoja de Trabajo para listado'!$DE$151:$DG$151,0)),0)+IFERROR(INDEX('Hoja de Trabajo para listado'!$CD$155:$DC$1048576,MATCH($A465,'Hoja de Trabajo para listado'!$CD$155:$CD$1048576,0),MATCH((CUADRO!O$5&amp;$E465),'Hoja de Trabajo para listado'!$CD$151:$DC$151,0)),0)</f>
        <v>0</v>
      </c>
      <c r="P465" s="255">
        <f ca="1">+IFERROR(INDEX('Hoja de Trabajo para listado'!$A$155:$Z$1048576,MATCH($A465,'Hoja de Trabajo para listado'!$A$155:$A$1048576,0),MATCH((CUADRO!P$5&amp;$E465),'Hoja de Trabajo para listado'!$A$151:$Z$151,0)),0)+IFERROR(INDEX('Hoja de Trabajo para listado'!$AB$155:$BA$1048576,MATCH($A465,'Hoja de Trabajo para listado'!$AB$155:$AB$1048576,0),MATCH((CUADRO!P$5&amp;$E465),'Hoja de Trabajo para listado'!$AB$151:$BA$151,0)),0)+IFERROR(INDEX('Hoja de Trabajo para listado'!$BC$155:$CB$1048576,MATCH($A465,'Hoja de Trabajo para listado'!$BC$155:$BC$1048576,0),MATCH((CUADRO!P$5&amp;$E465),'Hoja de Trabajo para listado'!$BC$151:$CB$151,0)),0)+IFERROR(INDEX('Hoja de Trabajo para listado'!$DE$153:$DG$274,MATCH($A465,'Hoja de Trabajo para listado'!$DE$153:$DE$1048576,0),MATCH((CUADRO!P$5&amp;$E465),'Hoja de Trabajo para listado'!$DE$151:$DG$151,0)),0)+IFERROR(INDEX('Hoja de Trabajo para listado'!$CD$155:$DC$1048576,MATCH($A465,'Hoja de Trabajo para listado'!$CD$155:$CD$1048576,0),MATCH((CUADRO!P$5&amp;$E465),'Hoja de Trabajo para listado'!$CD$151:$DC$151,0)),0)</f>
        <v>0</v>
      </c>
      <c r="Q465" s="255">
        <f ca="1">+IFERROR(INDEX('Hoja de Trabajo para listado'!$A$155:$Z$1048576,MATCH($A465,'Hoja de Trabajo para listado'!$A$155:$A$1048576,0),MATCH((CUADRO!Q$5&amp;$E465),'Hoja de Trabajo para listado'!$A$151:$Z$151,0)),0)+IFERROR(INDEX('Hoja de Trabajo para listado'!$AB$155:$BA$1048576,MATCH($A465,'Hoja de Trabajo para listado'!$AB$155:$AB$1048576,0),MATCH((CUADRO!Q$5&amp;$E465),'Hoja de Trabajo para listado'!$AB$151:$BA$151,0)),0)+IFERROR(INDEX('Hoja de Trabajo para listado'!$BC$155:$CB$1048576,MATCH($A465,'Hoja de Trabajo para listado'!$BC$155:$BC$1048576,0),MATCH((CUADRO!Q$5&amp;$E465),'Hoja de Trabajo para listado'!$BC$151:$CB$151,0)),0)+IFERROR(INDEX('Hoja de Trabajo para listado'!$DE$153:$DG$274,MATCH($A465,'Hoja de Trabajo para listado'!$DE$153:$DE$1048576,0),MATCH((CUADRO!Q$5&amp;$E465),'Hoja de Trabajo para listado'!$DE$151:$DG$151,0)),0)+IFERROR(INDEX('Hoja de Trabajo para listado'!$CD$155:$DC$1048576,MATCH($A465,'Hoja de Trabajo para listado'!$CD$155:$CD$1048576,0),MATCH((CUADRO!Q$5&amp;$E465),'Hoja de Trabajo para listado'!$CD$151:$DC$151,0)),0)</f>
        <v>0</v>
      </c>
      <c r="R465" s="255">
        <f t="shared" ca="1" si="14"/>
        <v>0</v>
      </c>
      <c r="S465" s="262">
        <f ca="1">+R464+R465</f>
        <v>0</v>
      </c>
      <c r="T465" s="255">
        <f ca="1">+S465</f>
        <v>0</v>
      </c>
      <c r="U465" s="254">
        <f t="shared" si="15"/>
        <v>2</v>
      </c>
      <c r="V465" s="362" t="str">
        <f>+VLOOKUP(A465,bd_lista!$A$3:$E$590,5,FALSE)</f>
        <v>Gobiernos Autonomos Municipales</v>
      </c>
      <c r="W465" s="362"/>
      <c r="X465" s="254">
        <f>+VLOOKUP(A465,[2]Sheet1!$A$13:$D$744,4,FALSE)</f>
        <v>0</v>
      </c>
      <c r="Y465" s="254" t="e">
        <f>+VLOOKUP(X465,bd_lista!$A$3:$C$590,3,FALSE)</f>
        <v>#N/A</v>
      </c>
      <c r="Z465" s="314"/>
      <c r="AA465" s="315"/>
    </row>
    <row r="466" spans="1:27" customFormat="1" ht="15" hidden="1" customHeight="1">
      <c r="A466" s="32">
        <v>1208</v>
      </c>
      <c r="B466" s="306">
        <f>+A466</f>
        <v>1208</v>
      </c>
      <c r="C466" s="259" t="str">
        <f>+VLOOKUP(A466,bd_lista!$A$3:$C$590,3,FALSE)</f>
        <v>Gobierno Autónomo Municipal de Tiahuanacu</v>
      </c>
      <c r="D466" s="361" t="str">
        <f>+C466</f>
        <v>Gobierno Autónomo Municipal de Tiahuanacu</v>
      </c>
      <c r="E466" s="254" t="s">
        <v>1313</v>
      </c>
      <c r="F466" s="255">
        <f ca="1">+IFERROR(INDEX('Hoja de Trabajo para listado'!$A$155:$Z$1048576,MATCH($A466,'Hoja de Trabajo para listado'!$A$155:$A$1048576,0),MATCH((CUADRO!F$5&amp;$E466),'Hoja de Trabajo para listado'!$A$151:$Z$151,0)),0)+IFERROR(INDEX('Hoja de Trabajo para listado'!$AB$155:$BA$1048576,MATCH($A466,'Hoja de Trabajo para listado'!$AB$155:$AB$1048576,0),MATCH((CUADRO!F$5&amp;$E466),'Hoja de Trabajo para listado'!$AB$151:$BA$151,0)),0)+IFERROR(INDEX('Hoja de Trabajo para listado'!$BC$155:$CB$1048576,MATCH($A466,'Hoja de Trabajo para listado'!$BC$155:$BC$1048576,0),MATCH((CUADRO!F$5&amp;$E466),'Hoja de Trabajo para listado'!$BC$151:$CB$151,0)),0)+IFERROR(INDEX('Hoja de Trabajo para listado'!$DE$153:$DG$274,MATCH($A466,'Hoja de Trabajo para listado'!$DE$153:$DE$1048576,0),MATCH((CUADRO!F$5&amp;$E466),'Hoja de Trabajo para listado'!$DE$151:$DG$151,0)),0)+IFERROR(INDEX('Hoja de Trabajo para listado'!$CD$155:$DC$1048576,MATCH($A466,'Hoja de Trabajo para listado'!$CD$155:$CD$1048576,0),MATCH((CUADRO!F$5&amp;$E466),'Hoja de Trabajo para listado'!$CD$151:$DC$151,0)),0)</f>
        <v>0</v>
      </c>
      <c r="G466" s="255">
        <f ca="1">+IFERROR(INDEX('Hoja de Trabajo para listado'!$A$155:$Z$1048576,MATCH($A466,'Hoja de Trabajo para listado'!$A$155:$A$1048576,0),MATCH((CUADRO!G$5&amp;$E466),'Hoja de Trabajo para listado'!$A$151:$Z$151,0)),0)+IFERROR(INDEX('Hoja de Trabajo para listado'!$AB$155:$BA$1048576,MATCH($A466,'Hoja de Trabajo para listado'!$AB$155:$AB$1048576,0),MATCH((CUADRO!G$5&amp;$E466),'Hoja de Trabajo para listado'!$AB$151:$BA$151,0)),0)+IFERROR(INDEX('Hoja de Trabajo para listado'!$BC$155:$CB$1048576,MATCH($A466,'Hoja de Trabajo para listado'!$BC$155:$BC$1048576,0),MATCH((CUADRO!G$5&amp;$E466),'Hoja de Trabajo para listado'!$BC$151:$CB$151,0)),0)+IFERROR(INDEX('Hoja de Trabajo para listado'!$DE$153:$DG$274,MATCH($A466,'Hoja de Trabajo para listado'!$DE$153:$DE$1048576,0),MATCH((CUADRO!G$5&amp;$E466),'Hoja de Trabajo para listado'!$DE$151:$DG$151,0)),0)+IFERROR(INDEX('Hoja de Trabajo para listado'!$CD$155:$DC$1048576,MATCH($A466,'Hoja de Trabajo para listado'!$CD$155:$CD$1048576,0),MATCH((CUADRO!G$5&amp;$E466),'Hoja de Trabajo para listado'!$CD$151:$DC$151,0)),0)</f>
        <v>0</v>
      </c>
      <c r="H466" s="255">
        <f ca="1">+IFERROR(INDEX('Hoja de Trabajo para listado'!$A$155:$Z$1048576,MATCH($A466,'Hoja de Trabajo para listado'!$A$155:$A$1048576,0),MATCH((CUADRO!H$5&amp;$E466),'Hoja de Trabajo para listado'!$A$151:$Z$151,0)),0)+IFERROR(INDEX('Hoja de Trabajo para listado'!$AB$155:$BA$1048576,MATCH($A466,'Hoja de Trabajo para listado'!$AB$155:$AB$1048576,0),MATCH((CUADRO!H$5&amp;$E466),'Hoja de Trabajo para listado'!$AB$151:$BA$151,0)),0)+IFERROR(INDEX('Hoja de Trabajo para listado'!$BC$155:$CB$1048576,MATCH($A466,'Hoja de Trabajo para listado'!$BC$155:$BC$1048576,0),MATCH((CUADRO!H$5&amp;$E466),'Hoja de Trabajo para listado'!$BC$151:$CB$151,0)),0)+IFERROR(INDEX('Hoja de Trabajo para listado'!$DE$153:$DG$274,MATCH($A466,'Hoja de Trabajo para listado'!$DE$153:$DE$1048576,0),MATCH((CUADRO!H$5&amp;$E466),'Hoja de Trabajo para listado'!$DE$151:$DG$151,0)),0)+IFERROR(INDEX('Hoja de Trabajo para listado'!$CD$155:$DC$1048576,MATCH($A466,'Hoja de Trabajo para listado'!$CD$155:$CD$1048576,0),MATCH((CUADRO!H$5&amp;$E466),'Hoja de Trabajo para listado'!$CD$151:$DC$151,0)),0)</f>
        <v>0</v>
      </c>
      <c r="I466" s="255">
        <f ca="1">+IFERROR(INDEX('Hoja de Trabajo para listado'!$A$155:$Z$1048576,MATCH($A466,'Hoja de Trabajo para listado'!$A$155:$A$1048576,0),MATCH((CUADRO!I$5&amp;$E466),'Hoja de Trabajo para listado'!$A$151:$Z$151,0)),0)+IFERROR(INDEX('Hoja de Trabajo para listado'!$AB$155:$BA$1048576,MATCH($A466,'Hoja de Trabajo para listado'!$AB$155:$AB$1048576,0),MATCH((CUADRO!I$5&amp;$E466),'Hoja de Trabajo para listado'!$AB$151:$BA$151,0)),0)+IFERROR(INDEX('Hoja de Trabajo para listado'!$BC$155:$CB$1048576,MATCH($A466,'Hoja de Trabajo para listado'!$BC$155:$BC$1048576,0),MATCH((CUADRO!I$5&amp;$E466),'Hoja de Trabajo para listado'!$BC$151:$CB$151,0)),0)+IFERROR(INDEX('Hoja de Trabajo para listado'!$DE$153:$DG$274,MATCH($A466,'Hoja de Trabajo para listado'!$DE$153:$DE$1048576,0),MATCH((CUADRO!I$5&amp;$E466),'Hoja de Trabajo para listado'!$DE$151:$DG$151,0)),0)+IFERROR(INDEX('Hoja de Trabajo para listado'!$CD$155:$DC$1048576,MATCH($A466,'Hoja de Trabajo para listado'!$CD$155:$CD$1048576,0),MATCH((CUADRO!I$5&amp;$E466),'Hoja de Trabajo para listado'!$CD$151:$DC$151,0)),0)</f>
        <v>0</v>
      </c>
      <c r="J466" s="255">
        <f ca="1">+IFERROR(INDEX('Hoja de Trabajo para listado'!$A$155:$Z$1048576,MATCH($A466,'Hoja de Trabajo para listado'!$A$155:$A$1048576,0),MATCH((CUADRO!J$5&amp;$E466),'Hoja de Trabajo para listado'!$A$151:$Z$151,0)),0)+IFERROR(INDEX('Hoja de Trabajo para listado'!$AB$155:$BA$1048576,MATCH($A466,'Hoja de Trabajo para listado'!$AB$155:$AB$1048576,0),MATCH((CUADRO!J$5&amp;$E466),'Hoja de Trabajo para listado'!$AB$151:$BA$151,0)),0)+IFERROR(INDEX('Hoja de Trabajo para listado'!$BC$155:$CB$1048576,MATCH($A466,'Hoja de Trabajo para listado'!$BC$155:$BC$1048576,0),MATCH((CUADRO!J$5&amp;$E466),'Hoja de Trabajo para listado'!$BC$151:$CB$151,0)),0)+IFERROR(INDEX('Hoja de Trabajo para listado'!$DE$153:$DG$274,MATCH($A466,'Hoja de Trabajo para listado'!$DE$153:$DE$1048576,0),MATCH((CUADRO!J$5&amp;$E466),'Hoja de Trabajo para listado'!$DE$151:$DG$151,0)),0)+IFERROR(INDEX('Hoja de Trabajo para listado'!$CD$155:$DC$1048576,MATCH($A466,'Hoja de Trabajo para listado'!$CD$155:$CD$1048576,0),MATCH((CUADRO!J$5&amp;$E466),'Hoja de Trabajo para listado'!$CD$151:$DC$151,0)),0)</f>
        <v>0</v>
      </c>
      <c r="K466" s="255">
        <f ca="1">+IFERROR(INDEX('Hoja de Trabajo para listado'!$A$155:$Z$1048576,MATCH($A466,'Hoja de Trabajo para listado'!$A$155:$A$1048576,0),MATCH((CUADRO!K$5&amp;$E466),'Hoja de Trabajo para listado'!$A$151:$Z$151,0)),0)+IFERROR(INDEX('Hoja de Trabajo para listado'!$AB$155:$BA$1048576,MATCH($A466,'Hoja de Trabajo para listado'!$AB$155:$AB$1048576,0),MATCH((CUADRO!K$5&amp;$E466),'Hoja de Trabajo para listado'!$AB$151:$BA$151,0)),0)+IFERROR(INDEX('Hoja de Trabajo para listado'!$BC$155:$CB$1048576,MATCH($A466,'Hoja de Trabajo para listado'!$BC$155:$BC$1048576,0),MATCH((CUADRO!K$5&amp;$E466),'Hoja de Trabajo para listado'!$BC$151:$CB$151,0)),0)+IFERROR(INDEX('Hoja de Trabajo para listado'!$DE$153:$DG$274,MATCH($A466,'Hoja de Trabajo para listado'!$DE$153:$DE$1048576,0),MATCH((CUADRO!K$5&amp;$E466),'Hoja de Trabajo para listado'!$DE$151:$DG$151,0)),0)+IFERROR(INDEX('Hoja de Trabajo para listado'!$CD$155:$DC$1048576,MATCH($A466,'Hoja de Trabajo para listado'!$CD$155:$CD$1048576,0),MATCH((CUADRO!K$5&amp;$E466),'Hoja de Trabajo para listado'!$CD$151:$DC$151,0)),0)</f>
        <v>0</v>
      </c>
      <c r="L466" s="255">
        <f ca="1">+IFERROR(INDEX('Hoja de Trabajo para listado'!$A$155:$Z$1048576,MATCH($A466,'Hoja de Trabajo para listado'!$A$155:$A$1048576,0),MATCH((CUADRO!L$5&amp;$E466),'Hoja de Trabajo para listado'!$A$151:$Z$151,0)),0)+IFERROR(INDEX('Hoja de Trabajo para listado'!$AB$155:$BA$1048576,MATCH($A466,'Hoja de Trabajo para listado'!$AB$155:$AB$1048576,0),MATCH((CUADRO!L$5&amp;$E466),'Hoja de Trabajo para listado'!$AB$151:$BA$151,0)),0)+IFERROR(INDEX('Hoja de Trabajo para listado'!$BC$155:$CB$1048576,MATCH($A466,'Hoja de Trabajo para listado'!$BC$155:$BC$1048576,0),MATCH((CUADRO!L$5&amp;$E466),'Hoja de Trabajo para listado'!$BC$151:$CB$151,0)),0)+IFERROR(INDEX('Hoja de Trabajo para listado'!$DE$153:$DG$274,MATCH($A466,'Hoja de Trabajo para listado'!$DE$153:$DE$1048576,0),MATCH((CUADRO!L$5&amp;$E466),'Hoja de Trabajo para listado'!$DE$151:$DG$151,0)),0)+IFERROR(INDEX('Hoja de Trabajo para listado'!$CD$155:$DC$1048576,MATCH($A466,'Hoja de Trabajo para listado'!$CD$155:$CD$1048576,0),MATCH((CUADRO!L$5&amp;$E466),'Hoja de Trabajo para listado'!$CD$151:$DC$151,0)),0)</f>
        <v>0</v>
      </c>
      <c r="M466" s="255">
        <f ca="1">+IFERROR(INDEX('Hoja de Trabajo para listado'!$A$155:$Z$1048576,MATCH($A466,'Hoja de Trabajo para listado'!$A$155:$A$1048576,0),MATCH((CUADRO!M$5&amp;$E466),'Hoja de Trabajo para listado'!$A$151:$Z$151,0)),0)+IFERROR(INDEX('Hoja de Trabajo para listado'!$AB$155:$BA$1048576,MATCH($A466,'Hoja de Trabajo para listado'!$AB$155:$AB$1048576,0),MATCH((CUADRO!M$5&amp;$E466),'Hoja de Trabajo para listado'!$AB$151:$BA$151,0)),0)+IFERROR(INDEX('Hoja de Trabajo para listado'!$BC$155:$CB$1048576,MATCH($A466,'Hoja de Trabajo para listado'!$BC$155:$BC$1048576,0),MATCH((CUADRO!M$5&amp;$E466),'Hoja de Trabajo para listado'!$BC$151:$CB$151,0)),0)+IFERROR(INDEX('Hoja de Trabajo para listado'!$DE$153:$DG$274,MATCH($A466,'Hoja de Trabajo para listado'!$DE$153:$DE$1048576,0),MATCH((CUADRO!M$5&amp;$E466),'Hoja de Trabajo para listado'!$DE$151:$DG$151,0)),0)+IFERROR(INDEX('Hoja de Trabajo para listado'!$CD$155:$DC$1048576,MATCH($A466,'Hoja de Trabajo para listado'!$CD$155:$CD$1048576,0),MATCH((CUADRO!M$5&amp;$E466),'Hoja de Trabajo para listado'!$CD$151:$DC$151,0)),0)</f>
        <v>0</v>
      </c>
      <c r="N466" s="255">
        <f ca="1">+IFERROR(INDEX('Hoja de Trabajo para listado'!$A$155:$Z$1048576,MATCH($A466,'Hoja de Trabajo para listado'!$A$155:$A$1048576,0),MATCH((CUADRO!N$5&amp;$E466),'Hoja de Trabajo para listado'!$A$151:$Z$151,0)),0)+IFERROR(INDEX('Hoja de Trabajo para listado'!$AB$155:$BA$1048576,MATCH($A466,'Hoja de Trabajo para listado'!$AB$155:$AB$1048576,0),MATCH((CUADRO!N$5&amp;$E466),'Hoja de Trabajo para listado'!$AB$151:$BA$151,0)),0)+IFERROR(INDEX('Hoja de Trabajo para listado'!$BC$155:$CB$1048576,MATCH($A466,'Hoja de Trabajo para listado'!$BC$155:$BC$1048576,0),MATCH((CUADRO!N$5&amp;$E466),'Hoja de Trabajo para listado'!$BC$151:$CB$151,0)),0)+IFERROR(INDEX('Hoja de Trabajo para listado'!$DE$153:$DG$274,MATCH($A466,'Hoja de Trabajo para listado'!$DE$153:$DE$1048576,0),MATCH((CUADRO!N$5&amp;$E466),'Hoja de Trabajo para listado'!$DE$151:$DG$151,0)),0)+IFERROR(INDEX('Hoja de Trabajo para listado'!$CD$155:$DC$1048576,MATCH($A466,'Hoja de Trabajo para listado'!$CD$155:$CD$1048576,0),MATCH((CUADRO!N$5&amp;$E466),'Hoja de Trabajo para listado'!$CD$151:$DC$151,0)),0)</f>
        <v>0</v>
      </c>
      <c r="O466" s="255">
        <f ca="1">+IFERROR(INDEX('Hoja de Trabajo para listado'!$A$155:$Z$1048576,MATCH($A466,'Hoja de Trabajo para listado'!$A$155:$A$1048576,0),MATCH((CUADRO!O$5&amp;$E466),'Hoja de Trabajo para listado'!$A$151:$Z$151,0)),0)+IFERROR(INDEX('Hoja de Trabajo para listado'!$AB$155:$BA$1048576,MATCH($A466,'Hoja de Trabajo para listado'!$AB$155:$AB$1048576,0),MATCH((CUADRO!O$5&amp;$E466),'Hoja de Trabajo para listado'!$AB$151:$BA$151,0)),0)+IFERROR(INDEX('Hoja de Trabajo para listado'!$BC$155:$CB$1048576,MATCH($A466,'Hoja de Trabajo para listado'!$BC$155:$BC$1048576,0),MATCH((CUADRO!O$5&amp;$E466),'Hoja de Trabajo para listado'!$BC$151:$CB$151,0)),0)+IFERROR(INDEX('Hoja de Trabajo para listado'!$DE$153:$DG$274,MATCH($A466,'Hoja de Trabajo para listado'!$DE$153:$DE$1048576,0),MATCH((CUADRO!O$5&amp;$E466),'Hoja de Trabajo para listado'!$DE$151:$DG$151,0)),0)+IFERROR(INDEX('Hoja de Trabajo para listado'!$CD$155:$DC$1048576,MATCH($A466,'Hoja de Trabajo para listado'!$CD$155:$CD$1048576,0),MATCH((CUADRO!O$5&amp;$E466),'Hoja de Trabajo para listado'!$CD$151:$DC$151,0)),0)</f>
        <v>0</v>
      </c>
      <c r="P466" s="255">
        <f ca="1">+IFERROR(INDEX('Hoja de Trabajo para listado'!$A$155:$Z$1048576,MATCH($A466,'Hoja de Trabajo para listado'!$A$155:$A$1048576,0),MATCH((CUADRO!P$5&amp;$E466),'Hoja de Trabajo para listado'!$A$151:$Z$151,0)),0)+IFERROR(INDEX('Hoja de Trabajo para listado'!$AB$155:$BA$1048576,MATCH($A466,'Hoja de Trabajo para listado'!$AB$155:$AB$1048576,0),MATCH((CUADRO!P$5&amp;$E466),'Hoja de Trabajo para listado'!$AB$151:$BA$151,0)),0)+IFERROR(INDEX('Hoja de Trabajo para listado'!$BC$155:$CB$1048576,MATCH($A466,'Hoja de Trabajo para listado'!$BC$155:$BC$1048576,0),MATCH((CUADRO!P$5&amp;$E466),'Hoja de Trabajo para listado'!$BC$151:$CB$151,0)),0)+IFERROR(INDEX('Hoja de Trabajo para listado'!$DE$153:$DG$274,MATCH($A466,'Hoja de Trabajo para listado'!$DE$153:$DE$1048576,0),MATCH((CUADRO!P$5&amp;$E466),'Hoja de Trabajo para listado'!$DE$151:$DG$151,0)),0)+IFERROR(INDEX('Hoja de Trabajo para listado'!$CD$155:$DC$1048576,MATCH($A466,'Hoja de Trabajo para listado'!$CD$155:$CD$1048576,0),MATCH((CUADRO!P$5&amp;$E466),'Hoja de Trabajo para listado'!$CD$151:$DC$151,0)),0)</f>
        <v>0</v>
      </c>
      <c r="Q466" s="255">
        <f ca="1">+IFERROR(INDEX('Hoja de Trabajo para listado'!$A$155:$Z$1048576,MATCH($A466,'Hoja de Trabajo para listado'!$A$155:$A$1048576,0),MATCH((CUADRO!Q$5&amp;$E466),'Hoja de Trabajo para listado'!$A$151:$Z$151,0)),0)+IFERROR(INDEX('Hoja de Trabajo para listado'!$AB$155:$BA$1048576,MATCH($A466,'Hoja de Trabajo para listado'!$AB$155:$AB$1048576,0),MATCH((CUADRO!Q$5&amp;$E466),'Hoja de Trabajo para listado'!$AB$151:$BA$151,0)),0)+IFERROR(INDEX('Hoja de Trabajo para listado'!$BC$155:$CB$1048576,MATCH($A466,'Hoja de Trabajo para listado'!$BC$155:$BC$1048576,0),MATCH((CUADRO!Q$5&amp;$E466),'Hoja de Trabajo para listado'!$BC$151:$CB$151,0)),0)+IFERROR(INDEX('Hoja de Trabajo para listado'!$DE$153:$DG$274,MATCH($A466,'Hoja de Trabajo para listado'!$DE$153:$DE$1048576,0),MATCH((CUADRO!Q$5&amp;$E466),'Hoja de Trabajo para listado'!$DE$151:$DG$151,0)),0)+IFERROR(INDEX('Hoja de Trabajo para listado'!$CD$155:$DC$1048576,MATCH($A466,'Hoja de Trabajo para listado'!$CD$155:$CD$1048576,0),MATCH((CUADRO!Q$5&amp;$E466),'Hoja de Trabajo para listado'!$CD$151:$DC$151,0)),0)</f>
        <v>0</v>
      </c>
      <c r="R466" s="255">
        <f t="shared" ca="1" si="14"/>
        <v>0</v>
      </c>
      <c r="S466" s="262"/>
      <c r="T466" s="255">
        <f ca="1">+T467</f>
        <v>0</v>
      </c>
      <c r="U466" s="254">
        <f t="shared" si="15"/>
        <v>1</v>
      </c>
      <c r="V466" s="362" t="str">
        <f>+VLOOKUP(A466,bd_lista!$A$3:$E$590,5,FALSE)</f>
        <v>Gobiernos Autonomos Municipales</v>
      </c>
      <c r="W466" s="361" t="str">
        <f>+V466</f>
        <v>Gobiernos Autonomos Municipales</v>
      </c>
      <c r="X466" s="254">
        <f>+VLOOKUP(A466,[2]Sheet1!$A$13:$D$744,4,FALSE)</f>
        <v>0</v>
      </c>
      <c r="Y466" s="254" t="e">
        <f>+VLOOKUP(X466,bd_lista!$A$3:$C$590,3,FALSE)</f>
        <v>#N/A</v>
      </c>
      <c r="Z466" s="316">
        <f>+X466</f>
        <v>0</v>
      </c>
      <c r="AA466" s="317" t="e">
        <f>+Y466</f>
        <v>#N/A</v>
      </c>
    </row>
    <row r="467" spans="1:27" customFormat="1" ht="15" hidden="1" customHeight="1">
      <c r="A467" s="32">
        <v>1208</v>
      </c>
      <c r="B467" s="307"/>
      <c r="C467" s="259" t="str">
        <f>+VLOOKUP(A467,bd_lista!$A$3:$C$590,3,FALSE)</f>
        <v>Gobierno Autónomo Municipal de Tiahuanacu</v>
      </c>
      <c r="D467" s="362"/>
      <c r="E467" s="256" t="s">
        <v>1314</v>
      </c>
      <c r="F467" s="255">
        <f ca="1">+IFERROR(INDEX('Hoja de Trabajo para listado'!$A$155:$Z$1048576,MATCH($A467,'Hoja de Trabajo para listado'!$A$155:$A$1048576,0),MATCH((CUADRO!F$5&amp;$E467),'Hoja de Trabajo para listado'!$A$151:$Z$151,0)),0)+IFERROR(INDEX('Hoja de Trabajo para listado'!$AB$155:$BA$1048576,MATCH($A467,'Hoja de Trabajo para listado'!$AB$155:$AB$1048576,0),MATCH((CUADRO!F$5&amp;$E467),'Hoja de Trabajo para listado'!$AB$151:$BA$151,0)),0)+IFERROR(INDEX('Hoja de Trabajo para listado'!$BC$155:$CB$1048576,MATCH($A467,'Hoja de Trabajo para listado'!$BC$155:$BC$1048576,0),MATCH((CUADRO!F$5&amp;$E467),'Hoja de Trabajo para listado'!$BC$151:$CB$151,0)),0)+IFERROR(INDEX('Hoja de Trabajo para listado'!$DE$153:$DG$274,MATCH($A467,'Hoja de Trabajo para listado'!$DE$153:$DE$1048576,0),MATCH((CUADRO!F$5&amp;$E467),'Hoja de Trabajo para listado'!$DE$151:$DG$151,0)),0)+IFERROR(INDEX('Hoja de Trabajo para listado'!$CD$155:$DC$1048576,MATCH($A467,'Hoja de Trabajo para listado'!$CD$155:$CD$1048576,0),MATCH((CUADRO!F$5&amp;$E467),'Hoja de Trabajo para listado'!$CD$151:$DC$151,0)),0)</f>
        <v>0</v>
      </c>
      <c r="G467" s="255">
        <f ca="1">+IFERROR(INDEX('Hoja de Trabajo para listado'!$A$155:$Z$1048576,MATCH($A467,'Hoja de Trabajo para listado'!$A$155:$A$1048576,0),MATCH((CUADRO!G$5&amp;$E467),'Hoja de Trabajo para listado'!$A$151:$Z$151,0)),0)+IFERROR(INDEX('Hoja de Trabajo para listado'!$AB$155:$BA$1048576,MATCH($A467,'Hoja de Trabajo para listado'!$AB$155:$AB$1048576,0),MATCH((CUADRO!G$5&amp;$E467),'Hoja de Trabajo para listado'!$AB$151:$BA$151,0)),0)+IFERROR(INDEX('Hoja de Trabajo para listado'!$BC$155:$CB$1048576,MATCH($A467,'Hoja de Trabajo para listado'!$BC$155:$BC$1048576,0),MATCH((CUADRO!G$5&amp;$E467),'Hoja de Trabajo para listado'!$BC$151:$CB$151,0)),0)+IFERROR(INDEX('Hoja de Trabajo para listado'!$DE$153:$DG$274,MATCH($A467,'Hoja de Trabajo para listado'!$DE$153:$DE$1048576,0),MATCH((CUADRO!G$5&amp;$E467),'Hoja de Trabajo para listado'!$DE$151:$DG$151,0)),0)+IFERROR(INDEX('Hoja de Trabajo para listado'!$CD$155:$DC$1048576,MATCH($A467,'Hoja de Trabajo para listado'!$CD$155:$CD$1048576,0),MATCH((CUADRO!G$5&amp;$E467),'Hoja de Trabajo para listado'!$CD$151:$DC$151,0)),0)</f>
        <v>0</v>
      </c>
      <c r="H467" s="255">
        <f ca="1">+IFERROR(INDEX('Hoja de Trabajo para listado'!$A$155:$Z$1048576,MATCH($A467,'Hoja de Trabajo para listado'!$A$155:$A$1048576,0),MATCH((CUADRO!H$5&amp;$E467),'Hoja de Trabajo para listado'!$A$151:$Z$151,0)),0)+IFERROR(INDEX('Hoja de Trabajo para listado'!$AB$155:$BA$1048576,MATCH($A467,'Hoja de Trabajo para listado'!$AB$155:$AB$1048576,0),MATCH((CUADRO!H$5&amp;$E467),'Hoja de Trabajo para listado'!$AB$151:$BA$151,0)),0)+IFERROR(INDEX('Hoja de Trabajo para listado'!$BC$155:$CB$1048576,MATCH($A467,'Hoja de Trabajo para listado'!$BC$155:$BC$1048576,0),MATCH((CUADRO!H$5&amp;$E467),'Hoja de Trabajo para listado'!$BC$151:$CB$151,0)),0)+IFERROR(INDEX('Hoja de Trabajo para listado'!$DE$153:$DG$274,MATCH($A467,'Hoja de Trabajo para listado'!$DE$153:$DE$1048576,0),MATCH((CUADRO!H$5&amp;$E467),'Hoja de Trabajo para listado'!$DE$151:$DG$151,0)),0)+IFERROR(INDEX('Hoja de Trabajo para listado'!$CD$155:$DC$1048576,MATCH($A467,'Hoja de Trabajo para listado'!$CD$155:$CD$1048576,0),MATCH((CUADRO!H$5&amp;$E467),'Hoja de Trabajo para listado'!$CD$151:$DC$151,0)),0)</f>
        <v>0</v>
      </c>
      <c r="I467" s="255">
        <f ca="1">+IFERROR(INDEX('Hoja de Trabajo para listado'!$A$155:$Z$1048576,MATCH($A467,'Hoja de Trabajo para listado'!$A$155:$A$1048576,0),MATCH((CUADRO!I$5&amp;$E467),'Hoja de Trabajo para listado'!$A$151:$Z$151,0)),0)+IFERROR(INDEX('Hoja de Trabajo para listado'!$AB$155:$BA$1048576,MATCH($A467,'Hoja de Trabajo para listado'!$AB$155:$AB$1048576,0),MATCH((CUADRO!I$5&amp;$E467),'Hoja de Trabajo para listado'!$AB$151:$BA$151,0)),0)+IFERROR(INDEX('Hoja de Trabajo para listado'!$BC$155:$CB$1048576,MATCH($A467,'Hoja de Trabajo para listado'!$BC$155:$BC$1048576,0),MATCH((CUADRO!I$5&amp;$E467),'Hoja de Trabajo para listado'!$BC$151:$CB$151,0)),0)+IFERROR(INDEX('Hoja de Trabajo para listado'!$DE$153:$DG$274,MATCH($A467,'Hoja de Trabajo para listado'!$DE$153:$DE$1048576,0),MATCH((CUADRO!I$5&amp;$E467),'Hoja de Trabajo para listado'!$DE$151:$DG$151,0)),0)+IFERROR(INDEX('Hoja de Trabajo para listado'!$CD$155:$DC$1048576,MATCH($A467,'Hoja de Trabajo para listado'!$CD$155:$CD$1048576,0),MATCH((CUADRO!I$5&amp;$E467),'Hoja de Trabajo para listado'!$CD$151:$DC$151,0)),0)</f>
        <v>0</v>
      </c>
      <c r="J467" s="255">
        <f ca="1">+IFERROR(INDEX('Hoja de Trabajo para listado'!$A$155:$Z$1048576,MATCH($A467,'Hoja de Trabajo para listado'!$A$155:$A$1048576,0),MATCH((CUADRO!J$5&amp;$E467),'Hoja de Trabajo para listado'!$A$151:$Z$151,0)),0)+IFERROR(INDEX('Hoja de Trabajo para listado'!$AB$155:$BA$1048576,MATCH($A467,'Hoja de Trabajo para listado'!$AB$155:$AB$1048576,0),MATCH((CUADRO!J$5&amp;$E467),'Hoja de Trabajo para listado'!$AB$151:$BA$151,0)),0)+IFERROR(INDEX('Hoja de Trabajo para listado'!$BC$155:$CB$1048576,MATCH($A467,'Hoja de Trabajo para listado'!$BC$155:$BC$1048576,0),MATCH((CUADRO!J$5&amp;$E467),'Hoja de Trabajo para listado'!$BC$151:$CB$151,0)),0)+IFERROR(INDEX('Hoja de Trabajo para listado'!$DE$153:$DG$274,MATCH($A467,'Hoja de Trabajo para listado'!$DE$153:$DE$1048576,0),MATCH((CUADRO!J$5&amp;$E467),'Hoja de Trabajo para listado'!$DE$151:$DG$151,0)),0)+IFERROR(INDEX('Hoja de Trabajo para listado'!$CD$155:$DC$1048576,MATCH($A467,'Hoja de Trabajo para listado'!$CD$155:$CD$1048576,0),MATCH((CUADRO!J$5&amp;$E467),'Hoja de Trabajo para listado'!$CD$151:$DC$151,0)),0)</f>
        <v>0</v>
      </c>
      <c r="K467" s="255">
        <f ca="1">+IFERROR(INDEX('Hoja de Trabajo para listado'!$A$155:$Z$1048576,MATCH($A467,'Hoja de Trabajo para listado'!$A$155:$A$1048576,0),MATCH((CUADRO!K$5&amp;$E467),'Hoja de Trabajo para listado'!$A$151:$Z$151,0)),0)+IFERROR(INDEX('Hoja de Trabajo para listado'!$AB$155:$BA$1048576,MATCH($A467,'Hoja de Trabajo para listado'!$AB$155:$AB$1048576,0),MATCH((CUADRO!K$5&amp;$E467),'Hoja de Trabajo para listado'!$AB$151:$BA$151,0)),0)+IFERROR(INDEX('Hoja de Trabajo para listado'!$BC$155:$CB$1048576,MATCH($A467,'Hoja de Trabajo para listado'!$BC$155:$BC$1048576,0),MATCH((CUADRO!K$5&amp;$E467),'Hoja de Trabajo para listado'!$BC$151:$CB$151,0)),0)+IFERROR(INDEX('Hoja de Trabajo para listado'!$DE$153:$DG$274,MATCH($A467,'Hoja de Trabajo para listado'!$DE$153:$DE$1048576,0),MATCH((CUADRO!K$5&amp;$E467),'Hoja de Trabajo para listado'!$DE$151:$DG$151,0)),0)+IFERROR(INDEX('Hoja de Trabajo para listado'!$CD$155:$DC$1048576,MATCH($A467,'Hoja de Trabajo para listado'!$CD$155:$CD$1048576,0),MATCH((CUADRO!K$5&amp;$E467),'Hoja de Trabajo para listado'!$CD$151:$DC$151,0)),0)</f>
        <v>0</v>
      </c>
      <c r="L467" s="255">
        <f ca="1">+IFERROR(INDEX('Hoja de Trabajo para listado'!$A$155:$Z$1048576,MATCH($A467,'Hoja de Trabajo para listado'!$A$155:$A$1048576,0),MATCH((CUADRO!L$5&amp;$E467),'Hoja de Trabajo para listado'!$A$151:$Z$151,0)),0)+IFERROR(INDEX('Hoja de Trabajo para listado'!$AB$155:$BA$1048576,MATCH($A467,'Hoja de Trabajo para listado'!$AB$155:$AB$1048576,0),MATCH((CUADRO!L$5&amp;$E467),'Hoja de Trabajo para listado'!$AB$151:$BA$151,0)),0)+IFERROR(INDEX('Hoja de Trabajo para listado'!$BC$155:$CB$1048576,MATCH($A467,'Hoja de Trabajo para listado'!$BC$155:$BC$1048576,0),MATCH((CUADRO!L$5&amp;$E467),'Hoja de Trabajo para listado'!$BC$151:$CB$151,0)),0)+IFERROR(INDEX('Hoja de Trabajo para listado'!$DE$153:$DG$274,MATCH($A467,'Hoja de Trabajo para listado'!$DE$153:$DE$1048576,0),MATCH((CUADRO!L$5&amp;$E467),'Hoja de Trabajo para listado'!$DE$151:$DG$151,0)),0)+IFERROR(INDEX('Hoja de Trabajo para listado'!$CD$155:$DC$1048576,MATCH($A467,'Hoja de Trabajo para listado'!$CD$155:$CD$1048576,0),MATCH((CUADRO!L$5&amp;$E467),'Hoja de Trabajo para listado'!$CD$151:$DC$151,0)),0)</f>
        <v>0</v>
      </c>
      <c r="M467" s="255">
        <f ca="1">+IFERROR(INDEX('Hoja de Trabajo para listado'!$A$155:$Z$1048576,MATCH($A467,'Hoja de Trabajo para listado'!$A$155:$A$1048576,0),MATCH((CUADRO!M$5&amp;$E467),'Hoja de Trabajo para listado'!$A$151:$Z$151,0)),0)+IFERROR(INDEX('Hoja de Trabajo para listado'!$AB$155:$BA$1048576,MATCH($A467,'Hoja de Trabajo para listado'!$AB$155:$AB$1048576,0),MATCH((CUADRO!M$5&amp;$E467),'Hoja de Trabajo para listado'!$AB$151:$BA$151,0)),0)+IFERROR(INDEX('Hoja de Trabajo para listado'!$BC$155:$CB$1048576,MATCH($A467,'Hoja de Trabajo para listado'!$BC$155:$BC$1048576,0),MATCH((CUADRO!M$5&amp;$E467),'Hoja de Trabajo para listado'!$BC$151:$CB$151,0)),0)+IFERROR(INDEX('Hoja de Trabajo para listado'!$DE$153:$DG$274,MATCH($A467,'Hoja de Trabajo para listado'!$DE$153:$DE$1048576,0),MATCH((CUADRO!M$5&amp;$E467),'Hoja de Trabajo para listado'!$DE$151:$DG$151,0)),0)+IFERROR(INDEX('Hoja de Trabajo para listado'!$CD$155:$DC$1048576,MATCH($A467,'Hoja de Trabajo para listado'!$CD$155:$CD$1048576,0),MATCH((CUADRO!M$5&amp;$E467),'Hoja de Trabajo para listado'!$CD$151:$DC$151,0)),0)</f>
        <v>0</v>
      </c>
      <c r="N467" s="255">
        <f ca="1">+IFERROR(INDEX('Hoja de Trabajo para listado'!$A$155:$Z$1048576,MATCH($A467,'Hoja de Trabajo para listado'!$A$155:$A$1048576,0),MATCH((CUADRO!N$5&amp;$E467),'Hoja de Trabajo para listado'!$A$151:$Z$151,0)),0)+IFERROR(INDEX('Hoja de Trabajo para listado'!$AB$155:$BA$1048576,MATCH($A467,'Hoja de Trabajo para listado'!$AB$155:$AB$1048576,0),MATCH((CUADRO!N$5&amp;$E467),'Hoja de Trabajo para listado'!$AB$151:$BA$151,0)),0)+IFERROR(INDEX('Hoja de Trabajo para listado'!$BC$155:$CB$1048576,MATCH($A467,'Hoja de Trabajo para listado'!$BC$155:$BC$1048576,0),MATCH((CUADRO!N$5&amp;$E467),'Hoja de Trabajo para listado'!$BC$151:$CB$151,0)),0)+IFERROR(INDEX('Hoja de Trabajo para listado'!$DE$153:$DG$274,MATCH($A467,'Hoja de Trabajo para listado'!$DE$153:$DE$1048576,0),MATCH((CUADRO!N$5&amp;$E467),'Hoja de Trabajo para listado'!$DE$151:$DG$151,0)),0)+IFERROR(INDEX('Hoja de Trabajo para listado'!$CD$155:$DC$1048576,MATCH($A467,'Hoja de Trabajo para listado'!$CD$155:$CD$1048576,0),MATCH((CUADRO!N$5&amp;$E467),'Hoja de Trabajo para listado'!$CD$151:$DC$151,0)),0)</f>
        <v>0</v>
      </c>
      <c r="O467" s="255">
        <f ca="1">+IFERROR(INDEX('Hoja de Trabajo para listado'!$A$155:$Z$1048576,MATCH($A467,'Hoja de Trabajo para listado'!$A$155:$A$1048576,0),MATCH((CUADRO!O$5&amp;$E467),'Hoja de Trabajo para listado'!$A$151:$Z$151,0)),0)+IFERROR(INDEX('Hoja de Trabajo para listado'!$AB$155:$BA$1048576,MATCH($A467,'Hoja de Trabajo para listado'!$AB$155:$AB$1048576,0),MATCH((CUADRO!O$5&amp;$E467),'Hoja de Trabajo para listado'!$AB$151:$BA$151,0)),0)+IFERROR(INDEX('Hoja de Trabajo para listado'!$BC$155:$CB$1048576,MATCH($A467,'Hoja de Trabajo para listado'!$BC$155:$BC$1048576,0),MATCH((CUADRO!O$5&amp;$E467),'Hoja de Trabajo para listado'!$BC$151:$CB$151,0)),0)+IFERROR(INDEX('Hoja de Trabajo para listado'!$DE$153:$DG$274,MATCH($A467,'Hoja de Trabajo para listado'!$DE$153:$DE$1048576,0),MATCH((CUADRO!O$5&amp;$E467),'Hoja de Trabajo para listado'!$DE$151:$DG$151,0)),0)+IFERROR(INDEX('Hoja de Trabajo para listado'!$CD$155:$DC$1048576,MATCH($A467,'Hoja de Trabajo para listado'!$CD$155:$CD$1048576,0),MATCH((CUADRO!O$5&amp;$E467),'Hoja de Trabajo para listado'!$CD$151:$DC$151,0)),0)</f>
        <v>0</v>
      </c>
      <c r="P467" s="255">
        <f ca="1">+IFERROR(INDEX('Hoja de Trabajo para listado'!$A$155:$Z$1048576,MATCH($A467,'Hoja de Trabajo para listado'!$A$155:$A$1048576,0),MATCH((CUADRO!P$5&amp;$E467),'Hoja de Trabajo para listado'!$A$151:$Z$151,0)),0)+IFERROR(INDEX('Hoja de Trabajo para listado'!$AB$155:$BA$1048576,MATCH($A467,'Hoja de Trabajo para listado'!$AB$155:$AB$1048576,0),MATCH((CUADRO!P$5&amp;$E467),'Hoja de Trabajo para listado'!$AB$151:$BA$151,0)),0)+IFERROR(INDEX('Hoja de Trabajo para listado'!$BC$155:$CB$1048576,MATCH($A467,'Hoja de Trabajo para listado'!$BC$155:$BC$1048576,0),MATCH((CUADRO!P$5&amp;$E467),'Hoja de Trabajo para listado'!$BC$151:$CB$151,0)),0)+IFERROR(INDEX('Hoja de Trabajo para listado'!$DE$153:$DG$274,MATCH($A467,'Hoja de Trabajo para listado'!$DE$153:$DE$1048576,0),MATCH((CUADRO!P$5&amp;$E467),'Hoja de Trabajo para listado'!$DE$151:$DG$151,0)),0)+IFERROR(INDEX('Hoja de Trabajo para listado'!$CD$155:$DC$1048576,MATCH($A467,'Hoja de Trabajo para listado'!$CD$155:$CD$1048576,0),MATCH((CUADRO!P$5&amp;$E467),'Hoja de Trabajo para listado'!$CD$151:$DC$151,0)),0)</f>
        <v>0</v>
      </c>
      <c r="Q467" s="255">
        <f ca="1">+IFERROR(INDEX('Hoja de Trabajo para listado'!$A$155:$Z$1048576,MATCH($A467,'Hoja de Trabajo para listado'!$A$155:$A$1048576,0),MATCH((CUADRO!Q$5&amp;$E467),'Hoja de Trabajo para listado'!$A$151:$Z$151,0)),0)+IFERROR(INDEX('Hoja de Trabajo para listado'!$AB$155:$BA$1048576,MATCH($A467,'Hoja de Trabajo para listado'!$AB$155:$AB$1048576,0),MATCH((CUADRO!Q$5&amp;$E467),'Hoja de Trabajo para listado'!$AB$151:$BA$151,0)),0)+IFERROR(INDEX('Hoja de Trabajo para listado'!$BC$155:$CB$1048576,MATCH($A467,'Hoja de Trabajo para listado'!$BC$155:$BC$1048576,0),MATCH((CUADRO!Q$5&amp;$E467),'Hoja de Trabajo para listado'!$BC$151:$CB$151,0)),0)+IFERROR(INDEX('Hoja de Trabajo para listado'!$DE$153:$DG$274,MATCH($A467,'Hoja de Trabajo para listado'!$DE$153:$DE$1048576,0),MATCH((CUADRO!Q$5&amp;$E467),'Hoja de Trabajo para listado'!$DE$151:$DG$151,0)),0)+IFERROR(INDEX('Hoja de Trabajo para listado'!$CD$155:$DC$1048576,MATCH($A467,'Hoja de Trabajo para listado'!$CD$155:$CD$1048576,0),MATCH((CUADRO!Q$5&amp;$E467),'Hoja de Trabajo para listado'!$CD$151:$DC$151,0)),0)</f>
        <v>0</v>
      </c>
      <c r="R467" s="255">
        <f t="shared" ca="1" si="14"/>
        <v>0</v>
      </c>
      <c r="S467" s="262">
        <f ca="1">+R466+R467</f>
        <v>0</v>
      </c>
      <c r="T467" s="255">
        <f ca="1">+S467</f>
        <v>0</v>
      </c>
      <c r="U467" s="254">
        <f t="shared" si="15"/>
        <v>2</v>
      </c>
      <c r="V467" s="362" t="str">
        <f>+VLOOKUP(A467,bd_lista!$A$3:$E$590,5,FALSE)</f>
        <v>Gobiernos Autonomos Municipales</v>
      </c>
      <c r="W467" s="362"/>
      <c r="X467" s="254">
        <f>+VLOOKUP(A467,[2]Sheet1!$A$13:$D$744,4,FALSE)</f>
        <v>0</v>
      </c>
      <c r="Y467" s="254" t="e">
        <f>+VLOOKUP(X467,bd_lista!$A$3:$C$590,3,FALSE)</f>
        <v>#N/A</v>
      </c>
      <c r="Z467" s="314"/>
      <c r="AA467" s="315"/>
    </row>
    <row r="468" spans="1:27" customFormat="1" ht="15" hidden="1" customHeight="1">
      <c r="A468" s="32">
        <v>1209</v>
      </c>
      <c r="B468" s="306">
        <f>+A468</f>
        <v>1209</v>
      </c>
      <c r="C468" s="259" t="str">
        <f>+VLOOKUP(A468,bd_lista!$A$3:$C$590,3,FALSE)</f>
        <v>Gobierno Autónomo Municipal de Desaguadero</v>
      </c>
      <c r="D468" s="361" t="str">
        <f>+C468</f>
        <v>Gobierno Autónomo Municipal de Desaguadero</v>
      </c>
      <c r="E468" s="254" t="s">
        <v>1313</v>
      </c>
      <c r="F468" s="255">
        <f ca="1">+IFERROR(INDEX('Hoja de Trabajo para listado'!$A$155:$Z$1048576,MATCH($A468,'Hoja de Trabajo para listado'!$A$155:$A$1048576,0),MATCH((CUADRO!F$5&amp;$E468),'Hoja de Trabajo para listado'!$A$151:$Z$151,0)),0)+IFERROR(INDEX('Hoja de Trabajo para listado'!$AB$155:$BA$1048576,MATCH($A468,'Hoja de Trabajo para listado'!$AB$155:$AB$1048576,0),MATCH((CUADRO!F$5&amp;$E468),'Hoja de Trabajo para listado'!$AB$151:$BA$151,0)),0)+IFERROR(INDEX('Hoja de Trabajo para listado'!$BC$155:$CB$1048576,MATCH($A468,'Hoja de Trabajo para listado'!$BC$155:$BC$1048576,0),MATCH((CUADRO!F$5&amp;$E468),'Hoja de Trabajo para listado'!$BC$151:$CB$151,0)),0)+IFERROR(INDEX('Hoja de Trabajo para listado'!$DE$153:$DG$274,MATCH($A468,'Hoja de Trabajo para listado'!$DE$153:$DE$1048576,0),MATCH((CUADRO!F$5&amp;$E468),'Hoja de Trabajo para listado'!$DE$151:$DG$151,0)),0)+IFERROR(INDEX('Hoja de Trabajo para listado'!$CD$155:$DC$1048576,MATCH($A468,'Hoja de Trabajo para listado'!$CD$155:$CD$1048576,0),MATCH((CUADRO!F$5&amp;$E468),'Hoja de Trabajo para listado'!$CD$151:$DC$151,0)),0)</f>
        <v>0</v>
      </c>
      <c r="G468" s="255">
        <f ca="1">+IFERROR(INDEX('Hoja de Trabajo para listado'!$A$155:$Z$1048576,MATCH($A468,'Hoja de Trabajo para listado'!$A$155:$A$1048576,0),MATCH((CUADRO!G$5&amp;$E468),'Hoja de Trabajo para listado'!$A$151:$Z$151,0)),0)+IFERROR(INDEX('Hoja de Trabajo para listado'!$AB$155:$BA$1048576,MATCH($A468,'Hoja de Trabajo para listado'!$AB$155:$AB$1048576,0),MATCH((CUADRO!G$5&amp;$E468),'Hoja de Trabajo para listado'!$AB$151:$BA$151,0)),0)+IFERROR(INDEX('Hoja de Trabajo para listado'!$BC$155:$CB$1048576,MATCH($A468,'Hoja de Trabajo para listado'!$BC$155:$BC$1048576,0),MATCH((CUADRO!G$5&amp;$E468),'Hoja de Trabajo para listado'!$BC$151:$CB$151,0)),0)+IFERROR(INDEX('Hoja de Trabajo para listado'!$DE$153:$DG$274,MATCH($A468,'Hoja de Trabajo para listado'!$DE$153:$DE$1048576,0),MATCH((CUADRO!G$5&amp;$E468),'Hoja de Trabajo para listado'!$DE$151:$DG$151,0)),0)+IFERROR(INDEX('Hoja de Trabajo para listado'!$CD$155:$DC$1048576,MATCH($A468,'Hoja de Trabajo para listado'!$CD$155:$CD$1048576,0),MATCH((CUADRO!G$5&amp;$E468),'Hoja de Trabajo para listado'!$CD$151:$DC$151,0)),0)</f>
        <v>0</v>
      </c>
      <c r="H468" s="255">
        <f ca="1">+IFERROR(INDEX('Hoja de Trabajo para listado'!$A$155:$Z$1048576,MATCH($A468,'Hoja de Trabajo para listado'!$A$155:$A$1048576,0),MATCH((CUADRO!H$5&amp;$E468),'Hoja de Trabajo para listado'!$A$151:$Z$151,0)),0)+IFERROR(INDEX('Hoja de Trabajo para listado'!$AB$155:$BA$1048576,MATCH($A468,'Hoja de Trabajo para listado'!$AB$155:$AB$1048576,0),MATCH((CUADRO!H$5&amp;$E468),'Hoja de Trabajo para listado'!$AB$151:$BA$151,0)),0)+IFERROR(INDEX('Hoja de Trabajo para listado'!$BC$155:$CB$1048576,MATCH($A468,'Hoja de Trabajo para listado'!$BC$155:$BC$1048576,0),MATCH((CUADRO!H$5&amp;$E468),'Hoja de Trabajo para listado'!$BC$151:$CB$151,0)),0)+IFERROR(INDEX('Hoja de Trabajo para listado'!$DE$153:$DG$274,MATCH($A468,'Hoja de Trabajo para listado'!$DE$153:$DE$1048576,0),MATCH((CUADRO!H$5&amp;$E468),'Hoja de Trabajo para listado'!$DE$151:$DG$151,0)),0)+IFERROR(INDEX('Hoja de Trabajo para listado'!$CD$155:$DC$1048576,MATCH($A468,'Hoja de Trabajo para listado'!$CD$155:$CD$1048576,0),MATCH((CUADRO!H$5&amp;$E468),'Hoja de Trabajo para listado'!$CD$151:$DC$151,0)),0)</f>
        <v>0</v>
      </c>
      <c r="I468" s="255">
        <f ca="1">+IFERROR(INDEX('Hoja de Trabajo para listado'!$A$155:$Z$1048576,MATCH($A468,'Hoja de Trabajo para listado'!$A$155:$A$1048576,0),MATCH((CUADRO!I$5&amp;$E468),'Hoja de Trabajo para listado'!$A$151:$Z$151,0)),0)+IFERROR(INDEX('Hoja de Trabajo para listado'!$AB$155:$BA$1048576,MATCH($A468,'Hoja de Trabajo para listado'!$AB$155:$AB$1048576,0),MATCH((CUADRO!I$5&amp;$E468),'Hoja de Trabajo para listado'!$AB$151:$BA$151,0)),0)+IFERROR(INDEX('Hoja de Trabajo para listado'!$BC$155:$CB$1048576,MATCH($A468,'Hoja de Trabajo para listado'!$BC$155:$BC$1048576,0),MATCH((CUADRO!I$5&amp;$E468),'Hoja de Trabajo para listado'!$BC$151:$CB$151,0)),0)+IFERROR(INDEX('Hoja de Trabajo para listado'!$DE$153:$DG$274,MATCH($A468,'Hoja de Trabajo para listado'!$DE$153:$DE$1048576,0),MATCH((CUADRO!I$5&amp;$E468),'Hoja de Trabajo para listado'!$DE$151:$DG$151,0)),0)+IFERROR(INDEX('Hoja de Trabajo para listado'!$CD$155:$DC$1048576,MATCH($A468,'Hoja de Trabajo para listado'!$CD$155:$CD$1048576,0),MATCH((CUADRO!I$5&amp;$E468),'Hoja de Trabajo para listado'!$CD$151:$DC$151,0)),0)</f>
        <v>0</v>
      </c>
      <c r="J468" s="255">
        <f ca="1">+IFERROR(INDEX('Hoja de Trabajo para listado'!$A$155:$Z$1048576,MATCH($A468,'Hoja de Trabajo para listado'!$A$155:$A$1048576,0),MATCH((CUADRO!J$5&amp;$E468),'Hoja de Trabajo para listado'!$A$151:$Z$151,0)),0)+IFERROR(INDEX('Hoja de Trabajo para listado'!$AB$155:$BA$1048576,MATCH($A468,'Hoja de Trabajo para listado'!$AB$155:$AB$1048576,0),MATCH((CUADRO!J$5&amp;$E468),'Hoja de Trabajo para listado'!$AB$151:$BA$151,0)),0)+IFERROR(INDEX('Hoja de Trabajo para listado'!$BC$155:$CB$1048576,MATCH($A468,'Hoja de Trabajo para listado'!$BC$155:$BC$1048576,0),MATCH((CUADRO!J$5&amp;$E468),'Hoja de Trabajo para listado'!$BC$151:$CB$151,0)),0)+IFERROR(INDEX('Hoja de Trabajo para listado'!$DE$153:$DG$274,MATCH($A468,'Hoja de Trabajo para listado'!$DE$153:$DE$1048576,0),MATCH((CUADRO!J$5&amp;$E468),'Hoja de Trabajo para listado'!$DE$151:$DG$151,0)),0)+IFERROR(INDEX('Hoja de Trabajo para listado'!$CD$155:$DC$1048576,MATCH($A468,'Hoja de Trabajo para listado'!$CD$155:$CD$1048576,0),MATCH((CUADRO!J$5&amp;$E468),'Hoja de Trabajo para listado'!$CD$151:$DC$151,0)),0)</f>
        <v>0</v>
      </c>
      <c r="K468" s="255">
        <f ca="1">+IFERROR(INDEX('Hoja de Trabajo para listado'!$A$155:$Z$1048576,MATCH($A468,'Hoja de Trabajo para listado'!$A$155:$A$1048576,0),MATCH((CUADRO!K$5&amp;$E468),'Hoja de Trabajo para listado'!$A$151:$Z$151,0)),0)+IFERROR(INDEX('Hoja de Trabajo para listado'!$AB$155:$BA$1048576,MATCH($A468,'Hoja de Trabajo para listado'!$AB$155:$AB$1048576,0),MATCH((CUADRO!K$5&amp;$E468),'Hoja de Trabajo para listado'!$AB$151:$BA$151,0)),0)+IFERROR(INDEX('Hoja de Trabajo para listado'!$BC$155:$CB$1048576,MATCH($A468,'Hoja de Trabajo para listado'!$BC$155:$BC$1048576,0),MATCH((CUADRO!K$5&amp;$E468),'Hoja de Trabajo para listado'!$BC$151:$CB$151,0)),0)+IFERROR(INDEX('Hoja de Trabajo para listado'!$DE$153:$DG$274,MATCH($A468,'Hoja de Trabajo para listado'!$DE$153:$DE$1048576,0),MATCH((CUADRO!K$5&amp;$E468),'Hoja de Trabajo para listado'!$DE$151:$DG$151,0)),0)+IFERROR(INDEX('Hoja de Trabajo para listado'!$CD$155:$DC$1048576,MATCH($A468,'Hoja de Trabajo para listado'!$CD$155:$CD$1048576,0),MATCH((CUADRO!K$5&amp;$E468),'Hoja de Trabajo para listado'!$CD$151:$DC$151,0)),0)</f>
        <v>0</v>
      </c>
      <c r="L468" s="255">
        <f ca="1">+IFERROR(INDEX('Hoja de Trabajo para listado'!$A$155:$Z$1048576,MATCH($A468,'Hoja de Trabajo para listado'!$A$155:$A$1048576,0),MATCH((CUADRO!L$5&amp;$E468),'Hoja de Trabajo para listado'!$A$151:$Z$151,0)),0)+IFERROR(INDEX('Hoja de Trabajo para listado'!$AB$155:$BA$1048576,MATCH($A468,'Hoja de Trabajo para listado'!$AB$155:$AB$1048576,0),MATCH((CUADRO!L$5&amp;$E468),'Hoja de Trabajo para listado'!$AB$151:$BA$151,0)),0)+IFERROR(INDEX('Hoja de Trabajo para listado'!$BC$155:$CB$1048576,MATCH($A468,'Hoja de Trabajo para listado'!$BC$155:$BC$1048576,0),MATCH((CUADRO!L$5&amp;$E468),'Hoja de Trabajo para listado'!$BC$151:$CB$151,0)),0)+IFERROR(INDEX('Hoja de Trabajo para listado'!$DE$153:$DG$274,MATCH($A468,'Hoja de Trabajo para listado'!$DE$153:$DE$1048576,0),MATCH((CUADRO!L$5&amp;$E468),'Hoja de Trabajo para listado'!$DE$151:$DG$151,0)),0)+IFERROR(INDEX('Hoja de Trabajo para listado'!$CD$155:$DC$1048576,MATCH($A468,'Hoja de Trabajo para listado'!$CD$155:$CD$1048576,0),MATCH((CUADRO!L$5&amp;$E468),'Hoja de Trabajo para listado'!$CD$151:$DC$151,0)),0)</f>
        <v>0</v>
      </c>
      <c r="M468" s="255">
        <f ca="1">+IFERROR(INDEX('Hoja de Trabajo para listado'!$A$155:$Z$1048576,MATCH($A468,'Hoja de Trabajo para listado'!$A$155:$A$1048576,0),MATCH((CUADRO!M$5&amp;$E468),'Hoja de Trabajo para listado'!$A$151:$Z$151,0)),0)+IFERROR(INDEX('Hoja de Trabajo para listado'!$AB$155:$BA$1048576,MATCH($A468,'Hoja de Trabajo para listado'!$AB$155:$AB$1048576,0),MATCH((CUADRO!M$5&amp;$E468),'Hoja de Trabajo para listado'!$AB$151:$BA$151,0)),0)+IFERROR(INDEX('Hoja de Trabajo para listado'!$BC$155:$CB$1048576,MATCH($A468,'Hoja de Trabajo para listado'!$BC$155:$BC$1048576,0),MATCH((CUADRO!M$5&amp;$E468),'Hoja de Trabajo para listado'!$BC$151:$CB$151,0)),0)+IFERROR(INDEX('Hoja de Trabajo para listado'!$DE$153:$DG$274,MATCH($A468,'Hoja de Trabajo para listado'!$DE$153:$DE$1048576,0),MATCH((CUADRO!M$5&amp;$E468),'Hoja de Trabajo para listado'!$DE$151:$DG$151,0)),0)+IFERROR(INDEX('Hoja de Trabajo para listado'!$CD$155:$DC$1048576,MATCH($A468,'Hoja de Trabajo para listado'!$CD$155:$CD$1048576,0),MATCH((CUADRO!M$5&amp;$E468),'Hoja de Trabajo para listado'!$CD$151:$DC$151,0)),0)</f>
        <v>0</v>
      </c>
      <c r="N468" s="255">
        <f ca="1">+IFERROR(INDEX('Hoja de Trabajo para listado'!$A$155:$Z$1048576,MATCH($A468,'Hoja de Trabajo para listado'!$A$155:$A$1048576,0),MATCH((CUADRO!N$5&amp;$E468),'Hoja de Trabajo para listado'!$A$151:$Z$151,0)),0)+IFERROR(INDEX('Hoja de Trabajo para listado'!$AB$155:$BA$1048576,MATCH($A468,'Hoja de Trabajo para listado'!$AB$155:$AB$1048576,0),MATCH((CUADRO!N$5&amp;$E468),'Hoja de Trabajo para listado'!$AB$151:$BA$151,0)),0)+IFERROR(INDEX('Hoja de Trabajo para listado'!$BC$155:$CB$1048576,MATCH($A468,'Hoja de Trabajo para listado'!$BC$155:$BC$1048576,0),MATCH((CUADRO!N$5&amp;$E468),'Hoja de Trabajo para listado'!$BC$151:$CB$151,0)),0)+IFERROR(INDEX('Hoja de Trabajo para listado'!$DE$153:$DG$274,MATCH($A468,'Hoja de Trabajo para listado'!$DE$153:$DE$1048576,0),MATCH((CUADRO!N$5&amp;$E468),'Hoja de Trabajo para listado'!$DE$151:$DG$151,0)),0)+IFERROR(INDEX('Hoja de Trabajo para listado'!$CD$155:$DC$1048576,MATCH($A468,'Hoja de Trabajo para listado'!$CD$155:$CD$1048576,0),MATCH((CUADRO!N$5&amp;$E468),'Hoja de Trabajo para listado'!$CD$151:$DC$151,0)),0)</f>
        <v>0</v>
      </c>
      <c r="O468" s="255">
        <f ca="1">+IFERROR(INDEX('Hoja de Trabajo para listado'!$A$155:$Z$1048576,MATCH($A468,'Hoja de Trabajo para listado'!$A$155:$A$1048576,0),MATCH((CUADRO!O$5&amp;$E468),'Hoja de Trabajo para listado'!$A$151:$Z$151,0)),0)+IFERROR(INDEX('Hoja de Trabajo para listado'!$AB$155:$BA$1048576,MATCH($A468,'Hoja de Trabajo para listado'!$AB$155:$AB$1048576,0),MATCH((CUADRO!O$5&amp;$E468),'Hoja de Trabajo para listado'!$AB$151:$BA$151,0)),0)+IFERROR(INDEX('Hoja de Trabajo para listado'!$BC$155:$CB$1048576,MATCH($A468,'Hoja de Trabajo para listado'!$BC$155:$BC$1048576,0),MATCH((CUADRO!O$5&amp;$E468),'Hoja de Trabajo para listado'!$BC$151:$CB$151,0)),0)+IFERROR(INDEX('Hoja de Trabajo para listado'!$DE$153:$DG$274,MATCH($A468,'Hoja de Trabajo para listado'!$DE$153:$DE$1048576,0),MATCH((CUADRO!O$5&amp;$E468),'Hoja de Trabajo para listado'!$DE$151:$DG$151,0)),0)+IFERROR(INDEX('Hoja de Trabajo para listado'!$CD$155:$DC$1048576,MATCH($A468,'Hoja de Trabajo para listado'!$CD$155:$CD$1048576,0),MATCH((CUADRO!O$5&amp;$E468),'Hoja de Trabajo para listado'!$CD$151:$DC$151,0)),0)</f>
        <v>0</v>
      </c>
      <c r="P468" s="255">
        <f ca="1">+IFERROR(INDEX('Hoja de Trabajo para listado'!$A$155:$Z$1048576,MATCH($A468,'Hoja de Trabajo para listado'!$A$155:$A$1048576,0),MATCH((CUADRO!P$5&amp;$E468),'Hoja de Trabajo para listado'!$A$151:$Z$151,0)),0)+IFERROR(INDEX('Hoja de Trabajo para listado'!$AB$155:$BA$1048576,MATCH($A468,'Hoja de Trabajo para listado'!$AB$155:$AB$1048576,0),MATCH((CUADRO!P$5&amp;$E468),'Hoja de Trabajo para listado'!$AB$151:$BA$151,0)),0)+IFERROR(INDEX('Hoja de Trabajo para listado'!$BC$155:$CB$1048576,MATCH($A468,'Hoja de Trabajo para listado'!$BC$155:$BC$1048576,0),MATCH((CUADRO!P$5&amp;$E468),'Hoja de Trabajo para listado'!$BC$151:$CB$151,0)),0)+IFERROR(INDEX('Hoja de Trabajo para listado'!$DE$153:$DG$274,MATCH($A468,'Hoja de Trabajo para listado'!$DE$153:$DE$1048576,0),MATCH((CUADRO!P$5&amp;$E468),'Hoja de Trabajo para listado'!$DE$151:$DG$151,0)),0)+IFERROR(INDEX('Hoja de Trabajo para listado'!$CD$155:$DC$1048576,MATCH($A468,'Hoja de Trabajo para listado'!$CD$155:$CD$1048576,0),MATCH((CUADRO!P$5&amp;$E468),'Hoja de Trabajo para listado'!$CD$151:$DC$151,0)),0)</f>
        <v>0</v>
      </c>
      <c r="Q468" s="255">
        <f ca="1">+IFERROR(INDEX('Hoja de Trabajo para listado'!$A$155:$Z$1048576,MATCH($A468,'Hoja de Trabajo para listado'!$A$155:$A$1048576,0),MATCH((CUADRO!Q$5&amp;$E468),'Hoja de Trabajo para listado'!$A$151:$Z$151,0)),0)+IFERROR(INDEX('Hoja de Trabajo para listado'!$AB$155:$BA$1048576,MATCH($A468,'Hoja de Trabajo para listado'!$AB$155:$AB$1048576,0),MATCH((CUADRO!Q$5&amp;$E468),'Hoja de Trabajo para listado'!$AB$151:$BA$151,0)),0)+IFERROR(INDEX('Hoja de Trabajo para listado'!$BC$155:$CB$1048576,MATCH($A468,'Hoja de Trabajo para listado'!$BC$155:$BC$1048576,0),MATCH((CUADRO!Q$5&amp;$E468),'Hoja de Trabajo para listado'!$BC$151:$CB$151,0)),0)+IFERROR(INDEX('Hoja de Trabajo para listado'!$DE$153:$DG$274,MATCH($A468,'Hoja de Trabajo para listado'!$DE$153:$DE$1048576,0),MATCH((CUADRO!Q$5&amp;$E468),'Hoja de Trabajo para listado'!$DE$151:$DG$151,0)),0)+IFERROR(INDEX('Hoja de Trabajo para listado'!$CD$155:$DC$1048576,MATCH($A468,'Hoja de Trabajo para listado'!$CD$155:$CD$1048576,0),MATCH((CUADRO!Q$5&amp;$E468),'Hoja de Trabajo para listado'!$CD$151:$DC$151,0)),0)</f>
        <v>0</v>
      </c>
      <c r="R468" s="255">
        <f t="shared" ca="1" si="14"/>
        <v>0</v>
      </c>
      <c r="S468" s="262"/>
      <c r="T468" s="255">
        <f ca="1">+T469</f>
        <v>0</v>
      </c>
      <c r="U468" s="254">
        <f t="shared" si="15"/>
        <v>1</v>
      </c>
      <c r="V468" s="362" t="str">
        <f>+VLOOKUP(A468,bd_lista!$A$3:$E$590,5,FALSE)</f>
        <v>Gobiernos Autonomos Municipales</v>
      </c>
      <c r="W468" s="361" t="str">
        <f>+V468</f>
        <v>Gobiernos Autonomos Municipales</v>
      </c>
      <c r="X468" s="254">
        <f>+VLOOKUP(A468,[2]Sheet1!$A$13:$D$744,4,FALSE)</f>
        <v>0</v>
      </c>
      <c r="Y468" s="254" t="e">
        <f>+VLOOKUP(X468,bd_lista!$A$3:$C$590,3,FALSE)</f>
        <v>#N/A</v>
      </c>
      <c r="Z468" s="316">
        <f>+X468</f>
        <v>0</v>
      </c>
      <c r="AA468" s="317" t="e">
        <f>+Y468</f>
        <v>#N/A</v>
      </c>
    </row>
    <row r="469" spans="1:27" customFormat="1" ht="15" hidden="1" customHeight="1">
      <c r="A469" s="32">
        <v>1209</v>
      </c>
      <c r="B469" s="307"/>
      <c r="C469" s="259" t="str">
        <f>+VLOOKUP(A469,bd_lista!$A$3:$C$590,3,FALSE)</f>
        <v>Gobierno Autónomo Municipal de Desaguadero</v>
      </c>
      <c r="D469" s="362"/>
      <c r="E469" s="256" t="s">
        <v>1314</v>
      </c>
      <c r="F469" s="255">
        <f ca="1">+IFERROR(INDEX('Hoja de Trabajo para listado'!$A$155:$Z$1048576,MATCH($A469,'Hoja de Trabajo para listado'!$A$155:$A$1048576,0),MATCH((CUADRO!F$5&amp;$E469),'Hoja de Trabajo para listado'!$A$151:$Z$151,0)),0)+IFERROR(INDEX('Hoja de Trabajo para listado'!$AB$155:$BA$1048576,MATCH($A469,'Hoja de Trabajo para listado'!$AB$155:$AB$1048576,0),MATCH((CUADRO!F$5&amp;$E469),'Hoja de Trabajo para listado'!$AB$151:$BA$151,0)),0)+IFERROR(INDEX('Hoja de Trabajo para listado'!$BC$155:$CB$1048576,MATCH($A469,'Hoja de Trabajo para listado'!$BC$155:$BC$1048576,0),MATCH((CUADRO!F$5&amp;$E469),'Hoja de Trabajo para listado'!$BC$151:$CB$151,0)),0)+IFERROR(INDEX('Hoja de Trabajo para listado'!$DE$153:$DG$274,MATCH($A469,'Hoja de Trabajo para listado'!$DE$153:$DE$1048576,0),MATCH((CUADRO!F$5&amp;$E469),'Hoja de Trabajo para listado'!$DE$151:$DG$151,0)),0)+IFERROR(INDEX('Hoja de Trabajo para listado'!$CD$155:$DC$1048576,MATCH($A469,'Hoja de Trabajo para listado'!$CD$155:$CD$1048576,0),MATCH((CUADRO!F$5&amp;$E469),'Hoja de Trabajo para listado'!$CD$151:$DC$151,0)),0)</f>
        <v>0</v>
      </c>
      <c r="G469" s="255">
        <f ca="1">+IFERROR(INDEX('Hoja de Trabajo para listado'!$A$155:$Z$1048576,MATCH($A469,'Hoja de Trabajo para listado'!$A$155:$A$1048576,0),MATCH((CUADRO!G$5&amp;$E469),'Hoja de Trabajo para listado'!$A$151:$Z$151,0)),0)+IFERROR(INDEX('Hoja de Trabajo para listado'!$AB$155:$BA$1048576,MATCH($A469,'Hoja de Trabajo para listado'!$AB$155:$AB$1048576,0),MATCH((CUADRO!G$5&amp;$E469),'Hoja de Trabajo para listado'!$AB$151:$BA$151,0)),0)+IFERROR(INDEX('Hoja de Trabajo para listado'!$BC$155:$CB$1048576,MATCH($A469,'Hoja de Trabajo para listado'!$BC$155:$BC$1048576,0),MATCH((CUADRO!G$5&amp;$E469),'Hoja de Trabajo para listado'!$BC$151:$CB$151,0)),0)+IFERROR(INDEX('Hoja de Trabajo para listado'!$DE$153:$DG$274,MATCH($A469,'Hoja de Trabajo para listado'!$DE$153:$DE$1048576,0),MATCH((CUADRO!G$5&amp;$E469),'Hoja de Trabajo para listado'!$DE$151:$DG$151,0)),0)+IFERROR(INDEX('Hoja de Trabajo para listado'!$CD$155:$DC$1048576,MATCH($A469,'Hoja de Trabajo para listado'!$CD$155:$CD$1048576,0),MATCH((CUADRO!G$5&amp;$E469),'Hoja de Trabajo para listado'!$CD$151:$DC$151,0)),0)</f>
        <v>0</v>
      </c>
      <c r="H469" s="255">
        <f ca="1">+IFERROR(INDEX('Hoja de Trabajo para listado'!$A$155:$Z$1048576,MATCH($A469,'Hoja de Trabajo para listado'!$A$155:$A$1048576,0),MATCH((CUADRO!H$5&amp;$E469),'Hoja de Trabajo para listado'!$A$151:$Z$151,0)),0)+IFERROR(INDEX('Hoja de Trabajo para listado'!$AB$155:$BA$1048576,MATCH($A469,'Hoja de Trabajo para listado'!$AB$155:$AB$1048576,0),MATCH((CUADRO!H$5&amp;$E469),'Hoja de Trabajo para listado'!$AB$151:$BA$151,0)),0)+IFERROR(INDEX('Hoja de Trabajo para listado'!$BC$155:$CB$1048576,MATCH($A469,'Hoja de Trabajo para listado'!$BC$155:$BC$1048576,0),MATCH((CUADRO!H$5&amp;$E469),'Hoja de Trabajo para listado'!$BC$151:$CB$151,0)),0)+IFERROR(INDEX('Hoja de Trabajo para listado'!$DE$153:$DG$274,MATCH($A469,'Hoja de Trabajo para listado'!$DE$153:$DE$1048576,0),MATCH((CUADRO!H$5&amp;$E469),'Hoja de Trabajo para listado'!$DE$151:$DG$151,0)),0)+IFERROR(INDEX('Hoja de Trabajo para listado'!$CD$155:$DC$1048576,MATCH($A469,'Hoja de Trabajo para listado'!$CD$155:$CD$1048576,0),MATCH((CUADRO!H$5&amp;$E469),'Hoja de Trabajo para listado'!$CD$151:$DC$151,0)),0)</f>
        <v>0</v>
      </c>
      <c r="I469" s="255">
        <f ca="1">+IFERROR(INDEX('Hoja de Trabajo para listado'!$A$155:$Z$1048576,MATCH($A469,'Hoja de Trabajo para listado'!$A$155:$A$1048576,0),MATCH((CUADRO!I$5&amp;$E469),'Hoja de Trabajo para listado'!$A$151:$Z$151,0)),0)+IFERROR(INDEX('Hoja de Trabajo para listado'!$AB$155:$BA$1048576,MATCH($A469,'Hoja de Trabajo para listado'!$AB$155:$AB$1048576,0),MATCH((CUADRO!I$5&amp;$E469),'Hoja de Trabajo para listado'!$AB$151:$BA$151,0)),0)+IFERROR(INDEX('Hoja de Trabajo para listado'!$BC$155:$CB$1048576,MATCH($A469,'Hoja de Trabajo para listado'!$BC$155:$BC$1048576,0),MATCH((CUADRO!I$5&amp;$E469),'Hoja de Trabajo para listado'!$BC$151:$CB$151,0)),0)+IFERROR(INDEX('Hoja de Trabajo para listado'!$DE$153:$DG$274,MATCH($A469,'Hoja de Trabajo para listado'!$DE$153:$DE$1048576,0),MATCH((CUADRO!I$5&amp;$E469),'Hoja de Trabajo para listado'!$DE$151:$DG$151,0)),0)+IFERROR(INDEX('Hoja de Trabajo para listado'!$CD$155:$DC$1048576,MATCH($A469,'Hoja de Trabajo para listado'!$CD$155:$CD$1048576,0),MATCH((CUADRO!I$5&amp;$E469),'Hoja de Trabajo para listado'!$CD$151:$DC$151,0)),0)</f>
        <v>0</v>
      </c>
      <c r="J469" s="255">
        <f ca="1">+IFERROR(INDEX('Hoja de Trabajo para listado'!$A$155:$Z$1048576,MATCH($A469,'Hoja de Trabajo para listado'!$A$155:$A$1048576,0),MATCH((CUADRO!J$5&amp;$E469),'Hoja de Trabajo para listado'!$A$151:$Z$151,0)),0)+IFERROR(INDEX('Hoja de Trabajo para listado'!$AB$155:$BA$1048576,MATCH($A469,'Hoja de Trabajo para listado'!$AB$155:$AB$1048576,0),MATCH((CUADRO!J$5&amp;$E469),'Hoja de Trabajo para listado'!$AB$151:$BA$151,0)),0)+IFERROR(INDEX('Hoja de Trabajo para listado'!$BC$155:$CB$1048576,MATCH($A469,'Hoja de Trabajo para listado'!$BC$155:$BC$1048576,0),MATCH((CUADRO!J$5&amp;$E469),'Hoja de Trabajo para listado'!$BC$151:$CB$151,0)),0)+IFERROR(INDEX('Hoja de Trabajo para listado'!$DE$153:$DG$274,MATCH($A469,'Hoja de Trabajo para listado'!$DE$153:$DE$1048576,0),MATCH((CUADRO!J$5&amp;$E469),'Hoja de Trabajo para listado'!$DE$151:$DG$151,0)),0)+IFERROR(INDEX('Hoja de Trabajo para listado'!$CD$155:$DC$1048576,MATCH($A469,'Hoja de Trabajo para listado'!$CD$155:$CD$1048576,0),MATCH((CUADRO!J$5&amp;$E469),'Hoja de Trabajo para listado'!$CD$151:$DC$151,0)),0)</f>
        <v>0</v>
      </c>
      <c r="K469" s="255">
        <f ca="1">+IFERROR(INDEX('Hoja de Trabajo para listado'!$A$155:$Z$1048576,MATCH($A469,'Hoja de Trabajo para listado'!$A$155:$A$1048576,0),MATCH((CUADRO!K$5&amp;$E469),'Hoja de Trabajo para listado'!$A$151:$Z$151,0)),0)+IFERROR(INDEX('Hoja de Trabajo para listado'!$AB$155:$BA$1048576,MATCH($A469,'Hoja de Trabajo para listado'!$AB$155:$AB$1048576,0),MATCH((CUADRO!K$5&amp;$E469),'Hoja de Trabajo para listado'!$AB$151:$BA$151,0)),0)+IFERROR(INDEX('Hoja de Trabajo para listado'!$BC$155:$CB$1048576,MATCH($A469,'Hoja de Trabajo para listado'!$BC$155:$BC$1048576,0),MATCH((CUADRO!K$5&amp;$E469),'Hoja de Trabajo para listado'!$BC$151:$CB$151,0)),0)+IFERROR(INDEX('Hoja de Trabajo para listado'!$DE$153:$DG$274,MATCH($A469,'Hoja de Trabajo para listado'!$DE$153:$DE$1048576,0),MATCH((CUADRO!K$5&amp;$E469),'Hoja de Trabajo para listado'!$DE$151:$DG$151,0)),0)+IFERROR(INDEX('Hoja de Trabajo para listado'!$CD$155:$DC$1048576,MATCH($A469,'Hoja de Trabajo para listado'!$CD$155:$CD$1048576,0),MATCH((CUADRO!K$5&amp;$E469),'Hoja de Trabajo para listado'!$CD$151:$DC$151,0)),0)</f>
        <v>0</v>
      </c>
      <c r="L469" s="255">
        <f ca="1">+IFERROR(INDEX('Hoja de Trabajo para listado'!$A$155:$Z$1048576,MATCH($A469,'Hoja de Trabajo para listado'!$A$155:$A$1048576,0),MATCH((CUADRO!L$5&amp;$E469),'Hoja de Trabajo para listado'!$A$151:$Z$151,0)),0)+IFERROR(INDEX('Hoja de Trabajo para listado'!$AB$155:$BA$1048576,MATCH($A469,'Hoja de Trabajo para listado'!$AB$155:$AB$1048576,0),MATCH((CUADRO!L$5&amp;$E469),'Hoja de Trabajo para listado'!$AB$151:$BA$151,0)),0)+IFERROR(INDEX('Hoja de Trabajo para listado'!$BC$155:$CB$1048576,MATCH($A469,'Hoja de Trabajo para listado'!$BC$155:$BC$1048576,0),MATCH((CUADRO!L$5&amp;$E469),'Hoja de Trabajo para listado'!$BC$151:$CB$151,0)),0)+IFERROR(INDEX('Hoja de Trabajo para listado'!$DE$153:$DG$274,MATCH($A469,'Hoja de Trabajo para listado'!$DE$153:$DE$1048576,0),MATCH((CUADRO!L$5&amp;$E469),'Hoja de Trabajo para listado'!$DE$151:$DG$151,0)),0)+IFERROR(INDEX('Hoja de Trabajo para listado'!$CD$155:$DC$1048576,MATCH($A469,'Hoja de Trabajo para listado'!$CD$155:$CD$1048576,0),MATCH((CUADRO!L$5&amp;$E469),'Hoja de Trabajo para listado'!$CD$151:$DC$151,0)),0)</f>
        <v>0</v>
      </c>
      <c r="M469" s="255">
        <f ca="1">+IFERROR(INDEX('Hoja de Trabajo para listado'!$A$155:$Z$1048576,MATCH($A469,'Hoja de Trabajo para listado'!$A$155:$A$1048576,0),MATCH((CUADRO!M$5&amp;$E469),'Hoja de Trabajo para listado'!$A$151:$Z$151,0)),0)+IFERROR(INDEX('Hoja de Trabajo para listado'!$AB$155:$BA$1048576,MATCH($A469,'Hoja de Trabajo para listado'!$AB$155:$AB$1048576,0),MATCH((CUADRO!M$5&amp;$E469),'Hoja de Trabajo para listado'!$AB$151:$BA$151,0)),0)+IFERROR(INDEX('Hoja de Trabajo para listado'!$BC$155:$CB$1048576,MATCH($A469,'Hoja de Trabajo para listado'!$BC$155:$BC$1048576,0),MATCH((CUADRO!M$5&amp;$E469),'Hoja de Trabajo para listado'!$BC$151:$CB$151,0)),0)+IFERROR(INDEX('Hoja de Trabajo para listado'!$DE$153:$DG$274,MATCH($A469,'Hoja de Trabajo para listado'!$DE$153:$DE$1048576,0),MATCH((CUADRO!M$5&amp;$E469),'Hoja de Trabajo para listado'!$DE$151:$DG$151,0)),0)+IFERROR(INDEX('Hoja de Trabajo para listado'!$CD$155:$DC$1048576,MATCH($A469,'Hoja de Trabajo para listado'!$CD$155:$CD$1048576,0),MATCH((CUADRO!M$5&amp;$E469),'Hoja de Trabajo para listado'!$CD$151:$DC$151,0)),0)</f>
        <v>0</v>
      </c>
      <c r="N469" s="255">
        <f ca="1">+IFERROR(INDEX('Hoja de Trabajo para listado'!$A$155:$Z$1048576,MATCH($A469,'Hoja de Trabajo para listado'!$A$155:$A$1048576,0),MATCH((CUADRO!N$5&amp;$E469),'Hoja de Trabajo para listado'!$A$151:$Z$151,0)),0)+IFERROR(INDEX('Hoja de Trabajo para listado'!$AB$155:$BA$1048576,MATCH($A469,'Hoja de Trabajo para listado'!$AB$155:$AB$1048576,0),MATCH((CUADRO!N$5&amp;$E469),'Hoja de Trabajo para listado'!$AB$151:$BA$151,0)),0)+IFERROR(INDEX('Hoja de Trabajo para listado'!$BC$155:$CB$1048576,MATCH($A469,'Hoja de Trabajo para listado'!$BC$155:$BC$1048576,0),MATCH((CUADRO!N$5&amp;$E469),'Hoja de Trabajo para listado'!$BC$151:$CB$151,0)),0)+IFERROR(INDEX('Hoja de Trabajo para listado'!$DE$153:$DG$274,MATCH($A469,'Hoja de Trabajo para listado'!$DE$153:$DE$1048576,0),MATCH((CUADRO!N$5&amp;$E469),'Hoja de Trabajo para listado'!$DE$151:$DG$151,0)),0)+IFERROR(INDEX('Hoja de Trabajo para listado'!$CD$155:$DC$1048576,MATCH($A469,'Hoja de Trabajo para listado'!$CD$155:$CD$1048576,0),MATCH((CUADRO!N$5&amp;$E469),'Hoja de Trabajo para listado'!$CD$151:$DC$151,0)),0)</f>
        <v>0</v>
      </c>
      <c r="O469" s="255">
        <f ca="1">+IFERROR(INDEX('Hoja de Trabajo para listado'!$A$155:$Z$1048576,MATCH($A469,'Hoja de Trabajo para listado'!$A$155:$A$1048576,0),MATCH((CUADRO!O$5&amp;$E469),'Hoja de Trabajo para listado'!$A$151:$Z$151,0)),0)+IFERROR(INDEX('Hoja de Trabajo para listado'!$AB$155:$BA$1048576,MATCH($A469,'Hoja de Trabajo para listado'!$AB$155:$AB$1048576,0),MATCH((CUADRO!O$5&amp;$E469),'Hoja de Trabajo para listado'!$AB$151:$BA$151,0)),0)+IFERROR(INDEX('Hoja de Trabajo para listado'!$BC$155:$CB$1048576,MATCH($A469,'Hoja de Trabajo para listado'!$BC$155:$BC$1048576,0),MATCH((CUADRO!O$5&amp;$E469),'Hoja de Trabajo para listado'!$BC$151:$CB$151,0)),0)+IFERROR(INDEX('Hoja de Trabajo para listado'!$DE$153:$DG$274,MATCH($A469,'Hoja de Trabajo para listado'!$DE$153:$DE$1048576,0),MATCH((CUADRO!O$5&amp;$E469),'Hoja de Trabajo para listado'!$DE$151:$DG$151,0)),0)+IFERROR(INDEX('Hoja de Trabajo para listado'!$CD$155:$DC$1048576,MATCH($A469,'Hoja de Trabajo para listado'!$CD$155:$CD$1048576,0),MATCH((CUADRO!O$5&amp;$E469),'Hoja de Trabajo para listado'!$CD$151:$DC$151,0)),0)</f>
        <v>0</v>
      </c>
      <c r="P469" s="255">
        <f ca="1">+IFERROR(INDEX('Hoja de Trabajo para listado'!$A$155:$Z$1048576,MATCH($A469,'Hoja de Trabajo para listado'!$A$155:$A$1048576,0),MATCH((CUADRO!P$5&amp;$E469),'Hoja de Trabajo para listado'!$A$151:$Z$151,0)),0)+IFERROR(INDEX('Hoja de Trabajo para listado'!$AB$155:$BA$1048576,MATCH($A469,'Hoja de Trabajo para listado'!$AB$155:$AB$1048576,0),MATCH((CUADRO!P$5&amp;$E469),'Hoja de Trabajo para listado'!$AB$151:$BA$151,0)),0)+IFERROR(INDEX('Hoja de Trabajo para listado'!$BC$155:$CB$1048576,MATCH($A469,'Hoja de Trabajo para listado'!$BC$155:$BC$1048576,0),MATCH((CUADRO!P$5&amp;$E469),'Hoja de Trabajo para listado'!$BC$151:$CB$151,0)),0)+IFERROR(INDEX('Hoja de Trabajo para listado'!$DE$153:$DG$274,MATCH($A469,'Hoja de Trabajo para listado'!$DE$153:$DE$1048576,0),MATCH((CUADRO!P$5&amp;$E469),'Hoja de Trabajo para listado'!$DE$151:$DG$151,0)),0)+IFERROR(INDEX('Hoja de Trabajo para listado'!$CD$155:$DC$1048576,MATCH($A469,'Hoja de Trabajo para listado'!$CD$155:$CD$1048576,0),MATCH((CUADRO!P$5&amp;$E469),'Hoja de Trabajo para listado'!$CD$151:$DC$151,0)),0)</f>
        <v>0</v>
      </c>
      <c r="Q469" s="255">
        <f ca="1">+IFERROR(INDEX('Hoja de Trabajo para listado'!$A$155:$Z$1048576,MATCH($A469,'Hoja de Trabajo para listado'!$A$155:$A$1048576,0),MATCH((CUADRO!Q$5&amp;$E469),'Hoja de Trabajo para listado'!$A$151:$Z$151,0)),0)+IFERROR(INDEX('Hoja de Trabajo para listado'!$AB$155:$BA$1048576,MATCH($A469,'Hoja de Trabajo para listado'!$AB$155:$AB$1048576,0),MATCH((CUADRO!Q$5&amp;$E469),'Hoja de Trabajo para listado'!$AB$151:$BA$151,0)),0)+IFERROR(INDEX('Hoja de Trabajo para listado'!$BC$155:$CB$1048576,MATCH($A469,'Hoja de Trabajo para listado'!$BC$155:$BC$1048576,0),MATCH((CUADRO!Q$5&amp;$E469),'Hoja de Trabajo para listado'!$BC$151:$CB$151,0)),0)+IFERROR(INDEX('Hoja de Trabajo para listado'!$DE$153:$DG$274,MATCH($A469,'Hoja de Trabajo para listado'!$DE$153:$DE$1048576,0),MATCH((CUADRO!Q$5&amp;$E469),'Hoja de Trabajo para listado'!$DE$151:$DG$151,0)),0)+IFERROR(INDEX('Hoja de Trabajo para listado'!$CD$155:$DC$1048576,MATCH($A469,'Hoja de Trabajo para listado'!$CD$155:$CD$1048576,0),MATCH((CUADRO!Q$5&amp;$E469),'Hoja de Trabajo para listado'!$CD$151:$DC$151,0)),0)</f>
        <v>0</v>
      </c>
      <c r="R469" s="255">
        <f t="shared" ca="1" si="14"/>
        <v>0</v>
      </c>
      <c r="S469" s="262">
        <f ca="1">+R468+R469</f>
        <v>0</v>
      </c>
      <c r="T469" s="255">
        <f ca="1">+S469</f>
        <v>0</v>
      </c>
      <c r="U469" s="254">
        <f t="shared" si="15"/>
        <v>2</v>
      </c>
      <c r="V469" s="362" t="str">
        <f>+VLOOKUP(A469,bd_lista!$A$3:$E$590,5,FALSE)</f>
        <v>Gobiernos Autonomos Municipales</v>
      </c>
      <c r="W469" s="362"/>
      <c r="X469" s="254">
        <f>+VLOOKUP(A469,[2]Sheet1!$A$13:$D$744,4,FALSE)</f>
        <v>0</v>
      </c>
      <c r="Y469" s="254" t="e">
        <f>+VLOOKUP(X469,bd_lista!$A$3:$C$590,3,FALSE)</f>
        <v>#N/A</v>
      </c>
      <c r="Z469" s="314"/>
      <c r="AA469" s="315"/>
    </row>
    <row r="470" spans="1:27" customFormat="1" ht="15" hidden="1" customHeight="1">
      <c r="A470" s="32">
        <v>1210</v>
      </c>
      <c r="B470" s="306">
        <f>+A470</f>
        <v>1210</v>
      </c>
      <c r="C470" s="259" t="str">
        <f>+VLOOKUP(A470,bd_lista!$A$3:$C$590,3,FALSE)</f>
        <v>Gobierno Autónomo Municipal de Caranavi</v>
      </c>
      <c r="D470" s="361" t="str">
        <f>+C470</f>
        <v>Gobierno Autónomo Municipal de Caranavi</v>
      </c>
      <c r="E470" s="254" t="s">
        <v>1313</v>
      </c>
      <c r="F470" s="255">
        <f ca="1">+IFERROR(INDEX('Hoja de Trabajo para listado'!$A$155:$Z$1048576,MATCH($A470,'Hoja de Trabajo para listado'!$A$155:$A$1048576,0),MATCH((CUADRO!F$5&amp;$E470),'Hoja de Trabajo para listado'!$A$151:$Z$151,0)),0)+IFERROR(INDEX('Hoja de Trabajo para listado'!$AB$155:$BA$1048576,MATCH($A470,'Hoja de Trabajo para listado'!$AB$155:$AB$1048576,0),MATCH((CUADRO!F$5&amp;$E470),'Hoja de Trabajo para listado'!$AB$151:$BA$151,0)),0)+IFERROR(INDEX('Hoja de Trabajo para listado'!$BC$155:$CB$1048576,MATCH($A470,'Hoja de Trabajo para listado'!$BC$155:$BC$1048576,0),MATCH((CUADRO!F$5&amp;$E470),'Hoja de Trabajo para listado'!$BC$151:$CB$151,0)),0)+IFERROR(INDEX('Hoja de Trabajo para listado'!$DE$153:$DG$274,MATCH($A470,'Hoja de Trabajo para listado'!$DE$153:$DE$1048576,0),MATCH((CUADRO!F$5&amp;$E470),'Hoja de Trabajo para listado'!$DE$151:$DG$151,0)),0)+IFERROR(INDEX('Hoja de Trabajo para listado'!$CD$155:$DC$1048576,MATCH($A470,'Hoja de Trabajo para listado'!$CD$155:$CD$1048576,0),MATCH((CUADRO!F$5&amp;$E470),'Hoja de Trabajo para listado'!$CD$151:$DC$151,0)),0)</f>
        <v>0</v>
      </c>
      <c r="G470" s="255">
        <f ca="1">+IFERROR(INDEX('Hoja de Trabajo para listado'!$A$155:$Z$1048576,MATCH($A470,'Hoja de Trabajo para listado'!$A$155:$A$1048576,0),MATCH((CUADRO!G$5&amp;$E470),'Hoja de Trabajo para listado'!$A$151:$Z$151,0)),0)+IFERROR(INDEX('Hoja de Trabajo para listado'!$AB$155:$BA$1048576,MATCH($A470,'Hoja de Trabajo para listado'!$AB$155:$AB$1048576,0),MATCH((CUADRO!G$5&amp;$E470),'Hoja de Trabajo para listado'!$AB$151:$BA$151,0)),0)+IFERROR(INDEX('Hoja de Trabajo para listado'!$BC$155:$CB$1048576,MATCH($A470,'Hoja de Trabajo para listado'!$BC$155:$BC$1048576,0),MATCH((CUADRO!G$5&amp;$E470),'Hoja de Trabajo para listado'!$BC$151:$CB$151,0)),0)+IFERROR(INDEX('Hoja de Trabajo para listado'!$DE$153:$DG$274,MATCH($A470,'Hoja de Trabajo para listado'!$DE$153:$DE$1048576,0),MATCH((CUADRO!G$5&amp;$E470),'Hoja de Trabajo para listado'!$DE$151:$DG$151,0)),0)+IFERROR(INDEX('Hoja de Trabajo para listado'!$CD$155:$DC$1048576,MATCH($A470,'Hoja de Trabajo para listado'!$CD$155:$CD$1048576,0),MATCH((CUADRO!G$5&amp;$E470),'Hoja de Trabajo para listado'!$CD$151:$DC$151,0)),0)</f>
        <v>0</v>
      </c>
      <c r="H470" s="255">
        <f ca="1">+IFERROR(INDEX('Hoja de Trabajo para listado'!$A$155:$Z$1048576,MATCH($A470,'Hoja de Trabajo para listado'!$A$155:$A$1048576,0),MATCH((CUADRO!H$5&amp;$E470),'Hoja de Trabajo para listado'!$A$151:$Z$151,0)),0)+IFERROR(INDEX('Hoja de Trabajo para listado'!$AB$155:$BA$1048576,MATCH($A470,'Hoja de Trabajo para listado'!$AB$155:$AB$1048576,0),MATCH((CUADRO!H$5&amp;$E470),'Hoja de Trabajo para listado'!$AB$151:$BA$151,0)),0)+IFERROR(INDEX('Hoja de Trabajo para listado'!$BC$155:$CB$1048576,MATCH($A470,'Hoja de Trabajo para listado'!$BC$155:$BC$1048576,0),MATCH((CUADRO!H$5&amp;$E470),'Hoja de Trabajo para listado'!$BC$151:$CB$151,0)),0)+IFERROR(INDEX('Hoja de Trabajo para listado'!$DE$153:$DG$274,MATCH($A470,'Hoja de Trabajo para listado'!$DE$153:$DE$1048576,0),MATCH((CUADRO!H$5&amp;$E470),'Hoja de Trabajo para listado'!$DE$151:$DG$151,0)),0)+IFERROR(INDEX('Hoja de Trabajo para listado'!$CD$155:$DC$1048576,MATCH($A470,'Hoja de Trabajo para listado'!$CD$155:$CD$1048576,0),MATCH((CUADRO!H$5&amp;$E470),'Hoja de Trabajo para listado'!$CD$151:$DC$151,0)),0)</f>
        <v>0</v>
      </c>
      <c r="I470" s="255">
        <f ca="1">+IFERROR(INDEX('Hoja de Trabajo para listado'!$A$155:$Z$1048576,MATCH($A470,'Hoja de Trabajo para listado'!$A$155:$A$1048576,0),MATCH((CUADRO!I$5&amp;$E470),'Hoja de Trabajo para listado'!$A$151:$Z$151,0)),0)+IFERROR(INDEX('Hoja de Trabajo para listado'!$AB$155:$BA$1048576,MATCH($A470,'Hoja de Trabajo para listado'!$AB$155:$AB$1048576,0),MATCH((CUADRO!I$5&amp;$E470),'Hoja de Trabajo para listado'!$AB$151:$BA$151,0)),0)+IFERROR(INDEX('Hoja de Trabajo para listado'!$BC$155:$CB$1048576,MATCH($A470,'Hoja de Trabajo para listado'!$BC$155:$BC$1048576,0),MATCH((CUADRO!I$5&amp;$E470),'Hoja de Trabajo para listado'!$BC$151:$CB$151,0)),0)+IFERROR(INDEX('Hoja de Trabajo para listado'!$DE$153:$DG$274,MATCH($A470,'Hoja de Trabajo para listado'!$DE$153:$DE$1048576,0),MATCH((CUADRO!I$5&amp;$E470),'Hoja de Trabajo para listado'!$DE$151:$DG$151,0)),0)+IFERROR(INDEX('Hoja de Trabajo para listado'!$CD$155:$DC$1048576,MATCH($A470,'Hoja de Trabajo para listado'!$CD$155:$CD$1048576,0),MATCH((CUADRO!I$5&amp;$E470),'Hoja de Trabajo para listado'!$CD$151:$DC$151,0)),0)</f>
        <v>0</v>
      </c>
      <c r="J470" s="255">
        <f ca="1">+IFERROR(INDEX('Hoja de Trabajo para listado'!$A$155:$Z$1048576,MATCH($A470,'Hoja de Trabajo para listado'!$A$155:$A$1048576,0),MATCH((CUADRO!J$5&amp;$E470),'Hoja de Trabajo para listado'!$A$151:$Z$151,0)),0)+IFERROR(INDEX('Hoja de Trabajo para listado'!$AB$155:$BA$1048576,MATCH($A470,'Hoja de Trabajo para listado'!$AB$155:$AB$1048576,0),MATCH((CUADRO!J$5&amp;$E470),'Hoja de Trabajo para listado'!$AB$151:$BA$151,0)),0)+IFERROR(INDEX('Hoja de Trabajo para listado'!$BC$155:$CB$1048576,MATCH($A470,'Hoja de Trabajo para listado'!$BC$155:$BC$1048576,0),MATCH((CUADRO!J$5&amp;$E470),'Hoja de Trabajo para listado'!$BC$151:$CB$151,0)),0)+IFERROR(INDEX('Hoja de Trabajo para listado'!$DE$153:$DG$274,MATCH($A470,'Hoja de Trabajo para listado'!$DE$153:$DE$1048576,0),MATCH((CUADRO!J$5&amp;$E470),'Hoja de Trabajo para listado'!$DE$151:$DG$151,0)),0)+IFERROR(INDEX('Hoja de Trabajo para listado'!$CD$155:$DC$1048576,MATCH($A470,'Hoja de Trabajo para listado'!$CD$155:$CD$1048576,0),MATCH((CUADRO!J$5&amp;$E470),'Hoja de Trabajo para listado'!$CD$151:$DC$151,0)),0)</f>
        <v>0</v>
      </c>
      <c r="K470" s="255">
        <f ca="1">+IFERROR(INDEX('Hoja de Trabajo para listado'!$A$155:$Z$1048576,MATCH($A470,'Hoja de Trabajo para listado'!$A$155:$A$1048576,0),MATCH((CUADRO!K$5&amp;$E470),'Hoja de Trabajo para listado'!$A$151:$Z$151,0)),0)+IFERROR(INDEX('Hoja de Trabajo para listado'!$AB$155:$BA$1048576,MATCH($A470,'Hoja de Trabajo para listado'!$AB$155:$AB$1048576,0),MATCH((CUADRO!K$5&amp;$E470),'Hoja de Trabajo para listado'!$AB$151:$BA$151,0)),0)+IFERROR(INDEX('Hoja de Trabajo para listado'!$BC$155:$CB$1048576,MATCH($A470,'Hoja de Trabajo para listado'!$BC$155:$BC$1048576,0),MATCH((CUADRO!K$5&amp;$E470),'Hoja de Trabajo para listado'!$BC$151:$CB$151,0)),0)+IFERROR(INDEX('Hoja de Trabajo para listado'!$DE$153:$DG$274,MATCH($A470,'Hoja de Trabajo para listado'!$DE$153:$DE$1048576,0),MATCH((CUADRO!K$5&amp;$E470),'Hoja de Trabajo para listado'!$DE$151:$DG$151,0)),0)+IFERROR(INDEX('Hoja de Trabajo para listado'!$CD$155:$DC$1048576,MATCH($A470,'Hoja de Trabajo para listado'!$CD$155:$CD$1048576,0),MATCH((CUADRO!K$5&amp;$E470),'Hoja de Trabajo para listado'!$CD$151:$DC$151,0)),0)</f>
        <v>0</v>
      </c>
      <c r="L470" s="255">
        <f ca="1">+IFERROR(INDEX('Hoja de Trabajo para listado'!$A$155:$Z$1048576,MATCH($A470,'Hoja de Trabajo para listado'!$A$155:$A$1048576,0),MATCH((CUADRO!L$5&amp;$E470),'Hoja de Trabajo para listado'!$A$151:$Z$151,0)),0)+IFERROR(INDEX('Hoja de Trabajo para listado'!$AB$155:$BA$1048576,MATCH($A470,'Hoja de Trabajo para listado'!$AB$155:$AB$1048576,0),MATCH((CUADRO!L$5&amp;$E470),'Hoja de Trabajo para listado'!$AB$151:$BA$151,0)),0)+IFERROR(INDEX('Hoja de Trabajo para listado'!$BC$155:$CB$1048576,MATCH($A470,'Hoja de Trabajo para listado'!$BC$155:$BC$1048576,0),MATCH((CUADRO!L$5&amp;$E470),'Hoja de Trabajo para listado'!$BC$151:$CB$151,0)),0)+IFERROR(INDEX('Hoja de Trabajo para listado'!$DE$153:$DG$274,MATCH($A470,'Hoja de Trabajo para listado'!$DE$153:$DE$1048576,0),MATCH((CUADRO!L$5&amp;$E470),'Hoja de Trabajo para listado'!$DE$151:$DG$151,0)),0)+IFERROR(INDEX('Hoja de Trabajo para listado'!$CD$155:$DC$1048576,MATCH($A470,'Hoja de Trabajo para listado'!$CD$155:$CD$1048576,0),MATCH((CUADRO!L$5&amp;$E470),'Hoja de Trabajo para listado'!$CD$151:$DC$151,0)),0)</f>
        <v>0</v>
      </c>
      <c r="M470" s="255">
        <f ca="1">+IFERROR(INDEX('Hoja de Trabajo para listado'!$A$155:$Z$1048576,MATCH($A470,'Hoja de Trabajo para listado'!$A$155:$A$1048576,0),MATCH((CUADRO!M$5&amp;$E470),'Hoja de Trabajo para listado'!$A$151:$Z$151,0)),0)+IFERROR(INDEX('Hoja de Trabajo para listado'!$AB$155:$BA$1048576,MATCH($A470,'Hoja de Trabajo para listado'!$AB$155:$AB$1048576,0),MATCH((CUADRO!M$5&amp;$E470),'Hoja de Trabajo para listado'!$AB$151:$BA$151,0)),0)+IFERROR(INDEX('Hoja de Trabajo para listado'!$BC$155:$CB$1048576,MATCH($A470,'Hoja de Trabajo para listado'!$BC$155:$BC$1048576,0),MATCH((CUADRO!M$5&amp;$E470),'Hoja de Trabajo para listado'!$BC$151:$CB$151,0)),0)+IFERROR(INDEX('Hoja de Trabajo para listado'!$DE$153:$DG$274,MATCH($A470,'Hoja de Trabajo para listado'!$DE$153:$DE$1048576,0),MATCH((CUADRO!M$5&amp;$E470),'Hoja de Trabajo para listado'!$DE$151:$DG$151,0)),0)+IFERROR(INDEX('Hoja de Trabajo para listado'!$CD$155:$DC$1048576,MATCH($A470,'Hoja de Trabajo para listado'!$CD$155:$CD$1048576,0),MATCH((CUADRO!M$5&amp;$E470),'Hoja de Trabajo para listado'!$CD$151:$DC$151,0)),0)</f>
        <v>0</v>
      </c>
      <c r="N470" s="255">
        <f ca="1">+IFERROR(INDEX('Hoja de Trabajo para listado'!$A$155:$Z$1048576,MATCH($A470,'Hoja de Trabajo para listado'!$A$155:$A$1048576,0),MATCH((CUADRO!N$5&amp;$E470),'Hoja de Trabajo para listado'!$A$151:$Z$151,0)),0)+IFERROR(INDEX('Hoja de Trabajo para listado'!$AB$155:$BA$1048576,MATCH($A470,'Hoja de Trabajo para listado'!$AB$155:$AB$1048576,0),MATCH((CUADRO!N$5&amp;$E470),'Hoja de Trabajo para listado'!$AB$151:$BA$151,0)),0)+IFERROR(INDEX('Hoja de Trabajo para listado'!$BC$155:$CB$1048576,MATCH($A470,'Hoja de Trabajo para listado'!$BC$155:$BC$1048576,0),MATCH((CUADRO!N$5&amp;$E470),'Hoja de Trabajo para listado'!$BC$151:$CB$151,0)),0)+IFERROR(INDEX('Hoja de Trabajo para listado'!$DE$153:$DG$274,MATCH($A470,'Hoja de Trabajo para listado'!$DE$153:$DE$1048576,0),MATCH((CUADRO!N$5&amp;$E470),'Hoja de Trabajo para listado'!$DE$151:$DG$151,0)),0)+IFERROR(INDEX('Hoja de Trabajo para listado'!$CD$155:$DC$1048576,MATCH($A470,'Hoja de Trabajo para listado'!$CD$155:$CD$1048576,0),MATCH((CUADRO!N$5&amp;$E470),'Hoja de Trabajo para listado'!$CD$151:$DC$151,0)),0)</f>
        <v>0</v>
      </c>
      <c r="O470" s="255">
        <f ca="1">+IFERROR(INDEX('Hoja de Trabajo para listado'!$A$155:$Z$1048576,MATCH($A470,'Hoja de Trabajo para listado'!$A$155:$A$1048576,0),MATCH((CUADRO!O$5&amp;$E470),'Hoja de Trabajo para listado'!$A$151:$Z$151,0)),0)+IFERROR(INDEX('Hoja de Trabajo para listado'!$AB$155:$BA$1048576,MATCH($A470,'Hoja de Trabajo para listado'!$AB$155:$AB$1048576,0),MATCH((CUADRO!O$5&amp;$E470),'Hoja de Trabajo para listado'!$AB$151:$BA$151,0)),0)+IFERROR(INDEX('Hoja de Trabajo para listado'!$BC$155:$CB$1048576,MATCH($A470,'Hoja de Trabajo para listado'!$BC$155:$BC$1048576,0),MATCH((CUADRO!O$5&amp;$E470),'Hoja de Trabajo para listado'!$BC$151:$CB$151,0)),0)+IFERROR(INDEX('Hoja de Trabajo para listado'!$DE$153:$DG$274,MATCH($A470,'Hoja de Trabajo para listado'!$DE$153:$DE$1048576,0),MATCH((CUADRO!O$5&amp;$E470),'Hoja de Trabajo para listado'!$DE$151:$DG$151,0)),0)+IFERROR(INDEX('Hoja de Trabajo para listado'!$CD$155:$DC$1048576,MATCH($A470,'Hoja de Trabajo para listado'!$CD$155:$CD$1048576,0),MATCH((CUADRO!O$5&amp;$E470),'Hoja de Trabajo para listado'!$CD$151:$DC$151,0)),0)</f>
        <v>0</v>
      </c>
      <c r="P470" s="255">
        <f ca="1">+IFERROR(INDEX('Hoja de Trabajo para listado'!$A$155:$Z$1048576,MATCH($A470,'Hoja de Trabajo para listado'!$A$155:$A$1048576,0),MATCH((CUADRO!P$5&amp;$E470),'Hoja de Trabajo para listado'!$A$151:$Z$151,0)),0)+IFERROR(INDEX('Hoja de Trabajo para listado'!$AB$155:$BA$1048576,MATCH($A470,'Hoja de Trabajo para listado'!$AB$155:$AB$1048576,0),MATCH((CUADRO!P$5&amp;$E470),'Hoja de Trabajo para listado'!$AB$151:$BA$151,0)),0)+IFERROR(INDEX('Hoja de Trabajo para listado'!$BC$155:$CB$1048576,MATCH($A470,'Hoja de Trabajo para listado'!$BC$155:$BC$1048576,0),MATCH((CUADRO!P$5&amp;$E470),'Hoja de Trabajo para listado'!$BC$151:$CB$151,0)),0)+IFERROR(INDEX('Hoja de Trabajo para listado'!$DE$153:$DG$274,MATCH($A470,'Hoja de Trabajo para listado'!$DE$153:$DE$1048576,0),MATCH((CUADRO!P$5&amp;$E470),'Hoja de Trabajo para listado'!$DE$151:$DG$151,0)),0)+IFERROR(INDEX('Hoja de Trabajo para listado'!$CD$155:$DC$1048576,MATCH($A470,'Hoja de Trabajo para listado'!$CD$155:$CD$1048576,0),MATCH((CUADRO!P$5&amp;$E470),'Hoja de Trabajo para listado'!$CD$151:$DC$151,0)),0)</f>
        <v>0</v>
      </c>
      <c r="Q470" s="255">
        <f ca="1">+IFERROR(INDEX('Hoja de Trabajo para listado'!$A$155:$Z$1048576,MATCH($A470,'Hoja de Trabajo para listado'!$A$155:$A$1048576,0),MATCH((CUADRO!Q$5&amp;$E470),'Hoja de Trabajo para listado'!$A$151:$Z$151,0)),0)+IFERROR(INDEX('Hoja de Trabajo para listado'!$AB$155:$BA$1048576,MATCH($A470,'Hoja de Trabajo para listado'!$AB$155:$AB$1048576,0),MATCH((CUADRO!Q$5&amp;$E470),'Hoja de Trabajo para listado'!$AB$151:$BA$151,0)),0)+IFERROR(INDEX('Hoja de Trabajo para listado'!$BC$155:$CB$1048576,MATCH($A470,'Hoja de Trabajo para listado'!$BC$155:$BC$1048576,0),MATCH((CUADRO!Q$5&amp;$E470),'Hoja de Trabajo para listado'!$BC$151:$CB$151,0)),0)+IFERROR(INDEX('Hoja de Trabajo para listado'!$DE$153:$DG$274,MATCH($A470,'Hoja de Trabajo para listado'!$DE$153:$DE$1048576,0),MATCH((CUADRO!Q$5&amp;$E470),'Hoja de Trabajo para listado'!$DE$151:$DG$151,0)),0)+IFERROR(INDEX('Hoja de Trabajo para listado'!$CD$155:$DC$1048576,MATCH($A470,'Hoja de Trabajo para listado'!$CD$155:$CD$1048576,0),MATCH((CUADRO!Q$5&amp;$E470),'Hoja de Trabajo para listado'!$CD$151:$DC$151,0)),0)</f>
        <v>0</v>
      </c>
      <c r="R470" s="255">
        <f t="shared" ca="1" si="14"/>
        <v>0</v>
      </c>
      <c r="S470" s="262"/>
      <c r="T470" s="255">
        <f ca="1">+T471</f>
        <v>0</v>
      </c>
      <c r="U470" s="254">
        <f t="shared" si="15"/>
        <v>1</v>
      </c>
      <c r="V470" s="362" t="str">
        <f>+VLOOKUP(A470,bd_lista!$A$3:$E$590,5,FALSE)</f>
        <v>Gobiernos Autonomos Municipales</v>
      </c>
      <c r="W470" s="361" t="str">
        <f>+V470</f>
        <v>Gobiernos Autonomos Municipales</v>
      </c>
      <c r="X470" s="254">
        <f>+VLOOKUP(A470,[2]Sheet1!$A$13:$D$744,4,FALSE)</f>
        <v>0</v>
      </c>
      <c r="Y470" s="254" t="e">
        <f>+VLOOKUP(X470,bd_lista!$A$3:$C$590,3,FALSE)</f>
        <v>#N/A</v>
      </c>
      <c r="Z470" s="316">
        <f>+X470</f>
        <v>0</v>
      </c>
      <c r="AA470" s="317" t="e">
        <f>+Y470</f>
        <v>#N/A</v>
      </c>
    </row>
    <row r="471" spans="1:27" customFormat="1" ht="15" hidden="1" customHeight="1">
      <c r="A471" s="32">
        <v>1210</v>
      </c>
      <c r="B471" s="307"/>
      <c r="C471" s="259" t="str">
        <f>+VLOOKUP(A471,bd_lista!$A$3:$C$590,3,FALSE)</f>
        <v>Gobierno Autónomo Municipal de Caranavi</v>
      </c>
      <c r="D471" s="362"/>
      <c r="E471" s="256" t="s">
        <v>1314</v>
      </c>
      <c r="F471" s="255">
        <f ca="1">+IFERROR(INDEX('Hoja de Trabajo para listado'!$A$155:$Z$1048576,MATCH($A471,'Hoja de Trabajo para listado'!$A$155:$A$1048576,0),MATCH((CUADRO!F$5&amp;$E471),'Hoja de Trabajo para listado'!$A$151:$Z$151,0)),0)+IFERROR(INDEX('Hoja de Trabajo para listado'!$AB$155:$BA$1048576,MATCH($A471,'Hoja de Trabajo para listado'!$AB$155:$AB$1048576,0),MATCH((CUADRO!F$5&amp;$E471),'Hoja de Trabajo para listado'!$AB$151:$BA$151,0)),0)+IFERROR(INDEX('Hoja de Trabajo para listado'!$BC$155:$CB$1048576,MATCH($A471,'Hoja de Trabajo para listado'!$BC$155:$BC$1048576,0),MATCH((CUADRO!F$5&amp;$E471),'Hoja de Trabajo para listado'!$BC$151:$CB$151,0)),0)+IFERROR(INDEX('Hoja de Trabajo para listado'!$DE$153:$DG$274,MATCH($A471,'Hoja de Trabajo para listado'!$DE$153:$DE$1048576,0),MATCH((CUADRO!F$5&amp;$E471),'Hoja de Trabajo para listado'!$DE$151:$DG$151,0)),0)+IFERROR(INDEX('Hoja de Trabajo para listado'!$CD$155:$DC$1048576,MATCH($A471,'Hoja de Trabajo para listado'!$CD$155:$CD$1048576,0),MATCH((CUADRO!F$5&amp;$E471),'Hoja de Trabajo para listado'!$CD$151:$DC$151,0)),0)</f>
        <v>0</v>
      </c>
      <c r="G471" s="255">
        <f ca="1">+IFERROR(INDEX('Hoja de Trabajo para listado'!$A$155:$Z$1048576,MATCH($A471,'Hoja de Trabajo para listado'!$A$155:$A$1048576,0),MATCH((CUADRO!G$5&amp;$E471),'Hoja de Trabajo para listado'!$A$151:$Z$151,0)),0)+IFERROR(INDEX('Hoja de Trabajo para listado'!$AB$155:$BA$1048576,MATCH($A471,'Hoja de Trabajo para listado'!$AB$155:$AB$1048576,0),MATCH((CUADRO!G$5&amp;$E471),'Hoja de Trabajo para listado'!$AB$151:$BA$151,0)),0)+IFERROR(INDEX('Hoja de Trabajo para listado'!$BC$155:$CB$1048576,MATCH($A471,'Hoja de Trabajo para listado'!$BC$155:$BC$1048576,0),MATCH((CUADRO!G$5&amp;$E471),'Hoja de Trabajo para listado'!$BC$151:$CB$151,0)),0)+IFERROR(INDEX('Hoja de Trabajo para listado'!$DE$153:$DG$274,MATCH($A471,'Hoja de Trabajo para listado'!$DE$153:$DE$1048576,0),MATCH((CUADRO!G$5&amp;$E471),'Hoja de Trabajo para listado'!$DE$151:$DG$151,0)),0)+IFERROR(INDEX('Hoja de Trabajo para listado'!$CD$155:$DC$1048576,MATCH($A471,'Hoja de Trabajo para listado'!$CD$155:$CD$1048576,0),MATCH((CUADRO!G$5&amp;$E471),'Hoja de Trabajo para listado'!$CD$151:$DC$151,0)),0)</f>
        <v>0</v>
      </c>
      <c r="H471" s="255">
        <f ca="1">+IFERROR(INDEX('Hoja de Trabajo para listado'!$A$155:$Z$1048576,MATCH($A471,'Hoja de Trabajo para listado'!$A$155:$A$1048576,0),MATCH((CUADRO!H$5&amp;$E471),'Hoja de Trabajo para listado'!$A$151:$Z$151,0)),0)+IFERROR(INDEX('Hoja de Trabajo para listado'!$AB$155:$BA$1048576,MATCH($A471,'Hoja de Trabajo para listado'!$AB$155:$AB$1048576,0),MATCH((CUADRO!H$5&amp;$E471),'Hoja de Trabajo para listado'!$AB$151:$BA$151,0)),0)+IFERROR(INDEX('Hoja de Trabajo para listado'!$BC$155:$CB$1048576,MATCH($A471,'Hoja de Trabajo para listado'!$BC$155:$BC$1048576,0),MATCH((CUADRO!H$5&amp;$E471),'Hoja de Trabajo para listado'!$BC$151:$CB$151,0)),0)+IFERROR(INDEX('Hoja de Trabajo para listado'!$DE$153:$DG$274,MATCH($A471,'Hoja de Trabajo para listado'!$DE$153:$DE$1048576,0),MATCH((CUADRO!H$5&amp;$E471),'Hoja de Trabajo para listado'!$DE$151:$DG$151,0)),0)+IFERROR(INDEX('Hoja de Trabajo para listado'!$CD$155:$DC$1048576,MATCH($A471,'Hoja de Trabajo para listado'!$CD$155:$CD$1048576,0),MATCH((CUADRO!H$5&amp;$E471),'Hoja de Trabajo para listado'!$CD$151:$DC$151,0)),0)</f>
        <v>0</v>
      </c>
      <c r="I471" s="255">
        <f ca="1">+IFERROR(INDEX('Hoja de Trabajo para listado'!$A$155:$Z$1048576,MATCH($A471,'Hoja de Trabajo para listado'!$A$155:$A$1048576,0),MATCH((CUADRO!I$5&amp;$E471),'Hoja de Trabajo para listado'!$A$151:$Z$151,0)),0)+IFERROR(INDEX('Hoja de Trabajo para listado'!$AB$155:$BA$1048576,MATCH($A471,'Hoja de Trabajo para listado'!$AB$155:$AB$1048576,0),MATCH((CUADRO!I$5&amp;$E471),'Hoja de Trabajo para listado'!$AB$151:$BA$151,0)),0)+IFERROR(INDEX('Hoja de Trabajo para listado'!$BC$155:$CB$1048576,MATCH($A471,'Hoja de Trabajo para listado'!$BC$155:$BC$1048576,0),MATCH((CUADRO!I$5&amp;$E471),'Hoja de Trabajo para listado'!$BC$151:$CB$151,0)),0)+IFERROR(INDEX('Hoja de Trabajo para listado'!$DE$153:$DG$274,MATCH($A471,'Hoja de Trabajo para listado'!$DE$153:$DE$1048576,0),MATCH((CUADRO!I$5&amp;$E471),'Hoja de Trabajo para listado'!$DE$151:$DG$151,0)),0)+IFERROR(INDEX('Hoja de Trabajo para listado'!$CD$155:$DC$1048576,MATCH($A471,'Hoja de Trabajo para listado'!$CD$155:$CD$1048576,0),MATCH((CUADRO!I$5&amp;$E471),'Hoja de Trabajo para listado'!$CD$151:$DC$151,0)),0)</f>
        <v>0</v>
      </c>
      <c r="J471" s="255">
        <f ca="1">+IFERROR(INDEX('Hoja de Trabajo para listado'!$A$155:$Z$1048576,MATCH($A471,'Hoja de Trabajo para listado'!$A$155:$A$1048576,0),MATCH((CUADRO!J$5&amp;$E471),'Hoja de Trabajo para listado'!$A$151:$Z$151,0)),0)+IFERROR(INDEX('Hoja de Trabajo para listado'!$AB$155:$BA$1048576,MATCH($A471,'Hoja de Trabajo para listado'!$AB$155:$AB$1048576,0),MATCH((CUADRO!J$5&amp;$E471),'Hoja de Trabajo para listado'!$AB$151:$BA$151,0)),0)+IFERROR(INDEX('Hoja de Trabajo para listado'!$BC$155:$CB$1048576,MATCH($A471,'Hoja de Trabajo para listado'!$BC$155:$BC$1048576,0),MATCH((CUADRO!J$5&amp;$E471),'Hoja de Trabajo para listado'!$BC$151:$CB$151,0)),0)+IFERROR(INDEX('Hoja de Trabajo para listado'!$DE$153:$DG$274,MATCH($A471,'Hoja de Trabajo para listado'!$DE$153:$DE$1048576,0),MATCH((CUADRO!J$5&amp;$E471),'Hoja de Trabajo para listado'!$DE$151:$DG$151,0)),0)+IFERROR(INDEX('Hoja de Trabajo para listado'!$CD$155:$DC$1048576,MATCH($A471,'Hoja de Trabajo para listado'!$CD$155:$CD$1048576,0),MATCH((CUADRO!J$5&amp;$E471),'Hoja de Trabajo para listado'!$CD$151:$DC$151,0)),0)</f>
        <v>0</v>
      </c>
      <c r="K471" s="255">
        <f ca="1">+IFERROR(INDEX('Hoja de Trabajo para listado'!$A$155:$Z$1048576,MATCH($A471,'Hoja de Trabajo para listado'!$A$155:$A$1048576,0),MATCH((CUADRO!K$5&amp;$E471),'Hoja de Trabajo para listado'!$A$151:$Z$151,0)),0)+IFERROR(INDEX('Hoja de Trabajo para listado'!$AB$155:$BA$1048576,MATCH($A471,'Hoja de Trabajo para listado'!$AB$155:$AB$1048576,0),MATCH((CUADRO!K$5&amp;$E471),'Hoja de Trabajo para listado'!$AB$151:$BA$151,0)),0)+IFERROR(INDEX('Hoja de Trabajo para listado'!$BC$155:$CB$1048576,MATCH($A471,'Hoja de Trabajo para listado'!$BC$155:$BC$1048576,0),MATCH((CUADRO!K$5&amp;$E471),'Hoja de Trabajo para listado'!$BC$151:$CB$151,0)),0)+IFERROR(INDEX('Hoja de Trabajo para listado'!$DE$153:$DG$274,MATCH($A471,'Hoja de Trabajo para listado'!$DE$153:$DE$1048576,0),MATCH((CUADRO!K$5&amp;$E471),'Hoja de Trabajo para listado'!$DE$151:$DG$151,0)),0)+IFERROR(INDEX('Hoja de Trabajo para listado'!$CD$155:$DC$1048576,MATCH($A471,'Hoja de Trabajo para listado'!$CD$155:$CD$1048576,0),MATCH((CUADRO!K$5&amp;$E471),'Hoja de Trabajo para listado'!$CD$151:$DC$151,0)),0)</f>
        <v>0</v>
      </c>
      <c r="L471" s="255">
        <f ca="1">+IFERROR(INDEX('Hoja de Trabajo para listado'!$A$155:$Z$1048576,MATCH($A471,'Hoja de Trabajo para listado'!$A$155:$A$1048576,0),MATCH((CUADRO!L$5&amp;$E471),'Hoja de Trabajo para listado'!$A$151:$Z$151,0)),0)+IFERROR(INDEX('Hoja de Trabajo para listado'!$AB$155:$BA$1048576,MATCH($A471,'Hoja de Trabajo para listado'!$AB$155:$AB$1048576,0),MATCH((CUADRO!L$5&amp;$E471),'Hoja de Trabajo para listado'!$AB$151:$BA$151,0)),0)+IFERROR(INDEX('Hoja de Trabajo para listado'!$BC$155:$CB$1048576,MATCH($A471,'Hoja de Trabajo para listado'!$BC$155:$BC$1048576,0),MATCH((CUADRO!L$5&amp;$E471),'Hoja de Trabajo para listado'!$BC$151:$CB$151,0)),0)+IFERROR(INDEX('Hoja de Trabajo para listado'!$DE$153:$DG$274,MATCH($A471,'Hoja de Trabajo para listado'!$DE$153:$DE$1048576,0),MATCH((CUADRO!L$5&amp;$E471),'Hoja de Trabajo para listado'!$DE$151:$DG$151,0)),0)+IFERROR(INDEX('Hoja de Trabajo para listado'!$CD$155:$DC$1048576,MATCH($A471,'Hoja de Trabajo para listado'!$CD$155:$CD$1048576,0),MATCH((CUADRO!L$5&amp;$E471),'Hoja de Trabajo para listado'!$CD$151:$DC$151,0)),0)</f>
        <v>0</v>
      </c>
      <c r="M471" s="255">
        <f ca="1">+IFERROR(INDEX('Hoja de Trabajo para listado'!$A$155:$Z$1048576,MATCH($A471,'Hoja de Trabajo para listado'!$A$155:$A$1048576,0),MATCH((CUADRO!M$5&amp;$E471),'Hoja de Trabajo para listado'!$A$151:$Z$151,0)),0)+IFERROR(INDEX('Hoja de Trabajo para listado'!$AB$155:$BA$1048576,MATCH($A471,'Hoja de Trabajo para listado'!$AB$155:$AB$1048576,0),MATCH((CUADRO!M$5&amp;$E471),'Hoja de Trabajo para listado'!$AB$151:$BA$151,0)),0)+IFERROR(INDEX('Hoja de Trabajo para listado'!$BC$155:$CB$1048576,MATCH($A471,'Hoja de Trabajo para listado'!$BC$155:$BC$1048576,0),MATCH((CUADRO!M$5&amp;$E471),'Hoja de Trabajo para listado'!$BC$151:$CB$151,0)),0)+IFERROR(INDEX('Hoja de Trabajo para listado'!$DE$153:$DG$274,MATCH($A471,'Hoja de Trabajo para listado'!$DE$153:$DE$1048576,0),MATCH((CUADRO!M$5&amp;$E471),'Hoja de Trabajo para listado'!$DE$151:$DG$151,0)),0)+IFERROR(INDEX('Hoja de Trabajo para listado'!$CD$155:$DC$1048576,MATCH($A471,'Hoja de Trabajo para listado'!$CD$155:$CD$1048576,0),MATCH((CUADRO!M$5&amp;$E471),'Hoja de Trabajo para listado'!$CD$151:$DC$151,0)),0)</f>
        <v>0</v>
      </c>
      <c r="N471" s="255">
        <f ca="1">+IFERROR(INDEX('Hoja de Trabajo para listado'!$A$155:$Z$1048576,MATCH($A471,'Hoja de Trabajo para listado'!$A$155:$A$1048576,0),MATCH((CUADRO!N$5&amp;$E471),'Hoja de Trabajo para listado'!$A$151:$Z$151,0)),0)+IFERROR(INDEX('Hoja de Trabajo para listado'!$AB$155:$BA$1048576,MATCH($A471,'Hoja de Trabajo para listado'!$AB$155:$AB$1048576,0),MATCH((CUADRO!N$5&amp;$E471),'Hoja de Trabajo para listado'!$AB$151:$BA$151,0)),0)+IFERROR(INDEX('Hoja de Trabajo para listado'!$BC$155:$CB$1048576,MATCH($A471,'Hoja de Trabajo para listado'!$BC$155:$BC$1048576,0),MATCH((CUADRO!N$5&amp;$E471),'Hoja de Trabajo para listado'!$BC$151:$CB$151,0)),0)+IFERROR(INDEX('Hoja de Trabajo para listado'!$DE$153:$DG$274,MATCH($A471,'Hoja de Trabajo para listado'!$DE$153:$DE$1048576,0),MATCH((CUADRO!N$5&amp;$E471),'Hoja de Trabajo para listado'!$DE$151:$DG$151,0)),0)+IFERROR(INDEX('Hoja de Trabajo para listado'!$CD$155:$DC$1048576,MATCH($A471,'Hoja de Trabajo para listado'!$CD$155:$CD$1048576,0),MATCH((CUADRO!N$5&amp;$E471),'Hoja de Trabajo para listado'!$CD$151:$DC$151,0)),0)</f>
        <v>0</v>
      </c>
      <c r="O471" s="255">
        <f ca="1">+IFERROR(INDEX('Hoja de Trabajo para listado'!$A$155:$Z$1048576,MATCH($A471,'Hoja de Trabajo para listado'!$A$155:$A$1048576,0),MATCH((CUADRO!O$5&amp;$E471),'Hoja de Trabajo para listado'!$A$151:$Z$151,0)),0)+IFERROR(INDEX('Hoja de Trabajo para listado'!$AB$155:$BA$1048576,MATCH($A471,'Hoja de Trabajo para listado'!$AB$155:$AB$1048576,0),MATCH((CUADRO!O$5&amp;$E471),'Hoja de Trabajo para listado'!$AB$151:$BA$151,0)),0)+IFERROR(INDEX('Hoja de Trabajo para listado'!$BC$155:$CB$1048576,MATCH($A471,'Hoja de Trabajo para listado'!$BC$155:$BC$1048576,0),MATCH((CUADRO!O$5&amp;$E471),'Hoja de Trabajo para listado'!$BC$151:$CB$151,0)),0)+IFERROR(INDEX('Hoja de Trabajo para listado'!$DE$153:$DG$274,MATCH($A471,'Hoja de Trabajo para listado'!$DE$153:$DE$1048576,0),MATCH((CUADRO!O$5&amp;$E471),'Hoja de Trabajo para listado'!$DE$151:$DG$151,0)),0)+IFERROR(INDEX('Hoja de Trabajo para listado'!$CD$155:$DC$1048576,MATCH($A471,'Hoja de Trabajo para listado'!$CD$155:$CD$1048576,0),MATCH((CUADRO!O$5&amp;$E471),'Hoja de Trabajo para listado'!$CD$151:$DC$151,0)),0)</f>
        <v>0</v>
      </c>
      <c r="P471" s="255">
        <f ca="1">+IFERROR(INDEX('Hoja de Trabajo para listado'!$A$155:$Z$1048576,MATCH($A471,'Hoja de Trabajo para listado'!$A$155:$A$1048576,0),MATCH((CUADRO!P$5&amp;$E471),'Hoja de Trabajo para listado'!$A$151:$Z$151,0)),0)+IFERROR(INDEX('Hoja de Trabajo para listado'!$AB$155:$BA$1048576,MATCH($A471,'Hoja de Trabajo para listado'!$AB$155:$AB$1048576,0),MATCH((CUADRO!P$5&amp;$E471),'Hoja de Trabajo para listado'!$AB$151:$BA$151,0)),0)+IFERROR(INDEX('Hoja de Trabajo para listado'!$BC$155:$CB$1048576,MATCH($A471,'Hoja de Trabajo para listado'!$BC$155:$BC$1048576,0),MATCH((CUADRO!P$5&amp;$E471),'Hoja de Trabajo para listado'!$BC$151:$CB$151,0)),0)+IFERROR(INDEX('Hoja de Trabajo para listado'!$DE$153:$DG$274,MATCH($A471,'Hoja de Trabajo para listado'!$DE$153:$DE$1048576,0),MATCH((CUADRO!P$5&amp;$E471),'Hoja de Trabajo para listado'!$DE$151:$DG$151,0)),0)+IFERROR(INDEX('Hoja de Trabajo para listado'!$CD$155:$DC$1048576,MATCH($A471,'Hoja de Trabajo para listado'!$CD$155:$CD$1048576,0),MATCH((CUADRO!P$5&amp;$E471),'Hoja de Trabajo para listado'!$CD$151:$DC$151,0)),0)</f>
        <v>0</v>
      </c>
      <c r="Q471" s="255">
        <f ca="1">+IFERROR(INDEX('Hoja de Trabajo para listado'!$A$155:$Z$1048576,MATCH($A471,'Hoja de Trabajo para listado'!$A$155:$A$1048576,0),MATCH((CUADRO!Q$5&amp;$E471),'Hoja de Trabajo para listado'!$A$151:$Z$151,0)),0)+IFERROR(INDEX('Hoja de Trabajo para listado'!$AB$155:$BA$1048576,MATCH($A471,'Hoja de Trabajo para listado'!$AB$155:$AB$1048576,0),MATCH((CUADRO!Q$5&amp;$E471),'Hoja de Trabajo para listado'!$AB$151:$BA$151,0)),0)+IFERROR(INDEX('Hoja de Trabajo para listado'!$BC$155:$CB$1048576,MATCH($A471,'Hoja de Trabajo para listado'!$BC$155:$BC$1048576,0),MATCH((CUADRO!Q$5&amp;$E471),'Hoja de Trabajo para listado'!$BC$151:$CB$151,0)),0)+IFERROR(INDEX('Hoja de Trabajo para listado'!$DE$153:$DG$274,MATCH($A471,'Hoja de Trabajo para listado'!$DE$153:$DE$1048576,0),MATCH((CUADRO!Q$5&amp;$E471),'Hoja de Trabajo para listado'!$DE$151:$DG$151,0)),0)+IFERROR(INDEX('Hoja de Trabajo para listado'!$CD$155:$DC$1048576,MATCH($A471,'Hoja de Trabajo para listado'!$CD$155:$CD$1048576,0),MATCH((CUADRO!Q$5&amp;$E471),'Hoja de Trabajo para listado'!$CD$151:$DC$151,0)),0)</f>
        <v>0</v>
      </c>
      <c r="R471" s="255">
        <f t="shared" ca="1" si="14"/>
        <v>0</v>
      </c>
      <c r="S471" s="262">
        <f ca="1">+R470+R471</f>
        <v>0</v>
      </c>
      <c r="T471" s="255">
        <f ca="1">+S471</f>
        <v>0</v>
      </c>
      <c r="U471" s="254">
        <f t="shared" si="15"/>
        <v>2</v>
      </c>
      <c r="V471" s="362" t="str">
        <f>+VLOOKUP(A471,bd_lista!$A$3:$E$590,5,FALSE)</f>
        <v>Gobiernos Autonomos Municipales</v>
      </c>
      <c r="W471" s="362"/>
      <c r="X471" s="254">
        <f>+VLOOKUP(A471,[2]Sheet1!$A$13:$D$744,4,FALSE)</f>
        <v>0</v>
      </c>
      <c r="Y471" s="254" t="e">
        <f>+VLOOKUP(X471,bd_lista!$A$3:$C$590,3,FALSE)</f>
        <v>#N/A</v>
      </c>
      <c r="Z471" s="314"/>
      <c r="AA471" s="315"/>
    </row>
    <row r="472" spans="1:27" customFormat="1" ht="15" hidden="1" customHeight="1">
      <c r="A472" s="32">
        <v>1211</v>
      </c>
      <c r="B472" s="306">
        <f>+A472</f>
        <v>1211</v>
      </c>
      <c r="C472" s="259" t="str">
        <f>+VLOOKUP(A472,bd_lista!$A$3:$C$590,3,FALSE)</f>
        <v>Gobierno Autónomo Municipal de Sica Sica (Villa Aroma)</v>
      </c>
      <c r="D472" s="361" t="str">
        <f>+C472</f>
        <v>Gobierno Autónomo Municipal de Sica Sica (Villa Aroma)</v>
      </c>
      <c r="E472" s="254" t="s">
        <v>1313</v>
      </c>
      <c r="F472" s="255">
        <f ca="1">+IFERROR(INDEX('Hoja de Trabajo para listado'!$A$155:$Z$1048576,MATCH($A472,'Hoja de Trabajo para listado'!$A$155:$A$1048576,0),MATCH((CUADRO!F$5&amp;$E472),'Hoja de Trabajo para listado'!$A$151:$Z$151,0)),0)+IFERROR(INDEX('Hoja de Trabajo para listado'!$AB$155:$BA$1048576,MATCH($A472,'Hoja de Trabajo para listado'!$AB$155:$AB$1048576,0),MATCH((CUADRO!F$5&amp;$E472),'Hoja de Trabajo para listado'!$AB$151:$BA$151,0)),0)+IFERROR(INDEX('Hoja de Trabajo para listado'!$BC$155:$CB$1048576,MATCH($A472,'Hoja de Trabajo para listado'!$BC$155:$BC$1048576,0),MATCH((CUADRO!F$5&amp;$E472),'Hoja de Trabajo para listado'!$BC$151:$CB$151,0)),0)+IFERROR(INDEX('Hoja de Trabajo para listado'!$DE$153:$DG$274,MATCH($A472,'Hoja de Trabajo para listado'!$DE$153:$DE$1048576,0),MATCH((CUADRO!F$5&amp;$E472),'Hoja de Trabajo para listado'!$DE$151:$DG$151,0)),0)+IFERROR(INDEX('Hoja de Trabajo para listado'!$CD$155:$DC$1048576,MATCH($A472,'Hoja de Trabajo para listado'!$CD$155:$CD$1048576,0),MATCH((CUADRO!F$5&amp;$E472),'Hoja de Trabajo para listado'!$CD$151:$DC$151,0)),0)</f>
        <v>0</v>
      </c>
      <c r="G472" s="255">
        <f ca="1">+IFERROR(INDEX('Hoja de Trabajo para listado'!$A$155:$Z$1048576,MATCH($A472,'Hoja de Trabajo para listado'!$A$155:$A$1048576,0),MATCH((CUADRO!G$5&amp;$E472),'Hoja de Trabajo para listado'!$A$151:$Z$151,0)),0)+IFERROR(INDEX('Hoja de Trabajo para listado'!$AB$155:$BA$1048576,MATCH($A472,'Hoja de Trabajo para listado'!$AB$155:$AB$1048576,0),MATCH((CUADRO!G$5&amp;$E472),'Hoja de Trabajo para listado'!$AB$151:$BA$151,0)),0)+IFERROR(INDEX('Hoja de Trabajo para listado'!$BC$155:$CB$1048576,MATCH($A472,'Hoja de Trabajo para listado'!$BC$155:$BC$1048576,0),MATCH((CUADRO!G$5&amp;$E472),'Hoja de Trabajo para listado'!$BC$151:$CB$151,0)),0)+IFERROR(INDEX('Hoja de Trabajo para listado'!$DE$153:$DG$274,MATCH($A472,'Hoja de Trabajo para listado'!$DE$153:$DE$1048576,0),MATCH((CUADRO!G$5&amp;$E472),'Hoja de Trabajo para listado'!$DE$151:$DG$151,0)),0)+IFERROR(INDEX('Hoja de Trabajo para listado'!$CD$155:$DC$1048576,MATCH($A472,'Hoja de Trabajo para listado'!$CD$155:$CD$1048576,0),MATCH((CUADRO!G$5&amp;$E472),'Hoja de Trabajo para listado'!$CD$151:$DC$151,0)),0)</f>
        <v>0</v>
      </c>
      <c r="H472" s="255">
        <f ca="1">+IFERROR(INDEX('Hoja de Trabajo para listado'!$A$155:$Z$1048576,MATCH($A472,'Hoja de Trabajo para listado'!$A$155:$A$1048576,0),MATCH((CUADRO!H$5&amp;$E472),'Hoja de Trabajo para listado'!$A$151:$Z$151,0)),0)+IFERROR(INDEX('Hoja de Trabajo para listado'!$AB$155:$BA$1048576,MATCH($A472,'Hoja de Trabajo para listado'!$AB$155:$AB$1048576,0),MATCH((CUADRO!H$5&amp;$E472),'Hoja de Trabajo para listado'!$AB$151:$BA$151,0)),0)+IFERROR(INDEX('Hoja de Trabajo para listado'!$BC$155:$CB$1048576,MATCH($A472,'Hoja de Trabajo para listado'!$BC$155:$BC$1048576,0),MATCH((CUADRO!H$5&amp;$E472),'Hoja de Trabajo para listado'!$BC$151:$CB$151,0)),0)+IFERROR(INDEX('Hoja de Trabajo para listado'!$DE$153:$DG$274,MATCH($A472,'Hoja de Trabajo para listado'!$DE$153:$DE$1048576,0),MATCH((CUADRO!H$5&amp;$E472),'Hoja de Trabajo para listado'!$DE$151:$DG$151,0)),0)+IFERROR(INDEX('Hoja de Trabajo para listado'!$CD$155:$DC$1048576,MATCH($A472,'Hoja de Trabajo para listado'!$CD$155:$CD$1048576,0),MATCH((CUADRO!H$5&amp;$E472),'Hoja de Trabajo para listado'!$CD$151:$DC$151,0)),0)</f>
        <v>0</v>
      </c>
      <c r="I472" s="255">
        <f ca="1">+IFERROR(INDEX('Hoja de Trabajo para listado'!$A$155:$Z$1048576,MATCH($A472,'Hoja de Trabajo para listado'!$A$155:$A$1048576,0),MATCH((CUADRO!I$5&amp;$E472),'Hoja de Trabajo para listado'!$A$151:$Z$151,0)),0)+IFERROR(INDEX('Hoja de Trabajo para listado'!$AB$155:$BA$1048576,MATCH($A472,'Hoja de Trabajo para listado'!$AB$155:$AB$1048576,0),MATCH((CUADRO!I$5&amp;$E472),'Hoja de Trabajo para listado'!$AB$151:$BA$151,0)),0)+IFERROR(INDEX('Hoja de Trabajo para listado'!$BC$155:$CB$1048576,MATCH($A472,'Hoja de Trabajo para listado'!$BC$155:$BC$1048576,0),MATCH((CUADRO!I$5&amp;$E472),'Hoja de Trabajo para listado'!$BC$151:$CB$151,0)),0)+IFERROR(INDEX('Hoja de Trabajo para listado'!$DE$153:$DG$274,MATCH($A472,'Hoja de Trabajo para listado'!$DE$153:$DE$1048576,0),MATCH((CUADRO!I$5&amp;$E472),'Hoja de Trabajo para listado'!$DE$151:$DG$151,0)),0)+IFERROR(INDEX('Hoja de Trabajo para listado'!$CD$155:$DC$1048576,MATCH($A472,'Hoja de Trabajo para listado'!$CD$155:$CD$1048576,0),MATCH((CUADRO!I$5&amp;$E472),'Hoja de Trabajo para listado'!$CD$151:$DC$151,0)),0)</f>
        <v>0</v>
      </c>
      <c r="J472" s="255">
        <f ca="1">+IFERROR(INDEX('Hoja de Trabajo para listado'!$A$155:$Z$1048576,MATCH($A472,'Hoja de Trabajo para listado'!$A$155:$A$1048576,0),MATCH((CUADRO!J$5&amp;$E472),'Hoja de Trabajo para listado'!$A$151:$Z$151,0)),0)+IFERROR(INDEX('Hoja de Trabajo para listado'!$AB$155:$BA$1048576,MATCH($A472,'Hoja de Trabajo para listado'!$AB$155:$AB$1048576,0),MATCH((CUADRO!J$5&amp;$E472),'Hoja de Trabajo para listado'!$AB$151:$BA$151,0)),0)+IFERROR(INDEX('Hoja de Trabajo para listado'!$BC$155:$CB$1048576,MATCH($A472,'Hoja de Trabajo para listado'!$BC$155:$BC$1048576,0),MATCH((CUADRO!J$5&amp;$E472),'Hoja de Trabajo para listado'!$BC$151:$CB$151,0)),0)+IFERROR(INDEX('Hoja de Trabajo para listado'!$DE$153:$DG$274,MATCH($A472,'Hoja de Trabajo para listado'!$DE$153:$DE$1048576,0),MATCH((CUADRO!J$5&amp;$E472),'Hoja de Trabajo para listado'!$DE$151:$DG$151,0)),0)+IFERROR(INDEX('Hoja de Trabajo para listado'!$CD$155:$DC$1048576,MATCH($A472,'Hoja de Trabajo para listado'!$CD$155:$CD$1048576,0),MATCH((CUADRO!J$5&amp;$E472),'Hoja de Trabajo para listado'!$CD$151:$DC$151,0)),0)</f>
        <v>0</v>
      </c>
      <c r="K472" s="255">
        <f ca="1">+IFERROR(INDEX('Hoja de Trabajo para listado'!$A$155:$Z$1048576,MATCH($A472,'Hoja de Trabajo para listado'!$A$155:$A$1048576,0),MATCH((CUADRO!K$5&amp;$E472),'Hoja de Trabajo para listado'!$A$151:$Z$151,0)),0)+IFERROR(INDEX('Hoja de Trabajo para listado'!$AB$155:$BA$1048576,MATCH($A472,'Hoja de Trabajo para listado'!$AB$155:$AB$1048576,0),MATCH((CUADRO!K$5&amp;$E472),'Hoja de Trabajo para listado'!$AB$151:$BA$151,0)),0)+IFERROR(INDEX('Hoja de Trabajo para listado'!$BC$155:$CB$1048576,MATCH($A472,'Hoja de Trabajo para listado'!$BC$155:$BC$1048576,0),MATCH((CUADRO!K$5&amp;$E472),'Hoja de Trabajo para listado'!$BC$151:$CB$151,0)),0)+IFERROR(INDEX('Hoja de Trabajo para listado'!$DE$153:$DG$274,MATCH($A472,'Hoja de Trabajo para listado'!$DE$153:$DE$1048576,0),MATCH((CUADRO!K$5&amp;$E472),'Hoja de Trabajo para listado'!$DE$151:$DG$151,0)),0)+IFERROR(INDEX('Hoja de Trabajo para listado'!$CD$155:$DC$1048576,MATCH($A472,'Hoja de Trabajo para listado'!$CD$155:$CD$1048576,0),MATCH((CUADRO!K$5&amp;$E472),'Hoja de Trabajo para listado'!$CD$151:$DC$151,0)),0)</f>
        <v>0</v>
      </c>
      <c r="L472" s="255">
        <f ca="1">+IFERROR(INDEX('Hoja de Trabajo para listado'!$A$155:$Z$1048576,MATCH($A472,'Hoja de Trabajo para listado'!$A$155:$A$1048576,0),MATCH((CUADRO!L$5&amp;$E472),'Hoja de Trabajo para listado'!$A$151:$Z$151,0)),0)+IFERROR(INDEX('Hoja de Trabajo para listado'!$AB$155:$BA$1048576,MATCH($A472,'Hoja de Trabajo para listado'!$AB$155:$AB$1048576,0),MATCH((CUADRO!L$5&amp;$E472),'Hoja de Trabajo para listado'!$AB$151:$BA$151,0)),0)+IFERROR(INDEX('Hoja de Trabajo para listado'!$BC$155:$CB$1048576,MATCH($A472,'Hoja de Trabajo para listado'!$BC$155:$BC$1048576,0),MATCH((CUADRO!L$5&amp;$E472),'Hoja de Trabajo para listado'!$BC$151:$CB$151,0)),0)+IFERROR(INDEX('Hoja de Trabajo para listado'!$DE$153:$DG$274,MATCH($A472,'Hoja de Trabajo para listado'!$DE$153:$DE$1048576,0),MATCH((CUADRO!L$5&amp;$E472),'Hoja de Trabajo para listado'!$DE$151:$DG$151,0)),0)+IFERROR(INDEX('Hoja de Trabajo para listado'!$CD$155:$DC$1048576,MATCH($A472,'Hoja de Trabajo para listado'!$CD$155:$CD$1048576,0),MATCH((CUADRO!L$5&amp;$E472),'Hoja de Trabajo para listado'!$CD$151:$DC$151,0)),0)</f>
        <v>0</v>
      </c>
      <c r="M472" s="255">
        <f ca="1">+IFERROR(INDEX('Hoja de Trabajo para listado'!$A$155:$Z$1048576,MATCH($A472,'Hoja de Trabajo para listado'!$A$155:$A$1048576,0),MATCH((CUADRO!M$5&amp;$E472),'Hoja de Trabajo para listado'!$A$151:$Z$151,0)),0)+IFERROR(INDEX('Hoja de Trabajo para listado'!$AB$155:$BA$1048576,MATCH($A472,'Hoja de Trabajo para listado'!$AB$155:$AB$1048576,0),MATCH((CUADRO!M$5&amp;$E472),'Hoja de Trabajo para listado'!$AB$151:$BA$151,0)),0)+IFERROR(INDEX('Hoja de Trabajo para listado'!$BC$155:$CB$1048576,MATCH($A472,'Hoja de Trabajo para listado'!$BC$155:$BC$1048576,0),MATCH((CUADRO!M$5&amp;$E472),'Hoja de Trabajo para listado'!$BC$151:$CB$151,0)),0)+IFERROR(INDEX('Hoja de Trabajo para listado'!$DE$153:$DG$274,MATCH($A472,'Hoja de Trabajo para listado'!$DE$153:$DE$1048576,0),MATCH((CUADRO!M$5&amp;$E472),'Hoja de Trabajo para listado'!$DE$151:$DG$151,0)),0)+IFERROR(INDEX('Hoja de Trabajo para listado'!$CD$155:$DC$1048576,MATCH($A472,'Hoja de Trabajo para listado'!$CD$155:$CD$1048576,0),MATCH((CUADRO!M$5&amp;$E472),'Hoja de Trabajo para listado'!$CD$151:$DC$151,0)),0)</f>
        <v>0</v>
      </c>
      <c r="N472" s="255">
        <f ca="1">+IFERROR(INDEX('Hoja de Trabajo para listado'!$A$155:$Z$1048576,MATCH($A472,'Hoja de Trabajo para listado'!$A$155:$A$1048576,0),MATCH((CUADRO!N$5&amp;$E472),'Hoja de Trabajo para listado'!$A$151:$Z$151,0)),0)+IFERROR(INDEX('Hoja de Trabajo para listado'!$AB$155:$BA$1048576,MATCH($A472,'Hoja de Trabajo para listado'!$AB$155:$AB$1048576,0),MATCH((CUADRO!N$5&amp;$E472),'Hoja de Trabajo para listado'!$AB$151:$BA$151,0)),0)+IFERROR(INDEX('Hoja de Trabajo para listado'!$BC$155:$CB$1048576,MATCH($A472,'Hoja de Trabajo para listado'!$BC$155:$BC$1048576,0),MATCH((CUADRO!N$5&amp;$E472),'Hoja de Trabajo para listado'!$BC$151:$CB$151,0)),0)+IFERROR(INDEX('Hoja de Trabajo para listado'!$DE$153:$DG$274,MATCH($A472,'Hoja de Trabajo para listado'!$DE$153:$DE$1048576,0),MATCH((CUADRO!N$5&amp;$E472),'Hoja de Trabajo para listado'!$DE$151:$DG$151,0)),0)+IFERROR(INDEX('Hoja de Trabajo para listado'!$CD$155:$DC$1048576,MATCH($A472,'Hoja de Trabajo para listado'!$CD$155:$CD$1048576,0),MATCH((CUADRO!N$5&amp;$E472),'Hoja de Trabajo para listado'!$CD$151:$DC$151,0)),0)</f>
        <v>0</v>
      </c>
      <c r="O472" s="255">
        <f ca="1">+IFERROR(INDEX('Hoja de Trabajo para listado'!$A$155:$Z$1048576,MATCH($A472,'Hoja de Trabajo para listado'!$A$155:$A$1048576,0),MATCH((CUADRO!O$5&amp;$E472),'Hoja de Trabajo para listado'!$A$151:$Z$151,0)),0)+IFERROR(INDEX('Hoja de Trabajo para listado'!$AB$155:$BA$1048576,MATCH($A472,'Hoja de Trabajo para listado'!$AB$155:$AB$1048576,0),MATCH((CUADRO!O$5&amp;$E472),'Hoja de Trabajo para listado'!$AB$151:$BA$151,0)),0)+IFERROR(INDEX('Hoja de Trabajo para listado'!$BC$155:$CB$1048576,MATCH($A472,'Hoja de Trabajo para listado'!$BC$155:$BC$1048576,0),MATCH((CUADRO!O$5&amp;$E472),'Hoja de Trabajo para listado'!$BC$151:$CB$151,0)),0)+IFERROR(INDEX('Hoja de Trabajo para listado'!$DE$153:$DG$274,MATCH($A472,'Hoja de Trabajo para listado'!$DE$153:$DE$1048576,0),MATCH((CUADRO!O$5&amp;$E472),'Hoja de Trabajo para listado'!$DE$151:$DG$151,0)),0)+IFERROR(INDEX('Hoja de Trabajo para listado'!$CD$155:$DC$1048576,MATCH($A472,'Hoja de Trabajo para listado'!$CD$155:$CD$1048576,0),MATCH((CUADRO!O$5&amp;$E472),'Hoja de Trabajo para listado'!$CD$151:$DC$151,0)),0)</f>
        <v>0</v>
      </c>
      <c r="P472" s="255">
        <f ca="1">+IFERROR(INDEX('Hoja de Trabajo para listado'!$A$155:$Z$1048576,MATCH($A472,'Hoja de Trabajo para listado'!$A$155:$A$1048576,0),MATCH((CUADRO!P$5&amp;$E472),'Hoja de Trabajo para listado'!$A$151:$Z$151,0)),0)+IFERROR(INDEX('Hoja de Trabajo para listado'!$AB$155:$BA$1048576,MATCH($A472,'Hoja de Trabajo para listado'!$AB$155:$AB$1048576,0),MATCH((CUADRO!P$5&amp;$E472),'Hoja de Trabajo para listado'!$AB$151:$BA$151,0)),0)+IFERROR(INDEX('Hoja de Trabajo para listado'!$BC$155:$CB$1048576,MATCH($A472,'Hoja de Trabajo para listado'!$BC$155:$BC$1048576,0),MATCH((CUADRO!P$5&amp;$E472),'Hoja de Trabajo para listado'!$BC$151:$CB$151,0)),0)+IFERROR(INDEX('Hoja de Trabajo para listado'!$DE$153:$DG$274,MATCH($A472,'Hoja de Trabajo para listado'!$DE$153:$DE$1048576,0),MATCH((CUADRO!P$5&amp;$E472),'Hoja de Trabajo para listado'!$DE$151:$DG$151,0)),0)+IFERROR(INDEX('Hoja de Trabajo para listado'!$CD$155:$DC$1048576,MATCH($A472,'Hoja de Trabajo para listado'!$CD$155:$CD$1048576,0),MATCH((CUADRO!P$5&amp;$E472),'Hoja de Trabajo para listado'!$CD$151:$DC$151,0)),0)</f>
        <v>0</v>
      </c>
      <c r="Q472" s="255">
        <f ca="1">+IFERROR(INDEX('Hoja de Trabajo para listado'!$A$155:$Z$1048576,MATCH($A472,'Hoja de Trabajo para listado'!$A$155:$A$1048576,0),MATCH((CUADRO!Q$5&amp;$E472),'Hoja de Trabajo para listado'!$A$151:$Z$151,0)),0)+IFERROR(INDEX('Hoja de Trabajo para listado'!$AB$155:$BA$1048576,MATCH($A472,'Hoja de Trabajo para listado'!$AB$155:$AB$1048576,0),MATCH((CUADRO!Q$5&amp;$E472),'Hoja de Trabajo para listado'!$AB$151:$BA$151,0)),0)+IFERROR(INDEX('Hoja de Trabajo para listado'!$BC$155:$CB$1048576,MATCH($A472,'Hoja de Trabajo para listado'!$BC$155:$BC$1048576,0),MATCH((CUADRO!Q$5&amp;$E472),'Hoja de Trabajo para listado'!$BC$151:$CB$151,0)),0)+IFERROR(INDEX('Hoja de Trabajo para listado'!$DE$153:$DG$274,MATCH($A472,'Hoja de Trabajo para listado'!$DE$153:$DE$1048576,0),MATCH((CUADRO!Q$5&amp;$E472),'Hoja de Trabajo para listado'!$DE$151:$DG$151,0)),0)+IFERROR(INDEX('Hoja de Trabajo para listado'!$CD$155:$DC$1048576,MATCH($A472,'Hoja de Trabajo para listado'!$CD$155:$CD$1048576,0),MATCH((CUADRO!Q$5&amp;$E472),'Hoja de Trabajo para listado'!$CD$151:$DC$151,0)),0)</f>
        <v>0</v>
      </c>
      <c r="R472" s="255">
        <f t="shared" ca="1" si="14"/>
        <v>0</v>
      </c>
      <c r="S472" s="262"/>
      <c r="T472" s="255">
        <f ca="1">+T473</f>
        <v>0</v>
      </c>
      <c r="U472" s="254">
        <f t="shared" si="15"/>
        <v>1</v>
      </c>
      <c r="V472" s="362" t="str">
        <f>+VLOOKUP(A472,bd_lista!$A$3:$E$590,5,FALSE)</f>
        <v>Gobiernos Autonomos Municipales</v>
      </c>
      <c r="W472" s="361" t="str">
        <f>+V472</f>
        <v>Gobiernos Autonomos Municipales</v>
      </c>
      <c r="X472" s="254">
        <f>+VLOOKUP(A472,[2]Sheet1!$A$13:$D$744,4,FALSE)</f>
        <v>0</v>
      </c>
      <c r="Y472" s="254" t="e">
        <f>+VLOOKUP(X472,bd_lista!$A$3:$C$590,3,FALSE)</f>
        <v>#N/A</v>
      </c>
      <c r="Z472" s="316">
        <f>+X472</f>
        <v>0</v>
      </c>
      <c r="AA472" s="317" t="e">
        <f>+Y472</f>
        <v>#N/A</v>
      </c>
    </row>
    <row r="473" spans="1:27" customFormat="1" ht="15" hidden="1" customHeight="1">
      <c r="A473" s="32">
        <v>1211</v>
      </c>
      <c r="B473" s="307"/>
      <c r="C473" s="259" t="str">
        <f>+VLOOKUP(A473,bd_lista!$A$3:$C$590,3,FALSE)</f>
        <v>Gobierno Autónomo Municipal de Sica Sica (Villa Aroma)</v>
      </c>
      <c r="D473" s="362"/>
      <c r="E473" s="256" t="s">
        <v>1314</v>
      </c>
      <c r="F473" s="255">
        <f ca="1">+IFERROR(INDEX('Hoja de Trabajo para listado'!$A$155:$Z$1048576,MATCH($A473,'Hoja de Trabajo para listado'!$A$155:$A$1048576,0),MATCH((CUADRO!F$5&amp;$E473),'Hoja de Trabajo para listado'!$A$151:$Z$151,0)),0)+IFERROR(INDEX('Hoja de Trabajo para listado'!$AB$155:$BA$1048576,MATCH($A473,'Hoja de Trabajo para listado'!$AB$155:$AB$1048576,0),MATCH((CUADRO!F$5&amp;$E473),'Hoja de Trabajo para listado'!$AB$151:$BA$151,0)),0)+IFERROR(INDEX('Hoja de Trabajo para listado'!$BC$155:$CB$1048576,MATCH($A473,'Hoja de Trabajo para listado'!$BC$155:$BC$1048576,0),MATCH((CUADRO!F$5&amp;$E473),'Hoja de Trabajo para listado'!$BC$151:$CB$151,0)),0)+IFERROR(INDEX('Hoja de Trabajo para listado'!$DE$153:$DG$274,MATCH($A473,'Hoja de Trabajo para listado'!$DE$153:$DE$1048576,0),MATCH((CUADRO!F$5&amp;$E473),'Hoja de Trabajo para listado'!$DE$151:$DG$151,0)),0)+IFERROR(INDEX('Hoja de Trabajo para listado'!$CD$155:$DC$1048576,MATCH($A473,'Hoja de Trabajo para listado'!$CD$155:$CD$1048576,0),MATCH((CUADRO!F$5&amp;$E473),'Hoja de Trabajo para listado'!$CD$151:$DC$151,0)),0)</f>
        <v>0</v>
      </c>
      <c r="G473" s="255">
        <f ca="1">+IFERROR(INDEX('Hoja de Trabajo para listado'!$A$155:$Z$1048576,MATCH($A473,'Hoja de Trabajo para listado'!$A$155:$A$1048576,0),MATCH((CUADRO!G$5&amp;$E473),'Hoja de Trabajo para listado'!$A$151:$Z$151,0)),0)+IFERROR(INDEX('Hoja de Trabajo para listado'!$AB$155:$BA$1048576,MATCH($A473,'Hoja de Trabajo para listado'!$AB$155:$AB$1048576,0),MATCH((CUADRO!G$5&amp;$E473),'Hoja de Trabajo para listado'!$AB$151:$BA$151,0)),0)+IFERROR(INDEX('Hoja de Trabajo para listado'!$BC$155:$CB$1048576,MATCH($A473,'Hoja de Trabajo para listado'!$BC$155:$BC$1048576,0),MATCH((CUADRO!G$5&amp;$E473),'Hoja de Trabajo para listado'!$BC$151:$CB$151,0)),0)+IFERROR(INDEX('Hoja de Trabajo para listado'!$DE$153:$DG$274,MATCH($A473,'Hoja de Trabajo para listado'!$DE$153:$DE$1048576,0),MATCH((CUADRO!G$5&amp;$E473),'Hoja de Trabajo para listado'!$DE$151:$DG$151,0)),0)+IFERROR(INDEX('Hoja de Trabajo para listado'!$CD$155:$DC$1048576,MATCH($A473,'Hoja de Trabajo para listado'!$CD$155:$CD$1048576,0),MATCH((CUADRO!G$5&amp;$E473),'Hoja de Trabajo para listado'!$CD$151:$DC$151,0)),0)</f>
        <v>0</v>
      </c>
      <c r="H473" s="255">
        <f ca="1">+IFERROR(INDEX('Hoja de Trabajo para listado'!$A$155:$Z$1048576,MATCH($A473,'Hoja de Trabajo para listado'!$A$155:$A$1048576,0),MATCH((CUADRO!H$5&amp;$E473),'Hoja de Trabajo para listado'!$A$151:$Z$151,0)),0)+IFERROR(INDEX('Hoja de Trabajo para listado'!$AB$155:$BA$1048576,MATCH($A473,'Hoja de Trabajo para listado'!$AB$155:$AB$1048576,0),MATCH((CUADRO!H$5&amp;$E473),'Hoja de Trabajo para listado'!$AB$151:$BA$151,0)),0)+IFERROR(INDEX('Hoja de Trabajo para listado'!$BC$155:$CB$1048576,MATCH($A473,'Hoja de Trabajo para listado'!$BC$155:$BC$1048576,0),MATCH((CUADRO!H$5&amp;$E473),'Hoja de Trabajo para listado'!$BC$151:$CB$151,0)),0)+IFERROR(INDEX('Hoja de Trabajo para listado'!$DE$153:$DG$274,MATCH($A473,'Hoja de Trabajo para listado'!$DE$153:$DE$1048576,0),MATCH((CUADRO!H$5&amp;$E473),'Hoja de Trabajo para listado'!$DE$151:$DG$151,0)),0)+IFERROR(INDEX('Hoja de Trabajo para listado'!$CD$155:$DC$1048576,MATCH($A473,'Hoja de Trabajo para listado'!$CD$155:$CD$1048576,0),MATCH((CUADRO!H$5&amp;$E473),'Hoja de Trabajo para listado'!$CD$151:$DC$151,0)),0)</f>
        <v>0</v>
      </c>
      <c r="I473" s="255">
        <f ca="1">+IFERROR(INDEX('Hoja de Trabajo para listado'!$A$155:$Z$1048576,MATCH($A473,'Hoja de Trabajo para listado'!$A$155:$A$1048576,0),MATCH((CUADRO!I$5&amp;$E473),'Hoja de Trabajo para listado'!$A$151:$Z$151,0)),0)+IFERROR(INDEX('Hoja de Trabajo para listado'!$AB$155:$BA$1048576,MATCH($A473,'Hoja de Trabajo para listado'!$AB$155:$AB$1048576,0),MATCH((CUADRO!I$5&amp;$E473),'Hoja de Trabajo para listado'!$AB$151:$BA$151,0)),0)+IFERROR(INDEX('Hoja de Trabajo para listado'!$BC$155:$CB$1048576,MATCH($A473,'Hoja de Trabajo para listado'!$BC$155:$BC$1048576,0),MATCH((CUADRO!I$5&amp;$E473),'Hoja de Trabajo para listado'!$BC$151:$CB$151,0)),0)+IFERROR(INDEX('Hoja de Trabajo para listado'!$DE$153:$DG$274,MATCH($A473,'Hoja de Trabajo para listado'!$DE$153:$DE$1048576,0),MATCH((CUADRO!I$5&amp;$E473),'Hoja de Trabajo para listado'!$DE$151:$DG$151,0)),0)+IFERROR(INDEX('Hoja de Trabajo para listado'!$CD$155:$DC$1048576,MATCH($A473,'Hoja de Trabajo para listado'!$CD$155:$CD$1048576,0),MATCH((CUADRO!I$5&amp;$E473),'Hoja de Trabajo para listado'!$CD$151:$DC$151,0)),0)</f>
        <v>0</v>
      </c>
      <c r="J473" s="255">
        <f ca="1">+IFERROR(INDEX('Hoja de Trabajo para listado'!$A$155:$Z$1048576,MATCH($A473,'Hoja de Trabajo para listado'!$A$155:$A$1048576,0),MATCH((CUADRO!J$5&amp;$E473),'Hoja de Trabajo para listado'!$A$151:$Z$151,0)),0)+IFERROR(INDEX('Hoja de Trabajo para listado'!$AB$155:$BA$1048576,MATCH($A473,'Hoja de Trabajo para listado'!$AB$155:$AB$1048576,0),MATCH((CUADRO!J$5&amp;$E473),'Hoja de Trabajo para listado'!$AB$151:$BA$151,0)),0)+IFERROR(INDEX('Hoja de Trabajo para listado'!$BC$155:$CB$1048576,MATCH($A473,'Hoja de Trabajo para listado'!$BC$155:$BC$1048576,0),MATCH((CUADRO!J$5&amp;$E473),'Hoja de Trabajo para listado'!$BC$151:$CB$151,0)),0)+IFERROR(INDEX('Hoja de Trabajo para listado'!$DE$153:$DG$274,MATCH($A473,'Hoja de Trabajo para listado'!$DE$153:$DE$1048576,0),MATCH((CUADRO!J$5&amp;$E473),'Hoja de Trabajo para listado'!$DE$151:$DG$151,0)),0)+IFERROR(INDEX('Hoja de Trabajo para listado'!$CD$155:$DC$1048576,MATCH($A473,'Hoja de Trabajo para listado'!$CD$155:$CD$1048576,0),MATCH((CUADRO!J$5&amp;$E473),'Hoja de Trabajo para listado'!$CD$151:$DC$151,0)),0)</f>
        <v>0</v>
      </c>
      <c r="K473" s="255">
        <f ca="1">+IFERROR(INDEX('Hoja de Trabajo para listado'!$A$155:$Z$1048576,MATCH($A473,'Hoja de Trabajo para listado'!$A$155:$A$1048576,0),MATCH((CUADRO!K$5&amp;$E473),'Hoja de Trabajo para listado'!$A$151:$Z$151,0)),0)+IFERROR(INDEX('Hoja de Trabajo para listado'!$AB$155:$BA$1048576,MATCH($A473,'Hoja de Trabajo para listado'!$AB$155:$AB$1048576,0),MATCH((CUADRO!K$5&amp;$E473),'Hoja de Trabajo para listado'!$AB$151:$BA$151,0)),0)+IFERROR(INDEX('Hoja de Trabajo para listado'!$BC$155:$CB$1048576,MATCH($A473,'Hoja de Trabajo para listado'!$BC$155:$BC$1048576,0),MATCH((CUADRO!K$5&amp;$E473),'Hoja de Trabajo para listado'!$BC$151:$CB$151,0)),0)+IFERROR(INDEX('Hoja de Trabajo para listado'!$DE$153:$DG$274,MATCH($A473,'Hoja de Trabajo para listado'!$DE$153:$DE$1048576,0),MATCH((CUADRO!K$5&amp;$E473),'Hoja de Trabajo para listado'!$DE$151:$DG$151,0)),0)+IFERROR(INDEX('Hoja de Trabajo para listado'!$CD$155:$DC$1048576,MATCH($A473,'Hoja de Trabajo para listado'!$CD$155:$CD$1048576,0),MATCH((CUADRO!K$5&amp;$E473),'Hoja de Trabajo para listado'!$CD$151:$DC$151,0)),0)</f>
        <v>0</v>
      </c>
      <c r="L473" s="255">
        <f ca="1">+IFERROR(INDEX('Hoja de Trabajo para listado'!$A$155:$Z$1048576,MATCH($A473,'Hoja de Trabajo para listado'!$A$155:$A$1048576,0),MATCH((CUADRO!L$5&amp;$E473),'Hoja de Trabajo para listado'!$A$151:$Z$151,0)),0)+IFERROR(INDEX('Hoja de Trabajo para listado'!$AB$155:$BA$1048576,MATCH($A473,'Hoja de Trabajo para listado'!$AB$155:$AB$1048576,0),MATCH((CUADRO!L$5&amp;$E473),'Hoja de Trabajo para listado'!$AB$151:$BA$151,0)),0)+IFERROR(INDEX('Hoja de Trabajo para listado'!$BC$155:$CB$1048576,MATCH($A473,'Hoja de Trabajo para listado'!$BC$155:$BC$1048576,0),MATCH((CUADRO!L$5&amp;$E473),'Hoja de Trabajo para listado'!$BC$151:$CB$151,0)),0)+IFERROR(INDEX('Hoja de Trabajo para listado'!$DE$153:$DG$274,MATCH($A473,'Hoja de Trabajo para listado'!$DE$153:$DE$1048576,0),MATCH((CUADRO!L$5&amp;$E473),'Hoja de Trabajo para listado'!$DE$151:$DG$151,0)),0)+IFERROR(INDEX('Hoja de Trabajo para listado'!$CD$155:$DC$1048576,MATCH($A473,'Hoja de Trabajo para listado'!$CD$155:$CD$1048576,0),MATCH((CUADRO!L$5&amp;$E473),'Hoja de Trabajo para listado'!$CD$151:$DC$151,0)),0)</f>
        <v>0</v>
      </c>
      <c r="M473" s="255">
        <f ca="1">+IFERROR(INDEX('Hoja de Trabajo para listado'!$A$155:$Z$1048576,MATCH($A473,'Hoja de Trabajo para listado'!$A$155:$A$1048576,0),MATCH((CUADRO!M$5&amp;$E473),'Hoja de Trabajo para listado'!$A$151:$Z$151,0)),0)+IFERROR(INDEX('Hoja de Trabajo para listado'!$AB$155:$BA$1048576,MATCH($A473,'Hoja de Trabajo para listado'!$AB$155:$AB$1048576,0),MATCH((CUADRO!M$5&amp;$E473),'Hoja de Trabajo para listado'!$AB$151:$BA$151,0)),0)+IFERROR(INDEX('Hoja de Trabajo para listado'!$BC$155:$CB$1048576,MATCH($A473,'Hoja de Trabajo para listado'!$BC$155:$BC$1048576,0),MATCH((CUADRO!M$5&amp;$E473),'Hoja de Trabajo para listado'!$BC$151:$CB$151,0)),0)+IFERROR(INDEX('Hoja de Trabajo para listado'!$DE$153:$DG$274,MATCH($A473,'Hoja de Trabajo para listado'!$DE$153:$DE$1048576,0),MATCH((CUADRO!M$5&amp;$E473),'Hoja de Trabajo para listado'!$DE$151:$DG$151,0)),0)+IFERROR(INDEX('Hoja de Trabajo para listado'!$CD$155:$DC$1048576,MATCH($A473,'Hoja de Trabajo para listado'!$CD$155:$CD$1048576,0),MATCH((CUADRO!M$5&amp;$E473),'Hoja de Trabajo para listado'!$CD$151:$DC$151,0)),0)</f>
        <v>0</v>
      </c>
      <c r="N473" s="255">
        <f ca="1">+IFERROR(INDEX('Hoja de Trabajo para listado'!$A$155:$Z$1048576,MATCH($A473,'Hoja de Trabajo para listado'!$A$155:$A$1048576,0),MATCH((CUADRO!N$5&amp;$E473),'Hoja de Trabajo para listado'!$A$151:$Z$151,0)),0)+IFERROR(INDEX('Hoja de Trabajo para listado'!$AB$155:$BA$1048576,MATCH($A473,'Hoja de Trabajo para listado'!$AB$155:$AB$1048576,0),MATCH((CUADRO!N$5&amp;$E473),'Hoja de Trabajo para listado'!$AB$151:$BA$151,0)),0)+IFERROR(INDEX('Hoja de Trabajo para listado'!$BC$155:$CB$1048576,MATCH($A473,'Hoja de Trabajo para listado'!$BC$155:$BC$1048576,0),MATCH((CUADRO!N$5&amp;$E473),'Hoja de Trabajo para listado'!$BC$151:$CB$151,0)),0)+IFERROR(INDEX('Hoja de Trabajo para listado'!$DE$153:$DG$274,MATCH($A473,'Hoja de Trabajo para listado'!$DE$153:$DE$1048576,0),MATCH((CUADRO!N$5&amp;$E473),'Hoja de Trabajo para listado'!$DE$151:$DG$151,0)),0)+IFERROR(INDEX('Hoja de Trabajo para listado'!$CD$155:$DC$1048576,MATCH($A473,'Hoja de Trabajo para listado'!$CD$155:$CD$1048576,0),MATCH((CUADRO!N$5&amp;$E473),'Hoja de Trabajo para listado'!$CD$151:$DC$151,0)),0)</f>
        <v>0</v>
      </c>
      <c r="O473" s="255">
        <f ca="1">+IFERROR(INDEX('Hoja de Trabajo para listado'!$A$155:$Z$1048576,MATCH($A473,'Hoja de Trabajo para listado'!$A$155:$A$1048576,0),MATCH((CUADRO!O$5&amp;$E473),'Hoja de Trabajo para listado'!$A$151:$Z$151,0)),0)+IFERROR(INDEX('Hoja de Trabajo para listado'!$AB$155:$BA$1048576,MATCH($A473,'Hoja de Trabajo para listado'!$AB$155:$AB$1048576,0),MATCH((CUADRO!O$5&amp;$E473),'Hoja de Trabajo para listado'!$AB$151:$BA$151,0)),0)+IFERROR(INDEX('Hoja de Trabajo para listado'!$BC$155:$CB$1048576,MATCH($A473,'Hoja de Trabajo para listado'!$BC$155:$BC$1048576,0),MATCH((CUADRO!O$5&amp;$E473),'Hoja de Trabajo para listado'!$BC$151:$CB$151,0)),0)+IFERROR(INDEX('Hoja de Trabajo para listado'!$DE$153:$DG$274,MATCH($A473,'Hoja de Trabajo para listado'!$DE$153:$DE$1048576,0),MATCH((CUADRO!O$5&amp;$E473),'Hoja de Trabajo para listado'!$DE$151:$DG$151,0)),0)+IFERROR(INDEX('Hoja de Trabajo para listado'!$CD$155:$DC$1048576,MATCH($A473,'Hoja de Trabajo para listado'!$CD$155:$CD$1048576,0),MATCH((CUADRO!O$5&amp;$E473),'Hoja de Trabajo para listado'!$CD$151:$DC$151,0)),0)</f>
        <v>0</v>
      </c>
      <c r="P473" s="255">
        <f ca="1">+IFERROR(INDEX('Hoja de Trabajo para listado'!$A$155:$Z$1048576,MATCH($A473,'Hoja de Trabajo para listado'!$A$155:$A$1048576,0),MATCH((CUADRO!P$5&amp;$E473),'Hoja de Trabajo para listado'!$A$151:$Z$151,0)),0)+IFERROR(INDEX('Hoja de Trabajo para listado'!$AB$155:$BA$1048576,MATCH($A473,'Hoja de Trabajo para listado'!$AB$155:$AB$1048576,0),MATCH((CUADRO!P$5&amp;$E473),'Hoja de Trabajo para listado'!$AB$151:$BA$151,0)),0)+IFERROR(INDEX('Hoja de Trabajo para listado'!$BC$155:$CB$1048576,MATCH($A473,'Hoja de Trabajo para listado'!$BC$155:$BC$1048576,0),MATCH((CUADRO!P$5&amp;$E473),'Hoja de Trabajo para listado'!$BC$151:$CB$151,0)),0)+IFERROR(INDEX('Hoja de Trabajo para listado'!$DE$153:$DG$274,MATCH($A473,'Hoja de Trabajo para listado'!$DE$153:$DE$1048576,0),MATCH((CUADRO!P$5&amp;$E473),'Hoja de Trabajo para listado'!$DE$151:$DG$151,0)),0)+IFERROR(INDEX('Hoja de Trabajo para listado'!$CD$155:$DC$1048576,MATCH($A473,'Hoja de Trabajo para listado'!$CD$155:$CD$1048576,0),MATCH((CUADRO!P$5&amp;$E473),'Hoja de Trabajo para listado'!$CD$151:$DC$151,0)),0)</f>
        <v>0</v>
      </c>
      <c r="Q473" s="255">
        <f ca="1">+IFERROR(INDEX('Hoja de Trabajo para listado'!$A$155:$Z$1048576,MATCH($A473,'Hoja de Trabajo para listado'!$A$155:$A$1048576,0),MATCH((CUADRO!Q$5&amp;$E473),'Hoja de Trabajo para listado'!$A$151:$Z$151,0)),0)+IFERROR(INDEX('Hoja de Trabajo para listado'!$AB$155:$BA$1048576,MATCH($A473,'Hoja de Trabajo para listado'!$AB$155:$AB$1048576,0),MATCH((CUADRO!Q$5&amp;$E473),'Hoja de Trabajo para listado'!$AB$151:$BA$151,0)),0)+IFERROR(INDEX('Hoja de Trabajo para listado'!$BC$155:$CB$1048576,MATCH($A473,'Hoja de Trabajo para listado'!$BC$155:$BC$1048576,0),MATCH((CUADRO!Q$5&amp;$E473),'Hoja de Trabajo para listado'!$BC$151:$CB$151,0)),0)+IFERROR(INDEX('Hoja de Trabajo para listado'!$DE$153:$DG$274,MATCH($A473,'Hoja de Trabajo para listado'!$DE$153:$DE$1048576,0),MATCH((CUADRO!Q$5&amp;$E473),'Hoja de Trabajo para listado'!$DE$151:$DG$151,0)),0)+IFERROR(INDEX('Hoja de Trabajo para listado'!$CD$155:$DC$1048576,MATCH($A473,'Hoja de Trabajo para listado'!$CD$155:$CD$1048576,0),MATCH((CUADRO!Q$5&amp;$E473),'Hoja de Trabajo para listado'!$CD$151:$DC$151,0)),0)</f>
        <v>0</v>
      </c>
      <c r="R473" s="255">
        <f t="shared" ca="1" si="14"/>
        <v>0</v>
      </c>
      <c r="S473" s="262">
        <f ca="1">+R472+R473</f>
        <v>0</v>
      </c>
      <c r="T473" s="255">
        <f ca="1">+S473</f>
        <v>0</v>
      </c>
      <c r="U473" s="254">
        <f t="shared" si="15"/>
        <v>2</v>
      </c>
      <c r="V473" s="362" t="str">
        <f>+VLOOKUP(A473,bd_lista!$A$3:$E$590,5,FALSE)</f>
        <v>Gobiernos Autonomos Municipales</v>
      </c>
      <c r="W473" s="362"/>
      <c r="X473" s="254">
        <f>+VLOOKUP(A473,[2]Sheet1!$A$13:$D$744,4,FALSE)</f>
        <v>0</v>
      </c>
      <c r="Y473" s="254" t="e">
        <f>+VLOOKUP(X473,bd_lista!$A$3:$C$590,3,FALSE)</f>
        <v>#N/A</v>
      </c>
      <c r="Z473" s="314"/>
      <c r="AA473" s="315"/>
    </row>
    <row r="474" spans="1:27" customFormat="1" ht="27" hidden="1" customHeight="1">
      <c r="A474" s="32">
        <v>1212</v>
      </c>
      <c r="B474" s="306">
        <f>+A474</f>
        <v>1212</v>
      </c>
      <c r="C474" s="259" t="str">
        <f>+VLOOKUP(A474,bd_lista!$A$3:$C$590,3,FALSE)</f>
        <v>Gobierno Autónomo Municipal de Umala</v>
      </c>
      <c r="D474" s="361" t="str">
        <f>+C474</f>
        <v>Gobierno Autónomo Municipal de Umala</v>
      </c>
      <c r="E474" s="254" t="s">
        <v>1313</v>
      </c>
      <c r="F474" s="255">
        <f ca="1">+IFERROR(INDEX('Hoja de Trabajo para listado'!$A$155:$Z$1048576,MATCH($A474,'Hoja de Trabajo para listado'!$A$155:$A$1048576,0),MATCH((CUADRO!F$5&amp;$E474),'Hoja de Trabajo para listado'!$A$151:$Z$151,0)),0)+IFERROR(INDEX('Hoja de Trabajo para listado'!$AB$155:$BA$1048576,MATCH($A474,'Hoja de Trabajo para listado'!$AB$155:$AB$1048576,0),MATCH((CUADRO!F$5&amp;$E474),'Hoja de Trabajo para listado'!$AB$151:$BA$151,0)),0)+IFERROR(INDEX('Hoja de Trabajo para listado'!$BC$155:$CB$1048576,MATCH($A474,'Hoja de Trabajo para listado'!$BC$155:$BC$1048576,0),MATCH((CUADRO!F$5&amp;$E474),'Hoja de Trabajo para listado'!$BC$151:$CB$151,0)),0)+IFERROR(INDEX('Hoja de Trabajo para listado'!$DE$153:$DG$274,MATCH($A474,'Hoja de Trabajo para listado'!$DE$153:$DE$1048576,0),MATCH((CUADRO!F$5&amp;$E474),'Hoja de Trabajo para listado'!$DE$151:$DG$151,0)),0)+IFERROR(INDEX('Hoja de Trabajo para listado'!$CD$155:$DC$1048576,MATCH($A474,'Hoja de Trabajo para listado'!$CD$155:$CD$1048576,0),MATCH((CUADRO!F$5&amp;$E474),'Hoja de Trabajo para listado'!$CD$151:$DC$151,0)),0)</f>
        <v>0</v>
      </c>
      <c r="G474" s="255">
        <f ca="1">+IFERROR(INDEX('Hoja de Trabajo para listado'!$A$155:$Z$1048576,MATCH($A474,'Hoja de Trabajo para listado'!$A$155:$A$1048576,0),MATCH((CUADRO!G$5&amp;$E474),'Hoja de Trabajo para listado'!$A$151:$Z$151,0)),0)+IFERROR(INDEX('Hoja de Trabajo para listado'!$AB$155:$BA$1048576,MATCH($A474,'Hoja de Trabajo para listado'!$AB$155:$AB$1048576,0),MATCH((CUADRO!G$5&amp;$E474),'Hoja de Trabajo para listado'!$AB$151:$BA$151,0)),0)+IFERROR(INDEX('Hoja de Trabajo para listado'!$BC$155:$CB$1048576,MATCH($A474,'Hoja de Trabajo para listado'!$BC$155:$BC$1048576,0),MATCH((CUADRO!G$5&amp;$E474),'Hoja de Trabajo para listado'!$BC$151:$CB$151,0)),0)+IFERROR(INDEX('Hoja de Trabajo para listado'!$DE$153:$DG$274,MATCH($A474,'Hoja de Trabajo para listado'!$DE$153:$DE$1048576,0),MATCH((CUADRO!G$5&amp;$E474),'Hoja de Trabajo para listado'!$DE$151:$DG$151,0)),0)+IFERROR(INDEX('Hoja de Trabajo para listado'!$CD$155:$DC$1048576,MATCH($A474,'Hoja de Trabajo para listado'!$CD$155:$CD$1048576,0),MATCH((CUADRO!G$5&amp;$E474),'Hoja de Trabajo para listado'!$CD$151:$DC$151,0)),0)</f>
        <v>0</v>
      </c>
      <c r="H474" s="255">
        <f ca="1">+IFERROR(INDEX('Hoja de Trabajo para listado'!$A$155:$Z$1048576,MATCH($A474,'Hoja de Trabajo para listado'!$A$155:$A$1048576,0),MATCH((CUADRO!H$5&amp;$E474),'Hoja de Trabajo para listado'!$A$151:$Z$151,0)),0)+IFERROR(INDEX('Hoja de Trabajo para listado'!$AB$155:$BA$1048576,MATCH($A474,'Hoja de Trabajo para listado'!$AB$155:$AB$1048576,0),MATCH((CUADRO!H$5&amp;$E474),'Hoja de Trabajo para listado'!$AB$151:$BA$151,0)),0)+IFERROR(INDEX('Hoja de Trabajo para listado'!$BC$155:$CB$1048576,MATCH($A474,'Hoja de Trabajo para listado'!$BC$155:$BC$1048576,0),MATCH((CUADRO!H$5&amp;$E474),'Hoja de Trabajo para listado'!$BC$151:$CB$151,0)),0)+IFERROR(INDEX('Hoja de Trabajo para listado'!$DE$153:$DG$274,MATCH($A474,'Hoja de Trabajo para listado'!$DE$153:$DE$1048576,0),MATCH((CUADRO!H$5&amp;$E474),'Hoja de Trabajo para listado'!$DE$151:$DG$151,0)),0)+IFERROR(INDEX('Hoja de Trabajo para listado'!$CD$155:$DC$1048576,MATCH($A474,'Hoja de Trabajo para listado'!$CD$155:$CD$1048576,0),MATCH((CUADRO!H$5&amp;$E474),'Hoja de Trabajo para listado'!$CD$151:$DC$151,0)),0)</f>
        <v>0</v>
      </c>
      <c r="I474" s="255">
        <f ca="1">+IFERROR(INDEX('Hoja de Trabajo para listado'!$A$155:$Z$1048576,MATCH($A474,'Hoja de Trabajo para listado'!$A$155:$A$1048576,0),MATCH((CUADRO!I$5&amp;$E474),'Hoja de Trabajo para listado'!$A$151:$Z$151,0)),0)+IFERROR(INDEX('Hoja de Trabajo para listado'!$AB$155:$BA$1048576,MATCH($A474,'Hoja de Trabajo para listado'!$AB$155:$AB$1048576,0),MATCH((CUADRO!I$5&amp;$E474),'Hoja de Trabajo para listado'!$AB$151:$BA$151,0)),0)+IFERROR(INDEX('Hoja de Trabajo para listado'!$BC$155:$CB$1048576,MATCH($A474,'Hoja de Trabajo para listado'!$BC$155:$BC$1048576,0),MATCH((CUADRO!I$5&amp;$E474),'Hoja de Trabajo para listado'!$BC$151:$CB$151,0)),0)+IFERROR(INDEX('Hoja de Trabajo para listado'!$DE$153:$DG$274,MATCH($A474,'Hoja de Trabajo para listado'!$DE$153:$DE$1048576,0),MATCH((CUADRO!I$5&amp;$E474),'Hoja de Trabajo para listado'!$DE$151:$DG$151,0)),0)+IFERROR(INDEX('Hoja de Trabajo para listado'!$CD$155:$DC$1048576,MATCH($A474,'Hoja de Trabajo para listado'!$CD$155:$CD$1048576,0),MATCH((CUADRO!I$5&amp;$E474),'Hoja de Trabajo para listado'!$CD$151:$DC$151,0)),0)</f>
        <v>0</v>
      </c>
      <c r="J474" s="255">
        <f ca="1">+IFERROR(INDEX('Hoja de Trabajo para listado'!$A$155:$Z$1048576,MATCH($A474,'Hoja de Trabajo para listado'!$A$155:$A$1048576,0),MATCH((CUADRO!J$5&amp;$E474),'Hoja de Trabajo para listado'!$A$151:$Z$151,0)),0)+IFERROR(INDEX('Hoja de Trabajo para listado'!$AB$155:$BA$1048576,MATCH($A474,'Hoja de Trabajo para listado'!$AB$155:$AB$1048576,0),MATCH((CUADRO!J$5&amp;$E474),'Hoja de Trabajo para listado'!$AB$151:$BA$151,0)),0)+IFERROR(INDEX('Hoja de Trabajo para listado'!$BC$155:$CB$1048576,MATCH($A474,'Hoja de Trabajo para listado'!$BC$155:$BC$1048576,0),MATCH((CUADRO!J$5&amp;$E474),'Hoja de Trabajo para listado'!$BC$151:$CB$151,0)),0)+IFERROR(INDEX('Hoja de Trabajo para listado'!$DE$153:$DG$274,MATCH($A474,'Hoja de Trabajo para listado'!$DE$153:$DE$1048576,0),MATCH((CUADRO!J$5&amp;$E474),'Hoja de Trabajo para listado'!$DE$151:$DG$151,0)),0)+IFERROR(INDEX('Hoja de Trabajo para listado'!$CD$155:$DC$1048576,MATCH($A474,'Hoja de Trabajo para listado'!$CD$155:$CD$1048576,0),MATCH((CUADRO!J$5&amp;$E474),'Hoja de Trabajo para listado'!$CD$151:$DC$151,0)),0)</f>
        <v>0</v>
      </c>
      <c r="K474" s="255">
        <f ca="1">+IFERROR(INDEX('Hoja de Trabajo para listado'!$A$155:$Z$1048576,MATCH($A474,'Hoja de Trabajo para listado'!$A$155:$A$1048576,0),MATCH((CUADRO!K$5&amp;$E474),'Hoja de Trabajo para listado'!$A$151:$Z$151,0)),0)+IFERROR(INDEX('Hoja de Trabajo para listado'!$AB$155:$BA$1048576,MATCH($A474,'Hoja de Trabajo para listado'!$AB$155:$AB$1048576,0),MATCH((CUADRO!K$5&amp;$E474),'Hoja de Trabajo para listado'!$AB$151:$BA$151,0)),0)+IFERROR(INDEX('Hoja de Trabajo para listado'!$BC$155:$CB$1048576,MATCH($A474,'Hoja de Trabajo para listado'!$BC$155:$BC$1048576,0),MATCH((CUADRO!K$5&amp;$E474),'Hoja de Trabajo para listado'!$BC$151:$CB$151,0)),0)+IFERROR(INDEX('Hoja de Trabajo para listado'!$DE$153:$DG$274,MATCH($A474,'Hoja de Trabajo para listado'!$DE$153:$DE$1048576,0),MATCH((CUADRO!K$5&amp;$E474),'Hoja de Trabajo para listado'!$DE$151:$DG$151,0)),0)+IFERROR(INDEX('Hoja de Trabajo para listado'!$CD$155:$DC$1048576,MATCH($A474,'Hoja de Trabajo para listado'!$CD$155:$CD$1048576,0),MATCH((CUADRO!K$5&amp;$E474),'Hoja de Trabajo para listado'!$CD$151:$DC$151,0)),0)</f>
        <v>0</v>
      </c>
      <c r="L474" s="255">
        <f ca="1">+IFERROR(INDEX('Hoja de Trabajo para listado'!$A$155:$Z$1048576,MATCH($A474,'Hoja de Trabajo para listado'!$A$155:$A$1048576,0),MATCH((CUADRO!L$5&amp;$E474),'Hoja de Trabajo para listado'!$A$151:$Z$151,0)),0)+IFERROR(INDEX('Hoja de Trabajo para listado'!$AB$155:$BA$1048576,MATCH($A474,'Hoja de Trabajo para listado'!$AB$155:$AB$1048576,0),MATCH((CUADRO!L$5&amp;$E474),'Hoja de Trabajo para listado'!$AB$151:$BA$151,0)),0)+IFERROR(INDEX('Hoja de Trabajo para listado'!$BC$155:$CB$1048576,MATCH($A474,'Hoja de Trabajo para listado'!$BC$155:$BC$1048576,0),MATCH((CUADRO!L$5&amp;$E474),'Hoja de Trabajo para listado'!$BC$151:$CB$151,0)),0)+IFERROR(INDEX('Hoja de Trabajo para listado'!$DE$153:$DG$274,MATCH($A474,'Hoja de Trabajo para listado'!$DE$153:$DE$1048576,0),MATCH((CUADRO!L$5&amp;$E474),'Hoja de Trabajo para listado'!$DE$151:$DG$151,0)),0)+IFERROR(INDEX('Hoja de Trabajo para listado'!$CD$155:$DC$1048576,MATCH($A474,'Hoja de Trabajo para listado'!$CD$155:$CD$1048576,0),MATCH((CUADRO!L$5&amp;$E474),'Hoja de Trabajo para listado'!$CD$151:$DC$151,0)),0)</f>
        <v>0</v>
      </c>
      <c r="M474" s="255">
        <f ca="1">+IFERROR(INDEX('Hoja de Trabajo para listado'!$A$155:$Z$1048576,MATCH($A474,'Hoja de Trabajo para listado'!$A$155:$A$1048576,0),MATCH((CUADRO!M$5&amp;$E474),'Hoja de Trabajo para listado'!$A$151:$Z$151,0)),0)+IFERROR(INDEX('Hoja de Trabajo para listado'!$AB$155:$BA$1048576,MATCH($A474,'Hoja de Trabajo para listado'!$AB$155:$AB$1048576,0),MATCH((CUADRO!M$5&amp;$E474),'Hoja de Trabajo para listado'!$AB$151:$BA$151,0)),0)+IFERROR(INDEX('Hoja de Trabajo para listado'!$BC$155:$CB$1048576,MATCH($A474,'Hoja de Trabajo para listado'!$BC$155:$BC$1048576,0),MATCH((CUADRO!M$5&amp;$E474),'Hoja de Trabajo para listado'!$BC$151:$CB$151,0)),0)+IFERROR(INDEX('Hoja de Trabajo para listado'!$DE$153:$DG$274,MATCH($A474,'Hoja de Trabajo para listado'!$DE$153:$DE$1048576,0),MATCH((CUADRO!M$5&amp;$E474),'Hoja de Trabajo para listado'!$DE$151:$DG$151,0)),0)+IFERROR(INDEX('Hoja de Trabajo para listado'!$CD$155:$DC$1048576,MATCH($A474,'Hoja de Trabajo para listado'!$CD$155:$CD$1048576,0),MATCH((CUADRO!M$5&amp;$E474),'Hoja de Trabajo para listado'!$CD$151:$DC$151,0)),0)</f>
        <v>0</v>
      </c>
      <c r="N474" s="255">
        <f ca="1">+IFERROR(INDEX('Hoja de Trabajo para listado'!$A$155:$Z$1048576,MATCH($A474,'Hoja de Trabajo para listado'!$A$155:$A$1048576,0),MATCH((CUADRO!N$5&amp;$E474),'Hoja de Trabajo para listado'!$A$151:$Z$151,0)),0)+IFERROR(INDEX('Hoja de Trabajo para listado'!$AB$155:$BA$1048576,MATCH($A474,'Hoja de Trabajo para listado'!$AB$155:$AB$1048576,0),MATCH((CUADRO!N$5&amp;$E474),'Hoja de Trabajo para listado'!$AB$151:$BA$151,0)),0)+IFERROR(INDEX('Hoja de Trabajo para listado'!$BC$155:$CB$1048576,MATCH($A474,'Hoja de Trabajo para listado'!$BC$155:$BC$1048576,0),MATCH((CUADRO!N$5&amp;$E474),'Hoja de Trabajo para listado'!$BC$151:$CB$151,0)),0)+IFERROR(INDEX('Hoja de Trabajo para listado'!$DE$153:$DG$274,MATCH($A474,'Hoja de Trabajo para listado'!$DE$153:$DE$1048576,0),MATCH((CUADRO!N$5&amp;$E474),'Hoja de Trabajo para listado'!$DE$151:$DG$151,0)),0)+IFERROR(INDEX('Hoja de Trabajo para listado'!$CD$155:$DC$1048576,MATCH($A474,'Hoja de Trabajo para listado'!$CD$155:$CD$1048576,0),MATCH((CUADRO!N$5&amp;$E474),'Hoja de Trabajo para listado'!$CD$151:$DC$151,0)),0)</f>
        <v>0</v>
      </c>
      <c r="O474" s="255">
        <f ca="1">+IFERROR(INDEX('Hoja de Trabajo para listado'!$A$155:$Z$1048576,MATCH($A474,'Hoja de Trabajo para listado'!$A$155:$A$1048576,0),MATCH((CUADRO!O$5&amp;$E474),'Hoja de Trabajo para listado'!$A$151:$Z$151,0)),0)+IFERROR(INDEX('Hoja de Trabajo para listado'!$AB$155:$BA$1048576,MATCH($A474,'Hoja de Trabajo para listado'!$AB$155:$AB$1048576,0),MATCH((CUADRO!O$5&amp;$E474),'Hoja de Trabajo para listado'!$AB$151:$BA$151,0)),0)+IFERROR(INDEX('Hoja de Trabajo para listado'!$BC$155:$CB$1048576,MATCH($A474,'Hoja de Trabajo para listado'!$BC$155:$BC$1048576,0),MATCH((CUADRO!O$5&amp;$E474),'Hoja de Trabajo para listado'!$BC$151:$CB$151,0)),0)+IFERROR(INDEX('Hoja de Trabajo para listado'!$DE$153:$DG$274,MATCH($A474,'Hoja de Trabajo para listado'!$DE$153:$DE$1048576,0),MATCH((CUADRO!O$5&amp;$E474),'Hoja de Trabajo para listado'!$DE$151:$DG$151,0)),0)+IFERROR(INDEX('Hoja de Trabajo para listado'!$CD$155:$DC$1048576,MATCH($A474,'Hoja de Trabajo para listado'!$CD$155:$CD$1048576,0),MATCH((CUADRO!O$5&amp;$E474),'Hoja de Trabajo para listado'!$CD$151:$DC$151,0)),0)</f>
        <v>0</v>
      </c>
      <c r="P474" s="255">
        <f ca="1">+IFERROR(INDEX('Hoja de Trabajo para listado'!$A$155:$Z$1048576,MATCH($A474,'Hoja de Trabajo para listado'!$A$155:$A$1048576,0),MATCH((CUADRO!P$5&amp;$E474),'Hoja de Trabajo para listado'!$A$151:$Z$151,0)),0)+IFERROR(INDEX('Hoja de Trabajo para listado'!$AB$155:$BA$1048576,MATCH($A474,'Hoja de Trabajo para listado'!$AB$155:$AB$1048576,0),MATCH((CUADRO!P$5&amp;$E474),'Hoja de Trabajo para listado'!$AB$151:$BA$151,0)),0)+IFERROR(INDEX('Hoja de Trabajo para listado'!$BC$155:$CB$1048576,MATCH($A474,'Hoja de Trabajo para listado'!$BC$155:$BC$1048576,0),MATCH((CUADRO!P$5&amp;$E474),'Hoja de Trabajo para listado'!$BC$151:$CB$151,0)),0)+IFERROR(INDEX('Hoja de Trabajo para listado'!$DE$153:$DG$274,MATCH($A474,'Hoja de Trabajo para listado'!$DE$153:$DE$1048576,0),MATCH((CUADRO!P$5&amp;$E474),'Hoja de Trabajo para listado'!$DE$151:$DG$151,0)),0)+IFERROR(INDEX('Hoja de Trabajo para listado'!$CD$155:$DC$1048576,MATCH($A474,'Hoja de Trabajo para listado'!$CD$155:$CD$1048576,0),MATCH((CUADRO!P$5&amp;$E474),'Hoja de Trabajo para listado'!$CD$151:$DC$151,0)),0)</f>
        <v>0</v>
      </c>
      <c r="Q474" s="255">
        <f ca="1">+IFERROR(INDEX('Hoja de Trabajo para listado'!$A$155:$Z$1048576,MATCH($A474,'Hoja de Trabajo para listado'!$A$155:$A$1048576,0),MATCH((CUADRO!Q$5&amp;$E474),'Hoja de Trabajo para listado'!$A$151:$Z$151,0)),0)+IFERROR(INDEX('Hoja de Trabajo para listado'!$AB$155:$BA$1048576,MATCH($A474,'Hoja de Trabajo para listado'!$AB$155:$AB$1048576,0),MATCH((CUADRO!Q$5&amp;$E474),'Hoja de Trabajo para listado'!$AB$151:$BA$151,0)),0)+IFERROR(INDEX('Hoja de Trabajo para listado'!$BC$155:$CB$1048576,MATCH($A474,'Hoja de Trabajo para listado'!$BC$155:$BC$1048576,0),MATCH((CUADRO!Q$5&amp;$E474),'Hoja de Trabajo para listado'!$BC$151:$CB$151,0)),0)+IFERROR(INDEX('Hoja de Trabajo para listado'!$DE$153:$DG$274,MATCH($A474,'Hoja de Trabajo para listado'!$DE$153:$DE$1048576,0),MATCH((CUADRO!Q$5&amp;$E474),'Hoja de Trabajo para listado'!$DE$151:$DG$151,0)),0)+IFERROR(INDEX('Hoja de Trabajo para listado'!$CD$155:$DC$1048576,MATCH($A474,'Hoja de Trabajo para listado'!$CD$155:$CD$1048576,0),MATCH((CUADRO!Q$5&amp;$E474),'Hoja de Trabajo para listado'!$CD$151:$DC$151,0)),0)</f>
        <v>0</v>
      </c>
      <c r="R474" s="255">
        <f t="shared" ca="1" si="14"/>
        <v>0</v>
      </c>
      <c r="S474" s="262"/>
      <c r="T474" s="255">
        <f ca="1">+T475</f>
        <v>0</v>
      </c>
      <c r="U474" s="254">
        <f t="shared" si="15"/>
        <v>1</v>
      </c>
      <c r="V474" s="362" t="str">
        <f>+VLOOKUP(A474,bd_lista!$A$3:$E$590,5,FALSE)</f>
        <v>Gobiernos Autonomos Municipales</v>
      </c>
      <c r="W474" s="361" t="str">
        <f>+V474</f>
        <v>Gobiernos Autonomos Municipales</v>
      </c>
      <c r="X474" s="254">
        <f>+VLOOKUP(A474,[2]Sheet1!$A$13:$D$744,4,FALSE)</f>
        <v>0</v>
      </c>
      <c r="Y474" s="254" t="e">
        <f>+VLOOKUP(X474,bd_lista!$A$3:$C$590,3,FALSE)</f>
        <v>#N/A</v>
      </c>
      <c r="Z474" s="316">
        <f>+X474</f>
        <v>0</v>
      </c>
      <c r="AA474" s="317" t="e">
        <f>+Y474</f>
        <v>#N/A</v>
      </c>
    </row>
    <row r="475" spans="1:27" customFormat="1" ht="27" hidden="1" customHeight="1">
      <c r="A475" s="32">
        <v>1212</v>
      </c>
      <c r="B475" s="307"/>
      <c r="C475" s="259" t="str">
        <f>+VLOOKUP(A475,bd_lista!$A$3:$C$590,3,FALSE)</f>
        <v>Gobierno Autónomo Municipal de Umala</v>
      </c>
      <c r="D475" s="362"/>
      <c r="E475" s="256" t="s">
        <v>1314</v>
      </c>
      <c r="F475" s="255">
        <f ca="1">+IFERROR(INDEX('Hoja de Trabajo para listado'!$A$155:$Z$1048576,MATCH($A475,'Hoja de Trabajo para listado'!$A$155:$A$1048576,0),MATCH((CUADRO!F$5&amp;$E475),'Hoja de Trabajo para listado'!$A$151:$Z$151,0)),0)+IFERROR(INDEX('Hoja de Trabajo para listado'!$AB$155:$BA$1048576,MATCH($A475,'Hoja de Trabajo para listado'!$AB$155:$AB$1048576,0),MATCH((CUADRO!F$5&amp;$E475),'Hoja de Trabajo para listado'!$AB$151:$BA$151,0)),0)+IFERROR(INDEX('Hoja de Trabajo para listado'!$BC$155:$CB$1048576,MATCH($A475,'Hoja de Trabajo para listado'!$BC$155:$BC$1048576,0),MATCH((CUADRO!F$5&amp;$E475),'Hoja de Trabajo para listado'!$BC$151:$CB$151,0)),0)+IFERROR(INDEX('Hoja de Trabajo para listado'!$DE$153:$DG$274,MATCH($A475,'Hoja de Trabajo para listado'!$DE$153:$DE$1048576,0),MATCH((CUADRO!F$5&amp;$E475),'Hoja de Trabajo para listado'!$DE$151:$DG$151,0)),0)+IFERROR(INDEX('Hoja de Trabajo para listado'!$CD$155:$DC$1048576,MATCH($A475,'Hoja de Trabajo para listado'!$CD$155:$CD$1048576,0),MATCH((CUADRO!F$5&amp;$E475),'Hoja de Trabajo para listado'!$CD$151:$DC$151,0)),0)</f>
        <v>0</v>
      </c>
      <c r="G475" s="255">
        <f ca="1">+IFERROR(INDEX('Hoja de Trabajo para listado'!$A$155:$Z$1048576,MATCH($A475,'Hoja de Trabajo para listado'!$A$155:$A$1048576,0),MATCH((CUADRO!G$5&amp;$E475),'Hoja de Trabajo para listado'!$A$151:$Z$151,0)),0)+IFERROR(INDEX('Hoja de Trabajo para listado'!$AB$155:$BA$1048576,MATCH($A475,'Hoja de Trabajo para listado'!$AB$155:$AB$1048576,0),MATCH((CUADRO!G$5&amp;$E475),'Hoja de Trabajo para listado'!$AB$151:$BA$151,0)),0)+IFERROR(INDEX('Hoja de Trabajo para listado'!$BC$155:$CB$1048576,MATCH($A475,'Hoja de Trabajo para listado'!$BC$155:$BC$1048576,0),MATCH((CUADRO!G$5&amp;$E475),'Hoja de Trabajo para listado'!$BC$151:$CB$151,0)),0)+IFERROR(INDEX('Hoja de Trabajo para listado'!$DE$153:$DG$274,MATCH($A475,'Hoja de Trabajo para listado'!$DE$153:$DE$1048576,0),MATCH((CUADRO!G$5&amp;$E475),'Hoja de Trabajo para listado'!$DE$151:$DG$151,0)),0)+IFERROR(INDEX('Hoja de Trabajo para listado'!$CD$155:$DC$1048576,MATCH($A475,'Hoja de Trabajo para listado'!$CD$155:$CD$1048576,0),MATCH((CUADRO!G$5&amp;$E475),'Hoja de Trabajo para listado'!$CD$151:$DC$151,0)),0)</f>
        <v>0</v>
      </c>
      <c r="H475" s="255">
        <f ca="1">+IFERROR(INDEX('Hoja de Trabajo para listado'!$A$155:$Z$1048576,MATCH($A475,'Hoja de Trabajo para listado'!$A$155:$A$1048576,0),MATCH((CUADRO!H$5&amp;$E475),'Hoja de Trabajo para listado'!$A$151:$Z$151,0)),0)+IFERROR(INDEX('Hoja de Trabajo para listado'!$AB$155:$BA$1048576,MATCH($A475,'Hoja de Trabajo para listado'!$AB$155:$AB$1048576,0),MATCH((CUADRO!H$5&amp;$E475),'Hoja de Trabajo para listado'!$AB$151:$BA$151,0)),0)+IFERROR(INDEX('Hoja de Trabajo para listado'!$BC$155:$CB$1048576,MATCH($A475,'Hoja de Trabajo para listado'!$BC$155:$BC$1048576,0),MATCH((CUADRO!H$5&amp;$E475),'Hoja de Trabajo para listado'!$BC$151:$CB$151,0)),0)+IFERROR(INDEX('Hoja de Trabajo para listado'!$DE$153:$DG$274,MATCH($A475,'Hoja de Trabajo para listado'!$DE$153:$DE$1048576,0),MATCH((CUADRO!H$5&amp;$E475),'Hoja de Trabajo para listado'!$DE$151:$DG$151,0)),0)+IFERROR(INDEX('Hoja de Trabajo para listado'!$CD$155:$DC$1048576,MATCH($A475,'Hoja de Trabajo para listado'!$CD$155:$CD$1048576,0),MATCH((CUADRO!H$5&amp;$E475),'Hoja de Trabajo para listado'!$CD$151:$DC$151,0)),0)</f>
        <v>0</v>
      </c>
      <c r="I475" s="255">
        <f ca="1">+IFERROR(INDEX('Hoja de Trabajo para listado'!$A$155:$Z$1048576,MATCH($A475,'Hoja de Trabajo para listado'!$A$155:$A$1048576,0),MATCH((CUADRO!I$5&amp;$E475),'Hoja de Trabajo para listado'!$A$151:$Z$151,0)),0)+IFERROR(INDEX('Hoja de Trabajo para listado'!$AB$155:$BA$1048576,MATCH($A475,'Hoja de Trabajo para listado'!$AB$155:$AB$1048576,0),MATCH((CUADRO!I$5&amp;$E475),'Hoja de Trabajo para listado'!$AB$151:$BA$151,0)),0)+IFERROR(INDEX('Hoja de Trabajo para listado'!$BC$155:$CB$1048576,MATCH($A475,'Hoja de Trabajo para listado'!$BC$155:$BC$1048576,0),MATCH((CUADRO!I$5&amp;$E475),'Hoja de Trabajo para listado'!$BC$151:$CB$151,0)),0)+IFERROR(INDEX('Hoja de Trabajo para listado'!$DE$153:$DG$274,MATCH($A475,'Hoja de Trabajo para listado'!$DE$153:$DE$1048576,0),MATCH((CUADRO!I$5&amp;$E475),'Hoja de Trabajo para listado'!$DE$151:$DG$151,0)),0)+IFERROR(INDEX('Hoja de Trabajo para listado'!$CD$155:$DC$1048576,MATCH($A475,'Hoja de Trabajo para listado'!$CD$155:$CD$1048576,0),MATCH((CUADRO!I$5&amp;$E475),'Hoja de Trabajo para listado'!$CD$151:$DC$151,0)),0)</f>
        <v>0</v>
      </c>
      <c r="J475" s="255">
        <f ca="1">+IFERROR(INDEX('Hoja de Trabajo para listado'!$A$155:$Z$1048576,MATCH($A475,'Hoja de Trabajo para listado'!$A$155:$A$1048576,0),MATCH((CUADRO!J$5&amp;$E475),'Hoja de Trabajo para listado'!$A$151:$Z$151,0)),0)+IFERROR(INDEX('Hoja de Trabajo para listado'!$AB$155:$BA$1048576,MATCH($A475,'Hoja de Trabajo para listado'!$AB$155:$AB$1048576,0),MATCH((CUADRO!J$5&amp;$E475),'Hoja de Trabajo para listado'!$AB$151:$BA$151,0)),0)+IFERROR(INDEX('Hoja de Trabajo para listado'!$BC$155:$CB$1048576,MATCH($A475,'Hoja de Trabajo para listado'!$BC$155:$BC$1048576,0),MATCH((CUADRO!J$5&amp;$E475),'Hoja de Trabajo para listado'!$BC$151:$CB$151,0)),0)+IFERROR(INDEX('Hoja de Trabajo para listado'!$DE$153:$DG$274,MATCH($A475,'Hoja de Trabajo para listado'!$DE$153:$DE$1048576,0),MATCH((CUADRO!J$5&amp;$E475),'Hoja de Trabajo para listado'!$DE$151:$DG$151,0)),0)+IFERROR(INDEX('Hoja de Trabajo para listado'!$CD$155:$DC$1048576,MATCH($A475,'Hoja de Trabajo para listado'!$CD$155:$CD$1048576,0),MATCH((CUADRO!J$5&amp;$E475),'Hoja de Trabajo para listado'!$CD$151:$DC$151,0)),0)</f>
        <v>0</v>
      </c>
      <c r="K475" s="255">
        <f ca="1">+IFERROR(INDEX('Hoja de Trabajo para listado'!$A$155:$Z$1048576,MATCH($A475,'Hoja de Trabajo para listado'!$A$155:$A$1048576,0),MATCH((CUADRO!K$5&amp;$E475),'Hoja de Trabajo para listado'!$A$151:$Z$151,0)),0)+IFERROR(INDEX('Hoja de Trabajo para listado'!$AB$155:$BA$1048576,MATCH($A475,'Hoja de Trabajo para listado'!$AB$155:$AB$1048576,0),MATCH((CUADRO!K$5&amp;$E475),'Hoja de Trabajo para listado'!$AB$151:$BA$151,0)),0)+IFERROR(INDEX('Hoja de Trabajo para listado'!$BC$155:$CB$1048576,MATCH($A475,'Hoja de Trabajo para listado'!$BC$155:$BC$1048576,0),MATCH((CUADRO!K$5&amp;$E475),'Hoja de Trabajo para listado'!$BC$151:$CB$151,0)),0)+IFERROR(INDEX('Hoja de Trabajo para listado'!$DE$153:$DG$274,MATCH($A475,'Hoja de Trabajo para listado'!$DE$153:$DE$1048576,0),MATCH((CUADRO!K$5&amp;$E475),'Hoja de Trabajo para listado'!$DE$151:$DG$151,0)),0)+IFERROR(INDEX('Hoja de Trabajo para listado'!$CD$155:$DC$1048576,MATCH($A475,'Hoja de Trabajo para listado'!$CD$155:$CD$1048576,0),MATCH((CUADRO!K$5&amp;$E475),'Hoja de Trabajo para listado'!$CD$151:$DC$151,0)),0)</f>
        <v>0</v>
      </c>
      <c r="L475" s="255">
        <f ca="1">+IFERROR(INDEX('Hoja de Trabajo para listado'!$A$155:$Z$1048576,MATCH($A475,'Hoja de Trabajo para listado'!$A$155:$A$1048576,0),MATCH((CUADRO!L$5&amp;$E475),'Hoja de Trabajo para listado'!$A$151:$Z$151,0)),0)+IFERROR(INDEX('Hoja de Trabajo para listado'!$AB$155:$BA$1048576,MATCH($A475,'Hoja de Trabajo para listado'!$AB$155:$AB$1048576,0),MATCH((CUADRO!L$5&amp;$E475),'Hoja de Trabajo para listado'!$AB$151:$BA$151,0)),0)+IFERROR(INDEX('Hoja de Trabajo para listado'!$BC$155:$CB$1048576,MATCH($A475,'Hoja de Trabajo para listado'!$BC$155:$BC$1048576,0),MATCH((CUADRO!L$5&amp;$E475),'Hoja de Trabajo para listado'!$BC$151:$CB$151,0)),0)+IFERROR(INDEX('Hoja de Trabajo para listado'!$DE$153:$DG$274,MATCH($A475,'Hoja de Trabajo para listado'!$DE$153:$DE$1048576,0),MATCH((CUADRO!L$5&amp;$E475),'Hoja de Trabajo para listado'!$DE$151:$DG$151,0)),0)+IFERROR(INDEX('Hoja de Trabajo para listado'!$CD$155:$DC$1048576,MATCH($A475,'Hoja de Trabajo para listado'!$CD$155:$CD$1048576,0),MATCH((CUADRO!L$5&amp;$E475),'Hoja de Trabajo para listado'!$CD$151:$DC$151,0)),0)</f>
        <v>0</v>
      </c>
      <c r="M475" s="255">
        <f ca="1">+IFERROR(INDEX('Hoja de Trabajo para listado'!$A$155:$Z$1048576,MATCH($A475,'Hoja de Trabajo para listado'!$A$155:$A$1048576,0),MATCH((CUADRO!M$5&amp;$E475),'Hoja de Trabajo para listado'!$A$151:$Z$151,0)),0)+IFERROR(INDEX('Hoja de Trabajo para listado'!$AB$155:$BA$1048576,MATCH($A475,'Hoja de Trabajo para listado'!$AB$155:$AB$1048576,0),MATCH((CUADRO!M$5&amp;$E475),'Hoja de Trabajo para listado'!$AB$151:$BA$151,0)),0)+IFERROR(INDEX('Hoja de Trabajo para listado'!$BC$155:$CB$1048576,MATCH($A475,'Hoja de Trabajo para listado'!$BC$155:$BC$1048576,0),MATCH((CUADRO!M$5&amp;$E475),'Hoja de Trabajo para listado'!$BC$151:$CB$151,0)),0)+IFERROR(INDEX('Hoja de Trabajo para listado'!$DE$153:$DG$274,MATCH($A475,'Hoja de Trabajo para listado'!$DE$153:$DE$1048576,0),MATCH((CUADRO!M$5&amp;$E475),'Hoja de Trabajo para listado'!$DE$151:$DG$151,0)),0)+IFERROR(INDEX('Hoja de Trabajo para listado'!$CD$155:$DC$1048576,MATCH($A475,'Hoja de Trabajo para listado'!$CD$155:$CD$1048576,0),MATCH((CUADRO!M$5&amp;$E475),'Hoja de Trabajo para listado'!$CD$151:$DC$151,0)),0)</f>
        <v>0</v>
      </c>
      <c r="N475" s="255">
        <f ca="1">+IFERROR(INDEX('Hoja de Trabajo para listado'!$A$155:$Z$1048576,MATCH($A475,'Hoja de Trabajo para listado'!$A$155:$A$1048576,0),MATCH((CUADRO!N$5&amp;$E475),'Hoja de Trabajo para listado'!$A$151:$Z$151,0)),0)+IFERROR(INDEX('Hoja de Trabajo para listado'!$AB$155:$BA$1048576,MATCH($A475,'Hoja de Trabajo para listado'!$AB$155:$AB$1048576,0),MATCH((CUADRO!N$5&amp;$E475),'Hoja de Trabajo para listado'!$AB$151:$BA$151,0)),0)+IFERROR(INDEX('Hoja de Trabajo para listado'!$BC$155:$CB$1048576,MATCH($A475,'Hoja de Trabajo para listado'!$BC$155:$BC$1048576,0),MATCH((CUADRO!N$5&amp;$E475),'Hoja de Trabajo para listado'!$BC$151:$CB$151,0)),0)+IFERROR(INDEX('Hoja de Trabajo para listado'!$DE$153:$DG$274,MATCH($A475,'Hoja de Trabajo para listado'!$DE$153:$DE$1048576,0),MATCH((CUADRO!N$5&amp;$E475),'Hoja de Trabajo para listado'!$DE$151:$DG$151,0)),0)+IFERROR(INDEX('Hoja de Trabajo para listado'!$CD$155:$DC$1048576,MATCH($A475,'Hoja de Trabajo para listado'!$CD$155:$CD$1048576,0),MATCH((CUADRO!N$5&amp;$E475),'Hoja de Trabajo para listado'!$CD$151:$DC$151,0)),0)</f>
        <v>0</v>
      </c>
      <c r="O475" s="255">
        <f ca="1">+IFERROR(INDEX('Hoja de Trabajo para listado'!$A$155:$Z$1048576,MATCH($A475,'Hoja de Trabajo para listado'!$A$155:$A$1048576,0),MATCH((CUADRO!O$5&amp;$E475),'Hoja de Trabajo para listado'!$A$151:$Z$151,0)),0)+IFERROR(INDEX('Hoja de Trabajo para listado'!$AB$155:$BA$1048576,MATCH($A475,'Hoja de Trabajo para listado'!$AB$155:$AB$1048576,0),MATCH((CUADRO!O$5&amp;$E475),'Hoja de Trabajo para listado'!$AB$151:$BA$151,0)),0)+IFERROR(INDEX('Hoja de Trabajo para listado'!$BC$155:$CB$1048576,MATCH($A475,'Hoja de Trabajo para listado'!$BC$155:$BC$1048576,0),MATCH((CUADRO!O$5&amp;$E475),'Hoja de Trabajo para listado'!$BC$151:$CB$151,0)),0)+IFERROR(INDEX('Hoja de Trabajo para listado'!$DE$153:$DG$274,MATCH($A475,'Hoja de Trabajo para listado'!$DE$153:$DE$1048576,0),MATCH((CUADRO!O$5&amp;$E475),'Hoja de Trabajo para listado'!$DE$151:$DG$151,0)),0)+IFERROR(INDEX('Hoja de Trabajo para listado'!$CD$155:$DC$1048576,MATCH($A475,'Hoja de Trabajo para listado'!$CD$155:$CD$1048576,0),MATCH((CUADRO!O$5&amp;$E475),'Hoja de Trabajo para listado'!$CD$151:$DC$151,0)),0)</f>
        <v>0</v>
      </c>
      <c r="P475" s="255">
        <f ca="1">+IFERROR(INDEX('Hoja de Trabajo para listado'!$A$155:$Z$1048576,MATCH($A475,'Hoja de Trabajo para listado'!$A$155:$A$1048576,0),MATCH((CUADRO!P$5&amp;$E475),'Hoja de Trabajo para listado'!$A$151:$Z$151,0)),0)+IFERROR(INDEX('Hoja de Trabajo para listado'!$AB$155:$BA$1048576,MATCH($A475,'Hoja de Trabajo para listado'!$AB$155:$AB$1048576,0),MATCH((CUADRO!P$5&amp;$E475),'Hoja de Trabajo para listado'!$AB$151:$BA$151,0)),0)+IFERROR(INDEX('Hoja de Trabajo para listado'!$BC$155:$CB$1048576,MATCH($A475,'Hoja de Trabajo para listado'!$BC$155:$BC$1048576,0),MATCH((CUADRO!P$5&amp;$E475),'Hoja de Trabajo para listado'!$BC$151:$CB$151,0)),0)+IFERROR(INDEX('Hoja de Trabajo para listado'!$DE$153:$DG$274,MATCH($A475,'Hoja de Trabajo para listado'!$DE$153:$DE$1048576,0),MATCH((CUADRO!P$5&amp;$E475),'Hoja de Trabajo para listado'!$DE$151:$DG$151,0)),0)+IFERROR(INDEX('Hoja de Trabajo para listado'!$CD$155:$DC$1048576,MATCH($A475,'Hoja de Trabajo para listado'!$CD$155:$CD$1048576,0),MATCH((CUADRO!P$5&amp;$E475),'Hoja de Trabajo para listado'!$CD$151:$DC$151,0)),0)</f>
        <v>0</v>
      </c>
      <c r="Q475" s="255">
        <f ca="1">+IFERROR(INDEX('Hoja de Trabajo para listado'!$A$155:$Z$1048576,MATCH($A475,'Hoja de Trabajo para listado'!$A$155:$A$1048576,0),MATCH((CUADRO!Q$5&amp;$E475),'Hoja de Trabajo para listado'!$A$151:$Z$151,0)),0)+IFERROR(INDEX('Hoja de Trabajo para listado'!$AB$155:$BA$1048576,MATCH($A475,'Hoja de Trabajo para listado'!$AB$155:$AB$1048576,0),MATCH((CUADRO!Q$5&amp;$E475),'Hoja de Trabajo para listado'!$AB$151:$BA$151,0)),0)+IFERROR(INDEX('Hoja de Trabajo para listado'!$BC$155:$CB$1048576,MATCH($A475,'Hoja de Trabajo para listado'!$BC$155:$BC$1048576,0),MATCH((CUADRO!Q$5&amp;$E475),'Hoja de Trabajo para listado'!$BC$151:$CB$151,0)),0)+IFERROR(INDEX('Hoja de Trabajo para listado'!$DE$153:$DG$274,MATCH($A475,'Hoja de Trabajo para listado'!$DE$153:$DE$1048576,0),MATCH((CUADRO!Q$5&amp;$E475),'Hoja de Trabajo para listado'!$DE$151:$DG$151,0)),0)+IFERROR(INDEX('Hoja de Trabajo para listado'!$CD$155:$DC$1048576,MATCH($A475,'Hoja de Trabajo para listado'!$CD$155:$CD$1048576,0),MATCH((CUADRO!Q$5&amp;$E475),'Hoja de Trabajo para listado'!$CD$151:$DC$151,0)),0)</f>
        <v>0</v>
      </c>
      <c r="R475" s="255">
        <f t="shared" ca="1" si="14"/>
        <v>0</v>
      </c>
      <c r="S475" s="262">
        <f ca="1">+R474+R475</f>
        <v>0</v>
      </c>
      <c r="T475" s="255">
        <f ca="1">+S475</f>
        <v>0</v>
      </c>
      <c r="U475" s="254">
        <f t="shared" si="15"/>
        <v>2</v>
      </c>
      <c r="V475" s="362" t="str">
        <f>+VLOOKUP(A475,bd_lista!$A$3:$E$590,5,FALSE)</f>
        <v>Gobiernos Autonomos Municipales</v>
      </c>
      <c r="W475" s="362"/>
      <c r="X475" s="254">
        <f>+VLOOKUP(A475,[2]Sheet1!$A$13:$D$744,4,FALSE)</f>
        <v>0</v>
      </c>
      <c r="Y475" s="254" t="e">
        <f>+VLOOKUP(X475,bd_lista!$A$3:$C$590,3,FALSE)</f>
        <v>#N/A</v>
      </c>
      <c r="Z475" s="314"/>
      <c r="AA475" s="315"/>
    </row>
    <row r="476" spans="1:27" customFormat="1" ht="15" hidden="1" customHeight="1">
      <c r="A476" s="32">
        <v>1213</v>
      </c>
      <c r="B476" s="306">
        <f>+A476</f>
        <v>1213</v>
      </c>
      <c r="C476" s="259" t="str">
        <f>+VLOOKUP(A476,bd_lista!$A$3:$C$590,3,FALSE)</f>
        <v>Gobierno Autónomo Municipal de Ayo Ayo</v>
      </c>
      <c r="D476" s="361" t="str">
        <f>+C476</f>
        <v>Gobierno Autónomo Municipal de Ayo Ayo</v>
      </c>
      <c r="E476" s="254" t="s">
        <v>1313</v>
      </c>
      <c r="F476" s="255">
        <f ca="1">+IFERROR(INDEX('Hoja de Trabajo para listado'!$A$155:$Z$1048576,MATCH($A476,'Hoja de Trabajo para listado'!$A$155:$A$1048576,0),MATCH((CUADRO!F$5&amp;$E476),'Hoja de Trabajo para listado'!$A$151:$Z$151,0)),0)+IFERROR(INDEX('Hoja de Trabajo para listado'!$AB$155:$BA$1048576,MATCH($A476,'Hoja de Trabajo para listado'!$AB$155:$AB$1048576,0),MATCH((CUADRO!F$5&amp;$E476),'Hoja de Trabajo para listado'!$AB$151:$BA$151,0)),0)+IFERROR(INDEX('Hoja de Trabajo para listado'!$BC$155:$CB$1048576,MATCH($A476,'Hoja de Trabajo para listado'!$BC$155:$BC$1048576,0),MATCH((CUADRO!F$5&amp;$E476),'Hoja de Trabajo para listado'!$BC$151:$CB$151,0)),0)+IFERROR(INDEX('Hoja de Trabajo para listado'!$DE$153:$DG$274,MATCH($A476,'Hoja de Trabajo para listado'!$DE$153:$DE$1048576,0),MATCH((CUADRO!F$5&amp;$E476),'Hoja de Trabajo para listado'!$DE$151:$DG$151,0)),0)+IFERROR(INDEX('Hoja de Trabajo para listado'!$CD$155:$DC$1048576,MATCH($A476,'Hoja de Trabajo para listado'!$CD$155:$CD$1048576,0),MATCH((CUADRO!F$5&amp;$E476),'Hoja de Trabajo para listado'!$CD$151:$DC$151,0)),0)</f>
        <v>0</v>
      </c>
      <c r="G476" s="255">
        <f ca="1">+IFERROR(INDEX('Hoja de Trabajo para listado'!$A$155:$Z$1048576,MATCH($A476,'Hoja de Trabajo para listado'!$A$155:$A$1048576,0),MATCH((CUADRO!G$5&amp;$E476),'Hoja de Trabajo para listado'!$A$151:$Z$151,0)),0)+IFERROR(INDEX('Hoja de Trabajo para listado'!$AB$155:$BA$1048576,MATCH($A476,'Hoja de Trabajo para listado'!$AB$155:$AB$1048576,0),MATCH((CUADRO!G$5&amp;$E476),'Hoja de Trabajo para listado'!$AB$151:$BA$151,0)),0)+IFERROR(INDEX('Hoja de Trabajo para listado'!$BC$155:$CB$1048576,MATCH($A476,'Hoja de Trabajo para listado'!$BC$155:$BC$1048576,0),MATCH((CUADRO!G$5&amp;$E476),'Hoja de Trabajo para listado'!$BC$151:$CB$151,0)),0)+IFERROR(INDEX('Hoja de Trabajo para listado'!$DE$153:$DG$274,MATCH($A476,'Hoja de Trabajo para listado'!$DE$153:$DE$1048576,0),MATCH((CUADRO!G$5&amp;$E476),'Hoja de Trabajo para listado'!$DE$151:$DG$151,0)),0)+IFERROR(INDEX('Hoja de Trabajo para listado'!$CD$155:$DC$1048576,MATCH($A476,'Hoja de Trabajo para listado'!$CD$155:$CD$1048576,0),MATCH((CUADRO!G$5&amp;$E476),'Hoja de Trabajo para listado'!$CD$151:$DC$151,0)),0)</f>
        <v>0</v>
      </c>
      <c r="H476" s="255">
        <f ca="1">+IFERROR(INDEX('Hoja de Trabajo para listado'!$A$155:$Z$1048576,MATCH($A476,'Hoja de Trabajo para listado'!$A$155:$A$1048576,0),MATCH((CUADRO!H$5&amp;$E476),'Hoja de Trabajo para listado'!$A$151:$Z$151,0)),0)+IFERROR(INDEX('Hoja de Trabajo para listado'!$AB$155:$BA$1048576,MATCH($A476,'Hoja de Trabajo para listado'!$AB$155:$AB$1048576,0),MATCH((CUADRO!H$5&amp;$E476),'Hoja de Trabajo para listado'!$AB$151:$BA$151,0)),0)+IFERROR(INDEX('Hoja de Trabajo para listado'!$BC$155:$CB$1048576,MATCH($A476,'Hoja de Trabajo para listado'!$BC$155:$BC$1048576,0),MATCH((CUADRO!H$5&amp;$E476),'Hoja de Trabajo para listado'!$BC$151:$CB$151,0)),0)+IFERROR(INDEX('Hoja de Trabajo para listado'!$DE$153:$DG$274,MATCH($A476,'Hoja de Trabajo para listado'!$DE$153:$DE$1048576,0),MATCH((CUADRO!H$5&amp;$E476),'Hoja de Trabajo para listado'!$DE$151:$DG$151,0)),0)+IFERROR(INDEX('Hoja de Trabajo para listado'!$CD$155:$DC$1048576,MATCH($A476,'Hoja de Trabajo para listado'!$CD$155:$CD$1048576,0),MATCH((CUADRO!H$5&amp;$E476),'Hoja de Trabajo para listado'!$CD$151:$DC$151,0)),0)</f>
        <v>0</v>
      </c>
      <c r="I476" s="255">
        <f ca="1">+IFERROR(INDEX('Hoja de Trabajo para listado'!$A$155:$Z$1048576,MATCH($A476,'Hoja de Trabajo para listado'!$A$155:$A$1048576,0),MATCH((CUADRO!I$5&amp;$E476),'Hoja de Trabajo para listado'!$A$151:$Z$151,0)),0)+IFERROR(INDEX('Hoja de Trabajo para listado'!$AB$155:$BA$1048576,MATCH($A476,'Hoja de Trabajo para listado'!$AB$155:$AB$1048576,0),MATCH((CUADRO!I$5&amp;$E476),'Hoja de Trabajo para listado'!$AB$151:$BA$151,0)),0)+IFERROR(INDEX('Hoja de Trabajo para listado'!$BC$155:$CB$1048576,MATCH($A476,'Hoja de Trabajo para listado'!$BC$155:$BC$1048576,0),MATCH((CUADRO!I$5&amp;$E476),'Hoja de Trabajo para listado'!$BC$151:$CB$151,0)),0)+IFERROR(INDEX('Hoja de Trabajo para listado'!$DE$153:$DG$274,MATCH($A476,'Hoja de Trabajo para listado'!$DE$153:$DE$1048576,0),MATCH((CUADRO!I$5&amp;$E476),'Hoja de Trabajo para listado'!$DE$151:$DG$151,0)),0)+IFERROR(INDEX('Hoja de Trabajo para listado'!$CD$155:$DC$1048576,MATCH($A476,'Hoja de Trabajo para listado'!$CD$155:$CD$1048576,0),MATCH((CUADRO!I$5&amp;$E476),'Hoja de Trabajo para listado'!$CD$151:$DC$151,0)),0)</f>
        <v>0</v>
      </c>
      <c r="J476" s="255">
        <f ca="1">+IFERROR(INDEX('Hoja de Trabajo para listado'!$A$155:$Z$1048576,MATCH($A476,'Hoja de Trabajo para listado'!$A$155:$A$1048576,0),MATCH((CUADRO!J$5&amp;$E476),'Hoja de Trabajo para listado'!$A$151:$Z$151,0)),0)+IFERROR(INDEX('Hoja de Trabajo para listado'!$AB$155:$BA$1048576,MATCH($A476,'Hoja de Trabajo para listado'!$AB$155:$AB$1048576,0),MATCH((CUADRO!J$5&amp;$E476),'Hoja de Trabajo para listado'!$AB$151:$BA$151,0)),0)+IFERROR(INDEX('Hoja de Trabajo para listado'!$BC$155:$CB$1048576,MATCH($A476,'Hoja de Trabajo para listado'!$BC$155:$BC$1048576,0),MATCH((CUADRO!J$5&amp;$E476),'Hoja de Trabajo para listado'!$BC$151:$CB$151,0)),0)+IFERROR(INDEX('Hoja de Trabajo para listado'!$DE$153:$DG$274,MATCH($A476,'Hoja de Trabajo para listado'!$DE$153:$DE$1048576,0),MATCH((CUADRO!J$5&amp;$E476),'Hoja de Trabajo para listado'!$DE$151:$DG$151,0)),0)+IFERROR(INDEX('Hoja de Trabajo para listado'!$CD$155:$DC$1048576,MATCH($A476,'Hoja de Trabajo para listado'!$CD$155:$CD$1048576,0),MATCH((CUADRO!J$5&amp;$E476),'Hoja de Trabajo para listado'!$CD$151:$DC$151,0)),0)</f>
        <v>0</v>
      </c>
      <c r="K476" s="255">
        <f ca="1">+IFERROR(INDEX('Hoja de Trabajo para listado'!$A$155:$Z$1048576,MATCH($A476,'Hoja de Trabajo para listado'!$A$155:$A$1048576,0),MATCH((CUADRO!K$5&amp;$E476),'Hoja de Trabajo para listado'!$A$151:$Z$151,0)),0)+IFERROR(INDEX('Hoja de Trabajo para listado'!$AB$155:$BA$1048576,MATCH($A476,'Hoja de Trabajo para listado'!$AB$155:$AB$1048576,0),MATCH((CUADRO!K$5&amp;$E476),'Hoja de Trabajo para listado'!$AB$151:$BA$151,0)),0)+IFERROR(INDEX('Hoja de Trabajo para listado'!$BC$155:$CB$1048576,MATCH($A476,'Hoja de Trabajo para listado'!$BC$155:$BC$1048576,0),MATCH((CUADRO!K$5&amp;$E476),'Hoja de Trabajo para listado'!$BC$151:$CB$151,0)),0)+IFERROR(INDEX('Hoja de Trabajo para listado'!$DE$153:$DG$274,MATCH($A476,'Hoja de Trabajo para listado'!$DE$153:$DE$1048576,0),MATCH((CUADRO!K$5&amp;$E476),'Hoja de Trabajo para listado'!$DE$151:$DG$151,0)),0)+IFERROR(INDEX('Hoja de Trabajo para listado'!$CD$155:$DC$1048576,MATCH($A476,'Hoja de Trabajo para listado'!$CD$155:$CD$1048576,0),MATCH((CUADRO!K$5&amp;$E476),'Hoja de Trabajo para listado'!$CD$151:$DC$151,0)),0)</f>
        <v>0</v>
      </c>
      <c r="L476" s="255">
        <f ca="1">+IFERROR(INDEX('Hoja de Trabajo para listado'!$A$155:$Z$1048576,MATCH($A476,'Hoja de Trabajo para listado'!$A$155:$A$1048576,0),MATCH((CUADRO!L$5&amp;$E476),'Hoja de Trabajo para listado'!$A$151:$Z$151,0)),0)+IFERROR(INDEX('Hoja de Trabajo para listado'!$AB$155:$BA$1048576,MATCH($A476,'Hoja de Trabajo para listado'!$AB$155:$AB$1048576,0),MATCH((CUADRO!L$5&amp;$E476),'Hoja de Trabajo para listado'!$AB$151:$BA$151,0)),0)+IFERROR(INDEX('Hoja de Trabajo para listado'!$BC$155:$CB$1048576,MATCH($A476,'Hoja de Trabajo para listado'!$BC$155:$BC$1048576,0),MATCH((CUADRO!L$5&amp;$E476),'Hoja de Trabajo para listado'!$BC$151:$CB$151,0)),0)+IFERROR(INDEX('Hoja de Trabajo para listado'!$DE$153:$DG$274,MATCH($A476,'Hoja de Trabajo para listado'!$DE$153:$DE$1048576,0),MATCH((CUADRO!L$5&amp;$E476),'Hoja de Trabajo para listado'!$DE$151:$DG$151,0)),0)+IFERROR(INDEX('Hoja de Trabajo para listado'!$CD$155:$DC$1048576,MATCH($A476,'Hoja de Trabajo para listado'!$CD$155:$CD$1048576,0),MATCH((CUADRO!L$5&amp;$E476),'Hoja de Trabajo para listado'!$CD$151:$DC$151,0)),0)</f>
        <v>0</v>
      </c>
      <c r="M476" s="255">
        <f ca="1">+IFERROR(INDEX('Hoja de Trabajo para listado'!$A$155:$Z$1048576,MATCH($A476,'Hoja de Trabajo para listado'!$A$155:$A$1048576,0),MATCH((CUADRO!M$5&amp;$E476),'Hoja de Trabajo para listado'!$A$151:$Z$151,0)),0)+IFERROR(INDEX('Hoja de Trabajo para listado'!$AB$155:$BA$1048576,MATCH($A476,'Hoja de Trabajo para listado'!$AB$155:$AB$1048576,0),MATCH((CUADRO!M$5&amp;$E476),'Hoja de Trabajo para listado'!$AB$151:$BA$151,0)),0)+IFERROR(INDEX('Hoja de Trabajo para listado'!$BC$155:$CB$1048576,MATCH($A476,'Hoja de Trabajo para listado'!$BC$155:$BC$1048576,0),MATCH((CUADRO!M$5&amp;$E476),'Hoja de Trabajo para listado'!$BC$151:$CB$151,0)),0)+IFERROR(INDEX('Hoja de Trabajo para listado'!$DE$153:$DG$274,MATCH($A476,'Hoja de Trabajo para listado'!$DE$153:$DE$1048576,0),MATCH((CUADRO!M$5&amp;$E476),'Hoja de Trabajo para listado'!$DE$151:$DG$151,0)),0)+IFERROR(INDEX('Hoja de Trabajo para listado'!$CD$155:$DC$1048576,MATCH($A476,'Hoja de Trabajo para listado'!$CD$155:$CD$1048576,0),MATCH((CUADRO!M$5&amp;$E476),'Hoja de Trabajo para listado'!$CD$151:$DC$151,0)),0)</f>
        <v>0</v>
      </c>
      <c r="N476" s="255">
        <f ca="1">+IFERROR(INDEX('Hoja de Trabajo para listado'!$A$155:$Z$1048576,MATCH($A476,'Hoja de Trabajo para listado'!$A$155:$A$1048576,0),MATCH((CUADRO!N$5&amp;$E476),'Hoja de Trabajo para listado'!$A$151:$Z$151,0)),0)+IFERROR(INDEX('Hoja de Trabajo para listado'!$AB$155:$BA$1048576,MATCH($A476,'Hoja de Trabajo para listado'!$AB$155:$AB$1048576,0),MATCH((CUADRO!N$5&amp;$E476),'Hoja de Trabajo para listado'!$AB$151:$BA$151,0)),0)+IFERROR(INDEX('Hoja de Trabajo para listado'!$BC$155:$CB$1048576,MATCH($A476,'Hoja de Trabajo para listado'!$BC$155:$BC$1048576,0),MATCH((CUADRO!N$5&amp;$E476),'Hoja de Trabajo para listado'!$BC$151:$CB$151,0)),0)+IFERROR(INDEX('Hoja de Trabajo para listado'!$DE$153:$DG$274,MATCH($A476,'Hoja de Trabajo para listado'!$DE$153:$DE$1048576,0),MATCH((CUADRO!N$5&amp;$E476),'Hoja de Trabajo para listado'!$DE$151:$DG$151,0)),0)+IFERROR(INDEX('Hoja de Trabajo para listado'!$CD$155:$DC$1048576,MATCH($A476,'Hoja de Trabajo para listado'!$CD$155:$CD$1048576,0),MATCH((CUADRO!N$5&amp;$E476),'Hoja de Trabajo para listado'!$CD$151:$DC$151,0)),0)</f>
        <v>0</v>
      </c>
      <c r="O476" s="255">
        <f ca="1">+IFERROR(INDEX('Hoja de Trabajo para listado'!$A$155:$Z$1048576,MATCH($A476,'Hoja de Trabajo para listado'!$A$155:$A$1048576,0),MATCH((CUADRO!O$5&amp;$E476),'Hoja de Trabajo para listado'!$A$151:$Z$151,0)),0)+IFERROR(INDEX('Hoja de Trabajo para listado'!$AB$155:$BA$1048576,MATCH($A476,'Hoja de Trabajo para listado'!$AB$155:$AB$1048576,0),MATCH((CUADRO!O$5&amp;$E476),'Hoja de Trabajo para listado'!$AB$151:$BA$151,0)),0)+IFERROR(INDEX('Hoja de Trabajo para listado'!$BC$155:$CB$1048576,MATCH($A476,'Hoja de Trabajo para listado'!$BC$155:$BC$1048576,0),MATCH((CUADRO!O$5&amp;$E476),'Hoja de Trabajo para listado'!$BC$151:$CB$151,0)),0)+IFERROR(INDEX('Hoja de Trabajo para listado'!$DE$153:$DG$274,MATCH($A476,'Hoja de Trabajo para listado'!$DE$153:$DE$1048576,0),MATCH((CUADRO!O$5&amp;$E476),'Hoja de Trabajo para listado'!$DE$151:$DG$151,0)),0)+IFERROR(INDEX('Hoja de Trabajo para listado'!$CD$155:$DC$1048576,MATCH($A476,'Hoja de Trabajo para listado'!$CD$155:$CD$1048576,0),MATCH((CUADRO!O$5&amp;$E476),'Hoja de Trabajo para listado'!$CD$151:$DC$151,0)),0)</f>
        <v>0</v>
      </c>
      <c r="P476" s="255">
        <f ca="1">+IFERROR(INDEX('Hoja de Trabajo para listado'!$A$155:$Z$1048576,MATCH($A476,'Hoja de Trabajo para listado'!$A$155:$A$1048576,0),MATCH((CUADRO!P$5&amp;$E476),'Hoja de Trabajo para listado'!$A$151:$Z$151,0)),0)+IFERROR(INDEX('Hoja de Trabajo para listado'!$AB$155:$BA$1048576,MATCH($A476,'Hoja de Trabajo para listado'!$AB$155:$AB$1048576,0),MATCH((CUADRO!P$5&amp;$E476),'Hoja de Trabajo para listado'!$AB$151:$BA$151,0)),0)+IFERROR(INDEX('Hoja de Trabajo para listado'!$BC$155:$CB$1048576,MATCH($A476,'Hoja de Trabajo para listado'!$BC$155:$BC$1048576,0),MATCH((CUADRO!P$5&amp;$E476),'Hoja de Trabajo para listado'!$BC$151:$CB$151,0)),0)+IFERROR(INDEX('Hoja de Trabajo para listado'!$DE$153:$DG$274,MATCH($A476,'Hoja de Trabajo para listado'!$DE$153:$DE$1048576,0),MATCH((CUADRO!P$5&amp;$E476),'Hoja de Trabajo para listado'!$DE$151:$DG$151,0)),0)+IFERROR(INDEX('Hoja de Trabajo para listado'!$CD$155:$DC$1048576,MATCH($A476,'Hoja de Trabajo para listado'!$CD$155:$CD$1048576,0),MATCH((CUADRO!P$5&amp;$E476),'Hoja de Trabajo para listado'!$CD$151:$DC$151,0)),0)</f>
        <v>0</v>
      </c>
      <c r="Q476" s="255">
        <f ca="1">+IFERROR(INDEX('Hoja de Trabajo para listado'!$A$155:$Z$1048576,MATCH($A476,'Hoja de Trabajo para listado'!$A$155:$A$1048576,0),MATCH((CUADRO!Q$5&amp;$E476),'Hoja de Trabajo para listado'!$A$151:$Z$151,0)),0)+IFERROR(INDEX('Hoja de Trabajo para listado'!$AB$155:$BA$1048576,MATCH($A476,'Hoja de Trabajo para listado'!$AB$155:$AB$1048576,0),MATCH((CUADRO!Q$5&amp;$E476),'Hoja de Trabajo para listado'!$AB$151:$BA$151,0)),0)+IFERROR(INDEX('Hoja de Trabajo para listado'!$BC$155:$CB$1048576,MATCH($A476,'Hoja de Trabajo para listado'!$BC$155:$BC$1048576,0),MATCH((CUADRO!Q$5&amp;$E476),'Hoja de Trabajo para listado'!$BC$151:$CB$151,0)),0)+IFERROR(INDEX('Hoja de Trabajo para listado'!$DE$153:$DG$274,MATCH($A476,'Hoja de Trabajo para listado'!$DE$153:$DE$1048576,0),MATCH((CUADRO!Q$5&amp;$E476),'Hoja de Trabajo para listado'!$DE$151:$DG$151,0)),0)+IFERROR(INDEX('Hoja de Trabajo para listado'!$CD$155:$DC$1048576,MATCH($A476,'Hoja de Trabajo para listado'!$CD$155:$CD$1048576,0),MATCH((CUADRO!Q$5&amp;$E476),'Hoja de Trabajo para listado'!$CD$151:$DC$151,0)),0)</f>
        <v>0</v>
      </c>
      <c r="R476" s="255">
        <f t="shared" ca="1" si="14"/>
        <v>0</v>
      </c>
      <c r="S476" s="262"/>
      <c r="T476" s="255">
        <f ca="1">+T477</f>
        <v>0</v>
      </c>
      <c r="U476" s="254">
        <f t="shared" si="15"/>
        <v>1</v>
      </c>
      <c r="V476" s="362" t="str">
        <f>+VLOOKUP(A476,bd_lista!$A$3:$E$590,5,FALSE)</f>
        <v>Gobiernos Autonomos Municipales</v>
      </c>
      <c r="W476" s="361" t="str">
        <f>+V476</f>
        <v>Gobiernos Autonomos Municipales</v>
      </c>
      <c r="X476" s="254">
        <f>+VLOOKUP(A476,[2]Sheet1!$A$13:$D$744,4,FALSE)</f>
        <v>0</v>
      </c>
      <c r="Y476" s="254" t="e">
        <f>+VLOOKUP(X476,bd_lista!$A$3:$C$590,3,FALSE)</f>
        <v>#N/A</v>
      </c>
      <c r="Z476" s="316">
        <f>+X476</f>
        <v>0</v>
      </c>
      <c r="AA476" s="317" t="e">
        <f>+Y476</f>
        <v>#N/A</v>
      </c>
    </row>
    <row r="477" spans="1:27" customFormat="1" ht="15" hidden="1" customHeight="1">
      <c r="A477" s="32">
        <v>1213</v>
      </c>
      <c r="B477" s="307"/>
      <c r="C477" s="259" t="str">
        <f>+VLOOKUP(A477,bd_lista!$A$3:$C$590,3,FALSE)</f>
        <v>Gobierno Autónomo Municipal de Ayo Ayo</v>
      </c>
      <c r="D477" s="362"/>
      <c r="E477" s="256" t="s">
        <v>1314</v>
      </c>
      <c r="F477" s="255">
        <f ca="1">+IFERROR(INDEX('Hoja de Trabajo para listado'!$A$155:$Z$1048576,MATCH($A477,'Hoja de Trabajo para listado'!$A$155:$A$1048576,0),MATCH((CUADRO!F$5&amp;$E477),'Hoja de Trabajo para listado'!$A$151:$Z$151,0)),0)+IFERROR(INDEX('Hoja de Trabajo para listado'!$AB$155:$BA$1048576,MATCH($A477,'Hoja de Trabajo para listado'!$AB$155:$AB$1048576,0),MATCH((CUADRO!F$5&amp;$E477),'Hoja de Trabajo para listado'!$AB$151:$BA$151,0)),0)+IFERROR(INDEX('Hoja de Trabajo para listado'!$BC$155:$CB$1048576,MATCH($A477,'Hoja de Trabajo para listado'!$BC$155:$BC$1048576,0),MATCH((CUADRO!F$5&amp;$E477),'Hoja de Trabajo para listado'!$BC$151:$CB$151,0)),0)+IFERROR(INDEX('Hoja de Trabajo para listado'!$DE$153:$DG$274,MATCH($A477,'Hoja de Trabajo para listado'!$DE$153:$DE$1048576,0),MATCH((CUADRO!F$5&amp;$E477),'Hoja de Trabajo para listado'!$DE$151:$DG$151,0)),0)+IFERROR(INDEX('Hoja de Trabajo para listado'!$CD$155:$DC$1048576,MATCH($A477,'Hoja de Trabajo para listado'!$CD$155:$CD$1048576,0),MATCH((CUADRO!F$5&amp;$E477),'Hoja de Trabajo para listado'!$CD$151:$DC$151,0)),0)</f>
        <v>0</v>
      </c>
      <c r="G477" s="255">
        <f ca="1">+IFERROR(INDEX('Hoja de Trabajo para listado'!$A$155:$Z$1048576,MATCH($A477,'Hoja de Trabajo para listado'!$A$155:$A$1048576,0),MATCH((CUADRO!G$5&amp;$E477),'Hoja de Trabajo para listado'!$A$151:$Z$151,0)),0)+IFERROR(INDEX('Hoja de Trabajo para listado'!$AB$155:$BA$1048576,MATCH($A477,'Hoja de Trabajo para listado'!$AB$155:$AB$1048576,0),MATCH((CUADRO!G$5&amp;$E477),'Hoja de Trabajo para listado'!$AB$151:$BA$151,0)),0)+IFERROR(INDEX('Hoja de Trabajo para listado'!$BC$155:$CB$1048576,MATCH($A477,'Hoja de Trabajo para listado'!$BC$155:$BC$1048576,0),MATCH((CUADRO!G$5&amp;$E477),'Hoja de Trabajo para listado'!$BC$151:$CB$151,0)),0)+IFERROR(INDEX('Hoja de Trabajo para listado'!$DE$153:$DG$274,MATCH($A477,'Hoja de Trabajo para listado'!$DE$153:$DE$1048576,0),MATCH((CUADRO!G$5&amp;$E477),'Hoja de Trabajo para listado'!$DE$151:$DG$151,0)),0)+IFERROR(INDEX('Hoja de Trabajo para listado'!$CD$155:$DC$1048576,MATCH($A477,'Hoja de Trabajo para listado'!$CD$155:$CD$1048576,0),MATCH((CUADRO!G$5&amp;$E477),'Hoja de Trabajo para listado'!$CD$151:$DC$151,0)),0)</f>
        <v>0</v>
      </c>
      <c r="H477" s="255">
        <f ca="1">+IFERROR(INDEX('Hoja de Trabajo para listado'!$A$155:$Z$1048576,MATCH($A477,'Hoja de Trabajo para listado'!$A$155:$A$1048576,0),MATCH((CUADRO!H$5&amp;$E477),'Hoja de Trabajo para listado'!$A$151:$Z$151,0)),0)+IFERROR(INDEX('Hoja de Trabajo para listado'!$AB$155:$BA$1048576,MATCH($A477,'Hoja de Trabajo para listado'!$AB$155:$AB$1048576,0),MATCH((CUADRO!H$5&amp;$E477),'Hoja de Trabajo para listado'!$AB$151:$BA$151,0)),0)+IFERROR(INDEX('Hoja de Trabajo para listado'!$BC$155:$CB$1048576,MATCH($A477,'Hoja de Trabajo para listado'!$BC$155:$BC$1048576,0),MATCH((CUADRO!H$5&amp;$E477),'Hoja de Trabajo para listado'!$BC$151:$CB$151,0)),0)+IFERROR(INDEX('Hoja de Trabajo para listado'!$DE$153:$DG$274,MATCH($A477,'Hoja de Trabajo para listado'!$DE$153:$DE$1048576,0),MATCH((CUADRO!H$5&amp;$E477),'Hoja de Trabajo para listado'!$DE$151:$DG$151,0)),0)+IFERROR(INDEX('Hoja de Trabajo para listado'!$CD$155:$DC$1048576,MATCH($A477,'Hoja de Trabajo para listado'!$CD$155:$CD$1048576,0),MATCH((CUADRO!H$5&amp;$E477),'Hoja de Trabajo para listado'!$CD$151:$DC$151,0)),0)</f>
        <v>0</v>
      </c>
      <c r="I477" s="255">
        <f ca="1">+IFERROR(INDEX('Hoja de Trabajo para listado'!$A$155:$Z$1048576,MATCH($A477,'Hoja de Trabajo para listado'!$A$155:$A$1048576,0),MATCH((CUADRO!I$5&amp;$E477),'Hoja de Trabajo para listado'!$A$151:$Z$151,0)),0)+IFERROR(INDEX('Hoja de Trabajo para listado'!$AB$155:$BA$1048576,MATCH($A477,'Hoja de Trabajo para listado'!$AB$155:$AB$1048576,0),MATCH((CUADRO!I$5&amp;$E477),'Hoja de Trabajo para listado'!$AB$151:$BA$151,0)),0)+IFERROR(INDEX('Hoja de Trabajo para listado'!$BC$155:$CB$1048576,MATCH($A477,'Hoja de Trabajo para listado'!$BC$155:$BC$1048576,0),MATCH((CUADRO!I$5&amp;$E477),'Hoja de Trabajo para listado'!$BC$151:$CB$151,0)),0)+IFERROR(INDEX('Hoja de Trabajo para listado'!$DE$153:$DG$274,MATCH($A477,'Hoja de Trabajo para listado'!$DE$153:$DE$1048576,0),MATCH((CUADRO!I$5&amp;$E477),'Hoja de Trabajo para listado'!$DE$151:$DG$151,0)),0)+IFERROR(INDEX('Hoja de Trabajo para listado'!$CD$155:$DC$1048576,MATCH($A477,'Hoja de Trabajo para listado'!$CD$155:$CD$1048576,0),MATCH((CUADRO!I$5&amp;$E477),'Hoja de Trabajo para listado'!$CD$151:$DC$151,0)),0)</f>
        <v>0</v>
      </c>
      <c r="J477" s="255">
        <f ca="1">+IFERROR(INDEX('Hoja de Trabajo para listado'!$A$155:$Z$1048576,MATCH($A477,'Hoja de Trabajo para listado'!$A$155:$A$1048576,0),MATCH((CUADRO!J$5&amp;$E477),'Hoja de Trabajo para listado'!$A$151:$Z$151,0)),0)+IFERROR(INDEX('Hoja de Trabajo para listado'!$AB$155:$BA$1048576,MATCH($A477,'Hoja de Trabajo para listado'!$AB$155:$AB$1048576,0),MATCH((CUADRO!J$5&amp;$E477),'Hoja de Trabajo para listado'!$AB$151:$BA$151,0)),0)+IFERROR(INDEX('Hoja de Trabajo para listado'!$BC$155:$CB$1048576,MATCH($A477,'Hoja de Trabajo para listado'!$BC$155:$BC$1048576,0),MATCH((CUADRO!J$5&amp;$E477),'Hoja de Trabajo para listado'!$BC$151:$CB$151,0)),0)+IFERROR(INDEX('Hoja de Trabajo para listado'!$DE$153:$DG$274,MATCH($A477,'Hoja de Trabajo para listado'!$DE$153:$DE$1048576,0),MATCH((CUADRO!J$5&amp;$E477),'Hoja de Trabajo para listado'!$DE$151:$DG$151,0)),0)+IFERROR(INDEX('Hoja de Trabajo para listado'!$CD$155:$DC$1048576,MATCH($A477,'Hoja de Trabajo para listado'!$CD$155:$CD$1048576,0),MATCH((CUADRO!J$5&amp;$E477),'Hoja de Trabajo para listado'!$CD$151:$DC$151,0)),0)</f>
        <v>0</v>
      </c>
      <c r="K477" s="255">
        <f ca="1">+IFERROR(INDEX('Hoja de Trabajo para listado'!$A$155:$Z$1048576,MATCH($A477,'Hoja de Trabajo para listado'!$A$155:$A$1048576,0),MATCH((CUADRO!K$5&amp;$E477),'Hoja de Trabajo para listado'!$A$151:$Z$151,0)),0)+IFERROR(INDEX('Hoja de Trabajo para listado'!$AB$155:$BA$1048576,MATCH($A477,'Hoja de Trabajo para listado'!$AB$155:$AB$1048576,0),MATCH((CUADRO!K$5&amp;$E477),'Hoja de Trabajo para listado'!$AB$151:$BA$151,0)),0)+IFERROR(INDEX('Hoja de Trabajo para listado'!$BC$155:$CB$1048576,MATCH($A477,'Hoja de Trabajo para listado'!$BC$155:$BC$1048576,0),MATCH((CUADRO!K$5&amp;$E477),'Hoja de Trabajo para listado'!$BC$151:$CB$151,0)),0)+IFERROR(INDEX('Hoja de Trabajo para listado'!$DE$153:$DG$274,MATCH($A477,'Hoja de Trabajo para listado'!$DE$153:$DE$1048576,0),MATCH((CUADRO!K$5&amp;$E477),'Hoja de Trabajo para listado'!$DE$151:$DG$151,0)),0)+IFERROR(INDEX('Hoja de Trabajo para listado'!$CD$155:$DC$1048576,MATCH($A477,'Hoja de Trabajo para listado'!$CD$155:$CD$1048576,0),MATCH((CUADRO!K$5&amp;$E477),'Hoja de Trabajo para listado'!$CD$151:$DC$151,0)),0)</f>
        <v>0</v>
      </c>
      <c r="L477" s="255">
        <f ca="1">+IFERROR(INDEX('Hoja de Trabajo para listado'!$A$155:$Z$1048576,MATCH($A477,'Hoja de Trabajo para listado'!$A$155:$A$1048576,0),MATCH((CUADRO!L$5&amp;$E477),'Hoja de Trabajo para listado'!$A$151:$Z$151,0)),0)+IFERROR(INDEX('Hoja de Trabajo para listado'!$AB$155:$BA$1048576,MATCH($A477,'Hoja de Trabajo para listado'!$AB$155:$AB$1048576,0),MATCH((CUADRO!L$5&amp;$E477),'Hoja de Trabajo para listado'!$AB$151:$BA$151,0)),0)+IFERROR(INDEX('Hoja de Trabajo para listado'!$BC$155:$CB$1048576,MATCH($A477,'Hoja de Trabajo para listado'!$BC$155:$BC$1048576,0),MATCH((CUADRO!L$5&amp;$E477),'Hoja de Trabajo para listado'!$BC$151:$CB$151,0)),0)+IFERROR(INDEX('Hoja de Trabajo para listado'!$DE$153:$DG$274,MATCH($A477,'Hoja de Trabajo para listado'!$DE$153:$DE$1048576,0),MATCH((CUADRO!L$5&amp;$E477),'Hoja de Trabajo para listado'!$DE$151:$DG$151,0)),0)+IFERROR(INDEX('Hoja de Trabajo para listado'!$CD$155:$DC$1048576,MATCH($A477,'Hoja de Trabajo para listado'!$CD$155:$CD$1048576,0),MATCH((CUADRO!L$5&amp;$E477),'Hoja de Trabajo para listado'!$CD$151:$DC$151,0)),0)</f>
        <v>0</v>
      </c>
      <c r="M477" s="255">
        <f ca="1">+IFERROR(INDEX('Hoja de Trabajo para listado'!$A$155:$Z$1048576,MATCH($A477,'Hoja de Trabajo para listado'!$A$155:$A$1048576,0),MATCH((CUADRO!M$5&amp;$E477),'Hoja de Trabajo para listado'!$A$151:$Z$151,0)),0)+IFERROR(INDEX('Hoja de Trabajo para listado'!$AB$155:$BA$1048576,MATCH($A477,'Hoja de Trabajo para listado'!$AB$155:$AB$1048576,0),MATCH((CUADRO!M$5&amp;$E477),'Hoja de Trabajo para listado'!$AB$151:$BA$151,0)),0)+IFERROR(INDEX('Hoja de Trabajo para listado'!$BC$155:$CB$1048576,MATCH($A477,'Hoja de Trabajo para listado'!$BC$155:$BC$1048576,0),MATCH((CUADRO!M$5&amp;$E477),'Hoja de Trabajo para listado'!$BC$151:$CB$151,0)),0)+IFERROR(INDEX('Hoja de Trabajo para listado'!$DE$153:$DG$274,MATCH($A477,'Hoja de Trabajo para listado'!$DE$153:$DE$1048576,0),MATCH((CUADRO!M$5&amp;$E477),'Hoja de Trabajo para listado'!$DE$151:$DG$151,0)),0)+IFERROR(INDEX('Hoja de Trabajo para listado'!$CD$155:$DC$1048576,MATCH($A477,'Hoja de Trabajo para listado'!$CD$155:$CD$1048576,0),MATCH((CUADRO!M$5&amp;$E477),'Hoja de Trabajo para listado'!$CD$151:$DC$151,0)),0)</f>
        <v>0</v>
      </c>
      <c r="N477" s="255">
        <f ca="1">+IFERROR(INDEX('Hoja de Trabajo para listado'!$A$155:$Z$1048576,MATCH($A477,'Hoja de Trabajo para listado'!$A$155:$A$1048576,0),MATCH((CUADRO!N$5&amp;$E477),'Hoja de Trabajo para listado'!$A$151:$Z$151,0)),0)+IFERROR(INDEX('Hoja de Trabajo para listado'!$AB$155:$BA$1048576,MATCH($A477,'Hoja de Trabajo para listado'!$AB$155:$AB$1048576,0),MATCH((CUADRO!N$5&amp;$E477),'Hoja de Trabajo para listado'!$AB$151:$BA$151,0)),0)+IFERROR(INDEX('Hoja de Trabajo para listado'!$BC$155:$CB$1048576,MATCH($A477,'Hoja de Trabajo para listado'!$BC$155:$BC$1048576,0),MATCH((CUADRO!N$5&amp;$E477),'Hoja de Trabajo para listado'!$BC$151:$CB$151,0)),0)+IFERROR(INDEX('Hoja de Trabajo para listado'!$DE$153:$DG$274,MATCH($A477,'Hoja de Trabajo para listado'!$DE$153:$DE$1048576,0),MATCH((CUADRO!N$5&amp;$E477),'Hoja de Trabajo para listado'!$DE$151:$DG$151,0)),0)+IFERROR(INDEX('Hoja de Trabajo para listado'!$CD$155:$DC$1048576,MATCH($A477,'Hoja de Trabajo para listado'!$CD$155:$CD$1048576,0),MATCH((CUADRO!N$5&amp;$E477),'Hoja de Trabajo para listado'!$CD$151:$DC$151,0)),0)</f>
        <v>0</v>
      </c>
      <c r="O477" s="255">
        <f ca="1">+IFERROR(INDEX('Hoja de Trabajo para listado'!$A$155:$Z$1048576,MATCH($A477,'Hoja de Trabajo para listado'!$A$155:$A$1048576,0),MATCH((CUADRO!O$5&amp;$E477),'Hoja de Trabajo para listado'!$A$151:$Z$151,0)),0)+IFERROR(INDEX('Hoja de Trabajo para listado'!$AB$155:$BA$1048576,MATCH($A477,'Hoja de Trabajo para listado'!$AB$155:$AB$1048576,0),MATCH((CUADRO!O$5&amp;$E477),'Hoja de Trabajo para listado'!$AB$151:$BA$151,0)),0)+IFERROR(INDEX('Hoja de Trabajo para listado'!$BC$155:$CB$1048576,MATCH($A477,'Hoja de Trabajo para listado'!$BC$155:$BC$1048576,0),MATCH((CUADRO!O$5&amp;$E477),'Hoja de Trabajo para listado'!$BC$151:$CB$151,0)),0)+IFERROR(INDEX('Hoja de Trabajo para listado'!$DE$153:$DG$274,MATCH($A477,'Hoja de Trabajo para listado'!$DE$153:$DE$1048576,0),MATCH((CUADRO!O$5&amp;$E477),'Hoja de Trabajo para listado'!$DE$151:$DG$151,0)),0)+IFERROR(INDEX('Hoja de Trabajo para listado'!$CD$155:$DC$1048576,MATCH($A477,'Hoja de Trabajo para listado'!$CD$155:$CD$1048576,0),MATCH((CUADRO!O$5&amp;$E477),'Hoja de Trabajo para listado'!$CD$151:$DC$151,0)),0)</f>
        <v>0</v>
      </c>
      <c r="P477" s="255">
        <f ca="1">+IFERROR(INDEX('Hoja de Trabajo para listado'!$A$155:$Z$1048576,MATCH($A477,'Hoja de Trabajo para listado'!$A$155:$A$1048576,0),MATCH((CUADRO!P$5&amp;$E477),'Hoja de Trabajo para listado'!$A$151:$Z$151,0)),0)+IFERROR(INDEX('Hoja de Trabajo para listado'!$AB$155:$BA$1048576,MATCH($A477,'Hoja de Trabajo para listado'!$AB$155:$AB$1048576,0),MATCH((CUADRO!P$5&amp;$E477),'Hoja de Trabajo para listado'!$AB$151:$BA$151,0)),0)+IFERROR(INDEX('Hoja de Trabajo para listado'!$BC$155:$CB$1048576,MATCH($A477,'Hoja de Trabajo para listado'!$BC$155:$BC$1048576,0),MATCH((CUADRO!P$5&amp;$E477),'Hoja de Trabajo para listado'!$BC$151:$CB$151,0)),0)+IFERROR(INDEX('Hoja de Trabajo para listado'!$DE$153:$DG$274,MATCH($A477,'Hoja de Trabajo para listado'!$DE$153:$DE$1048576,0),MATCH((CUADRO!P$5&amp;$E477),'Hoja de Trabajo para listado'!$DE$151:$DG$151,0)),0)+IFERROR(INDEX('Hoja de Trabajo para listado'!$CD$155:$DC$1048576,MATCH($A477,'Hoja de Trabajo para listado'!$CD$155:$CD$1048576,0),MATCH((CUADRO!P$5&amp;$E477),'Hoja de Trabajo para listado'!$CD$151:$DC$151,0)),0)</f>
        <v>0</v>
      </c>
      <c r="Q477" s="255">
        <f ca="1">+IFERROR(INDEX('Hoja de Trabajo para listado'!$A$155:$Z$1048576,MATCH($A477,'Hoja de Trabajo para listado'!$A$155:$A$1048576,0),MATCH((CUADRO!Q$5&amp;$E477),'Hoja de Trabajo para listado'!$A$151:$Z$151,0)),0)+IFERROR(INDEX('Hoja de Trabajo para listado'!$AB$155:$BA$1048576,MATCH($A477,'Hoja de Trabajo para listado'!$AB$155:$AB$1048576,0),MATCH((CUADRO!Q$5&amp;$E477),'Hoja de Trabajo para listado'!$AB$151:$BA$151,0)),0)+IFERROR(INDEX('Hoja de Trabajo para listado'!$BC$155:$CB$1048576,MATCH($A477,'Hoja de Trabajo para listado'!$BC$155:$BC$1048576,0),MATCH((CUADRO!Q$5&amp;$E477),'Hoja de Trabajo para listado'!$BC$151:$CB$151,0)),0)+IFERROR(INDEX('Hoja de Trabajo para listado'!$DE$153:$DG$274,MATCH($A477,'Hoja de Trabajo para listado'!$DE$153:$DE$1048576,0),MATCH((CUADRO!Q$5&amp;$E477),'Hoja de Trabajo para listado'!$DE$151:$DG$151,0)),0)+IFERROR(INDEX('Hoja de Trabajo para listado'!$CD$155:$DC$1048576,MATCH($A477,'Hoja de Trabajo para listado'!$CD$155:$CD$1048576,0),MATCH((CUADRO!Q$5&amp;$E477),'Hoja de Trabajo para listado'!$CD$151:$DC$151,0)),0)</f>
        <v>0</v>
      </c>
      <c r="R477" s="255">
        <f t="shared" ca="1" si="14"/>
        <v>0</v>
      </c>
      <c r="S477" s="262">
        <f ca="1">+R476+R477</f>
        <v>0</v>
      </c>
      <c r="T477" s="255">
        <f ca="1">+S477</f>
        <v>0</v>
      </c>
      <c r="U477" s="254">
        <f t="shared" si="15"/>
        <v>2</v>
      </c>
      <c r="V477" s="362" t="str">
        <f>+VLOOKUP(A477,bd_lista!$A$3:$E$590,5,FALSE)</f>
        <v>Gobiernos Autonomos Municipales</v>
      </c>
      <c r="W477" s="362"/>
      <c r="X477" s="254">
        <f>+VLOOKUP(A477,[2]Sheet1!$A$13:$D$744,4,FALSE)</f>
        <v>0</v>
      </c>
      <c r="Y477" s="254" t="e">
        <f>+VLOOKUP(X477,bd_lista!$A$3:$C$590,3,FALSE)</f>
        <v>#N/A</v>
      </c>
      <c r="Z477" s="314"/>
      <c r="AA477" s="315"/>
    </row>
    <row r="478" spans="1:27" customFormat="1" ht="15" hidden="1" customHeight="1">
      <c r="A478" s="32">
        <v>1214</v>
      </c>
      <c r="B478" s="306">
        <f>+A478</f>
        <v>1214</v>
      </c>
      <c r="C478" s="259" t="str">
        <f>+VLOOKUP(A478,bd_lista!$A$3:$C$590,3,FALSE)</f>
        <v>Gobierno Autónomo Municipal de Calamarca</v>
      </c>
      <c r="D478" s="361" t="str">
        <f>+C478</f>
        <v>Gobierno Autónomo Municipal de Calamarca</v>
      </c>
      <c r="E478" s="254" t="s">
        <v>1313</v>
      </c>
      <c r="F478" s="255">
        <f ca="1">+IFERROR(INDEX('Hoja de Trabajo para listado'!$A$155:$Z$1048576,MATCH($A478,'Hoja de Trabajo para listado'!$A$155:$A$1048576,0),MATCH((CUADRO!F$5&amp;$E478),'Hoja de Trabajo para listado'!$A$151:$Z$151,0)),0)+IFERROR(INDEX('Hoja de Trabajo para listado'!$AB$155:$BA$1048576,MATCH($A478,'Hoja de Trabajo para listado'!$AB$155:$AB$1048576,0),MATCH((CUADRO!F$5&amp;$E478),'Hoja de Trabajo para listado'!$AB$151:$BA$151,0)),0)+IFERROR(INDEX('Hoja de Trabajo para listado'!$BC$155:$CB$1048576,MATCH($A478,'Hoja de Trabajo para listado'!$BC$155:$BC$1048576,0),MATCH((CUADRO!F$5&amp;$E478),'Hoja de Trabajo para listado'!$BC$151:$CB$151,0)),0)+IFERROR(INDEX('Hoja de Trabajo para listado'!$DE$153:$DG$274,MATCH($A478,'Hoja de Trabajo para listado'!$DE$153:$DE$1048576,0),MATCH((CUADRO!F$5&amp;$E478),'Hoja de Trabajo para listado'!$DE$151:$DG$151,0)),0)+IFERROR(INDEX('Hoja de Trabajo para listado'!$CD$155:$DC$1048576,MATCH($A478,'Hoja de Trabajo para listado'!$CD$155:$CD$1048576,0),MATCH((CUADRO!F$5&amp;$E478),'Hoja de Trabajo para listado'!$CD$151:$DC$151,0)),0)</f>
        <v>0</v>
      </c>
      <c r="G478" s="255">
        <f ca="1">+IFERROR(INDEX('Hoja de Trabajo para listado'!$A$155:$Z$1048576,MATCH($A478,'Hoja de Trabajo para listado'!$A$155:$A$1048576,0),MATCH((CUADRO!G$5&amp;$E478),'Hoja de Trabajo para listado'!$A$151:$Z$151,0)),0)+IFERROR(INDEX('Hoja de Trabajo para listado'!$AB$155:$BA$1048576,MATCH($A478,'Hoja de Trabajo para listado'!$AB$155:$AB$1048576,0),MATCH((CUADRO!G$5&amp;$E478),'Hoja de Trabajo para listado'!$AB$151:$BA$151,0)),0)+IFERROR(INDEX('Hoja de Trabajo para listado'!$BC$155:$CB$1048576,MATCH($A478,'Hoja de Trabajo para listado'!$BC$155:$BC$1048576,0),MATCH((CUADRO!G$5&amp;$E478),'Hoja de Trabajo para listado'!$BC$151:$CB$151,0)),0)+IFERROR(INDEX('Hoja de Trabajo para listado'!$DE$153:$DG$274,MATCH($A478,'Hoja de Trabajo para listado'!$DE$153:$DE$1048576,0),MATCH((CUADRO!G$5&amp;$E478),'Hoja de Trabajo para listado'!$DE$151:$DG$151,0)),0)+IFERROR(INDEX('Hoja de Trabajo para listado'!$CD$155:$DC$1048576,MATCH($A478,'Hoja de Trabajo para listado'!$CD$155:$CD$1048576,0),MATCH((CUADRO!G$5&amp;$E478),'Hoja de Trabajo para listado'!$CD$151:$DC$151,0)),0)</f>
        <v>0</v>
      </c>
      <c r="H478" s="255">
        <f ca="1">+IFERROR(INDEX('Hoja de Trabajo para listado'!$A$155:$Z$1048576,MATCH($A478,'Hoja de Trabajo para listado'!$A$155:$A$1048576,0),MATCH((CUADRO!H$5&amp;$E478),'Hoja de Trabajo para listado'!$A$151:$Z$151,0)),0)+IFERROR(INDEX('Hoja de Trabajo para listado'!$AB$155:$BA$1048576,MATCH($A478,'Hoja de Trabajo para listado'!$AB$155:$AB$1048576,0),MATCH((CUADRO!H$5&amp;$E478),'Hoja de Trabajo para listado'!$AB$151:$BA$151,0)),0)+IFERROR(INDEX('Hoja de Trabajo para listado'!$BC$155:$CB$1048576,MATCH($A478,'Hoja de Trabajo para listado'!$BC$155:$BC$1048576,0),MATCH((CUADRO!H$5&amp;$E478),'Hoja de Trabajo para listado'!$BC$151:$CB$151,0)),0)+IFERROR(INDEX('Hoja de Trabajo para listado'!$DE$153:$DG$274,MATCH($A478,'Hoja de Trabajo para listado'!$DE$153:$DE$1048576,0),MATCH((CUADRO!H$5&amp;$E478),'Hoja de Trabajo para listado'!$DE$151:$DG$151,0)),0)+IFERROR(INDEX('Hoja de Trabajo para listado'!$CD$155:$DC$1048576,MATCH($A478,'Hoja de Trabajo para listado'!$CD$155:$CD$1048576,0),MATCH((CUADRO!H$5&amp;$E478),'Hoja de Trabajo para listado'!$CD$151:$DC$151,0)),0)</f>
        <v>0</v>
      </c>
      <c r="I478" s="255">
        <f ca="1">+IFERROR(INDEX('Hoja de Trabajo para listado'!$A$155:$Z$1048576,MATCH($A478,'Hoja de Trabajo para listado'!$A$155:$A$1048576,0),MATCH((CUADRO!I$5&amp;$E478),'Hoja de Trabajo para listado'!$A$151:$Z$151,0)),0)+IFERROR(INDEX('Hoja de Trabajo para listado'!$AB$155:$BA$1048576,MATCH($A478,'Hoja de Trabajo para listado'!$AB$155:$AB$1048576,0),MATCH((CUADRO!I$5&amp;$E478),'Hoja de Trabajo para listado'!$AB$151:$BA$151,0)),0)+IFERROR(INDEX('Hoja de Trabajo para listado'!$BC$155:$CB$1048576,MATCH($A478,'Hoja de Trabajo para listado'!$BC$155:$BC$1048576,0),MATCH((CUADRO!I$5&amp;$E478),'Hoja de Trabajo para listado'!$BC$151:$CB$151,0)),0)+IFERROR(INDEX('Hoja de Trabajo para listado'!$DE$153:$DG$274,MATCH($A478,'Hoja de Trabajo para listado'!$DE$153:$DE$1048576,0),MATCH((CUADRO!I$5&amp;$E478),'Hoja de Trabajo para listado'!$DE$151:$DG$151,0)),0)+IFERROR(INDEX('Hoja de Trabajo para listado'!$CD$155:$DC$1048576,MATCH($A478,'Hoja de Trabajo para listado'!$CD$155:$CD$1048576,0),MATCH((CUADRO!I$5&amp;$E478),'Hoja de Trabajo para listado'!$CD$151:$DC$151,0)),0)</f>
        <v>0</v>
      </c>
      <c r="J478" s="255">
        <f ca="1">+IFERROR(INDEX('Hoja de Trabajo para listado'!$A$155:$Z$1048576,MATCH($A478,'Hoja de Trabajo para listado'!$A$155:$A$1048576,0),MATCH((CUADRO!J$5&amp;$E478),'Hoja de Trabajo para listado'!$A$151:$Z$151,0)),0)+IFERROR(INDEX('Hoja de Trabajo para listado'!$AB$155:$BA$1048576,MATCH($A478,'Hoja de Trabajo para listado'!$AB$155:$AB$1048576,0),MATCH((CUADRO!J$5&amp;$E478),'Hoja de Trabajo para listado'!$AB$151:$BA$151,0)),0)+IFERROR(INDEX('Hoja de Trabajo para listado'!$BC$155:$CB$1048576,MATCH($A478,'Hoja de Trabajo para listado'!$BC$155:$BC$1048576,0),MATCH((CUADRO!J$5&amp;$E478),'Hoja de Trabajo para listado'!$BC$151:$CB$151,0)),0)+IFERROR(INDEX('Hoja de Trabajo para listado'!$DE$153:$DG$274,MATCH($A478,'Hoja de Trabajo para listado'!$DE$153:$DE$1048576,0),MATCH((CUADRO!J$5&amp;$E478),'Hoja de Trabajo para listado'!$DE$151:$DG$151,0)),0)+IFERROR(INDEX('Hoja de Trabajo para listado'!$CD$155:$DC$1048576,MATCH($A478,'Hoja de Trabajo para listado'!$CD$155:$CD$1048576,0),MATCH((CUADRO!J$5&amp;$E478),'Hoja de Trabajo para listado'!$CD$151:$DC$151,0)),0)</f>
        <v>0</v>
      </c>
      <c r="K478" s="255">
        <f ca="1">+IFERROR(INDEX('Hoja de Trabajo para listado'!$A$155:$Z$1048576,MATCH($A478,'Hoja de Trabajo para listado'!$A$155:$A$1048576,0),MATCH((CUADRO!K$5&amp;$E478),'Hoja de Trabajo para listado'!$A$151:$Z$151,0)),0)+IFERROR(INDEX('Hoja de Trabajo para listado'!$AB$155:$BA$1048576,MATCH($A478,'Hoja de Trabajo para listado'!$AB$155:$AB$1048576,0),MATCH((CUADRO!K$5&amp;$E478),'Hoja de Trabajo para listado'!$AB$151:$BA$151,0)),0)+IFERROR(INDEX('Hoja de Trabajo para listado'!$BC$155:$CB$1048576,MATCH($A478,'Hoja de Trabajo para listado'!$BC$155:$BC$1048576,0),MATCH((CUADRO!K$5&amp;$E478),'Hoja de Trabajo para listado'!$BC$151:$CB$151,0)),0)+IFERROR(INDEX('Hoja de Trabajo para listado'!$DE$153:$DG$274,MATCH($A478,'Hoja de Trabajo para listado'!$DE$153:$DE$1048576,0),MATCH((CUADRO!K$5&amp;$E478),'Hoja de Trabajo para listado'!$DE$151:$DG$151,0)),0)+IFERROR(INDEX('Hoja de Trabajo para listado'!$CD$155:$DC$1048576,MATCH($A478,'Hoja de Trabajo para listado'!$CD$155:$CD$1048576,0),MATCH((CUADRO!K$5&amp;$E478),'Hoja de Trabajo para listado'!$CD$151:$DC$151,0)),0)</f>
        <v>0</v>
      </c>
      <c r="L478" s="255">
        <f ca="1">+IFERROR(INDEX('Hoja de Trabajo para listado'!$A$155:$Z$1048576,MATCH($A478,'Hoja de Trabajo para listado'!$A$155:$A$1048576,0),MATCH((CUADRO!L$5&amp;$E478),'Hoja de Trabajo para listado'!$A$151:$Z$151,0)),0)+IFERROR(INDEX('Hoja de Trabajo para listado'!$AB$155:$BA$1048576,MATCH($A478,'Hoja de Trabajo para listado'!$AB$155:$AB$1048576,0),MATCH((CUADRO!L$5&amp;$E478),'Hoja de Trabajo para listado'!$AB$151:$BA$151,0)),0)+IFERROR(INDEX('Hoja de Trabajo para listado'!$BC$155:$CB$1048576,MATCH($A478,'Hoja de Trabajo para listado'!$BC$155:$BC$1048576,0),MATCH((CUADRO!L$5&amp;$E478),'Hoja de Trabajo para listado'!$BC$151:$CB$151,0)),0)+IFERROR(INDEX('Hoja de Trabajo para listado'!$DE$153:$DG$274,MATCH($A478,'Hoja de Trabajo para listado'!$DE$153:$DE$1048576,0),MATCH((CUADRO!L$5&amp;$E478),'Hoja de Trabajo para listado'!$DE$151:$DG$151,0)),0)+IFERROR(INDEX('Hoja de Trabajo para listado'!$CD$155:$DC$1048576,MATCH($A478,'Hoja de Trabajo para listado'!$CD$155:$CD$1048576,0),MATCH((CUADRO!L$5&amp;$E478),'Hoja de Trabajo para listado'!$CD$151:$DC$151,0)),0)</f>
        <v>0</v>
      </c>
      <c r="M478" s="255">
        <f ca="1">+IFERROR(INDEX('Hoja de Trabajo para listado'!$A$155:$Z$1048576,MATCH($A478,'Hoja de Trabajo para listado'!$A$155:$A$1048576,0),MATCH((CUADRO!M$5&amp;$E478),'Hoja de Trabajo para listado'!$A$151:$Z$151,0)),0)+IFERROR(INDEX('Hoja de Trabajo para listado'!$AB$155:$BA$1048576,MATCH($A478,'Hoja de Trabajo para listado'!$AB$155:$AB$1048576,0),MATCH((CUADRO!M$5&amp;$E478),'Hoja de Trabajo para listado'!$AB$151:$BA$151,0)),0)+IFERROR(INDEX('Hoja de Trabajo para listado'!$BC$155:$CB$1048576,MATCH($A478,'Hoja de Trabajo para listado'!$BC$155:$BC$1048576,0),MATCH((CUADRO!M$5&amp;$E478),'Hoja de Trabajo para listado'!$BC$151:$CB$151,0)),0)+IFERROR(INDEX('Hoja de Trabajo para listado'!$DE$153:$DG$274,MATCH($A478,'Hoja de Trabajo para listado'!$DE$153:$DE$1048576,0),MATCH((CUADRO!M$5&amp;$E478),'Hoja de Trabajo para listado'!$DE$151:$DG$151,0)),0)+IFERROR(INDEX('Hoja de Trabajo para listado'!$CD$155:$DC$1048576,MATCH($A478,'Hoja de Trabajo para listado'!$CD$155:$CD$1048576,0),MATCH((CUADRO!M$5&amp;$E478),'Hoja de Trabajo para listado'!$CD$151:$DC$151,0)),0)</f>
        <v>0</v>
      </c>
      <c r="N478" s="255">
        <f ca="1">+IFERROR(INDEX('Hoja de Trabajo para listado'!$A$155:$Z$1048576,MATCH($A478,'Hoja de Trabajo para listado'!$A$155:$A$1048576,0),MATCH((CUADRO!N$5&amp;$E478),'Hoja de Trabajo para listado'!$A$151:$Z$151,0)),0)+IFERROR(INDEX('Hoja de Trabajo para listado'!$AB$155:$BA$1048576,MATCH($A478,'Hoja de Trabajo para listado'!$AB$155:$AB$1048576,0),MATCH((CUADRO!N$5&amp;$E478),'Hoja de Trabajo para listado'!$AB$151:$BA$151,0)),0)+IFERROR(INDEX('Hoja de Trabajo para listado'!$BC$155:$CB$1048576,MATCH($A478,'Hoja de Trabajo para listado'!$BC$155:$BC$1048576,0),MATCH((CUADRO!N$5&amp;$E478),'Hoja de Trabajo para listado'!$BC$151:$CB$151,0)),0)+IFERROR(INDEX('Hoja de Trabajo para listado'!$DE$153:$DG$274,MATCH($A478,'Hoja de Trabajo para listado'!$DE$153:$DE$1048576,0),MATCH((CUADRO!N$5&amp;$E478),'Hoja de Trabajo para listado'!$DE$151:$DG$151,0)),0)+IFERROR(INDEX('Hoja de Trabajo para listado'!$CD$155:$DC$1048576,MATCH($A478,'Hoja de Trabajo para listado'!$CD$155:$CD$1048576,0),MATCH((CUADRO!N$5&amp;$E478),'Hoja de Trabajo para listado'!$CD$151:$DC$151,0)),0)</f>
        <v>0</v>
      </c>
      <c r="O478" s="255">
        <f ca="1">+IFERROR(INDEX('Hoja de Trabajo para listado'!$A$155:$Z$1048576,MATCH($A478,'Hoja de Trabajo para listado'!$A$155:$A$1048576,0),MATCH((CUADRO!O$5&amp;$E478),'Hoja de Trabajo para listado'!$A$151:$Z$151,0)),0)+IFERROR(INDEX('Hoja de Trabajo para listado'!$AB$155:$BA$1048576,MATCH($A478,'Hoja de Trabajo para listado'!$AB$155:$AB$1048576,0),MATCH((CUADRO!O$5&amp;$E478),'Hoja de Trabajo para listado'!$AB$151:$BA$151,0)),0)+IFERROR(INDEX('Hoja de Trabajo para listado'!$BC$155:$CB$1048576,MATCH($A478,'Hoja de Trabajo para listado'!$BC$155:$BC$1048576,0),MATCH((CUADRO!O$5&amp;$E478),'Hoja de Trabajo para listado'!$BC$151:$CB$151,0)),0)+IFERROR(INDEX('Hoja de Trabajo para listado'!$DE$153:$DG$274,MATCH($A478,'Hoja de Trabajo para listado'!$DE$153:$DE$1048576,0),MATCH((CUADRO!O$5&amp;$E478),'Hoja de Trabajo para listado'!$DE$151:$DG$151,0)),0)+IFERROR(INDEX('Hoja de Trabajo para listado'!$CD$155:$DC$1048576,MATCH($A478,'Hoja de Trabajo para listado'!$CD$155:$CD$1048576,0),MATCH((CUADRO!O$5&amp;$E478),'Hoja de Trabajo para listado'!$CD$151:$DC$151,0)),0)</f>
        <v>0</v>
      </c>
      <c r="P478" s="255">
        <f ca="1">+IFERROR(INDEX('Hoja de Trabajo para listado'!$A$155:$Z$1048576,MATCH($A478,'Hoja de Trabajo para listado'!$A$155:$A$1048576,0),MATCH((CUADRO!P$5&amp;$E478),'Hoja de Trabajo para listado'!$A$151:$Z$151,0)),0)+IFERROR(INDEX('Hoja de Trabajo para listado'!$AB$155:$BA$1048576,MATCH($A478,'Hoja de Trabajo para listado'!$AB$155:$AB$1048576,0),MATCH((CUADRO!P$5&amp;$E478),'Hoja de Trabajo para listado'!$AB$151:$BA$151,0)),0)+IFERROR(INDEX('Hoja de Trabajo para listado'!$BC$155:$CB$1048576,MATCH($A478,'Hoja de Trabajo para listado'!$BC$155:$BC$1048576,0),MATCH((CUADRO!P$5&amp;$E478),'Hoja de Trabajo para listado'!$BC$151:$CB$151,0)),0)+IFERROR(INDEX('Hoja de Trabajo para listado'!$DE$153:$DG$274,MATCH($A478,'Hoja de Trabajo para listado'!$DE$153:$DE$1048576,0),MATCH((CUADRO!P$5&amp;$E478),'Hoja de Trabajo para listado'!$DE$151:$DG$151,0)),0)+IFERROR(INDEX('Hoja de Trabajo para listado'!$CD$155:$DC$1048576,MATCH($A478,'Hoja de Trabajo para listado'!$CD$155:$CD$1048576,0),MATCH((CUADRO!P$5&amp;$E478),'Hoja de Trabajo para listado'!$CD$151:$DC$151,0)),0)</f>
        <v>0</v>
      </c>
      <c r="Q478" s="255">
        <f ca="1">+IFERROR(INDEX('Hoja de Trabajo para listado'!$A$155:$Z$1048576,MATCH($A478,'Hoja de Trabajo para listado'!$A$155:$A$1048576,0),MATCH((CUADRO!Q$5&amp;$E478),'Hoja de Trabajo para listado'!$A$151:$Z$151,0)),0)+IFERROR(INDEX('Hoja de Trabajo para listado'!$AB$155:$BA$1048576,MATCH($A478,'Hoja de Trabajo para listado'!$AB$155:$AB$1048576,0),MATCH((CUADRO!Q$5&amp;$E478),'Hoja de Trabajo para listado'!$AB$151:$BA$151,0)),0)+IFERROR(INDEX('Hoja de Trabajo para listado'!$BC$155:$CB$1048576,MATCH($A478,'Hoja de Trabajo para listado'!$BC$155:$BC$1048576,0),MATCH((CUADRO!Q$5&amp;$E478),'Hoja de Trabajo para listado'!$BC$151:$CB$151,0)),0)+IFERROR(INDEX('Hoja de Trabajo para listado'!$DE$153:$DG$274,MATCH($A478,'Hoja de Trabajo para listado'!$DE$153:$DE$1048576,0),MATCH((CUADRO!Q$5&amp;$E478),'Hoja de Trabajo para listado'!$DE$151:$DG$151,0)),0)+IFERROR(INDEX('Hoja de Trabajo para listado'!$CD$155:$DC$1048576,MATCH($A478,'Hoja de Trabajo para listado'!$CD$155:$CD$1048576,0),MATCH((CUADRO!Q$5&amp;$E478),'Hoja de Trabajo para listado'!$CD$151:$DC$151,0)),0)</f>
        <v>0</v>
      </c>
      <c r="R478" s="255">
        <f t="shared" ca="1" si="14"/>
        <v>0</v>
      </c>
      <c r="S478" s="262"/>
      <c r="T478" s="255">
        <f ca="1">+T479</f>
        <v>0</v>
      </c>
      <c r="U478" s="254">
        <f t="shared" si="15"/>
        <v>1</v>
      </c>
      <c r="V478" s="362" t="str">
        <f>+VLOOKUP(A478,bd_lista!$A$3:$E$590,5,FALSE)</f>
        <v>Gobiernos Autonomos Municipales</v>
      </c>
      <c r="W478" s="361" t="str">
        <f>+V478</f>
        <v>Gobiernos Autonomos Municipales</v>
      </c>
      <c r="X478" s="254">
        <f>+VLOOKUP(A478,[2]Sheet1!$A$13:$D$744,4,FALSE)</f>
        <v>0</v>
      </c>
      <c r="Y478" s="254" t="e">
        <f>+VLOOKUP(X478,bd_lista!$A$3:$C$590,3,FALSE)</f>
        <v>#N/A</v>
      </c>
      <c r="Z478" s="316">
        <f>+X478</f>
        <v>0</v>
      </c>
      <c r="AA478" s="317" t="e">
        <f>+Y478</f>
        <v>#N/A</v>
      </c>
    </row>
    <row r="479" spans="1:27" customFormat="1" ht="15" hidden="1" customHeight="1">
      <c r="A479" s="32">
        <v>1214</v>
      </c>
      <c r="B479" s="307"/>
      <c r="C479" s="259" t="str">
        <f>+VLOOKUP(A479,bd_lista!$A$3:$C$590,3,FALSE)</f>
        <v>Gobierno Autónomo Municipal de Calamarca</v>
      </c>
      <c r="D479" s="362"/>
      <c r="E479" s="256" t="s">
        <v>1314</v>
      </c>
      <c r="F479" s="255">
        <f ca="1">+IFERROR(INDEX('Hoja de Trabajo para listado'!$A$155:$Z$1048576,MATCH($A479,'Hoja de Trabajo para listado'!$A$155:$A$1048576,0),MATCH((CUADRO!F$5&amp;$E479),'Hoja de Trabajo para listado'!$A$151:$Z$151,0)),0)+IFERROR(INDEX('Hoja de Trabajo para listado'!$AB$155:$BA$1048576,MATCH($A479,'Hoja de Trabajo para listado'!$AB$155:$AB$1048576,0),MATCH((CUADRO!F$5&amp;$E479),'Hoja de Trabajo para listado'!$AB$151:$BA$151,0)),0)+IFERROR(INDEX('Hoja de Trabajo para listado'!$BC$155:$CB$1048576,MATCH($A479,'Hoja de Trabajo para listado'!$BC$155:$BC$1048576,0),MATCH((CUADRO!F$5&amp;$E479),'Hoja de Trabajo para listado'!$BC$151:$CB$151,0)),0)+IFERROR(INDEX('Hoja de Trabajo para listado'!$DE$153:$DG$274,MATCH($A479,'Hoja de Trabajo para listado'!$DE$153:$DE$1048576,0),MATCH((CUADRO!F$5&amp;$E479),'Hoja de Trabajo para listado'!$DE$151:$DG$151,0)),0)+IFERROR(INDEX('Hoja de Trabajo para listado'!$CD$155:$DC$1048576,MATCH($A479,'Hoja de Trabajo para listado'!$CD$155:$CD$1048576,0),MATCH((CUADRO!F$5&amp;$E479),'Hoja de Trabajo para listado'!$CD$151:$DC$151,0)),0)</f>
        <v>0</v>
      </c>
      <c r="G479" s="255">
        <f ca="1">+IFERROR(INDEX('Hoja de Trabajo para listado'!$A$155:$Z$1048576,MATCH($A479,'Hoja de Trabajo para listado'!$A$155:$A$1048576,0),MATCH((CUADRO!G$5&amp;$E479),'Hoja de Trabajo para listado'!$A$151:$Z$151,0)),0)+IFERROR(INDEX('Hoja de Trabajo para listado'!$AB$155:$BA$1048576,MATCH($A479,'Hoja de Trabajo para listado'!$AB$155:$AB$1048576,0),MATCH((CUADRO!G$5&amp;$E479),'Hoja de Trabajo para listado'!$AB$151:$BA$151,0)),0)+IFERROR(INDEX('Hoja de Trabajo para listado'!$BC$155:$CB$1048576,MATCH($A479,'Hoja de Trabajo para listado'!$BC$155:$BC$1048576,0),MATCH((CUADRO!G$5&amp;$E479),'Hoja de Trabajo para listado'!$BC$151:$CB$151,0)),0)+IFERROR(INDEX('Hoja de Trabajo para listado'!$DE$153:$DG$274,MATCH($A479,'Hoja de Trabajo para listado'!$DE$153:$DE$1048576,0),MATCH((CUADRO!G$5&amp;$E479),'Hoja de Trabajo para listado'!$DE$151:$DG$151,0)),0)+IFERROR(INDEX('Hoja de Trabajo para listado'!$CD$155:$DC$1048576,MATCH($A479,'Hoja de Trabajo para listado'!$CD$155:$CD$1048576,0),MATCH((CUADRO!G$5&amp;$E479),'Hoja de Trabajo para listado'!$CD$151:$DC$151,0)),0)</f>
        <v>0</v>
      </c>
      <c r="H479" s="255">
        <f ca="1">+IFERROR(INDEX('Hoja de Trabajo para listado'!$A$155:$Z$1048576,MATCH($A479,'Hoja de Trabajo para listado'!$A$155:$A$1048576,0),MATCH((CUADRO!H$5&amp;$E479),'Hoja de Trabajo para listado'!$A$151:$Z$151,0)),0)+IFERROR(INDEX('Hoja de Trabajo para listado'!$AB$155:$BA$1048576,MATCH($A479,'Hoja de Trabajo para listado'!$AB$155:$AB$1048576,0),MATCH((CUADRO!H$5&amp;$E479),'Hoja de Trabajo para listado'!$AB$151:$BA$151,0)),0)+IFERROR(INDEX('Hoja de Trabajo para listado'!$BC$155:$CB$1048576,MATCH($A479,'Hoja de Trabajo para listado'!$BC$155:$BC$1048576,0),MATCH((CUADRO!H$5&amp;$E479),'Hoja de Trabajo para listado'!$BC$151:$CB$151,0)),0)+IFERROR(INDEX('Hoja de Trabajo para listado'!$DE$153:$DG$274,MATCH($A479,'Hoja de Trabajo para listado'!$DE$153:$DE$1048576,0),MATCH((CUADRO!H$5&amp;$E479),'Hoja de Trabajo para listado'!$DE$151:$DG$151,0)),0)+IFERROR(INDEX('Hoja de Trabajo para listado'!$CD$155:$DC$1048576,MATCH($A479,'Hoja de Trabajo para listado'!$CD$155:$CD$1048576,0),MATCH((CUADRO!H$5&amp;$E479),'Hoja de Trabajo para listado'!$CD$151:$DC$151,0)),0)</f>
        <v>0</v>
      </c>
      <c r="I479" s="255">
        <f ca="1">+IFERROR(INDEX('Hoja de Trabajo para listado'!$A$155:$Z$1048576,MATCH($A479,'Hoja de Trabajo para listado'!$A$155:$A$1048576,0),MATCH((CUADRO!I$5&amp;$E479),'Hoja de Trabajo para listado'!$A$151:$Z$151,0)),0)+IFERROR(INDEX('Hoja de Trabajo para listado'!$AB$155:$BA$1048576,MATCH($A479,'Hoja de Trabajo para listado'!$AB$155:$AB$1048576,0),MATCH((CUADRO!I$5&amp;$E479),'Hoja de Trabajo para listado'!$AB$151:$BA$151,0)),0)+IFERROR(INDEX('Hoja de Trabajo para listado'!$BC$155:$CB$1048576,MATCH($A479,'Hoja de Trabajo para listado'!$BC$155:$BC$1048576,0),MATCH((CUADRO!I$5&amp;$E479),'Hoja de Trabajo para listado'!$BC$151:$CB$151,0)),0)+IFERROR(INDEX('Hoja de Trabajo para listado'!$DE$153:$DG$274,MATCH($A479,'Hoja de Trabajo para listado'!$DE$153:$DE$1048576,0),MATCH((CUADRO!I$5&amp;$E479),'Hoja de Trabajo para listado'!$DE$151:$DG$151,0)),0)+IFERROR(INDEX('Hoja de Trabajo para listado'!$CD$155:$DC$1048576,MATCH($A479,'Hoja de Trabajo para listado'!$CD$155:$CD$1048576,0),MATCH((CUADRO!I$5&amp;$E479),'Hoja de Trabajo para listado'!$CD$151:$DC$151,0)),0)</f>
        <v>0</v>
      </c>
      <c r="J479" s="255">
        <f ca="1">+IFERROR(INDEX('Hoja de Trabajo para listado'!$A$155:$Z$1048576,MATCH($A479,'Hoja de Trabajo para listado'!$A$155:$A$1048576,0),MATCH((CUADRO!J$5&amp;$E479),'Hoja de Trabajo para listado'!$A$151:$Z$151,0)),0)+IFERROR(INDEX('Hoja de Trabajo para listado'!$AB$155:$BA$1048576,MATCH($A479,'Hoja de Trabajo para listado'!$AB$155:$AB$1048576,0),MATCH((CUADRO!J$5&amp;$E479),'Hoja de Trabajo para listado'!$AB$151:$BA$151,0)),0)+IFERROR(INDEX('Hoja de Trabajo para listado'!$BC$155:$CB$1048576,MATCH($A479,'Hoja de Trabajo para listado'!$BC$155:$BC$1048576,0),MATCH((CUADRO!J$5&amp;$E479),'Hoja de Trabajo para listado'!$BC$151:$CB$151,0)),0)+IFERROR(INDEX('Hoja de Trabajo para listado'!$DE$153:$DG$274,MATCH($A479,'Hoja de Trabajo para listado'!$DE$153:$DE$1048576,0),MATCH((CUADRO!J$5&amp;$E479),'Hoja de Trabajo para listado'!$DE$151:$DG$151,0)),0)+IFERROR(INDEX('Hoja de Trabajo para listado'!$CD$155:$DC$1048576,MATCH($A479,'Hoja de Trabajo para listado'!$CD$155:$CD$1048576,0),MATCH((CUADRO!J$5&amp;$E479),'Hoja de Trabajo para listado'!$CD$151:$DC$151,0)),0)</f>
        <v>0</v>
      </c>
      <c r="K479" s="255">
        <f ca="1">+IFERROR(INDEX('Hoja de Trabajo para listado'!$A$155:$Z$1048576,MATCH($A479,'Hoja de Trabajo para listado'!$A$155:$A$1048576,0),MATCH((CUADRO!K$5&amp;$E479),'Hoja de Trabajo para listado'!$A$151:$Z$151,0)),0)+IFERROR(INDEX('Hoja de Trabajo para listado'!$AB$155:$BA$1048576,MATCH($A479,'Hoja de Trabajo para listado'!$AB$155:$AB$1048576,0),MATCH((CUADRO!K$5&amp;$E479),'Hoja de Trabajo para listado'!$AB$151:$BA$151,0)),0)+IFERROR(INDEX('Hoja de Trabajo para listado'!$BC$155:$CB$1048576,MATCH($A479,'Hoja de Trabajo para listado'!$BC$155:$BC$1048576,0),MATCH((CUADRO!K$5&amp;$E479),'Hoja de Trabajo para listado'!$BC$151:$CB$151,0)),0)+IFERROR(INDEX('Hoja de Trabajo para listado'!$DE$153:$DG$274,MATCH($A479,'Hoja de Trabajo para listado'!$DE$153:$DE$1048576,0),MATCH((CUADRO!K$5&amp;$E479),'Hoja de Trabajo para listado'!$DE$151:$DG$151,0)),0)+IFERROR(INDEX('Hoja de Trabajo para listado'!$CD$155:$DC$1048576,MATCH($A479,'Hoja de Trabajo para listado'!$CD$155:$CD$1048576,0),MATCH((CUADRO!K$5&amp;$E479),'Hoja de Trabajo para listado'!$CD$151:$DC$151,0)),0)</f>
        <v>0</v>
      </c>
      <c r="L479" s="255">
        <f ca="1">+IFERROR(INDEX('Hoja de Trabajo para listado'!$A$155:$Z$1048576,MATCH($A479,'Hoja de Trabajo para listado'!$A$155:$A$1048576,0),MATCH((CUADRO!L$5&amp;$E479),'Hoja de Trabajo para listado'!$A$151:$Z$151,0)),0)+IFERROR(INDEX('Hoja de Trabajo para listado'!$AB$155:$BA$1048576,MATCH($A479,'Hoja de Trabajo para listado'!$AB$155:$AB$1048576,0),MATCH((CUADRO!L$5&amp;$E479),'Hoja de Trabajo para listado'!$AB$151:$BA$151,0)),0)+IFERROR(INDEX('Hoja de Trabajo para listado'!$BC$155:$CB$1048576,MATCH($A479,'Hoja de Trabajo para listado'!$BC$155:$BC$1048576,0),MATCH((CUADRO!L$5&amp;$E479),'Hoja de Trabajo para listado'!$BC$151:$CB$151,0)),0)+IFERROR(INDEX('Hoja de Trabajo para listado'!$DE$153:$DG$274,MATCH($A479,'Hoja de Trabajo para listado'!$DE$153:$DE$1048576,0),MATCH((CUADRO!L$5&amp;$E479),'Hoja de Trabajo para listado'!$DE$151:$DG$151,0)),0)+IFERROR(INDEX('Hoja de Trabajo para listado'!$CD$155:$DC$1048576,MATCH($A479,'Hoja de Trabajo para listado'!$CD$155:$CD$1048576,0),MATCH((CUADRO!L$5&amp;$E479),'Hoja de Trabajo para listado'!$CD$151:$DC$151,0)),0)</f>
        <v>0</v>
      </c>
      <c r="M479" s="255">
        <f ca="1">+IFERROR(INDEX('Hoja de Trabajo para listado'!$A$155:$Z$1048576,MATCH($A479,'Hoja de Trabajo para listado'!$A$155:$A$1048576,0),MATCH((CUADRO!M$5&amp;$E479),'Hoja de Trabajo para listado'!$A$151:$Z$151,0)),0)+IFERROR(INDEX('Hoja de Trabajo para listado'!$AB$155:$BA$1048576,MATCH($A479,'Hoja de Trabajo para listado'!$AB$155:$AB$1048576,0),MATCH((CUADRO!M$5&amp;$E479),'Hoja de Trabajo para listado'!$AB$151:$BA$151,0)),0)+IFERROR(INDEX('Hoja de Trabajo para listado'!$BC$155:$CB$1048576,MATCH($A479,'Hoja de Trabajo para listado'!$BC$155:$BC$1048576,0),MATCH((CUADRO!M$5&amp;$E479),'Hoja de Trabajo para listado'!$BC$151:$CB$151,0)),0)+IFERROR(INDEX('Hoja de Trabajo para listado'!$DE$153:$DG$274,MATCH($A479,'Hoja de Trabajo para listado'!$DE$153:$DE$1048576,0),MATCH((CUADRO!M$5&amp;$E479),'Hoja de Trabajo para listado'!$DE$151:$DG$151,0)),0)+IFERROR(INDEX('Hoja de Trabajo para listado'!$CD$155:$DC$1048576,MATCH($A479,'Hoja de Trabajo para listado'!$CD$155:$CD$1048576,0),MATCH((CUADRO!M$5&amp;$E479),'Hoja de Trabajo para listado'!$CD$151:$DC$151,0)),0)</f>
        <v>0</v>
      </c>
      <c r="N479" s="255">
        <f ca="1">+IFERROR(INDEX('Hoja de Trabajo para listado'!$A$155:$Z$1048576,MATCH($A479,'Hoja de Trabajo para listado'!$A$155:$A$1048576,0),MATCH((CUADRO!N$5&amp;$E479),'Hoja de Trabajo para listado'!$A$151:$Z$151,0)),0)+IFERROR(INDEX('Hoja de Trabajo para listado'!$AB$155:$BA$1048576,MATCH($A479,'Hoja de Trabajo para listado'!$AB$155:$AB$1048576,0),MATCH((CUADRO!N$5&amp;$E479),'Hoja de Trabajo para listado'!$AB$151:$BA$151,0)),0)+IFERROR(INDEX('Hoja de Trabajo para listado'!$BC$155:$CB$1048576,MATCH($A479,'Hoja de Trabajo para listado'!$BC$155:$BC$1048576,0),MATCH((CUADRO!N$5&amp;$E479),'Hoja de Trabajo para listado'!$BC$151:$CB$151,0)),0)+IFERROR(INDEX('Hoja de Trabajo para listado'!$DE$153:$DG$274,MATCH($A479,'Hoja de Trabajo para listado'!$DE$153:$DE$1048576,0),MATCH((CUADRO!N$5&amp;$E479),'Hoja de Trabajo para listado'!$DE$151:$DG$151,0)),0)+IFERROR(INDEX('Hoja de Trabajo para listado'!$CD$155:$DC$1048576,MATCH($A479,'Hoja de Trabajo para listado'!$CD$155:$CD$1048576,0),MATCH((CUADRO!N$5&amp;$E479),'Hoja de Trabajo para listado'!$CD$151:$DC$151,0)),0)</f>
        <v>0</v>
      </c>
      <c r="O479" s="255">
        <f ca="1">+IFERROR(INDEX('Hoja de Trabajo para listado'!$A$155:$Z$1048576,MATCH($A479,'Hoja de Trabajo para listado'!$A$155:$A$1048576,0),MATCH((CUADRO!O$5&amp;$E479),'Hoja de Trabajo para listado'!$A$151:$Z$151,0)),0)+IFERROR(INDEX('Hoja de Trabajo para listado'!$AB$155:$BA$1048576,MATCH($A479,'Hoja de Trabajo para listado'!$AB$155:$AB$1048576,0),MATCH((CUADRO!O$5&amp;$E479),'Hoja de Trabajo para listado'!$AB$151:$BA$151,0)),0)+IFERROR(INDEX('Hoja de Trabajo para listado'!$BC$155:$CB$1048576,MATCH($A479,'Hoja de Trabajo para listado'!$BC$155:$BC$1048576,0),MATCH((CUADRO!O$5&amp;$E479),'Hoja de Trabajo para listado'!$BC$151:$CB$151,0)),0)+IFERROR(INDEX('Hoja de Trabajo para listado'!$DE$153:$DG$274,MATCH($A479,'Hoja de Trabajo para listado'!$DE$153:$DE$1048576,0),MATCH((CUADRO!O$5&amp;$E479),'Hoja de Trabajo para listado'!$DE$151:$DG$151,0)),0)+IFERROR(INDEX('Hoja de Trabajo para listado'!$CD$155:$DC$1048576,MATCH($A479,'Hoja de Trabajo para listado'!$CD$155:$CD$1048576,0),MATCH((CUADRO!O$5&amp;$E479),'Hoja de Trabajo para listado'!$CD$151:$DC$151,0)),0)</f>
        <v>0</v>
      </c>
      <c r="P479" s="255">
        <f ca="1">+IFERROR(INDEX('Hoja de Trabajo para listado'!$A$155:$Z$1048576,MATCH($A479,'Hoja de Trabajo para listado'!$A$155:$A$1048576,0),MATCH((CUADRO!P$5&amp;$E479),'Hoja de Trabajo para listado'!$A$151:$Z$151,0)),0)+IFERROR(INDEX('Hoja de Trabajo para listado'!$AB$155:$BA$1048576,MATCH($A479,'Hoja de Trabajo para listado'!$AB$155:$AB$1048576,0),MATCH((CUADRO!P$5&amp;$E479),'Hoja de Trabajo para listado'!$AB$151:$BA$151,0)),0)+IFERROR(INDEX('Hoja de Trabajo para listado'!$BC$155:$CB$1048576,MATCH($A479,'Hoja de Trabajo para listado'!$BC$155:$BC$1048576,0),MATCH((CUADRO!P$5&amp;$E479),'Hoja de Trabajo para listado'!$BC$151:$CB$151,0)),0)+IFERROR(INDEX('Hoja de Trabajo para listado'!$DE$153:$DG$274,MATCH($A479,'Hoja de Trabajo para listado'!$DE$153:$DE$1048576,0),MATCH((CUADRO!P$5&amp;$E479),'Hoja de Trabajo para listado'!$DE$151:$DG$151,0)),0)+IFERROR(INDEX('Hoja de Trabajo para listado'!$CD$155:$DC$1048576,MATCH($A479,'Hoja de Trabajo para listado'!$CD$155:$CD$1048576,0),MATCH((CUADRO!P$5&amp;$E479),'Hoja de Trabajo para listado'!$CD$151:$DC$151,0)),0)</f>
        <v>0</v>
      </c>
      <c r="Q479" s="255">
        <f ca="1">+IFERROR(INDEX('Hoja de Trabajo para listado'!$A$155:$Z$1048576,MATCH($A479,'Hoja de Trabajo para listado'!$A$155:$A$1048576,0),MATCH((CUADRO!Q$5&amp;$E479),'Hoja de Trabajo para listado'!$A$151:$Z$151,0)),0)+IFERROR(INDEX('Hoja de Trabajo para listado'!$AB$155:$BA$1048576,MATCH($A479,'Hoja de Trabajo para listado'!$AB$155:$AB$1048576,0),MATCH((CUADRO!Q$5&amp;$E479),'Hoja de Trabajo para listado'!$AB$151:$BA$151,0)),0)+IFERROR(INDEX('Hoja de Trabajo para listado'!$BC$155:$CB$1048576,MATCH($A479,'Hoja de Trabajo para listado'!$BC$155:$BC$1048576,0),MATCH((CUADRO!Q$5&amp;$E479),'Hoja de Trabajo para listado'!$BC$151:$CB$151,0)),0)+IFERROR(INDEX('Hoja de Trabajo para listado'!$DE$153:$DG$274,MATCH($A479,'Hoja de Trabajo para listado'!$DE$153:$DE$1048576,0),MATCH((CUADRO!Q$5&amp;$E479),'Hoja de Trabajo para listado'!$DE$151:$DG$151,0)),0)+IFERROR(INDEX('Hoja de Trabajo para listado'!$CD$155:$DC$1048576,MATCH($A479,'Hoja de Trabajo para listado'!$CD$155:$CD$1048576,0),MATCH((CUADRO!Q$5&amp;$E479),'Hoja de Trabajo para listado'!$CD$151:$DC$151,0)),0)</f>
        <v>0</v>
      </c>
      <c r="R479" s="255">
        <f t="shared" ca="1" si="14"/>
        <v>0</v>
      </c>
      <c r="S479" s="262">
        <f ca="1">+R478+R479</f>
        <v>0</v>
      </c>
      <c r="T479" s="255">
        <f ca="1">+S479</f>
        <v>0</v>
      </c>
      <c r="U479" s="254">
        <f t="shared" si="15"/>
        <v>2</v>
      </c>
      <c r="V479" s="362" t="str">
        <f>+VLOOKUP(A479,bd_lista!$A$3:$E$590,5,FALSE)</f>
        <v>Gobiernos Autonomos Municipales</v>
      </c>
      <c r="W479" s="362"/>
      <c r="X479" s="254">
        <f>+VLOOKUP(A479,[2]Sheet1!$A$13:$D$744,4,FALSE)</f>
        <v>0</v>
      </c>
      <c r="Y479" s="254" t="e">
        <f>+VLOOKUP(X479,bd_lista!$A$3:$C$590,3,FALSE)</f>
        <v>#N/A</v>
      </c>
      <c r="Z479" s="314"/>
      <c r="AA479" s="315"/>
    </row>
    <row r="480" spans="1:27" customFormat="1" ht="15" hidden="1" customHeight="1">
      <c r="A480" s="32">
        <v>1215</v>
      </c>
      <c r="B480" s="306">
        <f>+A480</f>
        <v>1215</v>
      </c>
      <c r="C480" s="259" t="str">
        <f>+VLOOKUP(A480,bd_lista!$A$3:$C$590,3,FALSE)</f>
        <v>Gobierno Autónomo Municipal de Patacamaya</v>
      </c>
      <c r="D480" s="361" t="str">
        <f>+C480</f>
        <v>Gobierno Autónomo Municipal de Patacamaya</v>
      </c>
      <c r="E480" s="254" t="s">
        <v>1313</v>
      </c>
      <c r="F480" s="255">
        <f ca="1">+IFERROR(INDEX('Hoja de Trabajo para listado'!$A$155:$Z$1048576,MATCH($A480,'Hoja de Trabajo para listado'!$A$155:$A$1048576,0),MATCH((CUADRO!F$5&amp;$E480),'Hoja de Trabajo para listado'!$A$151:$Z$151,0)),0)+IFERROR(INDEX('Hoja de Trabajo para listado'!$AB$155:$BA$1048576,MATCH($A480,'Hoja de Trabajo para listado'!$AB$155:$AB$1048576,0),MATCH((CUADRO!F$5&amp;$E480),'Hoja de Trabajo para listado'!$AB$151:$BA$151,0)),0)+IFERROR(INDEX('Hoja de Trabajo para listado'!$BC$155:$CB$1048576,MATCH($A480,'Hoja de Trabajo para listado'!$BC$155:$BC$1048576,0),MATCH((CUADRO!F$5&amp;$E480),'Hoja de Trabajo para listado'!$BC$151:$CB$151,0)),0)+IFERROR(INDEX('Hoja de Trabajo para listado'!$DE$153:$DG$274,MATCH($A480,'Hoja de Trabajo para listado'!$DE$153:$DE$1048576,0),MATCH((CUADRO!F$5&amp;$E480),'Hoja de Trabajo para listado'!$DE$151:$DG$151,0)),0)+IFERROR(INDEX('Hoja de Trabajo para listado'!$CD$155:$DC$1048576,MATCH($A480,'Hoja de Trabajo para listado'!$CD$155:$CD$1048576,0),MATCH((CUADRO!F$5&amp;$E480),'Hoja de Trabajo para listado'!$CD$151:$DC$151,0)),0)</f>
        <v>0</v>
      </c>
      <c r="G480" s="255">
        <f ca="1">+IFERROR(INDEX('Hoja de Trabajo para listado'!$A$155:$Z$1048576,MATCH($A480,'Hoja de Trabajo para listado'!$A$155:$A$1048576,0),MATCH((CUADRO!G$5&amp;$E480),'Hoja de Trabajo para listado'!$A$151:$Z$151,0)),0)+IFERROR(INDEX('Hoja de Trabajo para listado'!$AB$155:$BA$1048576,MATCH($A480,'Hoja de Trabajo para listado'!$AB$155:$AB$1048576,0),MATCH((CUADRO!G$5&amp;$E480),'Hoja de Trabajo para listado'!$AB$151:$BA$151,0)),0)+IFERROR(INDEX('Hoja de Trabajo para listado'!$BC$155:$CB$1048576,MATCH($A480,'Hoja de Trabajo para listado'!$BC$155:$BC$1048576,0),MATCH((CUADRO!G$5&amp;$E480),'Hoja de Trabajo para listado'!$BC$151:$CB$151,0)),0)+IFERROR(INDEX('Hoja de Trabajo para listado'!$DE$153:$DG$274,MATCH($A480,'Hoja de Trabajo para listado'!$DE$153:$DE$1048576,0),MATCH((CUADRO!G$5&amp;$E480),'Hoja de Trabajo para listado'!$DE$151:$DG$151,0)),0)+IFERROR(INDEX('Hoja de Trabajo para listado'!$CD$155:$DC$1048576,MATCH($A480,'Hoja de Trabajo para listado'!$CD$155:$CD$1048576,0),MATCH((CUADRO!G$5&amp;$E480),'Hoja de Trabajo para listado'!$CD$151:$DC$151,0)),0)</f>
        <v>0</v>
      </c>
      <c r="H480" s="255">
        <f ca="1">+IFERROR(INDEX('Hoja de Trabajo para listado'!$A$155:$Z$1048576,MATCH($A480,'Hoja de Trabajo para listado'!$A$155:$A$1048576,0),MATCH((CUADRO!H$5&amp;$E480),'Hoja de Trabajo para listado'!$A$151:$Z$151,0)),0)+IFERROR(INDEX('Hoja de Trabajo para listado'!$AB$155:$BA$1048576,MATCH($A480,'Hoja de Trabajo para listado'!$AB$155:$AB$1048576,0),MATCH((CUADRO!H$5&amp;$E480),'Hoja de Trabajo para listado'!$AB$151:$BA$151,0)),0)+IFERROR(INDEX('Hoja de Trabajo para listado'!$BC$155:$CB$1048576,MATCH($A480,'Hoja de Trabajo para listado'!$BC$155:$BC$1048576,0),MATCH((CUADRO!H$5&amp;$E480),'Hoja de Trabajo para listado'!$BC$151:$CB$151,0)),0)+IFERROR(INDEX('Hoja de Trabajo para listado'!$DE$153:$DG$274,MATCH($A480,'Hoja de Trabajo para listado'!$DE$153:$DE$1048576,0),MATCH((CUADRO!H$5&amp;$E480),'Hoja de Trabajo para listado'!$DE$151:$DG$151,0)),0)+IFERROR(INDEX('Hoja de Trabajo para listado'!$CD$155:$DC$1048576,MATCH($A480,'Hoja de Trabajo para listado'!$CD$155:$CD$1048576,0),MATCH((CUADRO!H$5&amp;$E480),'Hoja de Trabajo para listado'!$CD$151:$DC$151,0)),0)</f>
        <v>0</v>
      </c>
      <c r="I480" s="255">
        <f ca="1">+IFERROR(INDEX('Hoja de Trabajo para listado'!$A$155:$Z$1048576,MATCH($A480,'Hoja de Trabajo para listado'!$A$155:$A$1048576,0),MATCH((CUADRO!I$5&amp;$E480),'Hoja de Trabajo para listado'!$A$151:$Z$151,0)),0)+IFERROR(INDEX('Hoja de Trabajo para listado'!$AB$155:$BA$1048576,MATCH($A480,'Hoja de Trabajo para listado'!$AB$155:$AB$1048576,0),MATCH((CUADRO!I$5&amp;$E480),'Hoja de Trabajo para listado'!$AB$151:$BA$151,0)),0)+IFERROR(INDEX('Hoja de Trabajo para listado'!$BC$155:$CB$1048576,MATCH($A480,'Hoja de Trabajo para listado'!$BC$155:$BC$1048576,0),MATCH((CUADRO!I$5&amp;$E480),'Hoja de Trabajo para listado'!$BC$151:$CB$151,0)),0)+IFERROR(INDEX('Hoja de Trabajo para listado'!$DE$153:$DG$274,MATCH($A480,'Hoja de Trabajo para listado'!$DE$153:$DE$1048576,0),MATCH((CUADRO!I$5&amp;$E480),'Hoja de Trabajo para listado'!$DE$151:$DG$151,0)),0)+IFERROR(INDEX('Hoja de Trabajo para listado'!$CD$155:$DC$1048576,MATCH($A480,'Hoja de Trabajo para listado'!$CD$155:$CD$1048576,0),MATCH((CUADRO!I$5&amp;$E480),'Hoja de Trabajo para listado'!$CD$151:$DC$151,0)),0)</f>
        <v>0</v>
      </c>
      <c r="J480" s="255">
        <f ca="1">+IFERROR(INDEX('Hoja de Trabajo para listado'!$A$155:$Z$1048576,MATCH($A480,'Hoja de Trabajo para listado'!$A$155:$A$1048576,0),MATCH((CUADRO!J$5&amp;$E480),'Hoja de Trabajo para listado'!$A$151:$Z$151,0)),0)+IFERROR(INDEX('Hoja de Trabajo para listado'!$AB$155:$BA$1048576,MATCH($A480,'Hoja de Trabajo para listado'!$AB$155:$AB$1048576,0),MATCH((CUADRO!J$5&amp;$E480),'Hoja de Trabajo para listado'!$AB$151:$BA$151,0)),0)+IFERROR(INDEX('Hoja de Trabajo para listado'!$BC$155:$CB$1048576,MATCH($A480,'Hoja de Trabajo para listado'!$BC$155:$BC$1048576,0),MATCH((CUADRO!J$5&amp;$E480),'Hoja de Trabajo para listado'!$BC$151:$CB$151,0)),0)+IFERROR(INDEX('Hoja de Trabajo para listado'!$DE$153:$DG$274,MATCH($A480,'Hoja de Trabajo para listado'!$DE$153:$DE$1048576,0),MATCH((CUADRO!J$5&amp;$E480),'Hoja de Trabajo para listado'!$DE$151:$DG$151,0)),0)+IFERROR(INDEX('Hoja de Trabajo para listado'!$CD$155:$DC$1048576,MATCH($A480,'Hoja de Trabajo para listado'!$CD$155:$CD$1048576,0),MATCH((CUADRO!J$5&amp;$E480),'Hoja de Trabajo para listado'!$CD$151:$DC$151,0)),0)</f>
        <v>0</v>
      </c>
      <c r="K480" s="255">
        <f ca="1">+IFERROR(INDEX('Hoja de Trabajo para listado'!$A$155:$Z$1048576,MATCH($A480,'Hoja de Trabajo para listado'!$A$155:$A$1048576,0),MATCH((CUADRO!K$5&amp;$E480),'Hoja de Trabajo para listado'!$A$151:$Z$151,0)),0)+IFERROR(INDEX('Hoja de Trabajo para listado'!$AB$155:$BA$1048576,MATCH($A480,'Hoja de Trabajo para listado'!$AB$155:$AB$1048576,0),MATCH((CUADRO!K$5&amp;$E480),'Hoja de Trabajo para listado'!$AB$151:$BA$151,0)),0)+IFERROR(INDEX('Hoja de Trabajo para listado'!$BC$155:$CB$1048576,MATCH($A480,'Hoja de Trabajo para listado'!$BC$155:$BC$1048576,0),MATCH((CUADRO!K$5&amp;$E480),'Hoja de Trabajo para listado'!$BC$151:$CB$151,0)),0)+IFERROR(INDEX('Hoja de Trabajo para listado'!$DE$153:$DG$274,MATCH($A480,'Hoja de Trabajo para listado'!$DE$153:$DE$1048576,0),MATCH((CUADRO!K$5&amp;$E480),'Hoja de Trabajo para listado'!$DE$151:$DG$151,0)),0)+IFERROR(INDEX('Hoja de Trabajo para listado'!$CD$155:$DC$1048576,MATCH($A480,'Hoja de Trabajo para listado'!$CD$155:$CD$1048576,0),MATCH((CUADRO!K$5&amp;$E480),'Hoja de Trabajo para listado'!$CD$151:$DC$151,0)),0)</f>
        <v>0</v>
      </c>
      <c r="L480" s="255">
        <f ca="1">+IFERROR(INDEX('Hoja de Trabajo para listado'!$A$155:$Z$1048576,MATCH($A480,'Hoja de Trabajo para listado'!$A$155:$A$1048576,0),MATCH((CUADRO!L$5&amp;$E480),'Hoja de Trabajo para listado'!$A$151:$Z$151,0)),0)+IFERROR(INDEX('Hoja de Trabajo para listado'!$AB$155:$BA$1048576,MATCH($A480,'Hoja de Trabajo para listado'!$AB$155:$AB$1048576,0),MATCH((CUADRO!L$5&amp;$E480),'Hoja de Trabajo para listado'!$AB$151:$BA$151,0)),0)+IFERROR(INDEX('Hoja de Trabajo para listado'!$BC$155:$CB$1048576,MATCH($A480,'Hoja de Trabajo para listado'!$BC$155:$BC$1048576,0),MATCH((CUADRO!L$5&amp;$E480),'Hoja de Trabajo para listado'!$BC$151:$CB$151,0)),0)+IFERROR(INDEX('Hoja de Trabajo para listado'!$DE$153:$DG$274,MATCH($A480,'Hoja de Trabajo para listado'!$DE$153:$DE$1048576,0),MATCH((CUADRO!L$5&amp;$E480),'Hoja de Trabajo para listado'!$DE$151:$DG$151,0)),0)+IFERROR(INDEX('Hoja de Trabajo para listado'!$CD$155:$DC$1048576,MATCH($A480,'Hoja de Trabajo para listado'!$CD$155:$CD$1048576,0),MATCH((CUADRO!L$5&amp;$E480),'Hoja de Trabajo para listado'!$CD$151:$DC$151,0)),0)</f>
        <v>0</v>
      </c>
      <c r="M480" s="255">
        <f ca="1">+IFERROR(INDEX('Hoja de Trabajo para listado'!$A$155:$Z$1048576,MATCH($A480,'Hoja de Trabajo para listado'!$A$155:$A$1048576,0),MATCH((CUADRO!M$5&amp;$E480),'Hoja de Trabajo para listado'!$A$151:$Z$151,0)),0)+IFERROR(INDEX('Hoja de Trabajo para listado'!$AB$155:$BA$1048576,MATCH($A480,'Hoja de Trabajo para listado'!$AB$155:$AB$1048576,0),MATCH((CUADRO!M$5&amp;$E480),'Hoja de Trabajo para listado'!$AB$151:$BA$151,0)),0)+IFERROR(INDEX('Hoja de Trabajo para listado'!$BC$155:$CB$1048576,MATCH($A480,'Hoja de Trabajo para listado'!$BC$155:$BC$1048576,0),MATCH((CUADRO!M$5&amp;$E480),'Hoja de Trabajo para listado'!$BC$151:$CB$151,0)),0)+IFERROR(INDEX('Hoja de Trabajo para listado'!$DE$153:$DG$274,MATCH($A480,'Hoja de Trabajo para listado'!$DE$153:$DE$1048576,0),MATCH((CUADRO!M$5&amp;$E480),'Hoja de Trabajo para listado'!$DE$151:$DG$151,0)),0)+IFERROR(INDEX('Hoja de Trabajo para listado'!$CD$155:$DC$1048576,MATCH($A480,'Hoja de Trabajo para listado'!$CD$155:$CD$1048576,0),MATCH((CUADRO!M$5&amp;$E480),'Hoja de Trabajo para listado'!$CD$151:$DC$151,0)),0)</f>
        <v>0</v>
      </c>
      <c r="N480" s="255">
        <f ca="1">+IFERROR(INDEX('Hoja de Trabajo para listado'!$A$155:$Z$1048576,MATCH($A480,'Hoja de Trabajo para listado'!$A$155:$A$1048576,0),MATCH((CUADRO!N$5&amp;$E480),'Hoja de Trabajo para listado'!$A$151:$Z$151,0)),0)+IFERROR(INDEX('Hoja de Trabajo para listado'!$AB$155:$BA$1048576,MATCH($A480,'Hoja de Trabajo para listado'!$AB$155:$AB$1048576,0),MATCH((CUADRO!N$5&amp;$E480),'Hoja de Trabajo para listado'!$AB$151:$BA$151,0)),0)+IFERROR(INDEX('Hoja de Trabajo para listado'!$BC$155:$CB$1048576,MATCH($A480,'Hoja de Trabajo para listado'!$BC$155:$BC$1048576,0),MATCH((CUADRO!N$5&amp;$E480),'Hoja de Trabajo para listado'!$BC$151:$CB$151,0)),0)+IFERROR(INDEX('Hoja de Trabajo para listado'!$DE$153:$DG$274,MATCH($A480,'Hoja de Trabajo para listado'!$DE$153:$DE$1048576,0),MATCH((CUADRO!N$5&amp;$E480),'Hoja de Trabajo para listado'!$DE$151:$DG$151,0)),0)+IFERROR(INDEX('Hoja de Trabajo para listado'!$CD$155:$DC$1048576,MATCH($A480,'Hoja de Trabajo para listado'!$CD$155:$CD$1048576,0),MATCH((CUADRO!N$5&amp;$E480),'Hoja de Trabajo para listado'!$CD$151:$DC$151,0)),0)</f>
        <v>0</v>
      </c>
      <c r="O480" s="255">
        <f ca="1">+IFERROR(INDEX('Hoja de Trabajo para listado'!$A$155:$Z$1048576,MATCH($A480,'Hoja de Trabajo para listado'!$A$155:$A$1048576,0),MATCH((CUADRO!O$5&amp;$E480),'Hoja de Trabajo para listado'!$A$151:$Z$151,0)),0)+IFERROR(INDEX('Hoja de Trabajo para listado'!$AB$155:$BA$1048576,MATCH($A480,'Hoja de Trabajo para listado'!$AB$155:$AB$1048576,0),MATCH((CUADRO!O$5&amp;$E480),'Hoja de Trabajo para listado'!$AB$151:$BA$151,0)),0)+IFERROR(INDEX('Hoja de Trabajo para listado'!$BC$155:$CB$1048576,MATCH($A480,'Hoja de Trabajo para listado'!$BC$155:$BC$1048576,0),MATCH((CUADRO!O$5&amp;$E480),'Hoja de Trabajo para listado'!$BC$151:$CB$151,0)),0)+IFERROR(INDEX('Hoja de Trabajo para listado'!$DE$153:$DG$274,MATCH($A480,'Hoja de Trabajo para listado'!$DE$153:$DE$1048576,0),MATCH((CUADRO!O$5&amp;$E480),'Hoja de Trabajo para listado'!$DE$151:$DG$151,0)),0)+IFERROR(INDEX('Hoja de Trabajo para listado'!$CD$155:$DC$1048576,MATCH($A480,'Hoja de Trabajo para listado'!$CD$155:$CD$1048576,0),MATCH((CUADRO!O$5&amp;$E480),'Hoja de Trabajo para listado'!$CD$151:$DC$151,0)),0)</f>
        <v>0</v>
      </c>
      <c r="P480" s="255">
        <f ca="1">+IFERROR(INDEX('Hoja de Trabajo para listado'!$A$155:$Z$1048576,MATCH($A480,'Hoja de Trabajo para listado'!$A$155:$A$1048576,0),MATCH((CUADRO!P$5&amp;$E480),'Hoja de Trabajo para listado'!$A$151:$Z$151,0)),0)+IFERROR(INDEX('Hoja de Trabajo para listado'!$AB$155:$BA$1048576,MATCH($A480,'Hoja de Trabajo para listado'!$AB$155:$AB$1048576,0),MATCH((CUADRO!P$5&amp;$E480),'Hoja de Trabajo para listado'!$AB$151:$BA$151,0)),0)+IFERROR(INDEX('Hoja de Trabajo para listado'!$BC$155:$CB$1048576,MATCH($A480,'Hoja de Trabajo para listado'!$BC$155:$BC$1048576,0),MATCH((CUADRO!P$5&amp;$E480),'Hoja de Trabajo para listado'!$BC$151:$CB$151,0)),0)+IFERROR(INDEX('Hoja de Trabajo para listado'!$DE$153:$DG$274,MATCH($A480,'Hoja de Trabajo para listado'!$DE$153:$DE$1048576,0),MATCH((CUADRO!P$5&amp;$E480),'Hoja de Trabajo para listado'!$DE$151:$DG$151,0)),0)+IFERROR(INDEX('Hoja de Trabajo para listado'!$CD$155:$DC$1048576,MATCH($A480,'Hoja de Trabajo para listado'!$CD$155:$CD$1048576,0),MATCH((CUADRO!P$5&amp;$E480),'Hoja de Trabajo para listado'!$CD$151:$DC$151,0)),0)</f>
        <v>0</v>
      </c>
      <c r="Q480" s="255">
        <f ca="1">+IFERROR(INDEX('Hoja de Trabajo para listado'!$A$155:$Z$1048576,MATCH($A480,'Hoja de Trabajo para listado'!$A$155:$A$1048576,0),MATCH((CUADRO!Q$5&amp;$E480),'Hoja de Trabajo para listado'!$A$151:$Z$151,0)),0)+IFERROR(INDEX('Hoja de Trabajo para listado'!$AB$155:$BA$1048576,MATCH($A480,'Hoja de Trabajo para listado'!$AB$155:$AB$1048576,0),MATCH((CUADRO!Q$5&amp;$E480),'Hoja de Trabajo para listado'!$AB$151:$BA$151,0)),0)+IFERROR(INDEX('Hoja de Trabajo para listado'!$BC$155:$CB$1048576,MATCH($A480,'Hoja de Trabajo para listado'!$BC$155:$BC$1048576,0),MATCH((CUADRO!Q$5&amp;$E480),'Hoja de Trabajo para listado'!$BC$151:$CB$151,0)),0)+IFERROR(INDEX('Hoja de Trabajo para listado'!$DE$153:$DG$274,MATCH($A480,'Hoja de Trabajo para listado'!$DE$153:$DE$1048576,0),MATCH((CUADRO!Q$5&amp;$E480),'Hoja de Trabajo para listado'!$DE$151:$DG$151,0)),0)+IFERROR(INDEX('Hoja de Trabajo para listado'!$CD$155:$DC$1048576,MATCH($A480,'Hoja de Trabajo para listado'!$CD$155:$CD$1048576,0),MATCH((CUADRO!Q$5&amp;$E480),'Hoja de Trabajo para listado'!$CD$151:$DC$151,0)),0)</f>
        <v>0</v>
      </c>
      <c r="R480" s="255">
        <f t="shared" ca="1" si="14"/>
        <v>0</v>
      </c>
      <c r="S480" s="262"/>
      <c r="T480" s="255">
        <f ca="1">+T481</f>
        <v>0</v>
      </c>
      <c r="U480" s="254">
        <f t="shared" si="15"/>
        <v>1</v>
      </c>
      <c r="V480" s="362" t="str">
        <f>+VLOOKUP(A480,bd_lista!$A$3:$E$590,5,FALSE)</f>
        <v>Gobiernos Autonomos Municipales</v>
      </c>
      <c r="W480" s="361" t="str">
        <f>+V480</f>
        <v>Gobiernos Autonomos Municipales</v>
      </c>
      <c r="X480" s="254">
        <f>+VLOOKUP(A480,[2]Sheet1!$A$13:$D$744,4,FALSE)</f>
        <v>0</v>
      </c>
      <c r="Y480" s="254" t="e">
        <f>+VLOOKUP(X480,bd_lista!$A$3:$C$590,3,FALSE)</f>
        <v>#N/A</v>
      </c>
      <c r="Z480" s="316">
        <f>+X480</f>
        <v>0</v>
      </c>
      <c r="AA480" s="317" t="e">
        <f>+Y480</f>
        <v>#N/A</v>
      </c>
    </row>
    <row r="481" spans="1:27" customFormat="1" ht="15" hidden="1" customHeight="1">
      <c r="A481" s="32">
        <v>1215</v>
      </c>
      <c r="B481" s="307"/>
      <c r="C481" s="259" t="str">
        <f>+VLOOKUP(A481,bd_lista!$A$3:$C$590,3,FALSE)</f>
        <v>Gobierno Autónomo Municipal de Patacamaya</v>
      </c>
      <c r="D481" s="362"/>
      <c r="E481" s="256" t="s">
        <v>1314</v>
      </c>
      <c r="F481" s="255">
        <f ca="1">+IFERROR(INDEX('Hoja de Trabajo para listado'!$A$155:$Z$1048576,MATCH($A481,'Hoja de Trabajo para listado'!$A$155:$A$1048576,0),MATCH((CUADRO!F$5&amp;$E481),'Hoja de Trabajo para listado'!$A$151:$Z$151,0)),0)+IFERROR(INDEX('Hoja de Trabajo para listado'!$AB$155:$BA$1048576,MATCH($A481,'Hoja de Trabajo para listado'!$AB$155:$AB$1048576,0),MATCH((CUADRO!F$5&amp;$E481),'Hoja de Trabajo para listado'!$AB$151:$BA$151,0)),0)+IFERROR(INDEX('Hoja de Trabajo para listado'!$BC$155:$CB$1048576,MATCH($A481,'Hoja de Trabajo para listado'!$BC$155:$BC$1048576,0),MATCH((CUADRO!F$5&amp;$E481),'Hoja de Trabajo para listado'!$BC$151:$CB$151,0)),0)+IFERROR(INDEX('Hoja de Trabajo para listado'!$DE$153:$DG$274,MATCH($A481,'Hoja de Trabajo para listado'!$DE$153:$DE$1048576,0),MATCH((CUADRO!F$5&amp;$E481),'Hoja de Trabajo para listado'!$DE$151:$DG$151,0)),0)+IFERROR(INDEX('Hoja de Trabajo para listado'!$CD$155:$DC$1048576,MATCH($A481,'Hoja de Trabajo para listado'!$CD$155:$CD$1048576,0),MATCH((CUADRO!F$5&amp;$E481),'Hoja de Trabajo para listado'!$CD$151:$DC$151,0)),0)</f>
        <v>0</v>
      </c>
      <c r="G481" s="255">
        <f ca="1">+IFERROR(INDEX('Hoja de Trabajo para listado'!$A$155:$Z$1048576,MATCH($A481,'Hoja de Trabajo para listado'!$A$155:$A$1048576,0),MATCH((CUADRO!G$5&amp;$E481),'Hoja de Trabajo para listado'!$A$151:$Z$151,0)),0)+IFERROR(INDEX('Hoja de Trabajo para listado'!$AB$155:$BA$1048576,MATCH($A481,'Hoja de Trabajo para listado'!$AB$155:$AB$1048576,0),MATCH((CUADRO!G$5&amp;$E481),'Hoja de Trabajo para listado'!$AB$151:$BA$151,0)),0)+IFERROR(INDEX('Hoja de Trabajo para listado'!$BC$155:$CB$1048576,MATCH($A481,'Hoja de Trabajo para listado'!$BC$155:$BC$1048576,0),MATCH((CUADRO!G$5&amp;$E481),'Hoja de Trabajo para listado'!$BC$151:$CB$151,0)),0)+IFERROR(INDEX('Hoja de Trabajo para listado'!$DE$153:$DG$274,MATCH($A481,'Hoja de Trabajo para listado'!$DE$153:$DE$1048576,0),MATCH((CUADRO!G$5&amp;$E481),'Hoja de Trabajo para listado'!$DE$151:$DG$151,0)),0)+IFERROR(INDEX('Hoja de Trabajo para listado'!$CD$155:$DC$1048576,MATCH($A481,'Hoja de Trabajo para listado'!$CD$155:$CD$1048576,0),MATCH((CUADRO!G$5&amp;$E481),'Hoja de Trabajo para listado'!$CD$151:$DC$151,0)),0)</f>
        <v>0</v>
      </c>
      <c r="H481" s="255">
        <f ca="1">+IFERROR(INDEX('Hoja de Trabajo para listado'!$A$155:$Z$1048576,MATCH($A481,'Hoja de Trabajo para listado'!$A$155:$A$1048576,0),MATCH((CUADRO!H$5&amp;$E481),'Hoja de Trabajo para listado'!$A$151:$Z$151,0)),0)+IFERROR(INDEX('Hoja de Trabajo para listado'!$AB$155:$BA$1048576,MATCH($A481,'Hoja de Trabajo para listado'!$AB$155:$AB$1048576,0),MATCH((CUADRO!H$5&amp;$E481),'Hoja de Trabajo para listado'!$AB$151:$BA$151,0)),0)+IFERROR(INDEX('Hoja de Trabajo para listado'!$BC$155:$CB$1048576,MATCH($A481,'Hoja de Trabajo para listado'!$BC$155:$BC$1048576,0),MATCH((CUADRO!H$5&amp;$E481),'Hoja de Trabajo para listado'!$BC$151:$CB$151,0)),0)+IFERROR(INDEX('Hoja de Trabajo para listado'!$DE$153:$DG$274,MATCH($A481,'Hoja de Trabajo para listado'!$DE$153:$DE$1048576,0),MATCH((CUADRO!H$5&amp;$E481),'Hoja de Trabajo para listado'!$DE$151:$DG$151,0)),0)+IFERROR(INDEX('Hoja de Trabajo para listado'!$CD$155:$DC$1048576,MATCH($A481,'Hoja de Trabajo para listado'!$CD$155:$CD$1048576,0),MATCH((CUADRO!H$5&amp;$E481),'Hoja de Trabajo para listado'!$CD$151:$DC$151,0)),0)</f>
        <v>0</v>
      </c>
      <c r="I481" s="255">
        <f ca="1">+IFERROR(INDEX('Hoja de Trabajo para listado'!$A$155:$Z$1048576,MATCH($A481,'Hoja de Trabajo para listado'!$A$155:$A$1048576,0),MATCH((CUADRO!I$5&amp;$E481),'Hoja de Trabajo para listado'!$A$151:$Z$151,0)),0)+IFERROR(INDEX('Hoja de Trabajo para listado'!$AB$155:$BA$1048576,MATCH($A481,'Hoja de Trabajo para listado'!$AB$155:$AB$1048576,0),MATCH((CUADRO!I$5&amp;$E481),'Hoja de Trabajo para listado'!$AB$151:$BA$151,0)),0)+IFERROR(INDEX('Hoja de Trabajo para listado'!$BC$155:$CB$1048576,MATCH($A481,'Hoja de Trabajo para listado'!$BC$155:$BC$1048576,0),MATCH((CUADRO!I$5&amp;$E481),'Hoja de Trabajo para listado'!$BC$151:$CB$151,0)),0)+IFERROR(INDEX('Hoja de Trabajo para listado'!$DE$153:$DG$274,MATCH($A481,'Hoja de Trabajo para listado'!$DE$153:$DE$1048576,0),MATCH((CUADRO!I$5&amp;$E481),'Hoja de Trabajo para listado'!$DE$151:$DG$151,0)),0)+IFERROR(INDEX('Hoja de Trabajo para listado'!$CD$155:$DC$1048576,MATCH($A481,'Hoja de Trabajo para listado'!$CD$155:$CD$1048576,0),MATCH((CUADRO!I$5&amp;$E481),'Hoja de Trabajo para listado'!$CD$151:$DC$151,0)),0)</f>
        <v>0</v>
      </c>
      <c r="J481" s="255">
        <f ca="1">+IFERROR(INDEX('Hoja de Trabajo para listado'!$A$155:$Z$1048576,MATCH($A481,'Hoja de Trabajo para listado'!$A$155:$A$1048576,0),MATCH((CUADRO!J$5&amp;$E481),'Hoja de Trabajo para listado'!$A$151:$Z$151,0)),0)+IFERROR(INDEX('Hoja de Trabajo para listado'!$AB$155:$BA$1048576,MATCH($A481,'Hoja de Trabajo para listado'!$AB$155:$AB$1048576,0),MATCH((CUADRO!J$5&amp;$E481),'Hoja de Trabajo para listado'!$AB$151:$BA$151,0)),0)+IFERROR(INDEX('Hoja de Trabajo para listado'!$BC$155:$CB$1048576,MATCH($A481,'Hoja de Trabajo para listado'!$BC$155:$BC$1048576,0),MATCH((CUADRO!J$5&amp;$E481),'Hoja de Trabajo para listado'!$BC$151:$CB$151,0)),0)+IFERROR(INDEX('Hoja de Trabajo para listado'!$DE$153:$DG$274,MATCH($A481,'Hoja de Trabajo para listado'!$DE$153:$DE$1048576,0),MATCH((CUADRO!J$5&amp;$E481),'Hoja de Trabajo para listado'!$DE$151:$DG$151,0)),0)+IFERROR(INDEX('Hoja de Trabajo para listado'!$CD$155:$DC$1048576,MATCH($A481,'Hoja de Trabajo para listado'!$CD$155:$CD$1048576,0),MATCH((CUADRO!J$5&amp;$E481),'Hoja de Trabajo para listado'!$CD$151:$DC$151,0)),0)</f>
        <v>0</v>
      </c>
      <c r="K481" s="255">
        <f ca="1">+IFERROR(INDEX('Hoja de Trabajo para listado'!$A$155:$Z$1048576,MATCH($A481,'Hoja de Trabajo para listado'!$A$155:$A$1048576,0),MATCH((CUADRO!K$5&amp;$E481),'Hoja de Trabajo para listado'!$A$151:$Z$151,0)),0)+IFERROR(INDEX('Hoja de Trabajo para listado'!$AB$155:$BA$1048576,MATCH($A481,'Hoja de Trabajo para listado'!$AB$155:$AB$1048576,0),MATCH((CUADRO!K$5&amp;$E481),'Hoja de Trabajo para listado'!$AB$151:$BA$151,0)),0)+IFERROR(INDEX('Hoja de Trabajo para listado'!$BC$155:$CB$1048576,MATCH($A481,'Hoja de Trabajo para listado'!$BC$155:$BC$1048576,0),MATCH((CUADRO!K$5&amp;$E481),'Hoja de Trabajo para listado'!$BC$151:$CB$151,0)),0)+IFERROR(INDEX('Hoja de Trabajo para listado'!$DE$153:$DG$274,MATCH($A481,'Hoja de Trabajo para listado'!$DE$153:$DE$1048576,0),MATCH((CUADRO!K$5&amp;$E481),'Hoja de Trabajo para listado'!$DE$151:$DG$151,0)),0)+IFERROR(INDEX('Hoja de Trabajo para listado'!$CD$155:$DC$1048576,MATCH($A481,'Hoja de Trabajo para listado'!$CD$155:$CD$1048576,0),MATCH((CUADRO!K$5&amp;$E481),'Hoja de Trabajo para listado'!$CD$151:$DC$151,0)),0)</f>
        <v>0</v>
      </c>
      <c r="L481" s="255">
        <f ca="1">+IFERROR(INDEX('Hoja de Trabajo para listado'!$A$155:$Z$1048576,MATCH($A481,'Hoja de Trabajo para listado'!$A$155:$A$1048576,0),MATCH((CUADRO!L$5&amp;$E481),'Hoja de Trabajo para listado'!$A$151:$Z$151,0)),0)+IFERROR(INDEX('Hoja de Trabajo para listado'!$AB$155:$BA$1048576,MATCH($A481,'Hoja de Trabajo para listado'!$AB$155:$AB$1048576,0),MATCH((CUADRO!L$5&amp;$E481),'Hoja de Trabajo para listado'!$AB$151:$BA$151,0)),0)+IFERROR(INDEX('Hoja de Trabajo para listado'!$BC$155:$CB$1048576,MATCH($A481,'Hoja de Trabajo para listado'!$BC$155:$BC$1048576,0),MATCH((CUADRO!L$5&amp;$E481),'Hoja de Trabajo para listado'!$BC$151:$CB$151,0)),0)+IFERROR(INDEX('Hoja de Trabajo para listado'!$DE$153:$DG$274,MATCH($A481,'Hoja de Trabajo para listado'!$DE$153:$DE$1048576,0),MATCH((CUADRO!L$5&amp;$E481),'Hoja de Trabajo para listado'!$DE$151:$DG$151,0)),0)+IFERROR(INDEX('Hoja de Trabajo para listado'!$CD$155:$DC$1048576,MATCH($A481,'Hoja de Trabajo para listado'!$CD$155:$CD$1048576,0),MATCH((CUADRO!L$5&amp;$E481),'Hoja de Trabajo para listado'!$CD$151:$DC$151,0)),0)</f>
        <v>0</v>
      </c>
      <c r="M481" s="255">
        <f ca="1">+IFERROR(INDEX('Hoja de Trabajo para listado'!$A$155:$Z$1048576,MATCH($A481,'Hoja de Trabajo para listado'!$A$155:$A$1048576,0),MATCH((CUADRO!M$5&amp;$E481),'Hoja de Trabajo para listado'!$A$151:$Z$151,0)),0)+IFERROR(INDEX('Hoja de Trabajo para listado'!$AB$155:$BA$1048576,MATCH($A481,'Hoja de Trabajo para listado'!$AB$155:$AB$1048576,0),MATCH((CUADRO!M$5&amp;$E481),'Hoja de Trabajo para listado'!$AB$151:$BA$151,0)),0)+IFERROR(INDEX('Hoja de Trabajo para listado'!$BC$155:$CB$1048576,MATCH($A481,'Hoja de Trabajo para listado'!$BC$155:$BC$1048576,0),MATCH((CUADRO!M$5&amp;$E481),'Hoja de Trabajo para listado'!$BC$151:$CB$151,0)),0)+IFERROR(INDEX('Hoja de Trabajo para listado'!$DE$153:$DG$274,MATCH($A481,'Hoja de Trabajo para listado'!$DE$153:$DE$1048576,0),MATCH((CUADRO!M$5&amp;$E481),'Hoja de Trabajo para listado'!$DE$151:$DG$151,0)),0)+IFERROR(INDEX('Hoja de Trabajo para listado'!$CD$155:$DC$1048576,MATCH($A481,'Hoja de Trabajo para listado'!$CD$155:$CD$1048576,0),MATCH((CUADRO!M$5&amp;$E481),'Hoja de Trabajo para listado'!$CD$151:$DC$151,0)),0)</f>
        <v>0</v>
      </c>
      <c r="N481" s="255">
        <f ca="1">+IFERROR(INDEX('Hoja de Trabajo para listado'!$A$155:$Z$1048576,MATCH($A481,'Hoja de Trabajo para listado'!$A$155:$A$1048576,0),MATCH((CUADRO!N$5&amp;$E481),'Hoja de Trabajo para listado'!$A$151:$Z$151,0)),0)+IFERROR(INDEX('Hoja de Trabajo para listado'!$AB$155:$BA$1048576,MATCH($A481,'Hoja de Trabajo para listado'!$AB$155:$AB$1048576,0),MATCH((CUADRO!N$5&amp;$E481),'Hoja de Trabajo para listado'!$AB$151:$BA$151,0)),0)+IFERROR(INDEX('Hoja de Trabajo para listado'!$BC$155:$CB$1048576,MATCH($A481,'Hoja de Trabajo para listado'!$BC$155:$BC$1048576,0),MATCH((CUADRO!N$5&amp;$E481),'Hoja de Trabajo para listado'!$BC$151:$CB$151,0)),0)+IFERROR(INDEX('Hoja de Trabajo para listado'!$DE$153:$DG$274,MATCH($A481,'Hoja de Trabajo para listado'!$DE$153:$DE$1048576,0),MATCH((CUADRO!N$5&amp;$E481),'Hoja de Trabajo para listado'!$DE$151:$DG$151,0)),0)+IFERROR(INDEX('Hoja de Trabajo para listado'!$CD$155:$DC$1048576,MATCH($A481,'Hoja de Trabajo para listado'!$CD$155:$CD$1048576,0),MATCH((CUADRO!N$5&amp;$E481),'Hoja de Trabajo para listado'!$CD$151:$DC$151,0)),0)</f>
        <v>0</v>
      </c>
      <c r="O481" s="255">
        <f ca="1">+IFERROR(INDEX('Hoja de Trabajo para listado'!$A$155:$Z$1048576,MATCH($A481,'Hoja de Trabajo para listado'!$A$155:$A$1048576,0),MATCH((CUADRO!O$5&amp;$E481),'Hoja de Trabajo para listado'!$A$151:$Z$151,0)),0)+IFERROR(INDEX('Hoja de Trabajo para listado'!$AB$155:$BA$1048576,MATCH($A481,'Hoja de Trabajo para listado'!$AB$155:$AB$1048576,0),MATCH((CUADRO!O$5&amp;$E481),'Hoja de Trabajo para listado'!$AB$151:$BA$151,0)),0)+IFERROR(INDEX('Hoja de Trabajo para listado'!$BC$155:$CB$1048576,MATCH($A481,'Hoja de Trabajo para listado'!$BC$155:$BC$1048576,0),MATCH((CUADRO!O$5&amp;$E481),'Hoja de Trabajo para listado'!$BC$151:$CB$151,0)),0)+IFERROR(INDEX('Hoja de Trabajo para listado'!$DE$153:$DG$274,MATCH($A481,'Hoja de Trabajo para listado'!$DE$153:$DE$1048576,0),MATCH((CUADRO!O$5&amp;$E481),'Hoja de Trabajo para listado'!$DE$151:$DG$151,0)),0)+IFERROR(INDEX('Hoja de Trabajo para listado'!$CD$155:$DC$1048576,MATCH($A481,'Hoja de Trabajo para listado'!$CD$155:$CD$1048576,0),MATCH((CUADRO!O$5&amp;$E481),'Hoja de Trabajo para listado'!$CD$151:$DC$151,0)),0)</f>
        <v>0</v>
      </c>
      <c r="P481" s="255">
        <f ca="1">+IFERROR(INDEX('Hoja de Trabajo para listado'!$A$155:$Z$1048576,MATCH($A481,'Hoja de Trabajo para listado'!$A$155:$A$1048576,0),MATCH((CUADRO!P$5&amp;$E481),'Hoja de Trabajo para listado'!$A$151:$Z$151,0)),0)+IFERROR(INDEX('Hoja de Trabajo para listado'!$AB$155:$BA$1048576,MATCH($A481,'Hoja de Trabajo para listado'!$AB$155:$AB$1048576,0),MATCH((CUADRO!P$5&amp;$E481),'Hoja de Trabajo para listado'!$AB$151:$BA$151,0)),0)+IFERROR(INDEX('Hoja de Trabajo para listado'!$BC$155:$CB$1048576,MATCH($A481,'Hoja de Trabajo para listado'!$BC$155:$BC$1048576,0),MATCH((CUADRO!P$5&amp;$E481),'Hoja de Trabajo para listado'!$BC$151:$CB$151,0)),0)+IFERROR(INDEX('Hoja de Trabajo para listado'!$DE$153:$DG$274,MATCH($A481,'Hoja de Trabajo para listado'!$DE$153:$DE$1048576,0),MATCH((CUADRO!P$5&amp;$E481),'Hoja de Trabajo para listado'!$DE$151:$DG$151,0)),0)+IFERROR(INDEX('Hoja de Trabajo para listado'!$CD$155:$DC$1048576,MATCH($A481,'Hoja de Trabajo para listado'!$CD$155:$CD$1048576,0),MATCH((CUADRO!P$5&amp;$E481),'Hoja de Trabajo para listado'!$CD$151:$DC$151,0)),0)</f>
        <v>0</v>
      </c>
      <c r="Q481" s="255">
        <f ca="1">+IFERROR(INDEX('Hoja de Trabajo para listado'!$A$155:$Z$1048576,MATCH($A481,'Hoja de Trabajo para listado'!$A$155:$A$1048576,0),MATCH((CUADRO!Q$5&amp;$E481),'Hoja de Trabajo para listado'!$A$151:$Z$151,0)),0)+IFERROR(INDEX('Hoja de Trabajo para listado'!$AB$155:$BA$1048576,MATCH($A481,'Hoja de Trabajo para listado'!$AB$155:$AB$1048576,0),MATCH((CUADRO!Q$5&amp;$E481),'Hoja de Trabajo para listado'!$AB$151:$BA$151,0)),0)+IFERROR(INDEX('Hoja de Trabajo para listado'!$BC$155:$CB$1048576,MATCH($A481,'Hoja de Trabajo para listado'!$BC$155:$BC$1048576,0),MATCH((CUADRO!Q$5&amp;$E481),'Hoja de Trabajo para listado'!$BC$151:$CB$151,0)),0)+IFERROR(INDEX('Hoja de Trabajo para listado'!$DE$153:$DG$274,MATCH($A481,'Hoja de Trabajo para listado'!$DE$153:$DE$1048576,0),MATCH((CUADRO!Q$5&amp;$E481),'Hoja de Trabajo para listado'!$DE$151:$DG$151,0)),0)+IFERROR(INDEX('Hoja de Trabajo para listado'!$CD$155:$DC$1048576,MATCH($A481,'Hoja de Trabajo para listado'!$CD$155:$CD$1048576,0),MATCH((CUADRO!Q$5&amp;$E481),'Hoja de Trabajo para listado'!$CD$151:$DC$151,0)),0)</f>
        <v>0</v>
      </c>
      <c r="R481" s="255">
        <f t="shared" ca="1" si="14"/>
        <v>0</v>
      </c>
      <c r="S481" s="262">
        <f ca="1">+R480+R481</f>
        <v>0</v>
      </c>
      <c r="T481" s="255">
        <f ca="1">+S481</f>
        <v>0</v>
      </c>
      <c r="U481" s="254">
        <f t="shared" si="15"/>
        <v>2</v>
      </c>
      <c r="V481" s="362" t="str">
        <f>+VLOOKUP(A481,bd_lista!$A$3:$E$590,5,FALSE)</f>
        <v>Gobiernos Autonomos Municipales</v>
      </c>
      <c r="W481" s="362"/>
      <c r="X481" s="254">
        <f>+VLOOKUP(A481,[2]Sheet1!$A$13:$D$744,4,FALSE)</f>
        <v>0</v>
      </c>
      <c r="Y481" s="254" t="e">
        <f>+VLOOKUP(X481,bd_lista!$A$3:$C$590,3,FALSE)</f>
        <v>#N/A</v>
      </c>
      <c r="Z481" s="314"/>
      <c r="AA481" s="315"/>
    </row>
    <row r="482" spans="1:27" customFormat="1" ht="15" hidden="1" customHeight="1">
      <c r="A482" s="32">
        <v>1216</v>
      </c>
      <c r="B482" s="306">
        <f>+A482</f>
        <v>1216</v>
      </c>
      <c r="C482" s="259" t="str">
        <f>+VLOOKUP(A482,bd_lista!$A$3:$C$590,3,FALSE)</f>
        <v>Gobierno Autónomo Municipal de Colquencha</v>
      </c>
      <c r="D482" s="361" t="str">
        <f>+C482</f>
        <v>Gobierno Autónomo Municipal de Colquencha</v>
      </c>
      <c r="E482" s="254" t="s">
        <v>1313</v>
      </c>
      <c r="F482" s="255">
        <f ca="1">+IFERROR(INDEX('Hoja de Trabajo para listado'!$A$155:$Z$1048576,MATCH($A482,'Hoja de Trabajo para listado'!$A$155:$A$1048576,0),MATCH((CUADRO!F$5&amp;$E482),'Hoja de Trabajo para listado'!$A$151:$Z$151,0)),0)+IFERROR(INDEX('Hoja de Trabajo para listado'!$AB$155:$BA$1048576,MATCH($A482,'Hoja de Trabajo para listado'!$AB$155:$AB$1048576,0),MATCH((CUADRO!F$5&amp;$E482),'Hoja de Trabajo para listado'!$AB$151:$BA$151,0)),0)+IFERROR(INDEX('Hoja de Trabajo para listado'!$BC$155:$CB$1048576,MATCH($A482,'Hoja de Trabajo para listado'!$BC$155:$BC$1048576,0),MATCH((CUADRO!F$5&amp;$E482),'Hoja de Trabajo para listado'!$BC$151:$CB$151,0)),0)+IFERROR(INDEX('Hoja de Trabajo para listado'!$DE$153:$DG$274,MATCH($A482,'Hoja de Trabajo para listado'!$DE$153:$DE$1048576,0),MATCH((CUADRO!F$5&amp;$E482),'Hoja de Trabajo para listado'!$DE$151:$DG$151,0)),0)+IFERROR(INDEX('Hoja de Trabajo para listado'!$CD$155:$DC$1048576,MATCH($A482,'Hoja de Trabajo para listado'!$CD$155:$CD$1048576,0),MATCH((CUADRO!F$5&amp;$E482),'Hoja de Trabajo para listado'!$CD$151:$DC$151,0)),0)</f>
        <v>0</v>
      </c>
      <c r="G482" s="255">
        <f ca="1">+IFERROR(INDEX('Hoja de Trabajo para listado'!$A$155:$Z$1048576,MATCH($A482,'Hoja de Trabajo para listado'!$A$155:$A$1048576,0),MATCH((CUADRO!G$5&amp;$E482),'Hoja de Trabajo para listado'!$A$151:$Z$151,0)),0)+IFERROR(INDEX('Hoja de Trabajo para listado'!$AB$155:$BA$1048576,MATCH($A482,'Hoja de Trabajo para listado'!$AB$155:$AB$1048576,0),MATCH((CUADRO!G$5&amp;$E482),'Hoja de Trabajo para listado'!$AB$151:$BA$151,0)),0)+IFERROR(INDEX('Hoja de Trabajo para listado'!$BC$155:$CB$1048576,MATCH($A482,'Hoja de Trabajo para listado'!$BC$155:$BC$1048576,0),MATCH((CUADRO!G$5&amp;$E482),'Hoja de Trabajo para listado'!$BC$151:$CB$151,0)),0)+IFERROR(INDEX('Hoja de Trabajo para listado'!$DE$153:$DG$274,MATCH($A482,'Hoja de Trabajo para listado'!$DE$153:$DE$1048576,0),MATCH((CUADRO!G$5&amp;$E482),'Hoja de Trabajo para listado'!$DE$151:$DG$151,0)),0)+IFERROR(INDEX('Hoja de Trabajo para listado'!$CD$155:$DC$1048576,MATCH($A482,'Hoja de Trabajo para listado'!$CD$155:$CD$1048576,0),MATCH((CUADRO!G$5&amp;$E482),'Hoja de Trabajo para listado'!$CD$151:$DC$151,0)),0)</f>
        <v>0</v>
      </c>
      <c r="H482" s="255">
        <f ca="1">+IFERROR(INDEX('Hoja de Trabajo para listado'!$A$155:$Z$1048576,MATCH($A482,'Hoja de Trabajo para listado'!$A$155:$A$1048576,0),MATCH((CUADRO!H$5&amp;$E482),'Hoja de Trabajo para listado'!$A$151:$Z$151,0)),0)+IFERROR(INDEX('Hoja de Trabajo para listado'!$AB$155:$BA$1048576,MATCH($A482,'Hoja de Trabajo para listado'!$AB$155:$AB$1048576,0),MATCH((CUADRO!H$5&amp;$E482),'Hoja de Trabajo para listado'!$AB$151:$BA$151,0)),0)+IFERROR(INDEX('Hoja de Trabajo para listado'!$BC$155:$CB$1048576,MATCH($A482,'Hoja de Trabajo para listado'!$BC$155:$BC$1048576,0),MATCH((CUADRO!H$5&amp;$E482),'Hoja de Trabajo para listado'!$BC$151:$CB$151,0)),0)+IFERROR(INDEX('Hoja de Trabajo para listado'!$DE$153:$DG$274,MATCH($A482,'Hoja de Trabajo para listado'!$DE$153:$DE$1048576,0),MATCH((CUADRO!H$5&amp;$E482),'Hoja de Trabajo para listado'!$DE$151:$DG$151,0)),0)+IFERROR(INDEX('Hoja de Trabajo para listado'!$CD$155:$DC$1048576,MATCH($A482,'Hoja de Trabajo para listado'!$CD$155:$CD$1048576,0),MATCH((CUADRO!H$5&amp;$E482),'Hoja de Trabajo para listado'!$CD$151:$DC$151,0)),0)</f>
        <v>0</v>
      </c>
      <c r="I482" s="255">
        <f ca="1">+IFERROR(INDEX('Hoja de Trabajo para listado'!$A$155:$Z$1048576,MATCH($A482,'Hoja de Trabajo para listado'!$A$155:$A$1048576,0),MATCH((CUADRO!I$5&amp;$E482),'Hoja de Trabajo para listado'!$A$151:$Z$151,0)),0)+IFERROR(INDEX('Hoja de Trabajo para listado'!$AB$155:$BA$1048576,MATCH($A482,'Hoja de Trabajo para listado'!$AB$155:$AB$1048576,0),MATCH((CUADRO!I$5&amp;$E482),'Hoja de Trabajo para listado'!$AB$151:$BA$151,0)),0)+IFERROR(INDEX('Hoja de Trabajo para listado'!$BC$155:$CB$1048576,MATCH($A482,'Hoja de Trabajo para listado'!$BC$155:$BC$1048576,0),MATCH((CUADRO!I$5&amp;$E482),'Hoja de Trabajo para listado'!$BC$151:$CB$151,0)),0)+IFERROR(INDEX('Hoja de Trabajo para listado'!$DE$153:$DG$274,MATCH($A482,'Hoja de Trabajo para listado'!$DE$153:$DE$1048576,0),MATCH((CUADRO!I$5&amp;$E482),'Hoja de Trabajo para listado'!$DE$151:$DG$151,0)),0)+IFERROR(INDEX('Hoja de Trabajo para listado'!$CD$155:$DC$1048576,MATCH($A482,'Hoja de Trabajo para listado'!$CD$155:$CD$1048576,0),MATCH((CUADRO!I$5&amp;$E482),'Hoja de Trabajo para listado'!$CD$151:$DC$151,0)),0)</f>
        <v>0</v>
      </c>
      <c r="J482" s="255">
        <f ca="1">+IFERROR(INDEX('Hoja de Trabajo para listado'!$A$155:$Z$1048576,MATCH($A482,'Hoja de Trabajo para listado'!$A$155:$A$1048576,0),MATCH((CUADRO!J$5&amp;$E482),'Hoja de Trabajo para listado'!$A$151:$Z$151,0)),0)+IFERROR(INDEX('Hoja de Trabajo para listado'!$AB$155:$BA$1048576,MATCH($A482,'Hoja de Trabajo para listado'!$AB$155:$AB$1048576,0),MATCH((CUADRO!J$5&amp;$E482),'Hoja de Trabajo para listado'!$AB$151:$BA$151,0)),0)+IFERROR(INDEX('Hoja de Trabajo para listado'!$BC$155:$CB$1048576,MATCH($A482,'Hoja de Trabajo para listado'!$BC$155:$BC$1048576,0),MATCH((CUADRO!J$5&amp;$E482),'Hoja de Trabajo para listado'!$BC$151:$CB$151,0)),0)+IFERROR(INDEX('Hoja de Trabajo para listado'!$DE$153:$DG$274,MATCH($A482,'Hoja de Trabajo para listado'!$DE$153:$DE$1048576,0),MATCH((CUADRO!J$5&amp;$E482),'Hoja de Trabajo para listado'!$DE$151:$DG$151,0)),0)+IFERROR(INDEX('Hoja de Trabajo para listado'!$CD$155:$DC$1048576,MATCH($A482,'Hoja de Trabajo para listado'!$CD$155:$CD$1048576,0),MATCH((CUADRO!J$5&amp;$E482),'Hoja de Trabajo para listado'!$CD$151:$DC$151,0)),0)</f>
        <v>0</v>
      </c>
      <c r="K482" s="255">
        <f ca="1">+IFERROR(INDEX('Hoja de Trabajo para listado'!$A$155:$Z$1048576,MATCH($A482,'Hoja de Trabajo para listado'!$A$155:$A$1048576,0),MATCH((CUADRO!K$5&amp;$E482),'Hoja de Trabajo para listado'!$A$151:$Z$151,0)),0)+IFERROR(INDEX('Hoja de Trabajo para listado'!$AB$155:$BA$1048576,MATCH($A482,'Hoja de Trabajo para listado'!$AB$155:$AB$1048576,0),MATCH((CUADRO!K$5&amp;$E482),'Hoja de Trabajo para listado'!$AB$151:$BA$151,0)),0)+IFERROR(INDEX('Hoja de Trabajo para listado'!$BC$155:$CB$1048576,MATCH($A482,'Hoja de Trabajo para listado'!$BC$155:$BC$1048576,0),MATCH((CUADRO!K$5&amp;$E482),'Hoja de Trabajo para listado'!$BC$151:$CB$151,0)),0)+IFERROR(INDEX('Hoja de Trabajo para listado'!$DE$153:$DG$274,MATCH($A482,'Hoja de Trabajo para listado'!$DE$153:$DE$1048576,0),MATCH((CUADRO!K$5&amp;$E482),'Hoja de Trabajo para listado'!$DE$151:$DG$151,0)),0)+IFERROR(INDEX('Hoja de Trabajo para listado'!$CD$155:$DC$1048576,MATCH($A482,'Hoja de Trabajo para listado'!$CD$155:$CD$1048576,0),MATCH((CUADRO!K$5&amp;$E482),'Hoja de Trabajo para listado'!$CD$151:$DC$151,0)),0)</f>
        <v>0</v>
      </c>
      <c r="L482" s="255">
        <f ca="1">+IFERROR(INDEX('Hoja de Trabajo para listado'!$A$155:$Z$1048576,MATCH($A482,'Hoja de Trabajo para listado'!$A$155:$A$1048576,0),MATCH((CUADRO!L$5&amp;$E482),'Hoja de Trabajo para listado'!$A$151:$Z$151,0)),0)+IFERROR(INDEX('Hoja de Trabajo para listado'!$AB$155:$BA$1048576,MATCH($A482,'Hoja de Trabajo para listado'!$AB$155:$AB$1048576,0),MATCH((CUADRO!L$5&amp;$E482),'Hoja de Trabajo para listado'!$AB$151:$BA$151,0)),0)+IFERROR(INDEX('Hoja de Trabajo para listado'!$BC$155:$CB$1048576,MATCH($A482,'Hoja de Trabajo para listado'!$BC$155:$BC$1048576,0),MATCH((CUADRO!L$5&amp;$E482),'Hoja de Trabajo para listado'!$BC$151:$CB$151,0)),0)+IFERROR(INDEX('Hoja de Trabajo para listado'!$DE$153:$DG$274,MATCH($A482,'Hoja de Trabajo para listado'!$DE$153:$DE$1048576,0),MATCH((CUADRO!L$5&amp;$E482),'Hoja de Trabajo para listado'!$DE$151:$DG$151,0)),0)+IFERROR(INDEX('Hoja de Trabajo para listado'!$CD$155:$DC$1048576,MATCH($A482,'Hoja de Trabajo para listado'!$CD$155:$CD$1048576,0),MATCH((CUADRO!L$5&amp;$E482),'Hoja de Trabajo para listado'!$CD$151:$DC$151,0)),0)</f>
        <v>0</v>
      </c>
      <c r="M482" s="255">
        <f ca="1">+IFERROR(INDEX('Hoja de Trabajo para listado'!$A$155:$Z$1048576,MATCH($A482,'Hoja de Trabajo para listado'!$A$155:$A$1048576,0),MATCH((CUADRO!M$5&amp;$E482),'Hoja de Trabajo para listado'!$A$151:$Z$151,0)),0)+IFERROR(INDEX('Hoja de Trabajo para listado'!$AB$155:$BA$1048576,MATCH($A482,'Hoja de Trabajo para listado'!$AB$155:$AB$1048576,0),MATCH((CUADRO!M$5&amp;$E482),'Hoja de Trabajo para listado'!$AB$151:$BA$151,0)),0)+IFERROR(INDEX('Hoja de Trabajo para listado'!$BC$155:$CB$1048576,MATCH($A482,'Hoja de Trabajo para listado'!$BC$155:$BC$1048576,0),MATCH((CUADRO!M$5&amp;$E482),'Hoja de Trabajo para listado'!$BC$151:$CB$151,0)),0)+IFERROR(INDEX('Hoja de Trabajo para listado'!$DE$153:$DG$274,MATCH($A482,'Hoja de Trabajo para listado'!$DE$153:$DE$1048576,0),MATCH((CUADRO!M$5&amp;$E482),'Hoja de Trabajo para listado'!$DE$151:$DG$151,0)),0)+IFERROR(INDEX('Hoja de Trabajo para listado'!$CD$155:$DC$1048576,MATCH($A482,'Hoja de Trabajo para listado'!$CD$155:$CD$1048576,0),MATCH((CUADRO!M$5&amp;$E482),'Hoja de Trabajo para listado'!$CD$151:$DC$151,0)),0)</f>
        <v>0</v>
      </c>
      <c r="N482" s="255">
        <f ca="1">+IFERROR(INDEX('Hoja de Trabajo para listado'!$A$155:$Z$1048576,MATCH($A482,'Hoja de Trabajo para listado'!$A$155:$A$1048576,0),MATCH((CUADRO!N$5&amp;$E482),'Hoja de Trabajo para listado'!$A$151:$Z$151,0)),0)+IFERROR(INDEX('Hoja de Trabajo para listado'!$AB$155:$BA$1048576,MATCH($A482,'Hoja de Trabajo para listado'!$AB$155:$AB$1048576,0),MATCH((CUADRO!N$5&amp;$E482),'Hoja de Trabajo para listado'!$AB$151:$BA$151,0)),0)+IFERROR(INDEX('Hoja de Trabajo para listado'!$BC$155:$CB$1048576,MATCH($A482,'Hoja de Trabajo para listado'!$BC$155:$BC$1048576,0),MATCH((CUADRO!N$5&amp;$E482),'Hoja de Trabajo para listado'!$BC$151:$CB$151,0)),0)+IFERROR(INDEX('Hoja de Trabajo para listado'!$DE$153:$DG$274,MATCH($A482,'Hoja de Trabajo para listado'!$DE$153:$DE$1048576,0),MATCH((CUADRO!N$5&amp;$E482),'Hoja de Trabajo para listado'!$DE$151:$DG$151,0)),0)+IFERROR(INDEX('Hoja de Trabajo para listado'!$CD$155:$DC$1048576,MATCH($A482,'Hoja de Trabajo para listado'!$CD$155:$CD$1048576,0),MATCH((CUADRO!N$5&amp;$E482),'Hoja de Trabajo para listado'!$CD$151:$DC$151,0)),0)</f>
        <v>0</v>
      </c>
      <c r="O482" s="255">
        <f ca="1">+IFERROR(INDEX('Hoja de Trabajo para listado'!$A$155:$Z$1048576,MATCH($A482,'Hoja de Trabajo para listado'!$A$155:$A$1048576,0),MATCH((CUADRO!O$5&amp;$E482),'Hoja de Trabajo para listado'!$A$151:$Z$151,0)),0)+IFERROR(INDEX('Hoja de Trabajo para listado'!$AB$155:$BA$1048576,MATCH($A482,'Hoja de Trabajo para listado'!$AB$155:$AB$1048576,0),MATCH((CUADRO!O$5&amp;$E482),'Hoja de Trabajo para listado'!$AB$151:$BA$151,0)),0)+IFERROR(INDEX('Hoja de Trabajo para listado'!$BC$155:$CB$1048576,MATCH($A482,'Hoja de Trabajo para listado'!$BC$155:$BC$1048576,0),MATCH((CUADRO!O$5&amp;$E482),'Hoja de Trabajo para listado'!$BC$151:$CB$151,0)),0)+IFERROR(INDEX('Hoja de Trabajo para listado'!$DE$153:$DG$274,MATCH($A482,'Hoja de Trabajo para listado'!$DE$153:$DE$1048576,0),MATCH((CUADRO!O$5&amp;$E482),'Hoja de Trabajo para listado'!$DE$151:$DG$151,0)),0)+IFERROR(INDEX('Hoja de Trabajo para listado'!$CD$155:$DC$1048576,MATCH($A482,'Hoja de Trabajo para listado'!$CD$155:$CD$1048576,0),MATCH((CUADRO!O$5&amp;$E482),'Hoja de Trabajo para listado'!$CD$151:$DC$151,0)),0)</f>
        <v>0</v>
      </c>
      <c r="P482" s="255">
        <f ca="1">+IFERROR(INDEX('Hoja de Trabajo para listado'!$A$155:$Z$1048576,MATCH($A482,'Hoja de Trabajo para listado'!$A$155:$A$1048576,0),MATCH((CUADRO!P$5&amp;$E482),'Hoja de Trabajo para listado'!$A$151:$Z$151,0)),0)+IFERROR(INDEX('Hoja de Trabajo para listado'!$AB$155:$BA$1048576,MATCH($A482,'Hoja de Trabajo para listado'!$AB$155:$AB$1048576,0),MATCH((CUADRO!P$5&amp;$E482),'Hoja de Trabajo para listado'!$AB$151:$BA$151,0)),0)+IFERROR(INDEX('Hoja de Trabajo para listado'!$BC$155:$CB$1048576,MATCH($A482,'Hoja de Trabajo para listado'!$BC$155:$BC$1048576,0),MATCH((CUADRO!P$5&amp;$E482),'Hoja de Trabajo para listado'!$BC$151:$CB$151,0)),0)+IFERROR(INDEX('Hoja de Trabajo para listado'!$DE$153:$DG$274,MATCH($A482,'Hoja de Trabajo para listado'!$DE$153:$DE$1048576,0),MATCH((CUADRO!P$5&amp;$E482),'Hoja de Trabajo para listado'!$DE$151:$DG$151,0)),0)+IFERROR(INDEX('Hoja de Trabajo para listado'!$CD$155:$DC$1048576,MATCH($A482,'Hoja de Trabajo para listado'!$CD$155:$CD$1048576,0),MATCH((CUADRO!P$5&amp;$E482),'Hoja de Trabajo para listado'!$CD$151:$DC$151,0)),0)</f>
        <v>0</v>
      </c>
      <c r="Q482" s="255">
        <f ca="1">+IFERROR(INDEX('Hoja de Trabajo para listado'!$A$155:$Z$1048576,MATCH($A482,'Hoja de Trabajo para listado'!$A$155:$A$1048576,0),MATCH((CUADRO!Q$5&amp;$E482),'Hoja de Trabajo para listado'!$A$151:$Z$151,0)),0)+IFERROR(INDEX('Hoja de Trabajo para listado'!$AB$155:$BA$1048576,MATCH($A482,'Hoja de Trabajo para listado'!$AB$155:$AB$1048576,0),MATCH((CUADRO!Q$5&amp;$E482),'Hoja de Trabajo para listado'!$AB$151:$BA$151,0)),0)+IFERROR(INDEX('Hoja de Trabajo para listado'!$BC$155:$CB$1048576,MATCH($A482,'Hoja de Trabajo para listado'!$BC$155:$BC$1048576,0),MATCH((CUADRO!Q$5&amp;$E482),'Hoja de Trabajo para listado'!$BC$151:$CB$151,0)),0)+IFERROR(INDEX('Hoja de Trabajo para listado'!$DE$153:$DG$274,MATCH($A482,'Hoja de Trabajo para listado'!$DE$153:$DE$1048576,0),MATCH((CUADRO!Q$5&amp;$E482),'Hoja de Trabajo para listado'!$DE$151:$DG$151,0)),0)+IFERROR(INDEX('Hoja de Trabajo para listado'!$CD$155:$DC$1048576,MATCH($A482,'Hoja de Trabajo para listado'!$CD$155:$CD$1048576,0),MATCH((CUADRO!Q$5&amp;$E482),'Hoja de Trabajo para listado'!$CD$151:$DC$151,0)),0)</f>
        <v>0</v>
      </c>
      <c r="R482" s="255">
        <f t="shared" ca="1" si="14"/>
        <v>0</v>
      </c>
      <c r="S482" s="262"/>
      <c r="T482" s="255">
        <f ca="1">+T483</f>
        <v>0</v>
      </c>
      <c r="U482" s="254">
        <f t="shared" si="15"/>
        <v>1</v>
      </c>
      <c r="V482" s="362" t="str">
        <f>+VLOOKUP(A482,bd_lista!$A$3:$E$590,5,FALSE)</f>
        <v>Gobiernos Autonomos Municipales</v>
      </c>
      <c r="W482" s="361" t="str">
        <f>+V482</f>
        <v>Gobiernos Autonomos Municipales</v>
      </c>
      <c r="X482" s="254">
        <f>+VLOOKUP(A482,[2]Sheet1!$A$13:$D$744,4,FALSE)</f>
        <v>0</v>
      </c>
      <c r="Y482" s="254" t="e">
        <f>+VLOOKUP(X482,bd_lista!$A$3:$C$590,3,FALSE)</f>
        <v>#N/A</v>
      </c>
      <c r="Z482" s="316">
        <f>+X482</f>
        <v>0</v>
      </c>
      <c r="AA482" s="317" t="e">
        <f>+Y482</f>
        <v>#N/A</v>
      </c>
    </row>
    <row r="483" spans="1:27" customFormat="1" ht="15" hidden="1" customHeight="1">
      <c r="A483" s="32">
        <v>1216</v>
      </c>
      <c r="B483" s="307"/>
      <c r="C483" s="259" t="str">
        <f>+VLOOKUP(A483,bd_lista!$A$3:$C$590,3,FALSE)</f>
        <v>Gobierno Autónomo Municipal de Colquencha</v>
      </c>
      <c r="D483" s="362"/>
      <c r="E483" s="256" t="s">
        <v>1314</v>
      </c>
      <c r="F483" s="255">
        <f ca="1">+IFERROR(INDEX('Hoja de Trabajo para listado'!$A$155:$Z$1048576,MATCH($A483,'Hoja de Trabajo para listado'!$A$155:$A$1048576,0),MATCH((CUADRO!F$5&amp;$E483),'Hoja de Trabajo para listado'!$A$151:$Z$151,0)),0)+IFERROR(INDEX('Hoja de Trabajo para listado'!$AB$155:$BA$1048576,MATCH($A483,'Hoja de Trabajo para listado'!$AB$155:$AB$1048576,0),MATCH((CUADRO!F$5&amp;$E483),'Hoja de Trabajo para listado'!$AB$151:$BA$151,0)),0)+IFERROR(INDEX('Hoja de Trabajo para listado'!$BC$155:$CB$1048576,MATCH($A483,'Hoja de Trabajo para listado'!$BC$155:$BC$1048576,0),MATCH((CUADRO!F$5&amp;$E483),'Hoja de Trabajo para listado'!$BC$151:$CB$151,0)),0)+IFERROR(INDEX('Hoja de Trabajo para listado'!$DE$153:$DG$274,MATCH($A483,'Hoja de Trabajo para listado'!$DE$153:$DE$1048576,0),MATCH((CUADRO!F$5&amp;$E483),'Hoja de Trabajo para listado'!$DE$151:$DG$151,0)),0)+IFERROR(INDEX('Hoja de Trabajo para listado'!$CD$155:$DC$1048576,MATCH($A483,'Hoja de Trabajo para listado'!$CD$155:$CD$1048576,0),MATCH((CUADRO!F$5&amp;$E483),'Hoja de Trabajo para listado'!$CD$151:$DC$151,0)),0)</f>
        <v>0</v>
      </c>
      <c r="G483" s="255">
        <f ca="1">+IFERROR(INDEX('Hoja de Trabajo para listado'!$A$155:$Z$1048576,MATCH($A483,'Hoja de Trabajo para listado'!$A$155:$A$1048576,0),MATCH((CUADRO!G$5&amp;$E483),'Hoja de Trabajo para listado'!$A$151:$Z$151,0)),0)+IFERROR(INDEX('Hoja de Trabajo para listado'!$AB$155:$BA$1048576,MATCH($A483,'Hoja de Trabajo para listado'!$AB$155:$AB$1048576,0),MATCH((CUADRO!G$5&amp;$E483),'Hoja de Trabajo para listado'!$AB$151:$BA$151,0)),0)+IFERROR(INDEX('Hoja de Trabajo para listado'!$BC$155:$CB$1048576,MATCH($A483,'Hoja de Trabajo para listado'!$BC$155:$BC$1048576,0),MATCH((CUADRO!G$5&amp;$E483),'Hoja de Trabajo para listado'!$BC$151:$CB$151,0)),0)+IFERROR(INDEX('Hoja de Trabajo para listado'!$DE$153:$DG$274,MATCH($A483,'Hoja de Trabajo para listado'!$DE$153:$DE$1048576,0),MATCH((CUADRO!G$5&amp;$E483),'Hoja de Trabajo para listado'!$DE$151:$DG$151,0)),0)+IFERROR(INDEX('Hoja de Trabajo para listado'!$CD$155:$DC$1048576,MATCH($A483,'Hoja de Trabajo para listado'!$CD$155:$CD$1048576,0),MATCH((CUADRO!G$5&amp;$E483),'Hoja de Trabajo para listado'!$CD$151:$DC$151,0)),0)</f>
        <v>0</v>
      </c>
      <c r="H483" s="255">
        <f ca="1">+IFERROR(INDEX('Hoja de Trabajo para listado'!$A$155:$Z$1048576,MATCH($A483,'Hoja de Trabajo para listado'!$A$155:$A$1048576,0),MATCH((CUADRO!H$5&amp;$E483),'Hoja de Trabajo para listado'!$A$151:$Z$151,0)),0)+IFERROR(INDEX('Hoja de Trabajo para listado'!$AB$155:$BA$1048576,MATCH($A483,'Hoja de Trabajo para listado'!$AB$155:$AB$1048576,0),MATCH((CUADRO!H$5&amp;$E483),'Hoja de Trabajo para listado'!$AB$151:$BA$151,0)),0)+IFERROR(INDEX('Hoja de Trabajo para listado'!$BC$155:$CB$1048576,MATCH($A483,'Hoja de Trabajo para listado'!$BC$155:$BC$1048576,0),MATCH((CUADRO!H$5&amp;$E483),'Hoja de Trabajo para listado'!$BC$151:$CB$151,0)),0)+IFERROR(INDEX('Hoja de Trabajo para listado'!$DE$153:$DG$274,MATCH($A483,'Hoja de Trabajo para listado'!$DE$153:$DE$1048576,0),MATCH((CUADRO!H$5&amp;$E483),'Hoja de Trabajo para listado'!$DE$151:$DG$151,0)),0)+IFERROR(INDEX('Hoja de Trabajo para listado'!$CD$155:$DC$1048576,MATCH($A483,'Hoja de Trabajo para listado'!$CD$155:$CD$1048576,0),MATCH((CUADRO!H$5&amp;$E483),'Hoja de Trabajo para listado'!$CD$151:$DC$151,0)),0)</f>
        <v>0</v>
      </c>
      <c r="I483" s="255">
        <f ca="1">+IFERROR(INDEX('Hoja de Trabajo para listado'!$A$155:$Z$1048576,MATCH($A483,'Hoja de Trabajo para listado'!$A$155:$A$1048576,0),MATCH((CUADRO!I$5&amp;$E483),'Hoja de Trabajo para listado'!$A$151:$Z$151,0)),0)+IFERROR(INDEX('Hoja de Trabajo para listado'!$AB$155:$BA$1048576,MATCH($A483,'Hoja de Trabajo para listado'!$AB$155:$AB$1048576,0),MATCH((CUADRO!I$5&amp;$E483),'Hoja de Trabajo para listado'!$AB$151:$BA$151,0)),0)+IFERROR(INDEX('Hoja de Trabajo para listado'!$BC$155:$CB$1048576,MATCH($A483,'Hoja de Trabajo para listado'!$BC$155:$BC$1048576,0),MATCH((CUADRO!I$5&amp;$E483),'Hoja de Trabajo para listado'!$BC$151:$CB$151,0)),0)+IFERROR(INDEX('Hoja de Trabajo para listado'!$DE$153:$DG$274,MATCH($A483,'Hoja de Trabajo para listado'!$DE$153:$DE$1048576,0),MATCH((CUADRO!I$5&amp;$E483),'Hoja de Trabajo para listado'!$DE$151:$DG$151,0)),0)+IFERROR(INDEX('Hoja de Trabajo para listado'!$CD$155:$DC$1048576,MATCH($A483,'Hoja de Trabajo para listado'!$CD$155:$CD$1048576,0),MATCH((CUADRO!I$5&amp;$E483),'Hoja de Trabajo para listado'!$CD$151:$DC$151,0)),0)</f>
        <v>0</v>
      </c>
      <c r="J483" s="255">
        <f ca="1">+IFERROR(INDEX('Hoja de Trabajo para listado'!$A$155:$Z$1048576,MATCH($A483,'Hoja de Trabajo para listado'!$A$155:$A$1048576,0),MATCH((CUADRO!J$5&amp;$E483),'Hoja de Trabajo para listado'!$A$151:$Z$151,0)),0)+IFERROR(INDEX('Hoja de Trabajo para listado'!$AB$155:$BA$1048576,MATCH($A483,'Hoja de Trabajo para listado'!$AB$155:$AB$1048576,0),MATCH((CUADRO!J$5&amp;$E483),'Hoja de Trabajo para listado'!$AB$151:$BA$151,0)),0)+IFERROR(INDEX('Hoja de Trabajo para listado'!$BC$155:$CB$1048576,MATCH($A483,'Hoja de Trabajo para listado'!$BC$155:$BC$1048576,0),MATCH((CUADRO!J$5&amp;$E483),'Hoja de Trabajo para listado'!$BC$151:$CB$151,0)),0)+IFERROR(INDEX('Hoja de Trabajo para listado'!$DE$153:$DG$274,MATCH($A483,'Hoja de Trabajo para listado'!$DE$153:$DE$1048576,0),MATCH((CUADRO!J$5&amp;$E483),'Hoja de Trabajo para listado'!$DE$151:$DG$151,0)),0)+IFERROR(INDEX('Hoja de Trabajo para listado'!$CD$155:$DC$1048576,MATCH($A483,'Hoja de Trabajo para listado'!$CD$155:$CD$1048576,0),MATCH((CUADRO!J$5&amp;$E483),'Hoja de Trabajo para listado'!$CD$151:$DC$151,0)),0)</f>
        <v>0</v>
      </c>
      <c r="K483" s="255">
        <f ca="1">+IFERROR(INDEX('Hoja de Trabajo para listado'!$A$155:$Z$1048576,MATCH($A483,'Hoja de Trabajo para listado'!$A$155:$A$1048576,0),MATCH((CUADRO!K$5&amp;$E483),'Hoja de Trabajo para listado'!$A$151:$Z$151,0)),0)+IFERROR(INDEX('Hoja de Trabajo para listado'!$AB$155:$BA$1048576,MATCH($A483,'Hoja de Trabajo para listado'!$AB$155:$AB$1048576,0),MATCH((CUADRO!K$5&amp;$E483),'Hoja de Trabajo para listado'!$AB$151:$BA$151,0)),0)+IFERROR(INDEX('Hoja de Trabajo para listado'!$BC$155:$CB$1048576,MATCH($A483,'Hoja de Trabajo para listado'!$BC$155:$BC$1048576,0),MATCH((CUADRO!K$5&amp;$E483),'Hoja de Trabajo para listado'!$BC$151:$CB$151,0)),0)+IFERROR(INDEX('Hoja de Trabajo para listado'!$DE$153:$DG$274,MATCH($A483,'Hoja de Trabajo para listado'!$DE$153:$DE$1048576,0),MATCH((CUADRO!K$5&amp;$E483),'Hoja de Trabajo para listado'!$DE$151:$DG$151,0)),0)+IFERROR(INDEX('Hoja de Trabajo para listado'!$CD$155:$DC$1048576,MATCH($A483,'Hoja de Trabajo para listado'!$CD$155:$CD$1048576,0),MATCH((CUADRO!K$5&amp;$E483),'Hoja de Trabajo para listado'!$CD$151:$DC$151,0)),0)</f>
        <v>0</v>
      </c>
      <c r="L483" s="255">
        <f ca="1">+IFERROR(INDEX('Hoja de Trabajo para listado'!$A$155:$Z$1048576,MATCH($A483,'Hoja de Trabajo para listado'!$A$155:$A$1048576,0),MATCH((CUADRO!L$5&amp;$E483),'Hoja de Trabajo para listado'!$A$151:$Z$151,0)),0)+IFERROR(INDEX('Hoja de Trabajo para listado'!$AB$155:$BA$1048576,MATCH($A483,'Hoja de Trabajo para listado'!$AB$155:$AB$1048576,0),MATCH((CUADRO!L$5&amp;$E483),'Hoja de Trabajo para listado'!$AB$151:$BA$151,0)),0)+IFERROR(INDEX('Hoja de Trabajo para listado'!$BC$155:$CB$1048576,MATCH($A483,'Hoja de Trabajo para listado'!$BC$155:$BC$1048576,0),MATCH((CUADRO!L$5&amp;$E483),'Hoja de Trabajo para listado'!$BC$151:$CB$151,0)),0)+IFERROR(INDEX('Hoja de Trabajo para listado'!$DE$153:$DG$274,MATCH($A483,'Hoja de Trabajo para listado'!$DE$153:$DE$1048576,0),MATCH((CUADRO!L$5&amp;$E483),'Hoja de Trabajo para listado'!$DE$151:$DG$151,0)),0)+IFERROR(INDEX('Hoja de Trabajo para listado'!$CD$155:$DC$1048576,MATCH($A483,'Hoja de Trabajo para listado'!$CD$155:$CD$1048576,0),MATCH((CUADRO!L$5&amp;$E483),'Hoja de Trabajo para listado'!$CD$151:$DC$151,0)),0)</f>
        <v>0</v>
      </c>
      <c r="M483" s="255">
        <f ca="1">+IFERROR(INDEX('Hoja de Trabajo para listado'!$A$155:$Z$1048576,MATCH($A483,'Hoja de Trabajo para listado'!$A$155:$A$1048576,0),MATCH((CUADRO!M$5&amp;$E483),'Hoja de Trabajo para listado'!$A$151:$Z$151,0)),0)+IFERROR(INDEX('Hoja de Trabajo para listado'!$AB$155:$BA$1048576,MATCH($A483,'Hoja de Trabajo para listado'!$AB$155:$AB$1048576,0),MATCH((CUADRO!M$5&amp;$E483),'Hoja de Trabajo para listado'!$AB$151:$BA$151,0)),0)+IFERROR(INDEX('Hoja de Trabajo para listado'!$BC$155:$CB$1048576,MATCH($A483,'Hoja de Trabajo para listado'!$BC$155:$BC$1048576,0),MATCH((CUADRO!M$5&amp;$E483),'Hoja de Trabajo para listado'!$BC$151:$CB$151,0)),0)+IFERROR(INDEX('Hoja de Trabajo para listado'!$DE$153:$DG$274,MATCH($A483,'Hoja de Trabajo para listado'!$DE$153:$DE$1048576,0),MATCH((CUADRO!M$5&amp;$E483),'Hoja de Trabajo para listado'!$DE$151:$DG$151,0)),0)+IFERROR(INDEX('Hoja de Trabajo para listado'!$CD$155:$DC$1048576,MATCH($A483,'Hoja de Trabajo para listado'!$CD$155:$CD$1048576,0),MATCH((CUADRO!M$5&amp;$E483),'Hoja de Trabajo para listado'!$CD$151:$DC$151,0)),0)</f>
        <v>0</v>
      </c>
      <c r="N483" s="255">
        <f ca="1">+IFERROR(INDEX('Hoja de Trabajo para listado'!$A$155:$Z$1048576,MATCH($A483,'Hoja de Trabajo para listado'!$A$155:$A$1048576,0),MATCH((CUADRO!N$5&amp;$E483),'Hoja de Trabajo para listado'!$A$151:$Z$151,0)),0)+IFERROR(INDEX('Hoja de Trabajo para listado'!$AB$155:$BA$1048576,MATCH($A483,'Hoja de Trabajo para listado'!$AB$155:$AB$1048576,0),MATCH((CUADRO!N$5&amp;$E483),'Hoja de Trabajo para listado'!$AB$151:$BA$151,0)),0)+IFERROR(INDEX('Hoja de Trabajo para listado'!$BC$155:$CB$1048576,MATCH($A483,'Hoja de Trabajo para listado'!$BC$155:$BC$1048576,0),MATCH((CUADRO!N$5&amp;$E483),'Hoja de Trabajo para listado'!$BC$151:$CB$151,0)),0)+IFERROR(INDEX('Hoja de Trabajo para listado'!$DE$153:$DG$274,MATCH($A483,'Hoja de Trabajo para listado'!$DE$153:$DE$1048576,0),MATCH((CUADRO!N$5&amp;$E483),'Hoja de Trabajo para listado'!$DE$151:$DG$151,0)),0)+IFERROR(INDEX('Hoja de Trabajo para listado'!$CD$155:$DC$1048576,MATCH($A483,'Hoja de Trabajo para listado'!$CD$155:$CD$1048576,0),MATCH((CUADRO!N$5&amp;$E483),'Hoja de Trabajo para listado'!$CD$151:$DC$151,0)),0)</f>
        <v>0</v>
      </c>
      <c r="O483" s="255">
        <f ca="1">+IFERROR(INDEX('Hoja de Trabajo para listado'!$A$155:$Z$1048576,MATCH($A483,'Hoja de Trabajo para listado'!$A$155:$A$1048576,0),MATCH((CUADRO!O$5&amp;$E483),'Hoja de Trabajo para listado'!$A$151:$Z$151,0)),0)+IFERROR(INDEX('Hoja de Trabajo para listado'!$AB$155:$BA$1048576,MATCH($A483,'Hoja de Trabajo para listado'!$AB$155:$AB$1048576,0),MATCH((CUADRO!O$5&amp;$E483),'Hoja de Trabajo para listado'!$AB$151:$BA$151,0)),0)+IFERROR(INDEX('Hoja de Trabajo para listado'!$BC$155:$CB$1048576,MATCH($A483,'Hoja de Trabajo para listado'!$BC$155:$BC$1048576,0),MATCH((CUADRO!O$5&amp;$E483),'Hoja de Trabajo para listado'!$BC$151:$CB$151,0)),0)+IFERROR(INDEX('Hoja de Trabajo para listado'!$DE$153:$DG$274,MATCH($A483,'Hoja de Trabajo para listado'!$DE$153:$DE$1048576,0),MATCH((CUADRO!O$5&amp;$E483),'Hoja de Trabajo para listado'!$DE$151:$DG$151,0)),0)+IFERROR(INDEX('Hoja de Trabajo para listado'!$CD$155:$DC$1048576,MATCH($A483,'Hoja de Trabajo para listado'!$CD$155:$CD$1048576,0),MATCH((CUADRO!O$5&amp;$E483),'Hoja de Trabajo para listado'!$CD$151:$DC$151,0)),0)</f>
        <v>0</v>
      </c>
      <c r="P483" s="255">
        <f ca="1">+IFERROR(INDEX('Hoja de Trabajo para listado'!$A$155:$Z$1048576,MATCH($A483,'Hoja de Trabajo para listado'!$A$155:$A$1048576,0),MATCH((CUADRO!P$5&amp;$E483),'Hoja de Trabajo para listado'!$A$151:$Z$151,0)),0)+IFERROR(INDEX('Hoja de Trabajo para listado'!$AB$155:$BA$1048576,MATCH($A483,'Hoja de Trabajo para listado'!$AB$155:$AB$1048576,0),MATCH((CUADRO!P$5&amp;$E483),'Hoja de Trabajo para listado'!$AB$151:$BA$151,0)),0)+IFERROR(INDEX('Hoja de Trabajo para listado'!$BC$155:$CB$1048576,MATCH($A483,'Hoja de Trabajo para listado'!$BC$155:$BC$1048576,0),MATCH((CUADRO!P$5&amp;$E483),'Hoja de Trabajo para listado'!$BC$151:$CB$151,0)),0)+IFERROR(INDEX('Hoja de Trabajo para listado'!$DE$153:$DG$274,MATCH($A483,'Hoja de Trabajo para listado'!$DE$153:$DE$1048576,0),MATCH((CUADRO!P$5&amp;$E483),'Hoja de Trabajo para listado'!$DE$151:$DG$151,0)),0)+IFERROR(INDEX('Hoja de Trabajo para listado'!$CD$155:$DC$1048576,MATCH($A483,'Hoja de Trabajo para listado'!$CD$155:$CD$1048576,0),MATCH((CUADRO!P$5&amp;$E483),'Hoja de Trabajo para listado'!$CD$151:$DC$151,0)),0)</f>
        <v>0</v>
      </c>
      <c r="Q483" s="255">
        <f ca="1">+IFERROR(INDEX('Hoja de Trabajo para listado'!$A$155:$Z$1048576,MATCH($A483,'Hoja de Trabajo para listado'!$A$155:$A$1048576,0),MATCH((CUADRO!Q$5&amp;$E483),'Hoja de Trabajo para listado'!$A$151:$Z$151,0)),0)+IFERROR(INDEX('Hoja de Trabajo para listado'!$AB$155:$BA$1048576,MATCH($A483,'Hoja de Trabajo para listado'!$AB$155:$AB$1048576,0),MATCH((CUADRO!Q$5&amp;$E483),'Hoja de Trabajo para listado'!$AB$151:$BA$151,0)),0)+IFERROR(INDEX('Hoja de Trabajo para listado'!$BC$155:$CB$1048576,MATCH($A483,'Hoja de Trabajo para listado'!$BC$155:$BC$1048576,0),MATCH((CUADRO!Q$5&amp;$E483),'Hoja de Trabajo para listado'!$BC$151:$CB$151,0)),0)+IFERROR(INDEX('Hoja de Trabajo para listado'!$DE$153:$DG$274,MATCH($A483,'Hoja de Trabajo para listado'!$DE$153:$DE$1048576,0),MATCH((CUADRO!Q$5&amp;$E483),'Hoja de Trabajo para listado'!$DE$151:$DG$151,0)),0)+IFERROR(INDEX('Hoja de Trabajo para listado'!$CD$155:$DC$1048576,MATCH($A483,'Hoja de Trabajo para listado'!$CD$155:$CD$1048576,0),MATCH((CUADRO!Q$5&amp;$E483),'Hoja de Trabajo para listado'!$CD$151:$DC$151,0)),0)</f>
        <v>0</v>
      </c>
      <c r="R483" s="255">
        <f t="shared" ca="1" si="14"/>
        <v>0</v>
      </c>
      <c r="S483" s="262">
        <f ca="1">+R482+R483</f>
        <v>0</v>
      </c>
      <c r="T483" s="255">
        <f ca="1">+S483</f>
        <v>0</v>
      </c>
      <c r="U483" s="254">
        <f t="shared" si="15"/>
        <v>2</v>
      </c>
      <c r="V483" s="362" t="str">
        <f>+VLOOKUP(A483,bd_lista!$A$3:$E$590,5,FALSE)</f>
        <v>Gobiernos Autonomos Municipales</v>
      </c>
      <c r="W483" s="362"/>
      <c r="X483" s="254">
        <f>+VLOOKUP(A483,[2]Sheet1!$A$13:$D$744,4,FALSE)</f>
        <v>0</v>
      </c>
      <c r="Y483" s="254" t="e">
        <f>+VLOOKUP(X483,bd_lista!$A$3:$C$590,3,FALSE)</f>
        <v>#N/A</v>
      </c>
      <c r="Z483" s="314"/>
      <c r="AA483" s="315"/>
    </row>
    <row r="484" spans="1:27" customFormat="1" ht="15" hidden="1" customHeight="1">
      <c r="A484" s="32">
        <v>1217</v>
      </c>
      <c r="B484" s="306">
        <f>+A484</f>
        <v>1217</v>
      </c>
      <c r="C484" s="259" t="str">
        <f>+VLOOKUP(A484,bd_lista!$A$3:$C$590,3,FALSE)</f>
        <v>Gobierno Autónomo Municipal de Collana</v>
      </c>
      <c r="D484" s="361" t="str">
        <f>+C484</f>
        <v>Gobierno Autónomo Municipal de Collana</v>
      </c>
      <c r="E484" s="254" t="s">
        <v>1313</v>
      </c>
      <c r="F484" s="255">
        <f ca="1">+IFERROR(INDEX('Hoja de Trabajo para listado'!$A$155:$Z$1048576,MATCH($A484,'Hoja de Trabajo para listado'!$A$155:$A$1048576,0),MATCH((CUADRO!F$5&amp;$E484),'Hoja de Trabajo para listado'!$A$151:$Z$151,0)),0)+IFERROR(INDEX('Hoja de Trabajo para listado'!$AB$155:$BA$1048576,MATCH($A484,'Hoja de Trabajo para listado'!$AB$155:$AB$1048576,0),MATCH((CUADRO!F$5&amp;$E484),'Hoja de Trabajo para listado'!$AB$151:$BA$151,0)),0)+IFERROR(INDEX('Hoja de Trabajo para listado'!$BC$155:$CB$1048576,MATCH($A484,'Hoja de Trabajo para listado'!$BC$155:$BC$1048576,0),MATCH((CUADRO!F$5&amp;$E484),'Hoja de Trabajo para listado'!$BC$151:$CB$151,0)),0)+IFERROR(INDEX('Hoja de Trabajo para listado'!$DE$153:$DG$274,MATCH($A484,'Hoja de Trabajo para listado'!$DE$153:$DE$1048576,0),MATCH((CUADRO!F$5&amp;$E484),'Hoja de Trabajo para listado'!$DE$151:$DG$151,0)),0)+IFERROR(INDEX('Hoja de Trabajo para listado'!$CD$155:$DC$1048576,MATCH($A484,'Hoja de Trabajo para listado'!$CD$155:$CD$1048576,0),MATCH((CUADRO!F$5&amp;$E484),'Hoja de Trabajo para listado'!$CD$151:$DC$151,0)),0)</f>
        <v>0</v>
      </c>
      <c r="G484" s="255">
        <f ca="1">+IFERROR(INDEX('Hoja de Trabajo para listado'!$A$155:$Z$1048576,MATCH($A484,'Hoja de Trabajo para listado'!$A$155:$A$1048576,0),MATCH((CUADRO!G$5&amp;$E484),'Hoja de Trabajo para listado'!$A$151:$Z$151,0)),0)+IFERROR(INDEX('Hoja de Trabajo para listado'!$AB$155:$BA$1048576,MATCH($A484,'Hoja de Trabajo para listado'!$AB$155:$AB$1048576,0),MATCH((CUADRO!G$5&amp;$E484),'Hoja de Trabajo para listado'!$AB$151:$BA$151,0)),0)+IFERROR(INDEX('Hoja de Trabajo para listado'!$BC$155:$CB$1048576,MATCH($A484,'Hoja de Trabajo para listado'!$BC$155:$BC$1048576,0),MATCH((CUADRO!G$5&amp;$E484),'Hoja de Trabajo para listado'!$BC$151:$CB$151,0)),0)+IFERROR(INDEX('Hoja de Trabajo para listado'!$DE$153:$DG$274,MATCH($A484,'Hoja de Trabajo para listado'!$DE$153:$DE$1048576,0),MATCH((CUADRO!G$5&amp;$E484),'Hoja de Trabajo para listado'!$DE$151:$DG$151,0)),0)+IFERROR(INDEX('Hoja de Trabajo para listado'!$CD$155:$DC$1048576,MATCH($A484,'Hoja de Trabajo para listado'!$CD$155:$CD$1048576,0),MATCH((CUADRO!G$5&amp;$E484),'Hoja de Trabajo para listado'!$CD$151:$DC$151,0)),0)</f>
        <v>0</v>
      </c>
      <c r="H484" s="255">
        <f ca="1">+IFERROR(INDEX('Hoja de Trabajo para listado'!$A$155:$Z$1048576,MATCH($A484,'Hoja de Trabajo para listado'!$A$155:$A$1048576,0),MATCH((CUADRO!H$5&amp;$E484),'Hoja de Trabajo para listado'!$A$151:$Z$151,0)),0)+IFERROR(INDEX('Hoja de Trabajo para listado'!$AB$155:$BA$1048576,MATCH($A484,'Hoja de Trabajo para listado'!$AB$155:$AB$1048576,0),MATCH((CUADRO!H$5&amp;$E484),'Hoja de Trabajo para listado'!$AB$151:$BA$151,0)),0)+IFERROR(INDEX('Hoja de Trabajo para listado'!$BC$155:$CB$1048576,MATCH($A484,'Hoja de Trabajo para listado'!$BC$155:$BC$1048576,0),MATCH((CUADRO!H$5&amp;$E484),'Hoja de Trabajo para listado'!$BC$151:$CB$151,0)),0)+IFERROR(INDEX('Hoja de Trabajo para listado'!$DE$153:$DG$274,MATCH($A484,'Hoja de Trabajo para listado'!$DE$153:$DE$1048576,0),MATCH((CUADRO!H$5&amp;$E484),'Hoja de Trabajo para listado'!$DE$151:$DG$151,0)),0)+IFERROR(INDEX('Hoja de Trabajo para listado'!$CD$155:$DC$1048576,MATCH($A484,'Hoja de Trabajo para listado'!$CD$155:$CD$1048576,0),MATCH((CUADRO!H$5&amp;$E484),'Hoja de Trabajo para listado'!$CD$151:$DC$151,0)),0)</f>
        <v>0</v>
      </c>
      <c r="I484" s="255">
        <f ca="1">+IFERROR(INDEX('Hoja de Trabajo para listado'!$A$155:$Z$1048576,MATCH($A484,'Hoja de Trabajo para listado'!$A$155:$A$1048576,0),MATCH((CUADRO!I$5&amp;$E484),'Hoja de Trabajo para listado'!$A$151:$Z$151,0)),0)+IFERROR(INDEX('Hoja de Trabajo para listado'!$AB$155:$BA$1048576,MATCH($A484,'Hoja de Trabajo para listado'!$AB$155:$AB$1048576,0),MATCH((CUADRO!I$5&amp;$E484),'Hoja de Trabajo para listado'!$AB$151:$BA$151,0)),0)+IFERROR(INDEX('Hoja de Trabajo para listado'!$BC$155:$CB$1048576,MATCH($A484,'Hoja de Trabajo para listado'!$BC$155:$BC$1048576,0),MATCH((CUADRO!I$5&amp;$E484),'Hoja de Trabajo para listado'!$BC$151:$CB$151,0)),0)+IFERROR(INDEX('Hoja de Trabajo para listado'!$DE$153:$DG$274,MATCH($A484,'Hoja de Trabajo para listado'!$DE$153:$DE$1048576,0),MATCH((CUADRO!I$5&amp;$E484),'Hoja de Trabajo para listado'!$DE$151:$DG$151,0)),0)+IFERROR(INDEX('Hoja de Trabajo para listado'!$CD$155:$DC$1048576,MATCH($A484,'Hoja de Trabajo para listado'!$CD$155:$CD$1048576,0),MATCH((CUADRO!I$5&amp;$E484),'Hoja de Trabajo para listado'!$CD$151:$DC$151,0)),0)</f>
        <v>0</v>
      </c>
      <c r="J484" s="255">
        <f ca="1">+IFERROR(INDEX('Hoja de Trabajo para listado'!$A$155:$Z$1048576,MATCH($A484,'Hoja de Trabajo para listado'!$A$155:$A$1048576,0),MATCH((CUADRO!J$5&amp;$E484),'Hoja de Trabajo para listado'!$A$151:$Z$151,0)),0)+IFERROR(INDEX('Hoja de Trabajo para listado'!$AB$155:$BA$1048576,MATCH($A484,'Hoja de Trabajo para listado'!$AB$155:$AB$1048576,0),MATCH((CUADRO!J$5&amp;$E484),'Hoja de Trabajo para listado'!$AB$151:$BA$151,0)),0)+IFERROR(INDEX('Hoja de Trabajo para listado'!$BC$155:$CB$1048576,MATCH($A484,'Hoja de Trabajo para listado'!$BC$155:$BC$1048576,0),MATCH((CUADRO!J$5&amp;$E484),'Hoja de Trabajo para listado'!$BC$151:$CB$151,0)),0)+IFERROR(INDEX('Hoja de Trabajo para listado'!$DE$153:$DG$274,MATCH($A484,'Hoja de Trabajo para listado'!$DE$153:$DE$1048576,0),MATCH((CUADRO!J$5&amp;$E484),'Hoja de Trabajo para listado'!$DE$151:$DG$151,0)),0)+IFERROR(INDEX('Hoja de Trabajo para listado'!$CD$155:$DC$1048576,MATCH($A484,'Hoja de Trabajo para listado'!$CD$155:$CD$1048576,0),MATCH((CUADRO!J$5&amp;$E484),'Hoja de Trabajo para listado'!$CD$151:$DC$151,0)),0)</f>
        <v>0</v>
      </c>
      <c r="K484" s="255">
        <f ca="1">+IFERROR(INDEX('Hoja de Trabajo para listado'!$A$155:$Z$1048576,MATCH($A484,'Hoja de Trabajo para listado'!$A$155:$A$1048576,0),MATCH((CUADRO!K$5&amp;$E484),'Hoja de Trabajo para listado'!$A$151:$Z$151,0)),0)+IFERROR(INDEX('Hoja de Trabajo para listado'!$AB$155:$BA$1048576,MATCH($A484,'Hoja de Trabajo para listado'!$AB$155:$AB$1048576,0),MATCH((CUADRO!K$5&amp;$E484),'Hoja de Trabajo para listado'!$AB$151:$BA$151,0)),0)+IFERROR(INDEX('Hoja de Trabajo para listado'!$BC$155:$CB$1048576,MATCH($A484,'Hoja de Trabajo para listado'!$BC$155:$BC$1048576,0),MATCH((CUADRO!K$5&amp;$E484),'Hoja de Trabajo para listado'!$BC$151:$CB$151,0)),0)+IFERROR(INDEX('Hoja de Trabajo para listado'!$DE$153:$DG$274,MATCH($A484,'Hoja de Trabajo para listado'!$DE$153:$DE$1048576,0),MATCH((CUADRO!K$5&amp;$E484),'Hoja de Trabajo para listado'!$DE$151:$DG$151,0)),0)+IFERROR(INDEX('Hoja de Trabajo para listado'!$CD$155:$DC$1048576,MATCH($A484,'Hoja de Trabajo para listado'!$CD$155:$CD$1048576,0),MATCH((CUADRO!K$5&amp;$E484),'Hoja de Trabajo para listado'!$CD$151:$DC$151,0)),0)</f>
        <v>0</v>
      </c>
      <c r="L484" s="255">
        <f ca="1">+IFERROR(INDEX('Hoja de Trabajo para listado'!$A$155:$Z$1048576,MATCH($A484,'Hoja de Trabajo para listado'!$A$155:$A$1048576,0),MATCH((CUADRO!L$5&amp;$E484),'Hoja de Trabajo para listado'!$A$151:$Z$151,0)),0)+IFERROR(INDEX('Hoja de Trabajo para listado'!$AB$155:$BA$1048576,MATCH($A484,'Hoja de Trabajo para listado'!$AB$155:$AB$1048576,0),MATCH((CUADRO!L$5&amp;$E484),'Hoja de Trabajo para listado'!$AB$151:$BA$151,0)),0)+IFERROR(INDEX('Hoja de Trabajo para listado'!$BC$155:$CB$1048576,MATCH($A484,'Hoja de Trabajo para listado'!$BC$155:$BC$1048576,0),MATCH((CUADRO!L$5&amp;$E484),'Hoja de Trabajo para listado'!$BC$151:$CB$151,0)),0)+IFERROR(INDEX('Hoja de Trabajo para listado'!$DE$153:$DG$274,MATCH($A484,'Hoja de Trabajo para listado'!$DE$153:$DE$1048576,0),MATCH((CUADRO!L$5&amp;$E484),'Hoja de Trabajo para listado'!$DE$151:$DG$151,0)),0)+IFERROR(INDEX('Hoja de Trabajo para listado'!$CD$155:$DC$1048576,MATCH($A484,'Hoja de Trabajo para listado'!$CD$155:$CD$1048576,0),MATCH((CUADRO!L$5&amp;$E484),'Hoja de Trabajo para listado'!$CD$151:$DC$151,0)),0)</f>
        <v>0</v>
      </c>
      <c r="M484" s="255">
        <f ca="1">+IFERROR(INDEX('Hoja de Trabajo para listado'!$A$155:$Z$1048576,MATCH($A484,'Hoja de Trabajo para listado'!$A$155:$A$1048576,0),MATCH((CUADRO!M$5&amp;$E484),'Hoja de Trabajo para listado'!$A$151:$Z$151,0)),0)+IFERROR(INDEX('Hoja de Trabajo para listado'!$AB$155:$BA$1048576,MATCH($A484,'Hoja de Trabajo para listado'!$AB$155:$AB$1048576,0),MATCH((CUADRO!M$5&amp;$E484),'Hoja de Trabajo para listado'!$AB$151:$BA$151,0)),0)+IFERROR(INDEX('Hoja de Trabajo para listado'!$BC$155:$CB$1048576,MATCH($A484,'Hoja de Trabajo para listado'!$BC$155:$BC$1048576,0),MATCH((CUADRO!M$5&amp;$E484),'Hoja de Trabajo para listado'!$BC$151:$CB$151,0)),0)+IFERROR(INDEX('Hoja de Trabajo para listado'!$DE$153:$DG$274,MATCH($A484,'Hoja de Trabajo para listado'!$DE$153:$DE$1048576,0),MATCH((CUADRO!M$5&amp;$E484),'Hoja de Trabajo para listado'!$DE$151:$DG$151,0)),0)+IFERROR(INDEX('Hoja de Trabajo para listado'!$CD$155:$DC$1048576,MATCH($A484,'Hoja de Trabajo para listado'!$CD$155:$CD$1048576,0),MATCH((CUADRO!M$5&amp;$E484),'Hoja de Trabajo para listado'!$CD$151:$DC$151,0)),0)</f>
        <v>0</v>
      </c>
      <c r="N484" s="255">
        <f ca="1">+IFERROR(INDEX('Hoja de Trabajo para listado'!$A$155:$Z$1048576,MATCH($A484,'Hoja de Trabajo para listado'!$A$155:$A$1048576,0),MATCH((CUADRO!N$5&amp;$E484),'Hoja de Trabajo para listado'!$A$151:$Z$151,0)),0)+IFERROR(INDEX('Hoja de Trabajo para listado'!$AB$155:$BA$1048576,MATCH($A484,'Hoja de Trabajo para listado'!$AB$155:$AB$1048576,0),MATCH((CUADRO!N$5&amp;$E484),'Hoja de Trabajo para listado'!$AB$151:$BA$151,0)),0)+IFERROR(INDEX('Hoja de Trabajo para listado'!$BC$155:$CB$1048576,MATCH($A484,'Hoja de Trabajo para listado'!$BC$155:$BC$1048576,0),MATCH((CUADRO!N$5&amp;$E484),'Hoja de Trabajo para listado'!$BC$151:$CB$151,0)),0)+IFERROR(INDEX('Hoja de Trabajo para listado'!$DE$153:$DG$274,MATCH($A484,'Hoja de Trabajo para listado'!$DE$153:$DE$1048576,0),MATCH((CUADRO!N$5&amp;$E484),'Hoja de Trabajo para listado'!$DE$151:$DG$151,0)),0)+IFERROR(INDEX('Hoja de Trabajo para listado'!$CD$155:$DC$1048576,MATCH($A484,'Hoja de Trabajo para listado'!$CD$155:$CD$1048576,0),MATCH((CUADRO!N$5&amp;$E484),'Hoja de Trabajo para listado'!$CD$151:$DC$151,0)),0)</f>
        <v>0</v>
      </c>
      <c r="O484" s="255">
        <f ca="1">+IFERROR(INDEX('Hoja de Trabajo para listado'!$A$155:$Z$1048576,MATCH($A484,'Hoja de Trabajo para listado'!$A$155:$A$1048576,0),MATCH((CUADRO!O$5&amp;$E484),'Hoja de Trabajo para listado'!$A$151:$Z$151,0)),0)+IFERROR(INDEX('Hoja de Trabajo para listado'!$AB$155:$BA$1048576,MATCH($A484,'Hoja de Trabajo para listado'!$AB$155:$AB$1048576,0),MATCH((CUADRO!O$5&amp;$E484),'Hoja de Trabajo para listado'!$AB$151:$BA$151,0)),0)+IFERROR(INDEX('Hoja de Trabajo para listado'!$BC$155:$CB$1048576,MATCH($A484,'Hoja de Trabajo para listado'!$BC$155:$BC$1048576,0),MATCH((CUADRO!O$5&amp;$E484),'Hoja de Trabajo para listado'!$BC$151:$CB$151,0)),0)+IFERROR(INDEX('Hoja de Trabajo para listado'!$DE$153:$DG$274,MATCH($A484,'Hoja de Trabajo para listado'!$DE$153:$DE$1048576,0),MATCH((CUADRO!O$5&amp;$E484),'Hoja de Trabajo para listado'!$DE$151:$DG$151,0)),0)+IFERROR(INDEX('Hoja de Trabajo para listado'!$CD$155:$DC$1048576,MATCH($A484,'Hoja de Trabajo para listado'!$CD$155:$CD$1048576,0),MATCH((CUADRO!O$5&amp;$E484),'Hoja de Trabajo para listado'!$CD$151:$DC$151,0)),0)</f>
        <v>0</v>
      </c>
      <c r="P484" s="255">
        <f ca="1">+IFERROR(INDEX('Hoja de Trabajo para listado'!$A$155:$Z$1048576,MATCH($A484,'Hoja de Trabajo para listado'!$A$155:$A$1048576,0),MATCH((CUADRO!P$5&amp;$E484),'Hoja de Trabajo para listado'!$A$151:$Z$151,0)),0)+IFERROR(INDEX('Hoja de Trabajo para listado'!$AB$155:$BA$1048576,MATCH($A484,'Hoja de Trabajo para listado'!$AB$155:$AB$1048576,0),MATCH((CUADRO!P$5&amp;$E484),'Hoja de Trabajo para listado'!$AB$151:$BA$151,0)),0)+IFERROR(INDEX('Hoja de Trabajo para listado'!$BC$155:$CB$1048576,MATCH($A484,'Hoja de Trabajo para listado'!$BC$155:$BC$1048576,0),MATCH((CUADRO!P$5&amp;$E484),'Hoja de Trabajo para listado'!$BC$151:$CB$151,0)),0)+IFERROR(INDEX('Hoja de Trabajo para listado'!$DE$153:$DG$274,MATCH($A484,'Hoja de Trabajo para listado'!$DE$153:$DE$1048576,0),MATCH((CUADRO!P$5&amp;$E484),'Hoja de Trabajo para listado'!$DE$151:$DG$151,0)),0)+IFERROR(INDEX('Hoja de Trabajo para listado'!$CD$155:$DC$1048576,MATCH($A484,'Hoja de Trabajo para listado'!$CD$155:$CD$1048576,0),MATCH((CUADRO!P$5&amp;$E484),'Hoja de Trabajo para listado'!$CD$151:$DC$151,0)),0)</f>
        <v>0</v>
      </c>
      <c r="Q484" s="255">
        <f ca="1">+IFERROR(INDEX('Hoja de Trabajo para listado'!$A$155:$Z$1048576,MATCH($A484,'Hoja de Trabajo para listado'!$A$155:$A$1048576,0),MATCH((CUADRO!Q$5&amp;$E484),'Hoja de Trabajo para listado'!$A$151:$Z$151,0)),0)+IFERROR(INDEX('Hoja de Trabajo para listado'!$AB$155:$BA$1048576,MATCH($A484,'Hoja de Trabajo para listado'!$AB$155:$AB$1048576,0),MATCH((CUADRO!Q$5&amp;$E484),'Hoja de Trabajo para listado'!$AB$151:$BA$151,0)),0)+IFERROR(INDEX('Hoja de Trabajo para listado'!$BC$155:$CB$1048576,MATCH($A484,'Hoja de Trabajo para listado'!$BC$155:$BC$1048576,0),MATCH((CUADRO!Q$5&amp;$E484),'Hoja de Trabajo para listado'!$BC$151:$CB$151,0)),0)+IFERROR(INDEX('Hoja de Trabajo para listado'!$DE$153:$DG$274,MATCH($A484,'Hoja de Trabajo para listado'!$DE$153:$DE$1048576,0),MATCH((CUADRO!Q$5&amp;$E484),'Hoja de Trabajo para listado'!$DE$151:$DG$151,0)),0)+IFERROR(INDEX('Hoja de Trabajo para listado'!$CD$155:$DC$1048576,MATCH($A484,'Hoja de Trabajo para listado'!$CD$155:$CD$1048576,0),MATCH((CUADRO!Q$5&amp;$E484),'Hoja de Trabajo para listado'!$CD$151:$DC$151,0)),0)</f>
        <v>0</v>
      </c>
      <c r="R484" s="255">
        <f t="shared" ca="1" si="14"/>
        <v>0</v>
      </c>
      <c r="S484" s="262"/>
      <c r="T484" s="255">
        <f ca="1">+T485</f>
        <v>0</v>
      </c>
      <c r="U484" s="254">
        <f t="shared" si="15"/>
        <v>1</v>
      </c>
      <c r="V484" s="362" t="str">
        <f>+VLOOKUP(A484,bd_lista!$A$3:$E$590,5,FALSE)</f>
        <v>Gobiernos Autonomos Municipales</v>
      </c>
      <c r="W484" s="361" t="str">
        <f>+V484</f>
        <v>Gobiernos Autonomos Municipales</v>
      </c>
      <c r="X484" s="254">
        <f>+VLOOKUP(A484,[2]Sheet1!$A$13:$D$744,4,FALSE)</f>
        <v>0</v>
      </c>
      <c r="Y484" s="254" t="e">
        <f>+VLOOKUP(X484,bd_lista!$A$3:$C$590,3,FALSE)</f>
        <v>#N/A</v>
      </c>
      <c r="Z484" s="316">
        <f>+X484</f>
        <v>0</v>
      </c>
      <c r="AA484" s="317" t="e">
        <f>+Y484</f>
        <v>#N/A</v>
      </c>
    </row>
    <row r="485" spans="1:27" customFormat="1" ht="15" hidden="1" customHeight="1">
      <c r="A485" s="32">
        <v>1217</v>
      </c>
      <c r="B485" s="307"/>
      <c r="C485" s="259" t="str">
        <f>+VLOOKUP(A485,bd_lista!$A$3:$C$590,3,FALSE)</f>
        <v>Gobierno Autónomo Municipal de Collana</v>
      </c>
      <c r="D485" s="362"/>
      <c r="E485" s="256" t="s">
        <v>1314</v>
      </c>
      <c r="F485" s="255">
        <f ca="1">+IFERROR(INDEX('Hoja de Trabajo para listado'!$A$155:$Z$1048576,MATCH($A485,'Hoja de Trabajo para listado'!$A$155:$A$1048576,0),MATCH((CUADRO!F$5&amp;$E485),'Hoja de Trabajo para listado'!$A$151:$Z$151,0)),0)+IFERROR(INDEX('Hoja de Trabajo para listado'!$AB$155:$BA$1048576,MATCH($A485,'Hoja de Trabajo para listado'!$AB$155:$AB$1048576,0),MATCH((CUADRO!F$5&amp;$E485),'Hoja de Trabajo para listado'!$AB$151:$BA$151,0)),0)+IFERROR(INDEX('Hoja de Trabajo para listado'!$BC$155:$CB$1048576,MATCH($A485,'Hoja de Trabajo para listado'!$BC$155:$BC$1048576,0),MATCH((CUADRO!F$5&amp;$E485),'Hoja de Trabajo para listado'!$BC$151:$CB$151,0)),0)+IFERROR(INDEX('Hoja de Trabajo para listado'!$DE$153:$DG$274,MATCH($A485,'Hoja de Trabajo para listado'!$DE$153:$DE$1048576,0),MATCH((CUADRO!F$5&amp;$E485),'Hoja de Trabajo para listado'!$DE$151:$DG$151,0)),0)+IFERROR(INDEX('Hoja de Trabajo para listado'!$CD$155:$DC$1048576,MATCH($A485,'Hoja de Trabajo para listado'!$CD$155:$CD$1048576,0),MATCH((CUADRO!F$5&amp;$E485),'Hoja de Trabajo para listado'!$CD$151:$DC$151,0)),0)</f>
        <v>0</v>
      </c>
      <c r="G485" s="255">
        <f ca="1">+IFERROR(INDEX('Hoja de Trabajo para listado'!$A$155:$Z$1048576,MATCH($A485,'Hoja de Trabajo para listado'!$A$155:$A$1048576,0),MATCH((CUADRO!G$5&amp;$E485),'Hoja de Trabajo para listado'!$A$151:$Z$151,0)),0)+IFERROR(INDEX('Hoja de Trabajo para listado'!$AB$155:$BA$1048576,MATCH($A485,'Hoja de Trabajo para listado'!$AB$155:$AB$1048576,0),MATCH((CUADRO!G$5&amp;$E485),'Hoja de Trabajo para listado'!$AB$151:$BA$151,0)),0)+IFERROR(INDEX('Hoja de Trabajo para listado'!$BC$155:$CB$1048576,MATCH($A485,'Hoja de Trabajo para listado'!$BC$155:$BC$1048576,0),MATCH((CUADRO!G$5&amp;$E485),'Hoja de Trabajo para listado'!$BC$151:$CB$151,0)),0)+IFERROR(INDEX('Hoja de Trabajo para listado'!$DE$153:$DG$274,MATCH($A485,'Hoja de Trabajo para listado'!$DE$153:$DE$1048576,0),MATCH((CUADRO!G$5&amp;$E485),'Hoja de Trabajo para listado'!$DE$151:$DG$151,0)),0)+IFERROR(INDEX('Hoja de Trabajo para listado'!$CD$155:$DC$1048576,MATCH($A485,'Hoja de Trabajo para listado'!$CD$155:$CD$1048576,0),MATCH((CUADRO!G$5&amp;$E485),'Hoja de Trabajo para listado'!$CD$151:$DC$151,0)),0)</f>
        <v>0</v>
      </c>
      <c r="H485" s="255">
        <f ca="1">+IFERROR(INDEX('Hoja de Trabajo para listado'!$A$155:$Z$1048576,MATCH($A485,'Hoja de Trabajo para listado'!$A$155:$A$1048576,0),MATCH((CUADRO!H$5&amp;$E485),'Hoja de Trabajo para listado'!$A$151:$Z$151,0)),0)+IFERROR(INDEX('Hoja de Trabajo para listado'!$AB$155:$BA$1048576,MATCH($A485,'Hoja de Trabajo para listado'!$AB$155:$AB$1048576,0),MATCH((CUADRO!H$5&amp;$E485),'Hoja de Trabajo para listado'!$AB$151:$BA$151,0)),0)+IFERROR(INDEX('Hoja de Trabajo para listado'!$BC$155:$CB$1048576,MATCH($A485,'Hoja de Trabajo para listado'!$BC$155:$BC$1048576,0),MATCH((CUADRO!H$5&amp;$E485),'Hoja de Trabajo para listado'!$BC$151:$CB$151,0)),0)+IFERROR(INDEX('Hoja de Trabajo para listado'!$DE$153:$DG$274,MATCH($A485,'Hoja de Trabajo para listado'!$DE$153:$DE$1048576,0),MATCH((CUADRO!H$5&amp;$E485),'Hoja de Trabajo para listado'!$DE$151:$DG$151,0)),0)+IFERROR(INDEX('Hoja de Trabajo para listado'!$CD$155:$DC$1048576,MATCH($A485,'Hoja de Trabajo para listado'!$CD$155:$CD$1048576,0),MATCH((CUADRO!H$5&amp;$E485),'Hoja de Trabajo para listado'!$CD$151:$DC$151,0)),0)</f>
        <v>0</v>
      </c>
      <c r="I485" s="255">
        <f ca="1">+IFERROR(INDEX('Hoja de Trabajo para listado'!$A$155:$Z$1048576,MATCH($A485,'Hoja de Trabajo para listado'!$A$155:$A$1048576,0),MATCH((CUADRO!I$5&amp;$E485),'Hoja de Trabajo para listado'!$A$151:$Z$151,0)),0)+IFERROR(INDEX('Hoja de Trabajo para listado'!$AB$155:$BA$1048576,MATCH($A485,'Hoja de Trabajo para listado'!$AB$155:$AB$1048576,0),MATCH((CUADRO!I$5&amp;$E485),'Hoja de Trabajo para listado'!$AB$151:$BA$151,0)),0)+IFERROR(INDEX('Hoja de Trabajo para listado'!$BC$155:$CB$1048576,MATCH($A485,'Hoja de Trabajo para listado'!$BC$155:$BC$1048576,0),MATCH((CUADRO!I$5&amp;$E485),'Hoja de Trabajo para listado'!$BC$151:$CB$151,0)),0)+IFERROR(INDEX('Hoja de Trabajo para listado'!$DE$153:$DG$274,MATCH($A485,'Hoja de Trabajo para listado'!$DE$153:$DE$1048576,0),MATCH((CUADRO!I$5&amp;$E485),'Hoja de Trabajo para listado'!$DE$151:$DG$151,0)),0)+IFERROR(INDEX('Hoja de Trabajo para listado'!$CD$155:$DC$1048576,MATCH($A485,'Hoja de Trabajo para listado'!$CD$155:$CD$1048576,0),MATCH((CUADRO!I$5&amp;$E485),'Hoja de Trabajo para listado'!$CD$151:$DC$151,0)),0)</f>
        <v>0</v>
      </c>
      <c r="J485" s="255">
        <f ca="1">+IFERROR(INDEX('Hoja de Trabajo para listado'!$A$155:$Z$1048576,MATCH($A485,'Hoja de Trabajo para listado'!$A$155:$A$1048576,0),MATCH((CUADRO!J$5&amp;$E485),'Hoja de Trabajo para listado'!$A$151:$Z$151,0)),0)+IFERROR(INDEX('Hoja de Trabajo para listado'!$AB$155:$BA$1048576,MATCH($A485,'Hoja de Trabajo para listado'!$AB$155:$AB$1048576,0),MATCH((CUADRO!J$5&amp;$E485),'Hoja de Trabajo para listado'!$AB$151:$BA$151,0)),0)+IFERROR(INDEX('Hoja de Trabajo para listado'!$BC$155:$CB$1048576,MATCH($A485,'Hoja de Trabajo para listado'!$BC$155:$BC$1048576,0),MATCH((CUADRO!J$5&amp;$E485),'Hoja de Trabajo para listado'!$BC$151:$CB$151,0)),0)+IFERROR(INDEX('Hoja de Trabajo para listado'!$DE$153:$DG$274,MATCH($A485,'Hoja de Trabajo para listado'!$DE$153:$DE$1048576,0),MATCH((CUADRO!J$5&amp;$E485),'Hoja de Trabajo para listado'!$DE$151:$DG$151,0)),0)+IFERROR(INDEX('Hoja de Trabajo para listado'!$CD$155:$DC$1048576,MATCH($A485,'Hoja de Trabajo para listado'!$CD$155:$CD$1048576,0),MATCH((CUADRO!J$5&amp;$E485),'Hoja de Trabajo para listado'!$CD$151:$DC$151,0)),0)</f>
        <v>0</v>
      </c>
      <c r="K485" s="255">
        <f ca="1">+IFERROR(INDEX('Hoja de Trabajo para listado'!$A$155:$Z$1048576,MATCH($A485,'Hoja de Trabajo para listado'!$A$155:$A$1048576,0),MATCH((CUADRO!K$5&amp;$E485),'Hoja de Trabajo para listado'!$A$151:$Z$151,0)),0)+IFERROR(INDEX('Hoja de Trabajo para listado'!$AB$155:$BA$1048576,MATCH($A485,'Hoja de Trabajo para listado'!$AB$155:$AB$1048576,0),MATCH((CUADRO!K$5&amp;$E485),'Hoja de Trabajo para listado'!$AB$151:$BA$151,0)),0)+IFERROR(INDEX('Hoja de Trabajo para listado'!$BC$155:$CB$1048576,MATCH($A485,'Hoja de Trabajo para listado'!$BC$155:$BC$1048576,0),MATCH((CUADRO!K$5&amp;$E485),'Hoja de Trabajo para listado'!$BC$151:$CB$151,0)),0)+IFERROR(INDEX('Hoja de Trabajo para listado'!$DE$153:$DG$274,MATCH($A485,'Hoja de Trabajo para listado'!$DE$153:$DE$1048576,0),MATCH((CUADRO!K$5&amp;$E485),'Hoja de Trabajo para listado'!$DE$151:$DG$151,0)),0)+IFERROR(INDEX('Hoja de Trabajo para listado'!$CD$155:$DC$1048576,MATCH($A485,'Hoja de Trabajo para listado'!$CD$155:$CD$1048576,0),MATCH((CUADRO!K$5&amp;$E485),'Hoja de Trabajo para listado'!$CD$151:$DC$151,0)),0)</f>
        <v>0</v>
      </c>
      <c r="L485" s="255">
        <f ca="1">+IFERROR(INDEX('Hoja de Trabajo para listado'!$A$155:$Z$1048576,MATCH($A485,'Hoja de Trabajo para listado'!$A$155:$A$1048576,0),MATCH((CUADRO!L$5&amp;$E485),'Hoja de Trabajo para listado'!$A$151:$Z$151,0)),0)+IFERROR(INDEX('Hoja de Trabajo para listado'!$AB$155:$BA$1048576,MATCH($A485,'Hoja de Trabajo para listado'!$AB$155:$AB$1048576,0),MATCH((CUADRO!L$5&amp;$E485),'Hoja de Trabajo para listado'!$AB$151:$BA$151,0)),0)+IFERROR(INDEX('Hoja de Trabajo para listado'!$BC$155:$CB$1048576,MATCH($A485,'Hoja de Trabajo para listado'!$BC$155:$BC$1048576,0),MATCH((CUADRO!L$5&amp;$E485),'Hoja de Trabajo para listado'!$BC$151:$CB$151,0)),0)+IFERROR(INDEX('Hoja de Trabajo para listado'!$DE$153:$DG$274,MATCH($A485,'Hoja de Trabajo para listado'!$DE$153:$DE$1048576,0),MATCH((CUADRO!L$5&amp;$E485),'Hoja de Trabajo para listado'!$DE$151:$DG$151,0)),0)+IFERROR(INDEX('Hoja de Trabajo para listado'!$CD$155:$DC$1048576,MATCH($A485,'Hoja de Trabajo para listado'!$CD$155:$CD$1048576,0),MATCH((CUADRO!L$5&amp;$E485),'Hoja de Trabajo para listado'!$CD$151:$DC$151,0)),0)</f>
        <v>0</v>
      </c>
      <c r="M485" s="255">
        <f ca="1">+IFERROR(INDEX('Hoja de Trabajo para listado'!$A$155:$Z$1048576,MATCH($A485,'Hoja de Trabajo para listado'!$A$155:$A$1048576,0),MATCH((CUADRO!M$5&amp;$E485),'Hoja de Trabajo para listado'!$A$151:$Z$151,0)),0)+IFERROR(INDEX('Hoja de Trabajo para listado'!$AB$155:$BA$1048576,MATCH($A485,'Hoja de Trabajo para listado'!$AB$155:$AB$1048576,0),MATCH((CUADRO!M$5&amp;$E485),'Hoja de Trabajo para listado'!$AB$151:$BA$151,0)),0)+IFERROR(INDEX('Hoja de Trabajo para listado'!$BC$155:$CB$1048576,MATCH($A485,'Hoja de Trabajo para listado'!$BC$155:$BC$1048576,0),MATCH((CUADRO!M$5&amp;$E485),'Hoja de Trabajo para listado'!$BC$151:$CB$151,0)),0)+IFERROR(INDEX('Hoja de Trabajo para listado'!$DE$153:$DG$274,MATCH($A485,'Hoja de Trabajo para listado'!$DE$153:$DE$1048576,0),MATCH((CUADRO!M$5&amp;$E485),'Hoja de Trabajo para listado'!$DE$151:$DG$151,0)),0)+IFERROR(INDEX('Hoja de Trabajo para listado'!$CD$155:$DC$1048576,MATCH($A485,'Hoja de Trabajo para listado'!$CD$155:$CD$1048576,0),MATCH((CUADRO!M$5&amp;$E485),'Hoja de Trabajo para listado'!$CD$151:$DC$151,0)),0)</f>
        <v>0</v>
      </c>
      <c r="N485" s="255">
        <f ca="1">+IFERROR(INDEX('Hoja de Trabajo para listado'!$A$155:$Z$1048576,MATCH($A485,'Hoja de Trabajo para listado'!$A$155:$A$1048576,0),MATCH((CUADRO!N$5&amp;$E485),'Hoja de Trabajo para listado'!$A$151:$Z$151,0)),0)+IFERROR(INDEX('Hoja de Trabajo para listado'!$AB$155:$BA$1048576,MATCH($A485,'Hoja de Trabajo para listado'!$AB$155:$AB$1048576,0),MATCH((CUADRO!N$5&amp;$E485),'Hoja de Trabajo para listado'!$AB$151:$BA$151,0)),0)+IFERROR(INDEX('Hoja de Trabajo para listado'!$BC$155:$CB$1048576,MATCH($A485,'Hoja de Trabajo para listado'!$BC$155:$BC$1048576,0),MATCH((CUADRO!N$5&amp;$E485),'Hoja de Trabajo para listado'!$BC$151:$CB$151,0)),0)+IFERROR(INDEX('Hoja de Trabajo para listado'!$DE$153:$DG$274,MATCH($A485,'Hoja de Trabajo para listado'!$DE$153:$DE$1048576,0),MATCH((CUADRO!N$5&amp;$E485),'Hoja de Trabajo para listado'!$DE$151:$DG$151,0)),0)+IFERROR(INDEX('Hoja de Trabajo para listado'!$CD$155:$DC$1048576,MATCH($A485,'Hoja de Trabajo para listado'!$CD$155:$CD$1048576,0),MATCH((CUADRO!N$5&amp;$E485),'Hoja de Trabajo para listado'!$CD$151:$DC$151,0)),0)</f>
        <v>0</v>
      </c>
      <c r="O485" s="255">
        <f ca="1">+IFERROR(INDEX('Hoja de Trabajo para listado'!$A$155:$Z$1048576,MATCH($A485,'Hoja de Trabajo para listado'!$A$155:$A$1048576,0),MATCH((CUADRO!O$5&amp;$E485),'Hoja de Trabajo para listado'!$A$151:$Z$151,0)),0)+IFERROR(INDEX('Hoja de Trabajo para listado'!$AB$155:$BA$1048576,MATCH($A485,'Hoja de Trabajo para listado'!$AB$155:$AB$1048576,0),MATCH((CUADRO!O$5&amp;$E485),'Hoja de Trabajo para listado'!$AB$151:$BA$151,0)),0)+IFERROR(INDEX('Hoja de Trabajo para listado'!$BC$155:$CB$1048576,MATCH($A485,'Hoja de Trabajo para listado'!$BC$155:$BC$1048576,0),MATCH((CUADRO!O$5&amp;$E485),'Hoja de Trabajo para listado'!$BC$151:$CB$151,0)),0)+IFERROR(INDEX('Hoja de Trabajo para listado'!$DE$153:$DG$274,MATCH($A485,'Hoja de Trabajo para listado'!$DE$153:$DE$1048576,0),MATCH((CUADRO!O$5&amp;$E485),'Hoja de Trabajo para listado'!$DE$151:$DG$151,0)),0)+IFERROR(INDEX('Hoja de Trabajo para listado'!$CD$155:$DC$1048576,MATCH($A485,'Hoja de Trabajo para listado'!$CD$155:$CD$1048576,0),MATCH((CUADRO!O$5&amp;$E485),'Hoja de Trabajo para listado'!$CD$151:$DC$151,0)),0)</f>
        <v>0</v>
      </c>
      <c r="P485" s="255">
        <f ca="1">+IFERROR(INDEX('Hoja de Trabajo para listado'!$A$155:$Z$1048576,MATCH($A485,'Hoja de Trabajo para listado'!$A$155:$A$1048576,0),MATCH((CUADRO!P$5&amp;$E485),'Hoja de Trabajo para listado'!$A$151:$Z$151,0)),0)+IFERROR(INDEX('Hoja de Trabajo para listado'!$AB$155:$BA$1048576,MATCH($A485,'Hoja de Trabajo para listado'!$AB$155:$AB$1048576,0),MATCH((CUADRO!P$5&amp;$E485),'Hoja de Trabajo para listado'!$AB$151:$BA$151,0)),0)+IFERROR(INDEX('Hoja de Trabajo para listado'!$BC$155:$CB$1048576,MATCH($A485,'Hoja de Trabajo para listado'!$BC$155:$BC$1048576,0),MATCH((CUADRO!P$5&amp;$E485),'Hoja de Trabajo para listado'!$BC$151:$CB$151,0)),0)+IFERROR(INDEX('Hoja de Trabajo para listado'!$DE$153:$DG$274,MATCH($A485,'Hoja de Trabajo para listado'!$DE$153:$DE$1048576,0),MATCH((CUADRO!P$5&amp;$E485),'Hoja de Trabajo para listado'!$DE$151:$DG$151,0)),0)+IFERROR(INDEX('Hoja de Trabajo para listado'!$CD$155:$DC$1048576,MATCH($A485,'Hoja de Trabajo para listado'!$CD$155:$CD$1048576,0),MATCH((CUADRO!P$5&amp;$E485),'Hoja de Trabajo para listado'!$CD$151:$DC$151,0)),0)</f>
        <v>0</v>
      </c>
      <c r="Q485" s="255">
        <f ca="1">+IFERROR(INDEX('Hoja de Trabajo para listado'!$A$155:$Z$1048576,MATCH($A485,'Hoja de Trabajo para listado'!$A$155:$A$1048576,0),MATCH((CUADRO!Q$5&amp;$E485),'Hoja de Trabajo para listado'!$A$151:$Z$151,0)),0)+IFERROR(INDEX('Hoja de Trabajo para listado'!$AB$155:$BA$1048576,MATCH($A485,'Hoja de Trabajo para listado'!$AB$155:$AB$1048576,0),MATCH((CUADRO!Q$5&amp;$E485),'Hoja de Trabajo para listado'!$AB$151:$BA$151,0)),0)+IFERROR(INDEX('Hoja de Trabajo para listado'!$BC$155:$CB$1048576,MATCH($A485,'Hoja de Trabajo para listado'!$BC$155:$BC$1048576,0),MATCH((CUADRO!Q$5&amp;$E485),'Hoja de Trabajo para listado'!$BC$151:$CB$151,0)),0)+IFERROR(INDEX('Hoja de Trabajo para listado'!$DE$153:$DG$274,MATCH($A485,'Hoja de Trabajo para listado'!$DE$153:$DE$1048576,0),MATCH((CUADRO!Q$5&amp;$E485),'Hoja de Trabajo para listado'!$DE$151:$DG$151,0)),0)+IFERROR(INDEX('Hoja de Trabajo para listado'!$CD$155:$DC$1048576,MATCH($A485,'Hoja de Trabajo para listado'!$CD$155:$CD$1048576,0),MATCH((CUADRO!Q$5&amp;$E485),'Hoja de Trabajo para listado'!$CD$151:$DC$151,0)),0)</f>
        <v>0</v>
      </c>
      <c r="R485" s="255">
        <f t="shared" ca="1" si="14"/>
        <v>0</v>
      </c>
      <c r="S485" s="262">
        <f ca="1">+R484+R485</f>
        <v>0</v>
      </c>
      <c r="T485" s="255">
        <f ca="1">+S485</f>
        <v>0</v>
      </c>
      <c r="U485" s="254">
        <f t="shared" si="15"/>
        <v>2</v>
      </c>
      <c r="V485" s="362" t="str">
        <f>+VLOOKUP(A485,bd_lista!$A$3:$E$590,5,FALSE)</f>
        <v>Gobiernos Autonomos Municipales</v>
      </c>
      <c r="W485" s="362"/>
      <c r="X485" s="254">
        <f>+VLOOKUP(A485,[2]Sheet1!$A$13:$D$744,4,FALSE)</f>
        <v>0</v>
      </c>
      <c r="Y485" s="254" t="e">
        <f>+VLOOKUP(X485,bd_lista!$A$3:$C$590,3,FALSE)</f>
        <v>#N/A</v>
      </c>
      <c r="Z485" s="314"/>
      <c r="AA485" s="315"/>
    </row>
    <row r="486" spans="1:27" customFormat="1" ht="15" hidden="1" customHeight="1">
      <c r="A486" s="32">
        <v>1218</v>
      </c>
      <c r="B486" s="306">
        <f>+A486</f>
        <v>1218</v>
      </c>
      <c r="C486" s="259" t="str">
        <f>+VLOOKUP(A486,bd_lista!$A$3:$C$590,3,FALSE)</f>
        <v>Gobierno Autónomo Municipal de Inquisivi</v>
      </c>
      <c r="D486" s="361" t="str">
        <f>+C486</f>
        <v>Gobierno Autónomo Municipal de Inquisivi</v>
      </c>
      <c r="E486" s="254" t="s">
        <v>1313</v>
      </c>
      <c r="F486" s="255">
        <f ca="1">+IFERROR(INDEX('Hoja de Trabajo para listado'!$A$155:$Z$1048576,MATCH($A486,'Hoja de Trabajo para listado'!$A$155:$A$1048576,0),MATCH((CUADRO!F$5&amp;$E486),'Hoja de Trabajo para listado'!$A$151:$Z$151,0)),0)+IFERROR(INDEX('Hoja de Trabajo para listado'!$AB$155:$BA$1048576,MATCH($A486,'Hoja de Trabajo para listado'!$AB$155:$AB$1048576,0),MATCH((CUADRO!F$5&amp;$E486),'Hoja de Trabajo para listado'!$AB$151:$BA$151,0)),0)+IFERROR(INDEX('Hoja de Trabajo para listado'!$BC$155:$CB$1048576,MATCH($A486,'Hoja de Trabajo para listado'!$BC$155:$BC$1048576,0),MATCH((CUADRO!F$5&amp;$E486),'Hoja de Trabajo para listado'!$BC$151:$CB$151,0)),0)+IFERROR(INDEX('Hoja de Trabajo para listado'!$DE$153:$DG$274,MATCH($A486,'Hoja de Trabajo para listado'!$DE$153:$DE$1048576,0),MATCH((CUADRO!F$5&amp;$E486),'Hoja de Trabajo para listado'!$DE$151:$DG$151,0)),0)+IFERROR(INDEX('Hoja de Trabajo para listado'!$CD$155:$DC$1048576,MATCH($A486,'Hoja de Trabajo para listado'!$CD$155:$CD$1048576,0),MATCH((CUADRO!F$5&amp;$E486),'Hoja de Trabajo para listado'!$CD$151:$DC$151,0)),0)</f>
        <v>0</v>
      </c>
      <c r="G486" s="255">
        <f ca="1">+IFERROR(INDEX('Hoja de Trabajo para listado'!$A$155:$Z$1048576,MATCH($A486,'Hoja de Trabajo para listado'!$A$155:$A$1048576,0),MATCH((CUADRO!G$5&amp;$E486),'Hoja de Trabajo para listado'!$A$151:$Z$151,0)),0)+IFERROR(INDEX('Hoja de Trabajo para listado'!$AB$155:$BA$1048576,MATCH($A486,'Hoja de Trabajo para listado'!$AB$155:$AB$1048576,0),MATCH((CUADRO!G$5&amp;$E486),'Hoja de Trabajo para listado'!$AB$151:$BA$151,0)),0)+IFERROR(INDEX('Hoja de Trabajo para listado'!$BC$155:$CB$1048576,MATCH($A486,'Hoja de Trabajo para listado'!$BC$155:$BC$1048576,0),MATCH((CUADRO!G$5&amp;$E486),'Hoja de Trabajo para listado'!$BC$151:$CB$151,0)),0)+IFERROR(INDEX('Hoja de Trabajo para listado'!$DE$153:$DG$274,MATCH($A486,'Hoja de Trabajo para listado'!$DE$153:$DE$1048576,0),MATCH((CUADRO!G$5&amp;$E486),'Hoja de Trabajo para listado'!$DE$151:$DG$151,0)),0)+IFERROR(INDEX('Hoja de Trabajo para listado'!$CD$155:$DC$1048576,MATCH($A486,'Hoja de Trabajo para listado'!$CD$155:$CD$1048576,0),MATCH((CUADRO!G$5&amp;$E486),'Hoja de Trabajo para listado'!$CD$151:$DC$151,0)),0)</f>
        <v>0</v>
      </c>
      <c r="H486" s="255">
        <f ca="1">+IFERROR(INDEX('Hoja de Trabajo para listado'!$A$155:$Z$1048576,MATCH($A486,'Hoja de Trabajo para listado'!$A$155:$A$1048576,0),MATCH((CUADRO!H$5&amp;$E486),'Hoja de Trabajo para listado'!$A$151:$Z$151,0)),0)+IFERROR(INDEX('Hoja de Trabajo para listado'!$AB$155:$BA$1048576,MATCH($A486,'Hoja de Trabajo para listado'!$AB$155:$AB$1048576,0),MATCH((CUADRO!H$5&amp;$E486),'Hoja de Trabajo para listado'!$AB$151:$BA$151,0)),0)+IFERROR(INDEX('Hoja de Trabajo para listado'!$BC$155:$CB$1048576,MATCH($A486,'Hoja de Trabajo para listado'!$BC$155:$BC$1048576,0),MATCH((CUADRO!H$5&amp;$E486),'Hoja de Trabajo para listado'!$BC$151:$CB$151,0)),0)+IFERROR(INDEX('Hoja de Trabajo para listado'!$DE$153:$DG$274,MATCH($A486,'Hoja de Trabajo para listado'!$DE$153:$DE$1048576,0),MATCH((CUADRO!H$5&amp;$E486),'Hoja de Trabajo para listado'!$DE$151:$DG$151,0)),0)+IFERROR(INDEX('Hoja de Trabajo para listado'!$CD$155:$DC$1048576,MATCH($A486,'Hoja de Trabajo para listado'!$CD$155:$CD$1048576,0),MATCH((CUADRO!H$5&amp;$E486),'Hoja de Trabajo para listado'!$CD$151:$DC$151,0)),0)</f>
        <v>0</v>
      </c>
      <c r="I486" s="255">
        <f ca="1">+IFERROR(INDEX('Hoja de Trabajo para listado'!$A$155:$Z$1048576,MATCH($A486,'Hoja de Trabajo para listado'!$A$155:$A$1048576,0),MATCH((CUADRO!I$5&amp;$E486),'Hoja de Trabajo para listado'!$A$151:$Z$151,0)),0)+IFERROR(INDEX('Hoja de Trabajo para listado'!$AB$155:$BA$1048576,MATCH($A486,'Hoja de Trabajo para listado'!$AB$155:$AB$1048576,0),MATCH((CUADRO!I$5&amp;$E486),'Hoja de Trabajo para listado'!$AB$151:$BA$151,0)),0)+IFERROR(INDEX('Hoja de Trabajo para listado'!$BC$155:$CB$1048576,MATCH($A486,'Hoja de Trabajo para listado'!$BC$155:$BC$1048576,0),MATCH((CUADRO!I$5&amp;$E486),'Hoja de Trabajo para listado'!$BC$151:$CB$151,0)),0)+IFERROR(INDEX('Hoja de Trabajo para listado'!$DE$153:$DG$274,MATCH($A486,'Hoja de Trabajo para listado'!$DE$153:$DE$1048576,0),MATCH((CUADRO!I$5&amp;$E486),'Hoja de Trabajo para listado'!$DE$151:$DG$151,0)),0)+IFERROR(INDEX('Hoja de Trabajo para listado'!$CD$155:$DC$1048576,MATCH($A486,'Hoja de Trabajo para listado'!$CD$155:$CD$1048576,0),MATCH((CUADRO!I$5&amp;$E486),'Hoja de Trabajo para listado'!$CD$151:$DC$151,0)),0)</f>
        <v>0</v>
      </c>
      <c r="J486" s="255">
        <f ca="1">+IFERROR(INDEX('Hoja de Trabajo para listado'!$A$155:$Z$1048576,MATCH($A486,'Hoja de Trabajo para listado'!$A$155:$A$1048576,0),MATCH((CUADRO!J$5&amp;$E486),'Hoja de Trabajo para listado'!$A$151:$Z$151,0)),0)+IFERROR(INDEX('Hoja de Trabajo para listado'!$AB$155:$BA$1048576,MATCH($A486,'Hoja de Trabajo para listado'!$AB$155:$AB$1048576,0),MATCH((CUADRO!J$5&amp;$E486),'Hoja de Trabajo para listado'!$AB$151:$BA$151,0)),0)+IFERROR(INDEX('Hoja de Trabajo para listado'!$BC$155:$CB$1048576,MATCH($A486,'Hoja de Trabajo para listado'!$BC$155:$BC$1048576,0),MATCH((CUADRO!J$5&amp;$E486),'Hoja de Trabajo para listado'!$BC$151:$CB$151,0)),0)+IFERROR(INDEX('Hoja de Trabajo para listado'!$DE$153:$DG$274,MATCH($A486,'Hoja de Trabajo para listado'!$DE$153:$DE$1048576,0),MATCH((CUADRO!J$5&amp;$E486),'Hoja de Trabajo para listado'!$DE$151:$DG$151,0)),0)+IFERROR(INDEX('Hoja de Trabajo para listado'!$CD$155:$DC$1048576,MATCH($A486,'Hoja de Trabajo para listado'!$CD$155:$CD$1048576,0),MATCH((CUADRO!J$5&amp;$E486),'Hoja de Trabajo para listado'!$CD$151:$DC$151,0)),0)</f>
        <v>0</v>
      </c>
      <c r="K486" s="255">
        <f ca="1">+IFERROR(INDEX('Hoja de Trabajo para listado'!$A$155:$Z$1048576,MATCH($A486,'Hoja de Trabajo para listado'!$A$155:$A$1048576,0),MATCH((CUADRO!K$5&amp;$E486),'Hoja de Trabajo para listado'!$A$151:$Z$151,0)),0)+IFERROR(INDEX('Hoja de Trabajo para listado'!$AB$155:$BA$1048576,MATCH($A486,'Hoja de Trabajo para listado'!$AB$155:$AB$1048576,0),MATCH((CUADRO!K$5&amp;$E486),'Hoja de Trabajo para listado'!$AB$151:$BA$151,0)),0)+IFERROR(INDEX('Hoja de Trabajo para listado'!$BC$155:$CB$1048576,MATCH($A486,'Hoja de Trabajo para listado'!$BC$155:$BC$1048576,0),MATCH((CUADRO!K$5&amp;$E486),'Hoja de Trabajo para listado'!$BC$151:$CB$151,0)),0)+IFERROR(INDEX('Hoja de Trabajo para listado'!$DE$153:$DG$274,MATCH($A486,'Hoja de Trabajo para listado'!$DE$153:$DE$1048576,0),MATCH((CUADRO!K$5&amp;$E486),'Hoja de Trabajo para listado'!$DE$151:$DG$151,0)),0)+IFERROR(INDEX('Hoja de Trabajo para listado'!$CD$155:$DC$1048576,MATCH($A486,'Hoja de Trabajo para listado'!$CD$155:$CD$1048576,0),MATCH((CUADRO!K$5&amp;$E486),'Hoja de Trabajo para listado'!$CD$151:$DC$151,0)),0)</f>
        <v>0</v>
      </c>
      <c r="L486" s="255">
        <f ca="1">+IFERROR(INDEX('Hoja de Trabajo para listado'!$A$155:$Z$1048576,MATCH($A486,'Hoja de Trabajo para listado'!$A$155:$A$1048576,0),MATCH((CUADRO!L$5&amp;$E486),'Hoja de Trabajo para listado'!$A$151:$Z$151,0)),0)+IFERROR(INDEX('Hoja de Trabajo para listado'!$AB$155:$BA$1048576,MATCH($A486,'Hoja de Trabajo para listado'!$AB$155:$AB$1048576,0),MATCH((CUADRO!L$5&amp;$E486),'Hoja de Trabajo para listado'!$AB$151:$BA$151,0)),0)+IFERROR(INDEX('Hoja de Trabajo para listado'!$BC$155:$CB$1048576,MATCH($A486,'Hoja de Trabajo para listado'!$BC$155:$BC$1048576,0),MATCH((CUADRO!L$5&amp;$E486),'Hoja de Trabajo para listado'!$BC$151:$CB$151,0)),0)+IFERROR(INDEX('Hoja de Trabajo para listado'!$DE$153:$DG$274,MATCH($A486,'Hoja de Trabajo para listado'!$DE$153:$DE$1048576,0),MATCH((CUADRO!L$5&amp;$E486),'Hoja de Trabajo para listado'!$DE$151:$DG$151,0)),0)+IFERROR(INDEX('Hoja de Trabajo para listado'!$CD$155:$DC$1048576,MATCH($A486,'Hoja de Trabajo para listado'!$CD$155:$CD$1048576,0),MATCH((CUADRO!L$5&amp;$E486),'Hoja de Trabajo para listado'!$CD$151:$DC$151,0)),0)</f>
        <v>0</v>
      </c>
      <c r="M486" s="255">
        <f ca="1">+IFERROR(INDEX('Hoja de Trabajo para listado'!$A$155:$Z$1048576,MATCH($A486,'Hoja de Trabajo para listado'!$A$155:$A$1048576,0),MATCH((CUADRO!M$5&amp;$E486),'Hoja de Trabajo para listado'!$A$151:$Z$151,0)),0)+IFERROR(INDEX('Hoja de Trabajo para listado'!$AB$155:$BA$1048576,MATCH($A486,'Hoja de Trabajo para listado'!$AB$155:$AB$1048576,0),MATCH((CUADRO!M$5&amp;$E486),'Hoja de Trabajo para listado'!$AB$151:$BA$151,0)),0)+IFERROR(INDEX('Hoja de Trabajo para listado'!$BC$155:$CB$1048576,MATCH($A486,'Hoja de Trabajo para listado'!$BC$155:$BC$1048576,0),MATCH((CUADRO!M$5&amp;$E486),'Hoja de Trabajo para listado'!$BC$151:$CB$151,0)),0)+IFERROR(INDEX('Hoja de Trabajo para listado'!$DE$153:$DG$274,MATCH($A486,'Hoja de Trabajo para listado'!$DE$153:$DE$1048576,0),MATCH((CUADRO!M$5&amp;$E486),'Hoja de Trabajo para listado'!$DE$151:$DG$151,0)),0)+IFERROR(INDEX('Hoja de Trabajo para listado'!$CD$155:$DC$1048576,MATCH($A486,'Hoja de Trabajo para listado'!$CD$155:$CD$1048576,0),MATCH((CUADRO!M$5&amp;$E486),'Hoja de Trabajo para listado'!$CD$151:$DC$151,0)),0)</f>
        <v>0</v>
      </c>
      <c r="N486" s="255">
        <f ca="1">+IFERROR(INDEX('Hoja de Trabajo para listado'!$A$155:$Z$1048576,MATCH($A486,'Hoja de Trabajo para listado'!$A$155:$A$1048576,0),MATCH((CUADRO!N$5&amp;$E486),'Hoja de Trabajo para listado'!$A$151:$Z$151,0)),0)+IFERROR(INDEX('Hoja de Trabajo para listado'!$AB$155:$BA$1048576,MATCH($A486,'Hoja de Trabajo para listado'!$AB$155:$AB$1048576,0),MATCH((CUADRO!N$5&amp;$E486),'Hoja de Trabajo para listado'!$AB$151:$BA$151,0)),0)+IFERROR(INDEX('Hoja de Trabajo para listado'!$BC$155:$CB$1048576,MATCH($A486,'Hoja de Trabajo para listado'!$BC$155:$BC$1048576,0),MATCH((CUADRO!N$5&amp;$E486),'Hoja de Trabajo para listado'!$BC$151:$CB$151,0)),0)+IFERROR(INDEX('Hoja de Trabajo para listado'!$DE$153:$DG$274,MATCH($A486,'Hoja de Trabajo para listado'!$DE$153:$DE$1048576,0),MATCH((CUADRO!N$5&amp;$E486),'Hoja de Trabajo para listado'!$DE$151:$DG$151,0)),0)+IFERROR(INDEX('Hoja de Trabajo para listado'!$CD$155:$DC$1048576,MATCH($A486,'Hoja de Trabajo para listado'!$CD$155:$CD$1048576,0),MATCH((CUADRO!N$5&amp;$E486),'Hoja de Trabajo para listado'!$CD$151:$DC$151,0)),0)</f>
        <v>0</v>
      </c>
      <c r="O486" s="255">
        <f ca="1">+IFERROR(INDEX('Hoja de Trabajo para listado'!$A$155:$Z$1048576,MATCH($A486,'Hoja de Trabajo para listado'!$A$155:$A$1048576,0),MATCH((CUADRO!O$5&amp;$E486),'Hoja de Trabajo para listado'!$A$151:$Z$151,0)),0)+IFERROR(INDEX('Hoja de Trabajo para listado'!$AB$155:$BA$1048576,MATCH($A486,'Hoja de Trabajo para listado'!$AB$155:$AB$1048576,0),MATCH((CUADRO!O$5&amp;$E486),'Hoja de Trabajo para listado'!$AB$151:$BA$151,0)),0)+IFERROR(INDEX('Hoja de Trabajo para listado'!$BC$155:$CB$1048576,MATCH($A486,'Hoja de Trabajo para listado'!$BC$155:$BC$1048576,0),MATCH((CUADRO!O$5&amp;$E486),'Hoja de Trabajo para listado'!$BC$151:$CB$151,0)),0)+IFERROR(INDEX('Hoja de Trabajo para listado'!$DE$153:$DG$274,MATCH($A486,'Hoja de Trabajo para listado'!$DE$153:$DE$1048576,0),MATCH((CUADRO!O$5&amp;$E486),'Hoja de Trabajo para listado'!$DE$151:$DG$151,0)),0)+IFERROR(INDEX('Hoja de Trabajo para listado'!$CD$155:$DC$1048576,MATCH($A486,'Hoja de Trabajo para listado'!$CD$155:$CD$1048576,0),MATCH((CUADRO!O$5&amp;$E486),'Hoja de Trabajo para listado'!$CD$151:$DC$151,0)),0)</f>
        <v>0</v>
      </c>
      <c r="P486" s="255">
        <f ca="1">+IFERROR(INDEX('Hoja de Trabajo para listado'!$A$155:$Z$1048576,MATCH($A486,'Hoja de Trabajo para listado'!$A$155:$A$1048576,0),MATCH((CUADRO!P$5&amp;$E486),'Hoja de Trabajo para listado'!$A$151:$Z$151,0)),0)+IFERROR(INDEX('Hoja de Trabajo para listado'!$AB$155:$BA$1048576,MATCH($A486,'Hoja de Trabajo para listado'!$AB$155:$AB$1048576,0),MATCH((CUADRO!P$5&amp;$E486),'Hoja de Trabajo para listado'!$AB$151:$BA$151,0)),0)+IFERROR(INDEX('Hoja de Trabajo para listado'!$BC$155:$CB$1048576,MATCH($A486,'Hoja de Trabajo para listado'!$BC$155:$BC$1048576,0),MATCH((CUADRO!P$5&amp;$E486),'Hoja de Trabajo para listado'!$BC$151:$CB$151,0)),0)+IFERROR(INDEX('Hoja de Trabajo para listado'!$DE$153:$DG$274,MATCH($A486,'Hoja de Trabajo para listado'!$DE$153:$DE$1048576,0),MATCH((CUADRO!P$5&amp;$E486),'Hoja de Trabajo para listado'!$DE$151:$DG$151,0)),0)+IFERROR(INDEX('Hoja de Trabajo para listado'!$CD$155:$DC$1048576,MATCH($A486,'Hoja de Trabajo para listado'!$CD$155:$CD$1048576,0),MATCH((CUADRO!P$5&amp;$E486),'Hoja de Trabajo para listado'!$CD$151:$DC$151,0)),0)</f>
        <v>0</v>
      </c>
      <c r="Q486" s="255">
        <f ca="1">+IFERROR(INDEX('Hoja de Trabajo para listado'!$A$155:$Z$1048576,MATCH($A486,'Hoja de Trabajo para listado'!$A$155:$A$1048576,0),MATCH((CUADRO!Q$5&amp;$E486),'Hoja de Trabajo para listado'!$A$151:$Z$151,0)),0)+IFERROR(INDEX('Hoja de Trabajo para listado'!$AB$155:$BA$1048576,MATCH($A486,'Hoja de Trabajo para listado'!$AB$155:$AB$1048576,0),MATCH((CUADRO!Q$5&amp;$E486),'Hoja de Trabajo para listado'!$AB$151:$BA$151,0)),0)+IFERROR(INDEX('Hoja de Trabajo para listado'!$BC$155:$CB$1048576,MATCH($A486,'Hoja de Trabajo para listado'!$BC$155:$BC$1048576,0),MATCH((CUADRO!Q$5&amp;$E486),'Hoja de Trabajo para listado'!$BC$151:$CB$151,0)),0)+IFERROR(INDEX('Hoja de Trabajo para listado'!$DE$153:$DG$274,MATCH($A486,'Hoja de Trabajo para listado'!$DE$153:$DE$1048576,0),MATCH((CUADRO!Q$5&amp;$E486),'Hoja de Trabajo para listado'!$DE$151:$DG$151,0)),0)+IFERROR(INDEX('Hoja de Trabajo para listado'!$CD$155:$DC$1048576,MATCH($A486,'Hoja de Trabajo para listado'!$CD$155:$CD$1048576,0),MATCH((CUADRO!Q$5&amp;$E486),'Hoja de Trabajo para listado'!$CD$151:$DC$151,0)),0)</f>
        <v>0</v>
      </c>
      <c r="R486" s="255">
        <f t="shared" ca="1" si="14"/>
        <v>0</v>
      </c>
      <c r="S486" s="262"/>
      <c r="T486" s="255">
        <f ca="1">+T487</f>
        <v>0</v>
      </c>
      <c r="U486" s="254">
        <f t="shared" si="15"/>
        <v>1</v>
      </c>
      <c r="V486" s="362" t="str">
        <f>+VLOOKUP(A486,bd_lista!$A$3:$E$590,5,FALSE)</f>
        <v>Gobiernos Autonomos Municipales</v>
      </c>
      <c r="W486" s="361" t="str">
        <f>+V486</f>
        <v>Gobiernos Autonomos Municipales</v>
      </c>
      <c r="X486" s="254">
        <f>+VLOOKUP(A486,[2]Sheet1!$A$13:$D$744,4,FALSE)</f>
        <v>0</v>
      </c>
      <c r="Y486" s="254" t="e">
        <f>+VLOOKUP(X486,bd_lista!$A$3:$C$590,3,FALSE)</f>
        <v>#N/A</v>
      </c>
      <c r="Z486" s="316">
        <f>+X486</f>
        <v>0</v>
      </c>
      <c r="AA486" s="317" t="e">
        <f>+Y486</f>
        <v>#N/A</v>
      </c>
    </row>
    <row r="487" spans="1:27" customFormat="1" ht="15" hidden="1" customHeight="1">
      <c r="A487" s="32">
        <v>1218</v>
      </c>
      <c r="B487" s="307"/>
      <c r="C487" s="259" t="str">
        <f>+VLOOKUP(A487,bd_lista!$A$3:$C$590,3,FALSE)</f>
        <v>Gobierno Autónomo Municipal de Inquisivi</v>
      </c>
      <c r="D487" s="362"/>
      <c r="E487" s="256" t="s">
        <v>1314</v>
      </c>
      <c r="F487" s="255">
        <f ca="1">+IFERROR(INDEX('Hoja de Trabajo para listado'!$A$155:$Z$1048576,MATCH($A487,'Hoja de Trabajo para listado'!$A$155:$A$1048576,0),MATCH((CUADRO!F$5&amp;$E487),'Hoja de Trabajo para listado'!$A$151:$Z$151,0)),0)+IFERROR(INDEX('Hoja de Trabajo para listado'!$AB$155:$BA$1048576,MATCH($A487,'Hoja de Trabajo para listado'!$AB$155:$AB$1048576,0),MATCH((CUADRO!F$5&amp;$E487),'Hoja de Trabajo para listado'!$AB$151:$BA$151,0)),0)+IFERROR(INDEX('Hoja de Trabajo para listado'!$BC$155:$CB$1048576,MATCH($A487,'Hoja de Trabajo para listado'!$BC$155:$BC$1048576,0),MATCH((CUADRO!F$5&amp;$E487),'Hoja de Trabajo para listado'!$BC$151:$CB$151,0)),0)+IFERROR(INDEX('Hoja de Trabajo para listado'!$DE$153:$DG$274,MATCH($A487,'Hoja de Trabajo para listado'!$DE$153:$DE$1048576,0),MATCH((CUADRO!F$5&amp;$E487),'Hoja de Trabajo para listado'!$DE$151:$DG$151,0)),0)+IFERROR(INDEX('Hoja de Trabajo para listado'!$CD$155:$DC$1048576,MATCH($A487,'Hoja de Trabajo para listado'!$CD$155:$CD$1048576,0),MATCH((CUADRO!F$5&amp;$E487),'Hoja de Trabajo para listado'!$CD$151:$DC$151,0)),0)</f>
        <v>0</v>
      </c>
      <c r="G487" s="255">
        <f ca="1">+IFERROR(INDEX('Hoja de Trabajo para listado'!$A$155:$Z$1048576,MATCH($A487,'Hoja de Trabajo para listado'!$A$155:$A$1048576,0),MATCH((CUADRO!G$5&amp;$E487),'Hoja de Trabajo para listado'!$A$151:$Z$151,0)),0)+IFERROR(INDEX('Hoja de Trabajo para listado'!$AB$155:$BA$1048576,MATCH($A487,'Hoja de Trabajo para listado'!$AB$155:$AB$1048576,0),MATCH((CUADRO!G$5&amp;$E487),'Hoja de Trabajo para listado'!$AB$151:$BA$151,0)),0)+IFERROR(INDEX('Hoja de Trabajo para listado'!$BC$155:$CB$1048576,MATCH($A487,'Hoja de Trabajo para listado'!$BC$155:$BC$1048576,0),MATCH((CUADRO!G$5&amp;$E487),'Hoja de Trabajo para listado'!$BC$151:$CB$151,0)),0)+IFERROR(INDEX('Hoja de Trabajo para listado'!$DE$153:$DG$274,MATCH($A487,'Hoja de Trabajo para listado'!$DE$153:$DE$1048576,0),MATCH((CUADRO!G$5&amp;$E487),'Hoja de Trabajo para listado'!$DE$151:$DG$151,0)),0)+IFERROR(INDEX('Hoja de Trabajo para listado'!$CD$155:$DC$1048576,MATCH($A487,'Hoja de Trabajo para listado'!$CD$155:$CD$1048576,0),MATCH((CUADRO!G$5&amp;$E487),'Hoja de Trabajo para listado'!$CD$151:$DC$151,0)),0)</f>
        <v>0</v>
      </c>
      <c r="H487" s="255">
        <f ca="1">+IFERROR(INDEX('Hoja de Trabajo para listado'!$A$155:$Z$1048576,MATCH($A487,'Hoja de Trabajo para listado'!$A$155:$A$1048576,0),MATCH((CUADRO!H$5&amp;$E487),'Hoja de Trabajo para listado'!$A$151:$Z$151,0)),0)+IFERROR(INDEX('Hoja de Trabajo para listado'!$AB$155:$BA$1048576,MATCH($A487,'Hoja de Trabajo para listado'!$AB$155:$AB$1048576,0),MATCH((CUADRO!H$5&amp;$E487),'Hoja de Trabajo para listado'!$AB$151:$BA$151,0)),0)+IFERROR(INDEX('Hoja de Trabajo para listado'!$BC$155:$CB$1048576,MATCH($A487,'Hoja de Trabajo para listado'!$BC$155:$BC$1048576,0),MATCH((CUADRO!H$5&amp;$E487),'Hoja de Trabajo para listado'!$BC$151:$CB$151,0)),0)+IFERROR(INDEX('Hoja de Trabajo para listado'!$DE$153:$DG$274,MATCH($A487,'Hoja de Trabajo para listado'!$DE$153:$DE$1048576,0),MATCH((CUADRO!H$5&amp;$E487),'Hoja de Trabajo para listado'!$DE$151:$DG$151,0)),0)+IFERROR(INDEX('Hoja de Trabajo para listado'!$CD$155:$DC$1048576,MATCH($A487,'Hoja de Trabajo para listado'!$CD$155:$CD$1048576,0),MATCH((CUADRO!H$5&amp;$E487),'Hoja de Trabajo para listado'!$CD$151:$DC$151,0)),0)</f>
        <v>0</v>
      </c>
      <c r="I487" s="255">
        <f ca="1">+IFERROR(INDEX('Hoja de Trabajo para listado'!$A$155:$Z$1048576,MATCH($A487,'Hoja de Trabajo para listado'!$A$155:$A$1048576,0),MATCH((CUADRO!I$5&amp;$E487),'Hoja de Trabajo para listado'!$A$151:$Z$151,0)),0)+IFERROR(INDEX('Hoja de Trabajo para listado'!$AB$155:$BA$1048576,MATCH($A487,'Hoja de Trabajo para listado'!$AB$155:$AB$1048576,0),MATCH((CUADRO!I$5&amp;$E487),'Hoja de Trabajo para listado'!$AB$151:$BA$151,0)),0)+IFERROR(INDEX('Hoja de Trabajo para listado'!$BC$155:$CB$1048576,MATCH($A487,'Hoja de Trabajo para listado'!$BC$155:$BC$1048576,0),MATCH((CUADRO!I$5&amp;$E487),'Hoja de Trabajo para listado'!$BC$151:$CB$151,0)),0)+IFERROR(INDEX('Hoja de Trabajo para listado'!$DE$153:$DG$274,MATCH($A487,'Hoja de Trabajo para listado'!$DE$153:$DE$1048576,0),MATCH((CUADRO!I$5&amp;$E487),'Hoja de Trabajo para listado'!$DE$151:$DG$151,0)),0)+IFERROR(INDEX('Hoja de Trabajo para listado'!$CD$155:$DC$1048576,MATCH($A487,'Hoja de Trabajo para listado'!$CD$155:$CD$1048576,0),MATCH((CUADRO!I$5&amp;$E487),'Hoja de Trabajo para listado'!$CD$151:$DC$151,0)),0)</f>
        <v>0</v>
      </c>
      <c r="J487" s="255">
        <f ca="1">+IFERROR(INDEX('Hoja de Trabajo para listado'!$A$155:$Z$1048576,MATCH($A487,'Hoja de Trabajo para listado'!$A$155:$A$1048576,0),MATCH((CUADRO!J$5&amp;$E487),'Hoja de Trabajo para listado'!$A$151:$Z$151,0)),0)+IFERROR(INDEX('Hoja de Trabajo para listado'!$AB$155:$BA$1048576,MATCH($A487,'Hoja de Trabajo para listado'!$AB$155:$AB$1048576,0),MATCH((CUADRO!J$5&amp;$E487),'Hoja de Trabajo para listado'!$AB$151:$BA$151,0)),0)+IFERROR(INDEX('Hoja de Trabajo para listado'!$BC$155:$CB$1048576,MATCH($A487,'Hoja de Trabajo para listado'!$BC$155:$BC$1048576,0),MATCH((CUADRO!J$5&amp;$E487),'Hoja de Trabajo para listado'!$BC$151:$CB$151,0)),0)+IFERROR(INDEX('Hoja de Trabajo para listado'!$DE$153:$DG$274,MATCH($A487,'Hoja de Trabajo para listado'!$DE$153:$DE$1048576,0),MATCH((CUADRO!J$5&amp;$E487),'Hoja de Trabajo para listado'!$DE$151:$DG$151,0)),0)+IFERROR(INDEX('Hoja de Trabajo para listado'!$CD$155:$DC$1048576,MATCH($A487,'Hoja de Trabajo para listado'!$CD$155:$CD$1048576,0),MATCH((CUADRO!J$5&amp;$E487),'Hoja de Trabajo para listado'!$CD$151:$DC$151,0)),0)</f>
        <v>0</v>
      </c>
      <c r="K487" s="255">
        <f ca="1">+IFERROR(INDEX('Hoja de Trabajo para listado'!$A$155:$Z$1048576,MATCH($A487,'Hoja de Trabajo para listado'!$A$155:$A$1048576,0),MATCH((CUADRO!K$5&amp;$E487),'Hoja de Trabajo para listado'!$A$151:$Z$151,0)),0)+IFERROR(INDEX('Hoja de Trabajo para listado'!$AB$155:$BA$1048576,MATCH($A487,'Hoja de Trabajo para listado'!$AB$155:$AB$1048576,0),MATCH((CUADRO!K$5&amp;$E487),'Hoja de Trabajo para listado'!$AB$151:$BA$151,0)),0)+IFERROR(INDEX('Hoja de Trabajo para listado'!$BC$155:$CB$1048576,MATCH($A487,'Hoja de Trabajo para listado'!$BC$155:$BC$1048576,0),MATCH((CUADRO!K$5&amp;$E487),'Hoja de Trabajo para listado'!$BC$151:$CB$151,0)),0)+IFERROR(INDEX('Hoja de Trabajo para listado'!$DE$153:$DG$274,MATCH($A487,'Hoja de Trabajo para listado'!$DE$153:$DE$1048576,0),MATCH((CUADRO!K$5&amp;$E487),'Hoja de Trabajo para listado'!$DE$151:$DG$151,0)),0)+IFERROR(INDEX('Hoja de Trabajo para listado'!$CD$155:$DC$1048576,MATCH($A487,'Hoja de Trabajo para listado'!$CD$155:$CD$1048576,0),MATCH((CUADRO!K$5&amp;$E487),'Hoja de Trabajo para listado'!$CD$151:$DC$151,0)),0)</f>
        <v>0</v>
      </c>
      <c r="L487" s="255">
        <f ca="1">+IFERROR(INDEX('Hoja de Trabajo para listado'!$A$155:$Z$1048576,MATCH($A487,'Hoja de Trabajo para listado'!$A$155:$A$1048576,0),MATCH((CUADRO!L$5&amp;$E487),'Hoja de Trabajo para listado'!$A$151:$Z$151,0)),0)+IFERROR(INDEX('Hoja de Trabajo para listado'!$AB$155:$BA$1048576,MATCH($A487,'Hoja de Trabajo para listado'!$AB$155:$AB$1048576,0),MATCH((CUADRO!L$5&amp;$E487),'Hoja de Trabajo para listado'!$AB$151:$BA$151,0)),0)+IFERROR(INDEX('Hoja de Trabajo para listado'!$BC$155:$CB$1048576,MATCH($A487,'Hoja de Trabajo para listado'!$BC$155:$BC$1048576,0),MATCH((CUADRO!L$5&amp;$E487),'Hoja de Trabajo para listado'!$BC$151:$CB$151,0)),0)+IFERROR(INDEX('Hoja de Trabajo para listado'!$DE$153:$DG$274,MATCH($A487,'Hoja de Trabajo para listado'!$DE$153:$DE$1048576,0),MATCH((CUADRO!L$5&amp;$E487),'Hoja de Trabajo para listado'!$DE$151:$DG$151,0)),0)+IFERROR(INDEX('Hoja de Trabajo para listado'!$CD$155:$DC$1048576,MATCH($A487,'Hoja de Trabajo para listado'!$CD$155:$CD$1048576,0),MATCH((CUADRO!L$5&amp;$E487),'Hoja de Trabajo para listado'!$CD$151:$DC$151,0)),0)</f>
        <v>0</v>
      </c>
      <c r="M487" s="255">
        <f ca="1">+IFERROR(INDEX('Hoja de Trabajo para listado'!$A$155:$Z$1048576,MATCH($A487,'Hoja de Trabajo para listado'!$A$155:$A$1048576,0),MATCH((CUADRO!M$5&amp;$E487),'Hoja de Trabajo para listado'!$A$151:$Z$151,0)),0)+IFERROR(INDEX('Hoja de Trabajo para listado'!$AB$155:$BA$1048576,MATCH($A487,'Hoja de Trabajo para listado'!$AB$155:$AB$1048576,0),MATCH((CUADRO!M$5&amp;$E487),'Hoja de Trabajo para listado'!$AB$151:$BA$151,0)),0)+IFERROR(INDEX('Hoja de Trabajo para listado'!$BC$155:$CB$1048576,MATCH($A487,'Hoja de Trabajo para listado'!$BC$155:$BC$1048576,0),MATCH((CUADRO!M$5&amp;$E487),'Hoja de Trabajo para listado'!$BC$151:$CB$151,0)),0)+IFERROR(INDEX('Hoja de Trabajo para listado'!$DE$153:$DG$274,MATCH($A487,'Hoja de Trabajo para listado'!$DE$153:$DE$1048576,0),MATCH((CUADRO!M$5&amp;$E487),'Hoja de Trabajo para listado'!$DE$151:$DG$151,0)),0)+IFERROR(INDEX('Hoja de Trabajo para listado'!$CD$155:$DC$1048576,MATCH($A487,'Hoja de Trabajo para listado'!$CD$155:$CD$1048576,0),MATCH((CUADRO!M$5&amp;$E487),'Hoja de Trabajo para listado'!$CD$151:$DC$151,0)),0)</f>
        <v>0</v>
      </c>
      <c r="N487" s="255">
        <f ca="1">+IFERROR(INDEX('Hoja de Trabajo para listado'!$A$155:$Z$1048576,MATCH($A487,'Hoja de Trabajo para listado'!$A$155:$A$1048576,0),MATCH((CUADRO!N$5&amp;$E487),'Hoja de Trabajo para listado'!$A$151:$Z$151,0)),0)+IFERROR(INDEX('Hoja de Trabajo para listado'!$AB$155:$BA$1048576,MATCH($A487,'Hoja de Trabajo para listado'!$AB$155:$AB$1048576,0),MATCH((CUADRO!N$5&amp;$E487),'Hoja de Trabajo para listado'!$AB$151:$BA$151,0)),0)+IFERROR(INDEX('Hoja de Trabajo para listado'!$BC$155:$CB$1048576,MATCH($A487,'Hoja de Trabajo para listado'!$BC$155:$BC$1048576,0),MATCH((CUADRO!N$5&amp;$E487),'Hoja de Trabajo para listado'!$BC$151:$CB$151,0)),0)+IFERROR(INDEX('Hoja de Trabajo para listado'!$DE$153:$DG$274,MATCH($A487,'Hoja de Trabajo para listado'!$DE$153:$DE$1048576,0),MATCH((CUADRO!N$5&amp;$E487),'Hoja de Trabajo para listado'!$DE$151:$DG$151,0)),0)+IFERROR(INDEX('Hoja de Trabajo para listado'!$CD$155:$DC$1048576,MATCH($A487,'Hoja de Trabajo para listado'!$CD$155:$CD$1048576,0),MATCH((CUADRO!N$5&amp;$E487),'Hoja de Trabajo para listado'!$CD$151:$DC$151,0)),0)</f>
        <v>0</v>
      </c>
      <c r="O487" s="255">
        <f ca="1">+IFERROR(INDEX('Hoja de Trabajo para listado'!$A$155:$Z$1048576,MATCH($A487,'Hoja de Trabajo para listado'!$A$155:$A$1048576,0),MATCH((CUADRO!O$5&amp;$E487),'Hoja de Trabajo para listado'!$A$151:$Z$151,0)),0)+IFERROR(INDEX('Hoja de Trabajo para listado'!$AB$155:$BA$1048576,MATCH($A487,'Hoja de Trabajo para listado'!$AB$155:$AB$1048576,0),MATCH((CUADRO!O$5&amp;$E487),'Hoja de Trabajo para listado'!$AB$151:$BA$151,0)),0)+IFERROR(INDEX('Hoja de Trabajo para listado'!$BC$155:$CB$1048576,MATCH($A487,'Hoja de Trabajo para listado'!$BC$155:$BC$1048576,0),MATCH((CUADRO!O$5&amp;$E487),'Hoja de Trabajo para listado'!$BC$151:$CB$151,0)),0)+IFERROR(INDEX('Hoja de Trabajo para listado'!$DE$153:$DG$274,MATCH($A487,'Hoja de Trabajo para listado'!$DE$153:$DE$1048576,0),MATCH((CUADRO!O$5&amp;$E487),'Hoja de Trabajo para listado'!$DE$151:$DG$151,0)),0)+IFERROR(INDEX('Hoja de Trabajo para listado'!$CD$155:$DC$1048576,MATCH($A487,'Hoja de Trabajo para listado'!$CD$155:$CD$1048576,0),MATCH((CUADRO!O$5&amp;$E487),'Hoja de Trabajo para listado'!$CD$151:$DC$151,0)),0)</f>
        <v>0</v>
      </c>
      <c r="P487" s="255">
        <f ca="1">+IFERROR(INDEX('Hoja de Trabajo para listado'!$A$155:$Z$1048576,MATCH($A487,'Hoja de Trabajo para listado'!$A$155:$A$1048576,0),MATCH((CUADRO!P$5&amp;$E487),'Hoja de Trabajo para listado'!$A$151:$Z$151,0)),0)+IFERROR(INDEX('Hoja de Trabajo para listado'!$AB$155:$BA$1048576,MATCH($A487,'Hoja de Trabajo para listado'!$AB$155:$AB$1048576,0),MATCH((CUADRO!P$5&amp;$E487),'Hoja de Trabajo para listado'!$AB$151:$BA$151,0)),0)+IFERROR(INDEX('Hoja de Trabajo para listado'!$BC$155:$CB$1048576,MATCH($A487,'Hoja de Trabajo para listado'!$BC$155:$BC$1048576,0),MATCH((CUADRO!P$5&amp;$E487),'Hoja de Trabajo para listado'!$BC$151:$CB$151,0)),0)+IFERROR(INDEX('Hoja de Trabajo para listado'!$DE$153:$DG$274,MATCH($A487,'Hoja de Trabajo para listado'!$DE$153:$DE$1048576,0),MATCH((CUADRO!P$5&amp;$E487),'Hoja de Trabajo para listado'!$DE$151:$DG$151,0)),0)+IFERROR(INDEX('Hoja de Trabajo para listado'!$CD$155:$DC$1048576,MATCH($A487,'Hoja de Trabajo para listado'!$CD$155:$CD$1048576,0),MATCH((CUADRO!P$5&amp;$E487),'Hoja de Trabajo para listado'!$CD$151:$DC$151,0)),0)</f>
        <v>0</v>
      </c>
      <c r="Q487" s="255">
        <f ca="1">+IFERROR(INDEX('Hoja de Trabajo para listado'!$A$155:$Z$1048576,MATCH($A487,'Hoja de Trabajo para listado'!$A$155:$A$1048576,0),MATCH((CUADRO!Q$5&amp;$E487),'Hoja de Trabajo para listado'!$A$151:$Z$151,0)),0)+IFERROR(INDEX('Hoja de Trabajo para listado'!$AB$155:$BA$1048576,MATCH($A487,'Hoja de Trabajo para listado'!$AB$155:$AB$1048576,0),MATCH((CUADRO!Q$5&amp;$E487),'Hoja de Trabajo para listado'!$AB$151:$BA$151,0)),0)+IFERROR(INDEX('Hoja de Trabajo para listado'!$BC$155:$CB$1048576,MATCH($A487,'Hoja de Trabajo para listado'!$BC$155:$BC$1048576,0),MATCH((CUADRO!Q$5&amp;$E487),'Hoja de Trabajo para listado'!$BC$151:$CB$151,0)),0)+IFERROR(INDEX('Hoja de Trabajo para listado'!$DE$153:$DG$274,MATCH($A487,'Hoja de Trabajo para listado'!$DE$153:$DE$1048576,0),MATCH((CUADRO!Q$5&amp;$E487),'Hoja de Trabajo para listado'!$DE$151:$DG$151,0)),0)+IFERROR(INDEX('Hoja de Trabajo para listado'!$CD$155:$DC$1048576,MATCH($A487,'Hoja de Trabajo para listado'!$CD$155:$CD$1048576,0),MATCH((CUADRO!Q$5&amp;$E487),'Hoja de Trabajo para listado'!$CD$151:$DC$151,0)),0)</f>
        <v>0</v>
      </c>
      <c r="R487" s="255">
        <f t="shared" ca="1" si="14"/>
        <v>0</v>
      </c>
      <c r="S487" s="262">
        <f ca="1">+R486+R487</f>
        <v>0</v>
      </c>
      <c r="T487" s="255">
        <f ca="1">+S487</f>
        <v>0</v>
      </c>
      <c r="U487" s="254">
        <f t="shared" si="15"/>
        <v>2</v>
      </c>
      <c r="V487" s="362" t="str">
        <f>+VLOOKUP(A487,bd_lista!$A$3:$E$590,5,FALSE)</f>
        <v>Gobiernos Autonomos Municipales</v>
      </c>
      <c r="W487" s="362"/>
      <c r="X487" s="254">
        <f>+VLOOKUP(A487,[2]Sheet1!$A$13:$D$744,4,FALSE)</f>
        <v>0</v>
      </c>
      <c r="Y487" s="254" t="e">
        <f>+VLOOKUP(X487,bd_lista!$A$3:$C$590,3,FALSE)</f>
        <v>#N/A</v>
      </c>
      <c r="Z487" s="314"/>
      <c r="AA487" s="315"/>
    </row>
    <row r="488" spans="1:27" customFormat="1" ht="27" hidden="1" customHeight="1">
      <c r="A488" s="32">
        <v>1219</v>
      </c>
      <c r="B488" s="306">
        <f>+A488</f>
        <v>1219</v>
      </c>
      <c r="C488" s="259" t="str">
        <f>+VLOOKUP(A488,bd_lista!$A$3:$C$590,3,FALSE)</f>
        <v>Gobierno Autónomo Municipal de Quime</v>
      </c>
      <c r="D488" s="361" t="str">
        <f>+C488</f>
        <v>Gobierno Autónomo Municipal de Quime</v>
      </c>
      <c r="E488" s="254" t="s">
        <v>1313</v>
      </c>
      <c r="F488" s="255">
        <f ca="1">+IFERROR(INDEX('Hoja de Trabajo para listado'!$A$155:$Z$1048576,MATCH($A488,'Hoja de Trabajo para listado'!$A$155:$A$1048576,0),MATCH((CUADRO!F$5&amp;$E488),'Hoja de Trabajo para listado'!$A$151:$Z$151,0)),0)+IFERROR(INDEX('Hoja de Trabajo para listado'!$AB$155:$BA$1048576,MATCH($A488,'Hoja de Trabajo para listado'!$AB$155:$AB$1048576,0),MATCH((CUADRO!F$5&amp;$E488),'Hoja de Trabajo para listado'!$AB$151:$BA$151,0)),0)+IFERROR(INDEX('Hoja de Trabajo para listado'!$BC$155:$CB$1048576,MATCH($A488,'Hoja de Trabajo para listado'!$BC$155:$BC$1048576,0),MATCH((CUADRO!F$5&amp;$E488),'Hoja de Trabajo para listado'!$BC$151:$CB$151,0)),0)+IFERROR(INDEX('Hoja de Trabajo para listado'!$DE$153:$DG$274,MATCH($A488,'Hoja de Trabajo para listado'!$DE$153:$DE$1048576,0),MATCH((CUADRO!F$5&amp;$E488),'Hoja de Trabajo para listado'!$DE$151:$DG$151,0)),0)+IFERROR(INDEX('Hoja de Trabajo para listado'!$CD$155:$DC$1048576,MATCH($A488,'Hoja de Trabajo para listado'!$CD$155:$CD$1048576,0),MATCH((CUADRO!F$5&amp;$E488),'Hoja de Trabajo para listado'!$CD$151:$DC$151,0)),0)</f>
        <v>0</v>
      </c>
      <c r="G488" s="255">
        <f ca="1">+IFERROR(INDEX('Hoja de Trabajo para listado'!$A$155:$Z$1048576,MATCH($A488,'Hoja de Trabajo para listado'!$A$155:$A$1048576,0),MATCH((CUADRO!G$5&amp;$E488),'Hoja de Trabajo para listado'!$A$151:$Z$151,0)),0)+IFERROR(INDEX('Hoja de Trabajo para listado'!$AB$155:$BA$1048576,MATCH($A488,'Hoja de Trabajo para listado'!$AB$155:$AB$1048576,0),MATCH((CUADRO!G$5&amp;$E488),'Hoja de Trabajo para listado'!$AB$151:$BA$151,0)),0)+IFERROR(INDEX('Hoja de Trabajo para listado'!$BC$155:$CB$1048576,MATCH($A488,'Hoja de Trabajo para listado'!$BC$155:$BC$1048576,0),MATCH((CUADRO!G$5&amp;$E488),'Hoja de Trabajo para listado'!$BC$151:$CB$151,0)),0)+IFERROR(INDEX('Hoja de Trabajo para listado'!$DE$153:$DG$274,MATCH($A488,'Hoja de Trabajo para listado'!$DE$153:$DE$1048576,0),MATCH((CUADRO!G$5&amp;$E488),'Hoja de Trabajo para listado'!$DE$151:$DG$151,0)),0)+IFERROR(INDEX('Hoja de Trabajo para listado'!$CD$155:$DC$1048576,MATCH($A488,'Hoja de Trabajo para listado'!$CD$155:$CD$1048576,0),MATCH((CUADRO!G$5&amp;$E488),'Hoja de Trabajo para listado'!$CD$151:$DC$151,0)),0)</f>
        <v>0</v>
      </c>
      <c r="H488" s="255">
        <f ca="1">+IFERROR(INDEX('Hoja de Trabajo para listado'!$A$155:$Z$1048576,MATCH($A488,'Hoja de Trabajo para listado'!$A$155:$A$1048576,0),MATCH((CUADRO!H$5&amp;$E488),'Hoja de Trabajo para listado'!$A$151:$Z$151,0)),0)+IFERROR(INDEX('Hoja de Trabajo para listado'!$AB$155:$BA$1048576,MATCH($A488,'Hoja de Trabajo para listado'!$AB$155:$AB$1048576,0),MATCH((CUADRO!H$5&amp;$E488),'Hoja de Trabajo para listado'!$AB$151:$BA$151,0)),0)+IFERROR(INDEX('Hoja de Trabajo para listado'!$BC$155:$CB$1048576,MATCH($A488,'Hoja de Trabajo para listado'!$BC$155:$BC$1048576,0),MATCH((CUADRO!H$5&amp;$E488),'Hoja de Trabajo para listado'!$BC$151:$CB$151,0)),0)+IFERROR(INDEX('Hoja de Trabajo para listado'!$DE$153:$DG$274,MATCH($A488,'Hoja de Trabajo para listado'!$DE$153:$DE$1048576,0),MATCH((CUADRO!H$5&amp;$E488),'Hoja de Trabajo para listado'!$DE$151:$DG$151,0)),0)+IFERROR(INDEX('Hoja de Trabajo para listado'!$CD$155:$DC$1048576,MATCH($A488,'Hoja de Trabajo para listado'!$CD$155:$CD$1048576,0),MATCH((CUADRO!H$5&amp;$E488),'Hoja de Trabajo para listado'!$CD$151:$DC$151,0)),0)</f>
        <v>0</v>
      </c>
      <c r="I488" s="255">
        <f ca="1">+IFERROR(INDEX('Hoja de Trabajo para listado'!$A$155:$Z$1048576,MATCH($A488,'Hoja de Trabajo para listado'!$A$155:$A$1048576,0),MATCH((CUADRO!I$5&amp;$E488),'Hoja de Trabajo para listado'!$A$151:$Z$151,0)),0)+IFERROR(INDEX('Hoja de Trabajo para listado'!$AB$155:$BA$1048576,MATCH($A488,'Hoja de Trabajo para listado'!$AB$155:$AB$1048576,0),MATCH((CUADRO!I$5&amp;$E488),'Hoja de Trabajo para listado'!$AB$151:$BA$151,0)),0)+IFERROR(INDEX('Hoja de Trabajo para listado'!$BC$155:$CB$1048576,MATCH($A488,'Hoja de Trabajo para listado'!$BC$155:$BC$1048576,0),MATCH((CUADRO!I$5&amp;$E488),'Hoja de Trabajo para listado'!$BC$151:$CB$151,0)),0)+IFERROR(INDEX('Hoja de Trabajo para listado'!$DE$153:$DG$274,MATCH($A488,'Hoja de Trabajo para listado'!$DE$153:$DE$1048576,0),MATCH((CUADRO!I$5&amp;$E488),'Hoja de Trabajo para listado'!$DE$151:$DG$151,0)),0)+IFERROR(INDEX('Hoja de Trabajo para listado'!$CD$155:$DC$1048576,MATCH($A488,'Hoja de Trabajo para listado'!$CD$155:$CD$1048576,0),MATCH((CUADRO!I$5&amp;$E488),'Hoja de Trabajo para listado'!$CD$151:$DC$151,0)),0)</f>
        <v>0</v>
      </c>
      <c r="J488" s="255">
        <f ca="1">+IFERROR(INDEX('Hoja de Trabajo para listado'!$A$155:$Z$1048576,MATCH($A488,'Hoja de Trabajo para listado'!$A$155:$A$1048576,0),MATCH((CUADRO!J$5&amp;$E488),'Hoja de Trabajo para listado'!$A$151:$Z$151,0)),0)+IFERROR(INDEX('Hoja de Trabajo para listado'!$AB$155:$BA$1048576,MATCH($A488,'Hoja de Trabajo para listado'!$AB$155:$AB$1048576,0),MATCH((CUADRO!J$5&amp;$E488),'Hoja de Trabajo para listado'!$AB$151:$BA$151,0)),0)+IFERROR(INDEX('Hoja de Trabajo para listado'!$BC$155:$CB$1048576,MATCH($A488,'Hoja de Trabajo para listado'!$BC$155:$BC$1048576,0),MATCH((CUADRO!J$5&amp;$E488),'Hoja de Trabajo para listado'!$BC$151:$CB$151,0)),0)+IFERROR(INDEX('Hoja de Trabajo para listado'!$DE$153:$DG$274,MATCH($A488,'Hoja de Trabajo para listado'!$DE$153:$DE$1048576,0),MATCH((CUADRO!J$5&amp;$E488),'Hoja de Trabajo para listado'!$DE$151:$DG$151,0)),0)+IFERROR(INDEX('Hoja de Trabajo para listado'!$CD$155:$DC$1048576,MATCH($A488,'Hoja de Trabajo para listado'!$CD$155:$CD$1048576,0),MATCH((CUADRO!J$5&amp;$E488),'Hoja de Trabajo para listado'!$CD$151:$DC$151,0)),0)</f>
        <v>0</v>
      </c>
      <c r="K488" s="255">
        <f ca="1">+IFERROR(INDEX('Hoja de Trabajo para listado'!$A$155:$Z$1048576,MATCH($A488,'Hoja de Trabajo para listado'!$A$155:$A$1048576,0),MATCH((CUADRO!K$5&amp;$E488),'Hoja de Trabajo para listado'!$A$151:$Z$151,0)),0)+IFERROR(INDEX('Hoja de Trabajo para listado'!$AB$155:$BA$1048576,MATCH($A488,'Hoja de Trabajo para listado'!$AB$155:$AB$1048576,0),MATCH((CUADRO!K$5&amp;$E488),'Hoja de Trabajo para listado'!$AB$151:$BA$151,0)),0)+IFERROR(INDEX('Hoja de Trabajo para listado'!$BC$155:$CB$1048576,MATCH($A488,'Hoja de Trabajo para listado'!$BC$155:$BC$1048576,0),MATCH((CUADRO!K$5&amp;$E488),'Hoja de Trabajo para listado'!$BC$151:$CB$151,0)),0)+IFERROR(INDEX('Hoja de Trabajo para listado'!$DE$153:$DG$274,MATCH($A488,'Hoja de Trabajo para listado'!$DE$153:$DE$1048576,0),MATCH((CUADRO!K$5&amp;$E488),'Hoja de Trabajo para listado'!$DE$151:$DG$151,0)),0)+IFERROR(INDEX('Hoja de Trabajo para listado'!$CD$155:$DC$1048576,MATCH($A488,'Hoja de Trabajo para listado'!$CD$155:$CD$1048576,0),MATCH((CUADRO!K$5&amp;$E488),'Hoja de Trabajo para listado'!$CD$151:$DC$151,0)),0)</f>
        <v>0</v>
      </c>
      <c r="L488" s="255">
        <f ca="1">+IFERROR(INDEX('Hoja de Trabajo para listado'!$A$155:$Z$1048576,MATCH($A488,'Hoja de Trabajo para listado'!$A$155:$A$1048576,0),MATCH((CUADRO!L$5&amp;$E488),'Hoja de Trabajo para listado'!$A$151:$Z$151,0)),0)+IFERROR(INDEX('Hoja de Trabajo para listado'!$AB$155:$BA$1048576,MATCH($A488,'Hoja de Trabajo para listado'!$AB$155:$AB$1048576,0),MATCH((CUADRO!L$5&amp;$E488),'Hoja de Trabajo para listado'!$AB$151:$BA$151,0)),0)+IFERROR(INDEX('Hoja de Trabajo para listado'!$BC$155:$CB$1048576,MATCH($A488,'Hoja de Trabajo para listado'!$BC$155:$BC$1048576,0),MATCH((CUADRO!L$5&amp;$E488),'Hoja de Trabajo para listado'!$BC$151:$CB$151,0)),0)+IFERROR(INDEX('Hoja de Trabajo para listado'!$DE$153:$DG$274,MATCH($A488,'Hoja de Trabajo para listado'!$DE$153:$DE$1048576,0),MATCH((CUADRO!L$5&amp;$E488),'Hoja de Trabajo para listado'!$DE$151:$DG$151,0)),0)+IFERROR(INDEX('Hoja de Trabajo para listado'!$CD$155:$DC$1048576,MATCH($A488,'Hoja de Trabajo para listado'!$CD$155:$CD$1048576,0),MATCH((CUADRO!L$5&amp;$E488),'Hoja de Trabajo para listado'!$CD$151:$DC$151,0)),0)</f>
        <v>0</v>
      </c>
      <c r="M488" s="255">
        <f ca="1">+IFERROR(INDEX('Hoja de Trabajo para listado'!$A$155:$Z$1048576,MATCH($A488,'Hoja de Trabajo para listado'!$A$155:$A$1048576,0),MATCH((CUADRO!M$5&amp;$E488),'Hoja de Trabajo para listado'!$A$151:$Z$151,0)),0)+IFERROR(INDEX('Hoja de Trabajo para listado'!$AB$155:$BA$1048576,MATCH($A488,'Hoja de Trabajo para listado'!$AB$155:$AB$1048576,0),MATCH((CUADRO!M$5&amp;$E488),'Hoja de Trabajo para listado'!$AB$151:$BA$151,0)),0)+IFERROR(INDEX('Hoja de Trabajo para listado'!$BC$155:$CB$1048576,MATCH($A488,'Hoja de Trabajo para listado'!$BC$155:$BC$1048576,0),MATCH((CUADRO!M$5&amp;$E488),'Hoja de Trabajo para listado'!$BC$151:$CB$151,0)),0)+IFERROR(INDEX('Hoja de Trabajo para listado'!$DE$153:$DG$274,MATCH($A488,'Hoja de Trabajo para listado'!$DE$153:$DE$1048576,0),MATCH((CUADRO!M$5&amp;$E488),'Hoja de Trabajo para listado'!$DE$151:$DG$151,0)),0)+IFERROR(INDEX('Hoja de Trabajo para listado'!$CD$155:$DC$1048576,MATCH($A488,'Hoja de Trabajo para listado'!$CD$155:$CD$1048576,0),MATCH((CUADRO!M$5&amp;$E488),'Hoja de Trabajo para listado'!$CD$151:$DC$151,0)),0)</f>
        <v>0</v>
      </c>
      <c r="N488" s="255">
        <f ca="1">+IFERROR(INDEX('Hoja de Trabajo para listado'!$A$155:$Z$1048576,MATCH($A488,'Hoja de Trabajo para listado'!$A$155:$A$1048576,0),MATCH((CUADRO!N$5&amp;$E488),'Hoja de Trabajo para listado'!$A$151:$Z$151,0)),0)+IFERROR(INDEX('Hoja de Trabajo para listado'!$AB$155:$BA$1048576,MATCH($A488,'Hoja de Trabajo para listado'!$AB$155:$AB$1048576,0),MATCH((CUADRO!N$5&amp;$E488),'Hoja de Trabajo para listado'!$AB$151:$BA$151,0)),0)+IFERROR(INDEX('Hoja de Trabajo para listado'!$BC$155:$CB$1048576,MATCH($A488,'Hoja de Trabajo para listado'!$BC$155:$BC$1048576,0),MATCH((CUADRO!N$5&amp;$E488),'Hoja de Trabajo para listado'!$BC$151:$CB$151,0)),0)+IFERROR(INDEX('Hoja de Trabajo para listado'!$DE$153:$DG$274,MATCH($A488,'Hoja de Trabajo para listado'!$DE$153:$DE$1048576,0),MATCH((CUADRO!N$5&amp;$E488),'Hoja de Trabajo para listado'!$DE$151:$DG$151,0)),0)+IFERROR(INDEX('Hoja de Trabajo para listado'!$CD$155:$DC$1048576,MATCH($A488,'Hoja de Trabajo para listado'!$CD$155:$CD$1048576,0),MATCH((CUADRO!N$5&amp;$E488),'Hoja de Trabajo para listado'!$CD$151:$DC$151,0)),0)</f>
        <v>0</v>
      </c>
      <c r="O488" s="255">
        <f ca="1">+IFERROR(INDEX('Hoja de Trabajo para listado'!$A$155:$Z$1048576,MATCH($A488,'Hoja de Trabajo para listado'!$A$155:$A$1048576,0),MATCH((CUADRO!O$5&amp;$E488),'Hoja de Trabajo para listado'!$A$151:$Z$151,0)),0)+IFERROR(INDEX('Hoja de Trabajo para listado'!$AB$155:$BA$1048576,MATCH($A488,'Hoja de Trabajo para listado'!$AB$155:$AB$1048576,0),MATCH((CUADRO!O$5&amp;$E488),'Hoja de Trabajo para listado'!$AB$151:$BA$151,0)),0)+IFERROR(INDEX('Hoja de Trabajo para listado'!$BC$155:$CB$1048576,MATCH($A488,'Hoja de Trabajo para listado'!$BC$155:$BC$1048576,0),MATCH((CUADRO!O$5&amp;$E488),'Hoja de Trabajo para listado'!$BC$151:$CB$151,0)),0)+IFERROR(INDEX('Hoja de Trabajo para listado'!$DE$153:$DG$274,MATCH($A488,'Hoja de Trabajo para listado'!$DE$153:$DE$1048576,0),MATCH((CUADRO!O$5&amp;$E488),'Hoja de Trabajo para listado'!$DE$151:$DG$151,0)),0)+IFERROR(INDEX('Hoja de Trabajo para listado'!$CD$155:$DC$1048576,MATCH($A488,'Hoja de Trabajo para listado'!$CD$155:$CD$1048576,0),MATCH((CUADRO!O$5&amp;$E488),'Hoja de Trabajo para listado'!$CD$151:$DC$151,0)),0)</f>
        <v>0</v>
      </c>
      <c r="P488" s="255">
        <f ca="1">+IFERROR(INDEX('Hoja de Trabajo para listado'!$A$155:$Z$1048576,MATCH($A488,'Hoja de Trabajo para listado'!$A$155:$A$1048576,0),MATCH((CUADRO!P$5&amp;$E488),'Hoja de Trabajo para listado'!$A$151:$Z$151,0)),0)+IFERROR(INDEX('Hoja de Trabajo para listado'!$AB$155:$BA$1048576,MATCH($A488,'Hoja de Trabajo para listado'!$AB$155:$AB$1048576,0),MATCH((CUADRO!P$5&amp;$E488),'Hoja de Trabajo para listado'!$AB$151:$BA$151,0)),0)+IFERROR(INDEX('Hoja de Trabajo para listado'!$BC$155:$CB$1048576,MATCH($A488,'Hoja de Trabajo para listado'!$BC$155:$BC$1048576,0),MATCH((CUADRO!P$5&amp;$E488),'Hoja de Trabajo para listado'!$BC$151:$CB$151,0)),0)+IFERROR(INDEX('Hoja de Trabajo para listado'!$DE$153:$DG$274,MATCH($A488,'Hoja de Trabajo para listado'!$DE$153:$DE$1048576,0),MATCH((CUADRO!P$5&amp;$E488),'Hoja de Trabajo para listado'!$DE$151:$DG$151,0)),0)+IFERROR(INDEX('Hoja de Trabajo para listado'!$CD$155:$DC$1048576,MATCH($A488,'Hoja de Trabajo para listado'!$CD$155:$CD$1048576,0),MATCH((CUADRO!P$5&amp;$E488),'Hoja de Trabajo para listado'!$CD$151:$DC$151,0)),0)</f>
        <v>0</v>
      </c>
      <c r="Q488" s="255">
        <f ca="1">+IFERROR(INDEX('Hoja de Trabajo para listado'!$A$155:$Z$1048576,MATCH($A488,'Hoja de Trabajo para listado'!$A$155:$A$1048576,0),MATCH((CUADRO!Q$5&amp;$E488),'Hoja de Trabajo para listado'!$A$151:$Z$151,0)),0)+IFERROR(INDEX('Hoja de Trabajo para listado'!$AB$155:$BA$1048576,MATCH($A488,'Hoja de Trabajo para listado'!$AB$155:$AB$1048576,0),MATCH((CUADRO!Q$5&amp;$E488),'Hoja de Trabajo para listado'!$AB$151:$BA$151,0)),0)+IFERROR(INDEX('Hoja de Trabajo para listado'!$BC$155:$CB$1048576,MATCH($A488,'Hoja de Trabajo para listado'!$BC$155:$BC$1048576,0),MATCH((CUADRO!Q$5&amp;$E488),'Hoja de Trabajo para listado'!$BC$151:$CB$151,0)),0)+IFERROR(INDEX('Hoja de Trabajo para listado'!$DE$153:$DG$274,MATCH($A488,'Hoja de Trabajo para listado'!$DE$153:$DE$1048576,0),MATCH((CUADRO!Q$5&amp;$E488),'Hoja de Trabajo para listado'!$DE$151:$DG$151,0)),0)+IFERROR(INDEX('Hoja de Trabajo para listado'!$CD$155:$DC$1048576,MATCH($A488,'Hoja de Trabajo para listado'!$CD$155:$CD$1048576,0),MATCH((CUADRO!Q$5&amp;$E488),'Hoja de Trabajo para listado'!$CD$151:$DC$151,0)),0)</f>
        <v>0</v>
      </c>
      <c r="R488" s="255">
        <f t="shared" ca="1" si="14"/>
        <v>0</v>
      </c>
      <c r="S488" s="262"/>
      <c r="T488" s="255">
        <f ca="1">+T489</f>
        <v>0</v>
      </c>
      <c r="U488" s="254">
        <f t="shared" si="15"/>
        <v>1</v>
      </c>
      <c r="V488" s="362" t="str">
        <f>+VLOOKUP(A488,bd_lista!$A$3:$E$590,5,FALSE)</f>
        <v>Gobiernos Autonomos Municipales</v>
      </c>
      <c r="W488" s="361" t="str">
        <f>+V488</f>
        <v>Gobiernos Autonomos Municipales</v>
      </c>
      <c r="X488" s="254">
        <f>+VLOOKUP(A488,[2]Sheet1!$A$13:$D$744,4,FALSE)</f>
        <v>0</v>
      </c>
      <c r="Y488" s="254" t="e">
        <f>+VLOOKUP(X488,bd_lista!$A$3:$C$590,3,FALSE)</f>
        <v>#N/A</v>
      </c>
      <c r="Z488" s="316">
        <f>+X488</f>
        <v>0</v>
      </c>
      <c r="AA488" s="317" t="e">
        <f>+Y488</f>
        <v>#N/A</v>
      </c>
    </row>
    <row r="489" spans="1:27" customFormat="1" ht="27" hidden="1" customHeight="1">
      <c r="A489" s="32">
        <v>1219</v>
      </c>
      <c r="B489" s="307"/>
      <c r="C489" s="259" t="str">
        <f>+VLOOKUP(A489,bd_lista!$A$3:$C$590,3,FALSE)</f>
        <v>Gobierno Autónomo Municipal de Quime</v>
      </c>
      <c r="D489" s="362"/>
      <c r="E489" s="256" t="s">
        <v>1314</v>
      </c>
      <c r="F489" s="255">
        <f ca="1">+IFERROR(INDEX('Hoja de Trabajo para listado'!$A$155:$Z$1048576,MATCH($A489,'Hoja de Trabajo para listado'!$A$155:$A$1048576,0),MATCH((CUADRO!F$5&amp;$E489),'Hoja de Trabajo para listado'!$A$151:$Z$151,0)),0)+IFERROR(INDEX('Hoja de Trabajo para listado'!$AB$155:$BA$1048576,MATCH($A489,'Hoja de Trabajo para listado'!$AB$155:$AB$1048576,0),MATCH((CUADRO!F$5&amp;$E489),'Hoja de Trabajo para listado'!$AB$151:$BA$151,0)),0)+IFERROR(INDEX('Hoja de Trabajo para listado'!$BC$155:$CB$1048576,MATCH($A489,'Hoja de Trabajo para listado'!$BC$155:$BC$1048576,0),MATCH((CUADRO!F$5&amp;$E489),'Hoja de Trabajo para listado'!$BC$151:$CB$151,0)),0)+IFERROR(INDEX('Hoja de Trabajo para listado'!$DE$153:$DG$274,MATCH($A489,'Hoja de Trabajo para listado'!$DE$153:$DE$1048576,0),MATCH((CUADRO!F$5&amp;$E489),'Hoja de Trabajo para listado'!$DE$151:$DG$151,0)),0)+IFERROR(INDEX('Hoja de Trabajo para listado'!$CD$155:$DC$1048576,MATCH($A489,'Hoja de Trabajo para listado'!$CD$155:$CD$1048576,0),MATCH((CUADRO!F$5&amp;$E489),'Hoja de Trabajo para listado'!$CD$151:$DC$151,0)),0)</f>
        <v>0</v>
      </c>
      <c r="G489" s="255">
        <f ca="1">+IFERROR(INDEX('Hoja de Trabajo para listado'!$A$155:$Z$1048576,MATCH($A489,'Hoja de Trabajo para listado'!$A$155:$A$1048576,0),MATCH((CUADRO!G$5&amp;$E489),'Hoja de Trabajo para listado'!$A$151:$Z$151,0)),0)+IFERROR(INDEX('Hoja de Trabajo para listado'!$AB$155:$BA$1048576,MATCH($A489,'Hoja de Trabajo para listado'!$AB$155:$AB$1048576,0),MATCH((CUADRO!G$5&amp;$E489),'Hoja de Trabajo para listado'!$AB$151:$BA$151,0)),0)+IFERROR(INDEX('Hoja de Trabajo para listado'!$BC$155:$CB$1048576,MATCH($A489,'Hoja de Trabajo para listado'!$BC$155:$BC$1048576,0),MATCH((CUADRO!G$5&amp;$E489),'Hoja de Trabajo para listado'!$BC$151:$CB$151,0)),0)+IFERROR(INDEX('Hoja de Trabajo para listado'!$DE$153:$DG$274,MATCH($A489,'Hoja de Trabajo para listado'!$DE$153:$DE$1048576,0),MATCH((CUADRO!G$5&amp;$E489),'Hoja de Trabajo para listado'!$DE$151:$DG$151,0)),0)+IFERROR(INDEX('Hoja de Trabajo para listado'!$CD$155:$DC$1048576,MATCH($A489,'Hoja de Trabajo para listado'!$CD$155:$CD$1048576,0),MATCH((CUADRO!G$5&amp;$E489),'Hoja de Trabajo para listado'!$CD$151:$DC$151,0)),0)</f>
        <v>0</v>
      </c>
      <c r="H489" s="255">
        <f ca="1">+IFERROR(INDEX('Hoja de Trabajo para listado'!$A$155:$Z$1048576,MATCH($A489,'Hoja de Trabajo para listado'!$A$155:$A$1048576,0),MATCH((CUADRO!H$5&amp;$E489),'Hoja de Trabajo para listado'!$A$151:$Z$151,0)),0)+IFERROR(INDEX('Hoja de Trabajo para listado'!$AB$155:$BA$1048576,MATCH($A489,'Hoja de Trabajo para listado'!$AB$155:$AB$1048576,0),MATCH((CUADRO!H$5&amp;$E489),'Hoja de Trabajo para listado'!$AB$151:$BA$151,0)),0)+IFERROR(INDEX('Hoja de Trabajo para listado'!$BC$155:$CB$1048576,MATCH($A489,'Hoja de Trabajo para listado'!$BC$155:$BC$1048576,0),MATCH((CUADRO!H$5&amp;$E489),'Hoja de Trabajo para listado'!$BC$151:$CB$151,0)),0)+IFERROR(INDEX('Hoja de Trabajo para listado'!$DE$153:$DG$274,MATCH($A489,'Hoja de Trabajo para listado'!$DE$153:$DE$1048576,0),MATCH((CUADRO!H$5&amp;$E489),'Hoja de Trabajo para listado'!$DE$151:$DG$151,0)),0)+IFERROR(INDEX('Hoja de Trabajo para listado'!$CD$155:$DC$1048576,MATCH($A489,'Hoja de Trabajo para listado'!$CD$155:$CD$1048576,0),MATCH((CUADRO!H$5&amp;$E489),'Hoja de Trabajo para listado'!$CD$151:$DC$151,0)),0)</f>
        <v>0</v>
      </c>
      <c r="I489" s="255">
        <f ca="1">+IFERROR(INDEX('Hoja de Trabajo para listado'!$A$155:$Z$1048576,MATCH($A489,'Hoja de Trabajo para listado'!$A$155:$A$1048576,0),MATCH((CUADRO!I$5&amp;$E489),'Hoja de Trabajo para listado'!$A$151:$Z$151,0)),0)+IFERROR(INDEX('Hoja de Trabajo para listado'!$AB$155:$BA$1048576,MATCH($A489,'Hoja de Trabajo para listado'!$AB$155:$AB$1048576,0),MATCH((CUADRO!I$5&amp;$E489),'Hoja de Trabajo para listado'!$AB$151:$BA$151,0)),0)+IFERROR(INDEX('Hoja de Trabajo para listado'!$BC$155:$CB$1048576,MATCH($A489,'Hoja de Trabajo para listado'!$BC$155:$BC$1048576,0),MATCH((CUADRO!I$5&amp;$E489),'Hoja de Trabajo para listado'!$BC$151:$CB$151,0)),0)+IFERROR(INDEX('Hoja de Trabajo para listado'!$DE$153:$DG$274,MATCH($A489,'Hoja de Trabajo para listado'!$DE$153:$DE$1048576,0),MATCH((CUADRO!I$5&amp;$E489),'Hoja de Trabajo para listado'!$DE$151:$DG$151,0)),0)+IFERROR(INDEX('Hoja de Trabajo para listado'!$CD$155:$DC$1048576,MATCH($A489,'Hoja de Trabajo para listado'!$CD$155:$CD$1048576,0),MATCH((CUADRO!I$5&amp;$E489),'Hoja de Trabajo para listado'!$CD$151:$DC$151,0)),0)</f>
        <v>0</v>
      </c>
      <c r="J489" s="255">
        <f ca="1">+IFERROR(INDEX('Hoja de Trabajo para listado'!$A$155:$Z$1048576,MATCH($A489,'Hoja de Trabajo para listado'!$A$155:$A$1048576,0),MATCH((CUADRO!J$5&amp;$E489),'Hoja de Trabajo para listado'!$A$151:$Z$151,0)),0)+IFERROR(INDEX('Hoja de Trabajo para listado'!$AB$155:$BA$1048576,MATCH($A489,'Hoja de Trabajo para listado'!$AB$155:$AB$1048576,0),MATCH((CUADRO!J$5&amp;$E489),'Hoja de Trabajo para listado'!$AB$151:$BA$151,0)),0)+IFERROR(INDEX('Hoja de Trabajo para listado'!$BC$155:$CB$1048576,MATCH($A489,'Hoja de Trabajo para listado'!$BC$155:$BC$1048576,0),MATCH((CUADRO!J$5&amp;$E489),'Hoja de Trabajo para listado'!$BC$151:$CB$151,0)),0)+IFERROR(INDEX('Hoja de Trabajo para listado'!$DE$153:$DG$274,MATCH($A489,'Hoja de Trabajo para listado'!$DE$153:$DE$1048576,0),MATCH((CUADRO!J$5&amp;$E489),'Hoja de Trabajo para listado'!$DE$151:$DG$151,0)),0)+IFERROR(INDEX('Hoja de Trabajo para listado'!$CD$155:$DC$1048576,MATCH($A489,'Hoja de Trabajo para listado'!$CD$155:$CD$1048576,0),MATCH((CUADRO!J$5&amp;$E489),'Hoja de Trabajo para listado'!$CD$151:$DC$151,0)),0)</f>
        <v>0</v>
      </c>
      <c r="K489" s="255">
        <f ca="1">+IFERROR(INDEX('Hoja de Trabajo para listado'!$A$155:$Z$1048576,MATCH($A489,'Hoja de Trabajo para listado'!$A$155:$A$1048576,0),MATCH((CUADRO!K$5&amp;$E489),'Hoja de Trabajo para listado'!$A$151:$Z$151,0)),0)+IFERROR(INDEX('Hoja de Trabajo para listado'!$AB$155:$BA$1048576,MATCH($A489,'Hoja de Trabajo para listado'!$AB$155:$AB$1048576,0),MATCH((CUADRO!K$5&amp;$E489),'Hoja de Trabajo para listado'!$AB$151:$BA$151,0)),0)+IFERROR(INDEX('Hoja de Trabajo para listado'!$BC$155:$CB$1048576,MATCH($A489,'Hoja de Trabajo para listado'!$BC$155:$BC$1048576,0),MATCH((CUADRO!K$5&amp;$E489),'Hoja de Trabajo para listado'!$BC$151:$CB$151,0)),0)+IFERROR(INDEX('Hoja de Trabajo para listado'!$DE$153:$DG$274,MATCH($A489,'Hoja de Trabajo para listado'!$DE$153:$DE$1048576,0),MATCH((CUADRO!K$5&amp;$E489),'Hoja de Trabajo para listado'!$DE$151:$DG$151,0)),0)+IFERROR(INDEX('Hoja de Trabajo para listado'!$CD$155:$DC$1048576,MATCH($A489,'Hoja de Trabajo para listado'!$CD$155:$CD$1048576,0),MATCH((CUADRO!K$5&amp;$E489),'Hoja de Trabajo para listado'!$CD$151:$DC$151,0)),0)</f>
        <v>0</v>
      </c>
      <c r="L489" s="255">
        <f ca="1">+IFERROR(INDEX('Hoja de Trabajo para listado'!$A$155:$Z$1048576,MATCH($A489,'Hoja de Trabajo para listado'!$A$155:$A$1048576,0),MATCH((CUADRO!L$5&amp;$E489),'Hoja de Trabajo para listado'!$A$151:$Z$151,0)),0)+IFERROR(INDEX('Hoja de Trabajo para listado'!$AB$155:$BA$1048576,MATCH($A489,'Hoja de Trabajo para listado'!$AB$155:$AB$1048576,0),MATCH((CUADRO!L$5&amp;$E489),'Hoja de Trabajo para listado'!$AB$151:$BA$151,0)),0)+IFERROR(INDEX('Hoja de Trabajo para listado'!$BC$155:$CB$1048576,MATCH($A489,'Hoja de Trabajo para listado'!$BC$155:$BC$1048576,0),MATCH((CUADRO!L$5&amp;$E489),'Hoja de Trabajo para listado'!$BC$151:$CB$151,0)),0)+IFERROR(INDEX('Hoja de Trabajo para listado'!$DE$153:$DG$274,MATCH($A489,'Hoja de Trabajo para listado'!$DE$153:$DE$1048576,0),MATCH((CUADRO!L$5&amp;$E489),'Hoja de Trabajo para listado'!$DE$151:$DG$151,0)),0)+IFERROR(INDEX('Hoja de Trabajo para listado'!$CD$155:$DC$1048576,MATCH($A489,'Hoja de Trabajo para listado'!$CD$155:$CD$1048576,0),MATCH((CUADRO!L$5&amp;$E489),'Hoja de Trabajo para listado'!$CD$151:$DC$151,0)),0)</f>
        <v>0</v>
      </c>
      <c r="M489" s="255">
        <f ca="1">+IFERROR(INDEX('Hoja de Trabajo para listado'!$A$155:$Z$1048576,MATCH($A489,'Hoja de Trabajo para listado'!$A$155:$A$1048576,0),MATCH((CUADRO!M$5&amp;$E489),'Hoja de Trabajo para listado'!$A$151:$Z$151,0)),0)+IFERROR(INDEX('Hoja de Trabajo para listado'!$AB$155:$BA$1048576,MATCH($A489,'Hoja de Trabajo para listado'!$AB$155:$AB$1048576,0),MATCH((CUADRO!M$5&amp;$E489),'Hoja de Trabajo para listado'!$AB$151:$BA$151,0)),0)+IFERROR(INDEX('Hoja de Trabajo para listado'!$BC$155:$CB$1048576,MATCH($A489,'Hoja de Trabajo para listado'!$BC$155:$BC$1048576,0),MATCH((CUADRO!M$5&amp;$E489),'Hoja de Trabajo para listado'!$BC$151:$CB$151,0)),0)+IFERROR(INDEX('Hoja de Trabajo para listado'!$DE$153:$DG$274,MATCH($A489,'Hoja de Trabajo para listado'!$DE$153:$DE$1048576,0),MATCH((CUADRO!M$5&amp;$E489),'Hoja de Trabajo para listado'!$DE$151:$DG$151,0)),0)+IFERROR(INDEX('Hoja de Trabajo para listado'!$CD$155:$DC$1048576,MATCH($A489,'Hoja de Trabajo para listado'!$CD$155:$CD$1048576,0),MATCH((CUADRO!M$5&amp;$E489),'Hoja de Trabajo para listado'!$CD$151:$DC$151,0)),0)</f>
        <v>0</v>
      </c>
      <c r="N489" s="255">
        <f ca="1">+IFERROR(INDEX('Hoja de Trabajo para listado'!$A$155:$Z$1048576,MATCH($A489,'Hoja de Trabajo para listado'!$A$155:$A$1048576,0),MATCH((CUADRO!N$5&amp;$E489),'Hoja de Trabajo para listado'!$A$151:$Z$151,0)),0)+IFERROR(INDEX('Hoja de Trabajo para listado'!$AB$155:$BA$1048576,MATCH($A489,'Hoja de Trabajo para listado'!$AB$155:$AB$1048576,0),MATCH((CUADRO!N$5&amp;$E489),'Hoja de Trabajo para listado'!$AB$151:$BA$151,0)),0)+IFERROR(INDEX('Hoja de Trabajo para listado'!$BC$155:$CB$1048576,MATCH($A489,'Hoja de Trabajo para listado'!$BC$155:$BC$1048576,0),MATCH((CUADRO!N$5&amp;$E489),'Hoja de Trabajo para listado'!$BC$151:$CB$151,0)),0)+IFERROR(INDEX('Hoja de Trabajo para listado'!$DE$153:$DG$274,MATCH($A489,'Hoja de Trabajo para listado'!$DE$153:$DE$1048576,0),MATCH((CUADRO!N$5&amp;$E489),'Hoja de Trabajo para listado'!$DE$151:$DG$151,0)),0)+IFERROR(INDEX('Hoja de Trabajo para listado'!$CD$155:$DC$1048576,MATCH($A489,'Hoja de Trabajo para listado'!$CD$155:$CD$1048576,0),MATCH((CUADRO!N$5&amp;$E489),'Hoja de Trabajo para listado'!$CD$151:$DC$151,0)),0)</f>
        <v>0</v>
      </c>
      <c r="O489" s="255">
        <f ca="1">+IFERROR(INDEX('Hoja de Trabajo para listado'!$A$155:$Z$1048576,MATCH($A489,'Hoja de Trabajo para listado'!$A$155:$A$1048576,0),MATCH((CUADRO!O$5&amp;$E489),'Hoja de Trabajo para listado'!$A$151:$Z$151,0)),0)+IFERROR(INDEX('Hoja de Trabajo para listado'!$AB$155:$BA$1048576,MATCH($A489,'Hoja de Trabajo para listado'!$AB$155:$AB$1048576,0),MATCH((CUADRO!O$5&amp;$E489),'Hoja de Trabajo para listado'!$AB$151:$BA$151,0)),0)+IFERROR(INDEX('Hoja de Trabajo para listado'!$BC$155:$CB$1048576,MATCH($A489,'Hoja de Trabajo para listado'!$BC$155:$BC$1048576,0),MATCH((CUADRO!O$5&amp;$E489),'Hoja de Trabajo para listado'!$BC$151:$CB$151,0)),0)+IFERROR(INDEX('Hoja de Trabajo para listado'!$DE$153:$DG$274,MATCH($A489,'Hoja de Trabajo para listado'!$DE$153:$DE$1048576,0),MATCH((CUADRO!O$5&amp;$E489),'Hoja de Trabajo para listado'!$DE$151:$DG$151,0)),0)+IFERROR(INDEX('Hoja de Trabajo para listado'!$CD$155:$DC$1048576,MATCH($A489,'Hoja de Trabajo para listado'!$CD$155:$CD$1048576,0),MATCH((CUADRO!O$5&amp;$E489),'Hoja de Trabajo para listado'!$CD$151:$DC$151,0)),0)</f>
        <v>0</v>
      </c>
      <c r="P489" s="255">
        <f ca="1">+IFERROR(INDEX('Hoja de Trabajo para listado'!$A$155:$Z$1048576,MATCH($A489,'Hoja de Trabajo para listado'!$A$155:$A$1048576,0),MATCH((CUADRO!P$5&amp;$E489),'Hoja de Trabajo para listado'!$A$151:$Z$151,0)),0)+IFERROR(INDEX('Hoja de Trabajo para listado'!$AB$155:$BA$1048576,MATCH($A489,'Hoja de Trabajo para listado'!$AB$155:$AB$1048576,0),MATCH((CUADRO!P$5&amp;$E489),'Hoja de Trabajo para listado'!$AB$151:$BA$151,0)),0)+IFERROR(INDEX('Hoja de Trabajo para listado'!$BC$155:$CB$1048576,MATCH($A489,'Hoja de Trabajo para listado'!$BC$155:$BC$1048576,0),MATCH((CUADRO!P$5&amp;$E489),'Hoja de Trabajo para listado'!$BC$151:$CB$151,0)),0)+IFERROR(INDEX('Hoja de Trabajo para listado'!$DE$153:$DG$274,MATCH($A489,'Hoja de Trabajo para listado'!$DE$153:$DE$1048576,0),MATCH((CUADRO!P$5&amp;$E489),'Hoja de Trabajo para listado'!$DE$151:$DG$151,0)),0)+IFERROR(INDEX('Hoja de Trabajo para listado'!$CD$155:$DC$1048576,MATCH($A489,'Hoja de Trabajo para listado'!$CD$155:$CD$1048576,0),MATCH((CUADRO!P$5&amp;$E489),'Hoja de Trabajo para listado'!$CD$151:$DC$151,0)),0)</f>
        <v>0</v>
      </c>
      <c r="Q489" s="255">
        <f ca="1">+IFERROR(INDEX('Hoja de Trabajo para listado'!$A$155:$Z$1048576,MATCH($A489,'Hoja de Trabajo para listado'!$A$155:$A$1048576,0),MATCH((CUADRO!Q$5&amp;$E489),'Hoja de Trabajo para listado'!$A$151:$Z$151,0)),0)+IFERROR(INDEX('Hoja de Trabajo para listado'!$AB$155:$BA$1048576,MATCH($A489,'Hoja de Trabajo para listado'!$AB$155:$AB$1048576,0),MATCH((CUADRO!Q$5&amp;$E489),'Hoja de Trabajo para listado'!$AB$151:$BA$151,0)),0)+IFERROR(INDEX('Hoja de Trabajo para listado'!$BC$155:$CB$1048576,MATCH($A489,'Hoja de Trabajo para listado'!$BC$155:$BC$1048576,0),MATCH((CUADRO!Q$5&amp;$E489),'Hoja de Trabajo para listado'!$BC$151:$CB$151,0)),0)+IFERROR(INDEX('Hoja de Trabajo para listado'!$DE$153:$DG$274,MATCH($A489,'Hoja de Trabajo para listado'!$DE$153:$DE$1048576,0),MATCH((CUADRO!Q$5&amp;$E489),'Hoja de Trabajo para listado'!$DE$151:$DG$151,0)),0)+IFERROR(INDEX('Hoja de Trabajo para listado'!$CD$155:$DC$1048576,MATCH($A489,'Hoja de Trabajo para listado'!$CD$155:$CD$1048576,0),MATCH((CUADRO!Q$5&amp;$E489),'Hoja de Trabajo para listado'!$CD$151:$DC$151,0)),0)</f>
        <v>0</v>
      </c>
      <c r="R489" s="255">
        <f t="shared" ca="1" si="14"/>
        <v>0</v>
      </c>
      <c r="S489" s="262">
        <f ca="1">+R488+R489</f>
        <v>0</v>
      </c>
      <c r="T489" s="255">
        <f ca="1">+S489</f>
        <v>0</v>
      </c>
      <c r="U489" s="254">
        <f t="shared" si="15"/>
        <v>2</v>
      </c>
      <c r="V489" s="362" t="str">
        <f>+VLOOKUP(A489,bd_lista!$A$3:$E$590,5,FALSE)</f>
        <v>Gobiernos Autonomos Municipales</v>
      </c>
      <c r="W489" s="362"/>
      <c r="X489" s="254">
        <f>+VLOOKUP(A489,[2]Sheet1!$A$13:$D$744,4,FALSE)</f>
        <v>0</v>
      </c>
      <c r="Y489" s="254" t="e">
        <f>+VLOOKUP(X489,bd_lista!$A$3:$C$590,3,FALSE)</f>
        <v>#N/A</v>
      </c>
      <c r="Z489" s="314"/>
      <c r="AA489" s="315"/>
    </row>
    <row r="490" spans="1:27" customFormat="1" ht="15" hidden="1" customHeight="1">
      <c r="A490" s="32">
        <v>1220</v>
      </c>
      <c r="B490" s="306">
        <f>+A490</f>
        <v>1220</v>
      </c>
      <c r="C490" s="259" t="str">
        <f>+VLOOKUP(A490,bd_lista!$A$3:$C$590,3,FALSE)</f>
        <v>Gobierno Autónomo Municipal de Cajuata</v>
      </c>
      <c r="D490" s="361" t="str">
        <f>+C490</f>
        <v>Gobierno Autónomo Municipal de Cajuata</v>
      </c>
      <c r="E490" s="254" t="s">
        <v>1313</v>
      </c>
      <c r="F490" s="255">
        <f ca="1">+IFERROR(INDEX('Hoja de Trabajo para listado'!$A$155:$Z$1048576,MATCH($A490,'Hoja de Trabajo para listado'!$A$155:$A$1048576,0),MATCH((CUADRO!F$5&amp;$E490),'Hoja de Trabajo para listado'!$A$151:$Z$151,0)),0)+IFERROR(INDEX('Hoja de Trabajo para listado'!$AB$155:$BA$1048576,MATCH($A490,'Hoja de Trabajo para listado'!$AB$155:$AB$1048576,0),MATCH((CUADRO!F$5&amp;$E490),'Hoja de Trabajo para listado'!$AB$151:$BA$151,0)),0)+IFERROR(INDEX('Hoja de Trabajo para listado'!$BC$155:$CB$1048576,MATCH($A490,'Hoja de Trabajo para listado'!$BC$155:$BC$1048576,0),MATCH((CUADRO!F$5&amp;$E490),'Hoja de Trabajo para listado'!$BC$151:$CB$151,0)),0)+IFERROR(INDEX('Hoja de Trabajo para listado'!$DE$153:$DG$274,MATCH($A490,'Hoja de Trabajo para listado'!$DE$153:$DE$1048576,0),MATCH((CUADRO!F$5&amp;$E490),'Hoja de Trabajo para listado'!$DE$151:$DG$151,0)),0)+IFERROR(INDEX('Hoja de Trabajo para listado'!$CD$155:$DC$1048576,MATCH($A490,'Hoja de Trabajo para listado'!$CD$155:$CD$1048576,0),MATCH((CUADRO!F$5&amp;$E490),'Hoja de Trabajo para listado'!$CD$151:$DC$151,0)),0)</f>
        <v>0</v>
      </c>
      <c r="G490" s="255">
        <f ca="1">+IFERROR(INDEX('Hoja de Trabajo para listado'!$A$155:$Z$1048576,MATCH($A490,'Hoja de Trabajo para listado'!$A$155:$A$1048576,0),MATCH((CUADRO!G$5&amp;$E490),'Hoja de Trabajo para listado'!$A$151:$Z$151,0)),0)+IFERROR(INDEX('Hoja de Trabajo para listado'!$AB$155:$BA$1048576,MATCH($A490,'Hoja de Trabajo para listado'!$AB$155:$AB$1048576,0),MATCH((CUADRO!G$5&amp;$E490),'Hoja de Trabajo para listado'!$AB$151:$BA$151,0)),0)+IFERROR(INDEX('Hoja de Trabajo para listado'!$BC$155:$CB$1048576,MATCH($A490,'Hoja de Trabajo para listado'!$BC$155:$BC$1048576,0),MATCH((CUADRO!G$5&amp;$E490),'Hoja de Trabajo para listado'!$BC$151:$CB$151,0)),0)+IFERROR(INDEX('Hoja de Trabajo para listado'!$DE$153:$DG$274,MATCH($A490,'Hoja de Trabajo para listado'!$DE$153:$DE$1048576,0),MATCH((CUADRO!G$5&amp;$E490),'Hoja de Trabajo para listado'!$DE$151:$DG$151,0)),0)+IFERROR(INDEX('Hoja de Trabajo para listado'!$CD$155:$DC$1048576,MATCH($A490,'Hoja de Trabajo para listado'!$CD$155:$CD$1048576,0),MATCH((CUADRO!G$5&amp;$E490),'Hoja de Trabajo para listado'!$CD$151:$DC$151,0)),0)</f>
        <v>0</v>
      </c>
      <c r="H490" s="255">
        <f ca="1">+IFERROR(INDEX('Hoja de Trabajo para listado'!$A$155:$Z$1048576,MATCH($A490,'Hoja de Trabajo para listado'!$A$155:$A$1048576,0),MATCH((CUADRO!H$5&amp;$E490),'Hoja de Trabajo para listado'!$A$151:$Z$151,0)),0)+IFERROR(INDEX('Hoja de Trabajo para listado'!$AB$155:$BA$1048576,MATCH($A490,'Hoja de Trabajo para listado'!$AB$155:$AB$1048576,0),MATCH((CUADRO!H$5&amp;$E490),'Hoja de Trabajo para listado'!$AB$151:$BA$151,0)),0)+IFERROR(INDEX('Hoja de Trabajo para listado'!$BC$155:$CB$1048576,MATCH($A490,'Hoja de Trabajo para listado'!$BC$155:$BC$1048576,0),MATCH((CUADRO!H$5&amp;$E490),'Hoja de Trabajo para listado'!$BC$151:$CB$151,0)),0)+IFERROR(INDEX('Hoja de Trabajo para listado'!$DE$153:$DG$274,MATCH($A490,'Hoja de Trabajo para listado'!$DE$153:$DE$1048576,0),MATCH((CUADRO!H$5&amp;$E490),'Hoja de Trabajo para listado'!$DE$151:$DG$151,0)),0)+IFERROR(INDEX('Hoja de Trabajo para listado'!$CD$155:$DC$1048576,MATCH($A490,'Hoja de Trabajo para listado'!$CD$155:$CD$1048576,0),MATCH((CUADRO!H$5&amp;$E490),'Hoja de Trabajo para listado'!$CD$151:$DC$151,0)),0)</f>
        <v>0</v>
      </c>
      <c r="I490" s="255">
        <f ca="1">+IFERROR(INDEX('Hoja de Trabajo para listado'!$A$155:$Z$1048576,MATCH($A490,'Hoja de Trabajo para listado'!$A$155:$A$1048576,0),MATCH((CUADRO!I$5&amp;$E490),'Hoja de Trabajo para listado'!$A$151:$Z$151,0)),0)+IFERROR(INDEX('Hoja de Trabajo para listado'!$AB$155:$BA$1048576,MATCH($A490,'Hoja de Trabajo para listado'!$AB$155:$AB$1048576,0),MATCH((CUADRO!I$5&amp;$E490),'Hoja de Trabajo para listado'!$AB$151:$BA$151,0)),0)+IFERROR(INDEX('Hoja de Trabajo para listado'!$BC$155:$CB$1048576,MATCH($A490,'Hoja de Trabajo para listado'!$BC$155:$BC$1048576,0),MATCH((CUADRO!I$5&amp;$E490),'Hoja de Trabajo para listado'!$BC$151:$CB$151,0)),0)+IFERROR(INDEX('Hoja de Trabajo para listado'!$DE$153:$DG$274,MATCH($A490,'Hoja de Trabajo para listado'!$DE$153:$DE$1048576,0),MATCH((CUADRO!I$5&amp;$E490),'Hoja de Trabajo para listado'!$DE$151:$DG$151,0)),0)+IFERROR(INDEX('Hoja de Trabajo para listado'!$CD$155:$DC$1048576,MATCH($A490,'Hoja de Trabajo para listado'!$CD$155:$CD$1048576,0),MATCH((CUADRO!I$5&amp;$E490),'Hoja de Trabajo para listado'!$CD$151:$DC$151,0)),0)</f>
        <v>0</v>
      </c>
      <c r="J490" s="255">
        <f ca="1">+IFERROR(INDEX('Hoja de Trabajo para listado'!$A$155:$Z$1048576,MATCH($A490,'Hoja de Trabajo para listado'!$A$155:$A$1048576,0),MATCH((CUADRO!J$5&amp;$E490),'Hoja de Trabajo para listado'!$A$151:$Z$151,0)),0)+IFERROR(INDEX('Hoja de Trabajo para listado'!$AB$155:$BA$1048576,MATCH($A490,'Hoja de Trabajo para listado'!$AB$155:$AB$1048576,0),MATCH((CUADRO!J$5&amp;$E490),'Hoja de Trabajo para listado'!$AB$151:$BA$151,0)),0)+IFERROR(INDEX('Hoja de Trabajo para listado'!$BC$155:$CB$1048576,MATCH($A490,'Hoja de Trabajo para listado'!$BC$155:$BC$1048576,0),MATCH((CUADRO!J$5&amp;$E490),'Hoja de Trabajo para listado'!$BC$151:$CB$151,0)),0)+IFERROR(INDEX('Hoja de Trabajo para listado'!$DE$153:$DG$274,MATCH($A490,'Hoja de Trabajo para listado'!$DE$153:$DE$1048576,0),MATCH((CUADRO!J$5&amp;$E490),'Hoja de Trabajo para listado'!$DE$151:$DG$151,0)),0)+IFERROR(INDEX('Hoja de Trabajo para listado'!$CD$155:$DC$1048576,MATCH($A490,'Hoja de Trabajo para listado'!$CD$155:$CD$1048576,0),MATCH((CUADRO!J$5&amp;$E490),'Hoja de Trabajo para listado'!$CD$151:$DC$151,0)),0)</f>
        <v>0</v>
      </c>
      <c r="K490" s="255">
        <f ca="1">+IFERROR(INDEX('Hoja de Trabajo para listado'!$A$155:$Z$1048576,MATCH($A490,'Hoja de Trabajo para listado'!$A$155:$A$1048576,0),MATCH((CUADRO!K$5&amp;$E490),'Hoja de Trabajo para listado'!$A$151:$Z$151,0)),0)+IFERROR(INDEX('Hoja de Trabajo para listado'!$AB$155:$BA$1048576,MATCH($A490,'Hoja de Trabajo para listado'!$AB$155:$AB$1048576,0),MATCH((CUADRO!K$5&amp;$E490),'Hoja de Trabajo para listado'!$AB$151:$BA$151,0)),0)+IFERROR(INDEX('Hoja de Trabajo para listado'!$BC$155:$CB$1048576,MATCH($A490,'Hoja de Trabajo para listado'!$BC$155:$BC$1048576,0),MATCH((CUADRO!K$5&amp;$E490),'Hoja de Trabajo para listado'!$BC$151:$CB$151,0)),0)+IFERROR(INDEX('Hoja de Trabajo para listado'!$DE$153:$DG$274,MATCH($A490,'Hoja de Trabajo para listado'!$DE$153:$DE$1048576,0),MATCH((CUADRO!K$5&amp;$E490),'Hoja de Trabajo para listado'!$DE$151:$DG$151,0)),0)+IFERROR(INDEX('Hoja de Trabajo para listado'!$CD$155:$DC$1048576,MATCH($A490,'Hoja de Trabajo para listado'!$CD$155:$CD$1048576,0),MATCH((CUADRO!K$5&amp;$E490),'Hoja de Trabajo para listado'!$CD$151:$DC$151,0)),0)</f>
        <v>0</v>
      </c>
      <c r="L490" s="255">
        <f ca="1">+IFERROR(INDEX('Hoja de Trabajo para listado'!$A$155:$Z$1048576,MATCH($A490,'Hoja de Trabajo para listado'!$A$155:$A$1048576,0),MATCH((CUADRO!L$5&amp;$E490),'Hoja de Trabajo para listado'!$A$151:$Z$151,0)),0)+IFERROR(INDEX('Hoja de Trabajo para listado'!$AB$155:$BA$1048576,MATCH($A490,'Hoja de Trabajo para listado'!$AB$155:$AB$1048576,0),MATCH((CUADRO!L$5&amp;$E490),'Hoja de Trabajo para listado'!$AB$151:$BA$151,0)),0)+IFERROR(INDEX('Hoja de Trabajo para listado'!$BC$155:$CB$1048576,MATCH($A490,'Hoja de Trabajo para listado'!$BC$155:$BC$1048576,0),MATCH((CUADRO!L$5&amp;$E490),'Hoja de Trabajo para listado'!$BC$151:$CB$151,0)),0)+IFERROR(INDEX('Hoja de Trabajo para listado'!$DE$153:$DG$274,MATCH($A490,'Hoja de Trabajo para listado'!$DE$153:$DE$1048576,0),MATCH((CUADRO!L$5&amp;$E490),'Hoja de Trabajo para listado'!$DE$151:$DG$151,0)),0)+IFERROR(INDEX('Hoja de Trabajo para listado'!$CD$155:$DC$1048576,MATCH($A490,'Hoja de Trabajo para listado'!$CD$155:$CD$1048576,0),MATCH((CUADRO!L$5&amp;$E490),'Hoja de Trabajo para listado'!$CD$151:$DC$151,0)),0)</f>
        <v>0</v>
      </c>
      <c r="M490" s="255">
        <f ca="1">+IFERROR(INDEX('Hoja de Trabajo para listado'!$A$155:$Z$1048576,MATCH($A490,'Hoja de Trabajo para listado'!$A$155:$A$1048576,0),MATCH((CUADRO!M$5&amp;$E490),'Hoja de Trabajo para listado'!$A$151:$Z$151,0)),0)+IFERROR(INDEX('Hoja de Trabajo para listado'!$AB$155:$BA$1048576,MATCH($A490,'Hoja de Trabajo para listado'!$AB$155:$AB$1048576,0),MATCH((CUADRO!M$5&amp;$E490),'Hoja de Trabajo para listado'!$AB$151:$BA$151,0)),0)+IFERROR(INDEX('Hoja de Trabajo para listado'!$BC$155:$CB$1048576,MATCH($A490,'Hoja de Trabajo para listado'!$BC$155:$BC$1048576,0),MATCH((CUADRO!M$5&amp;$E490),'Hoja de Trabajo para listado'!$BC$151:$CB$151,0)),0)+IFERROR(INDEX('Hoja de Trabajo para listado'!$DE$153:$DG$274,MATCH($A490,'Hoja de Trabajo para listado'!$DE$153:$DE$1048576,0),MATCH((CUADRO!M$5&amp;$E490),'Hoja de Trabajo para listado'!$DE$151:$DG$151,0)),0)+IFERROR(INDEX('Hoja de Trabajo para listado'!$CD$155:$DC$1048576,MATCH($A490,'Hoja de Trabajo para listado'!$CD$155:$CD$1048576,0),MATCH((CUADRO!M$5&amp;$E490),'Hoja de Trabajo para listado'!$CD$151:$DC$151,0)),0)</f>
        <v>0</v>
      </c>
      <c r="N490" s="255">
        <f ca="1">+IFERROR(INDEX('Hoja de Trabajo para listado'!$A$155:$Z$1048576,MATCH($A490,'Hoja de Trabajo para listado'!$A$155:$A$1048576,0),MATCH((CUADRO!N$5&amp;$E490),'Hoja de Trabajo para listado'!$A$151:$Z$151,0)),0)+IFERROR(INDEX('Hoja de Trabajo para listado'!$AB$155:$BA$1048576,MATCH($A490,'Hoja de Trabajo para listado'!$AB$155:$AB$1048576,0),MATCH((CUADRO!N$5&amp;$E490),'Hoja de Trabajo para listado'!$AB$151:$BA$151,0)),0)+IFERROR(INDEX('Hoja de Trabajo para listado'!$BC$155:$CB$1048576,MATCH($A490,'Hoja de Trabajo para listado'!$BC$155:$BC$1048576,0),MATCH((CUADRO!N$5&amp;$E490),'Hoja de Trabajo para listado'!$BC$151:$CB$151,0)),0)+IFERROR(INDEX('Hoja de Trabajo para listado'!$DE$153:$DG$274,MATCH($A490,'Hoja de Trabajo para listado'!$DE$153:$DE$1048576,0),MATCH((CUADRO!N$5&amp;$E490),'Hoja de Trabajo para listado'!$DE$151:$DG$151,0)),0)+IFERROR(INDEX('Hoja de Trabajo para listado'!$CD$155:$DC$1048576,MATCH($A490,'Hoja de Trabajo para listado'!$CD$155:$CD$1048576,0),MATCH((CUADRO!N$5&amp;$E490),'Hoja de Trabajo para listado'!$CD$151:$DC$151,0)),0)</f>
        <v>0</v>
      </c>
      <c r="O490" s="255">
        <f ca="1">+IFERROR(INDEX('Hoja de Trabajo para listado'!$A$155:$Z$1048576,MATCH($A490,'Hoja de Trabajo para listado'!$A$155:$A$1048576,0),MATCH((CUADRO!O$5&amp;$E490),'Hoja de Trabajo para listado'!$A$151:$Z$151,0)),0)+IFERROR(INDEX('Hoja de Trabajo para listado'!$AB$155:$BA$1048576,MATCH($A490,'Hoja de Trabajo para listado'!$AB$155:$AB$1048576,0),MATCH((CUADRO!O$5&amp;$E490),'Hoja de Trabajo para listado'!$AB$151:$BA$151,0)),0)+IFERROR(INDEX('Hoja de Trabajo para listado'!$BC$155:$CB$1048576,MATCH($A490,'Hoja de Trabajo para listado'!$BC$155:$BC$1048576,0),MATCH((CUADRO!O$5&amp;$E490),'Hoja de Trabajo para listado'!$BC$151:$CB$151,0)),0)+IFERROR(INDEX('Hoja de Trabajo para listado'!$DE$153:$DG$274,MATCH($A490,'Hoja de Trabajo para listado'!$DE$153:$DE$1048576,0),MATCH((CUADRO!O$5&amp;$E490),'Hoja de Trabajo para listado'!$DE$151:$DG$151,0)),0)+IFERROR(INDEX('Hoja de Trabajo para listado'!$CD$155:$DC$1048576,MATCH($A490,'Hoja de Trabajo para listado'!$CD$155:$CD$1048576,0),MATCH((CUADRO!O$5&amp;$E490),'Hoja de Trabajo para listado'!$CD$151:$DC$151,0)),0)</f>
        <v>0</v>
      </c>
      <c r="P490" s="255">
        <f ca="1">+IFERROR(INDEX('Hoja de Trabajo para listado'!$A$155:$Z$1048576,MATCH($A490,'Hoja de Trabajo para listado'!$A$155:$A$1048576,0),MATCH((CUADRO!P$5&amp;$E490),'Hoja de Trabajo para listado'!$A$151:$Z$151,0)),0)+IFERROR(INDEX('Hoja de Trabajo para listado'!$AB$155:$BA$1048576,MATCH($A490,'Hoja de Trabajo para listado'!$AB$155:$AB$1048576,0),MATCH((CUADRO!P$5&amp;$E490),'Hoja de Trabajo para listado'!$AB$151:$BA$151,0)),0)+IFERROR(INDEX('Hoja de Trabajo para listado'!$BC$155:$CB$1048576,MATCH($A490,'Hoja de Trabajo para listado'!$BC$155:$BC$1048576,0),MATCH((CUADRO!P$5&amp;$E490),'Hoja de Trabajo para listado'!$BC$151:$CB$151,0)),0)+IFERROR(INDEX('Hoja de Trabajo para listado'!$DE$153:$DG$274,MATCH($A490,'Hoja de Trabajo para listado'!$DE$153:$DE$1048576,0),MATCH((CUADRO!P$5&amp;$E490),'Hoja de Trabajo para listado'!$DE$151:$DG$151,0)),0)+IFERROR(INDEX('Hoja de Trabajo para listado'!$CD$155:$DC$1048576,MATCH($A490,'Hoja de Trabajo para listado'!$CD$155:$CD$1048576,0),MATCH((CUADRO!P$5&amp;$E490),'Hoja de Trabajo para listado'!$CD$151:$DC$151,0)),0)</f>
        <v>0</v>
      </c>
      <c r="Q490" s="255">
        <f ca="1">+IFERROR(INDEX('Hoja de Trabajo para listado'!$A$155:$Z$1048576,MATCH($A490,'Hoja de Trabajo para listado'!$A$155:$A$1048576,0),MATCH((CUADRO!Q$5&amp;$E490),'Hoja de Trabajo para listado'!$A$151:$Z$151,0)),0)+IFERROR(INDEX('Hoja de Trabajo para listado'!$AB$155:$BA$1048576,MATCH($A490,'Hoja de Trabajo para listado'!$AB$155:$AB$1048576,0),MATCH((CUADRO!Q$5&amp;$E490),'Hoja de Trabajo para listado'!$AB$151:$BA$151,0)),0)+IFERROR(INDEX('Hoja de Trabajo para listado'!$BC$155:$CB$1048576,MATCH($A490,'Hoja de Trabajo para listado'!$BC$155:$BC$1048576,0),MATCH((CUADRO!Q$5&amp;$E490),'Hoja de Trabajo para listado'!$BC$151:$CB$151,0)),0)+IFERROR(INDEX('Hoja de Trabajo para listado'!$DE$153:$DG$274,MATCH($A490,'Hoja de Trabajo para listado'!$DE$153:$DE$1048576,0),MATCH((CUADRO!Q$5&amp;$E490),'Hoja de Trabajo para listado'!$DE$151:$DG$151,0)),0)+IFERROR(INDEX('Hoja de Trabajo para listado'!$CD$155:$DC$1048576,MATCH($A490,'Hoja de Trabajo para listado'!$CD$155:$CD$1048576,0),MATCH((CUADRO!Q$5&amp;$E490),'Hoja de Trabajo para listado'!$CD$151:$DC$151,0)),0)</f>
        <v>0</v>
      </c>
      <c r="R490" s="255">
        <f t="shared" ca="1" si="14"/>
        <v>0</v>
      </c>
      <c r="S490" s="262"/>
      <c r="T490" s="255">
        <f ca="1">+T491</f>
        <v>0</v>
      </c>
      <c r="U490" s="254">
        <f t="shared" si="15"/>
        <v>1</v>
      </c>
      <c r="V490" s="362" t="str">
        <f>+VLOOKUP(A490,bd_lista!$A$3:$E$590,5,FALSE)</f>
        <v>Gobiernos Autonomos Municipales</v>
      </c>
      <c r="W490" s="361" t="str">
        <f>+V490</f>
        <v>Gobiernos Autonomos Municipales</v>
      </c>
      <c r="X490" s="254">
        <f>+VLOOKUP(A490,[2]Sheet1!$A$13:$D$744,4,FALSE)</f>
        <v>0</v>
      </c>
      <c r="Y490" s="254" t="e">
        <f>+VLOOKUP(X490,bd_lista!$A$3:$C$590,3,FALSE)</f>
        <v>#N/A</v>
      </c>
      <c r="Z490" s="316">
        <f>+X490</f>
        <v>0</v>
      </c>
      <c r="AA490" s="317" t="e">
        <f>+Y490</f>
        <v>#N/A</v>
      </c>
    </row>
    <row r="491" spans="1:27" customFormat="1" ht="15" hidden="1" customHeight="1">
      <c r="A491" s="32">
        <v>1220</v>
      </c>
      <c r="B491" s="307"/>
      <c r="C491" s="259" t="str">
        <f>+VLOOKUP(A491,bd_lista!$A$3:$C$590,3,FALSE)</f>
        <v>Gobierno Autónomo Municipal de Cajuata</v>
      </c>
      <c r="D491" s="362"/>
      <c r="E491" s="256" t="s">
        <v>1314</v>
      </c>
      <c r="F491" s="255">
        <f ca="1">+IFERROR(INDEX('Hoja de Trabajo para listado'!$A$155:$Z$1048576,MATCH($A491,'Hoja de Trabajo para listado'!$A$155:$A$1048576,0),MATCH((CUADRO!F$5&amp;$E491),'Hoja de Trabajo para listado'!$A$151:$Z$151,0)),0)+IFERROR(INDEX('Hoja de Trabajo para listado'!$AB$155:$BA$1048576,MATCH($A491,'Hoja de Trabajo para listado'!$AB$155:$AB$1048576,0),MATCH((CUADRO!F$5&amp;$E491),'Hoja de Trabajo para listado'!$AB$151:$BA$151,0)),0)+IFERROR(INDEX('Hoja de Trabajo para listado'!$BC$155:$CB$1048576,MATCH($A491,'Hoja de Trabajo para listado'!$BC$155:$BC$1048576,0),MATCH((CUADRO!F$5&amp;$E491),'Hoja de Trabajo para listado'!$BC$151:$CB$151,0)),0)+IFERROR(INDEX('Hoja de Trabajo para listado'!$DE$153:$DG$274,MATCH($A491,'Hoja de Trabajo para listado'!$DE$153:$DE$1048576,0),MATCH((CUADRO!F$5&amp;$E491),'Hoja de Trabajo para listado'!$DE$151:$DG$151,0)),0)+IFERROR(INDEX('Hoja de Trabajo para listado'!$CD$155:$DC$1048576,MATCH($A491,'Hoja de Trabajo para listado'!$CD$155:$CD$1048576,0),MATCH((CUADRO!F$5&amp;$E491),'Hoja de Trabajo para listado'!$CD$151:$DC$151,0)),0)</f>
        <v>0</v>
      </c>
      <c r="G491" s="255">
        <f ca="1">+IFERROR(INDEX('Hoja de Trabajo para listado'!$A$155:$Z$1048576,MATCH($A491,'Hoja de Trabajo para listado'!$A$155:$A$1048576,0),MATCH((CUADRO!G$5&amp;$E491),'Hoja de Trabajo para listado'!$A$151:$Z$151,0)),0)+IFERROR(INDEX('Hoja de Trabajo para listado'!$AB$155:$BA$1048576,MATCH($A491,'Hoja de Trabajo para listado'!$AB$155:$AB$1048576,0),MATCH((CUADRO!G$5&amp;$E491),'Hoja de Trabajo para listado'!$AB$151:$BA$151,0)),0)+IFERROR(INDEX('Hoja de Trabajo para listado'!$BC$155:$CB$1048576,MATCH($A491,'Hoja de Trabajo para listado'!$BC$155:$BC$1048576,0),MATCH((CUADRO!G$5&amp;$E491),'Hoja de Trabajo para listado'!$BC$151:$CB$151,0)),0)+IFERROR(INDEX('Hoja de Trabajo para listado'!$DE$153:$DG$274,MATCH($A491,'Hoja de Trabajo para listado'!$DE$153:$DE$1048576,0),MATCH((CUADRO!G$5&amp;$E491),'Hoja de Trabajo para listado'!$DE$151:$DG$151,0)),0)+IFERROR(INDEX('Hoja de Trabajo para listado'!$CD$155:$DC$1048576,MATCH($A491,'Hoja de Trabajo para listado'!$CD$155:$CD$1048576,0),MATCH((CUADRO!G$5&amp;$E491),'Hoja de Trabajo para listado'!$CD$151:$DC$151,0)),0)</f>
        <v>0</v>
      </c>
      <c r="H491" s="255">
        <f ca="1">+IFERROR(INDEX('Hoja de Trabajo para listado'!$A$155:$Z$1048576,MATCH($A491,'Hoja de Trabajo para listado'!$A$155:$A$1048576,0),MATCH((CUADRO!H$5&amp;$E491),'Hoja de Trabajo para listado'!$A$151:$Z$151,0)),0)+IFERROR(INDEX('Hoja de Trabajo para listado'!$AB$155:$BA$1048576,MATCH($A491,'Hoja de Trabajo para listado'!$AB$155:$AB$1048576,0),MATCH((CUADRO!H$5&amp;$E491),'Hoja de Trabajo para listado'!$AB$151:$BA$151,0)),0)+IFERROR(INDEX('Hoja de Trabajo para listado'!$BC$155:$CB$1048576,MATCH($A491,'Hoja de Trabajo para listado'!$BC$155:$BC$1048576,0),MATCH((CUADRO!H$5&amp;$E491),'Hoja de Trabajo para listado'!$BC$151:$CB$151,0)),0)+IFERROR(INDEX('Hoja de Trabajo para listado'!$DE$153:$DG$274,MATCH($A491,'Hoja de Trabajo para listado'!$DE$153:$DE$1048576,0),MATCH((CUADRO!H$5&amp;$E491),'Hoja de Trabajo para listado'!$DE$151:$DG$151,0)),0)+IFERROR(INDEX('Hoja de Trabajo para listado'!$CD$155:$DC$1048576,MATCH($A491,'Hoja de Trabajo para listado'!$CD$155:$CD$1048576,0),MATCH((CUADRO!H$5&amp;$E491),'Hoja de Trabajo para listado'!$CD$151:$DC$151,0)),0)</f>
        <v>0</v>
      </c>
      <c r="I491" s="255">
        <f ca="1">+IFERROR(INDEX('Hoja de Trabajo para listado'!$A$155:$Z$1048576,MATCH($A491,'Hoja de Trabajo para listado'!$A$155:$A$1048576,0),MATCH((CUADRO!I$5&amp;$E491),'Hoja de Trabajo para listado'!$A$151:$Z$151,0)),0)+IFERROR(INDEX('Hoja de Trabajo para listado'!$AB$155:$BA$1048576,MATCH($A491,'Hoja de Trabajo para listado'!$AB$155:$AB$1048576,0),MATCH((CUADRO!I$5&amp;$E491),'Hoja de Trabajo para listado'!$AB$151:$BA$151,0)),0)+IFERROR(INDEX('Hoja de Trabajo para listado'!$BC$155:$CB$1048576,MATCH($A491,'Hoja de Trabajo para listado'!$BC$155:$BC$1048576,0),MATCH((CUADRO!I$5&amp;$E491),'Hoja de Trabajo para listado'!$BC$151:$CB$151,0)),0)+IFERROR(INDEX('Hoja de Trabajo para listado'!$DE$153:$DG$274,MATCH($A491,'Hoja de Trabajo para listado'!$DE$153:$DE$1048576,0),MATCH((CUADRO!I$5&amp;$E491),'Hoja de Trabajo para listado'!$DE$151:$DG$151,0)),0)+IFERROR(INDEX('Hoja de Trabajo para listado'!$CD$155:$DC$1048576,MATCH($A491,'Hoja de Trabajo para listado'!$CD$155:$CD$1048576,0),MATCH((CUADRO!I$5&amp;$E491),'Hoja de Trabajo para listado'!$CD$151:$DC$151,0)),0)</f>
        <v>0</v>
      </c>
      <c r="J491" s="255">
        <f ca="1">+IFERROR(INDEX('Hoja de Trabajo para listado'!$A$155:$Z$1048576,MATCH($A491,'Hoja de Trabajo para listado'!$A$155:$A$1048576,0),MATCH((CUADRO!J$5&amp;$E491),'Hoja de Trabajo para listado'!$A$151:$Z$151,0)),0)+IFERROR(INDEX('Hoja de Trabajo para listado'!$AB$155:$BA$1048576,MATCH($A491,'Hoja de Trabajo para listado'!$AB$155:$AB$1048576,0),MATCH((CUADRO!J$5&amp;$E491),'Hoja de Trabajo para listado'!$AB$151:$BA$151,0)),0)+IFERROR(INDEX('Hoja de Trabajo para listado'!$BC$155:$CB$1048576,MATCH($A491,'Hoja de Trabajo para listado'!$BC$155:$BC$1048576,0),MATCH((CUADRO!J$5&amp;$E491),'Hoja de Trabajo para listado'!$BC$151:$CB$151,0)),0)+IFERROR(INDEX('Hoja de Trabajo para listado'!$DE$153:$DG$274,MATCH($A491,'Hoja de Trabajo para listado'!$DE$153:$DE$1048576,0),MATCH((CUADRO!J$5&amp;$E491),'Hoja de Trabajo para listado'!$DE$151:$DG$151,0)),0)+IFERROR(INDEX('Hoja de Trabajo para listado'!$CD$155:$DC$1048576,MATCH($A491,'Hoja de Trabajo para listado'!$CD$155:$CD$1048576,0),MATCH((CUADRO!J$5&amp;$E491),'Hoja de Trabajo para listado'!$CD$151:$DC$151,0)),0)</f>
        <v>0</v>
      </c>
      <c r="K491" s="255">
        <f ca="1">+IFERROR(INDEX('Hoja de Trabajo para listado'!$A$155:$Z$1048576,MATCH($A491,'Hoja de Trabajo para listado'!$A$155:$A$1048576,0),MATCH((CUADRO!K$5&amp;$E491),'Hoja de Trabajo para listado'!$A$151:$Z$151,0)),0)+IFERROR(INDEX('Hoja de Trabajo para listado'!$AB$155:$BA$1048576,MATCH($A491,'Hoja de Trabajo para listado'!$AB$155:$AB$1048576,0),MATCH((CUADRO!K$5&amp;$E491),'Hoja de Trabajo para listado'!$AB$151:$BA$151,0)),0)+IFERROR(INDEX('Hoja de Trabajo para listado'!$BC$155:$CB$1048576,MATCH($A491,'Hoja de Trabajo para listado'!$BC$155:$BC$1048576,0),MATCH((CUADRO!K$5&amp;$E491),'Hoja de Trabajo para listado'!$BC$151:$CB$151,0)),0)+IFERROR(INDEX('Hoja de Trabajo para listado'!$DE$153:$DG$274,MATCH($A491,'Hoja de Trabajo para listado'!$DE$153:$DE$1048576,0),MATCH((CUADRO!K$5&amp;$E491),'Hoja de Trabajo para listado'!$DE$151:$DG$151,0)),0)+IFERROR(INDEX('Hoja de Trabajo para listado'!$CD$155:$DC$1048576,MATCH($A491,'Hoja de Trabajo para listado'!$CD$155:$CD$1048576,0),MATCH((CUADRO!K$5&amp;$E491),'Hoja de Trabajo para listado'!$CD$151:$DC$151,0)),0)</f>
        <v>0</v>
      </c>
      <c r="L491" s="255">
        <f ca="1">+IFERROR(INDEX('Hoja de Trabajo para listado'!$A$155:$Z$1048576,MATCH($A491,'Hoja de Trabajo para listado'!$A$155:$A$1048576,0),MATCH((CUADRO!L$5&amp;$E491),'Hoja de Trabajo para listado'!$A$151:$Z$151,0)),0)+IFERROR(INDEX('Hoja de Trabajo para listado'!$AB$155:$BA$1048576,MATCH($A491,'Hoja de Trabajo para listado'!$AB$155:$AB$1048576,0),MATCH((CUADRO!L$5&amp;$E491),'Hoja de Trabajo para listado'!$AB$151:$BA$151,0)),0)+IFERROR(INDEX('Hoja de Trabajo para listado'!$BC$155:$CB$1048576,MATCH($A491,'Hoja de Trabajo para listado'!$BC$155:$BC$1048576,0),MATCH((CUADRO!L$5&amp;$E491),'Hoja de Trabajo para listado'!$BC$151:$CB$151,0)),0)+IFERROR(INDEX('Hoja de Trabajo para listado'!$DE$153:$DG$274,MATCH($A491,'Hoja de Trabajo para listado'!$DE$153:$DE$1048576,0),MATCH((CUADRO!L$5&amp;$E491),'Hoja de Trabajo para listado'!$DE$151:$DG$151,0)),0)+IFERROR(INDEX('Hoja de Trabajo para listado'!$CD$155:$DC$1048576,MATCH($A491,'Hoja de Trabajo para listado'!$CD$155:$CD$1048576,0),MATCH((CUADRO!L$5&amp;$E491),'Hoja de Trabajo para listado'!$CD$151:$DC$151,0)),0)</f>
        <v>0</v>
      </c>
      <c r="M491" s="255">
        <f ca="1">+IFERROR(INDEX('Hoja de Trabajo para listado'!$A$155:$Z$1048576,MATCH($A491,'Hoja de Trabajo para listado'!$A$155:$A$1048576,0),MATCH((CUADRO!M$5&amp;$E491),'Hoja de Trabajo para listado'!$A$151:$Z$151,0)),0)+IFERROR(INDEX('Hoja de Trabajo para listado'!$AB$155:$BA$1048576,MATCH($A491,'Hoja de Trabajo para listado'!$AB$155:$AB$1048576,0),MATCH((CUADRO!M$5&amp;$E491),'Hoja de Trabajo para listado'!$AB$151:$BA$151,0)),0)+IFERROR(INDEX('Hoja de Trabajo para listado'!$BC$155:$CB$1048576,MATCH($A491,'Hoja de Trabajo para listado'!$BC$155:$BC$1048576,0),MATCH((CUADRO!M$5&amp;$E491),'Hoja de Trabajo para listado'!$BC$151:$CB$151,0)),0)+IFERROR(INDEX('Hoja de Trabajo para listado'!$DE$153:$DG$274,MATCH($A491,'Hoja de Trabajo para listado'!$DE$153:$DE$1048576,0),MATCH((CUADRO!M$5&amp;$E491),'Hoja de Trabajo para listado'!$DE$151:$DG$151,0)),0)+IFERROR(INDEX('Hoja de Trabajo para listado'!$CD$155:$DC$1048576,MATCH($A491,'Hoja de Trabajo para listado'!$CD$155:$CD$1048576,0),MATCH((CUADRO!M$5&amp;$E491),'Hoja de Trabajo para listado'!$CD$151:$DC$151,0)),0)</f>
        <v>0</v>
      </c>
      <c r="N491" s="255">
        <f ca="1">+IFERROR(INDEX('Hoja de Trabajo para listado'!$A$155:$Z$1048576,MATCH($A491,'Hoja de Trabajo para listado'!$A$155:$A$1048576,0),MATCH((CUADRO!N$5&amp;$E491),'Hoja de Trabajo para listado'!$A$151:$Z$151,0)),0)+IFERROR(INDEX('Hoja de Trabajo para listado'!$AB$155:$BA$1048576,MATCH($A491,'Hoja de Trabajo para listado'!$AB$155:$AB$1048576,0),MATCH((CUADRO!N$5&amp;$E491),'Hoja de Trabajo para listado'!$AB$151:$BA$151,0)),0)+IFERROR(INDEX('Hoja de Trabajo para listado'!$BC$155:$CB$1048576,MATCH($A491,'Hoja de Trabajo para listado'!$BC$155:$BC$1048576,0),MATCH((CUADRO!N$5&amp;$E491),'Hoja de Trabajo para listado'!$BC$151:$CB$151,0)),0)+IFERROR(INDEX('Hoja de Trabajo para listado'!$DE$153:$DG$274,MATCH($A491,'Hoja de Trabajo para listado'!$DE$153:$DE$1048576,0),MATCH((CUADRO!N$5&amp;$E491),'Hoja de Trabajo para listado'!$DE$151:$DG$151,0)),0)+IFERROR(INDEX('Hoja de Trabajo para listado'!$CD$155:$DC$1048576,MATCH($A491,'Hoja de Trabajo para listado'!$CD$155:$CD$1048576,0),MATCH((CUADRO!N$5&amp;$E491),'Hoja de Trabajo para listado'!$CD$151:$DC$151,0)),0)</f>
        <v>0</v>
      </c>
      <c r="O491" s="255">
        <f ca="1">+IFERROR(INDEX('Hoja de Trabajo para listado'!$A$155:$Z$1048576,MATCH($A491,'Hoja de Trabajo para listado'!$A$155:$A$1048576,0),MATCH((CUADRO!O$5&amp;$E491),'Hoja de Trabajo para listado'!$A$151:$Z$151,0)),0)+IFERROR(INDEX('Hoja de Trabajo para listado'!$AB$155:$BA$1048576,MATCH($A491,'Hoja de Trabajo para listado'!$AB$155:$AB$1048576,0),MATCH((CUADRO!O$5&amp;$E491),'Hoja de Trabajo para listado'!$AB$151:$BA$151,0)),0)+IFERROR(INDEX('Hoja de Trabajo para listado'!$BC$155:$CB$1048576,MATCH($A491,'Hoja de Trabajo para listado'!$BC$155:$BC$1048576,0),MATCH((CUADRO!O$5&amp;$E491),'Hoja de Trabajo para listado'!$BC$151:$CB$151,0)),0)+IFERROR(INDEX('Hoja de Trabajo para listado'!$DE$153:$DG$274,MATCH($A491,'Hoja de Trabajo para listado'!$DE$153:$DE$1048576,0),MATCH((CUADRO!O$5&amp;$E491),'Hoja de Trabajo para listado'!$DE$151:$DG$151,0)),0)+IFERROR(INDEX('Hoja de Trabajo para listado'!$CD$155:$DC$1048576,MATCH($A491,'Hoja de Trabajo para listado'!$CD$155:$CD$1048576,0),MATCH((CUADRO!O$5&amp;$E491),'Hoja de Trabajo para listado'!$CD$151:$DC$151,0)),0)</f>
        <v>0</v>
      </c>
      <c r="P491" s="255">
        <f ca="1">+IFERROR(INDEX('Hoja de Trabajo para listado'!$A$155:$Z$1048576,MATCH($A491,'Hoja de Trabajo para listado'!$A$155:$A$1048576,0),MATCH((CUADRO!P$5&amp;$E491),'Hoja de Trabajo para listado'!$A$151:$Z$151,0)),0)+IFERROR(INDEX('Hoja de Trabajo para listado'!$AB$155:$BA$1048576,MATCH($A491,'Hoja de Trabajo para listado'!$AB$155:$AB$1048576,0),MATCH((CUADRO!P$5&amp;$E491),'Hoja de Trabajo para listado'!$AB$151:$BA$151,0)),0)+IFERROR(INDEX('Hoja de Trabajo para listado'!$BC$155:$CB$1048576,MATCH($A491,'Hoja de Trabajo para listado'!$BC$155:$BC$1048576,0),MATCH((CUADRO!P$5&amp;$E491),'Hoja de Trabajo para listado'!$BC$151:$CB$151,0)),0)+IFERROR(INDEX('Hoja de Trabajo para listado'!$DE$153:$DG$274,MATCH($A491,'Hoja de Trabajo para listado'!$DE$153:$DE$1048576,0),MATCH((CUADRO!P$5&amp;$E491),'Hoja de Trabajo para listado'!$DE$151:$DG$151,0)),0)+IFERROR(INDEX('Hoja de Trabajo para listado'!$CD$155:$DC$1048576,MATCH($A491,'Hoja de Trabajo para listado'!$CD$155:$CD$1048576,0),MATCH((CUADRO!P$5&amp;$E491),'Hoja de Trabajo para listado'!$CD$151:$DC$151,0)),0)</f>
        <v>0</v>
      </c>
      <c r="Q491" s="255">
        <f ca="1">+IFERROR(INDEX('Hoja de Trabajo para listado'!$A$155:$Z$1048576,MATCH($A491,'Hoja de Trabajo para listado'!$A$155:$A$1048576,0),MATCH((CUADRO!Q$5&amp;$E491),'Hoja de Trabajo para listado'!$A$151:$Z$151,0)),0)+IFERROR(INDEX('Hoja de Trabajo para listado'!$AB$155:$BA$1048576,MATCH($A491,'Hoja de Trabajo para listado'!$AB$155:$AB$1048576,0),MATCH((CUADRO!Q$5&amp;$E491),'Hoja de Trabajo para listado'!$AB$151:$BA$151,0)),0)+IFERROR(INDEX('Hoja de Trabajo para listado'!$BC$155:$CB$1048576,MATCH($A491,'Hoja de Trabajo para listado'!$BC$155:$BC$1048576,0),MATCH((CUADRO!Q$5&amp;$E491),'Hoja de Trabajo para listado'!$BC$151:$CB$151,0)),0)+IFERROR(INDEX('Hoja de Trabajo para listado'!$DE$153:$DG$274,MATCH($A491,'Hoja de Trabajo para listado'!$DE$153:$DE$1048576,0),MATCH((CUADRO!Q$5&amp;$E491),'Hoja de Trabajo para listado'!$DE$151:$DG$151,0)),0)+IFERROR(INDEX('Hoja de Trabajo para listado'!$CD$155:$DC$1048576,MATCH($A491,'Hoja de Trabajo para listado'!$CD$155:$CD$1048576,0),MATCH((CUADRO!Q$5&amp;$E491),'Hoja de Trabajo para listado'!$CD$151:$DC$151,0)),0)</f>
        <v>0</v>
      </c>
      <c r="R491" s="255">
        <f t="shared" ca="1" si="14"/>
        <v>0</v>
      </c>
      <c r="S491" s="262">
        <f ca="1">+R490+R491</f>
        <v>0</v>
      </c>
      <c r="T491" s="255">
        <f ca="1">+S491</f>
        <v>0</v>
      </c>
      <c r="U491" s="254">
        <f t="shared" si="15"/>
        <v>2</v>
      </c>
      <c r="V491" s="362" t="str">
        <f>+VLOOKUP(A491,bd_lista!$A$3:$E$590,5,FALSE)</f>
        <v>Gobiernos Autonomos Municipales</v>
      </c>
      <c r="W491" s="362"/>
      <c r="X491" s="254">
        <f>+VLOOKUP(A491,[2]Sheet1!$A$13:$D$744,4,FALSE)</f>
        <v>0</v>
      </c>
      <c r="Y491" s="254" t="e">
        <f>+VLOOKUP(X491,bd_lista!$A$3:$C$590,3,FALSE)</f>
        <v>#N/A</v>
      </c>
      <c r="Z491" s="314"/>
      <c r="AA491" s="315"/>
    </row>
    <row r="492" spans="1:27" customFormat="1" ht="15" hidden="1" customHeight="1">
      <c r="A492" s="32">
        <v>1221</v>
      </c>
      <c r="B492" s="306">
        <f>+A492</f>
        <v>1221</v>
      </c>
      <c r="C492" s="259" t="str">
        <f>+VLOOKUP(A492,bd_lista!$A$3:$C$590,3,FALSE)</f>
        <v>Gobierno Autónomo Municipal de Colquiri</v>
      </c>
      <c r="D492" s="361" t="str">
        <f>+C492</f>
        <v>Gobierno Autónomo Municipal de Colquiri</v>
      </c>
      <c r="E492" s="254" t="s">
        <v>1313</v>
      </c>
      <c r="F492" s="255">
        <f ca="1">+IFERROR(INDEX('Hoja de Trabajo para listado'!$A$155:$Z$1048576,MATCH($A492,'Hoja de Trabajo para listado'!$A$155:$A$1048576,0),MATCH((CUADRO!F$5&amp;$E492),'Hoja de Trabajo para listado'!$A$151:$Z$151,0)),0)+IFERROR(INDEX('Hoja de Trabajo para listado'!$AB$155:$BA$1048576,MATCH($A492,'Hoja de Trabajo para listado'!$AB$155:$AB$1048576,0),MATCH((CUADRO!F$5&amp;$E492),'Hoja de Trabajo para listado'!$AB$151:$BA$151,0)),0)+IFERROR(INDEX('Hoja de Trabajo para listado'!$BC$155:$CB$1048576,MATCH($A492,'Hoja de Trabajo para listado'!$BC$155:$BC$1048576,0),MATCH((CUADRO!F$5&amp;$E492),'Hoja de Trabajo para listado'!$BC$151:$CB$151,0)),0)+IFERROR(INDEX('Hoja de Trabajo para listado'!$DE$153:$DG$274,MATCH($A492,'Hoja de Trabajo para listado'!$DE$153:$DE$1048576,0),MATCH((CUADRO!F$5&amp;$E492),'Hoja de Trabajo para listado'!$DE$151:$DG$151,0)),0)+IFERROR(INDEX('Hoja de Trabajo para listado'!$CD$155:$DC$1048576,MATCH($A492,'Hoja de Trabajo para listado'!$CD$155:$CD$1048576,0),MATCH((CUADRO!F$5&amp;$E492),'Hoja de Trabajo para listado'!$CD$151:$DC$151,0)),0)</f>
        <v>0</v>
      </c>
      <c r="G492" s="255">
        <f ca="1">+IFERROR(INDEX('Hoja de Trabajo para listado'!$A$155:$Z$1048576,MATCH($A492,'Hoja de Trabajo para listado'!$A$155:$A$1048576,0),MATCH((CUADRO!G$5&amp;$E492),'Hoja de Trabajo para listado'!$A$151:$Z$151,0)),0)+IFERROR(INDEX('Hoja de Trabajo para listado'!$AB$155:$BA$1048576,MATCH($A492,'Hoja de Trabajo para listado'!$AB$155:$AB$1048576,0),MATCH((CUADRO!G$5&amp;$E492),'Hoja de Trabajo para listado'!$AB$151:$BA$151,0)),0)+IFERROR(INDEX('Hoja de Trabajo para listado'!$BC$155:$CB$1048576,MATCH($A492,'Hoja de Trabajo para listado'!$BC$155:$BC$1048576,0),MATCH((CUADRO!G$5&amp;$E492),'Hoja de Trabajo para listado'!$BC$151:$CB$151,0)),0)+IFERROR(INDEX('Hoja de Trabajo para listado'!$DE$153:$DG$274,MATCH($A492,'Hoja de Trabajo para listado'!$DE$153:$DE$1048576,0),MATCH((CUADRO!G$5&amp;$E492),'Hoja de Trabajo para listado'!$DE$151:$DG$151,0)),0)+IFERROR(INDEX('Hoja de Trabajo para listado'!$CD$155:$DC$1048576,MATCH($A492,'Hoja de Trabajo para listado'!$CD$155:$CD$1048576,0),MATCH((CUADRO!G$5&amp;$E492),'Hoja de Trabajo para listado'!$CD$151:$DC$151,0)),0)</f>
        <v>0</v>
      </c>
      <c r="H492" s="255">
        <f ca="1">+IFERROR(INDEX('Hoja de Trabajo para listado'!$A$155:$Z$1048576,MATCH($A492,'Hoja de Trabajo para listado'!$A$155:$A$1048576,0),MATCH((CUADRO!H$5&amp;$E492),'Hoja de Trabajo para listado'!$A$151:$Z$151,0)),0)+IFERROR(INDEX('Hoja de Trabajo para listado'!$AB$155:$BA$1048576,MATCH($A492,'Hoja de Trabajo para listado'!$AB$155:$AB$1048576,0),MATCH((CUADRO!H$5&amp;$E492),'Hoja de Trabajo para listado'!$AB$151:$BA$151,0)),0)+IFERROR(INDEX('Hoja de Trabajo para listado'!$BC$155:$CB$1048576,MATCH($A492,'Hoja de Trabajo para listado'!$BC$155:$BC$1048576,0),MATCH((CUADRO!H$5&amp;$E492),'Hoja de Trabajo para listado'!$BC$151:$CB$151,0)),0)+IFERROR(INDEX('Hoja de Trabajo para listado'!$DE$153:$DG$274,MATCH($A492,'Hoja de Trabajo para listado'!$DE$153:$DE$1048576,0),MATCH((CUADRO!H$5&amp;$E492),'Hoja de Trabajo para listado'!$DE$151:$DG$151,0)),0)+IFERROR(INDEX('Hoja de Trabajo para listado'!$CD$155:$DC$1048576,MATCH($A492,'Hoja de Trabajo para listado'!$CD$155:$CD$1048576,0),MATCH((CUADRO!H$5&amp;$E492),'Hoja de Trabajo para listado'!$CD$151:$DC$151,0)),0)</f>
        <v>0</v>
      </c>
      <c r="I492" s="255">
        <f ca="1">+IFERROR(INDEX('Hoja de Trabajo para listado'!$A$155:$Z$1048576,MATCH($A492,'Hoja de Trabajo para listado'!$A$155:$A$1048576,0),MATCH((CUADRO!I$5&amp;$E492),'Hoja de Trabajo para listado'!$A$151:$Z$151,0)),0)+IFERROR(INDEX('Hoja de Trabajo para listado'!$AB$155:$BA$1048576,MATCH($A492,'Hoja de Trabajo para listado'!$AB$155:$AB$1048576,0),MATCH((CUADRO!I$5&amp;$E492),'Hoja de Trabajo para listado'!$AB$151:$BA$151,0)),0)+IFERROR(INDEX('Hoja de Trabajo para listado'!$BC$155:$CB$1048576,MATCH($A492,'Hoja de Trabajo para listado'!$BC$155:$BC$1048576,0),MATCH((CUADRO!I$5&amp;$E492),'Hoja de Trabajo para listado'!$BC$151:$CB$151,0)),0)+IFERROR(INDEX('Hoja de Trabajo para listado'!$DE$153:$DG$274,MATCH($A492,'Hoja de Trabajo para listado'!$DE$153:$DE$1048576,0),MATCH((CUADRO!I$5&amp;$E492),'Hoja de Trabajo para listado'!$DE$151:$DG$151,0)),0)+IFERROR(INDEX('Hoja de Trabajo para listado'!$CD$155:$DC$1048576,MATCH($A492,'Hoja de Trabajo para listado'!$CD$155:$CD$1048576,0),MATCH((CUADRO!I$5&amp;$E492),'Hoja de Trabajo para listado'!$CD$151:$DC$151,0)),0)</f>
        <v>0</v>
      </c>
      <c r="J492" s="255">
        <f ca="1">+IFERROR(INDEX('Hoja de Trabajo para listado'!$A$155:$Z$1048576,MATCH($A492,'Hoja de Trabajo para listado'!$A$155:$A$1048576,0),MATCH((CUADRO!J$5&amp;$E492),'Hoja de Trabajo para listado'!$A$151:$Z$151,0)),0)+IFERROR(INDEX('Hoja de Trabajo para listado'!$AB$155:$BA$1048576,MATCH($A492,'Hoja de Trabajo para listado'!$AB$155:$AB$1048576,0),MATCH((CUADRO!J$5&amp;$E492),'Hoja de Trabajo para listado'!$AB$151:$BA$151,0)),0)+IFERROR(INDEX('Hoja de Trabajo para listado'!$BC$155:$CB$1048576,MATCH($A492,'Hoja de Trabajo para listado'!$BC$155:$BC$1048576,0),MATCH((CUADRO!J$5&amp;$E492),'Hoja de Trabajo para listado'!$BC$151:$CB$151,0)),0)+IFERROR(INDEX('Hoja de Trabajo para listado'!$DE$153:$DG$274,MATCH($A492,'Hoja de Trabajo para listado'!$DE$153:$DE$1048576,0),MATCH((CUADRO!J$5&amp;$E492),'Hoja de Trabajo para listado'!$DE$151:$DG$151,0)),0)+IFERROR(INDEX('Hoja de Trabajo para listado'!$CD$155:$DC$1048576,MATCH($A492,'Hoja de Trabajo para listado'!$CD$155:$CD$1048576,0),MATCH((CUADRO!J$5&amp;$E492),'Hoja de Trabajo para listado'!$CD$151:$DC$151,0)),0)</f>
        <v>0</v>
      </c>
      <c r="K492" s="255">
        <f ca="1">+IFERROR(INDEX('Hoja de Trabajo para listado'!$A$155:$Z$1048576,MATCH($A492,'Hoja de Trabajo para listado'!$A$155:$A$1048576,0),MATCH((CUADRO!K$5&amp;$E492),'Hoja de Trabajo para listado'!$A$151:$Z$151,0)),0)+IFERROR(INDEX('Hoja de Trabajo para listado'!$AB$155:$BA$1048576,MATCH($A492,'Hoja de Trabajo para listado'!$AB$155:$AB$1048576,0),MATCH((CUADRO!K$5&amp;$E492),'Hoja de Trabajo para listado'!$AB$151:$BA$151,0)),0)+IFERROR(INDEX('Hoja de Trabajo para listado'!$BC$155:$CB$1048576,MATCH($A492,'Hoja de Trabajo para listado'!$BC$155:$BC$1048576,0),MATCH((CUADRO!K$5&amp;$E492),'Hoja de Trabajo para listado'!$BC$151:$CB$151,0)),0)+IFERROR(INDEX('Hoja de Trabajo para listado'!$DE$153:$DG$274,MATCH($A492,'Hoja de Trabajo para listado'!$DE$153:$DE$1048576,0),MATCH((CUADRO!K$5&amp;$E492),'Hoja de Trabajo para listado'!$DE$151:$DG$151,0)),0)+IFERROR(INDEX('Hoja de Trabajo para listado'!$CD$155:$DC$1048576,MATCH($A492,'Hoja de Trabajo para listado'!$CD$155:$CD$1048576,0),MATCH((CUADRO!K$5&amp;$E492),'Hoja de Trabajo para listado'!$CD$151:$DC$151,0)),0)</f>
        <v>0</v>
      </c>
      <c r="L492" s="255">
        <f ca="1">+IFERROR(INDEX('Hoja de Trabajo para listado'!$A$155:$Z$1048576,MATCH($A492,'Hoja de Trabajo para listado'!$A$155:$A$1048576,0),MATCH((CUADRO!L$5&amp;$E492),'Hoja de Trabajo para listado'!$A$151:$Z$151,0)),0)+IFERROR(INDEX('Hoja de Trabajo para listado'!$AB$155:$BA$1048576,MATCH($A492,'Hoja de Trabajo para listado'!$AB$155:$AB$1048576,0),MATCH((CUADRO!L$5&amp;$E492),'Hoja de Trabajo para listado'!$AB$151:$BA$151,0)),0)+IFERROR(INDEX('Hoja de Trabajo para listado'!$BC$155:$CB$1048576,MATCH($A492,'Hoja de Trabajo para listado'!$BC$155:$BC$1048576,0),MATCH((CUADRO!L$5&amp;$E492),'Hoja de Trabajo para listado'!$BC$151:$CB$151,0)),0)+IFERROR(INDEX('Hoja de Trabajo para listado'!$DE$153:$DG$274,MATCH($A492,'Hoja de Trabajo para listado'!$DE$153:$DE$1048576,0),MATCH((CUADRO!L$5&amp;$E492),'Hoja de Trabajo para listado'!$DE$151:$DG$151,0)),0)+IFERROR(INDEX('Hoja de Trabajo para listado'!$CD$155:$DC$1048576,MATCH($A492,'Hoja de Trabajo para listado'!$CD$155:$CD$1048576,0),MATCH((CUADRO!L$5&amp;$E492),'Hoja de Trabajo para listado'!$CD$151:$DC$151,0)),0)</f>
        <v>0</v>
      </c>
      <c r="M492" s="255">
        <f ca="1">+IFERROR(INDEX('Hoja de Trabajo para listado'!$A$155:$Z$1048576,MATCH($A492,'Hoja de Trabajo para listado'!$A$155:$A$1048576,0),MATCH((CUADRO!M$5&amp;$E492),'Hoja de Trabajo para listado'!$A$151:$Z$151,0)),0)+IFERROR(INDEX('Hoja de Trabajo para listado'!$AB$155:$BA$1048576,MATCH($A492,'Hoja de Trabajo para listado'!$AB$155:$AB$1048576,0),MATCH((CUADRO!M$5&amp;$E492),'Hoja de Trabajo para listado'!$AB$151:$BA$151,0)),0)+IFERROR(INDEX('Hoja de Trabajo para listado'!$BC$155:$CB$1048576,MATCH($A492,'Hoja de Trabajo para listado'!$BC$155:$BC$1048576,0),MATCH((CUADRO!M$5&amp;$E492),'Hoja de Trabajo para listado'!$BC$151:$CB$151,0)),0)+IFERROR(INDEX('Hoja de Trabajo para listado'!$DE$153:$DG$274,MATCH($A492,'Hoja de Trabajo para listado'!$DE$153:$DE$1048576,0),MATCH((CUADRO!M$5&amp;$E492),'Hoja de Trabajo para listado'!$DE$151:$DG$151,0)),0)+IFERROR(INDEX('Hoja de Trabajo para listado'!$CD$155:$DC$1048576,MATCH($A492,'Hoja de Trabajo para listado'!$CD$155:$CD$1048576,0),MATCH((CUADRO!M$5&amp;$E492),'Hoja de Trabajo para listado'!$CD$151:$DC$151,0)),0)</f>
        <v>0</v>
      </c>
      <c r="N492" s="255">
        <f ca="1">+IFERROR(INDEX('Hoja de Trabajo para listado'!$A$155:$Z$1048576,MATCH($A492,'Hoja de Trabajo para listado'!$A$155:$A$1048576,0),MATCH((CUADRO!N$5&amp;$E492),'Hoja de Trabajo para listado'!$A$151:$Z$151,0)),0)+IFERROR(INDEX('Hoja de Trabajo para listado'!$AB$155:$BA$1048576,MATCH($A492,'Hoja de Trabajo para listado'!$AB$155:$AB$1048576,0),MATCH((CUADRO!N$5&amp;$E492),'Hoja de Trabajo para listado'!$AB$151:$BA$151,0)),0)+IFERROR(INDEX('Hoja de Trabajo para listado'!$BC$155:$CB$1048576,MATCH($A492,'Hoja de Trabajo para listado'!$BC$155:$BC$1048576,0),MATCH((CUADRO!N$5&amp;$E492),'Hoja de Trabajo para listado'!$BC$151:$CB$151,0)),0)+IFERROR(INDEX('Hoja de Trabajo para listado'!$DE$153:$DG$274,MATCH($A492,'Hoja de Trabajo para listado'!$DE$153:$DE$1048576,0),MATCH((CUADRO!N$5&amp;$E492),'Hoja de Trabajo para listado'!$DE$151:$DG$151,0)),0)+IFERROR(INDEX('Hoja de Trabajo para listado'!$CD$155:$DC$1048576,MATCH($A492,'Hoja de Trabajo para listado'!$CD$155:$CD$1048576,0),MATCH((CUADRO!N$5&amp;$E492),'Hoja de Trabajo para listado'!$CD$151:$DC$151,0)),0)</f>
        <v>0</v>
      </c>
      <c r="O492" s="255">
        <f ca="1">+IFERROR(INDEX('Hoja de Trabajo para listado'!$A$155:$Z$1048576,MATCH($A492,'Hoja de Trabajo para listado'!$A$155:$A$1048576,0),MATCH((CUADRO!O$5&amp;$E492),'Hoja de Trabajo para listado'!$A$151:$Z$151,0)),0)+IFERROR(INDEX('Hoja de Trabajo para listado'!$AB$155:$BA$1048576,MATCH($A492,'Hoja de Trabajo para listado'!$AB$155:$AB$1048576,0),MATCH((CUADRO!O$5&amp;$E492),'Hoja de Trabajo para listado'!$AB$151:$BA$151,0)),0)+IFERROR(INDEX('Hoja de Trabajo para listado'!$BC$155:$CB$1048576,MATCH($A492,'Hoja de Trabajo para listado'!$BC$155:$BC$1048576,0),MATCH((CUADRO!O$5&amp;$E492),'Hoja de Trabajo para listado'!$BC$151:$CB$151,0)),0)+IFERROR(INDEX('Hoja de Trabajo para listado'!$DE$153:$DG$274,MATCH($A492,'Hoja de Trabajo para listado'!$DE$153:$DE$1048576,0),MATCH((CUADRO!O$5&amp;$E492),'Hoja de Trabajo para listado'!$DE$151:$DG$151,0)),0)+IFERROR(INDEX('Hoja de Trabajo para listado'!$CD$155:$DC$1048576,MATCH($A492,'Hoja de Trabajo para listado'!$CD$155:$CD$1048576,0),MATCH((CUADRO!O$5&amp;$E492),'Hoja de Trabajo para listado'!$CD$151:$DC$151,0)),0)</f>
        <v>0</v>
      </c>
      <c r="P492" s="255">
        <f ca="1">+IFERROR(INDEX('Hoja de Trabajo para listado'!$A$155:$Z$1048576,MATCH($A492,'Hoja de Trabajo para listado'!$A$155:$A$1048576,0),MATCH((CUADRO!P$5&amp;$E492),'Hoja de Trabajo para listado'!$A$151:$Z$151,0)),0)+IFERROR(INDEX('Hoja de Trabajo para listado'!$AB$155:$BA$1048576,MATCH($A492,'Hoja de Trabajo para listado'!$AB$155:$AB$1048576,0),MATCH((CUADRO!P$5&amp;$E492),'Hoja de Trabajo para listado'!$AB$151:$BA$151,0)),0)+IFERROR(INDEX('Hoja de Trabajo para listado'!$BC$155:$CB$1048576,MATCH($A492,'Hoja de Trabajo para listado'!$BC$155:$BC$1048576,0),MATCH((CUADRO!P$5&amp;$E492),'Hoja de Trabajo para listado'!$BC$151:$CB$151,0)),0)+IFERROR(INDEX('Hoja de Trabajo para listado'!$DE$153:$DG$274,MATCH($A492,'Hoja de Trabajo para listado'!$DE$153:$DE$1048576,0),MATCH((CUADRO!P$5&amp;$E492),'Hoja de Trabajo para listado'!$DE$151:$DG$151,0)),0)+IFERROR(INDEX('Hoja de Trabajo para listado'!$CD$155:$DC$1048576,MATCH($A492,'Hoja de Trabajo para listado'!$CD$155:$CD$1048576,0),MATCH((CUADRO!P$5&amp;$E492),'Hoja de Trabajo para listado'!$CD$151:$DC$151,0)),0)</f>
        <v>0</v>
      </c>
      <c r="Q492" s="255">
        <f ca="1">+IFERROR(INDEX('Hoja de Trabajo para listado'!$A$155:$Z$1048576,MATCH($A492,'Hoja de Trabajo para listado'!$A$155:$A$1048576,0),MATCH((CUADRO!Q$5&amp;$E492),'Hoja de Trabajo para listado'!$A$151:$Z$151,0)),0)+IFERROR(INDEX('Hoja de Trabajo para listado'!$AB$155:$BA$1048576,MATCH($A492,'Hoja de Trabajo para listado'!$AB$155:$AB$1048576,0),MATCH((CUADRO!Q$5&amp;$E492),'Hoja de Trabajo para listado'!$AB$151:$BA$151,0)),0)+IFERROR(INDEX('Hoja de Trabajo para listado'!$BC$155:$CB$1048576,MATCH($A492,'Hoja de Trabajo para listado'!$BC$155:$BC$1048576,0),MATCH((CUADRO!Q$5&amp;$E492),'Hoja de Trabajo para listado'!$BC$151:$CB$151,0)),0)+IFERROR(INDEX('Hoja de Trabajo para listado'!$DE$153:$DG$274,MATCH($A492,'Hoja de Trabajo para listado'!$DE$153:$DE$1048576,0),MATCH((CUADRO!Q$5&amp;$E492),'Hoja de Trabajo para listado'!$DE$151:$DG$151,0)),0)+IFERROR(INDEX('Hoja de Trabajo para listado'!$CD$155:$DC$1048576,MATCH($A492,'Hoja de Trabajo para listado'!$CD$155:$CD$1048576,0),MATCH((CUADRO!Q$5&amp;$E492),'Hoja de Trabajo para listado'!$CD$151:$DC$151,0)),0)</f>
        <v>0</v>
      </c>
      <c r="R492" s="255">
        <f t="shared" ca="1" si="14"/>
        <v>0</v>
      </c>
      <c r="S492" s="262"/>
      <c r="T492" s="255">
        <f ca="1">+T493</f>
        <v>0</v>
      </c>
      <c r="U492" s="254">
        <f t="shared" si="15"/>
        <v>1</v>
      </c>
      <c r="V492" s="362" t="str">
        <f>+VLOOKUP(A492,bd_lista!$A$3:$E$590,5,FALSE)</f>
        <v>Gobiernos Autonomos Municipales</v>
      </c>
      <c r="W492" s="361" t="str">
        <f>+V492</f>
        <v>Gobiernos Autonomos Municipales</v>
      </c>
      <c r="X492" s="254">
        <f>+VLOOKUP(A492,[2]Sheet1!$A$13:$D$744,4,FALSE)</f>
        <v>0</v>
      </c>
      <c r="Y492" s="254" t="e">
        <f>+VLOOKUP(X492,bd_lista!$A$3:$C$590,3,FALSE)</f>
        <v>#N/A</v>
      </c>
      <c r="Z492" s="316">
        <f>+X492</f>
        <v>0</v>
      </c>
      <c r="AA492" s="317" t="e">
        <f>+Y492</f>
        <v>#N/A</v>
      </c>
    </row>
    <row r="493" spans="1:27" customFormat="1" ht="15" hidden="1" customHeight="1">
      <c r="A493" s="32">
        <v>1221</v>
      </c>
      <c r="B493" s="307"/>
      <c r="C493" s="259" t="str">
        <f>+VLOOKUP(A493,bd_lista!$A$3:$C$590,3,FALSE)</f>
        <v>Gobierno Autónomo Municipal de Colquiri</v>
      </c>
      <c r="D493" s="362"/>
      <c r="E493" s="256" t="s">
        <v>1314</v>
      </c>
      <c r="F493" s="255">
        <f ca="1">+IFERROR(INDEX('Hoja de Trabajo para listado'!$A$155:$Z$1048576,MATCH($A493,'Hoja de Trabajo para listado'!$A$155:$A$1048576,0),MATCH((CUADRO!F$5&amp;$E493),'Hoja de Trabajo para listado'!$A$151:$Z$151,0)),0)+IFERROR(INDEX('Hoja de Trabajo para listado'!$AB$155:$BA$1048576,MATCH($A493,'Hoja de Trabajo para listado'!$AB$155:$AB$1048576,0),MATCH((CUADRO!F$5&amp;$E493),'Hoja de Trabajo para listado'!$AB$151:$BA$151,0)),0)+IFERROR(INDEX('Hoja de Trabajo para listado'!$BC$155:$CB$1048576,MATCH($A493,'Hoja de Trabajo para listado'!$BC$155:$BC$1048576,0),MATCH((CUADRO!F$5&amp;$E493),'Hoja de Trabajo para listado'!$BC$151:$CB$151,0)),0)+IFERROR(INDEX('Hoja de Trabajo para listado'!$DE$153:$DG$274,MATCH($A493,'Hoja de Trabajo para listado'!$DE$153:$DE$1048576,0),MATCH((CUADRO!F$5&amp;$E493),'Hoja de Trabajo para listado'!$DE$151:$DG$151,0)),0)+IFERROR(INDEX('Hoja de Trabajo para listado'!$CD$155:$DC$1048576,MATCH($A493,'Hoja de Trabajo para listado'!$CD$155:$CD$1048576,0),MATCH((CUADRO!F$5&amp;$E493),'Hoja de Trabajo para listado'!$CD$151:$DC$151,0)),0)</f>
        <v>0</v>
      </c>
      <c r="G493" s="255">
        <f ca="1">+IFERROR(INDEX('Hoja de Trabajo para listado'!$A$155:$Z$1048576,MATCH($A493,'Hoja de Trabajo para listado'!$A$155:$A$1048576,0),MATCH((CUADRO!G$5&amp;$E493),'Hoja de Trabajo para listado'!$A$151:$Z$151,0)),0)+IFERROR(INDEX('Hoja de Trabajo para listado'!$AB$155:$BA$1048576,MATCH($A493,'Hoja de Trabajo para listado'!$AB$155:$AB$1048576,0),MATCH((CUADRO!G$5&amp;$E493),'Hoja de Trabajo para listado'!$AB$151:$BA$151,0)),0)+IFERROR(INDEX('Hoja de Trabajo para listado'!$BC$155:$CB$1048576,MATCH($A493,'Hoja de Trabajo para listado'!$BC$155:$BC$1048576,0),MATCH((CUADRO!G$5&amp;$E493),'Hoja de Trabajo para listado'!$BC$151:$CB$151,0)),0)+IFERROR(INDEX('Hoja de Trabajo para listado'!$DE$153:$DG$274,MATCH($A493,'Hoja de Trabajo para listado'!$DE$153:$DE$1048576,0),MATCH((CUADRO!G$5&amp;$E493),'Hoja de Trabajo para listado'!$DE$151:$DG$151,0)),0)+IFERROR(INDEX('Hoja de Trabajo para listado'!$CD$155:$DC$1048576,MATCH($A493,'Hoja de Trabajo para listado'!$CD$155:$CD$1048576,0),MATCH((CUADRO!G$5&amp;$E493),'Hoja de Trabajo para listado'!$CD$151:$DC$151,0)),0)</f>
        <v>0</v>
      </c>
      <c r="H493" s="255">
        <f ca="1">+IFERROR(INDEX('Hoja de Trabajo para listado'!$A$155:$Z$1048576,MATCH($A493,'Hoja de Trabajo para listado'!$A$155:$A$1048576,0),MATCH((CUADRO!H$5&amp;$E493),'Hoja de Trabajo para listado'!$A$151:$Z$151,0)),0)+IFERROR(INDEX('Hoja de Trabajo para listado'!$AB$155:$BA$1048576,MATCH($A493,'Hoja de Trabajo para listado'!$AB$155:$AB$1048576,0),MATCH((CUADRO!H$5&amp;$E493),'Hoja de Trabajo para listado'!$AB$151:$BA$151,0)),0)+IFERROR(INDEX('Hoja de Trabajo para listado'!$BC$155:$CB$1048576,MATCH($A493,'Hoja de Trabajo para listado'!$BC$155:$BC$1048576,0),MATCH((CUADRO!H$5&amp;$E493),'Hoja de Trabajo para listado'!$BC$151:$CB$151,0)),0)+IFERROR(INDEX('Hoja de Trabajo para listado'!$DE$153:$DG$274,MATCH($A493,'Hoja de Trabajo para listado'!$DE$153:$DE$1048576,0),MATCH((CUADRO!H$5&amp;$E493),'Hoja de Trabajo para listado'!$DE$151:$DG$151,0)),0)+IFERROR(INDEX('Hoja de Trabajo para listado'!$CD$155:$DC$1048576,MATCH($A493,'Hoja de Trabajo para listado'!$CD$155:$CD$1048576,0),MATCH((CUADRO!H$5&amp;$E493),'Hoja de Trabajo para listado'!$CD$151:$DC$151,0)),0)</f>
        <v>0</v>
      </c>
      <c r="I493" s="255">
        <f ca="1">+IFERROR(INDEX('Hoja de Trabajo para listado'!$A$155:$Z$1048576,MATCH($A493,'Hoja de Trabajo para listado'!$A$155:$A$1048576,0),MATCH((CUADRO!I$5&amp;$E493),'Hoja de Trabajo para listado'!$A$151:$Z$151,0)),0)+IFERROR(INDEX('Hoja de Trabajo para listado'!$AB$155:$BA$1048576,MATCH($A493,'Hoja de Trabajo para listado'!$AB$155:$AB$1048576,0),MATCH((CUADRO!I$5&amp;$E493),'Hoja de Trabajo para listado'!$AB$151:$BA$151,0)),0)+IFERROR(INDEX('Hoja de Trabajo para listado'!$BC$155:$CB$1048576,MATCH($A493,'Hoja de Trabajo para listado'!$BC$155:$BC$1048576,0),MATCH((CUADRO!I$5&amp;$E493),'Hoja de Trabajo para listado'!$BC$151:$CB$151,0)),0)+IFERROR(INDEX('Hoja de Trabajo para listado'!$DE$153:$DG$274,MATCH($A493,'Hoja de Trabajo para listado'!$DE$153:$DE$1048576,0),MATCH((CUADRO!I$5&amp;$E493),'Hoja de Trabajo para listado'!$DE$151:$DG$151,0)),0)+IFERROR(INDEX('Hoja de Trabajo para listado'!$CD$155:$DC$1048576,MATCH($A493,'Hoja de Trabajo para listado'!$CD$155:$CD$1048576,0),MATCH((CUADRO!I$5&amp;$E493),'Hoja de Trabajo para listado'!$CD$151:$DC$151,0)),0)</f>
        <v>0</v>
      </c>
      <c r="J493" s="255">
        <f ca="1">+IFERROR(INDEX('Hoja de Trabajo para listado'!$A$155:$Z$1048576,MATCH($A493,'Hoja de Trabajo para listado'!$A$155:$A$1048576,0),MATCH((CUADRO!J$5&amp;$E493),'Hoja de Trabajo para listado'!$A$151:$Z$151,0)),0)+IFERROR(INDEX('Hoja de Trabajo para listado'!$AB$155:$BA$1048576,MATCH($A493,'Hoja de Trabajo para listado'!$AB$155:$AB$1048576,0),MATCH((CUADRO!J$5&amp;$E493),'Hoja de Trabajo para listado'!$AB$151:$BA$151,0)),0)+IFERROR(INDEX('Hoja de Trabajo para listado'!$BC$155:$CB$1048576,MATCH($A493,'Hoja de Trabajo para listado'!$BC$155:$BC$1048576,0),MATCH((CUADRO!J$5&amp;$E493),'Hoja de Trabajo para listado'!$BC$151:$CB$151,0)),0)+IFERROR(INDEX('Hoja de Trabajo para listado'!$DE$153:$DG$274,MATCH($A493,'Hoja de Trabajo para listado'!$DE$153:$DE$1048576,0),MATCH((CUADRO!J$5&amp;$E493),'Hoja de Trabajo para listado'!$DE$151:$DG$151,0)),0)+IFERROR(INDEX('Hoja de Trabajo para listado'!$CD$155:$DC$1048576,MATCH($A493,'Hoja de Trabajo para listado'!$CD$155:$CD$1048576,0),MATCH((CUADRO!J$5&amp;$E493),'Hoja de Trabajo para listado'!$CD$151:$DC$151,0)),0)</f>
        <v>0</v>
      </c>
      <c r="K493" s="255">
        <f ca="1">+IFERROR(INDEX('Hoja de Trabajo para listado'!$A$155:$Z$1048576,MATCH($A493,'Hoja de Trabajo para listado'!$A$155:$A$1048576,0),MATCH((CUADRO!K$5&amp;$E493),'Hoja de Trabajo para listado'!$A$151:$Z$151,0)),0)+IFERROR(INDEX('Hoja de Trabajo para listado'!$AB$155:$BA$1048576,MATCH($A493,'Hoja de Trabajo para listado'!$AB$155:$AB$1048576,0),MATCH((CUADRO!K$5&amp;$E493),'Hoja de Trabajo para listado'!$AB$151:$BA$151,0)),0)+IFERROR(INDEX('Hoja de Trabajo para listado'!$BC$155:$CB$1048576,MATCH($A493,'Hoja de Trabajo para listado'!$BC$155:$BC$1048576,0),MATCH((CUADRO!K$5&amp;$E493),'Hoja de Trabajo para listado'!$BC$151:$CB$151,0)),0)+IFERROR(INDEX('Hoja de Trabajo para listado'!$DE$153:$DG$274,MATCH($A493,'Hoja de Trabajo para listado'!$DE$153:$DE$1048576,0),MATCH((CUADRO!K$5&amp;$E493),'Hoja de Trabajo para listado'!$DE$151:$DG$151,0)),0)+IFERROR(INDEX('Hoja de Trabajo para listado'!$CD$155:$DC$1048576,MATCH($A493,'Hoja de Trabajo para listado'!$CD$155:$CD$1048576,0),MATCH((CUADRO!K$5&amp;$E493),'Hoja de Trabajo para listado'!$CD$151:$DC$151,0)),0)</f>
        <v>0</v>
      </c>
      <c r="L493" s="255">
        <f ca="1">+IFERROR(INDEX('Hoja de Trabajo para listado'!$A$155:$Z$1048576,MATCH($A493,'Hoja de Trabajo para listado'!$A$155:$A$1048576,0),MATCH((CUADRO!L$5&amp;$E493),'Hoja de Trabajo para listado'!$A$151:$Z$151,0)),0)+IFERROR(INDEX('Hoja de Trabajo para listado'!$AB$155:$BA$1048576,MATCH($A493,'Hoja de Trabajo para listado'!$AB$155:$AB$1048576,0),MATCH((CUADRO!L$5&amp;$E493),'Hoja de Trabajo para listado'!$AB$151:$BA$151,0)),0)+IFERROR(INDEX('Hoja de Trabajo para listado'!$BC$155:$CB$1048576,MATCH($A493,'Hoja de Trabajo para listado'!$BC$155:$BC$1048576,0),MATCH((CUADRO!L$5&amp;$E493),'Hoja de Trabajo para listado'!$BC$151:$CB$151,0)),0)+IFERROR(INDEX('Hoja de Trabajo para listado'!$DE$153:$DG$274,MATCH($A493,'Hoja de Trabajo para listado'!$DE$153:$DE$1048576,0),MATCH((CUADRO!L$5&amp;$E493),'Hoja de Trabajo para listado'!$DE$151:$DG$151,0)),0)+IFERROR(INDEX('Hoja de Trabajo para listado'!$CD$155:$DC$1048576,MATCH($A493,'Hoja de Trabajo para listado'!$CD$155:$CD$1048576,0),MATCH((CUADRO!L$5&amp;$E493),'Hoja de Trabajo para listado'!$CD$151:$DC$151,0)),0)</f>
        <v>0</v>
      </c>
      <c r="M493" s="255">
        <f ca="1">+IFERROR(INDEX('Hoja de Trabajo para listado'!$A$155:$Z$1048576,MATCH($A493,'Hoja de Trabajo para listado'!$A$155:$A$1048576,0),MATCH((CUADRO!M$5&amp;$E493),'Hoja de Trabajo para listado'!$A$151:$Z$151,0)),0)+IFERROR(INDEX('Hoja de Trabajo para listado'!$AB$155:$BA$1048576,MATCH($A493,'Hoja de Trabajo para listado'!$AB$155:$AB$1048576,0),MATCH((CUADRO!M$5&amp;$E493),'Hoja de Trabajo para listado'!$AB$151:$BA$151,0)),0)+IFERROR(INDEX('Hoja de Trabajo para listado'!$BC$155:$CB$1048576,MATCH($A493,'Hoja de Trabajo para listado'!$BC$155:$BC$1048576,0),MATCH((CUADRO!M$5&amp;$E493),'Hoja de Trabajo para listado'!$BC$151:$CB$151,0)),0)+IFERROR(INDEX('Hoja de Trabajo para listado'!$DE$153:$DG$274,MATCH($A493,'Hoja de Trabajo para listado'!$DE$153:$DE$1048576,0),MATCH((CUADRO!M$5&amp;$E493),'Hoja de Trabajo para listado'!$DE$151:$DG$151,0)),0)+IFERROR(INDEX('Hoja de Trabajo para listado'!$CD$155:$DC$1048576,MATCH($A493,'Hoja de Trabajo para listado'!$CD$155:$CD$1048576,0),MATCH((CUADRO!M$5&amp;$E493),'Hoja de Trabajo para listado'!$CD$151:$DC$151,0)),0)</f>
        <v>0</v>
      </c>
      <c r="N493" s="255">
        <f ca="1">+IFERROR(INDEX('Hoja de Trabajo para listado'!$A$155:$Z$1048576,MATCH($A493,'Hoja de Trabajo para listado'!$A$155:$A$1048576,0),MATCH((CUADRO!N$5&amp;$E493),'Hoja de Trabajo para listado'!$A$151:$Z$151,0)),0)+IFERROR(INDEX('Hoja de Trabajo para listado'!$AB$155:$BA$1048576,MATCH($A493,'Hoja de Trabajo para listado'!$AB$155:$AB$1048576,0),MATCH((CUADRO!N$5&amp;$E493),'Hoja de Trabajo para listado'!$AB$151:$BA$151,0)),0)+IFERROR(INDEX('Hoja de Trabajo para listado'!$BC$155:$CB$1048576,MATCH($A493,'Hoja de Trabajo para listado'!$BC$155:$BC$1048576,0),MATCH((CUADRO!N$5&amp;$E493),'Hoja de Trabajo para listado'!$BC$151:$CB$151,0)),0)+IFERROR(INDEX('Hoja de Trabajo para listado'!$DE$153:$DG$274,MATCH($A493,'Hoja de Trabajo para listado'!$DE$153:$DE$1048576,0),MATCH((CUADRO!N$5&amp;$E493),'Hoja de Trabajo para listado'!$DE$151:$DG$151,0)),0)+IFERROR(INDEX('Hoja de Trabajo para listado'!$CD$155:$DC$1048576,MATCH($A493,'Hoja de Trabajo para listado'!$CD$155:$CD$1048576,0),MATCH((CUADRO!N$5&amp;$E493),'Hoja de Trabajo para listado'!$CD$151:$DC$151,0)),0)</f>
        <v>0</v>
      </c>
      <c r="O493" s="255">
        <f ca="1">+IFERROR(INDEX('Hoja de Trabajo para listado'!$A$155:$Z$1048576,MATCH($A493,'Hoja de Trabajo para listado'!$A$155:$A$1048576,0),MATCH((CUADRO!O$5&amp;$E493),'Hoja de Trabajo para listado'!$A$151:$Z$151,0)),0)+IFERROR(INDEX('Hoja de Trabajo para listado'!$AB$155:$BA$1048576,MATCH($A493,'Hoja de Trabajo para listado'!$AB$155:$AB$1048576,0),MATCH((CUADRO!O$5&amp;$E493),'Hoja de Trabajo para listado'!$AB$151:$BA$151,0)),0)+IFERROR(INDEX('Hoja de Trabajo para listado'!$BC$155:$CB$1048576,MATCH($A493,'Hoja de Trabajo para listado'!$BC$155:$BC$1048576,0),MATCH((CUADRO!O$5&amp;$E493),'Hoja de Trabajo para listado'!$BC$151:$CB$151,0)),0)+IFERROR(INDEX('Hoja de Trabajo para listado'!$DE$153:$DG$274,MATCH($A493,'Hoja de Trabajo para listado'!$DE$153:$DE$1048576,0),MATCH((CUADRO!O$5&amp;$E493),'Hoja de Trabajo para listado'!$DE$151:$DG$151,0)),0)+IFERROR(INDEX('Hoja de Trabajo para listado'!$CD$155:$DC$1048576,MATCH($A493,'Hoja de Trabajo para listado'!$CD$155:$CD$1048576,0),MATCH((CUADRO!O$5&amp;$E493),'Hoja de Trabajo para listado'!$CD$151:$DC$151,0)),0)</f>
        <v>0</v>
      </c>
      <c r="P493" s="255">
        <f ca="1">+IFERROR(INDEX('Hoja de Trabajo para listado'!$A$155:$Z$1048576,MATCH($A493,'Hoja de Trabajo para listado'!$A$155:$A$1048576,0),MATCH((CUADRO!P$5&amp;$E493),'Hoja de Trabajo para listado'!$A$151:$Z$151,0)),0)+IFERROR(INDEX('Hoja de Trabajo para listado'!$AB$155:$BA$1048576,MATCH($A493,'Hoja de Trabajo para listado'!$AB$155:$AB$1048576,0),MATCH((CUADRO!P$5&amp;$E493),'Hoja de Trabajo para listado'!$AB$151:$BA$151,0)),0)+IFERROR(INDEX('Hoja de Trabajo para listado'!$BC$155:$CB$1048576,MATCH($A493,'Hoja de Trabajo para listado'!$BC$155:$BC$1048576,0),MATCH((CUADRO!P$5&amp;$E493),'Hoja de Trabajo para listado'!$BC$151:$CB$151,0)),0)+IFERROR(INDEX('Hoja de Trabajo para listado'!$DE$153:$DG$274,MATCH($A493,'Hoja de Trabajo para listado'!$DE$153:$DE$1048576,0),MATCH((CUADRO!P$5&amp;$E493),'Hoja de Trabajo para listado'!$DE$151:$DG$151,0)),0)+IFERROR(INDEX('Hoja de Trabajo para listado'!$CD$155:$DC$1048576,MATCH($A493,'Hoja de Trabajo para listado'!$CD$155:$CD$1048576,0),MATCH((CUADRO!P$5&amp;$E493),'Hoja de Trabajo para listado'!$CD$151:$DC$151,0)),0)</f>
        <v>0</v>
      </c>
      <c r="Q493" s="255">
        <f ca="1">+IFERROR(INDEX('Hoja de Trabajo para listado'!$A$155:$Z$1048576,MATCH($A493,'Hoja de Trabajo para listado'!$A$155:$A$1048576,0),MATCH((CUADRO!Q$5&amp;$E493),'Hoja de Trabajo para listado'!$A$151:$Z$151,0)),0)+IFERROR(INDEX('Hoja de Trabajo para listado'!$AB$155:$BA$1048576,MATCH($A493,'Hoja de Trabajo para listado'!$AB$155:$AB$1048576,0),MATCH((CUADRO!Q$5&amp;$E493),'Hoja de Trabajo para listado'!$AB$151:$BA$151,0)),0)+IFERROR(INDEX('Hoja de Trabajo para listado'!$BC$155:$CB$1048576,MATCH($A493,'Hoja de Trabajo para listado'!$BC$155:$BC$1048576,0),MATCH((CUADRO!Q$5&amp;$E493),'Hoja de Trabajo para listado'!$BC$151:$CB$151,0)),0)+IFERROR(INDEX('Hoja de Trabajo para listado'!$DE$153:$DG$274,MATCH($A493,'Hoja de Trabajo para listado'!$DE$153:$DE$1048576,0),MATCH((CUADRO!Q$5&amp;$E493),'Hoja de Trabajo para listado'!$DE$151:$DG$151,0)),0)+IFERROR(INDEX('Hoja de Trabajo para listado'!$CD$155:$DC$1048576,MATCH($A493,'Hoja de Trabajo para listado'!$CD$155:$CD$1048576,0),MATCH((CUADRO!Q$5&amp;$E493),'Hoja de Trabajo para listado'!$CD$151:$DC$151,0)),0)</f>
        <v>0</v>
      </c>
      <c r="R493" s="255">
        <f t="shared" ca="1" si="14"/>
        <v>0</v>
      </c>
      <c r="S493" s="262">
        <f ca="1">+R492+R493</f>
        <v>0</v>
      </c>
      <c r="T493" s="255">
        <f ca="1">+S493</f>
        <v>0</v>
      </c>
      <c r="U493" s="254">
        <f t="shared" si="15"/>
        <v>2</v>
      </c>
      <c r="V493" s="362" t="str">
        <f>+VLOOKUP(A493,bd_lista!$A$3:$E$590,5,FALSE)</f>
        <v>Gobiernos Autonomos Municipales</v>
      </c>
      <c r="W493" s="362"/>
      <c r="X493" s="254">
        <f>+VLOOKUP(A493,[2]Sheet1!$A$13:$D$744,4,FALSE)</f>
        <v>0</v>
      </c>
      <c r="Y493" s="254" t="e">
        <f>+VLOOKUP(X493,bd_lista!$A$3:$C$590,3,FALSE)</f>
        <v>#N/A</v>
      </c>
      <c r="Z493" s="314"/>
      <c r="AA493" s="315"/>
    </row>
    <row r="494" spans="1:27" customFormat="1" ht="27" hidden="1" customHeight="1">
      <c r="A494" s="32">
        <v>1222</v>
      </c>
      <c r="B494" s="306">
        <f>+A494</f>
        <v>1222</v>
      </c>
      <c r="C494" s="259" t="str">
        <f>+VLOOKUP(A494,bd_lista!$A$3:$C$590,3,FALSE)</f>
        <v>Gobierno Autónomo Municipal de Ichoca</v>
      </c>
      <c r="D494" s="361" t="str">
        <f>+C494</f>
        <v>Gobierno Autónomo Municipal de Ichoca</v>
      </c>
      <c r="E494" s="254" t="s">
        <v>1313</v>
      </c>
      <c r="F494" s="255">
        <f ca="1">+IFERROR(INDEX('Hoja de Trabajo para listado'!$A$155:$Z$1048576,MATCH($A494,'Hoja de Trabajo para listado'!$A$155:$A$1048576,0),MATCH((CUADRO!F$5&amp;$E494),'Hoja de Trabajo para listado'!$A$151:$Z$151,0)),0)+IFERROR(INDEX('Hoja de Trabajo para listado'!$AB$155:$BA$1048576,MATCH($A494,'Hoja de Trabajo para listado'!$AB$155:$AB$1048576,0),MATCH((CUADRO!F$5&amp;$E494),'Hoja de Trabajo para listado'!$AB$151:$BA$151,0)),0)+IFERROR(INDEX('Hoja de Trabajo para listado'!$BC$155:$CB$1048576,MATCH($A494,'Hoja de Trabajo para listado'!$BC$155:$BC$1048576,0),MATCH((CUADRO!F$5&amp;$E494),'Hoja de Trabajo para listado'!$BC$151:$CB$151,0)),0)+IFERROR(INDEX('Hoja de Trabajo para listado'!$DE$153:$DG$274,MATCH($A494,'Hoja de Trabajo para listado'!$DE$153:$DE$1048576,0),MATCH((CUADRO!F$5&amp;$E494),'Hoja de Trabajo para listado'!$DE$151:$DG$151,0)),0)+IFERROR(INDEX('Hoja de Trabajo para listado'!$CD$155:$DC$1048576,MATCH($A494,'Hoja de Trabajo para listado'!$CD$155:$CD$1048576,0),MATCH((CUADRO!F$5&amp;$E494),'Hoja de Trabajo para listado'!$CD$151:$DC$151,0)),0)</f>
        <v>0</v>
      </c>
      <c r="G494" s="255">
        <f ca="1">+IFERROR(INDEX('Hoja de Trabajo para listado'!$A$155:$Z$1048576,MATCH($A494,'Hoja de Trabajo para listado'!$A$155:$A$1048576,0),MATCH((CUADRO!G$5&amp;$E494),'Hoja de Trabajo para listado'!$A$151:$Z$151,0)),0)+IFERROR(INDEX('Hoja de Trabajo para listado'!$AB$155:$BA$1048576,MATCH($A494,'Hoja de Trabajo para listado'!$AB$155:$AB$1048576,0),MATCH((CUADRO!G$5&amp;$E494),'Hoja de Trabajo para listado'!$AB$151:$BA$151,0)),0)+IFERROR(INDEX('Hoja de Trabajo para listado'!$BC$155:$CB$1048576,MATCH($A494,'Hoja de Trabajo para listado'!$BC$155:$BC$1048576,0),MATCH((CUADRO!G$5&amp;$E494),'Hoja de Trabajo para listado'!$BC$151:$CB$151,0)),0)+IFERROR(INDEX('Hoja de Trabajo para listado'!$DE$153:$DG$274,MATCH($A494,'Hoja de Trabajo para listado'!$DE$153:$DE$1048576,0),MATCH((CUADRO!G$5&amp;$E494),'Hoja de Trabajo para listado'!$DE$151:$DG$151,0)),0)+IFERROR(INDEX('Hoja de Trabajo para listado'!$CD$155:$DC$1048576,MATCH($A494,'Hoja de Trabajo para listado'!$CD$155:$CD$1048576,0),MATCH((CUADRO!G$5&amp;$E494),'Hoja de Trabajo para listado'!$CD$151:$DC$151,0)),0)</f>
        <v>0</v>
      </c>
      <c r="H494" s="255">
        <f ca="1">+IFERROR(INDEX('Hoja de Trabajo para listado'!$A$155:$Z$1048576,MATCH($A494,'Hoja de Trabajo para listado'!$A$155:$A$1048576,0),MATCH((CUADRO!H$5&amp;$E494),'Hoja de Trabajo para listado'!$A$151:$Z$151,0)),0)+IFERROR(INDEX('Hoja de Trabajo para listado'!$AB$155:$BA$1048576,MATCH($A494,'Hoja de Trabajo para listado'!$AB$155:$AB$1048576,0),MATCH((CUADRO!H$5&amp;$E494),'Hoja de Trabajo para listado'!$AB$151:$BA$151,0)),0)+IFERROR(INDEX('Hoja de Trabajo para listado'!$BC$155:$CB$1048576,MATCH($A494,'Hoja de Trabajo para listado'!$BC$155:$BC$1048576,0),MATCH((CUADRO!H$5&amp;$E494),'Hoja de Trabajo para listado'!$BC$151:$CB$151,0)),0)+IFERROR(INDEX('Hoja de Trabajo para listado'!$DE$153:$DG$274,MATCH($A494,'Hoja de Trabajo para listado'!$DE$153:$DE$1048576,0),MATCH((CUADRO!H$5&amp;$E494),'Hoja de Trabajo para listado'!$DE$151:$DG$151,0)),0)+IFERROR(INDEX('Hoja de Trabajo para listado'!$CD$155:$DC$1048576,MATCH($A494,'Hoja de Trabajo para listado'!$CD$155:$CD$1048576,0),MATCH((CUADRO!H$5&amp;$E494),'Hoja de Trabajo para listado'!$CD$151:$DC$151,0)),0)</f>
        <v>0</v>
      </c>
      <c r="I494" s="255">
        <f ca="1">+IFERROR(INDEX('Hoja de Trabajo para listado'!$A$155:$Z$1048576,MATCH($A494,'Hoja de Trabajo para listado'!$A$155:$A$1048576,0),MATCH((CUADRO!I$5&amp;$E494),'Hoja de Trabajo para listado'!$A$151:$Z$151,0)),0)+IFERROR(INDEX('Hoja de Trabajo para listado'!$AB$155:$BA$1048576,MATCH($A494,'Hoja de Trabajo para listado'!$AB$155:$AB$1048576,0),MATCH((CUADRO!I$5&amp;$E494),'Hoja de Trabajo para listado'!$AB$151:$BA$151,0)),0)+IFERROR(INDEX('Hoja de Trabajo para listado'!$BC$155:$CB$1048576,MATCH($A494,'Hoja de Trabajo para listado'!$BC$155:$BC$1048576,0),MATCH((CUADRO!I$5&amp;$E494),'Hoja de Trabajo para listado'!$BC$151:$CB$151,0)),0)+IFERROR(INDEX('Hoja de Trabajo para listado'!$DE$153:$DG$274,MATCH($A494,'Hoja de Trabajo para listado'!$DE$153:$DE$1048576,0),MATCH((CUADRO!I$5&amp;$E494),'Hoja de Trabajo para listado'!$DE$151:$DG$151,0)),0)+IFERROR(INDEX('Hoja de Trabajo para listado'!$CD$155:$DC$1048576,MATCH($A494,'Hoja de Trabajo para listado'!$CD$155:$CD$1048576,0),MATCH((CUADRO!I$5&amp;$E494),'Hoja de Trabajo para listado'!$CD$151:$DC$151,0)),0)</f>
        <v>0</v>
      </c>
      <c r="J494" s="255">
        <f ca="1">+IFERROR(INDEX('Hoja de Trabajo para listado'!$A$155:$Z$1048576,MATCH($A494,'Hoja de Trabajo para listado'!$A$155:$A$1048576,0),MATCH((CUADRO!J$5&amp;$E494),'Hoja de Trabajo para listado'!$A$151:$Z$151,0)),0)+IFERROR(INDEX('Hoja de Trabajo para listado'!$AB$155:$BA$1048576,MATCH($A494,'Hoja de Trabajo para listado'!$AB$155:$AB$1048576,0),MATCH((CUADRO!J$5&amp;$E494),'Hoja de Trabajo para listado'!$AB$151:$BA$151,0)),0)+IFERROR(INDEX('Hoja de Trabajo para listado'!$BC$155:$CB$1048576,MATCH($A494,'Hoja de Trabajo para listado'!$BC$155:$BC$1048576,0),MATCH((CUADRO!J$5&amp;$E494),'Hoja de Trabajo para listado'!$BC$151:$CB$151,0)),0)+IFERROR(INDEX('Hoja de Trabajo para listado'!$DE$153:$DG$274,MATCH($A494,'Hoja de Trabajo para listado'!$DE$153:$DE$1048576,0),MATCH((CUADRO!J$5&amp;$E494),'Hoja de Trabajo para listado'!$DE$151:$DG$151,0)),0)+IFERROR(INDEX('Hoja de Trabajo para listado'!$CD$155:$DC$1048576,MATCH($A494,'Hoja de Trabajo para listado'!$CD$155:$CD$1048576,0),MATCH((CUADRO!J$5&amp;$E494),'Hoja de Trabajo para listado'!$CD$151:$DC$151,0)),0)</f>
        <v>0</v>
      </c>
      <c r="K494" s="255">
        <f ca="1">+IFERROR(INDEX('Hoja de Trabajo para listado'!$A$155:$Z$1048576,MATCH($A494,'Hoja de Trabajo para listado'!$A$155:$A$1048576,0),MATCH((CUADRO!K$5&amp;$E494),'Hoja de Trabajo para listado'!$A$151:$Z$151,0)),0)+IFERROR(INDEX('Hoja de Trabajo para listado'!$AB$155:$BA$1048576,MATCH($A494,'Hoja de Trabajo para listado'!$AB$155:$AB$1048576,0),MATCH((CUADRO!K$5&amp;$E494),'Hoja de Trabajo para listado'!$AB$151:$BA$151,0)),0)+IFERROR(INDEX('Hoja de Trabajo para listado'!$BC$155:$CB$1048576,MATCH($A494,'Hoja de Trabajo para listado'!$BC$155:$BC$1048576,0),MATCH((CUADRO!K$5&amp;$E494),'Hoja de Trabajo para listado'!$BC$151:$CB$151,0)),0)+IFERROR(INDEX('Hoja de Trabajo para listado'!$DE$153:$DG$274,MATCH($A494,'Hoja de Trabajo para listado'!$DE$153:$DE$1048576,0),MATCH((CUADRO!K$5&amp;$E494),'Hoja de Trabajo para listado'!$DE$151:$DG$151,0)),0)+IFERROR(INDEX('Hoja de Trabajo para listado'!$CD$155:$DC$1048576,MATCH($A494,'Hoja de Trabajo para listado'!$CD$155:$CD$1048576,0),MATCH((CUADRO!K$5&amp;$E494),'Hoja de Trabajo para listado'!$CD$151:$DC$151,0)),0)</f>
        <v>0</v>
      </c>
      <c r="L494" s="255">
        <f ca="1">+IFERROR(INDEX('Hoja de Trabajo para listado'!$A$155:$Z$1048576,MATCH($A494,'Hoja de Trabajo para listado'!$A$155:$A$1048576,0),MATCH((CUADRO!L$5&amp;$E494),'Hoja de Trabajo para listado'!$A$151:$Z$151,0)),0)+IFERROR(INDEX('Hoja de Trabajo para listado'!$AB$155:$BA$1048576,MATCH($A494,'Hoja de Trabajo para listado'!$AB$155:$AB$1048576,0),MATCH((CUADRO!L$5&amp;$E494),'Hoja de Trabajo para listado'!$AB$151:$BA$151,0)),0)+IFERROR(INDEX('Hoja de Trabajo para listado'!$BC$155:$CB$1048576,MATCH($A494,'Hoja de Trabajo para listado'!$BC$155:$BC$1048576,0),MATCH((CUADRO!L$5&amp;$E494),'Hoja de Trabajo para listado'!$BC$151:$CB$151,0)),0)+IFERROR(INDEX('Hoja de Trabajo para listado'!$DE$153:$DG$274,MATCH($A494,'Hoja de Trabajo para listado'!$DE$153:$DE$1048576,0),MATCH((CUADRO!L$5&amp;$E494),'Hoja de Trabajo para listado'!$DE$151:$DG$151,0)),0)+IFERROR(INDEX('Hoja de Trabajo para listado'!$CD$155:$DC$1048576,MATCH($A494,'Hoja de Trabajo para listado'!$CD$155:$CD$1048576,0),MATCH((CUADRO!L$5&amp;$E494),'Hoja de Trabajo para listado'!$CD$151:$DC$151,0)),0)</f>
        <v>0</v>
      </c>
      <c r="M494" s="255">
        <f ca="1">+IFERROR(INDEX('Hoja de Trabajo para listado'!$A$155:$Z$1048576,MATCH($A494,'Hoja de Trabajo para listado'!$A$155:$A$1048576,0),MATCH((CUADRO!M$5&amp;$E494),'Hoja de Trabajo para listado'!$A$151:$Z$151,0)),0)+IFERROR(INDEX('Hoja de Trabajo para listado'!$AB$155:$BA$1048576,MATCH($A494,'Hoja de Trabajo para listado'!$AB$155:$AB$1048576,0),MATCH((CUADRO!M$5&amp;$E494),'Hoja de Trabajo para listado'!$AB$151:$BA$151,0)),0)+IFERROR(INDEX('Hoja de Trabajo para listado'!$BC$155:$CB$1048576,MATCH($A494,'Hoja de Trabajo para listado'!$BC$155:$BC$1048576,0),MATCH((CUADRO!M$5&amp;$E494),'Hoja de Trabajo para listado'!$BC$151:$CB$151,0)),0)+IFERROR(INDEX('Hoja de Trabajo para listado'!$DE$153:$DG$274,MATCH($A494,'Hoja de Trabajo para listado'!$DE$153:$DE$1048576,0),MATCH((CUADRO!M$5&amp;$E494),'Hoja de Trabajo para listado'!$DE$151:$DG$151,0)),0)+IFERROR(INDEX('Hoja de Trabajo para listado'!$CD$155:$DC$1048576,MATCH($A494,'Hoja de Trabajo para listado'!$CD$155:$CD$1048576,0),MATCH((CUADRO!M$5&amp;$E494),'Hoja de Trabajo para listado'!$CD$151:$DC$151,0)),0)</f>
        <v>0</v>
      </c>
      <c r="N494" s="255">
        <f ca="1">+IFERROR(INDEX('Hoja de Trabajo para listado'!$A$155:$Z$1048576,MATCH($A494,'Hoja de Trabajo para listado'!$A$155:$A$1048576,0),MATCH((CUADRO!N$5&amp;$E494),'Hoja de Trabajo para listado'!$A$151:$Z$151,0)),0)+IFERROR(INDEX('Hoja de Trabajo para listado'!$AB$155:$BA$1048576,MATCH($A494,'Hoja de Trabajo para listado'!$AB$155:$AB$1048576,0),MATCH((CUADRO!N$5&amp;$E494),'Hoja de Trabajo para listado'!$AB$151:$BA$151,0)),0)+IFERROR(INDEX('Hoja de Trabajo para listado'!$BC$155:$CB$1048576,MATCH($A494,'Hoja de Trabajo para listado'!$BC$155:$BC$1048576,0),MATCH((CUADRO!N$5&amp;$E494),'Hoja de Trabajo para listado'!$BC$151:$CB$151,0)),0)+IFERROR(INDEX('Hoja de Trabajo para listado'!$DE$153:$DG$274,MATCH($A494,'Hoja de Trabajo para listado'!$DE$153:$DE$1048576,0),MATCH((CUADRO!N$5&amp;$E494),'Hoja de Trabajo para listado'!$DE$151:$DG$151,0)),0)+IFERROR(INDEX('Hoja de Trabajo para listado'!$CD$155:$DC$1048576,MATCH($A494,'Hoja de Trabajo para listado'!$CD$155:$CD$1048576,0),MATCH((CUADRO!N$5&amp;$E494),'Hoja de Trabajo para listado'!$CD$151:$DC$151,0)),0)</f>
        <v>0</v>
      </c>
      <c r="O494" s="255">
        <f ca="1">+IFERROR(INDEX('Hoja de Trabajo para listado'!$A$155:$Z$1048576,MATCH($A494,'Hoja de Trabajo para listado'!$A$155:$A$1048576,0),MATCH((CUADRO!O$5&amp;$E494),'Hoja de Trabajo para listado'!$A$151:$Z$151,0)),0)+IFERROR(INDEX('Hoja de Trabajo para listado'!$AB$155:$BA$1048576,MATCH($A494,'Hoja de Trabajo para listado'!$AB$155:$AB$1048576,0),MATCH((CUADRO!O$5&amp;$E494),'Hoja de Trabajo para listado'!$AB$151:$BA$151,0)),0)+IFERROR(INDEX('Hoja de Trabajo para listado'!$BC$155:$CB$1048576,MATCH($A494,'Hoja de Trabajo para listado'!$BC$155:$BC$1048576,0),MATCH((CUADRO!O$5&amp;$E494),'Hoja de Trabajo para listado'!$BC$151:$CB$151,0)),0)+IFERROR(INDEX('Hoja de Trabajo para listado'!$DE$153:$DG$274,MATCH($A494,'Hoja de Trabajo para listado'!$DE$153:$DE$1048576,0),MATCH((CUADRO!O$5&amp;$E494),'Hoja de Trabajo para listado'!$DE$151:$DG$151,0)),0)+IFERROR(INDEX('Hoja de Trabajo para listado'!$CD$155:$DC$1048576,MATCH($A494,'Hoja de Trabajo para listado'!$CD$155:$CD$1048576,0),MATCH((CUADRO!O$5&amp;$E494),'Hoja de Trabajo para listado'!$CD$151:$DC$151,0)),0)</f>
        <v>0</v>
      </c>
      <c r="P494" s="255">
        <f ca="1">+IFERROR(INDEX('Hoja de Trabajo para listado'!$A$155:$Z$1048576,MATCH($A494,'Hoja de Trabajo para listado'!$A$155:$A$1048576,0),MATCH((CUADRO!P$5&amp;$E494),'Hoja de Trabajo para listado'!$A$151:$Z$151,0)),0)+IFERROR(INDEX('Hoja de Trabajo para listado'!$AB$155:$BA$1048576,MATCH($A494,'Hoja de Trabajo para listado'!$AB$155:$AB$1048576,0),MATCH((CUADRO!P$5&amp;$E494),'Hoja de Trabajo para listado'!$AB$151:$BA$151,0)),0)+IFERROR(INDEX('Hoja de Trabajo para listado'!$BC$155:$CB$1048576,MATCH($A494,'Hoja de Trabajo para listado'!$BC$155:$BC$1048576,0),MATCH((CUADRO!P$5&amp;$E494),'Hoja de Trabajo para listado'!$BC$151:$CB$151,0)),0)+IFERROR(INDEX('Hoja de Trabajo para listado'!$DE$153:$DG$274,MATCH($A494,'Hoja de Trabajo para listado'!$DE$153:$DE$1048576,0),MATCH((CUADRO!P$5&amp;$E494),'Hoja de Trabajo para listado'!$DE$151:$DG$151,0)),0)+IFERROR(INDEX('Hoja de Trabajo para listado'!$CD$155:$DC$1048576,MATCH($A494,'Hoja de Trabajo para listado'!$CD$155:$CD$1048576,0),MATCH((CUADRO!P$5&amp;$E494),'Hoja de Trabajo para listado'!$CD$151:$DC$151,0)),0)</f>
        <v>0</v>
      </c>
      <c r="Q494" s="255">
        <f ca="1">+IFERROR(INDEX('Hoja de Trabajo para listado'!$A$155:$Z$1048576,MATCH($A494,'Hoja de Trabajo para listado'!$A$155:$A$1048576,0),MATCH((CUADRO!Q$5&amp;$E494),'Hoja de Trabajo para listado'!$A$151:$Z$151,0)),0)+IFERROR(INDEX('Hoja de Trabajo para listado'!$AB$155:$BA$1048576,MATCH($A494,'Hoja de Trabajo para listado'!$AB$155:$AB$1048576,0),MATCH((CUADRO!Q$5&amp;$E494),'Hoja de Trabajo para listado'!$AB$151:$BA$151,0)),0)+IFERROR(INDEX('Hoja de Trabajo para listado'!$BC$155:$CB$1048576,MATCH($A494,'Hoja de Trabajo para listado'!$BC$155:$BC$1048576,0),MATCH((CUADRO!Q$5&amp;$E494),'Hoja de Trabajo para listado'!$BC$151:$CB$151,0)),0)+IFERROR(INDEX('Hoja de Trabajo para listado'!$DE$153:$DG$274,MATCH($A494,'Hoja de Trabajo para listado'!$DE$153:$DE$1048576,0),MATCH((CUADRO!Q$5&amp;$E494),'Hoja de Trabajo para listado'!$DE$151:$DG$151,0)),0)+IFERROR(INDEX('Hoja de Trabajo para listado'!$CD$155:$DC$1048576,MATCH($A494,'Hoja de Trabajo para listado'!$CD$155:$CD$1048576,0),MATCH((CUADRO!Q$5&amp;$E494),'Hoja de Trabajo para listado'!$CD$151:$DC$151,0)),0)</f>
        <v>0</v>
      </c>
      <c r="R494" s="255">
        <f t="shared" ca="1" si="14"/>
        <v>0</v>
      </c>
      <c r="S494" s="262"/>
      <c r="T494" s="255">
        <f ca="1">+T495</f>
        <v>115.1</v>
      </c>
      <c r="U494" s="254">
        <f t="shared" si="15"/>
        <v>1</v>
      </c>
      <c r="V494" s="362" t="str">
        <f>+VLOOKUP(A494,bd_lista!$A$3:$E$590,5,FALSE)</f>
        <v>Gobiernos Autonomos Municipales</v>
      </c>
      <c r="W494" s="361" t="str">
        <f>+V494</f>
        <v>Gobiernos Autonomos Municipales</v>
      </c>
      <c r="X494" s="254">
        <f>+VLOOKUP(A494,[2]Sheet1!$A$13:$D$744,4,FALSE)</f>
        <v>0</v>
      </c>
      <c r="Y494" s="254" t="e">
        <f>+VLOOKUP(X494,bd_lista!$A$3:$C$590,3,FALSE)</f>
        <v>#N/A</v>
      </c>
      <c r="Z494" s="316">
        <f>+X494</f>
        <v>0</v>
      </c>
      <c r="AA494" s="317" t="e">
        <f>+Y494</f>
        <v>#N/A</v>
      </c>
    </row>
    <row r="495" spans="1:27" customFormat="1" ht="27" hidden="1" customHeight="1">
      <c r="A495" s="32">
        <v>1222</v>
      </c>
      <c r="B495" s="307"/>
      <c r="C495" s="259" t="str">
        <f>+VLOOKUP(A495,bd_lista!$A$3:$C$590,3,FALSE)</f>
        <v>Gobierno Autónomo Municipal de Ichoca</v>
      </c>
      <c r="D495" s="362"/>
      <c r="E495" s="256" t="s">
        <v>1314</v>
      </c>
      <c r="F495" s="255">
        <f ca="1">+IFERROR(INDEX('Hoja de Trabajo para listado'!$A$155:$Z$1048576,MATCH($A495,'Hoja de Trabajo para listado'!$A$155:$A$1048576,0),MATCH((CUADRO!F$5&amp;$E495),'Hoja de Trabajo para listado'!$A$151:$Z$151,0)),0)+IFERROR(INDEX('Hoja de Trabajo para listado'!$AB$155:$BA$1048576,MATCH($A495,'Hoja de Trabajo para listado'!$AB$155:$AB$1048576,0),MATCH((CUADRO!F$5&amp;$E495),'Hoja de Trabajo para listado'!$AB$151:$BA$151,0)),0)+IFERROR(INDEX('Hoja de Trabajo para listado'!$BC$155:$CB$1048576,MATCH($A495,'Hoja de Trabajo para listado'!$BC$155:$BC$1048576,0),MATCH((CUADRO!F$5&amp;$E495),'Hoja de Trabajo para listado'!$BC$151:$CB$151,0)),0)+IFERROR(INDEX('Hoja de Trabajo para listado'!$DE$153:$DG$274,MATCH($A495,'Hoja de Trabajo para listado'!$DE$153:$DE$1048576,0),MATCH((CUADRO!F$5&amp;$E495),'Hoja de Trabajo para listado'!$DE$151:$DG$151,0)),0)+IFERROR(INDEX('Hoja de Trabajo para listado'!$CD$155:$DC$1048576,MATCH($A495,'Hoja de Trabajo para listado'!$CD$155:$CD$1048576,0),MATCH((CUADRO!F$5&amp;$E495),'Hoja de Trabajo para listado'!$CD$151:$DC$151,0)),0)</f>
        <v>115.1</v>
      </c>
      <c r="G495" s="255">
        <f ca="1">+IFERROR(INDEX('Hoja de Trabajo para listado'!$A$155:$Z$1048576,MATCH($A495,'Hoja de Trabajo para listado'!$A$155:$A$1048576,0),MATCH((CUADRO!G$5&amp;$E495),'Hoja de Trabajo para listado'!$A$151:$Z$151,0)),0)+IFERROR(INDEX('Hoja de Trabajo para listado'!$AB$155:$BA$1048576,MATCH($A495,'Hoja de Trabajo para listado'!$AB$155:$AB$1048576,0),MATCH((CUADRO!G$5&amp;$E495),'Hoja de Trabajo para listado'!$AB$151:$BA$151,0)),0)+IFERROR(INDEX('Hoja de Trabajo para listado'!$BC$155:$CB$1048576,MATCH($A495,'Hoja de Trabajo para listado'!$BC$155:$BC$1048576,0),MATCH((CUADRO!G$5&amp;$E495),'Hoja de Trabajo para listado'!$BC$151:$CB$151,0)),0)+IFERROR(INDEX('Hoja de Trabajo para listado'!$DE$153:$DG$274,MATCH($A495,'Hoja de Trabajo para listado'!$DE$153:$DE$1048576,0),MATCH((CUADRO!G$5&amp;$E495),'Hoja de Trabajo para listado'!$DE$151:$DG$151,0)),0)+IFERROR(INDEX('Hoja de Trabajo para listado'!$CD$155:$DC$1048576,MATCH($A495,'Hoja de Trabajo para listado'!$CD$155:$CD$1048576,0),MATCH((CUADRO!G$5&amp;$E495),'Hoja de Trabajo para listado'!$CD$151:$DC$151,0)),0)</f>
        <v>0</v>
      </c>
      <c r="H495" s="255">
        <f ca="1">+IFERROR(INDEX('Hoja de Trabajo para listado'!$A$155:$Z$1048576,MATCH($A495,'Hoja de Trabajo para listado'!$A$155:$A$1048576,0),MATCH((CUADRO!H$5&amp;$E495),'Hoja de Trabajo para listado'!$A$151:$Z$151,0)),0)+IFERROR(INDEX('Hoja de Trabajo para listado'!$AB$155:$BA$1048576,MATCH($A495,'Hoja de Trabajo para listado'!$AB$155:$AB$1048576,0),MATCH((CUADRO!H$5&amp;$E495),'Hoja de Trabajo para listado'!$AB$151:$BA$151,0)),0)+IFERROR(INDEX('Hoja de Trabajo para listado'!$BC$155:$CB$1048576,MATCH($A495,'Hoja de Trabajo para listado'!$BC$155:$BC$1048576,0),MATCH((CUADRO!H$5&amp;$E495),'Hoja de Trabajo para listado'!$BC$151:$CB$151,0)),0)+IFERROR(INDEX('Hoja de Trabajo para listado'!$DE$153:$DG$274,MATCH($A495,'Hoja de Trabajo para listado'!$DE$153:$DE$1048576,0),MATCH((CUADRO!H$5&amp;$E495),'Hoja de Trabajo para listado'!$DE$151:$DG$151,0)),0)+IFERROR(INDEX('Hoja de Trabajo para listado'!$CD$155:$DC$1048576,MATCH($A495,'Hoja de Trabajo para listado'!$CD$155:$CD$1048576,0),MATCH((CUADRO!H$5&amp;$E495),'Hoja de Trabajo para listado'!$CD$151:$DC$151,0)),0)</f>
        <v>0</v>
      </c>
      <c r="I495" s="255">
        <f ca="1">+IFERROR(INDEX('Hoja de Trabajo para listado'!$A$155:$Z$1048576,MATCH($A495,'Hoja de Trabajo para listado'!$A$155:$A$1048576,0),MATCH((CUADRO!I$5&amp;$E495),'Hoja de Trabajo para listado'!$A$151:$Z$151,0)),0)+IFERROR(INDEX('Hoja de Trabajo para listado'!$AB$155:$BA$1048576,MATCH($A495,'Hoja de Trabajo para listado'!$AB$155:$AB$1048576,0),MATCH((CUADRO!I$5&amp;$E495),'Hoja de Trabajo para listado'!$AB$151:$BA$151,0)),0)+IFERROR(INDEX('Hoja de Trabajo para listado'!$BC$155:$CB$1048576,MATCH($A495,'Hoja de Trabajo para listado'!$BC$155:$BC$1048576,0),MATCH((CUADRO!I$5&amp;$E495),'Hoja de Trabajo para listado'!$BC$151:$CB$151,0)),0)+IFERROR(INDEX('Hoja de Trabajo para listado'!$DE$153:$DG$274,MATCH($A495,'Hoja de Trabajo para listado'!$DE$153:$DE$1048576,0),MATCH((CUADRO!I$5&amp;$E495),'Hoja de Trabajo para listado'!$DE$151:$DG$151,0)),0)+IFERROR(INDEX('Hoja de Trabajo para listado'!$CD$155:$DC$1048576,MATCH($A495,'Hoja de Trabajo para listado'!$CD$155:$CD$1048576,0),MATCH((CUADRO!I$5&amp;$E495),'Hoja de Trabajo para listado'!$CD$151:$DC$151,0)),0)</f>
        <v>0</v>
      </c>
      <c r="J495" s="255">
        <f ca="1">+IFERROR(INDEX('Hoja de Trabajo para listado'!$A$155:$Z$1048576,MATCH($A495,'Hoja de Trabajo para listado'!$A$155:$A$1048576,0),MATCH((CUADRO!J$5&amp;$E495),'Hoja de Trabajo para listado'!$A$151:$Z$151,0)),0)+IFERROR(INDEX('Hoja de Trabajo para listado'!$AB$155:$BA$1048576,MATCH($A495,'Hoja de Trabajo para listado'!$AB$155:$AB$1048576,0),MATCH((CUADRO!J$5&amp;$E495),'Hoja de Trabajo para listado'!$AB$151:$BA$151,0)),0)+IFERROR(INDEX('Hoja de Trabajo para listado'!$BC$155:$CB$1048576,MATCH($A495,'Hoja de Trabajo para listado'!$BC$155:$BC$1048576,0),MATCH((CUADRO!J$5&amp;$E495),'Hoja de Trabajo para listado'!$BC$151:$CB$151,0)),0)+IFERROR(INDEX('Hoja de Trabajo para listado'!$DE$153:$DG$274,MATCH($A495,'Hoja de Trabajo para listado'!$DE$153:$DE$1048576,0),MATCH((CUADRO!J$5&amp;$E495),'Hoja de Trabajo para listado'!$DE$151:$DG$151,0)),0)+IFERROR(INDEX('Hoja de Trabajo para listado'!$CD$155:$DC$1048576,MATCH($A495,'Hoja de Trabajo para listado'!$CD$155:$CD$1048576,0),MATCH((CUADRO!J$5&amp;$E495),'Hoja de Trabajo para listado'!$CD$151:$DC$151,0)),0)</f>
        <v>0</v>
      </c>
      <c r="K495" s="255">
        <f ca="1">+IFERROR(INDEX('Hoja de Trabajo para listado'!$A$155:$Z$1048576,MATCH($A495,'Hoja de Trabajo para listado'!$A$155:$A$1048576,0),MATCH((CUADRO!K$5&amp;$E495),'Hoja de Trabajo para listado'!$A$151:$Z$151,0)),0)+IFERROR(INDEX('Hoja de Trabajo para listado'!$AB$155:$BA$1048576,MATCH($A495,'Hoja de Trabajo para listado'!$AB$155:$AB$1048576,0),MATCH((CUADRO!K$5&amp;$E495),'Hoja de Trabajo para listado'!$AB$151:$BA$151,0)),0)+IFERROR(INDEX('Hoja de Trabajo para listado'!$BC$155:$CB$1048576,MATCH($A495,'Hoja de Trabajo para listado'!$BC$155:$BC$1048576,0),MATCH((CUADRO!K$5&amp;$E495),'Hoja de Trabajo para listado'!$BC$151:$CB$151,0)),0)+IFERROR(INDEX('Hoja de Trabajo para listado'!$DE$153:$DG$274,MATCH($A495,'Hoja de Trabajo para listado'!$DE$153:$DE$1048576,0),MATCH((CUADRO!K$5&amp;$E495),'Hoja de Trabajo para listado'!$DE$151:$DG$151,0)),0)+IFERROR(INDEX('Hoja de Trabajo para listado'!$CD$155:$DC$1048576,MATCH($A495,'Hoja de Trabajo para listado'!$CD$155:$CD$1048576,0),MATCH((CUADRO!K$5&amp;$E495),'Hoja de Trabajo para listado'!$CD$151:$DC$151,0)),0)</f>
        <v>0</v>
      </c>
      <c r="L495" s="255">
        <f ca="1">+IFERROR(INDEX('Hoja de Trabajo para listado'!$A$155:$Z$1048576,MATCH($A495,'Hoja de Trabajo para listado'!$A$155:$A$1048576,0),MATCH((CUADRO!L$5&amp;$E495),'Hoja de Trabajo para listado'!$A$151:$Z$151,0)),0)+IFERROR(INDEX('Hoja de Trabajo para listado'!$AB$155:$BA$1048576,MATCH($A495,'Hoja de Trabajo para listado'!$AB$155:$AB$1048576,0),MATCH((CUADRO!L$5&amp;$E495),'Hoja de Trabajo para listado'!$AB$151:$BA$151,0)),0)+IFERROR(INDEX('Hoja de Trabajo para listado'!$BC$155:$CB$1048576,MATCH($A495,'Hoja de Trabajo para listado'!$BC$155:$BC$1048576,0),MATCH((CUADRO!L$5&amp;$E495),'Hoja de Trabajo para listado'!$BC$151:$CB$151,0)),0)+IFERROR(INDEX('Hoja de Trabajo para listado'!$DE$153:$DG$274,MATCH($A495,'Hoja de Trabajo para listado'!$DE$153:$DE$1048576,0),MATCH((CUADRO!L$5&amp;$E495),'Hoja de Trabajo para listado'!$DE$151:$DG$151,0)),0)+IFERROR(INDEX('Hoja de Trabajo para listado'!$CD$155:$DC$1048576,MATCH($A495,'Hoja de Trabajo para listado'!$CD$155:$CD$1048576,0),MATCH((CUADRO!L$5&amp;$E495),'Hoja de Trabajo para listado'!$CD$151:$DC$151,0)),0)</f>
        <v>0</v>
      </c>
      <c r="M495" s="255">
        <f ca="1">+IFERROR(INDEX('Hoja de Trabajo para listado'!$A$155:$Z$1048576,MATCH($A495,'Hoja de Trabajo para listado'!$A$155:$A$1048576,0),MATCH((CUADRO!M$5&amp;$E495),'Hoja de Trabajo para listado'!$A$151:$Z$151,0)),0)+IFERROR(INDEX('Hoja de Trabajo para listado'!$AB$155:$BA$1048576,MATCH($A495,'Hoja de Trabajo para listado'!$AB$155:$AB$1048576,0),MATCH((CUADRO!M$5&amp;$E495),'Hoja de Trabajo para listado'!$AB$151:$BA$151,0)),0)+IFERROR(INDEX('Hoja de Trabajo para listado'!$BC$155:$CB$1048576,MATCH($A495,'Hoja de Trabajo para listado'!$BC$155:$BC$1048576,0),MATCH((CUADRO!M$5&amp;$E495),'Hoja de Trabajo para listado'!$BC$151:$CB$151,0)),0)+IFERROR(INDEX('Hoja de Trabajo para listado'!$DE$153:$DG$274,MATCH($A495,'Hoja de Trabajo para listado'!$DE$153:$DE$1048576,0),MATCH((CUADRO!M$5&amp;$E495),'Hoja de Trabajo para listado'!$DE$151:$DG$151,0)),0)+IFERROR(INDEX('Hoja de Trabajo para listado'!$CD$155:$DC$1048576,MATCH($A495,'Hoja de Trabajo para listado'!$CD$155:$CD$1048576,0),MATCH((CUADRO!M$5&amp;$E495),'Hoja de Trabajo para listado'!$CD$151:$DC$151,0)),0)</f>
        <v>0</v>
      </c>
      <c r="N495" s="255">
        <f ca="1">+IFERROR(INDEX('Hoja de Trabajo para listado'!$A$155:$Z$1048576,MATCH($A495,'Hoja de Trabajo para listado'!$A$155:$A$1048576,0),MATCH((CUADRO!N$5&amp;$E495),'Hoja de Trabajo para listado'!$A$151:$Z$151,0)),0)+IFERROR(INDEX('Hoja de Trabajo para listado'!$AB$155:$BA$1048576,MATCH($A495,'Hoja de Trabajo para listado'!$AB$155:$AB$1048576,0),MATCH((CUADRO!N$5&amp;$E495),'Hoja de Trabajo para listado'!$AB$151:$BA$151,0)),0)+IFERROR(INDEX('Hoja de Trabajo para listado'!$BC$155:$CB$1048576,MATCH($A495,'Hoja de Trabajo para listado'!$BC$155:$BC$1048576,0),MATCH((CUADRO!N$5&amp;$E495),'Hoja de Trabajo para listado'!$BC$151:$CB$151,0)),0)+IFERROR(INDEX('Hoja de Trabajo para listado'!$DE$153:$DG$274,MATCH($A495,'Hoja de Trabajo para listado'!$DE$153:$DE$1048576,0),MATCH((CUADRO!N$5&amp;$E495),'Hoja de Trabajo para listado'!$DE$151:$DG$151,0)),0)+IFERROR(INDEX('Hoja de Trabajo para listado'!$CD$155:$DC$1048576,MATCH($A495,'Hoja de Trabajo para listado'!$CD$155:$CD$1048576,0),MATCH((CUADRO!N$5&amp;$E495),'Hoja de Trabajo para listado'!$CD$151:$DC$151,0)),0)</f>
        <v>0</v>
      </c>
      <c r="O495" s="255">
        <f ca="1">+IFERROR(INDEX('Hoja de Trabajo para listado'!$A$155:$Z$1048576,MATCH($A495,'Hoja de Trabajo para listado'!$A$155:$A$1048576,0),MATCH((CUADRO!O$5&amp;$E495),'Hoja de Trabajo para listado'!$A$151:$Z$151,0)),0)+IFERROR(INDEX('Hoja de Trabajo para listado'!$AB$155:$BA$1048576,MATCH($A495,'Hoja de Trabajo para listado'!$AB$155:$AB$1048576,0),MATCH((CUADRO!O$5&amp;$E495),'Hoja de Trabajo para listado'!$AB$151:$BA$151,0)),0)+IFERROR(INDEX('Hoja de Trabajo para listado'!$BC$155:$CB$1048576,MATCH($A495,'Hoja de Trabajo para listado'!$BC$155:$BC$1048576,0),MATCH((CUADRO!O$5&amp;$E495),'Hoja de Trabajo para listado'!$BC$151:$CB$151,0)),0)+IFERROR(INDEX('Hoja de Trabajo para listado'!$DE$153:$DG$274,MATCH($A495,'Hoja de Trabajo para listado'!$DE$153:$DE$1048576,0),MATCH((CUADRO!O$5&amp;$E495),'Hoja de Trabajo para listado'!$DE$151:$DG$151,0)),0)+IFERROR(INDEX('Hoja de Trabajo para listado'!$CD$155:$DC$1048576,MATCH($A495,'Hoja de Trabajo para listado'!$CD$155:$CD$1048576,0),MATCH((CUADRO!O$5&amp;$E495),'Hoja de Trabajo para listado'!$CD$151:$DC$151,0)),0)</f>
        <v>0</v>
      </c>
      <c r="P495" s="255">
        <f ca="1">+IFERROR(INDEX('Hoja de Trabajo para listado'!$A$155:$Z$1048576,MATCH($A495,'Hoja de Trabajo para listado'!$A$155:$A$1048576,0),MATCH((CUADRO!P$5&amp;$E495),'Hoja de Trabajo para listado'!$A$151:$Z$151,0)),0)+IFERROR(INDEX('Hoja de Trabajo para listado'!$AB$155:$BA$1048576,MATCH($A495,'Hoja de Trabajo para listado'!$AB$155:$AB$1048576,0),MATCH((CUADRO!P$5&amp;$E495),'Hoja de Trabajo para listado'!$AB$151:$BA$151,0)),0)+IFERROR(INDEX('Hoja de Trabajo para listado'!$BC$155:$CB$1048576,MATCH($A495,'Hoja de Trabajo para listado'!$BC$155:$BC$1048576,0),MATCH((CUADRO!P$5&amp;$E495),'Hoja de Trabajo para listado'!$BC$151:$CB$151,0)),0)+IFERROR(INDEX('Hoja de Trabajo para listado'!$DE$153:$DG$274,MATCH($A495,'Hoja de Trabajo para listado'!$DE$153:$DE$1048576,0),MATCH((CUADRO!P$5&amp;$E495),'Hoja de Trabajo para listado'!$DE$151:$DG$151,0)),0)+IFERROR(INDEX('Hoja de Trabajo para listado'!$CD$155:$DC$1048576,MATCH($A495,'Hoja de Trabajo para listado'!$CD$155:$CD$1048576,0),MATCH((CUADRO!P$5&amp;$E495),'Hoja de Trabajo para listado'!$CD$151:$DC$151,0)),0)</f>
        <v>0</v>
      </c>
      <c r="Q495" s="255">
        <f ca="1">+IFERROR(INDEX('Hoja de Trabajo para listado'!$A$155:$Z$1048576,MATCH($A495,'Hoja de Trabajo para listado'!$A$155:$A$1048576,0),MATCH((CUADRO!Q$5&amp;$E495),'Hoja de Trabajo para listado'!$A$151:$Z$151,0)),0)+IFERROR(INDEX('Hoja de Trabajo para listado'!$AB$155:$BA$1048576,MATCH($A495,'Hoja de Trabajo para listado'!$AB$155:$AB$1048576,0),MATCH((CUADRO!Q$5&amp;$E495),'Hoja de Trabajo para listado'!$AB$151:$BA$151,0)),0)+IFERROR(INDEX('Hoja de Trabajo para listado'!$BC$155:$CB$1048576,MATCH($A495,'Hoja de Trabajo para listado'!$BC$155:$BC$1048576,0),MATCH((CUADRO!Q$5&amp;$E495),'Hoja de Trabajo para listado'!$BC$151:$CB$151,0)),0)+IFERROR(INDEX('Hoja de Trabajo para listado'!$DE$153:$DG$274,MATCH($A495,'Hoja de Trabajo para listado'!$DE$153:$DE$1048576,0),MATCH((CUADRO!Q$5&amp;$E495),'Hoja de Trabajo para listado'!$DE$151:$DG$151,0)),0)+IFERROR(INDEX('Hoja de Trabajo para listado'!$CD$155:$DC$1048576,MATCH($A495,'Hoja de Trabajo para listado'!$CD$155:$CD$1048576,0),MATCH((CUADRO!Q$5&amp;$E495),'Hoja de Trabajo para listado'!$CD$151:$DC$151,0)),0)</f>
        <v>0</v>
      </c>
      <c r="R495" s="255">
        <f t="shared" ca="1" si="14"/>
        <v>115.1</v>
      </c>
      <c r="S495" s="262">
        <f ca="1">+R494+R495</f>
        <v>115.1</v>
      </c>
      <c r="T495" s="255">
        <f ca="1">+S495</f>
        <v>115.1</v>
      </c>
      <c r="U495" s="254">
        <f t="shared" si="15"/>
        <v>2</v>
      </c>
      <c r="V495" s="362" t="str">
        <f>+VLOOKUP(A495,bd_lista!$A$3:$E$590,5,FALSE)</f>
        <v>Gobiernos Autonomos Municipales</v>
      </c>
      <c r="W495" s="362"/>
      <c r="X495" s="254">
        <f>+VLOOKUP(A495,[2]Sheet1!$A$13:$D$744,4,FALSE)</f>
        <v>0</v>
      </c>
      <c r="Y495" s="254" t="e">
        <f>+VLOOKUP(X495,bd_lista!$A$3:$C$590,3,FALSE)</f>
        <v>#N/A</v>
      </c>
      <c r="Z495" s="314"/>
      <c r="AA495" s="315"/>
    </row>
    <row r="496" spans="1:27" customFormat="1" ht="15" hidden="1" customHeight="1">
      <c r="A496" s="32">
        <v>1223</v>
      </c>
      <c r="B496" s="306">
        <f>+A496</f>
        <v>1223</v>
      </c>
      <c r="C496" s="259" t="str">
        <f>+VLOOKUP(A496,bd_lista!$A$3:$C$590,3,FALSE)</f>
        <v>Gobierno Autónomo Municipal de Villa Libertad Licoma</v>
      </c>
      <c r="D496" s="361" t="str">
        <f>+C496</f>
        <v>Gobierno Autónomo Municipal de Villa Libertad Licoma</v>
      </c>
      <c r="E496" s="254" t="s">
        <v>1313</v>
      </c>
      <c r="F496" s="255">
        <f ca="1">+IFERROR(INDEX('Hoja de Trabajo para listado'!$A$155:$Z$1048576,MATCH($A496,'Hoja de Trabajo para listado'!$A$155:$A$1048576,0),MATCH((CUADRO!F$5&amp;$E496),'Hoja de Trabajo para listado'!$A$151:$Z$151,0)),0)+IFERROR(INDEX('Hoja de Trabajo para listado'!$AB$155:$BA$1048576,MATCH($A496,'Hoja de Trabajo para listado'!$AB$155:$AB$1048576,0),MATCH((CUADRO!F$5&amp;$E496),'Hoja de Trabajo para listado'!$AB$151:$BA$151,0)),0)+IFERROR(INDEX('Hoja de Trabajo para listado'!$BC$155:$CB$1048576,MATCH($A496,'Hoja de Trabajo para listado'!$BC$155:$BC$1048576,0),MATCH((CUADRO!F$5&amp;$E496),'Hoja de Trabajo para listado'!$BC$151:$CB$151,0)),0)+IFERROR(INDEX('Hoja de Trabajo para listado'!$DE$153:$DG$274,MATCH($A496,'Hoja de Trabajo para listado'!$DE$153:$DE$1048576,0),MATCH((CUADRO!F$5&amp;$E496),'Hoja de Trabajo para listado'!$DE$151:$DG$151,0)),0)+IFERROR(INDEX('Hoja de Trabajo para listado'!$CD$155:$DC$1048576,MATCH($A496,'Hoja de Trabajo para listado'!$CD$155:$CD$1048576,0),MATCH((CUADRO!F$5&amp;$E496),'Hoja de Trabajo para listado'!$CD$151:$DC$151,0)),0)</f>
        <v>0</v>
      </c>
      <c r="G496" s="255">
        <f ca="1">+IFERROR(INDEX('Hoja de Trabajo para listado'!$A$155:$Z$1048576,MATCH($A496,'Hoja de Trabajo para listado'!$A$155:$A$1048576,0),MATCH((CUADRO!G$5&amp;$E496),'Hoja de Trabajo para listado'!$A$151:$Z$151,0)),0)+IFERROR(INDEX('Hoja de Trabajo para listado'!$AB$155:$BA$1048576,MATCH($A496,'Hoja de Trabajo para listado'!$AB$155:$AB$1048576,0),MATCH((CUADRO!G$5&amp;$E496),'Hoja de Trabajo para listado'!$AB$151:$BA$151,0)),0)+IFERROR(INDEX('Hoja de Trabajo para listado'!$BC$155:$CB$1048576,MATCH($A496,'Hoja de Trabajo para listado'!$BC$155:$BC$1048576,0),MATCH((CUADRO!G$5&amp;$E496),'Hoja de Trabajo para listado'!$BC$151:$CB$151,0)),0)+IFERROR(INDEX('Hoja de Trabajo para listado'!$DE$153:$DG$274,MATCH($A496,'Hoja de Trabajo para listado'!$DE$153:$DE$1048576,0),MATCH((CUADRO!G$5&amp;$E496),'Hoja de Trabajo para listado'!$DE$151:$DG$151,0)),0)+IFERROR(INDEX('Hoja de Trabajo para listado'!$CD$155:$DC$1048576,MATCH($A496,'Hoja de Trabajo para listado'!$CD$155:$CD$1048576,0),MATCH((CUADRO!G$5&amp;$E496),'Hoja de Trabajo para listado'!$CD$151:$DC$151,0)),0)</f>
        <v>0</v>
      </c>
      <c r="H496" s="255">
        <f ca="1">+IFERROR(INDEX('Hoja de Trabajo para listado'!$A$155:$Z$1048576,MATCH($A496,'Hoja de Trabajo para listado'!$A$155:$A$1048576,0),MATCH((CUADRO!H$5&amp;$E496),'Hoja de Trabajo para listado'!$A$151:$Z$151,0)),0)+IFERROR(INDEX('Hoja de Trabajo para listado'!$AB$155:$BA$1048576,MATCH($A496,'Hoja de Trabajo para listado'!$AB$155:$AB$1048576,0),MATCH((CUADRO!H$5&amp;$E496),'Hoja de Trabajo para listado'!$AB$151:$BA$151,0)),0)+IFERROR(INDEX('Hoja de Trabajo para listado'!$BC$155:$CB$1048576,MATCH($A496,'Hoja de Trabajo para listado'!$BC$155:$BC$1048576,0),MATCH((CUADRO!H$5&amp;$E496),'Hoja de Trabajo para listado'!$BC$151:$CB$151,0)),0)+IFERROR(INDEX('Hoja de Trabajo para listado'!$DE$153:$DG$274,MATCH($A496,'Hoja de Trabajo para listado'!$DE$153:$DE$1048576,0),MATCH((CUADRO!H$5&amp;$E496),'Hoja de Trabajo para listado'!$DE$151:$DG$151,0)),0)+IFERROR(INDEX('Hoja de Trabajo para listado'!$CD$155:$DC$1048576,MATCH($A496,'Hoja de Trabajo para listado'!$CD$155:$CD$1048576,0),MATCH((CUADRO!H$5&amp;$E496),'Hoja de Trabajo para listado'!$CD$151:$DC$151,0)),0)</f>
        <v>0</v>
      </c>
      <c r="I496" s="255">
        <f ca="1">+IFERROR(INDEX('Hoja de Trabajo para listado'!$A$155:$Z$1048576,MATCH($A496,'Hoja de Trabajo para listado'!$A$155:$A$1048576,0),MATCH((CUADRO!I$5&amp;$E496),'Hoja de Trabajo para listado'!$A$151:$Z$151,0)),0)+IFERROR(INDEX('Hoja de Trabajo para listado'!$AB$155:$BA$1048576,MATCH($A496,'Hoja de Trabajo para listado'!$AB$155:$AB$1048576,0),MATCH((CUADRO!I$5&amp;$E496),'Hoja de Trabajo para listado'!$AB$151:$BA$151,0)),0)+IFERROR(INDEX('Hoja de Trabajo para listado'!$BC$155:$CB$1048576,MATCH($A496,'Hoja de Trabajo para listado'!$BC$155:$BC$1048576,0),MATCH((CUADRO!I$5&amp;$E496),'Hoja de Trabajo para listado'!$BC$151:$CB$151,0)),0)+IFERROR(INDEX('Hoja de Trabajo para listado'!$DE$153:$DG$274,MATCH($A496,'Hoja de Trabajo para listado'!$DE$153:$DE$1048576,0),MATCH((CUADRO!I$5&amp;$E496),'Hoja de Trabajo para listado'!$DE$151:$DG$151,0)),0)+IFERROR(INDEX('Hoja de Trabajo para listado'!$CD$155:$DC$1048576,MATCH($A496,'Hoja de Trabajo para listado'!$CD$155:$CD$1048576,0),MATCH((CUADRO!I$5&amp;$E496),'Hoja de Trabajo para listado'!$CD$151:$DC$151,0)),0)</f>
        <v>0</v>
      </c>
      <c r="J496" s="255">
        <f ca="1">+IFERROR(INDEX('Hoja de Trabajo para listado'!$A$155:$Z$1048576,MATCH($A496,'Hoja de Trabajo para listado'!$A$155:$A$1048576,0),MATCH((CUADRO!J$5&amp;$E496),'Hoja de Trabajo para listado'!$A$151:$Z$151,0)),0)+IFERROR(INDEX('Hoja de Trabajo para listado'!$AB$155:$BA$1048576,MATCH($A496,'Hoja de Trabajo para listado'!$AB$155:$AB$1048576,0),MATCH((CUADRO!J$5&amp;$E496),'Hoja de Trabajo para listado'!$AB$151:$BA$151,0)),0)+IFERROR(INDEX('Hoja de Trabajo para listado'!$BC$155:$CB$1048576,MATCH($A496,'Hoja de Trabajo para listado'!$BC$155:$BC$1048576,0),MATCH((CUADRO!J$5&amp;$E496),'Hoja de Trabajo para listado'!$BC$151:$CB$151,0)),0)+IFERROR(INDEX('Hoja de Trabajo para listado'!$DE$153:$DG$274,MATCH($A496,'Hoja de Trabajo para listado'!$DE$153:$DE$1048576,0),MATCH((CUADRO!J$5&amp;$E496),'Hoja de Trabajo para listado'!$DE$151:$DG$151,0)),0)+IFERROR(INDEX('Hoja de Trabajo para listado'!$CD$155:$DC$1048576,MATCH($A496,'Hoja de Trabajo para listado'!$CD$155:$CD$1048576,0),MATCH((CUADRO!J$5&amp;$E496),'Hoja de Trabajo para listado'!$CD$151:$DC$151,0)),0)</f>
        <v>0</v>
      </c>
      <c r="K496" s="255">
        <f ca="1">+IFERROR(INDEX('Hoja de Trabajo para listado'!$A$155:$Z$1048576,MATCH($A496,'Hoja de Trabajo para listado'!$A$155:$A$1048576,0),MATCH((CUADRO!K$5&amp;$E496),'Hoja de Trabajo para listado'!$A$151:$Z$151,0)),0)+IFERROR(INDEX('Hoja de Trabajo para listado'!$AB$155:$BA$1048576,MATCH($A496,'Hoja de Trabajo para listado'!$AB$155:$AB$1048576,0),MATCH((CUADRO!K$5&amp;$E496),'Hoja de Trabajo para listado'!$AB$151:$BA$151,0)),0)+IFERROR(INDEX('Hoja de Trabajo para listado'!$BC$155:$CB$1048576,MATCH($A496,'Hoja de Trabajo para listado'!$BC$155:$BC$1048576,0),MATCH((CUADRO!K$5&amp;$E496),'Hoja de Trabajo para listado'!$BC$151:$CB$151,0)),0)+IFERROR(INDEX('Hoja de Trabajo para listado'!$DE$153:$DG$274,MATCH($A496,'Hoja de Trabajo para listado'!$DE$153:$DE$1048576,0),MATCH((CUADRO!K$5&amp;$E496),'Hoja de Trabajo para listado'!$DE$151:$DG$151,0)),0)+IFERROR(INDEX('Hoja de Trabajo para listado'!$CD$155:$DC$1048576,MATCH($A496,'Hoja de Trabajo para listado'!$CD$155:$CD$1048576,0),MATCH((CUADRO!K$5&amp;$E496),'Hoja de Trabajo para listado'!$CD$151:$DC$151,0)),0)</f>
        <v>0</v>
      </c>
      <c r="L496" s="255">
        <f ca="1">+IFERROR(INDEX('Hoja de Trabajo para listado'!$A$155:$Z$1048576,MATCH($A496,'Hoja de Trabajo para listado'!$A$155:$A$1048576,0),MATCH((CUADRO!L$5&amp;$E496),'Hoja de Trabajo para listado'!$A$151:$Z$151,0)),0)+IFERROR(INDEX('Hoja de Trabajo para listado'!$AB$155:$BA$1048576,MATCH($A496,'Hoja de Trabajo para listado'!$AB$155:$AB$1048576,0),MATCH((CUADRO!L$5&amp;$E496),'Hoja de Trabajo para listado'!$AB$151:$BA$151,0)),0)+IFERROR(INDEX('Hoja de Trabajo para listado'!$BC$155:$CB$1048576,MATCH($A496,'Hoja de Trabajo para listado'!$BC$155:$BC$1048576,0),MATCH((CUADRO!L$5&amp;$E496),'Hoja de Trabajo para listado'!$BC$151:$CB$151,0)),0)+IFERROR(INDEX('Hoja de Trabajo para listado'!$DE$153:$DG$274,MATCH($A496,'Hoja de Trabajo para listado'!$DE$153:$DE$1048576,0),MATCH((CUADRO!L$5&amp;$E496),'Hoja de Trabajo para listado'!$DE$151:$DG$151,0)),0)+IFERROR(INDEX('Hoja de Trabajo para listado'!$CD$155:$DC$1048576,MATCH($A496,'Hoja de Trabajo para listado'!$CD$155:$CD$1048576,0),MATCH((CUADRO!L$5&amp;$E496),'Hoja de Trabajo para listado'!$CD$151:$DC$151,0)),0)</f>
        <v>0</v>
      </c>
      <c r="M496" s="255">
        <f ca="1">+IFERROR(INDEX('Hoja de Trabajo para listado'!$A$155:$Z$1048576,MATCH($A496,'Hoja de Trabajo para listado'!$A$155:$A$1048576,0),MATCH((CUADRO!M$5&amp;$E496),'Hoja de Trabajo para listado'!$A$151:$Z$151,0)),0)+IFERROR(INDEX('Hoja de Trabajo para listado'!$AB$155:$BA$1048576,MATCH($A496,'Hoja de Trabajo para listado'!$AB$155:$AB$1048576,0),MATCH((CUADRO!M$5&amp;$E496),'Hoja de Trabajo para listado'!$AB$151:$BA$151,0)),0)+IFERROR(INDEX('Hoja de Trabajo para listado'!$BC$155:$CB$1048576,MATCH($A496,'Hoja de Trabajo para listado'!$BC$155:$BC$1048576,0),MATCH((CUADRO!M$5&amp;$E496),'Hoja de Trabajo para listado'!$BC$151:$CB$151,0)),0)+IFERROR(INDEX('Hoja de Trabajo para listado'!$DE$153:$DG$274,MATCH($A496,'Hoja de Trabajo para listado'!$DE$153:$DE$1048576,0),MATCH((CUADRO!M$5&amp;$E496),'Hoja de Trabajo para listado'!$DE$151:$DG$151,0)),0)+IFERROR(INDEX('Hoja de Trabajo para listado'!$CD$155:$DC$1048576,MATCH($A496,'Hoja de Trabajo para listado'!$CD$155:$CD$1048576,0),MATCH((CUADRO!M$5&amp;$E496),'Hoja de Trabajo para listado'!$CD$151:$DC$151,0)),0)</f>
        <v>0</v>
      </c>
      <c r="N496" s="255">
        <f ca="1">+IFERROR(INDEX('Hoja de Trabajo para listado'!$A$155:$Z$1048576,MATCH($A496,'Hoja de Trabajo para listado'!$A$155:$A$1048576,0),MATCH((CUADRO!N$5&amp;$E496),'Hoja de Trabajo para listado'!$A$151:$Z$151,0)),0)+IFERROR(INDEX('Hoja de Trabajo para listado'!$AB$155:$BA$1048576,MATCH($A496,'Hoja de Trabajo para listado'!$AB$155:$AB$1048576,0),MATCH((CUADRO!N$5&amp;$E496),'Hoja de Trabajo para listado'!$AB$151:$BA$151,0)),0)+IFERROR(INDEX('Hoja de Trabajo para listado'!$BC$155:$CB$1048576,MATCH($A496,'Hoja de Trabajo para listado'!$BC$155:$BC$1048576,0),MATCH((CUADRO!N$5&amp;$E496),'Hoja de Trabajo para listado'!$BC$151:$CB$151,0)),0)+IFERROR(INDEX('Hoja de Trabajo para listado'!$DE$153:$DG$274,MATCH($A496,'Hoja de Trabajo para listado'!$DE$153:$DE$1048576,0),MATCH((CUADRO!N$5&amp;$E496),'Hoja de Trabajo para listado'!$DE$151:$DG$151,0)),0)+IFERROR(INDEX('Hoja de Trabajo para listado'!$CD$155:$DC$1048576,MATCH($A496,'Hoja de Trabajo para listado'!$CD$155:$CD$1048576,0),MATCH((CUADRO!N$5&amp;$E496),'Hoja de Trabajo para listado'!$CD$151:$DC$151,0)),0)</f>
        <v>0</v>
      </c>
      <c r="O496" s="255">
        <f ca="1">+IFERROR(INDEX('Hoja de Trabajo para listado'!$A$155:$Z$1048576,MATCH($A496,'Hoja de Trabajo para listado'!$A$155:$A$1048576,0),MATCH((CUADRO!O$5&amp;$E496),'Hoja de Trabajo para listado'!$A$151:$Z$151,0)),0)+IFERROR(INDEX('Hoja de Trabajo para listado'!$AB$155:$BA$1048576,MATCH($A496,'Hoja de Trabajo para listado'!$AB$155:$AB$1048576,0),MATCH((CUADRO!O$5&amp;$E496),'Hoja de Trabajo para listado'!$AB$151:$BA$151,0)),0)+IFERROR(INDEX('Hoja de Trabajo para listado'!$BC$155:$CB$1048576,MATCH($A496,'Hoja de Trabajo para listado'!$BC$155:$BC$1048576,0),MATCH((CUADRO!O$5&amp;$E496),'Hoja de Trabajo para listado'!$BC$151:$CB$151,0)),0)+IFERROR(INDEX('Hoja de Trabajo para listado'!$DE$153:$DG$274,MATCH($A496,'Hoja de Trabajo para listado'!$DE$153:$DE$1048576,0),MATCH((CUADRO!O$5&amp;$E496),'Hoja de Trabajo para listado'!$DE$151:$DG$151,0)),0)+IFERROR(INDEX('Hoja de Trabajo para listado'!$CD$155:$DC$1048576,MATCH($A496,'Hoja de Trabajo para listado'!$CD$155:$CD$1048576,0),MATCH((CUADRO!O$5&amp;$E496),'Hoja de Trabajo para listado'!$CD$151:$DC$151,0)),0)</f>
        <v>0</v>
      </c>
      <c r="P496" s="255">
        <f ca="1">+IFERROR(INDEX('Hoja de Trabajo para listado'!$A$155:$Z$1048576,MATCH($A496,'Hoja de Trabajo para listado'!$A$155:$A$1048576,0),MATCH((CUADRO!P$5&amp;$E496),'Hoja de Trabajo para listado'!$A$151:$Z$151,0)),0)+IFERROR(INDEX('Hoja de Trabajo para listado'!$AB$155:$BA$1048576,MATCH($A496,'Hoja de Trabajo para listado'!$AB$155:$AB$1048576,0),MATCH((CUADRO!P$5&amp;$E496),'Hoja de Trabajo para listado'!$AB$151:$BA$151,0)),0)+IFERROR(INDEX('Hoja de Trabajo para listado'!$BC$155:$CB$1048576,MATCH($A496,'Hoja de Trabajo para listado'!$BC$155:$BC$1048576,0),MATCH((CUADRO!P$5&amp;$E496),'Hoja de Trabajo para listado'!$BC$151:$CB$151,0)),0)+IFERROR(INDEX('Hoja de Trabajo para listado'!$DE$153:$DG$274,MATCH($A496,'Hoja de Trabajo para listado'!$DE$153:$DE$1048576,0),MATCH((CUADRO!P$5&amp;$E496),'Hoja de Trabajo para listado'!$DE$151:$DG$151,0)),0)+IFERROR(INDEX('Hoja de Trabajo para listado'!$CD$155:$DC$1048576,MATCH($A496,'Hoja de Trabajo para listado'!$CD$155:$CD$1048576,0),MATCH((CUADRO!P$5&amp;$E496),'Hoja de Trabajo para listado'!$CD$151:$DC$151,0)),0)</f>
        <v>0</v>
      </c>
      <c r="Q496" s="255">
        <f ca="1">+IFERROR(INDEX('Hoja de Trabajo para listado'!$A$155:$Z$1048576,MATCH($A496,'Hoja de Trabajo para listado'!$A$155:$A$1048576,0),MATCH((CUADRO!Q$5&amp;$E496),'Hoja de Trabajo para listado'!$A$151:$Z$151,0)),0)+IFERROR(INDEX('Hoja de Trabajo para listado'!$AB$155:$BA$1048576,MATCH($A496,'Hoja de Trabajo para listado'!$AB$155:$AB$1048576,0),MATCH((CUADRO!Q$5&amp;$E496),'Hoja de Trabajo para listado'!$AB$151:$BA$151,0)),0)+IFERROR(INDEX('Hoja de Trabajo para listado'!$BC$155:$CB$1048576,MATCH($A496,'Hoja de Trabajo para listado'!$BC$155:$BC$1048576,0),MATCH((CUADRO!Q$5&amp;$E496),'Hoja de Trabajo para listado'!$BC$151:$CB$151,0)),0)+IFERROR(INDEX('Hoja de Trabajo para listado'!$DE$153:$DG$274,MATCH($A496,'Hoja de Trabajo para listado'!$DE$153:$DE$1048576,0),MATCH((CUADRO!Q$5&amp;$E496),'Hoja de Trabajo para listado'!$DE$151:$DG$151,0)),0)+IFERROR(INDEX('Hoja de Trabajo para listado'!$CD$155:$DC$1048576,MATCH($A496,'Hoja de Trabajo para listado'!$CD$155:$CD$1048576,0),MATCH((CUADRO!Q$5&amp;$E496),'Hoja de Trabajo para listado'!$CD$151:$DC$151,0)),0)</f>
        <v>0</v>
      </c>
      <c r="R496" s="255">
        <f t="shared" ref="R496:R559" ca="1" si="16">+SUM(F496:Q496)</f>
        <v>0</v>
      </c>
      <c r="S496" s="262"/>
      <c r="T496" s="255">
        <f ca="1">+T497</f>
        <v>35875</v>
      </c>
      <c r="U496" s="254">
        <f t="shared" ref="U496:U559" si="17">+IF(E496="Débitos",1,2)</f>
        <v>1</v>
      </c>
      <c r="V496" s="362" t="str">
        <f>+VLOOKUP(A496,bd_lista!$A$3:$E$590,5,FALSE)</f>
        <v>Gobiernos Autonomos Municipales</v>
      </c>
      <c r="W496" s="361" t="str">
        <f>+V496</f>
        <v>Gobiernos Autonomos Municipales</v>
      </c>
      <c r="X496" s="254">
        <f>+VLOOKUP(A496,[2]Sheet1!$A$13:$D$744,4,FALSE)</f>
        <v>0</v>
      </c>
      <c r="Y496" s="254" t="e">
        <f>+VLOOKUP(X496,bd_lista!$A$3:$C$590,3,FALSE)</f>
        <v>#N/A</v>
      </c>
      <c r="Z496" s="316">
        <f>+X496</f>
        <v>0</v>
      </c>
      <c r="AA496" s="317" t="e">
        <f>+Y496</f>
        <v>#N/A</v>
      </c>
    </row>
    <row r="497" spans="1:27" customFormat="1" ht="15" hidden="1" customHeight="1">
      <c r="A497" s="32">
        <v>1223</v>
      </c>
      <c r="B497" s="307"/>
      <c r="C497" s="259" t="str">
        <f>+VLOOKUP(A497,bd_lista!$A$3:$C$590,3,FALSE)</f>
        <v>Gobierno Autónomo Municipal de Villa Libertad Licoma</v>
      </c>
      <c r="D497" s="362"/>
      <c r="E497" s="256" t="s">
        <v>1314</v>
      </c>
      <c r="F497" s="255">
        <f ca="1">+IFERROR(INDEX('Hoja de Trabajo para listado'!$A$155:$Z$1048576,MATCH($A497,'Hoja de Trabajo para listado'!$A$155:$A$1048576,0),MATCH((CUADRO!F$5&amp;$E497),'Hoja de Trabajo para listado'!$A$151:$Z$151,0)),0)+IFERROR(INDEX('Hoja de Trabajo para listado'!$AB$155:$BA$1048576,MATCH($A497,'Hoja de Trabajo para listado'!$AB$155:$AB$1048576,0),MATCH((CUADRO!F$5&amp;$E497),'Hoja de Trabajo para listado'!$AB$151:$BA$151,0)),0)+IFERROR(INDEX('Hoja de Trabajo para listado'!$BC$155:$CB$1048576,MATCH($A497,'Hoja de Trabajo para listado'!$BC$155:$BC$1048576,0),MATCH((CUADRO!F$5&amp;$E497),'Hoja de Trabajo para listado'!$BC$151:$CB$151,0)),0)+IFERROR(INDEX('Hoja de Trabajo para listado'!$DE$153:$DG$274,MATCH($A497,'Hoja de Trabajo para listado'!$DE$153:$DE$1048576,0),MATCH((CUADRO!F$5&amp;$E497),'Hoja de Trabajo para listado'!$DE$151:$DG$151,0)),0)+IFERROR(INDEX('Hoja de Trabajo para listado'!$CD$155:$DC$1048576,MATCH($A497,'Hoja de Trabajo para listado'!$CD$155:$CD$1048576,0),MATCH((CUADRO!F$5&amp;$E497),'Hoja de Trabajo para listado'!$CD$151:$DC$151,0)),0)</f>
        <v>0</v>
      </c>
      <c r="G497" s="255">
        <f ca="1">+IFERROR(INDEX('Hoja de Trabajo para listado'!$A$155:$Z$1048576,MATCH($A497,'Hoja de Trabajo para listado'!$A$155:$A$1048576,0),MATCH((CUADRO!G$5&amp;$E497),'Hoja de Trabajo para listado'!$A$151:$Z$151,0)),0)+IFERROR(INDEX('Hoja de Trabajo para listado'!$AB$155:$BA$1048576,MATCH($A497,'Hoja de Trabajo para listado'!$AB$155:$AB$1048576,0),MATCH((CUADRO!G$5&amp;$E497),'Hoja de Trabajo para listado'!$AB$151:$BA$151,0)),0)+IFERROR(INDEX('Hoja de Trabajo para listado'!$BC$155:$CB$1048576,MATCH($A497,'Hoja de Trabajo para listado'!$BC$155:$BC$1048576,0),MATCH((CUADRO!G$5&amp;$E497),'Hoja de Trabajo para listado'!$BC$151:$CB$151,0)),0)+IFERROR(INDEX('Hoja de Trabajo para listado'!$DE$153:$DG$274,MATCH($A497,'Hoja de Trabajo para listado'!$DE$153:$DE$1048576,0),MATCH((CUADRO!G$5&amp;$E497),'Hoja de Trabajo para listado'!$DE$151:$DG$151,0)),0)+IFERROR(INDEX('Hoja de Trabajo para listado'!$CD$155:$DC$1048576,MATCH($A497,'Hoja de Trabajo para listado'!$CD$155:$CD$1048576,0),MATCH((CUADRO!G$5&amp;$E497),'Hoja de Trabajo para listado'!$CD$151:$DC$151,0)),0)</f>
        <v>0</v>
      </c>
      <c r="H497" s="255">
        <f ca="1">+IFERROR(INDEX('Hoja de Trabajo para listado'!$A$155:$Z$1048576,MATCH($A497,'Hoja de Trabajo para listado'!$A$155:$A$1048576,0),MATCH((CUADRO!H$5&amp;$E497),'Hoja de Trabajo para listado'!$A$151:$Z$151,0)),0)+IFERROR(INDEX('Hoja de Trabajo para listado'!$AB$155:$BA$1048576,MATCH($A497,'Hoja de Trabajo para listado'!$AB$155:$AB$1048576,0),MATCH((CUADRO!H$5&amp;$E497),'Hoja de Trabajo para listado'!$AB$151:$BA$151,0)),0)+IFERROR(INDEX('Hoja de Trabajo para listado'!$BC$155:$CB$1048576,MATCH($A497,'Hoja de Trabajo para listado'!$BC$155:$BC$1048576,0),MATCH((CUADRO!H$5&amp;$E497),'Hoja de Trabajo para listado'!$BC$151:$CB$151,0)),0)+IFERROR(INDEX('Hoja de Trabajo para listado'!$DE$153:$DG$274,MATCH($A497,'Hoja de Trabajo para listado'!$DE$153:$DE$1048576,0),MATCH((CUADRO!H$5&amp;$E497),'Hoja de Trabajo para listado'!$DE$151:$DG$151,0)),0)+IFERROR(INDEX('Hoja de Trabajo para listado'!$CD$155:$DC$1048576,MATCH($A497,'Hoja de Trabajo para listado'!$CD$155:$CD$1048576,0),MATCH((CUADRO!H$5&amp;$E497),'Hoja de Trabajo para listado'!$CD$151:$DC$151,0)),0)</f>
        <v>0</v>
      </c>
      <c r="I497" s="255">
        <f ca="1">+IFERROR(INDEX('Hoja de Trabajo para listado'!$A$155:$Z$1048576,MATCH($A497,'Hoja de Trabajo para listado'!$A$155:$A$1048576,0),MATCH((CUADRO!I$5&amp;$E497),'Hoja de Trabajo para listado'!$A$151:$Z$151,0)),0)+IFERROR(INDEX('Hoja de Trabajo para listado'!$AB$155:$BA$1048576,MATCH($A497,'Hoja de Trabajo para listado'!$AB$155:$AB$1048576,0),MATCH((CUADRO!I$5&amp;$E497),'Hoja de Trabajo para listado'!$AB$151:$BA$151,0)),0)+IFERROR(INDEX('Hoja de Trabajo para listado'!$BC$155:$CB$1048576,MATCH($A497,'Hoja de Trabajo para listado'!$BC$155:$BC$1048576,0),MATCH((CUADRO!I$5&amp;$E497),'Hoja de Trabajo para listado'!$BC$151:$CB$151,0)),0)+IFERROR(INDEX('Hoja de Trabajo para listado'!$DE$153:$DG$274,MATCH($A497,'Hoja de Trabajo para listado'!$DE$153:$DE$1048576,0),MATCH((CUADRO!I$5&amp;$E497),'Hoja de Trabajo para listado'!$DE$151:$DG$151,0)),0)+IFERROR(INDEX('Hoja de Trabajo para listado'!$CD$155:$DC$1048576,MATCH($A497,'Hoja de Trabajo para listado'!$CD$155:$CD$1048576,0),MATCH((CUADRO!I$5&amp;$E497),'Hoja de Trabajo para listado'!$CD$151:$DC$151,0)),0)</f>
        <v>0</v>
      </c>
      <c r="J497" s="255">
        <f ca="1">+IFERROR(INDEX('Hoja de Trabajo para listado'!$A$155:$Z$1048576,MATCH($A497,'Hoja de Trabajo para listado'!$A$155:$A$1048576,0),MATCH((CUADRO!J$5&amp;$E497),'Hoja de Trabajo para listado'!$A$151:$Z$151,0)),0)+IFERROR(INDEX('Hoja de Trabajo para listado'!$AB$155:$BA$1048576,MATCH($A497,'Hoja de Trabajo para listado'!$AB$155:$AB$1048576,0),MATCH((CUADRO!J$5&amp;$E497),'Hoja de Trabajo para listado'!$AB$151:$BA$151,0)),0)+IFERROR(INDEX('Hoja de Trabajo para listado'!$BC$155:$CB$1048576,MATCH($A497,'Hoja de Trabajo para listado'!$BC$155:$BC$1048576,0),MATCH((CUADRO!J$5&amp;$E497),'Hoja de Trabajo para listado'!$BC$151:$CB$151,0)),0)+IFERROR(INDEX('Hoja de Trabajo para listado'!$DE$153:$DG$274,MATCH($A497,'Hoja de Trabajo para listado'!$DE$153:$DE$1048576,0),MATCH((CUADRO!J$5&amp;$E497),'Hoja de Trabajo para listado'!$DE$151:$DG$151,0)),0)+IFERROR(INDEX('Hoja de Trabajo para listado'!$CD$155:$DC$1048576,MATCH($A497,'Hoja de Trabajo para listado'!$CD$155:$CD$1048576,0),MATCH((CUADRO!J$5&amp;$E497),'Hoja de Trabajo para listado'!$CD$151:$DC$151,0)),0)</f>
        <v>35875</v>
      </c>
      <c r="K497" s="255">
        <f ca="1">+IFERROR(INDEX('Hoja de Trabajo para listado'!$A$155:$Z$1048576,MATCH($A497,'Hoja de Trabajo para listado'!$A$155:$A$1048576,0),MATCH((CUADRO!K$5&amp;$E497),'Hoja de Trabajo para listado'!$A$151:$Z$151,0)),0)+IFERROR(INDEX('Hoja de Trabajo para listado'!$AB$155:$BA$1048576,MATCH($A497,'Hoja de Trabajo para listado'!$AB$155:$AB$1048576,0),MATCH((CUADRO!K$5&amp;$E497),'Hoja de Trabajo para listado'!$AB$151:$BA$151,0)),0)+IFERROR(INDEX('Hoja de Trabajo para listado'!$BC$155:$CB$1048576,MATCH($A497,'Hoja de Trabajo para listado'!$BC$155:$BC$1048576,0),MATCH((CUADRO!K$5&amp;$E497),'Hoja de Trabajo para listado'!$BC$151:$CB$151,0)),0)+IFERROR(INDEX('Hoja de Trabajo para listado'!$DE$153:$DG$274,MATCH($A497,'Hoja de Trabajo para listado'!$DE$153:$DE$1048576,0),MATCH((CUADRO!K$5&amp;$E497),'Hoja de Trabajo para listado'!$DE$151:$DG$151,0)),0)+IFERROR(INDEX('Hoja de Trabajo para listado'!$CD$155:$DC$1048576,MATCH($A497,'Hoja de Trabajo para listado'!$CD$155:$CD$1048576,0),MATCH((CUADRO!K$5&amp;$E497),'Hoja de Trabajo para listado'!$CD$151:$DC$151,0)),0)</f>
        <v>0</v>
      </c>
      <c r="L497" s="255">
        <f ca="1">+IFERROR(INDEX('Hoja de Trabajo para listado'!$A$155:$Z$1048576,MATCH($A497,'Hoja de Trabajo para listado'!$A$155:$A$1048576,0),MATCH((CUADRO!L$5&amp;$E497),'Hoja de Trabajo para listado'!$A$151:$Z$151,0)),0)+IFERROR(INDEX('Hoja de Trabajo para listado'!$AB$155:$BA$1048576,MATCH($A497,'Hoja de Trabajo para listado'!$AB$155:$AB$1048576,0),MATCH((CUADRO!L$5&amp;$E497),'Hoja de Trabajo para listado'!$AB$151:$BA$151,0)),0)+IFERROR(INDEX('Hoja de Trabajo para listado'!$BC$155:$CB$1048576,MATCH($A497,'Hoja de Trabajo para listado'!$BC$155:$BC$1048576,0),MATCH((CUADRO!L$5&amp;$E497),'Hoja de Trabajo para listado'!$BC$151:$CB$151,0)),0)+IFERROR(INDEX('Hoja de Trabajo para listado'!$DE$153:$DG$274,MATCH($A497,'Hoja de Trabajo para listado'!$DE$153:$DE$1048576,0),MATCH((CUADRO!L$5&amp;$E497),'Hoja de Trabajo para listado'!$DE$151:$DG$151,0)),0)+IFERROR(INDEX('Hoja de Trabajo para listado'!$CD$155:$DC$1048576,MATCH($A497,'Hoja de Trabajo para listado'!$CD$155:$CD$1048576,0),MATCH((CUADRO!L$5&amp;$E497),'Hoja de Trabajo para listado'!$CD$151:$DC$151,0)),0)</f>
        <v>0</v>
      </c>
      <c r="M497" s="255">
        <f ca="1">+IFERROR(INDEX('Hoja de Trabajo para listado'!$A$155:$Z$1048576,MATCH($A497,'Hoja de Trabajo para listado'!$A$155:$A$1048576,0),MATCH((CUADRO!M$5&amp;$E497),'Hoja de Trabajo para listado'!$A$151:$Z$151,0)),0)+IFERROR(INDEX('Hoja de Trabajo para listado'!$AB$155:$BA$1048576,MATCH($A497,'Hoja de Trabajo para listado'!$AB$155:$AB$1048576,0),MATCH((CUADRO!M$5&amp;$E497),'Hoja de Trabajo para listado'!$AB$151:$BA$151,0)),0)+IFERROR(INDEX('Hoja de Trabajo para listado'!$BC$155:$CB$1048576,MATCH($A497,'Hoja de Trabajo para listado'!$BC$155:$BC$1048576,0),MATCH((CUADRO!M$5&amp;$E497),'Hoja de Trabajo para listado'!$BC$151:$CB$151,0)),0)+IFERROR(INDEX('Hoja de Trabajo para listado'!$DE$153:$DG$274,MATCH($A497,'Hoja de Trabajo para listado'!$DE$153:$DE$1048576,0),MATCH((CUADRO!M$5&amp;$E497),'Hoja de Trabajo para listado'!$DE$151:$DG$151,0)),0)+IFERROR(INDEX('Hoja de Trabajo para listado'!$CD$155:$DC$1048576,MATCH($A497,'Hoja de Trabajo para listado'!$CD$155:$CD$1048576,0),MATCH((CUADRO!M$5&amp;$E497),'Hoja de Trabajo para listado'!$CD$151:$DC$151,0)),0)</f>
        <v>0</v>
      </c>
      <c r="N497" s="255">
        <f ca="1">+IFERROR(INDEX('Hoja de Trabajo para listado'!$A$155:$Z$1048576,MATCH($A497,'Hoja de Trabajo para listado'!$A$155:$A$1048576,0),MATCH((CUADRO!N$5&amp;$E497),'Hoja de Trabajo para listado'!$A$151:$Z$151,0)),0)+IFERROR(INDEX('Hoja de Trabajo para listado'!$AB$155:$BA$1048576,MATCH($A497,'Hoja de Trabajo para listado'!$AB$155:$AB$1048576,0),MATCH((CUADRO!N$5&amp;$E497),'Hoja de Trabajo para listado'!$AB$151:$BA$151,0)),0)+IFERROR(INDEX('Hoja de Trabajo para listado'!$BC$155:$CB$1048576,MATCH($A497,'Hoja de Trabajo para listado'!$BC$155:$BC$1048576,0),MATCH((CUADRO!N$5&amp;$E497),'Hoja de Trabajo para listado'!$BC$151:$CB$151,0)),0)+IFERROR(INDEX('Hoja de Trabajo para listado'!$DE$153:$DG$274,MATCH($A497,'Hoja de Trabajo para listado'!$DE$153:$DE$1048576,0),MATCH((CUADRO!N$5&amp;$E497),'Hoja de Trabajo para listado'!$DE$151:$DG$151,0)),0)+IFERROR(INDEX('Hoja de Trabajo para listado'!$CD$155:$DC$1048576,MATCH($A497,'Hoja de Trabajo para listado'!$CD$155:$CD$1048576,0),MATCH((CUADRO!N$5&amp;$E497),'Hoja de Trabajo para listado'!$CD$151:$DC$151,0)),0)</f>
        <v>0</v>
      </c>
      <c r="O497" s="255">
        <f ca="1">+IFERROR(INDEX('Hoja de Trabajo para listado'!$A$155:$Z$1048576,MATCH($A497,'Hoja de Trabajo para listado'!$A$155:$A$1048576,0),MATCH((CUADRO!O$5&amp;$E497),'Hoja de Trabajo para listado'!$A$151:$Z$151,0)),0)+IFERROR(INDEX('Hoja de Trabajo para listado'!$AB$155:$BA$1048576,MATCH($A497,'Hoja de Trabajo para listado'!$AB$155:$AB$1048576,0),MATCH((CUADRO!O$5&amp;$E497),'Hoja de Trabajo para listado'!$AB$151:$BA$151,0)),0)+IFERROR(INDEX('Hoja de Trabajo para listado'!$BC$155:$CB$1048576,MATCH($A497,'Hoja de Trabajo para listado'!$BC$155:$BC$1048576,0),MATCH((CUADRO!O$5&amp;$E497),'Hoja de Trabajo para listado'!$BC$151:$CB$151,0)),0)+IFERROR(INDEX('Hoja de Trabajo para listado'!$DE$153:$DG$274,MATCH($A497,'Hoja de Trabajo para listado'!$DE$153:$DE$1048576,0),MATCH((CUADRO!O$5&amp;$E497),'Hoja de Trabajo para listado'!$DE$151:$DG$151,0)),0)+IFERROR(INDEX('Hoja de Trabajo para listado'!$CD$155:$DC$1048576,MATCH($A497,'Hoja de Trabajo para listado'!$CD$155:$CD$1048576,0),MATCH((CUADRO!O$5&amp;$E497),'Hoja de Trabajo para listado'!$CD$151:$DC$151,0)),0)</f>
        <v>0</v>
      </c>
      <c r="P497" s="255">
        <f ca="1">+IFERROR(INDEX('Hoja de Trabajo para listado'!$A$155:$Z$1048576,MATCH($A497,'Hoja de Trabajo para listado'!$A$155:$A$1048576,0),MATCH((CUADRO!P$5&amp;$E497),'Hoja de Trabajo para listado'!$A$151:$Z$151,0)),0)+IFERROR(INDEX('Hoja de Trabajo para listado'!$AB$155:$BA$1048576,MATCH($A497,'Hoja de Trabajo para listado'!$AB$155:$AB$1048576,0),MATCH((CUADRO!P$5&amp;$E497),'Hoja de Trabajo para listado'!$AB$151:$BA$151,0)),0)+IFERROR(INDEX('Hoja de Trabajo para listado'!$BC$155:$CB$1048576,MATCH($A497,'Hoja de Trabajo para listado'!$BC$155:$BC$1048576,0),MATCH((CUADRO!P$5&amp;$E497),'Hoja de Trabajo para listado'!$BC$151:$CB$151,0)),0)+IFERROR(INDEX('Hoja de Trabajo para listado'!$DE$153:$DG$274,MATCH($A497,'Hoja de Trabajo para listado'!$DE$153:$DE$1048576,0),MATCH((CUADRO!P$5&amp;$E497),'Hoja de Trabajo para listado'!$DE$151:$DG$151,0)),0)+IFERROR(INDEX('Hoja de Trabajo para listado'!$CD$155:$DC$1048576,MATCH($A497,'Hoja de Trabajo para listado'!$CD$155:$CD$1048576,0),MATCH((CUADRO!P$5&amp;$E497),'Hoja de Trabajo para listado'!$CD$151:$DC$151,0)),0)</f>
        <v>0</v>
      </c>
      <c r="Q497" s="255">
        <f ca="1">+IFERROR(INDEX('Hoja de Trabajo para listado'!$A$155:$Z$1048576,MATCH($A497,'Hoja de Trabajo para listado'!$A$155:$A$1048576,0),MATCH((CUADRO!Q$5&amp;$E497),'Hoja de Trabajo para listado'!$A$151:$Z$151,0)),0)+IFERROR(INDEX('Hoja de Trabajo para listado'!$AB$155:$BA$1048576,MATCH($A497,'Hoja de Trabajo para listado'!$AB$155:$AB$1048576,0),MATCH((CUADRO!Q$5&amp;$E497),'Hoja de Trabajo para listado'!$AB$151:$BA$151,0)),0)+IFERROR(INDEX('Hoja de Trabajo para listado'!$BC$155:$CB$1048576,MATCH($A497,'Hoja de Trabajo para listado'!$BC$155:$BC$1048576,0),MATCH((CUADRO!Q$5&amp;$E497),'Hoja de Trabajo para listado'!$BC$151:$CB$151,0)),0)+IFERROR(INDEX('Hoja de Trabajo para listado'!$DE$153:$DG$274,MATCH($A497,'Hoja de Trabajo para listado'!$DE$153:$DE$1048576,0),MATCH((CUADRO!Q$5&amp;$E497),'Hoja de Trabajo para listado'!$DE$151:$DG$151,0)),0)+IFERROR(INDEX('Hoja de Trabajo para listado'!$CD$155:$DC$1048576,MATCH($A497,'Hoja de Trabajo para listado'!$CD$155:$CD$1048576,0),MATCH((CUADRO!Q$5&amp;$E497),'Hoja de Trabajo para listado'!$CD$151:$DC$151,0)),0)</f>
        <v>0</v>
      </c>
      <c r="R497" s="255">
        <f t="shared" ca="1" si="16"/>
        <v>35875</v>
      </c>
      <c r="S497" s="262">
        <f ca="1">+R496+R497</f>
        <v>35875</v>
      </c>
      <c r="T497" s="255">
        <f ca="1">+S497</f>
        <v>35875</v>
      </c>
      <c r="U497" s="254">
        <f t="shared" si="17"/>
        <v>2</v>
      </c>
      <c r="V497" s="362" t="str">
        <f>+VLOOKUP(A497,bd_lista!$A$3:$E$590,5,FALSE)</f>
        <v>Gobiernos Autonomos Municipales</v>
      </c>
      <c r="W497" s="362"/>
      <c r="X497" s="254">
        <f>+VLOOKUP(A497,[2]Sheet1!$A$13:$D$744,4,FALSE)</f>
        <v>0</v>
      </c>
      <c r="Y497" s="254" t="e">
        <f>+VLOOKUP(X497,bd_lista!$A$3:$C$590,3,FALSE)</f>
        <v>#N/A</v>
      </c>
      <c r="Z497" s="314"/>
      <c r="AA497" s="315"/>
    </row>
    <row r="498" spans="1:27" customFormat="1" ht="15" hidden="1" customHeight="1">
      <c r="A498" s="32">
        <v>1224</v>
      </c>
      <c r="B498" s="306">
        <f>+A498</f>
        <v>1224</v>
      </c>
      <c r="C498" s="259" t="str">
        <f>+VLOOKUP(A498,bd_lista!$A$3:$C$590,3,FALSE)</f>
        <v>Gobierno Autónomo Municipal de Achacachi</v>
      </c>
      <c r="D498" s="361" t="str">
        <f>+C498</f>
        <v>Gobierno Autónomo Municipal de Achacachi</v>
      </c>
      <c r="E498" s="254" t="s">
        <v>1313</v>
      </c>
      <c r="F498" s="255">
        <f ca="1">+IFERROR(INDEX('Hoja de Trabajo para listado'!$A$155:$Z$1048576,MATCH($A498,'Hoja de Trabajo para listado'!$A$155:$A$1048576,0),MATCH((CUADRO!F$5&amp;$E498),'Hoja de Trabajo para listado'!$A$151:$Z$151,0)),0)+IFERROR(INDEX('Hoja de Trabajo para listado'!$AB$155:$BA$1048576,MATCH($A498,'Hoja de Trabajo para listado'!$AB$155:$AB$1048576,0),MATCH((CUADRO!F$5&amp;$E498),'Hoja de Trabajo para listado'!$AB$151:$BA$151,0)),0)+IFERROR(INDEX('Hoja de Trabajo para listado'!$BC$155:$CB$1048576,MATCH($A498,'Hoja de Trabajo para listado'!$BC$155:$BC$1048576,0),MATCH((CUADRO!F$5&amp;$E498),'Hoja de Trabajo para listado'!$BC$151:$CB$151,0)),0)+IFERROR(INDEX('Hoja de Trabajo para listado'!$DE$153:$DG$274,MATCH($A498,'Hoja de Trabajo para listado'!$DE$153:$DE$1048576,0),MATCH((CUADRO!F$5&amp;$E498),'Hoja de Trabajo para listado'!$DE$151:$DG$151,0)),0)+IFERROR(INDEX('Hoja de Trabajo para listado'!$CD$155:$DC$1048576,MATCH($A498,'Hoja de Trabajo para listado'!$CD$155:$CD$1048576,0),MATCH((CUADRO!F$5&amp;$E498),'Hoja de Trabajo para listado'!$CD$151:$DC$151,0)),0)</f>
        <v>0</v>
      </c>
      <c r="G498" s="255">
        <f ca="1">+IFERROR(INDEX('Hoja de Trabajo para listado'!$A$155:$Z$1048576,MATCH($A498,'Hoja de Trabajo para listado'!$A$155:$A$1048576,0),MATCH((CUADRO!G$5&amp;$E498),'Hoja de Trabajo para listado'!$A$151:$Z$151,0)),0)+IFERROR(INDEX('Hoja de Trabajo para listado'!$AB$155:$BA$1048576,MATCH($A498,'Hoja de Trabajo para listado'!$AB$155:$AB$1048576,0),MATCH((CUADRO!G$5&amp;$E498),'Hoja de Trabajo para listado'!$AB$151:$BA$151,0)),0)+IFERROR(INDEX('Hoja de Trabajo para listado'!$BC$155:$CB$1048576,MATCH($A498,'Hoja de Trabajo para listado'!$BC$155:$BC$1048576,0),MATCH((CUADRO!G$5&amp;$E498),'Hoja de Trabajo para listado'!$BC$151:$CB$151,0)),0)+IFERROR(INDEX('Hoja de Trabajo para listado'!$DE$153:$DG$274,MATCH($A498,'Hoja de Trabajo para listado'!$DE$153:$DE$1048576,0),MATCH((CUADRO!G$5&amp;$E498),'Hoja de Trabajo para listado'!$DE$151:$DG$151,0)),0)+IFERROR(INDEX('Hoja de Trabajo para listado'!$CD$155:$DC$1048576,MATCH($A498,'Hoja de Trabajo para listado'!$CD$155:$CD$1048576,0),MATCH((CUADRO!G$5&amp;$E498),'Hoja de Trabajo para listado'!$CD$151:$DC$151,0)),0)</f>
        <v>0</v>
      </c>
      <c r="H498" s="255">
        <f ca="1">+IFERROR(INDEX('Hoja de Trabajo para listado'!$A$155:$Z$1048576,MATCH($A498,'Hoja de Trabajo para listado'!$A$155:$A$1048576,0),MATCH((CUADRO!H$5&amp;$E498),'Hoja de Trabajo para listado'!$A$151:$Z$151,0)),0)+IFERROR(INDEX('Hoja de Trabajo para listado'!$AB$155:$BA$1048576,MATCH($A498,'Hoja de Trabajo para listado'!$AB$155:$AB$1048576,0),MATCH((CUADRO!H$5&amp;$E498),'Hoja de Trabajo para listado'!$AB$151:$BA$151,0)),0)+IFERROR(INDEX('Hoja de Trabajo para listado'!$BC$155:$CB$1048576,MATCH($A498,'Hoja de Trabajo para listado'!$BC$155:$BC$1048576,0),MATCH((CUADRO!H$5&amp;$E498),'Hoja de Trabajo para listado'!$BC$151:$CB$151,0)),0)+IFERROR(INDEX('Hoja de Trabajo para listado'!$DE$153:$DG$274,MATCH($A498,'Hoja de Trabajo para listado'!$DE$153:$DE$1048576,0),MATCH((CUADRO!H$5&amp;$E498),'Hoja de Trabajo para listado'!$DE$151:$DG$151,0)),0)+IFERROR(INDEX('Hoja de Trabajo para listado'!$CD$155:$DC$1048576,MATCH($A498,'Hoja de Trabajo para listado'!$CD$155:$CD$1048576,0),MATCH((CUADRO!H$5&amp;$E498),'Hoja de Trabajo para listado'!$CD$151:$DC$151,0)),0)</f>
        <v>0</v>
      </c>
      <c r="I498" s="255">
        <f ca="1">+IFERROR(INDEX('Hoja de Trabajo para listado'!$A$155:$Z$1048576,MATCH($A498,'Hoja de Trabajo para listado'!$A$155:$A$1048576,0),MATCH((CUADRO!I$5&amp;$E498),'Hoja de Trabajo para listado'!$A$151:$Z$151,0)),0)+IFERROR(INDEX('Hoja de Trabajo para listado'!$AB$155:$BA$1048576,MATCH($A498,'Hoja de Trabajo para listado'!$AB$155:$AB$1048576,0),MATCH((CUADRO!I$5&amp;$E498),'Hoja de Trabajo para listado'!$AB$151:$BA$151,0)),0)+IFERROR(INDEX('Hoja de Trabajo para listado'!$BC$155:$CB$1048576,MATCH($A498,'Hoja de Trabajo para listado'!$BC$155:$BC$1048576,0),MATCH((CUADRO!I$5&amp;$E498),'Hoja de Trabajo para listado'!$BC$151:$CB$151,0)),0)+IFERROR(INDEX('Hoja de Trabajo para listado'!$DE$153:$DG$274,MATCH($A498,'Hoja de Trabajo para listado'!$DE$153:$DE$1048576,0),MATCH((CUADRO!I$5&amp;$E498),'Hoja de Trabajo para listado'!$DE$151:$DG$151,0)),0)+IFERROR(INDEX('Hoja de Trabajo para listado'!$CD$155:$DC$1048576,MATCH($A498,'Hoja de Trabajo para listado'!$CD$155:$CD$1048576,0),MATCH((CUADRO!I$5&amp;$E498),'Hoja de Trabajo para listado'!$CD$151:$DC$151,0)),0)</f>
        <v>0</v>
      </c>
      <c r="J498" s="255">
        <f ca="1">+IFERROR(INDEX('Hoja de Trabajo para listado'!$A$155:$Z$1048576,MATCH($A498,'Hoja de Trabajo para listado'!$A$155:$A$1048576,0),MATCH((CUADRO!J$5&amp;$E498),'Hoja de Trabajo para listado'!$A$151:$Z$151,0)),0)+IFERROR(INDEX('Hoja de Trabajo para listado'!$AB$155:$BA$1048576,MATCH($A498,'Hoja de Trabajo para listado'!$AB$155:$AB$1048576,0),MATCH((CUADRO!J$5&amp;$E498),'Hoja de Trabajo para listado'!$AB$151:$BA$151,0)),0)+IFERROR(INDEX('Hoja de Trabajo para listado'!$BC$155:$CB$1048576,MATCH($A498,'Hoja de Trabajo para listado'!$BC$155:$BC$1048576,0),MATCH((CUADRO!J$5&amp;$E498),'Hoja de Trabajo para listado'!$BC$151:$CB$151,0)),0)+IFERROR(INDEX('Hoja de Trabajo para listado'!$DE$153:$DG$274,MATCH($A498,'Hoja de Trabajo para listado'!$DE$153:$DE$1048576,0),MATCH((CUADRO!J$5&amp;$E498),'Hoja de Trabajo para listado'!$DE$151:$DG$151,0)),0)+IFERROR(INDEX('Hoja de Trabajo para listado'!$CD$155:$DC$1048576,MATCH($A498,'Hoja de Trabajo para listado'!$CD$155:$CD$1048576,0),MATCH((CUADRO!J$5&amp;$E498),'Hoja de Trabajo para listado'!$CD$151:$DC$151,0)),0)</f>
        <v>0</v>
      </c>
      <c r="K498" s="255">
        <f ca="1">+IFERROR(INDEX('Hoja de Trabajo para listado'!$A$155:$Z$1048576,MATCH($A498,'Hoja de Trabajo para listado'!$A$155:$A$1048576,0),MATCH((CUADRO!K$5&amp;$E498),'Hoja de Trabajo para listado'!$A$151:$Z$151,0)),0)+IFERROR(INDEX('Hoja de Trabajo para listado'!$AB$155:$BA$1048576,MATCH($A498,'Hoja de Trabajo para listado'!$AB$155:$AB$1048576,0),MATCH((CUADRO!K$5&amp;$E498),'Hoja de Trabajo para listado'!$AB$151:$BA$151,0)),0)+IFERROR(INDEX('Hoja de Trabajo para listado'!$BC$155:$CB$1048576,MATCH($A498,'Hoja de Trabajo para listado'!$BC$155:$BC$1048576,0),MATCH((CUADRO!K$5&amp;$E498),'Hoja de Trabajo para listado'!$BC$151:$CB$151,0)),0)+IFERROR(INDEX('Hoja de Trabajo para listado'!$DE$153:$DG$274,MATCH($A498,'Hoja de Trabajo para listado'!$DE$153:$DE$1048576,0),MATCH((CUADRO!K$5&amp;$E498),'Hoja de Trabajo para listado'!$DE$151:$DG$151,0)),0)+IFERROR(INDEX('Hoja de Trabajo para listado'!$CD$155:$DC$1048576,MATCH($A498,'Hoja de Trabajo para listado'!$CD$155:$CD$1048576,0),MATCH((CUADRO!K$5&amp;$E498),'Hoja de Trabajo para listado'!$CD$151:$DC$151,0)),0)</f>
        <v>0</v>
      </c>
      <c r="L498" s="255">
        <f ca="1">+IFERROR(INDEX('Hoja de Trabajo para listado'!$A$155:$Z$1048576,MATCH($A498,'Hoja de Trabajo para listado'!$A$155:$A$1048576,0),MATCH((CUADRO!L$5&amp;$E498),'Hoja de Trabajo para listado'!$A$151:$Z$151,0)),0)+IFERROR(INDEX('Hoja de Trabajo para listado'!$AB$155:$BA$1048576,MATCH($A498,'Hoja de Trabajo para listado'!$AB$155:$AB$1048576,0),MATCH((CUADRO!L$5&amp;$E498),'Hoja de Trabajo para listado'!$AB$151:$BA$151,0)),0)+IFERROR(INDEX('Hoja de Trabajo para listado'!$BC$155:$CB$1048576,MATCH($A498,'Hoja de Trabajo para listado'!$BC$155:$BC$1048576,0),MATCH((CUADRO!L$5&amp;$E498),'Hoja de Trabajo para listado'!$BC$151:$CB$151,0)),0)+IFERROR(INDEX('Hoja de Trabajo para listado'!$DE$153:$DG$274,MATCH($A498,'Hoja de Trabajo para listado'!$DE$153:$DE$1048576,0),MATCH((CUADRO!L$5&amp;$E498),'Hoja de Trabajo para listado'!$DE$151:$DG$151,0)),0)+IFERROR(INDEX('Hoja de Trabajo para listado'!$CD$155:$DC$1048576,MATCH($A498,'Hoja de Trabajo para listado'!$CD$155:$CD$1048576,0),MATCH((CUADRO!L$5&amp;$E498),'Hoja de Trabajo para listado'!$CD$151:$DC$151,0)),0)</f>
        <v>0</v>
      </c>
      <c r="M498" s="255">
        <f ca="1">+IFERROR(INDEX('Hoja de Trabajo para listado'!$A$155:$Z$1048576,MATCH($A498,'Hoja de Trabajo para listado'!$A$155:$A$1048576,0),MATCH((CUADRO!M$5&amp;$E498),'Hoja de Trabajo para listado'!$A$151:$Z$151,0)),0)+IFERROR(INDEX('Hoja de Trabajo para listado'!$AB$155:$BA$1048576,MATCH($A498,'Hoja de Trabajo para listado'!$AB$155:$AB$1048576,0),MATCH((CUADRO!M$5&amp;$E498),'Hoja de Trabajo para listado'!$AB$151:$BA$151,0)),0)+IFERROR(INDEX('Hoja de Trabajo para listado'!$BC$155:$CB$1048576,MATCH($A498,'Hoja de Trabajo para listado'!$BC$155:$BC$1048576,0),MATCH((CUADRO!M$5&amp;$E498),'Hoja de Trabajo para listado'!$BC$151:$CB$151,0)),0)+IFERROR(INDEX('Hoja de Trabajo para listado'!$DE$153:$DG$274,MATCH($A498,'Hoja de Trabajo para listado'!$DE$153:$DE$1048576,0),MATCH((CUADRO!M$5&amp;$E498),'Hoja de Trabajo para listado'!$DE$151:$DG$151,0)),0)+IFERROR(INDEX('Hoja de Trabajo para listado'!$CD$155:$DC$1048576,MATCH($A498,'Hoja de Trabajo para listado'!$CD$155:$CD$1048576,0),MATCH((CUADRO!M$5&amp;$E498),'Hoja de Trabajo para listado'!$CD$151:$DC$151,0)),0)</f>
        <v>0</v>
      </c>
      <c r="N498" s="255">
        <f ca="1">+IFERROR(INDEX('Hoja de Trabajo para listado'!$A$155:$Z$1048576,MATCH($A498,'Hoja de Trabajo para listado'!$A$155:$A$1048576,0),MATCH((CUADRO!N$5&amp;$E498),'Hoja de Trabajo para listado'!$A$151:$Z$151,0)),0)+IFERROR(INDEX('Hoja de Trabajo para listado'!$AB$155:$BA$1048576,MATCH($A498,'Hoja de Trabajo para listado'!$AB$155:$AB$1048576,0),MATCH((CUADRO!N$5&amp;$E498),'Hoja de Trabajo para listado'!$AB$151:$BA$151,0)),0)+IFERROR(INDEX('Hoja de Trabajo para listado'!$BC$155:$CB$1048576,MATCH($A498,'Hoja de Trabajo para listado'!$BC$155:$BC$1048576,0),MATCH((CUADRO!N$5&amp;$E498),'Hoja de Trabajo para listado'!$BC$151:$CB$151,0)),0)+IFERROR(INDEX('Hoja de Trabajo para listado'!$DE$153:$DG$274,MATCH($A498,'Hoja de Trabajo para listado'!$DE$153:$DE$1048576,0),MATCH((CUADRO!N$5&amp;$E498),'Hoja de Trabajo para listado'!$DE$151:$DG$151,0)),0)+IFERROR(INDEX('Hoja de Trabajo para listado'!$CD$155:$DC$1048576,MATCH($A498,'Hoja de Trabajo para listado'!$CD$155:$CD$1048576,0),MATCH((CUADRO!N$5&amp;$E498),'Hoja de Trabajo para listado'!$CD$151:$DC$151,0)),0)</f>
        <v>0</v>
      </c>
      <c r="O498" s="255">
        <f ca="1">+IFERROR(INDEX('Hoja de Trabajo para listado'!$A$155:$Z$1048576,MATCH($A498,'Hoja de Trabajo para listado'!$A$155:$A$1048576,0),MATCH((CUADRO!O$5&amp;$E498),'Hoja de Trabajo para listado'!$A$151:$Z$151,0)),0)+IFERROR(INDEX('Hoja de Trabajo para listado'!$AB$155:$BA$1048576,MATCH($A498,'Hoja de Trabajo para listado'!$AB$155:$AB$1048576,0),MATCH((CUADRO!O$5&amp;$E498),'Hoja de Trabajo para listado'!$AB$151:$BA$151,0)),0)+IFERROR(INDEX('Hoja de Trabajo para listado'!$BC$155:$CB$1048576,MATCH($A498,'Hoja de Trabajo para listado'!$BC$155:$BC$1048576,0),MATCH((CUADRO!O$5&amp;$E498),'Hoja de Trabajo para listado'!$BC$151:$CB$151,0)),0)+IFERROR(INDEX('Hoja de Trabajo para listado'!$DE$153:$DG$274,MATCH($A498,'Hoja de Trabajo para listado'!$DE$153:$DE$1048576,0),MATCH((CUADRO!O$5&amp;$E498),'Hoja de Trabajo para listado'!$DE$151:$DG$151,0)),0)+IFERROR(INDEX('Hoja de Trabajo para listado'!$CD$155:$DC$1048576,MATCH($A498,'Hoja de Trabajo para listado'!$CD$155:$CD$1048576,0),MATCH((CUADRO!O$5&amp;$E498),'Hoja de Trabajo para listado'!$CD$151:$DC$151,0)),0)</f>
        <v>0</v>
      </c>
      <c r="P498" s="255">
        <f ca="1">+IFERROR(INDEX('Hoja de Trabajo para listado'!$A$155:$Z$1048576,MATCH($A498,'Hoja de Trabajo para listado'!$A$155:$A$1048576,0),MATCH((CUADRO!P$5&amp;$E498),'Hoja de Trabajo para listado'!$A$151:$Z$151,0)),0)+IFERROR(INDEX('Hoja de Trabajo para listado'!$AB$155:$BA$1048576,MATCH($A498,'Hoja de Trabajo para listado'!$AB$155:$AB$1048576,0),MATCH((CUADRO!P$5&amp;$E498),'Hoja de Trabajo para listado'!$AB$151:$BA$151,0)),0)+IFERROR(INDEX('Hoja de Trabajo para listado'!$BC$155:$CB$1048576,MATCH($A498,'Hoja de Trabajo para listado'!$BC$155:$BC$1048576,0),MATCH((CUADRO!P$5&amp;$E498),'Hoja de Trabajo para listado'!$BC$151:$CB$151,0)),0)+IFERROR(INDEX('Hoja de Trabajo para listado'!$DE$153:$DG$274,MATCH($A498,'Hoja de Trabajo para listado'!$DE$153:$DE$1048576,0),MATCH((CUADRO!P$5&amp;$E498),'Hoja de Trabajo para listado'!$DE$151:$DG$151,0)),0)+IFERROR(INDEX('Hoja de Trabajo para listado'!$CD$155:$DC$1048576,MATCH($A498,'Hoja de Trabajo para listado'!$CD$155:$CD$1048576,0),MATCH((CUADRO!P$5&amp;$E498),'Hoja de Trabajo para listado'!$CD$151:$DC$151,0)),0)</f>
        <v>0</v>
      </c>
      <c r="Q498" s="255">
        <f ca="1">+IFERROR(INDEX('Hoja de Trabajo para listado'!$A$155:$Z$1048576,MATCH($A498,'Hoja de Trabajo para listado'!$A$155:$A$1048576,0),MATCH((CUADRO!Q$5&amp;$E498),'Hoja de Trabajo para listado'!$A$151:$Z$151,0)),0)+IFERROR(INDEX('Hoja de Trabajo para listado'!$AB$155:$BA$1048576,MATCH($A498,'Hoja de Trabajo para listado'!$AB$155:$AB$1048576,0),MATCH((CUADRO!Q$5&amp;$E498),'Hoja de Trabajo para listado'!$AB$151:$BA$151,0)),0)+IFERROR(INDEX('Hoja de Trabajo para listado'!$BC$155:$CB$1048576,MATCH($A498,'Hoja de Trabajo para listado'!$BC$155:$BC$1048576,0),MATCH((CUADRO!Q$5&amp;$E498),'Hoja de Trabajo para listado'!$BC$151:$CB$151,0)),0)+IFERROR(INDEX('Hoja de Trabajo para listado'!$DE$153:$DG$274,MATCH($A498,'Hoja de Trabajo para listado'!$DE$153:$DE$1048576,0),MATCH((CUADRO!Q$5&amp;$E498),'Hoja de Trabajo para listado'!$DE$151:$DG$151,0)),0)+IFERROR(INDEX('Hoja de Trabajo para listado'!$CD$155:$DC$1048576,MATCH($A498,'Hoja de Trabajo para listado'!$CD$155:$CD$1048576,0),MATCH((CUADRO!Q$5&amp;$E498),'Hoja de Trabajo para listado'!$CD$151:$DC$151,0)),0)</f>
        <v>0</v>
      </c>
      <c r="R498" s="255">
        <f t="shared" ca="1" si="16"/>
        <v>0</v>
      </c>
      <c r="S498" s="262"/>
      <c r="T498" s="255">
        <f ca="1">+T499</f>
        <v>0</v>
      </c>
      <c r="U498" s="254">
        <f t="shared" si="17"/>
        <v>1</v>
      </c>
      <c r="V498" s="362" t="str">
        <f>+VLOOKUP(A498,bd_lista!$A$3:$E$590,5,FALSE)</f>
        <v>Gobiernos Autonomos Municipales</v>
      </c>
      <c r="W498" s="361" t="str">
        <f>+V498</f>
        <v>Gobiernos Autonomos Municipales</v>
      </c>
      <c r="X498" s="254">
        <f>+VLOOKUP(A498,[2]Sheet1!$A$13:$D$744,4,FALSE)</f>
        <v>0</v>
      </c>
      <c r="Y498" s="254" t="e">
        <f>+VLOOKUP(X498,bd_lista!$A$3:$C$590,3,FALSE)</f>
        <v>#N/A</v>
      </c>
      <c r="Z498" s="316">
        <f>+X498</f>
        <v>0</v>
      </c>
      <c r="AA498" s="317" t="e">
        <f>+Y498</f>
        <v>#N/A</v>
      </c>
    </row>
    <row r="499" spans="1:27" customFormat="1" ht="15" hidden="1" customHeight="1">
      <c r="A499" s="32">
        <v>1224</v>
      </c>
      <c r="B499" s="307"/>
      <c r="C499" s="259" t="str">
        <f>+VLOOKUP(A499,bd_lista!$A$3:$C$590,3,FALSE)</f>
        <v>Gobierno Autónomo Municipal de Achacachi</v>
      </c>
      <c r="D499" s="362"/>
      <c r="E499" s="256" t="s">
        <v>1314</v>
      </c>
      <c r="F499" s="255">
        <f ca="1">+IFERROR(INDEX('Hoja de Trabajo para listado'!$A$155:$Z$1048576,MATCH($A499,'Hoja de Trabajo para listado'!$A$155:$A$1048576,0),MATCH((CUADRO!F$5&amp;$E499),'Hoja de Trabajo para listado'!$A$151:$Z$151,0)),0)+IFERROR(INDEX('Hoja de Trabajo para listado'!$AB$155:$BA$1048576,MATCH($A499,'Hoja de Trabajo para listado'!$AB$155:$AB$1048576,0),MATCH((CUADRO!F$5&amp;$E499),'Hoja de Trabajo para listado'!$AB$151:$BA$151,0)),0)+IFERROR(INDEX('Hoja de Trabajo para listado'!$BC$155:$CB$1048576,MATCH($A499,'Hoja de Trabajo para listado'!$BC$155:$BC$1048576,0),MATCH((CUADRO!F$5&amp;$E499),'Hoja de Trabajo para listado'!$BC$151:$CB$151,0)),0)+IFERROR(INDEX('Hoja de Trabajo para listado'!$DE$153:$DG$274,MATCH($A499,'Hoja de Trabajo para listado'!$DE$153:$DE$1048576,0),MATCH((CUADRO!F$5&amp;$E499),'Hoja de Trabajo para listado'!$DE$151:$DG$151,0)),0)+IFERROR(INDEX('Hoja de Trabajo para listado'!$CD$155:$DC$1048576,MATCH($A499,'Hoja de Trabajo para listado'!$CD$155:$CD$1048576,0),MATCH((CUADRO!F$5&amp;$E499),'Hoja de Trabajo para listado'!$CD$151:$DC$151,0)),0)</f>
        <v>0</v>
      </c>
      <c r="G499" s="255">
        <f ca="1">+IFERROR(INDEX('Hoja de Trabajo para listado'!$A$155:$Z$1048576,MATCH($A499,'Hoja de Trabajo para listado'!$A$155:$A$1048576,0),MATCH((CUADRO!G$5&amp;$E499),'Hoja de Trabajo para listado'!$A$151:$Z$151,0)),0)+IFERROR(INDEX('Hoja de Trabajo para listado'!$AB$155:$BA$1048576,MATCH($A499,'Hoja de Trabajo para listado'!$AB$155:$AB$1048576,0),MATCH((CUADRO!G$5&amp;$E499),'Hoja de Trabajo para listado'!$AB$151:$BA$151,0)),0)+IFERROR(INDEX('Hoja de Trabajo para listado'!$BC$155:$CB$1048576,MATCH($A499,'Hoja de Trabajo para listado'!$BC$155:$BC$1048576,0),MATCH((CUADRO!G$5&amp;$E499),'Hoja de Trabajo para listado'!$BC$151:$CB$151,0)),0)+IFERROR(INDEX('Hoja de Trabajo para listado'!$DE$153:$DG$274,MATCH($A499,'Hoja de Trabajo para listado'!$DE$153:$DE$1048576,0),MATCH((CUADRO!G$5&amp;$E499),'Hoja de Trabajo para listado'!$DE$151:$DG$151,0)),0)+IFERROR(INDEX('Hoja de Trabajo para listado'!$CD$155:$DC$1048576,MATCH($A499,'Hoja de Trabajo para listado'!$CD$155:$CD$1048576,0),MATCH((CUADRO!G$5&amp;$E499),'Hoja de Trabajo para listado'!$CD$151:$DC$151,0)),0)</f>
        <v>0</v>
      </c>
      <c r="H499" s="255">
        <f ca="1">+IFERROR(INDEX('Hoja de Trabajo para listado'!$A$155:$Z$1048576,MATCH($A499,'Hoja de Trabajo para listado'!$A$155:$A$1048576,0),MATCH((CUADRO!H$5&amp;$E499),'Hoja de Trabajo para listado'!$A$151:$Z$151,0)),0)+IFERROR(INDEX('Hoja de Trabajo para listado'!$AB$155:$BA$1048576,MATCH($A499,'Hoja de Trabajo para listado'!$AB$155:$AB$1048576,0),MATCH((CUADRO!H$5&amp;$E499),'Hoja de Trabajo para listado'!$AB$151:$BA$151,0)),0)+IFERROR(INDEX('Hoja de Trabajo para listado'!$BC$155:$CB$1048576,MATCH($A499,'Hoja de Trabajo para listado'!$BC$155:$BC$1048576,0),MATCH((CUADRO!H$5&amp;$E499),'Hoja de Trabajo para listado'!$BC$151:$CB$151,0)),0)+IFERROR(INDEX('Hoja de Trabajo para listado'!$DE$153:$DG$274,MATCH($A499,'Hoja de Trabajo para listado'!$DE$153:$DE$1048576,0),MATCH((CUADRO!H$5&amp;$E499),'Hoja de Trabajo para listado'!$DE$151:$DG$151,0)),0)+IFERROR(INDEX('Hoja de Trabajo para listado'!$CD$155:$DC$1048576,MATCH($A499,'Hoja de Trabajo para listado'!$CD$155:$CD$1048576,0),MATCH((CUADRO!H$5&amp;$E499),'Hoja de Trabajo para listado'!$CD$151:$DC$151,0)),0)</f>
        <v>0</v>
      </c>
      <c r="I499" s="255">
        <f ca="1">+IFERROR(INDEX('Hoja de Trabajo para listado'!$A$155:$Z$1048576,MATCH($A499,'Hoja de Trabajo para listado'!$A$155:$A$1048576,0),MATCH((CUADRO!I$5&amp;$E499),'Hoja de Trabajo para listado'!$A$151:$Z$151,0)),0)+IFERROR(INDEX('Hoja de Trabajo para listado'!$AB$155:$BA$1048576,MATCH($A499,'Hoja de Trabajo para listado'!$AB$155:$AB$1048576,0),MATCH((CUADRO!I$5&amp;$E499),'Hoja de Trabajo para listado'!$AB$151:$BA$151,0)),0)+IFERROR(INDEX('Hoja de Trabajo para listado'!$BC$155:$CB$1048576,MATCH($A499,'Hoja de Trabajo para listado'!$BC$155:$BC$1048576,0),MATCH((CUADRO!I$5&amp;$E499),'Hoja de Trabajo para listado'!$BC$151:$CB$151,0)),0)+IFERROR(INDEX('Hoja de Trabajo para listado'!$DE$153:$DG$274,MATCH($A499,'Hoja de Trabajo para listado'!$DE$153:$DE$1048576,0),MATCH((CUADRO!I$5&amp;$E499),'Hoja de Trabajo para listado'!$DE$151:$DG$151,0)),0)+IFERROR(INDEX('Hoja de Trabajo para listado'!$CD$155:$DC$1048576,MATCH($A499,'Hoja de Trabajo para listado'!$CD$155:$CD$1048576,0),MATCH((CUADRO!I$5&amp;$E499),'Hoja de Trabajo para listado'!$CD$151:$DC$151,0)),0)</f>
        <v>0</v>
      </c>
      <c r="J499" s="255">
        <f ca="1">+IFERROR(INDEX('Hoja de Trabajo para listado'!$A$155:$Z$1048576,MATCH($A499,'Hoja de Trabajo para listado'!$A$155:$A$1048576,0),MATCH((CUADRO!J$5&amp;$E499),'Hoja de Trabajo para listado'!$A$151:$Z$151,0)),0)+IFERROR(INDEX('Hoja de Trabajo para listado'!$AB$155:$BA$1048576,MATCH($A499,'Hoja de Trabajo para listado'!$AB$155:$AB$1048576,0),MATCH((CUADRO!J$5&amp;$E499),'Hoja de Trabajo para listado'!$AB$151:$BA$151,0)),0)+IFERROR(INDEX('Hoja de Trabajo para listado'!$BC$155:$CB$1048576,MATCH($A499,'Hoja de Trabajo para listado'!$BC$155:$BC$1048576,0),MATCH((CUADRO!J$5&amp;$E499),'Hoja de Trabajo para listado'!$BC$151:$CB$151,0)),0)+IFERROR(INDEX('Hoja de Trabajo para listado'!$DE$153:$DG$274,MATCH($A499,'Hoja de Trabajo para listado'!$DE$153:$DE$1048576,0),MATCH((CUADRO!J$5&amp;$E499),'Hoja de Trabajo para listado'!$DE$151:$DG$151,0)),0)+IFERROR(INDEX('Hoja de Trabajo para listado'!$CD$155:$DC$1048576,MATCH($A499,'Hoja de Trabajo para listado'!$CD$155:$CD$1048576,0),MATCH((CUADRO!J$5&amp;$E499),'Hoja de Trabajo para listado'!$CD$151:$DC$151,0)),0)</f>
        <v>0</v>
      </c>
      <c r="K499" s="255">
        <f ca="1">+IFERROR(INDEX('Hoja de Trabajo para listado'!$A$155:$Z$1048576,MATCH($A499,'Hoja de Trabajo para listado'!$A$155:$A$1048576,0),MATCH((CUADRO!K$5&amp;$E499),'Hoja de Trabajo para listado'!$A$151:$Z$151,0)),0)+IFERROR(INDEX('Hoja de Trabajo para listado'!$AB$155:$BA$1048576,MATCH($A499,'Hoja de Trabajo para listado'!$AB$155:$AB$1048576,0),MATCH((CUADRO!K$5&amp;$E499),'Hoja de Trabajo para listado'!$AB$151:$BA$151,0)),0)+IFERROR(INDEX('Hoja de Trabajo para listado'!$BC$155:$CB$1048576,MATCH($A499,'Hoja de Trabajo para listado'!$BC$155:$BC$1048576,0),MATCH((CUADRO!K$5&amp;$E499),'Hoja de Trabajo para listado'!$BC$151:$CB$151,0)),0)+IFERROR(INDEX('Hoja de Trabajo para listado'!$DE$153:$DG$274,MATCH($A499,'Hoja de Trabajo para listado'!$DE$153:$DE$1048576,0),MATCH((CUADRO!K$5&amp;$E499),'Hoja de Trabajo para listado'!$DE$151:$DG$151,0)),0)+IFERROR(INDEX('Hoja de Trabajo para listado'!$CD$155:$DC$1048576,MATCH($A499,'Hoja de Trabajo para listado'!$CD$155:$CD$1048576,0),MATCH((CUADRO!K$5&amp;$E499),'Hoja de Trabajo para listado'!$CD$151:$DC$151,0)),0)</f>
        <v>0</v>
      </c>
      <c r="L499" s="255">
        <f ca="1">+IFERROR(INDEX('Hoja de Trabajo para listado'!$A$155:$Z$1048576,MATCH($A499,'Hoja de Trabajo para listado'!$A$155:$A$1048576,0),MATCH((CUADRO!L$5&amp;$E499),'Hoja de Trabajo para listado'!$A$151:$Z$151,0)),0)+IFERROR(INDEX('Hoja de Trabajo para listado'!$AB$155:$BA$1048576,MATCH($A499,'Hoja de Trabajo para listado'!$AB$155:$AB$1048576,0),MATCH((CUADRO!L$5&amp;$E499),'Hoja de Trabajo para listado'!$AB$151:$BA$151,0)),0)+IFERROR(INDEX('Hoja de Trabajo para listado'!$BC$155:$CB$1048576,MATCH($A499,'Hoja de Trabajo para listado'!$BC$155:$BC$1048576,0),MATCH((CUADRO!L$5&amp;$E499),'Hoja de Trabajo para listado'!$BC$151:$CB$151,0)),0)+IFERROR(INDEX('Hoja de Trabajo para listado'!$DE$153:$DG$274,MATCH($A499,'Hoja de Trabajo para listado'!$DE$153:$DE$1048576,0),MATCH((CUADRO!L$5&amp;$E499),'Hoja de Trabajo para listado'!$DE$151:$DG$151,0)),0)+IFERROR(INDEX('Hoja de Trabajo para listado'!$CD$155:$DC$1048576,MATCH($A499,'Hoja de Trabajo para listado'!$CD$155:$CD$1048576,0),MATCH((CUADRO!L$5&amp;$E499),'Hoja de Trabajo para listado'!$CD$151:$DC$151,0)),0)</f>
        <v>0</v>
      </c>
      <c r="M499" s="255">
        <f ca="1">+IFERROR(INDEX('Hoja de Trabajo para listado'!$A$155:$Z$1048576,MATCH($A499,'Hoja de Trabajo para listado'!$A$155:$A$1048576,0),MATCH((CUADRO!M$5&amp;$E499),'Hoja de Trabajo para listado'!$A$151:$Z$151,0)),0)+IFERROR(INDEX('Hoja de Trabajo para listado'!$AB$155:$BA$1048576,MATCH($A499,'Hoja de Trabajo para listado'!$AB$155:$AB$1048576,0),MATCH((CUADRO!M$5&amp;$E499),'Hoja de Trabajo para listado'!$AB$151:$BA$151,0)),0)+IFERROR(INDEX('Hoja de Trabajo para listado'!$BC$155:$CB$1048576,MATCH($A499,'Hoja de Trabajo para listado'!$BC$155:$BC$1048576,0),MATCH((CUADRO!M$5&amp;$E499),'Hoja de Trabajo para listado'!$BC$151:$CB$151,0)),0)+IFERROR(INDEX('Hoja de Trabajo para listado'!$DE$153:$DG$274,MATCH($A499,'Hoja de Trabajo para listado'!$DE$153:$DE$1048576,0),MATCH((CUADRO!M$5&amp;$E499),'Hoja de Trabajo para listado'!$DE$151:$DG$151,0)),0)+IFERROR(INDEX('Hoja de Trabajo para listado'!$CD$155:$DC$1048576,MATCH($A499,'Hoja de Trabajo para listado'!$CD$155:$CD$1048576,0),MATCH((CUADRO!M$5&amp;$E499),'Hoja de Trabajo para listado'!$CD$151:$DC$151,0)),0)</f>
        <v>0</v>
      </c>
      <c r="N499" s="255">
        <f ca="1">+IFERROR(INDEX('Hoja de Trabajo para listado'!$A$155:$Z$1048576,MATCH($A499,'Hoja de Trabajo para listado'!$A$155:$A$1048576,0),MATCH((CUADRO!N$5&amp;$E499),'Hoja de Trabajo para listado'!$A$151:$Z$151,0)),0)+IFERROR(INDEX('Hoja de Trabajo para listado'!$AB$155:$BA$1048576,MATCH($A499,'Hoja de Trabajo para listado'!$AB$155:$AB$1048576,0),MATCH((CUADRO!N$5&amp;$E499),'Hoja de Trabajo para listado'!$AB$151:$BA$151,0)),0)+IFERROR(INDEX('Hoja de Trabajo para listado'!$BC$155:$CB$1048576,MATCH($A499,'Hoja de Trabajo para listado'!$BC$155:$BC$1048576,0),MATCH((CUADRO!N$5&amp;$E499),'Hoja de Trabajo para listado'!$BC$151:$CB$151,0)),0)+IFERROR(INDEX('Hoja de Trabajo para listado'!$DE$153:$DG$274,MATCH($A499,'Hoja de Trabajo para listado'!$DE$153:$DE$1048576,0),MATCH((CUADRO!N$5&amp;$E499),'Hoja de Trabajo para listado'!$DE$151:$DG$151,0)),0)+IFERROR(INDEX('Hoja de Trabajo para listado'!$CD$155:$DC$1048576,MATCH($A499,'Hoja de Trabajo para listado'!$CD$155:$CD$1048576,0),MATCH((CUADRO!N$5&amp;$E499),'Hoja de Trabajo para listado'!$CD$151:$DC$151,0)),0)</f>
        <v>0</v>
      </c>
      <c r="O499" s="255">
        <f ca="1">+IFERROR(INDEX('Hoja de Trabajo para listado'!$A$155:$Z$1048576,MATCH($A499,'Hoja de Trabajo para listado'!$A$155:$A$1048576,0),MATCH((CUADRO!O$5&amp;$E499),'Hoja de Trabajo para listado'!$A$151:$Z$151,0)),0)+IFERROR(INDEX('Hoja de Trabajo para listado'!$AB$155:$BA$1048576,MATCH($A499,'Hoja de Trabajo para listado'!$AB$155:$AB$1048576,0),MATCH((CUADRO!O$5&amp;$E499),'Hoja de Trabajo para listado'!$AB$151:$BA$151,0)),0)+IFERROR(INDEX('Hoja de Trabajo para listado'!$BC$155:$CB$1048576,MATCH($A499,'Hoja de Trabajo para listado'!$BC$155:$BC$1048576,0),MATCH((CUADRO!O$5&amp;$E499),'Hoja de Trabajo para listado'!$BC$151:$CB$151,0)),0)+IFERROR(INDEX('Hoja de Trabajo para listado'!$DE$153:$DG$274,MATCH($A499,'Hoja de Trabajo para listado'!$DE$153:$DE$1048576,0),MATCH((CUADRO!O$5&amp;$E499),'Hoja de Trabajo para listado'!$DE$151:$DG$151,0)),0)+IFERROR(INDEX('Hoja de Trabajo para listado'!$CD$155:$DC$1048576,MATCH($A499,'Hoja de Trabajo para listado'!$CD$155:$CD$1048576,0),MATCH((CUADRO!O$5&amp;$E499),'Hoja de Trabajo para listado'!$CD$151:$DC$151,0)),0)</f>
        <v>0</v>
      </c>
      <c r="P499" s="255">
        <f ca="1">+IFERROR(INDEX('Hoja de Trabajo para listado'!$A$155:$Z$1048576,MATCH($A499,'Hoja de Trabajo para listado'!$A$155:$A$1048576,0),MATCH((CUADRO!P$5&amp;$E499),'Hoja de Trabajo para listado'!$A$151:$Z$151,0)),0)+IFERROR(INDEX('Hoja de Trabajo para listado'!$AB$155:$BA$1048576,MATCH($A499,'Hoja de Trabajo para listado'!$AB$155:$AB$1048576,0),MATCH((CUADRO!P$5&amp;$E499),'Hoja de Trabajo para listado'!$AB$151:$BA$151,0)),0)+IFERROR(INDEX('Hoja de Trabajo para listado'!$BC$155:$CB$1048576,MATCH($A499,'Hoja de Trabajo para listado'!$BC$155:$BC$1048576,0),MATCH((CUADRO!P$5&amp;$E499),'Hoja de Trabajo para listado'!$BC$151:$CB$151,0)),0)+IFERROR(INDEX('Hoja de Trabajo para listado'!$DE$153:$DG$274,MATCH($A499,'Hoja de Trabajo para listado'!$DE$153:$DE$1048576,0),MATCH((CUADRO!P$5&amp;$E499),'Hoja de Trabajo para listado'!$DE$151:$DG$151,0)),0)+IFERROR(INDEX('Hoja de Trabajo para listado'!$CD$155:$DC$1048576,MATCH($A499,'Hoja de Trabajo para listado'!$CD$155:$CD$1048576,0),MATCH((CUADRO!P$5&amp;$E499),'Hoja de Trabajo para listado'!$CD$151:$DC$151,0)),0)</f>
        <v>0</v>
      </c>
      <c r="Q499" s="255">
        <f ca="1">+IFERROR(INDEX('Hoja de Trabajo para listado'!$A$155:$Z$1048576,MATCH($A499,'Hoja de Trabajo para listado'!$A$155:$A$1048576,0),MATCH((CUADRO!Q$5&amp;$E499),'Hoja de Trabajo para listado'!$A$151:$Z$151,0)),0)+IFERROR(INDEX('Hoja de Trabajo para listado'!$AB$155:$BA$1048576,MATCH($A499,'Hoja de Trabajo para listado'!$AB$155:$AB$1048576,0),MATCH((CUADRO!Q$5&amp;$E499),'Hoja de Trabajo para listado'!$AB$151:$BA$151,0)),0)+IFERROR(INDEX('Hoja de Trabajo para listado'!$BC$155:$CB$1048576,MATCH($A499,'Hoja de Trabajo para listado'!$BC$155:$BC$1048576,0),MATCH((CUADRO!Q$5&amp;$E499),'Hoja de Trabajo para listado'!$BC$151:$CB$151,0)),0)+IFERROR(INDEX('Hoja de Trabajo para listado'!$DE$153:$DG$274,MATCH($A499,'Hoja de Trabajo para listado'!$DE$153:$DE$1048576,0),MATCH((CUADRO!Q$5&amp;$E499),'Hoja de Trabajo para listado'!$DE$151:$DG$151,0)),0)+IFERROR(INDEX('Hoja de Trabajo para listado'!$CD$155:$DC$1048576,MATCH($A499,'Hoja de Trabajo para listado'!$CD$155:$CD$1048576,0),MATCH((CUADRO!Q$5&amp;$E499),'Hoja de Trabajo para listado'!$CD$151:$DC$151,0)),0)</f>
        <v>0</v>
      </c>
      <c r="R499" s="255">
        <f t="shared" ca="1" si="16"/>
        <v>0</v>
      </c>
      <c r="S499" s="262">
        <f ca="1">+R498+R499</f>
        <v>0</v>
      </c>
      <c r="T499" s="255">
        <f ca="1">+S499</f>
        <v>0</v>
      </c>
      <c r="U499" s="254">
        <f t="shared" si="17"/>
        <v>2</v>
      </c>
      <c r="V499" s="362" t="str">
        <f>+VLOOKUP(A499,bd_lista!$A$3:$E$590,5,FALSE)</f>
        <v>Gobiernos Autonomos Municipales</v>
      </c>
      <c r="W499" s="362"/>
      <c r="X499" s="254">
        <f>+VLOOKUP(A499,[2]Sheet1!$A$13:$D$744,4,FALSE)</f>
        <v>0</v>
      </c>
      <c r="Y499" s="254" t="e">
        <f>+VLOOKUP(X499,bd_lista!$A$3:$C$590,3,FALSE)</f>
        <v>#N/A</v>
      </c>
      <c r="Z499" s="314"/>
      <c r="AA499" s="315"/>
    </row>
    <row r="500" spans="1:27" customFormat="1" ht="15" hidden="1" customHeight="1">
      <c r="A500" s="32">
        <v>1225</v>
      </c>
      <c r="B500" s="306">
        <f>+A500</f>
        <v>1225</v>
      </c>
      <c r="C500" s="259" t="str">
        <f>+VLOOKUP(A500,bd_lista!$A$3:$C$590,3,FALSE)</f>
        <v>Gobierno Autónomo Municipal de Ancoraimes</v>
      </c>
      <c r="D500" s="361" t="str">
        <f>+C500</f>
        <v>Gobierno Autónomo Municipal de Ancoraimes</v>
      </c>
      <c r="E500" s="254" t="s">
        <v>1313</v>
      </c>
      <c r="F500" s="255">
        <f ca="1">+IFERROR(INDEX('Hoja de Trabajo para listado'!$A$155:$Z$1048576,MATCH($A500,'Hoja de Trabajo para listado'!$A$155:$A$1048576,0),MATCH((CUADRO!F$5&amp;$E500),'Hoja de Trabajo para listado'!$A$151:$Z$151,0)),0)+IFERROR(INDEX('Hoja de Trabajo para listado'!$AB$155:$BA$1048576,MATCH($A500,'Hoja de Trabajo para listado'!$AB$155:$AB$1048576,0),MATCH((CUADRO!F$5&amp;$E500),'Hoja de Trabajo para listado'!$AB$151:$BA$151,0)),0)+IFERROR(INDEX('Hoja de Trabajo para listado'!$BC$155:$CB$1048576,MATCH($A500,'Hoja de Trabajo para listado'!$BC$155:$BC$1048576,0),MATCH((CUADRO!F$5&amp;$E500),'Hoja de Trabajo para listado'!$BC$151:$CB$151,0)),0)+IFERROR(INDEX('Hoja de Trabajo para listado'!$DE$153:$DG$274,MATCH($A500,'Hoja de Trabajo para listado'!$DE$153:$DE$1048576,0),MATCH((CUADRO!F$5&amp;$E500),'Hoja de Trabajo para listado'!$DE$151:$DG$151,0)),0)+IFERROR(INDEX('Hoja de Trabajo para listado'!$CD$155:$DC$1048576,MATCH($A500,'Hoja de Trabajo para listado'!$CD$155:$CD$1048576,0),MATCH((CUADRO!F$5&amp;$E500),'Hoja de Trabajo para listado'!$CD$151:$DC$151,0)),0)</f>
        <v>0</v>
      </c>
      <c r="G500" s="255">
        <f ca="1">+IFERROR(INDEX('Hoja de Trabajo para listado'!$A$155:$Z$1048576,MATCH($A500,'Hoja de Trabajo para listado'!$A$155:$A$1048576,0),MATCH((CUADRO!G$5&amp;$E500),'Hoja de Trabajo para listado'!$A$151:$Z$151,0)),0)+IFERROR(INDEX('Hoja de Trabajo para listado'!$AB$155:$BA$1048576,MATCH($A500,'Hoja de Trabajo para listado'!$AB$155:$AB$1048576,0),MATCH((CUADRO!G$5&amp;$E500),'Hoja de Trabajo para listado'!$AB$151:$BA$151,0)),0)+IFERROR(INDEX('Hoja de Trabajo para listado'!$BC$155:$CB$1048576,MATCH($A500,'Hoja de Trabajo para listado'!$BC$155:$BC$1048576,0),MATCH((CUADRO!G$5&amp;$E500),'Hoja de Trabajo para listado'!$BC$151:$CB$151,0)),0)+IFERROR(INDEX('Hoja de Trabajo para listado'!$DE$153:$DG$274,MATCH($A500,'Hoja de Trabajo para listado'!$DE$153:$DE$1048576,0),MATCH((CUADRO!G$5&amp;$E500),'Hoja de Trabajo para listado'!$DE$151:$DG$151,0)),0)+IFERROR(INDEX('Hoja de Trabajo para listado'!$CD$155:$DC$1048576,MATCH($A500,'Hoja de Trabajo para listado'!$CD$155:$CD$1048576,0),MATCH((CUADRO!G$5&amp;$E500),'Hoja de Trabajo para listado'!$CD$151:$DC$151,0)),0)</f>
        <v>0</v>
      </c>
      <c r="H500" s="255">
        <f ca="1">+IFERROR(INDEX('Hoja de Trabajo para listado'!$A$155:$Z$1048576,MATCH($A500,'Hoja de Trabajo para listado'!$A$155:$A$1048576,0),MATCH((CUADRO!H$5&amp;$E500),'Hoja de Trabajo para listado'!$A$151:$Z$151,0)),0)+IFERROR(INDEX('Hoja de Trabajo para listado'!$AB$155:$BA$1048576,MATCH($A500,'Hoja de Trabajo para listado'!$AB$155:$AB$1048576,0),MATCH((CUADRO!H$5&amp;$E500),'Hoja de Trabajo para listado'!$AB$151:$BA$151,0)),0)+IFERROR(INDEX('Hoja de Trabajo para listado'!$BC$155:$CB$1048576,MATCH($A500,'Hoja de Trabajo para listado'!$BC$155:$BC$1048576,0),MATCH((CUADRO!H$5&amp;$E500),'Hoja de Trabajo para listado'!$BC$151:$CB$151,0)),0)+IFERROR(INDEX('Hoja de Trabajo para listado'!$DE$153:$DG$274,MATCH($A500,'Hoja de Trabajo para listado'!$DE$153:$DE$1048576,0),MATCH((CUADRO!H$5&amp;$E500),'Hoja de Trabajo para listado'!$DE$151:$DG$151,0)),0)+IFERROR(INDEX('Hoja de Trabajo para listado'!$CD$155:$DC$1048576,MATCH($A500,'Hoja de Trabajo para listado'!$CD$155:$CD$1048576,0),MATCH((CUADRO!H$5&amp;$E500),'Hoja de Trabajo para listado'!$CD$151:$DC$151,0)),0)</f>
        <v>0</v>
      </c>
      <c r="I500" s="255">
        <f ca="1">+IFERROR(INDEX('Hoja de Trabajo para listado'!$A$155:$Z$1048576,MATCH($A500,'Hoja de Trabajo para listado'!$A$155:$A$1048576,0),MATCH((CUADRO!I$5&amp;$E500),'Hoja de Trabajo para listado'!$A$151:$Z$151,0)),0)+IFERROR(INDEX('Hoja de Trabajo para listado'!$AB$155:$BA$1048576,MATCH($A500,'Hoja de Trabajo para listado'!$AB$155:$AB$1048576,0),MATCH((CUADRO!I$5&amp;$E500),'Hoja de Trabajo para listado'!$AB$151:$BA$151,0)),0)+IFERROR(INDEX('Hoja de Trabajo para listado'!$BC$155:$CB$1048576,MATCH($A500,'Hoja de Trabajo para listado'!$BC$155:$BC$1048576,0),MATCH((CUADRO!I$5&amp;$E500),'Hoja de Trabajo para listado'!$BC$151:$CB$151,0)),0)+IFERROR(INDEX('Hoja de Trabajo para listado'!$DE$153:$DG$274,MATCH($A500,'Hoja de Trabajo para listado'!$DE$153:$DE$1048576,0),MATCH((CUADRO!I$5&amp;$E500),'Hoja de Trabajo para listado'!$DE$151:$DG$151,0)),0)+IFERROR(INDEX('Hoja de Trabajo para listado'!$CD$155:$DC$1048576,MATCH($A500,'Hoja de Trabajo para listado'!$CD$155:$CD$1048576,0),MATCH((CUADRO!I$5&amp;$E500),'Hoja de Trabajo para listado'!$CD$151:$DC$151,0)),0)</f>
        <v>0</v>
      </c>
      <c r="J500" s="255">
        <f ca="1">+IFERROR(INDEX('Hoja de Trabajo para listado'!$A$155:$Z$1048576,MATCH($A500,'Hoja de Trabajo para listado'!$A$155:$A$1048576,0),MATCH((CUADRO!J$5&amp;$E500),'Hoja de Trabajo para listado'!$A$151:$Z$151,0)),0)+IFERROR(INDEX('Hoja de Trabajo para listado'!$AB$155:$BA$1048576,MATCH($A500,'Hoja de Trabajo para listado'!$AB$155:$AB$1048576,0),MATCH((CUADRO!J$5&amp;$E500),'Hoja de Trabajo para listado'!$AB$151:$BA$151,0)),0)+IFERROR(INDEX('Hoja de Trabajo para listado'!$BC$155:$CB$1048576,MATCH($A500,'Hoja de Trabajo para listado'!$BC$155:$BC$1048576,0),MATCH((CUADRO!J$5&amp;$E500),'Hoja de Trabajo para listado'!$BC$151:$CB$151,0)),0)+IFERROR(INDEX('Hoja de Trabajo para listado'!$DE$153:$DG$274,MATCH($A500,'Hoja de Trabajo para listado'!$DE$153:$DE$1048576,0),MATCH((CUADRO!J$5&amp;$E500),'Hoja de Trabajo para listado'!$DE$151:$DG$151,0)),0)+IFERROR(INDEX('Hoja de Trabajo para listado'!$CD$155:$DC$1048576,MATCH($A500,'Hoja de Trabajo para listado'!$CD$155:$CD$1048576,0),MATCH((CUADRO!J$5&amp;$E500),'Hoja de Trabajo para listado'!$CD$151:$DC$151,0)),0)</f>
        <v>0</v>
      </c>
      <c r="K500" s="255">
        <f ca="1">+IFERROR(INDEX('Hoja de Trabajo para listado'!$A$155:$Z$1048576,MATCH($A500,'Hoja de Trabajo para listado'!$A$155:$A$1048576,0),MATCH((CUADRO!K$5&amp;$E500),'Hoja de Trabajo para listado'!$A$151:$Z$151,0)),0)+IFERROR(INDEX('Hoja de Trabajo para listado'!$AB$155:$BA$1048576,MATCH($A500,'Hoja de Trabajo para listado'!$AB$155:$AB$1048576,0),MATCH((CUADRO!K$5&amp;$E500),'Hoja de Trabajo para listado'!$AB$151:$BA$151,0)),0)+IFERROR(INDEX('Hoja de Trabajo para listado'!$BC$155:$CB$1048576,MATCH($A500,'Hoja de Trabajo para listado'!$BC$155:$BC$1048576,0),MATCH((CUADRO!K$5&amp;$E500),'Hoja de Trabajo para listado'!$BC$151:$CB$151,0)),0)+IFERROR(INDEX('Hoja de Trabajo para listado'!$DE$153:$DG$274,MATCH($A500,'Hoja de Trabajo para listado'!$DE$153:$DE$1048576,0),MATCH((CUADRO!K$5&amp;$E500),'Hoja de Trabajo para listado'!$DE$151:$DG$151,0)),0)+IFERROR(INDEX('Hoja de Trabajo para listado'!$CD$155:$DC$1048576,MATCH($A500,'Hoja de Trabajo para listado'!$CD$155:$CD$1048576,0),MATCH((CUADRO!K$5&amp;$E500),'Hoja de Trabajo para listado'!$CD$151:$DC$151,0)),0)</f>
        <v>0</v>
      </c>
      <c r="L500" s="255">
        <f ca="1">+IFERROR(INDEX('Hoja de Trabajo para listado'!$A$155:$Z$1048576,MATCH($A500,'Hoja de Trabajo para listado'!$A$155:$A$1048576,0),MATCH((CUADRO!L$5&amp;$E500),'Hoja de Trabajo para listado'!$A$151:$Z$151,0)),0)+IFERROR(INDEX('Hoja de Trabajo para listado'!$AB$155:$BA$1048576,MATCH($A500,'Hoja de Trabajo para listado'!$AB$155:$AB$1048576,0),MATCH((CUADRO!L$5&amp;$E500),'Hoja de Trabajo para listado'!$AB$151:$BA$151,0)),0)+IFERROR(INDEX('Hoja de Trabajo para listado'!$BC$155:$CB$1048576,MATCH($A500,'Hoja de Trabajo para listado'!$BC$155:$BC$1048576,0),MATCH((CUADRO!L$5&amp;$E500),'Hoja de Trabajo para listado'!$BC$151:$CB$151,0)),0)+IFERROR(INDEX('Hoja de Trabajo para listado'!$DE$153:$DG$274,MATCH($A500,'Hoja de Trabajo para listado'!$DE$153:$DE$1048576,0),MATCH((CUADRO!L$5&amp;$E500),'Hoja de Trabajo para listado'!$DE$151:$DG$151,0)),0)+IFERROR(INDEX('Hoja de Trabajo para listado'!$CD$155:$DC$1048576,MATCH($A500,'Hoja de Trabajo para listado'!$CD$155:$CD$1048576,0),MATCH((CUADRO!L$5&amp;$E500),'Hoja de Trabajo para listado'!$CD$151:$DC$151,0)),0)</f>
        <v>0</v>
      </c>
      <c r="M500" s="255">
        <f ca="1">+IFERROR(INDEX('Hoja de Trabajo para listado'!$A$155:$Z$1048576,MATCH($A500,'Hoja de Trabajo para listado'!$A$155:$A$1048576,0),MATCH((CUADRO!M$5&amp;$E500),'Hoja de Trabajo para listado'!$A$151:$Z$151,0)),0)+IFERROR(INDEX('Hoja de Trabajo para listado'!$AB$155:$BA$1048576,MATCH($A500,'Hoja de Trabajo para listado'!$AB$155:$AB$1048576,0),MATCH((CUADRO!M$5&amp;$E500),'Hoja de Trabajo para listado'!$AB$151:$BA$151,0)),0)+IFERROR(INDEX('Hoja de Trabajo para listado'!$BC$155:$CB$1048576,MATCH($A500,'Hoja de Trabajo para listado'!$BC$155:$BC$1048576,0),MATCH((CUADRO!M$5&amp;$E500),'Hoja de Trabajo para listado'!$BC$151:$CB$151,0)),0)+IFERROR(INDEX('Hoja de Trabajo para listado'!$DE$153:$DG$274,MATCH($A500,'Hoja de Trabajo para listado'!$DE$153:$DE$1048576,0),MATCH((CUADRO!M$5&amp;$E500),'Hoja de Trabajo para listado'!$DE$151:$DG$151,0)),0)+IFERROR(INDEX('Hoja de Trabajo para listado'!$CD$155:$DC$1048576,MATCH($A500,'Hoja de Trabajo para listado'!$CD$155:$CD$1048576,0),MATCH((CUADRO!M$5&amp;$E500),'Hoja de Trabajo para listado'!$CD$151:$DC$151,0)),0)</f>
        <v>0</v>
      </c>
      <c r="N500" s="255">
        <f ca="1">+IFERROR(INDEX('Hoja de Trabajo para listado'!$A$155:$Z$1048576,MATCH($A500,'Hoja de Trabajo para listado'!$A$155:$A$1048576,0),MATCH((CUADRO!N$5&amp;$E500),'Hoja de Trabajo para listado'!$A$151:$Z$151,0)),0)+IFERROR(INDEX('Hoja de Trabajo para listado'!$AB$155:$BA$1048576,MATCH($A500,'Hoja de Trabajo para listado'!$AB$155:$AB$1048576,0),MATCH((CUADRO!N$5&amp;$E500),'Hoja de Trabajo para listado'!$AB$151:$BA$151,0)),0)+IFERROR(INDEX('Hoja de Trabajo para listado'!$BC$155:$CB$1048576,MATCH($A500,'Hoja de Trabajo para listado'!$BC$155:$BC$1048576,0),MATCH((CUADRO!N$5&amp;$E500),'Hoja de Trabajo para listado'!$BC$151:$CB$151,0)),0)+IFERROR(INDEX('Hoja de Trabajo para listado'!$DE$153:$DG$274,MATCH($A500,'Hoja de Trabajo para listado'!$DE$153:$DE$1048576,0),MATCH((CUADRO!N$5&amp;$E500),'Hoja de Trabajo para listado'!$DE$151:$DG$151,0)),0)+IFERROR(INDEX('Hoja de Trabajo para listado'!$CD$155:$DC$1048576,MATCH($A500,'Hoja de Trabajo para listado'!$CD$155:$CD$1048576,0),MATCH((CUADRO!N$5&amp;$E500),'Hoja de Trabajo para listado'!$CD$151:$DC$151,0)),0)</f>
        <v>0</v>
      </c>
      <c r="O500" s="255">
        <f ca="1">+IFERROR(INDEX('Hoja de Trabajo para listado'!$A$155:$Z$1048576,MATCH($A500,'Hoja de Trabajo para listado'!$A$155:$A$1048576,0),MATCH((CUADRO!O$5&amp;$E500),'Hoja de Trabajo para listado'!$A$151:$Z$151,0)),0)+IFERROR(INDEX('Hoja de Trabajo para listado'!$AB$155:$BA$1048576,MATCH($A500,'Hoja de Trabajo para listado'!$AB$155:$AB$1048576,0),MATCH((CUADRO!O$5&amp;$E500),'Hoja de Trabajo para listado'!$AB$151:$BA$151,0)),0)+IFERROR(INDEX('Hoja de Trabajo para listado'!$BC$155:$CB$1048576,MATCH($A500,'Hoja de Trabajo para listado'!$BC$155:$BC$1048576,0),MATCH((CUADRO!O$5&amp;$E500),'Hoja de Trabajo para listado'!$BC$151:$CB$151,0)),0)+IFERROR(INDEX('Hoja de Trabajo para listado'!$DE$153:$DG$274,MATCH($A500,'Hoja de Trabajo para listado'!$DE$153:$DE$1048576,0),MATCH((CUADRO!O$5&amp;$E500),'Hoja de Trabajo para listado'!$DE$151:$DG$151,0)),0)+IFERROR(INDEX('Hoja de Trabajo para listado'!$CD$155:$DC$1048576,MATCH($A500,'Hoja de Trabajo para listado'!$CD$155:$CD$1048576,0),MATCH((CUADRO!O$5&amp;$E500),'Hoja de Trabajo para listado'!$CD$151:$DC$151,0)),0)</f>
        <v>0</v>
      </c>
      <c r="P500" s="255">
        <f ca="1">+IFERROR(INDEX('Hoja de Trabajo para listado'!$A$155:$Z$1048576,MATCH($A500,'Hoja de Trabajo para listado'!$A$155:$A$1048576,0),MATCH((CUADRO!P$5&amp;$E500),'Hoja de Trabajo para listado'!$A$151:$Z$151,0)),0)+IFERROR(INDEX('Hoja de Trabajo para listado'!$AB$155:$BA$1048576,MATCH($A500,'Hoja de Trabajo para listado'!$AB$155:$AB$1048576,0),MATCH((CUADRO!P$5&amp;$E500),'Hoja de Trabajo para listado'!$AB$151:$BA$151,0)),0)+IFERROR(INDEX('Hoja de Trabajo para listado'!$BC$155:$CB$1048576,MATCH($A500,'Hoja de Trabajo para listado'!$BC$155:$BC$1048576,0),MATCH((CUADRO!P$5&amp;$E500),'Hoja de Trabajo para listado'!$BC$151:$CB$151,0)),0)+IFERROR(INDEX('Hoja de Trabajo para listado'!$DE$153:$DG$274,MATCH($A500,'Hoja de Trabajo para listado'!$DE$153:$DE$1048576,0),MATCH((CUADRO!P$5&amp;$E500),'Hoja de Trabajo para listado'!$DE$151:$DG$151,0)),0)+IFERROR(INDEX('Hoja de Trabajo para listado'!$CD$155:$DC$1048576,MATCH($A500,'Hoja de Trabajo para listado'!$CD$155:$CD$1048576,0),MATCH((CUADRO!P$5&amp;$E500),'Hoja de Trabajo para listado'!$CD$151:$DC$151,0)),0)</f>
        <v>0</v>
      </c>
      <c r="Q500" s="255">
        <f ca="1">+IFERROR(INDEX('Hoja de Trabajo para listado'!$A$155:$Z$1048576,MATCH($A500,'Hoja de Trabajo para listado'!$A$155:$A$1048576,0),MATCH((CUADRO!Q$5&amp;$E500),'Hoja de Trabajo para listado'!$A$151:$Z$151,0)),0)+IFERROR(INDEX('Hoja de Trabajo para listado'!$AB$155:$BA$1048576,MATCH($A500,'Hoja de Trabajo para listado'!$AB$155:$AB$1048576,0),MATCH((CUADRO!Q$5&amp;$E500),'Hoja de Trabajo para listado'!$AB$151:$BA$151,0)),0)+IFERROR(INDEX('Hoja de Trabajo para listado'!$BC$155:$CB$1048576,MATCH($A500,'Hoja de Trabajo para listado'!$BC$155:$BC$1048576,0),MATCH((CUADRO!Q$5&amp;$E500),'Hoja de Trabajo para listado'!$BC$151:$CB$151,0)),0)+IFERROR(INDEX('Hoja de Trabajo para listado'!$DE$153:$DG$274,MATCH($A500,'Hoja de Trabajo para listado'!$DE$153:$DE$1048576,0),MATCH((CUADRO!Q$5&amp;$E500),'Hoja de Trabajo para listado'!$DE$151:$DG$151,0)),0)+IFERROR(INDEX('Hoja de Trabajo para listado'!$CD$155:$DC$1048576,MATCH($A500,'Hoja de Trabajo para listado'!$CD$155:$CD$1048576,0),MATCH((CUADRO!Q$5&amp;$E500),'Hoja de Trabajo para listado'!$CD$151:$DC$151,0)),0)</f>
        <v>0</v>
      </c>
      <c r="R500" s="255">
        <f t="shared" ca="1" si="16"/>
        <v>0</v>
      </c>
      <c r="S500" s="262"/>
      <c r="T500" s="255">
        <f ca="1">+T501</f>
        <v>0</v>
      </c>
      <c r="U500" s="254">
        <f t="shared" si="17"/>
        <v>1</v>
      </c>
      <c r="V500" s="362" t="str">
        <f>+VLOOKUP(A500,bd_lista!$A$3:$E$590,5,FALSE)</f>
        <v>Gobiernos Autonomos Municipales</v>
      </c>
      <c r="W500" s="361" t="str">
        <f>+V500</f>
        <v>Gobiernos Autonomos Municipales</v>
      </c>
      <c r="X500" s="254">
        <f>+VLOOKUP(A500,[2]Sheet1!$A$13:$D$744,4,FALSE)</f>
        <v>0</v>
      </c>
      <c r="Y500" s="254" t="e">
        <f>+VLOOKUP(X500,bd_lista!$A$3:$C$590,3,FALSE)</f>
        <v>#N/A</v>
      </c>
      <c r="Z500" s="316">
        <f>+X500</f>
        <v>0</v>
      </c>
      <c r="AA500" s="317" t="e">
        <f>+Y500</f>
        <v>#N/A</v>
      </c>
    </row>
    <row r="501" spans="1:27" customFormat="1" ht="15" hidden="1" customHeight="1">
      <c r="A501" s="32">
        <v>1225</v>
      </c>
      <c r="B501" s="307"/>
      <c r="C501" s="259" t="str">
        <f>+VLOOKUP(A501,bd_lista!$A$3:$C$590,3,FALSE)</f>
        <v>Gobierno Autónomo Municipal de Ancoraimes</v>
      </c>
      <c r="D501" s="362"/>
      <c r="E501" s="256" t="s">
        <v>1314</v>
      </c>
      <c r="F501" s="255">
        <f ca="1">+IFERROR(INDEX('Hoja de Trabajo para listado'!$A$155:$Z$1048576,MATCH($A501,'Hoja de Trabajo para listado'!$A$155:$A$1048576,0),MATCH((CUADRO!F$5&amp;$E501),'Hoja de Trabajo para listado'!$A$151:$Z$151,0)),0)+IFERROR(INDEX('Hoja de Trabajo para listado'!$AB$155:$BA$1048576,MATCH($A501,'Hoja de Trabajo para listado'!$AB$155:$AB$1048576,0),MATCH((CUADRO!F$5&amp;$E501),'Hoja de Trabajo para listado'!$AB$151:$BA$151,0)),0)+IFERROR(INDEX('Hoja de Trabajo para listado'!$BC$155:$CB$1048576,MATCH($A501,'Hoja de Trabajo para listado'!$BC$155:$BC$1048576,0),MATCH((CUADRO!F$5&amp;$E501),'Hoja de Trabajo para listado'!$BC$151:$CB$151,0)),0)+IFERROR(INDEX('Hoja de Trabajo para listado'!$DE$153:$DG$274,MATCH($A501,'Hoja de Trabajo para listado'!$DE$153:$DE$1048576,0),MATCH((CUADRO!F$5&amp;$E501),'Hoja de Trabajo para listado'!$DE$151:$DG$151,0)),0)+IFERROR(INDEX('Hoja de Trabajo para listado'!$CD$155:$DC$1048576,MATCH($A501,'Hoja de Trabajo para listado'!$CD$155:$CD$1048576,0),MATCH((CUADRO!F$5&amp;$E501),'Hoja de Trabajo para listado'!$CD$151:$DC$151,0)),0)</f>
        <v>0</v>
      </c>
      <c r="G501" s="255">
        <f ca="1">+IFERROR(INDEX('Hoja de Trabajo para listado'!$A$155:$Z$1048576,MATCH($A501,'Hoja de Trabajo para listado'!$A$155:$A$1048576,0),MATCH((CUADRO!G$5&amp;$E501),'Hoja de Trabajo para listado'!$A$151:$Z$151,0)),0)+IFERROR(INDEX('Hoja de Trabajo para listado'!$AB$155:$BA$1048576,MATCH($A501,'Hoja de Trabajo para listado'!$AB$155:$AB$1048576,0),MATCH((CUADRO!G$5&amp;$E501),'Hoja de Trabajo para listado'!$AB$151:$BA$151,0)),0)+IFERROR(INDEX('Hoja de Trabajo para listado'!$BC$155:$CB$1048576,MATCH($A501,'Hoja de Trabajo para listado'!$BC$155:$BC$1048576,0),MATCH((CUADRO!G$5&amp;$E501),'Hoja de Trabajo para listado'!$BC$151:$CB$151,0)),0)+IFERROR(INDEX('Hoja de Trabajo para listado'!$DE$153:$DG$274,MATCH($A501,'Hoja de Trabajo para listado'!$DE$153:$DE$1048576,0),MATCH((CUADRO!G$5&amp;$E501),'Hoja de Trabajo para listado'!$DE$151:$DG$151,0)),0)+IFERROR(INDEX('Hoja de Trabajo para listado'!$CD$155:$DC$1048576,MATCH($A501,'Hoja de Trabajo para listado'!$CD$155:$CD$1048576,0),MATCH((CUADRO!G$5&amp;$E501),'Hoja de Trabajo para listado'!$CD$151:$DC$151,0)),0)</f>
        <v>0</v>
      </c>
      <c r="H501" s="255">
        <f ca="1">+IFERROR(INDEX('Hoja de Trabajo para listado'!$A$155:$Z$1048576,MATCH($A501,'Hoja de Trabajo para listado'!$A$155:$A$1048576,0),MATCH((CUADRO!H$5&amp;$E501),'Hoja de Trabajo para listado'!$A$151:$Z$151,0)),0)+IFERROR(INDEX('Hoja de Trabajo para listado'!$AB$155:$BA$1048576,MATCH($A501,'Hoja de Trabajo para listado'!$AB$155:$AB$1048576,0),MATCH((CUADRO!H$5&amp;$E501),'Hoja de Trabajo para listado'!$AB$151:$BA$151,0)),0)+IFERROR(INDEX('Hoja de Trabajo para listado'!$BC$155:$CB$1048576,MATCH($A501,'Hoja de Trabajo para listado'!$BC$155:$BC$1048576,0),MATCH((CUADRO!H$5&amp;$E501),'Hoja de Trabajo para listado'!$BC$151:$CB$151,0)),0)+IFERROR(INDEX('Hoja de Trabajo para listado'!$DE$153:$DG$274,MATCH($A501,'Hoja de Trabajo para listado'!$DE$153:$DE$1048576,0),MATCH((CUADRO!H$5&amp;$E501),'Hoja de Trabajo para listado'!$DE$151:$DG$151,0)),0)+IFERROR(INDEX('Hoja de Trabajo para listado'!$CD$155:$DC$1048576,MATCH($A501,'Hoja de Trabajo para listado'!$CD$155:$CD$1048576,0),MATCH((CUADRO!H$5&amp;$E501),'Hoja de Trabajo para listado'!$CD$151:$DC$151,0)),0)</f>
        <v>0</v>
      </c>
      <c r="I501" s="255">
        <f ca="1">+IFERROR(INDEX('Hoja de Trabajo para listado'!$A$155:$Z$1048576,MATCH($A501,'Hoja de Trabajo para listado'!$A$155:$A$1048576,0),MATCH((CUADRO!I$5&amp;$E501),'Hoja de Trabajo para listado'!$A$151:$Z$151,0)),0)+IFERROR(INDEX('Hoja de Trabajo para listado'!$AB$155:$BA$1048576,MATCH($A501,'Hoja de Trabajo para listado'!$AB$155:$AB$1048576,0),MATCH((CUADRO!I$5&amp;$E501),'Hoja de Trabajo para listado'!$AB$151:$BA$151,0)),0)+IFERROR(INDEX('Hoja de Trabajo para listado'!$BC$155:$CB$1048576,MATCH($A501,'Hoja de Trabajo para listado'!$BC$155:$BC$1048576,0),MATCH((CUADRO!I$5&amp;$E501),'Hoja de Trabajo para listado'!$BC$151:$CB$151,0)),0)+IFERROR(INDEX('Hoja de Trabajo para listado'!$DE$153:$DG$274,MATCH($A501,'Hoja de Trabajo para listado'!$DE$153:$DE$1048576,0),MATCH((CUADRO!I$5&amp;$E501),'Hoja de Trabajo para listado'!$DE$151:$DG$151,0)),0)+IFERROR(INDEX('Hoja de Trabajo para listado'!$CD$155:$DC$1048576,MATCH($A501,'Hoja de Trabajo para listado'!$CD$155:$CD$1048576,0),MATCH((CUADRO!I$5&amp;$E501),'Hoja de Trabajo para listado'!$CD$151:$DC$151,0)),0)</f>
        <v>0</v>
      </c>
      <c r="J501" s="255">
        <f ca="1">+IFERROR(INDEX('Hoja de Trabajo para listado'!$A$155:$Z$1048576,MATCH($A501,'Hoja de Trabajo para listado'!$A$155:$A$1048576,0),MATCH((CUADRO!J$5&amp;$E501),'Hoja de Trabajo para listado'!$A$151:$Z$151,0)),0)+IFERROR(INDEX('Hoja de Trabajo para listado'!$AB$155:$BA$1048576,MATCH($A501,'Hoja de Trabajo para listado'!$AB$155:$AB$1048576,0),MATCH((CUADRO!J$5&amp;$E501),'Hoja de Trabajo para listado'!$AB$151:$BA$151,0)),0)+IFERROR(INDEX('Hoja de Trabajo para listado'!$BC$155:$CB$1048576,MATCH($A501,'Hoja de Trabajo para listado'!$BC$155:$BC$1048576,0),MATCH((CUADRO!J$5&amp;$E501),'Hoja de Trabajo para listado'!$BC$151:$CB$151,0)),0)+IFERROR(INDEX('Hoja de Trabajo para listado'!$DE$153:$DG$274,MATCH($A501,'Hoja de Trabajo para listado'!$DE$153:$DE$1048576,0),MATCH((CUADRO!J$5&amp;$E501),'Hoja de Trabajo para listado'!$DE$151:$DG$151,0)),0)+IFERROR(INDEX('Hoja de Trabajo para listado'!$CD$155:$DC$1048576,MATCH($A501,'Hoja de Trabajo para listado'!$CD$155:$CD$1048576,0),MATCH((CUADRO!J$5&amp;$E501),'Hoja de Trabajo para listado'!$CD$151:$DC$151,0)),0)</f>
        <v>0</v>
      </c>
      <c r="K501" s="255">
        <f ca="1">+IFERROR(INDEX('Hoja de Trabajo para listado'!$A$155:$Z$1048576,MATCH($A501,'Hoja de Trabajo para listado'!$A$155:$A$1048576,0),MATCH((CUADRO!K$5&amp;$E501),'Hoja de Trabajo para listado'!$A$151:$Z$151,0)),0)+IFERROR(INDEX('Hoja de Trabajo para listado'!$AB$155:$BA$1048576,MATCH($A501,'Hoja de Trabajo para listado'!$AB$155:$AB$1048576,0),MATCH((CUADRO!K$5&amp;$E501),'Hoja de Trabajo para listado'!$AB$151:$BA$151,0)),0)+IFERROR(INDEX('Hoja de Trabajo para listado'!$BC$155:$CB$1048576,MATCH($A501,'Hoja de Trabajo para listado'!$BC$155:$BC$1048576,0),MATCH((CUADRO!K$5&amp;$E501),'Hoja de Trabajo para listado'!$BC$151:$CB$151,0)),0)+IFERROR(INDEX('Hoja de Trabajo para listado'!$DE$153:$DG$274,MATCH($A501,'Hoja de Trabajo para listado'!$DE$153:$DE$1048576,0),MATCH((CUADRO!K$5&amp;$E501),'Hoja de Trabajo para listado'!$DE$151:$DG$151,0)),0)+IFERROR(INDEX('Hoja de Trabajo para listado'!$CD$155:$DC$1048576,MATCH($A501,'Hoja de Trabajo para listado'!$CD$155:$CD$1048576,0),MATCH((CUADRO!K$5&amp;$E501),'Hoja de Trabajo para listado'!$CD$151:$DC$151,0)),0)</f>
        <v>0</v>
      </c>
      <c r="L501" s="255">
        <f ca="1">+IFERROR(INDEX('Hoja de Trabajo para listado'!$A$155:$Z$1048576,MATCH($A501,'Hoja de Trabajo para listado'!$A$155:$A$1048576,0),MATCH((CUADRO!L$5&amp;$E501),'Hoja de Trabajo para listado'!$A$151:$Z$151,0)),0)+IFERROR(INDEX('Hoja de Trabajo para listado'!$AB$155:$BA$1048576,MATCH($A501,'Hoja de Trabajo para listado'!$AB$155:$AB$1048576,0),MATCH((CUADRO!L$5&amp;$E501),'Hoja de Trabajo para listado'!$AB$151:$BA$151,0)),0)+IFERROR(INDEX('Hoja de Trabajo para listado'!$BC$155:$CB$1048576,MATCH($A501,'Hoja de Trabajo para listado'!$BC$155:$BC$1048576,0),MATCH((CUADRO!L$5&amp;$E501),'Hoja de Trabajo para listado'!$BC$151:$CB$151,0)),0)+IFERROR(INDEX('Hoja de Trabajo para listado'!$DE$153:$DG$274,MATCH($A501,'Hoja de Trabajo para listado'!$DE$153:$DE$1048576,0),MATCH((CUADRO!L$5&amp;$E501),'Hoja de Trabajo para listado'!$DE$151:$DG$151,0)),0)+IFERROR(INDEX('Hoja de Trabajo para listado'!$CD$155:$DC$1048576,MATCH($A501,'Hoja de Trabajo para listado'!$CD$155:$CD$1048576,0),MATCH((CUADRO!L$5&amp;$E501),'Hoja de Trabajo para listado'!$CD$151:$DC$151,0)),0)</f>
        <v>0</v>
      </c>
      <c r="M501" s="255">
        <f ca="1">+IFERROR(INDEX('Hoja de Trabajo para listado'!$A$155:$Z$1048576,MATCH($A501,'Hoja de Trabajo para listado'!$A$155:$A$1048576,0),MATCH((CUADRO!M$5&amp;$E501),'Hoja de Trabajo para listado'!$A$151:$Z$151,0)),0)+IFERROR(INDEX('Hoja de Trabajo para listado'!$AB$155:$BA$1048576,MATCH($A501,'Hoja de Trabajo para listado'!$AB$155:$AB$1048576,0),MATCH((CUADRO!M$5&amp;$E501),'Hoja de Trabajo para listado'!$AB$151:$BA$151,0)),0)+IFERROR(INDEX('Hoja de Trabajo para listado'!$BC$155:$CB$1048576,MATCH($A501,'Hoja de Trabajo para listado'!$BC$155:$BC$1048576,0),MATCH((CUADRO!M$5&amp;$E501),'Hoja de Trabajo para listado'!$BC$151:$CB$151,0)),0)+IFERROR(INDEX('Hoja de Trabajo para listado'!$DE$153:$DG$274,MATCH($A501,'Hoja de Trabajo para listado'!$DE$153:$DE$1048576,0),MATCH((CUADRO!M$5&amp;$E501),'Hoja de Trabajo para listado'!$DE$151:$DG$151,0)),0)+IFERROR(INDEX('Hoja de Trabajo para listado'!$CD$155:$DC$1048576,MATCH($A501,'Hoja de Trabajo para listado'!$CD$155:$CD$1048576,0),MATCH((CUADRO!M$5&amp;$E501),'Hoja de Trabajo para listado'!$CD$151:$DC$151,0)),0)</f>
        <v>0</v>
      </c>
      <c r="N501" s="255">
        <f ca="1">+IFERROR(INDEX('Hoja de Trabajo para listado'!$A$155:$Z$1048576,MATCH($A501,'Hoja de Trabajo para listado'!$A$155:$A$1048576,0),MATCH((CUADRO!N$5&amp;$E501),'Hoja de Trabajo para listado'!$A$151:$Z$151,0)),0)+IFERROR(INDEX('Hoja de Trabajo para listado'!$AB$155:$BA$1048576,MATCH($A501,'Hoja de Trabajo para listado'!$AB$155:$AB$1048576,0),MATCH((CUADRO!N$5&amp;$E501),'Hoja de Trabajo para listado'!$AB$151:$BA$151,0)),0)+IFERROR(INDEX('Hoja de Trabajo para listado'!$BC$155:$CB$1048576,MATCH($A501,'Hoja de Trabajo para listado'!$BC$155:$BC$1048576,0),MATCH((CUADRO!N$5&amp;$E501),'Hoja de Trabajo para listado'!$BC$151:$CB$151,0)),0)+IFERROR(INDEX('Hoja de Trabajo para listado'!$DE$153:$DG$274,MATCH($A501,'Hoja de Trabajo para listado'!$DE$153:$DE$1048576,0),MATCH((CUADRO!N$5&amp;$E501),'Hoja de Trabajo para listado'!$DE$151:$DG$151,0)),0)+IFERROR(INDEX('Hoja de Trabajo para listado'!$CD$155:$DC$1048576,MATCH($A501,'Hoja de Trabajo para listado'!$CD$155:$CD$1048576,0),MATCH((CUADRO!N$5&amp;$E501),'Hoja de Trabajo para listado'!$CD$151:$DC$151,0)),0)</f>
        <v>0</v>
      </c>
      <c r="O501" s="255">
        <f ca="1">+IFERROR(INDEX('Hoja de Trabajo para listado'!$A$155:$Z$1048576,MATCH($A501,'Hoja de Trabajo para listado'!$A$155:$A$1048576,0),MATCH((CUADRO!O$5&amp;$E501),'Hoja de Trabajo para listado'!$A$151:$Z$151,0)),0)+IFERROR(INDEX('Hoja de Trabajo para listado'!$AB$155:$BA$1048576,MATCH($A501,'Hoja de Trabajo para listado'!$AB$155:$AB$1048576,0),MATCH((CUADRO!O$5&amp;$E501),'Hoja de Trabajo para listado'!$AB$151:$BA$151,0)),0)+IFERROR(INDEX('Hoja de Trabajo para listado'!$BC$155:$CB$1048576,MATCH($A501,'Hoja de Trabajo para listado'!$BC$155:$BC$1048576,0),MATCH((CUADRO!O$5&amp;$E501),'Hoja de Trabajo para listado'!$BC$151:$CB$151,0)),0)+IFERROR(INDEX('Hoja de Trabajo para listado'!$DE$153:$DG$274,MATCH($A501,'Hoja de Trabajo para listado'!$DE$153:$DE$1048576,0),MATCH((CUADRO!O$5&amp;$E501),'Hoja de Trabajo para listado'!$DE$151:$DG$151,0)),0)+IFERROR(INDEX('Hoja de Trabajo para listado'!$CD$155:$DC$1048576,MATCH($A501,'Hoja de Trabajo para listado'!$CD$155:$CD$1048576,0),MATCH((CUADRO!O$5&amp;$E501),'Hoja de Trabajo para listado'!$CD$151:$DC$151,0)),0)</f>
        <v>0</v>
      </c>
      <c r="P501" s="255">
        <f ca="1">+IFERROR(INDEX('Hoja de Trabajo para listado'!$A$155:$Z$1048576,MATCH($A501,'Hoja de Trabajo para listado'!$A$155:$A$1048576,0),MATCH((CUADRO!P$5&amp;$E501),'Hoja de Trabajo para listado'!$A$151:$Z$151,0)),0)+IFERROR(INDEX('Hoja de Trabajo para listado'!$AB$155:$BA$1048576,MATCH($A501,'Hoja de Trabajo para listado'!$AB$155:$AB$1048576,0),MATCH((CUADRO!P$5&amp;$E501),'Hoja de Trabajo para listado'!$AB$151:$BA$151,0)),0)+IFERROR(INDEX('Hoja de Trabajo para listado'!$BC$155:$CB$1048576,MATCH($A501,'Hoja de Trabajo para listado'!$BC$155:$BC$1048576,0),MATCH((CUADRO!P$5&amp;$E501),'Hoja de Trabajo para listado'!$BC$151:$CB$151,0)),0)+IFERROR(INDEX('Hoja de Trabajo para listado'!$DE$153:$DG$274,MATCH($A501,'Hoja de Trabajo para listado'!$DE$153:$DE$1048576,0),MATCH((CUADRO!P$5&amp;$E501),'Hoja de Trabajo para listado'!$DE$151:$DG$151,0)),0)+IFERROR(INDEX('Hoja de Trabajo para listado'!$CD$155:$DC$1048576,MATCH($A501,'Hoja de Trabajo para listado'!$CD$155:$CD$1048576,0),MATCH((CUADRO!P$5&amp;$E501),'Hoja de Trabajo para listado'!$CD$151:$DC$151,0)),0)</f>
        <v>0</v>
      </c>
      <c r="Q501" s="255">
        <f ca="1">+IFERROR(INDEX('Hoja de Trabajo para listado'!$A$155:$Z$1048576,MATCH($A501,'Hoja de Trabajo para listado'!$A$155:$A$1048576,0),MATCH((CUADRO!Q$5&amp;$E501),'Hoja de Trabajo para listado'!$A$151:$Z$151,0)),0)+IFERROR(INDEX('Hoja de Trabajo para listado'!$AB$155:$BA$1048576,MATCH($A501,'Hoja de Trabajo para listado'!$AB$155:$AB$1048576,0),MATCH((CUADRO!Q$5&amp;$E501),'Hoja de Trabajo para listado'!$AB$151:$BA$151,0)),0)+IFERROR(INDEX('Hoja de Trabajo para listado'!$BC$155:$CB$1048576,MATCH($A501,'Hoja de Trabajo para listado'!$BC$155:$BC$1048576,0),MATCH((CUADRO!Q$5&amp;$E501),'Hoja de Trabajo para listado'!$BC$151:$CB$151,0)),0)+IFERROR(INDEX('Hoja de Trabajo para listado'!$DE$153:$DG$274,MATCH($A501,'Hoja de Trabajo para listado'!$DE$153:$DE$1048576,0),MATCH((CUADRO!Q$5&amp;$E501),'Hoja de Trabajo para listado'!$DE$151:$DG$151,0)),0)+IFERROR(INDEX('Hoja de Trabajo para listado'!$CD$155:$DC$1048576,MATCH($A501,'Hoja de Trabajo para listado'!$CD$155:$CD$1048576,0),MATCH((CUADRO!Q$5&amp;$E501),'Hoja de Trabajo para listado'!$CD$151:$DC$151,0)),0)</f>
        <v>0</v>
      </c>
      <c r="R501" s="255">
        <f t="shared" ca="1" si="16"/>
        <v>0</v>
      </c>
      <c r="S501" s="262">
        <f ca="1">+R500+R501</f>
        <v>0</v>
      </c>
      <c r="T501" s="255">
        <f ca="1">+S501</f>
        <v>0</v>
      </c>
      <c r="U501" s="254">
        <f t="shared" si="17"/>
        <v>2</v>
      </c>
      <c r="V501" s="362" t="str">
        <f>+VLOOKUP(A501,bd_lista!$A$3:$E$590,5,FALSE)</f>
        <v>Gobiernos Autonomos Municipales</v>
      </c>
      <c r="W501" s="362"/>
      <c r="X501" s="254">
        <f>+VLOOKUP(A501,[2]Sheet1!$A$13:$D$744,4,FALSE)</f>
        <v>0</v>
      </c>
      <c r="Y501" s="254" t="e">
        <f>+VLOOKUP(X501,bd_lista!$A$3:$C$590,3,FALSE)</f>
        <v>#N/A</v>
      </c>
      <c r="Z501" s="314"/>
      <c r="AA501" s="315"/>
    </row>
    <row r="502" spans="1:27" customFormat="1" ht="15" hidden="1" customHeight="1">
      <c r="A502" s="32">
        <v>1226</v>
      </c>
      <c r="B502" s="306">
        <f>+A502</f>
        <v>1226</v>
      </c>
      <c r="C502" s="259" t="str">
        <f>+VLOOKUP(A502,bd_lista!$A$3:$C$590,3,FALSE)</f>
        <v>Gobierno Autónomo Municipal de Sorata</v>
      </c>
      <c r="D502" s="361" t="str">
        <f>+C502</f>
        <v>Gobierno Autónomo Municipal de Sorata</v>
      </c>
      <c r="E502" s="254" t="s">
        <v>1313</v>
      </c>
      <c r="F502" s="255">
        <f ca="1">+IFERROR(INDEX('Hoja de Trabajo para listado'!$A$155:$Z$1048576,MATCH($A502,'Hoja de Trabajo para listado'!$A$155:$A$1048576,0),MATCH((CUADRO!F$5&amp;$E502),'Hoja de Trabajo para listado'!$A$151:$Z$151,0)),0)+IFERROR(INDEX('Hoja de Trabajo para listado'!$AB$155:$BA$1048576,MATCH($A502,'Hoja de Trabajo para listado'!$AB$155:$AB$1048576,0),MATCH((CUADRO!F$5&amp;$E502),'Hoja de Trabajo para listado'!$AB$151:$BA$151,0)),0)+IFERROR(INDEX('Hoja de Trabajo para listado'!$BC$155:$CB$1048576,MATCH($A502,'Hoja de Trabajo para listado'!$BC$155:$BC$1048576,0),MATCH((CUADRO!F$5&amp;$E502),'Hoja de Trabajo para listado'!$BC$151:$CB$151,0)),0)+IFERROR(INDEX('Hoja de Trabajo para listado'!$DE$153:$DG$274,MATCH($A502,'Hoja de Trabajo para listado'!$DE$153:$DE$1048576,0),MATCH((CUADRO!F$5&amp;$E502),'Hoja de Trabajo para listado'!$DE$151:$DG$151,0)),0)+IFERROR(INDEX('Hoja de Trabajo para listado'!$CD$155:$DC$1048576,MATCH($A502,'Hoja de Trabajo para listado'!$CD$155:$CD$1048576,0),MATCH((CUADRO!F$5&amp;$E502),'Hoja de Trabajo para listado'!$CD$151:$DC$151,0)),0)</f>
        <v>0</v>
      </c>
      <c r="G502" s="255">
        <f ca="1">+IFERROR(INDEX('Hoja de Trabajo para listado'!$A$155:$Z$1048576,MATCH($A502,'Hoja de Trabajo para listado'!$A$155:$A$1048576,0),MATCH((CUADRO!G$5&amp;$E502),'Hoja de Trabajo para listado'!$A$151:$Z$151,0)),0)+IFERROR(INDEX('Hoja de Trabajo para listado'!$AB$155:$BA$1048576,MATCH($A502,'Hoja de Trabajo para listado'!$AB$155:$AB$1048576,0),MATCH((CUADRO!G$5&amp;$E502),'Hoja de Trabajo para listado'!$AB$151:$BA$151,0)),0)+IFERROR(INDEX('Hoja de Trabajo para listado'!$BC$155:$CB$1048576,MATCH($A502,'Hoja de Trabajo para listado'!$BC$155:$BC$1048576,0),MATCH((CUADRO!G$5&amp;$E502),'Hoja de Trabajo para listado'!$BC$151:$CB$151,0)),0)+IFERROR(INDEX('Hoja de Trabajo para listado'!$DE$153:$DG$274,MATCH($A502,'Hoja de Trabajo para listado'!$DE$153:$DE$1048576,0),MATCH((CUADRO!G$5&amp;$E502),'Hoja de Trabajo para listado'!$DE$151:$DG$151,0)),0)+IFERROR(INDEX('Hoja de Trabajo para listado'!$CD$155:$DC$1048576,MATCH($A502,'Hoja de Trabajo para listado'!$CD$155:$CD$1048576,0),MATCH((CUADRO!G$5&amp;$E502),'Hoja de Trabajo para listado'!$CD$151:$DC$151,0)),0)</f>
        <v>0</v>
      </c>
      <c r="H502" s="255">
        <f ca="1">+IFERROR(INDEX('Hoja de Trabajo para listado'!$A$155:$Z$1048576,MATCH($A502,'Hoja de Trabajo para listado'!$A$155:$A$1048576,0),MATCH((CUADRO!H$5&amp;$E502),'Hoja de Trabajo para listado'!$A$151:$Z$151,0)),0)+IFERROR(INDEX('Hoja de Trabajo para listado'!$AB$155:$BA$1048576,MATCH($A502,'Hoja de Trabajo para listado'!$AB$155:$AB$1048576,0),MATCH((CUADRO!H$5&amp;$E502),'Hoja de Trabajo para listado'!$AB$151:$BA$151,0)),0)+IFERROR(INDEX('Hoja de Trabajo para listado'!$BC$155:$CB$1048576,MATCH($A502,'Hoja de Trabajo para listado'!$BC$155:$BC$1048576,0),MATCH((CUADRO!H$5&amp;$E502),'Hoja de Trabajo para listado'!$BC$151:$CB$151,0)),0)+IFERROR(INDEX('Hoja de Trabajo para listado'!$DE$153:$DG$274,MATCH($A502,'Hoja de Trabajo para listado'!$DE$153:$DE$1048576,0),MATCH((CUADRO!H$5&amp;$E502),'Hoja de Trabajo para listado'!$DE$151:$DG$151,0)),0)+IFERROR(INDEX('Hoja de Trabajo para listado'!$CD$155:$DC$1048576,MATCH($A502,'Hoja de Trabajo para listado'!$CD$155:$CD$1048576,0),MATCH((CUADRO!H$5&amp;$E502),'Hoja de Trabajo para listado'!$CD$151:$DC$151,0)),0)</f>
        <v>0</v>
      </c>
      <c r="I502" s="255">
        <f ca="1">+IFERROR(INDEX('Hoja de Trabajo para listado'!$A$155:$Z$1048576,MATCH($A502,'Hoja de Trabajo para listado'!$A$155:$A$1048576,0),MATCH((CUADRO!I$5&amp;$E502),'Hoja de Trabajo para listado'!$A$151:$Z$151,0)),0)+IFERROR(INDEX('Hoja de Trabajo para listado'!$AB$155:$BA$1048576,MATCH($A502,'Hoja de Trabajo para listado'!$AB$155:$AB$1048576,0),MATCH((CUADRO!I$5&amp;$E502),'Hoja de Trabajo para listado'!$AB$151:$BA$151,0)),0)+IFERROR(INDEX('Hoja de Trabajo para listado'!$BC$155:$CB$1048576,MATCH($A502,'Hoja de Trabajo para listado'!$BC$155:$BC$1048576,0),MATCH((CUADRO!I$5&amp;$E502),'Hoja de Trabajo para listado'!$BC$151:$CB$151,0)),0)+IFERROR(INDEX('Hoja de Trabajo para listado'!$DE$153:$DG$274,MATCH($A502,'Hoja de Trabajo para listado'!$DE$153:$DE$1048576,0),MATCH((CUADRO!I$5&amp;$E502),'Hoja de Trabajo para listado'!$DE$151:$DG$151,0)),0)+IFERROR(INDEX('Hoja de Trabajo para listado'!$CD$155:$DC$1048576,MATCH($A502,'Hoja de Trabajo para listado'!$CD$155:$CD$1048576,0),MATCH((CUADRO!I$5&amp;$E502),'Hoja de Trabajo para listado'!$CD$151:$DC$151,0)),0)</f>
        <v>0</v>
      </c>
      <c r="J502" s="255">
        <f ca="1">+IFERROR(INDEX('Hoja de Trabajo para listado'!$A$155:$Z$1048576,MATCH($A502,'Hoja de Trabajo para listado'!$A$155:$A$1048576,0),MATCH((CUADRO!J$5&amp;$E502),'Hoja de Trabajo para listado'!$A$151:$Z$151,0)),0)+IFERROR(INDEX('Hoja de Trabajo para listado'!$AB$155:$BA$1048576,MATCH($A502,'Hoja de Trabajo para listado'!$AB$155:$AB$1048576,0),MATCH((CUADRO!J$5&amp;$E502),'Hoja de Trabajo para listado'!$AB$151:$BA$151,0)),0)+IFERROR(INDEX('Hoja de Trabajo para listado'!$BC$155:$CB$1048576,MATCH($A502,'Hoja de Trabajo para listado'!$BC$155:$BC$1048576,0),MATCH((CUADRO!J$5&amp;$E502),'Hoja de Trabajo para listado'!$BC$151:$CB$151,0)),0)+IFERROR(INDEX('Hoja de Trabajo para listado'!$DE$153:$DG$274,MATCH($A502,'Hoja de Trabajo para listado'!$DE$153:$DE$1048576,0),MATCH((CUADRO!J$5&amp;$E502),'Hoja de Trabajo para listado'!$DE$151:$DG$151,0)),0)+IFERROR(INDEX('Hoja de Trabajo para listado'!$CD$155:$DC$1048576,MATCH($A502,'Hoja de Trabajo para listado'!$CD$155:$CD$1048576,0),MATCH((CUADRO!J$5&amp;$E502),'Hoja de Trabajo para listado'!$CD$151:$DC$151,0)),0)</f>
        <v>0</v>
      </c>
      <c r="K502" s="255">
        <f ca="1">+IFERROR(INDEX('Hoja de Trabajo para listado'!$A$155:$Z$1048576,MATCH($A502,'Hoja de Trabajo para listado'!$A$155:$A$1048576,0),MATCH((CUADRO!K$5&amp;$E502),'Hoja de Trabajo para listado'!$A$151:$Z$151,0)),0)+IFERROR(INDEX('Hoja de Trabajo para listado'!$AB$155:$BA$1048576,MATCH($A502,'Hoja de Trabajo para listado'!$AB$155:$AB$1048576,0),MATCH((CUADRO!K$5&amp;$E502),'Hoja de Trabajo para listado'!$AB$151:$BA$151,0)),0)+IFERROR(INDEX('Hoja de Trabajo para listado'!$BC$155:$CB$1048576,MATCH($A502,'Hoja de Trabajo para listado'!$BC$155:$BC$1048576,0),MATCH((CUADRO!K$5&amp;$E502),'Hoja de Trabajo para listado'!$BC$151:$CB$151,0)),0)+IFERROR(INDEX('Hoja de Trabajo para listado'!$DE$153:$DG$274,MATCH($A502,'Hoja de Trabajo para listado'!$DE$153:$DE$1048576,0),MATCH((CUADRO!K$5&amp;$E502),'Hoja de Trabajo para listado'!$DE$151:$DG$151,0)),0)+IFERROR(INDEX('Hoja de Trabajo para listado'!$CD$155:$DC$1048576,MATCH($A502,'Hoja de Trabajo para listado'!$CD$155:$CD$1048576,0),MATCH((CUADRO!K$5&amp;$E502),'Hoja de Trabajo para listado'!$CD$151:$DC$151,0)),0)</f>
        <v>0</v>
      </c>
      <c r="L502" s="255">
        <f ca="1">+IFERROR(INDEX('Hoja de Trabajo para listado'!$A$155:$Z$1048576,MATCH($A502,'Hoja de Trabajo para listado'!$A$155:$A$1048576,0),MATCH((CUADRO!L$5&amp;$E502),'Hoja de Trabajo para listado'!$A$151:$Z$151,0)),0)+IFERROR(INDEX('Hoja de Trabajo para listado'!$AB$155:$BA$1048576,MATCH($A502,'Hoja de Trabajo para listado'!$AB$155:$AB$1048576,0),MATCH((CUADRO!L$5&amp;$E502),'Hoja de Trabajo para listado'!$AB$151:$BA$151,0)),0)+IFERROR(INDEX('Hoja de Trabajo para listado'!$BC$155:$CB$1048576,MATCH($A502,'Hoja de Trabajo para listado'!$BC$155:$BC$1048576,0),MATCH((CUADRO!L$5&amp;$E502),'Hoja de Trabajo para listado'!$BC$151:$CB$151,0)),0)+IFERROR(INDEX('Hoja de Trabajo para listado'!$DE$153:$DG$274,MATCH($A502,'Hoja de Trabajo para listado'!$DE$153:$DE$1048576,0),MATCH((CUADRO!L$5&amp;$E502),'Hoja de Trabajo para listado'!$DE$151:$DG$151,0)),0)+IFERROR(INDEX('Hoja de Trabajo para listado'!$CD$155:$DC$1048576,MATCH($A502,'Hoja de Trabajo para listado'!$CD$155:$CD$1048576,0),MATCH((CUADRO!L$5&amp;$E502),'Hoja de Trabajo para listado'!$CD$151:$DC$151,0)),0)</f>
        <v>0</v>
      </c>
      <c r="M502" s="255">
        <f ca="1">+IFERROR(INDEX('Hoja de Trabajo para listado'!$A$155:$Z$1048576,MATCH($A502,'Hoja de Trabajo para listado'!$A$155:$A$1048576,0),MATCH((CUADRO!M$5&amp;$E502),'Hoja de Trabajo para listado'!$A$151:$Z$151,0)),0)+IFERROR(INDEX('Hoja de Trabajo para listado'!$AB$155:$BA$1048576,MATCH($A502,'Hoja de Trabajo para listado'!$AB$155:$AB$1048576,0),MATCH((CUADRO!M$5&amp;$E502),'Hoja de Trabajo para listado'!$AB$151:$BA$151,0)),0)+IFERROR(INDEX('Hoja de Trabajo para listado'!$BC$155:$CB$1048576,MATCH($A502,'Hoja de Trabajo para listado'!$BC$155:$BC$1048576,0),MATCH((CUADRO!M$5&amp;$E502),'Hoja de Trabajo para listado'!$BC$151:$CB$151,0)),0)+IFERROR(INDEX('Hoja de Trabajo para listado'!$DE$153:$DG$274,MATCH($A502,'Hoja de Trabajo para listado'!$DE$153:$DE$1048576,0),MATCH((CUADRO!M$5&amp;$E502),'Hoja de Trabajo para listado'!$DE$151:$DG$151,0)),0)+IFERROR(INDEX('Hoja de Trabajo para listado'!$CD$155:$DC$1048576,MATCH($A502,'Hoja de Trabajo para listado'!$CD$155:$CD$1048576,0),MATCH((CUADRO!M$5&amp;$E502),'Hoja de Trabajo para listado'!$CD$151:$DC$151,0)),0)</f>
        <v>0</v>
      </c>
      <c r="N502" s="255">
        <f ca="1">+IFERROR(INDEX('Hoja de Trabajo para listado'!$A$155:$Z$1048576,MATCH($A502,'Hoja de Trabajo para listado'!$A$155:$A$1048576,0),MATCH((CUADRO!N$5&amp;$E502),'Hoja de Trabajo para listado'!$A$151:$Z$151,0)),0)+IFERROR(INDEX('Hoja de Trabajo para listado'!$AB$155:$BA$1048576,MATCH($A502,'Hoja de Trabajo para listado'!$AB$155:$AB$1048576,0),MATCH((CUADRO!N$5&amp;$E502),'Hoja de Trabajo para listado'!$AB$151:$BA$151,0)),0)+IFERROR(INDEX('Hoja de Trabajo para listado'!$BC$155:$CB$1048576,MATCH($A502,'Hoja de Trabajo para listado'!$BC$155:$BC$1048576,0),MATCH((CUADRO!N$5&amp;$E502),'Hoja de Trabajo para listado'!$BC$151:$CB$151,0)),0)+IFERROR(INDEX('Hoja de Trabajo para listado'!$DE$153:$DG$274,MATCH($A502,'Hoja de Trabajo para listado'!$DE$153:$DE$1048576,0),MATCH((CUADRO!N$5&amp;$E502),'Hoja de Trabajo para listado'!$DE$151:$DG$151,0)),0)+IFERROR(INDEX('Hoja de Trabajo para listado'!$CD$155:$DC$1048576,MATCH($A502,'Hoja de Trabajo para listado'!$CD$155:$CD$1048576,0),MATCH((CUADRO!N$5&amp;$E502),'Hoja de Trabajo para listado'!$CD$151:$DC$151,0)),0)</f>
        <v>0</v>
      </c>
      <c r="O502" s="255">
        <f ca="1">+IFERROR(INDEX('Hoja de Trabajo para listado'!$A$155:$Z$1048576,MATCH($A502,'Hoja de Trabajo para listado'!$A$155:$A$1048576,0),MATCH((CUADRO!O$5&amp;$E502),'Hoja de Trabajo para listado'!$A$151:$Z$151,0)),0)+IFERROR(INDEX('Hoja de Trabajo para listado'!$AB$155:$BA$1048576,MATCH($A502,'Hoja de Trabajo para listado'!$AB$155:$AB$1048576,0),MATCH((CUADRO!O$5&amp;$E502),'Hoja de Trabajo para listado'!$AB$151:$BA$151,0)),0)+IFERROR(INDEX('Hoja de Trabajo para listado'!$BC$155:$CB$1048576,MATCH($A502,'Hoja de Trabajo para listado'!$BC$155:$BC$1048576,0),MATCH((CUADRO!O$5&amp;$E502),'Hoja de Trabajo para listado'!$BC$151:$CB$151,0)),0)+IFERROR(INDEX('Hoja de Trabajo para listado'!$DE$153:$DG$274,MATCH($A502,'Hoja de Trabajo para listado'!$DE$153:$DE$1048576,0),MATCH((CUADRO!O$5&amp;$E502),'Hoja de Trabajo para listado'!$DE$151:$DG$151,0)),0)+IFERROR(INDEX('Hoja de Trabajo para listado'!$CD$155:$DC$1048576,MATCH($A502,'Hoja de Trabajo para listado'!$CD$155:$CD$1048576,0),MATCH((CUADRO!O$5&amp;$E502),'Hoja de Trabajo para listado'!$CD$151:$DC$151,0)),0)</f>
        <v>0</v>
      </c>
      <c r="P502" s="255">
        <f ca="1">+IFERROR(INDEX('Hoja de Trabajo para listado'!$A$155:$Z$1048576,MATCH($A502,'Hoja de Trabajo para listado'!$A$155:$A$1048576,0),MATCH((CUADRO!P$5&amp;$E502),'Hoja de Trabajo para listado'!$A$151:$Z$151,0)),0)+IFERROR(INDEX('Hoja de Trabajo para listado'!$AB$155:$BA$1048576,MATCH($A502,'Hoja de Trabajo para listado'!$AB$155:$AB$1048576,0),MATCH((CUADRO!P$5&amp;$E502),'Hoja de Trabajo para listado'!$AB$151:$BA$151,0)),0)+IFERROR(INDEX('Hoja de Trabajo para listado'!$BC$155:$CB$1048576,MATCH($A502,'Hoja de Trabajo para listado'!$BC$155:$BC$1048576,0),MATCH((CUADRO!P$5&amp;$E502),'Hoja de Trabajo para listado'!$BC$151:$CB$151,0)),0)+IFERROR(INDEX('Hoja de Trabajo para listado'!$DE$153:$DG$274,MATCH($A502,'Hoja de Trabajo para listado'!$DE$153:$DE$1048576,0),MATCH((CUADRO!P$5&amp;$E502),'Hoja de Trabajo para listado'!$DE$151:$DG$151,0)),0)+IFERROR(INDEX('Hoja de Trabajo para listado'!$CD$155:$DC$1048576,MATCH($A502,'Hoja de Trabajo para listado'!$CD$155:$CD$1048576,0),MATCH((CUADRO!P$5&amp;$E502),'Hoja de Trabajo para listado'!$CD$151:$DC$151,0)),0)</f>
        <v>0</v>
      </c>
      <c r="Q502" s="255">
        <f ca="1">+IFERROR(INDEX('Hoja de Trabajo para listado'!$A$155:$Z$1048576,MATCH($A502,'Hoja de Trabajo para listado'!$A$155:$A$1048576,0),MATCH((CUADRO!Q$5&amp;$E502),'Hoja de Trabajo para listado'!$A$151:$Z$151,0)),0)+IFERROR(INDEX('Hoja de Trabajo para listado'!$AB$155:$BA$1048576,MATCH($A502,'Hoja de Trabajo para listado'!$AB$155:$AB$1048576,0),MATCH((CUADRO!Q$5&amp;$E502),'Hoja de Trabajo para listado'!$AB$151:$BA$151,0)),0)+IFERROR(INDEX('Hoja de Trabajo para listado'!$BC$155:$CB$1048576,MATCH($A502,'Hoja de Trabajo para listado'!$BC$155:$BC$1048576,0),MATCH((CUADRO!Q$5&amp;$E502),'Hoja de Trabajo para listado'!$BC$151:$CB$151,0)),0)+IFERROR(INDEX('Hoja de Trabajo para listado'!$DE$153:$DG$274,MATCH($A502,'Hoja de Trabajo para listado'!$DE$153:$DE$1048576,0),MATCH((CUADRO!Q$5&amp;$E502),'Hoja de Trabajo para listado'!$DE$151:$DG$151,0)),0)+IFERROR(INDEX('Hoja de Trabajo para listado'!$CD$155:$DC$1048576,MATCH($A502,'Hoja de Trabajo para listado'!$CD$155:$CD$1048576,0),MATCH((CUADRO!Q$5&amp;$E502),'Hoja de Trabajo para listado'!$CD$151:$DC$151,0)),0)</f>
        <v>0</v>
      </c>
      <c r="R502" s="255">
        <f t="shared" ca="1" si="16"/>
        <v>0</v>
      </c>
      <c r="S502" s="262"/>
      <c r="T502" s="255">
        <f ca="1">+T503</f>
        <v>0</v>
      </c>
      <c r="U502" s="254">
        <f t="shared" si="17"/>
        <v>1</v>
      </c>
      <c r="V502" s="362" t="str">
        <f>+VLOOKUP(A502,bd_lista!$A$3:$E$590,5,FALSE)</f>
        <v>Gobiernos Autonomos Municipales</v>
      </c>
      <c r="W502" s="361" t="str">
        <f>+V502</f>
        <v>Gobiernos Autonomos Municipales</v>
      </c>
      <c r="X502" s="254">
        <f>+VLOOKUP(A502,[2]Sheet1!$A$13:$D$744,4,FALSE)</f>
        <v>0</v>
      </c>
      <c r="Y502" s="254" t="e">
        <f>+VLOOKUP(X502,bd_lista!$A$3:$C$590,3,FALSE)</f>
        <v>#N/A</v>
      </c>
      <c r="Z502" s="316">
        <f>+X502</f>
        <v>0</v>
      </c>
      <c r="AA502" s="317" t="e">
        <f>+Y502</f>
        <v>#N/A</v>
      </c>
    </row>
    <row r="503" spans="1:27" customFormat="1" ht="15" hidden="1" customHeight="1">
      <c r="A503" s="32">
        <v>1226</v>
      </c>
      <c r="B503" s="307"/>
      <c r="C503" s="259" t="str">
        <f>+VLOOKUP(A503,bd_lista!$A$3:$C$590,3,FALSE)</f>
        <v>Gobierno Autónomo Municipal de Sorata</v>
      </c>
      <c r="D503" s="362"/>
      <c r="E503" s="256" t="s">
        <v>1314</v>
      </c>
      <c r="F503" s="255">
        <f ca="1">+IFERROR(INDEX('Hoja de Trabajo para listado'!$A$155:$Z$1048576,MATCH($A503,'Hoja de Trabajo para listado'!$A$155:$A$1048576,0),MATCH((CUADRO!F$5&amp;$E503),'Hoja de Trabajo para listado'!$A$151:$Z$151,0)),0)+IFERROR(INDEX('Hoja de Trabajo para listado'!$AB$155:$BA$1048576,MATCH($A503,'Hoja de Trabajo para listado'!$AB$155:$AB$1048576,0),MATCH((CUADRO!F$5&amp;$E503),'Hoja de Trabajo para listado'!$AB$151:$BA$151,0)),0)+IFERROR(INDEX('Hoja de Trabajo para listado'!$BC$155:$CB$1048576,MATCH($A503,'Hoja de Trabajo para listado'!$BC$155:$BC$1048576,0),MATCH((CUADRO!F$5&amp;$E503),'Hoja de Trabajo para listado'!$BC$151:$CB$151,0)),0)+IFERROR(INDEX('Hoja de Trabajo para listado'!$DE$153:$DG$274,MATCH($A503,'Hoja de Trabajo para listado'!$DE$153:$DE$1048576,0),MATCH((CUADRO!F$5&amp;$E503),'Hoja de Trabajo para listado'!$DE$151:$DG$151,0)),0)+IFERROR(INDEX('Hoja de Trabajo para listado'!$CD$155:$DC$1048576,MATCH($A503,'Hoja de Trabajo para listado'!$CD$155:$CD$1048576,0),MATCH((CUADRO!F$5&amp;$E503),'Hoja de Trabajo para listado'!$CD$151:$DC$151,0)),0)</f>
        <v>0</v>
      </c>
      <c r="G503" s="255">
        <f ca="1">+IFERROR(INDEX('Hoja de Trabajo para listado'!$A$155:$Z$1048576,MATCH($A503,'Hoja de Trabajo para listado'!$A$155:$A$1048576,0),MATCH((CUADRO!G$5&amp;$E503),'Hoja de Trabajo para listado'!$A$151:$Z$151,0)),0)+IFERROR(INDEX('Hoja de Trabajo para listado'!$AB$155:$BA$1048576,MATCH($A503,'Hoja de Trabajo para listado'!$AB$155:$AB$1048576,0),MATCH((CUADRO!G$5&amp;$E503),'Hoja de Trabajo para listado'!$AB$151:$BA$151,0)),0)+IFERROR(INDEX('Hoja de Trabajo para listado'!$BC$155:$CB$1048576,MATCH($A503,'Hoja de Trabajo para listado'!$BC$155:$BC$1048576,0),MATCH((CUADRO!G$5&amp;$E503),'Hoja de Trabajo para listado'!$BC$151:$CB$151,0)),0)+IFERROR(INDEX('Hoja de Trabajo para listado'!$DE$153:$DG$274,MATCH($A503,'Hoja de Trabajo para listado'!$DE$153:$DE$1048576,0),MATCH((CUADRO!G$5&amp;$E503),'Hoja de Trabajo para listado'!$DE$151:$DG$151,0)),0)+IFERROR(INDEX('Hoja de Trabajo para listado'!$CD$155:$DC$1048576,MATCH($A503,'Hoja de Trabajo para listado'!$CD$155:$CD$1048576,0),MATCH((CUADRO!G$5&amp;$E503),'Hoja de Trabajo para listado'!$CD$151:$DC$151,0)),0)</f>
        <v>0</v>
      </c>
      <c r="H503" s="255">
        <f ca="1">+IFERROR(INDEX('Hoja de Trabajo para listado'!$A$155:$Z$1048576,MATCH($A503,'Hoja de Trabajo para listado'!$A$155:$A$1048576,0),MATCH((CUADRO!H$5&amp;$E503),'Hoja de Trabajo para listado'!$A$151:$Z$151,0)),0)+IFERROR(INDEX('Hoja de Trabajo para listado'!$AB$155:$BA$1048576,MATCH($A503,'Hoja de Trabajo para listado'!$AB$155:$AB$1048576,0),MATCH((CUADRO!H$5&amp;$E503),'Hoja de Trabajo para listado'!$AB$151:$BA$151,0)),0)+IFERROR(INDEX('Hoja de Trabajo para listado'!$BC$155:$CB$1048576,MATCH($A503,'Hoja de Trabajo para listado'!$BC$155:$BC$1048576,0),MATCH((CUADRO!H$5&amp;$E503),'Hoja de Trabajo para listado'!$BC$151:$CB$151,0)),0)+IFERROR(INDEX('Hoja de Trabajo para listado'!$DE$153:$DG$274,MATCH($A503,'Hoja de Trabajo para listado'!$DE$153:$DE$1048576,0),MATCH((CUADRO!H$5&amp;$E503),'Hoja de Trabajo para listado'!$DE$151:$DG$151,0)),0)+IFERROR(INDEX('Hoja de Trabajo para listado'!$CD$155:$DC$1048576,MATCH($A503,'Hoja de Trabajo para listado'!$CD$155:$CD$1048576,0),MATCH((CUADRO!H$5&amp;$E503),'Hoja de Trabajo para listado'!$CD$151:$DC$151,0)),0)</f>
        <v>0</v>
      </c>
      <c r="I503" s="255">
        <f ca="1">+IFERROR(INDEX('Hoja de Trabajo para listado'!$A$155:$Z$1048576,MATCH($A503,'Hoja de Trabajo para listado'!$A$155:$A$1048576,0),MATCH((CUADRO!I$5&amp;$E503),'Hoja de Trabajo para listado'!$A$151:$Z$151,0)),0)+IFERROR(INDEX('Hoja de Trabajo para listado'!$AB$155:$BA$1048576,MATCH($A503,'Hoja de Trabajo para listado'!$AB$155:$AB$1048576,0),MATCH((CUADRO!I$5&amp;$E503),'Hoja de Trabajo para listado'!$AB$151:$BA$151,0)),0)+IFERROR(INDEX('Hoja de Trabajo para listado'!$BC$155:$CB$1048576,MATCH($A503,'Hoja de Trabajo para listado'!$BC$155:$BC$1048576,0),MATCH((CUADRO!I$5&amp;$E503),'Hoja de Trabajo para listado'!$BC$151:$CB$151,0)),0)+IFERROR(INDEX('Hoja de Trabajo para listado'!$DE$153:$DG$274,MATCH($A503,'Hoja de Trabajo para listado'!$DE$153:$DE$1048576,0),MATCH((CUADRO!I$5&amp;$E503),'Hoja de Trabajo para listado'!$DE$151:$DG$151,0)),0)+IFERROR(INDEX('Hoja de Trabajo para listado'!$CD$155:$DC$1048576,MATCH($A503,'Hoja de Trabajo para listado'!$CD$155:$CD$1048576,0),MATCH((CUADRO!I$5&amp;$E503),'Hoja de Trabajo para listado'!$CD$151:$DC$151,0)),0)</f>
        <v>0</v>
      </c>
      <c r="J503" s="255">
        <f ca="1">+IFERROR(INDEX('Hoja de Trabajo para listado'!$A$155:$Z$1048576,MATCH($A503,'Hoja de Trabajo para listado'!$A$155:$A$1048576,0),MATCH((CUADRO!J$5&amp;$E503),'Hoja de Trabajo para listado'!$A$151:$Z$151,0)),0)+IFERROR(INDEX('Hoja de Trabajo para listado'!$AB$155:$BA$1048576,MATCH($A503,'Hoja de Trabajo para listado'!$AB$155:$AB$1048576,0),MATCH((CUADRO!J$5&amp;$E503),'Hoja de Trabajo para listado'!$AB$151:$BA$151,0)),0)+IFERROR(INDEX('Hoja de Trabajo para listado'!$BC$155:$CB$1048576,MATCH($A503,'Hoja de Trabajo para listado'!$BC$155:$BC$1048576,0),MATCH((CUADRO!J$5&amp;$E503),'Hoja de Trabajo para listado'!$BC$151:$CB$151,0)),0)+IFERROR(INDEX('Hoja de Trabajo para listado'!$DE$153:$DG$274,MATCH($A503,'Hoja de Trabajo para listado'!$DE$153:$DE$1048576,0),MATCH((CUADRO!J$5&amp;$E503),'Hoja de Trabajo para listado'!$DE$151:$DG$151,0)),0)+IFERROR(INDEX('Hoja de Trabajo para listado'!$CD$155:$DC$1048576,MATCH($A503,'Hoja de Trabajo para listado'!$CD$155:$CD$1048576,0),MATCH((CUADRO!J$5&amp;$E503),'Hoja de Trabajo para listado'!$CD$151:$DC$151,0)),0)</f>
        <v>0</v>
      </c>
      <c r="K503" s="255">
        <f ca="1">+IFERROR(INDEX('Hoja de Trabajo para listado'!$A$155:$Z$1048576,MATCH($A503,'Hoja de Trabajo para listado'!$A$155:$A$1048576,0),MATCH((CUADRO!K$5&amp;$E503),'Hoja de Trabajo para listado'!$A$151:$Z$151,0)),0)+IFERROR(INDEX('Hoja de Trabajo para listado'!$AB$155:$BA$1048576,MATCH($A503,'Hoja de Trabajo para listado'!$AB$155:$AB$1048576,0),MATCH((CUADRO!K$5&amp;$E503),'Hoja de Trabajo para listado'!$AB$151:$BA$151,0)),0)+IFERROR(INDEX('Hoja de Trabajo para listado'!$BC$155:$CB$1048576,MATCH($A503,'Hoja de Trabajo para listado'!$BC$155:$BC$1048576,0),MATCH((CUADRO!K$5&amp;$E503),'Hoja de Trabajo para listado'!$BC$151:$CB$151,0)),0)+IFERROR(INDEX('Hoja de Trabajo para listado'!$DE$153:$DG$274,MATCH($A503,'Hoja de Trabajo para listado'!$DE$153:$DE$1048576,0),MATCH((CUADRO!K$5&amp;$E503),'Hoja de Trabajo para listado'!$DE$151:$DG$151,0)),0)+IFERROR(INDEX('Hoja de Trabajo para listado'!$CD$155:$DC$1048576,MATCH($A503,'Hoja de Trabajo para listado'!$CD$155:$CD$1048576,0),MATCH((CUADRO!K$5&amp;$E503),'Hoja de Trabajo para listado'!$CD$151:$DC$151,0)),0)</f>
        <v>0</v>
      </c>
      <c r="L503" s="255">
        <f ca="1">+IFERROR(INDEX('Hoja de Trabajo para listado'!$A$155:$Z$1048576,MATCH($A503,'Hoja de Trabajo para listado'!$A$155:$A$1048576,0),MATCH((CUADRO!L$5&amp;$E503),'Hoja de Trabajo para listado'!$A$151:$Z$151,0)),0)+IFERROR(INDEX('Hoja de Trabajo para listado'!$AB$155:$BA$1048576,MATCH($A503,'Hoja de Trabajo para listado'!$AB$155:$AB$1048576,0),MATCH((CUADRO!L$5&amp;$E503),'Hoja de Trabajo para listado'!$AB$151:$BA$151,0)),0)+IFERROR(INDEX('Hoja de Trabajo para listado'!$BC$155:$CB$1048576,MATCH($A503,'Hoja de Trabajo para listado'!$BC$155:$BC$1048576,0),MATCH((CUADRO!L$5&amp;$E503),'Hoja de Trabajo para listado'!$BC$151:$CB$151,0)),0)+IFERROR(INDEX('Hoja de Trabajo para listado'!$DE$153:$DG$274,MATCH($A503,'Hoja de Trabajo para listado'!$DE$153:$DE$1048576,0),MATCH((CUADRO!L$5&amp;$E503),'Hoja de Trabajo para listado'!$DE$151:$DG$151,0)),0)+IFERROR(INDEX('Hoja de Trabajo para listado'!$CD$155:$DC$1048576,MATCH($A503,'Hoja de Trabajo para listado'!$CD$155:$CD$1048576,0),MATCH((CUADRO!L$5&amp;$E503),'Hoja de Trabajo para listado'!$CD$151:$DC$151,0)),0)</f>
        <v>0</v>
      </c>
      <c r="M503" s="255">
        <f ca="1">+IFERROR(INDEX('Hoja de Trabajo para listado'!$A$155:$Z$1048576,MATCH($A503,'Hoja de Trabajo para listado'!$A$155:$A$1048576,0),MATCH((CUADRO!M$5&amp;$E503),'Hoja de Trabajo para listado'!$A$151:$Z$151,0)),0)+IFERROR(INDEX('Hoja de Trabajo para listado'!$AB$155:$BA$1048576,MATCH($A503,'Hoja de Trabajo para listado'!$AB$155:$AB$1048576,0),MATCH((CUADRO!M$5&amp;$E503),'Hoja de Trabajo para listado'!$AB$151:$BA$151,0)),0)+IFERROR(INDEX('Hoja de Trabajo para listado'!$BC$155:$CB$1048576,MATCH($A503,'Hoja de Trabajo para listado'!$BC$155:$BC$1048576,0),MATCH((CUADRO!M$5&amp;$E503),'Hoja de Trabajo para listado'!$BC$151:$CB$151,0)),0)+IFERROR(INDEX('Hoja de Trabajo para listado'!$DE$153:$DG$274,MATCH($A503,'Hoja de Trabajo para listado'!$DE$153:$DE$1048576,0),MATCH((CUADRO!M$5&amp;$E503),'Hoja de Trabajo para listado'!$DE$151:$DG$151,0)),0)+IFERROR(INDEX('Hoja de Trabajo para listado'!$CD$155:$DC$1048576,MATCH($A503,'Hoja de Trabajo para listado'!$CD$155:$CD$1048576,0),MATCH((CUADRO!M$5&amp;$E503),'Hoja de Trabajo para listado'!$CD$151:$DC$151,0)),0)</f>
        <v>0</v>
      </c>
      <c r="N503" s="255">
        <f ca="1">+IFERROR(INDEX('Hoja de Trabajo para listado'!$A$155:$Z$1048576,MATCH($A503,'Hoja de Trabajo para listado'!$A$155:$A$1048576,0),MATCH((CUADRO!N$5&amp;$E503),'Hoja de Trabajo para listado'!$A$151:$Z$151,0)),0)+IFERROR(INDEX('Hoja de Trabajo para listado'!$AB$155:$BA$1048576,MATCH($A503,'Hoja de Trabajo para listado'!$AB$155:$AB$1048576,0),MATCH((CUADRO!N$5&amp;$E503),'Hoja de Trabajo para listado'!$AB$151:$BA$151,0)),0)+IFERROR(INDEX('Hoja de Trabajo para listado'!$BC$155:$CB$1048576,MATCH($A503,'Hoja de Trabajo para listado'!$BC$155:$BC$1048576,0),MATCH((CUADRO!N$5&amp;$E503),'Hoja de Trabajo para listado'!$BC$151:$CB$151,0)),0)+IFERROR(INDEX('Hoja de Trabajo para listado'!$DE$153:$DG$274,MATCH($A503,'Hoja de Trabajo para listado'!$DE$153:$DE$1048576,0),MATCH((CUADRO!N$5&amp;$E503),'Hoja de Trabajo para listado'!$DE$151:$DG$151,0)),0)+IFERROR(INDEX('Hoja de Trabajo para listado'!$CD$155:$DC$1048576,MATCH($A503,'Hoja de Trabajo para listado'!$CD$155:$CD$1048576,0),MATCH((CUADRO!N$5&amp;$E503),'Hoja de Trabajo para listado'!$CD$151:$DC$151,0)),0)</f>
        <v>0</v>
      </c>
      <c r="O503" s="255">
        <f ca="1">+IFERROR(INDEX('Hoja de Trabajo para listado'!$A$155:$Z$1048576,MATCH($A503,'Hoja de Trabajo para listado'!$A$155:$A$1048576,0),MATCH((CUADRO!O$5&amp;$E503),'Hoja de Trabajo para listado'!$A$151:$Z$151,0)),0)+IFERROR(INDEX('Hoja de Trabajo para listado'!$AB$155:$BA$1048576,MATCH($A503,'Hoja de Trabajo para listado'!$AB$155:$AB$1048576,0),MATCH((CUADRO!O$5&amp;$E503),'Hoja de Trabajo para listado'!$AB$151:$BA$151,0)),0)+IFERROR(INDEX('Hoja de Trabajo para listado'!$BC$155:$CB$1048576,MATCH($A503,'Hoja de Trabajo para listado'!$BC$155:$BC$1048576,0),MATCH((CUADRO!O$5&amp;$E503),'Hoja de Trabajo para listado'!$BC$151:$CB$151,0)),0)+IFERROR(INDEX('Hoja de Trabajo para listado'!$DE$153:$DG$274,MATCH($A503,'Hoja de Trabajo para listado'!$DE$153:$DE$1048576,0),MATCH((CUADRO!O$5&amp;$E503),'Hoja de Trabajo para listado'!$DE$151:$DG$151,0)),0)+IFERROR(INDEX('Hoja de Trabajo para listado'!$CD$155:$DC$1048576,MATCH($A503,'Hoja de Trabajo para listado'!$CD$155:$CD$1048576,0),MATCH((CUADRO!O$5&amp;$E503),'Hoja de Trabajo para listado'!$CD$151:$DC$151,0)),0)</f>
        <v>0</v>
      </c>
      <c r="P503" s="255">
        <f ca="1">+IFERROR(INDEX('Hoja de Trabajo para listado'!$A$155:$Z$1048576,MATCH($A503,'Hoja de Trabajo para listado'!$A$155:$A$1048576,0),MATCH((CUADRO!P$5&amp;$E503),'Hoja de Trabajo para listado'!$A$151:$Z$151,0)),0)+IFERROR(INDEX('Hoja de Trabajo para listado'!$AB$155:$BA$1048576,MATCH($A503,'Hoja de Trabajo para listado'!$AB$155:$AB$1048576,0),MATCH((CUADRO!P$5&amp;$E503),'Hoja de Trabajo para listado'!$AB$151:$BA$151,0)),0)+IFERROR(INDEX('Hoja de Trabajo para listado'!$BC$155:$CB$1048576,MATCH($A503,'Hoja de Trabajo para listado'!$BC$155:$BC$1048576,0),MATCH((CUADRO!P$5&amp;$E503),'Hoja de Trabajo para listado'!$BC$151:$CB$151,0)),0)+IFERROR(INDEX('Hoja de Trabajo para listado'!$DE$153:$DG$274,MATCH($A503,'Hoja de Trabajo para listado'!$DE$153:$DE$1048576,0),MATCH((CUADRO!P$5&amp;$E503),'Hoja de Trabajo para listado'!$DE$151:$DG$151,0)),0)+IFERROR(INDEX('Hoja de Trabajo para listado'!$CD$155:$DC$1048576,MATCH($A503,'Hoja de Trabajo para listado'!$CD$155:$CD$1048576,0),MATCH((CUADRO!P$5&amp;$E503),'Hoja de Trabajo para listado'!$CD$151:$DC$151,0)),0)</f>
        <v>0</v>
      </c>
      <c r="Q503" s="255">
        <f ca="1">+IFERROR(INDEX('Hoja de Trabajo para listado'!$A$155:$Z$1048576,MATCH($A503,'Hoja de Trabajo para listado'!$A$155:$A$1048576,0),MATCH((CUADRO!Q$5&amp;$E503),'Hoja de Trabajo para listado'!$A$151:$Z$151,0)),0)+IFERROR(INDEX('Hoja de Trabajo para listado'!$AB$155:$BA$1048576,MATCH($A503,'Hoja de Trabajo para listado'!$AB$155:$AB$1048576,0),MATCH((CUADRO!Q$5&amp;$E503),'Hoja de Trabajo para listado'!$AB$151:$BA$151,0)),0)+IFERROR(INDEX('Hoja de Trabajo para listado'!$BC$155:$CB$1048576,MATCH($A503,'Hoja de Trabajo para listado'!$BC$155:$BC$1048576,0),MATCH((CUADRO!Q$5&amp;$E503),'Hoja de Trabajo para listado'!$BC$151:$CB$151,0)),0)+IFERROR(INDEX('Hoja de Trabajo para listado'!$DE$153:$DG$274,MATCH($A503,'Hoja de Trabajo para listado'!$DE$153:$DE$1048576,0),MATCH((CUADRO!Q$5&amp;$E503),'Hoja de Trabajo para listado'!$DE$151:$DG$151,0)),0)+IFERROR(INDEX('Hoja de Trabajo para listado'!$CD$155:$DC$1048576,MATCH($A503,'Hoja de Trabajo para listado'!$CD$155:$CD$1048576,0),MATCH((CUADRO!Q$5&amp;$E503),'Hoja de Trabajo para listado'!$CD$151:$DC$151,0)),0)</f>
        <v>0</v>
      </c>
      <c r="R503" s="255">
        <f t="shared" ca="1" si="16"/>
        <v>0</v>
      </c>
      <c r="S503" s="262">
        <f ca="1">+R502+R503</f>
        <v>0</v>
      </c>
      <c r="T503" s="255">
        <f ca="1">+S503</f>
        <v>0</v>
      </c>
      <c r="U503" s="254">
        <f t="shared" si="17"/>
        <v>2</v>
      </c>
      <c r="V503" s="362" t="str">
        <f>+VLOOKUP(A503,bd_lista!$A$3:$E$590,5,FALSE)</f>
        <v>Gobiernos Autonomos Municipales</v>
      </c>
      <c r="W503" s="362"/>
      <c r="X503" s="254">
        <f>+VLOOKUP(A503,[2]Sheet1!$A$13:$D$744,4,FALSE)</f>
        <v>0</v>
      </c>
      <c r="Y503" s="254" t="e">
        <f>+VLOOKUP(X503,bd_lista!$A$3:$C$590,3,FALSE)</f>
        <v>#N/A</v>
      </c>
      <c r="Z503" s="314"/>
      <c r="AA503" s="315"/>
    </row>
    <row r="504" spans="1:27" customFormat="1" ht="15" hidden="1" customHeight="1">
      <c r="A504" s="32">
        <v>1227</v>
      </c>
      <c r="B504" s="306">
        <f>+A504</f>
        <v>1227</v>
      </c>
      <c r="C504" s="259" t="str">
        <f>+VLOOKUP(A504,bd_lista!$A$3:$C$590,3,FALSE)</f>
        <v>Gobierno Autónomo Municipal de Guanay</v>
      </c>
      <c r="D504" s="361" t="str">
        <f>+C504</f>
        <v>Gobierno Autónomo Municipal de Guanay</v>
      </c>
      <c r="E504" s="254" t="s">
        <v>1313</v>
      </c>
      <c r="F504" s="255">
        <f ca="1">+IFERROR(INDEX('Hoja de Trabajo para listado'!$A$155:$Z$1048576,MATCH($A504,'Hoja de Trabajo para listado'!$A$155:$A$1048576,0),MATCH((CUADRO!F$5&amp;$E504),'Hoja de Trabajo para listado'!$A$151:$Z$151,0)),0)+IFERROR(INDEX('Hoja de Trabajo para listado'!$AB$155:$BA$1048576,MATCH($A504,'Hoja de Trabajo para listado'!$AB$155:$AB$1048576,0),MATCH((CUADRO!F$5&amp;$E504),'Hoja de Trabajo para listado'!$AB$151:$BA$151,0)),0)+IFERROR(INDEX('Hoja de Trabajo para listado'!$BC$155:$CB$1048576,MATCH($A504,'Hoja de Trabajo para listado'!$BC$155:$BC$1048576,0),MATCH((CUADRO!F$5&amp;$E504),'Hoja de Trabajo para listado'!$BC$151:$CB$151,0)),0)+IFERROR(INDEX('Hoja de Trabajo para listado'!$DE$153:$DG$274,MATCH($A504,'Hoja de Trabajo para listado'!$DE$153:$DE$1048576,0),MATCH((CUADRO!F$5&amp;$E504),'Hoja de Trabajo para listado'!$DE$151:$DG$151,0)),0)+IFERROR(INDEX('Hoja de Trabajo para listado'!$CD$155:$DC$1048576,MATCH($A504,'Hoja de Trabajo para listado'!$CD$155:$CD$1048576,0),MATCH((CUADRO!F$5&amp;$E504),'Hoja de Trabajo para listado'!$CD$151:$DC$151,0)),0)</f>
        <v>0</v>
      </c>
      <c r="G504" s="255">
        <f ca="1">+IFERROR(INDEX('Hoja de Trabajo para listado'!$A$155:$Z$1048576,MATCH($A504,'Hoja de Trabajo para listado'!$A$155:$A$1048576,0),MATCH((CUADRO!G$5&amp;$E504),'Hoja de Trabajo para listado'!$A$151:$Z$151,0)),0)+IFERROR(INDEX('Hoja de Trabajo para listado'!$AB$155:$BA$1048576,MATCH($A504,'Hoja de Trabajo para listado'!$AB$155:$AB$1048576,0),MATCH((CUADRO!G$5&amp;$E504),'Hoja de Trabajo para listado'!$AB$151:$BA$151,0)),0)+IFERROR(INDEX('Hoja de Trabajo para listado'!$BC$155:$CB$1048576,MATCH($A504,'Hoja de Trabajo para listado'!$BC$155:$BC$1048576,0),MATCH((CUADRO!G$5&amp;$E504),'Hoja de Trabajo para listado'!$BC$151:$CB$151,0)),0)+IFERROR(INDEX('Hoja de Trabajo para listado'!$DE$153:$DG$274,MATCH($A504,'Hoja de Trabajo para listado'!$DE$153:$DE$1048576,0),MATCH((CUADRO!G$5&amp;$E504),'Hoja de Trabajo para listado'!$DE$151:$DG$151,0)),0)+IFERROR(INDEX('Hoja de Trabajo para listado'!$CD$155:$DC$1048576,MATCH($A504,'Hoja de Trabajo para listado'!$CD$155:$CD$1048576,0),MATCH((CUADRO!G$5&amp;$E504),'Hoja de Trabajo para listado'!$CD$151:$DC$151,0)),0)</f>
        <v>0</v>
      </c>
      <c r="H504" s="255">
        <f ca="1">+IFERROR(INDEX('Hoja de Trabajo para listado'!$A$155:$Z$1048576,MATCH($A504,'Hoja de Trabajo para listado'!$A$155:$A$1048576,0),MATCH((CUADRO!H$5&amp;$E504),'Hoja de Trabajo para listado'!$A$151:$Z$151,0)),0)+IFERROR(INDEX('Hoja de Trabajo para listado'!$AB$155:$BA$1048576,MATCH($A504,'Hoja de Trabajo para listado'!$AB$155:$AB$1048576,0),MATCH((CUADRO!H$5&amp;$E504),'Hoja de Trabajo para listado'!$AB$151:$BA$151,0)),0)+IFERROR(INDEX('Hoja de Trabajo para listado'!$BC$155:$CB$1048576,MATCH($A504,'Hoja de Trabajo para listado'!$BC$155:$BC$1048576,0),MATCH((CUADRO!H$5&amp;$E504),'Hoja de Trabajo para listado'!$BC$151:$CB$151,0)),0)+IFERROR(INDEX('Hoja de Trabajo para listado'!$DE$153:$DG$274,MATCH($A504,'Hoja de Trabajo para listado'!$DE$153:$DE$1048576,0),MATCH((CUADRO!H$5&amp;$E504),'Hoja de Trabajo para listado'!$DE$151:$DG$151,0)),0)+IFERROR(INDEX('Hoja de Trabajo para listado'!$CD$155:$DC$1048576,MATCH($A504,'Hoja de Trabajo para listado'!$CD$155:$CD$1048576,0),MATCH((CUADRO!H$5&amp;$E504),'Hoja de Trabajo para listado'!$CD$151:$DC$151,0)),0)</f>
        <v>0</v>
      </c>
      <c r="I504" s="255">
        <f ca="1">+IFERROR(INDEX('Hoja de Trabajo para listado'!$A$155:$Z$1048576,MATCH($A504,'Hoja de Trabajo para listado'!$A$155:$A$1048576,0),MATCH((CUADRO!I$5&amp;$E504),'Hoja de Trabajo para listado'!$A$151:$Z$151,0)),0)+IFERROR(INDEX('Hoja de Trabajo para listado'!$AB$155:$BA$1048576,MATCH($A504,'Hoja de Trabajo para listado'!$AB$155:$AB$1048576,0),MATCH((CUADRO!I$5&amp;$E504),'Hoja de Trabajo para listado'!$AB$151:$BA$151,0)),0)+IFERROR(INDEX('Hoja de Trabajo para listado'!$BC$155:$CB$1048576,MATCH($A504,'Hoja de Trabajo para listado'!$BC$155:$BC$1048576,0),MATCH((CUADRO!I$5&amp;$E504),'Hoja de Trabajo para listado'!$BC$151:$CB$151,0)),0)+IFERROR(INDEX('Hoja de Trabajo para listado'!$DE$153:$DG$274,MATCH($A504,'Hoja de Trabajo para listado'!$DE$153:$DE$1048576,0),MATCH((CUADRO!I$5&amp;$E504),'Hoja de Trabajo para listado'!$DE$151:$DG$151,0)),0)+IFERROR(INDEX('Hoja de Trabajo para listado'!$CD$155:$DC$1048576,MATCH($A504,'Hoja de Trabajo para listado'!$CD$155:$CD$1048576,0),MATCH((CUADRO!I$5&amp;$E504),'Hoja de Trabajo para listado'!$CD$151:$DC$151,0)),0)</f>
        <v>0</v>
      </c>
      <c r="J504" s="255">
        <f ca="1">+IFERROR(INDEX('Hoja de Trabajo para listado'!$A$155:$Z$1048576,MATCH($A504,'Hoja de Trabajo para listado'!$A$155:$A$1048576,0),MATCH((CUADRO!J$5&amp;$E504),'Hoja de Trabajo para listado'!$A$151:$Z$151,0)),0)+IFERROR(INDEX('Hoja de Trabajo para listado'!$AB$155:$BA$1048576,MATCH($A504,'Hoja de Trabajo para listado'!$AB$155:$AB$1048576,0),MATCH((CUADRO!J$5&amp;$E504),'Hoja de Trabajo para listado'!$AB$151:$BA$151,0)),0)+IFERROR(INDEX('Hoja de Trabajo para listado'!$BC$155:$CB$1048576,MATCH($A504,'Hoja de Trabajo para listado'!$BC$155:$BC$1048576,0),MATCH((CUADRO!J$5&amp;$E504),'Hoja de Trabajo para listado'!$BC$151:$CB$151,0)),0)+IFERROR(INDEX('Hoja de Trabajo para listado'!$DE$153:$DG$274,MATCH($A504,'Hoja de Trabajo para listado'!$DE$153:$DE$1048576,0),MATCH((CUADRO!J$5&amp;$E504),'Hoja de Trabajo para listado'!$DE$151:$DG$151,0)),0)+IFERROR(INDEX('Hoja de Trabajo para listado'!$CD$155:$DC$1048576,MATCH($A504,'Hoja de Trabajo para listado'!$CD$155:$CD$1048576,0),MATCH((CUADRO!J$5&amp;$E504),'Hoja de Trabajo para listado'!$CD$151:$DC$151,0)),0)</f>
        <v>0</v>
      </c>
      <c r="K504" s="255">
        <f ca="1">+IFERROR(INDEX('Hoja de Trabajo para listado'!$A$155:$Z$1048576,MATCH($A504,'Hoja de Trabajo para listado'!$A$155:$A$1048576,0),MATCH((CUADRO!K$5&amp;$E504),'Hoja de Trabajo para listado'!$A$151:$Z$151,0)),0)+IFERROR(INDEX('Hoja de Trabajo para listado'!$AB$155:$BA$1048576,MATCH($A504,'Hoja de Trabajo para listado'!$AB$155:$AB$1048576,0),MATCH((CUADRO!K$5&amp;$E504),'Hoja de Trabajo para listado'!$AB$151:$BA$151,0)),0)+IFERROR(INDEX('Hoja de Trabajo para listado'!$BC$155:$CB$1048576,MATCH($A504,'Hoja de Trabajo para listado'!$BC$155:$BC$1048576,0),MATCH((CUADRO!K$5&amp;$E504),'Hoja de Trabajo para listado'!$BC$151:$CB$151,0)),0)+IFERROR(INDEX('Hoja de Trabajo para listado'!$DE$153:$DG$274,MATCH($A504,'Hoja de Trabajo para listado'!$DE$153:$DE$1048576,0),MATCH((CUADRO!K$5&amp;$E504),'Hoja de Trabajo para listado'!$DE$151:$DG$151,0)),0)+IFERROR(INDEX('Hoja de Trabajo para listado'!$CD$155:$DC$1048576,MATCH($A504,'Hoja de Trabajo para listado'!$CD$155:$CD$1048576,0),MATCH((CUADRO!K$5&amp;$E504),'Hoja de Trabajo para listado'!$CD$151:$DC$151,0)),0)</f>
        <v>0</v>
      </c>
      <c r="L504" s="255">
        <f ca="1">+IFERROR(INDEX('Hoja de Trabajo para listado'!$A$155:$Z$1048576,MATCH($A504,'Hoja de Trabajo para listado'!$A$155:$A$1048576,0),MATCH((CUADRO!L$5&amp;$E504),'Hoja de Trabajo para listado'!$A$151:$Z$151,0)),0)+IFERROR(INDEX('Hoja de Trabajo para listado'!$AB$155:$BA$1048576,MATCH($A504,'Hoja de Trabajo para listado'!$AB$155:$AB$1048576,0),MATCH((CUADRO!L$5&amp;$E504),'Hoja de Trabajo para listado'!$AB$151:$BA$151,0)),0)+IFERROR(INDEX('Hoja de Trabajo para listado'!$BC$155:$CB$1048576,MATCH($A504,'Hoja de Trabajo para listado'!$BC$155:$BC$1048576,0),MATCH((CUADRO!L$5&amp;$E504),'Hoja de Trabajo para listado'!$BC$151:$CB$151,0)),0)+IFERROR(INDEX('Hoja de Trabajo para listado'!$DE$153:$DG$274,MATCH($A504,'Hoja de Trabajo para listado'!$DE$153:$DE$1048576,0),MATCH((CUADRO!L$5&amp;$E504),'Hoja de Trabajo para listado'!$DE$151:$DG$151,0)),0)+IFERROR(INDEX('Hoja de Trabajo para listado'!$CD$155:$DC$1048576,MATCH($A504,'Hoja de Trabajo para listado'!$CD$155:$CD$1048576,0),MATCH((CUADRO!L$5&amp;$E504),'Hoja de Trabajo para listado'!$CD$151:$DC$151,0)),0)</f>
        <v>0</v>
      </c>
      <c r="M504" s="255">
        <f ca="1">+IFERROR(INDEX('Hoja de Trabajo para listado'!$A$155:$Z$1048576,MATCH($A504,'Hoja de Trabajo para listado'!$A$155:$A$1048576,0),MATCH((CUADRO!M$5&amp;$E504),'Hoja de Trabajo para listado'!$A$151:$Z$151,0)),0)+IFERROR(INDEX('Hoja de Trabajo para listado'!$AB$155:$BA$1048576,MATCH($A504,'Hoja de Trabajo para listado'!$AB$155:$AB$1048576,0),MATCH((CUADRO!M$5&amp;$E504),'Hoja de Trabajo para listado'!$AB$151:$BA$151,0)),0)+IFERROR(INDEX('Hoja de Trabajo para listado'!$BC$155:$CB$1048576,MATCH($A504,'Hoja de Trabajo para listado'!$BC$155:$BC$1048576,0),MATCH((CUADRO!M$5&amp;$E504),'Hoja de Trabajo para listado'!$BC$151:$CB$151,0)),0)+IFERROR(INDEX('Hoja de Trabajo para listado'!$DE$153:$DG$274,MATCH($A504,'Hoja de Trabajo para listado'!$DE$153:$DE$1048576,0),MATCH((CUADRO!M$5&amp;$E504),'Hoja de Trabajo para listado'!$DE$151:$DG$151,0)),0)+IFERROR(INDEX('Hoja de Trabajo para listado'!$CD$155:$DC$1048576,MATCH($A504,'Hoja de Trabajo para listado'!$CD$155:$CD$1048576,0),MATCH((CUADRO!M$5&amp;$E504),'Hoja de Trabajo para listado'!$CD$151:$DC$151,0)),0)</f>
        <v>0</v>
      </c>
      <c r="N504" s="255">
        <f ca="1">+IFERROR(INDEX('Hoja de Trabajo para listado'!$A$155:$Z$1048576,MATCH($A504,'Hoja de Trabajo para listado'!$A$155:$A$1048576,0),MATCH((CUADRO!N$5&amp;$E504),'Hoja de Trabajo para listado'!$A$151:$Z$151,0)),0)+IFERROR(INDEX('Hoja de Trabajo para listado'!$AB$155:$BA$1048576,MATCH($A504,'Hoja de Trabajo para listado'!$AB$155:$AB$1048576,0),MATCH((CUADRO!N$5&amp;$E504),'Hoja de Trabajo para listado'!$AB$151:$BA$151,0)),0)+IFERROR(INDEX('Hoja de Trabajo para listado'!$BC$155:$CB$1048576,MATCH($A504,'Hoja de Trabajo para listado'!$BC$155:$BC$1048576,0),MATCH((CUADRO!N$5&amp;$E504),'Hoja de Trabajo para listado'!$BC$151:$CB$151,0)),0)+IFERROR(INDEX('Hoja de Trabajo para listado'!$DE$153:$DG$274,MATCH($A504,'Hoja de Trabajo para listado'!$DE$153:$DE$1048576,0),MATCH((CUADRO!N$5&amp;$E504),'Hoja de Trabajo para listado'!$DE$151:$DG$151,0)),0)+IFERROR(INDEX('Hoja de Trabajo para listado'!$CD$155:$DC$1048576,MATCH($A504,'Hoja de Trabajo para listado'!$CD$155:$CD$1048576,0),MATCH((CUADRO!N$5&amp;$E504),'Hoja de Trabajo para listado'!$CD$151:$DC$151,0)),0)</f>
        <v>0</v>
      </c>
      <c r="O504" s="255">
        <f ca="1">+IFERROR(INDEX('Hoja de Trabajo para listado'!$A$155:$Z$1048576,MATCH($A504,'Hoja de Trabajo para listado'!$A$155:$A$1048576,0),MATCH((CUADRO!O$5&amp;$E504),'Hoja de Trabajo para listado'!$A$151:$Z$151,0)),0)+IFERROR(INDEX('Hoja de Trabajo para listado'!$AB$155:$BA$1048576,MATCH($A504,'Hoja de Trabajo para listado'!$AB$155:$AB$1048576,0),MATCH((CUADRO!O$5&amp;$E504),'Hoja de Trabajo para listado'!$AB$151:$BA$151,0)),0)+IFERROR(INDEX('Hoja de Trabajo para listado'!$BC$155:$CB$1048576,MATCH($A504,'Hoja de Trabajo para listado'!$BC$155:$BC$1048576,0),MATCH((CUADRO!O$5&amp;$E504),'Hoja de Trabajo para listado'!$BC$151:$CB$151,0)),0)+IFERROR(INDEX('Hoja de Trabajo para listado'!$DE$153:$DG$274,MATCH($A504,'Hoja de Trabajo para listado'!$DE$153:$DE$1048576,0),MATCH((CUADRO!O$5&amp;$E504),'Hoja de Trabajo para listado'!$DE$151:$DG$151,0)),0)+IFERROR(INDEX('Hoja de Trabajo para listado'!$CD$155:$DC$1048576,MATCH($A504,'Hoja de Trabajo para listado'!$CD$155:$CD$1048576,0),MATCH((CUADRO!O$5&amp;$E504),'Hoja de Trabajo para listado'!$CD$151:$DC$151,0)),0)</f>
        <v>0</v>
      </c>
      <c r="P504" s="255">
        <f ca="1">+IFERROR(INDEX('Hoja de Trabajo para listado'!$A$155:$Z$1048576,MATCH($A504,'Hoja de Trabajo para listado'!$A$155:$A$1048576,0),MATCH((CUADRO!P$5&amp;$E504),'Hoja de Trabajo para listado'!$A$151:$Z$151,0)),0)+IFERROR(INDEX('Hoja de Trabajo para listado'!$AB$155:$BA$1048576,MATCH($A504,'Hoja de Trabajo para listado'!$AB$155:$AB$1048576,0),MATCH((CUADRO!P$5&amp;$E504),'Hoja de Trabajo para listado'!$AB$151:$BA$151,0)),0)+IFERROR(INDEX('Hoja de Trabajo para listado'!$BC$155:$CB$1048576,MATCH($A504,'Hoja de Trabajo para listado'!$BC$155:$BC$1048576,0),MATCH((CUADRO!P$5&amp;$E504),'Hoja de Trabajo para listado'!$BC$151:$CB$151,0)),0)+IFERROR(INDEX('Hoja de Trabajo para listado'!$DE$153:$DG$274,MATCH($A504,'Hoja de Trabajo para listado'!$DE$153:$DE$1048576,0),MATCH((CUADRO!P$5&amp;$E504),'Hoja de Trabajo para listado'!$DE$151:$DG$151,0)),0)+IFERROR(INDEX('Hoja de Trabajo para listado'!$CD$155:$DC$1048576,MATCH($A504,'Hoja de Trabajo para listado'!$CD$155:$CD$1048576,0),MATCH((CUADRO!P$5&amp;$E504),'Hoja de Trabajo para listado'!$CD$151:$DC$151,0)),0)</f>
        <v>0</v>
      </c>
      <c r="Q504" s="255">
        <f ca="1">+IFERROR(INDEX('Hoja de Trabajo para listado'!$A$155:$Z$1048576,MATCH($A504,'Hoja de Trabajo para listado'!$A$155:$A$1048576,0),MATCH((CUADRO!Q$5&amp;$E504),'Hoja de Trabajo para listado'!$A$151:$Z$151,0)),0)+IFERROR(INDEX('Hoja de Trabajo para listado'!$AB$155:$BA$1048576,MATCH($A504,'Hoja de Trabajo para listado'!$AB$155:$AB$1048576,0),MATCH((CUADRO!Q$5&amp;$E504),'Hoja de Trabajo para listado'!$AB$151:$BA$151,0)),0)+IFERROR(INDEX('Hoja de Trabajo para listado'!$BC$155:$CB$1048576,MATCH($A504,'Hoja de Trabajo para listado'!$BC$155:$BC$1048576,0),MATCH((CUADRO!Q$5&amp;$E504),'Hoja de Trabajo para listado'!$BC$151:$CB$151,0)),0)+IFERROR(INDEX('Hoja de Trabajo para listado'!$DE$153:$DG$274,MATCH($A504,'Hoja de Trabajo para listado'!$DE$153:$DE$1048576,0),MATCH((CUADRO!Q$5&amp;$E504),'Hoja de Trabajo para listado'!$DE$151:$DG$151,0)),0)+IFERROR(INDEX('Hoja de Trabajo para listado'!$CD$155:$DC$1048576,MATCH($A504,'Hoja de Trabajo para listado'!$CD$155:$CD$1048576,0),MATCH((CUADRO!Q$5&amp;$E504),'Hoja de Trabajo para listado'!$CD$151:$DC$151,0)),0)</f>
        <v>0</v>
      </c>
      <c r="R504" s="255">
        <f t="shared" ca="1" si="16"/>
        <v>0</v>
      </c>
      <c r="S504" s="262"/>
      <c r="T504" s="255">
        <f ca="1">+T505</f>
        <v>0</v>
      </c>
      <c r="U504" s="254">
        <f t="shared" si="17"/>
        <v>1</v>
      </c>
      <c r="V504" s="362" t="str">
        <f>+VLOOKUP(A504,bd_lista!$A$3:$E$590,5,FALSE)</f>
        <v>Gobiernos Autonomos Municipales</v>
      </c>
      <c r="W504" s="361" t="str">
        <f>+V504</f>
        <v>Gobiernos Autonomos Municipales</v>
      </c>
      <c r="X504" s="254">
        <f>+VLOOKUP(A504,[2]Sheet1!$A$13:$D$744,4,FALSE)</f>
        <v>0</v>
      </c>
      <c r="Y504" s="254" t="e">
        <f>+VLOOKUP(X504,bd_lista!$A$3:$C$590,3,FALSE)</f>
        <v>#N/A</v>
      </c>
      <c r="Z504" s="316">
        <f>+X504</f>
        <v>0</v>
      </c>
      <c r="AA504" s="317" t="e">
        <f>+Y504</f>
        <v>#N/A</v>
      </c>
    </row>
    <row r="505" spans="1:27" customFormat="1" ht="15" hidden="1" customHeight="1">
      <c r="A505" s="32">
        <v>1227</v>
      </c>
      <c r="B505" s="307"/>
      <c r="C505" s="259" t="str">
        <f>+VLOOKUP(A505,bd_lista!$A$3:$C$590,3,FALSE)</f>
        <v>Gobierno Autónomo Municipal de Guanay</v>
      </c>
      <c r="D505" s="362"/>
      <c r="E505" s="256" t="s">
        <v>1314</v>
      </c>
      <c r="F505" s="255">
        <f ca="1">+IFERROR(INDEX('Hoja de Trabajo para listado'!$A$155:$Z$1048576,MATCH($A505,'Hoja de Trabajo para listado'!$A$155:$A$1048576,0),MATCH((CUADRO!F$5&amp;$E505),'Hoja de Trabajo para listado'!$A$151:$Z$151,0)),0)+IFERROR(INDEX('Hoja de Trabajo para listado'!$AB$155:$BA$1048576,MATCH($A505,'Hoja de Trabajo para listado'!$AB$155:$AB$1048576,0),MATCH((CUADRO!F$5&amp;$E505),'Hoja de Trabajo para listado'!$AB$151:$BA$151,0)),0)+IFERROR(INDEX('Hoja de Trabajo para listado'!$BC$155:$CB$1048576,MATCH($A505,'Hoja de Trabajo para listado'!$BC$155:$BC$1048576,0),MATCH((CUADRO!F$5&amp;$E505),'Hoja de Trabajo para listado'!$BC$151:$CB$151,0)),0)+IFERROR(INDEX('Hoja de Trabajo para listado'!$DE$153:$DG$274,MATCH($A505,'Hoja de Trabajo para listado'!$DE$153:$DE$1048576,0),MATCH((CUADRO!F$5&amp;$E505),'Hoja de Trabajo para listado'!$DE$151:$DG$151,0)),0)+IFERROR(INDEX('Hoja de Trabajo para listado'!$CD$155:$DC$1048576,MATCH($A505,'Hoja de Trabajo para listado'!$CD$155:$CD$1048576,0),MATCH((CUADRO!F$5&amp;$E505),'Hoja de Trabajo para listado'!$CD$151:$DC$151,0)),0)</f>
        <v>0</v>
      </c>
      <c r="G505" s="255">
        <f ca="1">+IFERROR(INDEX('Hoja de Trabajo para listado'!$A$155:$Z$1048576,MATCH($A505,'Hoja de Trabajo para listado'!$A$155:$A$1048576,0),MATCH((CUADRO!G$5&amp;$E505),'Hoja de Trabajo para listado'!$A$151:$Z$151,0)),0)+IFERROR(INDEX('Hoja de Trabajo para listado'!$AB$155:$BA$1048576,MATCH($A505,'Hoja de Trabajo para listado'!$AB$155:$AB$1048576,0),MATCH((CUADRO!G$5&amp;$E505),'Hoja de Trabajo para listado'!$AB$151:$BA$151,0)),0)+IFERROR(INDEX('Hoja de Trabajo para listado'!$BC$155:$CB$1048576,MATCH($A505,'Hoja de Trabajo para listado'!$BC$155:$BC$1048576,0),MATCH((CUADRO!G$5&amp;$E505),'Hoja de Trabajo para listado'!$BC$151:$CB$151,0)),0)+IFERROR(INDEX('Hoja de Trabajo para listado'!$DE$153:$DG$274,MATCH($A505,'Hoja de Trabajo para listado'!$DE$153:$DE$1048576,0),MATCH((CUADRO!G$5&amp;$E505),'Hoja de Trabajo para listado'!$DE$151:$DG$151,0)),0)+IFERROR(INDEX('Hoja de Trabajo para listado'!$CD$155:$DC$1048576,MATCH($A505,'Hoja de Trabajo para listado'!$CD$155:$CD$1048576,0),MATCH((CUADRO!G$5&amp;$E505),'Hoja de Trabajo para listado'!$CD$151:$DC$151,0)),0)</f>
        <v>0</v>
      </c>
      <c r="H505" s="255">
        <f ca="1">+IFERROR(INDEX('Hoja de Trabajo para listado'!$A$155:$Z$1048576,MATCH($A505,'Hoja de Trabajo para listado'!$A$155:$A$1048576,0),MATCH((CUADRO!H$5&amp;$E505),'Hoja de Trabajo para listado'!$A$151:$Z$151,0)),0)+IFERROR(INDEX('Hoja de Trabajo para listado'!$AB$155:$BA$1048576,MATCH($A505,'Hoja de Trabajo para listado'!$AB$155:$AB$1048576,0),MATCH((CUADRO!H$5&amp;$E505),'Hoja de Trabajo para listado'!$AB$151:$BA$151,0)),0)+IFERROR(INDEX('Hoja de Trabajo para listado'!$BC$155:$CB$1048576,MATCH($A505,'Hoja de Trabajo para listado'!$BC$155:$BC$1048576,0),MATCH((CUADRO!H$5&amp;$E505),'Hoja de Trabajo para listado'!$BC$151:$CB$151,0)),0)+IFERROR(INDEX('Hoja de Trabajo para listado'!$DE$153:$DG$274,MATCH($A505,'Hoja de Trabajo para listado'!$DE$153:$DE$1048576,0),MATCH((CUADRO!H$5&amp;$E505),'Hoja de Trabajo para listado'!$DE$151:$DG$151,0)),0)+IFERROR(INDEX('Hoja de Trabajo para listado'!$CD$155:$DC$1048576,MATCH($A505,'Hoja de Trabajo para listado'!$CD$155:$CD$1048576,0),MATCH((CUADRO!H$5&amp;$E505),'Hoja de Trabajo para listado'!$CD$151:$DC$151,0)),0)</f>
        <v>0</v>
      </c>
      <c r="I505" s="255">
        <f ca="1">+IFERROR(INDEX('Hoja de Trabajo para listado'!$A$155:$Z$1048576,MATCH($A505,'Hoja de Trabajo para listado'!$A$155:$A$1048576,0),MATCH((CUADRO!I$5&amp;$E505),'Hoja de Trabajo para listado'!$A$151:$Z$151,0)),0)+IFERROR(INDEX('Hoja de Trabajo para listado'!$AB$155:$BA$1048576,MATCH($A505,'Hoja de Trabajo para listado'!$AB$155:$AB$1048576,0),MATCH((CUADRO!I$5&amp;$E505),'Hoja de Trabajo para listado'!$AB$151:$BA$151,0)),0)+IFERROR(INDEX('Hoja de Trabajo para listado'!$BC$155:$CB$1048576,MATCH($A505,'Hoja de Trabajo para listado'!$BC$155:$BC$1048576,0),MATCH((CUADRO!I$5&amp;$E505),'Hoja de Trabajo para listado'!$BC$151:$CB$151,0)),0)+IFERROR(INDEX('Hoja de Trabajo para listado'!$DE$153:$DG$274,MATCH($A505,'Hoja de Trabajo para listado'!$DE$153:$DE$1048576,0),MATCH((CUADRO!I$5&amp;$E505),'Hoja de Trabajo para listado'!$DE$151:$DG$151,0)),0)+IFERROR(INDEX('Hoja de Trabajo para listado'!$CD$155:$DC$1048576,MATCH($A505,'Hoja de Trabajo para listado'!$CD$155:$CD$1048576,0),MATCH((CUADRO!I$5&amp;$E505),'Hoja de Trabajo para listado'!$CD$151:$DC$151,0)),0)</f>
        <v>0</v>
      </c>
      <c r="J505" s="255">
        <f ca="1">+IFERROR(INDEX('Hoja de Trabajo para listado'!$A$155:$Z$1048576,MATCH($A505,'Hoja de Trabajo para listado'!$A$155:$A$1048576,0),MATCH((CUADRO!J$5&amp;$E505),'Hoja de Trabajo para listado'!$A$151:$Z$151,0)),0)+IFERROR(INDEX('Hoja de Trabajo para listado'!$AB$155:$BA$1048576,MATCH($A505,'Hoja de Trabajo para listado'!$AB$155:$AB$1048576,0),MATCH((CUADRO!J$5&amp;$E505),'Hoja de Trabajo para listado'!$AB$151:$BA$151,0)),0)+IFERROR(INDEX('Hoja de Trabajo para listado'!$BC$155:$CB$1048576,MATCH($A505,'Hoja de Trabajo para listado'!$BC$155:$BC$1048576,0),MATCH((CUADRO!J$5&amp;$E505),'Hoja de Trabajo para listado'!$BC$151:$CB$151,0)),0)+IFERROR(INDEX('Hoja de Trabajo para listado'!$DE$153:$DG$274,MATCH($A505,'Hoja de Trabajo para listado'!$DE$153:$DE$1048576,0),MATCH((CUADRO!J$5&amp;$E505),'Hoja de Trabajo para listado'!$DE$151:$DG$151,0)),0)+IFERROR(INDEX('Hoja de Trabajo para listado'!$CD$155:$DC$1048576,MATCH($A505,'Hoja de Trabajo para listado'!$CD$155:$CD$1048576,0),MATCH((CUADRO!J$5&amp;$E505),'Hoja de Trabajo para listado'!$CD$151:$DC$151,0)),0)</f>
        <v>0</v>
      </c>
      <c r="K505" s="255">
        <f ca="1">+IFERROR(INDEX('Hoja de Trabajo para listado'!$A$155:$Z$1048576,MATCH($A505,'Hoja de Trabajo para listado'!$A$155:$A$1048576,0),MATCH((CUADRO!K$5&amp;$E505),'Hoja de Trabajo para listado'!$A$151:$Z$151,0)),0)+IFERROR(INDEX('Hoja de Trabajo para listado'!$AB$155:$BA$1048576,MATCH($A505,'Hoja de Trabajo para listado'!$AB$155:$AB$1048576,0),MATCH((CUADRO!K$5&amp;$E505),'Hoja de Trabajo para listado'!$AB$151:$BA$151,0)),0)+IFERROR(INDEX('Hoja de Trabajo para listado'!$BC$155:$CB$1048576,MATCH($A505,'Hoja de Trabajo para listado'!$BC$155:$BC$1048576,0),MATCH((CUADRO!K$5&amp;$E505),'Hoja de Trabajo para listado'!$BC$151:$CB$151,0)),0)+IFERROR(INDEX('Hoja de Trabajo para listado'!$DE$153:$DG$274,MATCH($A505,'Hoja de Trabajo para listado'!$DE$153:$DE$1048576,0),MATCH((CUADRO!K$5&amp;$E505),'Hoja de Trabajo para listado'!$DE$151:$DG$151,0)),0)+IFERROR(INDEX('Hoja de Trabajo para listado'!$CD$155:$DC$1048576,MATCH($A505,'Hoja de Trabajo para listado'!$CD$155:$CD$1048576,0),MATCH((CUADRO!K$5&amp;$E505),'Hoja de Trabajo para listado'!$CD$151:$DC$151,0)),0)</f>
        <v>0</v>
      </c>
      <c r="L505" s="255">
        <f ca="1">+IFERROR(INDEX('Hoja de Trabajo para listado'!$A$155:$Z$1048576,MATCH($A505,'Hoja de Trabajo para listado'!$A$155:$A$1048576,0),MATCH((CUADRO!L$5&amp;$E505),'Hoja de Trabajo para listado'!$A$151:$Z$151,0)),0)+IFERROR(INDEX('Hoja de Trabajo para listado'!$AB$155:$BA$1048576,MATCH($A505,'Hoja de Trabajo para listado'!$AB$155:$AB$1048576,0),MATCH((CUADRO!L$5&amp;$E505),'Hoja de Trabajo para listado'!$AB$151:$BA$151,0)),0)+IFERROR(INDEX('Hoja de Trabajo para listado'!$BC$155:$CB$1048576,MATCH($A505,'Hoja de Trabajo para listado'!$BC$155:$BC$1048576,0),MATCH((CUADRO!L$5&amp;$E505),'Hoja de Trabajo para listado'!$BC$151:$CB$151,0)),0)+IFERROR(INDEX('Hoja de Trabajo para listado'!$DE$153:$DG$274,MATCH($A505,'Hoja de Trabajo para listado'!$DE$153:$DE$1048576,0),MATCH((CUADRO!L$5&amp;$E505),'Hoja de Trabajo para listado'!$DE$151:$DG$151,0)),0)+IFERROR(INDEX('Hoja de Trabajo para listado'!$CD$155:$DC$1048576,MATCH($A505,'Hoja de Trabajo para listado'!$CD$155:$CD$1048576,0),MATCH((CUADRO!L$5&amp;$E505),'Hoja de Trabajo para listado'!$CD$151:$DC$151,0)),0)</f>
        <v>0</v>
      </c>
      <c r="M505" s="255">
        <f ca="1">+IFERROR(INDEX('Hoja de Trabajo para listado'!$A$155:$Z$1048576,MATCH($A505,'Hoja de Trabajo para listado'!$A$155:$A$1048576,0),MATCH((CUADRO!M$5&amp;$E505),'Hoja de Trabajo para listado'!$A$151:$Z$151,0)),0)+IFERROR(INDEX('Hoja de Trabajo para listado'!$AB$155:$BA$1048576,MATCH($A505,'Hoja de Trabajo para listado'!$AB$155:$AB$1048576,0),MATCH((CUADRO!M$5&amp;$E505),'Hoja de Trabajo para listado'!$AB$151:$BA$151,0)),0)+IFERROR(INDEX('Hoja de Trabajo para listado'!$BC$155:$CB$1048576,MATCH($A505,'Hoja de Trabajo para listado'!$BC$155:$BC$1048576,0),MATCH((CUADRO!M$5&amp;$E505),'Hoja de Trabajo para listado'!$BC$151:$CB$151,0)),0)+IFERROR(INDEX('Hoja de Trabajo para listado'!$DE$153:$DG$274,MATCH($A505,'Hoja de Trabajo para listado'!$DE$153:$DE$1048576,0),MATCH((CUADRO!M$5&amp;$E505),'Hoja de Trabajo para listado'!$DE$151:$DG$151,0)),0)+IFERROR(INDEX('Hoja de Trabajo para listado'!$CD$155:$DC$1048576,MATCH($A505,'Hoja de Trabajo para listado'!$CD$155:$CD$1048576,0),MATCH((CUADRO!M$5&amp;$E505),'Hoja de Trabajo para listado'!$CD$151:$DC$151,0)),0)</f>
        <v>0</v>
      </c>
      <c r="N505" s="255">
        <f ca="1">+IFERROR(INDEX('Hoja de Trabajo para listado'!$A$155:$Z$1048576,MATCH($A505,'Hoja de Trabajo para listado'!$A$155:$A$1048576,0),MATCH((CUADRO!N$5&amp;$E505),'Hoja de Trabajo para listado'!$A$151:$Z$151,0)),0)+IFERROR(INDEX('Hoja de Trabajo para listado'!$AB$155:$BA$1048576,MATCH($A505,'Hoja de Trabajo para listado'!$AB$155:$AB$1048576,0),MATCH((CUADRO!N$5&amp;$E505),'Hoja de Trabajo para listado'!$AB$151:$BA$151,0)),0)+IFERROR(INDEX('Hoja de Trabajo para listado'!$BC$155:$CB$1048576,MATCH($A505,'Hoja de Trabajo para listado'!$BC$155:$BC$1048576,0),MATCH((CUADRO!N$5&amp;$E505),'Hoja de Trabajo para listado'!$BC$151:$CB$151,0)),0)+IFERROR(INDEX('Hoja de Trabajo para listado'!$DE$153:$DG$274,MATCH($A505,'Hoja de Trabajo para listado'!$DE$153:$DE$1048576,0),MATCH((CUADRO!N$5&amp;$E505),'Hoja de Trabajo para listado'!$DE$151:$DG$151,0)),0)+IFERROR(INDEX('Hoja de Trabajo para listado'!$CD$155:$DC$1048576,MATCH($A505,'Hoja de Trabajo para listado'!$CD$155:$CD$1048576,0),MATCH((CUADRO!N$5&amp;$E505),'Hoja de Trabajo para listado'!$CD$151:$DC$151,0)),0)</f>
        <v>0</v>
      </c>
      <c r="O505" s="255">
        <f ca="1">+IFERROR(INDEX('Hoja de Trabajo para listado'!$A$155:$Z$1048576,MATCH($A505,'Hoja de Trabajo para listado'!$A$155:$A$1048576,0),MATCH((CUADRO!O$5&amp;$E505),'Hoja de Trabajo para listado'!$A$151:$Z$151,0)),0)+IFERROR(INDEX('Hoja de Trabajo para listado'!$AB$155:$BA$1048576,MATCH($A505,'Hoja de Trabajo para listado'!$AB$155:$AB$1048576,0),MATCH((CUADRO!O$5&amp;$E505),'Hoja de Trabajo para listado'!$AB$151:$BA$151,0)),0)+IFERROR(INDEX('Hoja de Trabajo para listado'!$BC$155:$CB$1048576,MATCH($A505,'Hoja de Trabajo para listado'!$BC$155:$BC$1048576,0),MATCH((CUADRO!O$5&amp;$E505),'Hoja de Trabajo para listado'!$BC$151:$CB$151,0)),0)+IFERROR(INDEX('Hoja de Trabajo para listado'!$DE$153:$DG$274,MATCH($A505,'Hoja de Trabajo para listado'!$DE$153:$DE$1048576,0),MATCH((CUADRO!O$5&amp;$E505),'Hoja de Trabajo para listado'!$DE$151:$DG$151,0)),0)+IFERROR(INDEX('Hoja de Trabajo para listado'!$CD$155:$DC$1048576,MATCH($A505,'Hoja de Trabajo para listado'!$CD$155:$CD$1048576,0),MATCH((CUADRO!O$5&amp;$E505),'Hoja de Trabajo para listado'!$CD$151:$DC$151,0)),0)</f>
        <v>0</v>
      </c>
      <c r="P505" s="255">
        <f ca="1">+IFERROR(INDEX('Hoja de Trabajo para listado'!$A$155:$Z$1048576,MATCH($A505,'Hoja de Trabajo para listado'!$A$155:$A$1048576,0),MATCH((CUADRO!P$5&amp;$E505),'Hoja de Trabajo para listado'!$A$151:$Z$151,0)),0)+IFERROR(INDEX('Hoja de Trabajo para listado'!$AB$155:$BA$1048576,MATCH($A505,'Hoja de Trabajo para listado'!$AB$155:$AB$1048576,0),MATCH((CUADRO!P$5&amp;$E505),'Hoja de Trabajo para listado'!$AB$151:$BA$151,0)),0)+IFERROR(INDEX('Hoja de Trabajo para listado'!$BC$155:$CB$1048576,MATCH($A505,'Hoja de Trabajo para listado'!$BC$155:$BC$1048576,0),MATCH((CUADRO!P$5&amp;$E505),'Hoja de Trabajo para listado'!$BC$151:$CB$151,0)),0)+IFERROR(INDEX('Hoja de Trabajo para listado'!$DE$153:$DG$274,MATCH($A505,'Hoja de Trabajo para listado'!$DE$153:$DE$1048576,0),MATCH((CUADRO!P$5&amp;$E505),'Hoja de Trabajo para listado'!$DE$151:$DG$151,0)),0)+IFERROR(INDEX('Hoja de Trabajo para listado'!$CD$155:$DC$1048576,MATCH($A505,'Hoja de Trabajo para listado'!$CD$155:$CD$1048576,0),MATCH((CUADRO!P$5&amp;$E505),'Hoja de Trabajo para listado'!$CD$151:$DC$151,0)),0)</f>
        <v>0</v>
      </c>
      <c r="Q505" s="255">
        <f ca="1">+IFERROR(INDEX('Hoja de Trabajo para listado'!$A$155:$Z$1048576,MATCH($A505,'Hoja de Trabajo para listado'!$A$155:$A$1048576,0),MATCH((CUADRO!Q$5&amp;$E505),'Hoja de Trabajo para listado'!$A$151:$Z$151,0)),0)+IFERROR(INDEX('Hoja de Trabajo para listado'!$AB$155:$BA$1048576,MATCH($A505,'Hoja de Trabajo para listado'!$AB$155:$AB$1048576,0),MATCH((CUADRO!Q$5&amp;$E505),'Hoja de Trabajo para listado'!$AB$151:$BA$151,0)),0)+IFERROR(INDEX('Hoja de Trabajo para listado'!$BC$155:$CB$1048576,MATCH($A505,'Hoja de Trabajo para listado'!$BC$155:$BC$1048576,0),MATCH((CUADRO!Q$5&amp;$E505),'Hoja de Trabajo para listado'!$BC$151:$CB$151,0)),0)+IFERROR(INDEX('Hoja de Trabajo para listado'!$DE$153:$DG$274,MATCH($A505,'Hoja de Trabajo para listado'!$DE$153:$DE$1048576,0),MATCH((CUADRO!Q$5&amp;$E505),'Hoja de Trabajo para listado'!$DE$151:$DG$151,0)),0)+IFERROR(INDEX('Hoja de Trabajo para listado'!$CD$155:$DC$1048576,MATCH($A505,'Hoja de Trabajo para listado'!$CD$155:$CD$1048576,0),MATCH((CUADRO!Q$5&amp;$E505),'Hoja de Trabajo para listado'!$CD$151:$DC$151,0)),0)</f>
        <v>0</v>
      </c>
      <c r="R505" s="255">
        <f t="shared" ca="1" si="16"/>
        <v>0</v>
      </c>
      <c r="S505" s="262">
        <f ca="1">+R504+R505</f>
        <v>0</v>
      </c>
      <c r="T505" s="255">
        <f ca="1">+S505</f>
        <v>0</v>
      </c>
      <c r="U505" s="254">
        <f t="shared" si="17"/>
        <v>2</v>
      </c>
      <c r="V505" s="362" t="str">
        <f>+VLOOKUP(A505,bd_lista!$A$3:$E$590,5,FALSE)</f>
        <v>Gobiernos Autonomos Municipales</v>
      </c>
      <c r="W505" s="362"/>
      <c r="X505" s="254">
        <f>+VLOOKUP(A505,[2]Sheet1!$A$13:$D$744,4,FALSE)</f>
        <v>0</v>
      </c>
      <c r="Y505" s="254" t="e">
        <f>+VLOOKUP(X505,bd_lista!$A$3:$C$590,3,FALSE)</f>
        <v>#N/A</v>
      </c>
      <c r="Z505" s="314"/>
      <c r="AA505" s="315"/>
    </row>
    <row r="506" spans="1:27" customFormat="1" ht="15" hidden="1" customHeight="1">
      <c r="A506" s="32">
        <v>1228</v>
      </c>
      <c r="B506" s="306">
        <f>+A506</f>
        <v>1228</v>
      </c>
      <c r="C506" s="259" t="str">
        <f>+VLOOKUP(A506,bd_lista!$A$3:$C$590,3,FALSE)</f>
        <v>Gobierno Autónomo Municipal de Tacacoma</v>
      </c>
      <c r="D506" s="361" t="str">
        <f>+C506</f>
        <v>Gobierno Autónomo Municipal de Tacacoma</v>
      </c>
      <c r="E506" s="254" t="s">
        <v>1313</v>
      </c>
      <c r="F506" s="255">
        <f ca="1">+IFERROR(INDEX('Hoja de Trabajo para listado'!$A$155:$Z$1048576,MATCH($A506,'Hoja de Trabajo para listado'!$A$155:$A$1048576,0),MATCH((CUADRO!F$5&amp;$E506),'Hoja de Trabajo para listado'!$A$151:$Z$151,0)),0)+IFERROR(INDEX('Hoja de Trabajo para listado'!$AB$155:$BA$1048576,MATCH($A506,'Hoja de Trabajo para listado'!$AB$155:$AB$1048576,0),MATCH((CUADRO!F$5&amp;$E506),'Hoja de Trabajo para listado'!$AB$151:$BA$151,0)),0)+IFERROR(INDEX('Hoja de Trabajo para listado'!$BC$155:$CB$1048576,MATCH($A506,'Hoja de Trabajo para listado'!$BC$155:$BC$1048576,0),MATCH((CUADRO!F$5&amp;$E506),'Hoja de Trabajo para listado'!$BC$151:$CB$151,0)),0)+IFERROR(INDEX('Hoja de Trabajo para listado'!$DE$153:$DG$274,MATCH($A506,'Hoja de Trabajo para listado'!$DE$153:$DE$1048576,0),MATCH((CUADRO!F$5&amp;$E506),'Hoja de Trabajo para listado'!$DE$151:$DG$151,0)),0)+IFERROR(INDEX('Hoja de Trabajo para listado'!$CD$155:$DC$1048576,MATCH($A506,'Hoja de Trabajo para listado'!$CD$155:$CD$1048576,0),MATCH((CUADRO!F$5&amp;$E506),'Hoja de Trabajo para listado'!$CD$151:$DC$151,0)),0)</f>
        <v>0</v>
      </c>
      <c r="G506" s="255">
        <f ca="1">+IFERROR(INDEX('Hoja de Trabajo para listado'!$A$155:$Z$1048576,MATCH($A506,'Hoja de Trabajo para listado'!$A$155:$A$1048576,0),MATCH((CUADRO!G$5&amp;$E506),'Hoja de Trabajo para listado'!$A$151:$Z$151,0)),0)+IFERROR(INDEX('Hoja de Trabajo para listado'!$AB$155:$BA$1048576,MATCH($A506,'Hoja de Trabajo para listado'!$AB$155:$AB$1048576,0),MATCH((CUADRO!G$5&amp;$E506),'Hoja de Trabajo para listado'!$AB$151:$BA$151,0)),0)+IFERROR(INDEX('Hoja de Trabajo para listado'!$BC$155:$CB$1048576,MATCH($A506,'Hoja de Trabajo para listado'!$BC$155:$BC$1048576,0),MATCH((CUADRO!G$5&amp;$E506),'Hoja de Trabajo para listado'!$BC$151:$CB$151,0)),0)+IFERROR(INDEX('Hoja de Trabajo para listado'!$DE$153:$DG$274,MATCH($A506,'Hoja de Trabajo para listado'!$DE$153:$DE$1048576,0),MATCH((CUADRO!G$5&amp;$E506),'Hoja de Trabajo para listado'!$DE$151:$DG$151,0)),0)+IFERROR(INDEX('Hoja de Trabajo para listado'!$CD$155:$DC$1048576,MATCH($A506,'Hoja de Trabajo para listado'!$CD$155:$CD$1048576,0),MATCH((CUADRO!G$5&amp;$E506),'Hoja de Trabajo para listado'!$CD$151:$DC$151,0)),0)</f>
        <v>0</v>
      </c>
      <c r="H506" s="255">
        <f ca="1">+IFERROR(INDEX('Hoja de Trabajo para listado'!$A$155:$Z$1048576,MATCH($A506,'Hoja de Trabajo para listado'!$A$155:$A$1048576,0),MATCH((CUADRO!H$5&amp;$E506),'Hoja de Trabajo para listado'!$A$151:$Z$151,0)),0)+IFERROR(INDEX('Hoja de Trabajo para listado'!$AB$155:$BA$1048576,MATCH($A506,'Hoja de Trabajo para listado'!$AB$155:$AB$1048576,0),MATCH((CUADRO!H$5&amp;$E506),'Hoja de Trabajo para listado'!$AB$151:$BA$151,0)),0)+IFERROR(INDEX('Hoja de Trabajo para listado'!$BC$155:$CB$1048576,MATCH($A506,'Hoja de Trabajo para listado'!$BC$155:$BC$1048576,0),MATCH((CUADRO!H$5&amp;$E506),'Hoja de Trabajo para listado'!$BC$151:$CB$151,0)),0)+IFERROR(INDEX('Hoja de Trabajo para listado'!$DE$153:$DG$274,MATCH($A506,'Hoja de Trabajo para listado'!$DE$153:$DE$1048576,0),MATCH((CUADRO!H$5&amp;$E506),'Hoja de Trabajo para listado'!$DE$151:$DG$151,0)),0)+IFERROR(INDEX('Hoja de Trabajo para listado'!$CD$155:$DC$1048576,MATCH($A506,'Hoja de Trabajo para listado'!$CD$155:$CD$1048576,0),MATCH((CUADRO!H$5&amp;$E506),'Hoja de Trabajo para listado'!$CD$151:$DC$151,0)),0)</f>
        <v>0</v>
      </c>
      <c r="I506" s="255">
        <f ca="1">+IFERROR(INDEX('Hoja de Trabajo para listado'!$A$155:$Z$1048576,MATCH($A506,'Hoja de Trabajo para listado'!$A$155:$A$1048576,0),MATCH((CUADRO!I$5&amp;$E506),'Hoja de Trabajo para listado'!$A$151:$Z$151,0)),0)+IFERROR(INDEX('Hoja de Trabajo para listado'!$AB$155:$BA$1048576,MATCH($A506,'Hoja de Trabajo para listado'!$AB$155:$AB$1048576,0),MATCH((CUADRO!I$5&amp;$E506),'Hoja de Trabajo para listado'!$AB$151:$BA$151,0)),0)+IFERROR(INDEX('Hoja de Trabajo para listado'!$BC$155:$CB$1048576,MATCH($A506,'Hoja de Trabajo para listado'!$BC$155:$BC$1048576,0),MATCH((CUADRO!I$5&amp;$E506),'Hoja de Trabajo para listado'!$BC$151:$CB$151,0)),0)+IFERROR(INDEX('Hoja de Trabajo para listado'!$DE$153:$DG$274,MATCH($A506,'Hoja de Trabajo para listado'!$DE$153:$DE$1048576,0),MATCH((CUADRO!I$5&amp;$E506),'Hoja de Trabajo para listado'!$DE$151:$DG$151,0)),0)+IFERROR(INDEX('Hoja de Trabajo para listado'!$CD$155:$DC$1048576,MATCH($A506,'Hoja de Trabajo para listado'!$CD$155:$CD$1048576,0),MATCH((CUADRO!I$5&amp;$E506),'Hoja de Trabajo para listado'!$CD$151:$DC$151,0)),0)</f>
        <v>0</v>
      </c>
      <c r="J506" s="255">
        <f ca="1">+IFERROR(INDEX('Hoja de Trabajo para listado'!$A$155:$Z$1048576,MATCH($A506,'Hoja de Trabajo para listado'!$A$155:$A$1048576,0),MATCH((CUADRO!J$5&amp;$E506),'Hoja de Trabajo para listado'!$A$151:$Z$151,0)),0)+IFERROR(INDEX('Hoja de Trabajo para listado'!$AB$155:$BA$1048576,MATCH($A506,'Hoja de Trabajo para listado'!$AB$155:$AB$1048576,0),MATCH((CUADRO!J$5&amp;$E506),'Hoja de Trabajo para listado'!$AB$151:$BA$151,0)),0)+IFERROR(INDEX('Hoja de Trabajo para listado'!$BC$155:$CB$1048576,MATCH($A506,'Hoja de Trabajo para listado'!$BC$155:$BC$1048576,0),MATCH((CUADRO!J$5&amp;$E506),'Hoja de Trabajo para listado'!$BC$151:$CB$151,0)),0)+IFERROR(INDEX('Hoja de Trabajo para listado'!$DE$153:$DG$274,MATCH($A506,'Hoja de Trabajo para listado'!$DE$153:$DE$1048576,0),MATCH((CUADRO!J$5&amp;$E506),'Hoja de Trabajo para listado'!$DE$151:$DG$151,0)),0)+IFERROR(INDEX('Hoja de Trabajo para listado'!$CD$155:$DC$1048576,MATCH($A506,'Hoja de Trabajo para listado'!$CD$155:$CD$1048576,0),MATCH((CUADRO!J$5&amp;$E506),'Hoja de Trabajo para listado'!$CD$151:$DC$151,0)),0)</f>
        <v>0</v>
      </c>
      <c r="K506" s="255">
        <f ca="1">+IFERROR(INDEX('Hoja de Trabajo para listado'!$A$155:$Z$1048576,MATCH($A506,'Hoja de Trabajo para listado'!$A$155:$A$1048576,0),MATCH((CUADRO!K$5&amp;$E506),'Hoja de Trabajo para listado'!$A$151:$Z$151,0)),0)+IFERROR(INDEX('Hoja de Trabajo para listado'!$AB$155:$BA$1048576,MATCH($A506,'Hoja de Trabajo para listado'!$AB$155:$AB$1048576,0),MATCH((CUADRO!K$5&amp;$E506),'Hoja de Trabajo para listado'!$AB$151:$BA$151,0)),0)+IFERROR(INDEX('Hoja de Trabajo para listado'!$BC$155:$CB$1048576,MATCH($A506,'Hoja de Trabajo para listado'!$BC$155:$BC$1048576,0),MATCH((CUADRO!K$5&amp;$E506),'Hoja de Trabajo para listado'!$BC$151:$CB$151,0)),0)+IFERROR(INDEX('Hoja de Trabajo para listado'!$DE$153:$DG$274,MATCH($A506,'Hoja de Trabajo para listado'!$DE$153:$DE$1048576,0),MATCH((CUADRO!K$5&amp;$E506),'Hoja de Trabajo para listado'!$DE$151:$DG$151,0)),0)+IFERROR(INDEX('Hoja de Trabajo para listado'!$CD$155:$DC$1048576,MATCH($A506,'Hoja de Trabajo para listado'!$CD$155:$CD$1048576,0),MATCH((CUADRO!K$5&amp;$E506),'Hoja de Trabajo para listado'!$CD$151:$DC$151,0)),0)</f>
        <v>0</v>
      </c>
      <c r="L506" s="255">
        <f ca="1">+IFERROR(INDEX('Hoja de Trabajo para listado'!$A$155:$Z$1048576,MATCH($A506,'Hoja de Trabajo para listado'!$A$155:$A$1048576,0),MATCH((CUADRO!L$5&amp;$E506),'Hoja de Trabajo para listado'!$A$151:$Z$151,0)),0)+IFERROR(INDEX('Hoja de Trabajo para listado'!$AB$155:$BA$1048576,MATCH($A506,'Hoja de Trabajo para listado'!$AB$155:$AB$1048576,0),MATCH((CUADRO!L$5&amp;$E506),'Hoja de Trabajo para listado'!$AB$151:$BA$151,0)),0)+IFERROR(INDEX('Hoja de Trabajo para listado'!$BC$155:$CB$1048576,MATCH($A506,'Hoja de Trabajo para listado'!$BC$155:$BC$1048576,0),MATCH((CUADRO!L$5&amp;$E506),'Hoja de Trabajo para listado'!$BC$151:$CB$151,0)),0)+IFERROR(INDEX('Hoja de Trabajo para listado'!$DE$153:$DG$274,MATCH($A506,'Hoja de Trabajo para listado'!$DE$153:$DE$1048576,0),MATCH((CUADRO!L$5&amp;$E506),'Hoja de Trabajo para listado'!$DE$151:$DG$151,0)),0)+IFERROR(INDEX('Hoja de Trabajo para listado'!$CD$155:$DC$1048576,MATCH($A506,'Hoja de Trabajo para listado'!$CD$155:$CD$1048576,0),MATCH((CUADRO!L$5&amp;$E506),'Hoja de Trabajo para listado'!$CD$151:$DC$151,0)),0)</f>
        <v>0</v>
      </c>
      <c r="M506" s="255">
        <f ca="1">+IFERROR(INDEX('Hoja de Trabajo para listado'!$A$155:$Z$1048576,MATCH($A506,'Hoja de Trabajo para listado'!$A$155:$A$1048576,0),MATCH((CUADRO!M$5&amp;$E506),'Hoja de Trabajo para listado'!$A$151:$Z$151,0)),0)+IFERROR(INDEX('Hoja de Trabajo para listado'!$AB$155:$BA$1048576,MATCH($A506,'Hoja de Trabajo para listado'!$AB$155:$AB$1048576,0),MATCH((CUADRO!M$5&amp;$E506),'Hoja de Trabajo para listado'!$AB$151:$BA$151,0)),0)+IFERROR(INDEX('Hoja de Trabajo para listado'!$BC$155:$CB$1048576,MATCH($A506,'Hoja de Trabajo para listado'!$BC$155:$BC$1048576,0),MATCH((CUADRO!M$5&amp;$E506),'Hoja de Trabajo para listado'!$BC$151:$CB$151,0)),0)+IFERROR(INDEX('Hoja de Trabajo para listado'!$DE$153:$DG$274,MATCH($A506,'Hoja de Trabajo para listado'!$DE$153:$DE$1048576,0),MATCH((CUADRO!M$5&amp;$E506),'Hoja de Trabajo para listado'!$DE$151:$DG$151,0)),0)+IFERROR(INDEX('Hoja de Trabajo para listado'!$CD$155:$DC$1048576,MATCH($A506,'Hoja de Trabajo para listado'!$CD$155:$CD$1048576,0),MATCH((CUADRO!M$5&amp;$E506),'Hoja de Trabajo para listado'!$CD$151:$DC$151,0)),0)</f>
        <v>0</v>
      </c>
      <c r="N506" s="255">
        <f ca="1">+IFERROR(INDEX('Hoja de Trabajo para listado'!$A$155:$Z$1048576,MATCH($A506,'Hoja de Trabajo para listado'!$A$155:$A$1048576,0),MATCH((CUADRO!N$5&amp;$E506),'Hoja de Trabajo para listado'!$A$151:$Z$151,0)),0)+IFERROR(INDEX('Hoja de Trabajo para listado'!$AB$155:$BA$1048576,MATCH($A506,'Hoja de Trabajo para listado'!$AB$155:$AB$1048576,0),MATCH((CUADRO!N$5&amp;$E506),'Hoja de Trabajo para listado'!$AB$151:$BA$151,0)),0)+IFERROR(INDEX('Hoja de Trabajo para listado'!$BC$155:$CB$1048576,MATCH($A506,'Hoja de Trabajo para listado'!$BC$155:$BC$1048576,0),MATCH((CUADRO!N$5&amp;$E506),'Hoja de Trabajo para listado'!$BC$151:$CB$151,0)),0)+IFERROR(INDEX('Hoja de Trabajo para listado'!$DE$153:$DG$274,MATCH($A506,'Hoja de Trabajo para listado'!$DE$153:$DE$1048576,0),MATCH((CUADRO!N$5&amp;$E506),'Hoja de Trabajo para listado'!$DE$151:$DG$151,0)),0)+IFERROR(INDEX('Hoja de Trabajo para listado'!$CD$155:$DC$1048576,MATCH($A506,'Hoja de Trabajo para listado'!$CD$155:$CD$1048576,0),MATCH((CUADRO!N$5&amp;$E506),'Hoja de Trabajo para listado'!$CD$151:$DC$151,0)),0)</f>
        <v>0</v>
      </c>
      <c r="O506" s="255">
        <f ca="1">+IFERROR(INDEX('Hoja de Trabajo para listado'!$A$155:$Z$1048576,MATCH($A506,'Hoja de Trabajo para listado'!$A$155:$A$1048576,0),MATCH((CUADRO!O$5&amp;$E506),'Hoja de Trabajo para listado'!$A$151:$Z$151,0)),0)+IFERROR(INDEX('Hoja de Trabajo para listado'!$AB$155:$BA$1048576,MATCH($A506,'Hoja de Trabajo para listado'!$AB$155:$AB$1048576,0),MATCH((CUADRO!O$5&amp;$E506),'Hoja de Trabajo para listado'!$AB$151:$BA$151,0)),0)+IFERROR(INDEX('Hoja de Trabajo para listado'!$BC$155:$CB$1048576,MATCH($A506,'Hoja de Trabajo para listado'!$BC$155:$BC$1048576,0),MATCH((CUADRO!O$5&amp;$E506),'Hoja de Trabajo para listado'!$BC$151:$CB$151,0)),0)+IFERROR(INDEX('Hoja de Trabajo para listado'!$DE$153:$DG$274,MATCH($A506,'Hoja de Trabajo para listado'!$DE$153:$DE$1048576,0),MATCH((CUADRO!O$5&amp;$E506),'Hoja de Trabajo para listado'!$DE$151:$DG$151,0)),0)+IFERROR(INDEX('Hoja de Trabajo para listado'!$CD$155:$DC$1048576,MATCH($A506,'Hoja de Trabajo para listado'!$CD$155:$CD$1048576,0),MATCH((CUADRO!O$5&amp;$E506),'Hoja de Trabajo para listado'!$CD$151:$DC$151,0)),0)</f>
        <v>0</v>
      </c>
      <c r="P506" s="255">
        <f ca="1">+IFERROR(INDEX('Hoja de Trabajo para listado'!$A$155:$Z$1048576,MATCH($A506,'Hoja de Trabajo para listado'!$A$155:$A$1048576,0),MATCH((CUADRO!P$5&amp;$E506),'Hoja de Trabajo para listado'!$A$151:$Z$151,0)),0)+IFERROR(INDEX('Hoja de Trabajo para listado'!$AB$155:$BA$1048576,MATCH($A506,'Hoja de Trabajo para listado'!$AB$155:$AB$1048576,0),MATCH((CUADRO!P$5&amp;$E506),'Hoja de Trabajo para listado'!$AB$151:$BA$151,0)),0)+IFERROR(INDEX('Hoja de Trabajo para listado'!$BC$155:$CB$1048576,MATCH($A506,'Hoja de Trabajo para listado'!$BC$155:$BC$1048576,0),MATCH((CUADRO!P$5&amp;$E506),'Hoja de Trabajo para listado'!$BC$151:$CB$151,0)),0)+IFERROR(INDEX('Hoja de Trabajo para listado'!$DE$153:$DG$274,MATCH($A506,'Hoja de Trabajo para listado'!$DE$153:$DE$1048576,0),MATCH((CUADRO!P$5&amp;$E506),'Hoja de Trabajo para listado'!$DE$151:$DG$151,0)),0)+IFERROR(INDEX('Hoja de Trabajo para listado'!$CD$155:$DC$1048576,MATCH($A506,'Hoja de Trabajo para listado'!$CD$155:$CD$1048576,0),MATCH((CUADRO!P$5&amp;$E506),'Hoja de Trabajo para listado'!$CD$151:$DC$151,0)),0)</f>
        <v>0</v>
      </c>
      <c r="Q506" s="255">
        <f ca="1">+IFERROR(INDEX('Hoja de Trabajo para listado'!$A$155:$Z$1048576,MATCH($A506,'Hoja de Trabajo para listado'!$A$155:$A$1048576,0),MATCH((CUADRO!Q$5&amp;$E506),'Hoja de Trabajo para listado'!$A$151:$Z$151,0)),0)+IFERROR(INDEX('Hoja de Trabajo para listado'!$AB$155:$BA$1048576,MATCH($A506,'Hoja de Trabajo para listado'!$AB$155:$AB$1048576,0),MATCH((CUADRO!Q$5&amp;$E506),'Hoja de Trabajo para listado'!$AB$151:$BA$151,0)),0)+IFERROR(INDEX('Hoja de Trabajo para listado'!$BC$155:$CB$1048576,MATCH($A506,'Hoja de Trabajo para listado'!$BC$155:$BC$1048576,0),MATCH((CUADRO!Q$5&amp;$E506),'Hoja de Trabajo para listado'!$BC$151:$CB$151,0)),0)+IFERROR(INDEX('Hoja de Trabajo para listado'!$DE$153:$DG$274,MATCH($A506,'Hoja de Trabajo para listado'!$DE$153:$DE$1048576,0),MATCH((CUADRO!Q$5&amp;$E506),'Hoja de Trabajo para listado'!$DE$151:$DG$151,0)),0)+IFERROR(INDEX('Hoja de Trabajo para listado'!$CD$155:$DC$1048576,MATCH($A506,'Hoja de Trabajo para listado'!$CD$155:$CD$1048576,0),MATCH((CUADRO!Q$5&amp;$E506),'Hoja de Trabajo para listado'!$CD$151:$DC$151,0)),0)</f>
        <v>0</v>
      </c>
      <c r="R506" s="255">
        <f t="shared" ca="1" si="16"/>
        <v>0</v>
      </c>
      <c r="S506" s="262"/>
      <c r="T506" s="255">
        <f ca="1">+T507</f>
        <v>0</v>
      </c>
      <c r="U506" s="254">
        <f t="shared" si="17"/>
        <v>1</v>
      </c>
      <c r="V506" s="362" t="str">
        <f>+VLOOKUP(A506,bd_lista!$A$3:$E$590,5,FALSE)</f>
        <v>Gobiernos Autonomos Municipales</v>
      </c>
      <c r="W506" s="361" t="str">
        <f>+V506</f>
        <v>Gobiernos Autonomos Municipales</v>
      </c>
      <c r="X506" s="254">
        <f>+VLOOKUP(A506,[2]Sheet1!$A$13:$D$744,4,FALSE)</f>
        <v>0</v>
      </c>
      <c r="Y506" s="254" t="e">
        <f>+VLOOKUP(X506,bd_lista!$A$3:$C$590,3,FALSE)</f>
        <v>#N/A</v>
      </c>
      <c r="Z506" s="316">
        <f>+X506</f>
        <v>0</v>
      </c>
      <c r="AA506" s="317" t="e">
        <f>+Y506</f>
        <v>#N/A</v>
      </c>
    </row>
    <row r="507" spans="1:27" customFormat="1" ht="15" hidden="1" customHeight="1">
      <c r="A507" s="32">
        <v>1228</v>
      </c>
      <c r="B507" s="307"/>
      <c r="C507" s="259" t="str">
        <f>+VLOOKUP(A507,bd_lista!$A$3:$C$590,3,FALSE)</f>
        <v>Gobierno Autónomo Municipal de Tacacoma</v>
      </c>
      <c r="D507" s="362"/>
      <c r="E507" s="256" t="s">
        <v>1314</v>
      </c>
      <c r="F507" s="255">
        <f ca="1">+IFERROR(INDEX('Hoja de Trabajo para listado'!$A$155:$Z$1048576,MATCH($A507,'Hoja de Trabajo para listado'!$A$155:$A$1048576,0),MATCH((CUADRO!F$5&amp;$E507),'Hoja de Trabajo para listado'!$A$151:$Z$151,0)),0)+IFERROR(INDEX('Hoja de Trabajo para listado'!$AB$155:$BA$1048576,MATCH($A507,'Hoja de Trabajo para listado'!$AB$155:$AB$1048576,0),MATCH((CUADRO!F$5&amp;$E507),'Hoja de Trabajo para listado'!$AB$151:$BA$151,0)),0)+IFERROR(INDEX('Hoja de Trabajo para listado'!$BC$155:$CB$1048576,MATCH($A507,'Hoja de Trabajo para listado'!$BC$155:$BC$1048576,0),MATCH((CUADRO!F$5&amp;$E507),'Hoja de Trabajo para listado'!$BC$151:$CB$151,0)),0)+IFERROR(INDEX('Hoja de Trabajo para listado'!$DE$153:$DG$274,MATCH($A507,'Hoja de Trabajo para listado'!$DE$153:$DE$1048576,0),MATCH((CUADRO!F$5&amp;$E507),'Hoja de Trabajo para listado'!$DE$151:$DG$151,0)),0)+IFERROR(INDEX('Hoja de Trabajo para listado'!$CD$155:$DC$1048576,MATCH($A507,'Hoja de Trabajo para listado'!$CD$155:$CD$1048576,0),MATCH((CUADRO!F$5&amp;$E507),'Hoja de Trabajo para listado'!$CD$151:$DC$151,0)),0)</f>
        <v>0</v>
      </c>
      <c r="G507" s="255">
        <f ca="1">+IFERROR(INDEX('Hoja de Trabajo para listado'!$A$155:$Z$1048576,MATCH($A507,'Hoja de Trabajo para listado'!$A$155:$A$1048576,0),MATCH((CUADRO!G$5&amp;$E507),'Hoja de Trabajo para listado'!$A$151:$Z$151,0)),0)+IFERROR(INDEX('Hoja de Trabajo para listado'!$AB$155:$BA$1048576,MATCH($A507,'Hoja de Trabajo para listado'!$AB$155:$AB$1048576,0),MATCH((CUADRO!G$5&amp;$E507),'Hoja de Trabajo para listado'!$AB$151:$BA$151,0)),0)+IFERROR(INDEX('Hoja de Trabajo para listado'!$BC$155:$CB$1048576,MATCH($A507,'Hoja de Trabajo para listado'!$BC$155:$BC$1048576,0),MATCH((CUADRO!G$5&amp;$E507),'Hoja de Trabajo para listado'!$BC$151:$CB$151,0)),0)+IFERROR(INDEX('Hoja de Trabajo para listado'!$DE$153:$DG$274,MATCH($A507,'Hoja de Trabajo para listado'!$DE$153:$DE$1048576,0),MATCH((CUADRO!G$5&amp;$E507),'Hoja de Trabajo para listado'!$DE$151:$DG$151,0)),0)+IFERROR(INDEX('Hoja de Trabajo para listado'!$CD$155:$DC$1048576,MATCH($A507,'Hoja de Trabajo para listado'!$CD$155:$CD$1048576,0),MATCH((CUADRO!G$5&amp;$E507),'Hoja de Trabajo para listado'!$CD$151:$DC$151,0)),0)</f>
        <v>0</v>
      </c>
      <c r="H507" s="255">
        <f ca="1">+IFERROR(INDEX('Hoja de Trabajo para listado'!$A$155:$Z$1048576,MATCH($A507,'Hoja de Trabajo para listado'!$A$155:$A$1048576,0),MATCH((CUADRO!H$5&amp;$E507),'Hoja de Trabajo para listado'!$A$151:$Z$151,0)),0)+IFERROR(INDEX('Hoja de Trabajo para listado'!$AB$155:$BA$1048576,MATCH($A507,'Hoja de Trabajo para listado'!$AB$155:$AB$1048576,0),MATCH((CUADRO!H$5&amp;$E507),'Hoja de Trabajo para listado'!$AB$151:$BA$151,0)),0)+IFERROR(INDEX('Hoja de Trabajo para listado'!$BC$155:$CB$1048576,MATCH($A507,'Hoja de Trabajo para listado'!$BC$155:$BC$1048576,0),MATCH((CUADRO!H$5&amp;$E507),'Hoja de Trabajo para listado'!$BC$151:$CB$151,0)),0)+IFERROR(INDEX('Hoja de Trabajo para listado'!$DE$153:$DG$274,MATCH($A507,'Hoja de Trabajo para listado'!$DE$153:$DE$1048576,0),MATCH((CUADRO!H$5&amp;$E507),'Hoja de Trabajo para listado'!$DE$151:$DG$151,0)),0)+IFERROR(INDEX('Hoja de Trabajo para listado'!$CD$155:$DC$1048576,MATCH($A507,'Hoja de Trabajo para listado'!$CD$155:$CD$1048576,0),MATCH((CUADRO!H$5&amp;$E507),'Hoja de Trabajo para listado'!$CD$151:$DC$151,0)),0)</f>
        <v>0</v>
      </c>
      <c r="I507" s="255">
        <f ca="1">+IFERROR(INDEX('Hoja de Trabajo para listado'!$A$155:$Z$1048576,MATCH($A507,'Hoja de Trabajo para listado'!$A$155:$A$1048576,0),MATCH((CUADRO!I$5&amp;$E507),'Hoja de Trabajo para listado'!$A$151:$Z$151,0)),0)+IFERROR(INDEX('Hoja de Trabajo para listado'!$AB$155:$BA$1048576,MATCH($A507,'Hoja de Trabajo para listado'!$AB$155:$AB$1048576,0),MATCH((CUADRO!I$5&amp;$E507),'Hoja de Trabajo para listado'!$AB$151:$BA$151,0)),0)+IFERROR(INDEX('Hoja de Trabajo para listado'!$BC$155:$CB$1048576,MATCH($A507,'Hoja de Trabajo para listado'!$BC$155:$BC$1048576,0),MATCH((CUADRO!I$5&amp;$E507),'Hoja de Trabajo para listado'!$BC$151:$CB$151,0)),0)+IFERROR(INDEX('Hoja de Trabajo para listado'!$DE$153:$DG$274,MATCH($A507,'Hoja de Trabajo para listado'!$DE$153:$DE$1048576,0),MATCH((CUADRO!I$5&amp;$E507),'Hoja de Trabajo para listado'!$DE$151:$DG$151,0)),0)+IFERROR(INDEX('Hoja de Trabajo para listado'!$CD$155:$DC$1048576,MATCH($A507,'Hoja de Trabajo para listado'!$CD$155:$CD$1048576,0),MATCH((CUADRO!I$5&amp;$E507),'Hoja de Trabajo para listado'!$CD$151:$DC$151,0)),0)</f>
        <v>0</v>
      </c>
      <c r="J507" s="255">
        <f ca="1">+IFERROR(INDEX('Hoja de Trabajo para listado'!$A$155:$Z$1048576,MATCH($A507,'Hoja de Trabajo para listado'!$A$155:$A$1048576,0),MATCH((CUADRO!J$5&amp;$E507),'Hoja de Trabajo para listado'!$A$151:$Z$151,0)),0)+IFERROR(INDEX('Hoja de Trabajo para listado'!$AB$155:$BA$1048576,MATCH($A507,'Hoja de Trabajo para listado'!$AB$155:$AB$1048576,0),MATCH((CUADRO!J$5&amp;$E507),'Hoja de Trabajo para listado'!$AB$151:$BA$151,0)),0)+IFERROR(INDEX('Hoja de Trabajo para listado'!$BC$155:$CB$1048576,MATCH($A507,'Hoja de Trabajo para listado'!$BC$155:$BC$1048576,0),MATCH((CUADRO!J$5&amp;$E507),'Hoja de Trabajo para listado'!$BC$151:$CB$151,0)),0)+IFERROR(INDEX('Hoja de Trabajo para listado'!$DE$153:$DG$274,MATCH($A507,'Hoja de Trabajo para listado'!$DE$153:$DE$1048576,0),MATCH((CUADRO!J$5&amp;$E507),'Hoja de Trabajo para listado'!$DE$151:$DG$151,0)),0)+IFERROR(INDEX('Hoja de Trabajo para listado'!$CD$155:$DC$1048576,MATCH($A507,'Hoja de Trabajo para listado'!$CD$155:$CD$1048576,0),MATCH((CUADRO!J$5&amp;$E507),'Hoja de Trabajo para listado'!$CD$151:$DC$151,0)),0)</f>
        <v>0</v>
      </c>
      <c r="K507" s="255">
        <f ca="1">+IFERROR(INDEX('Hoja de Trabajo para listado'!$A$155:$Z$1048576,MATCH($A507,'Hoja de Trabajo para listado'!$A$155:$A$1048576,0),MATCH((CUADRO!K$5&amp;$E507),'Hoja de Trabajo para listado'!$A$151:$Z$151,0)),0)+IFERROR(INDEX('Hoja de Trabajo para listado'!$AB$155:$BA$1048576,MATCH($A507,'Hoja de Trabajo para listado'!$AB$155:$AB$1048576,0),MATCH((CUADRO!K$5&amp;$E507),'Hoja de Trabajo para listado'!$AB$151:$BA$151,0)),0)+IFERROR(INDEX('Hoja de Trabajo para listado'!$BC$155:$CB$1048576,MATCH($A507,'Hoja de Trabajo para listado'!$BC$155:$BC$1048576,0),MATCH((CUADRO!K$5&amp;$E507),'Hoja de Trabajo para listado'!$BC$151:$CB$151,0)),0)+IFERROR(INDEX('Hoja de Trabajo para listado'!$DE$153:$DG$274,MATCH($A507,'Hoja de Trabajo para listado'!$DE$153:$DE$1048576,0),MATCH((CUADRO!K$5&amp;$E507),'Hoja de Trabajo para listado'!$DE$151:$DG$151,0)),0)+IFERROR(INDEX('Hoja de Trabajo para listado'!$CD$155:$DC$1048576,MATCH($A507,'Hoja de Trabajo para listado'!$CD$155:$CD$1048576,0),MATCH((CUADRO!K$5&amp;$E507),'Hoja de Trabajo para listado'!$CD$151:$DC$151,0)),0)</f>
        <v>0</v>
      </c>
      <c r="L507" s="255">
        <f ca="1">+IFERROR(INDEX('Hoja de Trabajo para listado'!$A$155:$Z$1048576,MATCH($A507,'Hoja de Trabajo para listado'!$A$155:$A$1048576,0),MATCH((CUADRO!L$5&amp;$E507),'Hoja de Trabajo para listado'!$A$151:$Z$151,0)),0)+IFERROR(INDEX('Hoja de Trabajo para listado'!$AB$155:$BA$1048576,MATCH($A507,'Hoja de Trabajo para listado'!$AB$155:$AB$1048576,0),MATCH((CUADRO!L$5&amp;$E507),'Hoja de Trabajo para listado'!$AB$151:$BA$151,0)),0)+IFERROR(INDEX('Hoja de Trabajo para listado'!$BC$155:$CB$1048576,MATCH($A507,'Hoja de Trabajo para listado'!$BC$155:$BC$1048576,0),MATCH((CUADRO!L$5&amp;$E507),'Hoja de Trabajo para listado'!$BC$151:$CB$151,0)),0)+IFERROR(INDEX('Hoja de Trabajo para listado'!$DE$153:$DG$274,MATCH($A507,'Hoja de Trabajo para listado'!$DE$153:$DE$1048576,0),MATCH((CUADRO!L$5&amp;$E507),'Hoja de Trabajo para listado'!$DE$151:$DG$151,0)),0)+IFERROR(INDEX('Hoja de Trabajo para listado'!$CD$155:$DC$1048576,MATCH($A507,'Hoja de Trabajo para listado'!$CD$155:$CD$1048576,0),MATCH((CUADRO!L$5&amp;$E507),'Hoja de Trabajo para listado'!$CD$151:$DC$151,0)),0)</f>
        <v>0</v>
      </c>
      <c r="M507" s="255">
        <f ca="1">+IFERROR(INDEX('Hoja de Trabajo para listado'!$A$155:$Z$1048576,MATCH($A507,'Hoja de Trabajo para listado'!$A$155:$A$1048576,0),MATCH((CUADRO!M$5&amp;$E507),'Hoja de Trabajo para listado'!$A$151:$Z$151,0)),0)+IFERROR(INDEX('Hoja de Trabajo para listado'!$AB$155:$BA$1048576,MATCH($A507,'Hoja de Trabajo para listado'!$AB$155:$AB$1048576,0),MATCH((CUADRO!M$5&amp;$E507),'Hoja de Trabajo para listado'!$AB$151:$BA$151,0)),0)+IFERROR(INDEX('Hoja de Trabajo para listado'!$BC$155:$CB$1048576,MATCH($A507,'Hoja de Trabajo para listado'!$BC$155:$BC$1048576,0),MATCH((CUADRO!M$5&amp;$E507),'Hoja de Trabajo para listado'!$BC$151:$CB$151,0)),0)+IFERROR(INDEX('Hoja de Trabajo para listado'!$DE$153:$DG$274,MATCH($A507,'Hoja de Trabajo para listado'!$DE$153:$DE$1048576,0),MATCH((CUADRO!M$5&amp;$E507),'Hoja de Trabajo para listado'!$DE$151:$DG$151,0)),0)+IFERROR(INDEX('Hoja de Trabajo para listado'!$CD$155:$DC$1048576,MATCH($A507,'Hoja de Trabajo para listado'!$CD$155:$CD$1048576,0),MATCH((CUADRO!M$5&amp;$E507),'Hoja de Trabajo para listado'!$CD$151:$DC$151,0)),0)</f>
        <v>0</v>
      </c>
      <c r="N507" s="255">
        <f ca="1">+IFERROR(INDEX('Hoja de Trabajo para listado'!$A$155:$Z$1048576,MATCH($A507,'Hoja de Trabajo para listado'!$A$155:$A$1048576,0),MATCH((CUADRO!N$5&amp;$E507),'Hoja de Trabajo para listado'!$A$151:$Z$151,0)),0)+IFERROR(INDEX('Hoja de Trabajo para listado'!$AB$155:$BA$1048576,MATCH($A507,'Hoja de Trabajo para listado'!$AB$155:$AB$1048576,0),MATCH((CUADRO!N$5&amp;$E507),'Hoja de Trabajo para listado'!$AB$151:$BA$151,0)),0)+IFERROR(INDEX('Hoja de Trabajo para listado'!$BC$155:$CB$1048576,MATCH($A507,'Hoja de Trabajo para listado'!$BC$155:$BC$1048576,0),MATCH((CUADRO!N$5&amp;$E507),'Hoja de Trabajo para listado'!$BC$151:$CB$151,0)),0)+IFERROR(INDEX('Hoja de Trabajo para listado'!$DE$153:$DG$274,MATCH($A507,'Hoja de Trabajo para listado'!$DE$153:$DE$1048576,0),MATCH((CUADRO!N$5&amp;$E507),'Hoja de Trabajo para listado'!$DE$151:$DG$151,0)),0)+IFERROR(INDEX('Hoja de Trabajo para listado'!$CD$155:$DC$1048576,MATCH($A507,'Hoja de Trabajo para listado'!$CD$155:$CD$1048576,0),MATCH((CUADRO!N$5&amp;$E507),'Hoja de Trabajo para listado'!$CD$151:$DC$151,0)),0)</f>
        <v>0</v>
      </c>
      <c r="O507" s="255">
        <f ca="1">+IFERROR(INDEX('Hoja de Trabajo para listado'!$A$155:$Z$1048576,MATCH($A507,'Hoja de Trabajo para listado'!$A$155:$A$1048576,0),MATCH((CUADRO!O$5&amp;$E507),'Hoja de Trabajo para listado'!$A$151:$Z$151,0)),0)+IFERROR(INDEX('Hoja de Trabajo para listado'!$AB$155:$BA$1048576,MATCH($A507,'Hoja de Trabajo para listado'!$AB$155:$AB$1048576,0),MATCH((CUADRO!O$5&amp;$E507),'Hoja de Trabajo para listado'!$AB$151:$BA$151,0)),0)+IFERROR(INDEX('Hoja de Trabajo para listado'!$BC$155:$CB$1048576,MATCH($A507,'Hoja de Trabajo para listado'!$BC$155:$BC$1048576,0),MATCH((CUADRO!O$5&amp;$E507),'Hoja de Trabajo para listado'!$BC$151:$CB$151,0)),0)+IFERROR(INDEX('Hoja de Trabajo para listado'!$DE$153:$DG$274,MATCH($A507,'Hoja de Trabajo para listado'!$DE$153:$DE$1048576,0),MATCH((CUADRO!O$5&amp;$E507),'Hoja de Trabajo para listado'!$DE$151:$DG$151,0)),0)+IFERROR(INDEX('Hoja de Trabajo para listado'!$CD$155:$DC$1048576,MATCH($A507,'Hoja de Trabajo para listado'!$CD$155:$CD$1048576,0),MATCH((CUADRO!O$5&amp;$E507),'Hoja de Trabajo para listado'!$CD$151:$DC$151,0)),0)</f>
        <v>0</v>
      </c>
      <c r="P507" s="255">
        <f ca="1">+IFERROR(INDEX('Hoja de Trabajo para listado'!$A$155:$Z$1048576,MATCH($A507,'Hoja de Trabajo para listado'!$A$155:$A$1048576,0),MATCH((CUADRO!P$5&amp;$E507),'Hoja de Trabajo para listado'!$A$151:$Z$151,0)),0)+IFERROR(INDEX('Hoja de Trabajo para listado'!$AB$155:$BA$1048576,MATCH($A507,'Hoja de Trabajo para listado'!$AB$155:$AB$1048576,0),MATCH((CUADRO!P$5&amp;$E507),'Hoja de Trabajo para listado'!$AB$151:$BA$151,0)),0)+IFERROR(INDEX('Hoja de Trabajo para listado'!$BC$155:$CB$1048576,MATCH($A507,'Hoja de Trabajo para listado'!$BC$155:$BC$1048576,0),MATCH((CUADRO!P$5&amp;$E507),'Hoja de Trabajo para listado'!$BC$151:$CB$151,0)),0)+IFERROR(INDEX('Hoja de Trabajo para listado'!$DE$153:$DG$274,MATCH($A507,'Hoja de Trabajo para listado'!$DE$153:$DE$1048576,0),MATCH((CUADRO!P$5&amp;$E507),'Hoja de Trabajo para listado'!$DE$151:$DG$151,0)),0)+IFERROR(INDEX('Hoja de Trabajo para listado'!$CD$155:$DC$1048576,MATCH($A507,'Hoja de Trabajo para listado'!$CD$155:$CD$1048576,0),MATCH((CUADRO!P$5&amp;$E507),'Hoja de Trabajo para listado'!$CD$151:$DC$151,0)),0)</f>
        <v>0</v>
      </c>
      <c r="Q507" s="255">
        <f ca="1">+IFERROR(INDEX('Hoja de Trabajo para listado'!$A$155:$Z$1048576,MATCH($A507,'Hoja de Trabajo para listado'!$A$155:$A$1048576,0),MATCH((CUADRO!Q$5&amp;$E507),'Hoja de Trabajo para listado'!$A$151:$Z$151,0)),0)+IFERROR(INDEX('Hoja de Trabajo para listado'!$AB$155:$BA$1048576,MATCH($A507,'Hoja de Trabajo para listado'!$AB$155:$AB$1048576,0),MATCH((CUADRO!Q$5&amp;$E507),'Hoja de Trabajo para listado'!$AB$151:$BA$151,0)),0)+IFERROR(INDEX('Hoja de Trabajo para listado'!$BC$155:$CB$1048576,MATCH($A507,'Hoja de Trabajo para listado'!$BC$155:$BC$1048576,0),MATCH((CUADRO!Q$5&amp;$E507),'Hoja de Trabajo para listado'!$BC$151:$CB$151,0)),0)+IFERROR(INDEX('Hoja de Trabajo para listado'!$DE$153:$DG$274,MATCH($A507,'Hoja de Trabajo para listado'!$DE$153:$DE$1048576,0),MATCH((CUADRO!Q$5&amp;$E507),'Hoja de Trabajo para listado'!$DE$151:$DG$151,0)),0)+IFERROR(INDEX('Hoja de Trabajo para listado'!$CD$155:$DC$1048576,MATCH($A507,'Hoja de Trabajo para listado'!$CD$155:$CD$1048576,0),MATCH((CUADRO!Q$5&amp;$E507),'Hoja de Trabajo para listado'!$CD$151:$DC$151,0)),0)</f>
        <v>0</v>
      </c>
      <c r="R507" s="255">
        <f t="shared" ca="1" si="16"/>
        <v>0</v>
      </c>
      <c r="S507" s="262">
        <f ca="1">+R506+R507</f>
        <v>0</v>
      </c>
      <c r="T507" s="255">
        <f ca="1">+S507</f>
        <v>0</v>
      </c>
      <c r="U507" s="254">
        <f t="shared" si="17"/>
        <v>2</v>
      </c>
      <c r="V507" s="362" t="str">
        <f>+VLOOKUP(A507,bd_lista!$A$3:$E$590,5,FALSE)</f>
        <v>Gobiernos Autonomos Municipales</v>
      </c>
      <c r="W507" s="362"/>
      <c r="X507" s="254">
        <f>+VLOOKUP(A507,[2]Sheet1!$A$13:$D$744,4,FALSE)</f>
        <v>0</v>
      </c>
      <c r="Y507" s="254" t="e">
        <f>+VLOOKUP(X507,bd_lista!$A$3:$C$590,3,FALSE)</f>
        <v>#N/A</v>
      </c>
      <c r="Z507" s="314"/>
      <c r="AA507" s="315"/>
    </row>
    <row r="508" spans="1:27" customFormat="1" ht="15" hidden="1" customHeight="1">
      <c r="A508" s="32">
        <v>1229</v>
      </c>
      <c r="B508" s="306">
        <f>+A508</f>
        <v>1229</v>
      </c>
      <c r="C508" s="259" t="str">
        <f>+VLOOKUP(A508,bd_lista!$A$3:$C$590,3,FALSE)</f>
        <v>Gobierno Autónomo Municipal de Tipuani</v>
      </c>
      <c r="D508" s="361" t="str">
        <f>+C508</f>
        <v>Gobierno Autónomo Municipal de Tipuani</v>
      </c>
      <c r="E508" s="254" t="s">
        <v>1313</v>
      </c>
      <c r="F508" s="255">
        <f ca="1">+IFERROR(INDEX('Hoja de Trabajo para listado'!$A$155:$Z$1048576,MATCH($A508,'Hoja de Trabajo para listado'!$A$155:$A$1048576,0),MATCH((CUADRO!F$5&amp;$E508),'Hoja de Trabajo para listado'!$A$151:$Z$151,0)),0)+IFERROR(INDEX('Hoja de Trabajo para listado'!$AB$155:$BA$1048576,MATCH($A508,'Hoja de Trabajo para listado'!$AB$155:$AB$1048576,0),MATCH((CUADRO!F$5&amp;$E508),'Hoja de Trabajo para listado'!$AB$151:$BA$151,0)),0)+IFERROR(INDEX('Hoja de Trabajo para listado'!$BC$155:$CB$1048576,MATCH($A508,'Hoja de Trabajo para listado'!$BC$155:$BC$1048576,0),MATCH((CUADRO!F$5&amp;$E508),'Hoja de Trabajo para listado'!$BC$151:$CB$151,0)),0)+IFERROR(INDEX('Hoja de Trabajo para listado'!$DE$153:$DG$274,MATCH($A508,'Hoja de Trabajo para listado'!$DE$153:$DE$1048576,0),MATCH((CUADRO!F$5&amp;$E508),'Hoja de Trabajo para listado'!$DE$151:$DG$151,0)),0)+IFERROR(INDEX('Hoja de Trabajo para listado'!$CD$155:$DC$1048576,MATCH($A508,'Hoja de Trabajo para listado'!$CD$155:$CD$1048576,0),MATCH((CUADRO!F$5&amp;$E508),'Hoja de Trabajo para listado'!$CD$151:$DC$151,0)),0)</f>
        <v>0</v>
      </c>
      <c r="G508" s="255">
        <f ca="1">+IFERROR(INDEX('Hoja de Trabajo para listado'!$A$155:$Z$1048576,MATCH($A508,'Hoja de Trabajo para listado'!$A$155:$A$1048576,0),MATCH((CUADRO!G$5&amp;$E508),'Hoja de Trabajo para listado'!$A$151:$Z$151,0)),0)+IFERROR(INDEX('Hoja de Trabajo para listado'!$AB$155:$BA$1048576,MATCH($A508,'Hoja de Trabajo para listado'!$AB$155:$AB$1048576,0),MATCH((CUADRO!G$5&amp;$E508),'Hoja de Trabajo para listado'!$AB$151:$BA$151,0)),0)+IFERROR(INDEX('Hoja de Trabajo para listado'!$BC$155:$CB$1048576,MATCH($A508,'Hoja de Trabajo para listado'!$BC$155:$BC$1048576,0),MATCH((CUADRO!G$5&amp;$E508),'Hoja de Trabajo para listado'!$BC$151:$CB$151,0)),0)+IFERROR(INDEX('Hoja de Trabajo para listado'!$DE$153:$DG$274,MATCH($A508,'Hoja de Trabajo para listado'!$DE$153:$DE$1048576,0),MATCH((CUADRO!G$5&amp;$E508),'Hoja de Trabajo para listado'!$DE$151:$DG$151,0)),0)+IFERROR(INDEX('Hoja de Trabajo para listado'!$CD$155:$DC$1048576,MATCH($A508,'Hoja de Trabajo para listado'!$CD$155:$CD$1048576,0),MATCH((CUADRO!G$5&amp;$E508),'Hoja de Trabajo para listado'!$CD$151:$DC$151,0)),0)</f>
        <v>0</v>
      </c>
      <c r="H508" s="255">
        <f ca="1">+IFERROR(INDEX('Hoja de Trabajo para listado'!$A$155:$Z$1048576,MATCH($A508,'Hoja de Trabajo para listado'!$A$155:$A$1048576,0),MATCH((CUADRO!H$5&amp;$E508),'Hoja de Trabajo para listado'!$A$151:$Z$151,0)),0)+IFERROR(INDEX('Hoja de Trabajo para listado'!$AB$155:$BA$1048576,MATCH($A508,'Hoja de Trabajo para listado'!$AB$155:$AB$1048576,0),MATCH((CUADRO!H$5&amp;$E508),'Hoja de Trabajo para listado'!$AB$151:$BA$151,0)),0)+IFERROR(INDEX('Hoja de Trabajo para listado'!$BC$155:$CB$1048576,MATCH($A508,'Hoja de Trabajo para listado'!$BC$155:$BC$1048576,0),MATCH((CUADRO!H$5&amp;$E508),'Hoja de Trabajo para listado'!$BC$151:$CB$151,0)),0)+IFERROR(INDEX('Hoja de Trabajo para listado'!$DE$153:$DG$274,MATCH($A508,'Hoja de Trabajo para listado'!$DE$153:$DE$1048576,0),MATCH((CUADRO!H$5&amp;$E508),'Hoja de Trabajo para listado'!$DE$151:$DG$151,0)),0)+IFERROR(INDEX('Hoja de Trabajo para listado'!$CD$155:$DC$1048576,MATCH($A508,'Hoja de Trabajo para listado'!$CD$155:$CD$1048576,0),MATCH((CUADRO!H$5&amp;$E508),'Hoja de Trabajo para listado'!$CD$151:$DC$151,0)),0)</f>
        <v>0</v>
      </c>
      <c r="I508" s="255">
        <f ca="1">+IFERROR(INDEX('Hoja de Trabajo para listado'!$A$155:$Z$1048576,MATCH($A508,'Hoja de Trabajo para listado'!$A$155:$A$1048576,0),MATCH((CUADRO!I$5&amp;$E508),'Hoja de Trabajo para listado'!$A$151:$Z$151,0)),0)+IFERROR(INDEX('Hoja de Trabajo para listado'!$AB$155:$BA$1048576,MATCH($A508,'Hoja de Trabajo para listado'!$AB$155:$AB$1048576,0),MATCH((CUADRO!I$5&amp;$E508),'Hoja de Trabajo para listado'!$AB$151:$BA$151,0)),0)+IFERROR(INDEX('Hoja de Trabajo para listado'!$BC$155:$CB$1048576,MATCH($A508,'Hoja de Trabajo para listado'!$BC$155:$BC$1048576,0),MATCH((CUADRO!I$5&amp;$E508),'Hoja de Trabajo para listado'!$BC$151:$CB$151,0)),0)+IFERROR(INDEX('Hoja de Trabajo para listado'!$DE$153:$DG$274,MATCH($A508,'Hoja de Trabajo para listado'!$DE$153:$DE$1048576,0),MATCH((CUADRO!I$5&amp;$E508),'Hoja de Trabajo para listado'!$DE$151:$DG$151,0)),0)+IFERROR(INDEX('Hoja de Trabajo para listado'!$CD$155:$DC$1048576,MATCH($A508,'Hoja de Trabajo para listado'!$CD$155:$CD$1048576,0),MATCH((CUADRO!I$5&amp;$E508),'Hoja de Trabajo para listado'!$CD$151:$DC$151,0)),0)</f>
        <v>0</v>
      </c>
      <c r="J508" s="255">
        <f ca="1">+IFERROR(INDEX('Hoja de Trabajo para listado'!$A$155:$Z$1048576,MATCH($A508,'Hoja de Trabajo para listado'!$A$155:$A$1048576,0),MATCH((CUADRO!J$5&amp;$E508),'Hoja de Trabajo para listado'!$A$151:$Z$151,0)),0)+IFERROR(INDEX('Hoja de Trabajo para listado'!$AB$155:$BA$1048576,MATCH($A508,'Hoja de Trabajo para listado'!$AB$155:$AB$1048576,0),MATCH((CUADRO!J$5&amp;$E508),'Hoja de Trabajo para listado'!$AB$151:$BA$151,0)),0)+IFERROR(INDEX('Hoja de Trabajo para listado'!$BC$155:$CB$1048576,MATCH($A508,'Hoja de Trabajo para listado'!$BC$155:$BC$1048576,0),MATCH((CUADRO!J$5&amp;$E508),'Hoja de Trabajo para listado'!$BC$151:$CB$151,0)),0)+IFERROR(INDEX('Hoja de Trabajo para listado'!$DE$153:$DG$274,MATCH($A508,'Hoja de Trabajo para listado'!$DE$153:$DE$1048576,0),MATCH((CUADRO!J$5&amp;$E508),'Hoja de Trabajo para listado'!$DE$151:$DG$151,0)),0)+IFERROR(INDEX('Hoja de Trabajo para listado'!$CD$155:$DC$1048576,MATCH($A508,'Hoja de Trabajo para listado'!$CD$155:$CD$1048576,0),MATCH((CUADRO!J$5&amp;$E508),'Hoja de Trabajo para listado'!$CD$151:$DC$151,0)),0)</f>
        <v>0</v>
      </c>
      <c r="K508" s="255">
        <f ca="1">+IFERROR(INDEX('Hoja de Trabajo para listado'!$A$155:$Z$1048576,MATCH($A508,'Hoja de Trabajo para listado'!$A$155:$A$1048576,0),MATCH((CUADRO!K$5&amp;$E508),'Hoja de Trabajo para listado'!$A$151:$Z$151,0)),0)+IFERROR(INDEX('Hoja de Trabajo para listado'!$AB$155:$BA$1048576,MATCH($A508,'Hoja de Trabajo para listado'!$AB$155:$AB$1048576,0),MATCH((CUADRO!K$5&amp;$E508),'Hoja de Trabajo para listado'!$AB$151:$BA$151,0)),0)+IFERROR(INDEX('Hoja de Trabajo para listado'!$BC$155:$CB$1048576,MATCH($A508,'Hoja de Trabajo para listado'!$BC$155:$BC$1048576,0),MATCH((CUADRO!K$5&amp;$E508),'Hoja de Trabajo para listado'!$BC$151:$CB$151,0)),0)+IFERROR(INDEX('Hoja de Trabajo para listado'!$DE$153:$DG$274,MATCH($A508,'Hoja de Trabajo para listado'!$DE$153:$DE$1048576,0),MATCH((CUADRO!K$5&amp;$E508),'Hoja de Trabajo para listado'!$DE$151:$DG$151,0)),0)+IFERROR(INDEX('Hoja de Trabajo para listado'!$CD$155:$DC$1048576,MATCH($A508,'Hoja de Trabajo para listado'!$CD$155:$CD$1048576,0),MATCH((CUADRO!K$5&amp;$E508),'Hoja de Trabajo para listado'!$CD$151:$DC$151,0)),0)</f>
        <v>0</v>
      </c>
      <c r="L508" s="255">
        <f ca="1">+IFERROR(INDEX('Hoja de Trabajo para listado'!$A$155:$Z$1048576,MATCH($A508,'Hoja de Trabajo para listado'!$A$155:$A$1048576,0),MATCH((CUADRO!L$5&amp;$E508),'Hoja de Trabajo para listado'!$A$151:$Z$151,0)),0)+IFERROR(INDEX('Hoja de Trabajo para listado'!$AB$155:$BA$1048576,MATCH($A508,'Hoja de Trabajo para listado'!$AB$155:$AB$1048576,0),MATCH((CUADRO!L$5&amp;$E508),'Hoja de Trabajo para listado'!$AB$151:$BA$151,0)),0)+IFERROR(INDEX('Hoja de Trabajo para listado'!$BC$155:$CB$1048576,MATCH($A508,'Hoja de Trabajo para listado'!$BC$155:$BC$1048576,0),MATCH((CUADRO!L$5&amp;$E508),'Hoja de Trabajo para listado'!$BC$151:$CB$151,0)),0)+IFERROR(INDEX('Hoja de Trabajo para listado'!$DE$153:$DG$274,MATCH($A508,'Hoja de Trabajo para listado'!$DE$153:$DE$1048576,0),MATCH((CUADRO!L$5&amp;$E508),'Hoja de Trabajo para listado'!$DE$151:$DG$151,0)),0)+IFERROR(INDEX('Hoja de Trabajo para listado'!$CD$155:$DC$1048576,MATCH($A508,'Hoja de Trabajo para listado'!$CD$155:$CD$1048576,0),MATCH((CUADRO!L$5&amp;$E508),'Hoja de Trabajo para listado'!$CD$151:$DC$151,0)),0)</f>
        <v>0</v>
      </c>
      <c r="M508" s="255">
        <f ca="1">+IFERROR(INDEX('Hoja de Trabajo para listado'!$A$155:$Z$1048576,MATCH($A508,'Hoja de Trabajo para listado'!$A$155:$A$1048576,0),MATCH((CUADRO!M$5&amp;$E508),'Hoja de Trabajo para listado'!$A$151:$Z$151,0)),0)+IFERROR(INDEX('Hoja de Trabajo para listado'!$AB$155:$BA$1048576,MATCH($A508,'Hoja de Trabajo para listado'!$AB$155:$AB$1048576,0),MATCH((CUADRO!M$5&amp;$E508),'Hoja de Trabajo para listado'!$AB$151:$BA$151,0)),0)+IFERROR(INDEX('Hoja de Trabajo para listado'!$BC$155:$CB$1048576,MATCH($A508,'Hoja de Trabajo para listado'!$BC$155:$BC$1048576,0),MATCH((CUADRO!M$5&amp;$E508),'Hoja de Trabajo para listado'!$BC$151:$CB$151,0)),0)+IFERROR(INDEX('Hoja de Trabajo para listado'!$DE$153:$DG$274,MATCH($A508,'Hoja de Trabajo para listado'!$DE$153:$DE$1048576,0),MATCH((CUADRO!M$5&amp;$E508),'Hoja de Trabajo para listado'!$DE$151:$DG$151,0)),0)+IFERROR(INDEX('Hoja de Trabajo para listado'!$CD$155:$DC$1048576,MATCH($A508,'Hoja de Trabajo para listado'!$CD$155:$CD$1048576,0),MATCH((CUADRO!M$5&amp;$E508),'Hoja de Trabajo para listado'!$CD$151:$DC$151,0)),0)</f>
        <v>0</v>
      </c>
      <c r="N508" s="255">
        <f ca="1">+IFERROR(INDEX('Hoja de Trabajo para listado'!$A$155:$Z$1048576,MATCH($A508,'Hoja de Trabajo para listado'!$A$155:$A$1048576,0),MATCH((CUADRO!N$5&amp;$E508),'Hoja de Trabajo para listado'!$A$151:$Z$151,0)),0)+IFERROR(INDEX('Hoja de Trabajo para listado'!$AB$155:$BA$1048576,MATCH($A508,'Hoja de Trabajo para listado'!$AB$155:$AB$1048576,0),MATCH((CUADRO!N$5&amp;$E508),'Hoja de Trabajo para listado'!$AB$151:$BA$151,0)),0)+IFERROR(INDEX('Hoja de Trabajo para listado'!$BC$155:$CB$1048576,MATCH($A508,'Hoja de Trabajo para listado'!$BC$155:$BC$1048576,0),MATCH((CUADRO!N$5&amp;$E508),'Hoja de Trabajo para listado'!$BC$151:$CB$151,0)),0)+IFERROR(INDEX('Hoja de Trabajo para listado'!$DE$153:$DG$274,MATCH($A508,'Hoja de Trabajo para listado'!$DE$153:$DE$1048576,0),MATCH((CUADRO!N$5&amp;$E508),'Hoja de Trabajo para listado'!$DE$151:$DG$151,0)),0)+IFERROR(INDEX('Hoja de Trabajo para listado'!$CD$155:$DC$1048576,MATCH($A508,'Hoja de Trabajo para listado'!$CD$155:$CD$1048576,0),MATCH((CUADRO!N$5&amp;$E508),'Hoja de Trabajo para listado'!$CD$151:$DC$151,0)),0)</f>
        <v>0</v>
      </c>
      <c r="O508" s="255">
        <f ca="1">+IFERROR(INDEX('Hoja de Trabajo para listado'!$A$155:$Z$1048576,MATCH($A508,'Hoja de Trabajo para listado'!$A$155:$A$1048576,0),MATCH((CUADRO!O$5&amp;$E508),'Hoja de Trabajo para listado'!$A$151:$Z$151,0)),0)+IFERROR(INDEX('Hoja de Trabajo para listado'!$AB$155:$BA$1048576,MATCH($A508,'Hoja de Trabajo para listado'!$AB$155:$AB$1048576,0),MATCH((CUADRO!O$5&amp;$E508),'Hoja de Trabajo para listado'!$AB$151:$BA$151,0)),0)+IFERROR(INDEX('Hoja de Trabajo para listado'!$BC$155:$CB$1048576,MATCH($A508,'Hoja de Trabajo para listado'!$BC$155:$BC$1048576,0),MATCH((CUADRO!O$5&amp;$E508),'Hoja de Trabajo para listado'!$BC$151:$CB$151,0)),0)+IFERROR(INDEX('Hoja de Trabajo para listado'!$DE$153:$DG$274,MATCH($A508,'Hoja de Trabajo para listado'!$DE$153:$DE$1048576,0),MATCH((CUADRO!O$5&amp;$E508),'Hoja de Trabajo para listado'!$DE$151:$DG$151,0)),0)+IFERROR(INDEX('Hoja de Trabajo para listado'!$CD$155:$DC$1048576,MATCH($A508,'Hoja de Trabajo para listado'!$CD$155:$CD$1048576,0),MATCH((CUADRO!O$5&amp;$E508),'Hoja de Trabajo para listado'!$CD$151:$DC$151,0)),0)</f>
        <v>0</v>
      </c>
      <c r="P508" s="255">
        <f ca="1">+IFERROR(INDEX('Hoja de Trabajo para listado'!$A$155:$Z$1048576,MATCH($A508,'Hoja de Trabajo para listado'!$A$155:$A$1048576,0),MATCH((CUADRO!P$5&amp;$E508),'Hoja de Trabajo para listado'!$A$151:$Z$151,0)),0)+IFERROR(INDEX('Hoja de Trabajo para listado'!$AB$155:$BA$1048576,MATCH($A508,'Hoja de Trabajo para listado'!$AB$155:$AB$1048576,0),MATCH((CUADRO!P$5&amp;$E508),'Hoja de Trabajo para listado'!$AB$151:$BA$151,0)),0)+IFERROR(INDEX('Hoja de Trabajo para listado'!$BC$155:$CB$1048576,MATCH($A508,'Hoja de Trabajo para listado'!$BC$155:$BC$1048576,0),MATCH((CUADRO!P$5&amp;$E508),'Hoja de Trabajo para listado'!$BC$151:$CB$151,0)),0)+IFERROR(INDEX('Hoja de Trabajo para listado'!$DE$153:$DG$274,MATCH($A508,'Hoja de Trabajo para listado'!$DE$153:$DE$1048576,0),MATCH((CUADRO!P$5&amp;$E508),'Hoja de Trabajo para listado'!$DE$151:$DG$151,0)),0)+IFERROR(INDEX('Hoja de Trabajo para listado'!$CD$155:$DC$1048576,MATCH($A508,'Hoja de Trabajo para listado'!$CD$155:$CD$1048576,0),MATCH((CUADRO!P$5&amp;$E508),'Hoja de Trabajo para listado'!$CD$151:$DC$151,0)),0)</f>
        <v>0</v>
      </c>
      <c r="Q508" s="255">
        <f ca="1">+IFERROR(INDEX('Hoja de Trabajo para listado'!$A$155:$Z$1048576,MATCH($A508,'Hoja de Trabajo para listado'!$A$155:$A$1048576,0),MATCH((CUADRO!Q$5&amp;$E508),'Hoja de Trabajo para listado'!$A$151:$Z$151,0)),0)+IFERROR(INDEX('Hoja de Trabajo para listado'!$AB$155:$BA$1048576,MATCH($A508,'Hoja de Trabajo para listado'!$AB$155:$AB$1048576,0),MATCH((CUADRO!Q$5&amp;$E508),'Hoja de Trabajo para listado'!$AB$151:$BA$151,0)),0)+IFERROR(INDEX('Hoja de Trabajo para listado'!$BC$155:$CB$1048576,MATCH($A508,'Hoja de Trabajo para listado'!$BC$155:$BC$1048576,0),MATCH((CUADRO!Q$5&amp;$E508),'Hoja de Trabajo para listado'!$BC$151:$CB$151,0)),0)+IFERROR(INDEX('Hoja de Trabajo para listado'!$DE$153:$DG$274,MATCH($A508,'Hoja de Trabajo para listado'!$DE$153:$DE$1048576,0),MATCH((CUADRO!Q$5&amp;$E508),'Hoja de Trabajo para listado'!$DE$151:$DG$151,0)),0)+IFERROR(INDEX('Hoja de Trabajo para listado'!$CD$155:$DC$1048576,MATCH($A508,'Hoja de Trabajo para listado'!$CD$155:$CD$1048576,0),MATCH((CUADRO!Q$5&amp;$E508),'Hoja de Trabajo para listado'!$CD$151:$DC$151,0)),0)</f>
        <v>0</v>
      </c>
      <c r="R508" s="255">
        <f t="shared" ca="1" si="16"/>
        <v>0</v>
      </c>
      <c r="S508" s="262"/>
      <c r="T508" s="255">
        <f ca="1">+T509</f>
        <v>0</v>
      </c>
      <c r="U508" s="254">
        <f t="shared" si="17"/>
        <v>1</v>
      </c>
      <c r="V508" s="362" t="str">
        <f>+VLOOKUP(A508,bd_lista!$A$3:$E$590,5,FALSE)</f>
        <v>Gobiernos Autonomos Municipales</v>
      </c>
      <c r="W508" s="361" t="str">
        <f>+V508</f>
        <v>Gobiernos Autonomos Municipales</v>
      </c>
      <c r="X508" s="254">
        <f>+VLOOKUP(A508,[2]Sheet1!$A$13:$D$744,4,FALSE)</f>
        <v>0</v>
      </c>
      <c r="Y508" s="254" t="e">
        <f>+VLOOKUP(X508,bd_lista!$A$3:$C$590,3,FALSE)</f>
        <v>#N/A</v>
      </c>
      <c r="Z508" s="316">
        <f>+X508</f>
        <v>0</v>
      </c>
      <c r="AA508" s="317" t="e">
        <f>+Y508</f>
        <v>#N/A</v>
      </c>
    </row>
    <row r="509" spans="1:27" customFormat="1" ht="15" hidden="1" customHeight="1">
      <c r="A509" s="32">
        <v>1229</v>
      </c>
      <c r="B509" s="307"/>
      <c r="C509" s="259" t="str">
        <f>+VLOOKUP(A509,bd_lista!$A$3:$C$590,3,FALSE)</f>
        <v>Gobierno Autónomo Municipal de Tipuani</v>
      </c>
      <c r="D509" s="362"/>
      <c r="E509" s="256" t="s">
        <v>1314</v>
      </c>
      <c r="F509" s="255">
        <f ca="1">+IFERROR(INDEX('Hoja de Trabajo para listado'!$A$155:$Z$1048576,MATCH($A509,'Hoja de Trabajo para listado'!$A$155:$A$1048576,0),MATCH((CUADRO!F$5&amp;$E509),'Hoja de Trabajo para listado'!$A$151:$Z$151,0)),0)+IFERROR(INDEX('Hoja de Trabajo para listado'!$AB$155:$BA$1048576,MATCH($A509,'Hoja de Trabajo para listado'!$AB$155:$AB$1048576,0),MATCH((CUADRO!F$5&amp;$E509),'Hoja de Trabajo para listado'!$AB$151:$BA$151,0)),0)+IFERROR(INDEX('Hoja de Trabajo para listado'!$BC$155:$CB$1048576,MATCH($A509,'Hoja de Trabajo para listado'!$BC$155:$BC$1048576,0),MATCH((CUADRO!F$5&amp;$E509),'Hoja de Trabajo para listado'!$BC$151:$CB$151,0)),0)+IFERROR(INDEX('Hoja de Trabajo para listado'!$DE$153:$DG$274,MATCH($A509,'Hoja de Trabajo para listado'!$DE$153:$DE$1048576,0),MATCH((CUADRO!F$5&amp;$E509),'Hoja de Trabajo para listado'!$DE$151:$DG$151,0)),0)+IFERROR(INDEX('Hoja de Trabajo para listado'!$CD$155:$DC$1048576,MATCH($A509,'Hoja de Trabajo para listado'!$CD$155:$CD$1048576,0),MATCH((CUADRO!F$5&amp;$E509),'Hoja de Trabajo para listado'!$CD$151:$DC$151,0)),0)</f>
        <v>0</v>
      </c>
      <c r="G509" s="255">
        <f ca="1">+IFERROR(INDEX('Hoja de Trabajo para listado'!$A$155:$Z$1048576,MATCH($A509,'Hoja de Trabajo para listado'!$A$155:$A$1048576,0),MATCH((CUADRO!G$5&amp;$E509),'Hoja de Trabajo para listado'!$A$151:$Z$151,0)),0)+IFERROR(INDEX('Hoja de Trabajo para listado'!$AB$155:$BA$1048576,MATCH($A509,'Hoja de Trabajo para listado'!$AB$155:$AB$1048576,0),MATCH((CUADRO!G$5&amp;$E509),'Hoja de Trabajo para listado'!$AB$151:$BA$151,0)),0)+IFERROR(INDEX('Hoja de Trabajo para listado'!$BC$155:$CB$1048576,MATCH($A509,'Hoja de Trabajo para listado'!$BC$155:$BC$1048576,0),MATCH((CUADRO!G$5&amp;$E509),'Hoja de Trabajo para listado'!$BC$151:$CB$151,0)),0)+IFERROR(INDEX('Hoja de Trabajo para listado'!$DE$153:$DG$274,MATCH($A509,'Hoja de Trabajo para listado'!$DE$153:$DE$1048576,0),MATCH((CUADRO!G$5&amp;$E509),'Hoja de Trabajo para listado'!$DE$151:$DG$151,0)),0)+IFERROR(INDEX('Hoja de Trabajo para listado'!$CD$155:$DC$1048576,MATCH($A509,'Hoja de Trabajo para listado'!$CD$155:$CD$1048576,0),MATCH((CUADRO!G$5&amp;$E509),'Hoja de Trabajo para listado'!$CD$151:$DC$151,0)),0)</f>
        <v>0</v>
      </c>
      <c r="H509" s="255">
        <f ca="1">+IFERROR(INDEX('Hoja de Trabajo para listado'!$A$155:$Z$1048576,MATCH($A509,'Hoja de Trabajo para listado'!$A$155:$A$1048576,0),MATCH((CUADRO!H$5&amp;$E509),'Hoja de Trabajo para listado'!$A$151:$Z$151,0)),0)+IFERROR(INDEX('Hoja de Trabajo para listado'!$AB$155:$BA$1048576,MATCH($A509,'Hoja de Trabajo para listado'!$AB$155:$AB$1048576,0),MATCH((CUADRO!H$5&amp;$E509),'Hoja de Trabajo para listado'!$AB$151:$BA$151,0)),0)+IFERROR(INDEX('Hoja de Trabajo para listado'!$BC$155:$CB$1048576,MATCH($A509,'Hoja de Trabajo para listado'!$BC$155:$BC$1048576,0),MATCH((CUADRO!H$5&amp;$E509),'Hoja de Trabajo para listado'!$BC$151:$CB$151,0)),0)+IFERROR(INDEX('Hoja de Trabajo para listado'!$DE$153:$DG$274,MATCH($A509,'Hoja de Trabajo para listado'!$DE$153:$DE$1048576,0),MATCH((CUADRO!H$5&amp;$E509),'Hoja de Trabajo para listado'!$DE$151:$DG$151,0)),0)+IFERROR(INDEX('Hoja de Trabajo para listado'!$CD$155:$DC$1048576,MATCH($A509,'Hoja de Trabajo para listado'!$CD$155:$CD$1048576,0),MATCH((CUADRO!H$5&amp;$E509),'Hoja de Trabajo para listado'!$CD$151:$DC$151,0)),0)</f>
        <v>0</v>
      </c>
      <c r="I509" s="255">
        <f ca="1">+IFERROR(INDEX('Hoja de Trabajo para listado'!$A$155:$Z$1048576,MATCH($A509,'Hoja de Trabajo para listado'!$A$155:$A$1048576,0),MATCH((CUADRO!I$5&amp;$E509),'Hoja de Trabajo para listado'!$A$151:$Z$151,0)),0)+IFERROR(INDEX('Hoja de Trabajo para listado'!$AB$155:$BA$1048576,MATCH($A509,'Hoja de Trabajo para listado'!$AB$155:$AB$1048576,0),MATCH((CUADRO!I$5&amp;$E509),'Hoja de Trabajo para listado'!$AB$151:$BA$151,0)),0)+IFERROR(INDEX('Hoja de Trabajo para listado'!$BC$155:$CB$1048576,MATCH($A509,'Hoja de Trabajo para listado'!$BC$155:$BC$1048576,0),MATCH((CUADRO!I$5&amp;$E509),'Hoja de Trabajo para listado'!$BC$151:$CB$151,0)),0)+IFERROR(INDEX('Hoja de Trabajo para listado'!$DE$153:$DG$274,MATCH($A509,'Hoja de Trabajo para listado'!$DE$153:$DE$1048576,0),MATCH((CUADRO!I$5&amp;$E509),'Hoja de Trabajo para listado'!$DE$151:$DG$151,0)),0)+IFERROR(INDEX('Hoja de Trabajo para listado'!$CD$155:$DC$1048576,MATCH($A509,'Hoja de Trabajo para listado'!$CD$155:$CD$1048576,0),MATCH((CUADRO!I$5&amp;$E509),'Hoja de Trabajo para listado'!$CD$151:$DC$151,0)),0)</f>
        <v>0</v>
      </c>
      <c r="J509" s="255">
        <f ca="1">+IFERROR(INDEX('Hoja de Trabajo para listado'!$A$155:$Z$1048576,MATCH($A509,'Hoja de Trabajo para listado'!$A$155:$A$1048576,0),MATCH((CUADRO!J$5&amp;$E509),'Hoja de Trabajo para listado'!$A$151:$Z$151,0)),0)+IFERROR(INDEX('Hoja de Trabajo para listado'!$AB$155:$BA$1048576,MATCH($A509,'Hoja de Trabajo para listado'!$AB$155:$AB$1048576,0),MATCH((CUADRO!J$5&amp;$E509),'Hoja de Trabajo para listado'!$AB$151:$BA$151,0)),0)+IFERROR(INDEX('Hoja de Trabajo para listado'!$BC$155:$CB$1048576,MATCH($A509,'Hoja de Trabajo para listado'!$BC$155:$BC$1048576,0),MATCH((CUADRO!J$5&amp;$E509),'Hoja de Trabajo para listado'!$BC$151:$CB$151,0)),0)+IFERROR(INDEX('Hoja de Trabajo para listado'!$DE$153:$DG$274,MATCH($A509,'Hoja de Trabajo para listado'!$DE$153:$DE$1048576,0),MATCH((CUADRO!J$5&amp;$E509),'Hoja de Trabajo para listado'!$DE$151:$DG$151,0)),0)+IFERROR(INDEX('Hoja de Trabajo para listado'!$CD$155:$DC$1048576,MATCH($A509,'Hoja de Trabajo para listado'!$CD$155:$CD$1048576,0),MATCH((CUADRO!J$5&amp;$E509),'Hoja de Trabajo para listado'!$CD$151:$DC$151,0)),0)</f>
        <v>0</v>
      </c>
      <c r="K509" s="255">
        <f ca="1">+IFERROR(INDEX('Hoja de Trabajo para listado'!$A$155:$Z$1048576,MATCH($A509,'Hoja de Trabajo para listado'!$A$155:$A$1048576,0),MATCH((CUADRO!K$5&amp;$E509),'Hoja de Trabajo para listado'!$A$151:$Z$151,0)),0)+IFERROR(INDEX('Hoja de Trabajo para listado'!$AB$155:$BA$1048576,MATCH($A509,'Hoja de Trabajo para listado'!$AB$155:$AB$1048576,0),MATCH((CUADRO!K$5&amp;$E509),'Hoja de Trabajo para listado'!$AB$151:$BA$151,0)),0)+IFERROR(INDEX('Hoja de Trabajo para listado'!$BC$155:$CB$1048576,MATCH($A509,'Hoja de Trabajo para listado'!$BC$155:$BC$1048576,0),MATCH((CUADRO!K$5&amp;$E509),'Hoja de Trabajo para listado'!$BC$151:$CB$151,0)),0)+IFERROR(INDEX('Hoja de Trabajo para listado'!$DE$153:$DG$274,MATCH($A509,'Hoja de Trabajo para listado'!$DE$153:$DE$1048576,0),MATCH((CUADRO!K$5&amp;$E509),'Hoja de Trabajo para listado'!$DE$151:$DG$151,0)),0)+IFERROR(INDEX('Hoja de Trabajo para listado'!$CD$155:$DC$1048576,MATCH($A509,'Hoja de Trabajo para listado'!$CD$155:$CD$1048576,0),MATCH((CUADRO!K$5&amp;$E509),'Hoja de Trabajo para listado'!$CD$151:$DC$151,0)),0)</f>
        <v>0</v>
      </c>
      <c r="L509" s="255">
        <f ca="1">+IFERROR(INDEX('Hoja de Trabajo para listado'!$A$155:$Z$1048576,MATCH($A509,'Hoja de Trabajo para listado'!$A$155:$A$1048576,0),MATCH((CUADRO!L$5&amp;$E509),'Hoja de Trabajo para listado'!$A$151:$Z$151,0)),0)+IFERROR(INDEX('Hoja de Trabajo para listado'!$AB$155:$BA$1048576,MATCH($A509,'Hoja de Trabajo para listado'!$AB$155:$AB$1048576,0),MATCH((CUADRO!L$5&amp;$E509),'Hoja de Trabajo para listado'!$AB$151:$BA$151,0)),0)+IFERROR(INDEX('Hoja de Trabajo para listado'!$BC$155:$CB$1048576,MATCH($A509,'Hoja de Trabajo para listado'!$BC$155:$BC$1048576,0),MATCH((CUADRO!L$5&amp;$E509),'Hoja de Trabajo para listado'!$BC$151:$CB$151,0)),0)+IFERROR(INDEX('Hoja de Trabajo para listado'!$DE$153:$DG$274,MATCH($A509,'Hoja de Trabajo para listado'!$DE$153:$DE$1048576,0),MATCH((CUADRO!L$5&amp;$E509),'Hoja de Trabajo para listado'!$DE$151:$DG$151,0)),0)+IFERROR(INDEX('Hoja de Trabajo para listado'!$CD$155:$DC$1048576,MATCH($A509,'Hoja de Trabajo para listado'!$CD$155:$CD$1048576,0),MATCH((CUADRO!L$5&amp;$E509),'Hoja de Trabajo para listado'!$CD$151:$DC$151,0)),0)</f>
        <v>0</v>
      </c>
      <c r="M509" s="255">
        <f ca="1">+IFERROR(INDEX('Hoja de Trabajo para listado'!$A$155:$Z$1048576,MATCH($A509,'Hoja de Trabajo para listado'!$A$155:$A$1048576,0),MATCH((CUADRO!M$5&amp;$E509),'Hoja de Trabajo para listado'!$A$151:$Z$151,0)),0)+IFERROR(INDEX('Hoja de Trabajo para listado'!$AB$155:$BA$1048576,MATCH($A509,'Hoja de Trabajo para listado'!$AB$155:$AB$1048576,0),MATCH((CUADRO!M$5&amp;$E509),'Hoja de Trabajo para listado'!$AB$151:$BA$151,0)),0)+IFERROR(INDEX('Hoja de Trabajo para listado'!$BC$155:$CB$1048576,MATCH($A509,'Hoja de Trabajo para listado'!$BC$155:$BC$1048576,0),MATCH((CUADRO!M$5&amp;$E509),'Hoja de Trabajo para listado'!$BC$151:$CB$151,0)),0)+IFERROR(INDEX('Hoja de Trabajo para listado'!$DE$153:$DG$274,MATCH($A509,'Hoja de Trabajo para listado'!$DE$153:$DE$1048576,0),MATCH((CUADRO!M$5&amp;$E509),'Hoja de Trabajo para listado'!$DE$151:$DG$151,0)),0)+IFERROR(INDEX('Hoja de Trabajo para listado'!$CD$155:$DC$1048576,MATCH($A509,'Hoja de Trabajo para listado'!$CD$155:$CD$1048576,0),MATCH((CUADRO!M$5&amp;$E509),'Hoja de Trabajo para listado'!$CD$151:$DC$151,0)),0)</f>
        <v>0</v>
      </c>
      <c r="N509" s="255">
        <f ca="1">+IFERROR(INDEX('Hoja de Trabajo para listado'!$A$155:$Z$1048576,MATCH($A509,'Hoja de Trabajo para listado'!$A$155:$A$1048576,0),MATCH((CUADRO!N$5&amp;$E509),'Hoja de Trabajo para listado'!$A$151:$Z$151,0)),0)+IFERROR(INDEX('Hoja de Trabajo para listado'!$AB$155:$BA$1048576,MATCH($A509,'Hoja de Trabajo para listado'!$AB$155:$AB$1048576,0),MATCH((CUADRO!N$5&amp;$E509),'Hoja de Trabajo para listado'!$AB$151:$BA$151,0)),0)+IFERROR(INDEX('Hoja de Trabajo para listado'!$BC$155:$CB$1048576,MATCH($A509,'Hoja de Trabajo para listado'!$BC$155:$BC$1048576,0),MATCH((CUADRO!N$5&amp;$E509),'Hoja de Trabajo para listado'!$BC$151:$CB$151,0)),0)+IFERROR(INDEX('Hoja de Trabajo para listado'!$DE$153:$DG$274,MATCH($A509,'Hoja de Trabajo para listado'!$DE$153:$DE$1048576,0),MATCH((CUADRO!N$5&amp;$E509),'Hoja de Trabajo para listado'!$DE$151:$DG$151,0)),0)+IFERROR(INDEX('Hoja de Trabajo para listado'!$CD$155:$DC$1048576,MATCH($A509,'Hoja de Trabajo para listado'!$CD$155:$CD$1048576,0),MATCH((CUADRO!N$5&amp;$E509),'Hoja de Trabajo para listado'!$CD$151:$DC$151,0)),0)</f>
        <v>0</v>
      </c>
      <c r="O509" s="255">
        <f ca="1">+IFERROR(INDEX('Hoja de Trabajo para listado'!$A$155:$Z$1048576,MATCH($A509,'Hoja de Trabajo para listado'!$A$155:$A$1048576,0),MATCH((CUADRO!O$5&amp;$E509),'Hoja de Trabajo para listado'!$A$151:$Z$151,0)),0)+IFERROR(INDEX('Hoja de Trabajo para listado'!$AB$155:$BA$1048576,MATCH($A509,'Hoja de Trabajo para listado'!$AB$155:$AB$1048576,0),MATCH((CUADRO!O$5&amp;$E509),'Hoja de Trabajo para listado'!$AB$151:$BA$151,0)),0)+IFERROR(INDEX('Hoja de Trabajo para listado'!$BC$155:$CB$1048576,MATCH($A509,'Hoja de Trabajo para listado'!$BC$155:$BC$1048576,0),MATCH((CUADRO!O$5&amp;$E509),'Hoja de Trabajo para listado'!$BC$151:$CB$151,0)),0)+IFERROR(INDEX('Hoja de Trabajo para listado'!$DE$153:$DG$274,MATCH($A509,'Hoja de Trabajo para listado'!$DE$153:$DE$1048576,0),MATCH((CUADRO!O$5&amp;$E509),'Hoja de Trabajo para listado'!$DE$151:$DG$151,0)),0)+IFERROR(INDEX('Hoja de Trabajo para listado'!$CD$155:$DC$1048576,MATCH($A509,'Hoja de Trabajo para listado'!$CD$155:$CD$1048576,0),MATCH((CUADRO!O$5&amp;$E509),'Hoja de Trabajo para listado'!$CD$151:$DC$151,0)),0)</f>
        <v>0</v>
      </c>
      <c r="P509" s="255">
        <f ca="1">+IFERROR(INDEX('Hoja de Trabajo para listado'!$A$155:$Z$1048576,MATCH($A509,'Hoja de Trabajo para listado'!$A$155:$A$1048576,0),MATCH((CUADRO!P$5&amp;$E509),'Hoja de Trabajo para listado'!$A$151:$Z$151,0)),0)+IFERROR(INDEX('Hoja de Trabajo para listado'!$AB$155:$BA$1048576,MATCH($A509,'Hoja de Trabajo para listado'!$AB$155:$AB$1048576,0),MATCH((CUADRO!P$5&amp;$E509),'Hoja de Trabajo para listado'!$AB$151:$BA$151,0)),0)+IFERROR(INDEX('Hoja de Trabajo para listado'!$BC$155:$CB$1048576,MATCH($A509,'Hoja de Trabajo para listado'!$BC$155:$BC$1048576,0),MATCH((CUADRO!P$5&amp;$E509),'Hoja de Trabajo para listado'!$BC$151:$CB$151,0)),0)+IFERROR(INDEX('Hoja de Trabajo para listado'!$DE$153:$DG$274,MATCH($A509,'Hoja de Trabajo para listado'!$DE$153:$DE$1048576,0),MATCH((CUADRO!P$5&amp;$E509),'Hoja de Trabajo para listado'!$DE$151:$DG$151,0)),0)+IFERROR(INDEX('Hoja de Trabajo para listado'!$CD$155:$DC$1048576,MATCH($A509,'Hoja de Trabajo para listado'!$CD$155:$CD$1048576,0),MATCH((CUADRO!P$5&amp;$E509),'Hoja de Trabajo para listado'!$CD$151:$DC$151,0)),0)</f>
        <v>0</v>
      </c>
      <c r="Q509" s="255">
        <f ca="1">+IFERROR(INDEX('Hoja de Trabajo para listado'!$A$155:$Z$1048576,MATCH($A509,'Hoja de Trabajo para listado'!$A$155:$A$1048576,0),MATCH((CUADRO!Q$5&amp;$E509),'Hoja de Trabajo para listado'!$A$151:$Z$151,0)),0)+IFERROR(INDEX('Hoja de Trabajo para listado'!$AB$155:$BA$1048576,MATCH($A509,'Hoja de Trabajo para listado'!$AB$155:$AB$1048576,0),MATCH((CUADRO!Q$5&amp;$E509),'Hoja de Trabajo para listado'!$AB$151:$BA$151,0)),0)+IFERROR(INDEX('Hoja de Trabajo para listado'!$BC$155:$CB$1048576,MATCH($A509,'Hoja de Trabajo para listado'!$BC$155:$BC$1048576,0),MATCH((CUADRO!Q$5&amp;$E509),'Hoja de Trabajo para listado'!$BC$151:$CB$151,0)),0)+IFERROR(INDEX('Hoja de Trabajo para listado'!$DE$153:$DG$274,MATCH($A509,'Hoja de Trabajo para listado'!$DE$153:$DE$1048576,0),MATCH((CUADRO!Q$5&amp;$E509),'Hoja de Trabajo para listado'!$DE$151:$DG$151,0)),0)+IFERROR(INDEX('Hoja de Trabajo para listado'!$CD$155:$DC$1048576,MATCH($A509,'Hoja de Trabajo para listado'!$CD$155:$CD$1048576,0),MATCH((CUADRO!Q$5&amp;$E509),'Hoja de Trabajo para listado'!$CD$151:$DC$151,0)),0)</f>
        <v>0</v>
      </c>
      <c r="R509" s="255">
        <f t="shared" ca="1" si="16"/>
        <v>0</v>
      </c>
      <c r="S509" s="262">
        <f ca="1">+R508+R509</f>
        <v>0</v>
      </c>
      <c r="T509" s="255">
        <f ca="1">+S509</f>
        <v>0</v>
      </c>
      <c r="U509" s="254">
        <f t="shared" si="17"/>
        <v>2</v>
      </c>
      <c r="V509" s="362" t="str">
        <f>+VLOOKUP(A509,bd_lista!$A$3:$E$590,5,FALSE)</f>
        <v>Gobiernos Autonomos Municipales</v>
      </c>
      <c r="W509" s="362"/>
      <c r="X509" s="254">
        <f>+VLOOKUP(A509,[2]Sheet1!$A$13:$D$744,4,FALSE)</f>
        <v>0</v>
      </c>
      <c r="Y509" s="254" t="e">
        <f>+VLOOKUP(X509,bd_lista!$A$3:$C$590,3,FALSE)</f>
        <v>#N/A</v>
      </c>
      <c r="Z509" s="314"/>
      <c r="AA509" s="315"/>
    </row>
    <row r="510" spans="1:27" customFormat="1" ht="15" hidden="1" customHeight="1">
      <c r="A510" s="32">
        <v>1230</v>
      </c>
      <c r="B510" s="306">
        <f>+A510</f>
        <v>1230</v>
      </c>
      <c r="C510" s="259" t="str">
        <f>+VLOOKUP(A510,bd_lista!$A$3:$C$590,3,FALSE)</f>
        <v>Gobierno Autónomo Municipal de Quiabaya</v>
      </c>
      <c r="D510" s="361" t="str">
        <f>+C510</f>
        <v>Gobierno Autónomo Municipal de Quiabaya</v>
      </c>
      <c r="E510" s="254" t="s">
        <v>1313</v>
      </c>
      <c r="F510" s="255">
        <f ca="1">+IFERROR(INDEX('Hoja de Trabajo para listado'!$A$155:$Z$1048576,MATCH($A510,'Hoja de Trabajo para listado'!$A$155:$A$1048576,0),MATCH((CUADRO!F$5&amp;$E510),'Hoja de Trabajo para listado'!$A$151:$Z$151,0)),0)+IFERROR(INDEX('Hoja de Trabajo para listado'!$AB$155:$BA$1048576,MATCH($A510,'Hoja de Trabajo para listado'!$AB$155:$AB$1048576,0),MATCH((CUADRO!F$5&amp;$E510),'Hoja de Trabajo para listado'!$AB$151:$BA$151,0)),0)+IFERROR(INDEX('Hoja de Trabajo para listado'!$BC$155:$CB$1048576,MATCH($A510,'Hoja de Trabajo para listado'!$BC$155:$BC$1048576,0),MATCH((CUADRO!F$5&amp;$E510),'Hoja de Trabajo para listado'!$BC$151:$CB$151,0)),0)+IFERROR(INDEX('Hoja de Trabajo para listado'!$DE$153:$DG$274,MATCH($A510,'Hoja de Trabajo para listado'!$DE$153:$DE$1048576,0),MATCH((CUADRO!F$5&amp;$E510),'Hoja de Trabajo para listado'!$DE$151:$DG$151,0)),0)+IFERROR(INDEX('Hoja de Trabajo para listado'!$CD$155:$DC$1048576,MATCH($A510,'Hoja de Trabajo para listado'!$CD$155:$CD$1048576,0),MATCH((CUADRO!F$5&amp;$E510),'Hoja de Trabajo para listado'!$CD$151:$DC$151,0)),0)</f>
        <v>0</v>
      </c>
      <c r="G510" s="255">
        <f ca="1">+IFERROR(INDEX('Hoja de Trabajo para listado'!$A$155:$Z$1048576,MATCH($A510,'Hoja de Trabajo para listado'!$A$155:$A$1048576,0),MATCH((CUADRO!G$5&amp;$E510),'Hoja de Trabajo para listado'!$A$151:$Z$151,0)),0)+IFERROR(INDEX('Hoja de Trabajo para listado'!$AB$155:$BA$1048576,MATCH($A510,'Hoja de Trabajo para listado'!$AB$155:$AB$1048576,0),MATCH((CUADRO!G$5&amp;$E510),'Hoja de Trabajo para listado'!$AB$151:$BA$151,0)),0)+IFERROR(INDEX('Hoja de Trabajo para listado'!$BC$155:$CB$1048576,MATCH($A510,'Hoja de Trabajo para listado'!$BC$155:$BC$1048576,0),MATCH((CUADRO!G$5&amp;$E510),'Hoja de Trabajo para listado'!$BC$151:$CB$151,0)),0)+IFERROR(INDEX('Hoja de Trabajo para listado'!$DE$153:$DG$274,MATCH($A510,'Hoja de Trabajo para listado'!$DE$153:$DE$1048576,0),MATCH((CUADRO!G$5&amp;$E510),'Hoja de Trabajo para listado'!$DE$151:$DG$151,0)),0)+IFERROR(INDEX('Hoja de Trabajo para listado'!$CD$155:$DC$1048576,MATCH($A510,'Hoja de Trabajo para listado'!$CD$155:$CD$1048576,0),MATCH((CUADRO!G$5&amp;$E510),'Hoja de Trabajo para listado'!$CD$151:$DC$151,0)),0)</f>
        <v>0</v>
      </c>
      <c r="H510" s="255">
        <f ca="1">+IFERROR(INDEX('Hoja de Trabajo para listado'!$A$155:$Z$1048576,MATCH($A510,'Hoja de Trabajo para listado'!$A$155:$A$1048576,0),MATCH((CUADRO!H$5&amp;$E510),'Hoja de Trabajo para listado'!$A$151:$Z$151,0)),0)+IFERROR(INDEX('Hoja de Trabajo para listado'!$AB$155:$BA$1048576,MATCH($A510,'Hoja de Trabajo para listado'!$AB$155:$AB$1048576,0),MATCH((CUADRO!H$5&amp;$E510),'Hoja de Trabajo para listado'!$AB$151:$BA$151,0)),0)+IFERROR(INDEX('Hoja de Trabajo para listado'!$BC$155:$CB$1048576,MATCH($A510,'Hoja de Trabajo para listado'!$BC$155:$BC$1048576,0),MATCH((CUADRO!H$5&amp;$E510),'Hoja de Trabajo para listado'!$BC$151:$CB$151,0)),0)+IFERROR(INDEX('Hoja de Trabajo para listado'!$DE$153:$DG$274,MATCH($A510,'Hoja de Trabajo para listado'!$DE$153:$DE$1048576,0),MATCH((CUADRO!H$5&amp;$E510),'Hoja de Trabajo para listado'!$DE$151:$DG$151,0)),0)+IFERROR(INDEX('Hoja de Trabajo para listado'!$CD$155:$DC$1048576,MATCH($A510,'Hoja de Trabajo para listado'!$CD$155:$CD$1048576,0),MATCH((CUADRO!H$5&amp;$E510),'Hoja de Trabajo para listado'!$CD$151:$DC$151,0)),0)</f>
        <v>0</v>
      </c>
      <c r="I510" s="255">
        <f ca="1">+IFERROR(INDEX('Hoja de Trabajo para listado'!$A$155:$Z$1048576,MATCH($A510,'Hoja de Trabajo para listado'!$A$155:$A$1048576,0),MATCH((CUADRO!I$5&amp;$E510),'Hoja de Trabajo para listado'!$A$151:$Z$151,0)),0)+IFERROR(INDEX('Hoja de Trabajo para listado'!$AB$155:$BA$1048576,MATCH($A510,'Hoja de Trabajo para listado'!$AB$155:$AB$1048576,0),MATCH((CUADRO!I$5&amp;$E510),'Hoja de Trabajo para listado'!$AB$151:$BA$151,0)),0)+IFERROR(INDEX('Hoja de Trabajo para listado'!$BC$155:$CB$1048576,MATCH($A510,'Hoja de Trabajo para listado'!$BC$155:$BC$1048576,0),MATCH((CUADRO!I$5&amp;$E510),'Hoja de Trabajo para listado'!$BC$151:$CB$151,0)),0)+IFERROR(INDEX('Hoja de Trabajo para listado'!$DE$153:$DG$274,MATCH($A510,'Hoja de Trabajo para listado'!$DE$153:$DE$1048576,0),MATCH((CUADRO!I$5&amp;$E510),'Hoja de Trabajo para listado'!$DE$151:$DG$151,0)),0)+IFERROR(INDEX('Hoja de Trabajo para listado'!$CD$155:$DC$1048576,MATCH($A510,'Hoja de Trabajo para listado'!$CD$155:$CD$1048576,0),MATCH((CUADRO!I$5&amp;$E510),'Hoja de Trabajo para listado'!$CD$151:$DC$151,0)),0)</f>
        <v>0</v>
      </c>
      <c r="J510" s="255">
        <f ca="1">+IFERROR(INDEX('Hoja de Trabajo para listado'!$A$155:$Z$1048576,MATCH($A510,'Hoja de Trabajo para listado'!$A$155:$A$1048576,0),MATCH((CUADRO!J$5&amp;$E510),'Hoja de Trabajo para listado'!$A$151:$Z$151,0)),0)+IFERROR(INDEX('Hoja de Trabajo para listado'!$AB$155:$BA$1048576,MATCH($A510,'Hoja de Trabajo para listado'!$AB$155:$AB$1048576,0),MATCH((CUADRO!J$5&amp;$E510),'Hoja de Trabajo para listado'!$AB$151:$BA$151,0)),0)+IFERROR(INDEX('Hoja de Trabajo para listado'!$BC$155:$CB$1048576,MATCH($A510,'Hoja de Trabajo para listado'!$BC$155:$BC$1048576,0),MATCH((CUADRO!J$5&amp;$E510),'Hoja de Trabajo para listado'!$BC$151:$CB$151,0)),0)+IFERROR(INDEX('Hoja de Trabajo para listado'!$DE$153:$DG$274,MATCH($A510,'Hoja de Trabajo para listado'!$DE$153:$DE$1048576,0),MATCH((CUADRO!J$5&amp;$E510),'Hoja de Trabajo para listado'!$DE$151:$DG$151,0)),0)+IFERROR(INDEX('Hoja de Trabajo para listado'!$CD$155:$DC$1048576,MATCH($A510,'Hoja de Trabajo para listado'!$CD$155:$CD$1048576,0),MATCH((CUADRO!J$5&amp;$E510),'Hoja de Trabajo para listado'!$CD$151:$DC$151,0)),0)</f>
        <v>0</v>
      </c>
      <c r="K510" s="255">
        <f ca="1">+IFERROR(INDEX('Hoja de Trabajo para listado'!$A$155:$Z$1048576,MATCH($A510,'Hoja de Trabajo para listado'!$A$155:$A$1048576,0),MATCH((CUADRO!K$5&amp;$E510),'Hoja de Trabajo para listado'!$A$151:$Z$151,0)),0)+IFERROR(INDEX('Hoja de Trabajo para listado'!$AB$155:$BA$1048576,MATCH($A510,'Hoja de Trabajo para listado'!$AB$155:$AB$1048576,0),MATCH((CUADRO!K$5&amp;$E510),'Hoja de Trabajo para listado'!$AB$151:$BA$151,0)),0)+IFERROR(INDEX('Hoja de Trabajo para listado'!$BC$155:$CB$1048576,MATCH($A510,'Hoja de Trabajo para listado'!$BC$155:$BC$1048576,0),MATCH((CUADRO!K$5&amp;$E510),'Hoja de Trabajo para listado'!$BC$151:$CB$151,0)),0)+IFERROR(INDEX('Hoja de Trabajo para listado'!$DE$153:$DG$274,MATCH($A510,'Hoja de Trabajo para listado'!$DE$153:$DE$1048576,0),MATCH((CUADRO!K$5&amp;$E510),'Hoja de Trabajo para listado'!$DE$151:$DG$151,0)),0)+IFERROR(INDEX('Hoja de Trabajo para listado'!$CD$155:$DC$1048576,MATCH($A510,'Hoja de Trabajo para listado'!$CD$155:$CD$1048576,0),MATCH((CUADRO!K$5&amp;$E510),'Hoja de Trabajo para listado'!$CD$151:$DC$151,0)),0)</f>
        <v>0</v>
      </c>
      <c r="L510" s="255">
        <f ca="1">+IFERROR(INDEX('Hoja de Trabajo para listado'!$A$155:$Z$1048576,MATCH($A510,'Hoja de Trabajo para listado'!$A$155:$A$1048576,0),MATCH((CUADRO!L$5&amp;$E510),'Hoja de Trabajo para listado'!$A$151:$Z$151,0)),0)+IFERROR(INDEX('Hoja de Trabajo para listado'!$AB$155:$BA$1048576,MATCH($A510,'Hoja de Trabajo para listado'!$AB$155:$AB$1048576,0),MATCH((CUADRO!L$5&amp;$E510),'Hoja de Trabajo para listado'!$AB$151:$BA$151,0)),0)+IFERROR(INDEX('Hoja de Trabajo para listado'!$BC$155:$CB$1048576,MATCH($A510,'Hoja de Trabajo para listado'!$BC$155:$BC$1048576,0),MATCH((CUADRO!L$5&amp;$E510),'Hoja de Trabajo para listado'!$BC$151:$CB$151,0)),0)+IFERROR(INDEX('Hoja de Trabajo para listado'!$DE$153:$DG$274,MATCH($A510,'Hoja de Trabajo para listado'!$DE$153:$DE$1048576,0),MATCH((CUADRO!L$5&amp;$E510),'Hoja de Trabajo para listado'!$DE$151:$DG$151,0)),0)+IFERROR(INDEX('Hoja de Trabajo para listado'!$CD$155:$DC$1048576,MATCH($A510,'Hoja de Trabajo para listado'!$CD$155:$CD$1048576,0),MATCH((CUADRO!L$5&amp;$E510),'Hoja de Trabajo para listado'!$CD$151:$DC$151,0)),0)</f>
        <v>0</v>
      </c>
      <c r="M510" s="255">
        <f ca="1">+IFERROR(INDEX('Hoja de Trabajo para listado'!$A$155:$Z$1048576,MATCH($A510,'Hoja de Trabajo para listado'!$A$155:$A$1048576,0),MATCH((CUADRO!M$5&amp;$E510),'Hoja de Trabajo para listado'!$A$151:$Z$151,0)),0)+IFERROR(INDEX('Hoja de Trabajo para listado'!$AB$155:$BA$1048576,MATCH($A510,'Hoja de Trabajo para listado'!$AB$155:$AB$1048576,0),MATCH((CUADRO!M$5&amp;$E510),'Hoja de Trabajo para listado'!$AB$151:$BA$151,0)),0)+IFERROR(INDEX('Hoja de Trabajo para listado'!$BC$155:$CB$1048576,MATCH($A510,'Hoja de Trabajo para listado'!$BC$155:$BC$1048576,0),MATCH((CUADRO!M$5&amp;$E510),'Hoja de Trabajo para listado'!$BC$151:$CB$151,0)),0)+IFERROR(INDEX('Hoja de Trabajo para listado'!$DE$153:$DG$274,MATCH($A510,'Hoja de Trabajo para listado'!$DE$153:$DE$1048576,0),MATCH((CUADRO!M$5&amp;$E510),'Hoja de Trabajo para listado'!$DE$151:$DG$151,0)),0)+IFERROR(INDEX('Hoja de Trabajo para listado'!$CD$155:$DC$1048576,MATCH($A510,'Hoja de Trabajo para listado'!$CD$155:$CD$1048576,0),MATCH((CUADRO!M$5&amp;$E510),'Hoja de Trabajo para listado'!$CD$151:$DC$151,0)),0)</f>
        <v>0</v>
      </c>
      <c r="N510" s="255">
        <f ca="1">+IFERROR(INDEX('Hoja de Trabajo para listado'!$A$155:$Z$1048576,MATCH($A510,'Hoja de Trabajo para listado'!$A$155:$A$1048576,0),MATCH((CUADRO!N$5&amp;$E510),'Hoja de Trabajo para listado'!$A$151:$Z$151,0)),0)+IFERROR(INDEX('Hoja de Trabajo para listado'!$AB$155:$BA$1048576,MATCH($A510,'Hoja de Trabajo para listado'!$AB$155:$AB$1048576,0),MATCH((CUADRO!N$5&amp;$E510),'Hoja de Trabajo para listado'!$AB$151:$BA$151,0)),0)+IFERROR(INDEX('Hoja de Trabajo para listado'!$BC$155:$CB$1048576,MATCH($A510,'Hoja de Trabajo para listado'!$BC$155:$BC$1048576,0),MATCH((CUADRO!N$5&amp;$E510),'Hoja de Trabajo para listado'!$BC$151:$CB$151,0)),0)+IFERROR(INDEX('Hoja de Trabajo para listado'!$DE$153:$DG$274,MATCH($A510,'Hoja de Trabajo para listado'!$DE$153:$DE$1048576,0),MATCH((CUADRO!N$5&amp;$E510),'Hoja de Trabajo para listado'!$DE$151:$DG$151,0)),0)+IFERROR(INDEX('Hoja de Trabajo para listado'!$CD$155:$DC$1048576,MATCH($A510,'Hoja de Trabajo para listado'!$CD$155:$CD$1048576,0),MATCH((CUADRO!N$5&amp;$E510),'Hoja de Trabajo para listado'!$CD$151:$DC$151,0)),0)</f>
        <v>0</v>
      </c>
      <c r="O510" s="255">
        <f ca="1">+IFERROR(INDEX('Hoja de Trabajo para listado'!$A$155:$Z$1048576,MATCH($A510,'Hoja de Trabajo para listado'!$A$155:$A$1048576,0),MATCH((CUADRO!O$5&amp;$E510),'Hoja de Trabajo para listado'!$A$151:$Z$151,0)),0)+IFERROR(INDEX('Hoja de Trabajo para listado'!$AB$155:$BA$1048576,MATCH($A510,'Hoja de Trabajo para listado'!$AB$155:$AB$1048576,0),MATCH((CUADRO!O$5&amp;$E510),'Hoja de Trabajo para listado'!$AB$151:$BA$151,0)),0)+IFERROR(INDEX('Hoja de Trabajo para listado'!$BC$155:$CB$1048576,MATCH($A510,'Hoja de Trabajo para listado'!$BC$155:$BC$1048576,0),MATCH((CUADRO!O$5&amp;$E510),'Hoja de Trabajo para listado'!$BC$151:$CB$151,0)),0)+IFERROR(INDEX('Hoja de Trabajo para listado'!$DE$153:$DG$274,MATCH($A510,'Hoja de Trabajo para listado'!$DE$153:$DE$1048576,0),MATCH((CUADRO!O$5&amp;$E510),'Hoja de Trabajo para listado'!$DE$151:$DG$151,0)),0)+IFERROR(INDEX('Hoja de Trabajo para listado'!$CD$155:$DC$1048576,MATCH($A510,'Hoja de Trabajo para listado'!$CD$155:$CD$1048576,0),MATCH((CUADRO!O$5&amp;$E510),'Hoja de Trabajo para listado'!$CD$151:$DC$151,0)),0)</f>
        <v>0</v>
      </c>
      <c r="P510" s="255">
        <f ca="1">+IFERROR(INDEX('Hoja de Trabajo para listado'!$A$155:$Z$1048576,MATCH($A510,'Hoja de Trabajo para listado'!$A$155:$A$1048576,0),MATCH((CUADRO!P$5&amp;$E510),'Hoja de Trabajo para listado'!$A$151:$Z$151,0)),0)+IFERROR(INDEX('Hoja de Trabajo para listado'!$AB$155:$BA$1048576,MATCH($A510,'Hoja de Trabajo para listado'!$AB$155:$AB$1048576,0),MATCH((CUADRO!P$5&amp;$E510),'Hoja de Trabajo para listado'!$AB$151:$BA$151,0)),0)+IFERROR(INDEX('Hoja de Trabajo para listado'!$BC$155:$CB$1048576,MATCH($A510,'Hoja de Trabajo para listado'!$BC$155:$BC$1048576,0),MATCH((CUADRO!P$5&amp;$E510),'Hoja de Trabajo para listado'!$BC$151:$CB$151,0)),0)+IFERROR(INDEX('Hoja de Trabajo para listado'!$DE$153:$DG$274,MATCH($A510,'Hoja de Trabajo para listado'!$DE$153:$DE$1048576,0),MATCH((CUADRO!P$5&amp;$E510),'Hoja de Trabajo para listado'!$DE$151:$DG$151,0)),0)+IFERROR(INDEX('Hoja de Trabajo para listado'!$CD$155:$DC$1048576,MATCH($A510,'Hoja de Trabajo para listado'!$CD$155:$CD$1048576,0),MATCH((CUADRO!P$5&amp;$E510),'Hoja de Trabajo para listado'!$CD$151:$DC$151,0)),0)</f>
        <v>0</v>
      </c>
      <c r="Q510" s="255">
        <f ca="1">+IFERROR(INDEX('Hoja de Trabajo para listado'!$A$155:$Z$1048576,MATCH($A510,'Hoja de Trabajo para listado'!$A$155:$A$1048576,0),MATCH((CUADRO!Q$5&amp;$E510),'Hoja de Trabajo para listado'!$A$151:$Z$151,0)),0)+IFERROR(INDEX('Hoja de Trabajo para listado'!$AB$155:$BA$1048576,MATCH($A510,'Hoja de Trabajo para listado'!$AB$155:$AB$1048576,0),MATCH((CUADRO!Q$5&amp;$E510),'Hoja de Trabajo para listado'!$AB$151:$BA$151,0)),0)+IFERROR(INDEX('Hoja de Trabajo para listado'!$BC$155:$CB$1048576,MATCH($A510,'Hoja de Trabajo para listado'!$BC$155:$BC$1048576,0),MATCH((CUADRO!Q$5&amp;$E510),'Hoja de Trabajo para listado'!$BC$151:$CB$151,0)),0)+IFERROR(INDEX('Hoja de Trabajo para listado'!$DE$153:$DG$274,MATCH($A510,'Hoja de Trabajo para listado'!$DE$153:$DE$1048576,0),MATCH((CUADRO!Q$5&amp;$E510),'Hoja de Trabajo para listado'!$DE$151:$DG$151,0)),0)+IFERROR(INDEX('Hoja de Trabajo para listado'!$CD$155:$DC$1048576,MATCH($A510,'Hoja de Trabajo para listado'!$CD$155:$CD$1048576,0),MATCH((CUADRO!Q$5&amp;$E510),'Hoja de Trabajo para listado'!$CD$151:$DC$151,0)),0)</f>
        <v>0</v>
      </c>
      <c r="R510" s="255">
        <f t="shared" ca="1" si="16"/>
        <v>0</v>
      </c>
      <c r="S510" s="262"/>
      <c r="T510" s="255">
        <f ca="1">+T511</f>
        <v>0</v>
      </c>
      <c r="U510" s="254">
        <f t="shared" si="17"/>
        <v>1</v>
      </c>
      <c r="V510" s="362" t="str">
        <f>+VLOOKUP(A510,bd_lista!$A$3:$E$590,5,FALSE)</f>
        <v>Gobiernos Autonomos Municipales</v>
      </c>
      <c r="W510" s="361" t="str">
        <f>+V510</f>
        <v>Gobiernos Autonomos Municipales</v>
      </c>
      <c r="X510" s="254">
        <f>+VLOOKUP(A510,[2]Sheet1!$A$13:$D$744,4,FALSE)</f>
        <v>0</v>
      </c>
      <c r="Y510" s="254" t="e">
        <f>+VLOOKUP(X510,bd_lista!$A$3:$C$590,3,FALSE)</f>
        <v>#N/A</v>
      </c>
      <c r="Z510" s="316">
        <f>+X510</f>
        <v>0</v>
      </c>
      <c r="AA510" s="317" t="e">
        <f>+Y510</f>
        <v>#N/A</v>
      </c>
    </row>
    <row r="511" spans="1:27" customFormat="1" ht="15" hidden="1" customHeight="1">
      <c r="A511" s="32">
        <v>1230</v>
      </c>
      <c r="B511" s="307"/>
      <c r="C511" s="259" t="str">
        <f>+VLOOKUP(A511,bd_lista!$A$3:$C$590,3,FALSE)</f>
        <v>Gobierno Autónomo Municipal de Quiabaya</v>
      </c>
      <c r="D511" s="362"/>
      <c r="E511" s="256" t="s">
        <v>1314</v>
      </c>
      <c r="F511" s="255">
        <f ca="1">+IFERROR(INDEX('Hoja de Trabajo para listado'!$A$155:$Z$1048576,MATCH($A511,'Hoja de Trabajo para listado'!$A$155:$A$1048576,0),MATCH((CUADRO!F$5&amp;$E511),'Hoja de Trabajo para listado'!$A$151:$Z$151,0)),0)+IFERROR(INDEX('Hoja de Trabajo para listado'!$AB$155:$BA$1048576,MATCH($A511,'Hoja de Trabajo para listado'!$AB$155:$AB$1048576,0),MATCH((CUADRO!F$5&amp;$E511),'Hoja de Trabajo para listado'!$AB$151:$BA$151,0)),0)+IFERROR(INDEX('Hoja de Trabajo para listado'!$BC$155:$CB$1048576,MATCH($A511,'Hoja de Trabajo para listado'!$BC$155:$BC$1048576,0),MATCH((CUADRO!F$5&amp;$E511),'Hoja de Trabajo para listado'!$BC$151:$CB$151,0)),0)+IFERROR(INDEX('Hoja de Trabajo para listado'!$DE$153:$DG$274,MATCH($A511,'Hoja de Trabajo para listado'!$DE$153:$DE$1048576,0),MATCH((CUADRO!F$5&amp;$E511),'Hoja de Trabajo para listado'!$DE$151:$DG$151,0)),0)+IFERROR(INDEX('Hoja de Trabajo para listado'!$CD$155:$DC$1048576,MATCH($A511,'Hoja de Trabajo para listado'!$CD$155:$CD$1048576,0),MATCH((CUADRO!F$5&amp;$E511),'Hoja de Trabajo para listado'!$CD$151:$DC$151,0)),0)</f>
        <v>0</v>
      </c>
      <c r="G511" s="255">
        <f ca="1">+IFERROR(INDEX('Hoja de Trabajo para listado'!$A$155:$Z$1048576,MATCH($A511,'Hoja de Trabajo para listado'!$A$155:$A$1048576,0),MATCH((CUADRO!G$5&amp;$E511),'Hoja de Trabajo para listado'!$A$151:$Z$151,0)),0)+IFERROR(INDEX('Hoja de Trabajo para listado'!$AB$155:$BA$1048576,MATCH($A511,'Hoja de Trabajo para listado'!$AB$155:$AB$1048576,0),MATCH((CUADRO!G$5&amp;$E511),'Hoja de Trabajo para listado'!$AB$151:$BA$151,0)),0)+IFERROR(INDEX('Hoja de Trabajo para listado'!$BC$155:$CB$1048576,MATCH($A511,'Hoja de Trabajo para listado'!$BC$155:$BC$1048576,0),MATCH((CUADRO!G$5&amp;$E511),'Hoja de Trabajo para listado'!$BC$151:$CB$151,0)),0)+IFERROR(INDEX('Hoja de Trabajo para listado'!$DE$153:$DG$274,MATCH($A511,'Hoja de Trabajo para listado'!$DE$153:$DE$1048576,0),MATCH((CUADRO!G$5&amp;$E511),'Hoja de Trabajo para listado'!$DE$151:$DG$151,0)),0)+IFERROR(INDEX('Hoja de Trabajo para listado'!$CD$155:$DC$1048576,MATCH($A511,'Hoja de Trabajo para listado'!$CD$155:$CD$1048576,0),MATCH((CUADRO!G$5&amp;$E511),'Hoja de Trabajo para listado'!$CD$151:$DC$151,0)),0)</f>
        <v>0</v>
      </c>
      <c r="H511" s="255">
        <f ca="1">+IFERROR(INDEX('Hoja de Trabajo para listado'!$A$155:$Z$1048576,MATCH($A511,'Hoja de Trabajo para listado'!$A$155:$A$1048576,0),MATCH((CUADRO!H$5&amp;$E511),'Hoja de Trabajo para listado'!$A$151:$Z$151,0)),0)+IFERROR(INDEX('Hoja de Trabajo para listado'!$AB$155:$BA$1048576,MATCH($A511,'Hoja de Trabajo para listado'!$AB$155:$AB$1048576,0),MATCH((CUADRO!H$5&amp;$E511),'Hoja de Trabajo para listado'!$AB$151:$BA$151,0)),0)+IFERROR(INDEX('Hoja de Trabajo para listado'!$BC$155:$CB$1048576,MATCH($A511,'Hoja de Trabajo para listado'!$BC$155:$BC$1048576,0),MATCH((CUADRO!H$5&amp;$E511),'Hoja de Trabajo para listado'!$BC$151:$CB$151,0)),0)+IFERROR(INDEX('Hoja de Trabajo para listado'!$DE$153:$DG$274,MATCH($A511,'Hoja de Trabajo para listado'!$DE$153:$DE$1048576,0),MATCH((CUADRO!H$5&amp;$E511),'Hoja de Trabajo para listado'!$DE$151:$DG$151,0)),0)+IFERROR(INDEX('Hoja de Trabajo para listado'!$CD$155:$DC$1048576,MATCH($A511,'Hoja de Trabajo para listado'!$CD$155:$CD$1048576,0),MATCH((CUADRO!H$5&amp;$E511),'Hoja de Trabajo para listado'!$CD$151:$DC$151,0)),0)</f>
        <v>0</v>
      </c>
      <c r="I511" s="255">
        <f ca="1">+IFERROR(INDEX('Hoja de Trabajo para listado'!$A$155:$Z$1048576,MATCH($A511,'Hoja de Trabajo para listado'!$A$155:$A$1048576,0),MATCH((CUADRO!I$5&amp;$E511),'Hoja de Trabajo para listado'!$A$151:$Z$151,0)),0)+IFERROR(INDEX('Hoja de Trabajo para listado'!$AB$155:$BA$1048576,MATCH($A511,'Hoja de Trabajo para listado'!$AB$155:$AB$1048576,0),MATCH((CUADRO!I$5&amp;$E511),'Hoja de Trabajo para listado'!$AB$151:$BA$151,0)),0)+IFERROR(INDEX('Hoja de Trabajo para listado'!$BC$155:$CB$1048576,MATCH($A511,'Hoja de Trabajo para listado'!$BC$155:$BC$1048576,0),MATCH((CUADRO!I$5&amp;$E511),'Hoja de Trabajo para listado'!$BC$151:$CB$151,0)),0)+IFERROR(INDEX('Hoja de Trabajo para listado'!$DE$153:$DG$274,MATCH($A511,'Hoja de Trabajo para listado'!$DE$153:$DE$1048576,0),MATCH((CUADRO!I$5&amp;$E511),'Hoja de Trabajo para listado'!$DE$151:$DG$151,0)),0)+IFERROR(INDEX('Hoja de Trabajo para listado'!$CD$155:$DC$1048576,MATCH($A511,'Hoja de Trabajo para listado'!$CD$155:$CD$1048576,0),MATCH((CUADRO!I$5&amp;$E511),'Hoja de Trabajo para listado'!$CD$151:$DC$151,0)),0)</f>
        <v>0</v>
      </c>
      <c r="J511" s="255">
        <f ca="1">+IFERROR(INDEX('Hoja de Trabajo para listado'!$A$155:$Z$1048576,MATCH($A511,'Hoja de Trabajo para listado'!$A$155:$A$1048576,0),MATCH((CUADRO!J$5&amp;$E511),'Hoja de Trabajo para listado'!$A$151:$Z$151,0)),0)+IFERROR(INDEX('Hoja de Trabajo para listado'!$AB$155:$BA$1048576,MATCH($A511,'Hoja de Trabajo para listado'!$AB$155:$AB$1048576,0),MATCH((CUADRO!J$5&amp;$E511),'Hoja de Trabajo para listado'!$AB$151:$BA$151,0)),0)+IFERROR(INDEX('Hoja de Trabajo para listado'!$BC$155:$CB$1048576,MATCH($A511,'Hoja de Trabajo para listado'!$BC$155:$BC$1048576,0),MATCH((CUADRO!J$5&amp;$E511),'Hoja de Trabajo para listado'!$BC$151:$CB$151,0)),0)+IFERROR(INDEX('Hoja de Trabajo para listado'!$DE$153:$DG$274,MATCH($A511,'Hoja de Trabajo para listado'!$DE$153:$DE$1048576,0),MATCH((CUADRO!J$5&amp;$E511),'Hoja de Trabajo para listado'!$DE$151:$DG$151,0)),0)+IFERROR(INDEX('Hoja de Trabajo para listado'!$CD$155:$DC$1048576,MATCH($A511,'Hoja de Trabajo para listado'!$CD$155:$CD$1048576,0),MATCH((CUADRO!J$5&amp;$E511),'Hoja de Trabajo para listado'!$CD$151:$DC$151,0)),0)</f>
        <v>0</v>
      </c>
      <c r="K511" s="255">
        <f ca="1">+IFERROR(INDEX('Hoja de Trabajo para listado'!$A$155:$Z$1048576,MATCH($A511,'Hoja de Trabajo para listado'!$A$155:$A$1048576,0),MATCH((CUADRO!K$5&amp;$E511),'Hoja de Trabajo para listado'!$A$151:$Z$151,0)),0)+IFERROR(INDEX('Hoja de Trabajo para listado'!$AB$155:$BA$1048576,MATCH($A511,'Hoja de Trabajo para listado'!$AB$155:$AB$1048576,0),MATCH((CUADRO!K$5&amp;$E511),'Hoja de Trabajo para listado'!$AB$151:$BA$151,0)),0)+IFERROR(INDEX('Hoja de Trabajo para listado'!$BC$155:$CB$1048576,MATCH($A511,'Hoja de Trabajo para listado'!$BC$155:$BC$1048576,0),MATCH((CUADRO!K$5&amp;$E511),'Hoja de Trabajo para listado'!$BC$151:$CB$151,0)),0)+IFERROR(INDEX('Hoja de Trabajo para listado'!$DE$153:$DG$274,MATCH($A511,'Hoja de Trabajo para listado'!$DE$153:$DE$1048576,0),MATCH((CUADRO!K$5&amp;$E511),'Hoja de Trabajo para listado'!$DE$151:$DG$151,0)),0)+IFERROR(INDEX('Hoja de Trabajo para listado'!$CD$155:$DC$1048576,MATCH($A511,'Hoja de Trabajo para listado'!$CD$155:$CD$1048576,0),MATCH((CUADRO!K$5&amp;$E511),'Hoja de Trabajo para listado'!$CD$151:$DC$151,0)),0)</f>
        <v>0</v>
      </c>
      <c r="L511" s="255">
        <f ca="1">+IFERROR(INDEX('Hoja de Trabajo para listado'!$A$155:$Z$1048576,MATCH($A511,'Hoja de Trabajo para listado'!$A$155:$A$1048576,0),MATCH((CUADRO!L$5&amp;$E511),'Hoja de Trabajo para listado'!$A$151:$Z$151,0)),0)+IFERROR(INDEX('Hoja de Trabajo para listado'!$AB$155:$BA$1048576,MATCH($A511,'Hoja de Trabajo para listado'!$AB$155:$AB$1048576,0),MATCH((CUADRO!L$5&amp;$E511),'Hoja de Trabajo para listado'!$AB$151:$BA$151,0)),0)+IFERROR(INDEX('Hoja de Trabajo para listado'!$BC$155:$CB$1048576,MATCH($A511,'Hoja de Trabajo para listado'!$BC$155:$BC$1048576,0),MATCH((CUADRO!L$5&amp;$E511),'Hoja de Trabajo para listado'!$BC$151:$CB$151,0)),0)+IFERROR(INDEX('Hoja de Trabajo para listado'!$DE$153:$DG$274,MATCH($A511,'Hoja de Trabajo para listado'!$DE$153:$DE$1048576,0),MATCH((CUADRO!L$5&amp;$E511),'Hoja de Trabajo para listado'!$DE$151:$DG$151,0)),0)+IFERROR(INDEX('Hoja de Trabajo para listado'!$CD$155:$DC$1048576,MATCH($A511,'Hoja de Trabajo para listado'!$CD$155:$CD$1048576,0),MATCH((CUADRO!L$5&amp;$E511),'Hoja de Trabajo para listado'!$CD$151:$DC$151,0)),0)</f>
        <v>0</v>
      </c>
      <c r="M511" s="255">
        <f ca="1">+IFERROR(INDEX('Hoja de Trabajo para listado'!$A$155:$Z$1048576,MATCH($A511,'Hoja de Trabajo para listado'!$A$155:$A$1048576,0),MATCH((CUADRO!M$5&amp;$E511),'Hoja de Trabajo para listado'!$A$151:$Z$151,0)),0)+IFERROR(INDEX('Hoja de Trabajo para listado'!$AB$155:$BA$1048576,MATCH($A511,'Hoja de Trabajo para listado'!$AB$155:$AB$1048576,0),MATCH((CUADRO!M$5&amp;$E511),'Hoja de Trabajo para listado'!$AB$151:$BA$151,0)),0)+IFERROR(INDEX('Hoja de Trabajo para listado'!$BC$155:$CB$1048576,MATCH($A511,'Hoja de Trabajo para listado'!$BC$155:$BC$1048576,0),MATCH((CUADRO!M$5&amp;$E511),'Hoja de Trabajo para listado'!$BC$151:$CB$151,0)),0)+IFERROR(INDEX('Hoja de Trabajo para listado'!$DE$153:$DG$274,MATCH($A511,'Hoja de Trabajo para listado'!$DE$153:$DE$1048576,0),MATCH((CUADRO!M$5&amp;$E511),'Hoja de Trabajo para listado'!$DE$151:$DG$151,0)),0)+IFERROR(INDEX('Hoja de Trabajo para listado'!$CD$155:$DC$1048576,MATCH($A511,'Hoja de Trabajo para listado'!$CD$155:$CD$1048576,0),MATCH((CUADRO!M$5&amp;$E511),'Hoja de Trabajo para listado'!$CD$151:$DC$151,0)),0)</f>
        <v>0</v>
      </c>
      <c r="N511" s="255">
        <f ca="1">+IFERROR(INDEX('Hoja de Trabajo para listado'!$A$155:$Z$1048576,MATCH($A511,'Hoja de Trabajo para listado'!$A$155:$A$1048576,0),MATCH((CUADRO!N$5&amp;$E511),'Hoja de Trabajo para listado'!$A$151:$Z$151,0)),0)+IFERROR(INDEX('Hoja de Trabajo para listado'!$AB$155:$BA$1048576,MATCH($A511,'Hoja de Trabajo para listado'!$AB$155:$AB$1048576,0),MATCH((CUADRO!N$5&amp;$E511),'Hoja de Trabajo para listado'!$AB$151:$BA$151,0)),0)+IFERROR(INDEX('Hoja de Trabajo para listado'!$BC$155:$CB$1048576,MATCH($A511,'Hoja de Trabajo para listado'!$BC$155:$BC$1048576,0),MATCH((CUADRO!N$5&amp;$E511),'Hoja de Trabajo para listado'!$BC$151:$CB$151,0)),0)+IFERROR(INDEX('Hoja de Trabajo para listado'!$DE$153:$DG$274,MATCH($A511,'Hoja de Trabajo para listado'!$DE$153:$DE$1048576,0),MATCH((CUADRO!N$5&amp;$E511),'Hoja de Trabajo para listado'!$DE$151:$DG$151,0)),0)+IFERROR(INDEX('Hoja de Trabajo para listado'!$CD$155:$DC$1048576,MATCH($A511,'Hoja de Trabajo para listado'!$CD$155:$CD$1048576,0),MATCH((CUADRO!N$5&amp;$E511),'Hoja de Trabajo para listado'!$CD$151:$DC$151,0)),0)</f>
        <v>0</v>
      </c>
      <c r="O511" s="255">
        <f ca="1">+IFERROR(INDEX('Hoja de Trabajo para listado'!$A$155:$Z$1048576,MATCH($A511,'Hoja de Trabajo para listado'!$A$155:$A$1048576,0),MATCH((CUADRO!O$5&amp;$E511),'Hoja de Trabajo para listado'!$A$151:$Z$151,0)),0)+IFERROR(INDEX('Hoja de Trabajo para listado'!$AB$155:$BA$1048576,MATCH($A511,'Hoja de Trabajo para listado'!$AB$155:$AB$1048576,0),MATCH((CUADRO!O$5&amp;$E511),'Hoja de Trabajo para listado'!$AB$151:$BA$151,0)),0)+IFERROR(INDEX('Hoja de Trabajo para listado'!$BC$155:$CB$1048576,MATCH($A511,'Hoja de Trabajo para listado'!$BC$155:$BC$1048576,0),MATCH((CUADRO!O$5&amp;$E511),'Hoja de Trabajo para listado'!$BC$151:$CB$151,0)),0)+IFERROR(INDEX('Hoja de Trabajo para listado'!$DE$153:$DG$274,MATCH($A511,'Hoja de Trabajo para listado'!$DE$153:$DE$1048576,0),MATCH((CUADRO!O$5&amp;$E511),'Hoja de Trabajo para listado'!$DE$151:$DG$151,0)),0)+IFERROR(INDEX('Hoja de Trabajo para listado'!$CD$155:$DC$1048576,MATCH($A511,'Hoja de Trabajo para listado'!$CD$155:$CD$1048576,0),MATCH((CUADRO!O$5&amp;$E511),'Hoja de Trabajo para listado'!$CD$151:$DC$151,0)),0)</f>
        <v>0</v>
      </c>
      <c r="P511" s="255">
        <f ca="1">+IFERROR(INDEX('Hoja de Trabajo para listado'!$A$155:$Z$1048576,MATCH($A511,'Hoja de Trabajo para listado'!$A$155:$A$1048576,0),MATCH((CUADRO!P$5&amp;$E511),'Hoja de Trabajo para listado'!$A$151:$Z$151,0)),0)+IFERROR(INDEX('Hoja de Trabajo para listado'!$AB$155:$BA$1048576,MATCH($A511,'Hoja de Trabajo para listado'!$AB$155:$AB$1048576,0),MATCH((CUADRO!P$5&amp;$E511),'Hoja de Trabajo para listado'!$AB$151:$BA$151,0)),0)+IFERROR(INDEX('Hoja de Trabajo para listado'!$BC$155:$CB$1048576,MATCH($A511,'Hoja de Trabajo para listado'!$BC$155:$BC$1048576,0),MATCH((CUADRO!P$5&amp;$E511),'Hoja de Trabajo para listado'!$BC$151:$CB$151,0)),0)+IFERROR(INDEX('Hoja de Trabajo para listado'!$DE$153:$DG$274,MATCH($A511,'Hoja de Trabajo para listado'!$DE$153:$DE$1048576,0),MATCH((CUADRO!P$5&amp;$E511),'Hoja de Trabajo para listado'!$DE$151:$DG$151,0)),0)+IFERROR(INDEX('Hoja de Trabajo para listado'!$CD$155:$DC$1048576,MATCH($A511,'Hoja de Trabajo para listado'!$CD$155:$CD$1048576,0),MATCH((CUADRO!P$5&amp;$E511),'Hoja de Trabajo para listado'!$CD$151:$DC$151,0)),0)</f>
        <v>0</v>
      </c>
      <c r="Q511" s="255">
        <f ca="1">+IFERROR(INDEX('Hoja de Trabajo para listado'!$A$155:$Z$1048576,MATCH($A511,'Hoja de Trabajo para listado'!$A$155:$A$1048576,0),MATCH((CUADRO!Q$5&amp;$E511),'Hoja de Trabajo para listado'!$A$151:$Z$151,0)),0)+IFERROR(INDEX('Hoja de Trabajo para listado'!$AB$155:$BA$1048576,MATCH($A511,'Hoja de Trabajo para listado'!$AB$155:$AB$1048576,0),MATCH((CUADRO!Q$5&amp;$E511),'Hoja de Trabajo para listado'!$AB$151:$BA$151,0)),0)+IFERROR(INDEX('Hoja de Trabajo para listado'!$BC$155:$CB$1048576,MATCH($A511,'Hoja de Trabajo para listado'!$BC$155:$BC$1048576,0),MATCH((CUADRO!Q$5&amp;$E511),'Hoja de Trabajo para listado'!$BC$151:$CB$151,0)),0)+IFERROR(INDEX('Hoja de Trabajo para listado'!$DE$153:$DG$274,MATCH($A511,'Hoja de Trabajo para listado'!$DE$153:$DE$1048576,0),MATCH((CUADRO!Q$5&amp;$E511),'Hoja de Trabajo para listado'!$DE$151:$DG$151,0)),0)+IFERROR(INDEX('Hoja de Trabajo para listado'!$CD$155:$DC$1048576,MATCH($A511,'Hoja de Trabajo para listado'!$CD$155:$CD$1048576,0),MATCH((CUADRO!Q$5&amp;$E511),'Hoja de Trabajo para listado'!$CD$151:$DC$151,0)),0)</f>
        <v>0</v>
      </c>
      <c r="R511" s="255">
        <f t="shared" ca="1" si="16"/>
        <v>0</v>
      </c>
      <c r="S511" s="262">
        <f ca="1">+R510+R511</f>
        <v>0</v>
      </c>
      <c r="T511" s="255">
        <f ca="1">+S511</f>
        <v>0</v>
      </c>
      <c r="U511" s="254">
        <f t="shared" si="17"/>
        <v>2</v>
      </c>
      <c r="V511" s="362" t="str">
        <f>+VLOOKUP(A511,bd_lista!$A$3:$E$590,5,FALSE)</f>
        <v>Gobiernos Autonomos Municipales</v>
      </c>
      <c r="W511" s="362"/>
      <c r="X511" s="254">
        <f>+VLOOKUP(A511,[2]Sheet1!$A$13:$D$744,4,FALSE)</f>
        <v>0</v>
      </c>
      <c r="Y511" s="254" t="e">
        <f>+VLOOKUP(X511,bd_lista!$A$3:$C$590,3,FALSE)</f>
        <v>#N/A</v>
      </c>
      <c r="Z511" s="314"/>
      <c r="AA511" s="315"/>
    </row>
    <row r="512" spans="1:27" customFormat="1" ht="15" hidden="1" customHeight="1">
      <c r="A512" s="32">
        <v>1231</v>
      </c>
      <c r="B512" s="306">
        <f>+A512</f>
        <v>1231</v>
      </c>
      <c r="C512" s="259" t="str">
        <f>+VLOOKUP(A512,bd_lista!$A$3:$C$590,3,FALSE)</f>
        <v>Gobierno Autónomo Municipal de Combaya</v>
      </c>
      <c r="D512" s="361" t="str">
        <f>+C512</f>
        <v>Gobierno Autónomo Municipal de Combaya</v>
      </c>
      <c r="E512" s="254" t="s">
        <v>1313</v>
      </c>
      <c r="F512" s="255">
        <f ca="1">+IFERROR(INDEX('Hoja de Trabajo para listado'!$A$155:$Z$1048576,MATCH($A512,'Hoja de Trabajo para listado'!$A$155:$A$1048576,0),MATCH((CUADRO!F$5&amp;$E512),'Hoja de Trabajo para listado'!$A$151:$Z$151,0)),0)+IFERROR(INDEX('Hoja de Trabajo para listado'!$AB$155:$BA$1048576,MATCH($A512,'Hoja de Trabajo para listado'!$AB$155:$AB$1048576,0),MATCH((CUADRO!F$5&amp;$E512),'Hoja de Trabajo para listado'!$AB$151:$BA$151,0)),0)+IFERROR(INDEX('Hoja de Trabajo para listado'!$BC$155:$CB$1048576,MATCH($A512,'Hoja de Trabajo para listado'!$BC$155:$BC$1048576,0),MATCH((CUADRO!F$5&amp;$E512),'Hoja de Trabajo para listado'!$BC$151:$CB$151,0)),0)+IFERROR(INDEX('Hoja de Trabajo para listado'!$DE$153:$DG$274,MATCH($A512,'Hoja de Trabajo para listado'!$DE$153:$DE$1048576,0),MATCH((CUADRO!F$5&amp;$E512),'Hoja de Trabajo para listado'!$DE$151:$DG$151,0)),0)+IFERROR(INDEX('Hoja de Trabajo para listado'!$CD$155:$DC$1048576,MATCH($A512,'Hoja de Trabajo para listado'!$CD$155:$CD$1048576,0),MATCH((CUADRO!F$5&amp;$E512),'Hoja de Trabajo para listado'!$CD$151:$DC$151,0)),0)</f>
        <v>0</v>
      </c>
      <c r="G512" s="255">
        <f ca="1">+IFERROR(INDEX('Hoja de Trabajo para listado'!$A$155:$Z$1048576,MATCH($A512,'Hoja de Trabajo para listado'!$A$155:$A$1048576,0),MATCH((CUADRO!G$5&amp;$E512),'Hoja de Trabajo para listado'!$A$151:$Z$151,0)),0)+IFERROR(INDEX('Hoja de Trabajo para listado'!$AB$155:$BA$1048576,MATCH($A512,'Hoja de Trabajo para listado'!$AB$155:$AB$1048576,0),MATCH((CUADRO!G$5&amp;$E512),'Hoja de Trabajo para listado'!$AB$151:$BA$151,0)),0)+IFERROR(INDEX('Hoja de Trabajo para listado'!$BC$155:$CB$1048576,MATCH($A512,'Hoja de Trabajo para listado'!$BC$155:$BC$1048576,0),MATCH((CUADRO!G$5&amp;$E512),'Hoja de Trabajo para listado'!$BC$151:$CB$151,0)),0)+IFERROR(INDEX('Hoja de Trabajo para listado'!$DE$153:$DG$274,MATCH($A512,'Hoja de Trabajo para listado'!$DE$153:$DE$1048576,0),MATCH((CUADRO!G$5&amp;$E512),'Hoja de Trabajo para listado'!$DE$151:$DG$151,0)),0)+IFERROR(INDEX('Hoja de Trabajo para listado'!$CD$155:$DC$1048576,MATCH($A512,'Hoja de Trabajo para listado'!$CD$155:$CD$1048576,0),MATCH((CUADRO!G$5&amp;$E512),'Hoja de Trabajo para listado'!$CD$151:$DC$151,0)),0)</f>
        <v>0</v>
      </c>
      <c r="H512" s="255">
        <f ca="1">+IFERROR(INDEX('Hoja de Trabajo para listado'!$A$155:$Z$1048576,MATCH($A512,'Hoja de Trabajo para listado'!$A$155:$A$1048576,0),MATCH((CUADRO!H$5&amp;$E512),'Hoja de Trabajo para listado'!$A$151:$Z$151,0)),0)+IFERROR(INDEX('Hoja de Trabajo para listado'!$AB$155:$BA$1048576,MATCH($A512,'Hoja de Trabajo para listado'!$AB$155:$AB$1048576,0),MATCH((CUADRO!H$5&amp;$E512),'Hoja de Trabajo para listado'!$AB$151:$BA$151,0)),0)+IFERROR(INDEX('Hoja de Trabajo para listado'!$BC$155:$CB$1048576,MATCH($A512,'Hoja de Trabajo para listado'!$BC$155:$BC$1048576,0),MATCH((CUADRO!H$5&amp;$E512),'Hoja de Trabajo para listado'!$BC$151:$CB$151,0)),0)+IFERROR(INDEX('Hoja de Trabajo para listado'!$DE$153:$DG$274,MATCH($A512,'Hoja de Trabajo para listado'!$DE$153:$DE$1048576,0),MATCH((CUADRO!H$5&amp;$E512),'Hoja de Trabajo para listado'!$DE$151:$DG$151,0)),0)+IFERROR(INDEX('Hoja de Trabajo para listado'!$CD$155:$DC$1048576,MATCH($A512,'Hoja de Trabajo para listado'!$CD$155:$CD$1048576,0),MATCH((CUADRO!H$5&amp;$E512),'Hoja de Trabajo para listado'!$CD$151:$DC$151,0)),0)</f>
        <v>0</v>
      </c>
      <c r="I512" s="255">
        <f ca="1">+IFERROR(INDEX('Hoja de Trabajo para listado'!$A$155:$Z$1048576,MATCH($A512,'Hoja de Trabajo para listado'!$A$155:$A$1048576,0),MATCH((CUADRO!I$5&amp;$E512),'Hoja de Trabajo para listado'!$A$151:$Z$151,0)),0)+IFERROR(INDEX('Hoja de Trabajo para listado'!$AB$155:$BA$1048576,MATCH($A512,'Hoja de Trabajo para listado'!$AB$155:$AB$1048576,0),MATCH((CUADRO!I$5&amp;$E512),'Hoja de Trabajo para listado'!$AB$151:$BA$151,0)),0)+IFERROR(INDEX('Hoja de Trabajo para listado'!$BC$155:$CB$1048576,MATCH($A512,'Hoja de Trabajo para listado'!$BC$155:$BC$1048576,0),MATCH((CUADRO!I$5&amp;$E512),'Hoja de Trabajo para listado'!$BC$151:$CB$151,0)),0)+IFERROR(INDEX('Hoja de Trabajo para listado'!$DE$153:$DG$274,MATCH($A512,'Hoja de Trabajo para listado'!$DE$153:$DE$1048576,0),MATCH((CUADRO!I$5&amp;$E512),'Hoja de Trabajo para listado'!$DE$151:$DG$151,0)),0)+IFERROR(INDEX('Hoja de Trabajo para listado'!$CD$155:$DC$1048576,MATCH($A512,'Hoja de Trabajo para listado'!$CD$155:$CD$1048576,0),MATCH((CUADRO!I$5&amp;$E512),'Hoja de Trabajo para listado'!$CD$151:$DC$151,0)),0)</f>
        <v>0</v>
      </c>
      <c r="J512" s="255">
        <f ca="1">+IFERROR(INDEX('Hoja de Trabajo para listado'!$A$155:$Z$1048576,MATCH($A512,'Hoja de Trabajo para listado'!$A$155:$A$1048576,0),MATCH((CUADRO!J$5&amp;$E512),'Hoja de Trabajo para listado'!$A$151:$Z$151,0)),0)+IFERROR(INDEX('Hoja de Trabajo para listado'!$AB$155:$BA$1048576,MATCH($A512,'Hoja de Trabajo para listado'!$AB$155:$AB$1048576,0),MATCH((CUADRO!J$5&amp;$E512),'Hoja de Trabajo para listado'!$AB$151:$BA$151,0)),0)+IFERROR(INDEX('Hoja de Trabajo para listado'!$BC$155:$CB$1048576,MATCH($A512,'Hoja de Trabajo para listado'!$BC$155:$BC$1048576,0),MATCH((CUADRO!J$5&amp;$E512),'Hoja de Trabajo para listado'!$BC$151:$CB$151,0)),0)+IFERROR(INDEX('Hoja de Trabajo para listado'!$DE$153:$DG$274,MATCH($A512,'Hoja de Trabajo para listado'!$DE$153:$DE$1048576,0),MATCH((CUADRO!J$5&amp;$E512),'Hoja de Trabajo para listado'!$DE$151:$DG$151,0)),0)+IFERROR(INDEX('Hoja de Trabajo para listado'!$CD$155:$DC$1048576,MATCH($A512,'Hoja de Trabajo para listado'!$CD$155:$CD$1048576,0),MATCH((CUADRO!J$5&amp;$E512),'Hoja de Trabajo para listado'!$CD$151:$DC$151,0)),0)</f>
        <v>0</v>
      </c>
      <c r="K512" s="255">
        <f ca="1">+IFERROR(INDEX('Hoja de Trabajo para listado'!$A$155:$Z$1048576,MATCH($A512,'Hoja de Trabajo para listado'!$A$155:$A$1048576,0),MATCH((CUADRO!K$5&amp;$E512),'Hoja de Trabajo para listado'!$A$151:$Z$151,0)),0)+IFERROR(INDEX('Hoja de Trabajo para listado'!$AB$155:$BA$1048576,MATCH($A512,'Hoja de Trabajo para listado'!$AB$155:$AB$1048576,0),MATCH((CUADRO!K$5&amp;$E512),'Hoja de Trabajo para listado'!$AB$151:$BA$151,0)),0)+IFERROR(INDEX('Hoja de Trabajo para listado'!$BC$155:$CB$1048576,MATCH($A512,'Hoja de Trabajo para listado'!$BC$155:$BC$1048576,0),MATCH((CUADRO!K$5&amp;$E512),'Hoja de Trabajo para listado'!$BC$151:$CB$151,0)),0)+IFERROR(INDEX('Hoja de Trabajo para listado'!$DE$153:$DG$274,MATCH($A512,'Hoja de Trabajo para listado'!$DE$153:$DE$1048576,0),MATCH((CUADRO!K$5&amp;$E512),'Hoja de Trabajo para listado'!$DE$151:$DG$151,0)),0)+IFERROR(INDEX('Hoja de Trabajo para listado'!$CD$155:$DC$1048576,MATCH($A512,'Hoja de Trabajo para listado'!$CD$155:$CD$1048576,0),MATCH((CUADRO!K$5&amp;$E512),'Hoja de Trabajo para listado'!$CD$151:$DC$151,0)),0)</f>
        <v>0</v>
      </c>
      <c r="L512" s="255">
        <f ca="1">+IFERROR(INDEX('Hoja de Trabajo para listado'!$A$155:$Z$1048576,MATCH($A512,'Hoja de Trabajo para listado'!$A$155:$A$1048576,0),MATCH((CUADRO!L$5&amp;$E512),'Hoja de Trabajo para listado'!$A$151:$Z$151,0)),0)+IFERROR(INDEX('Hoja de Trabajo para listado'!$AB$155:$BA$1048576,MATCH($A512,'Hoja de Trabajo para listado'!$AB$155:$AB$1048576,0),MATCH((CUADRO!L$5&amp;$E512),'Hoja de Trabajo para listado'!$AB$151:$BA$151,0)),0)+IFERROR(INDEX('Hoja de Trabajo para listado'!$BC$155:$CB$1048576,MATCH($A512,'Hoja de Trabajo para listado'!$BC$155:$BC$1048576,0),MATCH((CUADRO!L$5&amp;$E512),'Hoja de Trabajo para listado'!$BC$151:$CB$151,0)),0)+IFERROR(INDEX('Hoja de Trabajo para listado'!$DE$153:$DG$274,MATCH($A512,'Hoja de Trabajo para listado'!$DE$153:$DE$1048576,0),MATCH((CUADRO!L$5&amp;$E512),'Hoja de Trabajo para listado'!$DE$151:$DG$151,0)),0)+IFERROR(INDEX('Hoja de Trabajo para listado'!$CD$155:$DC$1048576,MATCH($A512,'Hoja de Trabajo para listado'!$CD$155:$CD$1048576,0),MATCH((CUADRO!L$5&amp;$E512),'Hoja de Trabajo para listado'!$CD$151:$DC$151,0)),0)</f>
        <v>0</v>
      </c>
      <c r="M512" s="255">
        <f ca="1">+IFERROR(INDEX('Hoja de Trabajo para listado'!$A$155:$Z$1048576,MATCH($A512,'Hoja de Trabajo para listado'!$A$155:$A$1048576,0),MATCH((CUADRO!M$5&amp;$E512),'Hoja de Trabajo para listado'!$A$151:$Z$151,0)),0)+IFERROR(INDEX('Hoja de Trabajo para listado'!$AB$155:$BA$1048576,MATCH($A512,'Hoja de Trabajo para listado'!$AB$155:$AB$1048576,0),MATCH((CUADRO!M$5&amp;$E512),'Hoja de Trabajo para listado'!$AB$151:$BA$151,0)),0)+IFERROR(INDEX('Hoja de Trabajo para listado'!$BC$155:$CB$1048576,MATCH($A512,'Hoja de Trabajo para listado'!$BC$155:$BC$1048576,0),MATCH((CUADRO!M$5&amp;$E512),'Hoja de Trabajo para listado'!$BC$151:$CB$151,0)),0)+IFERROR(INDEX('Hoja de Trabajo para listado'!$DE$153:$DG$274,MATCH($A512,'Hoja de Trabajo para listado'!$DE$153:$DE$1048576,0),MATCH((CUADRO!M$5&amp;$E512),'Hoja de Trabajo para listado'!$DE$151:$DG$151,0)),0)+IFERROR(INDEX('Hoja de Trabajo para listado'!$CD$155:$DC$1048576,MATCH($A512,'Hoja de Trabajo para listado'!$CD$155:$CD$1048576,0),MATCH((CUADRO!M$5&amp;$E512),'Hoja de Trabajo para listado'!$CD$151:$DC$151,0)),0)</f>
        <v>0</v>
      </c>
      <c r="N512" s="255">
        <f ca="1">+IFERROR(INDEX('Hoja de Trabajo para listado'!$A$155:$Z$1048576,MATCH($A512,'Hoja de Trabajo para listado'!$A$155:$A$1048576,0),MATCH((CUADRO!N$5&amp;$E512),'Hoja de Trabajo para listado'!$A$151:$Z$151,0)),0)+IFERROR(INDEX('Hoja de Trabajo para listado'!$AB$155:$BA$1048576,MATCH($A512,'Hoja de Trabajo para listado'!$AB$155:$AB$1048576,0),MATCH((CUADRO!N$5&amp;$E512),'Hoja de Trabajo para listado'!$AB$151:$BA$151,0)),0)+IFERROR(INDEX('Hoja de Trabajo para listado'!$BC$155:$CB$1048576,MATCH($A512,'Hoja de Trabajo para listado'!$BC$155:$BC$1048576,0),MATCH((CUADRO!N$5&amp;$E512),'Hoja de Trabajo para listado'!$BC$151:$CB$151,0)),0)+IFERROR(INDEX('Hoja de Trabajo para listado'!$DE$153:$DG$274,MATCH($A512,'Hoja de Trabajo para listado'!$DE$153:$DE$1048576,0),MATCH((CUADRO!N$5&amp;$E512),'Hoja de Trabajo para listado'!$DE$151:$DG$151,0)),0)+IFERROR(INDEX('Hoja de Trabajo para listado'!$CD$155:$DC$1048576,MATCH($A512,'Hoja de Trabajo para listado'!$CD$155:$CD$1048576,0),MATCH((CUADRO!N$5&amp;$E512),'Hoja de Trabajo para listado'!$CD$151:$DC$151,0)),0)</f>
        <v>0</v>
      </c>
      <c r="O512" s="255">
        <f ca="1">+IFERROR(INDEX('Hoja de Trabajo para listado'!$A$155:$Z$1048576,MATCH($A512,'Hoja de Trabajo para listado'!$A$155:$A$1048576,0),MATCH((CUADRO!O$5&amp;$E512),'Hoja de Trabajo para listado'!$A$151:$Z$151,0)),0)+IFERROR(INDEX('Hoja de Trabajo para listado'!$AB$155:$BA$1048576,MATCH($A512,'Hoja de Trabajo para listado'!$AB$155:$AB$1048576,0),MATCH((CUADRO!O$5&amp;$E512),'Hoja de Trabajo para listado'!$AB$151:$BA$151,0)),0)+IFERROR(INDEX('Hoja de Trabajo para listado'!$BC$155:$CB$1048576,MATCH($A512,'Hoja de Trabajo para listado'!$BC$155:$BC$1048576,0),MATCH((CUADRO!O$5&amp;$E512),'Hoja de Trabajo para listado'!$BC$151:$CB$151,0)),0)+IFERROR(INDEX('Hoja de Trabajo para listado'!$DE$153:$DG$274,MATCH($A512,'Hoja de Trabajo para listado'!$DE$153:$DE$1048576,0),MATCH((CUADRO!O$5&amp;$E512),'Hoja de Trabajo para listado'!$DE$151:$DG$151,0)),0)+IFERROR(INDEX('Hoja de Trabajo para listado'!$CD$155:$DC$1048576,MATCH($A512,'Hoja de Trabajo para listado'!$CD$155:$CD$1048576,0),MATCH((CUADRO!O$5&amp;$E512),'Hoja de Trabajo para listado'!$CD$151:$DC$151,0)),0)</f>
        <v>0</v>
      </c>
      <c r="P512" s="255">
        <f ca="1">+IFERROR(INDEX('Hoja de Trabajo para listado'!$A$155:$Z$1048576,MATCH($A512,'Hoja de Trabajo para listado'!$A$155:$A$1048576,0),MATCH((CUADRO!P$5&amp;$E512),'Hoja de Trabajo para listado'!$A$151:$Z$151,0)),0)+IFERROR(INDEX('Hoja de Trabajo para listado'!$AB$155:$BA$1048576,MATCH($A512,'Hoja de Trabajo para listado'!$AB$155:$AB$1048576,0),MATCH((CUADRO!P$5&amp;$E512),'Hoja de Trabajo para listado'!$AB$151:$BA$151,0)),0)+IFERROR(INDEX('Hoja de Trabajo para listado'!$BC$155:$CB$1048576,MATCH($A512,'Hoja de Trabajo para listado'!$BC$155:$BC$1048576,0),MATCH((CUADRO!P$5&amp;$E512),'Hoja de Trabajo para listado'!$BC$151:$CB$151,0)),0)+IFERROR(INDEX('Hoja de Trabajo para listado'!$DE$153:$DG$274,MATCH($A512,'Hoja de Trabajo para listado'!$DE$153:$DE$1048576,0),MATCH((CUADRO!P$5&amp;$E512),'Hoja de Trabajo para listado'!$DE$151:$DG$151,0)),0)+IFERROR(INDEX('Hoja de Trabajo para listado'!$CD$155:$DC$1048576,MATCH($A512,'Hoja de Trabajo para listado'!$CD$155:$CD$1048576,0),MATCH((CUADRO!P$5&amp;$E512),'Hoja de Trabajo para listado'!$CD$151:$DC$151,0)),0)</f>
        <v>0</v>
      </c>
      <c r="Q512" s="255">
        <f ca="1">+IFERROR(INDEX('Hoja de Trabajo para listado'!$A$155:$Z$1048576,MATCH($A512,'Hoja de Trabajo para listado'!$A$155:$A$1048576,0),MATCH((CUADRO!Q$5&amp;$E512),'Hoja de Trabajo para listado'!$A$151:$Z$151,0)),0)+IFERROR(INDEX('Hoja de Trabajo para listado'!$AB$155:$BA$1048576,MATCH($A512,'Hoja de Trabajo para listado'!$AB$155:$AB$1048576,0),MATCH((CUADRO!Q$5&amp;$E512),'Hoja de Trabajo para listado'!$AB$151:$BA$151,0)),0)+IFERROR(INDEX('Hoja de Trabajo para listado'!$BC$155:$CB$1048576,MATCH($A512,'Hoja de Trabajo para listado'!$BC$155:$BC$1048576,0),MATCH((CUADRO!Q$5&amp;$E512),'Hoja de Trabajo para listado'!$BC$151:$CB$151,0)),0)+IFERROR(INDEX('Hoja de Trabajo para listado'!$DE$153:$DG$274,MATCH($A512,'Hoja de Trabajo para listado'!$DE$153:$DE$1048576,0),MATCH((CUADRO!Q$5&amp;$E512),'Hoja de Trabajo para listado'!$DE$151:$DG$151,0)),0)+IFERROR(INDEX('Hoja de Trabajo para listado'!$CD$155:$DC$1048576,MATCH($A512,'Hoja de Trabajo para listado'!$CD$155:$CD$1048576,0),MATCH((CUADRO!Q$5&amp;$E512),'Hoja de Trabajo para listado'!$CD$151:$DC$151,0)),0)</f>
        <v>0</v>
      </c>
      <c r="R512" s="255">
        <f t="shared" ca="1" si="16"/>
        <v>0</v>
      </c>
      <c r="S512" s="262"/>
      <c r="T512" s="255">
        <f ca="1">+T513</f>
        <v>0</v>
      </c>
      <c r="U512" s="254">
        <f t="shared" si="17"/>
        <v>1</v>
      </c>
      <c r="V512" s="362" t="str">
        <f>+VLOOKUP(A512,bd_lista!$A$3:$E$590,5,FALSE)</f>
        <v>Gobiernos Autonomos Municipales</v>
      </c>
      <c r="W512" s="361" t="str">
        <f>+V512</f>
        <v>Gobiernos Autonomos Municipales</v>
      </c>
      <c r="X512" s="254">
        <f>+VLOOKUP(A512,[2]Sheet1!$A$13:$D$744,4,FALSE)</f>
        <v>0</v>
      </c>
      <c r="Y512" s="254" t="e">
        <f>+VLOOKUP(X512,bd_lista!$A$3:$C$590,3,FALSE)</f>
        <v>#N/A</v>
      </c>
      <c r="Z512" s="316">
        <f>+X512</f>
        <v>0</v>
      </c>
      <c r="AA512" s="317" t="e">
        <f>+Y512</f>
        <v>#N/A</v>
      </c>
    </row>
    <row r="513" spans="1:27" customFormat="1" ht="15" hidden="1" customHeight="1">
      <c r="A513" s="32">
        <v>1231</v>
      </c>
      <c r="B513" s="307"/>
      <c r="C513" s="259" t="str">
        <f>+VLOOKUP(A513,bd_lista!$A$3:$C$590,3,FALSE)</f>
        <v>Gobierno Autónomo Municipal de Combaya</v>
      </c>
      <c r="D513" s="362"/>
      <c r="E513" s="256" t="s">
        <v>1314</v>
      </c>
      <c r="F513" s="255">
        <f ca="1">+IFERROR(INDEX('Hoja de Trabajo para listado'!$A$155:$Z$1048576,MATCH($A513,'Hoja de Trabajo para listado'!$A$155:$A$1048576,0),MATCH((CUADRO!F$5&amp;$E513),'Hoja de Trabajo para listado'!$A$151:$Z$151,0)),0)+IFERROR(INDEX('Hoja de Trabajo para listado'!$AB$155:$BA$1048576,MATCH($A513,'Hoja de Trabajo para listado'!$AB$155:$AB$1048576,0),MATCH((CUADRO!F$5&amp;$E513),'Hoja de Trabajo para listado'!$AB$151:$BA$151,0)),0)+IFERROR(INDEX('Hoja de Trabajo para listado'!$BC$155:$CB$1048576,MATCH($A513,'Hoja de Trabajo para listado'!$BC$155:$BC$1048576,0),MATCH((CUADRO!F$5&amp;$E513),'Hoja de Trabajo para listado'!$BC$151:$CB$151,0)),0)+IFERROR(INDEX('Hoja de Trabajo para listado'!$DE$153:$DG$274,MATCH($A513,'Hoja de Trabajo para listado'!$DE$153:$DE$1048576,0),MATCH((CUADRO!F$5&amp;$E513),'Hoja de Trabajo para listado'!$DE$151:$DG$151,0)),0)+IFERROR(INDEX('Hoja de Trabajo para listado'!$CD$155:$DC$1048576,MATCH($A513,'Hoja de Trabajo para listado'!$CD$155:$CD$1048576,0),MATCH((CUADRO!F$5&amp;$E513),'Hoja de Trabajo para listado'!$CD$151:$DC$151,0)),0)</f>
        <v>0</v>
      </c>
      <c r="G513" s="255">
        <f ca="1">+IFERROR(INDEX('Hoja de Trabajo para listado'!$A$155:$Z$1048576,MATCH($A513,'Hoja de Trabajo para listado'!$A$155:$A$1048576,0),MATCH((CUADRO!G$5&amp;$E513),'Hoja de Trabajo para listado'!$A$151:$Z$151,0)),0)+IFERROR(INDEX('Hoja de Trabajo para listado'!$AB$155:$BA$1048576,MATCH($A513,'Hoja de Trabajo para listado'!$AB$155:$AB$1048576,0),MATCH((CUADRO!G$5&amp;$E513),'Hoja de Trabajo para listado'!$AB$151:$BA$151,0)),0)+IFERROR(INDEX('Hoja de Trabajo para listado'!$BC$155:$CB$1048576,MATCH($A513,'Hoja de Trabajo para listado'!$BC$155:$BC$1048576,0),MATCH((CUADRO!G$5&amp;$E513),'Hoja de Trabajo para listado'!$BC$151:$CB$151,0)),0)+IFERROR(INDEX('Hoja de Trabajo para listado'!$DE$153:$DG$274,MATCH($A513,'Hoja de Trabajo para listado'!$DE$153:$DE$1048576,0),MATCH((CUADRO!G$5&amp;$E513),'Hoja de Trabajo para listado'!$DE$151:$DG$151,0)),0)+IFERROR(INDEX('Hoja de Trabajo para listado'!$CD$155:$DC$1048576,MATCH($A513,'Hoja de Trabajo para listado'!$CD$155:$CD$1048576,0),MATCH((CUADRO!G$5&amp;$E513),'Hoja de Trabajo para listado'!$CD$151:$DC$151,0)),0)</f>
        <v>0</v>
      </c>
      <c r="H513" s="255">
        <f ca="1">+IFERROR(INDEX('Hoja de Trabajo para listado'!$A$155:$Z$1048576,MATCH($A513,'Hoja de Trabajo para listado'!$A$155:$A$1048576,0),MATCH((CUADRO!H$5&amp;$E513),'Hoja de Trabajo para listado'!$A$151:$Z$151,0)),0)+IFERROR(INDEX('Hoja de Trabajo para listado'!$AB$155:$BA$1048576,MATCH($A513,'Hoja de Trabajo para listado'!$AB$155:$AB$1048576,0),MATCH((CUADRO!H$5&amp;$E513),'Hoja de Trabajo para listado'!$AB$151:$BA$151,0)),0)+IFERROR(INDEX('Hoja de Trabajo para listado'!$BC$155:$CB$1048576,MATCH($A513,'Hoja de Trabajo para listado'!$BC$155:$BC$1048576,0),MATCH((CUADRO!H$5&amp;$E513),'Hoja de Trabajo para listado'!$BC$151:$CB$151,0)),0)+IFERROR(INDEX('Hoja de Trabajo para listado'!$DE$153:$DG$274,MATCH($A513,'Hoja de Trabajo para listado'!$DE$153:$DE$1048576,0),MATCH((CUADRO!H$5&amp;$E513),'Hoja de Trabajo para listado'!$DE$151:$DG$151,0)),0)+IFERROR(INDEX('Hoja de Trabajo para listado'!$CD$155:$DC$1048576,MATCH($A513,'Hoja de Trabajo para listado'!$CD$155:$CD$1048576,0),MATCH((CUADRO!H$5&amp;$E513),'Hoja de Trabajo para listado'!$CD$151:$DC$151,0)),0)</f>
        <v>0</v>
      </c>
      <c r="I513" s="255">
        <f ca="1">+IFERROR(INDEX('Hoja de Trabajo para listado'!$A$155:$Z$1048576,MATCH($A513,'Hoja de Trabajo para listado'!$A$155:$A$1048576,0),MATCH((CUADRO!I$5&amp;$E513),'Hoja de Trabajo para listado'!$A$151:$Z$151,0)),0)+IFERROR(INDEX('Hoja de Trabajo para listado'!$AB$155:$BA$1048576,MATCH($A513,'Hoja de Trabajo para listado'!$AB$155:$AB$1048576,0),MATCH((CUADRO!I$5&amp;$E513),'Hoja de Trabajo para listado'!$AB$151:$BA$151,0)),0)+IFERROR(INDEX('Hoja de Trabajo para listado'!$BC$155:$CB$1048576,MATCH($A513,'Hoja de Trabajo para listado'!$BC$155:$BC$1048576,0),MATCH((CUADRO!I$5&amp;$E513),'Hoja de Trabajo para listado'!$BC$151:$CB$151,0)),0)+IFERROR(INDEX('Hoja de Trabajo para listado'!$DE$153:$DG$274,MATCH($A513,'Hoja de Trabajo para listado'!$DE$153:$DE$1048576,0),MATCH((CUADRO!I$5&amp;$E513),'Hoja de Trabajo para listado'!$DE$151:$DG$151,0)),0)+IFERROR(INDEX('Hoja de Trabajo para listado'!$CD$155:$DC$1048576,MATCH($A513,'Hoja de Trabajo para listado'!$CD$155:$CD$1048576,0),MATCH((CUADRO!I$5&amp;$E513),'Hoja de Trabajo para listado'!$CD$151:$DC$151,0)),0)</f>
        <v>0</v>
      </c>
      <c r="J513" s="255">
        <f ca="1">+IFERROR(INDEX('Hoja de Trabajo para listado'!$A$155:$Z$1048576,MATCH($A513,'Hoja de Trabajo para listado'!$A$155:$A$1048576,0),MATCH((CUADRO!J$5&amp;$E513),'Hoja de Trabajo para listado'!$A$151:$Z$151,0)),0)+IFERROR(INDEX('Hoja de Trabajo para listado'!$AB$155:$BA$1048576,MATCH($A513,'Hoja de Trabajo para listado'!$AB$155:$AB$1048576,0),MATCH((CUADRO!J$5&amp;$E513),'Hoja de Trabajo para listado'!$AB$151:$BA$151,0)),0)+IFERROR(INDEX('Hoja de Trabajo para listado'!$BC$155:$CB$1048576,MATCH($A513,'Hoja de Trabajo para listado'!$BC$155:$BC$1048576,0),MATCH((CUADRO!J$5&amp;$E513),'Hoja de Trabajo para listado'!$BC$151:$CB$151,0)),0)+IFERROR(INDEX('Hoja de Trabajo para listado'!$DE$153:$DG$274,MATCH($A513,'Hoja de Trabajo para listado'!$DE$153:$DE$1048576,0),MATCH((CUADRO!J$5&amp;$E513),'Hoja de Trabajo para listado'!$DE$151:$DG$151,0)),0)+IFERROR(INDEX('Hoja de Trabajo para listado'!$CD$155:$DC$1048576,MATCH($A513,'Hoja de Trabajo para listado'!$CD$155:$CD$1048576,0),MATCH((CUADRO!J$5&amp;$E513),'Hoja de Trabajo para listado'!$CD$151:$DC$151,0)),0)</f>
        <v>0</v>
      </c>
      <c r="K513" s="255">
        <f ca="1">+IFERROR(INDEX('Hoja de Trabajo para listado'!$A$155:$Z$1048576,MATCH($A513,'Hoja de Trabajo para listado'!$A$155:$A$1048576,0),MATCH((CUADRO!K$5&amp;$E513),'Hoja de Trabajo para listado'!$A$151:$Z$151,0)),0)+IFERROR(INDEX('Hoja de Trabajo para listado'!$AB$155:$BA$1048576,MATCH($A513,'Hoja de Trabajo para listado'!$AB$155:$AB$1048576,0),MATCH((CUADRO!K$5&amp;$E513),'Hoja de Trabajo para listado'!$AB$151:$BA$151,0)),0)+IFERROR(INDEX('Hoja de Trabajo para listado'!$BC$155:$CB$1048576,MATCH($A513,'Hoja de Trabajo para listado'!$BC$155:$BC$1048576,0),MATCH((CUADRO!K$5&amp;$E513),'Hoja de Trabajo para listado'!$BC$151:$CB$151,0)),0)+IFERROR(INDEX('Hoja de Trabajo para listado'!$DE$153:$DG$274,MATCH($A513,'Hoja de Trabajo para listado'!$DE$153:$DE$1048576,0),MATCH((CUADRO!K$5&amp;$E513),'Hoja de Trabajo para listado'!$DE$151:$DG$151,0)),0)+IFERROR(INDEX('Hoja de Trabajo para listado'!$CD$155:$DC$1048576,MATCH($A513,'Hoja de Trabajo para listado'!$CD$155:$CD$1048576,0),MATCH((CUADRO!K$5&amp;$E513),'Hoja de Trabajo para listado'!$CD$151:$DC$151,0)),0)</f>
        <v>0</v>
      </c>
      <c r="L513" s="255">
        <f ca="1">+IFERROR(INDEX('Hoja de Trabajo para listado'!$A$155:$Z$1048576,MATCH($A513,'Hoja de Trabajo para listado'!$A$155:$A$1048576,0),MATCH((CUADRO!L$5&amp;$E513),'Hoja de Trabajo para listado'!$A$151:$Z$151,0)),0)+IFERROR(INDEX('Hoja de Trabajo para listado'!$AB$155:$BA$1048576,MATCH($A513,'Hoja de Trabajo para listado'!$AB$155:$AB$1048576,0),MATCH((CUADRO!L$5&amp;$E513),'Hoja de Trabajo para listado'!$AB$151:$BA$151,0)),0)+IFERROR(INDEX('Hoja de Trabajo para listado'!$BC$155:$CB$1048576,MATCH($A513,'Hoja de Trabajo para listado'!$BC$155:$BC$1048576,0),MATCH((CUADRO!L$5&amp;$E513),'Hoja de Trabajo para listado'!$BC$151:$CB$151,0)),0)+IFERROR(INDEX('Hoja de Trabajo para listado'!$DE$153:$DG$274,MATCH($A513,'Hoja de Trabajo para listado'!$DE$153:$DE$1048576,0),MATCH((CUADRO!L$5&amp;$E513),'Hoja de Trabajo para listado'!$DE$151:$DG$151,0)),0)+IFERROR(INDEX('Hoja de Trabajo para listado'!$CD$155:$DC$1048576,MATCH($A513,'Hoja de Trabajo para listado'!$CD$155:$CD$1048576,0),MATCH((CUADRO!L$5&amp;$E513),'Hoja de Trabajo para listado'!$CD$151:$DC$151,0)),0)</f>
        <v>0</v>
      </c>
      <c r="M513" s="255">
        <f ca="1">+IFERROR(INDEX('Hoja de Trabajo para listado'!$A$155:$Z$1048576,MATCH($A513,'Hoja de Trabajo para listado'!$A$155:$A$1048576,0),MATCH((CUADRO!M$5&amp;$E513),'Hoja de Trabajo para listado'!$A$151:$Z$151,0)),0)+IFERROR(INDEX('Hoja de Trabajo para listado'!$AB$155:$BA$1048576,MATCH($A513,'Hoja de Trabajo para listado'!$AB$155:$AB$1048576,0),MATCH((CUADRO!M$5&amp;$E513),'Hoja de Trabajo para listado'!$AB$151:$BA$151,0)),0)+IFERROR(INDEX('Hoja de Trabajo para listado'!$BC$155:$CB$1048576,MATCH($A513,'Hoja de Trabajo para listado'!$BC$155:$BC$1048576,0),MATCH((CUADRO!M$5&amp;$E513),'Hoja de Trabajo para listado'!$BC$151:$CB$151,0)),0)+IFERROR(INDEX('Hoja de Trabajo para listado'!$DE$153:$DG$274,MATCH($A513,'Hoja de Trabajo para listado'!$DE$153:$DE$1048576,0),MATCH((CUADRO!M$5&amp;$E513),'Hoja de Trabajo para listado'!$DE$151:$DG$151,0)),0)+IFERROR(INDEX('Hoja de Trabajo para listado'!$CD$155:$DC$1048576,MATCH($A513,'Hoja de Trabajo para listado'!$CD$155:$CD$1048576,0),MATCH((CUADRO!M$5&amp;$E513),'Hoja de Trabajo para listado'!$CD$151:$DC$151,0)),0)</f>
        <v>0</v>
      </c>
      <c r="N513" s="255">
        <f ca="1">+IFERROR(INDEX('Hoja de Trabajo para listado'!$A$155:$Z$1048576,MATCH($A513,'Hoja de Trabajo para listado'!$A$155:$A$1048576,0),MATCH((CUADRO!N$5&amp;$E513),'Hoja de Trabajo para listado'!$A$151:$Z$151,0)),0)+IFERROR(INDEX('Hoja de Trabajo para listado'!$AB$155:$BA$1048576,MATCH($A513,'Hoja de Trabajo para listado'!$AB$155:$AB$1048576,0),MATCH((CUADRO!N$5&amp;$E513),'Hoja de Trabajo para listado'!$AB$151:$BA$151,0)),0)+IFERROR(INDEX('Hoja de Trabajo para listado'!$BC$155:$CB$1048576,MATCH($A513,'Hoja de Trabajo para listado'!$BC$155:$BC$1048576,0),MATCH((CUADRO!N$5&amp;$E513),'Hoja de Trabajo para listado'!$BC$151:$CB$151,0)),0)+IFERROR(INDEX('Hoja de Trabajo para listado'!$DE$153:$DG$274,MATCH($A513,'Hoja de Trabajo para listado'!$DE$153:$DE$1048576,0),MATCH((CUADRO!N$5&amp;$E513),'Hoja de Trabajo para listado'!$DE$151:$DG$151,0)),0)+IFERROR(INDEX('Hoja de Trabajo para listado'!$CD$155:$DC$1048576,MATCH($A513,'Hoja de Trabajo para listado'!$CD$155:$CD$1048576,0),MATCH((CUADRO!N$5&amp;$E513),'Hoja de Trabajo para listado'!$CD$151:$DC$151,0)),0)</f>
        <v>0</v>
      </c>
      <c r="O513" s="255">
        <f ca="1">+IFERROR(INDEX('Hoja de Trabajo para listado'!$A$155:$Z$1048576,MATCH($A513,'Hoja de Trabajo para listado'!$A$155:$A$1048576,0),MATCH((CUADRO!O$5&amp;$E513),'Hoja de Trabajo para listado'!$A$151:$Z$151,0)),0)+IFERROR(INDEX('Hoja de Trabajo para listado'!$AB$155:$BA$1048576,MATCH($A513,'Hoja de Trabajo para listado'!$AB$155:$AB$1048576,0),MATCH((CUADRO!O$5&amp;$E513),'Hoja de Trabajo para listado'!$AB$151:$BA$151,0)),0)+IFERROR(INDEX('Hoja de Trabajo para listado'!$BC$155:$CB$1048576,MATCH($A513,'Hoja de Trabajo para listado'!$BC$155:$BC$1048576,0),MATCH((CUADRO!O$5&amp;$E513),'Hoja de Trabajo para listado'!$BC$151:$CB$151,0)),0)+IFERROR(INDEX('Hoja de Trabajo para listado'!$DE$153:$DG$274,MATCH($A513,'Hoja de Trabajo para listado'!$DE$153:$DE$1048576,0),MATCH((CUADRO!O$5&amp;$E513),'Hoja de Trabajo para listado'!$DE$151:$DG$151,0)),0)+IFERROR(INDEX('Hoja de Trabajo para listado'!$CD$155:$DC$1048576,MATCH($A513,'Hoja de Trabajo para listado'!$CD$155:$CD$1048576,0),MATCH((CUADRO!O$5&amp;$E513),'Hoja de Trabajo para listado'!$CD$151:$DC$151,0)),0)</f>
        <v>0</v>
      </c>
      <c r="P513" s="255">
        <f ca="1">+IFERROR(INDEX('Hoja de Trabajo para listado'!$A$155:$Z$1048576,MATCH($A513,'Hoja de Trabajo para listado'!$A$155:$A$1048576,0),MATCH((CUADRO!P$5&amp;$E513),'Hoja de Trabajo para listado'!$A$151:$Z$151,0)),0)+IFERROR(INDEX('Hoja de Trabajo para listado'!$AB$155:$BA$1048576,MATCH($A513,'Hoja de Trabajo para listado'!$AB$155:$AB$1048576,0),MATCH((CUADRO!P$5&amp;$E513),'Hoja de Trabajo para listado'!$AB$151:$BA$151,0)),0)+IFERROR(INDEX('Hoja de Trabajo para listado'!$BC$155:$CB$1048576,MATCH($A513,'Hoja de Trabajo para listado'!$BC$155:$BC$1048576,0),MATCH((CUADRO!P$5&amp;$E513),'Hoja de Trabajo para listado'!$BC$151:$CB$151,0)),0)+IFERROR(INDEX('Hoja de Trabajo para listado'!$DE$153:$DG$274,MATCH($A513,'Hoja de Trabajo para listado'!$DE$153:$DE$1048576,0),MATCH((CUADRO!P$5&amp;$E513),'Hoja de Trabajo para listado'!$DE$151:$DG$151,0)),0)+IFERROR(INDEX('Hoja de Trabajo para listado'!$CD$155:$DC$1048576,MATCH($A513,'Hoja de Trabajo para listado'!$CD$155:$CD$1048576,0),MATCH((CUADRO!P$5&amp;$E513),'Hoja de Trabajo para listado'!$CD$151:$DC$151,0)),0)</f>
        <v>0</v>
      </c>
      <c r="Q513" s="255">
        <f ca="1">+IFERROR(INDEX('Hoja de Trabajo para listado'!$A$155:$Z$1048576,MATCH($A513,'Hoja de Trabajo para listado'!$A$155:$A$1048576,0),MATCH((CUADRO!Q$5&amp;$E513),'Hoja de Trabajo para listado'!$A$151:$Z$151,0)),0)+IFERROR(INDEX('Hoja de Trabajo para listado'!$AB$155:$BA$1048576,MATCH($A513,'Hoja de Trabajo para listado'!$AB$155:$AB$1048576,0),MATCH((CUADRO!Q$5&amp;$E513),'Hoja de Trabajo para listado'!$AB$151:$BA$151,0)),0)+IFERROR(INDEX('Hoja de Trabajo para listado'!$BC$155:$CB$1048576,MATCH($A513,'Hoja de Trabajo para listado'!$BC$155:$BC$1048576,0),MATCH((CUADRO!Q$5&amp;$E513),'Hoja de Trabajo para listado'!$BC$151:$CB$151,0)),0)+IFERROR(INDEX('Hoja de Trabajo para listado'!$DE$153:$DG$274,MATCH($A513,'Hoja de Trabajo para listado'!$DE$153:$DE$1048576,0),MATCH((CUADRO!Q$5&amp;$E513),'Hoja de Trabajo para listado'!$DE$151:$DG$151,0)),0)+IFERROR(INDEX('Hoja de Trabajo para listado'!$CD$155:$DC$1048576,MATCH($A513,'Hoja de Trabajo para listado'!$CD$155:$CD$1048576,0),MATCH((CUADRO!Q$5&amp;$E513),'Hoja de Trabajo para listado'!$CD$151:$DC$151,0)),0)</f>
        <v>0</v>
      </c>
      <c r="R513" s="255">
        <f t="shared" ca="1" si="16"/>
        <v>0</v>
      </c>
      <c r="S513" s="262">
        <f ca="1">+R512+R513</f>
        <v>0</v>
      </c>
      <c r="T513" s="255">
        <f ca="1">+S513</f>
        <v>0</v>
      </c>
      <c r="U513" s="254">
        <f t="shared" si="17"/>
        <v>2</v>
      </c>
      <c r="V513" s="362" t="str">
        <f>+VLOOKUP(A513,bd_lista!$A$3:$E$590,5,FALSE)</f>
        <v>Gobiernos Autonomos Municipales</v>
      </c>
      <c r="W513" s="362"/>
      <c r="X513" s="254">
        <f>+VLOOKUP(A513,[2]Sheet1!$A$13:$D$744,4,FALSE)</f>
        <v>0</v>
      </c>
      <c r="Y513" s="254" t="e">
        <f>+VLOOKUP(X513,bd_lista!$A$3:$C$590,3,FALSE)</f>
        <v>#N/A</v>
      </c>
      <c r="Z513" s="314"/>
      <c r="AA513" s="315"/>
    </row>
    <row r="514" spans="1:27" customFormat="1" ht="15" hidden="1" customHeight="1">
      <c r="A514" s="32">
        <v>1232</v>
      </c>
      <c r="B514" s="306">
        <f>+A514</f>
        <v>1232</v>
      </c>
      <c r="C514" s="259" t="str">
        <f>+VLOOKUP(A514,bd_lista!$A$3:$C$590,3,FALSE)</f>
        <v>Gobierno Autónomo Municipal de Copacabana</v>
      </c>
      <c r="D514" s="361" t="str">
        <f>+C514</f>
        <v>Gobierno Autónomo Municipal de Copacabana</v>
      </c>
      <c r="E514" s="254" t="s">
        <v>1313</v>
      </c>
      <c r="F514" s="255">
        <f ca="1">+IFERROR(INDEX('Hoja de Trabajo para listado'!$A$155:$Z$1048576,MATCH($A514,'Hoja de Trabajo para listado'!$A$155:$A$1048576,0),MATCH((CUADRO!F$5&amp;$E514),'Hoja de Trabajo para listado'!$A$151:$Z$151,0)),0)+IFERROR(INDEX('Hoja de Trabajo para listado'!$AB$155:$BA$1048576,MATCH($A514,'Hoja de Trabajo para listado'!$AB$155:$AB$1048576,0),MATCH((CUADRO!F$5&amp;$E514),'Hoja de Trabajo para listado'!$AB$151:$BA$151,0)),0)+IFERROR(INDEX('Hoja de Trabajo para listado'!$BC$155:$CB$1048576,MATCH($A514,'Hoja de Trabajo para listado'!$BC$155:$BC$1048576,0),MATCH((CUADRO!F$5&amp;$E514),'Hoja de Trabajo para listado'!$BC$151:$CB$151,0)),0)+IFERROR(INDEX('Hoja de Trabajo para listado'!$DE$153:$DG$274,MATCH($A514,'Hoja de Trabajo para listado'!$DE$153:$DE$1048576,0),MATCH((CUADRO!F$5&amp;$E514),'Hoja de Trabajo para listado'!$DE$151:$DG$151,0)),0)+IFERROR(INDEX('Hoja de Trabajo para listado'!$CD$155:$DC$1048576,MATCH($A514,'Hoja de Trabajo para listado'!$CD$155:$CD$1048576,0),MATCH((CUADRO!F$5&amp;$E514),'Hoja de Trabajo para listado'!$CD$151:$DC$151,0)),0)</f>
        <v>0</v>
      </c>
      <c r="G514" s="255">
        <f ca="1">+IFERROR(INDEX('Hoja de Trabajo para listado'!$A$155:$Z$1048576,MATCH($A514,'Hoja de Trabajo para listado'!$A$155:$A$1048576,0),MATCH((CUADRO!G$5&amp;$E514),'Hoja de Trabajo para listado'!$A$151:$Z$151,0)),0)+IFERROR(INDEX('Hoja de Trabajo para listado'!$AB$155:$BA$1048576,MATCH($A514,'Hoja de Trabajo para listado'!$AB$155:$AB$1048576,0),MATCH((CUADRO!G$5&amp;$E514),'Hoja de Trabajo para listado'!$AB$151:$BA$151,0)),0)+IFERROR(INDEX('Hoja de Trabajo para listado'!$BC$155:$CB$1048576,MATCH($A514,'Hoja de Trabajo para listado'!$BC$155:$BC$1048576,0),MATCH((CUADRO!G$5&amp;$E514),'Hoja de Trabajo para listado'!$BC$151:$CB$151,0)),0)+IFERROR(INDEX('Hoja de Trabajo para listado'!$DE$153:$DG$274,MATCH($A514,'Hoja de Trabajo para listado'!$DE$153:$DE$1048576,0),MATCH((CUADRO!G$5&amp;$E514),'Hoja de Trabajo para listado'!$DE$151:$DG$151,0)),0)+IFERROR(INDEX('Hoja de Trabajo para listado'!$CD$155:$DC$1048576,MATCH($A514,'Hoja de Trabajo para listado'!$CD$155:$CD$1048576,0),MATCH((CUADRO!G$5&amp;$E514),'Hoja de Trabajo para listado'!$CD$151:$DC$151,0)),0)</f>
        <v>0</v>
      </c>
      <c r="H514" s="255">
        <f ca="1">+IFERROR(INDEX('Hoja de Trabajo para listado'!$A$155:$Z$1048576,MATCH($A514,'Hoja de Trabajo para listado'!$A$155:$A$1048576,0),MATCH((CUADRO!H$5&amp;$E514),'Hoja de Trabajo para listado'!$A$151:$Z$151,0)),0)+IFERROR(INDEX('Hoja de Trabajo para listado'!$AB$155:$BA$1048576,MATCH($A514,'Hoja de Trabajo para listado'!$AB$155:$AB$1048576,0),MATCH((CUADRO!H$5&amp;$E514),'Hoja de Trabajo para listado'!$AB$151:$BA$151,0)),0)+IFERROR(INDEX('Hoja de Trabajo para listado'!$BC$155:$CB$1048576,MATCH($A514,'Hoja de Trabajo para listado'!$BC$155:$BC$1048576,0),MATCH((CUADRO!H$5&amp;$E514),'Hoja de Trabajo para listado'!$BC$151:$CB$151,0)),0)+IFERROR(INDEX('Hoja de Trabajo para listado'!$DE$153:$DG$274,MATCH($A514,'Hoja de Trabajo para listado'!$DE$153:$DE$1048576,0),MATCH((CUADRO!H$5&amp;$E514),'Hoja de Trabajo para listado'!$DE$151:$DG$151,0)),0)+IFERROR(INDEX('Hoja de Trabajo para listado'!$CD$155:$DC$1048576,MATCH($A514,'Hoja de Trabajo para listado'!$CD$155:$CD$1048576,0),MATCH((CUADRO!H$5&amp;$E514),'Hoja de Trabajo para listado'!$CD$151:$DC$151,0)),0)</f>
        <v>0</v>
      </c>
      <c r="I514" s="255">
        <f ca="1">+IFERROR(INDEX('Hoja de Trabajo para listado'!$A$155:$Z$1048576,MATCH($A514,'Hoja de Trabajo para listado'!$A$155:$A$1048576,0),MATCH((CUADRO!I$5&amp;$E514),'Hoja de Trabajo para listado'!$A$151:$Z$151,0)),0)+IFERROR(INDEX('Hoja de Trabajo para listado'!$AB$155:$BA$1048576,MATCH($A514,'Hoja de Trabajo para listado'!$AB$155:$AB$1048576,0),MATCH((CUADRO!I$5&amp;$E514),'Hoja de Trabajo para listado'!$AB$151:$BA$151,0)),0)+IFERROR(INDEX('Hoja de Trabajo para listado'!$BC$155:$CB$1048576,MATCH($A514,'Hoja de Trabajo para listado'!$BC$155:$BC$1048576,0),MATCH((CUADRO!I$5&amp;$E514),'Hoja de Trabajo para listado'!$BC$151:$CB$151,0)),0)+IFERROR(INDEX('Hoja de Trabajo para listado'!$DE$153:$DG$274,MATCH($A514,'Hoja de Trabajo para listado'!$DE$153:$DE$1048576,0),MATCH((CUADRO!I$5&amp;$E514),'Hoja de Trabajo para listado'!$DE$151:$DG$151,0)),0)+IFERROR(INDEX('Hoja de Trabajo para listado'!$CD$155:$DC$1048576,MATCH($A514,'Hoja de Trabajo para listado'!$CD$155:$CD$1048576,0),MATCH((CUADRO!I$5&amp;$E514),'Hoja de Trabajo para listado'!$CD$151:$DC$151,0)),0)</f>
        <v>0</v>
      </c>
      <c r="J514" s="255">
        <f ca="1">+IFERROR(INDEX('Hoja de Trabajo para listado'!$A$155:$Z$1048576,MATCH($A514,'Hoja de Trabajo para listado'!$A$155:$A$1048576,0),MATCH((CUADRO!J$5&amp;$E514),'Hoja de Trabajo para listado'!$A$151:$Z$151,0)),0)+IFERROR(INDEX('Hoja de Trabajo para listado'!$AB$155:$BA$1048576,MATCH($A514,'Hoja de Trabajo para listado'!$AB$155:$AB$1048576,0),MATCH((CUADRO!J$5&amp;$E514),'Hoja de Trabajo para listado'!$AB$151:$BA$151,0)),0)+IFERROR(INDEX('Hoja de Trabajo para listado'!$BC$155:$CB$1048576,MATCH($A514,'Hoja de Trabajo para listado'!$BC$155:$BC$1048576,0),MATCH((CUADRO!J$5&amp;$E514),'Hoja de Trabajo para listado'!$BC$151:$CB$151,0)),0)+IFERROR(INDEX('Hoja de Trabajo para listado'!$DE$153:$DG$274,MATCH($A514,'Hoja de Trabajo para listado'!$DE$153:$DE$1048576,0),MATCH((CUADRO!J$5&amp;$E514),'Hoja de Trabajo para listado'!$DE$151:$DG$151,0)),0)+IFERROR(INDEX('Hoja de Trabajo para listado'!$CD$155:$DC$1048576,MATCH($A514,'Hoja de Trabajo para listado'!$CD$155:$CD$1048576,0),MATCH((CUADRO!J$5&amp;$E514),'Hoja de Trabajo para listado'!$CD$151:$DC$151,0)),0)</f>
        <v>0</v>
      </c>
      <c r="K514" s="255">
        <f ca="1">+IFERROR(INDEX('Hoja de Trabajo para listado'!$A$155:$Z$1048576,MATCH($A514,'Hoja de Trabajo para listado'!$A$155:$A$1048576,0),MATCH((CUADRO!K$5&amp;$E514),'Hoja de Trabajo para listado'!$A$151:$Z$151,0)),0)+IFERROR(INDEX('Hoja de Trabajo para listado'!$AB$155:$BA$1048576,MATCH($A514,'Hoja de Trabajo para listado'!$AB$155:$AB$1048576,0),MATCH((CUADRO!K$5&amp;$E514),'Hoja de Trabajo para listado'!$AB$151:$BA$151,0)),0)+IFERROR(INDEX('Hoja de Trabajo para listado'!$BC$155:$CB$1048576,MATCH($A514,'Hoja de Trabajo para listado'!$BC$155:$BC$1048576,0),MATCH((CUADRO!K$5&amp;$E514),'Hoja de Trabajo para listado'!$BC$151:$CB$151,0)),0)+IFERROR(INDEX('Hoja de Trabajo para listado'!$DE$153:$DG$274,MATCH($A514,'Hoja de Trabajo para listado'!$DE$153:$DE$1048576,0),MATCH((CUADRO!K$5&amp;$E514),'Hoja de Trabajo para listado'!$DE$151:$DG$151,0)),0)+IFERROR(INDEX('Hoja de Trabajo para listado'!$CD$155:$DC$1048576,MATCH($A514,'Hoja de Trabajo para listado'!$CD$155:$CD$1048576,0),MATCH((CUADRO!K$5&amp;$E514),'Hoja de Trabajo para listado'!$CD$151:$DC$151,0)),0)</f>
        <v>0</v>
      </c>
      <c r="L514" s="255">
        <f ca="1">+IFERROR(INDEX('Hoja de Trabajo para listado'!$A$155:$Z$1048576,MATCH($A514,'Hoja de Trabajo para listado'!$A$155:$A$1048576,0),MATCH((CUADRO!L$5&amp;$E514),'Hoja de Trabajo para listado'!$A$151:$Z$151,0)),0)+IFERROR(INDEX('Hoja de Trabajo para listado'!$AB$155:$BA$1048576,MATCH($A514,'Hoja de Trabajo para listado'!$AB$155:$AB$1048576,0),MATCH((CUADRO!L$5&amp;$E514),'Hoja de Trabajo para listado'!$AB$151:$BA$151,0)),0)+IFERROR(INDEX('Hoja de Trabajo para listado'!$BC$155:$CB$1048576,MATCH($A514,'Hoja de Trabajo para listado'!$BC$155:$BC$1048576,0),MATCH((CUADRO!L$5&amp;$E514),'Hoja de Trabajo para listado'!$BC$151:$CB$151,0)),0)+IFERROR(INDEX('Hoja de Trabajo para listado'!$DE$153:$DG$274,MATCH($A514,'Hoja de Trabajo para listado'!$DE$153:$DE$1048576,0),MATCH((CUADRO!L$5&amp;$E514),'Hoja de Trabajo para listado'!$DE$151:$DG$151,0)),0)+IFERROR(INDEX('Hoja de Trabajo para listado'!$CD$155:$DC$1048576,MATCH($A514,'Hoja de Trabajo para listado'!$CD$155:$CD$1048576,0),MATCH((CUADRO!L$5&amp;$E514),'Hoja de Trabajo para listado'!$CD$151:$DC$151,0)),0)</f>
        <v>0</v>
      </c>
      <c r="M514" s="255">
        <f ca="1">+IFERROR(INDEX('Hoja de Trabajo para listado'!$A$155:$Z$1048576,MATCH($A514,'Hoja de Trabajo para listado'!$A$155:$A$1048576,0),MATCH((CUADRO!M$5&amp;$E514),'Hoja de Trabajo para listado'!$A$151:$Z$151,0)),0)+IFERROR(INDEX('Hoja de Trabajo para listado'!$AB$155:$BA$1048576,MATCH($A514,'Hoja de Trabajo para listado'!$AB$155:$AB$1048576,0),MATCH((CUADRO!M$5&amp;$E514),'Hoja de Trabajo para listado'!$AB$151:$BA$151,0)),0)+IFERROR(INDEX('Hoja de Trabajo para listado'!$BC$155:$CB$1048576,MATCH($A514,'Hoja de Trabajo para listado'!$BC$155:$BC$1048576,0),MATCH((CUADRO!M$5&amp;$E514),'Hoja de Trabajo para listado'!$BC$151:$CB$151,0)),0)+IFERROR(INDEX('Hoja de Trabajo para listado'!$DE$153:$DG$274,MATCH($A514,'Hoja de Trabajo para listado'!$DE$153:$DE$1048576,0),MATCH((CUADRO!M$5&amp;$E514),'Hoja de Trabajo para listado'!$DE$151:$DG$151,0)),0)+IFERROR(INDEX('Hoja de Trabajo para listado'!$CD$155:$DC$1048576,MATCH($A514,'Hoja de Trabajo para listado'!$CD$155:$CD$1048576,0),MATCH((CUADRO!M$5&amp;$E514),'Hoja de Trabajo para listado'!$CD$151:$DC$151,0)),0)</f>
        <v>0</v>
      </c>
      <c r="N514" s="255">
        <f ca="1">+IFERROR(INDEX('Hoja de Trabajo para listado'!$A$155:$Z$1048576,MATCH($A514,'Hoja de Trabajo para listado'!$A$155:$A$1048576,0),MATCH((CUADRO!N$5&amp;$E514),'Hoja de Trabajo para listado'!$A$151:$Z$151,0)),0)+IFERROR(INDEX('Hoja de Trabajo para listado'!$AB$155:$BA$1048576,MATCH($A514,'Hoja de Trabajo para listado'!$AB$155:$AB$1048576,0),MATCH((CUADRO!N$5&amp;$E514),'Hoja de Trabajo para listado'!$AB$151:$BA$151,0)),0)+IFERROR(INDEX('Hoja de Trabajo para listado'!$BC$155:$CB$1048576,MATCH($A514,'Hoja de Trabajo para listado'!$BC$155:$BC$1048576,0),MATCH((CUADRO!N$5&amp;$E514),'Hoja de Trabajo para listado'!$BC$151:$CB$151,0)),0)+IFERROR(INDEX('Hoja de Trabajo para listado'!$DE$153:$DG$274,MATCH($A514,'Hoja de Trabajo para listado'!$DE$153:$DE$1048576,0),MATCH((CUADRO!N$5&amp;$E514),'Hoja de Trabajo para listado'!$DE$151:$DG$151,0)),0)+IFERROR(INDEX('Hoja de Trabajo para listado'!$CD$155:$DC$1048576,MATCH($A514,'Hoja de Trabajo para listado'!$CD$155:$CD$1048576,0),MATCH((CUADRO!N$5&amp;$E514),'Hoja de Trabajo para listado'!$CD$151:$DC$151,0)),0)</f>
        <v>0</v>
      </c>
      <c r="O514" s="255">
        <f ca="1">+IFERROR(INDEX('Hoja de Trabajo para listado'!$A$155:$Z$1048576,MATCH($A514,'Hoja de Trabajo para listado'!$A$155:$A$1048576,0),MATCH((CUADRO!O$5&amp;$E514),'Hoja de Trabajo para listado'!$A$151:$Z$151,0)),0)+IFERROR(INDEX('Hoja de Trabajo para listado'!$AB$155:$BA$1048576,MATCH($A514,'Hoja de Trabajo para listado'!$AB$155:$AB$1048576,0),MATCH((CUADRO!O$5&amp;$E514),'Hoja de Trabajo para listado'!$AB$151:$BA$151,0)),0)+IFERROR(INDEX('Hoja de Trabajo para listado'!$BC$155:$CB$1048576,MATCH($A514,'Hoja de Trabajo para listado'!$BC$155:$BC$1048576,0),MATCH((CUADRO!O$5&amp;$E514),'Hoja de Trabajo para listado'!$BC$151:$CB$151,0)),0)+IFERROR(INDEX('Hoja de Trabajo para listado'!$DE$153:$DG$274,MATCH($A514,'Hoja de Trabajo para listado'!$DE$153:$DE$1048576,0),MATCH((CUADRO!O$5&amp;$E514),'Hoja de Trabajo para listado'!$DE$151:$DG$151,0)),0)+IFERROR(INDEX('Hoja de Trabajo para listado'!$CD$155:$DC$1048576,MATCH($A514,'Hoja de Trabajo para listado'!$CD$155:$CD$1048576,0),MATCH((CUADRO!O$5&amp;$E514),'Hoja de Trabajo para listado'!$CD$151:$DC$151,0)),0)</f>
        <v>0</v>
      </c>
      <c r="P514" s="255">
        <f ca="1">+IFERROR(INDEX('Hoja de Trabajo para listado'!$A$155:$Z$1048576,MATCH($A514,'Hoja de Trabajo para listado'!$A$155:$A$1048576,0),MATCH((CUADRO!P$5&amp;$E514),'Hoja de Trabajo para listado'!$A$151:$Z$151,0)),0)+IFERROR(INDEX('Hoja de Trabajo para listado'!$AB$155:$BA$1048576,MATCH($A514,'Hoja de Trabajo para listado'!$AB$155:$AB$1048576,0),MATCH((CUADRO!P$5&amp;$E514),'Hoja de Trabajo para listado'!$AB$151:$BA$151,0)),0)+IFERROR(INDEX('Hoja de Trabajo para listado'!$BC$155:$CB$1048576,MATCH($A514,'Hoja de Trabajo para listado'!$BC$155:$BC$1048576,0),MATCH((CUADRO!P$5&amp;$E514),'Hoja de Trabajo para listado'!$BC$151:$CB$151,0)),0)+IFERROR(INDEX('Hoja de Trabajo para listado'!$DE$153:$DG$274,MATCH($A514,'Hoja de Trabajo para listado'!$DE$153:$DE$1048576,0),MATCH((CUADRO!P$5&amp;$E514),'Hoja de Trabajo para listado'!$DE$151:$DG$151,0)),0)+IFERROR(INDEX('Hoja de Trabajo para listado'!$CD$155:$DC$1048576,MATCH($A514,'Hoja de Trabajo para listado'!$CD$155:$CD$1048576,0),MATCH((CUADRO!P$5&amp;$E514),'Hoja de Trabajo para listado'!$CD$151:$DC$151,0)),0)</f>
        <v>0</v>
      </c>
      <c r="Q514" s="255">
        <f ca="1">+IFERROR(INDEX('Hoja de Trabajo para listado'!$A$155:$Z$1048576,MATCH($A514,'Hoja de Trabajo para listado'!$A$155:$A$1048576,0),MATCH((CUADRO!Q$5&amp;$E514),'Hoja de Trabajo para listado'!$A$151:$Z$151,0)),0)+IFERROR(INDEX('Hoja de Trabajo para listado'!$AB$155:$BA$1048576,MATCH($A514,'Hoja de Trabajo para listado'!$AB$155:$AB$1048576,0),MATCH((CUADRO!Q$5&amp;$E514),'Hoja de Trabajo para listado'!$AB$151:$BA$151,0)),0)+IFERROR(INDEX('Hoja de Trabajo para listado'!$BC$155:$CB$1048576,MATCH($A514,'Hoja de Trabajo para listado'!$BC$155:$BC$1048576,0),MATCH((CUADRO!Q$5&amp;$E514),'Hoja de Trabajo para listado'!$BC$151:$CB$151,0)),0)+IFERROR(INDEX('Hoja de Trabajo para listado'!$DE$153:$DG$274,MATCH($A514,'Hoja de Trabajo para listado'!$DE$153:$DE$1048576,0),MATCH((CUADRO!Q$5&amp;$E514),'Hoja de Trabajo para listado'!$DE$151:$DG$151,0)),0)+IFERROR(INDEX('Hoja de Trabajo para listado'!$CD$155:$DC$1048576,MATCH($A514,'Hoja de Trabajo para listado'!$CD$155:$CD$1048576,0),MATCH((CUADRO!Q$5&amp;$E514),'Hoja de Trabajo para listado'!$CD$151:$DC$151,0)),0)</f>
        <v>0</v>
      </c>
      <c r="R514" s="255">
        <f t="shared" ca="1" si="16"/>
        <v>0</v>
      </c>
      <c r="S514" s="262"/>
      <c r="T514" s="255">
        <f ca="1">+T515</f>
        <v>0</v>
      </c>
      <c r="U514" s="254">
        <f t="shared" si="17"/>
        <v>1</v>
      </c>
      <c r="V514" s="362" t="str">
        <f>+VLOOKUP(A514,bd_lista!$A$3:$E$590,5,FALSE)</f>
        <v>Gobiernos Autonomos Municipales</v>
      </c>
      <c r="W514" s="361" t="str">
        <f>+V514</f>
        <v>Gobiernos Autonomos Municipales</v>
      </c>
      <c r="X514" s="254">
        <f>+VLOOKUP(A514,[2]Sheet1!$A$13:$D$744,4,FALSE)</f>
        <v>0</v>
      </c>
      <c r="Y514" s="254" t="e">
        <f>+VLOOKUP(X514,bd_lista!$A$3:$C$590,3,FALSE)</f>
        <v>#N/A</v>
      </c>
      <c r="Z514" s="316">
        <f>+X514</f>
        <v>0</v>
      </c>
      <c r="AA514" s="317" t="e">
        <f>+Y514</f>
        <v>#N/A</v>
      </c>
    </row>
    <row r="515" spans="1:27" customFormat="1" ht="15" hidden="1" customHeight="1">
      <c r="A515" s="32">
        <v>1232</v>
      </c>
      <c r="B515" s="307"/>
      <c r="C515" s="259" t="str">
        <f>+VLOOKUP(A515,bd_lista!$A$3:$C$590,3,FALSE)</f>
        <v>Gobierno Autónomo Municipal de Copacabana</v>
      </c>
      <c r="D515" s="362"/>
      <c r="E515" s="256" t="s">
        <v>1314</v>
      </c>
      <c r="F515" s="255">
        <f ca="1">+IFERROR(INDEX('Hoja de Trabajo para listado'!$A$155:$Z$1048576,MATCH($A515,'Hoja de Trabajo para listado'!$A$155:$A$1048576,0),MATCH((CUADRO!F$5&amp;$E515),'Hoja de Trabajo para listado'!$A$151:$Z$151,0)),0)+IFERROR(INDEX('Hoja de Trabajo para listado'!$AB$155:$BA$1048576,MATCH($A515,'Hoja de Trabajo para listado'!$AB$155:$AB$1048576,0),MATCH((CUADRO!F$5&amp;$E515),'Hoja de Trabajo para listado'!$AB$151:$BA$151,0)),0)+IFERROR(INDEX('Hoja de Trabajo para listado'!$BC$155:$CB$1048576,MATCH($A515,'Hoja de Trabajo para listado'!$BC$155:$BC$1048576,0),MATCH((CUADRO!F$5&amp;$E515),'Hoja de Trabajo para listado'!$BC$151:$CB$151,0)),0)+IFERROR(INDEX('Hoja de Trabajo para listado'!$DE$153:$DG$274,MATCH($A515,'Hoja de Trabajo para listado'!$DE$153:$DE$1048576,0),MATCH((CUADRO!F$5&amp;$E515),'Hoja de Trabajo para listado'!$DE$151:$DG$151,0)),0)+IFERROR(INDEX('Hoja de Trabajo para listado'!$CD$155:$DC$1048576,MATCH($A515,'Hoja de Trabajo para listado'!$CD$155:$CD$1048576,0),MATCH((CUADRO!F$5&amp;$E515),'Hoja de Trabajo para listado'!$CD$151:$DC$151,0)),0)</f>
        <v>0</v>
      </c>
      <c r="G515" s="255">
        <f ca="1">+IFERROR(INDEX('Hoja de Trabajo para listado'!$A$155:$Z$1048576,MATCH($A515,'Hoja de Trabajo para listado'!$A$155:$A$1048576,0),MATCH((CUADRO!G$5&amp;$E515),'Hoja de Trabajo para listado'!$A$151:$Z$151,0)),0)+IFERROR(INDEX('Hoja de Trabajo para listado'!$AB$155:$BA$1048576,MATCH($A515,'Hoja de Trabajo para listado'!$AB$155:$AB$1048576,0),MATCH((CUADRO!G$5&amp;$E515),'Hoja de Trabajo para listado'!$AB$151:$BA$151,0)),0)+IFERROR(INDEX('Hoja de Trabajo para listado'!$BC$155:$CB$1048576,MATCH($A515,'Hoja de Trabajo para listado'!$BC$155:$BC$1048576,0),MATCH((CUADRO!G$5&amp;$E515),'Hoja de Trabajo para listado'!$BC$151:$CB$151,0)),0)+IFERROR(INDEX('Hoja de Trabajo para listado'!$DE$153:$DG$274,MATCH($A515,'Hoja de Trabajo para listado'!$DE$153:$DE$1048576,0),MATCH((CUADRO!G$5&amp;$E515),'Hoja de Trabajo para listado'!$DE$151:$DG$151,0)),0)+IFERROR(INDEX('Hoja de Trabajo para listado'!$CD$155:$DC$1048576,MATCH($A515,'Hoja de Trabajo para listado'!$CD$155:$CD$1048576,0),MATCH((CUADRO!G$5&amp;$E515),'Hoja de Trabajo para listado'!$CD$151:$DC$151,0)),0)</f>
        <v>0</v>
      </c>
      <c r="H515" s="255">
        <f ca="1">+IFERROR(INDEX('Hoja de Trabajo para listado'!$A$155:$Z$1048576,MATCH($A515,'Hoja de Trabajo para listado'!$A$155:$A$1048576,0),MATCH((CUADRO!H$5&amp;$E515),'Hoja de Trabajo para listado'!$A$151:$Z$151,0)),0)+IFERROR(INDEX('Hoja de Trabajo para listado'!$AB$155:$BA$1048576,MATCH($A515,'Hoja de Trabajo para listado'!$AB$155:$AB$1048576,0),MATCH((CUADRO!H$5&amp;$E515),'Hoja de Trabajo para listado'!$AB$151:$BA$151,0)),0)+IFERROR(INDEX('Hoja de Trabajo para listado'!$BC$155:$CB$1048576,MATCH($A515,'Hoja de Trabajo para listado'!$BC$155:$BC$1048576,0),MATCH((CUADRO!H$5&amp;$E515),'Hoja de Trabajo para listado'!$BC$151:$CB$151,0)),0)+IFERROR(INDEX('Hoja de Trabajo para listado'!$DE$153:$DG$274,MATCH($A515,'Hoja de Trabajo para listado'!$DE$153:$DE$1048576,0),MATCH((CUADRO!H$5&amp;$E515),'Hoja de Trabajo para listado'!$DE$151:$DG$151,0)),0)+IFERROR(INDEX('Hoja de Trabajo para listado'!$CD$155:$DC$1048576,MATCH($A515,'Hoja de Trabajo para listado'!$CD$155:$CD$1048576,0),MATCH((CUADRO!H$5&amp;$E515),'Hoja de Trabajo para listado'!$CD$151:$DC$151,0)),0)</f>
        <v>0</v>
      </c>
      <c r="I515" s="255">
        <f ca="1">+IFERROR(INDEX('Hoja de Trabajo para listado'!$A$155:$Z$1048576,MATCH($A515,'Hoja de Trabajo para listado'!$A$155:$A$1048576,0),MATCH((CUADRO!I$5&amp;$E515),'Hoja de Trabajo para listado'!$A$151:$Z$151,0)),0)+IFERROR(INDEX('Hoja de Trabajo para listado'!$AB$155:$BA$1048576,MATCH($A515,'Hoja de Trabajo para listado'!$AB$155:$AB$1048576,0),MATCH((CUADRO!I$5&amp;$E515),'Hoja de Trabajo para listado'!$AB$151:$BA$151,0)),0)+IFERROR(INDEX('Hoja de Trabajo para listado'!$BC$155:$CB$1048576,MATCH($A515,'Hoja de Trabajo para listado'!$BC$155:$BC$1048576,0),MATCH((CUADRO!I$5&amp;$E515),'Hoja de Trabajo para listado'!$BC$151:$CB$151,0)),0)+IFERROR(INDEX('Hoja de Trabajo para listado'!$DE$153:$DG$274,MATCH($A515,'Hoja de Trabajo para listado'!$DE$153:$DE$1048576,0),MATCH((CUADRO!I$5&amp;$E515),'Hoja de Trabajo para listado'!$DE$151:$DG$151,0)),0)+IFERROR(INDEX('Hoja de Trabajo para listado'!$CD$155:$DC$1048576,MATCH($A515,'Hoja de Trabajo para listado'!$CD$155:$CD$1048576,0),MATCH((CUADRO!I$5&amp;$E515),'Hoja de Trabajo para listado'!$CD$151:$DC$151,0)),0)</f>
        <v>0</v>
      </c>
      <c r="J515" s="255">
        <f ca="1">+IFERROR(INDEX('Hoja de Trabajo para listado'!$A$155:$Z$1048576,MATCH($A515,'Hoja de Trabajo para listado'!$A$155:$A$1048576,0),MATCH((CUADRO!J$5&amp;$E515),'Hoja de Trabajo para listado'!$A$151:$Z$151,0)),0)+IFERROR(INDEX('Hoja de Trabajo para listado'!$AB$155:$BA$1048576,MATCH($A515,'Hoja de Trabajo para listado'!$AB$155:$AB$1048576,0),MATCH((CUADRO!J$5&amp;$E515),'Hoja de Trabajo para listado'!$AB$151:$BA$151,0)),0)+IFERROR(INDEX('Hoja de Trabajo para listado'!$BC$155:$CB$1048576,MATCH($A515,'Hoja de Trabajo para listado'!$BC$155:$BC$1048576,0),MATCH((CUADRO!J$5&amp;$E515),'Hoja de Trabajo para listado'!$BC$151:$CB$151,0)),0)+IFERROR(INDEX('Hoja de Trabajo para listado'!$DE$153:$DG$274,MATCH($A515,'Hoja de Trabajo para listado'!$DE$153:$DE$1048576,0),MATCH((CUADRO!J$5&amp;$E515),'Hoja de Trabajo para listado'!$DE$151:$DG$151,0)),0)+IFERROR(INDEX('Hoja de Trabajo para listado'!$CD$155:$DC$1048576,MATCH($A515,'Hoja de Trabajo para listado'!$CD$155:$CD$1048576,0),MATCH((CUADRO!J$5&amp;$E515),'Hoja de Trabajo para listado'!$CD$151:$DC$151,0)),0)</f>
        <v>0</v>
      </c>
      <c r="K515" s="255">
        <f ca="1">+IFERROR(INDEX('Hoja de Trabajo para listado'!$A$155:$Z$1048576,MATCH($A515,'Hoja de Trabajo para listado'!$A$155:$A$1048576,0),MATCH((CUADRO!K$5&amp;$E515),'Hoja de Trabajo para listado'!$A$151:$Z$151,0)),0)+IFERROR(INDEX('Hoja de Trabajo para listado'!$AB$155:$BA$1048576,MATCH($A515,'Hoja de Trabajo para listado'!$AB$155:$AB$1048576,0),MATCH((CUADRO!K$5&amp;$E515),'Hoja de Trabajo para listado'!$AB$151:$BA$151,0)),0)+IFERROR(INDEX('Hoja de Trabajo para listado'!$BC$155:$CB$1048576,MATCH($A515,'Hoja de Trabajo para listado'!$BC$155:$BC$1048576,0),MATCH((CUADRO!K$5&amp;$E515),'Hoja de Trabajo para listado'!$BC$151:$CB$151,0)),0)+IFERROR(INDEX('Hoja de Trabajo para listado'!$DE$153:$DG$274,MATCH($A515,'Hoja de Trabajo para listado'!$DE$153:$DE$1048576,0),MATCH((CUADRO!K$5&amp;$E515),'Hoja de Trabajo para listado'!$DE$151:$DG$151,0)),0)+IFERROR(INDEX('Hoja de Trabajo para listado'!$CD$155:$DC$1048576,MATCH($A515,'Hoja de Trabajo para listado'!$CD$155:$CD$1048576,0),MATCH((CUADRO!K$5&amp;$E515),'Hoja de Trabajo para listado'!$CD$151:$DC$151,0)),0)</f>
        <v>0</v>
      </c>
      <c r="L515" s="255">
        <f ca="1">+IFERROR(INDEX('Hoja de Trabajo para listado'!$A$155:$Z$1048576,MATCH($A515,'Hoja de Trabajo para listado'!$A$155:$A$1048576,0),MATCH((CUADRO!L$5&amp;$E515),'Hoja de Trabajo para listado'!$A$151:$Z$151,0)),0)+IFERROR(INDEX('Hoja de Trabajo para listado'!$AB$155:$BA$1048576,MATCH($A515,'Hoja de Trabajo para listado'!$AB$155:$AB$1048576,0),MATCH((CUADRO!L$5&amp;$E515),'Hoja de Trabajo para listado'!$AB$151:$BA$151,0)),0)+IFERROR(INDEX('Hoja de Trabajo para listado'!$BC$155:$CB$1048576,MATCH($A515,'Hoja de Trabajo para listado'!$BC$155:$BC$1048576,0),MATCH((CUADRO!L$5&amp;$E515),'Hoja de Trabajo para listado'!$BC$151:$CB$151,0)),0)+IFERROR(INDEX('Hoja de Trabajo para listado'!$DE$153:$DG$274,MATCH($A515,'Hoja de Trabajo para listado'!$DE$153:$DE$1048576,0),MATCH((CUADRO!L$5&amp;$E515),'Hoja de Trabajo para listado'!$DE$151:$DG$151,0)),0)+IFERROR(INDEX('Hoja de Trabajo para listado'!$CD$155:$DC$1048576,MATCH($A515,'Hoja de Trabajo para listado'!$CD$155:$CD$1048576,0),MATCH((CUADRO!L$5&amp;$E515),'Hoja de Trabajo para listado'!$CD$151:$DC$151,0)),0)</f>
        <v>0</v>
      </c>
      <c r="M515" s="255">
        <f ca="1">+IFERROR(INDEX('Hoja de Trabajo para listado'!$A$155:$Z$1048576,MATCH($A515,'Hoja de Trabajo para listado'!$A$155:$A$1048576,0),MATCH((CUADRO!M$5&amp;$E515),'Hoja de Trabajo para listado'!$A$151:$Z$151,0)),0)+IFERROR(INDEX('Hoja de Trabajo para listado'!$AB$155:$BA$1048576,MATCH($A515,'Hoja de Trabajo para listado'!$AB$155:$AB$1048576,0),MATCH((CUADRO!M$5&amp;$E515),'Hoja de Trabajo para listado'!$AB$151:$BA$151,0)),0)+IFERROR(INDEX('Hoja de Trabajo para listado'!$BC$155:$CB$1048576,MATCH($A515,'Hoja de Trabajo para listado'!$BC$155:$BC$1048576,0),MATCH((CUADRO!M$5&amp;$E515),'Hoja de Trabajo para listado'!$BC$151:$CB$151,0)),0)+IFERROR(INDEX('Hoja de Trabajo para listado'!$DE$153:$DG$274,MATCH($A515,'Hoja de Trabajo para listado'!$DE$153:$DE$1048576,0),MATCH((CUADRO!M$5&amp;$E515),'Hoja de Trabajo para listado'!$DE$151:$DG$151,0)),0)+IFERROR(INDEX('Hoja de Trabajo para listado'!$CD$155:$DC$1048576,MATCH($A515,'Hoja de Trabajo para listado'!$CD$155:$CD$1048576,0),MATCH((CUADRO!M$5&amp;$E515),'Hoja de Trabajo para listado'!$CD$151:$DC$151,0)),0)</f>
        <v>0</v>
      </c>
      <c r="N515" s="255">
        <f ca="1">+IFERROR(INDEX('Hoja de Trabajo para listado'!$A$155:$Z$1048576,MATCH($A515,'Hoja de Trabajo para listado'!$A$155:$A$1048576,0),MATCH((CUADRO!N$5&amp;$E515),'Hoja de Trabajo para listado'!$A$151:$Z$151,0)),0)+IFERROR(INDEX('Hoja de Trabajo para listado'!$AB$155:$BA$1048576,MATCH($A515,'Hoja de Trabajo para listado'!$AB$155:$AB$1048576,0),MATCH((CUADRO!N$5&amp;$E515),'Hoja de Trabajo para listado'!$AB$151:$BA$151,0)),0)+IFERROR(INDEX('Hoja de Trabajo para listado'!$BC$155:$CB$1048576,MATCH($A515,'Hoja de Trabajo para listado'!$BC$155:$BC$1048576,0),MATCH((CUADRO!N$5&amp;$E515),'Hoja de Trabajo para listado'!$BC$151:$CB$151,0)),0)+IFERROR(INDEX('Hoja de Trabajo para listado'!$DE$153:$DG$274,MATCH($A515,'Hoja de Trabajo para listado'!$DE$153:$DE$1048576,0),MATCH((CUADRO!N$5&amp;$E515),'Hoja de Trabajo para listado'!$DE$151:$DG$151,0)),0)+IFERROR(INDEX('Hoja de Trabajo para listado'!$CD$155:$DC$1048576,MATCH($A515,'Hoja de Trabajo para listado'!$CD$155:$CD$1048576,0),MATCH((CUADRO!N$5&amp;$E515),'Hoja de Trabajo para listado'!$CD$151:$DC$151,0)),0)</f>
        <v>0</v>
      </c>
      <c r="O515" s="255">
        <f ca="1">+IFERROR(INDEX('Hoja de Trabajo para listado'!$A$155:$Z$1048576,MATCH($A515,'Hoja de Trabajo para listado'!$A$155:$A$1048576,0),MATCH((CUADRO!O$5&amp;$E515),'Hoja de Trabajo para listado'!$A$151:$Z$151,0)),0)+IFERROR(INDEX('Hoja de Trabajo para listado'!$AB$155:$BA$1048576,MATCH($A515,'Hoja de Trabajo para listado'!$AB$155:$AB$1048576,0),MATCH((CUADRO!O$5&amp;$E515),'Hoja de Trabajo para listado'!$AB$151:$BA$151,0)),0)+IFERROR(INDEX('Hoja de Trabajo para listado'!$BC$155:$CB$1048576,MATCH($A515,'Hoja de Trabajo para listado'!$BC$155:$BC$1048576,0),MATCH((CUADRO!O$5&amp;$E515),'Hoja de Trabajo para listado'!$BC$151:$CB$151,0)),0)+IFERROR(INDEX('Hoja de Trabajo para listado'!$DE$153:$DG$274,MATCH($A515,'Hoja de Trabajo para listado'!$DE$153:$DE$1048576,0),MATCH((CUADRO!O$5&amp;$E515),'Hoja de Trabajo para listado'!$DE$151:$DG$151,0)),0)+IFERROR(INDEX('Hoja de Trabajo para listado'!$CD$155:$DC$1048576,MATCH($A515,'Hoja de Trabajo para listado'!$CD$155:$CD$1048576,0),MATCH((CUADRO!O$5&amp;$E515),'Hoja de Trabajo para listado'!$CD$151:$DC$151,0)),0)</f>
        <v>0</v>
      </c>
      <c r="P515" s="255">
        <f ca="1">+IFERROR(INDEX('Hoja de Trabajo para listado'!$A$155:$Z$1048576,MATCH($A515,'Hoja de Trabajo para listado'!$A$155:$A$1048576,0),MATCH((CUADRO!P$5&amp;$E515),'Hoja de Trabajo para listado'!$A$151:$Z$151,0)),0)+IFERROR(INDEX('Hoja de Trabajo para listado'!$AB$155:$BA$1048576,MATCH($A515,'Hoja de Trabajo para listado'!$AB$155:$AB$1048576,0),MATCH((CUADRO!P$5&amp;$E515),'Hoja de Trabajo para listado'!$AB$151:$BA$151,0)),0)+IFERROR(INDEX('Hoja de Trabajo para listado'!$BC$155:$CB$1048576,MATCH($A515,'Hoja de Trabajo para listado'!$BC$155:$BC$1048576,0),MATCH((CUADRO!P$5&amp;$E515),'Hoja de Trabajo para listado'!$BC$151:$CB$151,0)),0)+IFERROR(INDEX('Hoja de Trabajo para listado'!$DE$153:$DG$274,MATCH($A515,'Hoja de Trabajo para listado'!$DE$153:$DE$1048576,0),MATCH((CUADRO!P$5&amp;$E515),'Hoja de Trabajo para listado'!$DE$151:$DG$151,0)),0)+IFERROR(INDEX('Hoja de Trabajo para listado'!$CD$155:$DC$1048576,MATCH($A515,'Hoja de Trabajo para listado'!$CD$155:$CD$1048576,0),MATCH((CUADRO!P$5&amp;$E515),'Hoja de Trabajo para listado'!$CD$151:$DC$151,0)),0)</f>
        <v>0</v>
      </c>
      <c r="Q515" s="255">
        <f ca="1">+IFERROR(INDEX('Hoja de Trabajo para listado'!$A$155:$Z$1048576,MATCH($A515,'Hoja de Trabajo para listado'!$A$155:$A$1048576,0),MATCH((CUADRO!Q$5&amp;$E515),'Hoja de Trabajo para listado'!$A$151:$Z$151,0)),0)+IFERROR(INDEX('Hoja de Trabajo para listado'!$AB$155:$BA$1048576,MATCH($A515,'Hoja de Trabajo para listado'!$AB$155:$AB$1048576,0),MATCH((CUADRO!Q$5&amp;$E515),'Hoja de Trabajo para listado'!$AB$151:$BA$151,0)),0)+IFERROR(INDEX('Hoja de Trabajo para listado'!$BC$155:$CB$1048576,MATCH($A515,'Hoja de Trabajo para listado'!$BC$155:$BC$1048576,0),MATCH((CUADRO!Q$5&amp;$E515),'Hoja de Trabajo para listado'!$BC$151:$CB$151,0)),0)+IFERROR(INDEX('Hoja de Trabajo para listado'!$DE$153:$DG$274,MATCH($A515,'Hoja de Trabajo para listado'!$DE$153:$DE$1048576,0),MATCH((CUADRO!Q$5&amp;$E515),'Hoja de Trabajo para listado'!$DE$151:$DG$151,0)),0)+IFERROR(INDEX('Hoja de Trabajo para listado'!$CD$155:$DC$1048576,MATCH($A515,'Hoja de Trabajo para listado'!$CD$155:$CD$1048576,0),MATCH((CUADRO!Q$5&amp;$E515),'Hoja de Trabajo para listado'!$CD$151:$DC$151,0)),0)</f>
        <v>0</v>
      </c>
      <c r="R515" s="255">
        <f t="shared" ca="1" si="16"/>
        <v>0</v>
      </c>
      <c r="S515" s="262">
        <f ca="1">+R514+R515</f>
        <v>0</v>
      </c>
      <c r="T515" s="255">
        <f ca="1">+S515</f>
        <v>0</v>
      </c>
      <c r="U515" s="254">
        <f t="shared" si="17"/>
        <v>2</v>
      </c>
      <c r="V515" s="362" t="str">
        <f>+VLOOKUP(A515,bd_lista!$A$3:$E$590,5,FALSE)</f>
        <v>Gobiernos Autonomos Municipales</v>
      </c>
      <c r="W515" s="362"/>
      <c r="X515" s="254">
        <f>+VLOOKUP(A515,[2]Sheet1!$A$13:$D$744,4,FALSE)</f>
        <v>0</v>
      </c>
      <c r="Y515" s="254" t="e">
        <f>+VLOOKUP(X515,bd_lista!$A$3:$C$590,3,FALSE)</f>
        <v>#N/A</v>
      </c>
      <c r="Z515" s="314"/>
      <c r="AA515" s="315"/>
    </row>
    <row r="516" spans="1:27" customFormat="1" ht="15" hidden="1" customHeight="1">
      <c r="A516" s="32">
        <v>1233</v>
      </c>
      <c r="B516" s="306">
        <f>+A516</f>
        <v>1233</v>
      </c>
      <c r="C516" s="259" t="str">
        <f>+VLOOKUP(A516,bd_lista!$A$3:$C$590,3,FALSE)</f>
        <v>Gobierno Autónomo Municipal de San Pedro de Tiquina</v>
      </c>
      <c r="D516" s="361" t="str">
        <f>+C516</f>
        <v>Gobierno Autónomo Municipal de San Pedro de Tiquina</v>
      </c>
      <c r="E516" s="254" t="s">
        <v>1313</v>
      </c>
      <c r="F516" s="255">
        <f ca="1">+IFERROR(INDEX('Hoja de Trabajo para listado'!$A$155:$Z$1048576,MATCH($A516,'Hoja de Trabajo para listado'!$A$155:$A$1048576,0),MATCH((CUADRO!F$5&amp;$E516),'Hoja de Trabajo para listado'!$A$151:$Z$151,0)),0)+IFERROR(INDEX('Hoja de Trabajo para listado'!$AB$155:$BA$1048576,MATCH($A516,'Hoja de Trabajo para listado'!$AB$155:$AB$1048576,0),MATCH((CUADRO!F$5&amp;$E516),'Hoja de Trabajo para listado'!$AB$151:$BA$151,0)),0)+IFERROR(INDEX('Hoja de Trabajo para listado'!$BC$155:$CB$1048576,MATCH($A516,'Hoja de Trabajo para listado'!$BC$155:$BC$1048576,0),MATCH((CUADRO!F$5&amp;$E516),'Hoja de Trabajo para listado'!$BC$151:$CB$151,0)),0)+IFERROR(INDEX('Hoja de Trabajo para listado'!$DE$153:$DG$274,MATCH($A516,'Hoja de Trabajo para listado'!$DE$153:$DE$1048576,0),MATCH((CUADRO!F$5&amp;$E516),'Hoja de Trabajo para listado'!$DE$151:$DG$151,0)),0)+IFERROR(INDEX('Hoja de Trabajo para listado'!$CD$155:$DC$1048576,MATCH($A516,'Hoja de Trabajo para listado'!$CD$155:$CD$1048576,0),MATCH((CUADRO!F$5&amp;$E516),'Hoja de Trabajo para listado'!$CD$151:$DC$151,0)),0)</f>
        <v>0</v>
      </c>
      <c r="G516" s="255">
        <f ca="1">+IFERROR(INDEX('Hoja de Trabajo para listado'!$A$155:$Z$1048576,MATCH($A516,'Hoja de Trabajo para listado'!$A$155:$A$1048576,0),MATCH((CUADRO!G$5&amp;$E516),'Hoja de Trabajo para listado'!$A$151:$Z$151,0)),0)+IFERROR(INDEX('Hoja de Trabajo para listado'!$AB$155:$BA$1048576,MATCH($A516,'Hoja de Trabajo para listado'!$AB$155:$AB$1048576,0),MATCH((CUADRO!G$5&amp;$E516),'Hoja de Trabajo para listado'!$AB$151:$BA$151,0)),0)+IFERROR(INDEX('Hoja de Trabajo para listado'!$BC$155:$CB$1048576,MATCH($A516,'Hoja de Trabajo para listado'!$BC$155:$BC$1048576,0),MATCH((CUADRO!G$5&amp;$E516),'Hoja de Trabajo para listado'!$BC$151:$CB$151,0)),0)+IFERROR(INDEX('Hoja de Trabajo para listado'!$DE$153:$DG$274,MATCH($A516,'Hoja de Trabajo para listado'!$DE$153:$DE$1048576,0),MATCH((CUADRO!G$5&amp;$E516),'Hoja de Trabajo para listado'!$DE$151:$DG$151,0)),0)+IFERROR(INDEX('Hoja de Trabajo para listado'!$CD$155:$DC$1048576,MATCH($A516,'Hoja de Trabajo para listado'!$CD$155:$CD$1048576,0),MATCH((CUADRO!G$5&amp;$E516),'Hoja de Trabajo para listado'!$CD$151:$DC$151,0)),0)</f>
        <v>0</v>
      </c>
      <c r="H516" s="255">
        <f ca="1">+IFERROR(INDEX('Hoja de Trabajo para listado'!$A$155:$Z$1048576,MATCH($A516,'Hoja de Trabajo para listado'!$A$155:$A$1048576,0),MATCH((CUADRO!H$5&amp;$E516),'Hoja de Trabajo para listado'!$A$151:$Z$151,0)),0)+IFERROR(INDEX('Hoja de Trabajo para listado'!$AB$155:$BA$1048576,MATCH($A516,'Hoja de Trabajo para listado'!$AB$155:$AB$1048576,0),MATCH((CUADRO!H$5&amp;$E516),'Hoja de Trabajo para listado'!$AB$151:$BA$151,0)),0)+IFERROR(INDEX('Hoja de Trabajo para listado'!$BC$155:$CB$1048576,MATCH($A516,'Hoja de Trabajo para listado'!$BC$155:$BC$1048576,0),MATCH((CUADRO!H$5&amp;$E516),'Hoja de Trabajo para listado'!$BC$151:$CB$151,0)),0)+IFERROR(INDEX('Hoja de Trabajo para listado'!$DE$153:$DG$274,MATCH($A516,'Hoja de Trabajo para listado'!$DE$153:$DE$1048576,0),MATCH((CUADRO!H$5&amp;$E516),'Hoja de Trabajo para listado'!$DE$151:$DG$151,0)),0)+IFERROR(INDEX('Hoja de Trabajo para listado'!$CD$155:$DC$1048576,MATCH($A516,'Hoja de Trabajo para listado'!$CD$155:$CD$1048576,0),MATCH((CUADRO!H$5&amp;$E516),'Hoja de Trabajo para listado'!$CD$151:$DC$151,0)),0)</f>
        <v>0</v>
      </c>
      <c r="I516" s="255">
        <f ca="1">+IFERROR(INDEX('Hoja de Trabajo para listado'!$A$155:$Z$1048576,MATCH($A516,'Hoja de Trabajo para listado'!$A$155:$A$1048576,0),MATCH((CUADRO!I$5&amp;$E516),'Hoja de Trabajo para listado'!$A$151:$Z$151,0)),0)+IFERROR(INDEX('Hoja de Trabajo para listado'!$AB$155:$BA$1048576,MATCH($A516,'Hoja de Trabajo para listado'!$AB$155:$AB$1048576,0),MATCH((CUADRO!I$5&amp;$E516),'Hoja de Trabajo para listado'!$AB$151:$BA$151,0)),0)+IFERROR(INDEX('Hoja de Trabajo para listado'!$BC$155:$CB$1048576,MATCH($A516,'Hoja de Trabajo para listado'!$BC$155:$BC$1048576,0),MATCH((CUADRO!I$5&amp;$E516),'Hoja de Trabajo para listado'!$BC$151:$CB$151,0)),0)+IFERROR(INDEX('Hoja de Trabajo para listado'!$DE$153:$DG$274,MATCH($A516,'Hoja de Trabajo para listado'!$DE$153:$DE$1048576,0),MATCH((CUADRO!I$5&amp;$E516),'Hoja de Trabajo para listado'!$DE$151:$DG$151,0)),0)+IFERROR(INDEX('Hoja de Trabajo para listado'!$CD$155:$DC$1048576,MATCH($A516,'Hoja de Trabajo para listado'!$CD$155:$CD$1048576,0),MATCH((CUADRO!I$5&amp;$E516),'Hoja de Trabajo para listado'!$CD$151:$DC$151,0)),0)</f>
        <v>0</v>
      </c>
      <c r="J516" s="255">
        <f ca="1">+IFERROR(INDEX('Hoja de Trabajo para listado'!$A$155:$Z$1048576,MATCH($A516,'Hoja de Trabajo para listado'!$A$155:$A$1048576,0),MATCH((CUADRO!J$5&amp;$E516),'Hoja de Trabajo para listado'!$A$151:$Z$151,0)),0)+IFERROR(INDEX('Hoja de Trabajo para listado'!$AB$155:$BA$1048576,MATCH($A516,'Hoja de Trabajo para listado'!$AB$155:$AB$1048576,0),MATCH((CUADRO!J$5&amp;$E516),'Hoja de Trabajo para listado'!$AB$151:$BA$151,0)),0)+IFERROR(INDEX('Hoja de Trabajo para listado'!$BC$155:$CB$1048576,MATCH($A516,'Hoja de Trabajo para listado'!$BC$155:$BC$1048576,0),MATCH((CUADRO!J$5&amp;$E516),'Hoja de Trabajo para listado'!$BC$151:$CB$151,0)),0)+IFERROR(INDEX('Hoja de Trabajo para listado'!$DE$153:$DG$274,MATCH($A516,'Hoja de Trabajo para listado'!$DE$153:$DE$1048576,0),MATCH((CUADRO!J$5&amp;$E516),'Hoja de Trabajo para listado'!$DE$151:$DG$151,0)),0)+IFERROR(INDEX('Hoja de Trabajo para listado'!$CD$155:$DC$1048576,MATCH($A516,'Hoja de Trabajo para listado'!$CD$155:$CD$1048576,0),MATCH((CUADRO!J$5&amp;$E516),'Hoja de Trabajo para listado'!$CD$151:$DC$151,0)),0)</f>
        <v>0</v>
      </c>
      <c r="K516" s="255">
        <f ca="1">+IFERROR(INDEX('Hoja de Trabajo para listado'!$A$155:$Z$1048576,MATCH($A516,'Hoja de Trabajo para listado'!$A$155:$A$1048576,0),MATCH((CUADRO!K$5&amp;$E516),'Hoja de Trabajo para listado'!$A$151:$Z$151,0)),0)+IFERROR(INDEX('Hoja de Trabajo para listado'!$AB$155:$BA$1048576,MATCH($A516,'Hoja de Trabajo para listado'!$AB$155:$AB$1048576,0),MATCH((CUADRO!K$5&amp;$E516),'Hoja de Trabajo para listado'!$AB$151:$BA$151,0)),0)+IFERROR(INDEX('Hoja de Trabajo para listado'!$BC$155:$CB$1048576,MATCH($A516,'Hoja de Trabajo para listado'!$BC$155:$BC$1048576,0),MATCH((CUADRO!K$5&amp;$E516),'Hoja de Trabajo para listado'!$BC$151:$CB$151,0)),0)+IFERROR(INDEX('Hoja de Trabajo para listado'!$DE$153:$DG$274,MATCH($A516,'Hoja de Trabajo para listado'!$DE$153:$DE$1048576,0),MATCH((CUADRO!K$5&amp;$E516),'Hoja de Trabajo para listado'!$DE$151:$DG$151,0)),0)+IFERROR(INDEX('Hoja de Trabajo para listado'!$CD$155:$DC$1048576,MATCH($A516,'Hoja de Trabajo para listado'!$CD$155:$CD$1048576,0),MATCH((CUADRO!K$5&amp;$E516),'Hoja de Trabajo para listado'!$CD$151:$DC$151,0)),0)</f>
        <v>0</v>
      </c>
      <c r="L516" s="255">
        <f ca="1">+IFERROR(INDEX('Hoja de Trabajo para listado'!$A$155:$Z$1048576,MATCH($A516,'Hoja de Trabajo para listado'!$A$155:$A$1048576,0),MATCH((CUADRO!L$5&amp;$E516),'Hoja de Trabajo para listado'!$A$151:$Z$151,0)),0)+IFERROR(INDEX('Hoja de Trabajo para listado'!$AB$155:$BA$1048576,MATCH($A516,'Hoja de Trabajo para listado'!$AB$155:$AB$1048576,0),MATCH((CUADRO!L$5&amp;$E516),'Hoja de Trabajo para listado'!$AB$151:$BA$151,0)),0)+IFERROR(INDEX('Hoja de Trabajo para listado'!$BC$155:$CB$1048576,MATCH($A516,'Hoja de Trabajo para listado'!$BC$155:$BC$1048576,0),MATCH((CUADRO!L$5&amp;$E516),'Hoja de Trabajo para listado'!$BC$151:$CB$151,0)),0)+IFERROR(INDEX('Hoja de Trabajo para listado'!$DE$153:$DG$274,MATCH($A516,'Hoja de Trabajo para listado'!$DE$153:$DE$1048576,0),MATCH((CUADRO!L$5&amp;$E516),'Hoja de Trabajo para listado'!$DE$151:$DG$151,0)),0)+IFERROR(INDEX('Hoja de Trabajo para listado'!$CD$155:$DC$1048576,MATCH($A516,'Hoja de Trabajo para listado'!$CD$155:$CD$1048576,0),MATCH((CUADRO!L$5&amp;$E516),'Hoja de Trabajo para listado'!$CD$151:$DC$151,0)),0)</f>
        <v>0</v>
      </c>
      <c r="M516" s="255">
        <f ca="1">+IFERROR(INDEX('Hoja de Trabajo para listado'!$A$155:$Z$1048576,MATCH($A516,'Hoja de Trabajo para listado'!$A$155:$A$1048576,0),MATCH((CUADRO!M$5&amp;$E516),'Hoja de Trabajo para listado'!$A$151:$Z$151,0)),0)+IFERROR(INDEX('Hoja de Trabajo para listado'!$AB$155:$BA$1048576,MATCH($A516,'Hoja de Trabajo para listado'!$AB$155:$AB$1048576,0),MATCH((CUADRO!M$5&amp;$E516),'Hoja de Trabajo para listado'!$AB$151:$BA$151,0)),0)+IFERROR(INDEX('Hoja de Trabajo para listado'!$BC$155:$CB$1048576,MATCH($A516,'Hoja de Trabajo para listado'!$BC$155:$BC$1048576,0),MATCH((CUADRO!M$5&amp;$E516),'Hoja de Trabajo para listado'!$BC$151:$CB$151,0)),0)+IFERROR(INDEX('Hoja de Trabajo para listado'!$DE$153:$DG$274,MATCH($A516,'Hoja de Trabajo para listado'!$DE$153:$DE$1048576,0),MATCH((CUADRO!M$5&amp;$E516),'Hoja de Trabajo para listado'!$DE$151:$DG$151,0)),0)+IFERROR(INDEX('Hoja de Trabajo para listado'!$CD$155:$DC$1048576,MATCH($A516,'Hoja de Trabajo para listado'!$CD$155:$CD$1048576,0),MATCH((CUADRO!M$5&amp;$E516),'Hoja de Trabajo para listado'!$CD$151:$DC$151,0)),0)</f>
        <v>0</v>
      </c>
      <c r="N516" s="255">
        <f ca="1">+IFERROR(INDEX('Hoja de Trabajo para listado'!$A$155:$Z$1048576,MATCH($A516,'Hoja de Trabajo para listado'!$A$155:$A$1048576,0),MATCH((CUADRO!N$5&amp;$E516),'Hoja de Trabajo para listado'!$A$151:$Z$151,0)),0)+IFERROR(INDEX('Hoja de Trabajo para listado'!$AB$155:$BA$1048576,MATCH($A516,'Hoja de Trabajo para listado'!$AB$155:$AB$1048576,0),MATCH((CUADRO!N$5&amp;$E516),'Hoja de Trabajo para listado'!$AB$151:$BA$151,0)),0)+IFERROR(INDEX('Hoja de Trabajo para listado'!$BC$155:$CB$1048576,MATCH($A516,'Hoja de Trabajo para listado'!$BC$155:$BC$1048576,0),MATCH((CUADRO!N$5&amp;$E516),'Hoja de Trabajo para listado'!$BC$151:$CB$151,0)),0)+IFERROR(INDEX('Hoja de Trabajo para listado'!$DE$153:$DG$274,MATCH($A516,'Hoja de Trabajo para listado'!$DE$153:$DE$1048576,0),MATCH((CUADRO!N$5&amp;$E516),'Hoja de Trabajo para listado'!$DE$151:$DG$151,0)),0)+IFERROR(INDEX('Hoja de Trabajo para listado'!$CD$155:$DC$1048576,MATCH($A516,'Hoja de Trabajo para listado'!$CD$155:$CD$1048576,0),MATCH((CUADRO!N$5&amp;$E516),'Hoja de Trabajo para listado'!$CD$151:$DC$151,0)),0)</f>
        <v>0</v>
      </c>
      <c r="O516" s="255">
        <f ca="1">+IFERROR(INDEX('Hoja de Trabajo para listado'!$A$155:$Z$1048576,MATCH($A516,'Hoja de Trabajo para listado'!$A$155:$A$1048576,0),MATCH((CUADRO!O$5&amp;$E516),'Hoja de Trabajo para listado'!$A$151:$Z$151,0)),0)+IFERROR(INDEX('Hoja de Trabajo para listado'!$AB$155:$BA$1048576,MATCH($A516,'Hoja de Trabajo para listado'!$AB$155:$AB$1048576,0),MATCH((CUADRO!O$5&amp;$E516),'Hoja de Trabajo para listado'!$AB$151:$BA$151,0)),0)+IFERROR(INDEX('Hoja de Trabajo para listado'!$BC$155:$CB$1048576,MATCH($A516,'Hoja de Trabajo para listado'!$BC$155:$BC$1048576,0),MATCH((CUADRO!O$5&amp;$E516),'Hoja de Trabajo para listado'!$BC$151:$CB$151,0)),0)+IFERROR(INDEX('Hoja de Trabajo para listado'!$DE$153:$DG$274,MATCH($A516,'Hoja de Trabajo para listado'!$DE$153:$DE$1048576,0),MATCH((CUADRO!O$5&amp;$E516),'Hoja de Trabajo para listado'!$DE$151:$DG$151,0)),0)+IFERROR(INDEX('Hoja de Trabajo para listado'!$CD$155:$DC$1048576,MATCH($A516,'Hoja de Trabajo para listado'!$CD$155:$CD$1048576,0),MATCH((CUADRO!O$5&amp;$E516),'Hoja de Trabajo para listado'!$CD$151:$DC$151,0)),0)</f>
        <v>0</v>
      </c>
      <c r="P516" s="255">
        <f ca="1">+IFERROR(INDEX('Hoja de Trabajo para listado'!$A$155:$Z$1048576,MATCH($A516,'Hoja de Trabajo para listado'!$A$155:$A$1048576,0),MATCH((CUADRO!P$5&amp;$E516),'Hoja de Trabajo para listado'!$A$151:$Z$151,0)),0)+IFERROR(INDEX('Hoja de Trabajo para listado'!$AB$155:$BA$1048576,MATCH($A516,'Hoja de Trabajo para listado'!$AB$155:$AB$1048576,0),MATCH((CUADRO!P$5&amp;$E516),'Hoja de Trabajo para listado'!$AB$151:$BA$151,0)),0)+IFERROR(INDEX('Hoja de Trabajo para listado'!$BC$155:$CB$1048576,MATCH($A516,'Hoja de Trabajo para listado'!$BC$155:$BC$1048576,0),MATCH((CUADRO!P$5&amp;$E516),'Hoja de Trabajo para listado'!$BC$151:$CB$151,0)),0)+IFERROR(INDEX('Hoja de Trabajo para listado'!$DE$153:$DG$274,MATCH($A516,'Hoja de Trabajo para listado'!$DE$153:$DE$1048576,0),MATCH((CUADRO!P$5&amp;$E516),'Hoja de Trabajo para listado'!$DE$151:$DG$151,0)),0)+IFERROR(INDEX('Hoja de Trabajo para listado'!$CD$155:$DC$1048576,MATCH($A516,'Hoja de Trabajo para listado'!$CD$155:$CD$1048576,0),MATCH((CUADRO!P$5&amp;$E516),'Hoja de Trabajo para listado'!$CD$151:$DC$151,0)),0)</f>
        <v>0</v>
      </c>
      <c r="Q516" s="255">
        <f ca="1">+IFERROR(INDEX('Hoja de Trabajo para listado'!$A$155:$Z$1048576,MATCH($A516,'Hoja de Trabajo para listado'!$A$155:$A$1048576,0),MATCH((CUADRO!Q$5&amp;$E516),'Hoja de Trabajo para listado'!$A$151:$Z$151,0)),0)+IFERROR(INDEX('Hoja de Trabajo para listado'!$AB$155:$BA$1048576,MATCH($A516,'Hoja de Trabajo para listado'!$AB$155:$AB$1048576,0),MATCH((CUADRO!Q$5&amp;$E516),'Hoja de Trabajo para listado'!$AB$151:$BA$151,0)),0)+IFERROR(INDEX('Hoja de Trabajo para listado'!$BC$155:$CB$1048576,MATCH($A516,'Hoja de Trabajo para listado'!$BC$155:$BC$1048576,0),MATCH((CUADRO!Q$5&amp;$E516),'Hoja de Trabajo para listado'!$BC$151:$CB$151,0)),0)+IFERROR(INDEX('Hoja de Trabajo para listado'!$DE$153:$DG$274,MATCH($A516,'Hoja de Trabajo para listado'!$DE$153:$DE$1048576,0),MATCH((CUADRO!Q$5&amp;$E516),'Hoja de Trabajo para listado'!$DE$151:$DG$151,0)),0)+IFERROR(INDEX('Hoja de Trabajo para listado'!$CD$155:$DC$1048576,MATCH($A516,'Hoja de Trabajo para listado'!$CD$155:$CD$1048576,0),MATCH((CUADRO!Q$5&amp;$E516),'Hoja de Trabajo para listado'!$CD$151:$DC$151,0)),0)</f>
        <v>0</v>
      </c>
      <c r="R516" s="255">
        <f t="shared" ca="1" si="16"/>
        <v>0</v>
      </c>
      <c r="S516" s="262"/>
      <c r="T516" s="255">
        <f ca="1">+T517</f>
        <v>0</v>
      </c>
      <c r="U516" s="254">
        <f t="shared" si="17"/>
        <v>1</v>
      </c>
      <c r="V516" s="362" t="str">
        <f>+VLOOKUP(A516,bd_lista!$A$3:$E$590,5,FALSE)</f>
        <v>Gobiernos Autonomos Municipales</v>
      </c>
      <c r="W516" s="361" t="str">
        <f>+V516</f>
        <v>Gobiernos Autonomos Municipales</v>
      </c>
      <c r="X516" s="254">
        <f>+VLOOKUP(A516,[2]Sheet1!$A$13:$D$744,4,FALSE)</f>
        <v>0</v>
      </c>
      <c r="Y516" s="254" t="e">
        <f>+VLOOKUP(X516,bd_lista!$A$3:$C$590,3,FALSE)</f>
        <v>#N/A</v>
      </c>
      <c r="Z516" s="316">
        <f>+X516</f>
        <v>0</v>
      </c>
      <c r="AA516" s="317" t="e">
        <f>+Y516</f>
        <v>#N/A</v>
      </c>
    </row>
    <row r="517" spans="1:27" customFormat="1" ht="15" hidden="1" customHeight="1">
      <c r="A517" s="32">
        <v>1233</v>
      </c>
      <c r="B517" s="307"/>
      <c r="C517" s="259" t="str">
        <f>+VLOOKUP(A517,bd_lista!$A$3:$C$590,3,FALSE)</f>
        <v>Gobierno Autónomo Municipal de San Pedro de Tiquina</v>
      </c>
      <c r="D517" s="362"/>
      <c r="E517" s="256" t="s">
        <v>1314</v>
      </c>
      <c r="F517" s="255">
        <f ca="1">+IFERROR(INDEX('Hoja de Trabajo para listado'!$A$155:$Z$1048576,MATCH($A517,'Hoja de Trabajo para listado'!$A$155:$A$1048576,0),MATCH((CUADRO!F$5&amp;$E517),'Hoja de Trabajo para listado'!$A$151:$Z$151,0)),0)+IFERROR(INDEX('Hoja de Trabajo para listado'!$AB$155:$BA$1048576,MATCH($A517,'Hoja de Trabajo para listado'!$AB$155:$AB$1048576,0),MATCH((CUADRO!F$5&amp;$E517),'Hoja de Trabajo para listado'!$AB$151:$BA$151,0)),0)+IFERROR(INDEX('Hoja de Trabajo para listado'!$BC$155:$CB$1048576,MATCH($A517,'Hoja de Trabajo para listado'!$BC$155:$BC$1048576,0),MATCH((CUADRO!F$5&amp;$E517),'Hoja de Trabajo para listado'!$BC$151:$CB$151,0)),0)+IFERROR(INDEX('Hoja de Trabajo para listado'!$DE$153:$DG$274,MATCH($A517,'Hoja de Trabajo para listado'!$DE$153:$DE$1048576,0),MATCH((CUADRO!F$5&amp;$E517),'Hoja de Trabajo para listado'!$DE$151:$DG$151,0)),0)+IFERROR(INDEX('Hoja de Trabajo para listado'!$CD$155:$DC$1048576,MATCH($A517,'Hoja de Trabajo para listado'!$CD$155:$CD$1048576,0),MATCH((CUADRO!F$5&amp;$E517),'Hoja de Trabajo para listado'!$CD$151:$DC$151,0)),0)</f>
        <v>0</v>
      </c>
      <c r="G517" s="255">
        <f ca="1">+IFERROR(INDEX('Hoja de Trabajo para listado'!$A$155:$Z$1048576,MATCH($A517,'Hoja de Trabajo para listado'!$A$155:$A$1048576,0),MATCH((CUADRO!G$5&amp;$E517),'Hoja de Trabajo para listado'!$A$151:$Z$151,0)),0)+IFERROR(INDEX('Hoja de Trabajo para listado'!$AB$155:$BA$1048576,MATCH($A517,'Hoja de Trabajo para listado'!$AB$155:$AB$1048576,0),MATCH((CUADRO!G$5&amp;$E517),'Hoja de Trabajo para listado'!$AB$151:$BA$151,0)),0)+IFERROR(INDEX('Hoja de Trabajo para listado'!$BC$155:$CB$1048576,MATCH($A517,'Hoja de Trabajo para listado'!$BC$155:$BC$1048576,0),MATCH((CUADRO!G$5&amp;$E517),'Hoja de Trabajo para listado'!$BC$151:$CB$151,0)),0)+IFERROR(INDEX('Hoja de Trabajo para listado'!$DE$153:$DG$274,MATCH($A517,'Hoja de Trabajo para listado'!$DE$153:$DE$1048576,0),MATCH((CUADRO!G$5&amp;$E517),'Hoja de Trabajo para listado'!$DE$151:$DG$151,0)),0)+IFERROR(INDEX('Hoja de Trabajo para listado'!$CD$155:$DC$1048576,MATCH($A517,'Hoja de Trabajo para listado'!$CD$155:$CD$1048576,0),MATCH((CUADRO!G$5&amp;$E517),'Hoja de Trabajo para listado'!$CD$151:$DC$151,0)),0)</f>
        <v>0</v>
      </c>
      <c r="H517" s="255">
        <f ca="1">+IFERROR(INDEX('Hoja de Trabajo para listado'!$A$155:$Z$1048576,MATCH($A517,'Hoja de Trabajo para listado'!$A$155:$A$1048576,0),MATCH((CUADRO!H$5&amp;$E517),'Hoja de Trabajo para listado'!$A$151:$Z$151,0)),0)+IFERROR(INDEX('Hoja de Trabajo para listado'!$AB$155:$BA$1048576,MATCH($A517,'Hoja de Trabajo para listado'!$AB$155:$AB$1048576,0),MATCH((CUADRO!H$5&amp;$E517),'Hoja de Trabajo para listado'!$AB$151:$BA$151,0)),0)+IFERROR(INDEX('Hoja de Trabajo para listado'!$BC$155:$CB$1048576,MATCH($A517,'Hoja de Trabajo para listado'!$BC$155:$BC$1048576,0),MATCH((CUADRO!H$5&amp;$E517),'Hoja de Trabajo para listado'!$BC$151:$CB$151,0)),0)+IFERROR(INDEX('Hoja de Trabajo para listado'!$DE$153:$DG$274,MATCH($A517,'Hoja de Trabajo para listado'!$DE$153:$DE$1048576,0),MATCH((CUADRO!H$5&amp;$E517),'Hoja de Trabajo para listado'!$DE$151:$DG$151,0)),0)+IFERROR(INDEX('Hoja de Trabajo para listado'!$CD$155:$DC$1048576,MATCH($A517,'Hoja de Trabajo para listado'!$CD$155:$CD$1048576,0),MATCH((CUADRO!H$5&amp;$E517),'Hoja de Trabajo para listado'!$CD$151:$DC$151,0)),0)</f>
        <v>0</v>
      </c>
      <c r="I517" s="255">
        <f ca="1">+IFERROR(INDEX('Hoja de Trabajo para listado'!$A$155:$Z$1048576,MATCH($A517,'Hoja de Trabajo para listado'!$A$155:$A$1048576,0),MATCH((CUADRO!I$5&amp;$E517),'Hoja de Trabajo para listado'!$A$151:$Z$151,0)),0)+IFERROR(INDEX('Hoja de Trabajo para listado'!$AB$155:$BA$1048576,MATCH($A517,'Hoja de Trabajo para listado'!$AB$155:$AB$1048576,0),MATCH((CUADRO!I$5&amp;$E517),'Hoja de Trabajo para listado'!$AB$151:$BA$151,0)),0)+IFERROR(INDEX('Hoja de Trabajo para listado'!$BC$155:$CB$1048576,MATCH($A517,'Hoja de Trabajo para listado'!$BC$155:$BC$1048576,0),MATCH((CUADRO!I$5&amp;$E517),'Hoja de Trabajo para listado'!$BC$151:$CB$151,0)),0)+IFERROR(INDEX('Hoja de Trabajo para listado'!$DE$153:$DG$274,MATCH($A517,'Hoja de Trabajo para listado'!$DE$153:$DE$1048576,0),MATCH((CUADRO!I$5&amp;$E517),'Hoja de Trabajo para listado'!$DE$151:$DG$151,0)),0)+IFERROR(INDEX('Hoja de Trabajo para listado'!$CD$155:$DC$1048576,MATCH($A517,'Hoja de Trabajo para listado'!$CD$155:$CD$1048576,0),MATCH((CUADRO!I$5&amp;$E517),'Hoja de Trabajo para listado'!$CD$151:$DC$151,0)),0)</f>
        <v>0</v>
      </c>
      <c r="J517" s="255">
        <f ca="1">+IFERROR(INDEX('Hoja de Trabajo para listado'!$A$155:$Z$1048576,MATCH($A517,'Hoja de Trabajo para listado'!$A$155:$A$1048576,0),MATCH((CUADRO!J$5&amp;$E517),'Hoja de Trabajo para listado'!$A$151:$Z$151,0)),0)+IFERROR(INDEX('Hoja de Trabajo para listado'!$AB$155:$BA$1048576,MATCH($A517,'Hoja de Trabajo para listado'!$AB$155:$AB$1048576,0),MATCH((CUADRO!J$5&amp;$E517),'Hoja de Trabajo para listado'!$AB$151:$BA$151,0)),0)+IFERROR(INDEX('Hoja de Trabajo para listado'!$BC$155:$CB$1048576,MATCH($A517,'Hoja de Trabajo para listado'!$BC$155:$BC$1048576,0),MATCH((CUADRO!J$5&amp;$E517),'Hoja de Trabajo para listado'!$BC$151:$CB$151,0)),0)+IFERROR(INDEX('Hoja de Trabajo para listado'!$DE$153:$DG$274,MATCH($A517,'Hoja de Trabajo para listado'!$DE$153:$DE$1048576,0),MATCH((CUADRO!J$5&amp;$E517),'Hoja de Trabajo para listado'!$DE$151:$DG$151,0)),0)+IFERROR(INDEX('Hoja de Trabajo para listado'!$CD$155:$DC$1048576,MATCH($A517,'Hoja de Trabajo para listado'!$CD$155:$CD$1048576,0),MATCH((CUADRO!J$5&amp;$E517),'Hoja de Trabajo para listado'!$CD$151:$DC$151,0)),0)</f>
        <v>0</v>
      </c>
      <c r="K517" s="255">
        <f ca="1">+IFERROR(INDEX('Hoja de Trabajo para listado'!$A$155:$Z$1048576,MATCH($A517,'Hoja de Trabajo para listado'!$A$155:$A$1048576,0),MATCH((CUADRO!K$5&amp;$E517),'Hoja de Trabajo para listado'!$A$151:$Z$151,0)),0)+IFERROR(INDEX('Hoja de Trabajo para listado'!$AB$155:$BA$1048576,MATCH($A517,'Hoja de Trabajo para listado'!$AB$155:$AB$1048576,0),MATCH((CUADRO!K$5&amp;$E517),'Hoja de Trabajo para listado'!$AB$151:$BA$151,0)),0)+IFERROR(INDEX('Hoja de Trabajo para listado'!$BC$155:$CB$1048576,MATCH($A517,'Hoja de Trabajo para listado'!$BC$155:$BC$1048576,0),MATCH((CUADRO!K$5&amp;$E517),'Hoja de Trabajo para listado'!$BC$151:$CB$151,0)),0)+IFERROR(INDEX('Hoja de Trabajo para listado'!$DE$153:$DG$274,MATCH($A517,'Hoja de Trabajo para listado'!$DE$153:$DE$1048576,0),MATCH((CUADRO!K$5&amp;$E517),'Hoja de Trabajo para listado'!$DE$151:$DG$151,0)),0)+IFERROR(INDEX('Hoja de Trabajo para listado'!$CD$155:$DC$1048576,MATCH($A517,'Hoja de Trabajo para listado'!$CD$155:$CD$1048576,0),MATCH((CUADRO!K$5&amp;$E517),'Hoja de Trabajo para listado'!$CD$151:$DC$151,0)),0)</f>
        <v>0</v>
      </c>
      <c r="L517" s="255">
        <f ca="1">+IFERROR(INDEX('Hoja de Trabajo para listado'!$A$155:$Z$1048576,MATCH($A517,'Hoja de Trabajo para listado'!$A$155:$A$1048576,0),MATCH((CUADRO!L$5&amp;$E517),'Hoja de Trabajo para listado'!$A$151:$Z$151,0)),0)+IFERROR(INDEX('Hoja de Trabajo para listado'!$AB$155:$BA$1048576,MATCH($A517,'Hoja de Trabajo para listado'!$AB$155:$AB$1048576,0),MATCH((CUADRO!L$5&amp;$E517),'Hoja de Trabajo para listado'!$AB$151:$BA$151,0)),0)+IFERROR(INDEX('Hoja de Trabajo para listado'!$BC$155:$CB$1048576,MATCH($A517,'Hoja de Trabajo para listado'!$BC$155:$BC$1048576,0),MATCH((CUADRO!L$5&amp;$E517),'Hoja de Trabajo para listado'!$BC$151:$CB$151,0)),0)+IFERROR(INDEX('Hoja de Trabajo para listado'!$DE$153:$DG$274,MATCH($A517,'Hoja de Trabajo para listado'!$DE$153:$DE$1048576,0),MATCH((CUADRO!L$5&amp;$E517),'Hoja de Trabajo para listado'!$DE$151:$DG$151,0)),0)+IFERROR(INDEX('Hoja de Trabajo para listado'!$CD$155:$DC$1048576,MATCH($A517,'Hoja de Trabajo para listado'!$CD$155:$CD$1048576,0),MATCH((CUADRO!L$5&amp;$E517),'Hoja de Trabajo para listado'!$CD$151:$DC$151,0)),0)</f>
        <v>0</v>
      </c>
      <c r="M517" s="255">
        <f ca="1">+IFERROR(INDEX('Hoja de Trabajo para listado'!$A$155:$Z$1048576,MATCH($A517,'Hoja de Trabajo para listado'!$A$155:$A$1048576,0),MATCH((CUADRO!M$5&amp;$E517),'Hoja de Trabajo para listado'!$A$151:$Z$151,0)),0)+IFERROR(INDEX('Hoja de Trabajo para listado'!$AB$155:$BA$1048576,MATCH($A517,'Hoja de Trabajo para listado'!$AB$155:$AB$1048576,0),MATCH((CUADRO!M$5&amp;$E517),'Hoja de Trabajo para listado'!$AB$151:$BA$151,0)),0)+IFERROR(INDEX('Hoja de Trabajo para listado'!$BC$155:$CB$1048576,MATCH($A517,'Hoja de Trabajo para listado'!$BC$155:$BC$1048576,0),MATCH((CUADRO!M$5&amp;$E517),'Hoja de Trabajo para listado'!$BC$151:$CB$151,0)),0)+IFERROR(INDEX('Hoja de Trabajo para listado'!$DE$153:$DG$274,MATCH($A517,'Hoja de Trabajo para listado'!$DE$153:$DE$1048576,0),MATCH((CUADRO!M$5&amp;$E517),'Hoja de Trabajo para listado'!$DE$151:$DG$151,0)),0)+IFERROR(INDEX('Hoja de Trabajo para listado'!$CD$155:$DC$1048576,MATCH($A517,'Hoja de Trabajo para listado'!$CD$155:$CD$1048576,0),MATCH((CUADRO!M$5&amp;$E517),'Hoja de Trabajo para listado'!$CD$151:$DC$151,0)),0)</f>
        <v>0</v>
      </c>
      <c r="N517" s="255">
        <f ca="1">+IFERROR(INDEX('Hoja de Trabajo para listado'!$A$155:$Z$1048576,MATCH($A517,'Hoja de Trabajo para listado'!$A$155:$A$1048576,0),MATCH((CUADRO!N$5&amp;$E517),'Hoja de Trabajo para listado'!$A$151:$Z$151,0)),0)+IFERROR(INDEX('Hoja de Trabajo para listado'!$AB$155:$BA$1048576,MATCH($A517,'Hoja de Trabajo para listado'!$AB$155:$AB$1048576,0),MATCH((CUADRO!N$5&amp;$E517),'Hoja de Trabajo para listado'!$AB$151:$BA$151,0)),0)+IFERROR(INDEX('Hoja de Trabajo para listado'!$BC$155:$CB$1048576,MATCH($A517,'Hoja de Trabajo para listado'!$BC$155:$BC$1048576,0),MATCH((CUADRO!N$5&amp;$E517),'Hoja de Trabajo para listado'!$BC$151:$CB$151,0)),0)+IFERROR(INDEX('Hoja de Trabajo para listado'!$DE$153:$DG$274,MATCH($A517,'Hoja de Trabajo para listado'!$DE$153:$DE$1048576,0),MATCH((CUADRO!N$5&amp;$E517),'Hoja de Trabajo para listado'!$DE$151:$DG$151,0)),0)+IFERROR(INDEX('Hoja de Trabajo para listado'!$CD$155:$DC$1048576,MATCH($A517,'Hoja de Trabajo para listado'!$CD$155:$CD$1048576,0),MATCH((CUADRO!N$5&amp;$E517),'Hoja de Trabajo para listado'!$CD$151:$DC$151,0)),0)</f>
        <v>0</v>
      </c>
      <c r="O517" s="255">
        <f ca="1">+IFERROR(INDEX('Hoja de Trabajo para listado'!$A$155:$Z$1048576,MATCH($A517,'Hoja de Trabajo para listado'!$A$155:$A$1048576,0),MATCH((CUADRO!O$5&amp;$E517),'Hoja de Trabajo para listado'!$A$151:$Z$151,0)),0)+IFERROR(INDEX('Hoja de Trabajo para listado'!$AB$155:$BA$1048576,MATCH($A517,'Hoja de Trabajo para listado'!$AB$155:$AB$1048576,0),MATCH((CUADRO!O$5&amp;$E517),'Hoja de Trabajo para listado'!$AB$151:$BA$151,0)),0)+IFERROR(INDEX('Hoja de Trabajo para listado'!$BC$155:$CB$1048576,MATCH($A517,'Hoja de Trabajo para listado'!$BC$155:$BC$1048576,0),MATCH((CUADRO!O$5&amp;$E517),'Hoja de Trabajo para listado'!$BC$151:$CB$151,0)),0)+IFERROR(INDEX('Hoja de Trabajo para listado'!$DE$153:$DG$274,MATCH($A517,'Hoja de Trabajo para listado'!$DE$153:$DE$1048576,0),MATCH((CUADRO!O$5&amp;$E517),'Hoja de Trabajo para listado'!$DE$151:$DG$151,0)),0)+IFERROR(INDEX('Hoja de Trabajo para listado'!$CD$155:$DC$1048576,MATCH($A517,'Hoja de Trabajo para listado'!$CD$155:$CD$1048576,0),MATCH((CUADRO!O$5&amp;$E517),'Hoja de Trabajo para listado'!$CD$151:$DC$151,0)),0)</f>
        <v>0</v>
      </c>
      <c r="P517" s="255">
        <f ca="1">+IFERROR(INDEX('Hoja de Trabajo para listado'!$A$155:$Z$1048576,MATCH($A517,'Hoja de Trabajo para listado'!$A$155:$A$1048576,0),MATCH((CUADRO!P$5&amp;$E517),'Hoja de Trabajo para listado'!$A$151:$Z$151,0)),0)+IFERROR(INDEX('Hoja de Trabajo para listado'!$AB$155:$BA$1048576,MATCH($A517,'Hoja de Trabajo para listado'!$AB$155:$AB$1048576,0),MATCH((CUADRO!P$5&amp;$E517),'Hoja de Trabajo para listado'!$AB$151:$BA$151,0)),0)+IFERROR(INDEX('Hoja de Trabajo para listado'!$BC$155:$CB$1048576,MATCH($A517,'Hoja de Trabajo para listado'!$BC$155:$BC$1048576,0),MATCH((CUADRO!P$5&amp;$E517),'Hoja de Trabajo para listado'!$BC$151:$CB$151,0)),0)+IFERROR(INDEX('Hoja de Trabajo para listado'!$DE$153:$DG$274,MATCH($A517,'Hoja de Trabajo para listado'!$DE$153:$DE$1048576,0),MATCH((CUADRO!P$5&amp;$E517),'Hoja de Trabajo para listado'!$DE$151:$DG$151,0)),0)+IFERROR(INDEX('Hoja de Trabajo para listado'!$CD$155:$DC$1048576,MATCH($A517,'Hoja de Trabajo para listado'!$CD$155:$CD$1048576,0),MATCH((CUADRO!P$5&amp;$E517),'Hoja de Trabajo para listado'!$CD$151:$DC$151,0)),0)</f>
        <v>0</v>
      </c>
      <c r="Q517" s="255">
        <f ca="1">+IFERROR(INDEX('Hoja de Trabajo para listado'!$A$155:$Z$1048576,MATCH($A517,'Hoja de Trabajo para listado'!$A$155:$A$1048576,0),MATCH((CUADRO!Q$5&amp;$E517),'Hoja de Trabajo para listado'!$A$151:$Z$151,0)),0)+IFERROR(INDEX('Hoja de Trabajo para listado'!$AB$155:$BA$1048576,MATCH($A517,'Hoja de Trabajo para listado'!$AB$155:$AB$1048576,0),MATCH((CUADRO!Q$5&amp;$E517),'Hoja de Trabajo para listado'!$AB$151:$BA$151,0)),0)+IFERROR(INDEX('Hoja de Trabajo para listado'!$BC$155:$CB$1048576,MATCH($A517,'Hoja de Trabajo para listado'!$BC$155:$BC$1048576,0),MATCH((CUADRO!Q$5&amp;$E517),'Hoja de Trabajo para listado'!$BC$151:$CB$151,0)),0)+IFERROR(INDEX('Hoja de Trabajo para listado'!$DE$153:$DG$274,MATCH($A517,'Hoja de Trabajo para listado'!$DE$153:$DE$1048576,0),MATCH((CUADRO!Q$5&amp;$E517),'Hoja de Trabajo para listado'!$DE$151:$DG$151,0)),0)+IFERROR(INDEX('Hoja de Trabajo para listado'!$CD$155:$DC$1048576,MATCH($A517,'Hoja de Trabajo para listado'!$CD$155:$CD$1048576,0),MATCH((CUADRO!Q$5&amp;$E517),'Hoja de Trabajo para listado'!$CD$151:$DC$151,0)),0)</f>
        <v>0</v>
      </c>
      <c r="R517" s="255">
        <f t="shared" ca="1" si="16"/>
        <v>0</v>
      </c>
      <c r="S517" s="262">
        <f ca="1">+R516+R517</f>
        <v>0</v>
      </c>
      <c r="T517" s="255">
        <f ca="1">+S517</f>
        <v>0</v>
      </c>
      <c r="U517" s="254">
        <f t="shared" si="17"/>
        <v>2</v>
      </c>
      <c r="V517" s="362" t="str">
        <f>+VLOOKUP(A517,bd_lista!$A$3:$E$590,5,FALSE)</f>
        <v>Gobiernos Autonomos Municipales</v>
      </c>
      <c r="W517" s="362"/>
      <c r="X517" s="254">
        <f>+VLOOKUP(A517,[2]Sheet1!$A$13:$D$744,4,FALSE)</f>
        <v>0</v>
      </c>
      <c r="Y517" s="254" t="e">
        <f>+VLOOKUP(X517,bd_lista!$A$3:$C$590,3,FALSE)</f>
        <v>#N/A</v>
      </c>
      <c r="Z517" s="314"/>
      <c r="AA517" s="315"/>
    </row>
    <row r="518" spans="1:27" customFormat="1" ht="15" hidden="1" customHeight="1">
      <c r="A518" s="32">
        <v>1234</v>
      </c>
      <c r="B518" s="306">
        <f>+A518</f>
        <v>1234</v>
      </c>
      <c r="C518" s="259" t="str">
        <f>+VLOOKUP(A518,bd_lista!$A$3:$C$590,3,FALSE)</f>
        <v>Gobierno Autónomo Municipal de Tito Yupanqui</v>
      </c>
      <c r="D518" s="361" t="str">
        <f>+C518</f>
        <v>Gobierno Autónomo Municipal de Tito Yupanqui</v>
      </c>
      <c r="E518" s="254" t="s">
        <v>1313</v>
      </c>
      <c r="F518" s="255">
        <f ca="1">+IFERROR(INDEX('Hoja de Trabajo para listado'!$A$155:$Z$1048576,MATCH($A518,'Hoja de Trabajo para listado'!$A$155:$A$1048576,0),MATCH((CUADRO!F$5&amp;$E518),'Hoja de Trabajo para listado'!$A$151:$Z$151,0)),0)+IFERROR(INDEX('Hoja de Trabajo para listado'!$AB$155:$BA$1048576,MATCH($A518,'Hoja de Trabajo para listado'!$AB$155:$AB$1048576,0),MATCH((CUADRO!F$5&amp;$E518),'Hoja de Trabajo para listado'!$AB$151:$BA$151,0)),0)+IFERROR(INDEX('Hoja de Trabajo para listado'!$BC$155:$CB$1048576,MATCH($A518,'Hoja de Trabajo para listado'!$BC$155:$BC$1048576,0),MATCH((CUADRO!F$5&amp;$E518),'Hoja de Trabajo para listado'!$BC$151:$CB$151,0)),0)+IFERROR(INDEX('Hoja de Trabajo para listado'!$DE$153:$DG$274,MATCH($A518,'Hoja de Trabajo para listado'!$DE$153:$DE$1048576,0),MATCH((CUADRO!F$5&amp;$E518),'Hoja de Trabajo para listado'!$DE$151:$DG$151,0)),0)+IFERROR(INDEX('Hoja de Trabajo para listado'!$CD$155:$DC$1048576,MATCH($A518,'Hoja de Trabajo para listado'!$CD$155:$CD$1048576,0),MATCH((CUADRO!F$5&amp;$E518),'Hoja de Trabajo para listado'!$CD$151:$DC$151,0)),0)</f>
        <v>0</v>
      </c>
      <c r="G518" s="255">
        <f ca="1">+IFERROR(INDEX('Hoja de Trabajo para listado'!$A$155:$Z$1048576,MATCH($A518,'Hoja de Trabajo para listado'!$A$155:$A$1048576,0),MATCH((CUADRO!G$5&amp;$E518),'Hoja de Trabajo para listado'!$A$151:$Z$151,0)),0)+IFERROR(INDEX('Hoja de Trabajo para listado'!$AB$155:$BA$1048576,MATCH($A518,'Hoja de Trabajo para listado'!$AB$155:$AB$1048576,0),MATCH((CUADRO!G$5&amp;$E518),'Hoja de Trabajo para listado'!$AB$151:$BA$151,0)),0)+IFERROR(INDEX('Hoja de Trabajo para listado'!$BC$155:$CB$1048576,MATCH($A518,'Hoja de Trabajo para listado'!$BC$155:$BC$1048576,0),MATCH((CUADRO!G$5&amp;$E518),'Hoja de Trabajo para listado'!$BC$151:$CB$151,0)),0)+IFERROR(INDEX('Hoja de Trabajo para listado'!$DE$153:$DG$274,MATCH($A518,'Hoja de Trabajo para listado'!$DE$153:$DE$1048576,0),MATCH((CUADRO!G$5&amp;$E518),'Hoja de Trabajo para listado'!$DE$151:$DG$151,0)),0)+IFERROR(INDEX('Hoja de Trabajo para listado'!$CD$155:$DC$1048576,MATCH($A518,'Hoja de Trabajo para listado'!$CD$155:$CD$1048576,0),MATCH((CUADRO!G$5&amp;$E518),'Hoja de Trabajo para listado'!$CD$151:$DC$151,0)),0)</f>
        <v>0</v>
      </c>
      <c r="H518" s="255">
        <f ca="1">+IFERROR(INDEX('Hoja de Trabajo para listado'!$A$155:$Z$1048576,MATCH($A518,'Hoja de Trabajo para listado'!$A$155:$A$1048576,0),MATCH((CUADRO!H$5&amp;$E518),'Hoja de Trabajo para listado'!$A$151:$Z$151,0)),0)+IFERROR(INDEX('Hoja de Trabajo para listado'!$AB$155:$BA$1048576,MATCH($A518,'Hoja de Trabajo para listado'!$AB$155:$AB$1048576,0),MATCH((CUADRO!H$5&amp;$E518),'Hoja de Trabajo para listado'!$AB$151:$BA$151,0)),0)+IFERROR(INDEX('Hoja de Trabajo para listado'!$BC$155:$CB$1048576,MATCH($A518,'Hoja de Trabajo para listado'!$BC$155:$BC$1048576,0),MATCH((CUADRO!H$5&amp;$E518),'Hoja de Trabajo para listado'!$BC$151:$CB$151,0)),0)+IFERROR(INDEX('Hoja de Trabajo para listado'!$DE$153:$DG$274,MATCH($A518,'Hoja de Trabajo para listado'!$DE$153:$DE$1048576,0),MATCH((CUADRO!H$5&amp;$E518),'Hoja de Trabajo para listado'!$DE$151:$DG$151,0)),0)+IFERROR(INDEX('Hoja de Trabajo para listado'!$CD$155:$DC$1048576,MATCH($A518,'Hoja de Trabajo para listado'!$CD$155:$CD$1048576,0),MATCH((CUADRO!H$5&amp;$E518),'Hoja de Trabajo para listado'!$CD$151:$DC$151,0)),0)</f>
        <v>0</v>
      </c>
      <c r="I518" s="255">
        <f ca="1">+IFERROR(INDEX('Hoja de Trabajo para listado'!$A$155:$Z$1048576,MATCH($A518,'Hoja de Trabajo para listado'!$A$155:$A$1048576,0),MATCH((CUADRO!I$5&amp;$E518),'Hoja de Trabajo para listado'!$A$151:$Z$151,0)),0)+IFERROR(INDEX('Hoja de Trabajo para listado'!$AB$155:$BA$1048576,MATCH($A518,'Hoja de Trabajo para listado'!$AB$155:$AB$1048576,0),MATCH((CUADRO!I$5&amp;$E518),'Hoja de Trabajo para listado'!$AB$151:$BA$151,0)),0)+IFERROR(INDEX('Hoja de Trabajo para listado'!$BC$155:$CB$1048576,MATCH($A518,'Hoja de Trabajo para listado'!$BC$155:$BC$1048576,0),MATCH((CUADRO!I$5&amp;$E518),'Hoja de Trabajo para listado'!$BC$151:$CB$151,0)),0)+IFERROR(INDEX('Hoja de Trabajo para listado'!$DE$153:$DG$274,MATCH($A518,'Hoja de Trabajo para listado'!$DE$153:$DE$1048576,0),MATCH((CUADRO!I$5&amp;$E518),'Hoja de Trabajo para listado'!$DE$151:$DG$151,0)),0)+IFERROR(INDEX('Hoja de Trabajo para listado'!$CD$155:$DC$1048576,MATCH($A518,'Hoja de Trabajo para listado'!$CD$155:$CD$1048576,0),MATCH((CUADRO!I$5&amp;$E518),'Hoja de Trabajo para listado'!$CD$151:$DC$151,0)),0)</f>
        <v>0</v>
      </c>
      <c r="J518" s="255">
        <f ca="1">+IFERROR(INDEX('Hoja de Trabajo para listado'!$A$155:$Z$1048576,MATCH($A518,'Hoja de Trabajo para listado'!$A$155:$A$1048576,0),MATCH((CUADRO!J$5&amp;$E518),'Hoja de Trabajo para listado'!$A$151:$Z$151,0)),0)+IFERROR(INDEX('Hoja de Trabajo para listado'!$AB$155:$BA$1048576,MATCH($A518,'Hoja de Trabajo para listado'!$AB$155:$AB$1048576,0),MATCH((CUADRO!J$5&amp;$E518),'Hoja de Trabajo para listado'!$AB$151:$BA$151,0)),0)+IFERROR(INDEX('Hoja de Trabajo para listado'!$BC$155:$CB$1048576,MATCH($A518,'Hoja de Trabajo para listado'!$BC$155:$BC$1048576,0),MATCH((CUADRO!J$5&amp;$E518),'Hoja de Trabajo para listado'!$BC$151:$CB$151,0)),0)+IFERROR(INDEX('Hoja de Trabajo para listado'!$DE$153:$DG$274,MATCH($A518,'Hoja de Trabajo para listado'!$DE$153:$DE$1048576,0),MATCH((CUADRO!J$5&amp;$E518),'Hoja de Trabajo para listado'!$DE$151:$DG$151,0)),0)+IFERROR(INDEX('Hoja de Trabajo para listado'!$CD$155:$DC$1048576,MATCH($A518,'Hoja de Trabajo para listado'!$CD$155:$CD$1048576,0),MATCH((CUADRO!J$5&amp;$E518),'Hoja de Trabajo para listado'!$CD$151:$DC$151,0)),0)</f>
        <v>0</v>
      </c>
      <c r="K518" s="255">
        <f ca="1">+IFERROR(INDEX('Hoja de Trabajo para listado'!$A$155:$Z$1048576,MATCH($A518,'Hoja de Trabajo para listado'!$A$155:$A$1048576,0),MATCH((CUADRO!K$5&amp;$E518),'Hoja de Trabajo para listado'!$A$151:$Z$151,0)),0)+IFERROR(INDEX('Hoja de Trabajo para listado'!$AB$155:$BA$1048576,MATCH($A518,'Hoja de Trabajo para listado'!$AB$155:$AB$1048576,0),MATCH((CUADRO!K$5&amp;$E518),'Hoja de Trabajo para listado'!$AB$151:$BA$151,0)),0)+IFERROR(INDEX('Hoja de Trabajo para listado'!$BC$155:$CB$1048576,MATCH($A518,'Hoja de Trabajo para listado'!$BC$155:$BC$1048576,0),MATCH((CUADRO!K$5&amp;$E518),'Hoja de Trabajo para listado'!$BC$151:$CB$151,0)),0)+IFERROR(INDEX('Hoja de Trabajo para listado'!$DE$153:$DG$274,MATCH($A518,'Hoja de Trabajo para listado'!$DE$153:$DE$1048576,0),MATCH((CUADRO!K$5&amp;$E518),'Hoja de Trabajo para listado'!$DE$151:$DG$151,0)),0)+IFERROR(INDEX('Hoja de Trabajo para listado'!$CD$155:$DC$1048576,MATCH($A518,'Hoja de Trabajo para listado'!$CD$155:$CD$1048576,0),MATCH((CUADRO!K$5&amp;$E518),'Hoja de Trabajo para listado'!$CD$151:$DC$151,0)),0)</f>
        <v>0</v>
      </c>
      <c r="L518" s="255">
        <f ca="1">+IFERROR(INDEX('Hoja de Trabajo para listado'!$A$155:$Z$1048576,MATCH($A518,'Hoja de Trabajo para listado'!$A$155:$A$1048576,0),MATCH((CUADRO!L$5&amp;$E518),'Hoja de Trabajo para listado'!$A$151:$Z$151,0)),0)+IFERROR(INDEX('Hoja de Trabajo para listado'!$AB$155:$BA$1048576,MATCH($A518,'Hoja de Trabajo para listado'!$AB$155:$AB$1048576,0),MATCH((CUADRO!L$5&amp;$E518),'Hoja de Trabajo para listado'!$AB$151:$BA$151,0)),0)+IFERROR(INDEX('Hoja de Trabajo para listado'!$BC$155:$CB$1048576,MATCH($A518,'Hoja de Trabajo para listado'!$BC$155:$BC$1048576,0),MATCH((CUADRO!L$5&amp;$E518),'Hoja de Trabajo para listado'!$BC$151:$CB$151,0)),0)+IFERROR(INDEX('Hoja de Trabajo para listado'!$DE$153:$DG$274,MATCH($A518,'Hoja de Trabajo para listado'!$DE$153:$DE$1048576,0),MATCH((CUADRO!L$5&amp;$E518),'Hoja de Trabajo para listado'!$DE$151:$DG$151,0)),0)+IFERROR(INDEX('Hoja de Trabajo para listado'!$CD$155:$DC$1048576,MATCH($A518,'Hoja de Trabajo para listado'!$CD$155:$CD$1048576,0),MATCH((CUADRO!L$5&amp;$E518),'Hoja de Trabajo para listado'!$CD$151:$DC$151,0)),0)</f>
        <v>0</v>
      </c>
      <c r="M518" s="255">
        <f ca="1">+IFERROR(INDEX('Hoja de Trabajo para listado'!$A$155:$Z$1048576,MATCH($A518,'Hoja de Trabajo para listado'!$A$155:$A$1048576,0),MATCH((CUADRO!M$5&amp;$E518),'Hoja de Trabajo para listado'!$A$151:$Z$151,0)),0)+IFERROR(INDEX('Hoja de Trabajo para listado'!$AB$155:$BA$1048576,MATCH($A518,'Hoja de Trabajo para listado'!$AB$155:$AB$1048576,0),MATCH((CUADRO!M$5&amp;$E518),'Hoja de Trabajo para listado'!$AB$151:$BA$151,0)),0)+IFERROR(INDEX('Hoja de Trabajo para listado'!$BC$155:$CB$1048576,MATCH($A518,'Hoja de Trabajo para listado'!$BC$155:$BC$1048576,0),MATCH((CUADRO!M$5&amp;$E518),'Hoja de Trabajo para listado'!$BC$151:$CB$151,0)),0)+IFERROR(INDEX('Hoja de Trabajo para listado'!$DE$153:$DG$274,MATCH($A518,'Hoja de Trabajo para listado'!$DE$153:$DE$1048576,0),MATCH((CUADRO!M$5&amp;$E518),'Hoja de Trabajo para listado'!$DE$151:$DG$151,0)),0)+IFERROR(INDEX('Hoja de Trabajo para listado'!$CD$155:$DC$1048576,MATCH($A518,'Hoja de Trabajo para listado'!$CD$155:$CD$1048576,0),MATCH((CUADRO!M$5&amp;$E518),'Hoja de Trabajo para listado'!$CD$151:$DC$151,0)),0)</f>
        <v>0</v>
      </c>
      <c r="N518" s="255">
        <f ca="1">+IFERROR(INDEX('Hoja de Trabajo para listado'!$A$155:$Z$1048576,MATCH($A518,'Hoja de Trabajo para listado'!$A$155:$A$1048576,0),MATCH((CUADRO!N$5&amp;$E518),'Hoja de Trabajo para listado'!$A$151:$Z$151,0)),0)+IFERROR(INDEX('Hoja de Trabajo para listado'!$AB$155:$BA$1048576,MATCH($A518,'Hoja de Trabajo para listado'!$AB$155:$AB$1048576,0),MATCH((CUADRO!N$5&amp;$E518),'Hoja de Trabajo para listado'!$AB$151:$BA$151,0)),0)+IFERROR(INDEX('Hoja de Trabajo para listado'!$BC$155:$CB$1048576,MATCH($A518,'Hoja de Trabajo para listado'!$BC$155:$BC$1048576,0),MATCH((CUADRO!N$5&amp;$E518),'Hoja de Trabajo para listado'!$BC$151:$CB$151,0)),0)+IFERROR(INDEX('Hoja de Trabajo para listado'!$DE$153:$DG$274,MATCH($A518,'Hoja de Trabajo para listado'!$DE$153:$DE$1048576,0),MATCH((CUADRO!N$5&amp;$E518),'Hoja de Trabajo para listado'!$DE$151:$DG$151,0)),0)+IFERROR(INDEX('Hoja de Trabajo para listado'!$CD$155:$DC$1048576,MATCH($A518,'Hoja de Trabajo para listado'!$CD$155:$CD$1048576,0),MATCH((CUADRO!N$5&amp;$E518),'Hoja de Trabajo para listado'!$CD$151:$DC$151,0)),0)</f>
        <v>0</v>
      </c>
      <c r="O518" s="255">
        <f ca="1">+IFERROR(INDEX('Hoja de Trabajo para listado'!$A$155:$Z$1048576,MATCH($A518,'Hoja de Trabajo para listado'!$A$155:$A$1048576,0),MATCH((CUADRO!O$5&amp;$E518),'Hoja de Trabajo para listado'!$A$151:$Z$151,0)),0)+IFERROR(INDEX('Hoja de Trabajo para listado'!$AB$155:$BA$1048576,MATCH($A518,'Hoja de Trabajo para listado'!$AB$155:$AB$1048576,0),MATCH((CUADRO!O$5&amp;$E518),'Hoja de Trabajo para listado'!$AB$151:$BA$151,0)),0)+IFERROR(INDEX('Hoja de Trabajo para listado'!$BC$155:$CB$1048576,MATCH($A518,'Hoja de Trabajo para listado'!$BC$155:$BC$1048576,0),MATCH((CUADRO!O$5&amp;$E518),'Hoja de Trabajo para listado'!$BC$151:$CB$151,0)),0)+IFERROR(INDEX('Hoja de Trabajo para listado'!$DE$153:$DG$274,MATCH($A518,'Hoja de Trabajo para listado'!$DE$153:$DE$1048576,0),MATCH((CUADRO!O$5&amp;$E518),'Hoja de Trabajo para listado'!$DE$151:$DG$151,0)),0)+IFERROR(INDEX('Hoja de Trabajo para listado'!$CD$155:$DC$1048576,MATCH($A518,'Hoja de Trabajo para listado'!$CD$155:$CD$1048576,0),MATCH((CUADRO!O$5&amp;$E518),'Hoja de Trabajo para listado'!$CD$151:$DC$151,0)),0)</f>
        <v>0</v>
      </c>
      <c r="P518" s="255">
        <f ca="1">+IFERROR(INDEX('Hoja de Trabajo para listado'!$A$155:$Z$1048576,MATCH($A518,'Hoja de Trabajo para listado'!$A$155:$A$1048576,0),MATCH((CUADRO!P$5&amp;$E518),'Hoja de Trabajo para listado'!$A$151:$Z$151,0)),0)+IFERROR(INDEX('Hoja de Trabajo para listado'!$AB$155:$BA$1048576,MATCH($A518,'Hoja de Trabajo para listado'!$AB$155:$AB$1048576,0),MATCH((CUADRO!P$5&amp;$E518),'Hoja de Trabajo para listado'!$AB$151:$BA$151,0)),0)+IFERROR(INDEX('Hoja de Trabajo para listado'!$BC$155:$CB$1048576,MATCH($A518,'Hoja de Trabajo para listado'!$BC$155:$BC$1048576,0),MATCH((CUADRO!P$5&amp;$E518),'Hoja de Trabajo para listado'!$BC$151:$CB$151,0)),0)+IFERROR(INDEX('Hoja de Trabajo para listado'!$DE$153:$DG$274,MATCH($A518,'Hoja de Trabajo para listado'!$DE$153:$DE$1048576,0),MATCH((CUADRO!P$5&amp;$E518),'Hoja de Trabajo para listado'!$DE$151:$DG$151,0)),0)+IFERROR(INDEX('Hoja de Trabajo para listado'!$CD$155:$DC$1048576,MATCH($A518,'Hoja de Trabajo para listado'!$CD$155:$CD$1048576,0),MATCH((CUADRO!P$5&amp;$E518),'Hoja de Trabajo para listado'!$CD$151:$DC$151,0)),0)</f>
        <v>0</v>
      </c>
      <c r="Q518" s="255">
        <f ca="1">+IFERROR(INDEX('Hoja de Trabajo para listado'!$A$155:$Z$1048576,MATCH($A518,'Hoja de Trabajo para listado'!$A$155:$A$1048576,0),MATCH((CUADRO!Q$5&amp;$E518),'Hoja de Trabajo para listado'!$A$151:$Z$151,0)),0)+IFERROR(INDEX('Hoja de Trabajo para listado'!$AB$155:$BA$1048576,MATCH($A518,'Hoja de Trabajo para listado'!$AB$155:$AB$1048576,0),MATCH((CUADRO!Q$5&amp;$E518),'Hoja de Trabajo para listado'!$AB$151:$BA$151,0)),0)+IFERROR(INDEX('Hoja de Trabajo para listado'!$BC$155:$CB$1048576,MATCH($A518,'Hoja de Trabajo para listado'!$BC$155:$BC$1048576,0),MATCH((CUADRO!Q$5&amp;$E518),'Hoja de Trabajo para listado'!$BC$151:$CB$151,0)),0)+IFERROR(INDEX('Hoja de Trabajo para listado'!$DE$153:$DG$274,MATCH($A518,'Hoja de Trabajo para listado'!$DE$153:$DE$1048576,0),MATCH((CUADRO!Q$5&amp;$E518),'Hoja de Trabajo para listado'!$DE$151:$DG$151,0)),0)+IFERROR(INDEX('Hoja de Trabajo para listado'!$CD$155:$DC$1048576,MATCH($A518,'Hoja de Trabajo para listado'!$CD$155:$CD$1048576,0),MATCH((CUADRO!Q$5&amp;$E518),'Hoja de Trabajo para listado'!$CD$151:$DC$151,0)),0)</f>
        <v>0</v>
      </c>
      <c r="R518" s="255">
        <f t="shared" ca="1" si="16"/>
        <v>0</v>
      </c>
      <c r="S518" s="262"/>
      <c r="T518" s="255">
        <f ca="1">+T519</f>
        <v>0</v>
      </c>
      <c r="U518" s="254">
        <f t="shared" si="17"/>
        <v>1</v>
      </c>
      <c r="V518" s="362" t="str">
        <f>+VLOOKUP(A518,bd_lista!$A$3:$E$590,5,FALSE)</f>
        <v>Gobiernos Autonomos Municipales</v>
      </c>
      <c r="W518" s="361" t="str">
        <f>+V518</f>
        <v>Gobiernos Autonomos Municipales</v>
      </c>
      <c r="X518" s="254">
        <f>+VLOOKUP(A518,[2]Sheet1!$A$13:$D$744,4,FALSE)</f>
        <v>0</v>
      </c>
      <c r="Y518" s="254" t="e">
        <f>+VLOOKUP(X518,bd_lista!$A$3:$C$590,3,FALSE)</f>
        <v>#N/A</v>
      </c>
      <c r="Z518" s="316">
        <f>+X518</f>
        <v>0</v>
      </c>
      <c r="AA518" s="317" t="e">
        <f>+Y518</f>
        <v>#N/A</v>
      </c>
    </row>
    <row r="519" spans="1:27" customFormat="1" ht="15" hidden="1" customHeight="1">
      <c r="A519" s="32">
        <v>1234</v>
      </c>
      <c r="B519" s="307"/>
      <c r="C519" s="259" t="str">
        <f>+VLOOKUP(A519,bd_lista!$A$3:$C$590,3,FALSE)</f>
        <v>Gobierno Autónomo Municipal de Tito Yupanqui</v>
      </c>
      <c r="D519" s="362"/>
      <c r="E519" s="256" t="s">
        <v>1314</v>
      </c>
      <c r="F519" s="255">
        <f ca="1">+IFERROR(INDEX('Hoja de Trabajo para listado'!$A$155:$Z$1048576,MATCH($A519,'Hoja de Trabajo para listado'!$A$155:$A$1048576,0),MATCH((CUADRO!F$5&amp;$E519),'Hoja de Trabajo para listado'!$A$151:$Z$151,0)),0)+IFERROR(INDEX('Hoja de Trabajo para listado'!$AB$155:$BA$1048576,MATCH($A519,'Hoja de Trabajo para listado'!$AB$155:$AB$1048576,0),MATCH((CUADRO!F$5&amp;$E519),'Hoja de Trabajo para listado'!$AB$151:$BA$151,0)),0)+IFERROR(INDEX('Hoja de Trabajo para listado'!$BC$155:$CB$1048576,MATCH($A519,'Hoja de Trabajo para listado'!$BC$155:$BC$1048576,0),MATCH((CUADRO!F$5&amp;$E519),'Hoja de Trabajo para listado'!$BC$151:$CB$151,0)),0)+IFERROR(INDEX('Hoja de Trabajo para listado'!$DE$153:$DG$274,MATCH($A519,'Hoja de Trabajo para listado'!$DE$153:$DE$1048576,0),MATCH((CUADRO!F$5&amp;$E519),'Hoja de Trabajo para listado'!$DE$151:$DG$151,0)),0)+IFERROR(INDEX('Hoja de Trabajo para listado'!$CD$155:$DC$1048576,MATCH($A519,'Hoja de Trabajo para listado'!$CD$155:$CD$1048576,0),MATCH((CUADRO!F$5&amp;$E519),'Hoja de Trabajo para listado'!$CD$151:$DC$151,0)),0)</f>
        <v>0</v>
      </c>
      <c r="G519" s="255">
        <f ca="1">+IFERROR(INDEX('Hoja de Trabajo para listado'!$A$155:$Z$1048576,MATCH($A519,'Hoja de Trabajo para listado'!$A$155:$A$1048576,0),MATCH((CUADRO!G$5&amp;$E519),'Hoja de Trabajo para listado'!$A$151:$Z$151,0)),0)+IFERROR(INDEX('Hoja de Trabajo para listado'!$AB$155:$BA$1048576,MATCH($A519,'Hoja de Trabajo para listado'!$AB$155:$AB$1048576,0),MATCH((CUADRO!G$5&amp;$E519),'Hoja de Trabajo para listado'!$AB$151:$BA$151,0)),0)+IFERROR(INDEX('Hoja de Trabajo para listado'!$BC$155:$CB$1048576,MATCH($A519,'Hoja de Trabajo para listado'!$BC$155:$BC$1048576,0),MATCH((CUADRO!G$5&amp;$E519),'Hoja de Trabajo para listado'!$BC$151:$CB$151,0)),0)+IFERROR(INDEX('Hoja de Trabajo para listado'!$DE$153:$DG$274,MATCH($A519,'Hoja de Trabajo para listado'!$DE$153:$DE$1048576,0),MATCH((CUADRO!G$5&amp;$E519),'Hoja de Trabajo para listado'!$DE$151:$DG$151,0)),0)+IFERROR(INDEX('Hoja de Trabajo para listado'!$CD$155:$DC$1048576,MATCH($A519,'Hoja de Trabajo para listado'!$CD$155:$CD$1048576,0),MATCH((CUADRO!G$5&amp;$E519),'Hoja de Trabajo para listado'!$CD$151:$DC$151,0)),0)</f>
        <v>0</v>
      </c>
      <c r="H519" s="255">
        <f ca="1">+IFERROR(INDEX('Hoja de Trabajo para listado'!$A$155:$Z$1048576,MATCH($A519,'Hoja de Trabajo para listado'!$A$155:$A$1048576,0),MATCH((CUADRO!H$5&amp;$E519),'Hoja de Trabajo para listado'!$A$151:$Z$151,0)),0)+IFERROR(INDEX('Hoja de Trabajo para listado'!$AB$155:$BA$1048576,MATCH($A519,'Hoja de Trabajo para listado'!$AB$155:$AB$1048576,0),MATCH((CUADRO!H$5&amp;$E519),'Hoja de Trabajo para listado'!$AB$151:$BA$151,0)),0)+IFERROR(INDEX('Hoja de Trabajo para listado'!$BC$155:$CB$1048576,MATCH($A519,'Hoja de Trabajo para listado'!$BC$155:$BC$1048576,0),MATCH((CUADRO!H$5&amp;$E519),'Hoja de Trabajo para listado'!$BC$151:$CB$151,0)),0)+IFERROR(INDEX('Hoja de Trabajo para listado'!$DE$153:$DG$274,MATCH($A519,'Hoja de Trabajo para listado'!$DE$153:$DE$1048576,0),MATCH((CUADRO!H$5&amp;$E519),'Hoja de Trabajo para listado'!$DE$151:$DG$151,0)),0)+IFERROR(INDEX('Hoja de Trabajo para listado'!$CD$155:$DC$1048576,MATCH($A519,'Hoja de Trabajo para listado'!$CD$155:$CD$1048576,0),MATCH((CUADRO!H$5&amp;$E519),'Hoja de Trabajo para listado'!$CD$151:$DC$151,0)),0)</f>
        <v>0</v>
      </c>
      <c r="I519" s="255">
        <f ca="1">+IFERROR(INDEX('Hoja de Trabajo para listado'!$A$155:$Z$1048576,MATCH($A519,'Hoja de Trabajo para listado'!$A$155:$A$1048576,0),MATCH((CUADRO!I$5&amp;$E519),'Hoja de Trabajo para listado'!$A$151:$Z$151,0)),0)+IFERROR(INDEX('Hoja de Trabajo para listado'!$AB$155:$BA$1048576,MATCH($A519,'Hoja de Trabajo para listado'!$AB$155:$AB$1048576,0),MATCH((CUADRO!I$5&amp;$E519),'Hoja de Trabajo para listado'!$AB$151:$BA$151,0)),0)+IFERROR(INDEX('Hoja de Trabajo para listado'!$BC$155:$CB$1048576,MATCH($A519,'Hoja de Trabajo para listado'!$BC$155:$BC$1048576,0),MATCH((CUADRO!I$5&amp;$E519),'Hoja de Trabajo para listado'!$BC$151:$CB$151,0)),0)+IFERROR(INDEX('Hoja de Trabajo para listado'!$DE$153:$DG$274,MATCH($A519,'Hoja de Trabajo para listado'!$DE$153:$DE$1048576,0),MATCH((CUADRO!I$5&amp;$E519),'Hoja de Trabajo para listado'!$DE$151:$DG$151,0)),0)+IFERROR(INDEX('Hoja de Trabajo para listado'!$CD$155:$DC$1048576,MATCH($A519,'Hoja de Trabajo para listado'!$CD$155:$CD$1048576,0),MATCH((CUADRO!I$5&amp;$E519),'Hoja de Trabajo para listado'!$CD$151:$DC$151,0)),0)</f>
        <v>0</v>
      </c>
      <c r="J519" s="255">
        <f ca="1">+IFERROR(INDEX('Hoja de Trabajo para listado'!$A$155:$Z$1048576,MATCH($A519,'Hoja de Trabajo para listado'!$A$155:$A$1048576,0),MATCH((CUADRO!J$5&amp;$E519),'Hoja de Trabajo para listado'!$A$151:$Z$151,0)),0)+IFERROR(INDEX('Hoja de Trabajo para listado'!$AB$155:$BA$1048576,MATCH($A519,'Hoja de Trabajo para listado'!$AB$155:$AB$1048576,0),MATCH((CUADRO!J$5&amp;$E519),'Hoja de Trabajo para listado'!$AB$151:$BA$151,0)),0)+IFERROR(INDEX('Hoja de Trabajo para listado'!$BC$155:$CB$1048576,MATCH($A519,'Hoja de Trabajo para listado'!$BC$155:$BC$1048576,0),MATCH((CUADRO!J$5&amp;$E519),'Hoja de Trabajo para listado'!$BC$151:$CB$151,0)),0)+IFERROR(INDEX('Hoja de Trabajo para listado'!$DE$153:$DG$274,MATCH($A519,'Hoja de Trabajo para listado'!$DE$153:$DE$1048576,0),MATCH((CUADRO!J$5&amp;$E519),'Hoja de Trabajo para listado'!$DE$151:$DG$151,0)),0)+IFERROR(INDEX('Hoja de Trabajo para listado'!$CD$155:$DC$1048576,MATCH($A519,'Hoja de Trabajo para listado'!$CD$155:$CD$1048576,0),MATCH((CUADRO!J$5&amp;$E519),'Hoja de Trabajo para listado'!$CD$151:$DC$151,0)),0)</f>
        <v>0</v>
      </c>
      <c r="K519" s="255">
        <f ca="1">+IFERROR(INDEX('Hoja de Trabajo para listado'!$A$155:$Z$1048576,MATCH($A519,'Hoja de Trabajo para listado'!$A$155:$A$1048576,0),MATCH((CUADRO!K$5&amp;$E519),'Hoja de Trabajo para listado'!$A$151:$Z$151,0)),0)+IFERROR(INDEX('Hoja de Trabajo para listado'!$AB$155:$BA$1048576,MATCH($A519,'Hoja de Trabajo para listado'!$AB$155:$AB$1048576,0),MATCH((CUADRO!K$5&amp;$E519),'Hoja de Trabajo para listado'!$AB$151:$BA$151,0)),0)+IFERROR(INDEX('Hoja de Trabajo para listado'!$BC$155:$CB$1048576,MATCH($A519,'Hoja de Trabajo para listado'!$BC$155:$BC$1048576,0),MATCH((CUADRO!K$5&amp;$E519),'Hoja de Trabajo para listado'!$BC$151:$CB$151,0)),0)+IFERROR(INDEX('Hoja de Trabajo para listado'!$DE$153:$DG$274,MATCH($A519,'Hoja de Trabajo para listado'!$DE$153:$DE$1048576,0),MATCH((CUADRO!K$5&amp;$E519),'Hoja de Trabajo para listado'!$DE$151:$DG$151,0)),0)+IFERROR(INDEX('Hoja de Trabajo para listado'!$CD$155:$DC$1048576,MATCH($A519,'Hoja de Trabajo para listado'!$CD$155:$CD$1048576,0),MATCH((CUADRO!K$5&amp;$E519),'Hoja de Trabajo para listado'!$CD$151:$DC$151,0)),0)</f>
        <v>0</v>
      </c>
      <c r="L519" s="255">
        <f ca="1">+IFERROR(INDEX('Hoja de Trabajo para listado'!$A$155:$Z$1048576,MATCH($A519,'Hoja de Trabajo para listado'!$A$155:$A$1048576,0),MATCH((CUADRO!L$5&amp;$E519),'Hoja de Trabajo para listado'!$A$151:$Z$151,0)),0)+IFERROR(INDEX('Hoja de Trabajo para listado'!$AB$155:$BA$1048576,MATCH($A519,'Hoja de Trabajo para listado'!$AB$155:$AB$1048576,0),MATCH((CUADRO!L$5&amp;$E519),'Hoja de Trabajo para listado'!$AB$151:$BA$151,0)),0)+IFERROR(INDEX('Hoja de Trabajo para listado'!$BC$155:$CB$1048576,MATCH($A519,'Hoja de Trabajo para listado'!$BC$155:$BC$1048576,0),MATCH((CUADRO!L$5&amp;$E519),'Hoja de Trabajo para listado'!$BC$151:$CB$151,0)),0)+IFERROR(INDEX('Hoja de Trabajo para listado'!$DE$153:$DG$274,MATCH($A519,'Hoja de Trabajo para listado'!$DE$153:$DE$1048576,0),MATCH((CUADRO!L$5&amp;$E519),'Hoja de Trabajo para listado'!$DE$151:$DG$151,0)),0)+IFERROR(INDEX('Hoja de Trabajo para listado'!$CD$155:$DC$1048576,MATCH($A519,'Hoja de Trabajo para listado'!$CD$155:$CD$1048576,0),MATCH((CUADRO!L$5&amp;$E519),'Hoja de Trabajo para listado'!$CD$151:$DC$151,0)),0)</f>
        <v>0</v>
      </c>
      <c r="M519" s="255">
        <f ca="1">+IFERROR(INDEX('Hoja de Trabajo para listado'!$A$155:$Z$1048576,MATCH($A519,'Hoja de Trabajo para listado'!$A$155:$A$1048576,0),MATCH((CUADRO!M$5&amp;$E519),'Hoja de Trabajo para listado'!$A$151:$Z$151,0)),0)+IFERROR(INDEX('Hoja de Trabajo para listado'!$AB$155:$BA$1048576,MATCH($A519,'Hoja de Trabajo para listado'!$AB$155:$AB$1048576,0),MATCH((CUADRO!M$5&amp;$E519),'Hoja de Trabajo para listado'!$AB$151:$BA$151,0)),0)+IFERROR(INDEX('Hoja de Trabajo para listado'!$BC$155:$CB$1048576,MATCH($A519,'Hoja de Trabajo para listado'!$BC$155:$BC$1048576,0),MATCH((CUADRO!M$5&amp;$E519),'Hoja de Trabajo para listado'!$BC$151:$CB$151,0)),0)+IFERROR(INDEX('Hoja de Trabajo para listado'!$DE$153:$DG$274,MATCH($A519,'Hoja de Trabajo para listado'!$DE$153:$DE$1048576,0),MATCH((CUADRO!M$5&amp;$E519),'Hoja de Trabajo para listado'!$DE$151:$DG$151,0)),0)+IFERROR(INDEX('Hoja de Trabajo para listado'!$CD$155:$DC$1048576,MATCH($A519,'Hoja de Trabajo para listado'!$CD$155:$CD$1048576,0),MATCH((CUADRO!M$5&amp;$E519),'Hoja de Trabajo para listado'!$CD$151:$DC$151,0)),0)</f>
        <v>0</v>
      </c>
      <c r="N519" s="255">
        <f ca="1">+IFERROR(INDEX('Hoja de Trabajo para listado'!$A$155:$Z$1048576,MATCH($A519,'Hoja de Trabajo para listado'!$A$155:$A$1048576,0),MATCH((CUADRO!N$5&amp;$E519),'Hoja de Trabajo para listado'!$A$151:$Z$151,0)),0)+IFERROR(INDEX('Hoja de Trabajo para listado'!$AB$155:$BA$1048576,MATCH($A519,'Hoja de Trabajo para listado'!$AB$155:$AB$1048576,0),MATCH((CUADRO!N$5&amp;$E519),'Hoja de Trabajo para listado'!$AB$151:$BA$151,0)),0)+IFERROR(INDEX('Hoja de Trabajo para listado'!$BC$155:$CB$1048576,MATCH($A519,'Hoja de Trabajo para listado'!$BC$155:$BC$1048576,0),MATCH((CUADRO!N$5&amp;$E519),'Hoja de Trabajo para listado'!$BC$151:$CB$151,0)),0)+IFERROR(INDEX('Hoja de Trabajo para listado'!$DE$153:$DG$274,MATCH($A519,'Hoja de Trabajo para listado'!$DE$153:$DE$1048576,0),MATCH((CUADRO!N$5&amp;$E519),'Hoja de Trabajo para listado'!$DE$151:$DG$151,0)),0)+IFERROR(INDEX('Hoja de Trabajo para listado'!$CD$155:$DC$1048576,MATCH($A519,'Hoja de Trabajo para listado'!$CD$155:$CD$1048576,0),MATCH((CUADRO!N$5&amp;$E519),'Hoja de Trabajo para listado'!$CD$151:$DC$151,0)),0)</f>
        <v>0</v>
      </c>
      <c r="O519" s="255">
        <f ca="1">+IFERROR(INDEX('Hoja de Trabajo para listado'!$A$155:$Z$1048576,MATCH($A519,'Hoja de Trabajo para listado'!$A$155:$A$1048576,0),MATCH((CUADRO!O$5&amp;$E519),'Hoja de Trabajo para listado'!$A$151:$Z$151,0)),0)+IFERROR(INDEX('Hoja de Trabajo para listado'!$AB$155:$BA$1048576,MATCH($A519,'Hoja de Trabajo para listado'!$AB$155:$AB$1048576,0),MATCH((CUADRO!O$5&amp;$E519),'Hoja de Trabajo para listado'!$AB$151:$BA$151,0)),0)+IFERROR(INDEX('Hoja de Trabajo para listado'!$BC$155:$CB$1048576,MATCH($A519,'Hoja de Trabajo para listado'!$BC$155:$BC$1048576,0),MATCH((CUADRO!O$5&amp;$E519),'Hoja de Trabajo para listado'!$BC$151:$CB$151,0)),0)+IFERROR(INDEX('Hoja de Trabajo para listado'!$DE$153:$DG$274,MATCH($A519,'Hoja de Trabajo para listado'!$DE$153:$DE$1048576,0),MATCH((CUADRO!O$5&amp;$E519),'Hoja de Trabajo para listado'!$DE$151:$DG$151,0)),0)+IFERROR(INDEX('Hoja de Trabajo para listado'!$CD$155:$DC$1048576,MATCH($A519,'Hoja de Trabajo para listado'!$CD$155:$CD$1048576,0),MATCH((CUADRO!O$5&amp;$E519),'Hoja de Trabajo para listado'!$CD$151:$DC$151,0)),0)</f>
        <v>0</v>
      </c>
      <c r="P519" s="255">
        <f ca="1">+IFERROR(INDEX('Hoja de Trabajo para listado'!$A$155:$Z$1048576,MATCH($A519,'Hoja de Trabajo para listado'!$A$155:$A$1048576,0),MATCH((CUADRO!P$5&amp;$E519),'Hoja de Trabajo para listado'!$A$151:$Z$151,0)),0)+IFERROR(INDEX('Hoja de Trabajo para listado'!$AB$155:$BA$1048576,MATCH($A519,'Hoja de Trabajo para listado'!$AB$155:$AB$1048576,0),MATCH((CUADRO!P$5&amp;$E519),'Hoja de Trabajo para listado'!$AB$151:$BA$151,0)),0)+IFERROR(INDEX('Hoja de Trabajo para listado'!$BC$155:$CB$1048576,MATCH($A519,'Hoja de Trabajo para listado'!$BC$155:$BC$1048576,0),MATCH((CUADRO!P$5&amp;$E519),'Hoja de Trabajo para listado'!$BC$151:$CB$151,0)),0)+IFERROR(INDEX('Hoja de Trabajo para listado'!$DE$153:$DG$274,MATCH($A519,'Hoja de Trabajo para listado'!$DE$153:$DE$1048576,0),MATCH((CUADRO!P$5&amp;$E519),'Hoja de Trabajo para listado'!$DE$151:$DG$151,0)),0)+IFERROR(INDEX('Hoja de Trabajo para listado'!$CD$155:$DC$1048576,MATCH($A519,'Hoja de Trabajo para listado'!$CD$155:$CD$1048576,0),MATCH((CUADRO!P$5&amp;$E519),'Hoja de Trabajo para listado'!$CD$151:$DC$151,0)),0)</f>
        <v>0</v>
      </c>
      <c r="Q519" s="255">
        <f ca="1">+IFERROR(INDEX('Hoja de Trabajo para listado'!$A$155:$Z$1048576,MATCH($A519,'Hoja de Trabajo para listado'!$A$155:$A$1048576,0),MATCH((CUADRO!Q$5&amp;$E519),'Hoja de Trabajo para listado'!$A$151:$Z$151,0)),0)+IFERROR(INDEX('Hoja de Trabajo para listado'!$AB$155:$BA$1048576,MATCH($A519,'Hoja de Trabajo para listado'!$AB$155:$AB$1048576,0),MATCH((CUADRO!Q$5&amp;$E519),'Hoja de Trabajo para listado'!$AB$151:$BA$151,0)),0)+IFERROR(INDEX('Hoja de Trabajo para listado'!$BC$155:$CB$1048576,MATCH($A519,'Hoja de Trabajo para listado'!$BC$155:$BC$1048576,0),MATCH((CUADRO!Q$5&amp;$E519),'Hoja de Trabajo para listado'!$BC$151:$CB$151,0)),0)+IFERROR(INDEX('Hoja de Trabajo para listado'!$DE$153:$DG$274,MATCH($A519,'Hoja de Trabajo para listado'!$DE$153:$DE$1048576,0),MATCH((CUADRO!Q$5&amp;$E519),'Hoja de Trabajo para listado'!$DE$151:$DG$151,0)),0)+IFERROR(INDEX('Hoja de Trabajo para listado'!$CD$155:$DC$1048576,MATCH($A519,'Hoja de Trabajo para listado'!$CD$155:$CD$1048576,0),MATCH((CUADRO!Q$5&amp;$E519),'Hoja de Trabajo para listado'!$CD$151:$DC$151,0)),0)</f>
        <v>0</v>
      </c>
      <c r="R519" s="255">
        <f t="shared" ca="1" si="16"/>
        <v>0</v>
      </c>
      <c r="S519" s="262">
        <f ca="1">+R518+R519</f>
        <v>0</v>
      </c>
      <c r="T519" s="255">
        <f ca="1">+S519</f>
        <v>0</v>
      </c>
      <c r="U519" s="254">
        <f t="shared" si="17"/>
        <v>2</v>
      </c>
      <c r="V519" s="362" t="str">
        <f>+VLOOKUP(A519,bd_lista!$A$3:$E$590,5,FALSE)</f>
        <v>Gobiernos Autonomos Municipales</v>
      </c>
      <c r="W519" s="362"/>
      <c r="X519" s="254">
        <f>+VLOOKUP(A519,[2]Sheet1!$A$13:$D$744,4,FALSE)</f>
        <v>0</v>
      </c>
      <c r="Y519" s="254" t="e">
        <f>+VLOOKUP(X519,bd_lista!$A$3:$C$590,3,FALSE)</f>
        <v>#N/A</v>
      </c>
      <c r="Z519" s="314"/>
      <c r="AA519" s="315"/>
    </row>
    <row r="520" spans="1:27" customFormat="1" ht="15" hidden="1" customHeight="1">
      <c r="A520" s="32">
        <v>1235</v>
      </c>
      <c r="B520" s="306">
        <f>+A520</f>
        <v>1235</v>
      </c>
      <c r="C520" s="259" t="str">
        <f>+VLOOKUP(A520,bd_lista!$A$3:$C$590,3,FALSE)</f>
        <v>Gobierno Autónomo Municipal de Chuma</v>
      </c>
      <c r="D520" s="361" t="str">
        <f>+C520</f>
        <v>Gobierno Autónomo Municipal de Chuma</v>
      </c>
      <c r="E520" s="254" t="s">
        <v>1313</v>
      </c>
      <c r="F520" s="255">
        <f ca="1">+IFERROR(INDEX('Hoja de Trabajo para listado'!$A$155:$Z$1048576,MATCH($A520,'Hoja de Trabajo para listado'!$A$155:$A$1048576,0),MATCH((CUADRO!F$5&amp;$E520),'Hoja de Trabajo para listado'!$A$151:$Z$151,0)),0)+IFERROR(INDEX('Hoja de Trabajo para listado'!$AB$155:$BA$1048576,MATCH($A520,'Hoja de Trabajo para listado'!$AB$155:$AB$1048576,0),MATCH((CUADRO!F$5&amp;$E520),'Hoja de Trabajo para listado'!$AB$151:$BA$151,0)),0)+IFERROR(INDEX('Hoja de Trabajo para listado'!$BC$155:$CB$1048576,MATCH($A520,'Hoja de Trabajo para listado'!$BC$155:$BC$1048576,0),MATCH((CUADRO!F$5&amp;$E520),'Hoja de Trabajo para listado'!$BC$151:$CB$151,0)),0)+IFERROR(INDEX('Hoja de Trabajo para listado'!$DE$153:$DG$274,MATCH($A520,'Hoja de Trabajo para listado'!$DE$153:$DE$1048576,0),MATCH((CUADRO!F$5&amp;$E520),'Hoja de Trabajo para listado'!$DE$151:$DG$151,0)),0)+IFERROR(INDEX('Hoja de Trabajo para listado'!$CD$155:$DC$1048576,MATCH($A520,'Hoja de Trabajo para listado'!$CD$155:$CD$1048576,0),MATCH((CUADRO!F$5&amp;$E520),'Hoja de Trabajo para listado'!$CD$151:$DC$151,0)),0)</f>
        <v>0</v>
      </c>
      <c r="G520" s="255">
        <f ca="1">+IFERROR(INDEX('Hoja de Trabajo para listado'!$A$155:$Z$1048576,MATCH($A520,'Hoja de Trabajo para listado'!$A$155:$A$1048576,0),MATCH((CUADRO!G$5&amp;$E520),'Hoja de Trabajo para listado'!$A$151:$Z$151,0)),0)+IFERROR(INDEX('Hoja de Trabajo para listado'!$AB$155:$BA$1048576,MATCH($A520,'Hoja de Trabajo para listado'!$AB$155:$AB$1048576,0),MATCH((CUADRO!G$5&amp;$E520),'Hoja de Trabajo para listado'!$AB$151:$BA$151,0)),0)+IFERROR(INDEX('Hoja de Trabajo para listado'!$BC$155:$CB$1048576,MATCH($A520,'Hoja de Trabajo para listado'!$BC$155:$BC$1048576,0),MATCH((CUADRO!G$5&amp;$E520),'Hoja de Trabajo para listado'!$BC$151:$CB$151,0)),0)+IFERROR(INDEX('Hoja de Trabajo para listado'!$DE$153:$DG$274,MATCH($A520,'Hoja de Trabajo para listado'!$DE$153:$DE$1048576,0),MATCH((CUADRO!G$5&amp;$E520),'Hoja de Trabajo para listado'!$DE$151:$DG$151,0)),0)+IFERROR(INDEX('Hoja de Trabajo para listado'!$CD$155:$DC$1048576,MATCH($A520,'Hoja de Trabajo para listado'!$CD$155:$CD$1048576,0),MATCH((CUADRO!G$5&amp;$E520),'Hoja de Trabajo para listado'!$CD$151:$DC$151,0)),0)</f>
        <v>0</v>
      </c>
      <c r="H520" s="255">
        <f ca="1">+IFERROR(INDEX('Hoja de Trabajo para listado'!$A$155:$Z$1048576,MATCH($A520,'Hoja de Trabajo para listado'!$A$155:$A$1048576,0),MATCH((CUADRO!H$5&amp;$E520),'Hoja de Trabajo para listado'!$A$151:$Z$151,0)),0)+IFERROR(INDEX('Hoja de Trabajo para listado'!$AB$155:$BA$1048576,MATCH($A520,'Hoja de Trabajo para listado'!$AB$155:$AB$1048576,0),MATCH((CUADRO!H$5&amp;$E520),'Hoja de Trabajo para listado'!$AB$151:$BA$151,0)),0)+IFERROR(INDEX('Hoja de Trabajo para listado'!$BC$155:$CB$1048576,MATCH($A520,'Hoja de Trabajo para listado'!$BC$155:$BC$1048576,0),MATCH((CUADRO!H$5&amp;$E520),'Hoja de Trabajo para listado'!$BC$151:$CB$151,0)),0)+IFERROR(INDEX('Hoja de Trabajo para listado'!$DE$153:$DG$274,MATCH($A520,'Hoja de Trabajo para listado'!$DE$153:$DE$1048576,0),MATCH((CUADRO!H$5&amp;$E520),'Hoja de Trabajo para listado'!$DE$151:$DG$151,0)),0)+IFERROR(INDEX('Hoja de Trabajo para listado'!$CD$155:$DC$1048576,MATCH($A520,'Hoja de Trabajo para listado'!$CD$155:$CD$1048576,0),MATCH((CUADRO!H$5&amp;$E520),'Hoja de Trabajo para listado'!$CD$151:$DC$151,0)),0)</f>
        <v>0</v>
      </c>
      <c r="I520" s="255">
        <f ca="1">+IFERROR(INDEX('Hoja de Trabajo para listado'!$A$155:$Z$1048576,MATCH($A520,'Hoja de Trabajo para listado'!$A$155:$A$1048576,0),MATCH((CUADRO!I$5&amp;$E520),'Hoja de Trabajo para listado'!$A$151:$Z$151,0)),0)+IFERROR(INDEX('Hoja de Trabajo para listado'!$AB$155:$BA$1048576,MATCH($A520,'Hoja de Trabajo para listado'!$AB$155:$AB$1048576,0),MATCH((CUADRO!I$5&amp;$E520),'Hoja de Trabajo para listado'!$AB$151:$BA$151,0)),0)+IFERROR(INDEX('Hoja de Trabajo para listado'!$BC$155:$CB$1048576,MATCH($A520,'Hoja de Trabajo para listado'!$BC$155:$BC$1048576,0),MATCH((CUADRO!I$5&amp;$E520),'Hoja de Trabajo para listado'!$BC$151:$CB$151,0)),0)+IFERROR(INDEX('Hoja de Trabajo para listado'!$DE$153:$DG$274,MATCH($A520,'Hoja de Trabajo para listado'!$DE$153:$DE$1048576,0),MATCH((CUADRO!I$5&amp;$E520),'Hoja de Trabajo para listado'!$DE$151:$DG$151,0)),0)+IFERROR(INDEX('Hoja de Trabajo para listado'!$CD$155:$DC$1048576,MATCH($A520,'Hoja de Trabajo para listado'!$CD$155:$CD$1048576,0),MATCH((CUADRO!I$5&amp;$E520),'Hoja de Trabajo para listado'!$CD$151:$DC$151,0)),0)</f>
        <v>0</v>
      </c>
      <c r="J520" s="255">
        <f ca="1">+IFERROR(INDEX('Hoja de Trabajo para listado'!$A$155:$Z$1048576,MATCH($A520,'Hoja de Trabajo para listado'!$A$155:$A$1048576,0),MATCH((CUADRO!J$5&amp;$E520),'Hoja de Trabajo para listado'!$A$151:$Z$151,0)),0)+IFERROR(INDEX('Hoja de Trabajo para listado'!$AB$155:$BA$1048576,MATCH($A520,'Hoja de Trabajo para listado'!$AB$155:$AB$1048576,0),MATCH((CUADRO!J$5&amp;$E520),'Hoja de Trabajo para listado'!$AB$151:$BA$151,0)),0)+IFERROR(INDEX('Hoja de Trabajo para listado'!$BC$155:$CB$1048576,MATCH($A520,'Hoja de Trabajo para listado'!$BC$155:$BC$1048576,0),MATCH((CUADRO!J$5&amp;$E520),'Hoja de Trabajo para listado'!$BC$151:$CB$151,0)),0)+IFERROR(INDEX('Hoja de Trabajo para listado'!$DE$153:$DG$274,MATCH($A520,'Hoja de Trabajo para listado'!$DE$153:$DE$1048576,0),MATCH((CUADRO!J$5&amp;$E520),'Hoja de Trabajo para listado'!$DE$151:$DG$151,0)),0)+IFERROR(INDEX('Hoja de Trabajo para listado'!$CD$155:$DC$1048576,MATCH($A520,'Hoja de Trabajo para listado'!$CD$155:$CD$1048576,0),MATCH((CUADRO!J$5&amp;$E520),'Hoja de Trabajo para listado'!$CD$151:$DC$151,0)),0)</f>
        <v>0</v>
      </c>
      <c r="K520" s="255">
        <f ca="1">+IFERROR(INDEX('Hoja de Trabajo para listado'!$A$155:$Z$1048576,MATCH($A520,'Hoja de Trabajo para listado'!$A$155:$A$1048576,0),MATCH((CUADRO!K$5&amp;$E520),'Hoja de Trabajo para listado'!$A$151:$Z$151,0)),0)+IFERROR(INDEX('Hoja de Trabajo para listado'!$AB$155:$BA$1048576,MATCH($A520,'Hoja de Trabajo para listado'!$AB$155:$AB$1048576,0),MATCH((CUADRO!K$5&amp;$E520),'Hoja de Trabajo para listado'!$AB$151:$BA$151,0)),0)+IFERROR(INDEX('Hoja de Trabajo para listado'!$BC$155:$CB$1048576,MATCH($A520,'Hoja de Trabajo para listado'!$BC$155:$BC$1048576,0),MATCH((CUADRO!K$5&amp;$E520),'Hoja de Trabajo para listado'!$BC$151:$CB$151,0)),0)+IFERROR(INDEX('Hoja de Trabajo para listado'!$DE$153:$DG$274,MATCH($A520,'Hoja de Trabajo para listado'!$DE$153:$DE$1048576,0),MATCH((CUADRO!K$5&amp;$E520),'Hoja de Trabajo para listado'!$DE$151:$DG$151,0)),0)+IFERROR(INDEX('Hoja de Trabajo para listado'!$CD$155:$DC$1048576,MATCH($A520,'Hoja de Trabajo para listado'!$CD$155:$CD$1048576,0),MATCH((CUADRO!K$5&amp;$E520),'Hoja de Trabajo para listado'!$CD$151:$DC$151,0)),0)</f>
        <v>0</v>
      </c>
      <c r="L520" s="255">
        <f ca="1">+IFERROR(INDEX('Hoja de Trabajo para listado'!$A$155:$Z$1048576,MATCH($A520,'Hoja de Trabajo para listado'!$A$155:$A$1048576,0),MATCH((CUADRO!L$5&amp;$E520),'Hoja de Trabajo para listado'!$A$151:$Z$151,0)),0)+IFERROR(INDEX('Hoja de Trabajo para listado'!$AB$155:$BA$1048576,MATCH($A520,'Hoja de Trabajo para listado'!$AB$155:$AB$1048576,0),MATCH((CUADRO!L$5&amp;$E520),'Hoja de Trabajo para listado'!$AB$151:$BA$151,0)),0)+IFERROR(INDEX('Hoja de Trabajo para listado'!$BC$155:$CB$1048576,MATCH($A520,'Hoja de Trabajo para listado'!$BC$155:$BC$1048576,0),MATCH((CUADRO!L$5&amp;$E520),'Hoja de Trabajo para listado'!$BC$151:$CB$151,0)),0)+IFERROR(INDEX('Hoja de Trabajo para listado'!$DE$153:$DG$274,MATCH($A520,'Hoja de Trabajo para listado'!$DE$153:$DE$1048576,0),MATCH((CUADRO!L$5&amp;$E520),'Hoja de Trabajo para listado'!$DE$151:$DG$151,0)),0)+IFERROR(INDEX('Hoja de Trabajo para listado'!$CD$155:$DC$1048576,MATCH($A520,'Hoja de Trabajo para listado'!$CD$155:$CD$1048576,0),MATCH((CUADRO!L$5&amp;$E520),'Hoja de Trabajo para listado'!$CD$151:$DC$151,0)),0)</f>
        <v>0</v>
      </c>
      <c r="M520" s="255">
        <f ca="1">+IFERROR(INDEX('Hoja de Trabajo para listado'!$A$155:$Z$1048576,MATCH($A520,'Hoja de Trabajo para listado'!$A$155:$A$1048576,0),MATCH((CUADRO!M$5&amp;$E520),'Hoja de Trabajo para listado'!$A$151:$Z$151,0)),0)+IFERROR(INDEX('Hoja de Trabajo para listado'!$AB$155:$BA$1048576,MATCH($A520,'Hoja de Trabajo para listado'!$AB$155:$AB$1048576,0),MATCH((CUADRO!M$5&amp;$E520),'Hoja de Trabajo para listado'!$AB$151:$BA$151,0)),0)+IFERROR(INDEX('Hoja de Trabajo para listado'!$BC$155:$CB$1048576,MATCH($A520,'Hoja de Trabajo para listado'!$BC$155:$BC$1048576,0),MATCH((CUADRO!M$5&amp;$E520),'Hoja de Trabajo para listado'!$BC$151:$CB$151,0)),0)+IFERROR(INDEX('Hoja de Trabajo para listado'!$DE$153:$DG$274,MATCH($A520,'Hoja de Trabajo para listado'!$DE$153:$DE$1048576,0),MATCH((CUADRO!M$5&amp;$E520),'Hoja de Trabajo para listado'!$DE$151:$DG$151,0)),0)+IFERROR(INDEX('Hoja de Trabajo para listado'!$CD$155:$DC$1048576,MATCH($A520,'Hoja de Trabajo para listado'!$CD$155:$CD$1048576,0),MATCH((CUADRO!M$5&amp;$E520),'Hoja de Trabajo para listado'!$CD$151:$DC$151,0)),0)</f>
        <v>0</v>
      </c>
      <c r="N520" s="255">
        <f ca="1">+IFERROR(INDEX('Hoja de Trabajo para listado'!$A$155:$Z$1048576,MATCH($A520,'Hoja de Trabajo para listado'!$A$155:$A$1048576,0),MATCH((CUADRO!N$5&amp;$E520),'Hoja de Trabajo para listado'!$A$151:$Z$151,0)),0)+IFERROR(INDEX('Hoja de Trabajo para listado'!$AB$155:$BA$1048576,MATCH($A520,'Hoja de Trabajo para listado'!$AB$155:$AB$1048576,0),MATCH((CUADRO!N$5&amp;$E520),'Hoja de Trabajo para listado'!$AB$151:$BA$151,0)),0)+IFERROR(INDEX('Hoja de Trabajo para listado'!$BC$155:$CB$1048576,MATCH($A520,'Hoja de Trabajo para listado'!$BC$155:$BC$1048576,0),MATCH((CUADRO!N$5&amp;$E520),'Hoja de Trabajo para listado'!$BC$151:$CB$151,0)),0)+IFERROR(INDEX('Hoja de Trabajo para listado'!$DE$153:$DG$274,MATCH($A520,'Hoja de Trabajo para listado'!$DE$153:$DE$1048576,0),MATCH((CUADRO!N$5&amp;$E520),'Hoja de Trabajo para listado'!$DE$151:$DG$151,0)),0)+IFERROR(INDEX('Hoja de Trabajo para listado'!$CD$155:$DC$1048576,MATCH($A520,'Hoja de Trabajo para listado'!$CD$155:$CD$1048576,0),MATCH((CUADRO!N$5&amp;$E520),'Hoja de Trabajo para listado'!$CD$151:$DC$151,0)),0)</f>
        <v>0</v>
      </c>
      <c r="O520" s="255">
        <f ca="1">+IFERROR(INDEX('Hoja de Trabajo para listado'!$A$155:$Z$1048576,MATCH($A520,'Hoja de Trabajo para listado'!$A$155:$A$1048576,0),MATCH((CUADRO!O$5&amp;$E520),'Hoja de Trabajo para listado'!$A$151:$Z$151,0)),0)+IFERROR(INDEX('Hoja de Trabajo para listado'!$AB$155:$BA$1048576,MATCH($A520,'Hoja de Trabajo para listado'!$AB$155:$AB$1048576,0),MATCH((CUADRO!O$5&amp;$E520),'Hoja de Trabajo para listado'!$AB$151:$BA$151,0)),0)+IFERROR(INDEX('Hoja de Trabajo para listado'!$BC$155:$CB$1048576,MATCH($A520,'Hoja de Trabajo para listado'!$BC$155:$BC$1048576,0),MATCH((CUADRO!O$5&amp;$E520),'Hoja de Trabajo para listado'!$BC$151:$CB$151,0)),0)+IFERROR(INDEX('Hoja de Trabajo para listado'!$DE$153:$DG$274,MATCH($A520,'Hoja de Trabajo para listado'!$DE$153:$DE$1048576,0),MATCH((CUADRO!O$5&amp;$E520),'Hoja de Trabajo para listado'!$DE$151:$DG$151,0)),0)+IFERROR(INDEX('Hoja de Trabajo para listado'!$CD$155:$DC$1048576,MATCH($A520,'Hoja de Trabajo para listado'!$CD$155:$CD$1048576,0),MATCH((CUADRO!O$5&amp;$E520),'Hoja de Trabajo para listado'!$CD$151:$DC$151,0)),0)</f>
        <v>0</v>
      </c>
      <c r="P520" s="255">
        <f ca="1">+IFERROR(INDEX('Hoja de Trabajo para listado'!$A$155:$Z$1048576,MATCH($A520,'Hoja de Trabajo para listado'!$A$155:$A$1048576,0),MATCH((CUADRO!P$5&amp;$E520),'Hoja de Trabajo para listado'!$A$151:$Z$151,0)),0)+IFERROR(INDEX('Hoja de Trabajo para listado'!$AB$155:$BA$1048576,MATCH($A520,'Hoja de Trabajo para listado'!$AB$155:$AB$1048576,0),MATCH((CUADRO!P$5&amp;$E520),'Hoja de Trabajo para listado'!$AB$151:$BA$151,0)),0)+IFERROR(INDEX('Hoja de Trabajo para listado'!$BC$155:$CB$1048576,MATCH($A520,'Hoja de Trabajo para listado'!$BC$155:$BC$1048576,0),MATCH((CUADRO!P$5&amp;$E520),'Hoja de Trabajo para listado'!$BC$151:$CB$151,0)),0)+IFERROR(INDEX('Hoja de Trabajo para listado'!$DE$153:$DG$274,MATCH($A520,'Hoja de Trabajo para listado'!$DE$153:$DE$1048576,0),MATCH((CUADRO!P$5&amp;$E520),'Hoja de Trabajo para listado'!$DE$151:$DG$151,0)),0)+IFERROR(INDEX('Hoja de Trabajo para listado'!$CD$155:$DC$1048576,MATCH($A520,'Hoja de Trabajo para listado'!$CD$155:$CD$1048576,0),MATCH((CUADRO!P$5&amp;$E520),'Hoja de Trabajo para listado'!$CD$151:$DC$151,0)),0)</f>
        <v>0</v>
      </c>
      <c r="Q520" s="255">
        <f ca="1">+IFERROR(INDEX('Hoja de Trabajo para listado'!$A$155:$Z$1048576,MATCH($A520,'Hoja de Trabajo para listado'!$A$155:$A$1048576,0),MATCH((CUADRO!Q$5&amp;$E520),'Hoja de Trabajo para listado'!$A$151:$Z$151,0)),0)+IFERROR(INDEX('Hoja de Trabajo para listado'!$AB$155:$BA$1048576,MATCH($A520,'Hoja de Trabajo para listado'!$AB$155:$AB$1048576,0),MATCH((CUADRO!Q$5&amp;$E520),'Hoja de Trabajo para listado'!$AB$151:$BA$151,0)),0)+IFERROR(INDEX('Hoja de Trabajo para listado'!$BC$155:$CB$1048576,MATCH($A520,'Hoja de Trabajo para listado'!$BC$155:$BC$1048576,0),MATCH((CUADRO!Q$5&amp;$E520),'Hoja de Trabajo para listado'!$BC$151:$CB$151,0)),0)+IFERROR(INDEX('Hoja de Trabajo para listado'!$DE$153:$DG$274,MATCH($A520,'Hoja de Trabajo para listado'!$DE$153:$DE$1048576,0),MATCH((CUADRO!Q$5&amp;$E520),'Hoja de Trabajo para listado'!$DE$151:$DG$151,0)),0)+IFERROR(INDEX('Hoja de Trabajo para listado'!$CD$155:$DC$1048576,MATCH($A520,'Hoja de Trabajo para listado'!$CD$155:$CD$1048576,0),MATCH((CUADRO!Q$5&amp;$E520),'Hoja de Trabajo para listado'!$CD$151:$DC$151,0)),0)</f>
        <v>0</v>
      </c>
      <c r="R520" s="255">
        <f t="shared" ca="1" si="16"/>
        <v>0</v>
      </c>
      <c r="S520" s="262"/>
      <c r="T520" s="255">
        <f ca="1">+T521</f>
        <v>0</v>
      </c>
      <c r="U520" s="254">
        <f t="shared" si="17"/>
        <v>1</v>
      </c>
      <c r="V520" s="362" t="str">
        <f>+VLOOKUP(A520,bd_lista!$A$3:$E$590,5,FALSE)</f>
        <v>Gobiernos Autonomos Municipales</v>
      </c>
      <c r="W520" s="361" t="str">
        <f>+V520</f>
        <v>Gobiernos Autonomos Municipales</v>
      </c>
      <c r="X520" s="254">
        <f>+VLOOKUP(A520,[2]Sheet1!$A$13:$D$744,4,FALSE)</f>
        <v>0</v>
      </c>
      <c r="Y520" s="254" t="e">
        <f>+VLOOKUP(X520,bd_lista!$A$3:$C$590,3,FALSE)</f>
        <v>#N/A</v>
      </c>
      <c r="Z520" s="316">
        <f>+X520</f>
        <v>0</v>
      </c>
      <c r="AA520" s="317" t="e">
        <f>+Y520</f>
        <v>#N/A</v>
      </c>
    </row>
    <row r="521" spans="1:27" customFormat="1" ht="15" hidden="1" customHeight="1">
      <c r="A521" s="32">
        <v>1235</v>
      </c>
      <c r="B521" s="307"/>
      <c r="C521" s="259" t="str">
        <f>+VLOOKUP(A521,bd_lista!$A$3:$C$590,3,FALSE)</f>
        <v>Gobierno Autónomo Municipal de Chuma</v>
      </c>
      <c r="D521" s="362"/>
      <c r="E521" s="256" t="s">
        <v>1314</v>
      </c>
      <c r="F521" s="255">
        <f ca="1">+IFERROR(INDEX('Hoja de Trabajo para listado'!$A$155:$Z$1048576,MATCH($A521,'Hoja de Trabajo para listado'!$A$155:$A$1048576,0),MATCH((CUADRO!F$5&amp;$E521),'Hoja de Trabajo para listado'!$A$151:$Z$151,0)),0)+IFERROR(INDEX('Hoja de Trabajo para listado'!$AB$155:$BA$1048576,MATCH($A521,'Hoja de Trabajo para listado'!$AB$155:$AB$1048576,0),MATCH((CUADRO!F$5&amp;$E521),'Hoja de Trabajo para listado'!$AB$151:$BA$151,0)),0)+IFERROR(INDEX('Hoja de Trabajo para listado'!$BC$155:$CB$1048576,MATCH($A521,'Hoja de Trabajo para listado'!$BC$155:$BC$1048576,0),MATCH((CUADRO!F$5&amp;$E521),'Hoja de Trabajo para listado'!$BC$151:$CB$151,0)),0)+IFERROR(INDEX('Hoja de Trabajo para listado'!$DE$153:$DG$274,MATCH($A521,'Hoja de Trabajo para listado'!$DE$153:$DE$1048576,0),MATCH((CUADRO!F$5&amp;$E521),'Hoja de Trabajo para listado'!$DE$151:$DG$151,0)),0)+IFERROR(INDEX('Hoja de Trabajo para listado'!$CD$155:$DC$1048576,MATCH($A521,'Hoja de Trabajo para listado'!$CD$155:$CD$1048576,0),MATCH((CUADRO!F$5&amp;$E521),'Hoja de Trabajo para listado'!$CD$151:$DC$151,0)),0)</f>
        <v>0</v>
      </c>
      <c r="G521" s="255">
        <f ca="1">+IFERROR(INDEX('Hoja de Trabajo para listado'!$A$155:$Z$1048576,MATCH($A521,'Hoja de Trabajo para listado'!$A$155:$A$1048576,0),MATCH((CUADRO!G$5&amp;$E521),'Hoja de Trabajo para listado'!$A$151:$Z$151,0)),0)+IFERROR(INDEX('Hoja de Trabajo para listado'!$AB$155:$BA$1048576,MATCH($A521,'Hoja de Trabajo para listado'!$AB$155:$AB$1048576,0),MATCH((CUADRO!G$5&amp;$E521),'Hoja de Trabajo para listado'!$AB$151:$BA$151,0)),0)+IFERROR(INDEX('Hoja de Trabajo para listado'!$BC$155:$CB$1048576,MATCH($A521,'Hoja de Trabajo para listado'!$BC$155:$BC$1048576,0),MATCH((CUADRO!G$5&amp;$E521),'Hoja de Trabajo para listado'!$BC$151:$CB$151,0)),0)+IFERROR(INDEX('Hoja de Trabajo para listado'!$DE$153:$DG$274,MATCH($A521,'Hoja de Trabajo para listado'!$DE$153:$DE$1048576,0),MATCH((CUADRO!G$5&amp;$E521),'Hoja de Trabajo para listado'!$DE$151:$DG$151,0)),0)+IFERROR(INDEX('Hoja de Trabajo para listado'!$CD$155:$DC$1048576,MATCH($A521,'Hoja de Trabajo para listado'!$CD$155:$CD$1048576,0),MATCH((CUADRO!G$5&amp;$E521),'Hoja de Trabajo para listado'!$CD$151:$DC$151,0)),0)</f>
        <v>0</v>
      </c>
      <c r="H521" s="255">
        <f ca="1">+IFERROR(INDEX('Hoja de Trabajo para listado'!$A$155:$Z$1048576,MATCH($A521,'Hoja de Trabajo para listado'!$A$155:$A$1048576,0),MATCH((CUADRO!H$5&amp;$E521),'Hoja de Trabajo para listado'!$A$151:$Z$151,0)),0)+IFERROR(INDEX('Hoja de Trabajo para listado'!$AB$155:$BA$1048576,MATCH($A521,'Hoja de Trabajo para listado'!$AB$155:$AB$1048576,0),MATCH((CUADRO!H$5&amp;$E521),'Hoja de Trabajo para listado'!$AB$151:$BA$151,0)),0)+IFERROR(INDEX('Hoja de Trabajo para listado'!$BC$155:$CB$1048576,MATCH($A521,'Hoja de Trabajo para listado'!$BC$155:$BC$1048576,0),MATCH((CUADRO!H$5&amp;$E521),'Hoja de Trabajo para listado'!$BC$151:$CB$151,0)),0)+IFERROR(INDEX('Hoja de Trabajo para listado'!$DE$153:$DG$274,MATCH($A521,'Hoja de Trabajo para listado'!$DE$153:$DE$1048576,0),MATCH((CUADRO!H$5&amp;$E521),'Hoja de Trabajo para listado'!$DE$151:$DG$151,0)),0)+IFERROR(INDEX('Hoja de Trabajo para listado'!$CD$155:$DC$1048576,MATCH($A521,'Hoja de Trabajo para listado'!$CD$155:$CD$1048576,0),MATCH((CUADRO!H$5&amp;$E521),'Hoja de Trabajo para listado'!$CD$151:$DC$151,0)),0)</f>
        <v>0</v>
      </c>
      <c r="I521" s="255">
        <f ca="1">+IFERROR(INDEX('Hoja de Trabajo para listado'!$A$155:$Z$1048576,MATCH($A521,'Hoja de Trabajo para listado'!$A$155:$A$1048576,0),MATCH((CUADRO!I$5&amp;$E521),'Hoja de Trabajo para listado'!$A$151:$Z$151,0)),0)+IFERROR(INDEX('Hoja de Trabajo para listado'!$AB$155:$BA$1048576,MATCH($A521,'Hoja de Trabajo para listado'!$AB$155:$AB$1048576,0),MATCH((CUADRO!I$5&amp;$E521),'Hoja de Trabajo para listado'!$AB$151:$BA$151,0)),0)+IFERROR(INDEX('Hoja de Trabajo para listado'!$BC$155:$CB$1048576,MATCH($A521,'Hoja de Trabajo para listado'!$BC$155:$BC$1048576,0),MATCH((CUADRO!I$5&amp;$E521),'Hoja de Trabajo para listado'!$BC$151:$CB$151,0)),0)+IFERROR(INDEX('Hoja de Trabajo para listado'!$DE$153:$DG$274,MATCH($A521,'Hoja de Trabajo para listado'!$DE$153:$DE$1048576,0),MATCH((CUADRO!I$5&amp;$E521),'Hoja de Trabajo para listado'!$DE$151:$DG$151,0)),0)+IFERROR(INDEX('Hoja de Trabajo para listado'!$CD$155:$DC$1048576,MATCH($A521,'Hoja de Trabajo para listado'!$CD$155:$CD$1048576,0),MATCH((CUADRO!I$5&amp;$E521),'Hoja de Trabajo para listado'!$CD$151:$DC$151,0)),0)</f>
        <v>0</v>
      </c>
      <c r="J521" s="255">
        <f ca="1">+IFERROR(INDEX('Hoja de Trabajo para listado'!$A$155:$Z$1048576,MATCH($A521,'Hoja de Trabajo para listado'!$A$155:$A$1048576,0),MATCH((CUADRO!J$5&amp;$E521),'Hoja de Trabajo para listado'!$A$151:$Z$151,0)),0)+IFERROR(INDEX('Hoja de Trabajo para listado'!$AB$155:$BA$1048576,MATCH($A521,'Hoja de Trabajo para listado'!$AB$155:$AB$1048576,0),MATCH((CUADRO!J$5&amp;$E521),'Hoja de Trabajo para listado'!$AB$151:$BA$151,0)),0)+IFERROR(INDEX('Hoja de Trabajo para listado'!$BC$155:$CB$1048576,MATCH($A521,'Hoja de Trabajo para listado'!$BC$155:$BC$1048576,0),MATCH((CUADRO!J$5&amp;$E521),'Hoja de Trabajo para listado'!$BC$151:$CB$151,0)),0)+IFERROR(INDEX('Hoja de Trabajo para listado'!$DE$153:$DG$274,MATCH($A521,'Hoja de Trabajo para listado'!$DE$153:$DE$1048576,0),MATCH((CUADRO!J$5&amp;$E521),'Hoja de Trabajo para listado'!$DE$151:$DG$151,0)),0)+IFERROR(INDEX('Hoja de Trabajo para listado'!$CD$155:$DC$1048576,MATCH($A521,'Hoja de Trabajo para listado'!$CD$155:$CD$1048576,0),MATCH((CUADRO!J$5&amp;$E521),'Hoja de Trabajo para listado'!$CD$151:$DC$151,0)),0)</f>
        <v>0</v>
      </c>
      <c r="K521" s="255">
        <f ca="1">+IFERROR(INDEX('Hoja de Trabajo para listado'!$A$155:$Z$1048576,MATCH($A521,'Hoja de Trabajo para listado'!$A$155:$A$1048576,0),MATCH((CUADRO!K$5&amp;$E521),'Hoja de Trabajo para listado'!$A$151:$Z$151,0)),0)+IFERROR(INDEX('Hoja de Trabajo para listado'!$AB$155:$BA$1048576,MATCH($A521,'Hoja de Trabajo para listado'!$AB$155:$AB$1048576,0),MATCH((CUADRO!K$5&amp;$E521),'Hoja de Trabajo para listado'!$AB$151:$BA$151,0)),0)+IFERROR(INDEX('Hoja de Trabajo para listado'!$BC$155:$CB$1048576,MATCH($A521,'Hoja de Trabajo para listado'!$BC$155:$BC$1048576,0),MATCH((CUADRO!K$5&amp;$E521),'Hoja de Trabajo para listado'!$BC$151:$CB$151,0)),0)+IFERROR(INDEX('Hoja de Trabajo para listado'!$DE$153:$DG$274,MATCH($A521,'Hoja de Trabajo para listado'!$DE$153:$DE$1048576,0),MATCH((CUADRO!K$5&amp;$E521),'Hoja de Trabajo para listado'!$DE$151:$DG$151,0)),0)+IFERROR(INDEX('Hoja de Trabajo para listado'!$CD$155:$DC$1048576,MATCH($A521,'Hoja de Trabajo para listado'!$CD$155:$CD$1048576,0),MATCH((CUADRO!K$5&amp;$E521),'Hoja de Trabajo para listado'!$CD$151:$DC$151,0)),0)</f>
        <v>0</v>
      </c>
      <c r="L521" s="255">
        <f ca="1">+IFERROR(INDEX('Hoja de Trabajo para listado'!$A$155:$Z$1048576,MATCH($A521,'Hoja de Trabajo para listado'!$A$155:$A$1048576,0),MATCH((CUADRO!L$5&amp;$E521),'Hoja de Trabajo para listado'!$A$151:$Z$151,0)),0)+IFERROR(INDEX('Hoja de Trabajo para listado'!$AB$155:$BA$1048576,MATCH($A521,'Hoja de Trabajo para listado'!$AB$155:$AB$1048576,0),MATCH((CUADRO!L$5&amp;$E521),'Hoja de Trabajo para listado'!$AB$151:$BA$151,0)),0)+IFERROR(INDEX('Hoja de Trabajo para listado'!$BC$155:$CB$1048576,MATCH($A521,'Hoja de Trabajo para listado'!$BC$155:$BC$1048576,0),MATCH((CUADRO!L$5&amp;$E521),'Hoja de Trabajo para listado'!$BC$151:$CB$151,0)),0)+IFERROR(INDEX('Hoja de Trabajo para listado'!$DE$153:$DG$274,MATCH($A521,'Hoja de Trabajo para listado'!$DE$153:$DE$1048576,0),MATCH((CUADRO!L$5&amp;$E521),'Hoja de Trabajo para listado'!$DE$151:$DG$151,0)),0)+IFERROR(INDEX('Hoja de Trabajo para listado'!$CD$155:$DC$1048576,MATCH($A521,'Hoja de Trabajo para listado'!$CD$155:$CD$1048576,0),MATCH((CUADRO!L$5&amp;$E521),'Hoja de Trabajo para listado'!$CD$151:$DC$151,0)),0)</f>
        <v>0</v>
      </c>
      <c r="M521" s="255">
        <f ca="1">+IFERROR(INDEX('Hoja de Trabajo para listado'!$A$155:$Z$1048576,MATCH($A521,'Hoja de Trabajo para listado'!$A$155:$A$1048576,0),MATCH((CUADRO!M$5&amp;$E521),'Hoja de Trabajo para listado'!$A$151:$Z$151,0)),0)+IFERROR(INDEX('Hoja de Trabajo para listado'!$AB$155:$BA$1048576,MATCH($A521,'Hoja de Trabajo para listado'!$AB$155:$AB$1048576,0),MATCH((CUADRO!M$5&amp;$E521),'Hoja de Trabajo para listado'!$AB$151:$BA$151,0)),0)+IFERROR(INDEX('Hoja de Trabajo para listado'!$BC$155:$CB$1048576,MATCH($A521,'Hoja de Trabajo para listado'!$BC$155:$BC$1048576,0),MATCH((CUADRO!M$5&amp;$E521),'Hoja de Trabajo para listado'!$BC$151:$CB$151,0)),0)+IFERROR(INDEX('Hoja de Trabajo para listado'!$DE$153:$DG$274,MATCH($A521,'Hoja de Trabajo para listado'!$DE$153:$DE$1048576,0),MATCH((CUADRO!M$5&amp;$E521),'Hoja de Trabajo para listado'!$DE$151:$DG$151,0)),0)+IFERROR(INDEX('Hoja de Trabajo para listado'!$CD$155:$DC$1048576,MATCH($A521,'Hoja de Trabajo para listado'!$CD$155:$CD$1048576,0),MATCH((CUADRO!M$5&amp;$E521),'Hoja de Trabajo para listado'!$CD$151:$DC$151,0)),0)</f>
        <v>0</v>
      </c>
      <c r="N521" s="255">
        <f ca="1">+IFERROR(INDEX('Hoja de Trabajo para listado'!$A$155:$Z$1048576,MATCH($A521,'Hoja de Trabajo para listado'!$A$155:$A$1048576,0),MATCH((CUADRO!N$5&amp;$E521),'Hoja de Trabajo para listado'!$A$151:$Z$151,0)),0)+IFERROR(INDEX('Hoja de Trabajo para listado'!$AB$155:$BA$1048576,MATCH($A521,'Hoja de Trabajo para listado'!$AB$155:$AB$1048576,0),MATCH((CUADRO!N$5&amp;$E521),'Hoja de Trabajo para listado'!$AB$151:$BA$151,0)),0)+IFERROR(INDEX('Hoja de Trabajo para listado'!$BC$155:$CB$1048576,MATCH($A521,'Hoja de Trabajo para listado'!$BC$155:$BC$1048576,0),MATCH((CUADRO!N$5&amp;$E521),'Hoja de Trabajo para listado'!$BC$151:$CB$151,0)),0)+IFERROR(INDEX('Hoja de Trabajo para listado'!$DE$153:$DG$274,MATCH($A521,'Hoja de Trabajo para listado'!$DE$153:$DE$1048576,0),MATCH((CUADRO!N$5&amp;$E521),'Hoja de Trabajo para listado'!$DE$151:$DG$151,0)),0)+IFERROR(INDEX('Hoja de Trabajo para listado'!$CD$155:$DC$1048576,MATCH($A521,'Hoja de Trabajo para listado'!$CD$155:$CD$1048576,0),MATCH((CUADRO!N$5&amp;$E521),'Hoja de Trabajo para listado'!$CD$151:$DC$151,0)),0)</f>
        <v>0</v>
      </c>
      <c r="O521" s="255">
        <f ca="1">+IFERROR(INDEX('Hoja de Trabajo para listado'!$A$155:$Z$1048576,MATCH($A521,'Hoja de Trabajo para listado'!$A$155:$A$1048576,0),MATCH((CUADRO!O$5&amp;$E521),'Hoja de Trabajo para listado'!$A$151:$Z$151,0)),0)+IFERROR(INDEX('Hoja de Trabajo para listado'!$AB$155:$BA$1048576,MATCH($A521,'Hoja de Trabajo para listado'!$AB$155:$AB$1048576,0),MATCH((CUADRO!O$5&amp;$E521),'Hoja de Trabajo para listado'!$AB$151:$BA$151,0)),0)+IFERROR(INDEX('Hoja de Trabajo para listado'!$BC$155:$CB$1048576,MATCH($A521,'Hoja de Trabajo para listado'!$BC$155:$BC$1048576,0),MATCH((CUADRO!O$5&amp;$E521),'Hoja de Trabajo para listado'!$BC$151:$CB$151,0)),0)+IFERROR(INDEX('Hoja de Trabajo para listado'!$DE$153:$DG$274,MATCH($A521,'Hoja de Trabajo para listado'!$DE$153:$DE$1048576,0),MATCH((CUADRO!O$5&amp;$E521),'Hoja de Trabajo para listado'!$DE$151:$DG$151,0)),0)+IFERROR(INDEX('Hoja de Trabajo para listado'!$CD$155:$DC$1048576,MATCH($A521,'Hoja de Trabajo para listado'!$CD$155:$CD$1048576,0),MATCH((CUADRO!O$5&amp;$E521),'Hoja de Trabajo para listado'!$CD$151:$DC$151,0)),0)</f>
        <v>0</v>
      </c>
      <c r="P521" s="255">
        <f ca="1">+IFERROR(INDEX('Hoja de Trabajo para listado'!$A$155:$Z$1048576,MATCH($A521,'Hoja de Trabajo para listado'!$A$155:$A$1048576,0),MATCH((CUADRO!P$5&amp;$E521),'Hoja de Trabajo para listado'!$A$151:$Z$151,0)),0)+IFERROR(INDEX('Hoja de Trabajo para listado'!$AB$155:$BA$1048576,MATCH($A521,'Hoja de Trabajo para listado'!$AB$155:$AB$1048576,0),MATCH((CUADRO!P$5&amp;$E521),'Hoja de Trabajo para listado'!$AB$151:$BA$151,0)),0)+IFERROR(INDEX('Hoja de Trabajo para listado'!$BC$155:$CB$1048576,MATCH($A521,'Hoja de Trabajo para listado'!$BC$155:$BC$1048576,0),MATCH((CUADRO!P$5&amp;$E521),'Hoja de Trabajo para listado'!$BC$151:$CB$151,0)),0)+IFERROR(INDEX('Hoja de Trabajo para listado'!$DE$153:$DG$274,MATCH($A521,'Hoja de Trabajo para listado'!$DE$153:$DE$1048576,0),MATCH((CUADRO!P$5&amp;$E521),'Hoja de Trabajo para listado'!$DE$151:$DG$151,0)),0)+IFERROR(INDEX('Hoja de Trabajo para listado'!$CD$155:$DC$1048576,MATCH($A521,'Hoja de Trabajo para listado'!$CD$155:$CD$1048576,0),MATCH((CUADRO!P$5&amp;$E521),'Hoja de Trabajo para listado'!$CD$151:$DC$151,0)),0)</f>
        <v>0</v>
      </c>
      <c r="Q521" s="255">
        <f ca="1">+IFERROR(INDEX('Hoja de Trabajo para listado'!$A$155:$Z$1048576,MATCH($A521,'Hoja de Trabajo para listado'!$A$155:$A$1048576,0),MATCH((CUADRO!Q$5&amp;$E521),'Hoja de Trabajo para listado'!$A$151:$Z$151,0)),0)+IFERROR(INDEX('Hoja de Trabajo para listado'!$AB$155:$BA$1048576,MATCH($A521,'Hoja de Trabajo para listado'!$AB$155:$AB$1048576,0),MATCH((CUADRO!Q$5&amp;$E521),'Hoja de Trabajo para listado'!$AB$151:$BA$151,0)),0)+IFERROR(INDEX('Hoja de Trabajo para listado'!$BC$155:$CB$1048576,MATCH($A521,'Hoja de Trabajo para listado'!$BC$155:$BC$1048576,0),MATCH((CUADRO!Q$5&amp;$E521),'Hoja de Trabajo para listado'!$BC$151:$CB$151,0)),0)+IFERROR(INDEX('Hoja de Trabajo para listado'!$DE$153:$DG$274,MATCH($A521,'Hoja de Trabajo para listado'!$DE$153:$DE$1048576,0),MATCH((CUADRO!Q$5&amp;$E521),'Hoja de Trabajo para listado'!$DE$151:$DG$151,0)),0)+IFERROR(INDEX('Hoja de Trabajo para listado'!$CD$155:$DC$1048576,MATCH($A521,'Hoja de Trabajo para listado'!$CD$155:$CD$1048576,0),MATCH((CUADRO!Q$5&amp;$E521),'Hoja de Trabajo para listado'!$CD$151:$DC$151,0)),0)</f>
        <v>0</v>
      </c>
      <c r="R521" s="255">
        <f t="shared" ca="1" si="16"/>
        <v>0</v>
      </c>
      <c r="S521" s="262">
        <f ca="1">+R520+R521</f>
        <v>0</v>
      </c>
      <c r="T521" s="255">
        <f ca="1">+S521</f>
        <v>0</v>
      </c>
      <c r="U521" s="254">
        <f t="shared" si="17"/>
        <v>2</v>
      </c>
      <c r="V521" s="362" t="str">
        <f>+VLOOKUP(A521,bd_lista!$A$3:$E$590,5,FALSE)</f>
        <v>Gobiernos Autonomos Municipales</v>
      </c>
      <c r="W521" s="362"/>
      <c r="X521" s="254">
        <f>+VLOOKUP(A521,[2]Sheet1!$A$13:$D$744,4,FALSE)</f>
        <v>0</v>
      </c>
      <c r="Y521" s="254" t="e">
        <f>+VLOOKUP(X521,bd_lista!$A$3:$C$590,3,FALSE)</f>
        <v>#N/A</v>
      </c>
      <c r="Z521" s="314"/>
      <c r="AA521" s="315"/>
    </row>
    <row r="522" spans="1:27" customFormat="1" ht="27" hidden="1" customHeight="1">
      <c r="A522" s="32">
        <v>1237</v>
      </c>
      <c r="B522" s="306">
        <f>+A522</f>
        <v>1237</v>
      </c>
      <c r="C522" s="259" t="str">
        <f>+VLOOKUP(A522,bd_lista!$A$3:$C$590,3,FALSE)</f>
        <v>Gobierno Autónomo Municipal de Aucapata</v>
      </c>
      <c r="D522" s="361" t="str">
        <f>+C522</f>
        <v>Gobierno Autónomo Municipal de Aucapata</v>
      </c>
      <c r="E522" s="254" t="s">
        <v>1313</v>
      </c>
      <c r="F522" s="255">
        <f ca="1">+IFERROR(INDEX('Hoja de Trabajo para listado'!$A$155:$Z$1048576,MATCH($A522,'Hoja de Trabajo para listado'!$A$155:$A$1048576,0),MATCH((CUADRO!F$5&amp;$E522),'Hoja de Trabajo para listado'!$A$151:$Z$151,0)),0)+IFERROR(INDEX('Hoja de Trabajo para listado'!$AB$155:$BA$1048576,MATCH($A522,'Hoja de Trabajo para listado'!$AB$155:$AB$1048576,0),MATCH((CUADRO!F$5&amp;$E522),'Hoja de Trabajo para listado'!$AB$151:$BA$151,0)),0)+IFERROR(INDEX('Hoja de Trabajo para listado'!$BC$155:$CB$1048576,MATCH($A522,'Hoja de Trabajo para listado'!$BC$155:$BC$1048576,0),MATCH((CUADRO!F$5&amp;$E522),'Hoja de Trabajo para listado'!$BC$151:$CB$151,0)),0)+IFERROR(INDEX('Hoja de Trabajo para listado'!$DE$153:$DG$274,MATCH($A522,'Hoja de Trabajo para listado'!$DE$153:$DE$1048576,0),MATCH((CUADRO!F$5&amp;$E522),'Hoja de Trabajo para listado'!$DE$151:$DG$151,0)),0)+IFERROR(INDEX('Hoja de Trabajo para listado'!$CD$155:$DC$1048576,MATCH($A522,'Hoja de Trabajo para listado'!$CD$155:$CD$1048576,0),MATCH((CUADRO!F$5&amp;$E522),'Hoja de Trabajo para listado'!$CD$151:$DC$151,0)),0)</f>
        <v>0</v>
      </c>
      <c r="G522" s="255">
        <f ca="1">+IFERROR(INDEX('Hoja de Trabajo para listado'!$A$155:$Z$1048576,MATCH($A522,'Hoja de Trabajo para listado'!$A$155:$A$1048576,0),MATCH((CUADRO!G$5&amp;$E522),'Hoja de Trabajo para listado'!$A$151:$Z$151,0)),0)+IFERROR(INDEX('Hoja de Trabajo para listado'!$AB$155:$BA$1048576,MATCH($A522,'Hoja de Trabajo para listado'!$AB$155:$AB$1048576,0),MATCH((CUADRO!G$5&amp;$E522),'Hoja de Trabajo para listado'!$AB$151:$BA$151,0)),0)+IFERROR(INDEX('Hoja de Trabajo para listado'!$BC$155:$CB$1048576,MATCH($A522,'Hoja de Trabajo para listado'!$BC$155:$BC$1048576,0),MATCH((CUADRO!G$5&amp;$E522),'Hoja de Trabajo para listado'!$BC$151:$CB$151,0)),0)+IFERROR(INDEX('Hoja de Trabajo para listado'!$DE$153:$DG$274,MATCH($A522,'Hoja de Trabajo para listado'!$DE$153:$DE$1048576,0),MATCH((CUADRO!G$5&amp;$E522),'Hoja de Trabajo para listado'!$DE$151:$DG$151,0)),0)+IFERROR(INDEX('Hoja de Trabajo para listado'!$CD$155:$DC$1048576,MATCH($A522,'Hoja de Trabajo para listado'!$CD$155:$CD$1048576,0),MATCH((CUADRO!G$5&amp;$E522),'Hoja de Trabajo para listado'!$CD$151:$DC$151,0)),0)</f>
        <v>0</v>
      </c>
      <c r="H522" s="255">
        <f ca="1">+IFERROR(INDEX('Hoja de Trabajo para listado'!$A$155:$Z$1048576,MATCH($A522,'Hoja de Trabajo para listado'!$A$155:$A$1048576,0),MATCH((CUADRO!H$5&amp;$E522),'Hoja de Trabajo para listado'!$A$151:$Z$151,0)),0)+IFERROR(INDEX('Hoja de Trabajo para listado'!$AB$155:$BA$1048576,MATCH($A522,'Hoja de Trabajo para listado'!$AB$155:$AB$1048576,0),MATCH((CUADRO!H$5&amp;$E522),'Hoja de Trabajo para listado'!$AB$151:$BA$151,0)),0)+IFERROR(INDEX('Hoja de Trabajo para listado'!$BC$155:$CB$1048576,MATCH($A522,'Hoja de Trabajo para listado'!$BC$155:$BC$1048576,0),MATCH((CUADRO!H$5&amp;$E522),'Hoja de Trabajo para listado'!$BC$151:$CB$151,0)),0)+IFERROR(INDEX('Hoja de Trabajo para listado'!$DE$153:$DG$274,MATCH($A522,'Hoja de Trabajo para listado'!$DE$153:$DE$1048576,0),MATCH((CUADRO!H$5&amp;$E522),'Hoja de Trabajo para listado'!$DE$151:$DG$151,0)),0)+IFERROR(INDEX('Hoja de Trabajo para listado'!$CD$155:$DC$1048576,MATCH($A522,'Hoja de Trabajo para listado'!$CD$155:$CD$1048576,0),MATCH((CUADRO!H$5&amp;$E522),'Hoja de Trabajo para listado'!$CD$151:$DC$151,0)),0)</f>
        <v>0</v>
      </c>
      <c r="I522" s="255">
        <f ca="1">+IFERROR(INDEX('Hoja de Trabajo para listado'!$A$155:$Z$1048576,MATCH($A522,'Hoja de Trabajo para listado'!$A$155:$A$1048576,0),MATCH((CUADRO!I$5&amp;$E522),'Hoja de Trabajo para listado'!$A$151:$Z$151,0)),0)+IFERROR(INDEX('Hoja de Trabajo para listado'!$AB$155:$BA$1048576,MATCH($A522,'Hoja de Trabajo para listado'!$AB$155:$AB$1048576,0),MATCH((CUADRO!I$5&amp;$E522),'Hoja de Trabajo para listado'!$AB$151:$BA$151,0)),0)+IFERROR(INDEX('Hoja de Trabajo para listado'!$BC$155:$CB$1048576,MATCH($A522,'Hoja de Trabajo para listado'!$BC$155:$BC$1048576,0),MATCH((CUADRO!I$5&amp;$E522),'Hoja de Trabajo para listado'!$BC$151:$CB$151,0)),0)+IFERROR(INDEX('Hoja de Trabajo para listado'!$DE$153:$DG$274,MATCH($A522,'Hoja de Trabajo para listado'!$DE$153:$DE$1048576,0),MATCH((CUADRO!I$5&amp;$E522),'Hoja de Trabajo para listado'!$DE$151:$DG$151,0)),0)+IFERROR(INDEX('Hoja de Trabajo para listado'!$CD$155:$DC$1048576,MATCH($A522,'Hoja de Trabajo para listado'!$CD$155:$CD$1048576,0),MATCH((CUADRO!I$5&amp;$E522),'Hoja de Trabajo para listado'!$CD$151:$DC$151,0)),0)</f>
        <v>0</v>
      </c>
      <c r="J522" s="255">
        <f ca="1">+IFERROR(INDEX('Hoja de Trabajo para listado'!$A$155:$Z$1048576,MATCH($A522,'Hoja de Trabajo para listado'!$A$155:$A$1048576,0),MATCH((CUADRO!J$5&amp;$E522),'Hoja de Trabajo para listado'!$A$151:$Z$151,0)),0)+IFERROR(INDEX('Hoja de Trabajo para listado'!$AB$155:$BA$1048576,MATCH($A522,'Hoja de Trabajo para listado'!$AB$155:$AB$1048576,0),MATCH((CUADRO!J$5&amp;$E522),'Hoja de Trabajo para listado'!$AB$151:$BA$151,0)),0)+IFERROR(INDEX('Hoja de Trabajo para listado'!$BC$155:$CB$1048576,MATCH($A522,'Hoja de Trabajo para listado'!$BC$155:$BC$1048576,0),MATCH((CUADRO!J$5&amp;$E522),'Hoja de Trabajo para listado'!$BC$151:$CB$151,0)),0)+IFERROR(INDEX('Hoja de Trabajo para listado'!$DE$153:$DG$274,MATCH($A522,'Hoja de Trabajo para listado'!$DE$153:$DE$1048576,0),MATCH((CUADRO!J$5&amp;$E522),'Hoja de Trabajo para listado'!$DE$151:$DG$151,0)),0)+IFERROR(INDEX('Hoja de Trabajo para listado'!$CD$155:$DC$1048576,MATCH($A522,'Hoja de Trabajo para listado'!$CD$155:$CD$1048576,0),MATCH((CUADRO!J$5&amp;$E522),'Hoja de Trabajo para listado'!$CD$151:$DC$151,0)),0)</f>
        <v>0</v>
      </c>
      <c r="K522" s="255">
        <f ca="1">+IFERROR(INDEX('Hoja de Trabajo para listado'!$A$155:$Z$1048576,MATCH($A522,'Hoja de Trabajo para listado'!$A$155:$A$1048576,0),MATCH((CUADRO!K$5&amp;$E522),'Hoja de Trabajo para listado'!$A$151:$Z$151,0)),0)+IFERROR(INDEX('Hoja de Trabajo para listado'!$AB$155:$BA$1048576,MATCH($A522,'Hoja de Trabajo para listado'!$AB$155:$AB$1048576,0),MATCH((CUADRO!K$5&amp;$E522),'Hoja de Trabajo para listado'!$AB$151:$BA$151,0)),0)+IFERROR(INDEX('Hoja de Trabajo para listado'!$BC$155:$CB$1048576,MATCH($A522,'Hoja de Trabajo para listado'!$BC$155:$BC$1048576,0),MATCH((CUADRO!K$5&amp;$E522),'Hoja de Trabajo para listado'!$BC$151:$CB$151,0)),0)+IFERROR(INDEX('Hoja de Trabajo para listado'!$DE$153:$DG$274,MATCH($A522,'Hoja de Trabajo para listado'!$DE$153:$DE$1048576,0),MATCH((CUADRO!K$5&amp;$E522),'Hoja de Trabajo para listado'!$DE$151:$DG$151,0)),0)+IFERROR(INDEX('Hoja de Trabajo para listado'!$CD$155:$DC$1048576,MATCH($A522,'Hoja de Trabajo para listado'!$CD$155:$CD$1048576,0),MATCH((CUADRO!K$5&amp;$E522),'Hoja de Trabajo para listado'!$CD$151:$DC$151,0)),0)</f>
        <v>0</v>
      </c>
      <c r="L522" s="255">
        <f ca="1">+IFERROR(INDEX('Hoja de Trabajo para listado'!$A$155:$Z$1048576,MATCH($A522,'Hoja de Trabajo para listado'!$A$155:$A$1048576,0),MATCH((CUADRO!L$5&amp;$E522),'Hoja de Trabajo para listado'!$A$151:$Z$151,0)),0)+IFERROR(INDEX('Hoja de Trabajo para listado'!$AB$155:$BA$1048576,MATCH($A522,'Hoja de Trabajo para listado'!$AB$155:$AB$1048576,0),MATCH((CUADRO!L$5&amp;$E522),'Hoja de Trabajo para listado'!$AB$151:$BA$151,0)),0)+IFERROR(INDEX('Hoja de Trabajo para listado'!$BC$155:$CB$1048576,MATCH($A522,'Hoja de Trabajo para listado'!$BC$155:$BC$1048576,0),MATCH((CUADRO!L$5&amp;$E522),'Hoja de Trabajo para listado'!$BC$151:$CB$151,0)),0)+IFERROR(INDEX('Hoja de Trabajo para listado'!$DE$153:$DG$274,MATCH($A522,'Hoja de Trabajo para listado'!$DE$153:$DE$1048576,0),MATCH((CUADRO!L$5&amp;$E522),'Hoja de Trabajo para listado'!$DE$151:$DG$151,0)),0)+IFERROR(INDEX('Hoja de Trabajo para listado'!$CD$155:$DC$1048576,MATCH($A522,'Hoja de Trabajo para listado'!$CD$155:$CD$1048576,0),MATCH((CUADRO!L$5&amp;$E522),'Hoja de Trabajo para listado'!$CD$151:$DC$151,0)),0)</f>
        <v>0</v>
      </c>
      <c r="M522" s="255">
        <f ca="1">+IFERROR(INDEX('Hoja de Trabajo para listado'!$A$155:$Z$1048576,MATCH($A522,'Hoja de Trabajo para listado'!$A$155:$A$1048576,0),MATCH((CUADRO!M$5&amp;$E522),'Hoja de Trabajo para listado'!$A$151:$Z$151,0)),0)+IFERROR(INDEX('Hoja de Trabajo para listado'!$AB$155:$BA$1048576,MATCH($A522,'Hoja de Trabajo para listado'!$AB$155:$AB$1048576,0),MATCH((CUADRO!M$5&amp;$E522),'Hoja de Trabajo para listado'!$AB$151:$BA$151,0)),0)+IFERROR(INDEX('Hoja de Trabajo para listado'!$BC$155:$CB$1048576,MATCH($A522,'Hoja de Trabajo para listado'!$BC$155:$BC$1048576,0),MATCH((CUADRO!M$5&amp;$E522),'Hoja de Trabajo para listado'!$BC$151:$CB$151,0)),0)+IFERROR(INDEX('Hoja de Trabajo para listado'!$DE$153:$DG$274,MATCH($A522,'Hoja de Trabajo para listado'!$DE$153:$DE$1048576,0),MATCH((CUADRO!M$5&amp;$E522),'Hoja de Trabajo para listado'!$DE$151:$DG$151,0)),0)+IFERROR(INDEX('Hoja de Trabajo para listado'!$CD$155:$DC$1048576,MATCH($A522,'Hoja de Trabajo para listado'!$CD$155:$CD$1048576,0),MATCH((CUADRO!M$5&amp;$E522),'Hoja de Trabajo para listado'!$CD$151:$DC$151,0)),0)</f>
        <v>0</v>
      </c>
      <c r="N522" s="255">
        <f ca="1">+IFERROR(INDEX('Hoja de Trabajo para listado'!$A$155:$Z$1048576,MATCH($A522,'Hoja de Trabajo para listado'!$A$155:$A$1048576,0),MATCH((CUADRO!N$5&amp;$E522),'Hoja de Trabajo para listado'!$A$151:$Z$151,0)),0)+IFERROR(INDEX('Hoja de Trabajo para listado'!$AB$155:$BA$1048576,MATCH($A522,'Hoja de Trabajo para listado'!$AB$155:$AB$1048576,0),MATCH((CUADRO!N$5&amp;$E522),'Hoja de Trabajo para listado'!$AB$151:$BA$151,0)),0)+IFERROR(INDEX('Hoja de Trabajo para listado'!$BC$155:$CB$1048576,MATCH($A522,'Hoja de Trabajo para listado'!$BC$155:$BC$1048576,0),MATCH((CUADRO!N$5&amp;$E522),'Hoja de Trabajo para listado'!$BC$151:$CB$151,0)),0)+IFERROR(INDEX('Hoja de Trabajo para listado'!$DE$153:$DG$274,MATCH($A522,'Hoja de Trabajo para listado'!$DE$153:$DE$1048576,0),MATCH((CUADRO!N$5&amp;$E522),'Hoja de Trabajo para listado'!$DE$151:$DG$151,0)),0)+IFERROR(INDEX('Hoja de Trabajo para listado'!$CD$155:$DC$1048576,MATCH($A522,'Hoja de Trabajo para listado'!$CD$155:$CD$1048576,0),MATCH((CUADRO!N$5&amp;$E522),'Hoja de Trabajo para listado'!$CD$151:$DC$151,0)),0)</f>
        <v>0</v>
      </c>
      <c r="O522" s="255">
        <f ca="1">+IFERROR(INDEX('Hoja de Trabajo para listado'!$A$155:$Z$1048576,MATCH($A522,'Hoja de Trabajo para listado'!$A$155:$A$1048576,0),MATCH((CUADRO!O$5&amp;$E522),'Hoja de Trabajo para listado'!$A$151:$Z$151,0)),0)+IFERROR(INDEX('Hoja de Trabajo para listado'!$AB$155:$BA$1048576,MATCH($A522,'Hoja de Trabajo para listado'!$AB$155:$AB$1048576,0),MATCH((CUADRO!O$5&amp;$E522),'Hoja de Trabajo para listado'!$AB$151:$BA$151,0)),0)+IFERROR(INDEX('Hoja de Trabajo para listado'!$BC$155:$CB$1048576,MATCH($A522,'Hoja de Trabajo para listado'!$BC$155:$BC$1048576,0),MATCH((CUADRO!O$5&amp;$E522),'Hoja de Trabajo para listado'!$BC$151:$CB$151,0)),0)+IFERROR(INDEX('Hoja de Trabajo para listado'!$DE$153:$DG$274,MATCH($A522,'Hoja de Trabajo para listado'!$DE$153:$DE$1048576,0),MATCH((CUADRO!O$5&amp;$E522),'Hoja de Trabajo para listado'!$DE$151:$DG$151,0)),0)+IFERROR(INDEX('Hoja de Trabajo para listado'!$CD$155:$DC$1048576,MATCH($A522,'Hoja de Trabajo para listado'!$CD$155:$CD$1048576,0),MATCH((CUADRO!O$5&amp;$E522),'Hoja de Trabajo para listado'!$CD$151:$DC$151,0)),0)</f>
        <v>0</v>
      </c>
      <c r="P522" s="255">
        <f ca="1">+IFERROR(INDEX('Hoja de Trabajo para listado'!$A$155:$Z$1048576,MATCH($A522,'Hoja de Trabajo para listado'!$A$155:$A$1048576,0),MATCH((CUADRO!P$5&amp;$E522),'Hoja de Trabajo para listado'!$A$151:$Z$151,0)),0)+IFERROR(INDEX('Hoja de Trabajo para listado'!$AB$155:$BA$1048576,MATCH($A522,'Hoja de Trabajo para listado'!$AB$155:$AB$1048576,0),MATCH((CUADRO!P$5&amp;$E522),'Hoja de Trabajo para listado'!$AB$151:$BA$151,0)),0)+IFERROR(INDEX('Hoja de Trabajo para listado'!$BC$155:$CB$1048576,MATCH($A522,'Hoja de Trabajo para listado'!$BC$155:$BC$1048576,0),MATCH((CUADRO!P$5&amp;$E522),'Hoja de Trabajo para listado'!$BC$151:$CB$151,0)),0)+IFERROR(INDEX('Hoja de Trabajo para listado'!$DE$153:$DG$274,MATCH($A522,'Hoja de Trabajo para listado'!$DE$153:$DE$1048576,0),MATCH((CUADRO!P$5&amp;$E522),'Hoja de Trabajo para listado'!$DE$151:$DG$151,0)),0)+IFERROR(INDEX('Hoja de Trabajo para listado'!$CD$155:$DC$1048576,MATCH($A522,'Hoja de Trabajo para listado'!$CD$155:$CD$1048576,0),MATCH((CUADRO!P$5&amp;$E522),'Hoja de Trabajo para listado'!$CD$151:$DC$151,0)),0)</f>
        <v>0</v>
      </c>
      <c r="Q522" s="255">
        <f ca="1">+IFERROR(INDEX('Hoja de Trabajo para listado'!$A$155:$Z$1048576,MATCH($A522,'Hoja de Trabajo para listado'!$A$155:$A$1048576,0),MATCH((CUADRO!Q$5&amp;$E522),'Hoja de Trabajo para listado'!$A$151:$Z$151,0)),0)+IFERROR(INDEX('Hoja de Trabajo para listado'!$AB$155:$BA$1048576,MATCH($A522,'Hoja de Trabajo para listado'!$AB$155:$AB$1048576,0),MATCH((CUADRO!Q$5&amp;$E522),'Hoja de Trabajo para listado'!$AB$151:$BA$151,0)),0)+IFERROR(INDEX('Hoja de Trabajo para listado'!$BC$155:$CB$1048576,MATCH($A522,'Hoja de Trabajo para listado'!$BC$155:$BC$1048576,0),MATCH((CUADRO!Q$5&amp;$E522),'Hoja de Trabajo para listado'!$BC$151:$CB$151,0)),0)+IFERROR(INDEX('Hoja de Trabajo para listado'!$DE$153:$DG$274,MATCH($A522,'Hoja de Trabajo para listado'!$DE$153:$DE$1048576,0),MATCH((CUADRO!Q$5&amp;$E522),'Hoja de Trabajo para listado'!$DE$151:$DG$151,0)),0)+IFERROR(INDEX('Hoja de Trabajo para listado'!$CD$155:$DC$1048576,MATCH($A522,'Hoja de Trabajo para listado'!$CD$155:$CD$1048576,0),MATCH((CUADRO!Q$5&amp;$E522),'Hoja de Trabajo para listado'!$CD$151:$DC$151,0)),0)</f>
        <v>0</v>
      </c>
      <c r="R522" s="255">
        <f t="shared" ca="1" si="16"/>
        <v>0</v>
      </c>
      <c r="S522" s="262"/>
      <c r="T522" s="255">
        <f ca="1">+T523</f>
        <v>0</v>
      </c>
      <c r="U522" s="254">
        <f t="shared" si="17"/>
        <v>1</v>
      </c>
      <c r="V522" s="362" t="str">
        <f>+VLOOKUP(A522,bd_lista!$A$3:$E$590,5,FALSE)</f>
        <v>Gobiernos Autonomos Municipales</v>
      </c>
      <c r="W522" s="361" t="str">
        <f>+V522</f>
        <v>Gobiernos Autonomos Municipales</v>
      </c>
      <c r="X522" s="254">
        <f>+VLOOKUP(A522,[2]Sheet1!$A$13:$D$744,4,FALSE)</f>
        <v>0</v>
      </c>
      <c r="Y522" s="254" t="e">
        <f>+VLOOKUP(X522,bd_lista!$A$3:$C$590,3,FALSE)</f>
        <v>#N/A</v>
      </c>
      <c r="Z522" s="316">
        <f>+X522</f>
        <v>0</v>
      </c>
      <c r="AA522" s="317" t="e">
        <f>+Y522</f>
        <v>#N/A</v>
      </c>
    </row>
    <row r="523" spans="1:27" customFormat="1" ht="27" hidden="1" customHeight="1">
      <c r="A523" s="32">
        <v>1237</v>
      </c>
      <c r="B523" s="307"/>
      <c r="C523" s="259" t="str">
        <f>+VLOOKUP(A523,bd_lista!$A$3:$C$590,3,FALSE)</f>
        <v>Gobierno Autónomo Municipal de Aucapata</v>
      </c>
      <c r="D523" s="362"/>
      <c r="E523" s="256" t="s">
        <v>1314</v>
      </c>
      <c r="F523" s="255">
        <f ca="1">+IFERROR(INDEX('Hoja de Trabajo para listado'!$A$155:$Z$1048576,MATCH($A523,'Hoja de Trabajo para listado'!$A$155:$A$1048576,0),MATCH((CUADRO!F$5&amp;$E523),'Hoja de Trabajo para listado'!$A$151:$Z$151,0)),0)+IFERROR(INDEX('Hoja de Trabajo para listado'!$AB$155:$BA$1048576,MATCH($A523,'Hoja de Trabajo para listado'!$AB$155:$AB$1048576,0),MATCH((CUADRO!F$5&amp;$E523),'Hoja de Trabajo para listado'!$AB$151:$BA$151,0)),0)+IFERROR(INDEX('Hoja de Trabajo para listado'!$BC$155:$CB$1048576,MATCH($A523,'Hoja de Trabajo para listado'!$BC$155:$BC$1048576,0),MATCH((CUADRO!F$5&amp;$E523),'Hoja de Trabajo para listado'!$BC$151:$CB$151,0)),0)+IFERROR(INDEX('Hoja de Trabajo para listado'!$DE$153:$DG$274,MATCH($A523,'Hoja de Trabajo para listado'!$DE$153:$DE$1048576,0),MATCH((CUADRO!F$5&amp;$E523),'Hoja de Trabajo para listado'!$DE$151:$DG$151,0)),0)+IFERROR(INDEX('Hoja de Trabajo para listado'!$CD$155:$DC$1048576,MATCH($A523,'Hoja de Trabajo para listado'!$CD$155:$CD$1048576,0),MATCH((CUADRO!F$5&amp;$E523),'Hoja de Trabajo para listado'!$CD$151:$DC$151,0)),0)</f>
        <v>0</v>
      </c>
      <c r="G523" s="255">
        <f ca="1">+IFERROR(INDEX('Hoja de Trabajo para listado'!$A$155:$Z$1048576,MATCH($A523,'Hoja de Trabajo para listado'!$A$155:$A$1048576,0),MATCH((CUADRO!G$5&amp;$E523),'Hoja de Trabajo para listado'!$A$151:$Z$151,0)),0)+IFERROR(INDEX('Hoja de Trabajo para listado'!$AB$155:$BA$1048576,MATCH($A523,'Hoja de Trabajo para listado'!$AB$155:$AB$1048576,0),MATCH((CUADRO!G$5&amp;$E523),'Hoja de Trabajo para listado'!$AB$151:$BA$151,0)),0)+IFERROR(INDEX('Hoja de Trabajo para listado'!$BC$155:$CB$1048576,MATCH($A523,'Hoja de Trabajo para listado'!$BC$155:$BC$1048576,0),MATCH((CUADRO!G$5&amp;$E523),'Hoja de Trabajo para listado'!$BC$151:$CB$151,0)),0)+IFERROR(INDEX('Hoja de Trabajo para listado'!$DE$153:$DG$274,MATCH($A523,'Hoja de Trabajo para listado'!$DE$153:$DE$1048576,0),MATCH((CUADRO!G$5&amp;$E523),'Hoja de Trabajo para listado'!$DE$151:$DG$151,0)),0)+IFERROR(INDEX('Hoja de Trabajo para listado'!$CD$155:$DC$1048576,MATCH($A523,'Hoja de Trabajo para listado'!$CD$155:$CD$1048576,0),MATCH((CUADRO!G$5&amp;$E523),'Hoja de Trabajo para listado'!$CD$151:$DC$151,0)),0)</f>
        <v>0</v>
      </c>
      <c r="H523" s="255">
        <f ca="1">+IFERROR(INDEX('Hoja de Trabajo para listado'!$A$155:$Z$1048576,MATCH($A523,'Hoja de Trabajo para listado'!$A$155:$A$1048576,0),MATCH((CUADRO!H$5&amp;$E523),'Hoja de Trabajo para listado'!$A$151:$Z$151,0)),0)+IFERROR(INDEX('Hoja de Trabajo para listado'!$AB$155:$BA$1048576,MATCH($A523,'Hoja de Trabajo para listado'!$AB$155:$AB$1048576,0),MATCH((CUADRO!H$5&amp;$E523),'Hoja de Trabajo para listado'!$AB$151:$BA$151,0)),0)+IFERROR(INDEX('Hoja de Trabajo para listado'!$BC$155:$CB$1048576,MATCH($A523,'Hoja de Trabajo para listado'!$BC$155:$BC$1048576,0),MATCH((CUADRO!H$5&amp;$E523),'Hoja de Trabajo para listado'!$BC$151:$CB$151,0)),0)+IFERROR(INDEX('Hoja de Trabajo para listado'!$DE$153:$DG$274,MATCH($A523,'Hoja de Trabajo para listado'!$DE$153:$DE$1048576,0),MATCH((CUADRO!H$5&amp;$E523),'Hoja de Trabajo para listado'!$DE$151:$DG$151,0)),0)+IFERROR(INDEX('Hoja de Trabajo para listado'!$CD$155:$DC$1048576,MATCH($A523,'Hoja de Trabajo para listado'!$CD$155:$CD$1048576,0),MATCH((CUADRO!H$5&amp;$E523),'Hoja de Trabajo para listado'!$CD$151:$DC$151,0)),0)</f>
        <v>0</v>
      </c>
      <c r="I523" s="255">
        <f ca="1">+IFERROR(INDEX('Hoja de Trabajo para listado'!$A$155:$Z$1048576,MATCH($A523,'Hoja de Trabajo para listado'!$A$155:$A$1048576,0),MATCH((CUADRO!I$5&amp;$E523),'Hoja de Trabajo para listado'!$A$151:$Z$151,0)),0)+IFERROR(INDEX('Hoja de Trabajo para listado'!$AB$155:$BA$1048576,MATCH($A523,'Hoja de Trabajo para listado'!$AB$155:$AB$1048576,0),MATCH((CUADRO!I$5&amp;$E523),'Hoja de Trabajo para listado'!$AB$151:$BA$151,0)),0)+IFERROR(INDEX('Hoja de Trabajo para listado'!$BC$155:$CB$1048576,MATCH($A523,'Hoja de Trabajo para listado'!$BC$155:$BC$1048576,0),MATCH((CUADRO!I$5&amp;$E523),'Hoja de Trabajo para listado'!$BC$151:$CB$151,0)),0)+IFERROR(INDEX('Hoja de Trabajo para listado'!$DE$153:$DG$274,MATCH($A523,'Hoja de Trabajo para listado'!$DE$153:$DE$1048576,0),MATCH((CUADRO!I$5&amp;$E523),'Hoja de Trabajo para listado'!$DE$151:$DG$151,0)),0)+IFERROR(INDEX('Hoja de Trabajo para listado'!$CD$155:$DC$1048576,MATCH($A523,'Hoja de Trabajo para listado'!$CD$155:$CD$1048576,0),MATCH((CUADRO!I$5&amp;$E523),'Hoja de Trabajo para listado'!$CD$151:$DC$151,0)),0)</f>
        <v>0</v>
      </c>
      <c r="J523" s="255">
        <f ca="1">+IFERROR(INDEX('Hoja de Trabajo para listado'!$A$155:$Z$1048576,MATCH($A523,'Hoja de Trabajo para listado'!$A$155:$A$1048576,0),MATCH((CUADRO!J$5&amp;$E523),'Hoja de Trabajo para listado'!$A$151:$Z$151,0)),0)+IFERROR(INDEX('Hoja de Trabajo para listado'!$AB$155:$BA$1048576,MATCH($A523,'Hoja de Trabajo para listado'!$AB$155:$AB$1048576,0),MATCH((CUADRO!J$5&amp;$E523),'Hoja de Trabajo para listado'!$AB$151:$BA$151,0)),0)+IFERROR(INDEX('Hoja de Trabajo para listado'!$BC$155:$CB$1048576,MATCH($A523,'Hoja de Trabajo para listado'!$BC$155:$BC$1048576,0),MATCH((CUADRO!J$5&amp;$E523),'Hoja de Trabajo para listado'!$BC$151:$CB$151,0)),0)+IFERROR(INDEX('Hoja de Trabajo para listado'!$DE$153:$DG$274,MATCH($A523,'Hoja de Trabajo para listado'!$DE$153:$DE$1048576,0),MATCH((CUADRO!J$5&amp;$E523),'Hoja de Trabajo para listado'!$DE$151:$DG$151,0)),0)+IFERROR(INDEX('Hoja de Trabajo para listado'!$CD$155:$DC$1048576,MATCH($A523,'Hoja de Trabajo para listado'!$CD$155:$CD$1048576,0),MATCH((CUADRO!J$5&amp;$E523),'Hoja de Trabajo para listado'!$CD$151:$DC$151,0)),0)</f>
        <v>0</v>
      </c>
      <c r="K523" s="255">
        <f ca="1">+IFERROR(INDEX('Hoja de Trabajo para listado'!$A$155:$Z$1048576,MATCH($A523,'Hoja de Trabajo para listado'!$A$155:$A$1048576,0),MATCH((CUADRO!K$5&amp;$E523),'Hoja de Trabajo para listado'!$A$151:$Z$151,0)),0)+IFERROR(INDEX('Hoja de Trabajo para listado'!$AB$155:$BA$1048576,MATCH($A523,'Hoja de Trabajo para listado'!$AB$155:$AB$1048576,0),MATCH((CUADRO!K$5&amp;$E523),'Hoja de Trabajo para listado'!$AB$151:$BA$151,0)),0)+IFERROR(INDEX('Hoja de Trabajo para listado'!$BC$155:$CB$1048576,MATCH($A523,'Hoja de Trabajo para listado'!$BC$155:$BC$1048576,0),MATCH((CUADRO!K$5&amp;$E523),'Hoja de Trabajo para listado'!$BC$151:$CB$151,0)),0)+IFERROR(INDEX('Hoja de Trabajo para listado'!$DE$153:$DG$274,MATCH($A523,'Hoja de Trabajo para listado'!$DE$153:$DE$1048576,0),MATCH((CUADRO!K$5&amp;$E523),'Hoja de Trabajo para listado'!$DE$151:$DG$151,0)),0)+IFERROR(INDEX('Hoja de Trabajo para listado'!$CD$155:$DC$1048576,MATCH($A523,'Hoja de Trabajo para listado'!$CD$155:$CD$1048576,0),MATCH((CUADRO!K$5&amp;$E523),'Hoja de Trabajo para listado'!$CD$151:$DC$151,0)),0)</f>
        <v>0</v>
      </c>
      <c r="L523" s="255">
        <f ca="1">+IFERROR(INDEX('Hoja de Trabajo para listado'!$A$155:$Z$1048576,MATCH($A523,'Hoja de Trabajo para listado'!$A$155:$A$1048576,0),MATCH((CUADRO!L$5&amp;$E523),'Hoja de Trabajo para listado'!$A$151:$Z$151,0)),0)+IFERROR(INDEX('Hoja de Trabajo para listado'!$AB$155:$BA$1048576,MATCH($A523,'Hoja de Trabajo para listado'!$AB$155:$AB$1048576,0),MATCH((CUADRO!L$5&amp;$E523),'Hoja de Trabajo para listado'!$AB$151:$BA$151,0)),0)+IFERROR(INDEX('Hoja de Trabajo para listado'!$BC$155:$CB$1048576,MATCH($A523,'Hoja de Trabajo para listado'!$BC$155:$BC$1048576,0),MATCH((CUADRO!L$5&amp;$E523),'Hoja de Trabajo para listado'!$BC$151:$CB$151,0)),0)+IFERROR(INDEX('Hoja de Trabajo para listado'!$DE$153:$DG$274,MATCH($A523,'Hoja de Trabajo para listado'!$DE$153:$DE$1048576,0),MATCH((CUADRO!L$5&amp;$E523),'Hoja de Trabajo para listado'!$DE$151:$DG$151,0)),0)+IFERROR(INDEX('Hoja de Trabajo para listado'!$CD$155:$DC$1048576,MATCH($A523,'Hoja de Trabajo para listado'!$CD$155:$CD$1048576,0),MATCH((CUADRO!L$5&amp;$E523),'Hoja de Trabajo para listado'!$CD$151:$DC$151,0)),0)</f>
        <v>0</v>
      </c>
      <c r="M523" s="255">
        <f ca="1">+IFERROR(INDEX('Hoja de Trabajo para listado'!$A$155:$Z$1048576,MATCH($A523,'Hoja de Trabajo para listado'!$A$155:$A$1048576,0),MATCH((CUADRO!M$5&amp;$E523),'Hoja de Trabajo para listado'!$A$151:$Z$151,0)),0)+IFERROR(INDEX('Hoja de Trabajo para listado'!$AB$155:$BA$1048576,MATCH($A523,'Hoja de Trabajo para listado'!$AB$155:$AB$1048576,0),MATCH((CUADRO!M$5&amp;$E523),'Hoja de Trabajo para listado'!$AB$151:$BA$151,0)),0)+IFERROR(INDEX('Hoja de Trabajo para listado'!$BC$155:$CB$1048576,MATCH($A523,'Hoja de Trabajo para listado'!$BC$155:$BC$1048576,0),MATCH((CUADRO!M$5&amp;$E523),'Hoja de Trabajo para listado'!$BC$151:$CB$151,0)),0)+IFERROR(INDEX('Hoja de Trabajo para listado'!$DE$153:$DG$274,MATCH($A523,'Hoja de Trabajo para listado'!$DE$153:$DE$1048576,0),MATCH((CUADRO!M$5&amp;$E523),'Hoja de Trabajo para listado'!$DE$151:$DG$151,0)),0)+IFERROR(INDEX('Hoja de Trabajo para listado'!$CD$155:$DC$1048576,MATCH($A523,'Hoja de Trabajo para listado'!$CD$155:$CD$1048576,0),MATCH((CUADRO!M$5&amp;$E523),'Hoja de Trabajo para listado'!$CD$151:$DC$151,0)),0)</f>
        <v>0</v>
      </c>
      <c r="N523" s="255">
        <f ca="1">+IFERROR(INDEX('Hoja de Trabajo para listado'!$A$155:$Z$1048576,MATCH($A523,'Hoja de Trabajo para listado'!$A$155:$A$1048576,0),MATCH((CUADRO!N$5&amp;$E523),'Hoja de Trabajo para listado'!$A$151:$Z$151,0)),0)+IFERROR(INDEX('Hoja de Trabajo para listado'!$AB$155:$BA$1048576,MATCH($A523,'Hoja de Trabajo para listado'!$AB$155:$AB$1048576,0),MATCH((CUADRO!N$5&amp;$E523),'Hoja de Trabajo para listado'!$AB$151:$BA$151,0)),0)+IFERROR(INDEX('Hoja de Trabajo para listado'!$BC$155:$CB$1048576,MATCH($A523,'Hoja de Trabajo para listado'!$BC$155:$BC$1048576,0),MATCH((CUADRO!N$5&amp;$E523),'Hoja de Trabajo para listado'!$BC$151:$CB$151,0)),0)+IFERROR(INDEX('Hoja de Trabajo para listado'!$DE$153:$DG$274,MATCH($A523,'Hoja de Trabajo para listado'!$DE$153:$DE$1048576,0),MATCH((CUADRO!N$5&amp;$E523),'Hoja de Trabajo para listado'!$DE$151:$DG$151,0)),0)+IFERROR(INDEX('Hoja de Trabajo para listado'!$CD$155:$DC$1048576,MATCH($A523,'Hoja de Trabajo para listado'!$CD$155:$CD$1048576,0),MATCH((CUADRO!N$5&amp;$E523),'Hoja de Trabajo para listado'!$CD$151:$DC$151,0)),0)</f>
        <v>0</v>
      </c>
      <c r="O523" s="255">
        <f ca="1">+IFERROR(INDEX('Hoja de Trabajo para listado'!$A$155:$Z$1048576,MATCH($A523,'Hoja de Trabajo para listado'!$A$155:$A$1048576,0),MATCH((CUADRO!O$5&amp;$E523),'Hoja de Trabajo para listado'!$A$151:$Z$151,0)),0)+IFERROR(INDEX('Hoja de Trabajo para listado'!$AB$155:$BA$1048576,MATCH($A523,'Hoja de Trabajo para listado'!$AB$155:$AB$1048576,0),MATCH((CUADRO!O$5&amp;$E523),'Hoja de Trabajo para listado'!$AB$151:$BA$151,0)),0)+IFERROR(INDEX('Hoja de Trabajo para listado'!$BC$155:$CB$1048576,MATCH($A523,'Hoja de Trabajo para listado'!$BC$155:$BC$1048576,0),MATCH((CUADRO!O$5&amp;$E523),'Hoja de Trabajo para listado'!$BC$151:$CB$151,0)),0)+IFERROR(INDEX('Hoja de Trabajo para listado'!$DE$153:$DG$274,MATCH($A523,'Hoja de Trabajo para listado'!$DE$153:$DE$1048576,0),MATCH((CUADRO!O$5&amp;$E523),'Hoja de Trabajo para listado'!$DE$151:$DG$151,0)),0)+IFERROR(INDEX('Hoja de Trabajo para listado'!$CD$155:$DC$1048576,MATCH($A523,'Hoja de Trabajo para listado'!$CD$155:$CD$1048576,0),MATCH((CUADRO!O$5&amp;$E523),'Hoja de Trabajo para listado'!$CD$151:$DC$151,0)),0)</f>
        <v>0</v>
      </c>
      <c r="P523" s="255">
        <f ca="1">+IFERROR(INDEX('Hoja de Trabajo para listado'!$A$155:$Z$1048576,MATCH($A523,'Hoja de Trabajo para listado'!$A$155:$A$1048576,0),MATCH((CUADRO!P$5&amp;$E523),'Hoja de Trabajo para listado'!$A$151:$Z$151,0)),0)+IFERROR(INDEX('Hoja de Trabajo para listado'!$AB$155:$BA$1048576,MATCH($A523,'Hoja de Trabajo para listado'!$AB$155:$AB$1048576,0),MATCH((CUADRO!P$5&amp;$E523),'Hoja de Trabajo para listado'!$AB$151:$BA$151,0)),0)+IFERROR(INDEX('Hoja de Trabajo para listado'!$BC$155:$CB$1048576,MATCH($A523,'Hoja de Trabajo para listado'!$BC$155:$BC$1048576,0),MATCH((CUADRO!P$5&amp;$E523),'Hoja de Trabajo para listado'!$BC$151:$CB$151,0)),0)+IFERROR(INDEX('Hoja de Trabajo para listado'!$DE$153:$DG$274,MATCH($A523,'Hoja de Trabajo para listado'!$DE$153:$DE$1048576,0),MATCH((CUADRO!P$5&amp;$E523),'Hoja de Trabajo para listado'!$DE$151:$DG$151,0)),0)+IFERROR(INDEX('Hoja de Trabajo para listado'!$CD$155:$DC$1048576,MATCH($A523,'Hoja de Trabajo para listado'!$CD$155:$CD$1048576,0),MATCH((CUADRO!P$5&amp;$E523),'Hoja de Trabajo para listado'!$CD$151:$DC$151,0)),0)</f>
        <v>0</v>
      </c>
      <c r="Q523" s="255">
        <f ca="1">+IFERROR(INDEX('Hoja de Trabajo para listado'!$A$155:$Z$1048576,MATCH($A523,'Hoja de Trabajo para listado'!$A$155:$A$1048576,0),MATCH((CUADRO!Q$5&amp;$E523),'Hoja de Trabajo para listado'!$A$151:$Z$151,0)),0)+IFERROR(INDEX('Hoja de Trabajo para listado'!$AB$155:$BA$1048576,MATCH($A523,'Hoja de Trabajo para listado'!$AB$155:$AB$1048576,0),MATCH((CUADRO!Q$5&amp;$E523),'Hoja de Trabajo para listado'!$AB$151:$BA$151,0)),0)+IFERROR(INDEX('Hoja de Trabajo para listado'!$BC$155:$CB$1048576,MATCH($A523,'Hoja de Trabajo para listado'!$BC$155:$BC$1048576,0),MATCH((CUADRO!Q$5&amp;$E523),'Hoja de Trabajo para listado'!$BC$151:$CB$151,0)),0)+IFERROR(INDEX('Hoja de Trabajo para listado'!$DE$153:$DG$274,MATCH($A523,'Hoja de Trabajo para listado'!$DE$153:$DE$1048576,0),MATCH((CUADRO!Q$5&amp;$E523),'Hoja de Trabajo para listado'!$DE$151:$DG$151,0)),0)+IFERROR(INDEX('Hoja de Trabajo para listado'!$CD$155:$DC$1048576,MATCH($A523,'Hoja de Trabajo para listado'!$CD$155:$CD$1048576,0),MATCH((CUADRO!Q$5&amp;$E523),'Hoja de Trabajo para listado'!$CD$151:$DC$151,0)),0)</f>
        <v>0</v>
      </c>
      <c r="R523" s="255">
        <f t="shared" ca="1" si="16"/>
        <v>0</v>
      </c>
      <c r="S523" s="262">
        <f ca="1">+R522+R523</f>
        <v>0</v>
      </c>
      <c r="T523" s="255">
        <f ca="1">+S523</f>
        <v>0</v>
      </c>
      <c r="U523" s="254">
        <f t="shared" si="17"/>
        <v>2</v>
      </c>
      <c r="V523" s="362" t="str">
        <f>+VLOOKUP(A523,bd_lista!$A$3:$E$590,5,FALSE)</f>
        <v>Gobiernos Autonomos Municipales</v>
      </c>
      <c r="W523" s="362"/>
      <c r="X523" s="254">
        <f>+VLOOKUP(A523,[2]Sheet1!$A$13:$D$744,4,FALSE)</f>
        <v>0</v>
      </c>
      <c r="Y523" s="254" t="e">
        <f>+VLOOKUP(X523,bd_lista!$A$3:$C$590,3,FALSE)</f>
        <v>#N/A</v>
      </c>
      <c r="Z523" s="314"/>
      <c r="AA523" s="315"/>
    </row>
    <row r="524" spans="1:27" customFormat="1" ht="15" hidden="1" customHeight="1">
      <c r="A524" s="32">
        <v>1238</v>
      </c>
      <c r="B524" s="306">
        <f>+A524</f>
        <v>1238</v>
      </c>
      <c r="C524" s="259" t="str">
        <f>+VLOOKUP(A524,bd_lista!$A$3:$C$590,3,FALSE)</f>
        <v>Gobierno Autónomo Municipal de Corocoro</v>
      </c>
      <c r="D524" s="361" t="str">
        <f>+C524</f>
        <v>Gobierno Autónomo Municipal de Corocoro</v>
      </c>
      <c r="E524" s="254" t="s">
        <v>1313</v>
      </c>
      <c r="F524" s="255">
        <f ca="1">+IFERROR(INDEX('Hoja de Trabajo para listado'!$A$155:$Z$1048576,MATCH($A524,'Hoja de Trabajo para listado'!$A$155:$A$1048576,0),MATCH((CUADRO!F$5&amp;$E524),'Hoja de Trabajo para listado'!$A$151:$Z$151,0)),0)+IFERROR(INDEX('Hoja de Trabajo para listado'!$AB$155:$BA$1048576,MATCH($A524,'Hoja de Trabajo para listado'!$AB$155:$AB$1048576,0),MATCH((CUADRO!F$5&amp;$E524),'Hoja de Trabajo para listado'!$AB$151:$BA$151,0)),0)+IFERROR(INDEX('Hoja de Trabajo para listado'!$BC$155:$CB$1048576,MATCH($A524,'Hoja de Trabajo para listado'!$BC$155:$BC$1048576,0),MATCH((CUADRO!F$5&amp;$E524),'Hoja de Trabajo para listado'!$BC$151:$CB$151,0)),0)+IFERROR(INDEX('Hoja de Trabajo para listado'!$DE$153:$DG$274,MATCH($A524,'Hoja de Trabajo para listado'!$DE$153:$DE$1048576,0),MATCH((CUADRO!F$5&amp;$E524),'Hoja de Trabajo para listado'!$DE$151:$DG$151,0)),0)+IFERROR(INDEX('Hoja de Trabajo para listado'!$CD$155:$DC$1048576,MATCH($A524,'Hoja de Trabajo para listado'!$CD$155:$CD$1048576,0),MATCH((CUADRO!F$5&amp;$E524),'Hoja de Trabajo para listado'!$CD$151:$DC$151,0)),0)</f>
        <v>0</v>
      </c>
      <c r="G524" s="255">
        <f ca="1">+IFERROR(INDEX('Hoja de Trabajo para listado'!$A$155:$Z$1048576,MATCH($A524,'Hoja de Trabajo para listado'!$A$155:$A$1048576,0),MATCH((CUADRO!G$5&amp;$E524),'Hoja de Trabajo para listado'!$A$151:$Z$151,0)),0)+IFERROR(INDEX('Hoja de Trabajo para listado'!$AB$155:$BA$1048576,MATCH($A524,'Hoja de Trabajo para listado'!$AB$155:$AB$1048576,0),MATCH((CUADRO!G$5&amp;$E524),'Hoja de Trabajo para listado'!$AB$151:$BA$151,0)),0)+IFERROR(INDEX('Hoja de Trabajo para listado'!$BC$155:$CB$1048576,MATCH($A524,'Hoja de Trabajo para listado'!$BC$155:$BC$1048576,0),MATCH((CUADRO!G$5&amp;$E524),'Hoja de Trabajo para listado'!$BC$151:$CB$151,0)),0)+IFERROR(INDEX('Hoja de Trabajo para listado'!$DE$153:$DG$274,MATCH($A524,'Hoja de Trabajo para listado'!$DE$153:$DE$1048576,0),MATCH((CUADRO!G$5&amp;$E524),'Hoja de Trabajo para listado'!$DE$151:$DG$151,0)),0)+IFERROR(INDEX('Hoja de Trabajo para listado'!$CD$155:$DC$1048576,MATCH($A524,'Hoja de Trabajo para listado'!$CD$155:$CD$1048576,0),MATCH((CUADRO!G$5&amp;$E524),'Hoja de Trabajo para listado'!$CD$151:$DC$151,0)),0)</f>
        <v>0</v>
      </c>
      <c r="H524" s="255">
        <f ca="1">+IFERROR(INDEX('Hoja de Trabajo para listado'!$A$155:$Z$1048576,MATCH($A524,'Hoja de Trabajo para listado'!$A$155:$A$1048576,0),MATCH((CUADRO!H$5&amp;$E524),'Hoja de Trabajo para listado'!$A$151:$Z$151,0)),0)+IFERROR(INDEX('Hoja de Trabajo para listado'!$AB$155:$BA$1048576,MATCH($A524,'Hoja de Trabajo para listado'!$AB$155:$AB$1048576,0),MATCH((CUADRO!H$5&amp;$E524),'Hoja de Trabajo para listado'!$AB$151:$BA$151,0)),0)+IFERROR(INDEX('Hoja de Trabajo para listado'!$BC$155:$CB$1048576,MATCH($A524,'Hoja de Trabajo para listado'!$BC$155:$BC$1048576,0),MATCH((CUADRO!H$5&amp;$E524),'Hoja de Trabajo para listado'!$BC$151:$CB$151,0)),0)+IFERROR(INDEX('Hoja de Trabajo para listado'!$DE$153:$DG$274,MATCH($A524,'Hoja de Trabajo para listado'!$DE$153:$DE$1048576,0),MATCH((CUADRO!H$5&amp;$E524),'Hoja de Trabajo para listado'!$DE$151:$DG$151,0)),0)+IFERROR(INDEX('Hoja de Trabajo para listado'!$CD$155:$DC$1048576,MATCH($A524,'Hoja de Trabajo para listado'!$CD$155:$CD$1048576,0),MATCH((CUADRO!H$5&amp;$E524),'Hoja de Trabajo para listado'!$CD$151:$DC$151,0)),0)</f>
        <v>0</v>
      </c>
      <c r="I524" s="255">
        <f ca="1">+IFERROR(INDEX('Hoja de Trabajo para listado'!$A$155:$Z$1048576,MATCH($A524,'Hoja de Trabajo para listado'!$A$155:$A$1048576,0),MATCH((CUADRO!I$5&amp;$E524),'Hoja de Trabajo para listado'!$A$151:$Z$151,0)),0)+IFERROR(INDEX('Hoja de Trabajo para listado'!$AB$155:$BA$1048576,MATCH($A524,'Hoja de Trabajo para listado'!$AB$155:$AB$1048576,0),MATCH((CUADRO!I$5&amp;$E524),'Hoja de Trabajo para listado'!$AB$151:$BA$151,0)),0)+IFERROR(INDEX('Hoja de Trabajo para listado'!$BC$155:$CB$1048576,MATCH($A524,'Hoja de Trabajo para listado'!$BC$155:$BC$1048576,0),MATCH((CUADRO!I$5&amp;$E524),'Hoja de Trabajo para listado'!$BC$151:$CB$151,0)),0)+IFERROR(INDEX('Hoja de Trabajo para listado'!$DE$153:$DG$274,MATCH($A524,'Hoja de Trabajo para listado'!$DE$153:$DE$1048576,0),MATCH((CUADRO!I$5&amp;$E524),'Hoja de Trabajo para listado'!$DE$151:$DG$151,0)),0)+IFERROR(INDEX('Hoja de Trabajo para listado'!$CD$155:$DC$1048576,MATCH($A524,'Hoja de Trabajo para listado'!$CD$155:$CD$1048576,0),MATCH((CUADRO!I$5&amp;$E524),'Hoja de Trabajo para listado'!$CD$151:$DC$151,0)),0)</f>
        <v>0</v>
      </c>
      <c r="J524" s="255">
        <f ca="1">+IFERROR(INDEX('Hoja de Trabajo para listado'!$A$155:$Z$1048576,MATCH($A524,'Hoja de Trabajo para listado'!$A$155:$A$1048576,0),MATCH((CUADRO!J$5&amp;$E524),'Hoja de Trabajo para listado'!$A$151:$Z$151,0)),0)+IFERROR(INDEX('Hoja de Trabajo para listado'!$AB$155:$BA$1048576,MATCH($A524,'Hoja de Trabajo para listado'!$AB$155:$AB$1048576,0),MATCH((CUADRO!J$5&amp;$E524),'Hoja de Trabajo para listado'!$AB$151:$BA$151,0)),0)+IFERROR(INDEX('Hoja de Trabajo para listado'!$BC$155:$CB$1048576,MATCH($A524,'Hoja de Trabajo para listado'!$BC$155:$BC$1048576,0),MATCH((CUADRO!J$5&amp;$E524),'Hoja de Trabajo para listado'!$BC$151:$CB$151,0)),0)+IFERROR(INDEX('Hoja de Trabajo para listado'!$DE$153:$DG$274,MATCH($A524,'Hoja de Trabajo para listado'!$DE$153:$DE$1048576,0),MATCH((CUADRO!J$5&amp;$E524),'Hoja de Trabajo para listado'!$DE$151:$DG$151,0)),0)+IFERROR(INDEX('Hoja de Trabajo para listado'!$CD$155:$DC$1048576,MATCH($A524,'Hoja de Trabajo para listado'!$CD$155:$CD$1048576,0),MATCH((CUADRO!J$5&amp;$E524),'Hoja de Trabajo para listado'!$CD$151:$DC$151,0)),0)</f>
        <v>0</v>
      </c>
      <c r="K524" s="255">
        <f ca="1">+IFERROR(INDEX('Hoja de Trabajo para listado'!$A$155:$Z$1048576,MATCH($A524,'Hoja de Trabajo para listado'!$A$155:$A$1048576,0),MATCH((CUADRO!K$5&amp;$E524),'Hoja de Trabajo para listado'!$A$151:$Z$151,0)),0)+IFERROR(INDEX('Hoja de Trabajo para listado'!$AB$155:$BA$1048576,MATCH($A524,'Hoja de Trabajo para listado'!$AB$155:$AB$1048576,0),MATCH((CUADRO!K$5&amp;$E524),'Hoja de Trabajo para listado'!$AB$151:$BA$151,0)),0)+IFERROR(INDEX('Hoja de Trabajo para listado'!$BC$155:$CB$1048576,MATCH($A524,'Hoja de Trabajo para listado'!$BC$155:$BC$1048576,0),MATCH((CUADRO!K$5&amp;$E524),'Hoja de Trabajo para listado'!$BC$151:$CB$151,0)),0)+IFERROR(INDEX('Hoja de Trabajo para listado'!$DE$153:$DG$274,MATCH($A524,'Hoja de Trabajo para listado'!$DE$153:$DE$1048576,0),MATCH((CUADRO!K$5&amp;$E524),'Hoja de Trabajo para listado'!$DE$151:$DG$151,0)),0)+IFERROR(INDEX('Hoja de Trabajo para listado'!$CD$155:$DC$1048576,MATCH($A524,'Hoja de Trabajo para listado'!$CD$155:$CD$1048576,0),MATCH((CUADRO!K$5&amp;$E524),'Hoja de Trabajo para listado'!$CD$151:$DC$151,0)),0)</f>
        <v>0</v>
      </c>
      <c r="L524" s="255">
        <f ca="1">+IFERROR(INDEX('Hoja de Trabajo para listado'!$A$155:$Z$1048576,MATCH($A524,'Hoja de Trabajo para listado'!$A$155:$A$1048576,0),MATCH((CUADRO!L$5&amp;$E524),'Hoja de Trabajo para listado'!$A$151:$Z$151,0)),0)+IFERROR(INDEX('Hoja de Trabajo para listado'!$AB$155:$BA$1048576,MATCH($A524,'Hoja de Trabajo para listado'!$AB$155:$AB$1048576,0),MATCH((CUADRO!L$5&amp;$E524),'Hoja de Trabajo para listado'!$AB$151:$BA$151,0)),0)+IFERROR(INDEX('Hoja de Trabajo para listado'!$BC$155:$CB$1048576,MATCH($A524,'Hoja de Trabajo para listado'!$BC$155:$BC$1048576,0),MATCH((CUADRO!L$5&amp;$E524),'Hoja de Trabajo para listado'!$BC$151:$CB$151,0)),0)+IFERROR(INDEX('Hoja de Trabajo para listado'!$DE$153:$DG$274,MATCH($A524,'Hoja de Trabajo para listado'!$DE$153:$DE$1048576,0),MATCH((CUADRO!L$5&amp;$E524),'Hoja de Trabajo para listado'!$DE$151:$DG$151,0)),0)+IFERROR(INDEX('Hoja de Trabajo para listado'!$CD$155:$DC$1048576,MATCH($A524,'Hoja de Trabajo para listado'!$CD$155:$CD$1048576,0),MATCH((CUADRO!L$5&amp;$E524),'Hoja de Trabajo para listado'!$CD$151:$DC$151,0)),0)</f>
        <v>0</v>
      </c>
      <c r="M524" s="255">
        <f ca="1">+IFERROR(INDEX('Hoja de Trabajo para listado'!$A$155:$Z$1048576,MATCH($A524,'Hoja de Trabajo para listado'!$A$155:$A$1048576,0),MATCH((CUADRO!M$5&amp;$E524),'Hoja de Trabajo para listado'!$A$151:$Z$151,0)),0)+IFERROR(INDEX('Hoja de Trabajo para listado'!$AB$155:$BA$1048576,MATCH($A524,'Hoja de Trabajo para listado'!$AB$155:$AB$1048576,0),MATCH((CUADRO!M$5&amp;$E524),'Hoja de Trabajo para listado'!$AB$151:$BA$151,0)),0)+IFERROR(INDEX('Hoja de Trabajo para listado'!$BC$155:$CB$1048576,MATCH($A524,'Hoja de Trabajo para listado'!$BC$155:$BC$1048576,0),MATCH((CUADRO!M$5&amp;$E524),'Hoja de Trabajo para listado'!$BC$151:$CB$151,0)),0)+IFERROR(INDEX('Hoja de Trabajo para listado'!$DE$153:$DG$274,MATCH($A524,'Hoja de Trabajo para listado'!$DE$153:$DE$1048576,0),MATCH((CUADRO!M$5&amp;$E524),'Hoja de Trabajo para listado'!$DE$151:$DG$151,0)),0)+IFERROR(INDEX('Hoja de Trabajo para listado'!$CD$155:$DC$1048576,MATCH($A524,'Hoja de Trabajo para listado'!$CD$155:$CD$1048576,0),MATCH((CUADRO!M$5&amp;$E524),'Hoja de Trabajo para listado'!$CD$151:$DC$151,0)),0)</f>
        <v>0</v>
      </c>
      <c r="N524" s="255">
        <f ca="1">+IFERROR(INDEX('Hoja de Trabajo para listado'!$A$155:$Z$1048576,MATCH($A524,'Hoja de Trabajo para listado'!$A$155:$A$1048576,0),MATCH((CUADRO!N$5&amp;$E524),'Hoja de Trabajo para listado'!$A$151:$Z$151,0)),0)+IFERROR(INDEX('Hoja de Trabajo para listado'!$AB$155:$BA$1048576,MATCH($A524,'Hoja de Trabajo para listado'!$AB$155:$AB$1048576,0),MATCH((CUADRO!N$5&amp;$E524),'Hoja de Trabajo para listado'!$AB$151:$BA$151,0)),0)+IFERROR(INDEX('Hoja de Trabajo para listado'!$BC$155:$CB$1048576,MATCH($A524,'Hoja de Trabajo para listado'!$BC$155:$BC$1048576,0),MATCH((CUADRO!N$5&amp;$E524),'Hoja de Trabajo para listado'!$BC$151:$CB$151,0)),0)+IFERROR(INDEX('Hoja de Trabajo para listado'!$DE$153:$DG$274,MATCH($A524,'Hoja de Trabajo para listado'!$DE$153:$DE$1048576,0),MATCH((CUADRO!N$5&amp;$E524),'Hoja de Trabajo para listado'!$DE$151:$DG$151,0)),0)+IFERROR(INDEX('Hoja de Trabajo para listado'!$CD$155:$DC$1048576,MATCH($A524,'Hoja de Trabajo para listado'!$CD$155:$CD$1048576,0),MATCH((CUADRO!N$5&amp;$E524),'Hoja de Trabajo para listado'!$CD$151:$DC$151,0)),0)</f>
        <v>0</v>
      </c>
      <c r="O524" s="255">
        <f ca="1">+IFERROR(INDEX('Hoja de Trabajo para listado'!$A$155:$Z$1048576,MATCH($A524,'Hoja de Trabajo para listado'!$A$155:$A$1048576,0),MATCH((CUADRO!O$5&amp;$E524),'Hoja de Trabajo para listado'!$A$151:$Z$151,0)),0)+IFERROR(INDEX('Hoja de Trabajo para listado'!$AB$155:$BA$1048576,MATCH($A524,'Hoja de Trabajo para listado'!$AB$155:$AB$1048576,0),MATCH((CUADRO!O$5&amp;$E524),'Hoja de Trabajo para listado'!$AB$151:$BA$151,0)),0)+IFERROR(INDEX('Hoja de Trabajo para listado'!$BC$155:$CB$1048576,MATCH($A524,'Hoja de Trabajo para listado'!$BC$155:$BC$1048576,0),MATCH((CUADRO!O$5&amp;$E524),'Hoja de Trabajo para listado'!$BC$151:$CB$151,0)),0)+IFERROR(INDEX('Hoja de Trabajo para listado'!$DE$153:$DG$274,MATCH($A524,'Hoja de Trabajo para listado'!$DE$153:$DE$1048576,0),MATCH((CUADRO!O$5&amp;$E524),'Hoja de Trabajo para listado'!$DE$151:$DG$151,0)),0)+IFERROR(INDEX('Hoja de Trabajo para listado'!$CD$155:$DC$1048576,MATCH($A524,'Hoja de Trabajo para listado'!$CD$155:$CD$1048576,0),MATCH((CUADRO!O$5&amp;$E524),'Hoja de Trabajo para listado'!$CD$151:$DC$151,0)),0)</f>
        <v>0</v>
      </c>
      <c r="P524" s="255">
        <f ca="1">+IFERROR(INDEX('Hoja de Trabajo para listado'!$A$155:$Z$1048576,MATCH($A524,'Hoja de Trabajo para listado'!$A$155:$A$1048576,0),MATCH((CUADRO!P$5&amp;$E524),'Hoja de Trabajo para listado'!$A$151:$Z$151,0)),0)+IFERROR(INDEX('Hoja de Trabajo para listado'!$AB$155:$BA$1048576,MATCH($A524,'Hoja de Trabajo para listado'!$AB$155:$AB$1048576,0),MATCH((CUADRO!P$5&amp;$E524),'Hoja de Trabajo para listado'!$AB$151:$BA$151,0)),0)+IFERROR(INDEX('Hoja de Trabajo para listado'!$BC$155:$CB$1048576,MATCH($A524,'Hoja de Trabajo para listado'!$BC$155:$BC$1048576,0),MATCH((CUADRO!P$5&amp;$E524),'Hoja de Trabajo para listado'!$BC$151:$CB$151,0)),0)+IFERROR(INDEX('Hoja de Trabajo para listado'!$DE$153:$DG$274,MATCH($A524,'Hoja de Trabajo para listado'!$DE$153:$DE$1048576,0),MATCH((CUADRO!P$5&amp;$E524),'Hoja de Trabajo para listado'!$DE$151:$DG$151,0)),0)+IFERROR(INDEX('Hoja de Trabajo para listado'!$CD$155:$DC$1048576,MATCH($A524,'Hoja de Trabajo para listado'!$CD$155:$CD$1048576,0),MATCH((CUADRO!P$5&amp;$E524),'Hoja de Trabajo para listado'!$CD$151:$DC$151,0)),0)</f>
        <v>0</v>
      </c>
      <c r="Q524" s="255">
        <f ca="1">+IFERROR(INDEX('Hoja de Trabajo para listado'!$A$155:$Z$1048576,MATCH($A524,'Hoja de Trabajo para listado'!$A$155:$A$1048576,0),MATCH((CUADRO!Q$5&amp;$E524),'Hoja de Trabajo para listado'!$A$151:$Z$151,0)),0)+IFERROR(INDEX('Hoja de Trabajo para listado'!$AB$155:$BA$1048576,MATCH($A524,'Hoja de Trabajo para listado'!$AB$155:$AB$1048576,0),MATCH((CUADRO!Q$5&amp;$E524),'Hoja de Trabajo para listado'!$AB$151:$BA$151,0)),0)+IFERROR(INDEX('Hoja de Trabajo para listado'!$BC$155:$CB$1048576,MATCH($A524,'Hoja de Trabajo para listado'!$BC$155:$BC$1048576,0),MATCH((CUADRO!Q$5&amp;$E524),'Hoja de Trabajo para listado'!$BC$151:$CB$151,0)),0)+IFERROR(INDEX('Hoja de Trabajo para listado'!$DE$153:$DG$274,MATCH($A524,'Hoja de Trabajo para listado'!$DE$153:$DE$1048576,0),MATCH((CUADRO!Q$5&amp;$E524),'Hoja de Trabajo para listado'!$DE$151:$DG$151,0)),0)+IFERROR(INDEX('Hoja de Trabajo para listado'!$CD$155:$DC$1048576,MATCH($A524,'Hoja de Trabajo para listado'!$CD$155:$CD$1048576,0),MATCH((CUADRO!Q$5&amp;$E524),'Hoja de Trabajo para listado'!$CD$151:$DC$151,0)),0)</f>
        <v>0</v>
      </c>
      <c r="R524" s="255">
        <f t="shared" ca="1" si="16"/>
        <v>0</v>
      </c>
      <c r="S524" s="262"/>
      <c r="T524" s="255">
        <f ca="1">+T525</f>
        <v>0</v>
      </c>
      <c r="U524" s="254">
        <f t="shared" si="17"/>
        <v>1</v>
      </c>
      <c r="V524" s="362" t="str">
        <f>+VLOOKUP(A524,bd_lista!$A$3:$E$590,5,FALSE)</f>
        <v>Gobiernos Autonomos Municipales</v>
      </c>
      <c r="W524" s="361" t="str">
        <f>+V524</f>
        <v>Gobiernos Autonomos Municipales</v>
      </c>
      <c r="X524" s="254">
        <f>+VLOOKUP(A524,[2]Sheet1!$A$13:$D$744,4,FALSE)</f>
        <v>0</v>
      </c>
      <c r="Y524" s="254" t="e">
        <f>+VLOOKUP(X524,bd_lista!$A$3:$C$590,3,FALSE)</f>
        <v>#N/A</v>
      </c>
      <c r="Z524" s="316">
        <f>+X524</f>
        <v>0</v>
      </c>
      <c r="AA524" s="317" t="e">
        <f>+Y524</f>
        <v>#N/A</v>
      </c>
    </row>
    <row r="525" spans="1:27" customFormat="1" ht="15" hidden="1" customHeight="1">
      <c r="A525" s="32">
        <v>1238</v>
      </c>
      <c r="B525" s="307"/>
      <c r="C525" s="259" t="str">
        <f>+VLOOKUP(A525,bd_lista!$A$3:$C$590,3,FALSE)</f>
        <v>Gobierno Autónomo Municipal de Corocoro</v>
      </c>
      <c r="D525" s="362"/>
      <c r="E525" s="256" t="s">
        <v>1314</v>
      </c>
      <c r="F525" s="255">
        <f ca="1">+IFERROR(INDEX('Hoja de Trabajo para listado'!$A$155:$Z$1048576,MATCH($A525,'Hoja de Trabajo para listado'!$A$155:$A$1048576,0),MATCH((CUADRO!F$5&amp;$E525),'Hoja de Trabajo para listado'!$A$151:$Z$151,0)),0)+IFERROR(INDEX('Hoja de Trabajo para listado'!$AB$155:$BA$1048576,MATCH($A525,'Hoja de Trabajo para listado'!$AB$155:$AB$1048576,0),MATCH((CUADRO!F$5&amp;$E525),'Hoja de Trabajo para listado'!$AB$151:$BA$151,0)),0)+IFERROR(INDEX('Hoja de Trabajo para listado'!$BC$155:$CB$1048576,MATCH($A525,'Hoja de Trabajo para listado'!$BC$155:$BC$1048576,0),MATCH((CUADRO!F$5&amp;$E525),'Hoja de Trabajo para listado'!$BC$151:$CB$151,0)),0)+IFERROR(INDEX('Hoja de Trabajo para listado'!$DE$153:$DG$274,MATCH($A525,'Hoja de Trabajo para listado'!$DE$153:$DE$1048576,0),MATCH((CUADRO!F$5&amp;$E525),'Hoja de Trabajo para listado'!$DE$151:$DG$151,0)),0)+IFERROR(INDEX('Hoja de Trabajo para listado'!$CD$155:$DC$1048576,MATCH($A525,'Hoja de Trabajo para listado'!$CD$155:$CD$1048576,0),MATCH((CUADRO!F$5&amp;$E525),'Hoja de Trabajo para listado'!$CD$151:$DC$151,0)),0)</f>
        <v>0</v>
      </c>
      <c r="G525" s="255">
        <f ca="1">+IFERROR(INDEX('Hoja de Trabajo para listado'!$A$155:$Z$1048576,MATCH($A525,'Hoja de Trabajo para listado'!$A$155:$A$1048576,0),MATCH((CUADRO!G$5&amp;$E525),'Hoja de Trabajo para listado'!$A$151:$Z$151,0)),0)+IFERROR(INDEX('Hoja de Trabajo para listado'!$AB$155:$BA$1048576,MATCH($A525,'Hoja de Trabajo para listado'!$AB$155:$AB$1048576,0),MATCH((CUADRO!G$5&amp;$E525),'Hoja de Trabajo para listado'!$AB$151:$BA$151,0)),0)+IFERROR(INDEX('Hoja de Trabajo para listado'!$BC$155:$CB$1048576,MATCH($A525,'Hoja de Trabajo para listado'!$BC$155:$BC$1048576,0),MATCH((CUADRO!G$5&amp;$E525),'Hoja de Trabajo para listado'!$BC$151:$CB$151,0)),0)+IFERROR(INDEX('Hoja de Trabajo para listado'!$DE$153:$DG$274,MATCH($A525,'Hoja de Trabajo para listado'!$DE$153:$DE$1048576,0),MATCH((CUADRO!G$5&amp;$E525),'Hoja de Trabajo para listado'!$DE$151:$DG$151,0)),0)+IFERROR(INDEX('Hoja de Trabajo para listado'!$CD$155:$DC$1048576,MATCH($A525,'Hoja de Trabajo para listado'!$CD$155:$CD$1048576,0),MATCH((CUADRO!G$5&amp;$E525),'Hoja de Trabajo para listado'!$CD$151:$DC$151,0)),0)</f>
        <v>0</v>
      </c>
      <c r="H525" s="255">
        <f ca="1">+IFERROR(INDEX('Hoja de Trabajo para listado'!$A$155:$Z$1048576,MATCH($A525,'Hoja de Trabajo para listado'!$A$155:$A$1048576,0),MATCH((CUADRO!H$5&amp;$E525),'Hoja de Trabajo para listado'!$A$151:$Z$151,0)),0)+IFERROR(INDEX('Hoja de Trabajo para listado'!$AB$155:$BA$1048576,MATCH($A525,'Hoja de Trabajo para listado'!$AB$155:$AB$1048576,0),MATCH((CUADRO!H$5&amp;$E525),'Hoja de Trabajo para listado'!$AB$151:$BA$151,0)),0)+IFERROR(INDEX('Hoja de Trabajo para listado'!$BC$155:$CB$1048576,MATCH($A525,'Hoja de Trabajo para listado'!$BC$155:$BC$1048576,0),MATCH((CUADRO!H$5&amp;$E525),'Hoja de Trabajo para listado'!$BC$151:$CB$151,0)),0)+IFERROR(INDEX('Hoja de Trabajo para listado'!$DE$153:$DG$274,MATCH($A525,'Hoja de Trabajo para listado'!$DE$153:$DE$1048576,0),MATCH((CUADRO!H$5&amp;$E525),'Hoja de Trabajo para listado'!$DE$151:$DG$151,0)),0)+IFERROR(INDEX('Hoja de Trabajo para listado'!$CD$155:$DC$1048576,MATCH($A525,'Hoja de Trabajo para listado'!$CD$155:$CD$1048576,0),MATCH((CUADRO!H$5&amp;$E525),'Hoja de Trabajo para listado'!$CD$151:$DC$151,0)),0)</f>
        <v>0</v>
      </c>
      <c r="I525" s="255">
        <f ca="1">+IFERROR(INDEX('Hoja de Trabajo para listado'!$A$155:$Z$1048576,MATCH($A525,'Hoja de Trabajo para listado'!$A$155:$A$1048576,0),MATCH((CUADRO!I$5&amp;$E525),'Hoja de Trabajo para listado'!$A$151:$Z$151,0)),0)+IFERROR(INDEX('Hoja de Trabajo para listado'!$AB$155:$BA$1048576,MATCH($A525,'Hoja de Trabajo para listado'!$AB$155:$AB$1048576,0),MATCH((CUADRO!I$5&amp;$E525),'Hoja de Trabajo para listado'!$AB$151:$BA$151,0)),0)+IFERROR(INDEX('Hoja de Trabajo para listado'!$BC$155:$CB$1048576,MATCH($A525,'Hoja de Trabajo para listado'!$BC$155:$BC$1048576,0),MATCH((CUADRO!I$5&amp;$E525),'Hoja de Trabajo para listado'!$BC$151:$CB$151,0)),0)+IFERROR(INDEX('Hoja de Trabajo para listado'!$DE$153:$DG$274,MATCH($A525,'Hoja de Trabajo para listado'!$DE$153:$DE$1048576,0),MATCH((CUADRO!I$5&amp;$E525),'Hoja de Trabajo para listado'!$DE$151:$DG$151,0)),0)+IFERROR(INDEX('Hoja de Trabajo para listado'!$CD$155:$DC$1048576,MATCH($A525,'Hoja de Trabajo para listado'!$CD$155:$CD$1048576,0),MATCH((CUADRO!I$5&amp;$E525),'Hoja de Trabajo para listado'!$CD$151:$DC$151,0)),0)</f>
        <v>0</v>
      </c>
      <c r="J525" s="255">
        <f ca="1">+IFERROR(INDEX('Hoja de Trabajo para listado'!$A$155:$Z$1048576,MATCH($A525,'Hoja de Trabajo para listado'!$A$155:$A$1048576,0),MATCH((CUADRO!J$5&amp;$E525),'Hoja de Trabajo para listado'!$A$151:$Z$151,0)),0)+IFERROR(INDEX('Hoja de Trabajo para listado'!$AB$155:$BA$1048576,MATCH($A525,'Hoja de Trabajo para listado'!$AB$155:$AB$1048576,0),MATCH((CUADRO!J$5&amp;$E525),'Hoja de Trabajo para listado'!$AB$151:$BA$151,0)),0)+IFERROR(INDEX('Hoja de Trabajo para listado'!$BC$155:$CB$1048576,MATCH($A525,'Hoja de Trabajo para listado'!$BC$155:$BC$1048576,0),MATCH((CUADRO!J$5&amp;$E525),'Hoja de Trabajo para listado'!$BC$151:$CB$151,0)),0)+IFERROR(INDEX('Hoja de Trabajo para listado'!$DE$153:$DG$274,MATCH($A525,'Hoja de Trabajo para listado'!$DE$153:$DE$1048576,0),MATCH((CUADRO!J$5&amp;$E525),'Hoja de Trabajo para listado'!$DE$151:$DG$151,0)),0)+IFERROR(INDEX('Hoja de Trabajo para listado'!$CD$155:$DC$1048576,MATCH($A525,'Hoja de Trabajo para listado'!$CD$155:$CD$1048576,0),MATCH((CUADRO!J$5&amp;$E525),'Hoja de Trabajo para listado'!$CD$151:$DC$151,0)),0)</f>
        <v>0</v>
      </c>
      <c r="K525" s="255">
        <f ca="1">+IFERROR(INDEX('Hoja de Trabajo para listado'!$A$155:$Z$1048576,MATCH($A525,'Hoja de Trabajo para listado'!$A$155:$A$1048576,0),MATCH((CUADRO!K$5&amp;$E525),'Hoja de Trabajo para listado'!$A$151:$Z$151,0)),0)+IFERROR(INDEX('Hoja de Trabajo para listado'!$AB$155:$BA$1048576,MATCH($A525,'Hoja de Trabajo para listado'!$AB$155:$AB$1048576,0),MATCH((CUADRO!K$5&amp;$E525),'Hoja de Trabajo para listado'!$AB$151:$BA$151,0)),0)+IFERROR(INDEX('Hoja de Trabajo para listado'!$BC$155:$CB$1048576,MATCH($A525,'Hoja de Trabajo para listado'!$BC$155:$BC$1048576,0),MATCH((CUADRO!K$5&amp;$E525),'Hoja de Trabajo para listado'!$BC$151:$CB$151,0)),0)+IFERROR(INDEX('Hoja de Trabajo para listado'!$DE$153:$DG$274,MATCH($A525,'Hoja de Trabajo para listado'!$DE$153:$DE$1048576,0),MATCH((CUADRO!K$5&amp;$E525),'Hoja de Trabajo para listado'!$DE$151:$DG$151,0)),0)+IFERROR(INDEX('Hoja de Trabajo para listado'!$CD$155:$DC$1048576,MATCH($A525,'Hoja de Trabajo para listado'!$CD$155:$CD$1048576,0),MATCH((CUADRO!K$5&amp;$E525),'Hoja de Trabajo para listado'!$CD$151:$DC$151,0)),0)</f>
        <v>0</v>
      </c>
      <c r="L525" s="255">
        <f ca="1">+IFERROR(INDEX('Hoja de Trabajo para listado'!$A$155:$Z$1048576,MATCH($A525,'Hoja de Trabajo para listado'!$A$155:$A$1048576,0),MATCH((CUADRO!L$5&amp;$E525),'Hoja de Trabajo para listado'!$A$151:$Z$151,0)),0)+IFERROR(INDEX('Hoja de Trabajo para listado'!$AB$155:$BA$1048576,MATCH($A525,'Hoja de Trabajo para listado'!$AB$155:$AB$1048576,0),MATCH((CUADRO!L$5&amp;$E525),'Hoja de Trabajo para listado'!$AB$151:$BA$151,0)),0)+IFERROR(INDEX('Hoja de Trabajo para listado'!$BC$155:$CB$1048576,MATCH($A525,'Hoja de Trabajo para listado'!$BC$155:$BC$1048576,0),MATCH((CUADRO!L$5&amp;$E525),'Hoja de Trabajo para listado'!$BC$151:$CB$151,0)),0)+IFERROR(INDEX('Hoja de Trabajo para listado'!$DE$153:$DG$274,MATCH($A525,'Hoja de Trabajo para listado'!$DE$153:$DE$1048576,0),MATCH((CUADRO!L$5&amp;$E525),'Hoja de Trabajo para listado'!$DE$151:$DG$151,0)),0)+IFERROR(INDEX('Hoja de Trabajo para listado'!$CD$155:$DC$1048576,MATCH($A525,'Hoja de Trabajo para listado'!$CD$155:$CD$1048576,0),MATCH((CUADRO!L$5&amp;$E525),'Hoja de Trabajo para listado'!$CD$151:$DC$151,0)),0)</f>
        <v>0</v>
      </c>
      <c r="M525" s="255">
        <f ca="1">+IFERROR(INDEX('Hoja de Trabajo para listado'!$A$155:$Z$1048576,MATCH($A525,'Hoja de Trabajo para listado'!$A$155:$A$1048576,0),MATCH((CUADRO!M$5&amp;$E525),'Hoja de Trabajo para listado'!$A$151:$Z$151,0)),0)+IFERROR(INDEX('Hoja de Trabajo para listado'!$AB$155:$BA$1048576,MATCH($A525,'Hoja de Trabajo para listado'!$AB$155:$AB$1048576,0),MATCH((CUADRO!M$5&amp;$E525),'Hoja de Trabajo para listado'!$AB$151:$BA$151,0)),0)+IFERROR(INDEX('Hoja de Trabajo para listado'!$BC$155:$CB$1048576,MATCH($A525,'Hoja de Trabajo para listado'!$BC$155:$BC$1048576,0),MATCH((CUADRO!M$5&amp;$E525),'Hoja de Trabajo para listado'!$BC$151:$CB$151,0)),0)+IFERROR(INDEX('Hoja de Trabajo para listado'!$DE$153:$DG$274,MATCH($A525,'Hoja de Trabajo para listado'!$DE$153:$DE$1048576,0),MATCH((CUADRO!M$5&amp;$E525),'Hoja de Trabajo para listado'!$DE$151:$DG$151,0)),0)+IFERROR(INDEX('Hoja de Trabajo para listado'!$CD$155:$DC$1048576,MATCH($A525,'Hoja de Trabajo para listado'!$CD$155:$CD$1048576,0),MATCH((CUADRO!M$5&amp;$E525),'Hoja de Trabajo para listado'!$CD$151:$DC$151,0)),0)</f>
        <v>0</v>
      </c>
      <c r="N525" s="255">
        <f ca="1">+IFERROR(INDEX('Hoja de Trabajo para listado'!$A$155:$Z$1048576,MATCH($A525,'Hoja de Trabajo para listado'!$A$155:$A$1048576,0),MATCH((CUADRO!N$5&amp;$E525),'Hoja de Trabajo para listado'!$A$151:$Z$151,0)),0)+IFERROR(INDEX('Hoja de Trabajo para listado'!$AB$155:$BA$1048576,MATCH($A525,'Hoja de Trabajo para listado'!$AB$155:$AB$1048576,0),MATCH((CUADRO!N$5&amp;$E525),'Hoja de Trabajo para listado'!$AB$151:$BA$151,0)),0)+IFERROR(INDEX('Hoja de Trabajo para listado'!$BC$155:$CB$1048576,MATCH($A525,'Hoja de Trabajo para listado'!$BC$155:$BC$1048576,0),MATCH((CUADRO!N$5&amp;$E525),'Hoja de Trabajo para listado'!$BC$151:$CB$151,0)),0)+IFERROR(INDEX('Hoja de Trabajo para listado'!$DE$153:$DG$274,MATCH($A525,'Hoja de Trabajo para listado'!$DE$153:$DE$1048576,0),MATCH((CUADRO!N$5&amp;$E525),'Hoja de Trabajo para listado'!$DE$151:$DG$151,0)),0)+IFERROR(INDEX('Hoja de Trabajo para listado'!$CD$155:$DC$1048576,MATCH($A525,'Hoja de Trabajo para listado'!$CD$155:$CD$1048576,0),MATCH((CUADRO!N$5&amp;$E525),'Hoja de Trabajo para listado'!$CD$151:$DC$151,0)),0)</f>
        <v>0</v>
      </c>
      <c r="O525" s="255">
        <f ca="1">+IFERROR(INDEX('Hoja de Trabajo para listado'!$A$155:$Z$1048576,MATCH($A525,'Hoja de Trabajo para listado'!$A$155:$A$1048576,0),MATCH((CUADRO!O$5&amp;$E525),'Hoja de Trabajo para listado'!$A$151:$Z$151,0)),0)+IFERROR(INDEX('Hoja de Trabajo para listado'!$AB$155:$BA$1048576,MATCH($A525,'Hoja de Trabajo para listado'!$AB$155:$AB$1048576,0),MATCH((CUADRO!O$5&amp;$E525),'Hoja de Trabajo para listado'!$AB$151:$BA$151,0)),0)+IFERROR(INDEX('Hoja de Trabajo para listado'!$BC$155:$CB$1048576,MATCH($A525,'Hoja de Trabajo para listado'!$BC$155:$BC$1048576,0),MATCH((CUADRO!O$5&amp;$E525),'Hoja de Trabajo para listado'!$BC$151:$CB$151,0)),0)+IFERROR(INDEX('Hoja de Trabajo para listado'!$DE$153:$DG$274,MATCH($A525,'Hoja de Trabajo para listado'!$DE$153:$DE$1048576,0),MATCH((CUADRO!O$5&amp;$E525),'Hoja de Trabajo para listado'!$DE$151:$DG$151,0)),0)+IFERROR(INDEX('Hoja de Trabajo para listado'!$CD$155:$DC$1048576,MATCH($A525,'Hoja de Trabajo para listado'!$CD$155:$CD$1048576,0),MATCH((CUADRO!O$5&amp;$E525),'Hoja de Trabajo para listado'!$CD$151:$DC$151,0)),0)</f>
        <v>0</v>
      </c>
      <c r="P525" s="255">
        <f ca="1">+IFERROR(INDEX('Hoja de Trabajo para listado'!$A$155:$Z$1048576,MATCH($A525,'Hoja de Trabajo para listado'!$A$155:$A$1048576,0),MATCH((CUADRO!P$5&amp;$E525),'Hoja de Trabajo para listado'!$A$151:$Z$151,0)),0)+IFERROR(INDEX('Hoja de Trabajo para listado'!$AB$155:$BA$1048576,MATCH($A525,'Hoja de Trabajo para listado'!$AB$155:$AB$1048576,0),MATCH((CUADRO!P$5&amp;$E525),'Hoja de Trabajo para listado'!$AB$151:$BA$151,0)),0)+IFERROR(INDEX('Hoja de Trabajo para listado'!$BC$155:$CB$1048576,MATCH($A525,'Hoja de Trabajo para listado'!$BC$155:$BC$1048576,0),MATCH((CUADRO!P$5&amp;$E525),'Hoja de Trabajo para listado'!$BC$151:$CB$151,0)),0)+IFERROR(INDEX('Hoja de Trabajo para listado'!$DE$153:$DG$274,MATCH($A525,'Hoja de Trabajo para listado'!$DE$153:$DE$1048576,0),MATCH((CUADRO!P$5&amp;$E525),'Hoja de Trabajo para listado'!$DE$151:$DG$151,0)),0)+IFERROR(INDEX('Hoja de Trabajo para listado'!$CD$155:$DC$1048576,MATCH($A525,'Hoja de Trabajo para listado'!$CD$155:$CD$1048576,0),MATCH((CUADRO!P$5&amp;$E525),'Hoja de Trabajo para listado'!$CD$151:$DC$151,0)),0)</f>
        <v>0</v>
      </c>
      <c r="Q525" s="255">
        <f ca="1">+IFERROR(INDEX('Hoja de Trabajo para listado'!$A$155:$Z$1048576,MATCH($A525,'Hoja de Trabajo para listado'!$A$155:$A$1048576,0),MATCH((CUADRO!Q$5&amp;$E525),'Hoja de Trabajo para listado'!$A$151:$Z$151,0)),0)+IFERROR(INDEX('Hoja de Trabajo para listado'!$AB$155:$BA$1048576,MATCH($A525,'Hoja de Trabajo para listado'!$AB$155:$AB$1048576,0),MATCH((CUADRO!Q$5&amp;$E525),'Hoja de Trabajo para listado'!$AB$151:$BA$151,0)),0)+IFERROR(INDEX('Hoja de Trabajo para listado'!$BC$155:$CB$1048576,MATCH($A525,'Hoja de Trabajo para listado'!$BC$155:$BC$1048576,0),MATCH((CUADRO!Q$5&amp;$E525),'Hoja de Trabajo para listado'!$BC$151:$CB$151,0)),0)+IFERROR(INDEX('Hoja de Trabajo para listado'!$DE$153:$DG$274,MATCH($A525,'Hoja de Trabajo para listado'!$DE$153:$DE$1048576,0),MATCH((CUADRO!Q$5&amp;$E525),'Hoja de Trabajo para listado'!$DE$151:$DG$151,0)),0)+IFERROR(INDEX('Hoja de Trabajo para listado'!$CD$155:$DC$1048576,MATCH($A525,'Hoja de Trabajo para listado'!$CD$155:$CD$1048576,0),MATCH((CUADRO!Q$5&amp;$E525),'Hoja de Trabajo para listado'!$CD$151:$DC$151,0)),0)</f>
        <v>0</v>
      </c>
      <c r="R525" s="255">
        <f t="shared" ca="1" si="16"/>
        <v>0</v>
      </c>
      <c r="S525" s="262">
        <f ca="1">+R524+R525</f>
        <v>0</v>
      </c>
      <c r="T525" s="255">
        <f ca="1">+S525</f>
        <v>0</v>
      </c>
      <c r="U525" s="254">
        <f t="shared" si="17"/>
        <v>2</v>
      </c>
      <c r="V525" s="362" t="str">
        <f>+VLOOKUP(A525,bd_lista!$A$3:$E$590,5,FALSE)</f>
        <v>Gobiernos Autonomos Municipales</v>
      </c>
      <c r="W525" s="362"/>
      <c r="X525" s="254">
        <f>+VLOOKUP(A525,[2]Sheet1!$A$13:$D$744,4,FALSE)</f>
        <v>0</v>
      </c>
      <c r="Y525" s="254" t="e">
        <f>+VLOOKUP(X525,bd_lista!$A$3:$C$590,3,FALSE)</f>
        <v>#N/A</v>
      </c>
      <c r="Z525" s="314"/>
      <c r="AA525" s="315"/>
    </row>
    <row r="526" spans="1:27" customFormat="1" ht="15" hidden="1" customHeight="1">
      <c r="A526" s="32">
        <v>1239</v>
      </c>
      <c r="B526" s="306">
        <f>+A526</f>
        <v>1239</v>
      </c>
      <c r="C526" s="259" t="str">
        <f>+VLOOKUP(A526,bd_lista!$A$3:$C$590,3,FALSE)</f>
        <v>Gobierno Autónomo Municipal de Caquiaviri</v>
      </c>
      <c r="D526" s="361" t="str">
        <f>+C526</f>
        <v>Gobierno Autónomo Municipal de Caquiaviri</v>
      </c>
      <c r="E526" s="254" t="s">
        <v>1313</v>
      </c>
      <c r="F526" s="255">
        <f ca="1">+IFERROR(INDEX('Hoja de Trabajo para listado'!$A$155:$Z$1048576,MATCH($A526,'Hoja de Trabajo para listado'!$A$155:$A$1048576,0),MATCH((CUADRO!F$5&amp;$E526),'Hoja de Trabajo para listado'!$A$151:$Z$151,0)),0)+IFERROR(INDEX('Hoja de Trabajo para listado'!$AB$155:$BA$1048576,MATCH($A526,'Hoja de Trabajo para listado'!$AB$155:$AB$1048576,0),MATCH((CUADRO!F$5&amp;$E526),'Hoja de Trabajo para listado'!$AB$151:$BA$151,0)),0)+IFERROR(INDEX('Hoja de Trabajo para listado'!$BC$155:$CB$1048576,MATCH($A526,'Hoja de Trabajo para listado'!$BC$155:$BC$1048576,0),MATCH((CUADRO!F$5&amp;$E526),'Hoja de Trabajo para listado'!$BC$151:$CB$151,0)),0)+IFERROR(INDEX('Hoja de Trabajo para listado'!$DE$153:$DG$274,MATCH($A526,'Hoja de Trabajo para listado'!$DE$153:$DE$1048576,0),MATCH((CUADRO!F$5&amp;$E526),'Hoja de Trabajo para listado'!$DE$151:$DG$151,0)),0)+IFERROR(INDEX('Hoja de Trabajo para listado'!$CD$155:$DC$1048576,MATCH($A526,'Hoja de Trabajo para listado'!$CD$155:$CD$1048576,0),MATCH((CUADRO!F$5&amp;$E526),'Hoja de Trabajo para listado'!$CD$151:$DC$151,0)),0)</f>
        <v>0</v>
      </c>
      <c r="G526" s="255">
        <f ca="1">+IFERROR(INDEX('Hoja de Trabajo para listado'!$A$155:$Z$1048576,MATCH($A526,'Hoja de Trabajo para listado'!$A$155:$A$1048576,0),MATCH((CUADRO!G$5&amp;$E526),'Hoja de Trabajo para listado'!$A$151:$Z$151,0)),0)+IFERROR(INDEX('Hoja de Trabajo para listado'!$AB$155:$BA$1048576,MATCH($A526,'Hoja de Trabajo para listado'!$AB$155:$AB$1048576,0),MATCH((CUADRO!G$5&amp;$E526),'Hoja de Trabajo para listado'!$AB$151:$BA$151,0)),0)+IFERROR(INDEX('Hoja de Trabajo para listado'!$BC$155:$CB$1048576,MATCH($A526,'Hoja de Trabajo para listado'!$BC$155:$BC$1048576,0),MATCH((CUADRO!G$5&amp;$E526),'Hoja de Trabajo para listado'!$BC$151:$CB$151,0)),0)+IFERROR(INDEX('Hoja de Trabajo para listado'!$DE$153:$DG$274,MATCH($A526,'Hoja de Trabajo para listado'!$DE$153:$DE$1048576,0),MATCH((CUADRO!G$5&amp;$E526),'Hoja de Trabajo para listado'!$DE$151:$DG$151,0)),0)+IFERROR(INDEX('Hoja de Trabajo para listado'!$CD$155:$DC$1048576,MATCH($A526,'Hoja de Trabajo para listado'!$CD$155:$CD$1048576,0),MATCH((CUADRO!G$5&amp;$E526),'Hoja de Trabajo para listado'!$CD$151:$DC$151,0)),0)</f>
        <v>0</v>
      </c>
      <c r="H526" s="255">
        <f ca="1">+IFERROR(INDEX('Hoja de Trabajo para listado'!$A$155:$Z$1048576,MATCH($A526,'Hoja de Trabajo para listado'!$A$155:$A$1048576,0),MATCH((CUADRO!H$5&amp;$E526),'Hoja de Trabajo para listado'!$A$151:$Z$151,0)),0)+IFERROR(INDEX('Hoja de Trabajo para listado'!$AB$155:$BA$1048576,MATCH($A526,'Hoja de Trabajo para listado'!$AB$155:$AB$1048576,0),MATCH((CUADRO!H$5&amp;$E526),'Hoja de Trabajo para listado'!$AB$151:$BA$151,0)),0)+IFERROR(INDEX('Hoja de Trabajo para listado'!$BC$155:$CB$1048576,MATCH($A526,'Hoja de Trabajo para listado'!$BC$155:$BC$1048576,0),MATCH((CUADRO!H$5&amp;$E526),'Hoja de Trabajo para listado'!$BC$151:$CB$151,0)),0)+IFERROR(INDEX('Hoja de Trabajo para listado'!$DE$153:$DG$274,MATCH($A526,'Hoja de Trabajo para listado'!$DE$153:$DE$1048576,0),MATCH((CUADRO!H$5&amp;$E526),'Hoja de Trabajo para listado'!$DE$151:$DG$151,0)),0)+IFERROR(INDEX('Hoja de Trabajo para listado'!$CD$155:$DC$1048576,MATCH($A526,'Hoja de Trabajo para listado'!$CD$155:$CD$1048576,0),MATCH((CUADRO!H$5&amp;$E526),'Hoja de Trabajo para listado'!$CD$151:$DC$151,0)),0)</f>
        <v>0</v>
      </c>
      <c r="I526" s="255">
        <f ca="1">+IFERROR(INDEX('Hoja de Trabajo para listado'!$A$155:$Z$1048576,MATCH($A526,'Hoja de Trabajo para listado'!$A$155:$A$1048576,0),MATCH((CUADRO!I$5&amp;$E526),'Hoja de Trabajo para listado'!$A$151:$Z$151,0)),0)+IFERROR(INDEX('Hoja de Trabajo para listado'!$AB$155:$BA$1048576,MATCH($A526,'Hoja de Trabajo para listado'!$AB$155:$AB$1048576,0),MATCH((CUADRO!I$5&amp;$E526),'Hoja de Trabajo para listado'!$AB$151:$BA$151,0)),0)+IFERROR(INDEX('Hoja de Trabajo para listado'!$BC$155:$CB$1048576,MATCH($A526,'Hoja de Trabajo para listado'!$BC$155:$BC$1048576,0),MATCH((CUADRO!I$5&amp;$E526),'Hoja de Trabajo para listado'!$BC$151:$CB$151,0)),0)+IFERROR(INDEX('Hoja de Trabajo para listado'!$DE$153:$DG$274,MATCH($A526,'Hoja de Trabajo para listado'!$DE$153:$DE$1048576,0),MATCH((CUADRO!I$5&amp;$E526),'Hoja de Trabajo para listado'!$DE$151:$DG$151,0)),0)+IFERROR(INDEX('Hoja de Trabajo para listado'!$CD$155:$DC$1048576,MATCH($A526,'Hoja de Trabajo para listado'!$CD$155:$CD$1048576,0),MATCH((CUADRO!I$5&amp;$E526),'Hoja de Trabajo para listado'!$CD$151:$DC$151,0)),0)</f>
        <v>0</v>
      </c>
      <c r="J526" s="255">
        <f ca="1">+IFERROR(INDEX('Hoja de Trabajo para listado'!$A$155:$Z$1048576,MATCH($A526,'Hoja de Trabajo para listado'!$A$155:$A$1048576,0),MATCH((CUADRO!J$5&amp;$E526),'Hoja de Trabajo para listado'!$A$151:$Z$151,0)),0)+IFERROR(INDEX('Hoja de Trabajo para listado'!$AB$155:$BA$1048576,MATCH($A526,'Hoja de Trabajo para listado'!$AB$155:$AB$1048576,0),MATCH((CUADRO!J$5&amp;$E526),'Hoja de Trabajo para listado'!$AB$151:$BA$151,0)),0)+IFERROR(INDEX('Hoja de Trabajo para listado'!$BC$155:$CB$1048576,MATCH($A526,'Hoja de Trabajo para listado'!$BC$155:$BC$1048576,0),MATCH((CUADRO!J$5&amp;$E526),'Hoja de Trabajo para listado'!$BC$151:$CB$151,0)),0)+IFERROR(INDEX('Hoja de Trabajo para listado'!$DE$153:$DG$274,MATCH($A526,'Hoja de Trabajo para listado'!$DE$153:$DE$1048576,0),MATCH((CUADRO!J$5&amp;$E526),'Hoja de Trabajo para listado'!$DE$151:$DG$151,0)),0)+IFERROR(INDEX('Hoja de Trabajo para listado'!$CD$155:$DC$1048576,MATCH($A526,'Hoja de Trabajo para listado'!$CD$155:$CD$1048576,0),MATCH((CUADRO!J$5&amp;$E526),'Hoja de Trabajo para listado'!$CD$151:$DC$151,0)),0)</f>
        <v>0</v>
      </c>
      <c r="K526" s="255">
        <f ca="1">+IFERROR(INDEX('Hoja de Trabajo para listado'!$A$155:$Z$1048576,MATCH($A526,'Hoja de Trabajo para listado'!$A$155:$A$1048576,0),MATCH((CUADRO!K$5&amp;$E526),'Hoja de Trabajo para listado'!$A$151:$Z$151,0)),0)+IFERROR(INDEX('Hoja de Trabajo para listado'!$AB$155:$BA$1048576,MATCH($A526,'Hoja de Trabajo para listado'!$AB$155:$AB$1048576,0),MATCH((CUADRO!K$5&amp;$E526),'Hoja de Trabajo para listado'!$AB$151:$BA$151,0)),0)+IFERROR(INDEX('Hoja de Trabajo para listado'!$BC$155:$CB$1048576,MATCH($A526,'Hoja de Trabajo para listado'!$BC$155:$BC$1048576,0),MATCH((CUADRO!K$5&amp;$E526),'Hoja de Trabajo para listado'!$BC$151:$CB$151,0)),0)+IFERROR(INDEX('Hoja de Trabajo para listado'!$DE$153:$DG$274,MATCH($A526,'Hoja de Trabajo para listado'!$DE$153:$DE$1048576,0),MATCH((CUADRO!K$5&amp;$E526),'Hoja de Trabajo para listado'!$DE$151:$DG$151,0)),0)+IFERROR(INDEX('Hoja de Trabajo para listado'!$CD$155:$DC$1048576,MATCH($A526,'Hoja de Trabajo para listado'!$CD$155:$CD$1048576,0),MATCH((CUADRO!K$5&amp;$E526),'Hoja de Trabajo para listado'!$CD$151:$DC$151,0)),0)</f>
        <v>0</v>
      </c>
      <c r="L526" s="255">
        <f ca="1">+IFERROR(INDEX('Hoja de Trabajo para listado'!$A$155:$Z$1048576,MATCH($A526,'Hoja de Trabajo para listado'!$A$155:$A$1048576,0),MATCH((CUADRO!L$5&amp;$E526),'Hoja de Trabajo para listado'!$A$151:$Z$151,0)),0)+IFERROR(INDEX('Hoja de Trabajo para listado'!$AB$155:$BA$1048576,MATCH($A526,'Hoja de Trabajo para listado'!$AB$155:$AB$1048576,0),MATCH((CUADRO!L$5&amp;$E526),'Hoja de Trabajo para listado'!$AB$151:$BA$151,0)),0)+IFERROR(INDEX('Hoja de Trabajo para listado'!$BC$155:$CB$1048576,MATCH($A526,'Hoja de Trabajo para listado'!$BC$155:$BC$1048576,0),MATCH((CUADRO!L$5&amp;$E526),'Hoja de Trabajo para listado'!$BC$151:$CB$151,0)),0)+IFERROR(INDEX('Hoja de Trabajo para listado'!$DE$153:$DG$274,MATCH($A526,'Hoja de Trabajo para listado'!$DE$153:$DE$1048576,0),MATCH((CUADRO!L$5&amp;$E526),'Hoja de Trabajo para listado'!$DE$151:$DG$151,0)),0)+IFERROR(INDEX('Hoja de Trabajo para listado'!$CD$155:$DC$1048576,MATCH($A526,'Hoja de Trabajo para listado'!$CD$155:$CD$1048576,0),MATCH((CUADRO!L$5&amp;$E526),'Hoja de Trabajo para listado'!$CD$151:$DC$151,0)),0)</f>
        <v>0</v>
      </c>
      <c r="M526" s="255">
        <f ca="1">+IFERROR(INDEX('Hoja de Trabajo para listado'!$A$155:$Z$1048576,MATCH($A526,'Hoja de Trabajo para listado'!$A$155:$A$1048576,0),MATCH((CUADRO!M$5&amp;$E526),'Hoja de Trabajo para listado'!$A$151:$Z$151,0)),0)+IFERROR(INDEX('Hoja de Trabajo para listado'!$AB$155:$BA$1048576,MATCH($A526,'Hoja de Trabajo para listado'!$AB$155:$AB$1048576,0),MATCH((CUADRO!M$5&amp;$E526),'Hoja de Trabajo para listado'!$AB$151:$BA$151,0)),0)+IFERROR(INDEX('Hoja de Trabajo para listado'!$BC$155:$CB$1048576,MATCH($A526,'Hoja de Trabajo para listado'!$BC$155:$BC$1048576,0),MATCH((CUADRO!M$5&amp;$E526),'Hoja de Trabajo para listado'!$BC$151:$CB$151,0)),0)+IFERROR(INDEX('Hoja de Trabajo para listado'!$DE$153:$DG$274,MATCH($A526,'Hoja de Trabajo para listado'!$DE$153:$DE$1048576,0),MATCH((CUADRO!M$5&amp;$E526),'Hoja de Trabajo para listado'!$DE$151:$DG$151,0)),0)+IFERROR(INDEX('Hoja de Trabajo para listado'!$CD$155:$DC$1048576,MATCH($A526,'Hoja de Trabajo para listado'!$CD$155:$CD$1048576,0),MATCH((CUADRO!M$5&amp;$E526),'Hoja de Trabajo para listado'!$CD$151:$DC$151,0)),0)</f>
        <v>0</v>
      </c>
      <c r="N526" s="255">
        <f ca="1">+IFERROR(INDEX('Hoja de Trabajo para listado'!$A$155:$Z$1048576,MATCH($A526,'Hoja de Trabajo para listado'!$A$155:$A$1048576,0),MATCH((CUADRO!N$5&amp;$E526),'Hoja de Trabajo para listado'!$A$151:$Z$151,0)),0)+IFERROR(INDEX('Hoja de Trabajo para listado'!$AB$155:$BA$1048576,MATCH($A526,'Hoja de Trabajo para listado'!$AB$155:$AB$1048576,0),MATCH((CUADRO!N$5&amp;$E526),'Hoja de Trabajo para listado'!$AB$151:$BA$151,0)),0)+IFERROR(INDEX('Hoja de Trabajo para listado'!$BC$155:$CB$1048576,MATCH($A526,'Hoja de Trabajo para listado'!$BC$155:$BC$1048576,0),MATCH((CUADRO!N$5&amp;$E526),'Hoja de Trabajo para listado'!$BC$151:$CB$151,0)),0)+IFERROR(INDEX('Hoja de Trabajo para listado'!$DE$153:$DG$274,MATCH($A526,'Hoja de Trabajo para listado'!$DE$153:$DE$1048576,0),MATCH((CUADRO!N$5&amp;$E526),'Hoja de Trabajo para listado'!$DE$151:$DG$151,0)),0)+IFERROR(INDEX('Hoja de Trabajo para listado'!$CD$155:$DC$1048576,MATCH($A526,'Hoja de Trabajo para listado'!$CD$155:$CD$1048576,0),MATCH((CUADRO!N$5&amp;$E526),'Hoja de Trabajo para listado'!$CD$151:$DC$151,0)),0)</f>
        <v>0</v>
      </c>
      <c r="O526" s="255">
        <f ca="1">+IFERROR(INDEX('Hoja de Trabajo para listado'!$A$155:$Z$1048576,MATCH($A526,'Hoja de Trabajo para listado'!$A$155:$A$1048576,0),MATCH((CUADRO!O$5&amp;$E526),'Hoja de Trabajo para listado'!$A$151:$Z$151,0)),0)+IFERROR(INDEX('Hoja de Trabajo para listado'!$AB$155:$BA$1048576,MATCH($A526,'Hoja de Trabajo para listado'!$AB$155:$AB$1048576,0),MATCH((CUADRO!O$5&amp;$E526),'Hoja de Trabajo para listado'!$AB$151:$BA$151,0)),0)+IFERROR(INDEX('Hoja de Trabajo para listado'!$BC$155:$CB$1048576,MATCH($A526,'Hoja de Trabajo para listado'!$BC$155:$BC$1048576,0),MATCH((CUADRO!O$5&amp;$E526),'Hoja de Trabajo para listado'!$BC$151:$CB$151,0)),0)+IFERROR(INDEX('Hoja de Trabajo para listado'!$DE$153:$DG$274,MATCH($A526,'Hoja de Trabajo para listado'!$DE$153:$DE$1048576,0),MATCH((CUADRO!O$5&amp;$E526),'Hoja de Trabajo para listado'!$DE$151:$DG$151,0)),0)+IFERROR(INDEX('Hoja de Trabajo para listado'!$CD$155:$DC$1048576,MATCH($A526,'Hoja de Trabajo para listado'!$CD$155:$CD$1048576,0),MATCH((CUADRO!O$5&amp;$E526),'Hoja de Trabajo para listado'!$CD$151:$DC$151,0)),0)</f>
        <v>0</v>
      </c>
      <c r="P526" s="255">
        <f ca="1">+IFERROR(INDEX('Hoja de Trabajo para listado'!$A$155:$Z$1048576,MATCH($A526,'Hoja de Trabajo para listado'!$A$155:$A$1048576,0),MATCH((CUADRO!P$5&amp;$E526),'Hoja de Trabajo para listado'!$A$151:$Z$151,0)),0)+IFERROR(INDEX('Hoja de Trabajo para listado'!$AB$155:$BA$1048576,MATCH($A526,'Hoja de Trabajo para listado'!$AB$155:$AB$1048576,0),MATCH((CUADRO!P$5&amp;$E526),'Hoja de Trabajo para listado'!$AB$151:$BA$151,0)),0)+IFERROR(INDEX('Hoja de Trabajo para listado'!$BC$155:$CB$1048576,MATCH($A526,'Hoja de Trabajo para listado'!$BC$155:$BC$1048576,0),MATCH((CUADRO!P$5&amp;$E526),'Hoja de Trabajo para listado'!$BC$151:$CB$151,0)),0)+IFERROR(INDEX('Hoja de Trabajo para listado'!$DE$153:$DG$274,MATCH($A526,'Hoja de Trabajo para listado'!$DE$153:$DE$1048576,0),MATCH((CUADRO!P$5&amp;$E526),'Hoja de Trabajo para listado'!$DE$151:$DG$151,0)),0)+IFERROR(INDEX('Hoja de Trabajo para listado'!$CD$155:$DC$1048576,MATCH($A526,'Hoja de Trabajo para listado'!$CD$155:$CD$1048576,0),MATCH((CUADRO!P$5&amp;$E526),'Hoja de Trabajo para listado'!$CD$151:$DC$151,0)),0)</f>
        <v>0</v>
      </c>
      <c r="Q526" s="255">
        <f ca="1">+IFERROR(INDEX('Hoja de Trabajo para listado'!$A$155:$Z$1048576,MATCH($A526,'Hoja de Trabajo para listado'!$A$155:$A$1048576,0),MATCH((CUADRO!Q$5&amp;$E526),'Hoja de Trabajo para listado'!$A$151:$Z$151,0)),0)+IFERROR(INDEX('Hoja de Trabajo para listado'!$AB$155:$BA$1048576,MATCH($A526,'Hoja de Trabajo para listado'!$AB$155:$AB$1048576,0),MATCH((CUADRO!Q$5&amp;$E526),'Hoja de Trabajo para listado'!$AB$151:$BA$151,0)),0)+IFERROR(INDEX('Hoja de Trabajo para listado'!$BC$155:$CB$1048576,MATCH($A526,'Hoja de Trabajo para listado'!$BC$155:$BC$1048576,0),MATCH((CUADRO!Q$5&amp;$E526),'Hoja de Trabajo para listado'!$BC$151:$CB$151,0)),0)+IFERROR(INDEX('Hoja de Trabajo para listado'!$DE$153:$DG$274,MATCH($A526,'Hoja de Trabajo para listado'!$DE$153:$DE$1048576,0),MATCH((CUADRO!Q$5&amp;$E526),'Hoja de Trabajo para listado'!$DE$151:$DG$151,0)),0)+IFERROR(INDEX('Hoja de Trabajo para listado'!$CD$155:$DC$1048576,MATCH($A526,'Hoja de Trabajo para listado'!$CD$155:$CD$1048576,0),MATCH((CUADRO!Q$5&amp;$E526),'Hoja de Trabajo para listado'!$CD$151:$DC$151,0)),0)</f>
        <v>0</v>
      </c>
      <c r="R526" s="255">
        <f t="shared" ca="1" si="16"/>
        <v>0</v>
      </c>
      <c r="S526" s="262"/>
      <c r="T526" s="255">
        <f ca="1">+T527</f>
        <v>0</v>
      </c>
      <c r="U526" s="254">
        <f t="shared" si="17"/>
        <v>1</v>
      </c>
      <c r="V526" s="362" t="str">
        <f>+VLOOKUP(A526,bd_lista!$A$3:$E$590,5,FALSE)</f>
        <v>Gobiernos Autonomos Municipales</v>
      </c>
      <c r="W526" s="361" t="str">
        <f>+V526</f>
        <v>Gobiernos Autonomos Municipales</v>
      </c>
      <c r="X526" s="254">
        <f>+VLOOKUP(A526,[2]Sheet1!$A$13:$D$744,4,FALSE)</f>
        <v>0</v>
      </c>
      <c r="Y526" s="254" t="e">
        <f>+VLOOKUP(X526,bd_lista!$A$3:$C$590,3,FALSE)</f>
        <v>#N/A</v>
      </c>
      <c r="Z526" s="316">
        <f>+X526</f>
        <v>0</v>
      </c>
      <c r="AA526" s="317" t="e">
        <f>+Y526</f>
        <v>#N/A</v>
      </c>
    </row>
    <row r="527" spans="1:27" customFormat="1" ht="15" hidden="1" customHeight="1">
      <c r="A527" s="32">
        <v>1239</v>
      </c>
      <c r="B527" s="307"/>
      <c r="C527" s="259" t="str">
        <f>+VLOOKUP(A527,bd_lista!$A$3:$C$590,3,FALSE)</f>
        <v>Gobierno Autónomo Municipal de Caquiaviri</v>
      </c>
      <c r="D527" s="362"/>
      <c r="E527" s="256" t="s">
        <v>1314</v>
      </c>
      <c r="F527" s="255">
        <f ca="1">+IFERROR(INDEX('Hoja de Trabajo para listado'!$A$155:$Z$1048576,MATCH($A527,'Hoja de Trabajo para listado'!$A$155:$A$1048576,0),MATCH((CUADRO!F$5&amp;$E527),'Hoja de Trabajo para listado'!$A$151:$Z$151,0)),0)+IFERROR(INDEX('Hoja de Trabajo para listado'!$AB$155:$BA$1048576,MATCH($A527,'Hoja de Trabajo para listado'!$AB$155:$AB$1048576,0),MATCH((CUADRO!F$5&amp;$E527),'Hoja de Trabajo para listado'!$AB$151:$BA$151,0)),0)+IFERROR(INDEX('Hoja de Trabajo para listado'!$BC$155:$CB$1048576,MATCH($A527,'Hoja de Trabajo para listado'!$BC$155:$BC$1048576,0),MATCH((CUADRO!F$5&amp;$E527),'Hoja de Trabajo para listado'!$BC$151:$CB$151,0)),0)+IFERROR(INDEX('Hoja de Trabajo para listado'!$DE$153:$DG$274,MATCH($A527,'Hoja de Trabajo para listado'!$DE$153:$DE$1048576,0),MATCH((CUADRO!F$5&amp;$E527),'Hoja de Trabajo para listado'!$DE$151:$DG$151,0)),0)+IFERROR(INDEX('Hoja de Trabajo para listado'!$CD$155:$DC$1048576,MATCH($A527,'Hoja de Trabajo para listado'!$CD$155:$CD$1048576,0),MATCH((CUADRO!F$5&amp;$E527),'Hoja de Trabajo para listado'!$CD$151:$DC$151,0)),0)</f>
        <v>0</v>
      </c>
      <c r="G527" s="255">
        <f ca="1">+IFERROR(INDEX('Hoja de Trabajo para listado'!$A$155:$Z$1048576,MATCH($A527,'Hoja de Trabajo para listado'!$A$155:$A$1048576,0),MATCH((CUADRO!G$5&amp;$E527),'Hoja de Trabajo para listado'!$A$151:$Z$151,0)),0)+IFERROR(INDEX('Hoja de Trabajo para listado'!$AB$155:$BA$1048576,MATCH($A527,'Hoja de Trabajo para listado'!$AB$155:$AB$1048576,0),MATCH((CUADRO!G$5&amp;$E527),'Hoja de Trabajo para listado'!$AB$151:$BA$151,0)),0)+IFERROR(INDEX('Hoja de Trabajo para listado'!$BC$155:$CB$1048576,MATCH($A527,'Hoja de Trabajo para listado'!$BC$155:$BC$1048576,0),MATCH((CUADRO!G$5&amp;$E527),'Hoja de Trabajo para listado'!$BC$151:$CB$151,0)),0)+IFERROR(INDEX('Hoja de Trabajo para listado'!$DE$153:$DG$274,MATCH($A527,'Hoja de Trabajo para listado'!$DE$153:$DE$1048576,0),MATCH((CUADRO!G$5&amp;$E527),'Hoja de Trabajo para listado'!$DE$151:$DG$151,0)),0)+IFERROR(INDEX('Hoja de Trabajo para listado'!$CD$155:$DC$1048576,MATCH($A527,'Hoja de Trabajo para listado'!$CD$155:$CD$1048576,0),MATCH((CUADRO!G$5&amp;$E527),'Hoja de Trabajo para listado'!$CD$151:$DC$151,0)),0)</f>
        <v>0</v>
      </c>
      <c r="H527" s="255">
        <f ca="1">+IFERROR(INDEX('Hoja de Trabajo para listado'!$A$155:$Z$1048576,MATCH($A527,'Hoja de Trabajo para listado'!$A$155:$A$1048576,0),MATCH((CUADRO!H$5&amp;$E527),'Hoja de Trabajo para listado'!$A$151:$Z$151,0)),0)+IFERROR(INDEX('Hoja de Trabajo para listado'!$AB$155:$BA$1048576,MATCH($A527,'Hoja de Trabajo para listado'!$AB$155:$AB$1048576,0),MATCH((CUADRO!H$5&amp;$E527),'Hoja de Trabajo para listado'!$AB$151:$BA$151,0)),0)+IFERROR(INDEX('Hoja de Trabajo para listado'!$BC$155:$CB$1048576,MATCH($A527,'Hoja de Trabajo para listado'!$BC$155:$BC$1048576,0),MATCH((CUADRO!H$5&amp;$E527),'Hoja de Trabajo para listado'!$BC$151:$CB$151,0)),0)+IFERROR(INDEX('Hoja de Trabajo para listado'!$DE$153:$DG$274,MATCH($A527,'Hoja de Trabajo para listado'!$DE$153:$DE$1048576,0),MATCH((CUADRO!H$5&amp;$E527),'Hoja de Trabajo para listado'!$DE$151:$DG$151,0)),0)+IFERROR(INDEX('Hoja de Trabajo para listado'!$CD$155:$DC$1048576,MATCH($A527,'Hoja de Trabajo para listado'!$CD$155:$CD$1048576,0),MATCH((CUADRO!H$5&amp;$E527),'Hoja de Trabajo para listado'!$CD$151:$DC$151,0)),0)</f>
        <v>0</v>
      </c>
      <c r="I527" s="255">
        <f ca="1">+IFERROR(INDEX('Hoja de Trabajo para listado'!$A$155:$Z$1048576,MATCH($A527,'Hoja de Trabajo para listado'!$A$155:$A$1048576,0),MATCH((CUADRO!I$5&amp;$E527),'Hoja de Trabajo para listado'!$A$151:$Z$151,0)),0)+IFERROR(INDEX('Hoja de Trabajo para listado'!$AB$155:$BA$1048576,MATCH($A527,'Hoja de Trabajo para listado'!$AB$155:$AB$1048576,0),MATCH((CUADRO!I$5&amp;$E527),'Hoja de Trabajo para listado'!$AB$151:$BA$151,0)),0)+IFERROR(INDEX('Hoja de Trabajo para listado'!$BC$155:$CB$1048576,MATCH($A527,'Hoja de Trabajo para listado'!$BC$155:$BC$1048576,0),MATCH((CUADRO!I$5&amp;$E527),'Hoja de Trabajo para listado'!$BC$151:$CB$151,0)),0)+IFERROR(INDEX('Hoja de Trabajo para listado'!$DE$153:$DG$274,MATCH($A527,'Hoja de Trabajo para listado'!$DE$153:$DE$1048576,0),MATCH((CUADRO!I$5&amp;$E527),'Hoja de Trabajo para listado'!$DE$151:$DG$151,0)),0)+IFERROR(INDEX('Hoja de Trabajo para listado'!$CD$155:$DC$1048576,MATCH($A527,'Hoja de Trabajo para listado'!$CD$155:$CD$1048576,0),MATCH((CUADRO!I$5&amp;$E527),'Hoja de Trabajo para listado'!$CD$151:$DC$151,0)),0)</f>
        <v>0</v>
      </c>
      <c r="J527" s="255">
        <f ca="1">+IFERROR(INDEX('Hoja de Trabajo para listado'!$A$155:$Z$1048576,MATCH($A527,'Hoja de Trabajo para listado'!$A$155:$A$1048576,0),MATCH((CUADRO!J$5&amp;$E527),'Hoja de Trabajo para listado'!$A$151:$Z$151,0)),0)+IFERROR(INDEX('Hoja de Trabajo para listado'!$AB$155:$BA$1048576,MATCH($A527,'Hoja de Trabajo para listado'!$AB$155:$AB$1048576,0),MATCH((CUADRO!J$5&amp;$E527),'Hoja de Trabajo para listado'!$AB$151:$BA$151,0)),0)+IFERROR(INDEX('Hoja de Trabajo para listado'!$BC$155:$CB$1048576,MATCH($A527,'Hoja de Trabajo para listado'!$BC$155:$BC$1048576,0),MATCH((CUADRO!J$5&amp;$E527),'Hoja de Trabajo para listado'!$BC$151:$CB$151,0)),0)+IFERROR(INDEX('Hoja de Trabajo para listado'!$DE$153:$DG$274,MATCH($A527,'Hoja de Trabajo para listado'!$DE$153:$DE$1048576,0),MATCH((CUADRO!J$5&amp;$E527),'Hoja de Trabajo para listado'!$DE$151:$DG$151,0)),0)+IFERROR(INDEX('Hoja de Trabajo para listado'!$CD$155:$DC$1048576,MATCH($A527,'Hoja de Trabajo para listado'!$CD$155:$CD$1048576,0),MATCH((CUADRO!J$5&amp;$E527),'Hoja de Trabajo para listado'!$CD$151:$DC$151,0)),0)</f>
        <v>0</v>
      </c>
      <c r="K527" s="255">
        <f ca="1">+IFERROR(INDEX('Hoja de Trabajo para listado'!$A$155:$Z$1048576,MATCH($A527,'Hoja de Trabajo para listado'!$A$155:$A$1048576,0),MATCH((CUADRO!K$5&amp;$E527),'Hoja de Trabajo para listado'!$A$151:$Z$151,0)),0)+IFERROR(INDEX('Hoja de Trabajo para listado'!$AB$155:$BA$1048576,MATCH($A527,'Hoja de Trabajo para listado'!$AB$155:$AB$1048576,0),MATCH((CUADRO!K$5&amp;$E527),'Hoja de Trabajo para listado'!$AB$151:$BA$151,0)),0)+IFERROR(INDEX('Hoja de Trabajo para listado'!$BC$155:$CB$1048576,MATCH($A527,'Hoja de Trabajo para listado'!$BC$155:$BC$1048576,0),MATCH((CUADRO!K$5&amp;$E527),'Hoja de Trabajo para listado'!$BC$151:$CB$151,0)),0)+IFERROR(INDEX('Hoja de Trabajo para listado'!$DE$153:$DG$274,MATCH($A527,'Hoja de Trabajo para listado'!$DE$153:$DE$1048576,0),MATCH((CUADRO!K$5&amp;$E527),'Hoja de Trabajo para listado'!$DE$151:$DG$151,0)),0)+IFERROR(INDEX('Hoja de Trabajo para listado'!$CD$155:$DC$1048576,MATCH($A527,'Hoja de Trabajo para listado'!$CD$155:$CD$1048576,0),MATCH((CUADRO!K$5&amp;$E527),'Hoja de Trabajo para listado'!$CD$151:$DC$151,0)),0)</f>
        <v>0</v>
      </c>
      <c r="L527" s="255">
        <f ca="1">+IFERROR(INDEX('Hoja de Trabajo para listado'!$A$155:$Z$1048576,MATCH($A527,'Hoja de Trabajo para listado'!$A$155:$A$1048576,0),MATCH((CUADRO!L$5&amp;$E527),'Hoja de Trabajo para listado'!$A$151:$Z$151,0)),0)+IFERROR(INDEX('Hoja de Trabajo para listado'!$AB$155:$BA$1048576,MATCH($A527,'Hoja de Trabajo para listado'!$AB$155:$AB$1048576,0),MATCH((CUADRO!L$5&amp;$E527),'Hoja de Trabajo para listado'!$AB$151:$BA$151,0)),0)+IFERROR(INDEX('Hoja de Trabajo para listado'!$BC$155:$CB$1048576,MATCH($A527,'Hoja de Trabajo para listado'!$BC$155:$BC$1048576,0),MATCH((CUADRO!L$5&amp;$E527),'Hoja de Trabajo para listado'!$BC$151:$CB$151,0)),0)+IFERROR(INDEX('Hoja de Trabajo para listado'!$DE$153:$DG$274,MATCH($A527,'Hoja de Trabajo para listado'!$DE$153:$DE$1048576,0),MATCH((CUADRO!L$5&amp;$E527),'Hoja de Trabajo para listado'!$DE$151:$DG$151,0)),0)+IFERROR(INDEX('Hoja de Trabajo para listado'!$CD$155:$DC$1048576,MATCH($A527,'Hoja de Trabajo para listado'!$CD$155:$CD$1048576,0),MATCH((CUADRO!L$5&amp;$E527),'Hoja de Trabajo para listado'!$CD$151:$DC$151,0)),0)</f>
        <v>0</v>
      </c>
      <c r="M527" s="255">
        <f ca="1">+IFERROR(INDEX('Hoja de Trabajo para listado'!$A$155:$Z$1048576,MATCH($A527,'Hoja de Trabajo para listado'!$A$155:$A$1048576,0),MATCH((CUADRO!M$5&amp;$E527),'Hoja de Trabajo para listado'!$A$151:$Z$151,0)),0)+IFERROR(INDEX('Hoja de Trabajo para listado'!$AB$155:$BA$1048576,MATCH($A527,'Hoja de Trabajo para listado'!$AB$155:$AB$1048576,0),MATCH((CUADRO!M$5&amp;$E527),'Hoja de Trabajo para listado'!$AB$151:$BA$151,0)),0)+IFERROR(INDEX('Hoja de Trabajo para listado'!$BC$155:$CB$1048576,MATCH($A527,'Hoja de Trabajo para listado'!$BC$155:$BC$1048576,0),MATCH((CUADRO!M$5&amp;$E527),'Hoja de Trabajo para listado'!$BC$151:$CB$151,0)),0)+IFERROR(INDEX('Hoja de Trabajo para listado'!$DE$153:$DG$274,MATCH($A527,'Hoja de Trabajo para listado'!$DE$153:$DE$1048576,0),MATCH((CUADRO!M$5&amp;$E527),'Hoja de Trabajo para listado'!$DE$151:$DG$151,0)),0)+IFERROR(INDEX('Hoja de Trabajo para listado'!$CD$155:$DC$1048576,MATCH($A527,'Hoja de Trabajo para listado'!$CD$155:$CD$1048576,0),MATCH((CUADRO!M$5&amp;$E527),'Hoja de Trabajo para listado'!$CD$151:$DC$151,0)),0)</f>
        <v>0</v>
      </c>
      <c r="N527" s="255">
        <f ca="1">+IFERROR(INDEX('Hoja de Trabajo para listado'!$A$155:$Z$1048576,MATCH($A527,'Hoja de Trabajo para listado'!$A$155:$A$1048576,0),MATCH((CUADRO!N$5&amp;$E527),'Hoja de Trabajo para listado'!$A$151:$Z$151,0)),0)+IFERROR(INDEX('Hoja de Trabajo para listado'!$AB$155:$BA$1048576,MATCH($A527,'Hoja de Trabajo para listado'!$AB$155:$AB$1048576,0),MATCH((CUADRO!N$5&amp;$E527),'Hoja de Trabajo para listado'!$AB$151:$BA$151,0)),0)+IFERROR(INDEX('Hoja de Trabajo para listado'!$BC$155:$CB$1048576,MATCH($A527,'Hoja de Trabajo para listado'!$BC$155:$BC$1048576,0),MATCH((CUADRO!N$5&amp;$E527),'Hoja de Trabajo para listado'!$BC$151:$CB$151,0)),0)+IFERROR(INDEX('Hoja de Trabajo para listado'!$DE$153:$DG$274,MATCH($A527,'Hoja de Trabajo para listado'!$DE$153:$DE$1048576,0),MATCH((CUADRO!N$5&amp;$E527),'Hoja de Trabajo para listado'!$DE$151:$DG$151,0)),0)+IFERROR(INDEX('Hoja de Trabajo para listado'!$CD$155:$DC$1048576,MATCH($A527,'Hoja de Trabajo para listado'!$CD$155:$CD$1048576,0),MATCH((CUADRO!N$5&amp;$E527),'Hoja de Trabajo para listado'!$CD$151:$DC$151,0)),0)</f>
        <v>0</v>
      </c>
      <c r="O527" s="255">
        <f ca="1">+IFERROR(INDEX('Hoja de Trabajo para listado'!$A$155:$Z$1048576,MATCH($A527,'Hoja de Trabajo para listado'!$A$155:$A$1048576,0),MATCH((CUADRO!O$5&amp;$E527),'Hoja de Trabajo para listado'!$A$151:$Z$151,0)),0)+IFERROR(INDEX('Hoja de Trabajo para listado'!$AB$155:$BA$1048576,MATCH($A527,'Hoja de Trabajo para listado'!$AB$155:$AB$1048576,0),MATCH((CUADRO!O$5&amp;$E527),'Hoja de Trabajo para listado'!$AB$151:$BA$151,0)),0)+IFERROR(INDEX('Hoja de Trabajo para listado'!$BC$155:$CB$1048576,MATCH($A527,'Hoja de Trabajo para listado'!$BC$155:$BC$1048576,0),MATCH((CUADRO!O$5&amp;$E527),'Hoja de Trabajo para listado'!$BC$151:$CB$151,0)),0)+IFERROR(INDEX('Hoja de Trabajo para listado'!$DE$153:$DG$274,MATCH($A527,'Hoja de Trabajo para listado'!$DE$153:$DE$1048576,0),MATCH((CUADRO!O$5&amp;$E527),'Hoja de Trabajo para listado'!$DE$151:$DG$151,0)),0)+IFERROR(INDEX('Hoja de Trabajo para listado'!$CD$155:$DC$1048576,MATCH($A527,'Hoja de Trabajo para listado'!$CD$155:$CD$1048576,0),MATCH((CUADRO!O$5&amp;$E527),'Hoja de Trabajo para listado'!$CD$151:$DC$151,0)),0)</f>
        <v>0</v>
      </c>
      <c r="P527" s="255">
        <f ca="1">+IFERROR(INDEX('Hoja de Trabajo para listado'!$A$155:$Z$1048576,MATCH($A527,'Hoja de Trabajo para listado'!$A$155:$A$1048576,0),MATCH((CUADRO!P$5&amp;$E527),'Hoja de Trabajo para listado'!$A$151:$Z$151,0)),0)+IFERROR(INDEX('Hoja de Trabajo para listado'!$AB$155:$BA$1048576,MATCH($A527,'Hoja de Trabajo para listado'!$AB$155:$AB$1048576,0),MATCH((CUADRO!P$5&amp;$E527),'Hoja de Trabajo para listado'!$AB$151:$BA$151,0)),0)+IFERROR(INDEX('Hoja de Trabajo para listado'!$BC$155:$CB$1048576,MATCH($A527,'Hoja de Trabajo para listado'!$BC$155:$BC$1048576,0),MATCH((CUADRO!P$5&amp;$E527),'Hoja de Trabajo para listado'!$BC$151:$CB$151,0)),0)+IFERROR(INDEX('Hoja de Trabajo para listado'!$DE$153:$DG$274,MATCH($A527,'Hoja de Trabajo para listado'!$DE$153:$DE$1048576,0),MATCH((CUADRO!P$5&amp;$E527),'Hoja de Trabajo para listado'!$DE$151:$DG$151,0)),0)+IFERROR(INDEX('Hoja de Trabajo para listado'!$CD$155:$DC$1048576,MATCH($A527,'Hoja de Trabajo para listado'!$CD$155:$CD$1048576,0),MATCH((CUADRO!P$5&amp;$E527),'Hoja de Trabajo para listado'!$CD$151:$DC$151,0)),0)</f>
        <v>0</v>
      </c>
      <c r="Q527" s="255">
        <f ca="1">+IFERROR(INDEX('Hoja de Trabajo para listado'!$A$155:$Z$1048576,MATCH($A527,'Hoja de Trabajo para listado'!$A$155:$A$1048576,0),MATCH((CUADRO!Q$5&amp;$E527),'Hoja de Trabajo para listado'!$A$151:$Z$151,0)),0)+IFERROR(INDEX('Hoja de Trabajo para listado'!$AB$155:$BA$1048576,MATCH($A527,'Hoja de Trabajo para listado'!$AB$155:$AB$1048576,0),MATCH((CUADRO!Q$5&amp;$E527),'Hoja de Trabajo para listado'!$AB$151:$BA$151,0)),0)+IFERROR(INDEX('Hoja de Trabajo para listado'!$BC$155:$CB$1048576,MATCH($A527,'Hoja de Trabajo para listado'!$BC$155:$BC$1048576,0),MATCH((CUADRO!Q$5&amp;$E527),'Hoja de Trabajo para listado'!$BC$151:$CB$151,0)),0)+IFERROR(INDEX('Hoja de Trabajo para listado'!$DE$153:$DG$274,MATCH($A527,'Hoja de Trabajo para listado'!$DE$153:$DE$1048576,0),MATCH((CUADRO!Q$5&amp;$E527),'Hoja de Trabajo para listado'!$DE$151:$DG$151,0)),0)+IFERROR(INDEX('Hoja de Trabajo para listado'!$CD$155:$DC$1048576,MATCH($A527,'Hoja de Trabajo para listado'!$CD$155:$CD$1048576,0),MATCH((CUADRO!Q$5&amp;$E527),'Hoja de Trabajo para listado'!$CD$151:$DC$151,0)),0)</f>
        <v>0</v>
      </c>
      <c r="R527" s="255">
        <f t="shared" ca="1" si="16"/>
        <v>0</v>
      </c>
      <c r="S527" s="262">
        <f ca="1">+R526+R527</f>
        <v>0</v>
      </c>
      <c r="T527" s="255">
        <f ca="1">+S527</f>
        <v>0</v>
      </c>
      <c r="U527" s="254">
        <f t="shared" si="17"/>
        <v>2</v>
      </c>
      <c r="V527" s="362" t="str">
        <f>+VLOOKUP(A527,bd_lista!$A$3:$E$590,5,FALSE)</f>
        <v>Gobiernos Autonomos Municipales</v>
      </c>
      <c r="W527" s="362"/>
      <c r="X527" s="254">
        <f>+VLOOKUP(A527,[2]Sheet1!$A$13:$D$744,4,FALSE)</f>
        <v>0</v>
      </c>
      <c r="Y527" s="254" t="e">
        <f>+VLOOKUP(X527,bd_lista!$A$3:$C$590,3,FALSE)</f>
        <v>#N/A</v>
      </c>
      <c r="Z527" s="314"/>
      <c r="AA527" s="315"/>
    </row>
    <row r="528" spans="1:27" customFormat="1" ht="15" hidden="1" customHeight="1">
      <c r="A528" s="32">
        <v>1240</v>
      </c>
      <c r="B528" s="306">
        <f>+A528</f>
        <v>1240</v>
      </c>
      <c r="C528" s="259" t="str">
        <f>+VLOOKUP(A528,bd_lista!$A$3:$C$590,3,FALSE)</f>
        <v>Gobierno Autónomo Municipal de Calacoto</v>
      </c>
      <c r="D528" s="361" t="str">
        <f>+C528</f>
        <v>Gobierno Autónomo Municipal de Calacoto</v>
      </c>
      <c r="E528" s="254" t="s">
        <v>1313</v>
      </c>
      <c r="F528" s="255">
        <f ca="1">+IFERROR(INDEX('Hoja de Trabajo para listado'!$A$155:$Z$1048576,MATCH($A528,'Hoja de Trabajo para listado'!$A$155:$A$1048576,0),MATCH((CUADRO!F$5&amp;$E528),'Hoja de Trabajo para listado'!$A$151:$Z$151,0)),0)+IFERROR(INDEX('Hoja de Trabajo para listado'!$AB$155:$BA$1048576,MATCH($A528,'Hoja de Trabajo para listado'!$AB$155:$AB$1048576,0),MATCH((CUADRO!F$5&amp;$E528),'Hoja de Trabajo para listado'!$AB$151:$BA$151,0)),0)+IFERROR(INDEX('Hoja de Trabajo para listado'!$BC$155:$CB$1048576,MATCH($A528,'Hoja de Trabajo para listado'!$BC$155:$BC$1048576,0),MATCH((CUADRO!F$5&amp;$E528),'Hoja de Trabajo para listado'!$BC$151:$CB$151,0)),0)+IFERROR(INDEX('Hoja de Trabajo para listado'!$DE$153:$DG$274,MATCH($A528,'Hoja de Trabajo para listado'!$DE$153:$DE$1048576,0),MATCH((CUADRO!F$5&amp;$E528),'Hoja de Trabajo para listado'!$DE$151:$DG$151,0)),0)+IFERROR(INDEX('Hoja de Trabajo para listado'!$CD$155:$DC$1048576,MATCH($A528,'Hoja de Trabajo para listado'!$CD$155:$CD$1048576,0),MATCH((CUADRO!F$5&amp;$E528),'Hoja de Trabajo para listado'!$CD$151:$DC$151,0)),0)</f>
        <v>0</v>
      </c>
      <c r="G528" s="255">
        <f ca="1">+IFERROR(INDEX('Hoja de Trabajo para listado'!$A$155:$Z$1048576,MATCH($A528,'Hoja de Trabajo para listado'!$A$155:$A$1048576,0),MATCH((CUADRO!G$5&amp;$E528),'Hoja de Trabajo para listado'!$A$151:$Z$151,0)),0)+IFERROR(INDEX('Hoja de Trabajo para listado'!$AB$155:$BA$1048576,MATCH($A528,'Hoja de Trabajo para listado'!$AB$155:$AB$1048576,0),MATCH((CUADRO!G$5&amp;$E528),'Hoja de Trabajo para listado'!$AB$151:$BA$151,0)),0)+IFERROR(INDEX('Hoja de Trabajo para listado'!$BC$155:$CB$1048576,MATCH($A528,'Hoja de Trabajo para listado'!$BC$155:$BC$1048576,0),MATCH((CUADRO!G$5&amp;$E528),'Hoja de Trabajo para listado'!$BC$151:$CB$151,0)),0)+IFERROR(INDEX('Hoja de Trabajo para listado'!$DE$153:$DG$274,MATCH($A528,'Hoja de Trabajo para listado'!$DE$153:$DE$1048576,0),MATCH((CUADRO!G$5&amp;$E528),'Hoja de Trabajo para listado'!$DE$151:$DG$151,0)),0)+IFERROR(INDEX('Hoja de Trabajo para listado'!$CD$155:$DC$1048576,MATCH($A528,'Hoja de Trabajo para listado'!$CD$155:$CD$1048576,0),MATCH((CUADRO!G$5&amp;$E528),'Hoja de Trabajo para listado'!$CD$151:$DC$151,0)),0)</f>
        <v>0</v>
      </c>
      <c r="H528" s="255">
        <f ca="1">+IFERROR(INDEX('Hoja de Trabajo para listado'!$A$155:$Z$1048576,MATCH($A528,'Hoja de Trabajo para listado'!$A$155:$A$1048576,0),MATCH((CUADRO!H$5&amp;$E528),'Hoja de Trabajo para listado'!$A$151:$Z$151,0)),0)+IFERROR(INDEX('Hoja de Trabajo para listado'!$AB$155:$BA$1048576,MATCH($A528,'Hoja de Trabajo para listado'!$AB$155:$AB$1048576,0),MATCH((CUADRO!H$5&amp;$E528),'Hoja de Trabajo para listado'!$AB$151:$BA$151,0)),0)+IFERROR(INDEX('Hoja de Trabajo para listado'!$BC$155:$CB$1048576,MATCH($A528,'Hoja de Trabajo para listado'!$BC$155:$BC$1048576,0),MATCH((CUADRO!H$5&amp;$E528),'Hoja de Trabajo para listado'!$BC$151:$CB$151,0)),0)+IFERROR(INDEX('Hoja de Trabajo para listado'!$DE$153:$DG$274,MATCH($A528,'Hoja de Trabajo para listado'!$DE$153:$DE$1048576,0),MATCH((CUADRO!H$5&amp;$E528),'Hoja de Trabajo para listado'!$DE$151:$DG$151,0)),0)+IFERROR(INDEX('Hoja de Trabajo para listado'!$CD$155:$DC$1048576,MATCH($A528,'Hoja de Trabajo para listado'!$CD$155:$CD$1048576,0),MATCH((CUADRO!H$5&amp;$E528),'Hoja de Trabajo para listado'!$CD$151:$DC$151,0)),0)</f>
        <v>0</v>
      </c>
      <c r="I528" s="255">
        <f ca="1">+IFERROR(INDEX('Hoja de Trabajo para listado'!$A$155:$Z$1048576,MATCH($A528,'Hoja de Trabajo para listado'!$A$155:$A$1048576,0),MATCH((CUADRO!I$5&amp;$E528),'Hoja de Trabajo para listado'!$A$151:$Z$151,0)),0)+IFERROR(INDEX('Hoja de Trabajo para listado'!$AB$155:$BA$1048576,MATCH($A528,'Hoja de Trabajo para listado'!$AB$155:$AB$1048576,0),MATCH((CUADRO!I$5&amp;$E528),'Hoja de Trabajo para listado'!$AB$151:$BA$151,0)),0)+IFERROR(INDEX('Hoja de Trabajo para listado'!$BC$155:$CB$1048576,MATCH($A528,'Hoja de Trabajo para listado'!$BC$155:$BC$1048576,0),MATCH((CUADRO!I$5&amp;$E528),'Hoja de Trabajo para listado'!$BC$151:$CB$151,0)),0)+IFERROR(INDEX('Hoja de Trabajo para listado'!$DE$153:$DG$274,MATCH($A528,'Hoja de Trabajo para listado'!$DE$153:$DE$1048576,0),MATCH((CUADRO!I$5&amp;$E528),'Hoja de Trabajo para listado'!$DE$151:$DG$151,0)),0)+IFERROR(INDEX('Hoja de Trabajo para listado'!$CD$155:$DC$1048576,MATCH($A528,'Hoja de Trabajo para listado'!$CD$155:$CD$1048576,0),MATCH((CUADRO!I$5&amp;$E528),'Hoja de Trabajo para listado'!$CD$151:$DC$151,0)),0)</f>
        <v>0</v>
      </c>
      <c r="J528" s="255">
        <f ca="1">+IFERROR(INDEX('Hoja de Trabajo para listado'!$A$155:$Z$1048576,MATCH($A528,'Hoja de Trabajo para listado'!$A$155:$A$1048576,0),MATCH((CUADRO!J$5&amp;$E528),'Hoja de Trabajo para listado'!$A$151:$Z$151,0)),0)+IFERROR(INDEX('Hoja de Trabajo para listado'!$AB$155:$BA$1048576,MATCH($A528,'Hoja de Trabajo para listado'!$AB$155:$AB$1048576,0),MATCH((CUADRO!J$5&amp;$E528),'Hoja de Trabajo para listado'!$AB$151:$BA$151,0)),0)+IFERROR(INDEX('Hoja de Trabajo para listado'!$BC$155:$CB$1048576,MATCH($A528,'Hoja de Trabajo para listado'!$BC$155:$BC$1048576,0),MATCH((CUADRO!J$5&amp;$E528),'Hoja de Trabajo para listado'!$BC$151:$CB$151,0)),0)+IFERROR(INDEX('Hoja de Trabajo para listado'!$DE$153:$DG$274,MATCH($A528,'Hoja de Trabajo para listado'!$DE$153:$DE$1048576,0),MATCH((CUADRO!J$5&amp;$E528),'Hoja de Trabajo para listado'!$DE$151:$DG$151,0)),0)+IFERROR(INDEX('Hoja de Trabajo para listado'!$CD$155:$DC$1048576,MATCH($A528,'Hoja de Trabajo para listado'!$CD$155:$CD$1048576,0),MATCH((CUADRO!J$5&amp;$E528),'Hoja de Trabajo para listado'!$CD$151:$DC$151,0)),0)</f>
        <v>0</v>
      </c>
      <c r="K528" s="255">
        <f ca="1">+IFERROR(INDEX('Hoja de Trabajo para listado'!$A$155:$Z$1048576,MATCH($A528,'Hoja de Trabajo para listado'!$A$155:$A$1048576,0),MATCH((CUADRO!K$5&amp;$E528),'Hoja de Trabajo para listado'!$A$151:$Z$151,0)),0)+IFERROR(INDEX('Hoja de Trabajo para listado'!$AB$155:$BA$1048576,MATCH($A528,'Hoja de Trabajo para listado'!$AB$155:$AB$1048576,0),MATCH((CUADRO!K$5&amp;$E528),'Hoja de Trabajo para listado'!$AB$151:$BA$151,0)),0)+IFERROR(INDEX('Hoja de Trabajo para listado'!$BC$155:$CB$1048576,MATCH($A528,'Hoja de Trabajo para listado'!$BC$155:$BC$1048576,0),MATCH((CUADRO!K$5&amp;$E528),'Hoja de Trabajo para listado'!$BC$151:$CB$151,0)),0)+IFERROR(INDEX('Hoja de Trabajo para listado'!$DE$153:$DG$274,MATCH($A528,'Hoja de Trabajo para listado'!$DE$153:$DE$1048576,0),MATCH((CUADRO!K$5&amp;$E528),'Hoja de Trabajo para listado'!$DE$151:$DG$151,0)),0)+IFERROR(INDEX('Hoja de Trabajo para listado'!$CD$155:$DC$1048576,MATCH($A528,'Hoja de Trabajo para listado'!$CD$155:$CD$1048576,0),MATCH((CUADRO!K$5&amp;$E528),'Hoja de Trabajo para listado'!$CD$151:$DC$151,0)),0)</f>
        <v>0</v>
      </c>
      <c r="L528" s="255">
        <f ca="1">+IFERROR(INDEX('Hoja de Trabajo para listado'!$A$155:$Z$1048576,MATCH($A528,'Hoja de Trabajo para listado'!$A$155:$A$1048576,0),MATCH((CUADRO!L$5&amp;$E528),'Hoja de Trabajo para listado'!$A$151:$Z$151,0)),0)+IFERROR(INDEX('Hoja de Trabajo para listado'!$AB$155:$BA$1048576,MATCH($A528,'Hoja de Trabajo para listado'!$AB$155:$AB$1048576,0),MATCH((CUADRO!L$5&amp;$E528),'Hoja de Trabajo para listado'!$AB$151:$BA$151,0)),0)+IFERROR(INDEX('Hoja de Trabajo para listado'!$BC$155:$CB$1048576,MATCH($A528,'Hoja de Trabajo para listado'!$BC$155:$BC$1048576,0),MATCH((CUADRO!L$5&amp;$E528),'Hoja de Trabajo para listado'!$BC$151:$CB$151,0)),0)+IFERROR(INDEX('Hoja de Trabajo para listado'!$DE$153:$DG$274,MATCH($A528,'Hoja de Trabajo para listado'!$DE$153:$DE$1048576,0),MATCH((CUADRO!L$5&amp;$E528),'Hoja de Trabajo para listado'!$DE$151:$DG$151,0)),0)+IFERROR(INDEX('Hoja de Trabajo para listado'!$CD$155:$DC$1048576,MATCH($A528,'Hoja de Trabajo para listado'!$CD$155:$CD$1048576,0),MATCH((CUADRO!L$5&amp;$E528),'Hoja de Trabajo para listado'!$CD$151:$DC$151,0)),0)</f>
        <v>0</v>
      </c>
      <c r="M528" s="255">
        <f ca="1">+IFERROR(INDEX('Hoja de Trabajo para listado'!$A$155:$Z$1048576,MATCH($A528,'Hoja de Trabajo para listado'!$A$155:$A$1048576,0),MATCH((CUADRO!M$5&amp;$E528),'Hoja de Trabajo para listado'!$A$151:$Z$151,0)),0)+IFERROR(INDEX('Hoja de Trabajo para listado'!$AB$155:$BA$1048576,MATCH($A528,'Hoja de Trabajo para listado'!$AB$155:$AB$1048576,0),MATCH((CUADRO!M$5&amp;$E528),'Hoja de Trabajo para listado'!$AB$151:$BA$151,0)),0)+IFERROR(INDEX('Hoja de Trabajo para listado'!$BC$155:$CB$1048576,MATCH($A528,'Hoja de Trabajo para listado'!$BC$155:$BC$1048576,0),MATCH((CUADRO!M$5&amp;$E528),'Hoja de Trabajo para listado'!$BC$151:$CB$151,0)),0)+IFERROR(INDEX('Hoja de Trabajo para listado'!$DE$153:$DG$274,MATCH($A528,'Hoja de Trabajo para listado'!$DE$153:$DE$1048576,0),MATCH((CUADRO!M$5&amp;$E528),'Hoja de Trabajo para listado'!$DE$151:$DG$151,0)),0)+IFERROR(INDEX('Hoja de Trabajo para listado'!$CD$155:$DC$1048576,MATCH($A528,'Hoja de Trabajo para listado'!$CD$155:$CD$1048576,0),MATCH((CUADRO!M$5&amp;$E528),'Hoja de Trabajo para listado'!$CD$151:$DC$151,0)),0)</f>
        <v>0</v>
      </c>
      <c r="N528" s="255">
        <f ca="1">+IFERROR(INDEX('Hoja de Trabajo para listado'!$A$155:$Z$1048576,MATCH($A528,'Hoja de Trabajo para listado'!$A$155:$A$1048576,0),MATCH((CUADRO!N$5&amp;$E528),'Hoja de Trabajo para listado'!$A$151:$Z$151,0)),0)+IFERROR(INDEX('Hoja de Trabajo para listado'!$AB$155:$BA$1048576,MATCH($A528,'Hoja de Trabajo para listado'!$AB$155:$AB$1048576,0),MATCH((CUADRO!N$5&amp;$E528),'Hoja de Trabajo para listado'!$AB$151:$BA$151,0)),0)+IFERROR(INDEX('Hoja de Trabajo para listado'!$BC$155:$CB$1048576,MATCH($A528,'Hoja de Trabajo para listado'!$BC$155:$BC$1048576,0),MATCH((CUADRO!N$5&amp;$E528),'Hoja de Trabajo para listado'!$BC$151:$CB$151,0)),0)+IFERROR(INDEX('Hoja de Trabajo para listado'!$DE$153:$DG$274,MATCH($A528,'Hoja de Trabajo para listado'!$DE$153:$DE$1048576,0),MATCH((CUADRO!N$5&amp;$E528),'Hoja de Trabajo para listado'!$DE$151:$DG$151,0)),0)+IFERROR(INDEX('Hoja de Trabajo para listado'!$CD$155:$DC$1048576,MATCH($A528,'Hoja de Trabajo para listado'!$CD$155:$CD$1048576,0),MATCH((CUADRO!N$5&amp;$E528),'Hoja de Trabajo para listado'!$CD$151:$DC$151,0)),0)</f>
        <v>0</v>
      </c>
      <c r="O528" s="255">
        <f ca="1">+IFERROR(INDEX('Hoja de Trabajo para listado'!$A$155:$Z$1048576,MATCH($A528,'Hoja de Trabajo para listado'!$A$155:$A$1048576,0),MATCH((CUADRO!O$5&amp;$E528),'Hoja de Trabajo para listado'!$A$151:$Z$151,0)),0)+IFERROR(INDEX('Hoja de Trabajo para listado'!$AB$155:$BA$1048576,MATCH($A528,'Hoja de Trabajo para listado'!$AB$155:$AB$1048576,0),MATCH((CUADRO!O$5&amp;$E528),'Hoja de Trabajo para listado'!$AB$151:$BA$151,0)),0)+IFERROR(INDEX('Hoja de Trabajo para listado'!$BC$155:$CB$1048576,MATCH($A528,'Hoja de Trabajo para listado'!$BC$155:$BC$1048576,0),MATCH((CUADRO!O$5&amp;$E528),'Hoja de Trabajo para listado'!$BC$151:$CB$151,0)),0)+IFERROR(INDEX('Hoja de Trabajo para listado'!$DE$153:$DG$274,MATCH($A528,'Hoja de Trabajo para listado'!$DE$153:$DE$1048576,0),MATCH((CUADRO!O$5&amp;$E528),'Hoja de Trabajo para listado'!$DE$151:$DG$151,0)),0)+IFERROR(INDEX('Hoja de Trabajo para listado'!$CD$155:$DC$1048576,MATCH($A528,'Hoja de Trabajo para listado'!$CD$155:$CD$1048576,0),MATCH((CUADRO!O$5&amp;$E528),'Hoja de Trabajo para listado'!$CD$151:$DC$151,0)),0)</f>
        <v>0</v>
      </c>
      <c r="P528" s="255">
        <f ca="1">+IFERROR(INDEX('Hoja de Trabajo para listado'!$A$155:$Z$1048576,MATCH($A528,'Hoja de Trabajo para listado'!$A$155:$A$1048576,0),MATCH((CUADRO!P$5&amp;$E528),'Hoja de Trabajo para listado'!$A$151:$Z$151,0)),0)+IFERROR(INDEX('Hoja de Trabajo para listado'!$AB$155:$BA$1048576,MATCH($A528,'Hoja de Trabajo para listado'!$AB$155:$AB$1048576,0),MATCH((CUADRO!P$5&amp;$E528),'Hoja de Trabajo para listado'!$AB$151:$BA$151,0)),0)+IFERROR(INDEX('Hoja de Trabajo para listado'!$BC$155:$CB$1048576,MATCH($A528,'Hoja de Trabajo para listado'!$BC$155:$BC$1048576,0),MATCH((CUADRO!P$5&amp;$E528),'Hoja de Trabajo para listado'!$BC$151:$CB$151,0)),0)+IFERROR(INDEX('Hoja de Trabajo para listado'!$DE$153:$DG$274,MATCH($A528,'Hoja de Trabajo para listado'!$DE$153:$DE$1048576,0),MATCH((CUADRO!P$5&amp;$E528),'Hoja de Trabajo para listado'!$DE$151:$DG$151,0)),0)+IFERROR(INDEX('Hoja de Trabajo para listado'!$CD$155:$DC$1048576,MATCH($A528,'Hoja de Trabajo para listado'!$CD$155:$CD$1048576,0),MATCH((CUADRO!P$5&amp;$E528),'Hoja de Trabajo para listado'!$CD$151:$DC$151,0)),0)</f>
        <v>0</v>
      </c>
      <c r="Q528" s="255">
        <f ca="1">+IFERROR(INDEX('Hoja de Trabajo para listado'!$A$155:$Z$1048576,MATCH($A528,'Hoja de Trabajo para listado'!$A$155:$A$1048576,0),MATCH((CUADRO!Q$5&amp;$E528),'Hoja de Trabajo para listado'!$A$151:$Z$151,0)),0)+IFERROR(INDEX('Hoja de Trabajo para listado'!$AB$155:$BA$1048576,MATCH($A528,'Hoja de Trabajo para listado'!$AB$155:$AB$1048576,0),MATCH((CUADRO!Q$5&amp;$E528),'Hoja de Trabajo para listado'!$AB$151:$BA$151,0)),0)+IFERROR(INDEX('Hoja de Trabajo para listado'!$BC$155:$CB$1048576,MATCH($A528,'Hoja de Trabajo para listado'!$BC$155:$BC$1048576,0),MATCH((CUADRO!Q$5&amp;$E528),'Hoja de Trabajo para listado'!$BC$151:$CB$151,0)),0)+IFERROR(INDEX('Hoja de Trabajo para listado'!$DE$153:$DG$274,MATCH($A528,'Hoja de Trabajo para listado'!$DE$153:$DE$1048576,0),MATCH((CUADRO!Q$5&amp;$E528),'Hoja de Trabajo para listado'!$DE$151:$DG$151,0)),0)+IFERROR(INDEX('Hoja de Trabajo para listado'!$CD$155:$DC$1048576,MATCH($A528,'Hoja de Trabajo para listado'!$CD$155:$CD$1048576,0),MATCH((CUADRO!Q$5&amp;$E528),'Hoja de Trabajo para listado'!$CD$151:$DC$151,0)),0)</f>
        <v>0</v>
      </c>
      <c r="R528" s="255">
        <f t="shared" ca="1" si="16"/>
        <v>0</v>
      </c>
      <c r="S528" s="262"/>
      <c r="T528" s="255">
        <f ca="1">+T529</f>
        <v>0</v>
      </c>
      <c r="U528" s="254">
        <f t="shared" si="17"/>
        <v>1</v>
      </c>
      <c r="V528" s="362" t="str">
        <f>+VLOOKUP(A528,bd_lista!$A$3:$E$590,5,FALSE)</f>
        <v>Gobiernos Autonomos Municipales</v>
      </c>
      <c r="W528" s="361" t="str">
        <f>+V528</f>
        <v>Gobiernos Autonomos Municipales</v>
      </c>
      <c r="X528" s="254">
        <f>+VLOOKUP(A528,[2]Sheet1!$A$13:$D$744,4,FALSE)</f>
        <v>0</v>
      </c>
      <c r="Y528" s="254" t="e">
        <f>+VLOOKUP(X528,bd_lista!$A$3:$C$590,3,FALSE)</f>
        <v>#N/A</v>
      </c>
      <c r="Z528" s="316">
        <f>+X528</f>
        <v>0</v>
      </c>
      <c r="AA528" s="317" t="e">
        <f>+Y528</f>
        <v>#N/A</v>
      </c>
    </row>
    <row r="529" spans="1:27" customFormat="1" ht="15" hidden="1" customHeight="1">
      <c r="A529" s="32">
        <v>1240</v>
      </c>
      <c r="B529" s="307"/>
      <c r="C529" s="259" t="str">
        <f>+VLOOKUP(A529,bd_lista!$A$3:$C$590,3,FALSE)</f>
        <v>Gobierno Autónomo Municipal de Calacoto</v>
      </c>
      <c r="D529" s="362"/>
      <c r="E529" s="256" t="s">
        <v>1314</v>
      </c>
      <c r="F529" s="255">
        <f ca="1">+IFERROR(INDEX('Hoja de Trabajo para listado'!$A$155:$Z$1048576,MATCH($A529,'Hoja de Trabajo para listado'!$A$155:$A$1048576,0),MATCH((CUADRO!F$5&amp;$E529),'Hoja de Trabajo para listado'!$A$151:$Z$151,0)),0)+IFERROR(INDEX('Hoja de Trabajo para listado'!$AB$155:$BA$1048576,MATCH($A529,'Hoja de Trabajo para listado'!$AB$155:$AB$1048576,0),MATCH((CUADRO!F$5&amp;$E529),'Hoja de Trabajo para listado'!$AB$151:$BA$151,0)),0)+IFERROR(INDEX('Hoja de Trabajo para listado'!$BC$155:$CB$1048576,MATCH($A529,'Hoja de Trabajo para listado'!$BC$155:$BC$1048576,0),MATCH((CUADRO!F$5&amp;$E529),'Hoja de Trabajo para listado'!$BC$151:$CB$151,0)),0)+IFERROR(INDEX('Hoja de Trabajo para listado'!$DE$153:$DG$274,MATCH($A529,'Hoja de Trabajo para listado'!$DE$153:$DE$1048576,0),MATCH((CUADRO!F$5&amp;$E529),'Hoja de Trabajo para listado'!$DE$151:$DG$151,0)),0)+IFERROR(INDEX('Hoja de Trabajo para listado'!$CD$155:$DC$1048576,MATCH($A529,'Hoja de Trabajo para listado'!$CD$155:$CD$1048576,0),MATCH((CUADRO!F$5&amp;$E529),'Hoja de Trabajo para listado'!$CD$151:$DC$151,0)),0)</f>
        <v>0</v>
      </c>
      <c r="G529" s="255">
        <f ca="1">+IFERROR(INDEX('Hoja de Trabajo para listado'!$A$155:$Z$1048576,MATCH($A529,'Hoja de Trabajo para listado'!$A$155:$A$1048576,0),MATCH((CUADRO!G$5&amp;$E529),'Hoja de Trabajo para listado'!$A$151:$Z$151,0)),0)+IFERROR(INDEX('Hoja de Trabajo para listado'!$AB$155:$BA$1048576,MATCH($A529,'Hoja de Trabajo para listado'!$AB$155:$AB$1048576,0),MATCH((CUADRO!G$5&amp;$E529),'Hoja de Trabajo para listado'!$AB$151:$BA$151,0)),0)+IFERROR(INDEX('Hoja de Trabajo para listado'!$BC$155:$CB$1048576,MATCH($A529,'Hoja de Trabajo para listado'!$BC$155:$BC$1048576,0),MATCH((CUADRO!G$5&amp;$E529),'Hoja de Trabajo para listado'!$BC$151:$CB$151,0)),0)+IFERROR(INDEX('Hoja de Trabajo para listado'!$DE$153:$DG$274,MATCH($A529,'Hoja de Trabajo para listado'!$DE$153:$DE$1048576,0),MATCH((CUADRO!G$5&amp;$E529),'Hoja de Trabajo para listado'!$DE$151:$DG$151,0)),0)+IFERROR(INDEX('Hoja de Trabajo para listado'!$CD$155:$DC$1048576,MATCH($A529,'Hoja de Trabajo para listado'!$CD$155:$CD$1048576,0),MATCH((CUADRO!G$5&amp;$E529),'Hoja de Trabajo para listado'!$CD$151:$DC$151,0)),0)</f>
        <v>0</v>
      </c>
      <c r="H529" s="255">
        <f ca="1">+IFERROR(INDEX('Hoja de Trabajo para listado'!$A$155:$Z$1048576,MATCH($A529,'Hoja de Trabajo para listado'!$A$155:$A$1048576,0),MATCH((CUADRO!H$5&amp;$E529),'Hoja de Trabajo para listado'!$A$151:$Z$151,0)),0)+IFERROR(INDEX('Hoja de Trabajo para listado'!$AB$155:$BA$1048576,MATCH($A529,'Hoja de Trabajo para listado'!$AB$155:$AB$1048576,0),MATCH((CUADRO!H$5&amp;$E529),'Hoja de Trabajo para listado'!$AB$151:$BA$151,0)),0)+IFERROR(INDEX('Hoja de Trabajo para listado'!$BC$155:$CB$1048576,MATCH($A529,'Hoja de Trabajo para listado'!$BC$155:$BC$1048576,0),MATCH((CUADRO!H$5&amp;$E529),'Hoja de Trabajo para listado'!$BC$151:$CB$151,0)),0)+IFERROR(INDEX('Hoja de Trabajo para listado'!$DE$153:$DG$274,MATCH($A529,'Hoja de Trabajo para listado'!$DE$153:$DE$1048576,0),MATCH((CUADRO!H$5&amp;$E529),'Hoja de Trabajo para listado'!$DE$151:$DG$151,0)),0)+IFERROR(INDEX('Hoja de Trabajo para listado'!$CD$155:$DC$1048576,MATCH($A529,'Hoja de Trabajo para listado'!$CD$155:$CD$1048576,0),MATCH((CUADRO!H$5&amp;$E529),'Hoja de Trabajo para listado'!$CD$151:$DC$151,0)),0)</f>
        <v>0</v>
      </c>
      <c r="I529" s="255">
        <f ca="1">+IFERROR(INDEX('Hoja de Trabajo para listado'!$A$155:$Z$1048576,MATCH($A529,'Hoja de Trabajo para listado'!$A$155:$A$1048576,0),MATCH((CUADRO!I$5&amp;$E529),'Hoja de Trabajo para listado'!$A$151:$Z$151,0)),0)+IFERROR(INDEX('Hoja de Trabajo para listado'!$AB$155:$BA$1048576,MATCH($A529,'Hoja de Trabajo para listado'!$AB$155:$AB$1048576,0),MATCH((CUADRO!I$5&amp;$E529),'Hoja de Trabajo para listado'!$AB$151:$BA$151,0)),0)+IFERROR(INDEX('Hoja de Trabajo para listado'!$BC$155:$CB$1048576,MATCH($A529,'Hoja de Trabajo para listado'!$BC$155:$BC$1048576,0),MATCH((CUADRO!I$5&amp;$E529),'Hoja de Trabajo para listado'!$BC$151:$CB$151,0)),0)+IFERROR(INDEX('Hoja de Trabajo para listado'!$DE$153:$DG$274,MATCH($A529,'Hoja de Trabajo para listado'!$DE$153:$DE$1048576,0),MATCH((CUADRO!I$5&amp;$E529),'Hoja de Trabajo para listado'!$DE$151:$DG$151,0)),0)+IFERROR(INDEX('Hoja de Trabajo para listado'!$CD$155:$DC$1048576,MATCH($A529,'Hoja de Trabajo para listado'!$CD$155:$CD$1048576,0),MATCH((CUADRO!I$5&amp;$E529),'Hoja de Trabajo para listado'!$CD$151:$DC$151,0)),0)</f>
        <v>0</v>
      </c>
      <c r="J529" s="255">
        <f ca="1">+IFERROR(INDEX('Hoja de Trabajo para listado'!$A$155:$Z$1048576,MATCH($A529,'Hoja de Trabajo para listado'!$A$155:$A$1048576,0),MATCH((CUADRO!J$5&amp;$E529),'Hoja de Trabajo para listado'!$A$151:$Z$151,0)),0)+IFERROR(INDEX('Hoja de Trabajo para listado'!$AB$155:$BA$1048576,MATCH($A529,'Hoja de Trabajo para listado'!$AB$155:$AB$1048576,0),MATCH((CUADRO!J$5&amp;$E529),'Hoja de Trabajo para listado'!$AB$151:$BA$151,0)),0)+IFERROR(INDEX('Hoja de Trabajo para listado'!$BC$155:$CB$1048576,MATCH($A529,'Hoja de Trabajo para listado'!$BC$155:$BC$1048576,0),MATCH((CUADRO!J$5&amp;$E529),'Hoja de Trabajo para listado'!$BC$151:$CB$151,0)),0)+IFERROR(INDEX('Hoja de Trabajo para listado'!$DE$153:$DG$274,MATCH($A529,'Hoja de Trabajo para listado'!$DE$153:$DE$1048576,0),MATCH((CUADRO!J$5&amp;$E529),'Hoja de Trabajo para listado'!$DE$151:$DG$151,0)),0)+IFERROR(INDEX('Hoja de Trabajo para listado'!$CD$155:$DC$1048576,MATCH($A529,'Hoja de Trabajo para listado'!$CD$155:$CD$1048576,0),MATCH((CUADRO!J$5&amp;$E529),'Hoja de Trabajo para listado'!$CD$151:$DC$151,0)),0)</f>
        <v>0</v>
      </c>
      <c r="K529" s="255">
        <f ca="1">+IFERROR(INDEX('Hoja de Trabajo para listado'!$A$155:$Z$1048576,MATCH($A529,'Hoja de Trabajo para listado'!$A$155:$A$1048576,0),MATCH((CUADRO!K$5&amp;$E529),'Hoja de Trabajo para listado'!$A$151:$Z$151,0)),0)+IFERROR(INDEX('Hoja de Trabajo para listado'!$AB$155:$BA$1048576,MATCH($A529,'Hoja de Trabajo para listado'!$AB$155:$AB$1048576,0),MATCH((CUADRO!K$5&amp;$E529),'Hoja de Trabajo para listado'!$AB$151:$BA$151,0)),0)+IFERROR(INDEX('Hoja de Trabajo para listado'!$BC$155:$CB$1048576,MATCH($A529,'Hoja de Trabajo para listado'!$BC$155:$BC$1048576,0),MATCH((CUADRO!K$5&amp;$E529),'Hoja de Trabajo para listado'!$BC$151:$CB$151,0)),0)+IFERROR(INDEX('Hoja de Trabajo para listado'!$DE$153:$DG$274,MATCH($A529,'Hoja de Trabajo para listado'!$DE$153:$DE$1048576,0),MATCH((CUADRO!K$5&amp;$E529),'Hoja de Trabajo para listado'!$DE$151:$DG$151,0)),0)+IFERROR(INDEX('Hoja de Trabajo para listado'!$CD$155:$DC$1048576,MATCH($A529,'Hoja de Trabajo para listado'!$CD$155:$CD$1048576,0),MATCH((CUADRO!K$5&amp;$E529),'Hoja de Trabajo para listado'!$CD$151:$DC$151,0)),0)</f>
        <v>0</v>
      </c>
      <c r="L529" s="255">
        <f ca="1">+IFERROR(INDEX('Hoja de Trabajo para listado'!$A$155:$Z$1048576,MATCH($A529,'Hoja de Trabajo para listado'!$A$155:$A$1048576,0),MATCH((CUADRO!L$5&amp;$E529),'Hoja de Trabajo para listado'!$A$151:$Z$151,0)),0)+IFERROR(INDEX('Hoja de Trabajo para listado'!$AB$155:$BA$1048576,MATCH($A529,'Hoja de Trabajo para listado'!$AB$155:$AB$1048576,0),MATCH((CUADRO!L$5&amp;$E529),'Hoja de Trabajo para listado'!$AB$151:$BA$151,0)),0)+IFERROR(INDEX('Hoja de Trabajo para listado'!$BC$155:$CB$1048576,MATCH($A529,'Hoja de Trabajo para listado'!$BC$155:$BC$1048576,0),MATCH((CUADRO!L$5&amp;$E529),'Hoja de Trabajo para listado'!$BC$151:$CB$151,0)),0)+IFERROR(INDEX('Hoja de Trabajo para listado'!$DE$153:$DG$274,MATCH($A529,'Hoja de Trabajo para listado'!$DE$153:$DE$1048576,0),MATCH((CUADRO!L$5&amp;$E529),'Hoja de Trabajo para listado'!$DE$151:$DG$151,0)),0)+IFERROR(INDEX('Hoja de Trabajo para listado'!$CD$155:$DC$1048576,MATCH($A529,'Hoja de Trabajo para listado'!$CD$155:$CD$1048576,0),MATCH((CUADRO!L$5&amp;$E529),'Hoja de Trabajo para listado'!$CD$151:$DC$151,0)),0)</f>
        <v>0</v>
      </c>
      <c r="M529" s="255">
        <f ca="1">+IFERROR(INDEX('Hoja de Trabajo para listado'!$A$155:$Z$1048576,MATCH($A529,'Hoja de Trabajo para listado'!$A$155:$A$1048576,0),MATCH((CUADRO!M$5&amp;$E529),'Hoja de Trabajo para listado'!$A$151:$Z$151,0)),0)+IFERROR(INDEX('Hoja de Trabajo para listado'!$AB$155:$BA$1048576,MATCH($A529,'Hoja de Trabajo para listado'!$AB$155:$AB$1048576,0),MATCH((CUADRO!M$5&amp;$E529),'Hoja de Trabajo para listado'!$AB$151:$BA$151,0)),0)+IFERROR(INDEX('Hoja de Trabajo para listado'!$BC$155:$CB$1048576,MATCH($A529,'Hoja de Trabajo para listado'!$BC$155:$BC$1048576,0),MATCH((CUADRO!M$5&amp;$E529),'Hoja de Trabajo para listado'!$BC$151:$CB$151,0)),0)+IFERROR(INDEX('Hoja de Trabajo para listado'!$DE$153:$DG$274,MATCH($A529,'Hoja de Trabajo para listado'!$DE$153:$DE$1048576,0),MATCH((CUADRO!M$5&amp;$E529),'Hoja de Trabajo para listado'!$DE$151:$DG$151,0)),0)+IFERROR(INDEX('Hoja de Trabajo para listado'!$CD$155:$DC$1048576,MATCH($A529,'Hoja de Trabajo para listado'!$CD$155:$CD$1048576,0),MATCH((CUADRO!M$5&amp;$E529),'Hoja de Trabajo para listado'!$CD$151:$DC$151,0)),0)</f>
        <v>0</v>
      </c>
      <c r="N529" s="255">
        <f ca="1">+IFERROR(INDEX('Hoja de Trabajo para listado'!$A$155:$Z$1048576,MATCH($A529,'Hoja de Trabajo para listado'!$A$155:$A$1048576,0),MATCH((CUADRO!N$5&amp;$E529),'Hoja de Trabajo para listado'!$A$151:$Z$151,0)),0)+IFERROR(INDEX('Hoja de Trabajo para listado'!$AB$155:$BA$1048576,MATCH($A529,'Hoja de Trabajo para listado'!$AB$155:$AB$1048576,0),MATCH((CUADRO!N$5&amp;$E529),'Hoja de Trabajo para listado'!$AB$151:$BA$151,0)),0)+IFERROR(INDEX('Hoja de Trabajo para listado'!$BC$155:$CB$1048576,MATCH($A529,'Hoja de Trabajo para listado'!$BC$155:$BC$1048576,0),MATCH((CUADRO!N$5&amp;$E529),'Hoja de Trabajo para listado'!$BC$151:$CB$151,0)),0)+IFERROR(INDEX('Hoja de Trabajo para listado'!$DE$153:$DG$274,MATCH($A529,'Hoja de Trabajo para listado'!$DE$153:$DE$1048576,0),MATCH((CUADRO!N$5&amp;$E529),'Hoja de Trabajo para listado'!$DE$151:$DG$151,0)),0)+IFERROR(INDEX('Hoja de Trabajo para listado'!$CD$155:$DC$1048576,MATCH($A529,'Hoja de Trabajo para listado'!$CD$155:$CD$1048576,0),MATCH((CUADRO!N$5&amp;$E529),'Hoja de Trabajo para listado'!$CD$151:$DC$151,0)),0)</f>
        <v>0</v>
      </c>
      <c r="O529" s="255">
        <f ca="1">+IFERROR(INDEX('Hoja de Trabajo para listado'!$A$155:$Z$1048576,MATCH($A529,'Hoja de Trabajo para listado'!$A$155:$A$1048576,0),MATCH((CUADRO!O$5&amp;$E529),'Hoja de Trabajo para listado'!$A$151:$Z$151,0)),0)+IFERROR(INDEX('Hoja de Trabajo para listado'!$AB$155:$BA$1048576,MATCH($A529,'Hoja de Trabajo para listado'!$AB$155:$AB$1048576,0),MATCH((CUADRO!O$5&amp;$E529),'Hoja de Trabajo para listado'!$AB$151:$BA$151,0)),0)+IFERROR(INDEX('Hoja de Trabajo para listado'!$BC$155:$CB$1048576,MATCH($A529,'Hoja de Trabajo para listado'!$BC$155:$BC$1048576,0),MATCH((CUADRO!O$5&amp;$E529),'Hoja de Trabajo para listado'!$BC$151:$CB$151,0)),0)+IFERROR(INDEX('Hoja de Trabajo para listado'!$DE$153:$DG$274,MATCH($A529,'Hoja de Trabajo para listado'!$DE$153:$DE$1048576,0),MATCH((CUADRO!O$5&amp;$E529),'Hoja de Trabajo para listado'!$DE$151:$DG$151,0)),0)+IFERROR(INDEX('Hoja de Trabajo para listado'!$CD$155:$DC$1048576,MATCH($A529,'Hoja de Trabajo para listado'!$CD$155:$CD$1048576,0),MATCH((CUADRO!O$5&amp;$E529),'Hoja de Trabajo para listado'!$CD$151:$DC$151,0)),0)</f>
        <v>0</v>
      </c>
      <c r="P529" s="255">
        <f ca="1">+IFERROR(INDEX('Hoja de Trabajo para listado'!$A$155:$Z$1048576,MATCH($A529,'Hoja de Trabajo para listado'!$A$155:$A$1048576,0),MATCH((CUADRO!P$5&amp;$E529),'Hoja de Trabajo para listado'!$A$151:$Z$151,0)),0)+IFERROR(INDEX('Hoja de Trabajo para listado'!$AB$155:$BA$1048576,MATCH($A529,'Hoja de Trabajo para listado'!$AB$155:$AB$1048576,0),MATCH((CUADRO!P$5&amp;$E529),'Hoja de Trabajo para listado'!$AB$151:$BA$151,0)),0)+IFERROR(INDEX('Hoja de Trabajo para listado'!$BC$155:$CB$1048576,MATCH($A529,'Hoja de Trabajo para listado'!$BC$155:$BC$1048576,0),MATCH((CUADRO!P$5&amp;$E529),'Hoja de Trabajo para listado'!$BC$151:$CB$151,0)),0)+IFERROR(INDEX('Hoja de Trabajo para listado'!$DE$153:$DG$274,MATCH($A529,'Hoja de Trabajo para listado'!$DE$153:$DE$1048576,0),MATCH((CUADRO!P$5&amp;$E529),'Hoja de Trabajo para listado'!$DE$151:$DG$151,0)),0)+IFERROR(INDEX('Hoja de Trabajo para listado'!$CD$155:$DC$1048576,MATCH($A529,'Hoja de Trabajo para listado'!$CD$155:$CD$1048576,0),MATCH((CUADRO!P$5&amp;$E529),'Hoja de Trabajo para listado'!$CD$151:$DC$151,0)),0)</f>
        <v>0</v>
      </c>
      <c r="Q529" s="255">
        <f ca="1">+IFERROR(INDEX('Hoja de Trabajo para listado'!$A$155:$Z$1048576,MATCH($A529,'Hoja de Trabajo para listado'!$A$155:$A$1048576,0),MATCH((CUADRO!Q$5&amp;$E529),'Hoja de Trabajo para listado'!$A$151:$Z$151,0)),0)+IFERROR(INDEX('Hoja de Trabajo para listado'!$AB$155:$BA$1048576,MATCH($A529,'Hoja de Trabajo para listado'!$AB$155:$AB$1048576,0),MATCH((CUADRO!Q$5&amp;$E529),'Hoja de Trabajo para listado'!$AB$151:$BA$151,0)),0)+IFERROR(INDEX('Hoja de Trabajo para listado'!$BC$155:$CB$1048576,MATCH($A529,'Hoja de Trabajo para listado'!$BC$155:$BC$1048576,0),MATCH((CUADRO!Q$5&amp;$E529),'Hoja de Trabajo para listado'!$BC$151:$CB$151,0)),0)+IFERROR(INDEX('Hoja de Trabajo para listado'!$DE$153:$DG$274,MATCH($A529,'Hoja de Trabajo para listado'!$DE$153:$DE$1048576,0),MATCH((CUADRO!Q$5&amp;$E529),'Hoja de Trabajo para listado'!$DE$151:$DG$151,0)),0)+IFERROR(INDEX('Hoja de Trabajo para listado'!$CD$155:$DC$1048576,MATCH($A529,'Hoja de Trabajo para listado'!$CD$155:$CD$1048576,0),MATCH((CUADRO!Q$5&amp;$E529),'Hoja de Trabajo para listado'!$CD$151:$DC$151,0)),0)</f>
        <v>0</v>
      </c>
      <c r="R529" s="255">
        <f t="shared" ca="1" si="16"/>
        <v>0</v>
      </c>
      <c r="S529" s="262">
        <f ca="1">+R528+R529</f>
        <v>0</v>
      </c>
      <c r="T529" s="255">
        <f ca="1">+S529</f>
        <v>0</v>
      </c>
      <c r="U529" s="254">
        <f t="shared" si="17"/>
        <v>2</v>
      </c>
      <c r="V529" s="362" t="str">
        <f>+VLOOKUP(A529,bd_lista!$A$3:$E$590,5,FALSE)</f>
        <v>Gobiernos Autonomos Municipales</v>
      </c>
      <c r="W529" s="362"/>
      <c r="X529" s="254">
        <f>+VLOOKUP(A529,[2]Sheet1!$A$13:$D$744,4,FALSE)</f>
        <v>0</v>
      </c>
      <c r="Y529" s="254" t="e">
        <f>+VLOOKUP(X529,bd_lista!$A$3:$C$590,3,FALSE)</f>
        <v>#N/A</v>
      </c>
      <c r="Z529" s="314"/>
      <c r="AA529" s="315"/>
    </row>
    <row r="530" spans="1:27" customFormat="1" ht="15" hidden="1" customHeight="1">
      <c r="A530" s="32">
        <v>1241</v>
      </c>
      <c r="B530" s="306">
        <f>+A530</f>
        <v>1241</v>
      </c>
      <c r="C530" s="259" t="str">
        <f>+VLOOKUP(A530,bd_lista!$A$3:$C$590,3,FALSE)</f>
        <v>Gobierno Autónomo Municipal de Comanche</v>
      </c>
      <c r="D530" s="361" t="str">
        <f>+C530</f>
        <v>Gobierno Autónomo Municipal de Comanche</v>
      </c>
      <c r="E530" s="254" t="s">
        <v>1313</v>
      </c>
      <c r="F530" s="255">
        <f ca="1">+IFERROR(INDEX('Hoja de Trabajo para listado'!$A$155:$Z$1048576,MATCH($A530,'Hoja de Trabajo para listado'!$A$155:$A$1048576,0),MATCH((CUADRO!F$5&amp;$E530),'Hoja de Trabajo para listado'!$A$151:$Z$151,0)),0)+IFERROR(INDEX('Hoja de Trabajo para listado'!$AB$155:$BA$1048576,MATCH($A530,'Hoja de Trabajo para listado'!$AB$155:$AB$1048576,0),MATCH((CUADRO!F$5&amp;$E530),'Hoja de Trabajo para listado'!$AB$151:$BA$151,0)),0)+IFERROR(INDEX('Hoja de Trabajo para listado'!$BC$155:$CB$1048576,MATCH($A530,'Hoja de Trabajo para listado'!$BC$155:$BC$1048576,0),MATCH((CUADRO!F$5&amp;$E530),'Hoja de Trabajo para listado'!$BC$151:$CB$151,0)),0)+IFERROR(INDEX('Hoja de Trabajo para listado'!$DE$153:$DG$274,MATCH($A530,'Hoja de Trabajo para listado'!$DE$153:$DE$1048576,0),MATCH((CUADRO!F$5&amp;$E530),'Hoja de Trabajo para listado'!$DE$151:$DG$151,0)),0)+IFERROR(INDEX('Hoja de Trabajo para listado'!$CD$155:$DC$1048576,MATCH($A530,'Hoja de Trabajo para listado'!$CD$155:$CD$1048576,0),MATCH((CUADRO!F$5&amp;$E530),'Hoja de Trabajo para listado'!$CD$151:$DC$151,0)),0)</f>
        <v>0</v>
      </c>
      <c r="G530" s="255">
        <f ca="1">+IFERROR(INDEX('Hoja de Trabajo para listado'!$A$155:$Z$1048576,MATCH($A530,'Hoja de Trabajo para listado'!$A$155:$A$1048576,0),MATCH((CUADRO!G$5&amp;$E530),'Hoja de Trabajo para listado'!$A$151:$Z$151,0)),0)+IFERROR(INDEX('Hoja de Trabajo para listado'!$AB$155:$BA$1048576,MATCH($A530,'Hoja de Trabajo para listado'!$AB$155:$AB$1048576,0),MATCH((CUADRO!G$5&amp;$E530),'Hoja de Trabajo para listado'!$AB$151:$BA$151,0)),0)+IFERROR(INDEX('Hoja de Trabajo para listado'!$BC$155:$CB$1048576,MATCH($A530,'Hoja de Trabajo para listado'!$BC$155:$BC$1048576,0),MATCH((CUADRO!G$5&amp;$E530),'Hoja de Trabajo para listado'!$BC$151:$CB$151,0)),0)+IFERROR(INDEX('Hoja de Trabajo para listado'!$DE$153:$DG$274,MATCH($A530,'Hoja de Trabajo para listado'!$DE$153:$DE$1048576,0),MATCH((CUADRO!G$5&amp;$E530),'Hoja de Trabajo para listado'!$DE$151:$DG$151,0)),0)+IFERROR(INDEX('Hoja de Trabajo para listado'!$CD$155:$DC$1048576,MATCH($A530,'Hoja de Trabajo para listado'!$CD$155:$CD$1048576,0),MATCH((CUADRO!G$5&amp;$E530),'Hoja de Trabajo para listado'!$CD$151:$DC$151,0)),0)</f>
        <v>0</v>
      </c>
      <c r="H530" s="255">
        <f ca="1">+IFERROR(INDEX('Hoja de Trabajo para listado'!$A$155:$Z$1048576,MATCH($A530,'Hoja de Trabajo para listado'!$A$155:$A$1048576,0),MATCH((CUADRO!H$5&amp;$E530),'Hoja de Trabajo para listado'!$A$151:$Z$151,0)),0)+IFERROR(INDEX('Hoja de Trabajo para listado'!$AB$155:$BA$1048576,MATCH($A530,'Hoja de Trabajo para listado'!$AB$155:$AB$1048576,0),MATCH((CUADRO!H$5&amp;$E530),'Hoja de Trabajo para listado'!$AB$151:$BA$151,0)),0)+IFERROR(INDEX('Hoja de Trabajo para listado'!$BC$155:$CB$1048576,MATCH($A530,'Hoja de Trabajo para listado'!$BC$155:$BC$1048576,0),MATCH((CUADRO!H$5&amp;$E530),'Hoja de Trabajo para listado'!$BC$151:$CB$151,0)),0)+IFERROR(INDEX('Hoja de Trabajo para listado'!$DE$153:$DG$274,MATCH($A530,'Hoja de Trabajo para listado'!$DE$153:$DE$1048576,0),MATCH((CUADRO!H$5&amp;$E530),'Hoja de Trabajo para listado'!$DE$151:$DG$151,0)),0)+IFERROR(INDEX('Hoja de Trabajo para listado'!$CD$155:$DC$1048576,MATCH($A530,'Hoja de Trabajo para listado'!$CD$155:$CD$1048576,0),MATCH((CUADRO!H$5&amp;$E530),'Hoja de Trabajo para listado'!$CD$151:$DC$151,0)),0)</f>
        <v>0</v>
      </c>
      <c r="I530" s="255">
        <f ca="1">+IFERROR(INDEX('Hoja de Trabajo para listado'!$A$155:$Z$1048576,MATCH($A530,'Hoja de Trabajo para listado'!$A$155:$A$1048576,0),MATCH((CUADRO!I$5&amp;$E530),'Hoja de Trabajo para listado'!$A$151:$Z$151,0)),0)+IFERROR(INDEX('Hoja de Trabajo para listado'!$AB$155:$BA$1048576,MATCH($A530,'Hoja de Trabajo para listado'!$AB$155:$AB$1048576,0),MATCH((CUADRO!I$5&amp;$E530),'Hoja de Trabajo para listado'!$AB$151:$BA$151,0)),0)+IFERROR(INDEX('Hoja de Trabajo para listado'!$BC$155:$CB$1048576,MATCH($A530,'Hoja de Trabajo para listado'!$BC$155:$BC$1048576,0),MATCH((CUADRO!I$5&amp;$E530),'Hoja de Trabajo para listado'!$BC$151:$CB$151,0)),0)+IFERROR(INDEX('Hoja de Trabajo para listado'!$DE$153:$DG$274,MATCH($A530,'Hoja de Trabajo para listado'!$DE$153:$DE$1048576,0),MATCH((CUADRO!I$5&amp;$E530),'Hoja de Trabajo para listado'!$DE$151:$DG$151,0)),0)+IFERROR(INDEX('Hoja de Trabajo para listado'!$CD$155:$DC$1048576,MATCH($A530,'Hoja de Trabajo para listado'!$CD$155:$CD$1048576,0),MATCH((CUADRO!I$5&amp;$E530),'Hoja de Trabajo para listado'!$CD$151:$DC$151,0)),0)</f>
        <v>0</v>
      </c>
      <c r="J530" s="255">
        <f ca="1">+IFERROR(INDEX('Hoja de Trabajo para listado'!$A$155:$Z$1048576,MATCH($A530,'Hoja de Trabajo para listado'!$A$155:$A$1048576,0),MATCH((CUADRO!J$5&amp;$E530),'Hoja de Trabajo para listado'!$A$151:$Z$151,0)),0)+IFERROR(INDEX('Hoja de Trabajo para listado'!$AB$155:$BA$1048576,MATCH($A530,'Hoja de Trabajo para listado'!$AB$155:$AB$1048576,0),MATCH((CUADRO!J$5&amp;$E530),'Hoja de Trabajo para listado'!$AB$151:$BA$151,0)),0)+IFERROR(INDEX('Hoja de Trabajo para listado'!$BC$155:$CB$1048576,MATCH($A530,'Hoja de Trabajo para listado'!$BC$155:$BC$1048576,0),MATCH((CUADRO!J$5&amp;$E530),'Hoja de Trabajo para listado'!$BC$151:$CB$151,0)),0)+IFERROR(INDEX('Hoja de Trabajo para listado'!$DE$153:$DG$274,MATCH($A530,'Hoja de Trabajo para listado'!$DE$153:$DE$1048576,0),MATCH((CUADRO!J$5&amp;$E530),'Hoja de Trabajo para listado'!$DE$151:$DG$151,0)),0)+IFERROR(INDEX('Hoja de Trabajo para listado'!$CD$155:$DC$1048576,MATCH($A530,'Hoja de Trabajo para listado'!$CD$155:$CD$1048576,0),MATCH((CUADRO!J$5&amp;$E530),'Hoja de Trabajo para listado'!$CD$151:$DC$151,0)),0)</f>
        <v>0</v>
      </c>
      <c r="K530" s="255">
        <f ca="1">+IFERROR(INDEX('Hoja de Trabajo para listado'!$A$155:$Z$1048576,MATCH($A530,'Hoja de Trabajo para listado'!$A$155:$A$1048576,0),MATCH((CUADRO!K$5&amp;$E530),'Hoja de Trabajo para listado'!$A$151:$Z$151,0)),0)+IFERROR(INDEX('Hoja de Trabajo para listado'!$AB$155:$BA$1048576,MATCH($A530,'Hoja de Trabajo para listado'!$AB$155:$AB$1048576,0),MATCH((CUADRO!K$5&amp;$E530),'Hoja de Trabajo para listado'!$AB$151:$BA$151,0)),0)+IFERROR(INDEX('Hoja de Trabajo para listado'!$BC$155:$CB$1048576,MATCH($A530,'Hoja de Trabajo para listado'!$BC$155:$BC$1048576,0),MATCH((CUADRO!K$5&amp;$E530),'Hoja de Trabajo para listado'!$BC$151:$CB$151,0)),0)+IFERROR(INDEX('Hoja de Trabajo para listado'!$DE$153:$DG$274,MATCH($A530,'Hoja de Trabajo para listado'!$DE$153:$DE$1048576,0),MATCH((CUADRO!K$5&amp;$E530),'Hoja de Trabajo para listado'!$DE$151:$DG$151,0)),0)+IFERROR(INDEX('Hoja de Trabajo para listado'!$CD$155:$DC$1048576,MATCH($A530,'Hoja de Trabajo para listado'!$CD$155:$CD$1048576,0),MATCH((CUADRO!K$5&amp;$E530),'Hoja de Trabajo para listado'!$CD$151:$DC$151,0)),0)</f>
        <v>0</v>
      </c>
      <c r="L530" s="255">
        <f ca="1">+IFERROR(INDEX('Hoja de Trabajo para listado'!$A$155:$Z$1048576,MATCH($A530,'Hoja de Trabajo para listado'!$A$155:$A$1048576,0),MATCH((CUADRO!L$5&amp;$E530),'Hoja de Trabajo para listado'!$A$151:$Z$151,0)),0)+IFERROR(INDEX('Hoja de Trabajo para listado'!$AB$155:$BA$1048576,MATCH($A530,'Hoja de Trabajo para listado'!$AB$155:$AB$1048576,0),MATCH((CUADRO!L$5&amp;$E530),'Hoja de Trabajo para listado'!$AB$151:$BA$151,0)),0)+IFERROR(INDEX('Hoja de Trabajo para listado'!$BC$155:$CB$1048576,MATCH($A530,'Hoja de Trabajo para listado'!$BC$155:$BC$1048576,0),MATCH((CUADRO!L$5&amp;$E530),'Hoja de Trabajo para listado'!$BC$151:$CB$151,0)),0)+IFERROR(INDEX('Hoja de Trabajo para listado'!$DE$153:$DG$274,MATCH($A530,'Hoja de Trabajo para listado'!$DE$153:$DE$1048576,0),MATCH((CUADRO!L$5&amp;$E530),'Hoja de Trabajo para listado'!$DE$151:$DG$151,0)),0)+IFERROR(INDEX('Hoja de Trabajo para listado'!$CD$155:$DC$1048576,MATCH($A530,'Hoja de Trabajo para listado'!$CD$155:$CD$1048576,0),MATCH((CUADRO!L$5&amp;$E530),'Hoja de Trabajo para listado'!$CD$151:$DC$151,0)),0)</f>
        <v>0</v>
      </c>
      <c r="M530" s="255">
        <f ca="1">+IFERROR(INDEX('Hoja de Trabajo para listado'!$A$155:$Z$1048576,MATCH($A530,'Hoja de Trabajo para listado'!$A$155:$A$1048576,0),MATCH((CUADRO!M$5&amp;$E530),'Hoja de Trabajo para listado'!$A$151:$Z$151,0)),0)+IFERROR(INDEX('Hoja de Trabajo para listado'!$AB$155:$BA$1048576,MATCH($A530,'Hoja de Trabajo para listado'!$AB$155:$AB$1048576,0),MATCH((CUADRO!M$5&amp;$E530),'Hoja de Trabajo para listado'!$AB$151:$BA$151,0)),0)+IFERROR(INDEX('Hoja de Trabajo para listado'!$BC$155:$CB$1048576,MATCH($A530,'Hoja de Trabajo para listado'!$BC$155:$BC$1048576,0),MATCH((CUADRO!M$5&amp;$E530),'Hoja de Trabajo para listado'!$BC$151:$CB$151,0)),0)+IFERROR(INDEX('Hoja de Trabajo para listado'!$DE$153:$DG$274,MATCH($A530,'Hoja de Trabajo para listado'!$DE$153:$DE$1048576,0),MATCH((CUADRO!M$5&amp;$E530),'Hoja de Trabajo para listado'!$DE$151:$DG$151,0)),0)+IFERROR(INDEX('Hoja de Trabajo para listado'!$CD$155:$DC$1048576,MATCH($A530,'Hoja de Trabajo para listado'!$CD$155:$CD$1048576,0),MATCH((CUADRO!M$5&amp;$E530),'Hoja de Trabajo para listado'!$CD$151:$DC$151,0)),0)</f>
        <v>0</v>
      </c>
      <c r="N530" s="255">
        <f ca="1">+IFERROR(INDEX('Hoja de Trabajo para listado'!$A$155:$Z$1048576,MATCH($A530,'Hoja de Trabajo para listado'!$A$155:$A$1048576,0),MATCH((CUADRO!N$5&amp;$E530),'Hoja de Trabajo para listado'!$A$151:$Z$151,0)),0)+IFERROR(INDEX('Hoja de Trabajo para listado'!$AB$155:$BA$1048576,MATCH($A530,'Hoja de Trabajo para listado'!$AB$155:$AB$1048576,0),MATCH((CUADRO!N$5&amp;$E530),'Hoja de Trabajo para listado'!$AB$151:$BA$151,0)),0)+IFERROR(INDEX('Hoja de Trabajo para listado'!$BC$155:$CB$1048576,MATCH($A530,'Hoja de Trabajo para listado'!$BC$155:$BC$1048576,0),MATCH((CUADRO!N$5&amp;$E530),'Hoja de Trabajo para listado'!$BC$151:$CB$151,0)),0)+IFERROR(INDEX('Hoja de Trabajo para listado'!$DE$153:$DG$274,MATCH($A530,'Hoja de Trabajo para listado'!$DE$153:$DE$1048576,0),MATCH((CUADRO!N$5&amp;$E530),'Hoja de Trabajo para listado'!$DE$151:$DG$151,0)),0)+IFERROR(INDEX('Hoja de Trabajo para listado'!$CD$155:$DC$1048576,MATCH($A530,'Hoja de Trabajo para listado'!$CD$155:$CD$1048576,0),MATCH((CUADRO!N$5&amp;$E530),'Hoja de Trabajo para listado'!$CD$151:$DC$151,0)),0)</f>
        <v>0</v>
      </c>
      <c r="O530" s="255">
        <f ca="1">+IFERROR(INDEX('Hoja de Trabajo para listado'!$A$155:$Z$1048576,MATCH($A530,'Hoja de Trabajo para listado'!$A$155:$A$1048576,0),MATCH((CUADRO!O$5&amp;$E530),'Hoja de Trabajo para listado'!$A$151:$Z$151,0)),0)+IFERROR(INDEX('Hoja de Trabajo para listado'!$AB$155:$BA$1048576,MATCH($A530,'Hoja de Trabajo para listado'!$AB$155:$AB$1048576,0),MATCH((CUADRO!O$5&amp;$E530),'Hoja de Trabajo para listado'!$AB$151:$BA$151,0)),0)+IFERROR(INDEX('Hoja de Trabajo para listado'!$BC$155:$CB$1048576,MATCH($A530,'Hoja de Trabajo para listado'!$BC$155:$BC$1048576,0),MATCH((CUADRO!O$5&amp;$E530),'Hoja de Trabajo para listado'!$BC$151:$CB$151,0)),0)+IFERROR(INDEX('Hoja de Trabajo para listado'!$DE$153:$DG$274,MATCH($A530,'Hoja de Trabajo para listado'!$DE$153:$DE$1048576,0),MATCH((CUADRO!O$5&amp;$E530),'Hoja de Trabajo para listado'!$DE$151:$DG$151,0)),0)+IFERROR(INDEX('Hoja de Trabajo para listado'!$CD$155:$DC$1048576,MATCH($A530,'Hoja de Trabajo para listado'!$CD$155:$CD$1048576,0),MATCH((CUADRO!O$5&amp;$E530),'Hoja de Trabajo para listado'!$CD$151:$DC$151,0)),0)</f>
        <v>0</v>
      </c>
      <c r="P530" s="255">
        <f ca="1">+IFERROR(INDEX('Hoja de Trabajo para listado'!$A$155:$Z$1048576,MATCH($A530,'Hoja de Trabajo para listado'!$A$155:$A$1048576,0),MATCH((CUADRO!P$5&amp;$E530),'Hoja de Trabajo para listado'!$A$151:$Z$151,0)),0)+IFERROR(INDEX('Hoja de Trabajo para listado'!$AB$155:$BA$1048576,MATCH($A530,'Hoja de Trabajo para listado'!$AB$155:$AB$1048576,0),MATCH((CUADRO!P$5&amp;$E530),'Hoja de Trabajo para listado'!$AB$151:$BA$151,0)),0)+IFERROR(INDEX('Hoja de Trabajo para listado'!$BC$155:$CB$1048576,MATCH($A530,'Hoja de Trabajo para listado'!$BC$155:$BC$1048576,0),MATCH((CUADRO!P$5&amp;$E530),'Hoja de Trabajo para listado'!$BC$151:$CB$151,0)),0)+IFERROR(INDEX('Hoja de Trabajo para listado'!$DE$153:$DG$274,MATCH($A530,'Hoja de Trabajo para listado'!$DE$153:$DE$1048576,0),MATCH((CUADRO!P$5&amp;$E530),'Hoja de Trabajo para listado'!$DE$151:$DG$151,0)),0)+IFERROR(INDEX('Hoja de Trabajo para listado'!$CD$155:$DC$1048576,MATCH($A530,'Hoja de Trabajo para listado'!$CD$155:$CD$1048576,0),MATCH((CUADRO!P$5&amp;$E530),'Hoja de Trabajo para listado'!$CD$151:$DC$151,0)),0)</f>
        <v>0</v>
      </c>
      <c r="Q530" s="255">
        <f ca="1">+IFERROR(INDEX('Hoja de Trabajo para listado'!$A$155:$Z$1048576,MATCH($A530,'Hoja de Trabajo para listado'!$A$155:$A$1048576,0),MATCH((CUADRO!Q$5&amp;$E530),'Hoja de Trabajo para listado'!$A$151:$Z$151,0)),0)+IFERROR(INDEX('Hoja de Trabajo para listado'!$AB$155:$BA$1048576,MATCH($A530,'Hoja de Trabajo para listado'!$AB$155:$AB$1048576,0),MATCH((CUADRO!Q$5&amp;$E530),'Hoja de Trabajo para listado'!$AB$151:$BA$151,0)),0)+IFERROR(INDEX('Hoja de Trabajo para listado'!$BC$155:$CB$1048576,MATCH($A530,'Hoja de Trabajo para listado'!$BC$155:$BC$1048576,0),MATCH((CUADRO!Q$5&amp;$E530),'Hoja de Trabajo para listado'!$BC$151:$CB$151,0)),0)+IFERROR(INDEX('Hoja de Trabajo para listado'!$DE$153:$DG$274,MATCH($A530,'Hoja de Trabajo para listado'!$DE$153:$DE$1048576,0),MATCH((CUADRO!Q$5&amp;$E530),'Hoja de Trabajo para listado'!$DE$151:$DG$151,0)),0)+IFERROR(INDEX('Hoja de Trabajo para listado'!$CD$155:$DC$1048576,MATCH($A530,'Hoja de Trabajo para listado'!$CD$155:$CD$1048576,0),MATCH((CUADRO!Q$5&amp;$E530),'Hoja de Trabajo para listado'!$CD$151:$DC$151,0)),0)</f>
        <v>0</v>
      </c>
      <c r="R530" s="255">
        <f t="shared" ca="1" si="16"/>
        <v>0</v>
      </c>
      <c r="S530" s="262"/>
      <c r="T530" s="255">
        <f ca="1">+T531</f>
        <v>0</v>
      </c>
      <c r="U530" s="254">
        <f t="shared" si="17"/>
        <v>1</v>
      </c>
      <c r="V530" s="362" t="str">
        <f>+VLOOKUP(A530,bd_lista!$A$3:$E$590,5,FALSE)</f>
        <v>Gobiernos Autonomos Municipales</v>
      </c>
      <c r="W530" s="361" t="str">
        <f>+V530</f>
        <v>Gobiernos Autonomos Municipales</v>
      </c>
      <c r="X530" s="254">
        <f>+VLOOKUP(A530,[2]Sheet1!$A$13:$D$744,4,FALSE)</f>
        <v>0</v>
      </c>
      <c r="Y530" s="254" t="e">
        <f>+VLOOKUP(X530,bd_lista!$A$3:$C$590,3,FALSE)</f>
        <v>#N/A</v>
      </c>
      <c r="Z530" s="316">
        <f>+X530</f>
        <v>0</v>
      </c>
      <c r="AA530" s="317" t="e">
        <f>+Y530</f>
        <v>#N/A</v>
      </c>
    </row>
    <row r="531" spans="1:27" customFormat="1" ht="15" hidden="1" customHeight="1">
      <c r="A531" s="32">
        <v>1241</v>
      </c>
      <c r="B531" s="307"/>
      <c r="C531" s="259" t="str">
        <f>+VLOOKUP(A531,bd_lista!$A$3:$C$590,3,FALSE)</f>
        <v>Gobierno Autónomo Municipal de Comanche</v>
      </c>
      <c r="D531" s="362"/>
      <c r="E531" s="256" t="s">
        <v>1314</v>
      </c>
      <c r="F531" s="255">
        <f ca="1">+IFERROR(INDEX('Hoja de Trabajo para listado'!$A$155:$Z$1048576,MATCH($A531,'Hoja de Trabajo para listado'!$A$155:$A$1048576,0),MATCH((CUADRO!F$5&amp;$E531),'Hoja de Trabajo para listado'!$A$151:$Z$151,0)),0)+IFERROR(INDEX('Hoja de Trabajo para listado'!$AB$155:$BA$1048576,MATCH($A531,'Hoja de Trabajo para listado'!$AB$155:$AB$1048576,0),MATCH((CUADRO!F$5&amp;$E531),'Hoja de Trabajo para listado'!$AB$151:$BA$151,0)),0)+IFERROR(INDEX('Hoja de Trabajo para listado'!$BC$155:$CB$1048576,MATCH($A531,'Hoja de Trabajo para listado'!$BC$155:$BC$1048576,0),MATCH((CUADRO!F$5&amp;$E531),'Hoja de Trabajo para listado'!$BC$151:$CB$151,0)),0)+IFERROR(INDEX('Hoja de Trabajo para listado'!$DE$153:$DG$274,MATCH($A531,'Hoja de Trabajo para listado'!$DE$153:$DE$1048576,0),MATCH((CUADRO!F$5&amp;$E531),'Hoja de Trabajo para listado'!$DE$151:$DG$151,0)),0)+IFERROR(INDEX('Hoja de Trabajo para listado'!$CD$155:$DC$1048576,MATCH($A531,'Hoja de Trabajo para listado'!$CD$155:$CD$1048576,0),MATCH((CUADRO!F$5&amp;$E531),'Hoja de Trabajo para listado'!$CD$151:$DC$151,0)),0)</f>
        <v>0</v>
      </c>
      <c r="G531" s="255">
        <f ca="1">+IFERROR(INDEX('Hoja de Trabajo para listado'!$A$155:$Z$1048576,MATCH($A531,'Hoja de Trabajo para listado'!$A$155:$A$1048576,0),MATCH((CUADRO!G$5&amp;$E531),'Hoja de Trabajo para listado'!$A$151:$Z$151,0)),0)+IFERROR(INDEX('Hoja de Trabajo para listado'!$AB$155:$BA$1048576,MATCH($A531,'Hoja de Trabajo para listado'!$AB$155:$AB$1048576,0),MATCH((CUADRO!G$5&amp;$E531),'Hoja de Trabajo para listado'!$AB$151:$BA$151,0)),0)+IFERROR(INDEX('Hoja de Trabajo para listado'!$BC$155:$CB$1048576,MATCH($A531,'Hoja de Trabajo para listado'!$BC$155:$BC$1048576,0),MATCH((CUADRO!G$5&amp;$E531),'Hoja de Trabajo para listado'!$BC$151:$CB$151,0)),0)+IFERROR(INDEX('Hoja de Trabajo para listado'!$DE$153:$DG$274,MATCH($A531,'Hoja de Trabajo para listado'!$DE$153:$DE$1048576,0),MATCH((CUADRO!G$5&amp;$E531),'Hoja de Trabajo para listado'!$DE$151:$DG$151,0)),0)+IFERROR(INDEX('Hoja de Trabajo para listado'!$CD$155:$DC$1048576,MATCH($A531,'Hoja de Trabajo para listado'!$CD$155:$CD$1048576,0),MATCH((CUADRO!G$5&amp;$E531),'Hoja de Trabajo para listado'!$CD$151:$DC$151,0)),0)</f>
        <v>0</v>
      </c>
      <c r="H531" s="255">
        <f ca="1">+IFERROR(INDEX('Hoja de Trabajo para listado'!$A$155:$Z$1048576,MATCH($A531,'Hoja de Trabajo para listado'!$A$155:$A$1048576,0),MATCH((CUADRO!H$5&amp;$E531),'Hoja de Trabajo para listado'!$A$151:$Z$151,0)),0)+IFERROR(INDEX('Hoja de Trabajo para listado'!$AB$155:$BA$1048576,MATCH($A531,'Hoja de Trabajo para listado'!$AB$155:$AB$1048576,0),MATCH((CUADRO!H$5&amp;$E531),'Hoja de Trabajo para listado'!$AB$151:$BA$151,0)),0)+IFERROR(INDEX('Hoja de Trabajo para listado'!$BC$155:$CB$1048576,MATCH($A531,'Hoja de Trabajo para listado'!$BC$155:$BC$1048576,0),MATCH((CUADRO!H$5&amp;$E531),'Hoja de Trabajo para listado'!$BC$151:$CB$151,0)),0)+IFERROR(INDEX('Hoja de Trabajo para listado'!$DE$153:$DG$274,MATCH($A531,'Hoja de Trabajo para listado'!$DE$153:$DE$1048576,0),MATCH((CUADRO!H$5&amp;$E531),'Hoja de Trabajo para listado'!$DE$151:$DG$151,0)),0)+IFERROR(INDEX('Hoja de Trabajo para listado'!$CD$155:$DC$1048576,MATCH($A531,'Hoja de Trabajo para listado'!$CD$155:$CD$1048576,0),MATCH((CUADRO!H$5&amp;$E531),'Hoja de Trabajo para listado'!$CD$151:$DC$151,0)),0)</f>
        <v>0</v>
      </c>
      <c r="I531" s="255">
        <f ca="1">+IFERROR(INDEX('Hoja de Trabajo para listado'!$A$155:$Z$1048576,MATCH($A531,'Hoja de Trabajo para listado'!$A$155:$A$1048576,0),MATCH((CUADRO!I$5&amp;$E531),'Hoja de Trabajo para listado'!$A$151:$Z$151,0)),0)+IFERROR(INDEX('Hoja de Trabajo para listado'!$AB$155:$BA$1048576,MATCH($A531,'Hoja de Trabajo para listado'!$AB$155:$AB$1048576,0),MATCH((CUADRO!I$5&amp;$E531),'Hoja de Trabajo para listado'!$AB$151:$BA$151,0)),0)+IFERROR(INDEX('Hoja de Trabajo para listado'!$BC$155:$CB$1048576,MATCH($A531,'Hoja de Trabajo para listado'!$BC$155:$BC$1048576,0),MATCH((CUADRO!I$5&amp;$E531),'Hoja de Trabajo para listado'!$BC$151:$CB$151,0)),0)+IFERROR(INDEX('Hoja de Trabajo para listado'!$DE$153:$DG$274,MATCH($A531,'Hoja de Trabajo para listado'!$DE$153:$DE$1048576,0),MATCH((CUADRO!I$5&amp;$E531),'Hoja de Trabajo para listado'!$DE$151:$DG$151,0)),0)+IFERROR(INDEX('Hoja de Trabajo para listado'!$CD$155:$DC$1048576,MATCH($A531,'Hoja de Trabajo para listado'!$CD$155:$CD$1048576,0),MATCH((CUADRO!I$5&amp;$E531),'Hoja de Trabajo para listado'!$CD$151:$DC$151,0)),0)</f>
        <v>0</v>
      </c>
      <c r="J531" s="255">
        <f ca="1">+IFERROR(INDEX('Hoja de Trabajo para listado'!$A$155:$Z$1048576,MATCH($A531,'Hoja de Trabajo para listado'!$A$155:$A$1048576,0),MATCH((CUADRO!J$5&amp;$E531),'Hoja de Trabajo para listado'!$A$151:$Z$151,0)),0)+IFERROR(INDEX('Hoja de Trabajo para listado'!$AB$155:$BA$1048576,MATCH($A531,'Hoja de Trabajo para listado'!$AB$155:$AB$1048576,0),MATCH((CUADRO!J$5&amp;$E531),'Hoja de Trabajo para listado'!$AB$151:$BA$151,0)),0)+IFERROR(INDEX('Hoja de Trabajo para listado'!$BC$155:$CB$1048576,MATCH($A531,'Hoja de Trabajo para listado'!$BC$155:$BC$1048576,0),MATCH((CUADRO!J$5&amp;$E531),'Hoja de Trabajo para listado'!$BC$151:$CB$151,0)),0)+IFERROR(INDEX('Hoja de Trabajo para listado'!$DE$153:$DG$274,MATCH($A531,'Hoja de Trabajo para listado'!$DE$153:$DE$1048576,0),MATCH((CUADRO!J$5&amp;$E531),'Hoja de Trabajo para listado'!$DE$151:$DG$151,0)),0)+IFERROR(INDEX('Hoja de Trabajo para listado'!$CD$155:$DC$1048576,MATCH($A531,'Hoja de Trabajo para listado'!$CD$155:$CD$1048576,0),MATCH((CUADRO!J$5&amp;$E531),'Hoja de Trabajo para listado'!$CD$151:$DC$151,0)),0)</f>
        <v>0</v>
      </c>
      <c r="K531" s="255">
        <f ca="1">+IFERROR(INDEX('Hoja de Trabajo para listado'!$A$155:$Z$1048576,MATCH($A531,'Hoja de Trabajo para listado'!$A$155:$A$1048576,0),MATCH((CUADRO!K$5&amp;$E531),'Hoja de Trabajo para listado'!$A$151:$Z$151,0)),0)+IFERROR(INDEX('Hoja de Trabajo para listado'!$AB$155:$BA$1048576,MATCH($A531,'Hoja de Trabajo para listado'!$AB$155:$AB$1048576,0),MATCH((CUADRO!K$5&amp;$E531),'Hoja de Trabajo para listado'!$AB$151:$BA$151,0)),0)+IFERROR(INDEX('Hoja de Trabajo para listado'!$BC$155:$CB$1048576,MATCH($A531,'Hoja de Trabajo para listado'!$BC$155:$BC$1048576,0),MATCH((CUADRO!K$5&amp;$E531),'Hoja de Trabajo para listado'!$BC$151:$CB$151,0)),0)+IFERROR(INDEX('Hoja de Trabajo para listado'!$DE$153:$DG$274,MATCH($A531,'Hoja de Trabajo para listado'!$DE$153:$DE$1048576,0),MATCH((CUADRO!K$5&amp;$E531),'Hoja de Trabajo para listado'!$DE$151:$DG$151,0)),0)+IFERROR(INDEX('Hoja de Trabajo para listado'!$CD$155:$DC$1048576,MATCH($A531,'Hoja de Trabajo para listado'!$CD$155:$CD$1048576,0),MATCH((CUADRO!K$5&amp;$E531),'Hoja de Trabajo para listado'!$CD$151:$DC$151,0)),0)</f>
        <v>0</v>
      </c>
      <c r="L531" s="255">
        <f ca="1">+IFERROR(INDEX('Hoja de Trabajo para listado'!$A$155:$Z$1048576,MATCH($A531,'Hoja de Trabajo para listado'!$A$155:$A$1048576,0),MATCH((CUADRO!L$5&amp;$E531),'Hoja de Trabajo para listado'!$A$151:$Z$151,0)),0)+IFERROR(INDEX('Hoja de Trabajo para listado'!$AB$155:$BA$1048576,MATCH($A531,'Hoja de Trabajo para listado'!$AB$155:$AB$1048576,0),MATCH((CUADRO!L$5&amp;$E531),'Hoja de Trabajo para listado'!$AB$151:$BA$151,0)),0)+IFERROR(INDEX('Hoja de Trabajo para listado'!$BC$155:$CB$1048576,MATCH($A531,'Hoja de Trabajo para listado'!$BC$155:$BC$1048576,0),MATCH((CUADRO!L$5&amp;$E531),'Hoja de Trabajo para listado'!$BC$151:$CB$151,0)),0)+IFERROR(INDEX('Hoja de Trabajo para listado'!$DE$153:$DG$274,MATCH($A531,'Hoja de Trabajo para listado'!$DE$153:$DE$1048576,0),MATCH((CUADRO!L$5&amp;$E531),'Hoja de Trabajo para listado'!$DE$151:$DG$151,0)),0)+IFERROR(INDEX('Hoja de Trabajo para listado'!$CD$155:$DC$1048576,MATCH($A531,'Hoja de Trabajo para listado'!$CD$155:$CD$1048576,0),MATCH((CUADRO!L$5&amp;$E531),'Hoja de Trabajo para listado'!$CD$151:$DC$151,0)),0)</f>
        <v>0</v>
      </c>
      <c r="M531" s="255">
        <f ca="1">+IFERROR(INDEX('Hoja de Trabajo para listado'!$A$155:$Z$1048576,MATCH($A531,'Hoja de Trabajo para listado'!$A$155:$A$1048576,0),MATCH((CUADRO!M$5&amp;$E531),'Hoja de Trabajo para listado'!$A$151:$Z$151,0)),0)+IFERROR(INDEX('Hoja de Trabajo para listado'!$AB$155:$BA$1048576,MATCH($A531,'Hoja de Trabajo para listado'!$AB$155:$AB$1048576,0),MATCH((CUADRO!M$5&amp;$E531),'Hoja de Trabajo para listado'!$AB$151:$BA$151,0)),0)+IFERROR(INDEX('Hoja de Trabajo para listado'!$BC$155:$CB$1048576,MATCH($A531,'Hoja de Trabajo para listado'!$BC$155:$BC$1048576,0),MATCH((CUADRO!M$5&amp;$E531),'Hoja de Trabajo para listado'!$BC$151:$CB$151,0)),0)+IFERROR(INDEX('Hoja de Trabajo para listado'!$DE$153:$DG$274,MATCH($A531,'Hoja de Trabajo para listado'!$DE$153:$DE$1048576,0),MATCH((CUADRO!M$5&amp;$E531),'Hoja de Trabajo para listado'!$DE$151:$DG$151,0)),0)+IFERROR(INDEX('Hoja de Trabajo para listado'!$CD$155:$DC$1048576,MATCH($A531,'Hoja de Trabajo para listado'!$CD$155:$CD$1048576,0),MATCH((CUADRO!M$5&amp;$E531),'Hoja de Trabajo para listado'!$CD$151:$DC$151,0)),0)</f>
        <v>0</v>
      </c>
      <c r="N531" s="255">
        <f ca="1">+IFERROR(INDEX('Hoja de Trabajo para listado'!$A$155:$Z$1048576,MATCH($A531,'Hoja de Trabajo para listado'!$A$155:$A$1048576,0),MATCH((CUADRO!N$5&amp;$E531),'Hoja de Trabajo para listado'!$A$151:$Z$151,0)),0)+IFERROR(INDEX('Hoja de Trabajo para listado'!$AB$155:$BA$1048576,MATCH($A531,'Hoja de Trabajo para listado'!$AB$155:$AB$1048576,0),MATCH((CUADRO!N$5&amp;$E531),'Hoja de Trabajo para listado'!$AB$151:$BA$151,0)),0)+IFERROR(INDEX('Hoja de Trabajo para listado'!$BC$155:$CB$1048576,MATCH($A531,'Hoja de Trabajo para listado'!$BC$155:$BC$1048576,0),MATCH((CUADRO!N$5&amp;$E531),'Hoja de Trabajo para listado'!$BC$151:$CB$151,0)),0)+IFERROR(INDEX('Hoja de Trabajo para listado'!$DE$153:$DG$274,MATCH($A531,'Hoja de Trabajo para listado'!$DE$153:$DE$1048576,0),MATCH((CUADRO!N$5&amp;$E531),'Hoja de Trabajo para listado'!$DE$151:$DG$151,0)),0)+IFERROR(INDEX('Hoja de Trabajo para listado'!$CD$155:$DC$1048576,MATCH($A531,'Hoja de Trabajo para listado'!$CD$155:$CD$1048576,0),MATCH((CUADRO!N$5&amp;$E531),'Hoja de Trabajo para listado'!$CD$151:$DC$151,0)),0)</f>
        <v>0</v>
      </c>
      <c r="O531" s="255">
        <f ca="1">+IFERROR(INDEX('Hoja de Trabajo para listado'!$A$155:$Z$1048576,MATCH($A531,'Hoja de Trabajo para listado'!$A$155:$A$1048576,0),MATCH((CUADRO!O$5&amp;$E531),'Hoja de Trabajo para listado'!$A$151:$Z$151,0)),0)+IFERROR(INDEX('Hoja de Trabajo para listado'!$AB$155:$BA$1048576,MATCH($A531,'Hoja de Trabajo para listado'!$AB$155:$AB$1048576,0),MATCH((CUADRO!O$5&amp;$E531),'Hoja de Trabajo para listado'!$AB$151:$BA$151,0)),0)+IFERROR(INDEX('Hoja de Trabajo para listado'!$BC$155:$CB$1048576,MATCH($A531,'Hoja de Trabajo para listado'!$BC$155:$BC$1048576,0),MATCH((CUADRO!O$5&amp;$E531),'Hoja de Trabajo para listado'!$BC$151:$CB$151,0)),0)+IFERROR(INDEX('Hoja de Trabajo para listado'!$DE$153:$DG$274,MATCH($A531,'Hoja de Trabajo para listado'!$DE$153:$DE$1048576,0),MATCH((CUADRO!O$5&amp;$E531),'Hoja de Trabajo para listado'!$DE$151:$DG$151,0)),0)+IFERROR(INDEX('Hoja de Trabajo para listado'!$CD$155:$DC$1048576,MATCH($A531,'Hoja de Trabajo para listado'!$CD$155:$CD$1048576,0),MATCH((CUADRO!O$5&amp;$E531),'Hoja de Trabajo para listado'!$CD$151:$DC$151,0)),0)</f>
        <v>0</v>
      </c>
      <c r="P531" s="255">
        <f ca="1">+IFERROR(INDEX('Hoja de Trabajo para listado'!$A$155:$Z$1048576,MATCH($A531,'Hoja de Trabajo para listado'!$A$155:$A$1048576,0),MATCH((CUADRO!P$5&amp;$E531),'Hoja de Trabajo para listado'!$A$151:$Z$151,0)),0)+IFERROR(INDEX('Hoja de Trabajo para listado'!$AB$155:$BA$1048576,MATCH($A531,'Hoja de Trabajo para listado'!$AB$155:$AB$1048576,0),MATCH((CUADRO!P$5&amp;$E531),'Hoja de Trabajo para listado'!$AB$151:$BA$151,0)),0)+IFERROR(INDEX('Hoja de Trabajo para listado'!$BC$155:$CB$1048576,MATCH($A531,'Hoja de Trabajo para listado'!$BC$155:$BC$1048576,0),MATCH((CUADRO!P$5&amp;$E531),'Hoja de Trabajo para listado'!$BC$151:$CB$151,0)),0)+IFERROR(INDEX('Hoja de Trabajo para listado'!$DE$153:$DG$274,MATCH($A531,'Hoja de Trabajo para listado'!$DE$153:$DE$1048576,0),MATCH((CUADRO!P$5&amp;$E531),'Hoja de Trabajo para listado'!$DE$151:$DG$151,0)),0)+IFERROR(INDEX('Hoja de Trabajo para listado'!$CD$155:$DC$1048576,MATCH($A531,'Hoja de Trabajo para listado'!$CD$155:$CD$1048576,0),MATCH((CUADRO!P$5&amp;$E531),'Hoja de Trabajo para listado'!$CD$151:$DC$151,0)),0)</f>
        <v>0</v>
      </c>
      <c r="Q531" s="255">
        <f ca="1">+IFERROR(INDEX('Hoja de Trabajo para listado'!$A$155:$Z$1048576,MATCH($A531,'Hoja de Trabajo para listado'!$A$155:$A$1048576,0),MATCH((CUADRO!Q$5&amp;$E531),'Hoja de Trabajo para listado'!$A$151:$Z$151,0)),0)+IFERROR(INDEX('Hoja de Trabajo para listado'!$AB$155:$BA$1048576,MATCH($A531,'Hoja de Trabajo para listado'!$AB$155:$AB$1048576,0),MATCH((CUADRO!Q$5&amp;$E531),'Hoja de Trabajo para listado'!$AB$151:$BA$151,0)),0)+IFERROR(INDEX('Hoja de Trabajo para listado'!$BC$155:$CB$1048576,MATCH($A531,'Hoja de Trabajo para listado'!$BC$155:$BC$1048576,0),MATCH((CUADRO!Q$5&amp;$E531),'Hoja de Trabajo para listado'!$BC$151:$CB$151,0)),0)+IFERROR(INDEX('Hoja de Trabajo para listado'!$DE$153:$DG$274,MATCH($A531,'Hoja de Trabajo para listado'!$DE$153:$DE$1048576,0),MATCH((CUADRO!Q$5&amp;$E531),'Hoja de Trabajo para listado'!$DE$151:$DG$151,0)),0)+IFERROR(INDEX('Hoja de Trabajo para listado'!$CD$155:$DC$1048576,MATCH($A531,'Hoja de Trabajo para listado'!$CD$155:$CD$1048576,0),MATCH((CUADRO!Q$5&amp;$E531),'Hoja de Trabajo para listado'!$CD$151:$DC$151,0)),0)</f>
        <v>0</v>
      </c>
      <c r="R531" s="255">
        <f t="shared" ca="1" si="16"/>
        <v>0</v>
      </c>
      <c r="S531" s="262">
        <f ca="1">+R530+R531</f>
        <v>0</v>
      </c>
      <c r="T531" s="255">
        <f ca="1">+S531</f>
        <v>0</v>
      </c>
      <c r="U531" s="254">
        <f t="shared" si="17"/>
        <v>2</v>
      </c>
      <c r="V531" s="362" t="str">
        <f>+VLOOKUP(A531,bd_lista!$A$3:$E$590,5,FALSE)</f>
        <v>Gobiernos Autonomos Municipales</v>
      </c>
      <c r="W531" s="362"/>
      <c r="X531" s="254">
        <f>+VLOOKUP(A531,[2]Sheet1!$A$13:$D$744,4,FALSE)</f>
        <v>0</v>
      </c>
      <c r="Y531" s="254" t="e">
        <f>+VLOOKUP(X531,bd_lista!$A$3:$C$590,3,FALSE)</f>
        <v>#N/A</v>
      </c>
      <c r="Z531" s="314"/>
      <c r="AA531" s="315"/>
    </row>
    <row r="532" spans="1:27" customFormat="1" ht="15" hidden="1" customHeight="1">
      <c r="A532" s="32">
        <v>1242</v>
      </c>
      <c r="B532" s="306">
        <f>+A532</f>
        <v>1242</v>
      </c>
      <c r="C532" s="259" t="str">
        <f>+VLOOKUP(A532,bd_lista!$A$3:$C$590,3,FALSE)</f>
        <v>Gobierno Autónomo Municipal de Charaña</v>
      </c>
      <c r="D532" s="361" t="str">
        <f>+C532</f>
        <v>Gobierno Autónomo Municipal de Charaña</v>
      </c>
      <c r="E532" s="254" t="s">
        <v>1313</v>
      </c>
      <c r="F532" s="255">
        <f ca="1">+IFERROR(INDEX('Hoja de Trabajo para listado'!$A$155:$Z$1048576,MATCH($A532,'Hoja de Trabajo para listado'!$A$155:$A$1048576,0),MATCH((CUADRO!F$5&amp;$E532),'Hoja de Trabajo para listado'!$A$151:$Z$151,0)),0)+IFERROR(INDEX('Hoja de Trabajo para listado'!$AB$155:$BA$1048576,MATCH($A532,'Hoja de Trabajo para listado'!$AB$155:$AB$1048576,0),MATCH((CUADRO!F$5&amp;$E532),'Hoja de Trabajo para listado'!$AB$151:$BA$151,0)),0)+IFERROR(INDEX('Hoja de Trabajo para listado'!$BC$155:$CB$1048576,MATCH($A532,'Hoja de Trabajo para listado'!$BC$155:$BC$1048576,0),MATCH((CUADRO!F$5&amp;$E532),'Hoja de Trabajo para listado'!$BC$151:$CB$151,0)),0)+IFERROR(INDEX('Hoja de Trabajo para listado'!$DE$153:$DG$274,MATCH($A532,'Hoja de Trabajo para listado'!$DE$153:$DE$1048576,0),MATCH((CUADRO!F$5&amp;$E532),'Hoja de Trabajo para listado'!$DE$151:$DG$151,0)),0)+IFERROR(INDEX('Hoja de Trabajo para listado'!$CD$155:$DC$1048576,MATCH($A532,'Hoja de Trabajo para listado'!$CD$155:$CD$1048576,0),MATCH((CUADRO!F$5&amp;$E532),'Hoja de Trabajo para listado'!$CD$151:$DC$151,0)),0)</f>
        <v>0</v>
      </c>
      <c r="G532" s="255">
        <f ca="1">+IFERROR(INDEX('Hoja de Trabajo para listado'!$A$155:$Z$1048576,MATCH($A532,'Hoja de Trabajo para listado'!$A$155:$A$1048576,0),MATCH((CUADRO!G$5&amp;$E532),'Hoja de Trabajo para listado'!$A$151:$Z$151,0)),0)+IFERROR(INDEX('Hoja de Trabajo para listado'!$AB$155:$BA$1048576,MATCH($A532,'Hoja de Trabajo para listado'!$AB$155:$AB$1048576,0),MATCH((CUADRO!G$5&amp;$E532),'Hoja de Trabajo para listado'!$AB$151:$BA$151,0)),0)+IFERROR(INDEX('Hoja de Trabajo para listado'!$BC$155:$CB$1048576,MATCH($A532,'Hoja de Trabajo para listado'!$BC$155:$BC$1048576,0),MATCH((CUADRO!G$5&amp;$E532),'Hoja de Trabajo para listado'!$BC$151:$CB$151,0)),0)+IFERROR(INDEX('Hoja de Trabajo para listado'!$DE$153:$DG$274,MATCH($A532,'Hoja de Trabajo para listado'!$DE$153:$DE$1048576,0),MATCH((CUADRO!G$5&amp;$E532),'Hoja de Trabajo para listado'!$DE$151:$DG$151,0)),0)+IFERROR(INDEX('Hoja de Trabajo para listado'!$CD$155:$DC$1048576,MATCH($A532,'Hoja de Trabajo para listado'!$CD$155:$CD$1048576,0),MATCH((CUADRO!G$5&amp;$E532),'Hoja de Trabajo para listado'!$CD$151:$DC$151,0)),0)</f>
        <v>0</v>
      </c>
      <c r="H532" s="255">
        <f ca="1">+IFERROR(INDEX('Hoja de Trabajo para listado'!$A$155:$Z$1048576,MATCH($A532,'Hoja de Trabajo para listado'!$A$155:$A$1048576,0),MATCH((CUADRO!H$5&amp;$E532),'Hoja de Trabajo para listado'!$A$151:$Z$151,0)),0)+IFERROR(INDEX('Hoja de Trabajo para listado'!$AB$155:$BA$1048576,MATCH($A532,'Hoja de Trabajo para listado'!$AB$155:$AB$1048576,0),MATCH((CUADRO!H$5&amp;$E532),'Hoja de Trabajo para listado'!$AB$151:$BA$151,0)),0)+IFERROR(INDEX('Hoja de Trabajo para listado'!$BC$155:$CB$1048576,MATCH($A532,'Hoja de Trabajo para listado'!$BC$155:$BC$1048576,0),MATCH((CUADRO!H$5&amp;$E532),'Hoja de Trabajo para listado'!$BC$151:$CB$151,0)),0)+IFERROR(INDEX('Hoja de Trabajo para listado'!$DE$153:$DG$274,MATCH($A532,'Hoja de Trabajo para listado'!$DE$153:$DE$1048576,0),MATCH((CUADRO!H$5&amp;$E532),'Hoja de Trabajo para listado'!$DE$151:$DG$151,0)),0)+IFERROR(INDEX('Hoja de Trabajo para listado'!$CD$155:$DC$1048576,MATCH($A532,'Hoja de Trabajo para listado'!$CD$155:$CD$1048576,0),MATCH((CUADRO!H$5&amp;$E532),'Hoja de Trabajo para listado'!$CD$151:$DC$151,0)),0)</f>
        <v>0</v>
      </c>
      <c r="I532" s="255">
        <f ca="1">+IFERROR(INDEX('Hoja de Trabajo para listado'!$A$155:$Z$1048576,MATCH($A532,'Hoja de Trabajo para listado'!$A$155:$A$1048576,0),MATCH((CUADRO!I$5&amp;$E532),'Hoja de Trabajo para listado'!$A$151:$Z$151,0)),0)+IFERROR(INDEX('Hoja de Trabajo para listado'!$AB$155:$BA$1048576,MATCH($A532,'Hoja de Trabajo para listado'!$AB$155:$AB$1048576,0),MATCH((CUADRO!I$5&amp;$E532),'Hoja de Trabajo para listado'!$AB$151:$BA$151,0)),0)+IFERROR(INDEX('Hoja de Trabajo para listado'!$BC$155:$CB$1048576,MATCH($A532,'Hoja de Trabajo para listado'!$BC$155:$BC$1048576,0),MATCH((CUADRO!I$5&amp;$E532),'Hoja de Trabajo para listado'!$BC$151:$CB$151,0)),0)+IFERROR(INDEX('Hoja de Trabajo para listado'!$DE$153:$DG$274,MATCH($A532,'Hoja de Trabajo para listado'!$DE$153:$DE$1048576,0),MATCH((CUADRO!I$5&amp;$E532),'Hoja de Trabajo para listado'!$DE$151:$DG$151,0)),0)+IFERROR(INDEX('Hoja de Trabajo para listado'!$CD$155:$DC$1048576,MATCH($A532,'Hoja de Trabajo para listado'!$CD$155:$CD$1048576,0),MATCH((CUADRO!I$5&amp;$E532),'Hoja de Trabajo para listado'!$CD$151:$DC$151,0)),0)</f>
        <v>0</v>
      </c>
      <c r="J532" s="255">
        <f ca="1">+IFERROR(INDEX('Hoja de Trabajo para listado'!$A$155:$Z$1048576,MATCH($A532,'Hoja de Trabajo para listado'!$A$155:$A$1048576,0),MATCH((CUADRO!J$5&amp;$E532),'Hoja de Trabajo para listado'!$A$151:$Z$151,0)),0)+IFERROR(INDEX('Hoja de Trabajo para listado'!$AB$155:$BA$1048576,MATCH($A532,'Hoja de Trabajo para listado'!$AB$155:$AB$1048576,0),MATCH((CUADRO!J$5&amp;$E532),'Hoja de Trabajo para listado'!$AB$151:$BA$151,0)),0)+IFERROR(INDEX('Hoja de Trabajo para listado'!$BC$155:$CB$1048576,MATCH($A532,'Hoja de Trabajo para listado'!$BC$155:$BC$1048576,0),MATCH((CUADRO!J$5&amp;$E532),'Hoja de Trabajo para listado'!$BC$151:$CB$151,0)),0)+IFERROR(INDEX('Hoja de Trabajo para listado'!$DE$153:$DG$274,MATCH($A532,'Hoja de Trabajo para listado'!$DE$153:$DE$1048576,0),MATCH((CUADRO!J$5&amp;$E532),'Hoja de Trabajo para listado'!$DE$151:$DG$151,0)),0)+IFERROR(INDEX('Hoja de Trabajo para listado'!$CD$155:$DC$1048576,MATCH($A532,'Hoja de Trabajo para listado'!$CD$155:$CD$1048576,0),MATCH((CUADRO!J$5&amp;$E532),'Hoja de Trabajo para listado'!$CD$151:$DC$151,0)),0)</f>
        <v>0</v>
      </c>
      <c r="K532" s="255">
        <f ca="1">+IFERROR(INDEX('Hoja de Trabajo para listado'!$A$155:$Z$1048576,MATCH($A532,'Hoja de Trabajo para listado'!$A$155:$A$1048576,0),MATCH((CUADRO!K$5&amp;$E532),'Hoja de Trabajo para listado'!$A$151:$Z$151,0)),0)+IFERROR(INDEX('Hoja de Trabajo para listado'!$AB$155:$BA$1048576,MATCH($A532,'Hoja de Trabajo para listado'!$AB$155:$AB$1048576,0),MATCH((CUADRO!K$5&amp;$E532),'Hoja de Trabajo para listado'!$AB$151:$BA$151,0)),0)+IFERROR(INDEX('Hoja de Trabajo para listado'!$BC$155:$CB$1048576,MATCH($A532,'Hoja de Trabajo para listado'!$BC$155:$BC$1048576,0),MATCH((CUADRO!K$5&amp;$E532),'Hoja de Trabajo para listado'!$BC$151:$CB$151,0)),0)+IFERROR(INDEX('Hoja de Trabajo para listado'!$DE$153:$DG$274,MATCH($A532,'Hoja de Trabajo para listado'!$DE$153:$DE$1048576,0),MATCH((CUADRO!K$5&amp;$E532),'Hoja de Trabajo para listado'!$DE$151:$DG$151,0)),0)+IFERROR(INDEX('Hoja de Trabajo para listado'!$CD$155:$DC$1048576,MATCH($A532,'Hoja de Trabajo para listado'!$CD$155:$CD$1048576,0),MATCH((CUADRO!K$5&amp;$E532),'Hoja de Trabajo para listado'!$CD$151:$DC$151,0)),0)</f>
        <v>0</v>
      </c>
      <c r="L532" s="255">
        <f ca="1">+IFERROR(INDEX('Hoja de Trabajo para listado'!$A$155:$Z$1048576,MATCH($A532,'Hoja de Trabajo para listado'!$A$155:$A$1048576,0),MATCH((CUADRO!L$5&amp;$E532),'Hoja de Trabajo para listado'!$A$151:$Z$151,0)),0)+IFERROR(INDEX('Hoja de Trabajo para listado'!$AB$155:$BA$1048576,MATCH($A532,'Hoja de Trabajo para listado'!$AB$155:$AB$1048576,0),MATCH((CUADRO!L$5&amp;$E532),'Hoja de Trabajo para listado'!$AB$151:$BA$151,0)),0)+IFERROR(INDEX('Hoja de Trabajo para listado'!$BC$155:$CB$1048576,MATCH($A532,'Hoja de Trabajo para listado'!$BC$155:$BC$1048576,0),MATCH((CUADRO!L$5&amp;$E532),'Hoja de Trabajo para listado'!$BC$151:$CB$151,0)),0)+IFERROR(INDEX('Hoja de Trabajo para listado'!$DE$153:$DG$274,MATCH($A532,'Hoja de Trabajo para listado'!$DE$153:$DE$1048576,0),MATCH((CUADRO!L$5&amp;$E532),'Hoja de Trabajo para listado'!$DE$151:$DG$151,0)),0)+IFERROR(INDEX('Hoja de Trabajo para listado'!$CD$155:$DC$1048576,MATCH($A532,'Hoja de Trabajo para listado'!$CD$155:$CD$1048576,0),MATCH((CUADRO!L$5&amp;$E532),'Hoja de Trabajo para listado'!$CD$151:$DC$151,0)),0)</f>
        <v>0</v>
      </c>
      <c r="M532" s="255">
        <f ca="1">+IFERROR(INDEX('Hoja de Trabajo para listado'!$A$155:$Z$1048576,MATCH($A532,'Hoja de Trabajo para listado'!$A$155:$A$1048576,0),MATCH((CUADRO!M$5&amp;$E532),'Hoja de Trabajo para listado'!$A$151:$Z$151,0)),0)+IFERROR(INDEX('Hoja de Trabajo para listado'!$AB$155:$BA$1048576,MATCH($A532,'Hoja de Trabajo para listado'!$AB$155:$AB$1048576,0),MATCH((CUADRO!M$5&amp;$E532),'Hoja de Trabajo para listado'!$AB$151:$BA$151,0)),0)+IFERROR(INDEX('Hoja de Trabajo para listado'!$BC$155:$CB$1048576,MATCH($A532,'Hoja de Trabajo para listado'!$BC$155:$BC$1048576,0),MATCH((CUADRO!M$5&amp;$E532),'Hoja de Trabajo para listado'!$BC$151:$CB$151,0)),0)+IFERROR(INDEX('Hoja de Trabajo para listado'!$DE$153:$DG$274,MATCH($A532,'Hoja de Trabajo para listado'!$DE$153:$DE$1048576,0),MATCH((CUADRO!M$5&amp;$E532),'Hoja de Trabajo para listado'!$DE$151:$DG$151,0)),0)+IFERROR(INDEX('Hoja de Trabajo para listado'!$CD$155:$DC$1048576,MATCH($A532,'Hoja de Trabajo para listado'!$CD$155:$CD$1048576,0),MATCH((CUADRO!M$5&amp;$E532),'Hoja de Trabajo para listado'!$CD$151:$DC$151,0)),0)</f>
        <v>0</v>
      </c>
      <c r="N532" s="255">
        <f ca="1">+IFERROR(INDEX('Hoja de Trabajo para listado'!$A$155:$Z$1048576,MATCH($A532,'Hoja de Trabajo para listado'!$A$155:$A$1048576,0),MATCH((CUADRO!N$5&amp;$E532),'Hoja de Trabajo para listado'!$A$151:$Z$151,0)),0)+IFERROR(INDEX('Hoja de Trabajo para listado'!$AB$155:$BA$1048576,MATCH($A532,'Hoja de Trabajo para listado'!$AB$155:$AB$1048576,0),MATCH((CUADRO!N$5&amp;$E532),'Hoja de Trabajo para listado'!$AB$151:$BA$151,0)),0)+IFERROR(INDEX('Hoja de Trabajo para listado'!$BC$155:$CB$1048576,MATCH($A532,'Hoja de Trabajo para listado'!$BC$155:$BC$1048576,0),MATCH((CUADRO!N$5&amp;$E532),'Hoja de Trabajo para listado'!$BC$151:$CB$151,0)),0)+IFERROR(INDEX('Hoja de Trabajo para listado'!$DE$153:$DG$274,MATCH($A532,'Hoja de Trabajo para listado'!$DE$153:$DE$1048576,0),MATCH((CUADRO!N$5&amp;$E532),'Hoja de Trabajo para listado'!$DE$151:$DG$151,0)),0)+IFERROR(INDEX('Hoja de Trabajo para listado'!$CD$155:$DC$1048576,MATCH($A532,'Hoja de Trabajo para listado'!$CD$155:$CD$1048576,0),MATCH((CUADRO!N$5&amp;$E532),'Hoja de Trabajo para listado'!$CD$151:$DC$151,0)),0)</f>
        <v>0</v>
      </c>
      <c r="O532" s="255">
        <f ca="1">+IFERROR(INDEX('Hoja de Trabajo para listado'!$A$155:$Z$1048576,MATCH($A532,'Hoja de Trabajo para listado'!$A$155:$A$1048576,0),MATCH((CUADRO!O$5&amp;$E532),'Hoja de Trabajo para listado'!$A$151:$Z$151,0)),0)+IFERROR(INDEX('Hoja de Trabajo para listado'!$AB$155:$BA$1048576,MATCH($A532,'Hoja de Trabajo para listado'!$AB$155:$AB$1048576,0),MATCH((CUADRO!O$5&amp;$E532),'Hoja de Trabajo para listado'!$AB$151:$BA$151,0)),0)+IFERROR(INDEX('Hoja de Trabajo para listado'!$BC$155:$CB$1048576,MATCH($A532,'Hoja de Trabajo para listado'!$BC$155:$BC$1048576,0),MATCH((CUADRO!O$5&amp;$E532),'Hoja de Trabajo para listado'!$BC$151:$CB$151,0)),0)+IFERROR(INDEX('Hoja de Trabajo para listado'!$DE$153:$DG$274,MATCH($A532,'Hoja de Trabajo para listado'!$DE$153:$DE$1048576,0),MATCH((CUADRO!O$5&amp;$E532),'Hoja de Trabajo para listado'!$DE$151:$DG$151,0)),0)+IFERROR(INDEX('Hoja de Trabajo para listado'!$CD$155:$DC$1048576,MATCH($A532,'Hoja de Trabajo para listado'!$CD$155:$CD$1048576,0),MATCH((CUADRO!O$5&amp;$E532),'Hoja de Trabajo para listado'!$CD$151:$DC$151,0)),0)</f>
        <v>0</v>
      </c>
      <c r="P532" s="255">
        <f ca="1">+IFERROR(INDEX('Hoja de Trabajo para listado'!$A$155:$Z$1048576,MATCH($A532,'Hoja de Trabajo para listado'!$A$155:$A$1048576,0),MATCH((CUADRO!P$5&amp;$E532),'Hoja de Trabajo para listado'!$A$151:$Z$151,0)),0)+IFERROR(INDEX('Hoja de Trabajo para listado'!$AB$155:$BA$1048576,MATCH($A532,'Hoja de Trabajo para listado'!$AB$155:$AB$1048576,0),MATCH((CUADRO!P$5&amp;$E532),'Hoja de Trabajo para listado'!$AB$151:$BA$151,0)),0)+IFERROR(INDEX('Hoja de Trabajo para listado'!$BC$155:$CB$1048576,MATCH($A532,'Hoja de Trabajo para listado'!$BC$155:$BC$1048576,0),MATCH((CUADRO!P$5&amp;$E532),'Hoja de Trabajo para listado'!$BC$151:$CB$151,0)),0)+IFERROR(INDEX('Hoja de Trabajo para listado'!$DE$153:$DG$274,MATCH($A532,'Hoja de Trabajo para listado'!$DE$153:$DE$1048576,0),MATCH((CUADRO!P$5&amp;$E532),'Hoja de Trabajo para listado'!$DE$151:$DG$151,0)),0)+IFERROR(INDEX('Hoja de Trabajo para listado'!$CD$155:$DC$1048576,MATCH($A532,'Hoja de Trabajo para listado'!$CD$155:$CD$1048576,0),MATCH((CUADRO!P$5&amp;$E532),'Hoja de Trabajo para listado'!$CD$151:$DC$151,0)),0)</f>
        <v>0</v>
      </c>
      <c r="Q532" s="255">
        <f ca="1">+IFERROR(INDEX('Hoja de Trabajo para listado'!$A$155:$Z$1048576,MATCH($A532,'Hoja de Trabajo para listado'!$A$155:$A$1048576,0),MATCH((CUADRO!Q$5&amp;$E532),'Hoja de Trabajo para listado'!$A$151:$Z$151,0)),0)+IFERROR(INDEX('Hoja de Trabajo para listado'!$AB$155:$BA$1048576,MATCH($A532,'Hoja de Trabajo para listado'!$AB$155:$AB$1048576,0),MATCH((CUADRO!Q$5&amp;$E532),'Hoja de Trabajo para listado'!$AB$151:$BA$151,0)),0)+IFERROR(INDEX('Hoja de Trabajo para listado'!$BC$155:$CB$1048576,MATCH($A532,'Hoja de Trabajo para listado'!$BC$155:$BC$1048576,0),MATCH((CUADRO!Q$5&amp;$E532),'Hoja de Trabajo para listado'!$BC$151:$CB$151,0)),0)+IFERROR(INDEX('Hoja de Trabajo para listado'!$DE$153:$DG$274,MATCH($A532,'Hoja de Trabajo para listado'!$DE$153:$DE$1048576,0),MATCH((CUADRO!Q$5&amp;$E532),'Hoja de Trabajo para listado'!$DE$151:$DG$151,0)),0)+IFERROR(INDEX('Hoja de Trabajo para listado'!$CD$155:$DC$1048576,MATCH($A532,'Hoja de Trabajo para listado'!$CD$155:$CD$1048576,0),MATCH((CUADRO!Q$5&amp;$E532),'Hoja de Trabajo para listado'!$CD$151:$DC$151,0)),0)</f>
        <v>0</v>
      </c>
      <c r="R532" s="255">
        <f t="shared" ca="1" si="16"/>
        <v>0</v>
      </c>
      <c r="S532" s="262"/>
      <c r="T532" s="255">
        <f ca="1">+T533</f>
        <v>0</v>
      </c>
      <c r="U532" s="254">
        <f t="shared" si="17"/>
        <v>1</v>
      </c>
      <c r="V532" s="362" t="str">
        <f>+VLOOKUP(A532,bd_lista!$A$3:$E$590,5,FALSE)</f>
        <v>Gobiernos Autonomos Municipales</v>
      </c>
      <c r="W532" s="361" t="str">
        <f>+V532</f>
        <v>Gobiernos Autonomos Municipales</v>
      </c>
      <c r="X532" s="254">
        <f>+VLOOKUP(A532,[2]Sheet1!$A$13:$D$744,4,FALSE)</f>
        <v>0</v>
      </c>
      <c r="Y532" s="254" t="e">
        <f>+VLOOKUP(X532,bd_lista!$A$3:$C$590,3,FALSE)</f>
        <v>#N/A</v>
      </c>
      <c r="Z532" s="316">
        <f>+X532</f>
        <v>0</v>
      </c>
      <c r="AA532" s="317" t="e">
        <f>+Y532</f>
        <v>#N/A</v>
      </c>
    </row>
    <row r="533" spans="1:27" customFormat="1" ht="15" hidden="1" customHeight="1">
      <c r="A533" s="32">
        <v>1242</v>
      </c>
      <c r="B533" s="307"/>
      <c r="C533" s="259" t="str">
        <f>+VLOOKUP(A533,bd_lista!$A$3:$C$590,3,FALSE)</f>
        <v>Gobierno Autónomo Municipal de Charaña</v>
      </c>
      <c r="D533" s="362"/>
      <c r="E533" s="256" t="s">
        <v>1314</v>
      </c>
      <c r="F533" s="255">
        <f ca="1">+IFERROR(INDEX('Hoja de Trabajo para listado'!$A$155:$Z$1048576,MATCH($A533,'Hoja de Trabajo para listado'!$A$155:$A$1048576,0),MATCH((CUADRO!F$5&amp;$E533),'Hoja de Trabajo para listado'!$A$151:$Z$151,0)),0)+IFERROR(INDEX('Hoja de Trabajo para listado'!$AB$155:$BA$1048576,MATCH($A533,'Hoja de Trabajo para listado'!$AB$155:$AB$1048576,0),MATCH((CUADRO!F$5&amp;$E533),'Hoja de Trabajo para listado'!$AB$151:$BA$151,0)),0)+IFERROR(INDEX('Hoja de Trabajo para listado'!$BC$155:$CB$1048576,MATCH($A533,'Hoja de Trabajo para listado'!$BC$155:$BC$1048576,0),MATCH((CUADRO!F$5&amp;$E533),'Hoja de Trabajo para listado'!$BC$151:$CB$151,0)),0)+IFERROR(INDEX('Hoja de Trabajo para listado'!$DE$153:$DG$274,MATCH($A533,'Hoja de Trabajo para listado'!$DE$153:$DE$1048576,0),MATCH((CUADRO!F$5&amp;$E533),'Hoja de Trabajo para listado'!$DE$151:$DG$151,0)),0)+IFERROR(INDEX('Hoja de Trabajo para listado'!$CD$155:$DC$1048576,MATCH($A533,'Hoja de Trabajo para listado'!$CD$155:$CD$1048576,0),MATCH((CUADRO!F$5&amp;$E533),'Hoja de Trabajo para listado'!$CD$151:$DC$151,0)),0)</f>
        <v>0</v>
      </c>
      <c r="G533" s="255">
        <f ca="1">+IFERROR(INDEX('Hoja de Trabajo para listado'!$A$155:$Z$1048576,MATCH($A533,'Hoja de Trabajo para listado'!$A$155:$A$1048576,0),MATCH((CUADRO!G$5&amp;$E533),'Hoja de Trabajo para listado'!$A$151:$Z$151,0)),0)+IFERROR(INDEX('Hoja de Trabajo para listado'!$AB$155:$BA$1048576,MATCH($A533,'Hoja de Trabajo para listado'!$AB$155:$AB$1048576,0),MATCH((CUADRO!G$5&amp;$E533),'Hoja de Trabajo para listado'!$AB$151:$BA$151,0)),0)+IFERROR(INDEX('Hoja de Trabajo para listado'!$BC$155:$CB$1048576,MATCH($A533,'Hoja de Trabajo para listado'!$BC$155:$BC$1048576,0),MATCH((CUADRO!G$5&amp;$E533),'Hoja de Trabajo para listado'!$BC$151:$CB$151,0)),0)+IFERROR(INDEX('Hoja de Trabajo para listado'!$DE$153:$DG$274,MATCH($A533,'Hoja de Trabajo para listado'!$DE$153:$DE$1048576,0),MATCH((CUADRO!G$5&amp;$E533),'Hoja de Trabajo para listado'!$DE$151:$DG$151,0)),0)+IFERROR(INDEX('Hoja de Trabajo para listado'!$CD$155:$DC$1048576,MATCH($A533,'Hoja de Trabajo para listado'!$CD$155:$CD$1048576,0),MATCH((CUADRO!G$5&amp;$E533),'Hoja de Trabajo para listado'!$CD$151:$DC$151,0)),0)</f>
        <v>0</v>
      </c>
      <c r="H533" s="255">
        <f ca="1">+IFERROR(INDEX('Hoja de Trabajo para listado'!$A$155:$Z$1048576,MATCH($A533,'Hoja de Trabajo para listado'!$A$155:$A$1048576,0),MATCH((CUADRO!H$5&amp;$E533),'Hoja de Trabajo para listado'!$A$151:$Z$151,0)),0)+IFERROR(INDEX('Hoja de Trabajo para listado'!$AB$155:$BA$1048576,MATCH($A533,'Hoja de Trabajo para listado'!$AB$155:$AB$1048576,0),MATCH((CUADRO!H$5&amp;$E533),'Hoja de Trabajo para listado'!$AB$151:$BA$151,0)),0)+IFERROR(INDEX('Hoja de Trabajo para listado'!$BC$155:$CB$1048576,MATCH($A533,'Hoja de Trabajo para listado'!$BC$155:$BC$1048576,0),MATCH((CUADRO!H$5&amp;$E533),'Hoja de Trabajo para listado'!$BC$151:$CB$151,0)),0)+IFERROR(INDEX('Hoja de Trabajo para listado'!$DE$153:$DG$274,MATCH($A533,'Hoja de Trabajo para listado'!$DE$153:$DE$1048576,0),MATCH((CUADRO!H$5&amp;$E533),'Hoja de Trabajo para listado'!$DE$151:$DG$151,0)),0)+IFERROR(INDEX('Hoja de Trabajo para listado'!$CD$155:$DC$1048576,MATCH($A533,'Hoja de Trabajo para listado'!$CD$155:$CD$1048576,0),MATCH((CUADRO!H$5&amp;$E533),'Hoja de Trabajo para listado'!$CD$151:$DC$151,0)),0)</f>
        <v>0</v>
      </c>
      <c r="I533" s="255">
        <f ca="1">+IFERROR(INDEX('Hoja de Trabajo para listado'!$A$155:$Z$1048576,MATCH($A533,'Hoja de Trabajo para listado'!$A$155:$A$1048576,0),MATCH((CUADRO!I$5&amp;$E533),'Hoja de Trabajo para listado'!$A$151:$Z$151,0)),0)+IFERROR(INDEX('Hoja de Trabajo para listado'!$AB$155:$BA$1048576,MATCH($A533,'Hoja de Trabajo para listado'!$AB$155:$AB$1048576,0),MATCH((CUADRO!I$5&amp;$E533),'Hoja de Trabajo para listado'!$AB$151:$BA$151,0)),0)+IFERROR(INDEX('Hoja de Trabajo para listado'!$BC$155:$CB$1048576,MATCH($A533,'Hoja de Trabajo para listado'!$BC$155:$BC$1048576,0),MATCH((CUADRO!I$5&amp;$E533),'Hoja de Trabajo para listado'!$BC$151:$CB$151,0)),0)+IFERROR(INDEX('Hoja de Trabajo para listado'!$DE$153:$DG$274,MATCH($A533,'Hoja de Trabajo para listado'!$DE$153:$DE$1048576,0),MATCH((CUADRO!I$5&amp;$E533),'Hoja de Trabajo para listado'!$DE$151:$DG$151,0)),0)+IFERROR(INDEX('Hoja de Trabajo para listado'!$CD$155:$DC$1048576,MATCH($A533,'Hoja de Trabajo para listado'!$CD$155:$CD$1048576,0),MATCH((CUADRO!I$5&amp;$E533),'Hoja de Trabajo para listado'!$CD$151:$DC$151,0)),0)</f>
        <v>0</v>
      </c>
      <c r="J533" s="255">
        <f ca="1">+IFERROR(INDEX('Hoja de Trabajo para listado'!$A$155:$Z$1048576,MATCH($A533,'Hoja de Trabajo para listado'!$A$155:$A$1048576,0),MATCH((CUADRO!J$5&amp;$E533),'Hoja de Trabajo para listado'!$A$151:$Z$151,0)),0)+IFERROR(INDEX('Hoja de Trabajo para listado'!$AB$155:$BA$1048576,MATCH($A533,'Hoja de Trabajo para listado'!$AB$155:$AB$1048576,0),MATCH((CUADRO!J$5&amp;$E533),'Hoja de Trabajo para listado'!$AB$151:$BA$151,0)),0)+IFERROR(INDEX('Hoja de Trabajo para listado'!$BC$155:$CB$1048576,MATCH($A533,'Hoja de Trabajo para listado'!$BC$155:$BC$1048576,0),MATCH((CUADRO!J$5&amp;$E533),'Hoja de Trabajo para listado'!$BC$151:$CB$151,0)),0)+IFERROR(INDEX('Hoja de Trabajo para listado'!$DE$153:$DG$274,MATCH($A533,'Hoja de Trabajo para listado'!$DE$153:$DE$1048576,0),MATCH((CUADRO!J$5&amp;$E533),'Hoja de Trabajo para listado'!$DE$151:$DG$151,0)),0)+IFERROR(INDEX('Hoja de Trabajo para listado'!$CD$155:$DC$1048576,MATCH($A533,'Hoja de Trabajo para listado'!$CD$155:$CD$1048576,0),MATCH((CUADRO!J$5&amp;$E533),'Hoja de Trabajo para listado'!$CD$151:$DC$151,0)),0)</f>
        <v>0</v>
      </c>
      <c r="K533" s="255">
        <f ca="1">+IFERROR(INDEX('Hoja de Trabajo para listado'!$A$155:$Z$1048576,MATCH($A533,'Hoja de Trabajo para listado'!$A$155:$A$1048576,0),MATCH((CUADRO!K$5&amp;$E533),'Hoja de Trabajo para listado'!$A$151:$Z$151,0)),0)+IFERROR(INDEX('Hoja de Trabajo para listado'!$AB$155:$BA$1048576,MATCH($A533,'Hoja de Trabajo para listado'!$AB$155:$AB$1048576,0),MATCH((CUADRO!K$5&amp;$E533),'Hoja de Trabajo para listado'!$AB$151:$BA$151,0)),0)+IFERROR(INDEX('Hoja de Trabajo para listado'!$BC$155:$CB$1048576,MATCH($A533,'Hoja de Trabajo para listado'!$BC$155:$BC$1048576,0),MATCH((CUADRO!K$5&amp;$E533),'Hoja de Trabajo para listado'!$BC$151:$CB$151,0)),0)+IFERROR(INDEX('Hoja de Trabajo para listado'!$DE$153:$DG$274,MATCH($A533,'Hoja de Trabajo para listado'!$DE$153:$DE$1048576,0),MATCH((CUADRO!K$5&amp;$E533),'Hoja de Trabajo para listado'!$DE$151:$DG$151,0)),0)+IFERROR(INDEX('Hoja de Trabajo para listado'!$CD$155:$DC$1048576,MATCH($A533,'Hoja de Trabajo para listado'!$CD$155:$CD$1048576,0),MATCH((CUADRO!K$5&amp;$E533),'Hoja de Trabajo para listado'!$CD$151:$DC$151,0)),0)</f>
        <v>0</v>
      </c>
      <c r="L533" s="255">
        <f ca="1">+IFERROR(INDEX('Hoja de Trabajo para listado'!$A$155:$Z$1048576,MATCH($A533,'Hoja de Trabajo para listado'!$A$155:$A$1048576,0),MATCH((CUADRO!L$5&amp;$E533),'Hoja de Trabajo para listado'!$A$151:$Z$151,0)),0)+IFERROR(INDEX('Hoja de Trabajo para listado'!$AB$155:$BA$1048576,MATCH($A533,'Hoja de Trabajo para listado'!$AB$155:$AB$1048576,0),MATCH((CUADRO!L$5&amp;$E533),'Hoja de Trabajo para listado'!$AB$151:$BA$151,0)),0)+IFERROR(INDEX('Hoja de Trabajo para listado'!$BC$155:$CB$1048576,MATCH($A533,'Hoja de Trabajo para listado'!$BC$155:$BC$1048576,0),MATCH((CUADRO!L$5&amp;$E533),'Hoja de Trabajo para listado'!$BC$151:$CB$151,0)),0)+IFERROR(INDEX('Hoja de Trabajo para listado'!$DE$153:$DG$274,MATCH($A533,'Hoja de Trabajo para listado'!$DE$153:$DE$1048576,0),MATCH((CUADRO!L$5&amp;$E533),'Hoja de Trabajo para listado'!$DE$151:$DG$151,0)),0)+IFERROR(INDEX('Hoja de Trabajo para listado'!$CD$155:$DC$1048576,MATCH($A533,'Hoja de Trabajo para listado'!$CD$155:$CD$1048576,0),MATCH((CUADRO!L$5&amp;$E533),'Hoja de Trabajo para listado'!$CD$151:$DC$151,0)),0)</f>
        <v>0</v>
      </c>
      <c r="M533" s="255">
        <f ca="1">+IFERROR(INDEX('Hoja de Trabajo para listado'!$A$155:$Z$1048576,MATCH($A533,'Hoja de Trabajo para listado'!$A$155:$A$1048576,0),MATCH((CUADRO!M$5&amp;$E533),'Hoja de Trabajo para listado'!$A$151:$Z$151,0)),0)+IFERROR(INDEX('Hoja de Trabajo para listado'!$AB$155:$BA$1048576,MATCH($A533,'Hoja de Trabajo para listado'!$AB$155:$AB$1048576,0),MATCH((CUADRO!M$5&amp;$E533),'Hoja de Trabajo para listado'!$AB$151:$BA$151,0)),0)+IFERROR(INDEX('Hoja de Trabajo para listado'!$BC$155:$CB$1048576,MATCH($A533,'Hoja de Trabajo para listado'!$BC$155:$BC$1048576,0),MATCH((CUADRO!M$5&amp;$E533),'Hoja de Trabajo para listado'!$BC$151:$CB$151,0)),0)+IFERROR(INDEX('Hoja de Trabajo para listado'!$DE$153:$DG$274,MATCH($A533,'Hoja de Trabajo para listado'!$DE$153:$DE$1048576,0),MATCH((CUADRO!M$5&amp;$E533),'Hoja de Trabajo para listado'!$DE$151:$DG$151,0)),0)+IFERROR(INDEX('Hoja de Trabajo para listado'!$CD$155:$DC$1048576,MATCH($A533,'Hoja de Trabajo para listado'!$CD$155:$CD$1048576,0),MATCH((CUADRO!M$5&amp;$E533),'Hoja de Trabajo para listado'!$CD$151:$DC$151,0)),0)</f>
        <v>0</v>
      </c>
      <c r="N533" s="255">
        <f ca="1">+IFERROR(INDEX('Hoja de Trabajo para listado'!$A$155:$Z$1048576,MATCH($A533,'Hoja de Trabajo para listado'!$A$155:$A$1048576,0),MATCH((CUADRO!N$5&amp;$E533),'Hoja de Trabajo para listado'!$A$151:$Z$151,0)),0)+IFERROR(INDEX('Hoja de Trabajo para listado'!$AB$155:$BA$1048576,MATCH($A533,'Hoja de Trabajo para listado'!$AB$155:$AB$1048576,0),MATCH((CUADRO!N$5&amp;$E533),'Hoja de Trabajo para listado'!$AB$151:$BA$151,0)),0)+IFERROR(INDEX('Hoja de Trabajo para listado'!$BC$155:$CB$1048576,MATCH($A533,'Hoja de Trabajo para listado'!$BC$155:$BC$1048576,0),MATCH((CUADRO!N$5&amp;$E533),'Hoja de Trabajo para listado'!$BC$151:$CB$151,0)),0)+IFERROR(INDEX('Hoja de Trabajo para listado'!$DE$153:$DG$274,MATCH($A533,'Hoja de Trabajo para listado'!$DE$153:$DE$1048576,0),MATCH((CUADRO!N$5&amp;$E533),'Hoja de Trabajo para listado'!$DE$151:$DG$151,0)),0)+IFERROR(INDEX('Hoja de Trabajo para listado'!$CD$155:$DC$1048576,MATCH($A533,'Hoja de Trabajo para listado'!$CD$155:$CD$1048576,0),MATCH((CUADRO!N$5&amp;$E533),'Hoja de Trabajo para listado'!$CD$151:$DC$151,0)),0)</f>
        <v>0</v>
      </c>
      <c r="O533" s="255">
        <f ca="1">+IFERROR(INDEX('Hoja de Trabajo para listado'!$A$155:$Z$1048576,MATCH($A533,'Hoja de Trabajo para listado'!$A$155:$A$1048576,0),MATCH((CUADRO!O$5&amp;$E533),'Hoja de Trabajo para listado'!$A$151:$Z$151,0)),0)+IFERROR(INDEX('Hoja de Trabajo para listado'!$AB$155:$BA$1048576,MATCH($A533,'Hoja de Trabajo para listado'!$AB$155:$AB$1048576,0),MATCH((CUADRO!O$5&amp;$E533),'Hoja de Trabajo para listado'!$AB$151:$BA$151,0)),0)+IFERROR(INDEX('Hoja de Trabajo para listado'!$BC$155:$CB$1048576,MATCH($A533,'Hoja de Trabajo para listado'!$BC$155:$BC$1048576,0),MATCH((CUADRO!O$5&amp;$E533),'Hoja de Trabajo para listado'!$BC$151:$CB$151,0)),0)+IFERROR(INDEX('Hoja de Trabajo para listado'!$DE$153:$DG$274,MATCH($A533,'Hoja de Trabajo para listado'!$DE$153:$DE$1048576,0),MATCH((CUADRO!O$5&amp;$E533),'Hoja de Trabajo para listado'!$DE$151:$DG$151,0)),0)+IFERROR(INDEX('Hoja de Trabajo para listado'!$CD$155:$DC$1048576,MATCH($A533,'Hoja de Trabajo para listado'!$CD$155:$CD$1048576,0),MATCH((CUADRO!O$5&amp;$E533),'Hoja de Trabajo para listado'!$CD$151:$DC$151,0)),0)</f>
        <v>0</v>
      </c>
      <c r="P533" s="255">
        <f ca="1">+IFERROR(INDEX('Hoja de Trabajo para listado'!$A$155:$Z$1048576,MATCH($A533,'Hoja de Trabajo para listado'!$A$155:$A$1048576,0),MATCH((CUADRO!P$5&amp;$E533),'Hoja de Trabajo para listado'!$A$151:$Z$151,0)),0)+IFERROR(INDEX('Hoja de Trabajo para listado'!$AB$155:$BA$1048576,MATCH($A533,'Hoja de Trabajo para listado'!$AB$155:$AB$1048576,0),MATCH((CUADRO!P$5&amp;$E533),'Hoja de Trabajo para listado'!$AB$151:$BA$151,0)),0)+IFERROR(INDEX('Hoja de Trabajo para listado'!$BC$155:$CB$1048576,MATCH($A533,'Hoja de Trabajo para listado'!$BC$155:$BC$1048576,0),MATCH((CUADRO!P$5&amp;$E533),'Hoja de Trabajo para listado'!$BC$151:$CB$151,0)),0)+IFERROR(INDEX('Hoja de Trabajo para listado'!$DE$153:$DG$274,MATCH($A533,'Hoja de Trabajo para listado'!$DE$153:$DE$1048576,0),MATCH((CUADRO!P$5&amp;$E533),'Hoja de Trabajo para listado'!$DE$151:$DG$151,0)),0)+IFERROR(INDEX('Hoja de Trabajo para listado'!$CD$155:$DC$1048576,MATCH($A533,'Hoja de Trabajo para listado'!$CD$155:$CD$1048576,0),MATCH((CUADRO!P$5&amp;$E533),'Hoja de Trabajo para listado'!$CD$151:$DC$151,0)),0)</f>
        <v>0</v>
      </c>
      <c r="Q533" s="255">
        <f ca="1">+IFERROR(INDEX('Hoja de Trabajo para listado'!$A$155:$Z$1048576,MATCH($A533,'Hoja de Trabajo para listado'!$A$155:$A$1048576,0),MATCH((CUADRO!Q$5&amp;$E533),'Hoja de Trabajo para listado'!$A$151:$Z$151,0)),0)+IFERROR(INDEX('Hoja de Trabajo para listado'!$AB$155:$BA$1048576,MATCH($A533,'Hoja de Trabajo para listado'!$AB$155:$AB$1048576,0),MATCH((CUADRO!Q$5&amp;$E533),'Hoja de Trabajo para listado'!$AB$151:$BA$151,0)),0)+IFERROR(INDEX('Hoja de Trabajo para listado'!$BC$155:$CB$1048576,MATCH($A533,'Hoja de Trabajo para listado'!$BC$155:$BC$1048576,0),MATCH((CUADRO!Q$5&amp;$E533),'Hoja de Trabajo para listado'!$BC$151:$CB$151,0)),0)+IFERROR(INDEX('Hoja de Trabajo para listado'!$DE$153:$DG$274,MATCH($A533,'Hoja de Trabajo para listado'!$DE$153:$DE$1048576,0),MATCH((CUADRO!Q$5&amp;$E533),'Hoja de Trabajo para listado'!$DE$151:$DG$151,0)),0)+IFERROR(INDEX('Hoja de Trabajo para listado'!$CD$155:$DC$1048576,MATCH($A533,'Hoja de Trabajo para listado'!$CD$155:$CD$1048576,0),MATCH((CUADRO!Q$5&amp;$E533),'Hoja de Trabajo para listado'!$CD$151:$DC$151,0)),0)</f>
        <v>0</v>
      </c>
      <c r="R533" s="255">
        <f t="shared" ca="1" si="16"/>
        <v>0</v>
      </c>
      <c r="S533" s="262">
        <f ca="1">+R532+R533</f>
        <v>0</v>
      </c>
      <c r="T533" s="255">
        <f ca="1">+S533</f>
        <v>0</v>
      </c>
      <c r="U533" s="254">
        <f t="shared" si="17"/>
        <v>2</v>
      </c>
      <c r="V533" s="362" t="str">
        <f>+VLOOKUP(A533,bd_lista!$A$3:$E$590,5,FALSE)</f>
        <v>Gobiernos Autonomos Municipales</v>
      </c>
      <c r="W533" s="362"/>
      <c r="X533" s="254">
        <f>+VLOOKUP(A533,[2]Sheet1!$A$13:$D$744,4,FALSE)</f>
        <v>0</v>
      </c>
      <c r="Y533" s="254" t="e">
        <f>+VLOOKUP(X533,bd_lista!$A$3:$C$590,3,FALSE)</f>
        <v>#N/A</v>
      </c>
      <c r="Z533" s="314"/>
      <c r="AA533" s="315"/>
    </row>
    <row r="534" spans="1:27" customFormat="1" ht="15" hidden="1" customHeight="1">
      <c r="A534" s="32">
        <v>1243</v>
      </c>
      <c r="B534" s="306">
        <f>+A534</f>
        <v>1243</v>
      </c>
      <c r="C534" s="259" t="str">
        <f>+VLOOKUP(A534,bd_lista!$A$3:$C$590,3,FALSE)</f>
        <v>Gobierno Autónomo Municipal de Waldo Ballivián</v>
      </c>
      <c r="D534" s="361" t="str">
        <f>+C534</f>
        <v>Gobierno Autónomo Municipal de Waldo Ballivián</v>
      </c>
      <c r="E534" s="254" t="s">
        <v>1313</v>
      </c>
      <c r="F534" s="255">
        <f ca="1">+IFERROR(INDEX('Hoja de Trabajo para listado'!$A$155:$Z$1048576,MATCH($A534,'Hoja de Trabajo para listado'!$A$155:$A$1048576,0),MATCH((CUADRO!F$5&amp;$E534),'Hoja de Trabajo para listado'!$A$151:$Z$151,0)),0)+IFERROR(INDEX('Hoja de Trabajo para listado'!$AB$155:$BA$1048576,MATCH($A534,'Hoja de Trabajo para listado'!$AB$155:$AB$1048576,0),MATCH((CUADRO!F$5&amp;$E534),'Hoja de Trabajo para listado'!$AB$151:$BA$151,0)),0)+IFERROR(INDEX('Hoja de Trabajo para listado'!$BC$155:$CB$1048576,MATCH($A534,'Hoja de Trabajo para listado'!$BC$155:$BC$1048576,0),MATCH((CUADRO!F$5&amp;$E534),'Hoja de Trabajo para listado'!$BC$151:$CB$151,0)),0)+IFERROR(INDEX('Hoja de Trabajo para listado'!$DE$153:$DG$274,MATCH($A534,'Hoja de Trabajo para listado'!$DE$153:$DE$1048576,0),MATCH((CUADRO!F$5&amp;$E534),'Hoja de Trabajo para listado'!$DE$151:$DG$151,0)),0)+IFERROR(INDEX('Hoja de Trabajo para listado'!$CD$155:$DC$1048576,MATCH($A534,'Hoja de Trabajo para listado'!$CD$155:$CD$1048576,0),MATCH((CUADRO!F$5&amp;$E534),'Hoja de Trabajo para listado'!$CD$151:$DC$151,0)),0)</f>
        <v>0</v>
      </c>
      <c r="G534" s="255">
        <f ca="1">+IFERROR(INDEX('Hoja de Trabajo para listado'!$A$155:$Z$1048576,MATCH($A534,'Hoja de Trabajo para listado'!$A$155:$A$1048576,0),MATCH((CUADRO!G$5&amp;$E534),'Hoja de Trabajo para listado'!$A$151:$Z$151,0)),0)+IFERROR(INDEX('Hoja de Trabajo para listado'!$AB$155:$BA$1048576,MATCH($A534,'Hoja de Trabajo para listado'!$AB$155:$AB$1048576,0),MATCH((CUADRO!G$5&amp;$E534),'Hoja de Trabajo para listado'!$AB$151:$BA$151,0)),0)+IFERROR(INDEX('Hoja de Trabajo para listado'!$BC$155:$CB$1048576,MATCH($A534,'Hoja de Trabajo para listado'!$BC$155:$BC$1048576,0),MATCH((CUADRO!G$5&amp;$E534),'Hoja de Trabajo para listado'!$BC$151:$CB$151,0)),0)+IFERROR(INDEX('Hoja de Trabajo para listado'!$DE$153:$DG$274,MATCH($A534,'Hoja de Trabajo para listado'!$DE$153:$DE$1048576,0),MATCH((CUADRO!G$5&amp;$E534),'Hoja de Trabajo para listado'!$DE$151:$DG$151,0)),0)+IFERROR(INDEX('Hoja de Trabajo para listado'!$CD$155:$DC$1048576,MATCH($A534,'Hoja de Trabajo para listado'!$CD$155:$CD$1048576,0),MATCH((CUADRO!G$5&amp;$E534),'Hoja de Trabajo para listado'!$CD$151:$DC$151,0)),0)</f>
        <v>0</v>
      </c>
      <c r="H534" s="255">
        <f ca="1">+IFERROR(INDEX('Hoja de Trabajo para listado'!$A$155:$Z$1048576,MATCH($A534,'Hoja de Trabajo para listado'!$A$155:$A$1048576,0),MATCH((CUADRO!H$5&amp;$E534),'Hoja de Trabajo para listado'!$A$151:$Z$151,0)),0)+IFERROR(INDEX('Hoja de Trabajo para listado'!$AB$155:$BA$1048576,MATCH($A534,'Hoja de Trabajo para listado'!$AB$155:$AB$1048576,0),MATCH((CUADRO!H$5&amp;$E534),'Hoja de Trabajo para listado'!$AB$151:$BA$151,0)),0)+IFERROR(INDEX('Hoja de Trabajo para listado'!$BC$155:$CB$1048576,MATCH($A534,'Hoja de Trabajo para listado'!$BC$155:$BC$1048576,0),MATCH((CUADRO!H$5&amp;$E534),'Hoja de Trabajo para listado'!$BC$151:$CB$151,0)),0)+IFERROR(INDEX('Hoja de Trabajo para listado'!$DE$153:$DG$274,MATCH($A534,'Hoja de Trabajo para listado'!$DE$153:$DE$1048576,0),MATCH((CUADRO!H$5&amp;$E534),'Hoja de Trabajo para listado'!$DE$151:$DG$151,0)),0)+IFERROR(INDEX('Hoja de Trabajo para listado'!$CD$155:$DC$1048576,MATCH($A534,'Hoja de Trabajo para listado'!$CD$155:$CD$1048576,0),MATCH((CUADRO!H$5&amp;$E534),'Hoja de Trabajo para listado'!$CD$151:$DC$151,0)),0)</f>
        <v>0</v>
      </c>
      <c r="I534" s="255">
        <f ca="1">+IFERROR(INDEX('Hoja de Trabajo para listado'!$A$155:$Z$1048576,MATCH($A534,'Hoja de Trabajo para listado'!$A$155:$A$1048576,0),MATCH((CUADRO!I$5&amp;$E534),'Hoja de Trabajo para listado'!$A$151:$Z$151,0)),0)+IFERROR(INDEX('Hoja de Trabajo para listado'!$AB$155:$BA$1048576,MATCH($A534,'Hoja de Trabajo para listado'!$AB$155:$AB$1048576,0),MATCH((CUADRO!I$5&amp;$E534),'Hoja de Trabajo para listado'!$AB$151:$BA$151,0)),0)+IFERROR(INDEX('Hoja de Trabajo para listado'!$BC$155:$CB$1048576,MATCH($A534,'Hoja de Trabajo para listado'!$BC$155:$BC$1048576,0),MATCH((CUADRO!I$5&amp;$E534),'Hoja de Trabajo para listado'!$BC$151:$CB$151,0)),0)+IFERROR(INDEX('Hoja de Trabajo para listado'!$DE$153:$DG$274,MATCH($A534,'Hoja de Trabajo para listado'!$DE$153:$DE$1048576,0),MATCH((CUADRO!I$5&amp;$E534),'Hoja de Trabajo para listado'!$DE$151:$DG$151,0)),0)+IFERROR(INDEX('Hoja de Trabajo para listado'!$CD$155:$DC$1048576,MATCH($A534,'Hoja de Trabajo para listado'!$CD$155:$CD$1048576,0),MATCH((CUADRO!I$5&amp;$E534),'Hoja de Trabajo para listado'!$CD$151:$DC$151,0)),0)</f>
        <v>0</v>
      </c>
      <c r="J534" s="255">
        <f ca="1">+IFERROR(INDEX('Hoja de Trabajo para listado'!$A$155:$Z$1048576,MATCH($A534,'Hoja de Trabajo para listado'!$A$155:$A$1048576,0),MATCH((CUADRO!J$5&amp;$E534),'Hoja de Trabajo para listado'!$A$151:$Z$151,0)),0)+IFERROR(INDEX('Hoja de Trabajo para listado'!$AB$155:$BA$1048576,MATCH($A534,'Hoja de Trabajo para listado'!$AB$155:$AB$1048576,0),MATCH((CUADRO!J$5&amp;$E534),'Hoja de Trabajo para listado'!$AB$151:$BA$151,0)),0)+IFERROR(INDEX('Hoja de Trabajo para listado'!$BC$155:$CB$1048576,MATCH($A534,'Hoja de Trabajo para listado'!$BC$155:$BC$1048576,0),MATCH((CUADRO!J$5&amp;$E534),'Hoja de Trabajo para listado'!$BC$151:$CB$151,0)),0)+IFERROR(INDEX('Hoja de Trabajo para listado'!$DE$153:$DG$274,MATCH($A534,'Hoja de Trabajo para listado'!$DE$153:$DE$1048576,0),MATCH((CUADRO!J$5&amp;$E534),'Hoja de Trabajo para listado'!$DE$151:$DG$151,0)),0)+IFERROR(INDEX('Hoja de Trabajo para listado'!$CD$155:$DC$1048576,MATCH($A534,'Hoja de Trabajo para listado'!$CD$155:$CD$1048576,0),MATCH((CUADRO!J$5&amp;$E534),'Hoja de Trabajo para listado'!$CD$151:$DC$151,0)),0)</f>
        <v>0</v>
      </c>
      <c r="K534" s="255">
        <f ca="1">+IFERROR(INDEX('Hoja de Trabajo para listado'!$A$155:$Z$1048576,MATCH($A534,'Hoja de Trabajo para listado'!$A$155:$A$1048576,0),MATCH((CUADRO!K$5&amp;$E534),'Hoja de Trabajo para listado'!$A$151:$Z$151,0)),0)+IFERROR(INDEX('Hoja de Trabajo para listado'!$AB$155:$BA$1048576,MATCH($A534,'Hoja de Trabajo para listado'!$AB$155:$AB$1048576,0),MATCH((CUADRO!K$5&amp;$E534),'Hoja de Trabajo para listado'!$AB$151:$BA$151,0)),0)+IFERROR(INDEX('Hoja de Trabajo para listado'!$BC$155:$CB$1048576,MATCH($A534,'Hoja de Trabajo para listado'!$BC$155:$BC$1048576,0),MATCH((CUADRO!K$5&amp;$E534),'Hoja de Trabajo para listado'!$BC$151:$CB$151,0)),0)+IFERROR(INDEX('Hoja de Trabajo para listado'!$DE$153:$DG$274,MATCH($A534,'Hoja de Trabajo para listado'!$DE$153:$DE$1048576,0),MATCH((CUADRO!K$5&amp;$E534),'Hoja de Trabajo para listado'!$DE$151:$DG$151,0)),0)+IFERROR(INDEX('Hoja de Trabajo para listado'!$CD$155:$DC$1048576,MATCH($A534,'Hoja de Trabajo para listado'!$CD$155:$CD$1048576,0),MATCH((CUADRO!K$5&amp;$E534),'Hoja de Trabajo para listado'!$CD$151:$DC$151,0)),0)</f>
        <v>0</v>
      </c>
      <c r="L534" s="255">
        <f ca="1">+IFERROR(INDEX('Hoja de Trabajo para listado'!$A$155:$Z$1048576,MATCH($A534,'Hoja de Trabajo para listado'!$A$155:$A$1048576,0),MATCH((CUADRO!L$5&amp;$E534),'Hoja de Trabajo para listado'!$A$151:$Z$151,0)),0)+IFERROR(INDEX('Hoja de Trabajo para listado'!$AB$155:$BA$1048576,MATCH($A534,'Hoja de Trabajo para listado'!$AB$155:$AB$1048576,0),MATCH((CUADRO!L$5&amp;$E534),'Hoja de Trabajo para listado'!$AB$151:$BA$151,0)),0)+IFERROR(INDEX('Hoja de Trabajo para listado'!$BC$155:$CB$1048576,MATCH($A534,'Hoja de Trabajo para listado'!$BC$155:$BC$1048576,0),MATCH((CUADRO!L$5&amp;$E534),'Hoja de Trabajo para listado'!$BC$151:$CB$151,0)),0)+IFERROR(INDEX('Hoja de Trabajo para listado'!$DE$153:$DG$274,MATCH($A534,'Hoja de Trabajo para listado'!$DE$153:$DE$1048576,0),MATCH((CUADRO!L$5&amp;$E534),'Hoja de Trabajo para listado'!$DE$151:$DG$151,0)),0)+IFERROR(INDEX('Hoja de Trabajo para listado'!$CD$155:$DC$1048576,MATCH($A534,'Hoja de Trabajo para listado'!$CD$155:$CD$1048576,0),MATCH((CUADRO!L$5&amp;$E534),'Hoja de Trabajo para listado'!$CD$151:$DC$151,0)),0)</f>
        <v>0</v>
      </c>
      <c r="M534" s="255">
        <f ca="1">+IFERROR(INDEX('Hoja de Trabajo para listado'!$A$155:$Z$1048576,MATCH($A534,'Hoja de Trabajo para listado'!$A$155:$A$1048576,0),MATCH((CUADRO!M$5&amp;$E534),'Hoja de Trabajo para listado'!$A$151:$Z$151,0)),0)+IFERROR(INDEX('Hoja de Trabajo para listado'!$AB$155:$BA$1048576,MATCH($A534,'Hoja de Trabajo para listado'!$AB$155:$AB$1048576,0),MATCH((CUADRO!M$5&amp;$E534),'Hoja de Trabajo para listado'!$AB$151:$BA$151,0)),0)+IFERROR(INDEX('Hoja de Trabajo para listado'!$BC$155:$CB$1048576,MATCH($A534,'Hoja de Trabajo para listado'!$BC$155:$BC$1048576,0),MATCH((CUADRO!M$5&amp;$E534),'Hoja de Trabajo para listado'!$BC$151:$CB$151,0)),0)+IFERROR(INDEX('Hoja de Trabajo para listado'!$DE$153:$DG$274,MATCH($A534,'Hoja de Trabajo para listado'!$DE$153:$DE$1048576,0),MATCH((CUADRO!M$5&amp;$E534),'Hoja de Trabajo para listado'!$DE$151:$DG$151,0)),0)+IFERROR(INDEX('Hoja de Trabajo para listado'!$CD$155:$DC$1048576,MATCH($A534,'Hoja de Trabajo para listado'!$CD$155:$CD$1048576,0),MATCH((CUADRO!M$5&amp;$E534),'Hoja de Trabajo para listado'!$CD$151:$DC$151,0)),0)</f>
        <v>0</v>
      </c>
      <c r="N534" s="255">
        <f ca="1">+IFERROR(INDEX('Hoja de Trabajo para listado'!$A$155:$Z$1048576,MATCH($A534,'Hoja de Trabajo para listado'!$A$155:$A$1048576,0),MATCH((CUADRO!N$5&amp;$E534),'Hoja de Trabajo para listado'!$A$151:$Z$151,0)),0)+IFERROR(INDEX('Hoja de Trabajo para listado'!$AB$155:$BA$1048576,MATCH($A534,'Hoja de Trabajo para listado'!$AB$155:$AB$1048576,0),MATCH((CUADRO!N$5&amp;$E534),'Hoja de Trabajo para listado'!$AB$151:$BA$151,0)),0)+IFERROR(INDEX('Hoja de Trabajo para listado'!$BC$155:$CB$1048576,MATCH($A534,'Hoja de Trabajo para listado'!$BC$155:$BC$1048576,0),MATCH((CUADRO!N$5&amp;$E534),'Hoja de Trabajo para listado'!$BC$151:$CB$151,0)),0)+IFERROR(INDEX('Hoja de Trabajo para listado'!$DE$153:$DG$274,MATCH($A534,'Hoja de Trabajo para listado'!$DE$153:$DE$1048576,0),MATCH((CUADRO!N$5&amp;$E534),'Hoja de Trabajo para listado'!$DE$151:$DG$151,0)),0)+IFERROR(INDEX('Hoja de Trabajo para listado'!$CD$155:$DC$1048576,MATCH($A534,'Hoja de Trabajo para listado'!$CD$155:$CD$1048576,0),MATCH((CUADRO!N$5&amp;$E534),'Hoja de Trabajo para listado'!$CD$151:$DC$151,0)),0)</f>
        <v>0</v>
      </c>
      <c r="O534" s="255">
        <f ca="1">+IFERROR(INDEX('Hoja de Trabajo para listado'!$A$155:$Z$1048576,MATCH($A534,'Hoja de Trabajo para listado'!$A$155:$A$1048576,0),MATCH((CUADRO!O$5&amp;$E534),'Hoja de Trabajo para listado'!$A$151:$Z$151,0)),0)+IFERROR(INDEX('Hoja de Trabajo para listado'!$AB$155:$BA$1048576,MATCH($A534,'Hoja de Trabajo para listado'!$AB$155:$AB$1048576,0),MATCH((CUADRO!O$5&amp;$E534),'Hoja de Trabajo para listado'!$AB$151:$BA$151,0)),0)+IFERROR(INDEX('Hoja de Trabajo para listado'!$BC$155:$CB$1048576,MATCH($A534,'Hoja de Trabajo para listado'!$BC$155:$BC$1048576,0),MATCH((CUADRO!O$5&amp;$E534),'Hoja de Trabajo para listado'!$BC$151:$CB$151,0)),0)+IFERROR(INDEX('Hoja de Trabajo para listado'!$DE$153:$DG$274,MATCH($A534,'Hoja de Trabajo para listado'!$DE$153:$DE$1048576,0),MATCH((CUADRO!O$5&amp;$E534),'Hoja de Trabajo para listado'!$DE$151:$DG$151,0)),0)+IFERROR(INDEX('Hoja de Trabajo para listado'!$CD$155:$DC$1048576,MATCH($A534,'Hoja de Trabajo para listado'!$CD$155:$CD$1048576,0),MATCH((CUADRO!O$5&amp;$E534),'Hoja de Trabajo para listado'!$CD$151:$DC$151,0)),0)</f>
        <v>0</v>
      </c>
      <c r="P534" s="255">
        <f ca="1">+IFERROR(INDEX('Hoja de Trabajo para listado'!$A$155:$Z$1048576,MATCH($A534,'Hoja de Trabajo para listado'!$A$155:$A$1048576,0),MATCH((CUADRO!P$5&amp;$E534),'Hoja de Trabajo para listado'!$A$151:$Z$151,0)),0)+IFERROR(INDEX('Hoja de Trabajo para listado'!$AB$155:$BA$1048576,MATCH($A534,'Hoja de Trabajo para listado'!$AB$155:$AB$1048576,0),MATCH((CUADRO!P$5&amp;$E534),'Hoja de Trabajo para listado'!$AB$151:$BA$151,0)),0)+IFERROR(INDEX('Hoja de Trabajo para listado'!$BC$155:$CB$1048576,MATCH($A534,'Hoja de Trabajo para listado'!$BC$155:$BC$1048576,0),MATCH((CUADRO!P$5&amp;$E534),'Hoja de Trabajo para listado'!$BC$151:$CB$151,0)),0)+IFERROR(INDEX('Hoja de Trabajo para listado'!$DE$153:$DG$274,MATCH($A534,'Hoja de Trabajo para listado'!$DE$153:$DE$1048576,0),MATCH((CUADRO!P$5&amp;$E534),'Hoja de Trabajo para listado'!$DE$151:$DG$151,0)),0)+IFERROR(INDEX('Hoja de Trabajo para listado'!$CD$155:$DC$1048576,MATCH($A534,'Hoja de Trabajo para listado'!$CD$155:$CD$1048576,0),MATCH((CUADRO!P$5&amp;$E534),'Hoja de Trabajo para listado'!$CD$151:$DC$151,0)),0)</f>
        <v>0</v>
      </c>
      <c r="Q534" s="255">
        <f ca="1">+IFERROR(INDEX('Hoja de Trabajo para listado'!$A$155:$Z$1048576,MATCH($A534,'Hoja de Trabajo para listado'!$A$155:$A$1048576,0),MATCH((CUADRO!Q$5&amp;$E534),'Hoja de Trabajo para listado'!$A$151:$Z$151,0)),0)+IFERROR(INDEX('Hoja de Trabajo para listado'!$AB$155:$BA$1048576,MATCH($A534,'Hoja de Trabajo para listado'!$AB$155:$AB$1048576,0),MATCH((CUADRO!Q$5&amp;$E534),'Hoja de Trabajo para listado'!$AB$151:$BA$151,0)),0)+IFERROR(INDEX('Hoja de Trabajo para listado'!$BC$155:$CB$1048576,MATCH($A534,'Hoja de Trabajo para listado'!$BC$155:$BC$1048576,0),MATCH((CUADRO!Q$5&amp;$E534),'Hoja de Trabajo para listado'!$BC$151:$CB$151,0)),0)+IFERROR(INDEX('Hoja de Trabajo para listado'!$DE$153:$DG$274,MATCH($A534,'Hoja de Trabajo para listado'!$DE$153:$DE$1048576,0),MATCH((CUADRO!Q$5&amp;$E534),'Hoja de Trabajo para listado'!$DE$151:$DG$151,0)),0)+IFERROR(INDEX('Hoja de Trabajo para listado'!$CD$155:$DC$1048576,MATCH($A534,'Hoja de Trabajo para listado'!$CD$155:$CD$1048576,0),MATCH((CUADRO!Q$5&amp;$E534),'Hoja de Trabajo para listado'!$CD$151:$DC$151,0)),0)</f>
        <v>0</v>
      </c>
      <c r="R534" s="255">
        <f t="shared" ca="1" si="16"/>
        <v>0</v>
      </c>
      <c r="S534" s="262"/>
      <c r="T534" s="255">
        <f ca="1">+T535</f>
        <v>0</v>
      </c>
      <c r="U534" s="254">
        <f t="shared" si="17"/>
        <v>1</v>
      </c>
      <c r="V534" s="362" t="str">
        <f>+VLOOKUP(A534,bd_lista!$A$3:$E$590,5,FALSE)</f>
        <v>Gobiernos Autonomos Municipales</v>
      </c>
      <c r="W534" s="361" t="str">
        <f>+V534</f>
        <v>Gobiernos Autonomos Municipales</v>
      </c>
      <c r="X534" s="254">
        <f>+VLOOKUP(A534,[2]Sheet1!$A$13:$D$744,4,FALSE)</f>
        <v>0</v>
      </c>
      <c r="Y534" s="254" t="e">
        <f>+VLOOKUP(X534,bd_lista!$A$3:$C$590,3,FALSE)</f>
        <v>#N/A</v>
      </c>
      <c r="Z534" s="316">
        <f>+X534</f>
        <v>0</v>
      </c>
      <c r="AA534" s="317" t="e">
        <f>+Y534</f>
        <v>#N/A</v>
      </c>
    </row>
    <row r="535" spans="1:27" customFormat="1" ht="15" hidden="1" customHeight="1">
      <c r="A535" s="32">
        <v>1243</v>
      </c>
      <c r="B535" s="307"/>
      <c r="C535" s="259" t="str">
        <f>+VLOOKUP(A535,bd_lista!$A$3:$C$590,3,FALSE)</f>
        <v>Gobierno Autónomo Municipal de Waldo Ballivián</v>
      </c>
      <c r="D535" s="362"/>
      <c r="E535" s="256" t="s">
        <v>1314</v>
      </c>
      <c r="F535" s="255">
        <f ca="1">+IFERROR(INDEX('Hoja de Trabajo para listado'!$A$155:$Z$1048576,MATCH($A535,'Hoja de Trabajo para listado'!$A$155:$A$1048576,0),MATCH((CUADRO!F$5&amp;$E535),'Hoja de Trabajo para listado'!$A$151:$Z$151,0)),0)+IFERROR(INDEX('Hoja de Trabajo para listado'!$AB$155:$BA$1048576,MATCH($A535,'Hoja de Trabajo para listado'!$AB$155:$AB$1048576,0),MATCH((CUADRO!F$5&amp;$E535),'Hoja de Trabajo para listado'!$AB$151:$BA$151,0)),0)+IFERROR(INDEX('Hoja de Trabajo para listado'!$BC$155:$CB$1048576,MATCH($A535,'Hoja de Trabajo para listado'!$BC$155:$BC$1048576,0),MATCH((CUADRO!F$5&amp;$E535),'Hoja de Trabajo para listado'!$BC$151:$CB$151,0)),0)+IFERROR(INDEX('Hoja de Trabajo para listado'!$DE$153:$DG$274,MATCH($A535,'Hoja de Trabajo para listado'!$DE$153:$DE$1048576,0),MATCH((CUADRO!F$5&amp;$E535),'Hoja de Trabajo para listado'!$DE$151:$DG$151,0)),0)+IFERROR(INDEX('Hoja de Trabajo para listado'!$CD$155:$DC$1048576,MATCH($A535,'Hoja de Trabajo para listado'!$CD$155:$CD$1048576,0),MATCH((CUADRO!F$5&amp;$E535),'Hoja de Trabajo para listado'!$CD$151:$DC$151,0)),0)</f>
        <v>0</v>
      </c>
      <c r="G535" s="255">
        <f ca="1">+IFERROR(INDEX('Hoja de Trabajo para listado'!$A$155:$Z$1048576,MATCH($A535,'Hoja de Trabajo para listado'!$A$155:$A$1048576,0),MATCH((CUADRO!G$5&amp;$E535),'Hoja de Trabajo para listado'!$A$151:$Z$151,0)),0)+IFERROR(INDEX('Hoja de Trabajo para listado'!$AB$155:$BA$1048576,MATCH($A535,'Hoja de Trabajo para listado'!$AB$155:$AB$1048576,0),MATCH((CUADRO!G$5&amp;$E535),'Hoja de Trabajo para listado'!$AB$151:$BA$151,0)),0)+IFERROR(INDEX('Hoja de Trabajo para listado'!$BC$155:$CB$1048576,MATCH($A535,'Hoja de Trabajo para listado'!$BC$155:$BC$1048576,0),MATCH((CUADRO!G$5&amp;$E535),'Hoja de Trabajo para listado'!$BC$151:$CB$151,0)),0)+IFERROR(INDEX('Hoja de Trabajo para listado'!$DE$153:$DG$274,MATCH($A535,'Hoja de Trabajo para listado'!$DE$153:$DE$1048576,0),MATCH((CUADRO!G$5&amp;$E535),'Hoja de Trabajo para listado'!$DE$151:$DG$151,0)),0)+IFERROR(INDEX('Hoja de Trabajo para listado'!$CD$155:$DC$1048576,MATCH($A535,'Hoja de Trabajo para listado'!$CD$155:$CD$1048576,0),MATCH((CUADRO!G$5&amp;$E535),'Hoja de Trabajo para listado'!$CD$151:$DC$151,0)),0)</f>
        <v>0</v>
      </c>
      <c r="H535" s="255">
        <f ca="1">+IFERROR(INDEX('Hoja de Trabajo para listado'!$A$155:$Z$1048576,MATCH($A535,'Hoja de Trabajo para listado'!$A$155:$A$1048576,0),MATCH((CUADRO!H$5&amp;$E535),'Hoja de Trabajo para listado'!$A$151:$Z$151,0)),0)+IFERROR(INDEX('Hoja de Trabajo para listado'!$AB$155:$BA$1048576,MATCH($A535,'Hoja de Trabajo para listado'!$AB$155:$AB$1048576,0),MATCH((CUADRO!H$5&amp;$E535),'Hoja de Trabajo para listado'!$AB$151:$BA$151,0)),0)+IFERROR(INDEX('Hoja de Trabajo para listado'!$BC$155:$CB$1048576,MATCH($A535,'Hoja de Trabajo para listado'!$BC$155:$BC$1048576,0),MATCH((CUADRO!H$5&amp;$E535),'Hoja de Trabajo para listado'!$BC$151:$CB$151,0)),0)+IFERROR(INDEX('Hoja de Trabajo para listado'!$DE$153:$DG$274,MATCH($A535,'Hoja de Trabajo para listado'!$DE$153:$DE$1048576,0),MATCH((CUADRO!H$5&amp;$E535),'Hoja de Trabajo para listado'!$DE$151:$DG$151,0)),0)+IFERROR(INDEX('Hoja de Trabajo para listado'!$CD$155:$DC$1048576,MATCH($A535,'Hoja de Trabajo para listado'!$CD$155:$CD$1048576,0),MATCH((CUADRO!H$5&amp;$E535),'Hoja de Trabajo para listado'!$CD$151:$DC$151,0)),0)</f>
        <v>0</v>
      </c>
      <c r="I535" s="255">
        <f ca="1">+IFERROR(INDEX('Hoja de Trabajo para listado'!$A$155:$Z$1048576,MATCH($A535,'Hoja de Trabajo para listado'!$A$155:$A$1048576,0),MATCH((CUADRO!I$5&amp;$E535),'Hoja de Trabajo para listado'!$A$151:$Z$151,0)),0)+IFERROR(INDEX('Hoja de Trabajo para listado'!$AB$155:$BA$1048576,MATCH($A535,'Hoja de Trabajo para listado'!$AB$155:$AB$1048576,0),MATCH((CUADRO!I$5&amp;$E535),'Hoja de Trabajo para listado'!$AB$151:$BA$151,0)),0)+IFERROR(INDEX('Hoja de Trabajo para listado'!$BC$155:$CB$1048576,MATCH($A535,'Hoja de Trabajo para listado'!$BC$155:$BC$1048576,0),MATCH((CUADRO!I$5&amp;$E535),'Hoja de Trabajo para listado'!$BC$151:$CB$151,0)),0)+IFERROR(INDEX('Hoja de Trabajo para listado'!$DE$153:$DG$274,MATCH($A535,'Hoja de Trabajo para listado'!$DE$153:$DE$1048576,0),MATCH((CUADRO!I$5&amp;$E535),'Hoja de Trabajo para listado'!$DE$151:$DG$151,0)),0)+IFERROR(INDEX('Hoja de Trabajo para listado'!$CD$155:$DC$1048576,MATCH($A535,'Hoja de Trabajo para listado'!$CD$155:$CD$1048576,0),MATCH((CUADRO!I$5&amp;$E535),'Hoja de Trabajo para listado'!$CD$151:$DC$151,0)),0)</f>
        <v>0</v>
      </c>
      <c r="J535" s="255">
        <f ca="1">+IFERROR(INDEX('Hoja de Trabajo para listado'!$A$155:$Z$1048576,MATCH($A535,'Hoja de Trabajo para listado'!$A$155:$A$1048576,0),MATCH((CUADRO!J$5&amp;$E535),'Hoja de Trabajo para listado'!$A$151:$Z$151,0)),0)+IFERROR(INDEX('Hoja de Trabajo para listado'!$AB$155:$BA$1048576,MATCH($A535,'Hoja de Trabajo para listado'!$AB$155:$AB$1048576,0),MATCH((CUADRO!J$5&amp;$E535),'Hoja de Trabajo para listado'!$AB$151:$BA$151,0)),0)+IFERROR(INDEX('Hoja de Trabajo para listado'!$BC$155:$CB$1048576,MATCH($A535,'Hoja de Trabajo para listado'!$BC$155:$BC$1048576,0),MATCH((CUADRO!J$5&amp;$E535),'Hoja de Trabajo para listado'!$BC$151:$CB$151,0)),0)+IFERROR(INDEX('Hoja de Trabajo para listado'!$DE$153:$DG$274,MATCH($A535,'Hoja de Trabajo para listado'!$DE$153:$DE$1048576,0),MATCH((CUADRO!J$5&amp;$E535),'Hoja de Trabajo para listado'!$DE$151:$DG$151,0)),0)+IFERROR(INDEX('Hoja de Trabajo para listado'!$CD$155:$DC$1048576,MATCH($A535,'Hoja de Trabajo para listado'!$CD$155:$CD$1048576,0),MATCH((CUADRO!J$5&amp;$E535),'Hoja de Trabajo para listado'!$CD$151:$DC$151,0)),0)</f>
        <v>0</v>
      </c>
      <c r="K535" s="255">
        <f ca="1">+IFERROR(INDEX('Hoja de Trabajo para listado'!$A$155:$Z$1048576,MATCH($A535,'Hoja de Trabajo para listado'!$A$155:$A$1048576,0),MATCH((CUADRO!K$5&amp;$E535),'Hoja de Trabajo para listado'!$A$151:$Z$151,0)),0)+IFERROR(INDEX('Hoja de Trabajo para listado'!$AB$155:$BA$1048576,MATCH($A535,'Hoja de Trabajo para listado'!$AB$155:$AB$1048576,0),MATCH((CUADRO!K$5&amp;$E535),'Hoja de Trabajo para listado'!$AB$151:$BA$151,0)),0)+IFERROR(INDEX('Hoja de Trabajo para listado'!$BC$155:$CB$1048576,MATCH($A535,'Hoja de Trabajo para listado'!$BC$155:$BC$1048576,0),MATCH((CUADRO!K$5&amp;$E535),'Hoja de Trabajo para listado'!$BC$151:$CB$151,0)),0)+IFERROR(INDEX('Hoja de Trabajo para listado'!$DE$153:$DG$274,MATCH($A535,'Hoja de Trabajo para listado'!$DE$153:$DE$1048576,0),MATCH((CUADRO!K$5&amp;$E535),'Hoja de Trabajo para listado'!$DE$151:$DG$151,0)),0)+IFERROR(INDEX('Hoja de Trabajo para listado'!$CD$155:$DC$1048576,MATCH($A535,'Hoja de Trabajo para listado'!$CD$155:$CD$1048576,0),MATCH((CUADRO!K$5&amp;$E535),'Hoja de Trabajo para listado'!$CD$151:$DC$151,0)),0)</f>
        <v>0</v>
      </c>
      <c r="L535" s="255">
        <f ca="1">+IFERROR(INDEX('Hoja de Trabajo para listado'!$A$155:$Z$1048576,MATCH($A535,'Hoja de Trabajo para listado'!$A$155:$A$1048576,0),MATCH((CUADRO!L$5&amp;$E535),'Hoja de Trabajo para listado'!$A$151:$Z$151,0)),0)+IFERROR(INDEX('Hoja de Trabajo para listado'!$AB$155:$BA$1048576,MATCH($A535,'Hoja de Trabajo para listado'!$AB$155:$AB$1048576,0),MATCH((CUADRO!L$5&amp;$E535),'Hoja de Trabajo para listado'!$AB$151:$BA$151,0)),0)+IFERROR(INDEX('Hoja de Trabajo para listado'!$BC$155:$CB$1048576,MATCH($A535,'Hoja de Trabajo para listado'!$BC$155:$BC$1048576,0),MATCH((CUADRO!L$5&amp;$E535),'Hoja de Trabajo para listado'!$BC$151:$CB$151,0)),0)+IFERROR(INDEX('Hoja de Trabajo para listado'!$DE$153:$DG$274,MATCH($A535,'Hoja de Trabajo para listado'!$DE$153:$DE$1048576,0),MATCH((CUADRO!L$5&amp;$E535),'Hoja de Trabajo para listado'!$DE$151:$DG$151,0)),0)+IFERROR(INDEX('Hoja de Trabajo para listado'!$CD$155:$DC$1048576,MATCH($A535,'Hoja de Trabajo para listado'!$CD$155:$CD$1048576,0),MATCH((CUADRO!L$5&amp;$E535),'Hoja de Trabajo para listado'!$CD$151:$DC$151,0)),0)</f>
        <v>0</v>
      </c>
      <c r="M535" s="255">
        <f ca="1">+IFERROR(INDEX('Hoja de Trabajo para listado'!$A$155:$Z$1048576,MATCH($A535,'Hoja de Trabajo para listado'!$A$155:$A$1048576,0),MATCH((CUADRO!M$5&amp;$E535),'Hoja de Trabajo para listado'!$A$151:$Z$151,0)),0)+IFERROR(INDEX('Hoja de Trabajo para listado'!$AB$155:$BA$1048576,MATCH($A535,'Hoja de Trabajo para listado'!$AB$155:$AB$1048576,0),MATCH((CUADRO!M$5&amp;$E535),'Hoja de Trabajo para listado'!$AB$151:$BA$151,0)),0)+IFERROR(INDEX('Hoja de Trabajo para listado'!$BC$155:$CB$1048576,MATCH($A535,'Hoja de Trabajo para listado'!$BC$155:$BC$1048576,0),MATCH((CUADRO!M$5&amp;$E535),'Hoja de Trabajo para listado'!$BC$151:$CB$151,0)),0)+IFERROR(INDEX('Hoja de Trabajo para listado'!$DE$153:$DG$274,MATCH($A535,'Hoja de Trabajo para listado'!$DE$153:$DE$1048576,0),MATCH((CUADRO!M$5&amp;$E535),'Hoja de Trabajo para listado'!$DE$151:$DG$151,0)),0)+IFERROR(INDEX('Hoja de Trabajo para listado'!$CD$155:$DC$1048576,MATCH($A535,'Hoja de Trabajo para listado'!$CD$155:$CD$1048576,0),MATCH((CUADRO!M$5&amp;$E535),'Hoja de Trabajo para listado'!$CD$151:$DC$151,0)),0)</f>
        <v>0</v>
      </c>
      <c r="N535" s="255">
        <f ca="1">+IFERROR(INDEX('Hoja de Trabajo para listado'!$A$155:$Z$1048576,MATCH($A535,'Hoja de Trabajo para listado'!$A$155:$A$1048576,0),MATCH((CUADRO!N$5&amp;$E535),'Hoja de Trabajo para listado'!$A$151:$Z$151,0)),0)+IFERROR(INDEX('Hoja de Trabajo para listado'!$AB$155:$BA$1048576,MATCH($A535,'Hoja de Trabajo para listado'!$AB$155:$AB$1048576,0),MATCH((CUADRO!N$5&amp;$E535),'Hoja de Trabajo para listado'!$AB$151:$BA$151,0)),0)+IFERROR(INDEX('Hoja de Trabajo para listado'!$BC$155:$CB$1048576,MATCH($A535,'Hoja de Trabajo para listado'!$BC$155:$BC$1048576,0),MATCH((CUADRO!N$5&amp;$E535),'Hoja de Trabajo para listado'!$BC$151:$CB$151,0)),0)+IFERROR(INDEX('Hoja de Trabajo para listado'!$DE$153:$DG$274,MATCH($A535,'Hoja de Trabajo para listado'!$DE$153:$DE$1048576,0),MATCH((CUADRO!N$5&amp;$E535),'Hoja de Trabajo para listado'!$DE$151:$DG$151,0)),0)+IFERROR(INDEX('Hoja de Trabajo para listado'!$CD$155:$DC$1048576,MATCH($A535,'Hoja de Trabajo para listado'!$CD$155:$CD$1048576,0),MATCH((CUADRO!N$5&amp;$E535),'Hoja de Trabajo para listado'!$CD$151:$DC$151,0)),0)</f>
        <v>0</v>
      </c>
      <c r="O535" s="255">
        <f ca="1">+IFERROR(INDEX('Hoja de Trabajo para listado'!$A$155:$Z$1048576,MATCH($A535,'Hoja de Trabajo para listado'!$A$155:$A$1048576,0),MATCH((CUADRO!O$5&amp;$E535),'Hoja de Trabajo para listado'!$A$151:$Z$151,0)),0)+IFERROR(INDEX('Hoja de Trabajo para listado'!$AB$155:$BA$1048576,MATCH($A535,'Hoja de Trabajo para listado'!$AB$155:$AB$1048576,0),MATCH((CUADRO!O$5&amp;$E535),'Hoja de Trabajo para listado'!$AB$151:$BA$151,0)),0)+IFERROR(INDEX('Hoja de Trabajo para listado'!$BC$155:$CB$1048576,MATCH($A535,'Hoja de Trabajo para listado'!$BC$155:$BC$1048576,0),MATCH((CUADRO!O$5&amp;$E535),'Hoja de Trabajo para listado'!$BC$151:$CB$151,0)),0)+IFERROR(INDEX('Hoja de Trabajo para listado'!$DE$153:$DG$274,MATCH($A535,'Hoja de Trabajo para listado'!$DE$153:$DE$1048576,0),MATCH((CUADRO!O$5&amp;$E535),'Hoja de Trabajo para listado'!$DE$151:$DG$151,0)),0)+IFERROR(INDEX('Hoja de Trabajo para listado'!$CD$155:$DC$1048576,MATCH($A535,'Hoja de Trabajo para listado'!$CD$155:$CD$1048576,0),MATCH((CUADRO!O$5&amp;$E535),'Hoja de Trabajo para listado'!$CD$151:$DC$151,0)),0)</f>
        <v>0</v>
      </c>
      <c r="P535" s="255">
        <f ca="1">+IFERROR(INDEX('Hoja de Trabajo para listado'!$A$155:$Z$1048576,MATCH($A535,'Hoja de Trabajo para listado'!$A$155:$A$1048576,0),MATCH((CUADRO!P$5&amp;$E535),'Hoja de Trabajo para listado'!$A$151:$Z$151,0)),0)+IFERROR(INDEX('Hoja de Trabajo para listado'!$AB$155:$BA$1048576,MATCH($A535,'Hoja de Trabajo para listado'!$AB$155:$AB$1048576,0),MATCH((CUADRO!P$5&amp;$E535),'Hoja de Trabajo para listado'!$AB$151:$BA$151,0)),0)+IFERROR(INDEX('Hoja de Trabajo para listado'!$BC$155:$CB$1048576,MATCH($A535,'Hoja de Trabajo para listado'!$BC$155:$BC$1048576,0),MATCH((CUADRO!P$5&amp;$E535),'Hoja de Trabajo para listado'!$BC$151:$CB$151,0)),0)+IFERROR(INDEX('Hoja de Trabajo para listado'!$DE$153:$DG$274,MATCH($A535,'Hoja de Trabajo para listado'!$DE$153:$DE$1048576,0),MATCH((CUADRO!P$5&amp;$E535),'Hoja de Trabajo para listado'!$DE$151:$DG$151,0)),0)+IFERROR(INDEX('Hoja de Trabajo para listado'!$CD$155:$DC$1048576,MATCH($A535,'Hoja de Trabajo para listado'!$CD$155:$CD$1048576,0),MATCH((CUADRO!P$5&amp;$E535),'Hoja de Trabajo para listado'!$CD$151:$DC$151,0)),0)</f>
        <v>0</v>
      </c>
      <c r="Q535" s="255">
        <f ca="1">+IFERROR(INDEX('Hoja de Trabajo para listado'!$A$155:$Z$1048576,MATCH($A535,'Hoja de Trabajo para listado'!$A$155:$A$1048576,0),MATCH((CUADRO!Q$5&amp;$E535),'Hoja de Trabajo para listado'!$A$151:$Z$151,0)),0)+IFERROR(INDEX('Hoja de Trabajo para listado'!$AB$155:$BA$1048576,MATCH($A535,'Hoja de Trabajo para listado'!$AB$155:$AB$1048576,0),MATCH((CUADRO!Q$5&amp;$E535),'Hoja de Trabajo para listado'!$AB$151:$BA$151,0)),0)+IFERROR(INDEX('Hoja de Trabajo para listado'!$BC$155:$CB$1048576,MATCH($A535,'Hoja de Trabajo para listado'!$BC$155:$BC$1048576,0),MATCH((CUADRO!Q$5&amp;$E535),'Hoja de Trabajo para listado'!$BC$151:$CB$151,0)),0)+IFERROR(INDEX('Hoja de Trabajo para listado'!$DE$153:$DG$274,MATCH($A535,'Hoja de Trabajo para listado'!$DE$153:$DE$1048576,0),MATCH((CUADRO!Q$5&amp;$E535),'Hoja de Trabajo para listado'!$DE$151:$DG$151,0)),0)+IFERROR(INDEX('Hoja de Trabajo para listado'!$CD$155:$DC$1048576,MATCH($A535,'Hoja de Trabajo para listado'!$CD$155:$CD$1048576,0),MATCH((CUADRO!Q$5&amp;$E535),'Hoja de Trabajo para listado'!$CD$151:$DC$151,0)),0)</f>
        <v>0</v>
      </c>
      <c r="R535" s="255">
        <f t="shared" ca="1" si="16"/>
        <v>0</v>
      </c>
      <c r="S535" s="262">
        <f ca="1">+R534+R535</f>
        <v>0</v>
      </c>
      <c r="T535" s="255">
        <f ca="1">+S535</f>
        <v>0</v>
      </c>
      <c r="U535" s="254">
        <f t="shared" si="17"/>
        <v>2</v>
      </c>
      <c r="V535" s="362" t="str">
        <f>+VLOOKUP(A535,bd_lista!$A$3:$E$590,5,FALSE)</f>
        <v>Gobiernos Autonomos Municipales</v>
      </c>
      <c r="W535" s="362"/>
      <c r="X535" s="254">
        <f>+VLOOKUP(A535,[2]Sheet1!$A$13:$D$744,4,FALSE)</f>
        <v>0</v>
      </c>
      <c r="Y535" s="254" t="e">
        <f>+VLOOKUP(X535,bd_lista!$A$3:$C$590,3,FALSE)</f>
        <v>#N/A</v>
      </c>
      <c r="Z535" s="314"/>
      <c r="AA535" s="315"/>
    </row>
    <row r="536" spans="1:27" customFormat="1" ht="15" hidden="1" customHeight="1">
      <c r="A536" s="32">
        <v>1244</v>
      </c>
      <c r="B536" s="306">
        <f>+A536</f>
        <v>1244</v>
      </c>
      <c r="C536" s="259" t="str">
        <f>+VLOOKUP(A536,bd_lista!$A$3:$C$590,3,FALSE)</f>
        <v>Gobierno Autónomo Municipal de Nazacara de Pacajes</v>
      </c>
      <c r="D536" s="361" t="str">
        <f>+C536</f>
        <v>Gobierno Autónomo Municipal de Nazacara de Pacajes</v>
      </c>
      <c r="E536" s="254" t="s">
        <v>1313</v>
      </c>
      <c r="F536" s="255">
        <f ca="1">+IFERROR(INDEX('Hoja de Trabajo para listado'!$A$155:$Z$1048576,MATCH($A536,'Hoja de Trabajo para listado'!$A$155:$A$1048576,0),MATCH((CUADRO!F$5&amp;$E536),'Hoja de Trabajo para listado'!$A$151:$Z$151,0)),0)+IFERROR(INDEX('Hoja de Trabajo para listado'!$AB$155:$BA$1048576,MATCH($A536,'Hoja de Trabajo para listado'!$AB$155:$AB$1048576,0),MATCH((CUADRO!F$5&amp;$E536),'Hoja de Trabajo para listado'!$AB$151:$BA$151,0)),0)+IFERROR(INDEX('Hoja de Trabajo para listado'!$BC$155:$CB$1048576,MATCH($A536,'Hoja de Trabajo para listado'!$BC$155:$BC$1048576,0),MATCH((CUADRO!F$5&amp;$E536),'Hoja de Trabajo para listado'!$BC$151:$CB$151,0)),0)+IFERROR(INDEX('Hoja de Trabajo para listado'!$DE$153:$DG$274,MATCH($A536,'Hoja de Trabajo para listado'!$DE$153:$DE$1048576,0),MATCH((CUADRO!F$5&amp;$E536),'Hoja de Trabajo para listado'!$DE$151:$DG$151,0)),0)+IFERROR(INDEX('Hoja de Trabajo para listado'!$CD$155:$DC$1048576,MATCH($A536,'Hoja de Trabajo para listado'!$CD$155:$CD$1048576,0),MATCH((CUADRO!F$5&amp;$E536),'Hoja de Trabajo para listado'!$CD$151:$DC$151,0)),0)</f>
        <v>0</v>
      </c>
      <c r="G536" s="255">
        <f ca="1">+IFERROR(INDEX('Hoja de Trabajo para listado'!$A$155:$Z$1048576,MATCH($A536,'Hoja de Trabajo para listado'!$A$155:$A$1048576,0),MATCH((CUADRO!G$5&amp;$E536),'Hoja de Trabajo para listado'!$A$151:$Z$151,0)),0)+IFERROR(INDEX('Hoja de Trabajo para listado'!$AB$155:$BA$1048576,MATCH($A536,'Hoja de Trabajo para listado'!$AB$155:$AB$1048576,0),MATCH((CUADRO!G$5&amp;$E536),'Hoja de Trabajo para listado'!$AB$151:$BA$151,0)),0)+IFERROR(INDEX('Hoja de Trabajo para listado'!$BC$155:$CB$1048576,MATCH($A536,'Hoja de Trabajo para listado'!$BC$155:$BC$1048576,0),MATCH((CUADRO!G$5&amp;$E536),'Hoja de Trabajo para listado'!$BC$151:$CB$151,0)),0)+IFERROR(INDEX('Hoja de Trabajo para listado'!$DE$153:$DG$274,MATCH($A536,'Hoja de Trabajo para listado'!$DE$153:$DE$1048576,0),MATCH((CUADRO!G$5&amp;$E536),'Hoja de Trabajo para listado'!$DE$151:$DG$151,0)),0)+IFERROR(INDEX('Hoja de Trabajo para listado'!$CD$155:$DC$1048576,MATCH($A536,'Hoja de Trabajo para listado'!$CD$155:$CD$1048576,0),MATCH((CUADRO!G$5&amp;$E536),'Hoja de Trabajo para listado'!$CD$151:$DC$151,0)),0)</f>
        <v>0</v>
      </c>
      <c r="H536" s="255">
        <f ca="1">+IFERROR(INDEX('Hoja de Trabajo para listado'!$A$155:$Z$1048576,MATCH($A536,'Hoja de Trabajo para listado'!$A$155:$A$1048576,0),MATCH((CUADRO!H$5&amp;$E536),'Hoja de Trabajo para listado'!$A$151:$Z$151,0)),0)+IFERROR(INDEX('Hoja de Trabajo para listado'!$AB$155:$BA$1048576,MATCH($A536,'Hoja de Trabajo para listado'!$AB$155:$AB$1048576,0),MATCH((CUADRO!H$5&amp;$E536),'Hoja de Trabajo para listado'!$AB$151:$BA$151,0)),0)+IFERROR(INDEX('Hoja de Trabajo para listado'!$BC$155:$CB$1048576,MATCH($A536,'Hoja de Trabajo para listado'!$BC$155:$BC$1048576,0),MATCH((CUADRO!H$5&amp;$E536),'Hoja de Trabajo para listado'!$BC$151:$CB$151,0)),0)+IFERROR(INDEX('Hoja de Trabajo para listado'!$DE$153:$DG$274,MATCH($A536,'Hoja de Trabajo para listado'!$DE$153:$DE$1048576,0),MATCH((CUADRO!H$5&amp;$E536),'Hoja de Trabajo para listado'!$DE$151:$DG$151,0)),0)+IFERROR(INDEX('Hoja de Trabajo para listado'!$CD$155:$DC$1048576,MATCH($A536,'Hoja de Trabajo para listado'!$CD$155:$CD$1048576,0),MATCH((CUADRO!H$5&amp;$E536),'Hoja de Trabajo para listado'!$CD$151:$DC$151,0)),0)</f>
        <v>0</v>
      </c>
      <c r="I536" s="255">
        <f ca="1">+IFERROR(INDEX('Hoja de Trabajo para listado'!$A$155:$Z$1048576,MATCH($A536,'Hoja de Trabajo para listado'!$A$155:$A$1048576,0),MATCH((CUADRO!I$5&amp;$E536),'Hoja de Trabajo para listado'!$A$151:$Z$151,0)),0)+IFERROR(INDEX('Hoja de Trabajo para listado'!$AB$155:$BA$1048576,MATCH($A536,'Hoja de Trabajo para listado'!$AB$155:$AB$1048576,0),MATCH((CUADRO!I$5&amp;$E536),'Hoja de Trabajo para listado'!$AB$151:$BA$151,0)),0)+IFERROR(INDEX('Hoja de Trabajo para listado'!$BC$155:$CB$1048576,MATCH($A536,'Hoja de Trabajo para listado'!$BC$155:$BC$1048576,0),MATCH((CUADRO!I$5&amp;$E536),'Hoja de Trabajo para listado'!$BC$151:$CB$151,0)),0)+IFERROR(INDEX('Hoja de Trabajo para listado'!$DE$153:$DG$274,MATCH($A536,'Hoja de Trabajo para listado'!$DE$153:$DE$1048576,0),MATCH((CUADRO!I$5&amp;$E536),'Hoja de Trabajo para listado'!$DE$151:$DG$151,0)),0)+IFERROR(INDEX('Hoja de Trabajo para listado'!$CD$155:$DC$1048576,MATCH($A536,'Hoja de Trabajo para listado'!$CD$155:$CD$1048576,0),MATCH((CUADRO!I$5&amp;$E536),'Hoja de Trabajo para listado'!$CD$151:$DC$151,0)),0)</f>
        <v>0</v>
      </c>
      <c r="J536" s="255">
        <f ca="1">+IFERROR(INDEX('Hoja de Trabajo para listado'!$A$155:$Z$1048576,MATCH($A536,'Hoja de Trabajo para listado'!$A$155:$A$1048576,0),MATCH((CUADRO!J$5&amp;$E536),'Hoja de Trabajo para listado'!$A$151:$Z$151,0)),0)+IFERROR(INDEX('Hoja de Trabajo para listado'!$AB$155:$BA$1048576,MATCH($A536,'Hoja de Trabajo para listado'!$AB$155:$AB$1048576,0),MATCH((CUADRO!J$5&amp;$E536),'Hoja de Trabajo para listado'!$AB$151:$BA$151,0)),0)+IFERROR(INDEX('Hoja de Trabajo para listado'!$BC$155:$CB$1048576,MATCH($A536,'Hoja de Trabajo para listado'!$BC$155:$BC$1048576,0),MATCH((CUADRO!J$5&amp;$E536),'Hoja de Trabajo para listado'!$BC$151:$CB$151,0)),0)+IFERROR(INDEX('Hoja de Trabajo para listado'!$DE$153:$DG$274,MATCH($A536,'Hoja de Trabajo para listado'!$DE$153:$DE$1048576,0),MATCH((CUADRO!J$5&amp;$E536),'Hoja de Trabajo para listado'!$DE$151:$DG$151,0)),0)+IFERROR(INDEX('Hoja de Trabajo para listado'!$CD$155:$DC$1048576,MATCH($A536,'Hoja de Trabajo para listado'!$CD$155:$CD$1048576,0),MATCH((CUADRO!J$5&amp;$E536),'Hoja de Trabajo para listado'!$CD$151:$DC$151,0)),0)</f>
        <v>0</v>
      </c>
      <c r="K536" s="255">
        <f ca="1">+IFERROR(INDEX('Hoja de Trabajo para listado'!$A$155:$Z$1048576,MATCH($A536,'Hoja de Trabajo para listado'!$A$155:$A$1048576,0),MATCH((CUADRO!K$5&amp;$E536),'Hoja de Trabajo para listado'!$A$151:$Z$151,0)),0)+IFERROR(INDEX('Hoja de Trabajo para listado'!$AB$155:$BA$1048576,MATCH($A536,'Hoja de Trabajo para listado'!$AB$155:$AB$1048576,0),MATCH((CUADRO!K$5&amp;$E536),'Hoja de Trabajo para listado'!$AB$151:$BA$151,0)),0)+IFERROR(INDEX('Hoja de Trabajo para listado'!$BC$155:$CB$1048576,MATCH($A536,'Hoja de Trabajo para listado'!$BC$155:$BC$1048576,0),MATCH((CUADRO!K$5&amp;$E536),'Hoja de Trabajo para listado'!$BC$151:$CB$151,0)),0)+IFERROR(INDEX('Hoja de Trabajo para listado'!$DE$153:$DG$274,MATCH($A536,'Hoja de Trabajo para listado'!$DE$153:$DE$1048576,0),MATCH((CUADRO!K$5&amp;$E536),'Hoja de Trabajo para listado'!$DE$151:$DG$151,0)),0)+IFERROR(INDEX('Hoja de Trabajo para listado'!$CD$155:$DC$1048576,MATCH($A536,'Hoja de Trabajo para listado'!$CD$155:$CD$1048576,0),MATCH((CUADRO!K$5&amp;$E536),'Hoja de Trabajo para listado'!$CD$151:$DC$151,0)),0)</f>
        <v>0</v>
      </c>
      <c r="L536" s="255">
        <f ca="1">+IFERROR(INDEX('Hoja de Trabajo para listado'!$A$155:$Z$1048576,MATCH($A536,'Hoja de Trabajo para listado'!$A$155:$A$1048576,0),MATCH((CUADRO!L$5&amp;$E536),'Hoja de Trabajo para listado'!$A$151:$Z$151,0)),0)+IFERROR(INDEX('Hoja de Trabajo para listado'!$AB$155:$BA$1048576,MATCH($A536,'Hoja de Trabajo para listado'!$AB$155:$AB$1048576,0),MATCH((CUADRO!L$5&amp;$E536),'Hoja de Trabajo para listado'!$AB$151:$BA$151,0)),0)+IFERROR(INDEX('Hoja de Trabajo para listado'!$BC$155:$CB$1048576,MATCH($A536,'Hoja de Trabajo para listado'!$BC$155:$BC$1048576,0),MATCH((CUADRO!L$5&amp;$E536),'Hoja de Trabajo para listado'!$BC$151:$CB$151,0)),0)+IFERROR(INDEX('Hoja de Trabajo para listado'!$DE$153:$DG$274,MATCH($A536,'Hoja de Trabajo para listado'!$DE$153:$DE$1048576,0),MATCH((CUADRO!L$5&amp;$E536),'Hoja de Trabajo para listado'!$DE$151:$DG$151,0)),0)+IFERROR(INDEX('Hoja de Trabajo para listado'!$CD$155:$DC$1048576,MATCH($A536,'Hoja de Trabajo para listado'!$CD$155:$CD$1048576,0),MATCH((CUADRO!L$5&amp;$E536),'Hoja de Trabajo para listado'!$CD$151:$DC$151,0)),0)</f>
        <v>0</v>
      </c>
      <c r="M536" s="255">
        <f ca="1">+IFERROR(INDEX('Hoja de Trabajo para listado'!$A$155:$Z$1048576,MATCH($A536,'Hoja de Trabajo para listado'!$A$155:$A$1048576,0),MATCH((CUADRO!M$5&amp;$E536),'Hoja de Trabajo para listado'!$A$151:$Z$151,0)),0)+IFERROR(INDEX('Hoja de Trabajo para listado'!$AB$155:$BA$1048576,MATCH($A536,'Hoja de Trabajo para listado'!$AB$155:$AB$1048576,0),MATCH((CUADRO!M$5&amp;$E536),'Hoja de Trabajo para listado'!$AB$151:$BA$151,0)),0)+IFERROR(INDEX('Hoja de Trabajo para listado'!$BC$155:$CB$1048576,MATCH($A536,'Hoja de Trabajo para listado'!$BC$155:$BC$1048576,0),MATCH((CUADRO!M$5&amp;$E536),'Hoja de Trabajo para listado'!$BC$151:$CB$151,0)),0)+IFERROR(INDEX('Hoja de Trabajo para listado'!$DE$153:$DG$274,MATCH($A536,'Hoja de Trabajo para listado'!$DE$153:$DE$1048576,0),MATCH((CUADRO!M$5&amp;$E536),'Hoja de Trabajo para listado'!$DE$151:$DG$151,0)),0)+IFERROR(INDEX('Hoja de Trabajo para listado'!$CD$155:$DC$1048576,MATCH($A536,'Hoja de Trabajo para listado'!$CD$155:$CD$1048576,0),MATCH((CUADRO!M$5&amp;$E536),'Hoja de Trabajo para listado'!$CD$151:$DC$151,0)),0)</f>
        <v>0</v>
      </c>
      <c r="N536" s="255">
        <f ca="1">+IFERROR(INDEX('Hoja de Trabajo para listado'!$A$155:$Z$1048576,MATCH($A536,'Hoja de Trabajo para listado'!$A$155:$A$1048576,0),MATCH((CUADRO!N$5&amp;$E536),'Hoja de Trabajo para listado'!$A$151:$Z$151,0)),0)+IFERROR(INDEX('Hoja de Trabajo para listado'!$AB$155:$BA$1048576,MATCH($A536,'Hoja de Trabajo para listado'!$AB$155:$AB$1048576,0),MATCH((CUADRO!N$5&amp;$E536),'Hoja de Trabajo para listado'!$AB$151:$BA$151,0)),0)+IFERROR(INDEX('Hoja de Trabajo para listado'!$BC$155:$CB$1048576,MATCH($A536,'Hoja de Trabajo para listado'!$BC$155:$BC$1048576,0),MATCH((CUADRO!N$5&amp;$E536),'Hoja de Trabajo para listado'!$BC$151:$CB$151,0)),0)+IFERROR(INDEX('Hoja de Trabajo para listado'!$DE$153:$DG$274,MATCH($A536,'Hoja de Trabajo para listado'!$DE$153:$DE$1048576,0),MATCH((CUADRO!N$5&amp;$E536),'Hoja de Trabajo para listado'!$DE$151:$DG$151,0)),0)+IFERROR(INDEX('Hoja de Trabajo para listado'!$CD$155:$DC$1048576,MATCH($A536,'Hoja de Trabajo para listado'!$CD$155:$CD$1048576,0),MATCH((CUADRO!N$5&amp;$E536),'Hoja de Trabajo para listado'!$CD$151:$DC$151,0)),0)</f>
        <v>0</v>
      </c>
      <c r="O536" s="255">
        <f ca="1">+IFERROR(INDEX('Hoja de Trabajo para listado'!$A$155:$Z$1048576,MATCH($A536,'Hoja de Trabajo para listado'!$A$155:$A$1048576,0),MATCH((CUADRO!O$5&amp;$E536),'Hoja de Trabajo para listado'!$A$151:$Z$151,0)),0)+IFERROR(INDEX('Hoja de Trabajo para listado'!$AB$155:$BA$1048576,MATCH($A536,'Hoja de Trabajo para listado'!$AB$155:$AB$1048576,0),MATCH((CUADRO!O$5&amp;$E536),'Hoja de Trabajo para listado'!$AB$151:$BA$151,0)),0)+IFERROR(INDEX('Hoja de Trabajo para listado'!$BC$155:$CB$1048576,MATCH($A536,'Hoja de Trabajo para listado'!$BC$155:$BC$1048576,0),MATCH((CUADRO!O$5&amp;$E536),'Hoja de Trabajo para listado'!$BC$151:$CB$151,0)),0)+IFERROR(INDEX('Hoja de Trabajo para listado'!$DE$153:$DG$274,MATCH($A536,'Hoja de Trabajo para listado'!$DE$153:$DE$1048576,0),MATCH((CUADRO!O$5&amp;$E536),'Hoja de Trabajo para listado'!$DE$151:$DG$151,0)),0)+IFERROR(INDEX('Hoja de Trabajo para listado'!$CD$155:$DC$1048576,MATCH($A536,'Hoja de Trabajo para listado'!$CD$155:$CD$1048576,0),MATCH((CUADRO!O$5&amp;$E536),'Hoja de Trabajo para listado'!$CD$151:$DC$151,0)),0)</f>
        <v>0</v>
      </c>
      <c r="P536" s="255">
        <f ca="1">+IFERROR(INDEX('Hoja de Trabajo para listado'!$A$155:$Z$1048576,MATCH($A536,'Hoja de Trabajo para listado'!$A$155:$A$1048576,0),MATCH((CUADRO!P$5&amp;$E536),'Hoja de Trabajo para listado'!$A$151:$Z$151,0)),0)+IFERROR(INDEX('Hoja de Trabajo para listado'!$AB$155:$BA$1048576,MATCH($A536,'Hoja de Trabajo para listado'!$AB$155:$AB$1048576,0),MATCH((CUADRO!P$5&amp;$E536),'Hoja de Trabajo para listado'!$AB$151:$BA$151,0)),0)+IFERROR(INDEX('Hoja de Trabajo para listado'!$BC$155:$CB$1048576,MATCH($A536,'Hoja de Trabajo para listado'!$BC$155:$BC$1048576,0),MATCH((CUADRO!P$5&amp;$E536),'Hoja de Trabajo para listado'!$BC$151:$CB$151,0)),0)+IFERROR(INDEX('Hoja de Trabajo para listado'!$DE$153:$DG$274,MATCH($A536,'Hoja de Trabajo para listado'!$DE$153:$DE$1048576,0),MATCH((CUADRO!P$5&amp;$E536),'Hoja de Trabajo para listado'!$DE$151:$DG$151,0)),0)+IFERROR(INDEX('Hoja de Trabajo para listado'!$CD$155:$DC$1048576,MATCH($A536,'Hoja de Trabajo para listado'!$CD$155:$CD$1048576,0),MATCH((CUADRO!P$5&amp;$E536),'Hoja de Trabajo para listado'!$CD$151:$DC$151,0)),0)</f>
        <v>0</v>
      </c>
      <c r="Q536" s="255">
        <f ca="1">+IFERROR(INDEX('Hoja de Trabajo para listado'!$A$155:$Z$1048576,MATCH($A536,'Hoja de Trabajo para listado'!$A$155:$A$1048576,0),MATCH((CUADRO!Q$5&amp;$E536),'Hoja de Trabajo para listado'!$A$151:$Z$151,0)),0)+IFERROR(INDEX('Hoja de Trabajo para listado'!$AB$155:$BA$1048576,MATCH($A536,'Hoja de Trabajo para listado'!$AB$155:$AB$1048576,0),MATCH((CUADRO!Q$5&amp;$E536),'Hoja de Trabajo para listado'!$AB$151:$BA$151,0)),0)+IFERROR(INDEX('Hoja de Trabajo para listado'!$BC$155:$CB$1048576,MATCH($A536,'Hoja de Trabajo para listado'!$BC$155:$BC$1048576,0),MATCH((CUADRO!Q$5&amp;$E536),'Hoja de Trabajo para listado'!$BC$151:$CB$151,0)),0)+IFERROR(INDEX('Hoja de Trabajo para listado'!$DE$153:$DG$274,MATCH($A536,'Hoja de Trabajo para listado'!$DE$153:$DE$1048576,0),MATCH((CUADRO!Q$5&amp;$E536),'Hoja de Trabajo para listado'!$DE$151:$DG$151,0)),0)+IFERROR(INDEX('Hoja de Trabajo para listado'!$CD$155:$DC$1048576,MATCH($A536,'Hoja de Trabajo para listado'!$CD$155:$CD$1048576,0),MATCH((CUADRO!Q$5&amp;$E536),'Hoja de Trabajo para listado'!$CD$151:$DC$151,0)),0)</f>
        <v>0</v>
      </c>
      <c r="R536" s="255">
        <f t="shared" ca="1" si="16"/>
        <v>0</v>
      </c>
      <c r="S536" s="262"/>
      <c r="T536" s="255">
        <f ca="1">+T537</f>
        <v>0</v>
      </c>
      <c r="U536" s="254">
        <f t="shared" si="17"/>
        <v>1</v>
      </c>
      <c r="V536" s="362" t="str">
        <f>+VLOOKUP(A536,bd_lista!$A$3:$E$590,5,FALSE)</f>
        <v>Gobiernos Autonomos Municipales</v>
      </c>
      <c r="W536" s="361" t="str">
        <f>+V536</f>
        <v>Gobiernos Autonomos Municipales</v>
      </c>
      <c r="X536" s="254">
        <f>+VLOOKUP(A536,[2]Sheet1!$A$13:$D$744,4,FALSE)</f>
        <v>0</v>
      </c>
      <c r="Y536" s="254" t="e">
        <f>+VLOOKUP(X536,bd_lista!$A$3:$C$590,3,FALSE)</f>
        <v>#N/A</v>
      </c>
      <c r="Z536" s="316">
        <f>+X536</f>
        <v>0</v>
      </c>
      <c r="AA536" s="317" t="e">
        <f>+Y536</f>
        <v>#N/A</v>
      </c>
    </row>
    <row r="537" spans="1:27" customFormat="1" ht="15" hidden="1" customHeight="1">
      <c r="A537" s="32">
        <v>1244</v>
      </c>
      <c r="B537" s="307"/>
      <c r="C537" s="259" t="str">
        <f>+VLOOKUP(A537,bd_lista!$A$3:$C$590,3,FALSE)</f>
        <v>Gobierno Autónomo Municipal de Nazacara de Pacajes</v>
      </c>
      <c r="D537" s="362"/>
      <c r="E537" s="256" t="s">
        <v>1314</v>
      </c>
      <c r="F537" s="255">
        <f ca="1">+IFERROR(INDEX('Hoja de Trabajo para listado'!$A$155:$Z$1048576,MATCH($A537,'Hoja de Trabajo para listado'!$A$155:$A$1048576,0),MATCH((CUADRO!F$5&amp;$E537),'Hoja de Trabajo para listado'!$A$151:$Z$151,0)),0)+IFERROR(INDEX('Hoja de Trabajo para listado'!$AB$155:$BA$1048576,MATCH($A537,'Hoja de Trabajo para listado'!$AB$155:$AB$1048576,0),MATCH((CUADRO!F$5&amp;$E537),'Hoja de Trabajo para listado'!$AB$151:$BA$151,0)),0)+IFERROR(INDEX('Hoja de Trabajo para listado'!$BC$155:$CB$1048576,MATCH($A537,'Hoja de Trabajo para listado'!$BC$155:$BC$1048576,0),MATCH((CUADRO!F$5&amp;$E537),'Hoja de Trabajo para listado'!$BC$151:$CB$151,0)),0)+IFERROR(INDEX('Hoja de Trabajo para listado'!$DE$153:$DG$274,MATCH($A537,'Hoja de Trabajo para listado'!$DE$153:$DE$1048576,0),MATCH((CUADRO!F$5&amp;$E537),'Hoja de Trabajo para listado'!$DE$151:$DG$151,0)),0)+IFERROR(INDEX('Hoja de Trabajo para listado'!$CD$155:$DC$1048576,MATCH($A537,'Hoja de Trabajo para listado'!$CD$155:$CD$1048576,0),MATCH((CUADRO!F$5&amp;$E537),'Hoja de Trabajo para listado'!$CD$151:$DC$151,0)),0)</f>
        <v>0</v>
      </c>
      <c r="G537" s="255">
        <f ca="1">+IFERROR(INDEX('Hoja de Trabajo para listado'!$A$155:$Z$1048576,MATCH($A537,'Hoja de Trabajo para listado'!$A$155:$A$1048576,0),MATCH((CUADRO!G$5&amp;$E537),'Hoja de Trabajo para listado'!$A$151:$Z$151,0)),0)+IFERROR(INDEX('Hoja de Trabajo para listado'!$AB$155:$BA$1048576,MATCH($A537,'Hoja de Trabajo para listado'!$AB$155:$AB$1048576,0),MATCH((CUADRO!G$5&amp;$E537),'Hoja de Trabajo para listado'!$AB$151:$BA$151,0)),0)+IFERROR(INDEX('Hoja de Trabajo para listado'!$BC$155:$CB$1048576,MATCH($A537,'Hoja de Trabajo para listado'!$BC$155:$BC$1048576,0),MATCH((CUADRO!G$5&amp;$E537),'Hoja de Trabajo para listado'!$BC$151:$CB$151,0)),0)+IFERROR(INDEX('Hoja de Trabajo para listado'!$DE$153:$DG$274,MATCH($A537,'Hoja de Trabajo para listado'!$DE$153:$DE$1048576,0),MATCH((CUADRO!G$5&amp;$E537),'Hoja de Trabajo para listado'!$DE$151:$DG$151,0)),0)+IFERROR(INDEX('Hoja de Trabajo para listado'!$CD$155:$DC$1048576,MATCH($A537,'Hoja de Trabajo para listado'!$CD$155:$CD$1048576,0),MATCH((CUADRO!G$5&amp;$E537),'Hoja de Trabajo para listado'!$CD$151:$DC$151,0)),0)</f>
        <v>0</v>
      </c>
      <c r="H537" s="255">
        <f ca="1">+IFERROR(INDEX('Hoja de Trabajo para listado'!$A$155:$Z$1048576,MATCH($A537,'Hoja de Trabajo para listado'!$A$155:$A$1048576,0),MATCH((CUADRO!H$5&amp;$E537),'Hoja de Trabajo para listado'!$A$151:$Z$151,0)),0)+IFERROR(INDEX('Hoja de Trabajo para listado'!$AB$155:$BA$1048576,MATCH($A537,'Hoja de Trabajo para listado'!$AB$155:$AB$1048576,0),MATCH((CUADRO!H$5&amp;$E537),'Hoja de Trabajo para listado'!$AB$151:$BA$151,0)),0)+IFERROR(INDEX('Hoja de Trabajo para listado'!$BC$155:$CB$1048576,MATCH($A537,'Hoja de Trabajo para listado'!$BC$155:$BC$1048576,0),MATCH((CUADRO!H$5&amp;$E537),'Hoja de Trabajo para listado'!$BC$151:$CB$151,0)),0)+IFERROR(INDEX('Hoja de Trabajo para listado'!$DE$153:$DG$274,MATCH($A537,'Hoja de Trabajo para listado'!$DE$153:$DE$1048576,0),MATCH((CUADRO!H$5&amp;$E537),'Hoja de Trabajo para listado'!$DE$151:$DG$151,0)),0)+IFERROR(INDEX('Hoja de Trabajo para listado'!$CD$155:$DC$1048576,MATCH($A537,'Hoja de Trabajo para listado'!$CD$155:$CD$1048576,0),MATCH((CUADRO!H$5&amp;$E537),'Hoja de Trabajo para listado'!$CD$151:$DC$151,0)),0)</f>
        <v>0</v>
      </c>
      <c r="I537" s="255">
        <f ca="1">+IFERROR(INDEX('Hoja de Trabajo para listado'!$A$155:$Z$1048576,MATCH($A537,'Hoja de Trabajo para listado'!$A$155:$A$1048576,0),MATCH((CUADRO!I$5&amp;$E537),'Hoja de Trabajo para listado'!$A$151:$Z$151,0)),0)+IFERROR(INDEX('Hoja de Trabajo para listado'!$AB$155:$BA$1048576,MATCH($A537,'Hoja de Trabajo para listado'!$AB$155:$AB$1048576,0),MATCH((CUADRO!I$5&amp;$E537),'Hoja de Trabajo para listado'!$AB$151:$BA$151,0)),0)+IFERROR(INDEX('Hoja de Trabajo para listado'!$BC$155:$CB$1048576,MATCH($A537,'Hoja de Trabajo para listado'!$BC$155:$BC$1048576,0),MATCH((CUADRO!I$5&amp;$E537),'Hoja de Trabajo para listado'!$BC$151:$CB$151,0)),0)+IFERROR(INDEX('Hoja de Trabajo para listado'!$DE$153:$DG$274,MATCH($A537,'Hoja de Trabajo para listado'!$DE$153:$DE$1048576,0),MATCH((CUADRO!I$5&amp;$E537),'Hoja de Trabajo para listado'!$DE$151:$DG$151,0)),0)+IFERROR(INDEX('Hoja de Trabajo para listado'!$CD$155:$DC$1048576,MATCH($A537,'Hoja de Trabajo para listado'!$CD$155:$CD$1048576,0),MATCH((CUADRO!I$5&amp;$E537),'Hoja de Trabajo para listado'!$CD$151:$DC$151,0)),0)</f>
        <v>0</v>
      </c>
      <c r="J537" s="255">
        <f ca="1">+IFERROR(INDEX('Hoja de Trabajo para listado'!$A$155:$Z$1048576,MATCH($A537,'Hoja de Trabajo para listado'!$A$155:$A$1048576,0),MATCH((CUADRO!J$5&amp;$E537),'Hoja de Trabajo para listado'!$A$151:$Z$151,0)),0)+IFERROR(INDEX('Hoja de Trabajo para listado'!$AB$155:$BA$1048576,MATCH($A537,'Hoja de Trabajo para listado'!$AB$155:$AB$1048576,0),MATCH((CUADRO!J$5&amp;$E537),'Hoja de Trabajo para listado'!$AB$151:$BA$151,0)),0)+IFERROR(INDEX('Hoja de Trabajo para listado'!$BC$155:$CB$1048576,MATCH($A537,'Hoja de Trabajo para listado'!$BC$155:$BC$1048576,0),MATCH((CUADRO!J$5&amp;$E537),'Hoja de Trabajo para listado'!$BC$151:$CB$151,0)),0)+IFERROR(INDEX('Hoja de Trabajo para listado'!$DE$153:$DG$274,MATCH($A537,'Hoja de Trabajo para listado'!$DE$153:$DE$1048576,0),MATCH((CUADRO!J$5&amp;$E537),'Hoja de Trabajo para listado'!$DE$151:$DG$151,0)),0)+IFERROR(INDEX('Hoja de Trabajo para listado'!$CD$155:$DC$1048576,MATCH($A537,'Hoja de Trabajo para listado'!$CD$155:$CD$1048576,0),MATCH((CUADRO!J$5&amp;$E537),'Hoja de Trabajo para listado'!$CD$151:$DC$151,0)),0)</f>
        <v>0</v>
      </c>
      <c r="K537" s="255">
        <f ca="1">+IFERROR(INDEX('Hoja de Trabajo para listado'!$A$155:$Z$1048576,MATCH($A537,'Hoja de Trabajo para listado'!$A$155:$A$1048576,0),MATCH((CUADRO!K$5&amp;$E537),'Hoja de Trabajo para listado'!$A$151:$Z$151,0)),0)+IFERROR(INDEX('Hoja de Trabajo para listado'!$AB$155:$BA$1048576,MATCH($A537,'Hoja de Trabajo para listado'!$AB$155:$AB$1048576,0),MATCH((CUADRO!K$5&amp;$E537),'Hoja de Trabajo para listado'!$AB$151:$BA$151,0)),0)+IFERROR(INDEX('Hoja de Trabajo para listado'!$BC$155:$CB$1048576,MATCH($A537,'Hoja de Trabajo para listado'!$BC$155:$BC$1048576,0),MATCH((CUADRO!K$5&amp;$E537),'Hoja de Trabajo para listado'!$BC$151:$CB$151,0)),0)+IFERROR(INDEX('Hoja de Trabajo para listado'!$DE$153:$DG$274,MATCH($A537,'Hoja de Trabajo para listado'!$DE$153:$DE$1048576,0),MATCH((CUADRO!K$5&amp;$E537),'Hoja de Trabajo para listado'!$DE$151:$DG$151,0)),0)+IFERROR(INDEX('Hoja de Trabajo para listado'!$CD$155:$DC$1048576,MATCH($A537,'Hoja de Trabajo para listado'!$CD$155:$CD$1048576,0),MATCH((CUADRO!K$5&amp;$E537),'Hoja de Trabajo para listado'!$CD$151:$DC$151,0)),0)</f>
        <v>0</v>
      </c>
      <c r="L537" s="255">
        <f ca="1">+IFERROR(INDEX('Hoja de Trabajo para listado'!$A$155:$Z$1048576,MATCH($A537,'Hoja de Trabajo para listado'!$A$155:$A$1048576,0),MATCH((CUADRO!L$5&amp;$E537),'Hoja de Trabajo para listado'!$A$151:$Z$151,0)),0)+IFERROR(INDEX('Hoja de Trabajo para listado'!$AB$155:$BA$1048576,MATCH($A537,'Hoja de Trabajo para listado'!$AB$155:$AB$1048576,0),MATCH((CUADRO!L$5&amp;$E537),'Hoja de Trabajo para listado'!$AB$151:$BA$151,0)),0)+IFERROR(INDEX('Hoja de Trabajo para listado'!$BC$155:$CB$1048576,MATCH($A537,'Hoja de Trabajo para listado'!$BC$155:$BC$1048576,0),MATCH((CUADRO!L$5&amp;$E537),'Hoja de Trabajo para listado'!$BC$151:$CB$151,0)),0)+IFERROR(INDEX('Hoja de Trabajo para listado'!$DE$153:$DG$274,MATCH($A537,'Hoja de Trabajo para listado'!$DE$153:$DE$1048576,0),MATCH((CUADRO!L$5&amp;$E537),'Hoja de Trabajo para listado'!$DE$151:$DG$151,0)),0)+IFERROR(INDEX('Hoja de Trabajo para listado'!$CD$155:$DC$1048576,MATCH($A537,'Hoja de Trabajo para listado'!$CD$155:$CD$1048576,0),MATCH((CUADRO!L$5&amp;$E537),'Hoja de Trabajo para listado'!$CD$151:$DC$151,0)),0)</f>
        <v>0</v>
      </c>
      <c r="M537" s="255">
        <f ca="1">+IFERROR(INDEX('Hoja de Trabajo para listado'!$A$155:$Z$1048576,MATCH($A537,'Hoja de Trabajo para listado'!$A$155:$A$1048576,0),MATCH((CUADRO!M$5&amp;$E537),'Hoja de Trabajo para listado'!$A$151:$Z$151,0)),0)+IFERROR(INDEX('Hoja de Trabajo para listado'!$AB$155:$BA$1048576,MATCH($A537,'Hoja de Trabajo para listado'!$AB$155:$AB$1048576,0),MATCH((CUADRO!M$5&amp;$E537),'Hoja de Trabajo para listado'!$AB$151:$BA$151,0)),0)+IFERROR(INDEX('Hoja de Trabajo para listado'!$BC$155:$CB$1048576,MATCH($A537,'Hoja de Trabajo para listado'!$BC$155:$BC$1048576,0),MATCH((CUADRO!M$5&amp;$E537),'Hoja de Trabajo para listado'!$BC$151:$CB$151,0)),0)+IFERROR(INDEX('Hoja de Trabajo para listado'!$DE$153:$DG$274,MATCH($A537,'Hoja de Trabajo para listado'!$DE$153:$DE$1048576,0),MATCH((CUADRO!M$5&amp;$E537),'Hoja de Trabajo para listado'!$DE$151:$DG$151,0)),0)+IFERROR(INDEX('Hoja de Trabajo para listado'!$CD$155:$DC$1048576,MATCH($A537,'Hoja de Trabajo para listado'!$CD$155:$CD$1048576,0),MATCH((CUADRO!M$5&amp;$E537),'Hoja de Trabajo para listado'!$CD$151:$DC$151,0)),0)</f>
        <v>0</v>
      </c>
      <c r="N537" s="255">
        <f ca="1">+IFERROR(INDEX('Hoja de Trabajo para listado'!$A$155:$Z$1048576,MATCH($A537,'Hoja de Trabajo para listado'!$A$155:$A$1048576,0),MATCH((CUADRO!N$5&amp;$E537),'Hoja de Trabajo para listado'!$A$151:$Z$151,0)),0)+IFERROR(INDEX('Hoja de Trabajo para listado'!$AB$155:$BA$1048576,MATCH($A537,'Hoja de Trabajo para listado'!$AB$155:$AB$1048576,0),MATCH((CUADRO!N$5&amp;$E537),'Hoja de Trabajo para listado'!$AB$151:$BA$151,0)),0)+IFERROR(INDEX('Hoja de Trabajo para listado'!$BC$155:$CB$1048576,MATCH($A537,'Hoja de Trabajo para listado'!$BC$155:$BC$1048576,0),MATCH((CUADRO!N$5&amp;$E537),'Hoja de Trabajo para listado'!$BC$151:$CB$151,0)),0)+IFERROR(INDEX('Hoja de Trabajo para listado'!$DE$153:$DG$274,MATCH($A537,'Hoja de Trabajo para listado'!$DE$153:$DE$1048576,0),MATCH((CUADRO!N$5&amp;$E537),'Hoja de Trabajo para listado'!$DE$151:$DG$151,0)),0)+IFERROR(INDEX('Hoja de Trabajo para listado'!$CD$155:$DC$1048576,MATCH($A537,'Hoja de Trabajo para listado'!$CD$155:$CD$1048576,0),MATCH((CUADRO!N$5&amp;$E537),'Hoja de Trabajo para listado'!$CD$151:$DC$151,0)),0)</f>
        <v>0</v>
      </c>
      <c r="O537" s="255">
        <f ca="1">+IFERROR(INDEX('Hoja de Trabajo para listado'!$A$155:$Z$1048576,MATCH($A537,'Hoja de Trabajo para listado'!$A$155:$A$1048576,0),MATCH((CUADRO!O$5&amp;$E537),'Hoja de Trabajo para listado'!$A$151:$Z$151,0)),0)+IFERROR(INDEX('Hoja de Trabajo para listado'!$AB$155:$BA$1048576,MATCH($A537,'Hoja de Trabajo para listado'!$AB$155:$AB$1048576,0),MATCH((CUADRO!O$5&amp;$E537),'Hoja de Trabajo para listado'!$AB$151:$BA$151,0)),0)+IFERROR(INDEX('Hoja de Trabajo para listado'!$BC$155:$CB$1048576,MATCH($A537,'Hoja de Trabajo para listado'!$BC$155:$BC$1048576,0),MATCH((CUADRO!O$5&amp;$E537),'Hoja de Trabajo para listado'!$BC$151:$CB$151,0)),0)+IFERROR(INDEX('Hoja de Trabajo para listado'!$DE$153:$DG$274,MATCH($A537,'Hoja de Trabajo para listado'!$DE$153:$DE$1048576,0),MATCH((CUADRO!O$5&amp;$E537),'Hoja de Trabajo para listado'!$DE$151:$DG$151,0)),0)+IFERROR(INDEX('Hoja de Trabajo para listado'!$CD$155:$DC$1048576,MATCH($A537,'Hoja de Trabajo para listado'!$CD$155:$CD$1048576,0),MATCH((CUADRO!O$5&amp;$E537),'Hoja de Trabajo para listado'!$CD$151:$DC$151,0)),0)</f>
        <v>0</v>
      </c>
      <c r="P537" s="255">
        <f ca="1">+IFERROR(INDEX('Hoja de Trabajo para listado'!$A$155:$Z$1048576,MATCH($A537,'Hoja de Trabajo para listado'!$A$155:$A$1048576,0),MATCH((CUADRO!P$5&amp;$E537),'Hoja de Trabajo para listado'!$A$151:$Z$151,0)),0)+IFERROR(INDEX('Hoja de Trabajo para listado'!$AB$155:$BA$1048576,MATCH($A537,'Hoja de Trabajo para listado'!$AB$155:$AB$1048576,0),MATCH((CUADRO!P$5&amp;$E537),'Hoja de Trabajo para listado'!$AB$151:$BA$151,0)),0)+IFERROR(INDEX('Hoja de Trabajo para listado'!$BC$155:$CB$1048576,MATCH($A537,'Hoja de Trabajo para listado'!$BC$155:$BC$1048576,0),MATCH((CUADRO!P$5&amp;$E537),'Hoja de Trabajo para listado'!$BC$151:$CB$151,0)),0)+IFERROR(INDEX('Hoja de Trabajo para listado'!$DE$153:$DG$274,MATCH($A537,'Hoja de Trabajo para listado'!$DE$153:$DE$1048576,0),MATCH((CUADRO!P$5&amp;$E537),'Hoja de Trabajo para listado'!$DE$151:$DG$151,0)),0)+IFERROR(INDEX('Hoja de Trabajo para listado'!$CD$155:$DC$1048576,MATCH($A537,'Hoja de Trabajo para listado'!$CD$155:$CD$1048576,0),MATCH((CUADRO!P$5&amp;$E537),'Hoja de Trabajo para listado'!$CD$151:$DC$151,0)),0)</f>
        <v>0</v>
      </c>
      <c r="Q537" s="255">
        <f ca="1">+IFERROR(INDEX('Hoja de Trabajo para listado'!$A$155:$Z$1048576,MATCH($A537,'Hoja de Trabajo para listado'!$A$155:$A$1048576,0),MATCH((CUADRO!Q$5&amp;$E537),'Hoja de Trabajo para listado'!$A$151:$Z$151,0)),0)+IFERROR(INDEX('Hoja de Trabajo para listado'!$AB$155:$BA$1048576,MATCH($A537,'Hoja de Trabajo para listado'!$AB$155:$AB$1048576,0),MATCH((CUADRO!Q$5&amp;$E537),'Hoja de Trabajo para listado'!$AB$151:$BA$151,0)),0)+IFERROR(INDEX('Hoja de Trabajo para listado'!$BC$155:$CB$1048576,MATCH($A537,'Hoja de Trabajo para listado'!$BC$155:$BC$1048576,0),MATCH((CUADRO!Q$5&amp;$E537),'Hoja de Trabajo para listado'!$BC$151:$CB$151,0)),0)+IFERROR(INDEX('Hoja de Trabajo para listado'!$DE$153:$DG$274,MATCH($A537,'Hoja de Trabajo para listado'!$DE$153:$DE$1048576,0),MATCH((CUADRO!Q$5&amp;$E537),'Hoja de Trabajo para listado'!$DE$151:$DG$151,0)),0)+IFERROR(INDEX('Hoja de Trabajo para listado'!$CD$155:$DC$1048576,MATCH($A537,'Hoja de Trabajo para listado'!$CD$155:$CD$1048576,0),MATCH((CUADRO!Q$5&amp;$E537),'Hoja de Trabajo para listado'!$CD$151:$DC$151,0)),0)</f>
        <v>0</v>
      </c>
      <c r="R537" s="255">
        <f t="shared" ca="1" si="16"/>
        <v>0</v>
      </c>
      <c r="S537" s="262">
        <f ca="1">+R536+R537</f>
        <v>0</v>
      </c>
      <c r="T537" s="255">
        <f ca="1">+S537</f>
        <v>0</v>
      </c>
      <c r="U537" s="254">
        <f t="shared" si="17"/>
        <v>2</v>
      </c>
      <c r="V537" s="362" t="str">
        <f>+VLOOKUP(A537,bd_lista!$A$3:$E$590,5,FALSE)</f>
        <v>Gobiernos Autonomos Municipales</v>
      </c>
      <c r="W537" s="362"/>
      <c r="X537" s="254">
        <f>+VLOOKUP(A537,[2]Sheet1!$A$13:$D$744,4,FALSE)</f>
        <v>0</v>
      </c>
      <c r="Y537" s="254" t="e">
        <f>+VLOOKUP(X537,bd_lista!$A$3:$C$590,3,FALSE)</f>
        <v>#N/A</v>
      </c>
      <c r="Z537" s="314"/>
      <c r="AA537" s="315"/>
    </row>
    <row r="538" spans="1:27" customFormat="1" ht="15" hidden="1" customHeight="1">
      <c r="A538" s="32">
        <v>1245</v>
      </c>
      <c r="B538" s="306">
        <f>+A538</f>
        <v>1245</v>
      </c>
      <c r="C538" s="259" t="str">
        <f>+VLOOKUP(A538,bd_lista!$A$3:$C$590,3,FALSE)</f>
        <v>Gobierno Autónomo Municipal de Santiago de Callapa</v>
      </c>
      <c r="D538" s="361" t="str">
        <f>+C538</f>
        <v>Gobierno Autónomo Municipal de Santiago de Callapa</v>
      </c>
      <c r="E538" s="254" t="s">
        <v>1313</v>
      </c>
      <c r="F538" s="255">
        <f ca="1">+IFERROR(INDEX('Hoja de Trabajo para listado'!$A$155:$Z$1048576,MATCH($A538,'Hoja de Trabajo para listado'!$A$155:$A$1048576,0),MATCH((CUADRO!F$5&amp;$E538),'Hoja de Trabajo para listado'!$A$151:$Z$151,0)),0)+IFERROR(INDEX('Hoja de Trabajo para listado'!$AB$155:$BA$1048576,MATCH($A538,'Hoja de Trabajo para listado'!$AB$155:$AB$1048576,0),MATCH((CUADRO!F$5&amp;$E538),'Hoja de Trabajo para listado'!$AB$151:$BA$151,0)),0)+IFERROR(INDEX('Hoja de Trabajo para listado'!$BC$155:$CB$1048576,MATCH($A538,'Hoja de Trabajo para listado'!$BC$155:$BC$1048576,0),MATCH((CUADRO!F$5&amp;$E538),'Hoja de Trabajo para listado'!$BC$151:$CB$151,0)),0)+IFERROR(INDEX('Hoja de Trabajo para listado'!$DE$153:$DG$274,MATCH($A538,'Hoja de Trabajo para listado'!$DE$153:$DE$1048576,0),MATCH((CUADRO!F$5&amp;$E538),'Hoja de Trabajo para listado'!$DE$151:$DG$151,0)),0)+IFERROR(INDEX('Hoja de Trabajo para listado'!$CD$155:$DC$1048576,MATCH($A538,'Hoja de Trabajo para listado'!$CD$155:$CD$1048576,0),MATCH((CUADRO!F$5&amp;$E538),'Hoja de Trabajo para listado'!$CD$151:$DC$151,0)),0)</f>
        <v>0</v>
      </c>
      <c r="G538" s="255">
        <f ca="1">+IFERROR(INDEX('Hoja de Trabajo para listado'!$A$155:$Z$1048576,MATCH($A538,'Hoja de Trabajo para listado'!$A$155:$A$1048576,0),MATCH((CUADRO!G$5&amp;$E538),'Hoja de Trabajo para listado'!$A$151:$Z$151,0)),0)+IFERROR(INDEX('Hoja de Trabajo para listado'!$AB$155:$BA$1048576,MATCH($A538,'Hoja de Trabajo para listado'!$AB$155:$AB$1048576,0),MATCH((CUADRO!G$5&amp;$E538),'Hoja de Trabajo para listado'!$AB$151:$BA$151,0)),0)+IFERROR(INDEX('Hoja de Trabajo para listado'!$BC$155:$CB$1048576,MATCH($A538,'Hoja de Trabajo para listado'!$BC$155:$BC$1048576,0),MATCH((CUADRO!G$5&amp;$E538),'Hoja de Trabajo para listado'!$BC$151:$CB$151,0)),0)+IFERROR(INDEX('Hoja de Trabajo para listado'!$DE$153:$DG$274,MATCH($A538,'Hoja de Trabajo para listado'!$DE$153:$DE$1048576,0),MATCH((CUADRO!G$5&amp;$E538),'Hoja de Trabajo para listado'!$DE$151:$DG$151,0)),0)+IFERROR(INDEX('Hoja de Trabajo para listado'!$CD$155:$DC$1048576,MATCH($A538,'Hoja de Trabajo para listado'!$CD$155:$CD$1048576,0),MATCH((CUADRO!G$5&amp;$E538),'Hoja de Trabajo para listado'!$CD$151:$DC$151,0)),0)</f>
        <v>0</v>
      </c>
      <c r="H538" s="255">
        <f ca="1">+IFERROR(INDEX('Hoja de Trabajo para listado'!$A$155:$Z$1048576,MATCH($A538,'Hoja de Trabajo para listado'!$A$155:$A$1048576,0),MATCH((CUADRO!H$5&amp;$E538),'Hoja de Trabajo para listado'!$A$151:$Z$151,0)),0)+IFERROR(INDEX('Hoja de Trabajo para listado'!$AB$155:$BA$1048576,MATCH($A538,'Hoja de Trabajo para listado'!$AB$155:$AB$1048576,0),MATCH((CUADRO!H$5&amp;$E538),'Hoja de Trabajo para listado'!$AB$151:$BA$151,0)),0)+IFERROR(INDEX('Hoja de Trabajo para listado'!$BC$155:$CB$1048576,MATCH($A538,'Hoja de Trabajo para listado'!$BC$155:$BC$1048576,0),MATCH((CUADRO!H$5&amp;$E538),'Hoja de Trabajo para listado'!$BC$151:$CB$151,0)),0)+IFERROR(INDEX('Hoja de Trabajo para listado'!$DE$153:$DG$274,MATCH($A538,'Hoja de Trabajo para listado'!$DE$153:$DE$1048576,0),MATCH((CUADRO!H$5&amp;$E538),'Hoja de Trabajo para listado'!$DE$151:$DG$151,0)),0)+IFERROR(INDEX('Hoja de Trabajo para listado'!$CD$155:$DC$1048576,MATCH($A538,'Hoja de Trabajo para listado'!$CD$155:$CD$1048576,0),MATCH((CUADRO!H$5&amp;$E538),'Hoja de Trabajo para listado'!$CD$151:$DC$151,0)),0)</f>
        <v>0</v>
      </c>
      <c r="I538" s="255">
        <f ca="1">+IFERROR(INDEX('Hoja de Trabajo para listado'!$A$155:$Z$1048576,MATCH($A538,'Hoja de Trabajo para listado'!$A$155:$A$1048576,0),MATCH((CUADRO!I$5&amp;$E538),'Hoja de Trabajo para listado'!$A$151:$Z$151,0)),0)+IFERROR(INDEX('Hoja de Trabajo para listado'!$AB$155:$BA$1048576,MATCH($A538,'Hoja de Trabajo para listado'!$AB$155:$AB$1048576,0),MATCH((CUADRO!I$5&amp;$E538),'Hoja de Trabajo para listado'!$AB$151:$BA$151,0)),0)+IFERROR(INDEX('Hoja de Trabajo para listado'!$BC$155:$CB$1048576,MATCH($A538,'Hoja de Trabajo para listado'!$BC$155:$BC$1048576,0),MATCH((CUADRO!I$5&amp;$E538),'Hoja de Trabajo para listado'!$BC$151:$CB$151,0)),0)+IFERROR(INDEX('Hoja de Trabajo para listado'!$DE$153:$DG$274,MATCH($A538,'Hoja de Trabajo para listado'!$DE$153:$DE$1048576,0),MATCH((CUADRO!I$5&amp;$E538),'Hoja de Trabajo para listado'!$DE$151:$DG$151,0)),0)+IFERROR(INDEX('Hoja de Trabajo para listado'!$CD$155:$DC$1048576,MATCH($A538,'Hoja de Trabajo para listado'!$CD$155:$CD$1048576,0),MATCH((CUADRO!I$5&amp;$E538),'Hoja de Trabajo para listado'!$CD$151:$DC$151,0)),0)</f>
        <v>0</v>
      </c>
      <c r="J538" s="255">
        <f ca="1">+IFERROR(INDEX('Hoja de Trabajo para listado'!$A$155:$Z$1048576,MATCH($A538,'Hoja de Trabajo para listado'!$A$155:$A$1048576,0),MATCH((CUADRO!J$5&amp;$E538),'Hoja de Trabajo para listado'!$A$151:$Z$151,0)),0)+IFERROR(INDEX('Hoja de Trabajo para listado'!$AB$155:$BA$1048576,MATCH($A538,'Hoja de Trabajo para listado'!$AB$155:$AB$1048576,0),MATCH((CUADRO!J$5&amp;$E538),'Hoja de Trabajo para listado'!$AB$151:$BA$151,0)),0)+IFERROR(INDEX('Hoja de Trabajo para listado'!$BC$155:$CB$1048576,MATCH($A538,'Hoja de Trabajo para listado'!$BC$155:$BC$1048576,0),MATCH((CUADRO!J$5&amp;$E538),'Hoja de Trabajo para listado'!$BC$151:$CB$151,0)),0)+IFERROR(INDEX('Hoja de Trabajo para listado'!$DE$153:$DG$274,MATCH($A538,'Hoja de Trabajo para listado'!$DE$153:$DE$1048576,0),MATCH((CUADRO!J$5&amp;$E538),'Hoja de Trabajo para listado'!$DE$151:$DG$151,0)),0)+IFERROR(INDEX('Hoja de Trabajo para listado'!$CD$155:$DC$1048576,MATCH($A538,'Hoja de Trabajo para listado'!$CD$155:$CD$1048576,0),MATCH((CUADRO!J$5&amp;$E538),'Hoja de Trabajo para listado'!$CD$151:$DC$151,0)),0)</f>
        <v>0</v>
      </c>
      <c r="K538" s="255">
        <f ca="1">+IFERROR(INDEX('Hoja de Trabajo para listado'!$A$155:$Z$1048576,MATCH($A538,'Hoja de Trabajo para listado'!$A$155:$A$1048576,0),MATCH((CUADRO!K$5&amp;$E538),'Hoja de Trabajo para listado'!$A$151:$Z$151,0)),0)+IFERROR(INDEX('Hoja de Trabajo para listado'!$AB$155:$BA$1048576,MATCH($A538,'Hoja de Trabajo para listado'!$AB$155:$AB$1048576,0),MATCH((CUADRO!K$5&amp;$E538),'Hoja de Trabajo para listado'!$AB$151:$BA$151,0)),0)+IFERROR(INDEX('Hoja de Trabajo para listado'!$BC$155:$CB$1048576,MATCH($A538,'Hoja de Trabajo para listado'!$BC$155:$BC$1048576,0),MATCH((CUADRO!K$5&amp;$E538),'Hoja de Trabajo para listado'!$BC$151:$CB$151,0)),0)+IFERROR(INDEX('Hoja de Trabajo para listado'!$DE$153:$DG$274,MATCH($A538,'Hoja de Trabajo para listado'!$DE$153:$DE$1048576,0),MATCH((CUADRO!K$5&amp;$E538),'Hoja de Trabajo para listado'!$DE$151:$DG$151,0)),0)+IFERROR(INDEX('Hoja de Trabajo para listado'!$CD$155:$DC$1048576,MATCH($A538,'Hoja de Trabajo para listado'!$CD$155:$CD$1048576,0),MATCH((CUADRO!K$5&amp;$E538),'Hoja de Trabajo para listado'!$CD$151:$DC$151,0)),0)</f>
        <v>0</v>
      </c>
      <c r="L538" s="255">
        <f ca="1">+IFERROR(INDEX('Hoja de Trabajo para listado'!$A$155:$Z$1048576,MATCH($A538,'Hoja de Trabajo para listado'!$A$155:$A$1048576,0),MATCH((CUADRO!L$5&amp;$E538),'Hoja de Trabajo para listado'!$A$151:$Z$151,0)),0)+IFERROR(INDEX('Hoja de Trabajo para listado'!$AB$155:$BA$1048576,MATCH($A538,'Hoja de Trabajo para listado'!$AB$155:$AB$1048576,0),MATCH((CUADRO!L$5&amp;$E538),'Hoja de Trabajo para listado'!$AB$151:$BA$151,0)),0)+IFERROR(INDEX('Hoja de Trabajo para listado'!$BC$155:$CB$1048576,MATCH($A538,'Hoja de Trabajo para listado'!$BC$155:$BC$1048576,0),MATCH((CUADRO!L$5&amp;$E538),'Hoja de Trabajo para listado'!$BC$151:$CB$151,0)),0)+IFERROR(INDEX('Hoja de Trabajo para listado'!$DE$153:$DG$274,MATCH($A538,'Hoja de Trabajo para listado'!$DE$153:$DE$1048576,0),MATCH((CUADRO!L$5&amp;$E538),'Hoja de Trabajo para listado'!$DE$151:$DG$151,0)),0)+IFERROR(INDEX('Hoja de Trabajo para listado'!$CD$155:$DC$1048576,MATCH($A538,'Hoja de Trabajo para listado'!$CD$155:$CD$1048576,0),MATCH((CUADRO!L$5&amp;$E538),'Hoja de Trabajo para listado'!$CD$151:$DC$151,0)),0)</f>
        <v>0</v>
      </c>
      <c r="M538" s="255">
        <f ca="1">+IFERROR(INDEX('Hoja de Trabajo para listado'!$A$155:$Z$1048576,MATCH($A538,'Hoja de Trabajo para listado'!$A$155:$A$1048576,0),MATCH((CUADRO!M$5&amp;$E538),'Hoja de Trabajo para listado'!$A$151:$Z$151,0)),0)+IFERROR(INDEX('Hoja de Trabajo para listado'!$AB$155:$BA$1048576,MATCH($A538,'Hoja de Trabajo para listado'!$AB$155:$AB$1048576,0),MATCH((CUADRO!M$5&amp;$E538),'Hoja de Trabajo para listado'!$AB$151:$BA$151,0)),0)+IFERROR(INDEX('Hoja de Trabajo para listado'!$BC$155:$CB$1048576,MATCH($A538,'Hoja de Trabajo para listado'!$BC$155:$BC$1048576,0),MATCH((CUADRO!M$5&amp;$E538),'Hoja de Trabajo para listado'!$BC$151:$CB$151,0)),0)+IFERROR(INDEX('Hoja de Trabajo para listado'!$DE$153:$DG$274,MATCH($A538,'Hoja de Trabajo para listado'!$DE$153:$DE$1048576,0),MATCH((CUADRO!M$5&amp;$E538),'Hoja de Trabajo para listado'!$DE$151:$DG$151,0)),0)+IFERROR(INDEX('Hoja de Trabajo para listado'!$CD$155:$DC$1048576,MATCH($A538,'Hoja de Trabajo para listado'!$CD$155:$CD$1048576,0),MATCH((CUADRO!M$5&amp;$E538),'Hoja de Trabajo para listado'!$CD$151:$DC$151,0)),0)</f>
        <v>0</v>
      </c>
      <c r="N538" s="255">
        <f ca="1">+IFERROR(INDEX('Hoja de Trabajo para listado'!$A$155:$Z$1048576,MATCH($A538,'Hoja de Trabajo para listado'!$A$155:$A$1048576,0),MATCH((CUADRO!N$5&amp;$E538),'Hoja de Trabajo para listado'!$A$151:$Z$151,0)),0)+IFERROR(INDEX('Hoja de Trabajo para listado'!$AB$155:$BA$1048576,MATCH($A538,'Hoja de Trabajo para listado'!$AB$155:$AB$1048576,0),MATCH((CUADRO!N$5&amp;$E538),'Hoja de Trabajo para listado'!$AB$151:$BA$151,0)),0)+IFERROR(INDEX('Hoja de Trabajo para listado'!$BC$155:$CB$1048576,MATCH($A538,'Hoja de Trabajo para listado'!$BC$155:$BC$1048576,0),MATCH((CUADRO!N$5&amp;$E538),'Hoja de Trabajo para listado'!$BC$151:$CB$151,0)),0)+IFERROR(INDEX('Hoja de Trabajo para listado'!$DE$153:$DG$274,MATCH($A538,'Hoja de Trabajo para listado'!$DE$153:$DE$1048576,0),MATCH((CUADRO!N$5&amp;$E538),'Hoja de Trabajo para listado'!$DE$151:$DG$151,0)),0)+IFERROR(INDEX('Hoja de Trabajo para listado'!$CD$155:$DC$1048576,MATCH($A538,'Hoja de Trabajo para listado'!$CD$155:$CD$1048576,0),MATCH((CUADRO!N$5&amp;$E538),'Hoja de Trabajo para listado'!$CD$151:$DC$151,0)),0)</f>
        <v>0</v>
      </c>
      <c r="O538" s="255">
        <f ca="1">+IFERROR(INDEX('Hoja de Trabajo para listado'!$A$155:$Z$1048576,MATCH($A538,'Hoja de Trabajo para listado'!$A$155:$A$1048576,0),MATCH((CUADRO!O$5&amp;$E538),'Hoja de Trabajo para listado'!$A$151:$Z$151,0)),0)+IFERROR(INDEX('Hoja de Trabajo para listado'!$AB$155:$BA$1048576,MATCH($A538,'Hoja de Trabajo para listado'!$AB$155:$AB$1048576,0),MATCH((CUADRO!O$5&amp;$E538),'Hoja de Trabajo para listado'!$AB$151:$BA$151,0)),0)+IFERROR(INDEX('Hoja de Trabajo para listado'!$BC$155:$CB$1048576,MATCH($A538,'Hoja de Trabajo para listado'!$BC$155:$BC$1048576,0),MATCH((CUADRO!O$5&amp;$E538),'Hoja de Trabajo para listado'!$BC$151:$CB$151,0)),0)+IFERROR(INDEX('Hoja de Trabajo para listado'!$DE$153:$DG$274,MATCH($A538,'Hoja de Trabajo para listado'!$DE$153:$DE$1048576,0),MATCH((CUADRO!O$5&amp;$E538),'Hoja de Trabajo para listado'!$DE$151:$DG$151,0)),0)+IFERROR(INDEX('Hoja de Trabajo para listado'!$CD$155:$DC$1048576,MATCH($A538,'Hoja de Trabajo para listado'!$CD$155:$CD$1048576,0),MATCH((CUADRO!O$5&amp;$E538),'Hoja de Trabajo para listado'!$CD$151:$DC$151,0)),0)</f>
        <v>0</v>
      </c>
      <c r="P538" s="255">
        <f ca="1">+IFERROR(INDEX('Hoja de Trabajo para listado'!$A$155:$Z$1048576,MATCH($A538,'Hoja de Trabajo para listado'!$A$155:$A$1048576,0),MATCH((CUADRO!P$5&amp;$E538),'Hoja de Trabajo para listado'!$A$151:$Z$151,0)),0)+IFERROR(INDEX('Hoja de Trabajo para listado'!$AB$155:$BA$1048576,MATCH($A538,'Hoja de Trabajo para listado'!$AB$155:$AB$1048576,0),MATCH((CUADRO!P$5&amp;$E538),'Hoja de Trabajo para listado'!$AB$151:$BA$151,0)),0)+IFERROR(INDEX('Hoja de Trabajo para listado'!$BC$155:$CB$1048576,MATCH($A538,'Hoja de Trabajo para listado'!$BC$155:$BC$1048576,0),MATCH((CUADRO!P$5&amp;$E538),'Hoja de Trabajo para listado'!$BC$151:$CB$151,0)),0)+IFERROR(INDEX('Hoja de Trabajo para listado'!$DE$153:$DG$274,MATCH($A538,'Hoja de Trabajo para listado'!$DE$153:$DE$1048576,0),MATCH((CUADRO!P$5&amp;$E538),'Hoja de Trabajo para listado'!$DE$151:$DG$151,0)),0)+IFERROR(INDEX('Hoja de Trabajo para listado'!$CD$155:$DC$1048576,MATCH($A538,'Hoja de Trabajo para listado'!$CD$155:$CD$1048576,0),MATCH((CUADRO!P$5&amp;$E538),'Hoja de Trabajo para listado'!$CD$151:$DC$151,0)),0)</f>
        <v>0</v>
      </c>
      <c r="Q538" s="255">
        <f ca="1">+IFERROR(INDEX('Hoja de Trabajo para listado'!$A$155:$Z$1048576,MATCH($A538,'Hoja de Trabajo para listado'!$A$155:$A$1048576,0),MATCH((CUADRO!Q$5&amp;$E538),'Hoja de Trabajo para listado'!$A$151:$Z$151,0)),0)+IFERROR(INDEX('Hoja de Trabajo para listado'!$AB$155:$BA$1048576,MATCH($A538,'Hoja de Trabajo para listado'!$AB$155:$AB$1048576,0),MATCH((CUADRO!Q$5&amp;$E538),'Hoja de Trabajo para listado'!$AB$151:$BA$151,0)),0)+IFERROR(INDEX('Hoja de Trabajo para listado'!$BC$155:$CB$1048576,MATCH($A538,'Hoja de Trabajo para listado'!$BC$155:$BC$1048576,0),MATCH((CUADRO!Q$5&amp;$E538),'Hoja de Trabajo para listado'!$BC$151:$CB$151,0)),0)+IFERROR(INDEX('Hoja de Trabajo para listado'!$DE$153:$DG$274,MATCH($A538,'Hoja de Trabajo para listado'!$DE$153:$DE$1048576,0),MATCH((CUADRO!Q$5&amp;$E538),'Hoja de Trabajo para listado'!$DE$151:$DG$151,0)),0)+IFERROR(INDEX('Hoja de Trabajo para listado'!$CD$155:$DC$1048576,MATCH($A538,'Hoja de Trabajo para listado'!$CD$155:$CD$1048576,0),MATCH((CUADRO!Q$5&amp;$E538),'Hoja de Trabajo para listado'!$CD$151:$DC$151,0)),0)</f>
        <v>0</v>
      </c>
      <c r="R538" s="255">
        <f t="shared" ca="1" si="16"/>
        <v>0</v>
      </c>
      <c r="S538" s="262"/>
      <c r="T538" s="255">
        <f ca="1">+T539</f>
        <v>0</v>
      </c>
      <c r="U538" s="254">
        <f t="shared" si="17"/>
        <v>1</v>
      </c>
      <c r="V538" s="362" t="str">
        <f>+VLOOKUP(A538,bd_lista!$A$3:$E$590,5,FALSE)</f>
        <v>Gobiernos Autonomos Municipales</v>
      </c>
      <c r="W538" s="361" t="str">
        <f>+V538</f>
        <v>Gobiernos Autonomos Municipales</v>
      </c>
      <c r="X538" s="254">
        <f>+VLOOKUP(A538,[2]Sheet1!$A$13:$D$744,4,FALSE)</f>
        <v>0</v>
      </c>
      <c r="Y538" s="254" t="e">
        <f>+VLOOKUP(X538,bd_lista!$A$3:$C$590,3,FALSE)</f>
        <v>#N/A</v>
      </c>
      <c r="Z538" s="316">
        <f>+X538</f>
        <v>0</v>
      </c>
      <c r="AA538" s="317" t="e">
        <f>+Y538</f>
        <v>#N/A</v>
      </c>
    </row>
    <row r="539" spans="1:27" customFormat="1" ht="15" hidden="1" customHeight="1">
      <c r="A539" s="32">
        <v>1245</v>
      </c>
      <c r="B539" s="307"/>
      <c r="C539" s="259" t="str">
        <f>+VLOOKUP(A539,bd_lista!$A$3:$C$590,3,FALSE)</f>
        <v>Gobierno Autónomo Municipal de Santiago de Callapa</v>
      </c>
      <c r="D539" s="362"/>
      <c r="E539" s="256" t="s">
        <v>1314</v>
      </c>
      <c r="F539" s="255">
        <f ca="1">+IFERROR(INDEX('Hoja de Trabajo para listado'!$A$155:$Z$1048576,MATCH($A539,'Hoja de Trabajo para listado'!$A$155:$A$1048576,0),MATCH((CUADRO!F$5&amp;$E539),'Hoja de Trabajo para listado'!$A$151:$Z$151,0)),0)+IFERROR(INDEX('Hoja de Trabajo para listado'!$AB$155:$BA$1048576,MATCH($A539,'Hoja de Trabajo para listado'!$AB$155:$AB$1048576,0),MATCH((CUADRO!F$5&amp;$E539),'Hoja de Trabajo para listado'!$AB$151:$BA$151,0)),0)+IFERROR(INDEX('Hoja de Trabajo para listado'!$BC$155:$CB$1048576,MATCH($A539,'Hoja de Trabajo para listado'!$BC$155:$BC$1048576,0),MATCH((CUADRO!F$5&amp;$E539),'Hoja de Trabajo para listado'!$BC$151:$CB$151,0)),0)+IFERROR(INDEX('Hoja de Trabajo para listado'!$DE$153:$DG$274,MATCH($A539,'Hoja de Trabajo para listado'!$DE$153:$DE$1048576,0),MATCH((CUADRO!F$5&amp;$E539),'Hoja de Trabajo para listado'!$DE$151:$DG$151,0)),0)+IFERROR(INDEX('Hoja de Trabajo para listado'!$CD$155:$DC$1048576,MATCH($A539,'Hoja de Trabajo para listado'!$CD$155:$CD$1048576,0),MATCH((CUADRO!F$5&amp;$E539),'Hoja de Trabajo para listado'!$CD$151:$DC$151,0)),0)</f>
        <v>0</v>
      </c>
      <c r="G539" s="255">
        <f ca="1">+IFERROR(INDEX('Hoja de Trabajo para listado'!$A$155:$Z$1048576,MATCH($A539,'Hoja de Trabajo para listado'!$A$155:$A$1048576,0),MATCH((CUADRO!G$5&amp;$E539),'Hoja de Trabajo para listado'!$A$151:$Z$151,0)),0)+IFERROR(INDEX('Hoja de Trabajo para listado'!$AB$155:$BA$1048576,MATCH($A539,'Hoja de Trabajo para listado'!$AB$155:$AB$1048576,0),MATCH((CUADRO!G$5&amp;$E539),'Hoja de Trabajo para listado'!$AB$151:$BA$151,0)),0)+IFERROR(INDEX('Hoja de Trabajo para listado'!$BC$155:$CB$1048576,MATCH($A539,'Hoja de Trabajo para listado'!$BC$155:$BC$1048576,0),MATCH((CUADRO!G$5&amp;$E539),'Hoja de Trabajo para listado'!$BC$151:$CB$151,0)),0)+IFERROR(INDEX('Hoja de Trabajo para listado'!$DE$153:$DG$274,MATCH($A539,'Hoja de Trabajo para listado'!$DE$153:$DE$1048576,0),MATCH((CUADRO!G$5&amp;$E539),'Hoja de Trabajo para listado'!$DE$151:$DG$151,0)),0)+IFERROR(INDEX('Hoja de Trabajo para listado'!$CD$155:$DC$1048576,MATCH($A539,'Hoja de Trabajo para listado'!$CD$155:$CD$1048576,0),MATCH((CUADRO!G$5&amp;$E539),'Hoja de Trabajo para listado'!$CD$151:$DC$151,0)),0)</f>
        <v>0</v>
      </c>
      <c r="H539" s="255">
        <f ca="1">+IFERROR(INDEX('Hoja de Trabajo para listado'!$A$155:$Z$1048576,MATCH($A539,'Hoja de Trabajo para listado'!$A$155:$A$1048576,0),MATCH((CUADRO!H$5&amp;$E539),'Hoja de Trabajo para listado'!$A$151:$Z$151,0)),0)+IFERROR(INDEX('Hoja de Trabajo para listado'!$AB$155:$BA$1048576,MATCH($A539,'Hoja de Trabajo para listado'!$AB$155:$AB$1048576,0),MATCH((CUADRO!H$5&amp;$E539),'Hoja de Trabajo para listado'!$AB$151:$BA$151,0)),0)+IFERROR(INDEX('Hoja de Trabajo para listado'!$BC$155:$CB$1048576,MATCH($A539,'Hoja de Trabajo para listado'!$BC$155:$BC$1048576,0),MATCH((CUADRO!H$5&amp;$E539),'Hoja de Trabajo para listado'!$BC$151:$CB$151,0)),0)+IFERROR(INDEX('Hoja de Trabajo para listado'!$DE$153:$DG$274,MATCH($A539,'Hoja de Trabajo para listado'!$DE$153:$DE$1048576,0),MATCH((CUADRO!H$5&amp;$E539),'Hoja de Trabajo para listado'!$DE$151:$DG$151,0)),0)+IFERROR(INDEX('Hoja de Trabajo para listado'!$CD$155:$DC$1048576,MATCH($A539,'Hoja de Trabajo para listado'!$CD$155:$CD$1048576,0),MATCH((CUADRO!H$5&amp;$E539),'Hoja de Trabajo para listado'!$CD$151:$DC$151,0)),0)</f>
        <v>0</v>
      </c>
      <c r="I539" s="255">
        <f ca="1">+IFERROR(INDEX('Hoja de Trabajo para listado'!$A$155:$Z$1048576,MATCH($A539,'Hoja de Trabajo para listado'!$A$155:$A$1048576,0),MATCH((CUADRO!I$5&amp;$E539),'Hoja de Trabajo para listado'!$A$151:$Z$151,0)),0)+IFERROR(INDEX('Hoja de Trabajo para listado'!$AB$155:$BA$1048576,MATCH($A539,'Hoja de Trabajo para listado'!$AB$155:$AB$1048576,0),MATCH((CUADRO!I$5&amp;$E539),'Hoja de Trabajo para listado'!$AB$151:$BA$151,0)),0)+IFERROR(INDEX('Hoja de Trabajo para listado'!$BC$155:$CB$1048576,MATCH($A539,'Hoja de Trabajo para listado'!$BC$155:$BC$1048576,0),MATCH((CUADRO!I$5&amp;$E539),'Hoja de Trabajo para listado'!$BC$151:$CB$151,0)),0)+IFERROR(INDEX('Hoja de Trabajo para listado'!$DE$153:$DG$274,MATCH($A539,'Hoja de Trabajo para listado'!$DE$153:$DE$1048576,0),MATCH((CUADRO!I$5&amp;$E539),'Hoja de Trabajo para listado'!$DE$151:$DG$151,0)),0)+IFERROR(INDEX('Hoja de Trabajo para listado'!$CD$155:$DC$1048576,MATCH($A539,'Hoja de Trabajo para listado'!$CD$155:$CD$1048576,0),MATCH((CUADRO!I$5&amp;$E539),'Hoja de Trabajo para listado'!$CD$151:$DC$151,0)),0)</f>
        <v>0</v>
      </c>
      <c r="J539" s="255">
        <f ca="1">+IFERROR(INDEX('Hoja de Trabajo para listado'!$A$155:$Z$1048576,MATCH($A539,'Hoja de Trabajo para listado'!$A$155:$A$1048576,0),MATCH((CUADRO!J$5&amp;$E539),'Hoja de Trabajo para listado'!$A$151:$Z$151,0)),0)+IFERROR(INDEX('Hoja de Trabajo para listado'!$AB$155:$BA$1048576,MATCH($A539,'Hoja de Trabajo para listado'!$AB$155:$AB$1048576,0),MATCH((CUADRO!J$5&amp;$E539),'Hoja de Trabajo para listado'!$AB$151:$BA$151,0)),0)+IFERROR(INDEX('Hoja de Trabajo para listado'!$BC$155:$CB$1048576,MATCH($A539,'Hoja de Trabajo para listado'!$BC$155:$BC$1048576,0),MATCH((CUADRO!J$5&amp;$E539),'Hoja de Trabajo para listado'!$BC$151:$CB$151,0)),0)+IFERROR(INDEX('Hoja de Trabajo para listado'!$DE$153:$DG$274,MATCH($A539,'Hoja de Trabajo para listado'!$DE$153:$DE$1048576,0),MATCH((CUADRO!J$5&amp;$E539),'Hoja de Trabajo para listado'!$DE$151:$DG$151,0)),0)+IFERROR(INDEX('Hoja de Trabajo para listado'!$CD$155:$DC$1048576,MATCH($A539,'Hoja de Trabajo para listado'!$CD$155:$CD$1048576,0),MATCH((CUADRO!J$5&amp;$E539),'Hoja de Trabajo para listado'!$CD$151:$DC$151,0)),0)</f>
        <v>0</v>
      </c>
      <c r="K539" s="255">
        <f ca="1">+IFERROR(INDEX('Hoja de Trabajo para listado'!$A$155:$Z$1048576,MATCH($A539,'Hoja de Trabajo para listado'!$A$155:$A$1048576,0),MATCH((CUADRO!K$5&amp;$E539),'Hoja de Trabajo para listado'!$A$151:$Z$151,0)),0)+IFERROR(INDEX('Hoja de Trabajo para listado'!$AB$155:$BA$1048576,MATCH($A539,'Hoja de Trabajo para listado'!$AB$155:$AB$1048576,0),MATCH((CUADRO!K$5&amp;$E539),'Hoja de Trabajo para listado'!$AB$151:$BA$151,0)),0)+IFERROR(INDEX('Hoja de Trabajo para listado'!$BC$155:$CB$1048576,MATCH($A539,'Hoja de Trabajo para listado'!$BC$155:$BC$1048576,0),MATCH((CUADRO!K$5&amp;$E539),'Hoja de Trabajo para listado'!$BC$151:$CB$151,0)),0)+IFERROR(INDEX('Hoja de Trabajo para listado'!$DE$153:$DG$274,MATCH($A539,'Hoja de Trabajo para listado'!$DE$153:$DE$1048576,0),MATCH((CUADRO!K$5&amp;$E539),'Hoja de Trabajo para listado'!$DE$151:$DG$151,0)),0)+IFERROR(INDEX('Hoja de Trabajo para listado'!$CD$155:$DC$1048576,MATCH($A539,'Hoja de Trabajo para listado'!$CD$155:$CD$1048576,0),MATCH((CUADRO!K$5&amp;$E539),'Hoja de Trabajo para listado'!$CD$151:$DC$151,0)),0)</f>
        <v>0</v>
      </c>
      <c r="L539" s="255">
        <f ca="1">+IFERROR(INDEX('Hoja de Trabajo para listado'!$A$155:$Z$1048576,MATCH($A539,'Hoja de Trabajo para listado'!$A$155:$A$1048576,0),MATCH((CUADRO!L$5&amp;$E539),'Hoja de Trabajo para listado'!$A$151:$Z$151,0)),0)+IFERROR(INDEX('Hoja de Trabajo para listado'!$AB$155:$BA$1048576,MATCH($A539,'Hoja de Trabajo para listado'!$AB$155:$AB$1048576,0),MATCH((CUADRO!L$5&amp;$E539),'Hoja de Trabajo para listado'!$AB$151:$BA$151,0)),0)+IFERROR(INDEX('Hoja de Trabajo para listado'!$BC$155:$CB$1048576,MATCH($A539,'Hoja de Trabajo para listado'!$BC$155:$BC$1048576,0),MATCH((CUADRO!L$5&amp;$E539),'Hoja de Trabajo para listado'!$BC$151:$CB$151,0)),0)+IFERROR(INDEX('Hoja de Trabajo para listado'!$DE$153:$DG$274,MATCH($A539,'Hoja de Trabajo para listado'!$DE$153:$DE$1048576,0),MATCH((CUADRO!L$5&amp;$E539),'Hoja de Trabajo para listado'!$DE$151:$DG$151,0)),0)+IFERROR(INDEX('Hoja de Trabajo para listado'!$CD$155:$DC$1048576,MATCH($A539,'Hoja de Trabajo para listado'!$CD$155:$CD$1048576,0),MATCH((CUADRO!L$5&amp;$E539),'Hoja de Trabajo para listado'!$CD$151:$DC$151,0)),0)</f>
        <v>0</v>
      </c>
      <c r="M539" s="255">
        <f ca="1">+IFERROR(INDEX('Hoja de Trabajo para listado'!$A$155:$Z$1048576,MATCH($A539,'Hoja de Trabajo para listado'!$A$155:$A$1048576,0),MATCH((CUADRO!M$5&amp;$E539),'Hoja de Trabajo para listado'!$A$151:$Z$151,0)),0)+IFERROR(INDEX('Hoja de Trabajo para listado'!$AB$155:$BA$1048576,MATCH($A539,'Hoja de Trabajo para listado'!$AB$155:$AB$1048576,0),MATCH((CUADRO!M$5&amp;$E539),'Hoja de Trabajo para listado'!$AB$151:$BA$151,0)),0)+IFERROR(INDEX('Hoja de Trabajo para listado'!$BC$155:$CB$1048576,MATCH($A539,'Hoja de Trabajo para listado'!$BC$155:$BC$1048576,0),MATCH((CUADRO!M$5&amp;$E539),'Hoja de Trabajo para listado'!$BC$151:$CB$151,0)),0)+IFERROR(INDEX('Hoja de Trabajo para listado'!$DE$153:$DG$274,MATCH($A539,'Hoja de Trabajo para listado'!$DE$153:$DE$1048576,0),MATCH((CUADRO!M$5&amp;$E539),'Hoja de Trabajo para listado'!$DE$151:$DG$151,0)),0)+IFERROR(INDEX('Hoja de Trabajo para listado'!$CD$155:$DC$1048576,MATCH($A539,'Hoja de Trabajo para listado'!$CD$155:$CD$1048576,0),MATCH((CUADRO!M$5&amp;$E539),'Hoja de Trabajo para listado'!$CD$151:$DC$151,0)),0)</f>
        <v>0</v>
      </c>
      <c r="N539" s="255">
        <f ca="1">+IFERROR(INDEX('Hoja de Trabajo para listado'!$A$155:$Z$1048576,MATCH($A539,'Hoja de Trabajo para listado'!$A$155:$A$1048576,0),MATCH((CUADRO!N$5&amp;$E539),'Hoja de Trabajo para listado'!$A$151:$Z$151,0)),0)+IFERROR(INDEX('Hoja de Trabajo para listado'!$AB$155:$BA$1048576,MATCH($A539,'Hoja de Trabajo para listado'!$AB$155:$AB$1048576,0),MATCH((CUADRO!N$5&amp;$E539),'Hoja de Trabajo para listado'!$AB$151:$BA$151,0)),0)+IFERROR(INDEX('Hoja de Trabajo para listado'!$BC$155:$CB$1048576,MATCH($A539,'Hoja de Trabajo para listado'!$BC$155:$BC$1048576,0),MATCH((CUADRO!N$5&amp;$E539),'Hoja de Trabajo para listado'!$BC$151:$CB$151,0)),0)+IFERROR(INDEX('Hoja de Trabajo para listado'!$DE$153:$DG$274,MATCH($A539,'Hoja de Trabajo para listado'!$DE$153:$DE$1048576,0),MATCH((CUADRO!N$5&amp;$E539),'Hoja de Trabajo para listado'!$DE$151:$DG$151,0)),0)+IFERROR(INDEX('Hoja de Trabajo para listado'!$CD$155:$DC$1048576,MATCH($A539,'Hoja de Trabajo para listado'!$CD$155:$CD$1048576,0),MATCH((CUADRO!N$5&amp;$E539),'Hoja de Trabajo para listado'!$CD$151:$DC$151,0)),0)</f>
        <v>0</v>
      </c>
      <c r="O539" s="255">
        <f ca="1">+IFERROR(INDEX('Hoja de Trabajo para listado'!$A$155:$Z$1048576,MATCH($A539,'Hoja de Trabajo para listado'!$A$155:$A$1048576,0),MATCH((CUADRO!O$5&amp;$E539),'Hoja de Trabajo para listado'!$A$151:$Z$151,0)),0)+IFERROR(INDEX('Hoja de Trabajo para listado'!$AB$155:$BA$1048576,MATCH($A539,'Hoja de Trabajo para listado'!$AB$155:$AB$1048576,0),MATCH((CUADRO!O$5&amp;$E539),'Hoja de Trabajo para listado'!$AB$151:$BA$151,0)),0)+IFERROR(INDEX('Hoja de Trabajo para listado'!$BC$155:$CB$1048576,MATCH($A539,'Hoja de Trabajo para listado'!$BC$155:$BC$1048576,0),MATCH((CUADRO!O$5&amp;$E539),'Hoja de Trabajo para listado'!$BC$151:$CB$151,0)),0)+IFERROR(INDEX('Hoja de Trabajo para listado'!$DE$153:$DG$274,MATCH($A539,'Hoja de Trabajo para listado'!$DE$153:$DE$1048576,0),MATCH((CUADRO!O$5&amp;$E539),'Hoja de Trabajo para listado'!$DE$151:$DG$151,0)),0)+IFERROR(INDEX('Hoja de Trabajo para listado'!$CD$155:$DC$1048576,MATCH($A539,'Hoja de Trabajo para listado'!$CD$155:$CD$1048576,0),MATCH((CUADRO!O$5&amp;$E539),'Hoja de Trabajo para listado'!$CD$151:$DC$151,0)),0)</f>
        <v>0</v>
      </c>
      <c r="P539" s="255">
        <f ca="1">+IFERROR(INDEX('Hoja de Trabajo para listado'!$A$155:$Z$1048576,MATCH($A539,'Hoja de Trabajo para listado'!$A$155:$A$1048576,0),MATCH((CUADRO!P$5&amp;$E539),'Hoja de Trabajo para listado'!$A$151:$Z$151,0)),0)+IFERROR(INDEX('Hoja de Trabajo para listado'!$AB$155:$BA$1048576,MATCH($A539,'Hoja de Trabajo para listado'!$AB$155:$AB$1048576,0),MATCH((CUADRO!P$5&amp;$E539),'Hoja de Trabajo para listado'!$AB$151:$BA$151,0)),0)+IFERROR(INDEX('Hoja de Trabajo para listado'!$BC$155:$CB$1048576,MATCH($A539,'Hoja de Trabajo para listado'!$BC$155:$BC$1048576,0),MATCH((CUADRO!P$5&amp;$E539),'Hoja de Trabajo para listado'!$BC$151:$CB$151,0)),0)+IFERROR(INDEX('Hoja de Trabajo para listado'!$DE$153:$DG$274,MATCH($A539,'Hoja de Trabajo para listado'!$DE$153:$DE$1048576,0),MATCH((CUADRO!P$5&amp;$E539),'Hoja de Trabajo para listado'!$DE$151:$DG$151,0)),0)+IFERROR(INDEX('Hoja de Trabajo para listado'!$CD$155:$DC$1048576,MATCH($A539,'Hoja de Trabajo para listado'!$CD$155:$CD$1048576,0),MATCH((CUADRO!P$5&amp;$E539),'Hoja de Trabajo para listado'!$CD$151:$DC$151,0)),0)</f>
        <v>0</v>
      </c>
      <c r="Q539" s="255">
        <f ca="1">+IFERROR(INDEX('Hoja de Trabajo para listado'!$A$155:$Z$1048576,MATCH($A539,'Hoja de Trabajo para listado'!$A$155:$A$1048576,0),MATCH((CUADRO!Q$5&amp;$E539),'Hoja de Trabajo para listado'!$A$151:$Z$151,0)),0)+IFERROR(INDEX('Hoja de Trabajo para listado'!$AB$155:$BA$1048576,MATCH($A539,'Hoja de Trabajo para listado'!$AB$155:$AB$1048576,0),MATCH((CUADRO!Q$5&amp;$E539),'Hoja de Trabajo para listado'!$AB$151:$BA$151,0)),0)+IFERROR(INDEX('Hoja de Trabajo para listado'!$BC$155:$CB$1048576,MATCH($A539,'Hoja de Trabajo para listado'!$BC$155:$BC$1048576,0),MATCH((CUADRO!Q$5&amp;$E539),'Hoja de Trabajo para listado'!$BC$151:$CB$151,0)),0)+IFERROR(INDEX('Hoja de Trabajo para listado'!$DE$153:$DG$274,MATCH($A539,'Hoja de Trabajo para listado'!$DE$153:$DE$1048576,0),MATCH((CUADRO!Q$5&amp;$E539),'Hoja de Trabajo para listado'!$DE$151:$DG$151,0)),0)+IFERROR(INDEX('Hoja de Trabajo para listado'!$CD$155:$DC$1048576,MATCH($A539,'Hoja de Trabajo para listado'!$CD$155:$CD$1048576,0),MATCH((CUADRO!Q$5&amp;$E539),'Hoja de Trabajo para listado'!$CD$151:$DC$151,0)),0)</f>
        <v>0</v>
      </c>
      <c r="R539" s="255">
        <f t="shared" ca="1" si="16"/>
        <v>0</v>
      </c>
      <c r="S539" s="262">
        <f ca="1">+R538+R539</f>
        <v>0</v>
      </c>
      <c r="T539" s="255">
        <f ca="1">+S539</f>
        <v>0</v>
      </c>
      <c r="U539" s="254">
        <f t="shared" si="17"/>
        <v>2</v>
      </c>
      <c r="V539" s="362" t="str">
        <f>+VLOOKUP(A539,bd_lista!$A$3:$E$590,5,FALSE)</f>
        <v>Gobiernos Autonomos Municipales</v>
      </c>
      <c r="W539" s="362"/>
      <c r="X539" s="254">
        <f>+VLOOKUP(A539,[2]Sheet1!$A$13:$D$744,4,FALSE)</f>
        <v>0</v>
      </c>
      <c r="Y539" s="254" t="e">
        <f>+VLOOKUP(X539,bd_lista!$A$3:$C$590,3,FALSE)</f>
        <v>#N/A</v>
      </c>
      <c r="Z539" s="314"/>
      <c r="AA539" s="315"/>
    </row>
    <row r="540" spans="1:27" customFormat="1" ht="15" hidden="1" customHeight="1">
      <c r="A540" s="32">
        <v>1246</v>
      </c>
      <c r="B540" s="306">
        <f>+A540</f>
        <v>1246</v>
      </c>
      <c r="C540" s="259" t="str">
        <f>+VLOOKUP(A540,bd_lista!$A$3:$C$590,3,FALSE)</f>
        <v>Gobierno Autónomo Municipal de Puerto Acosta</v>
      </c>
      <c r="D540" s="361" t="str">
        <f>+C540</f>
        <v>Gobierno Autónomo Municipal de Puerto Acosta</v>
      </c>
      <c r="E540" s="254" t="s">
        <v>1313</v>
      </c>
      <c r="F540" s="255">
        <f ca="1">+IFERROR(INDEX('Hoja de Trabajo para listado'!$A$155:$Z$1048576,MATCH($A540,'Hoja de Trabajo para listado'!$A$155:$A$1048576,0),MATCH((CUADRO!F$5&amp;$E540),'Hoja de Trabajo para listado'!$A$151:$Z$151,0)),0)+IFERROR(INDEX('Hoja de Trabajo para listado'!$AB$155:$BA$1048576,MATCH($A540,'Hoja de Trabajo para listado'!$AB$155:$AB$1048576,0),MATCH((CUADRO!F$5&amp;$E540),'Hoja de Trabajo para listado'!$AB$151:$BA$151,0)),0)+IFERROR(INDEX('Hoja de Trabajo para listado'!$BC$155:$CB$1048576,MATCH($A540,'Hoja de Trabajo para listado'!$BC$155:$BC$1048576,0),MATCH((CUADRO!F$5&amp;$E540),'Hoja de Trabajo para listado'!$BC$151:$CB$151,0)),0)+IFERROR(INDEX('Hoja de Trabajo para listado'!$DE$153:$DG$274,MATCH($A540,'Hoja de Trabajo para listado'!$DE$153:$DE$1048576,0),MATCH((CUADRO!F$5&amp;$E540),'Hoja de Trabajo para listado'!$DE$151:$DG$151,0)),0)+IFERROR(INDEX('Hoja de Trabajo para listado'!$CD$155:$DC$1048576,MATCH($A540,'Hoja de Trabajo para listado'!$CD$155:$CD$1048576,0),MATCH((CUADRO!F$5&amp;$E540),'Hoja de Trabajo para listado'!$CD$151:$DC$151,0)),0)</f>
        <v>0</v>
      </c>
      <c r="G540" s="255">
        <f ca="1">+IFERROR(INDEX('Hoja de Trabajo para listado'!$A$155:$Z$1048576,MATCH($A540,'Hoja de Trabajo para listado'!$A$155:$A$1048576,0),MATCH((CUADRO!G$5&amp;$E540),'Hoja de Trabajo para listado'!$A$151:$Z$151,0)),0)+IFERROR(INDEX('Hoja de Trabajo para listado'!$AB$155:$BA$1048576,MATCH($A540,'Hoja de Trabajo para listado'!$AB$155:$AB$1048576,0),MATCH((CUADRO!G$5&amp;$E540),'Hoja de Trabajo para listado'!$AB$151:$BA$151,0)),0)+IFERROR(INDEX('Hoja de Trabajo para listado'!$BC$155:$CB$1048576,MATCH($A540,'Hoja de Trabajo para listado'!$BC$155:$BC$1048576,0),MATCH((CUADRO!G$5&amp;$E540),'Hoja de Trabajo para listado'!$BC$151:$CB$151,0)),0)+IFERROR(INDEX('Hoja de Trabajo para listado'!$DE$153:$DG$274,MATCH($A540,'Hoja de Trabajo para listado'!$DE$153:$DE$1048576,0),MATCH((CUADRO!G$5&amp;$E540),'Hoja de Trabajo para listado'!$DE$151:$DG$151,0)),0)+IFERROR(INDEX('Hoja de Trabajo para listado'!$CD$155:$DC$1048576,MATCH($A540,'Hoja de Trabajo para listado'!$CD$155:$CD$1048576,0),MATCH((CUADRO!G$5&amp;$E540),'Hoja de Trabajo para listado'!$CD$151:$DC$151,0)),0)</f>
        <v>0</v>
      </c>
      <c r="H540" s="255">
        <f ca="1">+IFERROR(INDEX('Hoja de Trabajo para listado'!$A$155:$Z$1048576,MATCH($A540,'Hoja de Trabajo para listado'!$A$155:$A$1048576,0),MATCH((CUADRO!H$5&amp;$E540),'Hoja de Trabajo para listado'!$A$151:$Z$151,0)),0)+IFERROR(INDEX('Hoja de Trabajo para listado'!$AB$155:$BA$1048576,MATCH($A540,'Hoja de Trabajo para listado'!$AB$155:$AB$1048576,0),MATCH((CUADRO!H$5&amp;$E540),'Hoja de Trabajo para listado'!$AB$151:$BA$151,0)),0)+IFERROR(INDEX('Hoja de Trabajo para listado'!$BC$155:$CB$1048576,MATCH($A540,'Hoja de Trabajo para listado'!$BC$155:$BC$1048576,0),MATCH((CUADRO!H$5&amp;$E540),'Hoja de Trabajo para listado'!$BC$151:$CB$151,0)),0)+IFERROR(INDEX('Hoja de Trabajo para listado'!$DE$153:$DG$274,MATCH($A540,'Hoja de Trabajo para listado'!$DE$153:$DE$1048576,0),MATCH((CUADRO!H$5&amp;$E540),'Hoja de Trabajo para listado'!$DE$151:$DG$151,0)),0)+IFERROR(INDEX('Hoja de Trabajo para listado'!$CD$155:$DC$1048576,MATCH($A540,'Hoja de Trabajo para listado'!$CD$155:$CD$1048576,0),MATCH((CUADRO!H$5&amp;$E540),'Hoja de Trabajo para listado'!$CD$151:$DC$151,0)),0)</f>
        <v>0</v>
      </c>
      <c r="I540" s="255">
        <f ca="1">+IFERROR(INDEX('Hoja de Trabajo para listado'!$A$155:$Z$1048576,MATCH($A540,'Hoja de Trabajo para listado'!$A$155:$A$1048576,0),MATCH((CUADRO!I$5&amp;$E540),'Hoja de Trabajo para listado'!$A$151:$Z$151,0)),0)+IFERROR(INDEX('Hoja de Trabajo para listado'!$AB$155:$BA$1048576,MATCH($A540,'Hoja de Trabajo para listado'!$AB$155:$AB$1048576,0),MATCH((CUADRO!I$5&amp;$E540),'Hoja de Trabajo para listado'!$AB$151:$BA$151,0)),0)+IFERROR(INDEX('Hoja de Trabajo para listado'!$BC$155:$CB$1048576,MATCH($A540,'Hoja de Trabajo para listado'!$BC$155:$BC$1048576,0),MATCH((CUADRO!I$5&amp;$E540),'Hoja de Trabajo para listado'!$BC$151:$CB$151,0)),0)+IFERROR(INDEX('Hoja de Trabajo para listado'!$DE$153:$DG$274,MATCH($A540,'Hoja de Trabajo para listado'!$DE$153:$DE$1048576,0),MATCH((CUADRO!I$5&amp;$E540),'Hoja de Trabajo para listado'!$DE$151:$DG$151,0)),0)+IFERROR(INDEX('Hoja de Trabajo para listado'!$CD$155:$DC$1048576,MATCH($A540,'Hoja de Trabajo para listado'!$CD$155:$CD$1048576,0),MATCH((CUADRO!I$5&amp;$E540),'Hoja de Trabajo para listado'!$CD$151:$DC$151,0)),0)</f>
        <v>0</v>
      </c>
      <c r="J540" s="255">
        <f ca="1">+IFERROR(INDEX('Hoja de Trabajo para listado'!$A$155:$Z$1048576,MATCH($A540,'Hoja de Trabajo para listado'!$A$155:$A$1048576,0),MATCH((CUADRO!J$5&amp;$E540),'Hoja de Trabajo para listado'!$A$151:$Z$151,0)),0)+IFERROR(INDEX('Hoja de Trabajo para listado'!$AB$155:$BA$1048576,MATCH($A540,'Hoja de Trabajo para listado'!$AB$155:$AB$1048576,0),MATCH((CUADRO!J$5&amp;$E540),'Hoja de Trabajo para listado'!$AB$151:$BA$151,0)),0)+IFERROR(INDEX('Hoja de Trabajo para listado'!$BC$155:$CB$1048576,MATCH($A540,'Hoja de Trabajo para listado'!$BC$155:$BC$1048576,0),MATCH((CUADRO!J$5&amp;$E540),'Hoja de Trabajo para listado'!$BC$151:$CB$151,0)),0)+IFERROR(INDEX('Hoja de Trabajo para listado'!$DE$153:$DG$274,MATCH($A540,'Hoja de Trabajo para listado'!$DE$153:$DE$1048576,0),MATCH((CUADRO!J$5&amp;$E540),'Hoja de Trabajo para listado'!$DE$151:$DG$151,0)),0)+IFERROR(INDEX('Hoja de Trabajo para listado'!$CD$155:$DC$1048576,MATCH($A540,'Hoja de Trabajo para listado'!$CD$155:$CD$1048576,0),MATCH((CUADRO!J$5&amp;$E540),'Hoja de Trabajo para listado'!$CD$151:$DC$151,0)),0)</f>
        <v>0</v>
      </c>
      <c r="K540" s="255">
        <f ca="1">+IFERROR(INDEX('Hoja de Trabajo para listado'!$A$155:$Z$1048576,MATCH($A540,'Hoja de Trabajo para listado'!$A$155:$A$1048576,0),MATCH((CUADRO!K$5&amp;$E540),'Hoja de Trabajo para listado'!$A$151:$Z$151,0)),0)+IFERROR(INDEX('Hoja de Trabajo para listado'!$AB$155:$BA$1048576,MATCH($A540,'Hoja de Trabajo para listado'!$AB$155:$AB$1048576,0),MATCH((CUADRO!K$5&amp;$E540),'Hoja de Trabajo para listado'!$AB$151:$BA$151,0)),0)+IFERROR(INDEX('Hoja de Trabajo para listado'!$BC$155:$CB$1048576,MATCH($A540,'Hoja de Trabajo para listado'!$BC$155:$BC$1048576,0),MATCH((CUADRO!K$5&amp;$E540),'Hoja de Trabajo para listado'!$BC$151:$CB$151,0)),0)+IFERROR(INDEX('Hoja de Trabajo para listado'!$DE$153:$DG$274,MATCH($A540,'Hoja de Trabajo para listado'!$DE$153:$DE$1048576,0),MATCH((CUADRO!K$5&amp;$E540),'Hoja de Trabajo para listado'!$DE$151:$DG$151,0)),0)+IFERROR(INDEX('Hoja de Trabajo para listado'!$CD$155:$DC$1048576,MATCH($A540,'Hoja de Trabajo para listado'!$CD$155:$CD$1048576,0),MATCH((CUADRO!K$5&amp;$E540),'Hoja de Trabajo para listado'!$CD$151:$DC$151,0)),0)</f>
        <v>0</v>
      </c>
      <c r="L540" s="255">
        <f ca="1">+IFERROR(INDEX('Hoja de Trabajo para listado'!$A$155:$Z$1048576,MATCH($A540,'Hoja de Trabajo para listado'!$A$155:$A$1048576,0),MATCH((CUADRO!L$5&amp;$E540),'Hoja de Trabajo para listado'!$A$151:$Z$151,0)),0)+IFERROR(INDEX('Hoja de Trabajo para listado'!$AB$155:$BA$1048576,MATCH($A540,'Hoja de Trabajo para listado'!$AB$155:$AB$1048576,0),MATCH((CUADRO!L$5&amp;$E540),'Hoja de Trabajo para listado'!$AB$151:$BA$151,0)),0)+IFERROR(INDEX('Hoja de Trabajo para listado'!$BC$155:$CB$1048576,MATCH($A540,'Hoja de Trabajo para listado'!$BC$155:$BC$1048576,0),MATCH((CUADRO!L$5&amp;$E540),'Hoja de Trabajo para listado'!$BC$151:$CB$151,0)),0)+IFERROR(INDEX('Hoja de Trabajo para listado'!$DE$153:$DG$274,MATCH($A540,'Hoja de Trabajo para listado'!$DE$153:$DE$1048576,0),MATCH((CUADRO!L$5&amp;$E540),'Hoja de Trabajo para listado'!$DE$151:$DG$151,0)),0)+IFERROR(INDEX('Hoja de Trabajo para listado'!$CD$155:$DC$1048576,MATCH($A540,'Hoja de Trabajo para listado'!$CD$155:$CD$1048576,0),MATCH((CUADRO!L$5&amp;$E540),'Hoja de Trabajo para listado'!$CD$151:$DC$151,0)),0)</f>
        <v>0</v>
      </c>
      <c r="M540" s="255">
        <f ca="1">+IFERROR(INDEX('Hoja de Trabajo para listado'!$A$155:$Z$1048576,MATCH($A540,'Hoja de Trabajo para listado'!$A$155:$A$1048576,0),MATCH((CUADRO!M$5&amp;$E540),'Hoja de Trabajo para listado'!$A$151:$Z$151,0)),0)+IFERROR(INDEX('Hoja de Trabajo para listado'!$AB$155:$BA$1048576,MATCH($A540,'Hoja de Trabajo para listado'!$AB$155:$AB$1048576,0),MATCH((CUADRO!M$5&amp;$E540),'Hoja de Trabajo para listado'!$AB$151:$BA$151,0)),0)+IFERROR(INDEX('Hoja de Trabajo para listado'!$BC$155:$CB$1048576,MATCH($A540,'Hoja de Trabajo para listado'!$BC$155:$BC$1048576,0),MATCH((CUADRO!M$5&amp;$E540),'Hoja de Trabajo para listado'!$BC$151:$CB$151,0)),0)+IFERROR(INDEX('Hoja de Trabajo para listado'!$DE$153:$DG$274,MATCH($A540,'Hoja de Trabajo para listado'!$DE$153:$DE$1048576,0),MATCH((CUADRO!M$5&amp;$E540),'Hoja de Trabajo para listado'!$DE$151:$DG$151,0)),0)+IFERROR(INDEX('Hoja de Trabajo para listado'!$CD$155:$DC$1048576,MATCH($A540,'Hoja de Trabajo para listado'!$CD$155:$CD$1048576,0),MATCH((CUADRO!M$5&amp;$E540),'Hoja de Trabajo para listado'!$CD$151:$DC$151,0)),0)</f>
        <v>0</v>
      </c>
      <c r="N540" s="255">
        <f ca="1">+IFERROR(INDEX('Hoja de Trabajo para listado'!$A$155:$Z$1048576,MATCH($A540,'Hoja de Trabajo para listado'!$A$155:$A$1048576,0),MATCH((CUADRO!N$5&amp;$E540),'Hoja de Trabajo para listado'!$A$151:$Z$151,0)),0)+IFERROR(INDEX('Hoja de Trabajo para listado'!$AB$155:$BA$1048576,MATCH($A540,'Hoja de Trabajo para listado'!$AB$155:$AB$1048576,0),MATCH((CUADRO!N$5&amp;$E540),'Hoja de Trabajo para listado'!$AB$151:$BA$151,0)),0)+IFERROR(INDEX('Hoja de Trabajo para listado'!$BC$155:$CB$1048576,MATCH($A540,'Hoja de Trabajo para listado'!$BC$155:$BC$1048576,0),MATCH((CUADRO!N$5&amp;$E540),'Hoja de Trabajo para listado'!$BC$151:$CB$151,0)),0)+IFERROR(INDEX('Hoja de Trabajo para listado'!$DE$153:$DG$274,MATCH($A540,'Hoja de Trabajo para listado'!$DE$153:$DE$1048576,0),MATCH((CUADRO!N$5&amp;$E540),'Hoja de Trabajo para listado'!$DE$151:$DG$151,0)),0)+IFERROR(INDEX('Hoja de Trabajo para listado'!$CD$155:$DC$1048576,MATCH($A540,'Hoja de Trabajo para listado'!$CD$155:$CD$1048576,0),MATCH((CUADRO!N$5&amp;$E540),'Hoja de Trabajo para listado'!$CD$151:$DC$151,0)),0)</f>
        <v>0</v>
      </c>
      <c r="O540" s="255">
        <f ca="1">+IFERROR(INDEX('Hoja de Trabajo para listado'!$A$155:$Z$1048576,MATCH($A540,'Hoja de Trabajo para listado'!$A$155:$A$1048576,0),MATCH((CUADRO!O$5&amp;$E540),'Hoja de Trabajo para listado'!$A$151:$Z$151,0)),0)+IFERROR(INDEX('Hoja de Trabajo para listado'!$AB$155:$BA$1048576,MATCH($A540,'Hoja de Trabajo para listado'!$AB$155:$AB$1048576,0),MATCH((CUADRO!O$5&amp;$E540),'Hoja de Trabajo para listado'!$AB$151:$BA$151,0)),0)+IFERROR(INDEX('Hoja de Trabajo para listado'!$BC$155:$CB$1048576,MATCH($A540,'Hoja de Trabajo para listado'!$BC$155:$BC$1048576,0),MATCH((CUADRO!O$5&amp;$E540),'Hoja de Trabajo para listado'!$BC$151:$CB$151,0)),0)+IFERROR(INDEX('Hoja de Trabajo para listado'!$DE$153:$DG$274,MATCH($A540,'Hoja de Trabajo para listado'!$DE$153:$DE$1048576,0),MATCH((CUADRO!O$5&amp;$E540),'Hoja de Trabajo para listado'!$DE$151:$DG$151,0)),0)+IFERROR(INDEX('Hoja de Trabajo para listado'!$CD$155:$DC$1048576,MATCH($A540,'Hoja de Trabajo para listado'!$CD$155:$CD$1048576,0),MATCH((CUADRO!O$5&amp;$E540),'Hoja de Trabajo para listado'!$CD$151:$DC$151,0)),0)</f>
        <v>0</v>
      </c>
      <c r="P540" s="255">
        <f ca="1">+IFERROR(INDEX('Hoja de Trabajo para listado'!$A$155:$Z$1048576,MATCH($A540,'Hoja de Trabajo para listado'!$A$155:$A$1048576,0),MATCH((CUADRO!P$5&amp;$E540),'Hoja de Trabajo para listado'!$A$151:$Z$151,0)),0)+IFERROR(INDEX('Hoja de Trabajo para listado'!$AB$155:$BA$1048576,MATCH($A540,'Hoja de Trabajo para listado'!$AB$155:$AB$1048576,0),MATCH((CUADRO!P$5&amp;$E540),'Hoja de Trabajo para listado'!$AB$151:$BA$151,0)),0)+IFERROR(INDEX('Hoja de Trabajo para listado'!$BC$155:$CB$1048576,MATCH($A540,'Hoja de Trabajo para listado'!$BC$155:$BC$1048576,0),MATCH((CUADRO!P$5&amp;$E540),'Hoja de Trabajo para listado'!$BC$151:$CB$151,0)),0)+IFERROR(INDEX('Hoja de Trabajo para listado'!$DE$153:$DG$274,MATCH($A540,'Hoja de Trabajo para listado'!$DE$153:$DE$1048576,0),MATCH((CUADRO!P$5&amp;$E540),'Hoja de Trabajo para listado'!$DE$151:$DG$151,0)),0)+IFERROR(INDEX('Hoja de Trabajo para listado'!$CD$155:$DC$1048576,MATCH($A540,'Hoja de Trabajo para listado'!$CD$155:$CD$1048576,0),MATCH((CUADRO!P$5&amp;$E540),'Hoja de Trabajo para listado'!$CD$151:$DC$151,0)),0)</f>
        <v>0</v>
      </c>
      <c r="Q540" s="255">
        <f ca="1">+IFERROR(INDEX('Hoja de Trabajo para listado'!$A$155:$Z$1048576,MATCH($A540,'Hoja de Trabajo para listado'!$A$155:$A$1048576,0),MATCH((CUADRO!Q$5&amp;$E540),'Hoja de Trabajo para listado'!$A$151:$Z$151,0)),0)+IFERROR(INDEX('Hoja de Trabajo para listado'!$AB$155:$BA$1048576,MATCH($A540,'Hoja de Trabajo para listado'!$AB$155:$AB$1048576,0),MATCH((CUADRO!Q$5&amp;$E540),'Hoja de Trabajo para listado'!$AB$151:$BA$151,0)),0)+IFERROR(INDEX('Hoja de Trabajo para listado'!$BC$155:$CB$1048576,MATCH($A540,'Hoja de Trabajo para listado'!$BC$155:$BC$1048576,0),MATCH((CUADRO!Q$5&amp;$E540),'Hoja de Trabajo para listado'!$BC$151:$CB$151,0)),0)+IFERROR(INDEX('Hoja de Trabajo para listado'!$DE$153:$DG$274,MATCH($A540,'Hoja de Trabajo para listado'!$DE$153:$DE$1048576,0),MATCH((CUADRO!Q$5&amp;$E540),'Hoja de Trabajo para listado'!$DE$151:$DG$151,0)),0)+IFERROR(INDEX('Hoja de Trabajo para listado'!$CD$155:$DC$1048576,MATCH($A540,'Hoja de Trabajo para listado'!$CD$155:$CD$1048576,0),MATCH((CUADRO!Q$5&amp;$E540),'Hoja de Trabajo para listado'!$CD$151:$DC$151,0)),0)</f>
        <v>0</v>
      </c>
      <c r="R540" s="255">
        <f t="shared" ca="1" si="16"/>
        <v>0</v>
      </c>
      <c r="S540" s="262"/>
      <c r="T540" s="255">
        <f ca="1">+T541</f>
        <v>0</v>
      </c>
      <c r="U540" s="254">
        <f t="shared" si="17"/>
        <v>1</v>
      </c>
      <c r="V540" s="362" t="str">
        <f>+VLOOKUP(A540,bd_lista!$A$3:$E$590,5,FALSE)</f>
        <v>Gobiernos Autonomos Municipales</v>
      </c>
      <c r="W540" s="361" t="str">
        <f>+V540</f>
        <v>Gobiernos Autonomos Municipales</v>
      </c>
      <c r="X540" s="254">
        <f>+VLOOKUP(A540,[2]Sheet1!$A$13:$D$744,4,FALSE)</f>
        <v>0</v>
      </c>
      <c r="Y540" s="254" t="e">
        <f>+VLOOKUP(X540,bd_lista!$A$3:$C$590,3,FALSE)</f>
        <v>#N/A</v>
      </c>
      <c r="Z540" s="316">
        <f>+X540</f>
        <v>0</v>
      </c>
      <c r="AA540" s="317" t="e">
        <f>+Y540</f>
        <v>#N/A</v>
      </c>
    </row>
    <row r="541" spans="1:27" customFormat="1" ht="15" hidden="1" customHeight="1">
      <c r="A541" s="32">
        <v>1246</v>
      </c>
      <c r="B541" s="307"/>
      <c r="C541" s="259" t="str">
        <f>+VLOOKUP(A541,bd_lista!$A$3:$C$590,3,FALSE)</f>
        <v>Gobierno Autónomo Municipal de Puerto Acosta</v>
      </c>
      <c r="D541" s="362"/>
      <c r="E541" s="256" t="s">
        <v>1314</v>
      </c>
      <c r="F541" s="255">
        <f ca="1">+IFERROR(INDEX('Hoja de Trabajo para listado'!$A$155:$Z$1048576,MATCH($A541,'Hoja de Trabajo para listado'!$A$155:$A$1048576,0),MATCH((CUADRO!F$5&amp;$E541),'Hoja de Trabajo para listado'!$A$151:$Z$151,0)),0)+IFERROR(INDEX('Hoja de Trabajo para listado'!$AB$155:$BA$1048576,MATCH($A541,'Hoja de Trabajo para listado'!$AB$155:$AB$1048576,0),MATCH((CUADRO!F$5&amp;$E541),'Hoja de Trabajo para listado'!$AB$151:$BA$151,0)),0)+IFERROR(INDEX('Hoja de Trabajo para listado'!$BC$155:$CB$1048576,MATCH($A541,'Hoja de Trabajo para listado'!$BC$155:$BC$1048576,0),MATCH((CUADRO!F$5&amp;$E541),'Hoja de Trabajo para listado'!$BC$151:$CB$151,0)),0)+IFERROR(INDEX('Hoja de Trabajo para listado'!$DE$153:$DG$274,MATCH($A541,'Hoja de Trabajo para listado'!$DE$153:$DE$1048576,0),MATCH((CUADRO!F$5&amp;$E541),'Hoja de Trabajo para listado'!$DE$151:$DG$151,0)),0)+IFERROR(INDEX('Hoja de Trabajo para listado'!$CD$155:$DC$1048576,MATCH($A541,'Hoja de Trabajo para listado'!$CD$155:$CD$1048576,0),MATCH((CUADRO!F$5&amp;$E541),'Hoja de Trabajo para listado'!$CD$151:$DC$151,0)),0)</f>
        <v>0</v>
      </c>
      <c r="G541" s="255">
        <f ca="1">+IFERROR(INDEX('Hoja de Trabajo para listado'!$A$155:$Z$1048576,MATCH($A541,'Hoja de Trabajo para listado'!$A$155:$A$1048576,0),MATCH((CUADRO!G$5&amp;$E541),'Hoja de Trabajo para listado'!$A$151:$Z$151,0)),0)+IFERROR(INDEX('Hoja de Trabajo para listado'!$AB$155:$BA$1048576,MATCH($A541,'Hoja de Trabajo para listado'!$AB$155:$AB$1048576,0),MATCH((CUADRO!G$5&amp;$E541),'Hoja de Trabajo para listado'!$AB$151:$BA$151,0)),0)+IFERROR(INDEX('Hoja de Trabajo para listado'!$BC$155:$CB$1048576,MATCH($A541,'Hoja de Trabajo para listado'!$BC$155:$BC$1048576,0),MATCH((CUADRO!G$5&amp;$E541),'Hoja de Trabajo para listado'!$BC$151:$CB$151,0)),0)+IFERROR(INDEX('Hoja de Trabajo para listado'!$DE$153:$DG$274,MATCH($A541,'Hoja de Trabajo para listado'!$DE$153:$DE$1048576,0),MATCH((CUADRO!G$5&amp;$E541),'Hoja de Trabajo para listado'!$DE$151:$DG$151,0)),0)+IFERROR(INDEX('Hoja de Trabajo para listado'!$CD$155:$DC$1048576,MATCH($A541,'Hoja de Trabajo para listado'!$CD$155:$CD$1048576,0),MATCH((CUADRO!G$5&amp;$E541),'Hoja de Trabajo para listado'!$CD$151:$DC$151,0)),0)</f>
        <v>0</v>
      </c>
      <c r="H541" s="255">
        <f ca="1">+IFERROR(INDEX('Hoja de Trabajo para listado'!$A$155:$Z$1048576,MATCH($A541,'Hoja de Trabajo para listado'!$A$155:$A$1048576,0),MATCH((CUADRO!H$5&amp;$E541),'Hoja de Trabajo para listado'!$A$151:$Z$151,0)),0)+IFERROR(INDEX('Hoja de Trabajo para listado'!$AB$155:$BA$1048576,MATCH($A541,'Hoja de Trabajo para listado'!$AB$155:$AB$1048576,0),MATCH((CUADRO!H$5&amp;$E541),'Hoja de Trabajo para listado'!$AB$151:$BA$151,0)),0)+IFERROR(INDEX('Hoja de Trabajo para listado'!$BC$155:$CB$1048576,MATCH($A541,'Hoja de Trabajo para listado'!$BC$155:$BC$1048576,0),MATCH((CUADRO!H$5&amp;$E541),'Hoja de Trabajo para listado'!$BC$151:$CB$151,0)),0)+IFERROR(INDEX('Hoja de Trabajo para listado'!$DE$153:$DG$274,MATCH($A541,'Hoja de Trabajo para listado'!$DE$153:$DE$1048576,0),MATCH((CUADRO!H$5&amp;$E541),'Hoja de Trabajo para listado'!$DE$151:$DG$151,0)),0)+IFERROR(INDEX('Hoja de Trabajo para listado'!$CD$155:$DC$1048576,MATCH($A541,'Hoja de Trabajo para listado'!$CD$155:$CD$1048576,0),MATCH((CUADRO!H$5&amp;$E541),'Hoja de Trabajo para listado'!$CD$151:$DC$151,0)),0)</f>
        <v>0</v>
      </c>
      <c r="I541" s="255">
        <f ca="1">+IFERROR(INDEX('Hoja de Trabajo para listado'!$A$155:$Z$1048576,MATCH($A541,'Hoja de Trabajo para listado'!$A$155:$A$1048576,0),MATCH((CUADRO!I$5&amp;$E541),'Hoja de Trabajo para listado'!$A$151:$Z$151,0)),0)+IFERROR(INDEX('Hoja de Trabajo para listado'!$AB$155:$BA$1048576,MATCH($A541,'Hoja de Trabajo para listado'!$AB$155:$AB$1048576,0),MATCH((CUADRO!I$5&amp;$E541),'Hoja de Trabajo para listado'!$AB$151:$BA$151,0)),0)+IFERROR(INDEX('Hoja de Trabajo para listado'!$BC$155:$CB$1048576,MATCH($A541,'Hoja de Trabajo para listado'!$BC$155:$BC$1048576,0),MATCH((CUADRO!I$5&amp;$E541),'Hoja de Trabajo para listado'!$BC$151:$CB$151,0)),0)+IFERROR(INDEX('Hoja de Trabajo para listado'!$DE$153:$DG$274,MATCH($A541,'Hoja de Trabajo para listado'!$DE$153:$DE$1048576,0),MATCH((CUADRO!I$5&amp;$E541),'Hoja de Trabajo para listado'!$DE$151:$DG$151,0)),0)+IFERROR(INDEX('Hoja de Trabajo para listado'!$CD$155:$DC$1048576,MATCH($A541,'Hoja de Trabajo para listado'!$CD$155:$CD$1048576,0),MATCH((CUADRO!I$5&amp;$E541),'Hoja de Trabajo para listado'!$CD$151:$DC$151,0)),0)</f>
        <v>0</v>
      </c>
      <c r="J541" s="255">
        <f ca="1">+IFERROR(INDEX('Hoja de Trabajo para listado'!$A$155:$Z$1048576,MATCH($A541,'Hoja de Trabajo para listado'!$A$155:$A$1048576,0),MATCH((CUADRO!J$5&amp;$E541),'Hoja de Trabajo para listado'!$A$151:$Z$151,0)),0)+IFERROR(INDEX('Hoja de Trabajo para listado'!$AB$155:$BA$1048576,MATCH($A541,'Hoja de Trabajo para listado'!$AB$155:$AB$1048576,0),MATCH((CUADRO!J$5&amp;$E541),'Hoja de Trabajo para listado'!$AB$151:$BA$151,0)),0)+IFERROR(INDEX('Hoja de Trabajo para listado'!$BC$155:$CB$1048576,MATCH($A541,'Hoja de Trabajo para listado'!$BC$155:$BC$1048576,0),MATCH((CUADRO!J$5&amp;$E541),'Hoja de Trabajo para listado'!$BC$151:$CB$151,0)),0)+IFERROR(INDEX('Hoja de Trabajo para listado'!$DE$153:$DG$274,MATCH($A541,'Hoja de Trabajo para listado'!$DE$153:$DE$1048576,0),MATCH((CUADRO!J$5&amp;$E541),'Hoja de Trabajo para listado'!$DE$151:$DG$151,0)),0)+IFERROR(INDEX('Hoja de Trabajo para listado'!$CD$155:$DC$1048576,MATCH($A541,'Hoja de Trabajo para listado'!$CD$155:$CD$1048576,0),MATCH((CUADRO!J$5&amp;$E541),'Hoja de Trabajo para listado'!$CD$151:$DC$151,0)),0)</f>
        <v>0</v>
      </c>
      <c r="K541" s="255">
        <f ca="1">+IFERROR(INDEX('Hoja de Trabajo para listado'!$A$155:$Z$1048576,MATCH($A541,'Hoja de Trabajo para listado'!$A$155:$A$1048576,0),MATCH((CUADRO!K$5&amp;$E541),'Hoja de Trabajo para listado'!$A$151:$Z$151,0)),0)+IFERROR(INDEX('Hoja de Trabajo para listado'!$AB$155:$BA$1048576,MATCH($A541,'Hoja de Trabajo para listado'!$AB$155:$AB$1048576,0),MATCH((CUADRO!K$5&amp;$E541),'Hoja de Trabajo para listado'!$AB$151:$BA$151,0)),0)+IFERROR(INDEX('Hoja de Trabajo para listado'!$BC$155:$CB$1048576,MATCH($A541,'Hoja de Trabajo para listado'!$BC$155:$BC$1048576,0),MATCH((CUADRO!K$5&amp;$E541),'Hoja de Trabajo para listado'!$BC$151:$CB$151,0)),0)+IFERROR(INDEX('Hoja de Trabajo para listado'!$DE$153:$DG$274,MATCH($A541,'Hoja de Trabajo para listado'!$DE$153:$DE$1048576,0),MATCH((CUADRO!K$5&amp;$E541),'Hoja de Trabajo para listado'!$DE$151:$DG$151,0)),0)+IFERROR(INDEX('Hoja de Trabajo para listado'!$CD$155:$DC$1048576,MATCH($A541,'Hoja de Trabajo para listado'!$CD$155:$CD$1048576,0),MATCH((CUADRO!K$5&amp;$E541),'Hoja de Trabajo para listado'!$CD$151:$DC$151,0)),0)</f>
        <v>0</v>
      </c>
      <c r="L541" s="255">
        <f ca="1">+IFERROR(INDEX('Hoja de Trabajo para listado'!$A$155:$Z$1048576,MATCH($A541,'Hoja de Trabajo para listado'!$A$155:$A$1048576,0),MATCH((CUADRO!L$5&amp;$E541),'Hoja de Trabajo para listado'!$A$151:$Z$151,0)),0)+IFERROR(INDEX('Hoja de Trabajo para listado'!$AB$155:$BA$1048576,MATCH($A541,'Hoja de Trabajo para listado'!$AB$155:$AB$1048576,0),MATCH((CUADRO!L$5&amp;$E541),'Hoja de Trabajo para listado'!$AB$151:$BA$151,0)),0)+IFERROR(INDEX('Hoja de Trabajo para listado'!$BC$155:$CB$1048576,MATCH($A541,'Hoja de Trabajo para listado'!$BC$155:$BC$1048576,0),MATCH((CUADRO!L$5&amp;$E541),'Hoja de Trabajo para listado'!$BC$151:$CB$151,0)),0)+IFERROR(INDEX('Hoja de Trabajo para listado'!$DE$153:$DG$274,MATCH($A541,'Hoja de Trabajo para listado'!$DE$153:$DE$1048576,0),MATCH((CUADRO!L$5&amp;$E541),'Hoja de Trabajo para listado'!$DE$151:$DG$151,0)),0)+IFERROR(INDEX('Hoja de Trabajo para listado'!$CD$155:$DC$1048576,MATCH($A541,'Hoja de Trabajo para listado'!$CD$155:$CD$1048576,0),MATCH((CUADRO!L$5&amp;$E541),'Hoja de Trabajo para listado'!$CD$151:$DC$151,0)),0)</f>
        <v>0</v>
      </c>
      <c r="M541" s="255">
        <f ca="1">+IFERROR(INDEX('Hoja de Trabajo para listado'!$A$155:$Z$1048576,MATCH($A541,'Hoja de Trabajo para listado'!$A$155:$A$1048576,0),MATCH((CUADRO!M$5&amp;$E541),'Hoja de Trabajo para listado'!$A$151:$Z$151,0)),0)+IFERROR(INDEX('Hoja de Trabajo para listado'!$AB$155:$BA$1048576,MATCH($A541,'Hoja de Trabajo para listado'!$AB$155:$AB$1048576,0),MATCH((CUADRO!M$5&amp;$E541),'Hoja de Trabajo para listado'!$AB$151:$BA$151,0)),0)+IFERROR(INDEX('Hoja de Trabajo para listado'!$BC$155:$CB$1048576,MATCH($A541,'Hoja de Trabajo para listado'!$BC$155:$BC$1048576,0),MATCH((CUADRO!M$5&amp;$E541),'Hoja de Trabajo para listado'!$BC$151:$CB$151,0)),0)+IFERROR(INDEX('Hoja de Trabajo para listado'!$DE$153:$DG$274,MATCH($A541,'Hoja de Trabajo para listado'!$DE$153:$DE$1048576,0),MATCH((CUADRO!M$5&amp;$E541),'Hoja de Trabajo para listado'!$DE$151:$DG$151,0)),0)+IFERROR(INDEX('Hoja de Trabajo para listado'!$CD$155:$DC$1048576,MATCH($A541,'Hoja de Trabajo para listado'!$CD$155:$CD$1048576,0),MATCH((CUADRO!M$5&amp;$E541),'Hoja de Trabajo para listado'!$CD$151:$DC$151,0)),0)</f>
        <v>0</v>
      </c>
      <c r="N541" s="255">
        <f ca="1">+IFERROR(INDEX('Hoja de Trabajo para listado'!$A$155:$Z$1048576,MATCH($A541,'Hoja de Trabajo para listado'!$A$155:$A$1048576,0),MATCH((CUADRO!N$5&amp;$E541),'Hoja de Trabajo para listado'!$A$151:$Z$151,0)),0)+IFERROR(INDEX('Hoja de Trabajo para listado'!$AB$155:$BA$1048576,MATCH($A541,'Hoja de Trabajo para listado'!$AB$155:$AB$1048576,0),MATCH((CUADRO!N$5&amp;$E541),'Hoja de Trabajo para listado'!$AB$151:$BA$151,0)),0)+IFERROR(INDEX('Hoja de Trabajo para listado'!$BC$155:$CB$1048576,MATCH($A541,'Hoja de Trabajo para listado'!$BC$155:$BC$1048576,0),MATCH((CUADRO!N$5&amp;$E541),'Hoja de Trabajo para listado'!$BC$151:$CB$151,0)),0)+IFERROR(INDEX('Hoja de Trabajo para listado'!$DE$153:$DG$274,MATCH($A541,'Hoja de Trabajo para listado'!$DE$153:$DE$1048576,0),MATCH((CUADRO!N$5&amp;$E541),'Hoja de Trabajo para listado'!$DE$151:$DG$151,0)),0)+IFERROR(INDEX('Hoja de Trabajo para listado'!$CD$155:$DC$1048576,MATCH($A541,'Hoja de Trabajo para listado'!$CD$155:$CD$1048576,0),MATCH((CUADRO!N$5&amp;$E541),'Hoja de Trabajo para listado'!$CD$151:$DC$151,0)),0)</f>
        <v>0</v>
      </c>
      <c r="O541" s="255">
        <f ca="1">+IFERROR(INDEX('Hoja de Trabajo para listado'!$A$155:$Z$1048576,MATCH($A541,'Hoja de Trabajo para listado'!$A$155:$A$1048576,0),MATCH((CUADRO!O$5&amp;$E541),'Hoja de Trabajo para listado'!$A$151:$Z$151,0)),0)+IFERROR(INDEX('Hoja de Trabajo para listado'!$AB$155:$BA$1048576,MATCH($A541,'Hoja de Trabajo para listado'!$AB$155:$AB$1048576,0),MATCH((CUADRO!O$5&amp;$E541),'Hoja de Trabajo para listado'!$AB$151:$BA$151,0)),0)+IFERROR(INDEX('Hoja de Trabajo para listado'!$BC$155:$CB$1048576,MATCH($A541,'Hoja de Trabajo para listado'!$BC$155:$BC$1048576,0),MATCH((CUADRO!O$5&amp;$E541),'Hoja de Trabajo para listado'!$BC$151:$CB$151,0)),0)+IFERROR(INDEX('Hoja de Trabajo para listado'!$DE$153:$DG$274,MATCH($A541,'Hoja de Trabajo para listado'!$DE$153:$DE$1048576,0),MATCH((CUADRO!O$5&amp;$E541),'Hoja de Trabajo para listado'!$DE$151:$DG$151,0)),0)+IFERROR(INDEX('Hoja de Trabajo para listado'!$CD$155:$DC$1048576,MATCH($A541,'Hoja de Trabajo para listado'!$CD$155:$CD$1048576,0),MATCH((CUADRO!O$5&amp;$E541),'Hoja de Trabajo para listado'!$CD$151:$DC$151,0)),0)</f>
        <v>0</v>
      </c>
      <c r="P541" s="255">
        <f ca="1">+IFERROR(INDEX('Hoja de Trabajo para listado'!$A$155:$Z$1048576,MATCH($A541,'Hoja de Trabajo para listado'!$A$155:$A$1048576,0),MATCH((CUADRO!P$5&amp;$E541),'Hoja de Trabajo para listado'!$A$151:$Z$151,0)),0)+IFERROR(INDEX('Hoja de Trabajo para listado'!$AB$155:$BA$1048576,MATCH($A541,'Hoja de Trabajo para listado'!$AB$155:$AB$1048576,0),MATCH((CUADRO!P$5&amp;$E541),'Hoja de Trabajo para listado'!$AB$151:$BA$151,0)),0)+IFERROR(INDEX('Hoja de Trabajo para listado'!$BC$155:$CB$1048576,MATCH($A541,'Hoja de Trabajo para listado'!$BC$155:$BC$1048576,0),MATCH((CUADRO!P$5&amp;$E541),'Hoja de Trabajo para listado'!$BC$151:$CB$151,0)),0)+IFERROR(INDEX('Hoja de Trabajo para listado'!$DE$153:$DG$274,MATCH($A541,'Hoja de Trabajo para listado'!$DE$153:$DE$1048576,0),MATCH((CUADRO!P$5&amp;$E541),'Hoja de Trabajo para listado'!$DE$151:$DG$151,0)),0)+IFERROR(INDEX('Hoja de Trabajo para listado'!$CD$155:$DC$1048576,MATCH($A541,'Hoja de Trabajo para listado'!$CD$155:$CD$1048576,0),MATCH((CUADRO!P$5&amp;$E541),'Hoja de Trabajo para listado'!$CD$151:$DC$151,0)),0)</f>
        <v>0</v>
      </c>
      <c r="Q541" s="255">
        <f ca="1">+IFERROR(INDEX('Hoja de Trabajo para listado'!$A$155:$Z$1048576,MATCH($A541,'Hoja de Trabajo para listado'!$A$155:$A$1048576,0),MATCH((CUADRO!Q$5&amp;$E541),'Hoja de Trabajo para listado'!$A$151:$Z$151,0)),0)+IFERROR(INDEX('Hoja de Trabajo para listado'!$AB$155:$BA$1048576,MATCH($A541,'Hoja de Trabajo para listado'!$AB$155:$AB$1048576,0),MATCH((CUADRO!Q$5&amp;$E541),'Hoja de Trabajo para listado'!$AB$151:$BA$151,0)),0)+IFERROR(INDEX('Hoja de Trabajo para listado'!$BC$155:$CB$1048576,MATCH($A541,'Hoja de Trabajo para listado'!$BC$155:$BC$1048576,0),MATCH((CUADRO!Q$5&amp;$E541),'Hoja de Trabajo para listado'!$BC$151:$CB$151,0)),0)+IFERROR(INDEX('Hoja de Trabajo para listado'!$DE$153:$DG$274,MATCH($A541,'Hoja de Trabajo para listado'!$DE$153:$DE$1048576,0),MATCH((CUADRO!Q$5&amp;$E541),'Hoja de Trabajo para listado'!$DE$151:$DG$151,0)),0)+IFERROR(INDEX('Hoja de Trabajo para listado'!$CD$155:$DC$1048576,MATCH($A541,'Hoja de Trabajo para listado'!$CD$155:$CD$1048576,0),MATCH((CUADRO!Q$5&amp;$E541),'Hoja de Trabajo para listado'!$CD$151:$DC$151,0)),0)</f>
        <v>0</v>
      </c>
      <c r="R541" s="255">
        <f t="shared" ca="1" si="16"/>
        <v>0</v>
      </c>
      <c r="S541" s="262">
        <f ca="1">+R540+R541</f>
        <v>0</v>
      </c>
      <c r="T541" s="255">
        <f ca="1">+S541</f>
        <v>0</v>
      </c>
      <c r="U541" s="254">
        <f t="shared" si="17"/>
        <v>2</v>
      </c>
      <c r="V541" s="362" t="str">
        <f>+VLOOKUP(A541,bd_lista!$A$3:$E$590,5,FALSE)</f>
        <v>Gobiernos Autonomos Municipales</v>
      </c>
      <c r="W541" s="362"/>
      <c r="X541" s="254">
        <f>+VLOOKUP(A541,[2]Sheet1!$A$13:$D$744,4,FALSE)</f>
        <v>0</v>
      </c>
      <c r="Y541" s="254" t="e">
        <f>+VLOOKUP(X541,bd_lista!$A$3:$C$590,3,FALSE)</f>
        <v>#N/A</v>
      </c>
      <c r="Z541" s="314"/>
      <c r="AA541" s="315"/>
    </row>
    <row r="542" spans="1:27" customFormat="1" ht="15" hidden="1" customHeight="1">
      <c r="A542" s="32">
        <v>1247</v>
      </c>
      <c r="B542" s="306">
        <f>+A542</f>
        <v>1247</v>
      </c>
      <c r="C542" s="259" t="str">
        <f>+VLOOKUP(A542,bd_lista!$A$3:$C$590,3,FALSE)</f>
        <v>Gobierno Autónomo Municipal de Mocomoco</v>
      </c>
      <c r="D542" s="361" t="str">
        <f>+C542</f>
        <v>Gobierno Autónomo Municipal de Mocomoco</v>
      </c>
      <c r="E542" s="254" t="s">
        <v>1313</v>
      </c>
      <c r="F542" s="255">
        <f ca="1">+IFERROR(INDEX('Hoja de Trabajo para listado'!$A$155:$Z$1048576,MATCH($A542,'Hoja de Trabajo para listado'!$A$155:$A$1048576,0),MATCH((CUADRO!F$5&amp;$E542),'Hoja de Trabajo para listado'!$A$151:$Z$151,0)),0)+IFERROR(INDEX('Hoja de Trabajo para listado'!$AB$155:$BA$1048576,MATCH($A542,'Hoja de Trabajo para listado'!$AB$155:$AB$1048576,0),MATCH((CUADRO!F$5&amp;$E542),'Hoja de Trabajo para listado'!$AB$151:$BA$151,0)),0)+IFERROR(INDEX('Hoja de Trabajo para listado'!$BC$155:$CB$1048576,MATCH($A542,'Hoja de Trabajo para listado'!$BC$155:$BC$1048576,0),MATCH((CUADRO!F$5&amp;$E542),'Hoja de Trabajo para listado'!$BC$151:$CB$151,0)),0)+IFERROR(INDEX('Hoja de Trabajo para listado'!$DE$153:$DG$274,MATCH($A542,'Hoja de Trabajo para listado'!$DE$153:$DE$1048576,0),MATCH((CUADRO!F$5&amp;$E542),'Hoja de Trabajo para listado'!$DE$151:$DG$151,0)),0)+IFERROR(INDEX('Hoja de Trabajo para listado'!$CD$155:$DC$1048576,MATCH($A542,'Hoja de Trabajo para listado'!$CD$155:$CD$1048576,0),MATCH((CUADRO!F$5&amp;$E542),'Hoja de Trabajo para listado'!$CD$151:$DC$151,0)),0)</f>
        <v>0</v>
      </c>
      <c r="G542" s="255">
        <f ca="1">+IFERROR(INDEX('Hoja de Trabajo para listado'!$A$155:$Z$1048576,MATCH($A542,'Hoja de Trabajo para listado'!$A$155:$A$1048576,0),MATCH((CUADRO!G$5&amp;$E542),'Hoja de Trabajo para listado'!$A$151:$Z$151,0)),0)+IFERROR(INDEX('Hoja de Trabajo para listado'!$AB$155:$BA$1048576,MATCH($A542,'Hoja de Trabajo para listado'!$AB$155:$AB$1048576,0),MATCH((CUADRO!G$5&amp;$E542),'Hoja de Trabajo para listado'!$AB$151:$BA$151,0)),0)+IFERROR(INDEX('Hoja de Trabajo para listado'!$BC$155:$CB$1048576,MATCH($A542,'Hoja de Trabajo para listado'!$BC$155:$BC$1048576,0),MATCH((CUADRO!G$5&amp;$E542),'Hoja de Trabajo para listado'!$BC$151:$CB$151,0)),0)+IFERROR(INDEX('Hoja de Trabajo para listado'!$DE$153:$DG$274,MATCH($A542,'Hoja de Trabajo para listado'!$DE$153:$DE$1048576,0),MATCH((CUADRO!G$5&amp;$E542),'Hoja de Trabajo para listado'!$DE$151:$DG$151,0)),0)+IFERROR(INDEX('Hoja de Trabajo para listado'!$CD$155:$DC$1048576,MATCH($A542,'Hoja de Trabajo para listado'!$CD$155:$CD$1048576,0),MATCH((CUADRO!G$5&amp;$E542),'Hoja de Trabajo para listado'!$CD$151:$DC$151,0)),0)</f>
        <v>0</v>
      </c>
      <c r="H542" s="255">
        <f ca="1">+IFERROR(INDEX('Hoja de Trabajo para listado'!$A$155:$Z$1048576,MATCH($A542,'Hoja de Trabajo para listado'!$A$155:$A$1048576,0),MATCH((CUADRO!H$5&amp;$E542),'Hoja de Trabajo para listado'!$A$151:$Z$151,0)),0)+IFERROR(INDEX('Hoja de Trabajo para listado'!$AB$155:$BA$1048576,MATCH($A542,'Hoja de Trabajo para listado'!$AB$155:$AB$1048576,0),MATCH((CUADRO!H$5&amp;$E542),'Hoja de Trabajo para listado'!$AB$151:$BA$151,0)),0)+IFERROR(INDEX('Hoja de Trabajo para listado'!$BC$155:$CB$1048576,MATCH($A542,'Hoja de Trabajo para listado'!$BC$155:$BC$1048576,0),MATCH((CUADRO!H$5&amp;$E542),'Hoja de Trabajo para listado'!$BC$151:$CB$151,0)),0)+IFERROR(INDEX('Hoja de Trabajo para listado'!$DE$153:$DG$274,MATCH($A542,'Hoja de Trabajo para listado'!$DE$153:$DE$1048576,0),MATCH((CUADRO!H$5&amp;$E542),'Hoja de Trabajo para listado'!$DE$151:$DG$151,0)),0)+IFERROR(INDEX('Hoja de Trabajo para listado'!$CD$155:$DC$1048576,MATCH($A542,'Hoja de Trabajo para listado'!$CD$155:$CD$1048576,0),MATCH((CUADRO!H$5&amp;$E542),'Hoja de Trabajo para listado'!$CD$151:$DC$151,0)),0)</f>
        <v>0</v>
      </c>
      <c r="I542" s="255">
        <f ca="1">+IFERROR(INDEX('Hoja de Trabajo para listado'!$A$155:$Z$1048576,MATCH($A542,'Hoja de Trabajo para listado'!$A$155:$A$1048576,0),MATCH((CUADRO!I$5&amp;$E542),'Hoja de Trabajo para listado'!$A$151:$Z$151,0)),0)+IFERROR(INDEX('Hoja de Trabajo para listado'!$AB$155:$BA$1048576,MATCH($A542,'Hoja de Trabajo para listado'!$AB$155:$AB$1048576,0),MATCH((CUADRO!I$5&amp;$E542),'Hoja de Trabajo para listado'!$AB$151:$BA$151,0)),0)+IFERROR(INDEX('Hoja de Trabajo para listado'!$BC$155:$CB$1048576,MATCH($A542,'Hoja de Trabajo para listado'!$BC$155:$BC$1048576,0),MATCH((CUADRO!I$5&amp;$E542),'Hoja de Trabajo para listado'!$BC$151:$CB$151,0)),0)+IFERROR(INDEX('Hoja de Trabajo para listado'!$DE$153:$DG$274,MATCH($A542,'Hoja de Trabajo para listado'!$DE$153:$DE$1048576,0),MATCH((CUADRO!I$5&amp;$E542),'Hoja de Trabajo para listado'!$DE$151:$DG$151,0)),0)+IFERROR(INDEX('Hoja de Trabajo para listado'!$CD$155:$DC$1048576,MATCH($A542,'Hoja de Trabajo para listado'!$CD$155:$CD$1048576,0),MATCH((CUADRO!I$5&amp;$E542),'Hoja de Trabajo para listado'!$CD$151:$DC$151,0)),0)</f>
        <v>0</v>
      </c>
      <c r="J542" s="255">
        <f ca="1">+IFERROR(INDEX('Hoja de Trabajo para listado'!$A$155:$Z$1048576,MATCH($A542,'Hoja de Trabajo para listado'!$A$155:$A$1048576,0),MATCH((CUADRO!J$5&amp;$E542),'Hoja de Trabajo para listado'!$A$151:$Z$151,0)),0)+IFERROR(INDEX('Hoja de Trabajo para listado'!$AB$155:$BA$1048576,MATCH($A542,'Hoja de Trabajo para listado'!$AB$155:$AB$1048576,0),MATCH((CUADRO!J$5&amp;$E542),'Hoja de Trabajo para listado'!$AB$151:$BA$151,0)),0)+IFERROR(INDEX('Hoja de Trabajo para listado'!$BC$155:$CB$1048576,MATCH($A542,'Hoja de Trabajo para listado'!$BC$155:$BC$1048576,0),MATCH((CUADRO!J$5&amp;$E542),'Hoja de Trabajo para listado'!$BC$151:$CB$151,0)),0)+IFERROR(INDEX('Hoja de Trabajo para listado'!$DE$153:$DG$274,MATCH($A542,'Hoja de Trabajo para listado'!$DE$153:$DE$1048576,0),MATCH((CUADRO!J$5&amp;$E542),'Hoja de Trabajo para listado'!$DE$151:$DG$151,0)),0)+IFERROR(INDEX('Hoja de Trabajo para listado'!$CD$155:$DC$1048576,MATCH($A542,'Hoja de Trabajo para listado'!$CD$155:$CD$1048576,0),MATCH((CUADRO!J$5&amp;$E542),'Hoja de Trabajo para listado'!$CD$151:$DC$151,0)),0)</f>
        <v>0</v>
      </c>
      <c r="K542" s="255">
        <f ca="1">+IFERROR(INDEX('Hoja de Trabajo para listado'!$A$155:$Z$1048576,MATCH($A542,'Hoja de Trabajo para listado'!$A$155:$A$1048576,0),MATCH((CUADRO!K$5&amp;$E542),'Hoja de Trabajo para listado'!$A$151:$Z$151,0)),0)+IFERROR(INDEX('Hoja de Trabajo para listado'!$AB$155:$BA$1048576,MATCH($A542,'Hoja de Trabajo para listado'!$AB$155:$AB$1048576,0),MATCH((CUADRO!K$5&amp;$E542),'Hoja de Trabajo para listado'!$AB$151:$BA$151,0)),0)+IFERROR(INDEX('Hoja de Trabajo para listado'!$BC$155:$CB$1048576,MATCH($A542,'Hoja de Trabajo para listado'!$BC$155:$BC$1048576,0),MATCH((CUADRO!K$5&amp;$E542),'Hoja de Trabajo para listado'!$BC$151:$CB$151,0)),0)+IFERROR(INDEX('Hoja de Trabajo para listado'!$DE$153:$DG$274,MATCH($A542,'Hoja de Trabajo para listado'!$DE$153:$DE$1048576,0),MATCH((CUADRO!K$5&amp;$E542),'Hoja de Trabajo para listado'!$DE$151:$DG$151,0)),0)+IFERROR(INDEX('Hoja de Trabajo para listado'!$CD$155:$DC$1048576,MATCH($A542,'Hoja de Trabajo para listado'!$CD$155:$CD$1048576,0),MATCH((CUADRO!K$5&amp;$E542),'Hoja de Trabajo para listado'!$CD$151:$DC$151,0)),0)</f>
        <v>0</v>
      </c>
      <c r="L542" s="255">
        <f ca="1">+IFERROR(INDEX('Hoja de Trabajo para listado'!$A$155:$Z$1048576,MATCH($A542,'Hoja de Trabajo para listado'!$A$155:$A$1048576,0),MATCH((CUADRO!L$5&amp;$E542),'Hoja de Trabajo para listado'!$A$151:$Z$151,0)),0)+IFERROR(INDEX('Hoja de Trabajo para listado'!$AB$155:$BA$1048576,MATCH($A542,'Hoja de Trabajo para listado'!$AB$155:$AB$1048576,0),MATCH((CUADRO!L$5&amp;$E542),'Hoja de Trabajo para listado'!$AB$151:$BA$151,0)),0)+IFERROR(INDEX('Hoja de Trabajo para listado'!$BC$155:$CB$1048576,MATCH($A542,'Hoja de Trabajo para listado'!$BC$155:$BC$1048576,0),MATCH((CUADRO!L$5&amp;$E542),'Hoja de Trabajo para listado'!$BC$151:$CB$151,0)),0)+IFERROR(INDEX('Hoja de Trabajo para listado'!$DE$153:$DG$274,MATCH($A542,'Hoja de Trabajo para listado'!$DE$153:$DE$1048576,0),MATCH((CUADRO!L$5&amp;$E542),'Hoja de Trabajo para listado'!$DE$151:$DG$151,0)),0)+IFERROR(INDEX('Hoja de Trabajo para listado'!$CD$155:$DC$1048576,MATCH($A542,'Hoja de Trabajo para listado'!$CD$155:$CD$1048576,0),MATCH((CUADRO!L$5&amp;$E542),'Hoja de Trabajo para listado'!$CD$151:$DC$151,0)),0)</f>
        <v>0</v>
      </c>
      <c r="M542" s="255">
        <f ca="1">+IFERROR(INDEX('Hoja de Trabajo para listado'!$A$155:$Z$1048576,MATCH($A542,'Hoja de Trabajo para listado'!$A$155:$A$1048576,0),MATCH((CUADRO!M$5&amp;$E542),'Hoja de Trabajo para listado'!$A$151:$Z$151,0)),0)+IFERROR(INDEX('Hoja de Trabajo para listado'!$AB$155:$BA$1048576,MATCH($A542,'Hoja de Trabajo para listado'!$AB$155:$AB$1048576,0),MATCH((CUADRO!M$5&amp;$E542),'Hoja de Trabajo para listado'!$AB$151:$BA$151,0)),0)+IFERROR(INDEX('Hoja de Trabajo para listado'!$BC$155:$CB$1048576,MATCH($A542,'Hoja de Trabajo para listado'!$BC$155:$BC$1048576,0),MATCH((CUADRO!M$5&amp;$E542),'Hoja de Trabajo para listado'!$BC$151:$CB$151,0)),0)+IFERROR(INDEX('Hoja de Trabajo para listado'!$DE$153:$DG$274,MATCH($A542,'Hoja de Trabajo para listado'!$DE$153:$DE$1048576,0),MATCH((CUADRO!M$5&amp;$E542),'Hoja de Trabajo para listado'!$DE$151:$DG$151,0)),0)+IFERROR(INDEX('Hoja de Trabajo para listado'!$CD$155:$DC$1048576,MATCH($A542,'Hoja de Trabajo para listado'!$CD$155:$CD$1048576,0),MATCH((CUADRO!M$5&amp;$E542),'Hoja de Trabajo para listado'!$CD$151:$DC$151,0)),0)</f>
        <v>0</v>
      </c>
      <c r="N542" s="255">
        <f ca="1">+IFERROR(INDEX('Hoja de Trabajo para listado'!$A$155:$Z$1048576,MATCH($A542,'Hoja de Trabajo para listado'!$A$155:$A$1048576,0),MATCH((CUADRO!N$5&amp;$E542),'Hoja de Trabajo para listado'!$A$151:$Z$151,0)),0)+IFERROR(INDEX('Hoja de Trabajo para listado'!$AB$155:$BA$1048576,MATCH($A542,'Hoja de Trabajo para listado'!$AB$155:$AB$1048576,0),MATCH((CUADRO!N$5&amp;$E542),'Hoja de Trabajo para listado'!$AB$151:$BA$151,0)),0)+IFERROR(INDEX('Hoja de Trabajo para listado'!$BC$155:$CB$1048576,MATCH($A542,'Hoja de Trabajo para listado'!$BC$155:$BC$1048576,0),MATCH((CUADRO!N$5&amp;$E542),'Hoja de Trabajo para listado'!$BC$151:$CB$151,0)),0)+IFERROR(INDEX('Hoja de Trabajo para listado'!$DE$153:$DG$274,MATCH($A542,'Hoja de Trabajo para listado'!$DE$153:$DE$1048576,0),MATCH((CUADRO!N$5&amp;$E542),'Hoja de Trabajo para listado'!$DE$151:$DG$151,0)),0)+IFERROR(INDEX('Hoja de Trabajo para listado'!$CD$155:$DC$1048576,MATCH($A542,'Hoja de Trabajo para listado'!$CD$155:$CD$1048576,0),MATCH((CUADRO!N$5&amp;$E542),'Hoja de Trabajo para listado'!$CD$151:$DC$151,0)),0)</f>
        <v>0</v>
      </c>
      <c r="O542" s="255">
        <f ca="1">+IFERROR(INDEX('Hoja de Trabajo para listado'!$A$155:$Z$1048576,MATCH($A542,'Hoja de Trabajo para listado'!$A$155:$A$1048576,0),MATCH((CUADRO!O$5&amp;$E542),'Hoja de Trabajo para listado'!$A$151:$Z$151,0)),0)+IFERROR(INDEX('Hoja de Trabajo para listado'!$AB$155:$BA$1048576,MATCH($A542,'Hoja de Trabajo para listado'!$AB$155:$AB$1048576,0),MATCH((CUADRO!O$5&amp;$E542),'Hoja de Trabajo para listado'!$AB$151:$BA$151,0)),0)+IFERROR(INDEX('Hoja de Trabajo para listado'!$BC$155:$CB$1048576,MATCH($A542,'Hoja de Trabajo para listado'!$BC$155:$BC$1048576,0),MATCH((CUADRO!O$5&amp;$E542),'Hoja de Trabajo para listado'!$BC$151:$CB$151,0)),0)+IFERROR(INDEX('Hoja de Trabajo para listado'!$DE$153:$DG$274,MATCH($A542,'Hoja de Trabajo para listado'!$DE$153:$DE$1048576,0),MATCH((CUADRO!O$5&amp;$E542),'Hoja de Trabajo para listado'!$DE$151:$DG$151,0)),0)+IFERROR(INDEX('Hoja de Trabajo para listado'!$CD$155:$DC$1048576,MATCH($A542,'Hoja de Trabajo para listado'!$CD$155:$CD$1048576,0),MATCH((CUADRO!O$5&amp;$E542),'Hoja de Trabajo para listado'!$CD$151:$DC$151,0)),0)</f>
        <v>0</v>
      </c>
      <c r="P542" s="255">
        <f ca="1">+IFERROR(INDEX('Hoja de Trabajo para listado'!$A$155:$Z$1048576,MATCH($A542,'Hoja de Trabajo para listado'!$A$155:$A$1048576,0),MATCH((CUADRO!P$5&amp;$E542),'Hoja de Trabajo para listado'!$A$151:$Z$151,0)),0)+IFERROR(INDEX('Hoja de Trabajo para listado'!$AB$155:$BA$1048576,MATCH($A542,'Hoja de Trabajo para listado'!$AB$155:$AB$1048576,0),MATCH((CUADRO!P$5&amp;$E542),'Hoja de Trabajo para listado'!$AB$151:$BA$151,0)),0)+IFERROR(INDEX('Hoja de Trabajo para listado'!$BC$155:$CB$1048576,MATCH($A542,'Hoja de Trabajo para listado'!$BC$155:$BC$1048576,0),MATCH((CUADRO!P$5&amp;$E542),'Hoja de Trabajo para listado'!$BC$151:$CB$151,0)),0)+IFERROR(INDEX('Hoja de Trabajo para listado'!$DE$153:$DG$274,MATCH($A542,'Hoja de Trabajo para listado'!$DE$153:$DE$1048576,0),MATCH((CUADRO!P$5&amp;$E542),'Hoja de Trabajo para listado'!$DE$151:$DG$151,0)),0)+IFERROR(INDEX('Hoja de Trabajo para listado'!$CD$155:$DC$1048576,MATCH($A542,'Hoja de Trabajo para listado'!$CD$155:$CD$1048576,0),MATCH((CUADRO!P$5&amp;$E542),'Hoja de Trabajo para listado'!$CD$151:$DC$151,0)),0)</f>
        <v>0</v>
      </c>
      <c r="Q542" s="255">
        <f ca="1">+IFERROR(INDEX('Hoja de Trabajo para listado'!$A$155:$Z$1048576,MATCH($A542,'Hoja de Trabajo para listado'!$A$155:$A$1048576,0),MATCH((CUADRO!Q$5&amp;$E542),'Hoja de Trabajo para listado'!$A$151:$Z$151,0)),0)+IFERROR(INDEX('Hoja de Trabajo para listado'!$AB$155:$BA$1048576,MATCH($A542,'Hoja de Trabajo para listado'!$AB$155:$AB$1048576,0),MATCH((CUADRO!Q$5&amp;$E542),'Hoja de Trabajo para listado'!$AB$151:$BA$151,0)),0)+IFERROR(INDEX('Hoja de Trabajo para listado'!$BC$155:$CB$1048576,MATCH($A542,'Hoja de Trabajo para listado'!$BC$155:$BC$1048576,0),MATCH((CUADRO!Q$5&amp;$E542),'Hoja de Trabajo para listado'!$BC$151:$CB$151,0)),0)+IFERROR(INDEX('Hoja de Trabajo para listado'!$DE$153:$DG$274,MATCH($A542,'Hoja de Trabajo para listado'!$DE$153:$DE$1048576,0),MATCH((CUADRO!Q$5&amp;$E542),'Hoja de Trabajo para listado'!$DE$151:$DG$151,0)),0)+IFERROR(INDEX('Hoja de Trabajo para listado'!$CD$155:$DC$1048576,MATCH($A542,'Hoja de Trabajo para listado'!$CD$155:$CD$1048576,0),MATCH((CUADRO!Q$5&amp;$E542),'Hoja de Trabajo para listado'!$CD$151:$DC$151,0)),0)</f>
        <v>0</v>
      </c>
      <c r="R542" s="255">
        <f t="shared" ca="1" si="16"/>
        <v>0</v>
      </c>
      <c r="S542" s="262"/>
      <c r="T542" s="255">
        <f ca="1">+T543</f>
        <v>0</v>
      </c>
      <c r="U542" s="254">
        <f t="shared" si="17"/>
        <v>1</v>
      </c>
      <c r="V542" s="362" t="str">
        <f>+VLOOKUP(A542,bd_lista!$A$3:$E$590,5,FALSE)</f>
        <v>Gobiernos Autonomos Municipales</v>
      </c>
      <c r="W542" s="361" t="str">
        <f>+V542</f>
        <v>Gobiernos Autonomos Municipales</v>
      </c>
      <c r="X542" s="254">
        <f>+VLOOKUP(A542,[2]Sheet1!$A$13:$D$744,4,FALSE)</f>
        <v>0</v>
      </c>
      <c r="Y542" s="254" t="e">
        <f>+VLOOKUP(X542,bd_lista!$A$3:$C$590,3,FALSE)</f>
        <v>#N/A</v>
      </c>
      <c r="Z542" s="316">
        <f>+X542</f>
        <v>0</v>
      </c>
      <c r="AA542" s="317" t="e">
        <f>+Y542</f>
        <v>#N/A</v>
      </c>
    </row>
    <row r="543" spans="1:27" customFormat="1" ht="15" hidden="1" customHeight="1">
      <c r="A543" s="32">
        <v>1247</v>
      </c>
      <c r="B543" s="307"/>
      <c r="C543" s="259" t="str">
        <f>+VLOOKUP(A543,bd_lista!$A$3:$C$590,3,FALSE)</f>
        <v>Gobierno Autónomo Municipal de Mocomoco</v>
      </c>
      <c r="D543" s="362"/>
      <c r="E543" s="256" t="s">
        <v>1314</v>
      </c>
      <c r="F543" s="255">
        <f ca="1">+IFERROR(INDEX('Hoja de Trabajo para listado'!$A$155:$Z$1048576,MATCH($A543,'Hoja de Trabajo para listado'!$A$155:$A$1048576,0),MATCH((CUADRO!F$5&amp;$E543),'Hoja de Trabajo para listado'!$A$151:$Z$151,0)),0)+IFERROR(INDEX('Hoja de Trabajo para listado'!$AB$155:$BA$1048576,MATCH($A543,'Hoja de Trabajo para listado'!$AB$155:$AB$1048576,0),MATCH((CUADRO!F$5&amp;$E543),'Hoja de Trabajo para listado'!$AB$151:$BA$151,0)),0)+IFERROR(INDEX('Hoja de Trabajo para listado'!$BC$155:$CB$1048576,MATCH($A543,'Hoja de Trabajo para listado'!$BC$155:$BC$1048576,0),MATCH((CUADRO!F$5&amp;$E543),'Hoja de Trabajo para listado'!$BC$151:$CB$151,0)),0)+IFERROR(INDEX('Hoja de Trabajo para listado'!$DE$153:$DG$274,MATCH($A543,'Hoja de Trabajo para listado'!$DE$153:$DE$1048576,0),MATCH((CUADRO!F$5&amp;$E543),'Hoja de Trabajo para listado'!$DE$151:$DG$151,0)),0)+IFERROR(INDEX('Hoja de Trabajo para listado'!$CD$155:$DC$1048576,MATCH($A543,'Hoja de Trabajo para listado'!$CD$155:$CD$1048576,0),MATCH((CUADRO!F$5&amp;$E543),'Hoja de Trabajo para listado'!$CD$151:$DC$151,0)),0)</f>
        <v>0</v>
      </c>
      <c r="G543" s="255">
        <f ca="1">+IFERROR(INDEX('Hoja de Trabajo para listado'!$A$155:$Z$1048576,MATCH($A543,'Hoja de Trabajo para listado'!$A$155:$A$1048576,0),MATCH((CUADRO!G$5&amp;$E543),'Hoja de Trabajo para listado'!$A$151:$Z$151,0)),0)+IFERROR(INDEX('Hoja de Trabajo para listado'!$AB$155:$BA$1048576,MATCH($A543,'Hoja de Trabajo para listado'!$AB$155:$AB$1048576,0),MATCH((CUADRO!G$5&amp;$E543),'Hoja de Trabajo para listado'!$AB$151:$BA$151,0)),0)+IFERROR(INDEX('Hoja de Trabajo para listado'!$BC$155:$CB$1048576,MATCH($A543,'Hoja de Trabajo para listado'!$BC$155:$BC$1048576,0),MATCH((CUADRO!G$5&amp;$E543),'Hoja de Trabajo para listado'!$BC$151:$CB$151,0)),0)+IFERROR(INDEX('Hoja de Trabajo para listado'!$DE$153:$DG$274,MATCH($A543,'Hoja de Trabajo para listado'!$DE$153:$DE$1048576,0),MATCH((CUADRO!G$5&amp;$E543),'Hoja de Trabajo para listado'!$DE$151:$DG$151,0)),0)+IFERROR(INDEX('Hoja de Trabajo para listado'!$CD$155:$DC$1048576,MATCH($A543,'Hoja de Trabajo para listado'!$CD$155:$CD$1048576,0),MATCH((CUADRO!G$5&amp;$E543),'Hoja de Trabajo para listado'!$CD$151:$DC$151,0)),0)</f>
        <v>0</v>
      </c>
      <c r="H543" s="255">
        <f ca="1">+IFERROR(INDEX('Hoja de Trabajo para listado'!$A$155:$Z$1048576,MATCH($A543,'Hoja de Trabajo para listado'!$A$155:$A$1048576,0),MATCH((CUADRO!H$5&amp;$E543),'Hoja de Trabajo para listado'!$A$151:$Z$151,0)),0)+IFERROR(INDEX('Hoja de Trabajo para listado'!$AB$155:$BA$1048576,MATCH($A543,'Hoja de Trabajo para listado'!$AB$155:$AB$1048576,0),MATCH((CUADRO!H$5&amp;$E543),'Hoja de Trabajo para listado'!$AB$151:$BA$151,0)),0)+IFERROR(INDEX('Hoja de Trabajo para listado'!$BC$155:$CB$1048576,MATCH($A543,'Hoja de Trabajo para listado'!$BC$155:$BC$1048576,0),MATCH((CUADRO!H$5&amp;$E543),'Hoja de Trabajo para listado'!$BC$151:$CB$151,0)),0)+IFERROR(INDEX('Hoja de Trabajo para listado'!$DE$153:$DG$274,MATCH($A543,'Hoja de Trabajo para listado'!$DE$153:$DE$1048576,0),MATCH((CUADRO!H$5&amp;$E543),'Hoja de Trabajo para listado'!$DE$151:$DG$151,0)),0)+IFERROR(INDEX('Hoja de Trabajo para listado'!$CD$155:$DC$1048576,MATCH($A543,'Hoja de Trabajo para listado'!$CD$155:$CD$1048576,0),MATCH((CUADRO!H$5&amp;$E543),'Hoja de Trabajo para listado'!$CD$151:$DC$151,0)),0)</f>
        <v>0</v>
      </c>
      <c r="I543" s="255">
        <f ca="1">+IFERROR(INDEX('Hoja de Trabajo para listado'!$A$155:$Z$1048576,MATCH($A543,'Hoja de Trabajo para listado'!$A$155:$A$1048576,0),MATCH((CUADRO!I$5&amp;$E543),'Hoja de Trabajo para listado'!$A$151:$Z$151,0)),0)+IFERROR(INDEX('Hoja de Trabajo para listado'!$AB$155:$BA$1048576,MATCH($A543,'Hoja de Trabajo para listado'!$AB$155:$AB$1048576,0),MATCH((CUADRO!I$5&amp;$E543),'Hoja de Trabajo para listado'!$AB$151:$BA$151,0)),0)+IFERROR(INDEX('Hoja de Trabajo para listado'!$BC$155:$CB$1048576,MATCH($A543,'Hoja de Trabajo para listado'!$BC$155:$BC$1048576,0),MATCH((CUADRO!I$5&amp;$E543),'Hoja de Trabajo para listado'!$BC$151:$CB$151,0)),0)+IFERROR(INDEX('Hoja de Trabajo para listado'!$DE$153:$DG$274,MATCH($A543,'Hoja de Trabajo para listado'!$DE$153:$DE$1048576,0),MATCH((CUADRO!I$5&amp;$E543),'Hoja de Trabajo para listado'!$DE$151:$DG$151,0)),0)+IFERROR(INDEX('Hoja de Trabajo para listado'!$CD$155:$DC$1048576,MATCH($A543,'Hoja de Trabajo para listado'!$CD$155:$CD$1048576,0),MATCH((CUADRO!I$5&amp;$E543),'Hoja de Trabajo para listado'!$CD$151:$DC$151,0)),0)</f>
        <v>0</v>
      </c>
      <c r="J543" s="255">
        <f ca="1">+IFERROR(INDEX('Hoja de Trabajo para listado'!$A$155:$Z$1048576,MATCH($A543,'Hoja de Trabajo para listado'!$A$155:$A$1048576,0),MATCH((CUADRO!J$5&amp;$E543),'Hoja de Trabajo para listado'!$A$151:$Z$151,0)),0)+IFERROR(INDEX('Hoja de Trabajo para listado'!$AB$155:$BA$1048576,MATCH($A543,'Hoja de Trabajo para listado'!$AB$155:$AB$1048576,0),MATCH((CUADRO!J$5&amp;$E543),'Hoja de Trabajo para listado'!$AB$151:$BA$151,0)),0)+IFERROR(INDEX('Hoja de Trabajo para listado'!$BC$155:$CB$1048576,MATCH($A543,'Hoja de Trabajo para listado'!$BC$155:$BC$1048576,0),MATCH((CUADRO!J$5&amp;$E543),'Hoja de Trabajo para listado'!$BC$151:$CB$151,0)),0)+IFERROR(INDEX('Hoja de Trabajo para listado'!$DE$153:$DG$274,MATCH($A543,'Hoja de Trabajo para listado'!$DE$153:$DE$1048576,0),MATCH((CUADRO!J$5&amp;$E543),'Hoja de Trabajo para listado'!$DE$151:$DG$151,0)),0)+IFERROR(INDEX('Hoja de Trabajo para listado'!$CD$155:$DC$1048576,MATCH($A543,'Hoja de Trabajo para listado'!$CD$155:$CD$1048576,0),MATCH((CUADRO!J$5&amp;$E543),'Hoja de Trabajo para listado'!$CD$151:$DC$151,0)),0)</f>
        <v>0</v>
      </c>
      <c r="K543" s="255">
        <f ca="1">+IFERROR(INDEX('Hoja de Trabajo para listado'!$A$155:$Z$1048576,MATCH($A543,'Hoja de Trabajo para listado'!$A$155:$A$1048576,0),MATCH((CUADRO!K$5&amp;$E543),'Hoja de Trabajo para listado'!$A$151:$Z$151,0)),0)+IFERROR(INDEX('Hoja de Trabajo para listado'!$AB$155:$BA$1048576,MATCH($A543,'Hoja de Trabajo para listado'!$AB$155:$AB$1048576,0),MATCH((CUADRO!K$5&amp;$E543),'Hoja de Trabajo para listado'!$AB$151:$BA$151,0)),0)+IFERROR(INDEX('Hoja de Trabajo para listado'!$BC$155:$CB$1048576,MATCH($A543,'Hoja de Trabajo para listado'!$BC$155:$BC$1048576,0),MATCH((CUADRO!K$5&amp;$E543),'Hoja de Trabajo para listado'!$BC$151:$CB$151,0)),0)+IFERROR(INDEX('Hoja de Trabajo para listado'!$DE$153:$DG$274,MATCH($A543,'Hoja de Trabajo para listado'!$DE$153:$DE$1048576,0),MATCH((CUADRO!K$5&amp;$E543),'Hoja de Trabajo para listado'!$DE$151:$DG$151,0)),0)+IFERROR(INDEX('Hoja de Trabajo para listado'!$CD$155:$DC$1048576,MATCH($A543,'Hoja de Trabajo para listado'!$CD$155:$CD$1048576,0),MATCH((CUADRO!K$5&amp;$E543),'Hoja de Trabajo para listado'!$CD$151:$DC$151,0)),0)</f>
        <v>0</v>
      </c>
      <c r="L543" s="255">
        <f ca="1">+IFERROR(INDEX('Hoja de Trabajo para listado'!$A$155:$Z$1048576,MATCH($A543,'Hoja de Trabajo para listado'!$A$155:$A$1048576,0),MATCH((CUADRO!L$5&amp;$E543),'Hoja de Trabajo para listado'!$A$151:$Z$151,0)),0)+IFERROR(INDEX('Hoja de Trabajo para listado'!$AB$155:$BA$1048576,MATCH($A543,'Hoja de Trabajo para listado'!$AB$155:$AB$1048576,0),MATCH((CUADRO!L$5&amp;$E543),'Hoja de Trabajo para listado'!$AB$151:$BA$151,0)),0)+IFERROR(INDEX('Hoja de Trabajo para listado'!$BC$155:$CB$1048576,MATCH($A543,'Hoja de Trabajo para listado'!$BC$155:$BC$1048576,0),MATCH((CUADRO!L$5&amp;$E543),'Hoja de Trabajo para listado'!$BC$151:$CB$151,0)),0)+IFERROR(INDEX('Hoja de Trabajo para listado'!$DE$153:$DG$274,MATCH($A543,'Hoja de Trabajo para listado'!$DE$153:$DE$1048576,0),MATCH((CUADRO!L$5&amp;$E543),'Hoja de Trabajo para listado'!$DE$151:$DG$151,0)),0)+IFERROR(INDEX('Hoja de Trabajo para listado'!$CD$155:$DC$1048576,MATCH($A543,'Hoja de Trabajo para listado'!$CD$155:$CD$1048576,0),MATCH((CUADRO!L$5&amp;$E543),'Hoja de Trabajo para listado'!$CD$151:$DC$151,0)),0)</f>
        <v>0</v>
      </c>
      <c r="M543" s="255">
        <f ca="1">+IFERROR(INDEX('Hoja de Trabajo para listado'!$A$155:$Z$1048576,MATCH($A543,'Hoja de Trabajo para listado'!$A$155:$A$1048576,0),MATCH((CUADRO!M$5&amp;$E543),'Hoja de Trabajo para listado'!$A$151:$Z$151,0)),0)+IFERROR(INDEX('Hoja de Trabajo para listado'!$AB$155:$BA$1048576,MATCH($A543,'Hoja de Trabajo para listado'!$AB$155:$AB$1048576,0),MATCH((CUADRO!M$5&amp;$E543),'Hoja de Trabajo para listado'!$AB$151:$BA$151,0)),0)+IFERROR(INDEX('Hoja de Trabajo para listado'!$BC$155:$CB$1048576,MATCH($A543,'Hoja de Trabajo para listado'!$BC$155:$BC$1048576,0),MATCH((CUADRO!M$5&amp;$E543),'Hoja de Trabajo para listado'!$BC$151:$CB$151,0)),0)+IFERROR(INDEX('Hoja de Trabajo para listado'!$DE$153:$DG$274,MATCH($A543,'Hoja de Trabajo para listado'!$DE$153:$DE$1048576,0),MATCH((CUADRO!M$5&amp;$E543),'Hoja de Trabajo para listado'!$DE$151:$DG$151,0)),0)+IFERROR(INDEX('Hoja de Trabajo para listado'!$CD$155:$DC$1048576,MATCH($A543,'Hoja de Trabajo para listado'!$CD$155:$CD$1048576,0),MATCH((CUADRO!M$5&amp;$E543),'Hoja de Trabajo para listado'!$CD$151:$DC$151,0)),0)</f>
        <v>0</v>
      </c>
      <c r="N543" s="255">
        <f ca="1">+IFERROR(INDEX('Hoja de Trabajo para listado'!$A$155:$Z$1048576,MATCH($A543,'Hoja de Trabajo para listado'!$A$155:$A$1048576,0),MATCH((CUADRO!N$5&amp;$E543),'Hoja de Trabajo para listado'!$A$151:$Z$151,0)),0)+IFERROR(INDEX('Hoja de Trabajo para listado'!$AB$155:$BA$1048576,MATCH($A543,'Hoja de Trabajo para listado'!$AB$155:$AB$1048576,0),MATCH((CUADRO!N$5&amp;$E543),'Hoja de Trabajo para listado'!$AB$151:$BA$151,0)),0)+IFERROR(INDEX('Hoja de Trabajo para listado'!$BC$155:$CB$1048576,MATCH($A543,'Hoja de Trabajo para listado'!$BC$155:$BC$1048576,0),MATCH((CUADRO!N$5&amp;$E543),'Hoja de Trabajo para listado'!$BC$151:$CB$151,0)),0)+IFERROR(INDEX('Hoja de Trabajo para listado'!$DE$153:$DG$274,MATCH($A543,'Hoja de Trabajo para listado'!$DE$153:$DE$1048576,0),MATCH((CUADRO!N$5&amp;$E543),'Hoja de Trabajo para listado'!$DE$151:$DG$151,0)),0)+IFERROR(INDEX('Hoja de Trabajo para listado'!$CD$155:$DC$1048576,MATCH($A543,'Hoja de Trabajo para listado'!$CD$155:$CD$1048576,0),MATCH((CUADRO!N$5&amp;$E543),'Hoja de Trabajo para listado'!$CD$151:$DC$151,0)),0)</f>
        <v>0</v>
      </c>
      <c r="O543" s="255">
        <f ca="1">+IFERROR(INDEX('Hoja de Trabajo para listado'!$A$155:$Z$1048576,MATCH($A543,'Hoja de Trabajo para listado'!$A$155:$A$1048576,0),MATCH((CUADRO!O$5&amp;$E543),'Hoja de Trabajo para listado'!$A$151:$Z$151,0)),0)+IFERROR(INDEX('Hoja de Trabajo para listado'!$AB$155:$BA$1048576,MATCH($A543,'Hoja de Trabajo para listado'!$AB$155:$AB$1048576,0),MATCH((CUADRO!O$5&amp;$E543),'Hoja de Trabajo para listado'!$AB$151:$BA$151,0)),0)+IFERROR(INDEX('Hoja de Trabajo para listado'!$BC$155:$CB$1048576,MATCH($A543,'Hoja de Trabajo para listado'!$BC$155:$BC$1048576,0),MATCH((CUADRO!O$5&amp;$E543),'Hoja de Trabajo para listado'!$BC$151:$CB$151,0)),0)+IFERROR(INDEX('Hoja de Trabajo para listado'!$DE$153:$DG$274,MATCH($A543,'Hoja de Trabajo para listado'!$DE$153:$DE$1048576,0),MATCH((CUADRO!O$5&amp;$E543),'Hoja de Trabajo para listado'!$DE$151:$DG$151,0)),0)+IFERROR(INDEX('Hoja de Trabajo para listado'!$CD$155:$DC$1048576,MATCH($A543,'Hoja de Trabajo para listado'!$CD$155:$CD$1048576,0),MATCH((CUADRO!O$5&amp;$E543),'Hoja de Trabajo para listado'!$CD$151:$DC$151,0)),0)</f>
        <v>0</v>
      </c>
      <c r="P543" s="255">
        <f ca="1">+IFERROR(INDEX('Hoja de Trabajo para listado'!$A$155:$Z$1048576,MATCH($A543,'Hoja de Trabajo para listado'!$A$155:$A$1048576,0),MATCH((CUADRO!P$5&amp;$E543),'Hoja de Trabajo para listado'!$A$151:$Z$151,0)),0)+IFERROR(INDEX('Hoja de Trabajo para listado'!$AB$155:$BA$1048576,MATCH($A543,'Hoja de Trabajo para listado'!$AB$155:$AB$1048576,0),MATCH((CUADRO!P$5&amp;$E543),'Hoja de Trabajo para listado'!$AB$151:$BA$151,0)),0)+IFERROR(INDEX('Hoja de Trabajo para listado'!$BC$155:$CB$1048576,MATCH($A543,'Hoja de Trabajo para listado'!$BC$155:$BC$1048576,0),MATCH((CUADRO!P$5&amp;$E543),'Hoja de Trabajo para listado'!$BC$151:$CB$151,0)),0)+IFERROR(INDEX('Hoja de Trabajo para listado'!$DE$153:$DG$274,MATCH($A543,'Hoja de Trabajo para listado'!$DE$153:$DE$1048576,0),MATCH((CUADRO!P$5&amp;$E543),'Hoja de Trabajo para listado'!$DE$151:$DG$151,0)),0)+IFERROR(INDEX('Hoja de Trabajo para listado'!$CD$155:$DC$1048576,MATCH($A543,'Hoja de Trabajo para listado'!$CD$155:$CD$1048576,0),MATCH((CUADRO!P$5&amp;$E543),'Hoja de Trabajo para listado'!$CD$151:$DC$151,0)),0)</f>
        <v>0</v>
      </c>
      <c r="Q543" s="255">
        <f ca="1">+IFERROR(INDEX('Hoja de Trabajo para listado'!$A$155:$Z$1048576,MATCH($A543,'Hoja de Trabajo para listado'!$A$155:$A$1048576,0),MATCH((CUADRO!Q$5&amp;$E543),'Hoja de Trabajo para listado'!$A$151:$Z$151,0)),0)+IFERROR(INDEX('Hoja de Trabajo para listado'!$AB$155:$BA$1048576,MATCH($A543,'Hoja de Trabajo para listado'!$AB$155:$AB$1048576,0),MATCH((CUADRO!Q$5&amp;$E543),'Hoja de Trabajo para listado'!$AB$151:$BA$151,0)),0)+IFERROR(INDEX('Hoja de Trabajo para listado'!$BC$155:$CB$1048576,MATCH($A543,'Hoja de Trabajo para listado'!$BC$155:$BC$1048576,0),MATCH((CUADRO!Q$5&amp;$E543),'Hoja de Trabajo para listado'!$BC$151:$CB$151,0)),0)+IFERROR(INDEX('Hoja de Trabajo para listado'!$DE$153:$DG$274,MATCH($A543,'Hoja de Trabajo para listado'!$DE$153:$DE$1048576,0),MATCH((CUADRO!Q$5&amp;$E543),'Hoja de Trabajo para listado'!$DE$151:$DG$151,0)),0)+IFERROR(INDEX('Hoja de Trabajo para listado'!$CD$155:$DC$1048576,MATCH($A543,'Hoja de Trabajo para listado'!$CD$155:$CD$1048576,0),MATCH((CUADRO!Q$5&amp;$E543),'Hoja de Trabajo para listado'!$CD$151:$DC$151,0)),0)</f>
        <v>0</v>
      </c>
      <c r="R543" s="255">
        <f t="shared" ca="1" si="16"/>
        <v>0</v>
      </c>
      <c r="S543" s="262">
        <f ca="1">+R542+R543</f>
        <v>0</v>
      </c>
      <c r="T543" s="255">
        <f ca="1">+S543</f>
        <v>0</v>
      </c>
      <c r="U543" s="254">
        <f t="shared" si="17"/>
        <v>2</v>
      </c>
      <c r="V543" s="362" t="str">
        <f>+VLOOKUP(A543,bd_lista!$A$3:$E$590,5,FALSE)</f>
        <v>Gobiernos Autonomos Municipales</v>
      </c>
      <c r="W543" s="362"/>
      <c r="X543" s="254">
        <f>+VLOOKUP(A543,[2]Sheet1!$A$13:$D$744,4,FALSE)</f>
        <v>0</v>
      </c>
      <c r="Y543" s="254" t="e">
        <f>+VLOOKUP(X543,bd_lista!$A$3:$C$590,3,FALSE)</f>
        <v>#N/A</v>
      </c>
      <c r="Z543" s="314"/>
      <c r="AA543" s="315"/>
    </row>
    <row r="544" spans="1:27" customFormat="1" ht="15" hidden="1" customHeight="1">
      <c r="A544" s="32">
        <v>1248</v>
      </c>
      <c r="B544" s="306">
        <f>+A544</f>
        <v>1248</v>
      </c>
      <c r="C544" s="259" t="str">
        <f>+VLOOKUP(A544,bd_lista!$A$3:$C$590,3,FALSE)</f>
        <v>Gobierno Autónomo Municipal de Carabuco</v>
      </c>
      <c r="D544" s="361" t="str">
        <f>+C544</f>
        <v>Gobierno Autónomo Municipal de Carabuco</v>
      </c>
      <c r="E544" s="254" t="s">
        <v>1313</v>
      </c>
      <c r="F544" s="255">
        <f ca="1">+IFERROR(INDEX('Hoja de Trabajo para listado'!$A$155:$Z$1048576,MATCH($A544,'Hoja de Trabajo para listado'!$A$155:$A$1048576,0),MATCH((CUADRO!F$5&amp;$E544),'Hoja de Trabajo para listado'!$A$151:$Z$151,0)),0)+IFERROR(INDEX('Hoja de Trabajo para listado'!$AB$155:$BA$1048576,MATCH($A544,'Hoja de Trabajo para listado'!$AB$155:$AB$1048576,0),MATCH((CUADRO!F$5&amp;$E544),'Hoja de Trabajo para listado'!$AB$151:$BA$151,0)),0)+IFERROR(INDEX('Hoja de Trabajo para listado'!$BC$155:$CB$1048576,MATCH($A544,'Hoja de Trabajo para listado'!$BC$155:$BC$1048576,0),MATCH((CUADRO!F$5&amp;$E544),'Hoja de Trabajo para listado'!$BC$151:$CB$151,0)),0)+IFERROR(INDEX('Hoja de Trabajo para listado'!$DE$153:$DG$274,MATCH($A544,'Hoja de Trabajo para listado'!$DE$153:$DE$1048576,0),MATCH((CUADRO!F$5&amp;$E544),'Hoja de Trabajo para listado'!$DE$151:$DG$151,0)),0)+IFERROR(INDEX('Hoja de Trabajo para listado'!$CD$155:$DC$1048576,MATCH($A544,'Hoja de Trabajo para listado'!$CD$155:$CD$1048576,0),MATCH((CUADRO!F$5&amp;$E544),'Hoja de Trabajo para listado'!$CD$151:$DC$151,0)),0)</f>
        <v>0</v>
      </c>
      <c r="G544" s="255">
        <f ca="1">+IFERROR(INDEX('Hoja de Trabajo para listado'!$A$155:$Z$1048576,MATCH($A544,'Hoja de Trabajo para listado'!$A$155:$A$1048576,0),MATCH((CUADRO!G$5&amp;$E544),'Hoja de Trabajo para listado'!$A$151:$Z$151,0)),0)+IFERROR(INDEX('Hoja de Trabajo para listado'!$AB$155:$BA$1048576,MATCH($A544,'Hoja de Trabajo para listado'!$AB$155:$AB$1048576,0),MATCH((CUADRO!G$5&amp;$E544),'Hoja de Trabajo para listado'!$AB$151:$BA$151,0)),0)+IFERROR(INDEX('Hoja de Trabajo para listado'!$BC$155:$CB$1048576,MATCH($A544,'Hoja de Trabajo para listado'!$BC$155:$BC$1048576,0),MATCH((CUADRO!G$5&amp;$E544),'Hoja de Trabajo para listado'!$BC$151:$CB$151,0)),0)+IFERROR(INDEX('Hoja de Trabajo para listado'!$DE$153:$DG$274,MATCH($A544,'Hoja de Trabajo para listado'!$DE$153:$DE$1048576,0),MATCH((CUADRO!G$5&amp;$E544),'Hoja de Trabajo para listado'!$DE$151:$DG$151,0)),0)+IFERROR(INDEX('Hoja de Trabajo para listado'!$CD$155:$DC$1048576,MATCH($A544,'Hoja de Trabajo para listado'!$CD$155:$CD$1048576,0),MATCH((CUADRO!G$5&amp;$E544),'Hoja de Trabajo para listado'!$CD$151:$DC$151,0)),0)</f>
        <v>0</v>
      </c>
      <c r="H544" s="255">
        <f ca="1">+IFERROR(INDEX('Hoja de Trabajo para listado'!$A$155:$Z$1048576,MATCH($A544,'Hoja de Trabajo para listado'!$A$155:$A$1048576,0),MATCH((CUADRO!H$5&amp;$E544),'Hoja de Trabajo para listado'!$A$151:$Z$151,0)),0)+IFERROR(INDEX('Hoja de Trabajo para listado'!$AB$155:$BA$1048576,MATCH($A544,'Hoja de Trabajo para listado'!$AB$155:$AB$1048576,0),MATCH((CUADRO!H$5&amp;$E544),'Hoja de Trabajo para listado'!$AB$151:$BA$151,0)),0)+IFERROR(INDEX('Hoja de Trabajo para listado'!$BC$155:$CB$1048576,MATCH($A544,'Hoja de Trabajo para listado'!$BC$155:$BC$1048576,0),MATCH((CUADRO!H$5&amp;$E544),'Hoja de Trabajo para listado'!$BC$151:$CB$151,0)),0)+IFERROR(INDEX('Hoja de Trabajo para listado'!$DE$153:$DG$274,MATCH($A544,'Hoja de Trabajo para listado'!$DE$153:$DE$1048576,0),MATCH((CUADRO!H$5&amp;$E544),'Hoja de Trabajo para listado'!$DE$151:$DG$151,0)),0)+IFERROR(INDEX('Hoja de Trabajo para listado'!$CD$155:$DC$1048576,MATCH($A544,'Hoja de Trabajo para listado'!$CD$155:$CD$1048576,0),MATCH((CUADRO!H$5&amp;$E544),'Hoja de Trabajo para listado'!$CD$151:$DC$151,0)),0)</f>
        <v>0</v>
      </c>
      <c r="I544" s="255">
        <f ca="1">+IFERROR(INDEX('Hoja de Trabajo para listado'!$A$155:$Z$1048576,MATCH($A544,'Hoja de Trabajo para listado'!$A$155:$A$1048576,0),MATCH((CUADRO!I$5&amp;$E544),'Hoja de Trabajo para listado'!$A$151:$Z$151,0)),0)+IFERROR(INDEX('Hoja de Trabajo para listado'!$AB$155:$BA$1048576,MATCH($A544,'Hoja de Trabajo para listado'!$AB$155:$AB$1048576,0),MATCH((CUADRO!I$5&amp;$E544),'Hoja de Trabajo para listado'!$AB$151:$BA$151,0)),0)+IFERROR(INDEX('Hoja de Trabajo para listado'!$BC$155:$CB$1048576,MATCH($A544,'Hoja de Trabajo para listado'!$BC$155:$BC$1048576,0),MATCH((CUADRO!I$5&amp;$E544),'Hoja de Trabajo para listado'!$BC$151:$CB$151,0)),0)+IFERROR(INDEX('Hoja de Trabajo para listado'!$DE$153:$DG$274,MATCH($A544,'Hoja de Trabajo para listado'!$DE$153:$DE$1048576,0),MATCH((CUADRO!I$5&amp;$E544),'Hoja de Trabajo para listado'!$DE$151:$DG$151,0)),0)+IFERROR(INDEX('Hoja de Trabajo para listado'!$CD$155:$DC$1048576,MATCH($A544,'Hoja de Trabajo para listado'!$CD$155:$CD$1048576,0),MATCH((CUADRO!I$5&amp;$E544),'Hoja de Trabajo para listado'!$CD$151:$DC$151,0)),0)</f>
        <v>0</v>
      </c>
      <c r="J544" s="255">
        <f ca="1">+IFERROR(INDEX('Hoja de Trabajo para listado'!$A$155:$Z$1048576,MATCH($A544,'Hoja de Trabajo para listado'!$A$155:$A$1048576,0),MATCH((CUADRO!J$5&amp;$E544),'Hoja de Trabajo para listado'!$A$151:$Z$151,0)),0)+IFERROR(INDEX('Hoja de Trabajo para listado'!$AB$155:$BA$1048576,MATCH($A544,'Hoja de Trabajo para listado'!$AB$155:$AB$1048576,0),MATCH((CUADRO!J$5&amp;$E544),'Hoja de Trabajo para listado'!$AB$151:$BA$151,0)),0)+IFERROR(INDEX('Hoja de Trabajo para listado'!$BC$155:$CB$1048576,MATCH($A544,'Hoja de Trabajo para listado'!$BC$155:$BC$1048576,0),MATCH((CUADRO!J$5&amp;$E544),'Hoja de Trabajo para listado'!$BC$151:$CB$151,0)),0)+IFERROR(INDEX('Hoja de Trabajo para listado'!$DE$153:$DG$274,MATCH($A544,'Hoja de Trabajo para listado'!$DE$153:$DE$1048576,0),MATCH((CUADRO!J$5&amp;$E544),'Hoja de Trabajo para listado'!$DE$151:$DG$151,0)),0)+IFERROR(INDEX('Hoja de Trabajo para listado'!$CD$155:$DC$1048576,MATCH($A544,'Hoja de Trabajo para listado'!$CD$155:$CD$1048576,0),MATCH((CUADRO!J$5&amp;$E544),'Hoja de Trabajo para listado'!$CD$151:$DC$151,0)),0)</f>
        <v>0</v>
      </c>
      <c r="K544" s="255">
        <f ca="1">+IFERROR(INDEX('Hoja de Trabajo para listado'!$A$155:$Z$1048576,MATCH($A544,'Hoja de Trabajo para listado'!$A$155:$A$1048576,0),MATCH((CUADRO!K$5&amp;$E544),'Hoja de Trabajo para listado'!$A$151:$Z$151,0)),0)+IFERROR(INDEX('Hoja de Trabajo para listado'!$AB$155:$BA$1048576,MATCH($A544,'Hoja de Trabajo para listado'!$AB$155:$AB$1048576,0),MATCH((CUADRO!K$5&amp;$E544),'Hoja de Trabajo para listado'!$AB$151:$BA$151,0)),0)+IFERROR(INDEX('Hoja de Trabajo para listado'!$BC$155:$CB$1048576,MATCH($A544,'Hoja de Trabajo para listado'!$BC$155:$BC$1048576,0),MATCH((CUADRO!K$5&amp;$E544),'Hoja de Trabajo para listado'!$BC$151:$CB$151,0)),0)+IFERROR(INDEX('Hoja de Trabajo para listado'!$DE$153:$DG$274,MATCH($A544,'Hoja de Trabajo para listado'!$DE$153:$DE$1048576,0),MATCH((CUADRO!K$5&amp;$E544),'Hoja de Trabajo para listado'!$DE$151:$DG$151,0)),0)+IFERROR(INDEX('Hoja de Trabajo para listado'!$CD$155:$DC$1048576,MATCH($A544,'Hoja de Trabajo para listado'!$CD$155:$CD$1048576,0),MATCH((CUADRO!K$5&amp;$E544),'Hoja de Trabajo para listado'!$CD$151:$DC$151,0)),0)</f>
        <v>0</v>
      </c>
      <c r="L544" s="255">
        <f ca="1">+IFERROR(INDEX('Hoja de Trabajo para listado'!$A$155:$Z$1048576,MATCH($A544,'Hoja de Trabajo para listado'!$A$155:$A$1048576,0),MATCH((CUADRO!L$5&amp;$E544),'Hoja de Trabajo para listado'!$A$151:$Z$151,0)),0)+IFERROR(INDEX('Hoja de Trabajo para listado'!$AB$155:$BA$1048576,MATCH($A544,'Hoja de Trabajo para listado'!$AB$155:$AB$1048576,0),MATCH((CUADRO!L$5&amp;$E544),'Hoja de Trabajo para listado'!$AB$151:$BA$151,0)),0)+IFERROR(INDEX('Hoja de Trabajo para listado'!$BC$155:$CB$1048576,MATCH($A544,'Hoja de Trabajo para listado'!$BC$155:$BC$1048576,0),MATCH((CUADRO!L$5&amp;$E544),'Hoja de Trabajo para listado'!$BC$151:$CB$151,0)),0)+IFERROR(INDEX('Hoja de Trabajo para listado'!$DE$153:$DG$274,MATCH($A544,'Hoja de Trabajo para listado'!$DE$153:$DE$1048576,0),MATCH((CUADRO!L$5&amp;$E544),'Hoja de Trabajo para listado'!$DE$151:$DG$151,0)),0)+IFERROR(INDEX('Hoja de Trabajo para listado'!$CD$155:$DC$1048576,MATCH($A544,'Hoja de Trabajo para listado'!$CD$155:$CD$1048576,0),MATCH((CUADRO!L$5&amp;$E544),'Hoja de Trabajo para listado'!$CD$151:$DC$151,0)),0)</f>
        <v>0</v>
      </c>
      <c r="M544" s="255">
        <f ca="1">+IFERROR(INDEX('Hoja de Trabajo para listado'!$A$155:$Z$1048576,MATCH($A544,'Hoja de Trabajo para listado'!$A$155:$A$1048576,0),MATCH((CUADRO!M$5&amp;$E544),'Hoja de Trabajo para listado'!$A$151:$Z$151,0)),0)+IFERROR(INDEX('Hoja de Trabajo para listado'!$AB$155:$BA$1048576,MATCH($A544,'Hoja de Trabajo para listado'!$AB$155:$AB$1048576,0),MATCH((CUADRO!M$5&amp;$E544),'Hoja de Trabajo para listado'!$AB$151:$BA$151,0)),0)+IFERROR(INDEX('Hoja de Trabajo para listado'!$BC$155:$CB$1048576,MATCH($A544,'Hoja de Trabajo para listado'!$BC$155:$BC$1048576,0),MATCH((CUADRO!M$5&amp;$E544),'Hoja de Trabajo para listado'!$BC$151:$CB$151,0)),0)+IFERROR(INDEX('Hoja de Trabajo para listado'!$DE$153:$DG$274,MATCH($A544,'Hoja de Trabajo para listado'!$DE$153:$DE$1048576,0),MATCH((CUADRO!M$5&amp;$E544),'Hoja de Trabajo para listado'!$DE$151:$DG$151,0)),0)+IFERROR(INDEX('Hoja de Trabajo para listado'!$CD$155:$DC$1048576,MATCH($A544,'Hoja de Trabajo para listado'!$CD$155:$CD$1048576,0),MATCH((CUADRO!M$5&amp;$E544),'Hoja de Trabajo para listado'!$CD$151:$DC$151,0)),0)</f>
        <v>0</v>
      </c>
      <c r="N544" s="255">
        <f ca="1">+IFERROR(INDEX('Hoja de Trabajo para listado'!$A$155:$Z$1048576,MATCH($A544,'Hoja de Trabajo para listado'!$A$155:$A$1048576,0),MATCH((CUADRO!N$5&amp;$E544),'Hoja de Trabajo para listado'!$A$151:$Z$151,0)),0)+IFERROR(INDEX('Hoja de Trabajo para listado'!$AB$155:$BA$1048576,MATCH($A544,'Hoja de Trabajo para listado'!$AB$155:$AB$1048576,0),MATCH((CUADRO!N$5&amp;$E544),'Hoja de Trabajo para listado'!$AB$151:$BA$151,0)),0)+IFERROR(INDEX('Hoja de Trabajo para listado'!$BC$155:$CB$1048576,MATCH($A544,'Hoja de Trabajo para listado'!$BC$155:$BC$1048576,0),MATCH((CUADRO!N$5&amp;$E544),'Hoja de Trabajo para listado'!$BC$151:$CB$151,0)),0)+IFERROR(INDEX('Hoja de Trabajo para listado'!$DE$153:$DG$274,MATCH($A544,'Hoja de Trabajo para listado'!$DE$153:$DE$1048576,0),MATCH((CUADRO!N$5&amp;$E544),'Hoja de Trabajo para listado'!$DE$151:$DG$151,0)),0)+IFERROR(INDEX('Hoja de Trabajo para listado'!$CD$155:$DC$1048576,MATCH($A544,'Hoja de Trabajo para listado'!$CD$155:$CD$1048576,0),MATCH((CUADRO!N$5&amp;$E544),'Hoja de Trabajo para listado'!$CD$151:$DC$151,0)),0)</f>
        <v>0</v>
      </c>
      <c r="O544" s="255">
        <f ca="1">+IFERROR(INDEX('Hoja de Trabajo para listado'!$A$155:$Z$1048576,MATCH($A544,'Hoja de Trabajo para listado'!$A$155:$A$1048576,0),MATCH((CUADRO!O$5&amp;$E544),'Hoja de Trabajo para listado'!$A$151:$Z$151,0)),0)+IFERROR(INDEX('Hoja de Trabajo para listado'!$AB$155:$BA$1048576,MATCH($A544,'Hoja de Trabajo para listado'!$AB$155:$AB$1048576,0),MATCH((CUADRO!O$5&amp;$E544),'Hoja de Trabajo para listado'!$AB$151:$BA$151,0)),0)+IFERROR(INDEX('Hoja de Trabajo para listado'!$BC$155:$CB$1048576,MATCH($A544,'Hoja de Trabajo para listado'!$BC$155:$BC$1048576,0),MATCH((CUADRO!O$5&amp;$E544),'Hoja de Trabajo para listado'!$BC$151:$CB$151,0)),0)+IFERROR(INDEX('Hoja de Trabajo para listado'!$DE$153:$DG$274,MATCH($A544,'Hoja de Trabajo para listado'!$DE$153:$DE$1048576,0),MATCH((CUADRO!O$5&amp;$E544),'Hoja de Trabajo para listado'!$DE$151:$DG$151,0)),0)+IFERROR(INDEX('Hoja de Trabajo para listado'!$CD$155:$DC$1048576,MATCH($A544,'Hoja de Trabajo para listado'!$CD$155:$CD$1048576,0),MATCH((CUADRO!O$5&amp;$E544),'Hoja de Trabajo para listado'!$CD$151:$DC$151,0)),0)</f>
        <v>0</v>
      </c>
      <c r="P544" s="255">
        <f ca="1">+IFERROR(INDEX('Hoja de Trabajo para listado'!$A$155:$Z$1048576,MATCH($A544,'Hoja de Trabajo para listado'!$A$155:$A$1048576,0),MATCH((CUADRO!P$5&amp;$E544),'Hoja de Trabajo para listado'!$A$151:$Z$151,0)),0)+IFERROR(INDEX('Hoja de Trabajo para listado'!$AB$155:$BA$1048576,MATCH($A544,'Hoja de Trabajo para listado'!$AB$155:$AB$1048576,0),MATCH((CUADRO!P$5&amp;$E544),'Hoja de Trabajo para listado'!$AB$151:$BA$151,0)),0)+IFERROR(INDEX('Hoja de Trabajo para listado'!$BC$155:$CB$1048576,MATCH($A544,'Hoja de Trabajo para listado'!$BC$155:$BC$1048576,0),MATCH((CUADRO!P$5&amp;$E544),'Hoja de Trabajo para listado'!$BC$151:$CB$151,0)),0)+IFERROR(INDEX('Hoja de Trabajo para listado'!$DE$153:$DG$274,MATCH($A544,'Hoja de Trabajo para listado'!$DE$153:$DE$1048576,0),MATCH((CUADRO!P$5&amp;$E544),'Hoja de Trabajo para listado'!$DE$151:$DG$151,0)),0)+IFERROR(INDEX('Hoja de Trabajo para listado'!$CD$155:$DC$1048576,MATCH($A544,'Hoja de Trabajo para listado'!$CD$155:$CD$1048576,0),MATCH((CUADRO!P$5&amp;$E544),'Hoja de Trabajo para listado'!$CD$151:$DC$151,0)),0)</f>
        <v>0</v>
      </c>
      <c r="Q544" s="255">
        <f ca="1">+IFERROR(INDEX('Hoja de Trabajo para listado'!$A$155:$Z$1048576,MATCH($A544,'Hoja de Trabajo para listado'!$A$155:$A$1048576,0),MATCH((CUADRO!Q$5&amp;$E544),'Hoja de Trabajo para listado'!$A$151:$Z$151,0)),0)+IFERROR(INDEX('Hoja de Trabajo para listado'!$AB$155:$BA$1048576,MATCH($A544,'Hoja de Trabajo para listado'!$AB$155:$AB$1048576,0),MATCH((CUADRO!Q$5&amp;$E544),'Hoja de Trabajo para listado'!$AB$151:$BA$151,0)),0)+IFERROR(INDEX('Hoja de Trabajo para listado'!$BC$155:$CB$1048576,MATCH($A544,'Hoja de Trabajo para listado'!$BC$155:$BC$1048576,0),MATCH((CUADRO!Q$5&amp;$E544),'Hoja de Trabajo para listado'!$BC$151:$CB$151,0)),0)+IFERROR(INDEX('Hoja de Trabajo para listado'!$DE$153:$DG$274,MATCH($A544,'Hoja de Trabajo para listado'!$DE$153:$DE$1048576,0),MATCH((CUADRO!Q$5&amp;$E544),'Hoja de Trabajo para listado'!$DE$151:$DG$151,0)),0)+IFERROR(INDEX('Hoja de Trabajo para listado'!$CD$155:$DC$1048576,MATCH($A544,'Hoja de Trabajo para listado'!$CD$155:$CD$1048576,0),MATCH((CUADRO!Q$5&amp;$E544),'Hoja de Trabajo para listado'!$CD$151:$DC$151,0)),0)</f>
        <v>0</v>
      </c>
      <c r="R544" s="255">
        <f t="shared" ca="1" si="16"/>
        <v>0</v>
      </c>
      <c r="S544" s="262"/>
      <c r="T544" s="255">
        <f ca="1">+T545</f>
        <v>0</v>
      </c>
      <c r="U544" s="254">
        <f t="shared" si="17"/>
        <v>1</v>
      </c>
      <c r="V544" s="362" t="str">
        <f>+VLOOKUP(A544,bd_lista!$A$3:$E$590,5,FALSE)</f>
        <v>Gobiernos Autonomos Municipales</v>
      </c>
      <c r="W544" s="361" t="str">
        <f>+V544</f>
        <v>Gobiernos Autonomos Municipales</v>
      </c>
      <c r="X544" s="254">
        <f>+VLOOKUP(A544,[2]Sheet1!$A$13:$D$744,4,FALSE)</f>
        <v>0</v>
      </c>
      <c r="Y544" s="254" t="e">
        <f>+VLOOKUP(X544,bd_lista!$A$3:$C$590,3,FALSE)</f>
        <v>#N/A</v>
      </c>
      <c r="Z544" s="316">
        <f>+X544</f>
        <v>0</v>
      </c>
      <c r="AA544" s="317" t="e">
        <f>+Y544</f>
        <v>#N/A</v>
      </c>
    </row>
    <row r="545" spans="1:27" customFormat="1" ht="15" hidden="1" customHeight="1">
      <c r="A545" s="32">
        <v>1248</v>
      </c>
      <c r="B545" s="307"/>
      <c r="C545" s="259" t="str">
        <f>+VLOOKUP(A545,bd_lista!$A$3:$C$590,3,FALSE)</f>
        <v>Gobierno Autónomo Municipal de Carabuco</v>
      </c>
      <c r="D545" s="362"/>
      <c r="E545" s="256" t="s">
        <v>1314</v>
      </c>
      <c r="F545" s="255">
        <f ca="1">+IFERROR(INDEX('Hoja de Trabajo para listado'!$A$155:$Z$1048576,MATCH($A545,'Hoja de Trabajo para listado'!$A$155:$A$1048576,0),MATCH((CUADRO!F$5&amp;$E545),'Hoja de Trabajo para listado'!$A$151:$Z$151,0)),0)+IFERROR(INDEX('Hoja de Trabajo para listado'!$AB$155:$BA$1048576,MATCH($A545,'Hoja de Trabajo para listado'!$AB$155:$AB$1048576,0),MATCH((CUADRO!F$5&amp;$E545),'Hoja de Trabajo para listado'!$AB$151:$BA$151,0)),0)+IFERROR(INDEX('Hoja de Trabajo para listado'!$BC$155:$CB$1048576,MATCH($A545,'Hoja de Trabajo para listado'!$BC$155:$BC$1048576,0),MATCH((CUADRO!F$5&amp;$E545),'Hoja de Trabajo para listado'!$BC$151:$CB$151,0)),0)+IFERROR(INDEX('Hoja de Trabajo para listado'!$DE$153:$DG$274,MATCH($A545,'Hoja de Trabajo para listado'!$DE$153:$DE$1048576,0),MATCH((CUADRO!F$5&amp;$E545),'Hoja de Trabajo para listado'!$DE$151:$DG$151,0)),0)+IFERROR(INDEX('Hoja de Trabajo para listado'!$CD$155:$DC$1048576,MATCH($A545,'Hoja de Trabajo para listado'!$CD$155:$CD$1048576,0),MATCH((CUADRO!F$5&amp;$E545),'Hoja de Trabajo para listado'!$CD$151:$DC$151,0)),0)</f>
        <v>0</v>
      </c>
      <c r="G545" s="255">
        <f ca="1">+IFERROR(INDEX('Hoja de Trabajo para listado'!$A$155:$Z$1048576,MATCH($A545,'Hoja de Trabajo para listado'!$A$155:$A$1048576,0),MATCH((CUADRO!G$5&amp;$E545),'Hoja de Trabajo para listado'!$A$151:$Z$151,0)),0)+IFERROR(INDEX('Hoja de Trabajo para listado'!$AB$155:$BA$1048576,MATCH($A545,'Hoja de Trabajo para listado'!$AB$155:$AB$1048576,0),MATCH((CUADRO!G$5&amp;$E545),'Hoja de Trabajo para listado'!$AB$151:$BA$151,0)),0)+IFERROR(INDEX('Hoja de Trabajo para listado'!$BC$155:$CB$1048576,MATCH($A545,'Hoja de Trabajo para listado'!$BC$155:$BC$1048576,0),MATCH((CUADRO!G$5&amp;$E545),'Hoja de Trabajo para listado'!$BC$151:$CB$151,0)),0)+IFERROR(INDEX('Hoja de Trabajo para listado'!$DE$153:$DG$274,MATCH($A545,'Hoja de Trabajo para listado'!$DE$153:$DE$1048576,0),MATCH((CUADRO!G$5&amp;$E545),'Hoja de Trabajo para listado'!$DE$151:$DG$151,0)),0)+IFERROR(INDEX('Hoja de Trabajo para listado'!$CD$155:$DC$1048576,MATCH($A545,'Hoja de Trabajo para listado'!$CD$155:$CD$1048576,0),MATCH((CUADRO!G$5&amp;$E545),'Hoja de Trabajo para listado'!$CD$151:$DC$151,0)),0)</f>
        <v>0</v>
      </c>
      <c r="H545" s="255">
        <f ca="1">+IFERROR(INDEX('Hoja de Trabajo para listado'!$A$155:$Z$1048576,MATCH($A545,'Hoja de Trabajo para listado'!$A$155:$A$1048576,0),MATCH((CUADRO!H$5&amp;$E545),'Hoja de Trabajo para listado'!$A$151:$Z$151,0)),0)+IFERROR(INDEX('Hoja de Trabajo para listado'!$AB$155:$BA$1048576,MATCH($A545,'Hoja de Trabajo para listado'!$AB$155:$AB$1048576,0),MATCH((CUADRO!H$5&amp;$E545),'Hoja de Trabajo para listado'!$AB$151:$BA$151,0)),0)+IFERROR(INDEX('Hoja de Trabajo para listado'!$BC$155:$CB$1048576,MATCH($A545,'Hoja de Trabajo para listado'!$BC$155:$BC$1048576,0),MATCH((CUADRO!H$5&amp;$E545),'Hoja de Trabajo para listado'!$BC$151:$CB$151,0)),0)+IFERROR(INDEX('Hoja de Trabajo para listado'!$DE$153:$DG$274,MATCH($A545,'Hoja de Trabajo para listado'!$DE$153:$DE$1048576,0),MATCH((CUADRO!H$5&amp;$E545),'Hoja de Trabajo para listado'!$DE$151:$DG$151,0)),0)+IFERROR(INDEX('Hoja de Trabajo para listado'!$CD$155:$DC$1048576,MATCH($A545,'Hoja de Trabajo para listado'!$CD$155:$CD$1048576,0),MATCH((CUADRO!H$5&amp;$E545),'Hoja de Trabajo para listado'!$CD$151:$DC$151,0)),0)</f>
        <v>0</v>
      </c>
      <c r="I545" s="255">
        <f ca="1">+IFERROR(INDEX('Hoja de Trabajo para listado'!$A$155:$Z$1048576,MATCH($A545,'Hoja de Trabajo para listado'!$A$155:$A$1048576,0),MATCH((CUADRO!I$5&amp;$E545),'Hoja de Trabajo para listado'!$A$151:$Z$151,0)),0)+IFERROR(INDEX('Hoja de Trabajo para listado'!$AB$155:$BA$1048576,MATCH($A545,'Hoja de Trabajo para listado'!$AB$155:$AB$1048576,0),MATCH((CUADRO!I$5&amp;$E545),'Hoja de Trabajo para listado'!$AB$151:$BA$151,0)),0)+IFERROR(INDEX('Hoja de Trabajo para listado'!$BC$155:$CB$1048576,MATCH($A545,'Hoja de Trabajo para listado'!$BC$155:$BC$1048576,0),MATCH((CUADRO!I$5&amp;$E545),'Hoja de Trabajo para listado'!$BC$151:$CB$151,0)),0)+IFERROR(INDEX('Hoja de Trabajo para listado'!$DE$153:$DG$274,MATCH($A545,'Hoja de Trabajo para listado'!$DE$153:$DE$1048576,0),MATCH((CUADRO!I$5&amp;$E545),'Hoja de Trabajo para listado'!$DE$151:$DG$151,0)),0)+IFERROR(INDEX('Hoja de Trabajo para listado'!$CD$155:$DC$1048576,MATCH($A545,'Hoja de Trabajo para listado'!$CD$155:$CD$1048576,0),MATCH((CUADRO!I$5&amp;$E545),'Hoja de Trabajo para listado'!$CD$151:$DC$151,0)),0)</f>
        <v>0</v>
      </c>
      <c r="J545" s="255">
        <f ca="1">+IFERROR(INDEX('Hoja de Trabajo para listado'!$A$155:$Z$1048576,MATCH($A545,'Hoja de Trabajo para listado'!$A$155:$A$1048576,0),MATCH((CUADRO!J$5&amp;$E545),'Hoja de Trabajo para listado'!$A$151:$Z$151,0)),0)+IFERROR(INDEX('Hoja de Trabajo para listado'!$AB$155:$BA$1048576,MATCH($A545,'Hoja de Trabajo para listado'!$AB$155:$AB$1048576,0),MATCH((CUADRO!J$5&amp;$E545),'Hoja de Trabajo para listado'!$AB$151:$BA$151,0)),0)+IFERROR(INDEX('Hoja de Trabajo para listado'!$BC$155:$CB$1048576,MATCH($A545,'Hoja de Trabajo para listado'!$BC$155:$BC$1048576,0),MATCH((CUADRO!J$5&amp;$E545),'Hoja de Trabajo para listado'!$BC$151:$CB$151,0)),0)+IFERROR(INDEX('Hoja de Trabajo para listado'!$DE$153:$DG$274,MATCH($A545,'Hoja de Trabajo para listado'!$DE$153:$DE$1048576,0),MATCH((CUADRO!J$5&amp;$E545),'Hoja de Trabajo para listado'!$DE$151:$DG$151,0)),0)+IFERROR(INDEX('Hoja de Trabajo para listado'!$CD$155:$DC$1048576,MATCH($A545,'Hoja de Trabajo para listado'!$CD$155:$CD$1048576,0),MATCH((CUADRO!J$5&amp;$E545),'Hoja de Trabajo para listado'!$CD$151:$DC$151,0)),0)</f>
        <v>0</v>
      </c>
      <c r="K545" s="255">
        <f ca="1">+IFERROR(INDEX('Hoja de Trabajo para listado'!$A$155:$Z$1048576,MATCH($A545,'Hoja de Trabajo para listado'!$A$155:$A$1048576,0),MATCH((CUADRO!K$5&amp;$E545),'Hoja de Trabajo para listado'!$A$151:$Z$151,0)),0)+IFERROR(INDEX('Hoja de Trabajo para listado'!$AB$155:$BA$1048576,MATCH($A545,'Hoja de Trabajo para listado'!$AB$155:$AB$1048576,0),MATCH((CUADRO!K$5&amp;$E545),'Hoja de Trabajo para listado'!$AB$151:$BA$151,0)),0)+IFERROR(INDEX('Hoja de Trabajo para listado'!$BC$155:$CB$1048576,MATCH($A545,'Hoja de Trabajo para listado'!$BC$155:$BC$1048576,0),MATCH((CUADRO!K$5&amp;$E545),'Hoja de Trabajo para listado'!$BC$151:$CB$151,0)),0)+IFERROR(INDEX('Hoja de Trabajo para listado'!$DE$153:$DG$274,MATCH($A545,'Hoja de Trabajo para listado'!$DE$153:$DE$1048576,0),MATCH((CUADRO!K$5&amp;$E545),'Hoja de Trabajo para listado'!$DE$151:$DG$151,0)),0)+IFERROR(INDEX('Hoja de Trabajo para listado'!$CD$155:$DC$1048576,MATCH($A545,'Hoja de Trabajo para listado'!$CD$155:$CD$1048576,0),MATCH((CUADRO!K$5&amp;$E545),'Hoja de Trabajo para listado'!$CD$151:$DC$151,0)),0)</f>
        <v>0</v>
      </c>
      <c r="L545" s="255">
        <f ca="1">+IFERROR(INDEX('Hoja de Trabajo para listado'!$A$155:$Z$1048576,MATCH($A545,'Hoja de Trabajo para listado'!$A$155:$A$1048576,0),MATCH((CUADRO!L$5&amp;$E545),'Hoja de Trabajo para listado'!$A$151:$Z$151,0)),0)+IFERROR(INDEX('Hoja de Trabajo para listado'!$AB$155:$BA$1048576,MATCH($A545,'Hoja de Trabajo para listado'!$AB$155:$AB$1048576,0),MATCH((CUADRO!L$5&amp;$E545),'Hoja de Trabajo para listado'!$AB$151:$BA$151,0)),0)+IFERROR(INDEX('Hoja de Trabajo para listado'!$BC$155:$CB$1048576,MATCH($A545,'Hoja de Trabajo para listado'!$BC$155:$BC$1048576,0),MATCH((CUADRO!L$5&amp;$E545),'Hoja de Trabajo para listado'!$BC$151:$CB$151,0)),0)+IFERROR(INDEX('Hoja de Trabajo para listado'!$DE$153:$DG$274,MATCH($A545,'Hoja de Trabajo para listado'!$DE$153:$DE$1048576,0),MATCH((CUADRO!L$5&amp;$E545),'Hoja de Trabajo para listado'!$DE$151:$DG$151,0)),0)+IFERROR(INDEX('Hoja de Trabajo para listado'!$CD$155:$DC$1048576,MATCH($A545,'Hoja de Trabajo para listado'!$CD$155:$CD$1048576,0),MATCH((CUADRO!L$5&amp;$E545),'Hoja de Trabajo para listado'!$CD$151:$DC$151,0)),0)</f>
        <v>0</v>
      </c>
      <c r="M545" s="255">
        <f ca="1">+IFERROR(INDEX('Hoja de Trabajo para listado'!$A$155:$Z$1048576,MATCH($A545,'Hoja de Trabajo para listado'!$A$155:$A$1048576,0),MATCH((CUADRO!M$5&amp;$E545),'Hoja de Trabajo para listado'!$A$151:$Z$151,0)),0)+IFERROR(INDEX('Hoja de Trabajo para listado'!$AB$155:$BA$1048576,MATCH($A545,'Hoja de Trabajo para listado'!$AB$155:$AB$1048576,0),MATCH((CUADRO!M$5&amp;$E545),'Hoja de Trabajo para listado'!$AB$151:$BA$151,0)),0)+IFERROR(INDEX('Hoja de Trabajo para listado'!$BC$155:$CB$1048576,MATCH($A545,'Hoja de Trabajo para listado'!$BC$155:$BC$1048576,0),MATCH((CUADRO!M$5&amp;$E545),'Hoja de Trabajo para listado'!$BC$151:$CB$151,0)),0)+IFERROR(INDEX('Hoja de Trabajo para listado'!$DE$153:$DG$274,MATCH($A545,'Hoja de Trabajo para listado'!$DE$153:$DE$1048576,0),MATCH((CUADRO!M$5&amp;$E545),'Hoja de Trabajo para listado'!$DE$151:$DG$151,0)),0)+IFERROR(INDEX('Hoja de Trabajo para listado'!$CD$155:$DC$1048576,MATCH($A545,'Hoja de Trabajo para listado'!$CD$155:$CD$1048576,0),MATCH((CUADRO!M$5&amp;$E545),'Hoja de Trabajo para listado'!$CD$151:$DC$151,0)),0)</f>
        <v>0</v>
      </c>
      <c r="N545" s="255">
        <f ca="1">+IFERROR(INDEX('Hoja de Trabajo para listado'!$A$155:$Z$1048576,MATCH($A545,'Hoja de Trabajo para listado'!$A$155:$A$1048576,0),MATCH((CUADRO!N$5&amp;$E545),'Hoja de Trabajo para listado'!$A$151:$Z$151,0)),0)+IFERROR(INDEX('Hoja de Trabajo para listado'!$AB$155:$BA$1048576,MATCH($A545,'Hoja de Trabajo para listado'!$AB$155:$AB$1048576,0),MATCH((CUADRO!N$5&amp;$E545),'Hoja de Trabajo para listado'!$AB$151:$BA$151,0)),0)+IFERROR(INDEX('Hoja de Trabajo para listado'!$BC$155:$CB$1048576,MATCH($A545,'Hoja de Trabajo para listado'!$BC$155:$BC$1048576,0),MATCH((CUADRO!N$5&amp;$E545),'Hoja de Trabajo para listado'!$BC$151:$CB$151,0)),0)+IFERROR(INDEX('Hoja de Trabajo para listado'!$DE$153:$DG$274,MATCH($A545,'Hoja de Trabajo para listado'!$DE$153:$DE$1048576,0),MATCH((CUADRO!N$5&amp;$E545),'Hoja de Trabajo para listado'!$DE$151:$DG$151,0)),0)+IFERROR(INDEX('Hoja de Trabajo para listado'!$CD$155:$DC$1048576,MATCH($A545,'Hoja de Trabajo para listado'!$CD$155:$CD$1048576,0),MATCH((CUADRO!N$5&amp;$E545),'Hoja de Trabajo para listado'!$CD$151:$DC$151,0)),0)</f>
        <v>0</v>
      </c>
      <c r="O545" s="255">
        <f ca="1">+IFERROR(INDEX('Hoja de Trabajo para listado'!$A$155:$Z$1048576,MATCH($A545,'Hoja de Trabajo para listado'!$A$155:$A$1048576,0),MATCH((CUADRO!O$5&amp;$E545),'Hoja de Trabajo para listado'!$A$151:$Z$151,0)),0)+IFERROR(INDEX('Hoja de Trabajo para listado'!$AB$155:$BA$1048576,MATCH($A545,'Hoja de Trabajo para listado'!$AB$155:$AB$1048576,0),MATCH((CUADRO!O$5&amp;$E545),'Hoja de Trabajo para listado'!$AB$151:$BA$151,0)),0)+IFERROR(INDEX('Hoja de Trabajo para listado'!$BC$155:$CB$1048576,MATCH($A545,'Hoja de Trabajo para listado'!$BC$155:$BC$1048576,0),MATCH((CUADRO!O$5&amp;$E545),'Hoja de Trabajo para listado'!$BC$151:$CB$151,0)),0)+IFERROR(INDEX('Hoja de Trabajo para listado'!$DE$153:$DG$274,MATCH($A545,'Hoja de Trabajo para listado'!$DE$153:$DE$1048576,0),MATCH((CUADRO!O$5&amp;$E545),'Hoja de Trabajo para listado'!$DE$151:$DG$151,0)),0)+IFERROR(INDEX('Hoja de Trabajo para listado'!$CD$155:$DC$1048576,MATCH($A545,'Hoja de Trabajo para listado'!$CD$155:$CD$1048576,0),MATCH((CUADRO!O$5&amp;$E545),'Hoja de Trabajo para listado'!$CD$151:$DC$151,0)),0)</f>
        <v>0</v>
      </c>
      <c r="P545" s="255">
        <f ca="1">+IFERROR(INDEX('Hoja de Trabajo para listado'!$A$155:$Z$1048576,MATCH($A545,'Hoja de Trabajo para listado'!$A$155:$A$1048576,0),MATCH((CUADRO!P$5&amp;$E545),'Hoja de Trabajo para listado'!$A$151:$Z$151,0)),0)+IFERROR(INDEX('Hoja de Trabajo para listado'!$AB$155:$BA$1048576,MATCH($A545,'Hoja de Trabajo para listado'!$AB$155:$AB$1048576,0),MATCH((CUADRO!P$5&amp;$E545),'Hoja de Trabajo para listado'!$AB$151:$BA$151,0)),0)+IFERROR(INDEX('Hoja de Trabajo para listado'!$BC$155:$CB$1048576,MATCH($A545,'Hoja de Trabajo para listado'!$BC$155:$BC$1048576,0),MATCH((CUADRO!P$5&amp;$E545),'Hoja de Trabajo para listado'!$BC$151:$CB$151,0)),0)+IFERROR(INDEX('Hoja de Trabajo para listado'!$DE$153:$DG$274,MATCH($A545,'Hoja de Trabajo para listado'!$DE$153:$DE$1048576,0),MATCH((CUADRO!P$5&amp;$E545),'Hoja de Trabajo para listado'!$DE$151:$DG$151,0)),0)+IFERROR(INDEX('Hoja de Trabajo para listado'!$CD$155:$DC$1048576,MATCH($A545,'Hoja de Trabajo para listado'!$CD$155:$CD$1048576,0),MATCH((CUADRO!P$5&amp;$E545),'Hoja de Trabajo para listado'!$CD$151:$DC$151,0)),0)</f>
        <v>0</v>
      </c>
      <c r="Q545" s="255">
        <f ca="1">+IFERROR(INDEX('Hoja de Trabajo para listado'!$A$155:$Z$1048576,MATCH($A545,'Hoja de Trabajo para listado'!$A$155:$A$1048576,0),MATCH((CUADRO!Q$5&amp;$E545),'Hoja de Trabajo para listado'!$A$151:$Z$151,0)),0)+IFERROR(INDEX('Hoja de Trabajo para listado'!$AB$155:$BA$1048576,MATCH($A545,'Hoja de Trabajo para listado'!$AB$155:$AB$1048576,0),MATCH((CUADRO!Q$5&amp;$E545),'Hoja de Trabajo para listado'!$AB$151:$BA$151,0)),0)+IFERROR(INDEX('Hoja de Trabajo para listado'!$BC$155:$CB$1048576,MATCH($A545,'Hoja de Trabajo para listado'!$BC$155:$BC$1048576,0),MATCH((CUADRO!Q$5&amp;$E545),'Hoja de Trabajo para listado'!$BC$151:$CB$151,0)),0)+IFERROR(INDEX('Hoja de Trabajo para listado'!$DE$153:$DG$274,MATCH($A545,'Hoja de Trabajo para listado'!$DE$153:$DE$1048576,0),MATCH((CUADRO!Q$5&amp;$E545),'Hoja de Trabajo para listado'!$DE$151:$DG$151,0)),0)+IFERROR(INDEX('Hoja de Trabajo para listado'!$CD$155:$DC$1048576,MATCH($A545,'Hoja de Trabajo para listado'!$CD$155:$CD$1048576,0),MATCH((CUADRO!Q$5&amp;$E545),'Hoja de Trabajo para listado'!$CD$151:$DC$151,0)),0)</f>
        <v>0</v>
      </c>
      <c r="R545" s="255">
        <f t="shared" ca="1" si="16"/>
        <v>0</v>
      </c>
      <c r="S545" s="262">
        <f ca="1">+R544+R545</f>
        <v>0</v>
      </c>
      <c r="T545" s="255">
        <f ca="1">+S545</f>
        <v>0</v>
      </c>
      <c r="U545" s="254">
        <f t="shared" si="17"/>
        <v>2</v>
      </c>
      <c r="V545" s="362" t="str">
        <f>+VLOOKUP(A545,bd_lista!$A$3:$E$590,5,FALSE)</f>
        <v>Gobiernos Autonomos Municipales</v>
      </c>
      <c r="W545" s="362"/>
      <c r="X545" s="254">
        <f>+VLOOKUP(A545,[2]Sheet1!$A$13:$D$744,4,FALSE)</f>
        <v>0</v>
      </c>
      <c r="Y545" s="254" t="e">
        <f>+VLOOKUP(X545,bd_lista!$A$3:$C$590,3,FALSE)</f>
        <v>#N/A</v>
      </c>
      <c r="Z545" s="314"/>
      <c r="AA545" s="315"/>
    </row>
    <row r="546" spans="1:27" customFormat="1" ht="27" hidden="1" customHeight="1">
      <c r="A546" s="32">
        <v>1249</v>
      </c>
      <c r="B546" s="306">
        <f>+A546</f>
        <v>1249</v>
      </c>
      <c r="C546" s="259" t="str">
        <f>+VLOOKUP(A546,bd_lista!$A$3:$C$590,3,FALSE)</f>
        <v>Gobierno Autónomo Municipal de Apolo</v>
      </c>
      <c r="D546" s="361" t="str">
        <f>+C546</f>
        <v>Gobierno Autónomo Municipal de Apolo</v>
      </c>
      <c r="E546" s="254" t="s">
        <v>1313</v>
      </c>
      <c r="F546" s="255">
        <f ca="1">+IFERROR(INDEX('Hoja de Trabajo para listado'!$A$155:$Z$1048576,MATCH($A546,'Hoja de Trabajo para listado'!$A$155:$A$1048576,0),MATCH((CUADRO!F$5&amp;$E546),'Hoja de Trabajo para listado'!$A$151:$Z$151,0)),0)+IFERROR(INDEX('Hoja de Trabajo para listado'!$AB$155:$BA$1048576,MATCH($A546,'Hoja de Trabajo para listado'!$AB$155:$AB$1048576,0),MATCH((CUADRO!F$5&amp;$E546),'Hoja de Trabajo para listado'!$AB$151:$BA$151,0)),0)+IFERROR(INDEX('Hoja de Trabajo para listado'!$BC$155:$CB$1048576,MATCH($A546,'Hoja de Trabajo para listado'!$BC$155:$BC$1048576,0),MATCH((CUADRO!F$5&amp;$E546),'Hoja de Trabajo para listado'!$BC$151:$CB$151,0)),0)+IFERROR(INDEX('Hoja de Trabajo para listado'!$DE$153:$DG$274,MATCH($A546,'Hoja de Trabajo para listado'!$DE$153:$DE$1048576,0),MATCH((CUADRO!F$5&amp;$E546),'Hoja de Trabajo para listado'!$DE$151:$DG$151,0)),0)+IFERROR(INDEX('Hoja de Trabajo para listado'!$CD$155:$DC$1048576,MATCH($A546,'Hoja de Trabajo para listado'!$CD$155:$CD$1048576,0),MATCH((CUADRO!F$5&amp;$E546),'Hoja de Trabajo para listado'!$CD$151:$DC$151,0)),0)</f>
        <v>0</v>
      </c>
      <c r="G546" s="255">
        <f ca="1">+IFERROR(INDEX('Hoja de Trabajo para listado'!$A$155:$Z$1048576,MATCH($A546,'Hoja de Trabajo para listado'!$A$155:$A$1048576,0),MATCH((CUADRO!G$5&amp;$E546),'Hoja de Trabajo para listado'!$A$151:$Z$151,0)),0)+IFERROR(INDEX('Hoja de Trabajo para listado'!$AB$155:$BA$1048576,MATCH($A546,'Hoja de Trabajo para listado'!$AB$155:$AB$1048576,0),MATCH((CUADRO!G$5&amp;$E546),'Hoja de Trabajo para listado'!$AB$151:$BA$151,0)),0)+IFERROR(INDEX('Hoja de Trabajo para listado'!$BC$155:$CB$1048576,MATCH($A546,'Hoja de Trabajo para listado'!$BC$155:$BC$1048576,0),MATCH((CUADRO!G$5&amp;$E546),'Hoja de Trabajo para listado'!$BC$151:$CB$151,0)),0)+IFERROR(INDEX('Hoja de Trabajo para listado'!$DE$153:$DG$274,MATCH($A546,'Hoja de Trabajo para listado'!$DE$153:$DE$1048576,0),MATCH((CUADRO!G$5&amp;$E546),'Hoja de Trabajo para listado'!$DE$151:$DG$151,0)),0)+IFERROR(INDEX('Hoja de Trabajo para listado'!$CD$155:$DC$1048576,MATCH($A546,'Hoja de Trabajo para listado'!$CD$155:$CD$1048576,0),MATCH((CUADRO!G$5&amp;$E546),'Hoja de Trabajo para listado'!$CD$151:$DC$151,0)),0)</f>
        <v>0</v>
      </c>
      <c r="H546" s="255">
        <f ca="1">+IFERROR(INDEX('Hoja de Trabajo para listado'!$A$155:$Z$1048576,MATCH($A546,'Hoja de Trabajo para listado'!$A$155:$A$1048576,0),MATCH((CUADRO!H$5&amp;$E546),'Hoja de Trabajo para listado'!$A$151:$Z$151,0)),0)+IFERROR(INDEX('Hoja de Trabajo para listado'!$AB$155:$BA$1048576,MATCH($A546,'Hoja de Trabajo para listado'!$AB$155:$AB$1048576,0),MATCH((CUADRO!H$5&amp;$E546),'Hoja de Trabajo para listado'!$AB$151:$BA$151,0)),0)+IFERROR(INDEX('Hoja de Trabajo para listado'!$BC$155:$CB$1048576,MATCH($A546,'Hoja de Trabajo para listado'!$BC$155:$BC$1048576,0),MATCH((CUADRO!H$5&amp;$E546),'Hoja de Trabajo para listado'!$BC$151:$CB$151,0)),0)+IFERROR(INDEX('Hoja de Trabajo para listado'!$DE$153:$DG$274,MATCH($A546,'Hoja de Trabajo para listado'!$DE$153:$DE$1048576,0),MATCH((CUADRO!H$5&amp;$E546),'Hoja de Trabajo para listado'!$DE$151:$DG$151,0)),0)+IFERROR(INDEX('Hoja de Trabajo para listado'!$CD$155:$DC$1048576,MATCH($A546,'Hoja de Trabajo para listado'!$CD$155:$CD$1048576,0),MATCH((CUADRO!H$5&amp;$E546),'Hoja de Trabajo para listado'!$CD$151:$DC$151,0)),0)</f>
        <v>0</v>
      </c>
      <c r="I546" s="255">
        <f ca="1">+IFERROR(INDEX('Hoja de Trabajo para listado'!$A$155:$Z$1048576,MATCH($A546,'Hoja de Trabajo para listado'!$A$155:$A$1048576,0),MATCH((CUADRO!I$5&amp;$E546),'Hoja de Trabajo para listado'!$A$151:$Z$151,0)),0)+IFERROR(INDEX('Hoja de Trabajo para listado'!$AB$155:$BA$1048576,MATCH($A546,'Hoja de Trabajo para listado'!$AB$155:$AB$1048576,0),MATCH((CUADRO!I$5&amp;$E546),'Hoja de Trabajo para listado'!$AB$151:$BA$151,0)),0)+IFERROR(INDEX('Hoja de Trabajo para listado'!$BC$155:$CB$1048576,MATCH($A546,'Hoja de Trabajo para listado'!$BC$155:$BC$1048576,0),MATCH((CUADRO!I$5&amp;$E546),'Hoja de Trabajo para listado'!$BC$151:$CB$151,0)),0)+IFERROR(INDEX('Hoja de Trabajo para listado'!$DE$153:$DG$274,MATCH($A546,'Hoja de Trabajo para listado'!$DE$153:$DE$1048576,0),MATCH((CUADRO!I$5&amp;$E546),'Hoja de Trabajo para listado'!$DE$151:$DG$151,0)),0)+IFERROR(INDEX('Hoja de Trabajo para listado'!$CD$155:$DC$1048576,MATCH($A546,'Hoja de Trabajo para listado'!$CD$155:$CD$1048576,0),MATCH((CUADRO!I$5&amp;$E546),'Hoja de Trabajo para listado'!$CD$151:$DC$151,0)),0)</f>
        <v>0</v>
      </c>
      <c r="J546" s="255">
        <f ca="1">+IFERROR(INDEX('Hoja de Trabajo para listado'!$A$155:$Z$1048576,MATCH($A546,'Hoja de Trabajo para listado'!$A$155:$A$1048576,0),MATCH((CUADRO!J$5&amp;$E546),'Hoja de Trabajo para listado'!$A$151:$Z$151,0)),0)+IFERROR(INDEX('Hoja de Trabajo para listado'!$AB$155:$BA$1048576,MATCH($A546,'Hoja de Trabajo para listado'!$AB$155:$AB$1048576,0),MATCH((CUADRO!J$5&amp;$E546),'Hoja de Trabajo para listado'!$AB$151:$BA$151,0)),0)+IFERROR(INDEX('Hoja de Trabajo para listado'!$BC$155:$CB$1048576,MATCH($A546,'Hoja de Trabajo para listado'!$BC$155:$BC$1048576,0),MATCH((CUADRO!J$5&amp;$E546),'Hoja de Trabajo para listado'!$BC$151:$CB$151,0)),0)+IFERROR(INDEX('Hoja de Trabajo para listado'!$DE$153:$DG$274,MATCH($A546,'Hoja de Trabajo para listado'!$DE$153:$DE$1048576,0),MATCH((CUADRO!J$5&amp;$E546),'Hoja de Trabajo para listado'!$DE$151:$DG$151,0)),0)+IFERROR(INDEX('Hoja de Trabajo para listado'!$CD$155:$DC$1048576,MATCH($A546,'Hoja de Trabajo para listado'!$CD$155:$CD$1048576,0),MATCH((CUADRO!J$5&amp;$E546),'Hoja de Trabajo para listado'!$CD$151:$DC$151,0)),0)</f>
        <v>0</v>
      </c>
      <c r="K546" s="255">
        <f ca="1">+IFERROR(INDEX('Hoja de Trabajo para listado'!$A$155:$Z$1048576,MATCH($A546,'Hoja de Trabajo para listado'!$A$155:$A$1048576,0),MATCH((CUADRO!K$5&amp;$E546),'Hoja de Trabajo para listado'!$A$151:$Z$151,0)),0)+IFERROR(INDEX('Hoja de Trabajo para listado'!$AB$155:$BA$1048576,MATCH($A546,'Hoja de Trabajo para listado'!$AB$155:$AB$1048576,0),MATCH((CUADRO!K$5&amp;$E546),'Hoja de Trabajo para listado'!$AB$151:$BA$151,0)),0)+IFERROR(INDEX('Hoja de Trabajo para listado'!$BC$155:$CB$1048576,MATCH($A546,'Hoja de Trabajo para listado'!$BC$155:$BC$1048576,0),MATCH((CUADRO!K$5&amp;$E546),'Hoja de Trabajo para listado'!$BC$151:$CB$151,0)),0)+IFERROR(INDEX('Hoja de Trabajo para listado'!$DE$153:$DG$274,MATCH($A546,'Hoja de Trabajo para listado'!$DE$153:$DE$1048576,0),MATCH((CUADRO!K$5&amp;$E546),'Hoja de Trabajo para listado'!$DE$151:$DG$151,0)),0)+IFERROR(INDEX('Hoja de Trabajo para listado'!$CD$155:$DC$1048576,MATCH($A546,'Hoja de Trabajo para listado'!$CD$155:$CD$1048576,0),MATCH((CUADRO!K$5&amp;$E546),'Hoja de Trabajo para listado'!$CD$151:$DC$151,0)),0)</f>
        <v>0</v>
      </c>
      <c r="L546" s="255">
        <f ca="1">+IFERROR(INDEX('Hoja de Trabajo para listado'!$A$155:$Z$1048576,MATCH($A546,'Hoja de Trabajo para listado'!$A$155:$A$1048576,0),MATCH((CUADRO!L$5&amp;$E546),'Hoja de Trabajo para listado'!$A$151:$Z$151,0)),0)+IFERROR(INDEX('Hoja de Trabajo para listado'!$AB$155:$BA$1048576,MATCH($A546,'Hoja de Trabajo para listado'!$AB$155:$AB$1048576,0),MATCH((CUADRO!L$5&amp;$E546),'Hoja de Trabajo para listado'!$AB$151:$BA$151,0)),0)+IFERROR(INDEX('Hoja de Trabajo para listado'!$BC$155:$CB$1048576,MATCH($A546,'Hoja de Trabajo para listado'!$BC$155:$BC$1048576,0),MATCH((CUADRO!L$5&amp;$E546),'Hoja de Trabajo para listado'!$BC$151:$CB$151,0)),0)+IFERROR(INDEX('Hoja de Trabajo para listado'!$DE$153:$DG$274,MATCH($A546,'Hoja de Trabajo para listado'!$DE$153:$DE$1048576,0),MATCH((CUADRO!L$5&amp;$E546),'Hoja de Trabajo para listado'!$DE$151:$DG$151,0)),0)+IFERROR(INDEX('Hoja de Trabajo para listado'!$CD$155:$DC$1048576,MATCH($A546,'Hoja de Trabajo para listado'!$CD$155:$CD$1048576,0),MATCH((CUADRO!L$5&amp;$E546),'Hoja de Trabajo para listado'!$CD$151:$DC$151,0)),0)</f>
        <v>0</v>
      </c>
      <c r="M546" s="255">
        <f ca="1">+IFERROR(INDEX('Hoja de Trabajo para listado'!$A$155:$Z$1048576,MATCH($A546,'Hoja de Trabajo para listado'!$A$155:$A$1048576,0),MATCH((CUADRO!M$5&amp;$E546),'Hoja de Trabajo para listado'!$A$151:$Z$151,0)),0)+IFERROR(INDEX('Hoja de Trabajo para listado'!$AB$155:$BA$1048576,MATCH($A546,'Hoja de Trabajo para listado'!$AB$155:$AB$1048576,0),MATCH((CUADRO!M$5&amp;$E546),'Hoja de Trabajo para listado'!$AB$151:$BA$151,0)),0)+IFERROR(INDEX('Hoja de Trabajo para listado'!$BC$155:$CB$1048576,MATCH($A546,'Hoja de Trabajo para listado'!$BC$155:$BC$1048576,0),MATCH((CUADRO!M$5&amp;$E546),'Hoja de Trabajo para listado'!$BC$151:$CB$151,0)),0)+IFERROR(INDEX('Hoja de Trabajo para listado'!$DE$153:$DG$274,MATCH($A546,'Hoja de Trabajo para listado'!$DE$153:$DE$1048576,0),MATCH((CUADRO!M$5&amp;$E546),'Hoja de Trabajo para listado'!$DE$151:$DG$151,0)),0)+IFERROR(INDEX('Hoja de Trabajo para listado'!$CD$155:$DC$1048576,MATCH($A546,'Hoja de Trabajo para listado'!$CD$155:$CD$1048576,0),MATCH((CUADRO!M$5&amp;$E546),'Hoja de Trabajo para listado'!$CD$151:$DC$151,0)),0)</f>
        <v>0</v>
      </c>
      <c r="N546" s="255">
        <f ca="1">+IFERROR(INDEX('Hoja de Trabajo para listado'!$A$155:$Z$1048576,MATCH($A546,'Hoja de Trabajo para listado'!$A$155:$A$1048576,0),MATCH((CUADRO!N$5&amp;$E546),'Hoja de Trabajo para listado'!$A$151:$Z$151,0)),0)+IFERROR(INDEX('Hoja de Trabajo para listado'!$AB$155:$BA$1048576,MATCH($A546,'Hoja de Trabajo para listado'!$AB$155:$AB$1048576,0),MATCH((CUADRO!N$5&amp;$E546),'Hoja de Trabajo para listado'!$AB$151:$BA$151,0)),0)+IFERROR(INDEX('Hoja de Trabajo para listado'!$BC$155:$CB$1048576,MATCH($A546,'Hoja de Trabajo para listado'!$BC$155:$BC$1048576,0),MATCH((CUADRO!N$5&amp;$E546),'Hoja de Trabajo para listado'!$BC$151:$CB$151,0)),0)+IFERROR(INDEX('Hoja de Trabajo para listado'!$DE$153:$DG$274,MATCH($A546,'Hoja de Trabajo para listado'!$DE$153:$DE$1048576,0),MATCH((CUADRO!N$5&amp;$E546),'Hoja de Trabajo para listado'!$DE$151:$DG$151,0)),0)+IFERROR(INDEX('Hoja de Trabajo para listado'!$CD$155:$DC$1048576,MATCH($A546,'Hoja de Trabajo para listado'!$CD$155:$CD$1048576,0),MATCH((CUADRO!N$5&amp;$E546),'Hoja de Trabajo para listado'!$CD$151:$DC$151,0)),0)</f>
        <v>0</v>
      </c>
      <c r="O546" s="255">
        <f ca="1">+IFERROR(INDEX('Hoja de Trabajo para listado'!$A$155:$Z$1048576,MATCH($A546,'Hoja de Trabajo para listado'!$A$155:$A$1048576,0),MATCH((CUADRO!O$5&amp;$E546),'Hoja de Trabajo para listado'!$A$151:$Z$151,0)),0)+IFERROR(INDEX('Hoja de Trabajo para listado'!$AB$155:$BA$1048576,MATCH($A546,'Hoja de Trabajo para listado'!$AB$155:$AB$1048576,0),MATCH((CUADRO!O$5&amp;$E546),'Hoja de Trabajo para listado'!$AB$151:$BA$151,0)),0)+IFERROR(INDEX('Hoja de Trabajo para listado'!$BC$155:$CB$1048576,MATCH($A546,'Hoja de Trabajo para listado'!$BC$155:$BC$1048576,0),MATCH((CUADRO!O$5&amp;$E546),'Hoja de Trabajo para listado'!$BC$151:$CB$151,0)),0)+IFERROR(INDEX('Hoja de Trabajo para listado'!$DE$153:$DG$274,MATCH($A546,'Hoja de Trabajo para listado'!$DE$153:$DE$1048576,0),MATCH((CUADRO!O$5&amp;$E546),'Hoja de Trabajo para listado'!$DE$151:$DG$151,0)),0)+IFERROR(INDEX('Hoja de Trabajo para listado'!$CD$155:$DC$1048576,MATCH($A546,'Hoja de Trabajo para listado'!$CD$155:$CD$1048576,0),MATCH((CUADRO!O$5&amp;$E546),'Hoja de Trabajo para listado'!$CD$151:$DC$151,0)),0)</f>
        <v>0</v>
      </c>
      <c r="P546" s="255">
        <f ca="1">+IFERROR(INDEX('Hoja de Trabajo para listado'!$A$155:$Z$1048576,MATCH($A546,'Hoja de Trabajo para listado'!$A$155:$A$1048576,0),MATCH((CUADRO!P$5&amp;$E546),'Hoja de Trabajo para listado'!$A$151:$Z$151,0)),0)+IFERROR(INDEX('Hoja de Trabajo para listado'!$AB$155:$BA$1048576,MATCH($A546,'Hoja de Trabajo para listado'!$AB$155:$AB$1048576,0),MATCH((CUADRO!P$5&amp;$E546),'Hoja de Trabajo para listado'!$AB$151:$BA$151,0)),0)+IFERROR(INDEX('Hoja de Trabajo para listado'!$BC$155:$CB$1048576,MATCH($A546,'Hoja de Trabajo para listado'!$BC$155:$BC$1048576,0),MATCH((CUADRO!P$5&amp;$E546),'Hoja de Trabajo para listado'!$BC$151:$CB$151,0)),0)+IFERROR(INDEX('Hoja de Trabajo para listado'!$DE$153:$DG$274,MATCH($A546,'Hoja de Trabajo para listado'!$DE$153:$DE$1048576,0),MATCH((CUADRO!P$5&amp;$E546),'Hoja de Trabajo para listado'!$DE$151:$DG$151,0)),0)+IFERROR(INDEX('Hoja de Trabajo para listado'!$CD$155:$DC$1048576,MATCH($A546,'Hoja de Trabajo para listado'!$CD$155:$CD$1048576,0),MATCH((CUADRO!P$5&amp;$E546),'Hoja de Trabajo para listado'!$CD$151:$DC$151,0)),0)</f>
        <v>0</v>
      </c>
      <c r="Q546" s="255">
        <f ca="1">+IFERROR(INDEX('Hoja de Trabajo para listado'!$A$155:$Z$1048576,MATCH($A546,'Hoja de Trabajo para listado'!$A$155:$A$1048576,0),MATCH((CUADRO!Q$5&amp;$E546),'Hoja de Trabajo para listado'!$A$151:$Z$151,0)),0)+IFERROR(INDEX('Hoja de Trabajo para listado'!$AB$155:$BA$1048576,MATCH($A546,'Hoja de Trabajo para listado'!$AB$155:$AB$1048576,0),MATCH((CUADRO!Q$5&amp;$E546),'Hoja de Trabajo para listado'!$AB$151:$BA$151,0)),0)+IFERROR(INDEX('Hoja de Trabajo para listado'!$BC$155:$CB$1048576,MATCH($A546,'Hoja de Trabajo para listado'!$BC$155:$BC$1048576,0),MATCH((CUADRO!Q$5&amp;$E546),'Hoja de Trabajo para listado'!$BC$151:$CB$151,0)),0)+IFERROR(INDEX('Hoja de Trabajo para listado'!$DE$153:$DG$274,MATCH($A546,'Hoja de Trabajo para listado'!$DE$153:$DE$1048576,0),MATCH((CUADRO!Q$5&amp;$E546),'Hoja de Trabajo para listado'!$DE$151:$DG$151,0)),0)+IFERROR(INDEX('Hoja de Trabajo para listado'!$CD$155:$DC$1048576,MATCH($A546,'Hoja de Trabajo para listado'!$CD$155:$CD$1048576,0),MATCH((CUADRO!Q$5&amp;$E546),'Hoja de Trabajo para listado'!$CD$151:$DC$151,0)),0)</f>
        <v>0</v>
      </c>
      <c r="R546" s="255">
        <f t="shared" ca="1" si="16"/>
        <v>0</v>
      </c>
      <c r="S546" s="262"/>
      <c r="T546" s="255">
        <f ca="1">+T547</f>
        <v>0</v>
      </c>
      <c r="U546" s="254">
        <f t="shared" si="17"/>
        <v>1</v>
      </c>
      <c r="V546" s="362" t="str">
        <f>+VLOOKUP(A546,bd_lista!$A$3:$E$590,5,FALSE)</f>
        <v>Gobiernos Autonomos Municipales</v>
      </c>
      <c r="W546" s="361" t="str">
        <f>+V546</f>
        <v>Gobiernos Autonomos Municipales</v>
      </c>
      <c r="X546" s="254">
        <f>+VLOOKUP(A546,[2]Sheet1!$A$13:$D$744,4,FALSE)</f>
        <v>0</v>
      </c>
      <c r="Y546" s="254" t="e">
        <f>+VLOOKUP(X546,bd_lista!$A$3:$C$590,3,FALSE)</f>
        <v>#N/A</v>
      </c>
      <c r="Z546" s="316">
        <f>+X546</f>
        <v>0</v>
      </c>
      <c r="AA546" s="317" t="e">
        <f>+Y546</f>
        <v>#N/A</v>
      </c>
    </row>
    <row r="547" spans="1:27" customFormat="1" ht="27" hidden="1" customHeight="1">
      <c r="A547" s="32">
        <v>1249</v>
      </c>
      <c r="B547" s="307"/>
      <c r="C547" s="259" t="str">
        <f>+VLOOKUP(A547,bd_lista!$A$3:$C$590,3,FALSE)</f>
        <v>Gobierno Autónomo Municipal de Apolo</v>
      </c>
      <c r="D547" s="362"/>
      <c r="E547" s="256" t="s">
        <v>1314</v>
      </c>
      <c r="F547" s="255">
        <f ca="1">+IFERROR(INDEX('Hoja de Trabajo para listado'!$A$155:$Z$1048576,MATCH($A547,'Hoja de Trabajo para listado'!$A$155:$A$1048576,0),MATCH((CUADRO!F$5&amp;$E547),'Hoja de Trabajo para listado'!$A$151:$Z$151,0)),0)+IFERROR(INDEX('Hoja de Trabajo para listado'!$AB$155:$BA$1048576,MATCH($A547,'Hoja de Trabajo para listado'!$AB$155:$AB$1048576,0),MATCH((CUADRO!F$5&amp;$E547),'Hoja de Trabajo para listado'!$AB$151:$BA$151,0)),0)+IFERROR(INDEX('Hoja de Trabajo para listado'!$BC$155:$CB$1048576,MATCH($A547,'Hoja de Trabajo para listado'!$BC$155:$BC$1048576,0),MATCH((CUADRO!F$5&amp;$E547),'Hoja de Trabajo para listado'!$BC$151:$CB$151,0)),0)+IFERROR(INDEX('Hoja de Trabajo para listado'!$DE$153:$DG$274,MATCH($A547,'Hoja de Trabajo para listado'!$DE$153:$DE$1048576,0),MATCH((CUADRO!F$5&amp;$E547),'Hoja de Trabajo para listado'!$DE$151:$DG$151,0)),0)+IFERROR(INDEX('Hoja de Trabajo para listado'!$CD$155:$DC$1048576,MATCH($A547,'Hoja de Trabajo para listado'!$CD$155:$CD$1048576,0),MATCH((CUADRO!F$5&amp;$E547),'Hoja de Trabajo para listado'!$CD$151:$DC$151,0)),0)</f>
        <v>0</v>
      </c>
      <c r="G547" s="255">
        <f ca="1">+IFERROR(INDEX('Hoja de Trabajo para listado'!$A$155:$Z$1048576,MATCH($A547,'Hoja de Trabajo para listado'!$A$155:$A$1048576,0),MATCH((CUADRO!G$5&amp;$E547),'Hoja de Trabajo para listado'!$A$151:$Z$151,0)),0)+IFERROR(INDEX('Hoja de Trabajo para listado'!$AB$155:$BA$1048576,MATCH($A547,'Hoja de Trabajo para listado'!$AB$155:$AB$1048576,0),MATCH((CUADRO!G$5&amp;$E547),'Hoja de Trabajo para listado'!$AB$151:$BA$151,0)),0)+IFERROR(INDEX('Hoja de Trabajo para listado'!$BC$155:$CB$1048576,MATCH($A547,'Hoja de Trabajo para listado'!$BC$155:$BC$1048576,0),MATCH((CUADRO!G$5&amp;$E547),'Hoja de Trabajo para listado'!$BC$151:$CB$151,0)),0)+IFERROR(INDEX('Hoja de Trabajo para listado'!$DE$153:$DG$274,MATCH($A547,'Hoja de Trabajo para listado'!$DE$153:$DE$1048576,0),MATCH((CUADRO!G$5&amp;$E547),'Hoja de Trabajo para listado'!$DE$151:$DG$151,0)),0)+IFERROR(INDEX('Hoja de Trabajo para listado'!$CD$155:$DC$1048576,MATCH($A547,'Hoja de Trabajo para listado'!$CD$155:$CD$1048576,0),MATCH((CUADRO!G$5&amp;$E547),'Hoja de Trabajo para listado'!$CD$151:$DC$151,0)),0)</f>
        <v>0</v>
      </c>
      <c r="H547" s="255">
        <f ca="1">+IFERROR(INDEX('Hoja de Trabajo para listado'!$A$155:$Z$1048576,MATCH($A547,'Hoja de Trabajo para listado'!$A$155:$A$1048576,0),MATCH((CUADRO!H$5&amp;$E547),'Hoja de Trabajo para listado'!$A$151:$Z$151,0)),0)+IFERROR(INDEX('Hoja de Trabajo para listado'!$AB$155:$BA$1048576,MATCH($A547,'Hoja de Trabajo para listado'!$AB$155:$AB$1048576,0),MATCH((CUADRO!H$5&amp;$E547),'Hoja de Trabajo para listado'!$AB$151:$BA$151,0)),0)+IFERROR(INDEX('Hoja de Trabajo para listado'!$BC$155:$CB$1048576,MATCH($A547,'Hoja de Trabajo para listado'!$BC$155:$BC$1048576,0),MATCH((CUADRO!H$5&amp;$E547),'Hoja de Trabajo para listado'!$BC$151:$CB$151,0)),0)+IFERROR(INDEX('Hoja de Trabajo para listado'!$DE$153:$DG$274,MATCH($A547,'Hoja de Trabajo para listado'!$DE$153:$DE$1048576,0),MATCH((CUADRO!H$5&amp;$E547),'Hoja de Trabajo para listado'!$DE$151:$DG$151,0)),0)+IFERROR(INDEX('Hoja de Trabajo para listado'!$CD$155:$DC$1048576,MATCH($A547,'Hoja de Trabajo para listado'!$CD$155:$CD$1048576,0),MATCH((CUADRO!H$5&amp;$E547),'Hoja de Trabajo para listado'!$CD$151:$DC$151,0)),0)</f>
        <v>0</v>
      </c>
      <c r="I547" s="255">
        <f ca="1">+IFERROR(INDEX('Hoja de Trabajo para listado'!$A$155:$Z$1048576,MATCH($A547,'Hoja de Trabajo para listado'!$A$155:$A$1048576,0),MATCH((CUADRO!I$5&amp;$E547),'Hoja de Trabajo para listado'!$A$151:$Z$151,0)),0)+IFERROR(INDEX('Hoja de Trabajo para listado'!$AB$155:$BA$1048576,MATCH($A547,'Hoja de Trabajo para listado'!$AB$155:$AB$1048576,0),MATCH((CUADRO!I$5&amp;$E547),'Hoja de Trabajo para listado'!$AB$151:$BA$151,0)),0)+IFERROR(INDEX('Hoja de Trabajo para listado'!$BC$155:$CB$1048576,MATCH($A547,'Hoja de Trabajo para listado'!$BC$155:$BC$1048576,0),MATCH((CUADRO!I$5&amp;$E547),'Hoja de Trabajo para listado'!$BC$151:$CB$151,0)),0)+IFERROR(INDEX('Hoja de Trabajo para listado'!$DE$153:$DG$274,MATCH($A547,'Hoja de Trabajo para listado'!$DE$153:$DE$1048576,0),MATCH((CUADRO!I$5&amp;$E547),'Hoja de Trabajo para listado'!$DE$151:$DG$151,0)),0)+IFERROR(INDEX('Hoja de Trabajo para listado'!$CD$155:$DC$1048576,MATCH($A547,'Hoja de Trabajo para listado'!$CD$155:$CD$1048576,0),MATCH((CUADRO!I$5&amp;$E547),'Hoja de Trabajo para listado'!$CD$151:$DC$151,0)),0)</f>
        <v>0</v>
      </c>
      <c r="J547" s="255">
        <f ca="1">+IFERROR(INDEX('Hoja de Trabajo para listado'!$A$155:$Z$1048576,MATCH($A547,'Hoja de Trabajo para listado'!$A$155:$A$1048576,0),MATCH((CUADRO!J$5&amp;$E547),'Hoja de Trabajo para listado'!$A$151:$Z$151,0)),0)+IFERROR(INDEX('Hoja de Trabajo para listado'!$AB$155:$BA$1048576,MATCH($A547,'Hoja de Trabajo para listado'!$AB$155:$AB$1048576,0),MATCH((CUADRO!J$5&amp;$E547),'Hoja de Trabajo para listado'!$AB$151:$BA$151,0)),0)+IFERROR(INDEX('Hoja de Trabajo para listado'!$BC$155:$CB$1048576,MATCH($A547,'Hoja de Trabajo para listado'!$BC$155:$BC$1048576,0),MATCH((CUADRO!J$5&amp;$E547),'Hoja de Trabajo para listado'!$BC$151:$CB$151,0)),0)+IFERROR(INDEX('Hoja de Trabajo para listado'!$DE$153:$DG$274,MATCH($A547,'Hoja de Trabajo para listado'!$DE$153:$DE$1048576,0),MATCH((CUADRO!J$5&amp;$E547),'Hoja de Trabajo para listado'!$DE$151:$DG$151,0)),0)+IFERROR(INDEX('Hoja de Trabajo para listado'!$CD$155:$DC$1048576,MATCH($A547,'Hoja de Trabajo para listado'!$CD$155:$CD$1048576,0),MATCH((CUADRO!J$5&amp;$E547),'Hoja de Trabajo para listado'!$CD$151:$DC$151,0)),0)</f>
        <v>0</v>
      </c>
      <c r="K547" s="255">
        <f ca="1">+IFERROR(INDEX('Hoja de Trabajo para listado'!$A$155:$Z$1048576,MATCH($A547,'Hoja de Trabajo para listado'!$A$155:$A$1048576,0),MATCH((CUADRO!K$5&amp;$E547),'Hoja de Trabajo para listado'!$A$151:$Z$151,0)),0)+IFERROR(INDEX('Hoja de Trabajo para listado'!$AB$155:$BA$1048576,MATCH($A547,'Hoja de Trabajo para listado'!$AB$155:$AB$1048576,0),MATCH((CUADRO!K$5&amp;$E547),'Hoja de Trabajo para listado'!$AB$151:$BA$151,0)),0)+IFERROR(INDEX('Hoja de Trabajo para listado'!$BC$155:$CB$1048576,MATCH($A547,'Hoja de Trabajo para listado'!$BC$155:$BC$1048576,0),MATCH((CUADRO!K$5&amp;$E547),'Hoja de Trabajo para listado'!$BC$151:$CB$151,0)),0)+IFERROR(INDEX('Hoja de Trabajo para listado'!$DE$153:$DG$274,MATCH($A547,'Hoja de Trabajo para listado'!$DE$153:$DE$1048576,0),MATCH((CUADRO!K$5&amp;$E547),'Hoja de Trabajo para listado'!$DE$151:$DG$151,0)),0)+IFERROR(INDEX('Hoja de Trabajo para listado'!$CD$155:$DC$1048576,MATCH($A547,'Hoja de Trabajo para listado'!$CD$155:$CD$1048576,0),MATCH((CUADRO!K$5&amp;$E547),'Hoja de Trabajo para listado'!$CD$151:$DC$151,0)),0)</f>
        <v>0</v>
      </c>
      <c r="L547" s="255">
        <f ca="1">+IFERROR(INDEX('Hoja de Trabajo para listado'!$A$155:$Z$1048576,MATCH($A547,'Hoja de Trabajo para listado'!$A$155:$A$1048576,0),MATCH((CUADRO!L$5&amp;$E547),'Hoja de Trabajo para listado'!$A$151:$Z$151,0)),0)+IFERROR(INDEX('Hoja de Trabajo para listado'!$AB$155:$BA$1048576,MATCH($A547,'Hoja de Trabajo para listado'!$AB$155:$AB$1048576,0),MATCH((CUADRO!L$5&amp;$E547),'Hoja de Trabajo para listado'!$AB$151:$BA$151,0)),0)+IFERROR(INDEX('Hoja de Trabajo para listado'!$BC$155:$CB$1048576,MATCH($A547,'Hoja de Trabajo para listado'!$BC$155:$BC$1048576,0),MATCH((CUADRO!L$5&amp;$E547),'Hoja de Trabajo para listado'!$BC$151:$CB$151,0)),0)+IFERROR(INDEX('Hoja de Trabajo para listado'!$DE$153:$DG$274,MATCH($A547,'Hoja de Trabajo para listado'!$DE$153:$DE$1048576,0),MATCH((CUADRO!L$5&amp;$E547),'Hoja de Trabajo para listado'!$DE$151:$DG$151,0)),0)+IFERROR(INDEX('Hoja de Trabajo para listado'!$CD$155:$DC$1048576,MATCH($A547,'Hoja de Trabajo para listado'!$CD$155:$CD$1048576,0),MATCH((CUADRO!L$5&amp;$E547),'Hoja de Trabajo para listado'!$CD$151:$DC$151,0)),0)</f>
        <v>0</v>
      </c>
      <c r="M547" s="255">
        <f ca="1">+IFERROR(INDEX('Hoja de Trabajo para listado'!$A$155:$Z$1048576,MATCH($A547,'Hoja de Trabajo para listado'!$A$155:$A$1048576,0),MATCH((CUADRO!M$5&amp;$E547),'Hoja de Trabajo para listado'!$A$151:$Z$151,0)),0)+IFERROR(INDEX('Hoja de Trabajo para listado'!$AB$155:$BA$1048576,MATCH($A547,'Hoja de Trabajo para listado'!$AB$155:$AB$1048576,0),MATCH((CUADRO!M$5&amp;$E547),'Hoja de Trabajo para listado'!$AB$151:$BA$151,0)),0)+IFERROR(INDEX('Hoja de Trabajo para listado'!$BC$155:$CB$1048576,MATCH($A547,'Hoja de Trabajo para listado'!$BC$155:$BC$1048576,0),MATCH((CUADRO!M$5&amp;$E547),'Hoja de Trabajo para listado'!$BC$151:$CB$151,0)),0)+IFERROR(INDEX('Hoja de Trabajo para listado'!$DE$153:$DG$274,MATCH($A547,'Hoja de Trabajo para listado'!$DE$153:$DE$1048576,0),MATCH((CUADRO!M$5&amp;$E547),'Hoja de Trabajo para listado'!$DE$151:$DG$151,0)),0)+IFERROR(INDEX('Hoja de Trabajo para listado'!$CD$155:$DC$1048576,MATCH($A547,'Hoja de Trabajo para listado'!$CD$155:$CD$1048576,0),MATCH((CUADRO!M$5&amp;$E547),'Hoja de Trabajo para listado'!$CD$151:$DC$151,0)),0)</f>
        <v>0</v>
      </c>
      <c r="N547" s="255">
        <f ca="1">+IFERROR(INDEX('Hoja de Trabajo para listado'!$A$155:$Z$1048576,MATCH($A547,'Hoja de Trabajo para listado'!$A$155:$A$1048576,0),MATCH((CUADRO!N$5&amp;$E547),'Hoja de Trabajo para listado'!$A$151:$Z$151,0)),0)+IFERROR(INDEX('Hoja de Trabajo para listado'!$AB$155:$BA$1048576,MATCH($A547,'Hoja de Trabajo para listado'!$AB$155:$AB$1048576,0),MATCH((CUADRO!N$5&amp;$E547),'Hoja de Trabajo para listado'!$AB$151:$BA$151,0)),0)+IFERROR(INDEX('Hoja de Trabajo para listado'!$BC$155:$CB$1048576,MATCH($A547,'Hoja de Trabajo para listado'!$BC$155:$BC$1048576,0),MATCH((CUADRO!N$5&amp;$E547),'Hoja de Trabajo para listado'!$BC$151:$CB$151,0)),0)+IFERROR(INDEX('Hoja de Trabajo para listado'!$DE$153:$DG$274,MATCH($A547,'Hoja de Trabajo para listado'!$DE$153:$DE$1048576,0),MATCH((CUADRO!N$5&amp;$E547),'Hoja de Trabajo para listado'!$DE$151:$DG$151,0)),0)+IFERROR(INDEX('Hoja de Trabajo para listado'!$CD$155:$DC$1048576,MATCH($A547,'Hoja de Trabajo para listado'!$CD$155:$CD$1048576,0),MATCH((CUADRO!N$5&amp;$E547),'Hoja de Trabajo para listado'!$CD$151:$DC$151,0)),0)</f>
        <v>0</v>
      </c>
      <c r="O547" s="255">
        <f ca="1">+IFERROR(INDEX('Hoja de Trabajo para listado'!$A$155:$Z$1048576,MATCH($A547,'Hoja de Trabajo para listado'!$A$155:$A$1048576,0),MATCH((CUADRO!O$5&amp;$E547),'Hoja de Trabajo para listado'!$A$151:$Z$151,0)),0)+IFERROR(INDEX('Hoja de Trabajo para listado'!$AB$155:$BA$1048576,MATCH($A547,'Hoja de Trabajo para listado'!$AB$155:$AB$1048576,0),MATCH((CUADRO!O$5&amp;$E547),'Hoja de Trabajo para listado'!$AB$151:$BA$151,0)),0)+IFERROR(INDEX('Hoja de Trabajo para listado'!$BC$155:$CB$1048576,MATCH($A547,'Hoja de Trabajo para listado'!$BC$155:$BC$1048576,0),MATCH((CUADRO!O$5&amp;$E547),'Hoja de Trabajo para listado'!$BC$151:$CB$151,0)),0)+IFERROR(INDEX('Hoja de Trabajo para listado'!$DE$153:$DG$274,MATCH($A547,'Hoja de Trabajo para listado'!$DE$153:$DE$1048576,0),MATCH((CUADRO!O$5&amp;$E547),'Hoja de Trabajo para listado'!$DE$151:$DG$151,0)),0)+IFERROR(INDEX('Hoja de Trabajo para listado'!$CD$155:$DC$1048576,MATCH($A547,'Hoja de Trabajo para listado'!$CD$155:$CD$1048576,0),MATCH((CUADRO!O$5&amp;$E547),'Hoja de Trabajo para listado'!$CD$151:$DC$151,0)),0)</f>
        <v>0</v>
      </c>
      <c r="P547" s="255">
        <f ca="1">+IFERROR(INDEX('Hoja de Trabajo para listado'!$A$155:$Z$1048576,MATCH($A547,'Hoja de Trabajo para listado'!$A$155:$A$1048576,0),MATCH((CUADRO!P$5&amp;$E547),'Hoja de Trabajo para listado'!$A$151:$Z$151,0)),0)+IFERROR(INDEX('Hoja de Trabajo para listado'!$AB$155:$BA$1048576,MATCH($A547,'Hoja de Trabajo para listado'!$AB$155:$AB$1048576,0),MATCH((CUADRO!P$5&amp;$E547),'Hoja de Trabajo para listado'!$AB$151:$BA$151,0)),0)+IFERROR(INDEX('Hoja de Trabajo para listado'!$BC$155:$CB$1048576,MATCH($A547,'Hoja de Trabajo para listado'!$BC$155:$BC$1048576,0),MATCH((CUADRO!P$5&amp;$E547),'Hoja de Trabajo para listado'!$BC$151:$CB$151,0)),0)+IFERROR(INDEX('Hoja de Trabajo para listado'!$DE$153:$DG$274,MATCH($A547,'Hoja de Trabajo para listado'!$DE$153:$DE$1048576,0),MATCH((CUADRO!P$5&amp;$E547),'Hoja de Trabajo para listado'!$DE$151:$DG$151,0)),0)+IFERROR(INDEX('Hoja de Trabajo para listado'!$CD$155:$DC$1048576,MATCH($A547,'Hoja de Trabajo para listado'!$CD$155:$CD$1048576,0),MATCH((CUADRO!P$5&amp;$E547),'Hoja de Trabajo para listado'!$CD$151:$DC$151,0)),0)</f>
        <v>0</v>
      </c>
      <c r="Q547" s="255">
        <f ca="1">+IFERROR(INDEX('Hoja de Trabajo para listado'!$A$155:$Z$1048576,MATCH($A547,'Hoja de Trabajo para listado'!$A$155:$A$1048576,0),MATCH((CUADRO!Q$5&amp;$E547),'Hoja de Trabajo para listado'!$A$151:$Z$151,0)),0)+IFERROR(INDEX('Hoja de Trabajo para listado'!$AB$155:$BA$1048576,MATCH($A547,'Hoja de Trabajo para listado'!$AB$155:$AB$1048576,0),MATCH((CUADRO!Q$5&amp;$E547),'Hoja de Trabajo para listado'!$AB$151:$BA$151,0)),0)+IFERROR(INDEX('Hoja de Trabajo para listado'!$BC$155:$CB$1048576,MATCH($A547,'Hoja de Trabajo para listado'!$BC$155:$BC$1048576,0),MATCH((CUADRO!Q$5&amp;$E547),'Hoja de Trabajo para listado'!$BC$151:$CB$151,0)),0)+IFERROR(INDEX('Hoja de Trabajo para listado'!$DE$153:$DG$274,MATCH($A547,'Hoja de Trabajo para listado'!$DE$153:$DE$1048576,0),MATCH((CUADRO!Q$5&amp;$E547),'Hoja de Trabajo para listado'!$DE$151:$DG$151,0)),0)+IFERROR(INDEX('Hoja de Trabajo para listado'!$CD$155:$DC$1048576,MATCH($A547,'Hoja de Trabajo para listado'!$CD$155:$CD$1048576,0),MATCH((CUADRO!Q$5&amp;$E547),'Hoja de Trabajo para listado'!$CD$151:$DC$151,0)),0)</f>
        <v>0</v>
      </c>
      <c r="R547" s="255">
        <f t="shared" ca="1" si="16"/>
        <v>0</v>
      </c>
      <c r="S547" s="262">
        <f ca="1">+R546+R547</f>
        <v>0</v>
      </c>
      <c r="T547" s="255">
        <f ca="1">+S547</f>
        <v>0</v>
      </c>
      <c r="U547" s="254">
        <f t="shared" si="17"/>
        <v>2</v>
      </c>
      <c r="V547" s="362" t="str">
        <f>+VLOOKUP(A547,bd_lista!$A$3:$E$590,5,FALSE)</f>
        <v>Gobiernos Autonomos Municipales</v>
      </c>
      <c r="W547" s="362"/>
      <c r="X547" s="254">
        <f>+VLOOKUP(A547,[2]Sheet1!$A$13:$D$744,4,FALSE)</f>
        <v>0</v>
      </c>
      <c r="Y547" s="254" t="e">
        <f>+VLOOKUP(X547,bd_lista!$A$3:$C$590,3,FALSE)</f>
        <v>#N/A</v>
      </c>
      <c r="Z547" s="314"/>
      <c r="AA547" s="315"/>
    </row>
    <row r="548" spans="1:27" customFormat="1" ht="15" hidden="1" customHeight="1">
      <c r="A548" s="32">
        <v>1251</v>
      </c>
      <c r="B548" s="306">
        <f>+A548</f>
        <v>1251</v>
      </c>
      <c r="C548" s="259" t="str">
        <f>+VLOOKUP(A548,bd_lista!$A$3:$C$590,3,FALSE)</f>
        <v>Gobierno Autónomo Municipal de Luribay</v>
      </c>
      <c r="D548" s="361" t="str">
        <f>+C548</f>
        <v>Gobierno Autónomo Municipal de Luribay</v>
      </c>
      <c r="E548" s="254" t="s">
        <v>1313</v>
      </c>
      <c r="F548" s="255">
        <f ca="1">+IFERROR(INDEX('Hoja de Trabajo para listado'!$A$155:$Z$1048576,MATCH($A548,'Hoja de Trabajo para listado'!$A$155:$A$1048576,0),MATCH((CUADRO!F$5&amp;$E548),'Hoja de Trabajo para listado'!$A$151:$Z$151,0)),0)+IFERROR(INDEX('Hoja de Trabajo para listado'!$AB$155:$BA$1048576,MATCH($A548,'Hoja de Trabajo para listado'!$AB$155:$AB$1048576,0),MATCH((CUADRO!F$5&amp;$E548),'Hoja de Trabajo para listado'!$AB$151:$BA$151,0)),0)+IFERROR(INDEX('Hoja de Trabajo para listado'!$BC$155:$CB$1048576,MATCH($A548,'Hoja de Trabajo para listado'!$BC$155:$BC$1048576,0),MATCH((CUADRO!F$5&amp;$E548),'Hoja de Trabajo para listado'!$BC$151:$CB$151,0)),0)+IFERROR(INDEX('Hoja de Trabajo para listado'!$DE$153:$DG$274,MATCH($A548,'Hoja de Trabajo para listado'!$DE$153:$DE$1048576,0),MATCH((CUADRO!F$5&amp;$E548),'Hoja de Trabajo para listado'!$DE$151:$DG$151,0)),0)+IFERROR(INDEX('Hoja de Trabajo para listado'!$CD$155:$DC$1048576,MATCH($A548,'Hoja de Trabajo para listado'!$CD$155:$CD$1048576,0),MATCH((CUADRO!F$5&amp;$E548),'Hoja de Trabajo para listado'!$CD$151:$DC$151,0)),0)</f>
        <v>0</v>
      </c>
      <c r="G548" s="255">
        <f ca="1">+IFERROR(INDEX('Hoja de Trabajo para listado'!$A$155:$Z$1048576,MATCH($A548,'Hoja de Trabajo para listado'!$A$155:$A$1048576,0),MATCH((CUADRO!G$5&amp;$E548),'Hoja de Trabajo para listado'!$A$151:$Z$151,0)),0)+IFERROR(INDEX('Hoja de Trabajo para listado'!$AB$155:$BA$1048576,MATCH($A548,'Hoja de Trabajo para listado'!$AB$155:$AB$1048576,0),MATCH((CUADRO!G$5&amp;$E548),'Hoja de Trabajo para listado'!$AB$151:$BA$151,0)),0)+IFERROR(INDEX('Hoja de Trabajo para listado'!$BC$155:$CB$1048576,MATCH($A548,'Hoja de Trabajo para listado'!$BC$155:$BC$1048576,0),MATCH((CUADRO!G$5&amp;$E548),'Hoja de Trabajo para listado'!$BC$151:$CB$151,0)),0)+IFERROR(INDEX('Hoja de Trabajo para listado'!$DE$153:$DG$274,MATCH($A548,'Hoja de Trabajo para listado'!$DE$153:$DE$1048576,0),MATCH((CUADRO!G$5&amp;$E548),'Hoja de Trabajo para listado'!$DE$151:$DG$151,0)),0)+IFERROR(INDEX('Hoja de Trabajo para listado'!$CD$155:$DC$1048576,MATCH($A548,'Hoja de Trabajo para listado'!$CD$155:$CD$1048576,0),MATCH((CUADRO!G$5&amp;$E548),'Hoja de Trabajo para listado'!$CD$151:$DC$151,0)),0)</f>
        <v>0</v>
      </c>
      <c r="H548" s="255">
        <f ca="1">+IFERROR(INDEX('Hoja de Trabajo para listado'!$A$155:$Z$1048576,MATCH($A548,'Hoja de Trabajo para listado'!$A$155:$A$1048576,0),MATCH((CUADRO!H$5&amp;$E548),'Hoja de Trabajo para listado'!$A$151:$Z$151,0)),0)+IFERROR(INDEX('Hoja de Trabajo para listado'!$AB$155:$BA$1048576,MATCH($A548,'Hoja de Trabajo para listado'!$AB$155:$AB$1048576,0),MATCH((CUADRO!H$5&amp;$E548),'Hoja de Trabajo para listado'!$AB$151:$BA$151,0)),0)+IFERROR(INDEX('Hoja de Trabajo para listado'!$BC$155:$CB$1048576,MATCH($A548,'Hoja de Trabajo para listado'!$BC$155:$BC$1048576,0),MATCH((CUADRO!H$5&amp;$E548),'Hoja de Trabajo para listado'!$BC$151:$CB$151,0)),0)+IFERROR(INDEX('Hoja de Trabajo para listado'!$DE$153:$DG$274,MATCH($A548,'Hoja de Trabajo para listado'!$DE$153:$DE$1048576,0),MATCH((CUADRO!H$5&amp;$E548),'Hoja de Trabajo para listado'!$DE$151:$DG$151,0)),0)+IFERROR(INDEX('Hoja de Trabajo para listado'!$CD$155:$DC$1048576,MATCH($A548,'Hoja de Trabajo para listado'!$CD$155:$CD$1048576,0),MATCH((CUADRO!H$5&amp;$E548),'Hoja de Trabajo para listado'!$CD$151:$DC$151,0)),0)</f>
        <v>0</v>
      </c>
      <c r="I548" s="255">
        <f ca="1">+IFERROR(INDEX('Hoja de Trabajo para listado'!$A$155:$Z$1048576,MATCH($A548,'Hoja de Trabajo para listado'!$A$155:$A$1048576,0),MATCH((CUADRO!I$5&amp;$E548),'Hoja de Trabajo para listado'!$A$151:$Z$151,0)),0)+IFERROR(INDEX('Hoja de Trabajo para listado'!$AB$155:$BA$1048576,MATCH($A548,'Hoja de Trabajo para listado'!$AB$155:$AB$1048576,0),MATCH((CUADRO!I$5&amp;$E548),'Hoja de Trabajo para listado'!$AB$151:$BA$151,0)),0)+IFERROR(INDEX('Hoja de Trabajo para listado'!$BC$155:$CB$1048576,MATCH($A548,'Hoja de Trabajo para listado'!$BC$155:$BC$1048576,0),MATCH((CUADRO!I$5&amp;$E548),'Hoja de Trabajo para listado'!$BC$151:$CB$151,0)),0)+IFERROR(INDEX('Hoja de Trabajo para listado'!$DE$153:$DG$274,MATCH($A548,'Hoja de Trabajo para listado'!$DE$153:$DE$1048576,0),MATCH((CUADRO!I$5&amp;$E548),'Hoja de Trabajo para listado'!$DE$151:$DG$151,0)),0)+IFERROR(INDEX('Hoja de Trabajo para listado'!$CD$155:$DC$1048576,MATCH($A548,'Hoja de Trabajo para listado'!$CD$155:$CD$1048576,0),MATCH((CUADRO!I$5&amp;$E548),'Hoja de Trabajo para listado'!$CD$151:$DC$151,0)),0)</f>
        <v>0</v>
      </c>
      <c r="J548" s="255">
        <f ca="1">+IFERROR(INDEX('Hoja de Trabajo para listado'!$A$155:$Z$1048576,MATCH($A548,'Hoja de Trabajo para listado'!$A$155:$A$1048576,0),MATCH((CUADRO!J$5&amp;$E548),'Hoja de Trabajo para listado'!$A$151:$Z$151,0)),0)+IFERROR(INDEX('Hoja de Trabajo para listado'!$AB$155:$BA$1048576,MATCH($A548,'Hoja de Trabajo para listado'!$AB$155:$AB$1048576,0),MATCH((CUADRO!J$5&amp;$E548),'Hoja de Trabajo para listado'!$AB$151:$BA$151,0)),0)+IFERROR(INDEX('Hoja de Trabajo para listado'!$BC$155:$CB$1048576,MATCH($A548,'Hoja de Trabajo para listado'!$BC$155:$BC$1048576,0),MATCH((CUADRO!J$5&amp;$E548),'Hoja de Trabajo para listado'!$BC$151:$CB$151,0)),0)+IFERROR(INDEX('Hoja de Trabajo para listado'!$DE$153:$DG$274,MATCH($A548,'Hoja de Trabajo para listado'!$DE$153:$DE$1048576,0),MATCH((CUADRO!J$5&amp;$E548),'Hoja de Trabajo para listado'!$DE$151:$DG$151,0)),0)+IFERROR(INDEX('Hoja de Trabajo para listado'!$CD$155:$DC$1048576,MATCH($A548,'Hoja de Trabajo para listado'!$CD$155:$CD$1048576,0),MATCH((CUADRO!J$5&amp;$E548),'Hoja de Trabajo para listado'!$CD$151:$DC$151,0)),0)</f>
        <v>0</v>
      </c>
      <c r="K548" s="255">
        <f ca="1">+IFERROR(INDEX('Hoja de Trabajo para listado'!$A$155:$Z$1048576,MATCH($A548,'Hoja de Trabajo para listado'!$A$155:$A$1048576,0),MATCH((CUADRO!K$5&amp;$E548),'Hoja de Trabajo para listado'!$A$151:$Z$151,0)),0)+IFERROR(INDEX('Hoja de Trabajo para listado'!$AB$155:$BA$1048576,MATCH($A548,'Hoja de Trabajo para listado'!$AB$155:$AB$1048576,0),MATCH((CUADRO!K$5&amp;$E548),'Hoja de Trabajo para listado'!$AB$151:$BA$151,0)),0)+IFERROR(INDEX('Hoja de Trabajo para listado'!$BC$155:$CB$1048576,MATCH($A548,'Hoja de Trabajo para listado'!$BC$155:$BC$1048576,0),MATCH((CUADRO!K$5&amp;$E548),'Hoja de Trabajo para listado'!$BC$151:$CB$151,0)),0)+IFERROR(INDEX('Hoja de Trabajo para listado'!$DE$153:$DG$274,MATCH($A548,'Hoja de Trabajo para listado'!$DE$153:$DE$1048576,0),MATCH((CUADRO!K$5&amp;$E548),'Hoja de Trabajo para listado'!$DE$151:$DG$151,0)),0)+IFERROR(INDEX('Hoja de Trabajo para listado'!$CD$155:$DC$1048576,MATCH($A548,'Hoja de Trabajo para listado'!$CD$155:$CD$1048576,0),MATCH((CUADRO!K$5&amp;$E548),'Hoja de Trabajo para listado'!$CD$151:$DC$151,0)),0)</f>
        <v>0</v>
      </c>
      <c r="L548" s="255">
        <f ca="1">+IFERROR(INDEX('Hoja de Trabajo para listado'!$A$155:$Z$1048576,MATCH($A548,'Hoja de Trabajo para listado'!$A$155:$A$1048576,0),MATCH((CUADRO!L$5&amp;$E548),'Hoja de Trabajo para listado'!$A$151:$Z$151,0)),0)+IFERROR(INDEX('Hoja de Trabajo para listado'!$AB$155:$BA$1048576,MATCH($A548,'Hoja de Trabajo para listado'!$AB$155:$AB$1048576,0),MATCH((CUADRO!L$5&amp;$E548),'Hoja de Trabajo para listado'!$AB$151:$BA$151,0)),0)+IFERROR(INDEX('Hoja de Trabajo para listado'!$BC$155:$CB$1048576,MATCH($A548,'Hoja de Trabajo para listado'!$BC$155:$BC$1048576,0),MATCH((CUADRO!L$5&amp;$E548),'Hoja de Trabajo para listado'!$BC$151:$CB$151,0)),0)+IFERROR(INDEX('Hoja de Trabajo para listado'!$DE$153:$DG$274,MATCH($A548,'Hoja de Trabajo para listado'!$DE$153:$DE$1048576,0),MATCH((CUADRO!L$5&amp;$E548),'Hoja de Trabajo para listado'!$DE$151:$DG$151,0)),0)+IFERROR(INDEX('Hoja de Trabajo para listado'!$CD$155:$DC$1048576,MATCH($A548,'Hoja de Trabajo para listado'!$CD$155:$CD$1048576,0),MATCH((CUADRO!L$5&amp;$E548),'Hoja de Trabajo para listado'!$CD$151:$DC$151,0)),0)</f>
        <v>0</v>
      </c>
      <c r="M548" s="255">
        <f ca="1">+IFERROR(INDEX('Hoja de Trabajo para listado'!$A$155:$Z$1048576,MATCH($A548,'Hoja de Trabajo para listado'!$A$155:$A$1048576,0),MATCH((CUADRO!M$5&amp;$E548),'Hoja de Trabajo para listado'!$A$151:$Z$151,0)),0)+IFERROR(INDEX('Hoja de Trabajo para listado'!$AB$155:$BA$1048576,MATCH($A548,'Hoja de Trabajo para listado'!$AB$155:$AB$1048576,0),MATCH((CUADRO!M$5&amp;$E548),'Hoja de Trabajo para listado'!$AB$151:$BA$151,0)),0)+IFERROR(INDEX('Hoja de Trabajo para listado'!$BC$155:$CB$1048576,MATCH($A548,'Hoja de Trabajo para listado'!$BC$155:$BC$1048576,0),MATCH((CUADRO!M$5&amp;$E548),'Hoja de Trabajo para listado'!$BC$151:$CB$151,0)),0)+IFERROR(INDEX('Hoja de Trabajo para listado'!$DE$153:$DG$274,MATCH($A548,'Hoja de Trabajo para listado'!$DE$153:$DE$1048576,0),MATCH((CUADRO!M$5&amp;$E548),'Hoja de Trabajo para listado'!$DE$151:$DG$151,0)),0)+IFERROR(INDEX('Hoja de Trabajo para listado'!$CD$155:$DC$1048576,MATCH($A548,'Hoja de Trabajo para listado'!$CD$155:$CD$1048576,0),MATCH((CUADRO!M$5&amp;$E548),'Hoja de Trabajo para listado'!$CD$151:$DC$151,0)),0)</f>
        <v>0</v>
      </c>
      <c r="N548" s="255">
        <f ca="1">+IFERROR(INDEX('Hoja de Trabajo para listado'!$A$155:$Z$1048576,MATCH($A548,'Hoja de Trabajo para listado'!$A$155:$A$1048576,0),MATCH((CUADRO!N$5&amp;$E548),'Hoja de Trabajo para listado'!$A$151:$Z$151,0)),0)+IFERROR(INDEX('Hoja de Trabajo para listado'!$AB$155:$BA$1048576,MATCH($A548,'Hoja de Trabajo para listado'!$AB$155:$AB$1048576,0),MATCH((CUADRO!N$5&amp;$E548),'Hoja de Trabajo para listado'!$AB$151:$BA$151,0)),0)+IFERROR(INDEX('Hoja de Trabajo para listado'!$BC$155:$CB$1048576,MATCH($A548,'Hoja de Trabajo para listado'!$BC$155:$BC$1048576,0),MATCH((CUADRO!N$5&amp;$E548),'Hoja de Trabajo para listado'!$BC$151:$CB$151,0)),0)+IFERROR(INDEX('Hoja de Trabajo para listado'!$DE$153:$DG$274,MATCH($A548,'Hoja de Trabajo para listado'!$DE$153:$DE$1048576,0),MATCH((CUADRO!N$5&amp;$E548),'Hoja de Trabajo para listado'!$DE$151:$DG$151,0)),0)+IFERROR(INDEX('Hoja de Trabajo para listado'!$CD$155:$DC$1048576,MATCH($A548,'Hoja de Trabajo para listado'!$CD$155:$CD$1048576,0),MATCH((CUADRO!N$5&amp;$E548),'Hoja de Trabajo para listado'!$CD$151:$DC$151,0)),0)</f>
        <v>0</v>
      </c>
      <c r="O548" s="255">
        <f ca="1">+IFERROR(INDEX('Hoja de Trabajo para listado'!$A$155:$Z$1048576,MATCH($A548,'Hoja de Trabajo para listado'!$A$155:$A$1048576,0),MATCH((CUADRO!O$5&amp;$E548),'Hoja de Trabajo para listado'!$A$151:$Z$151,0)),0)+IFERROR(INDEX('Hoja de Trabajo para listado'!$AB$155:$BA$1048576,MATCH($A548,'Hoja de Trabajo para listado'!$AB$155:$AB$1048576,0),MATCH((CUADRO!O$5&amp;$E548),'Hoja de Trabajo para listado'!$AB$151:$BA$151,0)),0)+IFERROR(INDEX('Hoja de Trabajo para listado'!$BC$155:$CB$1048576,MATCH($A548,'Hoja de Trabajo para listado'!$BC$155:$BC$1048576,0),MATCH((CUADRO!O$5&amp;$E548),'Hoja de Trabajo para listado'!$BC$151:$CB$151,0)),0)+IFERROR(INDEX('Hoja de Trabajo para listado'!$DE$153:$DG$274,MATCH($A548,'Hoja de Trabajo para listado'!$DE$153:$DE$1048576,0),MATCH((CUADRO!O$5&amp;$E548),'Hoja de Trabajo para listado'!$DE$151:$DG$151,0)),0)+IFERROR(INDEX('Hoja de Trabajo para listado'!$CD$155:$DC$1048576,MATCH($A548,'Hoja de Trabajo para listado'!$CD$155:$CD$1048576,0),MATCH((CUADRO!O$5&amp;$E548),'Hoja de Trabajo para listado'!$CD$151:$DC$151,0)),0)</f>
        <v>0</v>
      </c>
      <c r="P548" s="255">
        <f ca="1">+IFERROR(INDEX('Hoja de Trabajo para listado'!$A$155:$Z$1048576,MATCH($A548,'Hoja de Trabajo para listado'!$A$155:$A$1048576,0),MATCH((CUADRO!P$5&amp;$E548),'Hoja de Trabajo para listado'!$A$151:$Z$151,0)),0)+IFERROR(INDEX('Hoja de Trabajo para listado'!$AB$155:$BA$1048576,MATCH($A548,'Hoja de Trabajo para listado'!$AB$155:$AB$1048576,0),MATCH((CUADRO!P$5&amp;$E548),'Hoja de Trabajo para listado'!$AB$151:$BA$151,0)),0)+IFERROR(INDEX('Hoja de Trabajo para listado'!$BC$155:$CB$1048576,MATCH($A548,'Hoja de Trabajo para listado'!$BC$155:$BC$1048576,0),MATCH((CUADRO!P$5&amp;$E548),'Hoja de Trabajo para listado'!$BC$151:$CB$151,0)),0)+IFERROR(INDEX('Hoja de Trabajo para listado'!$DE$153:$DG$274,MATCH($A548,'Hoja de Trabajo para listado'!$DE$153:$DE$1048576,0),MATCH((CUADRO!P$5&amp;$E548),'Hoja de Trabajo para listado'!$DE$151:$DG$151,0)),0)+IFERROR(INDEX('Hoja de Trabajo para listado'!$CD$155:$DC$1048576,MATCH($A548,'Hoja de Trabajo para listado'!$CD$155:$CD$1048576,0),MATCH((CUADRO!P$5&amp;$E548),'Hoja de Trabajo para listado'!$CD$151:$DC$151,0)),0)</f>
        <v>0</v>
      </c>
      <c r="Q548" s="255">
        <f ca="1">+IFERROR(INDEX('Hoja de Trabajo para listado'!$A$155:$Z$1048576,MATCH($A548,'Hoja de Trabajo para listado'!$A$155:$A$1048576,0),MATCH((CUADRO!Q$5&amp;$E548),'Hoja de Trabajo para listado'!$A$151:$Z$151,0)),0)+IFERROR(INDEX('Hoja de Trabajo para listado'!$AB$155:$BA$1048576,MATCH($A548,'Hoja de Trabajo para listado'!$AB$155:$AB$1048576,0),MATCH((CUADRO!Q$5&amp;$E548),'Hoja de Trabajo para listado'!$AB$151:$BA$151,0)),0)+IFERROR(INDEX('Hoja de Trabajo para listado'!$BC$155:$CB$1048576,MATCH($A548,'Hoja de Trabajo para listado'!$BC$155:$BC$1048576,0),MATCH((CUADRO!Q$5&amp;$E548),'Hoja de Trabajo para listado'!$BC$151:$CB$151,0)),0)+IFERROR(INDEX('Hoja de Trabajo para listado'!$DE$153:$DG$274,MATCH($A548,'Hoja de Trabajo para listado'!$DE$153:$DE$1048576,0),MATCH((CUADRO!Q$5&amp;$E548),'Hoja de Trabajo para listado'!$DE$151:$DG$151,0)),0)+IFERROR(INDEX('Hoja de Trabajo para listado'!$CD$155:$DC$1048576,MATCH($A548,'Hoja de Trabajo para listado'!$CD$155:$CD$1048576,0),MATCH((CUADRO!Q$5&amp;$E548),'Hoja de Trabajo para listado'!$CD$151:$DC$151,0)),0)</f>
        <v>0</v>
      </c>
      <c r="R548" s="255">
        <f t="shared" ca="1" si="16"/>
        <v>0</v>
      </c>
      <c r="S548" s="262"/>
      <c r="T548" s="255">
        <f ca="1">+T549</f>
        <v>0</v>
      </c>
      <c r="U548" s="254">
        <f t="shared" si="17"/>
        <v>1</v>
      </c>
      <c r="V548" s="362" t="str">
        <f>+VLOOKUP(A548,bd_lista!$A$3:$E$590,5,FALSE)</f>
        <v>Gobiernos Autonomos Municipales</v>
      </c>
      <c r="W548" s="361" t="str">
        <f>+V548</f>
        <v>Gobiernos Autonomos Municipales</v>
      </c>
      <c r="X548" s="254">
        <f>+VLOOKUP(A548,[2]Sheet1!$A$13:$D$744,4,FALSE)</f>
        <v>0</v>
      </c>
      <c r="Y548" s="254" t="e">
        <f>+VLOOKUP(X548,bd_lista!$A$3:$C$590,3,FALSE)</f>
        <v>#N/A</v>
      </c>
      <c r="Z548" s="316">
        <f>+X548</f>
        <v>0</v>
      </c>
      <c r="AA548" s="317" t="e">
        <f>+Y548</f>
        <v>#N/A</v>
      </c>
    </row>
    <row r="549" spans="1:27" customFormat="1" ht="15" hidden="1" customHeight="1">
      <c r="A549" s="32">
        <v>1251</v>
      </c>
      <c r="B549" s="307"/>
      <c r="C549" s="259" t="str">
        <f>+VLOOKUP(A549,bd_lista!$A$3:$C$590,3,FALSE)</f>
        <v>Gobierno Autónomo Municipal de Luribay</v>
      </c>
      <c r="D549" s="362"/>
      <c r="E549" s="256" t="s">
        <v>1314</v>
      </c>
      <c r="F549" s="255">
        <f ca="1">+IFERROR(INDEX('Hoja de Trabajo para listado'!$A$155:$Z$1048576,MATCH($A549,'Hoja de Trabajo para listado'!$A$155:$A$1048576,0),MATCH((CUADRO!F$5&amp;$E549),'Hoja de Trabajo para listado'!$A$151:$Z$151,0)),0)+IFERROR(INDEX('Hoja de Trabajo para listado'!$AB$155:$BA$1048576,MATCH($A549,'Hoja de Trabajo para listado'!$AB$155:$AB$1048576,0),MATCH((CUADRO!F$5&amp;$E549),'Hoja de Trabajo para listado'!$AB$151:$BA$151,0)),0)+IFERROR(INDEX('Hoja de Trabajo para listado'!$BC$155:$CB$1048576,MATCH($A549,'Hoja de Trabajo para listado'!$BC$155:$BC$1048576,0),MATCH((CUADRO!F$5&amp;$E549),'Hoja de Trabajo para listado'!$BC$151:$CB$151,0)),0)+IFERROR(INDEX('Hoja de Trabajo para listado'!$DE$153:$DG$274,MATCH($A549,'Hoja de Trabajo para listado'!$DE$153:$DE$1048576,0),MATCH((CUADRO!F$5&amp;$E549),'Hoja de Trabajo para listado'!$DE$151:$DG$151,0)),0)+IFERROR(INDEX('Hoja de Trabajo para listado'!$CD$155:$DC$1048576,MATCH($A549,'Hoja de Trabajo para listado'!$CD$155:$CD$1048576,0),MATCH((CUADRO!F$5&amp;$E549),'Hoja de Trabajo para listado'!$CD$151:$DC$151,0)),0)</f>
        <v>0</v>
      </c>
      <c r="G549" s="255">
        <f ca="1">+IFERROR(INDEX('Hoja de Trabajo para listado'!$A$155:$Z$1048576,MATCH($A549,'Hoja de Trabajo para listado'!$A$155:$A$1048576,0),MATCH((CUADRO!G$5&amp;$E549),'Hoja de Trabajo para listado'!$A$151:$Z$151,0)),0)+IFERROR(INDEX('Hoja de Trabajo para listado'!$AB$155:$BA$1048576,MATCH($A549,'Hoja de Trabajo para listado'!$AB$155:$AB$1048576,0),MATCH((CUADRO!G$5&amp;$E549),'Hoja de Trabajo para listado'!$AB$151:$BA$151,0)),0)+IFERROR(INDEX('Hoja de Trabajo para listado'!$BC$155:$CB$1048576,MATCH($A549,'Hoja de Trabajo para listado'!$BC$155:$BC$1048576,0),MATCH((CUADRO!G$5&amp;$E549),'Hoja de Trabajo para listado'!$BC$151:$CB$151,0)),0)+IFERROR(INDEX('Hoja de Trabajo para listado'!$DE$153:$DG$274,MATCH($A549,'Hoja de Trabajo para listado'!$DE$153:$DE$1048576,0),MATCH((CUADRO!G$5&amp;$E549),'Hoja de Trabajo para listado'!$DE$151:$DG$151,0)),0)+IFERROR(INDEX('Hoja de Trabajo para listado'!$CD$155:$DC$1048576,MATCH($A549,'Hoja de Trabajo para listado'!$CD$155:$CD$1048576,0),MATCH((CUADRO!G$5&amp;$E549),'Hoja de Trabajo para listado'!$CD$151:$DC$151,0)),0)</f>
        <v>0</v>
      </c>
      <c r="H549" s="255">
        <f ca="1">+IFERROR(INDEX('Hoja de Trabajo para listado'!$A$155:$Z$1048576,MATCH($A549,'Hoja de Trabajo para listado'!$A$155:$A$1048576,0),MATCH((CUADRO!H$5&amp;$E549),'Hoja de Trabajo para listado'!$A$151:$Z$151,0)),0)+IFERROR(INDEX('Hoja de Trabajo para listado'!$AB$155:$BA$1048576,MATCH($A549,'Hoja de Trabajo para listado'!$AB$155:$AB$1048576,0),MATCH((CUADRO!H$5&amp;$E549),'Hoja de Trabajo para listado'!$AB$151:$BA$151,0)),0)+IFERROR(INDEX('Hoja de Trabajo para listado'!$BC$155:$CB$1048576,MATCH($A549,'Hoja de Trabajo para listado'!$BC$155:$BC$1048576,0),MATCH((CUADRO!H$5&amp;$E549),'Hoja de Trabajo para listado'!$BC$151:$CB$151,0)),0)+IFERROR(INDEX('Hoja de Trabajo para listado'!$DE$153:$DG$274,MATCH($A549,'Hoja de Trabajo para listado'!$DE$153:$DE$1048576,0),MATCH((CUADRO!H$5&amp;$E549),'Hoja de Trabajo para listado'!$DE$151:$DG$151,0)),0)+IFERROR(INDEX('Hoja de Trabajo para listado'!$CD$155:$DC$1048576,MATCH($A549,'Hoja de Trabajo para listado'!$CD$155:$CD$1048576,0),MATCH((CUADRO!H$5&amp;$E549),'Hoja de Trabajo para listado'!$CD$151:$DC$151,0)),0)</f>
        <v>0</v>
      </c>
      <c r="I549" s="255">
        <f ca="1">+IFERROR(INDEX('Hoja de Trabajo para listado'!$A$155:$Z$1048576,MATCH($A549,'Hoja de Trabajo para listado'!$A$155:$A$1048576,0),MATCH((CUADRO!I$5&amp;$E549),'Hoja de Trabajo para listado'!$A$151:$Z$151,0)),0)+IFERROR(INDEX('Hoja de Trabajo para listado'!$AB$155:$BA$1048576,MATCH($A549,'Hoja de Trabajo para listado'!$AB$155:$AB$1048576,0),MATCH((CUADRO!I$5&amp;$E549),'Hoja de Trabajo para listado'!$AB$151:$BA$151,0)),0)+IFERROR(INDEX('Hoja de Trabajo para listado'!$BC$155:$CB$1048576,MATCH($A549,'Hoja de Trabajo para listado'!$BC$155:$BC$1048576,0),MATCH((CUADRO!I$5&amp;$E549),'Hoja de Trabajo para listado'!$BC$151:$CB$151,0)),0)+IFERROR(INDEX('Hoja de Trabajo para listado'!$DE$153:$DG$274,MATCH($A549,'Hoja de Trabajo para listado'!$DE$153:$DE$1048576,0),MATCH((CUADRO!I$5&amp;$E549),'Hoja de Trabajo para listado'!$DE$151:$DG$151,0)),0)+IFERROR(INDEX('Hoja de Trabajo para listado'!$CD$155:$DC$1048576,MATCH($A549,'Hoja de Trabajo para listado'!$CD$155:$CD$1048576,0),MATCH((CUADRO!I$5&amp;$E549),'Hoja de Trabajo para listado'!$CD$151:$DC$151,0)),0)</f>
        <v>0</v>
      </c>
      <c r="J549" s="255">
        <f ca="1">+IFERROR(INDEX('Hoja de Trabajo para listado'!$A$155:$Z$1048576,MATCH($A549,'Hoja de Trabajo para listado'!$A$155:$A$1048576,0),MATCH((CUADRO!J$5&amp;$E549),'Hoja de Trabajo para listado'!$A$151:$Z$151,0)),0)+IFERROR(INDEX('Hoja de Trabajo para listado'!$AB$155:$BA$1048576,MATCH($A549,'Hoja de Trabajo para listado'!$AB$155:$AB$1048576,0),MATCH((CUADRO!J$5&amp;$E549),'Hoja de Trabajo para listado'!$AB$151:$BA$151,0)),0)+IFERROR(INDEX('Hoja de Trabajo para listado'!$BC$155:$CB$1048576,MATCH($A549,'Hoja de Trabajo para listado'!$BC$155:$BC$1048576,0),MATCH((CUADRO!J$5&amp;$E549),'Hoja de Trabajo para listado'!$BC$151:$CB$151,0)),0)+IFERROR(INDEX('Hoja de Trabajo para listado'!$DE$153:$DG$274,MATCH($A549,'Hoja de Trabajo para listado'!$DE$153:$DE$1048576,0),MATCH((CUADRO!J$5&amp;$E549),'Hoja de Trabajo para listado'!$DE$151:$DG$151,0)),0)+IFERROR(INDEX('Hoja de Trabajo para listado'!$CD$155:$DC$1048576,MATCH($A549,'Hoja de Trabajo para listado'!$CD$155:$CD$1048576,0),MATCH((CUADRO!J$5&amp;$E549),'Hoja de Trabajo para listado'!$CD$151:$DC$151,0)),0)</f>
        <v>0</v>
      </c>
      <c r="K549" s="255">
        <f ca="1">+IFERROR(INDEX('Hoja de Trabajo para listado'!$A$155:$Z$1048576,MATCH($A549,'Hoja de Trabajo para listado'!$A$155:$A$1048576,0),MATCH((CUADRO!K$5&amp;$E549),'Hoja de Trabajo para listado'!$A$151:$Z$151,0)),0)+IFERROR(INDEX('Hoja de Trabajo para listado'!$AB$155:$BA$1048576,MATCH($A549,'Hoja de Trabajo para listado'!$AB$155:$AB$1048576,0),MATCH((CUADRO!K$5&amp;$E549),'Hoja de Trabajo para listado'!$AB$151:$BA$151,0)),0)+IFERROR(INDEX('Hoja de Trabajo para listado'!$BC$155:$CB$1048576,MATCH($A549,'Hoja de Trabajo para listado'!$BC$155:$BC$1048576,0),MATCH((CUADRO!K$5&amp;$E549),'Hoja de Trabajo para listado'!$BC$151:$CB$151,0)),0)+IFERROR(INDEX('Hoja de Trabajo para listado'!$DE$153:$DG$274,MATCH($A549,'Hoja de Trabajo para listado'!$DE$153:$DE$1048576,0),MATCH((CUADRO!K$5&amp;$E549),'Hoja de Trabajo para listado'!$DE$151:$DG$151,0)),0)+IFERROR(INDEX('Hoja de Trabajo para listado'!$CD$155:$DC$1048576,MATCH($A549,'Hoja de Trabajo para listado'!$CD$155:$CD$1048576,0),MATCH((CUADRO!K$5&amp;$E549),'Hoja de Trabajo para listado'!$CD$151:$DC$151,0)),0)</f>
        <v>0</v>
      </c>
      <c r="L549" s="255">
        <f ca="1">+IFERROR(INDEX('Hoja de Trabajo para listado'!$A$155:$Z$1048576,MATCH($A549,'Hoja de Trabajo para listado'!$A$155:$A$1048576,0),MATCH((CUADRO!L$5&amp;$E549),'Hoja de Trabajo para listado'!$A$151:$Z$151,0)),0)+IFERROR(INDEX('Hoja de Trabajo para listado'!$AB$155:$BA$1048576,MATCH($A549,'Hoja de Trabajo para listado'!$AB$155:$AB$1048576,0),MATCH((CUADRO!L$5&amp;$E549),'Hoja de Trabajo para listado'!$AB$151:$BA$151,0)),0)+IFERROR(INDEX('Hoja de Trabajo para listado'!$BC$155:$CB$1048576,MATCH($A549,'Hoja de Trabajo para listado'!$BC$155:$BC$1048576,0),MATCH((CUADRO!L$5&amp;$E549),'Hoja de Trabajo para listado'!$BC$151:$CB$151,0)),0)+IFERROR(INDEX('Hoja de Trabajo para listado'!$DE$153:$DG$274,MATCH($A549,'Hoja de Trabajo para listado'!$DE$153:$DE$1048576,0),MATCH((CUADRO!L$5&amp;$E549),'Hoja de Trabajo para listado'!$DE$151:$DG$151,0)),0)+IFERROR(INDEX('Hoja de Trabajo para listado'!$CD$155:$DC$1048576,MATCH($A549,'Hoja de Trabajo para listado'!$CD$155:$CD$1048576,0),MATCH((CUADRO!L$5&amp;$E549),'Hoja de Trabajo para listado'!$CD$151:$DC$151,0)),0)</f>
        <v>0</v>
      </c>
      <c r="M549" s="255">
        <f ca="1">+IFERROR(INDEX('Hoja de Trabajo para listado'!$A$155:$Z$1048576,MATCH($A549,'Hoja de Trabajo para listado'!$A$155:$A$1048576,0),MATCH((CUADRO!M$5&amp;$E549),'Hoja de Trabajo para listado'!$A$151:$Z$151,0)),0)+IFERROR(INDEX('Hoja de Trabajo para listado'!$AB$155:$BA$1048576,MATCH($A549,'Hoja de Trabajo para listado'!$AB$155:$AB$1048576,0),MATCH((CUADRO!M$5&amp;$E549),'Hoja de Trabajo para listado'!$AB$151:$BA$151,0)),0)+IFERROR(INDEX('Hoja de Trabajo para listado'!$BC$155:$CB$1048576,MATCH($A549,'Hoja de Trabajo para listado'!$BC$155:$BC$1048576,0),MATCH((CUADRO!M$5&amp;$E549),'Hoja de Trabajo para listado'!$BC$151:$CB$151,0)),0)+IFERROR(INDEX('Hoja de Trabajo para listado'!$DE$153:$DG$274,MATCH($A549,'Hoja de Trabajo para listado'!$DE$153:$DE$1048576,0),MATCH((CUADRO!M$5&amp;$E549),'Hoja de Trabajo para listado'!$DE$151:$DG$151,0)),0)+IFERROR(INDEX('Hoja de Trabajo para listado'!$CD$155:$DC$1048576,MATCH($A549,'Hoja de Trabajo para listado'!$CD$155:$CD$1048576,0),MATCH((CUADRO!M$5&amp;$E549),'Hoja de Trabajo para listado'!$CD$151:$DC$151,0)),0)</f>
        <v>0</v>
      </c>
      <c r="N549" s="255">
        <f ca="1">+IFERROR(INDEX('Hoja de Trabajo para listado'!$A$155:$Z$1048576,MATCH($A549,'Hoja de Trabajo para listado'!$A$155:$A$1048576,0),MATCH((CUADRO!N$5&amp;$E549),'Hoja de Trabajo para listado'!$A$151:$Z$151,0)),0)+IFERROR(INDEX('Hoja de Trabajo para listado'!$AB$155:$BA$1048576,MATCH($A549,'Hoja de Trabajo para listado'!$AB$155:$AB$1048576,0),MATCH((CUADRO!N$5&amp;$E549),'Hoja de Trabajo para listado'!$AB$151:$BA$151,0)),0)+IFERROR(INDEX('Hoja de Trabajo para listado'!$BC$155:$CB$1048576,MATCH($A549,'Hoja de Trabajo para listado'!$BC$155:$BC$1048576,0),MATCH((CUADRO!N$5&amp;$E549),'Hoja de Trabajo para listado'!$BC$151:$CB$151,0)),0)+IFERROR(INDEX('Hoja de Trabajo para listado'!$DE$153:$DG$274,MATCH($A549,'Hoja de Trabajo para listado'!$DE$153:$DE$1048576,0),MATCH((CUADRO!N$5&amp;$E549),'Hoja de Trabajo para listado'!$DE$151:$DG$151,0)),0)+IFERROR(INDEX('Hoja de Trabajo para listado'!$CD$155:$DC$1048576,MATCH($A549,'Hoja de Trabajo para listado'!$CD$155:$CD$1048576,0),MATCH((CUADRO!N$5&amp;$E549),'Hoja de Trabajo para listado'!$CD$151:$DC$151,0)),0)</f>
        <v>0</v>
      </c>
      <c r="O549" s="255">
        <f ca="1">+IFERROR(INDEX('Hoja de Trabajo para listado'!$A$155:$Z$1048576,MATCH($A549,'Hoja de Trabajo para listado'!$A$155:$A$1048576,0),MATCH((CUADRO!O$5&amp;$E549),'Hoja de Trabajo para listado'!$A$151:$Z$151,0)),0)+IFERROR(INDEX('Hoja de Trabajo para listado'!$AB$155:$BA$1048576,MATCH($A549,'Hoja de Trabajo para listado'!$AB$155:$AB$1048576,0),MATCH((CUADRO!O$5&amp;$E549),'Hoja de Trabajo para listado'!$AB$151:$BA$151,0)),0)+IFERROR(INDEX('Hoja de Trabajo para listado'!$BC$155:$CB$1048576,MATCH($A549,'Hoja de Trabajo para listado'!$BC$155:$BC$1048576,0),MATCH((CUADRO!O$5&amp;$E549),'Hoja de Trabajo para listado'!$BC$151:$CB$151,0)),0)+IFERROR(INDEX('Hoja de Trabajo para listado'!$DE$153:$DG$274,MATCH($A549,'Hoja de Trabajo para listado'!$DE$153:$DE$1048576,0),MATCH((CUADRO!O$5&amp;$E549),'Hoja de Trabajo para listado'!$DE$151:$DG$151,0)),0)+IFERROR(INDEX('Hoja de Trabajo para listado'!$CD$155:$DC$1048576,MATCH($A549,'Hoja de Trabajo para listado'!$CD$155:$CD$1048576,0),MATCH((CUADRO!O$5&amp;$E549),'Hoja de Trabajo para listado'!$CD$151:$DC$151,0)),0)</f>
        <v>0</v>
      </c>
      <c r="P549" s="255">
        <f ca="1">+IFERROR(INDEX('Hoja de Trabajo para listado'!$A$155:$Z$1048576,MATCH($A549,'Hoja de Trabajo para listado'!$A$155:$A$1048576,0),MATCH((CUADRO!P$5&amp;$E549),'Hoja de Trabajo para listado'!$A$151:$Z$151,0)),0)+IFERROR(INDEX('Hoja de Trabajo para listado'!$AB$155:$BA$1048576,MATCH($A549,'Hoja de Trabajo para listado'!$AB$155:$AB$1048576,0),MATCH((CUADRO!P$5&amp;$E549),'Hoja de Trabajo para listado'!$AB$151:$BA$151,0)),0)+IFERROR(INDEX('Hoja de Trabajo para listado'!$BC$155:$CB$1048576,MATCH($A549,'Hoja de Trabajo para listado'!$BC$155:$BC$1048576,0),MATCH((CUADRO!P$5&amp;$E549),'Hoja de Trabajo para listado'!$BC$151:$CB$151,0)),0)+IFERROR(INDEX('Hoja de Trabajo para listado'!$DE$153:$DG$274,MATCH($A549,'Hoja de Trabajo para listado'!$DE$153:$DE$1048576,0),MATCH((CUADRO!P$5&amp;$E549),'Hoja de Trabajo para listado'!$DE$151:$DG$151,0)),0)+IFERROR(INDEX('Hoja de Trabajo para listado'!$CD$155:$DC$1048576,MATCH($A549,'Hoja de Trabajo para listado'!$CD$155:$CD$1048576,0),MATCH((CUADRO!P$5&amp;$E549),'Hoja de Trabajo para listado'!$CD$151:$DC$151,0)),0)</f>
        <v>0</v>
      </c>
      <c r="Q549" s="255">
        <f ca="1">+IFERROR(INDEX('Hoja de Trabajo para listado'!$A$155:$Z$1048576,MATCH($A549,'Hoja de Trabajo para listado'!$A$155:$A$1048576,0),MATCH((CUADRO!Q$5&amp;$E549),'Hoja de Trabajo para listado'!$A$151:$Z$151,0)),0)+IFERROR(INDEX('Hoja de Trabajo para listado'!$AB$155:$BA$1048576,MATCH($A549,'Hoja de Trabajo para listado'!$AB$155:$AB$1048576,0),MATCH((CUADRO!Q$5&amp;$E549),'Hoja de Trabajo para listado'!$AB$151:$BA$151,0)),0)+IFERROR(INDEX('Hoja de Trabajo para listado'!$BC$155:$CB$1048576,MATCH($A549,'Hoja de Trabajo para listado'!$BC$155:$BC$1048576,0),MATCH((CUADRO!Q$5&amp;$E549),'Hoja de Trabajo para listado'!$BC$151:$CB$151,0)),0)+IFERROR(INDEX('Hoja de Trabajo para listado'!$DE$153:$DG$274,MATCH($A549,'Hoja de Trabajo para listado'!$DE$153:$DE$1048576,0),MATCH((CUADRO!Q$5&amp;$E549),'Hoja de Trabajo para listado'!$DE$151:$DG$151,0)),0)+IFERROR(INDEX('Hoja de Trabajo para listado'!$CD$155:$DC$1048576,MATCH($A549,'Hoja de Trabajo para listado'!$CD$155:$CD$1048576,0),MATCH((CUADRO!Q$5&amp;$E549),'Hoja de Trabajo para listado'!$CD$151:$DC$151,0)),0)</f>
        <v>0</v>
      </c>
      <c r="R549" s="255">
        <f t="shared" ca="1" si="16"/>
        <v>0</v>
      </c>
      <c r="S549" s="262">
        <f ca="1">+R548+R549</f>
        <v>0</v>
      </c>
      <c r="T549" s="255">
        <f ca="1">+S549</f>
        <v>0</v>
      </c>
      <c r="U549" s="254">
        <f t="shared" si="17"/>
        <v>2</v>
      </c>
      <c r="V549" s="362" t="str">
        <f>+VLOOKUP(A549,bd_lista!$A$3:$E$590,5,FALSE)</f>
        <v>Gobiernos Autonomos Municipales</v>
      </c>
      <c r="W549" s="362"/>
      <c r="X549" s="254">
        <f>+VLOOKUP(A549,[2]Sheet1!$A$13:$D$744,4,FALSE)</f>
        <v>0</v>
      </c>
      <c r="Y549" s="254" t="e">
        <f>+VLOOKUP(X549,bd_lista!$A$3:$C$590,3,FALSE)</f>
        <v>#N/A</v>
      </c>
      <c r="Z549" s="314"/>
      <c r="AA549" s="315"/>
    </row>
    <row r="550" spans="1:27" customFormat="1" ht="15" hidden="1" customHeight="1">
      <c r="A550" s="32">
        <v>1252</v>
      </c>
      <c r="B550" s="306">
        <f>+A550</f>
        <v>1252</v>
      </c>
      <c r="C550" s="259" t="str">
        <f>+VLOOKUP(A550,bd_lista!$A$3:$C$590,3,FALSE)</f>
        <v>Gobierno Autónomo Municipal de Sapahaqui</v>
      </c>
      <c r="D550" s="361" t="str">
        <f>+C550</f>
        <v>Gobierno Autónomo Municipal de Sapahaqui</v>
      </c>
      <c r="E550" s="254" t="s">
        <v>1313</v>
      </c>
      <c r="F550" s="255">
        <f ca="1">+IFERROR(INDEX('Hoja de Trabajo para listado'!$A$155:$Z$1048576,MATCH($A550,'Hoja de Trabajo para listado'!$A$155:$A$1048576,0),MATCH((CUADRO!F$5&amp;$E550),'Hoja de Trabajo para listado'!$A$151:$Z$151,0)),0)+IFERROR(INDEX('Hoja de Trabajo para listado'!$AB$155:$BA$1048576,MATCH($A550,'Hoja de Trabajo para listado'!$AB$155:$AB$1048576,0),MATCH((CUADRO!F$5&amp;$E550),'Hoja de Trabajo para listado'!$AB$151:$BA$151,0)),0)+IFERROR(INDEX('Hoja de Trabajo para listado'!$BC$155:$CB$1048576,MATCH($A550,'Hoja de Trabajo para listado'!$BC$155:$BC$1048576,0),MATCH((CUADRO!F$5&amp;$E550),'Hoja de Trabajo para listado'!$BC$151:$CB$151,0)),0)+IFERROR(INDEX('Hoja de Trabajo para listado'!$DE$153:$DG$274,MATCH($A550,'Hoja de Trabajo para listado'!$DE$153:$DE$1048576,0),MATCH((CUADRO!F$5&amp;$E550),'Hoja de Trabajo para listado'!$DE$151:$DG$151,0)),0)+IFERROR(INDEX('Hoja de Trabajo para listado'!$CD$155:$DC$1048576,MATCH($A550,'Hoja de Trabajo para listado'!$CD$155:$CD$1048576,0),MATCH((CUADRO!F$5&amp;$E550),'Hoja de Trabajo para listado'!$CD$151:$DC$151,0)),0)</f>
        <v>0</v>
      </c>
      <c r="G550" s="255">
        <f ca="1">+IFERROR(INDEX('Hoja de Trabajo para listado'!$A$155:$Z$1048576,MATCH($A550,'Hoja de Trabajo para listado'!$A$155:$A$1048576,0),MATCH((CUADRO!G$5&amp;$E550),'Hoja de Trabajo para listado'!$A$151:$Z$151,0)),0)+IFERROR(INDEX('Hoja de Trabajo para listado'!$AB$155:$BA$1048576,MATCH($A550,'Hoja de Trabajo para listado'!$AB$155:$AB$1048576,0),MATCH((CUADRO!G$5&amp;$E550),'Hoja de Trabajo para listado'!$AB$151:$BA$151,0)),0)+IFERROR(INDEX('Hoja de Trabajo para listado'!$BC$155:$CB$1048576,MATCH($A550,'Hoja de Trabajo para listado'!$BC$155:$BC$1048576,0),MATCH((CUADRO!G$5&amp;$E550),'Hoja de Trabajo para listado'!$BC$151:$CB$151,0)),0)+IFERROR(INDEX('Hoja de Trabajo para listado'!$DE$153:$DG$274,MATCH($A550,'Hoja de Trabajo para listado'!$DE$153:$DE$1048576,0),MATCH((CUADRO!G$5&amp;$E550),'Hoja de Trabajo para listado'!$DE$151:$DG$151,0)),0)+IFERROR(INDEX('Hoja de Trabajo para listado'!$CD$155:$DC$1048576,MATCH($A550,'Hoja de Trabajo para listado'!$CD$155:$CD$1048576,0),MATCH((CUADRO!G$5&amp;$E550),'Hoja de Trabajo para listado'!$CD$151:$DC$151,0)),0)</f>
        <v>0</v>
      </c>
      <c r="H550" s="255">
        <f ca="1">+IFERROR(INDEX('Hoja de Trabajo para listado'!$A$155:$Z$1048576,MATCH($A550,'Hoja de Trabajo para listado'!$A$155:$A$1048576,0),MATCH((CUADRO!H$5&amp;$E550),'Hoja de Trabajo para listado'!$A$151:$Z$151,0)),0)+IFERROR(INDEX('Hoja de Trabajo para listado'!$AB$155:$BA$1048576,MATCH($A550,'Hoja de Trabajo para listado'!$AB$155:$AB$1048576,0),MATCH((CUADRO!H$5&amp;$E550),'Hoja de Trabajo para listado'!$AB$151:$BA$151,0)),0)+IFERROR(INDEX('Hoja de Trabajo para listado'!$BC$155:$CB$1048576,MATCH($A550,'Hoja de Trabajo para listado'!$BC$155:$BC$1048576,0),MATCH((CUADRO!H$5&amp;$E550),'Hoja de Trabajo para listado'!$BC$151:$CB$151,0)),0)+IFERROR(INDEX('Hoja de Trabajo para listado'!$DE$153:$DG$274,MATCH($A550,'Hoja de Trabajo para listado'!$DE$153:$DE$1048576,0),MATCH((CUADRO!H$5&amp;$E550),'Hoja de Trabajo para listado'!$DE$151:$DG$151,0)),0)+IFERROR(INDEX('Hoja de Trabajo para listado'!$CD$155:$DC$1048576,MATCH($A550,'Hoja de Trabajo para listado'!$CD$155:$CD$1048576,0),MATCH((CUADRO!H$5&amp;$E550),'Hoja de Trabajo para listado'!$CD$151:$DC$151,0)),0)</f>
        <v>0</v>
      </c>
      <c r="I550" s="255">
        <f ca="1">+IFERROR(INDEX('Hoja de Trabajo para listado'!$A$155:$Z$1048576,MATCH($A550,'Hoja de Trabajo para listado'!$A$155:$A$1048576,0),MATCH((CUADRO!I$5&amp;$E550),'Hoja de Trabajo para listado'!$A$151:$Z$151,0)),0)+IFERROR(INDEX('Hoja de Trabajo para listado'!$AB$155:$BA$1048576,MATCH($A550,'Hoja de Trabajo para listado'!$AB$155:$AB$1048576,0),MATCH((CUADRO!I$5&amp;$E550),'Hoja de Trabajo para listado'!$AB$151:$BA$151,0)),0)+IFERROR(INDEX('Hoja de Trabajo para listado'!$BC$155:$CB$1048576,MATCH($A550,'Hoja de Trabajo para listado'!$BC$155:$BC$1048576,0),MATCH((CUADRO!I$5&amp;$E550),'Hoja de Trabajo para listado'!$BC$151:$CB$151,0)),0)+IFERROR(INDEX('Hoja de Trabajo para listado'!$DE$153:$DG$274,MATCH($A550,'Hoja de Trabajo para listado'!$DE$153:$DE$1048576,0),MATCH((CUADRO!I$5&amp;$E550),'Hoja de Trabajo para listado'!$DE$151:$DG$151,0)),0)+IFERROR(INDEX('Hoja de Trabajo para listado'!$CD$155:$DC$1048576,MATCH($A550,'Hoja de Trabajo para listado'!$CD$155:$CD$1048576,0),MATCH((CUADRO!I$5&amp;$E550),'Hoja de Trabajo para listado'!$CD$151:$DC$151,0)),0)</f>
        <v>0</v>
      </c>
      <c r="J550" s="255">
        <f ca="1">+IFERROR(INDEX('Hoja de Trabajo para listado'!$A$155:$Z$1048576,MATCH($A550,'Hoja de Trabajo para listado'!$A$155:$A$1048576,0),MATCH((CUADRO!J$5&amp;$E550),'Hoja de Trabajo para listado'!$A$151:$Z$151,0)),0)+IFERROR(INDEX('Hoja de Trabajo para listado'!$AB$155:$BA$1048576,MATCH($A550,'Hoja de Trabajo para listado'!$AB$155:$AB$1048576,0),MATCH((CUADRO!J$5&amp;$E550),'Hoja de Trabajo para listado'!$AB$151:$BA$151,0)),0)+IFERROR(INDEX('Hoja de Trabajo para listado'!$BC$155:$CB$1048576,MATCH($A550,'Hoja de Trabajo para listado'!$BC$155:$BC$1048576,0),MATCH((CUADRO!J$5&amp;$E550),'Hoja de Trabajo para listado'!$BC$151:$CB$151,0)),0)+IFERROR(INDEX('Hoja de Trabajo para listado'!$DE$153:$DG$274,MATCH($A550,'Hoja de Trabajo para listado'!$DE$153:$DE$1048576,0),MATCH((CUADRO!J$5&amp;$E550),'Hoja de Trabajo para listado'!$DE$151:$DG$151,0)),0)+IFERROR(INDEX('Hoja de Trabajo para listado'!$CD$155:$DC$1048576,MATCH($A550,'Hoja de Trabajo para listado'!$CD$155:$CD$1048576,0),MATCH((CUADRO!J$5&amp;$E550),'Hoja de Trabajo para listado'!$CD$151:$DC$151,0)),0)</f>
        <v>0</v>
      </c>
      <c r="K550" s="255">
        <f ca="1">+IFERROR(INDEX('Hoja de Trabajo para listado'!$A$155:$Z$1048576,MATCH($A550,'Hoja de Trabajo para listado'!$A$155:$A$1048576,0),MATCH((CUADRO!K$5&amp;$E550),'Hoja de Trabajo para listado'!$A$151:$Z$151,0)),0)+IFERROR(INDEX('Hoja de Trabajo para listado'!$AB$155:$BA$1048576,MATCH($A550,'Hoja de Trabajo para listado'!$AB$155:$AB$1048576,0),MATCH((CUADRO!K$5&amp;$E550),'Hoja de Trabajo para listado'!$AB$151:$BA$151,0)),0)+IFERROR(INDEX('Hoja de Trabajo para listado'!$BC$155:$CB$1048576,MATCH($A550,'Hoja de Trabajo para listado'!$BC$155:$BC$1048576,0),MATCH((CUADRO!K$5&amp;$E550),'Hoja de Trabajo para listado'!$BC$151:$CB$151,0)),0)+IFERROR(INDEX('Hoja de Trabajo para listado'!$DE$153:$DG$274,MATCH($A550,'Hoja de Trabajo para listado'!$DE$153:$DE$1048576,0),MATCH((CUADRO!K$5&amp;$E550),'Hoja de Trabajo para listado'!$DE$151:$DG$151,0)),0)+IFERROR(INDEX('Hoja de Trabajo para listado'!$CD$155:$DC$1048576,MATCH($A550,'Hoja de Trabajo para listado'!$CD$155:$CD$1048576,0),MATCH((CUADRO!K$5&amp;$E550),'Hoja de Trabajo para listado'!$CD$151:$DC$151,0)),0)</f>
        <v>0</v>
      </c>
      <c r="L550" s="255">
        <f ca="1">+IFERROR(INDEX('Hoja de Trabajo para listado'!$A$155:$Z$1048576,MATCH($A550,'Hoja de Trabajo para listado'!$A$155:$A$1048576,0),MATCH((CUADRO!L$5&amp;$E550),'Hoja de Trabajo para listado'!$A$151:$Z$151,0)),0)+IFERROR(INDEX('Hoja de Trabajo para listado'!$AB$155:$BA$1048576,MATCH($A550,'Hoja de Trabajo para listado'!$AB$155:$AB$1048576,0),MATCH((CUADRO!L$5&amp;$E550),'Hoja de Trabajo para listado'!$AB$151:$BA$151,0)),0)+IFERROR(INDEX('Hoja de Trabajo para listado'!$BC$155:$CB$1048576,MATCH($A550,'Hoja de Trabajo para listado'!$BC$155:$BC$1048576,0),MATCH((CUADRO!L$5&amp;$E550),'Hoja de Trabajo para listado'!$BC$151:$CB$151,0)),0)+IFERROR(INDEX('Hoja de Trabajo para listado'!$DE$153:$DG$274,MATCH($A550,'Hoja de Trabajo para listado'!$DE$153:$DE$1048576,0),MATCH((CUADRO!L$5&amp;$E550),'Hoja de Trabajo para listado'!$DE$151:$DG$151,0)),0)+IFERROR(INDEX('Hoja de Trabajo para listado'!$CD$155:$DC$1048576,MATCH($A550,'Hoja de Trabajo para listado'!$CD$155:$CD$1048576,0),MATCH((CUADRO!L$5&amp;$E550),'Hoja de Trabajo para listado'!$CD$151:$DC$151,0)),0)</f>
        <v>0</v>
      </c>
      <c r="M550" s="255">
        <f ca="1">+IFERROR(INDEX('Hoja de Trabajo para listado'!$A$155:$Z$1048576,MATCH($A550,'Hoja de Trabajo para listado'!$A$155:$A$1048576,0),MATCH((CUADRO!M$5&amp;$E550),'Hoja de Trabajo para listado'!$A$151:$Z$151,0)),0)+IFERROR(INDEX('Hoja de Trabajo para listado'!$AB$155:$BA$1048576,MATCH($A550,'Hoja de Trabajo para listado'!$AB$155:$AB$1048576,0),MATCH((CUADRO!M$5&amp;$E550),'Hoja de Trabajo para listado'!$AB$151:$BA$151,0)),0)+IFERROR(INDEX('Hoja de Trabajo para listado'!$BC$155:$CB$1048576,MATCH($A550,'Hoja de Trabajo para listado'!$BC$155:$BC$1048576,0),MATCH((CUADRO!M$5&amp;$E550),'Hoja de Trabajo para listado'!$BC$151:$CB$151,0)),0)+IFERROR(INDEX('Hoja de Trabajo para listado'!$DE$153:$DG$274,MATCH($A550,'Hoja de Trabajo para listado'!$DE$153:$DE$1048576,0),MATCH((CUADRO!M$5&amp;$E550),'Hoja de Trabajo para listado'!$DE$151:$DG$151,0)),0)+IFERROR(INDEX('Hoja de Trabajo para listado'!$CD$155:$DC$1048576,MATCH($A550,'Hoja de Trabajo para listado'!$CD$155:$CD$1048576,0),MATCH((CUADRO!M$5&amp;$E550),'Hoja de Trabajo para listado'!$CD$151:$DC$151,0)),0)</f>
        <v>0</v>
      </c>
      <c r="N550" s="255">
        <f ca="1">+IFERROR(INDEX('Hoja de Trabajo para listado'!$A$155:$Z$1048576,MATCH($A550,'Hoja de Trabajo para listado'!$A$155:$A$1048576,0),MATCH((CUADRO!N$5&amp;$E550),'Hoja de Trabajo para listado'!$A$151:$Z$151,0)),0)+IFERROR(INDEX('Hoja de Trabajo para listado'!$AB$155:$BA$1048576,MATCH($A550,'Hoja de Trabajo para listado'!$AB$155:$AB$1048576,0),MATCH((CUADRO!N$5&amp;$E550),'Hoja de Trabajo para listado'!$AB$151:$BA$151,0)),0)+IFERROR(INDEX('Hoja de Trabajo para listado'!$BC$155:$CB$1048576,MATCH($A550,'Hoja de Trabajo para listado'!$BC$155:$BC$1048576,0),MATCH((CUADRO!N$5&amp;$E550),'Hoja de Trabajo para listado'!$BC$151:$CB$151,0)),0)+IFERROR(INDEX('Hoja de Trabajo para listado'!$DE$153:$DG$274,MATCH($A550,'Hoja de Trabajo para listado'!$DE$153:$DE$1048576,0),MATCH((CUADRO!N$5&amp;$E550),'Hoja de Trabajo para listado'!$DE$151:$DG$151,0)),0)+IFERROR(INDEX('Hoja de Trabajo para listado'!$CD$155:$DC$1048576,MATCH($A550,'Hoja de Trabajo para listado'!$CD$155:$CD$1048576,0),MATCH((CUADRO!N$5&amp;$E550),'Hoja de Trabajo para listado'!$CD$151:$DC$151,0)),0)</f>
        <v>0</v>
      </c>
      <c r="O550" s="255">
        <f ca="1">+IFERROR(INDEX('Hoja de Trabajo para listado'!$A$155:$Z$1048576,MATCH($A550,'Hoja de Trabajo para listado'!$A$155:$A$1048576,0),MATCH((CUADRO!O$5&amp;$E550),'Hoja de Trabajo para listado'!$A$151:$Z$151,0)),0)+IFERROR(INDEX('Hoja de Trabajo para listado'!$AB$155:$BA$1048576,MATCH($A550,'Hoja de Trabajo para listado'!$AB$155:$AB$1048576,0),MATCH((CUADRO!O$5&amp;$E550),'Hoja de Trabajo para listado'!$AB$151:$BA$151,0)),0)+IFERROR(INDEX('Hoja de Trabajo para listado'!$BC$155:$CB$1048576,MATCH($A550,'Hoja de Trabajo para listado'!$BC$155:$BC$1048576,0),MATCH((CUADRO!O$5&amp;$E550),'Hoja de Trabajo para listado'!$BC$151:$CB$151,0)),0)+IFERROR(INDEX('Hoja de Trabajo para listado'!$DE$153:$DG$274,MATCH($A550,'Hoja de Trabajo para listado'!$DE$153:$DE$1048576,0),MATCH((CUADRO!O$5&amp;$E550),'Hoja de Trabajo para listado'!$DE$151:$DG$151,0)),0)+IFERROR(INDEX('Hoja de Trabajo para listado'!$CD$155:$DC$1048576,MATCH($A550,'Hoja de Trabajo para listado'!$CD$155:$CD$1048576,0),MATCH((CUADRO!O$5&amp;$E550),'Hoja de Trabajo para listado'!$CD$151:$DC$151,0)),0)</f>
        <v>0</v>
      </c>
      <c r="P550" s="255">
        <f ca="1">+IFERROR(INDEX('Hoja de Trabajo para listado'!$A$155:$Z$1048576,MATCH($A550,'Hoja de Trabajo para listado'!$A$155:$A$1048576,0),MATCH((CUADRO!P$5&amp;$E550),'Hoja de Trabajo para listado'!$A$151:$Z$151,0)),0)+IFERROR(INDEX('Hoja de Trabajo para listado'!$AB$155:$BA$1048576,MATCH($A550,'Hoja de Trabajo para listado'!$AB$155:$AB$1048576,0),MATCH((CUADRO!P$5&amp;$E550),'Hoja de Trabajo para listado'!$AB$151:$BA$151,0)),0)+IFERROR(INDEX('Hoja de Trabajo para listado'!$BC$155:$CB$1048576,MATCH($A550,'Hoja de Trabajo para listado'!$BC$155:$BC$1048576,0),MATCH((CUADRO!P$5&amp;$E550),'Hoja de Trabajo para listado'!$BC$151:$CB$151,0)),0)+IFERROR(INDEX('Hoja de Trabajo para listado'!$DE$153:$DG$274,MATCH($A550,'Hoja de Trabajo para listado'!$DE$153:$DE$1048576,0),MATCH((CUADRO!P$5&amp;$E550),'Hoja de Trabajo para listado'!$DE$151:$DG$151,0)),0)+IFERROR(INDEX('Hoja de Trabajo para listado'!$CD$155:$DC$1048576,MATCH($A550,'Hoja de Trabajo para listado'!$CD$155:$CD$1048576,0),MATCH((CUADRO!P$5&amp;$E550),'Hoja de Trabajo para listado'!$CD$151:$DC$151,0)),0)</f>
        <v>0</v>
      </c>
      <c r="Q550" s="255">
        <f ca="1">+IFERROR(INDEX('Hoja de Trabajo para listado'!$A$155:$Z$1048576,MATCH($A550,'Hoja de Trabajo para listado'!$A$155:$A$1048576,0),MATCH((CUADRO!Q$5&amp;$E550),'Hoja de Trabajo para listado'!$A$151:$Z$151,0)),0)+IFERROR(INDEX('Hoja de Trabajo para listado'!$AB$155:$BA$1048576,MATCH($A550,'Hoja de Trabajo para listado'!$AB$155:$AB$1048576,0),MATCH((CUADRO!Q$5&amp;$E550),'Hoja de Trabajo para listado'!$AB$151:$BA$151,0)),0)+IFERROR(INDEX('Hoja de Trabajo para listado'!$BC$155:$CB$1048576,MATCH($A550,'Hoja de Trabajo para listado'!$BC$155:$BC$1048576,0),MATCH((CUADRO!Q$5&amp;$E550),'Hoja de Trabajo para listado'!$BC$151:$CB$151,0)),0)+IFERROR(INDEX('Hoja de Trabajo para listado'!$DE$153:$DG$274,MATCH($A550,'Hoja de Trabajo para listado'!$DE$153:$DE$1048576,0),MATCH((CUADRO!Q$5&amp;$E550),'Hoja de Trabajo para listado'!$DE$151:$DG$151,0)),0)+IFERROR(INDEX('Hoja de Trabajo para listado'!$CD$155:$DC$1048576,MATCH($A550,'Hoja de Trabajo para listado'!$CD$155:$CD$1048576,0),MATCH((CUADRO!Q$5&amp;$E550),'Hoja de Trabajo para listado'!$CD$151:$DC$151,0)),0)</f>
        <v>0</v>
      </c>
      <c r="R550" s="255">
        <f t="shared" ca="1" si="16"/>
        <v>0</v>
      </c>
      <c r="S550" s="262"/>
      <c r="T550" s="255">
        <f ca="1">+T551</f>
        <v>0</v>
      </c>
      <c r="U550" s="254">
        <f t="shared" si="17"/>
        <v>1</v>
      </c>
      <c r="V550" s="362" t="str">
        <f>+VLOOKUP(A550,bd_lista!$A$3:$E$590,5,FALSE)</f>
        <v>Gobiernos Autonomos Municipales</v>
      </c>
      <c r="W550" s="361" t="str">
        <f>+V550</f>
        <v>Gobiernos Autonomos Municipales</v>
      </c>
      <c r="X550" s="254">
        <f>+VLOOKUP(A550,[2]Sheet1!$A$13:$D$744,4,FALSE)</f>
        <v>0</v>
      </c>
      <c r="Y550" s="254" t="e">
        <f>+VLOOKUP(X550,bd_lista!$A$3:$C$590,3,FALSE)</f>
        <v>#N/A</v>
      </c>
      <c r="Z550" s="316">
        <f>+X550</f>
        <v>0</v>
      </c>
      <c r="AA550" s="317" t="e">
        <f>+Y550</f>
        <v>#N/A</v>
      </c>
    </row>
    <row r="551" spans="1:27" customFormat="1" ht="15" hidden="1" customHeight="1">
      <c r="A551" s="32">
        <v>1252</v>
      </c>
      <c r="B551" s="307"/>
      <c r="C551" s="259" t="str">
        <f>+VLOOKUP(A551,bd_lista!$A$3:$C$590,3,FALSE)</f>
        <v>Gobierno Autónomo Municipal de Sapahaqui</v>
      </c>
      <c r="D551" s="362"/>
      <c r="E551" s="256" t="s">
        <v>1314</v>
      </c>
      <c r="F551" s="255">
        <f ca="1">+IFERROR(INDEX('Hoja de Trabajo para listado'!$A$155:$Z$1048576,MATCH($A551,'Hoja de Trabajo para listado'!$A$155:$A$1048576,0),MATCH((CUADRO!F$5&amp;$E551),'Hoja de Trabajo para listado'!$A$151:$Z$151,0)),0)+IFERROR(INDEX('Hoja de Trabajo para listado'!$AB$155:$BA$1048576,MATCH($A551,'Hoja de Trabajo para listado'!$AB$155:$AB$1048576,0),MATCH((CUADRO!F$5&amp;$E551),'Hoja de Trabajo para listado'!$AB$151:$BA$151,0)),0)+IFERROR(INDEX('Hoja de Trabajo para listado'!$BC$155:$CB$1048576,MATCH($A551,'Hoja de Trabajo para listado'!$BC$155:$BC$1048576,0),MATCH((CUADRO!F$5&amp;$E551),'Hoja de Trabajo para listado'!$BC$151:$CB$151,0)),0)+IFERROR(INDEX('Hoja de Trabajo para listado'!$DE$153:$DG$274,MATCH($A551,'Hoja de Trabajo para listado'!$DE$153:$DE$1048576,0),MATCH((CUADRO!F$5&amp;$E551),'Hoja de Trabajo para listado'!$DE$151:$DG$151,0)),0)+IFERROR(INDEX('Hoja de Trabajo para listado'!$CD$155:$DC$1048576,MATCH($A551,'Hoja de Trabajo para listado'!$CD$155:$CD$1048576,0),MATCH((CUADRO!F$5&amp;$E551),'Hoja de Trabajo para listado'!$CD$151:$DC$151,0)),0)</f>
        <v>0</v>
      </c>
      <c r="G551" s="255">
        <f ca="1">+IFERROR(INDEX('Hoja de Trabajo para listado'!$A$155:$Z$1048576,MATCH($A551,'Hoja de Trabajo para listado'!$A$155:$A$1048576,0),MATCH((CUADRO!G$5&amp;$E551),'Hoja de Trabajo para listado'!$A$151:$Z$151,0)),0)+IFERROR(INDEX('Hoja de Trabajo para listado'!$AB$155:$BA$1048576,MATCH($A551,'Hoja de Trabajo para listado'!$AB$155:$AB$1048576,0),MATCH((CUADRO!G$5&amp;$E551),'Hoja de Trabajo para listado'!$AB$151:$BA$151,0)),0)+IFERROR(INDEX('Hoja de Trabajo para listado'!$BC$155:$CB$1048576,MATCH($A551,'Hoja de Trabajo para listado'!$BC$155:$BC$1048576,0),MATCH((CUADRO!G$5&amp;$E551),'Hoja de Trabajo para listado'!$BC$151:$CB$151,0)),0)+IFERROR(INDEX('Hoja de Trabajo para listado'!$DE$153:$DG$274,MATCH($A551,'Hoja de Trabajo para listado'!$DE$153:$DE$1048576,0),MATCH((CUADRO!G$5&amp;$E551),'Hoja de Trabajo para listado'!$DE$151:$DG$151,0)),0)+IFERROR(INDEX('Hoja de Trabajo para listado'!$CD$155:$DC$1048576,MATCH($A551,'Hoja de Trabajo para listado'!$CD$155:$CD$1048576,0),MATCH((CUADRO!G$5&amp;$E551),'Hoja de Trabajo para listado'!$CD$151:$DC$151,0)),0)</f>
        <v>0</v>
      </c>
      <c r="H551" s="255">
        <f ca="1">+IFERROR(INDEX('Hoja de Trabajo para listado'!$A$155:$Z$1048576,MATCH($A551,'Hoja de Trabajo para listado'!$A$155:$A$1048576,0),MATCH((CUADRO!H$5&amp;$E551),'Hoja de Trabajo para listado'!$A$151:$Z$151,0)),0)+IFERROR(INDEX('Hoja de Trabajo para listado'!$AB$155:$BA$1048576,MATCH($A551,'Hoja de Trabajo para listado'!$AB$155:$AB$1048576,0),MATCH((CUADRO!H$5&amp;$E551),'Hoja de Trabajo para listado'!$AB$151:$BA$151,0)),0)+IFERROR(INDEX('Hoja de Trabajo para listado'!$BC$155:$CB$1048576,MATCH($A551,'Hoja de Trabajo para listado'!$BC$155:$BC$1048576,0),MATCH((CUADRO!H$5&amp;$E551),'Hoja de Trabajo para listado'!$BC$151:$CB$151,0)),0)+IFERROR(INDEX('Hoja de Trabajo para listado'!$DE$153:$DG$274,MATCH($A551,'Hoja de Trabajo para listado'!$DE$153:$DE$1048576,0),MATCH((CUADRO!H$5&amp;$E551),'Hoja de Trabajo para listado'!$DE$151:$DG$151,0)),0)+IFERROR(INDEX('Hoja de Trabajo para listado'!$CD$155:$DC$1048576,MATCH($A551,'Hoja de Trabajo para listado'!$CD$155:$CD$1048576,0),MATCH((CUADRO!H$5&amp;$E551),'Hoja de Trabajo para listado'!$CD$151:$DC$151,0)),0)</f>
        <v>0</v>
      </c>
      <c r="I551" s="255">
        <f ca="1">+IFERROR(INDEX('Hoja de Trabajo para listado'!$A$155:$Z$1048576,MATCH($A551,'Hoja de Trabajo para listado'!$A$155:$A$1048576,0),MATCH((CUADRO!I$5&amp;$E551),'Hoja de Trabajo para listado'!$A$151:$Z$151,0)),0)+IFERROR(INDEX('Hoja de Trabajo para listado'!$AB$155:$BA$1048576,MATCH($A551,'Hoja de Trabajo para listado'!$AB$155:$AB$1048576,0),MATCH((CUADRO!I$5&amp;$E551),'Hoja de Trabajo para listado'!$AB$151:$BA$151,0)),0)+IFERROR(INDEX('Hoja de Trabajo para listado'!$BC$155:$CB$1048576,MATCH($A551,'Hoja de Trabajo para listado'!$BC$155:$BC$1048576,0),MATCH((CUADRO!I$5&amp;$E551),'Hoja de Trabajo para listado'!$BC$151:$CB$151,0)),0)+IFERROR(INDEX('Hoja de Trabajo para listado'!$DE$153:$DG$274,MATCH($A551,'Hoja de Trabajo para listado'!$DE$153:$DE$1048576,0),MATCH((CUADRO!I$5&amp;$E551),'Hoja de Trabajo para listado'!$DE$151:$DG$151,0)),0)+IFERROR(INDEX('Hoja de Trabajo para listado'!$CD$155:$DC$1048576,MATCH($A551,'Hoja de Trabajo para listado'!$CD$155:$CD$1048576,0),MATCH((CUADRO!I$5&amp;$E551),'Hoja de Trabajo para listado'!$CD$151:$DC$151,0)),0)</f>
        <v>0</v>
      </c>
      <c r="J551" s="255">
        <f ca="1">+IFERROR(INDEX('Hoja de Trabajo para listado'!$A$155:$Z$1048576,MATCH($A551,'Hoja de Trabajo para listado'!$A$155:$A$1048576,0),MATCH((CUADRO!J$5&amp;$E551),'Hoja de Trabajo para listado'!$A$151:$Z$151,0)),0)+IFERROR(INDEX('Hoja de Trabajo para listado'!$AB$155:$BA$1048576,MATCH($A551,'Hoja de Trabajo para listado'!$AB$155:$AB$1048576,0),MATCH((CUADRO!J$5&amp;$E551),'Hoja de Trabajo para listado'!$AB$151:$BA$151,0)),0)+IFERROR(INDEX('Hoja de Trabajo para listado'!$BC$155:$CB$1048576,MATCH($A551,'Hoja de Trabajo para listado'!$BC$155:$BC$1048576,0),MATCH((CUADRO!J$5&amp;$E551),'Hoja de Trabajo para listado'!$BC$151:$CB$151,0)),0)+IFERROR(INDEX('Hoja de Trabajo para listado'!$DE$153:$DG$274,MATCH($A551,'Hoja de Trabajo para listado'!$DE$153:$DE$1048576,0),MATCH((CUADRO!J$5&amp;$E551),'Hoja de Trabajo para listado'!$DE$151:$DG$151,0)),0)+IFERROR(INDEX('Hoja de Trabajo para listado'!$CD$155:$DC$1048576,MATCH($A551,'Hoja de Trabajo para listado'!$CD$155:$CD$1048576,0),MATCH((CUADRO!J$5&amp;$E551),'Hoja de Trabajo para listado'!$CD$151:$DC$151,0)),0)</f>
        <v>0</v>
      </c>
      <c r="K551" s="255">
        <f ca="1">+IFERROR(INDEX('Hoja de Trabajo para listado'!$A$155:$Z$1048576,MATCH($A551,'Hoja de Trabajo para listado'!$A$155:$A$1048576,0),MATCH((CUADRO!K$5&amp;$E551),'Hoja de Trabajo para listado'!$A$151:$Z$151,0)),0)+IFERROR(INDEX('Hoja de Trabajo para listado'!$AB$155:$BA$1048576,MATCH($A551,'Hoja de Trabajo para listado'!$AB$155:$AB$1048576,0),MATCH((CUADRO!K$5&amp;$E551),'Hoja de Trabajo para listado'!$AB$151:$BA$151,0)),0)+IFERROR(INDEX('Hoja de Trabajo para listado'!$BC$155:$CB$1048576,MATCH($A551,'Hoja de Trabajo para listado'!$BC$155:$BC$1048576,0),MATCH((CUADRO!K$5&amp;$E551),'Hoja de Trabajo para listado'!$BC$151:$CB$151,0)),0)+IFERROR(INDEX('Hoja de Trabajo para listado'!$DE$153:$DG$274,MATCH($A551,'Hoja de Trabajo para listado'!$DE$153:$DE$1048576,0),MATCH((CUADRO!K$5&amp;$E551),'Hoja de Trabajo para listado'!$DE$151:$DG$151,0)),0)+IFERROR(INDEX('Hoja de Trabajo para listado'!$CD$155:$DC$1048576,MATCH($A551,'Hoja de Trabajo para listado'!$CD$155:$CD$1048576,0),MATCH((CUADRO!K$5&amp;$E551),'Hoja de Trabajo para listado'!$CD$151:$DC$151,0)),0)</f>
        <v>0</v>
      </c>
      <c r="L551" s="255">
        <f ca="1">+IFERROR(INDEX('Hoja de Trabajo para listado'!$A$155:$Z$1048576,MATCH($A551,'Hoja de Trabajo para listado'!$A$155:$A$1048576,0),MATCH((CUADRO!L$5&amp;$E551),'Hoja de Trabajo para listado'!$A$151:$Z$151,0)),0)+IFERROR(INDEX('Hoja de Trabajo para listado'!$AB$155:$BA$1048576,MATCH($A551,'Hoja de Trabajo para listado'!$AB$155:$AB$1048576,0),MATCH((CUADRO!L$5&amp;$E551),'Hoja de Trabajo para listado'!$AB$151:$BA$151,0)),0)+IFERROR(INDEX('Hoja de Trabajo para listado'!$BC$155:$CB$1048576,MATCH($A551,'Hoja de Trabajo para listado'!$BC$155:$BC$1048576,0),MATCH((CUADRO!L$5&amp;$E551),'Hoja de Trabajo para listado'!$BC$151:$CB$151,0)),0)+IFERROR(INDEX('Hoja de Trabajo para listado'!$DE$153:$DG$274,MATCH($A551,'Hoja de Trabajo para listado'!$DE$153:$DE$1048576,0),MATCH((CUADRO!L$5&amp;$E551),'Hoja de Trabajo para listado'!$DE$151:$DG$151,0)),0)+IFERROR(INDEX('Hoja de Trabajo para listado'!$CD$155:$DC$1048576,MATCH($A551,'Hoja de Trabajo para listado'!$CD$155:$CD$1048576,0),MATCH((CUADRO!L$5&amp;$E551),'Hoja de Trabajo para listado'!$CD$151:$DC$151,0)),0)</f>
        <v>0</v>
      </c>
      <c r="M551" s="255">
        <f ca="1">+IFERROR(INDEX('Hoja de Trabajo para listado'!$A$155:$Z$1048576,MATCH($A551,'Hoja de Trabajo para listado'!$A$155:$A$1048576,0),MATCH((CUADRO!M$5&amp;$E551),'Hoja de Trabajo para listado'!$A$151:$Z$151,0)),0)+IFERROR(INDEX('Hoja de Trabajo para listado'!$AB$155:$BA$1048576,MATCH($A551,'Hoja de Trabajo para listado'!$AB$155:$AB$1048576,0),MATCH((CUADRO!M$5&amp;$E551),'Hoja de Trabajo para listado'!$AB$151:$BA$151,0)),0)+IFERROR(INDEX('Hoja de Trabajo para listado'!$BC$155:$CB$1048576,MATCH($A551,'Hoja de Trabajo para listado'!$BC$155:$BC$1048576,0),MATCH((CUADRO!M$5&amp;$E551),'Hoja de Trabajo para listado'!$BC$151:$CB$151,0)),0)+IFERROR(INDEX('Hoja de Trabajo para listado'!$DE$153:$DG$274,MATCH($A551,'Hoja de Trabajo para listado'!$DE$153:$DE$1048576,0),MATCH((CUADRO!M$5&amp;$E551),'Hoja de Trabajo para listado'!$DE$151:$DG$151,0)),0)+IFERROR(INDEX('Hoja de Trabajo para listado'!$CD$155:$DC$1048576,MATCH($A551,'Hoja de Trabajo para listado'!$CD$155:$CD$1048576,0),MATCH((CUADRO!M$5&amp;$E551),'Hoja de Trabajo para listado'!$CD$151:$DC$151,0)),0)</f>
        <v>0</v>
      </c>
      <c r="N551" s="255">
        <f ca="1">+IFERROR(INDEX('Hoja de Trabajo para listado'!$A$155:$Z$1048576,MATCH($A551,'Hoja de Trabajo para listado'!$A$155:$A$1048576,0),MATCH((CUADRO!N$5&amp;$E551),'Hoja de Trabajo para listado'!$A$151:$Z$151,0)),0)+IFERROR(INDEX('Hoja de Trabajo para listado'!$AB$155:$BA$1048576,MATCH($A551,'Hoja de Trabajo para listado'!$AB$155:$AB$1048576,0),MATCH((CUADRO!N$5&amp;$E551),'Hoja de Trabajo para listado'!$AB$151:$BA$151,0)),0)+IFERROR(INDEX('Hoja de Trabajo para listado'!$BC$155:$CB$1048576,MATCH($A551,'Hoja de Trabajo para listado'!$BC$155:$BC$1048576,0),MATCH((CUADRO!N$5&amp;$E551),'Hoja de Trabajo para listado'!$BC$151:$CB$151,0)),0)+IFERROR(INDEX('Hoja de Trabajo para listado'!$DE$153:$DG$274,MATCH($A551,'Hoja de Trabajo para listado'!$DE$153:$DE$1048576,0),MATCH((CUADRO!N$5&amp;$E551),'Hoja de Trabajo para listado'!$DE$151:$DG$151,0)),0)+IFERROR(INDEX('Hoja de Trabajo para listado'!$CD$155:$DC$1048576,MATCH($A551,'Hoja de Trabajo para listado'!$CD$155:$CD$1048576,0),MATCH((CUADRO!N$5&amp;$E551),'Hoja de Trabajo para listado'!$CD$151:$DC$151,0)),0)</f>
        <v>0</v>
      </c>
      <c r="O551" s="255">
        <f ca="1">+IFERROR(INDEX('Hoja de Trabajo para listado'!$A$155:$Z$1048576,MATCH($A551,'Hoja de Trabajo para listado'!$A$155:$A$1048576,0),MATCH((CUADRO!O$5&amp;$E551),'Hoja de Trabajo para listado'!$A$151:$Z$151,0)),0)+IFERROR(INDEX('Hoja de Trabajo para listado'!$AB$155:$BA$1048576,MATCH($A551,'Hoja de Trabajo para listado'!$AB$155:$AB$1048576,0),MATCH((CUADRO!O$5&amp;$E551),'Hoja de Trabajo para listado'!$AB$151:$BA$151,0)),0)+IFERROR(INDEX('Hoja de Trabajo para listado'!$BC$155:$CB$1048576,MATCH($A551,'Hoja de Trabajo para listado'!$BC$155:$BC$1048576,0),MATCH((CUADRO!O$5&amp;$E551),'Hoja de Trabajo para listado'!$BC$151:$CB$151,0)),0)+IFERROR(INDEX('Hoja de Trabajo para listado'!$DE$153:$DG$274,MATCH($A551,'Hoja de Trabajo para listado'!$DE$153:$DE$1048576,0),MATCH((CUADRO!O$5&amp;$E551),'Hoja de Trabajo para listado'!$DE$151:$DG$151,0)),0)+IFERROR(INDEX('Hoja de Trabajo para listado'!$CD$155:$DC$1048576,MATCH($A551,'Hoja de Trabajo para listado'!$CD$155:$CD$1048576,0),MATCH((CUADRO!O$5&amp;$E551),'Hoja de Trabajo para listado'!$CD$151:$DC$151,0)),0)</f>
        <v>0</v>
      </c>
      <c r="P551" s="255">
        <f ca="1">+IFERROR(INDEX('Hoja de Trabajo para listado'!$A$155:$Z$1048576,MATCH($A551,'Hoja de Trabajo para listado'!$A$155:$A$1048576,0),MATCH((CUADRO!P$5&amp;$E551),'Hoja de Trabajo para listado'!$A$151:$Z$151,0)),0)+IFERROR(INDEX('Hoja de Trabajo para listado'!$AB$155:$BA$1048576,MATCH($A551,'Hoja de Trabajo para listado'!$AB$155:$AB$1048576,0),MATCH((CUADRO!P$5&amp;$E551),'Hoja de Trabajo para listado'!$AB$151:$BA$151,0)),0)+IFERROR(INDEX('Hoja de Trabajo para listado'!$BC$155:$CB$1048576,MATCH($A551,'Hoja de Trabajo para listado'!$BC$155:$BC$1048576,0),MATCH((CUADRO!P$5&amp;$E551),'Hoja de Trabajo para listado'!$BC$151:$CB$151,0)),0)+IFERROR(INDEX('Hoja de Trabajo para listado'!$DE$153:$DG$274,MATCH($A551,'Hoja de Trabajo para listado'!$DE$153:$DE$1048576,0),MATCH((CUADRO!P$5&amp;$E551),'Hoja de Trabajo para listado'!$DE$151:$DG$151,0)),0)+IFERROR(INDEX('Hoja de Trabajo para listado'!$CD$155:$DC$1048576,MATCH($A551,'Hoja de Trabajo para listado'!$CD$155:$CD$1048576,0),MATCH((CUADRO!P$5&amp;$E551),'Hoja de Trabajo para listado'!$CD$151:$DC$151,0)),0)</f>
        <v>0</v>
      </c>
      <c r="Q551" s="255">
        <f ca="1">+IFERROR(INDEX('Hoja de Trabajo para listado'!$A$155:$Z$1048576,MATCH($A551,'Hoja de Trabajo para listado'!$A$155:$A$1048576,0),MATCH((CUADRO!Q$5&amp;$E551),'Hoja de Trabajo para listado'!$A$151:$Z$151,0)),0)+IFERROR(INDEX('Hoja de Trabajo para listado'!$AB$155:$BA$1048576,MATCH($A551,'Hoja de Trabajo para listado'!$AB$155:$AB$1048576,0),MATCH((CUADRO!Q$5&amp;$E551),'Hoja de Trabajo para listado'!$AB$151:$BA$151,0)),0)+IFERROR(INDEX('Hoja de Trabajo para listado'!$BC$155:$CB$1048576,MATCH($A551,'Hoja de Trabajo para listado'!$BC$155:$BC$1048576,0),MATCH((CUADRO!Q$5&amp;$E551),'Hoja de Trabajo para listado'!$BC$151:$CB$151,0)),0)+IFERROR(INDEX('Hoja de Trabajo para listado'!$DE$153:$DG$274,MATCH($A551,'Hoja de Trabajo para listado'!$DE$153:$DE$1048576,0),MATCH((CUADRO!Q$5&amp;$E551),'Hoja de Trabajo para listado'!$DE$151:$DG$151,0)),0)+IFERROR(INDEX('Hoja de Trabajo para listado'!$CD$155:$DC$1048576,MATCH($A551,'Hoja de Trabajo para listado'!$CD$155:$CD$1048576,0),MATCH((CUADRO!Q$5&amp;$E551),'Hoja de Trabajo para listado'!$CD$151:$DC$151,0)),0)</f>
        <v>0</v>
      </c>
      <c r="R551" s="255">
        <f t="shared" ca="1" si="16"/>
        <v>0</v>
      </c>
      <c r="S551" s="262">
        <f ca="1">+R550+R551</f>
        <v>0</v>
      </c>
      <c r="T551" s="255">
        <f ca="1">+S551</f>
        <v>0</v>
      </c>
      <c r="U551" s="254">
        <f t="shared" si="17"/>
        <v>2</v>
      </c>
      <c r="V551" s="362" t="str">
        <f>+VLOOKUP(A551,bd_lista!$A$3:$E$590,5,FALSE)</f>
        <v>Gobiernos Autonomos Municipales</v>
      </c>
      <c r="W551" s="362"/>
      <c r="X551" s="254">
        <f>+VLOOKUP(A551,[2]Sheet1!$A$13:$D$744,4,FALSE)</f>
        <v>0</v>
      </c>
      <c r="Y551" s="254" t="e">
        <f>+VLOOKUP(X551,bd_lista!$A$3:$C$590,3,FALSE)</f>
        <v>#N/A</v>
      </c>
      <c r="Z551" s="314"/>
      <c r="AA551" s="315"/>
    </row>
    <row r="552" spans="1:27" customFormat="1" ht="15" hidden="1" customHeight="1">
      <c r="A552" s="32">
        <v>1253</v>
      </c>
      <c r="B552" s="306">
        <f>+A552</f>
        <v>1253</v>
      </c>
      <c r="C552" s="259" t="str">
        <f>+VLOOKUP(A552,bd_lista!$A$3:$C$590,3,FALSE)</f>
        <v>Gobierno Autónomo Municipal de Yaco</v>
      </c>
      <c r="D552" s="361" t="str">
        <f>+C552</f>
        <v>Gobierno Autónomo Municipal de Yaco</v>
      </c>
      <c r="E552" s="254" t="s">
        <v>1313</v>
      </c>
      <c r="F552" s="255">
        <f ca="1">+IFERROR(INDEX('Hoja de Trabajo para listado'!$A$155:$Z$1048576,MATCH($A552,'Hoja de Trabajo para listado'!$A$155:$A$1048576,0),MATCH((CUADRO!F$5&amp;$E552),'Hoja de Trabajo para listado'!$A$151:$Z$151,0)),0)+IFERROR(INDEX('Hoja de Trabajo para listado'!$AB$155:$BA$1048576,MATCH($A552,'Hoja de Trabajo para listado'!$AB$155:$AB$1048576,0),MATCH((CUADRO!F$5&amp;$E552),'Hoja de Trabajo para listado'!$AB$151:$BA$151,0)),0)+IFERROR(INDEX('Hoja de Trabajo para listado'!$BC$155:$CB$1048576,MATCH($A552,'Hoja de Trabajo para listado'!$BC$155:$BC$1048576,0),MATCH((CUADRO!F$5&amp;$E552),'Hoja de Trabajo para listado'!$BC$151:$CB$151,0)),0)+IFERROR(INDEX('Hoja de Trabajo para listado'!$DE$153:$DG$274,MATCH($A552,'Hoja de Trabajo para listado'!$DE$153:$DE$1048576,0),MATCH((CUADRO!F$5&amp;$E552),'Hoja de Trabajo para listado'!$DE$151:$DG$151,0)),0)+IFERROR(INDEX('Hoja de Trabajo para listado'!$CD$155:$DC$1048576,MATCH($A552,'Hoja de Trabajo para listado'!$CD$155:$CD$1048576,0),MATCH((CUADRO!F$5&amp;$E552),'Hoja de Trabajo para listado'!$CD$151:$DC$151,0)),0)</f>
        <v>0</v>
      </c>
      <c r="G552" s="255">
        <f ca="1">+IFERROR(INDEX('Hoja de Trabajo para listado'!$A$155:$Z$1048576,MATCH($A552,'Hoja de Trabajo para listado'!$A$155:$A$1048576,0),MATCH((CUADRO!G$5&amp;$E552),'Hoja de Trabajo para listado'!$A$151:$Z$151,0)),0)+IFERROR(INDEX('Hoja de Trabajo para listado'!$AB$155:$BA$1048576,MATCH($A552,'Hoja de Trabajo para listado'!$AB$155:$AB$1048576,0),MATCH((CUADRO!G$5&amp;$E552),'Hoja de Trabajo para listado'!$AB$151:$BA$151,0)),0)+IFERROR(INDEX('Hoja de Trabajo para listado'!$BC$155:$CB$1048576,MATCH($A552,'Hoja de Trabajo para listado'!$BC$155:$BC$1048576,0),MATCH((CUADRO!G$5&amp;$E552),'Hoja de Trabajo para listado'!$BC$151:$CB$151,0)),0)+IFERROR(INDEX('Hoja de Trabajo para listado'!$DE$153:$DG$274,MATCH($A552,'Hoja de Trabajo para listado'!$DE$153:$DE$1048576,0),MATCH((CUADRO!G$5&amp;$E552),'Hoja de Trabajo para listado'!$DE$151:$DG$151,0)),0)+IFERROR(INDEX('Hoja de Trabajo para listado'!$CD$155:$DC$1048576,MATCH($A552,'Hoja de Trabajo para listado'!$CD$155:$CD$1048576,0),MATCH((CUADRO!G$5&amp;$E552),'Hoja de Trabajo para listado'!$CD$151:$DC$151,0)),0)</f>
        <v>0</v>
      </c>
      <c r="H552" s="255">
        <f ca="1">+IFERROR(INDEX('Hoja de Trabajo para listado'!$A$155:$Z$1048576,MATCH($A552,'Hoja de Trabajo para listado'!$A$155:$A$1048576,0),MATCH((CUADRO!H$5&amp;$E552),'Hoja de Trabajo para listado'!$A$151:$Z$151,0)),0)+IFERROR(INDEX('Hoja de Trabajo para listado'!$AB$155:$BA$1048576,MATCH($A552,'Hoja de Trabajo para listado'!$AB$155:$AB$1048576,0),MATCH((CUADRO!H$5&amp;$E552),'Hoja de Trabajo para listado'!$AB$151:$BA$151,0)),0)+IFERROR(INDEX('Hoja de Trabajo para listado'!$BC$155:$CB$1048576,MATCH($A552,'Hoja de Trabajo para listado'!$BC$155:$BC$1048576,0),MATCH((CUADRO!H$5&amp;$E552),'Hoja de Trabajo para listado'!$BC$151:$CB$151,0)),0)+IFERROR(INDEX('Hoja de Trabajo para listado'!$DE$153:$DG$274,MATCH($A552,'Hoja de Trabajo para listado'!$DE$153:$DE$1048576,0),MATCH((CUADRO!H$5&amp;$E552),'Hoja de Trabajo para listado'!$DE$151:$DG$151,0)),0)+IFERROR(INDEX('Hoja de Trabajo para listado'!$CD$155:$DC$1048576,MATCH($A552,'Hoja de Trabajo para listado'!$CD$155:$CD$1048576,0),MATCH((CUADRO!H$5&amp;$E552),'Hoja de Trabajo para listado'!$CD$151:$DC$151,0)),0)</f>
        <v>0</v>
      </c>
      <c r="I552" s="255">
        <f ca="1">+IFERROR(INDEX('Hoja de Trabajo para listado'!$A$155:$Z$1048576,MATCH($A552,'Hoja de Trabajo para listado'!$A$155:$A$1048576,0),MATCH((CUADRO!I$5&amp;$E552),'Hoja de Trabajo para listado'!$A$151:$Z$151,0)),0)+IFERROR(INDEX('Hoja de Trabajo para listado'!$AB$155:$BA$1048576,MATCH($A552,'Hoja de Trabajo para listado'!$AB$155:$AB$1048576,0),MATCH((CUADRO!I$5&amp;$E552),'Hoja de Trabajo para listado'!$AB$151:$BA$151,0)),0)+IFERROR(INDEX('Hoja de Trabajo para listado'!$BC$155:$CB$1048576,MATCH($A552,'Hoja de Trabajo para listado'!$BC$155:$BC$1048576,0),MATCH((CUADRO!I$5&amp;$E552),'Hoja de Trabajo para listado'!$BC$151:$CB$151,0)),0)+IFERROR(INDEX('Hoja de Trabajo para listado'!$DE$153:$DG$274,MATCH($A552,'Hoja de Trabajo para listado'!$DE$153:$DE$1048576,0),MATCH((CUADRO!I$5&amp;$E552),'Hoja de Trabajo para listado'!$DE$151:$DG$151,0)),0)+IFERROR(INDEX('Hoja de Trabajo para listado'!$CD$155:$DC$1048576,MATCH($A552,'Hoja de Trabajo para listado'!$CD$155:$CD$1048576,0),MATCH((CUADRO!I$5&amp;$E552),'Hoja de Trabajo para listado'!$CD$151:$DC$151,0)),0)</f>
        <v>0</v>
      </c>
      <c r="J552" s="255">
        <f ca="1">+IFERROR(INDEX('Hoja de Trabajo para listado'!$A$155:$Z$1048576,MATCH($A552,'Hoja de Trabajo para listado'!$A$155:$A$1048576,0),MATCH((CUADRO!J$5&amp;$E552),'Hoja de Trabajo para listado'!$A$151:$Z$151,0)),0)+IFERROR(INDEX('Hoja de Trabajo para listado'!$AB$155:$BA$1048576,MATCH($A552,'Hoja de Trabajo para listado'!$AB$155:$AB$1048576,0),MATCH((CUADRO!J$5&amp;$E552),'Hoja de Trabajo para listado'!$AB$151:$BA$151,0)),0)+IFERROR(INDEX('Hoja de Trabajo para listado'!$BC$155:$CB$1048576,MATCH($A552,'Hoja de Trabajo para listado'!$BC$155:$BC$1048576,0),MATCH((CUADRO!J$5&amp;$E552),'Hoja de Trabajo para listado'!$BC$151:$CB$151,0)),0)+IFERROR(INDEX('Hoja de Trabajo para listado'!$DE$153:$DG$274,MATCH($A552,'Hoja de Trabajo para listado'!$DE$153:$DE$1048576,0),MATCH((CUADRO!J$5&amp;$E552),'Hoja de Trabajo para listado'!$DE$151:$DG$151,0)),0)+IFERROR(INDEX('Hoja de Trabajo para listado'!$CD$155:$DC$1048576,MATCH($A552,'Hoja de Trabajo para listado'!$CD$155:$CD$1048576,0),MATCH((CUADRO!J$5&amp;$E552),'Hoja de Trabajo para listado'!$CD$151:$DC$151,0)),0)</f>
        <v>0</v>
      </c>
      <c r="K552" s="255">
        <f ca="1">+IFERROR(INDEX('Hoja de Trabajo para listado'!$A$155:$Z$1048576,MATCH($A552,'Hoja de Trabajo para listado'!$A$155:$A$1048576,0),MATCH((CUADRO!K$5&amp;$E552),'Hoja de Trabajo para listado'!$A$151:$Z$151,0)),0)+IFERROR(INDEX('Hoja de Trabajo para listado'!$AB$155:$BA$1048576,MATCH($A552,'Hoja de Trabajo para listado'!$AB$155:$AB$1048576,0),MATCH((CUADRO!K$5&amp;$E552),'Hoja de Trabajo para listado'!$AB$151:$BA$151,0)),0)+IFERROR(INDEX('Hoja de Trabajo para listado'!$BC$155:$CB$1048576,MATCH($A552,'Hoja de Trabajo para listado'!$BC$155:$BC$1048576,0),MATCH((CUADRO!K$5&amp;$E552),'Hoja de Trabajo para listado'!$BC$151:$CB$151,0)),0)+IFERROR(INDEX('Hoja de Trabajo para listado'!$DE$153:$DG$274,MATCH($A552,'Hoja de Trabajo para listado'!$DE$153:$DE$1048576,0),MATCH((CUADRO!K$5&amp;$E552),'Hoja de Trabajo para listado'!$DE$151:$DG$151,0)),0)+IFERROR(INDEX('Hoja de Trabajo para listado'!$CD$155:$DC$1048576,MATCH($A552,'Hoja de Trabajo para listado'!$CD$155:$CD$1048576,0),MATCH((CUADRO!K$5&amp;$E552),'Hoja de Trabajo para listado'!$CD$151:$DC$151,0)),0)</f>
        <v>0</v>
      </c>
      <c r="L552" s="255">
        <f ca="1">+IFERROR(INDEX('Hoja de Trabajo para listado'!$A$155:$Z$1048576,MATCH($A552,'Hoja de Trabajo para listado'!$A$155:$A$1048576,0),MATCH((CUADRO!L$5&amp;$E552),'Hoja de Trabajo para listado'!$A$151:$Z$151,0)),0)+IFERROR(INDEX('Hoja de Trabajo para listado'!$AB$155:$BA$1048576,MATCH($A552,'Hoja de Trabajo para listado'!$AB$155:$AB$1048576,0),MATCH((CUADRO!L$5&amp;$E552),'Hoja de Trabajo para listado'!$AB$151:$BA$151,0)),0)+IFERROR(INDEX('Hoja de Trabajo para listado'!$BC$155:$CB$1048576,MATCH($A552,'Hoja de Trabajo para listado'!$BC$155:$BC$1048576,0),MATCH((CUADRO!L$5&amp;$E552),'Hoja de Trabajo para listado'!$BC$151:$CB$151,0)),0)+IFERROR(INDEX('Hoja de Trabajo para listado'!$DE$153:$DG$274,MATCH($A552,'Hoja de Trabajo para listado'!$DE$153:$DE$1048576,0),MATCH((CUADRO!L$5&amp;$E552),'Hoja de Trabajo para listado'!$DE$151:$DG$151,0)),0)+IFERROR(INDEX('Hoja de Trabajo para listado'!$CD$155:$DC$1048576,MATCH($A552,'Hoja de Trabajo para listado'!$CD$155:$CD$1048576,0),MATCH((CUADRO!L$5&amp;$E552),'Hoja de Trabajo para listado'!$CD$151:$DC$151,0)),0)</f>
        <v>0</v>
      </c>
      <c r="M552" s="255">
        <f ca="1">+IFERROR(INDEX('Hoja de Trabajo para listado'!$A$155:$Z$1048576,MATCH($A552,'Hoja de Trabajo para listado'!$A$155:$A$1048576,0),MATCH((CUADRO!M$5&amp;$E552),'Hoja de Trabajo para listado'!$A$151:$Z$151,0)),0)+IFERROR(INDEX('Hoja de Trabajo para listado'!$AB$155:$BA$1048576,MATCH($A552,'Hoja de Trabajo para listado'!$AB$155:$AB$1048576,0),MATCH((CUADRO!M$5&amp;$E552),'Hoja de Trabajo para listado'!$AB$151:$BA$151,0)),0)+IFERROR(INDEX('Hoja de Trabajo para listado'!$BC$155:$CB$1048576,MATCH($A552,'Hoja de Trabajo para listado'!$BC$155:$BC$1048576,0),MATCH((CUADRO!M$5&amp;$E552),'Hoja de Trabajo para listado'!$BC$151:$CB$151,0)),0)+IFERROR(INDEX('Hoja de Trabajo para listado'!$DE$153:$DG$274,MATCH($A552,'Hoja de Trabajo para listado'!$DE$153:$DE$1048576,0),MATCH((CUADRO!M$5&amp;$E552),'Hoja de Trabajo para listado'!$DE$151:$DG$151,0)),0)+IFERROR(INDEX('Hoja de Trabajo para listado'!$CD$155:$DC$1048576,MATCH($A552,'Hoja de Trabajo para listado'!$CD$155:$CD$1048576,0),MATCH((CUADRO!M$5&amp;$E552),'Hoja de Trabajo para listado'!$CD$151:$DC$151,0)),0)</f>
        <v>0</v>
      </c>
      <c r="N552" s="255">
        <f ca="1">+IFERROR(INDEX('Hoja de Trabajo para listado'!$A$155:$Z$1048576,MATCH($A552,'Hoja de Trabajo para listado'!$A$155:$A$1048576,0),MATCH((CUADRO!N$5&amp;$E552),'Hoja de Trabajo para listado'!$A$151:$Z$151,0)),0)+IFERROR(INDEX('Hoja de Trabajo para listado'!$AB$155:$BA$1048576,MATCH($A552,'Hoja de Trabajo para listado'!$AB$155:$AB$1048576,0),MATCH((CUADRO!N$5&amp;$E552),'Hoja de Trabajo para listado'!$AB$151:$BA$151,0)),0)+IFERROR(INDEX('Hoja de Trabajo para listado'!$BC$155:$CB$1048576,MATCH($A552,'Hoja de Trabajo para listado'!$BC$155:$BC$1048576,0),MATCH((CUADRO!N$5&amp;$E552),'Hoja de Trabajo para listado'!$BC$151:$CB$151,0)),0)+IFERROR(INDEX('Hoja de Trabajo para listado'!$DE$153:$DG$274,MATCH($A552,'Hoja de Trabajo para listado'!$DE$153:$DE$1048576,0),MATCH((CUADRO!N$5&amp;$E552),'Hoja de Trabajo para listado'!$DE$151:$DG$151,0)),0)+IFERROR(INDEX('Hoja de Trabajo para listado'!$CD$155:$DC$1048576,MATCH($A552,'Hoja de Trabajo para listado'!$CD$155:$CD$1048576,0),MATCH((CUADRO!N$5&amp;$E552),'Hoja de Trabajo para listado'!$CD$151:$DC$151,0)),0)</f>
        <v>0</v>
      </c>
      <c r="O552" s="255">
        <f ca="1">+IFERROR(INDEX('Hoja de Trabajo para listado'!$A$155:$Z$1048576,MATCH($A552,'Hoja de Trabajo para listado'!$A$155:$A$1048576,0),MATCH((CUADRO!O$5&amp;$E552),'Hoja de Trabajo para listado'!$A$151:$Z$151,0)),0)+IFERROR(INDEX('Hoja de Trabajo para listado'!$AB$155:$BA$1048576,MATCH($A552,'Hoja de Trabajo para listado'!$AB$155:$AB$1048576,0),MATCH((CUADRO!O$5&amp;$E552),'Hoja de Trabajo para listado'!$AB$151:$BA$151,0)),0)+IFERROR(INDEX('Hoja de Trabajo para listado'!$BC$155:$CB$1048576,MATCH($A552,'Hoja de Trabajo para listado'!$BC$155:$BC$1048576,0),MATCH((CUADRO!O$5&amp;$E552),'Hoja de Trabajo para listado'!$BC$151:$CB$151,0)),0)+IFERROR(INDEX('Hoja de Trabajo para listado'!$DE$153:$DG$274,MATCH($A552,'Hoja de Trabajo para listado'!$DE$153:$DE$1048576,0),MATCH((CUADRO!O$5&amp;$E552),'Hoja de Trabajo para listado'!$DE$151:$DG$151,0)),0)+IFERROR(INDEX('Hoja de Trabajo para listado'!$CD$155:$DC$1048576,MATCH($A552,'Hoja de Trabajo para listado'!$CD$155:$CD$1048576,0),MATCH((CUADRO!O$5&amp;$E552),'Hoja de Trabajo para listado'!$CD$151:$DC$151,0)),0)</f>
        <v>0</v>
      </c>
      <c r="P552" s="255">
        <f ca="1">+IFERROR(INDEX('Hoja de Trabajo para listado'!$A$155:$Z$1048576,MATCH($A552,'Hoja de Trabajo para listado'!$A$155:$A$1048576,0),MATCH((CUADRO!P$5&amp;$E552),'Hoja de Trabajo para listado'!$A$151:$Z$151,0)),0)+IFERROR(INDEX('Hoja de Trabajo para listado'!$AB$155:$BA$1048576,MATCH($A552,'Hoja de Trabajo para listado'!$AB$155:$AB$1048576,0),MATCH((CUADRO!P$5&amp;$E552),'Hoja de Trabajo para listado'!$AB$151:$BA$151,0)),0)+IFERROR(INDEX('Hoja de Trabajo para listado'!$BC$155:$CB$1048576,MATCH($A552,'Hoja de Trabajo para listado'!$BC$155:$BC$1048576,0),MATCH((CUADRO!P$5&amp;$E552),'Hoja de Trabajo para listado'!$BC$151:$CB$151,0)),0)+IFERROR(INDEX('Hoja de Trabajo para listado'!$DE$153:$DG$274,MATCH($A552,'Hoja de Trabajo para listado'!$DE$153:$DE$1048576,0),MATCH((CUADRO!P$5&amp;$E552),'Hoja de Trabajo para listado'!$DE$151:$DG$151,0)),0)+IFERROR(INDEX('Hoja de Trabajo para listado'!$CD$155:$DC$1048576,MATCH($A552,'Hoja de Trabajo para listado'!$CD$155:$CD$1048576,0),MATCH((CUADRO!P$5&amp;$E552),'Hoja de Trabajo para listado'!$CD$151:$DC$151,0)),0)</f>
        <v>0</v>
      </c>
      <c r="Q552" s="255">
        <f ca="1">+IFERROR(INDEX('Hoja de Trabajo para listado'!$A$155:$Z$1048576,MATCH($A552,'Hoja de Trabajo para listado'!$A$155:$A$1048576,0),MATCH((CUADRO!Q$5&amp;$E552),'Hoja de Trabajo para listado'!$A$151:$Z$151,0)),0)+IFERROR(INDEX('Hoja de Trabajo para listado'!$AB$155:$BA$1048576,MATCH($A552,'Hoja de Trabajo para listado'!$AB$155:$AB$1048576,0),MATCH((CUADRO!Q$5&amp;$E552),'Hoja de Trabajo para listado'!$AB$151:$BA$151,0)),0)+IFERROR(INDEX('Hoja de Trabajo para listado'!$BC$155:$CB$1048576,MATCH($A552,'Hoja de Trabajo para listado'!$BC$155:$BC$1048576,0),MATCH((CUADRO!Q$5&amp;$E552),'Hoja de Trabajo para listado'!$BC$151:$CB$151,0)),0)+IFERROR(INDEX('Hoja de Trabajo para listado'!$DE$153:$DG$274,MATCH($A552,'Hoja de Trabajo para listado'!$DE$153:$DE$1048576,0),MATCH((CUADRO!Q$5&amp;$E552),'Hoja de Trabajo para listado'!$DE$151:$DG$151,0)),0)+IFERROR(INDEX('Hoja de Trabajo para listado'!$CD$155:$DC$1048576,MATCH($A552,'Hoja de Trabajo para listado'!$CD$155:$CD$1048576,0),MATCH((CUADRO!Q$5&amp;$E552),'Hoja de Trabajo para listado'!$CD$151:$DC$151,0)),0)</f>
        <v>0</v>
      </c>
      <c r="R552" s="255">
        <f t="shared" ca="1" si="16"/>
        <v>0</v>
      </c>
      <c r="S552" s="262"/>
      <c r="T552" s="255">
        <f ca="1">+T553</f>
        <v>0</v>
      </c>
      <c r="U552" s="254">
        <f t="shared" si="17"/>
        <v>1</v>
      </c>
      <c r="V552" s="362" t="str">
        <f>+VLOOKUP(A552,bd_lista!$A$3:$E$590,5,FALSE)</f>
        <v>Gobiernos Autonomos Municipales</v>
      </c>
      <c r="W552" s="361" t="str">
        <f>+V552</f>
        <v>Gobiernos Autonomos Municipales</v>
      </c>
      <c r="X552" s="254">
        <f>+VLOOKUP(A552,[2]Sheet1!$A$13:$D$744,4,FALSE)</f>
        <v>0</v>
      </c>
      <c r="Y552" s="254" t="e">
        <f>+VLOOKUP(X552,bd_lista!$A$3:$C$590,3,FALSE)</f>
        <v>#N/A</v>
      </c>
      <c r="Z552" s="316">
        <f>+X552</f>
        <v>0</v>
      </c>
      <c r="AA552" s="317" t="e">
        <f>+Y552</f>
        <v>#N/A</v>
      </c>
    </row>
    <row r="553" spans="1:27" customFormat="1" ht="15" hidden="1" customHeight="1">
      <c r="A553" s="32">
        <v>1253</v>
      </c>
      <c r="B553" s="307"/>
      <c r="C553" s="259" t="str">
        <f>+VLOOKUP(A553,bd_lista!$A$3:$C$590,3,FALSE)</f>
        <v>Gobierno Autónomo Municipal de Yaco</v>
      </c>
      <c r="D553" s="362"/>
      <c r="E553" s="256" t="s">
        <v>1314</v>
      </c>
      <c r="F553" s="255">
        <f ca="1">+IFERROR(INDEX('Hoja de Trabajo para listado'!$A$155:$Z$1048576,MATCH($A553,'Hoja de Trabajo para listado'!$A$155:$A$1048576,0),MATCH((CUADRO!F$5&amp;$E553),'Hoja de Trabajo para listado'!$A$151:$Z$151,0)),0)+IFERROR(INDEX('Hoja de Trabajo para listado'!$AB$155:$BA$1048576,MATCH($A553,'Hoja de Trabajo para listado'!$AB$155:$AB$1048576,0),MATCH((CUADRO!F$5&amp;$E553),'Hoja de Trabajo para listado'!$AB$151:$BA$151,0)),0)+IFERROR(INDEX('Hoja de Trabajo para listado'!$BC$155:$CB$1048576,MATCH($A553,'Hoja de Trabajo para listado'!$BC$155:$BC$1048576,0),MATCH((CUADRO!F$5&amp;$E553),'Hoja de Trabajo para listado'!$BC$151:$CB$151,0)),0)+IFERROR(INDEX('Hoja de Trabajo para listado'!$DE$153:$DG$274,MATCH($A553,'Hoja de Trabajo para listado'!$DE$153:$DE$1048576,0),MATCH((CUADRO!F$5&amp;$E553),'Hoja de Trabajo para listado'!$DE$151:$DG$151,0)),0)+IFERROR(INDEX('Hoja de Trabajo para listado'!$CD$155:$DC$1048576,MATCH($A553,'Hoja de Trabajo para listado'!$CD$155:$CD$1048576,0),MATCH((CUADRO!F$5&amp;$E553),'Hoja de Trabajo para listado'!$CD$151:$DC$151,0)),0)</f>
        <v>0</v>
      </c>
      <c r="G553" s="255">
        <f ca="1">+IFERROR(INDEX('Hoja de Trabajo para listado'!$A$155:$Z$1048576,MATCH($A553,'Hoja de Trabajo para listado'!$A$155:$A$1048576,0),MATCH((CUADRO!G$5&amp;$E553),'Hoja de Trabajo para listado'!$A$151:$Z$151,0)),0)+IFERROR(INDEX('Hoja de Trabajo para listado'!$AB$155:$BA$1048576,MATCH($A553,'Hoja de Trabajo para listado'!$AB$155:$AB$1048576,0),MATCH((CUADRO!G$5&amp;$E553),'Hoja de Trabajo para listado'!$AB$151:$BA$151,0)),0)+IFERROR(INDEX('Hoja de Trabajo para listado'!$BC$155:$CB$1048576,MATCH($A553,'Hoja de Trabajo para listado'!$BC$155:$BC$1048576,0),MATCH((CUADRO!G$5&amp;$E553),'Hoja de Trabajo para listado'!$BC$151:$CB$151,0)),0)+IFERROR(INDEX('Hoja de Trabajo para listado'!$DE$153:$DG$274,MATCH($A553,'Hoja de Trabajo para listado'!$DE$153:$DE$1048576,0),MATCH((CUADRO!G$5&amp;$E553),'Hoja de Trabajo para listado'!$DE$151:$DG$151,0)),0)+IFERROR(INDEX('Hoja de Trabajo para listado'!$CD$155:$DC$1048576,MATCH($A553,'Hoja de Trabajo para listado'!$CD$155:$CD$1048576,0),MATCH((CUADRO!G$5&amp;$E553),'Hoja de Trabajo para listado'!$CD$151:$DC$151,0)),0)</f>
        <v>0</v>
      </c>
      <c r="H553" s="255">
        <f ca="1">+IFERROR(INDEX('Hoja de Trabajo para listado'!$A$155:$Z$1048576,MATCH($A553,'Hoja de Trabajo para listado'!$A$155:$A$1048576,0),MATCH((CUADRO!H$5&amp;$E553),'Hoja de Trabajo para listado'!$A$151:$Z$151,0)),0)+IFERROR(INDEX('Hoja de Trabajo para listado'!$AB$155:$BA$1048576,MATCH($A553,'Hoja de Trabajo para listado'!$AB$155:$AB$1048576,0),MATCH((CUADRO!H$5&amp;$E553),'Hoja de Trabajo para listado'!$AB$151:$BA$151,0)),0)+IFERROR(INDEX('Hoja de Trabajo para listado'!$BC$155:$CB$1048576,MATCH($A553,'Hoja de Trabajo para listado'!$BC$155:$BC$1048576,0),MATCH((CUADRO!H$5&amp;$E553),'Hoja de Trabajo para listado'!$BC$151:$CB$151,0)),0)+IFERROR(INDEX('Hoja de Trabajo para listado'!$DE$153:$DG$274,MATCH($A553,'Hoja de Trabajo para listado'!$DE$153:$DE$1048576,0),MATCH((CUADRO!H$5&amp;$E553),'Hoja de Trabajo para listado'!$DE$151:$DG$151,0)),0)+IFERROR(INDEX('Hoja de Trabajo para listado'!$CD$155:$DC$1048576,MATCH($A553,'Hoja de Trabajo para listado'!$CD$155:$CD$1048576,0),MATCH((CUADRO!H$5&amp;$E553),'Hoja de Trabajo para listado'!$CD$151:$DC$151,0)),0)</f>
        <v>0</v>
      </c>
      <c r="I553" s="255">
        <f ca="1">+IFERROR(INDEX('Hoja de Trabajo para listado'!$A$155:$Z$1048576,MATCH($A553,'Hoja de Trabajo para listado'!$A$155:$A$1048576,0),MATCH((CUADRO!I$5&amp;$E553),'Hoja de Trabajo para listado'!$A$151:$Z$151,0)),0)+IFERROR(INDEX('Hoja de Trabajo para listado'!$AB$155:$BA$1048576,MATCH($A553,'Hoja de Trabajo para listado'!$AB$155:$AB$1048576,0),MATCH((CUADRO!I$5&amp;$E553),'Hoja de Trabajo para listado'!$AB$151:$BA$151,0)),0)+IFERROR(INDEX('Hoja de Trabajo para listado'!$BC$155:$CB$1048576,MATCH($A553,'Hoja de Trabajo para listado'!$BC$155:$BC$1048576,0),MATCH((CUADRO!I$5&amp;$E553),'Hoja de Trabajo para listado'!$BC$151:$CB$151,0)),0)+IFERROR(INDEX('Hoja de Trabajo para listado'!$DE$153:$DG$274,MATCH($A553,'Hoja de Trabajo para listado'!$DE$153:$DE$1048576,0),MATCH((CUADRO!I$5&amp;$E553),'Hoja de Trabajo para listado'!$DE$151:$DG$151,0)),0)+IFERROR(INDEX('Hoja de Trabajo para listado'!$CD$155:$DC$1048576,MATCH($A553,'Hoja de Trabajo para listado'!$CD$155:$CD$1048576,0),MATCH((CUADRO!I$5&amp;$E553),'Hoja de Trabajo para listado'!$CD$151:$DC$151,0)),0)</f>
        <v>0</v>
      </c>
      <c r="J553" s="255">
        <f ca="1">+IFERROR(INDEX('Hoja de Trabajo para listado'!$A$155:$Z$1048576,MATCH($A553,'Hoja de Trabajo para listado'!$A$155:$A$1048576,0),MATCH((CUADRO!J$5&amp;$E553),'Hoja de Trabajo para listado'!$A$151:$Z$151,0)),0)+IFERROR(INDEX('Hoja de Trabajo para listado'!$AB$155:$BA$1048576,MATCH($A553,'Hoja de Trabajo para listado'!$AB$155:$AB$1048576,0),MATCH((CUADRO!J$5&amp;$E553),'Hoja de Trabajo para listado'!$AB$151:$BA$151,0)),0)+IFERROR(INDEX('Hoja de Trabajo para listado'!$BC$155:$CB$1048576,MATCH($A553,'Hoja de Trabajo para listado'!$BC$155:$BC$1048576,0),MATCH((CUADRO!J$5&amp;$E553),'Hoja de Trabajo para listado'!$BC$151:$CB$151,0)),0)+IFERROR(INDEX('Hoja de Trabajo para listado'!$DE$153:$DG$274,MATCH($A553,'Hoja de Trabajo para listado'!$DE$153:$DE$1048576,0),MATCH((CUADRO!J$5&amp;$E553),'Hoja de Trabajo para listado'!$DE$151:$DG$151,0)),0)+IFERROR(INDEX('Hoja de Trabajo para listado'!$CD$155:$DC$1048576,MATCH($A553,'Hoja de Trabajo para listado'!$CD$155:$CD$1048576,0),MATCH((CUADRO!J$5&amp;$E553),'Hoja de Trabajo para listado'!$CD$151:$DC$151,0)),0)</f>
        <v>0</v>
      </c>
      <c r="K553" s="255">
        <f ca="1">+IFERROR(INDEX('Hoja de Trabajo para listado'!$A$155:$Z$1048576,MATCH($A553,'Hoja de Trabajo para listado'!$A$155:$A$1048576,0),MATCH((CUADRO!K$5&amp;$E553),'Hoja de Trabajo para listado'!$A$151:$Z$151,0)),0)+IFERROR(INDEX('Hoja de Trabajo para listado'!$AB$155:$BA$1048576,MATCH($A553,'Hoja de Trabajo para listado'!$AB$155:$AB$1048576,0),MATCH((CUADRO!K$5&amp;$E553),'Hoja de Trabajo para listado'!$AB$151:$BA$151,0)),0)+IFERROR(INDEX('Hoja de Trabajo para listado'!$BC$155:$CB$1048576,MATCH($A553,'Hoja de Trabajo para listado'!$BC$155:$BC$1048576,0),MATCH((CUADRO!K$5&amp;$E553),'Hoja de Trabajo para listado'!$BC$151:$CB$151,0)),0)+IFERROR(INDEX('Hoja de Trabajo para listado'!$DE$153:$DG$274,MATCH($A553,'Hoja de Trabajo para listado'!$DE$153:$DE$1048576,0),MATCH((CUADRO!K$5&amp;$E553),'Hoja de Trabajo para listado'!$DE$151:$DG$151,0)),0)+IFERROR(INDEX('Hoja de Trabajo para listado'!$CD$155:$DC$1048576,MATCH($A553,'Hoja de Trabajo para listado'!$CD$155:$CD$1048576,0),MATCH((CUADRO!K$5&amp;$E553),'Hoja de Trabajo para listado'!$CD$151:$DC$151,0)),0)</f>
        <v>0</v>
      </c>
      <c r="L553" s="255">
        <f ca="1">+IFERROR(INDEX('Hoja de Trabajo para listado'!$A$155:$Z$1048576,MATCH($A553,'Hoja de Trabajo para listado'!$A$155:$A$1048576,0),MATCH((CUADRO!L$5&amp;$E553),'Hoja de Trabajo para listado'!$A$151:$Z$151,0)),0)+IFERROR(INDEX('Hoja de Trabajo para listado'!$AB$155:$BA$1048576,MATCH($A553,'Hoja de Trabajo para listado'!$AB$155:$AB$1048576,0),MATCH((CUADRO!L$5&amp;$E553),'Hoja de Trabajo para listado'!$AB$151:$BA$151,0)),0)+IFERROR(INDEX('Hoja de Trabajo para listado'!$BC$155:$CB$1048576,MATCH($A553,'Hoja de Trabajo para listado'!$BC$155:$BC$1048576,0),MATCH((CUADRO!L$5&amp;$E553),'Hoja de Trabajo para listado'!$BC$151:$CB$151,0)),0)+IFERROR(INDEX('Hoja de Trabajo para listado'!$DE$153:$DG$274,MATCH($A553,'Hoja de Trabajo para listado'!$DE$153:$DE$1048576,0),MATCH((CUADRO!L$5&amp;$E553),'Hoja de Trabajo para listado'!$DE$151:$DG$151,0)),0)+IFERROR(INDEX('Hoja de Trabajo para listado'!$CD$155:$DC$1048576,MATCH($A553,'Hoja de Trabajo para listado'!$CD$155:$CD$1048576,0),MATCH((CUADRO!L$5&amp;$E553),'Hoja de Trabajo para listado'!$CD$151:$DC$151,0)),0)</f>
        <v>0</v>
      </c>
      <c r="M553" s="255">
        <f ca="1">+IFERROR(INDEX('Hoja de Trabajo para listado'!$A$155:$Z$1048576,MATCH($A553,'Hoja de Trabajo para listado'!$A$155:$A$1048576,0),MATCH((CUADRO!M$5&amp;$E553),'Hoja de Trabajo para listado'!$A$151:$Z$151,0)),0)+IFERROR(INDEX('Hoja de Trabajo para listado'!$AB$155:$BA$1048576,MATCH($A553,'Hoja de Trabajo para listado'!$AB$155:$AB$1048576,0),MATCH((CUADRO!M$5&amp;$E553),'Hoja de Trabajo para listado'!$AB$151:$BA$151,0)),0)+IFERROR(INDEX('Hoja de Trabajo para listado'!$BC$155:$CB$1048576,MATCH($A553,'Hoja de Trabajo para listado'!$BC$155:$BC$1048576,0),MATCH((CUADRO!M$5&amp;$E553),'Hoja de Trabajo para listado'!$BC$151:$CB$151,0)),0)+IFERROR(INDEX('Hoja de Trabajo para listado'!$DE$153:$DG$274,MATCH($A553,'Hoja de Trabajo para listado'!$DE$153:$DE$1048576,0),MATCH((CUADRO!M$5&amp;$E553),'Hoja de Trabajo para listado'!$DE$151:$DG$151,0)),0)+IFERROR(INDEX('Hoja de Trabajo para listado'!$CD$155:$DC$1048576,MATCH($A553,'Hoja de Trabajo para listado'!$CD$155:$CD$1048576,0),MATCH((CUADRO!M$5&amp;$E553),'Hoja de Trabajo para listado'!$CD$151:$DC$151,0)),0)</f>
        <v>0</v>
      </c>
      <c r="N553" s="255">
        <f ca="1">+IFERROR(INDEX('Hoja de Trabajo para listado'!$A$155:$Z$1048576,MATCH($A553,'Hoja de Trabajo para listado'!$A$155:$A$1048576,0),MATCH((CUADRO!N$5&amp;$E553),'Hoja de Trabajo para listado'!$A$151:$Z$151,0)),0)+IFERROR(INDEX('Hoja de Trabajo para listado'!$AB$155:$BA$1048576,MATCH($A553,'Hoja de Trabajo para listado'!$AB$155:$AB$1048576,0),MATCH((CUADRO!N$5&amp;$E553),'Hoja de Trabajo para listado'!$AB$151:$BA$151,0)),0)+IFERROR(INDEX('Hoja de Trabajo para listado'!$BC$155:$CB$1048576,MATCH($A553,'Hoja de Trabajo para listado'!$BC$155:$BC$1048576,0),MATCH((CUADRO!N$5&amp;$E553),'Hoja de Trabajo para listado'!$BC$151:$CB$151,0)),0)+IFERROR(INDEX('Hoja de Trabajo para listado'!$DE$153:$DG$274,MATCH($A553,'Hoja de Trabajo para listado'!$DE$153:$DE$1048576,0),MATCH((CUADRO!N$5&amp;$E553),'Hoja de Trabajo para listado'!$DE$151:$DG$151,0)),0)+IFERROR(INDEX('Hoja de Trabajo para listado'!$CD$155:$DC$1048576,MATCH($A553,'Hoja de Trabajo para listado'!$CD$155:$CD$1048576,0),MATCH((CUADRO!N$5&amp;$E553),'Hoja de Trabajo para listado'!$CD$151:$DC$151,0)),0)</f>
        <v>0</v>
      </c>
      <c r="O553" s="255">
        <f ca="1">+IFERROR(INDEX('Hoja de Trabajo para listado'!$A$155:$Z$1048576,MATCH($A553,'Hoja de Trabajo para listado'!$A$155:$A$1048576,0),MATCH((CUADRO!O$5&amp;$E553),'Hoja de Trabajo para listado'!$A$151:$Z$151,0)),0)+IFERROR(INDEX('Hoja de Trabajo para listado'!$AB$155:$BA$1048576,MATCH($A553,'Hoja de Trabajo para listado'!$AB$155:$AB$1048576,0),MATCH((CUADRO!O$5&amp;$E553),'Hoja de Trabajo para listado'!$AB$151:$BA$151,0)),0)+IFERROR(INDEX('Hoja de Trabajo para listado'!$BC$155:$CB$1048576,MATCH($A553,'Hoja de Trabajo para listado'!$BC$155:$BC$1048576,0),MATCH((CUADRO!O$5&amp;$E553),'Hoja de Trabajo para listado'!$BC$151:$CB$151,0)),0)+IFERROR(INDEX('Hoja de Trabajo para listado'!$DE$153:$DG$274,MATCH($A553,'Hoja de Trabajo para listado'!$DE$153:$DE$1048576,0),MATCH((CUADRO!O$5&amp;$E553),'Hoja de Trabajo para listado'!$DE$151:$DG$151,0)),0)+IFERROR(INDEX('Hoja de Trabajo para listado'!$CD$155:$DC$1048576,MATCH($A553,'Hoja de Trabajo para listado'!$CD$155:$CD$1048576,0),MATCH((CUADRO!O$5&amp;$E553),'Hoja de Trabajo para listado'!$CD$151:$DC$151,0)),0)</f>
        <v>0</v>
      </c>
      <c r="P553" s="255">
        <f ca="1">+IFERROR(INDEX('Hoja de Trabajo para listado'!$A$155:$Z$1048576,MATCH($A553,'Hoja de Trabajo para listado'!$A$155:$A$1048576,0),MATCH((CUADRO!P$5&amp;$E553),'Hoja de Trabajo para listado'!$A$151:$Z$151,0)),0)+IFERROR(INDEX('Hoja de Trabajo para listado'!$AB$155:$BA$1048576,MATCH($A553,'Hoja de Trabajo para listado'!$AB$155:$AB$1048576,0),MATCH((CUADRO!P$5&amp;$E553),'Hoja de Trabajo para listado'!$AB$151:$BA$151,0)),0)+IFERROR(INDEX('Hoja de Trabajo para listado'!$BC$155:$CB$1048576,MATCH($A553,'Hoja de Trabajo para listado'!$BC$155:$BC$1048576,0),MATCH((CUADRO!P$5&amp;$E553),'Hoja de Trabajo para listado'!$BC$151:$CB$151,0)),0)+IFERROR(INDEX('Hoja de Trabajo para listado'!$DE$153:$DG$274,MATCH($A553,'Hoja de Trabajo para listado'!$DE$153:$DE$1048576,0),MATCH((CUADRO!P$5&amp;$E553),'Hoja de Trabajo para listado'!$DE$151:$DG$151,0)),0)+IFERROR(INDEX('Hoja de Trabajo para listado'!$CD$155:$DC$1048576,MATCH($A553,'Hoja de Trabajo para listado'!$CD$155:$CD$1048576,0),MATCH((CUADRO!P$5&amp;$E553),'Hoja de Trabajo para listado'!$CD$151:$DC$151,0)),0)</f>
        <v>0</v>
      </c>
      <c r="Q553" s="255">
        <f ca="1">+IFERROR(INDEX('Hoja de Trabajo para listado'!$A$155:$Z$1048576,MATCH($A553,'Hoja de Trabajo para listado'!$A$155:$A$1048576,0),MATCH((CUADRO!Q$5&amp;$E553),'Hoja de Trabajo para listado'!$A$151:$Z$151,0)),0)+IFERROR(INDEX('Hoja de Trabajo para listado'!$AB$155:$BA$1048576,MATCH($A553,'Hoja de Trabajo para listado'!$AB$155:$AB$1048576,0),MATCH((CUADRO!Q$5&amp;$E553),'Hoja de Trabajo para listado'!$AB$151:$BA$151,0)),0)+IFERROR(INDEX('Hoja de Trabajo para listado'!$BC$155:$CB$1048576,MATCH($A553,'Hoja de Trabajo para listado'!$BC$155:$BC$1048576,0),MATCH((CUADRO!Q$5&amp;$E553),'Hoja de Trabajo para listado'!$BC$151:$CB$151,0)),0)+IFERROR(INDEX('Hoja de Trabajo para listado'!$DE$153:$DG$274,MATCH($A553,'Hoja de Trabajo para listado'!$DE$153:$DE$1048576,0),MATCH((CUADRO!Q$5&amp;$E553),'Hoja de Trabajo para listado'!$DE$151:$DG$151,0)),0)+IFERROR(INDEX('Hoja de Trabajo para listado'!$CD$155:$DC$1048576,MATCH($A553,'Hoja de Trabajo para listado'!$CD$155:$CD$1048576,0),MATCH((CUADRO!Q$5&amp;$E553),'Hoja de Trabajo para listado'!$CD$151:$DC$151,0)),0)</f>
        <v>0</v>
      </c>
      <c r="R553" s="255">
        <f t="shared" ca="1" si="16"/>
        <v>0</v>
      </c>
      <c r="S553" s="262">
        <f ca="1">+R552+R553</f>
        <v>0</v>
      </c>
      <c r="T553" s="255">
        <f ca="1">+S553</f>
        <v>0</v>
      </c>
      <c r="U553" s="254">
        <f t="shared" si="17"/>
        <v>2</v>
      </c>
      <c r="V553" s="362" t="str">
        <f>+VLOOKUP(A553,bd_lista!$A$3:$E$590,5,FALSE)</f>
        <v>Gobiernos Autonomos Municipales</v>
      </c>
      <c r="W553" s="362"/>
      <c r="X553" s="254">
        <f>+VLOOKUP(A553,[2]Sheet1!$A$13:$D$744,4,FALSE)</f>
        <v>0</v>
      </c>
      <c r="Y553" s="254" t="e">
        <f>+VLOOKUP(X553,bd_lista!$A$3:$C$590,3,FALSE)</f>
        <v>#N/A</v>
      </c>
      <c r="Z553" s="314"/>
      <c r="AA553" s="315"/>
    </row>
    <row r="554" spans="1:27" customFormat="1" ht="15" hidden="1" customHeight="1">
      <c r="A554" s="32">
        <v>1254</v>
      </c>
      <c r="B554" s="306">
        <f>+A554</f>
        <v>1254</v>
      </c>
      <c r="C554" s="259" t="str">
        <f>+VLOOKUP(A554,bd_lista!$A$3:$C$590,3,FALSE)</f>
        <v>Gobierno Autónomo Municipal de Malla</v>
      </c>
      <c r="D554" s="361" t="str">
        <f>+C554</f>
        <v>Gobierno Autónomo Municipal de Malla</v>
      </c>
      <c r="E554" s="254" t="s">
        <v>1313</v>
      </c>
      <c r="F554" s="255">
        <f ca="1">+IFERROR(INDEX('Hoja de Trabajo para listado'!$A$155:$Z$1048576,MATCH($A554,'Hoja de Trabajo para listado'!$A$155:$A$1048576,0),MATCH((CUADRO!F$5&amp;$E554),'Hoja de Trabajo para listado'!$A$151:$Z$151,0)),0)+IFERROR(INDEX('Hoja de Trabajo para listado'!$AB$155:$BA$1048576,MATCH($A554,'Hoja de Trabajo para listado'!$AB$155:$AB$1048576,0),MATCH((CUADRO!F$5&amp;$E554),'Hoja de Trabajo para listado'!$AB$151:$BA$151,0)),0)+IFERROR(INDEX('Hoja de Trabajo para listado'!$BC$155:$CB$1048576,MATCH($A554,'Hoja de Trabajo para listado'!$BC$155:$BC$1048576,0),MATCH((CUADRO!F$5&amp;$E554),'Hoja de Trabajo para listado'!$BC$151:$CB$151,0)),0)+IFERROR(INDEX('Hoja de Trabajo para listado'!$DE$153:$DG$274,MATCH($A554,'Hoja de Trabajo para listado'!$DE$153:$DE$1048576,0),MATCH((CUADRO!F$5&amp;$E554),'Hoja de Trabajo para listado'!$DE$151:$DG$151,0)),0)+IFERROR(INDEX('Hoja de Trabajo para listado'!$CD$155:$DC$1048576,MATCH($A554,'Hoja de Trabajo para listado'!$CD$155:$CD$1048576,0),MATCH((CUADRO!F$5&amp;$E554),'Hoja de Trabajo para listado'!$CD$151:$DC$151,0)),0)</f>
        <v>0</v>
      </c>
      <c r="G554" s="255">
        <f ca="1">+IFERROR(INDEX('Hoja de Trabajo para listado'!$A$155:$Z$1048576,MATCH($A554,'Hoja de Trabajo para listado'!$A$155:$A$1048576,0),MATCH((CUADRO!G$5&amp;$E554),'Hoja de Trabajo para listado'!$A$151:$Z$151,0)),0)+IFERROR(INDEX('Hoja de Trabajo para listado'!$AB$155:$BA$1048576,MATCH($A554,'Hoja de Trabajo para listado'!$AB$155:$AB$1048576,0),MATCH((CUADRO!G$5&amp;$E554),'Hoja de Trabajo para listado'!$AB$151:$BA$151,0)),0)+IFERROR(INDEX('Hoja de Trabajo para listado'!$BC$155:$CB$1048576,MATCH($A554,'Hoja de Trabajo para listado'!$BC$155:$BC$1048576,0),MATCH((CUADRO!G$5&amp;$E554),'Hoja de Trabajo para listado'!$BC$151:$CB$151,0)),0)+IFERROR(INDEX('Hoja de Trabajo para listado'!$DE$153:$DG$274,MATCH($A554,'Hoja de Trabajo para listado'!$DE$153:$DE$1048576,0),MATCH((CUADRO!G$5&amp;$E554),'Hoja de Trabajo para listado'!$DE$151:$DG$151,0)),0)+IFERROR(INDEX('Hoja de Trabajo para listado'!$CD$155:$DC$1048576,MATCH($A554,'Hoja de Trabajo para listado'!$CD$155:$CD$1048576,0),MATCH((CUADRO!G$5&amp;$E554),'Hoja de Trabajo para listado'!$CD$151:$DC$151,0)),0)</f>
        <v>0</v>
      </c>
      <c r="H554" s="255">
        <f ca="1">+IFERROR(INDEX('Hoja de Trabajo para listado'!$A$155:$Z$1048576,MATCH($A554,'Hoja de Trabajo para listado'!$A$155:$A$1048576,0),MATCH((CUADRO!H$5&amp;$E554),'Hoja de Trabajo para listado'!$A$151:$Z$151,0)),0)+IFERROR(INDEX('Hoja de Trabajo para listado'!$AB$155:$BA$1048576,MATCH($A554,'Hoja de Trabajo para listado'!$AB$155:$AB$1048576,0),MATCH((CUADRO!H$5&amp;$E554),'Hoja de Trabajo para listado'!$AB$151:$BA$151,0)),0)+IFERROR(INDEX('Hoja de Trabajo para listado'!$BC$155:$CB$1048576,MATCH($A554,'Hoja de Trabajo para listado'!$BC$155:$BC$1048576,0),MATCH((CUADRO!H$5&amp;$E554),'Hoja de Trabajo para listado'!$BC$151:$CB$151,0)),0)+IFERROR(INDEX('Hoja de Trabajo para listado'!$DE$153:$DG$274,MATCH($A554,'Hoja de Trabajo para listado'!$DE$153:$DE$1048576,0),MATCH((CUADRO!H$5&amp;$E554),'Hoja de Trabajo para listado'!$DE$151:$DG$151,0)),0)+IFERROR(INDEX('Hoja de Trabajo para listado'!$CD$155:$DC$1048576,MATCH($A554,'Hoja de Trabajo para listado'!$CD$155:$CD$1048576,0),MATCH((CUADRO!H$5&amp;$E554),'Hoja de Trabajo para listado'!$CD$151:$DC$151,0)),0)</f>
        <v>0</v>
      </c>
      <c r="I554" s="255">
        <f ca="1">+IFERROR(INDEX('Hoja de Trabajo para listado'!$A$155:$Z$1048576,MATCH($A554,'Hoja de Trabajo para listado'!$A$155:$A$1048576,0),MATCH((CUADRO!I$5&amp;$E554),'Hoja de Trabajo para listado'!$A$151:$Z$151,0)),0)+IFERROR(INDEX('Hoja de Trabajo para listado'!$AB$155:$BA$1048576,MATCH($A554,'Hoja de Trabajo para listado'!$AB$155:$AB$1048576,0),MATCH((CUADRO!I$5&amp;$E554),'Hoja de Trabajo para listado'!$AB$151:$BA$151,0)),0)+IFERROR(INDEX('Hoja de Trabajo para listado'!$BC$155:$CB$1048576,MATCH($A554,'Hoja de Trabajo para listado'!$BC$155:$BC$1048576,0),MATCH((CUADRO!I$5&amp;$E554),'Hoja de Trabajo para listado'!$BC$151:$CB$151,0)),0)+IFERROR(INDEX('Hoja de Trabajo para listado'!$DE$153:$DG$274,MATCH($A554,'Hoja de Trabajo para listado'!$DE$153:$DE$1048576,0),MATCH((CUADRO!I$5&amp;$E554),'Hoja de Trabajo para listado'!$DE$151:$DG$151,0)),0)+IFERROR(INDEX('Hoja de Trabajo para listado'!$CD$155:$DC$1048576,MATCH($A554,'Hoja de Trabajo para listado'!$CD$155:$CD$1048576,0),MATCH((CUADRO!I$5&amp;$E554),'Hoja de Trabajo para listado'!$CD$151:$DC$151,0)),0)</f>
        <v>0</v>
      </c>
      <c r="J554" s="255">
        <f ca="1">+IFERROR(INDEX('Hoja de Trabajo para listado'!$A$155:$Z$1048576,MATCH($A554,'Hoja de Trabajo para listado'!$A$155:$A$1048576,0),MATCH((CUADRO!J$5&amp;$E554),'Hoja de Trabajo para listado'!$A$151:$Z$151,0)),0)+IFERROR(INDEX('Hoja de Trabajo para listado'!$AB$155:$BA$1048576,MATCH($A554,'Hoja de Trabajo para listado'!$AB$155:$AB$1048576,0),MATCH((CUADRO!J$5&amp;$E554),'Hoja de Trabajo para listado'!$AB$151:$BA$151,0)),0)+IFERROR(INDEX('Hoja de Trabajo para listado'!$BC$155:$CB$1048576,MATCH($A554,'Hoja de Trabajo para listado'!$BC$155:$BC$1048576,0),MATCH((CUADRO!J$5&amp;$E554),'Hoja de Trabajo para listado'!$BC$151:$CB$151,0)),0)+IFERROR(INDEX('Hoja de Trabajo para listado'!$DE$153:$DG$274,MATCH($A554,'Hoja de Trabajo para listado'!$DE$153:$DE$1048576,0),MATCH((CUADRO!J$5&amp;$E554),'Hoja de Trabajo para listado'!$DE$151:$DG$151,0)),0)+IFERROR(INDEX('Hoja de Trabajo para listado'!$CD$155:$DC$1048576,MATCH($A554,'Hoja de Trabajo para listado'!$CD$155:$CD$1048576,0),MATCH((CUADRO!J$5&amp;$E554),'Hoja de Trabajo para listado'!$CD$151:$DC$151,0)),0)</f>
        <v>0</v>
      </c>
      <c r="K554" s="255">
        <f ca="1">+IFERROR(INDEX('Hoja de Trabajo para listado'!$A$155:$Z$1048576,MATCH($A554,'Hoja de Trabajo para listado'!$A$155:$A$1048576,0),MATCH((CUADRO!K$5&amp;$E554),'Hoja de Trabajo para listado'!$A$151:$Z$151,0)),0)+IFERROR(INDEX('Hoja de Trabajo para listado'!$AB$155:$BA$1048576,MATCH($A554,'Hoja de Trabajo para listado'!$AB$155:$AB$1048576,0),MATCH((CUADRO!K$5&amp;$E554),'Hoja de Trabajo para listado'!$AB$151:$BA$151,0)),0)+IFERROR(INDEX('Hoja de Trabajo para listado'!$BC$155:$CB$1048576,MATCH($A554,'Hoja de Trabajo para listado'!$BC$155:$BC$1048576,0),MATCH((CUADRO!K$5&amp;$E554),'Hoja de Trabajo para listado'!$BC$151:$CB$151,0)),0)+IFERROR(INDEX('Hoja de Trabajo para listado'!$DE$153:$DG$274,MATCH($A554,'Hoja de Trabajo para listado'!$DE$153:$DE$1048576,0),MATCH((CUADRO!K$5&amp;$E554),'Hoja de Trabajo para listado'!$DE$151:$DG$151,0)),0)+IFERROR(INDEX('Hoja de Trabajo para listado'!$CD$155:$DC$1048576,MATCH($A554,'Hoja de Trabajo para listado'!$CD$155:$CD$1048576,0),MATCH((CUADRO!K$5&amp;$E554),'Hoja de Trabajo para listado'!$CD$151:$DC$151,0)),0)</f>
        <v>0</v>
      </c>
      <c r="L554" s="255">
        <f ca="1">+IFERROR(INDEX('Hoja de Trabajo para listado'!$A$155:$Z$1048576,MATCH($A554,'Hoja de Trabajo para listado'!$A$155:$A$1048576,0),MATCH((CUADRO!L$5&amp;$E554),'Hoja de Trabajo para listado'!$A$151:$Z$151,0)),0)+IFERROR(INDEX('Hoja de Trabajo para listado'!$AB$155:$BA$1048576,MATCH($A554,'Hoja de Trabajo para listado'!$AB$155:$AB$1048576,0),MATCH((CUADRO!L$5&amp;$E554),'Hoja de Trabajo para listado'!$AB$151:$BA$151,0)),0)+IFERROR(INDEX('Hoja de Trabajo para listado'!$BC$155:$CB$1048576,MATCH($A554,'Hoja de Trabajo para listado'!$BC$155:$BC$1048576,0),MATCH((CUADRO!L$5&amp;$E554),'Hoja de Trabajo para listado'!$BC$151:$CB$151,0)),0)+IFERROR(INDEX('Hoja de Trabajo para listado'!$DE$153:$DG$274,MATCH($A554,'Hoja de Trabajo para listado'!$DE$153:$DE$1048576,0),MATCH((CUADRO!L$5&amp;$E554),'Hoja de Trabajo para listado'!$DE$151:$DG$151,0)),0)+IFERROR(INDEX('Hoja de Trabajo para listado'!$CD$155:$DC$1048576,MATCH($A554,'Hoja de Trabajo para listado'!$CD$155:$CD$1048576,0),MATCH((CUADRO!L$5&amp;$E554),'Hoja de Trabajo para listado'!$CD$151:$DC$151,0)),0)</f>
        <v>0</v>
      </c>
      <c r="M554" s="255">
        <f ca="1">+IFERROR(INDEX('Hoja de Trabajo para listado'!$A$155:$Z$1048576,MATCH($A554,'Hoja de Trabajo para listado'!$A$155:$A$1048576,0),MATCH((CUADRO!M$5&amp;$E554),'Hoja de Trabajo para listado'!$A$151:$Z$151,0)),0)+IFERROR(INDEX('Hoja de Trabajo para listado'!$AB$155:$BA$1048576,MATCH($A554,'Hoja de Trabajo para listado'!$AB$155:$AB$1048576,0),MATCH((CUADRO!M$5&amp;$E554),'Hoja de Trabajo para listado'!$AB$151:$BA$151,0)),0)+IFERROR(INDEX('Hoja de Trabajo para listado'!$BC$155:$CB$1048576,MATCH($A554,'Hoja de Trabajo para listado'!$BC$155:$BC$1048576,0),MATCH((CUADRO!M$5&amp;$E554),'Hoja de Trabajo para listado'!$BC$151:$CB$151,0)),0)+IFERROR(INDEX('Hoja de Trabajo para listado'!$DE$153:$DG$274,MATCH($A554,'Hoja de Trabajo para listado'!$DE$153:$DE$1048576,0),MATCH((CUADRO!M$5&amp;$E554),'Hoja de Trabajo para listado'!$DE$151:$DG$151,0)),0)+IFERROR(INDEX('Hoja de Trabajo para listado'!$CD$155:$DC$1048576,MATCH($A554,'Hoja de Trabajo para listado'!$CD$155:$CD$1048576,0),MATCH((CUADRO!M$5&amp;$E554),'Hoja de Trabajo para listado'!$CD$151:$DC$151,0)),0)</f>
        <v>0</v>
      </c>
      <c r="N554" s="255">
        <f ca="1">+IFERROR(INDEX('Hoja de Trabajo para listado'!$A$155:$Z$1048576,MATCH($A554,'Hoja de Trabajo para listado'!$A$155:$A$1048576,0),MATCH((CUADRO!N$5&amp;$E554),'Hoja de Trabajo para listado'!$A$151:$Z$151,0)),0)+IFERROR(INDEX('Hoja de Trabajo para listado'!$AB$155:$BA$1048576,MATCH($A554,'Hoja de Trabajo para listado'!$AB$155:$AB$1048576,0),MATCH((CUADRO!N$5&amp;$E554),'Hoja de Trabajo para listado'!$AB$151:$BA$151,0)),0)+IFERROR(INDEX('Hoja de Trabajo para listado'!$BC$155:$CB$1048576,MATCH($A554,'Hoja de Trabajo para listado'!$BC$155:$BC$1048576,0),MATCH((CUADRO!N$5&amp;$E554),'Hoja de Trabajo para listado'!$BC$151:$CB$151,0)),0)+IFERROR(INDEX('Hoja de Trabajo para listado'!$DE$153:$DG$274,MATCH($A554,'Hoja de Trabajo para listado'!$DE$153:$DE$1048576,0),MATCH((CUADRO!N$5&amp;$E554),'Hoja de Trabajo para listado'!$DE$151:$DG$151,0)),0)+IFERROR(INDEX('Hoja de Trabajo para listado'!$CD$155:$DC$1048576,MATCH($A554,'Hoja de Trabajo para listado'!$CD$155:$CD$1048576,0),MATCH((CUADRO!N$5&amp;$E554),'Hoja de Trabajo para listado'!$CD$151:$DC$151,0)),0)</f>
        <v>0</v>
      </c>
      <c r="O554" s="255">
        <f ca="1">+IFERROR(INDEX('Hoja de Trabajo para listado'!$A$155:$Z$1048576,MATCH($A554,'Hoja de Trabajo para listado'!$A$155:$A$1048576,0),MATCH((CUADRO!O$5&amp;$E554),'Hoja de Trabajo para listado'!$A$151:$Z$151,0)),0)+IFERROR(INDEX('Hoja de Trabajo para listado'!$AB$155:$BA$1048576,MATCH($A554,'Hoja de Trabajo para listado'!$AB$155:$AB$1048576,0),MATCH((CUADRO!O$5&amp;$E554),'Hoja de Trabajo para listado'!$AB$151:$BA$151,0)),0)+IFERROR(INDEX('Hoja de Trabajo para listado'!$BC$155:$CB$1048576,MATCH($A554,'Hoja de Trabajo para listado'!$BC$155:$BC$1048576,0),MATCH((CUADRO!O$5&amp;$E554),'Hoja de Trabajo para listado'!$BC$151:$CB$151,0)),0)+IFERROR(INDEX('Hoja de Trabajo para listado'!$DE$153:$DG$274,MATCH($A554,'Hoja de Trabajo para listado'!$DE$153:$DE$1048576,0),MATCH((CUADRO!O$5&amp;$E554),'Hoja de Trabajo para listado'!$DE$151:$DG$151,0)),0)+IFERROR(INDEX('Hoja de Trabajo para listado'!$CD$155:$DC$1048576,MATCH($A554,'Hoja de Trabajo para listado'!$CD$155:$CD$1048576,0),MATCH((CUADRO!O$5&amp;$E554),'Hoja de Trabajo para listado'!$CD$151:$DC$151,0)),0)</f>
        <v>0</v>
      </c>
      <c r="P554" s="255">
        <f ca="1">+IFERROR(INDEX('Hoja de Trabajo para listado'!$A$155:$Z$1048576,MATCH($A554,'Hoja de Trabajo para listado'!$A$155:$A$1048576,0),MATCH((CUADRO!P$5&amp;$E554),'Hoja de Trabajo para listado'!$A$151:$Z$151,0)),0)+IFERROR(INDEX('Hoja de Trabajo para listado'!$AB$155:$BA$1048576,MATCH($A554,'Hoja de Trabajo para listado'!$AB$155:$AB$1048576,0),MATCH((CUADRO!P$5&amp;$E554),'Hoja de Trabajo para listado'!$AB$151:$BA$151,0)),0)+IFERROR(INDEX('Hoja de Trabajo para listado'!$BC$155:$CB$1048576,MATCH($A554,'Hoja de Trabajo para listado'!$BC$155:$BC$1048576,0),MATCH((CUADRO!P$5&amp;$E554),'Hoja de Trabajo para listado'!$BC$151:$CB$151,0)),0)+IFERROR(INDEX('Hoja de Trabajo para listado'!$DE$153:$DG$274,MATCH($A554,'Hoja de Trabajo para listado'!$DE$153:$DE$1048576,0),MATCH((CUADRO!P$5&amp;$E554),'Hoja de Trabajo para listado'!$DE$151:$DG$151,0)),0)+IFERROR(INDEX('Hoja de Trabajo para listado'!$CD$155:$DC$1048576,MATCH($A554,'Hoja de Trabajo para listado'!$CD$155:$CD$1048576,0),MATCH((CUADRO!P$5&amp;$E554),'Hoja de Trabajo para listado'!$CD$151:$DC$151,0)),0)</f>
        <v>0</v>
      </c>
      <c r="Q554" s="255">
        <f ca="1">+IFERROR(INDEX('Hoja de Trabajo para listado'!$A$155:$Z$1048576,MATCH($A554,'Hoja de Trabajo para listado'!$A$155:$A$1048576,0),MATCH((CUADRO!Q$5&amp;$E554),'Hoja de Trabajo para listado'!$A$151:$Z$151,0)),0)+IFERROR(INDEX('Hoja de Trabajo para listado'!$AB$155:$BA$1048576,MATCH($A554,'Hoja de Trabajo para listado'!$AB$155:$AB$1048576,0),MATCH((CUADRO!Q$5&amp;$E554),'Hoja de Trabajo para listado'!$AB$151:$BA$151,0)),0)+IFERROR(INDEX('Hoja de Trabajo para listado'!$BC$155:$CB$1048576,MATCH($A554,'Hoja de Trabajo para listado'!$BC$155:$BC$1048576,0),MATCH((CUADRO!Q$5&amp;$E554),'Hoja de Trabajo para listado'!$BC$151:$CB$151,0)),0)+IFERROR(INDEX('Hoja de Trabajo para listado'!$DE$153:$DG$274,MATCH($A554,'Hoja de Trabajo para listado'!$DE$153:$DE$1048576,0),MATCH((CUADRO!Q$5&amp;$E554),'Hoja de Trabajo para listado'!$DE$151:$DG$151,0)),0)+IFERROR(INDEX('Hoja de Trabajo para listado'!$CD$155:$DC$1048576,MATCH($A554,'Hoja de Trabajo para listado'!$CD$155:$CD$1048576,0),MATCH((CUADRO!Q$5&amp;$E554),'Hoja de Trabajo para listado'!$CD$151:$DC$151,0)),0)</f>
        <v>0</v>
      </c>
      <c r="R554" s="255">
        <f t="shared" ca="1" si="16"/>
        <v>0</v>
      </c>
      <c r="S554" s="262"/>
      <c r="T554" s="255">
        <f ca="1">+T555</f>
        <v>0</v>
      </c>
      <c r="U554" s="254">
        <f t="shared" si="17"/>
        <v>1</v>
      </c>
      <c r="V554" s="362" t="str">
        <f>+VLOOKUP(A554,bd_lista!$A$3:$E$590,5,FALSE)</f>
        <v>Gobiernos Autonomos Municipales</v>
      </c>
      <c r="W554" s="361" t="str">
        <f>+V554</f>
        <v>Gobiernos Autonomos Municipales</v>
      </c>
      <c r="X554" s="254">
        <f>+VLOOKUP(A554,[2]Sheet1!$A$13:$D$744,4,FALSE)</f>
        <v>0</v>
      </c>
      <c r="Y554" s="254" t="e">
        <f>+VLOOKUP(X554,bd_lista!$A$3:$C$590,3,FALSE)</f>
        <v>#N/A</v>
      </c>
      <c r="Z554" s="316">
        <f>+X554</f>
        <v>0</v>
      </c>
      <c r="AA554" s="317" t="e">
        <f>+Y554</f>
        <v>#N/A</v>
      </c>
    </row>
    <row r="555" spans="1:27" customFormat="1" ht="15" hidden="1" customHeight="1">
      <c r="A555" s="32">
        <v>1254</v>
      </c>
      <c r="B555" s="307"/>
      <c r="C555" s="259" t="str">
        <f>+VLOOKUP(A555,bd_lista!$A$3:$C$590,3,FALSE)</f>
        <v>Gobierno Autónomo Municipal de Malla</v>
      </c>
      <c r="D555" s="362"/>
      <c r="E555" s="256" t="s">
        <v>1314</v>
      </c>
      <c r="F555" s="255">
        <f ca="1">+IFERROR(INDEX('Hoja de Trabajo para listado'!$A$155:$Z$1048576,MATCH($A555,'Hoja de Trabajo para listado'!$A$155:$A$1048576,0),MATCH((CUADRO!F$5&amp;$E555),'Hoja de Trabajo para listado'!$A$151:$Z$151,0)),0)+IFERROR(INDEX('Hoja de Trabajo para listado'!$AB$155:$BA$1048576,MATCH($A555,'Hoja de Trabajo para listado'!$AB$155:$AB$1048576,0),MATCH((CUADRO!F$5&amp;$E555),'Hoja de Trabajo para listado'!$AB$151:$BA$151,0)),0)+IFERROR(INDEX('Hoja de Trabajo para listado'!$BC$155:$CB$1048576,MATCH($A555,'Hoja de Trabajo para listado'!$BC$155:$BC$1048576,0),MATCH((CUADRO!F$5&amp;$E555),'Hoja de Trabajo para listado'!$BC$151:$CB$151,0)),0)+IFERROR(INDEX('Hoja de Trabajo para listado'!$DE$153:$DG$274,MATCH($A555,'Hoja de Trabajo para listado'!$DE$153:$DE$1048576,0),MATCH((CUADRO!F$5&amp;$E555),'Hoja de Trabajo para listado'!$DE$151:$DG$151,0)),0)+IFERROR(INDEX('Hoja de Trabajo para listado'!$CD$155:$DC$1048576,MATCH($A555,'Hoja de Trabajo para listado'!$CD$155:$CD$1048576,0),MATCH((CUADRO!F$5&amp;$E555),'Hoja de Trabajo para listado'!$CD$151:$DC$151,0)),0)</f>
        <v>0</v>
      </c>
      <c r="G555" s="255">
        <f ca="1">+IFERROR(INDEX('Hoja de Trabajo para listado'!$A$155:$Z$1048576,MATCH($A555,'Hoja de Trabajo para listado'!$A$155:$A$1048576,0),MATCH((CUADRO!G$5&amp;$E555),'Hoja de Trabajo para listado'!$A$151:$Z$151,0)),0)+IFERROR(INDEX('Hoja de Trabajo para listado'!$AB$155:$BA$1048576,MATCH($A555,'Hoja de Trabajo para listado'!$AB$155:$AB$1048576,0),MATCH((CUADRO!G$5&amp;$E555),'Hoja de Trabajo para listado'!$AB$151:$BA$151,0)),0)+IFERROR(INDEX('Hoja de Trabajo para listado'!$BC$155:$CB$1048576,MATCH($A555,'Hoja de Trabajo para listado'!$BC$155:$BC$1048576,0),MATCH((CUADRO!G$5&amp;$E555),'Hoja de Trabajo para listado'!$BC$151:$CB$151,0)),0)+IFERROR(INDEX('Hoja de Trabajo para listado'!$DE$153:$DG$274,MATCH($A555,'Hoja de Trabajo para listado'!$DE$153:$DE$1048576,0),MATCH((CUADRO!G$5&amp;$E555),'Hoja de Trabajo para listado'!$DE$151:$DG$151,0)),0)+IFERROR(INDEX('Hoja de Trabajo para listado'!$CD$155:$DC$1048576,MATCH($A555,'Hoja de Trabajo para listado'!$CD$155:$CD$1048576,0),MATCH((CUADRO!G$5&amp;$E555),'Hoja de Trabajo para listado'!$CD$151:$DC$151,0)),0)</f>
        <v>0</v>
      </c>
      <c r="H555" s="255">
        <f ca="1">+IFERROR(INDEX('Hoja de Trabajo para listado'!$A$155:$Z$1048576,MATCH($A555,'Hoja de Trabajo para listado'!$A$155:$A$1048576,0),MATCH((CUADRO!H$5&amp;$E555),'Hoja de Trabajo para listado'!$A$151:$Z$151,0)),0)+IFERROR(INDEX('Hoja de Trabajo para listado'!$AB$155:$BA$1048576,MATCH($A555,'Hoja de Trabajo para listado'!$AB$155:$AB$1048576,0),MATCH((CUADRO!H$5&amp;$E555),'Hoja de Trabajo para listado'!$AB$151:$BA$151,0)),0)+IFERROR(INDEX('Hoja de Trabajo para listado'!$BC$155:$CB$1048576,MATCH($A555,'Hoja de Trabajo para listado'!$BC$155:$BC$1048576,0),MATCH((CUADRO!H$5&amp;$E555),'Hoja de Trabajo para listado'!$BC$151:$CB$151,0)),0)+IFERROR(INDEX('Hoja de Trabajo para listado'!$DE$153:$DG$274,MATCH($A555,'Hoja de Trabajo para listado'!$DE$153:$DE$1048576,0),MATCH((CUADRO!H$5&amp;$E555),'Hoja de Trabajo para listado'!$DE$151:$DG$151,0)),0)+IFERROR(INDEX('Hoja de Trabajo para listado'!$CD$155:$DC$1048576,MATCH($A555,'Hoja de Trabajo para listado'!$CD$155:$CD$1048576,0),MATCH((CUADRO!H$5&amp;$E555),'Hoja de Trabajo para listado'!$CD$151:$DC$151,0)),0)</f>
        <v>0</v>
      </c>
      <c r="I555" s="255">
        <f ca="1">+IFERROR(INDEX('Hoja de Trabajo para listado'!$A$155:$Z$1048576,MATCH($A555,'Hoja de Trabajo para listado'!$A$155:$A$1048576,0),MATCH((CUADRO!I$5&amp;$E555),'Hoja de Trabajo para listado'!$A$151:$Z$151,0)),0)+IFERROR(INDEX('Hoja de Trabajo para listado'!$AB$155:$BA$1048576,MATCH($A555,'Hoja de Trabajo para listado'!$AB$155:$AB$1048576,0),MATCH((CUADRO!I$5&amp;$E555),'Hoja de Trabajo para listado'!$AB$151:$BA$151,0)),0)+IFERROR(INDEX('Hoja de Trabajo para listado'!$BC$155:$CB$1048576,MATCH($A555,'Hoja de Trabajo para listado'!$BC$155:$BC$1048576,0),MATCH((CUADRO!I$5&amp;$E555),'Hoja de Trabajo para listado'!$BC$151:$CB$151,0)),0)+IFERROR(INDEX('Hoja de Trabajo para listado'!$DE$153:$DG$274,MATCH($A555,'Hoja de Trabajo para listado'!$DE$153:$DE$1048576,0),MATCH((CUADRO!I$5&amp;$E555),'Hoja de Trabajo para listado'!$DE$151:$DG$151,0)),0)+IFERROR(INDEX('Hoja de Trabajo para listado'!$CD$155:$DC$1048576,MATCH($A555,'Hoja de Trabajo para listado'!$CD$155:$CD$1048576,0),MATCH((CUADRO!I$5&amp;$E555),'Hoja de Trabajo para listado'!$CD$151:$DC$151,0)),0)</f>
        <v>0</v>
      </c>
      <c r="J555" s="255">
        <f ca="1">+IFERROR(INDEX('Hoja de Trabajo para listado'!$A$155:$Z$1048576,MATCH($A555,'Hoja de Trabajo para listado'!$A$155:$A$1048576,0),MATCH((CUADRO!J$5&amp;$E555),'Hoja de Trabajo para listado'!$A$151:$Z$151,0)),0)+IFERROR(INDEX('Hoja de Trabajo para listado'!$AB$155:$BA$1048576,MATCH($A555,'Hoja de Trabajo para listado'!$AB$155:$AB$1048576,0),MATCH((CUADRO!J$5&amp;$E555),'Hoja de Trabajo para listado'!$AB$151:$BA$151,0)),0)+IFERROR(INDEX('Hoja de Trabajo para listado'!$BC$155:$CB$1048576,MATCH($A555,'Hoja de Trabajo para listado'!$BC$155:$BC$1048576,0),MATCH((CUADRO!J$5&amp;$E555),'Hoja de Trabajo para listado'!$BC$151:$CB$151,0)),0)+IFERROR(INDEX('Hoja de Trabajo para listado'!$DE$153:$DG$274,MATCH($A555,'Hoja de Trabajo para listado'!$DE$153:$DE$1048576,0),MATCH((CUADRO!J$5&amp;$E555),'Hoja de Trabajo para listado'!$DE$151:$DG$151,0)),0)+IFERROR(INDEX('Hoja de Trabajo para listado'!$CD$155:$DC$1048576,MATCH($A555,'Hoja de Trabajo para listado'!$CD$155:$CD$1048576,0),MATCH((CUADRO!J$5&amp;$E555),'Hoja de Trabajo para listado'!$CD$151:$DC$151,0)),0)</f>
        <v>0</v>
      </c>
      <c r="K555" s="255">
        <f ca="1">+IFERROR(INDEX('Hoja de Trabajo para listado'!$A$155:$Z$1048576,MATCH($A555,'Hoja de Trabajo para listado'!$A$155:$A$1048576,0),MATCH((CUADRO!K$5&amp;$E555),'Hoja de Trabajo para listado'!$A$151:$Z$151,0)),0)+IFERROR(INDEX('Hoja de Trabajo para listado'!$AB$155:$BA$1048576,MATCH($A555,'Hoja de Trabajo para listado'!$AB$155:$AB$1048576,0),MATCH((CUADRO!K$5&amp;$E555),'Hoja de Trabajo para listado'!$AB$151:$BA$151,0)),0)+IFERROR(INDEX('Hoja de Trabajo para listado'!$BC$155:$CB$1048576,MATCH($A555,'Hoja de Trabajo para listado'!$BC$155:$BC$1048576,0),MATCH((CUADRO!K$5&amp;$E555),'Hoja de Trabajo para listado'!$BC$151:$CB$151,0)),0)+IFERROR(INDEX('Hoja de Trabajo para listado'!$DE$153:$DG$274,MATCH($A555,'Hoja de Trabajo para listado'!$DE$153:$DE$1048576,0),MATCH((CUADRO!K$5&amp;$E555),'Hoja de Trabajo para listado'!$DE$151:$DG$151,0)),0)+IFERROR(INDEX('Hoja de Trabajo para listado'!$CD$155:$DC$1048576,MATCH($A555,'Hoja de Trabajo para listado'!$CD$155:$CD$1048576,0),MATCH((CUADRO!K$5&amp;$E555),'Hoja de Trabajo para listado'!$CD$151:$DC$151,0)),0)</f>
        <v>0</v>
      </c>
      <c r="L555" s="255">
        <f ca="1">+IFERROR(INDEX('Hoja de Trabajo para listado'!$A$155:$Z$1048576,MATCH($A555,'Hoja de Trabajo para listado'!$A$155:$A$1048576,0),MATCH((CUADRO!L$5&amp;$E555),'Hoja de Trabajo para listado'!$A$151:$Z$151,0)),0)+IFERROR(INDEX('Hoja de Trabajo para listado'!$AB$155:$BA$1048576,MATCH($A555,'Hoja de Trabajo para listado'!$AB$155:$AB$1048576,0),MATCH((CUADRO!L$5&amp;$E555),'Hoja de Trabajo para listado'!$AB$151:$BA$151,0)),0)+IFERROR(INDEX('Hoja de Trabajo para listado'!$BC$155:$CB$1048576,MATCH($A555,'Hoja de Trabajo para listado'!$BC$155:$BC$1048576,0),MATCH((CUADRO!L$5&amp;$E555),'Hoja de Trabajo para listado'!$BC$151:$CB$151,0)),0)+IFERROR(INDEX('Hoja de Trabajo para listado'!$DE$153:$DG$274,MATCH($A555,'Hoja de Trabajo para listado'!$DE$153:$DE$1048576,0),MATCH((CUADRO!L$5&amp;$E555),'Hoja de Trabajo para listado'!$DE$151:$DG$151,0)),0)+IFERROR(INDEX('Hoja de Trabajo para listado'!$CD$155:$DC$1048576,MATCH($A555,'Hoja de Trabajo para listado'!$CD$155:$CD$1048576,0),MATCH((CUADRO!L$5&amp;$E555),'Hoja de Trabajo para listado'!$CD$151:$DC$151,0)),0)</f>
        <v>0</v>
      </c>
      <c r="M555" s="255">
        <f ca="1">+IFERROR(INDEX('Hoja de Trabajo para listado'!$A$155:$Z$1048576,MATCH($A555,'Hoja de Trabajo para listado'!$A$155:$A$1048576,0),MATCH((CUADRO!M$5&amp;$E555),'Hoja de Trabajo para listado'!$A$151:$Z$151,0)),0)+IFERROR(INDEX('Hoja de Trabajo para listado'!$AB$155:$BA$1048576,MATCH($A555,'Hoja de Trabajo para listado'!$AB$155:$AB$1048576,0),MATCH((CUADRO!M$5&amp;$E555),'Hoja de Trabajo para listado'!$AB$151:$BA$151,0)),0)+IFERROR(INDEX('Hoja de Trabajo para listado'!$BC$155:$CB$1048576,MATCH($A555,'Hoja de Trabajo para listado'!$BC$155:$BC$1048576,0),MATCH((CUADRO!M$5&amp;$E555),'Hoja de Trabajo para listado'!$BC$151:$CB$151,0)),0)+IFERROR(INDEX('Hoja de Trabajo para listado'!$DE$153:$DG$274,MATCH($A555,'Hoja de Trabajo para listado'!$DE$153:$DE$1048576,0),MATCH((CUADRO!M$5&amp;$E555),'Hoja de Trabajo para listado'!$DE$151:$DG$151,0)),0)+IFERROR(INDEX('Hoja de Trabajo para listado'!$CD$155:$DC$1048576,MATCH($A555,'Hoja de Trabajo para listado'!$CD$155:$CD$1048576,0),MATCH((CUADRO!M$5&amp;$E555),'Hoja de Trabajo para listado'!$CD$151:$DC$151,0)),0)</f>
        <v>0</v>
      </c>
      <c r="N555" s="255">
        <f ca="1">+IFERROR(INDEX('Hoja de Trabajo para listado'!$A$155:$Z$1048576,MATCH($A555,'Hoja de Trabajo para listado'!$A$155:$A$1048576,0),MATCH((CUADRO!N$5&amp;$E555),'Hoja de Trabajo para listado'!$A$151:$Z$151,0)),0)+IFERROR(INDEX('Hoja de Trabajo para listado'!$AB$155:$BA$1048576,MATCH($A555,'Hoja de Trabajo para listado'!$AB$155:$AB$1048576,0),MATCH((CUADRO!N$5&amp;$E555),'Hoja de Trabajo para listado'!$AB$151:$BA$151,0)),0)+IFERROR(INDEX('Hoja de Trabajo para listado'!$BC$155:$CB$1048576,MATCH($A555,'Hoja de Trabajo para listado'!$BC$155:$BC$1048576,0),MATCH((CUADRO!N$5&amp;$E555),'Hoja de Trabajo para listado'!$BC$151:$CB$151,0)),0)+IFERROR(INDEX('Hoja de Trabajo para listado'!$DE$153:$DG$274,MATCH($A555,'Hoja de Trabajo para listado'!$DE$153:$DE$1048576,0),MATCH((CUADRO!N$5&amp;$E555),'Hoja de Trabajo para listado'!$DE$151:$DG$151,0)),0)+IFERROR(INDEX('Hoja de Trabajo para listado'!$CD$155:$DC$1048576,MATCH($A555,'Hoja de Trabajo para listado'!$CD$155:$CD$1048576,0),MATCH((CUADRO!N$5&amp;$E555),'Hoja de Trabajo para listado'!$CD$151:$DC$151,0)),0)</f>
        <v>0</v>
      </c>
      <c r="O555" s="255">
        <f ca="1">+IFERROR(INDEX('Hoja de Trabajo para listado'!$A$155:$Z$1048576,MATCH($A555,'Hoja de Trabajo para listado'!$A$155:$A$1048576,0),MATCH((CUADRO!O$5&amp;$E555),'Hoja de Trabajo para listado'!$A$151:$Z$151,0)),0)+IFERROR(INDEX('Hoja de Trabajo para listado'!$AB$155:$BA$1048576,MATCH($A555,'Hoja de Trabajo para listado'!$AB$155:$AB$1048576,0),MATCH((CUADRO!O$5&amp;$E555),'Hoja de Trabajo para listado'!$AB$151:$BA$151,0)),0)+IFERROR(INDEX('Hoja de Trabajo para listado'!$BC$155:$CB$1048576,MATCH($A555,'Hoja de Trabajo para listado'!$BC$155:$BC$1048576,0),MATCH((CUADRO!O$5&amp;$E555),'Hoja de Trabajo para listado'!$BC$151:$CB$151,0)),0)+IFERROR(INDEX('Hoja de Trabajo para listado'!$DE$153:$DG$274,MATCH($A555,'Hoja de Trabajo para listado'!$DE$153:$DE$1048576,0),MATCH((CUADRO!O$5&amp;$E555),'Hoja de Trabajo para listado'!$DE$151:$DG$151,0)),0)+IFERROR(INDEX('Hoja de Trabajo para listado'!$CD$155:$DC$1048576,MATCH($A555,'Hoja de Trabajo para listado'!$CD$155:$CD$1048576,0),MATCH((CUADRO!O$5&amp;$E555),'Hoja de Trabajo para listado'!$CD$151:$DC$151,0)),0)</f>
        <v>0</v>
      </c>
      <c r="P555" s="255">
        <f ca="1">+IFERROR(INDEX('Hoja de Trabajo para listado'!$A$155:$Z$1048576,MATCH($A555,'Hoja de Trabajo para listado'!$A$155:$A$1048576,0),MATCH((CUADRO!P$5&amp;$E555),'Hoja de Trabajo para listado'!$A$151:$Z$151,0)),0)+IFERROR(INDEX('Hoja de Trabajo para listado'!$AB$155:$BA$1048576,MATCH($A555,'Hoja de Trabajo para listado'!$AB$155:$AB$1048576,0),MATCH((CUADRO!P$5&amp;$E555),'Hoja de Trabajo para listado'!$AB$151:$BA$151,0)),0)+IFERROR(INDEX('Hoja de Trabajo para listado'!$BC$155:$CB$1048576,MATCH($A555,'Hoja de Trabajo para listado'!$BC$155:$BC$1048576,0),MATCH((CUADRO!P$5&amp;$E555),'Hoja de Trabajo para listado'!$BC$151:$CB$151,0)),0)+IFERROR(INDEX('Hoja de Trabajo para listado'!$DE$153:$DG$274,MATCH($A555,'Hoja de Trabajo para listado'!$DE$153:$DE$1048576,0),MATCH((CUADRO!P$5&amp;$E555),'Hoja de Trabajo para listado'!$DE$151:$DG$151,0)),0)+IFERROR(INDEX('Hoja de Trabajo para listado'!$CD$155:$DC$1048576,MATCH($A555,'Hoja de Trabajo para listado'!$CD$155:$CD$1048576,0),MATCH((CUADRO!P$5&amp;$E555),'Hoja de Trabajo para listado'!$CD$151:$DC$151,0)),0)</f>
        <v>0</v>
      </c>
      <c r="Q555" s="255">
        <f ca="1">+IFERROR(INDEX('Hoja de Trabajo para listado'!$A$155:$Z$1048576,MATCH($A555,'Hoja de Trabajo para listado'!$A$155:$A$1048576,0),MATCH((CUADRO!Q$5&amp;$E555),'Hoja de Trabajo para listado'!$A$151:$Z$151,0)),0)+IFERROR(INDEX('Hoja de Trabajo para listado'!$AB$155:$BA$1048576,MATCH($A555,'Hoja de Trabajo para listado'!$AB$155:$AB$1048576,0),MATCH((CUADRO!Q$5&amp;$E555),'Hoja de Trabajo para listado'!$AB$151:$BA$151,0)),0)+IFERROR(INDEX('Hoja de Trabajo para listado'!$BC$155:$CB$1048576,MATCH($A555,'Hoja de Trabajo para listado'!$BC$155:$BC$1048576,0),MATCH((CUADRO!Q$5&amp;$E555),'Hoja de Trabajo para listado'!$BC$151:$CB$151,0)),0)+IFERROR(INDEX('Hoja de Trabajo para listado'!$DE$153:$DG$274,MATCH($A555,'Hoja de Trabajo para listado'!$DE$153:$DE$1048576,0),MATCH((CUADRO!Q$5&amp;$E555),'Hoja de Trabajo para listado'!$DE$151:$DG$151,0)),0)+IFERROR(INDEX('Hoja de Trabajo para listado'!$CD$155:$DC$1048576,MATCH($A555,'Hoja de Trabajo para listado'!$CD$155:$CD$1048576,0),MATCH((CUADRO!Q$5&amp;$E555),'Hoja de Trabajo para listado'!$CD$151:$DC$151,0)),0)</f>
        <v>0</v>
      </c>
      <c r="R555" s="255">
        <f t="shared" ca="1" si="16"/>
        <v>0</v>
      </c>
      <c r="S555" s="262">
        <f ca="1">+R554+R555</f>
        <v>0</v>
      </c>
      <c r="T555" s="255">
        <f ca="1">+S555</f>
        <v>0</v>
      </c>
      <c r="U555" s="254">
        <f t="shared" si="17"/>
        <v>2</v>
      </c>
      <c r="V555" s="362" t="str">
        <f>+VLOOKUP(A555,bd_lista!$A$3:$E$590,5,FALSE)</f>
        <v>Gobiernos Autonomos Municipales</v>
      </c>
      <c r="W555" s="362"/>
      <c r="X555" s="254">
        <f>+VLOOKUP(A555,[2]Sheet1!$A$13:$D$744,4,FALSE)</f>
        <v>0</v>
      </c>
      <c r="Y555" s="254" t="e">
        <f>+VLOOKUP(X555,bd_lista!$A$3:$C$590,3,FALSE)</f>
        <v>#N/A</v>
      </c>
      <c r="Z555" s="314"/>
      <c r="AA555" s="315"/>
    </row>
    <row r="556" spans="1:27" customFormat="1" ht="15" hidden="1" customHeight="1">
      <c r="A556" s="32">
        <v>1255</v>
      </c>
      <c r="B556" s="306">
        <f>+A556</f>
        <v>1255</v>
      </c>
      <c r="C556" s="259" t="str">
        <f>+VLOOKUP(A556,bd_lista!$A$3:$C$590,3,FALSE)</f>
        <v>Gobierno Autónomo Municipal de Cairoma</v>
      </c>
      <c r="D556" s="361" t="str">
        <f>+C556</f>
        <v>Gobierno Autónomo Municipal de Cairoma</v>
      </c>
      <c r="E556" s="254" t="s">
        <v>1313</v>
      </c>
      <c r="F556" s="255">
        <f ca="1">+IFERROR(INDEX('Hoja de Trabajo para listado'!$A$155:$Z$1048576,MATCH($A556,'Hoja de Trabajo para listado'!$A$155:$A$1048576,0),MATCH((CUADRO!F$5&amp;$E556),'Hoja de Trabajo para listado'!$A$151:$Z$151,0)),0)+IFERROR(INDEX('Hoja de Trabajo para listado'!$AB$155:$BA$1048576,MATCH($A556,'Hoja de Trabajo para listado'!$AB$155:$AB$1048576,0),MATCH((CUADRO!F$5&amp;$E556),'Hoja de Trabajo para listado'!$AB$151:$BA$151,0)),0)+IFERROR(INDEX('Hoja de Trabajo para listado'!$BC$155:$CB$1048576,MATCH($A556,'Hoja de Trabajo para listado'!$BC$155:$BC$1048576,0),MATCH((CUADRO!F$5&amp;$E556),'Hoja de Trabajo para listado'!$BC$151:$CB$151,0)),0)+IFERROR(INDEX('Hoja de Trabajo para listado'!$DE$153:$DG$274,MATCH($A556,'Hoja de Trabajo para listado'!$DE$153:$DE$1048576,0),MATCH((CUADRO!F$5&amp;$E556),'Hoja de Trabajo para listado'!$DE$151:$DG$151,0)),0)+IFERROR(INDEX('Hoja de Trabajo para listado'!$CD$155:$DC$1048576,MATCH($A556,'Hoja de Trabajo para listado'!$CD$155:$CD$1048576,0),MATCH((CUADRO!F$5&amp;$E556),'Hoja de Trabajo para listado'!$CD$151:$DC$151,0)),0)</f>
        <v>0</v>
      </c>
      <c r="G556" s="255">
        <f ca="1">+IFERROR(INDEX('Hoja de Trabajo para listado'!$A$155:$Z$1048576,MATCH($A556,'Hoja de Trabajo para listado'!$A$155:$A$1048576,0),MATCH((CUADRO!G$5&amp;$E556),'Hoja de Trabajo para listado'!$A$151:$Z$151,0)),0)+IFERROR(INDEX('Hoja de Trabajo para listado'!$AB$155:$BA$1048576,MATCH($A556,'Hoja de Trabajo para listado'!$AB$155:$AB$1048576,0),MATCH((CUADRO!G$5&amp;$E556),'Hoja de Trabajo para listado'!$AB$151:$BA$151,0)),0)+IFERROR(INDEX('Hoja de Trabajo para listado'!$BC$155:$CB$1048576,MATCH($A556,'Hoja de Trabajo para listado'!$BC$155:$BC$1048576,0),MATCH((CUADRO!G$5&amp;$E556),'Hoja de Trabajo para listado'!$BC$151:$CB$151,0)),0)+IFERROR(INDEX('Hoja de Trabajo para listado'!$DE$153:$DG$274,MATCH($A556,'Hoja de Trabajo para listado'!$DE$153:$DE$1048576,0),MATCH((CUADRO!G$5&amp;$E556),'Hoja de Trabajo para listado'!$DE$151:$DG$151,0)),0)+IFERROR(INDEX('Hoja de Trabajo para listado'!$CD$155:$DC$1048576,MATCH($A556,'Hoja de Trabajo para listado'!$CD$155:$CD$1048576,0),MATCH((CUADRO!G$5&amp;$E556),'Hoja de Trabajo para listado'!$CD$151:$DC$151,0)),0)</f>
        <v>0</v>
      </c>
      <c r="H556" s="255">
        <f ca="1">+IFERROR(INDEX('Hoja de Trabajo para listado'!$A$155:$Z$1048576,MATCH($A556,'Hoja de Trabajo para listado'!$A$155:$A$1048576,0),MATCH((CUADRO!H$5&amp;$E556),'Hoja de Trabajo para listado'!$A$151:$Z$151,0)),0)+IFERROR(INDEX('Hoja de Trabajo para listado'!$AB$155:$BA$1048576,MATCH($A556,'Hoja de Trabajo para listado'!$AB$155:$AB$1048576,0),MATCH((CUADRO!H$5&amp;$E556),'Hoja de Trabajo para listado'!$AB$151:$BA$151,0)),0)+IFERROR(INDEX('Hoja de Trabajo para listado'!$BC$155:$CB$1048576,MATCH($A556,'Hoja de Trabajo para listado'!$BC$155:$BC$1048576,0),MATCH((CUADRO!H$5&amp;$E556),'Hoja de Trabajo para listado'!$BC$151:$CB$151,0)),0)+IFERROR(INDEX('Hoja de Trabajo para listado'!$DE$153:$DG$274,MATCH($A556,'Hoja de Trabajo para listado'!$DE$153:$DE$1048576,0),MATCH((CUADRO!H$5&amp;$E556),'Hoja de Trabajo para listado'!$DE$151:$DG$151,0)),0)+IFERROR(INDEX('Hoja de Trabajo para listado'!$CD$155:$DC$1048576,MATCH($A556,'Hoja de Trabajo para listado'!$CD$155:$CD$1048576,0),MATCH((CUADRO!H$5&amp;$E556),'Hoja de Trabajo para listado'!$CD$151:$DC$151,0)),0)</f>
        <v>0</v>
      </c>
      <c r="I556" s="255">
        <f ca="1">+IFERROR(INDEX('Hoja de Trabajo para listado'!$A$155:$Z$1048576,MATCH($A556,'Hoja de Trabajo para listado'!$A$155:$A$1048576,0),MATCH((CUADRO!I$5&amp;$E556),'Hoja de Trabajo para listado'!$A$151:$Z$151,0)),0)+IFERROR(INDEX('Hoja de Trabajo para listado'!$AB$155:$BA$1048576,MATCH($A556,'Hoja de Trabajo para listado'!$AB$155:$AB$1048576,0),MATCH((CUADRO!I$5&amp;$E556),'Hoja de Trabajo para listado'!$AB$151:$BA$151,0)),0)+IFERROR(INDEX('Hoja de Trabajo para listado'!$BC$155:$CB$1048576,MATCH($A556,'Hoja de Trabajo para listado'!$BC$155:$BC$1048576,0),MATCH((CUADRO!I$5&amp;$E556),'Hoja de Trabajo para listado'!$BC$151:$CB$151,0)),0)+IFERROR(INDEX('Hoja de Trabajo para listado'!$DE$153:$DG$274,MATCH($A556,'Hoja de Trabajo para listado'!$DE$153:$DE$1048576,0),MATCH((CUADRO!I$5&amp;$E556),'Hoja de Trabajo para listado'!$DE$151:$DG$151,0)),0)+IFERROR(INDEX('Hoja de Trabajo para listado'!$CD$155:$DC$1048576,MATCH($A556,'Hoja de Trabajo para listado'!$CD$155:$CD$1048576,0),MATCH((CUADRO!I$5&amp;$E556),'Hoja de Trabajo para listado'!$CD$151:$DC$151,0)),0)</f>
        <v>0</v>
      </c>
      <c r="J556" s="255">
        <f ca="1">+IFERROR(INDEX('Hoja de Trabajo para listado'!$A$155:$Z$1048576,MATCH($A556,'Hoja de Trabajo para listado'!$A$155:$A$1048576,0),MATCH((CUADRO!J$5&amp;$E556),'Hoja de Trabajo para listado'!$A$151:$Z$151,0)),0)+IFERROR(INDEX('Hoja de Trabajo para listado'!$AB$155:$BA$1048576,MATCH($A556,'Hoja de Trabajo para listado'!$AB$155:$AB$1048576,0),MATCH((CUADRO!J$5&amp;$E556),'Hoja de Trabajo para listado'!$AB$151:$BA$151,0)),0)+IFERROR(INDEX('Hoja de Trabajo para listado'!$BC$155:$CB$1048576,MATCH($A556,'Hoja de Trabajo para listado'!$BC$155:$BC$1048576,0),MATCH((CUADRO!J$5&amp;$E556),'Hoja de Trabajo para listado'!$BC$151:$CB$151,0)),0)+IFERROR(INDEX('Hoja de Trabajo para listado'!$DE$153:$DG$274,MATCH($A556,'Hoja de Trabajo para listado'!$DE$153:$DE$1048576,0),MATCH((CUADRO!J$5&amp;$E556),'Hoja de Trabajo para listado'!$DE$151:$DG$151,0)),0)+IFERROR(INDEX('Hoja de Trabajo para listado'!$CD$155:$DC$1048576,MATCH($A556,'Hoja de Trabajo para listado'!$CD$155:$CD$1048576,0),MATCH((CUADRO!J$5&amp;$E556),'Hoja de Trabajo para listado'!$CD$151:$DC$151,0)),0)</f>
        <v>0</v>
      </c>
      <c r="K556" s="255">
        <f ca="1">+IFERROR(INDEX('Hoja de Trabajo para listado'!$A$155:$Z$1048576,MATCH($A556,'Hoja de Trabajo para listado'!$A$155:$A$1048576,0),MATCH((CUADRO!K$5&amp;$E556),'Hoja de Trabajo para listado'!$A$151:$Z$151,0)),0)+IFERROR(INDEX('Hoja de Trabajo para listado'!$AB$155:$BA$1048576,MATCH($A556,'Hoja de Trabajo para listado'!$AB$155:$AB$1048576,0),MATCH((CUADRO!K$5&amp;$E556),'Hoja de Trabajo para listado'!$AB$151:$BA$151,0)),0)+IFERROR(INDEX('Hoja de Trabajo para listado'!$BC$155:$CB$1048576,MATCH($A556,'Hoja de Trabajo para listado'!$BC$155:$BC$1048576,0),MATCH((CUADRO!K$5&amp;$E556),'Hoja de Trabajo para listado'!$BC$151:$CB$151,0)),0)+IFERROR(INDEX('Hoja de Trabajo para listado'!$DE$153:$DG$274,MATCH($A556,'Hoja de Trabajo para listado'!$DE$153:$DE$1048576,0),MATCH((CUADRO!K$5&amp;$E556),'Hoja de Trabajo para listado'!$DE$151:$DG$151,0)),0)+IFERROR(INDEX('Hoja de Trabajo para listado'!$CD$155:$DC$1048576,MATCH($A556,'Hoja de Trabajo para listado'!$CD$155:$CD$1048576,0),MATCH((CUADRO!K$5&amp;$E556),'Hoja de Trabajo para listado'!$CD$151:$DC$151,0)),0)</f>
        <v>0</v>
      </c>
      <c r="L556" s="255">
        <f ca="1">+IFERROR(INDEX('Hoja de Trabajo para listado'!$A$155:$Z$1048576,MATCH($A556,'Hoja de Trabajo para listado'!$A$155:$A$1048576,0),MATCH((CUADRO!L$5&amp;$E556),'Hoja de Trabajo para listado'!$A$151:$Z$151,0)),0)+IFERROR(INDEX('Hoja de Trabajo para listado'!$AB$155:$BA$1048576,MATCH($A556,'Hoja de Trabajo para listado'!$AB$155:$AB$1048576,0),MATCH((CUADRO!L$5&amp;$E556),'Hoja de Trabajo para listado'!$AB$151:$BA$151,0)),0)+IFERROR(INDEX('Hoja de Trabajo para listado'!$BC$155:$CB$1048576,MATCH($A556,'Hoja de Trabajo para listado'!$BC$155:$BC$1048576,0),MATCH((CUADRO!L$5&amp;$E556),'Hoja de Trabajo para listado'!$BC$151:$CB$151,0)),0)+IFERROR(INDEX('Hoja de Trabajo para listado'!$DE$153:$DG$274,MATCH($A556,'Hoja de Trabajo para listado'!$DE$153:$DE$1048576,0),MATCH((CUADRO!L$5&amp;$E556),'Hoja de Trabajo para listado'!$DE$151:$DG$151,0)),0)+IFERROR(INDEX('Hoja de Trabajo para listado'!$CD$155:$DC$1048576,MATCH($A556,'Hoja de Trabajo para listado'!$CD$155:$CD$1048576,0),MATCH((CUADRO!L$5&amp;$E556),'Hoja de Trabajo para listado'!$CD$151:$DC$151,0)),0)</f>
        <v>0</v>
      </c>
      <c r="M556" s="255">
        <f ca="1">+IFERROR(INDEX('Hoja de Trabajo para listado'!$A$155:$Z$1048576,MATCH($A556,'Hoja de Trabajo para listado'!$A$155:$A$1048576,0),MATCH((CUADRO!M$5&amp;$E556),'Hoja de Trabajo para listado'!$A$151:$Z$151,0)),0)+IFERROR(INDEX('Hoja de Trabajo para listado'!$AB$155:$BA$1048576,MATCH($A556,'Hoja de Trabajo para listado'!$AB$155:$AB$1048576,0),MATCH((CUADRO!M$5&amp;$E556),'Hoja de Trabajo para listado'!$AB$151:$BA$151,0)),0)+IFERROR(INDEX('Hoja de Trabajo para listado'!$BC$155:$CB$1048576,MATCH($A556,'Hoja de Trabajo para listado'!$BC$155:$BC$1048576,0),MATCH((CUADRO!M$5&amp;$E556),'Hoja de Trabajo para listado'!$BC$151:$CB$151,0)),0)+IFERROR(INDEX('Hoja de Trabajo para listado'!$DE$153:$DG$274,MATCH($A556,'Hoja de Trabajo para listado'!$DE$153:$DE$1048576,0),MATCH((CUADRO!M$5&amp;$E556),'Hoja de Trabajo para listado'!$DE$151:$DG$151,0)),0)+IFERROR(INDEX('Hoja de Trabajo para listado'!$CD$155:$DC$1048576,MATCH($A556,'Hoja de Trabajo para listado'!$CD$155:$CD$1048576,0),MATCH((CUADRO!M$5&amp;$E556),'Hoja de Trabajo para listado'!$CD$151:$DC$151,0)),0)</f>
        <v>0</v>
      </c>
      <c r="N556" s="255">
        <f ca="1">+IFERROR(INDEX('Hoja de Trabajo para listado'!$A$155:$Z$1048576,MATCH($A556,'Hoja de Trabajo para listado'!$A$155:$A$1048576,0),MATCH((CUADRO!N$5&amp;$E556),'Hoja de Trabajo para listado'!$A$151:$Z$151,0)),0)+IFERROR(INDEX('Hoja de Trabajo para listado'!$AB$155:$BA$1048576,MATCH($A556,'Hoja de Trabajo para listado'!$AB$155:$AB$1048576,0),MATCH((CUADRO!N$5&amp;$E556),'Hoja de Trabajo para listado'!$AB$151:$BA$151,0)),0)+IFERROR(INDEX('Hoja de Trabajo para listado'!$BC$155:$CB$1048576,MATCH($A556,'Hoja de Trabajo para listado'!$BC$155:$BC$1048576,0),MATCH((CUADRO!N$5&amp;$E556),'Hoja de Trabajo para listado'!$BC$151:$CB$151,0)),0)+IFERROR(INDEX('Hoja de Trabajo para listado'!$DE$153:$DG$274,MATCH($A556,'Hoja de Trabajo para listado'!$DE$153:$DE$1048576,0),MATCH((CUADRO!N$5&amp;$E556),'Hoja de Trabajo para listado'!$DE$151:$DG$151,0)),0)+IFERROR(INDEX('Hoja de Trabajo para listado'!$CD$155:$DC$1048576,MATCH($A556,'Hoja de Trabajo para listado'!$CD$155:$CD$1048576,0),MATCH((CUADRO!N$5&amp;$E556),'Hoja de Trabajo para listado'!$CD$151:$DC$151,0)),0)</f>
        <v>0</v>
      </c>
      <c r="O556" s="255">
        <f ca="1">+IFERROR(INDEX('Hoja de Trabajo para listado'!$A$155:$Z$1048576,MATCH($A556,'Hoja de Trabajo para listado'!$A$155:$A$1048576,0),MATCH((CUADRO!O$5&amp;$E556),'Hoja de Trabajo para listado'!$A$151:$Z$151,0)),0)+IFERROR(INDEX('Hoja de Trabajo para listado'!$AB$155:$BA$1048576,MATCH($A556,'Hoja de Trabajo para listado'!$AB$155:$AB$1048576,0),MATCH((CUADRO!O$5&amp;$E556),'Hoja de Trabajo para listado'!$AB$151:$BA$151,0)),0)+IFERROR(INDEX('Hoja de Trabajo para listado'!$BC$155:$CB$1048576,MATCH($A556,'Hoja de Trabajo para listado'!$BC$155:$BC$1048576,0),MATCH((CUADRO!O$5&amp;$E556),'Hoja de Trabajo para listado'!$BC$151:$CB$151,0)),0)+IFERROR(INDEX('Hoja de Trabajo para listado'!$DE$153:$DG$274,MATCH($A556,'Hoja de Trabajo para listado'!$DE$153:$DE$1048576,0),MATCH((CUADRO!O$5&amp;$E556),'Hoja de Trabajo para listado'!$DE$151:$DG$151,0)),0)+IFERROR(INDEX('Hoja de Trabajo para listado'!$CD$155:$DC$1048576,MATCH($A556,'Hoja de Trabajo para listado'!$CD$155:$CD$1048576,0),MATCH((CUADRO!O$5&amp;$E556),'Hoja de Trabajo para listado'!$CD$151:$DC$151,0)),0)</f>
        <v>0</v>
      </c>
      <c r="P556" s="255">
        <f ca="1">+IFERROR(INDEX('Hoja de Trabajo para listado'!$A$155:$Z$1048576,MATCH($A556,'Hoja de Trabajo para listado'!$A$155:$A$1048576,0),MATCH((CUADRO!P$5&amp;$E556),'Hoja de Trabajo para listado'!$A$151:$Z$151,0)),0)+IFERROR(INDEX('Hoja de Trabajo para listado'!$AB$155:$BA$1048576,MATCH($A556,'Hoja de Trabajo para listado'!$AB$155:$AB$1048576,0),MATCH((CUADRO!P$5&amp;$E556),'Hoja de Trabajo para listado'!$AB$151:$BA$151,0)),0)+IFERROR(INDEX('Hoja de Trabajo para listado'!$BC$155:$CB$1048576,MATCH($A556,'Hoja de Trabajo para listado'!$BC$155:$BC$1048576,0),MATCH((CUADRO!P$5&amp;$E556),'Hoja de Trabajo para listado'!$BC$151:$CB$151,0)),0)+IFERROR(INDEX('Hoja de Trabajo para listado'!$DE$153:$DG$274,MATCH($A556,'Hoja de Trabajo para listado'!$DE$153:$DE$1048576,0),MATCH((CUADRO!P$5&amp;$E556),'Hoja de Trabajo para listado'!$DE$151:$DG$151,0)),0)+IFERROR(INDEX('Hoja de Trabajo para listado'!$CD$155:$DC$1048576,MATCH($A556,'Hoja de Trabajo para listado'!$CD$155:$CD$1048576,0),MATCH((CUADRO!P$5&amp;$E556),'Hoja de Trabajo para listado'!$CD$151:$DC$151,0)),0)</f>
        <v>0</v>
      </c>
      <c r="Q556" s="255">
        <f ca="1">+IFERROR(INDEX('Hoja de Trabajo para listado'!$A$155:$Z$1048576,MATCH($A556,'Hoja de Trabajo para listado'!$A$155:$A$1048576,0),MATCH((CUADRO!Q$5&amp;$E556),'Hoja de Trabajo para listado'!$A$151:$Z$151,0)),0)+IFERROR(INDEX('Hoja de Trabajo para listado'!$AB$155:$BA$1048576,MATCH($A556,'Hoja de Trabajo para listado'!$AB$155:$AB$1048576,0),MATCH((CUADRO!Q$5&amp;$E556),'Hoja de Trabajo para listado'!$AB$151:$BA$151,0)),0)+IFERROR(INDEX('Hoja de Trabajo para listado'!$BC$155:$CB$1048576,MATCH($A556,'Hoja de Trabajo para listado'!$BC$155:$BC$1048576,0),MATCH((CUADRO!Q$5&amp;$E556),'Hoja de Trabajo para listado'!$BC$151:$CB$151,0)),0)+IFERROR(INDEX('Hoja de Trabajo para listado'!$DE$153:$DG$274,MATCH($A556,'Hoja de Trabajo para listado'!$DE$153:$DE$1048576,0),MATCH((CUADRO!Q$5&amp;$E556),'Hoja de Trabajo para listado'!$DE$151:$DG$151,0)),0)+IFERROR(INDEX('Hoja de Trabajo para listado'!$CD$155:$DC$1048576,MATCH($A556,'Hoja de Trabajo para listado'!$CD$155:$CD$1048576,0),MATCH((CUADRO!Q$5&amp;$E556),'Hoja de Trabajo para listado'!$CD$151:$DC$151,0)),0)</f>
        <v>0</v>
      </c>
      <c r="R556" s="255">
        <f t="shared" ca="1" si="16"/>
        <v>0</v>
      </c>
      <c r="S556" s="262"/>
      <c r="T556" s="255">
        <f ca="1">+T557</f>
        <v>0</v>
      </c>
      <c r="U556" s="254">
        <f t="shared" si="17"/>
        <v>1</v>
      </c>
      <c r="V556" s="362" t="str">
        <f>+VLOOKUP(A556,bd_lista!$A$3:$E$590,5,FALSE)</f>
        <v>Gobiernos Autonomos Municipales</v>
      </c>
      <c r="W556" s="361" t="str">
        <f>+V556</f>
        <v>Gobiernos Autonomos Municipales</v>
      </c>
      <c r="X556" s="254">
        <f>+VLOOKUP(A556,[2]Sheet1!$A$13:$D$744,4,FALSE)</f>
        <v>0</v>
      </c>
      <c r="Y556" s="254" t="e">
        <f>+VLOOKUP(X556,bd_lista!$A$3:$C$590,3,FALSE)</f>
        <v>#N/A</v>
      </c>
      <c r="Z556" s="316">
        <f>+X556</f>
        <v>0</v>
      </c>
      <c r="AA556" s="317" t="e">
        <f>+Y556</f>
        <v>#N/A</v>
      </c>
    </row>
    <row r="557" spans="1:27" customFormat="1" ht="15" hidden="1" customHeight="1">
      <c r="A557" s="32">
        <v>1255</v>
      </c>
      <c r="B557" s="307"/>
      <c r="C557" s="259" t="str">
        <f>+VLOOKUP(A557,bd_lista!$A$3:$C$590,3,FALSE)</f>
        <v>Gobierno Autónomo Municipal de Cairoma</v>
      </c>
      <c r="D557" s="362"/>
      <c r="E557" s="256" t="s">
        <v>1314</v>
      </c>
      <c r="F557" s="255">
        <f ca="1">+IFERROR(INDEX('Hoja de Trabajo para listado'!$A$155:$Z$1048576,MATCH($A557,'Hoja de Trabajo para listado'!$A$155:$A$1048576,0),MATCH((CUADRO!F$5&amp;$E557),'Hoja de Trabajo para listado'!$A$151:$Z$151,0)),0)+IFERROR(INDEX('Hoja de Trabajo para listado'!$AB$155:$BA$1048576,MATCH($A557,'Hoja de Trabajo para listado'!$AB$155:$AB$1048576,0),MATCH((CUADRO!F$5&amp;$E557),'Hoja de Trabajo para listado'!$AB$151:$BA$151,0)),0)+IFERROR(INDEX('Hoja de Trabajo para listado'!$BC$155:$CB$1048576,MATCH($A557,'Hoja de Trabajo para listado'!$BC$155:$BC$1048576,0),MATCH((CUADRO!F$5&amp;$E557),'Hoja de Trabajo para listado'!$BC$151:$CB$151,0)),0)+IFERROR(INDEX('Hoja de Trabajo para listado'!$DE$153:$DG$274,MATCH($A557,'Hoja de Trabajo para listado'!$DE$153:$DE$1048576,0),MATCH((CUADRO!F$5&amp;$E557),'Hoja de Trabajo para listado'!$DE$151:$DG$151,0)),0)+IFERROR(INDEX('Hoja de Trabajo para listado'!$CD$155:$DC$1048576,MATCH($A557,'Hoja de Trabajo para listado'!$CD$155:$CD$1048576,0),MATCH((CUADRO!F$5&amp;$E557),'Hoja de Trabajo para listado'!$CD$151:$DC$151,0)),0)</f>
        <v>0</v>
      </c>
      <c r="G557" s="255">
        <f ca="1">+IFERROR(INDEX('Hoja de Trabajo para listado'!$A$155:$Z$1048576,MATCH($A557,'Hoja de Trabajo para listado'!$A$155:$A$1048576,0),MATCH((CUADRO!G$5&amp;$E557),'Hoja de Trabajo para listado'!$A$151:$Z$151,0)),0)+IFERROR(INDEX('Hoja de Trabajo para listado'!$AB$155:$BA$1048576,MATCH($A557,'Hoja de Trabajo para listado'!$AB$155:$AB$1048576,0),MATCH((CUADRO!G$5&amp;$E557),'Hoja de Trabajo para listado'!$AB$151:$BA$151,0)),0)+IFERROR(INDEX('Hoja de Trabajo para listado'!$BC$155:$CB$1048576,MATCH($A557,'Hoja de Trabajo para listado'!$BC$155:$BC$1048576,0),MATCH((CUADRO!G$5&amp;$E557),'Hoja de Trabajo para listado'!$BC$151:$CB$151,0)),0)+IFERROR(INDEX('Hoja de Trabajo para listado'!$DE$153:$DG$274,MATCH($A557,'Hoja de Trabajo para listado'!$DE$153:$DE$1048576,0),MATCH((CUADRO!G$5&amp;$E557),'Hoja de Trabajo para listado'!$DE$151:$DG$151,0)),0)+IFERROR(INDEX('Hoja de Trabajo para listado'!$CD$155:$DC$1048576,MATCH($A557,'Hoja de Trabajo para listado'!$CD$155:$CD$1048576,0),MATCH((CUADRO!G$5&amp;$E557),'Hoja de Trabajo para listado'!$CD$151:$DC$151,0)),0)</f>
        <v>0</v>
      </c>
      <c r="H557" s="255">
        <f ca="1">+IFERROR(INDEX('Hoja de Trabajo para listado'!$A$155:$Z$1048576,MATCH($A557,'Hoja de Trabajo para listado'!$A$155:$A$1048576,0),MATCH((CUADRO!H$5&amp;$E557),'Hoja de Trabajo para listado'!$A$151:$Z$151,0)),0)+IFERROR(INDEX('Hoja de Trabajo para listado'!$AB$155:$BA$1048576,MATCH($A557,'Hoja de Trabajo para listado'!$AB$155:$AB$1048576,0),MATCH((CUADRO!H$5&amp;$E557),'Hoja de Trabajo para listado'!$AB$151:$BA$151,0)),0)+IFERROR(INDEX('Hoja de Trabajo para listado'!$BC$155:$CB$1048576,MATCH($A557,'Hoja de Trabajo para listado'!$BC$155:$BC$1048576,0),MATCH((CUADRO!H$5&amp;$E557),'Hoja de Trabajo para listado'!$BC$151:$CB$151,0)),0)+IFERROR(INDEX('Hoja de Trabajo para listado'!$DE$153:$DG$274,MATCH($A557,'Hoja de Trabajo para listado'!$DE$153:$DE$1048576,0),MATCH((CUADRO!H$5&amp;$E557),'Hoja de Trabajo para listado'!$DE$151:$DG$151,0)),0)+IFERROR(INDEX('Hoja de Trabajo para listado'!$CD$155:$DC$1048576,MATCH($A557,'Hoja de Trabajo para listado'!$CD$155:$CD$1048576,0),MATCH((CUADRO!H$5&amp;$E557),'Hoja de Trabajo para listado'!$CD$151:$DC$151,0)),0)</f>
        <v>0</v>
      </c>
      <c r="I557" s="255">
        <f ca="1">+IFERROR(INDEX('Hoja de Trabajo para listado'!$A$155:$Z$1048576,MATCH($A557,'Hoja de Trabajo para listado'!$A$155:$A$1048576,0),MATCH((CUADRO!I$5&amp;$E557),'Hoja de Trabajo para listado'!$A$151:$Z$151,0)),0)+IFERROR(INDEX('Hoja de Trabajo para listado'!$AB$155:$BA$1048576,MATCH($A557,'Hoja de Trabajo para listado'!$AB$155:$AB$1048576,0),MATCH((CUADRO!I$5&amp;$E557),'Hoja de Trabajo para listado'!$AB$151:$BA$151,0)),0)+IFERROR(INDEX('Hoja de Trabajo para listado'!$BC$155:$CB$1048576,MATCH($A557,'Hoja de Trabajo para listado'!$BC$155:$BC$1048576,0),MATCH((CUADRO!I$5&amp;$E557),'Hoja de Trabajo para listado'!$BC$151:$CB$151,0)),0)+IFERROR(INDEX('Hoja de Trabajo para listado'!$DE$153:$DG$274,MATCH($A557,'Hoja de Trabajo para listado'!$DE$153:$DE$1048576,0),MATCH((CUADRO!I$5&amp;$E557),'Hoja de Trabajo para listado'!$DE$151:$DG$151,0)),0)+IFERROR(INDEX('Hoja de Trabajo para listado'!$CD$155:$DC$1048576,MATCH($A557,'Hoja de Trabajo para listado'!$CD$155:$CD$1048576,0),MATCH((CUADRO!I$5&amp;$E557),'Hoja de Trabajo para listado'!$CD$151:$DC$151,0)),0)</f>
        <v>0</v>
      </c>
      <c r="J557" s="255">
        <f ca="1">+IFERROR(INDEX('Hoja de Trabajo para listado'!$A$155:$Z$1048576,MATCH($A557,'Hoja de Trabajo para listado'!$A$155:$A$1048576,0),MATCH((CUADRO!J$5&amp;$E557),'Hoja de Trabajo para listado'!$A$151:$Z$151,0)),0)+IFERROR(INDEX('Hoja de Trabajo para listado'!$AB$155:$BA$1048576,MATCH($A557,'Hoja de Trabajo para listado'!$AB$155:$AB$1048576,0),MATCH((CUADRO!J$5&amp;$E557),'Hoja de Trabajo para listado'!$AB$151:$BA$151,0)),0)+IFERROR(INDEX('Hoja de Trabajo para listado'!$BC$155:$CB$1048576,MATCH($A557,'Hoja de Trabajo para listado'!$BC$155:$BC$1048576,0),MATCH((CUADRO!J$5&amp;$E557),'Hoja de Trabajo para listado'!$BC$151:$CB$151,0)),0)+IFERROR(INDEX('Hoja de Trabajo para listado'!$DE$153:$DG$274,MATCH($A557,'Hoja de Trabajo para listado'!$DE$153:$DE$1048576,0),MATCH((CUADRO!J$5&amp;$E557),'Hoja de Trabajo para listado'!$DE$151:$DG$151,0)),0)+IFERROR(INDEX('Hoja de Trabajo para listado'!$CD$155:$DC$1048576,MATCH($A557,'Hoja de Trabajo para listado'!$CD$155:$CD$1048576,0),MATCH((CUADRO!J$5&amp;$E557),'Hoja de Trabajo para listado'!$CD$151:$DC$151,0)),0)</f>
        <v>0</v>
      </c>
      <c r="K557" s="255">
        <f ca="1">+IFERROR(INDEX('Hoja de Trabajo para listado'!$A$155:$Z$1048576,MATCH($A557,'Hoja de Trabajo para listado'!$A$155:$A$1048576,0),MATCH((CUADRO!K$5&amp;$E557),'Hoja de Trabajo para listado'!$A$151:$Z$151,0)),0)+IFERROR(INDEX('Hoja de Trabajo para listado'!$AB$155:$BA$1048576,MATCH($A557,'Hoja de Trabajo para listado'!$AB$155:$AB$1048576,0),MATCH((CUADRO!K$5&amp;$E557),'Hoja de Trabajo para listado'!$AB$151:$BA$151,0)),0)+IFERROR(INDEX('Hoja de Trabajo para listado'!$BC$155:$CB$1048576,MATCH($A557,'Hoja de Trabajo para listado'!$BC$155:$BC$1048576,0),MATCH((CUADRO!K$5&amp;$E557),'Hoja de Trabajo para listado'!$BC$151:$CB$151,0)),0)+IFERROR(INDEX('Hoja de Trabajo para listado'!$DE$153:$DG$274,MATCH($A557,'Hoja de Trabajo para listado'!$DE$153:$DE$1048576,0),MATCH((CUADRO!K$5&amp;$E557),'Hoja de Trabajo para listado'!$DE$151:$DG$151,0)),0)+IFERROR(INDEX('Hoja de Trabajo para listado'!$CD$155:$DC$1048576,MATCH($A557,'Hoja de Trabajo para listado'!$CD$155:$CD$1048576,0),MATCH((CUADRO!K$5&amp;$E557),'Hoja de Trabajo para listado'!$CD$151:$DC$151,0)),0)</f>
        <v>0</v>
      </c>
      <c r="L557" s="255">
        <f ca="1">+IFERROR(INDEX('Hoja de Trabajo para listado'!$A$155:$Z$1048576,MATCH($A557,'Hoja de Trabajo para listado'!$A$155:$A$1048576,0),MATCH((CUADRO!L$5&amp;$E557),'Hoja de Trabajo para listado'!$A$151:$Z$151,0)),0)+IFERROR(INDEX('Hoja de Trabajo para listado'!$AB$155:$BA$1048576,MATCH($A557,'Hoja de Trabajo para listado'!$AB$155:$AB$1048576,0),MATCH((CUADRO!L$5&amp;$E557),'Hoja de Trabajo para listado'!$AB$151:$BA$151,0)),0)+IFERROR(INDEX('Hoja de Trabajo para listado'!$BC$155:$CB$1048576,MATCH($A557,'Hoja de Trabajo para listado'!$BC$155:$BC$1048576,0),MATCH((CUADRO!L$5&amp;$E557),'Hoja de Trabajo para listado'!$BC$151:$CB$151,0)),0)+IFERROR(INDEX('Hoja de Trabajo para listado'!$DE$153:$DG$274,MATCH($A557,'Hoja de Trabajo para listado'!$DE$153:$DE$1048576,0),MATCH((CUADRO!L$5&amp;$E557),'Hoja de Trabajo para listado'!$DE$151:$DG$151,0)),0)+IFERROR(INDEX('Hoja de Trabajo para listado'!$CD$155:$DC$1048576,MATCH($A557,'Hoja de Trabajo para listado'!$CD$155:$CD$1048576,0),MATCH((CUADRO!L$5&amp;$E557),'Hoja de Trabajo para listado'!$CD$151:$DC$151,0)),0)</f>
        <v>0</v>
      </c>
      <c r="M557" s="255">
        <f ca="1">+IFERROR(INDEX('Hoja de Trabajo para listado'!$A$155:$Z$1048576,MATCH($A557,'Hoja de Trabajo para listado'!$A$155:$A$1048576,0),MATCH((CUADRO!M$5&amp;$E557),'Hoja de Trabajo para listado'!$A$151:$Z$151,0)),0)+IFERROR(INDEX('Hoja de Trabajo para listado'!$AB$155:$BA$1048576,MATCH($A557,'Hoja de Trabajo para listado'!$AB$155:$AB$1048576,0),MATCH((CUADRO!M$5&amp;$E557),'Hoja de Trabajo para listado'!$AB$151:$BA$151,0)),0)+IFERROR(INDEX('Hoja de Trabajo para listado'!$BC$155:$CB$1048576,MATCH($A557,'Hoja de Trabajo para listado'!$BC$155:$BC$1048576,0),MATCH((CUADRO!M$5&amp;$E557),'Hoja de Trabajo para listado'!$BC$151:$CB$151,0)),0)+IFERROR(INDEX('Hoja de Trabajo para listado'!$DE$153:$DG$274,MATCH($A557,'Hoja de Trabajo para listado'!$DE$153:$DE$1048576,0),MATCH((CUADRO!M$5&amp;$E557),'Hoja de Trabajo para listado'!$DE$151:$DG$151,0)),0)+IFERROR(INDEX('Hoja de Trabajo para listado'!$CD$155:$DC$1048576,MATCH($A557,'Hoja de Trabajo para listado'!$CD$155:$CD$1048576,0),MATCH((CUADRO!M$5&amp;$E557),'Hoja de Trabajo para listado'!$CD$151:$DC$151,0)),0)</f>
        <v>0</v>
      </c>
      <c r="N557" s="255">
        <f ca="1">+IFERROR(INDEX('Hoja de Trabajo para listado'!$A$155:$Z$1048576,MATCH($A557,'Hoja de Trabajo para listado'!$A$155:$A$1048576,0),MATCH((CUADRO!N$5&amp;$E557),'Hoja de Trabajo para listado'!$A$151:$Z$151,0)),0)+IFERROR(INDEX('Hoja de Trabajo para listado'!$AB$155:$BA$1048576,MATCH($A557,'Hoja de Trabajo para listado'!$AB$155:$AB$1048576,0),MATCH((CUADRO!N$5&amp;$E557),'Hoja de Trabajo para listado'!$AB$151:$BA$151,0)),0)+IFERROR(INDEX('Hoja de Trabajo para listado'!$BC$155:$CB$1048576,MATCH($A557,'Hoja de Trabajo para listado'!$BC$155:$BC$1048576,0),MATCH((CUADRO!N$5&amp;$E557),'Hoja de Trabajo para listado'!$BC$151:$CB$151,0)),0)+IFERROR(INDEX('Hoja de Trabajo para listado'!$DE$153:$DG$274,MATCH($A557,'Hoja de Trabajo para listado'!$DE$153:$DE$1048576,0),MATCH((CUADRO!N$5&amp;$E557),'Hoja de Trabajo para listado'!$DE$151:$DG$151,0)),0)+IFERROR(INDEX('Hoja de Trabajo para listado'!$CD$155:$DC$1048576,MATCH($A557,'Hoja de Trabajo para listado'!$CD$155:$CD$1048576,0),MATCH((CUADRO!N$5&amp;$E557),'Hoja de Trabajo para listado'!$CD$151:$DC$151,0)),0)</f>
        <v>0</v>
      </c>
      <c r="O557" s="255">
        <f ca="1">+IFERROR(INDEX('Hoja de Trabajo para listado'!$A$155:$Z$1048576,MATCH($A557,'Hoja de Trabajo para listado'!$A$155:$A$1048576,0),MATCH((CUADRO!O$5&amp;$E557),'Hoja de Trabajo para listado'!$A$151:$Z$151,0)),0)+IFERROR(INDEX('Hoja de Trabajo para listado'!$AB$155:$BA$1048576,MATCH($A557,'Hoja de Trabajo para listado'!$AB$155:$AB$1048576,0),MATCH((CUADRO!O$5&amp;$E557),'Hoja de Trabajo para listado'!$AB$151:$BA$151,0)),0)+IFERROR(INDEX('Hoja de Trabajo para listado'!$BC$155:$CB$1048576,MATCH($A557,'Hoja de Trabajo para listado'!$BC$155:$BC$1048576,0),MATCH((CUADRO!O$5&amp;$E557),'Hoja de Trabajo para listado'!$BC$151:$CB$151,0)),0)+IFERROR(INDEX('Hoja de Trabajo para listado'!$DE$153:$DG$274,MATCH($A557,'Hoja de Trabajo para listado'!$DE$153:$DE$1048576,0),MATCH((CUADRO!O$5&amp;$E557),'Hoja de Trabajo para listado'!$DE$151:$DG$151,0)),0)+IFERROR(INDEX('Hoja de Trabajo para listado'!$CD$155:$DC$1048576,MATCH($A557,'Hoja de Trabajo para listado'!$CD$155:$CD$1048576,0),MATCH((CUADRO!O$5&amp;$E557),'Hoja de Trabajo para listado'!$CD$151:$DC$151,0)),0)</f>
        <v>0</v>
      </c>
      <c r="P557" s="255">
        <f ca="1">+IFERROR(INDEX('Hoja de Trabajo para listado'!$A$155:$Z$1048576,MATCH($A557,'Hoja de Trabajo para listado'!$A$155:$A$1048576,0),MATCH((CUADRO!P$5&amp;$E557),'Hoja de Trabajo para listado'!$A$151:$Z$151,0)),0)+IFERROR(INDEX('Hoja de Trabajo para listado'!$AB$155:$BA$1048576,MATCH($A557,'Hoja de Trabajo para listado'!$AB$155:$AB$1048576,0),MATCH((CUADRO!P$5&amp;$E557),'Hoja de Trabajo para listado'!$AB$151:$BA$151,0)),0)+IFERROR(INDEX('Hoja de Trabajo para listado'!$BC$155:$CB$1048576,MATCH($A557,'Hoja de Trabajo para listado'!$BC$155:$BC$1048576,0),MATCH((CUADRO!P$5&amp;$E557),'Hoja de Trabajo para listado'!$BC$151:$CB$151,0)),0)+IFERROR(INDEX('Hoja de Trabajo para listado'!$DE$153:$DG$274,MATCH($A557,'Hoja de Trabajo para listado'!$DE$153:$DE$1048576,0),MATCH((CUADRO!P$5&amp;$E557),'Hoja de Trabajo para listado'!$DE$151:$DG$151,0)),0)+IFERROR(INDEX('Hoja de Trabajo para listado'!$CD$155:$DC$1048576,MATCH($A557,'Hoja de Trabajo para listado'!$CD$155:$CD$1048576,0),MATCH((CUADRO!P$5&amp;$E557),'Hoja de Trabajo para listado'!$CD$151:$DC$151,0)),0)</f>
        <v>0</v>
      </c>
      <c r="Q557" s="255">
        <f ca="1">+IFERROR(INDEX('Hoja de Trabajo para listado'!$A$155:$Z$1048576,MATCH($A557,'Hoja de Trabajo para listado'!$A$155:$A$1048576,0),MATCH((CUADRO!Q$5&amp;$E557),'Hoja de Trabajo para listado'!$A$151:$Z$151,0)),0)+IFERROR(INDEX('Hoja de Trabajo para listado'!$AB$155:$BA$1048576,MATCH($A557,'Hoja de Trabajo para listado'!$AB$155:$AB$1048576,0),MATCH((CUADRO!Q$5&amp;$E557),'Hoja de Trabajo para listado'!$AB$151:$BA$151,0)),0)+IFERROR(INDEX('Hoja de Trabajo para listado'!$BC$155:$CB$1048576,MATCH($A557,'Hoja de Trabajo para listado'!$BC$155:$BC$1048576,0),MATCH((CUADRO!Q$5&amp;$E557),'Hoja de Trabajo para listado'!$BC$151:$CB$151,0)),0)+IFERROR(INDEX('Hoja de Trabajo para listado'!$DE$153:$DG$274,MATCH($A557,'Hoja de Trabajo para listado'!$DE$153:$DE$1048576,0),MATCH((CUADRO!Q$5&amp;$E557),'Hoja de Trabajo para listado'!$DE$151:$DG$151,0)),0)+IFERROR(INDEX('Hoja de Trabajo para listado'!$CD$155:$DC$1048576,MATCH($A557,'Hoja de Trabajo para listado'!$CD$155:$CD$1048576,0),MATCH((CUADRO!Q$5&amp;$E557),'Hoja de Trabajo para listado'!$CD$151:$DC$151,0)),0)</f>
        <v>0</v>
      </c>
      <c r="R557" s="255">
        <f t="shared" ca="1" si="16"/>
        <v>0</v>
      </c>
      <c r="S557" s="262">
        <f ca="1">+R556+R557</f>
        <v>0</v>
      </c>
      <c r="T557" s="255">
        <f ca="1">+S557</f>
        <v>0</v>
      </c>
      <c r="U557" s="254">
        <f t="shared" si="17"/>
        <v>2</v>
      </c>
      <c r="V557" s="362" t="str">
        <f>+VLOOKUP(A557,bd_lista!$A$3:$E$590,5,FALSE)</f>
        <v>Gobiernos Autonomos Municipales</v>
      </c>
      <c r="W557" s="362"/>
      <c r="X557" s="254">
        <f>+VLOOKUP(A557,[2]Sheet1!$A$13:$D$744,4,FALSE)</f>
        <v>0</v>
      </c>
      <c r="Y557" s="254" t="e">
        <f>+VLOOKUP(X557,bd_lista!$A$3:$C$590,3,FALSE)</f>
        <v>#N/A</v>
      </c>
      <c r="Z557" s="314"/>
      <c r="AA557" s="315"/>
    </row>
    <row r="558" spans="1:27" customFormat="1" ht="15" hidden="1" customHeight="1">
      <c r="A558" s="32">
        <v>1256</v>
      </c>
      <c r="B558" s="306">
        <f>+A558</f>
        <v>1256</v>
      </c>
      <c r="C558" s="259" t="str">
        <f>+VLOOKUP(A558,bd_lista!$A$3:$C$590,3,FALSE)</f>
        <v>Gobierno Autónomo Municipal de Chulumani (Villa de la Libertad)</v>
      </c>
      <c r="D558" s="361" t="str">
        <f>+C558</f>
        <v>Gobierno Autónomo Municipal de Chulumani (Villa de la Libertad)</v>
      </c>
      <c r="E558" s="254" t="s">
        <v>1313</v>
      </c>
      <c r="F558" s="255">
        <f ca="1">+IFERROR(INDEX('Hoja de Trabajo para listado'!$A$155:$Z$1048576,MATCH($A558,'Hoja de Trabajo para listado'!$A$155:$A$1048576,0),MATCH((CUADRO!F$5&amp;$E558),'Hoja de Trabajo para listado'!$A$151:$Z$151,0)),0)+IFERROR(INDEX('Hoja de Trabajo para listado'!$AB$155:$BA$1048576,MATCH($A558,'Hoja de Trabajo para listado'!$AB$155:$AB$1048576,0),MATCH((CUADRO!F$5&amp;$E558),'Hoja de Trabajo para listado'!$AB$151:$BA$151,0)),0)+IFERROR(INDEX('Hoja de Trabajo para listado'!$BC$155:$CB$1048576,MATCH($A558,'Hoja de Trabajo para listado'!$BC$155:$BC$1048576,0),MATCH((CUADRO!F$5&amp;$E558),'Hoja de Trabajo para listado'!$BC$151:$CB$151,0)),0)+IFERROR(INDEX('Hoja de Trabajo para listado'!$DE$153:$DG$274,MATCH($A558,'Hoja de Trabajo para listado'!$DE$153:$DE$1048576,0),MATCH((CUADRO!F$5&amp;$E558),'Hoja de Trabajo para listado'!$DE$151:$DG$151,0)),0)+IFERROR(INDEX('Hoja de Trabajo para listado'!$CD$155:$DC$1048576,MATCH($A558,'Hoja de Trabajo para listado'!$CD$155:$CD$1048576,0),MATCH((CUADRO!F$5&amp;$E558),'Hoja de Trabajo para listado'!$CD$151:$DC$151,0)),0)</f>
        <v>0</v>
      </c>
      <c r="G558" s="255">
        <f ca="1">+IFERROR(INDEX('Hoja de Trabajo para listado'!$A$155:$Z$1048576,MATCH($A558,'Hoja de Trabajo para listado'!$A$155:$A$1048576,0),MATCH((CUADRO!G$5&amp;$E558),'Hoja de Trabajo para listado'!$A$151:$Z$151,0)),0)+IFERROR(INDEX('Hoja de Trabajo para listado'!$AB$155:$BA$1048576,MATCH($A558,'Hoja de Trabajo para listado'!$AB$155:$AB$1048576,0),MATCH((CUADRO!G$5&amp;$E558),'Hoja de Trabajo para listado'!$AB$151:$BA$151,0)),0)+IFERROR(INDEX('Hoja de Trabajo para listado'!$BC$155:$CB$1048576,MATCH($A558,'Hoja de Trabajo para listado'!$BC$155:$BC$1048576,0),MATCH((CUADRO!G$5&amp;$E558),'Hoja de Trabajo para listado'!$BC$151:$CB$151,0)),0)+IFERROR(INDEX('Hoja de Trabajo para listado'!$DE$153:$DG$274,MATCH($A558,'Hoja de Trabajo para listado'!$DE$153:$DE$1048576,0),MATCH((CUADRO!G$5&amp;$E558),'Hoja de Trabajo para listado'!$DE$151:$DG$151,0)),0)+IFERROR(INDEX('Hoja de Trabajo para listado'!$CD$155:$DC$1048576,MATCH($A558,'Hoja de Trabajo para listado'!$CD$155:$CD$1048576,0),MATCH((CUADRO!G$5&amp;$E558),'Hoja de Trabajo para listado'!$CD$151:$DC$151,0)),0)</f>
        <v>0</v>
      </c>
      <c r="H558" s="255">
        <f ca="1">+IFERROR(INDEX('Hoja de Trabajo para listado'!$A$155:$Z$1048576,MATCH($A558,'Hoja de Trabajo para listado'!$A$155:$A$1048576,0),MATCH((CUADRO!H$5&amp;$E558),'Hoja de Trabajo para listado'!$A$151:$Z$151,0)),0)+IFERROR(INDEX('Hoja de Trabajo para listado'!$AB$155:$BA$1048576,MATCH($A558,'Hoja de Trabajo para listado'!$AB$155:$AB$1048576,0),MATCH((CUADRO!H$5&amp;$E558),'Hoja de Trabajo para listado'!$AB$151:$BA$151,0)),0)+IFERROR(INDEX('Hoja de Trabajo para listado'!$BC$155:$CB$1048576,MATCH($A558,'Hoja de Trabajo para listado'!$BC$155:$BC$1048576,0),MATCH((CUADRO!H$5&amp;$E558),'Hoja de Trabajo para listado'!$BC$151:$CB$151,0)),0)+IFERROR(INDEX('Hoja de Trabajo para listado'!$DE$153:$DG$274,MATCH($A558,'Hoja de Trabajo para listado'!$DE$153:$DE$1048576,0),MATCH((CUADRO!H$5&amp;$E558),'Hoja de Trabajo para listado'!$DE$151:$DG$151,0)),0)+IFERROR(INDEX('Hoja de Trabajo para listado'!$CD$155:$DC$1048576,MATCH($A558,'Hoja de Trabajo para listado'!$CD$155:$CD$1048576,0),MATCH((CUADRO!H$5&amp;$E558),'Hoja de Trabajo para listado'!$CD$151:$DC$151,0)),0)</f>
        <v>0</v>
      </c>
      <c r="I558" s="255">
        <f ca="1">+IFERROR(INDEX('Hoja de Trabajo para listado'!$A$155:$Z$1048576,MATCH($A558,'Hoja de Trabajo para listado'!$A$155:$A$1048576,0),MATCH((CUADRO!I$5&amp;$E558),'Hoja de Trabajo para listado'!$A$151:$Z$151,0)),0)+IFERROR(INDEX('Hoja de Trabajo para listado'!$AB$155:$BA$1048576,MATCH($A558,'Hoja de Trabajo para listado'!$AB$155:$AB$1048576,0),MATCH((CUADRO!I$5&amp;$E558),'Hoja de Trabajo para listado'!$AB$151:$BA$151,0)),0)+IFERROR(INDEX('Hoja de Trabajo para listado'!$BC$155:$CB$1048576,MATCH($A558,'Hoja de Trabajo para listado'!$BC$155:$BC$1048576,0),MATCH((CUADRO!I$5&amp;$E558),'Hoja de Trabajo para listado'!$BC$151:$CB$151,0)),0)+IFERROR(INDEX('Hoja de Trabajo para listado'!$DE$153:$DG$274,MATCH($A558,'Hoja de Trabajo para listado'!$DE$153:$DE$1048576,0),MATCH((CUADRO!I$5&amp;$E558),'Hoja de Trabajo para listado'!$DE$151:$DG$151,0)),0)+IFERROR(INDEX('Hoja de Trabajo para listado'!$CD$155:$DC$1048576,MATCH($A558,'Hoja de Trabajo para listado'!$CD$155:$CD$1048576,0),MATCH((CUADRO!I$5&amp;$E558),'Hoja de Trabajo para listado'!$CD$151:$DC$151,0)),0)</f>
        <v>0</v>
      </c>
      <c r="J558" s="255">
        <f ca="1">+IFERROR(INDEX('Hoja de Trabajo para listado'!$A$155:$Z$1048576,MATCH($A558,'Hoja de Trabajo para listado'!$A$155:$A$1048576,0),MATCH((CUADRO!J$5&amp;$E558),'Hoja de Trabajo para listado'!$A$151:$Z$151,0)),0)+IFERROR(INDEX('Hoja de Trabajo para listado'!$AB$155:$BA$1048576,MATCH($A558,'Hoja de Trabajo para listado'!$AB$155:$AB$1048576,0),MATCH((CUADRO!J$5&amp;$E558),'Hoja de Trabajo para listado'!$AB$151:$BA$151,0)),0)+IFERROR(INDEX('Hoja de Trabajo para listado'!$BC$155:$CB$1048576,MATCH($A558,'Hoja de Trabajo para listado'!$BC$155:$BC$1048576,0),MATCH((CUADRO!J$5&amp;$E558),'Hoja de Trabajo para listado'!$BC$151:$CB$151,0)),0)+IFERROR(INDEX('Hoja de Trabajo para listado'!$DE$153:$DG$274,MATCH($A558,'Hoja de Trabajo para listado'!$DE$153:$DE$1048576,0),MATCH((CUADRO!J$5&amp;$E558),'Hoja de Trabajo para listado'!$DE$151:$DG$151,0)),0)+IFERROR(INDEX('Hoja de Trabajo para listado'!$CD$155:$DC$1048576,MATCH($A558,'Hoja de Trabajo para listado'!$CD$155:$CD$1048576,0),MATCH((CUADRO!J$5&amp;$E558),'Hoja de Trabajo para listado'!$CD$151:$DC$151,0)),0)</f>
        <v>0</v>
      </c>
      <c r="K558" s="255">
        <f ca="1">+IFERROR(INDEX('Hoja de Trabajo para listado'!$A$155:$Z$1048576,MATCH($A558,'Hoja de Trabajo para listado'!$A$155:$A$1048576,0),MATCH((CUADRO!K$5&amp;$E558),'Hoja de Trabajo para listado'!$A$151:$Z$151,0)),0)+IFERROR(INDEX('Hoja de Trabajo para listado'!$AB$155:$BA$1048576,MATCH($A558,'Hoja de Trabajo para listado'!$AB$155:$AB$1048576,0),MATCH((CUADRO!K$5&amp;$E558),'Hoja de Trabajo para listado'!$AB$151:$BA$151,0)),0)+IFERROR(INDEX('Hoja de Trabajo para listado'!$BC$155:$CB$1048576,MATCH($A558,'Hoja de Trabajo para listado'!$BC$155:$BC$1048576,0),MATCH((CUADRO!K$5&amp;$E558),'Hoja de Trabajo para listado'!$BC$151:$CB$151,0)),0)+IFERROR(INDEX('Hoja de Trabajo para listado'!$DE$153:$DG$274,MATCH($A558,'Hoja de Trabajo para listado'!$DE$153:$DE$1048576,0),MATCH((CUADRO!K$5&amp;$E558),'Hoja de Trabajo para listado'!$DE$151:$DG$151,0)),0)+IFERROR(INDEX('Hoja de Trabajo para listado'!$CD$155:$DC$1048576,MATCH($A558,'Hoja de Trabajo para listado'!$CD$155:$CD$1048576,0),MATCH((CUADRO!K$5&amp;$E558),'Hoja de Trabajo para listado'!$CD$151:$DC$151,0)),0)</f>
        <v>0</v>
      </c>
      <c r="L558" s="255">
        <f ca="1">+IFERROR(INDEX('Hoja de Trabajo para listado'!$A$155:$Z$1048576,MATCH($A558,'Hoja de Trabajo para listado'!$A$155:$A$1048576,0),MATCH((CUADRO!L$5&amp;$E558),'Hoja de Trabajo para listado'!$A$151:$Z$151,0)),0)+IFERROR(INDEX('Hoja de Trabajo para listado'!$AB$155:$BA$1048576,MATCH($A558,'Hoja de Trabajo para listado'!$AB$155:$AB$1048576,0),MATCH((CUADRO!L$5&amp;$E558),'Hoja de Trabajo para listado'!$AB$151:$BA$151,0)),0)+IFERROR(INDEX('Hoja de Trabajo para listado'!$BC$155:$CB$1048576,MATCH($A558,'Hoja de Trabajo para listado'!$BC$155:$BC$1048576,0),MATCH((CUADRO!L$5&amp;$E558),'Hoja de Trabajo para listado'!$BC$151:$CB$151,0)),0)+IFERROR(INDEX('Hoja de Trabajo para listado'!$DE$153:$DG$274,MATCH($A558,'Hoja de Trabajo para listado'!$DE$153:$DE$1048576,0),MATCH((CUADRO!L$5&amp;$E558),'Hoja de Trabajo para listado'!$DE$151:$DG$151,0)),0)+IFERROR(INDEX('Hoja de Trabajo para listado'!$CD$155:$DC$1048576,MATCH($A558,'Hoja de Trabajo para listado'!$CD$155:$CD$1048576,0),MATCH((CUADRO!L$5&amp;$E558),'Hoja de Trabajo para listado'!$CD$151:$DC$151,0)),0)</f>
        <v>0</v>
      </c>
      <c r="M558" s="255">
        <f ca="1">+IFERROR(INDEX('Hoja de Trabajo para listado'!$A$155:$Z$1048576,MATCH($A558,'Hoja de Trabajo para listado'!$A$155:$A$1048576,0),MATCH((CUADRO!M$5&amp;$E558),'Hoja de Trabajo para listado'!$A$151:$Z$151,0)),0)+IFERROR(INDEX('Hoja de Trabajo para listado'!$AB$155:$BA$1048576,MATCH($A558,'Hoja de Trabajo para listado'!$AB$155:$AB$1048576,0),MATCH((CUADRO!M$5&amp;$E558),'Hoja de Trabajo para listado'!$AB$151:$BA$151,0)),0)+IFERROR(INDEX('Hoja de Trabajo para listado'!$BC$155:$CB$1048576,MATCH($A558,'Hoja de Trabajo para listado'!$BC$155:$BC$1048576,0),MATCH((CUADRO!M$5&amp;$E558),'Hoja de Trabajo para listado'!$BC$151:$CB$151,0)),0)+IFERROR(INDEX('Hoja de Trabajo para listado'!$DE$153:$DG$274,MATCH($A558,'Hoja de Trabajo para listado'!$DE$153:$DE$1048576,0),MATCH((CUADRO!M$5&amp;$E558),'Hoja de Trabajo para listado'!$DE$151:$DG$151,0)),0)+IFERROR(INDEX('Hoja de Trabajo para listado'!$CD$155:$DC$1048576,MATCH($A558,'Hoja de Trabajo para listado'!$CD$155:$CD$1048576,0),MATCH((CUADRO!M$5&amp;$E558),'Hoja de Trabajo para listado'!$CD$151:$DC$151,0)),0)</f>
        <v>0</v>
      </c>
      <c r="N558" s="255">
        <f ca="1">+IFERROR(INDEX('Hoja de Trabajo para listado'!$A$155:$Z$1048576,MATCH($A558,'Hoja de Trabajo para listado'!$A$155:$A$1048576,0),MATCH((CUADRO!N$5&amp;$E558),'Hoja de Trabajo para listado'!$A$151:$Z$151,0)),0)+IFERROR(INDEX('Hoja de Trabajo para listado'!$AB$155:$BA$1048576,MATCH($A558,'Hoja de Trabajo para listado'!$AB$155:$AB$1048576,0),MATCH((CUADRO!N$5&amp;$E558),'Hoja de Trabajo para listado'!$AB$151:$BA$151,0)),0)+IFERROR(INDEX('Hoja de Trabajo para listado'!$BC$155:$CB$1048576,MATCH($A558,'Hoja de Trabajo para listado'!$BC$155:$BC$1048576,0),MATCH((CUADRO!N$5&amp;$E558),'Hoja de Trabajo para listado'!$BC$151:$CB$151,0)),0)+IFERROR(INDEX('Hoja de Trabajo para listado'!$DE$153:$DG$274,MATCH($A558,'Hoja de Trabajo para listado'!$DE$153:$DE$1048576,0),MATCH((CUADRO!N$5&amp;$E558),'Hoja de Trabajo para listado'!$DE$151:$DG$151,0)),0)+IFERROR(INDEX('Hoja de Trabajo para listado'!$CD$155:$DC$1048576,MATCH($A558,'Hoja de Trabajo para listado'!$CD$155:$CD$1048576,0),MATCH((CUADRO!N$5&amp;$E558),'Hoja de Trabajo para listado'!$CD$151:$DC$151,0)),0)</f>
        <v>0</v>
      </c>
      <c r="O558" s="255">
        <f ca="1">+IFERROR(INDEX('Hoja de Trabajo para listado'!$A$155:$Z$1048576,MATCH($A558,'Hoja de Trabajo para listado'!$A$155:$A$1048576,0),MATCH((CUADRO!O$5&amp;$E558),'Hoja de Trabajo para listado'!$A$151:$Z$151,0)),0)+IFERROR(INDEX('Hoja de Trabajo para listado'!$AB$155:$BA$1048576,MATCH($A558,'Hoja de Trabajo para listado'!$AB$155:$AB$1048576,0),MATCH((CUADRO!O$5&amp;$E558),'Hoja de Trabajo para listado'!$AB$151:$BA$151,0)),0)+IFERROR(INDEX('Hoja de Trabajo para listado'!$BC$155:$CB$1048576,MATCH($A558,'Hoja de Trabajo para listado'!$BC$155:$BC$1048576,0),MATCH((CUADRO!O$5&amp;$E558),'Hoja de Trabajo para listado'!$BC$151:$CB$151,0)),0)+IFERROR(INDEX('Hoja de Trabajo para listado'!$DE$153:$DG$274,MATCH($A558,'Hoja de Trabajo para listado'!$DE$153:$DE$1048576,0),MATCH((CUADRO!O$5&amp;$E558),'Hoja de Trabajo para listado'!$DE$151:$DG$151,0)),0)+IFERROR(INDEX('Hoja de Trabajo para listado'!$CD$155:$DC$1048576,MATCH($A558,'Hoja de Trabajo para listado'!$CD$155:$CD$1048576,0),MATCH((CUADRO!O$5&amp;$E558),'Hoja de Trabajo para listado'!$CD$151:$DC$151,0)),0)</f>
        <v>0</v>
      </c>
      <c r="P558" s="255">
        <f ca="1">+IFERROR(INDEX('Hoja de Trabajo para listado'!$A$155:$Z$1048576,MATCH($A558,'Hoja de Trabajo para listado'!$A$155:$A$1048576,0),MATCH((CUADRO!P$5&amp;$E558),'Hoja de Trabajo para listado'!$A$151:$Z$151,0)),0)+IFERROR(INDEX('Hoja de Trabajo para listado'!$AB$155:$BA$1048576,MATCH($A558,'Hoja de Trabajo para listado'!$AB$155:$AB$1048576,0),MATCH((CUADRO!P$5&amp;$E558),'Hoja de Trabajo para listado'!$AB$151:$BA$151,0)),0)+IFERROR(INDEX('Hoja de Trabajo para listado'!$BC$155:$CB$1048576,MATCH($A558,'Hoja de Trabajo para listado'!$BC$155:$BC$1048576,0),MATCH((CUADRO!P$5&amp;$E558),'Hoja de Trabajo para listado'!$BC$151:$CB$151,0)),0)+IFERROR(INDEX('Hoja de Trabajo para listado'!$DE$153:$DG$274,MATCH($A558,'Hoja de Trabajo para listado'!$DE$153:$DE$1048576,0),MATCH((CUADRO!P$5&amp;$E558),'Hoja de Trabajo para listado'!$DE$151:$DG$151,0)),0)+IFERROR(INDEX('Hoja de Trabajo para listado'!$CD$155:$DC$1048576,MATCH($A558,'Hoja de Trabajo para listado'!$CD$155:$CD$1048576,0),MATCH((CUADRO!P$5&amp;$E558),'Hoja de Trabajo para listado'!$CD$151:$DC$151,0)),0)</f>
        <v>0</v>
      </c>
      <c r="Q558" s="255">
        <f ca="1">+IFERROR(INDEX('Hoja de Trabajo para listado'!$A$155:$Z$1048576,MATCH($A558,'Hoja de Trabajo para listado'!$A$155:$A$1048576,0),MATCH((CUADRO!Q$5&amp;$E558),'Hoja de Trabajo para listado'!$A$151:$Z$151,0)),0)+IFERROR(INDEX('Hoja de Trabajo para listado'!$AB$155:$BA$1048576,MATCH($A558,'Hoja de Trabajo para listado'!$AB$155:$AB$1048576,0),MATCH((CUADRO!Q$5&amp;$E558),'Hoja de Trabajo para listado'!$AB$151:$BA$151,0)),0)+IFERROR(INDEX('Hoja de Trabajo para listado'!$BC$155:$CB$1048576,MATCH($A558,'Hoja de Trabajo para listado'!$BC$155:$BC$1048576,0),MATCH((CUADRO!Q$5&amp;$E558),'Hoja de Trabajo para listado'!$BC$151:$CB$151,0)),0)+IFERROR(INDEX('Hoja de Trabajo para listado'!$DE$153:$DG$274,MATCH($A558,'Hoja de Trabajo para listado'!$DE$153:$DE$1048576,0),MATCH((CUADRO!Q$5&amp;$E558),'Hoja de Trabajo para listado'!$DE$151:$DG$151,0)),0)+IFERROR(INDEX('Hoja de Trabajo para listado'!$CD$155:$DC$1048576,MATCH($A558,'Hoja de Trabajo para listado'!$CD$155:$CD$1048576,0),MATCH((CUADRO!Q$5&amp;$E558),'Hoja de Trabajo para listado'!$CD$151:$DC$151,0)),0)</f>
        <v>0</v>
      </c>
      <c r="R558" s="255">
        <f t="shared" ca="1" si="16"/>
        <v>0</v>
      </c>
      <c r="S558" s="262"/>
      <c r="T558" s="255">
        <f ca="1">+T559</f>
        <v>0</v>
      </c>
      <c r="U558" s="254">
        <f t="shared" si="17"/>
        <v>1</v>
      </c>
      <c r="V558" s="362" t="str">
        <f>+VLOOKUP(A558,bd_lista!$A$3:$E$590,5,FALSE)</f>
        <v>Gobiernos Autonomos Municipales</v>
      </c>
      <c r="W558" s="361" t="str">
        <f>+V558</f>
        <v>Gobiernos Autonomos Municipales</v>
      </c>
      <c r="X558" s="254">
        <f>+VLOOKUP(A558,[2]Sheet1!$A$13:$D$744,4,FALSE)</f>
        <v>0</v>
      </c>
      <c r="Y558" s="254" t="e">
        <f>+VLOOKUP(X558,bd_lista!$A$3:$C$590,3,FALSE)</f>
        <v>#N/A</v>
      </c>
      <c r="Z558" s="316">
        <f>+X558</f>
        <v>0</v>
      </c>
      <c r="AA558" s="317" t="e">
        <f>+Y558</f>
        <v>#N/A</v>
      </c>
    </row>
    <row r="559" spans="1:27" customFormat="1" ht="15" hidden="1" customHeight="1">
      <c r="A559" s="32">
        <v>1256</v>
      </c>
      <c r="B559" s="307"/>
      <c r="C559" s="259" t="str">
        <f>+VLOOKUP(A559,bd_lista!$A$3:$C$590,3,FALSE)</f>
        <v>Gobierno Autónomo Municipal de Chulumani (Villa de la Libertad)</v>
      </c>
      <c r="D559" s="362"/>
      <c r="E559" s="256" t="s">
        <v>1314</v>
      </c>
      <c r="F559" s="255">
        <f ca="1">+IFERROR(INDEX('Hoja de Trabajo para listado'!$A$155:$Z$1048576,MATCH($A559,'Hoja de Trabajo para listado'!$A$155:$A$1048576,0),MATCH((CUADRO!F$5&amp;$E559),'Hoja de Trabajo para listado'!$A$151:$Z$151,0)),0)+IFERROR(INDEX('Hoja de Trabajo para listado'!$AB$155:$BA$1048576,MATCH($A559,'Hoja de Trabajo para listado'!$AB$155:$AB$1048576,0),MATCH((CUADRO!F$5&amp;$E559),'Hoja de Trabajo para listado'!$AB$151:$BA$151,0)),0)+IFERROR(INDEX('Hoja de Trabajo para listado'!$BC$155:$CB$1048576,MATCH($A559,'Hoja de Trabajo para listado'!$BC$155:$BC$1048576,0),MATCH((CUADRO!F$5&amp;$E559),'Hoja de Trabajo para listado'!$BC$151:$CB$151,0)),0)+IFERROR(INDEX('Hoja de Trabajo para listado'!$DE$153:$DG$274,MATCH($A559,'Hoja de Trabajo para listado'!$DE$153:$DE$1048576,0),MATCH((CUADRO!F$5&amp;$E559),'Hoja de Trabajo para listado'!$DE$151:$DG$151,0)),0)+IFERROR(INDEX('Hoja de Trabajo para listado'!$CD$155:$DC$1048576,MATCH($A559,'Hoja de Trabajo para listado'!$CD$155:$CD$1048576,0),MATCH((CUADRO!F$5&amp;$E559),'Hoja de Trabajo para listado'!$CD$151:$DC$151,0)),0)</f>
        <v>0</v>
      </c>
      <c r="G559" s="255">
        <f ca="1">+IFERROR(INDEX('Hoja de Trabajo para listado'!$A$155:$Z$1048576,MATCH($A559,'Hoja de Trabajo para listado'!$A$155:$A$1048576,0),MATCH((CUADRO!G$5&amp;$E559),'Hoja de Trabajo para listado'!$A$151:$Z$151,0)),0)+IFERROR(INDEX('Hoja de Trabajo para listado'!$AB$155:$BA$1048576,MATCH($A559,'Hoja de Trabajo para listado'!$AB$155:$AB$1048576,0),MATCH((CUADRO!G$5&amp;$E559),'Hoja de Trabajo para listado'!$AB$151:$BA$151,0)),0)+IFERROR(INDEX('Hoja de Trabajo para listado'!$BC$155:$CB$1048576,MATCH($A559,'Hoja de Trabajo para listado'!$BC$155:$BC$1048576,0),MATCH((CUADRO!G$5&amp;$E559),'Hoja de Trabajo para listado'!$BC$151:$CB$151,0)),0)+IFERROR(INDEX('Hoja de Trabajo para listado'!$DE$153:$DG$274,MATCH($A559,'Hoja de Trabajo para listado'!$DE$153:$DE$1048576,0),MATCH((CUADRO!G$5&amp;$E559),'Hoja de Trabajo para listado'!$DE$151:$DG$151,0)),0)+IFERROR(INDEX('Hoja de Trabajo para listado'!$CD$155:$DC$1048576,MATCH($A559,'Hoja de Trabajo para listado'!$CD$155:$CD$1048576,0),MATCH((CUADRO!G$5&amp;$E559),'Hoja de Trabajo para listado'!$CD$151:$DC$151,0)),0)</f>
        <v>0</v>
      </c>
      <c r="H559" s="255">
        <f ca="1">+IFERROR(INDEX('Hoja de Trabajo para listado'!$A$155:$Z$1048576,MATCH($A559,'Hoja de Trabajo para listado'!$A$155:$A$1048576,0),MATCH((CUADRO!H$5&amp;$E559),'Hoja de Trabajo para listado'!$A$151:$Z$151,0)),0)+IFERROR(INDEX('Hoja de Trabajo para listado'!$AB$155:$BA$1048576,MATCH($A559,'Hoja de Trabajo para listado'!$AB$155:$AB$1048576,0),MATCH((CUADRO!H$5&amp;$E559),'Hoja de Trabajo para listado'!$AB$151:$BA$151,0)),0)+IFERROR(INDEX('Hoja de Trabajo para listado'!$BC$155:$CB$1048576,MATCH($A559,'Hoja de Trabajo para listado'!$BC$155:$BC$1048576,0),MATCH((CUADRO!H$5&amp;$E559),'Hoja de Trabajo para listado'!$BC$151:$CB$151,0)),0)+IFERROR(INDEX('Hoja de Trabajo para listado'!$DE$153:$DG$274,MATCH($A559,'Hoja de Trabajo para listado'!$DE$153:$DE$1048576,0),MATCH((CUADRO!H$5&amp;$E559),'Hoja de Trabajo para listado'!$DE$151:$DG$151,0)),0)+IFERROR(INDEX('Hoja de Trabajo para listado'!$CD$155:$DC$1048576,MATCH($A559,'Hoja de Trabajo para listado'!$CD$155:$CD$1048576,0),MATCH((CUADRO!H$5&amp;$E559),'Hoja de Trabajo para listado'!$CD$151:$DC$151,0)),0)</f>
        <v>0</v>
      </c>
      <c r="I559" s="255">
        <f ca="1">+IFERROR(INDEX('Hoja de Trabajo para listado'!$A$155:$Z$1048576,MATCH($A559,'Hoja de Trabajo para listado'!$A$155:$A$1048576,0),MATCH((CUADRO!I$5&amp;$E559),'Hoja de Trabajo para listado'!$A$151:$Z$151,0)),0)+IFERROR(INDEX('Hoja de Trabajo para listado'!$AB$155:$BA$1048576,MATCH($A559,'Hoja de Trabajo para listado'!$AB$155:$AB$1048576,0),MATCH((CUADRO!I$5&amp;$E559),'Hoja de Trabajo para listado'!$AB$151:$BA$151,0)),0)+IFERROR(INDEX('Hoja de Trabajo para listado'!$BC$155:$CB$1048576,MATCH($A559,'Hoja de Trabajo para listado'!$BC$155:$BC$1048576,0),MATCH((CUADRO!I$5&amp;$E559),'Hoja de Trabajo para listado'!$BC$151:$CB$151,0)),0)+IFERROR(INDEX('Hoja de Trabajo para listado'!$DE$153:$DG$274,MATCH($A559,'Hoja de Trabajo para listado'!$DE$153:$DE$1048576,0),MATCH((CUADRO!I$5&amp;$E559),'Hoja de Trabajo para listado'!$DE$151:$DG$151,0)),0)+IFERROR(INDEX('Hoja de Trabajo para listado'!$CD$155:$DC$1048576,MATCH($A559,'Hoja de Trabajo para listado'!$CD$155:$CD$1048576,0),MATCH((CUADRO!I$5&amp;$E559),'Hoja de Trabajo para listado'!$CD$151:$DC$151,0)),0)</f>
        <v>0</v>
      </c>
      <c r="J559" s="255">
        <f ca="1">+IFERROR(INDEX('Hoja de Trabajo para listado'!$A$155:$Z$1048576,MATCH($A559,'Hoja de Trabajo para listado'!$A$155:$A$1048576,0),MATCH((CUADRO!J$5&amp;$E559),'Hoja de Trabajo para listado'!$A$151:$Z$151,0)),0)+IFERROR(INDEX('Hoja de Trabajo para listado'!$AB$155:$BA$1048576,MATCH($A559,'Hoja de Trabajo para listado'!$AB$155:$AB$1048576,0),MATCH((CUADRO!J$5&amp;$E559),'Hoja de Trabajo para listado'!$AB$151:$BA$151,0)),0)+IFERROR(INDEX('Hoja de Trabajo para listado'!$BC$155:$CB$1048576,MATCH($A559,'Hoja de Trabajo para listado'!$BC$155:$BC$1048576,0),MATCH((CUADRO!J$5&amp;$E559),'Hoja de Trabajo para listado'!$BC$151:$CB$151,0)),0)+IFERROR(INDEX('Hoja de Trabajo para listado'!$DE$153:$DG$274,MATCH($A559,'Hoja de Trabajo para listado'!$DE$153:$DE$1048576,0),MATCH((CUADRO!J$5&amp;$E559),'Hoja de Trabajo para listado'!$DE$151:$DG$151,0)),0)+IFERROR(INDEX('Hoja de Trabajo para listado'!$CD$155:$DC$1048576,MATCH($A559,'Hoja de Trabajo para listado'!$CD$155:$CD$1048576,0),MATCH((CUADRO!J$5&amp;$E559),'Hoja de Trabajo para listado'!$CD$151:$DC$151,0)),0)</f>
        <v>0</v>
      </c>
      <c r="K559" s="255">
        <f ca="1">+IFERROR(INDEX('Hoja de Trabajo para listado'!$A$155:$Z$1048576,MATCH($A559,'Hoja de Trabajo para listado'!$A$155:$A$1048576,0),MATCH((CUADRO!K$5&amp;$E559),'Hoja de Trabajo para listado'!$A$151:$Z$151,0)),0)+IFERROR(INDEX('Hoja de Trabajo para listado'!$AB$155:$BA$1048576,MATCH($A559,'Hoja de Trabajo para listado'!$AB$155:$AB$1048576,0),MATCH((CUADRO!K$5&amp;$E559),'Hoja de Trabajo para listado'!$AB$151:$BA$151,0)),0)+IFERROR(INDEX('Hoja de Trabajo para listado'!$BC$155:$CB$1048576,MATCH($A559,'Hoja de Trabajo para listado'!$BC$155:$BC$1048576,0),MATCH((CUADRO!K$5&amp;$E559),'Hoja de Trabajo para listado'!$BC$151:$CB$151,0)),0)+IFERROR(INDEX('Hoja de Trabajo para listado'!$DE$153:$DG$274,MATCH($A559,'Hoja de Trabajo para listado'!$DE$153:$DE$1048576,0),MATCH((CUADRO!K$5&amp;$E559),'Hoja de Trabajo para listado'!$DE$151:$DG$151,0)),0)+IFERROR(INDEX('Hoja de Trabajo para listado'!$CD$155:$DC$1048576,MATCH($A559,'Hoja de Trabajo para listado'!$CD$155:$CD$1048576,0),MATCH((CUADRO!K$5&amp;$E559),'Hoja de Trabajo para listado'!$CD$151:$DC$151,0)),0)</f>
        <v>0</v>
      </c>
      <c r="L559" s="255">
        <f ca="1">+IFERROR(INDEX('Hoja de Trabajo para listado'!$A$155:$Z$1048576,MATCH($A559,'Hoja de Trabajo para listado'!$A$155:$A$1048576,0),MATCH((CUADRO!L$5&amp;$E559),'Hoja de Trabajo para listado'!$A$151:$Z$151,0)),0)+IFERROR(INDEX('Hoja de Trabajo para listado'!$AB$155:$BA$1048576,MATCH($A559,'Hoja de Trabajo para listado'!$AB$155:$AB$1048576,0),MATCH((CUADRO!L$5&amp;$E559),'Hoja de Trabajo para listado'!$AB$151:$BA$151,0)),0)+IFERROR(INDEX('Hoja de Trabajo para listado'!$BC$155:$CB$1048576,MATCH($A559,'Hoja de Trabajo para listado'!$BC$155:$BC$1048576,0),MATCH((CUADRO!L$5&amp;$E559),'Hoja de Trabajo para listado'!$BC$151:$CB$151,0)),0)+IFERROR(INDEX('Hoja de Trabajo para listado'!$DE$153:$DG$274,MATCH($A559,'Hoja de Trabajo para listado'!$DE$153:$DE$1048576,0),MATCH((CUADRO!L$5&amp;$E559),'Hoja de Trabajo para listado'!$DE$151:$DG$151,0)),0)+IFERROR(INDEX('Hoja de Trabajo para listado'!$CD$155:$DC$1048576,MATCH($A559,'Hoja de Trabajo para listado'!$CD$155:$CD$1048576,0),MATCH((CUADRO!L$5&amp;$E559),'Hoja de Trabajo para listado'!$CD$151:$DC$151,0)),0)</f>
        <v>0</v>
      </c>
      <c r="M559" s="255">
        <f ca="1">+IFERROR(INDEX('Hoja de Trabajo para listado'!$A$155:$Z$1048576,MATCH($A559,'Hoja de Trabajo para listado'!$A$155:$A$1048576,0),MATCH((CUADRO!M$5&amp;$E559),'Hoja de Trabajo para listado'!$A$151:$Z$151,0)),0)+IFERROR(INDEX('Hoja de Trabajo para listado'!$AB$155:$BA$1048576,MATCH($A559,'Hoja de Trabajo para listado'!$AB$155:$AB$1048576,0),MATCH((CUADRO!M$5&amp;$E559),'Hoja de Trabajo para listado'!$AB$151:$BA$151,0)),0)+IFERROR(INDEX('Hoja de Trabajo para listado'!$BC$155:$CB$1048576,MATCH($A559,'Hoja de Trabajo para listado'!$BC$155:$BC$1048576,0),MATCH((CUADRO!M$5&amp;$E559),'Hoja de Trabajo para listado'!$BC$151:$CB$151,0)),0)+IFERROR(INDEX('Hoja de Trabajo para listado'!$DE$153:$DG$274,MATCH($A559,'Hoja de Trabajo para listado'!$DE$153:$DE$1048576,0),MATCH((CUADRO!M$5&amp;$E559),'Hoja de Trabajo para listado'!$DE$151:$DG$151,0)),0)+IFERROR(INDEX('Hoja de Trabajo para listado'!$CD$155:$DC$1048576,MATCH($A559,'Hoja de Trabajo para listado'!$CD$155:$CD$1048576,0),MATCH((CUADRO!M$5&amp;$E559),'Hoja de Trabajo para listado'!$CD$151:$DC$151,0)),0)</f>
        <v>0</v>
      </c>
      <c r="N559" s="255">
        <f ca="1">+IFERROR(INDEX('Hoja de Trabajo para listado'!$A$155:$Z$1048576,MATCH($A559,'Hoja de Trabajo para listado'!$A$155:$A$1048576,0),MATCH((CUADRO!N$5&amp;$E559),'Hoja de Trabajo para listado'!$A$151:$Z$151,0)),0)+IFERROR(INDEX('Hoja de Trabajo para listado'!$AB$155:$BA$1048576,MATCH($A559,'Hoja de Trabajo para listado'!$AB$155:$AB$1048576,0),MATCH((CUADRO!N$5&amp;$E559),'Hoja de Trabajo para listado'!$AB$151:$BA$151,0)),0)+IFERROR(INDEX('Hoja de Trabajo para listado'!$BC$155:$CB$1048576,MATCH($A559,'Hoja de Trabajo para listado'!$BC$155:$BC$1048576,0),MATCH((CUADRO!N$5&amp;$E559),'Hoja de Trabajo para listado'!$BC$151:$CB$151,0)),0)+IFERROR(INDEX('Hoja de Trabajo para listado'!$DE$153:$DG$274,MATCH($A559,'Hoja de Trabajo para listado'!$DE$153:$DE$1048576,0),MATCH((CUADRO!N$5&amp;$E559),'Hoja de Trabajo para listado'!$DE$151:$DG$151,0)),0)+IFERROR(INDEX('Hoja de Trabajo para listado'!$CD$155:$DC$1048576,MATCH($A559,'Hoja de Trabajo para listado'!$CD$155:$CD$1048576,0),MATCH((CUADRO!N$5&amp;$E559),'Hoja de Trabajo para listado'!$CD$151:$DC$151,0)),0)</f>
        <v>0</v>
      </c>
      <c r="O559" s="255">
        <f ca="1">+IFERROR(INDEX('Hoja de Trabajo para listado'!$A$155:$Z$1048576,MATCH($A559,'Hoja de Trabajo para listado'!$A$155:$A$1048576,0),MATCH((CUADRO!O$5&amp;$E559),'Hoja de Trabajo para listado'!$A$151:$Z$151,0)),0)+IFERROR(INDEX('Hoja de Trabajo para listado'!$AB$155:$BA$1048576,MATCH($A559,'Hoja de Trabajo para listado'!$AB$155:$AB$1048576,0),MATCH((CUADRO!O$5&amp;$E559),'Hoja de Trabajo para listado'!$AB$151:$BA$151,0)),0)+IFERROR(INDEX('Hoja de Trabajo para listado'!$BC$155:$CB$1048576,MATCH($A559,'Hoja de Trabajo para listado'!$BC$155:$BC$1048576,0),MATCH((CUADRO!O$5&amp;$E559),'Hoja de Trabajo para listado'!$BC$151:$CB$151,0)),0)+IFERROR(INDEX('Hoja de Trabajo para listado'!$DE$153:$DG$274,MATCH($A559,'Hoja de Trabajo para listado'!$DE$153:$DE$1048576,0),MATCH((CUADRO!O$5&amp;$E559),'Hoja de Trabajo para listado'!$DE$151:$DG$151,0)),0)+IFERROR(INDEX('Hoja de Trabajo para listado'!$CD$155:$DC$1048576,MATCH($A559,'Hoja de Trabajo para listado'!$CD$155:$CD$1048576,0),MATCH((CUADRO!O$5&amp;$E559),'Hoja de Trabajo para listado'!$CD$151:$DC$151,0)),0)</f>
        <v>0</v>
      </c>
      <c r="P559" s="255">
        <f ca="1">+IFERROR(INDEX('Hoja de Trabajo para listado'!$A$155:$Z$1048576,MATCH($A559,'Hoja de Trabajo para listado'!$A$155:$A$1048576,0),MATCH((CUADRO!P$5&amp;$E559),'Hoja de Trabajo para listado'!$A$151:$Z$151,0)),0)+IFERROR(INDEX('Hoja de Trabajo para listado'!$AB$155:$BA$1048576,MATCH($A559,'Hoja de Trabajo para listado'!$AB$155:$AB$1048576,0),MATCH((CUADRO!P$5&amp;$E559),'Hoja de Trabajo para listado'!$AB$151:$BA$151,0)),0)+IFERROR(INDEX('Hoja de Trabajo para listado'!$BC$155:$CB$1048576,MATCH($A559,'Hoja de Trabajo para listado'!$BC$155:$BC$1048576,0),MATCH((CUADRO!P$5&amp;$E559),'Hoja de Trabajo para listado'!$BC$151:$CB$151,0)),0)+IFERROR(INDEX('Hoja de Trabajo para listado'!$DE$153:$DG$274,MATCH($A559,'Hoja de Trabajo para listado'!$DE$153:$DE$1048576,0),MATCH((CUADRO!P$5&amp;$E559),'Hoja de Trabajo para listado'!$DE$151:$DG$151,0)),0)+IFERROR(INDEX('Hoja de Trabajo para listado'!$CD$155:$DC$1048576,MATCH($A559,'Hoja de Trabajo para listado'!$CD$155:$CD$1048576,0),MATCH((CUADRO!P$5&amp;$E559),'Hoja de Trabajo para listado'!$CD$151:$DC$151,0)),0)</f>
        <v>0</v>
      </c>
      <c r="Q559" s="255">
        <f ca="1">+IFERROR(INDEX('Hoja de Trabajo para listado'!$A$155:$Z$1048576,MATCH($A559,'Hoja de Trabajo para listado'!$A$155:$A$1048576,0),MATCH((CUADRO!Q$5&amp;$E559),'Hoja de Trabajo para listado'!$A$151:$Z$151,0)),0)+IFERROR(INDEX('Hoja de Trabajo para listado'!$AB$155:$BA$1048576,MATCH($A559,'Hoja de Trabajo para listado'!$AB$155:$AB$1048576,0),MATCH((CUADRO!Q$5&amp;$E559),'Hoja de Trabajo para listado'!$AB$151:$BA$151,0)),0)+IFERROR(INDEX('Hoja de Trabajo para listado'!$BC$155:$CB$1048576,MATCH($A559,'Hoja de Trabajo para listado'!$BC$155:$BC$1048576,0),MATCH((CUADRO!Q$5&amp;$E559),'Hoja de Trabajo para listado'!$BC$151:$CB$151,0)),0)+IFERROR(INDEX('Hoja de Trabajo para listado'!$DE$153:$DG$274,MATCH($A559,'Hoja de Trabajo para listado'!$DE$153:$DE$1048576,0),MATCH((CUADRO!Q$5&amp;$E559),'Hoja de Trabajo para listado'!$DE$151:$DG$151,0)),0)+IFERROR(INDEX('Hoja de Trabajo para listado'!$CD$155:$DC$1048576,MATCH($A559,'Hoja de Trabajo para listado'!$CD$155:$CD$1048576,0),MATCH((CUADRO!Q$5&amp;$E559),'Hoja de Trabajo para listado'!$CD$151:$DC$151,0)),0)</f>
        <v>0</v>
      </c>
      <c r="R559" s="255">
        <f t="shared" ca="1" si="16"/>
        <v>0</v>
      </c>
      <c r="S559" s="262">
        <f ca="1">+R558+R559</f>
        <v>0</v>
      </c>
      <c r="T559" s="255">
        <f ca="1">+S559</f>
        <v>0</v>
      </c>
      <c r="U559" s="254">
        <f t="shared" si="17"/>
        <v>2</v>
      </c>
      <c r="V559" s="362" t="str">
        <f>+VLOOKUP(A559,bd_lista!$A$3:$E$590,5,FALSE)</f>
        <v>Gobiernos Autonomos Municipales</v>
      </c>
      <c r="W559" s="362"/>
      <c r="X559" s="254">
        <f>+VLOOKUP(A559,[2]Sheet1!$A$13:$D$744,4,FALSE)</f>
        <v>0</v>
      </c>
      <c r="Y559" s="254" t="e">
        <f>+VLOOKUP(X559,bd_lista!$A$3:$C$590,3,FALSE)</f>
        <v>#N/A</v>
      </c>
      <c r="Z559" s="314"/>
      <c r="AA559" s="315"/>
    </row>
    <row r="560" spans="1:27" customFormat="1" ht="15" hidden="1" customHeight="1">
      <c r="A560" s="32">
        <v>1257</v>
      </c>
      <c r="B560" s="306">
        <f>+A560</f>
        <v>1257</v>
      </c>
      <c r="C560" s="259" t="str">
        <f>+VLOOKUP(A560,bd_lista!$A$3:$C$590,3,FALSE)</f>
        <v>Gobierno Autónomo Municipal de Irupana (Villa de Lanza)</v>
      </c>
      <c r="D560" s="361" t="str">
        <f>+C560</f>
        <v>Gobierno Autónomo Municipal de Irupana (Villa de Lanza)</v>
      </c>
      <c r="E560" s="254" t="s">
        <v>1313</v>
      </c>
      <c r="F560" s="255">
        <f ca="1">+IFERROR(INDEX('Hoja de Trabajo para listado'!$A$155:$Z$1048576,MATCH($A560,'Hoja de Trabajo para listado'!$A$155:$A$1048576,0),MATCH((CUADRO!F$5&amp;$E560),'Hoja de Trabajo para listado'!$A$151:$Z$151,0)),0)+IFERROR(INDEX('Hoja de Trabajo para listado'!$AB$155:$BA$1048576,MATCH($A560,'Hoja de Trabajo para listado'!$AB$155:$AB$1048576,0),MATCH((CUADRO!F$5&amp;$E560),'Hoja de Trabajo para listado'!$AB$151:$BA$151,0)),0)+IFERROR(INDEX('Hoja de Trabajo para listado'!$BC$155:$CB$1048576,MATCH($A560,'Hoja de Trabajo para listado'!$BC$155:$BC$1048576,0),MATCH((CUADRO!F$5&amp;$E560),'Hoja de Trabajo para listado'!$BC$151:$CB$151,0)),0)+IFERROR(INDEX('Hoja de Trabajo para listado'!$DE$153:$DG$274,MATCH($A560,'Hoja de Trabajo para listado'!$DE$153:$DE$1048576,0),MATCH((CUADRO!F$5&amp;$E560),'Hoja de Trabajo para listado'!$DE$151:$DG$151,0)),0)+IFERROR(INDEX('Hoja de Trabajo para listado'!$CD$155:$DC$1048576,MATCH($A560,'Hoja de Trabajo para listado'!$CD$155:$CD$1048576,0),MATCH((CUADRO!F$5&amp;$E560),'Hoja de Trabajo para listado'!$CD$151:$DC$151,0)),0)</f>
        <v>0</v>
      </c>
      <c r="G560" s="255">
        <f ca="1">+IFERROR(INDEX('Hoja de Trabajo para listado'!$A$155:$Z$1048576,MATCH($A560,'Hoja de Trabajo para listado'!$A$155:$A$1048576,0),MATCH((CUADRO!G$5&amp;$E560),'Hoja de Trabajo para listado'!$A$151:$Z$151,0)),0)+IFERROR(INDEX('Hoja de Trabajo para listado'!$AB$155:$BA$1048576,MATCH($A560,'Hoja de Trabajo para listado'!$AB$155:$AB$1048576,0),MATCH((CUADRO!G$5&amp;$E560),'Hoja de Trabajo para listado'!$AB$151:$BA$151,0)),0)+IFERROR(INDEX('Hoja de Trabajo para listado'!$BC$155:$CB$1048576,MATCH($A560,'Hoja de Trabajo para listado'!$BC$155:$BC$1048576,0),MATCH((CUADRO!G$5&amp;$E560),'Hoja de Trabajo para listado'!$BC$151:$CB$151,0)),0)+IFERROR(INDEX('Hoja de Trabajo para listado'!$DE$153:$DG$274,MATCH($A560,'Hoja de Trabajo para listado'!$DE$153:$DE$1048576,0),MATCH((CUADRO!G$5&amp;$E560),'Hoja de Trabajo para listado'!$DE$151:$DG$151,0)),0)+IFERROR(INDEX('Hoja de Trabajo para listado'!$CD$155:$DC$1048576,MATCH($A560,'Hoja de Trabajo para listado'!$CD$155:$CD$1048576,0),MATCH((CUADRO!G$5&amp;$E560),'Hoja de Trabajo para listado'!$CD$151:$DC$151,0)),0)</f>
        <v>0</v>
      </c>
      <c r="H560" s="255">
        <f ca="1">+IFERROR(INDEX('Hoja de Trabajo para listado'!$A$155:$Z$1048576,MATCH($A560,'Hoja de Trabajo para listado'!$A$155:$A$1048576,0),MATCH((CUADRO!H$5&amp;$E560),'Hoja de Trabajo para listado'!$A$151:$Z$151,0)),0)+IFERROR(INDEX('Hoja de Trabajo para listado'!$AB$155:$BA$1048576,MATCH($A560,'Hoja de Trabajo para listado'!$AB$155:$AB$1048576,0),MATCH((CUADRO!H$5&amp;$E560),'Hoja de Trabajo para listado'!$AB$151:$BA$151,0)),0)+IFERROR(INDEX('Hoja de Trabajo para listado'!$BC$155:$CB$1048576,MATCH($A560,'Hoja de Trabajo para listado'!$BC$155:$BC$1048576,0),MATCH((CUADRO!H$5&amp;$E560),'Hoja de Trabajo para listado'!$BC$151:$CB$151,0)),0)+IFERROR(INDEX('Hoja de Trabajo para listado'!$DE$153:$DG$274,MATCH($A560,'Hoja de Trabajo para listado'!$DE$153:$DE$1048576,0),MATCH((CUADRO!H$5&amp;$E560),'Hoja de Trabajo para listado'!$DE$151:$DG$151,0)),0)+IFERROR(INDEX('Hoja de Trabajo para listado'!$CD$155:$DC$1048576,MATCH($A560,'Hoja de Trabajo para listado'!$CD$155:$CD$1048576,0),MATCH((CUADRO!H$5&amp;$E560),'Hoja de Trabajo para listado'!$CD$151:$DC$151,0)),0)</f>
        <v>0</v>
      </c>
      <c r="I560" s="255">
        <f ca="1">+IFERROR(INDEX('Hoja de Trabajo para listado'!$A$155:$Z$1048576,MATCH($A560,'Hoja de Trabajo para listado'!$A$155:$A$1048576,0),MATCH((CUADRO!I$5&amp;$E560),'Hoja de Trabajo para listado'!$A$151:$Z$151,0)),0)+IFERROR(INDEX('Hoja de Trabajo para listado'!$AB$155:$BA$1048576,MATCH($A560,'Hoja de Trabajo para listado'!$AB$155:$AB$1048576,0),MATCH((CUADRO!I$5&amp;$E560),'Hoja de Trabajo para listado'!$AB$151:$BA$151,0)),0)+IFERROR(INDEX('Hoja de Trabajo para listado'!$BC$155:$CB$1048576,MATCH($A560,'Hoja de Trabajo para listado'!$BC$155:$BC$1048576,0),MATCH((CUADRO!I$5&amp;$E560),'Hoja de Trabajo para listado'!$BC$151:$CB$151,0)),0)+IFERROR(INDEX('Hoja de Trabajo para listado'!$DE$153:$DG$274,MATCH($A560,'Hoja de Trabajo para listado'!$DE$153:$DE$1048576,0),MATCH((CUADRO!I$5&amp;$E560),'Hoja de Trabajo para listado'!$DE$151:$DG$151,0)),0)+IFERROR(INDEX('Hoja de Trabajo para listado'!$CD$155:$DC$1048576,MATCH($A560,'Hoja de Trabajo para listado'!$CD$155:$CD$1048576,0),MATCH((CUADRO!I$5&amp;$E560),'Hoja de Trabajo para listado'!$CD$151:$DC$151,0)),0)</f>
        <v>0</v>
      </c>
      <c r="J560" s="255">
        <f ca="1">+IFERROR(INDEX('Hoja de Trabajo para listado'!$A$155:$Z$1048576,MATCH($A560,'Hoja de Trabajo para listado'!$A$155:$A$1048576,0),MATCH((CUADRO!J$5&amp;$E560),'Hoja de Trabajo para listado'!$A$151:$Z$151,0)),0)+IFERROR(INDEX('Hoja de Trabajo para listado'!$AB$155:$BA$1048576,MATCH($A560,'Hoja de Trabajo para listado'!$AB$155:$AB$1048576,0),MATCH((CUADRO!J$5&amp;$E560),'Hoja de Trabajo para listado'!$AB$151:$BA$151,0)),0)+IFERROR(INDEX('Hoja de Trabajo para listado'!$BC$155:$CB$1048576,MATCH($A560,'Hoja de Trabajo para listado'!$BC$155:$BC$1048576,0),MATCH((CUADRO!J$5&amp;$E560),'Hoja de Trabajo para listado'!$BC$151:$CB$151,0)),0)+IFERROR(INDEX('Hoja de Trabajo para listado'!$DE$153:$DG$274,MATCH($A560,'Hoja de Trabajo para listado'!$DE$153:$DE$1048576,0),MATCH((CUADRO!J$5&amp;$E560),'Hoja de Trabajo para listado'!$DE$151:$DG$151,0)),0)+IFERROR(INDEX('Hoja de Trabajo para listado'!$CD$155:$DC$1048576,MATCH($A560,'Hoja de Trabajo para listado'!$CD$155:$CD$1048576,0),MATCH((CUADRO!J$5&amp;$E560),'Hoja de Trabajo para listado'!$CD$151:$DC$151,0)),0)</f>
        <v>0</v>
      </c>
      <c r="K560" s="255">
        <f ca="1">+IFERROR(INDEX('Hoja de Trabajo para listado'!$A$155:$Z$1048576,MATCH($A560,'Hoja de Trabajo para listado'!$A$155:$A$1048576,0),MATCH((CUADRO!K$5&amp;$E560),'Hoja de Trabajo para listado'!$A$151:$Z$151,0)),0)+IFERROR(INDEX('Hoja de Trabajo para listado'!$AB$155:$BA$1048576,MATCH($A560,'Hoja de Trabajo para listado'!$AB$155:$AB$1048576,0),MATCH((CUADRO!K$5&amp;$E560),'Hoja de Trabajo para listado'!$AB$151:$BA$151,0)),0)+IFERROR(INDEX('Hoja de Trabajo para listado'!$BC$155:$CB$1048576,MATCH($A560,'Hoja de Trabajo para listado'!$BC$155:$BC$1048576,0),MATCH((CUADRO!K$5&amp;$E560),'Hoja de Trabajo para listado'!$BC$151:$CB$151,0)),0)+IFERROR(INDEX('Hoja de Trabajo para listado'!$DE$153:$DG$274,MATCH($A560,'Hoja de Trabajo para listado'!$DE$153:$DE$1048576,0),MATCH((CUADRO!K$5&amp;$E560),'Hoja de Trabajo para listado'!$DE$151:$DG$151,0)),0)+IFERROR(INDEX('Hoja de Trabajo para listado'!$CD$155:$DC$1048576,MATCH($A560,'Hoja de Trabajo para listado'!$CD$155:$CD$1048576,0),MATCH((CUADRO!K$5&amp;$E560),'Hoja de Trabajo para listado'!$CD$151:$DC$151,0)),0)</f>
        <v>0</v>
      </c>
      <c r="L560" s="255">
        <f ca="1">+IFERROR(INDEX('Hoja de Trabajo para listado'!$A$155:$Z$1048576,MATCH($A560,'Hoja de Trabajo para listado'!$A$155:$A$1048576,0),MATCH((CUADRO!L$5&amp;$E560),'Hoja de Trabajo para listado'!$A$151:$Z$151,0)),0)+IFERROR(INDEX('Hoja de Trabajo para listado'!$AB$155:$BA$1048576,MATCH($A560,'Hoja de Trabajo para listado'!$AB$155:$AB$1048576,0),MATCH((CUADRO!L$5&amp;$E560),'Hoja de Trabajo para listado'!$AB$151:$BA$151,0)),0)+IFERROR(INDEX('Hoja de Trabajo para listado'!$BC$155:$CB$1048576,MATCH($A560,'Hoja de Trabajo para listado'!$BC$155:$BC$1048576,0),MATCH((CUADRO!L$5&amp;$E560),'Hoja de Trabajo para listado'!$BC$151:$CB$151,0)),0)+IFERROR(INDEX('Hoja de Trabajo para listado'!$DE$153:$DG$274,MATCH($A560,'Hoja de Trabajo para listado'!$DE$153:$DE$1048576,0),MATCH((CUADRO!L$5&amp;$E560),'Hoja de Trabajo para listado'!$DE$151:$DG$151,0)),0)+IFERROR(INDEX('Hoja de Trabajo para listado'!$CD$155:$DC$1048576,MATCH($A560,'Hoja de Trabajo para listado'!$CD$155:$CD$1048576,0),MATCH((CUADRO!L$5&amp;$E560),'Hoja de Trabajo para listado'!$CD$151:$DC$151,0)),0)</f>
        <v>0</v>
      </c>
      <c r="M560" s="255">
        <f ca="1">+IFERROR(INDEX('Hoja de Trabajo para listado'!$A$155:$Z$1048576,MATCH($A560,'Hoja de Trabajo para listado'!$A$155:$A$1048576,0),MATCH((CUADRO!M$5&amp;$E560),'Hoja de Trabajo para listado'!$A$151:$Z$151,0)),0)+IFERROR(INDEX('Hoja de Trabajo para listado'!$AB$155:$BA$1048576,MATCH($A560,'Hoja de Trabajo para listado'!$AB$155:$AB$1048576,0),MATCH((CUADRO!M$5&amp;$E560),'Hoja de Trabajo para listado'!$AB$151:$BA$151,0)),0)+IFERROR(INDEX('Hoja de Trabajo para listado'!$BC$155:$CB$1048576,MATCH($A560,'Hoja de Trabajo para listado'!$BC$155:$BC$1048576,0),MATCH((CUADRO!M$5&amp;$E560),'Hoja de Trabajo para listado'!$BC$151:$CB$151,0)),0)+IFERROR(INDEX('Hoja de Trabajo para listado'!$DE$153:$DG$274,MATCH($A560,'Hoja de Trabajo para listado'!$DE$153:$DE$1048576,0),MATCH((CUADRO!M$5&amp;$E560),'Hoja de Trabajo para listado'!$DE$151:$DG$151,0)),0)+IFERROR(INDEX('Hoja de Trabajo para listado'!$CD$155:$DC$1048576,MATCH($A560,'Hoja de Trabajo para listado'!$CD$155:$CD$1048576,0),MATCH((CUADRO!M$5&amp;$E560),'Hoja de Trabajo para listado'!$CD$151:$DC$151,0)),0)</f>
        <v>0</v>
      </c>
      <c r="N560" s="255">
        <f ca="1">+IFERROR(INDEX('Hoja de Trabajo para listado'!$A$155:$Z$1048576,MATCH($A560,'Hoja de Trabajo para listado'!$A$155:$A$1048576,0),MATCH((CUADRO!N$5&amp;$E560),'Hoja de Trabajo para listado'!$A$151:$Z$151,0)),0)+IFERROR(INDEX('Hoja de Trabajo para listado'!$AB$155:$BA$1048576,MATCH($A560,'Hoja de Trabajo para listado'!$AB$155:$AB$1048576,0),MATCH((CUADRO!N$5&amp;$E560),'Hoja de Trabajo para listado'!$AB$151:$BA$151,0)),0)+IFERROR(INDEX('Hoja de Trabajo para listado'!$BC$155:$CB$1048576,MATCH($A560,'Hoja de Trabajo para listado'!$BC$155:$BC$1048576,0),MATCH((CUADRO!N$5&amp;$E560),'Hoja de Trabajo para listado'!$BC$151:$CB$151,0)),0)+IFERROR(INDEX('Hoja de Trabajo para listado'!$DE$153:$DG$274,MATCH($A560,'Hoja de Trabajo para listado'!$DE$153:$DE$1048576,0),MATCH((CUADRO!N$5&amp;$E560),'Hoja de Trabajo para listado'!$DE$151:$DG$151,0)),0)+IFERROR(INDEX('Hoja de Trabajo para listado'!$CD$155:$DC$1048576,MATCH($A560,'Hoja de Trabajo para listado'!$CD$155:$CD$1048576,0),MATCH((CUADRO!N$5&amp;$E560),'Hoja de Trabajo para listado'!$CD$151:$DC$151,0)),0)</f>
        <v>0</v>
      </c>
      <c r="O560" s="255">
        <f ca="1">+IFERROR(INDEX('Hoja de Trabajo para listado'!$A$155:$Z$1048576,MATCH($A560,'Hoja de Trabajo para listado'!$A$155:$A$1048576,0),MATCH((CUADRO!O$5&amp;$E560),'Hoja de Trabajo para listado'!$A$151:$Z$151,0)),0)+IFERROR(INDEX('Hoja de Trabajo para listado'!$AB$155:$BA$1048576,MATCH($A560,'Hoja de Trabajo para listado'!$AB$155:$AB$1048576,0),MATCH((CUADRO!O$5&amp;$E560),'Hoja de Trabajo para listado'!$AB$151:$BA$151,0)),0)+IFERROR(INDEX('Hoja de Trabajo para listado'!$BC$155:$CB$1048576,MATCH($A560,'Hoja de Trabajo para listado'!$BC$155:$BC$1048576,0),MATCH((CUADRO!O$5&amp;$E560),'Hoja de Trabajo para listado'!$BC$151:$CB$151,0)),0)+IFERROR(INDEX('Hoja de Trabajo para listado'!$DE$153:$DG$274,MATCH($A560,'Hoja de Trabajo para listado'!$DE$153:$DE$1048576,0),MATCH((CUADRO!O$5&amp;$E560),'Hoja de Trabajo para listado'!$DE$151:$DG$151,0)),0)+IFERROR(INDEX('Hoja de Trabajo para listado'!$CD$155:$DC$1048576,MATCH($A560,'Hoja de Trabajo para listado'!$CD$155:$CD$1048576,0),MATCH((CUADRO!O$5&amp;$E560),'Hoja de Trabajo para listado'!$CD$151:$DC$151,0)),0)</f>
        <v>0</v>
      </c>
      <c r="P560" s="255">
        <f ca="1">+IFERROR(INDEX('Hoja de Trabajo para listado'!$A$155:$Z$1048576,MATCH($A560,'Hoja de Trabajo para listado'!$A$155:$A$1048576,0),MATCH((CUADRO!P$5&amp;$E560),'Hoja de Trabajo para listado'!$A$151:$Z$151,0)),0)+IFERROR(INDEX('Hoja de Trabajo para listado'!$AB$155:$BA$1048576,MATCH($A560,'Hoja de Trabajo para listado'!$AB$155:$AB$1048576,0),MATCH((CUADRO!P$5&amp;$E560),'Hoja de Trabajo para listado'!$AB$151:$BA$151,0)),0)+IFERROR(INDEX('Hoja de Trabajo para listado'!$BC$155:$CB$1048576,MATCH($A560,'Hoja de Trabajo para listado'!$BC$155:$BC$1048576,0),MATCH((CUADRO!P$5&amp;$E560),'Hoja de Trabajo para listado'!$BC$151:$CB$151,0)),0)+IFERROR(INDEX('Hoja de Trabajo para listado'!$DE$153:$DG$274,MATCH($A560,'Hoja de Trabajo para listado'!$DE$153:$DE$1048576,0),MATCH((CUADRO!P$5&amp;$E560),'Hoja de Trabajo para listado'!$DE$151:$DG$151,0)),0)+IFERROR(INDEX('Hoja de Trabajo para listado'!$CD$155:$DC$1048576,MATCH($A560,'Hoja de Trabajo para listado'!$CD$155:$CD$1048576,0),MATCH((CUADRO!P$5&amp;$E560),'Hoja de Trabajo para listado'!$CD$151:$DC$151,0)),0)</f>
        <v>0</v>
      </c>
      <c r="Q560" s="255">
        <f ca="1">+IFERROR(INDEX('Hoja de Trabajo para listado'!$A$155:$Z$1048576,MATCH($A560,'Hoja de Trabajo para listado'!$A$155:$A$1048576,0),MATCH((CUADRO!Q$5&amp;$E560),'Hoja de Trabajo para listado'!$A$151:$Z$151,0)),0)+IFERROR(INDEX('Hoja de Trabajo para listado'!$AB$155:$BA$1048576,MATCH($A560,'Hoja de Trabajo para listado'!$AB$155:$AB$1048576,0),MATCH((CUADRO!Q$5&amp;$E560),'Hoja de Trabajo para listado'!$AB$151:$BA$151,0)),0)+IFERROR(INDEX('Hoja de Trabajo para listado'!$BC$155:$CB$1048576,MATCH($A560,'Hoja de Trabajo para listado'!$BC$155:$BC$1048576,0),MATCH((CUADRO!Q$5&amp;$E560),'Hoja de Trabajo para listado'!$BC$151:$CB$151,0)),0)+IFERROR(INDEX('Hoja de Trabajo para listado'!$DE$153:$DG$274,MATCH($A560,'Hoja de Trabajo para listado'!$DE$153:$DE$1048576,0),MATCH((CUADRO!Q$5&amp;$E560),'Hoja de Trabajo para listado'!$DE$151:$DG$151,0)),0)+IFERROR(INDEX('Hoja de Trabajo para listado'!$CD$155:$DC$1048576,MATCH($A560,'Hoja de Trabajo para listado'!$CD$155:$CD$1048576,0),MATCH((CUADRO!Q$5&amp;$E560),'Hoja de Trabajo para listado'!$CD$151:$DC$151,0)),0)</f>
        <v>0</v>
      </c>
      <c r="R560" s="255">
        <f t="shared" ref="R560:R623" ca="1" si="18">+SUM(F560:Q560)</f>
        <v>0</v>
      </c>
      <c r="S560" s="262"/>
      <c r="T560" s="255">
        <f ca="1">+T561</f>
        <v>0</v>
      </c>
      <c r="U560" s="254">
        <f t="shared" ref="U560:U623" si="19">+IF(E560="Débitos",1,2)</f>
        <v>1</v>
      </c>
      <c r="V560" s="362" t="str">
        <f>+VLOOKUP(A560,bd_lista!$A$3:$E$590,5,FALSE)</f>
        <v>Gobiernos Autonomos Municipales</v>
      </c>
      <c r="W560" s="361" t="str">
        <f>+V560</f>
        <v>Gobiernos Autonomos Municipales</v>
      </c>
      <c r="X560" s="254">
        <f>+VLOOKUP(A560,[2]Sheet1!$A$13:$D$744,4,FALSE)</f>
        <v>0</v>
      </c>
      <c r="Y560" s="254" t="e">
        <f>+VLOOKUP(X560,bd_lista!$A$3:$C$590,3,FALSE)</f>
        <v>#N/A</v>
      </c>
      <c r="Z560" s="316">
        <f>+X560</f>
        <v>0</v>
      </c>
      <c r="AA560" s="317" t="e">
        <f>+Y560</f>
        <v>#N/A</v>
      </c>
    </row>
    <row r="561" spans="1:27" customFormat="1" ht="15" hidden="1" customHeight="1">
      <c r="A561" s="32">
        <v>1257</v>
      </c>
      <c r="B561" s="307"/>
      <c r="C561" s="259" t="str">
        <f>+VLOOKUP(A561,bd_lista!$A$3:$C$590,3,FALSE)</f>
        <v>Gobierno Autónomo Municipal de Irupana (Villa de Lanza)</v>
      </c>
      <c r="D561" s="362"/>
      <c r="E561" s="256" t="s">
        <v>1314</v>
      </c>
      <c r="F561" s="255">
        <f ca="1">+IFERROR(INDEX('Hoja de Trabajo para listado'!$A$155:$Z$1048576,MATCH($A561,'Hoja de Trabajo para listado'!$A$155:$A$1048576,0),MATCH((CUADRO!F$5&amp;$E561),'Hoja de Trabajo para listado'!$A$151:$Z$151,0)),0)+IFERROR(INDEX('Hoja de Trabajo para listado'!$AB$155:$BA$1048576,MATCH($A561,'Hoja de Trabajo para listado'!$AB$155:$AB$1048576,0),MATCH((CUADRO!F$5&amp;$E561),'Hoja de Trabajo para listado'!$AB$151:$BA$151,0)),0)+IFERROR(INDEX('Hoja de Trabajo para listado'!$BC$155:$CB$1048576,MATCH($A561,'Hoja de Trabajo para listado'!$BC$155:$BC$1048576,0),MATCH((CUADRO!F$5&amp;$E561),'Hoja de Trabajo para listado'!$BC$151:$CB$151,0)),0)+IFERROR(INDEX('Hoja de Trabajo para listado'!$DE$153:$DG$274,MATCH($A561,'Hoja de Trabajo para listado'!$DE$153:$DE$1048576,0),MATCH((CUADRO!F$5&amp;$E561),'Hoja de Trabajo para listado'!$DE$151:$DG$151,0)),0)+IFERROR(INDEX('Hoja de Trabajo para listado'!$CD$155:$DC$1048576,MATCH($A561,'Hoja de Trabajo para listado'!$CD$155:$CD$1048576,0),MATCH((CUADRO!F$5&amp;$E561),'Hoja de Trabajo para listado'!$CD$151:$DC$151,0)),0)</f>
        <v>0</v>
      </c>
      <c r="G561" s="255">
        <f ca="1">+IFERROR(INDEX('Hoja de Trabajo para listado'!$A$155:$Z$1048576,MATCH($A561,'Hoja de Trabajo para listado'!$A$155:$A$1048576,0),MATCH((CUADRO!G$5&amp;$E561),'Hoja de Trabajo para listado'!$A$151:$Z$151,0)),0)+IFERROR(INDEX('Hoja de Trabajo para listado'!$AB$155:$BA$1048576,MATCH($A561,'Hoja de Trabajo para listado'!$AB$155:$AB$1048576,0),MATCH((CUADRO!G$5&amp;$E561),'Hoja de Trabajo para listado'!$AB$151:$BA$151,0)),0)+IFERROR(INDEX('Hoja de Trabajo para listado'!$BC$155:$CB$1048576,MATCH($A561,'Hoja de Trabajo para listado'!$BC$155:$BC$1048576,0),MATCH((CUADRO!G$5&amp;$E561),'Hoja de Trabajo para listado'!$BC$151:$CB$151,0)),0)+IFERROR(INDEX('Hoja de Trabajo para listado'!$DE$153:$DG$274,MATCH($A561,'Hoja de Trabajo para listado'!$DE$153:$DE$1048576,0),MATCH((CUADRO!G$5&amp;$E561),'Hoja de Trabajo para listado'!$DE$151:$DG$151,0)),0)+IFERROR(INDEX('Hoja de Trabajo para listado'!$CD$155:$DC$1048576,MATCH($A561,'Hoja de Trabajo para listado'!$CD$155:$CD$1048576,0),MATCH((CUADRO!G$5&amp;$E561),'Hoja de Trabajo para listado'!$CD$151:$DC$151,0)),0)</f>
        <v>0</v>
      </c>
      <c r="H561" s="255">
        <f ca="1">+IFERROR(INDEX('Hoja de Trabajo para listado'!$A$155:$Z$1048576,MATCH($A561,'Hoja de Trabajo para listado'!$A$155:$A$1048576,0),MATCH((CUADRO!H$5&amp;$E561),'Hoja de Trabajo para listado'!$A$151:$Z$151,0)),0)+IFERROR(INDEX('Hoja de Trabajo para listado'!$AB$155:$BA$1048576,MATCH($A561,'Hoja de Trabajo para listado'!$AB$155:$AB$1048576,0),MATCH((CUADRO!H$5&amp;$E561),'Hoja de Trabajo para listado'!$AB$151:$BA$151,0)),0)+IFERROR(INDEX('Hoja de Trabajo para listado'!$BC$155:$CB$1048576,MATCH($A561,'Hoja de Trabajo para listado'!$BC$155:$BC$1048576,0),MATCH((CUADRO!H$5&amp;$E561),'Hoja de Trabajo para listado'!$BC$151:$CB$151,0)),0)+IFERROR(INDEX('Hoja de Trabajo para listado'!$DE$153:$DG$274,MATCH($A561,'Hoja de Trabajo para listado'!$DE$153:$DE$1048576,0),MATCH((CUADRO!H$5&amp;$E561),'Hoja de Trabajo para listado'!$DE$151:$DG$151,0)),0)+IFERROR(INDEX('Hoja de Trabajo para listado'!$CD$155:$DC$1048576,MATCH($A561,'Hoja de Trabajo para listado'!$CD$155:$CD$1048576,0),MATCH((CUADRO!H$5&amp;$E561),'Hoja de Trabajo para listado'!$CD$151:$DC$151,0)),0)</f>
        <v>0</v>
      </c>
      <c r="I561" s="255">
        <f ca="1">+IFERROR(INDEX('Hoja de Trabajo para listado'!$A$155:$Z$1048576,MATCH($A561,'Hoja de Trabajo para listado'!$A$155:$A$1048576,0),MATCH((CUADRO!I$5&amp;$E561),'Hoja de Trabajo para listado'!$A$151:$Z$151,0)),0)+IFERROR(INDEX('Hoja de Trabajo para listado'!$AB$155:$BA$1048576,MATCH($A561,'Hoja de Trabajo para listado'!$AB$155:$AB$1048576,0),MATCH((CUADRO!I$5&amp;$E561),'Hoja de Trabajo para listado'!$AB$151:$BA$151,0)),0)+IFERROR(INDEX('Hoja de Trabajo para listado'!$BC$155:$CB$1048576,MATCH($A561,'Hoja de Trabajo para listado'!$BC$155:$BC$1048576,0),MATCH((CUADRO!I$5&amp;$E561),'Hoja de Trabajo para listado'!$BC$151:$CB$151,0)),0)+IFERROR(INDEX('Hoja de Trabajo para listado'!$DE$153:$DG$274,MATCH($A561,'Hoja de Trabajo para listado'!$DE$153:$DE$1048576,0),MATCH((CUADRO!I$5&amp;$E561),'Hoja de Trabajo para listado'!$DE$151:$DG$151,0)),0)+IFERROR(INDEX('Hoja de Trabajo para listado'!$CD$155:$DC$1048576,MATCH($A561,'Hoja de Trabajo para listado'!$CD$155:$CD$1048576,0),MATCH((CUADRO!I$5&amp;$E561),'Hoja de Trabajo para listado'!$CD$151:$DC$151,0)),0)</f>
        <v>0</v>
      </c>
      <c r="J561" s="255">
        <f ca="1">+IFERROR(INDEX('Hoja de Trabajo para listado'!$A$155:$Z$1048576,MATCH($A561,'Hoja de Trabajo para listado'!$A$155:$A$1048576,0),MATCH((CUADRO!J$5&amp;$E561),'Hoja de Trabajo para listado'!$A$151:$Z$151,0)),0)+IFERROR(INDEX('Hoja de Trabajo para listado'!$AB$155:$BA$1048576,MATCH($A561,'Hoja de Trabajo para listado'!$AB$155:$AB$1048576,0),MATCH((CUADRO!J$5&amp;$E561),'Hoja de Trabajo para listado'!$AB$151:$BA$151,0)),0)+IFERROR(INDEX('Hoja de Trabajo para listado'!$BC$155:$CB$1048576,MATCH($A561,'Hoja de Trabajo para listado'!$BC$155:$BC$1048576,0),MATCH((CUADRO!J$5&amp;$E561),'Hoja de Trabajo para listado'!$BC$151:$CB$151,0)),0)+IFERROR(INDEX('Hoja de Trabajo para listado'!$DE$153:$DG$274,MATCH($A561,'Hoja de Trabajo para listado'!$DE$153:$DE$1048576,0),MATCH((CUADRO!J$5&amp;$E561),'Hoja de Trabajo para listado'!$DE$151:$DG$151,0)),0)+IFERROR(INDEX('Hoja de Trabajo para listado'!$CD$155:$DC$1048576,MATCH($A561,'Hoja de Trabajo para listado'!$CD$155:$CD$1048576,0),MATCH((CUADRO!J$5&amp;$E561),'Hoja de Trabajo para listado'!$CD$151:$DC$151,0)),0)</f>
        <v>0</v>
      </c>
      <c r="K561" s="255">
        <f ca="1">+IFERROR(INDEX('Hoja de Trabajo para listado'!$A$155:$Z$1048576,MATCH($A561,'Hoja de Trabajo para listado'!$A$155:$A$1048576,0),MATCH((CUADRO!K$5&amp;$E561),'Hoja de Trabajo para listado'!$A$151:$Z$151,0)),0)+IFERROR(INDEX('Hoja de Trabajo para listado'!$AB$155:$BA$1048576,MATCH($A561,'Hoja de Trabajo para listado'!$AB$155:$AB$1048576,0),MATCH((CUADRO!K$5&amp;$E561),'Hoja de Trabajo para listado'!$AB$151:$BA$151,0)),0)+IFERROR(INDEX('Hoja de Trabajo para listado'!$BC$155:$CB$1048576,MATCH($A561,'Hoja de Trabajo para listado'!$BC$155:$BC$1048576,0),MATCH((CUADRO!K$5&amp;$E561),'Hoja de Trabajo para listado'!$BC$151:$CB$151,0)),0)+IFERROR(INDEX('Hoja de Trabajo para listado'!$DE$153:$DG$274,MATCH($A561,'Hoja de Trabajo para listado'!$DE$153:$DE$1048576,0),MATCH((CUADRO!K$5&amp;$E561),'Hoja de Trabajo para listado'!$DE$151:$DG$151,0)),0)+IFERROR(INDEX('Hoja de Trabajo para listado'!$CD$155:$DC$1048576,MATCH($A561,'Hoja de Trabajo para listado'!$CD$155:$CD$1048576,0),MATCH((CUADRO!K$5&amp;$E561),'Hoja de Trabajo para listado'!$CD$151:$DC$151,0)),0)</f>
        <v>0</v>
      </c>
      <c r="L561" s="255">
        <f ca="1">+IFERROR(INDEX('Hoja de Trabajo para listado'!$A$155:$Z$1048576,MATCH($A561,'Hoja de Trabajo para listado'!$A$155:$A$1048576,0),MATCH((CUADRO!L$5&amp;$E561),'Hoja de Trabajo para listado'!$A$151:$Z$151,0)),0)+IFERROR(INDEX('Hoja de Trabajo para listado'!$AB$155:$BA$1048576,MATCH($A561,'Hoja de Trabajo para listado'!$AB$155:$AB$1048576,0),MATCH((CUADRO!L$5&amp;$E561),'Hoja de Trabajo para listado'!$AB$151:$BA$151,0)),0)+IFERROR(INDEX('Hoja de Trabajo para listado'!$BC$155:$CB$1048576,MATCH($A561,'Hoja de Trabajo para listado'!$BC$155:$BC$1048576,0),MATCH((CUADRO!L$5&amp;$E561),'Hoja de Trabajo para listado'!$BC$151:$CB$151,0)),0)+IFERROR(INDEX('Hoja de Trabajo para listado'!$DE$153:$DG$274,MATCH($A561,'Hoja de Trabajo para listado'!$DE$153:$DE$1048576,0),MATCH((CUADRO!L$5&amp;$E561),'Hoja de Trabajo para listado'!$DE$151:$DG$151,0)),0)+IFERROR(INDEX('Hoja de Trabajo para listado'!$CD$155:$DC$1048576,MATCH($A561,'Hoja de Trabajo para listado'!$CD$155:$CD$1048576,0),MATCH((CUADRO!L$5&amp;$E561),'Hoja de Trabajo para listado'!$CD$151:$DC$151,0)),0)</f>
        <v>0</v>
      </c>
      <c r="M561" s="255">
        <f ca="1">+IFERROR(INDEX('Hoja de Trabajo para listado'!$A$155:$Z$1048576,MATCH($A561,'Hoja de Trabajo para listado'!$A$155:$A$1048576,0),MATCH((CUADRO!M$5&amp;$E561),'Hoja de Trabajo para listado'!$A$151:$Z$151,0)),0)+IFERROR(INDEX('Hoja de Trabajo para listado'!$AB$155:$BA$1048576,MATCH($A561,'Hoja de Trabajo para listado'!$AB$155:$AB$1048576,0),MATCH((CUADRO!M$5&amp;$E561),'Hoja de Trabajo para listado'!$AB$151:$BA$151,0)),0)+IFERROR(INDEX('Hoja de Trabajo para listado'!$BC$155:$CB$1048576,MATCH($A561,'Hoja de Trabajo para listado'!$BC$155:$BC$1048576,0),MATCH((CUADRO!M$5&amp;$E561),'Hoja de Trabajo para listado'!$BC$151:$CB$151,0)),0)+IFERROR(INDEX('Hoja de Trabajo para listado'!$DE$153:$DG$274,MATCH($A561,'Hoja de Trabajo para listado'!$DE$153:$DE$1048576,0),MATCH((CUADRO!M$5&amp;$E561),'Hoja de Trabajo para listado'!$DE$151:$DG$151,0)),0)+IFERROR(INDEX('Hoja de Trabajo para listado'!$CD$155:$DC$1048576,MATCH($A561,'Hoja de Trabajo para listado'!$CD$155:$CD$1048576,0),MATCH((CUADRO!M$5&amp;$E561),'Hoja de Trabajo para listado'!$CD$151:$DC$151,0)),0)</f>
        <v>0</v>
      </c>
      <c r="N561" s="255">
        <f ca="1">+IFERROR(INDEX('Hoja de Trabajo para listado'!$A$155:$Z$1048576,MATCH($A561,'Hoja de Trabajo para listado'!$A$155:$A$1048576,0),MATCH((CUADRO!N$5&amp;$E561),'Hoja de Trabajo para listado'!$A$151:$Z$151,0)),0)+IFERROR(INDEX('Hoja de Trabajo para listado'!$AB$155:$BA$1048576,MATCH($A561,'Hoja de Trabajo para listado'!$AB$155:$AB$1048576,0),MATCH((CUADRO!N$5&amp;$E561),'Hoja de Trabajo para listado'!$AB$151:$BA$151,0)),0)+IFERROR(INDEX('Hoja de Trabajo para listado'!$BC$155:$CB$1048576,MATCH($A561,'Hoja de Trabajo para listado'!$BC$155:$BC$1048576,0),MATCH((CUADRO!N$5&amp;$E561),'Hoja de Trabajo para listado'!$BC$151:$CB$151,0)),0)+IFERROR(INDEX('Hoja de Trabajo para listado'!$DE$153:$DG$274,MATCH($A561,'Hoja de Trabajo para listado'!$DE$153:$DE$1048576,0),MATCH((CUADRO!N$5&amp;$E561),'Hoja de Trabajo para listado'!$DE$151:$DG$151,0)),0)+IFERROR(INDEX('Hoja de Trabajo para listado'!$CD$155:$DC$1048576,MATCH($A561,'Hoja de Trabajo para listado'!$CD$155:$CD$1048576,0),MATCH((CUADRO!N$5&amp;$E561),'Hoja de Trabajo para listado'!$CD$151:$DC$151,0)),0)</f>
        <v>0</v>
      </c>
      <c r="O561" s="255">
        <f ca="1">+IFERROR(INDEX('Hoja de Trabajo para listado'!$A$155:$Z$1048576,MATCH($A561,'Hoja de Trabajo para listado'!$A$155:$A$1048576,0),MATCH((CUADRO!O$5&amp;$E561),'Hoja de Trabajo para listado'!$A$151:$Z$151,0)),0)+IFERROR(INDEX('Hoja de Trabajo para listado'!$AB$155:$BA$1048576,MATCH($A561,'Hoja de Trabajo para listado'!$AB$155:$AB$1048576,0),MATCH((CUADRO!O$5&amp;$E561),'Hoja de Trabajo para listado'!$AB$151:$BA$151,0)),0)+IFERROR(INDEX('Hoja de Trabajo para listado'!$BC$155:$CB$1048576,MATCH($A561,'Hoja de Trabajo para listado'!$BC$155:$BC$1048576,0),MATCH((CUADRO!O$5&amp;$E561),'Hoja de Trabajo para listado'!$BC$151:$CB$151,0)),0)+IFERROR(INDEX('Hoja de Trabajo para listado'!$DE$153:$DG$274,MATCH($A561,'Hoja de Trabajo para listado'!$DE$153:$DE$1048576,0),MATCH((CUADRO!O$5&amp;$E561),'Hoja de Trabajo para listado'!$DE$151:$DG$151,0)),0)+IFERROR(INDEX('Hoja de Trabajo para listado'!$CD$155:$DC$1048576,MATCH($A561,'Hoja de Trabajo para listado'!$CD$155:$CD$1048576,0),MATCH((CUADRO!O$5&amp;$E561),'Hoja de Trabajo para listado'!$CD$151:$DC$151,0)),0)</f>
        <v>0</v>
      </c>
      <c r="P561" s="255">
        <f ca="1">+IFERROR(INDEX('Hoja de Trabajo para listado'!$A$155:$Z$1048576,MATCH($A561,'Hoja de Trabajo para listado'!$A$155:$A$1048576,0),MATCH((CUADRO!P$5&amp;$E561),'Hoja de Trabajo para listado'!$A$151:$Z$151,0)),0)+IFERROR(INDEX('Hoja de Trabajo para listado'!$AB$155:$BA$1048576,MATCH($A561,'Hoja de Trabajo para listado'!$AB$155:$AB$1048576,0),MATCH((CUADRO!P$5&amp;$E561),'Hoja de Trabajo para listado'!$AB$151:$BA$151,0)),0)+IFERROR(INDEX('Hoja de Trabajo para listado'!$BC$155:$CB$1048576,MATCH($A561,'Hoja de Trabajo para listado'!$BC$155:$BC$1048576,0),MATCH((CUADRO!P$5&amp;$E561),'Hoja de Trabajo para listado'!$BC$151:$CB$151,0)),0)+IFERROR(INDEX('Hoja de Trabajo para listado'!$DE$153:$DG$274,MATCH($A561,'Hoja de Trabajo para listado'!$DE$153:$DE$1048576,0),MATCH((CUADRO!P$5&amp;$E561),'Hoja de Trabajo para listado'!$DE$151:$DG$151,0)),0)+IFERROR(INDEX('Hoja de Trabajo para listado'!$CD$155:$DC$1048576,MATCH($A561,'Hoja de Trabajo para listado'!$CD$155:$CD$1048576,0),MATCH((CUADRO!P$5&amp;$E561),'Hoja de Trabajo para listado'!$CD$151:$DC$151,0)),0)</f>
        <v>0</v>
      </c>
      <c r="Q561" s="255">
        <f ca="1">+IFERROR(INDEX('Hoja de Trabajo para listado'!$A$155:$Z$1048576,MATCH($A561,'Hoja de Trabajo para listado'!$A$155:$A$1048576,0),MATCH((CUADRO!Q$5&amp;$E561),'Hoja de Trabajo para listado'!$A$151:$Z$151,0)),0)+IFERROR(INDEX('Hoja de Trabajo para listado'!$AB$155:$BA$1048576,MATCH($A561,'Hoja de Trabajo para listado'!$AB$155:$AB$1048576,0),MATCH((CUADRO!Q$5&amp;$E561),'Hoja de Trabajo para listado'!$AB$151:$BA$151,0)),0)+IFERROR(INDEX('Hoja de Trabajo para listado'!$BC$155:$CB$1048576,MATCH($A561,'Hoja de Trabajo para listado'!$BC$155:$BC$1048576,0),MATCH((CUADRO!Q$5&amp;$E561),'Hoja de Trabajo para listado'!$BC$151:$CB$151,0)),0)+IFERROR(INDEX('Hoja de Trabajo para listado'!$DE$153:$DG$274,MATCH($A561,'Hoja de Trabajo para listado'!$DE$153:$DE$1048576,0),MATCH((CUADRO!Q$5&amp;$E561),'Hoja de Trabajo para listado'!$DE$151:$DG$151,0)),0)+IFERROR(INDEX('Hoja de Trabajo para listado'!$CD$155:$DC$1048576,MATCH($A561,'Hoja de Trabajo para listado'!$CD$155:$CD$1048576,0),MATCH((CUADRO!Q$5&amp;$E561),'Hoja de Trabajo para listado'!$CD$151:$DC$151,0)),0)</f>
        <v>0</v>
      </c>
      <c r="R561" s="255">
        <f t="shared" ca="1" si="18"/>
        <v>0</v>
      </c>
      <c r="S561" s="262">
        <f ca="1">+R560+R561</f>
        <v>0</v>
      </c>
      <c r="T561" s="255">
        <f ca="1">+S561</f>
        <v>0</v>
      </c>
      <c r="U561" s="254">
        <f t="shared" si="19"/>
        <v>2</v>
      </c>
      <c r="V561" s="362" t="str">
        <f>+VLOOKUP(A561,bd_lista!$A$3:$E$590,5,FALSE)</f>
        <v>Gobiernos Autonomos Municipales</v>
      </c>
      <c r="W561" s="362"/>
      <c r="X561" s="254">
        <f>+VLOOKUP(A561,[2]Sheet1!$A$13:$D$744,4,FALSE)</f>
        <v>0</v>
      </c>
      <c r="Y561" s="254" t="e">
        <f>+VLOOKUP(X561,bd_lista!$A$3:$C$590,3,FALSE)</f>
        <v>#N/A</v>
      </c>
      <c r="Z561" s="314"/>
      <c r="AA561" s="315"/>
    </row>
    <row r="562" spans="1:27" customFormat="1" ht="15" hidden="1" customHeight="1">
      <c r="A562" s="32">
        <v>1258</v>
      </c>
      <c r="B562" s="306">
        <f>+A562</f>
        <v>1258</v>
      </c>
      <c r="C562" s="259" t="str">
        <f>+VLOOKUP(A562,bd_lista!$A$3:$C$590,3,FALSE)</f>
        <v>Gobierno Autónomo Municipal de Yanacachi</v>
      </c>
      <c r="D562" s="361" t="str">
        <f>+C562</f>
        <v>Gobierno Autónomo Municipal de Yanacachi</v>
      </c>
      <c r="E562" s="254" t="s">
        <v>1313</v>
      </c>
      <c r="F562" s="255">
        <f ca="1">+IFERROR(INDEX('Hoja de Trabajo para listado'!$A$155:$Z$1048576,MATCH($A562,'Hoja de Trabajo para listado'!$A$155:$A$1048576,0),MATCH((CUADRO!F$5&amp;$E562),'Hoja de Trabajo para listado'!$A$151:$Z$151,0)),0)+IFERROR(INDEX('Hoja de Trabajo para listado'!$AB$155:$BA$1048576,MATCH($A562,'Hoja de Trabajo para listado'!$AB$155:$AB$1048576,0),MATCH((CUADRO!F$5&amp;$E562),'Hoja de Trabajo para listado'!$AB$151:$BA$151,0)),0)+IFERROR(INDEX('Hoja de Trabajo para listado'!$BC$155:$CB$1048576,MATCH($A562,'Hoja de Trabajo para listado'!$BC$155:$BC$1048576,0),MATCH((CUADRO!F$5&amp;$E562),'Hoja de Trabajo para listado'!$BC$151:$CB$151,0)),0)+IFERROR(INDEX('Hoja de Trabajo para listado'!$DE$153:$DG$274,MATCH($A562,'Hoja de Trabajo para listado'!$DE$153:$DE$1048576,0),MATCH((CUADRO!F$5&amp;$E562),'Hoja de Trabajo para listado'!$DE$151:$DG$151,0)),0)+IFERROR(INDEX('Hoja de Trabajo para listado'!$CD$155:$DC$1048576,MATCH($A562,'Hoja de Trabajo para listado'!$CD$155:$CD$1048576,0),MATCH((CUADRO!F$5&amp;$E562),'Hoja de Trabajo para listado'!$CD$151:$DC$151,0)),0)</f>
        <v>0</v>
      </c>
      <c r="G562" s="255">
        <f ca="1">+IFERROR(INDEX('Hoja de Trabajo para listado'!$A$155:$Z$1048576,MATCH($A562,'Hoja de Trabajo para listado'!$A$155:$A$1048576,0),MATCH((CUADRO!G$5&amp;$E562),'Hoja de Trabajo para listado'!$A$151:$Z$151,0)),0)+IFERROR(INDEX('Hoja de Trabajo para listado'!$AB$155:$BA$1048576,MATCH($A562,'Hoja de Trabajo para listado'!$AB$155:$AB$1048576,0),MATCH((CUADRO!G$5&amp;$E562),'Hoja de Trabajo para listado'!$AB$151:$BA$151,0)),0)+IFERROR(INDEX('Hoja de Trabajo para listado'!$BC$155:$CB$1048576,MATCH($A562,'Hoja de Trabajo para listado'!$BC$155:$BC$1048576,0),MATCH((CUADRO!G$5&amp;$E562),'Hoja de Trabajo para listado'!$BC$151:$CB$151,0)),0)+IFERROR(INDEX('Hoja de Trabajo para listado'!$DE$153:$DG$274,MATCH($A562,'Hoja de Trabajo para listado'!$DE$153:$DE$1048576,0),MATCH((CUADRO!G$5&amp;$E562),'Hoja de Trabajo para listado'!$DE$151:$DG$151,0)),0)+IFERROR(INDEX('Hoja de Trabajo para listado'!$CD$155:$DC$1048576,MATCH($A562,'Hoja de Trabajo para listado'!$CD$155:$CD$1048576,0),MATCH((CUADRO!G$5&amp;$E562),'Hoja de Trabajo para listado'!$CD$151:$DC$151,0)),0)</f>
        <v>0</v>
      </c>
      <c r="H562" s="255">
        <f ca="1">+IFERROR(INDEX('Hoja de Trabajo para listado'!$A$155:$Z$1048576,MATCH($A562,'Hoja de Trabajo para listado'!$A$155:$A$1048576,0),MATCH((CUADRO!H$5&amp;$E562),'Hoja de Trabajo para listado'!$A$151:$Z$151,0)),0)+IFERROR(INDEX('Hoja de Trabajo para listado'!$AB$155:$BA$1048576,MATCH($A562,'Hoja de Trabajo para listado'!$AB$155:$AB$1048576,0),MATCH((CUADRO!H$5&amp;$E562),'Hoja de Trabajo para listado'!$AB$151:$BA$151,0)),0)+IFERROR(INDEX('Hoja de Trabajo para listado'!$BC$155:$CB$1048576,MATCH($A562,'Hoja de Trabajo para listado'!$BC$155:$BC$1048576,0),MATCH((CUADRO!H$5&amp;$E562),'Hoja de Trabajo para listado'!$BC$151:$CB$151,0)),0)+IFERROR(INDEX('Hoja de Trabajo para listado'!$DE$153:$DG$274,MATCH($A562,'Hoja de Trabajo para listado'!$DE$153:$DE$1048576,0),MATCH((CUADRO!H$5&amp;$E562),'Hoja de Trabajo para listado'!$DE$151:$DG$151,0)),0)+IFERROR(INDEX('Hoja de Trabajo para listado'!$CD$155:$DC$1048576,MATCH($A562,'Hoja de Trabajo para listado'!$CD$155:$CD$1048576,0),MATCH((CUADRO!H$5&amp;$E562),'Hoja de Trabajo para listado'!$CD$151:$DC$151,0)),0)</f>
        <v>0</v>
      </c>
      <c r="I562" s="255">
        <f ca="1">+IFERROR(INDEX('Hoja de Trabajo para listado'!$A$155:$Z$1048576,MATCH($A562,'Hoja de Trabajo para listado'!$A$155:$A$1048576,0),MATCH((CUADRO!I$5&amp;$E562),'Hoja de Trabajo para listado'!$A$151:$Z$151,0)),0)+IFERROR(INDEX('Hoja de Trabajo para listado'!$AB$155:$BA$1048576,MATCH($A562,'Hoja de Trabajo para listado'!$AB$155:$AB$1048576,0),MATCH((CUADRO!I$5&amp;$E562),'Hoja de Trabajo para listado'!$AB$151:$BA$151,0)),0)+IFERROR(INDEX('Hoja de Trabajo para listado'!$BC$155:$CB$1048576,MATCH($A562,'Hoja de Trabajo para listado'!$BC$155:$BC$1048576,0),MATCH((CUADRO!I$5&amp;$E562),'Hoja de Trabajo para listado'!$BC$151:$CB$151,0)),0)+IFERROR(INDEX('Hoja de Trabajo para listado'!$DE$153:$DG$274,MATCH($A562,'Hoja de Trabajo para listado'!$DE$153:$DE$1048576,0),MATCH((CUADRO!I$5&amp;$E562),'Hoja de Trabajo para listado'!$DE$151:$DG$151,0)),0)+IFERROR(INDEX('Hoja de Trabajo para listado'!$CD$155:$DC$1048576,MATCH($A562,'Hoja de Trabajo para listado'!$CD$155:$CD$1048576,0),MATCH((CUADRO!I$5&amp;$E562),'Hoja de Trabajo para listado'!$CD$151:$DC$151,0)),0)</f>
        <v>0</v>
      </c>
      <c r="J562" s="255">
        <f ca="1">+IFERROR(INDEX('Hoja de Trabajo para listado'!$A$155:$Z$1048576,MATCH($A562,'Hoja de Trabajo para listado'!$A$155:$A$1048576,0),MATCH((CUADRO!J$5&amp;$E562),'Hoja de Trabajo para listado'!$A$151:$Z$151,0)),0)+IFERROR(INDEX('Hoja de Trabajo para listado'!$AB$155:$BA$1048576,MATCH($A562,'Hoja de Trabajo para listado'!$AB$155:$AB$1048576,0),MATCH((CUADRO!J$5&amp;$E562),'Hoja de Trabajo para listado'!$AB$151:$BA$151,0)),0)+IFERROR(INDEX('Hoja de Trabajo para listado'!$BC$155:$CB$1048576,MATCH($A562,'Hoja de Trabajo para listado'!$BC$155:$BC$1048576,0),MATCH((CUADRO!J$5&amp;$E562),'Hoja de Trabajo para listado'!$BC$151:$CB$151,0)),0)+IFERROR(INDEX('Hoja de Trabajo para listado'!$DE$153:$DG$274,MATCH($A562,'Hoja de Trabajo para listado'!$DE$153:$DE$1048576,0),MATCH((CUADRO!J$5&amp;$E562),'Hoja de Trabajo para listado'!$DE$151:$DG$151,0)),0)+IFERROR(INDEX('Hoja de Trabajo para listado'!$CD$155:$DC$1048576,MATCH($A562,'Hoja de Trabajo para listado'!$CD$155:$CD$1048576,0),MATCH((CUADRO!J$5&amp;$E562),'Hoja de Trabajo para listado'!$CD$151:$DC$151,0)),0)</f>
        <v>0</v>
      </c>
      <c r="K562" s="255">
        <f ca="1">+IFERROR(INDEX('Hoja de Trabajo para listado'!$A$155:$Z$1048576,MATCH($A562,'Hoja de Trabajo para listado'!$A$155:$A$1048576,0),MATCH((CUADRO!K$5&amp;$E562),'Hoja de Trabajo para listado'!$A$151:$Z$151,0)),0)+IFERROR(INDEX('Hoja de Trabajo para listado'!$AB$155:$BA$1048576,MATCH($A562,'Hoja de Trabajo para listado'!$AB$155:$AB$1048576,0),MATCH((CUADRO!K$5&amp;$E562),'Hoja de Trabajo para listado'!$AB$151:$BA$151,0)),0)+IFERROR(INDEX('Hoja de Trabajo para listado'!$BC$155:$CB$1048576,MATCH($A562,'Hoja de Trabajo para listado'!$BC$155:$BC$1048576,0),MATCH((CUADRO!K$5&amp;$E562),'Hoja de Trabajo para listado'!$BC$151:$CB$151,0)),0)+IFERROR(INDEX('Hoja de Trabajo para listado'!$DE$153:$DG$274,MATCH($A562,'Hoja de Trabajo para listado'!$DE$153:$DE$1048576,0),MATCH((CUADRO!K$5&amp;$E562),'Hoja de Trabajo para listado'!$DE$151:$DG$151,0)),0)+IFERROR(INDEX('Hoja de Trabajo para listado'!$CD$155:$DC$1048576,MATCH($A562,'Hoja de Trabajo para listado'!$CD$155:$CD$1048576,0),MATCH((CUADRO!K$5&amp;$E562),'Hoja de Trabajo para listado'!$CD$151:$DC$151,0)),0)</f>
        <v>0</v>
      </c>
      <c r="L562" s="255">
        <f ca="1">+IFERROR(INDEX('Hoja de Trabajo para listado'!$A$155:$Z$1048576,MATCH($A562,'Hoja de Trabajo para listado'!$A$155:$A$1048576,0),MATCH((CUADRO!L$5&amp;$E562),'Hoja de Trabajo para listado'!$A$151:$Z$151,0)),0)+IFERROR(INDEX('Hoja de Trabajo para listado'!$AB$155:$BA$1048576,MATCH($A562,'Hoja de Trabajo para listado'!$AB$155:$AB$1048576,0),MATCH((CUADRO!L$5&amp;$E562),'Hoja de Trabajo para listado'!$AB$151:$BA$151,0)),0)+IFERROR(INDEX('Hoja de Trabajo para listado'!$BC$155:$CB$1048576,MATCH($A562,'Hoja de Trabajo para listado'!$BC$155:$BC$1048576,0),MATCH((CUADRO!L$5&amp;$E562),'Hoja de Trabajo para listado'!$BC$151:$CB$151,0)),0)+IFERROR(INDEX('Hoja de Trabajo para listado'!$DE$153:$DG$274,MATCH($A562,'Hoja de Trabajo para listado'!$DE$153:$DE$1048576,0),MATCH((CUADRO!L$5&amp;$E562),'Hoja de Trabajo para listado'!$DE$151:$DG$151,0)),0)+IFERROR(INDEX('Hoja de Trabajo para listado'!$CD$155:$DC$1048576,MATCH($A562,'Hoja de Trabajo para listado'!$CD$155:$CD$1048576,0),MATCH((CUADRO!L$5&amp;$E562),'Hoja de Trabajo para listado'!$CD$151:$DC$151,0)),0)</f>
        <v>0</v>
      </c>
      <c r="M562" s="255">
        <f ca="1">+IFERROR(INDEX('Hoja de Trabajo para listado'!$A$155:$Z$1048576,MATCH($A562,'Hoja de Trabajo para listado'!$A$155:$A$1048576,0),MATCH((CUADRO!M$5&amp;$E562),'Hoja de Trabajo para listado'!$A$151:$Z$151,0)),0)+IFERROR(INDEX('Hoja de Trabajo para listado'!$AB$155:$BA$1048576,MATCH($A562,'Hoja de Trabajo para listado'!$AB$155:$AB$1048576,0),MATCH((CUADRO!M$5&amp;$E562),'Hoja de Trabajo para listado'!$AB$151:$BA$151,0)),0)+IFERROR(INDEX('Hoja de Trabajo para listado'!$BC$155:$CB$1048576,MATCH($A562,'Hoja de Trabajo para listado'!$BC$155:$BC$1048576,0),MATCH((CUADRO!M$5&amp;$E562),'Hoja de Trabajo para listado'!$BC$151:$CB$151,0)),0)+IFERROR(INDEX('Hoja de Trabajo para listado'!$DE$153:$DG$274,MATCH($A562,'Hoja de Trabajo para listado'!$DE$153:$DE$1048576,0),MATCH((CUADRO!M$5&amp;$E562),'Hoja de Trabajo para listado'!$DE$151:$DG$151,0)),0)+IFERROR(INDEX('Hoja de Trabajo para listado'!$CD$155:$DC$1048576,MATCH($A562,'Hoja de Trabajo para listado'!$CD$155:$CD$1048576,0),MATCH((CUADRO!M$5&amp;$E562),'Hoja de Trabajo para listado'!$CD$151:$DC$151,0)),0)</f>
        <v>0</v>
      </c>
      <c r="N562" s="255">
        <f ca="1">+IFERROR(INDEX('Hoja de Trabajo para listado'!$A$155:$Z$1048576,MATCH($A562,'Hoja de Trabajo para listado'!$A$155:$A$1048576,0),MATCH((CUADRO!N$5&amp;$E562),'Hoja de Trabajo para listado'!$A$151:$Z$151,0)),0)+IFERROR(INDEX('Hoja de Trabajo para listado'!$AB$155:$BA$1048576,MATCH($A562,'Hoja de Trabajo para listado'!$AB$155:$AB$1048576,0),MATCH((CUADRO!N$5&amp;$E562),'Hoja de Trabajo para listado'!$AB$151:$BA$151,0)),0)+IFERROR(INDEX('Hoja de Trabajo para listado'!$BC$155:$CB$1048576,MATCH($A562,'Hoja de Trabajo para listado'!$BC$155:$BC$1048576,0),MATCH((CUADRO!N$5&amp;$E562),'Hoja de Trabajo para listado'!$BC$151:$CB$151,0)),0)+IFERROR(INDEX('Hoja de Trabajo para listado'!$DE$153:$DG$274,MATCH($A562,'Hoja de Trabajo para listado'!$DE$153:$DE$1048576,0),MATCH((CUADRO!N$5&amp;$E562),'Hoja de Trabajo para listado'!$DE$151:$DG$151,0)),0)+IFERROR(INDEX('Hoja de Trabajo para listado'!$CD$155:$DC$1048576,MATCH($A562,'Hoja de Trabajo para listado'!$CD$155:$CD$1048576,0),MATCH((CUADRO!N$5&amp;$E562),'Hoja de Trabajo para listado'!$CD$151:$DC$151,0)),0)</f>
        <v>0</v>
      </c>
      <c r="O562" s="255">
        <f ca="1">+IFERROR(INDEX('Hoja de Trabajo para listado'!$A$155:$Z$1048576,MATCH($A562,'Hoja de Trabajo para listado'!$A$155:$A$1048576,0),MATCH((CUADRO!O$5&amp;$E562),'Hoja de Trabajo para listado'!$A$151:$Z$151,0)),0)+IFERROR(INDEX('Hoja de Trabajo para listado'!$AB$155:$BA$1048576,MATCH($A562,'Hoja de Trabajo para listado'!$AB$155:$AB$1048576,0),MATCH((CUADRO!O$5&amp;$E562),'Hoja de Trabajo para listado'!$AB$151:$BA$151,0)),0)+IFERROR(INDEX('Hoja de Trabajo para listado'!$BC$155:$CB$1048576,MATCH($A562,'Hoja de Trabajo para listado'!$BC$155:$BC$1048576,0),MATCH((CUADRO!O$5&amp;$E562),'Hoja de Trabajo para listado'!$BC$151:$CB$151,0)),0)+IFERROR(INDEX('Hoja de Trabajo para listado'!$DE$153:$DG$274,MATCH($A562,'Hoja de Trabajo para listado'!$DE$153:$DE$1048576,0),MATCH((CUADRO!O$5&amp;$E562),'Hoja de Trabajo para listado'!$DE$151:$DG$151,0)),0)+IFERROR(INDEX('Hoja de Trabajo para listado'!$CD$155:$DC$1048576,MATCH($A562,'Hoja de Trabajo para listado'!$CD$155:$CD$1048576,0),MATCH((CUADRO!O$5&amp;$E562),'Hoja de Trabajo para listado'!$CD$151:$DC$151,0)),0)</f>
        <v>0</v>
      </c>
      <c r="P562" s="255">
        <f ca="1">+IFERROR(INDEX('Hoja de Trabajo para listado'!$A$155:$Z$1048576,MATCH($A562,'Hoja de Trabajo para listado'!$A$155:$A$1048576,0),MATCH((CUADRO!P$5&amp;$E562),'Hoja de Trabajo para listado'!$A$151:$Z$151,0)),0)+IFERROR(INDEX('Hoja de Trabajo para listado'!$AB$155:$BA$1048576,MATCH($A562,'Hoja de Trabajo para listado'!$AB$155:$AB$1048576,0),MATCH((CUADRO!P$5&amp;$E562),'Hoja de Trabajo para listado'!$AB$151:$BA$151,0)),0)+IFERROR(INDEX('Hoja de Trabajo para listado'!$BC$155:$CB$1048576,MATCH($A562,'Hoja de Trabajo para listado'!$BC$155:$BC$1048576,0),MATCH((CUADRO!P$5&amp;$E562),'Hoja de Trabajo para listado'!$BC$151:$CB$151,0)),0)+IFERROR(INDEX('Hoja de Trabajo para listado'!$DE$153:$DG$274,MATCH($A562,'Hoja de Trabajo para listado'!$DE$153:$DE$1048576,0),MATCH((CUADRO!P$5&amp;$E562),'Hoja de Trabajo para listado'!$DE$151:$DG$151,0)),0)+IFERROR(INDEX('Hoja de Trabajo para listado'!$CD$155:$DC$1048576,MATCH($A562,'Hoja de Trabajo para listado'!$CD$155:$CD$1048576,0),MATCH((CUADRO!P$5&amp;$E562),'Hoja de Trabajo para listado'!$CD$151:$DC$151,0)),0)</f>
        <v>0</v>
      </c>
      <c r="Q562" s="255">
        <f ca="1">+IFERROR(INDEX('Hoja de Trabajo para listado'!$A$155:$Z$1048576,MATCH($A562,'Hoja de Trabajo para listado'!$A$155:$A$1048576,0),MATCH((CUADRO!Q$5&amp;$E562),'Hoja de Trabajo para listado'!$A$151:$Z$151,0)),0)+IFERROR(INDEX('Hoja de Trabajo para listado'!$AB$155:$BA$1048576,MATCH($A562,'Hoja de Trabajo para listado'!$AB$155:$AB$1048576,0),MATCH((CUADRO!Q$5&amp;$E562),'Hoja de Trabajo para listado'!$AB$151:$BA$151,0)),0)+IFERROR(INDEX('Hoja de Trabajo para listado'!$BC$155:$CB$1048576,MATCH($A562,'Hoja de Trabajo para listado'!$BC$155:$BC$1048576,0),MATCH((CUADRO!Q$5&amp;$E562),'Hoja de Trabajo para listado'!$BC$151:$CB$151,0)),0)+IFERROR(INDEX('Hoja de Trabajo para listado'!$DE$153:$DG$274,MATCH($A562,'Hoja de Trabajo para listado'!$DE$153:$DE$1048576,0),MATCH((CUADRO!Q$5&amp;$E562),'Hoja de Trabajo para listado'!$DE$151:$DG$151,0)),0)+IFERROR(INDEX('Hoja de Trabajo para listado'!$CD$155:$DC$1048576,MATCH($A562,'Hoja de Trabajo para listado'!$CD$155:$CD$1048576,0),MATCH((CUADRO!Q$5&amp;$E562),'Hoja de Trabajo para listado'!$CD$151:$DC$151,0)),0)</f>
        <v>0</v>
      </c>
      <c r="R562" s="255">
        <f t="shared" ca="1" si="18"/>
        <v>0</v>
      </c>
      <c r="S562" s="262"/>
      <c r="T562" s="255">
        <f ca="1">+T563</f>
        <v>0</v>
      </c>
      <c r="U562" s="254">
        <f t="shared" si="19"/>
        <v>1</v>
      </c>
      <c r="V562" s="362" t="str">
        <f>+VLOOKUP(A562,bd_lista!$A$3:$E$590,5,FALSE)</f>
        <v>Gobiernos Autonomos Municipales</v>
      </c>
      <c r="W562" s="361" t="str">
        <f>+V562</f>
        <v>Gobiernos Autonomos Municipales</v>
      </c>
      <c r="X562" s="254">
        <f>+VLOOKUP(A562,[2]Sheet1!$A$13:$D$744,4,FALSE)</f>
        <v>0</v>
      </c>
      <c r="Y562" s="254" t="e">
        <f>+VLOOKUP(X562,bd_lista!$A$3:$C$590,3,FALSE)</f>
        <v>#N/A</v>
      </c>
      <c r="Z562" s="316">
        <f>+X562</f>
        <v>0</v>
      </c>
      <c r="AA562" s="317" t="e">
        <f>+Y562</f>
        <v>#N/A</v>
      </c>
    </row>
    <row r="563" spans="1:27" customFormat="1" ht="15" hidden="1" customHeight="1">
      <c r="A563" s="32">
        <v>1258</v>
      </c>
      <c r="B563" s="307"/>
      <c r="C563" s="259" t="str">
        <f>+VLOOKUP(A563,bd_lista!$A$3:$C$590,3,FALSE)</f>
        <v>Gobierno Autónomo Municipal de Yanacachi</v>
      </c>
      <c r="D563" s="362"/>
      <c r="E563" s="256" t="s">
        <v>1314</v>
      </c>
      <c r="F563" s="255">
        <f ca="1">+IFERROR(INDEX('Hoja de Trabajo para listado'!$A$155:$Z$1048576,MATCH($A563,'Hoja de Trabajo para listado'!$A$155:$A$1048576,0),MATCH((CUADRO!F$5&amp;$E563),'Hoja de Trabajo para listado'!$A$151:$Z$151,0)),0)+IFERROR(INDEX('Hoja de Trabajo para listado'!$AB$155:$BA$1048576,MATCH($A563,'Hoja de Trabajo para listado'!$AB$155:$AB$1048576,0),MATCH((CUADRO!F$5&amp;$E563),'Hoja de Trabajo para listado'!$AB$151:$BA$151,0)),0)+IFERROR(INDEX('Hoja de Trabajo para listado'!$BC$155:$CB$1048576,MATCH($A563,'Hoja de Trabajo para listado'!$BC$155:$BC$1048576,0),MATCH((CUADRO!F$5&amp;$E563),'Hoja de Trabajo para listado'!$BC$151:$CB$151,0)),0)+IFERROR(INDEX('Hoja de Trabajo para listado'!$DE$153:$DG$274,MATCH($A563,'Hoja de Trabajo para listado'!$DE$153:$DE$1048576,0),MATCH((CUADRO!F$5&amp;$E563),'Hoja de Trabajo para listado'!$DE$151:$DG$151,0)),0)+IFERROR(INDEX('Hoja de Trabajo para listado'!$CD$155:$DC$1048576,MATCH($A563,'Hoja de Trabajo para listado'!$CD$155:$CD$1048576,0),MATCH((CUADRO!F$5&amp;$E563),'Hoja de Trabajo para listado'!$CD$151:$DC$151,0)),0)</f>
        <v>0</v>
      </c>
      <c r="G563" s="255">
        <f ca="1">+IFERROR(INDEX('Hoja de Trabajo para listado'!$A$155:$Z$1048576,MATCH($A563,'Hoja de Trabajo para listado'!$A$155:$A$1048576,0),MATCH((CUADRO!G$5&amp;$E563),'Hoja de Trabajo para listado'!$A$151:$Z$151,0)),0)+IFERROR(INDEX('Hoja de Trabajo para listado'!$AB$155:$BA$1048576,MATCH($A563,'Hoja de Trabajo para listado'!$AB$155:$AB$1048576,0),MATCH((CUADRO!G$5&amp;$E563),'Hoja de Trabajo para listado'!$AB$151:$BA$151,0)),0)+IFERROR(INDEX('Hoja de Trabajo para listado'!$BC$155:$CB$1048576,MATCH($A563,'Hoja de Trabajo para listado'!$BC$155:$BC$1048576,0),MATCH((CUADRO!G$5&amp;$E563),'Hoja de Trabajo para listado'!$BC$151:$CB$151,0)),0)+IFERROR(INDEX('Hoja de Trabajo para listado'!$DE$153:$DG$274,MATCH($A563,'Hoja de Trabajo para listado'!$DE$153:$DE$1048576,0),MATCH((CUADRO!G$5&amp;$E563),'Hoja de Trabajo para listado'!$DE$151:$DG$151,0)),0)+IFERROR(INDEX('Hoja de Trabajo para listado'!$CD$155:$DC$1048576,MATCH($A563,'Hoja de Trabajo para listado'!$CD$155:$CD$1048576,0),MATCH((CUADRO!G$5&amp;$E563),'Hoja de Trabajo para listado'!$CD$151:$DC$151,0)),0)</f>
        <v>0</v>
      </c>
      <c r="H563" s="255">
        <f ca="1">+IFERROR(INDEX('Hoja de Trabajo para listado'!$A$155:$Z$1048576,MATCH($A563,'Hoja de Trabajo para listado'!$A$155:$A$1048576,0),MATCH((CUADRO!H$5&amp;$E563),'Hoja de Trabajo para listado'!$A$151:$Z$151,0)),0)+IFERROR(INDEX('Hoja de Trabajo para listado'!$AB$155:$BA$1048576,MATCH($A563,'Hoja de Trabajo para listado'!$AB$155:$AB$1048576,0),MATCH((CUADRO!H$5&amp;$E563),'Hoja de Trabajo para listado'!$AB$151:$BA$151,0)),0)+IFERROR(INDEX('Hoja de Trabajo para listado'!$BC$155:$CB$1048576,MATCH($A563,'Hoja de Trabajo para listado'!$BC$155:$BC$1048576,0),MATCH((CUADRO!H$5&amp;$E563),'Hoja de Trabajo para listado'!$BC$151:$CB$151,0)),0)+IFERROR(INDEX('Hoja de Trabajo para listado'!$DE$153:$DG$274,MATCH($A563,'Hoja de Trabajo para listado'!$DE$153:$DE$1048576,0),MATCH((CUADRO!H$5&amp;$E563),'Hoja de Trabajo para listado'!$DE$151:$DG$151,0)),0)+IFERROR(INDEX('Hoja de Trabajo para listado'!$CD$155:$DC$1048576,MATCH($A563,'Hoja de Trabajo para listado'!$CD$155:$CD$1048576,0),MATCH((CUADRO!H$5&amp;$E563),'Hoja de Trabajo para listado'!$CD$151:$DC$151,0)),0)</f>
        <v>0</v>
      </c>
      <c r="I563" s="255">
        <f ca="1">+IFERROR(INDEX('Hoja de Trabajo para listado'!$A$155:$Z$1048576,MATCH($A563,'Hoja de Trabajo para listado'!$A$155:$A$1048576,0),MATCH((CUADRO!I$5&amp;$E563),'Hoja de Trabajo para listado'!$A$151:$Z$151,0)),0)+IFERROR(INDEX('Hoja de Trabajo para listado'!$AB$155:$BA$1048576,MATCH($A563,'Hoja de Trabajo para listado'!$AB$155:$AB$1048576,0),MATCH((CUADRO!I$5&amp;$E563),'Hoja de Trabajo para listado'!$AB$151:$BA$151,0)),0)+IFERROR(INDEX('Hoja de Trabajo para listado'!$BC$155:$CB$1048576,MATCH($A563,'Hoja de Trabajo para listado'!$BC$155:$BC$1048576,0),MATCH((CUADRO!I$5&amp;$E563),'Hoja de Trabajo para listado'!$BC$151:$CB$151,0)),0)+IFERROR(INDEX('Hoja de Trabajo para listado'!$DE$153:$DG$274,MATCH($A563,'Hoja de Trabajo para listado'!$DE$153:$DE$1048576,0),MATCH((CUADRO!I$5&amp;$E563),'Hoja de Trabajo para listado'!$DE$151:$DG$151,0)),0)+IFERROR(INDEX('Hoja de Trabajo para listado'!$CD$155:$DC$1048576,MATCH($A563,'Hoja de Trabajo para listado'!$CD$155:$CD$1048576,0),MATCH((CUADRO!I$5&amp;$E563),'Hoja de Trabajo para listado'!$CD$151:$DC$151,0)),0)</f>
        <v>0</v>
      </c>
      <c r="J563" s="255">
        <f ca="1">+IFERROR(INDEX('Hoja de Trabajo para listado'!$A$155:$Z$1048576,MATCH($A563,'Hoja de Trabajo para listado'!$A$155:$A$1048576,0),MATCH((CUADRO!J$5&amp;$E563),'Hoja de Trabajo para listado'!$A$151:$Z$151,0)),0)+IFERROR(INDEX('Hoja de Trabajo para listado'!$AB$155:$BA$1048576,MATCH($A563,'Hoja de Trabajo para listado'!$AB$155:$AB$1048576,0),MATCH((CUADRO!J$5&amp;$E563),'Hoja de Trabajo para listado'!$AB$151:$BA$151,0)),0)+IFERROR(INDEX('Hoja de Trabajo para listado'!$BC$155:$CB$1048576,MATCH($A563,'Hoja de Trabajo para listado'!$BC$155:$BC$1048576,0),MATCH((CUADRO!J$5&amp;$E563),'Hoja de Trabajo para listado'!$BC$151:$CB$151,0)),0)+IFERROR(INDEX('Hoja de Trabajo para listado'!$DE$153:$DG$274,MATCH($A563,'Hoja de Trabajo para listado'!$DE$153:$DE$1048576,0),MATCH((CUADRO!J$5&amp;$E563),'Hoja de Trabajo para listado'!$DE$151:$DG$151,0)),0)+IFERROR(INDEX('Hoja de Trabajo para listado'!$CD$155:$DC$1048576,MATCH($A563,'Hoja de Trabajo para listado'!$CD$155:$CD$1048576,0),MATCH((CUADRO!J$5&amp;$E563),'Hoja de Trabajo para listado'!$CD$151:$DC$151,0)),0)</f>
        <v>0</v>
      </c>
      <c r="K563" s="255">
        <f ca="1">+IFERROR(INDEX('Hoja de Trabajo para listado'!$A$155:$Z$1048576,MATCH($A563,'Hoja de Trabajo para listado'!$A$155:$A$1048576,0),MATCH((CUADRO!K$5&amp;$E563),'Hoja de Trabajo para listado'!$A$151:$Z$151,0)),0)+IFERROR(INDEX('Hoja de Trabajo para listado'!$AB$155:$BA$1048576,MATCH($A563,'Hoja de Trabajo para listado'!$AB$155:$AB$1048576,0),MATCH((CUADRO!K$5&amp;$E563),'Hoja de Trabajo para listado'!$AB$151:$BA$151,0)),0)+IFERROR(INDEX('Hoja de Trabajo para listado'!$BC$155:$CB$1048576,MATCH($A563,'Hoja de Trabajo para listado'!$BC$155:$BC$1048576,0),MATCH((CUADRO!K$5&amp;$E563),'Hoja de Trabajo para listado'!$BC$151:$CB$151,0)),0)+IFERROR(INDEX('Hoja de Trabajo para listado'!$DE$153:$DG$274,MATCH($A563,'Hoja de Trabajo para listado'!$DE$153:$DE$1048576,0),MATCH((CUADRO!K$5&amp;$E563),'Hoja de Trabajo para listado'!$DE$151:$DG$151,0)),0)+IFERROR(INDEX('Hoja de Trabajo para listado'!$CD$155:$DC$1048576,MATCH($A563,'Hoja de Trabajo para listado'!$CD$155:$CD$1048576,0),MATCH((CUADRO!K$5&amp;$E563),'Hoja de Trabajo para listado'!$CD$151:$DC$151,0)),0)</f>
        <v>0</v>
      </c>
      <c r="L563" s="255">
        <f ca="1">+IFERROR(INDEX('Hoja de Trabajo para listado'!$A$155:$Z$1048576,MATCH($A563,'Hoja de Trabajo para listado'!$A$155:$A$1048576,0),MATCH((CUADRO!L$5&amp;$E563),'Hoja de Trabajo para listado'!$A$151:$Z$151,0)),0)+IFERROR(INDEX('Hoja de Trabajo para listado'!$AB$155:$BA$1048576,MATCH($A563,'Hoja de Trabajo para listado'!$AB$155:$AB$1048576,0),MATCH((CUADRO!L$5&amp;$E563),'Hoja de Trabajo para listado'!$AB$151:$BA$151,0)),0)+IFERROR(INDEX('Hoja de Trabajo para listado'!$BC$155:$CB$1048576,MATCH($A563,'Hoja de Trabajo para listado'!$BC$155:$BC$1048576,0),MATCH((CUADRO!L$5&amp;$E563),'Hoja de Trabajo para listado'!$BC$151:$CB$151,0)),0)+IFERROR(INDEX('Hoja de Trabajo para listado'!$DE$153:$DG$274,MATCH($A563,'Hoja de Trabajo para listado'!$DE$153:$DE$1048576,0),MATCH((CUADRO!L$5&amp;$E563),'Hoja de Trabajo para listado'!$DE$151:$DG$151,0)),0)+IFERROR(INDEX('Hoja de Trabajo para listado'!$CD$155:$DC$1048576,MATCH($A563,'Hoja de Trabajo para listado'!$CD$155:$CD$1048576,0),MATCH((CUADRO!L$5&amp;$E563),'Hoja de Trabajo para listado'!$CD$151:$DC$151,0)),0)</f>
        <v>0</v>
      </c>
      <c r="M563" s="255">
        <f ca="1">+IFERROR(INDEX('Hoja de Trabajo para listado'!$A$155:$Z$1048576,MATCH($A563,'Hoja de Trabajo para listado'!$A$155:$A$1048576,0),MATCH((CUADRO!M$5&amp;$E563),'Hoja de Trabajo para listado'!$A$151:$Z$151,0)),0)+IFERROR(INDEX('Hoja de Trabajo para listado'!$AB$155:$BA$1048576,MATCH($A563,'Hoja de Trabajo para listado'!$AB$155:$AB$1048576,0),MATCH((CUADRO!M$5&amp;$E563),'Hoja de Trabajo para listado'!$AB$151:$BA$151,0)),0)+IFERROR(INDEX('Hoja de Trabajo para listado'!$BC$155:$CB$1048576,MATCH($A563,'Hoja de Trabajo para listado'!$BC$155:$BC$1048576,0),MATCH((CUADRO!M$5&amp;$E563),'Hoja de Trabajo para listado'!$BC$151:$CB$151,0)),0)+IFERROR(INDEX('Hoja de Trabajo para listado'!$DE$153:$DG$274,MATCH($A563,'Hoja de Trabajo para listado'!$DE$153:$DE$1048576,0),MATCH((CUADRO!M$5&amp;$E563),'Hoja de Trabajo para listado'!$DE$151:$DG$151,0)),0)+IFERROR(INDEX('Hoja de Trabajo para listado'!$CD$155:$DC$1048576,MATCH($A563,'Hoja de Trabajo para listado'!$CD$155:$CD$1048576,0),MATCH((CUADRO!M$5&amp;$E563),'Hoja de Trabajo para listado'!$CD$151:$DC$151,0)),0)</f>
        <v>0</v>
      </c>
      <c r="N563" s="255">
        <f ca="1">+IFERROR(INDEX('Hoja de Trabajo para listado'!$A$155:$Z$1048576,MATCH($A563,'Hoja de Trabajo para listado'!$A$155:$A$1048576,0),MATCH((CUADRO!N$5&amp;$E563),'Hoja de Trabajo para listado'!$A$151:$Z$151,0)),0)+IFERROR(INDEX('Hoja de Trabajo para listado'!$AB$155:$BA$1048576,MATCH($A563,'Hoja de Trabajo para listado'!$AB$155:$AB$1048576,0),MATCH((CUADRO!N$5&amp;$E563),'Hoja de Trabajo para listado'!$AB$151:$BA$151,0)),0)+IFERROR(INDEX('Hoja de Trabajo para listado'!$BC$155:$CB$1048576,MATCH($A563,'Hoja de Trabajo para listado'!$BC$155:$BC$1048576,0),MATCH((CUADRO!N$5&amp;$E563),'Hoja de Trabajo para listado'!$BC$151:$CB$151,0)),0)+IFERROR(INDEX('Hoja de Trabajo para listado'!$DE$153:$DG$274,MATCH($A563,'Hoja de Trabajo para listado'!$DE$153:$DE$1048576,0),MATCH((CUADRO!N$5&amp;$E563),'Hoja de Trabajo para listado'!$DE$151:$DG$151,0)),0)+IFERROR(INDEX('Hoja de Trabajo para listado'!$CD$155:$DC$1048576,MATCH($A563,'Hoja de Trabajo para listado'!$CD$155:$CD$1048576,0),MATCH((CUADRO!N$5&amp;$E563),'Hoja de Trabajo para listado'!$CD$151:$DC$151,0)),0)</f>
        <v>0</v>
      </c>
      <c r="O563" s="255">
        <f ca="1">+IFERROR(INDEX('Hoja de Trabajo para listado'!$A$155:$Z$1048576,MATCH($A563,'Hoja de Trabajo para listado'!$A$155:$A$1048576,0),MATCH((CUADRO!O$5&amp;$E563),'Hoja de Trabajo para listado'!$A$151:$Z$151,0)),0)+IFERROR(INDEX('Hoja de Trabajo para listado'!$AB$155:$BA$1048576,MATCH($A563,'Hoja de Trabajo para listado'!$AB$155:$AB$1048576,0),MATCH((CUADRO!O$5&amp;$E563),'Hoja de Trabajo para listado'!$AB$151:$BA$151,0)),0)+IFERROR(INDEX('Hoja de Trabajo para listado'!$BC$155:$CB$1048576,MATCH($A563,'Hoja de Trabajo para listado'!$BC$155:$BC$1048576,0),MATCH((CUADRO!O$5&amp;$E563),'Hoja de Trabajo para listado'!$BC$151:$CB$151,0)),0)+IFERROR(INDEX('Hoja de Trabajo para listado'!$DE$153:$DG$274,MATCH($A563,'Hoja de Trabajo para listado'!$DE$153:$DE$1048576,0),MATCH((CUADRO!O$5&amp;$E563),'Hoja de Trabajo para listado'!$DE$151:$DG$151,0)),0)+IFERROR(INDEX('Hoja de Trabajo para listado'!$CD$155:$DC$1048576,MATCH($A563,'Hoja de Trabajo para listado'!$CD$155:$CD$1048576,0),MATCH((CUADRO!O$5&amp;$E563),'Hoja de Trabajo para listado'!$CD$151:$DC$151,0)),0)</f>
        <v>0</v>
      </c>
      <c r="P563" s="255">
        <f ca="1">+IFERROR(INDEX('Hoja de Trabajo para listado'!$A$155:$Z$1048576,MATCH($A563,'Hoja de Trabajo para listado'!$A$155:$A$1048576,0),MATCH((CUADRO!P$5&amp;$E563),'Hoja de Trabajo para listado'!$A$151:$Z$151,0)),0)+IFERROR(INDEX('Hoja de Trabajo para listado'!$AB$155:$BA$1048576,MATCH($A563,'Hoja de Trabajo para listado'!$AB$155:$AB$1048576,0),MATCH((CUADRO!P$5&amp;$E563),'Hoja de Trabajo para listado'!$AB$151:$BA$151,0)),0)+IFERROR(INDEX('Hoja de Trabajo para listado'!$BC$155:$CB$1048576,MATCH($A563,'Hoja de Trabajo para listado'!$BC$155:$BC$1048576,0),MATCH((CUADRO!P$5&amp;$E563),'Hoja de Trabajo para listado'!$BC$151:$CB$151,0)),0)+IFERROR(INDEX('Hoja de Trabajo para listado'!$DE$153:$DG$274,MATCH($A563,'Hoja de Trabajo para listado'!$DE$153:$DE$1048576,0),MATCH((CUADRO!P$5&amp;$E563),'Hoja de Trabajo para listado'!$DE$151:$DG$151,0)),0)+IFERROR(INDEX('Hoja de Trabajo para listado'!$CD$155:$DC$1048576,MATCH($A563,'Hoja de Trabajo para listado'!$CD$155:$CD$1048576,0),MATCH((CUADRO!P$5&amp;$E563),'Hoja de Trabajo para listado'!$CD$151:$DC$151,0)),0)</f>
        <v>0</v>
      </c>
      <c r="Q563" s="255">
        <f ca="1">+IFERROR(INDEX('Hoja de Trabajo para listado'!$A$155:$Z$1048576,MATCH($A563,'Hoja de Trabajo para listado'!$A$155:$A$1048576,0),MATCH((CUADRO!Q$5&amp;$E563),'Hoja de Trabajo para listado'!$A$151:$Z$151,0)),0)+IFERROR(INDEX('Hoja de Trabajo para listado'!$AB$155:$BA$1048576,MATCH($A563,'Hoja de Trabajo para listado'!$AB$155:$AB$1048576,0),MATCH((CUADRO!Q$5&amp;$E563),'Hoja de Trabajo para listado'!$AB$151:$BA$151,0)),0)+IFERROR(INDEX('Hoja de Trabajo para listado'!$BC$155:$CB$1048576,MATCH($A563,'Hoja de Trabajo para listado'!$BC$155:$BC$1048576,0),MATCH((CUADRO!Q$5&amp;$E563),'Hoja de Trabajo para listado'!$BC$151:$CB$151,0)),0)+IFERROR(INDEX('Hoja de Trabajo para listado'!$DE$153:$DG$274,MATCH($A563,'Hoja de Trabajo para listado'!$DE$153:$DE$1048576,0),MATCH((CUADRO!Q$5&amp;$E563),'Hoja de Trabajo para listado'!$DE$151:$DG$151,0)),0)+IFERROR(INDEX('Hoja de Trabajo para listado'!$CD$155:$DC$1048576,MATCH($A563,'Hoja de Trabajo para listado'!$CD$155:$CD$1048576,0),MATCH((CUADRO!Q$5&amp;$E563),'Hoja de Trabajo para listado'!$CD$151:$DC$151,0)),0)</f>
        <v>0</v>
      </c>
      <c r="R563" s="255">
        <f t="shared" ca="1" si="18"/>
        <v>0</v>
      </c>
      <c r="S563" s="262">
        <f ca="1">+R562+R563</f>
        <v>0</v>
      </c>
      <c r="T563" s="255">
        <f ca="1">+S563</f>
        <v>0</v>
      </c>
      <c r="U563" s="254">
        <f t="shared" si="19"/>
        <v>2</v>
      </c>
      <c r="V563" s="362" t="str">
        <f>+VLOOKUP(A563,bd_lista!$A$3:$E$590,5,FALSE)</f>
        <v>Gobiernos Autonomos Municipales</v>
      </c>
      <c r="W563" s="362"/>
      <c r="X563" s="254">
        <f>+VLOOKUP(A563,[2]Sheet1!$A$13:$D$744,4,FALSE)</f>
        <v>0</v>
      </c>
      <c r="Y563" s="254" t="e">
        <f>+VLOOKUP(X563,bd_lista!$A$3:$C$590,3,FALSE)</f>
        <v>#N/A</v>
      </c>
      <c r="Z563" s="314"/>
      <c r="AA563" s="315"/>
    </row>
    <row r="564" spans="1:27" customFormat="1" ht="15" hidden="1" customHeight="1">
      <c r="A564" s="32">
        <v>1259</v>
      </c>
      <c r="B564" s="306">
        <f>+A564</f>
        <v>1259</v>
      </c>
      <c r="C564" s="259" t="str">
        <f>+VLOOKUP(A564,bd_lista!$A$3:$C$590,3,FALSE)</f>
        <v>Gobierno Autónomo Municipal de Palos Blancos</v>
      </c>
      <c r="D564" s="361" t="str">
        <f>+C564</f>
        <v>Gobierno Autónomo Municipal de Palos Blancos</v>
      </c>
      <c r="E564" s="254" t="s">
        <v>1313</v>
      </c>
      <c r="F564" s="255">
        <f ca="1">+IFERROR(INDEX('Hoja de Trabajo para listado'!$A$155:$Z$1048576,MATCH($A564,'Hoja de Trabajo para listado'!$A$155:$A$1048576,0),MATCH((CUADRO!F$5&amp;$E564),'Hoja de Trabajo para listado'!$A$151:$Z$151,0)),0)+IFERROR(INDEX('Hoja de Trabajo para listado'!$AB$155:$BA$1048576,MATCH($A564,'Hoja de Trabajo para listado'!$AB$155:$AB$1048576,0),MATCH((CUADRO!F$5&amp;$E564),'Hoja de Trabajo para listado'!$AB$151:$BA$151,0)),0)+IFERROR(INDEX('Hoja de Trabajo para listado'!$BC$155:$CB$1048576,MATCH($A564,'Hoja de Trabajo para listado'!$BC$155:$BC$1048576,0),MATCH((CUADRO!F$5&amp;$E564),'Hoja de Trabajo para listado'!$BC$151:$CB$151,0)),0)+IFERROR(INDEX('Hoja de Trabajo para listado'!$DE$153:$DG$274,MATCH($A564,'Hoja de Trabajo para listado'!$DE$153:$DE$1048576,0),MATCH((CUADRO!F$5&amp;$E564),'Hoja de Trabajo para listado'!$DE$151:$DG$151,0)),0)+IFERROR(INDEX('Hoja de Trabajo para listado'!$CD$155:$DC$1048576,MATCH($A564,'Hoja de Trabajo para listado'!$CD$155:$CD$1048576,0),MATCH((CUADRO!F$5&amp;$E564),'Hoja de Trabajo para listado'!$CD$151:$DC$151,0)),0)</f>
        <v>0</v>
      </c>
      <c r="G564" s="255">
        <f ca="1">+IFERROR(INDEX('Hoja de Trabajo para listado'!$A$155:$Z$1048576,MATCH($A564,'Hoja de Trabajo para listado'!$A$155:$A$1048576,0),MATCH((CUADRO!G$5&amp;$E564),'Hoja de Trabajo para listado'!$A$151:$Z$151,0)),0)+IFERROR(INDEX('Hoja de Trabajo para listado'!$AB$155:$BA$1048576,MATCH($A564,'Hoja de Trabajo para listado'!$AB$155:$AB$1048576,0),MATCH((CUADRO!G$5&amp;$E564),'Hoja de Trabajo para listado'!$AB$151:$BA$151,0)),0)+IFERROR(INDEX('Hoja de Trabajo para listado'!$BC$155:$CB$1048576,MATCH($A564,'Hoja de Trabajo para listado'!$BC$155:$BC$1048576,0),MATCH((CUADRO!G$5&amp;$E564),'Hoja de Trabajo para listado'!$BC$151:$CB$151,0)),0)+IFERROR(INDEX('Hoja de Trabajo para listado'!$DE$153:$DG$274,MATCH($A564,'Hoja de Trabajo para listado'!$DE$153:$DE$1048576,0),MATCH((CUADRO!G$5&amp;$E564),'Hoja de Trabajo para listado'!$DE$151:$DG$151,0)),0)+IFERROR(INDEX('Hoja de Trabajo para listado'!$CD$155:$DC$1048576,MATCH($A564,'Hoja de Trabajo para listado'!$CD$155:$CD$1048576,0),MATCH((CUADRO!G$5&amp;$E564),'Hoja de Trabajo para listado'!$CD$151:$DC$151,0)),0)</f>
        <v>0</v>
      </c>
      <c r="H564" s="255">
        <f ca="1">+IFERROR(INDEX('Hoja de Trabajo para listado'!$A$155:$Z$1048576,MATCH($A564,'Hoja de Trabajo para listado'!$A$155:$A$1048576,0),MATCH((CUADRO!H$5&amp;$E564),'Hoja de Trabajo para listado'!$A$151:$Z$151,0)),0)+IFERROR(INDEX('Hoja de Trabajo para listado'!$AB$155:$BA$1048576,MATCH($A564,'Hoja de Trabajo para listado'!$AB$155:$AB$1048576,0),MATCH((CUADRO!H$5&amp;$E564),'Hoja de Trabajo para listado'!$AB$151:$BA$151,0)),0)+IFERROR(INDEX('Hoja de Trabajo para listado'!$BC$155:$CB$1048576,MATCH($A564,'Hoja de Trabajo para listado'!$BC$155:$BC$1048576,0),MATCH((CUADRO!H$5&amp;$E564),'Hoja de Trabajo para listado'!$BC$151:$CB$151,0)),0)+IFERROR(INDEX('Hoja de Trabajo para listado'!$DE$153:$DG$274,MATCH($A564,'Hoja de Trabajo para listado'!$DE$153:$DE$1048576,0),MATCH((CUADRO!H$5&amp;$E564),'Hoja de Trabajo para listado'!$DE$151:$DG$151,0)),0)+IFERROR(INDEX('Hoja de Trabajo para listado'!$CD$155:$DC$1048576,MATCH($A564,'Hoja de Trabajo para listado'!$CD$155:$CD$1048576,0),MATCH((CUADRO!H$5&amp;$E564),'Hoja de Trabajo para listado'!$CD$151:$DC$151,0)),0)</f>
        <v>0</v>
      </c>
      <c r="I564" s="255">
        <f ca="1">+IFERROR(INDEX('Hoja de Trabajo para listado'!$A$155:$Z$1048576,MATCH($A564,'Hoja de Trabajo para listado'!$A$155:$A$1048576,0),MATCH((CUADRO!I$5&amp;$E564),'Hoja de Trabajo para listado'!$A$151:$Z$151,0)),0)+IFERROR(INDEX('Hoja de Trabajo para listado'!$AB$155:$BA$1048576,MATCH($A564,'Hoja de Trabajo para listado'!$AB$155:$AB$1048576,0),MATCH((CUADRO!I$5&amp;$E564),'Hoja de Trabajo para listado'!$AB$151:$BA$151,0)),0)+IFERROR(INDEX('Hoja de Trabajo para listado'!$BC$155:$CB$1048576,MATCH($A564,'Hoja de Trabajo para listado'!$BC$155:$BC$1048576,0),MATCH((CUADRO!I$5&amp;$E564),'Hoja de Trabajo para listado'!$BC$151:$CB$151,0)),0)+IFERROR(INDEX('Hoja de Trabajo para listado'!$DE$153:$DG$274,MATCH($A564,'Hoja de Trabajo para listado'!$DE$153:$DE$1048576,0),MATCH((CUADRO!I$5&amp;$E564),'Hoja de Trabajo para listado'!$DE$151:$DG$151,0)),0)+IFERROR(INDEX('Hoja de Trabajo para listado'!$CD$155:$DC$1048576,MATCH($A564,'Hoja de Trabajo para listado'!$CD$155:$CD$1048576,0),MATCH((CUADRO!I$5&amp;$E564),'Hoja de Trabajo para listado'!$CD$151:$DC$151,0)),0)</f>
        <v>0</v>
      </c>
      <c r="J564" s="255">
        <f ca="1">+IFERROR(INDEX('Hoja de Trabajo para listado'!$A$155:$Z$1048576,MATCH($A564,'Hoja de Trabajo para listado'!$A$155:$A$1048576,0),MATCH((CUADRO!J$5&amp;$E564),'Hoja de Trabajo para listado'!$A$151:$Z$151,0)),0)+IFERROR(INDEX('Hoja de Trabajo para listado'!$AB$155:$BA$1048576,MATCH($A564,'Hoja de Trabajo para listado'!$AB$155:$AB$1048576,0),MATCH((CUADRO!J$5&amp;$E564),'Hoja de Trabajo para listado'!$AB$151:$BA$151,0)),0)+IFERROR(INDEX('Hoja de Trabajo para listado'!$BC$155:$CB$1048576,MATCH($A564,'Hoja de Trabajo para listado'!$BC$155:$BC$1048576,0),MATCH((CUADRO!J$5&amp;$E564),'Hoja de Trabajo para listado'!$BC$151:$CB$151,0)),0)+IFERROR(INDEX('Hoja de Trabajo para listado'!$DE$153:$DG$274,MATCH($A564,'Hoja de Trabajo para listado'!$DE$153:$DE$1048576,0),MATCH((CUADRO!J$5&amp;$E564),'Hoja de Trabajo para listado'!$DE$151:$DG$151,0)),0)+IFERROR(INDEX('Hoja de Trabajo para listado'!$CD$155:$DC$1048576,MATCH($A564,'Hoja de Trabajo para listado'!$CD$155:$CD$1048576,0),MATCH((CUADRO!J$5&amp;$E564),'Hoja de Trabajo para listado'!$CD$151:$DC$151,0)),0)</f>
        <v>0</v>
      </c>
      <c r="K564" s="255">
        <f ca="1">+IFERROR(INDEX('Hoja de Trabajo para listado'!$A$155:$Z$1048576,MATCH($A564,'Hoja de Trabajo para listado'!$A$155:$A$1048576,0),MATCH((CUADRO!K$5&amp;$E564),'Hoja de Trabajo para listado'!$A$151:$Z$151,0)),0)+IFERROR(INDEX('Hoja de Trabajo para listado'!$AB$155:$BA$1048576,MATCH($A564,'Hoja de Trabajo para listado'!$AB$155:$AB$1048576,0),MATCH((CUADRO!K$5&amp;$E564),'Hoja de Trabajo para listado'!$AB$151:$BA$151,0)),0)+IFERROR(INDEX('Hoja de Trabajo para listado'!$BC$155:$CB$1048576,MATCH($A564,'Hoja de Trabajo para listado'!$BC$155:$BC$1048576,0),MATCH((CUADRO!K$5&amp;$E564),'Hoja de Trabajo para listado'!$BC$151:$CB$151,0)),0)+IFERROR(INDEX('Hoja de Trabajo para listado'!$DE$153:$DG$274,MATCH($A564,'Hoja de Trabajo para listado'!$DE$153:$DE$1048576,0),MATCH((CUADRO!K$5&amp;$E564),'Hoja de Trabajo para listado'!$DE$151:$DG$151,0)),0)+IFERROR(INDEX('Hoja de Trabajo para listado'!$CD$155:$DC$1048576,MATCH($A564,'Hoja de Trabajo para listado'!$CD$155:$CD$1048576,0),MATCH((CUADRO!K$5&amp;$E564),'Hoja de Trabajo para listado'!$CD$151:$DC$151,0)),0)</f>
        <v>0</v>
      </c>
      <c r="L564" s="255">
        <f ca="1">+IFERROR(INDEX('Hoja de Trabajo para listado'!$A$155:$Z$1048576,MATCH($A564,'Hoja de Trabajo para listado'!$A$155:$A$1048576,0),MATCH((CUADRO!L$5&amp;$E564),'Hoja de Trabajo para listado'!$A$151:$Z$151,0)),0)+IFERROR(INDEX('Hoja de Trabajo para listado'!$AB$155:$BA$1048576,MATCH($A564,'Hoja de Trabajo para listado'!$AB$155:$AB$1048576,0),MATCH((CUADRO!L$5&amp;$E564),'Hoja de Trabajo para listado'!$AB$151:$BA$151,0)),0)+IFERROR(INDEX('Hoja de Trabajo para listado'!$BC$155:$CB$1048576,MATCH($A564,'Hoja de Trabajo para listado'!$BC$155:$BC$1048576,0),MATCH((CUADRO!L$5&amp;$E564),'Hoja de Trabajo para listado'!$BC$151:$CB$151,0)),0)+IFERROR(INDEX('Hoja de Trabajo para listado'!$DE$153:$DG$274,MATCH($A564,'Hoja de Trabajo para listado'!$DE$153:$DE$1048576,0),MATCH((CUADRO!L$5&amp;$E564),'Hoja de Trabajo para listado'!$DE$151:$DG$151,0)),0)+IFERROR(INDEX('Hoja de Trabajo para listado'!$CD$155:$DC$1048576,MATCH($A564,'Hoja de Trabajo para listado'!$CD$155:$CD$1048576,0),MATCH((CUADRO!L$5&amp;$E564),'Hoja de Trabajo para listado'!$CD$151:$DC$151,0)),0)</f>
        <v>0</v>
      </c>
      <c r="M564" s="255">
        <f ca="1">+IFERROR(INDEX('Hoja de Trabajo para listado'!$A$155:$Z$1048576,MATCH($A564,'Hoja de Trabajo para listado'!$A$155:$A$1048576,0),MATCH((CUADRO!M$5&amp;$E564),'Hoja de Trabajo para listado'!$A$151:$Z$151,0)),0)+IFERROR(INDEX('Hoja de Trabajo para listado'!$AB$155:$BA$1048576,MATCH($A564,'Hoja de Trabajo para listado'!$AB$155:$AB$1048576,0),MATCH((CUADRO!M$5&amp;$E564),'Hoja de Trabajo para listado'!$AB$151:$BA$151,0)),0)+IFERROR(INDEX('Hoja de Trabajo para listado'!$BC$155:$CB$1048576,MATCH($A564,'Hoja de Trabajo para listado'!$BC$155:$BC$1048576,0),MATCH((CUADRO!M$5&amp;$E564),'Hoja de Trabajo para listado'!$BC$151:$CB$151,0)),0)+IFERROR(INDEX('Hoja de Trabajo para listado'!$DE$153:$DG$274,MATCH($A564,'Hoja de Trabajo para listado'!$DE$153:$DE$1048576,0),MATCH((CUADRO!M$5&amp;$E564),'Hoja de Trabajo para listado'!$DE$151:$DG$151,0)),0)+IFERROR(INDEX('Hoja de Trabajo para listado'!$CD$155:$DC$1048576,MATCH($A564,'Hoja de Trabajo para listado'!$CD$155:$CD$1048576,0),MATCH((CUADRO!M$5&amp;$E564),'Hoja de Trabajo para listado'!$CD$151:$DC$151,0)),0)</f>
        <v>0</v>
      </c>
      <c r="N564" s="255">
        <f ca="1">+IFERROR(INDEX('Hoja de Trabajo para listado'!$A$155:$Z$1048576,MATCH($A564,'Hoja de Trabajo para listado'!$A$155:$A$1048576,0),MATCH((CUADRO!N$5&amp;$E564),'Hoja de Trabajo para listado'!$A$151:$Z$151,0)),0)+IFERROR(INDEX('Hoja de Trabajo para listado'!$AB$155:$BA$1048576,MATCH($A564,'Hoja de Trabajo para listado'!$AB$155:$AB$1048576,0),MATCH((CUADRO!N$5&amp;$E564),'Hoja de Trabajo para listado'!$AB$151:$BA$151,0)),0)+IFERROR(INDEX('Hoja de Trabajo para listado'!$BC$155:$CB$1048576,MATCH($A564,'Hoja de Trabajo para listado'!$BC$155:$BC$1048576,0),MATCH((CUADRO!N$5&amp;$E564),'Hoja de Trabajo para listado'!$BC$151:$CB$151,0)),0)+IFERROR(INDEX('Hoja de Trabajo para listado'!$DE$153:$DG$274,MATCH($A564,'Hoja de Trabajo para listado'!$DE$153:$DE$1048576,0),MATCH((CUADRO!N$5&amp;$E564),'Hoja de Trabajo para listado'!$DE$151:$DG$151,0)),0)+IFERROR(INDEX('Hoja de Trabajo para listado'!$CD$155:$DC$1048576,MATCH($A564,'Hoja de Trabajo para listado'!$CD$155:$CD$1048576,0),MATCH((CUADRO!N$5&amp;$E564),'Hoja de Trabajo para listado'!$CD$151:$DC$151,0)),0)</f>
        <v>0</v>
      </c>
      <c r="O564" s="255">
        <f ca="1">+IFERROR(INDEX('Hoja de Trabajo para listado'!$A$155:$Z$1048576,MATCH($A564,'Hoja de Trabajo para listado'!$A$155:$A$1048576,0),MATCH((CUADRO!O$5&amp;$E564),'Hoja de Trabajo para listado'!$A$151:$Z$151,0)),0)+IFERROR(INDEX('Hoja de Trabajo para listado'!$AB$155:$BA$1048576,MATCH($A564,'Hoja de Trabajo para listado'!$AB$155:$AB$1048576,0),MATCH((CUADRO!O$5&amp;$E564),'Hoja de Trabajo para listado'!$AB$151:$BA$151,0)),0)+IFERROR(INDEX('Hoja de Trabajo para listado'!$BC$155:$CB$1048576,MATCH($A564,'Hoja de Trabajo para listado'!$BC$155:$BC$1048576,0),MATCH((CUADRO!O$5&amp;$E564),'Hoja de Trabajo para listado'!$BC$151:$CB$151,0)),0)+IFERROR(INDEX('Hoja de Trabajo para listado'!$DE$153:$DG$274,MATCH($A564,'Hoja de Trabajo para listado'!$DE$153:$DE$1048576,0),MATCH((CUADRO!O$5&amp;$E564),'Hoja de Trabajo para listado'!$DE$151:$DG$151,0)),0)+IFERROR(INDEX('Hoja de Trabajo para listado'!$CD$155:$DC$1048576,MATCH($A564,'Hoja de Trabajo para listado'!$CD$155:$CD$1048576,0),MATCH((CUADRO!O$5&amp;$E564),'Hoja de Trabajo para listado'!$CD$151:$DC$151,0)),0)</f>
        <v>0</v>
      </c>
      <c r="P564" s="255">
        <f ca="1">+IFERROR(INDEX('Hoja de Trabajo para listado'!$A$155:$Z$1048576,MATCH($A564,'Hoja de Trabajo para listado'!$A$155:$A$1048576,0),MATCH((CUADRO!P$5&amp;$E564),'Hoja de Trabajo para listado'!$A$151:$Z$151,0)),0)+IFERROR(INDEX('Hoja de Trabajo para listado'!$AB$155:$BA$1048576,MATCH($A564,'Hoja de Trabajo para listado'!$AB$155:$AB$1048576,0),MATCH((CUADRO!P$5&amp;$E564),'Hoja de Trabajo para listado'!$AB$151:$BA$151,0)),0)+IFERROR(INDEX('Hoja de Trabajo para listado'!$BC$155:$CB$1048576,MATCH($A564,'Hoja de Trabajo para listado'!$BC$155:$BC$1048576,0),MATCH((CUADRO!P$5&amp;$E564),'Hoja de Trabajo para listado'!$BC$151:$CB$151,0)),0)+IFERROR(INDEX('Hoja de Trabajo para listado'!$DE$153:$DG$274,MATCH($A564,'Hoja de Trabajo para listado'!$DE$153:$DE$1048576,0),MATCH((CUADRO!P$5&amp;$E564),'Hoja de Trabajo para listado'!$DE$151:$DG$151,0)),0)+IFERROR(INDEX('Hoja de Trabajo para listado'!$CD$155:$DC$1048576,MATCH($A564,'Hoja de Trabajo para listado'!$CD$155:$CD$1048576,0),MATCH((CUADRO!P$5&amp;$E564),'Hoja de Trabajo para listado'!$CD$151:$DC$151,0)),0)</f>
        <v>0</v>
      </c>
      <c r="Q564" s="255">
        <f ca="1">+IFERROR(INDEX('Hoja de Trabajo para listado'!$A$155:$Z$1048576,MATCH($A564,'Hoja de Trabajo para listado'!$A$155:$A$1048576,0),MATCH((CUADRO!Q$5&amp;$E564),'Hoja de Trabajo para listado'!$A$151:$Z$151,0)),0)+IFERROR(INDEX('Hoja de Trabajo para listado'!$AB$155:$BA$1048576,MATCH($A564,'Hoja de Trabajo para listado'!$AB$155:$AB$1048576,0),MATCH((CUADRO!Q$5&amp;$E564),'Hoja de Trabajo para listado'!$AB$151:$BA$151,0)),0)+IFERROR(INDEX('Hoja de Trabajo para listado'!$BC$155:$CB$1048576,MATCH($A564,'Hoja de Trabajo para listado'!$BC$155:$BC$1048576,0),MATCH((CUADRO!Q$5&amp;$E564),'Hoja de Trabajo para listado'!$BC$151:$CB$151,0)),0)+IFERROR(INDEX('Hoja de Trabajo para listado'!$DE$153:$DG$274,MATCH($A564,'Hoja de Trabajo para listado'!$DE$153:$DE$1048576,0),MATCH((CUADRO!Q$5&amp;$E564),'Hoja de Trabajo para listado'!$DE$151:$DG$151,0)),0)+IFERROR(INDEX('Hoja de Trabajo para listado'!$CD$155:$DC$1048576,MATCH($A564,'Hoja de Trabajo para listado'!$CD$155:$CD$1048576,0),MATCH((CUADRO!Q$5&amp;$E564),'Hoja de Trabajo para listado'!$CD$151:$DC$151,0)),0)</f>
        <v>0</v>
      </c>
      <c r="R564" s="255">
        <f t="shared" ca="1" si="18"/>
        <v>0</v>
      </c>
      <c r="S564" s="262"/>
      <c r="T564" s="255">
        <f ca="1">+T565</f>
        <v>0</v>
      </c>
      <c r="U564" s="254">
        <f t="shared" si="19"/>
        <v>1</v>
      </c>
      <c r="V564" s="362" t="str">
        <f>+VLOOKUP(A564,bd_lista!$A$3:$E$590,5,FALSE)</f>
        <v>Gobiernos Autonomos Municipales</v>
      </c>
      <c r="W564" s="361" t="str">
        <f>+V564</f>
        <v>Gobiernos Autonomos Municipales</v>
      </c>
      <c r="X564" s="254">
        <f>+VLOOKUP(A564,[2]Sheet1!$A$13:$D$744,4,FALSE)</f>
        <v>0</v>
      </c>
      <c r="Y564" s="254" t="e">
        <f>+VLOOKUP(X564,bd_lista!$A$3:$C$590,3,FALSE)</f>
        <v>#N/A</v>
      </c>
      <c r="Z564" s="316">
        <f>+X564</f>
        <v>0</v>
      </c>
      <c r="AA564" s="317" t="e">
        <f>+Y564</f>
        <v>#N/A</v>
      </c>
    </row>
    <row r="565" spans="1:27" customFormat="1" ht="15" hidden="1" customHeight="1">
      <c r="A565" s="32">
        <v>1259</v>
      </c>
      <c r="B565" s="307"/>
      <c r="C565" s="259" t="str">
        <f>+VLOOKUP(A565,bd_lista!$A$3:$C$590,3,FALSE)</f>
        <v>Gobierno Autónomo Municipal de Palos Blancos</v>
      </c>
      <c r="D565" s="362"/>
      <c r="E565" s="256" t="s">
        <v>1314</v>
      </c>
      <c r="F565" s="255">
        <f ca="1">+IFERROR(INDEX('Hoja de Trabajo para listado'!$A$155:$Z$1048576,MATCH($A565,'Hoja de Trabajo para listado'!$A$155:$A$1048576,0),MATCH((CUADRO!F$5&amp;$E565),'Hoja de Trabajo para listado'!$A$151:$Z$151,0)),0)+IFERROR(INDEX('Hoja de Trabajo para listado'!$AB$155:$BA$1048576,MATCH($A565,'Hoja de Trabajo para listado'!$AB$155:$AB$1048576,0),MATCH((CUADRO!F$5&amp;$E565),'Hoja de Trabajo para listado'!$AB$151:$BA$151,0)),0)+IFERROR(INDEX('Hoja de Trabajo para listado'!$BC$155:$CB$1048576,MATCH($A565,'Hoja de Trabajo para listado'!$BC$155:$BC$1048576,0),MATCH((CUADRO!F$5&amp;$E565),'Hoja de Trabajo para listado'!$BC$151:$CB$151,0)),0)+IFERROR(INDEX('Hoja de Trabajo para listado'!$DE$153:$DG$274,MATCH($A565,'Hoja de Trabajo para listado'!$DE$153:$DE$1048576,0),MATCH((CUADRO!F$5&amp;$E565),'Hoja de Trabajo para listado'!$DE$151:$DG$151,0)),0)+IFERROR(INDEX('Hoja de Trabajo para listado'!$CD$155:$DC$1048576,MATCH($A565,'Hoja de Trabajo para listado'!$CD$155:$CD$1048576,0),MATCH((CUADRO!F$5&amp;$E565),'Hoja de Trabajo para listado'!$CD$151:$DC$151,0)),0)</f>
        <v>0</v>
      </c>
      <c r="G565" s="255">
        <f ca="1">+IFERROR(INDEX('Hoja de Trabajo para listado'!$A$155:$Z$1048576,MATCH($A565,'Hoja de Trabajo para listado'!$A$155:$A$1048576,0),MATCH((CUADRO!G$5&amp;$E565),'Hoja de Trabajo para listado'!$A$151:$Z$151,0)),0)+IFERROR(INDEX('Hoja de Trabajo para listado'!$AB$155:$BA$1048576,MATCH($A565,'Hoja de Trabajo para listado'!$AB$155:$AB$1048576,0),MATCH((CUADRO!G$5&amp;$E565),'Hoja de Trabajo para listado'!$AB$151:$BA$151,0)),0)+IFERROR(INDEX('Hoja de Trabajo para listado'!$BC$155:$CB$1048576,MATCH($A565,'Hoja de Trabajo para listado'!$BC$155:$BC$1048576,0),MATCH((CUADRO!G$5&amp;$E565),'Hoja de Trabajo para listado'!$BC$151:$CB$151,0)),0)+IFERROR(INDEX('Hoja de Trabajo para listado'!$DE$153:$DG$274,MATCH($A565,'Hoja de Trabajo para listado'!$DE$153:$DE$1048576,0),MATCH((CUADRO!G$5&amp;$E565),'Hoja de Trabajo para listado'!$DE$151:$DG$151,0)),0)+IFERROR(INDEX('Hoja de Trabajo para listado'!$CD$155:$DC$1048576,MATCH($A565,'Hoja de Trabajo para listado'!$CD$155:$CD$1048576,0),MATCH((CUADRO!G$5&amp;$E565),'Hoja de Trabajo para listado'!$CD$151:$DC$151,0)),0)</f>
        <v>0</v>
      </c>
      <c r="H565" s="255">
        <f ca="1">+IFERROR(INDEX('Hoja de Trabajo para listado'!$A$155:$Z$1048576,MATCH($A565,'Hoja de Trabajo para listado'!$A$155:$A$1048576,0),MATCH((CUADRO!H$5&amp;$E565),'Hoja de Trabajo para listado'!$A$151:$Z$151,0)),0)+IFERROR(INDEX('Hoja de Trabajo para listado'!$AB$155:$BA$1048576,MATCH($A565,'Hoja de Trabajo para listado'!$AB$155:$AB$1048576,0),MATCH((CUADRO!H$5&amp;$E565),'Hoja de Trabajo para listado'!$AB$151:$BA$151,0)),0)+IFERROR(INDEX('Hoja de Trabajo para listado'!$BC$155:$CB$1048576,MATCH($A565,'Hoja de Trabajo para listado'!$BC$155:$BC$1048576,0),MATCH((CUADRO!H$5&amp;$E565),'Hoja de Trabajo para listado'!$BC$151:$CB$151,0)),0)+IFERROR(INDEX('Hoja de Trabajo para listado'!$DE$153:$DG$274,MATCH($A565,'Hoja de Trabajo para listado'!$DE$153:$DE$1048576,0),MATCH((CUADRO!H$5&amp;$E565),'Hoja de Trabajo para listado'!$DE$151:$DG$151,0)),0)+IFERROR(INDEX('Hoja de Trabajo para listado'!$CD$155:$DC$1048576,MATCH($A565,'Hoja de Trabajo para listado'!$CD$155:$CD$1048576,0),MATCH((CUADRO!H$5&amp;$E565),'Hoja de Trabajo para listado'!$CD$151:$DC$151,0)),0)</f>
        <v>0</v>
      </c>
      <c r="I565" s="255">
        <f ca="1">+IFERROR(INDEX('Hoja de Trabajo para listado'!$A$155:$Z$1048576,MATCH($A565,'Hoja de Trabajo para listado'!$A$155:$A$1048576,0),MATCH((CUADRO!I$5&amp;$E565),'Hoja de Trabajo para listado'!$A$151:$Z$151,0)),0)+IFERROR(INDEX('Hoja de Trabajo para listado'!$AB$155:$BA$1048576,MATCH($A565,'Hoja de Trabajo para listado'!$AB$155:$AB$1048576,0),MATCH((CUADRO!I$5&amp;$E565),'Hoja de Trabajo para listado'!$AB$151:$BA$151,0)),0)+IFERROR(INDEX('Hoja de Trabajo para listado'!$BC$155:$CB$1048576,MATCH($A565,'Hoja de Trabajo para listado'!$BC$155:$BC$1048576,0),MATCH((CUADRO!I$5&amp;$E565),'Hoja de Trabajo para listado'!$BC$151:$CB$151,0)),0)+IFERROR(INDEX('Hoja de Trabajo para listado'!$DE$153:$DG$274,MATCH($A565,'Hoja de Trabajo para listado'!$DE$153:$DE$1048576,0),MATCH((CUADRO!I$5&amp;$E565),'Hoja de Trabajo para listado'!$DE$151:$DG$151,0)),0)+IFERROR(INDEX('Hoja de Trabajo para listado'!$CD$155:$DC$1048576,MATCH($A565,'Hoja de Trabajo para listado'!$CD$155:$CD$1048576,0),MATCH((CUADRO!I$5&amp;$E565),'Hoja de Trabajo para listado'!$CD$151:$DC$151,0)),0)</f>
        <v>0</v>
      </c>
      <c r="J565" s="255">
        <f ca="1">+IFERROR(INDEX('Hoja de Trabajo para listado'!$A$155:$Z$1048576,MATCH($A565,'Hoja de Trabajo para listado'!$A$155:$A$1048576,0),MATCH((CUADRO!J$5&amp;$E565),'Hoja de Trabajo para listado'!$A$151:$Z$151,0)),0)+IFERROR(INDEX('Hoja de Trabajo para listado'!$AB$155:$BA$1048576,MATCH($A565,'Hoja de Trabajo para listado'!$AB$155:$AB$1048576,0),MATCH((CUADRO!J$5&amp;$E565),'Hoja de Trabajo para listado'!$AB$151:$BA$151,0)),0)+IFERROR(INDEX('Hoja de Trabajo para listado'!$BC$155:$CB$1048576,MATCH($A565,'Hoja de Trabajo para listado'!$BC$155:$BC$1048576,0),MATCH((CUADRO!J$5&amp;$E565),'Hoja de Trabajo para listado'!$BC$151:$CB$151,0)),0)+IFERROR(INDEX('Hoja de Trabajo para listado'!$DE$153:$DG$274,MATCH($A565,'Hoja de Trabajo para listado'!$DE$153:$DE$1048576,0),MATCH((CUADRO!J$5&amp;$E565),'Hoja de Trabajo para listado'!$DE$151:$DG$151,0)),0)+IFERROR(INDEX('Hoja de Trabajo para listado'!$CD$155:$DC$1048576,MATCH($A565,'Hoja de Trabajo para listado'!$CD$155:$CD$1048576,0),MATCH((CUADRO!J$5&amp;$E565),'Hoja de Trabajo para listado'!$CD$151:$DC$151,0)),0)</f>
        <v>0</v>
      </c>
      <c r="K565" s="255">
        <f ca="1">+IFERROR(INDEX('Hoja de Trabajo para listado'!$A$155:$Z$1048576,MATCH($A565,'Hoja de Trabajo para listado'!$A$155:$A$1048576,0),MATCH((CUADRO!K$5&amp;$E565),'Hoja de Trabajo para listado'!$A$151:$Z$151,0)),0)+IFERROR(INDEX('Hoja de Trabajo para listado'!$AB$155:$BA$1048576,MATCH($A565,'Hoja de Trabajo para listado'!$AB$155:$AB$1048576,0),MATCH((CUADRO!K$5&amp;$E565),'Hoja de Trabajo para listado'!$AB$151:$BA$151,0)),0)+IFERROR(INDEX('Hoja de Trabajo para listado'!$BC$155:$CB$1048576,MATCH($A565,'Hoja de Trabajo para listado'!$BC$155:$BC$1048576,0),MATCH((CUADRO!K$5&amp;$E565),'Hoja de Trabajo para listado'!$BC$151:$CB$151,0)),0)+IFERROR(INDEX('Hoja de Trabajo para listado'!$DE$153:$DG$274,MATCH($A565,'Hoja de Trabajo para listado'!$DE$153:$DE$1048576,0),MATCH((CUADRO!K$5&amp;$E565),'Hoja de Trabajo para listado'!$DE$151:$DG$151,0)),0)+IFERROR(INDEX('Hoja de Trabajo para listado'!$CD$155:$DC$1048576,MATCH($A565,'Hoja de Trabajo para listado'!$CD$155:$CD$1048576,0),MATCH((CUADRO!K$5&amp;$E565),'Hoja de Trabajo para listado'!$CD$151:$DC$151,0)),0)</f>
        <v>0</v>
      </c>
      <c r="L565" s="255">
        <f ca="1">+IFERROR(INDEX('Hoja de Trabajo para listado'!$A$155:$Z$1048576,MATCH($A565,'Hoja de Trabajo para listado'!$A$155:$A$1048576,0),MATCH((CUADRO!L$5&amp;$E565),'Hoja de Trabajo para listado'!$A$151:$Z$151,0)),0)+IFERROR(INDEX('Hoja de Trabajo para listado'!$AB$155:$BA$1048576,MATCH($A565,'Hoja de Trabajo para listado'!$AB$155:$AB$1048576,0),MATCH((CUADRO!L$5&amp;$E565),'Hoja de Trabajo para listado'!$AB$151:$BA$151,0)),0)+IFERROR(INDEX('Hoja de Trabajo para listado'!$BC$155:$CB$1048576,MATCH($A565,'Hoja de Trabajo para listado'!$BC$155:$BC$1048576,0),MATCH((CUADRO!L$5&amp;$E565),'Hoja de Trabajo para listado'!$BC$151:$CB$151,0)),0)+IFERROR(INDEX('Hoja de Trabajo para listado'!$DE$153:$DG$274,MATCH($A565,'Hoja de Trabajo para listado'!$DE$153:$DE$1048576,0),MATCH((CUADRO!L$5&amp;$E565),'Hoja de Trabajo para listado'!$DE$151:$DG$151,0)),0)+IFERROR(INDEX('Hoja de Trabajo para listado'!$CD$155:$DC$1048576,MATCH($A565,'Hoja de Trabajo para listado'!$CD$155:$CD$1048576,0),MATCH((CUADRO!L$5&amp;$E565),'Hoja de Trabajo para listado'!$CD$151:$DC$151,0)),0)</f>
        <v>0</v>
      </c>
      <c r="M565" s="255">
        <f ca="1">+IFERROR(INDEX('Hoja de Trabajo para listado'!$A$155:$Z$1048576,MATCH($A565,'Hoja de Trabajo para listado'!$A$155:$A$1048576,0),MATCH((CUADRO!M$5&amp;$E565),'Hoja de Trabajo para listado'!$A$151:$Z$151,0)),0)+IFERROR(INDEX('Hoja de Trabajo para listado'!$AB$155:$BA$1048576,MATCH($A565,'Hoja de Trabajo para listado'!$AB$155:$AB$1048576,0),MATCH((CUADRO!M$5&amp;$E565),'Hoja de Trabajo para listado'!$AB$151:$BA$151,0)),0)+IFERROR(INDEX('Hoja de Trabajo para listado'!$BC$155:$CB$1048576,MATCH($A565,'Hoja de Trabajo para listado'!$BC$155:$BC$1048576,0),MATCH((CUADRO!M$5&amp;$E565),'Hoja de Trabajo para listado'!$BC$151:$CB$151,0)),0)+IFERROR(INDEX('Hoja de Trabajo para listado'!$DE$153:$DG$274,MATCH($A565,'Hoja de Trabajo para listado'!$DE$153:$DE$1048576,0),MATCH((CUADRO!M$5&amp;$E565),'Hoja de Trabajo para listado'!$DE$151:$DG$151,0)),0)+IFERROR(INDEX('Hoja de Trabajo para listado'!$CD$155:$DC$1048576,MATCH($A565,'Hoja de Trabajo para listado'!$CD$155:$CD$1048576,0),MATCH((CUADRO!M$5&amp;$E565),'Hoja de Trabajo para listado'!$CD$151:$DC$151,0)),0)</f>
        <v>0</v>
      </c>
      <c r="N565" s="255">
        <f ca="1">+IFERROR(INDEX('Hoja de Trabajo para listado'!$A$155:$Z$1048576,MATCH($A565,'Hoja de Trabajo para listado'!$A$155:$A$1048576,0),MATCH((CUADRO!N$5&amp;$E565),'Hoja de Trabajo para listado'!$A$151:$Z$151,0)),0)+IFERROR(INDEX('Hoja de Trabajo para listado'!$AB$155:$BA$1048576,MATCH($A565,'Hoja de Trabajo para listado'!$AB$155:$AB$1048576,0),MATCH((CUADRO!N$5&amp;$E565),'Hoja de Trabajo para listado'!$AB$151:$BA$151,0)),0)+IFERROR(INDEX('Hoja de Trabajo para listado'!$BC$155:$CB$1048576,MATCH($A565,'Hoja de Trabajo para listado'!$BC$155:$BC$1048576,0),MATCH((CUADRO!N$5&amp;$E565),'Hoja de Trabajo para listado'!$BC$151:$CB$151,0)),0)+IFERROR(INDEX('Hoja de Trabajo para listado'!$DE$153:$DG$274,MATCH($A565,'Hoja de Trabajo para listado'!$DE$153:$DE$1048576,0),MATCH((CUADRO!N$5&amp;$E565),'Hoja de Trabajo para listado'!$DE$151:$DG$151,0)),0)+IFERROR(INDEX('Hoja de Trabajo para listado'!$CD$155:$DC$1048576,MATCH($A565,'Hoja de Trabajo para listado'!$CD$155:$CD$1048576,0),MATCH((CUADRO!N$5&amp;$E565),'Hoja de Trabajo para listado'!$CD$151:$DC$151,0)),0)</f>
        <v>0</v>
      </c>
      <c r="O565" s="255">
        <f ca="1">+IFERROR(INDEX('Hoja de Trabajo para listado'!$A$155:$Z$1048576,MATCH($A565,'Hoja de Trabajo para listado'!$A$155:$A$1048576,0),MATCH((CUADRO!O$5&amp;$E565),'Hoja de Trabajo para listado'!$A$151:$Z$151,0)),0)+IFERROR(INDEX('Hoja de Trabajo para listado'!$AB$155:$BA$1048576,MATCH($A565,'Hoja de Trabajo para listado'!$AB$155:$AB$1048576,0),MATCH((CUADRO!O$5&amp;$E565),'Hoja de Trabajo para listado'!$AB$151:$BA$151,0)),0)+IFERROR(INDEX('Hoja de Trabajo para listado'!$BC$155:$CB$1048576,MATCH($A565,'Hoja de Trabajo para listado'!$BC$155:$BC$1048576,0),MATCH((CUADRO!O$5&amp;$E565),'Hoja de Trabajo para listado'!$BC$151:$CB$151,0)),0)+IFERROR(INDEX('Hoja de Trabajo para listado'!$DE$153:$DG$274,MATCH($A565,'Hoja de Trabajo para listado'!$DE$153:$DE$1048576,0),MATCH((CUADRO!O$5&amp;$E565),'Hoja de Trabajo para listado'!$DE$151:$DG$151,0)),0)+IFERROR(INDEX('Hoja de Trabajo para listado'!$CD$155:$DC$1048576,MATCH($A565,'Hoja de Trabajo para listado'!$CD$155:$CD$1048576,0),MATCH((CUADRO!O$5&amp;$E565),'Hoja de Trabajo para listado'!$CD$151:$DC$151,0)),0)</f>
        <v>0</v>
      </c>
      <c r="P565" s="255">
        <f ca="1">+IFERROR(INDEX('Hoja de Trabajo para listado'!$A$155:$Z$1048576,MATCH($A565,'Hoja de Trabajo para listado'!$A$155:$A$1048576,0),MATCH((CUADRO!P$5&amp;$E565),'Hoja de Trabajo para listado'!$A$151:$Z$151,0)),0)+IFERROR(INDEX('Hoja de Trabajo para listado'!$AB$155:$BA$1048576,MATCH($A565,'Hoja de Trabajo para listado'!$AB$155:$AB$1048576,0),MATCH((CUADRO!P$5&amp;$E565),'Hoja de Trabajo para listado'!$AB$151:$BA$151,0)),0)+IFERROR(INDEX('Hoja de Trabajo para listado'!$BC$155:$CB$1048576,MATCH($A565,'Hoja de Trabajo para listado'!$BC$155:$BC$1048576,0),MATCH((CUADRO!P$5&amp;$E565),'Hoja de Trabajo para listado'!$BC$151:$CB$151,0)),0)+IFERROR(INDEX('Hoja de Trabajo para listado'!$DE$153:$DG$274,MATCH($A565,'Hoja de Trabajo para listado'!$DE$153:$DE$1048576,0),MATCH((CUADRO!P$5&amp;$E565),'Hoja de Trabajo para listado'!$DE$151:$DG$151,0)),0)+IFERROR(INDEX('Hoja de Trabajo para listado'!$CD$155:$DC$1048576,MATCH($A565,'Hoja de Trabajo para listado'!$CD$155:$CD$1048576,0),MATCH((CUADRO!P$5&amp;$E565),'Hoja de Trabajo para listado'!$CD$151:$DC$151,0)),0)</f>
        <v>0</v>
      </c>
      <c r="Q565" s="255">
        <f ca="1">+IFERROR(INDEX('Hoja de Trabajo para listado'!$A$155:$Z$1048576,MATCH($A565,'Hoja de Trabajo para listado'!$A$155:$A$1048576,0),MATCH((CUADRO!Q$5&amp;$E565),'Hoja de Trabajo para listado'!$A$151:$Z$151,0)),0)+IFERROR(INDEX('Hoja de Trabajo para listado'!$AB$155:$BA$1048576,MATCH($A565,'Hoja de Trabajo para listado'!$AB$155:$AB$1048576,0),MATCH((CUADRO!Q$5&amp;$E565),'Hoja de Trabajo para listado'!$AB$151:$BA$151,0)),0)+IFERROR(INDEX('Hoja de Trabajo para listado'!$BC$155:$CB$1048576,MATCH($A565,'Hoja de Trabajo para listado'!$BC$155:$BC$1048576,0),MATCH((CUADRO!Q$5&amp;$E565),'Hoja de Trabajo para listado'!$BC$151:$CB$151,0)),0)+IFERROR(INDEX('Hoja de Trabajo para listado'!$DE$153:$DG$274,MATCH($A565,'Hoja de Trabajo para listado'!$DE$153:$DE$1048576,0),MATCH((CUADRO!Q$5&amp;$E565),'Hoja de Trabajo para listado'!$DE$151:$DG$151,0)),0)+IFERROR(INDEX('Hoja de Trabajo para listado'!$CD$155:$DC$1048576,MATCH($A565,'Hoja de Trabajo para listado'!$CD$155:$CD$1048576,0),MATCH((CUADRO!Q$5&amp;$E565),'Hoja de Trabajo para listado'!$CD$151:$DC$151,0)),0)</f>
        <v>0</v>
      </c>
      <c r="R565" s="255">
        <f t="shared" ca="1" si="18"/>
        <v>0</v>
      </c>
      <c r="S565" s="262">
        <f ca="1">+R564+R565</f>
        <v>0</v>
      </c>
      <c r="T565" s="255">
        <f ca="1">+S565</f>
        <v>0</v>
      </c>
      <c r="U565" s="254">
        <f t="shared" si="19"/>
        <v>2</v>
      </c>
      <c r="V565" s="362" t="str">
        <f>+VLOOKUP(A565,bd_lista!$A$3:$E$590,5,FALSE)</f>
        <v>Gobiernos Autonomos Municipales</v>
      </c>
      <c r="W565" s="362"/>
      <c r="X565" s="254">
        <f>+VLOOKUP(A565,[2]Sheet1!$A$13:$D$744,4,FALSE)</f>
        <v>0</v>
      </c>
      <c r="Y565" s="254" t="e">
        <f>+VLOOKUP(X565,bd_lista!$A$3:$C$590,3,FALSE)</f>
        <v>#N/A</v>
      </c>
      <c r="Z565" s="314"/>
      <c r="AA565" s="315"/>
    </row>
    <row r="566" spans="1:27" customFormat="1" ht="27" hidden="1" customHeight="1">
      <c r="A566" s="32">
        <v>1260</v>
      </c>
      <c r="B566" s="306">
        <f>+A566</f>
        <v>1260</v>
      </c>
      <c r="C566" s="259" t="str">
        <f>+VLOOKUP(A566,bd_lista!$A$3:$C$590,3,FALSE)</f>
        <v>Gobierno Autónomo Municipal de La Asunta</v>
      </c>
      <c r="D566" s="361" t="str">
        <f>+C566</f>
        <v>Gobierno Autónomo Municipal de La Asunta</v>
      </c>
      <c r="E566" s="254" t="s">
        <v>1313</v>
      </c>
      <c r="F566" s="255">
        <f ca="1">+IFERROR(INDEX('Hoja de Trabajo para listado'!$A$155:$Z$1048576,MATCH($A566,'Hoja de Trabajo para listado'!$A$155:$A$1048576,0),MATCH((CUADRO!F$5&amp;$E566),'Hoja de Trabajo para listado'!$A$151:$Z$151,0)),0)+IFERROR(INDEX('Hoja de Trabajo para listado'!$AB$155:$BA$1048576,MATCH($A566,'Hoja de Trabajo para listado'!$AB$155:$AB$1048576,0),MATCH((CUADRO!F$5&amp;$E566),'Hoja de Trabajo para listado'!$AB$151:$BA$151,0)),0)+IFERROR(INDEX('Hoja de Trabajo para listado'!$BC$155:$CB$1048576,MATCH($A566,'Hoja de Trabajo para listado'!$BC$155:$BC$1048576,0),MATCH((CUADRO!F$5&amp;$E566),'Hoja de Trabajo para listado'!$BC$151:$CB$151,0)),0)+IFERROR(INDEX('Hoja de Trabajo para listado'!$DE$153:$DG$274,MATCH($A566,'Hoja de Trabajo para listado'!$DE$153:$DE$1048576,0),MATCH((CUADRO!F$5&amp;$E566),'Hoja de Trabajo para listado'!$DE$151:$DG$151,0)),0)+IFERROR(INDEX('Hoja de Trabajo para listado'!$CD$155:$DC$1048576,MATCH($A566,'Hoja de Trabajo para listado'!$CD$155:$CD$1048576,0),MATCH((CUADRO!F$5&amp;$E566),'Hoja de Trabajo para listado'!$CD$151:$DC$151,0)),0)</f>
        <v>0</v>
      </c>
      <c r="G566" s="255">
        <f ca="1">+IFERROR(INDEX('Hoja de Trabajo para listado'!$A$155:$Z$1048576,MATCH($A566,'Hoja de Trabajo para listado'!$A$155:$A$1048576,0),MATCH((CUADRO!G$5&amp;$E566),'Hoja de Trabajo para listado'!$A$151:$Z$151,0)),0)+IFERROR(INDEX('Hoja de Trabajo para listado'!$AB$155:$BA$1048576,MATCH($A566,'Hoja de Trabajo para listado'!$AB$155:$AB$1048576,0),MATCH((CUADRO!G$5&amp;$E566),'Hoja de Trabajo para listado'!$AB$151:$BA$151,0)),0)+IFERROR(INDEX('Hoja de Trabajo para listado'!$BC$155:$CB$1048576,MATCH($A566,'Hoja de Trabajo para listado'!$BC$155:$BC$1048576,0),MATCH((CUADRO!G$5&amp;$E566),'Hoja de Trabajo para listado'!$BC$151:$CB$151,0)),0)+IFERROR(INDEX('Hoja de Trabajo para listado'!$DE$153:$DG$274,MATCH($A566,'Hoja de Trabajo para listado'!$DE$153:$DE$1048576,0),MATCH((CUADRO!G$5&amp;$E566),'Hoja de Trabajo para listado'!$DE$151:$DG$151,0)),0)+IFERROR(INDEX('Hoja de Trabajo para listado'!$CD$155:$DC$1048576,MATCH($A566,'Hoja de Trabajo para listado'!$CD$155:$CD$1048576,0),MATCH((CUADRO!G$5&amp;$E566),'Hoja de Trabajo para listado'!$CD$151:$DC$151,0)),0)</f>
        <v>0</v>
      </c>
      <c r="H566" s="255">
        <f ca="1">+IFERROR(INDEX('Hoja de Trabajo para listado'!$A$155:$Z$1048576,MATCH($A566,'Hoja de Trabajo para listado'!$A$155:$A$1048576,0),MATCH((CUADRO!H$5&amp;$E566),'Hoja de Trabajo para listado'!$A$151:$Z$151,0)),0)+IFERROR(INDEX('Hoja de Trabajo para listado'!$AB$155:$BA$1048576,MATCH($A566,'Hoja de Trabajo para listado'!$AB$155:$AB$1048576,0),MATCH((CUADRO!H$5&amp;$E566),'Hoja de Trabajo para listado'!$AB$151:$BA$151,0)),0)+IFERROR(INDEX('Hoja de Trabajo para listado'!$BC$155:$CB$1048576,MATCH($A566,'Hoja de Trabajo para listado'!$BC$155:$BC$1048576,0),MATCH((CUADRO!H$5&amp;$E566),'Hoja de Trabajo para listado'!$BC$151:$CB$151,0)),0)+IFERROR(INDEX('Hoja de Trabajo para listado'!$DE$153:$DG$274,MATCH($A566,'Hoja de Trabajo para listado'!$DE$153:$DE$1048576,0),MATCH((CUADRO!H$5&amp;$E566),'Hoja de Trabajo para listado'!$DE$151:$DG$151,0)),0)+IFERROR(INDEX('Hoja de Trabajo para listado'!$CD$155:$DC$1048576,MATCH($A566,'Hoja de Trabajo para listado'!$CD$155:$CD$1048576,0),MATCH((CUADRO!H$5&amp;$E566),'Hoja de Trabajo para listado'!$CD$151:$DC$151,0)),0)</f>
        <v>0</v>
      </c>
      <c r="I566" s="255">
        <f ca="1">+IFERROR(INDEX('Hoja de Trabajo para listado'!$A$155:$Z$1048576,MATCH($A566,'Hoja de Trabajo para listado'!$A$155:$A$1048576,0),MATCH((CUADRO!I$5&amp;$E566),'Hoja de Trabajo para listado'!$A$151:$Z$151,0)),0)+IFERROR(INDEX('Hoja de Trabajo para listado'!$AB$155:$BA$1048576,MATCH($A566,'Hoja de Trabajo para listado'!$AB$155:$AB$1048576,0),MATCH((CUADRO!I$5&amp;$E566),'Hoja de Trabajo para listado'!$AB$151:$BA$151,0)),0)+IFERROR(INDEX('Hoja de Trabajo para listado'!$BC$155:$CB$1048576,MATCH($A566,'Hoja de Trabajo para listado'!$BC$155:$BC$1048576,0),MATCH((CUADRO!I$5&amp;$E566),'Hoja de Trabajo para listado'!$BC$151:$CB$151,0)),0)+IFERROR(INDEX('Hoja de Trabajo para listado'!$DE$153:$DG$274,MATCH($A566,'Hoja de Trabajo para listado'!$DE$153:$DE$1048576,0),MATCH((CUADRO!I$5&amp;$E566),'Hoja de Trabajo para listado'!$DE$151:$DG$151,0)),0)+IFERROR(INDEX('Hoja de Trabajo para listado'!$CD$155:$DC$1048576,MATCH($A566,'Hoja de Trabajo para listado'!$CD$155:$CD$1048576,0),MATCH((CUADRO!I$5&amp;$E566),'Hoja de Trabajo para listado'!$CD$151:$DC$151,0)),0)</f>
        <v>0</v>
      </c>
      <c r="J566" s="255">
        <f ca="1">+IFERROR(INDEX('Hoja de Trabajo para listado'!$A$155:$Z$1048576,MATCH($A566,'Hoja de Trabajo para listado'!$A$155:$A$1048576,0),MATCH((CUADRO!J$5&amp;$E566),'Hoja de Trabajo para listado'!$A$151:$Z$151,0)),0)+IFERROR(INDEX('Hoja de Trabajo para listado'!$AB$155:$BA$1048576,MATCH($A566,'Hoja de Trabajo para listado'!$AB$155:$AB$1048576,0),MATCH((CUADRO!J$5&amp;$E566),'Hoja de Trabajo para listado'!$AB$151:$BA$151,0)),0)+IFERROR(INDEX('Hoja de Trabajo para listado'!$BC$155:$CB$1048576,MATCH($A566,'Hoja de Trabajo para listado'!$BC$155:$BC$1048576,0),MATCH((CUADRO!J$5&amp;$E566),'Hoja de Trabajo para listado'!$BC$151:$CB$151,0)),0)+IFERROR(INDEX('Hoja de Trabajo para listado'!$DE$153:$DG$274,MATCH($A566,'Hoja de Trabajo para listado'!$DE$153:$DE$1048576,0),MATCH((CUADRO!J$5&amp;$E566),'Hoja de Trabajo para listado'!$DE$151:$DG$151,0)),0)+IFERROR(INDEX('Hoja de Trabajo para listado'!$CD$155:$DC$1048576,MATCH($A566,'Hoja de Trabajo para listado'!$CD$155:$CD$1048576,0),MATCH((CUADRO!J$5&amp;$E566),'Hoja de Trabajo para listado'!$CD$151:$DC$151,0)),0)</f>
        <v>0</v>
      </c>
      <c r="K566" s="255">
        <f ca="1">+IFERROR(INDEX('Hoja de Trabajo para listado'!$A$155:$Z$1048576,MATCH($A566,'Hoja de Trabajo para listado'!$A$155:$A$1048576,0),MATCH((CUADRO!K$5&amp;$E566),'Hoja de Trabajo para listado'!$A$151:$Z$151,0)),0)+IFERROR(INDEX('Hoja de Trabajo para listado'!$AB$155:$BA$1048576,MATCH($A566,'Hoja de Trabajo para listado'!$AB$155:$AB$1048576,0),MATCH((CUADRO!K$5&amp;$E566),'Hoja de Trabajo para listado'!$AB$151:$BA$151,0)),0)+IFERROR(INDEX('Hoja de Trabajo para listado'!$BC$155:$CB$1048576,MATCH($A566,'Hoja de Trabajo para listado'!$BC$155:$BC$1048576,0),MATCH((CUADRO!K$5&amp;$E566),'Hoja de Trabajo para listado'!$BC$151:$CB$151,0)),0)+IFERROR(INDEX('Hoja de Trabajo para listado'!$DE$153:$DG$274,MATCH($A566,'Hoja de Trabajo para listado'!$DE$153:$DE$1048576,0),MATCH((CUADRO!K$5&amp;$E566),'Hoja de Trabajo para listado'!$DE$151:$DG$151,0)),0)+IFERROR(INDEX('Hoja de Trabajo para listado'!$CD$155:$DC$1048576,MATCH($A566,'Hoja de Trabajo para listado'!$CD$155:$CD$1048576,0),MATCH((CUADRO!K$5&amp;$E566),'Hoja de Trabajo para listado'!$CD$151:$DC$151,0)),0)</f>
        <v>0</v>
      </c>
      <c r="L566" s="255">
        <f ca="1">+IFERROR(INDEX('Hoja de Trabajo para listado'!$A$155:$Z$1048576,MATCH($A566,'Hoja de Trabajo para listado'!$A$155:$A$1048576,0),MATCH((CUADRO!L$5&amp;$E566),'Hoja de Trabajo para listado'!$A$151:$Z$151,0)),0)+IFERROR(INDEX('Hoja de Trabajo para listado'!$AB$155:$BA$1048576,MATCH($A566,'Hoja de Trabajo para listado'!$AB$155:$AB$1048576,0),MATCH((CUADRO!L$5&amp;$E566),'Hoja de Trabajo para listado'!$AB$151:$BA$151,0)),0)+IFERROR(INDEX('Hoja de Trabajo para listado'!$BC$155:$CB$1048576,MATCH($A566,'Hoja de Trabajo para listado'!$BC$155:$BC$1048576,0),MATCH((CUADRO!L$5&amp;$E566),'Hoja de Trabajo para listado'!$BC$151:$CB$151,0)),0)+IFERROR(INDEX('Hoja de Trabajo para listado'!$DE$153:$DG$274,MATCH($A566,'Hoja de Trabajo para listado'!$DE$153:$DE$1048576,0),MATCH((CUADRO!L$5&amp;$E566),'Hoja de Trabajo para listado'!$DE$151:$DG$151,0)),0)+IFERROR(INDEX('Hoja de Trabajo para listado'!$CD$155:$DC$1048576,MATCH($A566,'Hoja de Trabajo para listado'!$CD$155:$CD$1048576,0),MATCH((CUADRO!L$5&amp;$E566),'Hoja de Trabajo para listado'!$CD$151:$DC$151,0)),0)</f>
        <v>0</v>
      </c>
      <c r="M566" s="255">
        <f ca="1">+IFERROR(INDEX('Hoja de Trabajo para listado'!$A$155:$Z$1048576,MATCH($A566,'Hoja de Trabajo para listado'!$A$155:$A$1048576,0),MATCH((CUADRO!M$5&amp;$E566),'Hoja de Trabajo para listado'!$A$151:$Z$151,0)),0)+IFERROR(INDEX('Hoja de Trabajo para listado'!$AB$155:$BA$1048576,MATCH($A566,'Hoja de Trabajo para listado'!$AB$155:$AB$1048576,0),MATCH((CUADRO!M$5&amp;$E566),'Hoja de Trabajo para listado'!$AB$151:$BA$151,0)),0)+IFERROR(INDEX('Hoja de Trabajo para listado'!$BC$155:$CB$1048576,MATCH($A566,'Hoja de Trabajo para listado'!$BC$155:$BC$1048576,0),MATCH((CUADRO!M$5&amp;$E566),'Hoja de Trabajo para listado'!$BC$151:$CB$151,0)),0)+IFERROR(INDEX('Hoja de Trabajo para listado'!$DE$153:$DG$274,MATCH($A566,'Hoja de Trabajo para listado'!$DE$153:$DE$1048576,0),MATCH((CUADRO!M$5&amp;$E566),'Hoja de Trabajo para listado'!$DE$151:$DG$151,0)),0)+IFERROR(INDEX('Hoja de Trabajo para listado'!$CD$155:$DC$1048576,MATCH($A566,'Hoja de Trabajo para listado'!$CD$155:$CD$1048576,0),MATCH((CUADRO!M$5&amp;$E566),'Hoja de Trabajo para listado'!$CD$151:$DC$151,0)),0)</f>
        <v>0</v>
      </c>
      <c r="N566" s="255">
        <f ca="1">+IFERROR(INDEX('Hoja de Trabajo para listado'!$A$155:$Z$1048576,MATCH($A566,'Hoja de Trabajo para listado'!$A$155:$A$1048576,0),MATCH((CUADRO!N$5&amp;$E566),'Hoja de Trabajo para listado'!$A$151:$Z$151,0)),0)+IFERROR(INDEX('Hoja de Trabajo para listado'!$AB$155:$BA$1048576,MATCH($A566,'Hoja de Trabajo para listado'!$AB$155:$AB$1048576,0),MATCH((CUADRO!N$5&amp;$E566),'Hoja de Trabajo para listado'!$AB$151:$BA$151,0)),0)+IFERROR(INDEX('Hoja de Trabajo para listado'!$BC$155:$CB$1048576,MATCH($A566,'Hoja de Trabajo para listado'!$BC$155:$BC$1048576,0),MATCH((CUADRO!N$5&amp;$E566),'Hoja de Trabajo para listado'!$BC$151:$CB$151,0)),0)+IFERROR(INDEX('Hoja de Trabajo para listado'!$DE$153:$DG$274,MATCH($A566,'Hoja de Trabajo para listado'!$DE$153:$DE$1048576,0),MATCH((CUADRO!N$5&amp;$E566),'Hoja de Trabajo para listado'!$DE$151:$DG$151,0)),0)+IFERROR(INDEX('Hoja de Trabajo para listado'!$CD$155:$DC$1048576,MATCH($A566,'Hoja de Trabajo para listado'!$CD$155:$CD$1048576,0),MATCH((CUADRO!N$5&amp;$E566),'Hoja de Trabajo para listado'!$CD$151:$DC$151,0)),0)</f>
        <v>0</v>
      </c>
      <c r="O566" s="255">
        <f ca="1">+IFERROR(INDEX('Hoja de Trabajo para listado'!$A$155:$Z$1048576,MATCH($A566,'Hoja de Trabajo para listado'!$A$155:$A$1048576,0),MATCH((CUADRO!O$5&amp;$E566),'Hoja de Trabajo para listado'!$A$151:$Z$151,0)),0)+IFERROR(INDEX('Hoja de Trabajo para listado'!$AB$155:$BA$1048576,MATCH($A566,'Hoja de Trabajo para listado'!$AB$155:$AB$1048576,0),MATCH((CUADRO!O$5&amp;$E566),'Hoja de Trabajo para listado'!$AB$151:$BA$151,0)),0)+IFERROR(INDEX('Hoja de Trabajo para listado'!$BC$155:$CB$1048576,MATCH($A566,'Hoja de Trabajo para listado'!$BC$155:$BC$1048576,0),MATCH((CUADRO!O$5&amp;$E566),'Hoja de Trabajo para listado'!$BC$151:$CB$151,0)),0)+IFERROR(INDEX('Hoja de Trabajo para listado'!$DE$153:$DG$274,MATCH($A566,'Hoja de Trabajo para listado'!$DE$153:$DE$1048576,0),MATCH((CUADRO!O$5&amp;$E566),'Hoja de Trabajo para listado'!$DE$151:$DG$151,0)),0)+IFERROR(INDEX('Hoja de Trabajo para listado'!$CD$155:$DC$1048576,MATCH($A566,'Hoja de Trabajo para listado'!$CD$155:$CD$1048576,0),MATCH((CUADRO!O$5&amp;$E566),'Hoja de Trabajo para listado'!$CD$151:$DC$151,0)),0)</f>
        <v>0</v>
      </c>
      <c r="P566" s="255">
        <f ca="1">+IFERROR(INDEX('Hoja de Trabajo para listado'!$A$155:$Z$1048576,MATCH($A566,'Hoja de Trabajo para listado'!$A$155:$A$1048576,0),MATCH((CUADRO!P$5&amp;$E566),'Hoja de Trabajo para listado'!$A$151:$Z$151,0)),0)+IFERROR(INDEX('Hoja de Trabajo para listado'!$AB$155:$BA$1048576,MATCH($A566,'Hoja de Trabajo para listado'!$AB$155:$AB$1048576,0),MATCH((CUADRO!P$5&amp;$E566),'Hoja de Trabajo para listado'!$AB$151:$BA$151,0)),0)+IFERROR(INDEX('Hoja de Trabajo para listado'!$BC$155:$CB$1048576,MATCH($A566,'Hoja de Trabajo para listado'!$BC$155:$BC$1048576,0),MATCH((CUADRO!P$5&amp;$E566),'Hoja de Trabajo para listado'!$BC$151:$CB$151,0)),0)+IFERROR(INDEX('Hoja de Trabajo para listado'!$DE$153:$DG$274,MATCH($A566,'Hoja de Trabajo para listado'!$DE$153:$DE$1048576,0),MATCH((CUADRO!P$5&amp;$E566),'Hoja de Trabajo para listado'!$DE$151:$DG$151,0)),0)+IFERROR(INDEX('Hoja de Trabajo para listado'!$CD$155:$DC$1048576,MATCH($A566,'Hoja de Trabajo para listado'!$CD$155:$CD$1048576,0),MATCH((CUADRO!P$5&amp;$E566),'Hoja de Trabajo para listado'!$CD$151:$DC$151,0)),0)</f>
        <v>0</v>
      </c>
      <c r="Q566" s="255">
        <f ca="1">+IFERROR(INDEX('Hoja de Trabajo para listado'!$A$155:$Z$1048576,MATCH($A566,'Hoja de Trabajo para listado'!$A$155:$A$1048576,0),MATCH((CUADRO!Q$5&amp;$E566),'Hoja de Trabajo para listado'!$A$151:$Z$151,0)),0)+IFERROR(INDEX('Hoja de Trabajo para listado'!$AB$155:$BA$1048576,MATCH($A566,'Hoja de Trabajo para listado'!$AB$155:$AB$1048576,0),MATCH((CUADRO!Q$5&amp;$E566),'Hoja de Trabajo para listado'!$AB$151:$BA$151,0)),0)+IFERROR(INDEX('Hoja de Trabajo para listado'!$BC$155:$CB$1048576,MATCH($A566,'Hoja de Trabajo para listado'!$BC$155:$BC$1048576,0),MATCH((CUADRO!Q$5&amp;$E566),'Hoja de Trabajo para listado'!$BC$151:$CB$151,0)),0)+IFERROR(INDEX('Hoja de Trabajo para listado'!$DE$153:$DG$274,MATCH($A566,'Hoja de Trabajo para listado'!$DE$153:$DE$1048576,0),MATCH((CUADRO!Q$5&amp;$E566),'Hoja de Trabajo para listado'!$DE$151:$DG$151,0)),0)+IFERROR(INDEX('Hoja de Trabajo para listado'!$CD$155:$DC$1048576,MATCH($A566,'Hoja de Trabajo para listado'!$CD$155:$CD$1048576,0),MATCH((CUADRO!Q$5&amp;$E566),'Hoja de Trabajo para listado'!$CD$151:$DC$151,0)),0)</f>
        <v>0</v>
      </c>
      <c r="R566" s="255">
        <f t="shared" ca="1" si="18"/>
        <v>0</v>
      </c>
      <c r="S566" s="262"/>
      <c r="T566" s="255">
        <f ca="1">+T567</f>
        <v>21851.22</v>
      </c>
      <c r="U566" s="254">
        <f t="shared" si="19"/>
        <v>1</v>
      </c>
      <c r="V566" s="362" t="str">
        <f>+VLOOKUP(A566,bd_lista!$A$3:$E$590,5,FALSE)</f>
        <v>Gobiernos Autonomos Municipales</v>
      </c>
      <c r="W566" s="361" t="str">
        <f>+V566</f>
        <v>Gobiernos Autonomos Municipales</v>
      </c>
      <c r="X566" s="254">
        <f>+VLOOKUP(A566,[2]Sheet1!$A$13:$D$744,4,FALSE)</f>
        <v>0</v>
      </c>
      <c r="Y566" s="254" t="e">
        <f>+VLOOKUP(X566,bd_lista!$A$3:$C$590,3,FALSE)</f>
        <v>#N/A</v>
      </c>
      <c r="Z566" s="316">
        <f>+X566</f>
        <v>0</v>
      </c>
      <c r="AA566" s="317" t="e">
        <f>+Y566</f>
        <v>#N/A</v>
      </c>
    </row>
    <row r="567" spans="1:27" customFormat="1" ht="27" hidden="1" customHeight="1">
      <c r="A567" s="32">
        <v>1260</v>
      </c>
      <c r="B567" s="307"/>
      <c r="C567" s="259" t="str">
        <f>+VLOOKUP(A567,bd_lista!$A$3:$C$590,3,FALSE)</f>
        <v>Gobierno Autónomo Municipal de La Asunta</v>
      </c>
      <c r="D567" s="362"/>
      <c r="E567" s="256" t="s">
        <v>1314</v>
      </c>
      <c r="F567" s="255">
        <f ca="1">+IFERROR(INDEX('Hoja de Trabajo para listado'!$A$155:$Z$1048576,MATCH($A567,'Hoja de Trabajo para listado'!$A$155:$A$1048576,0),MATCH((CUADRO!F$5&amp;$E567),'Hoja de Trabajo para listado'!$A$151:$Z$151,0)),0)+IFERROR(INDEX('Hoja de Trabajo para listado'!$AB$155:$BA$1048576,MATCH($A567,'Hoja de Trabajo para listado'!$AB$155:$AB$1048576,0),MATCH((CUADRO!F$5&amp;$E567),'Hoja de Trabajo para listado'!$AB$151:$BA$151,0)),0)+IFERROR(INDEX('Hoja de Trabajo para listado'!$BC$155:$CB$1048576,MATCH($A567,'Hoja de Trabajo para listado'!$BC$155:$BC$1048576,0),MATCH((CUADRO!F$5&amp;$E567),'Hoja de Trabajo para listado'!$BC$151:$CB$151,0)),0)+IFERROR(INDEX('Hoja de Trabajo para listado'!$DE$153:$DG$274,MATCH($A567,'Hoja de Trabajo para listado'!$DE$153:$DE$1048576,0),MATCH((CUADRO!F$5&amp;$E567),'Hoja de Trabajo para listado'!$DE$151:$DG$151,0)),0)+IFERROR(INDEX('Hoja de Trabajo para listado'!$CD$155:$DC$1048576,MATCH($A567,'Hoja de Trabajo para listado'!$CD$155:$CD$1048576,0),MATCH((CUADRO!F$5&amp;$E567),'Hoja de Trabajo para listado'!$CD$151:$DC$151,0)),0)</f>
        <v>0</v>
      </c>
      <c r="G567" s="255">
        <f ca="1">+IFERROR(INDEX('Hoja de Trabajo para listado'!$A$155:$Z$1048576,MATCH($A567,'Hoja de Trabajo para listado'!$A$155:$A$1048576,0),MATCH((CUADRO!G$5&amp;$E567),'Hoja de Trabajo para listado'!$A$151:$Z$151,0)),0)+IFERROR(INDEX('Hoja de Trabajo para listado'!$AB$155:$BA$1048576,MATCH($A567,'Hoja de Trabajo para listado'!$AB$155:$AB$1048576,0),MATCH((CUADRO!G$5&amp;$E567),'Hoja de Trabajo para listado'!$AB$151:$BA$151,0)),0)+IFERROR(INDEX('Hoja de Trabajo para listado'!$BC$155:$CB$1048576,MATCH($A567,'Hoja de Trabajo para listado'!$BC$155:$BC$1048576,0),MATCH((CUADRO!G$5&amp;$E567),'Hoja de Trabajo para listado'!$BC$151:$CB$151,0)),0)+IFERROR(INDEX('Hoja de Trabajo para listado'!$DE$153:$DG$274,MATCH($A567,'Hoja de Trabajo para listado'!$DE$153:$DE$1048576,0),MATCH((CUADRO!G$5&amp;$E567),'Hoja de Trabajo para listado'!$DE$151:$DG$151,0)),0)+IFERROR(INDEX('Hoja de Trabajo para listado'!$CD$155:$DC$1048576,MATCH($A567,'Hoja de Trabajo para listado'!$CD$155:$CD$1048576,0),MATCH((CUADRO!G$5&amp;$E567),'Hoja de Trabajo para listado'!$CD$151:$DC$151,0)),0)</f>
        <v>0</v>
      </c>
      <c r="H567" s="255">
        <f ca="1">+IFERROR(INDEX('Hoja de Trabajo para listado'!$A$155:$Z$1048576,MATCH($A567,'Hoja de Trabajo para listado'!$A$155:$A$1048576,0),MATCH((CUADRO!H$5&amp;$E567),'Hoja de Trabajo para listado'!$A$151:$Z$151,0)),0)+IFERROR(INDEX('Hoja de Trabajo para listado'!$AB$155:$BA$1048576,MATCH($A567,'Hoja de Trabajo para listado'!$AB$155:$AB$1048576,0),MATCH((CUADRO!H$5&amp;$E567),'Hoja de Trabajo para listado'!$AB$151:$BA$151,0)),0)+IFERROR(INDEX('Hoja de Trabajo para listado'!$BC$155:$CB$1048576,MATCH($A567,'Hoja de Trabajo para listado'!$BC$155:$BC$1048576,0),MATCH((CUADRO!H$5&amp;$E567),'Hoja de Trabajo para listado'!$BC$151:$CB$151,0)),0)+IFERROR(INDEX('Hoja de Trabajo para listado'!$DE$153:$DG$274,MATCH($A567,'Hoja de Trabajo para listado'!$DE$153:$DE$1048576,0),MATCH((CUADRO!H$5&amp;$E567),'Hoja de Trabajo para listado'!$DE$151:$DG$151,0)),0)+IFERROR(INDEX('Hoja de Trabajo para listado'!$CD$155:$DC$1048576,MATCH($A567,'Hoja de Trabajo para listado'!$CD$155:$CD$1048576,0),MATCH((CUADRO!H$5&amp;$E567),'Hoja de Trabajo para listado'!$CD$151:$DC$151,0)),0)</f>
        <v>0</v>
      </c>
      <c r="I567" s="255">
        <f ca="1">+IFERROR(INDEX('Hoja de Trabajo para listado'!$A$155:$Z$1048576,MATCH($A567,'Hoja de Trabajo para listado'!$A$155:$A$1048576,0),MATCH((CUADRO!I$5&amp;$E567),'Hoja de Trabajo para listado'!$A$151:$Z$151,0)),0)+IFERROR(INDEX('Hoja de Trabajo para listado'!$AB$155:$BA$1048576,MATCH($A567,'Hoja de Trabajo para listado'!$AB$155:$AB$1048576,0),MATCH((CUADRO!I$5&amp;$E567),'Hoja de Trabajo para listado'!$AB$151:$BA$151,0)),0)+IFERROR(INDEX('Hoja de Trabajo para listado'!$BC$155:$CB$1048576,MATCH($A567,'Hoja de Trabajo para listado'!$BC$155:$BC$1048576,0),MATCH((CUADRO!I$5&amp;$E567),'Hoja de Trabajo para listado'!$BC$151:$CB$151,0)),0)+IFERROR(INDEX('Hoja de Trabajo para listado'!$DE$153:$DG$274,MATCH($A567,'Hoja de Trabajo para listado'!$DE$153:$DE$1048576,0),MATCH((CUADRO!I$5&amp;$E567),'Hoja de Trabajo para listado'!$DE$151:$DG$151,0)),0)+IFERROR(INDEX('Hoja de Trabajo para listado'!$CD$155:$DC$1048576,MATCH($A567,'Hoja de Trabajo para listado'!$CD$155:$CD$1048576,0),MATCH((CUADRO!I$5&amp;$E567),'Hoja de Trabajo para listado'!$CD$151:$DC$151,0)),0)</f>
        <v>0</v>
      </c>
      <c r="J567" s="255">
        <f ca="1">+IFERROR(INDEX('Hoja de Trabajo para listado'!$A$155:$Z$1048576,MATCH($A567,'Hoja de Trabajo para listado'!$A$155:$A$1048576,0),MATCH((CUADRO!J$5&amp;$E567),'Hoja de Trabajo para listado'!$A$151:$Z$151,0)),0)+IFERROR(INDEX('Hoja de Trabajo para listado'!$AB$155:$BA$1048576,MATCH($A567,'Hoja de Trabajo para listado'!$AB$155:$AB$1048576,0),MATCH((CUADRO!J$5&amp;$E567),'Hoja de Trabajo para listado'!$AB$151:$BA$151,0)),0)+IFERROR(INDEX('Hoja de Trabajo para listado'!$BC$155:$CB$1048576,MATCH($A567,'Hoja de Trabajo para listado'!$BC$155:$BC$1048576,0),MATCH((CUADRO!J$5&amp;$E567),'Hoja de Trabajo para listado'!$BC$151:$CB$151,0)),0)+IFERROR(INDEX('Hoja de Trabajo para listado'!$DE$153:$DG$274,MATCH($A567,'Hoja de Trabajo para listado'!$DE$153:$DE$1048576,0),MATCH((CUADRO!J$5&amp;$E567),'Hoja de Trabajo para listado'!$DE$151:$DG$151,0)),0)+IFERROR(INDEX('Hoja de Trabajo para listado'!$CD$155:$DC$1048576,MATCH($A567,'Hoja de Trabajo para listado'!$CD$155:$CD$1048576,0),MATCH((CUADRO!J$5&amp;$E567),'Hoja de Trabajo para listado'!$CD$151:$DC$151,0)),0)</f>
        <v>21851.22</v>
      </c>
      <c r="K567" s="255">
        <f ca="1">+IFERROR(INDEX('Hoja de Trabajo para listado'!$A$155:$Z$1048576,MATCH($A567,'Hoja de Trabajo para listado'!$A$155:$A$1048576,0),MATCH((CUADRO!K$5&amp;$E567),'Hoja de Trabajo para listado'!$A$151:$Z$151,0)),0)+IFERROR(INDEX('Hoja de Trabajo para listado'!$AB$155:$BA$1048576,MATCH($A567,'Hoja de Trabajo para listado'!$AB$155:$AB$1048576,0),MATCH((CUADRO!K$5&amp;$E567),'Hoja de Trabajo para listado'!$AB$151:$BA$151,0)),0)+IFERROR(INDEX('Hoja de Trabajo para listado'!$BC$155:$CB$1048576,MATCH($A567,'Hoja de Trabajo para listado'!$BC$155:$BC$1048576,0),MATCH((CUADRO!K$5&amp;$E567),'Hoja de Trabajo para listado'!$BC$151:$CB$151,0)),0)+IFERROR(INDEX('Hoja de Trabajo para listado'!$DE$153:$DG$274,MATCH($A567,'Hoja de Trabajo para listado'!$DE$153:$DE$1048576,0),MATCH((CUADRO!K$5&amp;$E567),'Hoja de Trabajo para listado'!$DE$151:$DG$151,0)),0)+IFERROR(INDEX('Hoja de Trabajo para listado'!$CD$155:$DC$1048576,MATCH($A567,'Hoja de Trabajo para listado'!$CD$155:$CD$1048576,0),MATCH((CUADRO!K$5&amp;$E567),'Hoja de Trabajo para listado'!$CD$151:$DC$151,0)),0)</f>
        <v>0</v>
      </c>
      <c r="L567" s="255">
        <f ca="1">+IFERROR(INDEX('Hoja de Trabajo para listado'!$A$155:$Z$1048576,MATCH($A567,'Hoja de Trabajo para listado'!$A$155:$A$1048576,0),MATCH((CUADRO!L$5&amp;$E567),'Hoja de Trabajo para listado'!$A$151:$Z$151,0)),0)+IFERROR(INDEX('Hoja de Trabajo para listado'!$AB$155:$BA$1048576,MATCH($A567,'Hoja de Trabajo para listado'!$AB$155:$AB$1048576,0),MATCH((CUADRO!L$5&amp;$E567),'Hoja de Trabajo para listado'!$AB$151:$BA$151,0)),0)+IFERROR(INDEX('Hoja de Trabajo para listado'!$BC$155:$CB$1048576,MATCH($A567,'Hoja de Trabajo para listado'!$BC$155:$BC$1048576,0),MATCH((CUADRO!L$5&amp;$E567),'Hoja de Trabajo para listado'!$BC$151:$CB$151,0)),0)+IFERROR(INDEX('Hoja de Trabajo para listado'!$DE$153:$DG$274,MATCH($A567,'Hoja de Trabajo para listado'!$DE$153:$DE$1048576,0),MATCH((CUADRO!L$5&amp;$E567),'Hoja de Trabajo para listado'!$DE$151:$DG$151,0)),0)+IFERROR(INDEX('Hoja de Trabajo para listado'!$CD$155:$DC$1048576,MATCH($A567,'Hoja de Trabajo para listado'!$CD$155:$CD$1048576,0),MATCH((CUADRO!L$5&amp;$E567),'Hoja de Trabajo para listado'!$CD$151:$DC$151,0)),0)</f>
        <v>0</v>
      </c>
      <c r="M567" s="255">
        <f ca="1">+IFERROR(INDEX('Hoja de Trabajo para listado'!$A$155:$Z$1048576,MATCH($A567,'Hoja de Trabajo para listado'!$A$155:$A$1048576,0),MATCH((CUADRO!M$5&amp;$E567),'Hoja de Trabajo para listado'!$A$151:$Z$151,0)),0)+IFERROR(INDEX('Hoja de Trabajo para listado'!$AB$155:$BA$1048576,MATCH($A567,'Hoja de Trabajo para listado'!$AB$155:$AB$1048576,0),MATCH((CUADRO!M$5&amp;$E567),'Hoja de Trabajo para listado'!$AB$151:$BA$151,0)),0)+IFERROR(INDEX('Hoja de Trabajo para listado'!$BC$155:$CB$1048576,MATCH($A567,'Hoja de Trabajo para listado'!$BC$155:$BC$1048576,0),MATCH((CUADRO!M$5&amp;$E567),'Hoja de Trabajo para listado'!$BC$151:$CB$151,0)),0)+IFERROR(INDEX('Hoja de Trabajo para listado'!$DE$153:$DG$274,MATCH($A567,'Hoja de Trabajo para listado'!$DE$153:$DE$1048576,0),MATCH((CUADRO!M$5&amp;$E567),'Hoja de Trabajo para listado'!$DE$151:$DG$151,0)),0)+IFERROR(INDEX('Hoja de Trabajo para listado'!$CD$155:$DC$1048576,MATCH($A567,'Hoja de Trabajo para listado'!$CD$155:$CD$1048576,0),MATCH((CUADRO!M$5&amp;$E567),'Hoja de Trabajo para listado'!$CD$151:$DC$151,0)),0)</f>
        <v>0</v>
      </c>
      <c r="N567" s="255">
        <f ca="1">+IFERROR(INDEX('Hoja de Trabajo para listado'!$A$155:$Z$1048576,MATCH($A567,'Hoja de Trabajo para listado'!$A$155:$A$1048576,0),MATCH((CUADRO!N$5&amp;$E567),'Hoja de Trabajo para listado'!$A$151:$Z$151,0)),0)+IFERROR(INDEX('Hoja de Trabajo para listado'!$AB$155:$BA$1048576,MATCH($A567,'Hoja de Trabajo para listado'!$AB$155:$AB$1048576,0),MATCH((CUADRO!N$5&amp;$E567),'Hoja de Trabajo para listado'!$AB$151:$BA$151,0)),0)+IFERROR(INDEX('Hoja de Trabajo para listado'!$BC$155:$CB$1048576,MATCH($A567,'Hoja de Trabajo para listado'!$BC$155:$BC$1048576,0),MATCH((CUADRO!N$5&amp;$E567),'Hoja de Trabajo para listado'!$BC$151:$CB$151,0)),0)+IFERROR(INDEX('Hoja de Trabajo para listado'!$DE$153:$DG$274,MATCH($A567,'Hoja de Trabajo para listado'!$DE$153:$DE$1048576,0),MATCH((CUADRO!N$5&amp;$E567),'Hoja de Trabajo para listado'!$DE$151:$DG$151,0)),0)+IFERROR(INDEX('Hoja de Trabajo para listado'!$CD$155:$DC$1048576,MATCH($A567,'Hoja de Trabajo para listado'!$CD$155:$CD$1048576,0),MATCH((CUADRO!N$5&amp;$E567),'Hoja de Trabajo para listado'!$CD$151:$DC$151,0)),0)</f>
        <v>0</v>
      </c>
      <c r="O567" s="255">
        <f ca="1">+IFERROR(INDEX('Hoja de Trabajo para listado'!$A$155:$Z$1048576,MATCH($A567,'Hoja de Trabajo para listado'!$A$155:$A$1048576,0),MATCH((CUADRO!O$5&amp;$E567),'Hoja de Trabajo para listado'!$A$151:$Z$151,0)),0)+IFERROR(INDEX('Hoja de Trabajo para listado'!$AB$155:$BA$1048576,MATCH($A567,'Hoja de Trabajo para listado'!$AB$155:$AB$1048576,0),MATCH((CUADRO!O$5&amp;$E567),'Hoja de Trabajo para listado'!$AB$151:$BA$151,0)),0)+IFERROR(INDEX('Hoja de Trabajo para listado'!$BC$155:$CB$1048576,MATCH($A567,'Hoja de Trabajo para listado'!$BC$155:$BC$1048576,0),MATCH((CUADRO!O$5&amp;$E567),'Hoja de Trabajo para listado'!$BC$151:$CB$151,0)),0)+IFERROR(INDEX('Hoja de Trabajo para listado'!$DE$153:$DG$274,MATCH($A567,'Hoja de Trabajo para listado'!$DE$153:$DE$1048576,0),MATCH((CUADRO!O$5&amp;$E567),'Hoja de Trabajo para listado'!$DE$151:$DG$151,0)),0)+IFERROR(INDEX('Hoja de Trabajo para listado'!$CD$155:$DC$1048576,MATCH($A567,'Hoja de Trabajo para listado'!$CD$155:$CD$1048576,0),MATCH((CUADRO!O$5&amp;$E567),'Hoja de Trabajo para listado'!$CD$151:$DC$151,0)),0)</f>
        <v>0</v>
      </c>
      <c r="P567" s="255">
        <f ca="1">+IFERROR(INDEX('Hoja de Trabajo para listado'!$A$155:$Z$1048576,MATCH($A567,'Hoja de Trabajo para listado'!$A$155:$A$1048576,0),MATCH((CUADRO!P$5&amp;$E567),'Hoja de Trabajo para listado'!$A$151:$Z$151,0)),0)+IFERROR(INDEX('Hoja de Trabajo para listado'!$AB$155:$BA$1048576,MATCH($A567,'Hoja de Trabajo para listado'!$AB$155:$AB$1048576,0),MATCH((CUADRO!P$5&amp;$E567),'Hoja de Trabajo para listado'!$AB$151:$BA$151,0)),0)+IFERROR(INDEX('Hoja de Trabajo para listado'!$BC$155:$CB$1048576,MATCH($A567,'Hoja de Trabajo para listado'!$BC$155:$BC$1048576,0),MATCH((CUADRO!P$5&amp;$E567),'Hoja de Trabajo para listado'!$BC$151:$CB$151,0)),0)+IFERROR(INDEX('Hoja de Trabajo para listado'!$DE$153:$DG$274,MATCH($A567,'Hoja de Trabajo para listado'!$DE$153:$DE$1048576,0),MATCH((CUADRO!P$5&amp;$E567),'Hoja de Trabajo para listado'!$DE$151:$DG$151,0)),0)+IFERROR(INDEX('Hoja de Trabajo para listado'!$CD$155:$DC$1048576,MATCH($A567,'Hoja de Trabajo para listado'!$CD$155:$CD$1048576,0),MATCH((CUADRO!P$5&amp;$E567),'Hoja de Trabajo para listado'!$CD$151:$DC$151,0)),0)</f>
        <v>0</v>
      </c>
      <c r="Q567" s="255">
        <f ca="1">+IFERROR(INDEX('Hoja de Trabajo para listado'!$A$155:$Z$1048576,MATCH($A567,'Hoja de Trabajo para listado'!$A$155:$A$1048576,0),MATCH((CUADRO!Q$5&amp;$E567),'Hoja de Trabajo para listado'!$A$151:$Z$151,0)),0)+IFERROR(INDEX('Hoja de Trabajo para listado'!$AB$155:$BA$1048576,MATCH($A567,'Hoja de Trabajo para listado'!$AB$155:$AB$1048576,0),MATCH((CUADRO!Q$5&amp;$E567),'Hoja de Trabajo para listado'!$AB$151:$BA$151,0)),0)+IFERROR(INDEX('Hoja de Trabajo para listado'!$BC$155:$CB$1048576,MATCH($A567,'Hoja de Trabajo para listado'!$BC$155:$BC$1048576,0),MATCH((CUADRO!Q$5&amp;$E567),'Hoja de Trabajo para listado'!$BC$151:$CB$151,0)),0)+IFERROR(INDEX('Hoja de Trabajo para listado'!$DE$153:$DG$274,MATCH($A567,'Hoja de Trabajo para listado'!$DE$153:$DE$1048576,0),MATCH((CUADRO!Q$5&amp;$E567),'Hoja de Trabajo para listado'!$DE$151:$DG$151,0)),0)+IFERROR(INDEX('Hoja de Trabajo para listado'!$CD$155:$DC$1048576,MATCH($A567,'Hoja de Trabajo para listado'!$CD$155:$CD$1048576,0),MATCH((CUADRO!Q$5&amp;$E567),'Hoja de Trabajo para listado'!$CD$151:$DC$151,0)),0)</f>
        <v>0</v>
      </c>
      <c r="R567" s="255">
        <f t="shared" ca="1" si="18"/>
        <v>21851.22</v>
      </c>
      <c r="S567" s="262">
        <f ca="1">+R566+R567</f>
        <v>21851.22</v>
      </c>
      <c r="T567" s="255">
        <f ca="1">+S567</f>
        <v>21851.22</v>
      </c>
      <c r="U567" s="254">
        <f t="shared" si="19"/>
        <v>2</v>
      </c>
      <c r="V567" s="362" t="str">
        <f>+VLOOKUP(A567,bd_lista!$A$3:$E$590,5,FALSE)</f>
        <v>Gobiernos Autonomos Municipales</v>
      </c>
      <c r="W567" s="362"/>
      <c r="X567" s="254">
        <f>+VLOOKUP(A567,[2]Sheet1!$A$13:$D$744,4,FALSE)</f>
        <v>0</v>
      </c>
      <c r="Y567" s="254" t="e">
        <f>+VLOOKUP(X567,bd_lista!$A$3:$C$590,3,FALSE)</f>
        <v>#N/A</v>
      </c>
      <c r="Z567" s="314"/>
      <c r="AA567" s="315"/>
    </row>
    <row r="568" spans="1:27" customFormat="1" ht="15" hidden="1" customHeight="1">
      <c r="A568" s="32">
        <v>1261</v>
      </c>
      <c r="B568" s="306">
        <f>+A568</f>
        <v>1261</v>
      </c>
      <c r="C568" s="259" t="str">
        <f>+VLOOKUP(A568,bd_lista!$A$3:$C$590,3,FALSE)</f>
        <v>Gobierno Autónomo Municipal de Pucarani</v>
      </c>
      <c r="D568" s="361" t="str">
        <f>+C568</f>
        <v>Gobierno Autónomo Municipal de Pucarani</v>
      </c>
      <c r="E568" s="254" t="s">
        <v>1313</v>
      </c>
      <c r="F568" s="255">
        <f ca="1">+IFERROR(INDEX('Hoja de Trabajo para listado'!$A$155:$Z$1048576,MATCH($A568,'Hoja de Trabajo para listado'!$A$155:$A$1048576,0),MATCH((CUADRO!F$5&amp;$E568),'Hoja de Trabajo para listado'!$A$151:$Z$151,0)),0)+IFERROR(INDEX('Hoja de Trabajo para listado'!$AB$155:$BA$1048576,MATCH($A568,'Hoja de Trabajo para listado'!$AB$155:$AB$1048576,0),MATCH((CUADRO!F$5&amp;$E568),'Hoja de Trabajo para listado'!$AB$151:$BA$151,0)),0)+IFERROR(INDEX('Hoja de Trabajo para listado'!$BC$155:$CB$1048576,MATCH($A568,'Hoja de Trabajo para listado'!$BC$155:$BC$1048576,0),MATCH((CUADRO!F$5&amp;$E568),'Hoja de Trabajo para listado'!$BC$151:$CB$151,0)),0)+IFERROR(INDEX('Hoja de Trabajo para listado'!$DE$153:$DG$274,MATCH($A568,'Hoja de Trabajo para listado'!$DE$153:$DE$1048576,0),MATCH((CUADRO!F$5&amp;$E568),'Hoja de Trabajo para listado'!$DE$151:$DG$151,0)),0)+IFERROR(INDEX('Hoja de Trabajo para listado'!$CD$155:$DC$1048576,MATCH($A568,'Hoja de Trabajo para listado'!$CD$155:$CD$1048576,0),MATCH((CUADRO!F$5&amp;$E568),'Hoja de Trabajo para listado'!$CD$151:$DC$151,0)),0)</f>
        <v>0</v>
      </c>
      <c r="G568" s="255">
        <f ca="1">+IFERROR(INDEX('Hoja de Trabajo para listado'!$A$155:$Z$1048576,MATCH($A568,'Hoja de Trabajo para listado'!$A$155:$A$1048576,0),MATCH((CUADRO!G$5&amp;$E568),'Hoja de Trabajo para listado'!$A$151:$Z$151,0)),0)+IFERROR(INDEX('Hoja de Trabajo para listado'!$AB$155:$BA$1048576,MATCH($A568,'Hoja de Trabajo para listado'!$AB$155:$AB$1048576,0),MATCH((CUADRO!G$5&amp;$E568),'Hoja de Trabajo para listado'!$AB$151:$BA$151,0)),0)+IFERROR(INDEX('Hoja de Trabajo para listado'!$BC$155:$CB$1048576,MATCH($A568,'Hoja de Trabajo para listado'!$BC$155:$BC$1048576,0),MATCH((CUADRO!G$5&amp;$E568),'Hoja de Trabajo para listado'!$BC$151:$CB$151,0)),0)+IFERROR(INDEX('Hoja de Trabajo para listado'!$DE$153:$DG$274,MATCH($A568,'Hoja de Trabajo para listado'!$DE$153:$DE$1048576,0),MATCH((CUADRO!G$5&amp;$E568),'Hoja de Trabajo para listado'!$DE$151:$DG$151,0)),0)+IFERROR(INDEX('Hoja de Trabajo para listado'!$CD$155:$DC$1048576,MATCH($A568,'Hoja de Trabajo para listado'!$CD$155:$CD$1048576,0),MATCH((CUADRO!G$5&amp;$E568),'Hoja de Trabajo para listado'!$CD$151:$DC$151,0)),0)</f>
        <v>0</v>
      </c>
      <c r="H568" s="255">
        <f ca="1">+IFERROR(INDEX('Hoja de Trabajo para listado'!$A$155:$Z$1048576,MATCH($A568,'Hoja de Trabajo para listado'!$A$155:$A$1048576,0),MATCH((CUADRO!H$5&amp;$E568),'Hoja de Trabajo para listado'!$A$151:$Z$151,0)),0)+IFERROR(INDEX('Hoja de Trabajo para listado'!$AB$155:$BA$1048576,MATCH($A568,'Hoja de Trabajo para listado'!$AB$155:$AB$1048576,0),MATCH((CUADRO!H$5&amp;$E568),'Hoja de Trabajo para listado'!$AB$151:$BA$151,0)),0)+IFERROR(INDEX('Hoja de Trabajo para listado'!$BC$155:$CB$1048576,MATCH($A568,'Hoja de Trabajo para listado'!$BC$155:$BC$1048576,0),MATCH((CUADRO!H$5&amp;$E568),'Hoja de Trabajo para listado'!$BC$151:$CB$151,0)),0)+IFERROR(INDEX('Hoja de Trabajo para listado'!$DE$153:$DG$274,MATCH($A568,'Hoja de Trabajo para listado'!$DE$153:$DE$1048576,0),MATCH((CUADRO!H$5&amp;$E568),'Hoja de Trabajo para listado'!$DE$151:$DG$151,0)),0)+IFERROR(INDEX('Hoja de Trabajo para listado'!$CD$155:$DC$1048576,MATCH($A568,'Hoja de Trabajo para listado'!$CD$155:$CD$1048576,0),MATCH((CUADRO!H$5&amp;$E568),'Hoja de Trabajo para listado'!$CD$151:$DC$151,0)),0)</f>
        <v>0</v>
      </c>
      <c r="I568" s="255">
        <f ca="1">+IFERROR(INDEX('Hoja de Trabajo para listado'!$A$155:$Z$1048576,MATCH($A568,'Hoja de Trabajo para listado'!$A$155:$A$1048576,0),MATCH((CUADRO!I$5&amp;$E568),'Hoja de Trabajo para listado'!$A$151:$Z$151,0)),0)+IFERROR(INDEX('Hoja de Trabajo para listado'!$AB$155:$BA$1048576,MATCH($A568,'Hoja de Trabajo para listado'!$AB$155:$AB$1048576,0),MATCH((CUADRO!I$5&amp;$E568),'Hoja de Trabajo para listado'!$AB$151:$BA$151,0)),0)+IFERROR(INDEX('Hoja de Trabajo para listado'!$BC$155:$CB$1048576,MATCH($A568,'Hoja de Trabajo para listado'!$BC$155:$BC$1048576,0),MATCH((CUADRO!I$5&amp;$E568),'Hoja de Trabajo para listado'!$BC$151:$CB$151,0)),0)+IFERROR(INDEX('Hoja de Trabajo para listado'!$DE$153:$DG$274,MATCH($A568,'Hoja de Trabajo para listado'!$DE$153:$DE$1048576,0),MATCH((CUADRO!I$5&amp;$E568),'Hoja de Trabajo para listado'!$DE$151:$DG$151,0)),0)+IFERROR(INDEX('Hoja de Trabajo para listado'!$CD$155:$DC$1048576,MATCH($A568,'Hoja de Trabajo para listado'!$CD$155:$CD$1048576,0),MATCH((CUADRO!I$5&amp;$E568),'Hoja de Trabajo para listado'!$CD$151:$DC$151,0)),0)</f>
        <v>0</v>
      </c>
      <c r="J568" s="255">
        <f ca="1">+IFERROR(INDEX('Hoja de Trabajo para listado'!$A$155:$Z$1048576,MATCH($A568,'Hoja de Trabajo para listado'!$A$155:$A$1048576,0),MATCH((CUADRO!J$5&amp;$E568),'Hoja de Trabajo para listado'!$A$151:$Z$151,0)),0)+IFERROR(INDEX('Hoja de Trabajo para listado'!$AB$155:$BA$1048576,MATCH($A568,'Hoja de Trabajo para listado'!$AB$155:$AB$1048576,0),MATCH((CUADRO!J$5&amp;$E568),'Hoja de Trabajo para listado'!$AB$151:$BA$151,0)),0)+IFERROR(INDEX('Hoja de Trabajo para listado'!$BC$155:$CB$1048576,MATCH($A568,'Hoja de Trabajo para listado'!$BC$155:$BC$1048576,0),MATCH((CUADRO!J$5&amp;$E568),'Hoja de Trabajo para listado'!$BC$151:$CB$151,0)),0)+IFERROR(INDEX('Hoja de Trabajo para listado'!$DE$153:$DG$274,MATCH($A568,'Hoja de Trabajo para listado'!$DE$153:$DE$1048576,0),MATCH((CUADRO!J$5&amp;$E568),'Hoja de Trabajo para listado'!$DE$151:$DG$151,0)),0)+IFERROR(INDEX('Hoja de Trabajo para listado'!$CD$155:$DC$1048576,MATCH($A568,'Hoja de Trabajo para listado'!$CD$155:$CD$1048576,0),MATCH((CUADRO!J$5&amp;$E568),'Hoja de Trabajo para listado'!$CD$151:$DC$151,0)),0)</f>
        <v>0</v>
      </c>
      <c r="K568" s="255">
        <f ca="1">+IFERROR(INDEX('Hoja de Trabajo para listado'!$A$155:$Z$1048576,MATCH($A568,'Hoja de Trabajo para listado'!$A$155:$A$1048576,0),MATCH((CUADRO!K$5&amp;$E568),'Hoja de Trabajo para listado'!$A$151:$Z$151,0)),0)+IFERROR(INDEX('Hoja de Trabajo para listado'!$AB$155:$BA$1048576,MATCH($A568,'Hoja de Trabajo para listado'!$AB$155:$AB$1048576,0),MATCH((CUADRO!K$5&amp;$E568),'Hoja de Trabajo para listado'!$AB$151:$BA$151,0)),0)+IFERROR(INDEX('Hoja de Trabajo para listado'!$BC$155:$CB$1048576,MATCH($A568,'Hoja de Trabajo para listado'!$BC$155:$BC$1048576,0),MATCH((CUADRO!K$5&amp;$E568),'Hoja de Trabajo para listado'!$BC$151:$CB$151,0)),0)+IFERROR(INDEX('Hoja de Trabajo para listado'!$DE$153:$DG$274,MATCH($A568,'Hoja de Trabajo para listado'!$DE$153:$DE$1048576,0),MATCH((CUADRO!K$5&amp;$E568),'Hoja de Trabajo para listado'!$DE$151:$DG$151,0)),0)+IFERROR(INDEX('Hoja de Trabajo para listado'!$CD$155:$DC$1048576,MATCH($A568,'Hoja de Trabajo para listado'!$CD$155:$CD$1048576,0),MATCH((CUADRO!K$5&amp;$E568),'Hoja de Trabajo para listado'!$CD$151:$DC$151,0)),0)</f>
        <v>0</v>
      </c>
      <c r="L568" s="255">
        <f ca="1">+IFERROR(INDEX('Hoja de Trabajo para listado'!$A$155:$Z$1048576,MATCH($A568,'Hoja de Trabajo para listado'!$A$155:$A$1048576,0),MATCH((CUADRO!L$5&amp;$E568),'Hoja de Trabajo para listado'!$A$151:$Z$151,0)),0)+IFERROR(INDEX('Hoja de Trabajo para listado'!$AB$155:$BA$1048576,MATCH($A568,'Hoja de Trabajo para listado'!$AB$155:$AB$1048576,0),MATCH((CUADRO!L$5&amp;$E568),'Hoja de Trabajo para listado'!$AB$151:$BA$151,0)),0)+IFERROR(INDEX('Hoja de Trabajo para listado'!$BC$155:$CB$1048576,MATCH($A568,'Hoja de Trabajo para listado'!$BC$155:$BC$1048576,0),MATCH((CUADRO!L$5&amp;$E568),'Hoja de Trabajo para listado'!$BC$151:$CB$151,0)),0)+IFERROR(INDEX('Hoja de Trabajo para listado'!$DE$153:$DG$274,MATCH($A568,'Hoja de Trabajo para listado'!$DE$153:$DE$1048576,0),MATCH((CUADRO!L$5&amp;$E568),'Hoja de Trabajo para listado'!$DE$151:$DG$151,0)),0)+IFERROR(INDEX('Hoja de Trabajo para listado'!$CD$155:$DC$1048576,MATCH($A568,'Hoja de Trabajo para listado'!$CD$155:$CD$1048576,0),MATCH((CUADRO!L$5&amp;$E568),'Hoja de Trabajo para listado'!$CD$151:$DC$151,0)),0)</f>
        <v>0</v>
      </c>
      <c r="M568" s="255">
        <f ca="1">+IFERROR(INDEX('Hoja de Trabajo para listado'!$A$155:$Z$1048576,MATCH($A568,'Hoja de Trabajo para listado'!$A$155:$A$1048576,0),MATCH((CUADRO!M$5&amp;$E568),'Hoja de Trabajo para listado'!$A$151:$Z$151,0)),0)+IFERROR(INDEX('Hoja de Trabajo para listado'!$AB$155:$BA$1048576,MATCH($A568,'Hoja de Trabajo para listado'!$AB$155:$AB$1048576,0),MATCH((CUADRO!M$5&amp;$E568),'Hoja de Trabajo para listado'!$AB$151:$BA$151,0)),0)+IFERROR(INDEX('Hoja de Trabajo para listado'!$BC$155:$CB$1048576,MATCH($A568,'Hoja de Trabajo para listado'!$BC$155:$BC$1048576,0),MATCH((CUADRO!M$5&amp;$E568),'Hoja de Trabajo para listado'!$BC$151:$CB$151,0)),0)+IFERROR(INDEX('Hoja de Trabajo para listado'!$DE$153:$DG$274,MATCH($A568,'Hoja de Trabajo para listado'!$DE$153:$DE$1048576,0),MATCH((CUADRO!M$5&amp;$E568),'Hoja de Trabajo para listado'!$DE$151:$DG$151,0)),0)+IFERROR(INDEX('Hoja de Trabajo para listado'!$CD$155:$DC$1048576,MATCH($A568,'Hoja de Trabajo para listado'!$CD$155:$CD$1048576,0),MATCH((CUADRO!M$5&amp;$E568),'Hoja de Trabajo para listado'!$CD$151:$DC$151,0)),0)</f>
        <v>0</v>
      </c>
      <c r="N568" s="255">
        <f ca="1">+IFERROR(INDEX('Hoja de Trabajo para listado'!$A$155:$Z$1048576,MATCH($A568,'Hoja de Trabajo para listado'!$A$155:$A$1048576,0),MATCH((CUADRO!N$5&amp;$E568),'Hoja de Trabajo para listado'!$A$151:$Z$151,0)),0)+IFERROR(INDEX('Hoja de Trabajo para listado'!$AB$155:$BA$1048576,MATCH($A568,'Hoja de Trabajo para listado'!$AB$155:$AB$1048576,0),MATCH((CUADRO!N$5&amp;$E568),'Hoja de Trabajo para listado'!$AB$151:$BA$151,0)),0)+IFERROR(INDEX('Hoja de Trabajo para listado'!$BC$155:$CB$1048576,MATCH($A568,'Hoja de Trabajo para listado'!$BC$155:$BC$1048576,0),MATCH((CUADRO!N$5&amp;$E568),'Hoja de Trabajo para listado'!$BC$151:$CB$151,0)),0)+IFERROR(INDEX('Hoja de Trabajo para listado'!$DE$153:$DG$274,MATCH($A568,'Hoja de Trabajo para listado'!$DE$153:$DE$1048576,0),MATCH((CUADRO!N$5&amp;$E568),'Hoja de Trabajo para listado'!$DE$151:$DG$151,0)),0)+IFERROR(INDEX('Hoja de Trabajo para listado'!$CD$155:$DC$1048576,MATCH($A568,'Hoja de Trabajo para listado'!$CD$155:$CD$1048576,0),MATCH((CUADRO!N$5&amp;$E568),'Hoja de Trabajo para listado'!$CD$151:$DC$151,0)),0)</f>
        <v>0</v>
      </c>
      <c r="O568" s="255">
        <f ca="1">+IFERROR(INDEX('Hoja de Trabajo para listado'!$A$155:$Z$1048576,MATCH($A568,'Hoja de Trabajo para listado'!$A$155:$A$1048576,0),MATCH((CUADRO!O$5&amp;$E568),'Hoja de Trabajo para listado'!$A$151:$Z$151,0)),0)+IFERROR(INDEX('Hoja de Trabajo para listado'!$AB$155:$BA$1048576,MATCH($A568,'Hoja de Trabajo para listado'!$AB$155:$AB$1048576,0),MATCH((CUADRO!O$5&amp;$E568),'Hoja de Trabajo para listado'!$AB$151:$BA$151,0)),0)+IFERROR(INDEX('Hoja de Trabajo para listado'!$BC$155:$CB$1048576,MATCH($A568,'Hoja de Trabajo para listado'!$BC$155:$BC$1048576,0),MATCH((CUADRO!O$5&amp;$E568),'Hoja de Trabajo para listado'!$BC$151:$CB$151,0)),0)+IFERROR(INDEX('Hoja de Trabajo para listado'!$DE$153:$DG$274,MATCH($A568,'Hoja de Trabajo para listado'!$DE$153:$DE$1048576,0),MATCH((CUADRO!O$5&amp;$E568),'Hoja de Trabajo para listado'!$DE$151:$DG$151,0)),0)+IFERROR(INDEX('Hoja de Trabajo para listado'!$CD$155:$DC$1048576,MATCH($A568,'Hoja de Trabajo para listado'!$CD$155:$CD$1048576,0),MATCH((CUADRO!O$5&amp;$E568),'Hoja de Trabajo para listado'!$CD$151:$DC$151,0)),0)</f>
        <v>0</v>
      </c>
      <c r="P568" s="255">
        <f ca="1">+IFERROR(INDEX('Hoja de Trabajo para listado'!$A$155:$Z$1048576,MATCH($A568,'Hoja de Trabajo para listado'!$A$155:$A$1048576,0),MATCH((CUADRO!P$5&amp;$E568),'Hoja de Trabajo para listado'!$A$151:$Z$151,0)),0)+IFERROR(INDEX('Hoja de Trabajo para listado'!$AB$155:$BA$1048576,MATCH($A568,'Hoja de Trabajo para listado'!$AB$155:$AB$1048576,0),MATCH((CUADRO!P$5&amp;$E568),'Hoja de Trabajo para listado'!$AB$151:$BA$151,0)),0)+IFERROR(INDEX('Hoja de Trabajo para listado'!$BC$155:$CB$1048576,MATCH($A568,'Hoja de Trabajo para listado'!$BC$155:$BC$1048576,0),MATCH((CUADRO!P$5&amp;$E568),'Hoja de Trabajo para listado'!$BC$151:$CB$151,0)),0)+IFERROR(INDEX('Hoja de Trabajo para listado'!$DE$153:$DG$274,MATCH($A568,'Hoja de Trabajo para listado'!$DE$153:$DE$1048576,0),MATCH((CUADRO!P$5&amp;$E568),'Hoja de Trabajo para listado'!$DE$151:$DG$151,0)),0)+IFERROR(INDEX('Hoja de Trabajo para listado'!$CD$155:$DC$1048576,MATCH($A568,'Hoja de Trabajo para listado'!$CD$155:$CD$1048576,0),MATCH((CUADRO!P$5&amp;$E568),'Hoja de Trabajo para listado'!$CD$151:$DC$151,0)),0)</f>
        <v>0</v>
      </c>
      <c r="Q568" s="255">
        <f ca="1">+IFERROR(INDEX('Hoja de Trabajo para listado'!$A$155:$Z$1048576,MATCH($A568,'Hoja de Trabajo para listado'!$A$155:$A$1048576,0),MATCH((CUADRO!Q$5&amp;$E568),'Hoja de Trabajo para listado'!$A$151:$Z$151,0)),0)+IFERROR(INDEX('Hoja de Trabajo para listado'!$AB$155:$BA$1048576,MATCH($A568,'Hoja de Trabajo para listado'!$AB$155:$AB$1048576,0),MATCH((CUADRO!Q$5&amp;$E568),'Hoja de Trabajo para listado'!$AB$151:$BA$151,0)),0)+IFERROR(INDEX('Hoja de Trabajo para listado'!$BC$155:$CB$1048576,MATCH($A568,'Hoja de Trabajo para listado'!$BC$155:$BC$1048576,0),MATCH((CUADRO!Q$5&amp;$E568),'Hoja de Trabajo para listado'!$BC$151:$CB$151,0)),0)+IFERROR(INDEX('Hoja de Trabajo para listado'!$DE$153:$DG$274,MATCH($A568,'Hoja de Trabajo para listado'!$DE$153:$DE$1048576,0),MATCH((CUADRO!Q$5&amp;$E568),'Hoja de Trabajo para listado'!$DE$151:$DG$151,0)),0)+IFERROR(INDEX('Hoja de Trabajo para listado'!$CD$155:$DC$1048576,MATCH($A568,'Hoja de Trabajo para listado'!$CD$155:$CD$1048576,0),MATCH((CUADRO!Q$5&amp;$E568),'Hoja de Trabajo para listado'!$CD$151:$DC$151,0)),0)</f>
        <v>0</v>
      </c>
      <c r="R568" s="255">
        <f t="shared" ca="1" si="18"/>
        <v>0</v>
      </c>
      <c r="S568" s="262"/>
      <c r="T568" s="255">
        <f ca="1">+T569</f>
        <v>0</v>
      </c>
      <c r="U568" s="254">
        <f t="shared" si="19"/>
        <v>1</v>
      </c>
      <c r="V568" s="362" t="str">
        <f>+VLOOKUP(A568,bd_lista!$A$3:$E$590,5,FALSE)</f>
        <v>Gobiernos Autonomos Municipales</v>
      </c>
      <c r="W568" s="361" t="str">
        <f>+V568</f>
        <v>Gobiernos Autonomos Municipales</v>
      </c>
      <c r="X568" s="254">
        <f>+VLOOKUP(A568,[2]Sheet1!$A$13:$D$744,4,FALSE)</f>
        <v>0</v>
      </c>
      <c r="Y568" s="254" t="e">
        <f>+VLOOKUP(X568,bd_lista!$A$3:$C$590,3,FALSE)</f>
        <v>#N/A</v>
      </c>
      <c r="Z568" s="316">
        <f>+X568</f>
        <v>0</v>
      </c>
      <c r="AA568" s="317" t="e">
        <f>+Y568</f>
        <v>#N/A</v>
      </c>
    </row>
    <row r="569" spans="1:27" customFormat="1" ht="15" hidden="1" customHeight="1">
      <c r="A569" s="32">
        <v>1261</v>
      </c>
      <c r="B569" s="307"/>
      <c r="C569" s="259" t="str">
        <f>+VLOOKUP(A569,bd_lista!$A$3:$C$590,3,FALSE)</f>
        <v>Gobierno Autónomo Municipal de Pucarani</v>
      </c>
      <c r="D569" s="362"/>
      <c r="E569" s="256" t="s">
        <v>1314</v>
      </c>
      <c r="F569" s="255">
        <f ca="1">+IFERROR(INDEX('Hoja de Trabajo para listado'!$A$155:$Z$1048576,MATCH($A569,'Hoja de Trabajo para listado'!$A$155:$A$1048576,0),MATCH((CUADRO!F$5&amp;$E569),'Hoja de Trabajo para listado'!$A$151:$Z$151,0)),0)+IFERROR(INDEX('Hoja de Trabajo para listado'!$AB$155:$BA$1048576,MATCH($A569,'Hoja de Trabajo para listado'!$AB$155:$AB$1048576,0),MATCH((CUADRO!F$5&amp;$E569),'Hoja de Trabajo para listado'!$AB$151:$BA$151,0)),0)+IFERROR(INDEX('Hoja de Trabajo para listado'!$BC$155:$CB$1048576,MATCH($A569,'Hoja de Trabajo para listado'!$BC$155:$BC$1048576,0),MATCH((CUADRO!F$5&amp;$E569),'Hoja de Trabajo para listado'!$BC$151:$CB$151,0)),0)+IFERROR(INDEX('Hoja de Trabajo para listado'!$DE$153:$DG$274,MATCH($A569,'Hoja de Trabajo para listado'!$DE$153:$DE$1048576,0),MATCH((CUADRO!F$5&amp;$E569),'Hoja de Trabajo para listado'!$DE$151:$DG$151,0)),0)+IFERROR(INDEX('Hoja de Trabajo para listado'!$CD$155:$DC$1048576,MATCH($A569,'Hoja de Trabajo para listado'!$CD$155:$CD$1048576,0),MATCH((CUADRO!F$5&amp;$E569),'Hoja de Trabajo para listado'!$CD$151:$DC$151,0)),0)</f>
        <v>0</v>
      </c>
      <c r="G569" s="255">
        <f ca="1">+IFERROR(INDEX('Hoja de Trabajo para listado'!$A$155:$Z$1048576,MATCH($A569,'Hoja de Trabajo para listado'!$A$155:$A$1048576,0),MATCH((CUADRO!G$5&amp;$E569),'Hoja de Trabajo para listado'!$A$151:$Z$151,0)),0)+IFERROR(INDEX('Hoja de Trabajo para listado'!$AB$155:$BA$1048576,MATCH($A569,'Hoja de Trabajo para listado'!$AB$155:$AB$1048576,0),MATCH((CUADRO!G$5&amp;$E569),'Hoja de Trabajo para listado'!$AB$151:$BA$151,0)),0)+IFERROR(INDEX('Hoja de Trabajo para listado'!$BC$155:$CB$1048576,MATCH($A569,'Hoja de Trabajo para listado'!$BC$155:$BC$1048576,0),MATCH((CUADRO!G$5&amp;$E569),'Hoja de Trabajo para listado'!$BC$151:$CB$151,0)),0)+IFERROR(INDEX('Hoja de Trabajo para listado'!$DE$153:$DG$274,MATCH($A569,'Hoja de Trabajo para listado'!$DE$153:$DE$1048576,0),MATCH((CUADRO!G$5&amp;$E569),'Hoja de Trabajo para listado'!$DE$151:$DG$151,0)),0)+IFERROR(INDEX('Hoja de Trabajo para listado'!$CD$155:$DC$1048576,MATCH($A569,'Hoja de Trabajo para listado'!$CD$155:$CD$1048576,0),MATCH((CUADRO!G$5&amp;$E569),'Hoja de Trabajo para listado'!$CD$151:$DC$151,0)),0)</f>
        <v>0</v>
      </c>
      <c r="H569" s="255">
        <f ca="1">+IFERROR(INDEX('Hoja de Trabajo para listado'!$A$155:$Z$1048576,MATCH($A569,'Hoja de Trabajo para listado'!$A$155:$A$1048576,0),MATCH((CUADRO!H$5&amp;$E569),'Hoja de Trabajo para listado'!$A$151:$Z$151,0)),0)+IFERROR(INDEX('Hoja de Trabajo para listado'!$AB$155:$BA$1048576,MATCH($A569,'Hoja de Trabajo para listado'!$AB$155:$AB$1048576,0),MATCH((CUADRO!H$5&amp;$E569),'Hoja de Trabajo para listado'!$AB$151:$BA$151,0)),0)+IFERROR(INDEX('Hoja de Trabajo para listado'!$BC$155:$CB$1048576,MATCH($A569,'Hoja de Trabajo para listado'!$BC$155:$BC$1048576,0),MATCH((CUADRO!H$5&amp;$E569),'Hoja de Trabajo para listado'!$BC$151:$CB$151,0)),0)+IFERROR(INDEX('Hoja de Trabajo para listado'!$DE$153:$DG$274,MATCH($A569,'Hoja de Trabajo para listado'!$DE$153:$DE$1048576,0),MATCH((CUADRO!H$5&amp;$E569),'Hoja de Trabajo para listado'!$DE$151:$DG$151,0)),0)+IFERROR(INDEX('Hoja de Trabajo para listado'!$CD$155:$DC$1048576,MATCH($A569,'Hoja de Trabajo para listado'!$CD$155:$CD$1048576,0),MATCH((CUADRO!H$5&amp;$E569),'Hoja de Trabajo para listado'!$CD$151:$DC$151,0)),0)</f>
        <v>0</v>
      </c>
      <c r="I569" s="255">
        <f ca="1">+IFERROR(INDEX('Hoja de Trabajo para listado'!$A$155:$Z$1048576,MATCH($A569,'Hoja de Trabajo para listado'!$A$155:$A$1048576,0),MATCH((CUADRO!I$5&amp;$E569),'Hoja de Trabajo para listado'!$A$151:$Z$151,0)),0)+IFERROR(INDEX('Hoja de Trabajo para listado'!$AB$155:$BA$1048576,MATCH($A569,'Hoja de Trabajo para listado'!$AB$155:$AB$1048576,0),MATCH((CUADRO!I$5&amp;$E569),'Hoja de Trabajo para listado'!$AB$151:$BA$151,0)),0)+IFERROR(INDEX('Hoja de Trabajo para listado'!$BC$155:$CB$1048576,MATCH($A569,'Hoja de Trabajo para listado'!$BC$155:$BC$1048576,0),MATCH((CUADRO!I$5&amp;$E569),'Hoja de Trabajo para listado'!$BC$151:$CB$151,0)),0)+IFERROR(INDEX('Hoja de Trabajo para listado'!$DE$153:$DG$274,MATCH($A569,'Hoja de Trabajo para listado'!$DE$153:$DE$1048576,0),MATCH((CUADRO!I$5&amp;$E569),'Hoja de Trabajo para listado'!$DE$151:$DG$151,0)),0)+IFERROR(INDEX('Hoja de Trabajo para listado'!$CD$155:$DC$1048576,MATCH($A569,'Hoja de Trabajo para listado'!$CD$155:$CD$1048576,0),MATCH((CUADRO!I$5&amp;$E569),'Hoja de Trabajo para listado'!$CD$151:$DC$151,0)),0)</f>
        <v>0</v>
      </c>
      <c r="J569" s="255">
        <f ca="1">+IFERROR(INDEX('Hoja de Trabajo para listado'!$A$155:$Z$1048576,MATCH($A569,'Hoja de Trabajo para listado'!$A$155:$A$1048576,0),MATCH((CUADRO!J$5&amp;$E569),'Hoja de Trabajo para listado'!$A$151:$Z$151,0)),0)+IFERROR(INDEX('Hoja de Trabajo para listado'!$AB$155:$BA$1048576,MATCH($A569,'Hoja de Trabajo para listado'!$AB$155:$AB$1048576,0),MATCH((CUADRO!J$5&amp;$E569),'Hoja de Trabajo para listado'!$AB$151:$BA$151,0)),0)+IFERROR(INDEX('Hoja de Trabajo para listado'!$BC$155:$CB$1048576,MATCH($A569,'Hoja de Trabajo para listado'!$BC$155:$BC$1048576,0),MATCH((CUADRO!J$5&amp;$E569),'Hoja de Trabajo para listado'!$BC$151:$CB$151,0)),0)+IFERROR(INDEX('Hoja de Trabajo para listado'!$DE$153:$DG$274,MATCH($A569,'Hoja de Trabajo para listado'!$DE$153:$DE$1048576,0),MATCH((CUADRO!J$5&amp;$E569),'Hoja de Trabajo para listado'!$DE$151:$DG$151,0)),0)+IFERROR(INDEX('Hoja de Trabajo para listado'!$CD$155:$DC$1048576,MATCH($A569,'Hoja de Trabajo para listado'!$CD$155:$CD$1048576,0),MATCH((CUADRO!J$5&amp;$E569),'Hoja de Trabajo para listado'!$CD$151:$DC$151,0)),0)</f>
        <v>0</v>
      </c>
      <c r="K569" s="255">
        <f ca="1">+IFERROR(INDEX('Hoja de Trabajo para listado'!$A$155:$Z$1048576,MATCH($A569,'Hoja de Trabajo para listado'!$A$155:$A$1048576,0),MATCH((CUADRO!K$5&amp;$E569),'Hoja de Trabajo para listado'!$A$151:$Z$151,0)),0)+IFERROR(INDEX('Hoja de Trabajo para listado'!$AB$155:$BA$1048576,MATCH($A569,'Hoja de Trabajo para listado'!$AB$155:$AB$1048576,0),MATCH((CUADRO!K$5&amp;$E569),'Hoja de Trabajo para listado'!$AB$151:$BA$151,0)),0)+IFERROR(INDEX('Hoja de Trabajo para listado'!$BC$155:$CB$1048576,MATCH($A569,'Hoja de Trabajo para listado'!$BC$155:$BC$1048576,0),MATCH((CUADRO!K$5&amp;$E569),'Hoja de Trabajo para listado'!$BC$151:$CB$151,0)),0)+IFERROR(INDEX('Hoja de Trabajo para listado'!$DE$153:$DG$274,MATCH($A569,'Hoja de Trabajo para listado'!$DE$153:$DE$1048576,0),MATCH((CUADRO!K$5&amp;$E569),'Hoja de Trabajo para listado'!$DE$151:$DG$151,0)),0)+IFERROR(INDEX('Hoja de Trabajo para listado'!$CD$155:$DC$1048576,MATCH($A569,'Hoja de Trabajo para listado'!$CD$155:$CD$1048576,0),MATCH((CUADRO!K$5&amp;$E569),'Hoja de Trabajo para listado'!$CD$151:$DC$151,0)),0)</f>
        <v>0</v>
      </c>
      <c r="L569" s="255">
        <f ca="1">+IFERROR(INDEX('Hoja de Trabajo para listado'!$A$155:$Z$1048576,MATCH($A569,'Hoja de Trabajo para listado'!$A$155:$A$1048576,0),MATCH((CUADRO!L$5&amp;$E569),'Hoja de Trabajo para listado'!$A$151:$Z$151,0)),0)+IFERROR(INDEX('Hoja de Trabajo para listado'!$AB$155:$BA$1048576,MATCH($A569,'Hoja de Trabajo para listado'!$AB$155:$AB$1048576,0),MATCH((CUADRO!L$5&amp;$E569),'Hoja de Trabajo para listado'!$AB$151:$BA$151,0)),0)+IFERROR(INDEX('Hoja de Trabajo para listado'!$BC$155:$CB$1048576,MATCH($A569,'Hoja de Trabajo para listado'!$BC$155:$BC$1048576,0),MATCH((CUADRO!L$5&amp;$E569),'Hoja de Trabajo para listado'!$BC$151:$CB$151,0)),0)+IFERROR(INDEX('Hoja de Trabajo para listado'!$DE$153:$DG$274,MATCH($A569,'Hoja de Trabajo para listado'!$DE$153:$DE$1048576,0),MATCH((CUADRO!L$5&amp;$E569),'Hoja de Trabajo para listado'!$DE$151:$DG$151,0)),0)+IFERROR(INDEX('Hoja de Trabajo para listado'!$CD$155:$DC$1048576,MATCH($A569,'Hoja de Trabajo para listado'!$CD$155:$CD$1048576,0),MATCH((CUADRO!L$5&amp;$E569),'Hoja de Trabajo para listado'!$CD$151:$DC$151,0)),0)</f>
        <v>0</v>
      </c>
      <c r="M569" s="255">
        <f ca="1">+IFERROR(INDEX('Hoja de Trabajo para listado'!$A$155:$Z$1048576,MATCH($A569,'Hoja de Trabajo para listado'!$A$155:$A$1048576,0),MATCH((CUADRO!M$5&amp;$E569),'Hoja de Trabajo para listado'!$A$151:$Z$151,0)),0)+IFERROR(INDEX('Hoja de Trabajo para listado'!$AB$155:$BA$1048576,MATCH($A569,'Hoja de Trabajo para listado'!$AB$155:$AB$1048576,0),MATCH((CUADRO!M$5&amp;$E569),'Hoja de Trabajo para listado'!$AB$151:$BA$151,0)),0)+IFERROR(INDEX('Hoja de Trabajo para listado'!$BC$155:$CB$1048576,MATCH($A569,'Hoja de Trabajo para listado'!$BC$155:$BC$1048576,0),MATCH((CUADRO!M$5&amp;$E569),'Hoja de Trabajo para listado'!$BC$151:$CB$151,0)),0)+IFERROR(INDEX('Hoja de Trabajo para listado'!$DE$153:$DG$274,MATCH($A569,'Hoja de Trabajo para listado'!$DE$153:$DE$1048576,0),MATCH((CUADRO!M$5&amp;$E569),'Hoja de Trabajo para listado'!$DE$151:$DG$151,0)),0)+IFERROR(INDEX('Hoja de Trabajo para listado'!$CD$155:$DC$1048576,MATCH($A569,'Hoja de Trabajo para listado'!$CD$155:$CD$1048576,0),MATCH((CUADRO!M$5&amp;$E569),'Hoja de Trabajo para listado'!$CD$151:$DC$151,0)),0)</f>
        <v>0</v>
      </c>
      <c r="N569" s="255">
        <f ca="1">+IFERROR(INDEX('Hoja de Trabajo para listado'!$A$155:$Z$1048576,MATCH($A569,'Hoja de Trabajo para listado'!$A$155:$A$1048576,0),MATCH((CUADRO!N$5&amp;$E569),'Hoja de Trabajo para listado'!$A$151:$Z$151,0)),0)+IFERROR(INDEX('Hoja de Trabajo para listado'!$AB$155:$BA$1048576,MATCH($A569,'Hoja de Trabajo para listado'!$AB$155:$AB$1048576,0),MATCH((CUADRO!N$5&amp;$E569),'Hoja de Trabajo para listado'!$AB$151:$BA$151,0)),0)+IFERROR(INDEX('Hoja de Trabajo para listado'!$BC$155:$CB$1048576,MATCH($A569,'Hoja de Trabajo para listado'!$BC$155:$BC$1048576,0),MATCH((CUADRO!N$5&amp;$E569),'Hoja de Trabajo para listado'!$BC$151:$CB$151,0)),0)+IFERROR(INDEX('Hoja de Trabajo para listado'!$DE$153:$DG$274,MATCH($A569,'Hoja de Trabajo para listado'!$DE$153:$DE$1048576,0),MATCH((CUADRO!N$5&amp;$E569),'Hoja de Trabajo para listado'!$DE$151:$DG$151,0)),0)+IFERROR(INDEX('Hoja de Trabajo para listado'!$CD$155:$DC$1048576,MATCH($A569,'Hoja de Trabajo para listado'!$CD$155:$CD$1048576,0),MATCH((CUADRO!N$5&amp;$E569),'Hoja de Trabajo para listado'!$CD$151:$DC$151,0)),0)</f>
        <v>0</v>
      </c>
      <c r="O569" s="255">
        <f ca="1">+IFERROR(INDEX('Hoja de Trabajo para listado'!$A$155:$Z$1048576,MATCH($A569,'Hoja de Trabajo para listado'!$A$155:$A$1048576,0),MATCH((CUADRO!O$5&amp;$E569),'Hoja de Trabajo para listado'!$A$151:$Z$151,0)),0)+IFERROR(INDEX('Hoja de Trabajo para listado'!$AB$155:$BA$1048576,MATCH($A569,'Hoja de Trabajo para listado'!$AB$155:$AB$1048576,0),MATCH((CUADRO!O$5&amp;$E569),'Hoja de Trabajo para listado'!$AB$151:$BA$151,0)),0)+IFERROR(INDEX('Hoja de Trabajo para listado'!$BC$155:$CB$1048576,MATCH($A569,'Hoja de Trabajo para listado'!$BC$155:$BC$1048576,0),MATCH((CUADRO!O$5&amp;$E569),'Hoja de Trabajo para listado'!$BC$151:$CB$151,0)),0)+IFERROR(INDEX('Hoja de Trabajo para listado'!$DE$153:$DG$274,MATCH($A569,'Hoja de Trabajo para listado'!$DE$153:$DE$1048576,0),MATCH((CUADRO!O$5&amp;$E569),'Hoja de Trabajo para listado'!$DE$151:$DG$151,0)),0)+IFERROR(INDEX('Hoja de Trabajo para listado'!$CD$155:$DC$1048576,MATCH($A569,'Hoja de Trabajo para listado'!$CD$155:$CD$1048576,0),MATCH((CUADRO!O$5&amp;$E569),'Hoja de Trabajo para listado'!$CD$151:$DC$151,0)),0)</f>
        <v>0</v>
      </c>
      <c r="P569" s="255">
        <f ca="1">+IFERROR(INDEX('Hoja de Trabajo para listado'!$A$155:$Z$1048576,MATCH($A569,'Hoja de Trabajo para listado'!$A$155:$A$1048576,0),MATCH((CUADRO!P$5&amp;$E569),'Hoja de Trabajo para listado'!$A$151:$Z$151,0)),0)+IFERROR(INDEX('Hoja de Trabajo para listado'!$AB$155:$BA$1048576,MATCH($A569,'Hoja de Trabajo para listado'!$AB$155:$AB$1048576,0),MATCH((CUADRO!P$5&amp;$E569),'Hoja de Trabajo para listado'!$AB$151:$BA$151,0)),0)+IFERROR(INDEX('Hoja de Trabajo para listado'!$BC$155:$CB$1048576,MATCH($A569,'Hoja de Trabajo para listado'!$BC$155:$BC$1048576,0),MATCH((CUADRO!P$5&amp;$E569),'Hoja de Trabajo para listado'!$BC$151:$CB$151,0)),0)+IFERROR(INDEX('Hoja de Trabajo para listado'!$DE$153:$DG$274,MATCH($A569,'Hoja de Trabajo para listado'!$DE$153:$DE$1048576,0),MATCH((CUADRO!P$5&amp;$E569),'Hoja de Trabajo para listado'!$DE$151:$DG$151,0)),0)+IFERROR(INDEX('Hoja de Trabajo para listado'!$CD$155:$DC$1048576,MATCH($A569,'Hoja de Trabajo para listado'!$CD$155:$CD$1048576,0),MATCH((CUADRO!P$5&amp;$E569),'Hoja de Trabajo para listado'!$CD$151:$DC$151,0)),0)</f>
        <v>0</v>
      </c>
      <c r="Q569" s="255">
        <f ca="1">+IFERROR(INDEX('Hoja de Trabajo para listado'!$A$155:$Z$1048576,MATCH($A569,'Hoja de Trabajo para listado'!$A$155:$A$1048576,0),MATCH((CUADRO!Q$5&amp;$E569),'Hoja de Trabajo para listado'!$A$151:$Z$151,0)),0)+IFERROR(INDEX('Hoja de Trabajo para listado'!$AB$155:$BA$1048576,MATCH($A569,'Hoja de Trabajo para listado'!$AB$155:$AB$1048576,0),MATCH((CUADRO!Q$5&amp;$E569),'Hoja de Trabajo para listado'!$AB$151:$BA$151,0)),0)+IFERROR(INDEX('Hoja de Trabajo para listado'!$BC$155:$CB$1048576,MATCH($A569,'Hoja de Trabajo para listado'!$BC$155:$BC$1048576,0),MATCH((CUADRO!Q$5&amp;$E569),'Hoja de Trabajo para listado'!$BC$151:$CB$151,0)),0)+IFERROR(INDEX('Hoja de Trabajo para listado'!$DE$153:$DG$274,MATCH($A569,'Hoja de Trabajo para listado'!$DE$153:$DE$1048576,0),MATCH((CUADRO!Q$5&amp;$E569),'Hoja de Trabajo para listado'!$DE$151:$DG$151,0)),0)+IFERROR(INDEX('Hoja de Trabajo para listado'!$CD$155:$DC$1048576,MATCH($A569,'Hoja de Trabajo para listado'!$CD$155:$CD$1048576,0),MATCH((CUADRO!Q$5&amp;$E569),'Hoja de Trabajo para listado'!$CD$151:$DC$151,0)),0)</f>
        <v>0</v>
      </c>
      <c r="R569" s="255">
        <f t="shared" ca="1" si="18"/>
        <v>0</v>
      </c>
      <c r="S569" s="262">
        <f ca="1">+R568+R569</f>
        <v>0</v>
      </c>
      <c r="T569" s="255">
        <f ca="1">+S569</f>
        <v>0</v>
      </c>
      <c r="U569" s="254">
        <f t="shared" si="19"/>
        <v>2</v>
      </c>
      <c r="V569" s="362" t="str">
        <f>+VLOOKUP(A569,bd_lista!$A$3:$E$590,5,FALSE)</f>
        <v>Gobiernos Autonomos Municipales</v>
      </c>
      <c r="W569" s="362"/>
      <c r="X569" s="254">
        <f>+VLOOKUP(A569,[2]Sheet1!$A$13:$D$744,4,FALSE)</f>
        <v>0</v>
      </c>
      <c r="Y569" s="254" t="e">
        <f>+VLOOKUP(X569,bd_lista!$A$3:$C$590,3,FALSE)</f>
        <v>#N/A</v>
      </c>
      <c r="Z569" s="314"/>
      <c r="AA569" s="315"/>
    </row>
    <row r="570" spans="1:27" customFormat="1" ht="15" hidden="1" customHeight="1">
      <c r="A570" s="32">
        <v>1262</v>
      </c>
      <c r="B570" s="306">
        <f>+A570</f>
        <v>1262</v>
      </c>
      <c r="C570" s="259" t="str">
        <f>+VLOOKUP(A570,bd_lista!$A$3:$C$590,3,FALSE)</f>
        <v>Gobierno Autónomo Municipal de Laja</v>
      </c>
      <c r="D570" s="361" t="str">
        <f>+C570</f>
        <v>Gobierno Autónomo Municipal de Laja</v>
      </c>
      <c r="E570" s="254" t="s">
        <v>1313</v>
      </c>
      <c r="F570" s="255">
        <f ca="1">+IFERROR(INDEX('Hoja de Trabajo para listado'!$A$155:$Z$1048576,MATCH($A570,'Hoja de Trabajo para listado'!$A$155:$A$1048576,0),MATCH((CUADRO!F$5&amp;$E570),'Hoja de Trabajo para listado'!$A$151:$Z$151,0)),0)+IFERROR(INDEX('Hoja de Trabajo para listado'!$AB$155:$BA$1048576,MATCH($A570,'Hoja de Trabajo para listado'!$AB$155:$AB$1048576,0),MATCH((CUADRO!F$5&amp;$E570),'Hoja de Trabajo para listado'!$AB$151:$BA$151,0)),0)+IFERROR(INDEX('Hoja de Trabajo para listado'!$BC$155:$CB$1048576,MATCH($A570,'Hoja de Trabajo para listado'!$BC$155:$BC$1048576,0),MATCH((CUADRO!F$5&amp;$E570),'Hoja de Trabajo para listado'!$BC$151:$CB$151,0)),0)+IFERROR(INDEX('Hoja de Trabajo para listado'!$DE$153:$DG$274,MATCH($A570,'Hoja de Trabajo para listado'!$DE$153:$DE$1048576,0),MATCH((CUADRO!F$5&amp;$E570),'Hoja de Trabajo para listado'!$DE$151:$DG$151,0)),0)+IFERROR(INDEX('Hoja de Trabajo para listado'!$CD$155:$DC$1048576,MATCH($A570,'Hoja de Trabajo para listado'!$CD$155:$CD$1048576,0),MATCH((CUADRO!F$5&amp;$E570),'Hoja de Trabajo para listado'!$CD$151:$DC$151,0)),0)</f>
        <v>0</v>
      </c>
      <c r="G570" s="255">
        <f ca="1">+IFERROR(INDEX('Hoja de Trabajo para listado'!$A$155:$Z$1048576,MATCH($A570,'Hoja de Trabajo para listado'!$A$155:$A$1048576,0),MATCH((CUADRO!G$5&amp;$E570),'Hoja de Trabajo para listado'!$A$151:$Z$151,0)),0)+IFERROR(INDEX('Hoja de Trabajo para listado'!$AB$155:$BA$1048576,MATCH($A570,'Hoja de Trabajo para listado'!$AB$155:$AB$1048576,0),MATCH((CUADRO!G$5&amp;$E570),'Hoja de Trabajo para listado'!$AB$151:$BA$151,0)),0)+IFERROR(INDEX('Hoja de Trabajo para listado'!$BC$155:$CB$1048576,MATCH($A570,'Hoja de Trabajo para listado'!$BC$155:$BC$1048576,0),MATCH((CUADRO!G$5&amp;$E570),'Hoja de Trabajo para listado'!$BC$151:$CB$151,0)),0)+IFERROR(INDEX('Hoja de Trabajo para listado'!$DE$153:$DG$274,MATCH($A570,'Hoja de Trabajo para listado'!$DE$153:$DE$1048576,0),MATCH((CUADRO!G$5&amp;$E570),'Hoja de Trabajo para listado'!$DE$151:$DG$151,0)),0)+IFERROR(INDEX('Hoja de Trabajo para listado'!$CD$155:$DC$1048576,MATCH($A570,'Hoja de Trabajo para listado'!$CD$155:$CD$1048576,0),MATCH((CUADRO!G$5&amp;$E570),'Hoja de Trabajo para listado'!$CD$151:$DC$151,0)),0)</f>
        <v>0</v>
      </c>
      <c r="H570" s="255">
        <f ca="1">+IFERROR(INDEX('Hoja de Trabajo para listado'!$A$155:$Z$1048576,MATCH($A570,'Hoja de Trabajo para listado'!$A$155:$A$1048576,0),MATCH((CUADRO!H$5&amp;$E570),'Hoja de Trabajo para listado'!$A$151:$Z$151,0)),0)+IFERROR(INDEX('Hoja de Trabajo para listado'!$AB$155:$BA$1048576,MATCH($A570,'Hoja de Trabajo para listado'!$AB$155:$AB$1048576,0),MATCH((CUADRO!H$5&amp;$E570),'Hoja de Trabajo para listado'!$AB$151:$BA$151,0)),0)+IFERROR(INDEX('Hoja de Trabajo para listado'!$BC$155:$CB$1048576,MATCH($A570,'Hoja de Trabajo para listado'!$BC$155:$BC$1048576,0),MATCH((CUADRO!H$5&amp;$E570),'Hoja de Trabajo para listado'!$BC$151:$CB$151,0)),0)+IFERROR(INDEX('Hoja de Trabajo para listado'!$DE$153:$DG$274,MATCH($A570,'Hoja de Trabajo para listado'!$DE$153:$DE$1048576,0),MATCH((CUADRO!H$5&amp;$E570),'Hoja de Trabajo para listado'!$DE$151:$DG$151,0)),0)+IFERROR(INDEX('Hoja de Trabajo para listado'!$CD$155:$DC$1048576,MATCH($A570,'Hoja de Trabajo para listado'!$CD$155:$CD$1048576,0),MATCH((CUADRO!H$5&amp;$E570),'Hoja de Trabajo para listado'!$CD$151:$DC$151,0)),0)</f>
        <v>0</v>
      </c>
      <c r="I570" s="255">
        <f ca="1">+IFERROR(INDEX('Hoja de Trabajo para listado'!$A$155:$Z$1048576,MATCH($A570,'Hoja de Trabajo para listado'!$A$155:$A$1048576,0),MATCH((CUADRO!I$5&amp;$E570),'Hoja de Trabajo para listado'!$A$151:$Z$151,0)),0)+IFERROR(INDEX('Hoja de Trabajo para listado'!$AB$155:$BA$1048576,MATCH($A570,'Hoja de Trabajo para listado'!$AB$155:$AB$1048576,0),MATCH((CUADRO!I$5&amp;$E570),'Hoja de Trabajo para listado'!$AB$151:$BA$151,0)),0)+IFERROR(INDEX('Hoja de Trabajo para listado'!$BC$155:$CB$1048576,MATCH($A570,'Hoja de Trabajo para listado'!$BC$155:$BC$1048576,0),MATCH((CUADRO!I$5&amp;$E570),'Hoja de Trabajo para listado'!$BC$151:$CB$151,0)),0)+IFERROR(INDEX('Hoja de Trabajo para listado'!$DE$153:$DG$274,MATCH($A570,'Hoja de Trabajo para listado'!$DE$153:$DE$1048576,0),MATCH((CUADRO!I$5&amp;$E570),'Hoja de Trabajo para listado'!$DE$151:$DG$151,0)),0)+IFERROR(INDEX('Hoja de Trabajo para listado'!$CD$155:$DC$1048576,MATCH($A570,'Hoja de Trabajo para listado'!$CD$155:$CD$1048576,0),MATCH((CUADRO!I$5&amp;$E570),'Hoja de Trabajo para listado'!$CD$151:$DC$151,0)),0)</f>
        <v>0</v>
      </c>
      <c r="J570" s="255">
        <f ca="1">+IFERROR(INDEX('Hoja de Trabajo para listado'!$A$155:$Z$1048576,MATCH($A570,'Hoja de Trabajo para listado'!$A$155:$A$1048576,0),MATCH((CUADRO!J$5&amp;$E570),'Hoja de Trabajo para listado'!$A$151:$Z$151,0)),0)+IFERROR(INDEX('Hoja de Trabajo para listado'!$AB$155:$BA$1048576,MATCH($A570,'Hoja de Trabajo para listado'!$AB$155:$AB$1048576,0),MATCH((CUADRO!J$5&amp;$E570),'Hoja de Trabajo para listado'!$AB$151:$BA$151,0)),0)+IFERROR(INDEX('Hoja de Trabajo para listado'!$BC$155:$CB$1048576,MATCH($A570,'Hoja de Trabajo para listado'!$BC$155:$BC$1048576,0),MATCH((CUADRO!J$5&amp;$E570),'Hoja de Trabajo para listado'!$BC$151:$CB$151,0)),0)+IFERROR(INDEX('Hoja de Trabajo para listado'!$DE$153:$DG$274,MATCH($A570,'Hoja de Trabajo para listado'!$DE$153:$DE$1048576,0),MATCH((CUADRO!J$5&amp;$E570),'Hoja de Trabajo para listado'!$DE$151:$DG$151,0)),0)+IFERROR(INDEX('Hoja de Trabajo para listado'!$CD$155:$DC$1048576,MATCH($A570,'Hoja de Trabajo para listado'!$CD$155:$CD$1048576,0),MATCH((CUADRO!J$5&amp;$E570),'Hoja de Trabajo para listado'!$CD$151:$DC$151,0)),0)</f>
        <v>0</v>
      </c>
      <c r="K570" s="255">
        <f ca="1">+IFERROR(INDEX('Hoja de Trabajo para listado'!$A$155:$Z$1048576,MATCH($A570,'Hoja de Trabajo para listado'!$A$155:$A$1048576,0),MATCH((CUADRO!K$5&amp;$E570),'Hoja de Trabajo para listado'!$A$151:$Z$151,0)),0)+IFERROR(INDEX('Hoja de Trabajo para listado'!$AB$155:$BA$1048576,MATCH($A570,'Hoja de Trabajo para listado'!$AB$155:$AB$1048576,0),MATCH((CUADRO!K$5&amp;$E570),'Hoja de Trabajo para listado'!$AB$151:$BA$151,0)),0)+IFERROR(INDEX('Hoja de Trabajo para listado'!$BC$155:$CB$1048576,MATCH($A570,'Hoja de Trabajo para listado'!$BC$155:$BC$1048576,0),MATCH((CUADRO!K$5&amp;$E570),'Hoja de Trabajo para listado'!$BC$151:$CB$151,0)),0)+IFERROR(INDEX('Hoja de Trabajo para listado'!$DE$153:$DG$274,MATCH($A570,'Hoja de Trabajo para listado'!$DE$153:$DE$1048576,0),MATCH((CUADRO!K$5&amp;$E570),'Hoja de Trabajo para listado'!$DE$151:$DG$151,0)),0)+IFERROR(INDEX('Hoja de Trabajo para listado'!$CD$155:$DC$1048576,MATCH($A570,'Hoja de Trabajo para listado'!$CD$155:$CD$1048576,0),MATCH((CUADRO!K$5&amp;$E570),'Hoja de Trabajo para listado'!$CD$151:$DC$151,0)),0)</f>
        <v>0</v>
      </c>
      <c r="L570" s="255">
        <f ca="1">+IFERROR(INDEX('Hoja de Trabajo para listado'!$A$155:$Z$1048576,MATCH($A570,'Hoja de Trabajo para listado'!$A$155:$A$1048576,0),MATCH((CUADRO!L$5&amp;$E570),'Hoja de Trabajo para listado'!$A$151:$Z$151,0)),0)+IFERROR(INDEX('Hoja de Trabajo para listado'!$AB$155:$BA$1048576,MATCH($A570,'Hoja de Trabajo para listado'!$AB$155:$AB$1048576,0),MATCH((CUADRO!L$5&amp;$E570),'Hoja de Trabajo para listado'!$AB$151:$BA$151,0)),0)+IFERROR(INDEX('Hoja de Trabajo para listado'!$BC$155:$CB$1048576,MATCH($A570,'Hoja de Trabajo para listado'!$BC$155:$BC$1048576,0),MATCH((CUADRO!L$5&amp;$E570),'Hoja de Trabajo para listado'!$BC$151:$CB$151,0)),0)+IFERROR(INDEX('Hoja de Trabajo para listado'!$DE$153:$DG$274,MATCH($A570,'Hoja de Trabajo para listado'!$DE$153:$DE$1048576,0),MATCH((CUADRO!L$5&amp;$E570),'Hoja de Trabajo para listado'!$DE$151:$DG$151,0)),0)+IFERROR(INDEX('Hoja de Trabajo para listado'!$CD$155:$DC$1048576,MATCH($A570,'Hoja de Trabajo para listado'!$CD$155:$CD$1048576,0),MATCH((CUADRO!L$5&amp;$E570),'Hoja de Trabajo para listado'!$CD$151:$DC$151,0)),0)</f>
        <v>0</v>
      </c>
      <c r="M570" s="255">
        <f ca="1">+IFERROR(INDEX('Hoja de Trabajo para listado'!$A$155:$Z$1048576,MATCH($A570,'Hoja de Trabajo para listado'!$A$155:$A$1048576,0),MATCH((CUADRO!M$5&amp;$E570),'Hoja de Trabajo para listado'!$A$151:$Z$151,0)),0)+IFERROR(INDEX('Hoja de Trabajo para listado'!$AB$155:$BA$1048576,MATCH($A570,'Hoja de Trabajo para listado'!$AB$155:$AB$1048576,0),MATCH((CUADRO!M$5&amp;$E570),'Hoja de Trabajo para listado'!$AB$151:$BA$151,0)),0)+IFERROR(INDEX('Hoja de Trabajo para listado'!$BC$155:$CB$1048576,MATCH($A570,'Hoja de Trabajo para listado'!$BC$155:$BC$1048576,0),MATCH((CUADRO!M$5&amp;$E570),'Hoja de Trabajo para listado'!$BC$151:$CB$151,0)),0)+IFERROR(INDEX('Hoja de Trabajo para listado'!$DE$153:$DG$274,MATCH($A570,'Hoja de Trabajo para listado'!$DE$153:$DE$1048576,0),MATCH((CUADRO!M$5&amp;$E570),'Hoja de Trabajo para listado'!$DE$151:$DG$151,0)),0)+IFERROR(INDEX('Hoja de Trabajo para listado'!$CD$155:$DC$1048576,MATCH($A570,'Hoja de Trabajo para listado'!$CD$155:$CD$1048576,0),MATCH((CUADRO!M$5&amp;$E570),'Hoja de Trabajo para listado'!$CD$151:$DC$151,0)),0)</f>
        <v>0</v>
      </c>
      <c r="N570" s="255">
        <f ca="1">+IFERROR(INDEX('Hoja de Trabajo para listado'!$A$155:$Z$1048576,MATCH($A570,'Hoja de Trabajo para listado'!$A$155:$A$1048576,0),MATCH((CUADRO!N$5&amp;$E570),'Hoja de Trabajo para listado'!$A$151:$Z$151,0)),0)+IFERROR(INDEX('Hoja de Trabajo para listado'!$AB$155:$BA$1048576,MATCH($A570,'Hoja de Trabajo para listado'!$AB$155:$AB$1048576,0),MATCH((CUADRO!N$5&amp;$E570),'Hoja de Trabajo para listado'!$AB$151:$BA$151,0)),0)+IFERROR(INDEX('Hoja de Trabajo para listado'!$BC$155:$CB$1048576,MATCH($A570,'Hoja de Trabajo para listado'!$BC$155:$BC$1048576,0),MATCH((CUADRO!N$5&amp;$E570),'Hoja de Trabajo para listado'!$BC$151:$CB$151,0)),0)+IFERROR(INDEX('Hoja de Trabajo para listado'!$DE$153:$DG$274,MATCH($A570,'Hoja de Trabajo para listado'!$DE$153:$DE$1048576,0),MATCH((CUADRO!N$5&amp;$E570),'Hoja de Trabajo para listado'!$DE$151:$DG$151,0)),0)+IFERROR(INDEX('Hoja de Trabajo para listado'!$CD$155:$DC$1048576,MATCH($A570,'Hoja de Trabajo para listado'!$CD$155:$CD$1048576,0),MATCH((CUADRO!N$5&amp;$E570),'Hoja de Trabajo para listado'!$CD$151:$DC$151,0)),0)</f>
        <v>0</v>
      </c>
      <c r="O570" s="255">
        <f ca="1">+IFERROR(INDEX('Hoja de Trabajo para listado'!$A$155:$Z$1048576,MATCH($A570,'Hoja de Trabajo para listado'!$A$155:$A$1048576,0),MATCH((CUADRO!O$5&amp;$E570),'Hoja de Trabajo para listado'!$A$151:$Z$151,0)),0)+IFERROR(INDEX('Hoja de Trabajo para listado'!$AB$155:$BA$1048576,MATCH($A570,'Hoja de Trabajo para listado'!$AB$155:$AB$1048576,0),MATCH((CUADRO!O$5&amp;$E570),'Hoja de Trabajo para listado'!$AB$151:$BA$151,0)),0)+IFERROR(INDEX('Hoja de Trabajo para listado'!$BC$155:$CB$1048576,MATCH($A570,'Hoja de Trabajo para listado'!$BC$155:$BC$1048576,0),MATCH((CUADRO!O$5&amp;$E570),'Hoja de Trabajo para listado'!$BC$151:$CB$151,0)),0)+IFERROR(INDEX('Hoja de Trabajo para listado'!$DE$153:$DG$274,MATCH($A570,'Hoja de Trabajo para listado'!$DE$153:$DE$1048576,0),MATCH((CUADRO!O$5&amp;$E570),'Hoja de Trabajo para listado'!$DE$151:$DG$151,0)),0)+IFERROR(INDEX('Hoja de Trabajo para listado'!$CD$155:$DC$1048576,MATCH($A570,'Hoja de Trabajo para listado'!$CD$155:$CD$1048576,0),MATCH((CUADRO!O$5&amp;$E570),'Hoja de Trabajo para listado'!$CD$151:$DC$151,0)),0)</f>
        <v>0</v>
      </c>
      <c r="P570" s="255">
        <f ca="1">+IFERROR(INDEX('Hoja de Trabajo para listado'!$A$155:$Z$1048576,MATCH($A570,'Hoja de Trabajo para listado'!$A$155:$A$1048576,0),MATCH((CUADRO!P$5&amp;$E570),'Hoja de Trabajo para listado'!$A$151:$Z$151,0)),0)+IFERROR(INDEX('Hoja de Trabajo para listado'!$AB$155:$BA$1048576,MATCH($A570,'Hoja de Trabajo para listado'!$AB$155:$AB$1048576,0),MATCH((CUADRO!P$5&amp;$E570),'Hoja de Trabajo para listado'!$AB$151:$BA$151,0)),0)+IFERROR(INDEX('Hoja de Trabajo para listado'!$BC$155:$CB$1048576,MATCH($A570,'Hoja de Trabajo para listado'!$BC$155:$BC$1048576,0),MATCH((CUADRO!P$5&amp;$E570),'Hoja de Trabajo para listado'!$BC$151:$CB$151,0)),0)+IFERROR(INDEX('Hoja de Trabajo para listado'!$DE$153:$DG$274,MATCH($A570,'Hoja de Trabajo para listado'!$DE$153:$DE$1048576,0),MATCH((CUADRO!P$5&amp;$E570),'Hoja de Trabajo para listado'!$DE$151:$DG$151,0)),0)+IFERROR(INDEX('Hoja de Trabajo para listado'!$CD$155:$DC$1048576,MATCH($A570,'Hoja de Trabajo para listado'!$CD$155:$CD$1048576,0),MATCH((CUADRO!P$5&amp;$E570),'Hoja de Trabajo para listado'!$CD$151:$DC$151,0)),0)</f>
        <v>0</v>
      </c>
      <c r="Q570" s="255">
        <f ca="1">+IFERROR(INDEX('Hoja de Trabajo para listado'!$A$155:$Z$1048576,MATCH($A570,'Hoja de Trabajo para listado'!$A$155:$A$1048576,0),MATCH((CUADRO!Q$5&amp;$E570),'Hoja de Trabajo para listado'!$A$151:$Z$151,0)),0)+IFERROR(INDEX('Hoja de Trabajo para listado'!$AB$155:$BA$1048576,MATCH($A570,'Hoja de Trabajo para listado'!$AB$155:$AB$1048576,0),MATCH((CUADRO!Q$5&amp;$E570),'Hoja de Trabajo para listado'!$AB$151:$BA$151,0)),0)+IFERROR(INDEX('Hoja de Trabajo para listado'!$BC$155:$CB$1048576,MATCH($A570,'Hoja de Trabajo para listado'!$BC$155:$BC$1048576,0),MATCH((CUADRO!Q$5&amp;$E570),'Hoja de Trabajo para listado'!$BC$151:$CB$151,0)),0)+IFERROR(INDEX('Hoja de Trabajo para listado'!$DE$153:$DG$274,MATCH($A570,'Hoja de Trabajo para listado'!$DE$153:$DE$1048576,0),MATCH((CUADRO!Q$5&amp;$E570),'Hoja de Trabajo para listado'!$DE$151:$DG$151,0)),0)+IFERROR(INDEX('Hoja de Trabajo para listado'!$CD$155:$DC$1048576,MATCH($A570,'Hoja de Trabajo para listado'!$CD$155:$CD$1048576,0),MATCH((CUADRO!Q$5&amp;$E570),'Hoja de Trabajo para listado'!$CD$151:$DC$151,0)),0)</f>
        <v>0</v>
      </c>
      <c r="R570" s="255">
        <f t="shared" ca="1" si="18"/>
        <v>0</v>
      </c>
      <c r="S570" s="262"/>
      <c r="T570" s="255">
        <f ca="1">+T571</f>
        <v>0</v>
      </c>
      <c r="U570" s="254">
        <f t="shared" si="19"/>
        <v>1</v>
      </c>
      <c r="V570" s="362" t="str">
        <f>+VLOOKUP(A570,bd_lista!$A$3:$E$590,5,FALSE)</f>
        <v>Gobiernos Autonomos Municipales</v>
      </c>
      <c r="W570" s="361" t="str">
        <f>+V570</f>
        <v>Gobiernos Autonomos Municipales</v>
      </c>
      <c r="X570" s="254">
        <f>+VLOOKUP(A570,[2]Sheet1!$A$13:$D$744,4,FALSE)</f>
        <v>0</v>
      </c>
      <c r="Y570" s="254" t="e">
        <f>+VLOOKUP(X570,bd_lista!$A$3:$C$590,3,FALSE)</f>
        <v>#N/A</v>
      </c>
      <c r="Z570" s="316">
        <f>+X570</f>
        <v>0</v>
      </c>
      <c r="AA570" s="317" t="e">
        <f>+Y570</f>
        <v>#N/A</v>
      </c>
    </row>
    <row r="571" spans="1:27" customFormat="1" ht="15" hidden="1" customHeight="1">
      <c r="A571" s="32">
        <v>1262</v>
      </c>
      <c r="B571" s="307"/>
      <c r="C571" s="259" t="str">
        <f>+VLOOKUP(A571,bd_lista!$A$3:$C$590,3,FALSE)</f>
        <v>Gobierno Autónomo Municipal de Laja</v>
      </c>
      <c r="D571" s="362"/>
      <c r="E571" s="256" t="s">
        <v>1314</v>
      </c>
      <c r="F571" s="255">
        <f ca="1">+IFERROR(INDEX('Hoja de Trabajo para listado'!$A$155:$Z$1048576,MATCH($A571,'Hoja de Trabajo para listado'!$A$155:$A$1048576,0),MATCH((CUADRO!F$5&amp;$E571),'Hoja de Trabajo para listado'!$A$151:$Z$151,0)),0)+IFERROR(INDEX('Hoja de Trabajo para listado'!$AB$155:$BA$1048576,MATCH($A571,'Hoja de Trabajo para listado'!$AB$155:$AB$1048576,0),MATCH((CUADRO!F$5&amp;$E571),'Hoja de Trabajo para listado'!$AB$151:$BA$151,0)),0)+IFERROR(INDEX('Hoja de Trabajo para listado'!$BC$155:$CB$1048576,MATCH($A571,'Hoja de Trabajo para listado'!$BC$155:$BC$1048576,0),MATCH((CUADRO!F$5&amp;$E571),'Hoja de Trabajo para listado'!$BC$151:$CB$151,0)),0)+IFERROR(INDEX('Hoja de Trabajo para listado'!$DE$153:$DG$274,MATCH($A571,'Hoja de Trabajo para listado'!$DE$153:$DE$1048576,0),MATCH((CUADRO!F$5&amp;$E571),'Hoja de Trabajo para listado'!$DE$151:$DG$151,0)),0)+IFERROR(INDEX('Hoja de Trabajo para listado'!$CD$155:$DC$1048576,MATCH($A571,'Hoja de Trabajo para listado'!$CD$155:$CD$1048576,0),MATCH((CUADRO!F$5&amp;$E571),'Hoja de Trabajo para listado'!$CD$151:$DC$151,0)),0)</f>
        <v>0</v>
      </c>
      <c r="G571" s="255">
        <f ca="1">+IFERROR(INDEX('Hoja de Trabajo para listado'!$A$155:$Z$1048576,MATCH($A571,'Hoja de Trabajo para listado'!$A$155:$A$1048576,0),MATCH((CUADRO!G$5&amp;$E571),'Hoja de Trabajo para listado'!$A$151:$Z$151,0)),0)+IFERROR(INDEX('Hoja de Trabajo para listado'!$AB$155:$BA$1048576,MATCH($A571,'Hoja de Trabajo para listado'!$AB$155:$AB$1048576,0),MATCH((CUADRO!G$5&amp;$E571),'Hoja de Trabajo para listado'!$AB$151:$BA$151,0)),0)+IFERROR(INDEX('Hoja de Trabajo para listado'!$BC$155:$CB$1048576,MATCH($A571,'Hoja de Trabajo para listado'!$BC$155:$BC$1048576,0),MATCH((CUADRO!G$5&amp;$E571),'Hoja de Trabajo para listado'!$BC$151:$CB$151,0)),0)+IFERROR(INDEX('Hoja de Trabajo para listado'!$DE$153:$DG$274,MATCH($A571,'Hoja de Trabajo para listado'!$DE$153:$DE$1048576,0),MATCH((CUADRO!G$5&amp;$E571),'Hoja de Trabajo para listado'!$DE$151:$DG$151,0)),0)+IFERROR(INDEX('Hoja de Trabajo para listado'!$CD$155:$DC$1048576,MATCH($A571,'Hoja de Trabajo para listado'!$CD$155:$CD$1048576,0),MATCH((CUADRO!G$5&amp;$E571),'Hoja de Trabajo para listado'!$CD$151:$DC$151,0)),0)</f>
        <v>0</v>
      </c>
      <c r="H571" s="255">
        <f ca="1">+IFERROR(INDEX('Hoja de Trabajo para listado'!$A$155:$Z$1048576,MATCH($A571,'Hoja de Trabajo para listado'!$A$155:$A$1048576,0),MATCH((CUADRO!H$5&amp;$E571),'Hoja de Trabajo para listado'!$A$151:$Z$151,0)),0)+IFERROR(INDEX('Hoja de Trabajo para listado'!$AB$155:$BA$1048576,MATCH($A571,'Hoja de Trabajo para listado'!$AB$155:$AB$1048576,0),MATCH((CUADRO!H$5&amp;$E571),'Hoja de Trabajo para listado'!$AB$151:$BA$151,0)),0)+IFERROR(INDEX('Hoja de Trabajo para listado'!$BC$155:$CB$1048576,MATCH($A571,'Hoja de Trabajo para listado'!$BC$155:$BC$1048576,0),MATCH((CUADRO!H$5&amp;$E571),'Hoja de Trabajo para listado'!$BC$151:$CB$151,0)),0)+IFERROR(INDEX('Hoja de Trabajo para listado'!$DE$153:$DG$274,MATCH($A571,'Hoja de Trabajo para listado'!$DE$153:$DE$1048576,0),MATCH((CUADRO!H$5&amp;$E571),'Hoja de Trabajo para listado'!$DE$151:$DG$151,0)),0)+IFERROR(INDEX('Hoja de Trabajo para listado'!$CD$155:$DC$1048576,MATCH($A571,'Hoja de Trabajo para listado'!$CD$155:$CD$1048576,0),MATCH((CUADRO!H$5&amp;$E571),'Hoja de Trabajo para listado'!$CD$151:$DC$151,0)),0)</f>
        <v>0</v>
      </c>
      <c r="I571" s="255">
        <f ca="1">+IFERROR(INDEX('Hoja de Trabajo para listado'!$A$155:$Z$1048576,MATCH($A571,'Hoja de Trabajo para listado'!$A$155:$A$1048576,0),MATCH((CUADRO!I$5&amp;$E571),'Hoja de Trabajo para listado'!$A$151:$Z$151,0)),0)+IFERROR(INDEX('Hoja de Trabajo para listado'!$AB$155:$BA$1048576,MATCH($A571,'Hoja de Trabajo para listado'!$AB$155:$AB$1048576,0),MATCH((CUADRO!I$5&amp;$E571),'Hoja de Trabajo para listado'!$AB$151:$BA$151,0)),0)+IFERROR(INDEX('Hoja de Trabajo para listado'!$BC$155:$CB$1048576,MATCH($A571,'Hoja de Trabajo para listado'!$BC$155:$BC$1048576,0),MATCH((CUADRO!I$5&amp;$E571),'Hoja de Trabajo para listado'!$BC$151:$CB$151,0)),0)+IFERROR(INDEX('Hoja de Trabajo para listado'!$DE$153:$DG$274,MATCH($A571,'Hoja de Trabajo para listado'!$DE$153:$DE$1048576,0),MATCH((CUADRO!I$5&amp;$E571),'Hoja de Trabajo para listado'!$DE$151:$DG$151,0)),0)+IFERROR(INDEX('Hoja de Trabajo para listado'!$CD$155:$DC$1048576,MATCH($A571,'Hoja de Trabajo para listado'!$CD$155:$CD$1048576,0),MATCH((CUADRO!I$5&amp;$E571),'Hoja de Trabajo para listado'!$CD$151:$DC$151,0)),0)</f>
        <v>0</v>
      </c>
      <c r="J571" s="255">
        <f ca="1">+IFERROR(INDEX('Hoja de Trabajo para listado'!$A$155:$Z$1048576,MATCH($A571,'Hoja de Trabajo para listado'!$A$155:$A$1048576,0),MATCH((CUADRO!J$5&amp;$E571),'Hoja de Trabajo para listado'!$A$151:$Z$151,0)),0)+IFERROR(INDEX('Hoja de Trabajo para listado'!$AB$155:$BA$1048576,MATCH($A571,'Hoja de Trabajo para listado'!$AB$155:$AB$1048576,0),MATCH((CUADRO!J$5&amp;$E571),'Hoja de Trabajo para listado'!$AB$151:$BA$151,0)),0)+IFERROR(INDEX('Hoja de Trabajo para listado'!$BC$155:$CB$1048576,MATCH($A571,'Hoja de Trabajo para listado'!$BC$155:$BC$1048576,0),MATCH((CUADRO!J$5&amp;$E571),'Hoja de Trabajo para listado'!$BC$151:$CB$151,0)),0)+IFERROR(INDEX('Hoja de Trabajo para listado'!$DE$153:$DG$274,MATCH($A571,'Hoja de Trabajo para listado'!$DE$153:$DE$1048576,0),MATCH((CUADRO!J$5&amp;$E571),'Hoja de Trabajo para listado'!$DE$151:$DG$151,0)),0)+IFERROR(INDEX('Hoja de Trabajo para listado'!$CD$155:$DC$1048576,MATCH($A571,'Hoja de Trabajo para listado'!$CD$155:$CD$1048576,0),MATCH((CUADRO!J$5&amp;$E571),'Hoja de Trabajo para listado'!$CD$151:$DC$151,0)),0)</f>
        <v>0</v>
      </c>
      <c r="K571" s="255">
        <f ca="1">+IFERROR(INDEX('Hoja de Trabajo para listado'!$A$155:$Z$1048576,MATCH($A571,'Hoja de Trabajo para listado'!$A$155:$A$1048576,0),MATCH((CUADRO!K$5&amp;$E571),'Hoja de Trabajo para listado'!$A$151:$Z$151,0)),0)+IFERROR(INDEX('Hoja de Trabajo para listado'!$AB$155:$BA$1048576,MATCH($A571,'Hoja de Trabajo para listado'!$AB$155:$AB$1048576,0),MATCH((CUADRO!K$5&amp;$E571),'Hoja de Trabajo para listado'!$AB$151:$BA$151,0)),0)+IFERROR(INDEX('Hoja de Trabajo para listado'!$BC$155:$CB$1048576,MATCH($A571,'Hoja de Trabajo para listado'!$BC$155:$BC$1048576,0),MATCH((CUADRO!K$5&amp;$E571),'Hoja de Trabajo para listado'!$BC$151:$CB$151,0)),0)+IFERROR(INDEX('Hoja de Trabajo para listado'!$DE$153:$DG$274,MATCH($A571,'Hoja de Trabajo para listado'!$DE$153:$DE$1048576,0),MATCH((CUADRO!K$5&amp;$E571),'Hoja de Trabajo para listado'!$DE$151:$DG$151,0)),0)+IFERROR(INDEX('Hoja de Trabajo para listado'!$CD$155:$DC$1048576,MATCH($A571,'Hoja de Trabajo para listado'!$CD$155:$CD$1048576,0),MATCH((CUADRO!K$5&amp;$E571),'Hoja de Trabajo para listado'!$CD$151:$DC$151,0)),0)</f>
        <v>0</v>
      </c>
      <c r="L571" s="255">
        <f ca="1">+IFERROR(INDEX('Hoja de Trabajo para listado'!$A$155:$Z$1048576,MATCH($A571,'Hoja de Trabajo para listado'!$A$155:$A$1048576,0),MATCH((CUADRO!L$5&amp;$E571),'Hoja de Trabajo para listado'!$A$151:$Z$151,0)),0)+IFERROR(INDEX('Hoja de Trabajo para listado'!$AB$155:$BA$1048576,MATCH($A571,'Hoja de Trabajo para listado'!$AB$155:$AB$1048576,0),MATCH((CUADRO!L$5&amp;$E571),'Hoja de Trabajo para listado'!$AB$151:$BA$151,0)),0)+IFERROR(INDEX('Hoja de Trabajo para listado'!$BC$155:$CB$1048576,MATCH($A571,'Hoja de Trabajo para listado'!$BC$155:$BC$1048576,0),MATCH((CUADRO!L$5&amp;$E571),'Hoja de Trabajo para listado'!$BC$151:$CB$151,0)),0)+IFERROR(INDEX('Hoja de Trabajo para listado'!$DE$153:$DG$274,MATCH($A571,'Hoja de Trabajo para listado'!$DE$153:$DE$1048576,0),MATCH((CUADRO!L$5&amp;$E571),'Hoja de Trabajo para listado'!$DE$151:$DG$151,0)),0)+IFERROR(INDEX('Hoja de Trabajo para listado'!$CD$155:$DC$1048576,MATCH($A571,'Hoja de Trabajo para listado'!$CD$155:$CD$1048576,0),MATCH((CUADRO!L$5&amp;$E571),'Hoja de Trabajo para listado'!$CD$151:$DC$151,0)),0)</f>
        <v>0</v>
      </c>
      <c r="M571" s="255">
        <f ca="1">+IFERROR(INDEX('Hoja de Trabajo para listado'!$A$155:$Z$1048576,MATCH($A571,'Hoja de Trabajo para listado'!$A$155:$A$1048576,0),MATCH((CUADRO!M$5&amp;$E571),'Hoja de Trabajo para listado'!$A$151:$Z$151,0)),0)+IFERROR(INDEX('Hoja de Trabajo para listado'!$AB$155:$BA$1048576,MATCH($A571,'Hoja de Trabajo para listado'!$AB$155:$AB$1048576,0),MATCH((CUADRO!M$5&amp;$E571),'Hoja de Trabajo para listado'!$AB$151:$BA$151,0)),0)+IFERROR(INDEX('Hoja de Trabajo para listado'!$BC$155:$CB$1048576,MATCH($A571,'Hoja de Trabajo para listado'!$BC$155:$BC$1048576,0),MATCH((CUADRO!M$5&amp;$E571),'Hoja de Trabajo para listado'!$BC$151:$CB$151,0)),0)+IFERROR(INDEX('Hoja de Trabajo para listado'!$DE$153:$DG$274,MATCH($A571,'Hoja de Trabajo para listado'!$DE$153:$DE$1048576,0),MATCH((CUADRO!M$5&amp;$E571),'Hoja de Trabajo para listado'!$DE$151:$DG$151,0)),0)+IFERROR(INDEX('Hoja de Trabajo para listado'!$CD$155:$DC$1048576,MATCH($A571,'Hoja de Trabajo para listado'!$CD$155:$CD$1048576,0),MATCH((CUADRO!M$5&amp;$E571),'Hoja de Trabajo para listado'!$CD$151:$DC$151,0)),0)</f>
        <v>0</v>
      </c>
      <c r="N571" s="255">
        <f ca="1">+IFERROR(INDEX('Hoja de Trabajo para listado'!$A$155:$Z$1048576,MATCH($A571,'Hoja de Trabajo para listado'!$A$155:$A$1048576,0),MATCH((CUADRO!N$5&amp;$E571),'Hoja de Trabajo para listado'!$A$151:$Z$151,0)),0)+IFERROR(INDEX('Hoja de Trabajo para listado'!$AB$155:$BA$1048576,MATCH($A571,'Hoja de Trabajo para listado'!$AB$155:$AB$1048576,0),MATCH((CUADRO!N$5&amp;$E571),'Hoja de Trabajo para listado'!$AB$151:$BA$151,0)),0)+IFERROR(INDEX('Hoja de Trabajo para listado'!$BC$155:$CB$1048576,MATCH($A571,'Hoja de Trabajo para listado'!$BC$155:$BC$1048576,0),MATCH((CUADRO!N$5&amp;$E571),'Hoja de Trabajo para listado'!$BC$151:$CB$151,0)),0)+IFERROR(INDEX('Hoja de Trabajo para listado'!$DE$153:$DG$274,MATCH($A571,'Hoja de Trabajo para listado'!$DE$153:$DE$1048576,0),MATCH((CUADRO!N$5&amp;$E571),'Hoja de Trabajo para listado'!$DE$151:$DG$151,0)),0)+IFERROR(INDEX('Hoja de Trabajo para listado'!$CD$155:$DC$1048576,MATCH($A571,'Hoja de Trabajo para listado'!$CD$155:$CD$1048576,0),MATCH((CUADRO!N$5&amp;$E571),'Hoja de Trabajo para listado'!$CD$151:$DC$151,0)),0)</f>
        <v>0</v>
      </c>
      <c r="O571" s="255">
        <f ca="1">+IFERROR(INDEX('Hoja de Trabajo para listado'!$A$155:$Z$1048576,MATCH($A571,'Hoja de Trabajo para listado'!$A$155:$A$1048576,0),MATCH((CUADRO!O$5&amp;$E571),'Hoja de Trabajo para listado'!$A$151:$Z$151,0)),0)+IFERROR(INDEX('Hoja de Trabajo para listado'!$AB$155:$BA$1048576,MATCH($A571,'Hoja de Trabajo para listado'!$AB$155:$AB$1048576,0),MATCH((CUADRO!O$5&amp;$E571),'Hoja de Trabajo para listado'!$AB$151:$BA$151,0)),0)+IFERROR(INDEX('Hoja de Trabajo para listado'!$BC$155:$CB$1048576,MATCH($A571,'Hoja de Trabajo para listado'!$BC$155:$BC$1048576,0),MATCH((CUADRO!O$5&amp;$E571),'Hoja de Trabajo para listado'!$BC$151:$CB$151,0)),0)+IFERROR(INDEX('Hoja de Trabajo para listado'!$DE$153:$DG$274,MATCH($A571,'Hoja de Trabajo para listado'!$DE$153:$DE$1048576,0),MATCH((CUADRO!O$5&amp;$E571),'Hoja de Trabajo para listado'!$DE$151:$DG$151,0)),0)+IFERROR(INDEX('Hoja de Trabajo para listado'!$CD$155:$DC$1048576,MATCH($A571,'Hoja de Trabajo para listado'!$CD$155:$CD$1048576,0),MATCH((CUADRO!O$5&amp;$E571),'Hoja de Trabajo para listado'!$CD$151:$DC$151,0)),0)</f>
        <v>0</v>
      </c>
      <c r="P571" s="255">
        <f ca="1">+IFERROR(INDEX('Hoja de Trabajo para listado'!$A$155:$Z$1048576,MATCH($A571,'Hoja de Trabajo para listado'!$A$155:$A$1048576,0),MATCH((CUADRO!P$5&amp;$E571),'Hoja de Trabajo para listado'!$A$151:$Z$151,0)),0)+IFERROR(INDEX('Hoja de Trabajo para listado'!$AB$155:$BA$1048576,MATCH($A571,'Hoja de Trabajo para listado'!$AB$155:$AB$1048576,0),MATCH((CUADRO!P$5&amp;$E571),'Hoja de Trabajo para listado'!$AB$151:$BA$151,0)),0)+IFERROR(INDEX('Hoja de Trabajo para listado'!$BC$155:$CB$1048576,MATCH($A571,'Hoja de Trabajo para listado'!$BC$155:$BC$1048576,0),MATCH((CUADRO!P$5&amp;$E571),'Hoja de Trabajo para listado'!$BC$151:$CB$151,0)),0)+IFERROR(INDEX('Hoja de Trabajo para listado'!$DE$153:$DG$274,MATCH($A571,'Hoja de Trabajo para listado'!$DE$153:$DE$1048576,0),MATCH((CUADRO!P$5&amp;$E571),'Hoja de Trabajo para listado'!$DE$151:$DG$151,0)),0)+IFERROR(INDEX('Hoja de Trabajo para listado'!$CD$155:$DC$1048576,MATCH($A571,'Hoja de Trabajo para listado'!$CD$155:$CD$1048576,0),MATCH((CUADRO!P$5&amp;$E571),'Hoja de Trabajo para listado'!$CD$151:$DC$151,0)),0)</f>
        <v>0</v>
      </c>
      <c r="Q571" s="255">
        <f ca="1">+IFERROR(INDEX('Hoja de Trabajo para listado'!$A$155:$Z$1048576,MATCH($A571,'Hoja de Trabajo para listado'!$A$155:$A$1048576,0),MATCH((CUADRO!Q$5&amp;$E571),'Hoja de Trabajo para listado'!$A$151:$Z$151,0)),0)+IFERROR(INDEX('Hoja de Trabajo para listado'!$AB$155:$BA$1048576,MATCH($A571,'Hoja de Trabajo para listado'!$AB$155:$AB$1048576,0),MATCH((CUADRO!Q$5&amp;$E571),'Hoja de Trabajo para listado'!$AB$151:$BA$151,0)),0)+IFERROR(INDEX('Hoja de Trabajo para listado'!$BC$155:$CB$1048576,MATCH($A571,'Hoja de Trabajo para listado'!$BC$155:$BC$1048576,0),MATCH((CUADRO!Q$5&amp;$E571),'Hoja de Trabajo para listado'!$BC$151:$CB$151,0)),0)+IFERROR(INDEX('Hoja de Trabajo para listado'!$DE$153:$DG$274,MATCH($A571,'Hoja de Trabajo para listado'!$DE$153:$DE$1048576,0),MATCH((CUADRO!Q$5&amp;$E571),'Hoja de Trabajo para listado'!$DE$151:$DG$151,0)),0)+IFERROR(INDEX('Hoja de Trabajo para listado'!$CD$155:$DC$1048576,MATCH($A571,'Hoja de Trabajo para listado'!$CD$155:$CD$1048576,0),MATCH((CUADRO!Q$5&amp;$E571),'Hoja de Trabajo para listado'!$CD$151:$DC$151,0)),0)</f>
        <v>0</v>
      </c>
      <c r="R571" s="255">
        <f t="shared" ca="1" si="18"/>
        <v>0</v>
      </c>
      <c r="S571" s="262">
        <f ca="1">+R570+R571</f>
        <v>0</v>
      </c>
      <c r="T571" s="255">
        <f ca="1">+S571</f>
        <v>0</v>
      </c>
      <c r="U571" s="254">
        <f t="shared" si="19"/>
        <v>2</v>
      </c>
      <c r="V571" s="362" t="str">
        <f>+VLOOKUP(A571,bd_lista!$A$3:$E$590,5,FALSE)</f>
        <v>Gobiernos Autonomos Municipales</v>
      </c>
      <c r="W571" s="362"/>
      <c r="X571" s="254">
        <f>+VLOOKUP(A571,[2]Sheet1!$A$13:$D$744,4,FALSE)</f>
        <v>0</v>
      </c>
      <c r="Y571" s="254" t="e">
        <f>+VLOOKUP(X571,bd_lista!$A$3:$C$590,3,FALSE)</f>
        <v>#N/A</v>
      </c>
      <c r="Z571" s="314"/>
      <c r="AA571" s="315"/>
    </row>
    <row r="572" spans="1:27" customFormat="1" ht="15" hidden="1" customHeight="1">
      <c r="A572" s="32">
        <v>1263</v>
      </c>
      <c r="B572" s="306">
        <f>+A572</f>
        <v>1263</v>
      </c>
      <c r="C572" s="259" t="str">
        <f>+VLOOKUP(A572,bd_lista!$A$3:$C$590,3,FALSE)</f>
        <v>Gobierno Autónomo Municipal de Batallas</v>
      </c>
      <c r="D572" s="361" t="str">
        <f>+C572</f>
        <v>Gobierno Autónomo Municipal de Batallas</v>
      </c>
      <c r="E572" s="254" t="s">
        <v>1313</v>
      </c>
      <c r="F572" s="255">
        <f ca="1">+IFERROR(INDEX('Hoja de Trabajo para listado'!$A$155:$Z$1048576,MATCH($A572,'Hoja de Trabajo para listado'!$A$155:$A$1048576,0),MATCH((CUADRO!F$5&amp;$E572),'Hoja de Trabajo para listado'!$A$151:$Z$151,0)),0)+IFERROR(INDEX('Hoja de Trabajo para listado'!$AB$155:$BA$1048576,MATCH($A572,'Hoja de Trabajo para listado'!$AB$155:$AB$1048576,0),MATCH((CUADRO!F$5&amp;$E572),'Hoja de Trabajo para listado'!$AB$151:$BA$151,0)),0)+IFERROR(INDEX('Hoja de Trabajo para listado'!$BC$155:$CB$1048576,MATCH($A572,'Hoja de Trabajo para listado'!$BC$155:$BC$1048576,0),MATCH((CUADRO!F$5&amp;$E572),'Hoja de Trabajo para listado'!$BC$151:$CB$151,0)),0)+IFERROR(INDEX('Hoja de Trabajo para listado'!$DE$153:$DG$274,MATCH($A572,'Hoja de Trabajo para listado'!$DE$153:$DE$1048576,0),MATCH((CUADRO!F$5&amp;$E572),'Hoja de Trabajo para listado'!$DE$151:$DG$151,0)),0)+IFERROR(INDEX('Hoja de Trabajo para listado'!$CD$155:$DC$1048576,MATCH($A572,'Hoja de Trabajo para listado'!$CD$155:$CD$1048576,0),MATCH((CUADRO!F$5&amp;$E572),'Hoja de Trabajo para listado'!$CD$151:$DC$151,0)),0)</f>
        <v>0</v>
      </c>
      <c r="G572" s="255">
        <f ca="1">+IFERROR(INDEX('Hoja de Trabajo para listado'!$A$155:$Z$1048576,MATCH($A572,'Hoja de Trabajo para listado'!$A$155:$A$1048576,0),MATCH((CUADRO!G$5&amp;$E572),'Hoja de Trabajo para listado'!$A$151:$Z$151,0)),0)+IFERROR(INDEX('Hoja de Trabajo para listado'!$AB$155:$BA$1048576,MATCH($A572,'Hoja de Trabajo para listado'!$AB$155:$AB$1048576,0),MATCH((CUADRO!G$5&amp;$E572),'Hoja de Trabajo para listado'!$AB$151:$BA$151,0)),0)+IFERROR(INDEX('Hoja de Trabajo para listado'!$BC$155:$CB$1048576,MATCH($A572,'Hoja de Trabajo para listado'!$BC$155:$BC$1048576,0),MATCH((CUADRO!G$5&amp;$E572),'Hoja de Trabajo para listado'!$BC$151:$CB$151,0)),0)+IFERROR(INDEX('Hoja de Trabajo para listado'!$DE$153:$DG$274,MATCH($A572,'Hoja de Trabajo para listado'!$DE$153:$DE$1048576,0),MATCH((CUADRO!G$5&amp;$E572),'Hoja de Trabajo para listado'!$DE$151:$DG$151,0)),0)+IFERROR(INDEX('Hoja de Trabajo para listado'!$CD$155:$DC$1048576,MATCH($A572,'Hoja de Trabajo para listado'!$CD$155:$CD$1048576,0),MATCH((CUADRO!G$5&amp;$E572),'Hoja de Trabajo para listado'!$CD$151:$DC$151,0)),0)</f>
        <v>0</v>
      </c>
      <c r="H572" s="255">
        <f ca="1">+IFERROR(INDEX('Hoja de Trabajo para listado'!$A$155:$Z$1048576,MATCH($A572,'Hoja de Trabajo para listado'!$A$155:$A$1048576,0),MATCH((CUADRO!H$5&amp;$E572),'Hoja de Trabajo para listado'!$A$151:$Z$151,0)),0)+IFERROR(INDEX('Hoja de Trabajo para listado'!$AB$155:$BA$1048576,MATCH($A572,'Hoja de Trabajo para listado'!$AB$155:$AB$1048576,0),MATCH((CUADRO!H$5&amp;$E572),'Hoja de Trabajo para listado'!$AB$151:$BA$151,0)),0)+IFERROR(INDEX('Hoja de Trabajo para listado'!$BC$155:$CB$1048576,MATCH($A572,'Hoja de Trabajo para listado'!$BC$155:$BC$1048576,0),MATCH((CUADRO!H$5&amp;$E572),'Hoja de Trabajo para listado'!$BC$151:$CB$151,0)),0)+IFERROR(INDEX('Hoja de Trabajo para listado'!$DE$153:$DG$274,MATCH($A572,'Hoja de Trabajo para listado'!$DE$153:$DE$1048576,0),MATCH((CUADRO!H$5&amp;$E572),'Hoja de Trabajo para listado'!$DE$151:$DG$151,0)),0)+IFERROR(INDEX('Hoja de Trabajo para listado'!$CD$155:$DC$1048576,MATCH($A572,'Hoja de Trabajo para listado'!$CD$155:$CD$1048576,0),MATCH((CUADRO!H$5&amp;$E572),'Hoja de Trabajo para listado'!$CD$151:$DC$151,0)),0)</f>
        <v>0</v>
      </c>
      <c r="I572" s="255">
        <f ca="1">+IFERROR(INDEX('Hoja de Trabajo para listado'!$A$155:$Z$1048576,MATCH($A572,'Hoja de Trabajo para listado'!$A$155:$A$1048576,0),MATCH((CUADRO!I$5&amp;$E572),'Hoja de Trabajo para listado'!$A$151:$Z$151,0)),0)+IFERROR(INDEX('Hoja de Trabajo para listado'!$AB$155:$BA$1048576,MATCH($A572,'Hoja de Trabajo para listado'!$AB$155:$AB$1048576,0),MATCH((CUADRO!I$5&amp;$E572),'Hoja de Trabajo para listado'!$AB$151:$BA$151,0)),0)+IFERROR(INDEX('Hoja de Trabajo para listado'!$BC$155:$CB$1048576,MATCH($A572,'Hoja de Trabajo para listado'!$BC$155:$BC$1048576,0),MATCH((CUADRO!I$5&amp;$E572),'Hoja de Trabajo para listado'!$BC$151:$CB$151,0)),0)+IFERROR(INDEX('Hoja de Trabajo para listado'!$DE$153:$DG$274,MATCH($A572,'Hoja de Trabajo para listado'!$DE$153:$DE$1048576,0),MATCH((CUADRO!I$5&amp;$E572),'Hoja de Trabajo para listado'!$DE$151:$DG$151,0)),0)+IFERROR(INDEX('Hoja de Trabajo para listado'!$CD$155:$DC$1048576,MATCH($A572,'Hoja de Trabajo para listado'!$CD$155:$CD$1048576,0),MATCH((CUADRO!I$5&amp;$E572),'Hoja de Trabajo para listado'!$CD$151:$DC$151,0)),0)</f>
        <v>0</v>
      </c>
      <c r="J572" s="255">
        <f ca="1">+IFERROR(INDEX('Hoja de Trabajo para listado'!$A$155:$Z$1048576,MATCH($A572,'Hoja de Trabajo para listado'!$A$155:$A$1048576,0),MATCH((CUADRO!J$5&amp;$E572),'Hoja de Trabajo para listado'!$A$151:$Z$151,0)),0)+IFERROR(INDEX('Hoja de Trabajo para listado'!$AB$155:$BA$1048576,MATCH($A572,'Hoja de Trabajo para listado'!$AB$155:$AB$1048576,0),MATCH((CUADRO!J$5&amp;$E572),'Hoja de Trabajo para listado'!$AB$151:$BA$151,0)),0)+IFERROR(INDEX('Hoja de Trabajo para listado'!$BC$155:$CB$1048576,MATCH($A572,'Hoja de Trabajo para listado'!$BC$155:$BC$1048576,0),MATCH((CUADRO!J$5&amp;$E572),'Hoja de Trabajo para listado'!$BC$151:$CB$151,0)),0)+IFERROR(INDEX('Hoja de Trabajo para listado'!$DE$153:$DG$274,MATCH($A572,'Hoja de Trabajo para listado'!$DE$153:$DE$1048576,0),MATCH((CUADRO!J$5&amp;$E572),'Hoja de Trabajo para listado'!$DE$151:$DG$151,0)),0)+IFERROR(INDEX('Hoja de Trabajo para listado'!$CD$155:$DC$1048576,MATCH($A572,'Hoja de Trabajo para listado'!$CD$155:$CD$1048576,0),MATCH((CUADRO!J$5&amp;$E572),'Hoja de Trabajo para listado'!$CD$151:$DC$151,0)),0)</f>
        <v>0</v>
      </c>
      <c r="K572" s="255">
        <f ca="1">+IFERROR(INDEX('Hoja de Trabajo para listado'!$A$155:$Z$1048576,MATCH($A572,'Hoja de Trabajo para listado'!$A$155:$A$1048576,0),MATCH((CUADRO!K$5&amp;$E572),'Hoja de Trabajo para listado'!$A$151:$Z$151,0)),0)+IFERROR(INDEX('Hoja de Trabajo para listado'!$AB$155:$BA$1048576,MATCH($A572,'Hoja de Trabajo para listado'!$AB$155:$AB$1048576,0),MATCH((CUADRO!K$5&amp;$E572),'Hoja de Trabajo para listado'!$AB$151:$BA$151,0)),0)+IFERROR(INDEX('Hoja de Trabajo para listado'!$BC$155:$CB$1048576,MATCH($A572,'Hoja de Trabajo para listado'!$BC$155:$BC$1048576,0),MATCH((CUADRO!K$5&amp;$E572),'Hoja de Trabajo para listado'!$BC$151:$CB$151,0)),0)+IFERROR(INDEX('Hoja de Trabajo para listado'!$DE$153:$DG$274,MATCH($A572,'Hoja de Trabajo para listado'!$DE$153:$DE$1048576,0),MATCH((CUADRO!K$5&amp;$E572),'Hoja de Trabajo para listado'!$DE$151:$DG$151,0)),0)+IFERROR(INDEX('Hoja de Trabajo para listado'!$CD$155:$DC$1048576,MATCH($A572,'Hoja de Trabajo para listado'!$CD$155:$CD$1048576,0),MATCH((CUADRO!K$5&amp;$E572),'Hoja de Trabajo para listado'!$CD$151:$DC$151,0)),0)</f>
        <v>0</v>
      </c>
      <c r="L572" s="255">
        <f ca="1">+IFERROR(INDEX('Hoja de Trabajo para listado'!$A$155:$Z$1048576,MATCH($A572,'Hoja de Trabajo para listado'!$A$155:$A$1048576,0),MATCH((CUADRO!L$5&amp;$E572),'Hoja de Trabajo para listado'!$A$151:$Z$151,0)),0)+IFERROR(INDEX('Hoja de Trabajo para listado'!$AB$155:$BA$1048576,MATCH($A572,'Hoja de Trabajo para listado'!$AB$155:$AB$1048576,0),MATCH((CUADRO!L$5&amp;$E572),'Hoja de Trabajo para listado'!$AB$151:$BA$151,0)),0)+IFERROR(INDEX('Hoja de Trabajo para listado'!$BC$155:$CB$1048576,MATCH($A572,'Hoja de Trabajo para listado'!$BC$155:$BC$1048576,0),MATCH((CUADRO!L$5&amp;$E572),'Hoja de Trabajo para listado'!$BC$151:$CB$151,0)),0)+IFERROR(INDEX('Hoja de Trabajo para listado'!$DE$153:$DG$274,MATCH($A572,'Hoja de Trabajo para listado'!$DE$153:$DE$1048576,0),MATCH((CUADRO!L$5&amp;$E572),'Hoja de Trabajo para listado'!$DE$151:$DG$151,0)),0)+IFERROR(INDEX('Hoja de Trabajo para listado'!$CD$155:$DC$1048576,MATCH($A572,'Hoja de Trabajo para listado'!$CD$155:$CD$1048576,0),MATCH((CUADRO!L$5&amp;$E572),'Hoja de Trabajo para listado'!$CD$151:$DC$151,0)),0)</f>
        <v>0</v>
      </c>
      <c r="M572" s="255">
        <f ca="1">+IFERROR(INDEX('Hoja de Trabajo para listado'!$A$155:$Z$1048576,MATCH($A572,'Hoja de Trabajo para listado'!$A$155:$A$1048576,0),MATCH((CUADRO!M$5&amp;$E572),'Hoja de Trabajo para listado'!$A$151:$Z$151,0)),0)+IFERROR(INDEX('Hoja de Trabajo para listado'!$AB$155:$BA$1048576,MATCH($A572,'Hoja de Trabajo para listado'!$AB$155:$AB$1048576,0),MATCH((CUADRO!M$5&amp;$E572),'Hoja de Trabajo para listado'!$AB$151:$BA$151,0)),0)+IFERROR(INDEX('Hoja de Trabajo para listado'!$BC$155:$CB$1048576,MATCH($A572,'Hoja de Trabajo para listado'!$BC$155:$BC$1048576,0),MATCH((CUADRO!M$5&amp;$E572),'Hoja de Trabajo para listado'!$BC$151:$CB$151,0)),0)+IFERROR(INDEX('Hoja de Trabajo para listado'!$DE$153:$DG$274,MATCH($A572,'Hoja de Trabajo para listado'!$DE$153:$DE$1048576,0),MATCH((CUADRO!M$5&amp;$E572),'Hoja de Trabajo para listado'!$DE$151:$DG$151,0)),0)+IFERROR(INDEX('Hoja de Trabajo para listado'!$CD$155:$DC$1048576,MATCH($A572,'Hoja de Trabajo para listado'!$CD$155:$CD$1048576,0),MATCH((CUADRO!M$5&amp;$E572),'Hoja de Trabajo para listado'!$CD$151:$DC$151,0)),0)</f>
        <v>0</v>
      </c>
      <c r="N572" s="255">
        <f ca="1">+IFERROR(INDEX('Hoja de Trabajo para listado'!$A$155:$Z$1048576,MATCH($A572,'Hoja de Trabajo para listado'!$A$155:$A$1048576,0),MATCH((CUADRO!N$5&amp;$E572),'Hoja de Trabajo para listado'!$A$151:$Z$151,0)),0)+IFERROR(INDEX('Hoja de Trabajo para listado'!$AB$155:$BA$1048576,MATCH($A572,'Hoja de Trabajo para listado'!$AB$155:$AB$1048576,0),MATCH((CUADRO!N$5&amp;$E572),'Hoja de Trabajo para listado'!$AB$151:$BA$151,0)),0)+IFERROR(INDEX('Hoja de Trabajo para listado'!$BC$155:$CB$1048576,MATCH($A572,'Hoja de Trabajo para listado'!$BC$155:$BC$1048576,0),MATCH((CUADRO!N$5&amp;$E572),'Hoja de Trabajo para listado'!$BC$151:$CB$151,0)),0)+IFERROR(INDEX('Hoja de Trabajo para listado'!$DE$153:$DG$274,MATCH($A572,'Hoja de Trabajo para listado'!$DE$153:$DE$1048576,0),MATCH((CUADRO!N$5&amp;$E572),'Hoja de Trabajo para listado'!$DE$151:$DG$151,0)),0)+IFERROR(INDEX('Hoja de Trabajo para listado'!$CD$155:$DC$1048576,MATCH($A572,'Hoja de Trabajo para listado'!$CD$155:$CD$1048576,0),MATCH((CUADRO!N$5&amp;$E572),'Hoja de Trabajo para listado'!$CD$151:$DC$151,0)),0)</f>
        <v>0</v>
      </c>
      <c r="O572" s="255">
        <f ca="1">+IFERROR(INDEX('Hoja de Trabajo para listado'!$A$155:$Z$1048576,MATCH($A572,'Hoja de Trabajo para listado'!$A$155:$A$1048576,0),MATCH((CUADRO!O$5&amp;$E572),'Hoja de Trabajo para listado'!$A$151:$Z$151,0)),0)+IFERROR(INDEX('Hoja de Trabajo para listado'!$AB$155:$BA$1048576,MATCH($A572,'Hoja de Trabajo para listado'!$AB$155:$AB$1048576,0),MATCH((CUADRO!O$5&amp;$E572),'Hoja de Trabajo para listado'!$AB$151:$BA$151,0)),0)+IFERROR(INDEX('Hoja de Trabajo para listado'!$BC$155:$CB$1048576,MATCH($A572,'Hoja de Trabajo para listado'!$BC$155:$BC$1048576,0),MATCH((CUADRO!O$5&amp;$E572),'Hoja de Trabajo para listado'!$BC$151:$CB$151,0)),0)+IFERROR(INDEX('Hoja de Trabajo para listado'!$DE$153:$DG$274,MATCH($A572,'Hoja de Trabajo para listado'!$DE$153:$DE$1048576,0),MATCH((CUADRO!O$5&amp;$E572),'Hoja de Trabajo para listado'!$DE$151:$DG$151,0)),0)+IFERROR(INDEX('Hoja de Trabajo para listado'!$CD$155:$DC$1048576,MATCH($A572,'Hoja de Trabajo para listado'!$CD$155:$CD$1048576,0),MATCH((CUADRO!O$5&amp;$E572),'Hoja de Trabajo para listado'!$CD$151:$DC$151,0)),0)</f>
        <v>0</v>
      </c>
      <c r="P572" s="255">
        <f ca="1">+IFERROR(INDEX('Hoja de Trabajo para listado'!$A$155:$Z$1048576,MATCH($A572,'Hoja de Trabajo para listado'!$A$155:$A$1048576,0),MATCH((CUADRO!P$5&amp;$E572),'Hoja de Trabajo para listado'!$A$151:$Z$151,0)),0)+IFERROR(INDEX('Hoja de Trabajo para listado'!$AB$155:$BA$1048576,MATCH($A572,'Hoja de Trabajo para listado'!$AB$155:$AB$1048576,0),MATCH((CUADRO!P$5&amp;$E572),'Hoja de Trabajo para listado'!$AB$151:$BA$151,0)),0)+IFERROR(INDEX('Hoja de Trabajo para listado'!$BC$155:$CB$1048576,MATCH($A572,'Hoja de Trabajo para listado'!$BC$155:$BC$1048576,0),MATCH((CUADRO!P$5&amp;$E572),'Hoja de Trabajo para listado'!$BC$151:$CB$151,0)),0)+IFERROR(INDEX('Hoja de Trabajo para listado'!$DE$153:$DG$274,MATCH($A572,'Hoja de Trabajo para listado'!$DE$153:$DE$1048576,0),MATCH((CUADRO!P$5&amp;$E572),'Hoja de Trabajo para listado'!$DE$151:$DG$151,0)),0)+IFERROR(INDEX('Hoja de Trabajo para listado'!$CD$155:$DC$1048576,MATCH($A572,'Hoja de Trabajo para listado'!$CD$155:$CD$1048576,0),MATCH((CUADRO!P$5&amp;$E572),'Hoja de Trabajo para listado'!$CD$151:$DC$151,0)),0)</f>
        <v>0</v>
      </c>
      <c r="Q572" s="255">
        <f ca="1">+IFERROR(INDEX('Hoja de Trabajo para listado'!$A$155:$Z$1048576,MATCH($A572,'Hoja de Trabajo para listado'!$A$155:$A$1048576,0),MATCH((CUADRO!Q$5&amp;$E572),'Hoja de Trabajo para listado'!$A$151:$Z$151,0)),0)+IFERROR(INDEX('Hoja de Trabajo para listado'!$AB$155:$BA$1048576,MATCH($A572,'Hoja de Trabajo para listado'!$AB$155:$AB$1048576,0),MATCH((CUADRO!Q$5&amp;$E572),'Hoja de Trabajo para listado'!$AB$151:$BA$151,0)),0)+IFERROR(INDEX('Hoja de Trabajo para listado'!$BC$155:$CB$1048576,MATCH($A572,'Hoja de Trabajo para listado'!$BC$155:$BC$1048576,0),MATCH((CUADRO!Q$5&amp;$E572),'Hoja de Trabajo para listado'!$BC$151:$CB$151,0)),0)+IFERROR(INDEX('Hoja de Trabajo para listado'!$DE$153:$DG$274,MATCH($A572,'Hoja de Trabajo para listado'!$DE$153:$DE$1048576,0),MATCH((CUADRO!Q$5&amp;$E572),'Hoja de Trabajo para listado'!$DE$151:$DG$151,0)),0)+IFERROR(INDEX('Hoja de Trabajo para listado'!$CD$155:$DC$1048576,MATCH($A572,'Hoja de Trabajo para listado'!$CD$155:$CD$1048576,0),MATCH((CUADRO!Q$5&amp;$E572),'Hoja de Trabajo para listado'!$CD$151:$DC$151,0)),0)</f>
        <v>0</v>
      </c>
      <c r="R572" s="255">
        <f t="shared" ca="1" si="18"/>
        <v>0</v>
      </c>
      <c r="S572" s="262"/>
      <c r="T572" s="255">
        <f ca="1">+T573</f>
        <v>0</v>
      </c>
      <c r="U572" s="254">
        <f t="shared" si="19"/>
        <v>1</v>
      </c>
      <c r="V572" s="362" t="str">
        <f>+VLOOKUP(A572,bd_lista!$A$3:$E$590,5,FALSE)</f>
        <v>Gobiernos Autonomos Municipales</v>
      </c>
      <c r="W572" s="361" t="str">
        <f>+V572</f>
        <v>Gobiernos Autonomos Municipales</v>
      </c>
      <c r="X572" s="254">
        <f>+VLOOKUP(A572,[2]Sheet1!$A$13:$D$744,4,FALSE)</f>
        <v>0</v>
      </c>
      <c r="Y572" s="254" t="e">
        <f>+VLOOKUP(X572,bd_lista!$A$3:$C$590,3,FALSE)</f>
        <v>#N/A</v>
      </c>
      <c r="Z572" s="316">
        <f>+X572</f>
        <v>0</v>
      </c>
      <c r="AA572" s="317" t="e">
        <f>+Y572</f>
        <v>#N/A</v>
      </c>
    </row>
    <row r="573" spans="1:27" customFormat="1" ht="15" hidden="1" customHeight="1">
      <c r="A573" s="32">
        <v>1263</v>
      </c>
      <c r="B573" s="307"/>
      <c r="C573" s="259" t="str">
        <f>+VLOOKUP(A573,bd_lista!$A$3:$C$590,3,FALSE)</f>
        <v>Gobierno Autónomo Municipal de Batallas</v>
      </c>
      <c r="D573" s="362"/>
      <c r="E573" s="256" t="s">
        <v>1314</v>
      </c>
      <c r="F573" s="255">
        <f ca="1">+IFERROR(INDEX('Hoja de Trabajo para listado'!$A$155:$Z$1048576,MATCH($A573,'Hoja de Trabajo para listado'!$A$155:$A$1048576,0),MATCH((CUADRO!F$5&amp;$E573),'Hoja de Trabajo para listado'!$A$151:$Z$151,0)),0)+IFERROR(INDEX('Hoja de Trabajo para listado'!$AB$155:$BA$1048576,MATCH($A573,'Hoja de Trabajo para listado'!$AB$155:$AB$1048576,0),MATCH((CUADRO!F$5&amp;$E573),'Hoja de Trabajo para listado'!$AB$151:$BA$151,0)),0)+IFERROR(INDEX('Hoja de Trabajo para listado'!$BC$155:$CB$1048576,MATCH($A573,'Hoja de Trabajo para listado'!$BC$155:$BC$1048576,0),MATCH((CUADRO!F$5&amp;$E573),'Hoja de Trabajo para listado'!$BC$151:$CB$151,0)),0)+IFERROR(INDEX('Hoja de Trabajo para listado'!$DE$153:$DG$274,MATCH($A573,'Hoja de Trabajo para listado'!$DE$153:$DE$1048576,0),MATCH((CUADRO!F$5&amp;$E573),'Hoja de Trabajo para listado'!$DE$151:$DG$151,0)),0)+IFERROR(INDEX('Hoja de Trabajo para listado'!$CD$155:$DC$1048576,MATCH($A573,'Hoja de Trabajo para listado'!$CD$155:$CD$1048576,0),MATCH((CUADRO!F$5&amp;$E573),'Hoja de Trabajo para listado'!$CD$151:$DC$151,0)),0)</f>
        <v>0</v>
      </c>
      <c r="G573" s="255">
        <f ca="1">+IFERROR(INDEX('Hoja de Trabajo para listado'!$A$155:$Z$1048576,MATCH($A573,'Hoja de Trabajo para listado'!$A$155:$A$1048576,0),MATCH((CUADRO!G$5&amp;$E573),'Hoja de Trabajo para listado'!$A$151:$Z$151,0)),0)+IFERROR(INDEX('Hoja de Trabajo para listado'!$AB$155:$BA$1048576,MATCH($A573,'Hoja de Trabajo para listado'!$AB$155:$AB$1048576,0),MATCH((CUADRO!G$5&amp;$E573),'Hoja de Trabajo para listado'!$AB$151:$BA$151,0)),0)+IFERROR(INDEX('Hoja de Trabajo para listado'!$BC$155:$CB$1048576,MATCH($A573,'Hoja de Trabajo para listado'!$BC$155:$BC$1048576,0),MATCH((CUADRO!G$5&amp;$E573),'Hoja de Trabajo para listado'!$BC$151:$CB$151,0)),0)+IFERROR(INDEX('Hoja de Trabajo para listado'!$DE$153:$DG$274,MATCH($A573,'Hoja de Trabajo para listado'!$DE$153:$DE$1048576,0),MATCH((CUADRO!G$5&amp;$E573),'Hoja de Trabajo para listado'!$DE$151:$DG$151,0)),0)+IFERROR(INDEX('Hoja de Trabajo para listado'!$CD$155:$DC$1048576,MATCH($A573,'Hoja de Trabajo para listado'!$CD$155:$CD$1048576,0),MATCH((CUADRO!G$5&amp;$E573),'Hoja de Trabajo para listado'!$CD$151:$DC$151,0)),0)</f>
        <v>0</v>
      </c>
      <c r="H573" s="255">
        <f ca="1">+IFERROR(INDEX('Hoja de Trabajo para listado'!$A$155:$Z$1048576,MATCH($A573,'Hoja de Trabajo para listado'!$A$155:$A$1048576,0),MATCH((CUADRO!H$5&amp;$E573),'Hoja de Trabajo para listado'!$A$151:$Z$151,0)),0)+IFERROR(INDEX('Hoja de Trabajo para listado'!$AB$155:$BA$1048576,MATCH($A573,'Hoja de Trabajo para listado'!$AB$155:$AB$1048576,0),MATCH((CUADRO!H$5&amp;$E573),'Hoja de Trabajo para listado'!$AB$151:$BA$151,0)),0)+IFERROR(INDEX('Hoja de Trabajo para listado'!$BC$155:$CB$1048576,MATCH($A573,'Hoja de Trabajo para listado'!$BC$155:$BC$1048576,0),MATCH((CUADRO!H$5&amp;$E573),'Hoja de Trabajo para listado'!$BC$151:$CB$151,0)),0)+IFERROR(INDEX('Hoja de Trabajo para listado'!$DE$153:$DG$274,MATCH($A573,'Hoja de Trabajo para listado'!$DE$153:$DE$1048576,0),MATCH((CUADRO!H$5&amp;$E573),'Hoja de Trabajo para listado'!$DE$151:$DG$151,0)),0)+IFERROR(INDEX('Hoja de Trabajo para listado'!$CD$155:$DC$1048576,MATCH($A573,'Hoja de Trabajo para listado'!$CD$155:$CD$1048576,0),MATCH((CUADRO!H$5&amp;$E573),'Hoja de Trabajo para listado'!$CD$151:$DC$151,0)),0)</f>
        <v>0</v>
      </c>
      <c r="I573" s="255">
        <f ca="1">+IFERROR(INDEX('Hoja de Trabajo para listado'!$A$155:$Z$1048576,MATCH($A573,'Hoja de Trabajo para listado'!$A$155:$A$1048576,0),MATCH((CUADRO!I$5&amp;$E573),'Hoja de Trabajo para listado'!$A$151:$Z$151,0)),0)+IFERROR(INDEX('Hoja de Trabajo para listado'!$AB$155:$BA$1048576,MATCH($A573,'Hoja de Trabajo para listado'!$AB$155:$AB$1048576,0),MATCH((CUADRO!I$5&amp;$E573),'Hoja de Trabajo para listado'!$AB$151:$BA$151,0)),0)+IFERROR(INDEX('Hoja de Trabajo para listado'!$BC$155:$CB$1048576,MATCH($A573,'Hoja de Trabajo para listado'!$BC$155:$BC$1048576,0),MATCH((CUADRO!I$5&amp;$E573),'Hoja de Trabajo para listado'!$BC$151:$CB$151,0)),0)+IFERROR(INDEX('Hoja de Trabajo para listado'!$DE$153:$DG$274,MATCH($A573,'Hoja de Trabajo para listado'!$DE$153:$DE$1048576,0),MATCH((CUADRO!I$5&amp;$E573),'Hoja de Trabajo para listado'!$DE$151:$DG$151,0)),0)+IFERROR(INDEX('Hoja de Trabajo para listado'!$CD$155:$DC$1048576,MATCH($A573,'Hoja de Trabajo para listado'!$CD$155:$CD$1048576,0),MATCH((CUADRO!I$5&amp;$E573),'Hoja de Trabajo para listado'!$CD$151:$DC$151,0)),0)</f>
        <v>0</v>
      </c>
      <c r="J573" s="255">
        <f ca="1">+IFERROR(INDEX('Hoja de Trabajo para listado'!$A$155:$Z$1048576,MATCH($A573,'Hoja de Trabajo para listado'!$A$155:$A$1048576,0),MATCH((CUADRO!J$5&amp;$E573),'Hoja de Trabajo para listado'!$A$151:$Z$151,0)),0)+IFERROR(INDEX('Hoja de Trabajo para listado'!$AB$155:$BA$1048576,MATCH($A573,'Hoja de Trabajo para listado'!$AB$155:$AB$1048576,0),MATCH((CUADRO!J$5&amp;$E573),'Hoja de Trabajo para listado'!$AB$151:$BA$151,0)),0)+IFERROR(INDEX('Hoja de Trabajo para listado'!$BC$155:$CB$1048576,MATCH($A573,'Hoja de Trabajo para listado'!$BC$155:$BC$1048576,0),MATCH((CUADRO!J$5&amp;$E573),'Hoja de Trabajo para listado'!$BC$151:$CB$151,0)),0)+IFERROR(INDEX('Hoja de Trabajo para listado'!$DE$153:$DG$274,MATCH($A573,'Hoja de Trabajo para listado'!$DE$153:$DE$1048576,0),MATCH((CUADRO!J$5&amp;$E573),'Hoja de Trabajo para listado'!$DE$151:$DG$151,0)),0)+IFERROR(INDEX('Hoja de Trabajo para listado'!$CD$155:$DC$1048576,MATCH($A573,'Hoja de Trabajo para listado'!$CD$155:$CD$1048576,0),MATCH((CUADRO!J$5&amp;$E573),'Hoja de Trabajo para listado'!$CD$151:$DC$151,0)),0)</f>
        <v>0</v>
      </c>
      <c r="K573" s="255">
        <f ca="1">+IFERROR(INDEX('Hoja de Trabajo para listado'!$A$155:$Z$1048576,MATCH($A573,'Hoja de Trabajo para listado'!$A$155:$A$1048576,0),MATCH((CUADRO!K$5&amp;$E573),'Hoja de Trabajo para listado'!$A$151:$Z$151,0)),0)+IFERROR(INDEX('Hoja de Trabajo para listado'!$AB$155:$BA$1048576,MATCH($A573,'Hoja de Trabajo para listado'!$AB$155:$AB$1048576,0),MATCH((CUADRO!K$5&amp;$E573),'Hoja de Trabajo para listado'!$AB$151:$BA$151,0)),0)+IFERROR(INDEX('Hoja de Trabajo para listado'!$BC$155:$CB$1048576,MATCH($A573,'Hoja de Trabajo para listado'!$BC$155:$BC$1048576,0),MATCH((CUADRO!K$5&amp;$E573),'Hoja de Trabajo para listado'!$BC$151:$CB$151,0)),0)+IFERROR(INDEX('Hoja de Trabajo para listado'!$DE$153:$DG$274,MATCH($A573,'Hoja de Trabajo para listado'!$DE$153:$DE$1048576,0),MATCH((CUADRO!K$5&amp;$E573),'Hoja de Trabajo para listado'!$DE$151:$DG$151,0)),0)+IFERROR(INDEX('Hoja de Trabajo para listado'!$CD$155:$DC$1048576,MATCH($A573,'Hoja de Trabajo para listado'!$CD$155:$CD$1048576,0),MATCH((CUADRO!K$5&amp;$E573),'Hoja de Trabajo para listado'!$CD$151:$DC$151,0)),0)</f>
        <v>0</v>
      </c>
      <c r="L573" s="255">
        <f ca="1">+IFERROR(INDEX('Hoja de Trabajo para listado'!$A$155:$Z$1048576,MATCH($A573,'Hoja de Trabajo para listado'!$A$155:$A$1048576,0),MATCH((CUADRO!L$5&amp;$E573),'Hoja de Trabajo para listado'!$A$151:$Z$151,0)),0)+IFERROR(INDEX('Hoja de Trabajo para listado'!$AB$155:$BA$1048576,MATCH($A573,'Hoja de Trabajo para listado'!$AB$155:$AB$1048576,0),MATCH((CUADRO!L$5&amp;$E573),'Hoja de Trabajo para listado'!$AB$151:$BA$151,0)),0)+IFERROR(INDEX('Hoja de Trabajo para listado'!$BC$155:$CB$1048576,MATCH($A573,'Hoja de Trabajo para listado'!$BC$155:$BC$1048576,0),MATCH((CUADRO!L$5&amp;$E573),'Hoja de Trabajo para listado'!$BC$151:$CB$151,0)),0)+IFERROR(INDEX('Hoja de Trabajo para listado'!$DE$153:$DG$274,MATCH($A573,'Hoja de Trabajo para listado'!$DE$153:$DE$1048576,0),MATCH((CUADRO!L$5&amp;$E573),'Hoja de Trabajo para listado'!$DE$151:$DG$151,0)),0)+IFERROR(INDEX('Hoja de Trabajo para listado'!$CD$155:$DC$1048576,MATCH($A573,'Hoja de Trabajo para listado'!$CD$155:$CD$1048576,0),MATCH((CUADRO!L$5&amp;$E573),'Hoja de Trabajo para listado'!$CD$151:$DC$151,0)),0)</f>
        <v>0</v>
      </c>
      <c r="M573" s="255">
        <f ca="1">+IFERROR(INDEX('Hoja de Trabajo para listado'!$A$155:$Z$1048576,MATCH($A573,'Hoja de Trabajo para listado'!$A$155:$A$1048576,0),MATCH((CUADRO!M$5&amp;$E573),'Hoja de Trabajo para listado'!$A$151:$Z$151,0)),0)+IFERROR(INDEX('Hoja de Trabajo para listado'!$AB$155:$BA$1048576,MATCH($A573,'Hoja de Trabajo para listado'!$AB$155:$AB$1048576,0),MATCH((CUADRO!M$5&amp;$E573),'Hoja de Trabajo para listado'!$AB$151:$BA$151,0)),0)+IFERROR(INDEX('Hoja de Trabajo para listado'!$BC$155:$CB$1048576,MATCH($A573,'Hoja de Trabajo para listado'!$BC$155:$BC$1048576,0),MATCH((CUADRO!M$5&amp;$E573),'Hoja de Trabajo para listado'!$BC$151:$CB$151,0)),0)+IFERROR(INDEX('Hoja de Trabajo para listado'!$DE$153:$DG$274,MATCH($A573,'Hoja de Trabajo para listado'!$DE$153:$DE$1048576,0),MATCH((CUADRO!M$5&amp;$E573),'Hoja de Trabajo para listado'!$DE$151:$DG$151,0)),0)+IFERROR(INDEX('Hoja de Trabajo para listado'!$CD$155:$DC$1048576,MATCH($A573,'Hoja de Trabajo para listado'!$CD$155:$CD$1048576,0),MATCH((CUADRO!M$5&amp;$E573),'Hoja de Trabajo para listado'!$CD$151:$DC$151,0)),0)</f>
        <v>0</v>
      </c>
      <c r="N573" s="255">
        <f ca="1">+IFERROR(INDEX('Hoja de Trabajo para listado'!$A$155:$Z$1048576,MATCH($A573,'Hoja de Trabajo para listado'!$A$155:$A$1048576,0),MATCH((CUADRO!N$5&amp;$E573),'Hoja de Trabajo para listado'!$A$151:$Z$151,0)),0)+IFERROR(INDEX('Hoja de Trabajo para listado'!$AB$155:$BA$1048576,MATCH($A573,'Hoja de Trabajo para listado'!$AB$155:$AB$1048576,0),MATCH((CUADRO!N$5&amp;$E573),'Hoja de Trabajo para listado'!$AB$151:$BA$151,0)),0)+IFERROR(INDEX('Hoja de Trabajo para listado'!$BC$155:$CB$1048576,MATCH($A573,'Hoja de Trabajo para listado'!$BC$155:$BC$1048576,0),MATCH((CUADRO!N$5&amp;$E573),'Hoja de Trabajo para listado'!$BC$151:$CB$151,0)),0)+IFERROR(INDEX('Hoja de Trabajo para listado'!$DE$153:$DG$274,MATCH($A573,'Hoja de Trabajo para listado'!$DE$153:$DE$1048576,0),MATCH((CUADRO!N$5&amp;$E573),'Hoja de Trabajo para listado'!$DE$151:$DG$151,0)),0)+IFERROR(INDEX('Hoja de Trabajo para listado'!$CD$155:$DC$1048576,MATCH($A573,'Hoja de Trabajo para listado'!$CD$155:$CD$1048576,0),MATCH((CUADRO!N$5&amp;$E573),'Hoja de Trabajo para listado'!$CD$151:$DC$151,0)),0)</f>
        <v>0</v>
      </c>
      <c r="O573" s="255">
        <f ca="1">+IFERROR(INDEX('Hoja de Trabajo para listado'!$A$155:$Z$1048576,MATCH($A573,'Hoja de Trabajo para listado'!$A$155:$A$1048576,0),MATCH((CUADRO!O$5&amp;$E573),'Hoja de Trabajo para listado'!$A$151:$Z$151,0)),0)+IFERROR(INDEX('Hoja de Trabajo para listado'!$AB$155:$BA$1048576,MATCH($A573,'Hoja de Trabajo para listado'!$AB$155:$AB$1048576,0),MATCH((CUADRO!O$5&amp;$E573),'Hoja de Trabajo para listado'!$AB$151:$BA$151,0)),0)+IFERROR(INDEX('Hoja de Trabajo para listado'!$BC$155:$CB$1048576,MATCH($A573,'Hoja de Trabajo para listado'!$BC$155:$BC$1048576,0),MATCH((CUADRO!O$5&amp;$E573),'Hoja de Trabajo para listado'!$BC$151:$CB$151,0)),0)+IFERROR(INDEX('Hoja de Trabajo para listado'!$DE$153:$DG$274,MATCH($A573,'Hoja de Trabajo para listado'!$DE$153:$DE$1048576,0),MATCH((CUADRO!O$5&amp;$E573),'Hoja de Trabajo para listado'!$DE$151:$DG$151,0)),0)+IFERROR(INDEX('Hoja de Trabajo para listado'!$CD$155:$DC$1048576,MATCH($A573,'Hoja de Trabajo para listado'!$CD$155:$CD$1048576,0),MATCH((CUADRO!O$5&amp;$E573),'Hoja de Trabajo para listado'!$CD$151:$DC$151,0)),0)</f>
        <v>0</v>
      </c>
      <c r="P573" s="255">
        <f ca="1">+IFERROR(INDEX('Hoja de Trabajo para listado'!$A$155:$Z$1048576,MATCH($A573,'Hoja de Trabajo para listado'!$A$155:$A$1048576,0),MATCH((CUADRO!P$5&amp;$E573),'Hoja de Trabajo para listado'!$A$151:$Z$151,0)),0)+IFERROR(INDEX('Hoja de Trabajo para listado'!$AB$155:$BA$1048576,MATCH($A573,'Hoja de Trabajo para listado'!$AB$155:$AB$1048576,0),MATCH((CUADRO!P$5&amp;$E573),'Hoja de Trabajo para listado'!$AB$151:$BA$151,0)),0)+IFERROR(INDEX('Hoja de Trabajo para listado'!$BC$155:$CB$1048576,MATCH($A573,'Hoja de Trabajo para listado'!$BC$155:$BC$1048576,0),MATCH((CUADRO!P$5&amp;$E573),'Hoja de Trabajo para listado'!$BC$151:$CB$151,0)),0)+IFERROR(INDEX('Hoja de Trabajo para listado'!$DE$153:$DG$274,MATCH($A573,'Hoja de Trabajo para listado'!$DE$153:$DE$1048576,0),MATCH((CUADRO!P$5&amp;$E573),'Hoja de Trabajo para listado'!$DE$151:$DG$151,0)),0)+IFERROR(INDEX('Hoja de Trabajo para listado'!$CD$155:$DC$1048576,MATCH($A573,'Hoja de Trabajo para listado'!$CD$155:$CD$1048576,0),MATCH((CUADRO!P$5&amp;$E573),'Hoja de Trabajo para listado'!$CD$151:$DC$151,0)),0)</f>
        <v>0</v>
      </c>
      <c r="Q573" s="255">
        <f ca="1">+IFERROR(INDEX('Hoja de Trabajo para listado'!$A$155:$Z$1048576,MATCH($A573,'Hoja de Trabajo para listado'!$A$155:$A$1048576,0),MATCH((CUADRO!Q$5&amp;$E573),'Hoja de Trabajo para listado'!$A$151:$Z$151,0)),0)+IFERROR(INDEX('Hoja de Trabajo para listado'!$AB$155:$BA$1048576,MATCH($A573,'Hoja de Trabajo para listado'!$AB$155:$AB$1048576,0),MATCH((CUADRO!Q$5&amp;$E573),'Hoja de Trabajo para listado'!$AB$151:$BA$151,0)),0)+IFERROR(INDEX('Hoja de Trabajo para listado'!$BC$155:$CB$1048576,MATCH($A573,'Hoja de Trabajo para listado'!$BC$155:$BC$1048576,0),MATCH((CUADRO!Q$5&amp;$E573),'Hoja de Trabajo para listado'!$BC$151:$CB$151,0)),0)+IFERROR(INDEX('Hoja de Trabajo para listado'!$DE$153:$DG$274,MATCH($A573,'Hoja de Trabajo para listado'!$DE$153:$DE$1048576,0),MATCH((CUADRO!Q$5&amp;$E573),'Hoja de Trabajo para listado'!$DE$151:$DG$151,0)),0)+IFERROR(INDEX('Hoja de Trabajo para listado'!$CD$155:$DC$1048576,MATCH($A573,'Hoja de Trabajo para listado'!$CD$155:$CD$1048576,0),MATCH((CUADRO!Q$5&amp;$E573),'Hoja de Trabajo para listado'!$CD$151:$DC$151,0)),0)</f>
        <v>0</v>
      </c>
      <c r="R573" s="255">
        <f t="shared" ca="1" si="18"/>
        <v>0</v>
      </c>
      <c r="S573" s="262">
        <f ca="1">+R572+R573</f>
        <v>0</v>
      </c>
      <c r="T573" s="255">
        <f ca="1">+S573</f>
        <v>0</v>
      </c>
      <c r="U573" s="254">
        <f t="shared" si="19"/>
        <v>2</v>
      </c>
      <c r="V573" s="362" t="str">
        <f>+VLOOKUP(A573,bd_lista!$A$3:$E$590,5,FALSE)</f>
        <v>Gobiernos Autonomos Municipales</v>
      </c>
      <c r="W573" s="362"/>
      <c r="X573" s="254">
        <f>+VLOOKUP(A573,[2]Sheet1!$A$13:$D$744,4,FALSE)</f>
        <v>0</v>
      </c>
      <c r="Y573" s="254" t="e">
        <f>+VLOOKUP(X573,bd_lista!$A$3:$C$590,3,FALSE)</f>
        <v>#N/A</v>
      </c>
      <c r="Z573" s="314"/>
      <c r="AA573" s="315"/>
    </row>
    <row r="574" spans="1:27" customFormat="1" ht="15" hidden="1" customHeight="1">
      <c r="A574" s="32">
        <v>1264</v>
      </c>
      <c r="B574" s="306">
        <f>+A574</f>
        <v>1264</v>
      </c>
      <c r="C574" s="259" t="str">
        <f>+VLOOKUP(A574,bd_lista!$A$3:$C$590,3,FALSE)</f>
        <v>Gobierno Autónomo Municipal de Puerto Pérez</v>
      </c>
      <c r="D574" s="361" t="str">
        <f>+C574</f>
        <v>Gobierno Autónomo Municipal de Puerto Pérez</v>
      </c>
      <c r="E574" s="254" t="s">
        <v>1313</v>
      </c>
      <c r="F574" s="255">
        <f ca="1">+IFERROR(INDEX('Hoja de Trabajo para listado'!$A$155:$Z$1048576,MATCH($A574,'Hoja de Trabajo para listado'!$A$155:$A$1048576,0),MATCH((CUADRO!F$5&amp;$E574),'Hoja de Trabajo para listado'!$A$151:$Z$151,0)),0)+IFERROR(INDEX('Hoja de Trabajo para listado'!$AB$155:$BA$1048576,MATCH($A574,'Hoja de Trabajo para listado'!$AB$155:$AB$1048576,0),MATCH((CUADRO!F$5&amp;$E574),'Hoja de Trabajo para listado'!$AB$151:$BA$151,0)),0)+IFERROR(INDEX('Hoja de Trabajo para listado'!$BC$155:$CB$1048576,MATCH($A574,'Hoja de Trabajo para listado'!$BC$155:$BC$1048576,0),MATCH((CUADRO!F$5&amp;$E574),'Hoja de Trabajo para listado'!$BC$151:$CB$151,0)),0)+IFERROR(INDEX('Hoja de Trabajo para listado'!$DE$153:$DG$274,MATCH($A574,'Hoja de Trabajo para listado'!$DE$153:$DE$1048576,0),MATCH((CUADRO!F$5&amp;$E574),'Hoja de Trabajo para listado'!$DE$151:$DG$151,0)),0)+IFERROR(INDEX('Hoja de Trabajo para listado'!$CD$155:$DC$1048576,MATCH($A574,'Hoja de Trabajo para listado'!$CD$155:$CD$1048576,0),MATCH((CUADRO!F$5&amp;$E574),'Hoja de Trabajo para listado'!$CD$151:$DC$151,0)),0)</f>
        <v>0</v>
      </c>
      <c r="G574" s="255">
        <f ca="1">+IFERROR(INDEX('Hoja de Trabajo para listado'!$A$155:$Z$1048576,MATCH($A574,'Hoja de Trabajo para listado'!$A$155:$A$1048576,0),MATCH((CUADRO!G$5&amp;$E574),'Hoja de Trabajo para listado'!$A$151:$Z$151,0)),0)+IFERROR(INDEX('Hoja de Trabajo para listado'!$AB$155:$BA$1048576,MATCH($A574,'Hoja de Trabajo para listado'!$AB$155:$AB$1048576,0),MATCH((CUADRO!G$5&amp;$E574),'Hoja de Trabajo para listado'!$AB$151:$BA$151,0)),0)+IFERROR(INDEX('Hoja de Trabajo para listado'!$BC$155:$CB$1048576,MATCH($A574,'Hoja de Trabajo para listado'!$BC$155:$BC$1048576,0),MATCH((CUADRO!G$5&amp;$E574),'Hoja de Trabajo para listado'!$BC$151:$CB$151,0)),0)+IFERROR(INDEX('Hoja de Trabajo para listado'!$DE$153:$DG$274,MATCH($A574,'Hoja de Trabajo para listado'!$DE$153:$DE$1048576,0),MATCH((CUADRO!G$5&amp;$E574),'Hoja de Trabajo para listado'!$DE$151:$DG$151,0)),0)+IFERROR(INDEX('Hoja de Trabajo para listado'!$CD$155:$DC$1048576,MATCH($A574,'Hoja de Trabajo para listado'!$CD$155:$CD$1048576,0),MATCH((CUADRO!G$5&amp;$E574),'Hoja de Trabajo para listado'!$CD$151:$DC$151,0)),0)</f>
        <v>0</v>
      </c>
      <c r="H574" s="255">
        <f ca="1">+IFERROR(INDEX('Hoja de Trabajo para listado'!$A$155:$Z$1048576,MATCH($A574,'Hoja de Trabajo para listado'!$A$155:$A$1048576,0),MATCH((CUADRO!H$5&amp;$E574),'Hoja de Trabajo para listado'!$A$151:$Z$151,0)),0)+IFERROR(INDEX('Hoja de Trabajo para listado'!$AB$155:$BA$1048576,MATCH($A574,'Hoja de Trabajo para listado'!$AB$155:$AB$1048576,0),MATCH((CUADRO!H$5&amp;$E574),'Hoja de Trabajo para listado'!$AB$151:$BA$151,0)),0)+IFERROR(INDEX('Hoja de Trabajo para listado'!$BC$155:$CB$1048576,MATCH($A574,'Hoja de Trabajo para listado'!$BC$155:$BC$1048576,0),MATCH((CUADRO!H$5&amp;$E574),'Hoja de Trabajo para listado'!$BC$151:$CB$151,0)),0)+IFERROR(INDEX('Hoja de Trabajo para listado'!$DE$153:$DG$274,MATCH($A574,'Hoja de Trabajo para listado'!$DE$153:$DE$1048576,0),MATCH((CUADRO!H$5&amp;$E574),'Hoja de Trabajo para listado'!$DE$151:$DG$151,0)),0)+IFERROR(INDEX('Hoja de Trabajo para listado'!$CD$155:$DC$1048576,MATCH($A574,'Hoja de Trabajo para listado'!$CD$155:$CD$1048576,0),MATCH((CUADRO!H$5&amp;$E574),'Hoja de Trabajo para listado'!$CD$151:$DC$151,0)),0)</f>
        <v>0</v>
      </c>
      <c r="I574" s="255">
        <f ca="1">+IFERROR(INDEX('Hoja de Trabajo para listado'!$A$155:$Z$1048576,MATCH($A574,'Hoja de Trabajo para listado'!$A$155:$A$1048576,0),MATCH((CUADRO!I$5&amp;$E574),'Hoja de Trabajo para listado'!$A$151:$Z$151,0)),0)+IFERROR(INDEX('Hoja de Trabajo para listado'!$AB$155:$BA$1048576,MATCH($A574,'Hoja de Trabajo para listado'!$AB$155:$AB$1048576,0),MATCH((CUADRO!I$5&amp;$E574),'Hoja de Trabajo para listado'!$AB$151:$BA$151,0)),0)+IFERROR(INDEX('Hoja de Trabajo para listado'!$BC$155:$CB$1048576,MATCH($A574,'Hoja de Trabajo para listado'!$BC$155:$BC$1048576,0),MATCH((CUADRO!I$5&amp;$E574),'Hoja de Trabajo para listado'!$BC$151:$CB$151,0)),0)+IFERROR(INDEX('Hoja de Trabajo para listado'!$DE$153:$DG$274,MATCH($A574,'Hoja de Trabajo para listado'!$DE$153:$DE$1048576,0),MATCH((CUADRO!I$5&amp;$E574),'Hoja de Trabajo para listado'!$DE$151:$DG$151,0)),0)+IFERROR(INDEX('Hoja de Trabajo para listado'!$CD$155:$DC$1048576,MATCH($A574,'Hoja de Trabajo para listado'!$CD$155:$CD$1048576,0),MATCH((CUADRO!I$5&amp;$E574),'Hoja de Trabajo para listado'!$CD$151:$DC$151,0)),0)</f>
        <v>0</v>
      </c>
      <c r="J574" s="255">
        <f ca="1">+IFERROR(INDEX('Hoja de Trabajo para listado'!$A$155:$Z$1048576,MATCH($A574,'Hoja de Trabajo para listado'!$A$155:$A$1048576,0),MATCH((CUADRO!J$5&amp;$E574),'Hoja de Trabajo para listado'!$A$151:$Z$151,0)),0)+IFERROR(INDEX('Hoja de Trabajo para listado'!$AB$155:$BA$1048576,MATCH($A574,'Hoja de Trabajo para listado'!$AB$155:$AB$1048576,0),MATCH((CUADRO!J$5&amp;$E574),'Hoja de Trabajo para listado'!$AB$151:$BA$151,0)),0)+IFERROR(INDEX('Hoja de Trabajo para listado'!$BC$155:$CB$1048576,MATCH($A574,'Hoja de Trabajo para listado'!$BC$155:$BC$1048576,0),MATCH((CUADRO!J$5&amp;$E574),'Hoja de Trabajo para listado'!$BC$151:$CB$151,0)),0)+IFERROR(INDEX('Hoja de Trabajo para listado'!$DE$153:$DG$274,MATCH($A574,'Hoja de Trabajo para listado'!$DE$153:$DE$1048576,0),MATCH((CUADRO!J$5&amp;$E574),'Hoja de Trabajo para listado'!$DE$151:$DG$151,0)),0)+IFERROR(INDEX('Hoja de Trabajo para listado'!$CD$155:$DC$1048576,MATCH($A574,'Hoja de Trabajo para listado'!$CD$155:$CD$1048576,0),MATCH((CUADRO!J$5&amp;$E574),'Hoja de Trabajo para listado'!$CD$151:$DC$151,0)),0)</f>
        <v>0</v>
      </c>
      <c r="K574" s="255">
        <f ca="1">+IFERROR(INDEX('Hoja de Trabajo para listado'!$A$155:$Z$1048576,MATCH($A574,'Hoja de Trabajo para listado'!$A$155:$A$1048576,0),MATCH((CUADRO!K$5&amp;$E574),'Hoja de Trabajo para listado'!$A$151:$Z$151,0)),0)+IFERROR(INDEX('Hoja de Trabajo para listado'!$AB$155:$BA$1048576,MATCH($A574,'Hoja de Trabajo para listado'!$AB$155:$AB$1048576,0),MATCH((CUADRO!K$5&amp;$E574),'Hoja de Trabajo para listado'!$AB$151:$BA$151,0)),0)+IFERROR(INDEX('Hoja de Trabajo para listado'!$BC$155:$CB$1048576,MATCH($A574,'Hoja de Trabajo para listado'!$BC$155:$BC$1048576,0),MATCH((CUADRO!K$5&amp;$E574),'Hoja de Trabajo para listado'!$BC$151:$CB$151,0)),0)+IFERROR(INDEX('Hoja de Trabajo para listado'!$DE$153:$DG$274,MATCH($A574,'Hoja de Trabajo para listado'!$DE$153:$DE$1048576,0),MATCH((CUADRO!K$5&amp;$E574),'Hoja de Trabajo para listado'!$DE$151:$DG$151,0)),0)+IFERROR(INDEX('Hoja de Trabajo para listado'!$CD$155:$DC$1048576,MATCH($A574,'Hoja de Trabajo para listado'!$CD$155:$CD$1048576,0),MATCH((CUADRO!K$5&amp;$E574),'Hoja de Trabajo para listado'!$CD$151:$DC$151,0)),0)</f>
        <v>0</v>
      </c>
      <c r="L574" s="255">
        <f ca="1">+IFERROR(INDEX('Hoja de Trabajo para listado'!$A$155:$Z$1048576,MATCH($A574,'Hoja de Trabajo para listado'!$A$155:$A$1048576,0),MATCH((CUADRO!L$5&amp;$E574),'Hoja de Trabajo para listado'!$A$151:$Z$151,0)),0)+IFERROR(INDEX('Hoja de Trabajo para listado'!$AB$155:$BA$1048576,MATCH($A574,'Hoja de Trabajo para listado'!$AB$155:$AB$1048576,0),MATCH((CUADRO!L$5&amp;$E574),'Hoja de Trabajo para listado'!$AB$151:$BA$151,0)),0)+IFERROR(INDEX('Hoja de Trabajo para listado'!$BC$155:$CB$1048576,MATCH($A574,'Hoja de Trabajo para listado'!$BC$155:$BC$1048576,0),MATCH((CUADRO!L$5&amp;$E574),'Hoja de Trabajo para listado'!$BC$151:$CB$151,0)),0)+IFERROR(INDEX('Hoja de Trabajo para listado'!$DE$153:$DG$274,MATCH($A574,'Hoja de Trabajo para listado'!$DE$153:$DE$1048576,0),MATCH((CUADRO!L$5&amp;$E574),'Hoja de Trabajo para listado'!$DE$151:$DG$151,0)),0)+IFERROR(INDEX('Hoja de Trabajo para listado'!$CD$155:$DC$1048576,MATCH($A574,'Hoja de Trabajo para listado'!$CD$155:$CD$1048576,0),MATCH((CUADRO!L$5&amp;$E574),'Hoja de Trabajo para listado'!$CD$151:$DC$151,0)),0)</f>
        <v>0</v>
      </c>
      <c r="M574" s="255">
        <f ca="1">+IFERROR(INDEX('Hoja de Trabajo para listado'!$A$155:$Z$1048576,MATCH($A574,'Hoja de Trabajo para listado'!$A$155:$A$1048576,0),MATCH((CUADRO!M$5&amp;$E574),'Hoja de Trabajo para listado'!$A$151:$Z$151,0)),0)+IFERROR(INDEX('Hoja de Trabajo para listado'!$AB$155:$BA$1048576,MATCH($A574,'Hoja de Trabajo para listado'!$AB$155:$AB$1048576,0),MATCH((CUADRO!M$5&amp;$E574),'Hoja de Trabajo para listado'!$AB$151:$BA$151,0)),0)+IFERROR(INDEX('Hoja de Trabajo para listado'!$BC$155:$CB$1048576,MATCH($A574,'Hoja de Trabajo para listado'!$BC$155:$BC$1048576,0),MATCH((CUADRO!M$5&amp;$E574),'Hoja de Trabajo para listado'!$BC$151:$CB$151,0)),0)+IFERROR(INDEX('Hoja de Trabajo para listado'!$DE$153:$DG$274,MATCH($A574,'Hoja de Trabajo para listado'!$DE$153:$DE$1048576,0),MATCH((CUADRO!M$5&amp;$E574),'Hoja de Trabajo para listado'!$DE$151:$DG$151,0)),0)+IFERROR(INDEX('Hoja de Trabajo para listado'!$CD$155:$DC$1048576,MATCH($A574,'Hoja de Trabajo para listado'!$CD$155:$CD$1048576,0),MATCH((CUADRO!M$5&amp;$E574),'Hoja de Trabajo para listado'!$CD$151:$DC$151,0)),0)</f>
        <v>0</v>
      </c>
      <c r="N574" s="255">
        <f ca="1">+IFERROR(INDEX('Hoja de Trabajo para listado'!$A$155:$Z$1048576,MATCH($A574,'Hoja de Trabajo para listado'!$A$155:$A$1048576,0),MATCH((CUADRO!N$5&amp;$E574),'Hoja de Trabajo para listado'!$A$151:$Z$151,0)),0)+IFERROR(INDEX('Hoja de Trabajo para listado'!$AB$155:$BA$1048576,MATCH($A574,'Hoja de Trabajo para listado'!$AB$155:$AB$1048576,0),MATCH((CUADRO!N$5&amp;$E574),'Hoja de Trabajo para listado'!$AB$151:$BA$151,0)),0)+IFERROR(INDEX('Hoja de Trabajo para listado'!$BC$155:$CB$1048576,MATCH($A574,'Hoja de Trabajo para listado'!$BC$155:$BC$1048576,0),MATCH((CUADRO!N$5&amp;$E574),'Hoja de Trabajo para listado'!$BC$151:$CB$151,0)),0)+IFERROR(INDEX('Hoja de Trabajo para listado'!$DE$153:$DG$274,MATCH($A574,'Hoja de Trabajo para listado'!$DE$153:$DE$1048576,0),MATCH((CUADRO!N$5&amp;$E574),'Hoja de Trabajo para listado'!$DE$151:$DG$151,0)),0)+IFERROR(INDEX('Hoja de Trabajo para listado'!$CD$155:$DC$1048576,MATCH($A574,'Hoja de Trabajo para listado'!$CD$155:$CD$1048576,0),MATCH((CUADRO!N$5&amp;$E574),'Hoja de Trabajo para listado'!$CD$151:$DC$151,0)),0)</f>
        <v>0</v>
      </c>
      <c r="O574" s="255">
        <f ca="1">+IFERROR(INDEX('Hoja de Trabajo para listado'!$A$155:$Z$1048576,MATCH($A574,'Hoja de Trabajo para listado'!$A$155:$A$1048576,0),MATCH((CUADRO!O$5&amp;$E574),'Hoja de Trabajo para listado'!$A$151:$Z$151,0)),0)+IFERROR(INDEX('Hoja de Trabajo para listado'!$AB$155:$BA$1048576,MATCH($A574,'Hoja de Trabajo para listado'!$AB$155:$AB$1048576,0),MATCH((CUADRO!O$5&amp;$E574),'Hoja de Trabajo para listado'!$AB$151:$BA$151,0)),0)+IFERROR(INDEX('Hoja de Trabajo para listado'!$BC$155:$CB$1048576,MATCH($A574,'Hoja de Trabajo para listado'!$BC$155:$BC$1048576,0),MATCH((CUADRO!O$5&amp;$E574),'Hoja de Trabajo para listado'!$BC$151:$CB$151,0)),0)+IFERROR(INDEX('Hoja de Trabajo para listado'!$DE$153:$DG$274,MATCH($A574,'Hoja de Trabajo para listado'!$DE$153:$DE$1048576,0),MATCH((CUADRO!O$5&amp;$E574),'Hoja de Trabajo para listado'!$DE$151:$DG$151,0)),0)+IFERROR(INDEX('Hoja de Trabajo para listado'!$CD$155:$DC$1048576,MATCH($A574,'Hoja de Trabajo para listado'!$CD$155:$CD$1048576,0),MATCH((CUADRO!O$5&amp;$E574),'Hoja de Trabajo para listado'!$CD$151:$DC$151,0)),0)</f>
        <v>0</v>
      </c>
      <c r="P574" s="255">
        <f ca="1">+IFERROR(INDEX('Hoja de Trabajo para listado'!$A$155:$Z$1048576,MATCH($A574,'Hoja de Trabajo para listado'!$A$155:$A$1048576,0),MATCH((CUADRO!P$5&amp;$E574),'Hoja de Trabajo para listado'!$A$151:$Z$151,0)),0)+IFERROR(INDEX('Hoja de Trabajo para listado'!$AB$155:$BA$1048576,MATCH($A574,'Hoja de Trabajo para listado'!$AB$155:$AB$1048576,0),MATCH((CUADRO!P$5&amp;$E574),'Hoja de Trabajo para listado'!$AB$151:$BA$151,0)),0)+IFERROR(INDEX('Hoja de Trabajo para listado'!$BC$155:$CB$1048576,MATCH($A574,'Hoja de Trabajo para listado'!$BC$155:$BC$1048576,0),MATCH((CUADRO!P$5&amp;$E574),'Hoja de Trabajo para listado'!$BC$151:$CB$151,0)),0)+IFERROR(INDEX('Hoja de Trabajo para listado'!$DE$153:$DG$274,MATCH($A574,'Hoja de Trabajo para listado'!$DE$153:$DE$1048576,0),MATCH((CUADRO!P$5&amp;$E574),'Hoja de Trabajo para listado'!$DE$151:$DG$151,0)),0)+IFERROR(INDEX('Hoja de Trabajo para listado'!$CD$155:$DC$1048576,MATCH($A574,'Hoja de Trabajo para listado'!$CD$155:$CD$1048576,0),MATCH((CUADRO!P$5&amp;$E574),'Hoja de Trabajo para listado'!$CD$151:$DC$151,0)),0)</f>
        <v>0</v>
      </c>
      <c r="Q574" s="255">
        <f ca="1">+IFERROR(INDEX('Hoja de Trabajo para listado'!$A$155:$Z$1048576,MATCH($A574,'Hoja de Trabajo para listado'!$A$155:$A$1048576,0),MATCH((CUADRO!Q$5&amp;$E574),'Hoja de Trabajo para listado'!$A$151:$Z$151,0)),0)+IFERROR(INDEX('Hoja de Trabajo para listado'!$AB$155:$BA$1048576,MATCH($A574,'Hoja de Trabajo para listado'!$AB$155:$AB$1048576,0),MATCH((CUADRO!Q$5&amp;$E574),'Hoja de Trabajo para listado'!$AB$151:$BA$151,0)),0)+IFERROR(INDEX('Hoja de Trabajo para listado'!$BC$155:$CB$1048576,MATCH($A574,'Hoja de Trabajo para listado'!$BC$155:$BC$1048576,0),MATCH((CUADRO!Q$5&amp;$E574),'Hoja de Trabajo para listado'!$BC$151:$CB$151,0)),0)+IFERROR(INDEX('Hoja de Trabajo para listado'!$DE$153:$DG$274,MATCH($A574,'Hoja de Trabajo para listado'!$DE$153:$DE$1048576,0),MATCH((CUADRO!Q$5&amp;$E574),'Hoja de Trabajo para listado'!$DE$151:$DG$151,0)),0)+IFERROR(INDEX('Hoja de Trabajo para listado'!$CD$155:$DC$1048576,MATCH($A574,'Hoja de Trabajo para listado'!$CD$155:$CD$1048576,0),MATCH((CUADRO!Q$5&amp;$E574),'Hoja de Trabajo para listado'!$CD$151:$DC$151,0)),0)</f>
        <v>0</v>
      </c>
      <c r="R574" s="255">
        <f t="shared" ca="1" si="18"/>
        <v>0</v>
      </c>
      <c r="S574" s="262"/>
      <c r="T574" s="255">
        <f ca="1">+T575</f>
        <v>0</v>
      </c>
      <c r="U574" s="254">
        <f t="shared" si="19"/>
        <v>1</v>
      </c>
      <c r="V574" s="362" t="str">
        <f>+VLOOKUP(A574,bd_lista!$A$3:$E$590,5,FALSE)</f>
        <v>Gobiernos Autonomos Municipales</v>
      </c>
      <c r="W574" s="361" t="str">
        <f>+V574</f>
        <v>Gobiernos Autonomos Municipales</v>
      </c>
      <c r="X574" s="254">
        <f>+VLOOKUP(A574,[2]Sheet1!$A$13:$D$744,4,FALSE)</f>
        <v>0</v>
      </c>
      <c r="Y574" s="254" t="e">
        <f>+VLOOKUP(X574,bd_lista!$A$3:$C$590,3,FALSE)</f>
        <v>#N/A</v>
      </c>
      <c r="Z574" s="316">
        <f>+X574</f>
        <v>0</v>
      </c>
      <c r="AA574" s="317" t="e">
        <f>+Y574</f>
        <v>#N/A</v>
      </c>
    </row>
    <row r="575" spans="1:27" customFormat="1" ht="15" hidden="1" customHeight="1">
      <c r="A575" s="32">
        <v>1264</v>
      </c>
      <c r="B575" s="307"/>
      <c r="C575" s="259" t="str">
        <f>+VLOOKUP(A575,bd_lista!$A$3:$C$590,3,FALSE)</f>
        <v>Gobierno Autónomo Municipal de Puerto Pérez</v>
      </c>
      <c r="D575" s="362"/>
      <c r="E575" s="256" t="s">
        <v>1314</v>
      </c>
      <c r="F575" s="255">
        <f ca="1">+IFERROR(INDEX('Hoja de Trabajo para listado'!$A$155:$Z$1048576,MATCH($A575,'Hoja de Trabajo para listado'!$A$155:$A$1048576,0),MATCH((CUADRO!F$5&amp;$E575),'Hoja de Trabajo para listado'!$A$151:$Z$151,0)),0)+IFERROR(INDEX('Hoja de Trabajo para listado'!$AB$155:$BA$1048576,MATCH($A575,'Hoja de Trabajo para listado'!$AB$155:$AB$1048576,0),MATCH((CUADRO!F$5&amp;$E575),'Hoja de Trabajo para listado'!$AB$151:$BA$151,0)),0)+IFERROR(INDEX('Hoja de Trabajo para listado'!$BC$155:$CB$1048576,MATCH($A575,'Hoja de Trabajo para listado'!$BC$155:$BC$1048576,0),MATCH((CUADRO!F$5&amp;$E575),'Hoja de Trabajo para listado'!$BC$151:$CB$151,0)),0)+IFERROR(INDEX('Hoja de Trabajo para listado'!$DE$153:$DG$274,MATCH($A575,'Hoja de Trabajo para listado'!$DE$153:$DE$1048576,0),MATCH((CUADRO!F$5&amp;$E575),'Hoja de Trabajo para listado'!$DE$151:$DG$151,0)),0)+IFERROR(INDEX('Hoja de Trabajo para listado'!$CD$155:$DC$1048576,MATCH($A575,'Hoja de Trabajo para listado'!$CD$155:$CD$1048576,0),MATCH((CUADRO!F$5&amp;$E575),'Hoja de Trabajo para listado'!$CD$151:$DC$151,0)),0)</f>
        <v>0</v>
      </c>
      <c r="G575" s="255">
        <f ca="1">+IFERROR(INDEX('Hoja de Trabajo para listado'!$A$155:$Z$1048576,MATCH($A575,'Hoja de Trabajo para listado'!$A$155:$A$1048576,0),MATCH((CUADRO!G$5&amp;$E575),'Hoja de Trabajo para listado'!$A$151:$Z$151,0)),0)+IFERROR(INDEX('Hoja de Trabajo para listado'!$AB$155:$BA$1048576,MATCH($A575,'Hoja de Trabajo para listado'!$AB$155:$AB$1048576,0),MATCH((CUADRO!G$5&amp;$E575),'Hoja de Trabajo para listado'!$AB$151:$BA$151,0)),0)+IFERROR(INDEX('Hoja de Trabajo para listado'!$BC$155:$CB$1048576,MATCH($A575,'Hoja de Trabajo para listado'!$BC$155:$BC$1048576,0),MATCH((CUADRO!G$5&amp;$E575),'Hoja de Trabajo para listado'!$BC$151:$CB$151,0)),0)+IFERROR(INDEX('Hoja de Trabajo para listado'!$DE$153:$DG$274,MATCH($A575,'Hoja de Trabajo para listado'!$DE$153:$DE$1048576,0),MATCH((CUADRO!G$5&amp;$E575),'Hoja de Trabajo para listado'!$DE$151:$DG$151,0)),0)+IFERROR(INDEX('Hoja de Trabajo para listado'!$CD$155:$DC$1048576,MATCH($A575,'Hoja de Trabajo para listado'!$CD$155:$CD$1048576,0),MATCH((CUADRO!G$5&amp;$E575),'Hoja de Trabajo para listado'!$CD$151:$DC$151,0)),0)</f>
        <v>0</v>
      </c>
      <c r="H575" s="255">
        <f ca="1">+IFERROR(INDEX('Hoja de Trabajo para listado'!$A$155:$Z$1048576,MATCH($A575,'Hoja de Trabajo para listado'!$A$155:$A$1048576,0),MATCH((CUADRO!H$5&amp;$E575),'Hoja de Trabajo para listado'!$A$151:$Z$151,0)),0)+IFERROR(INDEX('Hoja de Trabajo para listado'!$AB$155:$BA$1048576,MATCH($A575,'Hoja de Trabajo para listado'!$AB$155:$AB$1048576,0),MATCH((CUADRO!H$5&amp;$E575),'Hoja de Trabajo para listado'!$AB$151:$BA$151,0)),0)+IFERROR(INDEX('Hoja de Trabajo para listado'!$BC$155:$CB$1048576,MATCH($A575,'Hoja de Trabajo para listado'!$BC$155:$BC$1048576,0),MATCH((CUADRO!H$5&amp;$E575),'Hoja de Trabajo para listado'!$BC$151:$CB$151,0)),0)+IFERROR(INDEX('Hoja de Trabajo para listado'!$DE$153:$DG$274,MATCH($A575,'Hoja de Trabajo para listado'!$DE$153:$DE$1048576,0),MATCH((CUADRO!H$5&amp;$E575),'Hoja de Trabajo para listado'!$DE$151:$DG$151,0)),0)+IFERROR(INDEX('Hoja de Trabajo para listado'!$CD$155:$DC$1048576,MATCH($A575,'Hoja de Trabajo para listado'!$CD$155:$CD$1048576,0),MATCH((CUADRO!H$5&amp;$E575),'Hoja de Trabajo para listado'!$CD$151:$DC$151,0)),0)</f>
        <v>0</v>
      </c>
      <c r="I575" s="255">
        <f ca="1">+IFERROR(INDEX('Hoja de Trabajo para listado'!$A$155:$Z$1048576,MATCH($A575,'Hoja de Trabajo para listado'!$A$155:$A$1048576,0),MATCH((CUADRO!I$5&amp;$E575),'Hoja de Trabajo para listado'!$A$151:$Z$151,0)),0)+IFERROR(INDEX('Hoja de Trabajo para listado'!$AB$155:$BA$1048576,MATCH($A575,'Hoja de Trabajo para listado'!$AB$155:$AB$1048576,0),MATCH((CUADRO!I$5&amp;$E575),'Hoja de Trabajo para listado'!$AB$151:$BA$151,0)),0)+IFERROR(INDEX('Hoja de Trabajo para listado'!$BC$155:$CB$1048576,MATCH($A575,'Hoja de Trabajo para listado'!$BC$155:$BC$1048576,0),MATCH((CUADRO!I$5&amp;$E575),'Hoja de Trabajo para listado'!$BC$151:$CB$151,0)),0)+IFERROR(INDEX('Hoja de Trabajo para listado'!$DE$153:$DG$274,MATCH($A575,'Hoja de Trabajo para listado'!$DE$153:$DE$1048576,0),MATCH((CUADRO!I$5&amp;$E575),'Hoja de Trabajo para listado'!$DE$151:$DG$151,0)),0)+IFERROR(INDEX('Hoja de Trabajo para listado'!$CD$155:$DC$1048576,MATCH($A575,'Hoja de Trabajo para listado'!$CD$155:$CD$1048576,0),MATCH((CUADRO!I$5&amp;$E575),'Hoja de Trabajo para listado'!$CD$151:$DC$151,0)),0)</f>
        <v>0</v>
      </c>
      <c r="J575" s="255">
        <f ca="1">+IFERROR(INDEX('Hoja de Trabajo para listado'!$A$155:$Z$1048576,MATCH($A575,'Hoja de Trabajo para listado'!$A$155:$A$1048576,0),MATCH((CUADRO!J$5&amp;$E575),'Hoja de Trabajo para listado'!$A$151:$Z$151,0)),0)+IFERROR(INDEX('Hoja de Trabajo para listado'!$AB$155:$BA$1048576,MATCH($A575,'Hoja de Trabajo para listado'!$AB$155:$AB$1048576,0),MATCH((CUADRO!J$5&amp;$E575),'Hoja de Trabajo para listado'!$AB$151:$BA$151,0)),0)+IFERROR(INDEX('Hoja de Trabajo para listado'!$BC$155:$CB$1048576,MATCH($A575,'Hoja de Trabajo para listado'!$BC$155:$BC$1048576,0),MATCH((CUADRO!J$5&amp;$E575),'Hoja de Trabajo para listado'!$BC$151:$CB$151,0)),0)+IFERROR(INDEX('Hoja de Trabajo para listado'!$DE$153:$DG$274,MATCH($A575,'Hoja de Trabajo para listado'!$DE$153:$DE$1048576,0),MATCH((CUADRO!J$5&amp;$E575),'Hoja de Trabajo para listado'!$DE$151:$DG$151,0)),0)+IFERROR(INDEX('Hoja de Trabajo para listado'!$CD$155:$DC$1048576,MATCH($A575,'Hoja de Trabajo para listado'!$CD$155:$CD$1048576,0),MATCH((CUADRO!J$5&amp;$E575),'Hoja de Trabajo para listado'!$CD$151:$DC$151,0)),0)</f>
        <v>0</v>
      </c>
      <c r="K575" s="255">
        <f ca="1">+IFERROR(INDEX('Hoja de Trabajo para listado'!$A$155:$Z$1048576,MATCH($A575,'Hoja de Trabajo para listado'!$A$155:$A$1048576,0),MATCH((CUADRO!K$5&amp;$E575),'Hoja de Trabajo para listado'!$A$151:$Z$151,0)),0)+IFERROR(INDEX('Hoja de Trabajo para listado'!$AB$155:$BA$1048576,MATCH($A575,'Hoja de Trabajo para listado'!$AB$155:$AB$1048576,0),MATCH((CUADRO!K$5&amp;$E575),'Hoja de Trabajo para listado'!$AB$151:$BA$151,0)),0)+IFERROR(INDEX('Hoja de Trabajo para listado'!$BC$155:$CB$1048576,MATCH($A575,'Hoja de Trabajo para listado'!$BC$155:$BC$1048576,0),MATCH((CUADRO!K$5&amp;$E575),'Hoja de Trabajo para listado'!$BC$151:$CB$151,0)),0)+IFERROR(INDEX('Hoja de Trabajo para listado'!$DE$153:$DG$274,MATCH($A575,'Hoja de Trabajo para listado'!$DE$153:$DE$1048576,0),MATCH((CUADRO!K$5&amp;$E575),'Hoja de Trabajo para listado'!$DE$151:$DG$151,0)),0)+IFERROR(INDEX('Hoja de Trabajo para listado'!$CD$155:$DC$1048576,MATCH($A575,'Hoja de Trabajo para listado'!$CD$155:$CD$1048576,0),MATCH((CUADRO!K$5&amp;$E575),'Hoja de Trabajo para listado'!$CD$151:$DC$151,0)),0)</f>
        <v>0</v>
      </c>
      <c r="L575" s="255">
        <f ca="1">+IFERROR(INDEX('Hoja de Trabajo para listado'!$A$155:$Z$1048576,MATCH($A575,'Hoja de Trabajo para listado'!$A$155:$A$1048576,0),MATCH((CUADRO!L$5&amp;$E575),'Hoja de Trabajo para listado'!$A$151:$Z$151,0)),0)+IFERROR(INDEX('Hoja de Trabajo para listado'!$AB$155:$BA$1048576,MATCH($A575,'Hoja de Trabajo para listado'!$AB$155:$AB$1048576,0),MATCH((CUADRO!L$5&amp;$E575),'Hoja de Trabajo para listado'!$AB$151:$BA$151,0)),0)+IFERROR(INDEX('Hoja de Trabajo para listado'!$BC$155:$CB$1048576,MATCH($A575,'Hoja de Trabajo para listado'!$BC$155:$BC$1048576,0),MATCH((CUADRO!L$5&amp;$E575),'Hoja de Trabajo para listado'!$BC$151:$CB$151,0)),0)+IFERROR(INDEX('Hoja de Trabajo para listado'!$DE$153:$DG$274,MATCH($A575,'Hoja de Trabajo para listado'!$DE$153:$DE$1048576,0),MATCH((CUADRO!L$5&amp;$E575),'Hoja de Trabajo para listado'!$DE$151:$DG$151,0)),0)+IFERROR(INDEX('Hoja de Trabajo para listado'!$CD$155:$DC$1048576,MATCH($A575,'Hoja de Trabajo para listado'!$CD$155:$CD$1048576,0),MATCH((CUADRO!L$5&amp;$E575),'Hoja de Trabajo para listado'!$CD$151:$DC$151,0)),0)</f>
        <v>0</v>
      </c>
      <c r="M575" s="255">
        <f ca="1">+IFERROR(INDEX('Hoja de Trabajo para listado'!$A$155:$Z$1048576,MATCH($A575,'Hoja de Trabajo para listado'!$A$155:$A$1048576,0),MATCH((CUADRO!M$5&amp;$E575),'Hoja de Trabajo para listado'!$A$151:$Z$151,0)),0)+IFERROR(INDEX('Hoja de Trabajo para listado'!$AB$155:$BA$1048576,MATCH($A575,'Hoja de Trabajo para listado'!$AB$155:$AB$1048576,0),MATCH((CUADRO!M$5&amp;$E575),'Hoja de Trabajo para listado'!$AB$151:$BA$151,0)),0)+IFERROR(INDEX('Hoja de Trabajo para listado'!$BC$155:$CB$1048576,MATCH($A575,'Hoja de Trabajo para listado'!$BC$155:$BC$1048576,0),MATCH((CUADRO!M$5&amp;$E575),'Hoja de Trabajo para listado'!$BC$151:$CB$151,0)),0)+IFERROR(INDEX('Hoja de Trabajo para listado'!$DE$153:$DG$274,MATCH($A575,'Hoja de Trabajo para listado'!$DE$153:$DE$1048576,0),MATCH((CUADRO!M$5&amp;$E575),'Hoja de Trabajo para listado'!$DE$151:$DG$151,0)),0)+IFERROR(INDEX('Hoja de Trabajo para listado'!$CD$155:$DC$1048576,MATCH($A575,'Hoja de Trabajo para listado'!$CD$155:$CD$1048576,0),MATCH((CUADRO!M$5&amp;$E575),'Hoja de Trabajo para listado'!$CD$151:$DC$151,0)),0)</f>
        <v>0</v>
      </c>
      <c r="N575" s="255">
        <f ca="1">+IFERROR(INDEX('Hoja de Trabajo para listado'!$A$155:$Z$1048576,MATCH($A575,'Hoja de Trabajo para listado'!$A$155:$A$1048576,0),MATCH((CUADRO!N$5&amp;$E575),'Hoja de Trabajo para listado'!$A$151:$Z$151,0)),0)+IFERROR(INDEX('Hoja de Trabajo para listado'!$AB$155:$BA$1048576,MATCH($A575,'Hoja de Trabajo para listado'!$AB$155:$AB$1048576,0),MATCH((CUADRO!N$5&amp;$E575),'Hoja de Trabajo para listado'!$AB$151:$BA$151,0)),0)+IFERROR(INDEX('Hoja de Trabajo para listado'!$BC$155:$CB$1048576,MATCH($A575,'Hoja de Trabajo para listado'!$BC$155:$BC$1048576,0),MATCH((CUADRO!N$5&amp;$E575),'Hoja de Trabajo para listado'!$BC$151:$CB$151,0)),0)+IFERROR(INDEX('Hoja de Trabajo para listado'!$DE$153:$DG$274,MATCH($A575,'Hoja de Trabajo para listado'!$DE$153:$DE$1048576,0),MATCH((CUADRO!N$5&amp;$E575),'Hoja de Trabajo para listado'!$DE$151:$DG$151,0)),0)+IFERROR(INDEX('Hoja de Trabajo para listado'!$CD$155:$DC$1048576,MATCH($A575,'Hoja de Trabajo para listado'!$CD$155:$CD$1048576,0),MATCH((CUADRO!N$5&amp;$E575),'Hoja de Trabajo para listado'!$CD$151:$DC$151,0)),0)</f>
        <v>0</v>
      </c>
      <c r="O575" s="255">
        <f ca="1">+IFERROR(INDEX('Hoja de Trabajo para listado'!$A$155:$Z$1048576,MATCH($A575,'Hoja de Trabajo para listado'!$A$155:$A$1048576,0),MATCH((CUADRO!O$5&amp;$E575),'Hoja de Trabajo para listado'!$A$151:$Z$151,0)),0)+IFERROR(INDEX('Hoja de Trabajo para listado'!$AB$155:$BA$1048576,MATCH($A575,'Hoja de Trabajo para listado'!$AB$155:$AB$1048576,0),MATCH((CUADRO!O$5&amp;$E575),'Hoja de Trabajo para listado'!$AB$151:$BA$151,0)),0)+IFERROR(INDEX('Hoja de Trabajo para listado'!$BC$155:$CB$1048576,MATCH($A575,'Hoja de Trabajo para listado'!$BC$155:$BC$1048576,0),MATCH((CUADRO!O$5&amp;$E575),'Hoja de Trabajo para listado'!$BC$151:$CB$151,0)),0)+IFERROR(INDEX('Hoja de Trabajo para listado'!$DE$153:$DG$274,MATCH($A575,'Hoja de Trabajo para listado'!$DE$153:$DE$1048576,0),MATCH((CUADRO!O$5&amp;$E575),'Hoja de Trabajo para listado'!$DE$151:$DG$151,0)),0)+IFERROR(INDEX('Hoja de Trabajo para listado'!$CD$155:$DC$1048576,MATCH($A575,'Hoja de Trabajo para listado'!$CD$155:$CD$1048576,0),MATCH((CUADRO!O$5&amp;$E575),'Hoja de Trabajo para listado'!$CD$151:$DC$151,0)),0)</f>
        <v>0</v>
      </c>
      <c r="P575" s="255">
        <f ca="1">+IFERROR(INDEX('Hoja de Trabajo para listado'!$A$155:$Z$1048576,MATCH($A575,'Hoja de Trabajo para listado'!$A$155:$A$1048576,0),MATCH((CUADRO!P$5&amp;$E575),'Hoja de Trabajo para listado'!$A$151:$Z$151,0)),0)+IFERROR(INDEX('Hoja de Trabajo para listado'!$AB$155:$BA$1048576,MATCH($A575,'Hoja de Trabajo para listado'!$AB$155:$AB$1048576,0),MATCH((CUADRO!P$5&amp;$E575),'Hoja de Trabajo para listado'!$AB$151:$BA$151,0)),0)+IFERROR(INDEX('Hoja de Trabajo para listado'!$BC$155:$CB$1048576,MATCH($A575,'Hoja de Trabajo para listado'!$BC$155:$BC$1048576,0),MATCH((CUADRO!P$5&amp;$E575),'Hoja de Trabajo para listado'!$BC$151:$CB$151,0)),0)+IFERROR(INDEX('Hoja de Trabajo para listado'!$DE$153:$DG$274,MATCH($A575,'Hoja de Trabajo para listado'!$DE$153:$DE$1048576,0),MATCH((CUADRO!P$5&amp;$E575),'Hoja de Trabajo para listado'!$DE$151:$DG$151,0)),0)+IFERROR(INDEX('Hoja de Trabajo para listado'!$CD$155:$DC$1048576,MATCH($A575,'Hoja de Trabajo para listado'!$CD$155:$CD$1048576,0),MATCH((CUADRO!P$5&amp;$E575),'Hoja de Trabajo para listado'!$CD$151:$DC$151,0)),0)</f>
        <v>0</v>
      </c>
      <c r="Q575" s="255">
        <f ca="1">+IFERROR(INDEX('Hoja de Trabajo para listado'!$A$155:$Z$1048576,MATCH($A575,'Hoja de Trabajo para listado'!$A$155:$A$1048576,0),MATCH((CUADRO!Q$5&amp;$E575),'Hoja de Trabajo para listado'!$A$151:$Z$151,0)),0)+IFERROR(INDEX('Hoja de Trabajo para listado'!$AB$155:$BA$1048576,MATCH($A575,'Hoja de Trabajo para listado'!$AB$155:$AB$1048576,0),MATCH((CUADRO!Q$5&amp;$E575),'Hoja de Trabajo para listado'!$AB$151:$BA$151,0)),0)+IFERROR(INDEX('Hoja de Trabajo para listado'!$BC$155:$CB$1048576,MATCH($A575,'Hoja de Trabajo para listado'!$BC$155:$BC$1048576,0),MATCH((CUADRO!Q$5&amp;$E575),'Hoja de Trabajo para listado'!$BC$151:$CB$151,0)),0)+IFERROR(INDEX('Hoja de Trabajo para listado'!$DE$153:$DG$274,MATCH($A575,'Hoja de Trabajo para listado'!$DE$153:$DE$1048576,0),MATCH((CUADRO!Q$5&amp;$E575),'Hoja de Trabajo para listado'!$DE$151:$DG$151,0)),0)+IFERROR(INDEX('Hoja de Trabajo para listado'!$CD$155:$DC$1048576,MATCH($A575,'Hoja de Trabajo para listado'!$CD$155:$CD$1048576,0),MATCH((CUADRO!Q$5&amp;$E575),'Hoja de Trabajo para listado'!$CD$151:$DC$151,0)),0)</f>
        <v>0</v>
      </c>
      <c r="R575" s="255">
        <f t="shared" ca="1" si="18"/>
        <v>0</v>
      </c>
      <c r="S575" s="262">
        <f ca="1">+R574+R575</f>
        <v>0</v>
      </c>
      <c r="T575" s="255">
        <f ca="1">+S575</f>
        <v>0</v>
      </c>
      <c r="U575" s="254">
        <f t="shared" si="19"/>
        <v>2</v>
      </c>
      <c r="V575" s="362" t="str">
        <f>+VLOOKUP(A575,bd_lista!$A$3:$E$590,5,FALSE)</f>
        <v>Gobiernos Autonomos Municipales</v>
      </c>
      <c r="W575" s="362"/>
      <c r="X575" s="254">
        <f>+VLOOKUP(A575,[2]Sheet1!$A$13:$D$744,4,FALSE)</f>
        <v>0</v>
      </c>
      <c r="Y575" s="254" t="e">
        <f>+VLOOKUP(X575,bd_lista!$A$3:$C$590,3,FALSE)</f>
        <v>#N/A</v>
      </c>
      <c r="Z575" s="314"/>
      <c r="AA575" s="315"/>
    </row>
    <row r="576" spans="1:27" customFormat="1" ht="15" hidden="1" customHeight="1">
      <c r="A576" s="32">
        <v>1265</v>
      </c>
      <c r="B576" s="306">
        <f>+A576</f>
        <v>1265</v>
      </c>
      <c r="C576" s="259" t="str">
        <f>+VLOOKUP(A576,bd_lista!$A$3:$C$590,3,FALSE)</f>
        <v>Gobierno Autónomo Municipal de Coroico</v>
      </c>
      <c r="D576" s="361" t="str">
        <f>+C576</f>
        <v>Gobierno Autónomo Municipal de Coroico</v>
      </c>
      <c r="E576" s="254" t="s">
        <v>1313</v>
      </c>
      <c r="F576" s="255">
        <f ca="1">+IFERROR(INDEX('Hoja de Trabajo para listado'!$A$155:$Z$1048576,MATCH($A576,'Hoja de Trabajo para listado'!$A$155:$A$1048576,0),MATCH((CUADRO!F$5&amp;$E576),'Hoja de Trabajo para listado'!$A$151:$Z$151,0)),0)+IFERROR(INDEX('Hoja de Trabajo para listado'!$AB$155:$BA$1048576,MATCH($A576,'Hoja de Trabajo para listado'!$AB$155:$AB$1048576,0),MATCH((CUADRO!F$5&amp;$E576),'Hoja de Trabajo para listado'!$AB$151:$BA$151,0)),0)+IFERROR(INDEX('Hoja de Trabajo para listado'!$BC$155:$CB$1048576,MATCH($A576,'Hoja de Trabajo para listado'!$BC$155:$BC$1048576,0),MATCH((CUADRO!F$5&amp;$E576),'Hoja de Trabajo para listado'!$BC$151:$CB$151,0)),0)+IFERROR(INDEX('Hoja de Trabajo para listado'!$DE$153:$DG$274,MATCH($A576,'Hoja de Trabajo para listado'!$DE$153:$DE$1048576,0),MATCH((CUADRO!F$5&amp;$E576),'Hoja de Trabajo para listado'!$DE$151:$DG$151,0)),0)+IFERROR(INDEX('Hoja de Trabajo para listado'!$CD$155:$DC$1048576,MATCH($A576,'Hoja de Trabajo para listado'!$CD$155:$CD$1048576,0),MATCH((CUADRO!F$5&amp;$E576),'Hoja de Trabajo para listado'!$CD$151:$DC$151,0)),0)</f>
        <v>0</v>
      </c>
      <c r="G576" s="255">
        <f ca="1">+IFERROR(INDEX('Hoja de Trabajo para listado'!$A$155:$Z$1048576,MATCH($A576,'Hoja de Trabajo para listado'!$A$155:$A$1048576,0),MATCH((CUADRO!G$5&amp;$E576),'Hoja de Trabajo para listado'!$A$151:$Z$151,0)),0)+IFERROR(INDEX('Hoja de Trabajo para listado'!$AB$155:$BA$1048576,MATCH($A576,'Hoja de Trabajo para listado'!$AB$155:$AB$1048576,0),MATCH((CUADRO!G$5&amp;$E576),'Hoja de Trabajo para listado'!$AB$151:$BA$151,0)),0)+IFERROR(INDEX('Hoja de Trabajo para listado'!$BC$155:$CB$1048576,MATCH($A576,'Hoja de Trabajo para listado'!$BC$155:$BC$1048576,0),MATCH((CUADRO!G$5&amp;$E576),'Hoja de Trabajo para listado'!$BC$151:$CB$151,0)),0)+IFERROR(INDEX('Hoja de Trabajo para listado'!$DE$153:$DG$274,MATCH($A576,'Hoja de Trabajo para listado'!$DE$153:$DE$1048576,0),MATCH((CUADRO!G$5&amp;$E576),'Hoja de Trabajo para listado'!$DE$151:$DG$151,0)),0)+IFERROR(INDEX('Hoja de Trabajo para listado'!$CD$155:$DC$1048576,MATCH($A576,'Hoja de Trabajo para listado'!$CD$155:$CD$1048576,0),MATCH((CUADRO!G$5&amp;$E576),'Hoja de Trabajo para listado'!$CD$151:$DC$151,0)),0)</f>
        <v>0</v>
      </c>
      <c r="H576" s="255">
        <f ca="1">+IFERROR(INDEX('Hoja de Trabajo para listado'!$A$155:$Z$1048576,MATCH($A576,'Hoja de Trabajo para listado'!$A$155:$A$1048576,0),MATCH((CUADRO!H$5&amp;$E576),'Hoja de Trabajo para listado'!$A$151:$Z$151,0)),0)+IFERROR(INDEX('Hoja de Trabajo para listado'!$AB$155:$BA$1048576,MATCH($A576,'Hoja de Trabajo para listado'!$AB$155:$AB$1048576,0),MATCH((CUADRO!H$5&amp;$E576),'Hoja de Trabajo para listado'!$AB$151:$BA$151,0)),0)+IFERROR(INDEX('Hoja de Trabajo para listado'!$BC$155:$CB$1048576,MATCH($A576,'Hoja de Trabajo para listado'!$BC$155:$BC$1048576,0),MATCH((CUADRO!H$5&amp;$E576),'Hoja de Trabajo para listado'!$BC$151:$CB$151,0)),0)+IFERROR(INDEX('Hoja de Trabajo para listado'!$DE$153:$DG$274,MATCH($A576,'Hoja de Trabajo para listado'!$DE$153:$DE$1048576,0),MATCH((CUADRO!H$5&amp;$E576),'Hoja de Trabajo para listado'!$DE$151:$DG$151,0)),0)+IFERROR(INDEX('Hoja de Trabajo para listado'!$CD$155:$DC$1048576,MATCH($A576,'Hoja de Trabajo para listado'!$CD$155:$CD$1048576,0),MATCH((CUADRO!H$5&amp;$E576),'Hoja de Trabajo para listado'!$CD$151:$DC$151,0)),0)</f>
        <v>0</v>
      </c>
      <c r="I576" s="255">
        <f ca="1">+IFERROR(INDEX('Hoja de Trabajo para listado'!$A$155:$Z$1048576,MATCH($A576,'Hoja de Trabajo para listado'!$A$155:$A$1048576,0),MATCH((CUADRO!I$5&amp;$E576),'Hoja de Trabajo para listado'!$A$151:$Z$151,0)),0)+IFERROR(INDEX('Hoja de Trabajo para listado'!$AB$155:$BA$1048576,MATCH($A576,'Hoja de Trabajo para listado'!$AB$155:$AB$1048576,0),MATCH((CUADRO!I$5&amp;$E576),'Hoja de Trabajo para listado'!$AB$151:$BA$151,0)),0)+IFERROR(INDEX('Hoja de Trabajo para listado'!$BC$155:$CB$1048576,MATCH($A576,'Hoja de Trabajo para listado'!$BC$155:$BC$1048576,0),MATCH((CUADRO!I$5&amp;$E576),'Hoja de Trabajo para listado'!$BC$151:$CB$151,0)),0)+IFERROR(INDEX('Hoja de Trabajo para listado'!$DE$153:$DG$274,MATCH($A576,'Hoja de Trabajo para listado'!$DE$153:$DE$1048576,0),MATCH((CUADRO!I$5&amp;$E576),'Hoja de Trabajo para listado'!$DE$151:$DG$151,0)),0)+IFERROR(INDEX('Hoja de Trabajo para listado'!$CD$155:$DC$1048576,MATCH($A576,'Hoja de Trabajo para listado'!$CD$155:$CD$1048576,0),MATCH((CUADRO!I$5&amp;$E576),'Hoja de Trabajo para listado'!$CD$151:$DC$151,0)),0)</f>
        <v>0</v>
      </c>
      <c r="J576" s="255">
        <f ca="1">+IFERROR(INDEX('Hoja de Trabajo para listado'!$A$155:$Z$1048576,MATCH($A576,'Hoja de Trabajo para listado'!$A$155:$A$1048576,0),MATCH((CUADRO!J$5&amp;$E576),'Hoja de Trabajo para listado'!$A$151:$Z$151,0)),0)+IFERROR(INDEX('Hoja de Trabajo para listado'!$AB$155:$BA$1048576,MATCH($A576,'Hoja de Trabajo para listado'!$AB$155:$AB$1048576,0),MATCH((CUADRO!J$5&amp;$E576),'Hoja de Trabajo para listado'!$AB$151:$BA$151,0)),0)+IFERROR(INDEX('Hoja de Trabajo para listado'!$BC$155:$CB$1048576,MATCH($A576,'Hoja de Trabajo para listado'!$BC$155:$BC$1048576,0),MATCH((CUADRO!J$5&amp;$E576),'Hoja de Trabajo para listado'!$BC$151:$CB$151,0)),0)+IFERROR(INDEX('Hoja de Trabajo para listado'!$DE$153:$DG$274,MATCH($A576,'Hoja de Trabajo para listado'!$DE$153:$DE$1048576,0),MATCH((CUADRO!J$5&amp;$E576),'Hoja de Trabajo para listado'!$DE$151:$DG$151,0)),0)+IFERROR(INDEX('Hoja de Trabajo para listado'!$CD$155:$DC$1048576,MATCH($A576,'Hoja de Trabajo para listado'!$CD$155:$CD$1048576,0),MATCH((CUADRO!J$5&amp;$E576),'Hoja de Trabajo para listado'!$CD$151:$DC$151,0)),0)</f>
        <v>0</v>
      </c>
      <c r="K576" s="255">
        <f ca="1">+IFERROR(INDEX('Hoja de Trabajo para listado'!$A$155:$Z$1048576,MATCH($A576,'Hoja de Trabajo para listado'!$A$155:$A$1048576,0),MATCH((CUADRO!K$5&amp;$E576),'Hoja de Trabajo para listado'!$A$151:$Z$151,0)),0)+IFERROR(INDEX('Hoja de Trabajo para listado'!$AB$155:$BA$1048576,MATCH($A576,'Hoja de Trabajo para listado'!$AB$155:$AB$1048576,0),MATCH((CUADRO!K$5&amp;$E576),'Hoja de Trabajo para listado'!$AB$151:$BA$151,0)),0)+IFERROR(INDEX('Hoja de Trabajo para listado'!$BC$155:$CB$1048576,MATCH($A576,'Hoja de Trabajo para listado'!$BC$155:$BC$1048576,0),MATCH((CUADRO!K$5&amp;$E576),'Hoja de Trabajo para listado'!$BC$151:$CB$151,0)),0)+IFERROR(INDEX('Hoja de Trabajo para listado'!$DE$153:$DG$274,MATCH($A576,'Hoja de Trabajo para listado'!$DE$153:$DE$1048576,0),MATCH((CUADRO!K$5&amp;$E576),'Hoja de Trabajo para listado'!$DE$151:$DG$151,0)),0)+IFERROR(INDEX('Hoja de Trabajo para listado'!$CD$155:$DC$1048576,MATCH($A576,'Hoja de Trabajo para listado'!$CD$155:$CD$1048576,0),MATCH((CUADRO!K$5&amp;$E576),'Hoja de Trabajo para listado'!$CD$151:$DC$151,0)),0)</f>
        <v>0</v>
      </c>
      <c r="L576" s="255">
        <f ca="1">+IFERROR(INDEX('Hoja de Trabajo para listado'!$A$155:$Z$1048576,MATCH($A576,'Hoja de Trabajo para listado'!$A$155:$A$1048576,0),MATCH((CUADRO!L$5&amp;$E576),'Hoja de Trabajo para listado'!$A$151:$Z$151,0)),0)+IFERROR(INDEX('Hoja de Trabajo para listado'!$AB$155:$BA$1048576,MATCH($A576,'Hoja de Trabajo para listado'!$AB$155:$AB$1048576,0),MATCH((CUADRO!L$5&amp;$E576),'Hoja de Trabajo para listado'!$AB$151:$BA$151,0)),0)+IFERROR(INDEX('Hoja de Trabajo para listado'!$BC$155:$CB$1048576,MATCH($A576,'Hoja de Trabajo para listado'!$BC$155:$BC$1048576,0),MATCH((CUADRO!L$5&amp;$E576),'Hoja de Trabajo para listado'!$BC$151:$CB$151,0)),0)+IFERROR(INDEX('Hoja de Trabajo para listado'!$DE$153:$DG$274,MATCH($A576,'Hoja de Trabajo para listado'!$DE$153:$DE$1048576,0),MATCH((CUADRO!L$5&amp;$E576),'Hoja de Trabajo para listado'!$DE$151:$DG$151,0)),0)+IFERROR(INDEX('Hoja de Trabajo para listado'!$CD$155:$DC$1048576,MATCH($A576,'Hoja de Trabajo para listado'!$CD$155:$CD$1048576,0),MATCH((CUADRO!L$5&amp;$E576),'Hoja de Trabajo para listado'!$CD$151:$DC$151,0)),0)</f>
        <v>0</v>
      </c>
      <c r="M576" s="255">
        <f ca="1">+IFERROR(INDEX('Hoja de Trabajo para listado'!$A$155:$Z$1048576,MATCH($A576,'Hoja de Trabajo para listado'!$A$155:$A$1048576,0),MATCH((CUADRO!M$5&amp;$E576),'Hoja de Trabajo para listado'!$A$151:$Z$151,0)),0)+IFERROR(INDEX('Hoja de Trabajo para listado'!$AB$155:$BA$1048576,MATCH($A576,'Hoja de Trabajo para listado'!$AB$155:$AB$1048576,0),MATCH((CUADRO!M$5&amp;$E576),'Hoja de Trabajo para listado'!$AB$151:$BA$151,0)),0)+IFERROR(INDEX('Hoja de Trabajo para listado'!$BC$155:$CB$1048576,MATCH($A576,'Hoja de Trabajo para listado'!$BC$155:$BC$1048576,0),MATCH((CUADRO!M$5&amp;$E576),'Hoja de Trabajo para listado'!$BC$151:$CB$151,0)),0)+IFERROR(INDEX('Hoja de Trabajo para listado'!$DE$153:$DG$274,MATCH($A576,'Hoja de Trabajo para listado'!$DE$153:$DE$1048576,0),MATCH((CUADRO!M$5&amp;$E576),'Hoja de Trabajo para listado'!$DE$151:$DG$151,0)),0)+IFERROR(INDEX('Hoja de Trabajo para listado'!$CD$155:$DC$1048576,MATCH($A576,'Hoja de Trabajo para listado'!$CD$155:$CD$1048576,0),MATCH((CUADRO!M$5&amp;$E576),'Hoja de Trabajo para listado'!$CD$151:$DC$151,0)),0)</f>
        <v>0</v>
      </c>
      <c r="N576" s="255">
        <f ca="1">+IFERROR(INDEX('Hoja de Trabajo para listado'!$A$155:$Z$1048576,MATCH($A576,'Hoja de Trabajo para listado'!$A$155:$A$1048576,0),MATCH((CUADRO!N$5&amp;$E576),'Hoja de Trabajo para listado'!$A$151:$Z$151,0)),0)+IFERROR(INDEX('Hoja de Trabajo para listado'!$AB$155:$BA$1048576,MATCH($A576,'Hoja de Trabajo para listado'!$AB$155:$AB$1048576,0),MATCH((CUADRO!N$5&amp;$E576),'Hoja de Trabajo para listado'!$AB$151:$BA$151,0)),0)+IFERROR(INDEX('Hoja de Trabajo para listado'!$BC$155:$CB$1048576,MATCH($A576,'Hoja de Trabajo para listado'!$BC$155:$BC$1048576,0),MATCH((CUADRO!N$5&amp;$E576),'Hoja de Trabajo para listado'!$BC$151:$CB$151,0)),0)+IFERROR(INDEX('Hoja de Trabajo para listado'!$DE$153:$DG$274,MATCH($A576,'Hoja de Trabajo para listado'!$DE$153:$DE$1048576,0),MATCH((CUADRO!N$5&amp;$E576),'Hoja de Trabajo para listado'!$DE$151:$DG$151,0)),0)+IFERROR(INDEX('Hoja de Trabajo para listado'!$CD$155:$DC$1048576,MATCH($A576,'Hoja de Trabajo para listado'!$CD$155:$CD$1048576,0),MATCH((CUADRO!N$5&amp;$E576),'Hoja de Trabajo para listado'!$CD$151:$DC$151,0)),0)</f>
        <v>0</v>
      </c>
      <c r="O576" s="255">
        <f ca="1">+IFERROR(INDEX('Hoja de Trabajo para listado'!$A$155:$Z$1048576,MATCH($A576,'Hoja de Trabajo para listado'!$A$155:$A$1048576,0),MATCH((CUADRO!O$5&amp;$E576),'Hoja de Trabajo para listado'!$A$151:$Z$151,0)),0)+IFERROR(INDEX('Hoja de Trabajo para listado'!$AB$155:$BA$1048576,MATCH($A576,'Hoja de Trabajo para listado'!$AB$155:$AB$1048576,0),MATCH((CUADRO!O$5&amp;$E576),'Hoja de Trabajo para listado'!$AB$151:$BA$151,0)),0)+IFERROR(INDEX('Hoja de Trabajo para listado'!$BC$155:$CB$1048576,MATCH($A576,'Hoja de Trabajo para listado'!$BC$155:$BC$1048576,0),MATCH((CUADRO!O$5&amp;$E576),'Hoja de Trabajo para listado'!$BC$151:$CB$151,0)),0)+IFERROR(INDEX('Hoja de Trabajo para listado'!$DE$153:$DG$274,MATCH($A576,'Hoja de Trabajo para listado'!$DE$153:$DE$1048576,0),MATCH((CUADRO!O$5&amp;$E576),'Hoja de Trabajo para listado'!$DE$151:$DG$151,0)),0)+IFERROR(INDEX('Hoja de Trabajo para listado'!$CD$155:$DC$1048576,MATCH($A576,'Hoja de Trabajo para listado'!$CD$155:$CD$1048576,0),MATCH((CUADRO!O$5&amp;$E576),'Hoja de Trabajo para listado'!$CD$151:$DC$151,0)),0)</f>
        <v>0</v>
      </c>
      <c r="P576" s="255">
        <f ca="1">+IFERROR(INDEX('Hoja de Trabajo para listado'!$A$155:$Z$1048576,MATCH($A576,'Hoja de Trabajo para listado'!$A$155:$A$1048576,0),MATCH((CUADRO!P$5&amp;$E576),'Hoja de Trabajo para listado'!$A$151:$Z$151,0)),0)+IFERROR(INDEX('Hoja de Trabajo para listado'!$AB$155:$BA$1048576,MATCH($A576,'Hoja de Trabajo para listado'!$AB$155:$AB$1048576,0),MATCH((CUADRO!P$5&amp;$E576),'Hoja de Trabajo para listado'!$AB$151:$BA$151,0)),0)+IFERROR(INDEX('Hoja de Trabajo para listado'!$BC$155:$CB$1048576,MATCH($A576,'Hoja de Trabajo para listado'!$BC$155:$BC$1048576,0),MATCH((CUADRO!P$5&amp;$E576),'Hoja de Trabajo para listado'!$BC$151:$CB$151,0)),0)+IFERROR(INDEX('Hoja de Trabajo para listado'!$DE$153:$DG$274,MATCH($A576,'Hoja de Trabajo para listado'!$DE$153:$DE$1048576,0),MATCH((CUADRO!P$5&amp;$E576),'Hoja de Trabajo para listado'!$DE$151:$DG$151,0)),0)+IFERROR(INDEX('Hoja de Trabajo para listado'!$CD$155:$DC$1048576,MATCH($A576,'Hoja de Trabajo para listado'!$CD$155:$CD$1048576,0),MATCH((CUADRO!P$5&amp;$E576),'Hoja de Trabajo para listado'!$CD$151:$DC$151,0)),0)</f>
        <v>0</v>
      </c>
      <c r="Q576" s="255">
        <f ca="1">+IFERROR(INDEX('Hoja de Trabajo para listado'!$A$155:$Z$1048576,MATCH($A576,'Hoja de Trabajo para listado'!$A$155:$A$1048576,0),MATCH((CUADRO!Q$5&amp;$E576),'Hoja de Trabajo para listado'!$A$151:$Z$151,0)),0)+IFERROR(INDEX('Hoja de Trabajo para listado'!$AB$155:$BA$1048576,MATCH($A576,'Hoja de Trabajo para listado'!$AB$155:$AB$1048576,0),MATCH((CUADRO!Q$5&amp;$E576),'Hoja de Trabajo para listado'!$AB$151:$BA$151,0)),0)+IFERROR(INDEX('Hoja de Trabajo para listado'!$BC$155:$CB$1048576,MATCH($A576,'Hoja de Trabajo para listado'!$BC$155:$BC$1048576,0),MATCH((CUADRO!Q$5&amp;$E576),'Hoja de Trabajo para listado'!$BC$151:$CB$151,0)),0)+IFERROR(INDEX('Hoja de Trabajo para listado'!$DE$153:$DG$274,MATCH($A576,'Hoja de Trabajo para listado'!$DE$153:$DE$1048576,0),MATCH((CUADRO!Q$5&amp;$E576),'Hoja de Trabajo para listado'!$DE$151:$DG$151,0)),0)+IFERROR(INDEX('Hoja de Trabajo para listado'!$CD$155:$DC$1048576,MATCH($A576,'Hoja de Trabajo para listado'!$CD$155:$CD$1048576,0),MATCH((CUADRO!Q$5&amp;$E576),'Hoja de Trabajo para listado'!$CD$151:$DC$151,0)),0)</f>
        <v>0</v>
      </c>
      <c r="R576" s="255">
        <f t="shared" ca="1" si="18"/>
        <v>0</v>
      </c>
      <c r="S576" s="262"/>
      <c r="T576" s="255">
        <f ca="1">+T577</f>
        <v>0</v>
      </c>
      <c r="U576" s="254">
        <f t="shared" si="19"/>
        <v>1</v>
      </c>
      <c r="V576" s="362" t="str">
        <f>+VLOOKUP(A576,bd_lista!$A$3:$E$590,5,FALSE)</f>
        <v>Gobiernos Autonomos Municipales</v>
      </c>
      <c r="W576" s="361" t="str">
        <f>+V576</f>
        <v>Gobiernos Autonomos Municipales</v>
      </c>
      <c r="X576" s="254">
        <f>+VLOOKUP(A576,[2]Sheet1!$A$13:$D$744,4,FALSE)</f>
        <v>0</v>
      </c>
      <c r="Y576" s="254" t="e">
        <f>+VLOOKUP(X576,bd_lista!$A$3:$C$590,3,FALSE)</f>
        <v>#N/A</v>
      </c>
      <c r="Z576" s="316">
        <f>+X576</f>
        <v>0</v>
      </c>
      <c r="AA576" s="317" t="e">
        <f>+Y576</f>
        <v>#N/A</v>
      </c>
    </row>
    <row r="577" spans="1:27" customFormat="1" ht="15" hidden="1" customHeight="1">
      <c r="A577" s="32">
        <v>1265</v>
      </c>
      <c r="B577" s="307"/>
      <c r="C577" s="259" t="str">
        <f>+VLOOKUP(A577,bd_lista!$A$3:$C$590,3,FALSE)</f>
        <v>Gobierno Autónomo Municipal de Coroico</v>
      </c>
      <c r="D577" s="362"/>
      <c r="E577" s="256" t="s">
        <v>1314</v>
      </c>
      <c r="F577" s="255">
        <f ca="1">+IFERROR(INDEX('Hoja de Trabajo para listado'!$A$155:$Z$1048576,MATCH($A577,'Hoja de Trabajo para listado'!$A$155:$A$1048576,0),MATCH((CUADRO!F$5&amp;$E577),'Hoja de Trabajo para listado'!$A$151:$Z$151,0)),0)+IFERROR(INDEX('Hoja de Trabajo para listado'!$AB$155:$BA$1048576,MATCH($A577,'Hoja de Trabajo para listado'!$AB$155:$AB$1048576,0),MATCH((CUADRO!F$5&amp;$E577),'Hoja de Trabajo para listado'!$AB$151:$BA$151,0)),0)+IFERROR(INDEX('Hoja de Trabajo para listado'!$BC$155:$CB$1048576,MATCH($A577,'Hoja de Trabajo para listado'!$BC$155:$BC$1048576,0),MATCH((CUADRO!F$5&amp;$E577),'Hoja de Trabajo para listado'!$BC$151:$CB$151,0)),0)+IFERROR(INDEX('Hoja de Trabajo para listado'!$DE$153:$DG$274,MATCH($A577,'Hoja de Trabajo para listado'!$DE$153:$DE$1048576,0),MATCH((CUADRO!F$5&amp;$E577),'Hoja de Trabajo para listado'!$DE$151:$DG$151,0)),0)+IFERROR(INDEX('Hoja de Trabajo para listado'!$CD$155:$DC$1048576,MATCH($A577,'Hoja de Trabajo para listado'!$CD$155:$CD$1048576,0),MATCH((CUADRO!F$5&amp;$E577),'Hoja de Trabajo para listado'!$CD$151:$DC$151,0)),0)</f>
        <v>0</v>
      </c>
      <c r="G577" s="255">
        <f ca="1">+IFERROR(INDEX('Hoja de Trabajo para listado'!$A$155:$Z$1048576,MATCH($A577,'Hoja de Trabajo para listado'!$A$155:$A$1048576,0),MATCH((CUADRO!G$5&amp;$E577),'Hoja de Trabajo para listado'!$A$151:$Z$151,0)),0)+IFERROR(INDEX('Hoja de Trabajo para listado'!$AB$155:$BA$1048576,MATCH($A577,'Hoja de Trabajo para listado'!$AB$155:$AB$1048576,0),MATCH((CUADRO!G$5&amp;$E577),'Hoja de Trabajo para listado'!$AB$151:$BA$151,0)),0)+IFERROR(INDEX('Hoja de Trabajo para listado'!$BC$155:$CB$1048576,MATCH($A577,'Hoja de Trabajo para listado'!$BC$155:$BC$1048576,0),MATCH((CUADRO!G$5&amp;$E577),'Hoja de Trabajo para listado'!$BC$151:$CB$151,0)),0)+IFERROR(INDEX('Hoja de Trabajo para listado'!$DE$153:$DG$274,MATCH($A577,'Hoja de Trabajo para listado'!$DE$153:$DE$1048576,0),MATCH((CUADRO!G$5&amp;$E577),'Hoja de Trabajo para listado'!$DE$151:$DG$151,0)),0)+IFERROR(INDEX('Hoja de Trabajo para listado'!$CD$155:$DC$1048576,MATCH($A577,'Hoja de Trabajo para listado'!$CD$155:$CD$1048576,0),MATCH((CUADRO!G$5&amp;$E577),'Hoja de Trabajo para listado'!$CD$151:$DC$151,0)),0)</f>
        <v>0</v>
      </c>
      <c r="H577" s="255">
        <f ca="1">+IFERROR(INDEX('Hoja de Trabajo para listado'!$A$155:$Z$1048576,MATCH($A577,'Hoja de Trabajo para listado'!$A$155:$A$1048576,0),MATCH((CUADRO!H$5&amp;$E577),'Hoja de Trabajo para listado'!$A$151:$Z$151,0)),0)+IFERROR(INDEX('Hoja de Trabajo para listado'!$AB$155:$BA$1048576,MATCH($A577,'Hoja de Trabajo para listado'!$AB$155:$AB$1048576,0),MATCH((CUADRO!H$5&amp;$E577),'Hoja de Trabajo para listado'!$AB$151:$BA$151,0)),0)+IFERROR(INDEX('Hoja de Trabajo para listado'!$BC$155:$CB$1048576,MATCH($A577,'Hoja de Trabajo para listado'!$BC$155:$BC$1048576,0),MATCH((CUADRO!H$5&amp;$E577),'Hoja de Trabajo para listado'!$BC$151:$CB$151,0)),0)+IFERROR(INDEX('Hoja de Trabajo para listado'!$DE$153:$DG$274,MATCH($A577,'Hoja de Trabajo para listado'!$DE$153:$DE$1048576,0),MATCH((CUADRO!H$5&amp;$E577),'Hoja de Trabajo para listado'!$DE$151:$DG$151,0)),0)+IFERROR(INDEX('Hoja de Trabajo para listado'!$CD$155:$DC$1048576,MATCH($A577,'Hoja de Trabajo para listado'!$CD$155:$CD$1048576,0),MATCH((CUADRO!H$5&amp;$E577),'Hoja de Trabajo para listado'!$CD$151:$DC$151,0)),0)</f>
        <v>0</v>
      </c>
      <c r="I577" s="255">
        <f ca="1">+IFERROR(INDEX('Hoja de Trabajo para listado'!$A$155:$Z$1048576,MATCH($A577,'Hoja de Trabajo para listado'!$A$155:$A$1048576,0),MATCH((CUADRO!I$5&amp;$E577),'Hoja de Trabajo para listado'!$A$151:$Z$151,0)),0)+IFERROR(INDEX('Hoja de Trabajo para listado'!$AB$155:$BA$1048576,MATCH($A577,'Hoja de Trabajo para listado'!$AB$155:$AB$1048576,0),MATCH((CUADRO!I$5&amp;$E577),'Hoja de Trabajo para listado'!$AB$151:$BA$151,0)),0)+IFERROR(INDEX('Hoja de Trabajo para listado'!$BC$155:$CB$1048576,MATCH($A577,'Hoja de Trabajo para listado'!$BC$155:$BC$1048576,0),MATCH((CUADRO!I$5&amp;$E577),'Hoja de Trabajo para listado'!$BC$151:$CB$151,0)),0)+IFERROR(INDEX('Hoja de Trabajo para listado'!$DE$153:$DG$274,MATCH($A577,'Hoja de Trabajo para listado'!$DE$153:$DE$1048576,0),MATCH((CUADRO!I$5&amp;$E577),'Hoja de Trabajo para listado'!$DE$151:$DG$151,0)),0)+IFERROR(INDEX('Hoja de Trabajo para listado'!$CD$155:$DC$1048576,MATCH($A577,'Hoja de Trabajo para listado'!$CD$155:$CD$1048576,0),MATCH((CUADRO!I$5&amp;$E577),'Hoja de Trabajo para listado'!$CD$151:$DC$151,0)),0)</f>
        <v>0</v>
      </c>
      <c r="J577" s="255">
        <f ca="1">+IFERROR(INDEX('Hoja de Trabajo para listado'!$A$155:$Z$1048576,MATCH($A577,'Hoja de Trabajo para listado'!$A$155:$A$1048576,0),MATCH((CUADRO!J$5&amp;$E577),'Hoja de Trabajo para listado'!$A$151:$Z$151,0)),0)+IFERROR(INDEX('Hoja de Trabajo para listado'!$AB$155:$BA$1048576,MATCH($A577,'Hoja de Trabajo para listado'!$AB$155:$AB$1048576,0),MATCH((CUADRO!J$5&amp;$E577),'Hoja de Trabajo para listado'!$AB$151:$BA$151,0)),0)+IFERROR(INDEX('Hoja de Trabajo para listado'!$BC$155:$CB$1048576,MATCH($A577,'Hoja de Trabajo para listado'!$BC$155:$BC$1048576,0),MATCH((CUADRO!J$5&amp;$E577),'Hoja de Trabajo para listado'!$BC$151:$CB$151,0)),0)+IFERROR(INDEX('Hoja de Trabajo para listado'!$DE$153:$DG$274,MATCH($A577,'Hoja de Trabajo para listado'!$DE$153:$DE$1048576,0),MATCH((CUADRO!J$5&amp;$E577),'Hoja de Trabajo para listado'!$DE$151:$DG$151,0)),0)+IFERROR(INDEX('Hoja de Trabajo para listado'!$CD$155:$DC$1048576,MATCH($A577,'Hoja de Trabajo para listado'!$CD$155:$CD$1048576,0),MATCH((CUADRO!J$5&amp;$E577),'Hoja de Trabajo para listado'!$CD$151:$DC$151,0)),0)</f>
        <v>0</v>
      </c>
      <c r="K577" s="255">
        <f ca="1">+IFERROR(INDEX('Hoja de Trabajo para listado'!$A$155:$Z$1048576,MATCH($A577,'Hoja de Trabajo para listado'!$A$155:$A$1048576,0),MATCH((CUADRO!K$5&amp;$E577),'Hoja de Trabajo para listado'!$A$151:$Z$151,0)),0)+IFERROR(INDEX('Hoja de Trabajo para listado'!$AB$155:$BA$1048576,MATCH($A577,'Hoja de Trabajo para listado'!$AB$155:$AB$1048576,0),MATCH((CUADRO!K$5&amp;$E577),'Hoja de Trabajo para listado'!$AB$151:$BA$151,0)),0)+IFERROR(INDEX('Hoja de Trabajo para listado'!$BC$155:$CB$1048576,MATCH($A577,'Hoja de Trabajo para listado'!$BC$155:$BC$1048576,0),MATCH((CUADRO!K$5&amp;$E577),'Hoja de Trabajo para listado'!$BC$151:$CB$151,0)),0)+IFERROR(INDEX('Hoja de Trabajo para listado'!$DE$153:$DG$274,MATCH($A577,'Hoja de Trabajo para listado'!$DE$153:$DE$1048576,0),MATCH((CUADRO!K$5&amp;$E577),'Hoja de Trabajo para listado'!$DE$151:$DG$151,0)),0)+IFERROR(INDEX('Hoja de Trabajo para listado'!$CD$155:$DC$1048576,MATCH($A577,'Hoja de Trabajo para listado'!$CD$155:$CD$1048576,0),MATCH((CUADRO!K$5&amp;$E577),'Hoja de Trabajo para listado'!$CD$151:$DC$151,0)),0)</f>
        <v>0</v>
      </c>
      <c r="L577" s="255">
        <f ca="1">+IFERROR(INDEX('Hoja de Trabajo para listado'!$A$155:$Z$1048576,MATCH($A577,'Hoja de Trabajo para listado'!$A$155:$A$1048576,0),MATCH((CUADRO!L$5&amp;$E577),'Hoja de Trabajo para listado'!$A$151:$Z$151,0)),0)+IFERROR(INDEX('Hoja de Trabajo para listado'!$AB$155:$BA$1048576,MATCH($A577,'Hoja de Trabajo para listado'!$AB$155:$AB$1048576,0),MATCH((CUADRO!L$5&amp;$E577),'Hoja de Trabajo para listado'!$AB$151:$BA$151,0)),0)+IFERROR(INDEX('Hoja de Trabajo para listado'!$BC$155:$CB$1048576,MATCH($A577,'Hoja de Trabajo para listado'!$BC$155:$BC$1048576,0),MATCH((CUADRO!L$5&amp;$E577),'Hoja de Trabajo para listado'!$BC$151:$CB$151,0)),0)+IFERROR(INDEX('Hoja de Trabajo para listado'!$DE$153:$DG$274,MATCH($A577,'Hoja de Trabajo para listado'!$DE$153:$DE$1048576,0),MATCH((CUADRO!L$5&amp;$E577),'Hoja de Trabajo para listado'!$DE$151:$DG$151,0)),0)+IFERROR(INDEX('Hoja de Trabajo para listado'!$CD$155:$DC$1048576,MATCH($A577,'Hoja de Trabajo para listado'!$CD$155:$CD$1048576,0),MATCH((CUADRO!L$5&amp;$E577),'Hoja de Trabajo para listado'!$CD$151:$DC$151,0)),0)</f>
        <v>0</v>
      </c>
      <c r="M577" s="255">
        <f ca="1">+IFERROR(INDEX('Hoja de Trabajo para listado'!$A$155:$Z$1048576,MATCH($A577,'Hoja de Trabajo para listado'!$A$155:$A$1048576,0),MATCH((CUADRO!M$5&amp;$E577),'Hoja de Trabajo para listado'!$A$151:$Z$151,0)),0)+IFERROR(INDEX('Hoja de Trabajo para listado'!$AB$155:$BA$1048576,MATCH($A577,'Hoja de Trabajo para listado'!$AB$155:$AB$1048576,0),MATCH((CUADRO!M$5&amp;$E577),'Hoja de Trabajo para listado'!$AB$151:$BA$151,0)),0)+IFERROR(INDEX('Hoja de Trabajo para listado'!$BC$155:$CB$1048576,MATCH($A577,'Hoja de Trabajo para listado'!$BC$155:$BC$1048576,0),MATCH((CUADRO!M$5&amp;$E577),'Hoja de Trabajo para listado'!$BC$151:$CB$151,0)),0)+IFERROR(INDEX('Hoja de Trabajo para listado'!$DE$153:$DG$274,MATCH($A577,'Hoja de Trabajo para listado'!$DE$153:$DE$1048576,0),MATCH((CUADRO!M$5&amp;$E577),'Hoja de Trabajo para listado'!$DE$151:$DG$151,0)),0)+IFERROR(INDEX('Hoja de Trabajo para listado'!$CD$155:$DC$1048576,MATCH($A577,'Hoja de Trabajo para listado'!$CD$155:$CD$1048576,0),MATCH((CUADRO!M$5&amp;$E577),'Hoja de Trabajo para listado'!$CD$151:$DC$151,0)),0)</f>
        <v>0</v>
      </c>
      <c r="N577" s="255">
        <f ca="1">+IFERROR(INDEX('Hoja de Trabajo para listado'!$A$155:$Z$1048576,MATCH($A577,'Hoja de Trabajo para listado'!$A$155:$A$1048576,0),MATCH((CUADRO!N$5&amp;$E577),'Hoja de Trabajo para listado'!$A$151:$Z$151,0)),0)+IFERROR(INDEX('Hoja de Trabajo para listado'!$AB$155:$BA$1048576,MATCH($A577,'Hoja de Trabajo para listado'!$AB$155:$AB$1048576,0),MATCH((CUADRO!N$5&amp;$E577),'Hoja de Trabajo para listado'!$AB$151:$BA$151,0)),0)+IFERROR(INDEX('Hoja de Trabajo para listado'!$BC$155:$CB$1048576,MATCH($A577,'Hoja de Trabajo para listado'!$BC$155:$BC$1048576,0),MATCH((CUADRO!N$5&amp;$E577),'Hoja de Trabajo para listado'!$BC$151:$CB$151,0)),0)+IFERROR(INDEX('Hoja de Trabajo para listado'!$DE$153:$DG$274,MATCH($A577,'Hoja de Trabajo para listado'!$DE$153:$DE$1048576,0),MATCH((CUADRO!N$5&amp;$E577),'Hoja de Trabajo para listado'!$DE$151:$DG$151,0)),0)+IFERROR(INDEX('Hoja de Trabajo para listado'!$CD$155:$DC$1048576,MATCH($A577,'Hoja de Trabajo para listado'!$CD$155:$CD$1048576,0),MATCH((CUADRO!N$5&amp;$E577),'Hoja de Trabajo para listado'!$CD$151:$DC$151,0)),0)</f>
        <v>0</v>
      </c>
      <c r="O577" s="255">
        <f ca="1">+IFERROR(INDEX('Hoja de Trabajo para listado'!$A$155:$Z$1048576,MATCH($A577,'Hoja de Trabajo para listado'!$A$155:$A$1048576,0),MATCH((CUADRO!O$5&amp;$E577),'Hoja de Trabajo para listado'!$A$151:$Z$151,0)),0)+IFERROR(INDEX('Hoja de Trabajo para listado'!$AB$155:$BA$1048576,MATCH($A577,'Hoja de Trabajo para listado'!$AB$155:$AB$1048576,0),MATCH((CUADRO!O$5&amp;$E577),'Hoja de Trabajo para listado'!$AB$151:$BA$151,0)),0)+IFERROR(INDEX('Hoja de Trabajo para listado'!$BC$155:$CB$1048576,MATCH($A577,'Hoja de Trabajo para listado'!$BC$155:$BC$1048576,0),MATCH((CUADRO!O$5&amp;$E577),'Hoja de Trabajo para listado'!$BC$151:$CB$151,0)),0)+IFERROR(INDEX('Hoja de Trabajo para listado'!$DE$153:$DG$274,MATCH($A577,'Hoja de Trabajo para listado'!$DE$153:$DE$1048576,0),MATCH((CUADRO!O$5&amp;$E577),'Hoja de Trabajo para listado'!$DE$151:$DG$151,0)),0)+IFERROR(INDEX('Hoja de Trabajo para listado'!$CD$155:$DC$1048576,MATCH($A577,'Hoja de Trabajo para listado'!$CD$155:$CD$1048576,0),MATCH((CUADRO!O$5&amp;$E577),'Hoja de Trabajo para listado'!$CD$151:$DC$151,0)),0)</f>
        <v>0</v>
      </c>
      <c r="P577" s="255">
        <f ca="1">+IFERROR(INDEX('Hoja de Trabajo para listado'!$A$155:$Z$1048576,MATCH($A577,'Hoja de Trabajo para listado'!$A$155:$A$1048576,0),MATCH((CUADRO!P$5&amp;$E577),'Hoja de Trabajo para listado'!$A$151:$Z$151,0)),0)+IFERROR(INDEX('Hoja de Trabajo para listado'!$AB$155:$BA$1048576,MATCH($A577,'Hoja de Trabajo para listado'!$AB$155:$AB$1048576,0),MATCH((CUADRO!P$5&amp;$E577),'Hoja de Trabajo para listado'!$AB$151:$BA$151,0)),0)+IFERROR(INDEX('Hoja de Trabajo para listado'!$BC$155:$CB$1048576,MATCH($A577,'Hoja de Trabajo para listado'!$BC$155:$BC$1048576,0),MATCH((CUADRO!P$5&amp;$E577),'Hoja de Trabajo para listado'!$BC$151:$CB$151,0)),0)+IFERROR(INDEX('Hoja de Trabajo para listado'!$DE$153:$DG$274,MATCH($A577,'Hoja de Trabajo para listado'!$DE$153:$DE$1048576,0),MATCH((CUADRO!P$5&amp;$E577),'Hoja de Trabajo para listado'!$DE$151:$DG$151,0)),0)+IFERROR(INDEX('Hoja de Trabajo para listado'!$CD$155:$DC$1048576,MATCH($A577,'Hoja de Trabajo para listado'!$CD$155:$CD$1048576,0),MATCH((CUADRO!P$5&amp;$E577),'Hoja de Trabajo para listado'!$CD$151:$DC$151,0)),0)</f>
        <v>0</v>
      </c>
      <c r="Q577" s="255">
        <f ca="1">+IFERROR(INDEX('Hoja de Trabajo para listado'!$A$155:$Z$1048576,MATCH($A577,'Hoja de Trabajo para listado'!$A$155:$A$1048576,0),MATCH((CUADRO!Q$5&amp;$E577),'Hoja de Trabajo para listado'!$A$151:$Z$151,0)),0)+IFERROR(INDEX('Hoja de Trabajo para listado'!$AB$155:$BA$1048576,MATCH($A577,'Hoja de Trabajo para listado'!$AB$155:$AB$1048576,0),MATCH((CUADRO!Q$5&amp;$E577),'Hoja de Trabajo para listado'!$AB$151:$BA$151,0)),0)+IFERROR(INDEX('Hoja de Trabajo para listado'!$BC$155:$CB$1048576,MATCH($A577,'Hoja de Trabajo para listado'!$BC$155:$BC$1048576,0),MATCH((CUADRO!Q$5&amp;$E577),'Hoja de Trabajo para listado'!$BC$151:$CB$151,0)),0)+IFERROR(INDEX('Hoja de Trabajo para listado'!$DE$153:$DG$274,MATCH($A577,'Hoja de Trabajo para listado'!$DE$153:$DE$1048576,0),MATCH((CUADRO!Q$5&amp;$E577),'Hoja de Trabajo para listado'!$DE$151:$DG$151,0)),0)+IFERROR(INDEX('Hoja de Trabajo para listado'!$CD$155:$DC$1048576,MATCH($A577,'Hoja de Trabajo para listado'!$CD$155:$CD$1048576,0),MATCH((CUADRO!Q$5&amp;$E577),'Hoja de Trabajo para listado'!$CD$151:$DC$151,0)),0)</f>
        <v>0</v>
      </c>
      <c r="R577" s="255">
        <f t="shared" ca="1" si="18"/>
        <v>0</v>
      </c>
      <c r="S577" s="262">
        <f ca="1">+R576+R577</f>
        <v>0</v>
      </c>
      <c r="T577" s="255">
        <f ca="1">+S577</f>
        <v>0</v>
      </c>
      <c r="U577" s="254">
        <f t="shared" si="19"/>
        <v>2</v>
      </c>
      <c r="V577" s="362" t="str">
        <f>+VLOOKUP(A577,bd_lista!$A$3:$E$590,5,FALSE)</f>
        <v>Gobiernos Autonomos Municipales</v>
      </c>
      <c r="W577" s="362"/>
      <c r="X577" s="254">
        <f>+VLOOKUP(A577,[2]Sheet1!$A$13:$D$744,4,FALSE)</f>
        <v>0</v>
      </c>
      <c r="Y577" s="254" t="e">
        <f>+VLOOKUP(X577,bd_lista!$A$3:$C$590,3,FALSE)</f>
        <v>#N/A</v>
      </c>
      <c r="Z577" s="314"/>
      <c r="AA577" s="315"/>
    </row>
    <row r="578" spans="1:27" customFormat="1" ht="15" hidden="1" customHeight="1">
      <c r="A578" s="32">
        <v>1266</v>
      </c>
      <c r="B578" s="306">
        <f>+A578</f>
        <v>1266</v>
      </c>
      <c r="C578" s="259" t="str">
        <f>+VLOOKUP(A578,bd_lista!$A$3:$C$590,3,FALSE)</f>
        <v>Gobierno Autónomo Municipal de Coripata</v>
      </c>
      <c r="D578" s="361" t="str">
        <f>+C578</f>
        <v>Gobierno Autónomo Municipal de Coripata</v>
      </c>
      <c r="E578" s="254" t="s">
        <v>1313</v>
      </c>
      <c r="F578" s="255">
        <f ca="1">+IFERROR(INDEX('Hoja de Trabajo para listado'!$A$155:$Z$1048576,MATCH($A578,'Hoja de Trabajo para listado'!$A$155:$A$1048576,0),MATCH((CUADRO!F$5&amp;$E578),'Hoja de Trabajo para listado'!$A$151:$Z$151,0)),0)+IFERROR(INDEX('Hoja de Trabajo para listado'!$AB$155:$BA$1048576,MATCH($A578,'Hoja de Trabajo para listado'!$AB$155:$AB$1048576,0),MATCH((CUADRO!F$5&amp;$E578),'Hoja de Trabajo para listado'!$AB$151:$BA$151,0)),0)+IFERROR(INDEX('Hoja de Trabajo para listado'!$BC$155:$CB$1048576,MATCH($A578,'Hoja de Trabajo para listado'!$BC$155:$BC$1048576,0),MATCH((CUADRO!F$5&amp;$E578),'Hoja de Trabajo para listado'!$BC$151:$CB$151,0)),0)+IFERROR(INDEX('Hoja de Trabajo para listado'!$DE$153:$DG$274,MATCH($A578,'Hoja de Trabajo para listado'!$DE$153:$DE$1048576,0),MATCH((CUADRO!F$5&amp;$E578),'Hoja de Trabajo para listado'!$DE$151:$DG$151,0)),0)+IFERROR(INDEX('Hoja de Trabajo para listado'!$CD$155:$DC$1048576,MATCH($A578,'Hoja de Trabajo para listado'!$CD$155:$CD$1048576,0),MATCH((CUADRO!F$5&amp;$E578),'Hoja de Trabajo para listado'!$CD$151:$DC$151,0)),0)</f>
        <v>0</v>
      </c>
      <c r="G578" s="255">
        <f ca="1">+IFERROR(INDEX('Hoja de Trabajo para listado'!$A$155:$Z$1048576,MATCH($A578,'Hoja de Trabajo para listado'!$A$155:$A$1048576,0),MATCH((CUADRO!G$5&amp;$E578),'Hoja de Trabajo para listado'!$A$151:$Z$151,0)),0)+IFERROR(INDEX('Hoja de Trabajo para listado'!$AB$155:$BA$1048576,MATCH($A578,'Hoja de Trabajo para listado'!$AB$155:$AB$1048576,0),MATCH((CUADRO!G$5&amp;$E578),'Hoja de Trabajo para listado'!$AB$151:$BA$151,0)),0)+IFERROR(INDEX('Hoja de Trabajo para listado'!$BC$155:$CB$1048576,MATCH($A578,'Hoja de Trabajo para listado'!$BC$155:$BC$1048576,0),MATCH((CUADRO!G$5&amp;$E578),'Hoja de Trabajo para listado'!$BC$151:$CB$151,0)),0)+IFERROR(INDEX('Hoja de Trabajo para listado'!$DE$153:$DG$274,MATCH($A578,'Hoja de Trabajo para listado'!$DE$153:$DE$1048576,0),MATCH((CUADRO!G$5&amp;$E578),'Hoja de Trabajo para listado'!$DE$151:$DG$151,0)),0)+IFERROR(INDEX('Hoja de Trabajo para listado'!$CD$155:$DC$1048576,MATCH($A578,'Hoja de Trabajo para listado'!$CD$155:$CD$1048576,0),MATCH((CUADRO!G$5&amp;$E578),'Hoja de Trabajo para listado'!$CD$151:$DC$151,0)),0)</f>
        <v>0</v>
      </c>
      <c r="H578" s="255">
        <f ca="1">+IFERROR(INDEX('Hoja de Trabajo para listado'!$A$155:$Z$1048576,MATCH($A578,'Hoja de Trabajo para listado'!$A$155:$A$1048576,0),MATCH((CUADRO!H$5&amp;$E578),'Hoja de Trabajo para listado'!$A$151:$Z$151,0)),0)+IFERROR(INDEX('Hoja de Trabajo para listado'!$AB$155:$BA$1048576,MATCH($A578,'Hoja de Trabajo para listado'!$AB$155:$AB$1048576,0),MATCH((CUADRO!H$5&amp;$E578),'Hoja de Trabajo para listado'!$AB$151:$BA$151,0)),0)+IFERROR(INDEX('Hoja de Trabajo para listado'!$BC$155:$CB$1048576,MATCH($A578,'Hoja de Trabajo para listado'!$BC$155:$BC$1048576,0),MATCH((CUADRO!H$5&amp;$E578),'Hoja de Trabajo para listado'!$BC$151:$CB$151,0)),0)+IFERROR(INDEX('Hoja de Trabajo para listado'!$DE$153:$DG$274,MATCH($A578,'Hoja de Trabajo para listado'!$DE$153:$DE$1048576,0),MATCH((CUADRO!H$5&amp;$E578),'Hoja de Trabajo para listado'!$DE$151:$DG$151,0)),0)+IFERROR(INDEX('Hoja de Trabajo para listado'!$CD$155:$DC$1048576,MATCH($A578,'Hoja de Trabajo para listado'!$CD$155:$CD$1048576,0),MATCH((CUADRO!H$5&amp;$E578),'Hoja de Trabajo para listado'!$CD$151:$DC$151,0)),0)</f>
        <v>0</v>
      </c>
      <c r="I578" s="255">
        <f ca="1">+IFERROR(INDEX('Hoja de Trabajo para listado'!$A$155:$Z$1048576,MATCH($A578,'Hoja de Trabajo para listado'!$A$155:$A$1048576,0),MATCH((CUADRO!I$5&amp;$E578),'Hoja de Trabajo para listado'!$A$151:$Z$151,0)),0)+IFERROR(INDEX('Hoja de Trabajo para listado'!$AB$155:$BA$1048576,MATCH($A578,'Hoja de Trabajo para listado'!$AB$155:$AB$1048576,0),MATCH((CUADRO!I$5&amp;$E578),'Hoja de Trabajo para listado'!$AB$151:$BA$151,0)),0)+IFERROR(INDEX('Hoja de Trabajo para listado'!$BC$155:$CB$1048576,MATCH($A578,'Hoja de Trabajo para listado'!$BC$155:$BC$1048576,0),MATCH((CUADRO!I$5&amp;$E578),'Hoja de Trabajo para listado'!$BC$151:$CB$151,0)),0)+IFERROR(INDEX('Hoja de Trabajo para listado'!$DE$153:$DG$274,MATCH($A578,'Hoja de Trabajo para listado'!$DE$153:$DE$1048576,0),MATCH((CUADRO!I$5&amp;$E578),'Hoja de Trabajo para listado'!$DE$151:$DG$151,0)),0)+IFERROR(INDEX('Hoja de Trabajo para listado'!$CD$155:$DC$1048576,MATCH($A578,'Hoja de Trabajo para listado'!$CD$155:$CD$1048576,0),MATCH((CUADRO!I$5&amp;$E578),'Hoja de Trabajo para listado'!$CD$151:$DC$151,0)),0)</f>
        <v>0</v>
      </c>
      <c r="J578" s="255">
        <f ca="1">+IFERROR(INDEX('Hoja de Trabajo para listado'!$A$155:$Z$1048576,MATCH($A578,'Hoja de Trabajo para listado'!$A$155:$A$1048576,0),MATCH((CUADRO!J$5&amp;$E578),'Hoja de Trabajo para listado'!$A$151:$Z$151,0)),0)+IFERROR(INDEX('Hoja de Trabajo para listado'!$AB$155:$BA$1048576,MATCH($A578,'Hoja de Trabajo para listado'!$AB$155:$AB$1048576,0),MATCH((CUADRO!J$5&amp;$E578),'Hoja de Trabajo para listado'!$AB$151:$BA$151,0)),0)+IFERROR(INDEX('Hoja de Trabajo para listado'!$BC$155:$CB$1048576,MATCH($A578,'Hoja de Trabajo para listado'!$BC$155:$BC$1048576,0),MATCH((CUADRO!J$5&amp;$E578),'Hoja de Trabajo para listado'!$BC$151:$CB$151,0)),0)+IFERROR(INDEX('Hoja de Trabajo para listado'!$DE$153:$DG$274,MATCH($A578,'Hoja de Trabajo para listado'!$DE$153:$DE$1048576,0),MATCH((CUADRO!J$5&amp;$E578),'Hoja de Trabajo para listado'!$DE$151:$DG$151,0)),0)+IFERROR(INDEX('Hoja de Trabajo para listado'!$CD$155:$DC$1048576,MATCH($A578,'Hoja de Trabajo para listado'!$CD$155:$CD$1048576,0),MATCH((CUADRO!J$5&amp;$E578),'Hoja de Trabajo para listado'!$CD$151:$DC$151,0)),0)</f>
        <v>0</v>
      </c>
      <c r="K578" s="255">
        <f ca="1">+IFERROR(INDEX('Hoja de Trabajo para listado'!$A$155:$Z$1048576,MATCH($A578,'Hoja de Trabajo para listado'!$A$155:$A$1048576,0),MATCH((CUADRO!K$5&amp;$E578),'Hoja de Trabajo para listado'!$A$151:$Z$151,0)),0)+IFERROR(INDEX('Hoja de Trabajo para listado'!$AB$155:$BA$1048576,MATCH($A578,'Hoja de Trabajo para listado'!$AB$155:$AB$1048576,0),MATCH((CUADRO!K$5&amp;$E578),'Hoja de Trabajo para listado'!$AB$151:$BA$151,0)),0)+IFERROR(INDEX('Hoja de Trabajo para listado'!$BC$155:$CB$1048576,MATCH($A578,'Hoja de Trabajo para listado'!$BC$155:$BC$1048576,0),MATCH((CUADRO!K$5&amp;$E578),'Hoja de Trabajo para listado'!$BC$151:$CB$151,0)),0)+IFERROR(INDEX('Hoja de Trabajo para listado'!$DE$153:$DG$274,MATCH($A578,'Hoja de Trabajo para listado'!$DE$153:$DE$1048576,0),MATCH((CUADRO!K$5&amp;$E578),'Hoja de Trabajo para listado'!$DE$151:$DG$151,0)),0)+IFERROR(INDEX('Hoja de Trabajo para listado'!$CD$155:$DC$1048576,MATCH($A578,'Hoja de Trabajo para listado'!$CD$155:$CD$1048576,0),MATCH((CUADRO!K$5&amp;$E578),'Hoja de Trabajo para listado'!$CD$151:$DC$151,0)),0)</f>
        <v>0</v>
      </c>
      <c r="L578" s="255">
        <f ca="1">+IFERROR(INDEX('Hoja de Trabajo para listado'!$A$155:$Z$1048576,MATCH($A578,'Hoja de Trabajo para listado'!$A$155:$A$1048576,0),MATCH((CUADRO!L$5&amp;$E578),'Hoja de Trabajo para listado'!$A$151:$Z$151,0)),0)+IFERROR(INDEX('Hoja de Trabajo para listado'!$AB$155:$BA$1048576,MATCH($A578,'Hoja de Trabajo para listado'!$AB$155:$AB$1048576,0),MATCH((CUADRO!L$5&amp;$E578),'Hoja de Trabajo para listado'!$AB$151:$BA$151,0)),0)+IFERROR(INDEX('Hoja de Trabajo para listado'!$BC$155:$CB$1048576,MATCH($A578,'Hoja de Trabajo para listado'!$BC$155:$BC$1048576,0),MATCH((CUADRO!L$5&amp;$E578),'Hoja de Trabajo para listado'!$BC$151:$CB$151,0)),0)+IFERROR(INDEX('Hoja de Trabajo para listado'!$DE$153:$DG$274,MATCH($A578,'Hoja de Trabajo para listado'!$DE$153:$DE$1048576,0),MATCH((CUADRO!L$5&amp;$E578),'Hoja de Trabajo para listado'!$DE$151:$DG$151,0)),0)+IFERROR(INDEX('Hoja de Trabajo para listado'!$CD$155:$DC$1048576,MATCH($A578,'Hoja de Trabajo para listado'!$CD$155:$CD$1048576,0),MATCH((CUADRO!L$5&amp;$E578),'Hoja de Trabajo para listado'!$CD$151:$DC$151,0)),0)</f>
        <v>0</v>
      </c>
      <c r="M578" s="255">
        <f ca="1">+IFERROR(INDEX('Hoja de Trabajo para listado'!$A$155:$Z$1048576,MATCH($A578,'Hoja de Trabajo para listado'!$A$155:$A$1048576,0),MATCH((CUADRO!M$5&amp;$E578),'Hoja de Trabajo para listado'!$A$151:$Z$151,0)),0)+IFERROR(INDEX('Hoja de Trabajo para listado'!$AB$155:$BA$1048576,MATCH($A578,'Hoja de Trabajo para listado'!$AB$155:$AB$1048576,0),MATCH((CUADRO!M$5&amp;$E578),'Hoja de Trabajo para listado'!$AB$151:$BA$151,0)),0)+IFERROR(INDEX('Hoja de Trabajo para listado'!$BC$155:$CB$1048576,MATCH($A578,'Hoja de Trabajo para listado'!$BC$155:$BC$1048576,0),MATCH((CUADRO!M$5&amp;$E578),'Hoja de Trabajo para listado'!$BC$151:$CB$151,0)),0)+IFERROR(INDEX('Hoja de Trabajo para listado'!$DE$153:$DG$274,MATCH($A578,'Hoja de Trabajo para listado'!$DE$153:$DE$1048576,0),MATCH((CUADRO!M$5&amp;$E578),'Hoja de Trabajo para listado'!$DE$151:$DG$151,0)),0)+IFERROR(INDEX('Hoja de Trabajo para listado'!$CD$155:$DC$1048576,MATCH($A578,'Hoja de Trabajo para listado'!$CD$155:$CD$1048576,0),MATCH((CUADRO!M$5&amp;$E578),'Hoja de Trabajo para listado'!$CD$151:$DC$151,0)),0)</f>
        <v>0</v>
      </c>
      <c r="N578" s="255">
        <f ca="1">+IFERROR(INDEX('Hoja de Trabajo para listado'!$A$155:$Z$1048576,MATCH($A578,'Hoja de Trabajo para listado'!$A$155:$A$1048576,0),MATCH((CUADRO!N$5&amp;$E578),'Hoja de Trabajo para listado'!$A$151:$Z$151,0)),0)+IFERROR(INDEX('Hoja de Trabajo para listado'!$AB$155:$BA$1048576,MATCH($A578,'Hoja de Trabajo para listado'!$AB$155:$AB$1048576,0),MATCH((CUADRO!N$5&amp;$E578),'Hoja de Trabajo para listado'!$AB$151:$BA$151,0)),0)+IFERROR(INDEX('Hoja de Trabajo para listado'!$BC$155:$CB$1048576,MATCH($A578,'Hoja de Trabajo para listado'!$BC$155:$BC$1048576,0),MATCH((CUADRO!N$5&amp;$E578),'Hoja de Trabajo para listado'!$BC$151:$CB$151,0)),0)+IFERROR(INDEX('Hoja de Trabajo para listado'!$DE$153:$DG$274,MATCH($A578,'Hoja de Trabajo para listado'!$DE$153:$DE$1048576,0),MATCH((CUADRO!N$5&amp;$E578),'Hoja de Trabajo para listado'!$DE$151:$DG$151,0)),0)+IFERROR(INDEX('Hoja de Trabajo para listado'!$CD$155:$DC$1048576,MATCH($A578,'Hoja de Trabajo para listado'!$CD$155:$CD$1048576,0),MATCH((CUADRO!N$5&amp;$E578),'Hoja de Trabajo para listado'!$CD$151:$DC$151,0)),0)</f>
        <v>0</v>
      </c>
      <c r="O578" s="255">
        <f ca="1">+IFERROR(INDEX('Hoja de Trabajo para listado'!$A$155:$Z$1048576,MATCH($A578,'Hoja de Trabajo para listado'!$A$155:$A$1048576,0),MATCH((CUADRO!O$5&amp;$E578),'Hoja de Trabajo para listado'!$A$151:$Z$151,0)),0)+IFERROR(INDEX('Hoja de Trabajo para listado'!$AB$155:$BA$1048576,MATCH($A578,'Hoja de Trabajo para listado'!$AB$155:$AB$1048576,0),MATCH((CUADRO!O$5&amp;$E578),'Hoja de Trabajo para listado'!$AB$151:$BA$151,0)),0)+IFERROR(INDEX('Hoja de Trabajo para listado'!$BC$155:$CB$1048576,MATCH($A578,'Hoja de Trabajo para listado'!$BC$155:$BC$1048576,0),MATCH((CUADRO!O$5&amp;$E578),'Hoja de Trabajo para listado'!$BC$151:$CB$151,0)),0)+IFERROR(INDEX('Hoja de Trabajo para listado'!$DE$153:$DG$274,MATCH($A578,'Hoja de Trabajo para listado'!$DE$153:$DE$1048576,0),MATCH((CUADRO!O$5&amp;$E578),'Hoja de Trabajo para listado'!$DE$151:$DG$151,0)),0)+IFERROR(INDEX('Hoja de Trabajo para listado'!$CD$155:$DC$1048576,MATCH($A578,'Hoja de Trabajo para listado'!$CD$155:$CD$1048576,0),MATCH((CUADRO!O$5&amp;$E578),'Hoja de Trabajo para listado'!$CD$151:$DC$151,0)),0)</f>
        <v>0</v>
      </c>
      <c r="P578" s="255">
        <f ca="1">+IFERROR(INDEX('Hoja de Trabajo para listado'!$A$155:$Z$1048576,MATCH($A578,'Hoja de Trabajo para listado'!$A$155:$A$1048576,0),MATCH((CUADRO!P$5&amp;$E578),'Hoja de Trabajo para listado'!$A$151:$Z$151,0)),0)+IFERROR(INDEX('Hoja de Trabajo para listado'!$AB$155:$BA$1048576,MATCH($A578,'Hoja de Trabajo para listado'!$AB$155:$AB$1048576,0),MATCH((CUADRO!P$5&amp;$E578),'Hoja de Trabajo para listado'!$AB$151:$BA$151,0)),0)+IFERROR(INDEX('Hoja de Trabajo para listado'!$BC$155:$CB$1048576,MATCH($A578,'Hoja de Trabajo para listado'!$BC$155:$BC$1048576,0),MATCH((CUADRO!P$5&amp;$E578),'Hoja de Trabajo para listado'!$BC$151:$CB$151,0)),0)+IFERROR(INDEX('Hoja de Trabajo para listado'!$DE$153:$DG$274,MATCH($A578,'Hoja de Trabajo para listado'!$DE$153:$DE$1048576,0),MATCH((CUADRO!P$5&amp;$E578),'Hoja de Trabajo para listado'!$DE$151:$DG$151,0)),0)+IFERROR(INDEX('Hoja de Trabajo para listado'!$CD$155:$DC$1048576,MATCH($A578,'Hoja de Trabajo para listado'!$CD$155:$CD$1048576,0),MATCH((CUADRO!P$5&amp;$E578),'Hoja de Trabajo para listado'!$CD$151:$DC$151,0)),0)</f>
        <v>0</v>
      </c>
      <c r="Q578" s="255">
        <f ca="1">+IFERROR(INDEX('Hoja de Trabajo para listado'!$A$155:$Z$1048576,MATCH($A578,'Hoja de Trabajo para listado'!$A$155:$A$1048576,0),MATCH((CUADRO!Q$5&amp;$E578),'Hoja de Trabajo para listado'!$A$151:$Z$151,0)),0)+IFERROR(INDEX('Hoja de Trabajo para listado'!$AB$155:$BA$1048576,MATCH($A578,'Hoja de Trabajo para listado'!$AB$155:$AB$1048576,0),MATCH((CUADRO!Q$5&amp;$E578),'Hoja de Trabajo para listado'!$AB$151:$BA$151,0)),0)+IFERROR(INDEX('Hoja de Trabajo para listado'!$BC$155:$CB$1048576,MATCH($A578,'Hoja de Trabajo para listado'!$BC$155:$BC$1048576,0),MATCH((CUADRO!Q$5&amp;$E578),'Hoja de Trabajo para listado'!$BC$151:$CB$151,0)),0)+IFERROR(INDEX('Hoja de Trabajo para listado'!$DE$153:$DG$274,MATCH($A578,'Hoja de Trabajo para listado'!$DE$153:$DE$1048576,0),MATCH((CUADRO!Q$5&amp;$E578),'Hoja de Trabajo para listado'!$DE$151:$DG$151,0)),0)+IFERROR(INDEX('Hoja de Trabajo para listado'!$CD$155:$DC$1048576,MATCH($A578,'Hoja de Trabajo para listado'!$CD$155:$CD$1048576,0),MATCH((CUADRO!Q$5&amp;$E578),'Hoja de Trabajo para listado'!$CD$151:$DC$151,0)),0)</f>
        <v>0</v>
      </c>
      <c r="R578" s="255">
        <f t="shared" ca="1" si="18"/>
        <v>0</v>
      </c>
      <c r="S578" s="262"/>
      <c r="T578" s="255">
        <f ca="1">+T579</f>
        <v>0</v>
      </c>
      <c r="U578" s="254">
        <f t="shared" si="19"/>
        <v>1</v>
      </c>
      <c r="V578" s="362" t="str">
        <f>+VLOOKUP(A578,bd_lista!$A$3:$E$590,5,FALSE)</f>
        <v>Gobiernos Autonomos Municipales</v>
      </c>
      <c r="W578" s="361" t="str">
        <f>+V578</f>
        <v>Gobiernos Autonomos Municipales</v>
      </c>
      <c r="X578" s="254">
        <f>+VLOOKUP(A578,[2]Sheet1!$A$13:$D$744,4,FALSE)</f>
        <v>0</v>
      </c>
      <c r="Y578" s="254" t="e">
        <f>+VLOOKUP(X578,bd_lista!$A$3:$C$590,3,FALSE)</f>
        <v>#N/A</v>
      </c>
      <c r="Z578" s="316">
        <f>+X578</f>
        <v>0</v>
      </c>
      <c r="AA578" s="317" t="e">
        <f>+Y578</f>
        <v>#N/A</v>
      </c>
    </row>
    <row r="579" spans="1:27" customFormat="1" ht="15" hidden="1" customHeight="1">
      <c r="A579" s="32">
        <v>1266</v>
      </c>
      <c r="B579" s="307"/>
      <c r="C579" s="259" t="str">
        <f>+VLOOKUP(A579,bd_lista!$A$3:$C$590,3,FALSE)</f>
        <v>Gobierno Autónomo Municipal de Coripata</v>
      </c>
      <c r="D579" s="362"/>
      <c r="E579" s="256" t="s">
        <v>1314</v>
      </c>
      <c r="F579" s="255">
        <f ca="1">+IFERROR(INDEX('Hoja de Trabajo para listado'!$A$155:$Z$1048576,MATCH($A579,'Hoja de Trabajo para listado'!$A$155:$A$1048576,0),MATCH((CUADRO!F$5&amp;$E579),'Hoja de Trabajo para listado'!$A$151:$Z$151,0)),0)+IFERROR(INDEX('Hoja de Trabajo para listado'!$AB$155:$BA$1048576,MATCH($A579,'Hoja de Trabajo para listado'!$AB$155:$AB$1048576,0),MATCH((CUADRO!F$5&amp;$E579),'Hoja de Trabajo para listado'!$AB$151:$BA$151,0)),0)+IFERROR(INDEX('Hoja de Trabajo para listado'!$BC$155:$CB$1048576,MATCH($A579,'Hoja de Trabajo para listado'!$BC$155:$BC$1048576,0),MATCH((CUADRO!F$5&amp;$E579),'Hoja de Trabajo para listado'!$BC$151:$CB$151,0)),0)+IFERROR(INDEX('Hoja de Trabajo para listado'!$DE$153:$DG$274,MATCH($A579,'Hoja de Trabajo para listado'!$DE$153:$DE$1048576,0),MATCH((CUADRO!F$5&amp;$E579),'Hoja de Trabajo para listado'!$DE$151:$DG$151,0)),0)+IFERROR(INDEX('Hoja de Trabajo para listado'!$CD$155:$DC$1048576,MATCH($A579,'Hoja de Trabajo para listado'!$CD$155:$CD$1048576,0),MATCH((CUADRO!F$5&amp;$E579),'Hoja de Trabajo para listado'!$CD$151:$DC$151,0)),0)</f>
        <v>0</v>
      </c>
      <c r="G579" s="255">
        <f ca="1">+IFERROR(INDEX('Hoja de Trabajo para listado'!$A$155:$Z$1048576,MATCH($A579,'Hoja de Trabajo para listado'!$A$155:$A$1048576,0),MATCH((CUADRO!G$5&amp;$E579),'Hoja de Trabajo para listado'!$A$151:$Z$151,0)),0)+IFERROR(INDEX('Hoja de Trabajo para listado'!$AB$155:$BA$1048576,MATCH($A579,'Hoja de Trabajo para listado'!$AB$155:$AB$1048576,0),MATCH((CUADRO!G$5&amp;$E579),'Hoja de Trabajo para listado'!$AB$151:$BA$151,0)),0)+IFERROR(INDEX('Hoja de Trabajo para listado'!$BC$155:$CB$1048576,MATCH($A579,'Hoja de Trabajo para listado'!$BC$155:$BC$1048576,0),MATCH((CUADRO!G$5&amp;$E579),'Hoja de Trabajo para listado'!$BC$151:$CB$151,0)),0)+IFERROR(INDEX('Hoja de Trabajo para listado'!$DE$153:$DG$274,MATCH($A579,'Hoja de Trabajo para listado'!$DE$153:$DE$1048576,0),MATCH((CUADRO!G$5&amp;$E579),'Hoja de Trabajo para listado'!$DE$151:$DG$151,0)),0)+IFERROR(INDEX('Hoja de Trabajo para listado'!$CD$155:$DC$1048576,MATCH($A579,'Hoja de Trabajo para listado'!$CD$155:$CD$1048576,0),MATCH((CUADRO!G$5&amp;$E579),'Hoja de Trabajo para listado'!$CD$151:$DC$151,0)),0)</f>
        <v>0</v>
      </c>
      <c r="H579" s="255">
        <f ca="1">+IFERROR(INDEX('Hoja de Trabajo para listado'!$A$155:$Z$1048576,MATCH($A579,'Hoja de Trabajo para listado'!$A$155:$A$1048576,0),MATCH((CUADRO!H$5&amp;$E579),'Hoja de Trabajo para listado'!$A$151:$Z$151,0)),0)+IFERROR(INDEX('Hoja de Trabajo para listado'!$AB$155:$BA$1048576,MATCH($A579,'Hoja de Trabajo para listado'!$AB$155:$AB$1048576,0),MATCH((CUADRO!H$5&amp;$E579),'Hoja de Trabajo para listado'!$AB$151:$BA$151,0)),0)+IFERROR(INDEX('Hoja de Trabajo para listado'!$BC$155:$CB$1048576,MATCH($A579,'Hoja de Trabajo para listado'!$BC$155:$BC$1048576,0),MATCH((CUADRO!H$5&amp;$E579),'Hoja de Trabajo para listado'!$BC$151:$CB$151,0)),0)+IFERROR(INDEX('Hoja de Trabajo para listado'!$DE$153:$DG$274,MATCH($A579,'Hoja de Trabajo para listado'!$DE$153:$DE$1048576,0),MATCH((CUADRO!H$5&amp;$E579),'Hoja de Trabajo para listado'!$DE$151:$DG$151,0)),0)+IFERROR(INDEX('Hoja de Trabajo para listado'!$CD$155:$DC$1048576,MATCH($A579,'Hoja de Trabajo para listado'!$CD$155:$CD$1048576,0),MATCH((CUADRO!H$5&amp;$E579),'Hoja de Trabajo para listado'!$CD$151:$DC$151,0)),0)</f>
        <v>0</v>
      </c>
      <c r="I579" s="255">
        <f ca="1">+IFERROR(INDEX('Hoja de Trabajo para listado'!$A$155:$Z$1048576,MATCH($A579,'Hoja de Trabajo para listado'!$A$155:$A$1048576,0),MATCH((CUADRO!I$5&amp;$E579),'Hoja de Trabajo para listado'!$A$151:$Z$151,0)),0)+IFERROR(INDEX('Hoja de Trabajo para listado'!$AB$155:$BA$1048576,MATCH($A579,'Hoja de Trabajo para listado'!$AB$155:$AB$1048576,0),MATCH((CUADRO!I$5&amp;$E579),'Hoja de Trabajo para listado'!$AB$151:$BA$151,0)),0)+IFERROR(INDEX('Hoja de Trabajo para listado'!$BC$155:$CB$1048576,MATCH($A579,'Hoja de Trabajo para listado'!$BC$155:$BC$1048576,0),MATCH((CUADRO!I$5&amp;$E579),'Hoja de Trabajo para listado'!$BC$151:$CB$151,0)),0)+IFERROR(INDEX('Hoja de Trabajo para listado'!$DE$153:$DG$274,MATCH($A579,'Hoja de Trabajo para listado'!$DE$153:$DE$1048576,0),MATCH((CUADRO!I$5&amp;$E579),'Hoja de Trabajo para listado'!$DE$151:$DG$151,0)),0)+IFERROR(INDEX('Hoja de Trabajo para listado'!$CD$155:$DC$1048576,MATCH($A579,'Hoja de Trabajo para listado'!$CD$155:$CD$1048576,0),MATCH((CUADRO!I$5&amp;$E579),'Hoja de Trabajo para listado'!$CD$151:$DC$151,0)),0)</f>
        <v>0</v>
      </c>
      <c r="J579" s="255">
        <f ca="1">+IFERROR(INDEX('Hoja de Trabajo para listado'!$A$155:$Z$1048576,MATCH($A579,'Hoja de Trabajo para listado'!$A$155:$A$1048576,0),MATCH((CUADRO!J$5&amp;$E579),'Hoja de Trabajo para listado'!$A$151:$Z$151,0)),0)+IFERROR(INDEX('Hoja de Trabajo para listado'!$AB$155:$BA$1048576,MATCH($A579,'Hoja de Trabajo para listado'!$AB$155:$AB$1048576,0),MATCH((CUADRO!J$5&amp;$E579),'Hoja de Trabajo para listado'!$AB$151:$BA$151,0)),0)+IFERROR(INDEX('Hoja de Trabajo para listado'!$BC$155:$CB$1048576,MATCH($A579,'Hoja de Trabajo para listado'!$BC$155:$BC$1048576,0),MATCH((CUADRO!J$5&amp;$E579),'Hoja de Trabajo para listado'!$BC$151:$CB$151,0)),0)+IFERROR(INDEX('Hoja de Trabajo para listado'!$DE$153:$DG$274,MATCH($A579,'Hoja de Trabajo para listado'!$DE$153:$DE$1048576,0),MATCH((CUADRO!J$5&amp;$E579),'Hoja de Trabajo para listado'!$DE$151:$DG$151,0)),0)+IFERROR(INDEX('Hoja de Trabajo para listado'!$CD$155:$DC$1048576,MATCH($A579,'Hoja de Trabajo para listado'!$CD$155:$CD$1048576,0),MATCH((CUADRO!J$5&amp;$E579),'Hoja de Trabajo para listado'!$CD$151:$DC$151,0)),0)</f>
        <v>0</v>
      </c>
      <c r="K579" s="255">
        <f ca="1">+IFERROR(INDEX('Hoja de Trabajo para listado'!$A$155:$Z$1048576,MATCH($A579,'Hoja de Trabajo para listado'!$A$155:$A$1048576,0),MATCH((CUADRO!K$5&amp;$E579),'Hoja de Trabajo para listado'!$A$151:$Z$151,0)),0)+IFERROR(INDEX('Hoja de Trabajo para listado'!$AB$155:$BA$1048576,MATCH($A579,'Hoja de Trabajo para listado'!$AB$155:$AB$1048576,0),MATCH((CUADRO!K$5&amp;$E579),'Hoja de Trabajo para listado'!$AB$151:$BA$151,0)),0)+IFERROR(INDEX('Hoja de Trabajo para listado'!$BC$155:$CB$1048576,MATCH($A579,'Hoja de Trabajo para listado'!$BC$155:$BC$1048576,0),MATCH((CUADRO!K$5&amp;$E579),'Hoja de Trabajo para listado'!$BC$151:$CB$151,0)),0)+IFERROR(INDEX('Hoja de Trabajo para listado'!$DE$153:$DG$274,MATCH($A579,'Hoja de Trabajo para listado'!$DE$153:$DE$1048576,0),MATCH((CUADRO!K$5&amp;$E579),'Hoja de Trabajo para listado'!$DE$151:$DG$151,0)),0)+IFERROR(INDEX('Hoja de Trabajo para listado'!$CD$155:$DC$1048576,MATCH($A579,'Hoja de Trabajo para listado'!$CD$155:$CD$1048576,0),MATCH((CUADRO!K$5&amp;$E579),'Hoja de Trabajo para listado'!$CD$151:$DC$151,0)),0)</f>
        <v>0</v>
      </c>
      <c r="L579" s="255">
        <f ca="1">+IFERROR(INDEX('Hoja de Trabajo para listado'!$A$155:$Z$1048576,MATCH($A579,'Hoja de Trabajo para listado'!$A$155:$A$1048576,0),MATCH((CUADRO!L$5&amp;$E579),'Hoja de Trabajo para listado'!$A$151:$Z$151,0)),0)+IFERROR(INDEX('Hoja de Trabajo para listado'!$AB$155:$BA$1048576,MATCH($A579,'Hoja de Trabajo para listado'!$AB$155:$AB$1048576,0),MATCH((CUADRO!L$5&amp;$E579),'Hoja de Trabajo para listado'!$AB$151:$BA$151,0)),0)+IFERROR(INDEX('Hoja de Trabajo para listado'!$BC$155:$CB$1048576,MATCH($A579,'Hoja de Trabajo para listado'!$BC$155:$BC$1048576,0),MATCH((CUADRO!L$5&amp;$E579),'Hoja de Trabajo para listado'!$BC$151:$CB$151,0)),0)+IFERROR(INDEX('Hoja de Trabajo para listado'!$DE$153:$DG$274,MATCH($A579,'Hoja de Trabajo para listado'!$DE$153:$DE$1048576,0),MATCH((CUADRO!L$5&amp;$E579),'Hoja de Trabajo para listado'!$DE$151:$DG$151,0)),0)+IFERROR(INDEX('Hoja de Trabajo para listado'!$CD$155:$DC$1048576,MATCH($A579,'Hoja de Trabajo para listado'!$CD$155:$CD$1048576,0),MATCH((CUADRO!L$5&amp;$E579),'Hoja de Trabajo para listado'!$CD$151:$DC$151,0)),0)</f>
        <v>0</v>
      </c>
      <c r="M579" s="255">
        <f ca="1">+IFERROR(INDEX('Hoja de Trabajo para listado'!$A$155:$Z$1048576,MATCH($A579,'Hoja de Trabajo para listado'!$A$155:$A$1048576,0),MATCH((CUADRO!M$5&amp;$E579),'Hoja de Trabajo para listado'!$A$151:$Z$151,0)),0)+IFERROR(INDEX('Hoja de Trabajo para listado'!$AB$155:$BA$1048576,MATCH($A579,'Hoja de Trabajo para listado'!$AB$155:$AB$1048576,0),MATCH((CUADRO!M$5&amp;$E579),'Hoja de Trabajo para listado'!$AB$151:$BA$151,0)),0)+IFERROR(INDEX('Hoja de Trabajo para listado'!$BC$155:$CB$1048576,MATCH($A579,'Hoja de Trabajo para listado'!$BC$155:$BC$1048576,0),MATCH((CUADRO!M$5&amp;$E579),'Hoja de Trabajo para listado'!$BC$151:$CB$151,0)),0)+IFERROR(INDEX('Hoja de Trabajo para listado'!$DE$153:$DG$274,MATCH($A579,'Hoja de Trabajo para listado'!$DE$153:$DE$1048576,0),MATCH((CUADRO!M$5&amp;$E579),'Hoja de Trabajo para listado'!$DE$151:$DG$151,0)),0)+IFERROR(INDEX('Hoja de Trabajo para listado'!$CD$155:$DC$1048576,MATCH($A579,'Hoja de Trabajo para listado'!$CD$155:$CD$1048576,0),MATCH((CUADRO!M$5&amp;$E579),'Hoja de Trabajo para listado'!$CD$151:$DC$151,0)),0)</f>
        <v>0</v>
      </c>
      <c r="N579" s="255">
        <f ca="1">+IFERROR(INDEX('Hoja de Trabajo para listado'!$A$155:$Z$1048576,MATCH($A579,'Hoja de Trabajo para listado'!$A$155:$A$1048576,0),MATCH((CUADRO!N$5&amp;$E579),'Hoja de Trabajo para listado'!$A$151:$Z$151,0)),0)+IFERROR(INDEX('Hoja de Trabajo para listado'!$AB$155:$BA$1048576,MATCH($A579,'Hoja de Trabajo para listado'!$AB$155:$AB$1048576,0),MATCH((CUADRO!N$5&amp;$E579),'Hoja de Trabajo para listado'!$AB$151:$BA$151,0)),0)+IFERROR(INDEX('Hoja de Trabajo para listado'!$BC$155:$CB$1048576,MATCH($A579,'Hoja de Trabajo para listado'!$BC$155:$BC$1048576,0),MATCH((CUADRO!N$5&amp;$E579),'Hoja de Trabajo para listado'!$BC$151:$CB$151,0)),0)+IFERROR(INDEX('Hoja de Trabajo para listado'!$DE$153:$DG$274,MATCH($A579,'Hoja de Trabajo para listado'!$DE$153:$DE$1048576,0),MATCH((CUADRO!N$5&amp;$E579),'Hoja de Trabajo para listado'!$DE$151:$DG$151,0)),0)+IFERROR(INDEX('Hoja de Trabajo para listado'!$CD$155:$DC$1048576,MATCH($A579,'Hoja de Trabajo para listado'!$CD$155:$CD$1048576,0),MATCH((CUADRO!N$5&amp;$E579),'Hoja de Trabajo para listado'!$CD$151:$DC$151,0)),0)</f>
        <v>0</v>
      </c>
      <c r="O579" s="255">
        <f ca="1">+IFERROR(INDEX('Hoja de Trabajo para listado'!$A$155:$Z$1048576,MATCH($A579,'Hoja de Trabajo para listado'!$A$155:$A$1048576,0),MATCH((CUADRO!O$5&amp;$E579),'Hoja de Trabajo para listado'!$A$151:$Z$151,0)),0)+IFERROR(INDEX('Hoja de Trabajo para listado'!$AB$155:$BA$1048576,MATCH($A579,'Hoja de Trabajo para listado'!$AB$155:$AB$1048576,0),MATCH((CUADRO!O$5&amp;$E579),'Hoja de Trabajo para listado'!$AB$151:$BA$151,0)),0)+IFERROR(INDEX('Hoja de Trabajo para listado'!$BC$155:$CB$1048576,MATCH($A579,'Hoja de Trabajo para listado'!$BC$155:$BC$1048576,0),MATCH((CUADRO!O$5&amp;$E579),'Hoja de Trabajo para listado'!$BC$151:$CB$151,0)),0)+IFERROR(INDEX('Hoja de Trabajo para listado'!$DE$153:$DG$274,MATCH($A579,'Hoja de Trabajo para listado'!$DE$153:$DE$1048576,0),MATCH((CUADRO!O$5&amp;$E579),'Hoja de Trabajo para listado'!$DE$151:$DG$151,0)),0)+IFERROR(INDEX('Hoja de Trabajo para listado'!$CD$155:$DC$1048576,MATCH($A579,'Hoja de Trabajo para listado'!$CD$155:$CD$1048576,0),MATCH((CUADRO!O$5&amp;$E579),'Hoja de Trabajo para listado'!$CD$151:$DC$151,0)),0)</f>
        <v>0</v>
      </c>
      <c r="P579" s="255">
        <f ca="1">+IFERROR(INDEX('Hoja de Trabajo para listado'!$A$155:$Z$1048576,MATCH($A579,'Hoja de Trabajo para listado'!$A$155:$A$1048576,0),MATCH((CUADRO!P$5&amp;$E579),'Hoja de Trabajo para listado'!$A$151:$Z$151,0)),0)+IFERROR(INDEX('Hoja de Trabajo para listado'!$AB$155:$BA$1048576,MATCH($A579,'Hoja de Trabajo para listado'!$AB$155:$AB$1048576,0),MATCH((CUADRO!P$5&amp;$E579),'Hoja de Trabajo para listado'!$AB$151:$BA$151,0)),0)+IFERROR(INDEX('Hoja de Trabajo para listado'!$BC$155:$CB$1048576,MATCH($A579,'Hoja de Trabajo para listado'!$BC$155:$BC$1048576,0),MATCH((CUADRO!P$5&amp;$E579),'Hoja de Trabajo para listado'!$BC$151:$CB$151,0)),0)+IFERROR(INDEX('Hoja de Trabajo para listado'!$DE$153:$DG$274,MATCH($A579,'Hoja de Trabajo para listado'!$DE$153:$DE$1048576,0),MATCH((CUADRO!P$5&amp;$E579),'Hoja de Trabajo para listado'!$DE$151:$DG$151,0)),0)+IFERROR(INDEX('Hoja de Trabajo para listado'!$CD$155:$DC$1048576,MATCH($A579,'Hoja de Trabajo para listado'!$CD$155:$CD$1048576,0),MATCH((CUADRO!P$5&amp;$E579),'Hoja de Trabajo para listado'!$CD$151:$DC$151,0)),0)</f>
        <v>0</v>
      </c>
      <c r="Q579" s="255">
        <f ca="1">+IFERROR(INDEX('Hoja de Trabajo para listado'!$A$155:$Z$1048576,MATCH($A579,'Hoja de Trabajo para listado'!$A$155:$A$1048576,0),MATCH((CUADRO!Q$5&amp;$E579),'Hoja de Trabajo para listado'!$A$151:$Z$151,0)),0)+IFERROR(INDEX('Hoja de Trabajo para listado'!$AB$155:$BA$1048576,MATCH($A579,'Hoja de Trabajo para listado'!$AB$155:$AB$1048576,0),MATCH((CUADRO!Q$5&amp;$E579),'Hoja de Trabajo para listado'!$AB$151:$BA$151,0)),0)+IFERROR(INDEX('Hoja de Trabajo para listado'!$BC$155:$CB$1048576,MATCH($A579,'Hoja de Trabajo para listado'!$BC$155:$BC$1048576,0),MATCH((CUADRO!Q$5&amp;$E579),'Hoja de Trabajo para listado'!$BC$151:$CB$151,0)),0)+IFERROR(INDEX('Hoja de Trabajo para listado'!$DE$153:$DG$274,MATCH($A579,'Hoja de Trabajo para listado'!$DE$153:$DE$1048576,0),MATCH((CUADRO!Q$5&amp;$E579),'Hoja de Trabajo para listado'!$DE$151:$DG$151,0)),0)+IFERROR(INDEX('Hoja de Trabajo para listado'!$CD$155:$DC$1048576,MATCH($A579,'Hoja de Trabajo para listado'!$CD$155:$CD$1048576,0),MATCH((CUADRO!Q$5&amp;$E579),'Hoja de Trabajo para listado'!$CD$151:$DC$151,0)),0)</f>
        <v>0</v>
      </c>
      <c r="R579" s="255">
        <f t="shared" ca="1" si="18"/>
        <v>0</v>
      </c>
      <c r="S579" s="262">
        <f ca="1">+R578+R579</f>
        <v>0</v>
      </c>
      <c r="T579" s="255">
        <f ca="1">+S579</f>
        <v>0</v>
      </c>
      <c r="U579" s="254">
        <f t="shared" si="19"/>
        <v>2</v>
      </c>
      <c r="V579" s="362" t="str">
        <f>+VLOOKUP(A579,bd_lista!$A$3:$E$590,5,FALSE)</f>
        <v>Gobiernos Autonomos Municipales</v>
      </c>
      <c r="W579" s="362"/>
      <c r="X579" s="254">
        <f>+VLOOKUP(A579,[2]Sheet1!$A$13:$D$744,4,FALSE)</f>
        <v>0</v>
      </c>
      <c r="Y579" s="254" t="e">
        <f>+VLOOKUP(X579,bd_lista!$A$3:$C$590,3,FALSE)</f>
        <v>#N/A</v>
      </c>
      <c r="Z579" s="314"/>
      <c r="AA579" s="315"/>
    </row>
    <row r="580" spans="1:27" customFormat="1" ht="15" hidden="1" customHeight="1">
      <c r="A580" s="32">
        <v>1267</v>
      </c>
      <c r="B580" s="306">
        <f>+A580</f>
        <v>1267</v>
      </c>
      <c r="C580" s="259" t="str">
        <f>+VLOOKUP(A580,bd_lista!$A$3:$C$590,3,FALSE)</f>
        <v>Gobierno Autónomo Municipal de Ixiamas</v>
      </c>
      <c r="D580" s="361" t="str">
        <f>+C580</f>
        <v>Gobierno Autónomo Municipal de Ixiamas</v>
      </c>
      <c r="E580" s="254" t="s">
        <v>1313</v>
      </c>
      <c r="F580" s="255">
        <f ca="1">+IFERROR(INDEX('Hoja de Trabajo para listado'!$A$155:$Z$1048576,MATCH($A580,'Hoja de Trabajo para listado'!$A$155:$A$1048576,0),MATCH((CUADRO!F$5&amp;$E580),'Hoja de Trabajo para listado'!$A$151:$Z$151,0)),0)+IFERROR(INDEX('Hoja de Trabajo para listado'!$AB$155:$BA$1048576,MATCH($A580,'Hoja de Trabajo para listado'!$AB$155:$AB$1048576,0),MATCH((CUADRO!F$5&amp;$E580),'Hoja de Trabajo para listado'!$AB$151:$BA$151,0)),0)+IFERROR(INDEX('Hoja de Trabajo para listado'!$BC$155:$CB$1048576,MATCH($A580,'Hoja de Trabajo para listado'!$BC$155:$BC$1048576,0),MATCH((CUADRO!F$5&amp;$E580),'Hoja de Trabajo para listado'!$BC$151:$CB$151,0)),0)+IFERROR(INDEX('Hoja de Trabajo para listado'!$DE$153:$DG$274,MATCH($A580,'Hoja de Trabajo para listado'!$DE$153:$DE$1048576,0),MATCH((CUADRO!F$5&amp;$E580),'Hoja de Trabajo para listado'!$DE$151:$DG$151,0)),0)+IFERROR(INDEX('Hoja de Trabajo para listado'!$CD$155:$DC$1048576,MATCH($A580,'Hoja de Trabajo para listado'!$CD$155:$CD$1048576,0),MATCH((CUADRO!F$5&amp;$E580),'Hoja de Trabajo para listado'!$CD$151:$DC$151,0)),0)</f>
        <v>0</v>
      </c>
      <c r="G580" s="255">
        <f ca="1">+IFERROR(INDEX('Hoja de Trabajo para listado'!$A$155:$Z$1048576,MATCH($A580,'Hoja de Trabajo para listado'!$A$155:$A$1048576,0),MATCH((CUADRO!G$5&amp;$E580),'Hoja de Trabajo para listado'!$A$151:$Z$151,0)),0)+IFERROR(INDEX('Hoja de Trabajo para listado'!$AB$155:$BA$1048576,MATCH($A580,'Hoja de Trabajo para listado'!$AB$155:$AB$1048576,0),MATCH((CUADRO!G$5&amp;$E580),'Hoja de Trabajo para listado'!$AB$151:$BA$151,0)),0)+IFERROR(INDEX('Hoja de Trabajo para listado'!$BC$155:$CB$1048576,MATCH($A580,'Hoja de Trabajo para listado'!$BC$155:$BC$1048576,0),MATCH((CUADRO!G$5&amp;$E580),'Hoja de Trabajo para listado'!$BC$151:$CB$151,0)),0)+IFERROR(INDEX('Hoja de Trabajo para listado'!$DE$153:$DG$274,MATCH($A580,'Hoja de Trabajo para listado'!$DE$153:$DE$1048576,0),MATCH((CUADRO!G$5&amp;$E580),'Hoja de Trabajo para listado'!$DE$151:$DG$151,0)),0)+IFERROR(INDEX('Hoja de Trabajo para listado'!$CD$155:$DC$1048576,MATCH($A580,'Hoja de Trabajo para listado'!$CD$155:$CD$1048576,0),MATCH((CUADRO!G$5&amp;$E580),'Hoja de Trabajo para listado'!$CD$151:$DC$151,0)),0)</f>
        <v>0</v>
      </c>
      <c r="H580" s="255">
        <f ca="1">+IFERROR(INDEX('Hoja de Trabajo para listado'!$A$155:$Z$1048576,MATCH($A580,'Hoja de Trabajo para listado'!$A$155:$A$1048576,0),MATCH((CUADRO!H$5&amp;$E580),'Hoja de Trabajo para listado'!$A$151:$Z$151,0)),0)+IFERROR(INDEX('Hoja de Trabajo para listado'!$AB$155:$BA$1048576,MATCH($A580,'Hoja de Trabajo para listado'!$AB$155:$AB$1048576,0),MATCH((CUADRO!H$5&amp;$E580),'Hoja de Trabajo para listado'!$AB$151:$BA$151,0)),0)+IFERROR(INDEX('Hoja de Trabajo para listado'!$BC$155:$CB$1048576,MATCH($A580,'Hoja de Trabajo para listado'!$BC$155:$BC$1048576,0),MATCH((CUADRO!H$5&amp;$E580),'Hoja de Trabajo para listado'!$BC$151:$CB$151,0)),0)+IFERROR(INDEX('Hoja de Trabajo para listado'!$DE$153:$DG$274,MATCH($A580,'Hoja de Trabajo para listado'!$DE$153:$DE$1048576,0),MATCH((CUADRO!H$5&amp;$E580),'Hoja de Trabajo para listado'!$DE$151:$DG$151,0)),0)+IFERROR(INDEX('Hoja de Trabajo para listado'!$CD$155:$DC$1048576,MATCH($A580,'Hoja de Trabajo para listado'!$CD$155:$CD$1048576,0),MATCH((CUADRO!H$5&amp;$E580),'Hoja de Trabajo para listado'!$CD$151:$DC$151,0)),0)</f>
        <v>0</v>
      </c>
      <c r="I580" s="255">
        <f ca="1">+IFERROR(INDEX('Hoja de Trabajo para listado'!$A$155:$Z$1048576,MATCH($A580,'Hoja de Trabajo para listado'!$A$155:$A$1048576,0),MATCH((CUADRO!I$5&amp;$E580),'Hoja de Trabajo para listado'!$A$151:$Z$151,0)),0)+IFERROR(INDEX('Hoja de Trabajo para listado'!$AB$155:$BA$1048576,MATCH($A580,'Hoja de Trabajo para listado'!$AB$155:$AB$1048576,0),MATCH((CUADRO!I$5&amp;$E580),'Hoja de Trabajo para listado'!$AB$151:$BA$151,0)),0)+IFERROR(INDEX('Hoja de Trabajo para listado'!$BC$155:$CB$1048576,MATCH($A580,'Hoja de Trabajo para listado'!$BC$155:$BC$1048576,0),MATCH((CUADRO!I$5&amp;$E580),'Hoja de Trabajo para listado'!$BC$151:$CB$151,0)),0)+IFERROR(INDEX('Hoja de Trabajo para listado'!$DE$153:$DG$274,MATCH($A580,'Hoja de Trabajo para listado'!$DE$153:$DE$1048576,0),MATCH((CUADRO!I$5&amp;$E580),'Hoja de Trabajo para listado'!$DE$151:$DG$151,0)),0)+IFERROR(INDEX('Hoja de Trabajo para listado'!$CD$155:$DC$1048576,MATCH($A580,'Hoja de Trabajo para listado'!$CD$155:$CD$1048576,0),MATCH((CUADRO!I$5&amp;$E580),'Hoja de Trabajo para listado'!$CD$151:$DC$151,0)),0)</f>
        <v>0</v>
      </c>
      <c r="J580" s="255">
        <f ca="1">+IFERROR(INDEX('Hoja de Trabajo para listado'!$A$155:$Z$1048576,MATCH($A580,'Hoja de Trabajo para listado'!$A$155:$A$1048576,0),MATCH((CUADRO!J$5&amp;$E580),'Hoja de Trabajo para listado'!$A$151:$Z$151,0)),0)+IFERROR(INDEX('Hoja de Trabajo para listado'!$AB$155:$BA$1048576,MATCH($A580,'Hoja de Trabajo para listado'!$AB$155:$AB$1048576,0),MATCH((CUADRO!J$5&amp;$E580),'Hoja de Trabajo para listado'!$AB$151:$BA$151,0)),0)+IFERROR(INDEX('Hoja de Trabajo para listado'!$BC$155:$CB$1048576,MATCH($A580,'Hoja de Trabajo para listado'!$BC$155:$BC$1048576,0),MATCH((CUADRO!J$5&amp;$E580),'Hoja de Trabajo para listado'!$BC$151:$CB$151,0)),0)+IFERROR(INDEX('Hoja de Trabajo para listado'!$DE$153:$DG$274,MATCH($A580,'Hoja de Trabajo para listado'!$DE$153:$DE$1048576,0),MATCH((CUADRO!J$5&amp;$E580),'Hoja de Trabajo para listado'!$DE$151:$DG$151,0)),0)+IFERROR(INDEX('Hoja de Trabajo para listado'!$CD$155:$DC$1048576,MATCH($A580,'Hoja de Trabajo para listado'!$CD$155:$CD$1048576,0),MATCH((CUADRO!J$5&amp;$E580),'Hoja de Trabajo para listado'!$CD$151:$DC$151,0)),0)</f>
        <v>0</v>
      </c>
      <c r="K580" s="255">
        <f ca="1">+IFERROR(INDEX('Hoja de Trabajo para listado'!$A$155:$Z$1048576,MATCH($A580,'Hoja de Trabajo para listado'!$A$155:$A$1048576,0),MATCH((CUADRO!K$5&amp;$E580),'Hoja de Trabajo para listado'!$A$151:$Z$151,0)),0)+IFERROR(INDEX('Hoja de Trabajo para listado'!$AB$155:$BA$1048576,MATCH($A580,'Hoja de Trabajo para listado'!$AB$155:$AB$1048576,0),MATCH((CUADRO!K$5&amp;$E580),'Hoja de Trabajo para listado'!$AB$151:$BA$151,0)),0)+IFERROR(INDEX('Hoja de Trabajo para listado'!$BC$155:$CB$1048576,MATCH($A580,'Hoja de Trabajo para listado'!$BC$155:$BC$1048576,0),MATCH((CUADRO!K$5&amp;$E580),'Hoja de Trabajo para listado'!$BC$151:$CB$151,0)),0)+IFERROR(INDEX('Hoja de Trabajo para listado'!$DE$153:$DG$274,MATCH($A580,'Hoja de Trabajo para listado'!$DE$153:$DE$1048576,0),MATCH((CUADRO!K$5&amp;$E580),'Hoja de Trabajo para listado'!$DE$151:$DG$151,0)),0)+IFERROR(INDEX('Hoja de Trabajo para listado'!$CD$155:$DC$1048576,MATCH($A580,'Hoja de Trabajo para listado'!$CD$155:$CD$1048576,0),MATCH((CUADRO!K$5&amp;$E580),'Hoja de Trabajo para listado'!$CD$151:$DC$151,0)),0)</f>
        <v>0</v>
      </c>
      <c r="L580" s="255">
        <f ca="1">+IFERROR(INDEX('Hoja de Trabajo para listado'!$A$155:$Z$1048576,MATCH($A580,'Hoja de Trabajo para listado'!$A$155:$A$1048576,0),MATCH((CUADRO!L$5&amp;$E580),'Hoja de Trabajo para listado'!$A$151:$Z$151,0)),0)+IFERROR(INDEX('Hoja de Trabajo para listado'!$AB$155:$BA$1048576,MATCH($A580,'Hoja de Trabajo para listado'!$AB$155:$AB$1048576,0),MATCH((CUADRO!L$5&amp;$E580),'Hoja de Trabajo para listado'!$AB$151:$BA$151,0)),0)+IFERROR(INDEX('Hoja de Trabajo para listado'!$BC$155:$CB$1048576,MATCH($A580,'Hoja de Trabajo para listado'!$BC$155:$BC$1048576,0),MATCH((CUADRO!L$5&amp;$E580),'Hoja de Trabajo para listado'!$BC$151:$CB$151,0)),0)+IFERROR(INDEX('Hoja de Trabajo para listado'!$DE$153:$DG$274,MATCH($A580,'Hoja de Trabajo para listado'!$DE$153:$DE$1048576,0),MATCH((CUADRO!L$5&amp;$E580),'Hoja de Trabajo para listado'!$DE$151:$DG$151,0)),0)+IFERROR(INDEX('Hoja de Trabajo para listado'!$CD$155:$DC$1048576,MATCH($A580,'Hoja de Trabajo para listado'!$CD$155:$CD$1048576,0),MATCH((CUADRO!L$5&amp;$E580),'Hoja de Trabajo para listado'!$CD$151:$DC$151,0)),0)</f>
        <v>0</v>
      </c>
      <c r="M580" s="255">
        <f ca="1">+IFERROR(INDEX('Hoja de Trabajo para listado'!$A$155:$Z$1048576,MATCH($A580,'Hoja de Trabajo para listado'!$A$155:$A$1048576,0),MATCH((CUADRO!M$5&amp;$E580),'Hoja de Trabajo para listado'!$A$151:$Z$151,0)),0)+IFERROR(INDEX('Hoja de Trabajo para listado'!$AB$155:$BA$1048576,MATCH($A580,'Hoja de Trabajo para listado'!$AB$155:$AB$1048576,0),MATCH((CUADRO!M$5&amp;$E580),'Hoja de Trabajo para listado'!$AB$151:$BA$151,0)),0)+IFERROR(INDEX('Hoja de Trabajo para listado'!$BC$155:$CB$1048576,MATCH($A580,'Hoja de Trabajo para listado'!$BC$155:$BC$1048576,0),MATCH((CUADRO!M$5&amp;$E580),'Hoja de Trabajo para listado'!$BC$151:$CB$151,0)),0)+IFERROR(INDEX('Hoja de Trabajo para listado'!$DE$153:$DG$274,MATCH($A580,'Hoja de Trabajo para listado'!$DE$153:$DE$1048576,0),MATCH((CUADRO!M$5&amp;$E580),'Hoja de Trabajo para listado'!$DE$151:$DG$151,0)),0)+IFERROR(INDEX('Hoja de Trabajo para listado'!$CD$155:$DC$1048576,MATCH($A580,'Hoja de Trabajo para listado'!$CD$155:$CD$1048576,0),MATCH((CUADRO!M$5&amp;$E580),'Hoja de Trabajo para listado'!$CD$151:$DC$151,0)),0)</f>
        <v>0</v>
      </c>
      <c r="N580" s="255">
        <f ca="1">+IFERROR(INDEX('Hoja de Trabajo para listado'!$A$155:$Z$1048576,MATCH($A580,'Hoja de Trabajo para listado'!$A$155:$A$1048576,0),MATCH((CUADRO!N$5&amp;$E580),'Hoja de Trabajo para listado'!$A$151:$Z$151,0)),0)+IFERROR(INDEX('Hoja de Trabajo para listado'!$AB$155:$BA$1048576,MATCH($A580,'Hoja de Trabajo para listado'!$AB$155:$AB$1048576,0),MATCH((CUADRO!N$5&amp;$E580),'Hoja de Trabajo para listado'!$AB$151:$BA$151,0)),0)+IFERROR(INDEX('Hoja de Trabajo para listado'!$BC$155:$CB$1048576,MATCH($A580,'Hoja de Trabajo para listado'!$BC$155:$BC$1048576,0),MATCH((CUADRO!N$5&amp;$E580),'Hoja de Trabajo para listado'!$BC$151:$CB$151,0)),0)+IFERROR(INDEX('Hoja de Trabajo para listado'!$DE$153:$DG$274,MATCH($A580,'Hoja de Trabajo para listado'!$DE$153:$DE$1048576,0),MATCH((CUADRO!N$5&amp;$E580),'Hoja de Trabajo para listado'!$DE$151:$DG$151,0)),0)+IFERROR(INDEX('Hoja de Trabajo para listado'!$CD$155:$DC$1048576,MATCH($A580,'Hoja de Trabajo para listado'!$CD$155:$CD$1048576,0),MATCH((CUADRO!N$5&amp;$E580),'Hoja de Trabajo para listado'!$CD$151:$DC$151,0)),0)</f>
        <v>0</v>
      </c>
      <c r="O580" s="255">
        <f ca="1">+IFERROR(INDEX('Hoja de Trabajo para listado'!$A$155:$Z$1048576,MATCH($A580,'Hoja de Trabajo para listado'!$A$155:$A$1048576,0),MATCH((CUADRO!O$5&amp;$E580),'Hoja de Trabajo para listado'!$A$151:$Z$151,0)),0)+IFERROR(INDEX('Hoja de Trabajo para listado'!$AB$155:$BA$1048576,MATCH($A580,'Hoja de Trabajo para listado'!$AB$155:$AB$1048576,0),MATCH((CUADRO!O$5&amp;$E580),'Hoja de Trabajo para listado'!$AB$151:$BA$151,0)),0)+IFERROR(INDEX('Hoja de Trabajo para listado'!$BC$155:$CB$1048576,MATCH($A580,'Hoja de Trabajo para listado'!$BC$155:$BC$1048576,0),MATCH((CUADRO!O$5&amp;$E580),'Hoja de Trabajo para listado'!$BC$151:$CB$151,0)),0)+IFERROR(INDEX('Hoja de Trabajo para listado'!$DE$153:$DG$274,MATCH($A580,'Hoja de Trabajo para listado'!$DE$153:$DE$1048576,0),MATCH((CUADRO!O$5&amp;$E580),'Hoja de Trabajo para listado'!$DE$151:$DG$151,0)),0)+IFERROR(INDEX('Hoja de Trabajo para listado'!$CD$155:$DC$1048576,MATCH($A580,'Hoja de Trabajo para listado'!$CD$155:$CD$1048576,0),MATCH((CUADRO!O$5&amp;$E580),'Hoja de Trabajo para listado'!$CD$151:$DC$151,0)),0)</f>
        <v>0</v>
      </c>
      <c r="P580" s="255">
        <f ca="1">+IFERROR(INDEX('Hoja de Trabajo para listado'!$A$155:$Z$1048576,MATCH($A580,'Hoja de Trabajo para listado'!$A$155:$A$1048576,0),MATCH((CUADRO!P$5&amp;$E580),'Hoja de Trabajo para listado'!$A$151:$Z$151,0)),0)+IFERROR(INDEX('Hoja de Trabajo para listado'!$AB$155:$BA$1048576,MATCH($A580,'Hoja de Trabajo para listado'!$AB$155:$AB$1048576,0),MATCH((CUADRO!P$5&amp;$E580),'Hoja de Trabajo para listado'!$AB$151:$BA$151,0)),0)+IFERROR(INDEX('Hoja de Trabajo para listado'!$BC$155:$CB$1048576,MATCH($A580,'Hoja de Trabajo para listado'!$BC$155:$BC$1048576,0),MATCH((CUADRO!P$5&amp;$E580),'Hoja de Trabajo para listado'!$BC$151:$CB$151,0)),0)+IFERROR(INDEX('Hoja de Trabajo para listado'!$DE$153:$DG$274,MATCH($A580,'Hoja de Trabajo para listado'!$DE$153:$DE$1048576,0),MATCH((CUADRO!P$5&amp;$E580),'Hoja de Trabajo para listado'!$DE$151:$DG$151,0)),0)+IFERROR(INDEX('Hoja de Trabajo para listado'!$CD$155:$DC$1048576,MATCH($A580,'Hoja de Trabajo para listado'!$CD$155:$CD$1048576,0),MATCH((CUADRO!P$5&amp;$E580),'Hoja de Trabajo para listado'!$CD$151:$DC$151,0)),0)</f>
        <v>0</v>
      </c>
      <c r="Q580" s="255">
        <f ca="1">+IFERROR(INDEX('Hoja de Trabajo para listado'!$A$155:$Z$1048576,MATCH($A580,'Hoja de Trabajo para listado'!$A$155:$A$1048576,0),MATCH((CUADRO!Q$5&amp;$E580),'Hoja de Trabajo para listado'!$A$151:$Z$151,0)),0)+IFERROR(INDEX('Hoja de Trabajo para listado'!$AB$155:$BA$1048576,MATCH($A580,'Hoja de Trabajo para listado'!$AB$155:$AB$1048576,0),MATCH((CUADRO!Q$5&amp;$E580),'Hoja de Trabajo para listado'!$AB$151:$BA$151,0)),0)+IFERROR(INDEX('Hoja de Trabajo para listado'!$BC$155:$CB$1048576,MATCH($A580,'Hoja de Trabajo para listado'!$BC$155:$BC$1048576,0),MATCH((CUADRO!Q$5&amp;$E580),'Hoja de Trabajo para listado'!$BC$151:$CB$151,0)),0)+IFERROR(INDEX('Hoja de Trabajo para listado'!$DE$153:$DG$274,MATCH($A580,'Hoja de Trabajo para listado'!$DE$153:$DE$1048576,0),MATCH((CUADRO!Q$5&amp;$E580),'Hoja de Trabajo para listado'!$DE$151:$DG$151,0)),0)+IFERROR(INDEX('Hoja de Trabajo para listado'!$CD$155:$DC$1048576,MATCH($A580,'Hoja de Trabajo para listado'!$CD$155:$CD$1048576,0),MATCH((CUADRO!Q$5&amp;$E580),'Hoja de Trabajo para listado'!$CD$151:$DC$151,0)),0)</f>
        <v>0</v>
      </c>
      <c r="R580" s="255">
        <f t="shared" ca="1" si="18"/>
        <v>0</v>
      </c>
      <c r="S580" s="262"/>
      <c r="T580" s="255">
        <f ca="1">+T581</f>
        <v>0</v>
      </c>
      <c r="U580" s="254">
        <f t="shared" si="19"/>
        <v>1</v>
      </c>
      <c r="V580" s="362" t="str">
        <f>+VLOOKUP(A580,bd_lista!$A$3:$E$590,5,FALSE)</f>
        <v>Gobiernos Autonomos Municipales</v>
      </c>
      <c r="W580" s="361" t="str">
        <f>+V580</f>
        <v>Gobiernos Autonomos Municipales</v>
      </c>
      <c r="X580" s="254">
        <f>+VLOOKUP(A580,[2]Sheet1!$A$13:$D$744,4,FALSE)</f>
        <v>0</v>
      </c>
      <c r="Y580" s="254" t="e">
        <f>+VLOOKUP(X580,bd_lista!$A$3:$C$590,3,FALSE)</f>
        <v>#N/A</v>
      </c>
      <c r="Z580" s="316">
        <f>+X580</f>
        <v>0</v>
      </c>
      <c r="AA580" s="317" t="e">
        <f>+Y580</f>
        <v>#N/A</v>
      </c>
    </row>
    <row r="581" spans="1:27" customFormat="1" ht="15" hidden="1" customHeight="1">
      <c r="A581" s="32">
        <v>1267</v>
      </c>
      <c r="B581" s="307"/>
      <c r="C581" s="259" t="str">
        <f>+VLOOKUP(A581,bd_lista!$A$3:$C$590,3,FALSE)</f>
        <v>Gobierno Autónomo Municipal de Ixiamas</v>
      </c>
      <c r="D581" s="362"/>
      <c r="E581" s="256" t="s">
        <v>1314</v>
      </c>
      <c r="F581" s="255">
        <f ca="1">+IFERROR(INDEX('Hoja de Trabajo para listado'!$A$155:$Z$1048576,MATCH($A581,'Hoja de Trabajo para listado'!$A$155:$A$1048576,0),MATCH((CUADRO!F$5&amp;$E581),'Hoja de Trabajo para listado'!$A$151:$Z$151,0)),0)+IFERROR(INDEX('Hoja de Trabajo para listado'!$AB$155:$BA$1048576,MATCH($A581,'Hoja de Trabajo para listado'!$AB$155:$AB$1048576,0),MATCH((CUADRO!F$5&amp;$E581),'Hoja de Trabajo para listado'!$AB$151:$BA$151,0)),0)+IFERROR(INDEX('Hoja de Trabajo para listado'!$BC$155:$CB$1048576,MATCH($A581,'Hoja de Trabajo para listado'!$BC$155:$BC$1048576,0),MATCH((CUADRO!F$5&amp;$E581),'Hoja de Trabajo para listado'!$BC$151:$CB$151,0)),0)+IFERROR(INDEX('Hoja de Trabajo para listado'!$DE$153:$DG$274,MATCH($A581,'Hoja de Trabajo para listado'!$DE$153:$DE$1048576,0),MATCH((CUADRO!F$5&amp;$E581),'Hoja de Trabajo para listado'!$DE$151:$DG$151,0)),0)+IFERROR(INDEX('Hoja de Trabajo para listado'!$CD$155:$DC$1048576,MATCH($A581,'Hoja de Trabajo para listado'!$CD$155:$CD$1048576,0),MATCH((CUADRO!F$5&amp;$E581),'Hoja de Trabajo para listado'!$CD$151:$DC$151,0)),0)</f>
        <v>0</v>
      </c>
      <c r="G581" s="255">
        <f ca="1">+IFERROR(INDEX('Hoja de Trabajo para listado'!$A$155:$Z$1048576,MATCH($A581,'Hoja de Trabajo para listado'!$A$155:$A$1048576,0),MATCH((CUADRO!G$5&amp;$E581),'Hoja de Trabajo para listado'!$A$151:$Z$151,0)),0)+IFERROR(INDEX('Hoja de Trabajo para listado'!$AB$155:$BA$1048576,MATCH($A581,'Hoja de Trabajo para listado'!$AB$155:$AB$1048576,0),MATCH((CUADRO!G$5&amp;$E581),'Hoja de Trabajo para listado'!$AB$151:$BA$151,0)),0)+IFERROR(INDEX('Hoja de Trabajo para listado'!$BC$155:$CB$1048576,MATCH($A581,'Hoja de Trabajo para listado'!$BC$155:$BC$1048576,0),MATCH((CUADRO!G$5&amp;$E581),'Hoja de Trabajo para listado'!$BC$151:$CB$151,0)),0)+IFERROR(INDEX('Hoja de Trabajo para listado'!$DE$153:$DG$274,MATCH($A581,'Hoja de Trabajo para listado'!$DE$153:$DE$1048576,0),MATCH((CUADRO!G$5&amp;$E581),'Hoja de Trabajo para listado'!$DE$151:$DG$151,0)),0)+IFERROR(INDEX('Hoja de Trabajo para listado'!$CD$155:$DC$1048576,MATCH($A581,'Hoja de Trabajo para listado'!$CD$155:$CD$1048576,0),MATCH((CUADRO!G$5&amp;$E581),'Hoja de Trabajo para listado'!$CD$151:$DC$151,0)),0)</f>
        <v>0</v>
      </c>
      <c r="H581" s="255">
        <f ca="1">+IFERROR(INDEX('Hoja de Trabajo para listado'!$A$155:$Z$1048576,MATCH($A581,'Hoja de Trabajo para listado'!$A$155:$A$1048576,0),MATCH((CUADRO!H$5&amp;$E581),'Hoja de Trabajo para listado'!$A$151:$Z$151,0)),0)+IFERROR(INDEX('Hoja de Trabajo para listado'!$AB$155:$BA$1048576,MATCH($A581,'Hoja de Trabajo para listado'!$AB$155:$AB$1048576,0),MATCH((CUADRO!H$5&amp;$E581),'Hoja de Trabajo para listado'!$AB$151:$BA$151,0)),0)+IFERROR(INDEX('Hoja de Trabajo para listado'!$BC$155:$CB$1048576,MATCH($A581,'Hoja de Trabajo para listado'!$BC$155:$BC$1048576,0),MATCH((CUADRO!H$5&amp;$E581),'Hoja de Trabajo para listado'!$BC$151:$CB$151,0)),0)+IFERROR(INDEX('Hoja de Trabajo para listado'!$DE$153:$DG$274,MATCH($A581,'Hoja de Trabajo para listado'!$DE$153:$DE$1048576,0),MATCH((CUADRO!H$5&amp;$E581),'Hoja de Trabajo para listado'!$DE$151:$DG$151,0)),0)+IFERROR(INDEX('Hoja de Trabajo para listado'!$CD$155:$DC$1048576,MATCH($A581,'Hoja de Trabajo para listado'!$CD$155:$CD$1048576,0),MATCH((CUADRO!H$5&amp;$E581),'Hoja de Trabajo para listado'!$CD$151:$DC$151,0)),0)</f>
        <v>0</v>
      </c>
      <c r="I581" s="255">
        <f ca="1">+IFERROR(INDEX('Hoja de Trabajo para listado'!$A$155:$Z$1048576,MATCH($A581,'Hoja de Trabajo para listado'!$A$155:$A$1048576,0),MATCH((CUADRO!I$5&amp;$E581),'Hoja de Trabajo para listado'!$A$151:$Z$151,0)),0)+IFERROR(INDEX('Hoja de Trabajo para listado'!$AB$155:$BA$1048576,MATCH($A581,'Hoja de Trabajo para listado'!$AB$155:$AB$1048576,0),MATCH((CUADRO!I$5&amp;$E581),'Hoja de Trabajo para listado'!$AB$151:$BA$151,0)),0)+IFERROR(INDEX('Hoja de Trabajo para listado'!$BC$155:$CB$1048576,MATCH($A581,'Hoja de Trabajo para listado'!$BC$155:$BC$1048576,0),MATCH((CUADRO!I$5&amp;$E581),'Hoja de Trabajo para listado'!$BC$151:$CB$151,0)),0)+IFERROR(INDEX('Hoja de Trabajo para listado'!$DE$153:$DG$274,MATCH($A581,'Hoja de Trabajo para listado'!$DE$153:$DE$1048576,0),MATCH((CUADRO!I$5&amp;$E581),'Hoja de Trabajo para listado'!$DE$151:$DG$151,0)),0)+IFERROR(INDEX('Hoja de Trabajo para listado'!$CD$155:$DC$1048576,MATCH($A581,'Hoja de Trabajo para listado'!$CD$155:$CD$1048576,0),MATCH((CUADRO!I$5&amp;$E581),'Hoja de Trabajo para listado'!$CD$151:$DC$151,0)),0)</f>
        <v>0</v>
      </c>
      <c r="J581" s="255">
        <f ca="1">+IFERROR(INDEX('Hoja de Trabajo para listado'!$A$155:$Z$1048576,MATCH($A581,'Hoja de Trabajo para listado'!$A$155:$A$1048576,0),MATCH((CUADRO!J$5&amp;$E581),'Hoja de Trabajo para listado'!$A$151:$Z$151,0)),0)+IFERROR(INDEX('Hoja de Trabajo para listado'!$AB$155:$BA$1048576,MATCH($A581,'Hoja de Trabajo para listado'!$AB$155:$AB$1048576,0),MATCH((CUADRO!J$5&amp;$E581),'Hoja de Trabajo para listado'!$AB$151:$BA$151,0)),0)+IFERROR(INDEX('Hoja de Trabajo para listado'!$BC$155:$CB$1048576,MATCH($A581,'Hoja de Trabajo para listado'!$BC$155:$BC$1048576,0),MATCH((CUADRO!J$5&amp;$E581),'Hoja de Trabajo para listado'!$BC$151:$CB$151,0)),0)+IFERROR(INDEX('Hoja de Trabajo para listado'!$DE$153:$DG$274,MATCH($A581,'Hoja de Trabajo para listado'!$DE$153:$DE$1048576,0),MATCH((CUADRO!J$5&amp;$E581),'Hoja de Trabajo para listado'!$DE$151:$DG$151,0)),0)+IFERROR(INDEX('Hoja de Trabajo para listado'!$CD$155:$DC$1048576,MATCH($A581,'Hoja de Trabajo para listado'!$CD$155:$CD$1048576,0),MATCH((CUADRO!J$5&amp;$E581),'Hoja de Trabajo para listado'!$CD$151:$DC$151,0)),0)</f>
        <v>0</v>
      </c>
      <c r="K581" s="255">
        <f ca="1">+IFERROR(INDEX('Hoja de Trabajo para listado'!$A$155:$Z$1048576,MATCH($A581,'Hoja de Trabajo para listado'!$A$155:$A$1048576,0),MATCH((CUADRO!K$5&amp;$E581),'Hoja de Trabajo para listado'!$A$151:$Z$151,0)),0)+IFERROR(INDEX('Hoja de Trabajo para listado'!$AB$155:$BA$1048576,MATCH($A581,'Hoja de Trabajo para listado'!$AB$155:$AB$1048576,0),MATCH((CUADRO!K$5&amp;$E581),'Hoja de Trabajo para listado'!$AB$151:$BA$151,0)),0)+IFERROR(INDEX('Hoja de Trabajo para listado'!$BC$155:$CB$1048576,MATCH($A581,'Hoja de Trabajo para listado'!$BC$155:$BC$1048576,0),MATCH((CUADRO!K$5&amp;$E581),'Hoja de Trabajo para listado'!$BC$151:$CB$151,0)),0)+IFERROR(INDEX('Hoja de Trabajo para listado'!$DE$153:$DG$274,MATCH($A581,'Hoja de Trabajo para listado'!$DE$153:$DE$1048576,0),MATCH((CUADRO!K$5&amp;$E581),'Hoja de Trabajo para listado'!$DE$151:$DG$151,0)),0)+IFERROR(INDEX('Hoja de Trabajo para listado'!$CD$155:$DC$1048576,MATCH($A581,'Hoja de Trabajo para listado'!$CD$155:$CD$1048576,0),MATCH((CUADRO!K$5&amp;$E581),'Hoja de Trabajo para listado'!$CD$151:$DC$151,0)),0)</f>
        <v>0</v>
      </c>
      <c r="L581" s="255">
        <f ca="1">+IFERROR(INDEX('Hoja de Trabajo para listado'!$A$155:$Z$1048576,MATCH($A581,'Hoja de Trabajo para listado'!$A$155:$A$1048576,0),MATCH((CUADRO!L$5&amp;$E581),'Hoja de Trabajo para listado'!$A$151:$Z$151,0)),0)+IFERROR(INDEX('Hoja de Trabajo para listado'!$AB$155:$BA$1048576,MATCH($A581,'Hoja de Trabajo para listado'!$AB$155:$AB$1048576,0),MATCH((CUADRO!L$5&amp;$E581),'Hoja de Trabajo para listado'!$AB$151:$BA$151,0)),0)+IFERROR(INDEX('Hoja de Trabajo para listado'!$BC$155:$CB$1048576,MATCH($A581,'Hoja de Trabajo para listado'!$BC$155:$BC$1048576,0),MATCH((CUADRO!L$5&amp;$E581),'Hoja de Trabajo para listado'!$BC$151:$CB$151,0)),0)+IFERROR(INDEX('Hoja de Trabajo para listado'!$DE$153:$DG$274,MATCH($A581,'Hoja de Trabajo para listado'!$DE$153:$DE$1048576,0),MATCH((CUADRO!L$5&amp;$E581),'Hoja de Trabajo para listado'!$DE$151:$DG$151,0)),0)+IFERROR(INDEX('Hoja de Trabajo para listado'!$CD$155:$DC$1048576,MATCH($A581,'Hoja de Trabajo para listado'!$CD$155:$CD$1048576,0),MATCH((CUADRO!L$5&amp;$E581),'Hoja de Trabajo para listado'!$CD$151:$DC$151,0)),0)</f>
        <v>0</v>
      </c>
      <c r="M581" s="255">
        <f ca="1">+IFERROR(INDEX('Hoja de Trabajo para listado'!$A$155:$Z$1048576,MATCH($A581,'Hoja de Trabajo para listado'!$A$155:$A$1048576,0),MATCH((CUADRO!M$5&amp;$E581),'Hoja de Trabajo para listado'!$A$151:$Z$151,0)),0)+IFERROR(INDEX('Hoja de Trabajo para listado'!$AB$155:$BA$1048576,MATCH($A581,'Hoja de Trabajo para listado'!$AB$155:$AB$1048576,0),MATCH((CUADRO!M$5&amp;$E581),'Hoja de Trabajo para listado'!$AB$151:$BA$151,0)),0)+IFERROR(INDEX('Hoja de Trabajo para listado'!$BC$155:$CB$1048576,MATCH($A581,'Hoja de Trabajo para listado'!$BC$155:$BC$1048576,0),MATCH((CUADRO!M$5&amp;$E581),'Hoja de Trabajo para listado'!$BC$151:$CB$151,0)),0)+IFERROR(INDEX('Hoja de Trabajo para listado'!$DE$153:$DG$274,MATCH($A581,'Hoja de Trabajo para listado'!$DE$153:$DE$1048576,0),MATCH((CUADRO!M$5&amp;$E581),'Hoja de Trabajo para listado'!$DE$151:$DG$151,0)),0)+IFERROR(INDEX('Hoja de Trabajo para listado'!$CD$155:$DC$1048576,MATCH($A581,'Hoja de Trabajo para listado'!$CD$155:$CD$1048576,0),MATCH((CUADRO!M$5&amp;$E581),'Hoja de Trabajo para listado'!$CD$151:$DC$151,0)),0)</f>
        <v>0</v>
      </c>
      <c r="N581" s="255">
        <f ca="1">+IFERROR(INDEX('Hoja de Trabajo para listado'!$A$155:$Z$1048576,MATCH($A581,'Hoja de Trabajo para listado'!$A$155:$A$1048576,0),MATCH((CUADRO!N$5&amp;$E581),'Hoja de Trabajo para listado'!$A$151:$Z$151,0)),0)+IFERROR(INDEX('Hoja de Trabajo para listado'!$AB$155:$BA$1048576,MATCH($A581,'Hoja de Trabajo para listado'!$AB$155:$AB$1048576,0),MATCH((CUADRO!N$5&amp;$E581),'Hoja de Trabajo para listado'!$AB$151:$BA$151,0)),0)+IFERROR(INDEX('Hoja de Trabajo para listado'!$BC$155:$CB$1048576,MATCH($A581,'Hoja de Trabajo para listado'!$BC$155:$BC$1048576,0),MATCH((CUADRO!N$5&amp;$E581),'Hoja de Trabajo para listado'!$BC$151:$CB$151,0)),0)+IFERROR(INDEX('Hoja de Trabajo para listado'!$DE$153:$DG$274,MATCH($A581,'Hoja de Trabajo para listado'!$DE$153:$DE$1048576,0),MATCH((CUADRO!N$5&amp;$E581),'Hoja de Trabajo para listado'!$DE$151:$DG$151,0)),0)+IFERROR(INDEX('Hoja de Trabajo para listado'!$CD$155:$DC$1048576,MATCH($A581,'Hoja de Trabajo para listado'!$CD$155:$CD$1048576,0),MATCH((CUADRO!N$5&amp;$E581),'Hoja de Trabajo para listado'!$CD$151:$DC$151,0)),0)</f>
        <v>0</v>
      </c>
      <c r="O581" s="255">
        <f ca="1">+IFERROR(INDEX('Hoja de Trabajo para listado'!$A$155:$Z$1048576,MATCH($A581,'Hoja de Trabajo para listado'!$A$155:$A$1048576,0),MATCH((CUADRO!O$5&amp;$E581),'Hoja de Trabajo para listado'!$A$151:$Z$151,0)),0)+IFERROR(INDEX('Hoja de Trabajo para listado'!$AB$155:$BA$1048576,MATCH($A581,'Hoja de Trabajo para listado'!$AB$155:$AB$1048576,0),MATCH((CUADRO!O$5&amp;$E581),'Hoja de Trabajo para listado'!$AB$151:$BA$151,0)),0)+IFERROR(INDEX('Hoja de Trabajo para listado'!$BC$155:$CB$1048576,MATCH($A581,'Hoja de Trabajo para listado'!$BC$155:$BC$1048576,0),MATCH((CUADRO!O$5&amp;$E581),'Hoja de Trabajo para listado'!$BC$151:$CB$151,0)),0)+IFERROR(INDEX('Hoja de Trabajo para listado'!$DE$153:$DG$274,MATCH($A581,'Hoja de Trabajo para listado'!$DE$153:$DE$1048576,0),MATCH((CUADRO!O$5&amp;$E581),'Hoja de Trabajo para listado'!$DE$151:$DG$151,0)),0)+IFERROR(INDEX('Hoja de Trabajo para listado'!$CD$155:$DC$1048576,MATCH($A581,'Hoja de Trabajo para listado'!$CD$155:$CD$1048576,0),MATCH((CUADRO!O$5&amp;$E581),'Hoja de Trabajo para listado'!$CD$151:$DC$151,0)),0)</f>
        <v>0</v>
      </c>
      <c r="P581" s="255">
        <f ca="1">+IFERROR(INDEX('Hoja de Trabajo para listado'!$A$155:$Z$1048576,MATCH($A581,'Hoja de Trabajo para listado'!$A$155:$A$1048576,0),MATCH((CUADRO!P$5&amp;$E581),'Hoja de Trabajo para listado'!$A$151:$Z$151,0)),0)+IFERROR(INDEX('Hoja de Trabajo para listado'!$AB$155:$BA$1048576,MATCH($A581,'Hoja de Trabajo para listado'!$AB$155:$AB$1048576,0),MATCH((CUADRO!P$5&amp;$E581),'Hoja de Trabajo para listado'!$AB$151:$BA$151,0)),0)+IFERROR(INDEX('Hoja de Trabajo para listado'!$BC$155:$CB$1048576,MATCH($A581,'Hoja de Trabajo para listado'!$BC$155:$BC$1048576,0),MATCH((CUADRO!P$5&amp;$E581),'Hoja de Trabajo para listado'!$BC$151:$CB$151,0)),0)+IFERROR(INDEX('Hoja de Trabajo para listado'!$DE$153:$DG$274,MATCH($A581,'Hoja de Trabajo para listado'!$DE$153:$DE$1048576,0),MATCH((CUADRO!P$5&amp;$E581),'Hoja de Trabajo para listado'!$DE$151:$DG$151,0)),0)+IFERROR(INDEX('Hoja de Trabajo para listado'!$CD$155:$DC$1048576,MATCH($A581,'Hoja de Trabajo para listado'!$CD$155:$CD$1048576,0),MATCH((CUADRO!P$5&amp;$E581),'Hoja de Trabajo para listado'!$CD$151:$DC$151,0)),0)</f>
        <v>0</v>
      </c>
      <c r="Q581" s="255">
        <f ca="1">+IFERROR(INDEX('Hoja de Trabajo para listado'!$A$155:$Z$1048576,MATCH($A581,'Hoja de Trabajo para listado'!$A$155:$A$1048576,0),MATCH((CUADRO!Q$5&amp;$E581),'Hoja de Trabajo para listado'!$A$151:$Z$151,0)),0)+IFERROR(INDEX('Hoja de Trabajo para listado'!$AB$155:$BA$1048576,MATCH($A581,'Hoja de Trabajo para listado'!$AB$155:$AB$1048576,0),MATCH((CUADRO!Q$5&amp;$E581),'Hoja de Trabajo para listado'!$AB$151:$BA$151,0)),0)+IFERROR(INDEX('Hoja de Trabajo para listado'!$BC$155:$CB$1048576,MATCH($A581,'Hoja de Trabajo para listado'!$BC$155:$BC$1048576,0),MATCH((CUADRO!Q$5&amp;$E581),'Hoja de Trabajo para listado'!$BC$151:$CB$151,0)),0)+IFERROR(INDEX('Hoja de Trabajo para listado'!$DE$153:$DG$274,MATCH($A581,'Hoja de Trabajo para listado'!$DE$153:$DE$1048576,0),MATCH((CUADRO!Q$5&amp;$E581),'Hoja de Trabajo para listado'!$DE$151:$DG$151,0)),0)+IFERROR(INDEX('Hoja de Trabajo para listado'!$CD$155:$DC$1048576,MATCH($A581,'Hoja de Trabajo para listado'!$CD$155:$CD$1048576,0),MATCH((CUADRO!Q$5&amp;$E581),'Hoja de Trabajo para listado'!$CD$151:$DC$151,0)),0)</f>
        <v>0</v>
      </c>
      <c r="R581" s="255">
        <f t="shared" ca="1" si="18"/>
        <v>0</v>
      </c>
      <c r="S581" s="262">
        <f ca="1">+R580+R581</f>
        <v>0</v>
      </c>
      <c r="T581" s="255">
        <f ca="1">+S581</f>
        <v>0</v>
      </c>
      <c r="U581" s="254">
        <f t="shared" si="19"/>
        <v>2</v>
      </c>
      <c r="V581" s="362" t="str">
        <f>+VLOOKUP(A581,bd_lista!$A$3:$E$590,5,FALSE)</f>
        <v>Gobiernos Autonomos Municipales</v>
      </c>
      <c r="W581" s="362"/>
      <c r="X581" s="254">
        <f>+VLOOKUP(A581,[2]Sheet1!$A$13:$D$744,4,FALSE)</f>
        <v>0</v>
      </c>
      <c r="Y581" s="254" t="e">
        <f>+VLOOKUP(X581,bd_lista!$A$3:$C$590,3,FALSE)</f>
        <v>#N/A</v>
      </c>
      <c r="Z581" s="314"/>
      <c r="AA581" s="315"/>
    </row>
    <row r="582" spans="1:27" customFormat="1" ht="15" hidden="1" customHeight="1">
      <c r="A582" s="32">
        <v>1268</v>
      </c>
      <c r="B582" s="306">
        <f>+A582</f>
        <v>1268</v>
      </c>
      <c r="C582" s="259" t="str">
        <f>+VLOOKUP(A582,bd_lista!$A$3:$C$590,3,FALSE)</f>
        <v>Gobierno Autónomo Municipal de San Buenaventura</v>
      </c>
      <c r="D582" s="361" t="str">
        <f>+C582</f>
        <v>Gobierno Autónomo Municipal de San Buenaventura</v>
      </c>
      <c r="E582" s="254" t="s">
        <v>1313</v>
      </c>
      <c r="F582" s="255">
        <f ca="1">+IFERROR(INDEX('Hoja de Trabajo para listado'!$A$155:$Z$1048576,MATCH($A582,'Hoja de Trabajo para listado'!$A$155:$A$1048576,0),MATCH((CUADRO!F$5&amp;$E582),'Hoja de Trabajo para listado'!$A$151:$Z$151,0)),0)+IFERROR(INDEX('Hoja de Trabajo para listado'!$AB$155:$BA$1048576,MATCH($A582,'Hoja de Trabajo para listado'!$AB$155:$AB$1048576,0),MATCH((CUADRO!F$5&amp;$E582),'Hoja de Trabajo para listado'!$AB$151:$BA$151,0)),0)+IFERROR(INDEX('Hoja de Trabajo para listado'!$BC$155:$CB$1048576,MATCH($A582,'Hoja de Trabajo para listado'!$BC$155:$BC$1048576,0),MATCH((CUADRO!F$5&amp;$E582),'Hoja de Trabajo para listado'!$BC$151:$CB$151,0)),0)+IFERROR(INDEX('Hoja de Trabajo para listado'!$DE$153:$DG$274,MATCH($A582,'Hoja de Trabajo para listado'!$DE$153:$DE$1048576,0),MATCH((CUADRO!F$5&amp;$E582),'Hoja de Trabajo para listado'!$DE$151:$DG$151,0)),0)+IFERROR(INDEX('Hoja de Trabajo para listado'!$CD$155:$DC$1048576,MATCH($A582,'Hoja de Trabajo para listado'!$CD$155:$CD$1048576,0),MATCH((CUADRO!F$5&amp;$E582),'Hoja de Trabajo para listado'!$CD$151:$DC$151,0)),0)</f>
        <v>0</v>
      </c>
      <c r="G582" s="255">
        <f ca="1">+IFERROR(INDEX('Hoja de Trabajo para listado'!$A$155:$Z$1048576,MATCH($A582,'Hoja de Trabajo para listado'!$A$155:$A$1048576,0),MATCH((CUADRO!G$5&amp;$E582),'Hoja de Trabajo para listado'!$A$151:$Z$151,0)),0)+IFERROR(INDEX('Hoja de Trabajo para listado'!$AB$155:$BA$1048576,MATCH($A582,'Hoja de Trabajo para listado'!$AB$155:$AB$1048576,0),MATCH((CUADRO!G$5&amp;$E582),'Hoja de Trabajo para listado'!$AB$151:$BA$151,0)),0)+IFERROR(INDEX('Hoja de Trabajo para listado'!$BC$155:$CB$1048576,MATCH($A582,'Hoja de Trabajo para listado'!$BC$155:$BC$1048576,0),MATCH((CUADRO!G$5&amp;$E582),'Hoja de Trabajo para listado'!$BC$151:$CB$151,0)),0)+IFERROR(INDEX('Hoja de Trabajo para listado'!$DE$153:$DG$274,MATCH($A582,'Hoja de Trabajo para listado'!$DE$153:$DE$1048576,0),MATCH((CUADRO!G$5&amp;$E582),'Hoja de Trabajo para listado'!$DE$151:$DG$151,0)),0)+IFERROR(INDEX('Hoja de Trabajo para listado'!$CD$155:$DC$1048576,MATCH($A582,'Hoja de Trabajo para listado'!$CD$155:$CD$1048576,0),MATCH((CUADRO!G$5&amp;$E582),'Hoja de Trabajo para listado'!$CD$151:$DC$151,0)),0)</f>
        <v>0</v>
      </c>
      <c r="H582" s="255">
        <f ca="1">+IFERROR(INDEX('Hoja de Trabajo para listado'!$A$155:$Z$1048576,MATCH($A582,'Hoja de Trabajo para listado'!$A$155:$A$1048576,0),MATCH((CUADRO!H$5&amp;$E582),'Hoja de Trabajo para listado'!$A$151:$Z$151,0)),0)+IFERROR(INDEX('Hoja de Trabajo para listado'!$AB$155:$BA$1048576,MATCH($A582,'Hoja de Trabajo para listado'!$AB$155:$AB$1048576,0),MATCH((CUADRO!H$5&amp;$E582),'Hoja de Trabajo para listado'!$AB$151:$BA$151,0)),0)+IFERROR(INDEX('Hoja de Trabajo para listado'!$BC$155:$CB$1048576,MATCH($A582,'Hoja de Trabajo para listado'!$BC$155:$BC$1048576,0),MATCH((CUADRO!H$5&amp;$E582),'Hoja de Trabajo para listado'!$BC$151:$CB$151,0)),0)+IFERROR(INDEX('Hoja de Trabajo para listado'!$DE$153:$DG$274,MATCH($A582,'Hoja de Trabajo para listado'!$DE$153:$DE$1048576,0),MATCH((CUADRO!H$5&amp;$E582),'Hoja de Trabajo para listado'!$DE$151:$DG$151,0)),0)+IFERROR(INDEX('Hoja de Trabajo para listado'!$CD$155:$DC$1048576,MATCH($A582,'Hoja de Trabajo para listado'!$CD$155:$CD$1048576,0),MATCH((CUADRO!H$5&amp;$E582),'Hoja de Trabajo para listado'!$CD$151:$DC$151,0)),0)</f>
        <v>0</v>
      </c>
      <c r="I582" s="255">
        <f ca="1">+IFERROR(INDEX('Hoja de Trabajo para listado'!$A$155:$Z$1048576,MATCH($A582,'Hoja de Trabajo para listado'!$A$155:$A$1048576,0),MATCH((CUADRO!I$5&amp;$E582),'Hoja de Trabajo para listado'!$A$151:$Z$151,0)),0)+IFERROR(INDEX('Hoja de Trabajo para listado'!$AB$155:$BA$1048576,MATCH($A582,'Hoja de Trabajo para listado'!$AB$155:$AB$1048576,0),MATCH((CUADRO!I$5&amp;$E582),'Hoja de Trabajo para listado'!$AB$151:$BA$151,0)),0)+IFERROR(INDEX('Hoja de Trabajo para listado'!$BC$155:$CB$1048576,MATCH($A582,'Hoja de Trabajo para listado'!$BC$155:$BC$1048576,0),MATCH((CUADRO!I$5&amp;$E582),'Hoja de Trabajo para listado'!$BC$151:$CB$151,0)),0)+IFERROR(INDEX('Hoja de Trabajo para listado'!$DE$153:$DG$274,MATCH($A582,'Hoja de Trabajo para listado'!$DE$153:$DE$1048576,0),MATCH((CUADRO!I$5&amp;$E582),'Hoja de Trabajo para listado'!$DE$151:$DG$151,0)),0)+IFERROR(INDEX('Hoja de Trabajo para listado'!$CD$155:$DC$1048576,MATCH($A582,'Hoja de Trabajo para listado'!$CD$155:$CD$1048576,0),MATCH((CUADRO!I$5&amp;$E582),'Hoja de Trabajo para listado'!$CD$151:$DC$151,0)),0)</f>
        <v>0</v>
      </c>
      <c r="J582" s="255">
        <f ca="1">+IFERROR(INDEX('Hoja de Trabajo para listado'!$A$155:$Z$1048576,MATCH($A582,'Hoja de Trabajo para listado'!$A$155:$A$1048576,0),MATCH((CUADRO!J$5&amp;$E582),'Hoja de Trabajo para listado'!$A$151:$Z$151,0)),0)+IFERROR(INDEX('Hoja de Trabajo para listado'!$AB$155:$BA$1048576,MATCH($A582,'Hoja de Trabajo para listado'!$AB$155:$AB$1048576,0),MATCH((CUADRO!J$5&amp;$E582),'Hoja de Trabajo para listado'!$AB$151:$BA$151,0)),0)+IFERROR(INDEX('Hoja de Trabajo para listado'!$BC$155:$CB$1048576,MATCH($A582,'Hoja de Trabajo para listado'!$BC$155:$BC$1048576,0),MATCH((CUADRO!J$5&amp;$E582),'Hoja de Trabajo para listado'!$BC$151:$CB$151,0)),0)+IFERROR(INDEX('Hoja de Trabajo para listado'!$DE$153:$DG$274,MATCH($A582,'Hoja de Trabajo para listado'!$DE$153:$DE$1048576,0),MATCH((CUADRO!J$5&amp;$E582),'Hoja de Trabajo para listado'!$DE$151:$DG$151,0)),0)+IFERROR(INDEX('Hoja de Trabajo para listado'!$CD$155:$DC$1048576,MATCH($A582,'Hoja de Trabajo para listado'!$CD$155:$CD$1048576,0),MATCH((CUADRO!J$5&amp;$E582),'Hoja de Trabajo para listado'!$CD$151:$DC$151,0)),0)</f>
        <v>0</v>
      </c>
      <c r="K582" s="255">
        <f ca="1">+IFERROR(INDEX('Hoja de Trabajo para listado'!$A$155:$Z$1048576,MATCH($A582,'Hoja de Trabajo para listado'!$A$155:$A$1048576,0),MATCH((CUADRO!K$5&amp;$E582),'Hoja de Trabajo para listado'!$A$151:$Z$151,0)),0)+IFERROR(INDEX('Hoja de Trabajo para listado'!$AB$155:$BA$1048576,MATCH($A582,'Hoja de Trabajo para listado'!$AB$155:$AB$1048576,0),MATCH((CUADRO!K$5&amp;$E582),'Hoja de Trabajo para listado'!$AB$151:$BA$151,0)),0)+IFERROR(INDEX('Hoja de Trabajo para listado'!$BC$155:$CB$1048576,MATCH($A582,'Hoja de Trabajo para listado'!$BC$155:$BC$1048576,0),MATCH((CUADRO!K$5&amp;$E582),'Hoja de Trabajo para listado'!$BC$151:$CB$151,0)),0)+IFERROR(INDEX('Hoja de Trabajo para listado'!$DE$153:$DG$274,MATCH($A582,'Hoja de Trabajo para listado'!$DE$153:$DE$1048576,0),MATCH((CUADRO!K$5&amp;$E582),'Hoja de Trabajo para listado'!$DE$151:$DG$151,0)),0)+IFERROR(INDEX('Hoja de Trabajo para listado'!$CD$155:$DC$1048576,MATCH($A582,'Hoja de Trabajo para listado'!$CD$155:$CD$1048576,0),MATCH((CUADRO!K$5&amp;$E582),'Hoja de Trabajo para listado'!$CD$151:$DC$151,0)),0)</f>
        <v>0</v>
      </c>
      <c r="L582" s="255">
        <f ca="1">+IFERROR(INDEX('Hoja de Trabajo para listado'!$A$155:$Z$1048576,MATCH($A582,'Hoja de Trabajo para listado'!$A$155:$A$1048576,0),MATCH((CUADRO!L$5&amp;$E582),'Hoja de Trabajo para listado'!$A$151:$Z$151,0)),0)+IFERROR(INDEX('Hoja de Trabajo para listado'!$AB$155:$BA$1048576,MATCH($A582,'Hoja de Trabajo para listado'!$AB$155:$AB$1048576,0),MATCH((CUADRO!L$5&amp;$E582),'Hoja de Trabajo para listado'!$AB$151:$BA$151,0)),0)+IFERROR(INDEX('Hoja de Trabajo para listado'!$BC$155:$CB$1048576,MATCH($A582,'Hoja de Trabajo para listado'!$BC$155:$BC$1048576,0),MATCH((CUADRO!L$5&amp;$E582),'Hoja de Trabajo para listado'!$BC$151:$CB$151,0)),0)+IFERROR(INDEX('Hoja de Trabajo para listado'!$DE$153:$DG$274,MATCH($A582,'Hoja de Trabajo para listado'!$DE$153:$DE$1048576,0),MATCH((CUADRO!L$5&amp;$E582),'Hoja de Trabajo para listado'!$DE$151:$DG$151,0)),0)+IFERROR(INDEX('Hoja de Trabajo para listado'!$CD$155:$DC$1048576,MATCH($A582,'Hoja de Trabajo para listado'!$CD$155:$CD$1048576,0),MATCH((CUADRO!L$5&amp;$E582),'Hoja de Trabajo para listado'!$CD$151:$DC$151,0)),0)</f>
        <v>0</v>
      </c>
      <c r="M582" s="255">
        <f ca="1">+IFERROR(INDEX('Hoja de Trabajo para listado'!$A$155:$Z$1048576,MATCH($A582,'Hoja de Trabajo para listado'!$A$155:$A$1048576,0),MATCH((CUADRO!M$5&amp;$E582),'Hoja de Trabajo para listado'!$A$151:$Z$151,0)),0)+IFERROR(INDEX('Hoja de Trabajo para listado'!$AB$155:$BA$1048576,MATCH($A582,'Hoja de Trabajo para listado'!$AB$155:$AB$1048576,0),MATCH((CUADRO!M$5&amp;$E582),'Hoja de Trabajo para listado'!$AB$151:$BA$151,0)),0)+IFERROR(INDEX('Hoja de Trabajo para listado'!$BC$155:$CB$1048576,MATCH($A582,'Hoja de Trabajo para listado'!$BC$155:$BC$1048576,0),MATCH((CUADRO!M$5&amp;$E582),'Hoja de Trabajo para listado'!$BC$151:$CB$151,0)),0)+IFERROR(INDEX('Hoja de Trabajo para listado'!$DE$153:$DG$274,MATCH($A582,'Hoja de Trabajo para listado'!$DE$153:$DE$1048576,0),MATCH((CUADRO!M$5&amp;$E582),'Hoja de Trabajo para listado'!$DE$151:$DG$151,0)),0)+IFERROR(INDEX('Hoja de Trabajo para listado'!$CD$155:$DC$1048576,MATCH($A582,'Hoja de Trabajo para listado'!$CD$155:$CD$1048576,0),MATCH((CUADRO!M$5&amp;$E582),'Hoja de Trabajo para listado'!$CD$151:$DC$151,0)),0)</f>
        <v>0</v>
      </c>
      <c r="N582" s="255">
        <f ca="1">+IFERROR(INDEX('Hoja de Trabajo para listado'!$A$155:$Z$1048576,MATCH($A582,'Hoja de Trabajo para listado'!$A$155:$A$1048576,0),MATCH((CUADRO!N$5&amp;$E582),'Hoja de Trabajo para listado'!$A$151:$Z$151,0)),0)+IFERROR(INDEX('Hoja de Trabajo para listado'!$AB$155:$BA$1048576,MATCH($A582,'Hoja de Trabajo para listado'!$AB$155:$AB$1048576,0),MATCH((CUADRO!N$5&amp;$E582),'Hoja de Trabajo para listado'!$AB$151:$BA$151,0)),0)+IFERROR(INDEX('Hoja de Trabajo para listado'!$BC$155:$CB$1048576,MATCH($A582,'Hoja de Trabajo para listado'!$BC$155:$BC$1048576,0),MATCH((CUADRO!N$5&amp;$E582),'Hoja de Trabajo para listado'!$BC$151:$CB$151,0)),0)+IFERROR(INDEX('Hoja de Trabajo para listado'!$DE$153:$DG$274,MATCH($A582,'Hoja de Trabajo para listado'!$DE$153:$DE$1048576,0),MATCH((CUADRO!N$5&amp;$E582),'Hoja de Trabajo para listado'!$DE$151:$DG$151,0)),0)+IFERROR(INDEX('Hoja de Trabajo para listado'!$CD$155:$DC$1048576,MATCH($A582,'Hoja de Trabajo para listado'!$CD$155:$CD$1048576,0),MATCH((CUADRO!N$5&amp;$E582),'Hoja de Trabajo para listado'!$CD$151:$DC$151,0)),0)</f>
        <v>0</v>
      </c>
      <c r="O582" s="255">
        <f ca="1">+IFERROR(INDEX('Hoja de Trabajo para listado'!$A$155:$Z$1048576,MATCH($A582,'Hoja de Trabajo para listado'!$A$155:$A$1048576,0),MATCH((CUADRO!O$5&amp;$E582),'Hoja de Trabajo para listado'!$A$151:$Z$151,0)),0)+IFERROR(INDEX('Hoja de Trabajo para listado'!$AB$155:$BA$1048576,MATCH($A582,'Hoja de Trabajo para listado'!$AB$155:$AB$1048576,0),MATCH((CUADRO!O$5&amp;$E582),'Hoja de Trabajo para listado'!$AB$151:$BA$151,0)),0)+IFERROR(INDEX('Hoja de Trabajo para listado'!$BC$155:$CB$1048576,MATCH($A582,'Hoja de Trabajo para listado'!$BC$155:$BC$1048576,0),MATCH((CUADRO!O$5&amp;$E582),'Hoja de Trabajo para listado'!$BC$151:$CB$151,0)),0)+IFERROR(INDEX('Hoja de Trabajo para listado'!$DE$153:$DG$274,MATCH($A582,'Hoja de Trabajo para listado'!$DE$153:$DE$1048576,0),MATCH((CUADRO!O$5&amp;$E582),'Hoja de Trabajo para listado'!$DE$151:$DG$151,0)),0)+IFERROR(INDEX('Hoja de Trabajo para listado'!$CD$155:$DC$1048576,MATCH($A582,'Hoja de Trabajo para listado'!$CD$155:$CD$1048576,0),MATCH((CUADRO!O$5&amp;$E582),'Hoja de Trabajo para listado'!$CD$151:$DC$151,0)),0)</f>
        <v>0</v>
      </c>
      <c r="P582" s="255">
        <f ca="1">+IFERROR(INDEX('Hoja de Trabajo para listado'!$A$155:$Z$1048576,MATCH($A582,'Hoja de Trabajo para listado'!$A$155:$A$1048576,0),MATCH((CUADRO!P$5&amp;$E582),'Hoja de Trabajo para listado'!$A$151:$Z$151,0)),0)+IFERROR(INDEX('Hoja de Trabajo para listado'!$AB$155:$BA$1048576,MATCH($A582,'Hoja de Trabajo para listado'!$AB$155:$AB$1048576,0),MATCH((CUADRO!P$5&amp;$E582),'Hoja de Trabajo para listado'!$AB$151:$BA$151,0)),0)+IFERROR(INDEX('Hoja de Trabajo para listado'!$BC$155:$CB$1048576,MATCH($A582,'Hoja de Trabajo para listado'!$BC$155:$BC$1048576,0),MATCH((CUADRO!P$5&amp;$E582),'Hoja de Trabajo para listado'!$BC$151:$CB$151,0)),0)+IFERROR(INDEX('Hoja de Trabajo para listado'!$DE$153:$DG$274,MATCH($A582,'Hoja de Trabajo para listado'!$DE$153:$DE$1048576,0),MATCH((CUADRO!P$5&amp;$E582),'Hoja de Trabajo para listado'!$DE$151:$DG$151,0)),0)+IFERROR(INDEX('Hoja de Trabajo para listado'!$CD$155:$DC$1048576,MATCH($A582,'Hoja de Trabajo para listado'!$CD$155:$CD$1048576,0),MATCH((CUADRO!P$5&amp;$E582),'Hoja de Trabajo para listado'!$CD$151:$DC$151,0)),0)</f>
        <v>0</v>
      </c>
      <c r="Q582" s="255">
        <f ca="1">+IFERROR(INDEX('Hoja de Trabajo para listado'!$A$155:$Z$1048576,MATCH($A582,'Hoja de Trabajo para listado'!$A$155:$A$1048576,0),MATCH((CUADRO!Q$5&amp;$E582),'Hoja de Trabajo para listado'!$A$151:$Z$151,0)),0)+IFERROR(INDEX('Hoja de Trabajo para listado'!$AB$155:$BA$1048576,MATCH($A582,'Hoja de Trabajo para listado'!$AB$155:$AB$1048576,0),MATCH((CUADRO!Q$5&amp;$E582),'Hoja de Trabajo para listado'!$AB$151:$BA$151,0)),0)+IFERROR(INDEX('Hoja de Trabajo para listado'!$BC$155:$CB$1048576,MATCH($A582,'Hoja de Trabajo para listado'!$BC$155:$BC$1048576,0),MATCH((CUADRO!Q$5&amp;$E582),'Hoja de Trabajo para listado'!$BC$151:$CB$151,0)),0)+IFERROR(INDEX('Hoja de Trabajo para listado'!$DE$153:$DG$274,MATCH($A582,'Hoja de Trabajo para listado'!$DE$153:$DE$1048576,0),MATCH((CUADRO!Q$5&amp;$E582),'Hoja de Trabajo para listado'!$DE$151:$DG$151,0)),0)+IFERROR(INDEX('Hoja de Trabajo para listado'!$CD$155:$DC$1048576,MATCH($A582,'Hoja de Trabajo para listado'!$CD$155:$CD$1048576,0),MATCH((CUADRO!Q$5&amp;$E582),'Hoja de Trabajo para listado'!$CD$151:$DC$151,0)),0)</f>
        <v>0</v>
      </c>
      <c r="R582" s="255">
        <f t="shared" ca="1" si="18"/>
        <v>0</v>
      </c>
      <c r="S582" s="262"/>
      <c r="T582" s="255">
        <f ca="1">+T583</f>
        <v>0</v>
      </c>
      <c r="U582" s="254">
        <f t="shared" si="19"/>
        <v>1</v>
      </c>
      <c r="V582" s="362" t="str">
        <f>+VLOOKUP(A582,bd_lista!$A$3:$E$590,5,FALSE)</f>
        <v>Gobiernos Autonomos Municipales</v>
      </c>
      <c r="W582" s="361" t="str">
        <f>+V582</f>
        <v>Gobiernos Autonomos Municipales</v>
      </c>
      <c r="X582" s="254">
        <f>+VLOOKUP(A582,[2]Sheet1!$A$13:$D$744,4,FALSE)</f>
        <v>0</v>
      </c>
      <c r="Y582" s="254" t="e">
        <f>+VLOOKUP(X582,bd_lista!$A$3:$C$590,3,FALSE)</f>
        <v>#N/A</v>
      </c>
      <c r="Z582" s="316">
        <f>+X582</f>
        <v>0</v>
      </c>
      <c r="AA582" s="317" t="e">
        <f>+Y582</f>
        <v>#N/A</v>
      </c>
    </row>
    <row r="583" spans="1:27" customFormat="1" ht="15" hidden="1" customHeight="1">
      <c r="A583" s="32">
        <v>1268</v>
      </c>
      <c r="B583" s="307"/>
      <c r="C583" s="259" t="str">
        <f>+VLOOKUP(A583,bd_lista!$A$3:$C$590,3,FALSE)</f>
        <v>Gobierno Autónomo Municipal de San Buenaventura</v>
      </c>
      <c r="D583" s="362"/>
      <c r="E583" s="256" t="s">
        <v>1314</v>
      </c>
      <c r="F583" s="255">
        <f ca="1">+IFERROR(INDEX('Hoja de Trabajo para listado'!$A$155:$Z$1048576,MATCH($A583,'Hoja de Trabajo para listado'!$A$155:$A$1048576,0),MATCH((CUADRO!F$5&amp;$E583),'Hoja de Trabajo para listado'!$A$151:$Z$151,0)),0)+IFERROR(INDEX('Hoja de Trabajo para listado'!$AB$155:$BA$1048576,MATCH($A583,'Hoja de Trabajo para listado'!$AB$155:$AB$1048576,0),MATCH((CUADRO!F$5&amp;$E583),'Hoja de Trabajo para listado'!$AB$151:$BA$151,0)),0)+IFERROR(INDEX('Hoja de Trabajo para listado'!$BC$155:$CB$1048576,MATCH($A583,'Hoja de Trabajo para listado'!$BC$155:$BC$1048576,0),MATCH((CUADRO!F$5&amp;$E583),'Hoja de Trabajo para listado'!$BC$151:$CB$151,0)),0)+IFERROR(INDEX('Hoja de Trabajo para listado'!$DE$153:$DG$274,MATCH($A583,'Hoja de Trabajo para listado'!$DE$153:$DE$1048576,0),MATCH((CUADRO!F$5&amp;$E583),'Hoja de Trabajo para listado'!$DE$151:$DG$151,0)),0)+IFERROR(INDEX('Hoja de Trabajo para listado'!$CD$155:$DC$1048576,MATCH($A583,'Hoja de Trabajo para listado'!$CD$155:$CD$1048576,0),MATCH((CUADRO!F$5&amp;$E583),'Hoja de Trabajo para listado'!$CD$151:$DC$151,0)),0)</f>
        <v>0</v>
      </c>
      <c r="G583" s="255">
        <f ca="1">+IFERROR(INDEX('Hoja de Trabajo para listado'!$A$155:$Z$1048576,MATCH($A583,'Hoja de Trabajo para listado'!$A$155:$A$1048576,0),MATCH((CUADRO!G$5&amp;$E583),'Hoja de Trabajo para listado'!$A$151:$Z$151,0)),0)+IFERROR(INDEX('Hoja de Trabajo para listado'!$AB$155:$BA$1048576,MATCH($A583,'Hoja de Trabajo para listado'!$AB$155:$AB$1048576,0),MATCH((CUADRO!G$5&amp;$E583),'Hoja de Trabajo para listado'!$AB$151:$BA$151,0)),0)+IFERROR(INDEX('Hoja de Trabajo para listado'!$BC$155:$CB$1048576,MATCH($A583,'Hoja de Trabajo para listado'!$BC$155:$BC$1048576,0),MATCH((CUADRO!G$5&amp;$E583),'Hoja de Trabajo para listado'!$BC$151:$CB$151,0)),0)+IFERROR(INDEX('Hoja de Trabajo para listado'!$DE$153:$DG$274,MATCH($A583,'Hoja de Trabajo para listado'!$DE$153:$DE$1048576,0),MATCH((CUADRO!G$5&amp;$E583),'Hoja de Trabajo para listado'!$DE$151:$DG$151,0)),0)+IFERROR(INDEX('Hoja de Trabajo para listado'!$CD$155:$DC$1048576,MATCH($A583,'Hoja de Trabajo para listado'!$CD$155:$CD$1048576,0),MATCH((CUADRO!G$5&amp;$E583),'Hoja de Trabajo para listado'!$CD$151:$DC$151,0)),0)</f>
        <v>0</v>
      </c>
      <c r="H583" s="255">
        <f ca="1">+IFERROR(INDEX('Hoja de Trabajo para listado'!$A$155:$Z$1048576,MATCH($A583,'Hoja de Trabajo para listado'!$A$155:$A$1048576,0),MATCH((CUADRO!H$5&amp;$E583),'Hoja de Trabajo para listado'!$A$151:$Z$151,0)),0)+IFERROR(INDEX('Hoja de Trabajo para listado'!$AB$155:$BA$1048576,MATCH($A583,'Hoja de Trabajo para listado'!$AB$155:$AB$1048576,0),MATCH((CUADRO!H$5&amp;$E583),'Hoja de Trabajo para listado'!$AB$151:$BA$151,0)),0)+IFERROR(INDEX('Hoja de Trabajo para listado'!$BC$155:$CB$1048576,MATCH($A583,'Hoja de Trabajo para listado'!$BC$155:$BC$1048576,0),MATCH((CUADRO!H$5&amp;$E583),'Hoja de Trabajo para listado'!$BC$151:$CB$151,0)),0)+IFERROR(INDEX('Hoja de Trabajo para listado'!$DE$153:$DG$274,MATCH($A583,'Hoja de Trabajo para listado'!$DE$153:$DE$1048576,0),MATCH((CUADRO!H$5&amp;$E583),'Hoja de Trabajo para listado'!$DE$151:$DG$151,0)),0)+IFERROR(INDEX('Hoja de Trabajo para listado'!$CD$155:$DC$1048576,MATCH($A583,'Hoja de Trabajo para listado'!$CD$155:$CD$1048576,0),MATCH((CUADRO!H$5&amp;$E583),'Hoja de Trabajo para listado'!$CD$151:$DC$151,0)),0)</f>
        <v>0</v>
      </c>
      <c r="I583" s="255">
        <f ca="1">+IFERROR(INDEX('Hoja de Trabajo para listado'!$A$155:$Z$1048576,MATCH($A583,'Hoja de Trabajo para listado'!$A$155:$A$1048576,0),MATCH((CUADRO!I$5&amp;$E583),'Hoja de Trabajo para listado'!$A$151:$Z$151,0)),0)+IFERROR(INDEX('Hoja de Trabajo para listado'!$AB$155:$BA$1048576,MATCH($A583,'Hoja de Trabajo para listado'!$AB$155:$AB$1048576,0),MATCH((CUADRO!I$5&amp;$E583),'Hoja de Trabajo para listado'!$AB$151:$BA$151,0)),0)+IFERROR(INDEX('Hoja de Trabajo para listado'!$BC$155:$CB$1048576,MATCH($A583,'Hoja de Trabajo para listado'!$BC$155:$BC$1048576,0),MATCH((CUADRO!I$5&amp;$E583),'Hoja de Trabajo para listado'!$BC$151:$CB$151,0)),0)+IFERROR(INDEX('Hoja de Trabajo para listado'!$DE$153:$DG$274,MATCH($A583,'Hoja de Trabajo para listado'!$DE$153:$DE$1048576,0),MATCH((CUADRO!I$5&amp;$E583),'Hoja de Trabajo para listado'!$DE$151:$DG$151,0)),0)+IFERROR(INDEX('Hoja de Trabajo para listado'!$CD$155:$DC$1048576,MATCH($A583,'Hoja de Trabajo para listado'!$CD$155:$CD$1048576,0),MATCH((CUADRO!I$5&amp;$E583),'Hoja de Trabajo para listado'!$CD$151:$DC$151,0)),0)</f>
        <v>0</v>
      </c>
      <c r="J583" s="255">
        <f ca="1">+IFERROR(INDEX('Hoja de Trabajo para listado'!$A$155:$Z$1048576,MATCH($A583,'Hoja de Trabajo para listado'!$A$155:$A$1048576,0),MATCH((CUADRO!J$5&amp;$E583),'Hoja de Trabajo para listado'!$A$151:$Z$151,0)),0)+IFERROR(INDEX('Hoja de Trabajo para listado'!$AB$155:$BA$1048576,MATCH($A583,'Hoja de Trabajo para listado'!$AB$155:$AB$1048576,0),MATCH((CUADRO!J$5&amp;$E583),'Hoja de Trabajo para listado'!$AB$151:$BA$151,0)),0)+IFERROR(INDEX('Hoja de Trabajo para listado'!$BC$155:$CB$1048576,MATCH($A583,'Hoja de Trabajo para listado'!$BC$155:$BC$1048576,0),MATCH((CUADRO!J$5&amp;$E583),'Hoja de Trabajo para listado'!$BC$151:$CB$151,0)),0)+IFERROR(INDEX('Hoja de Trabajo para listado'!$DE$153:$DG$274,MATCH($A583,'Hoja de Trabajo para listado'!$DE$153:$DE$1048576,0),MATCH((CUADRO!J$5&amp;$E583),'Hoja de Trabajo para listado'!$DE$151:$DG$151,0)),0)+IFERROR(INDEX('Hoja de Trabajo para listado'!$CD$155:$DC$1048576,MATCH($A583,'Hoja de Trabajo para listado'!$CD$155:$CD$1048576,0),MATCH((CUADRO!J$5&amp;$E583),'Hoja de Trabajo para listado'!$CD$151:$DC$151,0)),0)</f>
        <v>0</v>
      </c>
      <c r="K583" s="255">
        <f ca="1">+IFERROR(INDEX('Hoja de Trabajo para listado'!$A$155:$Z$1048576,MATCH($A583,'Hoja de Trabajo para listado'!$A$155:$A$1048576,0),MATCH((CUADRO!K$5&amp;$E583),'Hoja de Trabajo para listado'!$A$151:$Z$151,0)),0)+IFERROR(INDEX('Hoja de Trabajo para listado'!$AB$155:$BA$1048576,MATCH($A583,'Hoja de Trabajo para listado'!$AB$155:$AB$1048576,0),MATCH((CUADRO!K$5&amp;$E583),'Hoja de Trabajo para listado'!$AB$151:$BA$151,0)),0)+IFERROR(INDEX('Hoja de Trabajo para listado'!$BC$155:$CB$1048576,MATCH($A583,'Hoja de Trabajo para listado'!$BC$155:$BC$1048576,0),MATCH((CUADRO!K$5&amp;$E583),'Hoja de Trabajo para listado'!$BC$151:$CB$151,0)),0)+IFERROR(INDEX('Hoja de Trabajo para listado'!$DE$153:$DG$274,MATCH($A583,'Hoja de Trabajo para listado'!$DE$153:$DE$1048576,0),MATCH((CUADRO!K$5&amp;$E583),'Hoja de Trabajo para listado'!$DE$151:$DG$151,0)),0)+IFERROR(INDEX('Hoja de Trabajo para listado'!$CD$155:$DC$1048576,MATCH($A583,'Hoja de Trabajo para listado'!$CD$155:$CD$1048576,0),MATCH((CUADRO!K$5&amp;$E583),'Hoja de Trabajo para listado'!$CD$151:$DC$151,0)),0)</f>
        <v>0</v>
      </c>
      <c r="L583" s="255">
        <f ca="1">+IFERROR(INDEX('Hoja de Trabajo para listado'!$A$155:$Z$1048576,MATCH($A583,'Hoja de Trabajo para listado'!$A$155:$A$1048576,0),MATCH((CUADRO!L$5&amp;$E583),'Hoja de Trabajo para listado'!$A$151:$Z$151,0)),0)+IFERROR(INDEX('Hoja de Trabajo para listado'!$AB$155:$BA$1048576,MATCH($A583,'Hoja de Trabajo para listado'!$AB$155:$AB$1048576,0),MATCH((CUADRO!L$5&amp;$E583),'Hoja de Trabajo para listado'!$AB$151:$BA$151,0)),0)+IFERROR(INDEX('Hoja de Trabajo para listado'!$BC$155:$CB$1048576,MATCH($A583,'Hoja de Trabajo para listado'!$BC$155:$BC$1048576,0),MATCH((CUADRO!L$5&amp;$E583),'Hoja de Trabajo para listado'!$BC$151:$CB$151,0)),0)+IFERROR(INDEX('Hoja de Trabajo para listado'!$DE$153:$DG$274,MATCH($A583,'Hoja de Trabajo para listado'!$DE$153:$DE$1048576,0),MATCH((CUADRO!L$5&amp;$E583),'Hoja de Trabajo para listado'!$DE$151:$DG$151,0)),0)+IFERROR(INDEX('Hoja de Trabajo para listado'!$CD$155:$DC$1048576,MATCH($A583,'Hoja de Trabajo para listado'!$CD$155:$CD$1048576,0),MATCH((CUADRO!L$5&amp;$E583),'Hoja de Trabajo para listado'!$CD$151:$DC$151,0)),0)</f>
        <v>0</v>
      </c>
      <c r="M583" s="255">
        <f ca="1">+IFERROR(INDEX('Hoja de Trabajo para listado'!$A$155:$Z$1048576,MATCH($A583,'Hoja de Trabajo para listado'!$A$155:$A$1048576,0),MATCH((CUADRO!M$5&amp;$E583),'Hoja de Trabajo para listado'!$A$151:$Z$151,0)),0)+IFERROR(INDEX('Hoja de Trabajo para listado'!$AB$155:$BA$1048576,MATCH($A583,'Hoja de Trabajo para listado'!$AB$155:$AB$1048576,0),MATCH((CUADRO!M$5&amp;$E583),'Hoja de Trabajo para listado'!$AB$151:$BA$151,0)),0)+IFERROR(INDEX('Hoja de Trabajo para listado'!$BC$155:$CB$1048576,MATCH($A583,'Hoja de Trabajo para listado'!$BC$155:$BC$1048576,0),MATCH((CUADRO!M$5&amp;$E583),'Hoja de Trabajo para listado'!$BC$151:$CB$151,0)),0)+IFERROR(INDEX('Hoja de Trabajo para listado'!$DE$153:$DG$274,MATCH($A583,'Hoja de Trabajo para listado'!$DE$153:$DE$1048576,0),MATCH((CUADRO!M$5&amp;$E583),'Hoja de Trabajo para listado'!$DE$151:$DG$151,0)),0)+IFERROR(INDEX('Hoja de Trabajo para listado'!$CD$155:$DC$1048576,MATCH($A583,'Hoja de Trabajo para listado'!$CD$155:$CD$1048576,0),MATCH((CUADRO!M$5&amp;$E583),'Hoja de Trabajo para listado'!$CD$151:$DC$151,0)),0)</f>
        <v>0</v>
      </c>
      <c r="N583" s="255">
        <f ca="1">+IFERROR(INDEX('Hoja de Trabajo para listado'!$A$155:$Z$1048576,MATCH($A583,'Hoja de Trabajo para listado'!$A$155:$A$1048576,0),MATCH((CUADRO!N$5&amp;$E583),'Hoja de Trabajo para listado'!$A$151:$Z$151,0)),0)+IFERROR(INDEX('Hoja de Trabajo para listado'!$AB$155:$BA$1048576,MATCH($A583,'Hoja de Trabajo para listado'!$AB$155:$AB$1048576,0),MATCH((CUADRO!N$5&amp;$E583),'Hoja de Trabajo para listado'!$AB$151:$BA$151,0)),0)+IFERROR(INDEX('Hoja de Trabajo para listado'!$BC$155:$CB$1048576,MATCH($A583,'Hoja de Trabajo para listado'!$BC$155:$BC$1048576,0),MATCH((CUADRO!N$5&amp;$E583),'Hoja de Trabajo para listado'!$BC$151:$CB$151,0)),0)+IFERROR(INDEX('Hoja de Trabajo para listado'!$DE$153:$DG$274,MATCH($A583,'Hoja de Trabajo para listado'!$DE$153:$DE$1048576,0),MATCH((CUADRO!N$5&amp;$E583),'Hoja de Trabajo para listado'!$DE$151:$DG$151,0)),0)+IFERROR(INDEX('Hoja de Trabajo para listado'!$CD$155:$DC$1048576,MATCH($A583,'Hoja de Trabajo para listado'!$CD$155:$CD$1048576,0),MATCH((CUADRO!N$5&amp;$E583),'Hoja de Trabajo para listado'!$CD$151:$DC$151,0)),0)</f>
        <v>0</v>
      </c>
      <c r="O583" s="255">
        <f ca="1">+IFERROR(INDEX('Hoja de Trabajo para listado'!$A$155:$Z$1048576,MATCH($A583,'Hoja de Trabajo para listado'!$A$155:$A$1048576,0),MATCH((CUADRO!O$5&amp;$E583),'Hoja de Trabajo para listado'!$A$151:$Z$151,0)),0)+IFERROR(INDEX('Hoja de Trabajo para listado'!$AB$155:$BA$1048576,MATCH($A583,'Hoja de Trabajo para listado'!$AB$155:$AB$1048576,0),MATCH((CUADRO!O$5&amp;$E583),'Hoja de Trabajo para listado'!$AB$151:$BA$151,0)),0)+IFERROR(INDEX('Hoja de Trabajo para listado'!$BC$155:$CB$1048576,MATCH($A583,'Hoja de Trabajo para listado'!$BC$155:$BC$1048576,0),MATCH((CUADRO!O$5&amp;$E583),'Hoja de Trabajo para listado'!$BC$151:$CB$151,0)),0)+IFERROR(INDEX('Hoja de Trabajo para listado'!$DE$153:$DG$274,MATCH($A583,'Hoja de Trabajo para listado'!$DE$153:$DE$1048576,0),MATCH((CUADRO!O$5&amp;$E583),'Hoja de Trabajo para listado'!$DE$151:$DG$151,0)),0)+IFERROR(INDEX('Hoja de Trabajo para listado'!$CD$155:$DC$1048576,MATCH($A583,'Hoja de Trabajo para listado'!$CD$155:$CD$1048576,0),MATCH((CUADRO!O$5&amp;$E583),'Hoja de Trabajo para listado'!$CD$151:$DC$151,0)),0)</f>
        <v>0</v>
      </c>
      <c r="P583" s="255">
        <f ca="1">+IFERROR(INDEX('Hoja de Trabajo para listado'!$A$155:$Z$1048576,MATCH($A583,'Hoja de Trabajo para listado'!$A$155:$A$1048576,0),MATCH((CUADRO!P$5&amp;$E583),'Hoja de Trabajo para listado'!$A$151:$Z$151,0)),0)+IFERROR(INDEX('Hoja de Trabajo para listado'!$AB$155:$BA$1048576,MATCH($A583,'Hoja de Trabajo para listado'!$AB$155:$AB$1048576,0),MATCH((CUADRO!P$5&amp;$E583),'Hoja de Trabajo para listado'!$AB$151:$BA$151,0)),0)+IFERROR(INDEX('Hoja de Trabajo para listado'!$BC$155:$CB$1048576,MATCH($A583,'Hoja de Trabajo para listado'!$BC$155:$BC$1048576,0),MATCH((CUADRO!P$5&amp;$E583),'Hoja de Trabajo para listado'!$BC$151:$CB$151,0)),0)+IFERROR(INDEX('Hoja de Trabajo para listado'!$DE$153:$DG$274,MATCH($A583,'Hoja de Trabajo para listado'!$DE$153:$DE$1048576,0),MATCH((CUADRO!P$5&amp;$E583),'Hoja de Trabajo para listado'!$DE$151:$DG$151,0)),0)+IFERROR(INDEX('Hoja de Trabajo para listado'!$CD$155:$DC$1048576,MATCH($A583,'Hoja de Trabajo para listado'!$CD$155:$CD$1048576,0),MATCH((CUADRO!P$5&amp;$E583),'Hoja de Trabajo para listado'!$CD$151:$DC$151,0)),0)</f>
        <v>0</v>
      </c>
      <c r="Q583" s="255">
        <f ca="1">+IFERROR(INDEX('Hoja de Trabajo para listado'!$A$155:$Z$1048576,MATCH($A583,'Hoja de Trabajo para listado'!$A$155:$A$1048576,0),MATCH((CUADRO!Q$5&amp;$E583),'Hoja de Trabajo para listado'!$A$151:$Z$151,0)),0)+IFERROR(INDEX('Hoja de Trabajo para listado'!$AB$155:$BA$1048576,MATCH($A583,'Hoja de Trabajo para listado'!$AB$155:$AB$1048576,0),MATCH((CUADRO!Q$5&amp;$E583),'Hoja de Trabajo para listado'!$AB$151:$BA$151,0)),0)+IFERROR(INDEX('Hoja de Trabajo para listado'!$BC$155:$CB$1048576,MATCH($A583,'Hoja de Trabajo para listado'!$BC$155:$BC$1048576,0),MATCH((CUADRO!Q$5&amp;$E583),'Hoja de Trabajo para listado'!$BC$151:$CB$151,0)),0)+IFERROR(INDEX('Hoja de Trabajo para listado'!$DE$153:$DG$274,MATCH($A583,'Hoja de Trabajo para listado'!$DE$153:$DE$1048576,0),MATCH((CUADRO!Q$5&amp;$E583),'Hoja de Trabajo para listado'!$DE$151:$DG$151,0)),0)+IFERROR(INDEX('Hoja de Trabajo para listado'!$CD$155:$DC$1048576,MATCH($A583,'Hoja de Trabajo para listado'!$CD$155:$CD$1048576,0),MATCH((CUADRO!Q$5&amp;$E583),'Hoja de Trabajo para listado'!$CD$151:$DC$151,0)),0)</f>
        <v>0</v>
      </c>
      <c r="R583" s="255">
        <f t="shared" ca="1" si="18"/>
        <v>0</v>
      </c>
      <c r="S583" s="262">
        <f ca="1">+R582+R583</f>
        <v>0</v>
      </c>
      <c r="T583" s="255">
        <f ca="1">+S583</f>
        <v>0</v>
      </c>
      <c r="U583" s="254">
        <f t="shared" si="19"/>
        <v>2</v>
      </c>
      <c r="V583" s="362" t="str">
        <f>+VLOOKUP(A583,bd_lista!$A$3:$E$590,5,FALSE)</f>
        <v>Gobiernos Autonomos Municipales</v>
      </c>
      <c r="W583" s="362"/>
      <c r="X583" s="254">
        <f>+VLOOKUP(A583,[2]Sheet1!$A$13:$D$744,4,FALSE)</f>
        <v>0</v>
      </c>
      <c r="Y583" s="254" t="e">
        <f>+VLOOKUP(X583,bd_lista!$A$3:$C$590,3,FALSE)</f>
        <v>#N/A</v>
      </c>
      <c r="Z583" s="314"/>
      <c r="AA583" s="315"/>
    </row>
    <row r="584" spans="1:27" customFormat="1" ht="15" hidden="1" customHeight="1">
      <c r="A584" s="32">
        <v>1269</v>
      </c>
      <c r="B584" s="306">
        <f>+A584</f>
        <v>1269</v>
      </c>
      <c r="C584" s="259" t="str">
        <f>+VLOOKUP(A584,bd_lista!$A$3:$C$590,3,FALSE)</f>
        <v>Gobierno Autónomo Municipal de General Juan José Pérez (Charazani)</v>
      </c>
      <c r="D584" s="361" t="str">
        <f>+C584</f>
        <v>Gobierno Autónomo Municipal de General Juan José Pérez (Charazani)</v>
      </c>
      <c r="E584" s="254" t="s">
        <v>1313</v>
      </c>
      <c r="F584" s="255">
        <f ca="1">+IFERROR(INDEX('Hoja de Trabajo para listado'!$A$155:$Z$1048576,MATCH($A584,'Hoja de Trabajo para listado'!$A$155:$A$1048576,0),MATCH((CUADRO!F$5&amp;$E584),'Hoja de Trabajo para listado'!$A$151:$Z$151,0)),0)+IFERROR(INDEX('Hoja de Trabajo para listado'!$AB$155:$BA$1048576,MATCH($A584,'Hoja de Trabajo para listado'!$AB$155:$AB$1048576,0),MATCH((CUADRO!F$5&amp;$E584),'Hoja de Trabajo para listado'!$AB$151:$BA$151,0)),0)+IFERROR(INDEX('Hoja de Trabajo para listado'!$BC$155:$CB$1048576,MATCH($A584,'Hoja de Trabajo para listado'!$BC$155:$BC$1048576,0),MATCH((CUADRO!F$5&amp;$E584),'Hoja de Trabajo para listado'!$BC$151:$CB$151,0)),0)+IFERROR(INDEX('Hoja de Trabajo para listado'!$DE$153:$DG$274,MATCH($A584,'Hoja de Trabajo para listado'!$DE$153:$DE$1048576,0),MATCH((CUADRO!F$5&amp;$E584),'Hoja de Trabajo para listado'!$DE$151:$DG$151,0)),0)+IFERROR(INDEX('Hoja de Trabajo para listado'!$CD$155:$DC$1048576,MATCH($A584,'Hoja de Trabajo para listado'!$CD$155:$CD$1048576,0),MATCH((CUADRO!F$5&amp;$E584),'Hoja de Trabajo para listado'!$CD$151:$DC$151,0)),0)</f>
        <v>0</v>
      </c>
      <c r="G584" s="255">
        <f ca="1">+IFERROR(INDEX('Hoja de Trabajo para listado'!$A$155:$Z$1048576,MATCH($A584,'Hoja de Trabajo para listado'!$A$155:$A$1048576,0),MATCH((CUADRO!G$5&amp;$E584),'Hoja de Trabajo para listado'!$A$151:$Z$151,0)),0)+IFERROR(INDEX('Hoja de Trabajo para listado'!$AB$155:$BA$1048576,MATCH($A584,'Hoja de Trabajo para listado'!$AB$155:$AB$1048576,0),MATCH((CUADRO!G$5&amp;$E584),'Hoja de Trabajo para listado'!$AB$151:$BA$151,0)),0)+IFERROR(INDEX('Hoja de Trabajo para listado'!$BC$155:$CB$1048576,MATCH($A584,'Hoja de Trabajo para listado'!$BC$155:$BC$1048576,0),MATCH((CUADRO!G$5&amp;$E584),'Hoja de Trabajo para listado'!$BC$151:$CB$151,0)),0)+IFERROR(INDEX('Hoja de Trabajo para listado'!$DE$153:$DG$274,MATCH($A584,'Hoja de Trabajo para listado'!$DE$153:$DE$1048576,0),MATCH((CUADRO!G$5&amp;$E584),'Hoja de Trabajo para listado'!$DE$151:$DG$151,0)),0)+IFERROR(INDEX('Hoja de Trabajo para listado'!$CD$155:$DC$1048576,MATCH($A584,'Hoja de Trabajo para listado'!$CD$155:$CD$1048576,0),MATCH((CUADRO!G$5&amp;$E584),'Hoja de Trabajo para listado'!$CD$151:$DC$151,0)),0)</f>
        <v>0</v>
      </c>
      <c r="H584" s="255">
        <f ca="1">+IFERROR(INDEX('Hoja de Trabajo para listado'!$A$155:$Z$1048576,MATCH($A584,'Hoja de Trabajo para listado'!$A$155:$A$1048576,0),MATCH((CUADRO!H$5&amp;$E584),'Hoja de Trabajo para listado'!$A$151:$Z$151,0)),0)+IFERROR(INDEX('Hoja de Trabajo para listado'!$AB$155:$BA$1048576,MATCH($A584,'Hoja de Trabajo para listado'!$AB$155:$AB$1048576,0),MATCH((CUADRO!H$5&amp;$E584),'Hoja de Trabajo para listado'!$AB$151:$BA$151,0)),0)+IFERROR(INDEX('Hoja de Trabajo para listado'!$BC$155:$CB$1048576,MATCH($A584,'Hoja de Trabajo para listado'!$BC$155:$BC$1048576,0),MATCH((CUADRO!H$5&amp;$E584),'Hoja de Trabajo para listado'!$BC$151:$CB$151,0)),0)+IFERROR(INDEX('Hoja de Trabajo para listado'!$DE$153:$DG$274,MATCH($A584,'Hoja de Trabajo para listado'!$DE$153:$DE$1048576,0),MATCH((CUADRO!H$5&amp;$E584),'Hoja de Trabajo para listado'!$DE$151:$DG$151,0)),0)+IFERROR(INDEX('Hoja de Trabajo para listado'!$CD$155:$DC$1048576,MATCH($A584,'Hoja de Trabajo para listado'!$CD$155:$CD$1048576,0),MATCH((CUADRO!H$5&amp;$E584),'Hoja de Trabajo para listado'!$CD$151:$DC$151,0)),0)</f>
        <v>0</v>
      </c>
      <c r="I584" s="255">
        <f ca="1">+IFERROR(INDEX('Hoja de Trabajo para listado'!$A$155:$Z$1048576,MATCH($A584,'Hoja de Trabajo para listado'!$A$155:$A$1048576,0),MATCH((CUADRO!I$5&amp;$E584),'Hoja de Trabajo para listado'!$A$151:$Z$151,0)),0)+IFERROR(INDEX('Hoja de Trabajo para listado'!$AB$155:$BA$1048576,MATCH($A584,'Hoja de Trabajo para listado'!$AB$155:$AB$1048576,0),MATCH((CUADRO!I$5&amp;$E584),'Hoja de Trabajo para listado'!$AB$151:$BA$151,0)),0)+IFERROR(INDEX('Hoja de Trabajo para listado'!$BC$155:$CB$1048576,MATCH($A584,'Hoja de Trabajo para listado'!$BC$155:$BC$1048576,0),MATCH((CUADRO!I$5&amp;$E584),'Hoja de Trabajo para listado'!$BC$151:$CB$151,0)),0)+IFERROR(INDEX('Hoja de Trabajo para listado'!$DE$153:$DG$274,MATCH($A584,'Hoja de Trabajo para listado'!$DE$153:$DE$1048576,0),MATCH((CUADRO!I$5&amp;$E584),'Hoja de Trabajo para listado'!$DE$151:$DG$151,0)),0)+IFERROR(INDEX('Hoja de Trabajo para listado'!$CD$155:$DC$1048576,MATCH($A584,'Hoja de Trabajo para listado'!$CD$155:$CD$1048576,0),MATCH((CUADRO!I$5&amp;$E584),'Hoja de Trabajo para listado'!$CD$151:$DC$151,0)),0)</f>
        <v>0</v>
      </c>
      <c r="J584" s="255">
        <f ca="1">+IFERROR(INDEX('Hoja de Trabajo para listado'!$A$155:$Z$1048576,MATCH($A584,'Hoja de Trabajo para listado'!$A$155:$A$1048576,0),MATCH((CUADRO!J$5&amp;$E584),'Hoja de Trabajo para listado'!$A$151:$Z$151,0)),0)+IFERROR(INDEX('Hoja de Trabajo para listado'!$AB$155:$BA$1048576,MATCH($A584,'Hoja de Trabajo para listado'!$AB$155:$AB$1048576,0),MATCH((CUADRO!J$5&amp;$E584),'Hoja de Trabajo para listado'!$AB$151:$BA$151,0)),0)+IFERROR(INDEX('Hoja de Trabajo para listado'!$BC$155:$CB$1048576,MATCH($A584,'Hoja de Trabajo para listado'!$BC$155:$BC$1048576,0),MATCH((CUADRO!J$5&amp;$E584),'Hoja de Trabajo para listado'!$BC$151:$CB$151,0)),0)+IFERROR(INDEX('Hoja de Trabajo para listado'!$DE$153:$DG$274,MATCH($A584,'Hoja de Trabajo para listado'!$DE$153:$DE$1048576,0),MATCH((CUADRO!J$5&amp;$E584),'Hoja de Trabajo para listado'!$DE$151:$DG$151,0)),0)+IFERROR(INDEX('Hoja de Trabajo para listado'!$CD$155:$DC$1048576,MATCH($A584,'Hoja de Trabajo para listado'!$CD$155:$CD$1048576,0),MATCH((CUADRO!J$5&amp;$E584),'Hoja de Trabajo para listado'!$CD$151:$DC$151,0)),0)</f>
        <v>0</v>
      </c>
      <c r="K584" s="255">
        <f ca="1">+IFERROR(INDEX('Hoja de Trabajo para listado'!$A$155:$Z$1048576,MATCH($A584,'Hoja de Trabajo para listado'!$A$155:$A$1048576,0),MATCH((CUADRO!K$5&amp;$E584),'Hoja de Trabajo para listado'!$A$151:$Z$151,0)),0)+IFERROR(INDEX('Hoja de Trabajo para listado'!$AB$155:$BA$1048576,MATCH($A584,'Hoja de Trabajo para listado'!$AB$155:$AB$1048576,0),MATCH((CUADRO!K$5&amp;$E584),'Hoja de Trabajo para listado'!$AB$151:$BA$151,0)),0)+IFERROR(INDEX('Hoja de Trabajo para listado'!$BC$155:$CB$1048576,MATCH($A584,'Hoja de Trabajo para listado'!$BC$155:$BC$1048576,0),MATCH((CUADRO!K$5&amp;$E584),'Hoja de Trabajo para listado'!$BC$151:$CB$151,0)),0)+IFERROR(INDEX('Hoja de Trabajo para listado'!$DE$153:$DG$274,MATCH($A584,'Hoja de Trabajo para listado'!$DE$153:$DE$1048576,0),MATCH((CUADRO!K$5&amp;$E584),'Hoja de Trabajo para listado'!$DE$151:$DG$151,0)),0)+IFERROR(INDEX('Hoja de Trabajo para listado'!$CD$155:$DC$1048576,MATCH($A584,'Hoja de Trabajo para listado'!$CD$155:$CD$1048576,0),MATCH((CUADRO!K$5&amp;$E584),'Hoja de Trabajo para listado'!$CD$151:$DC$151,0)),0)</f>
        <v>0</v>
      </c>
      <c r="L584" s="255">
        <f ca="1">+IFERROR(INDEX('Hoja de Trabajo para listado'!$A$155:$Z$1048576,MATCH($A584,'Hoja de Trabajo para listado'!$A$155:$A$1048576,0),MATCH((CUADRO!L$5&amp;$E584),'Hoja de Trabajo para listado'!$A$151:$Z$151,0)),0)+IFERROR(INDEX('Hoja de Trabajo para listado'!$AB$155:$BA$1048576,MATCH($A584,'Hoja de Trabajo para listado'!$AB$155:$AB$1048576,0),MATCH((CUADRO!L$5&amp;$E584),'Hoja de Trabajo para listado'!$AB$151:$BA$151,0)),0)+IFERROR(INDEX('Hoja de Trabajo para listado'!$BC$155:$CB$1048576,MATCH($A584,'Hoja de Trabajo para listado'!$BC$155:$BC$1048576,0),MATCH((CUADRO!L$5&amp;$E584),'Hoja de Trabajo para listado'!$BC$151:$CB$151,0)),0)+IFERROR(INDEX('Hoja de Trabajo para listado'!$DE$153:$DG$274,MATCH($A584,'Hoja de Trabajo para listado'!$DE$153:$DE$1048576,0),MATCH((CUADRO!L$5&amp;$E584),'Hoja de Trabajo para listado'!$DE$151:$DG$151,0)),0)+IFERROR(INDEX('Hoja de Trabajo para listado'!$CD$155:$DC$1048576,MATCH($A584,'Hoja de Trabajo para listado'!$CD$155:$CD$1048576,0),MATCH((CUADRO!L$5&amp;$E584),'Hoja de Trabajo para listado'!$CD$151:$DC$151,0)),0)</f>
        <v>0</v>
      </c>
      <c r="M584" s="255">
        <f ca="1">+IFERROR(INDEX('Hoja de Trabajo para listado'!$A$155:$Z$1048576,MATCH($A584,'Hoja de Trabajo para listado'!$A$155:$A$1048576,0),MATCH((CUADRO!M$5&amp;$E584),'Hoja de Trabajo para listado'!$A$151:$Z$151,0)),0)+IFERROR(INDEX('Hoja de Trabajo para listado'!$AB$155:$BA$1048576,MATCH($A584,'Hoja de Trabajo para listado'!$AB$155:$AB$1048576,0),MATCH((CUADRO!M$5&amp;$E584),'Hoja de Trabajo para listado'!$AB$151:$BA$151,0)),0)+IFERROR(INDEX('Hoja de Trabajo para listado'!$BC$155:$CB$1048576,MATCH($A584,'Hoja de Trabajo para listado'!$BC$155:$BC$1048576,0),MATCH((CUADRO!M$5&amp;$E584),'Hoja de Trabajo para listado'!$BC$151:$CB$151,0)),0)+IFERROR(INDEX('Hoja de Trabajo para listado'!$DE$153:$DG$274,MATCH($A584,'Hoja de Trabajo para listado'!$DE$153:$DE$1048576,0),MATCH((CUADRO!M$5&amp;$E584),'Hoja de Trabajo para listado'!$DE$151:$DG$151,0)),0)+IFERROR(INDEX('Hoja de Trabajo para listado'!$CD$155:$DC$1048576,MATCH($A584,'Hoja de Trabajo para listado'!$CD$155:$CD$1048576,0),MATCH((CUADRO!M$5&amp;$E584),'Hoja de Trabajo para listado'!$CD$151:$DC$151,0)),0)</f>
        <v>0</v>
      </c>
      <c r="N584" s="255">
        <f ca="1">+IFERROR(INDEX('Hoja de Trabajo para listado'!$A$155:$Z$1048576,MATCH($A584,'Hoja de Trabajo para listado'!$A$155:$A$1048576,0),MATCH((CUADRO!N$5&amp;$E584),'Hoja de Trabajo para listado'!$A$151:$Z$151,0)),0)+IFERROR(INDEX('Hoja de Trabajo para listado'!$AB$155:$BA$1048576,MATCH($A584,'Hoja de Trabajo para listado'!$AB$155:$AB$1048576,0),MATCH((CUADRO!N$5&amp;$E584),'Hoja de Trabajo para listado'!$AB$151:$BA$151,0)),0)+IFERROR(INDEX('Hoja de Trabajo para listado'!$BC$155:$CB$1048576,MATCH($A584,'Hoja de Trabajo para listado'!$BC$155:$BC$1048576,0),MATCH((CUADRO!N$5&amp;$E584),'Hoja de Trabajo para listado'!$BC$151:$CB$151,0)),0)+IFERROR(INDEX('Hoja de Trabajo para listado'!$DE$153:$DG$274,MATCH($A584,'Hoja de Trabajo para listado'!$DE$153:$DE$1048576,0),MATCH((CUADRO!N$5&amp;$E584),'Hoja de Trabajo para listado'!$DE$151:$DG$151,0)),0)+IFERROR(INDEX('Hoja de Trabajo para listado'!$CD$155:$DC$1048576,MATCH($A584,'Hoja de Trabajo para listado'!$CD$155:$CD$1048576,0),MATCH((CUADRO!N$5&amp;$E584),'Hoja de Trabajo para listado'!$CD$151:$DC$151,0)),0)</f>
        <v>0</v>
      </c>
      <c r="O584" s="255">
        <f ca="1">+IFERROR(INDEX('Hoja de Trabajo para listado'!$A$155:$Z$1048576,MATCH($A584,'Hoja de Trabajo para listado'!$A$155:$A$1048576,0),MATCH((CUADRO!O$5&amp;$E584),'Hoja de Trabajo para listado'!$A$151:$Z$151,0)),0)+IFERROR(INDEX('Hoja de Trabajo para listado'!$AB$155:$BA$1048576,MATCH($A584,'Hoja de Trabajo para listado'!$AB$155:$AB$1048576,0),MATCH((CUADRO!O$5&amp;$E584),'Hoja de Trabajo para listado'!$AB$151:$BA$151,0)),0)+IFERROR(INDEX('Hoja de Trabajo para listado'!$BC$155:$CB$1048576,MATCH($A584,'Hoja de Trabajo para listado'!$BC$155:$BC$1048576,0),MATCH((CUADRO!O$5&amp;$E584),'Hoja de Trabajo para listado'!$BC$151:$CB$151,0)),0)+IFERROR(INDEX('Hoja de Trabajo para listado'!$DE$153:$DG$274,MATCH($A584,'Hoja de Trabajo para listado'!$DE$153:$DE$1048576,0),MATCH((CUADRO!O$5&amp;$E584),'Hoja de Trabajo para listado'!$DE$151:$DG$151,0)),0)+IFERROR(INDEX('Hoja de Trabajo para listado'!$CD$155:$DC$1048576,MATCH($A584,'Hoja de Trabajo para listado'!$CD$155:$CD$1048576,0),MATCH((CUADRO!O$5&amp;$E584),'Hoja de Trabajo para listado'!$CD$151:$DC$151,0)),0)</f>
        <v>0</v>
      </c>
      <c r="P584" s="255">
        <f ca="1">+IFERROR(INDEX('Hoja de Trabajo para listado'!$A$155:$Z$1048576,MATCH($A584,'Hoja de Trabajo para listado'!$A$155:$A$1048576,0),MATCH((CUADRO!P$5&amp;$E584),'Hoja de Trabajo para listado'!$A$151:$Z$151,0)),0)+IFERROR(INDEX('Hoja de Trabajo para listado'!$AB$155:$BA$1048576,MATCH($A584,'Hoja de Trabajo para listado'!$AB$155:$AB$1048576,0),MATCH((CUADRO!P$5&amp;$E584),'Hoja de Trabajo para listado'!$AB$151:$BA$151,0)),0)+IFERROR(INDEX('Hoja de Trabajo para listado'!$BC$155:$CB$1048576,MATCH($A584,'Hoja de Trabajo para listado'!$BC$155:$BC$1048576,0),MATCH((CUADRO!P$5&amp;$E584),'Hoja de Trabajo para listado'!$BC$151:$CB$151,0)),0)+IFERROR(INDEX('Hoja de Trabajo para listado'!$DE$153:$DG$274,MATCH($A584,'Hoja de Trabajo para listado'!$DE$153:$DE$1048576,0),MATCH((CUADRO!P$5&amp;$E584),'Hoja de Trabajo para listado'!$DE$151:$DG$151,0)),0)+IFERROR(INDEX('Hoja de Trabajo para listado'!$CD$155:$DC$1048576,MATCH($A584,'Hoja de Trabajo para listado'!$CD$155:$CD$1048576,0),MATCH((CUADRO!P$5&amp;$E584),'Hoja de Trabajo para listado'!$CD$151:$DC$151,0)),0)</f>
        <v>0</v>
      </c>
      <c r="Q584" s="255">
        <f ca="1">+IFERROR(INDEX('Hoja de Trabajo para listado'!$A$155:$Z$1048576,MATCH($A584,'Hoja de Trabajo para listado'!$A$155:$A$1048576,0),MATCH((CUADRO!Q$5&amp;$E584),'Hoja de Trabajo para listado'!$A$151:$Z$151,0)),0)+IFERROR(INDEX('Hoja de Trabajo para listado'!$AB$155:$BA$1048576,MATCH($A584,'Hoja de Trabajo para listado'!$AB$155:$AB$1048576,0),MATCH((CUADRO!Q$5&amp;$E584),'Hoja de Trabajo para listado'!$AB$151:$BA$151,0)),0)+IFERROR(INDEX('Hoja de Trabajo para listado'!$BC$155:$CB$1048576,MATCH($A584,'Hoja de Trabajo para listado'!$BC$155:$BC$1048576,0),MATCH((CUADRO!Q$5&amp;$E584),'Hoja de Trabajo para listado'!$BC$151:$CB$151,0)),0)+IFERROR(INDEX('Hoja de Trabajo para listado'!$DE$153:$DG$274,MATCH($A584,'Hoja de Trabajo para listado'!$DE$153:$DE$1048576,0),MATCH((CUADRO!Q$5&amp;$E584),'Hoja de Trabajo para listado'!$DE$151:$DG$151,0)),0)+IFERROR(INDEX('Hoja de Trabajo para listado'!$CD$155:$DC$1048576,MATCH($A584,'Hoja de Trabajo para listado'!$CD$155:$CD$1048576,0),MATCH((CUADRO!Q$5&amp;$E584),'Hoja de Trabajo para listado'!$CD$151:$DC$151,0)),0)</f>
        <v>0</v>
      </c>
      <c r="R584" s="255">
        <f t="shared" ca="1" si="18"/>
        <v>0</v>
      </c>
      <c r="S584" s="262"/>
      <c r="T584" s="255">
        <f ca="1">+T585</f>
        <v>0</v>
      </c>
      <c r="U584" s="254">
        <f t="shared" si="19"/>
        <v>1</v>
      </c>
      <c r="V584" s="362" t="str">
        <f>+VLOOKUP(A584,bd_lista!$A$3:$E$590,5,FALSE)</f>
        <v>Gobiernos Autonomos Municipales</v>
      </c>
      <c r="W584" s="361" t="str">
        <f>+V584</f>
        <v>Gobiernos Autonomos Municipales</v>
      </c>
      <c r="X584" s="254">
        <f>+VLOOKUP(A584,[2]Sheet1!$A$13:$D$744,4,FALSE)</f>
        <v>0</v>
      </c>
      <c r="Y584" s="254" t="e">
        <f>+VLOOKUP(X584,bd_lista!$A$3:$C$590,3,FALSE)</f>
        <v>#N/A</v>
      </c>
      <c r="Z584" s="316">
        <f>+X584</f>
        <v>0</v>
      </c>
      <c r="AA584" s="317" t="e">
        <f>+Y584</f>
        <v>#N/A</v>
      </c>
    </row>
    <row r="585" spans="1:27" customFormat="1" ht="15" hidden="1" customHeight="1">
      <c r="A585" s="32">
        <v>1269</v>
      </c>
      <c r="B585" s="307"/>
      <c r="C585" s="259" t="str">
        <f>+VLOOKUP(A585,bd_lista!$A$3:$C$590,3,FALSE)</f>
        <v>Gobierno Autónomo Municipal de General Juan José Pérez (Charazani)</v>
      </c>
      <c r="D585" s="362"/>
      <c r="E585" s="256" t="s">
        <v>1314</v>
      </c>
      <c r="F585" s="255">
        <f ca="1">+IFERROR(INDEX('Hoja de Trabajo para listado'!$A$155:$Z$1048576,MATCH($A585,'Hoja de Trabajo para listado'!$A$155:$A$1048576,0),MATCH((CUADRO!F$5&amp;$E585),'Hoja de Trabajo para listado'!$A$151:$Z$151,0)),0)+IFERROR(INDEX('Hoja de Trabajo para listado'!$AB$155:$BA$1048576,MATCH($A585,'Hoja de Trabajo para listado'!$AB$155:$AB$1048576,0),MATCH((CUADRO!F$5&amp;$E585),'Hoja de Trabajo para listado'!$AB$151:$BA$151,0)),0)+IFERROR(INDEX('Hoja de Trabajo para listado'!$BC$155:$CB$1048576,MATCH($A585,'Hoja de Trabajo para listado'!$BC$155:$BC$1048576,0),MATCH((CUADRO!F$5&amp;$E585),'Hoja de Trabajo para listado'!$BC$151:$CB$151,0)),0)+IFERROR(INDEX('Hoja de Trabajo para listado'!$DE$153:$DG$274,MATCH($A585,'Hoja de Trabajo para listado'!$DE$153:$DE$1048576,0),MATCH((CUADRO!F$5&amp;$E585),'Hoja de Trabajo para listado'!$DE$151:$DG$151,0)),0)+IFERROR(INDEX('Hoja de Trabajo para listado'!$CD$155:$DC$1048576,MATCH($A585,'Hoja de Trabajo para listado'!$CD$155:$CD$1048576,0),MATCH((CUADRO!F$5&amp;$E585),'Hoja de Trabajo para listado'!$CD$151:$DC$151,0)),0)</f>
        <v>0</v>
      </c>
      <c r="G585" s="255">
        <f ca="1">+IFERROR(INDEX('Hoja de Trabajo para listado'!$A$155:$Z$1048576,MATCH($A585,'Hoja de Trabajo para listado'!$A$155:$A$1048576,0),MATCH((CUADRO!G$5&amp;$E585),'Hoja de Trabajo para listado'!$A$151:$Z$151,0)),0)+IFERROR(INDEX('Hoja de Trabajo para listado'!$AB$155:$BA$1048576,MATCH($A585,'Hoja de Trabajo para listado'!$AB$155:$AB$1048576,0),MATCH((CUADRO!G$5&amp;$E585),'Hoja de Trabajo para listado'!$AB$151:$BA$151,0)),0)+IFERROR(INDEX('Hoja de Trabajo para listado'!$BC$155:$CB$1048576,MATCH($A585,'Hoja de Trabajo para listado'!$BC$155:$BC$1048576,0),MATCH((CUADRO!G$5&amp;$E585),'Hoja de Trabajo para listado'!$BC$151:$CB$151,0)),0)+IFERROR(INDEX('Hoja de Trabajo para listado'!$DE$153:$DG$274,MATCH($A585,'Hoja de Trabajo para listado'!$DE$153:$DE$1048576,0),MATCH((CUADRO!G$5&amp;$E585),'Hoja de Trabajo para listado'!$DE$151:$DG$151,0)),0)+IFERROR(INDEX('Hoja de Trabajo para listado'!$CD$155:$DC$1048576,MATCH($A585,'Hoja de Trabajo para listado'!$CD$155:$CD$1048576,0),MATCH((CUADRO!G$5&amp;$E585),'Hoja de Trabajo para listado'!$CD$151:$DC$151,0)),0)</f>
        <v>0</v>
      </c>
      <c r="H585" s="255">
        <f ca="1">+IFERROR(INDEX('Hoja de Trabajo para listado'!$A$155:$Z$1048576,MATCH($A585,'Hoja de Trabajo para listado'!$A$155:$A$1048576,0),MATCH((CUADRO!H$5&amp;$E585),'Hoja de Trabajo para listado'!$A$151:$Z$151,0)),0)+IFERROR(INDEX('Hoja de Trabajo para listado'!$AB$155:$BA$1048576,MATCH($A585,'Hoja de Trabajo para listado'!$AB$155:$AB$1048576,0),MATCH((CUADRO!H$5&amp;$E585),'Hoja de Trabajo para listado'!$AB$151:$BA$151,0)),0)+IFERROR(INDEX('Hoja de Trabajo para listado'!$BC$155:$CB$1048576,MATCH($A585,'Hoja de Trabajo para listado'!$BC$155:$BC$1048576,0),MATCH((CUADRO!H$5&amp;$E585),'Hoja de Trabajo para listado'!$BC$151:$CB$151,0)),0)+IFERROR(INDEX('Hoja de Trabajo para listado'!$DE$153:$DG$274,MATCH($A585,'Hoja de Trabajo para listado'!$DE$153:$DE$1048576,0),MATCH((CUADRO!H$5&amp;$E585),'Hoja de Trabajo para listado'!$DE$151:$DG$151,0)),0)+IFERROR(INDEX('Hoja de Trabajo para listado'!$CD$155:$DC$1048576,MATCH($A585,'Hoja de Trabajo para listado'!$CD$155:$CD$1048576,0),MATCH((CUADRO!H$5&amp;$E585),'Hoja de Trabajo para listado'!$CD$151:$DC$151,0)),0)</f>
        <v>0</v>
      </c>
      <c r="I585" s="255">
        <f ca="1">+IFERROR(INDEX('Hoja de Trabajo para listado'!$A$155:$Z$1048576,MATCH($A585,'Hoja de Trabajo para listado'!$A$155:$A$1048576,0),MATCH((CUADRO!I$5&amp;$E585),'Hoja de Trabajo para listado'!$A$151:$Z$151,0)),0)+IFERROR(INDEX('Hoja de Trabajo para listado'!$AB$155:$BA$1048576,MATCH($A585,'Hoja de Trabajo para listado'!$AB$155:$AB$1048576,0),MATCH((CUADRO!I$5&amp;$E585),'Hoja de Trabajo para listado'!$AB$151:$BA$151,0)),0)+IFERROR(INDEX('Hoja de Trabajo para listado'!$BC$155:$CB$1048576,MATCH($A585,'Hoja de Trabajo para listado'!$BC$155:$BC$1048576,0),MATCH((CUADRO!I$5&amp;$E585),'Hoja de Trabajo para listado'!$BC$151:$CB$151,0)),0)+IFERROR(INDEX('Hoja de Trabajo para listado'!$DE$153:$DG$274,MATCH($A585,'Hoja de Trabajo para listado'!$DE$153:$DE$1048576,0),MATCH((CUADRO!I$5&amp;$E585),'Hoja de Trabajo para listado'!$DE$151:$DG$151,0)),0)+IFERROR(INDEX('Hoja de Trabajo para listado'!$CD$155:$DC$1048576,MATCH($A585,'Hoja de Trabajo para listado'!$CD$155:$CD$1048576,0),MATCH((CUADRO!I$5&amp;$E585),'Hoja de Trabajo para listado'!$CD$151:$DC$151,0)),0)</f>
        <v>0</v>
      </c>
      <c r="J585" s="255">
        <f ca="1">+IFERROR(INDEX('Hoja de Trabajo para listado'!$A$155:$Z$1048576,MATCH($A585,'Hoja de Trabajo para listado'!$A$155:$A$1048576,0),MATCH((CUADRO!J$5&amp;$E585),'Hoja de Trabajo para listado'!$A$151:$Z$151,0)),0)+IFERROR(INDEX('Hoja de Trabajo para listado'!$AB$155:$BA$1048576,MATCH($A585,'Hoja de Trabajo para listado'!$AB$155:$AB$1048576,0),MATCH((CUADRO!J$5&amp;$E585),'Hoja de Trabajo para listado'!$AB$151:$BA$151,0)),0)+IFERROR(INDEX('Hoja de Trabajo para listado'!$BC$155:$CB$1048576,MATCH($A585,'Hoja de Trabajo para listado'!$BC$155:$BC$1048576,0),MATCH((CUADRO!J$5&amp;$E585),'Hoja de Trabajo para listado'!$BC$151:$CB$151,0)),0)+IFERROR(INDEX('Hoja de Trabajo para listado'!$DE$153:$DG$274,MATCH($A585,'Hoja de Trabajo para listado'!$DE$153:$DE$1048576,0),MATCH((CUADRO!J$5&amp;$E585),'Hoja de Trabajo para listado'!$DE$151:$DG$151,0)),0)+IFERROR(INDEX('Hoja de Trabajo para listado'!$CD$155:$DC$1048576,MATCH($A585,'Hoja de Trabajo para listado'!$CD$155:$CD$1048576,0),MATCH((CUADRO!J$5&amp;$E585),'Hoja de Trabajo para listado'!$CD$151:$DC$151,0)),0)</f>
        <v>0</v>
      </c>
      <c r="K585" s="255">
        <f ca="1">+IFERROR(INDEX('Hoja de Trabajo para listado'!$A$155:$Z$1048576,MATCH($A585,'Hoja de Trabajo para listado'!$A$155:$A$1048576,0),MATCH((CUADRO!K$5&amp;$E585),'Hoja de Trabajo para listado'!$A$151:$Z$151,0)),0)+IFERROR(INDEX('Hoja de Trabajo para listado'!$AB$155:$BA$1048576,MATCH($A585,'Hoja de Trabajo para listado'!$AB$155:$AB$1048576,0),MATCH((CUADRO!K$5&amp;$E585),'Hoja de Trabajo para listado'!$AB$151:$BA$151,0)),0)+IFERROR(INDEX('Hoja de Trabajo para listado'!$BC$155:$CB$1048576,MATCH($A585,'Hoja de Trabajo para listado'!$BC$155:$BC$1048576,0),MATCH((CUADRO!K$5&amp;$E585),'Hoja de Trabajo para listado'!$BC$151:$CB$151,0)),0)+IFERROR(INDEX('Hoja de Trabajo para listado'!$DE$153:$DG$274,MATCH($A585,'Hoja de Trabajo para listado'!$DE$153:$DE$1048576,0),MATCH((CUADRO!K$5&amp;$E585),'Hoja de Trabajo para listado'!$DE$151:$DG$151,0)),0)+IFERROR(INDEX('Hoja de Trabajo para listado'!$CD$155:$DC$1048576,MATCH($A585,'Hoja de Trabajo para listado'!$CD$155:$CD$1048576,0),MATCH((CUADRO!K$5&amp;$E585),'Hoja de Trabajo para listado'!$CD$151:$DC$151,0)),0)</f>
        <v>0</v>
      </c>
      <c r="L585" s="255">
        <f ca="1">+IFERROR(INDEX('Hoja de Trabajo para listado'!$A$155:$Z$1048576,MATCH($A585,'Hoja de Trabajo para listado'!$A$155:$A$1048576,0),MATCH((CUADRO!L$5&amp;$E585),'Hoja de Trabajo para listado'!$A$151:$Z$151,0)),0)+IFERROR(INDEX('Hoja de Trabajo para listado'!$AB$155:$BA$1048576,MATCH($A585,'Hoja de Trabajo para listado'!$AB$155:$AB$1048576,0),MATCH((CUADRO!L$5&amp;$E585),'Hoja de Trabajo para listado'!$AB$151:$BA$151,0)),0)+IFERROR(INDEX('Hoja de Trabajo para listado'!$BC$155:$CB$1048576,MATCH($A585,'Hoja de Trabajo para listado'!$BC$155:$BC$1048576,0),MATCH((CUADRO!L$5&amp;$E585),'Hoja de Trabajo para listado'!$BC$151:$CB$151,0)),0)+IFERROR(INDEX('Hoja de Trabajo para listado'!$DE$153:$DG$274,MATCH($A585,'Hoja de Trabajo para listado'!$DE$153:$DE$1048576,0),MATCH((CUADRO!L$5&amp;$E585),'Hoja de Trabajo para listado'!$DE$151:$DG$151,0)),0)+IFERROR(INDEX('Hoja de Trabajo para listado'!$CD$155:$DC$1048576,MATCH($A585,'Hoja de Trabajo para listado'!$CD$155:$CD$1048576,0),MATCH((CUADRO!L$5&amp;$E585),'Hoja de Trabajo para listado'!$CD$151:$DC$151,0)),0)</f>
        <v>0</v>
      </c>
      <c r="M585" s="255">
        <f ca="1">+IFERROR(INDEX('Hoja de Trabajo para listado'!$A$155:$Z$1048576,MATCH($A585,'Hoja de Trabajo para listado'!$A$155:$A$1048576,0),MATCH((CUADRO!M$5&amp;$E585),'Hoja de Trabajo para listado'!$A$151:$Z$151,0)),0)+IFERROR(INDEX('Hoja de Trabajo para listado'!$AB$155:$BA$1048576,MATCH($A585,'Hoja de Trabajo para listado'!$AB$155:$AB$1048576,0),MATCH((CUADRO!M$5&amp;$E585),'Hoja de Trabajo para listado'!$AB$151:$BA$151,0)),0)+IFERROR(INDEX('Hoja de Trabajo para listado'!$BC$155:$CB$1048576,MATCH($A585,'Hoja de Trabajo para listado'!$BC$155:$BC$1048576,0),MATCH((CUADRO!M$5&amp;$E585),'Hoja de Trabajo para listado'!$BC$151:$CB$151,0)),0)+IFERROR(INDEX('Hoja de Trabajo para listado'!$DE$153:$DG$274,MATCH($A585,'Hoja de Trabajo para listado'!$DE$153:$DE$1048576,0),MATCH((CUADRO!M$5&amp;$E585),'Hoja de Trabajo para listado'!$DE$151:$DG$151,0)),0)+IFERROR(INDEX('Hoja de Trabajo para listado'!$CD$155:$DC$1048576,MATCH($A585,'Hoja de Trabajo para listado'!$CD$155:$CD$1048576,0),MATCH((CUADRO!M$5&amp;$E585),'Hoja de Trabajo para listado'!$CD$151:$DC$151,0)),0)</f>
        <v>0</v>
      </c>
      <c r="N585" s="255">
        <f ca="1">+IFERROR(INDEX('Hoja de Trabajo para listado'!$A$155:$Z$1048576,MATCH($A585,'Hoja de Trabajo para listado'!$A$155:$A$1048576,0),MATCH((CUADRO!N$5&amp;$E585),'Hoja de Trabajo para listado'!$A$151:$Z$151,0)),0)+IFERROR(INDEX('Hoja de Trabajo para listado'!$AB$155:$BA$1048576,MATCH($A585,'Hoja de Trabajo para listado'!$AB$155:$AB$1048576,0),MATCH((CUADRO!N$5&amp;$E585),'Hoja de Trabajo para listado'!$AB$151:$BA$151,0)),0)+IFERROR(INDEX('Hoja de Trabajo para listado'!$BC$155:$CB$1048576,MATCH($A585,'Hoja de Trabajo para listado'!$BC$155:$BC$1048576,0),MATCH((CUADRO!N$5&amp;$E585),'Hoja de Trabajo para listado'!$BC$151:$CB$151,0)),0)+IFERROR(INDEX('Hoja de Trabajo para listado'!$DE$153:$DG$274,MATCH($A585,'Hoja de Trabajo para listado'!$DE$153:$DE$1048576,0),MATCH((CUADRO!N$5&amp;$E585),'Hoja de Trabajo para listado'!$DE$151:$DG$151,0)),0)+IFERROR(INDEX('Hoja de Trabajo para listado'!$CD$155:$DC$1048576,MATCH($A585,'Hoja de Trabajo para listado'!$CD$155:$CD$1048576,0),MATCH((CUADRO!N$5&amp;$E585),'Hoja de Trabajo para listado'!$CD$151:$DC$151,0)),0)</f>
        <v>0</v>
      </c>
      <c r="O585" s="255">
        <f ca="1">+IFERROR(INDEX('Hoja de Trabajo para listado'!$A$155:$Z$1048576,MATCH($A585,'Hoja de Trabajo para listado'!$A$155:$A$1048576,0),MATCH((CUADRO!O$5&amp;$E585),'Hoja de Trabajo para listado'!$A$151:$Z$151,0)),0)+IFERROR(INDEX('Hoja de Trabajo para listado'!$AB$155:$BA$1048576,MATCH($A585,'Hoja de Trabajo para listado'!$AB$155:$AB$1048576,0),MATCH((CUADRO!O$5&amp;$E585),'Hoja de Trabajo para listado'!$AB$151:$BA$151,0)),0)+IFERROR(INDEX('Hoja de Trabajo para listado'!$BC$155:$CB$1048576,MATCH($A585,'Hoja de Trabajo para listado'!$BC$155:$BC$1048576,0),MATCH((CUADRO!O$5&amp;$E585),'Hoja de Trabajo para listado'!$BC$151:$CB$151,0)),0)+IFERROR(INDEX('Hoja de Trabajo para listado'!$DE$153:$DG$274,MATCH($A585,'Hoja de Trabajo para listado'!$DE$153:$DE$1048576,0),MATCH((CUADRO!O$5&amp;$E585),'Hoja de Trabajo para listado'!$DE$151:$DG$151,0)),0)+IFERROR(INDEX('Hoja de Trabajo para listado'!$CD$155:$DC$1048576,MATCH($A585,'Hoja de Trabajo para listado'!$CD$155:$CD$1048576,0),MATCH((CUADRO!O$5&amp;$E585),'Hoja de Trabajo para listado'!$CD$151:$DC$151,0)),0)</f>
        <v>0</v>
      </c>
      <c r="P585" s="255">
        <f ca="1">+IFERROR(INDEX('Hoja de Trabajo para listado'!$A$155:$Z$1048576,MATCH($A585,'Hoja de Trabajo para listado'!$A$155:$A$1048576,0),MATCH((CUADRO!P$5&amp;$E585),'Hoja de Trabajo para listado'!$A$151:$Z$151,0)),0)+IFERROR(INDEX('Hoja de Trabajo para listado'!$AB$155:$BA$1048576,MATCH($A585,'Hoja de Trabajo para listado'!$AB$155:$AB$1048576,0),MATCH((CUADRO!P$5&amp;$E585),'Hoja de Trabajo para listado'!$AB$151:$BA$151,0)),0)+IFERROR(INDEX('Hoja de Trabajo para listado'!$BC$155:$CB$1048576,MATCH($A585,'Hoja de Trabajo para listado'!$BC$155:$BC$1048576,0),MATCH((CUADRO!P$5&amp;$E585),'Hoja de Trabajo para listado'!$BC$151:$CB$151,0)),0)+IFERROR(INDEX('Hoja de Trabajo para listado'!$DE$153:$DG$274,MATCH($A585,'Hoja de Trabajo para listado'!$DE$153:$DE$1048576,0),MATCH((CUADRO!P$5&amp;$E585),'Hoja de Trabajo para listado'!$DE$151:$DG$151,0)),0)+IFERROR(INDEX('Hoja de Trabajo para listado'!$CD$155:$DC$1048576,MATCH($A585,'Hoja de Trabajo para listado'!$CD$155:$CD$1048576,0),MATCH((CUADRO!P$5&amp;$E585),'Hoja de Trabajo para listado'!$CD$151:$DC$151,0)),0)</f>
        <v>0</v>
      </c>
      <c r="Q585" s="255">
        <f ca="1">+IFERROR(INDEX('Hoja de Trabajo para listado'!$A$155:$Z$1048576,MATCH($A585,'Hoja de Trabajo para listado'!$A$155:$A$1048576,0),MATCH((CUADRO!Q$5&amp;$E585),'Hoja de Trabajo para listado'!$A$151:$Z$151,0)),0)+IFERROR(INDEX('Hoja de Trabajo para listado'!$AB$155:$BA$1048576,MATCH($A585,'Hoja de Trabajo para listado'!$AB$155:$AB$1048576,0),MATCH((CUADRO!Q$5&amp;$E585),'Hoja de Trabajo para listado'!$AB$151:$BA$151,0)),0)+IFERROR(INDEX('Hoja de Trabajo para listado'!$BC$155:$CB$1048576,MATCH($A585,'Hoja de Trabajo para listado'!$BC$155:$BC$1048576,0),MATCH((CUADRO!Q$5&amp;$E585),'Hoja de Trabajo para listado'!$BC$151:$CB$151,0)),0)+IFERROR(INDEX('Hoja de Trabajo para listado'!$DE$153:$DG$274,MATCH($A585,'Hoja de Trabajo para listado'!$DE$153:$DE$1048576,0),MATCH((CUADRO!Q$5&amp;$E585),'Hoja de Trabajo para listado'!$DE$151:$DG$151,0)),0)+IFERROR(INDEX('Hoja de Trabajo para listado'!$CD$155:$DC$1048576,MATCH($A585,'Hoja de Trabajo para listado'!$CD$155:$CD$1048576,0),MATCH((CUADRO!Q$5&amp;$E585),'Hoja de Trabajo para listado'!$CD$151:$DC$151,0)),0)</f>
        <v>0</v>
      </c>
      <c r="R585" s="255">
        <f t="shared" ca="1" si="18"/>
        <v>0</v>
      </c>
      <c r="S585" s="262">
        <f ca="1">+R584+R585</f>
        <v>0</v>
      </c>
      <c r="T585" s="255">
        <f ca="1">+S585</f>
        <v>0</v>
      </c>
      <c r="U585" s="254">
        <f t="shared" si="19"/>
        <v>2</v>
      </c>
      <c r="V585" s="362" t="str">
        <f>+VLOOKUP(A585,bd_lista!$A$3:$E$590,5,FALSE)</f>
        <v>Gobiernos Autonomos Municipales</v>
      </c>
      <c r="W585" s="362"/>
      <c r="X585" s="254">
        <f>+VLOOKUP(A585,[2]Sheet1!$A$13:$D$744,4,FALSE)</f>
        <v>0</v>
      </c>
      <c r="Y585" s="254" t="e">
        <f>+VLOOKUP(X585,bd_lista!$A$3:$C$590,3,FALSE)</f>
        <v>#N/A</v>
      </c>
      <c r="Z585" s="314"/>
      <c r="AA585" s="315"/>
    </row>
    <row r="586" spans="1:27" customFormat="1" ht="15" hidden="1" customHeight="1">
      <c r="A586" s="32">
        <v>1270</v>
      </c>
      <c r="B586" s="306">
        <f>+A586</f>
        <v>1270</v>
      </c>
      <c r="C586" s="259" t="str">
        <f>+VLOOKUP(A586,bd_lista!$A$3:$C$590,3,FALSE)</f>
        <v>Gobierno Autónomo Municipal de Curva</v>
      </c>
      <c r="D586" s="361" t="str">
        <f>+C586</f>
        <v>Gobierno Autónomo Municipal de Curva</v>
      </c>
      <c r="E586" s="254" t="s">
        <v>1313</v>
      </c>
      <c r="F586" s="255">
        <f ca="1">+IFERROR(INDEX('Hoja de Trabajo para listado'!$A$155:$Z$1048576,MATCH($A586,'Hoja de Trabajo para listado'!$A$155:$A$1048576,0),MATCH((CUADRO!F$5&amp;$E586),'Hoja de Trabajo para listado'!$A$151:$Z$151,0)),0)+IFERROR(INDEX('Hoja de Trabajo para listado'!$AB$155:$BA$1048576,MATCH($A586,'Hoja de Trabajo para listado'!$AB$155:$AB$1048576,0),MATCH((CUADRO!F$5&amp;$E586),'Hoja de Trabajo para listado'!$AB$151:$BA$151,0)),0)+IFERROR(INDEX('Hoja de Trabajo para listado'!$BC$155:$CB$1048576,MATCH($A586,'Hoja de Trabajo para listado'!$BC$155:$BC$1048576,0),MATCH((CUADRO!F$5&amp;$E586),'Hoja de Trabajo para listado'!$BC$151:$CB$151,0)),0)+IFERROR(INDEX('Hoja de Trabajo para listado'!$DE$153:$DG$274,MATCH($A586,'Hoja de Trabajo para listado'!$DE$153:$DE$1048576,0),MATCH((CUADRO!F$5&amp;$E586),'Hoja de Trabajo para listado'!$DE$151:$DG$151,0)),0)+IFERROR(INDEX('Hoja de Trabajo para listado'!$CD$155:$DC$1048576,MATCH($A586,'Hoja de Trabajo para listado'!$CD$155:$CD$1048576,0),MATCH((CUADRO!F$5&amp;$E586),'Hoja de Trabajo para listado'!$CD$151:$DC$151,0)),0)</f>
        <v>0</v>
      </c>
      <c r="G586" s="255">
        <f ca="1">+IFERROR(INDEX('Hoja de Trabajo para listado'!$A$155:$Z$1048576,MATCH($A586,'Hoja de Trabajo para listado'!$A$155:$A$1048576,0),MATCH((CUADRO!G$5&amp;$E586),'Hoja de Trabajo para listado'!$A$151:$Z$151,0)),0)+IFERROR(INDEX('Hoja de Trabajo para listado'!$AB$155:$BA$1048576,MATCH($A586,'Hoja de Trabajo para listado'!$AB$155:$AB$1048576,0),MATCH((CUADRO!G$5&amp;$E586),'Hoja de Trabajo para listado'!$AB$151:$BA$151,0)),0)+IFERROR(INDEX('Hoja de Trabajo para listado'!$BC$155:$CB$1048576,MATCH($A586,'Hoja de Trabajo para listado'!$BC$155:$BC$1048576,0),MATCH((CUADRO!G$5&amp;$E586),'Hoja de Trabajo para listado'!$BC$151:$CB$151,0)),0)+IFERROR(INDEX('Hoja de Trabajo para listado'!$DE$153:$DG$274,MATCH($A586,'Hoja de Trabajo para listado'!$DE$153:$DE$1048576,0),MATCH((CUADRO!G$5&amp;$E586),'Hoja de Trabajo para listado'!$DE$151:$DG$151,0)),0)+IFERROR(INDEX('Hoja de Trabajo para listado'!$CD$155:$DC$1048576,MATCH($A586,'Hoja de Trabajo para listado'!$CD$155:$CD$1048576,0),MATCH((CUADRO!G$5&amp;$E586),'Hoja de Trabajo para listado'!$CD$151:$DC$151,0)),0)</f>
        <v>0</v>
      </c>
      <c r="H586" s="255">
        <f ca="1">+IFERROR(INDEX('Hoja de Trabajo para listado'!$A$155:$Z$1048576,MATCH($A586,'Hoja de Trabajo para listado'!$A$155:$A$1048576,0),MATCH((CUADRO!H$5&amp;$E586),'Hoja de Trabajo para listado'!$A$151:$Z$151,0)),0)+IFERROR(INDEX('Hoja de Trabajo para listado'!$AB$155:$BA$1048576,MATCH($A586,'Hoja de Trabajo para listado'!$AB$155:$AB$1048576,0),MATCH((CUADRO!H$5&amp;$E586),'Hoja de Trabajo para listado'!$AB$151:$BA$151,0)),0)+IFERROR(INDEX('Hoja de Trabajo para listado'!$BC$155:$CB$1048576,MATCH($A586,'Hoja de Trabajo para listado'!$BC$155:$BC$1048576,0),MATCH((CUADRO!H$5&amp;$E586),'Hoja de Trabajo para listado'!$BC$151:$CB$151,0)),0)+IFERROR(INDEX('Hoja de Trabajo para listado'!$DE$153:$DG$274,MATCH($A586,'Hoja de Trabajo para listado'!$DE$153:$DE$1048576,0),MATCH((CUADRO!H$5&amp;$E586),'Hoja de Trabajo para listado'!$DE$151:$DG$151,0)),0)+IFERROR(INDEX('Hoja de Trabajo para listado'!$CD$155:$DC$1048576,MATCH($A586,'Hoja de Trabajo para listado'!$CD$155:$CD$1048576,0),MATCH((CUADRO!H$5&amp;$E586),'Hoja de Trabajo para listado'!$CD$151:$DC$151,0)),0)</f>
        <v>0</v>
      </c>
      <c r="I586" s="255">
        <f ca="1">+IFERROR(INDEX('Hoja de Trabajo para listado'!$A$155:$Z$1048576,MATCH($A586,'Hoja de Trabajo para listado'!$A$155:$A$1048576,0),MATCH((CUADRO!I$5&amp;$E586),'Hoja de Trabajo para listado'!$A$151:$Z$151,0)),0)+IFERROR(INDEX('Hoja de Trabajo para listado'!$AB$155:$BA$1048576,MATCH($A586,'Hoja de Trabajo para listado'!$AB$155:$AB$1048576,0),MATCH((CUADRO!I$5&amp;$E586),'Hoja de Trabajo para listado'!$AB$151:$BA$151,0)),0)+IFERROR(INDEX('Hoja de Trabajo para listado'!$BC$155:$CB$1048576,MATCH($A586,'Hoja de Trabajo para listado'!$BC$155:$BC$1048576,0),MATCH((CUADRO!I$5&amp;$E586),'Hoja de Trabajo para listado'!$BC$151:$CB$151,0)),0)+IFERROR(INDEX('Hoja de Trabajo para listado'!$DE$153:$DG$274,MATCH($A586,'Hoja de Trabajo para listado'!$DE$153:$DE$1048576,0),MATCH((CUADRO!I$5&amp;$E586),'Hoja de Trabajo para listado'!$DE$151:$DG$151,0)),0)+IFERROR(INDEX('Hoja de Trabajo para listado'!$CD$155:$DC$1048576,MATCH($A586,'Hoja de Trabajo para listado'!$CD$155:$CD$1048576,0),MATCH((CUADRO!I$5&amp;$E586),'Hoja de Trabajo para listado'!$CD$151:$DC$151,0)),0)</f>
        <v>0</v>
      </c>
      <c r="J586" s="255">
        <f ca="1">+IFERROR(INDEX('Hoja de Trabajo para listado'!$A$155:$Z$1048576,MATCH($A586,'Hoja de Trabajo para listado'!$A$155:$A$1048576,0),MATCH((CUADRO!J$5&amp;$E586),'Hoja de Trabajo para listado'!$A$151:$Z$151,0)),0)+IFERROR(INDEX('Hoja de Trabajo para listado'!$AB$155:$BA$1048576,MATCH($A586,'Hoja de Trabajo para listado'!$AB$155:$AB$1048576,0),MATCH((CUADRO!J$5&amp;$E586),'Hoja de Trabajo para listado'!$AB$151:$BA$151,0)),0)+IFERROR(INDEX('Hoja de Trabajo para listado'!$BC$155:$CB$1048576,MATCH($A586,'Hoja de Trabajo para listado'!$BC$155:$BC$1048576,0),MATCH((CUADRO!J$5&amp;$E586),'Hoja de Trabajo para listado'!$BC$151:$CB$151,0)),0)+IFERROR(INDEX('Hoja de Trabajo para listado'!$DE$153:$DG$274,MATCH($A586,'Hoja de Trabajo para listado'!$DE$153:$DE$1048576,0),MATCH((CUADRO!J$5&amp;$E586),'Hoja de Trabajo para listado'!$DE$151:$DG$151,0)),0)+IFERROR(INDEX('Hoja de Trabajo para listado'!$CD$155:$DC$1048576,MATCH($A586,'Hoja de Trabajo para listado'!$CD$155:$CD$1048576,0),MATCH((CUADRO!J$5&amp;$E586),'Hoja de Trabajo para listado'!$CD$151:$DC$151,0)),0)</f>
        <v>0</v>
      </c>
      <c r="K586" s="255">
        <f ca="1">+IFERROR(INDEX('Hoja de Trabajo para listado'!$A$155:$Z$1048576,MATCH($A586,'Hoja de Trabajo para listado'!$A$155:$A$1048576,0),MATCH((CUADRO!K$5&amp;$E586),'Hoja de Trabajo para listado'!$A$151:$Z$151,0)),0)+IFERROR(INDEX('Hoja de Trabajo para listado'!$AB$155:$BA$1048576,MATCH($A586,'Hoja de Trabajo para listado'!$AB$155:$AB$1048576,0),MATCH((CUADRO!K$5&amp;$E586),'Hoja de Trabajo para listado'!$AB$151:$BA$151,0)),0)+IFERROR(INDEX('Hoja de Trabajo para listado'!$BC$155:$CB$1048576,MATCH($A586,'Hoja de Trabajo para listado'!$BC$155:$BC$1048576,0),MATCH((CUADRO!K$5&amp;$E586),'Hoja de Trabajo para listado'!$BC$151:$CB$151,0)),0)+IFERROR(INDEX('Hoja de Trabajo para listado'!$DE$153:$DG$274,MATCH($A586,'Hoja de Trabajo para listado'!$DE$153:$DE$1048576,0),MATCH((CUADRO!K$5&amp;$E586),'Hoja de Trabajo para listado'!$DE$151:$DG$151,0)),0)+IFERROR(INDEX('Hoja de Trabajo para listado'!$CD$155:$DC$1048576,MATCH($A586,'Hoja de Trabajo para listado'!$CD$155:$CD$1048576,0),MATCH((CUADRO!K$5&amp;$E586),'Hoja de Trabajo para listado'!$CD$151:$DC$151,0)),0)</f>
        <v>0</v>
      </c>
      <c r="L586" s="255">
        <f ca="1">+IFERROR(INDEX('Hoja de Trabajo para listado'!$A$155:$Z$1048576,MATCH($A586,'Hoja de Trabajo para listado'!$A$155:$A$1048576,0),MATCH((CUADRO!L$5&amp;$E586),'Hoja de Trabajo para listado'!$A$151:$Z$151,0)),0)+IFERROR(INDEX('Hoja de Trabajo para listado'!$AB$155:$BA$1048576,MATCH($A586,'Hoja de Trabajo para listado'!$AB$155:$AB$1048576,0),MATCH((CUADRO!L$5&amp;$E586),'Hoja de Trabajo para listado'!$AB$151:$BA$151,0)),0)+IFERROR(INDEX('Hoja de Trabajo para listado'!$BC$155:$CB$1048576,MATCH($A586,'Hoja de Trabajo para listado'!$BC$155:$BC$1048576,0),MATCH((CUADRO!L$5&amp;$E586),'Hoja de Trabajo para listado'!$BC$151:$CB$151,0)),0)+IFERROR(INDEX('Hoja de Trabajo para listado'!$DE$153:$DG$274,MATCH($A586,'Hoja de Trabajo para listado'!$DE$153:$DE$1048576,0),MATCH((CUADRO!L$5&amp;$E586),'Hoja de Trabajo para listado'!$DE$151:$DG$151,0)),0)+IFERROR(INDEX('Hoja de Trabajo para listado'!$CD$155:$DC$1048576,MATCH($A586,'Hoja de Trabajo para listado'!$CD$155:$CD$1048576,0),MATCH((CUADRO!L$5&amp;$E586),'Hoja de Trabajo para listado'!$CD$151:$DC$151,0)),0)</f>
        <v>0</v>
      </c>
      <c r="M586" s="255">
        <f ca="1">+IFERROR(INDEX('Hoja de Trabajo para listado'!$A$155:$Z$1048576,MATCH($A586,'Hoja de Trabajo para listado'!$A$155:$A$1048576,0),MATCH((CUADRO!M$5&amp;$E586),'Hoja de Trabajo para listado'!$A$151:$Z$151,0)),0)+IFERROR(INDEX('Hoja de Trabajo para listado'!$AB$155:$BA$1048576,MATCH($A586,'Hoja de Trabajo para listado'!$AB$155:$AB$1048576,0),MATCH((CUADRO!M$5&amp;$E586),'Hoja de Trabajo para listado'!$AB$151:$BA$151,0)),0)+IFERROR(INDEX('Hoja de Trabajo para listado'!$BC$155:$CB$1048576,MATCH($A586,'Hoja de Trabajo para listado'!$BC$155:$BC$1048576,0),MATCH((CUADRO!M$5&amp;$E586),'Hoja de Trabajo para listado'!$BC$151:$CB$151,0)),0)+IFERROR(INDEX('Hoja de Trabajo para listado'!$DE$153:$DG$274,MATCH($A586,'Hoja de Trabajo para listado'!$DE$153:$DE$1048576,0),MATCH((CUADRO!M$5&amp;$E586),'Hoja de Trabajo para listado'!$DE$151:$DG$151,0)),0)+IFERROR(INDEX('Hoja de Trabajo para listado'!$CD$155:$DC$1048576,MATCH($A586,'Hoja de Trabajo para listado'!$CD$155:$CD$1048576,0),MATCH((CUADRO!M$5&amp;$E586),'Hoja de Trabajo para listado'!$CD$151:$DC$151,0)),0)</f>
        <v>0</v>
      </c>
      <c r="N586" s="255">
        <f ca="1">+IFERROR(INDEX('Hoja de Trabajo para listado'!$A$155:$Z$1048576,MATCH($A586,'Hoja de Trabajo para listado'!$A$155:$A$1048576,0),MATCH((CUADRO!N$5&amp;$E586),'Hoja de Trabajo para listado'!$A$151:$Z$151,0)),0)+IFERROR(INDEX('Hoja de Trabajo para listado'!$AB$155:$BA$1048576,MATCH($A586,'Hoja de Trabajo para listado'!$AB$155:$AB$1048576,0),MATCH((CUADRO!N$5&amp;$E586),'Hoja de Trabajo para listado'!$AB$151:$BA$151,0)),0)+IFERROR(INDEX('Hoja de Trabajo para listado'!$BC$155:$CB$1048576,MATCH($A586,'Hoja de Trabajo para listado'!$BC$155:$BC$1048576,0),MATCH((CUADRO!N$5&amp;$E586),'Hoja de Trabajo para listado'!$BC$151:$CB$151,0)),0)+IFERROR(INDEX('Hoja de Trabajo para listado'!$DE$153:$DG$274,MATCH($A586,'Hoja de Trabajo para listado'!$DE$153:$DE$1048576,0),MATCH((CUADRO!N$5&amp;$E586),'Hoja de Trabajo para listado'!$DE$151:$DG$151,0)),0)+IFERROR(INDEX('Hoja de Trabajo para listado'!$CD$155:$DC$1048576,MATCH($A586,'Hoja de Trabajo para listado'!$CD$155:$CD$1048576,0),MATCH((CUADRO!N$5&amp;$E586),'Hoja de Trabajo para listado'!$CD$151:$DC$151,0)),0)</f>
        <v>0</v>
      </c>
      <c r="O586" s="255">
        <f ca="1">+IFERROR(INDEX('Hoja de Trabajo para listado'!$A$155:$Z$1048576,MATCH($A586,'Hoja de Trabajo para listado'!$A$155:$A$1048576,0),MATCH((CUADRO!O$5&amp;$E586),'Hoja de Trabajo para listado'!$A$151:$Z$151,0)),0)+IFERROR(INDEX('Hoja de Trabajo para listado'!$AB$155:$BA$1048576,MATCH($A586,'Hoja de Trabajo para listado'!$AB$155:$AB$1048576,0),MATCH((CUADRO!O$5&amp;$E586),'Hoja de Trabajo para listado'!$AB$151:$BA$151,0)),0)+IFERROR(INDEX('Hoja de Trabajo para listado'!$BC$155:$CB$1048576,MATCH($A586,'Hoja de Trabajo para listado'!$BC$155:$BC$1048576,0),MATCH((CUADRO!O$5&amp;$E586),'Hoja de Trabajo para listado'!$BC$151:$CB$151,0)),0)+IFERROR(INDEX('Hoja de Trabajo para listado'!$DE$153:$DG$274,MATCH($A586,'Hoja de Trabajo para listado'!$DE$153:$DE$1048576,0),MATCH((CUADRO!O$5&amp;$E586),'Hoja de Trabajo para listado'!$DE$151:$DG$151,0)),0)+IFERROR(INDEX('Hoja de Trabajo para listado'!$CD$155:$DC$1048576,MATCH($A586,'Hoja de Trabajo para listado'!$CD$155:$CD$1048576,0),MATCH((CUADRO!O$5&amp;$E586),'Hoja de Trabajo para listado'!$CD$151:$DC$151,0)),0)</f>
        <v>0</v>
      </c>
      <c r="P586" s="255">
        <f ca="1">+IFERROR(INDEX('Hoja de Trabajo para listado'!$A$155:$Z$1048576,MATCH($A586,'Hoja de Trabajo para listado'!$A$155:$A$1048576,0),MATCH((CUADRO!P$5&amp;$E586),'Hoja de Trabajo para listado'!$A$151:$Z$151,0)),0)+IFERROR(INDEX('Hoja de Trabajo para listado'!$AB$155:$BA$1048576,MATCH($A586,'Hoja de Trabajo para listado'!$AB$155:$AB$1048576,0),MATCH((CUADRO!P$5&amp;$E586),'Hoja de Trabajo para listado'!$AB$151:$BA$151,0)),0)+IFERROR(INDEX('Hoja de Trabajo para listado'!$BC$155:$CB$1048576,MATCH($A586,'Hoja de Trabajo para listado'!$BC$155:$BC$1048576,0),MATCH((CUADRO!P$5&amp;$E586),'Hoja de Trabajo para listado'!$BC$151:$CB$151,0)),0)+IFERROR(INDEX('Hoja de Trabajo para listado'!$DE$153:$DG$274,MATCH($A586,'Hoja de Trabajo para listado'!$DE$153:$DE$1048576,0),MATCH((CUADRO!P$5&amp;$E586),'Hoja de Trabajo para listado'!$DE$151:$DG$151,0)),0)+IFERROR(INDEX('Hoja de Trabajo para listado'!$CD$155:$DC$1048576,MATCH($A586,'Hoja de Trabajo para listado'!$CD$155:$CD$1048576,0),MATCH((CUADRO!P$5&amp;$E586),'Hoja de Trabajo para listado'!$CD$151:$DC$151,0)),0)</f>
        <v>0</v>
      </c>
      <c r="Q586" s="255">
        <f ca="1">+IFERROR(INDEX('Hoja de Trabajo para listado'!$A$155:$Z$1048576,MATCH($A586,'Hoja de Trabajo para listado'!$A$155:$A$1048576,0),MATCH((CUADRO!Q$5&amp;$E586),'Hoja de Trabajo para listado'!$A$151:$Z$151,0)),0)+IFERROR(INDEX('Hoja de Trabajo para listado'!$AB$155:$BA$1048576,MATCH($A586,'Hoja de Trabajo para listado'!$AB$155:$AB$1048576,0),MATCH((CUADRO!Q$5&amp;$E586),'Hoja de Trabajo para listado'!$AB$151:$BA$151,0)),0)+IFERROR(INDEX('Hoja de Trabajo para listado'!$BC$155:$CB$1048576,MATCH($A586,'Hoja de Trabajo para listado'!$BC$155:$BC$1048576,0),MATCH((CUADRO!Q$5&amp;$E586),'Hoja de Trabajo para listado'!$BC$151:$CB$151,0)),0)+IFERROR(INDEX('Hoja de Trabajo para listado'!$DE$153:$DG$274,MATCH($A586,'Hoja de Trabajo para listado'!$DE$153:$DE$1048576,0),MATCH((CUADRO!Q$5&amp;$E586),'Hoja de Trabajo para listado'!$DE$151:$DG$151,0)),0)+IFERROR(INDEX('Hoja de Trabajo para listado'!$CD$155:$DC$1048576,MATCH($A586,'Hoja de Trabajo para listado'!$CD$155:$CD$1048576,0),MATCH((CUADRO!Q$5&amp;$E586),'Hoja de Trabajo para listado'!$CD$151:$DC$151,0)),0)</f>
        <v>0</v>
      </c>
      <c r="R586" s="255">
        <f t="shared" ca="1" si="18"/>
        <v>0</v>
      </c>
      <c r="S586" s="262"/>
      <c r="T586" s="255">
        <f ca="1">+T587</f>
        <v>0</v>
      </c>
      <c r="U586" s="254">
        <f t="shared" si="19"/>
        <v>1</v>
      </c>
      <c r="V586" s="362" t="str">
        <f>+VLOOKUP(A586,bd_lista!$A$3:$E$590,5,FALSE)</f>
        <v>Gobiernos Autonomos Municipales</v>
      </c>
      <c r="W586" s="361" t="str">
        <f>+V586</f>
        <v>Gobiernos Autonomos Municipales</v>
      </c>
      <c r="X586" s="254">
        <f>+VLOOKUP(A586,[2]Sheet1!$A$13:$D$744,4,FALSE)</f>
        <v>0</v>
      </c>
      <c r="Y586" s="254" t="e">
        <f>+VLOOKUP(X586,bd_lista!$A$3:$C$590,3,FALSE)</f>
        <v>#N/A</v>
      </c>
      <c r="Z586" s="316">
        <f>+X586</f>
        <v>0</v>
      </c>
      <c r="AA586" s="317" t="e">
        <f>+Y586</f>
        <v>#N/A</v>
      </c>
    </row>
    <row r="587" spans="1:27" customFormat="1" ht="15" hidden="1" customHeight="1">
      <c r="A587" s="32">
        <v>1270</v>
      </c>
      <c r="B587" s="307"/>
      <c r="C587" s="259" t="str">
        <f>+VLOOKUP(A587,bd_lista!$A$3:$C$590,3,FALSE)</f>
        <v>Gobierno Autónomo Municipal de Curva</v>
      </c>
      <c r="D587" s="362"/>
      <c r="E587" s="256" t="s">
        <v>1314</v>
      </c>
      <c r="F587" s="255">
        <f ca="1">+IFERROR(INDEX('Hoja de Trabajo para listado'!$A$155:$Z$1048576,MATCH($A587,'Hoja de Trabajo para listado'!$A$155:$A$1048576,0),MATCH((CUADRO!F$5&amp;$E587),'Hoja de Trabajo para listado'!$A$151:$Z$151,0)),0)+IFERROR(INDEX('Hoja de Trabajo para listado'!$AB$155:$BA$1048576,MATCH($A587,'Hoja de Trabajo para listado'!$AB$155:$AB$1048576,0),MATCH((CUADRO!F$5&amp;$E587),'Hoja de Trabajo para listado'!$AB$151:$BA$151,0)),0)+IFERROR(INDEX('Hoja de Trabajo para listado'!$BC$155:$CB$1048576,MATCH($A587,'Hoja de Trabajo para listado'!$BC$155:$BC$1048576,0),MATCH((CUADRO!F$5&amp;$E587),'Hoja de Trabajo para listado'!$BC$151:$CB$151,0)),0)+IFERROR(INDEX('Hoja de Trabajo para listado'!$DE$153:$DG$274,MATCH($A587,'Hoja de Trabajo para listado'!$DE$153:$DE$1048576,0),MATCH((CUADRO!F$5&amp;$E587),'Hoja de Trabajo para listado'!$DE$151:$DG$151,0)),0)+IFERROR(INDEX('Hoja de Trabajo para listado'!$CD$155:$DC$1048576,MATCH($A587,'Hoja de Trabajo para listado'!$CD$155:$CD$1048576,0),MATCH((CUADRO!F$5&amp;$E587),'Hoja de Trabajo para listado'!$CD$151:$DC$151,0)),0)</f>
        <v>0</v>
      </c>
      <c r="G587" s="255">
        <f ca="1">+IFERROR(INDEX('Hoja de Trabajo para listado'!$A$155:$Z$1048576,MATCH($A587,'Hoja de Trabajo para listado'!$A$155:$A$1048576,0),MATCH((CUADRO!G$5&amp;$E587),'Hoja de Trabajo para listado'!$A$151:$Z$151,0)),0)+IFERROR(INDEX('Hoja de Trabajo para listado'!$AB$155:$BA$1048576,MATCH($A587,'Hoja de Trabajo para listado'!$AB$155:$AB$1048576,0),MATCH((CUADRO!G$5&amp;$E587),'Hoja de Trabajo para listado'!$AB$151:$BA$151,0)),0)+IFERROR(INDEX('Hoja de Trabajo para listado'!$BC$155:$CB$1048576,MATCH($A587,'Hoja de Trabajo para listado'!$BC$155:$BC$1048576,0),MATCH((CUADRO!G$5&amp;$E587),'Hoja de Trabajo para listado'!$BC$151:$CB$151,0)),0)+IFERROR(INDEX('Hoja de Trabajo para listado'!$DE$153:$DG$274,MATCH($A587,'Hoja de Trabajo para listado'!$DE$153:$DE$1048576,0),MATCH((CUADRO!G$5&amp;$E587),'Hoja de Trabajo para listado'!$DE$151:$DG$151,0)),0)+IFERROR(INDEX('Hoja de Trabajo para listado'!$CD$155:$DC$1048576,MATCH($A587,'Hoja de Trabajo para listado'!$CD$155:$CD$1048576,0),MATCH((CUADRO!G$5&amp;$E587),'Hoja de Trabajo para listado'!$CD$151:$DC$151,0)),0)</f>
        <v>0</v>
      </c>
      <c r="H587" s="255">
        <f ca="1">+IFERROR(INDEX('Hoja de Trabajo para listado'!$A$155:$Z$1048576,MATCH($A587,'Hoja de Trabajo para listado'!$A$155:$A$1048576,0),MATCH((CUADRO!H$5&amp;$E587),'Hoja de Trabajo para listado'!$A$151:$Z$151,0)),0)+IFERROR(INDEX('Hoja de Trabajo para listado'!$AB$155:$BA$1048576,MATCH($A587,'Hoja de Trabajo para listado'!$AB$155:$AB$1048576,0),MATCH((CUADRO!H$5&amp;$E587),'Hoja de Trabajo para listado'!$AB$151:$BA$151,0)),0)+IFERROR(INDEX('Hoja de Trabajo para listado'!$BC$155:$CB$1048576,MATCH($A587,'Hoja de Trabajo para listado'!$BC$155:$BC$1048576,0),MATCH((CUADRO!H$5&amp;$E587),'Hoja de Trabajo para listado'!$BC$151:$CB$151,0)),0)+IFERROR(INDEX('Hoja de Trabajo para listado'!$DE$153:$DG$274,MATCH($A587,'Hoja de Trabajo para listado'!$DE$153:$DE$1048576,0),MATCH((CUADRO!H$5&amp;$E587),'Hoja de Trabajo para listado'!$DE$151:$DG$151,0)),0)+IFERROR(INDEX('Hoja de Trabajo para listado'!$CD$155:$DC$1048576,MATCH($A587,'Hoja de Trabajo para listado'!$CD$155:$CD$1048576,0),MATCH((CUADRO!H$5&amp;$E587),'Hoja de Trabajo para listado'!$CD$151:$DC$151,0)),0)</f>
        <v>0</v>
      </c>
      <c r="I587" s="255">
        <f ca="1">+IFERROR(INDEX('Hoja de Trabajo para listado'!$A$155:$Z$1048576,MATCH($A587,'Hoja de Trabajo para listado'!$A$155:$A$1048576,0),MATCH((CUADRO!I$5&amp;$E587),'Hoja de Trabajo para listado'!$A$151:$Z$151,0)),0)+IFERROR(INDEX('Hoja de Trabajo para listado'!$AB$155:$BA$1048576,MATCH($A587,'Hoja de Trabajo para listado'!$AB$155:$AB$1048576,0),MATCH((CUADRO!I$5&amp;$E587),'Hoja de Trabajo para listado'!$AB$151:$BA$151,0)),0)+IFERROR(INDEX('Hoja de Trabajo para listado'!$BC$155:$CB$1048576,MATCH($A587,'Hoja de Trabajo para listado'!$BC$155:$BC$1048576,0),MATCH((CUADRO!I$5&amp;$E587),'Hoja de Trabajo para listado'!$BC$151:$CB$151,0)),0)+IFERROR(INDEX('Hoja de Trabajo para listado'!$DE$153:$DG$274,MATCH($A587,'Hoja de Trabajo para listado'!$DE$153:$DE$1048576,0),MATCH((CUADRO!I$5&amp;$E587),'Hoja de Trabajo para listado'!$DE$151:$DG$151,0)),0)+IFERROR(INDEX('Hoja de Trabajo para listado'!$CD$155:$DC$1048576,MATCH($A587,'Hoja de Trabajo para listado'!$CD$155:$CD$1048576,0),MATCH((CUADRO!I$5&amp;$E587),'Hoja de Trabajo para listado'!$CD$151:$DC$151,0)),0)</f>
        <v>0</v>
      </c>
      <c r="J587" s="255">
        <f ca="1">+IFERROR(INDEX('Hoja de Trabajo para listado'!$A$155:$Z$1048576,MATCH($A587,'Hoja de Trabajo para listado'!$A$155:$A$1048576,0),MATCH((CUADRO!J$5&amp;$E587),'Hoja de Trabajo para listado'!$A$151:$Z$151,0)),0)+IFERROR(INDEX('Hoja de Trabajo para listado'!$AB$155:$BA$1048576,MATCH($A587,'Hoja de Trabajo para listado'!$AB$155:$AB$1048576,0),MATCH((CUADRO!J$5&amp;$E587),'Hoja de Trabajo para listado'!$AB$151:$BA$151,0)),0)+IFERROR(INDEX('Hoja de Trabajo para listado'!$BC$155:$CB$1048576,MATCH($A587,'Hoja de Trabajo para listado'!$BC$155:$BC$1048576,0),MATCH((CUADRO!J$5&amp;$E587),'Hoja de Trabajo para listado'!$BC$151:$CB$151,0)),0)+IFERROR(INDEX('Hoja de Trabajo para listado'!$DE$153:$DG$274,MATCH($A587,'Hoja de Trabajo para listado'!$DE$153:$DE$1048576,0),MATCH((CUADRO!J$5&amp;$E587),'Hoja de Trabajo para listado'!$DE$151:$DG$151,0)),0)+IFERROR(INDEX('Hoja de Trabajo para listado'!$CD$155:$DC$1048576,MATCH($A587,'Hoja de Trabajo para listado'!$CD$155:$CD$1048576,0),MATCH((CUADRO!J$5&amp;$E587),'Hoja de Trabajo para listado'!$CD$151:$DC$151,0)),0)</f>
        <v>0</v>
      </c>
      <c r="K587" s="255">
        <f ca="1">+IFERROR(INDEX('Hoja de Trabajo para listado'!$A$155:$Z$1048576,MATCH($A587,'Hoja de Trabajo para listado'!$A$155:$A$1048576,0),MATCH((CUADRO!K$5&amp;$E587),'Hoja de Trabajo para listado'!$A$151:$Z$151,0)),0)+IFERROR(INDEX('Hoja de Trabajo para listado'!$AB$155:$BA$1048576,MATCH($A587,'Hoja de Trabajo para listado'!$AB$155:$AB$1048576,0),MATCH((CUADRO!K$5&amp;$E587),'Hoja de Trabajo para listado'!$AB$151:$BA$151,0)),0)+IFERROR(INDEX('Hoja de Trabajo para listado'!$BC$155:$CB$1048576,MATCH($A587,'Hoja de Trabajo para listado'!$BC$155:$BC$1048576,0),MATCH((CUADRO!K$5&amp;$E587),'Hoja de Trabajo para listado'!$BC$151:$CB$151,0)),0)+IFERROR(INDEX('Hoja de Trabajo para listado'!$DE$153:$DG$274,MATCH($A587,'Hoja de Trabajo para listado'!$DE$153:$DE$1048576,0),MATCH((CUADRO!K$5&amp;$E587),'Hoja de Trabajo para listado'!$DE$151:$DG$151,0)),0)+IFERROR(INDEX('Hoja de Trabajo para listado'!$CD$155:$DC$1048576,MATCH($A587,'Hoja de Trabajo para listado'!$CD$155:$CD$1048576,0),MATCH((CUADRO!K$5&amp;$E587),'Hoja de Trabajo para listado'!$CD$151:$DC$151,0)),0)</f>
        <v>0</v>
      </c>
      <c r="L587" s="255">
        <f ca="1">+IFERROR(INDEX('Hoja de Trabajo para listado'!$A$155:$Z$1048576,MATCH($A587,'Hoja de Trabajo para listado'!$A$155:$A$1048576,0),MATCH((CUADRO!L$5&amp;$E587),'Hoja de Trabajo para listado'!$A$151:$Z$151,0)),0)+IFERROR(INDEX('Hoja de Trabajo para listado'!$AB$155:$BA$1048576,MATCH($A587,'Hoja de Trabajo para listado'!$AB$155:$AB$1048576,0),MATCH((CUADRO!L$5&amp;$E587),'Hoja de Trabajo para listado'!$AB$151:$BA$151,0)),0)+IFERROR(INDEX('Hoja de Trabajo para listado'!$BC$155:$CB$1048576,MATCH($A587,'Hoja de Trabajo para listado'!$BC$155:$BC$1048576,0),MATCH((CUADRO!L$5&amp;$E587),'Hoja de Trabajo para listado'!$BC$151:$CB$151,0)),0)+IFERROR(INDEX('Hoja de Trabajo para listado'!$DE$153:$DG$274,MATCH($A587,'Hoja de Trabajo para listado'!$DE$153:$DE$1048576,0),MATCH((CUADRO!L$5&amp;$E587),'Hoja de Trabajo para listado'!$DE$151:$DG$151,0)),0)+IFERROR(INDEX('Hoja de Trabajo para listado'!$CD$155:$DC$1048576,MATCH($A587,'Hoja de Trabajo para listado'!$CD$155:$CD$1048576,0),MATCH((CUADRO!L$5&amp;$E587),'Hoja de Trabajo para listado'!$CD$151:$DC$151,0)),0)</f>
        <v>0</v>
      </c>
      <c r="M587" s="255">
        <f ca="1">+IFERROR(INDEX('Hoja de Trabajo para listado'!$A$155:$Z$1048576,MATCH($A587,'Hoja de Trabajo para listado'!$A$155:$A$1048576,0),MATCH((CUADRO!M$5&amp;$E587),'Hoja de Trabajo para listado'!$A$151:$Z$151,0)),0)+IFERROR(INDEX('Hoja de Trabajo para listado'!$AB$155:$BA$1048576,MATCH($A587,'Hoja de Trabajo para listado'!$AB$155:$AB$1048576,0),MATCH((CUADRO!M$5&amp;$E587),'Hoja de Trabajo para listado'!$AB$151:$BA$151,0)),0)+IFERROR(INDEX('Hoja de Trabajo para listado'!$BC$155:$CB$1048576,MATCH($A587,'Hoja de Trabajo para listado'!$BC$155:$BC$1048576,0),MATCH((CUADRO!M$5&amp;$E587),'Hoja de Trabajo para listado'!$BC$151:$CB$151,0)),0)+IFERROR(INDEX('Hoja de Trabajo para listado'!$DE$153:$DG$274,MATCH($A587,'Hoja de Trabajo para listado'!$DE$153:$DE$1048576,0),MATCH((CUADRO!M$5&amp;$E587),'Hoja de Trabajo para listado'!$DE$151:$DG$151,0)),0)+IFERROR(INDEX('Hoja de Trabajo para listado'!$CD$155:$DC$1048576,MATCH($A587,'Hoja de Trabajo para listado'!$CD$155:$CD$1048576,0),MATCH((CUADRO!M$5&amp;$E587),'Hoja de Trabajo para listado'!$CD$151:$DC$151,0)),0)</f>
        <v>0</v>
      </c>
      <c r="N587" s="255">
        <f ca="1">+IFERROR(INDEX('Hoja de Trabajo para listado'!$A$155:$Z$1048576,MATCH($A587,'Hoja de Trabajo para listado'!$A$155:$A$1048576,0),MATCH((CUADRO!N$5&amp;$E587),'Hoja de Trabajo para listado'!$A$151:$Z$151,0)),0)+IFERROR(INDEX('Hoja de Trabajo para listado'!$AB$155:$BA$1048576,MATCH($A587,'Hoja de Trabajo para listado'!$AB$155:$AB$1048576,0),MATCH((CUADRO!N$5&amp;$E587),'Hoja de Trabajo para listado'!$AB$151:$BA$151,0)),0)+IFERROR(INDEX('Hoja de Trabajo para listado'!$BC$155:$CB$1048576,MATCH($A587,'Hoja de Trabajo para listado'!$BC$155:$BC$1048576,0),MATCH((CUADRO!N$5&amp;$E587),'Hoja de Trabajo para listado'!$BC$151:$CB$151,0)),0)+IFERROR(INDEX('Hoja de Trabajo para listado'!$DE$153:$DG$274,MATCH($A587,'Hoja de Trabajo para listado'!$DE$153:$DE$1048576,0),MATCH((CUADRO!N$5&amp;$E587),'Hoja de Trabajo para listado'!$DE$151:$DG$151,0)),0)+IFERROR(INDEX('Hoja de Trabajo para listado'!$CD$155:$DC$1048576,MATCH($A587,'Hoja de Trabajo para listado'!$CD$155:$CD$1048576,0),MATCH((CUADRO!N$5&amp;$E587),'Hoja de Trabajo para listado'!$CD$151:$DC$151,0)),0)</f>
        <v>0</v>
      </c>
      <c r="O587" s="255">
        <f ca="1">+IFERROR(INDEX('Hoja de Trabajo para listado'!$A$155:$Z$1048576,MATCH($A587,'Hoja de Trabajo para listado'!$A$155:$A$1048576,0),MATCH((CUADRO!O$5&amp;$E587),'Hoja de Trabajo para listado'!$A$151:$Z$151,0)),0)+IFERROR(INDEX('Hoja de Trabajo para listado'!$AB$155:$BA$1048576,MATCH($A587,'Hoja de Trabajo para listado'!$AB$155:$AB$1048576,0),MATCH((CUADRO!O$5&amp;$E587),'Hoja de Trabajo para listado'!$AB$151:$BA$151,0)),0)+IFERROR(INDEX('Hoja de Trabajo para listado'!$BC$155:$CB$1048576,MATCH($A587,'Hoja de Trabajo para listado'!$BC$155:$BC$1048576,0),MATCH((CUADRO!O$5&amp;$E587),'Hoja de Trabajo para listado'!$BC$151:$CB$151,0)),0)+IFERROR(INDEX('Hoja de Trabajo para listado'!$DE$153:$DG$274,MATCH($A587,'Hoja de Trabajo para listado'!$DE$153:$DE$1048576,0),MATCH((CUADRO!O$5&amp;$E587),'Hoja de Trabajo para listado'!$DE$151:$DG$151,0)),0)+IFERROR(INDEX('Hoja de Trabajo para listado'!$CD$155:$DC$1048576,MATCH($A587,'Hoja de Trabajo para listado'!$CD$155:$CD$1048576,0),MATCH((CUADRO!O$5&amp;$E587),'Hoja de Trabajo para listado'!$CD$151:$DC$151,0)),0)</f>
        <v>0</v>
      </c>
      <c r="P587" s="255">
        <f ca="1">+IFERROR(INDEX('Hoja de Trabajo para listado'!$A$155:$Z$1048576,MATCH($A587,'Hoja de Trabajo para listado'!$A$155:$A$1048576,0),MATCH((CUADRO!P$5&amp;$E587),'Hoja de Trabajo para listado'!$A$151:$Z$151,0)),0)+IFERROR(INDEX('Hoja de Trabajo para listado'!$AB$155:$BA$1048576,MATCH($A587,'Hoja de Trabajo para listado'!$AB$155:$AB$1048576,0),MATCH((CUADRO!P$5&amp;$E587),'Hoja de Trabajo para listado'!$AB$151:$BA$151,0)),0)+IFERROR(INDEX('Hoja de Trabajo para listado'!$BC$155:$CB$1048576,MATCH($A587,'Hoja de Trabajo para listado'!$BC$155:$BC$1048576,0),MATCH((CUADRO!P$5&amp;$E587),'Hoja de Trabajo para listado'!$BC$151:$CB$151,0)),0)+IFERROR(INDEX('Hoja de Trabajo para listado'!$DE$153:$DG$274,MATCH($A587,'Hoja de Trabajo para listado'!$DE$153:$DE$1048576,0),MATCH((CUADRO!P$5&amp;$E587),'Hoja de Trabajo para listado'!$DE$151:$DG$151,0)),0)+IFERROR(INDEX('Hoja de Trabajo para listado'!$CD$155:$DC$1048576,MATCH($A587,'Hoja de Trabajo para listado'!$CD$155:$CD$1048576,0),MATCH((CUADRO!P$5&amp;$E587),'Hoja de Trabajo para listado'!$CD$151:$DC$151,0)),0)</f>
        <v>0</v>
      </c>
      <c r="Q587" s="255">
        <f ca="1">+IFERROR(INDEX('Hoja de Trabajo para listado'!$A$155:$Z$1048576,MATCH($A587,'Hoja de Trabajo para listado'!$A$155:$A$1048576,0),MATCH((CUADRO!Q$5&amp;$E587),'Hoja de Trabajo para listado'!$A$151:$Z$151,0)),0)+IFERROR(INDEX('Hoja de Trabajo para listado'!$AB$155:$BA$1048576,MATCH($A587,'Hoja de Trabajo para listado'!$AB$155:$AB$1048576,0),MATCH((CUADRO!Q$5&amp;$E587),'Hoja de Trabajo para listado'!$AB$151:$BA$151,0)),0)+IFERROR(INDEX('Hoja de Trabajo para listado'!$BC$155:$CB$1048576,MATCH($A587,'Hoja de Trabajo para listado'!$BC$155:$BC$1048576,0),MATCH((CUADRO!Q$5&amp;$E587),'Hoja de Trabajo para listado'!$BC$151:$CB$151,0)),0)+IFERROR(INDEX('Hoja de Trabajo para listado'!$DE$153:$DG$274,MATCH($A587,'Hoja de Trabajo para listado'!$DE$153:$DE$1048576,0),MATCH((CUADRO!Q$5&amp;$E587),'Hoja de Trabajo para listado'!$DE$151:$DG$151,0)),0)+IFERROR(INDEX('Hoja de Trabajo para listado'!$CD$155:$DC$1048576,MATCH($A587,'Hoja de Trabajo para listado'!$CD$155:$CD$1048576,0),MATCH((CUADRO!Q$5&amp;$E587),'Hoja de Trabajo para listado'!$CD$151:$DC$151,0)),0)</f>
        <v>0</v>
      </c>
      <c r="R587" s="255">
        <f t="shared" ca="1" si="18"/>
        <v>0</v>
      </c>
      <c r="S587" s="262">
        <f ca="1">+R586+R587</f>
        <v>0</v>
      </c>
      <c r="T587" s="255">
        <f ca="1">+S587</f>
        <v>0</v>
      </c>
      <c r="U587" s="254">
        <f t="shared" si="19"/>
        <v>2</v>
      </c>
      <c r="V587" s="362" t="str">
        <f>+VLOOKUP(A587,bd_lista!$A$3:$E$590,5,FALSE)</f>
        <v>Gobiernos Autonomos Municipales</v>
      </c>
      <c r="W587" s="362"/>
      <c r="X587" s="254">
        <f>+VLOOKUP(A587,[2]Sheet1!$A$13:$D$744,4,FALSE)</f>
        <v>0</v>
      </c>
      <c r="Y587" s="254" t="e">
        <f>+VLOOKUP(X587,bd_lista!$A$3:$C$590,3,FALSE)</f>
        <v>#N/A</v>
      </c>
      <c r="Z587" s="314"/>
      <c r="AA587" s="315"/>
    </row>
    <row r="588" spans="1:27" customFormat="1" ht="27" hidden="1" customHeight="1">
      <c r="A588" s="32">
        <v>1271</v>
      </c>
      <c r="B588" s="306">
        <f>+A588</f>
        <v>1271</v>
      </c>
      <c r="C588" s="259" t="str">
        <f>+VLOOKUP(A588,bd_lista!$A$3:$C$590,3,FALSE)</f>
        <v>Gobierno Autónomo Municipal de San Pedro de Curahuara</v>
      </c>
      <c r="D588" s="361" t="str">
        <f>+C588</f>
        <v>Gobierno Autónomo Municipal de San Pedro de Curahuara</v>
      </c>
      <c r="E588" s="254" t="s">
        <v>1313</v>
      </c>
      <c r="F588" s="255">
        <f ca="1">+IFERROR(INDEX('Hoja de Trabajo para listado'!$A$155:$Z$1048576,MATCH($A588,'Hoja de Trabajo para listado'!$A$155:$A$1048576,0),MATCH((CUADRO!F$5&amp;$E588),'Hoja de Trabajo para listado'!$A$151:$Z$151,0)),0)+IFERROR(INDEX('Hoja de Trabajo para listado'!$AB$155:$BA$1048576,MATCH($A588,'Hoja de Trabajo para listado'!$AB$155:$AB$1048576,0),MATCH((CUADRO!F$5&amp;$E588),'Hoja de Trabajo para listado'!$AB$151:$BA$151,0)),0)+IFERROR(INDEX('Hoja de Trabajo para listado'!$BC$155:$CB$1048576,MATCH($A588,'Hoja de Trabajo para listado'!$BC$155:$BC$1048576,0),MATCH((CUADRO!F$5&amp;$E588),'Hoja de Trabajo para listado'!$BC$151:$CB$151,0)),0)+IFERROR(INDEX('Hoja de Trabajo para listado'!$DE$153:$DG$274,MATCH($A588,'Hoja de Trabajo para listado'!$DE$153:$DE$1048576,0),MATCH((CUADRO!F$5&amp;$E588),'Hoja de Trabajo para listado'!$DE$151:$DG$151,0)),0)+IFERROR(INDEX('Hoja de Trabajo para listado'!$CD$155:$DC$1048576,MATCH($A588,'Hoja de Trabajo para listado'!$CD$155:$CD$1048576,0),MATCH((CUADRO!F$5&amp;$E588),'Hoja de Trabajo para listado'!$CD$151:$DC$151,0)),0)</f>
        <v>0</v>
      </c>
      <c r="G588" s="255">
        <f ca="1">+IFERROR(INDEX('Hoja de Trabajo para listado'!$A$155:$Z$1048576,MATCH($A588,'Hoja de Trabajo para listado'!$A$155:$A$1048576,0),MATCH((CUADRO!G$5&amp;$E588),'Hoja de Trabajo para listado'!$A$151:$Z$151,0)),0)+IFERROR(INDEX('Hoja de Trabajo para listado'!$AB$155:$BA$1048576,MATCH($A588,'Hoja de Trabajo para listado'!$AB$155:$AB$1048576,0),MATCH((CUADRO!G$5&amp;$E588),'Hoja de Trabajo para listado'!$AB$151:$BA$151,0)),0)+IFERROR(INDEX('Hoja de Trabajo para listado'!$BC$155:$CB$1048576,MATCH($A588,'Hoja de Trabajo para listado'!$BC$155:$BC$1048576,0),MATCH((CUADRO!G$5&amp;$E588),'Hoja de Trabajo para listado'!$BC$151:$CB$151,0)),0)+IFERROR(INDEX('Hoja de Trabajo para listado'!$DE$153:$DG$274,MATCH($A588,'Hoja de Trabajo para listado'!$DE$153:$DE$1048576,0),MATCH((CUADRO!G$5&amp;$E588),'Hoja de Trabajo para listado'!$DE$151:$DG$151,0)),0)+IFERROR(INDEX('Hoja de Trabajo para listado'!$CD$155:$DC$1048576,MATCH($A588,'Hoja de Trabajo para listado'!$CD$155:$CD$1048576,0),MATCH((CUADRO!G$5&amp;$E588),'Hoja de Trabajo para listado'!$CD$151:$DC$151,0)),0)</f>
        <v>0</v>
      </c>
      <c r="H588" s="255">
        <f ca="1">+IFERROR(INDEX('Hoja de Trabajo para listado'!$A$155:$Z$1048576,MATCH($A588,'Hoja de Trabajo para listado'!$A$155:$A$1048576,0),MATCH((CUADRO!H$5&amp;$E588),'Hoja de Trabajo para listado'!$A$151:$Z$151,0)),0)+IFERROR(INDEX('Hoja de Trabajo para listado'!$AB$155:$BA$1048576,MATCH($A588,'Hoja de Trabajo para listado'!$AB$155:$AB$1048576,0),MATCH((CUADRO!H$5&amp;$E588),'Hoja de Trabajo para listado'!$AB$151:$BA$151,0)),0)+IFERROR(INDEX('Hoja de Trabajo para listado'!$BC$155:$CB$1048576,MATCH($A588,'Hoja de Trabajo para listado'!$BC$155:$BC$1048576,0),MATCH((CUADRO!H$5&amp;$E588),'Hoja de Trabajo para listado'!$BC$151:$CB$151,0)),0)+IFERROR(INDEX('Hoja de Trabajo para listado'!$DE$153:$DG$274,MATCH($A588,'Hoja de Trabajo para listado'!$DE$153:$DE$1048576,0),MATCH((CUADRO!H$5&amp;$E588),'Hoja de Trabajo para listado'!$DE$151:$DG$151,0)),0)+IFERROR(INDEX('Hoja de Trabajo para listado'!$CD$155:$DC$1048576,MATCH($A588,'Hoja de Trabajo para listado'!$CD$155:$CD$1048576,0),MATCH((CUADRO!H$5&amp;$E588),'Hoja de Trabajo para listado'!$CD$151:$DC$151,0)),0)</f>
        <v>0</v>
      </c>
      <c r="I588" s="255">
        <f ca="1">+IFERROR(INDEX('Hoja de Trabajo para listado'!$A$155:$Z$1048576,MATCH($A588,'Hoja de Trabajo para listado'!$A$155:$A$1048576,0),MATCH((CUADRO!I$5&amp;$E588),'Hoja de Trabajo para listado'!$A$151:$Z$151,0)),0)+IFERROR(INDEX('Hoja de Trabajo para listado'!$AB$155:$BA$1048576,MATCH($A588,'Hoja de Trabajo para listado'!$AB$155:$AB$1048576,0),MATCH((CUADRO!I$5&amp;$E588),'Hoja de Trabajo para listado'!$AB$151:$BA$151,0)),0)+IFERROR(INDEX('Hoja de Trabajo para listado'!$BC$155:$CB$1048576,MATCH($A588,'Hoja de Trabajo para listado'!$BC$155:$BC$1048576,0),MATCH((CUADRO!I$5&amp;$E588),'Hoja de Trabajo para listado'!$BC$151:$CB$151,0)),0)+IFERROR(INDEX('Hoja de Trabajo para listado'!$DE$153:$DG$274,MATCH($A588,'Hoja de Trabajo para listado'!$DE$153:$DE$1048576,0),MATCH((CUADRO!I$5&amp;$E588),'Hoja de Trabajo para listado'!$DE$151:$DG$151,0)),0)+IFERROR(INDEX('Hoja de Trabajo para listado'!$CD$155:$DC$1048576,MATCH($A588,'Hoja de Trabajo para listado'!$CD$155:$CD$1048576,0),MATCH((CUADRO!I$5&amp;$E588),'Hoja de Trabajo para listado'!$CD$151:$DC$151,0)),0)</f>
        <v>0</v>
      </c>
      <c r="J588" s="255">
        <f ca="1">+IFERROR(INDEX('Hoja de Trabajo para listado'!$A$155:$Z$1048576,MATCH($A588,'Hoja de Trabajo para listado'!$A$155:$A$1048576,0),MATCH((CUADRO!J$5&amp;$E588),'Hoja de Trabajo para listado'!$A$151:$Z$151,0)),0)+IFERROR(INDEX('Hoja de Trabajo para listado'!$AB$155:$BA$1048576,MATCH($A588,'Hoja de Trabajo para listado'!$AB$155:$AB$1048576,0),MATCH((CUADRO!J$5&amp;$E588),'Hoja de Trabajo para listado'!$AB$151:$BA$151,0)),0)+IFERROR(INDEX('Hoja de Trabajo para listado'!$BC$155:$CB$1048576,MATCH($A588,'Hoja de Trabajo para listado'!$BC$155:$BC$1048576,0),MATCH((CUADRO!J$5&amp;$E588),'Hoja de Trabajo para listado'!$BC$151:$CB$151,0)),0)+IFERROR(INDEX('Hoja de Trabajo para listado'!$DE$153:$DG$274,MATCH($A588,'Hoja de Trabajo para listado'!$DE$153:$DE$1048576,0),MATCH((CUADRO!J$5&amp;$E588),'Hoja de Trabajo para listado'!$DE$151:$DG$151,0)),0)+IFERROR(INDEX('Hoja de Trabajo para listado'!$CD$155:$DC$1048576,MATCH($A588,'Hoja de Trabajo para listado'!$CD$155:$CD$1048576,0),MATCH((CUADRO!J$5&amp;$E588),'Hoja de Trabajo para listado'!$CD$151:$DC$151,0)),0)</f>
        <v>0</v>
      </c>
      <c r="K588" s="255">
        <f ca="1">+IFERROR(INDEX('Hoja de Trabajo para listado'!$A$155:$Z$1048576,MATCH($A588,'Hoja de Trabajo para listado'!$A$155:$A$1048576,0),MATCH((CUADRO!K$5&amp;$E588),'Hoja de Trabajo para listado'!$A$151:$Z$151,0)),0)+IFERROR(INDEX('Hoja de Trabajo para listado'!$AB$155:$BA$1048576,MATCH($A588,'Hoja de Trabajo para listado'!$AB$155:$AB$1048576,0),MATCH((CUADRO!K$5&amp;$E588),'Hoja de Trabajo para listado'!$AB$151:$BA$151,0)),0)+IFERROR(INDEX('Hoja de Trabajo para listado'!$BC$155:$CB$1048576,MATCH($A588,'Hoja de Trabajo para listado'!$BC$155:$BC$1048576,0),MATCH((CUADRO!K$5&amp;$E588),'Hoja de Trabajo para listado'!$BC$151:$CB$151,0)),0)+IFERROR(INDEX('Hoja de Trabajo para listado'!$DE$153:$DG$274,MATCH($A588,'Hoja de Trabajo para listado'!$DE$153:$DE$1048576,0),MATCH((CUADRO!K$5&amp;$E588),'Hoja de Trabajo para listado'!$DE$151:$DG$151,0)),0)+IFERROR(INDEX('Hoja de Trabajo para listado'!$CD$155:$DC$1048576,MATCH($A588,'Hoja de Trabajo para listado'!$CD$155:$CD$1048576,0),MATCH((CUADRO!K$5&amp;$E588),'Hoja de Trabajo para listado'!$CD$151:$DC$151,0)),0)</f>
        <v>0</v>
      </c>
      <c r="L588" s="255">
        <f ca="1">+IFERROR(INDEX('Hoja de Trabajo para listado'!$A$155:$Z$1048576,MATCH($A588,'Hoja de Trabajo para listado'!$A$155:$A$1048576,0),MATCH((CUADRO!L$5&amp;$E588),'Hoja de Trabajo para listado'!$A$151:$Z$151,0)),0)+IFERROR(INDEX('Hoja de Trabajo para listado'!$AB$155:$BA$1048576,MATCH($A588,'Hoja de Trabajo para listado'!$AB$155:$AB$1048576,0),MATCH((CUADRO!L$5&amp;$E588),'Hoja de Trabajo para listado'!$AB$151:$BA$151,0)),0)+IFERROR(INDEX('Hoja de Trabajo para listado'!$BC$155:$CB$1048576,MATCH($A588,'Hoja de Trabajo para listado'!$BC$155:$BC$1048576,0),MATCH((CUADRO!L$5&amp;$E588),'Hoja de Trabajo para listado'!$BC$151:$CB$151,0)),0)+IFERROR(INDEX('Hoja de Trabajo para listado'!$DE$153:$DG$274,MATCH($A588,'Hoja de Trabajo para listado'!$DE$153:$DE$1048576,0),MATCH((CUADRO!L$5&amp;$E588),'Hoja de Trabajo para listado'!$DE$151:$DG$151,0)),0)+IFERROR(INDEX('Hoja de Trabajo para listado'!$CD$155:$DC$1048576,MATCH($A588,'Hoja de Trabajo para listado'!$CD$155:$CD$1048576,0),MATCH((CUADRO!L$5&amp;$E588),'Hoja de Trabajo para listado'!$CD$151:$DC$151,0)),0)</f>
        <v>0</v>
      </c>
      <c r="M588" s="255">
        <f ca="1">+IFERROR(INDEX('Hoja de Trabajo para listado'!$A$155:$Z$1048576,MATCH($A588,'Hoja de Trabajo para listado'!$A$155:$A$1048576,0),MATCH((CUADRO!M$5&amp;$E588),'Hoja de Trabajo para listado'!$A$151:$Z$151,0)),0)+IFERROR(INDEX('Hoja de Trabajo para listado'!$AB$155:$BA$1048576,MATCH($A588,'Hoja de Trabajo para listado'!$AB$155:$AB$1048576,0),MATCH((CUADRO!M$5&amp;$E588),'Hoja de Trabajo para listado'!$AB$151:$BA$151,0)),0)+IFERROR(INDEX('Hoja de Trabajo para listado'!$BC$155:$CB$1048576,MATCH($A588,'Hoja de Trabajo para listado'!$BC$155:$BC$1048576,0),MATCH((CUADRO!M$5&amp;$E588),'Hoja de Trabajo para listado'!$BC$151:$CB$151,0)),0)+IFERROR(INDEX('Hoja de Trabajo para listado'!$DE$153:$DG$274,MATCH($A588,'Hoja de Trabajo para listado'!$DE$153:$DE$1048576,0),MATCH((CUADRO!M$5&amp;$E588),'Hoja de Trabajo para listado'!$DE$151:$DG$151,0)),0)+IFERROR(INDEX('Hoja de Trabajo para listado'!$CD$155:$DC$1048576,MATCH($A588,'Hoja de Trabajo para listado'!$CD$155:$CD$1048576,0),MATCH((CUADRO!M$5&amp;$E588),'Hoja de Trabajo para listado'!$CD$151:$DC$151,0)),0)</f>
        <v>0</v>
      </c>
      <c r="N588" s="255">
        <f ca="1">+IFERROR(INDEX('Hoja de Trabajo para listado'!$A$155:$Z$1048576,MATCH($A588,'Hoja de Trabajo para listado'!$A$155:$A$1048576,0),MATCH((CUADRO!N$5&amp;$E588),'Hoja de Trabajo para listado'!$A$151:$Z$151,0)),0)+IFERROR(INDEX('Hoja de Trabajo para listado'!$AB$155:$BA$1048576,MATCH($A588,'Hoja de Trabajo para listado'!$AB$155:$AB$1048576,0),MATCH((CUADRO!N$5&amp;$E588),'Hoja de Trabajo para listado'!$AB$151:$BA$151,0)),0)+IFERROR(INDEX('Hoja de Trabajo para listado'!$BC$155:$CB$1048576,MATCH($A588,'Hoja de Trabajo para listado'!$BC$155:$BC$1048576,0),MATCH((CUADRO!N$5&amp;$E588),'Hoja de Trabajo para listado'!$BC$151:$CB$151,0)),0)+IFERROR(INDEX('Hoja de Trabajo para listado'!$DE$153:$DG$274,MATCH($A588,'Hoja de Trabajo para listado'!$DE$153:$DE$1048576,0),MATCH((CUADRO!N$5&amp;$E588),'Hoja de Trabajo para listado'!$DE$151:$DG$151,0)),0)+IFERROR(INDEX('Hoja de Trabajo para listado'!$CD$155:$DC$1048576,MATCH($A588,'Hoja de Trabajo para listado'!$CD$155:$CD$1048576,0),MATCH((CUADRO!N$5&amp;$E588),'Hoja de Trabajo para listado'!$CD$151:$DC$151,0)),0)</f>
        <v>0</v>
      </c>
      <c r="O588" s="255">
        <f ca="1">+IFERROR(INDEX('Hoja de Trabajo para listado'!$A$155:$Z$1048576,MATCH($A588,'Hoja de Trabajo para listado'!$A$155:$A$1048576,0),MATCH((CUADRO!O$5&amp;$E588),'Hoja de Trabajo para listado'!$A$151:$Z$151,0)),0)+IFERROR(INDEX('Hoja de Trabajo para listado'!$AB$155:$BA$1048576,MATCH($A588,'Hoja de Trabajo para listado'!$AB$155:$AB$1048576,0),MATCH((CUADRO!O$5&amp;$E588),'Hoja de Trabajo para listado'!$AB$151:$BA$151,0)),0)+IFERROR(INDEX('Hoja de Trabajo para listado'!$BC$155:$CB$1048576,MATCH($A588,'Hoja de Trabajo para listado'!$BC$155:$BC$1048576,0),MATCH((CUADRO!O$5&amp;$E588),'Hoja de Trabajo para listado'!$BC$151:$CB$151,0)),0)+IFERROR(INDEX('Hoja de Trabajo para listado'!$DE$153:$DG$274,MATCH($A588,'Hoja de Trabajo para listado'!$DE$153:$DE$1048576,0),MATCH((CUADRO!O$5&amp;$E588),'Hoja de Trabajo para listado'!$DE$151:$DG$151,0)),0)+IFERROR(INDEX('Hoja de Trabajo para listado'!$CD$155:$DC$1048576,MATCH($A588,'Hoja de Trabajo para listado'!$CD$155:$CD$1048576,0),MATCH((CUADRO!O$5&amp;$E588),'Hoja de Trabajo para listado'!$CD$151:$DC$151,0)),0)</f>
        <v>0</v>
      </c>
      <c r="P588" s="255">
        <f ca="1">+IFERROR(INDEX('Hoja de Trabajo para listado'!$A$155:$Z$1048576,MATCH($A588,'Hoja de Trabajo para listado'!$A$155:$A$1048576,0),MATCH((CUADRO!P$5&amp;$E588),'Hoja de Trabajo para listado'!$A$151:$Z$151,0)),0)+IFERROR(INDEX('Hoja de Trabajo para listado'!$AB$155:$BA$1048576,MATCH($A588,'Hoja de Trabajo para listado'!$AB$155:$AB$1048576,0),MATCH((CUADRO!P$5&amp;$E588),'Hoja de Trabajo para listado'!$AB$151:$BA$151,0)),0)+IFERROR(INDEX('Hoja de Trabajo para listado'!$BC$155:$CB$1048576,MATCH($A588,'Hoja de Trabajo para listado'!$BC$155:$BC$1048576,0),MATCH((CUADRO!P$5&amp;$E588),'Hoja de Trabajo para listado'!$BC$151:$CB$151,0)),0)+IFERROR(INDEX('Hoja de Trabajo para listado'!$DE$153:$DG$274,MATCH($A588,'Hoja de Trabajo para listado'!$DE$153:$DE$1048576,0),MATCH((CUADRO!P$5&amp;$E588),'Hoja de Trabajo para listado'!$DE$151:$DG$151,0)),0)+IFERROR(INDEX('Hoja de Trabajo para listado'!$CD$155:$DC$1048576,MATCH($A588,'Hoja de Trabajo para listado'!$CD$155:$CD$1048576,0),MATCH((CUADRO!P$5&amp;$E588),'Hoja de Trabajo para listado'!$CD$151:$DC$151,0)),0)</f>
        <v>0</v>
      </c>
      <c r="Q588" s="255">
        <f ca="1">+IFERROR(INDEX('Hoja de Trabajo para listado'!$A$155:$Z$1048576,MATCH($A588,'Hoja de Trabajo para listado'!$A$155:$A$1048576,0),MATCH((CUADRO!Q$5&amp;$E588),'Hoja de Trabajo para listado'!$A$151:$Z$151,0)),0)+IFERROR(INDEX('Hoja de Trabajo para listado'!$AB$155:$BA$1048576,MATCH($A588,'Hoja de Trabajo para listado'!$AB$155:$AB$1048576,0),MATCH((CUADRO!Q$5&amp;$E588),'Hoja de Trabajo para listado'!$AB$151:$BA$151,0)),0)+IFERROR(INDEX('Hoja de Trabajo para listado'!$BC$155:$CB$1048576,MATCH($A588,'Hoja de Trabajo para listado'!$BC$155:$BC$1048576,0),MATCH((CUADRO!Q$5&amp;$E588),'Hoja de Trabajo para listado'!$BC$151:$CB$151,0)),0)+IFERROR(INDEX('Hoja de Trabajo para listado'!$DE$153:$DG$274,MATCH($A588,'Hoja de Trabajo para listado'!$DE$153:$DE$1048576,0),MATCH((CUADRO!Q$5&amp;$E588),'Hoja de Trabajo para listado'!$DE$151:$DG$151,0)),0)+IFERROR(INDEX('Hoja de Trabajo para listado'!$CD$155:$DC$1048576,MATCH($A588,'Hoja de Trabajo para listado'!$CD$155:$CD$1048576,0),MATCH((CUADRO!Q$5&amp;$E588),'Hoja de Trabajo para listado'!$CD$151:$DC$151,0)),0)</f>
        <v>0</v>
      </c>
      <c r="R588" s="255">
        <f t="shared" ca="1" si="18"/>
        <v>0</v>
      </c>
      <c r="S588" s="262"/>
      <c r="T588" s="255">
        <f ca="1">+T589</f>
        <v>0</v>
      </c>
      <c r="U588" s="254">
        <f t="shared" si="19"/>
        <v>1</v>
      </c>
      <c r="V588" s="362" t="str">
        <f>+VLOOKUP(A588,bd_lista!$A$3:$E$590,5,FALSE)</f>
        <v>Gobiernos Autonomos Municipales</v>
      </c>
      <c r="W588" s="361" t="str">
        <f>+V588</f>
        <v>Gobiernos Autonomos Municipales</v>
      </c>
      <c r="X588" s="254">
        <f>+VLOOKUP(A588,[2]Sheet1!$A$13:$D$744,4,FALSE)</f>
        <v>0</v>
      </c>
      <c r="Y588" s="254" t="e">
        <f>+VLOOKUP(X588,bd_lista!$A$3:$C$590,3,FALSE)</f>
        <v>#N/A</v>
      </c>
      <c r="Z588" s="316">
        <f>+X588</f>
        <v>0</v>
      </c>
      <c r="AA588" s="317" t="e">
        <f>+Y588</f>
        <v>#N/A</v>
      </c>
    </row>
    <row r="589" spans="1:27" customFormat="1" ht="27" hidden="1" customHeight="1">
      <c r="A589" s="32">
        <v>1271</v>
      </c>
      <c r="B589" s="307"/>
      <c r="C589" s="259" t="str">
        <f>+VLOOKUP(A589,bd_lista!$A$3:$C$590,3,FALSE)</f>
        <v>Gobierno Autónomo Municipal de San Pedro de Curahuara</v>
      </c>
      <c r="D589" s="362"/>
      <c r="E589" s="256" t="s">
        <v>1314</v>
      </c>
      <c r="F589" s="255">
        <f ca="1">+IFERROR(INDEX('Hoja de Trabajo para listado'!$A$155:$Z$1048576,MATCH($A589,'Hoja de Trabajo para listado'!$A$155:$A$1048576,0),MATCH((CUADRO!F$5&amp;$E589),'Hoja de Trabajo para listado'!$A$151:$Z$151,0)),0)+IFERROR(INDEX('Hoja de Trabajo para listado'!$AB$155:$BA$1048576,MATCH($A589,'Hoja de Trabajo para listado'!$AB$155:$AB$1048576,0),MATCH((CUADRO!F$5&amp;$E589),'Hoja de Trabajo para listado'!$AB$151:$BA$151,0)),0)+IFERROR(INDEX('Hoja de Trabajo para listado'!$BC$155:$CB$1048576,MATCH($A589,'Hoja de Trabajo para listado'!$BC$155:$BC$1048576,0),MATCH((CUADRO!F$5&amp;$E589),'Hoja de Trabajo para listado'!$BC$151:$CB$151,0)),0)+IFERROR(INDEX('Hoja de Trabajo para listado'!$DE$153:$DG$274,MATCH($A589,'Hoja de Trabajo para listado'!$DE$153:$DE$1048576,0),MATCH((CUADRO!F$5&amp;$E589),'Hoja de Trabajo para listado'!$DE$151:$DG$151,0)),0)+IFERROR(INDEX('Hoja de Trabajo para listado'!$CD$155:$DC$1048576,MATCH($A589,'Hoja de Trabajo para listado'!$CD$155:$CD$1048576,0),MATCH((CUADRO!F$5&amp;$E589),'Hoja de Trabajo para listado'!$CD$151:$DC$151,0)),0)</f>
        <v>0</v>
      </c>
      <c r="G589" s="255">
        <f ca="1">+IFERROR(INDEX('Hoja de Trabajo para listado'!$A$155:$Z$1048576,MATCH($A589,'Hoja de Trabajo para listado'!$A$155:$A$1048576,0),MATCH((CUADRO!G$5&amp;$E589),'Hoja de Trabajo para listado'!$A$151:$Z$151,0)),0)+IFERROR(INDEX('Hoja de Trabajo para listado'!$AB$155:$BA$1048576,MATCH($A589,'Hoja de Trabajo para listado'!$AB$155:$AB$1048576,0),MATCH((CUADRO!G$5&amp;$E589),'Hoja de Trabajo para listado'!$AB$151:$BA$151,0)),0)+IFERROR(INDEX('Hoja de Trabajo para listado'!$BC$155:$CB$1048576,MATCH($A589,'Hoja de Trabajo para listado'!$BC$155:$BC$1048576,0),MATCH((CUADRO!G$5&amp;$E589),'Hoja de Trabajo para listado'!$BC$151:$CB$151,0)),0)+IFERROR(INDEX('Hoja de Trabajo para listado'!$DE$153:$DG$274,MATCH($A589,'Hoja de Trabajo para listado'!$DE$153:$DE$1048576,0),MATCH((CUADRO!G$5&amp;$E589),'Hoja de Trabajo para listado'!$DE$151:$DG$151,0)),0)+IFERROR(INDEX('Hoja de Trabajo para listado'!$CD$155:$DC$1048576,MATCH($A589,'Hoja de Trabajo para listado'!$CD$155:$CD$1048576,0),MATCH((CUADRO!G$5&amp;$E589),'Hoja de Trabajo para listado'!$CD$151:$DC$151,0)),0)</f>
        <v>0</v>
      </c>
      <c r="H589" s="255">
        <f ca="1">+IFERROR(INDEX('Hoja de Trabajo para listado'!$A$155:$Z$1048576,MATCH($A589,'Hoja de Trabajo para listado'!$A$155:$A$1048576,0),MATCH((CUADRO!H$5&amp;$E589),'Hoja de Trabajo para listado'!$A$151:$Z$151,0)),0)+IFERROR(INDEX('Hoja de Trabajo para listado'!$AB$155:$BA$1048576,MATCH($A589,'Hoja de Trabajo para listado'!$AB$155:$AB$1048576,0),MATCH((CUADRO!H$5&amp;$E589),'Hoja de Trabajo para listado'!$AB$151:$BA$151,0)),0)+IFERROR(INDEX('Hoja de Trabajo para listado'!$BC$155:$CB$1048576,MATCH($A589,'Hoja de Trabajo para listado'!$BC$155:$BC$1048576,0),MATCH((CUADRO!H$5&amp;$E589),'Hoja de Trabajo para listado'!$BC$151:$CB$151,0)),0)+IFERROR(INDEX('Hoja de Trabajo para listado'!$DE$153:$DG$274,MATCH($A589,'Hoja de Trabajo para listado'!$DE$153:$DE$1048576,0),MATCH((CUADRO!H$5&amp;$E589),'Hoja de Trabajo para listado'!$DE$151:$DG$151,0)),0)+IFERROR(INDEX('Hoja de Trabajo para listado'!$CD$155:$DC$1048576,MATCH($A589,'Hoja de Trabajo para listado'!$CD$155:$CD$1048576,0),MATCH((CUADRO!H$5&amp;$E589),'Hoja de Trabajo para listado'!$CD$151:$DC$151,0)),0)</f>
        <v>0</v>
      </c>
      <c r="I589" s="255">
        <f ca="1">+IFERROR(INDEX('Hoja de Trabajo para listado'!$A$155:$Z$1048576,MATCH($A589,'Hoja de Trabajo para listado'!$A$155:$A$1048576,0),MATCH((CUADRO!I$5&amp;$E589),'Hoja de Trabajo para listado'!$A$151:$Z$151,0)),0)+IFERROR(INDEX('Hoja de Trabajo para listado'!$AB$155:$BA$1048576,MATCH($A589,'Hoja de Trabajo para listado'!$AB$155:$AB$1048576,0),MATCH((CUADRO!I$5&amp;$E589),'Hoja de Trabajo para listado'!$AB$151:$BA$151,0)),0)+IFERROR(INDEX('Hoja de Trabajo para listado'!$BC$155:$CB$1048576,MATCH($A589,'Hoja de Trabajo para listado'!$BC$155:$BC$1048576,0),MATCH((CUADRO!I$5&amp;$E589),'Hoja de Trabajo para listado'!$BC$151:$CB$151,0)),0)+IFERROR(INDEX('Hoja de Trabajo para listado'!$DE$153:$DG$274,MATCH($A589,'Hoja de Trabajo para listado'!$DE$153:$DE$1048576,0),MATCH((CUADRO!I$5&amp;$E589),'Hoja de Trabajo para listado'!$DE$151:$DG$151,0)),0)+IFERROR(INDEX('Hoja de Trabajo para listado'!$CD$155:$DC$1048576,MATCH($A589,'Hoja de Trabajo para listado'!$CD$155:$CD$1048576,0),MATCH((CUADRO!I$5&amp;$E589),'Hoja de Trabajo para listado'!$CD$151:$DC$151,0)),0)</f>
        <v>0</v>
      </c>
      <c r="J589" s="255">
        <f ca="1">+IFERROR(INDEX('Hoja de Trabajo para listado'!$A$155:$Z$1048576,MATCH($A589,'Hoja de Trabajo para listado'!$A$155:$A$1048576,0),MATCH((CUADRO!J$5&amp;$E589),'Hoja de Trabajo para listado'!$A$151:$Z$151,0)),0)+IFERROR(INDEX('Hoja de Trabajo para listado'!$AB$155:$BA$1048576,MATCH($A589,'Hoja de Trabajo para listado'!$AB$155:$AB$1048576,0),MATCH((CUADRO!J$5&amp;$E589),'Hoja de Trabajo para listado'!$AB$151:$BA$151,0)),0)+IFERROR(INDEX('Hoja de Trabajo para listado'!$BC$155:$CB$1048576,MATCH($A589,'Hoja de Trabajo para listado'!$BC$155:$BC$1048576,0),MATCH((CUADRO!J$5&amp;$E589),'Hoja de Trabajo para listado'!$BC$151:$CB$151,0)),0)+IFERROR(INDEX('Hoja de Trabajo para listado'!$DE$153:$DG$274,MATCH($A589,'Hoja de Trabajo para listado'!$DE$153:$DE$1048576,0),MATCH((CUADRO!J$5&amp;$E589),'Hoja de Trabajo para listado'!$DE$151:$DG$151,0)),0)+IFERROR(INDEX('Hoja de Trabajo para listado'!$CD$155:$DC$1048576,MATCH($A589,'Hoja de Trabajo para listado'!$CD$155:$CD$1048576,0),MATCH((CUADRO!J$5&amp;$E589),'Hoja de Trabajo para listado'!$CD$151:$DC$151,0)),0)</f>
        <v>0</v>
      </c>
      <c r="K589" s="255">
        <f ca="1">+IFERROR(INDEX('Hoja de Trabajo para listado'!$A$155:$Z$1048576,MATCH($A589,'Hoja de Trabajo para listado'!$A$155:$A$1048576,0),MATCH((CUADRO!K$5&amp;$E589),'Hoja de Trabajo para listado'!$A$151:$Z$151,0)),0)+IFERROR(INDEX('Hoja de Trabajo para listado'!$AB$155:$BA$1048576,MATCH($A589,'Hoja de Trabajo para listado'!$AB$155:$AB$1048576,0),MATCH((CUADRO!K$5&amp;$E589),'Hoja de Trabajo para listado'!$AB$151:$BA$151,0)),0)+IFERROR(INDEX('Hoja de Trabajo para listado'!$BC$155:$CB$1048576,MATCH($A589,'Hoja de Trabajo para listado'!$BC$155:$BC$1048576,0),MATCH((CUADRO!K$5&amp;$E589),'Hoja de Trabajo para listado'!$BC$151:$CB$151,0)),0)+IFERROR(INDEX('Hoja de Trabajo para listado'!$DE$153:$DG$274,MATCH($A589,'Hoja de Trabajo para listado'!$DE$153:$DE$1048576,0),MATCH((CUADRO!K$5&amp;$E589),'Hoja de Trabajo para listado'!$DE$151:$DG$151,0)),0)+IFERROR(INDEX('Hoja de Trabajo para listado'!$CD$155:$DC$1048576,MATCH($A589,'Hoja de Trabajo para listado'!$CD$155:$CD$1048576,0),MATCH((CUADRO!K$5&amp;$E589),'Hoja de Trabajo para listado'!$CD$151:$DC$151,0)),0)</f>
        <v>0</v>
      </c>
      <c r="L589" s="255">
        <f ca="1">+IFERROR(INDEX('Hoja de Trabajo para listado'!$A$155:$Z$1048576,MATCH($A589,'Hoja de Trabajo para listado'!$A$155:$A$1048576,0),MATCH((CUADRO!L$5&amp;$E589),'Hoja de Trabajo para listado'!$A$151:$Z$151,0)),0)+IFERROR(INDEX('Hoja de Trabajo para listado'!$AB$155:$BA$1048576,MATCH($A589,'Hoja de Trabajo para listado'!$AB$155:$AB$1048576,0),MATCH((CUADRO!L$5&amp;$E589),'Hoja de Trabajo para listado'!$AB$151:$BA$151,0)),0)+IFERROR(INDEX('Hoja de Trabajo para listado'!$BC$155:$CB$1048576,MATCH($A589,'Hoja de Trabajo para listado'!$BC$155:$BC$1048576,0),MATCH((CUADRO!L$5&amp;$E589),'Hoja de Trabajo para listado'!$BC$151:$CB$151,0)),0)+IFERROR(INDEX('Hoja de Trabajo para listado'!$DE$153:$DG$274,MATCH($A589,'Hoja de Trabajo para listado'!$DE$153:$DE$1048576,0),MATCH((CUADRO!L$5&amp;$E589),'Hoja de Trabajo para listado'!$DE$151:$DG$151,0)),0)+IFERROR(INDEX('Hoja de Trabajo para listado'!$CD$155:$DC$1048576,MATCH($A589,'Hoja de Trabajo para listado'!$CD$155:$CD$1048576,0),MATCH((CUADRO!L$5&amp;$E589),'Hoja de Trabajo para listado'!$CD$151:$DC$151,0)),0)</f>
        <v>0</v>
      </c>
      <c r="M589" s="255">
        <f ca="1">+IFERROR(INDEX('Hoja de Trabajo para listado'!$A$155:$Z$1048576,MATCH($A589,'Hoja de Trabajo para listado'!$A$155:$A$1048576,0),MATCH((CUADRO!M$5&amp;$E589),'Hoja de Trabajo para listado'!$A$151:$Z$151,0)),0)+IFERROR(INDEX('Hoja de Trabajo para listado'!$AB$155:$BA$1048576,MATCH($A589,'Hoja de Trabajo para listado'!$AB$155:$AB$1048576,0),MATCH((CUADRO!M$5&amp;$E589),'Hoja de Trabajo para listado'!$AB$151:$BA$151,0)),0)+IFERROR(INDEX('Hoja de Trabajo para listado'!$BC$155:$CB$1048576,MATCH($A589,'Hoja de Trabajo para listado'!$BC$155:$BC$1048576,0),MATCH((CUADRO!M$5&amp;$E589),'Hoja de Trabajo para listado'!$BC$151:$CB$151,0)),0)+IFERROR(INDEX('Hoja de Trabajo para listado'!$DE$153:$DG$274,MATCH($A589,'Hoja de Trabajo para listado'!$DE$153:$DE$1048576,0),MATCH((CUADRO!M$5&amp;$E589),'Hoja de Trabajo para listado'!$DE$151:$DG$151,0)),0)+IFERROR(INDEX('Hoja de Trabajo para listado'!$CD$155:$DC$1048576,MATCH($A589,'Hoja de Trabajo para listado'!$CD$155:$CD$1048576,0),MATCH((CUADRO!M$5&amp;$E589),'Hoja de Trabajo para listado'!$CD$151:$DC$151,0)),0)</f>
        <v>0</v>
      </c>
      <c r="N589" s="255">
        <f ca="1">+IFERROR(INDEX('Hoja de Trabajo para listado'!$A$155:$Z$1048576,MATCH($A589,'Hoja de Trabajo para listado'!$A$155:$A$1048576,0),MATCH((CUADRO!N$5&amp;$E589),'Hoja de Trabajo para listado'!$A$151:$Z$151,0)),0)+IFERROR(INDEX('Hoja de Trabajo para listado'!$AB$155:$BA$1048576,MATCH($A589,'Hoja de Trabajo para listado'!$AB$155:$AB$1048576,0),MATCH((CUADRO!N$5&amp;$E589),'Hoja de Trabajo para listado'!$AB$151:$BA$151,0)),0)+IFERROR(INDEX('Hoja de Trabajo para listado'!$BC$155:$CB$1048576,MATCH($A589,'Hoja de Trabajo para listado'!$BC$155:$BC$1048576,0),MATCH((CUADRO!N$5&amp;$E589),'Hoja de Trabajo para listado'!$BC$151:$CB$151,0)),0)+IFERROR(INDEX('Hoja de Trabajo para listado'!$DE$153:$DG$274,MATCH($A589,'Hoja de Trabajo para listado'!$DE$153:$DE$1048576,0),MATCH((CUADRO!N$5&amp;$E589),'Hoja de Trabajo para listado'!$DE$151:$DG$151,0)),0)+IFERROR(INDEX('Hoja de Trabajo para listado'!$CD$155:$DC$1048576,MATCH($A589,'Hoja de Trabajo para listado'!$CD$155:$CD$1048576,0),MATCH((CUADRO!N$5&amp;$E589),'Hoja de Trabajo para listado'!$CD$151:$DC$151,0)),0)</f>
        <v>0</v>
      </c>
      <c r="O589" s="255">
        <f ca="1">+IFERROR(INDEX('Hoja de Trabajo para listado'!$A$155:$Z$1048576,MATCH($A589,'Hoja de Trabajo para listado'!$A$155:$A$1048576,0),MATCH((CUADRO!O$5&amp;$E589),'Hoja de Trabajo para listado'!$A$151:$Z$151,0)),0)+IFERROR(INDEX('Hoja de Trabajo para listado'!$AB$155:$BA$1048576,MATCH($A589,'Hoja de Trabajo para listado'!$AB$155:$AB$1048576,0),MATCH((CUADRO!O$5&amp;$E589),'Hoja de Trabajo para listado'!$AB$151:$BA$151,0)),0)+IFERROR(INDEX('Hoja de Trabajo para listado'!$BC$155:$CB$1048576,MATCH($A589,'Hoja de Trabajo para listado'!$BC$155:$BC$1048576,0),MATCH((CUADRO!O$5&amp;$E589),'Hoja de Trabajo para listado'!$BC$151:$CB$151,0)),0)+IFERROR(INDEX('Hoja de Trabajo para listado'!$DE$153:$DG$274,MATCH($A589,'Hoja de Trabajo para listado'!$DE$153:$DE$1048576,0),MATCH((CUADRO!O$5&amp;$E589),'Hoja de Trabajo para listado'!$DE$151:$DG$151,0)),0)+IFERROR(INDEX('Hoja de Trabajo para listado'!$CD$155:$DC$1048576,MATCH($A589,'Hoja de Trabajo para listado'!$CD$155:$CD$1048576,0),MATCH((CUADRO!O$5&amp;$E589),'Hoja de Trabajo para listado'!$CD$151:$DC$151,0)),0)</f>
        <v>0</v>
      </c>
      <c r="P589" s="255">
        <f ca="1">+IFERROR(INDEX('Hoja de Trabajo para listado'!$A$155:$Z$1048576,MATCH($A589,'Hoja de Trabajo para listado'!$A$155:$A$1048576,0),MATCH((CUADRO!P$5&amp;$E589),'Hoja de Trabajo para listado'!$A$151:$Z$151,0)),0)+IFERROR(INDEX('Hoja de Trabajo para listado'!$AB$155:$BA$1048576,MATCH($A589,'Hoja de Trabajo para listado'!$AB$155:$AB$1048576,0),MATCH((CUADRO!P$5&amp;$E589),'Hoja de Trabajo para listado'!$AB$151:$BA$151,0)),0)+IFERROR(INDEX('Hoja de Trabajo para listado'!$BC$155:$CB$1048576,MATCH($A589,'Hoja de Trabajo para listado'!$BC$155:$BC$1048576,0),MATCH((CUADRO!P$5&amp;$E589),'Hoja de Trabajo para listado'!$BC$151:$CB$151,0)),0)+IFERROR(INDEX('Hoja de Trabajo para listado'!$DE$153:$DG$274,MATCH($A589,'Hoja de Trabajo para listado'!$DE$153:$DE$1048576,0),MATCH((CUADRO!P$5&amp;$E589),'Hoja de Trabajo para listado'!$DE$151:$DG$151,0)),0)+IFERROR(INDEX('Hoja de Trabajo para listado'!$CD$155:$DC$1048576,MATCH($A589,'Hoja de Trabajo para listado'!$CD$155:$CD$1048576,0),MATCH((CUADRO!P$5&amp;$E589),'Hoja de Trabajo para listado'!$CD$151:$DC$151,0)),0)</f>
        <v>0</v>
      </c>
      <c r="Q589" s="255">
        <f ca="1">+IFERROR(INDEX('Hoja de Trabajo para listado'!$A$155:$Z$1048576,MATCH($A589,'Hoja de Trabajo para listado'!$A$155:$A$1048576,0),MATCH((CUADRO!Q$5&amp;$E589),'Hoja de Trabajo para listado'!$A$151:$Z$151,0)),0)+IFERROR(INDEX('Hoja de Trabajo para listado'!$AB$155:$BA$1048576,MATCH($A589,'Hoja de Trabajo para listado'!$AB$155:$AB$1048576,0),MATCH((CUADRO!Q$5&amp;$E589),'Hoja de Trabajo para listado'!$AB$151:$BA$151,0)),0)+IFERROR(INDEX('Hoja de Trabajo para listado'!$BC$155:$CB$1048576,MATCH($A589,'Hoja de Trabajo para listado'!$BC$155:$BC$1048576,0),MATCH((CUADRO!Q$5&amp;$E589),'Hoja de Trabajo para listado'!$BC$151:$CB$151,0)),0)+IFERROR(INDEX('Hoja de Trabajo para listado'!$DE$153:$DG$274,MATCH($A589,'Hoja de Trabajo para listado'!$DE$153:$DE$1048576,0),MATCH((CUADRO!Q$5&amp;$E589),'Hoja de Trabajo para listado'!$DE$151:$DG$151,0)),0)+IFERROR(INDEX('Hoja de Trabajo para listado'!$CD$155:$DC$1048576,MATCH($A589,'Hoja de Trabajo para listado'!$CD$155:$CD$1048576,0),MATCH((CUADRO!Q$5&amp;$E589),'Hoja de Trabajo para listado'!$CD$151:$DC$151,0)),0)</f>
        <v>0</v>
      </c>
      <c r="R589" s="255">
        <f t="shared" ca="1" si="18"/>
        <v>0</v>
      </c>
      <c r="S589" s="262">
        <f ca="1">+R588+R589</f>
        <v>0</v>
      </c>
      <c r="T589" s="255">
        <f ca="1">+S589</f>
        <v>0</v>
      </c>
      <c r="U589" s="254">
        <f t="shared" si="19"/>
        <v>2</v>
      </c>
      <c r="V589" s="362" t="str">
        <f>+VLOOKUP(A589,bd_lista!$A$3:$E$590,5,FALSE)</f>
        <v>Gobiernos Autonomos Municipales</v>
      </c>
      <c r="W589" s="362"/>
      <c r="X589" s="254">
        <f>+VLOOKUP(A589,[2]Sheet1!$A$13:$D$744,4,FALSE)</f>
        <v>0</v>
      </c>
      <c r="Y589" s="254" t="e">
        <f>+VLOOKUP(X589,bd_lista!$A$3:$C$590,3,FALSE)</f>
        <v>#N/A</v>
      </c>
      <c r="Z589" s="314"/>
      <c r="AA589" s="315"/>
    </row>
    <row r="590" spans="1:27" customFormat="1" ht="27" hidden="1" customHeight="1">
      <c r="A590" s="32">
        <v>1272</v>
      </c>
      <c r="B590" s="306">
        <f>+A590</f>
        <v>1272</v>
      </c>
      <c r="C590" s="259" t="str">
        <f>+VLOOKUP(A590,bd_lista!$A$3:$C$590,3,FALSE)</f>
        <v>Gobierno Autónomo Municipal de Papel Pampa</v>
      </c>
      <c r="D590" s="361" t="str">
        <f>+C590</f>
        <v>Gobierno Autónomo Municipal de Papel Pampa</v>
      </c>
      <c r="E590" s="254" t="s">
        <v>1313</v>
      </c>
      <c r="F590" s="255">
        <f ca="1">+IFERROR(INDEX('Hoja de Trabajo para listado'!$A$155:$Z$1048576,MATCH($A590,'Hoja de Trabajo para listado'!$A$155:$A$1048576,0),MATCH((CUADRO!F$5&amp;$E590),'Hoja de Trabajo para listado'!$A$151:$Z$151,0)),0)+IFERROR(INDEX('Hoja de Trabajo para listado'!$AB$155:$BA$1048576,MATCH($A590,'Hoja de Trabajo para listado'!$AB$155:$AB$1048576,0),MATCH((CUADRO!F$5&amp;$E590),'Hoja de Trabajo para listado'!$AB$151:$BA$151,0)),0)+IFERROR(INDEX('Hoja de Trabajo para listado'!$BC$155:$CB$1048576,MATCH($A590,'Hoja de Trabajo para listado'!$BC$155:$BC$1048576,0),MATCH((CUADRO!F$5&amp;$E590),'Hoja de Trabajo para listado'!$BC$151:$CB$151,0)),0)+IFERROR(INDEX('Hoja de Trabajo para listado'!$DE$153:$DG$274,MATCH($A590,'Hoja de Trabajo para listado'!$DE$153:$DE$1048576,0),MATCH((CUADRO!F$5&amp;$E590),'Hoja de Trabajo para listado'!$DE$151:$DG$151,0)),0)+IFERROR(INDEX('Hoja de Trabajo para listado'!$CD$155:$DC$1048576,MATCH($A590,'Hoja de Trabajo para listado'!$CD$155:$CD$1048576,0),MATCH((CUADRO!F$5&amp;$E590),'Hoja de Trabajo para listado'!$CD$151:$DC$151,0)),0)</f>
        <v>0</v>
      </c>
      <c r="G590" s="255">
        <f ca="1">+IFERROR(INDEX('Hoja de Trabajo para listado'!$A$155:$Z$1048576,MATCH($A590,'Hoja de Trabajo para listado'!$A$155:$A$1048576,0),MATCH((CUADRO!G$5&amp;$E590),'Hoja de Trabajo para listado'!$A$151:$Z$151,0)),0)+IFERROR(INDEX('Hoja de Trabajo para listado'!$AB$155:$BA$1048576,MATCH($A590,'Hoja de Trabajo para listado'!$AB$155:$AB$1048576,0),MATCH((CUADRO!G$5&amp;$E590),'Hoja de Trabajo para listado'!$AB$151:$BA$151,0)),0)+IFERROR(INDEX('Hoja de Trabajo para listado'!$BC$155:$CB$1048576,MATCH($A590,'Hoja de Trabajo para listado'!$BC$155:$BC$1048576,0),MATCH((CUADRO!G$5&amp;$E590),'Hoja de Trabajo para listado'!$BC$151:$CB$151,0)),0)+IFERROR(INDEX('Hoja de Trabajo para listado'!$DE$153:$DG$274,MATCH($A590,'Hoja de Trabajo para listado'!$DE$153:$DE$1048576,0),MATCH((CUADRO!G$5&amp;$E590),'Hoja de Trabajo para listado'!$DE$151:$DG$151,0)),0)+IFERROR(INDEX('Hoja de Trabajo para listado'!$CD$155:$DC$1048576,MATCH($A590,'Hoja de Trabajo para listado'!$CD$155:$CD$1048576,0),MATCH((CUADRO!G$5&amp;$E590),'Hoja de Trabajo para listado'!$CD$151:$DC$151,0)),0)</f>
        <v>0</v>
      </c>
      <c r="H590" s="255">
        <f ca="1">+IFERROR(INDEX('Hoja de Trabajo para listado'!$A$155:$Z$1048576,MATCH($A590,'Hoja de Trabajo para listado'!$A$155:$A$1048576,0),MATCH((CUADRO!H$5&amp;$E590),'Hoja de Trabajo para listado'!$A$151:$Z$151,0)),0)+IFERROR(INDEX('Hoja de Trabajo para listado'!$AB$155:$BA$1048576,MATCH($A590,'Hoja de Trabajo para listado'!$AB$155:$AB$1048576,0),MATCH((CUADRO!H$5&amp;$E590),'Hoja de Trabajo para listado'!$AB$151:$BA$151,0)),0)+IFERROR(INDEX('Hoja de Trabajo para listado'!$BC$155:$CB$1048576,MATCH($A590,'Hoja de Trabajo para listado'!$BC$155:$BC$1048576,0),MATCH((CUADRO!H$5&amp;$E590),'Hoja de Trabajo para listado'!$BC$151:$CB$151,0)),0)+IFERROR(INDEX('Hoja de Trabajo para listado'!$DE$153:$DG$274,MATCH($A590,'Hoja de Trabajo para listado'!$DE$153:$DE$1048576,0),MATCH((CUADRO!H$5&amp;$E590),'Hoja de Trabajo para listado'!$DE$151:$DG$151,0)),0)+IFERROR(INDEX('Hoja de Trabajo para listado'!$CD$155:$DC$1048576,MATCH($A590,'Hoja de Trabajo para listado'!$CD$155:$CD$1048576,0),MATCH((CUADRO!H$5&amp;$E590),'Hoja de Trabajo para listado'!$CD$151:$DC$151,0)),0)</f>
        <v>0</v>
      </c>
      <c r="I590" s="255">
        <f ca="1">+IFERROR(INDEX('Hoja de Trabajo para listado'!$A$155:$Z$1048576,MATCH($A590,'Hoja de Trabajo para listado'!$A$155:$A$1048576,0),MATCH((CUADRO!I$5&amp;$E590),'Hoja de Trabajo para listado'!$A$151:$Z$151,0)),0)+IFERROR(INDEX('Hoja de Trabajo para listado'!$AB$155:$BA$1048576,MATCH($A590,'Hoja de Trabajo para listado'!$AB$155:$AB$1048576,0),MATCH((CUADRO!I$5&amp;$E590),'Hoja de Trabajo para listado'!$AB$151:$BA$151,0)),0)+IFERROR(INDEX('Hoja de Trabajo para listado'!$BC$155:$CB$1048576,MATCH($A590,'Hoja de Trabajo para listado'!$BC$155:$BC$1048576,0),MATCH((CUADRO!I$5&amp;$E590),'Hoja de Trabajo para listado'!$BC$151:$CB$151,0)),0)+IFERROR(INDEX('Hoja de Trabajo para listado'!$DE$153:$DG$274,MATCH($A590,'Hoja de Trabajo para listado'!$DE$153:$DE$1048576,0),MATCH((CUADRO!I$5&amp;$E590),'Hoja de Trabajo para listado'!$DE$151:$DG$151,0)),0)+IFERROR(INDEX('Hoja de Trabajo para listado'!$CD$155:$DC$1048576,MATCH($A590,'Hoja de Trabajo para listado'!$CD$155:$CD$1048576,0),MATCH((CUADRO!I$5&amp;$E590),'Hoja de Trabajo para listado'!$CD$151:$DC$151,0)),0)</f>
        <v>0</v>
      </c>
      <c r="J590" s="255">
        <f ca="1">+IFERROR(INDEX('Hoja de Trabajo para listado'!$A$155:$Z$1048576,MATCH($A590,'Hoja de Trabajo para listado'!$A$155:$A$1048576,0),MATCH((CUADRO!J$5&amp;$E590),'Hoja de Trabajo para listado'!$A$151:$Z$151,0)),0)+IFERROR(INDEX('Hoja de Trabajo para listado'!$AB$155:$BA$1048576,MATCH($A590,'Hoja de Trabajo para listado'!$AB$155:$AB$1048576,0),MATCH((CUADRO!J$5&amp;$E590),'Hoja de Trabajo para listado'!$AB$151:$BA$151,0)),0)+IFERROR(INDEX('Hoja de Trabajo para listado'!$BC$155:$CB$1048576,MATCH($A590,'Hoja de Trabajo para listado'!$BC$155:$BC$1048576,0),MATCH((CUADRO!J$5&amp;$E590),'Hoja de Trabajo para listado'!$BC$151:$CB$151,0)),0)+IFERROR(INDEX('Hoja de Trabajo para listado'!$DE$153:$DG$274,MATCH($A590,'Hoja de Trabajo para listado'!$DE$153:$DE$1048576,0),MATCH((CUADRO!J$5&amp;$E590),'Hoja de Trabajo para listado'!$DE$151:$DG$151,0)),0)+IFERROR(INDEX('Hoja de Trabajo para listado'!$CD$155:$DC$1048576,MATCH($A590,'Hoja de Trabajo para listado'!$CD$155:$CD$1048576,0),MATCH((CUADRO!J$5&amp;$E590),'Hoja de Trabajo para listado'!$CD$151:$DC$151,0)),0)</f>
        <v>0</v>
      </c>
      <c r="K590" s="255">
        <f ca="1">+IFERROR(INDEX('Hoja de Trabajo para listado'!$A$155:$Z$1048576,MATCH($A590,'Hoja de Trabajo para listado'!$A$155:$A$1048576,0),MATCH((CUADRO!K$5&amp;$E590),'Hoja de Trabajo para listado'!$A$151:$Z$151,0)),0)+IFERROR(INDEX('Hoja de Trabajo para listado'!$AB$155:$BA$1048576,MATCH($A590,'Hoja de Trabajo para listado'!$AB$155:$AB$1048576,0),MATCH((CUADRO!K$5&amp;$E590),'Hoja de Trabajo para listado'!$AB$151:$BA$151,0)),0)+IFERROR(INDEX('Hoja de Trabajo para listado'!$BC$155:$CB$1048576,MATCH($A590,'Hoja de Trabajo para listado'!$BC$155:$BC$1048576,0),MATCH((CUADRO!K$5&amp;$E590),'Hoja de Trabajo para listado'!$BC$151:$CB$151,0)),0)+IFERROR(INDEX('Hoja de Trabajo para listado'!$DE$153:$DG$274,MATCH($A590,'Hoja de Trabajo para listado'!$DE$153:$DE$1048576,0),MATCH((CUADRO!K$5&amp;$E590),'Hoja de Trabajo para listado'!$DE$151:$DG$151,0)),0)+IFERROR(INDEX('Hoja de Trabajo para listado'!$CD$155:$DC$1048576,MATCH($A590,'Hoja de Trabajo para listado'!$CD$155:$CD$1048576,0),MATCH((CUADRO!K$5&amp;$E590),'Hoja de Trabajo para listado'!$CD$151:$DC$151,0)),0)</f>
        <v>0</v>
      </c>
      <c r="L590" s="255">
        <f ca="1">+IFERROR(INDEX('Hoja de Trabajo para listado'!$A$155:$Z$1048576,MATCH($A590,'Hoja de Trabajo para listado'!$A$155:$A$1048576,0),MATCH((CUADRO!L$5&amp;$E590),'Hoja de Trabajo para listado'!$A$151:$Z$151,0)),0)+IFERROR(INDEX('Hoja de Trabajo para listado'!$AB$155:$BA$1048576,MATCH($A590,'Hoja de Trabajo para listado'!$AB$155:$AB$1048576,0),MATCH((CUADRO!L$5&amp;$E590),'Hoja de Trabajo para listado'!$AB$151:$BA$151,0)),0)+IFERROR(INDEX('Hoja de Trabajo para listado'!$BC$155:$CB$1048576,MATCH($A590,'Hoja de Trabajo para listado'!$BC$155:$BC$1048576,0),MATCH((CUADRO!L$5&amp;$E590),'Hoja de Trabajo para listado'!$BC$151:$CB$151,0)),0)+IFERROR(INDEX('Hoja de Trabajo para listado'!$DE$153:$DG$274,MATCH($A590,'Hoja de Trabajo para listado'!$DE$153:$DE$1048576,0),MATCH((CUADRO!L$5&amp;$E590),'Hoja de Trabajo para listado'!$DE$151:$DG$151,0)),0)+IFERROR(INDEX('Hoja de Trabajo para listado'!$CD$155:$DC$1048576,MATCH($A590,'Hoja de Trabajo para listado'!$CD$155:$CD$1048576,0),MATCH((CUADRO!L$5&amp;$E590),'Hoja de Trabajo para listado'!$CD$151:$DC$151,0)),0)</f>
        <v>0</v>
      </c>
      <c r="M590" s="255">
        <f ca="1">+IFERROR(INDEX('Hoja de Trabajo para listado'!$A$155:$Z$1048576,MATCH($A590,'Hoja de Trabajo para listado'!$A$155:$A$1048576,0),MATCH((CUADRO!M$5&amp;$E590),'Hoja de Trabajo para listado'!$A$151:$Z$151,0)),0)+IFERROR(INDEX('Hoja de Trabajo para listado'!$AB$155:$BA$1048576,MATCH($A590,'Hoja de Trabajo para listado'!$AB$155:$AB$1048576,0),MATCH((CUADRO!M$5&amp;$E590),'Hoja de Trabajo para listado'!$AB$151:$BA$151,0)),0)+IFERROR(INDEX('Hoja de Trabajo para listado'!$BC$155:$CB$1048576,MATCH($A590,'Hoja de Trabajo para listado'!$BC$155:$BC$1048576,0),MATCH((CUADRO!M$5&amp;$E590),'Hoja de Trabajo para listado'!$BC$151:$CB$151,0)),0)+IFERROR(INDEX('Hoja de Trabajo para listado'!$DE$153:$DG$274,MATCH($A590,'Hoja de Trabajo para listado'!$DE$153:$DE$1048576,0),MATCH((CUADRO!M$5&amp;$E590),'Hoja de Trabajo para listado'!$DE$151:$DG$151,0)),0)+IFERROR(INDEX('Hoja de Trabajo para listado'!$CD$155:$DC$1048576,MATCH($A590,'Hoja de Trabajo para listado'!$CD$155:$CD$1048576,0),MATCH((CUADRO!M$5&amp;$E590),'Hoja de Trabajo para listado'!$CD$151:$DC$151,0)),0)</f>
        <v>0</v>
      </c>
      <c r="N590" s="255">
        <f ca="1">+IFERROR(INDEX('Hoja de Trabajo para listado'!$A$155:$Z$1048576,MATCH($A590,'Hoja de Trabajo para listado'!$A$155:$A$1048576,0),MATCH((CUADRO!N$5&amp;$E590),'Hoja de Trabajo para listado'!$A$151:$Z$151,0)),0)+IFERROR(INDEX('Hoja de Trabajo para listado'!$AB$155:$BA$1048576,MATCH($A590,'Hoja de Trabajo para listado'!$AB$155:$AB$1048576,0),MATCH((CUADRO!N$5&amp;$E590),'Hoja de Trabajo para listado'!$AB$151:$BA$151,0)),0)+IFERROR(INDEX('Hoja de Trabajo para listado'!$BC$155:$CB$1048576,MATCH($A590,'Hoja de Trabajo para listado'!$BC$155:$BC$1048576,0),MATCH((CUADRO!N$5&amp;$E590),'Hoja de Trabajo para listado'!$BC$151:$CB$151,0)),0)+IFERROR(INDEX('Hoja de Trabajo para listado'!$DE$153:$DG$274,MATCH($A590,'Hoja de Trabajo para listado'!$DE$153:$DE$1048576,0),MATCH((CUADRO!N$5&amp;$E590),'Hoja de Trabajo para listado'!$DE$151:$DG$151,0)),0)+IFERROR(INDEX('Hoja de Trabajo para listado'!$CD$155:$DC$1048576,MATCH($A590,'Hoja de Trabajo para listado'!$CD$155:$CD$1048576,0),MATCH((CUADRO!N$5&amp;$E590),'Hoja de Trabajo para listado'!$CD$151:$DC$151,0)),0)</f>
        <v>0</v>
      </c>
      <c r="O590" s="255">
        <f ca="1">+IFERROR(INDEX('Hoja de Trabajo para listado'!$A$155:$Z$1048576,MATCH($A590,'Hoja de Trabajo para listado'!$A$155:$A$1048576,0),MATCH((CUADRO!O$5&amp;$E590),'Hoja de Trabajo para listado'!$A$151:$Z$151,0)),0)+IFERROR(INDEX('Hoja de Trabajo para listado'!$AB$155:$BA$1048576,MATCH($A590,'Hoja de Trabajo para listado'!$AB$155:$AB$1048576,0),MATCH((CUADRO!O$5&amp;$E590),'Hoja de Trabajo para listado'!$AB$151:$BA$151,0)),0)+IFERROR(INDEX('Hoja de Trabajo para listado'!$BC$155:$CB$1048576,MATCH($A590,'Hoja de Trabajo para listado'!$BC$155:$BC$1048576,0),MATCH((CUADRO!O$5&amp;$E590),'Hoja de Trabajo para listado'!$BC$151:$CB$151,0)),0)+IFERROR(INDEX('Hoja de Trabajo para listado'!$DE$153:$DG$274,MATCH($A590,'Hoja de Trabajo para listado'!$DE$153:$DE$1048576,0),MATCH((CUADRO!O$5&amp;$E590),'Hoja de Trabajo para listado'!$DE$151:$DG$151,0)),0)+IFERROR(INDEX('Hoja de Trabajo para listado'!$CD$155:$DC$1048576,MATCH($A590,'Hoja de Trabajo para listado'!$CD$155:$CD$1048576,0),MATCH((CUADRO!O$5&amp;$E590),'Hoja de Trabajo para listado'!$CD$151:$DC$151,0)),0)</f>
        <v>0</v>
      </c>
      <c r="P590" s="255">
        <f ca="1">+IFERROR(INDEX('Hoja de Trabajo para listado'!$A$155:$Z$1048576,MATCH($A590,'Hoja de Trabajo para listado'!$A$155:$A$1048576,0),MATCH((CUADRO!P$5&amp;$E590),'Hoja de Trabajo para listado'!$A$151:$Z$151,0)),0)+IFERROR(INDEX('Hoja de Trabajo para listado'!$AB$155:$BA$1048576,MATCH($A590,'Hoja de Trabajo para listado'!$AB$155:$AB$1048576,0),MATCH((CUADRO!P$5&amp;$E590),'Hoja de Trabajo para listado'!$AB$151:$BA$151,0)),0)+IFERROR(INDEX('Hoja de Trabajo para listado'!$BC$155:$CB$1048576,MATCH($A590,'Hoja de Trabajo para listado'!$BC$155:$BC$1048576,0),MATCH((CUADRO!P$5&amp;$E590),'Hoja de Trabajo para listado'!$BC$151:$CB$151,0)),0)+IFERROR(INDEX('Hoja de Trabajo para listado'!$DE$153:$DG$274,MATCH($A590,'Hoja de Trabajo para listado'!$DE$153:$DE$1048576,0),MATCH((CUADRO!P$5&amp;$E590),'Hoja de Trabajo para listado'!$DE$151:$DG$151,0)),0)+IFERROR(INDEX('Hoja de Trabajo para listado'!$CD$155:$DC$1048576,MATCH($A590,'Hoja de Trabajo para listado'!$CD$155:$CD$1048576,0),MATCH((CUADRO!P$5&amp;$E590),'Hoja de Trabajo para listado'!$CD$151:$DC$151,0)),0)</f>
        <v>0</v>
      </c>
      <c r="Q590" s="255">
        <f ca="1">+IFERROR(INDEX('Hoja de Trabajo para listado'!$A$155:$Z$1048576,MATCH($A590,'Hoja de Trabajo para listado'!$A$155:$A$1048576,0),MATCH((CUADRO!Q$5&amp;$E590),'Hoja de Trabajo para listado'!$A$151:$Z$151,0)),0)+IFERROR(INDEX('Hoja de Trabajo para listado'!$AB$155:$BA$1048576,MATCH($A590,'Hoja de Trabajo para listado'!$AB$155:$AB$1048576,0),MATCH((CUADRO!Q$5&amp;$E590),'Hoja de Trabajo para listado'!$AB$151:$BA$151,0)),0)+IFERROR(INDEX('Hoja de Trabajo para listado'!$BC$155:$CB$1048576,MATCH($A590,'Hoja de Trabajo para listado'!$BC$155:$BC$1048576,0),MATCH((CUADRO!Q$5&amp;$E590),'Hoja de Trabajo para listado'!$BC$151:$CB$151,0)),0)+IFERROR(INDEX('Hoja de Trabajo para listado'!$DE$153:$DG$274,MATCH($A590,'Hoja de Trabajo para listado'!$DE$153:$DE$1048576,0),MATCH((CUADRO!Q$5&amp;$E590),'Hoja de Trabajo para listado'!$DE$151:$DG$151,0)),0)+IFERROR(INDEX('Hoja de Trabajo para listado'!$CD$155:$DC$1048576,MATCH($A590,'Hoja de Trabajo para listado'!$CD$155:$CD$1048576,0),MATCH((CUADRO!Q$5&amp;$E590),'Hoja de Trabajo para listado'!$CD$151:$DC$151,0)),0)</f>
        <v>0</v>
      </c>
      <c r="R590" s="255">
        <f t="shared" ca="1" si="18"/>
        <v>0</v>
      </c>
      <c r="S590" s="262"/>
      <c r="T590" s="255">
        <f ca="1">+T591</f>
        <v>0</v>
      </c>
      <c r="U590" s="254">
        <f t="shared" si="19"/>
        <v>1</v>
      </c>
      <c r="V590" s="362" t="str">
        <f>+VLOOKUP(A590,bd_lista!$A$3:$E$590,5,FALSE)</f>
        <v>Gobiernos Autonomos Municipales</v>
      </c>
      <c r="W590" s="361" t="str">
        <f>+V590</f>
        <v>Gobiernos Autonomos Municipales</v>
      </c>
      <c r="X590" s="254">
        <f>+VLOOKUP(A590,[2]Sheet1!$A$13:$D$744,4,FALSE)</f>
        <v>0</v>
      </c>
      <c r="Y590" s="254" t="e">
        <f>+VLOOKUP(X590,bd_lista!$A$3:$C$590,3,FALSE)</f>
        <v>#N/A</v>
      </c>
      <c r="Z590" s="316">
        <f>+X590</f>
        <v>0</v>
      </c>
      <c r="AA590" s="317" t="e">
        <f>+Y590</f>
        <v>#N/A</v>
      </c>
    </row>
    <row r="591" spans="1:27" customFormat="1" ht="27" hidden="1" customHeight="1">
      <c r="A591" s="32">
        <v>1272</v>
      </c>
      <c r="B591" s="307"/>
      <c r="C591" s="259" t="str">
        <f>+VLOOKUP(A591,bd_lista!$A$3:$C$590,3,FALSE)</f>
        <v>Gobierno Autónomo Municipal de Papel Pampa</v>
      </c>
      <c r="D591" s="362"/>
      <c r="E591" s="256" t="s">
        <v>1314</v>
      </c>
      <c r="F591" s="255">
        <f ca="1">+IFERROR(INDEX('Hoja de Trabajo para listado'!$A$155:$Z$1048576,MATCH($A591,'Hoja de Trabajo para listado'!$A$155:$A$1048576,0),MATCH((CUADRO!F$5&amp;$E591),'Hoja de Trabajo para listado'!$A$151:$Z$151,0)),0)+IFERROR(INDEX('Hoja de Trabajo para listado'!$AB$155:$BA$1048576,MATCH($A591,'Hoja de Trabajo para listado'!$AB$155:$AB$1048576,0),MATCH((CUADRO!F$5&amp;$E591),'Hoja de Trabajo para listado'!$AB$151:$BA$151,0)),0)+IFERROR(INDEX('Hoja de Trabajo para listado'!$BC$155:$CB$1048576,MATCH($A591,'Hoja de Trabajo para listado'!$BC$155:$BC$1048576,0),MATCH((CUADRO!F$5&amp;$E591),'Hoja de Trabajo para listado'!$BC$151:$CB$151,0)),0)+IFERROR(INDEX('Hoja de Trabajo para listado'!$DE$153:$DG$274,MATCH($A591,'Hoja de Trabajo para listado'!$DE$153:$DE$1048576,0),MATCH((CUADRO!F$5&amp;$E591),'Hoja de Trabajo para listado'!$DE$151:$DG$151,0)),0)+IFERROR(INDEX('Hoja de Trabajo para listado'!$CD$155:$DC$1048576,MATCH($A591,'Hoja de Trabajo para listado'!$CD$155:$CD$1048576,0),MATCH((CUADRO!F$5&amp;$E591),'Hoja de Trabajo para listado'!$CD$151:$DC$151,0)),0)</f>
        <v>0</v>
      </c>
      <c r="G591" s="255">
        <f ca="1">+IFERROR(INDEX('Hoja de Trabajo para listado'!$A$155:$Z$1048576,MATCH($A591,'Hoja de Trabajo para listado'!$A$155:$A$1048576,0),MATCH((CUADRO!G$5&amp;$E591),'Hoja de Trabajo para listado'!$A$151:$Z$151,0)),0)+IFERROR(INDEX('Hoja de Trabajo para listado'!$AB$155:$BA$1048576,MATCH($A591,'Hoja de Trabajo para listado'!$AB$155:$AB$1048576,0),MATCH((CUADRO!G$5&amp;$E591),'Hoja de Trabajo para listado'!$AB$151:$BA$151,0)),0)+IFERROR(INDEX('Hoja de Trabajo para listado'!$BC$155:$CB$1048576,MATCH($A591,'Hoja de Trabajo para listado'!$BC$155:$BC$1048576,0),MATCH((CUADRO!G$5&amp;$E591),'Hoja de Trabajo para listado'!$BC$151:$CB$151,0)),0)+IFERROR(INDEX('Hoja de Trabajo para listado'!$DE$153:$DG$274,MATCH($A591,'Hoja de Trabajo para listado'!$DE$153:$DE$1048576,0),MATCH((CUADRO!G$5&amp;$E591),'Hoja de Trabajo para listado'!$DE$151:$DG$151,0)),0)+IFERROR(INDEX('Hoja de Trabajo para listado'!$CD$155:$DC$1048576,MATCH($A591,'Hoja de Trabajo para listado'!$CD$155:$CD$1048576,0),MATCH((CUADRO!G$5&amp;$E591),'Hoja de Trabajo para listado'!$CD$151:$DC$151,0)),0)</f>
        <v>0</v>
      </c>
      <c r="H591" s="255">
        <f ca="1">+IFERROR(INDEX('Hoja de Trabajo para listado'!$A$155:$Z$1048576,MATCH($A591,'Hoja de Trabajo para listado'!$A$155:$A$1048576,0),MATCH((CUADRO!H$5&amp;$E591),'Hoja de Trabajo para listado'!$A$151:$Z$151,0)),0)+IFERROR(INDEX('Hoja de Trabajo para listado'!$AB$155:$BA$1048576,MATCH($A591,'Hoja de Trabajo para listado'!$AB$155:$AB$1048576,0),MATCH((CUADRO!H$5&amp;$E591),'Hoja de Trabajo para listado'!$AB$151:$BA$151,0)),0)+IFERROR(INDEX('Hoja de Trabajo para listado'!$BC$155:$CB$1048576,MATCH($A591,'Hoja de Trabajo para listado'!$BC$155:$BC$1048576,0),MATCH((CUADRO!H$5&amp;$E591),'Hoja de Trabajo para listado'!$BC$151:$CB$151,0)),0)+IFERROR(INDEX('Hoja de Trabajo para listado'!$DE$153:$DG$274,MATCH($A591,'Hoja de Trabajo para listado'!$DE$153:$DE$1048576,0),MATCH((CUADRO!H$5&amp;$E591),'Hoja de Trabajo para listado'!$DE$151:$DG$151,0)),0)+IFERROR(INDEX('Hoja de Trabajo para listado'!$CD$155:$DC$1048576,MATCH($A591,'Hoja de Trabajo para listado'!$CD$155:$CD$1048576,0),MATCH((CUADRO!H$5&amp;$E591),'Hoja de Trabajo para listado'!$CD$151:$DC$151,0)),0)</f>
        <v>0</v>
      </c>
      <c r="I591" s="255">
        <f ca="1">+IFERROR(INDEX('Hoja de Trabajo para listado'!$A$155:$Z$1048576,MATCH($A591,'Hoja de Trabajo para listado'!$A$155:$A$1048576,0),MATCH((CUADRO!I$5&amp;$E591),'Hoja de Trabajo para listado'!$A$151:$Z$151,0)),0)+IFERROR(INDEX('Hoja de Trabajo para listado'!$AB$155:$BA$1048576,MATCH($A591,'Hoja de Trabajo para listado'!$AB$155:$AB$1048576,0),MATCH((CUADRO!I$5&amp;$E591),'Hoja de Trabajo para listado'!$AB$151:$BA$151,0)),0)+IFERROR(INDEX('Hoja de Trabajo para listado'!$BC$155:$CB$1048576,MATCH($A591,'Hoja de Trabajo para listado'!$BC$155:$BC$1048576,0),MATCH((CUADRO!I$5&amp;$E591),'Hoja de Trabajo para listado'!$BC$151:$CB$151,0)),0)+IFERROR(INDEX('Hoja de Trabajo para listado'!$DE$153:$DG$274,MATCH($A591,'Hoja de Trabajo para listado'!$DE$153:$DE$1048576,0),MATCH((CUADRO!I$5&amp;$E591),'Hoja de Trabajo para listado'!$DE$151:$DG$151,0)),0)+IFERROR(INDEX('Hoja de Trabajo para listado'!$CD$155:$DC$1048576,MATCH($A591,'Hoja de Trabajo para listado'!$CD$155:$CD$1048576,0),MATCH((CUADRO!I$5&amp;$E591),'Hoja de Trabajo para listado'!$CD$151:$DC$151,0)),0)</f>
        <v>0</v>
      </c>
      <c r="J591" s="255">
        <f ca="1">+IFERROR(INDEX('Hoja de Trabajo para listado'!$A$155:$Z$1048576,MATCH($A591,'Hoja de Trabajo para listado'!$A$155:$A$1048576,0),MATCH((CUADRO!J$5&amp;$E591),'Hoja de Trabajo para listado'!$A$151:$Z$151,0)),0)+IFERROR(INDEX('Hoja de Trabajo para listado'!$AB$155:$BA$1048576,MATCH($A591,'Hoja de Trabajo para listado'!$AB$155:$AB$1048576,0),MATCH((CUADRO!J$5&amp;$E591),'Hoja de Trabajo para listado'!$AB$151:$BA$151,0)),0)+IFERROR(INDEX('Hoja de Trabajo para listado'!$BC$155:$CB$1048576,MATCH($A591,'Hoja de Trabajo para listado'!$BC$155:$BC$1048576,0),MATCH((CUADRO!J$5&amp;$E591),'Hoja de Trabajo para listado'!$BC$151:$CB$151,0)),0)+IFERROR(INDEX('Hoja de Trabajo para listado'!$DE$153:$DG$274,MATCH($A591,'Hoja de Trabajo para listado'!$DE$153:$DE$1048576,0),MATCH((CUADRO!J$5&amp;$E591),'Hoja de Trabajo para listado'!$DE$151:$DG$151,0)),0)+IFERROR(INDEX('Hoja de Trabajo para listado'!$CD$155:$DC$1048576,MATCH($A591,'Hoja de Trabajo para listado'!$CD$155:$CD$1048576,0),MATCH((CUADRO!J$5&amp;$E591),'Hoja de Trabajo para listado'!$CD$151:$DC$151,0)),0)</f>
        <v>0</v>
      </c>
      <c r="K591" s="255">
        <f ca="1">+IFERROR(INDEX('Hoja de Trabajo para listado'!$A$155:$Z$1048576,MATCH($A591,'Hoja de Trabajo para listado'!$A$155:$A$1048576,0),MATCH((CUADRO!K$5&amp;$E591),'Hoja de Trabajo para listado'!$A$151:$Z$151,0)),0)+IFERROR(INDEX('Hoja de Trabajo para listado'!$AB$155:$BA$1048576,MATCH($A591,'Hoja de Trabajo para listado'!$AB$155:$AB$1048576,0),MATCH((CUADRO!K$5&amp;$E591),'Hoja de Trabajo para listado'!$AB$151:$BA$151,0)),0)+IFERROR(INDEX('Hoja de Trabajo para listado'!$BC$155:$CB$1048576,MATCH($A591,'Hoja de Trabajo para listado'!$BC$155:$BC$1048576,0),MATCH((CUADRO!K$5&amp;$E591),'Hoja de Trabajo para listado'!$BC$151:$CB$151,0)),0)+IFERROR(INDEX('Hoja de Trabajo para listado'!$DE$153:$DG$274,MATCH($A591,'Hoja de Trabajo para listado'!$DE$153:$DE$1048576,0),MATCH((CUADRO!K$5&amp;$E591),'Hoja de Trabajo para listado'!$DE$151:$DG$151,0)),0)+IFERROR(INDEX('Hoja de Trabajo para listado'!$CD$155:$DC$1048576,MATCH($A591,'Hoja de Trabajo para listado'!$CD$155:$CD$1048576,0),MATCH((CUADRO!K$5&amp;$E591),'Hoja de Trabajo para listado'!$CD$151:$DC$151,0)),0)</f>
        <v>0</v>
      </c>
      <c r="L591" s="255">
        <f ca="1">+IFERROR(INDEX('Hoja de Trabajo para listado'!$A$155:$Z$1048576,MATCH($A591,'Hoja de Trabajo para listado'!$A$155:$A$1048576,0),MATCH((CUADRO!L$5&amp;$E591),'Hoja de Trabajo para listado'!$A$151:$Z$151,0)),0)+IFERROR(INDEX('Hoja de Trabajo para listado'!$AB$155:$BA$1048576,MATCH($A591,'Hoja de Trabajo para listado'!$AB$155:$AB$1048576,0),MATCH((CUADRO!L$5&amp;$E591),'Hoja de Trabajo para listado'!$AB$151:$BA$151,0)),0)+IFERROR(INDEX('Hoja de Trabajo para listado'!$BC$155:$CB$1048576,MATCH($A591,'Hoja de Trabajo para listado'!$BC$155:$BC$1048576,0),MATCH((CUADRO!L$5&amp;$E591),'Hoja de Trabajo para listado'!$BC$151:$CB$151,0)),0)+IFERROR(INDEX('Hoja de Trabajo para listado'!$DE$153:$DG$274,MATCH($A591,'Hoja de Trabajo para listado'!$DE$153:$DE$1048576,0),MATCH((CUADRO!L$5&amp;$E591),'Hoja de Trabajo para listado'!$DE$151:$DG$151,0)),0)+IFERROR(INDEX('Hoja de Trabajo para listado'!$CD$155:$DC$1048576,MATCH($A591,'Hoja de Trabajo para listado'!$CD$155:$CD$1048576,0),MATCH((CUADRO!L$5&amp;$E591),'Hoja de Trabajo para listado'!$CD$151:$DC$151,0)),0)</f>
        <v>0</v>
      </c>
      <c r="M591" s="255">
        <f ca="1">+IFERROR(INDEX('Hoja de Trabajo para listado'!$A$155:$Z$1048576,MATCH($A591,'Hoja de Trabajo para listado'!$A$155:$A$1048576,0),MATCH((CUADRO!M$5&amp;$E591),'Hoja de Trabajo para listado'!$A$151:$Z$151,0)),0)+IFERROR(INDEX('Hoja de Trabajo para listado'!$AB$155:$BA$1048576,MATCH($A591,'Hoja de Trabajo para listado'!$AB$155:$AB$1048576,0),MATCH((CUADRO!M$5&amp;$E591),'Hoja de Trabajo para listado'!$AB$151:$BA$151,0)),0)+IFERROR(INDEX('Hoja de Trabajo para listado'!$BC$155:$CB$1048576,MATCH($A591,'Hoja de Trabajo para listado'!$BC$155:$BC$1048576,0),MATCH((CUADRO!M$5&amp;$E591),'Hoja de Trabajo para listado'!$BC$151:$CB$151,0)),0)+IFERROR(INDEX('Hoja de Trabajo para listado'!$DE$153:$DG$274,MATCH($A591,'Hoja de Trabajo para listado'!$DE$153:$DE$1048576,0),MATCH((CUADRO!M$5&amp;$E591),'Hoja de Trabajo para listado'!$DE$151:$DG$151,0)),0)+IFERROR(INDEX('Hoja de Trabajo para listado'!$CD$155:$DC$1048576,MATCH($A591,'Hoja de Trabajo para listado'!$CD$155:$CD$1048576,0),MATCH((CUADRO!M$5&amp;$E591),'Hoja de Trabajo para listado'!$CD$151:$DC$151,0)),0)</f>
        <v>0</v>
      </c>
      <c r="N591" s="255">
        <f ca="1">+IFERROR(INDEX('Hoja de Trabajo para listado'!$A$155:$Z$1048576,MATCH($A591,'Hoja de Trabajo para listado'!$A$155:$A$1048576,0),MATCH((CUADRO!N$5&amp;$E591),'Hoja de Trabajo para listado'!$A$151:$Z$151,0)),0)+IFERROR(INDEX('Hoja de Trabajo para listado'!$AB$155:$BA$1048576,MATCH($A591,'Hoja de Trabajo para listado'!$AB$155:$AB$1048576,0),MATCH((CUADRO!N$5&amp;$E591),'Hoja de Trabajo para listado'!$AB$151:$BA$151,0)),0)+IFERROR(INDEX('Hoja de Trabajo para listado'!$BC$155:$CB$1048576,MATCH($A591,'Hoja de Trabajo para listado'!$BC$155:$BC$1048576,0),MATCH((CUADRO!N$5&amp;$E591),'Hoja de Trabajo para listado'!$BC$151:$CB$151,0)),0)+IFERROR(INDEX('Hoja de Trabajo para listado'!$DE$153:$DG$274,MATCH($A591,'Hoja de Trabajo para listado'!$DE$153:$DE$1048576,0),MATCH((CUADRO!N$5&amp;$E591),'Hoja de Trabajo para listado'!$DE$151:$DG$151,0)),0)+IFERROR(INDEX('Hoja de Trabajo para listado'!$CD$155:$DC$1048576,MATCH($A591,'Hoja de Trabajo para listado'!$CD$155:$CD$1048576,0),MATCH((CUADRO!N$5&amp;$E591),'Hoja de Trabajo para listado'!$CD$151:$DC$151,0)),0)</f>
        <v>0</v>
      </c>
      <c r="O591" s="255">
        <f ca="1">+IFERROR(INDEX('Hoja de Trabajo para listado'!$A$155:$Z$1048576,MATCH($A591,'Hoja de Trabajo para listado'!$A$155:$A$1048576,0),MATCH((CUADRO!O$5&amp;$E591),'Hoja de Trabajo para listado'!$A$151:$Z$151,0)),0)+IFERROR(INDEX('Hoja de Trabajo para listado'!$AB$155:$BA$1048576,MATCH($A591,'Hoja de Trabajo para listado'!$AB$155:$AB$1048576,0),MATCH((CUADRO!O$5&amp;$E591),'Hoja de Trabajo para listado'!$AB$151:$BA$151,0)),0)+IFERROR(INDEX('Hoja de Trabajo para listado'!$BC$155:$CB$1048576,MATCH($A591,'Hoja de Trabajo para listado'!$BC$155:$BC$1048576,0),MATCH((CUADRO!O$5&amp;$E591),'Hoja de Trabajo para listado'!$BC$151:$CB$151,0)),0)+IFERROR(INDEX('Hoja de Trabajo para listado'!$DE$153:$DG$274,MATCH($A591,'Hoja de Trabajo para listado'!$DE$153:$DE$1048576,0),MATCH((CUADRO!O$5&amp;$E591),'Hoja de Trabajo para listado'!$DE$151:$DG$151,0)),0)+IFERROR(INDEX('Hoja de Trabajo para listado'!$CD$155:$DC$1048576,MATCH($A591,'Hoja de Trabajo para listado'!$CD$155:$CD$1048576,0),MATCH((CUADRO!O$5&amp;$E591),'Hoja de Trabajo para listado'!$CD$151:$DC$151,0)),0)</f>
        <v>0</v>
      </c>
      <c r="P591" s="255">
        <f ca="1">+IFERROR(INDEX('Hoja de Trabajo para listado'!$A$155:$Z$1048576,MATCH($A591,'Hoja de Trabajo para listado'!$A$155:$A$1048576,0),MATCH((CUADRO!P$5&amp;$E591),'Hoja de Trabajo para listado'!$A$151:$Z$151,0)),0)+IFERROR(INDEX('Hoja de Trabajo para listado'!$AB$155:$BA$1048576,MATCH($A591,'Hoja de Trabajo para listado'!$AB$155:$AB$1048576,0),MATCH((CUADRO!P$5&amp;$E591),'Hoja de Trabajo para listado'!$AB$151:$BA$151,0)),0)+IFERROR(INDEX('Hoja de Trabajo para listado'!$BC$155:$CB$1048576,MATCH($A591,'Hoja de Trabajo para listado'!$BC$155:$BC$1048576,0),MATCH((CUADRO!P$5&amp;$E591),'Hoja de Trabajo para listado'!$BC$151:$CB$151,0)),0)+IFERROR(INDEX('Hoja de Trabajo para listado'!$DE$153:$DG$274,MATCH($A591,'Hoja de Trabajo para listado'!$DE$153:$DE$1048576,0),MATCH((CUADRO!P$5&amp;$E591),'Hoja de Trabajo para listado'!$DE$151:$DG$151,0)),0)+IFERROR(INDEX('Hoja de Trabajo para listado'!$CD$155:$DC$1048576,MATCH($A591,'Hoja de Trabajo para listado'!$CD$155:$CD$1048576,0),MATCH((CUADRO!P$5&amp;$E591),'Hoja de Trabajo para listado'!$CD$151:$DC$151,0)),0)</f>
        <v>0</v>
      </c>
      <c r="Q591" s="255">
        <f ca="1">+IFERROR(INDEX('Hoja de Trabajo para listado'!$A$155:$Z$1048576,MATCH($A591,'Hoja de Trabajo para listado'!$A$155:$A$1048576,0),MATCH((CUADRO!Q$5&amp;$E591),'Hoja de Trabajo para listado'!$A$151:$Z$151,0)),0)+IFERROR(INDEX('Hoja de Trabajo para listado'!$AB$155:$BA$1048576,MATCH($A591,'Hoja de Trabajo para listado'!$AB$155:$AB$1048576,0),MATCH((CUADRO!Q$5&amp;$E591),'Hoja de Trabajo para listado'!$AB$151:$BA$151,0)),0)+IFERROR(INDEX('Hoja de Trabajo para listado'!$BC$155:$CB$1048576,MATCH($A591,'Hoja de Trabajo para listado'!$BC$155:$BC$1048576,0),MATCH((CUADRO!Q$5&amp;$E591),'Hoja de Trabajo para listado'!$BC$151:$CB$151,0)),0)+IFERROR(INDEX('Hoja de Trabajo para listado'!$DE$153:$DG$274,MATCH($A591,'Hoja de Trabajo para listado'!$DE$153:$DE$1048576,0),MATCH((CUADRO!Q$5&amp;$E591),'Hoja de Trabajo para listado'!$DE$151:$DG$151,0)),0)+IFERROR(INDEX('Hoja de Trabajo para listado'!$CD$155:$DC$1048576,MATCH($A591,'Hoja de Trabajo para listado'!$CD$155:$CD$1048576,0),MATCH((CUADRO!Q$5&amp;$E591),'Hoja de Trabajo para listado'!$CD$151:$DC$151,0)),0)</f>
        <v>0</v>
      </c>
      <c r="R591" s="255">
        <f t="shared" ca="1" si="18"/>
        <v>0</v>
      </c>
      <c r="S591" s="262">
        <f ca="1">+R590+R591</f>
        <v>0</v>
      </c>
      <c r="T591" s="255">
        <f ca="1">+S591</f>
        <v>0</v>
      </c>
      <c r="U591" s="254">
        <f t="shared" si="19"/>
        <v>2</v>
      </c>
      <c r="V591" s="362" t="str">
        <f>+VLOOKUP(A591,bd_lista!$A$3:$E$590,5,FALSE)</f>
        <v>Gobiernos Autonomos Municipales</v>
      </c>
      <c r="W591" s="362"/>
      <c r="X591" s="254">
        <f>+VLOOKUP(A591,[2]Sheet1!$A$13:$D$744,4,FALSE)</f>
        <v>0</v>
      </c>
      <c r="Y591" s="254" t="e">
        <f>+VLOOKUP(X591,bd_lista!$A$3:$C$590,3,FALSE)</f>
        <v>#N/A</v>
      </c>
      <c r="Z591" s="314"/>
      <c r="AA591" s="315"/>
    </row>
    <row r="592" spans="1:27" customFormat="1" ht="15" hidden="1" customHeight="1">
      <c r="A592" s="32">
        <v>1273</v>
      </c>
      <c r="B592" s="306">
        <f>+A592</f>
        <v>1273</v>
      </c>
      <c r="C592" s="259" t="str">
        <f>+VLOOKUP(A592,bd_lista!$A$3:$C$590,3,FALSE)</f>
        <v>Gobierno Autónomo Municipal de Chacarilla</v>
      </c>
      <c r="D592" s="361" t="str">
        <f>+C592</f>
        <v>Gobierno Autónomo Municipal de Chacarilla</v>
      </c>
      <c r="E592" s="254" t="s">
        <v>1313</v>
      </c>
      <c r="F592" s="255">
        <f ca="1">+IFERROR(INDEX('Hoja de Trabajo para listado'!$A$155:$Z$1048576,MATCH($A592,'Hoja de Trabajo para listado'!$A$155:$A$1048576,0),MATCH((CUADRO!F$5&amp;$E592),'Hoja de Trabajo para listado'!$A$151:$Z$151,0)),0)+IFERROR(INDEX('Hoja de Trabajo para listado'!$AB$155:$BA$1048576,MATCH($A592,'Hoja de Trabajo para listado'!$AB$155:$AB$1048576,0),MATCH((CUADRO!F$5&amp;$E592),'Hoja de Trabajo para listado'!$AB$151:$BA$151,0)),0)+IFERROR(INDEX('Hoja de Trabajo para listado'!$BC$155:$CB$1048576,MATCH($A592,'Hoja de Trabajo para listado'!$BC$155:$BC$1048576,0),MATCH((CUADRO!F$5&amp;$E592),'Hoja de Trabajo para listado'!$BC$151:$CB$151,0)),0)+IFERROR(INDEX('Hoja de Trabajo para listado'!$DE$153:$DG$274,MATCH($A592,'Hoja de Trabajo para listado'!$DE$153:$DE$1048576,0),MATCH((CUADRO!F$5&amp;$E592),'Hoja de Trabajo para listado'!$DE$151:$DG$151,0)),0)+IFERROR(INDEX('Hoja de Trabajo para listado'!$CD$155:$DC$1048576,MATCH($A592,'Hoja de Trabajo para listado'!$CD$155:$CD$1048576,0),MATCH((CUADRO!F$5&amp;$E592),'Hoja de Trabajo para listado'!$CD$151:$DC$151,0)),0)</f>
        <v>0</v>
      </c>
      <c r="G592" s="255">
        <f ca="1">+IFERROR(INDEX('Hoja de Trabajo para listado'!$A$155:$Z$1048576,MATCH($A592,'Hoja de Trabajo para listado'!$A$155:$A$1048576,0),MATCH((CUADRO!G$5&amp;$E592),'Hoja de Trabajo para listado'!$A$151:$Z$151,0)),0)+IFERROR(INDEX('Hoja de Trabajo para listado'!$AB$155:$BA$1048576,MATCH($A592,'Hoja de Trabajo para listado'!$AB$155:$AB$1048576,0),MATCH((CUADRO!G$5&amp;$E592),'Hoja de Trabajo para listado'!$AB$151:$BA$151,0)),0)+IFERROR(INDEX('Hoja de Trabajo para listado'!$BC$155:$CB$1048576,MATCH($A592,'Hoja de Trabajo para listado'!$BC$155:$BC$1048576,0),MATCH((CUADRO!G$5&amp;$E592),'Hoja de Trabajo para listado'!$BC$151:$CB$151,0)),0)+IFERROR(INDEX('Hoja de Trabajo para listado'!$DE$153:$DG$274,MATCH($A592,'Hoja de Trabajo para listado'!$DE$153:$DE$1048576,0),MATCH((CUADRO!G$5&amp;$E592),'Hoja de Trabajo para listado'!$DE$151:$DG$151,0)),0)+IFERROR(INDEX('Hoja de Trabajo para listado'!$CD$155:$DC$1048576,MATCH($A592,'Hoja de Trabajo para listado'!$CD$155:$CD$1048576,0),MATCH((CUADRO!G$5&amp;$E592),'Hoja de Trabajo para listado'!$CD$151:$DC$151,0)),0)</f>
        <v>0</v>
      </c>
      <c r="H592" s="255">
        <f ca="1">+IFERROR(INDEX('Hoja de Trabajo para listado'!$A$155:$Z$1048576,MATCH($A592,'Hoja de Trabajo para listado'!$A$155:$A$1048576,0),MATCH((CUADRO!H$5&amp;$E592),'Hoja de Trabajo para listado'!$A$151:$Z$151,0)),0)+IFERROR(INDEX('Hoja de Trabajo para listado'!$AB$155:$BA$1048576,MATCH($A592,'Hoja de Trabajo para listado'!$AB$155:$AB$1048576,0),MATCH((CUADRO!H$5&amp;$E592),'Hoja de Trabajo para listado'!$AB$151:$BA$151,0)),0)+IFERROR(INDEX('Hoja de Trabajo para listado'!$BC$155:$CB$1048576,MATCH($A592,'Hoja de Trabajo para listado'!$BC$155:$BC$1048576,0),MATCH((CUADRO!H$5&amp;$E592),'Hoja de Trabajo para listado'!$BC$151:$CB$151,0)),0)+IFERROR(INDEX('Hoja de Trabajo para listado'!$DE$153:$DG$274,MATCH($A592,'Hoja de Trabajo para listado'!$DE$153:$DE$1048576,0),MATCH((CUADRO!H$5&amp;$E592),'Hoja de Trabajo para listado'!$DE$151:$DG$151,0)),0)+IFERROR(INDEX('Hoja de Trabajo para listado'!$CD$155:$DC$1048576,MATCH($A592,'Hoja de Trabajo para listado'!$CD$155:$CD$1048576,0),MATCH((CUADRO!H$5&amp;$E592),'Hoja de Trabajo para listado'!$CD$151:$DC$151,0)),0)</f>
        <v>0</v>
      </c>
      <c r="I592" s="255">
        <f ca="1">+IFERROR(INDEX('Hoja de Trabajo para listado'!$A$155:$Z$1048576,MATCH($A592,'Hoja de Trabajo para listado'!$A$155:$A$1048576,0),MATCH((CUADRO!I$5&amp;$E592),'Hoja de Trabajo para listado'!$A$151:$Z$151,0)),0)+IFERROR(INDEX('Hoja de Trabajo para listado'!$AB$155:$BA$1048576,MATCH($A592,'Hoja de Trabajo para listado'!$AB$155:$AB$1048576,0),MATCH((CUADRO!I$5&amp;$E592),'Hoja de Trabajo para listado'!$AB$151:$BA$151,0)),0)+IFERROR(INDEX('Hoja de Trabajo para listado'!$BC$155:$CB$1048576,MATCH($A592,'Hoja de Trabajo para listado'!$BC$155:$BC$1048576,0),MATCH((CUADRO!I$5&amp;$E592),'Hoja de Trabajo para listado'!$BC$151:$CB$151,0)),0)+IFERROR(INDEX('Hoja de Trabajo para listado'!$DE$153:$DG$274,MATCH($A592,'Hoja de Trabajo para listado'!$DE$153:$DE$1048576,0),MATCH((CUADRO!I$5&amp;$E592),'Hoja de Trabajo para listado'!$DE$151:$DG$151,0)),0)+IFERROR(INDEX('Hoja de Trabajo para listado'!$CD$155:$DC$1048576,MATCH($A592,'Hoja de Trabajo para listado'!$CD$155:$CD$1048576,0),MATCH((CUADRO!I$5&amp;$E592),'Hoja de Trabajo para listado'!$CD$151:$DC$151,0)),0)</f>
        <v>0</v>
      </c>
      <c r="J592" s="255">
        <f ca="1">+IFERROR(INDEX('Hoja de Trabajo para listado'!$A$155:$Z$1048576,MATCH($A592,'Hoja de Trabajo para listado'!$A$155:$A$1048576,0),MATCH((CUADRO!J$5&amp;$E592),'Hoja de Trabajo para listado'!$A$151:$Z$151,0)),0)+IFERROR(INDEX('Hoja de Trabajo para listado'!$AB$155:$BA$1048576,MATCH($A592,'Hoja de Trabajo para listado'!$AB$155:$AB$1048576,0),MATCH((CUADRO!J$5&amp;$E592),'Hoja de Trabajo para listado'!$AB$151:$BA$151,0)),0)+IFERROR(INDEX('Hoja de Trabajo para listado'!$BC$155:$CB$1048576,MATCH($A592,'Hoja de Trabajo para listado'!$BC$155:$BC$1048576,0),MATCH((CUADRO!J$5&amp;$E592),'Hoja de Trabajo para listado'!$BC$151:$CB$151,0)),0)+IFERROR(INDEX('Hoja de Trabajo para listado'!$DE$153:$DG$274,MATCH($A592,'Hoja de Trabajo para listado'!$DE$153:$DE$1048576,0),MATCH((CUADRO!J$5&amp;$E592),'Hoja de Trabajo para listado'!$DE$151:$DG$151,0)),0)+IFERROR(INDEX('Hoja de Trabajo para listado'!$CD$155:$DC$1048576,MATCH($A592,'Hoja de Trabajo para listado'!$CD$155:$CD$1048576,0),MATCH((CUADRO!J$5&amp;$E592),'Hoja de Trabajo para listado'!$CD$151:$DC$151,0)),0)</f>
        <v>0</v>
      </c>
      <c r="K592" s="255">
        <f ca="1">+IFERROR(INDEX('Hoja de Trabajo para listado'!$A$155:$Z$1048576,MATCH($A592,'Hoja de Trabajo para listado'!$A$155:$A$1048576,0),MATCH((CUADRO!K$5&amp;$E592),'Hoja de Trabajo para listado'!$A$151:$Z$151,0)),0)+IFERROR(INDEX('Hoja de Trabajo para listado'!$AB$155:$BA$1048576,MATCH($A592,'Hoja de Trabajo para listado'!$AB$155:$AB$1048576,0),MATCH((CUADRO!K$5&amp;$E592),'Hoja de Trabajo para listado'!$AB$151:$BA$151,0)),0)+IFERROR(INDEX('Hoja de Trabajo para listado'!$BC$155:$CB$1048576,MATCH($A592,'Hoja de Trabajo para listado'!$BC$155:$BC$1048576,0),MATCH((CUADRO!K$5&amp;$E592),'Hoja de Trabajo para listado'!$BC$151:$CB$151,0)),0)+IFERROR(INDEX('Hoja de Trabajo para listado'!$DE$153:$DG$274,MATCH($A592,'Hoja de Trabajo para listado'!$DE$153:$DE$1048576,0),MATCH((CUADRO!K$5&amp;$E592),'Hoja de Trabajo para listado'!$DE$151:$DG$151,0)),0)+IFERROR(INDEX('Hoja de Trabajo para listado'!$CD$155:$DC$1048576,MATCH($A592,'Hoja de Trabajo para listado'!$CD$155:$CD$1048576,0),MATCH((CUADRO!K$5&amp;$E592),'Hoja de Trabajo para listado'!$CD$151:$DC$151,0)),0)</f>
        <v>0</v>
      </c>
      <c r="L592" s="255">
        <f ca="1">+IFERROR(INDEX('Hoja de Trabajo para listado'!$A$155:$Z$1048576,MATCH($A592,'Hoja de Trabajo para listado'!$A$155:$A$1048576,0),MATCH((CUADRO!L$5&amp;$E592),'Hoja de Trabajo para listado'!$A$151:$Z$151,0)),0)+IFERROR(INDEX('Hoja de Trabajo para listado'!$AB$155:$BA$1048576,MATCH($A592,'Hoja de Trabajo para listado'!$AB$155:$AB$1048576,0),MATCH((CUADRO!L$5&amp;$E592),'Hoja de Trabajo para listado'!$AB$151:$BA$151,0)),0)+IFERROR(INDEX('Hoja de Trabajo para listado'!$BC$155:$CB$1048576,MATCH($A592,'Hoja de Trabajo para listado'!$BC$155:$BC$1048576,0),MATCH((CUADRO!L$5&amp;$E592),'Hoja de Trabajo para listado'!$BC$151:$CB$151,0)),0)+IFERROR(INDEX('Hoja de Trabajo para listado'!$DE$153:$DG$274,MATCH($A592,'Hoja de Trabajo para listado'!$DE$153:$DE$1048576,0),MATCH((CUADRO!L$5&amp;$E592),'Hoja de Trabajo para listado'!$DE$151:$DG$151,0)),0)+IFERROR(INDEX('Hoja de Trabajo para listado'!$CD$155:$DC$1048576,MATCH($A592,'Hoja de Trabajo para listado'!$CD$155:$CD$1048576,0),MATCH((CUADRO!L$5&amp;$E592),'Hoja de Trabajo para listado'!$CD$151:$DC$151,0)),0)</f>
        <v>0</v>
      </c>
      <c r="M592" s="255">
        <f ca="1">+IFERROR(INDEX('Hoja de Trabajo para listado'!$A$155:$Z$1048576,MATCH($A592,'Hoja de Trabajo para listado'!$A$155:$A$1048576,0),MATCH((CUADRO!M$5&amp;$E592),'Hoja de Trabajo para listado'!$A$151:$Z$151,0)),0)+IFERROR(INDEX('Hoja de Trabajo para listado'!$AB$155:$BA$1048576,MATCH($A592,'Hoja de Trabajo para listado'!$AB$155:$AB$1048576,0),MATCH((CUADRO!M$5&amp;$E592),'Hoja de Trabajo para listado'!$AB$151:$BA$151,0)),0)+IFERROR(INDEX('Hoja de Trabajo para listado'!$BC$155:$CB$1048576,MATCH($A592,'Hoja de Trabajo para listado'!$BC$155:$BC$1048576,0),MATCH((CUADRO!M$5&amp;$E592),'Hoja de Trabajo para listado'!$BC$151:$CB$151,0)),0)+IFERROR(INDEX('Hoja de Trabajo para listado'!$DE$153:$DG$274,MATCH($A592,'Hoja de Trabajo para listado'!$DE$153:$DE$1048576,0),MATCH((CUADRO!M$5&amp;$E592),'Hoja de Trabajo para listado'!$DE$151:$DG$151,0)),0)+IFERROR(INDEX('Hoja de Trabajo para listado'!$CD$155:$DC$1048576,MATCH($A592,'Hoja de Trabajo para listado'!$CD$155:$CD$1048576,0),MATCH((CUADRO!M$5&amp;$E592),'Hoja de Trabajo para listado'!$CD$151:$DC$151,0)),0)</f>
        <v>0</v>
      </c>
      <c r="N592" s="255">
        <f ca="1">+IFERROR(INDEX('Hoja de Trabajo para listado'!$A$155:$Z$1048576,MATCH($A592,'Hoja de Trabajo para listado'!$A$155:$A$1048576,0),MATCH((CUADRO!N$5&amp;$E592),'Hoja de Trabajo para listado'!$A$151:$Z$151,0)),0)+IFERROR(INDEX('Hoja de Trabajo para listado'!$AB$155:$BA$1048576,MATCH($A592,'Hoja de Trabajo para listado'!$AB$155:$AB$1048576,0),MATCH((CUADRO!N$5&amp;$E592),'Hoja de Trabajo para listado'!$AB$151:$BA$151,0)),0)+IFERROR(INDEX('Hoja de Trabajo para listado'!$BC$155:$CB$1048576,MATCH($A592,'Hoja de Trabajo para listado'!$BC$155:$BC$1048576,0),MATCH((CUADRO!N$5&amp;$E592),'Hoja de Trabajo para listado'!$BC$151:$CB$151,0)),0)+IFERROR(INDEX('Hoja de Trabajo para listado'!$DE$153:$DG$274,MATCH($A592,'Hoja de Trabajo para listado'!$DE$153:$DE$1048576,0),MATCH((CUADRO!N$5&amp;$E592),'Hoja de Trabajo para listado'!$DE$151:$DG$151,0)),0)+IFERROR(INDEX('Hoja de Trabajo para listado'!$CD$155:$DC$1048576,MATCH($A592,'Hoja de Trabajo para listado'!$CD$155:$CD$1048576,0),MATCH((CUADRO!N$5&amp;$E592),'Hoja de Trabajo para listado'!$CD$151:$DC$151,0)),0)</f>
        <v>0</v>
      </c>
      <c r="O592" s="255">
        <f ca="1">+IFERROR(INDEX('Hoja de Trabajo para listado'!$A$155:$Z$1048576,MATCH($A592,'Hoja de Trabajo para listado'!$A$155:$A$1048576,0),MATCH((CUADRO!O$5&amp;$E592),'Hoja de Trabajo para listado'!$A$151:$Z$151,0)),0)+IFERROR(INDEX('Hoja de Trabajo para listado'!$AB$155:$BA$1048576,MATCH($A592,'Hoja de Trabajo para listado'!$AB$155:$AB$1048576,0),MATCH((CUADRO!O$5&amp;$E592),'Hoja de Trabajo para listado'!$AB$151:$BA$151,0)),0)+IFERROR(INDEX('Hoja de Trabajo para listado'!$BC$155:$CB$1048576,MATCH($A592,'Hoja de Trabajo para listado'!$BC$155:$BC$1048576,0),MATCH((CUADRO!O$5&amp;$E592),'Hoja de Trabajo para listado'!$BC$151:$CB$151,0)),0)+IFERROR(INDEX('Hoja de Trabajo para listado'!$DE$153:$DG$274,MATCH($A592,'Hoja de Trabajo para listado'!$DE$153:$DE$1048576,0),MATCH((CUADRO!O$5&amp;$E592),'Hoja de Trabajo para listado'!$DE$151:$DG$151,0)),0)+IFERROR(INDEX('Hoja de Trabajo para listado'!$CD$155:$DC$1048576,MATCH($A592,'Hoja de Trabajo para listado'!$CD$155:$CD$1048576,0),MATCH((CUADRO!O$5&amp;$E592),'Hoja de Trabajo para listado'!$CD$151:$DC$151,0)),0)</f>
        <v>0</v>
      </c>
      <c r="P592" s="255">
        <f ca="1">+IFERROR(INDEX('Hoja de Trabajo para listado'!$A$155:$Z$1048576,MATCH($A592,'Hoja de Trabajo para listado'!$A$155:$A$1048576,0),MATCH((CUADRO!P$5&amp;$E592),'Hoja de Trabajo para listado'!$A$151:$Z$151,0)),0)+IFERROR(INDEX('Hoja de Trabajo para listado'!$AB$155:$BA$1048576,MATCH($A592,'Hoja de Trabajo para listado'!$AB$155:$AB$1048576,0),MATCH((CUADRO!P$5&amp;$E592),'Hoja de Trabajo para listado'!$AB$151:$BA$151,0)),0)+IFERROR(INDEX('Hoja de Trabajo para listado'!$BC$155:$CB$1048576,MATCH($A592,'Hoja de Trabajo para listado'!$BC$155:$BC$1048576,0),MATCH((CUADRO!P$5&amp;$E592),'Hoja de Trabajo para listado'!$BC$151:$CB$151,0)),0)+IFERROR(INDEX('Hoja de Trabajo para listado'!$DE$153:$DG$274,MATCH($A592,'Hoja de Trabajo para listado'!$DE$153:$DE$1048576,0),MATCH((CUADRO!P$5&amp;$E592),'Hoja de Trabajo para listado'!$DE$151:$DG$151,0)),0)+IFERROR(INDEX('Hoja de Trabajo para listado'!$CD$155:$DC$1048576,MATCH($A592,'Hoja de Trabajo para listado'!$CD$155:$CD$1048576,0),MATCH((CUADRO!P$5&amp;$E592),'Hoja de Trabajo para listado'!$CD$151:$DC$151,0)),0)</f>
        <v>0</v>
      </c>
      <c r="Q592" s="255">
        <f ca="1">+IFERROR(INDEX('Hoja de Trabajo para listado'!$A$155:$Z$1048576,MATCH($A592,'Hoja de Trabajo para listado'!$A$155:$A$1048576,0),MATCH((CUADRO!Q$5&amp;$E592),'Hoja de Trabajo para listado'!$A$151:$Z$151,0)),0)+IFERROR(INDEX('Hoja de Trabajo para listado'!$AB$155:$BA$1048576,MATCH($A592,'Hoja de Trabajo para listado'!$AB$155:$AB$1048576,0),MATCH((CUADRO!Q$5&amp;$E592),'Hoja de Trabajo para listado'!$AB$151:$BA$151,0)),0)+IFERROR(INDEX('Hoja de Trabajo para listado'!$BC$155:$CB$1048576,MATCH($A592,'Hoja de Trabajo para listado'!$BC$155:$BC$1048576,0),MATCH((CUADRO!Q$5&amp;$E592),'Hoja de Trabajo para listado'!$BC$151:$CB$151,0)),0)+IFERROR(INDEX('Hoja de Trabajo para listado'!$DE$153:$DG$274,MATCH($A592,'Hoja de Trabajo para listado'!$DE$153:$DE$1048576,0),MATCH((CUADRO!Q$5&amp;$E592),'Hoja de Trabajo para listado'!$DE$151:$DG$151,0)),0)+IFERROR(INDEX('Hoja de Trabajo para listado'!$CD$155:$DC$1048576,MATCH($A592,'Hoja de Trabajo para listado'!$CD$155:$CD$1048576,0),MATCH((CUADRO!Q$5&amp;$E592),'Hoja de Trabajo para listado'!$CD$151:$DC$151,0)),0)</f>
        <v>0</v>
      </c>
      <c r="R592" s="255">
        <f t="shared" ca="1" si="18"/>
        <v>0</v>
      </c>
      <c r="S592" s="262"/>
      <c r="T592" s="255">
        <f ca="1">+T593</f>
        <v>0</v>
      </c>
      <c r="U592" s="254">
        <f t="shared" si="19"/>
        <v>1</v>
      </c>
      <c r="V592" s="362" t="str">
        <f>+VLOOKUP(A592,bd_lista!$A$3:$E$590,5,FALSE)</f>
        <v>Gobiernos Autonomos Municipales</v>
      </c>
      <c r="W592" s="361" t="str">
        <f>+V592</f>
        <v>Gobiernos Autonomos Municipales</v>
      </c>
      <c r="X592" s="254">
        <f>+VLOOKUP(A592,[2]Sheet1!$A$13:$D$744,4,FALSE)</f>
        <v>0</v>
      </c>
      <c r="Y592" s="254" t="e">
        <f>+VLOOKUP(X592,bd_lista!$A$3:$C$590,3,FALSE)</f>
        <v>#N/A</v>
      </c>
      <c r="Z592" s="316">
        <f>+X592</f>
        <v>0</v>
      </c>
      <c r="AA592" s="317" t="e">
        <f>+Y592</f>
        <v>#N/A</v>
      </c>
    </row>
    <row r="593" spans="1:27" customFormat="1" ht="15" hidden="1" customHeight="1">
      <c r="A593" s="32">
        <v>1273</v>
      </c>
      <c r="B593" s="307"/>
      <c r="C593" s="259" t="str">
        <f>+VLOOKUP(A593,bd_lista!$A$3:$C$590,3,FALSE)</f>
        <v>Gobierno Autónomo Municipal de Chacarilla</v>
      </c>
      <c r="D593" s="362"/>
      <c r="E593" s="256" t="s">
        <v>1314</v>
      </c>
      <c r="F593" s="255">
        <f ca="1">+IFERROR(INDEX('Hoja de Trabajo para listado'!$A$155:$Z$1048576,MATCH($A593,'Hoja de Trabajo para listado'!$A$155:$A$1048576,0),MATCH((CUADRO!F$5&amp;$E593),'Hoja de Trabajo para listado'!$A$151:$Z$151,0)),0)+IFERROR(INDEX('Hoja de Trabajo para listado'!$AB$155:$BA$1048576,MATCH($A593,'Hoja de Trabajo para listado'!$AB$155:$AB$1048576,0),MATCH((CUADRO!F$5&amp;$E593),'Hoja de Trabajo para listado'!$AB$151:$BA$151,0)),0)+IFERROR(INDEX('Hoja de Trabajo para listado'!$BC$155:$CB$1048576,MATCH($A593,'Hoja de Trabajo para listado'!$BC$155:$BC$1048576,0),MATCH((CUADRO!F$5&amp;$E593),'Hoja de Trabajo para listado'!$BC$151:$CB$151,0)),0)+IFERROR(INDEX('Hoja de Trabajo para listado'!$DE$153:$DG$274,MATCH($A593,'Hoja de Trabajo para listado'!$DE$153:$DE$1048576,0),MATCH((CUADRO!F$5&amp;$E593),'Hoja de Trabajo para listado'!$DE$151:$DG$151,0)),0)+IFERROR(INDEX('Hoja de Trabajo para listado'!$CD$155:$DC$1048576,MATCH($A593,'Hoja de Trabajo para listado'!$CD$155:$CD$1048576,0),MATCH((CUADRO!F$5&amp;$E593),'Hoja de Trabajo para listado'!$CD$151:$DC$151,0)),0)</f>
        <v>0</v>
      </c>
      <c r="G593" s="255">
        <f ca="1">+IFERROR(INDEX('Hoja de Trabajo para listado'!$A$155:$Z$1048576,MATCH($A593,'Hoja de Trabajo para listado'!$A$155:$A$1048576,0),MATCH((CUADRO!G$5&amp;$E593),'Hoja de Trabajo para listado'!$A$151:$Z$151,0)),0)+IFERROR(INDEX('Hoja de Trabajo para listado'!$AB$155:$BA$1048576,MATCH($A593,'Hoja de Trabajo para listado'!$AB$155:$AB$1048576,0),MATCH((CUADRO!G$5&amp;$E593),'Hoja de Trabajo para listado'!$AB$151:$BA$151,0)),0)+IFERROR(INDEX('Hoja de Trabajo para listado'!$BC$155:$CB$1048576,MATCH($A593,'Hoja de Trabajo para listado'!$BC$155:$BC$1048576,0),MATCH((CUADRO!G$5&amp;$E593),'Hoja de Trabajo para listado'!$BC$151:$CB$151,0)),0)+IFERROR(INDEX('Hoja de Trabajo para listado'!$DE$153:$DG$274,MATCH($A593,'Hoja de Trabajo para listado'!$DE$153:$DE$1048576,0),MATCH((CUADRO!G$5&amp;$E593),'Hoja de Trabajo para listado'!$DE$151:$DG$151,0)),0)+IFERROR(INDEX('Hoja de Trabajo para listado'!$CD$155:$DC$1048576,MATCH($A593,'Hoja de Trabajo para listado'!$CD$155:$CD$1048576,0),MATCH((CUADRO!G$5&amp;$E593),'Hoja de Trabajo para listado'!$CD$151:$DC$151,0)),0)</f>
        <v>0</v>
      </c>
      <c r="H593" s="255">
        <f ca="1">+IFERROR(INDEX('Hoja de Trabajo para listado'!$A$155:$Z$1048576,MATCH($A593,'Hoja de Trabajo para listado'!$A$155:$A$1048576,0),MATCH((CUADRO!H$5&amp;$E593),'Hoja de Trabajo para listado'!$A$151:$Z$151,0)),0)+IFERROR(INDEX('Hoja de Trabajo para listado'!$AB$155:$BA$1048576,MATCH($A593,'Hoja de Trabajo para listado'!$AB$155:$AB$1048576,0),MATCH((CUADRO!H$5&amp;$E593),'Hoja de Trabajo para listado'!$AB$151:$BA$151,0)),0)+IFERROR(INDEX('Hoja de Trabajo para listado'!$BC$155:$CB$1048576,MATCH($A593,'Hoja de Trabajo para listado'!$BC$155:$BC$1048576,0),MATCH((CUADRO!H$5&amp;$E593),'Hoja de Trabajo para listado'!$BC$151:$CB$151,0)),0)+IFERROR(INDEX('Hoja de Trabajo para listado'!$DE$153:$DG$274,MATCH($A593,'Hoja de Trabajo para listado'!$DE$153:$DE$1048576,0),MATCH((CUADRO!H$5&amp;$E593),'Hoja de Trabajo para listado'!$DE$151:$DG$151,0)),0)+IFERROR(INDEX('Hoja de Trabajo para listado'!$CD$155:$DC$1048576,MATCH($A593,'Hoja de Trabajo para listado'!$CD$155:$CD$1048576,0),MATCH((CUADRO!H$5&amp;$E593),'Hoja de Trabajo para listado'!$CD$151:$DC$151,0)),0)</f>
        <v>0</v>
      </c>
      <c r="I593" s="255">
        <f ca="1">+IFERROR(INDEX('Hoja de Trabajo para listado'!$A$155:$Z$1048576,MATCH($A593,'Hoja de Trabajo para listado'!$A$155:$A$1048576,0),MATCH((CUADRO!I$5&amp;$E593),'Hoja de Trabajo para listado'!$A$151:$Z$151,0)),0)+IFERROR(INDEX('Hoja de Trabajo para listado'!$AB$155:$BA$1048576,MATCH($A593,'Hoja de Trabajo para listado'!$AB$155:$AB$1048576,0),MATCH((CUADRO!I$5&amp;$E593),'Hoja de Trabajo para listado'!$AB$151:$BA$151,0)),0)+IFERROR(INDEX('Hoja de Trabajo para listado'!$BC$155:$CB$1048576,MATCH($A593,'Hoja de Trabajo para listado'!$BC$155:$BC$1048576,0),MATCH((CUADRO!I$5&amp;$E593),'Hoja de Trabajo para listado'!$BC$151:$CB$151,0)),0)+IFERROR(INDEX('Hoja de Trabajo para listado'!$DE$153:$DG$274,MATCH($A593,'Hoja de Trabajo para listado'!$DE$153:$DE$1048576,0),MATCH((CUADRO!I$5&amp;$E593),'Hoja de Trabajo para listado'!$DE$151:$DG$151,0)),0)+IFERROR(INDEX('Hoja de Trabajo para listado'!$CD$155:$DC$1048576,MATCH($A593,'Hoja de Trabajo para listado'!$CD$155:$CD$1048576,0),MATCH((CUADRO!I$5&amp;$E593),'Hoja de Trabajo para listado'!$CD$151:$DC$151,0)),0)</f>
        <v>0</v>
      </c>
      <c r="J593" s="255">
        <f ca="1">+IFERROR(INDEX('Hoja de Trabajo para listado'!$A$155:$Z$1048576,MATCH($A593,'Hoja de Trabajo para listado'!$A$155:$A$1048576,0),MATCH((CUADRO!J$5&amp;$E593),'Hoja de Trabajo para listado'!$A$151:$Z$151,0)),0)+IFERROR(INDEX('Hoja de Trabajo para listado'!$AB$155:$BA$1048576,MATCH($A593,'Hoja de Trabajo para listado'!$AB$155:$AB$1048576,0),MATCH((CUADRO!J$5&amp;$E593),'Hoja de Trabajo para listado'!$AB$151:$BA$151,0)),0)+IFERROR(INDEX('Hoja de Trabajo para listado'!$BC$155:$CB$1048576,MATCH($A593,'Hoja de Trabajo para listado'!$BC$155:$BC$1048576,0),MATCH((CUADRO!J$5&amp;$E593),'Hoja de Trabajo para listado'!$BC$151:$CB$151,0)),0)+IFERROR(INDEX('Hoja de Trabajo para listado'!$DE$153:$DG$274,MATCH($A593,'Hoja de Trabajo para listado'!$DE$153:$DE$1048576,0),MATCH((CUADRO!J$5&amp;$E593),'Hoja de Trabajo para listado'!$DE$151:$DG$151,0)),0)+IFERROR(INDEX('Hoja de Trabajo para listado'!$CD$155:$DC$1048576,MATCH($A593,'Hoja de Trabajo para listado'!$CD$155:$CD$1048576,0),MATCH((CUADRO!J$5&amp;$E593),'Hoja de Trabajo para listado'!$CD$151:$DC$151,0)),0)</f>
        <v>0</v>
      </c>
      <c r="K593" s="255">
        <f ca="1">+IFERROR(INDEX('Hoja de Trabajo para listado'!$A$155:$Z$1048576,MATCH($A593,'Hoja de Trabajo para listado'!$A$155:$A$1048576,0),MATCH((CUADRO!K$5&amp;$E593),'Hoja de Trabajo para listado'!$A$151:$Z$151,0)),0)+IFERROR(INDEX('Hoja de Trabajo para listado'!$AB$155:$BA$1048576,MATCH($A593,'Hoja de Trabajo para listado'!$AB$155:$AB$1048576,0),MATCH((CUADRO!K$5&amp;$E593),'Hoja de Trabajo para listado'!$AB$151:$BA$151,0)),0)+IFERROR(INDEX('Hoja de Trabajo para listado'!$BC$155:$CB$1048576,MATCH($A593,'Hoja de Trabajo para listado'!$BC$155:$BC$1048576,0),MATCH((CUADRO!K$5&amp;$E593),'Hoja de Trabajo para listado'!$BC$151:$CB$151,0)),0)+IFERROR(INDEX('Hoja de Trabajo para listado'!$DE$153:$DG$274,MATCH($A593,'Hoja de Trabajo para listado'!$DE$153:$DE$1048576,0),MATCH((CUADRO!K$5&amp;$E593),'Hoja de Trabajo para listado'!$DE$151:$DG$151,0)),0)+IFERROR(INDEX('Hoja de Trabajo para listado'!$CD$155:$DC$1048576,MATCH($A593,'Hoja de Trabajo para listado'!$CD$155:$CD$1048576,0),MATCH((CUADRO!K$5&amp;$E593),'Hoja de Trabajo para listado'!$CD$151:$DC$151,0)),0)</f>
        <v>0</v>
      </c>
      <c r="L593" s="255">
        <f ca="1">+IFERROR(INDEX('Hoja de Trabajo para listado'!$A$155:$Z$1048576,MATCH($A593,'Hoja de Trabajo para listado'!$A$155:$A$1048576,0),MATCH((CUADRO!L$5&amp;$E593),'Hoja de Trabajo para listado'!$A$151:$Z$151,0)),0)+IFERROR(INDEX('Hoja de Trabajo para listado'!$AB$155:$BA$1048576,MATCH($A593,'Hoja de Trabajo para listado'!$AB$155:$AB$1048576,0),MATCH((CUADRO!L$5&amp;$E593),'Hoja de Trabajo para listado'!$AB$151:$BA$151,0)),0)+IFERROR(INDEX('Hoja de Trabajo para listado'!$BC$155:$CB$1048576,MATCH($A593,'Hoja de Trabajo para listado'!$BC$155:$BC$1048576,0),MATCH((CUADRO!L$5&amp;$E593),'Hoja de Trabajo para listado'!$BC$151:$CB$151,0)),0)+IFERROR(INDEX('Hoja de Trabajo para listado'!$DE$153:$DG$274,MATCH($A593,'Hoja de Trabajo para listado'!$DE$153:$DE$1048576,0),MATCH((CUADRO!L$5&amp;$E593),'Hoja de Trabajo para listado'!$DE$151:$DG$151,0)),0)+IFERROR(INDEX('Hoja de Trabajo para listado'!$CD$155:$DC$1048576,MATCH($A593,'Hoja de Trabajo para listado'!$CD$155:$CD$1048576,0),MATCH((CUADRO!L$5&amp;$E593),'Hoja de Trabajo para listado'!$CD$151:$DC$151,0)),0)</f>
        <v>0</v>
      </c>
      <c r="M593" s="255">
        <f ca="1">+IFERROR(INDEX('Hoja de Trabajo para listado'!$A$155:$Z$1048576,MATCH($A593,'Hoja de Trabajo para listado'!$A$155:$A$1048576,0),MATCH((CUADRO!M$5&amp;$E593),'Hoja de Trabajo para listado'!$A$151:$Z$151,0)),0)+IFERROR(INDEX('Hoja de Trabajo para listado'!$AB$155:$BA$1048576,MATCH($A593,'Hoja de Trabajo para listado'!$AB$155:$AB$1048576,0),MATCH((CUADRO!M$5&amp;$E593),'Hoja de Trabajo para listado'!$AB$151:$BA$151,0)),0)+IFERROR(INDEX('Hoja de Trabajo para listado'!$BC$155:$CB$1048576,MATCH($A593,'Hoja de Trabajo para listado'!$BC$155:$BC$1048576,0),MATCH((CUADRO!M$5&amp;$E593),'Hoja de Trabajo para listado'!$BC$151:$CB$151,0)),0)+IFERROR(INDEX('Hoja de Trabajo para listado'!$DE$153:$DG$274,MATCH($A593,'Hoja de Trabajo para listado'!$DE$153:$DE$1048576,0),MATCH((CUADRO!M$5&amp;$E593),'Hoja de Trabajo para listado'!$DE$151:$DG$151,0)),0)+IFERROR(INDEX('Hoja de Trabajo para listado'!$CD$155:$DC$1048576,MATCH($A593,'Hoja de Trabajo para listado'!$CD$155:$CD$1048576,0),MATCH((CUADRO!M$5&amp;$E593),'Hoja de Trabajo para listado'!$CD$151:$DC$151,0)),0)</f>
        <v>0</v>
      </c>
      <c r="N593" s="255">
        <f ca="1">+IFERROR(INDEX('Hoja de Trabajo para listado'!$A$155:$Z$1048576,MATCH($A593,'Hoja de Trabajo para listado'!$A$155:$A$1048576,0),MATCH((CUADRO!N$5&amp;$E593),'Hoja de Trabajo para listado'!$A$151:$Z$151,0)),0)+IFERROR(INDEX('Hoja de Trabajo para listado'!$AB$155:$BA$1048576,MATCH($A593,'Hoja de Trabajo para listado'!$AB$155:$AB$1048576,0),MATCH((CUADRO!N$5&amp;$E593),'Hoja de Trabajo para listado'!$AB$151:$BA$151,0)),0)+IFERROR(INDEX('Hoja de Trabajo para listado'!$BC$155:$CB$1048576,MATCH($A593,'Hoja de Trabajo para listado'!$BC$155:$BC$1048576,0),MATCH((CUADRO!N$5&amp;$E593),'Hoja de Trabajo para listado'!$BC$151:$CB$151,0)),0)+IFERROR(INDEX('Hoja de Trabajo para listado'!$DE$153:$DG$274,MATCH($A593,'Hoja de Trabajo para listado'!$DE$153:$DE$1048576,0),MATCH((CUADRO!N$5&amp;$E593),'Hoja de Trabajo para listado'!$DE$151:$DG$151,0)),0)+IFERROR(INDEX('Hoja de Trabajo para listado'!$CD$155:$DC$1048576,MATCH($A593,'Hoja de Trabajo para listado'!$CD$155:$CD$1048576,0),MATCH((CUADRO!N$5&amp;$E593),'Hoja de Trabajo para listado'!$CD$151:$DC$151,0)),0)</f>
        <v>0</v>
      </c>
      <c r="O593" s="255">
        <f ca="1">+IFERROR(INDEX('Hoja de Trabajo para listado'!$A$155:$Z$1048576,MATCH($A593,'Hoja de Trabajo para listado'!$A$155:$A$1048576,0),MATCH((CUADRO!O$5&amp;$E593),'Hoja de Trabajo para listado'!$A$151:$Z$151,0)),0)+IFERROR(INDEX('Hoja de Trabajo para listado'!$AB$155:$BA$1048576,MATCH($A593,'Hoja de Trabajo para listado'!$AB$155:$AB$1048576,0),MATCH((CUADRO!O$5&amp;$E593),'Hoja de Trabajo para listado'!$AB$151:$BA$151,0)),0)+IFERROR(INDEX('Hoja de Trabajo para listado'!$BC$155:$CB$1048576,MATCH($A593,'Hoja de Trabajo para listado'!$BC$155:$BC$1048576,0),MATCH((CUADRO!O$5&amp;$E593),'Hoja de Trabajo para listado'!$BC$151:$CB$151,0)),0)+IFERROR(INDEX('Hoja de Trabajo para listado'!$DE$153:$DG$274,MATCH($A593,'Hoja de Trabajo para listado'!$DE$153:$DE$1048576,0),MATCH((CUADRO!O$5&amp;$E593),'Hoja de Trabajo para listado'!$DE$151:$DG$151,0)),0)+IFERROR(INDEX('Hoja de Trabajo para listado'!$CD$155:$DC$1048576,MATCH($A593,'Hoja de Trabajo para listado'!$CD$155:$CD$1048576,0),MATCH((CUADRO!O$5&amp;$E593),'Hoja de Trabajo para listado'!$CD$151:$DC$151,0)),0)</f>
        <v>0</v>
      </c>
      <c r="P593" s="255">
        <f ca="1">+IFERROR(INDEX('Hoja de Trabajo para listado'!$A$155:$Z$1048576,MATCH($A593,'Hoja de Trabajo para listado'!$A$155:$A$1048576,0),MATCH((CUADRO!P$5&amp;$E593),'Hoja de Trabajo para listado'!$A$151:$Z$151,0)),0)+IFERROR(INDEX('Hoja de Trabajo para listado'!$AB$155:$BA$1048576,MATCH($A593,'Hoja de Trabajo para listado'!$AB$155:$AB$1048576,0),MATCH((CUADRO!P$5&amp;$E593),'Hoja de Trabajo para listado'!$AB$151:$BA$151,0)),0)+IFERROR(INDEX('Hoja de Trabajo para listado'!$BC$155:$CB$1048576,MATCH($A593,'Hoja de Trabajo para listado'!$BC$155:$BC$1048576,0),MATCH((CUADRO!P$5&amp;$E593),'Hoja de Trabajo para listado'!$BC$151:$CB$151,0)),0)+IFERROR(INDEX('Hoja de Trabajo para listado'!$DE$153:$DG$274,MATCH($A593,'Hoja de Trabajo para listado'!$DE$153:$DE$1048576,0),MATCH((CUADRO!P$5&amp;$E593),'Hoja de Trabajo para listado'!$DE$151:$DG$151,0)),0)+IFERROR(INDEX('Hoja de Trabajo para listado'!$CD$155:$DC$1048576,MATCH($A593,'Hoja de Trabajo para listado'!$CD$155:$CD$1048576,0),MATCH((CUADRO!P$5&amp;$E593),'Hoja de Trabajo para listado'!$CD$151:$DC$151,0)),0)</f>
        <v>0</v>
      </c>
      <c r="Q593" s="255">
        <f ca="1">+IFERROR(INDEX('Hoja de Trabajo para listado'!$A$155:$Z$1048576,MATCH($A593,'Hoja de Trabajo para listado'!$A$155:$A$1048576,0),MATCH((CUADRO!Q$5&amp;$E593),'Hoja de Trabajo para listado'!$A$151:$Z$151,0)),0)+IFERROR(INDEX('Hoja de Trabajo para listado'!$AB$155:$BA$1048576,MATCH($A593,'Hoja de Trabajo para listado'!$AB$155:$AB$1048576,0),MATCH((CUADRO!Q$5&amp;$E593),'Hoja de Trabajo para listado'!$AB$151:$BA$151,0)),0)+IFERROR(INDEX('Hoja de Trabajo para listado'!$BC$155:$CB$1048576,MATCH($A593,'Hoja de Trabajo para listado'!$BC$155:$BC$1048576,0),MATCH((CUADRO!Q$5&amp;$E593),'Hoja de Trabajo para listado'!$BC$151:$CB$151,0)),0)+IFERROR(INDEX('Hoja de Trabajo para listado'!$DE$153:$DG$274,MATCH($A593,'Hoja de Trabajo para listado'!$DE$153:$DE$1048576,0),MATCH((CUADRO!Q$5&amp;$E593),'Hoja de Trabajo para listado'!$DE$151:$DG$151,0)),0)+IFERROR(INDEX('Hoja de Trabajo para listado'!$CD$155:$DC$1048576,MATCH($A593,'Hoja de Trabajo para listado'!$CD$155:$CD$1048576,0),MATCH((CUADRO!Q$5&amp;$E593),'Hoja de Trabajo para listado'!$CD$151:$DC$151,0)),0)</f>
        <v>0</v>
      </c>
      <c r="R593" s="255">
        <f t="shared" ca="1" si="18"/>
        <v>0</v>
      </c>
      <c r="S593" s="262">
        <f ca="1">+R592+R593</f>
        <v>0</v>
      </c>
      <c r="T593" s="255">
        <f ca="1">+S593</f>
        <v>0</v>
      </c>
      <c r="U593" s="254">
        <f t="shared" si="19"/>
        <v>2</v>
      </c>
      <c r="V593" s="362" t="str">
        <f>+VLOOKUP(A593,bd_lista!$A$3:$E$590,5,FALSE)</f>
        <v>Gobiernos Autonomos Municipales</v>
      </c>
      <c r="W593" s="362"/>
      <c r="X593" s="254">
        <f>+VLOOKUP(A593,[2]Sheet1!$A$13:$D$744,4,FALSE)</f>
        <v>0</v>
      </c>
      <c r="Y593" s="254" t="e">
        <f>+VLOOKUP(X593,bd_lista!$A$3:$C$590,3,FALSE)</f>
        <v>#N/A</v>
      </c>
      <c r="Z593" s="314"/>
      <c r="AA593" s="315"/>
    </row>
    <row r="594" spans="1:27" customFormat="1" ht="15" hidden="1" customHeight="1">
      <c r="A594" s="32">
        <v>1274</v>
      </c>
      <c r="B594" s="306">
        <f>+A594</f>
        <v>1274</v>
      </c>
      <c r="C594" s="259" t="str">
        <f>+VLOOKUP(A594,bd_lista!$A$3:$C$590,3,FALSE)</f>
        <v>Gobierno Autónomo Municipal de Santiago de Machaca</v>
      </c>
      <c r="D594" s="361" t="str">
        <f>+C594</f>
        <v>Gobierno Autónomo Municipal de Santiago de Machaca</v>
      </c>
      <c r="E594" s="254" t="s">
        <v>1313</v>
      </c>
      <c r="F594" s="255">
        <f ca="1">+IFERROR(INDEX('Hoja de Trabajo para listado'!$A$155:$Z$1048576,MATCH($A594,'Hoja de Trabajo para listado'!$A$155:$A$1048576,0),MATCH((CUADRO!F$5&amp;$E594),'Hoja de Trabajo para listado'!$A$151:$Z$151,0)),0)+IFERROR(INDEX('Hoja de Trabajo para listado'!$AB$155:$BA$1048576,MATCH($A594,'Hoja de Trabajo para listado'!$AB$155:$AB$1048576,0),MATCH((CUADRO!F$5&amp;$E594),'Hoja de Trabajo para listado'!$AB$151:$BA$151,0)),0)+IFERROR(INDEX('Hoja de Trabajo para listado'!$BC$155:$CB$1048576,MATCH($A594,'Hoja de Trabajo para listado'!$BC$155:$BC$1048576,0),MATCH((CUADRO!F$5&amp;$E594),'Hoja de Trabajo para listado'!$BC$151:$CB$151,0)),0)+IFERROR(INDEX('Hoja de Trabajo para listado'!$DE$153:$DG$274,MATCH($A594,'Hoja de Trabajo para listado'!$DE$153:$DE$1048576,0),MATCH((CUADRO!F$5&amp;$E594),'Hoja de Trabajo para listado'!$DE$151:$DG$151,0)),0)+IFERROR(INDEX('Hoja de Trabajo para listado'!$CD$155:$DC$1048576,MATCH($A594,'Hoja de Trabajo para listado'!$CD$155:$CD$1048576,0),MATCH((CUADRO!F$5&amp;$E594),'Hoja de Trabajo para listado'!$CD$151:$DC$151,0)),0)</f>
        <v>0</v>
      </c>
      <c r="G594" s="255">
        <f ca="1">+IFERROR(INDEX('Hoja de Trabajo para listado'!$A$155:$Z$1048576,MATCH($A594,'Hoja de Trabajo para listado'!$A$155:$A$1048576,0),MATCH((CUADRO!G$5&amp;$E594),'Hoja de Trabajo para listado'!$A$151:$Z$151,0)),0)+IFERROR(INDEX('Hoja de Trabajo para listado'!$AB$155:$BA$1048576,MATCH($A594,'Hoja de Trabajo para listado'!$AB$155:$AB$1048576,0),MATCH((CUADRO!G$5&amp;$E594),'Hoja de Trabajo para listado'!$AB$151:$BA$151,0)),0)+IFERROR(INDEX('Hoja de Trabajo para listado'!$BC$155:$CB$1048576,MATCH($A594,'Hoja de Trabajo para listado'!$BC$155:$BC$1048576,0),MATCH((CUADRO!G$5&amp;$E594),'Hoja de Trabajo para listado'!$BC$151:$CB$151,0)),0)+IFERROR(INDEX('Hoja de Trabajo para listado'!$DE$153:$DG$274,MATCH($A594,'Hoja de Trabajo para listado'!$DE$153:$DE$1048576,0),MATCH((CUADRO!G$5&amp;$E594),'Hoja de Trabajo para listado'!$DE$151:$DG$151,0)),0)+IFERROR(INDEX('Hoja de Trabajo para listado'!$CD$155:$DC$1048576,MATCH($A594,'Hoja de Trabajo para listado'!$CD$155:$CD$1048576,0),MATCH((CUADRO!G$5&amp;$E594),'Hoja de Trabajo para listado'!$CD$151:$DC$151,0)),0)</f>
        <v>0</v>
      </c>
      <c r="H594" s="255">
        <f ca="1">+IFERROR(INDEX('Hoja de Trabajo para listado'!$A$155:$Z$1048576,MATCH($A594,'Hoja de Trabajo para listado'!$A$155:$A$1048576,0),MATCH((CUADRO!H$5&amp;$E594),'Hoja de Trabajo para listado'!$A$151:$Z$151,0)),0)+IFERROR(INDEX('Hoja de Trabajo para listado'!$AB$155:$BA$1048576,MATCH($A594,'Hoja de Trabajo para listado'!$AB$155:$AB$1048576,0),MATCH((CUADRO!H$5&amp;$E594),'Hoja de Trabajo para listado'!$AB$151:$BA$151,0)),0)+IFERROR(INDEX('Hoja de Trabajo para listado'!$BC$155:$CB$1048576,MATCH($A594,'Hoja de Trabajo para listado'!$BC$155:$BC$1048576,0),MATCH((CUADRO!H$5&amp;$E594),'Hoja de Trabajo para listado'!$BC$151:$CB$151,0)),0)+IFERROR(INDEX('Hoja de Trabajo para listado'!$DE$153:$DG$274,MATCH($A594,'Hoja de Trabajo para listado'!$DE$153:$DE$1048576,0),MATCH((CUADRO!H$5&amp;$E594),'Hoja de Trabajo para listado'!$DE$151:$DG$151,0)),0)+IFERROR(INDEX('Hoja de Trabajo para listado'!$CD$155:$DC$1048576,MATCH($A594,'Hoja de Trabajo para listado'!$CD$155:$CD$1048576,0),MATCH((CUADRO!H$5&amp;$E594),'Hoja de Trabajo para listado'!$CD$151:$DC$151,0)),0)</f>
        <v>0</v>
      </c>
      <c r="I594" s="255">
        <f ca="1">+IFERROR(INDEX('Hoja de Trabajo para listado'!$A$155:$Z$1048576,MATCH($A594,'Hoja de Trabajo para listado'!$A$155:$A$1048576,0),MATCH((CUADRO!I$5&amp;$E594),'Hoja de Trabajo para listado'!$A$151:$Z$151,0)),0)+IFERROR(INDEX('Hoja de Trabajo para listado'!$AB$155:$BA$1048576,MATCH($A594,'Hoja de Trabajo para listado'!$AB$155:$AB$1048576,0),MATCH((CUADRO!I$5&amp;$E594),'Hoja de Trabajo para listado'!$AB$151:$BA$151,0)),0)+IFERROR(INDEX('Hoja de Trabajo para listado'!$BC$155:$CB$1048576,MATCH($A594,'Hoja de Trabajo para listado'!$BC$155:$BC$1048576,0),MATCH((CUADRO!I$5&amp;$E594),'Hoja de Trabajo para listado'!$BC$151:$CB$151,0)),0)+IFERROR(INDEX('Hoja de Trabajo para listado'!$DE$153:$DG$274,MATCH($A594,'Hoja de Trabajo para listado'!$DE$153:$DE$1048576,0),MATCH((CUADRO!I$5&amp;$E594),'Hoja de Trabajo para listado'!$DE$151:$DG$151,0)),0)+IFERROR(INDEX('Hoja de Trabajo para listado'!$CD$155:$DC$1048576,MATCH($A594,'Hoja de Trabajo para listado'!$CD$155:$CD$1048576,0),MATCH((CUADRO!I$5&amp;$E594),'Hoja de Trabajo para listado'!$CD$151:$DC$151,0)),0)</f>
        <v>0</v>
      </c>
      <c r="J594" s="255">
        <f ca="1">+IFERROR(INDEX('Hoja de Trabajo para listado'!$A$155:$Z$1048576,MATCH($A594,'Hoja de Trabajo para listado'!$A$155:$A$1048576,0),MATCH((CUADRO!J$5&amp;$E594),'Hoja de Trabajo para listado'!$A$151:$Z$151,0)),0)+IFERROR(INDEX('Hoja de Trabajo para listado'!$AB$155:$BA$1048576,MATCH($A594,'Hoja de Trabajo para listado'!$AB$155:$AB$1048576,0),MATCH((CUADRO!J$5&amp;$E594),'Hoja de Trabajo para listado'!$AB$151:$BA$151,0)),0)+IFERROR(INDEX('Hoja de Trabajo para listado'!$BC$155:$CB$1048576,MATCH($A594,'Hoja de Trabajo para listado'!$BC$155:$BC$1048576,0),MATCH((CUADRO!J$5&amp;$E594),'Hoja de Trabajo para listado'!$BC$151:$CB$151,0)),0)+IFERROR(INDEX('Hoja de Trabajo para listado'!$DE$153:$DG$274,MATCH($A594,'Hoja de Trabajo para listado'!$DE$153:$DE$1048576,0),MATCH((CUADRO!J$5&amp;$E594),'Hoja de Trabajo para listado'!$DE$151:$DG$151,0)),0)+IFERROR(INDEX('Hoja de Trabajo para listado'!$CD$155:$DC$1048576,MATCH($A594,'Hoja de Trabajo para listado'!$CD$155:$CD$1048576,0),MATCH((CUADRO!J$5&amp;$E594),'Hoja de Trabajo para listado'!$CD$151:$DC$151,0)),0)</f>
        <v>0</v>
      </c>
      <c r="K594" s="255">
        <f ca="1">+IFERROR(INDEX('Hoja de Trabajo para listado'!$A$155:$Z$1048576,MATCH($A594,'Hoja de Trabajo para listado'!$A$155:$A$1048576,0),MATCH((CUADRO!K$5&amp;$E594),'Hoja de Trabajo para listado'!$A$151:$Z$151,0)),0)+IFERROR(INDEX('Hoja de Trabajo para listado'!$AB$155:$BA$1048576,MATCH($A594,'Hoja de Trabajo para listado'!$AB$155:$AB$1048576,0),MATCH((CUADRO!K$5&amp;$E594),'Hoja de Trabajo para listado'!$AB$151:$BA$151,0)),0)+IFERROR(INDEX('Hoja de Trabajo para listado'!$BC$155:$CB$1048576,MATCH($A594,'Hoja de Trabajo para listado'!$BC$155:$BC$1048576,0),MATCH((CUADRO!K$5&amp;$E594),'Hoja de Trabajo para listado'!$BC$151:$CB$151,0)),0)+IFERROR(INDEX('Hoja de Trabajo para listado'!$DE$153:$DG$274,MATCH($A594,'Hoja de Trabajo para listado'!$DE$153:$DE$1048576,0),MATCH((CUADRO!K$5&amp;$E594),'Hoja de Trabajo para listado'!$DE$151:$DG$151,0)),0)+IFERROR(INDEX('Hoja de Trabajo para listado'!$CD$155:$DC$1048576,MATCH($A594,'Hoja de Trabajo para listado'!$CD$155:$CD$1048576,0),MATCH((CUADRO!K$5&amp;$E594),'Hoja de Trabajo para listado'!$CD$151:$DC$151,0)),0)</f>
        <v>0</v>
      </c>
      <c r="L594" s="255">
        <f ca="1">+IFERROR(INDEX('Hoja de Trabajo para listado'!$A$155:$Z$1048576,MATCH($A594,'Hoja de Trabajo para listado'!$A$155:$A$1048576,0),MATCH((CUADRO!L$5&amp;$E594),'Hoja de Trabajo para listado'!$A$151:$Z$151,0)),0)+IFERROR(INDEX('Hoja de Trabajo para listado'!$AB$155:$BA$1048576,MATCH($A594,'Hoja de Trabajo para listado'!$AB$155:$AB$1048576,0),MATCH((CUADRO!L$5&amp;$E594),'Hoja de Trabajo para listado'!$AB$151:$BA$151,0)),0)+IFERROR(INDEX('Hoja de Trabajo para listado'!$BC$155:$CB$1048576,MATCH($A594,'Hoja de Trabajo para listado'!$BC$155:$BC$1048576,0),MATCH((CUADRO!L$5&amp;$E594),'Hoja de Trabajo para listado'!$BC$151:$CB$151,0)),0)+IFERROR(INDEX('Hoja de Trabajo para listado'!$DE$153:$DG$274,MATCH($A594,'Hoja de Trabajo para listado'!$DE$153:$DE$1048576,0),MATCH((CUADRO!L$5&amp;$E594),'Hoja de Trabajo para listado'!$DE$151:$DG$151,0)),0)+IFERROR(INDEX('Hoja de Trabajo para listado'!$CD$155:$DC$1048576,MATCH($A594,'Hoja de Trabajo para listado'!$CD$155:$CD$1048576,0),MATCH((CUADRO!L$5&amp;$E594),'Hoja de Trabajo para listado'!$CD$151:$DC$151,0)),0)</f>
        <v>0</v>
      </c>
      <c r="M594" s="255">
        <f ca="1">+IFERROR(INDEX('Hoja de Trabajo para listado'!$A$155:$Z$1048576,MATCH($A594,'Hoja de Trabajo para listado'!$A$155:$A$1048576,0),MATCH((CUADRO!M$5&amp;$E594),'Hoja de Trabajo para listado'!$A$151:$Z$151,0)),0)+IFERROR(INDEX('Hoja de Trabajo para listado'!$AB$155:$BA$1048576,MATCH($A594,'Hoja de Trabajo para listado'!$AB$155:$AB$1048576,0),MATCH((CUADRO!M$5&amp;$E594),'Hoja de Trabajo para listado'!$AB$151:$BA$151,0)),0)+IFERROR(INDEX('Hoja de Trabajo para listado'!$BC$155:$CB$1048576,MATCH($A594,'Hoja de Trabajo para listado'!$BC$155:$BC$1048576,0),MATCH((CUADRO!M$5&amp;$E594),'Hoja de Trabajo para listado'!$BC$151:$CB$151,0)),0)+IFERROR(INDEX('Hoja de Trabajo para listado'!$DE$153:$DG$274,MATCH($A594,'Hoja de Trabajo para listado'!$DE$153:$DE$1048576,0),MATCH((CUADRO!M$5&amp;$E594),'Hoja de Trabajo para listado'!$DE$151:$DG$151,0)),0)+IFERROR(INDEX('Hoja de Trabajo para listado'!$CD$155:$DC$1048576,MATCH($A594,'Hoja de Trabajo para listado'!$CD$155:$CD$1048576,0),MATCH((CUADRO!M$5&amp;$E594),'Hoja de Trabajo para listado'!$CD$151:$DC$151,0)),0)</f>
        <v>0</v>
      </c>
      <c r="N594" s="255">
        <f ca="1">+IFERROR(INDEX('Hoja de Trabajo para listado'!$A$155:$Z$1048576,MATCH($A594,'Hoja de Trabajo para listado'!$A$155:$A$1048576,0),MATCH((CUADRO!N$5&amp;$E594),'Hoja de Trabajo para listado'!$A$151:$Z$151,0)),0)+IFERROR(INDEX('Hoja de Trabajo para listado'!$AB$155:$BA$1048576,MATCH($A594,'Hoja de Trabajo para listado'!$AB$155:$AB$1048576,0),MATCH((CUADRO!N$5&amp;$E594),'Hoja de Trabajo para listado'!$AB$151:$BA$151,0)),0)+IFERROR(INDEX('Hoja de Trabajo para listado'!$BC$155:$CB$1048576,MATCH($A594,'Hoja de Trabajo para listado'!$BC$155:$BC$1048576,0),MATCH((CUADRO!N$5&amp;$E594),'Hoja de Trabajo para listado'!$BC$151:$CB$151,0)),0)+IFERROR(INDEX('Hoja de Trabajo para listado'!$DE$153:$DG$274,MATCH($A594,'Hoja de Trabajo para listado'!$DE$153:$DE$1048576,0),MATCH((CUADRO!N$5&amp;$E594),'Hoja de Trabajo para listado'!$DE$151:$DG$151,0)),0)+IFERROR(INDEX('Hoja de Trabajo para listado'!$CD$155:$DC$1048576,MATCH($A594,'Hoja de Trabajo para listado'!$CD$155:$CD$1048576,0),MATCH((CUADRO!N$5&amp;$E594),'Hoja de Trabajo para listado'!$CD$151:$DC$151,0)),0)</f>
        <v>0</v>
      </c>
      <c r="O594" s="255">
        <f ca="1">+IFERROR(INDEX('Hoja de Trabajo para listado'!$A$155:$Z$1048576,MATCH($A594,'Hoja de Trabajo para listado'!$A$155:$A$1048576,0),MATCH((CUADRO!O$5&amp;$E594),'Hoja de Trabajo para listado'!$A$151:$Z$151,0)),0)+IFERROR(INDEX('Hoja de Trabajo para listado'!$AB$155:$BA$1048576,MATCH($A594,'Hoja de Trabajo para listado'!$AB$155:$AB$1048576,0),MATCH((CUADRO!O$5&amp;$E594),'Hoja de Trabajo para listado'!$AB$151:$BA$151,0)),0)+IFERROR(INDEX('Hoja de Trabajo para listado'!$BC$155:$CB$1048576,MATCH($A594,'Hoja de Trabajo para listado'!$BC$155:$BC$1048576,0),MATCH((CUADRO!O$5&amp;$E594),'Hoja de Trabajo para listado'!$BC$151:$CB$151,0)),0)+IFERROR(INDEX('Hoja de Trabajo para listado'!$DE$153:$DG$274,MATCH($A594,'Hoja de Trabajo para listado'!$DE$153:$DE$1048576,0),MATCH((CUADRO!O$5&amp;$E594),'Hoja de Trabajo para listado'!$DE$151:$DG$151,0)),0)+IFERROR(INDEX('Hoja de Trabajo para listado'!$CD$155:$DC$1048576,MATCH($A594,'Hoja de Trabajo para listado'!$CD$155:$CD$1048576,0),MATCH((CUADRO!O$5&amp;$E594),'Hoja de Trabajo para listado'!$CD$151:$DC$151,0)),0)</f>
        <v>0</v>
      </c>
      <c r="P594" s="255">
        <f ca="1">+IFERROR(INDEX('Hoja de Trabajo para listado'!$A$155:$Z$1048576,MATCH($A594,'Hoja de Trabajo para listado'!$A$155:$A$1048576,0),MATCH((CUADRO!P$5&amp;$E594),'Hoja de Trabajo para listado'!$A$151:$Z$151,0)),0)+IFERROR(INDEX('Hoja de Trabajo para listado'!$AB$155:$BA$1048576,MATCH($A594,'Hoja de Trabajo para listado'!$AB$155:$AB$1048576,0),MATCH((CUADRO!P$5&amp;$E594),'Hoja de Trabajo para listado'!$AB$151:$BA$151,0)),0)+IFERROR(INDEX('Hoja de Trabajo para listado'!$BC$155:$CB$1048576,MATCH($A594,'Hoja de Trabajo para listado'!$BC$155:$BC$1048576,0),MATCH((CUADRO!P$5&amp;$E594),'Hoja de Trabajo para listado'!$BC$151:$CB$151,0)),0)+IFERROR(INDEX('Hoja de Trabajo para listado'!$DE$153:$DG$274,MATCH($A594,'Hoja de Trabajo para listado'!$DE$153:$DE$1048576,0),MATCH((CUADRO!P$5&amp;$E594),'Hoja de Trabajo para listado'!$DE$151:$DG$151,0)),0)+IFERROR(INDEX('Hoja de Trabajo para listado'!$CD$155:$DC$1048576,MATCH($A594,'Hoja de Trabajo para listado'!$CD$155:$CD$1048576,0),MATCH((CUADRO!P$5&amp;$E594),'Hoja de Trabajo para listado'!$CD$151:$DC$151,0)),0)</f>
        <v>0</v>
      </c>
      <c r="Q594" s="255">
        <f ca="1">+IFERROR(INDEX('Hoja de Trabajo para listado'!$A$155:$Z$1048576,MATCH($A594,'Hoja de Trabajo para listado'!$A$155:$A$1048576,0),MATCH((CUADRO!Q$5&amp;$E594),'Hoja de Trabajo para listado'!$A$151:$Z$151,0)),0)+IFERROR(INDEX('Hoja de Trabajo para listado'!$AB$155:$BA$1048576,MATCH($A594,'Hoja de Trabajo para listado'!$AB$155:$AB$1048576,0),MATCH((CUADRO!Q$5&amp;$E594),'Hoja de Trabajo para listado'!$AB$151:$BA$151,0)),0)+IFERROR(INDEX('Hoja de Trabajo para listado'!$BC$155:$CB$1048576,MATCH($A594,'Hoja de Trabajo para listado'!$BC$155:$BC$1048576,0),MATCH((CUADRO!Q$5&amp;$E594),'Hoja de Trabajo para listado'!$BC$151:$CB$151,0)),0)+IFERROR(INDEX('Hoja de Trabajo para listado'!$DE$153:$DG$274,MATCH($A594,'Hoja de Trabajo para listado'!$DE$153:$DE$1048576,0),MATCH((CUADRO!Q$5&amp;$E594),'Hoja de Trabajo para listado'!$DE$151:$DG$151,0)),0)+IFERROR(INDEX('Hoja de Trabajo para listado'!$CD$155:$DC$1048576,MATCH($A594,'Hoja de Trabajo para listado'!$CD$155:$CD$1048576,0),MATCH((CUADRO!Q$5&amp;$E594),'Hoja de Trabajo para listado'!$CD$151:$DC$151,0)),0)</f>
        <v>0</v>
      </c>
      <c r="R594" s="255">
        <f t="shared" ca="1" si="18"/>
        <v>0</v>
      </c>
      <c r="S594" s="262"/>
      <c r="T594" s="255">
        <f ca="1">+T595</f>
        <v>0</v>
      </c>
      <c r="U594" s="254">
        <f t="shared" si="19"/>
        <v>1</v>
      </c>
      <c r="V594" s="362" t="str">
        <f>+VLOOKUP(A594,bd_lista!$A$3:$E$590,5,FALSE)</f>
        <v>Gobiernos Autonomos Municipales</v>
      </c>
      <c r="W594" s="361" t="str">
        <f>+V594</f>
        <v>Gobiernos Autonomos Municipales</v>
      </c>
      <c r="X594" s="254">
        <f>+VLOOKUP(A594,[2]Sheet1!$A$13:$D$744,4,FALSE)</f>
        <v>0</v>
      </c>
      <c r="Y594" s="254" t="e">
        <f>+VLOOKUP(X594,bd_lista!$A$3:$C$590,3,FALSE)</f>
        <v>#N/A</v>
      </c>
      <c r="Z594" s="316">
        <f>+X594</f>
        <v>0</v>
      </c>
      <c r="AA594" s="317" t="e">
        <f>+Y594</f>
        <v>#N/A</v>
      </c>
    </row>
    <row r="595" spans="1:27" customFormat="1" ht="15" hidden="1" customHeight="1">
      <c r="A595" s="32">
        <v>1274</v>
      </c>
      <c r="B595" s="307"/>
      <c r="C595" s="259" t="str">
        <f>+VLOOKUP(A595,bd_lista!$A$3:$C$590,3,FALSE)</f>
        <v>Gobierno Autónomo Municipal de Santiago de Machaca</v>
      </c>
      <c r="D595" s="362"/>
      <c r="E595" s="256" t="s">
        <v>1314</v>
      </c>
      <c r="F595" s="255">
        <f ca="1">+IFERROR(INDEX('Hoja de Trabajo para listado'!$A$155:$Z$1048576,MATCH($A595,'Hoja de Trabajo para listado'!$A$155:$A$1048576,0),MATCH((CUADRO!F$5&amp;$E595),'Hoja de Trabajo para listado'!$A$151:$Z$151,0)),0)+IFERROR(INDEX('Hoja de Trabajo para listado'!$AB$155:$BA$1048576,MATCH($A595,'Hoja de Trabajo para listado'!$AB$155:$AB$1048576,0),MATCH((CUADRO!F$5&amp;$E595),'Hoja de Trabajo para listado'!$AB$151:$BA$151,0)),0)+IFERROR(INDEX('Hoja de Trabajo para listado'!$BC$155:$CB$1048576,MATCH($A595,'Hoja de Trabajo para listado'!$BC$155:$BC$1048576,0),MATCH((CUADRO!F$5&amp;$E595),'Hoja de Trabajo para listado'!$BC$151:$CB$151,0)),0)+IFERROR(INDEX('Hoja de Trabajo para listado'!$DE$153:$DG$274,MATCH($A595,'Hoja de Trabajo para listado'!$DE$153:$DE$1048576,0),MATCH((CUADRO!F$5&amp;$E595),'Hoja de Trabajo para listado'!$DE$151:$DG$151,0)),0)+IFERROR(INDEX('Hoja de Trabajo para listado'!$CD$155:$DC$1048576,MATCH($A595,'Hoja de Trabajo para listado'!$CD$155:$CD$1048576,0),MATCH((CUADRO!F$5&amp;$E595),'Hoja de Trabajo para listado'!$CD$151:$DC$151,0)),0)</f>
        <v>0</v>
      </c>
      <c r="G595" s="255">
        <f ca="1">+IFERROR(INDEX('Hoja de Trabajo para listado'!$A$155:$Z$1048576,MATCH($A595,'Hoja de Trabajo para listado'!$A$155:$A$1048576,0),MATCH((CUADRO!G$5&amp;$E595),'Hoja de Trabajo para listado'!$A$151:$Z$151,0)),0)+IFERROR(INDEX('Hoja de Trabajo para listado'!$AB$155:$BA$1048576,MATCH($A595,'Hoja de Trabajo para listado'!$AB$155:$AB$1048576,0),MATCH((CUADRO!G$5&amp;$E595),'Hoja de Trabajo para listado'!$AB$151:$BA$151,0)),0)+IFERROR(INDEX('Hoja de Trabajo para listado'!$BC$155:$CB$1048576,MATCH($A595,'Hoja de Trabajo para listado'!$BC$155:$BC$1048576,0),MATCH((CUADRO!G$5&amp;$E595),'Hoja de Trabajo para listado'!$BC$151:$CB$151,0)),0)+IFERROR(INDEX('Hoja de Trabajo para listado'!$DE$153:$DG$274,MATCH($A595,'Hoja de Trabajo para listado'!$DE$153:$DE$1048576,0),MATCH((CUADRO!G$5&amp;$E595),'Hoja de Trabajo para listado'!$DE$151:$DG$151,0)),0)+IFERROR(INDEX('Hoja de Trabajo para listado'!$CD$155:$DC$1048576,MATCH($A595,'Hoja de Trabajo para listado'!$CD$155:$CD$1048576,0),MATCH((CUADRO!G$5&amp;$E595),'Hoja de Trabajo para listado'!$CD$151:$DC$151,0)),0)</f>
        <v>0</v>
      </c>
      <c r="H595" s="255">
        <f ca="1">+IFERROR(INDEX('Hoja de Trabajo para listado'!$A$155:$Z$1048576,MATCH($A595,'Hoja de Trabajo para listado'!$A$155:$A$1048576,0),MATCH((CUADRO!H$5&amp;$E595),'Hoja de Trabajo para listado'!$A$151:$Z$151,0)),0)+IFERROR(INDEX('Hoja de Trabajo para listado'!$AB$155:$BA$1048576,MATCH($A595,'Hoja de Trabajo para listado'!$AB$155:$AB$1048576,0),MATCH((CUADRO!H$5&amp;$E595),'Hoja de Trabajo para listado'!$AB$151:$BA$151,0)),0)+IFERROR(INDEX('Hoja de Trabajo para listado'!$BC$155:$CB$1048576,MATCH($A595,'Hoja de Trabajo para listado'!$BC$155:$BC$1048576,0),MATCH((CUADRO!H$5&amp;$E595),'Hoja de Trabajo para listado'!$BC$151:$CB$151,0)),0)+IFERROR(INDEX('Hoja de Trabajo para listado'!$DE$153:$DG$274,MATCH($A595,'Hoja de Trabajo para listado'!$DE$153:$DE$1048576,0),MATCH((CUADRO!H$5&amp;$E595),'Hoja de Trabajo para listado'!$DE$151:$DG$151,0)),0)+IFERROR(INDEX('Hoja de Trabajo para listado'!$CD$155:$DC$1048576,MATCH($A595,'Hoja de Trabajo para listado'!$CD$155:$CD$1048576,0),MATCH((CUADRO!H$5&amp;$E595),'Hoja de Trabajo para listado'!$CD$151:$DC$151,0)),0)</f>
        <v>0</v>
      </c>
      <c r="I595" s="255">
        <f ca="1">+IFERROR(INDEX('Hoja de Trabajo para listado'!$A$155:$Z$1048576,MATCH($A595,'Hoja de Trabajo para listado'!$A$155:$A$1048576,0),MATCH((CUADRO!I$5&amp;$E595),'Hoja de Trabajo para listado'!$A$151:$Z$151,0)),0)+IFERROR(INDEX('Hoja de Trabajo para listado'!$AB$155:$BA$1048576,MATCH($A595,'Hoja de Trabajo para listado'!$AB$155:$AB$1048576,0),MATCH((CUADRO!I$5&amp;$E595),'Hoja de Trabajo para listado'!$AB$151:$BA$151,0)),0)+IFERROR(INDEX('Hoja de Trabajo para listado'!$BC$155:$CB$1048576,MATCH($A595,'Hoja de Trabajo para listado'!$BC$155:$BC$1048576,0),MATCH((CUADRO!I$5&amp;$E595),'Hoja de Trabajo para listado'!$BC$151:$CB$151,0)),0)+IFERROR(INDEX('Hoja de Trabajo para listado'!$DE$153:$DG$274,MATCH($A595,'Hoja de Trabajo para listado'!$DE$153:$DE$1048576,0),MATCH((CUADRO!I$5&amp;$E595),'Hoja de Trabajo para listado'!$DE$151:$DG$151,0)),0)+IFERROR(INDEX('Hoja de Trabajo para listado'!$CD$155:$DC$1048576,MATCH($A595,'Hoja de Trabajo para listado'!$CD$155:$CD$1048576,0),MATCH((CUADRO!I$5&amp;$E595),'Hoja de Trabajo para listado'!$CD$151:$DC$151,0)),0)</f>
        <v>0</v>
      </c>
      <c r="J595" s="255">
        <f ca="1">+IFERROR(INDEX('Hoja de Trabajo para listado'!$A$155:$Z$1048576,MATCH($A595,'Hoja de Trabajo para listado'!$A$155:$A$1048576,0),MATCH((CUADRO!J$5&amp;$E595),'Hoja de Trabajo para listado'!$A$151:$Z$151,0)),0)+IFERROR(INDEX('Hoja de Trabajo para listado'!$AB$155:$BA$1048576,MATCH($A595,'Hoja de Trabajo para listado'!$AB$155:$AB$1048576,0),MATCH((CUADRO!J$5&amp;$E595),'Hoja de Trabajo para listado'!$AB$151:$BA$151,0)),0)+IFERROR(INDEX('Hoja de Trabajo para listado'!$BC$155:$CB$1048576,MATCH($A595,'Hoja de Trabajo para listado'!$BC$155:$BC$1048576,0),MATCH((CUADRO!J$5&amp;$E595),'Hoja de Trabajo para listado'!$BC$151:$CB$151,0)),0)+IFERROR(INDEX('Hoja de Trabajo para listado'!$DE$153:$DG$274,MATCH($A595,'Hoja de Trabajo para listado'!$DE$153:$DE$1048576,0),MATCH((CUADRO!J$5&amp;$E595),'Hoja de Trabajo para listado'!$DE$151:$DG$151,0)),0)+IFERROR(INDEX('Hoja de Trabajo para listado'!$CD$155:$DC$1048576,MATCH($A595,'Hoja de Trabajo para listado'!$CD$155:$CD$1048576,0),MATCH((CUADRO!J$5&amp;$E595),'Hoja de Trabajo para listado'!$CD$151:$DC$151,0)),0)</f>
        <v>0</v>
      </c>
      <c r="K595" s="255">
        <f ca="1">+IFERROR(INDEX('Hoja de Trabajo para listado'!$A$155:$Z$1048576,MATCH($A595,'Hoja de Trabajo para listado'!$A$155:$A$1048576,0),MATCH((CUADRO!K$5&amp;$E595),'Hoja de Trabajo para listado'!$A$151:$Z$151,0)),0)+IFERROR(INDEX('Hoja de Trabajo para listado'!$AB$155:$BA$1048576,MATCH($A595,'Hoja de Trabajo para listado'!$AB$155:$AB$1048576,0),MATCH((CUADRO!K$5&amp;$E595),'Hoja de Trabajo para listado'!$AB$151:$BA$151,0)),0)+IFERROR(INDEX('Hoja de Trabajo para listado'!$BC$155:$CB$1048576,MATCH($A595,'Hoja de Trabajo para listado'!$BC$155:$BC$1048576,0),MATCH((CUADRO!K$5&amp;$E595),'Hoja de Trabajo para listado'!$BC$151:$CB$151,0)),0)+IFERROR(INDEX('Hoja de Trabajo para listado'!$DE$153:$DG$274,MATCH($A595,'Hoja de Trabajo para listado'!$DE$153:$DE$1048576,0),MATCH((CUADRO!K$5&amp;$E595),'Hoja de Trabajo para listado'!$DE$151:$DG$151,0)),0)+IFERROR(INDEX('Hoja de Trabajo para listado'!$CD$155:$DC$1048576,MATCH($A595,'Hoja de Trabajo para listado'!$CD$155:$CD$1048576,0),MATCH((CUADRO!K$5&amp;$E595),'Hoja de Trabajo para listado'!$CD$151:$DC$151,0)),0)</f>
        <v>0</v>
      </c>
      <c r="L595" s="255">
        <f ca="1">+IFERROR(INDEX('Hoja de Trabajo para listado'!$A$155:$Z$1048576,MATCH($A595,'Hoja de Trabajo para listado'!$A$155:$A$1048576,0),MATCH((CUADRO!L$5&amp;$E595),'Hoja de Trabajo para listado'!$A$151:$Z$151,0)),0)+IFERROR(INDEX('Hoja de Trabajo para listado'!$AB$155:$BA$1048576,MATCH($A595,'Hoja de Trabajo para listado'!$AB$155:$AB$1048576,0),MATCH((CUADRO!L$5&amp;$E595),'Hoja de Trabajo para listado'!$AB$151:$BA$151,0)),0)+IFERROR(INDEX('Hoja de Trabajo para listado'!$BC$155:$CB$1048576,MATCH($A595,'Hoja de Trabajo para listado'!$BC$155:$BC$1048576,0),MATCH((CUADRO!L$5&amp;$E595),'Hoja de Trabajo para listado'!$BC$151:$CB$151,0)),0)+IFERROR(INDEX('Hoja de Trabajo para listado'!$DE$153:$DG$274,MATCH($A595,'Hoja de Trabajo para listado'!$DE$153:$DE$1048576,0),MATCH((CUADRO!L$5&amp;$E595),'Hoja de Trabajo para listado'!$DE$151:$DG$151,0)),0)+IFERROR(INDEX('Hoja de Trabajo para listado'!$CD$155:$DC$1048576,MATCH($A595,'Hoja de Trabajo para listado'!$CD$155:$CD$1048576,0),MATCH((CUADRO!L$5&amp;$E595),'Hoja de Trabajo para listado'!$CD$151:$DC$151,0)),0)</f>
        <v>0</v>
      </c>
      <c r="M595" s="255">
        <f ca="1">+IFERROR(INDEX('Hoja de Trabajo para listado'!$A$155:$Z$1048576,MATCH($A595,'Hoja de Trabajo para listado'!$A$155:$A$1048576,0),MATCH((CUADRO!M$5&amp;$E595),'Hoja de Trabajo para listado'!$A$151:$Z$151,0)),0)+IFERROR(INDEX('Hoja de Trabajo para listado'!$AB$155:$BA$1048576,MATCH($A595,'Hoja de Trabajo para listado'!$AB$155:$AB$1048576,0),MATCH((CUADRO!M$5&amp;$E595),'Hoja de Trabajo para listado'!$AB$151:$BA$151,0)),0)+IFERROR(INDEX('Hoja de Trabajo para listado'!$BC$155:$CB$1048576,MATCH($A595,'Hoja de Trabajo para listado'!$BC$155:$BC$1048576,0),MATCH((CUADRO!M$5&amp;$E595),'Hoja de Trabajo para listado'!$BC$151:$CB$151,0)),0)+IFERROR(INDEX('Hoja de Trabajo para listado'!$DE$153:$DG$274,MATCH($A595,'Hoja de Trabajo para listado'!$DE$153:$DE$1048576,0),MATCH((CUADRO!M$5&amp;$E595),'Hoja de Trabajo para listado'!$DE$151:$DG$151,0)),0)+IFERROR(INDEX('Hoja de Trabajo para listado'!$CD$155:$DC$1048576,MATCH($A595,'Hoja de Trabajo para listado'!$CD$155:$CD$1048576,0),MATCH((CUADRO!M$5&amp;$E595),'Hoja de Trabajo para listado'!$CD$151:$DC$151,0)),0)</f>
        <v>0</v>
      </c>
      <c r="N595" s="255">
        <f ca="1">+IFERROR(INDEX('Hoja de Trabajo para listado'!$A$155:$Z$1048576,MATCH($A595,'Hoja de Trabajo para listado'!$A$155:$A$1048576,0),MATCH((CUADRO!N$5&amp;$E595),'Hoja de Trabajo para listado'!$A$151:$Z$151,0)),0)+IFERROR(INDEX('Hoja de Trabajo para listado'!$AB$155:$BA$1048576,MATCH($A595,'Hoja de Trabajo para listado'!$AB$155:$AB$1048576,0),MATCH((CUADRO!N$5&amp;$E595),'Hoja de Trabajo para listado'!$AB$151:$BA$151,0)),0)+IFERROR(INDEX('Hoja de Trabajo para listado'!$BC$155:$CB$1048576,MATCH($A595,'Hoja de Trabajo para listado'!$BC$155:$BC$1048576,0),MATCH((CUADRO!N$5&amp;$E595),'Hoja de Trabajo para listado'!$BC$151:$CB$151,0)),0)+IFERROR(INDEX('Hoja de Trabajo para listado'!$DE$153:$DG$274,MATCH($A595,'Hoja de Trabajo para listado'!$DE$153:$DE$1048576,0),MATCH((CUADRO!N$5&amp;$E595),'Hoja de Trabajo para listado'!$DE$151:$DG$151,0)),0)+IFERROR(INDEX('Hoja de Trabajo para listado'!$CD$155:$DC$1048576,MATCH($A595,'Hoja de Trabajo para listado'!$CD$155:$CD$1048576,0),MATCH((CUADRO!N$5&amp;$E595),'Hoja de Trabajo para listado'!$CD$151:$DC$151,0)),0)</f>
        <v>0</v>
      </c>
      <c r="O595" s="255">
        <f ca="1">+IFERROR(INDEX('Hoja de Trabajo para listado'!$A$155:$Z$1048576,MATCH($A595,'Hoja de Trabajo para listado'!$A$155:$A$1048576,0),MATCH((CUADRO!O$5&amp;$E595),'Hoja de Trabajo para listado'!$A$151:$Z$151,0)),0)+IFERROR(INDEX('Hoja de Trabajo para listado'!$AB$155:$BA$1048576,MATCH($A595,'Hoja de Trabajo para listado'!$AB$155:$AB$1048576,0),MATCH((CUADRO!O$5&amp;$E595),'Hoja de Trabajo para listado'!$AB$151:$BA$151,0)),0)+IFERROR(INDEX('Hoja de Trabajo para listado'!$BC$155:$CB$1048576,MATCH($A595,'Hoja de Trabajo para listado'!$BC$155:$BC$1048576,0),MATCH((CUADRO!O$5&amp;$E595),'Hoja de Trabajo para listado'!$BC$151:$CB$151,0)),0)+IFERROR(INDEX('Hoja de Trabajo para listado'!$DE$153:$DG$274,MATCH($A595,'Hoja de Trabajo para listado'!$DE$153:$DE$1048576,0),MATCH((CUADRO!O$5&amp;$E595),'Hoja de Trabajo para listado'!$DE$151:$DG$151,0)),0)+IFERROR(INDEX('Hoja de Trabajo para listado'!$CD$155:$DC$1048576,MATCH($A595,'Hoja de Trabajo para listado'!$CD$155:$CD$1048576,0),MATCH((CUADRO!O$5&amp;$E595),'Hoja de Trabajo para listado'!$CD$151:$DC$151,0)),0)</f>
        <v>0</v>
      </c>
      <c r="P595" s="255">
        <f ca="1">+IFERROR(INDEX('Hoja de Trabajo para listado'!$A$155:$Z$1048576,MATCH($A595,'Hoja de Trabajo para listado'!$A$155:$A$1048576,0),MATCH((CUADRO!P$5&amp;$E595),'Hoja de Trabajo para listado'!$A$151:$Z$151,0)),0)+IFERROR(INDEX('Hoja de Trabajo para listado'!$AB$155:$BA$1048576,MATCH($A595,'Hoja de Trabajo para listado'!$AB$155:$AB$1048576,0),MATCH((CUADRO!P$5&amp;$E595),'Hoja de Trabajo para listado'!$AB$151:$BA$151,0)),0)+IFERROR(INDEX('Hoja de Trabajo para listado'!$BC$155:$CB$1048576,MATCH($A595,'Hoja de Trabajo para listado'!$BC$155:$BC$1048576,0),MATCH((CUADRO!P$5&amp;$E595),'Hoja de Trabajo para listado'!$BC$151:$CB$151,0)),0)+IFERROR(INDEX('Hoja de Trabajo para listado'!$DE$153:$DG$274,MATCH($A595,'Hoja de Trabajo para listado'!$DE$153:$DE$1048576,0),MATCH((CUADRO!P$5&amp;$E595),'Hoja de Trabajo para listado'!$DE$151:$DG$151,0)),0)+IFERROR(INDEX('Hoja de Trabajo para listado'!$CD$155:$DC$1048576,MATCH($A595,'Hoja de Trabajo para listado'!$CD$155:$CD$1048576,0),MATCH((CUADRO!P$5&amp;$E595),'Hoja de Trabajo para listado'!$CD$151:$DC$151,0)),0)</f>
        <v>0</v>
      </c>
      <c r="Q595" s="255">
        <f ca="1">+IFERROR(INDEX('Hoja de Trabajo para listado'!$A$155:$Z$1048576,MATCH($A595,'Hoja de Trabajo para listado'!$A$155:$A$1048576,0),MATCH((CUADRO!Q$5&amp;$E595),'Hoja de Trabajo para listado'!$A$151:$Z$151,0)),0)+IFERROR(INDEX('Hoja de Trabajo para listado'!$AB$155:$BA$1048576,MATCH($A595,'Hoja de Trabajo para listado'!$AB$155:$AB$1048576,0),MATCH((CUADRO!Q$5&amp;$E595),'Hoja de Trabajo para listado'!$AB$151:$BA$151,0)),0)+IFERROR(INDEX('Hoja de Trabajo para listado'!$BC$155:$CB$1048576,MATCH($A595,'Hoja de Trabajo para listado'!$BC$155:$BC$1048576,0),MATCH((CUADRO!Q$5&amp;$E595),'Hoja de Trabajo para listado'!$BC$151:$CB$151,0)),0)+IFERROR(INDEX('Hoja de Trabajo para listado'!$DE$153:$DG$274,MATCH($A595,'Hoja de Trabajo para listado'!$DE$153:$DE$1048576,0),MATCH((CUADRO!Q$5&amp;$E595),'Hoja de Trabajo para listado'!$DE$151:$DG$151,0)),0)+IFERROR(INDEX('Hoja de Trabajo para listado'!$CD$155:$DC$1048576,MATCH($A595,'Hoja de Trabajo para listado'!$CD$155:$CD$1048576,0),MATCH((CUADRO!Q$5&amp;$E595),'Hoja de Trabajo para listado'!$CD$151:$DC$151,0)),0)</f>
        <v>0</v>
      </c>
      <c r="R595" s="255">
        <f t="shared" ca="1" si="18"/>
        <v>0</v>
      </c>
      <c r="S595" s="262">
        <f ca="1">+R594+R595</f>
        <v>0</v>
      </c>
      <c r="T595" s="255">
        <f ca="1">+S595</f>
        <v>0</v>
      </c>
      <c r="U595" s="254">
        <f t="shared" si="19"/>
        <v>2</v>
      </c>
      <c r="V595" s="362" t="str">
        <f>+VLOOKUP(A595,bd_lista!$A$3:$E$590,5,FALSE)</f>
        <v>Gobiernos Autonomos Municipales</v>
      </c>
      <c r="W595" s="362"/>
      <c r="X595" s="254">
        <f>+VLOOKUP(A595,[2]Sheet1!$A$13:$D$744,4,FALSE)</f>
        <v>0</v>
      </c>
      <c r="Y595" s="254" t="e">
        <f>+VLOOKUP(X595,bd_lista!$A$3:$C$590,3,FALSE)</f>
        <v>#N/A</v>
      </c>
      <c r="Z595" s="314"/>
      <c r="AA595" s="315"/>
    </row>
    <row r="596" spans="1:27" customFormat="1" ht="15" hidden="1" customHeight="1">
      <c r="A596" s="32">
        <v>1275</v>
      </c>
      <c r="B596" s="306">
        <f>+A596</f>
        <v>1275</v>
      </c>
      <c r="C596" s="259" t="str">
        <f>+VLOOKUP(A596,bd_lista!$A$3:$C$590,3,FALSE)</f>
        <v>Gobierno Autónomo Municipal de Catacora</v>
      </c>
      <c r="D596" s="361" t="str">
        <f>+C596</f>
        <v>Gobierno Autónomo Municipal de Catacora</v>
      </c>
      <c r="E596" s="254" t="s">
        <v>1313</v>
      </c>
      <c r="F596" s="255">
        <f ca="1">+IFERROR(INDEX('Hoja de Trabajo para listado'!$A$155:$Z$1048576,MATCH($A596,'Hoja de Trabajo para listado'!$A$155:$A$1048576,0),MATCH((CUADRO!F$5&amp;$E596),'Hoja de Trabajo para listado'!$A$151:$Z$151,0)),0)+IFERROR(INDEX('Hoja de Trabajo para listado'!$AB$155:$BA$1048576,MATCH($A596,'Hoja de Trabajo para listado'!$AB$155:$AB$1048576,0),MATCH((CUADRO!F$5&amp;$E596),'Hoja de Trabajo para listado'!$AB$151:$BA$151,0)),0)+IFERROR(INDEX('Hoja de Trabajo para listado'!$BC$155:$CB$1048576,MATCH($A596,'Hoja de Trabajo para listado'!$BC$155:$BC$1048576,0),MATCH((CUADRO!F$5&amp;$E596),'Hoja de Trabajo para listado'!$BC$151:$CB$151,0)),0)+IFERROR(INDEX('Hoja de Trabajo para listado'!$DE$153:$DG$274,MATCH($A596,'Hoja de Trabajo para listado'!$DE$153:$DE$1048576,0),MATCH((CUADRO!F$5&amp;$E596),'Hoja de Trabajo para listado'!$DE$151:$DG$151,0)),0)+IFERROR(INDEX('Hoja de Trabajo para listado'!$CD$155:$DC$1048576,MATCH($A596,'Hoja de Trabajo para listado'!$CD$155:$CD$1048576,0),MATCH((CUADRO!F$5&amp;$E596),'Hoja de Trabajo para listado'!$CD$151:$DC$151,0)),0)</f>
        <v>0</v>
      </c>
      <c r="G596" s="255">
        <f ca="1">+IFERROR(INDEX('Hoja de Trabajo para listado'!$A$155:$Z$1048576,MATCH($A596,'Hoja de Trabajo para listado'!$A$155:$A$1048576,0),MATCH((CUADRO!G$5&amp;$E596),'Hoja de Trabajo para listado'!$A$151:$Z$151,0)),0)+IFERROR(INDEX('Hoja de Trabajo para listado'!$AB$155:$BA$1048576,MATCH($A596,'Hoja de Trabajo para listado'!$AB$155:$AB$1048576,0),MATCH((CUADRO!G$5&amp;$E596),'Hoja de Trabajo para listado'!$AB$151:$BA$151,0)),0)+IFERROR(INDEX('Hoja de Trabajo para listado'!$BC$155:$CB$1048576,MATCH($A596,'Hoja de Trabajo para listado'!$BC$155:$BC$1048576,0),MATCH((CUADRO!G$5&amp;$E596),'Hoja de Trabajo para listado'!$BC$151:$CB$151,0)),0)+IFERROR(INDEX('Hoja de Trabajo para listado'!$DE$153:$DG$274,MATCH($A596,'Hoja de Trabajo para listado'!$DE$153:$DE$1048576,0),MATCH((CUADRO!G$5&amp;$E596),'Hoja de Trabajo para listado'!$DE$151:$DG$151,0)),0)+IFERROR(INDEX('Hoja de Trabajo para listado'!$CD$155:$DC$1048576,MATCH($A596,'Hoja de Trabajo para listado'!$CD$155:$CD$1048576,0),MATCH((CUADRO!G$5&amp;$E596),'Hoja de Trabajo para listado'!$CD$151:$DC$151,0)),0)</f>
        <v>0</v>
      </c>
      <c r="H596" s="255">
        <f ca="1">+IFERROR(INDEX('Hoja de Trabajo para listado'!$A$155:$Z$1048576,MATCH($A596,'Hoja de Trabajo para listado'!$A$155:$A$1048576,0),MATCH((CUADRO!H$5&amp;$E596),'Hoja de Trabajo para listado'!$A$151:$Z$151,0)),0)+IFERROR(INDEX('Hoja de Trabajo para listado'!$AB$155:$BA$1048576,MATCH($A596,'Hoja de Trabajo para listado'!$AB$155:$AB$1048576,0),MATCH((CUADRO!H$5&amp;$E596),'Hoja de Trabajo para listado'!$AB$151:$BA$151,0)),0)+IFERROR(INDEX('Hoja de Trabajo para listado'!$BC$155:$CB$1048576,MATCH($A596,'Hoja de Trabajo para listado'!$BC$155:$BC$1048576,0),MATCH((CUADRO!H$5&amp;$E596),'Hoja de Trabajo para listado'!$BC$151:$CB$151,0)),0)+IFERROR(INDEX('Hoja de Trabajo para listado'!$DE$153:$DG$274,MATCH($A596,'Hoja de Trabajo para listado'!$DE$153:$DE$1048576,0),MATCH((CUADRO!H$5&amp;$E596),'Hoja de Trabajo para listado'!$DE$151:$DG$151,0)),0)+IFERROR(INDEX('Hoja de Trabajo para listado'!$CD$155:$DC$1048576,MATCH($A596,'Hoja de Trabajo para listado'!$CD$155:$CD$1048576,0),MATCH((CUADRO!H$5&amp;$E596),'Hoja de Trabajo para listado'!$CD$151:$DC$151,0)),0)</f>
        <v>0</v>
      </c>
      <c r="I596" s="255">
        <f ca="1">+IFERROR(INDEX('Hoja de Trabajo para listado'!$A$155:$Z$1048576,MATCH($A596,'Hoja de Trabajo para listado'!$A$155:$A$1048576,0),MATCH((CUADRO!I$5&amp;$E596),'Hoja de Trabajo para listado'!$A$151:$Z$151,0)),0)+IFERROR(INDEX('Hoja de Trabajo para listado'!$AB$155:$BA$1048576,MATCH($A596,'Hoja de Trabajo para listado'!$AB$155:$AB$1048576,0),MATCH((CUADRO!I$5&amp;$E596),'Hoja de Trabajo para listado'!$AB$151:$BA$151,0)),0)+IFERROR(INDEX('Hoja de Trabajo para listado'!$BC$155:$CB$1048576,MATCH($A596,'Hoja de Trabajo para listado'!$BC$155:$BC$1048576,0),MATCH((CUADRO!I$5&amp;$E596),'Hoja de Trabajo para listado'!$BC$151:$CB$151,0)),0)+IFERROR(INDEX('Hoja de Trabajo para listado'!$DE$153:$DG$274,MATCH($A596,'Hoja de Trabajo para listado'!$DE$153:$DE$1048576,0),MATCH((CUADRO!I$5&amp;$E596),'Hoja de Trabajo para listado'!$DE$151:$DG$151,0)),0)+IFERROR(INDEX('Hoja de Trabajo para listado'!$CD$155:$DC$1048576,MATCH($A596,'Hoja de Trabajo para listado'!$CD$155:$CD$1048576,0),MATCH((CUADRO!I$5&amp;$E596),'Hoja de Trabajo para listado'!$CD$151:$DC$151,0)),0)</f>
        <v>0</v>
      </c>
      <c r="J596" s="255">
        <f ca="1">+IFERROR(INDEX('Hoja de Trabajo para listado'!$A$155:$Z$1048576,MATCH($A596,'Hoja de Trabajo para listado'!$A$155:$A$1048576,0),MATCH((CUADRO!J$5&amp;$E596),'Hoja de Trabajo para listado'!$A$151:$Z$151,0)),0)+IFERROR(INDEX('Hoja de Trabajo para listado'!$AB$155:$BA$1048576,MATCH($A596,'Hoja de Trabajo para listado'!$AB$155:$AB$1048576,0),MATCH((CUADRO!J$5&amp;$E596),'Hoja de Trabajo para listado'!$AB$151:$BA$151,0)),0)+IFERROR(INDEX('Hoja de Trabajo para listado'!$BC$155:$CB$1048576,MATCH($A596,'Hoja de Trabajo para listado'!$BC$155:$BC$1048576,0),MATCH((CUADRO!J$5&amp;$E596),'Hoja de Trabajo para listado'!$BC$151:$CB$151,0)),0)+IFERROR(INDEX('Hoja de Trabajo para listado'!$DE$153:$DG$274,MATCH($A596,'Hoja de Trabajo para listado'!$DE$153:$DE$1048576,0),MATCH((CUADRO!J$5&amp;$E596),'Hoja de Trabajo para listado'!$DE$151:$DG$151,0)),0)+IFERROR(INDEX('Hoja de Trabajo para listado'!$CD$155:$DC$1048576,MATCH($A596,'Hoja de Trabajo para listado'!$CD$155:$CD$1048576,0),MATCH((CUADRO!J$5&amp;$E596),'Hoja de Trabajo para listado'!$CD$151:$DC$151,0)),0)</f>
        <v>0</v>
      </c>
      <c r="K596" s="255">
        <f ca="1">+IFERROR(INDEX('Hoja de Trabajo para listado'!$A$155:$Z$1048576,MATCH($A596,'Hoja de Trabajo para listado'!$A$155:$A$1048576,0),MATCH((CUADRO!K$5&amp;$E596),'Hoja de Trabajo para listado'!$A$151:$Z$151,0)),0)+IFERROR(INDEX('Hoja de Trabajo para listado'!$AB$155:$BA$1048576,MATCH($A596,'Hoja de Trabajo para listado'!$AB$155:$AB$1048576,0),MATCH((CUADRO!K$5&amp;$E596),'Hoja de Trabajo para listado'!$AB$151:$BA$151,0)),0)+IFERROR(INDEX('Hoja de Trabajo para listado'!$BC$155:$CB$1048576,MATCH($A596,'Hoja de Trabajo para listado'!$BC$155:$BC$1048576,0),MATCH((CUADRO!K$5&amp;$E596),'Hoja de Trabajo para listado'!$BC$151:$CB$151,0)),0)+IFERROR(INDEX('Hoja de Trabajo para listado'!$DE$153:$DG$274,MATCH($A596,'Hoja de Trabajo para listado'!$DE$153:$DE$1048576,0),MATCH((CUADRO!K$5&amp;$E596),'Hoja de Trabajo para listado'!$DE$151:$DG$151,0)),0)+IFERROR(INDEX('Hoja de Trabajo para listado'!$CD$155:$DC$1048576,MATCH($A596,'Hoja de Trabajo para listado'!$CD$155:$CD$1048576,0),MATCH((CUADRO!K$5&amp;$E596),'Hoja de Trabajo para listado'!$CD$151:$DC$151,0)),0)</f>
        <v>0</v>
      </c>
      <c r="L596" s="255">
        <f ca="1">+IFERROR(INDEX('Hoja de Trabajo para listado'!$A$155:$Z$1048576,MATCH($A596,'Hoja de Trabajo para listado'!$A$155:$A$1048576,0),MATCH((CUADRO!L$5&amp;$E596),'Hoja de Trabajo para listado'!$A$151:$Z$151,0)),0)+IFERROR(INDEX('Hoja de Trabajo para listado'!$AB$155:$BA$1048576,MATCH($A596,'Hoja de Trabajo para listado'!$AB$155:$AB$1048576,0),MATCH((CUADRO!L$5&amp;$E596),'Hoja de Trabajo para listado'!$AB$151:$BA$151,0)),0)+IFERROR(INDEX('Hoja de Trabajo para listado'!$BC$155:$CB$1048576,MATCH($A596,'Hoja de Trabajo para listado'!$BC$155:$BC$1048576,0),MATCH((CUADRO!L$5&amp;$E596),'Hoja de Trabajo para listado'!$BC$151:$CB$151,0)),0)+IFERROR(INDEX('Hoja de Trabajo para listado'!$DE$153:$DG$274,MATCH($A596,'Hoja de Trabajo para listado'!$DE$153:$DE$1048576,0),MATCH((CUADRO!L$5&amp;$E596),'Hoja de Trabajo para listado'!$DE$151:$DG$151,0)),0)+IFERROR(INDEX('Hoja de Trabajo para listado'!$CD$155:$DC$1048576,MATCH($A596,'Hoja de Trabajo para listado'!$CD$155:$CD$1048576,0),MATCH((CUADRO!L$5&amp;$E596),'Hoja de Trabajo para listado'!$CD$151:$DC$151,0)),0)</f>
        <v>0</v>
      </c>
      <c r="M596" s="255">
        <f ca="1">+IFERROR(INDEX('Hoja de Trabajo para listado'!$A$155:$Z$1048576,MATCH($A596,'Hoja de Trabajo para listado'!$A$155:$A$1048576,0),MATCH((CUADRO!M$5&amp;$E596),'Hoja de Trabajo para listado'!$A$151:$Z$151,0)),0)+IFERROR(INDEX('Hoja de Trabajo para listado'!$AB$155:$BA$1048576,MATCH($A596,'Hoja de Trabajo para listado'!$AB$155:$AB$1048576,0),MATCH((CUADRO!M$5&amp;$E596),'Hoja de Trabajo para listado'!$AB$151:$BA$151,0)),0)+IFERROR(INDEX('Hoja de Trabajo para listado'!$BC$155:$CB$1048576,MATCH($A596,'Hoja de Trabajo para listado'!$BC$155:$BC$1048576,0),MATCH((CUADRO!M$5&amp;$E596),'Hoja de Trabajo para listado'!$BC$151:$CB$151,0)),0)+IFERROR(INDEX('Hoja de Trabajo para listado'!$DE$153:$DG$274,MATCH($A596,'Hoja de Trabajo para listado'!$DE$153:$DE$1048576,0),MATCH((CUADRO!M$5&amp;$E596),'Hoja de Trabajo para listado'!$DE$151:$DG$151,0)),0)+IFERROR(INDEX('Hoja de Trabajo para listado'!$CD$155:$DC$1048576,MATCH($A596,'Hoja de Trabajo para listado'!$CD$155:$CD$1048576,0),MATCH((CUADRO!M$5&amp;$E596),'Hoja de Trabajo para listado'!$CD$151:$DC$151,0)),0)</f>
        <v>0</v>
      </c>
      <c r="N596" s="255">
        <f ca="1">+IFERROR(INDEX('Hoja de Trabajo para listado'!$A$155:$Z$1048576,MATCH($A596,'Hoja de Trabajo para listado'!$A$155:$A$1048576,0),MATCH((CUADRO!N$5&amp;$E596),'Hoja de Trabajo para listado'!$A$151:$Z$151,0)),0)+IFERROR(INDEX('Hoja de Trabajo para listado'!$AB$155:$BA$1048576,MATCH($A596,'Hoja de Trabajo para listado'!$AB$155:$AB$1048576,0),MATCH((CUADRO!N$5&amp;$E596),'Hoja de Trabajo para listado'!$AB$151:$BA$151,0)),0)+IFERROR(INDEX('Hoja de Trabajo para listado'!$BC$155:$CB$1048576,MATCH($A596,'Hoja de Trabajo para listado'!$BC$155:$BC$1048576,0),MATCH((CUADRO!N$5&amp;$E596),'Hoja de Trabajo para listado'!$BC$151:$CB$151,0)),0)+IFERROR(INDEX('Hoja de Trabajo para listado'!$DE$153:$DG$274,MATCH($A596,'Hoja de Trabajo para listado'!$DE$153:$DE$1048576,0),MATCH((CUADRO!N$5&amp;$E596),'Hoja de Trabajo para listado'!$DE$151:$DG$151,0)),0)+IFERROR(INDEX('Hoja de Trabajo para listado'!$CD$155:$DC$1048576,MATCH($A596,'Hoja de Trabajo para listado'!$CD$155:$CD$1048576,0),MATCH((CUADRO!N$5&amp;$E596),'Hoja de Trabajo para listado'!$CD$151:$DC$151,0)),0)</f>
        <v>0</v>
      </c>
      <c r="O596" s="255">
        <f ca="1">+IFERROR(INDEX('Hoja de Trabajo para listado'!$A$155:$Z$1048576,MATCH($A596,'Hoja de Trabajo para listado'!$A$155:$A$1048576,0),MATCH((CUADRO!O$5&amp;$E596),'Hoja de Trabajo para listado'!$A$151:$Z$151,0)),0)+IFERROR(INDEX('Hoja de Trabajo para listado'!$AB$155:$BA$1048576,MATCH($A596,'Hoja de Trabajo para listado'!$AB$155:$AB$1048576,0),MATCH((CUADRO!O$5&amp;$E596),'Hoja de Trabajo para listado'!$AB$151:$BA$151,0)),0)+IFERROR(INDEX('Hoja de Trabajo para listado'!$BC$155:$CB$1048576,MATCH($A596,'Hoja de Trabajo para listado'!$BC$155:$BC$1048576,0),MATCH((CUADRO!O$5&amp;$E596),'Hoja de Trabajo para listado'!$BC$151:$CB$151,0)),0)+IFERROR(INDEX('Hoja de Trabajo para listado'!$DE$153:$DG$274,MATCH($A596,'Hoja de Trabajo para listado'!$DE$153:$DE$1048576,0),MATCH((CUADRO!O$5&amp;$E596),'Hoja de Trabajo para listado'!$DE$151:$DG$151,0)),0)+IFERROR(INDEX('Hoja de Trabajo para listado'!$CD$155:$DC$1048576,MATCH($A596,'Hoja de Trabajo para listado'!$CD$155:$CD$1048576,0),MATCH((CUADRO!O$5&amp;$E596),'Hoja de Trabajo para listado'!$CD$151:$DC$151,0)),0)</f>
        <v>0</v>
      </c>
      <c r="P596" s="255">
        <f ca="1">+IFERROR(INDEX('Hoja de Trabajo para listado'!$A$155:$Z$1048576,MATCH($A596,'Hoja de Trabajo para listado'!$A$155:$A$1048576,0),MATCH((CUADRO!P$5&amp;$E596),'Hoja de Trabajo para listado'!$A$151:$Z$151,0)),0)+IFERROR(INDEX('Hoja de Trabajo para listado'!$AB$155:$BA$1048576,MATCH($A596,'Hoja de Trabajo para listado'!$AB$155:$AB$1048576,0),MATCH((CUADRO!P$5&amp;$E596),'Hoja de Trabajo para listado'!$AB$151:$BA$151,0)),0)+IFERROR(INDEX('Hoja de Trabajo para listado'!$BC$155:$CB$1048576,MATCH($A596,'Hoja de Trabajo para listado'!$BC$155:$BC$1048576,0),MATCH((CUADRO!P$5&amp;$E596),'Hoja de Trabajo para listado'!$BC$151:$CB$151,0)),0)+IFERROR(INDEX('Hoja de Trabajo para listado'!$DE$153:$DG$274,MATCH($A596,'Hoja de Trabajo para listado'!$DE$153:$DE$1048576,0),MATCH((CUADRO!P$5&amp;$E596),'Hoja de Trabajo para listado'!$DE$151:$DG$151,0)),0)+IFERROR(INDEX('Hoja de Trabajo para listado'!$CD$155:$DC$1048576,MATCH($A596,'Hoja de Trabajo para listado'!$CD$155:$CD$1048576,0),MATCH((CUADRO!P$5&amp;$E596),'Hoja de Trabajo para listado'!$CD$151:$DC$151,0)),0)</f>
        <v>0</v>
      </c>
      <c r="Q596" s="255">
        <f ca="1">+IFERROR(INDEX('Hoja de Trabajo para listado'!$A$155:$Z$1048576,MATCH($A596,'Hoja de Trabajo para listado'!$A$155:$A$1048576,0),MATCH((CUADRO!Q$5&amp;$E596),'Hoja de Trabajo para listado'!$A$151:$Z$151,0)),0)+IFERROR(INDEX('Hoja de Trabajo para listado'!$AB$155:$BA$1048576,MATCH($A596,'Hoja de Trabajo para listado'!$AB$155:$AB$1048576,0),MATCH((CUADRO!Q$5&amp;$E596),'Hoja de Trabajo para listado'!$AB$151:$BA$151,0)),0)+IFERROR(INDEX('Hoja de Trabajo para listado'!$BC$155:$CB$1048576,MATCH($A596,'Hoja de Trabajo para listado'!$BC$155:$BC$1048576,0),MATCH((CUADRO!Q$5&amp;$E596),'Hoja de Trabajo para listado'!$BC$151:$CB$151,0)),0)+IFERROR(INDEX('Hoja de Trabajo para listado'!$DE$153:$DG$274,MATCH($A596,'Hoja de Trabajo para listado'!$DE$153:$DE$1048576,0),MATCH((CUADRO!Q$5&amp;$E596),'Hoja de Trabajo para listado'!$DE$151:$DG$151,0)),0)+IFERROR(INDEX('Hoja de Trabajo para listado'!$CD$155:$DC$1048576,MATCH($A596,'Hoja de Trabajo para listado'!$CD$155:$CD$1048576,0),MATCH((CUADRO!Q$5&amp;$E596),'Hoja de Trabajo para listado'!$CD$151:$DC$151,0)),0)</f>
        <v>0</v>
      </c>
      <c r="R596" s="255">
        <f t="shared" ca="1" si="18"/>
        <v>0</v>
      </c>
      <c r="S596" s="262"/>
      <c r="T596" s="255">
        <f ca="1">+T597</f>
        <v>0</v>
      </c>
      <c r="U596" s="254">
        <f t="shared" si="19"/>
        <v>1</v>
      </c>
      <c r="V596" s="362" t="str">
        <f>+VLOOKUP(A596,bd_lista!$A$3:$E$590,5,FALSE)</f>
        <v>Gobiernos Autonomos Municipales</v>
      </c>
      <c r="W596" s="361" t="str">
        <f>+V596</f>
        <v>Gobiernos Autonomos Municipales</v>
      </c>
      <c r="X596" s="254">
        <f>+VLOOKUP(A596,[2]Sheet1!$A$13:$D$744,4,FALSE)</f>
        <v>0</v>
      </c>
      <c r="Y596" s="254" t="e">
        <f>+VLOOKUP(X596,bd_lista!$A$3:$C$590,3,FALSE)</f>
        <v>#N/A</v>
      </c>
      <c r="Z596" s="316">
        <f>+X596</f>
        <v>0</v>
      </c>
      <c r="AA596" s="317" t="e">
        <f>+Y596</f>
        <v>#N/A</v>
      </c>
    </row>
    <row r="597" spans="1:27" customFormat="1" ht="15" hidden="1" customHeight="1">
      <c r="A597" s="32">
        <v>1275</v>
      </c>
      <c r="B597" s="307"/>
      <c r="C597" s="259" t="str">
        <f>+VLOOKUP(A597,bd_lista!$A$3:$C$590,3,FALSE)</f>
        <v>Gobierno Autónomo Municipal de Catacora</v>
      </c>
      <c r="D597" s="362"/>
      <c r="E597" s="256" t="s">
        <v>1314</v>
      </c>
      <c r="F597" s="255">
        <f ca="1">+IFERROR(INDEX('Hoja de Trabajo para listado'!$A$155:$Z$1048576,MATCH($A597,'Hoja de Trabajo para listado'!$A$155:$A$1048576,0),MATCH((CUADRO!F$5&amp;$E597),'Hoja de Trabajo para listado'!$A$151:$Z$151,0)),0)+IFERROR(INDEX('Hoja de Trabajo para listado'!$AB$155:$BA$1048576,MATCH($A597,'Hoja de Trabajo para listado'!$AB$155:$AB$1048576,0),MATCH((CUADRO!F$5&amp;$E597),'Hoja de Trabajo para listado'!$AB$151:$BA$151,0)),0)+IFERROR(INDEX('Hoja de Trabajo para listado'!$BC$155:$CB$1048576,MATCH($A597,'Hoja de Trabajo para listado'!$BC$155:$BC$1048576,0),MATCH((CUADRO!F$5&amp;$E597),'Hoja de Trabajo para listado'!$BC$151:$CB$151,0)),0)+IFERROR(INDEX('Hoja de Trabajo para listado'!$DE$153:$DG$274,MATCH($A597,'Hoja de Trabajo para listado'!$DE$153:$DE$1048576,0),MATCH((CUADRO!F$5&amp;$E597),'Hoja de Trabajo para listado'!$DE$151:$DG$151,0)),0)+IFERROR(INDEX('Hoja de Trabajo para listado'!$CD$155:$DC$1048576,MATCH($A597,'Hoja de Trabajo para listado'!$CD$155:$CD$1048576,0),MATCH((CUADRO!F$5&amp;$E597),'Hoja de Trabajo para listado'!$CD$151:$DC$151,0)),0)</f>
        <v>0</v>
      </c>
      <c r="G597" s="255">
        <f ca="1">+IFERROR(INDEX('Hoja de Trabajo para listado'!$A$155:$Z$1048576,MATCH($A597,'Hoja de Trabajo para listado'!$A$155:$A$1048576,0),MATCH((CUADRO!G$5&amp;$E597),'Hoja de Trabajo para listado'!$A$151:$Z$151,0)),0)+IFERROR(INDEX('Hoja de Trabajo para listado'!$AB$155:$BA$1048576,MATCH($A597,'Hoja de Trabajo para listado'!$AB$155:$AB$1048576,0),MATCH((CUADRO!G$5&amp;$E597),'Hoja de Trabajo para listado'!$AB$151:$BA$151,0)),0)+IFERROR(INDEX('Hoja de Trabajo para listado'!$BC$155:$CB$1048576,MATCH($A597,'Hoja de Trabajo para listado'!$BC$155:$BC$1048576,0),MATCH((CUADRO!G$5&amp;$E597),'Hoja de Trabajo para listado'!$BC$151:$CB$151,0)),0)+IFERROR(INDEX('Hoja de Trabajo para listado'!$DE$153:$DG$274,MATCH($A597,'Hoja de Trabajo para listado'!$DE$153:$DE$1048576,0),MATCH((CUADRO!G$5&amp;$E597),'Hoja de Trabajo para listado'!$DE$151:$DG$151,0)),0)+IFERROR(INDEX('Hoja de Trabajo para listado'!$CD$155:$DC$1048576,MATCH($A597,'Hoja de Trabajo para listado'!$CD$155:$CD$1048576,0),MATCH((CUADRO!G$5&amp;$E597),'Hoja de Trabajo para listado'!$CD$151:$DC$151,0)),0)</f>
        <v>0</v>
      </c>
      <c r="H597" s="255">
        <f ca="1">+IFERROR(INDEX('Hoja de Trabajo para listado'!$A$155:$Z$1048576,MATCH($A597,'Hoja de Trabajo para listado'!$A$155:$A$1048576,0),MATCH((CUADRO!H$5&amp;$E597),'Hoja de Trabajo para listado'!$A$151:$Z$151,0)),0)+IFERROR(INDEX('Hoja de Trabajo para listado'!$AB$155:$BA$1048576,MATCH($A597,'Hoja de Trabajo para listado'!$AB$155:$AB$1048576,0),MATCH((CUADRO!H$5&amp;$E597),'Hoja de Trabajo para listado'!$AB$151:$BA$151,0)),0)+IFERROR(INDEX('Hoja de Trabajo para listado'!$BC$155:$CB$1048576,MATCH($A597,'Hoja de Trabajo para listado'!$BC$155:$BC$1048576,0),MATCH((CUADRO!H$5&amp;$E597),'Hoja de Trabajo para listado'!$BC$151:$CB$151,0)),0)+IFERROR(INDEX('Hoja de Trabajo para listado'!$DE$153:$DG$274,MATCH($A597,'Hoja de Trabajo para listado'!$DE$153:$DE$1048576,0),MATCH((CUADRO!H$5&amp;$E597),'Hoja de Trabajo para listado'!$DE$151:$DG$151,0)),0)+IFERROR(INDEX('Hoja de Trabajo para listado'!$CD$155:$DC$1048576,MATCH($A597,'Hoja de Trabajo para listado'!$CD$155:$CD$1048576,0),MATCH((CUADRO!H$5&amp;$E597),'Hoja de Trabajo para listado'!$CD$151:$DC$151,0)),0)</f>
        <v>0</v>
      </c>
      <c r="I597" s="255">
        <f ca="1">+IFERROR(INDEX('Hoja de Trabajo para listado'!$A$155:$Z$1048576,MATCH($A597,'Hoja de Trabajo para listado'!$A$155:$A$1048576,0),MATCH((CUADRO!I$5&amp;$E597),'Hoja de Trabajo para listado'!$A$151:$Z$151,0)),0)+IFERROR(INDEX('Hoja de Trabajo para listado'!$AB$155:$BA$1048576,MATCH($A597,'Hoja de Trabajo para listado'!$AB$155:$AB$1048576,0),MATCH((CUADRO!I$5&amp;$E597),'Hoja de Trabajo para listado'!$AB$151:$BA$151,0)),0)+IFERROR(INDEX('Hoja de Trabajo para listado'!$BC$155:$CB$1048576,MATCH($A597,'Hoja de Trabajo para listado'!$BC$155:$BC$1048576,0),MATCH((CUADRO!I$5&amp;$E597),'Hoja de Trabajo para listado'!$BC$151:$CB$151,0)),0)+IFERROR(INDEX('Hoja de Trabajo para listado'!$DE$153:$DG$274,MATCH($A597,'Hoja de Trabajo para listado'!$DE$153:$DE$1048576,0),MATCH((CUADRO!I$5&amp;$E597),'Hoja de Trabajo para listado'!$DE$151:$DG$151,0)),0)+IFERROR(INDEX('Hoja de Trabajo para listado'!$CD$155:$DC$1048576,MATCH($A597,'Hoja de Trabajo para listado'!$CD$155:$CD$1048576,0),MATCH((CUADRO!I$5&amp;$E597),'Hoja de Trabajo para listado'!$CD$151:$DC$151,0)),0)</f>
        <v>0</v>
      </c>
      <c r="J597" s="255">
        <f ca="1">+IFERROR(INDEX('Hoja de Trabajo para listado'!$A$155:$Z$1048576,MATCH($A597,'Hoja de Trabajo para listado'!$A$155:$A$1048576,0),MATCH((CUADRO!J$5&amp;$E597),'Hoja de Trabajo para listado'!$A$151:$Z$151,0)),0)+IFERROR(INDEX('Hoja de Trabajo para listado'!$AB$155:$BA$1048576,MATCH($A597,'Hoja de Trabajo para listado'!$AB$155:$AB$1048576,0),MATCH((CUADRO!J$5&amp;$E597),'Hoja de Trabajo para listado'!$AB$151:$BA$151,0)),0)+IFERROR(INDEX('Hoja de Trabajo para listado'!$BC$155:$CB$1048576,MATCH($A597,'Hoja de Trabajo para listado'!$BC$155:$BC$1048576,0),MATCH((CUADRO!J$5&amp;$E597),'Hoja de Trabajo para listado'!$BC$151:$CB$151,0)),0)+IFERROR(INDEX('Hoja de Trabajo para listado'!$DE$153:$DG$274,MATCH($A597,'Hoja de Trabajo para listado'!$DE$153:$DE$1048576,0),MATCH((CUADRO!J$5&amp;$E597),'Hoja de Trabajo para listado'!$DE$151:$DG$151,0)),0)+IFERROR(INDEX('Hoja de Trabajo para listado'!$CD$155:$DC$1048576,MATCH($A597,'Hoja de Trabajo para listado'!$CD$155:$CD$1048576,0),MATCH((CUADRO!J$5&amp;$E597),'Hoja de Trabajo para listado'!$CD$151:$DC$151,0)),0)</f>
        <v>0</v>
      </c>
      <c r="K597" s="255">
        <f ca="1">+IFERROR(INDEX('Hoja de Trabajo para listado'!$A$155:$Z$1048576,MATCH($A597,'Hoja de Trabajo para listado'!$A$155:$A$1048576,0),MATCH((CUADRO!K$5&amp;$E597),'Hoja de Trabajo para listado'!$A$151:$Z$151,0)),0)+IFERROR(INDEX('Hoja de Trabajo para listado'!$AB$155:$BA$1048576,MATCH($A597,'Hoja de Trabajo para listado'!$AB$155:$AB$1048576,0),MATCH((CUADRO!K$5&amp;$E597),'Hoja de Trabajo para listado'!$AB$151:$BA$151,0)),0)+IFERROR(INDEX('Hoja de Trabajo para listado'!$BC$155:$CB$1048576,MATCH($A597,'Hoja de Trabajo para listado'!$BC$155:$BC$1048576,0),MATCH((CUADRO!K$5&amp;$E597),'Hoja de Trabajo para listado'!$BC$151:$CB$151,0)),0)+IFERROR(INDEX('Hoja de Trabajo para listado'!$DE$153:$DG$274,MATCH($A597,'Hoja de Trabajo para listado'!$DE$153:$DE$1048576,0),MATCH((CUADRO!K$5&amp;$E597),'Hoja de Trabajo para listado'!$DE$151:$DG$151,0)),0)+IFERROR(INDEX('Hoja de Trabajo para listado'!$CD$155:$DC$1048576,MATCH($A597,'Hoja de Trabajo para listado'!$CD$155:$CD$1048576,0),MATCH((CUADRO!K$5&amp;$E597),'Hoja de Trabajo para listado'!$CD$151:$DC$151,0)),0)</f>
        <v>0</v>
      </c>
      <c r="L597" s="255">
        <f ca="1">+IFERROR(INDEX('Hoja de Trabajo para listado'!$A$155:$Z$1048576,MATCH($A597,'Hoja de Trabajo para listado'!$A$155:$A$1048576,0),MATCH((CUADRO!L$5&amp;$E597),'Hoja de Trabajo para listado'!$A$151:$Z$151,0)),0)+IFERROR(INDEX('Hoja de Trabajo para listado'!$AB$155:$BA$1048576,MATCH($A597,'Hoja de Trabajo para listado'!$AB$155:$AB$1048576,0),MATCH((CUADRO!L$5&amp;$E597),'Hoja de Trabajo para listado'!$AB$151:$BA$151,0)),0)+IFERROR(INDEX('Hoja de Trabajo para listado'!$BC$155:$CB$1048576,MATCH($A597,'Hoja de Trabajo para listado'!$BC$155:$BC$1048576,0),MATCH((CUADRO!L$5&amp;$E597),'Hoja de Trabajo para listado'!$BC$151:$CB$151,0)),0)+IFERROR(INDEX('Hoja de Trabajo para listado'!$DE$153:$DG$274,MATCH($A597,'Hoja de Trabajo para listado'!$DE$153:$DE$1048576,0),MATCH((CUADRO!L$5&amp;$E597),'Hoja de Trabajo para listado'!$DE$151:$DG$151,0)),0)+IFERROR(INDEX('Hoja de Trabajo para listado'!$CD$155:$DC$1048576,MATCH($A597,'Hoja de Trabajo para listado'!$CD$155:$CD$1048576,0),MATCH((CUADRO!L$5&amp;$E597),'Hoja de Trabajo para listado'!$CD$151:$DC$151,0)),0)</f>
        <v>0</v>
      </c>
      <c r="M597" s="255">
        <f ca="1">+IFERROR(INDEX('Hoja de Trabajo para listado'!$A$155:$Z$1048576,MATCH($A597,'Hoja de Trabajo para listado'!$A$155:$A$1048576,0),MATCH((CUADRO!M$5&amp;$E597),'Hoja de Trabajo para listado'!$A$151:$Z$151,0)),0)+IFERROR(INDEX('Hoja de Trabajo para listado'!$AB$155:$BA$1048576,MATCH($A597,'Hoja de Trabajo para listado'!$AB$155:$AB$1048576,0),MATCH((CUADRO!M$5&amp;$E597),'Hoja de Trabajo para listado'!$AB$151:$BA$151,0)),0)+IFERROR(INDEX('Hoja de Trabajo para listado'!$BC$155:$CB$1048576,MATCH($A597,'Hoja de Trabajo para listado'!$BC$155:$BC$1048576,0),MATCH((CUADRO!M$5&amp;$E597),'Hoja de Trabajo para listado'!$BC$151:$CB$151,0)),0)+IFERROR(INDEX('Hoja de Trabajo para listado'!$DE$153:$DG$274,MATCH($A597,'Hoja de Trabajo para listado'!$DE$153:$DE$1048576,0),MATCH((CUADRO!M$5&amp;$E597),'Hoja de Trabajo para listado'!$DE$151:$DG$151,0)),0)+IFERROR(INDEX('Hoja de Trabajo para listado'!$CD$155:$DC$1048576,MATCH($A597,'Hoja de Trabajo para listado'!$CD$155:$CD$1048576,0),MATCH((CUADRO!M$5&amp;$E597),'Hoja de Trabajo para listado'!$CD$151:$DC$151,0)),0)</f>
        <v>0</v>
      </c>
      <c r="N597" s="255">
        <f ca="1">+IFERROR(INDEX('Hoja de Trabajo para listado'!$A$155:$Z$1048576,MATCH($A597,'Hoja de Trabajo para listado'!$A$155:$A$1048576,0),MATCH((CUADRO!N$5&amp;$E597),'Hoja de Trabajo para listado'!$A$151:$Z$151,0)),0)+IFERROR(INDEX('Hoja de Trabajo para listado'!$AB$155:$BA$1048576,MATCH($A597,'Hoja de Trabajo para listado'!$AB$155:$AB$1048576,0),MATCH((CUADRO!N$5&amp;$E597),'Hoja de Trabajo para listado'!$AB$151:$BA$151,0)),0)+IFERROR(INDEX('Hoja de Trabajo para listado'!$BC$155:$CB$1048576,MATCH($A597,'Hoja de Trabajo para listado'!$BC$155:$BC$1048576,0),MATCH((CUADRO!N$5&amp;$E597),'Hoja de Trabajo para listado'!$BC$151:$CB$151,0)),0)+IFERROR(INDEX('Hoja de Trabajo para listado'!$DE$153:$DG$274,MATCH($A597,'Hoja de Trabajo para listado'!$DE$153:$DE$1048576,0),MATCH((CUADRO!N$5&amp;$E597),'Hoja de Trabajo para listado'!$DE$151:$DG$151,0)),0)+IFERROR(INDEX('Hoja de Trabajo para listado'!$CD$155:$DC$1048576,MATCH($A597,'Hoja de Trabajo para listado'!$CD$155:$CD$1048576,0),MATCH((CUADRO!N$5&amp;$E597),'Hoja de Trabajo para listado'!$CD$151:$DC$151,0)),0)</f>
        <v>0</v>
      </c>
      <c r="O597" s="255">
        <f ca="1">+IFERROR(INDEX('Hoja de Trabajo para listado'!$A$155:$Z$1048576,MATCH($A597,'Hoja de Trabajo para listado'!$A$155:$A$1048576,0),MATCH((CUADRO!O$5&amp;$E597),'Hoja de Trabajo para listado'!$A$151:$Z$151,0)),0)+IFERROR(INDEX('Hoja de Trabajo para listado'!$AB$155:$BA$1048576,MATCH($A597,'Hoja de Trabajo para listado'!$AB$155:$AB$1048576,0),MATCH((CUADRO!O$5&amp;$E597),'Hoja de Trabajo para listado'!$AB$151:$BA$151,0)),0)+IFERROR(INDEX('Hoja de Trabajo para listado'!$BC$155:$CB$1048576,MATCH($A597,'Hoja de Trabajo para listado'!$BC$155:$BC$1048576,0),MATCH((CUADRO!O$5&amp;$E597),'Hoja de Trabajo para listado'!$BC$151:$CB$151,0)),0)+IFERROR(INDEX('Hoja de Trabajo para listado'!$DE$153:$DG$274,MATCH($A597,'Hoja de Trabajo para listado'!$DE$153:$DE$1048576,0),MATCH((CUADRO!O$5&amp;$E597),'Hoja de Trabajo para listado'!$DE$151:$DG$151,0)),0)+IFERROR(INDEX('Hoja de Trabajo para listado'!$CD$155:$DC$1048576,MATCH($A597,'Hoja de Trabajo para listado'!$CD$155:$CD$1048576,0),MATCH((CUADRO!O$5&amp;$E597),'Hoja de Trabajo para listado'!$CD$151:$DC$151,0)),0)</f>
        <v>0</v>
      </c>
      <c r="P597" s="255">
        <f ca="1">+IFERROR(INDEX('Hoja de Trabajo para listado'!$A$155:$Z$1048576,MATCH($A597,'Hoja de Trabajo para listado'!$A$155:$A$1048576,0),MATCH((CUADRO!P$5&amp;$E597),'Hoja de Trabajo para listado'!$A$151:$Z$151,0)),0)+IFERROR(INDEX('Hoja de Trabajo para listado'!$AB$155:$BA$1048576,MATCH($A597,'Hoja de Trabajo para listado'!$AB$155:$AB$1048576,0),MATCH((CUADRO!P$5&amp;$E597),'Hoja de Trabajo para listado'!$AB$151:$BA$151,0)),0)+IFERROR(INDEX('Hoja de Trabajo para listado'!$BC$155:$CB$1048576,MATCH($A597,'Hoja de Trabajo para listado'!$BC$155:$BC$1048576,0),MATCH((CUADRO!P$5&amp;$E597),'Hoja de Trabajo para listado'!$BC$151:$CB$151,0)),0)+IFERROR(INDEX('Hoja de Trabajo para listado'!$DE$153:$DG$274,MATCH($A597,'Hoja de Trabajo para listado'!$DE$153:$DE$1048576,0),MATCH((CUADRO!P$5&amp;$E597),'Hoja de Trabajo para listado'!$DE$151:$DG$151,0)),0)+IFERROR(INDEX('Hoja de Trabajo para listado'!$CD$155:$DC$1048576,MATCH($A597,'Hoja de Trabajo para listado'!$CD$155:$CD$1048576,0),MATCH((CUADRO!P$5&amp;$E597),'Hoja de Trabajo para listado'!$CD$151:$DC$151,0)),0)</f>
        <v>0</v>
      </c>
      <c r="Q597" s="255">
        <f ca="1">+IFERROR(INDEX('Hoja de Trabajo para listado'!$A$155:$Z$1048576,MATCH($A597,'Hoja de Trabajo para listado'!$A$155:$A$1048576,0),MATCH((CUADRO!Q$5&amp;$E597),'Hoja de Trabajo para listado'!$A$151:$Z$151,0)),0)+IFERROR(INDEX('Hoja de Trabajo para listado'!$AB$155:$BA$1048576,MATCH($A597,'Hoja de Trabajo para listado'!$AB$155:$AB$1048576,0),MATCH((CUADRO!Q$5&amp;$E597),'Hoja de Trabajo para listado'!$AB$151:$BA$151,0)),0)+IFERROR(INDEX('Hoja de Trabajo para listado'!$BC$155:$CB$1048576,MATCH($A597,'Hoja de Trabajo para listado'!$BC$155:$BC$1048576,0),MATCH((CUADRO!Q$5&amp;$E597),'Hoja de Trabajo para listado'!$BC$151:$CB$151,0)),0)+IFERROR(INDEX('Hoja de Trabajo para listado'!$DE$153:$DG$274,MATCH($A597,'Hoja de Trabajo para listado'!$DE$153:$DE$1048576,0),MATCH((CUADRO!Q$5&amp;$E597),'Hoja de Trabajo para listado'!$DE$151:$DG$151,0)),0)+IFERROR(INDEX('Hoja de Trabajo para listado'!$CD$155:$DC$1048576,MATCH($A597,'Hoja de Trabajo para listado'!$CD$155:$CD$1048576,0),MATCH((CUADRO!Q$5&amp;$E597),'Hoja de Trabajo para listado'!$CD$151:$DC$151,0)),0)</f>
        <v>0</v>
      </c>
      <c r="R597" s="255">
        <f t="shared" ca="1" si="18"/>
        <v>0</v>
      </c>
      <c r="S597" s="262">
        <f ca="1">+R596+R597</f>
        <v>0</v>
      </c>
      <c r="T597" s="255">
        <f ca="1">+S597</f>
        <v>0</v>
      </c>
      <c r="U597" s="254">
        <f t="shared" si="19"/>
        <v>2</v>
      </c>
      <c r="V597" s="362" t="str">
        <f>+VLOOKUP(A597,bd_lista!$A$3:$E$590,5,FALSE)</f>
        <v>Gobiernos Autonomos Municipales</v>
      </c>
      <c r="W597" s="362"/>
      <c r="X597" s="254">
        <f>+VLOOKUP(A597,[2]Sheet1!$A$13:$D$744,4,FALSE)</f>
        <v>0</v>
      </c>
      <c r="Y597" s="254" t="e">
        <f>+VLOOKUP(X597,bd_lista!$A$3:$C$590,3,FALSE)</f>
        <v>#N/A</v>
      </c>
      <c r="Z597" s="314"/>
      <c r="AA597" s="315"/>
    </row>
    <row r="598" spans="1:27" customFormat="1" ht="15" hidden="1" customHeight="1">
      <c r="A598" s="32">
        <v>1276</v>
      </c>
      <c r="B598" s="306">
        <f>+A598</f>
        <v>1276</v>
      </c>
      <c r="C598" s="259" t="str">
        <f>+VLOOKUP(A598,bd_lista!$A$3:$C$590,3,FALSE)</f>
        <v>Gobierno Autónomo Municipal de Mapiri</v>
      </c>
      <c r="D598" s="361" t="str">
        <f>+C598</f>
        <v>Gobierno Autónomo Municipal de Mapiri</v>
      </c>
      <c r="E598" s="254" t="s">
        <v>1313</v>
      </c>
      <c r="F598" s="255">
        <f ca="1">+IFERROR(INDEX('Hoja de Trabajo para listado'!$A$155:$Z$1048576,MATCH($A598,'Hoja de Trabajo para listado'!$A$155:$A$1048576,0),MATCH((CUADRO!F$5&amp;$E598),'Hoja de Trabajo para listado'!$A$151:$Z$151,0)),0)+IFERROR(INDEX('Hoja de Trabajo para listado'!$AB$155:$BA$1048576,MATCH($A598,'Hoja de Trabajo para listado'!$AB$155:$AB$1048576,0),MATCH((CUADRO!F$5&amp;$E598),'Hoja de Trabajo para listado'!$AB$151:$BA$151,0)),0)+IFERROR(INDEX('Hoja de Trabajo para listado'!$BC$155:$CB$1048576,MATCH($A598,'Hoja de Trabajo para listado'!$BC$155:$BC$1048576,0),MATCH((CUADRO!F$5&amp;$E598),'Hoja de Trabajo para listado'!$BC$151:$CB$151,0)),0)+IFERROR(INDEX('Hoja de Trabajo para listado'!$DE$153:$DG$274,MATCH($A598,'Hoja de Trabajo para listado'!$DE$153:$DE$1048576,0),MATCH((CUADRO!F$5&amp;$E598),'Hoja de Trabajo para listado'!$DE$151:$DG$151,0)),0)+IFERROR(INDEX('Hoja de Trabajo para listado'!$CD$155:$DC$1048576,MATCH($A598,'Hoja de Trabajo para listado'!$CD$155:$CD$1048576,0),MATCH((CUADRO!F$5&amp;$E598),'Hoja de Trabajo para listado'!$CD$151:$DC$151,0)),0)</f>
        <v>0</v>
      </c>
      <c r="G598" s="255">
        <f ca="1">+IFERROR(INDEX('Hoja de Trabajo para listado'!$A$155:$Z$1048576,MATCH($A598,'Hoja de Trabajo para listado'!$A$155:$A$1048576,0),MATCH((CUADRO!G$5&amp;$E598),'Hoja de Trabajo para listado'!$A$151:$Z$151,0)),0)+IFERROR(INDEX('Hoja de Trabajo para listado'!$AB$155:$BA$1048576,MATCH($A598,'Hoja de Trabajo para listado'!$AB$155:$AB$1048576,0),MATCH((CUADRO!G$5&amp;$E598),'Hoja de Trabajo para listado'!$AB$151:$BA$151,0)),0)+IFERROR(INDEX('Hoja de Trabajo para listado'!$BC$155:$CB$1048576,MATCH($A598,'Hoja de Trabajo para listado'!$BC$155:$BC$1048576,0),MATCH((CUADRO!G$5&amp;$E598),'Hoja de Trabajo para listado'!$BC$151:$CB$151,0)),0)+IFERROR(INDEX('Hoja de Trabajo para listado'!$DE$153:$DG$274,MATCH($A598,'Hoja de Trabajo para listado'!$DE$153:$DE$1048576,0),MATCH((CUADRO!G$5&amp;$E598),'Hoja de Trabajo para listado'!$DE$151:$DG$151,0)),0)+IFERROR(INDEX('Hoja de Trabajo para listado'!$CD$155:$DC$1048576,MATCH($A598,'Hoja de Trabajo para listado'!$CD$155:$CD$1048576,0),MATCH((CUADRO!G$5&amp;$E598),'Hoja de Trabajo para listado'!$CD$151:$DC$151,0)),0)</f>
        <v>0</v>
      </c>
      <c r="H598" s="255">
        <f ca="1">+IFERROR(INDEX('Hoja de Trabajo para listado'!$A$155:$Z$1048576,MATCH($A598,'Hoja de Trabajo para listado'!$A$155:$A$1048576,0),MATCH((CUADRO!H$5&amp;$E598),'Hoja de Trabajo para listado'!$A$151:$Z$151,0)),0)+IFERROR(INDEX('Hoja de Trabajo para listado'!$AB$155:$BA$1048576,MATCH($A598,'Hoja de Trabajo para listado'!$AB$155:$AB$1048576,0),MATCH((CUADRO!H$5&amp;$E598),'Hoja de Trabajo para listado'!$AB$151:$BA$151,0)),0)+IFERROR(INDEX('Hoja de Trabajo para listado'!$BC$155:$CB$1048576,MATCH($A598,'Hoja de Trabajo para listado'!$BC$155:$BC$1048576,0),MATCH((CUADRO!H$5&amp;$E598),'Hoja de Trabajo para listado'!$BC$151:$CB$151,0)),0)+IFERROR(INDEX('Hoja de Trabajo para listado'!$DE$153:$DG$274,MATCH($A598,'Hoja de Trabajo para listado'!$DE$153:$DE$1048576,0),MATCH((CUADRO!H$5&amp;$E598),'Hoja de Trabajo para listado'!$DE$151:$DG$151,0)),0)+IFERROR(INDEX('Hoja de Trabajo para listado'!$CD$155:$DC$1048576,MATCH($A598,'Hoja de Trabajo para listado'!$CD$155:$CD$1048576,0),MATCH((CUADRO!H$5&amp;$E598),'Hoja de Trabajo para listado'!$CD$151:$DC$151,0)),0)</f>
        <v>0</v>
      </c>
      <c r="I598" s="255">
        <f ca="1">+IFERROR(INDEX('Hoja de Trabajo para listado'!$A$155:$Z$1048576,MATCH($A598,'Hoja de Trabajo para listado'!$A$155:$A$1048576,0),MATCH((CUADRO!I$5&amp;$E598),'Hoja de Trabajo para listado'!$A$151:$Z$151,0)),0)+IFERROR(INDEX('Hoja de Trabajo para listado'!$AB$155:$BA$1048576,MATCH($A598,'Hoja de Trabajo para listado'!$AB$155:$AB$1048576,0),MATCH((CUADRO!I$5&amp;$E598),'Hoja de Trabajo para listado'!$AB$151:$BA$151,0)),0)+IFERROR(INDEX('Hoja de Trabajo para listado'!$BC$155:$CB$1048576,MATCH($A598,'Hoja de Trabajo para listado'!$BC$155:$BC$1048576,0),MATCH((CUADRO!I$5&amp;$E598),'Hoja de Trabajo para listado'!$BC$151:$CB$151,0)),0)+IFERROR(INDEX('Hoja de Trabajo para listado'!$DE$153:$DG$274,MATCH($A598,'Hoja de Trabajo para listado'!$DE$153:$DE$1048576,0),MATCH((CUADRO!I$5&amp;$E598),'Hoja de Trabajo para listado'!$DE$151:$DG$151,0)),0)+IFERROR(INDEX('Hoja de Trabajo para listado'!$CD$155:$DC$1048576,MATCH($A598,'Hoja de Trabajo para listado'!$CD$155:$CD$1048576,0),MATCH((CUADRO!I$5&amp;$E598),'Hoja de Trabajo para listado'!$CD$151:$DC$151,0)),0)</f>
        <v>0</v>
      </c>
      <c r="J598" s="255">
        <f ca="1">+IFERROR(INDEX('Hoja de Trabajo para listado'!$A$155:$Z$1048576,MATCH($A598,'Hoja de Trabajo para listado'!$A$155:$A$1048576,0),MATCH((CUADRO!J$5&amp;$E598),'Hoja de Trabajo para listado'!$A$151:$Z$151,0)),0)+IFERROR(INDEX('Hoja de Trabajo para listado'!$AB$155:$BA$1048576,MATCH($A598,'Hoja de Trabajo para listado'!$AB$155:$AB$1048576,0),MATCH((CUADRO!J$5&amp;$E598),'Hoja de Trabajo para listado'!$AB$151:$BA$151,0)),0)+IFERROR(INDEX('Hoja de Trabajo para listado'!$BC$155:$CB$1048576,MATCH($A598,'Hoja de Trabajo para listado'!$BC$155:$BC$1048576,0),MATCH((CUADRO!J$5&amp;$E598),'Hoja de Trabajo para listado'!$BC$151:$CB$151,0)),0)+IFERROR(INDEX('Hoja de Trabajo para listado'!$DE$153:$DG$274,MATCH($A598,'Hoja de Trabajo para listado'!$DE$153:$DE$1048576,0),MATCH((CUADRO!J$5&amp;$E598),'Hoja de Trabajo para listado'!$DE$151:$DG$151,0)),0)+IFERROR(INDEX('Hoja de Trabajo para listado'!$CD$155:$DC$1048576,MATCH($A598,'Hoja de Trabajo para listado'!$CD$155:$CD$1048576,0),MATCH((CUADRO!J$5&amp;$E598),'Hoja de Trabajo para listado'!$CD$151:$DC$151,0)),0)</f>
        <v>0</v>
      </c>
      <c r="K598" s="255">
        <f ca="1">+IFERROR(INDEX('Hoja de Trabajo para listado'!$A$155:$Z$1048576,MATCH($A598,'Hoja de Trabajo para listado'!$A$155:$A$1048576,0),MATCH((CUADRO!K$5&amp;$E598),'Hoja de Trabajo para listado'!$A$151:$Z$151,0)),0)+IFERROR(INDEX('Hoja de Trabajo para listado'!$AB$155:$BA$1048576,MATCH($A598,'Hoja de Trabajo para listado'!$AB$155:$AB$1048576,0),MATCH((CUADRO!K$5&amp;$E598),'Hoja de Trabajo para listado'!$AB$151:$BA$151,0)),0)+IFERROR(INDEX('Hoja de Trabajo para listado'!$BC$155:$CB$1048576,MATCH($A598,'Hoja de Trabajo para listado'!$BC$155:$BC$1048576,0),MATCH((CUADRO!K$5&amp;$E598),'Hoja de Trabajo para listado'!$BC$151:$CB$151,0)),0)+IFERROR(INDEX('Hoja de Trabajo para listado'!$DE$153:$DG$274,MATCH($A598,'Hoja de Trabajo para listado'!$DE$153:$DE$1048576,0),MATCH((CUADRO!K$5&amp;$E598),'Hoja de Trabajo para listado'!$DE$151:$DG$151,0)),0)+IFERROR(INDEX('Hoja de Trabajo para listado'!$CD$155:$DC$1048576,MATCH($A598,'Hoja de Trabajo para listado'!$CD$155:$CD$1048576,0),MATCH((CUADRO!K$5&amp;$E598),'Hoja de Trabajo para listado'!$CD$151:$DC$151,0)),0)</f>
        <v>0</v>
      </c>
      <c r="L598" s="255">
        <f ca="1">+IFERROR(INDEX('Hoja de Trabajo para listado'!$A$155:$Z$1048576,MATCH($A598,'Hoja de Trabajo para listado'!$A$155:$A$1048576,0),MATCH((CUADRO!L$5&amp;$E598),'Hoja de Trabajo para listado'!$A$151:$Z$151,0)),0)+IFERROR(INDEX('Hoja de Trabajo para listado'!$AB$155:$BA$1048576,MATCH($A598,'Hoja de Trabajo para listado'!$AB$155:$AB$1048576,0),MATCH((CUADRO!L$5&amp;$E598),'Hoja de Trabajo para listado'!$AB$151:$BA$151,0)),0)+IFERROR(INDEX('Hoja de Trabajo para listado'!$BC$155:$CB$1048576,MATCH($A598,'Hoja de Trabajo para listado'!$BC$155:$BC$1048576,0),MATCH((CUADRO!L$5&amp;$E598),'Hoja de Trabajo para listado'!$BC$151:$CB$151,0)),0)+IFERROR(INDEX('Hoja de Trabajo para listado'!$DE$153:$DG$274,MATCH($A598,'Hoja de Trabajo para listado'!$DE$153:$DE$1048576,0),MATCH((CUADRO!L$5&amp;$E598),'Hoja de Trabajo para listado'!$DE$151:$DG$151,0)),0)+IFERROR(INDEX('Hoja de Trabajo para listado'!$CD$155:$DC$1048576,MATCH($A598,'Hoja de Trabajo para listado'!$CD$155:$CD$1048576,0),MATCH((CUADRO!L$5&amp;$E598),'Hoja de Trabajo para listado'!$CD$151:$DC$151,0)),0)</f>
        <v>0</v>
      </c>
      <c r="M598" s="255">
        <f ca="1">+IFERROR(INDEX('Hoja de Trabajo para listado'!$A$155:$Z$1048576,MATCH($A598,'Hoja de Trabajo para listado'!$A$155:$A$1048576,0),MATCH((CUADRO!M$5&amp;$E598),'Hoja de Trabajo para listado'!$A$151:$Z$151,0)),0)+IFERROR(INDEX('Hoja de Trabajo para listado'!$AB$155:$BA$1048576,MATCH($A598,'Hoja de Trabajo para listado'!$AB$155:$AB$1048576,0),MATCH((CUADRO!M$5&amp;$E598),'Hoja de Trabajo para listado'!$AB$151:$BA$151,0)),0)+IFERROR(INDEX('Hoja de Trabajo para listado'!$BC$155:$CB$1048576,MATCH($A598,'Hoja de Trabajo para listado'!$BC$155:$BC$1048576,0),MATCH((CUADRO!M$5&amp;$E598),'Hoja de Trabajo para listado'!$BC$151:$CB$151,0)),0)+IFERROR(INDEX('Hoja de Trabajo para listado'!$DE$153:$DG$274,MATCH($A598,'Hoja de Trabajo para listado'!$DE$153:$DE$1048576,0),MATCH((CUADRO!M$5&amp;$E598),'Hoja de Trabajo para listado'!$DE$151:$DG$151,0)),0)+IFERROR(INDEX('Hoja de Trabajo para listado'!$CD$155:$DC$1048576,MATCH($A598,'Hoja de Trabajo para listado'!$CD$155:$CD$1048576,0),MATCH((CUADRO!M$5&amp;$E598),'Hoja de Trabajo para listado'!$CD$151:$DC$151,0)),0)</f>
        <v>0</v>
      </c>
      <c r="N598" s="255">
        <f ca="1">+IFERROR(INDEX('Hoja de Trabajo para listado'!$A$155:$Z$1048576,MATCH($A598,'Hoja de Trabajo para listado'!$A$155:$A$1048576,0),MATCH((CUADRO!N$5&amp;$E598),'Hoja de Trabajo para listado'!$A$151:$Z$151,0)),0)+IFERROR(INDEX('Hoja de Trabajo para listado'!$AB$155:$BA$1048576,MATCH($A598,'Hoja de Trabajo para listado'!$AB$155:$AB$1048576,0),MATCH((CUADRO!N$5&amp;$E598),'Hoja de Trabajo para listado'!$AB$151:$BA$151,0)),0)+IFERROR(INDEX('Hoja de Trabajo para listado'!$BC$155:$CB$1048576,MATCH($A598,'Hoja de Trabajo para listado'!$BC$155:$BC$1048576,0),MATCH((CUADRO!N$5&amp;$E598),'Hoja de Trabajo para listado'!$BC$151:$CB$151,0)),0)+IFERROR(INDEX('Hoja de Trabajo para listado'!$DE$153:$DG$274,MATCH($A598,'Hoja de Trabajo para listado'!$DE$153:$DE$1048576,0),MATCH((CUADRO!N$5&amp;$E598),'Hoja de Trabajo para listado'!$DE$151:$DG$151,0)),0)+IFERROR(INDEX('Hoja de Trabajo para listado'!$CD$155:$DC$1048576,MATCH($A598,'Hoja de Trabajo para listado'!$CD$155:$CD$1048576,0),MATCH((CUADRO!N$5&amp;$E598),'Hoja de Trabajo para listado'!$CD$151:$DC$151,0)),0)</f>
        <v>0</v>
      </c>
      <c r="O598" s="255">
        <f ca="1">+IFERROR(INDEX('Hoja de Trabajo para listado'!$A$155:$Z$1048576,MATCH($A598,'Hoja de Trabajo para listado'!$A$155:$A$1048576,0),MATCH((CUADRO!O$5&amp;$E598),'Hoja de Trabajo para listado'!$A$151:$Z$151,0)),0)+IFERROR(INDEX('Hoja de Trabajo para listado'!$AB$155:$BA$1048576,MATCH($A598,'Hoja de Trabajo para listado'!$AB$155:$AB$1048576,0),MATCH((CUADRO!O$5&amp;$E598),'Hoja de Trabajo para listado'!$AB$151:$BA$151,0)),0)+IFERROR(INDEX('Hoja de Trabajo para listado'!$BC$155:$CB$1048576,MATCH($A598,'Hoja de Trabajo para listado'!$BC$155:$BC$1048576,0),MATCH((CUADRO!O$5&amp;$E598),'Hoja de Trabajo para listado'!$BC$151:$CB$151,0)),0)+IFERROR(INDEX('Hoja de Trabajo para listado'!$DE$153:$DG$274,MATCH($A598,'Hoja de Trabajo para listado'!$DE$153:$DE$1048576,0),MATCH((CUADRO!O$5&amp;$E598),'Hoja de Trabajo para listado'!$DE$151:$DG$151,0)),0)+IFERROR(INDEX('Hoja de Trabajo para listado'!$CD$155:$DC$1048576,MATCH($A598,'Hoja de Trabajo para listado'!$CD$155:$CD$1048576,0),MATCH((CUADRO!O$5&amp;$E598),'Hoja de Trabajo para listado'!$CD$151:$DC$151,0)),0)</f>
        <v>0</v>
      </c>
      <c r="P598" s="255">
        <f ca="1">+IFERROR(INDEX('Hoja de Trabajo para listado'!$A$155:$Z$1048576,MATCH($A598,'Hoja de Trabajo para listado'!$A$155:$A$1048576,0),MATCH((CUADRO!P$5&amp;$E598),'Hoja de Trabajo para listado'!$A$151:$Z$151,0)),0)+IFERROR(INDEX('Hoja de Trabajo para listado'!$AB$155:$BA$1048576,MATCH($A598,'Hoja de Trabajo para listado'!$AB$155:$AB$1048576,0),MATCH((CUADRO!P$5&amp;$E598),'Hoja de Trabajo para listado'!$AB$151:$BA$151,0)),0)+IFERROR(INDEX('Hoja de Trabajo para listado'!$BC$155:$CB$1048576,MATCH($A598,'Hoja de Trabajo para listado'!$BC$155:$BC$1048576,0),MATCH((CUADRO!P$5&amp;$E598),'Hoja de Trabajo para listado'!$BC$151:$CB$151,0)),0)+IFERROR(INDEX('Hoja de Trabajo para listado'!$DE$153:$DG$274,MATCH($A598,'Hoja de Trabajo para listado'!$DE$153:$DE$1048576,0),MATCH((CUADRO!P$5&amp;$E598),'Hoja de Trabajo para listado'!$DE$151:$DG$151,0)),0)+IFERROR(INDEX('Hoja de Trabajo para listado'!$CD$155:$DC$1048576,MATCH($A598,'Hoja de Trabajo para listado'!$CD$155:$CD$1048576,0),MATCH((CUADRO!P$5&amp;$E598),'Hoja de Trabajo para listado'!$CD$151:$DC$151,0)),0)</f>
        <v>0</v>
      </c>
      <c r="Q598" s="255">
        <f ca="1">+IFERROR(INDEX('Hoja de Trabajo para listado'!$A$155:$Z$1048576,MATCH($A598,'Hoja de Trabajo para listado'!$A$155:$A$1048576,0),MATCH((CUADRO!Q$5&amp;$E598),'Hoja de Trabajo para listado'!$A$151:$Z$151,0)),0)+IFERROR(INDEX('Hoja de Trabajo para listado'!$AB$155:$BA$1048576,MATCH($A598,'Hoja de Trabajo para listado'!$AB$155:$AB$1048576,0),MATCH((CUADRO!Q$5&amp;$E598),'Hoja de Trabajo para listado'!$AB$151:$BA$151,0)),0)+IFERROR(INDEX('Hoja de Trabajo para listado'!$BC$155:$CB$1048576,MATCH($A598,'Hoja de Trabajo para listado'!$BC$155:$BC$1048576,0),MATCH((CUADRO!Q$5&amp;$E598),'Hoja de Trabajo para listado'!$BC$151:$CB$151,0)),0)+IFERROR(INDEX('Hoja de Trabajo para listado'!$DE$153:$DG$274,MATCH($A598,'Hoja de Trabajo para listado'!$DE$153:$DE$1048576,0),MATCH((CUADRO!Q$5&amp;$E598),'Hoja de Trabajo para listado'!$DE$151:$DG$151,0)),0)+IFERROR(INDEX('Hoja de Trabajo para listado'!$CD$155:$DC$1048576,MATCH($A598,'Hoja de Trabajo para listado'!$CD$155:$CD$1048576,0),MATCH((CUADRO!Q$5&amp;$E598),'Hoja de Trabajo para listado'!$CD$151:$DC$151,0)),0)</f>
        <v>0</v>
      </c>
      <c r="R598" s="255">
        <f t="shared" ca="1" si="18"/>
        <v>0</v>
      </c>
      <c r="S598" s="262"/>
      <c r="T598" s="255">
        <f ca="1">+T599</f>
        <v>0</v>
      </c>
      <c r="U598" s="254">
        <f t="shared" si="19"/>
        <v>1</v>
      </c>
      <c r="V598" s="362" t="str">
        <f>+VLOOKUP(A598,bd_lista!$A$3:$E$590,5,FALSE)</f>
        <v>Gobiernos Autonomos Municipales</v>
      </c>
      <c r="W598" s="361" t="str">
        <f>+V598</f>
        <v>Gobiernos Autonomos Municipales</v>
      </c>
      <c r="X598" s="254">
        <f>+VLOOKUP(A598,[2]Sheet1!$A$13:$D$744,4,FALSE)</f>
        <v>0</v>
      </c>
      <c r="Y598" s="254" t="e">
        <f>+VLOOKUP(X598,bd_lista!$A$3:$C$590,3,FALSE)</f>
        <v>#N/A</v>
      </c>
      <c r="Z598" s="316">
        <f>+X598</f>
        <v>0</v>
      </c>
      <c r="AA598" s="317" t="e">
        <f>+Y598</f>
        <v>#N/A</v>
      </c>
    </row>
    <row r="599" spans="1:27" customFormat="1" ht="15" hidden="1" customHeight="1">
      <c r="A599" s="32">
        <v>1276</v>
      </c>
      <c r="B599" s="307"/>
      <c r="C599" s="259" t="str">
        <f>+VLOOKUP(A599,bd_lista!$A$3:$C$590,3,FALSE)</f>
        <v>Gobierno Autónomo Municipal de Mapiri</v>
      </c>
      <c r="D599" s="362"/>
      <c r="E599" s="256" t="s">
        <v>1314</v>
      </c>
      <c r="F599" s="255">
        <f ca="1">+IFERROR(INDEX('Hoja de Trabajo para listado'!$A$155:$Z$1048576,MATCH($A599,'Hoja de Trabajo para listado'!$A$155:$A$1048576,0),MATCH((CUADRO!F$5&amp;$E599),'Hoja de Trabajo para listado'!$A$151:$Z$151,0)),0)+IFERROR(INDEX('Hoja de Trabajo para listado'!$AB$155:$BA$1048576,MATCH($A599,'Hoja de Trabajo para listado'!$AB$155:$AB$1048576,0),MATCH((CUADRO!F$5&amp;$E599),'Hoja de Trabajo para listado'!$AB$151:$BA$151,0)),0)+IFERROR(INDEX('Hoja de Trabajo para listado'!$BC$155:$CB$1048576,MATCH($A599,'Hoja de Trabajo para listado'!$BC$155:$BC$1048576,0),MATCH((CUADRO!F$5&amp;$E599),'Hoja de Trabajo para listado'!$BC$151:$CB$151,0)),0)+IFERROR(INDEX('Hoja de Trabajo para listado'!$DE$153:$DG$274,MATCH($A599,'Hoja de Trabajo para listado'!$DE$153:$DE$1048576,0),MATCH((CUADRO!F$5&amp;$E599),'Hoja de Trabajo para listado'!$DE$151:$DG$151,0)),0)+IFERROR(INDEX('Hoja de Trabajo para listado'!$CD$155:$DC$1048576,MATCH($A599,'Hoja de Trabajo para listado'!$CD$155:$CD$1048576,0),MATCH((CUADRO!F$5&amp;$E599),'Hoja de Trabajo para listado'!$CD$151:$DC$151,0)),0)</f>
        <v>0</v>
      </c>
      <c r="G599" s="255">
        <f ca="1">+IFERROR(INDEX('Hoja de Trabajo para listado'!$A$155:$Z$1048576,MATCH($A599,'Hoja de Trabajo para listado'!$A$155:$A$1048576,0),MATCH((CUADRO!G$5&amp;$E599),'Hoja de Trabajo para listado'!$A$151:$Z$151,0)),0)+IFERROR(INDEX('Hoja de Trabajo para listado'!$AB$155:$BA$1048576,MATCH($A599,'Hoja de Trabajo para listado'!$AB$155:$AB$1048576,0),MATCH((CUADRO!G$5&amp;$E599),'Hoja de Trabajo para listado'!$AB$151:$BA$151,0)),0)+IFERROR(INDEX('Hoja de Trabajo para listado'!$BC$155:$CB$1048576,MATCH($A599,'Hoja de Trabajo para listado'!$BC$155:$BC$1048576,0),MATCH((CUADRO!G$5&amp;$E599),'Hoja de Trabajo para listado'!$BC$151:$CB$151,0)),0)+IFERROR(INDEX('Hoja de Trabajo para listado'!$DE$153:$DG$274,MATCH($A599,'Hoja de Trabajo para listado'!$DE$153:$DE$1048576,0),MATCH((CUADRO!G$5&amp;$E599),'Hoja de Trabajo para listado'!$DE$151:$DG$151,0)),0)+IFERROR(INDEX('Hoja de Trabajo para listado'!$CD$155:$DC$1048576,MATCH($A599,'Hoja de Trabajo para listado'!$CD$155:$CD$1048576,0),MATCH((CUADRO!G$5&amp;$E599),'Hoja de Trabajo para listado'!$CD$151:$DC$151,0)),0)</f>
        <v>0</v>
      </c>
      <c r="H599" s="255">
        <f ca="1">+IFERROR(INDEX('Hoja de Trabajo para listado'!$A$155:$Z$1048576,MATCH($A599,'Hoja de Trabajo para listado'!$A$155:$A$1048576,0),MATCH((CUADRO!H$5&amp;$E599),'Hoja de Trabajo para listado'!$A$151:$Z$151,0)),0)+IFERROR(INDEX('Hoja de Trabajo para listado'!$AB$155:$BA$1048576,MATCH($A599,'Hoja de Trabajo para listado'!$AB$155:$AB$1048576,0),MATCH((CUADRO!H$5&amp;$E599),'Hoja de Trabajo para listado'!$AB$151:$BA$151,0)),0)+IFERROR(INDEX('Hoja de Trabajo para listado'!$BC$155:$CB$1048576,MATCH($A599,'Hoja de Trabajo para listado'!$BC$155:$BC$1048576,0),MATCH((CUADRO!H$5&amp;$E599),'Hoja de Trabajo para listado'!$BC$151:$CB$151,0)),0)+IFERROR(INDEX('Hoja de Trabajo para listado'!$DE$153:$DG$274,MATCH($A599,'Hoja de Trabajo para listado'!$DE$153:$DE$1048576,0),MATCH((CUADRO!H$5&amp;$E599),'Hoja de Trabajo para listado'!$DE$151:$DG$151,0)),0)+IFERROR(INDEX('Hoja de Trabajo para listado'!$CD$155:$DC$1048576,MATCH($A599,'Hoja de Trabajo para listado'!$CD$155:$CD$1048576,0),MATCH((CUADRO!H$5&amp;$E599),'Hoja de Trabajo para listado'!$CD$151:$DC$151,0)),0)</f>
        <v>0</v>
      </c>
      <c r="I599" s="255">
        <f ca="1">+IFERROR(INDEX('Hoja de Trabajo para listado'!$A$155:$Z$1048576,MATCH($A599,'Hoja de Trabajo para listado'!$A$155:$A$1048576,0),MATCH((CUADRO!I$5&amp;$E599),'Hoja de Trabajo para listado'!$A$151:$Z$151,0)),0)+IFERROR(INDEX('Hoja de Trabajo para listado'!$AB$155:$BA$1048576,MATCH($A599,'Hoja de Trabajo para listado'!$AB$155:$AB$1048576,0),MATCH((CUADRO!I$5&amp;$E599),'Hoja de Trabajo para listado'!$AB$151:$BA$151,0)),0)+IFERROR(INDEX('Hoja de Trabajo para listado'!$BC$155:$CB$1048576,MATCH($A599,'Hoja de Trabajo para listado'!$BC$155:$BC$1048576,0),MATCH((CUADRO!I$5&amp;$E599),'Hoja de Trabajo para listado'!$BC$151:$CB$151,0)),0)+IFERROR(INDEX('Hoja de Trabajo para listado'!$DE$153:$DG$274,MATCH($A599,'Hoja de Trabajo para listado'!$DE$153:$DE$1048576,0),MATCH((CUADRO!I$5&amp;$E599),'Hoja de Trabajo para listado'!$DE$151:$DG$151,0)),0)+IFERROR(INDEX('Hoja de Trabajo para listado'!$CD$155:$DC$1048576,MATCH($A599,'Hoja de Trabajo para listado'!$CD$155:$CD$1048576,0),MATCH((CUADRO!I$5&amp;$E599),'Hoja de Trabajo para listado'!$CD$151:$DC$151,0)),0)</f>
        <v>0</v>
      </c>
      <c r="J599" s="255">
        <f ca="1">+IFERROR(INDEX('Hoja de Trabajo para listado'!$A$155:$Z$1048576,MATCH($A599,'Hoja de Trabajo para listado'!$A$155:$A$1048576,0),MATCH((CUADRO!J$5&amp;$E599),'Hoja de Trabajo para listado'!$A$151:$Z$151,0)),0)+IFERROR(INDEX('Hoja de Trabajo para listado'!$AB$155:$BA$1048576,MATCH($A599,'Hoja de Trabajo para listado'!$AB$155:$AB$1048576,0),MATCH((CUADRO!J$5&amp;$E599),'Hoja de Trabajo para listado'!$AB$151:$BA$151,0)),0)+IFERROR(INDEX('Hoja de Trabajo para listado'!$BC$155:$CB$1048576,MATCH($A599,'Hoja de Trabajo para listado'!$BC$155:$BC$1048576,0),MATCH((CUADRO!J$5&amp;$E599),'Hoja de Trabajo para listado'!$BC$151:$CB$151,0)),0)+IFERROR(INDEX('Hoja de Trabajo para listado'!$DE$153:$DG$274,MATCH($A599,'Hoja de Trabajo para listado'!$DE$153:$DE$1048576,0),MATCH((CUADRO!J$5&amp;$E599),'Hoja de Trabajo para listado'!$DE$151:$DG$151,0)),0)+IFERROR(INDEX('Hoja de Trabajo para listado'!$CD$155:$DC$1048576,MATCH($A599,'Hoja de Trabajo para listado'!$CD$155:$CD$1048576,0),MATCH((CUADRO!J$5&amp;$E599),'Hoja de Trabajo para listado'!$CD$151:$DC$151,0)),0)</f>
        <v>0</v>
      </c>
      <c r="K599" s="255">
        <f ca="1">+IFERROR(INDEX('Hoja de Trabajo para listado'!$A$155:$Z$1048576,MATCH($A599,'Hoja de Trabajo para listado'!$A$155:$A$1048576,0),MATCH((CUADRO!K$5&amp;$E599),'Hoja de Trabajo para listado'!$A$151:$Z$151,0)),0)+IFERROR(INDEX('Hoja de Trabajo para listado'!$AB$155:$BA$1048576,MATCH($A599,'Hoja de Trabajo para listado'!$AB$155:$AB$1048576,0),MATCH((CUADRO!K$5&amp;$E599),'Hoja de Trabajo para listado'!$AB$151:$BA$151,0)),0)+IFERROR(INDEX('Hoja de Trabajo para listado'!$BC$155:$CB$1048576,MATCH($A599,'Hoja de Trabajo para listado'!$BC$155:$BC$1048576,0),MATCH((CUADRO!K$5&amp;$E599),'Hoja de Trabajo para listado'!$BC$151:$CB$151,0)),0)+IFERROR(INDEX('Hoja de Trabajo para listado'!$DE$153:$DG$274,MATCH($A599,'Hoja de Trabajo para listado'!$DE$153:$DE$1048576,0),MATCH((CUADRO!K$5&amp;$E599),'Hoja de Trabajo para listado'!$DE$151:$DG$151,0)),0)+IFERROR(INDEX('Hoja de Trabajo para listado'!$CD$155:$DC$1048576,MATCH($A599,'Hoja de Trabajo para listado'!$CD$155:$CD$1048576,0),MATCH((CUADRO!K$5&amp;$E599),'Hoja de Trabajo para listado'!$CD$151:$DC$151,0)),0)</f>
        <v>0</v>
      </c>
      <c r="L599" s="255">
        <f ca="1">+IFERROR(INDEX('Hoja de Trabajo para listado'!$A$155:$Z$1048576,MATCH($A599,'Hoja de Trabajo para listado'!$A$155:$A$1048576,0),MATCH((CUADRO!L$5&amp;$E599),'Hoja de Trabajo para listado'!$A$151:$Z$151,0)),0)+IFERROR(INDEX('Hoja de Trabajo para listado'!$AB$155:$BA$1048576,MATCH($A599,'Hoja de Trabajo para listado'!$AB$155:$AB$1048576,0),MATCH((CUADRO!L$5&amp;$E599),'Hoja de Trabajo para listado'!$AB$151:$BA$151,0)),0)+IFERROR(INDEX('Hoja de Trabajo para listado'!$BC$155:$CB$1048576,MATCH($A599,'Hoja de Trabajo para listado'!$BC$155:$BC$1048576,0),MATCH((CUADRO!L$5&amp;$E599),'Hoja de Trabajo para listado'!$BC$151:$CB$151,0)),0)+IFERROR(INDEX('Hoja de Trabajo para listado'!$DE$153:$DG$274,MATCH($A599,'Hoja de Trabajo para listado'!$DE$153:$DE$1048576,0),MATCH((CUADRO!L$5&amp;$E599),'Hoja de Trabajo para listado'!$DE$151:$DG$151,0)),0)+IFERROR(INDEX('Hoja de Trabajo para listado'!$CD$155:$DC$1048576,MATCH($A599,'Hoja de Trabajo para listado'!$CD$155:$CD$1048576,0),MATCH((CUADRO!L$5&amp;$E599),'Hoja de Trabajo para listado'!$CD$151:$DC$151,0)),0)</f>
        <v>0</v>
      </c>
      <c r="M599" s="255">
        <f ca="1">+IFERROR(INDEX('Hoja de Trabajo para listado'!$A$155:$Z$1048576,MATCH($A599,'Hoja de Trabajo para listado'!$A$155:$A$1048576,0),MATCH((CUADRO!M$5&amp;$E599),'Hoja de Trabajo para listado'!$A$151:$Z$151,0)),0)+IFERROR(INDEX('Hoja de Trabajo para listado'!$AB$155:$BA$1048576,MATCH($A599,'Hoja de Trabajo para listado'!$AB$155:$AB$1048576,0),MATCH((CUADRO!M$5&amp;$E599),'Hoja de Trabajo para listado'!$AB$151:$BA$151,0)),0)+IFERROR(INDEX('Hoja de Trabajo para listado'!$BC$155:$CB$1048576,MATCH($A599,'Hoja de Trabajo para listado'!$BC$155:$BC$1048576,0),MATCH((CUADRO!M$5&amp;$E599),'Hoja de Trabajo para listado'!$BC$151:$CB$151,0)),0)+IFERROR(INDEX('Hoja de Trabajo para listado'!$DE$153:$DG$274,MATCH($A599,'Hoja de Trabajo para listado'!$DE$153:$DE$1048576,0),MATCH((CUADRO!M$5&amp;$E599),'Hoja de Trabajo para listado'!$DE$151:$DG$151,0)),0)+IFERROR(INDEX('Hoja de Trabajo para listado'!$CD$155:$DC$1048576,MATCH($A599,'Hoja de Trabajo para listado'!$CD$155:$CD$1048576,0),MATCH((CUADRO!M$5&amp;$E599),'Hoja de Trabajo para listado'!$CD$151:$DC$151,0)),0)</f>
        <v>0</v>
      </c>
      <c r="N599" s="255">
        <f ca="1">+IFERROR(INDEX('Hoja de Trabajo para listado'!$A$155:$Z$1048576,MATCH($A599,'Hoja de Trabajo para listado'!$A$155:$A$1048576,0),MATCH((CUADRO!N$5&amp;$E599),'Hoja de Trabajo para listado'!$A$151:$Z$151,0)),0)+IFERROR(INDEX('Hoja de Trabajo para listado'!$AB$155:$BA$1048576,MATCH($A599,'Hoja de Trabajo para listado'!$AB$155:$AB$1048576,0),MATCH((CUADRO!N$5&amp;$E599),'Hoja de Trabajo para listado'!$AB$151:$BA$151,0)),0)+IFERROR(INDEX('Hoja de Trabajo para listado'!$BC$155:$CB$1048576,MATCH($A599,'Hoja de Trabajo para listado'!$BC$155:$BC$1048576,0),MATCH((CUADRO!N$5&amp;$E599),'Hoja de Trabajo para listado'!$BC$151:$CB$151,0)),0)+IFERROR(INDEX('Hoja de Trabajo para listado'!$DE$153:$DG$274,MATCH($A599,'Hoja de Trabajo para listado'!$DE$153:$DE$1048576,0),MATCH((CUADRO!N$5&amp;$E599),'Hoja de Trabajo para listado'!$DE$151:$DG$151,0)),0)+IFERROR(INDEX('Hoja de Trabajo para listado'!$CD$155:$DC$1048576,MATCH($A599,'Hoja de Trabajo para listado'!$CD$155:$CD$1048576,0),MATCH((CUADRO!N$5&amp;$E599),'Hoja de Trabajo para listado'!$CD$151:$DC$151,0)),0)</f>
        <v>0</v>
      </c>
      <c r="O599" s="255">
        <f ca="1">+IFERROR(INDEX('Hoja de Trabajo para listado'!$A$155:$Z$1048576,MATCH($A599,'Hoja de Trabajo para listado'!$A$155:$A$1048576,0),MATCH((CUADRO!O$5&amp;$E599),'Hoja de Trabajo para listado'!$A$151:$Z$151,0)),0)+IFERROR(INDEX('Hoja de Trabajo para listado'!$AB$155:$BA$1048576,MATCH($A599,'Hoja de Trabajo para listado'!$AB$155:$AB$1048576,0),MATCH((CUADRO!O$5&amp;$E599),'Hoja de Trabajo para listado'!$AB$151:$BA$151,0)),0)+IFERROR(INDEX('Hoja de Trabajo para listado'!$BC$155:$CB$1048576,MATCH($A599,'Hoja de Trabajo para listado'!$BC$155:$BC$1048576,0),MATCH((CUADRO!O$5&amp;$E599),'Hoja de Trabajo para listado'!$BC$151:$CB$151,0)),0)+IFERROR(INDEX('Hoja de Trabajo para listado'!$DE$153:$DG$274,MATCH($A599,'Hoja de Trabajo para listado'!$DE$153:$DE$1048576,0),MATCH((CUADRO!O$5&amp;$E599),'Hoja de Trabajo para listado'!$DE$151:$DG$151,0)),0)+IFERROR(INDEX('Hoja de Trabajo para listado'!$CD$155:$DC$1048576,MATCH($A599,'Hoja de Trabajo para listado'!$CD$155:$CD$1048576,0),MATCH((CUADRO!O$5&amp;$E599),'Hoja de Trabajo para listado'!$CD$151:$DC$151,0)),0)</f>
        <v>0</v>
      </c>
      <c r="P599" s="255">
        <f ca="1">+IFERROR(INDEX('Hoja de Trabajo para listado'!$A$155:$Z$1048576,MATCH($A599,'Hoja de Trabajo para listado'!$A$155:$A$1048576,0),MATCH((CUADRO!P$5&amp;$E599),'Hoja de Trabajo para listado'!$A$151:$Z$151,0)),0)+IFERROR(INDEX('Hoja de Trabajo para listado'!$AB$155:$BA$1048576,MATCH($A599,'Hoja de Trabajo para listado'!$AB$155:$AB$1048576,0),MATCH((CUADRO!P$5&amp;$E599),'Hoja de Trabajo para listado'!$AB$151:$BA$151,0)),0)+IFERROR(INDEX('Hoja de Trabajo para listado'!$BC$155:$CB$1048576,MATCH($A599,'Hoja de Trabajo para listado'!$BC$155:$BC$1048576,0),MATCH((CUADRO!P$5&amp;$E599),'Hoja de Trabajo para listado'!$BC$151:$CB$151,0)),0)+IFERROR(INDEX('Hoja de Trabajo para listado'!$DE$153:$DG$274,MATCH($A599,'Hoja de Trabajo para listado'!$DE$153:$DE$1048576,0),MATCH((CUADRO!P$5&amp;$E599),'Hoja de Trabajo para listado'!$DE$151:$DG$151,0)),0)+IFERROR(INDEX('Hoja de Trabajo para listado'!$CD$155:$DC$1048576,MATCH($A599,'Hoja de Trabajo para listado'!$CD$155:$CD$1048576,0),MATCH((CUADRO!P$5&amp;$E599),'Hoja de Trabajo para listado'!$CD$151:$DC$151,0)),0)</f>
        <v>0</v>
      </c>
      <c r="Q599" s="255">
        <f ca="1">+IFERROR(INDEX('Hoja de Trabajo para listado'!$A$155:$Z$1048576,MATCH($A599,'Hoja de Trabajo para listado'!$A$155:$A$1048576,0),MATCH((CUADRO!Q$5&amp;$E599),'Hoja de Trabajo para listado'!$A$151:$Z$151,0)),0)+IFERROR(INDEX('Hoja de Trabajo para listado'!$AB$155:$BA$1048576,MATCH($A599,'Hoja de Trabajo para listado'!$AB$155:$AB$1048576,0),MATCH((CUADRO!Q$5&amp;$E599),'Hoja de Trabajo para listado'!$AB$151:$BA$151,0)),0)+IFERROR(INDEX('Hoja de Trabajo para listado'!$BC$155:$CB$1048576,MATCH($A599,'Hoja de Trabajo para listado'!$BC$155:$BC$1048576,0),MATCH((CUADRO!Q$5&amp;$E599),'Hoja de Trabajo para listado'!$BC$151:$CB$151,0)),0)+IFERROR(INDEX('Hoja de Trabajo para listado'!$DE$153:$DG$274,MATCH($A599,'Hoja de Trabajo para listado'!$DE$153:$DE$1048576,0),MATCH((CUADRO!Q$5&amp;$E599),'Hoja de Trabajo para listado'!$DE$151:$DG$151,0)),0)+IFERROR(INDEX('Hoja de Trabajo para listado'!$CD$155:$DC$1048576,MATCH($A599,'Hoja de Trabajo para listado'!$CD$155:$CD$1048576,0),MATCH((CUADRO!Q$5&amp;$E599),'Hoja de Trabajo para listado'!$CD$151:$DC$151,0)),0)</f>
        <v>0</v>
      </c>
      <c r="R599" s="255">
        <f t="shared" ca="1" si="18"/>
        <v>0</v>
      </c>
      <c r="S599" s="262">
        <f ca="1">+R598+R599</f>
        <v>0</v>
      </c>
      <c r="T599" s="255">
        <f ca="1">+S599</f>
        <v>0</v>
      </c>
      <c r="U599" s="254">
        <f t="shared" si="19"/>
        <v>2</v>
      </c>
      <c r="V599" s="362" t="str">
        <f>+VLOOKUP(A599,bd_lista!$A$3:$E$590,5,FALSE)</f>
        <v>Gobiernos Autonomos Municipales</v>
      </c>
      <c r="W599" s="362"/>
      <c r="X599" s="254">
        <f>+VLOOKUP(A599,[2]Sheet1!$A$13:$D$744,4,FALSE)</f>
        <v>0</v>
      </c>
      <c r="Y599" s="254" t="e">
        <f>+VLOOKUP(X599,bd_lista!$A$3:$C$590,3,FALSE)</f>
        <v>#N/A</v>
      </c>
      <c r="Z599" s="314"/>
      <c r="AA599" s="315"/>
    </row>
    <row r="600" spans="1:27" customFormat="1" ht="15" hidden="1" customHeight="1">
      <c r="A600" s="32">
        <v>1277</v>
      </c>
      <c r="B600" s="306">
        <f>+A600</f>
        <v>1277</v>
      </c>
      <c r="C600" s="259" t="str">
        <f>+VLOOKUP(A600,bd_lista!$A$3:$C$590,3,FALSE)</f>
        <v>Gobierno Autónomo Municipal de Teoponte</v>
      </c>
      <c r="D600" s="361" t="str">
        <f>+C600</f>
        <v>Gobierno Autónomo Municipal de Teoponte</v>
      </c>
      <c r="E600" s="254" t="s">
        <v>1313</v>
      </c>
      <c r="F600" s="255">
        <f ca="1">+IFERROR(INDEX('Hoja de Trabajo para listado'!$A$155:$Z$1048576,MATCH($A600,'Hoja de Trabajo para listado'!$A$155:$A$1048576,0),MATCH((CUADRO!F$5&amp;$E600),'Hoja de Trabajo para listado'!$A$151:$Z$151,0)),0)+IFERROR(INDEX('Hoja de Trabajo para listado'!$AB$155:$BA$1048576,MATCH($A600,'Hoja de Trabajo para listado'!$AB$155:$AB$1048576,0),MATCH((CUADRO!F$5&amp;$E600),'Hoja de Trabajo para listado'!$AB$151:$BA$151,0)),0)+IFERROR(INDEX('Hoja de Trabajo para listado'!$BC$155:$CB$1048576,MATCH($A600,'Hoja de Trabajo para listado'!$BC$155:$BC$1048576,0),MATCH((CUADRO!F$5&amp;$E600),'Hoja de Trabajo para listado'!$BC$151:$CB$151,0)),0)+IFERROR(INDEX('Hoja de Trabajo para listado'!$DE$153:$DG$274,MATCH($A600,'Hoja de Trabajo para listado'!$DE$153:$DE$1048576,0),MATCH((CUADRO!F$5&amp;$E600),'Hoja de Trabajo para listado'!$DE$151:$DG$151,0)),0)+IFERROR(INDEX('Hoja de Trabajo para listado'!$CD$155:$DC$1048576,MATCH($A600,'Hoja de Trabajo para listado'!$CD$155:$CD$1048576,0),MATCH((CUADRO!F$5&amp;$E600),'Hoja de Trabajo para listado'!$CD$151:$DC$151,0)),0)</f>
        <v>0</v>
      </c>
      <c r="G600" s="255">
        <f ca="1">+IFERROR(INDEX('Hoja de Trabajo para listado'!$A$155:$Z$1048576,MATCH($A600,'Hoja de Trabajo para listado'!$A$155:$A$1048576,0),MATCH((CUADRO!G$5&amp;$E600),'Hoja de Trabajo para listado'!$A$151:$Z$151,0)),0)+IFERROR(INDEX('Hoja de Trabajo para listado'!$AB$155:$BA$1048576,MATCH($A600,'Hoja de Trabajo para listado'!$AB$155:$AB$1048576,0),MATCH((CUADRO!G$5&amp;$E600),'Hoja de Trabajo para listado'!$AB$151:$BA$151,0)),0)+IFERROR(INDEX('Hoja de Trabajo para listado'!$BC$155:$CB$1048576,MATCH($A600,'Hoja de Trabajo para listado'!$BC$155:$BC$1048576,0),MATCH((CUADRO!G$5&amp;$E600),'Hoja de Trabajo para listado'!$BC$151:$CB$151,0)),0)+IFERROR(INDEX('Hoja de Trabajo para listado'!$DE$153:$DG$274,MATCH($A600,'Hoja de Trabajo para listado'!$DE$153:$DE$1048576,0),MATCH((CUADRO!G$5&amp;$E600),'Hoja de Trabajo para listado'!$DE$151:$DG$151,0)),0)+IFERROR(INDEX('Hoja de Trabajo para listado'!$CD$155:$DC$1048576,MATCH($A600,'Hoja de Trabajo para listado'!$CD$155:$CD$1048576,0),MATCH((CUADRO!G$5&amp;$E600),'Hoja de Trabajo para listado'!$CD$151:$DC$151,0)),0)</f>
        <v>0</v>
      </c>
      <c r="H600" s="255">
        <f ca="1">+IFERROR(INDEX('Hoja de Trabajo para listado'!$A$155:$Z$1048576,MATCH($A600,'Hoja de Trabajo para listado'!$A$155:$A$1048576,0),MATCH((CUADRO!H$5&amp;$E600),'Hoja de Trabajo para listado'!$A$151:$Z$151,0)),0)+IFERROR(INDEX('Hoja de Trabajo para listado'!$AB$155:$BA$1048576,MATCH($A600,'Hoja de Trabajo para listado'!$AB$155:$AB$1048576,0),MATCH((CUADRO!H$5&amp;$E600),'Hoja de Trabajo para listado'!$AB$151:$BA$151,0)),0)+IFERROR(INDEX('Hoja de Trabajo para listado'!$BC$155:$CB$1048576,MATCH($A600,'Hoja de Trabajo para listado'!$BC$155:$BC$1048576,0),MATCH((CUADRO!H$5&amp;$E600),'Hoja de Trabajo para listado'!$BC$151:$CB$151,0)),0)+IFERROR(INDEX('Hoja de Trabajo para listado'!$DE$153:$DG$274,MATCH($A600,'Hoja de Trabajo para listado'!$DE$153:$DE$1048576,0),MATCH((CUADRO!H$5&amp;$E600),'Hoja de Trabajo para listado'!$DE$151:$DG$151,0)),0)+IFERROR(INDEX('Hoja de Trabajo para listado'!$CD$155:$DC$1048576,MATCH($A600,'Hoja de Trabajo para listado'!$CD$155:$CD$1048576,0),MATCH((CUADRO!H$5&amp;$E600),'Hoja de Trabajo para listado'!$CD$151:$DC$151,0)),0)</f>
        <v>0</v>
      </c>
      <c r="I600" s="255">
        <f ca="1">+IFERROR(INDEX('Hoja de Trabajo para listado'!$A$155:$Z$1048576,MATCH($A600,'Hoja de Trabajo para listado'!$A$155:$A$1048576,0),MATCH((CUADRO!I$5&amp;$E600),'Hoja de Trabajo para listado'!$A$151:$Z$151,0)),0)+IFERROR(INDEX('Hoja de Trabajo para listado'!$AB$155:$BA$1048576,MATCH($A600,'Hoja de Trabajo para listado'!$AB$155:$AB$1048576,0),MATCH((CUADRO!I$5&amp;$E600),'Hoja de Trabajo para listado'!$AB$151:$BA$151,0)),0)+IFERROR(INDEX('Hoja de Trabajo para listado'!$BC$155:$CB$1048576,MATCH($A600,'Hoja de Trabajo para listado'!$BC$155:$BC$1048576,0),MATCH((CUADRO!I$5&amp;$E600),'Hoja de Trabajo para listado'!$BC$151:$CB$151,0)),0)+IFERROR(INDEX('Hoja de Trabajo para listado'!$DE$153:$DG$274,MATCH($A600,'Hoja de Trabajo para listado'!$DE$153:$DE$1048576,0),MATCH((CUADRO!I$5&amp;$E600),'Hoja de Trabajo para listado'!$DE$151:$DG$151,0)),0)+IFERROR(INDEX('Hoja de Trabajo para listado'!$CD$155:$DC$1048576,MATCH($A600,'Hoja de Trabajo para listado'!$CD$155:$CD$1048576,0),MATCH((CUADRO!I$5&amp;$E600),'Hoja de Trabajo para listado'!$CD$151:$DC$151,0)),0)</f>
        <v>0</v>
      </c>
      <c r="J600" s="255">
        <f ca="1">+IFERROR(INDEX('Hoja de Trabajo para listado'!$A$155:$Z$1048576,MATCH($A600,'Hoja de Trabajo para listado'!$A$155:$A$1048576,0),MATCH((CUADRO!J$5&amp;$E600),'Hoja de Trabajo para listado'!$A$151:$Z$151,0)),0)+IFERROR(INDEX('Hoja de Trabajo para listado'!$AB$155:$BA$1048576,MATCH($A600,'Hoja de Trabajo para listado'!$AB$155:$AB$1048576,0),MATCH((CUADRO!J$5&amp;$E600),'Hoja de Trabajo para listado'!$AB$151:$BA$151,0)),0)+IFERROR(INDEX('Hoja de Trabajo para listado'!$BC$155:$CB$1048576,MATCH($A600,'Hoja de Trabajo para listado'!$BC$155:$BC$1048576,0),MATCH((CUADRO!J$5&amp;$E600),'Hoja de Trabajo para listado'!$BC$151:$CB$151,0)),0)+IFERROR(INDEX('Hoja de Trabajo para listado'!$DE$153:$DG$274,MATCH($A600,'Hoja de Trabajo para listado'!$DE$153:$DE$1048576,0),MATCH((CUADRO!J$5&amp;$E600),'Hoja de Trabajo para listado'!$DE$151:$DG$151,0)),0)+IFERROR(INDEX('Hoja de Trabajo para listado'!$CD$155:$DC$1048576,MATCH($A600,'Hoja de Trabajo para listado'!$CD$155:$CD$1048576,0),MATCH((CUADRO!J$5&amp;$E600),'Hoja de Trabajo para listado'!$CD$151:$DC$151,0)),0)</f>
        <v>0</v>
      </c>
      <c r="K600" s="255">
        <f ca="1">+IFERROR(INDEX('Hoja de Trabajo para listado'!$A$155:$Z$1048576,MATCH($A600,'Hoja de Trabajo para listado'!$A$155:$A$1048576,0),MATCH((CUADRO!K$5&amp;$E600),'Hoja de Trabajo para listado'!$A$151:$Z$151,0)),0)+IFERROR(INDEX('Hoja de Trabajo para listado'!$AB$155:$BA$1048576,MATCH($A600,'Hoja de Trabajo para listado'!$AB$155:$AB$1048576,0),MATCH((CUADRO!K$5&amp;$E600),'Hoja de Trabajo para listado'!$AB$151:$BA$151,0)),0)+IFERROR(INDEX('Hoja de Trabajo para listado'!$BC$155:$CB$1048576,MATCH($A600,'Hoja de Trabajo para listado'!$BC$155:$BC$1048576,0),MATCH((CUADRO!K$5&amp;$E600),'Hoja de Trabajo para listado'!$BC$151:$CB$151,0)),0)+IFERROR(INDEX('Hoja de Trabajo para listado'!$DE$153:$DG$274,MATCH($A600,'Hoja de Trabajo para listado'!$DE$153:$DE$1048576,0),MATCH((CUADRO!K$5&amp;$E600),'Hoja de Trabajo para listado'!$DE$151:$DG$151,0)),0)+IFERROR(INDEX('Hoja de Trabajo para listado'!$CD$155:$DC$1048576,MATCH($A600,'Hoja de Trabajo para listado'!$CD$155:$CD$1048576,0),MATCH((CUADRO!K$5&amp;$E600),'Hoja de Trabajo para listado'!$CD$151:$DC$151,0)),0)</f>
        <v>0</v>
      </c>
      <c r="L600" s="255">
        <f ca="1">+IFERROR(INDEX('Hoja de Trabajo para listado'!$A$155:$Z$1048576,MATCH($A600,'Hoja de Trabajo para listado'!$A$155:$A$1048576,0),MATCH((CUADRO!L$5&amp;$E600),'Hoja de Trabajo para listado'!$A$151:$Z$151,0)),0)+IFERROR(INDEX('Hoja de Trabajo para listado'!$AB$155:$BA$1048576,MATCH($A600,'Hoja de Trabajo para listado'!$AB$155:$AB$1048576,0),MATCH((CUADRO!L$5&amp;$E600),'Hoja de Trabajo para listado'!$AB$151:$BA$151,0)),0)+IFERROR(INDEX('Hoja de Trabajo para listado'!$BC$155:$CB$1048576,MATCH($A600,'Hoja de Trabajo para listado'!$BC$155:$BC$1048576,0),MATCH((CUADRO!L$5&amp;$E600),'Hoja de Trabajo para listado'!$BC$151:$CB$151,0)),0)+IFERROR(INDEX('Hoja de Trabajo para listado'!$DE$153:$DG$274,MATCH($A600,'Hoja de Trabajo para listado'!$DE$153:$DE$1048576,0),MATCH((CUADRO!L$5&amp;$E600),'Hoja de Trabajo para listado'!$DE$151:$DG$151,0)),0)+IFERROR(INDEX('Hoja de Trabajo para listado'!$CD$155:$DC$1048576,MATCH($A600,'Hoja de Trabajo para listado'!$CD$155:$CD$1048576,0),MATCH((CUADRO!L$5&amp;$E600),'Hoja de Trabajo para listado'!$CD$151:$DC$151,0)),0)</f>
        <v>0</v>
      </c>
      <c r="M600" s="255">
        <f ca="1">+IFERROR(INDEX('Hoja de Trabajo para listado'!$A$155:$Z$1048576,MATCH($A600,'Hoja de Trabajo para listado'!$A$155:$A$1048576,0),MATCH((CUADRO!M$5&amp;$E600),'Hoja de Trabajo para listado'!$A$151:$Z$151,0)),0)+IFERROR(INDEX('Hoja de Trabajo para listado'!$AB$155:$BA$1048576,MATCH($A600,'Hoja de Trabajo para listado'!$AB$155:$AB$1048576,0),MATCH((CUADRO!M$5&amp;$E600),'Hoja de Trabajo para listado'!$AB$151:$BA$151,0)),0)+IFERROR(INDEX('Hoja de Trabajo para listado'!$BC$155:$CB$1048576,MATCH($A600,'Hoja de Trabajo para listado'!$BC$155:$BC$1048576,0),MATCH((CUADRO!M$5&amp;$E600),'Hoja de Trabajo para listado'!$BC$151:$CB$151,0)),0)+IFERROR(INDEX('Hoja de Trabajo para listado'!$DE$153:$DG$274,MATCH($A600,'Hoja de Trabajo para listado'!$DE$153:$DE$1048576,0),MATCH((CUADRO!M$5&amp;$E600),'Hoja de Trabajo para listado'!$DE$151:$DG$151,0)),0)+IFERROR(INDEX('Hoja de Trabajo para listado'!$CD$155:$DC$1048576,MATCH($A600,'Hoja de Trabajo para listado'!$CD$155:$CD$1048576,0),MATCH((CUADRO!M$5&amp;$E600),'Hoja de Trabajo para listado'!$CD$151:$DC$151,0)),0)</f>
        <v>0</v>
      </c>
      <c r="N600" s="255">
        <f ca="1">+IFERROR(INDEX('Hoja de Trabajo para listado'!$A$155:$Z$1048576,MATCH($A600,'Hoja de Trabajo para listado'!$A$155:$A$1048576,0),MATCH((CUADRO!N$5&amp;$E600),'Hoja de Trabajo para listado'!$A$151:$Z$151,0)),0)+IFERROR(INDEX('Hoja de Trabajo para listado'!$AB$155:$BA$1048576,MATCH($A600,'Hoja de Trabajo para listado'!$AB$155:$AB$1048576,0),MATCH((CUADRO!N$5&amp;$E600),'Hoja de Trabajo para listado'!$AB$151:$BA$151,0)),0)+IFERROR(INDEX('Hoja de Trabajo para listado'!$BC$155:$CB$1048576,MATCH($A600,'Hoja de Trabajo para listado'!$BC$155:$BC$1048576,0),MATCH((CUADRO!N$5&amp;$E600),'Hoja de Trabajo para listado'!$BC$151:$CB$151,0)),0)+IFERROR(INDEX('Hoja de Trabajo para listado'!$DE$153:$DG$274,MATCH($A600,'Hoja de Trabajo para listado'!$DE$153:$DE$1048576,0),MATCH((CUADRO!N$5&amp;$E600),'Hoja de Trabajo para listado'!$DE$151:$DG$151,0)),0)+IFERROR(INDEX('Hoja de Trabajo para listado'!$CD$155:$DC$1048576,MATCH($A600,'Hoja de Trabajo para listado'!$CD$155:$CD$1048576,0),MATCH((CUADRO!N$5&amp;$E600),'Hoja de Trabajo para listado'!$CD$151:$DC$151,0)),0)</f>
        <v>0</v>
      </c>
      <c r="O600" s="255">
        <f ca="1">+IFERROR(INDEX('Hoja de Trabajo para listado'!$A$155:$Z$1048576,MATCH($A600,'Hoja de Trabajo para listado'!$A$155:$A$1048576,0),MATCH((CUADRO!O$5&amp;$E600),'Hoja de Trabajo para listado'!$A$151:$Z$151,0)),0)+IFERROR(INDEX('Hoja de Trabajo para listado'!$AB$155:$BA$1048576,MATCH($A600,'Hoja de Trabajo para listado'!$AB$155:$AB$1048576,0),MATCH((CUADRO!O$5&amp;$E600),'Hoja de Trabajo para listado'!$AB$151:$BA$151,0)),0)+IFERROR(INDEX('Hoja de Trabajo para listado'!$BC$155:$CB$1048576,MATCH($A600,'Hoja de Trabajo para listado'!$BC$155:$BC$1048576,0),MATCH((CUADRO!O$5&amp;$E600),'Hoja de Trabajo para listado'!$BC$151:$CB$151,0)),0)+IFERROR(INDEX('Hoja de Trabajo para listado'!$DE$153:$DG$274,MATCH($A600,'Hoja de Trabajo para listado'!$DE$153:$DE$1048576,0),MATCH((CUADRO!O$5&amp;$E600),'Hoja de Trabajo para listado'!$DE$151:$DG$151,0)),0)+IFERROR(INDEX('Hoja de Trabajo para listado'!$CD$155:$DC$1048576,MATCH($A600,'Hoja de Trabajo para listado'!$CD$155:$CD$1048576,0),MATCH((CUADRO!O$5&amp;$E600),'Hoja de Trabajo para listado'!$CD$151:$DC$151,0)),0)</f>
        <v>0</v>
      </c>
      <c r="P600" s="255">
        <f ca="1">+IFERROR(INDEX('Hoja de Trabajo para listado'!$A$155:$Z$1048576,MATCH($A600,'Hoja de Trabajo para listado'!$A$155:$A$1048576,0),MATCH((CUADRO!P$5&amp;$E600),'Hoja de Trabajo para listado'!$A$151:$Z$151,0)),0)+IFERROR(INDEX('Hoja de Trabajo para listado'!$AB$155:$BA$1048576,MATCH($A600,'Hoja de Trabajo para listado'!$AB$155:$AB$1048576,0),MATCH((CUADRO!P$5&amp;$E600),'Hoja de Trabajo para listado'!$AB$151:$BA$151,0)),0)+IFERROR(INDEX('Hoja de Trabajo para listado'!$BC$155:$CB$1048576,MATCH($A600,'Hoja de Trabajo para listado'!$BC$155:$BC$1048576,0),MATCH((CUADRO!P$5&amp;$E600),'Hoja de Trabajo para listado'!$BC$151:$CB$151,0)),0)+IFERROR(INDEX('Hoja de Trabajo para listado'!$DE$153:$DG$274,MATCH($A600,'Hoja de Trabajo para listado'!$DE$153:$DE$1048576,0),MATCH((CUADRO!P$5&amp;$E600),'Hoja de Trabajo para listado'!$DE$151:$DG$151,0)),0)+IFERROR(INDEX('Hoja de Trabajo para listado'!$CD$155:$DC$1048576,MATCH($A600,'Hoja de Trabajo para listado'!$CD$155:$CD$1048576,0),MATCH((CUADRO!P$5&amp;$E600),'Hoja de Trabajo para listado'!$CD$151:$DC$151,0)),0)</f>
        <v>0</v>
      </c>
      <c r="Q600" s="255">
        <f ca="1">+IFERROR(INDEX('Hoja de Trabajo para listado'!$A$155:$Z$1048576,MATCH($A600,'Hoja de Trabajo para listado'!$A$155:$A$1048576,0),MATCH((CUADRO!Q$5&amp;$E600),'Hoja de Trabajo para listado'!$A$151:$Z$151,0)),0)+IFERROR(INDEX('Hoja de Trabajo para listado'!$AB$155:$BA$1048576,MATCH($A600,'Hoja de Trabajo para listado'!$AB$155:$AB$1048576,0),MATCH((CUADRO!Q$5&amp;$E600),'Hoja de Trabajo para listado'!$AB$151:$BA$151,0)),0)+IFERROR(INDEX('Hoja de Trabajo para listado'!$BC$155:$CB$1048576,MATCH($A600,'Hoja de Trabajo para listado'!$BC$155:$BC$1048576,0),MATCH((CUADRO!Q$5&amp;$E600),'Hoja de Trabajo para listado'!$BC$151:$CB$151,0)),0)+IFERROR(INDEX('Hoja de Trabajo para listado'!$DE$153:$DG$274,MATCH($A600,'Hoja de Trabajo para listado'!$DE$153:$DE$1048576,0),MATCH((CUADRO!Q$5&amp;$E600),'Hoja de Trabajo para listado'!$DE$151:$DG$151,0)),0)+IFERROR(INDEX('Hoja de Trabajo para listado'!$CD$155:$DC$1048576,MATCH($A600,'Hoja de Trabajo para listado'!$CD$155:$CD$1048576,0),MATCH((CUADRO!Q$5&amp;$E600),'Hoja de Trabajo para listado'!$CD$151:$DC$151,0)),0)</f>
        <v>0</v>
      </c>
      <c r="R600" s="255">
        <f t="shared" ca="1" si="18"/>
        <v>0</v>
      </c>
      <c r="S600" s="262"/>
      <c r="T600" s="255">
        <f ca="1">+T601</f>
        <v>0</v>
      </c>
      <c r="U600" s="254">
        <f t="shared" si="19"/>
        <v>1</v>
      </c>
      <c r="V600" s="362" t="str">
        <f>+VLOOKUP(A600,bd_lista!$A$3:$E$590,5,FALSE)</f>
        <v>Gobiernos Autonomos Municipales</v>
      </c>
      <c r="W600" s="361" t="str">
        <f>+V600</f>
        <v>Gobiernos Autonomos Municipales</v>
      </c>
      <c r="X600" s="254">
        <f>+VLOOKUP(A600,[2]Sheet1!$A$13:$D$744,4,FALSE)</f>
        <v>0</v>
      </c>
      <c r="Y600" s="254" t="e">
        <f>+VLOOKUP(X600,bd_lista!$A$3:$C$590,3,FALSE)</f>
        <v>#N/A</v>
      </c>
      <c r="Z600" s="316">
        <f>+X600</f>
        <v>0</v>
      </c>
      <c r="AA600" s="317" t="e">
        <f>+Y600</f>
        <v>#N/A</v>
      </c>
    </row>
    <row r="601" spans="1:27" customFormat="1" ht="15" hidden="1" customHeight="1">
      <c r="A601" s="32">
        <v>1277</v>
      </c>
      <c r="B601" s="307"/>
      <c r="C601" s="259" t="str">
        <f>+VLOOKUP(A601,bd_lista!$A$3:$C$590,3,FALSE)</f>
        <v>Gobierno Autónomo Municipal de Teoponte</v>
      </c>
      <c r="D601" s="362"/>
      <c r="E601" s="256" t="s">
        <v>1314</v>
      </c>
      <c r="F601" s="255">
        <f ca="1">+IFERROR(INDEX('Hoja de Trabajo para listado'!$A$155:$Z$1048576,MATCH($A601,'Hoja de Trabajo para listado'!$A$155:$A$1048576,0),MATCH((CUADRO!F$5&amp;$E601),'Hoja de Trabajo para listado'!$A$151:$Z$151,0)),0)+IFERROR(INDEX('Hoja de Trabajo para listado'!$AB$155:$BA$1048576,MATCH($A601,'Hoja de Trabajo para listado'!$AB$155:$AB$1048576,0),MATCH((CUADRO!F$5&amp;$E601),'Hoja de Trabajo para listado'!$AB$151:$BA$151,0)),0)+IFERROR(INDEX('Hoja de Trabajo para listado'!$BC$155:$CB$1048576,MATCH($A601,'Hoja de Trabajo para listado'!$BC$155:$BC$1048576,0),MATCH((CUADRO!F$5&amp;$E601),'Hoja de Trabajo para listado'!$BC$151:$CB$151,0)),0)+IFERROR(INDEX('Hoja de Trabajo para listado'!$DE$153:$DG$274,MATCH($A601,'Hoja de Trabajo para listado'!$DE$153:$DE$1048576,0),MATCH((CUADRO!F$5&amp;$E601),'Hoja de Trabajo para listado'!$DE$151:$DG$151,0)),0)+IFERROR(INDEX('Hoja de Trabajo para listado'!$CD$155:$DC$1048576,MATCH($A601,'Hoja de Trabajo para listado'!$CD$155:$CD$1048576,0),MATCH((CUADRO!F$5&amp;$E601),'Hoja de Trabajo para listado'!$CD$151:$DC$151,0)),0)</f>
        <v>0</v>
      </c>
      <c r="G601" s="255">
        <f ca="1">+IFERROR(INDEX('Hoja de Trabajo para listado'!$A$155:$Z$1048576,MATCH($A601,'Hoja de Trabajo para listado'!$A$155:$A$1048576,0),MATCH((CUADRO!G$5&amp;$E601),'Hoja de Trabajo para listado'!$A$151:$Z$151,0)),0)+IFERROR(INDEX('Hoja de Trabajo para listado'!$AB$155:$BA$1048576,MATCH($A601,'Hoja de Trabajo para listado'!$AB$155:$AB$1048576,0),MATCH((CUADRO!G$5&amp;$E601),'Hoja de Trabajo para listado'!$AB$151:$BA$151,0)),0)+IFERROR(INDEX('Hoja de Trabajo para listado'!$BC$155:$CB$1048576,MATCH($A601,'Hoja de Trabajo para listado'!$BC$155:$BC$1048576,0),MATCH((CUADRO!G$5&amp;$E601),'Hoja de Trabajo para listado'!$BC$151:$CB$151,0)),0)+IFERROR(INDEX('Hoja de Trabajo para listado'!$DE$153:$DG$274,MATCH($A601,'Hoja de Trabajo para listado'!$DE$153:$DE$1048576,0),MATCH((CUADRO!G$5&amp;$E601),'Hoja de Trabajo para listado'!$DE$151:$DG$151,0)),0)+IFERROR(INDEX('Hoja de Trabajo para listado'!$CD$155:$DC$1048576,MATCH($A601,'Hoja de Trabajo para listado'!$CD$155:$CD$1048576,0),MATCH((CUADRO!G$5&amp;$E601),'Hoja de Trabajo para listado'!$CD$151:$DC$151,0)),0)</f>
        <v>0</v>
      </c>
      <c r="H601" s="255">
        <f ca="1">+IFERROR(INDEX('Hoja de Trabajo para listado'!$A$155:$Z$1048576,MATCH($A601,'Hoja de Trabajo para listado'!$A$155:$A$1048576,0),MATCH((CUADRO!H$5&amp;$E601),'Hoja de Trabajo para listado'!$A$151:$Z$151,0)),0)+IFERROR(INDEX('Hoja de Trabajo para listado'!$AB$155:$BA$1048576,MATCH($A601,'Hoja de Trabajo para listado'!$AB$155:$AB$1048576,0),MATCH((CUADRO!H$5&amp;$E601),'Hoja de Trabajo para listado'!$AB$151:$BA$151,0)),0)+IFERROR(INDEX('Hoja de Trabajo para listado'!$BC$155:$CB$1048576,MATCH($A601,'Hoja de Trabajo para listado'!$BC$155:$BC$1048576,0),MATCH((CUADRO!H$5&amp;$E601),'Hoja de Trabajo para listado'!$BC$151:$CB$151,0)),0)+IFERROR(INDEX('Hoja de Trabajo para listado'!$DE$153:$DG$274,MATCH($A601,'Hoja de Trabajo para listado'!$DE$153:$DE$1048576,0),MATCH((CUADRO!H$5&amp;$E601),'Hoja de Trabajo para listado'!$DE$151:$DG$151,0)),0)+IFERROR(INDEX('Hoja de Trabajo para listado'!$CD$155:$DC$1048576,MATCH($A601,'Hoja de Trabajo para listado'!$CD$155:$CD$1048576,0),MATCH((CUADRO!H$5&amp;$E601),'Hoja de Trabajo para listado'!$CD$151:$DC$151,0)),0)</f>
        <v>0</v>
      </c>
      <c r="I601" s="255">
        <f ca="1">+IFERROR(INDEX('Hoja de Trabajo para listado'!$A$155:$Z$1048576,MATCH($A601,'Hoja de Trabajo para listado'!$A$155:$A$1048576,0),MATCH((CUADRO!I$5&amp;$E601),'Hoja de Trabajo para listado'!$A$151:$Z$151,0)),0)+IFERROR(INDEX('Hoja de Trabajo para listado'!$AB$155:$BA$1048576,MATCH($A601,'Hoja de Trabajo para listado'!$AB$155:$AB$1048576,0),MATCH((CUADRO!I$5&amp;$E601),'Hoja de Trabajo para listado'!$AB$151:$BA$151,0)),0)+IFERROR(INDEX('Hoja de Trabajo para listado'!$BC$155:$CB$1048576,MATCH($A601,'Hoja de Trabajo para listado'!$BC$155:$BC$1048576,0),MATCH((CUADRO!I$5&amp;$E601),'Hoja de Trabajo para listado'!$BC$151:$CB$151,0)),0)+IFERROR(INDEX('Hoja de Trabajo para listado'!$DE$153:$DG$274,MATCH($A601,'Hoja de Trabajo para listado'!$DE$153:$DE$1048576,0),MATCH((CUADRO!I$5&amp;$E601),'Hoja de Trabajo para listado'!$DE$151:$DG$151,0)),0)+IFERROR(INDEX('Hoja de Trabajo para listado'!$CD$155:$DC$1048576,MATCH($A601,'Hoja de Trabajo para listado'!$CD$155:$CD$1048576,0),MATCH((CUADRO!I$5&amp;$E601),'Hoja de Trabajo para listado'!$CD$151:$DC$151,0)),0)</f>
        <v>0</v>
      </c>
      <c r="J601" s="255">
        <f ca="1">+IFERROR(INDEX('Hoja de Trabajo para listado'!$A$155:$Z$1048576,MATCH($A601,'Hoja de Trabajo para listado'!$A$155:$A$1048576,0),MATCH((CUADRO!J$5&amp;$E601),'Hoja de Trabajo para listado'!$A$151:$Z$151,0)),0)+IFERROR(INDEX('Hoja de Trabajo para listado'!$AB$155:$BA$1048576,MATCH($A601,'Hoja de Trabajo para listado'!$AB$155:$AB$1048576,0),MATCH((CUADRO!J$5&amp;$E601),'Hoja de Trabajo para listado'!$AB$151:$BA$151,0)),0)+IFERROR(INDEX('Hoja de Trabajo para listado'!$BC$155:$CB$1048576,MATCH($A601,'Hoja de Trabajo para listado'!$BC$155:$BC$1048576,0),MATCH((CUADRO!J$5&amp;$E601),'Hoja de Trabajo para listado'!$BC$151:$CB$151,0)),0)+IFERROR(INDEX('Hoja de Trabajo para listado'!$DE$153:$DG$274,MATCH($A601,'Hoja de Trabajo para listado'!$DE$153:$DE$1048576,0),MATCH((CUADRO!J$5&amp;$E601),'Hoja de Trabajo para listado'!$DE$151:$DG$151,0)),0)+IFERROR(INDEX('Hoja de Trabajo para listado'!$CD$155:$DC$1048576,MATCH($A601,'Hoja de Trabajo para listado'!$CD$155:$CD$1048576,0),MATCH((CUADRO!J$5&amp;$E601),'Hoja de Trabajo para listado'!$CD$151:$DC$151,0)),0)</f>
        <v>0</v>
      </c>
      <c r="K601" s="255">
        <f ca="1">+IFERROR(INDEX('Hoja de Trabajo para listado'!$A$155:$Z$1048576,MATCH($A601,'Hoja de Trabajo para listado'!$A$155:$A$1048576,0),MATCH((CUADRO!K$5&amp;$E601),'Hoja de Trabajo para listado'!$A$151:$Z$151,0)),0)+IFERROR(INDEX('Hoja de Trabajo para listado'!$AB$155:$BA$1048576,MATCH($A601,'Hoja de Trabajo para listado'!$AB$155:$AB$1048576,0),MATCH((CUADRO!K$5&amp;$E601),'Hoja de Trabajo para listado'!$AB$151:$BA$151,0)),0)+IFERROR(INDEX('Hoja de Trabajo para listado'!$BC$155:$CB$1048576,MATCH($A601,'Hoja de Trabajo para listado'!$BC$155:$BC$1048576,0),MATCH((CUADRO!K$5&amp;$E601),'Hoja de Trabajo para listado'!$BC$151:$CB$151,0)),0)+IFERROR(INDEX('Hoja de Trabajo para listado'!$DE$153:$DG$274,MATCH($A601,'Hoja de Trabajo para listado'!$DE$153:$DE$1048576,0),MATCH((CUADRO!K$5&amp;$E601),'Hoja de Trabajo para listado'!$DE$151:$DG$151,0)),0)+IFERROR(INDEX('Hoja de Trabajo para listado'!$CD$155:$DC$1048576,MATCH($A601,'Hoja de Trabajo para listado'!$CD$155:$CD$1048576,0),MATCH((CUADRO!K$5&amp;$E601),'Hoja de Trabajo para listado'!$CD$151:$DC$151,0)),0)</f>
        <v>0</v>
      </c>
      <c r="L601" s="255">
        <f ca="1">+IFERROR(INDEX('Hoja de Trabajo para listado'!$A$155:$Z$1048576,MATCH($A601,'Hoja de Trabajo para listado'!$A$155:$A$1048576,0),MATCH((CUADRO!L$5&amp;$E601),'Hoja de Trabajo para listado'!$A$151:$Z$151,0)),0)+IFERROR(INDEX('Hoja de Trabajo para listado'!$AB$155:$BA$1048576,MATCH($A601,'Hoja de Trabajo para listado'!$AB$155:$AB$1048576,0),MATCH((CUADRO!L$5&amp;$E601),'Hoja de Trabajo para listado'!$AB$151:$BA$151,0)),0)+IFERROR(INDEX('Hoja de Trabajo para listado'!$BC$155:$CB$1048576,MATCH($A601,'Hoja de Trabajo para listado'!$BC$155:$BC$1048576,0),MATCH((CUADRO!L$5&amp;$E601),'Hoja de Trabajo para listado'!$BC$151:$CB$151,0)),0)+IFERROR(INDEX('Hoja de Trabajo para listado'!$DE$153:$DG$274,MATCH($A601,'Hoja de Trabajo para listado'!$DE$153:$DE$1048576,0),MATCH((CUADRO!L$5&amp;$E601),'Hoja de Trabajo para listado'!$DE$151:$DG$151,0)),0)+IFERROR(INDEX('Hoja de Trabajo para listado'!$CD$155:$DC$1048576,MATCH($A601,'Hoja de Trabajo para listado'!$CD$155:$CD$1048576,0),MATCH((CUADRO!L$5&amp;$E601),'Hoja de Trabajo para listado'!$CD$151:$DC$151,0)),0)</f>
        <v>0</v>
      </c>
      <c r="M601" s="255">
        <f ca="1">+IFERROR(INDEX('Hoja de Trabajo para listado'!$A$155:$Z$1048576,MATCH($A601,'Hoja de Trabajo para listado'!$A$155:$A$1048576,0),MATCH((CUADRO!M$5&amp;$E601),'Hoja de Trabajo para listado'!$A$151:$Z$151,0)),0)+IFERROR(INDEX('Hoja de Trabajo para listado'!$AB$155:$BA$1048576,MATCH($A601,'Hoja de Trabajo para listado'!$AB$155:$AB$1048576,0),MATCH((CUADRO!M$5&amp;$E601),'Hoja de Trabajo para listado'!$AB$151:$BA$151,0)),0)+IFERROR(INDEX('Hoja de Trabajo para listado'!$BC$155:$CB$1048576,MATCH($A601,'Hoja de Trabajo para listado'!$BC$155:$BC$1048576,0),MATCH((CUADRO!M$5&amp;$E601),'Hoja de Trabajo para listado'!$BC$151:$CB$151,0)),0)+IFERROR(INDEX('Hoja de Trabajo para listado'!$DE$153:$DG$274,MATCH($A601,'Hoja de Trabajo para listado'!$DE$153:$DE$1048576,0),MATCH((CUADRO!M$5&amp;$E601),'Hoja de Trabajo para listado'!$DE$151:$DG$151,0)),0)+IFERROR(INDEX('Hoja de Trabajo para listado'!$CD$155:$DC$1048576,MATCH($A601,'Hoja de Trabajo para listado'!$CD$155:$CD$1048576,0),MATCH((CUADRO!M$5&amp;$E601),'Hoja de Trabajo para listado'!$CD$151:$DC$151,0)),0)</f>
        <v>0</v>
      </c>
      <c r="N601" s="255">
        <f ca="1">+IFERROR(INDEX('Hoja de Trabajo para listado'!$A$155:$Z$1048576,MATCH($A601,'Hoja de Trabajo para listado'!$A$155:$A$1048576,0),MATCH((CUADRO!N$5&amp;$E601),'Hoja de Trabajo para listado'!$A$151:$Z$151,0)),0)+IFERROR(INDEX('Hoja de Trabajo para listado'!$AB$155:$BA$1048576,MATCH($A601,'Hoja de Trabajo para listado'!$AB$155:$AB$1048576,0),MATCH((CUADRO!N$5&amp;$E601),'Hoja de Trabajo para listado'!$AB$151:$BA$151,0)),0)+IFERROR(INDEX('Hoja de Trabajo para listado'!$BC$155:$CB$1048576,MATCH($A601,'Hoja de Trabajo para listado'!$BC$155:$BC$1048576,0),MATCH((CUADRO!N$5&amp;$E601),'Hoja de Trabajo para listado'!$BC$151:$CB$151,0)),0)+IFERROR(INDEX('Hoja de Trabajo para listado'!$DE$153:$DG$274,MATCH($A601,'Hoja de Trabajo para listado'!$DE$153:$DE$1048576,0),MATCH((CUADRO!N$5&amp;$E601),'Hoja de Trabajo para listado'!$DE$151:$DG$151,0)),0)+IFERROR(INDEX('Hoja de Trabajo para listado'!$CD$155:$DC$1048576,MATCH($A601,'Hoja de Trabajo para listado'!$CD$155:$CD$1048576,0),MATCH((CUADRO!N$5&amp;$E601),'Hoja de Trabajo para listado'!$CD$151:$DC$151,0)),0)</f>
        <v>0</v>
      </c>
      <c r="O601" s="255">
        <f ca="1">+IFERROR(INDEX('Hoja de Trabajo para listado'!$A$155:$Z$1048576,MATCH($A601,'Hoja de Trabajo para listado'!$A$155:$A$1048576,0),MATCH((CUADRO!O$5&amp;$E601),'Hoja de Trabajo para listado'!$A$151:$Z$151,0)),0)+IFERROR(INDEX('Hoja de Trabajo para listado'!$AB$155:$BA$1048576,MATCH($A601,'Hoja de Trabajo para listado'!$AB$155:$AB$1048576,0),MATCH((CUADRO!O$5&amp;$E601),'Hoja de Trabajo para listado'!$AB$151:$BA$151,0)),0)+IFERROR(INDEX('Hoja de Trabajo para listado'!$BC$155:$CB$1048576,MATCH($A601,'Hoja de Trabajo para listado'!$BC$155:$BC$1048576,0),MATCH((CUADRO!O$5&amp;$E601),'Hoja de Trabajo para listado'!$BC$151:$CB$151,0)),0)+IFERROR(INDEX('Hoja de Trabajo para listado'!$DE$153:$DG$274,MATCH($A601,'Hoja de Trabajo para listado'!$DE$153:$DE$1048576,0),MATCH((CUADRO!O$5&amp;$E601),'Hoja de Trabajo para listado'!$DE$151:$DG$151,0)),0)+IFERROR(INDEX('Hoja de Trabajo para listado'!$CD$155:$DC$1048576,MATCH($A601,'Hoja de Trabajo para listado'!$CD$155:$CD$1048576,0),MATCH((CUADRO!O$5&amp;$E601),'Hoja de Trabajo para listado'!$CD$151:$DC$151,0)),0)</f>
        <v>0</v>
      </c>
      <c r="P601" s="255">
        <f ca="1">+IFERROR(INDEX('Hoja de Trabajo para listado'!$A$155:$Z$1048576,MATCH($A601,'Hoja de Trabajo para listado'!$A$155:$A$1048576,0),MATCH((CUADRO!P$5&amp;$E601),'Hoja de Trabajo para listado'!$A$151:$Z$151,0)),0)+IFERROR(INDEX('Hoja de Trabajo para listado'!$AB$155:$BA$1048576,MATCH($A601,'Hoja de Trabajo para listado'!$AB$155:$AB$1048576,0),MATCH((CUADRO!P$5&amp;$E601),'Hoja de Trabajo para listado'!$AB$151:$BA$151,0)),0)+IFERROR(INDEX('Hoja de Trabajo para listado'!$BC$155:$CB$1048576,MATCH($A601,'Hoja de Trabajo para listado'!$BC$155:$BC$1048576,0),MATCH((CUADRO!P$5&amp;$E601),'Hoja de Trabajo para listado'!$BC$151:$CB$151,0)),0)+IFERROR(INDEX('Hoja de Trabajo para listado'!$DE$153:$DG$274,MATCH($A601,'Hoja de Trabajo para listado'!$DE$153:$DE$1048576,0),MATCH((CUADRO!P$5&amp;$E601),'Hoja de Trabajo para listado'!$DE$151:$DG$151,0)),0)+IFERROR(INDEX('Hoja de Trabajo para listado'!$CD$155:$DC$1048576,MATCH($A601,'Hoja de Trabajo para listado'!$CD$155:$CD$1048576,0),MATCH((CUADRO!P$5&amp;$E601),'Hoja de Trabajo para listado'!$CD$151:$DC$151,0)),0)</f>
        <v>0</v>
      </c>
      <c r="Q601" s="255">
        <f ca="1">+IFERROR(INDEX('Hoja de Trabajo para listado'!$A$155:$Z$1048576,MATCH($A601,'Hoja de Trabajo para listado'!$A$155:$A$1048576,0),MATCH((CUADRO!Q$5&amp;$E601),'Hoja de Trabajo para listado'!$A$151:$Z$151,0)),0)+IFERROR(INDEX('Hoja de Trabajo para listado'!$AB$155:$BA$1048576,MATCH($A601,'Hoja de Trabajo para listado'!$AB$155:$AB$1048576,0),MATCH((CUADRO!Q$5&amp;$E601),'Hoja de Trabajo para listado'!$AB$151:$BA$151,0)),0)+IFERROR(INDEX('Hoja de Trabajo para listado'!$BC$155:$CB$1048576,MATCH($A601,'Hoja de Trabajo para listado'!$BC$155:$BC$1048576,0),MATCH((CUADRO!Q$5&amp;$E601),'Hoja de Trabajo para listado'!$BC$151:$CB$151,0)),0)+IFERROR(INDEX('Hoja de Trabajo para listado'!$DE$153:$DG$274,MATCH($A601,'Hoja de Trabajo para listado'!$DE$153:$DE$1048576,0),MATCH((CUADRO!Q$5&amp;$E601),'Hoja de Trabajo para listado'!$DE$151:$DG$151,0)),0)+IFERROR(INDEX('Hoja de Trabajo para listado'!$CD$155:$DC$1048576,MATCH($A601,'Hoja de Trabajo para listado'!$CD$155:$CD$1048576,0),MATCH((CUADRO!Q$5&amp;$E601),'Hoja de Trabajo para listado'!$CD$151:$DC$151,0)),0)</f>
        <v>0</v>
      </c>
      <c r="R601" s="255">
        <f t="shared" ca="1" si="18"/>
        <v>0</v>
      </c>
      <c r="S601" s="262">
        <f ca="1">+R600+R601</f>
        <v>0</v>
      </c>
      <c r="T601" s="255">
        <f ca="1">+S601</f>
        <v>0</v>
      </c>
      <c r="U601" s="254">
        <f t="shared" si="19"/>
        <v>2</v>
      </c>
      <c r="V601" s="362" t="str">
        <f>+VLOOKUP(A601,bd_lista!$A$3:$E$590,5,FALSE)</f>
        <v>Gobiernos Autonomos Municipales</v>
      </c>
      <c r="W601" s="362"/>
      <c r="X601" s="254">
        <f>+VLOOKUP(A601,[2]Sheet1!$A$13:$D$744,4,FALSE)</f>
        <v>0</v>
      </c>
      <c r="Y601" s="254" t="e">
        <f>+VLOOKUP(X601,bd_lista!$A$3:$C$590,3,FALSE)</f>
        <v>#N/A</v>
      </c>
      <c r="Z601" s="314"/>
      <c r="AA601" s="315"/>
    </row>
    <row r="602" spans="1:27" customFormat="1" ht="15" hidden="1" customHeight="1">
      <c r="A602" s="32">
        <v>1278</v>
      </c>
      <c r="B602" s="306">
        <f>+A602</f>
        <v>1278</v>
      </c>
      <c r="C602" s="259" t="str">
        <f>+VLOOKUP(A602,bd_lista!$A$3:$C$590,3,FALSE)</f>
        <v>Gobierno Autónomo Municipal de San Andrés de Machaca</v>
      </c>
      <c r="D602" s="361" t="str">
        <f>+C602</f>
        <v>Gobierno Autónomo Municipal de San Andrés de Machaca</v>
      </c>
      <c r="E602" s="254" t="s">
        <v>1313</v>
      </c>
      <c r="F602" s="255">
        <f ca="1">+IFERROR(INDEX('Hoja de Trabajo para listado'!$A$155:$Z$1048576,MATCH($A602,'Hoja de Trabajo para listado'!$A$155:$A$1048576,0),MATCH((CUADRO!F$5&amp;$E602),'Hoja de Trabajo para listado'!$A$151:$Z$151,0)),0)+IFERROR(INDEX('Hoja de Trabajo para listado'!$AB$155:$BA$1048576,MATCH($A602,'Hoja de Trabajo para listado'!$AB$155:$AB$1048576,0),MATCH((CUADRO!F$5&amp;$E602),'Hoja de Trabajo para listado'!$AB$151:$BA$151,0)),0)+IFERROR(INDEX('Hoja de Trabajo para listado'!$BC$155:$CB$1048576,MATCH($A602,'Hoja de Trabajo para listado'!$BC$155:$BC$1048576,0),MATCH((CUADRO!F$5&amp;$E602),'Hoja de Trabajo para listado'!$BC$151:$CB$151,0)),0)+IFERROR(INDEX('Hoja de Trabajo para listado'!$DE$153:$DG$274,MATCH($A602,'Hoja de Trabajo para listado'!$DE$153:$DE$1048576,0),MATCH((CUADRO!F$5&amp;$E602),'Hoja de Trabajo para listado'!$DE$151:$DG$151,0)),0)+IFERROR(INDEX('Hoja de Trabajo para listado'!$CD$155:$DC$1048576,MATCH($A602,'Hoja de Trabajo para listado'!$CD$155:$CD$1048576,0),MATCH((CUADRO!F$5&amp;$E602),'Hoja de Trabajo para listado'!$CD$151:$DC$151,0)),0)</f>
        <v>0</v>
      </c>
      <c r="G602" s="255">
        <f ca="1">+IFERROR(INDEX('Hoja de Trabajo para listado'!$A$155:$Z$1048576,MATCH($A602,'Hoja de Trabajo para listado'!$A$155:$A$1048576,0),MATCH((CUADRO!G$5&amp;$E602),'Hoja de Trabajo para listado'!$A$151:$Z$151,0)),0)+IFERROR(INDEX('Hoja de Trabajo para listado'!$AB$155:$BA$1048576,MATCH($A602,'Hoja de Trabajo para listado'!$AB$155:$AB$1048576,0),MATCH((CUADRO!G$5&amp;$E602),'Hoja de Trabajo para listado'!$AB$151:$BA$151,0)),0)+IFERROR(INDEX('Hoja de Trabajo para listado'!$BC$155:$CB$1048576,MATCH($A602,'Hoja de Trabajo para listado'!$BC$155:$BC$1048576,0),MATCH((CUADRO!G$5&amp;$E602),'Hoja de Trabajo para listado'!$BC$151:$CB$151,0)),0)+IFERROR(INDEX('Hoja de Trabajo para listado'!$DE$153:$DG$274,MATCH($A602,'Hoja de Trabajo para listado'!$DE$153:$DE$1048576,0),MATCH((CUADRO!G$5&amp;$E602),'Hoja de Trabajo para listado'!$DE$151:$DG$151,0)),0)+IFERROR(INDEX('Hoja de Trabajo para listado'!$CD$155:$DC$1048576,MATCH($A602,'Hoja de Trabajo para listado'!$CD$155:$CD$1048576,0),MATCH((CUADRO!G$5&amp;$E602),'Hoja de Trabajo para listado'!$CD$151:$DC$151,0)),0)</f>
        <v>0</v>
      </c>
      <c r="H602" s="255">
        <f ca="1">+IFERROR(INDEX('Hoja de Trabajo para listado'!$A$155:$Z$1048576,MATCH($A602,'Hoja de Trabajo para listado'!$A$155:$A$1048576,0),MATCH((CUADRO!H$5&amp;$E602),'Hoja de Trabajo para listado'!$A$151:$Z$151,0)),0)+IFERROR(INDEX('Hoja de Trabajo para listado'!$AB$155:$BA$1048576,MATCH($A602,'Hoja de Trabajo para listado'!$AB$155:$AB$1048576,0),MATCH((CUADRO!H$5&amp;$E602),'Hoja de Trabajo para listado'!$AB$151:$BA$151,0)),0)+IFERROR(INDEX('Hoja de Trabajo para listado'!$BC$155:$CB$1048576,MATCH($A602,'Hoja de Trabajo para listado'!$BC$155:$BC$1048576,0),MATCH((CUADRO!H$5&amp;$E602),'Hoja de Trabajo para listado'!$BC$151:$CB$151,0)),0)+IFERROR(INDEX('Hoja de Trabajo para listado'!$DE$153:$DG$274,MATCH($A602,'Hoja de Trabajo para listado'!$DE$153:$DE$1048576,0),MATCH((CUADRO!H$5&amp;$E602),'Hoja de Trabajo para listado'!$DE$151:$DG$151,0)),0)+IFERROR(INDEX('Hoja de Trabajo para listado'!$CD$155:$DC$1048576,MATCH($A602,'Hoja de Trabajo para listado'!$CD$155:$CD$1048576,0),MATCH((CUADRO!H$5&amp;$E602),'Hoja de Trabajo para listado'!$CD$151:$DC$151,0)),0)</f>
        <v>0</v>
      </c>
      <c r="I602" s="255">
        <f ca="1">+IFERROR(INDEX('Hoja de Trabajo para listado'!$A$155:$Z$1048576,MATCH($A602,'Hoja de Trabajo para listado'!$A$155:$A$1048576,0),MATCH((CUADRO!I$5&amp;$E602),'Hoja de Trabajo para listado'!$A$151:$Z$151,0)),0)+IFERROR(INDEX('Hoja de Trabajo para listado'!$AB$155:$BA$1048576,MATCH($A602,'Hoja de Trabajo para listado'!$AB$155:$AB$1048576,0),MATCH((CUADRO!I$5&amp;$E602),'Hoja de Trabajo para listado'!$AB$151:$BA$151,0)),0)+IFERROR(INDEX('Hoja de Trabajo para listado'!$BC$155:$CB$1048576,MATCH($A602,'Hoja de Trabajo para listado'!$BC$155:$BC$1048576,0),MATCH((CUADRO!I$5&amp;$E602),'Hoja de Trabajo para listado'!$BC$151:$CB$151,0)),0)+IFERROR(INDEX('Hoja de Trabajo para listado'!$DE$153:$DG$274,MATCH($A602,'Hoja de Trabajo para listado'!$DE$153:$DE$1048576,0),MATCH((CUADRO!I$5&amp;$E602),'Hoja de Trabajo para listado'!$DE$151:$DG$151,0)),0)+IFERROR(INDEX('Hoja de Trabajo para listado'!$CD$155:$DC$1048576,MATCH($A602,'Hoja de Trabajo para listado'!$CD$155:$CD$1048576,0),MATCH((CUADRO!I$5&amp;$E602),'Hoja de Trabajo para listado'!$CD$151:$DC$151,0)),0)</f>
        <v>0</v>
      </c>
      <c r="J602" s="255">
        <f ca="1">+IFERROR(INDEX('Hoja de Trabajo para listado'!$A$155:$Z$1048576,MATCH($A602,'Hoja de Trabajo para listado'!$A$155:$A$1048576,0),MATCH((CUADRO!J$5&amp;$E602),'Hoja de Trabajo para listado'!$A$151:$Z$151,0)),0)+IFERROR(INDEX('Hoja de Trabajo para listado'!$AB$155:$BA$1048576,MATCH($A602,'Hoja de Trabajo para listado'!$AB$155:$AB$1048576,0),MATCH((CUADRO!J$5&amp;$E602),'Hoja de Trabajo para listado'!$AB$151:$BA$151,0)),0)+IFERROR(INDEX('Hoja de Trabajo para listado'!$BC$155:$CB$1048576,MATCH($A602,'Hoja de Trabajo para listado'!$BC$155:$BC$1048576,0),MATCH((CUADRO!J$5&amp;$E602),'Hoja de Trabajo para listado'!$BC$151:$CB$151,0)),0)+IFERROR(INDEX('Hoja de Trabajo para listado'!$DE$153:$DG$274,MATCH($A602,'Hoja de Trabajo para listado'!$DE$153:$DE$1048576,0),MATCH((CUADRO!J$5&amp;$E602),'Hoja de Trabajo para listado'!$DE$151:$DG$151,0)),0)+IFERROR(INDEX('Hoja de Trabajo para listado'!$CD$155:$DC$1048576,MATCH($A602,'Hoja de Trabajo para listado'!$CD$155:$CD$1048576,0),MATCH((CUADRO!J$5&amp;$E602),'Hoja de Trabajo para listado'!$CD$151:$DC$151,0)),0)</f>
        <v>0</v>
      </c>
      <c r="K602" s="255">
        <f ca="1">+IFERROR(INDEX('Hoja de Trabajo para listado'!$A$155:$Z$1048576,MATCH($A602,'Hoja de Trabajo para listado'!$A$155:$A$1048576,0),MATCH((CUADRO!K$5&amp;$E602),'Hoja de Trabajo para listado'!$A$151:$Z$151,0)),0)+IFERROR(INDEX('Hoja de Trabajo para listado'!$AB$155:$BA$1048576,MATCH($A602,'Hoja de Trabajo para listado'!$AB$155:$AB$1048576,0),MATCH((CUADRO!K$5&amp;$E602),'Hoja de Trabajo para listado'!$AB$151:$BA$151,0)),0)+IFERROR(INDEX('Hoja de Trabajo para listado'!$BC$155:$CB$1048576,MATCH($A602,'Hoja de Trabajo para listado'!$BC$155:$BC$1048576,0),MATCH((CUADRO!K$5&amp;$E602),'Hoja de Trabajo para listado'!$BC$151:$CB$151,0)),0)+IFERROR(INDEX('Hoja de Trabajo para listado'!$DE$153:$DG$274,MATCH($A602,'Hoja de Trabajo para listado'!$DE$153:$DE$1048576,0),MATCH((CUADRO!K$5&amp;$E602),'Hoja de Trabajo para listado'!$DE$151:$DG$151,0)),0)+IFERROR(INDEX('Hoja de Trabajo para listado'!$CD$155:$DC$1048576,MATCH($A602,'Hoja de Trabajo para listado'!$CD$155:$CD$1048576,0),MATCH((CUADRO!K$5&amp;$E602),'Hoja de Trabajo para listado'!$CD$151:$DC$151,0)),0)</f>
        <v>0</v>
      </c>
      <c r="L602" s="255">
        <f ca="1">+IFERROR(INDEX('Hoja de Trabajo para listado'!$A$155:$Z$1048576,MATCH($A602,'Hoja de Trabajo para listado'!$A$155:$A$1048576,0),MATCH((CUADRO!L$5&amp;$E602),'Hoja de Trabajo para listado'!$A$151:$Z$151,0)),0)+IFERROR(INDEX('Hoja de Trabajo para listado'!$AB$155:$BA$1048576,MATCH($A602,'Hoja de Trabajo para listado'!$AB$155:$AB$1048576,0),MATCH((CUADRO!L$5&amp;$E602),'Hoja de Trabajo para listado'!$AB$151:$BA$151,0)),0)+IFERROR(INDEX('Hoja de Trabajo para listado'!$BC$155:$CB$1048576,MATCH($A602,'Hoja de Trabajo para listado'!$BC$155:$BC$1048576,0),MATCH((CUADRO!L$5&amp;$E602),'Hoja de Trabajo para listado'!$BC$151:$CB$151,0)),0)+IFERROR(INDEX('Hoja de Trabajo para listado'!$DE$153:$DG$274,MATCH($A602,'Hoja de Trabajo para listado'!$DE$153:$DE$1048576,0),MATCH((CUADRO!L$5&amp;$E602),'Hoja de Trabajo para listado'!$DE$151:$DG$151,0)),0)+IFERROR(INDEX('Hoja de Trabajo para listado'!$CD$155:$DC$1048576,MATCH($A602,'Hoja de Trabajo para listado'!$CD$155:$CD$1048576,0),MATCH((CUADRO!L$5&amp;$E602),'Hoja de Trabajo para listado'!$CD$151:$DC$151,0)),0)</f>
        <v>0</v>
      </c>
      <c r="M602" s="255">
        <f ca="1">+IFERROR(INDEX('Hoja de Trabajo para listado'!$A$155:$Z$1048576,MATCH($A602,'Hoja de Trabajo para listado'!$A$155:$A$1048576,0),MATCH((CUADRO!M$5&amp;$E602),'Hoja de Trabajo para listado'!$A$151:$Z$151,0)),0)+IFERROR(INDEX('Hoja de Trabajo para listado'!$AB$155:$BA$1048576,MATCH($A602,'Hoja de Trabajo para listado'!$AB$155:$AB$1048576,0),MATCH((CUADRO!M$5&amp;$E602),'Hoja de Trabajo para listado'!$AB$151:$BA$151,0)),0)+IFERROR(INDEX('Hoja de Trabajo para listado'!$BC$155:$CB$1048576,MATCH($A602,'Hoja de Trabajo para listado'!$BC$155:$BC$1048576,0),MATCH((CUADRO!M$5&amp;$E602),'Hoja de Trabajo para listado'!$BC$151:$CB$151,0)),0)+IFERROR(INDEX('Hoja de Trabajo para listado'!$DE$153:$DG$274,MATCH($A602,'Hoja de Trabajo para listado'!$DE$153:$DE$1048576,0),MATCH((CUADRO!M$5&amp;$E602),'Hoja de Trabajo para listado'!$DE$151:$DG$151,0)),0)+IFERROR(INDEX('Hoja de Trabajo para listado'!$CD$155:$DC$1048576,MATCH($A602,'Hoja de Trabajo para listado'!$CD$155:$CD$1048576,0),MATCH((CUADRO!M$5&amp;$E602),'Hoja de Trabajo para listado'!$CD$151:$DC$151,0)),0)</f>
        <v>0</v>
      </c>
      <c r="N602" s="255">
        <f ca="1">+IFERROR(INDEX('Hoja de Trabajo para listado'!$A$155:$Z$1048576,MATCH($A602,'Hoja de Trabajo para listado'!$A$155:$A$1048576,0),MATCH((CUADRO!N$5&amp;$E602),'Hoja de Trabajo para listado'!$A$151:$Z$151,0)),0)+IFERROR(INDEX('Hoja de Trabajo para listado'!$AB$155:$BA$1048576,MATCH($A602,'Hoja de Trabajo para listado'!$AB$155:$AB$1048576,0),MATCH((CUADRO!N$5&amp;$E602),'Hoja de Trabajo para listado'!$AB$151:$BA$151,0)),0)+IFERROR(INDEX('Hoja de Trabajo para listado'!$BC$155:$CB$1048576,MATCH($A602,'Hoja de Trabajo para listado'!$BC$155:$BC$1048576,0),MATCH((CUADRO!N$5&amp;$E602),'Hoja de Trabajo para listado'!$BC$151:$CB$151,0)),0)+IFERROR(INDEX('Hoja de Trabajo para listado'!$DE$153:$DG$274,MATCH($A602,'Hoja de Trabajo para listado'!$DE$153:$DE$1048576,0),MATCH((CUADRO!N$5&amp;$E602),'Hoja de Trabajo para listado'!$DE$151:$DG$151,0)),0)+IFERROR(INDEX('Hoja de Trabajo para listado'!$CD$155:$DC$1048576,MATCH($A602,'Hoja de Trabajo para listado'!$CD$155:$CD$1048576,0),MATCH((CUADRO!N$5&amp;$E602),'Hoja de Trabajo para listado'!$CD$151:$DC$151,0)),0)</f>
        <v>0</v>
      </c>
      <c r="O602" s="255">
        <f ca="1">+IFERROR(INDEX('Hoja de Trabajo para listado'!$A$155:$Z$1048576,MATCH($A602,'Hoja de Trabajo para listado'!$A$155:$A$1048576,0),MATCH((CUADRO!O$5&amp;$E602),'Hoja de Trabajo para listado'!$A$151:$Z$151,0)),0)+IFERROR(INDEX('Hoja de Trabajo para listado'!$AB$155:$BA$1048576,MATCH($A602,'Hoja de Trabajo para listado'!$AB$155:$AB$1048576,0),MATCH((CUADRO!O$5&amp;$E602),'Hoja de Trabajo para listado'!$AB$151:$BA$151,0)),0)+IFERROR(INDEX('Hoja de Trabajo para listado'!$BC$155:$CB$1048576,MATCH($A602,'Hoja de Trabajo para listado'!$BC$155:$BC$1048576,0),MATCH((CUADRO!O$5&amp;$E602),'Hoja de Trabajo para listado'!$BC$151:$CB$151,0)),0)+IFERROR(INDEX('Hoja de Trabajo para listado'!$DE$153:$DG$274,MATCH($A602,'Hoja de Trabajo para listado'!$DE$153:$DE$1048576,0),MATCH((CUADRO!O$5&amp;$E602),'Hoja de Trabajo para listado'!$DE$151:$DG$151,0)),0)+IFERROR(INDEX('Hoja de Trabajo para listado'!$CD$155:$DC$1048576,MATCH($A602,'Hoja de Trabajo para listado'!$CD$155:$CD$1048576,0),MATCH((CUADRO!O$5&amp;$E602),'Hoja de Trabajo para listado'!$CD$151:$DC$151,0)),0)</f>
        <v>0</v>
      </c>
      <c r="P602" s="255">
        <f ca="1">+IFERROR(INDEX('Hoja de Trabajo para listado'!$A$155:$Z$1048576,MATCH($A602,'Hoja de Trabajo para listado'!$A$155:$A$1048576,0),MATCH((CUADRO!P$5&amp;$E602),'Hoja de Trabajo para listado'!$A$151:$Z$151,0)),0)+IFERROR(INDEX('Hoja de Trabajo para listado'!$AB$155:$BA$1048576,MATCH($A602,'Hoja de Trabajo para listado'!$AB$155:$AB$1048576,0),MATCH((CUADRO!P$5&amp;$E602),'Hoja de Trabajo para listado'!$AB$151:$BA$151,0)),0)+IFERROR(INDEX('Hoja de Trabajo para listado'!$BC$155:$CB$1048576,MATCH($A602,'Hoja de Trabajo para listado'!$BC$155:$BC$1048576,0),MATCH((CUADRO!P$5&amp;$E602),'Hoja de Trabajo para listado'!$BC$151:$CB$151,0)),0)+IFERROR(INDEX('Hoja de Trabajo para listado'!$DE$153:$DG$274,MATCH($A602,'Hoja de Trabajo para listado'!$DE$153:$DE$1048576,0),MATCH((CUADRO!P$5&amp;$E602),'Hoja de Trabajo para listado'!$DE$151:$DG$151,0)),0)+IFERROR(INDEX('Hoja de Trabajo para listado'!$CD$155:$DC$1048576,MATCH($A602,'Hoja de Trabajo para listado'!$CD$155:$CD$1048576,0),MATCH((CUADRO!P$5&amp;$E602),'Hoja de Trabajo para listado'!$CD$151:$DC$151,0)),0)</f>
        <v>0</v>
      </c>
      <c r="Q602" s="255">
        <f ca="1">+IFERROR(INDEX('Hoja de Trabajo para listado'!$A$155:$Z$1048576,MATCH($A602,'Hoja de Trabajo para listado'!$A$155:$A$1048576,0),MATCH((CUADRO!Q$5&amp;$E602),'Hoja de Trabajo para listado'!$A$151:$Z$151,0)),0)+IFERROR(INDEX('Hoja de Trabajo para listado'!$AB$155:$BA$1048576,MATCH($A602,'Hoja de Trabajo para listado'!$AB$155:$AB$1048576,0),MATCH((CUADRO!Q$5&amp;$E602),'Hoja de Trabajo para listado'!$AB$151:$BA$151,0)),0)+IFERROR(INDEX('Hoja de Trabajo para listado'!$BC$155:$CB$1048576,MATCH($A602,'Hoja de Trabajo para listado'!$BC$155:$BC$1048576,0),MATCH((CUADRO!Q$5&amp;$E602),'Hoja de Trabajo para listado'!$BC$151:$CB$151,0)),0)+IFERROR(INDEX('Hoja de Trabajo para listado'!$DE$153:$DG$274,MATCH($A602,'Hoja de Trabajo para listado'!$DE$153:$DE$1048576,0),MATCH((CUADRO!Q$5&amp;$E602),'Hoja de Trabajo para listado'!$DE$151:$DG$151,0)),0)+IFERROR(INDEX('Hoja de Trabajo para listado'!$CD$155:$DC$1048576,MATCH($A602,'Hoja de Trabajo para listado'!$CD$155:$CD$1048576,0),MATCH((CUADRO!Q$5&amp;$E602),'Hoja de Trabajo para listado'!$CD$151:$DC$151,0)),0)</f>
        <v>0</v>
      </c>
      <c r="R602" s="255">
        <f t="shared" ca="1" si="18"/>
        <v>0</v>
      </c>
      <c r="S602" s="262"/>
      <c r="T602" s="255">
        <f ca="1">+T603</f>
        <v>0</v>
      </c>
      <c r="U602" s="254">
        <f t="shared" si="19"/>
        <v>1</v>
      </c>
      <c r="V602" s="362" t="str">
        <f>+VLOOKUP(A602,bd_lista!$A$3:$E$590,5,FALSE)</f>
        <v>Gobiernos Autonomos Municipales</v>
      </c>
      <c r="W602" s="361" t="str">
        <f>+V602</f>
        <v>Gobiernos Autonomos Municipales</v>
      </c>
      <c r="X602" s="254">
        <f>+VLOOKUP(A602,[2]Sheet1!$A$13:$D$744,4,FALSE)</f>
        <v>0</v>
      </c>
      <c r="Y602" s="254" t="e">
        <f>+VLOOKUP(X602,bd_lista!$A$3:$C$590,3,FALSE)</f>
        <v>#N/A</v>
      </c>
      <c r="Z602" s="316">
        <f>+X602</f>
        <v>0</v>
      </c>
      <c r="AA602" s="317" t="e">
        <f>+Y602</f>
        <v>#N/A</v>
      </c>
    </row>
    <row r="603" spans="1:27" customFormat="1" ht="15" hidden="1" customHeight="1">
      <c r="A603" s="32">
        <v>1278</v>
      </c>
      <c r="B603" s="307"/>
      <c r="C603" s="259" t="str">
        <f>+VLOOKUP(A603,bd_lista!$A$3:$C$590,3,FALSE)</f>
        <v>Gobierno Autónomo Municipal de San Andrés de Machaca</v>
      </c>
      <c r="D603" s="362"/>
      <c r="E603" s="256" t="s">
        <v>1314</v>
      </c>
      <c r="F603" s="255">
        <f ca="1">+IFERROR(INDEX('Hoja de Trabajo para listado'!$A$155:$Z$1048576,MATCH($A603,'Hoja de Trabajo para listado'!$A$155:$A$1048576,0),MATCH((CUADRO!F$5&amp;$E603),'Hoja de Trabajo para listado'!$A$151:$Z$151,0)),0)+IFERROR(INDEX('Hoja de Trabajo para listado'!$AB$155:$BA$1048576,MATCH($A603,'Hoja de Trabajo para listado'!$AB$155:$AB$1048576,0),MATCH((CUADRO!F$5&amp;$E603),'Hoja de Trabajo para listado'!$AB$151:$BA$151,0)),0)+IFERROR(INDEX('Hoja de Trabajo para listado'!$BC$155:$CB$1048576,MATCH($A603,'Hoja de Trabajo para listado'!$BC$155:$BC$1048576,0),MATCH((CUADRO!F$5&amp;$E603),'Hoja de Trabajo para listado'!$BC$151:$CB$151,0)),0)+IFERROR(INDEX('Hoja de Trabajo para listado'!$DE$153:$DG$274,MATCH($A603,'Hoja de Trabajo para listado'!$DE$153:$DE$1048576,0),MATCH((CUADRO!F$5&amp;$E603),'Hoja de Trabajo para listado'!$DE$151:$DG$151,0)),0)+IFERROR(INDEX('Hoja de Trabajo para listado'!$CD$155:$DC$1048576,MATCH($A603,'Hoja de Trabajo para listado'!$CD$155:$CD$1048576,0),MATCH((CUADRO!F$5&amp;$E603),'Hoja de Trabajo para listado'!$CD$151:$DC$151,0)),0)</f>
        <v>0</v>
      </c>
      <c r="G603" s="255">
        <f ca="1">+IFERROR(INDEX('Hoja de Trabajo para listado'!$A$155:$Z$1048576,MATCH($A603,'Hoja de Trabajo para listado'!$A$155:$A$1048576,0),MATCH((CUADRO!G$5&amp;$E603),'Hoja de Trabajo para listado'!$A$151:$Z$151,0)),0)+IFERROR(INDEX('Hoja de Trabajo para listado'!$AB$155:$BA$1048576,MATCH($A603,'Hoja de Trabajo para listado'!$AB$155:$AB$1048576,0),MATCH((CUADRO!G$5&amp;$E603),'Hoja de Trabajo para listado'!$AB$151:$BA$151,0)),0)+IFERROR(INDEX('Hoja de Trabajo para listado'!$BC$155:$CB$1048576,MATCH($A603,'Hoja de Trabajo para listado'!$BC$155:$BC$1048576,0),MATCH((CUADRO!G$5&amp;$E603),'Hoja de Trabajo para listado'!$BC$151:$CB$151,0)),0)+IFERROR(INDEX('Hoja de Trabajo para listado'!$DE$153:$DG$274,MATCH($A603,'Hoja de Trabajo para listado'!$DE$153:$DE$1048576,0),MATCH((CUADRO!G$5&amp;$E603),'Hoja de Trabajo para listado'!$DE$151:$DG$151,0)),0)+IFERROR(INDEX('Hoja de Trabajo para listado'!$CD$155:$DC$1048576,MATCH($A603,'Hoja de Trabajo para listado'!$CD$155:$CD$1048576,0),MATCH((CUADRO!G$5&amp;$E603),'Hoja de Trabajo para listado'!$CD$151:$DC$151,0)),0)</f>
        <v>0</v>
      </c>
      <c r="H603" s="255">
        <f ca="1">+IFERROR(INDEX('Hoja de Trabajo para listado'!$A$155:$Z$1048576,MATCH($A603,'Hoja de Trabajo para listado'!$A$155:$A$1048576,0),MATCH((CUADRO!H$5&amp;$E603),'Hoja de Trabajo para listado'!$A$151:$Z$151,0)),0)+IFERROR(INDEX('Hoja de Trabajo para listado'!$AB$155:$BA$1048576,MATCH($A603,'Hoja de Trabajo para listado'!$AB$155:$AB$1048576,0),MATCH((CUADRO!H$5&amp;$E603),'Hoja de Trabajo para listado'!$AB$151:$BA$151,0)),0)+IFERROR(INDEX('Hoja de Trabajo para listado'!$BC$155:$CB$1048576,MATCH($A603,'Hoja de Trabajo para listado'!$BC$155:$BC$1048576,0),MATCH((CUADRO!H$5&amp;$E603),'Hoja de Trabajo para listado'!$BC$151:$CB$151,0)),0)+IFERROR(INDEX('Hoja de Trabajo para listado'!$DE$153:$DG$274,MATCH($A603,'Hoja de Trabajo para listado'!$DE$153:$DE$1048576,0),MATCH((CUADRO!H$5&amp;$E603),'Hoja de Trabajo para listado'!$DE$151:$DG$151,0)),0)+IFERROR(INDEX('Hoja de Trabajo para listado'!$CD$155:$DC$1048576,MATCH($A603,'Hoja de Trabajo para listado'!$CD$155:$CD$1048576,0),MATCH((CUADRO!H$5&amp;$E603),'Hoja de Trabajo para listado'!$CD$151:$DC$151,0)),0)</f>
        <v>0</v>
      </c>
      <c r="I603" s="255">
        <f ca="1">+IFERROR(INDEX('Hoja de Trabajo para listado'!$A$155:$Z$1048576,MATCH($A603,'Hoja de Trabajo para listado'!$A$155:$A$1048576,0),MATCH((CUADRO!I$5&amp;$E603),'Hoja de Trabajo para listado'!$A$151:$Z$151,0)),0)+IFERROR(INDEX('Hoja de Trabajo para listado'!$AB$155:$BA$1048576,MATCH($A603,'Hoja de Trabajo para listado'!$AB$155:$AB$1048576,0),MATCH((CUADRO!I$5&amp;$E603),'Hoja de Trabajo para listado'!$AB$151:$BA$151,0)),0)+IFERROR(INDEX('Hoja de Trabajo para listado'!$BC$155:$CB$1048576,MATCH($A603,'Hoja de Trabajo para listado'!$BC$155:$BC$1048576,0),MATCH((CUADRO!I$5&amp;$E603),'Hoja de Trabajo para listado'!$BC$151:$CB$151,0)),0)+IFERROR(INDEX('Hoja de Trabajo para listado'!$DE$153:$DG$274,MATCH($A603,'Hoja de Trabajo para listado'!$DE$153:$DE$1048576,0),MATCH((CUADRO!I$5&amp;$E603),'Hoja de Trabajo para listado'!$DE$151:$DG$151,0)),0)+IFERROR(INDEX('Hoja de Trabajo para listado'!$CD$155:$DC$1048576,MATCH($A603,'Hoja de Trabajo para listado'!$CD$155:$CD$1048576,0),MATCH((CUADRO!I$5&amp;$E603),'Hoja de Trabajo para listado'!$CD$151:$DC$151,0)),0)</f>
        <v>0</v>
      </c>
      <c r="J603" s="255">
        <f ca="1">+IFERROR(INDEX('Hoja de Trabajo para listado'!$A$155:$Z$1048576,MATCH($A603,'Hoja de Trabajo para listado'!$A$155:$A$1048576,0),MATCH((CUADRO!J$5&amp;$E603),'Hoja de Trabajo para listado'!$A$151:$Z$151,0)),0)+IFERROR(INDEX('Hoja de Trabajo para listado'!$AB$155:$BA$1048576,MATCH($A603,'Hoja de Trabajo para listado'!$AB$155:$AB$1048576,0),MATCH((CUADRO!J$5&amp;$E603),'Hoja de Trabajo para listado'!$AB$151:$BA$151,0)),0)+IFERROR(INDEX('Hoja de Trabajo para listado'!$BC$155:$CB$1048576,MATCH($A603,'Hoja de Trabajo para listado'!$BC$155:$BC$1048576,0),MATCH((CUADRO!J$5&amp;$E603),'Hoja de Trabajo para listado'!$BC$151:$CB$151,0)),0)+IFERROR(INDEX('Hoja de Trabajo para listado'!$DE$153:$DG$274,MATCH($A603,'Hoja de Trabajo para listado'!$DE$153:$DE$1048576,0),MATCH((CUADRO!J$5&amp;$E603),'Hoja de Trabajo para listado'!$DE$151:$DG$151,0)),0)+IFERROR(INDEX('Hoja de Trabajo para listado'!$CD$155:$DC$1048576,MATCH($A603,'Hoja de Trabajo para listado'!$CD$155:$CD$1048576,0),MATCH((CUADRO!J$5&amp;$E603),'Hoja de Trabajo para listado'!$CD$151:$DC$151,0)),0)</f>
        <v>0</v>
      </c>
      <c r="K603" s="255">
        <f ca="1">+IFERROR(INDEX('Hoja de Trabajo para listado'!$A$155:$Z$1048576,MATCH($A603,'Hoja de Trabajo para listado'!$A$155:$A$1048576,0),MATCH((CUADRO!K$5&amp;$E603),'Hoja de Trabajo para listado'!$A$151:$Z$151,0)),0)+IFERROR(INDEX('Hoja de Trabajo para listado'!$AB$155:$BA$1048576,MATCH($A603,'Hoja de Trabajo para listado'!$AB$155:$AB$1048576,0),MATCH((CUADRO!K$5&amp;$E603),'Hoja de Trabajo para listado'!$AB$151:$BA$151,0)),0)+IFERROR(INDEX('Hoja de Trabajo para listado'!$BC$155:$CB$1048576,MATCH($A603,'Hoja de Trabajo para listado'!$BC$155:$BC$1048576,0),MATCH((CUADRO!K$5&amp;$E603),'Hoja de Trabajo para listado'!$BC$151:$CB$151,0)),0)+IFERROR(INDEX('Hoja de Trabajo para listado'!$DE$153:$DG$274,MATCH($A603,'Hoja de Trabajo para listado'!$DE$153:$DE$1048576,0),MATCH((CUADRO!K$5&amp;$E603),'Hoja de Trabajo para listado'!$DE$151:$DG$151,0)),0)+IFERROR(INDEX('Hoja de Trabajo para listado'!$CD$155:$DC$1048576,MATCH($A603,'Hoja de Trabajo para listado'!$CD$155:$CD$1048576,0),MATCH((CUADRO!K$5&amp;$E603),'Hoja de Trabajo para listado'!$CD$151:$DC$151,0)),0)</f>
        <v>0</v>
      </c>
      <c r="L603" s="255">
        <f ca="1">+IFERROR(INDEX('Hoja de Trabajo para listado'!$A$155:$Z$1048576,MATCH($A603,'Hoja de Trabajo para listado'!$A$155:$A$1048576,0),MATCH((CUADRO!L$5&amp;$E603),'Hoja de Trabajo para listado'!$A$151:$Z$151,0)),0)+IFERROR(INDEX('Hoja de Trabajo para listado'!$AB$155:$BA$1048576,MATCH($A603,'Hoja de Trabajo para listado'!$AB$155:$AB$1048576,0),MATCH((CUADRO!L$5&amp;$E603),'Hoja de Trabajo para listado'!$AB$151:$BA$151,0)),0)+IFERROR(INDEX('Hoja de Trabajo para listado'!$BC$155:$CB$1048576,MATCH($A603,'Hoja de Trabajo para listado'!$BC$155:$BC$1048576,0),MATCH((CUADRO!L$5&amp;$E603),'Hoja de Trabajo para listado'!$BC$151:$CB$151,0)),0)+IFERROR(INDEX('Hoja de Trabajo para listado'!$DE$153:$DG$274,MATCH($A603,'Hoja de Trabajo para listado'!$DE$153:$DE$1048576,0),MATCH((CUADRO!L$5&amp;$E603),'Hoja de Trabajo para listado'!$DE$151:$DG$151,0)),0)+IFERROR(INDEX('Hoja de Trabajo para listado'!$CD$155:$DC$1048576,MATCH($A603,'Hoja de Trabajo para listado'!$CD$155:$CD$1048576,0),MATCH((CUADRO!L$5&amp;$E603),'Hoja de Trabajo para listado'!$CD$151:$DC$151,0)),0)</f>
        <v>0</v>
      </c>
      <c r="M603" s="255">
        <f ca="1">+IFERROR(INDEX('Hoja de Trabajo para listado'!$A$155:$Z$1048576,MATCH($A603,'Hoja de Trabajo para listado'!$A$155:$A$1048576,0),MATCH((CUADRO!M$5&amp;$E603),'Hoja de Trabajo para listado'!$A$151:$Z$151,0)),0)+IFERROR(INDEX('Hoja de Trabajo para listado'!$AB$155:$BA$1048576,MATCH($A603,'Hoja de Trabajo para listado'!$AB$155:$AB$1048576,0),MATCH((CUADRO!M$5&amp;$E603),'Hoja de Trabajo para listado'!$AB$151:$BA$151,0)),0)+IFERROR(INDEX('Hoja de Trabajo para listado'!$BC$155:$CB$1048576,MATCH($A603,'Hoja de Trabajo para listado'!$BC$155:$BC$1048576,0),MATCH((CUADRO!M$5&amp;$E603),'Hoja de Trabajo para listado'!$BC$151:$CB$151,0)),0)+IFERROR(INDEX('Hoja de Trabajo para listado'!$DE$153:$DG$274,MATCH($A603,'Hoja de Trabajo para listado'!$DE$153:$DE$1048576,0),MATCH((CUADRO!M$5&amp;$E603),'Hoja de Trabajo para listado'!$DE$151:$DG$151,0)),0)+IFERROR(INDEX('Hoja de Trabajo para listado'!$CD$155:$DC$1048576,MATCH($A603,'Hoja de Trabajo para listado'!$CD$155:$CD$1048576,0),MATCH((CUADRO!M$5&amp;$E603),'Hoja de Trabajo para listado'!$CD$151:$DC$151,0)),0)</f>
        <v>0</v>
      </c>
      <c r="N603" s="255">
        <f ca="1">+IFERROR(INDEX('Hoja de Trabajo para listado'!$A$155:$Z$1048576,MATCH($A603,'Hoja de Trabajo para listado'!$A$155:$A$1048576,0),MATCH((CUADRO!N$5&amp;$E603),'Hoja de Trabajo para listado'!$A$151:$Z$151,0)),0)+IFERROR(INDEX('Hoja de Trabajo para listado'!$AB$155:$BA$1048576,MATCH($A603,'Hoja de Trabajo para listado'!$AB$155:$AB$1048576,0),MATCH((CUADRO!N$5&amp;$E603),'Hoja de Trabajo para listado'!$AB$151:$BA$151,0)),0)+IFERROR(INDEX('Hoja de Trabajo para listado'!$BC$155:$CB$1048576,MATCH($A603,'Hoja de Trabajo para listado'!$BC$155:$BC$1048576,0),MATCH((CUADRO!N$5&amp;$E603),'Hoja de Trabajo para listado'!$BC$151:$CB$151,0)),0)+IFERROR(INDEX('Hoja de Trabajo para listado'!$DE$153:$DG$274,MATCH($A603,'Hoja de Trabajo para listado'!$DE$153:$DE$1048576,0),MATCH((CUADRO!N$5&amp;$E603),'Hoja de Trabajo para listado'!$DE$151:$DG$151,0)),0)+IFERROR(INDEX('Hoja de Trabajo para listado'!$CD$155:$DC$1048576,MATCH($A603,'Hoja de Trabajo para listado'!$CD$155:$CD$1048576,0),MATCH((CUADRO!N$5&amp;$E603),'Hoja de Trabajo para listado'!$CD$151:$DC$151,0)),0)</f>
        <v>0</v>
      </c>
      <c r="O603" s="255">
        <f ca="1">+IFERROR(INDEX('Hoja de Trabajo para listado'!$A$155:$Z$1048576,MATCH($A603,'Hoja de Trabajo para listado'!$A$155:$A$1048576,0),MATCH((CUADRO!O$5&amp;$E603),'Hoja de Trabajo para listado'!$A$151:$Z$151,0)),0)+IFERROR(INDEX('Hoja de Trabajo para listado'!$AB$155:$BA$1048576,MATCH($A603,'Hoja de Trabajo para listado'!$AB$155:$AB$1048576,0),MATCH((CUADRO!O$5&amp;$E603),'Hoja de Trabajo para listado'!$AB$151:$BA$151,0)),0)+IFERROR(INDEX('Hoja de Trabajo para listado'!$BC$155:$CB$1048576,MATCH($A603,'Hoja de Trabajo para listado'!$BC$155:$BC$1048576,0),MATCH((CUADRO!O$5&amp;$E603),'Hoja de Trabajo para listado'!$BC$151:$CB$151,0)),0)+IFERROR(INDEX('Hoja de Trabajo para listado'!$DE$153:$DG$274,MATCH($A603,'Hoja de Trabajo para listado'!$DE$153:$DE$1048576,0),MATCH((CUADRO!O$5&amp;$E603),'Hoja de Trabajo para listado'!$DE$151:$DG$151,0)),0)+IFERROR(INDEX('Hoja de Trabajo para listado'!$CD$155:$DC$1048576,MATCH($A603,'Hoja de Trabajo para listado'!$CD$155:$CD$1048576,0),MATCH((CUADRO!O$5&amp;$E603),'Hoja de Trabajo para listado'!$CD$151:$DC$151,0)),0)</f>
        <v>0</v>
      </c>
      <c r="P603" s="255">
        <f ca="1">+IFERROR(INDEX('Hoja de Trabajo para listado'!$A$155:$Z$1048576,MATCH($A603,'Hoja de Trabajo para listado'!$A$155:$A$1048576,0),MATCH((CUADRO!P$5&amp;$E603),'Hoja de Trabajo para listado'!$A$151:$Z$151,0)),0)+IFERROR(INDEX('Hoja de Trabajo para listado'!$AB$155:$BA$1048576,MATCH($A603,'Hoja de Trabajo para listado'!$AB$155:$AB$1048576,0),MATCH((CUADRO!P$5&amp;$E603),'Hoja de Trabajo para listado'!$AB$151:$BA$151,0)),0)+IFERROR(INDEX('Hoja de Trabajo para listado'!$BC$155:$CB$1048576,MATCH($A603,'Hoja de Trabajo para listado'!$BC$155:$BC$1048576,0),MATCH((CUADRO!P$5&amp;$E603),'Hoja de Trabajo para listado'!$BC$151:$CB$151,0)),0)+IFERROR(INDEX('Hoja de Trabajo para listado'!$DE$153:$DG$274,MATCH($A603,'Hoja de Trabajo para listado'!$DE$153:$DE$1048576,0),MATCH((CUADRO!P$5&amp;$E603),'Hoja de Trabajo para listado'!$DE$151:$DG$151,0)),0)+IFERROR(INDEX('Hoja de Trabajo para listado'!$CD$155:$DC$1048576,MATCH($A603,'Hoja de Trabajo para listado'!$CD$155:$CD$1048576,0),MATCH((CUADRO!P$5&amp;$E603),'Hoja de Trabajo para listado'!$CD$151:$DC$151,0)),0)</f>
        <v>0</v>
      </c>
      <c r="Q603" s="255">
        <f ca="1">+IFERROR(INDEX('Hoja de Trabajo para listado'!$A$155:$Z$1048576,MATCH($A603,'Hoja de Trabajo para listado'!$A$155:$A$1048576,0),MATCH((CUADRO!Q$5&amp;$E603),'Hoja de Trabajo para listado'!$A$151:$Z$151,0)),0)+IFERROR(INDEX('Hoja de Trabajo para listado'!$AB$155:$BA$1048576,MATCH($A603,'Hoja de Trabajo para listado'!$AB$155:$AB$1048576,0),MATCH((CUADRO!Q$5&amp;$E603),'Hoja de Trabajo para listado'!$AB$151:$BA$151,0)),0)+IFERROR(INDEX('Hoja de Trabajo para listado'!$BC$155:$CB$1048576,MATCH($A603,'Hoja de Trabajo para listado'!$BC$155:$BC$1048576,0),MATCH((CUADRO!Q$5&amp;$E603),'Hoja de Trabajo para listado'!$BC$151:$CB$151,0)),0)+IFERROR(INDEX('Hoja de Trabajo para listado'!$DE$153:$DG$274,MATCH($A603,'Hoja de Trabajo para listado'!$DE$153:$DE$1048576,0),MATCH((CUADRO!Q$5&amp;$E603),'Hoja de Trabajo para listado'!$DE$151:$DG$151,0)),0)+IFERROR(INDEX('Hoja de Trabajo para listado'!$CD$155:$DC$1048576,MATCH($A603,'Hoja de Trabajo para listado'!$CD$155:$CD$1048576,0),MATCH((CUADRO!Q$5&amp;$E603),'Hoja de Trabajo para listado'!$CD$151:$DC$151,0)),0)</f>
        <v>0</v>
      </c>
      <c r="R603" s="255">
        <f t="shared" ca="1" si="18"/>
        <v>0</v>
      </c>
      <c r="S603" s="262">
        <f ca="1">+R602+R603</f>
        <v>0</v>
      </c>
      <c r="T603" s="255">
        <f ca="1">+S603</f>
        <v>0</v>
      </c>
      <c r="U603" s="254">
        <f t="shared" si="19"/>
        <v>2</v>
      </c>
      <c r="V603" s="362" t="str">
        <f>+VLOOKUP(A603,bd_lista!$A$3:$E$590,5,FALSE)</f>
        <v>Gobiernos Autonomos Municipales</v>
      </c>
      <c r="W603" s="362"/>
      <c r="X603" s="254">
        <f>+VLOOKUP(A603,[2]Sheet1!$A$13:$D$744,4,FALSE)</f>
        <v>0</v>
      </c>
      <c r="Y603" s="254" t="e">
        <f>+VLOOKUP(X603,bd_lista!$A$3:$C$590,3,FALSE)</f>
        <v>#N/A</v>
      </c>
      <c r="Z603" s="314"/>
      <c r="AA603" s="315"/>
    </row>
    <row r="604" spans="1:27" customFormat="1" ht="15" hidden="1" customHeight="1">
      <c r="A604" s="32">
        <v>1279</v>
      </c>
      <c r="B604" s="306">
        <f>+A604</f>
        <v>1279</v>
      </c>
      <c r="C604" s="259" t="str">
        <f>+VLOOKUP(A604,bd_lista!$A$3:$C$590,3,FALSE)</f>
        <v>Gobierno Autónomo Municipal de Jesús de Machaca</v>
      </c>
      <c r="D604" s="361" t="str">
        <f>+C604</f>
        <v>Gobierno Autónomo Municipal de Jesús de Machaca</v>
      </c>
      <c r="E604" s="254" t="s">
        <v>1313</v>
      </c>
      <c r="F604" s="255">
        <f ca="1">+IFERROR(INDEX('Hoja de Trabajo para listado'!$A$155:$Z$1048576,MATCH($A604,'Hoja de Trabajo para listado'!$A$155:$A$1048576,0),MATCH((CUADRO!F$5&amp;$E604),'Hoja de Trabajo para listado'!$A$151:$Z$151,0)),0)+IFERROR(INDEX('Hoja de Trabajo para listado'!$AB$155:$BA$1048576,MATCH($A604,'Hoja de Trabajo para listado'!$AB$155:$AB$1048576,0),MATCH((CUADRO!F$5&amp;$E604),'Hoja de Trabajo para listado'!$AB$151:$BA$151,0)),0)+IFERROR(INDEX('Hoja de Trabajo para listado'!$BC$155:$CB$1048576,MATCH($A604,'Hoja de Trabajo para listado'!$BC$155:$BC$1048576,0),MATCH((CUADRO!F$5&amp;$E604),'Hoja de Trabajo para listado'!$BC$151:$CB$151,0)),0)+IFERROR(INDEX('Hoja de Trabajo para listado'!$DE$153:$DG$274,MATCH($A604,'Hoja de Trabajo para listado'!$DE$153:$DE$1048576,0),MATCH((CUADRO!F$5&amp;$E604),'Hoja de Trabajo para listado'!$DE$151:$DG$151,0)),0)+IFERROR(INDEX('Hoja de Trabajo para listado'!$CD$155:$DC$1048576,MATCH($A604,'Hoja de Trabajo para listado'!$CD$155:$CD$1048576,0),MATCH((CUADRO!F$5&amp;$E604),'Hoja de Trabajo para listado'!$CD$151:$DC$151,0)),0)</f>
        <v>0</v>
      </c>
      <c r="G604" s="255">
        <f ca="1">+IFERROR(INDEX('Hoja de Trabajo para listado'!$A$155:$Z$1048576,MATCH($A604,'Hoja de Trabajo para listado'!$A$155:$A$1048576,0),MATCH((CUADRO!G$5&amp;$E604),'Hoja de Trabajo para listado'!$A$151:$Z$151,0)),0)+IFERROR(INDEX('Hoja de Trabajo para listado'!$AB$155:$BA$1048576,MATCH($A604,'Hoja de Trabajo para listado'!$AB$155:$AB$1048576,0),MATCH((CUADRO!G$5&amp;$E604),'Hoja de Trabajo para listado'!$AB$151:$BA$151,0)),0)+IFERROR(INDEX('Hoja de Trabajo para listado'!$BC$155:$CB$1048576,MATCH($A604,'Hoja de Trabajo para listado'!$BC$155:$BC$1048576,0),MATCH((CUADRO!G$5&amp;$E604),'Hoja de Trabajo para listado'!$BC$151:$CB$151,0)),0)+IFERROR(INDEX('Hoja de Trabajo para listado'!$DE$153:$DG$274,MATCH($A604,'Hoja de Trabajo para listado'!$DE$153:$DE$1048576,0),MATCH((CUADRO!G$5&amp;$E604),'Hoja de Trabajo para listado'!$DE$151:$DG$151,0)),0)+IFERROR(INDEX('Hoja de Trabajo para listado'!$CD$155:$DC$1048576,MATCH($A604,'Hoja de Trabajo para listado'!$CD$155:$CD$1048576,0),MATCH((CUADRO!G$5&amp;$E604),'Hoja de Trabajo para listado'!$CD$151:$DC$151,0)),0)</f>
        <v>0</v>
      </c>
      <c r="H604" s="255">
        <f ca="1">+IFERROR(INDEX('Hoja de Trabajo para listado'!$A$155:$Z$1048576,MATCH($A604,'Hoja de Trabajo para listado'!$A$155:$A$1048576,0),MATCH((CUADRO!H$5&amp;$E604),'Hoja de Trabajo para listado'!$A$151:$Z$151,0)),0)+IFERROR(INDEX('Hoja de Trabajo para listado'!$AB$155:$BA$1048576,MATCH($A604,'Hoja de Trabajo para listado'!$AB$155:$AB$1048576,0),MATCH((CUADRO!H$5&amp;$E604),'Hoja de Trabajo para listado'!$AB$151:$BA$151,0)),0)+IFERROR(INDEX('Hoja de Trabajo para listado'!$BC$155:$CB$1048576,MATCH($A604,'Hoja de Trabajo para listado'!$BC$155:$BC$1048576,0),MATCH((CUADRO!H$5&amp;$E604),'Hoja de Trabajo para listado'!$BC$151:$CB$151,0)),0)+IFERROR(INDEX('Hoja de Trabajo para listado'!$DE$153:$DG$274,MATCH($A604,'Hoja de Trabajo para listado'!$DE$153:$DE$1048576,0),MATCH((CUADRO!H$5&amp;$E604),'Hoja de Trabajo para listado'!$DE$151:$DG$151,0)),0)+IFERROR(INDEX('Hoja de Trabajo para listado'!$CD$155:$DC$1048576,MATCH($A604,'Hoja de Trabajo para listado'!$CD$155:$CD$1048576,0),MATCH((CUADRO!H$5&amp;$E604),'Hoja de Trabajo para listado'!$CD$151:$DC$151,0)),0)</f>
        <v>0</v>
      </c>
      <c r="I604" s="255">
        <f ca="1">+IFERROR(INDEX('Hoja de Trabajo para listado'!$A$155:$Z$1048576,MATCH($A604,'Hoja de Trabajo para listado'!$A$155:$A$1048576,0),MATCH((CUADRO!I$5&amp;$E604),'Hoja de Trabajo para listado'!$A$151:$Z$151,0)),0)+IFERROR(INDEX('Hoja de Trabajo para listado'!$AB$155:$BA$1048576,MATCH($A604,'Hoja de Trabajo para listado'!$AB$155:$AB$1048576,0),MATCH((CUADRO!I$5&amp;$E604),'Hoja de Trabajo para listado'!$AB$151:$BA$151,0)),0)+IFERROR(INDEX('Hoja de Trabajo para listado'!$BC$155:$CB$1048576,MATCH($A604,'Hoja de Trabajo para listado'!$BC$155:$BC$1048576,0),MATCH((CUADRO!I$5&amp;$E604),'Hoja de Trabajo para listado'!$BC$151:$CB$151,0)),0)+IFERROR(INDEX('Hoja de Trabajo para listado'!$DE$153:$DG$274,MATCH($A604,'Hoja de Trabajo para listado'!$DE$153:$DE$1048576,0),MATCH((CUADRO!I$5&amp;$E604),'Hoja de Trabajo para listado'!$DE$151:$DG$151,0)),0)+IFERROR(INDEX('Hoja de Trabajo para listado'!$CD$155:$DC$1048576,MATCH($A604,'Hoja de Trabajo para listado'!$CD$155:$CD$1048576,0),MATCH((CUADRO!I$5&amp;$E604),'Hoja de Trabajo para listado'!$CD$151:$DC$151,0)),0)</f>
        <v>0</v>
      </c>
      <c r="J604" s="255">
        <f ca="1">+IFERROR(INDEX('Hoja de Trabajo para listado'!$A$155:$Z$1048576,MATCH($A604,'Hoja de Trabajo para listado'!$A$155:$A$1048576,0),MATCH((CUADRO!J$5&amp;$E604),'Hoja de Trabajo para listado'!$A$151:$Z$151,0)),0)+IFERROR(INDEX('Hoja de Trabajo para listado'!$AB$155:$BA$1048576,MATCH($A604,'Hoja de Trabajo para listado'!$AB$155:$AB$1048576,0),MATCH((CUADRO!J$5&amp;$E604),'Hoja de Trabajo para listado'!$AB$151:$BA$151,0)),0)+IFERROR(INDEX('Hoja de Trabajo para listado'!$BC$155:$CB$1048576,MATCH($A604,'Hoja de Trabajo para listado'!$BC$155:$BC$1048576,0),MATCH((CUADRO!J$5&amp;$E604),'Hoja de Trabajo para listado'!$BC$151:$CB$151,0)),0)+IFERROR(INDEX('Hoja de Trabajo para listado'!$DE$153:$DG$274,MATCH($A604,'Hoja de Trabajo para listado'!$DE$153:$DE$1048576,0),MATCH((CUADRO!J$5&amp;$E604),'Hoja de Trabajo para listado'!$DE$151:$DG$151,0)),0)+IFERROR(INDEX('Hoja de Trabajo para listado'!$CD$155:$DC$1048576,MATCH($A604,'Hoja de Trabajo para listado'!$CD$155:$CD$1048576,0),MATCH((CUADRO!J$5&amp;$E604),'Hoja de Trabajo para listado'!$CD$151:$DC$151,0)),0)</f>
        <v>0</v>
      </c>
      <c r="K604" s="255">
        <f ca="1">+IFERROR(INDEX('Hoja de Trabajo para listado'!$A$155:$Z$1048576,MATCH($A604,'Hoja de Trabajo para listado'!$A$155:$A$1048576,0),MATCH((CUADRO!K$5&amp;$E604),'Hoja de Trabajo para listado'!$A$151:$Z$151,0)),0)+IFERROR(INDEX('Hoja de Trabajo para listado'!$AB$155:$BA$1048576,MATCH($A604,'Hoja de Trabajo para listado'!$AB$155:$AB$1048576,0),MATCH((CUADRO!K$5&amp;$E604),'Hoja de Trabajo para listado'!$AB$151:$BA$151,0)),0)+IFERROR(INDEX('Hoja de Trabajo para listado'!$BC$155:$CB$1048576,MATCH($A604,'Hoja de Trabajo para listado'!$BC$155:$BC$1048576,0),MATCH((CUADRO!K$5&amp;$E604),'Hoja de Trabajo para listado'!$BC$151:$CB$151,0)),0)+IFERROR(INDEX('Hoja de Trabajo para listado'!$DE$153:$DG$274,MATCH($A604,'Hoja de Trabajo para listado'!$DE$153:$DE$1048576,0),MATCH((CUADRO!K$5&amp;$E604),'Hoja de Trabajo para listado'!$DE$151:$DG$151,0)),0)+IFERROR(INDEX('Hoja de Trabajo para listado'!$CD$155:$DC$1048576,MATCH($A604,'Hoja de Trabajo para listado'!$CD$155:$CD$1048576,0),MATCH((CUADRO!K$5&amp;$E604),'Hoja de Trabajo para listado'!$CD$151:$DC$151,0)),0)</f>
        <v>0</v>
      </c>
      <c r="L604" s="255">
        <f ca="1">+IFERROR(INDEX('Hoja de Trabajo para listado'!$A$155:$Z$1048576,MATCH($A604,'Hoja de Trabajo para listado'!$A$155:$A$1048576,0),MATCH((CUADRO!L$5&amp;$E604),'Hoja de Trabajo para listado'!$A$151:$Z$151,0)),0)+IFERROR(INDEX('Hoja de Trabajo para listado'!$AB$155:$BA$1048576,MATCH($A604,'Hoja de Trabajo para listado'!$AB$155:$AB$1048576,0),MATCH((CUADRO!L$5&amp;$E604),'Hoja de Trabajo para listado'!$AB$151:$BA$151,0)),0)+IFERROR(INDEX('Hoja de Trabajo para listado'!$BC$155:$CB$1048576,MATCH($A604,'Hoja de Trabajo para listado'!$BC$155:$BC$1048576,0),MATCH((CUADRO!L$5&amp;$E604),'Hoja de Trabajo para listado'!$BC$151:$CB$151,0)),0)+IFERROR(INDEX('Hoja de Trabajo para listado'!$DE$153:$DG$274,MATCH($A604,'Hoja de Trabajo para listado'!$DE$153:$DE$1048576,0),MATCH((CUADRO!L$5&amp;$E604),'Hoja de Trabajo para listado'!$DE$151:$DG$151,0)),0)+IFERROR(INDEX('Hoja de Trabajo para listado'!$CD$155:$DC$1048576,MATCH($A604,'Hoja de Trabajo para listado'!$CD$155:$CD$1048576,0),MATCH((CUADRO!L$5&amp;$E604),'Hoja de Trabajo para listado'!$CD$151:$DC$151,0)),0)</f>
        <v>0</v>
      </c>
      <c r="M604" s="255">
        <f ca="1">+IFERROR(INDEX('Hoja de Trabajo para listado'!$A$155:$Z$1048576,MATCH($A604,'Hoja de Trabajo para listado'!$A$155:$A$1048576,0),MATCH((CUADRO!M$5&amp;$E604),'Hoja de Trabajo para listado'!$A$151:$Z$151,0)),0)+IFERROR(INDEX('Hoja de Trabajo para listado'!$AB$155:$BA$1048576,MATCH($A604,'Hoja de Trabajo para listado'!$AB$155:$AB$1048576,0),MATCH((CUADRO!M$5&amp;$E604),'Hoja de Trabajo para listado'!$AB$151:$BA$151,0)),0)+IFERROR(INDEX('Hoja de Trabajo para listado'!$BC$155:$CB$1048576,MATCH($A604,'Hoja de Trabajo para listado'!$BC$155:$BC$1048576,0),MATCH((CUADRO!M$5&amp;$E604),'Hoja de Trabajo para listado'!$BC$151:$CB$151,0)),0)+IFERROR(INDEX('Hoja de Trabajo para listado'!$DE$153:$DG$274,MATCH($A604,'Hoja de Trabajo para listado'!$DE$153:$DE$1048576,0),MATCH((CUADRO!M$5&amp;$E604),'Hoja de Trabajo para listado'!$DE$151:$DG$151,0)),0)+IFERROR(INDEX('Hoja de Trabajo para listado'!$CD$155:$DC$1048576,MATCH($A604,'Hoja de Trabajo para listado'!$CD$155:$CD$1048576,0),MATCH((CUADRO!M$5&amp;$E604),'Hoja de Trabajo para listado'!$CD$151:$DC$151,0)),0)</f>
        <v>0</v>
      </c>
      <c r="N604" s="255">
        <f ca="1">+IFERROR(INDEX('Hoja de Trabajo para listado'!$A$155:$Z$1048576,MATCH($A604,'Hoja de Trabajo para listado'!$A$155:$A$1048576,0),MATCH((CUADRO!N$5&amp;$E604),'Hoja de Trabajo para listado'!$A$151:$Z$151,0)),0)+IFERROR(INDEX('Hoja de Trabajo para listado'!$AB$155:$BA$1048576,MATCH($A604,'Hoja de Trabajo para listado'!$AB$155:$AB$1048576,0),MATCH((CUADRO!N$5&amp;$E604),'Hoja de Trabajo para listado'!$AB$151:$BA$151,0)),0)+IFERROR(INDEX('Hoja de Trabajo para listado'!$BC$155:$CB$1048576,MATCH($A604,'Hoja de Trabajo para listado'!$BC$155:$BC$1048576,0),MATCH((CUADRO!N$5&amp;$E604),'Hoja de Trabajo para listado'!$BC$151:$CB$151,0)),0)+IFERROR(INDEX('Hoja de Trabajo para listado'!$DE$153:$DG$274,MATCH($A604,'Hoja de Trabajo para listado'!$DE$153:$DE$1048576,0),MATCH((CUADRO!N$5&amp;$E604),'Hoja de Trabajo para listado'!$DE$151:$DG$151,0)),0)+IFERROR(INDEX('Hoja de Trabajo para listado'!$CD$155:$DC$1048576,MATCH($A604,'Hoja de Trabajo para listado'!$CD$155:$CD$1048576,0),MATCH((CUADRO!N$5&amp;$E604),'Hoja de Trabajo para listado'!$CD$151:$DC$151,0)),0)</f>
        <v>0</v>
      </c>
      <c r="O604" s="255">
        <f ca="1">+IFERROR(INDEX('Hoja de Trabajo para listado'!$A$155:$Z$1048576,MATCH($A604,'Hoja de Trabajo para listado'!$A$155:$A$1048576,0),MATCH((CUADRO!O$5&amp;$E604),'Hoja de Trabajo para listado'!$A$151:$Z$151,0)),0)+IFERROR(INDEX('Hoja de Trabajo para listado'!$AB$155:$BA$1048576,MATCH($A604,'Hoja de Trabajo para listado'!$AB$155:$AB$1048576,0),MATCH((CUADRO!O$5&amp;$E604),'Hoja de Trabajo para listado'!$AB$151:$BA$151,0)),0)+IFERROR(INDEX('Hoja de Trabajo para listado'!$BC$155:$CB$1048576,MATCH($A604,'Hoja de Trabajo para listado'!$BC$155:$BC$1048576,0),MATCH((CUADRO!O$5&amp;$E604),'Hoja de Trabajo para listado'!$BC$151:$CB$151,0)),0)+IFERROR(INDEX('Hoja de Trabajo para listado'!$DE$153:$DG$274,MATCH($A604,'Hoja de Trabajo para listado'!$DE$153:$DE$1048576,0),MATCH((CUADRO!O$5&amp;$E604),'Hoja de Trabajo para listado'!$DE$151:$DG$151,0)),0)+IFERROR(INDEX('Hoja de Trabajo para listado'!$CD$155:$DC$1048576,MATCH($A604,'Hoja de Trabajo para listado'!$CD$155:$CD$1048576,0),MATCH((CUADRO!O$5&amp;$E604),'Hoja de Trabajo para listado'!$CD$151:$DC$151,0)),0)</f>
        <v>0</v>
      </c>
      <c r="P604" s="255">
        <f ca="1">+IFERROR(INDEX('Hoja de Trabajo para listado'!$A$155:$Z$1048576,MATCH($A604,'Hoja de Trabajo para listado'!$A$155:$A$1048576,0),MATCH((CUADRO!P$5&amp;$E604),'Hoja de Trabajo para listado'!$A$151:$Z$151,0)),0)+IFERROR(INDEX('Hoja de Trabajo para listado'!$AB$155:$BA$1048576,MATCH($A604,'Hoja de Trabajo para listado'!$AB$155:$AB$1048576,0),MATCH((CUADRO!P$5&amp;$E604),'Hoja de Trabajo para listado'!$AB$151:$BA$151,0)),0)+IFERROR(INDEX('Hoja de Trabajo para listado'!$BC$155:$CB$1048576,MATCH($A604,'Hoja de Trabajo para listado'!$BC$155:$BC$1048576,0),MATCH((CUADRO!P$5&amp;$E604),'Hoja de Trabajo para listado'!$BC$151:$CB$151,0)),0)+IFERROR(INDEX('Hoja de Trabajo para listado'!$DE$153:$DG$274,MATCH($A604,'Hoja de Trabajo para listado'!$DE$153:$DE$1048576,0),MATCH((CUADRO!P$5&amp;$E604),'Hoja de Trabajo para listado'!$DE$151:$DG$151,0)),0)+IFERROR(INDEX('Hoja de Trabajo para listado'!$CD$155:$DC$1048576,MATCH($A604,'Hoja de Trabajo para listado'!$CD$155:$CD$1048576,0),MATCH((CUADRO!P$5&amp;$E604),'Hoja de Trabajo para listado'!$CD$151:$DC$151,0)),0)</f>
        <v>0</v>
      </c>
      <c r="Q604" s="255">
        <f ca="1">+IFERROR(INDEX('Hoja de Trabajo para listado'!$A$155:$Z$1048576,MATCH($A604,'Hoja de Trabajo para listado'!$A$155:$A$1048576,0),MATCH((CUADRO!Q$5&amp;$E604),'Hoja de Trabajo para listado'!$A$151:$Z$151,0)),0)+IFERROR(INDEX('Hoja de Trabajo para listado'!$AB$155:$BA$1048576,MATCH($A604,'Hoja de Trabajo para listado'!$AB$155:$AB$1048576,0),MATCH((CUADRO!Q$5&amp;$E604),'Hoja de Trabajo para listado'!$AB$151:$BA$151,0)),0)+IFERROR(INDEX('Hoja de Trabajo para listado'!$BC$155:$CB$1048576,MATCH($A604,'Hoja de Trabajo para listado'!$BC$155:$BC$1048576,0),MATCH((CUADRO!Q$5&amp;$E604),'Hoja de Trabajo para listado'!$BC$151:$CB$151,0)),0)+IFERROR(INDEX('Hoja de Trabajo para listado'!$DE$153:$DG$274,MATCH($A604,'Hoja de Trabajo para listado'!$DE$153:$DE$1048576,0),MATCH((CUADRO!Q$5&amp;$E604),'Hoja de Trabajo para listado'!$DE$151:$DG$151,0)),0)+IFERROR(INDEX('Hoja de Trabajo para listado'!$CD$155:$DC$1048576,MATCH($A604,'Hoja de Trabajo para listado'!$CD$155:$CD$1048576,0),MATCH((CUADRO!Q$5&amp;$E604),'Hoja de Trabajo para listado'!$CD$151:$DC$151,0)),0)</f>
        <v>0</v>
      </c>
      <c r="R604" s="255">
        <f t="shared" ca="1" si="18"/>
        <v>0</v>
      </c>
      <c r="S604" s="262"/>
      <c r="T604" s="255">
        <f ca="1">+T605</f>
        <v>0</v>
      </c>
      <c r="U604" s="254">
        <f t="shared" si="19"/>
        <v>1</v>
      </c>
      <c r="V604" s="362" t="str">
        <f>+VLOOKUP(A604,bd_lista!$A$3:$E$590,5,FALSE)</f>
        <v>Gobiernos Autonomos Municipales</v>
      </c>
      <c r="W604" s="361" t="str">
        <f>+V604</f>
        <v>Gobiernos Autonomos Municipales</v>
      </c>
      <c r="X604" s="254">
        <f>+VLOOKUP(A604,[2]Sheet1!$A$13:$D$744,4,FALSE)</f>
        <v>0</v>
      </c>
      <c r="Y604" s="254" t="e">
        <f>+VLOOKUP(X604,bd_lista!$A$3:$C$590,3,FALSE)</f>
        <v>#N/A</v>
      </c>
      <c r="Z604" s="316">
        <f>+X604</f>
        <v>0</v>
      </c>
      <c r="AA604" s="317" t="e">
        <f>+Y604</f>
        <v>#N/A</v>
      </c>
    </row>
    <row r="605" spans="1:27" customFormat="1" ht="15" hidden="1" customHeight="1">
      <c r="A605" s="32">
        <v>1279</v>
      </c>
      <c r="B605" s="307"/>
      <c r="C605" s="259" t="str">
        <f>+VLOOKUP(A605,bd_lista!$A$3:$C$590,3,FALSE)</f>
        <v>Gobierno Autónomo Municipal de Jesús de Machaca</v>
      </c>
      <c r="D605" s="362"/>
      <c r="E605" s="256" t="s">
        <v>1314</v>
      </c>
      <c r="F605" s="255">
        <f ca="1">+IFERROR(INDEX('Hoja de Trabajo para listado'!$A$155:$Z$1048576,MATCH($A605,'Hoja de Trabajo para listado'!$A$155:$A$1048576,0),MATCH((CUADRO!F$5&amp;$E605),'Hoja de Trabajo para listado'!$A$151:$Z$151,0)),0)+IFERROR(INDEX('Hoja de Trabajo para listado'!$AB$155:$BA$1048576,MATCH($A605,'Hoja de Trabajo para listado'!$AB$155:$AB$1048576,0),MATCH((CUADRO!F$5&amp;$E605),'Hoja de Trabajo para listado'!$AB$151:$BA$151,0)),0)+IFERROR(INDEX('Hoja de Trabajo para listado'!$BC$155:$CB$1048576,MATCH($A605,'Hoja de Trabajo para listado'!$BC$155:$BC$1048576,0),MATCH((CUADRO!F$5&amp;$E605),'Hoja de Trabajo para listado'!$BC$151:$CB$151,0)),0)+IFERROR(INDEX('Hoja de Trabajo para listado'!$DE$153:$DG$274,MATCH($A605,'Hoja de Trabajo para listado'!$DE$153:$DE$1048576,0),MATCH((CUADRO!F$5&amp;$E605),'Hoja de Trabajo para listado'!$DE$151:$DG$151,0)),0)+IFERROR(INDEX('Hoja de Trabajo para listado'!$CD$155:$DC$1048576,MATCH($A605,'Hoja de Trabajo para listado'!$CD$155:$CD$1048576,0),MATCH((CUADRO!F$5&amp;$E605),'Hoja de Trabajo para listado'!$CD$151:$DC$151,0)),0)</f>
        <v>0</v>
      </c>
      <c r="G605" s="255">
        <f ca="1">+IFERROR(INDEX('Hoja de Trabajo para listado'!$A$155:$Z$1048576,MATCH($A605,'Hoja de Trabajo para listado'!$A$155:$A$1048576,0),MATCH((CUADRO!G$5&amp;$E605),'Hoja de Trabajo para listado'!$A$151:$Z$151,0)),0)+IFERROR(INDEX('Hoja de Trabajo para listado'!$AB$155:$BA$1048576,MATCH($A605,'Hoja de Trabajo para listado'!$AB$155:$AB$1048576,0),MATCH((CUADRO!G$5&amp;$E605),'Hoja de Trabajo para listado'!$AB$151:$BA$151,0)),0)+IFERROR(INDEX('Hoja de Trabajo para listado'!$BC$155:$CB$1048576,MATCH($A605,'Hoja de Trabajo para listado'!$BC$155:$BC$1048576,0),MATCH((CUADRO!G$5&amp;$E605),'Hoja de Trabajo para listado'!$BC$151:$CB$151,0)),0)+IFERROR(INDEX('Hoja de Trabajo para listado'!$DE$153:$DG$274,MATCH($A605,'Hoja de Trabajo para listado'!$DE$153:$DE$1048576,0),MATCH((CUADRO!G$5&amp;$E605),'Hoja de Trabajo para listado'!$DE$151:$DG$151,0)),0)+IFERROR(INDEX('Hoja de Trabajo para listado'!$CD$155:$DC$1048576,MATCH($A605,'Hoja de Trabajo para listado'!$CD$155:$CD$1048576,0),MATCH((CUADRO!G$5&amp;$E605),'Hoja de Trabajo para listado'!$CD$151:$DC$151,0)),0)</f>
        <v>0</v>
      </c>
      <c r="H605" s="255">
        <f ca="1">+IFERROR(INDEX('Hoja de Trabajo para listado'!$A$155:$Z$1048576,MATCH($A605,'Hoja de Trabajo para listado'!$A$155:$A$1048576,0),MATCH((CUADRO!H$5&amp;$E605),'Hoja de Trabajo para listado'!$A$151:$Z$151,0)),0)+IFERROR(INDEX('Hoja de Trabajo para listado'!$AB$155:$BA$1048576,MATCH($A605,'Hoja de Trabajo para listado'!$AB$155:$AB$1048576,0),MATCH((CUADRO!H$5&amp;$E605),'Hoja de Trabajo para listado'!$AB$151:$BA$151,0)),0)+IFERROR(INDEX('Hoja de Trabajo para listado'!$BC$155:$CB$1048576,MATCH($A605,'Hoja de Trabajo para listado'!$BC$155:$BC$1048576,0),MATCH((CUADRO!H$5&amp;$E605),'Hoja de Trabajo para listado'!$BC$151:$CB$151,0)),0)+IFERROR(INDEX('Hoja de Trabajo para listado'!$DE$153:$DG$274,MATCH($A605,'Hoja de Trabajo para listado'!$DE$153:$DE$1048576,0),MATCH((CUADRO!H$5&amp;$E605),'Hoja de Trabajo para listado'!$DE$151:$DG$151,0)),0)+IFERROR(INDEX('Hoja de Trabajo para listado'!$CD$155:$DC$1048576,MATCH($A605,'Hoja de Trabajo para listado'!$CD$155:$CD$1048576,0),MATCH((CUADRO!H$5&amp;$E605),'Hoja de Trabajo para listado'!$CD$151:$DC$151,0)),0)</f>
        <v>0</v>
      </c>
      <c r="I605" s="255">
        <f ca="1">+IFERROR(INDEX('Hoja de Trabajo para listado'!$A$155:$Z$1048576,MATCH($A605,'Hoja de Trabajo para listado'!$A$155:$A$1048576,0),MATCH((CUADRO!I$5&amp;$E605),'Hoja de Trabajo para listado'!$A$151:$Z$151,0)),0)+IFERROR(INDEX('Hoja de Trabajo para listado'!$AB$155:$BA$1048576,MATCH($A605,'Hoja de Trabajo para listado'!$AB$155:$AB$1048576,0),MATCH((CUADRO!I$5&amp;$E605),'Hoja de Trabajo para listado'!$AB$151:$BA$151,0)),0)+IFERROR(INDEX('Hoja de Trabajo para listado'!$BC$155:$CB$1048576,MATCH($A605,'Hoja de Trabajo para listado'!$BC$155:$BC$1048576,0),MATCH((CUADRO!I$5&amp;$E605),'Hoja de Trabajo para listado'!$BC$151:$CB$151,0)),0)+IFERROR(INDEX('Hoja de Trabajo para listado'!$DE$153:$DG$274,MATCH($A605,'Hoja de Trabajo para listado'!$DE$153:$DE$1048576,0),MATCH((CUADRO!I$5&amp;$E605),'Hoja de Trabajo para listado'!$DE$151:$DG$151,0)),0)+IFERROR(INDEX('Hoja de Trabajo para listado'!$CD$155:$DC$1048576,MATCH($A605,'Hoja de Trabajo para listado'!$CD$155:$CD$1048576,0),MATCH((CUADRO!I$5&amp;$E605),'Hoja de Trabajo para listado'!$CD$151:$DC$151,0)),0)</f>
        <v>0</v>
      </c>
      <c r="J605" s="255">
        <f ca="1">+IFERROR(INDEX('Hoja de Trabajo para listado'!$A$155:$Z$1048576,MATCH($A605,'Hoja de Trabajo para listado'!$A$155:$A$1048576,0),MATCH((CUADRO!J$5&amp;$E605),'Hoja de Trabajo para listado'!$A$151:$Z$151,0)),0)+IFERROR(INDEX('Hoja de Trabajo para listado'!$AB$155:$BA$1048576,MATCH($A605,'Hoja de Trabajo para listado'!$AB$155:$AB$1048576,0),MATCH((CUADRO!J$5&amp;$E605),'Hoja de Trabajo para listado'!$AB$151:$BA$151,0)),0)+IFERROR(INDEX('Hoja de Trabajo para listado'!$BC$155:$CB$1048576,MATCH($A605,'Hoja de Trabajo para listado'!$BC$155:$BC$1048576,0),MATCH((CUADRO!J$5&amp;$E605),'Hoja de Trabajo para listado'!$BC$151:$CB$151,0)),0)+IFERROR(INDEX('Hoja de Trabajo para listado'!$DE$153:$DG$274,MATCH($A605,'Hoja de Trabajo para listado'!$DE$153:$DE$1048576,0),MATCH((CUADRO!J$5&amp;$E605),'Hoja de Trabajo para listado'!$DE$151:$DG$151,0)),0)+IFERROR(INDEX('Hoja de Trabajo para listado'!$CD$155:$DC$1048576,MATCH($A605,'Hoja de Trabajo para listado'!$CD$155:$CD$1048576,0),MATCH((CUADRO!J$5&amp;$E605),'Hoja de Trabajo para listado'!$CD$151:$DC$151,0)),0)</f>
        <v>0</v>
      </c>
      <c r="K605" s="255">
        <f ca="1">+IFERROR(INDEX('Hoja de Trabajo para listado'!$A$155:$Z$1048576,MATCH($A605,'Hoja de Trabajo para listado'!$A$155:$A$1048576,0),MATCH((CUADRO!K$5&amp;$E605),'Hoja de Trabajo para listado'!$A$151:$Z$151,0)),0)+IFERROR(INDEX('Hoja de Trabajo para listado'!$AB$155:$BA$1048576,MATCH($A605,'Hoja de Trabajo para listado'!$AB$155:$AB$1048576,0),MATCH((CUADRO!K$5&amp;$E605),'Hoja de Trabajo para listado'!$AB$151:$BA$151,0)),0)+IFERROR(INDEX('Hoja de Trabajo para listado'!$BC$155:$CB$1048576,MATCH($A605,'Hoja de Trabajo para listado'!$BC$155:$BC$1048576,0),MATCH((CUADRO!K$5&amp;$E605),'Hoja de Trabajo para listado'!$BC$151:$CB$151,0)),0)+IFERROR(INDEX('Hoja de Trabajo para listado'!$DE$153:$DG$274,MATCH($A605,'Hoja de Trabajo para listado'!$DE$153:$DE$1048576,0),MATCH((CUADRO!K$5&amp;$E605),'Hoja de Trabajo para listado'!$DE$151:$DG$151,0)),0)+IFERROR(INDEX('Hoja de Trabajo para listado'!$CD$155:$DC$1048576,MATCH($A605,'Hoja de Trabajo para listado'!$CD$155:$CD$1048576,0),MATCH((CUADRO!K$5&amp;$E605),'Hoja de Trabajo para listado'!$CD$151:$DC$151,0)),0)</f>
        <v>0</v>
      </c>
      <c r="L605" s="255">
        <f ca="1">+IFERROR(INDEX('Hoja de Trabajo para listado'!$A$155:$Z$1048576,MATCH($A605,'Hoja de Trabajo para listado'!$A$155:$A$1048576,0),MATCH((CUADRO!L$5&amp;$E605),'Hoja de Trabajo para listado'!$A$151:$Z$151,0)),0)+IFERROR(INDEX('Hoja de Trabajo para listado'!$AB$155:$BA$1048576,MATCH($A605,'Hoja de Trabajo para listado'!$AB$155:$AB$1048576,0),MATCH((CUADRO!L$5&amp;$E605),'Hoja de Trabajo para listado'!$AB$151:$BA$151,0)),0)+IFERROR(INDEX('Hoja de Trabajo para listado'!$BC$155:$CB$1048576,MATCH($A605,'Hoja de Trabajo para listado'!$BC$155:$BC$1048576,0),MATCH((CUADRO!L$5&amp;$E605),'Hoja de Trabajo para listado'!$BC$151:$CB$151,0)),0)+IFERROR(INDEX('Hoja de Trabajo para listado'!$DE$153:$DG$274,MATCH($A605,'Hoja de Trabajo para listado'!$DE$153:$DE$1048576,0),MATCH((CUADRO!L$5&amp;$E605),'Hoja de Trabajo para listado'!$DE$151:$DG$151,0)),0)+IFERROR(INDEX('Hoja de Trabajo para listado'!$CD$155:$DC$1048576,MATCH($A605,'Hoja de Trabajo para listado'!$CD$155:$CD$1048576,0),MATCH((CUADRO!L$5&amp;$E605),'Hoja de Trabajo para listado'!$CD$151:$DC$151,0)),0)</f>
        <v>0</v>
      </c>
      <c r="M605" s="255">
        <f ca="1">+IFERROR(INDEX('Hoja de Trabajo para listado'!$A$155:$Z$1048576,MATCH($A605,'Hoja de Trabajo para listado'!$A$155:$A$1048576,0),MATCH((CUADRO!M$5&amp;$E605),'Hoja de Trabajo para listado'!$A$151:$Z$151,0)),0)+IFERROR(INDEX('Hoja de Trabajo para listado'!$AB$155:$BA$1048576,MATCH($A605,'Hoja de Trabajo para listado'!$AB$155:$AB$1048576,0),MATCH((CUADRO!M$5&amp;$E605),'Hoja de Trabajo para listado'!$AB$151:$BA$151,0)),0)+IFERROR(INDEX('Hoja de Trabajo para listado'!$BC$155:$CB$1048576,MATCH($A605,'Hoja de Trabajo para listado'!$BC$155:$BC$1048576,0),MATCH((CUADRO!M$5&amp;$E605),'Hoja de Trabajo para listado'!$BC$151:$CB$151,0)),0)+IFERROR(INDEX('Hoja de Trabajo para listado'!$DE$153:$DG$274,MATCH($A605,'Hoja de Trabajo para listado'!$DE$153:$DE$1048576,0),MATCH((CUADRO!M$5&amp;$E605),'Hoja de Trabajo para listado'!$DE$151:$DG$151,0)),0)+IFERROR(INDEX('Hoja de Trabajo para listado'!$CD$155:$DC$1048576,MATCH($A605,'Hoja de Trabajo para listado'!$CD$155:$CD$1048576,0),MATCH((CUADRO!M$5&amp;$E605),'Hoja de Trabajo para listado'!$CD$151:$DC$151,0)),0)</f>
        <v>0</v>
      </c>
      <c r="N605" s="255">
        <f ca="1">+IFERROR(INDEX('Hoja de Trabajo para listado'!$A$155:$Z$1048576,MATCH($A605,'Hoja de Trabajo para listado'!$A$155:$A$1048576,0),MATCH((CUADRO!N$5&amp;$E605),'Hoja de Trabajo para listado'!$A$151:$Z$151,0)),0)+IFERROR(INDEX('Hoja de Trabajo para listado'!$AB$155:$BA$1048576,MATCH($A605,'Hoja de Trabajo para listado'!$AB$155:$AB$1048576,0),MATCH((CUADRO!N$5&amp;$E605),'Hoja de Trabajo para listado'!$AB$151:$BA$151,0)),0)+IFERROR(INDEX('Hoja de Trabajo para listado'!$BC$155:$CB$1048576,MATCH($A605,'Hoja de Trabajo para listado'!$BC$155:$BC$1048576,0),MATCH((CUADRO!N$5&amp;$E605),'Hoja de Trabajo para listado'!$BC$151:$CB$151,0)),0)+IFERROR(INDEX('Hoja de Trabajo para listado'!$DE$153:$DG$274,MATCH($A605,'Hoja de Trabajo para listado'!$DE$153:$DE$1048576,0),MATCH((CUADRO!N$5&amp;$E605),'Hoja de Trabajo para listado'!$DE$151:$DG$151,0)),0)+IFERROR(INDEX('Hoja de Trabajo para listado'!$CD$155:$DC$1048576,MATCH($A605,'Hoja de Trabajo para listado'!$CD$155:$CD$1048576,0),MATCH((CUADRO!N$5&amp;$E605),'Hoja de Trabajo para listado'!$CD$151:$DC$151,0)),0)</f>
        <v>0</v>
      </c>
      <c r="O605" s="255">
        <f ca="1">+IFERROR(INDEX('Hoja de Trabajo para listado'!$A$155:$Z$1048576,MATCH($A605,'Hoja de Trabajo para listado'!$A$155:$A$1048576,0),MATCH((CUADRO!O$5&amp;$E605),'Hoja de Trabajo para listado'!$A$151:$Z$151,0)),0)+IFERROR(INDEX('Hoja de Trabajo para listado'!$AB$155:$BA$1048576,MATCH($A605,'Hoja de Trabajo para listado'!$AB$155:$AB$1048576,0),MATCH((CUADRO!O$5&amp;$E605),'Hoja de Trabajo para listado'!$AB$151:$BA$151,0)),0)+IFERROR(INDEX('Hoja de Trabajo para listado'!$BC$155:$CB$1048576,MATCH($A605,'Hoja de Trabajo para listado'!$BC$155:$BC$1048576,0),MATCH((CUADRO!O$5&amp;$E605),'Hoja de Trabajo para listado'!$BC$151:$CB$151,0)),0)+IFERROR(INDEX('Hoja de Trabajo para listado'!$DE$153:$DG$274,MATCH($A605,'Hoja de Trabajo para listado'!$DE$153:$DE$1048576,0),MATCH((CUADRO!O$5&amp;$E605),'Hoja de Trabajo para listado'!$DE$151:$DG$151,0)),0)+IFERROR(INDEX('Hoja de Trabajo para listado'!$CD$155:$DC$1048576,MATCH($A605,'Hoja de Trabajo para listado'!$CD$155:$CD$1048576,0),MATCH((CUADRO!O$5&amp;$E605),'Hoja de Trabajo para listado'!$CD$151:$DC$151,0)),0)</f>
        <v>0</v>
      </c>
      <c r="P605" s="255">
        <f ca="1">+IFERROR(INDEX('Hoja de Trabajo para listado'!$A$155:$Z$1048576,MATCH($A605,'Hoja de Trabajo para listado'!$A$155:$A$1048576,0),MATCH((CUADRO!P$5&amp;$E605),'Hoja de Trabajo para listado'!$A$151:$Z$151,0)),0)+IFERROR(INDEX('Hoja de Trabajo para listado'!$AB$155:$BA$1048576,MATCH($A605,'Hoja de Trabajo para listado'!$AB$155:$AB$1048576,0),MATCH((CUADRO!P$5&amp;$E605),'Hoja de Trabajo para listado'!$AB$151:$BA$151,0)),0)+IFERROR(INDEX('Hoja de Trabajo para listado'!$BC$155:$CB$1048576,MATCH($A605,'Hoja de Trabajo para listado'!$BC$155:$BC$1048576,0),MATCH((CUADRO!P$5&amp;$E605),'Hoja de Trabajo para listado'!$BC$151:$CB$151,0)),0)+IFERROR(INDEX('Hoja de Trabajo para listado'!$DE$153:$DG$274,MATCH($A605,'Hoja de Trabajo para listado'!$DE$153:$DE$1048576,0),MATCH((CUADRO!P$5&amp;$E605),'Hoja de Trabajo para listado'!$DE$151:$DG$151,0)),0)+IFERROR(INDEX('Hoja de Trabajo para listado'!$CD$155:$DC$1048576,MATCH($A605,'Hoja de Trabajo para listado'!$CD$155:$CD$1048576,0),MATCH((CUADRO!P$5&amp;$E605),'Hoja de Trabajo para listado'!$CD$151:$DC$151,0)),0)</f>
        <v>0</v>
      </c>
      <c r="Q605" s="255">
        <f ca="1">+IFERROR(INDEX('Hoja de Trabajo para listado'!$A$155:$Z$1048576,MATCH($A605,'Hoja de Trabajo para listado'!$A$155:$A$1048576,0),MATCH((CUADRO!Q$5&amp;$E605),'Hoja de Trabajo para listado'!$A$151:$Z$151,0)),0)+IFERROR(INDEX('Hoja de Trabajo para listado'!$AB$155:$BA$1048576,MATCH($A605,'Hoja de Trabajo para listado'!$AB$155:$AB$1048576,0),MATCH((CUADRO!Q$5&amp;$E605),'Hoja de Trabajo para listado'!$AB$151:$BA$151,0)),0)+IFERROR(INDEX('Hoja de Trabajo para listado'!$BC$155:$CB$1048576,MATCH($A605,'Hoja de Trabajo para listado'!$BC$155:$BC$1048576,0),MATCH((CUADRO!Q$5&amp;$E605),'Hoja de Trabajo para listado'!$BC$151:$CB$151,0)),0)+IFERROR(INDEX('Hoja de Trabajo para listado'!$DE$153:$DG$274,MATCH($A605,'Hoja de Trabajo para listado'!$DE$153:$DE$1048576,0),MATCH((CUADRO!Q$5&amp;$E605),'Hoja de Trabajo para listado'!$DE$151:$DG$151,0)),0)+IFERROR(INDEX('Hoja de Trabajo para listado'!$CD$155:$DC$1048576,MATCH($A605,'Hoja de Trabajo para listado'!$CD$155:$CD$1048576,0),MATCH((CUADRO!Q$5&amp;$E605),'Hoja de Trabajo para listado'!$CD$151:$DC$151,0)),0)</f>
        <v>0</v>
      </c>
      <c r="R605" s="255">
        <f t="shared" ca="1" si="18"/>
        <v>0</v>
      </c>
      <c r="S605" s="262">
        <f ca="1">+R604+R605</f>
        <v>0</v>
      </c>
      <c r="T605" s="255">
        <f ca="1">+S605</f>
        <v>0</v>
      </c>
      <c r="U605" s="254">
        <f t="shared" si="19"/>
        <v>2</v>
      </c>
      <c r="V605" s="362" t="str">
        <f>+VLOOKUP(A605,bd_lista!$A$3:$E$590,5,FALSE)</f>
        <v>Gobiernos Autonomos Municipales</v>
      </c>
      <c r="W605" s="362"/>
      <c r="X605" s="254">
        <f>+VLOOKUP(A605,[2]Sheet1!$A$13:$D$744,4,FALSE)</f>
        <v>0</v>
      </c>
      <c r="Y605" s="254" t="e">
        <f>+VLOOKUP(X605,bd_lista!$A$3:$C$590,3,FALSE)</f>
        <v>#N/A</v>
      </c>
      <c r="Z605" s="314"/>
      <c r="AA605" s="315"/>
    </row>
    <row r="606" spans="1:27" customFormat="1" ht="15" hidden="1" customHeight="1">
      <c r="A606" s="32">
        <v>1280</v>
      </c>
      <c r="B606" s="306">
        <f>+A606</f>
        <v>1280</v>
      </c>
      <c r="C606" s="259" t="str">
        <f>+VLOOKUP(A606,bd_lista!$A$3:$C$590,3,FALSE)</f>
        <v>Gobierno Autónomo Municipal de Taraco</v>
      </c>
      <c r="D606" s="361" t="str">
        <f>+C606</f>
        <v>Gobierno Autónomo Municipal de Taraco</v>
      </c>
      <c r="E606" s="254" t="s">
        <v>1313</v>
      </c>
      <c r="F606" s="255">
        <f ca="1">+IFERROR(INDEX('Hoja de Trabajo para listado'!$A$155:$Z$1048576,MATCH($A606,'Hoja de Trabajo para listado'!$A$155:$A$1048576,0),MATCH((CUADRO!F$5&amp;$E606),'Hoja de Trabajo para listado'!$A$151:$Z$151,0)),0)+IFERROR(INDEX('Hoja de Trabajo para listado'!$AB$155:$BA$1048576,MATCH($A606,'Hoja de Trabajo para listado'!$AB$155:$AB$1048576,0),MATCH((CUADRO!F$5&amp;$E606),'Hoja de Trabajo para listado'!$AB$151:$BA$151,0)),0)+IFERROR(INDEX('Hoja de Trabajo para listado'!$BC$155:$CB$1048576,MATCH($A606,'Hoja de Trabajo para listado'!$BC$155:$BC$1048576,0),MATCH((CUADRO!F$5&amp;$E606),'Hoja de Trabajo para listado'!$BC$151:$CB$151,0)),0)+IFERROR(INDEX('Hoja de Trabajo para listado'!$DE$153:$DG$274,MATCH($A606,'Hoja de Trabajo para listado'!$DE$153:$DE$1048576,0),MATCH((CUADRO!F$5&amp;$E606),'Hoja de Trabajo para listado'!$DE$151:$DG$151,0)),0)+IFERROR(INDEX('Hoja de Trabajo para listado'!$CD$155:$DC$1048576,MATCH($A606,'Hoja de Trabajo para listado'!$CD$155:$CD$1048576,0),MATCH((CUADRO!F$5&amp;$E606),'Hoja de Trabajo para listado'!$CD$151:$DC$151,0)),0)</f>
        <v>0</v>
      </c>
      <c r="G606" s="255">
        <f ca="1">+IFERROR(INDEX('Hoja de Trabajo para listado'!$A$155:$Z$1048576,MATCH($A606,'Hoja de Trabajo para listado'!$A$155:$A$1048576,0),MATCH((CUADRO!G$5&amp;$E606),'Hoja de Trabajo para listado'!$A$151:$Z$151,0)),0)+IFERROR(INDEX('Hoja de Trabajo para listado'!$AB$155:$BA$1048576,MATCH($A606,'Hoja de Trabajo para listado'!$AB$155:$AB$1048576,0),MATCH((CUADRO!G$5&amp;$E606),'Hoja de Trabajo para listado'!$AB$151:$BA$151,0)),0)+IFERROR(INDEX('Hoja de Trabajo para listado'!$BC$155:$CB$1048576,MATCH($A606,'Hoja de Trabajo para listado'!$BC$155:$BC$1048576,0),MATCH((CUADRO!G$5&amp;$E606),'Hoja de Trabajo para listado'!$BC$151:$CB$151,0)),0)+IFERROR(INDEX('Hoja de Trabajo para listado'!$DE$153:$DG$274,MATCH($A606,'Hoja de Trabajo para listado'!$DE$153:$DE$1048576,0),MATCH((CUADRO!G$5&amp;$E606),'Hoja de Trabajo para listado'!$DE$151:$DG$151,0)),0)+IFERROR(INDEX('Hoja de Trabajo para listado'!$CD$155:$DC$1048576,MATCH($A606,'Hoja de Trabajo para listado'!$CD$155:$CD$1048576,0),MATCH((CUADRO!G$5&amp;$E606),'Hoja de Trabajo para listado'!$CD$151:$DC$151,0)),0)</f>
        <v>0</v>
      </c>
      <c r="H606" s="255">
        <f ca="1">+IFERROR(INDEX('Hoja de Trabajo para listado'!$A$155:$Z$1048576,MATCH($A606,'Hoja de Trabajo para listado'!$A$155:$A$1048576,0),MATCH((CUADRO!H$5&amp;$E606),'Hoja de Trabajo para listado'!$A$151:$Z$151,0)),0)+IFERROR(INDEX('Hoja de Trabajo para listado'!$AB$155:$BA$1048576,MATCH($A606,'Hoja de Trabajo para listado'!$AB$155:$AB$1048576,0),MATCH((CUADRO!H$5&amp;$E606),'Hoja de Trabajo para listado'!$AB$151:$BA$151,0)),0)+IFERROR(INDEX('Hoja de Trabajo para listado'!$BC$155:$CB$1048576,MATCH($A606,'Hoja de Trabajo para listado'!$BC$155:$BC$1048576,0),MATCH((CUADRO!H$5&amp;$E606),'Hoja de Trabajo para listado'!$BC$151:$CB$151,0)),0)+IFERROR(INDEX('Hoja de Trabajo para listado'!$DE$153:$DG$274,MATCH($A606,'Hoja de Trabajo para listado'!$DE$153:$DE$1048576,0),MATCH((CUADRO!H$5&amp;$E606),'Hoja de Trabajo para listado'!$DE$151:$DG$151,0)),0)+IFERROR(INDEX('Hoja de Trabajo para listado'!$CD$155:$DC$1048576,MATCH($A606,'Hoja de Trabajo para listado'!$CD$155:$CD$1048576,0),MATCH((CUADRO!H$5&amp;$E606),'Hoja de Trabajo para listado'!$CD$151:$DC$151,0)),0)</f>
        <v>0</v>
      </c>
      <c r="I606" s="255">
        <f ca="1">+IFERROR(INDEX('Hoja de Trabajo para listado'!$A$155:$Z$1048576,MATCH($A606,'Hoja de Trabajo para listado'!$A$155:$A$1048576,0),MATCH((CUADRO!I$5&amp;$E606),'Hoja de Trabajo para listado'!$A$151:$Z$151,0)),0)+IFERROR(INDEX('Hoja de Trabajo para listado'!$AB$155:$BA$1048576,MATCH($A606,'Hoja de Trabajo para listado'!$AB$155:$AB$1048576,0),MATCH((CUADRO!I$5&amp;$E606),'Hoja de Trabajo para listado'!$AB$151:$BA$151,0)),0)+IFERROR(INDEX('Hoja de Trabajo para listado'!$BC$155:$CB$1048576,MATCH($A606,'Hoja de Trabajo para listado'!$BC$155:$BC$1048576,0),MATCH((CUADRO!I$5&amp;$E606),'Hoja de Trabajo para listado'!$BC$151:$CB$151,0)),0)+IFERROR(INDEX('Hoja de Trabajo para listado'!$DE$153:$DG$274,MATCH($A606,'Hoja de Trabajo para listado'!$DE$153:$DE$1048576,0),MATCH((CUADRO!I$5&amp;$E606),'Hoja de Trabajo para listado'!$DE$151:$DG$151,0)),0)+IFERROR(INDEX('Hoja de Trabajo para listado'!$CD$155:$DC$1048576,MATCH($A606,'Hoja de Trabajo para listado'!$CD$155:$CD$1048576,0),MATCH((CUADRO!I$5&amp;$E606),'Hoja de Trabajo para listado'!$CD$151:$DC$151,0)),0)</f>
        <v>0</v>
      </c>
      <c r="J606" s="255">
        <f ca="1">+IFERROR(INDEX('Hoja de Trabajo para listado'!$A$155:$Z$1048576,MATCH($A606,'Hoja de Trabajo para listado'!$A$155:$A$1048576,0),MATCH((CUADRO!J$5&amp;$E606),'Hoja de Trabajo para listado'!$A$151:$Z$151,0)),0)+IFERROR(INDEX('Hoja de Trabajo para listado'!$AB$155:$BA$1048576,MATCH($A606,'Hoja de Trabajo para listado'!$AB$155:$AB$1048576,0),MATCH((CUADRO!J$5&amp;$E606),'Hoja de Trabajo para listado'!$AB$151:$BA$151,0)),0)+IFERROR(INDEX('Hoja de Trabajo para listado'!$BC$155:$CB$1048576,MATCH($A606,'Hoja de Trabajo para listado'!$BC$155:$BC$1048576,0),MATCH((CUADRO!J$5&amp;$E606),'Hoja de Trabajo para listado'!$BC$151:$CB$151,0)),0)+IFERROR(INDEX('Hoja de Trabajo para listado'!$DE$153:$DG$274,MATCH($A606,'Hoja de Trabajo para listado'!$DE$153:$DE$1048576,0),MATCH((CUADRO!J$5&amp;$E606),'Hoja de Trabajo para listado'!$DE$151:$DG$151,0)),0)+IFERROR(INDEX('Hoja de Trabajo para listado'!$CD$155:$DC$1048576,MATCH($A606,'Hoja de Trabajo para listado'!$CD$155:$CD$1048576,0),MATCH((CUADRO!J$5&amp;$E606),'Hoja de Trabajo para listado'!$CD$151:$DC$151,0)),0)</f>
        <v>0</v>
      </c>
      <c r="K606" s="255">
        <f ca="1">+IFERROR(INDEX('Hoja de Trabajo para listado'!$A$155:$Z$1048576,MATCH($A606,'Hoja de Trabajo para listado'!$A$155:$A$1048576,0),MATCH((CUADRO!K$5&amp;$E606),'Hoja de Trabajo para listado'!$A$151:$Z$151,0)),0)+IFERROR(INDEX('Hoja de Trabajo para listado'!$AB$155:$BA$1048576,MATCH($A606,'Hoja de Trabajo para listado'!$AB$155:$AB$1048576,0),MATCH((CUADRO!K$5&amp;$E606),'Hoja de Trabajo para listado'!$AB$151:$BA$151,0)),0)+IFERROR(INDEX('Hoja de Trabajo para listado'!$BC$155:$CB$1048576,MATCH($A606,'Hoja de Trabajo para listado'!$BC$155:$BC$1048576,0),MATCH((CUADRO!K$5&amp;$E606),'Hoja de Trabajo para listado'!$BC$151:$CB$151,0)),0)+IFERROR(INDEX('Hoja de Trabajo para listado'!$DE$153:$DG$274,MATCH($A606,'Hoja de Trabajo para listado'!$DE$153:$DE$1048576,0),MATCH((CUADRO!K$5&amp;$E606),'Hoja de Trabajo para listado'!$DE$151:$DG$151,0)),0)+IFERROR(INDEX('Hoja de Trabajo para listado'!$CD$155:$DC$1048576,MATCH($A606,'Hoja de Trabajo para listado'!$CD$155:$CD$1048576,0),MATCH((CUADRO!K$5&amp;$E606),'Hoja de Trabajo para listado'!$CD$151:$DC$151,0)),0)</f>
        <v>0</v>
      </c>
      <c r="L606" s="255">
        <f ca="1">+IFERROR(INDEX('Hoja de Trabajo para listado'!$A$155:$Z$1048576,MATCH($A606,'Hoja de Trabajo para listado'!$A$155:$A$1048576,0),MATCH((CUADRO!L$5&amp;$E606),'Hoja de Trabajo para listado'!$A$151:$Z$151,0)),0)+IFERROR(INDEX('Hoja de Trabajo para listado'!$AB$155:$BA$1048576,MATCH($A606,'Hoja de Trabajo para listado'!$AB$155:$AB$1048576,0),MATCH((CUADRO!L$5&amp;$E606),'Hoja de Trabajo para listado'!$AB$151:$BA$151,0)),0)+IFERROR(INDEX('Hoja de Trabajo para listado'!$BC$155:$CB$1048576,MATCH($A606,'Hoja de Trabajo para listado'!$BC$155:$BC$1048576,0),MATCH((CUADRO!L$5&amp;$E606),'Hoja de Trabajo para listado'!$BC$151:$CB$151,0)),0)+IFERROR(INDEX('Hoja de Trabajo para listado'!$DE$153:$DG$274,MATCH($A606,'Hoja de Trabajo para listado'!$DE$153:$DE$1048576,0),MATCH((CUADRO!L$5&amp;$E606),'Hoja de Trabajo para listado'!$DE$151:$DG$151,0)),0)+IFERROR(INDEX('Hoja de Trabajo para listado'!$CD$155:$DC$1048576,MATCH($A606,'Hoja de Trabajo para listado'!$CD$155:$CD$1048576,0),MATCH((CUADRO!L$5&amp;$E606),'Hoja de Trabajo para listado'!$CD$151:$DC$151,0)),0)</f>
        <v>0</v>
      </c>
      <c r="M606" s="255">
        <f ca="1">+IFERROR(INDEX('Hoja de Trabajo para listado'!$A$155:$Z$1048576,MATCH($A606,'Hoja de Trabajo para listado'!$A$155:$A$1048576,0),MATCH((CUADRO!M$5&amp;$E606),'Hoja de Trabajo para listado'!$A$151:$Z$151,0)),0)+IFERROR(INDEX('Hoja de Trabajo para listado'!$AB$155:$BA$1048576,MATCH($A606,'Hoja de Trabajo para listado'!$AB$155:$AB$1048576,0),MATCH((CUADRO!M$5&amp;$E606),'Hoja de Trabajo para listado'!$AB$151:$BA$151,0)),0)+IFERROR(INDEX('Hoja de Trabajo para listado'!$BC$155:$CB$1048576,MATCH($A606,'Hoja de Trabajo para listado'!$BC$155:$BC$1048576,0),MATCH((CUADRO!M$5&amp;$E606),'Hoja de Trabajo para listado'!$BC$151:$CB$151,0)),0)+IFERROR(INDEX('Hoja de Trabajo para listado'!$DE$153:$DG$274,MATCH($A606,'Hoja de Trabajo para listado'!$DE$153:$DE$1048576,0),MATCH((CUADRO!M$5&amp;$E606),'Hoja de Trabajo para listado'!$DE$151:$DG$151,0)),0)+IFERROR(INDEX('Hoja de Trabajo para listado'!$CD$155:$DC$1048576,MATCH($A606,'Hoja de Trabajo para listado'!$CD$155:$CD$1048576,0),MATCH((CUADRO!M$5&amp;$E606),'Hoja de Trabajo para listado'!$CD$151:$DC$151,0)),0)</f>
        <v>0</v>
      </c>
      <c r="N606" s="255">
        <f ca="1">+IFERROR(INDEX('Hoja de Trabajo para listado'!$A$155:$Z$1048576,MATCH($A606,'Hoja de Trabajo para listado'!$A$155:$A$1048576,0),MATCH((CUADRO!N$5&amp;$E606),'Hoja de Trabajo para listado'!$A$151:$Z$151,0)),0)+IFERROR(INDEX('Hoja de Trabajo para listado'!$AB$155:$BA$1048576,MATCH($A606,'Hoja de Trabajo para listado'!$AB$155:$AB$1048576,0),MATCH((CUADRO!N$5&amp;$E606),'Hoja de Trabajo para listado'!$AB$151:$BA$151,0)),0)+IFERROR(INDEX('Hoja de Trabajo para listado'!$BC$155:$CB$1048576,MATCH($A606,'Hoja de Trabajo para listado'!$BC$155:$BC$1048576,0),MATCH((CUADRO!N$5&amp;$E606),'Hoja de Trabajo para listado'!$BC$151:$CB$151,0)),0)+IFERROR(INDEX('Hoja de Trabajo para listado'!$DE$153:$DG$274,MATCH($A606,'Hoja de Trabajo para listado'!$DE$153:$DE$1048576,0),MATCH((CUADRO!N$5&amp;$E606),'Hoja de Trabajo para listado'!$DE$151:$DG$151,0)),0)+IFERROR(INDEX('Hoja de Trabajo para listado'!$CD$155:$DC$1048576,MATCH($A606,'Hoja de Trabajo para listado'!$CD$155:$CD$1048576,0),MATCH((CUADRO!N$5&amp;$E606),'Hoja de Trabajo para listado'!$CD$151:$DC$151,0)),0)</f>
        <v>0</v>
      </c>
      <c r="O606" s="255">
        <f ca="1">+IFERROR(INDEX('Hoja de Trabajo para listado'!$A$155:$Z$1048576,MATCH($A606,'Hoja de Trabajo para listado'!$A$155:$A$1048576,0),MATCH((CUADRO!O$5&amp;$E606),'Hoja de Trabajo para listado'!$A$151:$Z$151,0)),0)+IFERROR(INDEX('Hoja de Trabajo para listado'!$AB$155:$BA$1048576,MATCH($A606,'Hoja de Trabajo para listado'!$AB$155:$AB$1048576,0),MATCH((CUADRO!O$5&amp;$E606),'Hoja de Trabajo para listado'!$AB$151:$BA$151,0)),0)+IFERROR(INDEX('Hoja de Trabajo para listado'!$BC$155:$CB$1048576,MATCH($A606,'Hoja de Trabajo para listado'!$BC$155:$BC$1048576,0),MATCH((CUADRO!O$5&amp;$E606),'Hoja de Trabajo para listado'!$BC$151:$CB$151,0)),0)+IFERROR(INDEX('Hoja de Trabajo para listado'!$DE$153:$DG$274,MATCH($A606,'Hoja de Trabajo para listado'!$DE$153:$DE$1048576,0),MATCH((CUADRO!O$5&amp;$E606),'Hoja de Trabajo para listado'!$DE$151:$DG$151,0)),0)+IFERROR(INDEX('Hoja de Trabajo para listado'!$CD$155:$DC$1048576,MATCH($A606,'Hoja de Trabajo para listado'!$CD$155:$CD$1048576,0),MATCH((CUADRO!O$5&amp;$E606),'Hoja de Trabajo para listado'!$CD$151:$DC$151,0)),0)</f>
        <v>0</v>
      </c>
      <c r="P606" s="255">
        <f ca="1">+IFERROR(INDEX('Hoja de Trabajo para listado'!$A$155:$Z$1048576,MATCH($A606,'Hoja de Trabajo para listado'!$A$155:$A$1048576,0),MATCH((CUADRO!P$5&amp;$E606),'Hoja de Trabajo para listado'!$A$151:$Z$151,0)),0)+IFERROR(INDEX('Hoja de Trabajo para listado'!$AB$155:$BA$1048576,MATCH($A606,'Hoja de Trabajo para listado'!$AB$155:$AB$1048576,0),MATCH((CUADRO!P$5&amp;$E606),'Hoja de Trabajo para listado'!$AB$151:$BA$151,0)),0)+IFERROR(INDEX('Hoja de Trabajo para listado'!$BC$155:$CB$1048576,MATCH($A606,'Hoja de Trabajo para listado'!$BC$155:$BC$1048576,0),MATCH((CUADRO!P$5&amp;$E606),'Hoja de Trabajo para listado'!$BC$151:$CB$151,0)),0)+IFERROR(INDEX('Hoja de Trabajo para listado'!$DE$153:$DG$274,MATCH($A606,'Hoja de Trabajo para listado'!$DE$153:$DE$1048576,0),MATCH((CUADRO!P$5&amp;$E606),'Hoja de Trabajo para listado'!$DE$151:$DG$151,0)),0)+IFERROR(INDEX('Hoja de Trabajo para listado'!$CD$155:$DC$1048576,MATCH($A606,'Hoja de Trabajo para listado'!$CD$155:$CD$1048576,0),MATCH((CUADRO!P$5&amp;$E606),'Hoja de Trabajo para listado'!$CD$151:$DC$151,0)),0)</f>
        <v>0</v>
      </c>
      <c r="Q606" s="255">
        <f ca="1">+IFERROR(INDEX('Hoja de Trabajo para listado'!$A$155:$Z$1048576,MATCH($A606,'Hoja de Trabajo para listado'!$A$155:$A$1048576,0),MATCH((CUADRO!Q$5&amp;$E606),'Hoja de Trabajo para listado'!$A$151:$Z$151,0)),0)+IFERROR(INDEX('Hoja de Trabajo para listado'!$AB$155:$BA$1048576,MATCH($A606,'Hoja de Trabajo para listado'!$AB$155:$AB$1048576,0),MATCH((CUADRO!Q$5&amp;$E606),'Hoja de Trabajo para listado'!$AB$151:$BA$151,0)),0)+IFERROR(INDEX('Hoja de Trabajo para listado'!$BC$155:$CB$1048576,MATCH($A606,'Hoja de Trabajo para listado'!$BC$155:$BC$1048576,0),MATCH((CUADRO!Q$5&amp;$E606),'Hoja de Trabajo para listado'!$BC$151:$CB$151,0)),0)+IFERROR(INDEX('Hoja de Trabajo para listado'!$DE$153:$DG$274,MATCH($A606,'Hoja de Trabajo para listado'!$DE$153:$DE$1048576,0),MATCH((CUADRO!Q$5&amp;$E606),'Hoja de Trabajo para listado'!$DE$151:$DG$151,0)),0)+IFERROR(INDEX('Hoja de Trabajo para listado'!$CD$155:$DC$1048576,MATCH($A606,'Hoja de Trabajo para listado'!$CD$155:$CD$1048576,0),MATCH((CUADRO!Q$5&amp;$E606),'Hoja de Trabajo para listado'!$CD$151:$DC$151,0)),0)</f>
        <v>0</v>
      </c>
      <c r="R606" s="255">
        <f t="shared" ca="1" si="18"/>
        <v>0</v>
      </c>
      <c r="S606" s="262"/>
      <c r="T606" s="255">
        <f ca="1">+T607</f>
        <v>0</v>
      </c>
      <c r="U606" s="254">
        <f t="shared" si="19"/>
        <v>1</v>
      </c>
      <c r="V606" s="362" t="str">
        <f>+VLOOKUP(A606,bd_lista!$A$3:$E$590,5,FALSE)</f>
        <v>Gobiernos Autonomos Municipales</v>
      </c>
      <c r="W606" s="361" t="str">
        <f>+V606</f>
        <v>Gobiernos Autonomos Municipales</v>
      </c>
      <c r="X606" s="254">
        <f>+VLOOKUP(A606,[2]Sheet1!$A$13:$D$744,4,FALSE)</f>
        <v>0</v>
      </c>
      <c r="Y606" s="254" t="e">
        <f>+VLOOKUP(X606,bd_lista!$A$3:$C$590,3,FALSE)</f>
        <v>#N/A</v>
      </c>
      <c r="Z606" s="316">
        <f>+X606</f>
        <v>0</v>
      </c>
      <c r="AA606" s="317" t="e">
        <f>+Y606</f>
        <v>#N/A</v>
      </c>
    </row>
    <row r="607" spans="1:27" customFormat="1" ht="15" hidden="1" customHeight="1">
      <c r="A607" s="32">
        <v>1280</v>
      </c>
      <c r="B607" s="307"/>
      <c r="C607" s="259" t="str">
        <f>+VLOOKUP(A607,bd_lista!$A$3:$C$590,3,FALSE)</f>
        <v>Gobierno Autónomo Municipal de Taraco</v>
      </c>
      <c r="D607" s="362"/>
      <c r="E607" s="256" t="s">
        <v>1314</v>
      </c>
      <c r="F607" s="255">
        <f ca="1">+IFERROR(INDEX('Hoja de Trabajo para listado'!$A$155:$Z$1048576,MATCH($A607,'Hoja de Trabajo para listado'!$A$155:$A$1048576,0),MATCH((CUADRO!F$5&amp;$E607),'Hoja de Trabajo para listado'!$A$151:$Z$151,0)),0)+IFERROR(INDEX('Hoja de Trabajo para listado'!$AB$155:$BA$1048576,MATCH($A607,'Hoja de Trabajo para listado'!$AB$155:$AB$1048576,0),MATCH((CUADRO!F$5&amp;$E607),'Hoja de Trabajo para listado'!$AB$151:$BA$151,0)),0)+IFERROR(INDEX('Hoja de Trabajo para listado'!$BC$155:$CB$1048576,MATCH($A607,'Hoja de Trabajo para listado'!$BC$155:$BC$1048576,0),MATCH((CUADRO!F$5&amp;$E607),'Hoja de Trabajo para listado'!$BC$151:$CB$151,0)),0)+IFERROR(INDEX('Hoja de Trabajo para listado'!$DE$153:$DG$274,MATCH($A607,'Hoja de Trabajo para listado'!$DE$153:$DE$1048576,0),MATCH((CUADRO!F$5&amp;$E607),'Hoja de Trabajo para listado'!$DE$151:$DG$151,0)),0)+IFERROR(INDEX('Hoja de Trabajo para listado'!$CD$155:$DC$1048576,MATCH($A607,'Hoja de Trabajo para listado'!$CD$155:$CD$1048576,0),MATCH((CUADRO!F$5&amp;$E607),'Hoja de Trabajo para listado'!$CD$151:$DC$151,0)),0)</f>
        <v>0</v>
      </c>
      <c r="G607" s="255">
        <f ca="1">+IFERROR(INDEX('Hoja de Trabajo para listado'!$A$155:$Z$1048576,MATCH($A607,'Hoja de Trabajo para listado'!$A$155:$A$1048576,0),MATCH((CUADRO!G$5&amp;$E607),'Hoja de Trabajo para listado'!$A$151:$Z$151,0)),0)+IFERROR(INDEX('Hoja de Trabajo para listado'!$AB$155:$BA$1048576,MATCH($A607,'Hoja de Trabajo para listado'!$AB$155:$AB$1048576,0),MATCH((CUADRO!G$5&amp;$E607),'Hoja de Trabajo para listado'!$AB$151:$BA$151,0)),0)+IFERROR(INDEX('Hoja de Trabajo para listado'!$BC$155:$CB$1048576,MATCH($A607,'Hoja de Trabajo para listado'!$BC$155:$BC$1048576,0),MATCH((CUADRO!G$5&amp;$E607),'Hoja de Trabajo para listado'!$BC$151:$CB$151,0)),0)+IFERROR(INDEX('Hoja de Trabajo para listado'!$DE$153:$DG$274,MATCH($A607,'Hoja de Trabajo para listado'!$DE$153:$DE$1048576,0),MATCH((CUADRO!G$5&amp;$E607),'Hoja de Trabajo para listado'!$DE$151:$DG$151,0)),0)+IFERROR(INDEX('Hoja de Trabajo para listado'!$CD$155:$DC$1048576,MATCH($A607,'Hoja de Trabajo para listado'!$CD$155:$CD$1048576,0),MATCH((CUADRO!G$5&amp;$E607),'Hoja de Trabajo para listado'!$CD$151:$DC$151,0)),0)</f>
        <v>0</v>
      </c>
      <c r="H607" s="255">
        <f ca="1">+IFERROR(INDEX('Hoja de Trabajo para listado'!$A$155:$Z$1048576,MATCH($A607,'Hoja de Trabajo para listado'!$A$155:$A$1048576,0),MATCH((CUADRO!H$5&amp;$E607),'Hoja de Trabajo para listado'!$A$151:$Z$151,0)),0)+IFERROR(INDEX('Hoja de Trabajo para listado'!$AB$155:$BA$1048576,MATCH($A607,'Hoja de Trabajo para listado'!$AB$155:$AB$1048576,0),MATCH((CUADRO!H$5&amp;$E607),'Hoja de Trabajo para listado'!$AB$151:$BA$151,0)),0)+IFERROR(INDEX('Hoja de Trabajo para listado'!$BC$155:$CB$1048576,MATCH($A607,'Hoja de Trabajo para listado'!$BC$155:$BC$1048576,0),MATCH((CUADRO!H$5&amp;$E607),'Hoja de Trabajo para listado'!$BC$151:$CB$151,0)),0)+IFERROR(INDEX('Hoja de Trabajo para listado'!$DE$153:$DG$274,MATCH($A607,'Hoja de Trabajo para listado'!$DE$153:$DE$1048576,0),MATCH((CUADRO!H$5&amp;$E607),'Hoja de Trabajo para listado'!$DE$151:$DG$151,0)),0)+IFERROR(INDEX('Hoja de Trabajo para listado'!$CD$155:$DC$1048576,MATCH($A607,'Hoja de Trabajo para listado'!$CD$155:$CD$1048576,0),MATCH((CUADRO!H$5&amp;$E607),'Hoja de Trabajo para listado'!$CD$151:$DC$151,0)),0)</f>
        <v>0</v>
      </c>
      <c r="I607" s="255">
        <f ca="1">+IFERROR(INDEX('Hoja de Trabajo para listado'!$A$155:$Z$1048576,MATCH($A607,'Hoja de Trabajo para listado'!$A$155:$A$1048576,0),MATCH((CUADRO!I$5&amp;$E607),'Hoja de Trabajo para listado'!$A$151:$Z$151,0)),0)+IFERROR(INDEX('Hoja de Trabajo para listado'!$AB$155:$BA$1048576,MATCH($A607,'Hoja de Trabajo para listado'!$AB$155:$AB$1048576,0),MATCH((CUADRO!I$5&amp;$E607),'Hoja de Trabajo para listado'!$AB$151:$BA$151,0)),0)+IFERROR(INDEX('Hoja de Trabajo para listado'!$BC$155:$CB$1048576,MATCH($A607,'Hoja de Trabajo para listado'!$BC$155:$BC$1048576,0),MATCH((CUADRO!I$5&amp;$E607),'Hoja de Trabajo para listado'!$BC$151:$CB$151,0)),0)+IFERROR(INDEX('Hoja de Trabajo para listado'!$DE$153:$DG$274,MATCH($A607,'Hoja de Trabajo para listado'!$DE$153:$DE$1048576,0),MATCH((CUADRO!I$5&amp;$E607),'Hoja de Trabajo para listado'!$DE$151:$DG$151,0)),0)+IFERROR(INDEX('Hoja de Trabajo para listado'!$CD$155:$DC$1048576,MATCH($A607,'Hoja de Trabajo para listado'!$CD$155:$CD$1048576,0),MATCH((CUADRO!I$5&amp;$E607),'Hoja de Trabajo para listado'!$CD$151:$DC$151,0)),0)</f>
        <v>0</v>
      </c>
      <c r="J607" s="255">
        <f ca="1">+IFERROR(INDEX('Hoja de Trabajo para listado'!$A$155:$Z$1048576,MATCH($A607,'Hoja de Trabajo para listado'!$A$155:$A$1048576,0),MATCH((CUADRO!J$5&amp;$E607),'Hoja de Trabajo para listado'!$A$151:$Z$151,0)),0)+IFERROR(INDEX('Hoja de Trabajo para listado'!$AB$155:$BA$1048576,MATCH($A607,'Hoja de Trabajo para listado'!$AB$155:$AB$1048576,0),MATCH((CUADRO!J$5&amp;$E607),'Hoja de Trabajo para listado'!$AB$151:$BA$151,0)),0)+IFERROR(INDEX('Hoja de Trabajo para listado'!$BC$155:$CB$1048576,MATCH($A607,'Hoja de Trabajo para listado'!$BC$155:$BC$1048576,0),MATCH((CUADRO!J$5&amp;$E607),'Hoja de Trabajo para listado'!$BC$151:$CB$151,0)),0)+IFERROR(INDEX('Hoja de Trabajo para listado'!$DE$153:$DG$274,MATCH($A607,'Hoja de Trabajo para listado'!$DE$153:$DE$1048576,0),MATCH((CUADRO!J$5&amp;$E607),'Hoja de Trabajo para listado'!$DE$151:$DG$151,0)),0)+IFERROR(INDEX('Hoja de Trabajo para listado'!$CD$155:$DC$1048576,MATCH($A607,'Hoja de Trabajo para listado'!$CD$155:$CD$1048576,0),MATCH((CUADRO!J$5&amp;$E607),'Hoja de Trabajo para listado'!$CD$151:$DC$151,0)),0)</f>
        <v>0</v>
      </c>
      <c r="K607" s="255">
        <f ca="1">+IFERROR(INDEX('Hoja de Trabajo para listado'!$A$155:$Z$1048576,MATCH($A607,'Hoja de Trabajo para listado'!$A$155:$A$1048576,0),MATCH((CUADRO!K$5&amp;$E607),'Hoja de Trabajo para listado'!$A$151:$Z$151,0)),0)+IFERROR(INDEX('Hoja de Trabajo para listado'!$AB$155:$BA$1048576,MATCH($A607,'Hoja de Trabajo para listado'!$AB$155:$AB$1048576,0),MATCH((CUADRO!K$5&amp;$E607),'Hoja de Trabajo para listado'!$AB$151:$BA$151,0)),0)+IFERROR(INDEX('Hoja de Trabajo para listado'!$BC$155:$CB$1048576,MATCH($A607,'Hoja de Trabajo para listado'!$BC$155:$BC$1048576,0),MATCH((CUADRO!K$5&amp;$E607),'Hoja de Trabajo para listado'!$BC$151:$CB$151,0)),0)+IFERROR(INDEX('Hoja de Trabajo para listado'!$DE$153:$DG$274,MATCH($A607,'Hoja de Trabajo para listado'!$DE$153:$DE$1048576,0),MATCH((CUADRO!K$5&amp;$E607),'Hoja de Trabajo para listado'!$DE$151:$DG$151,0)),0)+IFERROR(INDEX('Hoja de Trabajo para listado'!$CD$155:$DC$1048576,MATCH($A607,'Hoja de Trabajo para listado'!$CD$155:$CD$1048576,0),MATCH((CUADRO!K$5&amp;$E607),'Hoja de Trabajo para listado'!$CD$151:$DC$151,0)),0)</f>
        <v>0</v>
      </c>
      <c r="L607" s="255">
        <f ca="1">+IFERROR(INDEX('Hoja de Trabajo para listado'!$A$155:$Z$1048576,MATCH($A607,'Hoja de Trabajo para listado'!$A$155:$A$1048576,0),MATCH((CUADRO!L$5&amp;$E607),'Hoja de Trabajo para listado'!$A$151:$Z$151,0)),0)+IFERROR(INDEX('Hoja de Trabajo para listado'!$AB$155:$BA$1048576,MATCH($A607,'Hoja de Trabajo para listado'!$AB$155:$AB$1048576,0),MATCH((CUADRO!L$5&amp;$E607),'Hoja de Trabajo para listado'!$AB$151:$BA$151,0)),0)+IFERROR(INDEX('Hoja de Trabajo para listado'!$BC$155:$CB$1048576,MATCH($A607,'Hoja de Trabajo para listado'!$BC$155:$BC$1048576,0),MATCH((CUADRO!L$5&amp;$E607),'Hoja de Trabajo para listado'!$BC$151:$CB$151,0)),0)+IFERROR(INDEX('Hoja de Trabajo para listado'!$DE$153:$DG$274,MATCH($A607,'Hoja de Trabajo para listado'!$DE$153:$DE$1048576,0),MATCH((CUADRO!L$5&amp;$E607),'Hoja de Trabajo para listado'!$DE$151:$DG$151,0)),0)+IFERROR(INDEX('Hoja de Trabajo para listado'!$CD$155:$DC$1048576,MATCH($A607,'Hoja de Trabajo para listado'!$CD$155:$CD$1048576,0),MATCH((CUADRO!L$5&amp;$E607),'Hoja de Trabajo para listado'!$CD$151:$DC$151,0)),0)</f>
        <v>0</v>
      </c>
      <c r="M607" s="255">
        <f ca="1">+IFERROR(INDEX('Hoja de Trabajo para listado'!$A$155:$Z$1048576,MATCH($A607,'Hoja de Trabajo para listado'!$A$155:$A$1048576,0),MATCH((CUADRO!M$5&amp;$E607),'Hoja de Trabajo para listado'!$A$151:$Z$151,0)),0)+IFERROR(INDEX('Hoja de Trabajo para listado'!$AB$155:$BA$1048576,MATCH($A607,'Hoja de Trabajo para listado'!$AB$155:$AB$1048576,0),MATCH((CUADRO!M$5&amp;$E607),'Hoja de Trabajo para listado'!$AB$151:$BA$151,0)),0)+IFERROR(INDEX('Hoja de Trabajo para listado'!$BC$155:$CB$1048576,MATCH($A607,'Hoja de Trabajo para listado'!$BC$155:$BC$1048576,0),MATCH((CUADRO!M$5&amp;$E607),'Hoja de Trabajo para listado'!$BC$151:$CB$151,0)),0)+IFERROR(INDEX('Hoja de Trabajo para listado'!$DE$153:$DG$274,MATCH($A607,'Hoja de Trabajo para listado'!$DE$153:$DE$1048576,0),MATCH((CUADRO!M$5&amp;$E607),'Hoja de Trabajo para listado'!$DE$151:$DG$151,0)),0)+IFERROR(INDEX('Hoja de Trabajo para listado'!$CD$155:$DC$1048576,MATCH($A607,'Hoja de Trabajo para listado'!$CD$155:$CD$1048576,0),MATCH((CUADRO!M$5&amp;$E607),'Hoja de Trabajo para listado'!$CD$151:$DC$151,0)),0)</f>
        <v>0</v>
      </c>
      <c r="N607" s="255">
        <f ca="1">+IFERROR(INDEX('Hoja de Trabajo para listado'!$A$155:$Z$1048576,MATCH($A607,'Hoja de Trabajo para listado'!$A$155:$A$1048576,0),MATCH((CUADRO!N$5&amp;$E607),'Hoja de Trabajo para listado'!$A$151:$Z$151,0)),0)+IFERROR(INDEX('Hoja de Trabajo para listado'!$AB$155:$BA$1048576,MATCH($A607,'Hoja de Trabajo para listado'!$AB$155:$AB$1048576,0),MATCH((CUADRO!N$5&amp;$E607),'Hoja de Trabajo para listado'!$AB$151:$BA$151,0)),0)+IFERROR(INDEX('Hoja de Trabajo para listado'!$BC$155:$CB$1048576,MATCH($A607,'Hoja de Trabajo para listado'!$BC$155:$BC$1048576,0),MATCH((CUADRO!N$5&amp;$E607),'Hoja de Trabajo para listado'!$BC$151:$CB$151,0)),0)+IFERROR(INDEX('Hoja de Trabajo para listado'!$DE$153:$DG$274,MATCH($A607,'Hoja de Trabajo para listado'!$DE$153:$DE$1048576,0),MATCH((CUADRO!N$5&amp;$E607),'Hoja de Trabajo para listado'!$DE$151:$DG$151,0)),0)+IFERROR(INDEX('Hoja de Trabajo para listado'!$CD$155:$DC$1048576,MATCH($A607,'Hoja de Trabajo para listado'!$CD$155:$CD$1048576,0),MATCH((CUADRO!N$5&amp;$E607),'Hoja de Trabajo para listado'!$CD$151:$DC$151,0)),0)</f>
        <v>0</v>
      </c>
      <c r="O607" s="255">
        <f ca="1">+IFERROR(INDEX('Hoja de Trabajo para listado'!$A$155:$Z$1048576,MATCH($A607,'Hoja de Trabajo para listado'!$A$155:$A$1048576,0),MATCH((CUADRO!O$5&amp;$E607),'Hoja de Trabajo para listado'!$A$151:$Z$151,0)),0)+IFERROR(INDEX('Hoja de Trabajo para listado'!$AB$155:$BA$1048576,MATCH($A607,'Hoja de Trabajo para listado'!$AB$155:$AB$1048576,0),MATCH((CUADRO!O$5&amp;$E607),'Hoja de Trabajo para listado'!$AB$151:$BA$151,0)),0)+IFERROR(INDEX('Hoja de Trabajo para listado'!$BC$155:$CB$1048576,MATCH($A607,'Hoja de Trabajo para listado'!$BC$155:$BC$1048576,0),MATCH((CUADRO!O$5&amp;$E607),'Hoja de Trabajo para listado'!$BC$151:$CB$151,0)),0)+IFERROR(INDEX('Hoja de Trabajo para listado'!$DE$153:$DG$274,MATCH($A607,'Hoja de Trabajo para listado'!$DE$153:$DE$1048576,0),MATCH((CUADRO!O$5&amp;$E607),'Hoja de Trabajo para listado'!$DE$151:$DG$151,0)),0)+IFERROR(INDEX('Hoja de Trabajo para listado'!$CD$155:$DC$1048576,MATCH($A607,'Hoja de Trabajo para listado'!$CD$155:$CD$1048576,0),MATCH((CUADRO!O$5&amp;$E607),'Hoja de Trabajo para listado'!$CD$151:$DC$151,0)),0)</f>
        <v>0</v>
      </c>
      <c r="P607" s="255">
        <f ca="1">+IFERROR(INDEX('Hoja de Trabajo para listado'!$A$155:$Z$1048576,MATCH($A607,'Hoja de Trabajo para listado'!$A$155:$A$1048576,0),MATCH((CUADRO!P$5&amp;$E607),'Hoja de Trabajo para listado'!$A$151:$Z$151,0)),0)+IFERROR(INDEX('Hoja de Trabajo para listado'!$AB$155:$BA$1048576,MATCH($A607,'Hoja de Trabajo para listado'!$AB$155:$AB$1048576,0),MATCH((CUADRO!P$5&amp;$E607),'Hoja de Trabajo para listado'!$AB$151:$BA$151,0)),0)+IFERROR(INDEX('Hoja de Trabajo para listado'!$BC$155:$CB$1048576,MATCH($A607,'Hoja de Trabajo para listado'!$BC$155:$BC$1048576,0),MATCH((CUADRO!P$5&amp;$E607),'Hoja de Trabajo para listado'!$BC$151:$CB$151,0)),0)+IFERROR(INDEX('Hoja de Trabajo para listado'!$DE$153:$DG$274,MATCH($A607,'Hoja de Trabajo para listado'!$DE$153:$DE$1048576,0),MATCH((CUADRO!P$5&amp;$E607),'Hoja de Trabajo para listado'!$DE$151:$DG$151,0)),0)+IFERROR(INDEX('Hoja de Trabajo para listado'!$CD$155:$DC$1048576,MATCH($A607,'Hoja de Trabajo para listado'!$CD$155:$CD$1048576,0),MATCH((CUADRO!P$5&amp;$E607),'Hoja de Trabajo para listado'!$CD$151:$DC$151,0)),0)</f>
        <v>0</v>
      </c>
      <c r="Q607" s="255">
        <f ca="1">+IFERROR(INDEX('Hoja de Trabajo para listado'!$A$155:$Z$1048576,MATCH($A607,'Hoja de Trabajo para listado'!$A$155:$A$1048576,0),MATCH((CUADRO!Q$5&amp;$E607),'Hoja de Trabajo para listado'!$A$151:$Z$151,0)),0)+IFERROR(INDEX('Hoja de Trabajo para listado'!$AB$155:$BA$1048576,MATCH($A607,'Hoja de Trabajo para listado'!$AB$155:$AB$1048576,0),MATCH((CUADRO!Q$5&amp;$E607),'Hoja de Trabajo para listado'!$AB$151:$BA$151,0)),0)+IFERROR(INDEX('Hoja de Trabajo para listado'!$BC$155:$CB$1048576,MATCH($A607,'Hoja de Trabajo para listado'!$BC$155:$BC$1048576,0),MATCH((CUADRO!Q$5&amp;$E607),'Hoja de Trabajo para listado'!$BC$151:$CB$151,0)),0)+IFERROR(INDEX('Hoja de Trabajo para listado'!$DE$153:$DG$274,MATCH($A607,'Hoja de Trabajo para listado'!$DE$153:$DE$1048576,0),MATCH((CUADRO!Q$5&amp;$E607),'Hoja de Trabajo para listado'!$DE$151:$DG$151,0)),0)+IFERROR(INDEX('Hoja de Trabajo para listado'!$CD$155:$DC$1048576,MATCH($A607,'Hoja de Trabajo para listado'!$CD$155:$CD$1048576,0),MATCH((CUADRO!Q$5&amp;$E607),'Hoja de Trabajo para listado'!$CD$151:$DC$151,0)),0)</f>
        <v>0</v>
      </c>
      <c r="R607" s="255">
        <f t="shared" ca="1" si="18"/>
        <v>0</v>
      </c>
      <c r="S607" s="262">
        <f ca="1">+R606+R607</f>
        <v>0</v>
      </c>
      <c r="T607" s="255">
        <f ca="1">+S607</f>
        <v>0</v>
      </c>
      <c r="U607" s="254">
        <f t="shared" si="19"/>
        <v>2</v>
      </c>
      <c r="V607" s="362" t="str">
        <f>+VLOOKUP(A607,bd_lista!$A$3:$E$590,5,FALSE)</f>
        <v>Gobiernos Autonomos Municipales</v>
      </c>
      <c r="W607" s="362"/>
      <c r="X607" s="254">
        <f>+VLOOKUP(A607,[2]Sheet1!$A$13:$D$744,4,FALSE)</f>
        <v>0</v>
      </c>
      <c r="Y607" s="254" t="e">
        <f>+VLOOKUP(X607,bd_lista!$A$3:$C$590,3,FALSE)</f>
        <v>#N/A</v>
      </c>
      <c r="Z607" s="314"/>
      <c r="AA607" s="315"/>
    </row>
    <row r="608" spans="1:27" customFormat="1" ht="15" hidden="1" customHeight="1">
      <c r="A608" s="32">
        <v>1281</v>
      </c>
      <c r="B608" s="306">
        <f>+A608</f>
        <v>1281</v>
      </c>
      <c r="C608" s="259" t="str">
        <f>+VLOOKUP(A608,bd_lista!$A$3:$C$590,3,FALSE)</f>
        <v>Gobierno Autónomo Municipal de Huarina</v>
      </c>
      <c r="D608" s="361" t="str">
        <f>+C608</f>
        <v>Gobierno Autónomo Municipal de Huarina</v>
      </c>
      <c r="E608" s="254" t="s">
        <v>1313</v>
      </c>
      <c r="F608" s="255">
        <f ca="1">+IFERROR(INDEX('Hoja de Trabajo para listado'!$A$155:$Z$1048576,MATCH($A608,'Hoja de Trabajo para listado'!$A$155:$A$1048576,0),MATCH((CUADRO!F$5&amp;$E608),'Hoja de Trabajo para listado'!$A$151:$Z$151,0)),0)+IFERROR(INDEX('Hoja de Trabajo para listado'!$AB$155:$BA$1048576,MATCH($A608,'Hoja de Trabajo para listado'!$AB$155:$AB$1048576,0),MATCH((CUADRO!F$5&amp;$E608),'Hoja de Trabajo para listado'!$AB$151:$BA$151,0)),0)+IFERROR(INDEX('Hoja de Trabajo para listado'!$BC$155:$CB$1048576,MATCH($A608,'Hoja de Trabajo para listado'!$BC$155:$BC$1048576,0),MATCH((CUADRO!F$5&amp;$E608),'Hoja de Trabajo para listado'!$BC$151:$CB$151,0)),0)+IFERROR(INDEX('Hoja de Trabajo para listado'!$DE$153:$DG$274,MATCH($A608,'Hoja de Trabajo para listado'!$DE$153:$DE$1048576,0),MATCH((CUADRO!F$5&amp;$E608),'Hoja de Trabajo para listado'!$DE$151:$DG$151,0)),0)+IFERROR(INDEX('Hoja de Trabajo para listado'!$CD$155:$DC$1048576,MATCH($A608,'Hoja de Trabajo para listado'!$CD$155:$CD$1048576,0),MATCH((CUADRO!F$5&amp;$E608),'Hoja de Trabajo para listado'!$CD$151:$DC$151,0)),0)</f>
        <v>0</v>
      </c>
      <c r="G608" s="255">
        <f ca="1">+IFERROR(INDEX('Hoja de Trabajo para listado'!$A$155:$Z$1048576,MATCH($A608,'Hoja de Trabajo para listado'!$A$155:$A$1048576,0),MATCH((CUADRO!G$5&amp;$E608),'Hoja de Trabajo para listado'!$A$151:$Z$151,0)),0)+IFERROR(INDEX('Hoja de Trabajo para listado'!$AB$155:$BA$1048576,MATCH($A608,'Hoja de Trabajo para listado'!$AB$155:$AB$1048576,0),MATCH((CUADRO!G$5&amp;$E608),'Hoja de Trabajo para listado'!$AB$151:$BA$151,0)),0)+IFERROR(INDEX('Hoja de Trabajo para listado'!$BC$155:$CB$1048576,MATCH($A608,'Hoja de Trabajo para listado'!$BC$155:$BC$1048576,0),MATCH((CUADRO!G$5&amp;$E608),'Hoja de Trabajo para listado'!$BC$151:$CB$151,0)),0)+IFERROR(INDEX('Hoja de Trabajo para listado'!$DE$153:$DG$274,MATCH($A608,'Hoja de Trabajo para listado'!$DE$153:$DE$1048576,0),MATCH((CUADRO!G$5&amp;$E608),'Hoja de Trabajo para listado'!$DE$151:$DG$151,0)),0)+IFERROR(INDEX('Hoja de Trabajo para listado'!$CD$155:$DC$1048576,MATCH($A608,'Hoja de Trabajo para listado'!$CD$155:$CD$1048576,0),MATCH((CUADRO!G$5&amp;$E608),'Hoja de Trabajo para listado'!$CD$151:$DC$151,0)),0)</f>
        <v>0</v>
      </c>
      <c r="H608" s="255">
        <f ca="1">+IFERROR(INDEX('Hoja de Trabajo para listado'!$A$155:$Z$1048576,MATCH($A608,'Hoja de Trabajo para listado'!$A$155:$A$1048576,0),MATCH((CUADRO!H$5&amp;$E608),'Hoja de Trabajo para listado'!$A$151:$Z$151,0)),0)+IFERROR(INDEX('Hoja de Trabajo para listado'!$AB$155:$BA$1048576,MATCH($A608,'Hoja de Trabajo para listado'!$AB$155:$AB$1048576,0),MATCH((CUADRO!H$5&amp;$E608),'Hoja de Trabajo para listado'!$AB$151:$BA$151,0)),0)+IFERROR(INDEX('Hoja de Trabajo para listado'!$BC$155:$CB$1048576,MATCH($A608,'Hoja de Trabajo para listado'!$BC$155:$BC$1048576,0),MATCH((CUADRO!H$5&amp;$E608),'Hoja de Trabajo para listado'!$BC$151:$CB$151,0)),0)+IFERROR(INDEX('Hoja de Trabajo para listado'!$DE$153:$DG$274,MATCH($A608,'Hoja de Trabajo para listado'!$DE$153:$DE$1048576,0),MATCH((CUADRO!H$5&amp;$E608),'Hoja de Trabajo para listado'!$DE$151:$DG$151,0)),0)+IFERROR(INDEX('Hoja de Trabajo para listado'!$CD$155:$DC$1048576,MATCH($A608,'Hoja de Trabajo para listado'!$CD$155:$CD$1048576,0),MATCH((CUADRO!H$5&amp;$E608),'Hoja de Trabajo para listado'!$CD$151:$DC$151,0)),0)</f>
        <v>0</v>
      </c>
      <c r="I608" s="255">
        <f ca="1">+IFERROR(INDEX('Hoja de Trabajo para listado'!$A$155:$Z$1048576,MATCH($A608,'Hoja de Trabajo para listado'!$A$155:$A$1048576,0),MATCH((CUADRO!I$5&amp;$E608),'Hoja de Trabajo para listado'!$A$151:$Z$151,0)),0)+IFERROR(INDEX('Hoja de Trabajo para listado'!$AB$155:$BA$1048576,MATCH($A608,'Hoja de Trabajo para listado'!$AB$155:$AB$1048576,0),MATCH((CUADRO!I$5&amp;$E608),'Hoja de Trabajo para listado'!$AB$151:$BA$151,0)),0)+IFERROR(INDEX('Hoja de Trabajo para listado'!$BC$155:$CB$1048576,MATCH($A608,'Hoja de Trabajo para listado'!$BC$155:$BC$1048576,0),MATCH((CUADRO!I$5&amp;$E608),'Hoja de Trabajo para listado'!$BC$151:$CB$151,0)),0)+IFERROR(INDEX('Hoja de Trabajo para listado'!$DE$153:$DG$274,MATCH($A608,'Hoja de Trabajo para listado'!$DE$153:$DE$1048576,0),MATCH((CUADRO!I$5&amp;$E608),'Hoja de Trabajo para listado'!$DE$151:$DG$151,0)),0)+IFERROR(INDEX('Hoja de Trabajo para listado'!$CD$155:$DC$1048576,MATCH($A608,'Hoja de Trabajo para listado'!$CD$155:$CD$1048576,0),MATCH((CUADRO!I$5&amp;$E608),'Hoja de Trabajo para listado'!$CD$151:$DC$151,0)),0)</f>
        <v>0</v>
      </c>
      <c r="J608" s="255">
        <f ca="1">+IFERROR(INDEX('Hoja de Trabajo para listado'!$A$155:$Z$1048576,MATCH($A608,'Hoja de Trabajo para listado'!$A$155:$A$1048576,0),MATCH((CUADRO!J$5&amp;$E608),'Hoja de Trabajo para listado'!$A$151:$Z$151,0)),0)+IFERROR(INDEX('Hoja de Trabajo para listado'!$AB$155:$BA$1048576,MATCH($A608,'Hoja de Trabajo para listado'!$AB$155:$AB$1048576,0),MATCH((CUADRO!J$5&amp;$E608),'Hoja de Trabajo para listado'!$AB$151:$BA$151,0)),0)+IFERROR(INDEX('Hoja de Trabajo para listado'!$BC$155:$CB$1048576,MATCH($A608,'Hoja de Trabajo para listado'!$BC$155:$BC$1048576,0),MATCH((CUADRO!J$5&amp;$E608),'Hoja de Trabajo para listado'!$BC$151:$CB$151,0)),0)+IFERROR(INDEX('Hoja de Trabajo para listado'!$DE$153:$DG$274,MATCH($A608,'Hoja de Trabajo para listado'!$DE$153:$DE$1048576,0),MATCH((CUADRO!J$5&amp;$E608),'Hoja de Trabajo para listado'!$DE$151:$DG$151,0)),0)+IFERROR(INDEX('Hoja de Trabajo para listado'!$CD$155:$DC$1048576,MATCH($A608,'Hoja de Trabajo para listado'!$CD$155:$CD$1048576,0),MATCH((CUADRO!J$5&amp;$E608),'Hoja de Trabajo para listado'!$CD$151:$DC$151,0)),0)</f>
        <v>0</v>
      </c>
      <c r="K608" s="255">
        <f ca="1">+IFERROR(INDEX('Hoja de Trabajo para listado'!$A$155:$Z$1048576,MATCH($A608,'Hoja de Trabajo para listado'!$A$155:$A$1048576,0),MATCH((CUADRO!K$5&amp;$E608),'Hoja de Trabajo para listado'!$A$151:$Z$151,0)),0)+IFERROR(INDEX('Hoja de Trabajo para listado'!$AB$155:$BA$1048576,MATCH($A608,'Hoja de Trabajo para listado'!$AB$155:$AB$1048576,0),MATCH((CUADRO!K$5&amp;$E608),'Hoja de Trabajo para listado'!$AB$151:$BA$151,0)),0)+IFERROR(INDEX('Hoja de Trabajo para listado'!$BC$155:$CB$1048576,MATCH($A608,'Hoja de Trabajo para listado'!$BC$155:$BC$1048576,0),MATCH((CUADRO!K$5&amp;$E608),'Hoja de Trabajo para listado'!$BC$151:$CB$151,0)),0)+IFERROR(INDEX('Hoja de Trabajo para listado'!$DE$153:$DG$274,MATCH($A608,'Hoja de Trabajo para listado'!$DE$153:$DE$1048576,0),MATCH((CUADRO!K$5&amp;$E608),'Hoja de Trabajo para listado'!$DE$151:$DG$151,0)),0)+IFERROR(INDEX('Hoja de Trabajo para listado'!$CD$155:$DC$1048576,MATCH($A608,'Hoja de Trabajo para listado'!$CD$155:$CD$1048576,0),MATCH((CUADRO!K$5&amp;$E608),'Hoja de Trabajo para listado'!$CD$151:$DC$151,0)),0)</f>
        <v>0</v>
      </c>
      <c r="L608" s="255">
        <f ca="1">+IFERROR(INDEX('Hoja de Trabajo para listado'!$A$155:$Z$1048576,MATCH($A608,'Hoja de Trabajo para listado'!$A$155:$A$1048576,0),MATCH((CUADRO!L$5&amp;$E608),'Hoja de Trabajo para listado'!$A$151:$Z$151,0)),0)+IFERROR(INDEX('Hoja de Trabajo para listado'!$AB$155:$BA$1048576,MATCH($A608,'Hoja de Trabajo para listado'!$AB$155:$AB$1048576,0),MATCH((CUADRO!L$5&amp;$E608),'Hoja de Trabajo para listado'!$AB$151:$BA$151,0)),0)+IFERROR(INDEX('Hoja de Trabajo para listado'!$BC$155:$CB$1048576,MATCH($A608,'Hoja de Trabajo para listado'!$BC$155:$BC$1048576,0),MATCH((CUADRO!L$5&amp;$E608),'Hoja de Trabajo para listado'!$BC$151:$CB$151,0)),0)+IFERROR(INDEX('Hoja de Trabajo para listado'!$DE$153:$DG$274,MATCH($A608,'Hoja de Trabajo para listado'!$DE$153:$DE$1048576,0),MATCH((CUADRO!L$5&amp;$E608),'Hoja de Trabajo para listado'!$DE$151:$DG$151,0)),0)+IFERROR(INDEX('Hoja de Trabajo para listado'!$CD$155:$DC$1048576,MATCH($A608,'Hoja de Trabajo para listado'!$CD$155:$CD$1048576,0),MATCH((CUADRO!L$5&amp;$E608),'Hoja de Trabajo para listado'!$CD$151:$DC$151,0)),0)</f>
        <v>0</v>
      </c>
      <c r="M608" s="255">
        <f ca="1">+IFERROR(INDEX('Hoja de Trabajo para listado'!$A$155:$Z$1048576,MATCH($A608,'Hoja de Trabajo para listado'!$A$155:$A$1048576,0),MATCH((CUADRO!M$5&amp;$E608),'Hoja de Trabajo para listado'!$A$151:$Z$151,0)),0)+IFERROR(INDEX('Hoja de Trabajo para listado'!$AB$155:$BA$1048576,MATCH($A608,'Hoja de Trabajo para listado'!$AB$155:$AB$1048576,0),MATCH((CUADRO!M$5&amp;$E608),'Hoja de Trabajo para listado'!$AB$151:$BA$151,0)),0)+IFERROR(INDEX('Hoja de Trabajo para listado'!$BC$155:$CB$1048576,MATCH($A608,'Hoja de Trabajo para listado'!$BC$155:$BC$1048576,0),MATCH((CUADRO!M$5&amp;$E608),'Hoja de Trabajo para listado'!$BC$151:$CB$151,0)),0)+IFERROR(INDEX('Hoja de Trabajo para listado'!$DE$153:$DG$274,MATCH($A608,'Hoja de Trabajo para listado'!$DE$153:$DE$1048576,0),MATCH((CUADRO!M$5&amp;$E608),'Hoja de Trabajo para listado'!$DE$151:$DG$151,0)),0)+IFERROR(INDEX('Hoja de Trabajo para listado'!$CD$155:$DC$1048576,MATCH($A608,'Hoja de Trabajo para listado'!$CD$155:$CD$1048576,0),MATCH((CUADRO!M$5&amp;$E608),'Hoja de Trabajo para listado'!$CD$151:$DC$151,0)),0)</f>
        <v>0</v>
      </c>
      <c r="N608" s="255">
        <f ca="1">+IFERROR(INDEX('Hoja de Trabajo para listado'!$A$155:$Z$1048576,MATCH($A608,'Hoja de Trabajo para listado'!$A$155:$A$1048576,0),MATCH((CUADRO!N$5&amp;$E608),'Hoja de Trabajo para listado'!$A$151:$Z$151,0)),0)+IFERROR(INDEX('Hoja de Trabajo para listado'!$AB$155:$BA$1048576,MATCH($A608,'Hoja de Trabajo para listado'!$AB$155:$AB$1048576,0),MATCH((CUADRO!N$5&amp;$E608),'Hoja de Trabajo para listado'!$AB$151:$BA$151,0)),0)+IFERROR(INDEX('Hoja de Trabajo para listado'!$BC$155:$CB$1048576,MATCH($A608,'Hoja de Trabajo para listado'!$BC$155:$BC$1048576,0),MATCH((CUADRO!N$5&amp;$E608),'Hoja de Trabajo para listado'!$BC$151:$CB$151,0)),0)+IFERROR(INDEX('Hoja de Trabajo para listado'!$DE$153:$DG$274,MATCH($A608,'Hoja de Trabajo para listado'!$DE$153:$DE$1048576,0),MATCH((CUADRO!N$5&amp;$E608),'Hoja de Trabajo para listado'!$DE$151:$DG$151,0)),0)+IFERROR(INDEX('Hoja de Trabajo para listado'!$CD$155:$DC$1048576,MATCH($A608,'Hoja de Trabajo para listado'!$CD$155:$CD$1048576,0),MATCH((CUADRO!N$5&amp;$E608),'Hoja de Trabajo para listado'!$CD$151:$DC$151,0)),0)</f>
        <v>0</v>
      </c>
      <c r="O608" s="255">
        <f ca="1">+IFERROR(INDEX('Hoja de Trabajo para listado'!$A$155:$Z$1048576,MATCH($A608,'Hoja de Trabajo para listado'!$A$155:$A$1048576,0),MATCH((CUADRO!O$5&amp;$E608),'Hoja de Trabajo para listado'!$A$151:$Z$151,0)),0)+IFERROR(INDEX('Hoja de Trabajo para listado'!$AB$155:$BA$1048576,MATCH($A608,'Hoja de Trabajo para listado'!$AB$155:$AB$1048576,0),MATCH((CUADRO!O$5&amp;$E608),'Hoja de Trabajo para listado'!$AB$151:$BA$151,0)),0)+IFERROR(INDEX('Hoja de Trabajo para listado'!$BC$155:$CB$1048576,MATCH($A608,'Hoja de Trabajo para listado'!$BC$155:$BC$1048576,0),MATCH((CUADRO!O$5&amp;$E608),'Hoja de Trabajo para listado'!$BC$151:$CB$151,0)),0)+IFERROR(INDEX('Hoja de Trabajo para listado'!$DE$153:$DG$274,MATCH($A608,'Hoja de Trabajo para listado'!$DE$153:$DE$1048576,0),MATCH((CUADRO!O$5&amp;$E608),'Hoja de Trabajo para listado'!$DE$151:$DG$151,0)),0)+IFERROR(INDEX('Hoja de Trabajo para listado'!$CD$155:$DC$1048576,MATCH($A608,'Hoja de Trabajo para listado'!$CD$155:$CD$1048576,0),MATCH((CUADRO!O$5&amp;$E608),'Hoja de Trabajo para listado'!$CD$151:$DC$151,0)),0)</f>
        <v>0</v>
      </c>
      <c r="P608" s="255">
        <f ca="1">+IFERROR(INDEX('Hoja de Trabajo para listado'!$A$155:$Z$1048576,MATCH($A608,'Hoja de Trabajo para listado'!$A$155:$A$1048576,0),MATCH((CUADRO!P$5&amp;$E608),'Hoja de Trabajo para listado'!$A$151:$Z$151,0)),0)+IFERROR(INDEX('Hoja de Trabajo para listado'!$AB$155:$BA$1048576,MATCH($A608,'Hoja de Trabajo para listado'!$AB$155:$AB$1048576,0),MATCH((CUADRO!P$5&amp;$E608),'Hoja de Trabajo para listado'!$AB$151:$BA$151,0)),0)+IFERROR(INDEX('Hoja de Trabajo para listado'!$BC$155:$CB$1048576,MATCH($A608,'Hoja de Trabajo para listado'!$BC$155:$BC$1048576,0),MATCH((CUADRO!P$5&amp;$E608),'Hoja de Trabajo para listado'!$BC$151:$CB$151,0)),0)+IFERROR(INDEX('Hoja de Trabajo para listado'!$DE$153:$DG$274,MATCH($A608,'Hoja de Trabajo para listado'!$DE$153:$DE$1048576,0),MATCH((CUADRO!P$5&amp;$E608),'Hoja de Trabajo para listado'!$DE$151:$DG$151,0)),0)+IFERROR(INDEX('Hoja de Trabajo para listado'!$CD$155:$DC$1048576,MATCH($A608,'Hoja de Trabajo para listado'!$CD$155:$CD$1048576,0),MATCH((CUADRO!P$5&amp;$E608),'Hoja de Trabajo para listado'!$CD$151:$DC$151,0)),0)</f>
        <v>0</v>
      </c>
      <c r="Q608" s="255">
        <f ca="1">+IFERROR(INDEX('Hoja de Trabajo para listado'!$A$155:$Z$1048576,MATCH($A608,'Hoja de Trabajo para listado'!$A$155:$A$1048576,0),MATCH((CUADRO!Q$5&amp;$E608),'Hoja de Trabajo para listado'!$A$151:$Z$151,0)),0)+IFERROR(INDEX('Hoja de Trabajo para listado'!$AB$155:$BA$1048576,MATCH($A608,'Hoja de Trabajo para listado'!$AB$155:$AB$1048576,0),MATCH((CUADRO!Q$5&amp;$E608),'Hoja de Trabajo para listado'!$AB$151:$BA$151,0)),0)+IFERROR(INDEX('Hoja de Trabajo para listado'!$BC$155:$CB$1048576,MATCH($A608,'Hoja de Trabajo para listado'!$BC$155:$BC$1048576,0),MATCH((CUADRO!Q$5&amp;$E608),'Hoja de Trabajo para listado'!$BC$151:$CB$151,0)),0)+IFERROR(INDEX('Hoja de Trabajo para listado'!$DE$153:$DG$274,MATCH($A608,'Hoja de Trabajo para listado'!$DE$153:$DE$1048576,0),MATCH((CUADRO!Q$5&amp;$E608),'Hoja de Trabajo para listado'!$DE$151:$DG$151,0)),0)+IFERROR(INDEX('Hoja de Trabajo para listado'!$CD$155:$DC$1048576,MATCH($A608,'Hoja de Trabajo para listado'!$CD$155:$CD$1048576,0),MATCH((CUADRO!Q$5&amp;$E608),'Hoja de Trabajo para listado'!$CD$151:$DC$151,0)),0)</f>
        <v>0</v>
      </c>
      <c r="R608" s="255">
        <f t="shared" ca="1" si="18"/>
        <v>0</v>
      </c>
      <c r="S608" s="262"/>
      <c r="T608" s="255">
        <f ca="1">+T609</f>
        <v>0</v>
      </c>
      <c r="U608" s="254">
        <f t="shared" si="19"/>
        <v>1</v>
      </c>
      <c r="V608" s="362" t="str">
        <f>+VLOOKUP(A608,bd_lista!$A$3:$E$590,5,FALSE)</f>
        <v>Gobiernos Autonomos Municipales</v>
      </c>
      <c r="W608" s="361" t="str">
        <f>+V608</f>
        <v>Gobiernos Autonomos Municipales</v>
      </c>
      <c r="X608" s="254">
        <f>+VLOOKUP(A608,[2]Sheet1!$A$13:$D$744,4,FALSE)</f>
        <v>0</v>
      </c>
      <c r="Y608" s="254" t="e">
        <f>+VLOOKUP(X608,bd_lista!$A$3:$C$590,3,FALSE)</f>
        <v>#N/A</v>
      </c>
      <c r="Z608" s="316">
        <f>+X608</f>
        <v>0</v>
      </c>
      <c r="AA608" s="317" t="e">
        <f>+Y608</f>
        <v>#N/A</v>
      </c>
    </row>
    <row r="609" spans="1:27" customFormat="1" ht="15" hidden="1" customHeight="1">
      <c r="A609" s="32">
        <v>1281</v>
      </c>
      <c r="B609" s="307"/>
      <c r="C609" s="259" t="str">
        <f>+VLOOKUP(A609,bd_lista!$A$3:$C$590,3,FALSE)</f>
        <v>Gobierno Autónomo Municipal de Huarina</v>
      </c>
      <c r="D609" s="362"/>
      <c r="E609" s="256" t="s">
        <v>1314</v>
      </c>
      <c r="F609" s="255">
        <f ca="1">+IFERROR(INDEX('Hoja de Trabajo para listado'!$A$155:$Z$1048576,MATCH($A609,'Hoja de Trabajo para listado'!$A$155:$A$1048576,0),MATCH((CUADRO!F$5&amp;$E609),'Hoja de Trabajo para listado'!$A$151:$Z$151,0)),0)+IFERROR(INDEX('Hoja de Trabajo para listado'!$AB$155:$BA$1048576,MATCH($A609,'Hoja de Trabajo para listado'!$AB$155:$AB$1048576,0),MATCH((CUADRO!F$5&amp;$E609),'Hoja de Trabajo para listado'!$AB$151:$BA$151,0)),0)+IFERROR(INDEX('Hoja de Trabajo para listado'!$BC$155:$CB$1048576,MATCH($A609,'Hoja de Trabajo para listado'!$BC$155:$BC$1048576,0),MATCH((CUADRO!F$5&amp;$E609),'Hoja de Trabajo para listado'!$BC$151:$CB$151,0)),0)+IFERROR(INDEX('Hoja de Trabajo para listado'!$DE$153:$DG$274,MATCH($A609,'Hoja de Trabajo para listado'!$DE$153:$DE$1048576,0),MATCH((CUADRO!F$5&amp;$E609),'Hoja de Trabajo para listado'!$DE$151:$DG$151,0)),0)+IFERROR(INDEX('Hoja de Trabajo para listado'!$CD$155:$DC$1048576,MATCH($A609,'Hoja de Trabajo para listado'!$CD$155:$CD$1048576,0),MATCH((CUADRO!F$5&amp;$E609),'Hoja de Trabajo para listado'!$CD$151:$DC$151,0)),0)</f>
        <v>0</v>
      </c>
      <c r="G609" s="255">
        <f ca="1">+IFERROR(INDEX('Hoja de Trabajo para listado'!$A$155:$Z$1048576,MATCH($A609,'Hoja de Trabajo para listado'!$A$155:$A$1048576,0),MATCH((CUADRO!G$5&amp;$E609),'Hoja de Trabajo para listado'!$A$151:$Z$151,0)),0)+IFERROR(INDEX('Hoja de Trabajo para listado'!$AB$155:$BA$1048576,MATCH($A609,'Hoja de Trabajo para listado'!$AB$155:$AB$1048576,0),MATCH((CUADRO!G$5&amp;$E609),'Hoja de Trabajo para listado'!$AB$151:$BA$151,0)),0)+IFERROR(INDEX('Hoja de Trabajo para listado'!$BC$155:$CB$1048576,MATCH($A609,'Hoja de Trabajo para listado'!$BC$155:$BC$1048576,0),MATCH((CUADRO!G$5&amp;$E609),'Hoja de Trabajo para listado'!$BC$151:$CB$151,0)),0)+IFERROR(INDEX('Hoja de Trabajo para listado'!$DE$153:$DG$274,MATCH($A609,'Hoja de Trabajo para listado'!$DE$153:$DE$1048576,0),MATCH((CUADRO!G$5&amp;$E609),'Hoja de Trabajo para listado'!$DE$151:$DG$151,0)),0)+IFERROR(INDEX('Hoja de Trabajo para listado'!$CD$155:$DC$1048576,MATCH($A609,'Hoja de Trabajo para listado'!$CD$155:$CD$1048576,0),MATCH((CUADRO!G$5&amp;$E609),'Hoja de Trabajo para listado'!$CD$151:$DC$151,0)),0)</f>
        <v>0</v>
      </c>
      <c r="H609" s="255">
        <f ca="1">+IFERROR(INDEX('Hoja de Trabajo para listado'!$A$155:$Z$1048576,MATCH($A609,'Hoja de Trabajo para listado'!$A$155:$A$1048576,0),MATCH((CUADRO!H$5&amp;$E609),'Hoja de Trabajo para listado'!$A$151:$Z$151,0)),0)+IFERROR(INDEX('Hoja de Trabajo para listado'!$AB$155:$BA$1048576,MATCH($A609,'Hoja de Trabajo para listado'!$AB$155:$AB$1048576,0),MATCH((CUADRO!H$5&amp;$E609),'Hoja de Trabajo para listado'!$AB$151:$BA$151,0)),0)+IFERROR(INDEX('Hoja de Trabajo para listado'!$BC$155:$CB$1048576,MATCH($A609,'Hoja de Trabajo para listado'!$BC$155:$BC$1048576,0),MATCH((CUADRO!H$5&amp;$E609),'Hoja de Trabajo para listado'!$BC$151:$CB$151,0)),0)+IFERROR(INDEX('Hoja de Trabajo para listado'!$DE$153:$DG$274,MATCH($A609,'Hoja de Trabajo para listado'!$DE$153:$DE$1048576,0),MATCH((CUADRO!H$5&amp;$E609),'Hoja de Trabajo para listado'!$DE$151:$DG$151,0)),0)+IFERROR(INDEX('Hoja de Trabajo para listado'!$CD$155:$DC$1048576,MATCH($A609,'Hoja de Trabajo para listado'!$CD$155:$CD$1048576,0),MATCH((CUADRO!H$5&amp;$E609),'Hoja de Trabajo para listado'!$CD$151:$DC$151,0)),0)</f>
        <v>0</v>
      </c>
      <c r="I609" s="255">
        <f ca="1">+IFERROR(INDEX('Hoja de Trabajo para listado'!$A$155:$Z$1048576,MATCH($A609,'Hoja de Trabajo para listado'!$A$155:$A$1048576,0),MATCH((CUADRO!I$5&amp;$E609),'Hoja de Trabajo para listado'!$A$151:$Z$151,0)),0)+IFERROR(INDEX('Hoja de Trabajo para listado'!$AB$155:$BA$1048576,MATCH($A609,'Hoja de Trabajo para listado'!$AB$155:$AB$1048576,0),MATCH((CUADRO!I$5&amp;$E609),'Hoja de Trabajo para listado'!$AB$151:$BA$151,0)),0)+IFERROR(INDEX('Hoja de Trabajo para listado'!$BC$155:$CB$1048576,MATCH($A609,'Hoja de Trabajo para listado'!$BC$155:$BC$1048576,0),MATCH((CUADRO!I$5&amp;$E609),'Hoja de Trabajo para listado'!$BC$151:$CB$151,0)),0)+IFERROR(INDEX('Hoja de Trabajo para listado'!$DE$153:$DG$274,MATCH($A609,'Hoja de Trabajo para listado'!$DE$153:$DE$1048576,0),MATCH((CUADRO!I$5&amp;$E609),'Hoja de Trabajo para listado'!$DE$151:$DG$151,0)),0)+IFERROR(INDEX('Hoja de Trabajo para listado'!$CD$155:$DC$1048576,MATCH($A609,'Hoja de Trabajo para listado'!$CD$155:$CD$1048576,0),MATCH((CUADRO!I$5&amp;$E609),'Hoja de Trabajo para listado'!$CD$151:$DC$151,0)),0)</f>
        <v>0</v>
      </c>
      <c r="J609" s="255">
        <f ca="1">+IFERROR(INDEX('Hoja de Trabajo para listado'!$A$155:$Z$1048576,MATCH($A609,'Hoja de Trabajo para listado'!$A$155:$A$1048576,0),MATCH((CUADRO!J$5&amp;$E609),'Hoja de Trabajo para listado'!$A$151:$Z$151,0)),0)+IFERROR(INDEX('Hoja de Trabajo para listado'!$AB$155:$BA$1048576,MATCH($A609,'Hoja de Trabajo para listado'!$AB$155:$AB$1048576,0),MATCH((CUADRO!J$5&amp;$E609),'Hoja de Trabajo para listado'!$AB$151:$BA$151,0)),0)+IFERROR(INDEX('Hoja de Trabajo para listado'!$BC$155:$CB$1048576,MATCH($A609,'Hoja de Trabajo para listado'!$BC$155:$BC$1048576,0),MATCH((CUADRO!J$5&amp;$E609),'Hoja de Trabajo para listado'!$BC$151:$CB$151,0)),0)+IFERROR(INDEX('Hoja de Trabajo para listado'!$DE$153:$DG$274,MATCH($A609,'Hoja de Trabajo para listado'!$DE$153:$DE$1048576,0),MATCH((CUADRO!J$5&amp;$E609),'Hoja de Trabajo para listado'!$DE$151:$DG$151,0)),0)+IFERROR(INDEX('Hoja de Trabajo para listado'!$CD$155:$DC$1048576,MATCH($A609,'Hoja de Trabajo para listado'!$CD$155:$CD$1048576,0),MATCH((CUADRO!J$5&amp;$E609),'Hoja de Trabajo para listado'!$CD$151:$DC$151,0)),0)</f>
        <v>0</v>
      </c>
      <c r="K609" s="255">
        <f ca="1">+IFERROR(INDEX('Hoja de Trabajo para listado'!$A$155:$Z$1048576,MATCH($A609,'Hoja de Trabajo para listado'!$A$155:$A$1048576,0),MATCH((CUADRO!K$5&amp;$E609),'Hoja de Trabajo para listado'!$A$151:$Z$151,0)),0)+IFERROR(INDEX('Hoja de Trabajo para listado'!$AB$155:$BA$1048576,MATCH($A609,'Hoja de Trabajo para listado'!$AB$155:$AB$1048576,0),MATCH((CUADRO!K$5&amp;$E609),'Hoja de Trabajo para listado'!$AB$151:$BA$151,0)),0)+IFERROR(INDEX('Hoja de Trabajo para listado'!$BC$155:$CB$1048576,MATCH($A609,'Hoja de Trabajo para listado'!$BC$155:$BC$1048576,0),MATCH((CUADRO!K$5&amp;$E609),'Hoja de Trabajo para listado'!$BC$151:$CB$151,0)),0)+IFERROR(INDEX('Hoja de Trabajo para listado'!$DE$153:$DG$274,MATCH($A609,'Hoja de Trabajo para listado'!$DE$153:$DE$1048576,0),MATCH((CUADRO!K$5&amp;$E609),'Hoja de Trabajo para listado'!$DE$151:$DG$151,0)),0)+IFERROR(INDEX('Hoja de Trabajo para listado'!$CD$155:$DC$1048576,MATCH($A609,'Hoja de Trabajo para listado'!$CD$155:$CD$1048576,0),MATCH((CUADRO!K$5&amp;$E609),'Hoja de Trabajo para listado'!$CD$151:$DC$151,0)),0)</f>
        <v>0</v>
      </c>
      <c r="L609" s="255">
        <f ca="1">+IFERROR(INDEX('Hoja de Trabajo para listado'!$A$155:$Z$1048576,MATCH($A609,'Hoja de Trabajo para listado'!$A$155:$A$1048576,0),MATCH((CUADRO!L$5&amp;$E609),'Hoja de Trabajo para listado'!$A$151:$Z$151,0)),0)+IFERROR(INDEX('Hoja de Trabajo para listado'!$AB$155:$BA$1048576,MATCH($A609,'Hoja de Trabajo para listado'!$AB$155:$AB$1048576,0),MATCH((CUADRO!L$5&amp;$E609),'Hoja de Trabajo para listado'!$AB$151:$BA$151,0)),0)+IFERROR(INDEX('Hoja de Trabajo para listado'!$BC$155:$CB$1048576,MATCH($A609,'Hoja de Trabajo para listado'!$BC$155:$BC$1048576,0),MATCH((CUADRO!L$5&amp;$E609),'Hoja de Trabajo para listado'!$BC$151:$CB$151,0)),0)+IFERROR(INDEX('Hoja de Trabajo para listado'!$DE$153:$DG$274,MATCH($A609,'Hoja de Trabajo para listado'!$DE$153:$DE$1048576,0),MATCH((CUADRO!L$5&amp;$E609),'Hoja de Trabajo para listado'!$DE$151:$DG$151,0)),0)+IFERROR(INDEX('Hoja de Trabajo para listado'!$CD$155:$DC$1048576,MATCH($A609,'Hoja de Trabajo para listado'!$CD$155:$CD$1048576,0),MATCH((CUADRO!L$5&amp;$E609),'Hoja de Trabajo para listado'!$CD$151:$DC$151,0)),0)</f>
        <v>0</v>
      </c>
      <c r="M609" s="255">
        <f ca="1">+IFERROR(INDEX('Hoja de Trabajo para listado'!$A$155:$Z$1048576,MATCH($A609,'Hoja de Trabajo para listado'!$A$155:$A$1048576,0),MATCH((CUADRO!M$5&amp;$E609),'Hoja de Trabajo para listado'!$A$151:$Z$151,0)),0)+IFERROR(INDEX('Hoja de Trabajo para listado'!$AB$155:$BA$1048576,MATCH($A609,'Hoja de Trabajo para listado'!$AB$155:$AB$1048576,0),MATCH((CUADRO!M$5&amp;$E609),'Hoja de Trabajo para listado'!$AB$151:$BA$151,0)),0)+IFERROR(INDEX('Hoja de Trabajo para listado'!$BC$155:$CB$1048576,MATCH($A609,'Hoja de Trabajo para listado'!$BC$155:$BC$1048576,0),MATCH((CUADRO!M$5&amp;$E609),'Hoja de Trabajo para listado'!$BC$151:$CB$151,0)),0)+IFERROR(INDEX('Hoja de Trabajo para listado'!$DE$153:$DG$274,MATCH($A609,'Hoja de Trabajo para listado'!$DE$153:$DE$1048576,0),MATCH((CUADRO!M$5&amp;$E609),'Hoja de Trabajo para listado'!$DE$151:$DG$151,0)),0)+IFERROR(INDEX('Hoja de Trabajo para listado'!$CD$155:$DC$1048576,MATCH($A609,'Hoja de Trabajo para listado'!$CD$155:$CD$1048576,0),MATCH((CUADRO!M$5&amp;$E609),'Hoja de Trabajo para listado'!$CD$151:$DC$151,0)),0)</f>
        <v>0</v>
      </c>
      <c r="N609" s="255">
        <f ca="1">+IFERROR(INDEX('Hoja de Trabajo para listado'!$A$155:$Z$1048576,MATCH($A609,'Hoja de Trabajo para listado'!$A$155:$A$1048576,0),MATCH((CUADRO!N$5&amp;$E609),'Hoja de Trabajo para listado'!$A$151:$Z$151,0)),0)+IFERROR(INDEX('Hoja de Trabajo para listado'!$AB$155:$BA$1048576,MATCH($A609,'Hoja de Trabajo para listado'!$AB$155:$AB$1048576,0),MATCH((CUADRO!N$5&amp;$E609),'Hoja de Trabajo para listado'!$AB$151:$BA$151,0)),0)+IFERROR(INDEX('Hoja de Trabajo para listado'!$BC$155:$CB$1048576,MATCH($A609,'Hoja de Trabajo para listado'!$BC$155:$BC$1048576,0),MATCH((CUADRO!N$5&amp;$E609),'Hoja de Trabajo para listado'!$BC$151:$CB$151,0)),0)+IFERROR(INDEX('Hoja de Trabajo para listado'!$DE$153:$DG$274,MATCH($A609,'Hoja de Trabajo para listado'!$DE$153:$DE$1048576,0),MATCH((CUADRO!N$5&amp;$E609),'Hoja de Trabajo para listado'!$DE$151:$DG$151,0)),0)+IFERROR(INDEX('Hoja de Trabajo para listado'!$CD$155:$DC$1048576,MATCH($A609,'Hoja de Trabajo para listado'!$CD$155:$CD$1048576,0),MATCH((CUADRO!N$5&amp;$E609),'Hoja de Trabajo para listado'!$CD$151:$DC$151,0)),0)</f>
        <v>0</v>
      </c>
      <c r="O609" s="255">
        <f ca="1">+IFERROR(INDEX('Hoja de Trabajo para listado'!$A$155:$Z$1048576,MATCH($A609,'Hoja de Trabajo para listado'!$A$155:$A$1048576,0),MATCH((CUADRO!O$5&amp;$E609),'Hoja de Trabajo para listado'!$A$151:$Z$151,0)),0)+IFERROR(INDEX('Hoja de Trabajo para listado'!$AB$155:$BA$1048576,MATCH($A609,'Hoja de Trabajo para listado'!$AB$155:$AB$1048576,0),MATCH((CUADRO!O$5&amp;$E609),'Hoja de Trabajo para listado'!$AB$151:$BA$151,0)),0)+IFERROR(INDEX('Hoja de Trabajo para listado'!$BC$155:$CB$1048576,MATCH($A609,'Hoja de Trabajo para listado'!$BC$155:$BC$1048576,0),MATCH((CUADRO!O$5&amp;$E609),'Hoja de Trabajo para listado'!$BC$151:$CB$151,0)),0)+IFERROR(INDEX('Hoja de Trabajo para listado'!$DE$153:$DG$274,MATCH($A609,'Hoja de Trabajo para listado'!$DE$153:$DE$1048576,0),MATCH((CUADRO!O$5&amp;$E609),'Hoja de Trabajo para listado'!$DE$151:$DG$151,0)),0)+IFERROR(INDEX('Hoja de Trabajo para listado'!$CD$155:$DC$1048576,MATCH($A609,'Hoja de Trabajo para listado'!$CD$155:$CD$1048576,0),MATCH((CUADRO!O$5&amp;$E609),'Hoja de Trabajo para listado'!$CD$151:$DC$151,0)),0)</f>
        <v>0</v>
      </c>
      <c r="P609" s="255">
        <f ca="1">+IFERROR(INDEX('Hoja de Trabajo para listado'!$A$155:$Z$1048576,MATCH($A609,'Hoja de Trabajo para listado'!$A$155:$A$1048576,0),MATCH((CUADRO!P$5&amp;$E609),'Hoja de Trabajo para listado'!$A$151:$Z$151,0)),0)+IFERROR(INDEX('Hoja de Trabajo para listado'!$AB$155:$BA$1048576,MATCH($A609,'Hoja de Trabajo para listado'!$AB$155:$AB$1048576,0),MATCH((CUADRO!P$5&amp;$E609),'Hoja de Trabajo para listado'!$AB$151:$BA$151,0)),0)+IFERROR(INDEX('Hoja de Trabajo para listado'!$BC$155:$CB$1048576,MATCH($A609,'Hoja de Trabajo para listado'!$BC$155:$BC$1048576,0),MATCH((CUADRO!P$5&amp;$E609),'Hoja de Trabajo para listado'!$BC$151:$CB$151,0)),0)+IFERROR(INDEX('Hoja de Trabajo para listado'!$DE$153:$DG$274,MATCH($A609,'Hoja de Trabajo para listado'!$DE$153:$DE$1048576,0),MATCH((CUADRO!P$5&amp;$E609),'Hoja de Trabajo para listado'!$DE$151:$DG$151,0)),0)+IFERROR(INDEX('Hoja de Trabajo para listado'!$CD$155:$DC$1048576,MATCH($A609,'Hoja de Trabajo para listado'!$CD$155:$CD$1048576,0),MATCH((CUADRO!P$5&amp;$E609),'Hoja de Trabajo para listado'!$CD$151:$DC$151,0)),0)</f>
        <v>0</v>
      </c>
      <c r="Q609" s="255">
        <f ca="1">+IFERROR(INDEX('Hoja de Trabajo para listado'!$A$155:$Z$1048576,MATCH($A609,'Hoja de Trabajo para listado'!$A$155:$A$1048576,0),MATCH((CUADRO!Q$5&amp;$E609),'Hoja de Trabajo para listado'!$A$151:$Z$151,0)),0)+IFERROR(INDEX('Hoja de Trabajo para listado'!$AB$155:$BA$1048576,MATCH($A609,'Hoja de Trabajo para listado'!$AB$155:$AB$1048576,0),MATCH((CUADRO!Q$5&amp;$E609),'Hoja de Trabajo para listado'!$AB$151:$BA$151,0)),0)+IFERROR(INDEX('Hoja de Trabajo para listado'!$BC$155:$CB$1048576,MATCH($A609,'Hoja de Trabajo para listado'!$BC$155:$BC$1048576,0),MATCH((CUADRO!Q$5&amp;$E609),'Hoja de Trabajo para listado'!$BC$151:$CB$151,0)),0)+IFERROR(INDEX('Hoja de Trabajo para listado'!$DE$153:$DG$274,MATCH($A609,'Hoja de Trabajo para listado'!$DE$153:$DE$1048576,0),MATCH((CUADRO!Q$5&amp;$E609),'Hoja de Trabajo para listado'!$DE$151:$DG$151,0)),0)+IFERROR(INDEX('Hoja de Trabajo para listado'!$CD$155:$DC$1048576,MATCH($A609,'Hoja de Trabajo para listado'!$CD$155:$CD$1048576,0),MATCH((CUADRO!Q$5&amp;$E609),'Hoja de Trabajo para listado'!$CD$151:$DC$151,0)),0)</f>
        <v>0</v>
      </c>
      <c r="R609" s="255">
        <f t="shared" ca="1" si="18"/>
        <v>0</v>
      </c>
      <c r="S609" s="262">
        <f ca="1">+R608+R609</f>
        <v>0</v>
      </c>
      <c r="T609" s="255">
        <f ca="1">+S609</f>
        <v>0</v>
      </c>
      <c r="U609" s="254">
        <f t="shared" si="19"/>
        <v>2</v>
      </c>
      <c r="V609" s="362" t="str">
        <f>+VLOOKUP(A609,bd_lista!$A$3:$E$590,5,FALSE)</f>
        <v>Gobiernos Autonomos Municipales</v>
      </c>
      <c r="W609" s="362"/>
      <c r="X609" s="254">
        <f>+VLOOKUP(A609,[2]Sheet1!$A$13:$D$744,4,FALSE)</f>
        <v>0</v>
      </c>
      <c r="Y609" s="254" t="e">
        <f>+VLOOKUP(X609,bd_lista!$A$3:$C$590,3,FALSE)</f>
        <v>#N/A</v>
      </c>
      <c r="Z609" s="314"/>
      <c r="AA609" s="315"/>
    </row>
    <row r="610" spans="1:27" customFormat="1" ht="15" hidden="1" customHeight="1">
      <c r="A610" s="32">
        <v>1282</v>
      </c>
      <c r="B610" s="306">
        <f>+A610</f>
        <v>1282</v>
      </c>
      <c r="C610" s="259" t="str">
        <f>+VLOOKUP(A610,bd_lista!$A$3:$C$590,3,FALSE)</f>
        <v>Gobierno Autónomo Municipal de Santiago de Huata</v>
      </c>
      <c r="D610" s="361" t="str">
        <f>+C610</f>
        <v>Gobierno Autónomo Municipal de Santiago de Huata</v>
      </c>
      <c r="E610" s="254" t="s">
        <v>1313</v>
      </c>
      <c r="F610" s="255">
        <f ca="1">+IFERROR(INDEX('Hoja de Trabajo para listado'!$A$155:$Z$1048576,MATCH($A610,'Hoja de Trabajo para listado'!$A$155:$A$1048576,0),MATCH((CUADRO!F$5&amp;$E610),'Hoja de Trabajo para listado'!$A$151:$Z$151,0)),0)+IFERROR(INDEX('Hoja de Trabajo para listado'!$AB$155:$BA$1048576,MATCH($A610,'Hoja de Trabajo para listado'!$AB$155:$AB$1048576,0),MATCH((CUADRO!F$5&amp;$E610),'Hoja de Trabajo para listado'!$AB$151:$BA$151,0)),0)+IFERROR(INDEX('Hoja de Trabajo para listado'!$BC$155:$CB$1048576,MATCH($A610,'Hoja de Trabajo para listado'!$BC$155:$BC$1048576,0),MATCH((CUADRO!F$5&amp;$E610),'Hoja de Trabajo para listado'!$BC$151:$CB$151,0)),0)+IFERROR(INDEX('Hoja de Trabajo para listado'!$DE$153:$DG$274,MATCH($A610,'Hoja de Trabajo para listado'!$DE$153:$DE$1048576,0),MATCH((CUADRO!F$5&amp;$E610),'Hoja de Trabajo para listado'!$DE$151:$DG$151,0)),0)+IFERROR(INDEX('Hoja de Trabajo para listado'!$CD$155:$DC$1048576,MATCH($A610,'Hoja de Trabajo para listado'!$CD$155:$CD$1048576,0),MATCH((CUADRO!F$5&amp;$E610),'Hoja de Trabajo para listado'!$CD$151:$DC$151,0)),0)</f>
        <v>0</v>
      </c>
      <c r="G610" s="255">
        <f ca="1">+IFERROR(INDEX('Hoja de Trabajo para listado'!$A$155:$Z$1048576,MATCH($A610,'Hoja de Trabajo para listado'!$A$155:$A$1048576,0),MATCH((CUADRO!G$5&amp;$E610),'Hoja de Trabajo para listado'!$A$151:$Z$151,0)),0)+IFERROR(INDEX('Hoja de Trabajo para listado'!$AB$155:$BA$1048576,MATCH($A610,'Hoja de Trabajo para listado'!$AB$155:$AB$1048576,0),MATCH((CUADRO!G$5&amp;$E610),'Hoja de Trabajo para listado'!$AB$151:$BA$151,0)),0)+IFERROR(INDEX('Hoja de Trabajo para listado'!$BC$155:$CB$1048576,MATCH($A610,'Hoja de Trabajo para listado'!$BC$155:$BC$1048576,0),MATCH((CUADRO!G$5&amp;$E610),'Hoja de Trabajo para listado'!$BC$151:$CB$151,0)),0)+IFERROR(INDEX('Hoja de Trabajo para listado'!$DE$153:$DG$274,MATCH($A610,'Hoja de Trabajo para listado'!$DE$153:$DE$1048576,0),MATCH((CUADRO!G$5&amp;$E610),'Hoja de Trabajo para listado'!$DE$151:$DG$151,0)),0)+IFERROR(INDEX('Hoja de Trabajo para listado'!$CD$155:$DC$1048576,MATCH($A610,'Hoja de Trabajo para listado'!$CD$155:$CD$1048576,0),MATCH((CUADRO!G$5&amp;$E610),'Hoja de Trabajo para listado'!$CD$151:$DC$151,0)),0)</f>
        <v>0</v>
      </c>
      <c r="H610" s="255">
        <f ca="1">+IFERROR(INDEX('Hoja de Trabajo para listado'!$A$155:$Z$1048576,MATCH($A610,'Hoja de Trabajo para listado'!$A$155:$A$1048576,0),MATCH((CUADRO!H$5&amp;$E610),'Hoja de Trabajo para listado'!$A$151:$Z$151,0)),0)+IFERROR(INDEX('Hoja de Trabajo para listado'!$AB$155:$BA$1048576,MATCH($A610,'Hoja de Trabajo para listado'!$AB$155:$AB$1048576,0),MATCH((CUADRO!H$5&amp;$E610),'Hoja de Trabajo para listado'!$AB$151:$BA$151,0)),0)+IFERROR(INDEX('Hoja de Trabajo para listado'!$BC$155:$CB$1048576,MATCH($A610,'Hoja de Trabajo para listado'!$BC$155:$BC$1048576,0),MATCH((CUADRO!H$5&amp;$E610),'Hoja de Trabajo para listado'!$BC$151:$CB$151,0)),0)+IFERROR(INDEX('Hoja de Trabajo para listado'!$DE$153:$DG$274,MATCH($A610,'Hoja de Trabajo para listado'!$DE$153:$DE$1048576,0),MATCH((CUADRO!H$5&amp;$E610),'Hoja de Trabajo para listado'!$DE$151:$DG$151,0)),0)+IFERROR(INDEX('Hoja de Trabajo para listado'!$CD$155:$DC$1048576,MATCH($A610,'Hoja de Trabajo para listado'!$CD$155:$CD$1048576,0),MATCH((CUADRO!H$5&amp;$E610),'Hoja de Trabajo para listado'!$CD$151:$DC$151,0)),0)</f>
        <v>0</v>
      </c>
      <c r="I610" s="255">
        <f ca="1">+IFERROR(INDEX('Hoja de Trabajo para listado'!$A$155:$Z$1048576,MATCH($A610,'Hoja de Trabajo para listado'!$A$155:$A$1048576,0),MATCH((CUADRO!I$5&amp;$E610),'Hoja de Trabajo para listado'!$A$151:$Z$151,0)),0)+IFERROR(INDEX('Hoja de Trabajo para listado'!$AB$155:$BA$1048576,MATCH($A610,'Hoja de Trabajo para listado'!$AB$155:$AB$1048576,0),MATCH((CUADRO!I$5&amp;$E610),'Hoja de Trabajo para listado'!$AB$151:$BA$151,0)),0)+IFERROR(INDEX('Hoja de Trabajo para listado'!$BC$155:$CB$1048576,MATCH($A610,'Hoja de Trabajo para listado'!$BC$155:$BC$1048576,0),MATCH((CUADRO!I$5&amp;$E610),'Hoja de Trabajo para listado'!$BC$151:$CB$151,0)),0)+IFERROR(INDEX('Hoja de Trabajo para listado'!$DE$153:$DG$274,MATCH($A610,'Hoja de Trabajo para listado'!$DE$153:$DE$1048576,0),MATCH((CUADRO!I$5&amp;$E610),'Hoja de Trabajo para listado'!$DE$151:$DG$151,0)),0)+IFERROR(INDEX('Hoja de Trabajo para listado'!$CD$155:$DC$1048576,MATCH($A610,'Hoja de Trabajo para listado'!$CD$155:$CD$1048576,0),MATCH((CUADRO!I$5&amp;$E610),'Hoja de Trabajo para listado'!$CD$151:$DC$151,0)),0)</f>
        <v>0</v>
      </c>
      <c r="J610" s="255">
        <f ca="1">+IFERROR(INDEX('Hoja de Trabajo para listado'!$A$155:$Z$1048576,MATCH($A610,'Hoja de Trabajo para listado'!$A$155:$A$1048576,0),MATCH((CUADRO!J$5&amp;$E610),'Hoja de Trabajo para listado'!$A$151:$Z$151,0)),0)+IFERROR(INDEX('Hoja de Trabajo para listado'!$AB$155:$BA$1048576,MATCH($A610,'Hoja de Trabajo para listado'!$AB$155:$AB$1048576,0),MATCH((CUADRO!J$5&amp;$E610),'Hoja de Trabajo para listado'!$AB$151:$BA$151,0)),0)+IFERROR(INDEX('Hoja de Trabajo para listado'!$BC$155:$CB$1048576,MATCH($A610,'Hoja de Trabajo para listado'!$BC$155:$BC$1048576,0),MATCH((CUADRO!J$5&amp;$E610),'Hoja de Trabajo para listado'!$BC$151:$CB$151,0)),0)+IFERROR(INDEX('Hoja de Trabajo para listado'!$DE$153:$DG$274,MATCH($A610,'Hoja de Trabajo para listado'!$DE$153:$DE$1048576,0),MATCH((CUADRO!J$5&amp;$E610),'Hoja de Trabajo para listado'!$DE$151:$DG$151,0)),0)+IFERROR(INDEX('Hoja de Trabajo para listado'!$CD$155:$DC$1048576,MATCH($A610,'Hoja de Trabajo para listado'!$CD$155:$CD$1048576,0),MATCH((CUADRO!J$5&amp;$E610),'Hoja de Trabajo para listado'!$CD$151:$DC$151,0)),0)</f>
        <v>0</v>
      </c>
      <c r="K610" s="255">
        <f ca="1">+IFERROR(INDEX('Hoja de Trabajo para listado'!$A$155:$Z$1048576,MATCH($A610,'Hoja de Trabajo para listado'!$A$155:$A$1048576,0),MATCH((CUADRO!K$5&amp;$E610),'Hoja de Trabajo para listado'!$A$151:$Z$151,0)),0)+IFERROR(INDEX('Hoja de Trabajo para listado'!$AB$155:$BA$1048576,MATCH($A610,'Hoja de Trabajo para listado'!$AB$155:$AB$1048576,0),MATCH((CUADRO!K$5&amp;$E610),'Hoja de Trabajo para listado'!$AB$151:$BA$151,0)),0)+IFERROR(INDEX('Hoja de Trabajo para listado'!$BC$155:$CB$1048576,MATCH($A610,'Hoja de Trabajo para listado'!$BC$155:$BC$1048576,0),MATCH((CUADRO!K$5&amp;$E610),'Hoja de Trabajo para listado'!$BC$151:$CB$151,0)),0)+IFERROR(INDEX('Hoja de Trabajo para listado'!$DE$153:$DG$274,MATCH($A610,'Hoja de Trabajo para listado'!$DE$153:$DE$1048576,0),MATCH((CUADRO!K$5&amp;$E610),'Hoja de Trabajo para listado'!$DE$151:$DG$151,0)),0)+IFERROR(INDEX('Hoja de Trabajo para listado'!$CD$155:$DC$1048576,MATCH($A610,'Hoja de Trabajo para listado'!$CD$155:$CD$1048576,0),MATCH((CUADRO!K$5&amp;$E610),'Hoja de Trabajo para listado'!$CD$151:$DC$151,0)),0)</f>
        <v>0</v>
      </c>
      <c r="L610" s="255">
        <f ca="1">+IFERROR(INDEX('Hoja de Trabajo para listado'!$A$155:$Z$1048576,MATCH($A610,'Hoja de Trabajo para listado'!$A$155:$A$1048576,0),MATCH((CUADRO!L$5&amp;$E610),'Hoja de Trabajo para listado'!$A$151:$Z$151,0)),0)+IFERROR(INDEX('Hoja de Trabajo para listado'!$AB$155:$BA$1048576,MATCH($A610,'Hoja de Trabajo para listado'!$AB$155:$AB$1048576,0),MATCH((CUADRO!L$5&amp;$E610),'Hoja de Trabajo para listado'!$AB$151:$BA$151,0)),0)+IFERROR(INDEX('Hoja de Trabajo para listado'!$BC$155:$CB$1048576,MATCH($A610,'Hoja de Trabajo para listado'!$BC$155:$BC$1048576,0),MATCH((CUADRO!L$5&amp;$E610),'Hoja de Trabajo para listado'!$BC$151:$CB$151,0)),0)+IFERROR(INDEX('Hoja de Trabajo para listado'!$DE$153:$DG$274,MATCH($A610,'Hoja de Trabajo para listado'!$DE$153:$DE$1048576,0),MATCH((CUADRO!L$5&amp;$E610),'Hoja de Trabajo para listado'!$DE$151:$DG$151,0)),0)+IFERROR(INDEX('Hoja de Trabajo para listado'!$CD$155:$DC$1048576,MATCH($A610,'Hoja de Trabajo para listado'!$CD$155:$CD$1048576,0),MATCH((CUADRO!L$5&amp;$E610),'Hoja de Trabajo para listado'!$CD$151:$DC$151,0)),0)</f>
        <v>0</v>
      </c>
      <c r="M610" s="255">
        <f ca="1">+IFERROR(INDEX('Hoja de Trabajo para listado'!$A$155:$Z$1048576,MATCH($A610,'Hoja de Trabajo para listado'!$A$155:$A$1048576,0),MATCH((CUADRO!M$5&amp;$E610),'Hoja de Trabajo para listado'!$A$151:$Z$151,0)),0)+IFERROR(INDEX('Hoja de Trabajo para listado'!$AB$155:$BA$1048576,MATCH($A610,'Hoja de Trabajo para listado'!$AB$155:$AB$1048576,0),MATCH((CUADRO!M$5&amp;$E610),'Hoja de Trabajo para listado'!$AB$151:$BA$151,0)),0)+IFERROR(INDEX('Hoja de Trabajo para listado'!$BC$155:$CB$1048576,MATCH($A610,'Hoja de Trabajo para listado'!$BC$155:$BC$1048576,0),MATCH((CUADRO!M$5&amp;$E610),'Hoja de Trabajo para listado'!$BC$151:$CB$151,0)),0)+IFERROR(INDEX('Hoja de Trabajo para listado'!$DE$153:$DG$274,MATCH($A610,'Hoja de Trabajo para listado'!$DE$153:$DE$1048576,0),MATCH((CUADRO!M$5&amp;$E610),'Hoja de Trabajo para listado'!$DE$151:$DG$151,0)),0)+IFERROR(INDEX('Hoja de Trabajo para listado'!$CD$155:$DC$1048576,MATCH($A610,'Hoja de Trabajo para listado'!$CD$155:$CD$1048576,0),MATCH((CUADRO!M$5&amp;$E610),'Hoja de Trabajo para listado'!$CD$151:$DC$151,0)),0)</f>
        <v>0</v>
      </c>
      <c r="N610" s="255">
        <f ca="1">+IFERROR(INDEX('Hoja de Trabajo para listado'!$A$155:$Z$1048576,MATCH($A610,'Hoja de Trabajo para listado'!$A$155:$A$1048576,0),MATCH((CUADRO!N$5&amp;$E610),'Hoja de Trabajo para listado'!$A$151:$Z$151,0)),0)+IFERROR(INDEX('Hoja de Trabajo para listado'!$AB$155:$BA$1048576,MATCH($A610,'Hoja de Trabajo para listado'!$AB$155:$AB$1048576,0),MATCH((CUADRO!N$5&amp;$E610),'Hoja de Trabajo para listado'!$AB$151:$BA$151,0)),0)+IFERROR(INDEX('Hoja de Trabajo para listado'!$BC$155:$CB$1048576,MATCH($A610,'Hoja de Trabajo para listado'!$BC$155:$BC$1048576,0),MATCH((CUADRO!N$5&amp;$E610),'Hoja de Trabajo para listado'!$BC$151:$CB$151,0)),0)+IFERROR(INDEX('Hoja de Trabajo para listado'!$DE$153:$DG$274,MATCH($A610,'Hoja de Trabajo para listado'!$DE$153:$DE$1048576,0),MATCH((CUADRO!N$5&amp;$E610),'Hoja de Trabajo para listado'!$DE$151:$DG$151,0)),0)+IFERROR(INDEX('Hoja de Trabajo para listado'!$CD$155:$DC$1048576,MATCH($A610,'Hoja de Trabajo para listado'!$CD$155:$CD$1048576,0),MATCH((CUADRO!N$5&amp;$E610),'Hoja de Trabajo para listado'!$CD$151:$DC$151,0)),0)</f>
        <v>0</v>
      </c>
      <c r="O610" s="255">
        <f ca="1">+IFERROR(INDEX('Hoja de Trabajo para listado'!$A$155:$Z$1048576,MATCH($A610,'Hoja de Trabajo para listado'!$A$155:$A$1048576,0),MATCH((CUADRO!O$5&amp;$E610),'Hoja de Trabajo para listado'!$A$151:$Z$151,0)),0)+IFERROR(INDEX('Hoja de Trabajo para listado'!$AB$155:$BA$1048576,MATCH($A610,'Hoja de Trabajo para listado'!$AB$155:$AB$1048576,0),MATCH((CUADRO!O$5&amp;$E610),'Hoja de Trabajo para listado'!$AB$151:$BA$151,0)),0)+IFERROR(INDEX('Hoja de Trabajo para listado'!$BC$155:$CB$1048576,MATCH($A610,'Hoja de Trabajo para listado'!$BC$155:$BC$1048576,0),MATCH((CUADRO!O$5&amp;$E610),'Hoja de Trabajo para listado'!$BC$151:$CB$151,0)),0)+IFERROR(INDEX('Hoja de Trabajo para listado'!$DE$153:$DG$274,MATCH($A610,'Hoja de Trabajo para listado'!$DE$153:$DE$1048576,0),MATCH((CUADRO!O$5&amp;$E610),'Hoja de Trabajo para listado'!$DE$151:$DG$151,0)),0)+IFERROR(INDEX('Hoja de Trabajo para listado'!$CD$155:$DC$1048576,MATCH($A610,'Hoja de Trabajo para listado'!$CD$155:$CD$1048576,0),MATCH((CUADRO!O$5&amp;$E610),'Hoja de Trabajo para listado'!$CD$151:$DC$151,0)),0)</f>
        <v>0</v>
      </c>
      <c r="P610" s="255">
        <f ca="1">+IFERROR(INDEX('Hoja de Trabajo para listado'!$A$155:$Z$1048576,MATCH($A610,'Hoja de Trabajo para listado'!$A$155:$A$1048576,0),MATCH((CUADRO!P$5&amp;$E610),'Hoja de Trabajo para listado'!$A$151:$Z$151,0)),0)+IFERROR(INDEX('Hoja de Trabajo para listado'!$AB$155:$BA$1048576,MATCH($A610,'Hoja de Trabajo para listado'!$AB$155:$AB$1048576,0),MATCH((CUADRO!P$5&amp;$E610),'Hoja de Trabajo para listado'!$AB$151:$BA$151,0)),0)+IFERROR(INDEX('Hoja de Trabajo para listado'!$BC$155:$CB$1048576,MATCH($A610,'Hoja de Trabajo para listado'!$BC$155:$BC$1048576,0),MATCH((CUADRO!P$5&amp;$E610),'Hoja de Trabajo para listado'!$BC$151:$CB$151,0)),0)+IFERROR(INDEX('Hoja de Trabajo para listado'!$DE$153:$DG$274,MATCH($A610,'Hoja de Trabajo para listado'!$DE$153:$DE$1048576,0),MATCH((CUADRO!P$5&amp;$E610),'Hoja de Trabajo para listado'!$DE$151:$DG$151,0)),0)+IFERROR(INDEX('Hoja de Trabajo para listado'!$CD$155:$DC$1048576,MATCH($A610,'Hoja de Trabajo para listado'!$CD$155:$CD$1048576,0),MATCH((CUADRO!P$5&amp;$E610),'Hoja de Trabajo para listado'!$CD$151:$DC$151,0)),0)</f>
        <v>0</v>
      </c>
      <c r="Q610" s="255">
        <f ca="1">+IFERROR(INDEX('Hoja de Trabajo para listado'!$A$155:$Z$1048576,MATCH($A610,'Hoja de Trabajo para listado'!$A$155:$A$1048576,0),MATCH((CUADRO!Q$5&amp;$E610),'Hoja de Trabajo para listado'!$A$151:$Z$151,0)),0)+IFERROR(INDEX('Hoja de Trabajo para listado'!$AB$155:$BA$1048576,MATCH($A610,'Hoja de Trabajo para listado'!$AB$155:$AB$1048576,0),MATCH((CUADRO!Q$5&amp;$E610),'Hoja de Trabajo para listado'!$AB$151:$BA$151,0)),0)+IFERROR(INDEX('Hoja de Trabajo para listado'!$BC$155:$CB$1048576,MATCH($A610,'Hoja de Trabajo para listado'!$BC$155:$BC$1048576,0),MATCH((CUADRO!Q$5&amp;$E610),'Hoja de Trabajo para listado'!$BC$151:$CB$151,0)),0)+IFERROR(INDEX('Hoja de Trabajo para listado'!$DE$153:$DG$274,MATCH($A610,'Hoja de Trabajo para listado'!$DE$153:$DE$1048576,0),MATCH((CUADRO!Q$5&amp;$E610),'Hoja de Trabajo para listado'!$DE$151:$DG$151,0)),0)+IFERROR(INDEX('Hoja de Trabajo para listado'!$CD$155:$DC$1048576,MATCH($A610,'Hoja de Trabajo para listado'!$CD$155:$CD$1048576,0),MATCH((CUADRO!Q$5&amp;$E610),'Hoja de Trabajo para listado'!$CD$151:$DC$151,0)),0)</f>
        <v>0</v>
      </c>
      <c r="R610" s="255">
        <f t="shared" ca="1" si="18"/>
        <v>0</v>
      </c>
      <c r="S610" s="262"/>
      <c r="T610" s="255">
        <f ca="1">+T611</f>
        <v>0</v>
      </c>
      <c r="U610" s="254">
        <f t="shared" si="19"/>
        <v>1</v>
      </c>
      <c r="V610" s="362" t="str">
        <f>+VLOOKUP(A610,bd_lista!$A$3:$E$590,5,FALSE)</f>
        <v>Gobiernos Autonomos Municipales</v>
      </c>
      <c r="W610" s="361" t="str">
        <f>+V610</f>
        <v>Gobiernos Autonomos Municipales</v>
      </c>
      <c r="X610" s="254">
        <f>+VLOOKUP(A610,[2]Sheet1!$A$13:$D$744,4,FALSE)</f>
        <v>0</v>
      </c>
      <c r="Y610" s="254" t="e">
        <f>+VLOOKUP(X610,bd_lista!$A$3:$C$590,3,FALSE)</f>
        <v>#N/A</v>
      </c>
      <c r="Z610" s="316">
        <f>+X610</f>
        <v>0</v>
      </c>
      <c r="AA610" s="317" t="e">
        <f>+Y610</f>
        <v>#N/A</v>
      </c>
    </row>
    <row r="611" spans="1:27" customFormat="1" ht="15" hidden="1" customHeight="1">
      <c r="A611" s="32">
        <v>1282</v>
      </c>
      <c r="B611" s="307"/>
      <c r="C611" s="259" t="str">
        <f>+VLOOKUP(A611,bd_lista!$A$3:$C$590,3,FALSE)</f>
        <v>Gobierno Autónomo Municipal de Santiago de Huata</v>
      </c>
      <c r="D611" s="362"/>
      <c r="E611" s="256" t="s">
        <v>1314</v>
      </c>
      <c r="F611" s="255">
        <f ca="1">+IFERROR(INDEX('Hoja de Trabajo para listado'!$A$155:$Z$1048576,MATCH($A611,'Hoja de Trabajo para listado'!$A$155:$A$1048576,0),MATCH((CUADRO!F$5&amp;$E611),'Hoja de Trabajo para listado'!$A$151:$Z$151,0)),0)+IFERROR(INDEX('Hoja de Trabajo para listado'!$AB$155:$BA$1048576,MATCH($A611,'Hoja de Trabajo para listado'!$AB$155:$AB$1048576,0),MATCH((CUADRO!F$5&amp;$E611),'Hoja de Trabajo para listado'!$AB$151:$BA$151,0)),0)+IFERROR(INDEX('Hoja de Trabajo para listado'!$BC$155:$CB$1048576,MATCH($A611,'Hoja de Trabajo para listado'!$BC$155:$BC$1048576,0),MATCH((CUADRO!F$5&amp;$E611),'Hoja de Trabajo para listado'!$BC$151:$CB$151,0)),0)+IFERROR(INDEX('Hoja de Trabajo para listado'!$DE$153:$DG$274,MATCH($A611,'Hoja de Trabajo para listado'!$DE$153:$DE$1048576,0),MATCH((CUADRO!F$5&amp;$E611),'Hoja de Trabajo para listado'!$DE$151:$DG$151,0)),0)+IFERROR(INDEX('Hoja de Trabajo para listado'!$CD$155:$DC$1048576,MATCH($A611,'Hoja de Trabajo para listado'!$CD$155:$CD$1048576,0),MATCH((CUADRO!F$5&amp;$E611),'Hoja de Trabajo para listado'!$CD$151:$DC$151,0)),0)</f>
        <v>0</v>
      </c>
      <c r="G611" s="255">
        <f ca="1">+IFERROR(INDEX('Hoja de Trabajo para listado'!$A$155:$Z$1048576,MATCH($A611,'Hoja de Trabajo para listado'!$A$155:$A$1048576,0),MATCH((CUADRO!G$5&amp;$E611),'Hoja de Trabajo para listado'!$A$151:$Z$151,0)),0)+IFERROR(INDEX('Hoja de Trabajo para listado'!$AB$155:$BA$1048576,MATCH($A611,'Hoja de Trabajo para listado'!$AB$155:$AB$1048576,0),MATCH((CUADRO!G$5&amp;$E611),'Hoja de Trabajo para listado'!$AB$151:$BA$151,0)),0)+IFERROR(INDEX('Hoja de Trabajo para listado'!$BC$155:$CB$1048576,MATCH($A611,'Hoja de Trabajo para listado'!$BC$155:$BC$1048576,0),MATCH((CUADRO!G$5&amp;$E611),'Hoja de Trabajo para listado'!$BC$151:$CB$151,0)),0)+IFERROR(INDEX('Hoja de Trabajo para listado'!$DE$153:$DG$274,MATCH($A611,'Hoja de Trabajo para listado'!$DE$153:$DE$1048576,0),MATCH((CUADRO!G$5&amp;$E611),'Hoja de Trabajo para listado'!$DE$151:$DG$151,0)),0)+IFERROR(INDEX('Hoja de Trabajo para listado'!$CD$155:$DC$1048576,MATCH($A611,'Hoja de Trabajo para listado'!$CD$155:$CD$1048576,0),MATCH((CUADRO!G$5&amp;$E611),'Hoja de Trabajo para listado'!$CD$151:$DC$151,0)),0)</f>
        <v>0</v>
      </c>
      <c r="H611" s="255">
        <f ca="1">+IFERROR(INDEX('Hoja de Trabajo para listado'!$A$155:$Z$1048576,MATCH($A611,'Hoja de Trabajo para listado'!$A$155:$A$1048576,0),MATCH((CUADRO!H$5&amp;$E611),'Hoja de Trabajo para listado'!$A$151:$Z$151,0)),0)+IFERROR(INDEX('Hoja de Trabajo para listado'!$AB$155:$BA$1048576,MATCH($A611,'Hoja de Trabajo para listado'!$AB$155:$AB$1048576,0),MATCH((CUADRO!H$5&amp;$E611),'Hoja de Trabajo para listado'!$AB$151:$BA$151,0)),0)+IFERROR(INDEX('Hoja de Trabajo para listado'!$BC$155:$CB$1048576,MATCH($A611,'Hoja de Trabajo para listado'!$BC$155:$BC$1048576,0),MATCH((CUADRO!H$5&amp;$E611),'Hoja de Trabajo para listado'!$BC$151:$CB$151,0)),0)+IFERROR(INDEX('Hoja de Trabajo para listado'!$DE$153:$DG$274,MATCH($A611,'Hoja de Trabajo para listado'!$DE$153:$DE$1048576,0),MATCH((CUADRO!H$5&amp;$E611),'Hoja de Trabajo para listado'!$DE$151:$DG$151,0)),0)+IFERROR(INDEX('Hoja de Trabajo para listado'!$CD$155:$DC$1048576,MATCH($A611,'Hoja de Trabajo para listado'!$CD$155:$CD$1048576,0),MATCH((CUADRO!H$5&amp;$E611),'Hoja de Trabajo para listado'!$CD$151:$DC$151,0)),0)</f>
        <v>0</v>
      </c>
      <c r="I611" s="255">
        <f ca="1">+IFERROR(INDEX('Hoja de Trabajo para listado'!$A$155:$Z$1048576,MATCH($A611,'Hoja de Trabajo para listado'!$A$155:$A$1048576,0),MATCH((CUADRO!I$5&amp;$E611),'Hoja de Trabajo para listado'!$A$151:$Z$151,0)),0)+IFERROR(INDEX('Hoja de Trabajo para listado'!$AB$155:$BA$1048576,MATCH($A611,'Hoja de Trabajo para listado'!$AB$155:$AB$1048576,0),MATCH((CUADRO!I$5&amp;$E611),'Hoja de Trabajo para listado'!$AB$151:$BA$151,0)),0)+IFERROR(INDEX('Hoja de Trabajo para listado'!$BC$155:$CB$1048576,MATCH($A611,'Hoja de Trabajo para listado'!$BC$155:$BC$1048576,0),MATCH((CUADRO!I$5&amp;$E611),'Hoja de Trabajo para listado'!$BC$151:$CB$151,0)),0)+IFERROR(INDEX('Hoja de Trabajo para listado'!$DE$153:$DG$274,MATCH($A611,'Hoja de Trabajo para listado'!$DE$153:$DE$1048576,0),MATCH((CUADRO!I$5&amp;$E611),'Hoja de Trabajo para listado'!$DE$151:$DG$151,0)),0)+IFERROR(INDEX('Hoja de Trabajo para listado'!$CD$155:$DC$1048576,MATCH($A611,'Hoja de Trabajo para listado'!$CD$155:$CD$1048576,0),MATCH((CUADRO!I$5&amp;$E611),'Hoja de Trabajo para listado'!$CD$151:$DC$151,0)),0)</f>
        <v>0</v>
      </c>
      <c r="J611" s="255">
        <f ca="1">+IFERROR(INDEX('Hoja de Trabajo para listado'!$A$155:$Z$1048576,MATCH($A611,'Hoja de Trabajo para listado'!$A$155:$A$1048576,0),MATCH((CUADRO!J$5&amp;$E611),'Hoja de Trabajo para listado'!$A$151:$Z$151,0)),0)+IFERROR(INDEX('Hoja de Trabajo para listado'!$AB$155:$BA$1048576,MATCH($A611,'Hoja de Trabajo para listado'!$AB$155:$AB$1048576,0),MATCH((CUADRO!J$5&amp;$E611),'Hoja de Trabajo para listado'!$AB$151:$BA$151,0)),0)+IFERROR(INDEX('Hoja de Trabajo para listado'!$BC$155:$CB$1048576,MATCH($A611,'Hoja de Trabajo para listado'!$BC$155:$BC$1048576,0),MATCH((CUADRO!J$5&amp;$E611),'Hoja de Trabajo para listado'!$BC$151:$CB$151,0)),0)+IFERROR(INDEX('Hoja de Trabajo para listado'!$DE$153:$DG$274,MATCH($A611,'Hoja de Trabajo para listado'!$DE$153:$DE$1048576,0),MATCH((CUADRO!J$5&amp;$E611),'Hoja de Trabajo para listado'!$DE$151:$DG$151,0)),0)+IFERROR(INDEX('Hoja de Trabajo para listado'!$CD$155:$DC$1048576,MATCH($A611,'Hoja de Trabajo para listado'!$CD$155:$CD$1048576,0),MATCH((CUADRO!J$5&amp;$E611),'Hoja de Trabajo para listado'!$CD$151:$DC$151,0)),0)</f>
        <v>0</v>
      </c>
      <c r="K611" s="255">
        <f ca="1">+IFERROR(INDEX('Hoja de Trabajo para listado'!$A$155:$Z$1048576,MATCH($A611,'Hoja de Trabajo para listado'!$A$155:$A$1048576,0),MATCH((CUADRO!K$5&amp;$E611),'Hoja de Trabajo para listado'!$A$151:$Z$151,0)),0)+IFERROR(INDEX('Hoja de Trabajo para listado'!$AB$155:$BA$1048576,MATCH($A611,'Hoja de Trabajo para listado'!$AB$155:$AB$1048576,0),MATCH((CUADRO!K$5&amp;$E611),'Hoja de Trabajo para listado'!$AB$151:$BA$151,0)),0)+IFERROR(INDEX('Hoja de Trabajo para listado'!$BC$155:$CB$1048576,MATCH($A611,'Hoja de Trabajo para listado'!$BC$155:$BC$1048576,0),MATCH((CUADRO!K$5&amp;$E611),'Hoja de Trabajo para listado'!$BC$151:$CB$151,0)),0)+IFERROR(INDEX('Hoja de Trabajo para listado'!$DE$153:$DG$274,MATCH($A611,'Hoja de Trabajo para listado'!$DE$153:$DE$1048576,0),MATCH((CUADRO!K$5&amp;$E611),'Hoja de Trabajo para listado'!$DE$151:$DG$151,0)),0)+IFERROR(INDEX('Hoja de Trabajo para listado'!$CD$155:$DC$1048576,MATCH($A611,'Hoja de Trabajo para listado'!$CD$155:$CD$1048576,0),MATCH((CUADRO!K$5&amp;$E611),'Hoja de Trabajo para listado'!$CD$151:$DC$151,0)),0)</f>
        <v>0</v>
      </c>
      <c r="L611" s="255">
        <f ca="1">+IFERROR(INDEX('Hoja de Trabajo para listado'!$A$155:$Z$1048576,MATCH($A611,'Hoja de Trabajo para listado'!$A$155:$A$1048576,0),MATCH((CUADRO!L$5&amp;$E611),'Hoja de Trabajo para listado'!$A$151:$Z$151,0)),0)+IFERROR(INDEX('Hoja de Trabajo para listado'!$AB$155:$BA$1048576,MATCH($A611,'Hoja de Trabajo para listado'!$AB$155:$AB$1048576,0),MATCH((CUADRO!L$5&amp;$E611),'Hoja de Trabajo para listado'!$AB$151:$BA$151,0)),0)+IFERROR(INDEX('Hoja de Trabajo para listado'!$BC$155:$CB$1048576,MATCH($A611,'Hoja de Trabajo para listado'!$BC$155:$BC$1048576,0),MATCH((CUADRO!L$5&amp;$E611),'Hoja de Trabajo para listado'!$BC$151:$CB$151,0)),0)+IFERROR(INDEX('Hoja de Trabajo para listado'!$DE$153:$DG$274,MATCH($A611,'Hoja de Trabajo para listado'!$DE$153:$DE$1048576,0),MATCH((CUADRO!L$5&amp;$E611),'Hoja de Trabajo para listado'!$DE$151:$DG$151,0)),0)+IFERROR(INDEX('Hoja de Trabajo para listado'!$CD$155:$DC$1048576,MATCH($A611,'Hoja de Trabajo para listado'!$CD$155:$CD$1048576,0),MATCH((CUADRO!L$5&amp;$E611),'Hoja de Trabajo para listado'!$CD$151:$DC$151,0)),0)</f>
        <v>0</v>
      </c>
      <c r="M611" s="255">
        <f ca="1">+IFERROR(INDEX('Hoja de Trabajo para listado'!$A$155:$Z$1048576,MATCH($A611,'Hoja de Trabajo para listado'!$A$155:$A$1048576,0),MATCH((CUADRO!M$5&amp;$E611),'Hoja de Trabajo para listado'!$A$151:$Z$151,0)),0)+IFERROR(INDEX('Hoja de Trabajo para listado'!$AB$155:$BA$1048576,MATCH($A611,'Hoja de Trabajo para listado'!$AB$155:$AB$1048576,0),MATCH((CUADRO!M$5&amp;$E611),'Hoja de Trabajo para listado'!$AB$151:$BA$151,0)),0)+IFERROR(INDEX('Hoja de Trabajo para listado'!$BC$155:$CB$1048576,MATCH($A611,'Hoja de Trabajo para listado'!$BC$155:$BC$1048576,0),MATCH((CUADRO!M$5&amp;$E611),'Hoja de Trabajo para listado'!$BC$151:$CB$151,0)),0)+IFERROR(INDEX('Hoja de Trabajo para listado'!$DE$153:$DG$274,MATCH($A611,'Hoja de Trabajo para listado'!$DE$153:$DE$1048576,0),MATCH((CUADRO!M$5&amp;$E611),'Hoja de Trabajo para listado'!$DE$151:$DG$151,0)),0)+IFERROR(INDEX('Hoja de Trabajo para listado'!$CD$155:$DC$1048576,MATCH($A611,'Hoja de Trabajo para listado'!$CD$155:$CD$1048576,0),MATCH((CUADRO!M$5&amp;$E611),'Hoja de Trabajo para listado'!$CD$151:$DC$151,0)),0)</f>
        <v>0</v>
      </c>
      <c r="N611" s="255">
        <f ca="1">+IFERROR(INDEX('Hoja de Trabajo para listado'!$A$155:$Z$1048576,MATCH($A611,'Hoja de Trabajo para listado'!$A$155:$A$1048576,0),MATCH((CUADRO!N$5&amp;$E611),'Hoja de Trabajo para listado'!$A$151:$Z$151,0)),0)+IFERROR(INDEX('Hoja de Trabajo para listado'!$AB$155:$BA$1048576,MATCH($A611,'Hoja de Trabajo para listado'!$AB$155:$AB$1048576,0),MATCH((CUADRO!N$5&amp;$E611),'Hoja de Trabajo para listado'!$AB$151:$BA$151,0)),0)+IFERROR(INDEX('Hoja de Trabajo para listado'!$BC$155:$CB$1048576,MATCH($A611,'Hoja de Trabajo para listado'!$BC$155:$BC$1048576,0),MATCH((CUADRO!N$5&amp;$E611),'Hoja de Trabajo para listado'!$BC$151:$CB$151,0)),0)+IFERROR(INDEX('Hoja de Trabajo para listado'!$DE$153:$DG$274,MATCH($A611,'Hoja de Trabajo para listado'!$DE$153:$DE$1048576,0),MATCH((CUADRO!N$5&amp;$E611),'Hoja de Trabajo para listado'!$DE$151:$DG$151,0)),0)+IFERROR(INDEX('Hoja de Trabajo para listado'!$CD$155:$DC$1048576,MATCH($A611,'Hoja de Trabajo para listado'!$CD$155:$CD$1048576,0),MATCH((CUADRO!N$5&amp;$E611),'Hoja de Trabajo para listado'!$CD$151:$DC$151,0)),0)</f>
        <v>0</v>
      </c>
      <c r="O611" s="255">
        <f ca="1">+IFERROR(INDEX('Hoja de Trabajo para listado'!$A$155:$Z$1048576,MATCH($A611,'Hoja de Trabajo para listado'!$A$155:$A$1048576,0),MATCH((CUADRO!O$5&amp;$E611),'Hoja de Trabajo para listado'!$A$151:$Z$151,0)),0)+IFERROR(INDEX('Hoja de Trabajo para listado'!$AB$155:$BA$1048576,MATCH($A611,'Hoja de Trabajo para listado'!$AB$155:$AB$1048576,0),MATCH((CUADRO!O$5&amp;$E611),'Hoja de Trabajo para listado'!$AB$151:$BA$151,0)),0)+IFERROR(INDEX('Hoja de Trabajo para listado'!$BC$155:$CB$1048576,MATCH($A611,'Hoja de Trabajo para listado'!$BC$155:$BC$1048576,0),MATCH((CUADRO!O$5&amp;$E611),'Hoja de Trabajo para listado'!$BC$151:$CB$151,0)),0)+IFERROR(INDEX('Hoja de Trabajo para listado'!$DE$153:$DG$274,MATCH($A611,'Hoja de Trabajo para listado'!$DE$153:$DE$1048576,0),MATCH((CUADRO!O$5&amp;$E611),'Hoja de Trabajo para listado'!$DE$151:$DG$151,0)),0)+IFERROR(INDEX('Hoja de Trabajo para listado'!$CD$155:$DC$1048576,MATCH($A611,'Hoja de Trabajo para listado'!$CD$155:$CD$1048576,0),MATCH((CUADRO!O$5&amp;$E611),'Hoja de Trabajo para listado'!$CD$151:$DC$151,0)),0)</f>
        <v>0</v>
      </c>
      <c r="P611" s="255">
        <f ca="1">+IFERROR(INDEX('Hoja de Trabajo para listado'!$A$155:$Z$1048576,MATCH($A611,'Hoja de Trabajo para listado'!$A$155:$A$1048576,0),MATCH((CUADRO!P$5&amp;$E611),'Hoja de Trabajo para listado'!$A$151:$Z$151,0)),0)+IFERROR(INDEX('Hoja de Trabajo para listado'!$AB$155:$BA$1048576,MATCH($A611,'Hoja de Trabajo para listado'!$AB$155:$AB$1048576,0),MATCH((CUADRO!P$5&amp;$E611),'Hoja de Trabajo para listado'!$AB$151:$BA$151,0)),0)+IFERROR(INDEX('Hoja de Trabajo para listado'!$BC$155:$CB$1048576,MATCH($A611,'Hoja de Trabajo para listado'!$BC$155:$BC$1048576,0),MATCH((CUADRO!P$5&amp;$E611),'Hoja de Trabajo para listado'!$BC$151:$CB$151,0)),0)+IFERROR(INDEX('Hoja de Trabajo para listado'!$DE$153:$DG$274,MATCH($A611,'Hoja de Trabajo para listado'!$DE$153:$DE$1048576,0),MATCH((CUADRO!P$5&amp;$E611),'Hoja de Trabajo para listado'!$DE$151:$DG$151,0)),0)+IFERROR(INDEX('Hoja de Trabajo para listado'!$CD$155:$DC$1048576,MATCH($A611,'Hoja de Trabajo para listado'!$CD$155:$CD$1048576,0),MATCH((CUADRO!P$5&amp;$E611),'Hoja de Trabajo para listado'!$CD$151:$DC$151,0)),0)</f>
        <v>0</v>
      </c>
      <c r="Q611" s="255">
        <f ca="1">+IFERROR(INDEX('Hoja de Trabajo para listado'!$A$155:$Z$1048576,MATCH($A611,'Hoja de Trabajo para listado'!$A$155:$A$1048576,0),MATCH((CUADRO!Q$5&amp;$E611),'Hoja de Trabajo para listado'!$A$151:$Z$151,0)),0)+IFERROR(INDEX('Hoja de Trabajo para listado'!$AB$155:$BA$1048576,MATCH($A611,'Hoja de Trabajo para listado'!$AB$155:$AB$1048576,0),MATCH((CUADRO!Q$5&amp;$E611),'Hoja de Trabajo para listado'!$AB$151:$BA$151,0)),0)+IFERROR(INDEX('Hoja de Trabajo para listado'!$BC$155:$CB$1048576,MATCH($A611,'Hoja de Trabajo para listado'!$BC$155:$BC$1048576,0),MATCH((CUADRO!Q$5&amp;$E611),'Hoja de Trabajo para listado'!$BC$151:$CB$151,0)),0)+IFERROR(INDEX('Hoja de Trabajo para listado'!$DE$153:$DG$274,MATCH($A611,'Hoja de Trabajo para listado'!$DE$153:$DE$1048576,0),MATCH((CUADRO!Q$5&amp;$E611),'Hoja de Trabajo para listado'!$DE$151:$DG$151,0)),0)+IFERROR(INDEX('Hoja de Trabajo para listado'!$CD$155:$DC$1048576,MATCH($A611,'Hoja de Trabajo para listado'!$CD$155:$CD$1048576,0),MATCH((CUADRO!Q$5&amp;$E611),'Hoja de Trabajo para listado'!$CD$151:$DC$151,0)),0)</f>
        <v>0</v>
      </c>
      <c r="R611" s="255">
        <f t="shared" ca="1" si="18"/>
        <v>0</v>
      </c>
      <c r="S611" s="262">
        <f ca="1">+R610+R611</f>
        <v>0</v>
      </c>
      <c r="T611" s="255">
        <f ca="1">+S611</f>
        <v>0</v>
      </c>
      <c r="U611" s="254">
        <f t="shared" si="19"/>
        <v>2</v>
      </c>
      <c r="V611" s="362" t="str">
        <f>+VLOOKUP(A611,bd_lista!$A$3:$E$590,5,FALSE)</f>
        <v>Gobiernos Autonomos Municipales</v>
      </c>
      <c r="W611" s="362"/>
      <c r="X611" s="254">
        <f>+VLOOKUP(A611,[2]Sheet1!$A$13:$D$744,4,FALSE)</f>
        <v>0</v>
      </c>
      <c r="Y611" s="254" t="e">
        <f>+VLOOKUP(X611,bd_lista!$A$3:$C$590,3,FALSE)</f>
        <v>#N/A</v>
      </c>
      <c r="Z611" s="314"/>
      <c r="AA611" s="315"/>
    </row>
    <row r="612" spans="1:27" customFormat="1" ht="27" hidden="1" customHeight="1">
      <c r="A612" s="32">
        <v>1283</v>
      </c>
      <c r="B612" s="306">
        <f>+A612</f>
        <v>1283</v>
      </c>
      <c r="C612" s="259" t="str">
        <f>+VLOOKUP(A612,bd_lista!$A$3:$C$590,3,FALSE)</f>
        <v>Gobierno Autónomo Municipal de Escoma</v>
      </c>
      <c r="D612" s="361" t="str">
        <f>+C612</f>
        <v>Gobierno Autónomo Municipal de Escoma</v>
      </c>
      <c r="E612" s="254" t="s">
        <v>1313</v>
      </c>
      <c r="F612" s="255">
        <f ca="1">+IFERROR(INDEX('Hoja de Trabajo para listado'!$A$155:$Z$1048576,MATCH($A612,'Hoja de Trabajo para listado'!$A$155:$A$1048576,0),MATCH((CUADRO!F$5&amp;$E612),'Hoja de Trabajo para listado'!$A$151:$Z$151,0)),0)+IFERROR(INDEX('Hoja de Trabajo para listado'!$AB$155:$BA$1048576,MATCH($A612,'Hoja de Trabajo para listado'!$AB$155:$AB$1048576,0),MATCH((CUADRO!F$5&amp;$E612),'Hoja de Trabajo para listado'!$AB$151:$BA$151,0)),0)+IFERROR(INDEX('Hoja de Trabajo para listado'!$BC$155:$CB$1048576,MATCH($A612,'Hoja de Trabajo para listado'!$BC$155:$BC$1048576,0),MATCH((CUADRO!F$5&amp;$E612),'Hoja de Trabajo para listado'!$BC$151:$CB$151,0)),0)+IFERROR(INDEX('Hoja de Trabajo para listado'!$DE$153:$DG$274,MATCH($A612,'Hoja de Trabajo para listado'!$DE$153:$DE$1048576,0),MATCH((CUADRO!F$5&amp;$E612),'Hoja de Trabajo para listado'!$DE$151:$DG$151,0)),0)+IFERROR(INDEX('Hoja de Trabajo para listado'!$CD$155:$DC$1048576,MATCH($A612,'Hoja de Trabajo para listado'!$CD$155:$CD$1048576,0),MATCH((CUADRO!F$5&amp;$E612),'Hoja de Trabajo para listado'!$CD$151:$DC$151,0)),0)</f>
        <v>0</v>
      </c>
      <c r="G612" s="255">
        <f ca="1">+IFERROR(INDEX('Hoja de Trabajo para listado'!$A$155:$Z$1048576,MATCH($A612,'Hoja de Trabajo para listado'!$A$155:$A$1048576,0),MATCH((CUADRO!G$5&amp;$E612),'Hoja de Trabajo para listado'!$A$151:$Z$151,0)),0)+IFERROR(INDEX('Hoja de Trabajo para listado'!$AB$155:$BA$1048576,MATCH($A612,'Hoja de Trabajo para listado'!$AB$155:$AB$1048576,0),MATCH((CUADRO!G$5&amp;$E612),'Hoja de Trabajo para listado'!$AB$151:$BA$151,0)),0)+IFERROR(INDEX('Hoja de Trabajo para listado'!$BC$155:$CB$1048576,MATCH($A612,'Hoja de Trabajo para listado'!$BC$155:$BC$1048576,0),MATCH((CUADRO!G$5&amp;$E612),'Hoja de Trabajo para listado'!$BC$151:$CB$151,0)),0)+IFERROR(INDEX('Hoja de Trabajo para listado'!$DE$153:$DG$274,MATCH($A612,'Hoja de Trabajo para listado'!$DE$153:$DE$1048576,0),MATCH((CUADRO!G$5&amp;$E612),'Hoja de Trabajo para listado'!$DE$151:$DG$151,0)),0)+IFERROR(INDEX('Hoja de Trabajo para listado'!$CD$155:$DC$1048576,MATCH($A612,'Hoja de Trabajo para listado'!$CD$155:$CD$1048576,0),MATCH((CUADRO!G$5&amp;$E612),'Hoja de Trabajo para listado'!$CD$151:$DC$151,0)),0)</f>
        <v>0</v>
      </c>
      <c r="H612" s="255">
        <f ca="1">+IFERROR(INDEX('Hoja de Trabajo para listado'!$A$155:$Z$1048576,MATCH($A612,'Hoja de Trabajo para listado'!$A$155:$A$1048576,0),MATCH((CUADRO!H$5&amp;$E612),'Hoja de Trabajo para listado'!$A$151:$Z$151,0)),0)+IFERROR(INDEX('Hoja de Trabajo para listado'!$AB$155:$BA$1048576,MATCH($A612,'Hoja de Trabajo para listado'!$AB$155:$AB$1048576,0),MATCH((CUADRO!H$5&amp;$E612),'Hoja de Trabajo para listado'!$AB$151:$BA$151,0)),0)+IFERROR(INDEX('Hoja de Trabajo para listado'!$BC$155:$CB$1048576,MATCH($A612,'Hoja de Trabajo para listado'!$BC$155:$BC$1048576,0),MATCH((CUADRO!H$5&amp;$E612),'Hoja de Trabajo para listado'!$BC$151:$CB$151,0)),0)+IFERROR(INDEX('Hoja de Trabajo para listado'!$DE$153:$DG$274,MATCH($A612,'Hoja de Trabajo para listado'!$DE$153:$DE$1048576,0),MATCH((CUADRO!H$5&amp;$E612),'Hoja de Trabajo para listado'!$DE$151:$DG$151,0)),0)+IFERROR(INDEX('Hoja de Trabajo para listado'!$CD$155:$DC$1048576,MATCH($A612,'Hoja de Trabajo para listado'!$CD$155:$CD$1048576,0),MATCH((CUADRO!H$5&amp;$E612),'Hoja de Trabajo para listado'!$CD$151:$DC$151,0)),0)</f>
        <v>0</v>
      </c>
      <c r="I612" s="255">
        <f ca="1">+IFERROR(INDEX('Hoja de Trabajo para listado'!$A$155:$Z$1048576,MATCH($A612,'Hoja de Trabajo para listado'!$A$155:$A$1048576,0),MATCH((CUADRO!I$5&amp;$E612),'Hoja de Trabajo para listado'!$A$151:$Z$151,0)),0)+IFERROR(INDEX('Hoja de Trabajo para listado'!$AB$155:$BA$1048576,MATCH($A612,'Hoja de Trabajo para listado'!$AB$155:$AB$1048576,0),MATCH((CUADRO!I$5&amp;$E612),'Hoja de Trabajo para listado'!$AB$151:$BA$151,0)),0)+IFERROR(INDEX('Hoja de Trabajo para listado'!$BC$155:$CB$1048576,MATCH($A612,'Hoja de Trabajo para listado'!$BC$155:$BC$1048576,0),MATCH((CUADRO!I$5&amp;$E612),'Hoja de Trabajo para listado'!$BC$151:$CB$151,0)),0)+IFERROR(INDEX('Hoja de Trabajo para listado'!$DE$153:$DG$274,MATCH($A612,'Hoja de Trabajo para listado'!$DE$153:$DE$1048576,0),MATCH((CUADRO!I$5&amp;$E612),'Hoja de Trabajo para listado'!$DE$151:$DG$151,0)),0)+IFERROR(INDEX('Hoja de Trabajo para listado'!$CD$155:$DC$1048576,MATCH($A612,'Hoja de Trabajo para listado'!$CD$155:$CD$1048576,0),MATCH((CUADRO!I$5&amp;$E612),'Hoja de Trabajo para listado'!$CD$151:$DC$151,0)),0)</f>
        <v>0</v>
      </c>
      <c r="J612" s="255">
        <f ca="1">+IFERROR(INDEX('Hoja de Trabajo para listado'!$A$155:$Z$1048576,MATCH($A612,'Hoja de Trabajo para listado'!$A$155:$A$1048576,0),MATCH((CUADRO!J$5&amp;$E612),'Hoja de Trabajo para listado'!$A$151:$Z$151,0)),0)+IFERROR(INDEX('Hoja de Trabajo para listado'!$AB$155:$BA$1048576,MATCH($A612,'Hoja de Trabajo para listado'!$AB$155:$AB$1048576,0),MATCH((CUADRO!J$5&amp;$E612),'Hoja de Trabajo para listado'!$AB$151:$BA$151,0)),0)+IFERROR(INDEX('Hoja de Trabajo para listado'!$BC$155:$CB$1048576,MATCH($A612,'Hoja de Trabajo para listado'!$BC$155:$BC$1048576,0),MATCH((CUADRO!J$5&amp;$E612),'Hoja de Trabajo para listado'!$BC$151:$CB$151,0)),0)+IFERROR(INDEX('Hoja de Trabajo para listado'!$DE$153:$DG$274,MATCH($A612,'Hoja de Trabajo para listado'!$DE$153:$DE$1048576,0),MATCH((CUADRO!J$5&amp;$E612),'Hoja de Trabajo para listado'!$DE$151:$DG$151,0)),0)+IFERROR(INDEX('Hoja de Trabajo para listado'!$CD$155:$DC$1048576,MATCH($A612,'Hoja de Trabajo para listado'!$CD$155:$CD$1048576,0),MATCH((CUADRO!J$5&amp;$E612),'Hoja de Trabajo para listado'!$CD$151:$DC$151,0)),0)</f>
        <v>0</v>
      </c>
      <c r="K612" s="255">
        <f ca="1">+IFERROR(INDEX('Hoja de Trabajo para listado'!$A$155:$Z$1048576,MATCH($A612,'Hoja de Trabajo para listado'!$A$155:$A$1048576,0),MATCH((CUADRO!K$5&amp;$E612),'Hoja de Trabajo para listado'!$A$151:$Z$151,0)),0)+IFERROR(INDEX('Hoja de Trabajo para listado'!$AB$155:$BA$1048576,MATCH($A612,'Hoja de Trabajo para listado'!$AB$155:$AB$1048576,0),MATCH((CUADRO!K$5&amp;$E612),'Hoja de Trabajo para listado'!$AB$151:$BA$151,0)),0)+IFERROR(INDEX('Hoja de Trabajo para listado'!$BC$155:$CB$1048576,MATCH($A612,'Hoja de Trabajo para listado'!$BC$155:$BC$1048576,0),MATCH((CUADRO!K$5&amp;$E612),'Hoja de Trabajo para listado'!$BC$151:$CB$151,0)),0)+IFERROR(INDEX('Hoja de Trabajo para listado'!$DE$153:$DG$274,MATCH($A612,'Hoja de Trabajo para listado'!$DE$153:$DE$1048576,0),MATCH((CUADRO!K$5&amp;$E612),'Hoja de Trabajo para listado'!$DE$151:$DG$151,0)),0)+IFERROR(INDEX('Hoja de Trabajo para listado'!$CD$155:$DC$1048576,MATCH($A612,'Hoja de Trabajo para listado'!$CD$155:$CD$1048576,0),MATCH((CUADRO!K$5&amp;$E612),'Hoja de Trabajo para listado'!$CD$151:$DC$151,0)),0)</f>
        <v>0</v>
      </c>
      <c r="L612" s="255">
        <f ca="1">+IFERROR(INDEX('Hoja de Trabajo para listado'!$A$155:$Z$1048576,MATCH($A612,'Hoja de Trabajo para listado'!$A$155:$A$1048576,0),MATCH((CUADRO!L$5&amp;$E612),'Hoja de Trabajo para listado'!$A$151:$Z$151,0)),0)+IFERROR(INDEX('Hoja de Trabajo para listado'!$AB$155:$BA$1048576,MATCH($A612,'Hoja de Trabajo para listado'!$AB$155:$AB$1048576,0),MATCH((CUADRO!L$5&amp;$E612),'Hoja de Trabajo para listado'!$AB$151:$BA$151,0)),0)+IFERROR(INDEX('Hoja de Trabajo para listado'!$BC$155:$CB$1048576,MATCH($A612,'Hoja de Trabajo para listado'!$BC$155:$BC$1048576,0),MATCH((CUADRO!L$5&amp;$E612),'Hoja de Trabajo para listado'!$BC$151:$CB$151,0)),0)+IFERROR(INDEX('Hoja de Trabajo para listado'!$DE$153:$DG$274,MATCH($A612,'Hoja de Trabajo para listado'!$DE$153:$DE$1048576,0),MATCH((CUADRO!L$5&amp;$E612),'Hoja de Trabajo para listado'!$DE$151:$DG$151,0)),0)+IFERROR(INDEX('Hoja de Trabajo para listado'!$CD$155:$DC$1048576,MATCH($A612,'Hoja de Trabajo para listado'!$CD$155:$CD$1048576,0),MATCH((CUADRO!L$5&amp;$E612),'Hoja de Trabajo para listado'!$CD$151:$DC$151,0)),0)</f>
        <v>0</v>
      </c>
      <c r="M612" s="255">
        <f ca="1">+IFERROR(INDEX('Hoja de Trabajo para listado'!$A$155:$Z$1048576,MATCH($A612,'Hoja de Trabajo para listado'!$A$155:$A$1048576,0),MATCH((CUADRO!M$5&amp;$E612),'Hoja de Trabajo para listado'!$A$151:$Z$151,0)),0)+IFERROR(INDEX('Hoja de Trabajo para listado'!$AB$155:$BA$1048576,MATCH($A612,'Hoja de Trabajo para listado'!$AB$155:$AB$1048576,0),MATCH((CUADRO!M$5&amp;$E612),'Hoja de Trabajo para listado'!$AB$151:$BA$151,0)),0)+IFERROR(INDEX('Hoja de Trabajo para listado'!$BC$155:$CB$1048576,MATCH($A612,'Hoja de Trabajo para listado'!$BC$155:$BC$1048576,0),MATCH((CUADRO!M$5&amp;$E612),'Hoja de Trabajo para listado'!$BC$151:$CB$151,0)),0)+IFERROR(INDEX('Hoja de Trabajo para listado'!$DE$153:$DG$274,MATCH($A612,'Hoja de Trabajo para listado'!$DE$153:$DE$1048576,0),MATCH((CUADRO!M$5&amp;$E612),'Hoja de Trabajo para listado'!$DE$151:$DG$151,0)),0)+IFERROR(INDEX('Hoja de Trabajo para listado'!$CD$155:$DC$1048576,MATCH($A612,'Hoja de Trabajo para listado'!$CD$155:$CD$1048576,0),MATCH((CUADRO!M$5&amp;$E612),'Hoja de Trabajo para listado'!$CD$151:$DC$151,0)),0)</f>
        <v>0</v>
      </c>
      <c r="N612" s="255">
        <f ca="1">+IFERROR(INDEX('Hoja de Trabajo para listado'!$A$155:$Z$1048576,MATCH($A612,'Hoja de Trabajo para listado'!$A$155:$A$1048576,0),MATCH((CUADRO!N$5&amp;$E612),'Hoja de Trabajo para listado'!$A$151:$Z$151,0)),0)+IFERROR(INDEX('Hoja de Trabajo para listado'!$AB$155:$BA$1048576,MATCH($A612,'Hoja de Trabajo para listado'!$AB$155:$AB$1048576,0),MATCH((CUADRO!N$5&amp;$E612),'Hoja de Trabajo para listado'!$AB$151:$BA$151,0)),0)+IFERROR(INDEX('Hoja de Trabajo para listado'!$BC$155:$CB$1048576,MATCH($A612,'Hoja de Trabajo para listado'!$BC$155:$BC$1048576,0),MATCH((CUADRO!N$5&amp;$E612),'Hoja de Trabajo para listado'!$BC$151:$CB$151,0)),0)+IFERROR(INDEX('Hoja de Trabajo para listado'!$DE$153:$DG$274,MATCH($A612,'Hoja de Trabajo para listado'!$DE$153:$DE$1048576,0),MATCH((CUADRO!N$5&amp;$E612),'Hoja de Trabajo para listado'!$DE$151:$DG$151,0)),0)+IFERROR(INDEX('Hoja de Trabajo para listado'!$CD$155:$DC$1048576,MATCH($A612,'Hoja de Trabajo para listado'!$CD$155:$CD$1048576,0),MATCH((CUADRO!N$5&amp;$E612),'Hoja de Trabajo para listado'!$CD$151:$DC$151,0)),0)</f>
        <v>0</v>
      </c>
      <c r="O612" s="255">
        <f ca="1">+IFERROR(INDEX('Hoja de Trabajo para listado'!$A$155:$Z$1048576,MATCH($A612,'Hoja de Trabajo para listado'!$A$155:$A$1048576,0),MATCH((CUADRO!O$5&amp;$E612),'Hoja de Trabajo para listado'!$A$151:$Z$151,0)),0)+IFERROR(INDEX('Hoja de Trabajo para listado'!$AB$155:$BA$1048576,MATCH($A612,'Hoja de Trabajo para listado'!$AB$155:$AB$1048576,0),MATCH((CUADRO!O$5&amp;$E612),'Hoja de Trabajo para listado'!$AB$151:$BA$151,0)),0)+IFERROR(INDEX('Hoja de Trabajo para listado'!$BC$155:$CB$1048576,MATCH($A612,'Hoja de Trabajo para listado'!$BC$155:$BC$1048576,0),MATCH((CUADRO!O$5&amp;$E612),'Hoja de Trabajo para listado'!$BC$151:$CB$151,0)),0)+IFERROR(INDEX('Hoja de Trabajo para listado'!$DE$153:$DG$274,MATCH($A612,'Hoja de Trabajo para listado'!$DE$153:$DE$1048576,0),MATCH((CUADRO!O$5&amp;$E612),'Hoja de Trabajo para listado'!$DE$151:$DG$151,0)),0)+IFERROR(INDEX('Hoja de Trabajo para listado'!$CD$155:$DC$1048576,MATCH($A612,'Hoja de Trabajo para listado'!$CD$155:$CD$1048576,0),MATCH((CUADRO!O$5&amp;$E612),'Hoja de Trabajo para listado'!$CD$151:$DC$151,0)),0)</f>
        <v>0</v>
      </c>
      <c r="P612" s="255">
        <f ca="1">+IFERROR(INDEX('Hoja de Trabajo para listado'!$A$155:$Z$1048576,MATCH($A612,'Hoja de Trabajo para listado'!$A$155:$A$1048576,0),MATCH((CUADRO!P$5&amp;$E612),'Hoja de Trabajo para listado'!$A$151:$Z$151,0)),0)+IFERROR(INDEX('Hoja de Trabajo para listado'!$AB$155:$BA$1048576,MATCH($A612,'Hoja de Trabajo para listado'!$AB$155:$AB$1048576,0),MATCH((CUADRO!P$5&amp;$E612),'Hoja de Trabajo para listado'!$AB$151:$BA$151,0)),0)+IFERROR(INDEX('Hoja de Trabajo para listado'!$BC$155:$CB$1048576,MATCH($A612,'Hoja de Trabajo para listado'!$BC$155:$BC$1048576,0),MATCH((CUADRO!P$5&amp;$E612),'Hoja de Trabajo para listado'!$BC$151:$CB$151,0)),0)+IFERROR(INDEX('Hoja de Trabajo para listado'!$DE$153:$DG$274,MATCH($A612,'Hoja de Trabajo para listado'!$DE$153:$DE$1048576,0),MATCH((CUADRO!P$5&amp;$E612),'Hoja de Trabajo para listado'!$DE$151:$DG$151,0)),0)+IFERROR(INDEX('Hoja de Trabajo para listado'!$CD$155:$DC$1048576,MATCH($A612,'Hoja de Trabajo para listado'!$CD$155:$CD$1048576,0),MATCH((CUADRO!P$5&amp;$E612),'Hoja de Trabajo para listado'!$CD$151:$DC$151,0)),0)</f>
        <v>0</v>
      </c>
      <c r="Q612" s="255">
        <f ca="1">+IFERROR(INDEX('Hoja de Trabajo para listado'!$A$155:$Z$1048576,MATCH($A612,'Hoja de Trabajo para listado'!$A$155:$A$1048576,0),MATCH((CUADRO!Q$5&amp;$E612),'Hoja de Trabajo para listado'!$A$151:$Z$151,0)),0)+IFERROR(INDEX('Hoja de Trabajo para listado'!$AB$155:$BA$1048576,MATCH($A612,'Hoja de Trabajo para listado'!$AB$155:$AB$1048576,0),MATCH((CUADRO!Q$5&amp;$E612),'Hoja de Trabajo para listado'!$AB$151:$BA$151,0)),0)+IFERROR(INDEX('Hoja de Trabajo para listado'!$BC$155:$CB$1048576,MATCH($A612,'Hoja de Trabajo para listado'!$BC$155:$BC$1048576,0),MATCH((CUADRO!Q$5&amp;$E612),'Hoja de Trabajo para listado'!$BC$151:$CB$151,0)),0)+IFERROR(INDEX('Hoja de Trabajo para listado'!$DE$153:$DG$274,MATCH($A612,'Hoja de Trabajo para listado'!$DE$153:$DE$1048576,0),MATCH((CUADRO!Q$5&amp;$E612),'Hoja de Trabajo para listado'!$DE$151:$DG$151,0)),0)+IFERROR(INDEX('Hoja de Trabajo para listado'!$CD$155:$DC$1048576,MATCH($A612,'Hoja de Trabajo para listado'!$CD$155:$CD$1048576,0),MATCH((CUADRO!Q$5&amp;$E612),'Hoja de Trabajo para listado'!$CD$151:$DC$151,0)),0)</f>
        <v>0</v>
      </c>
      <c r="R612" s="255">
        <f t="shared" ca="1" si="18"/>
        <v>0</v>
      </c>
      <c r="S612" s="262"/>
      <c r="T612" s="255">
        <f ca="1">+T613</f>
        <v>0</v>
      </c>
      <c r="U612" s="254">
        <f t="shared" si="19"/>
        <v>1</v>
      </c>
      <c r="V612" s="362" t="str">
        <f>+VLOOKUP(A612,bd_lista!$A$3:$E$590,5,FALSE)</f>
        <v>Gobiernos Autonomos Municipales</v>
      </c>
      <c r="W612" s="361" t="str">
        <f>+V612</f>
        <v>Gobiernos Autonomos Municipales</v>
      </c>
      <c r="X612" s="254">
        <f>+VLOOKUP(A612,[2]Sheet1!$A$13:$D$744,4,FALSE)</f>
        <v>0</v>
      </c>
      <c r="Y612" s="254" t="e">
        <f>+VLOOKUP(X612,bd_lista!$A$3:$C$590,3,FALSE)</f>
        <v>#N/A</v>
      </c>
      <c r="Z612" s="316">
        <f>+X612</f>
        <v>0</v>
      </c>
      <c r="AA612" s="317" t="e">
        <f>+Y612</f>
        <v>#N/A</v>
      </c>
    </row>
    <row r="613" spans="1:27" customFormat="1" ht="27" hidden="1" customHeight="1">
      <c r="A613" s="32">
        <v>1283</v>
      </c>
      <c r="B613" s="307"/>
      <c r="C613" s="259" t="str">
        <f>+VLOOKUP(A613,bd_lista!$A$3:$C$590,3,FALSE)</f>
        <v>Gobierno Autónomo Municipal de Escoma</v>
      </c>
      <c r="D613" s="362"/>
      <c r="E613" s="256" t="s">
        <v>1314</v>
      </c>
      <c r="F613" s="255">
        <f ca="1">+IFERROR(INDEX('Hoja de Trabajo para listado'!$A$155:$Z$1048576,MATCH($A613,'Hoja de Trabajo para listado'!$A$155:$A$1048576,0),MATCH((CUADRO!F$5&amp;$E613),'Hoja de Trabajo para listado'!$A$151:$Z$151,0)),0)+IFERROR(INDEX('Hoja de Trabajo para listado'!$AB$155:$BA$1048576,MATCH($A613,'Hoja de Trabajo para listado'!$AB$155:$AB$1048576,0),MATCH((CUADRO!F$5&amp;$E613),'Hoja de Trabajo para listado'!$AB$151:$BA$151,0)),0)+IFERROR(INDEX('Hoja de Trabajo para listado'!$BC$155:$CB$1048576,MATCH($A613,'Hoja de Trabajo para listado'!$BC$155:$BC$1048576,0),MATCH((CUADRO!F$5&amp;$E613),'Hoja de Trabajo para listado'!$BC$151:$CB$151,0)),0)+IFERROR(INDEX('Hoja de Trabajo para listado'!$DE$153:$DG$274,MATCH($A613,'Hoja de Trabajo para listado'!$DE$153:$DE$1048576,0),MATCH((CUADRO!F$5&amp;$E613),'Hoja de Trabajo para listado'!$DE$151:$DG$151,0)),0)+IFERROR(INDEX('Hoja de Trabajo para listado'!$CD$155:$DC$1048576,MATCH($A613,'Hoja de Trabajo para listado'!$CD$155:$CD$1048576,0),MATCH((CUADRO!F$5&amp;$E613),'Hoja de Trabajo para listado'!$CD$151:$DC$151,0)),0)</f>
        <v>0</v>
      </c>
      <c r="G613" s="255">
        <f ca="1">+IFERROR(INDEX('Hoja de Trabajo para listado'!$A$155:$Z$1048576,MATCH($A613,'Hoja de Trabajo para listado'!$A$155:$A$1048576,0),MATCH((CUADRO!G$5&amp;$E613),'Hoja de Trabajo para listado'!$A$151:$Z$151,0)),0)+IFERROR(INDEX('Hoja de Trabajo para listado'!$AB$155:$BA$1048576,MATCH($A613,'Hoja de Trabajo para listado'!$AB$155:$AB$1048576,0),MATCH((CUADRO!G$5&amp;$E613),'Hoja de Trabajo para listado'!$AB$151:$BA$151,0)),0)+IFERROR(INDEX('Hoja de Trabajo para listado'!$BC$155:$CB$1048576,MATCH($A613,'Hoja de Trabajo para listado'!$BC$155:$BC$1048576,0),MATCH((CUADRO!G$5&amp;$E613),'Hoja de Trabajo para listado'!$BC$151:$CB$151,0)),0)+IFERROR(INDEX('Hoja de Trabajo para listado'!$DE$153:$DG$274,MATCH($A613,'Hoja de Trabajo para listado'!$DE$153:$DE$1048576,0),MATCH((CUADRO!G$5&amp;$E613),'Hoja de Trabajo para listado'!$DE$151:$DG$151,0)),0)+IFERROR(INDEX('Hoja de Trabajo para listado'!$CD$155:$DC$1048576,MATCH($A613,'Hoja de Trabajo para listado'!$CD$155:$CD$1048576,0),MATCH((CUADRO!G$5&amp;$E613),'Hoja de Trabajo para listado'!$CD$151:$DC$151,0)),0)</f>
        <v>0</v>
      </c>
      <c r="H613" s="255">
        <f ca="1">+IFERROR(INDEX('Hoja de Trabajo para listado'!$A$155:$Z$1048576,MATCH($A613,'Hoja de Trabajo para listado'!$A$155:$A$1048576,0),MATCH((CUADRO!H$5&amp;$E613),'Hoja de Trabajo para listado'!$A$151:$Z$151,0)),0)+IFERROR(INDEX('Hoja de Trabajo para listado'!$AB$155:$BA$1048576,MATCH($A613,'Hoja de Trabajo para listado'!$AB$155:$AB$1048576,0),MATCH((CUADRO!H$5&amp;$E613),'Hoja de Trabajo para listado'!$AB$151:$BA$151,0)),0)+IFERROR(INDEX('Hoja de Trabajo para listado'!$BC$155:$CB$1048576,MATCH($A613,'Hoja de Trabajo para listado'!$BC$155:$BC$1048576,0),MATCH((CUADRO!H$5&amp;$E613),'Hoja de Trabajo para listado'!$BC$151:$CB$151,0)),0)+IFERROR(INDEX('Hoja de Trabajo para listado'!$DE$153:$DG$274,MATCH($A613,'Hoja de Trabajo para listado'!$DE$153:$DE$1048576,0),MATCH((CUADRO!H$5&amp;$E613),'Hoja de Trabajo para listado'!$DE$151:$DG$151,0)),0)+IFERROR(INDEX('Hoja de Trabajo para listado'!$CD$155:$DC$1048576,MATCH($A613,'Hoja de Trabajo para listado'!$CD$155:$CD$1048576,0),MATCH((CUADRO!H$5&amp;$E613),'Hoja de Trabajo para listado'!$CD$151:$DC$151,0)),0)</f>
        <v>0</v>
      </c>
      <c r="I613" s="255">
        <f ca="1">+IFERROR(INDEX('Hoja de Trabajo para listado'!$A$155:$Z$1048576,MATCH($A613,'Hoja de Trabajo para listado'!$A$155:$A$1048576,0),MATCH((CUADRO!I$5&amp;$E613),'Hoja de Trabajo para listado'!$A$151:$Z$151,0)),0)+IFERROR(INDEX('Hoja de Trabajo para listado'!$AB$155:$BA$1048576,MATCH($A613,'Hoja de Trabajo para listado'!$AB$155:$AB$1048576,0),MATCH((CUADRO!I$5&amp;$E613),'Hoja de Trabajo para listado'!$AB$151:$BA$151,0)),0)+IFERROR(INDEX('Hoja de Trabajo para listado'!$BC$155:$CB$1048576,MATCH($A613,'Hoja de Trabajo para listado'!$BC$155:$BC$1048576,0),MATCH((CUADRO!I$5&amp;$E613),'Hoja de Trabajo para listado'!$BC$151:$CB$151,0)),0)+IFERROR(INDEX('Hoja de Trabajo para listado'!$DE$153:$DG$274,MATCH($A613,'Hoja de Trabajo para listado'!$DE$153:$DE$1048576,0),MATCH((CUADRO!I$5&amp;$E613),'Hoja de Trabajo para listado'!$DE$151:$DG$151,0)),0)+IFERROR(INDEX('Hoja de Trabajo para listado'!$CD$155:$DC$1048576,MATCH($A613,'Hoja de Trabajo para listado'!$CD$155:$CD$1048576,0),MATCH((CUADRO!I$5&amp;$E613),'Hoja de Trabajo para listado'!$CD$151:$DC$151,0)),0)</f>
        <v>0</v>
      </c>
      <c r="J613" s="255">
        <f ca="1">+IFERROR(INDEX('Hoja de Trabajo para listado'!$A$155:$Z$1048576,MATCH($A613,'Hoja de Trabajo para listado'!$A$155:$A$1048576,0),MATCH((CUADRO!J$5&amp;$E613),'Hoja de Trabajo para listado'!$A$151:$Z$151,0)),0)+IFERROR(INDEX('Hoja de Trabajo para listado'!$AB$155:$BA$1048576,MATCH($A613,'Hoja de Trabajo para listado'!$AB$155:$AB$1048576,0),MATCH((CUADRO!J$5&amp;$E613),'Hoja de Trabajo para listado'!$AB$151:$BA$151,0)),0)+IFERROR(INDEX('Hoja de Trabajo para listado'!$BC$155:$CB$1048576,MATCH($A613,'Hoja de Trabajo para listado'!$BC$155:$BC$1048576,0),MATCH((CUADRO!J$5&amp;$E613),'Hoja de Trabajo para listado'!$BC$151:$CB$151,0)),0)+IFERROR(INDEX('Hoja de Trabajo para listado'!$DE$153:$DG$274,MATCH($A613,'Hoja de Trabajo para listado'!$DE$153:$DE$1048576,0),MATCH((CUADRO!J$5&amp;$E613),'Hoja de Trabajo para listado'!$DE$151:$DG$151,0)),0)+IFERROR(INDEX('Hoja de Trabajo para listado'!$CD$155:$DC$1048576,MATCH($A613,'Hoja de Trabajo para listado'!$CD$155:$CD$1048576,0),MATCH((CUADRO!J$5&amp;$E613),'Hoja de Trabajo para listado'!$CD$151:$DC$151,0)),0)</f>
        <v>0</v>
      </c>
      <c r="K613" s="255">
        <f ca="1">+IFERROR(INDEX('Hoja de Trabajo para listado'!$A$155:$Z$1048576,MATCH($A613,'Hoja de Trabajo para listado'!$A$155:$A$1048576,0),MATCH((CUADRO!K$5&amp;$E613),'Hoja de Trabajo para listado'!$A$151:$Z$151,0)),0)+IFERROR(INDEX('Hoja de Trabajo para listado'!$AB$155:$BA$1048576,MATCH($A613,'Hoja de Trabajo para listado'!$AB$155:$AB$1048576,0),MATCH((CUADRO!K$5&amp;$E613),'Hoja de Trabajo para listado'!$AB$151:$BA$151,0)),0)+IFERROR(INDEX('Hoja de Trabajo para listado'!$BC$155:$CB$1048576,MATCH($A613,'Hoja de Trabajo para listado'!$BC$155:$BC$1048576,0),MATCH((CUADRO!K$5&amp;$E613),'Hoja de Trabajo para listado'!$BC$151:$CB$151,0)),0)+IFERROR(INDEX('Hoja de Trabajo para listado'!$DE$153:$DG$274,MATCH($A613,'Hoja de Trabajo para listado'!$DE$153:$DE$1048576,0),MATCH((CUADRO!K$5&amp;$E613),'Hoja de Trabajo para listado'!$DE$151:$DG$151,0)),0)+IFERROR(INDEX('Hoja de Trabajo para listado'!$CD$155:$DC$1048576,MATCH($A613,'Hoja de Trabajo para listado'!$CD$155:$CD$1048576,0),MATCH((CUADRO!K$5&amp;$E613),'Hoja de Trabajo para listado'!$CD$151:$DC$151,0)),0)</f>
        <v>0</v>
      </c>
      <c r="L613" s="255">
        <f ca="1">+IFERROR(INDEX('Hoja de Trabajo para listado'!$A$155:$Z$1048576,MATCH($A613,'Hoja de Trabajo para listado'!$A$155:$A$1048576,0),MATCH((CUADRO!L$5&amp;$E613),'Hoja de Trabajo para listado'!$A$151:$Z$151,0)),0)+IFERROR(INDEX('Hoja de Trabajo para listado'!$AB$155:$BA$1048576,MATCH($A613,'Hoja de Trabajo para listado'!$AB$155:$AB$1048576,0),MATCH((CUADRO!L$5&amp;$E613),'Hoja de Trabajo para listado'!$AB$151:$BA$151,0)),0)+IFERROR(INDEX('Hoja de Trabajo para listado'!$BC$155:$CB$1048576,MATCH($A613,'Hoja de Trabajo para listado'!$BC$155:$BC$1048576,0),MATCH((CUADRO!L$5&amp;$E613),'Hoja de Trabajo para listado'!$BC$151:$CB$151,0)),0)+IFERROR(INDEX('Hoja de Trabajo para listado'!$DE$153:$DG$274,MATCH($A613,'Hoja de Trabajo para listado'!$DE$153:$DE$1048576,0),MATCH((CUADRO!L$5&amp;$E613),'Hoja de Trabajo para listado'!$DE$151:$DG$151,0)),0)+IFERROR(INDEX('Hoja de Trabajo para listado'!$CD$155:$DC$1048576,MATCH($A613,'Hoja de Trabajo para listado'!$CD$155:$CD$1048576,0),MATCH((CUADRO!L$5&amp;$E613),'Hoja de Trabajo para listado'!$CD$151:$DC$151,0)),0)</f>
        <v>0</v>
      </c>
      <c r="M613" s="255">
        <f ca="1">+IFERROR(INDEX('Hoja de Trabajo para listado'!$A$155:$Z$1048576,MATCH($A613,'Hoja de Trabajo para listado'!$A$155:$A$1048576,0),MATCH((CUADRO!M$5&amp;$E613),'Hoja de Trabajo para listado'!$A$151:$Z$151,0)),0)+IFERROR(INDEX('Hoja de Trabajo para listado'!$AB$155:$BA$1048576,MATCH($A613,'Hoja de Trabajo para listado'!$AB$155:$AB$1048576,0),MATCH((CUADRO!M$5&amp;$E613),'Hoja de Trabajo para listado'!$AB$151:$BA$151,0)),0)+IFERROR(INDEX('Hoja de Trabajo para listado'!$BC$155:$CB$1048576,MATCH($A613,'Hoja de Trabajo para listado'!$BC$155:$BC$1048576,0),MATCH((CUADRO!M$5&amp;$E613),'Hoja de Trabajo para listado'!$BC$151:$CB$151,0)),0)+IFERROR(INDEX('Hoja de Trabajo para listado'!$DE$153:$DG$274,MATCH($A613,'Hoja de Trabajo para listado'!$DE$153:$DE$1048576,0),MATCH((CUADRO!M$5&amp;$E613),'Hoja de Trabajo para listado'!$DE$151:$DG$151,0)),0)+IFERROR(INDEX('Hoja de Trabajo para listado'!$CD$155:$DC$1048576,MATCH($A613,'Hoja de Trabajo para listado'!$CD$155:$CD$1048576,0),MATCH((CUADRO!M$5&amp;$E613),'Hoja de Trabajo para listado'!$CD$151:$DC$151,0)),0)</f>
        <v>0</v>
      </c>
      <c r="N613" s="255">
        <f ca="1">+IFERROR(INDEX('Hoja de Trabajo para listado'!$A$155:$Z$1048576,MATCH($A613,'Hoja de Trabajo para listado'!$A$155:$A$1048576,0),MATCH((CUADRO!N$5&amp;$E613),'Hoja de Trabajo para listado'!$A$151:$Z$151,0)),0)+IFERROR(INDEX('Hoja de Trabajo para listado'!$AB$155:$BA$1048576,MATCH($A613,'Hoja de Trabajo para listado'!$AB$155:$AB$1048576,0),MATCH((CUADRO!N$5&amp;$E613),'Hoja de Trabajo para listado'!$AB$151:$BA$151,0)),0)+IFERROR(INDEX('Hoja de Trabajo para listado'!$BC$155:$CB$1048576,MATCH($A613,'Hoja de Trabajo para listado'!$BC$155:$BC$1048576,0),MATCH((CUADRO!N$5&amp;$E613),'Hoja de Trabajo para listado'!$BC$151:$CB$151,0)),0)+IFERROR(INDEX('Hoja de Trabajo para listado'!$DE$153:$DG$274,MATCH($A613,'Hoja de Trabajo para listado'!$DE$153:$DE$1048576,0),MATCH((CUADRO!N$5&amp;$E613),'Hoja de Trabajo para listado'!$DE$151:$DG$151,0)),0)+IFERROR(INDEX('Hoja de Trabajo para listado'!$CD$155:$DC$1048576,MATCH($A613,'Hoja de Trabajo para listado'!$CD$155:$CD$1048576,0),MATCH((CUADRO!N$5&amp;$E613),'Hoja de Trabajo para listado'!$CD$151:$DC$151,0)),0)</f>
        <v>0</v>
      </c>
      <c r="O613" s="255">
        <f ca="1">+IFERROR(INDEX('Hoja de Trabajo para listado'!$A$155:$Z$1048576,MATCH($A613,'Hoja de Trabajo para listado'!$A$155:$A$1048576,0),MATCH((CUADRO!O$5&amp;$E613),'Hoja de Trabajo para listado'!$A$151:$Z$151,0)),0)+IFERROR(INDEX('Hoja de Trabajo para listado'!$AB$155:$BA$1048576,MATCH($A613,'Hoja de Trabajo para listado'!$AB$155:$AB$1048576,0),MATCH((CUADRO!O$5&amp;$E613),'Hoja de Trabajo para listado'!$AB$151:$BA$151,0)),0)+IFERROR(INDEX('Hoja de Trabajo para listado'!$BC$155:$CB$1048576,MATCH($A613,'Hoja de Trabajo para listado'!$BC$155:$BC$1048576,0),MATCH((CUADRO!O$5&amp;$E613),'Hoja de Trabajo para listado'!$BC$151:$CB$151,0)),0)+IFERROR(INDEX('Hoja de Trabajo para listado'!$DE$153:$DG$274,MATCH($A613,'Hoja de Trabajo para listado'!$DE$153:$DE$1048576,0),MATCH((CUADRO!O$5&amp;$E613),'Hoja de Trabajo para listado'!$DE$151:$DG$151,0)),0)+IFERROR(INDEX('Hoja de Trabajo para listado'!$CD$155:$DC$1048576,MATCH($A613,'Hoja de Trabajo para listado'!$CD$155:$CD$1048576,0),MATCH((CUADRO!O$5&amp;$E613),'Hoja de Trabajo para listado'!$CD$151:$DC$151,0)),0)</f>
        <v>0</v>
      </c>
      <c r="P613" s="255">
        <f ca="1">+IFERROR(INDEX('Hoja de Trabajo para listado'!$A$155:$Z$1048576,MATCH($A613,'Hoja de Trabajo para listado'!$A$155:$A$1048576,0),MATCH((CUADRO!P$5&amp;$E613),'Hoja de Trabajo para listado'!$A$151:$Z$151,0)),0)+IFERROR(INDEX('Hoja de Trabajo para listado'!$AB$155:$BA$1048576,MATCH($A613,'Hoja de Trabajo para listado'!$AB$155:$AB$1048576,0),MATCH((CUADRO!P$5&amp;$E613),'Hoja de Trabajo para listado'!$AB$151:$BA$151,0)),0)+IFERROR(INDEX('Hoja de Trabajo para listado'!$BC$155:$CB$1048576,MATCH($A613,'Hoja de Trabajo para listado'!$BC$155:$BC$1048576,0),MATCH((CUADRO!P$5&amp;$E613),'Hoja de Trabajo para listado'!$BC$151:$CB$151,0)),0)+IFERROR(INDEX('Hoja de Trabajo para listado'!$DE$153:$DG$274,MATCH($A613,'Hoja de Trabajo para listado'!$DE$153:$DE$1048576,0),MATCH((CUADRO!P$5&amp;$E613),'Hoja de Trabajo para listado'!$DE$151:$DG$151,0)),0)+IFERROR(INDEX('Hoja de Trabajo para listado'!$CD$155:$DC$1048576,MATCH($A613,'Hoja de Trabajo para listado'!$CD$155:$CD$1048576,0),MATCH((CUADRO!P$5&amp;$E613),'Hoja de Trabajo para listado'!$CD$151:$DC$151,0)),0)</f>
        <v>0</v>
      </c>
      <c r="Q613" s="255">
        <f ca="1">+IFERROR(INDEX('Hoja de Trabajo para listado'!$A$155:$Z$1048576,MATCH($A613,'Hoja de Trabajo para listado'!$A$155:$A$1048576,0),MATCH((CUADRO!Q$5&amp;$E613),'Hoja de Trabajo para listado'!$A$151:$Z$151,0)),0)+IFERROR(INDEX('Hoja de Trabajo para listado'!$AB$155:$BA$1048576,MATCH($A613,'Hoja de Trabajo para listado'!$AB$155:$AB$1048576,0),MATCH((CUADRO!Q$5&amp;$E613),'Hoja de Trabajo para listado'!$AB$151:$BA$151,0)),0)+IFERROR(INDEX('Hoja de Trabajo para listado'!$BC$155:$CB$1048576,MATCH($A613,'Hoja de Trabajo para listado'!$BC$155:$BC$1048576,0),MATCH((CUADRO!Q$5&amp;$E613),'Hoja de Trabajo para listado'!$BC$151:$CB$151,0)),0)+IFERROR(INDEX('Hoja de Trabajo para listado'!$DE$153:$DG$274,MATCH($A613,'Hoja de Trabajo para listado'!$DE$153:$DE$1048576,0),MATCH((CUADRO!Q$5&amp;$E613),'Hoja de Trabajo para listado'!$DE$151:$DG$151,0)),0)+IFERROR(INDEX('Hoja de Trabajo para listado'!$CD$155:$DC$1048576,MATCH($A613,'Hoja de Trabajo para listado'!$CD$155:$CD$1048576,0),MATCH((CUADRO!Q$5&amp;$E613),'Hoja de Trabajo para listado'!$CD$151:$DC$151,0)),0)</f>
        <v>0</v>
      </c>
      <c r="R613" s="255">
        <f t="shared" ca="1" si="18"/>
        <v>0</v>
      </c>
      <c r="S613" s="262">
        <f ca="1">+R612+R613</f>
        <v>0</v>
      </c>
      <c r="T613" s="255">
        <f ca="1">+S613</f>
        <v>0</v>
      </c>
      <c r="U613" s="254">
        <f t="shared" si="19"/>
        <v>2</v>
      </c>
      <c r="V613" s="362" t="str">
        <f>+VLOOKUP(A613,bd_lista!$A$3:$E$590,5,FALSE)</f>
        <v>Gobiernos Autonomos Municipales</v>
      </c>
      <c r="W613" s="362"/>
      <c r="X613" s="254">
        <f>+VLOOKUP(A613,[2]Sheet1!$A$13:$D$744,4,FALSE)</f>
        <v>0</v>
      </c>
      <c r="Y613" s="254" t="e">
        <f>+VLOOKUP(X613,bd_lista!$A$3:$C$590,3,FALSE)</f>
        <v>#N/A</v>
      </c>
      <c r="Z613" s="314"/>
      <c r="AA613" s="315"/>
    </row>
    <row r="614" spans="1:27" customFormat="1" ht="27" hidden="1" customHeight="1">
      <c r="A614" s="32">
        <v>1284</v>
      </c>
      <c r="B614" s="306">
        <f>+A614</f>
        <v>1284</v>
      </c>
      <c r="C614" s="259" t="str">
        <f>+VLOOKUP(A614,bd_lista!$A$3:$C$590,3,FALSE)</f>
        <v>Gobierno Autónomo Municipal de Humanata</v>
      </c>
      <c r="D614" s="361" t="str">
        <f>+C614</f>
        <v>Gobierno Autónomo Municipal de Humanata</v>
      </c>
      <c r="E614" s="254" t="s">
        <v>1313</v>
      </c>
      <c r="F614" s="255">
        <f ca="1">+IFERROR(INDEX('Hoja de Trabajo para listado'!$A$155:$Z$1048576,MATCH($A614,'Hoja de Trabajo para listado'!$A$155:$A$1048576,0),MATCH((CUADRO!F$5&amp;$E614),'Hoja de Trabajo para listado'!$A$151:$Z$151,0)),0)+IFERROR(INDEX('Hoja de Trabajo para listado'!$AB$155:$BA$1048576,MATCH($A614,'Hoja de Trabajo para listado'!$AB$155:$AB$1048576,0),MATCH((CUADRO!F$5&amp;$E614),'Hoja de Trabajo para listado'!$AB$151:$BA$151,0)),0)+IFERROR(INDEX('Hoja de Trabajo para listado'!$BC$155:$CB$1048576,MATCH($A614,'Hoja de Trabajo para listado'!$BC$155:$BC$1048576,0),MATCH((CUADRO!F$5&amp;$E614),'Hoja de Trabajo para listado'!$BC$151:$CB$151,0)),0)+IFERROR(INDEX('Hoja de Trabajo para listado'!$DE$153:$DG$274,MATCH($A614,'Hoja de Trabajo para listado'!$DE$153:$DE$1048576,0),MATCH((CUADRO!F$5&amp;$E614),'Hoja de Trabajo para listado'!$DE$151:$DG$151,0)),0)+IFERROR(INDEX('Hoja de Trabajo para listado'!$CD$155:$DC$1048576,MATCH($A614,'Hoja de Trabajo para listado'!$CD$155:$CD$1048576,0),MATCH((CUADRO!F$5&amp;$E614),'Hoja de Trabajo para listado'!$CD$151:$DC$151,0)),0)</f>
        <v>0</v>
      </c>
      <c r="G614" s="255">
        <f ca="1">+IFERROR(INDEX('Hoja de Trabajo para listado'!$A$155:$Z$1048576,MATCH($A614,'Hoja de Trabajo para listado'!$A$155:$A$1048576,0),MATCH((CUADRO!G$5&amp;$E614),'Hoja de Trabajo para listado'!$A$151:$Z$151,0)),0)+IFERROR(INDEX('Hoja de Trabajo para listado'!$AB$155:$BA$1048576,MATCH($A614,'Hoja de Trabajo para listado'!$AB$155:$AB$1048576,0),MATCH((CUADRO!G$5&amp;$E614),'Hoja de Trabajo para listado'!$AB$151:$BA$151,0)),0)+IFERROR(INDEX('Hoja de Trabajo para listado'!$BC$155:$CB$1048576,MATCH($A614,'Hoja de Trabajo para listado'!$BC$155:$BC$1048576,0),MATCH((CUADRO!G$5&amp;$E614),'Hoja de Trabajo para listado'!$BC$151:$CB$151,0)),0)+IFERROR(INDEX('Hoja de Trabajo para listado'!$DE$153:$DG$274,MATCH($A614,'Hoja de Trabajo para listado'!$DE$153:$DE$1048576,0),MATCH((CUADRO!G$5&amp;$E614),'Hoja de Trabajo para listado'!$DE$151:$DG$151,0)),0)+IFERROR(INDEX('Hoja de Trabajo para listado'!$CD$155:$DC$1048576,MATCH($A614,'Hoja de Trabajo para listado'!$CD$155:$CD$1048576,0),MATCH((CUADRO!G$5&amp;$E614),'Hoja de Trabajo para listado'!$CD$151:$DC$151,0)),0)</f>
        <v>0</v>
      </c>
      <c r="H614" s="255">
        <f ca="1">+IFERROR(INDEX('Hoja de Trabajo para listado'!$A$155:$Z$1048576,MATCH($A614,'Hoja de Trabajo para listado'!$A$155:$A$1048576,0),MATCH((CUADRO!H$5&amp;$E614),'Hoja de Trabajo para listado'!$A$151:$Z$151,0)),0)+IFERROR(INDEX('Hoja de Trabajo para listado'!$AB$155:$BA$1048576,MATCH($A614,'Hoja de Trabajo para listado'!$AB$155:$AB$1048576,0),MATCH((CUADRO!H$5&amp;$E614),'Hoja de Trabajo para listado'!$AB$151:$BA$151,0)),0)+IFERROR(INDEX('Hoja de Trabajo para listado'!$BC$155:$CB$1048576,MATCH($A614,'Hoja de Trabajo para listado'!$BC$155:$BC$1048576,0),MATCH((CUADRO!H$5&amp;$E614),'Hoja de Trabajo para listado'!$BC$151:$CB$151,0)),0)+IFERROR(INDEX('Hoja de Trabajo para listado'!$DE$153:$DG$274,MATCH($A614,'Hoja de Trabajo para listado'!$DE$153:$DE$1048576,0),MATCH((CUADRO!H$5&amp;$E614),'Hoja de Trabajo para listado'!$DE$151:$DG$151,0)),0)+IFERROR(INDEX('Hoja de Trabajo para listado'!$CD$155:$DC$1048576,MATCH($A614,'Hoja de Trabajo para listado'!$CD$155:$CD$1048576,0),MATCH((CUADRO!H$5&amp;$E614),'Hoja de Trabajo para listado'!$CD$151:$DC$151,0)),0)</f>
        <v>0</v>
      </c>
      <c r="I614" s="255">
        <f ca="1">+IFERROR(INDEX('Hoja de Trabajo para listado'!$A$155:$Z$1048576,MATCH($A614,'Hoja de Trabajo para listado'!$A$155:$A$1048576,0),MATCH((CUADRO!I$5&amp;$E614),'Hoja de Trabajo para listado'!$A$151:$Z$151,0)),0)+IFERROR(INDEX('Hoja de Trabajo para listado'!$AB$155:$BA$1048576,MATCH($A614,'Hoja de Trabajo para listado'!$AB$155:$AB$1048576,0),MATCH((CUADRO!I$5&amp;$E614),'Hoja de Trabajo para listado'!$AB$151:$BA$151,0)),0)+IFERROR(INDEX('Hoja de Trabajo para listado'!$BC$155:$CB$1048576,MATCH($A614,'Hoja de Trabajo para listado'!$BC$155:$BC$1048576,0),MATCH((CUADRO!I$5&amp;$E614),'Hoja de Trabajo para listado'!$BC$151:$CB$151,0)),0)+IFERROR(INDEX('Hoja de Trabajo para listado'!$DE$153:$DG$274,MATCH($A614,'Hoja de Trabajo para listado'!$DE$153:$DE$1048576,0),MATCH((CUADRO!I$5&amp;$E614),'Hoja de Trabajo para listado'!$DE$151:$DG$151,0)),0)+IFERROR(INDEX('Hoja de Trabajo para listado'!$CD$155:$DC$1048576,MATCH($A614,'Hoja de Trabajo para listado'!$CD$155:$CD$1048576,0),MATCH((CUADRO!I$5&amp;$E614),'Hoja de Trabajo para listado'!$CD$151:$DC$151,0)),0)</f>
        <v>0</v>
      </c>
      <c r="J614" s="255">
        <f ca="1">+IFERROR(INDEX('Hoja de Trabajo para listado'!$A$155:$Z$1048576,MATCH($A614,'Hoja de Trabajo para listado'!$A$155:$A$1048576,0),MATCH((CUADRO!J$5&amp;$E614),'Hoja de Trabajo para listado'!$A$151:$Z$151,0)),0)+IFERROR(INDEX('Hoja de Trabajo para listado'!$AB$155:$BA$1048576,MATCH($A614,'Hoja de Trabajo para listado'!$AB$155:$AB$1048576,0),MATCH((CUADRO!J$5&amp;$E614),'Hoja de Trabajo para listado'!$AB$151:$BA$151,0)),0)+IFERROR(INDEX('Hoja de Trabajo para listado'!$BC$155:$CB$1048576,MATCH($A614,'Hoja de Trabajo para listado'!$BC$155:$BC$1048576,0),MATCH((CUADRO!J$5&amp;$E614),'Hoja de Trabajo para listado'!$BC$151:$CB$151,0)),0)+IFERROR(INDEX('Hoja de Trabajo para listado'!$DE$153:$DG$274,MATCH($A614,'Hoja de Trabajo para listado'!$DE$153:$DE$1048576,0),MATCH((CUADRO!J$5&amp;$E614),'Hoja de Trabajo para listado'!$DE$151:$DG$151,0)),0)+IFERROR(INDEX('Hoja de Trabajo para listado'!$CD$155:$DC$1048576,MATCH($A614,'Hoja de Trabajo para listado'!$CD$155:$CD$1048576,0),MATCH((CUADRO!J$5&amp;$E614),'Hoja de Trabajo para listado'!$CD$151:$DC$151,0)),0)</f>
        <v>0</v>
      </c>
      <c r="K614" s="255">
        <f ca="1">+IFERROR(INDEX('Hoja de Trabajo para listado'!$A$155:$Z$1048576,MATCH($A614,'Hoja de Trabajo para listado'!$A$155:$A$1048576,0),MATCH((CUADRO!K$5&amp;$E614),'Hoja de Trabajo para listado'!$A$151:$Z$151,0)),0)+IFERROR(INDEX('Hoja de Trabajo para listado'!$AB$155:$BA$1048576,MATCH($A614,'Hoja de Trabajo para listado'!$AB$155:$AB$1048576,0),MATCH((CUADRO!K$5&amp;$E614),'Hoja de Trabajo para listado'!$AB$151:$BA$151,0)),0)+IFERROR(INDEX('Hoja de Trabajo para listado'!$BC$155:$CB$1048576,MATCH($A614,'Hoja de Trabajo para listado'!$BC$155:$BC$1048576,0),MATCH((CUADRO!K$5&amp;$E614),'Hoja de Trabajo para listado'!$BC$151:$CB$151,0)),0)+IFERROR(INDEX('Hoja de Trabajo para listado'!$DE$153:$DG$274,MATCH($A614,'Hoja de Trabajo para listado'!$DE$153:$DE$1048576,0),MATCH((CUADRO!K$5&amp;$E614),'Hoja de Trabajo para listado'!$DE$151:$DG$151,0)),0)+IFERROR(INDEX('Hoja de Trabajo para listado'!$CD$155:$DC$1048576,MATCH($A614,'Hoja de Trabajo para listado'!$CD$155:$CD$1048576,0),MATCH((CUADRO!K$5&amp;$E614),'Hoja de Trabajo para listado'!$CD$151:$DC$151,0)),0)</f>
        <v>0</v>
      </c>
      <c r="L614" s="255">
        <f ca="1">+IFERROR(INDEX('Hoja de Trabajo para listado'!$A$155:$Z$1048576,MATCH($A614,'Hoja de Trabajo para listado'!$A$155:$A$1048576,0),MATCH((CUADRO!L$5&amp;$E614),'Hoja de Trabajo para listado'!$A$151:$Z$151,0)),0)+IFERROR(INDEX('Hoja de Trabajo para listado'!$AB$155:$BA$1048576,MATCH($A614,'Hoja de Trabajo para listado'!$AB$155:$AB$1048576,0),MATCH((CUADRO!L$5&amp;$E614),'Hoja de Trabajo para listado'!$AB$151:$BA$151,0)),0)+IFERROR(INDEX('Hoja de Trabajo para listado'!$BC$155:$CB$1048576,MATCH($A614,'Hoja de Trabajo para listado'!$BC$155:$BC$1048576,0),MATCH((CUADRO!L$5&amp;$E614),'Hoja de Trabajo para listado'!$BC$151:$CB$151,0)),0)+IFERROR(INDEX('Hoja de Trabajo para listado'!$DE$153:$DG$274,MATCH($A614,'Hoja de Trabajo para listado'!$DE$153:$DE$1048576,0),MATCH((CUADRO!L$5&amp;$E614),'Hoja de Trabajo para listado'!$DE$151:$DG$151,0)),0)+IFERROR(INDEX('Hoja de Trabajo para listado'!$CD$155:$DC$1048576,MATCH($A614,'Hoja de Trabajo para listado'!$CD$155:$CD$1048576,0),MATCH((CUADRO!L$5&amp;$E614),'Hoja de Trabajo para listado'!$CD$151:$DC$151,0)),0)</f>
        <v>0</v>
      </c>
      <c r="M614" s="255">
        <f ca="1">+IFERROR(INDEX('Hoja de Trabajo para listado'!$A$155:$Z$1048576,MATCH($A614,'Hoja de Trabajo para listado'!$A$155:$A$1048576,0),MATCH((CUADRO!M$5&amp;$E614),'Hoja de Trabajo para listado'!$A$151:$Z$151,0)),0)+IFERROR(INDEX('Hoja de Trabajo para listado'!$AB$155:$BA$1048576,MATCH($A614,'Hoja de Trabajo para listado'!$AB$155:$AB$1048576,0),MATCH((CUADRO!M$5&amp;$E614),'Hoja de Trabajo para listado'!$AB$151:$BA$151,0)),0)+IFERROR(INDEX('Hoja de Trabajo para listado'!$BC$155:$CB$1048576,MATCH($A614,'Hoja de Trabajo para listado'!$BC$155:$BC$1048576,0),MATCH((CUADRO!M$5&amp;$E614),'Hoja de Trabajo para listado'!$BC$151:$CB$151,0)),0)+IFERROR(INDEX('Hoja de Trabajo para listado'!$DE$153:$DG$274,MATCH($A614,'Hoja de Trabajo para listado'!$DE$153:$DE$1048576,0),MATCH((CUADRO!M$5&amp;$E614),'Hoja de Trabajo para listado'!$DE$151:$DG$151,0)),0)+IFERROR(INDEX('Hoja de Trabajo para listado'!$CD$155:$DC$1048576,MATCH($A614,'Hoja de Trabajo para listado'!$CD$155:$CD$1048576,0),MATCH((CUADRO!M$5&amp;$E614),'Hoja de Trabajo para listado'!$CD$151:$DC$151,0)),0)</f>
        <v>0</v>
      </c>
      <c r="N614" s="255">
        <f ca="1">+IFERROR(INDEX('Hoja de Trabajo para listado'!$A$155:$Z$1048576,MATCH($A614,'Hoja de Trabajo para listado'!$A$155:$A$1048576,0),MATCH((CUADRO!N$5&amp;$E614),'Hoja de Trabajo para listado'!$A$151:$Z$151,0)),0)+IFERROR(INDEX('Hoja de Trabajo para listado'!$AB$155:$BA$1048576,MATCH($A614,'Hoja de Trabajo para listado'!$AB$155:$AB$1048576,0),MATCH((CUADRO!N$5&amp;$E614),'Hoja de Trabajo para listado'!$AB$151:$BA$151,0)),0)+IFERROR(INDEX('Hoja de Trabajo para listado'!$BC$155:$CB$1048576,MATCH($A614,'Hoja de Trabajo para listado'!$BC$155:$BC$1048576,0),MATCH((CUADRO!N$5&amp;$E614),'Hoja de Trabajo para listado'!$BC$151:$CB$151,0)),0)+IFERROR(INDEX('Hoja de Trabajo para listado'!$DE$153:$DG$274,MATCH($A614,'Hoja de Trabajo para listado'!$DE$153:$DE$1048576,0),MATCH((CUADRO!N$5&amp;$E614),'Hoja de Trabajo para listado'!$DE$151:$DG$151,0)),0)+IFERROR(INDEX('Hoja de Trabajo para listado'!$CD$155:$DC$1048576,MATCH($A614,'Hoja de Trabajo para listado'!$CD$155:$CD$1048576,0),MATCH((CUADRO!N$5&amp;$E614),'Hoja de Trabajo para listado'!$CD$151:$DC$151,0)),0)</f>
        <v>0</v>
      </c>
      <c r="O614" s="255">
        <f ca="1">+IFERROR(INDEX('Hoja de Trabajo para listado'!$A$155:$Z$1048576,MATCH($A614,'Hoja de Trabajo para listado'!$A$155:$A$1048576,0),MATCH((CUADRO!O$5&amp;$E614),'Hoja de Trabajo para listado'!$A$151:$Z$151,0)),0)+IFERROR(INDEX('Hoja de Trabajo para listado'!$AB$155:$BA$1048576,MATCH($A614,'Hoja de Trabajo para listado'!$AB$155:$AB$1048576,0),MATCH((CUADRO!O$5&amp;$E614),'Hoja de Trabajo para listado'!$AB$151:$BA$151,0)),0)+IFERROR(INDEX('Hoja de Trabajo para listado'!$BC$155:$CB$1048576,MATCH($A614,'Hoja de Trabajo para listado'!$BC$155:$BC$1048576,0),MATCH((CUADRO!O$5&amp;$E614),'Hoja de Trabajo para listado'!$BC$151:$CB$151,0)),0)+IFERROR(INDEX('Hoja de Trabajo para listado'!$DE$153:$DG$274,MATCH($A614,'Hoja de Trabajo para listado'!$DE$153:$DE$1048576,0),MATCH((CUADRO!O$5&amp;$E614),'Hoja de Trabajo para listado'!$DE$151:$DG$151,0)),0)+IFERROR(INDEX('Hoja de Trabajo para listado'!$CD$155:$DC$1048576,MATCH($A614,'Hoja de Trabajo para listado'!$CD$155:$CD$1048576,0),MATCH((CUADRO!O$5&amp;$E614),'Hoja de Trabajo para listado'!$CD$151:$DC$151,0)),0)</f>
        <v>0</v>
      </c>
      <c r="P614" s="255">
        <f ca="1">+IFERROR(INDEX('Hoja de Trabajo para listado'!$A$155:$Z$1048576,MATCH($A614,'Hoja de Trabajo para listado'!$A$155:$A$1048576,0),MATCH((CUADRO!P$5&amp;$E614),'Hoja de Trabajo para listado'!$A$151:$Z$151,0)),0)+IFERROR(INDEX('Hoja de Trabajo para listado'!$AB$155:$BA$1048576,MATCH($A614,'Hoja de Trabajo para listado'!$AB$155:$AB$1048576,0),MATCH((CUADRO!P$5&amp;$E614),'Hoja de Trabajo para listado'!$AB$151:$BA$151,0)),0)+IFERROR(INDEX('Hoja de Trabajo para listado'!$BC$155:$CB$1048576,MATCH($A614,'Hoja de Trabajo para listado'!$BC$155:$BC$1048576,0),MATCH((CUADRO!P$5&amp;$E614),'Hoja de Trabajo para listado'!$BC$151:$CB$151,0)),0)+IFERROR(INDEX('Hoja de Trabajo para listado'!$DE$153:$DG$274,MATCH($A614,'Hoja de Trabajo para listado'!$DE$153:$DE$1048576,0),MATCH((CUADRO!P$5&amp;$E614),'Hoja de Trabajo para listado'!$DE$151:$DG$151,0)),0)+IFERROR(INDEX('Hoja de Trabajo para listado'!$CD$155:$DC$1048576,MATCH($A614,'Hoja de Trabajo para listado'!$CD$155:$CD$1048576,0),MATCH((CUADRO!P$5&amp;$E614),'Hoja de Trabajo para listado'!$CD$151:$DC$151,0)),0)</f>
        <v>0</v>
      </c>
      <c r="Q614" s="255">
        <f ca="1">+IFERROR(INDEX('Hoja de Trabajo para listado'!$A$155:$Z$1048576,MATCH($A614,'Hoja de Trabajo para listado'!$A$155:$A$1048576,0),MATCH((CUADRO!Q$5&amp;$E614),'Hoja de Trabajo para listado'!$A$151:$Z$151,0)),0)+IFERROR(INDEX('Hoja de Trabajo para listado'!$AB$155:$BA$1048576,MATCH($A614,'Hoja de Trabajo para listado'!$AB$155:$AB$1048576,0),MATCH((CUADRO!Q$5&amp;$E614),'Hoja de Trabajo para listado'!$AB$151:$BA$151,0)),0)+IFERROR(INDEX('Hoja de Trabajo para listado'!$BC$155:$CB$1048576,MATCH($A614,'Hoja de Trabajo para listado'!$BC$155:$BC$1048576,0),MATCH((CUADRO!Q$5&amp;$E614),'Hoja de Trabajo para listado'!$BC$151:$CB$151,0)),0)+IFERROR(INDEX('Hoja de Trabajo para listado'!$DE$153:$DG$274,MATCH($A614,'Hoja de Trabajo para listado'!$DE$153:$DE$1048576,0),MATCH((CUADRO!Q$5&amp;$E614),'Hoja de Trabajo para listado'!$DE$151:$DG$151,0)),0)+IFERROR(INDEX('Hoja de Trabajo para listado'!$CD$155:$DC$1048576,MATCH($A614,'Hoja de Trabajo para listado'!$CD$155:$CD$1048576,0),MATCH((CUADRO!Q$5&amp;$E614),'Hoja de Trabajo para listado'!$CD$151:$DC$151,0)),0)</f>
        <v>0</v>
      </c>
      <c r="R614" s="255">
        <f t="shared" ca="1" si="18"/>
        <v>0</v>
      </c>
      <c r="S614" s="262"/>
      <c r="T614" s="255">
        <f ca="1">+T615</f>
        <v>0</v>
      </c>
      <c r="U614" s="254">
        <f t="shared" si="19"/>
        <v>1</v>
      </c>
      <c r="V614" s="362" t="str">
        <f>+VLOOKUP(A614,bd_lista!$A$3:$E$590,5,FALSE)</f>
        <v>Gobiernos Autonomos Municipales</v>
      </c>
      <c r="W614" s="361" t="str">
        <f>+V614</f>
        <v>Gobiernos Autonomos Municipales</v>
      </c>
      <c r="X614" s="254">
        <f>+VLOOKUP(A614,[2]Sheet1!$A$13:$D$744,4,FALSE)</f>
        <v>0</v>
      </c>
      <c r="Y614" s="254" t="e">
        <f>+VLOOKUP(X614,bd_lista!$A$3:$C$590,3,FALSE)</f>
        <v>#N/A</v>
      </c>
      <c r="Z614" s="316">
        <f>+X614</f>
        <v>0</v>
      </c>
      <c r="AA614" s="317" t="e">
        <f>+Y614</f>
        <v>#N/A</v>
      </c>
    </row>
    <row r="615" spans="1:27" customFormat="1" ht="27" hidden="1" customHeight="1">
      <c r="A615" s="32">
        <v>1284</v>
      </c>
      <c r="B615" s="307"/>
      <c r="C615" s="259" t="str">
        <f>+VLOOKUP(A615,bd_lista!$A$3:$C$590,3,FALSE)</f>
        <v>Gobierno Autónomo Municipal de Humanata</v>
      </c>
      <c r="D615" s="362"/>
      <c r="E615" s="256" t="s">
        <v>1314</v>
      </c>
      <c r="F615" s="255">
        <f ca="1">+IFERROR(INDEX('Hoja de Trabajo para listado'!$A$155:$Z$1048576,MATCH($A615,'Hoja de Trabajo para listado'!$A$155:$A$1048576,0),MATCH((CUADRO!F$5&amp;$E615),'Hoja de Trabajo para listado'!$A$151:$Z$151,0)),0)+IFERROR(INDEX('Hoja de Trabajo para listado'!$AB$155:$BA$1048576,MATCH($A615,'Hoja de Trabajo para listado'!$AB$155:$AB$1048576,0),MATCH((CUADRO!F$5&amp;$E615),'Hoja de Trabajo para listado'!$AB$151:$BA$151,0)),0)+IFERROR(INDEX('Hoja de Trabajo para listado'!$BC$155:$CB$1048576,MATCH($A615,'Hoja de Trabajo para listado'!$BC$155:$BC$1048576,0),MATCH((CUADRO!F$5&amp;$E615),'Hoja de Trabajo para listado'!$BC$151:$CB$151,0)),0)+IFERROR(INDEX('Hoja de Trabajo para listado'!$DE$153:$DG$274,MATCH($A615,'Hoja de Trabajo para listado'!$DE$153:$DE$1048576,0),MATCH((CUADRO!F$5&amp;$E615),'Hoja de Trabajo para listado'!$DE$151:$DG$151,0)),0)+IFERROR(INDEX('Hoja de Trabajo para listado'!$CD$155:$DC$1048576,MATCH($A615,'Hoja de Trabajo para listado'!$CD$155:$CD$1048576,0),MATCH((CUADRO!F$5&amp;$E615),'Hoja de Trabajo para listado'!$CD$151:$DC$151,0)),0)</f>
        <v>0</v>
      </c>
      <c r="G615" s="255">
        <f ca="1">+IFERROR(INDEX('Hoja de Trabajo para listado'!$A$155:$Z$1048576,MATCH($A615,'Hoja de Trabajo para listado'!$A$155:$A$1048576,0),MATCH((CUADRO!G$5&amp;$E615),'Hoja de Trabajo para listado'!$A$151:$Z$151,0)),0)+IFERROR(INDEX('Hoja de Trabajo para listado'!$AB$155:$BA$1048576,MATCH($A615,'Hoja de Trabajo para listado'!$AB$155:$AB$1048576,0),MATCH((CUADRO!G$5&amp;$E615),'Hoja de Trabajo para listado'!$AB$151:$BA$151,0)),0)+IFERROR(INDEX('Hoja de Trabajo para listado'!$BC$155:$CB$1048576,MATCH($A615,'Hoja de Trabajo para listado'!$BC$155:$BC$1048576,0),MATCH((CUADRO!G$5&amp;$E615),'Hoja de Trabajo para listado'!$BC$151:$CB$151,0)),0)+IFERROR(INDEX('Hoja de Trabajo para listado'!$DE$153:$DG$274,MATCH($A615,'Hoja de Trabajo para listado'!$DE$153:$DE$1048576,0),MATCH((CUADRO!G$5&amp;$E615),'Hoja de Trabajo para listado'!$DE$151:$DG$151,0)),0)+IFERROR(INDEX('Hoja de Trabajo para listado'!$CD$155:$DC$1048576,MATCH($A615,'Hoja de Trabajo para listado'!$CD$155:$CD$1048576,0),MATCH((CUADRO!G$5&amp;$E615),'Hoja de Trabajo para listado'!$CD$151:$DC$151,0)),0)</f>
        <v>0</v>
      </c>
      <c r="H615" s="255">
        <f ca="1">+IFERROR(INDEX('Hoja de Trabajo para listado'!$A$155:$Z$1048576,MATCH($A615,'Hoja de Trabajo para listado'!$A$155:$A$1048576,0),MATCH((CUADRO!H$5&amp;$E615),'Hoja de Trabajo para listado'!$A$151:$Z$151,0)),0)+IFERROR(INDEX('Hoja de Trabajo para listado'!$AB$155:$BA$1048576,MATCH($A615,'Hoja de Trabajo para listado'!$AB$155:$AB$1048576,0),MATCH((CUADRO!H$5&amp;$E615),'Hoja de Trabajo para listado'!$AB$151:$BA$151,0)),0)+IFERROR(INDEX('Hoja de Trabajo para listado'!$BC$155:$CB$1048576,MATCH($A615,'Hoja de Trabajo para listado'!$BC$155:$BC$1048576,0),MATCH((CUADRO!H$5&amp;$E615),'Hoja de Trabajo para listado'!$BC$151:$CB$151,0)),0)+IFERROR(INDEX('Hoja de Trabajo para listado'!$DE$153:$DG$274,MATCH($A615,'Hoja de Trabajo para listado'!$DE$153:$DE$1048576,0),MATCH((CUADRO!H$5&amp;$E615),'Hoja de Trabajo para listado'!$DE$151:$DG$151,0)),0)+IFERROR(INDEX('Hoja de Trabajo para listado'!$CD$155:$DC$1048576,MATCH($A615,'Hoja de Trabajo para listado'!$CD$155:$CD$1048576,0),MATCH((CUADRO!H$5&amp;$E615),'Hoja de Trabajo para listado'!$CD$151:$DC$151,0)),0)</f>
        <v>0</v>
      </c>
      <c r="I615" s="255">
        <f ca="1">+IFERROR(INDEX('Hoja de Trabajo para listado'!$A$155:$Z$1048576,MATCH($A615,'Hoja de Trabajo para listado'!$A$155:$A$1048576,0),MATCH((CUADRO!I$5&amp;$E615),'Hoja de Trabajo para listado'!$A$151:$Z$151,0)),0)+IFERROR(INDEX('Hoja de Trabajo para listado'!$AB$155:$BA$1048576,MATCH($A615,'Hoja de Trabajo para listado'!$AB$155:$AB$1048576,0),MATCH((CUADRO!I$5&amp;$E615),'Hoja de Trabajo para listado'!$AB$151:$BA$151,0)),0)+IFERROR(INDEX('Hoja de Trabajo para listado'!$BC$155:$CB$1048576,MATCH($A615,'Hoja de Trabajo para listado'!$BC$155:$BC$1048576,0),MATCH((CUADRO!I$5&amp;$E615),'Hoja de Trabajo para listado'!$BC$151:$CB$151,0)),0)+IFERROR(INDEX('Hoja de Trabajo para listado'!$DE$153:$DG$274,MATCH($A615,'Hoja de Trabajo para listado'!$DE$153:$DE$1048576,0),MATCH((CUADRO!I$5&amp;$E615),'Hoja de Trabajo para listado'!$DE$151:$DG$151,0)),0)+IFERROR(INDEX('Hoja de Trabajo para listado'!$CD$155:$DC$1048576,MATCH($A615,'Hoja de Trabajo para listado'!$CD$155:$CD$1048576,0),MATCH((CUADRO!I$5&amp;$E615),'Hoja de Trabajo para listado'!$CD$151:$DC$151,0)),0)</f>
        <v>0</v>
      </c>
      <c r="J615" s="255">
        <f ca="1">+IFERROR(INDEX('Hoja de Trabajo para listado'!$A$155:$Z$1048576,MATCH($A615,'Hoja de Trabajo para listado'!$A$155:$A$1048576,0),MATCH((CUADRO!J$5&amp;$E615),'Hoja de Trabajo para listado'!$A$151:$Z$151,0)),0)+IFERROR(INDEX('Hoja de Trabajo para listado'!$AB$155:$BA$1048576,MATCH($A615,'Hoja de Trabajo para listado'!$AB$155:$AB$1048576,0),MATCH((CUADRO!J$5&amp;$E615),'Hoja de Trabajo para listado'!$AB$151:$BA$151,0)),0)+IFERROR(INDEX('Hoja de Trabajo para listado'!$BC$155:$CB$1048576,MATCH($A615,'Hoja de Trabajo para listado'!$BC$155:$BC$1048576,0),MATCH((CUADRO!J$5&amp;$E615),'Hoja de Trabajo para listado'!$BC$151:$CB$151,0)),0)+IFERROR(INDEX('Hoja de Trabajo para listado'!$DE$153:$DG$274,MATCH($A615,'Hoja de Trabajo para listado'!$DE$153:$DE$1048576,0),MATCH((CUADRO!J$5&amp;$E615),'Hoja de Trabajo para listado'!$DE$151:$DG$151,0)),0)+IFERROR(INDEX('Hoja de Trabajo para listado'!$CD$155:$DC$1048576,MATCH($A615,'Hoja de Trabajo para listado'!$CD$155:$CD$1048576,0),MATCH((CUADRO!J$5&amp;$E615),'Hoja de Trabajo para listado'!$CD$151:$DC$151,0)),0)</f>
        <v>0</v>
      </c>
      <c r="K615" s="255">
        <f ca="1">+IFERROR(INDEX('Hoja de Trabajo para listado'!$A$155:$Z$1048576,MATCH($A615,'Hoja de Trabajo para listado'!$A$155:$A$1048576,0),MATCH((CUADRO!K$5&amp;$E615),'Hoja de Trabajo para listado'!$A$151:$Z$151,0)),0)+IFERROR(INDEX('Hoja de Trabajo para listado'!$AB$155:$BA$1048576,MATCH($A615,'Hoja de Trabajo para listado'!$AB$155:$AB$1048576,0),MATCH((CUADRO!K$5&amp;$E615),'Hoja de Trabajo para listado'!$AB$151:$BA$151,0)),0)+IFERROR(INDEX('Hoja de Trabajo para listado'!$BC$155:$CB$1048576,MATCH($A615,'Hoja de Trabajo para listado'!$BC$155:$BC$1048576,0),MATCH((CUADRO!K$5&amp;$E615),'Hoja de Trabajo para listado'!$BC$151:$CB$151,0)),0)+IFERROR(INDEX('Hoja de Trabajo para listado'!$DE$153:$DG$274,MATCH($A615,'Hoja de Trabajo para listado'!$DE$153:$DE$1048576,0),MATCH((CUADRO!K$5&amp;$E615),'Hoja de Trabajo para listado'!$DE$151:$DG$151,0)),0)+IFERROR(INDEX('Hoja de Trabajo para listado'!$CD$155:$DC$1048576,MATCH($A615,'Hoja de Trabajo para listado'!$CD$155:$CD$1048576,0),MATCH((CUADRO!K$5&amp;$E615),'Hoja de Trabajo para listado'!$CD$151:$DC$151,0)),0)</f>
        <v>0</v>
      </c>
      <c r="L615" s="255">
        <f ca="1">+IFERROR(INDEX('Hoja de Trabajo para listado'!$A$155:$Z$1048576,MATCH($A615,'Hoja de Trabajo para listado'!$A$155:$A$1048576,0),MATCH((CUADRO!L$5&amp;$E615),'Hoja de Trabajo para listado'!$A$151:$Z$151,0)),0)+IFERROR(INDEX('Hoja de Trabajo para listado'!$AB$155:$BA$1048576,MATCH($A615,'Hoja de Trabajo para listado'!$AB$155:$AB$1048576,0),MATCH((CUADRO!L$5&amp;$E615),'Hoja de Trabajo para listado'!$AB$151:$BA$151,0)),0)+IFERROR(INDEX('Hoja de Trabajo para listado'!$BC$155:$CB$1048576,MATCH($A615,'Hoja de Trabajo para listado'!$BC$155:$BC$1048576,0),MATCH((CUADRO!L$5&amp;$E615),'Hoja de Trabajo para listado'!$BC$151:$CB$151,0)),0)+IFERROR(INDEX('Hoja de Trabajo para listado'!$DE$153:$DG$274,MATCH($A615,'Hoja de Trabajo para listado'!$DE$153:$DE$1048576,0),MATCH((CUADRO!L$5&amp;$E615),'Hoja de Trabajo para listado'!$DE$151:$DG$151,0)),0)+IFERROR(INDEX('Hoja de Trabajo para listado'!$CD$155:$DC$1048576,MATCH($A615,'Hoja de Trabajo para listado'!$CD$155:$CD$1048576,0),MATCH((CUADRO!L$5&amp;$E615),'Hoja de Trabajo para listado'!$CD$151:$DC$151,0)),0)</f>
        <v>0</v>
      </c>
      <c r="M615" s="255">
        <f ca="1">+IFERROR(INDEX('Hoja de Trabajo para listado'!$A$155:$Z$1048576,MATCH($A615,'Hoja de Trabajo para listado'!$A$155:$A$1048576,0),MATCH((CUADRO!M$5&amp;$E615),'Hoja de Trabajo para listado'!$A$151:$Z$151,0)),0)+IFERROR(INDEX('Hoja de Trabajo para listado'!$AB$155:$BA$1048576,MATCH($A615,'Hoja de Trabajo para listado'!$AB$155:$AB$1048576,0),MATCH((CUADRO!M$5&amp;$E615),'Hoja de Trabajo para listado'!$AB$151:$BA$151,0)),0)+IFERROR(INDEX('Hoja de Trabajo para listado'!$BC$155:$CB$1048576,MATCH($A615,'Hoja de Trabajo para listado'!$BC$155:$BC$1048576,0),MATCH((CUADRO!M$5&amp;$E615),'Hoja de Trabajo para listado'!$BC$151:$CB$151,0)),0)+IFERROR(INDEX('Hoja de Trabajo para listado'!$DE$153:$DG$274,MATCH($A615,'Hoja de Trabajo para listado'!$DE$153:$DE$1048576,0),MATCH((CUADRO!M$5&amp;$E615),'Hoja de Trabajo para listado'!$DE$151:$DG$151,0)),0)+IFERROR(INDEX('Hoja de Trabajo para listado'!$CD$155:$DC$1048576,MATCH($A615,'Hoja de Trabajo para listado'!$CD$155:$CD$1048576,0),MATCH((CUADRO!M$5&amp;$E615),'Hoja de Trabajo para listado'!$CD$151:$DC$151,0)),0)</f>
        <v>0</v>
      </c>
      <c r="N615" s="255">
        <f ca="1">+IFERROR(INDEX('Hoja de Trabajo para listado'!$A$155:$Z$1048576,MATCH($A615,'Hoja de Trabajo para listado'!$A$155:$A$1048576,0),MATCH((CUADRO!N$5&amp;$E615),'Hoja de Trabajo para listado'!$A$151:$Z$151,0)),0)+IFERROR(INDEX('Hoja de Trabajo para listado'!$AB$155:$BA$1048576,MATCH($A615,'Hoja de Trabajo para listado'!$AB$155:$AB$1048576,0),MATCH((CUADRO!N$5&amp;$E615),'Hoja de Trabajo para listado'!$AB$151:$BA$151,0)),0)+IFERROR(INDEX('Hoja de Trabajo para listado'!$BC$155:$CB$1048576,MATCH($A615,'Hoja de Trabajo para listado'!$BC$155:$BC$1048576,0),MATCH((CUADRO!N$5&amp;$E615),'Hoja de Trabajo para listado'!$BC$151:$CB$151,0)),0)+IFERROR(INDEX('Hoja de Trabajo para listado'!$DE$153:$DG$274,MATCH($A615,'Hoja de Trabajo para listado'!$DE$153:$DE$1048576,0),MATCH((CUADRO!N$5&amp;$E615),'Hoja de Trabajo para listado'!$DE$151:$DG$151,0)),0)+IFERROR(INDEX('Hoja de Trabajo para listado'!$CD$155:$DC$1048576,MATCH($A615,'Hoja de Trabajo para listado'!$CD$155:$CD$1048576,0),MATCH((CUADRO!N$5&amp;$E615),'Hoja de Trabajo para listado'!$CD$151:$DC$151,0)),0)</f>
        <v>0</v>
      </c>
      <c r="O615" s="255">
        <f ca="1">+IFERROR(INDEX('Hoja de Trabajo para listado'!$A$155:$Z$1048576,MATCH($A615,'Hoja de Trabajo para listado'!$A$155:$A$1048576,0),MATCH((CUADRO!O$5&amp;$E615),'Hoja de Trabajo para listado'!$A$151:$Z$151,0)),0)+IFERROR(INDEX('Hoja de Trabajo para listado'!$AB$155:$BA$1048576,MATCH($A615,'Hoja de Trabajo para listado'!$AB$155:$AB$1048576,0),MATCH((CUADRO!O$5&amp;$E615),'Hoja de Trabajo para listado'!$AB$151:$BA$151,0)),0)+IFERROR(INDEX('Hoja de Trabajo para listado'!$BC$155:$CB$1048576,MATCH($A615,'Hoja de Trabajo para listado'!$BC$155:$BC$1048576,0),MATCH((CUADRO!O$5&amp;$E615),'Hoja de Trabajo para listado'!$BC$151:$CB$151,0)),0)+IFERROR(INDEX('Hoja de Trabajo para listado'!$DE$153:$DG$274,MATCH($A615,'Hoja de Trabajo para listado'!$DE$153:$DE$1048576,0),MATCH((CUADRO!O$5&amp;$E615),'Hoja de Trabajo para listado'!$DE$151:$DG$151,0)),0)+IFERROR(INDEX('Hoja de Trabajo para listado'!$CD$155:$DC$1048576,MATCH($A615,'Hoja de Trabajo para listado'!$CD$155:$CD$1048576,0),MATCH((CUADRO!O$5&amp;$E615),'Hoja de Trabajo para listado'!$CD$151:$DC$151,0)),0)</f>
        <v>0</v>
      </c>
      <c r="P615" s="255">
        <f ca="1">+IFERROR(INDEX('Hoja de Trabajo para listado'!$A$155:$Z$1048576,MATCH($A615,'Hoja de Trabajo para listado'!$A$155:$A$1048576,0),MATCH((CUADRO!P$5&amp;$E615),'Hoja de Trabajo para listado'!$A$151:$Z$151,0)),0)+IFERROR(INDEX('Hoja de Trabajo para listado'!$AB$155:$BA$1048576,MATCH($A615,'Hoja de Trabajo para listado'!$AB$155:$AB$1048576,0),MATCH((CUADRO!P$5&amp;$E615),'Hoja de Trabajo para listado'!$AB$151:$BA$151,0)),0)+IFERROR(INDEX('Hoja de Trabajo para listado'!$BC$155:$CB$1048576,MATCH($A615,'Hoja de Trabajo para listado'!$BC$155:$BC$1048576,0),MATCH((CUADRO!P$5&amp;$E615),'Hoja de Trabajo para listado'!$BC$151:$CB$151,0)),0)+IFERROR(INDEX('Hoja de Trabajo para listado'!$DE$153:$DG$274,MATCH($A615,'Hoja de Trabajo para listado'!$DE$153:$DE$1048576,0),MATCH((CUADRO!P$5&amp;$E615),'Hoja de Trabajo para listado'!$DE$151:$DG$151,0)),0)+IFERROR(INDEX('Hoja de Trabajo para listado'!$CD$155:$DC$1048576,MATCH($A615,'Hoja de Trabajo para listado'!$CD$155:$CD$1048576,0),MATCH((CUADRO!P$5&amp;$E615),'Hoja de Trabajo para listado'!$CD$151:$DC$151,0)),0)</f>
        <v>0</v>
      </c>
      <c r="Q615" s="255">
        <f ca="1">+IFERROR(INDEX('Hoja de Trabajo para listado'!$A$155:$Z$1048576,MATCH($A615,'Hoja de Trabajo para listado'!$A$155:$A$1048576,0),MATCH((CUADRO!Q$5&amp;$E615),'Hoja de Trabajo para listado'!$A$151:$Z$151,0)),0)+IFERROR(INDEX('Hoja de Trabajo para listado'!$AB$155:$BA$1048576,MATCH($A615,'Hoja de Trabajo para listado'!$AB$155:$AB$1048576,0),MATCH((CUADRO!Q$5&amp;$E615),'Hoja de Trabajo para listado'!$AB$151:$BA$151,0)),0)+IFERROR(INDEX('Hoja de Trabajo para listado'!$BC$155:$CB$1048576,MATCH($A615,'Hoja de Trabajo para listado'!$BC$155:$BC$1048576,0),MATCH((CUADRO!Q$5&amp;$E615),'Hoja de Trabajo para listado'!$BC$151:$CB$151,0)),0)+IFERROR(INDEX('Hoja de Trabajo para listado'!$DE$153:$DG$274,MATCH($A615,'Hoja de Trabajo para listado'!$DE$153:$DE$1048576,0),MATCH((CUADRO!Q$5&amp;$E615),'Hoja de Trabajo para listado'!$DE$151:$DG$151,0)),0)+IFERROR(INDEX('Hoja de Trabajo para listado'!$CD$155:$DC$1048576,MATCH($A615,'Hoja de Trabajo para listado'!$CD$155:$CD$1048576,0),MATCH((CUADRO!Q$5&amp;$E615),'Hoja de Trabajo para listado'!$CD$151:$DC$151,0)),0)</f>
        <v>0</v>
      </c>
      <c r="R615" s="255">
        <f t="shared" ca="1" si="18"/>
        <v>0</v>
      </c>
      <c r="S615" s="262">
        <f ca="1">+R614+R615</f>
        <v>0</v>
      </c>
      <c r="T615" s="255">
        <f ca="1">+S615</f>
        <v>0</v>
      </c>
      <c r="U615" s="254">
        <f t="shared" si="19"/>
        <v>2</v>
      </c>
      <c r="V615" s="362" t="str">
        <f>+VLOOKUP(A615,bd_lista!$A$3:$E$590,5,FALSE)</f>
        <v>Gobiernos Autonomos Municipales</v>
      </c>
      <c r="W615" s="362"/>
      <c r="X615" s="254">
        <f>+VLOOKUP(A615,[2]Sheet1!$A$13:$D$744,4,FALSE)</f>
        <v>0</v>
      </c>
      <c r="Y615" s="254" t="e">
        <f>+VLOOKUP(X615,bd_lista!$A$3:$C$590,3,FALSE)</f>
        <v>#N/A</v>
      </c>
      <c r="Z615" s="314"/>
      <c r="AA615" s="315"/>
    </row>
    <row r="616" spans="1:27" customFormat="1" ht="15" hidden="1" customHeight="1">
      <c r="A616" s="32">
        <v>1285</v>
      </c>
      <c r="B616" s="306">
        <f>+A616</f>
        <v>1285</v>
      </c>
      <c r="C616" s="259" t="str">
        <f>+VLOOKUP(A616,bd_lista!$A$3:$C$590,3,FALSE)</f>
        <v>Gobierno Autónomo Municipal de Alto Beni</v>
      </c>
      <c r="D616" s="361" t="str">
        <f>+C616</f>
        <v>Gobierno Autónomo Municipal de Alto Beni</v>
      </c>
      <c r="E616" s="254" t="s">
        <v>1313</v>
      </c>
      <c r="F616" s="255">
        <f ca="1">+IFERROR(INDEX('Hoja de Trabajo para listado'!$A$155:$Z$1048576,MATCH($A616,'Hoja de Trabajo para listado'!$A$155:$A$1048576,0),MATCH((CUADRO!F$5&amp;$E616),'Hoja de Trabajo para listado'!$A$151:$Z$151,0)),0)+IFERROR(INDEX('Hoja de Trabajo para listado'!$AB$155:$BA$1048576,MATCH($A616,'Hoja de Trabajo para listado'!$AB$155:$AB$1048576,0),MATCH((CUADRO!F$5&amp;$E616),'Hoja de Trabajo para listado'!$AB$151:$BA$151,0)),0)+IFERROR(INDEX('Hoja de Trabajo para listado'!$BC$155:$CB$1048576,MATCH($A616,'Hoja de Trabajo para listado'!$BC$155:$BC$1048576,0),MATCH((CUADRO!F$5&amp;$E616),'Hoja de Trabajo para listado'!$BC$151:$CB$151,0)),0)+IFERROR(INDEX('Hoja de Trabajo para listado'!$DE$153:$DG$274,MATCH($A616,'Hoja de Trabajo para listado'!$DE$153:$DE$1048576,0),MATCH((CUADRO!F$5&amp;$E616),'Hoja de Trabajo para listado'!$DE$151:$DG$151,0)),0)+IFERROR(INDEX('Hoja de Trabajo para listado'!$CD$155:$DC$1048576,MATCH($A616,'Hoja de Trabajo para listado'!$CD$155:$CD$1048576,0),MATCH((CUADRO!F$5&amp;$E616),'Hoja de Trabajo para listado'!$CD$151:$DC$151,0)),0)</f>
        <v>0</v>
      </c>
      <c r="G616" s="255">
        <f ca="1">+IFERROR(INDEX('Hoja de Trabajo para listado'!$A$155:$Z$1048576,MATCH($A616,'Hoja de Trabajo para listado'!$A$155:$A$1048576,0),MATCH((CUADRO!G$5&amp;$E616),'Hoja de Trabajo para listado'!$A$151:$Z$151,0)),0)+IFERROR(INDEX('Hoja de Trabajo para listado'!$AB$155:$BA$1048576,MATCH($A616,'Hoja de Trabajo para listado'!$AB$155:$AB$1048576,0),MATCH((CUADRO!G$5&amp;$E616),'Hoja de Trabajo para listado'!$AB$151:$BA$151,0)),0)+IFERROR(INDEX('Hoja de Trabajo para listado'!$BC$155:$CB$1048576,MATCH($A616,'Hoja de Trabajo para listado'!$BC$155:$BC$1048576,0),MATCH((CUADRO!G$5&amp;$E616),'Hoja de Trabajo para listado'!$BC$151:$CB$151,0)),0)+IFERROR(INDEX('Hoja de Trabajo para listado'!$DE$153:$DG$274,MATCH($A616,'Hoja de Trabajo para listado'!$DE$153:$DE$1048576,0),MATCH((CUADRO!G$5&amp;$E616),'Hoja de Trabajo para listado'!$DE$151:$DG$151,0)),0)+IFERROR(INDEX('Hoja de Trabajo para listado'!$CD$155:$DC$1048576,MATCH($A616,'Hoja de Trabajo para listado'!$CD$155:$CD$1048576,0),MATCH((CUADRO!G$5&amp;$E616),'Hoja de Trabajo para listado'!$CD$151:$DC$151,0)),0)</f>
        <v>0</v>
      </c>
      <c r="H616" s="255">
        <f ca="1">+IFERROR(INDEX('Hoja de Trabajo para listado'!$A$155:$Z$1048576,MATCH($A616,'Hoja de Trabajo para listado'!$A$155:$A$1048576,0),MATCH((CUADRO!H$5&amp;$E616),'Hoja de Trabajo para listado'!$A$151:$Z$151,0)),0)+IFERROR(INDEX('Hoja de Trabajo para listado'!$AB$155:$BA$1048576,MATCH($A616,'Hoja de Trabajo para listado'!$AB$155:$AB$1048576,0),MATCH((CUADRO!H$5&amp;$E616),'Hoja de Trabajo para listado'!$AB$151:$BA$151,0)),0)+IFERROR(INDEX('Hoja de Trabajo para listado'!$BC$155:$CB$1048576,MATCH($A616,'Hoja de Trabajo para listado'!$BC$155:$BC$1048576,0),MATCH((CUADRO!H$5&amp;$E616),'Hoja de Trabajo para listado'!$BC$151:$CB$151,0)),0)+IFERROR(INDEX('Hoja de Trabajo para listado'!$DE$153:$DG$274,MATCH($A616,'Hoja de Trabajo para listado'!$DE$153:$DE$1048576,0),MATCH((CUADRO!H$5&amp;$E616),'Hoja de Trabajo para listado'!$DE$151:$DG$151,0)),0)+IFERROR(INDEX('Hoja de Trabajo para listado'!$CD$155:$DC$1048576,MATCH($A616,'Hoja de Trabajo para listado'!$CD$155:$CD$1048576,0),MATCH((CUADRO!H$5&amp;$E616),'Hoja de Trabajo para listado'!$CD$151:$DC$151,0)),0)</f>
        <v>0</v>
      </c>
      <c r="I616" s="255">
        <f ca="1">+IFERROR(INDEX('Hoja de Trabajo para listado'!$A$155:$Z$1048576,MATCH($A616,'Hoja de Trabajo para listado'!$A$155:$A$1048576,0),MATCH((CUADRO!I$5&amp;$E616),'Hoja de Trabajo para listado'!$A$151:$Z$151,0)),0)+IFERROR(INDEX('Hoja de Trabajo para listado'!$AB$155:$BA$1048576,MATCH($A616,'Hoja de Trabajo para listado'!$AB$155:$AB$1048576,0),MATCH((CUADRO!I$5&amp;$E616),'Hoja de Trabajo para listado'!$AB$151:$BA$151,0)),0)+IFERROR(INDEX('Hoja de Trabajo para listado'!$BC$155:$CB$1048576,MATCH($A616,'Hoja de Trabajo para listado'!$BC$155:$BC$1048576,0),MATCH((CUADRO!I$5&amp;$E616),'Hoja de Trabajo para listado'!$BC$151:$CB$151,0)),0)+IFERROR(INDEX('Hoja de Trabajo para listado'!$DE$153:$DG$274,MATCH($A616,'Hoja de Trabajo para listado'!$DE$153:$DE$1048576,0),MATCH((CUADRO!I$5&amp;$E616),'Hoja de Trabajo para listado'!$DE$151:$DG$151,0)),0)+IFERROR(INDEX('Hoja de Trabajo para listado'!$CD$155:$DC$1048576,MATCH($A616,'Hoja de Trabajo para listado'!$CD$155:$CD$1048576,0),MATCH((CUADRO!I$5&amp;$E616),'Hoja de Trabajo para listado'!$CD$151:$DC$151,0)),0)</f>
        <v>0</v>
      </c>
      <c r="J616" s="255">
        <f ca="1">+IFERROR(INDEX('Hoja de Trabajo para listado'!$A$155:$Z$1048576,MATCH($A616,'Hoja de Trabajo para listado'!$A$155:$A$1048576,0),MATCH((CUADRO!J$5&amp;$E616),'Hoja de Trabajo para listado'!$A$151:$Z$151,0)),0)+IFERROR(INDEX('Hoja de Trabajo para listado'!$AB$155:$BA$1048576,MATCH($A616,'Hoja de Trabajo para listado'!$AB$155:$AB$1048576,0),MATCH((CUADRO!J$5&amp;$E616),'Hoja de Trabajo para listado'!$AB$151:$BA$151,0)),0)+IFERROR(INDEX('Hoja de Trabajo para listado'!$BC$155:$CB$1048576,MATCH($A616,'Hoja de Trabajo para listado'!$BC$155:$BC$1048576,0),MATCH((CUADRO!J$5&amp;$E616),'Hoja de Trabajo para listado'!$BC$151:$CB$151,0)),0)+IFERROR(INDEX('Hoja de Trabajo para listado'!$DE$153:$DG$274,MATCH($A616,'Hoja de Trabajo para listado'!$DE$153:$DE$1048576,0),MATCH((CUADRO!J$5&amp;$E616),'Hoja de Trabajo para listado'!$DE$151:$DG$151,0)),0)+IFERROR(INDEX('Hoja de Trabajo para listado'!$CD$155:$DC$1048576,MATCH($A616,'Hoja de Trabajo para listado'!$CD$155:$CD$1048576,0),MATCH((CUADRO!J$5&amp;$E616),'Hoja de Trabajo para listado'!$CD$151:$DC$151,0)),0)</f>
        <v>0</v>
      </c>
      <c r="K616" s="255">
        <f ca="1">+IFERROR(INDEX('Hoja de Trabajo para listado'!$A$155:$Z$1048576,MATCH($A616,'Hoja de Trabajo para listado'!$A$155:$A$1048576,0),MATCH((CUADRO!K$5&amp;$E616),'Hoja de Trabajo para listado'!$A$151:$Z$151,0)),0)+IFERROR(INDEX('Hoja de Trabajo para listado'!$AB$155:$BA$1048576,MATCH($A616,'Hoja de Trabajo para listado'!$AB$155:$AB$1048576,0),MATCH((CUADRO!K$5&amp;$E616),'Hoja de Trabajo para listado'!$AB$151:$BA$151,0)),0)+IFERROR(INDEX('Hoja de Trabajo para listado'!$BC$155:$CB$1048576,MATCH($A616,'Hoja de Trabajo para listado'!$BC$155:$BC$1048576,0),MATCH((CUADRO!K$5&amp;$E616),'Hoja de Trabajo para listado'!$BC$151:$CB$151,0)),0)+IFERROR(INDEX('Hoja de Trabajo para listado'!$DE$153:$DG$274,MATCH($A616,'Hoja de Trabajo para listado'!$DE$153:$DE$1048576,0),MATCH((CUADRO!K$5&amp;$E616),'Hoja de Trabajo para listado'!$DE$151:$DG$151,0)),0)+IFERROR(INDEX('Hoja de Trabajo para listado'!$CD$155:$DC$1048576,MATCH($A616,'Hoja de Trabajo para listado'!$CD$155:$CD$1048576,0),MATCH((CUADRO!K$5&amp;$E616),'Hoja de Trabajo para listado'!$CD$151:$DC$151,0)),0)</f>
        <v>0</v>
      </c>
      <c r="L616" s="255">
        <f ca="1">+IFERROR(INDEX('Hoja de Trabajo para listado'!$A$155:$Z$1048576,MATCH($A616,'Hoja de Trabajo para listado'!$A$155:$A$1048576,0),MATCH((CUADRO!L$5&amp;$E616),'Hoja de Trabajo para listado'!$A$151:$Z$151,0)),0)+IFERROR(INDEX('Hoja de Trabajo para listado'!$AB$155:$BA$1048576,MATCH($A616,'Hoja de Trabajo para listado'!$AB$155:$AB$1048576,0),MATCH((CUADRO!L$5&amp;$E616),'Hoja de Trabajo para listado'!$AB$151:$BA$151,0)),0)+IFERROR(INDEX('Hoja de Trabajo para listado'!$BC$155:$CB$1048576,MATCH($A616,'Hoja de Trabajo para listado'!$BC$155:$BC$1048576,0),MATCH((CUADRO!L$5&amp;$E616),'Hoja de Trabajo para listado'!$BC$151:$CB$151,0)),0)+IFERROR(INDEX('Hoja de Trabajo para listado'!$DE$153:$DG$274,MATCH($A616,'Hoja de Trabajo para listado'!$DE$153:$DE$1048576,0),MATCH((CUADRO!L$5&amp;$E616),'Hoja de Trabajo para listado'!$DE$151:$DG$151,0)),0)+IFERROR(INDEX('Hoja de Trabajo para listado'!$CD$155:$DC$1048576,MATCH($A616,'Hoja de Trabajo para listado'!$CD$155:$CD$1048576,0),MATCH((CUADRO!L$5&amp;$E616),'Hoja de Trabajo para listado'!$CD$151:$DC$151,0)),0)</f>
        <v>0</v>
      </c>
      <c r="M616" s="255">
        <f ca="1">+IFERROR(INDEX('Hoja de Trabajo para listado'!$A$155:$Z$1048576,MATCH($A616,'Hoja de Trabajo para listado'!$A$155:$A$1048576,0),MATCH((CUADRO!M$5&amp;$E616),'Hoja de Trabajo para listado'!$A$151:$Z$151,0)),0)+IFERROR(INDEX('Hoja de Trabajo para listado'!$AB$155:$BA$1048576,MATCH($A616,'Hoja de Trabajo para listado'!$AB$155:$AB$1048576,0),MATCH((CUADRO!M$5&amp;$E616),'Hoja de Trabajo para listado'!$AB$151:$BA$151,0)),0)+IFERROR(INDEX('Hoja de Trabajo para listado'!$BC$155:$CB$1048576,MATCH($A616,'Hoja de Trabajo para listado'!$BC$155:$BC$1048576,0),MATCH((CUADRO!M$5&amp;$E616),'Hoja de Trabajo para listado'!$BC$151:$CB$151,0)),0)+IFERROR(INDEX('Hoja de Trabajo para listado'!$DE$153:$DG$274,MATCH($A616,'Hoja de Trabajo para listado'!$DE$153:$DE$1048576,0),MATCH((CUADRO!M$5&amp;$E616),'Hoja de Trabajo para listado'!$DE$151:$DG$151,0)),0)+IFERROR(INDEX('Hoja de Trabajo para listado'!$CD$155:$DC$1048576,MATCH($A616,'Hoja de Trabajo para listado'!$CD$155:$CD$1048576,0),MATCH((CUADRO!M$5&amp;$E616),'Hoja de Trabajo para listado'!$CD$151:$DC$151,0)),0)</f>
        <v>0</v>
      </c>
      <c r="N616" s="255">
        <f ca="1">+IFERROR(INDEX('Hoja de Trabajo para listado'!$A$155:$Z$1048576,MATCH($A616,'Hoja de Trabajo para listado'!$A$155:$A$1048576,0),MATCH((CUADRO!N$5&amp;$E616),'Hoja de Trabajo para listado'!$A$151:$Z$151,0)),0)+IFERROR(INDEX('Hoja de Trabajo para listado'!$AB$155:$BA$1048576,MATCH($A616,'Hoja de Trabajo para listado'!$AB$155:$AB$1048576,0),MATCH((CUADRO!N$5&amp;$E616),'Hoja de Trabajo para listado'!$AB$151:$BA$151,0)),0)+IFERROR(INDEX('Hoja de Trabajo para listado'!$BC$155:$CB$1048576,MATCH($A616,'Hoja de Trabajo para listado'!$BC$155:$BC$1048576,0),MATCH((CUADRO!N$5&amp;$E616),'Hoja de Trabajo para listado'!$BC$151:$CB$151,0)),0)+IFERROR(INDEX('Hoja de Trabajo para listado'!$DE$153:$DG$274,MATCH($A616,'Hoja de Trabajo para listado'!$DE$153:$DE$1048576,0),MATCH((CUADRO!N$5&amp;$E616),'Hoja de Trabajo para listado'!$DE$151:$DG$151,0)),0)+IFERROR(INDEX('Hoja de Trabajo para listado'!$CD$155:$DC$1048576,MATCH($A616,'Hoja de Trabajo para listado'!$CD$155:$CD$1048576,0),MATCH((CUADRO!N$5&amp;$E616),'Hoja de Trabajo para listado'!$CD$151:$DC$151,0)),0)</f>
        <v>0</v>
      </c>
      <c r="O616" s="255">
        <f ca="1">+IFERROR(INDEX('Hoja de Trabajo para listado'!$A$155:$Z$1048576,MATCH($A616,'Hoja de Trabajo para listado'!$A$155:$A$1048576,0),MATCH((CUADRO!O$5&amp;$E616),'Hoja de Trabajo para listado'!$A$151:$Z$151,0)),0)+IFERROR(INDEX('Hoja de Trabajo para listado'!$AB$155:$BA$1048576,MATCH($A616,'Hoja de Trabajo para listado'!$AB$155:$AB$1048576,0),MATCH((CUADRO!O$5&amp;$E616),'Hoja de Trabajo para listado'!$AB$151:$BA$151,0)),0)+IFERROR(INDEX('Hoja de Trabajo para listado'!$BC$155:$CB$1048576,MATCH($A616,'Hoja de Trabajo para listado'!$BC$155:$BC$1048576,0),MATCH((CUADRO!O$5&amp;$E616),'Hoja de Trabajo para listado'!$BC$151:$CB$151,0)),0)+IFERROR(INDEX('Hoja de Trabajo para listado'!$DE$153:$DG$274,MATCH($A616,'Hoja de Trabajo para listado'!$DE$153:$DE$1048576,0),MATCH((CUADRO!O$5&amp;$E616),'Hoja de Trabajo para listado'!$DE$151:$DG$151,0)),0)+IFERROR(INDEX('Hoja de Trabajo para listado'!$CD$155:$DC$1048576,MATCH($A616,'Hoja de Trabajo para listado'!$CD$155:$CD$1048576,0),MATCH((CUADRO!O$5&amp;$E616),'Hoja de Trabajo para listado'!$CD$151:$DC$151,0)),0)</f>
        <v>0</v>
      </c>
      <c r="P616" s="255">
        <f ca="1">+IFERROR(INDEX('Hoja de Trabajo para listado'!$A$155:$Z$1048576,MATCH($A616,'Hoja de Trabajo para listado'!$A$155:$A$1048576,0),MATCH((CUADRO!P$5&amp;$E616),'Hoja de Trabajo para listado'!$A$151:$Z$151,0)),0)+IFERROR(INDEX('Hoja de Trabajo para listado'!$AB$155:$BA$1048576,MATCH($A616,'Hoja de Trabajo para listado'!$AB$155:$AB$1048576,0),MATCH((CUADRO!P$5&amp;$E616),'Hoja de Trabajo para listado'!$AB$151:$BA$151,0)),0)+IFERROR(INDEX('Hoja de Trabajo para listado'!$BC$155:$CB$1048576,MATCH($A616,'Hoja de Trabajo para listado'!$BC$155:$BC$1048576,0),MATCH((CUADRO!P$5&amp;$E616),'Hoja de Trabajo para listado'!$BC$151:$CB$151,0)),0)+IFERROR(INDEX('Hoja de Trabajo para listado'!$DE$153:$DG$274,MATCH($A616,'Hoja de Trabajo para listado'!$DE$153:$DE$1048576,0),MATCH((CUADRO!P$5&amp;$E616),'Hoja de Trabajo para listado'!$DE$151:$DG$151,0)),0)+IFERROR(INDEX('Hoja de Trabajo para listado'!$CD$155:$DC$1048576,MATCH($A616,'Hoja de Trabajo para listado'!$CD$155:$CD$1048576,0),MATCH((CUADRO!P$5&amp;$E616),'Hoja de Trabajo para listado'!$CD$151:$DC$151,0)),0)</f>
        <v>0</v>
      </c>
      <c r="Q616" s="255">
        <f ca="1">+IFERROR(INDEX('Hoja de Trabajo para listado'!$A$155:$Z$1048576,MATCH($A616,'Hoja de Trabajo para listado'!$A$155:$A$1048576,0),MATCH((CUADRO!Q$5&amp;$E616),'Hoja de Trabajo para listado'!$A$151:$Z$151,0)),0)+IFERROR(INDEX('Hoja de Trabajo para listado'!$AB$155:$BA$1048576,MATCH($A616,'Hoja de Trabajo para listado'!$AB$155:$AB$1048576,0),MATCH((CUADRO!Q$5&amp;$E616),'Hoja de Trabajo para listado'!$AB$151:$BA$151,0)),0)+IFERROR(INDEX('Hoja de Trabajo para listado'!$BC$155:$CB$1048576,MATCH($A616,'Hoja de Trabajo para listado'!$BC$155:$BC$1048576,0),MATCH((CUADRO!Q$5&amp;$E616),'Hoja de Trabajo para listado'!$BC$151:$CB$151,0)),0)+IFERROR(INDEX('Hoja de Trabajo para listado'!$DE$153:$DG$274,MATCH($A616,'Hoja de Trabajo para listado'!$DE$153:$DE$1048576,0),MATCH((CUADRO!Q$5&amp;$E616),'Hoja de Trabajo para listado'!$DE$151:$DG$151,0)),0)+IFERROR(INDEX('Hoja de Trabajo para listado'!$CD$155:$DC$1048576,MATCH($A616,'Hoja de Trabajo para listado'!$CD$155:$CD$1048576,0),MATCH((CUADRO!Q$5&amp;$E616),'Hoja de Trabajo para listado'!$CD$151:$DC$151,0)),0)</f>
        <v>0</v>
      </c>
      <c r="R616" s="255">
        <f t="shared" ca="1" si="18"/>
        <v>0</v>
      </c>
      <c r="S616" s="262"/>
      <c r="T616" s="255">
        <f ca="1">+T617</f>
        <v>0</v>
      </c>
      <c r="U616" s="254">
        <f t="shared" si="19"/>
        <v>1</v>
      </c>
      <c r="V616" s="362" t="str">
        <f>+VLOOKUP(A616,bd_lista!$A$3:$E$590,5,FALSE)</f>
        <v>Gobiernos Autonomos Municipales</v>
      </c>
      <c r="W616" s="361" t="str">
        <f>+V616</f>
        <v>Gobiernos Autonomos Municipales</v>
      </c>
      <c r="X616" s="254">
        <f>+VLOOKUP(A616,[2]Sheet1!$A$13:$D$744,4,FALSE)</f>
        <v>0</v>
      </c>
      <c r="Y616" s="254" t="e">
        <f>+VLOOKUP(X616,bd_lista!$A$3:$C$590,3,FALSE)</f>
        <v>#N/A</v>
      </c>
      <c r="Z616" s="316">
        <f>+X616</f>
        <v>0</v>
      </c>
      <c r="AA616" s="317" t="e">
        <f>+Y616</f>
        <v>#N/A</v>
      </c>
    </row>
    <row r="617" spans="1:27" customFormat="1" ht="15" hidden="1" customHeight="1">
      <c r="A617" s="32">
        <v>1285</v>
      </c>
      <c r="B617" s="307"/>
      <c r="C617" s="259" t="str">
        <f>+VLOOKUP(A617,bd_lista!$A$3:$C$590,3,FALSE)</f>
        <v>Gobierno Autónomo Municipal de Alto Beni</v>
      </c>
      <c r="D617" s="362"/>
      <c r="E617" s="256" t="s">
        <v>1314</v>
      </c>
      <c r="F617" s="255">
        <f ca="1">+IFERROR(INDEX('Hoja de Trabajo para listado'!$A$155:$Z$1048576,MATCH($A617,'Hoja de Trabajo para listado'!$A$155:$A$1048576,0),MATCH((CUADRO!F$5&amp;$E617),'Hoja de Trabajo para listado'!$A$151:$Z$151,0)),0)+IFERROR(INDEX('Hoja de Trabajo para listado'!$AB$155:$BA$1048576,MATCH($A617,'Hoja de Trabajo para listado'!$AB$155:$AB$1048576,0),MATCH((CUADRO!F$5&amp;$E617),'Hoja de Trabajo para listado'!$AB$151:$BA$151,0)),0)+IFERROR(INDEX('Hoja de Trabajo para listado'!$BC$155:$CB$1048576,MATCH($A617,'Hoja de Trabajo para listado'!$BC$155:$BC$1048576,0),MATCH((CUADRO!F$5&amp;$E617),'Hoja de Trabajo para listado'!$BC$151:$CB$151,0)),0)+IFERROR(INDEX('Hoja de Trabajo para listado'!$DE$153:$DG$274,MATCH($A617,'Hoja de Trabajo para listado'!$DE$153:$DE$1048576,0),MATCH((CUADRO!F$5&amp;$E617),'Hoja de Trabajo para listado'!$DE$151:$DG$151,0)),0)+IFERROR(INDEX('Hoja de Trabajo para listado'!$CD$155:$DC$1048576,MATCH($A617,'Hoja de Trabajo para listado'!$CD$155:$CD$1048576,0),MATCH((CUADRO!F$5&amp;$E617),'Hoja de Trabajo para listado'!$CD$151:$DC$151,0)),0)</f>
        <v>0</v>
      </c>
      <c r="G617" s="255">
        <f ca="1">+IFERROR(INDEX('Hoja de Trabajo para listado'!$A$155:$Z$1048576,MATCH($A617,'Hoja de Trabajo para listado'!$A$155:$A$1048576,0),MATCH((CUADRO!G$5&amp;$E617),'Hoja de Trabajo para listado'!$A$151:$Z$151,0)),0)+IFERROR(INDEX('Hoja de Trabajo para listado'!$AB$155:$BA$1048576,MATCH($A617,'Hoja de Trabajo para listado'!$AB$155:$AB$1048576,0),MATCH((CUADRO!G$5&amp;$E617),'Hoja de Trabajo para listado'!$AB$151:$BA$151,0)),0)+IFERROR(INDEX('Hoja de Trabajo para listado'!$BC$155:$CB$1048576,MATCH($A617,'Hoja de Trabajo para listado'!$BC$155:$BC$1048576,0),MATCH((CUADRO!G$5&amp;$E617),'Hoja de Trabajo para listado'!$BC$151:$CB$151,0)),0)+IFERROR(INDEX('Hoja de Trabajo para listado'!$DE$153:$DG$274,MATCH($A617,'Hoja de Trabajo para listado'!$DE$153:$DE$1048576,0),MATCH((CUADRO!G$5&amp;$E617),'Hoja de Trabajo para listado'!$DE$151:$DG$151,0)),0)+IFERROR(INDEX('Hoja de Trabajo para listado'!$CD$155:$DC$1048576,MATCH($A617,'Hoja de Trabajo para listado'!$CD$155:$CD$1048576,0),MATCH((CUADRO!G$5&amp;$E617),'Hoja de Trabajo para listado'!$CD$151:$DC$151,0)),0)</f>
        <v>0</v>
      </c>
      <c r="H617" s="255">
        <f ca="1">+IFERROR(INDEX('Hoja de Trabajo para listado'!$A$155:$Z$1048576,MATCH($A617,'Hoja de Trabajo para listado'!$A$155:$A$1048576,0),MATCH((CUADRO!H$5&amp;$E617),'Hoja de Trabajo para listado'!$A$151:$Z$151,0)),0)+IFERROR(INDEX('Hoja de Trabajo para listado'!$AB$155:$BA$1048576,MATCH($A617,'Hoja de Trabajo para listado'!$AB$155:$AB$1048576,0),MATCH((CUADRO!H$5&amp;$E617),'Hoja de Trabajo para listado'!$AB$151:$BA$151,0)),0)+IFERROR(INDEX('Hoja de Trabajo para listado'!$BC$155:$CB$1048576,MATCH($A617,'Hoja de Trabajo para listado'!$BC$155:$BC$1048576,0),MATCH((CUADRO!H$5&amp;$E617),'Hoja de Trabajo para listado'!$BC$151:$CB$151,0)),0)+IFERROR(INDEX('Hoja de Trabajo para listado'!$DE$153:$DG$274,MATCH($A617,'Hoja de Trabajo para listado'!$DE$153:$DE$1048576,0),MATCH((CUADRO!H$5&amp;$E617),'Hoja de Trabajo para listado'!$DE$151:$DG$151,0)),0)+IFERROR(INDEX('Hoja de Trabajo para listado'!$CD$155:$DC$1048576,MATCH($A617,'Hoja de Trabajo para listado'!$CD$155:$CD$1048576,0),MATCH((CUADRO!H$5&amp;$E617),'Hoja de Trabajo para listado'!$CD$151:$DC$151,0)),0)</f>
        <v>0</v>
      </c>
      <c r="I617" s="255">
        <f ca="1">+IFERROR(INDEX('Hoja de Trabajo para listado'!$A$155:$Z$1048576,MATCH($A617,'Hoja de Trabajo para listado'!$A$155:$A$1048576,0),MATCH((CUADRO!I$5&amp;$E617),'Hoja de Trabajo para listado'!$A$151:$Z$151,0)),0)+IFERROR(INDEX('Hoja de Trabajo para listado'!$AB$155:$BA$1048576,MATCH($A617,'Hoja de Trabajo para listado'!$AB$155:$AB$1048576,0),MATCH((CUADRO!I$5&amp;$E617),'Hoja de Trabajo para listado'!$AB$151:$BA$151,0)),0)+IFERROR(INDEX('Hoja de Trabajo para listado'!$BC$155:$CB$1048576,MATCH($A617,'Hoja de Trabajo para listado'!$BC$155:$BC$1048576,0),MATCH((CUADRO!I$5&amp;$E617),'Hoja de Trabajo para listado'!$BC$151:$CB$151,0)),0)+IFERROR(INDEX('Hoja de Trabajo para listado'!$DE$153:$DG$274,MATCH($A617,'Hoja de Trabajo para listado'!$DE$153:$DE$1048576,0),MATCH((CUADRO!I$5&amp;$E617),'Hoja de Trabajo para listado'!$DE$151:$DG$151,0)),0)+IFERROR(INDEX('Hoja de Trabajo para listado'!$CD$155:$DC$1048576,MATCH($A617,'Hoja de Trabajo para listado'!$CD$155:$CD$1048576,0),MATCH((CUADRO!I$5&amp;$E617),'Hoja de Trabajo para listado'!$CD$151:$DC$151,0)),0)</f>
        <v>0</v>
      </c>
      <c r="J617" s="255">
        <f ca="1">+IFERROR(INDEX('Hoja de Trabajo para listado'!$A$155:$Z$1048576,MATCH($A617,'Hoja de Trabajo para listado'!$A$155:$A$1048576,0),MATCH((CUADRO!J$5&amp;$E617),'Hoja de Trabajo para listado'!$A$151:$Z$151,0)),0)+IFERROR(INDEX('Hoja de Trabajo para listado'!$AB$155:$BA$1048576,MATCH($A617,'Hoja de Trabajo para listado'!$AB$155:$AB$1048576,0),MATCH((CUADRO!J$5&amp;$E617),'Hoja de Trabajo para listado'!$AB$151:$BA$151,0)),0)+IFERROR(INDEX('Hoja de Trabajo para listado'!$BC$155:$CB$1048576,MATCH($A617,'Hoja de Trabajo para listado'!$BC$155:$BC$1048576,0),MATCH((CUADRO!J$5&amp;$E617),'Hoja de Trabajo para listado'!$BC$151:$CB$151,0)),0)+IFERROR(INDEX('Hoja de Trabajo para listado'!$DE$153:$DG$274,MATCH($A617,'Hoja de Trabajo para listado'!$DE$153:$DE$1048576,0),MATCH((CUADRO!J$5&amp;$E617),'Hoja de Trabajo para listado'!$DE$151:$DG$151,0)),0)+IFERROR(INDEX('Hoja de Trabajo para listado'!$CD$155:$DC$1048576,MATCH($A617,'Hoja de Trabajo para listado'!$CD$155:$CD$1048576,0),MATCH((CUADRO!J$5&amp;$E617),'Hoja de Trabajo para listado'!$CD$151:$DC$151,0)),0)</f>
        <v>0</v>
      </c>
      <c r="K617" s="255">
        <f ca="1">+IFERROR(INDEX('Hoja de Trabajo para listado'!$A$155:$Z$1048576,MATCH($A617,'Hoja de Trabajo para listado'!$A$155:$A$1048576,0),MATCH((CUADRO!K$5&amp;$E617),'Hoja de Trabajo para listado'!$A$151:$Z$151,0)),0)+IFERROR(INDEX('Hoja de Trabajo para listado'!$AB$155:$BA$1048576,MATCH($A617,'Hoja de Trabajo para listado'!$AB$155:$AB$1048576,0),MATCH((CUADRO!K$5&amp;$E617),'Hoja de Trabajo para listado'!$AB$151:$BA$151,0)),0)+IFERROR(INDEX('Hoja de Trabajo para listado'!$BC$155:$CB$1048576,MATCH($A617,'Hoja de Trabajo para listado'!$BC$155:$BC$1048576,0),MATCH((CUADRO!K$5&amp;$E617),'Hoja de Trabajo para listado'!$BC$151:$CB$151,0)),0)+IFERROR(INDEX('Hoja de Trabajo para listado'!$DE$153:$DG$274,MATCH($A617,'Hoja de Trabajo para listado'!$DE$153:$DE$1048576,0),MATCH((CUADRO!K$5&amp;$E617),'Hoja de Trabajo para listado'!$DE$151:$DG$151,0)),0)+IFERROR(INDEX('Hoja de Trabajo para listado'!$CD$155:$DC$1048576,MATCH($A617,'Hoja de Trabajo para listado'!$CD$155:$CD$1048576,0),MATCH((CUADRO!K$5&amp;$E617),'Hoja de Trabajo para listado'!$CD$151:$DC$151,0)),0)</f>
        <v>0</v>
      </c>
      <c r="L617" s="255">
        <f ca="1">+IFERROR(INDEX('Hoja de Trabajo para listado'!$A$155:$Z$1048576,MATCH($A617,'Hoja de Trabajo para listado'!$A$155:$A$1048576,0),MATCH((CUADRO!L$5&amp;$E617),'Hoja de Trabajo para listado'!$A$151:$Z$151,0)),0)+IFERROR(INDEX('Hoja de Trabajo para listado'!$AB$155:$BA$1048576,MATCH($A617,'Hoja de Trabajo para listado'!$AB$155:$AB$1048576,0),MATCH((CUADRO!L$5&amp;$E617),'Hoja de Trabajo para listado'!$AB$151:$BA$151,0)),0)+IFERROR(INDEX('Hoja de Trabajo para listado'!$BC$155:$CB$1048576,MATCH($A617,'Hoja de Trabajo para listado'!$BC$155:$BC$1048576,0),MATCH((CUADRO!L$5&amp;$E617),'Hoja de Trabajo para listado'!$BC$151:$CB$151,0)),0)+IFERROR(INDEX('Hoja de Trabajo para listado'!$DE$153:$DG$274,MATCH($A617,'Hoja de Trabajo para listado'!$DE$153:$DE$1048576,0),MATCH((CUADRO!L$5&amp;$E617),'Hoja de Trabajo para listado'!$DE$151:$DG$151,0)),0)+IFERROR(INDEX('Hoja de Trabajo para listado'!$CD$155:$DC$1048576,MATCH($A617,'Hoja de Trabajo para listado'!$CD$155:$CD$1048576,0),MATCH((CUADRO!L$5&amp;$E617),'Hoja de Trabajo para listado'!$CD$151:$DC$151,0)),0)</f>
        <v>0</v>
      </c>
      <c r="M617" s="255">
        <f ca="1">+IFERROR(INDEX('Hoja de Trabajo para listado'!$A$155:$Z$1048576,MATCH($A617,'Hoja de Trabajo para listado'!$A$155:$A$1048576,0),MATCH((CUADRO!M$5&amp;$E617),'Hoja de Trabajo para listado'!$A$151:$Z$151,0)),0)+IFERROR(INDEX('Hoja de Trabajo para listado'!$AB$155:$BA$1048576,MATCH($A617,'Hoja de Trabajo para listado'!$AB$155:$AB$1048576,0),MATCH((CUADRO!M$5&amp;$E617),'Hoja de Trabajo para listado'!$AB$151:$BA$151,0)),0)+IFERROR(INDEX('Hoja de Trabajo para listado'!$BC$155:$CB$1048576,MATCH($A617,'Hoja de Trabajo para listado'!$BC$155:$BC$1048576,0),MATCH((CUADRO!M$5&amp;$E617),'Hoja de Trabajo para listado'!$BC$151:$CB$151,0)),0)+IFERROR(INDEX('Hoja de Trabajo para listado'!$DE$153:$DG$274,MATCH($A617,'Hoja de Trabajo para listado'!$DE$153:$DE$1048576,0),MATCH((CUADRO!M$5&amp;$E617),'Hoja de Trabajo para listado'!$DE$151:$DG$151,0)),0)+IFERROR(INDEX('Hoja de Trabajo para listado'!$CD$155:$DC$1048576,MATCH($A617,'Hoja de Trabajo para listado'!$CD$155:$CD$1048576,0),MATCH((CUADRO!M$5&amp;$E617),'Hoja de Trabajo para listado'!$CD$151:$DC$151,0)),0)</f>
        <v>0</v>
      </c>
      <c r="N617" s="255">
        <f ca="1">+IFERROR(INDEX('Hoja de Trabajo para listado'!$A$155:$Z$1048576,MATCH($A617,'Hoja de Trabajo para listado'!$A$155:$A$1048576,0),MATCH((CUADRO!N$5&amp;$E617),'Hoja de Trabajo para listado'!$A$151:$Z$151,0)),0)+IFERROR(INDEX('Hoja de Trabajo para listado'!$AB$155:$BA$1048576,MATCH($A617,'Hoja de Trabajo para listado'!$AB$155:$AB$1048576,0),MATCH((CUADRO!N$5&amp;$E617),'Hoja de Trabajo para listado'!$AB$151:$BA$151,0)),0)+IFERROR(INDEX('Hoja de Trabajo para listado'!$BC$155:$CB$1048576,MATCH($A617,'Hoja de Trabajo para listado'!$BC$155:$BC$1048576,0),MATCH((CUADRO!N$5&amp;$E617),'Hoja de Trabajo para listado'!$BC$151:$CB$151,0)),0)+IFERROR(INDEX('Hoja de Trabajo para listado'!$DE$153:$DG$274,MATCH($A617,'Hoja de Trabajo para listado'!$DE$153:$DE$1048576,0),MATCH((CUADRO!N$5&amp;$E617),'Hoja de Trabajo para listado'!$DE$151:$DG$151,0)),0)+IFERROR(INDEX('Hoja de Trabajo para listado'!$CD$155:$DC$1048576,MATCH($A617,'Hoja de Trabajo para listado'!$CD$155:$CD$1048576,0),MATCH((CUADRO!N$5&amp;$E617),'Hoja de Trabajo para listado'!$CD$151:$DC$151,0)),0)</f>
        <v>0</v>
      </c>
      <c r="O617" s="255">
        <f ca="1">+IFERROR(INDEX('Hoja de Trabajo para listado'!$A$155:$Z$1048576,MATCH($A617,'Hoja de Trabajo para listado'!$A$155:$A$1048576,0),MATCH((CUADRO!O$5&amp;$E617),'Hoja de Trabajo para listado'!$A$151:$Z$151,0)),0)+IFERROR(INDEX('Hoja de Trabajo para listado'!$AB$155:$BA$1048576,MATCH($A617,'Hoja de Trabajo para listado'!$AB$155:$AB$1048576,0),MATCH((CUADRO!O$5&amp;$E617),'Hoja de Trabajo para listado'!$AB$151:$BA$151,0)),0)+IFERROR(INDEX('Hoja de Trabajo para listado'!$BC$155:$CB$1048576,MATCH($A617,'Hoja de Trabajo para listado'!$BC$155:$BC$1048576,0),MATCH((CUADRO!O$5&amp;$E617),'Hoja de Trabajo para listado'!$BC$151:$CB$151,0)),0)+IFERROR(INDEX('Hoja de Trabajo para listado'!$DE$153:$DG$274,MATCH($A617,'Hoja de Trabajo para listado'!$DE$153:$DE$1048576,0),MATCH((CUADRO!O$5&amp;$E617),'Hoja de Trabajo para listado'!$DE$151:$DG$151,0)),0)+IFERROR(INDEX('Hoja de Trabajo para listado'!$CD$155:$DC$1048576,MATCH($A617,'Hoja de Trabajo para listado'!$CD$155:$CD$1048576,0),MATCH((CUADRO!O$5&amp;$E617),'Hoja de Trabajo para listado'!$CD$151:$DC$151,0)),0)</f>
        <v>0</v>
      </c>
      <c r="P617" s="255">
        <f ca="1">+IFERROR(INDEX('Hoja de Trabajo para listado'!$A$155:$Z$1048576,MATCH($A617,'Hoja de Trabajo para listado'!$A$155:$A$1048576,0),MATCH((CUADRO!P$5&amp;$E617),'Hoja de Trabajo para listado'!$A$151:$Z$151,0)),0)+IFERROR(INDEX('Hoja de Trabajo para listado'!$AB$155:$BA$1048576,MATCH($A617,'Hoja de Trabajo para listado'!$AB$155:$AB$1048576,0),MATCH((CUADRO!P$5&amp;$E617),'Hoja de Trabajo para listado'!$AB$151:$BA$151,0)),0)+IFERROR(INDEX('Hoja de Trabajo para listado'!$BC$155:$CB$1048576,MATCH($A617,'Hoja de Trabajo para listado'!$BC$155:$BC$1048576,0),MATCH((CUADRO!P$5&amp;$E617),'Hoja de Trabajo para listado'!$BC$151:$CB$151,0)),0)+IFERROR(INDEX('Hoja de Trabajo para listado'!$DE$153:$DG$274,MATCH($A617,'Hoja de Trabajo para listado'!$DE$153:$DE$1048576,0),MATCH((CUADRO!P$5&amp;$E617),'Hoja de Trabajo para listado'!$DE$151:$DG$151,0)),0)+IFERROR(INDEX('Hoja de Trabajo para listado'!$CD$155:$DC$1048576,MATCH($A617,'Hoja de Trabajo para listado'!$CD$155:$CD$1048576,0),MATCH((CUADRO!P$5&amp;$E617),'Hoja de Trabajo para listado'!$CD$151:$DC$151,0)),0)</f>
        <v>0</v>
      </c>
      <c r="Q617" s="255">
        <f ca="1">+IFERROR(INDEX('Hoja de Trabajo para listado'!$A$155:$Z$1048576,MATCH($A617,'Hoja de Trabajo para listado'!$A$155:$A$1048576,0),MATCH((CUADRO!Q$5&amp;$E617),'Hoja de Trabajo para listado'!$A$151:$Z$151,0)),0)+IFERROR(INDEX('Hoja de Trabajo para listado'!$AB$155:$BA$1048576,MATCH($A617,'Hoja de Trabajo para listado'!$AB$155:$AB$1048576,0),MATCH((CUADRO!Q$5&amp;$E617),'Hoja de Trabajo para listado'!$AB$151:$BA$151,0)),0)+IFERROR(INDEX('Hoja de Trabajo para listado'!$BC$155:$CB$1048576,MATCH($A617,'Hoja de Trabajo para listado'!$BC$155:$BC$1048576,0),MATCH((CUADRO!Q$5&amp;$E617),'Hoja de Trabajo para listado'!$BC$151:$CB$151,0)),0)+IFERROR(INDEX('Hoja de Trabajo para listado'!$DE$153:$DG$274,MATCH($A617,'Hoja de Trabajo para listado'!$DE$153:$DE$1048576,0),MATCH((CUADRO!Q$5&amp;$E617),'Hoja de Trabajo para listado'!$DE$151:$DG$151,0)),0)+IFERROR(INDEX('Hoja de Trabajo para listado'!$CD$155:$DC$1048576,MATCH($A617,'Hoja de Trabajo para listado'!$CD$155:$CD$1048576,0),MATCH((CUADRO!Q$5&amp;$E617),'Hoja de Trabajo para listado'!$CD$151:$DC$151,0)),0)</f>
        <v>0</v>
      </c>
      <c r="R617" s="255">
        <f t="shared" ca="1" si="18"/>
        <v>0</v>
      </c>
      <c r="S617" s="262">
        <f ca="1">+R616+R617</f>
        <v>0</v>
      </c>
      <c r="T617" s="255">
        <f ca="1">+S617</f>
        <v>0</v>
      </c>
      <c r="U617" s="254">
        <f t="shared" si="19"/>
        <v>2</v>
      </c>
      <c r="V617" s="362" t="str">
        <f>+VLOOKUP(A617,bd_lista!$A$3:$E$590,5,FALSE)</f>
        <v>Gobiernos Autonomos Municipales</v>
      </c>
      <c r="W617" s="362"/>
      <c r="X617" s="254">
        <f>+VLOOKUP(A617,[2]Sheet1!$A$13:$D$744,4,FALSE)</f>
        <v>0</v>
      </c>
      <c r="Y617" s="254" t="e">
        <f>+VLOOKUP(X617,bd_lista!$A$3:$C$590,3,FALSE)</f>
        <v>#N/A</v>
      </c>
      <c r="Z617" s="314"/>
      <c r="AA617" s="315"/>
    </row>
    <row r="618" spans="1:27" customFormat="1" ht="15" hidden="1" customHeight="1">
      <c r="A618" s="32">
        <v>1286</v>
      </c>
      <c r="B618" s="306">
        <f>+A618</f>
        <v>1286</v>
      </c>
      <c r="C618" s="259" t="str">
        <f>+VLOOKUP(A618,bd_lista!$A$3:$C$590,3,FALSE)</f>
        <v>Gobierno Autónomo Municipal de Huatajata</v>
      </c>
      <c r="D618" s="361" t="str">
        <f>+C618</f>
        <v>Gobierno Autónomo Municipal de Huatajata</v>
      </c>
      <c r="E618" s="254" t="s">
        <v>1313</v>
      </c>
      <c r="F618" s="255">
        <f ca="1">+IFERROR(INDEX('Hoja de Trabajo para listado'!$A$155:$Z$1048576,MATCH($A618,'Hoja de Trabajo para listado'!$A$155:$A$1048576,0),MATCH((CUADRO!F$5&amp;$E618),'Hoja de Trabajo para listado'!$A$151:$Z$151,0)),0)+IFERROR(INDEX('Hoja de Trabajo para listado'!$AB$155:$BA$1048576,MATCH($A618,'Hoja de Trabajo para listado'!$AB$155:$AB$1048576,0),MATCH((CUADRO!F$5&amp;$E618),'Hoja de Trabajo para listado'!$AB$151:$BA$151,0)),0)+IFERROR(INDEX('Hoja de Trabajo para listado'!$BC$155:$CB$1048576,MATCH($A618,'Hoja de Trabajo para listado'!$BC$155:$BC$1048576,0),MATCH((CUADRO!F$5&amp;$E618),'Hoja de Trabajo para listado'!$BC$151:$CB$151,0)),0)+IFERROR(INDEX('Hoja de Trabajo para listado'!$DE$153:$DG$274,MATCH($A618,'Hoja de Trabajo para listado'!$DE$153:$DE$1048576,0),MATCH((CUADRO!F$5&amp;$E618),'Hoja de Trabajo para listado'!$DE$151:$DG$151,0)),0)+IFERROR(INDEX('Hoja de Trabajo para listado'!$CD$155:$DC$1048576,MATCH($A618,'Hoja de Trabajo para listado'!$CD$155:$CD$1048576,0),MATCH((CUADRO!F$5&amp;$E618),'Hoja de Trabajo para listado'!$CD$151:$DC$151,0)),0)</f>
        <v>0</v>
      </c>
      <c r="G618" s="255">
        <f ca="1">+IFERROR(INDEX('Hoja de Trabajo para listado'!$A$155:$Z$1048576,MATCH($A618,'Hoja de Trabajo para listado'!$A$155:$A$1048576,0),MATCH((CUADRO!G$5&amp;$E618),'Hoja de Trabajo para listado'!$A$151:$Z$151,0)),0)+IFERROR(INDEX('Hoja de Trabajo para listado'!$AB$155:$BA$1048576,MATCH($A618,'Hoja de Trabajo para listado'!$AB$155:$AB$1048576,0),MATCH((CUADRO!G$5&amp;$E618),'Hoja de Trabajo para listado'!$AB$151:$BA$151,0)),0)+IFERROR(INDEX('Hoja de Trabajo para listado'!$BC$155:$CB$1048576,MATCH($A618,'Hoja de Trabajo para listado'!$BC$155:$BC$1048576,0),MATCH((CUADRO!G$5&amp;$E618),'Hoja de Trabajo para listado'!$BC$151:$CB$151,0)),0)+IFERROR(INDEX('Hoja de Trabajo para listado'!$DE$153:$DG$274,MATCH($A618,'Hoja de Trabajo para listado'!$DE$153:$DE$1048576,0),MATCH((CUADRO!G$5&amp;$E618),'Hoja de Trabajo para listado'!$DE$151:$DG$151,0)),0)+IFERROR(INDEX('Hoja de Trabajo para listado'!$CD$155:$DC$1048576,MATCH($A618,'Hoja de Trabajo para listado'!$CD$155:$CD$1048576,0),MATCH((CUADRO!G$5&amp;$E618),'Hoja de Trabajo para listado'!$CD$151:$DC$151,0)),0)</f>
        <v>0</v>
      </c>
      <c r="H618" s="255">
        <f ca="1">+IFERROR(INDEX('Hoja de Trabajo para listado'!$A$155:$Z$1048576,MATCH($A618,'Hoja de Trabajo para listado'!$A$155:$A$1048576,0),MATCH((CUADRO!H$5&amp;$E618),'Hoja de Trabajo para listado'!$A$151:$Z$151,0)),0)+IFERROR(INDEX('Hoja de Trabajo para listado'!$AB$155:$BA$1048576,MATCH($A618,'Hoja de Trabajo para listado'!$AB$155:$AB$1048576,0),MATCH((CUADRO!H$5&amp;$E618),'Hoja de Trabajo para listado'!$AB$151:$BA$151,0)),0)+IFERROR(INDEX('Hoja de Trabajo para listado'!$BC$155:$CB$1048576,MATCH($A618,'Hoja de Trabajo para listado'!$BC$155:$BC$1048576,0),MATCH((CUADRO!H$5&amp;$E618),'Hoja de Trabajo para listado'!$BC$151:$CB$151,0)),0)+IFERROR(INDEX('Hoja de Trabajo para listado'!$DE$153:$DG$274,MATCH($A618,'Hoja de Trabajo para listado'!$DE$153:$DE$1048576,0),MATCH((CUADRO!H$5&amp;$E618),'Hoja de Trabajo para listado'!$DE$151:$DG$151,0)),0)+IFERROR(INDEX('Hoja de Trabajo para listado'!$CD$155:$DC$1048576,MATCH($A618,'Hoja de Trabajo para listado'!$CD$155:$CD$1048576,0),MATCH((CUADRO!H$5&amp;$E618),'Hoja de Trabajo para listado'!$CD$151:$DC$151,0)),0)</f>
        <v>0</v>
      </c>
      <c r="I618" s="255">
        <f ca="1">+IFERROR(INDEX('Hoja de Trabajo para listado'!$A$155:$Z$1048576,MATCH($A618,'Hoja de Trabajo para listado'!$A$155:$A$1048576,0),MATCH((CUADRO!I$5&amp;$E618),'Hoja de Trabajo para listado'!$A$151:$Z$151,0)),0)+IFERROR(INDEX('Hoja de Trabajo para listado'!$AB$155:$BA$1048576,MATCH($A618,'Hoja de Trabajo para listado'!$AB$155:$AB$1048576,0),MATCH((CUADRO!I$5&amp;$E618),'Hoja de Trabajo para listado'!$AB$151:$BA$151,0)),0)+IFERROR(INDEX('Hoja de Trabajo para listado'!$BC$155:$CB$1048576,MATCH($A618,'Hoja de Trabajo para listado'!$BC$155:$BC$1048576,0),MATCH((CUADRO!I$5&amp;$E618),'Hoja de Trabajo para listado'!$BC$151:$CB$151,0)),0)+IFERROR(INDEX('Hoja de Trabajo para listado'!$DE$153:$DG$274,MATCH($A618,'Hoja de Trabajo para listado'!$DE$153:$DE$1048576,0),MATCH((CUADRO!I$5&amp;$E618),'Hoja de Trabajo para listado'!$DE$151:$DG$151,0)),0)+IFERROR(INDEX('Hoja de Trabajo para listado'!$CD$155:$DC$1048576,MATCH($A618,'Hoja de Trabajo para listado'!$CD$155:$CD$1048576,0),MATCH((CUADRO!I$5&amp;$E618),'Hoja de Trabajo para listado'!$CD$151:$DC$151,0)),0)</f>
        <v>0</v>
      </c>
      <c r="J618" s="255">
        <f ca="1">+IFERROR(INDEX('Hoja de Trabajo para listado'!$A$155:$Z$1048576,MATCH($A618,'Hoja de Trabajo para listado'!$A$155:$A$1048576,0),MATCH((CUADRO!J$5&amp;$E618),'Hoja de Trabajo para listado'!$A$151:$Z$151,0)),0)+IFERROR(INDEX('Hoja de Trabajo para listado'!$AB$155:$BA$1048576,MATCH($A618,'Hoja de Trabajo para listado'!$AB$155:$AB$1048576,0),MATCH((CUADRO!J$5&amp;$E618),'Hoja de Trabajo para listado'!$AB$151:$BA$151,0)),0)+IFERROR(INDEX('Hoja de Trabajo para listado'!$BC$155:$CB$1048576,MATCH($A618,'Hoja de Trabajo para listado'!$BC$155:$BC$1048576,0),MATCH((CUADRO!J$5&amp;$E618),'Hoja de Trabajo para listado'!$BC$151:$CB$151,0)),0)+IFERROR(INDEX('Hoja de Trabajo para listado'!$DE$153:$DG$274,MATCH($A618,'Hoja de Trabajo para listado'!$DE$153:$DE$1048576,0),MATCH((CUADRO!J$5&amp;$E618),'Hoja de Trabajo para listado'!$DE$151:$DG$151,0)),0)+IFERROR(INDEX('Hoja de Trabajo para listado'!$CD$155:$DC$1048576,MATCH($A618,'Hoja de Trabajo para listado'!$CD$155:$CD$1048576,0),MATCH((CUADRO!J$5&amp;$E618),'Hoja de Trabajo para listado'!$CD$151:$DC$151,0)),0)</f>
        <v>0</v>
      </c>
      <c r="K618" s="255">
        <f ca="1">+IFERROR(INDEX('Hoja de Trabajo para listado'!$A$155:$Z$1048576,MATCH($A618,'Hoja de Trabajo para listado'!$A$155:$A$1048576,0),MATCH((CUADRO!K$5&amp;$E618),'Hoja de Trabajo para listado'!$A$151:$Z$151,0)),0)+IFERROR(INDEX('Hoja de Trabajo para listado'!$AB$155:$BA$1048576,MATCH($A618,'Hoja de Trabajo para listado'!$AB$155:$AB$1048576,0),MATCH((CUADRO!K$5&amp;$E618),'Hoja de Trabajo para listado'!$AB$151:$BA$151,0)),0)+IFERROR(INDEX('Hoja de Trabajo para listado'!$BC$155:$CB$1048576,MATCH($A618,'Hoja de Trabajo para listado'!$BC$155:$BC$1048576,0),MATCH((CUADRO!K$5&amp;$E618),'Hoja de Trabajo para listado'!$BC$151:$CB$151,0)),0)+IFERROR(INDEX('Hoja de Trabajo para listado'!$DE$153:$DG$274,MATCH($A618,'Hoja de Trabajo para listado'!$DE$153:$DE$1048576,0),MATCH((CUADRO!K$5&amp;$E618),'Hoja de Trabajo para listado'!$DE$151:$DG$151,0)),0)+IFERROR(INDEX('Hoja de Trabajo para listado'!$CD$155:$DC$1048576,MATCH($A618,'Hoja de Trabajo para listado'!$CD$155:$CD$1048576,0),MATCH((CUADRO!K$5&amp;$E618),'Hoja de Trabajo para listado'!$CD$151:$DC$151,0)),0)</f>
        <v>0</v>
      </c>
      <c r="L618" s="255">
        <f ca="1">+IFERROR(INDEX('Hoja de Trabajo para listado'!$A$155:$Z$1048576,MATCH($A618,'Hoja de Trabajo para listado'!$A$155:$A$1048576,0),MATCH((CUADRO!L$5&amp;$E618),'Hoja de Trabajo para listado'!$A$151:$Z$151,0)),0)+IFERROR(INDEX('Hoja de Trabajo para listado'!$AB$155:$BA$1048576,MATCH($A618,'Hoja de Trabajo para listado'!$AB$155:$AB$1048576,0),MATCH((CUADRO!L$5&amp;$E618),'Hoja de Trabajo para listado'!$AB$151:$BA$151,0)),0)+IFERROR(INDEX('Hoja de Trabajo para listado'!$BC$155:$CB$1048576,MATCH($A618,'Hoja de Trabajo para listado'!$BC$155:$BC$1048576,0),MATCH((CUADRO!L$5&amp;$E618),'Hoja de Trabajo para listado'!$BC$151:$CB$151,0)),0)+IFERROR(INDEX('Hoja de Trabajo para listado'!$DE$153:$DG$274,MATCH($A618,'Hoja de Trabajo para listado'!$DE$153:$DE$1048576,0),MATCH((CUADRO!L$5&amp;$E618),'Hoja de Trabajo para listado'!$DE$151:$DG$151,0)),0)+IFERROR(INDEX('Hoja de Trabajo para listado'!$CD$155:$DC$1048576,MATCH($A618,'Hoja de Trabajo para listado'!$CD$155:$CD$1048576,0),MATCH((CUADRO!L$5&amp;$E618),'Hoja de Trabajo para listado'!$CD$151:$DC$151,0)),0)</f>
        <v>0</v>
      </c>
      <c r="M618" s="255">
        <f ca="1">+IFERROR(INDEX('Hoja de Trabajo para listado'!$A$155:$Z$1048576,MATCH($A618,'Hoja de Trabajo para listado'!$A$155:$A$1048576,0),MATCH((CUADRO!M$5&amp;$E618),'Hoja de Trabajo para listado'!$A$151:$Z$151,0)),0)+IFERROR(INDEX('Hoja de Trabajo para listado'!$AB$155:$BA$1048576,MATCH($A618,'Hoja de Trabajo para listado'!$AB$155:$AB$1048576,0),MATCH((CUADRO!M$5&amp;$E618),'Hoja de Trabajo para listado'!$AB$151:$BA$151,0)),0)+IFERROR(INDEX('Hoja de Trabajo para listado'!$BC$155:$CB$1048576,MATCH($A618,'Hoja de Trabajo para listado'!$BC$155:$BC$1048576,0),MATCH((CUADRO!M$5&amp;$E618),'Hoja de Trabajo para listado'!$BC$151:$CB$151,0)),0)+IFERROR(INDEX('Hoja de Trabajo para listado'!$DE$153:$DG$274,MATCH($A618,'Hoja de Trabajo para listado'!$DE$153:$DE$1048576,0),MATCH((CUADRO!M$5&amp;$E618),'Hoja de Trabajo para listado'!$DE$151:$DG$151,0)),0)+IFERROR(INDEX('Hoja de Trabajo para listado'!$CD$155:$DC$1048576,MATCH($A618,'Hoja de Trabajo para listado'!$CD$155:$CD$1048576,0),MATCH((CUADRO!M$5&amp;$E618),'Hoja de Trabajo para listado'!$CD$151:$DC$151,0)),0)</f>
        <v>0</v>
      </c>
      <c r="N618" s="255">
        <f ca="1">+IFERROR(INDEX('Hoja de Trabajo para listado'!$A$155:$Z$1048576,MATCH($A618,'Hoja de Trabajo para listado'!$A$155:$A$1048576,0),MATCH((CUADRO!N$5&amp;$E618),'Hoja de Trabajo para listado'!$A$151:$Z$151,0)),0)+IFERROR(INDEX('Hoja de Trabajo para listado'!$AB$155:$BA$1048576,MATCH($A618,'Hoja de Trabajo para listado'!$AB$155:$AB$1048576,0),MATCH((CUADRO!N$5&amp;$E618),'Hoja de Trabajo para listado'!$AB$151:$BA$151,0)),0)+IFERROR(INDEX('Hoja de Trabajo para listado'!$BC$155:$CB$1048576,MATCH($A618,'Hoja de Trabajo para listado'!$BC$155:$BC$1048576,0),MATCH((CUADRO!N$5&amp;$E618),'Hoja de Trabajo para listado'!$BC$151:$CB$151,0)),0)+IFERROR(INDEX('Hoja de Trabajo para listado'!$DE$153:$DG$274,MATCH($A618,'Hoja de Trabajo para listado'!$DE$153:$DE$1048576,0),MATCH((CUADRO!N$5&amp;$E618),'Hoja de Trabajo para listado'!$DE$151:$DG$151,0)),0)+IFERROR(INDEX('Hoja de Trabajo para listado'!$CD$155:$DC$1048576,MATCH($A618,'Hoja de Trabajo para listado'!$CD$155:$CD$1048576,0),MATCH((CUADRO!N$5&amp;$E618),'Hoja de Trabajo para listado'!$CD$151:$DC$151,0)),0)</f>
        <v>0</v>
      </c>
      <c r="O618" s="255">
        <f ca="1">+IFERROR(INDEX('Hoja de Trabajo para listado'!$A$155:$Z$1048576,MATCH($A618,'Hoja de Trabajo para listado'!$A$155:$A$1048576,0),MATCH((CUADRO!O$5&amp;$E618),'Hoja de Trabajo para listado'!$A$151:$Z$151,0)),0)+IFERROR(INDEX('Hoja de Trabajo para listado'!$AB$155:$BA$1048576,MATCH($A618,'Hoja de Trabajo para listado'!$AB$155:$AB$1048576,0),MATCH((CUADRO!O$5&amp;$E618),'Hoja de Trabajo para listado'!$AB$151:$BA$151,0)),0)+IFERROR(INDEX('Hoja de Trabajo para listado'!$BC$155:$CB$1048576,MATCH($A618,'Hoja de Trabajo para listado'!$BC$155:$BC$1048576,0),MATCH((CUADRO!O$5&amp;$E618),'Hoja de Trabajo para listado'!$BC$151:$CB$151,0)),0)+IFERROR(INDEX('Hoja de Trabajo para listado'!$DE$153:$DG$274,MATCH($A618,'Hoja de Trabajo para listado'!$DE$153:$DE$1048576,0),MATCH((CUADRO!O$5&amp;$E618),'Hoja de Trabajo para listado'!$DE$151:$DG$151,0)),0)+IFERROR(INDEX('Hoja de Trabajo para listado'!$CD$155:$DC$1048576,MATCH($A618,'Hoja de Trabajo para listado'!$CD$155:$CD$1048576,0),MATCH((CUADRO!O$5&amp;$E618),'Hoja de Trabajo para listado'!$CD$151:$DC$151,0)),0)</f>
        <v>0</v>
      </c>
      <c r="P618" s="255">
        <f ca="1">+IFERROR(INDEX('Hoja de Trabajo para listado'!$A$155:$Z$1048576,MATCH($A618,'Hoja de Trabajo para listado'!$A$155:$A$1048576,0),MATCH((CUADRO!P$5&amp;$E618),'Hoja de Trabajo para listado'!$A$151:$Z$151,0)),0)+IFERROR(INDEX('Hoja de Trabajo para listado'!$AB$155:$BA$1048576,MATCH($A618,'Hoja de Trabajo para listado'!$AB$155:$AB$1048576,0),MATCH((CUADRO!P$5&amp;$E618),'Hoja de Trabajo para listado'!$AB$151:$BA$151,0)),0)+IFERROR(INDEX('Hoja de Trabajo para listado'!$BC$155:$CB$1048576,MATCH($A618,'Hoja de Trabajo para listado'!$BC$155:$BC$1048576,0),MATCH((CUADRO!P$5&amp;$E618),'Hoja de Trabajo para listado'!$BC$151:$CB$151,0)),0)+IFERROR(INDEX('Hoja de Trabajo para listado'!$DE$153:$DG$274,MATCH($A618,'Hoja de Trabajo para listado'!$DE$153:$DE$1048576,0),MATCH((CUADRO!P$5&amp;$E618),'Hoja de Trabajo para listado'!$DE$151:$DG$151,0)),0)+IFERROR(INDEX('Hoja de Trabajo para listado'!$CD$155:$DC$1048576,MATCH($A618,'Hoja de Trabajo para listado'!$CD$155:$CD$1048576,0),MATCH((CUADRO!P$5&amp;$E618),'Hoja de Trabajo para listado'!$CD$151:$DC$151,0)),0)</f>
        <v>0</v>
      </c>
      <c r="Q618" s="255">
        <f ca="1">+IFERROR(INDEX('Hoja de Trabajo para listado'!$A$155:$Z$1048576,MATCH($A618,'Hoja de Trabajo para listado'!$A$155:$A$1048576,0),MATCH((CUADRO!Q$5&amp;$E618),'Hoja de Trabajo para listado'!$A$151:$Z$151,0)),0)+IFERROR(INDEX('Hoja de Trabajo para listado'!$AB$155:$BA$1048576,MATCH($A618,'Hoja de Trabajo para listado'!$AB$155:$AB$1048576,0),MATCH((CUADRO!Q$5&amp;$E618),'Hoja de Trabajo para listado'!$AB$151:$BA$151,0)),0)+IFERROR(INDEX('Hoja de Trabajo para listado'!$BC$155:$CB$1048576,MATCH($A618,'Hoja de Trabajo para listado'!$BC$155:$BC$1048576,0),MATCH((CUADRO!Q$5&amp;$E618),'Hoja de Trabajo para listado'!$BC$151:$CB$151,0)),0)+IFERROR(INDEX('Hoja de Trabajo para listado'!$DE$153:$DG$274,MATCH($A618,'Hoja de Trabajo para listado'!$DE$153:$DE$1048576,0),MATCH((CUADRO!Q$5&amp;$E618),'Hoja de Trabajo para listado'!$DE$151:$DG$151,0)),0)+IFERROR(INDEX('Hoja de Trabajo para listado'!$CD$155:$DC$1048576,MATCH($A618,'Hoja de Trabajo para listado'!$CD$155:$CD$1048576,0),MATCH((CUADRO!Q$5&amp;$E618),'Hoja de Trabajo para listado'!$CD$151:$DC$151,0)),0)</f>
        <v>0</v>
      </c>
      <c r="R618" s="255">
        <f t="shared" ca="1" si="18"/>
        <v>0</v>
      </c>
      <c r="S618" s="262"/>
      <c r="T618" s="255">
        <f ca="1">+T619</f>
        <v>0</v>
      </c>
      <c r="U618" s="254">
        <f t="shared" si="19"/>
        <v>1</v>
      </c>
      <c r="V618" s="362" t="str">
        <f>+VLOOKUP(A618,bd_lista!$A$3:$E$590,5,FALSE)</f>
        <v>Gobiernos Autonomos Municipales</v>
      </c>
      <c r="W618" s="361" t="str">
        <f>+V618</f>
        <v>Gobiernos Autonomos Municipales</v>
      </c>
      <c r="X618" s="254">
        <f>+VLOOKUP(A618,[2]Sheet1!$A$13:$D$744,4,FALSE)</f>
        <v>0</v>
      </c>
      <c r="Y618" s="254" t="e">
        <f>+VLOOKUP(X618,bd_lista!$A$3:$C$590,3,FALSE)</f>
        <v>#N/A</v>
      </c>
      <c r="Z618" s="316">
        <f>+X618</f>
        <v>0</v>
      </c>
      <c r="AA618" s="317" t="e">
        <f>+Y618</f>
        <v>#N/A</v>
      </c>
    </row>
    <row r="619" spans="1:27" customFormat="1" ht="15" hidden="1" customHeight="1">
      <c r="A619" s="32">
        <v>1286</v>
      </c>
      <c r="B619" s="307"/>
      <c r="C619" s="259" t="str">
        <f>+VLOOKUP(A619,bd_lista!$A$3:$C$590,3,FALSE)</f>
        <v>Gobierno Autónomo Municipal de Huatajata</v>
      </c>
      <c r="D619" s="362"/>
      <c r="E619" s="256" t="s">
        <v>1314</v>
      </c>
      <c r="F619" s="255">
        <f ca="1">+IFERROR(INDEX('Hoja de Trabajo para listado'!$A$155:$Z$1048576,MATCH($A619,'Hoja de Trabajo para listado'!$A$155:$A$1048576,0),MATCH((CUADRO!F$5&amp;$E619),'Hoja de Trabajo para listado'!$A$151:$Z$151,0)),0)+IFERROR(INDEX('Hoja de Trabajo para listado'!$AB$155:$BA$1048576,MATCH($A619,'Hoja de Trabajo para listado'!$AB$155:$AB$1048576,0),MATCH((CUADRO!F$5&amp;$E619),'Hoja de Trabajo para listado'!$AB$151:$BA$151,0)),0)+IFERROR(INDEX('Hoja de Trabajo para listado'!$BC$155:$CB$1048576,MATCH($A619,'Hoja de Trabajo para listado'!$BC$155:$BC$1048576,0),MATCH((CUADRO!F$5&amp;$E619),'Hoja de Trabajo para listado'!$BC$151:$CB$151,0)),0)+IFERROR(INDEX('Hoja de Trabajo para listado'!$DE$153:$DG$274,MATCH($A619,'Hoja de Trabajo para listado'!$DE$153:$DE$1048576,0),MATCH((CUADRO!F$5&amp;$E619),'Hoja de Trabajo para listado'!$DE$151:$DG$151,0)),0)+IFERROR(INDEX('Hoja de Trabajo para listado'!$CD$155:$DC$1048576,MATCH($A619,'Hoja de Trabajo para listado'!$CD$155:$CD$1048576,0),MATCH((CUADRO!F$5&amp;$E619),'Hoja de Trabajo para listado'!$CD$151:$DC$151,0)),0)</f>
        <v>0</v>
      </c>
      <c r="G619" s="255">
        <f ca="1">+IFERROR(INDEX('Hoja de Trabajo para listado'!$A$155:$Z$1048576,MATCH($A619,'Hoja de Trabajo para listado'!$A$155:$A$1048576,0),MATCH((CUADRO!G$5&amp;$E619),'Hoja de Trabajo para listado'!$A$151:$Z$151,0)),0)+IFERROR(INDEX('Hoja de Trabajo para listado'!$AB$155:$BA$1048576,MATCH($A619,'Hoja de Trabajo para listado'!$AB$155:$AB$1048576,0),MATCH((CUADRO!G$5&amp;$E619),'Hoja de Trabajo para listado'!$AB$151:$BA$151,0)),0)+IFERROR(INDEX('Hoja de Trabajo para listado'!$BC$155:$CB$1048576,MATCH($A619,'Hoja de Trabajo para listado'!$BC$155:$BC$1048576,0),MATCH((CUADRO!G$5&amp;$E619),'Hoja de Trabajo para listado'!$BC$151:$CB$151,0)),0)+IFERROR(INDEX('Hoja de Trabajo para listado'!$DE$153:$DG$274,MATCH($A619,'Hoja de Trabajo para listado'!$DE$153:$DE$1048576,0),MATCH((CUADRO!G$5&amp;$E619),'Hoja de Trabajo para listado'!$DE$151:$DG$151,0)),0)+IFERROR(INDEX('Hoja de Trabajo para listado'!$CD$155:$DC$1048576,MATCH($A619,'Hoja de Trabajo para listado'!$CD$155:$CD$1048576,0),MATCH((CUADRO!G$5&amp;$E619),'Hoja de Trabajo para listado'!$CD$151:$DC$151,0)),0)</f>
        <v>0</v>
      </c>
      <c r="H619" s="255">
        <f ca="1">+IFERROR(INDEX('Hoja de Trabajo para listado'!$A$155:$Z$1048576,MATCH($A619,'Hoja de Trabajo para listado'!$A$155:$A$1048576,0),MATCH((CUADRO!H$5&amp;$E619),'Hoja de Trabajo para listado'!$A$151:$Z$151,0)),0)+IFERROR(INDEX('Hoja de Trabajo para listado'!$AB$155:$BA$1048576,MATCH($A619,'Hoja de Trabajo para listado'!$AB$155:$AB$1048576,0),MATCH((CUADRO!H$5&amp;$E619),'Hoja de Trabajo para listado'!$AB$151:$BA$151,0)),0)+IFERROR(INDEX('Hoja de Trabajo para listado'!$BC$155:$CB$1048576,MATCH($A619,'Hoja de Trabajo para listado'!$BC$155:$BC$1048576,0),MATCH((CUADRO!H$5&amp;$E619),'Hoja de Trabajo para listado'!$BC$151:$CB$151,0)),0)+IFERROR(INDEX('Hoja de Trabajo para listado'!$DE$153:$DG$274,MATCH($A619,'Hoja de Trabajo para listado'!$DE$153:$DE$1048576,0),MATCH((CUADRO!H$5&amp;$E619),'Hoja de Trabajo para listado'!$DE$151:$DG$151,0)),0)+IFERROR(INDEX('Hoja de Trabajo para listado'!$CD$155:$DC$1048576,MATCH($A619,'Hoja de Trabajo para listado'!$CD$155:$CD$1048576,0),MATCH((CUADRO!H$5&amp;$E619),'Hoja de Trabajo para listado'!$CD$151:$DC$151,0)),0)</f>
        <v>0</v>
      </c>
      <c r="I619" s="255">
        <f ca="1">+IFERROR(INDEX('Hoja de Trabajo para listado'!$A$155:$Z$1048576,MATCH($A619,'Hoja de Trabajo para listado'!$A$155:$A$1048576,0),MATCH((CUADRO!I$5&amp;$E619),'Hoja de Trabajo para listado'!$A$151:$Z$151,0)),0)+IFERROR(INDEX('Hoja de Trabajo para listado'!$AB$155:$BA$1048576,MATCH($A619,'Hoja de Trabajo para listado'!$AB$155:$AB$1048576,0),MATCH((CUADRO!I$5&amp;$E619),'Hoja de Trabajo para listado'!$AB$151:$BA$151,0)),0)+IFERROR(INDEX('Hoja de Trabajo para listado'!$BC$155:$CB$1048576,MATCH($A619,'Hoja de Trabajo para listado'!$BC$155:$BC$1048576,0),MATCH((CUADRO!I$5&amp;$E619),'Hoja de Trabajo para listado'!$BC$151:$CB$151,0)),0)+IFERROR(INDEX('Hoja de Trabajo para listado'!$DE$153:$DG$274,MATCH($A619,'Hoja de Trabajo para listado'!$DE$153:$DE$1048576,0),MATCH((CUADRO!I$5&amp;$E619),'Hoja de Trabajo para listado'!$DE$151:$DG$151,0)),0)+IFERROR(INDEX('Hoja de Trabajo para listado'!$CD$155:$DC$1048576,MATCH($A619,'Hoja de Trabajo para listado'!$CD$155:$CD$1048576,0),MATCH((CUADRO!I$5&amp;$E619),'Hoja de Trabajo para listado'!$CD$151:$DC$151,0)),0)</f>
        <v>0</v>
      </c>
      <c r="J619" s="255">
        <f ca="1">+IFERROR(INDEX('Hoja de Trabajo para listado'!$A$155:$Z$1048576,MATCH($A619,'Hoja de Trabajo para listado'!$A$155:$A$1048576,0),MATCH((CUADRO!J$5&amp;$E619),'Hoja de Trabajo para listado'!$A$151:$Z$151,0)),0)+IFERROR(INDEX('Hoja de Trabajo para listado'!$AB$155:$BA$1048576,MATCH($A619,'Hoja de Trabajo para listado'!$AB$155:$AB$1048576,0),MATCH((CUADRO!J$5&amp;$E619),'Hoja de Trabajo para listado'!$AB$151:$BA$151,0)),0)+IFERROR(INDEX('Hoja de Trabajo para listado'!$BC$155:$CB$1048576,MATCH($A619,'Hoja de Trabajo para listado'!$BC$155:$BC$1048576,0),MATCH((CUADRO!J$5&amp;$E619),'Hoja de Trabajo para listado'!$BC$151:$CB$151,0)),0)+IFERROR(INDEX('Hoja de Trabajo para listado'!$DE$153:$DG$274,MATCH($A619,'Hoja de Trabajo para listado'!$DE$153:$DE$1048576,0),MATCH((CUADRO!J$5&amp;$E619),'Hoja de Trabajo para listado'!$DE$151:$DG$151,0)),0)+IFERROR(INDEX('Hoja de Trabajo para listado'!$CD$155:$DC$1048576,MATCH($A619,'Hoja de Trabajo para listado'!$CD$155:$CD$1048576,0),MATCH((CUADRO!J$5&amp;$E619),'Hoja de Trabajo para listado'!$CD$151:$DC$151,0)),0)</f>
        <v>0</v>
      </c>
      <c r="K619" s="255">
        <f ca="1">+IFERROR(INDEX('Hoja de Trabajo para listado'!$A$155:$Z$1048576,MATCH($A619,'Hoja de Trabajo para listado'!$A$155:$A$1048576,0),MATCH((CUADRO!K$5&amp;$E619),'Hoja de Trabajo para listado'!$A$151:$Z$151,0)),0)+IFERROR(INDEX('Hoja de Trabajo para listado'!$AB$155:$BA$1048576,MATCH($A619,'Hoja de Trabajo para listado'!$AB$155:$AB$1048576,0),MATCH((CUADRO!K$5&amp;$E619),'Hoja de Trabajo para listado'!$AB$151:$BA$151,0)),0)+IFERROR(INDEX('Hoja de Trabajo para listado'!$BC$155:$CB$1048576,MATCH($A619,'Hoja de Trabajo para listado'!$BC$155:$BC$1048576,0),MATCH((CUADRO!K$5&amp;$E619),'Hoja de Trabajo para listado'!$BC$151:$CB$151,0)),0)+IFERROR(INDEX('Hoja de Trabajo para listado'!$DE$153:$DG$274,MATCH($A619,'Hoja de Trabajo para listado'!$DE$153:$DE$1048576,0),MATCH((CUADRO!K$5&amp;$E619),'Hoja de Trabajo para listado'!$DE$151:$DG$151,0)),0)+IFERROR(INDEX('Hoja de Trabajo para listado'!$CD$155:$DC$1048576,MATCH($A619,'Hoja de Trabajo para listado'!$CD$155:$CD$1048576,0),MATCH((CUADRO!K$5&amp;$E619),'Hoja de Trabajo para listado'!$CD$151:$DC$151,0)),0)</f>
        <v>0</v>
      </c>
      <c r="L619" s="255">
        <f ca="1">+IFERROR(INDEX('Hoja de Trabajo para listado'!$A$155:$Z$1048576,MATCH($A619,'Hoja de Trabajo para listado'!$A$155:$A$1048576,0),MATCH((CUADRO!L$5&amp;$E619),'Hoja de Trabajo para listado'!$A$151:$Z$151,0)),0)+IFERROR(INDEX('Hoja de Trabajo para listado'!$AB$155:$BA$1048576,MATCH($A619,'Hoja de Trabajo para listado'!$AB$155:$AB$1048576,0),MATCH((CUADRO!L$5&amp;$E619),'Hoja de Trabajo para listado'!$AB$151:$BA$151,0)),0)+IFERROR(INDEX('Hoja de Trabajo para listado'!$BC$155:$CB$1048576,MATCH($A619,'Hoja de Trabajo para listado'!$BC$155:$BC$1048576,0),MATCH((CUADRO!L$5&amp;$E619),'Hoja de Trabajo para listado'!$BC$151:$CB$151,0)),0)+IFERROR(INDEX('Hoja de Trabajo para listado'!$DE$153:$DG$274,MATCH($A619,'Hoja de Trabajo para listado'!$DE$153:$DE$1048576,0),MATCH((CUADRO!L$5&amp;$E619),'Hoja de Trabajo para listado'!$DE$151:$DG$151,0)),0)+IFERROR(INDEX('Hoja de Trabajo para listado'!$CD$155:$DC$1048576,MATCH($A619,'Hoja de Trabajo para listado'!$CD$155:$CD$1048576,0),MATCH((CUADRO!L$5&amp;$E619),'Hoja de Trabajo para listado'!$CD$151:$DC$151,0)),0)</f>
        <v>0</v>
      </c>
      <c r="M619" s="255">
        <f ca="1">+IFERROR(INDEX('Hoja de Trabajo para listado'!$A$155:$Z$1048576,MATCH($A619,'Hoja de Trabajo para listado'!$A$155:$A$1048576,0),MATCH((CUADRO!M$5&amp;$E619),'Hoja de Trabajo para listado'!$A$151:$Z$151,0)),0)+IFERROR(INDEX('Hoja de Trabajo para listado'!$AB$155:$BA$1048576,MATCH($A619,'Hoja de Trabajo para listado'!$AB$155:$AB$1048576,0),MATCH((CUADRO!M$5&amp;$E619),'Hoja de Trabajo para listado'!$AB$151:$BA$151,0)),0)+IFERROR(INDEX('Hoja de Trabajo para listado'!$BC$155:$CB$1048576,MATCH($A619,'Hoja de Trabajo para listado'!$BC$155:$BC$1048576,0),MATCH((CUADRO!M$5&amp;$E619),'Hoja de Trabajo para listado'!$BC$151:$CB$151,0)),0)+IFERROR(INDEX('Hoja de Trabajo para listado'!$DE$153:$DG$274,MATCH($A619,'Hoja de Trabajo para listado'!$DE$153:$DE$1048576,0),MATCH((CUADRO!M$5&amp;$E619),'Hoja de Trabajo para listado'!$DE$151:$DG$151,0)),0)+IFERROR(INDEX('Hoja de Trabajo para listado'!$CD$155:$DC$1048576,MATCH($A619,'Hoja de Trabajo para listado'!$CD$155:$CD$1048576,0),MATCH((CUADRO!M$5&amp;$E619),'Hoja de Trabajo para listado'!$CD$151:$DC$151,0)),0)</f>
        <v>0</v>
      </c>
      <c r="N619" s="255">
        <f ca="1">+IFERROR(INDEX('Hoja de Trabajo para listado'!$A$155:$Z$1048576,MATCH($A619,'Hoja de Trabajo para listado'!$A$155:$A$1048576,0),MATCH((CUADRO!N$5&amp;$E619),'Hoja de Trabajo para listado'!$A$151:$Z$151,0)),0)+IFERROR(INDEX('Hoja de Trabajo para listado'!$AB$155:$BA$1048576,MATCH($A619,'Hoja de Trabajo para listado'!$AB$155:$AB$1048576,0),MATCH((CUADRO!N$5&amp;$E619),'Hoja de Trabajo para listado'!$AB$151:$BA$151,0)),0)+IFERROR(INDEX('Hoja de Trabajo para listado'!$BC$155:$CB$1048576,MATCH($A619,'Hoja de Trabajo para listado'!$BC$155:$BC$1048576,0),MATCH((CUADRO!N$5&amp;$E619),'Hoja de Trabajo para listado'!$BC$151:$CB$151,0)),0)+IFERROR(INDEX('Hoja de Trabajo para listado'!$DE$153:$DG$274,MATCH($A619,'Hoja de Trabajo para listado'!$DE$153:$DE$1048576,0),MATCH((CUADRO!N$5&amp;$E619),'Hoja de Trabajo para listado'!$DE$151:$DG$151,0)),0)+IFERROR(INDEX('Hoja de Trabajo para listado'!$CD$155:$DC$1048576,MATCH($A619,'Hoja de Trabajo para listado'!$CD$155:$CD$1048576,0),MATCH((CUADRO!N$5&amp;$E619),'Hoja de Trabajo para listado'!$CD$151:$DC$151,0)),0)</f>
        <v>0</v>
      </c>
      <c r="O619" s="255">
        <f ca="1">+IFERROR(INDEX('Hoja de Trabajo para listado'!$A$155:$Z$1048576,MATCH($A619,'Hoja de Trabajo para listado'!$A$155:$A$1048576,0),MATCH((CUADRO!O$5&amp;$E619),'Hoja de Trabajo para listado'!$A$151:$Z$151,0)),0)+IFERROR(INDEX('Hoja de Trabajo para listado'!$AB$155:$BA$1048576,MATCH($A619,'Hoja de Trabajo para listado'!$AB$155:$AB$1048576,0),MATCH((CUADRO!O$5&amp;$E619),'Hoja de Trabajo para listado'!$AB$151:$BA$151,0)),0)+IFERROR(INDEX('Hoja de Trabajo para listado'!$BC$155:$CB$1048576,MATCH($A619,'Hoja de Trabajo para listado'!$BC$155:$BC$1048576,0),MATCH((CUADRO!O$5&amp;$E619),'Hoja de Trabajo para listado'!$BC$151:$CB$151,0)),0)+IFERROR(INDEX('Hoja de Trabajo para listado'!$DE$153:$DG$274,MATCH($A619,'Hoja de Trabajo para listado'!$DE$153:$DE$1048576,0),MATCH((CUADRO!O$5&amp;$E619),'Hoja de Trabajo para listado'!$DE$151:$DG$151,0)),0)+IFERROR(INDEX('Hoja de Trabajo para listado'!$CD$155:$DC$1048576,MATCH($A619,'Hoja de Trabajo para listado'!$CD$155:$CD$1048576,0),MATCH((CUADRO!O$5&amp;$E619),'Hoja de Trabajo para listado'!$CD$151:$DC$151,0)),0)</f>
        <v>0</v>
      </c>
      <c r="P619" s="255">
        <f ca="1">+IFERROR(INDEX('Hoja de Trabajo para listado'!$A$155:$Z$1048576,MATCH($A619,'Hoja de Trabajo para listado'!$A$155:$A$1048576,0),MATCH((CUADRO!P$5&amp;$E619),'Hoja de Trabajo para listado'!$A$151:$Z$151,0)),0)+IFERROR(INDEX('Hoja de Trabajo para listado'!$AB$155:$BA$1048576,MATCH($A619,'Hoja de Trabajo para listado'!$AB$155:$AB$1048576,0),MATCH((CUADRO!P$5&amp;$E619),'Hoja de Trabajo para listado'!$AB$151:$BA$151,0)),0)+IFERROR(INDEX('Hoja de Trabajo para listado'!$BC$155:$CB$1048576,MATCH($A619,'Hoja de Trabajo para listado'!$BC$155:$BC$1048576,0),MATCH((CUADRO!P$5&amp;$E619),'Hoja de Trabajo para listado'!$BC$151:$CB$151,0)),0)+IFERROR(INDEX('Hoja de Trabajo para listado'!$DE$153:$DG$274,MATCH($A619,'Hoja de Trabajo para listado'!$DE$153:$DE$1048576,0),MATCH((CUADRO!P$5&amp;$E619),'Hoja de Trabajo para listado'!$DE$151:$DG$151,0)),0)+IFERROR(INDEX('Hoja de Trabajo para listado'!$CD$155:$DC$1048576,MATCH($A619,'Hoja de Trabajo para listado'!$CD$155:$CD$1048576,0),MATCH((CUADRO!P$5&amp;$E619),'Hoja de Trabajo para listado'!$CD$151:$DC$151,0)),0)</f>
        <v>0</v>
      </c>
      <c r="Q619" s="255">
        <f ca="1">+IFERROR(INDEX('Hoja de Trabajo para listado'!$A$155:$Z$1048576,MATCH($A619,'Hoja de Trabajo para listado'!$A$155:$A$1048576,0),MATCH((CUADRO!Q$5&amp;$E619),'Hoja de Trabajo para listado'!$A$151:$Z$151,0)),0)+IFERROR(INDEX('Hoja de Trabajo para listado'!$AB$155:$BA$1048576,MATCH($A619,'Hoja de Trabajo para listado'!$AB$155:$AB$1048576,0),MATCH((CUADRO!Q$5&amp;$E619),'Hoja de Trabajo para listado'!$AB$151:$BA$151,0)),0)+IFERROR(INDEX('Hoja de Trabajo para listado'!$BC$155:$CB$1048576,MATCH($A619,'Hoja de Trabajo para listado'!$BC$155:$BC$1048576,0),MATCH((CUADRO!Q$5&amp;$E619),'Hoja de Trabajo para listado'!$BC$151:$CB$151,0)),0)+IFERROR(INDEX('Hoja de Trabajo para listado'!$DE$153:$DG$274,MATCH($A619,'Hoja de Trabajo para listado'!$DE$153:$DE$1048576,0),MATCH((CUADRO!Q$5&amp;$E619),'Hoja de Trabajo para listado'!$DE$151:$DG$151,0)),0)+IFERROR(INDEX('Hoja de Trabajo para listado'!$CD$155:$DC$1048576,MATCH($A619,'Hoja de Trabajo para listado'!$CD$155:$CD$1048576,0),MATCH((CUADRO!Q$5&amp;$E619),'Hoja de Trabajo para listado'!$CD$151:$DC$151,0)),0)</f>
        <v>0</v>
      </c>
      <c r="R619" s="255">
        <f t="shared" ca="1" si="18"/>
        <v>0</v>
      </c>
      <c r="S619" s="262">
        <f ca="1">+R618+R619</f>
        <v>0</v>
      </c>
      <c r="T619" s="255">
        <f ca="1">+S619</f>
        <v>0</v>
      </c>
      <c r="U619" s="254">
        <f t="shared" si="19"/>
        <v>2</v>
      </c>
      <c r="V619" s="362" t="str">
        <f>+VLOOKUP(A619,bd_lista!$A$3:$E$590,5,FALSE)</f>
        <v>Gobiernos Autonomos Municipales</v>
      </c>
      <c r="W619" s="362"/>
      <c r="X619" s="254">
        <f>+VLOOKUP(A619,[2]Sheet1!$A$13:$D$744,4,FALSE)</f>
        <v>0</v>
      </c>
      <c r="Y619" s="254" t="e">
        <f>+VLOOKUP(X619,bd_lista!$A$3:$C$590,3,FALSE)</f>
        <v>#N/A</v>
      </c>
      <c r="Z619" s="314"/>
      <c r="AA619" s="315"/>
    </row>
    <row r="620" spans="1:27" customFormat="1" ht="15" hidden="1" customHeight="1">
      <c r="A620" s="32">
        <v>1287</v>
      </c>
      <c r="B620" s="306">
        <f>+A620</f>
        <v>1287</v>
      </c>
      <c r="C620" s="259" t="str">
        <f>+VLOOKUP(A620,bd_lista!$A$3:$C$590,3,FALSE)</f>
        <v>Gobierno Autónomo Municipal de Chua Cocani</v>
      </c>
      <c r="D620" s="361" t="str">
        <f>+C620</f>
        <v>Gobierno Autónomo Municipal de Chua Cocani</v>
      </c>
      <c r="E620" s="254" t="s">
        <v>1313</v>
      </c>
      <c r="F620" s="255">
        <f ca="1">+IFERROR(INDEX('Hoja de Trabajo para listado'!$A$155:$Z$1048576,MATCH($A620,'Hoja de Trabajo para listado'!$A$155:$A$1048576,0),MATCH((CUADRO!F$5&amp;$E620),'Hoja de Trabajo para listado'!$A$151:$Z$151,0)),0)+IFERROR(INDEX('Hoja de Trabajo para listado'!$AB$155:$BA$1048576,MATCH($A620,'Hoja de Trabajo para listado'!$AB$155:$AB$1048576,0),MATCH((CUADRO!F$5&amp;$E620),'Hoja de Trabajo para listado'!$AB$151:$BA$151,0)),0)+IFERROR(INDEX('Hoja de Trabajo para listado'!$BC$155:$CB$1048576,MATCH($A620,'Hoja de Trabajo para listado'!$BC$155:$BC$1048576,0),MATCH((CUADRO!F$5&amp;$E620),'Hoja de Trabajo para listado'!$BC$151:$CB$151,0)),0)+IFERROR(INDEX('Hoja de Trabajo para listado'!$DE$153:$DG$274,MATCH($A620,'Hoja de Trabajo para listado'!$DE$153:$DE$1048576,0),MATCH((CUADRO!F$5&amp;$E620),'Hoja de Trabajo para listado'!$DE$151:$DG$151,0)),0)+IFERROR(INDEX('Hoja de Trabajo para listado'!$CD$155:$DC$1048576,MATCH($A620,'Hoja de Trabajo para listado'!$CD$155:$CD$1048576,0),MATCH((CUADRO!F$5&amp;$E620),'Hoja de Trabajo para listado'!$CD$151:$DC$151,0)),0)</f>
        <v>0</v>
      </c>
      <c r="G620" s="255">
        <f ca="1">+IFERROR(INDEX('Hoja de Trabajo para listado'!$A$155:$Z$1048576,MATCH($A620,'Hoja de Trabajo para listado'!$A$155:$A$1048576,0),MATCH((CUADRO!G$5&amp;$E620),'Hoja de Trabajo para listado'!$A$151:$Z$151,0)),0)+IFERROR(INDEX('Hoja de Trabajo para listado'!$AB$155:$BA$1048576,MATCH($A620,'Hoja de Trabajo para listado'!$AB$155:$AB$1048576,0),MATCH((CUADRO!G$5&amp;$E620),'Hoja de Trabajo para listado'!$AB$151:$BA$151,0)),0)+IFERROR(INDEX('Hoja de Trabajo para listado'!$BC$155:$CB$1048576,MATCH($A620,'Hoja de Trabajo para listado'!$BC$155:$BC$1048576,0),MATCH((CUADRO!G$5&amp;$E620),'Hoja de Trabajo para listado'!$BC$151:$CB$151,0)),0)+IFERROR(INDEX('Hoja de Trabajo para listado'!$DE$153:$DG$274,MATCH($A620,'Hoja de Trabajo para listado'!$DE$153:$DE$1048576,0),MATCH((CUADRO!G$5&amp;$E620),'Hoja de Trabajo para listado'!$DE$151:$DG$151,0)),0)+IFERROR(INDEX('Hoja de Trabajo para listado'!$CD$155:$DC$1048576,MATCH($A620,'Hoja de Trabajo para listado'!$CD$155:$CD$1048576,0),MATCH((CUADRO!G$5&amp;$E620),'Hoja de Trabajo para listado'!$CD$151:$DC$151,0)),0)</f>
        <v>0</v>
      </c>
      <c r="H620" s="255">
        <f ca="1">+IFERROR(INDEX('Hoja de Trabajo para listado'!$A$155:$Z$1048576,MATCH($A620,'Hoja de Trabajo para listado'!$A$155:$A$1048576,0),MATCH((CUADRO!H$5&amp;$E620),'Hoja de Trabajo para listado'!$A$151:$Z$151,0)),0)+IFERROR(INDEX('Hoja de Trabajo para listado'!$AB$155:$BA$1048576,MATCH($A620,'Hoja de Trabajo para listado'!$AB$155:$AB$1048576,0),MATCH((CUADRO!H$5&amp;$E620),'Hoja de Trabajo para listado'!$AB$151:$BA$151,0)),0)+IFERROR(INDEX('Hoja de Trabajo para listado'!$BC$155:$CB$1048576,MATCH($A620,'Hoja de Trabajo para listado'!$BC$155:$BC$1048576,0),MATCH((CUADRO!H$5&amp;$E620),'Hoja de Trabajo para listado'!$BC$151:$CB$151,0)),0)+IFERROR(INDEX('Hoja de Trabajo para listado'!$DE$153:$DG$274,MATCH($A620,'Hoja de Trabajo para listado'!$DE$153:$DE$1048576,0),MATCH((CUADRO!H$5&amp;$E620),'Hoja de Trabajo para listado'!$DE$151:$DG$151,0)),0)+IFERROR(INDEX('Hoja de Trabajo para listado'!$CD$155:$DC$1048576,MATCH($A620,'Hoja de Trabajo para listado'!$CD$155:$CD$1048576,0),MATCH((CUADRO!H$5&amp;$E620),'Hoja de Trabajo para listado'!$CD$151:$DC$151,0)),0)</f>
        <v>0</v>
      </c>
      <c r="I620" s="255">
        <f ca="1">+IFERROR(INDEX('Hoja de Trabajo para listado'!$A$155:$Z$1048576,MATCH($A620,'Hoja de Trabajo para listado'!$A$155:$A$1048576,0),MATCH((CUADRO!I$5&amp;$E620),'Hoja de Trabajo para listado'!$A$151:$Z$151,0)),0)+IFERROR(INDEX('Hoja de Trabajo para listado'!$AB$155:$BA$1048576,MATCH($A620,'Hoja de Trabajo para listado'!$AB$155:$AB$1048576,0),MATCH((CUADRO!I$5&amp;$E620),'Hoja de Trabajo para listado'!$AB$151:$BA$151,0)),0)+IFERROR(INDEX('Hoja de Trabajo para listado'!$BC$155:$CB$1048576,MATCH($A620,'Hoja de Trabajo para listado'!$BC$155:$BC$1048576,0),MATCH((CUADRO!I$5&amp;$E620),'Hoja de Trabajo para listado'!$BC$151:$CB$151,0)),0)+IFERROR(INDEX('Hoja de Trabajo para listado'!$DE$153:$DG$274,MATCH($A620,'Hoja de Trabajo para listado'!$DE$153:$DE$1048576,0),MATCH((CUADRO!I$5&amp;$E620),'Hoja de Trabajo para listado'!$DE$151:$DG$151,0)),0)+IFERROR(INDEX('Hoja de Trabajo para listado'!$CD$155:$DC$1048576,MATCH($A620,'Hoja de Trabajo para listado'!$CD$155:$CD$1048576,0),MATCH((CUADRO!I$5&amp;$E620),'Hoja de Trabajo para listado'!$CD$151:$DC$151,0)),0)</f>
        <v>0</v>
      </c>
      <c r="J620" s="255">
        <f ca="1">+IFERROR(INDEX('Hoja de Trabajo para listado'!$A$155:$Z$1048576,MATCH($A620,'Hoja de Trabajo para listado'!$A$155:$A$1048576,0),MATCH((CUADRO!J$5&amp;$E620),'Hoja de Trabajo para listado'!$A$151:$Z$151,0)),0)+IFERROR(INDEX('Hoja de Trabajo para listado'!$AB$155:$BA$1048576,MATCH($A620,'Hoja de Trabajo para listado'!$AB$155:$AB$1048576,0),MATCH((CUADRO!J$5&amp;$E620),'Hoja de Trabajo para listado'!$AB$151:$BA$151,0)),0)+IFERROR(INDEX('Hoja de Trabajo para listado'!$BC$155:$CB$1048576,MATCH($A620,'Hoja de Trabajo para listado'!$BC$155:$BC$1048576,0),MATCH((CUADRO!J$5&amp;$E620),'Hoja de Trabajo para listado'!$BC$151:$CB$151,0)),0)+IFERROR(INDEX('Hoja de Trabajo para listado'!$DE$153:$DG$274,MATCH($A620,'Hoja de Trabajo para listado'!$DE$153:$DE$1048576,0),MATCH((CUADRO!J$5&amp;$E620),'Hoja de Trabajo para listado'!$DE$151:$DG$151,0)),0)+IFERROR(INDEX('Hoja de Trabajo para listado'!$CD$155:$DC$1048576,MATCH($A620,'Hoja de Trabajo para listado'!$CD$155:$CD$1048576,0),MATCH((CUADRO!J$5&amp;$E620),'Hoja de Trabajo para listado'!$CD$151:$DC$151,0)),0)</f>
        <v>0</v>
      </c>
      <c r="K620" s="255">
        <f ca="1">+IFERROR(INDEX('Hoja de Trabajo para listado'!$A$155:$Z$1048576,MATCH($A620,'Hoja de Trabajo para listado'!$A$155:$A$1048576,0),MATCH((CUADRO!K$5&amp;$E620),'Hoja de Trabajo para listado'!$A$151:$Z$151,0)),0)+IFERROR(INDEX('Hoja de Trabajo para listado'!$AB$155:$BA$1048576,MATCH($A620,'Hoja de Trabajo para listado'!$AB$155:$AB$1048576,0),MATCH((CUADRO!K$5&amp;$E620),'Hoja de Trabajo para listado'!$AB$151:$BA$151,0)),0)+IFERROR(INDEX('Hoja de Trabajo para listado'!$BC$155:$CB$1048576,MATCH($A620,'Hoja de Trabajo para listado'!$BC$155:$BC$1048576,0),MATCH((CUADRO!K$5&amp;$E620),'Hoja de Trabajo para listado'!$BC$151:$CB$151,0)),0)+IFERROR(INDEX('Hoja de Trabajo para listado'!$DE$153:$DG$274,MATCH($A620,'Hoja de Trabajo para listado'!$DE$153:$DE$1048576,0),MATCH((CUADRO!K$5&amp;$E620),'Hoja de Trabajo para listado'!$DE$151:$DG$151,0)),0)+IFERROR(INDEX('Hoja de Trabajo para listado'!$CD$155:$DC$1048576,MATCH($A620,'Hoja de Trabajo para listado'!$CD$155:$CD$1048576,0),MATCH((CUADRO!K$5&amp;$E620),'Hoja de Trabajo para listado'!$CD$151:$DC$151,0)),0)</f>
        <v>0</v>
      </c>
      <c r="L620" s="255">
        <f ca="1">+IFERROR(INDEX('Hoja de Trabajo para listado'!$A$155:$Z$1048576,MATCH($A620,'Hoja de Trabajo para listado'!$A$155:$A$1048576,0),MATCH((CUADRO!L$5&amp;$E620),'Hoja de Trabajo para listado'!$A$151:$Z$151,0)),0)+IFERROR(INDEX('Hoja de Trabajo para listado'!$AB$155:$BA$1048576,MATCH($A620,'Hoja de Trabajo para listado'!$AB$155:$AB$1048576,0),MATCH((CUADRO!L$5&amp;$E620),'Hoja de Trabajo para listado'!$AB$151:$BA$151,0)),0)+IFERROR(INDEX('Hoja de Trabajo para listado'!$BC$155:$CB$1048576,MATCH($A620,'Hoja de Trabajo para listado'!$BC$155:$BC$1048576,0),MATCH((CUADRO!L$5&amp;$E620),'Hoja de Trabajo para listado'!$BC$151:$CB$151,0)),0)+IFERROR(INDEX('Hoja de Trabajo para listado'!$DE$153:$DG$274,MATCH($A620,'Hoja de Trabajo para listado'!$DE$153:$DE$1048576,0),MATCH((CUADRO!L$5&amp;$E620),'Hoja de Trabajo para listado'!$DE$151:$DG$151,0)),0)+IFERROR(INDEX('Hoja de Trabajo para listado'!$CD$155:$DC$1048576,MATCH($A620,'Hoja de Trabajo para listado'!$CD$155:$CD$1048576,0),MATCH((CUADRO!L$5&amp;$E620),'Hoja de Trabajo para listado'!$CD$151:$DC$151,0)),0)</f>
        <v>0</v>
      </c>
      <c r="M620" s="255">
        <f ca="1">+IFERROR(INDEX('Hoja de Trabajo para listado'!$A$155:$Z$1048576,MATCH($A620,'Hoja de Trabajo para listado'!$A$155:$A$1048576,0),MATCH((CUADRO!M$5&amp;$E620),'Hoja de Trabajo para listado'!$A$151:$Z$151,0)),0)+IFERROR(INDEX('Hoja de Trabajo para listado'!$AB$155:$BA$1048576,MATCH($A620,'Hoja de Trabajo para listado'!$AB$155:$AB$1048576,0),MATCH((CUADRO!M$5&amp;$E620),'Hoja de Trabajo para listado'!$AB$151:$BA$151,0)),0)+IFERROR(INDEX('Hoja de Trabajo para listado'!$BC$155:$CB$1048576,MATCH($A620,'Hoja de Trabajo para listado'!$BC$155:$BC$1048576,0),MATCH((CUADRO!M$5&amp;$E620),'Hoja de Trabajo para listado'!$BC$151:$CB$151,0)),0)+IFERROR(INDEX('Hoja de Trabajo para listado'!$DE$153:$DG$274,MATCH($A620,'Hoja de Trabajo para listado'!$DE$153:$DE$1048576,0),MATCH((CUADRO!M$5&amp;$E620),'Hoja de Trabajo para listado'!$DE$151:$DG$151,0)),0)+IFERROR(INDEX('Hoja de Trabajo para listado'!$CD$155:$DC$1048576,MATCH($A620,'Hoja de Trabajo para listado'!$CD$155:$CD$1048576,0),MATCH((CUADRO!M$5&amp;$E620),'Hoja de Trabajo para listado'!$CD$151:$DC$151,0)),0)</f>
        <v>0</v>
      </c>
      <c r="N620" s="255">
        <f ca="1">+IFERROR(INDEX('Hoja de Trabajo para listado'!$A$155:$Z$1048576,MATCH($A620,'Hoja de Trabajo para listado'!$A$155:$A$1048576,0),MATCH((CUADRO!N$5&amp;$E620),'Hoja de Trabajo para listado'!$A$151:$Z$151,0)),0)+IFERROR(INDEX('Hoja de Trabajo para listado'!$AB$155:$BA$1048576,MATCH($A620,'Hoja de Trabajo para listado'!$AB$155:$AB$1048576,0),MATCH((CUADRO!N$5&amp;$E620),'Hoja de Trabajo para listado'!$AB$151:$BA$151,0)),0)+IFERROR(INDEX('Hoja de Trabajo para listado'!$BC$155:$CB$1048576,MATCH($A620,'Hoja de Trabajo para listado'!$BC$155:$BC$1048576,0),MATCH((CUADRO!N$5&amp;$E620),'Hoja de Trabajo para listado'!$BC$151:$CB$151,0)),0)+IFERROR(INDEX('Hoja de Trabajo para listado'!$DE$153:$DG$274,MATCH($A620,'Hoja de Trabajo para listado'!$DE$153:$DE$1048576,0),MATCH((CUADRO!N$5&amp;$E620),'Hoja de Trabajo para listado'!$DE$151:$DG$151,0)),0)+IFERROR(INDEX('Hoja de Trabajo para listado'!$CD$155:$DC$1048576,MATCH($A620,'Hoja de Trabajo para listado'!$CD$155:$CD$1048576,0),MATCH((CUADRO!N$5&amp;$E620),'Hoja de Trabajo para listado'!$CD$151:$DC$151,0)),0)</f>
        <v>0</v>
      </c>
      <c r="O620" s="255">
        <f ca="1">+IFERROR(INDEX('Hoja de Trabajo para listado'!$A$155:$Z$1048576,MATCH($A620,'Hoja de Trabajo para listado'!$A$155:$A$1048576,0),MATCH((CUADRO!O$5&amp;$E620),'Hoja de Trabajo para listado'!$A$151:$Z$151,0)),0)+IFERROR(INDEX('Hoja de Trabajo para listado'!$AB$155:$BA$1048576,MATCH($A620,'Hoja de Trabajo para listado'!$AB$155:$AB$1048576,0),MATCH((CUADRO!O$5&amp;$E620),'Hoja de Trabajo para listado'!$AB$151:$BA$151,0)),0)+IFERROR(INDEX('Hoja de Trabajo para listado'!$BC$155:$CB$1048576,MATCH($A620,'Hoja de Trabajo para listado'!$BC$155:$BC$1048576,0),MATCH((CUADRO!O$5&amp;$E620),'Hoja de Trabajo para listado'!$BC$151:$CB$151,0)),0)+IFERROR(INDEX('Hoja de Trabajo para listado'!$DE$153:$DG$274,MATCH($A620,'Hoja de Trabajo para listado'!$DE$153:$DE$1048576,0),MATCH((CUADRO!O$5&amp;$E620),'Hoja de Trabajo para listado'!$DE$151:$DG$151,0)),0)+IFERROR(INDEX('Hoja de Trabajo para listado'!$CD$155:$DC$1048576,MATCH($A620,'Hoja de Trabajo para listado'!$CD$155:$CD$1048576,0),MATCH((CUADRO!O$5&amp;$E620),'Hoja de Trabajo para listado'!$CD$151:$DC$151,0)),0)</f>
        <v>0</v>
      </c>
      <c r="P620" s="255">
        <f ca="1">+IFERROR(INDEX('Hoja de Trabajo para listado'!$A$155:$Z$1048576,MATCH($A620,'Hoja de Trabajo para listado'!$A$155:$A$1048576,0),MATCH((CUADRO!P$5&amp;$E620),'Hoja de Trabajo para listado'!$A$151:$Z$151,0)),0)+IFERROR(INDEX('Hoja de Trabajo para listado'!$AB$155:$BA$1048576,MATCH($A620,'Hoja de Trabajo para listado'!$AB$155:$AB$1048576,0),MATCH((CUADRO!P$5&amp;$E620),'Hoja de Trabajo para listado'!$AB$151:$BA$151,0)),0)+IFERROR(INDEX('Hoja de Trabajo para listado'!$BC$155:$CB$1048576,MATCH($A620,'Hoja de Trabajo para listado'!$BC$155:$BC$1048576,0),MATCH((CUADRO!P$5&amp;$E620),'Hoja de Trabajo para listado'!$BC$151:$CB$151,0)),0)+IFERROR(INDEX('Hoja de Trabajo para listado'!$DE$153:$DG$274,MATCH($A620,'Hoja de Trabajo para listado'!$DE$153:$DE$1048576,0),MATCH((CUADRO!P$5&amp;$E620),'Hoja de Trabajo para listado'!$DE$151:$DG$151,0)),0)+IFERROR(INDEX('Hoja de Trabajo para listado'!$CD$155:$DC$1048576,MATCH($A620,'Hoja de Trabajo para listado'!$CD$155:$CD$1048576,0),MATCH((CUADRO!P$5&amp;$E620),'Hoja de Trabajo para listado'!$CD$151:$DC$151,0)),0)</f>
        <v>0</v>
      </c>
      <c r="Q620" s="255">
        <f ca="1">+IFERROR(INDEX('Hoja de Trabajo para listado'!$A$155:$Z$1048576,MATCH($A620,'Hoja de Trabajo para listado'!$A$155:$A$1048576,0),MATCH((CUADRO!Q$5&amp;$E620),'Hoja de Trabajo para listado'!$A$151:$Z$151,0)),0)+IFERROR(INDEX('Hoja de Trabajo para listado'!$AB$155:$BA$1048576,MATCH($A620,'Hoja de Trabajo para listado'!$AB$155:$AB$1048576,0),MATCH((CUADRO!Q$5&amp;$E620),'Hoja de Trabajo para listado'!$AB$151:$BA$151,0)),0)+IFERROR(INDEX('Hoja de Trabajo para listado'!$BC$155:$CB$1048576,MATCH($A620,'Hoja de Trabajo para listado'!$BC$155:$BC$1048576,0),MATCH((CUADRO!Q$5&amp;$E620),'Hoja de Trabajo para listado'!$BC$151:$CB$151,0)),0)+IFERROR(INDEX('Hoja de Trabajo para listado'!$DE$153:$DG$274,MATCH($A620,'Hoja de Trabajo para listado'!$DE$153:$DE$1048576,0),MATCH((CUADRO!Q$5&amp;$E620),'Hoja de Trabajo para listado'!$DE$151:$DG$151,0)),0)+IFERROR(INDEX('Hoja de Trabajo para listado'!$CD$155:$DC$1048576,MATCH($A620,'Hoja de Trabajo para listado'!$CD$155:$CD$1048576,0),MATCH((CUADRO!Q$5&amp;$E620),'Hoja de Trabajo para listado'!$CD$151:$DC$151,0)),0)</f>
        <v>0</v>
      </c>
      <c r="R620" s="255">
        <f t="shared" ca="1" si="18"/>
        <v>0</v>
      </c>
      <c r="S620" s="262"/>
      <c r="T620" s="255">
        <f ca="1">+T621</f>
        <v>0</v>
      </c>
      <c r="U620" s="254">
        <f t="shared" si="19"/>
        <v>1</v>
      </c>
      <c r="V620" s="362" t="str">
        <f>+VLOOKUP(A620,bd_lista!$A$3:$E$590,5,FALSE)</f>
        <v>Gobiernos Autonomos Municipales</v>
      </c>
      <c r="W620" s="361" t="str">
        <f>+V620</f>
        <v>Gobiernos Autonomos Municipales</v>
      </c>
      <c r="X620" s="254">
        <f>+VLOOKUP(A620,[2]Sheet1!$A$13:$D$744,4,FALSE)</f>
        <v>0</v>
      </c>
      <c r="Y620" s="254" t="e">
        <f>+VLOOKUP(X620,bd_lista!$A$3:$C$590,3,FALSE)</f>
        <v>#N/A</v>
      </c>
      <c r="Z620" s="316">
        <f>+X620</f>
        <v>0</v>
      </c>
      <c r="AA620" s="317" t="e">
        <f>+Y620</f>
        <v>#N/A</v>
      </c>
    </row>
    <row r="621" spans="1:27" customFormat="1" ht="15" hidden="1" customHeight="1">
      <c r="A621" s="32">
        <v>1287</v>
      </c>
      <c r="B621" s="307"/>
      <c r="C621" s="259" t="str">
        <f>+VLOOKUP(A621,bd_lista!$A$3:$C$590,3,FALSE)</f>
        <v>Gobierno Autónomo Municipal de Chua Cocani</v>
      </c>
      <c r="D621" s="362"/>
      <c r="E621" s="256" t="s">
        <v>1314</v>
      </c>
      <c r="F621" s="255">
        <f ca="1">+IFERROR(INDEX('Hoja de Trabajo para listado'!$A$155:$Z$1048576,MATCH($A621,'Hoja de Trabajo para listado'!$A$155:$A$1048576,0),MATCH((CUADRO!F$5&amp;$E621),'Hoja de Trabajo para listado'!$A$151:$Z$151,0)),0)+IFERROR(INDEX('Hoja de Trabajo para listado'!$AB$155:$BA$1048576,MATCH($A621,'Hoja de Trabajo para listado'!$AB$155:$AB$1048576,0),MATCH((CUADRO!F$5&amp;$E621),'Hoja de Trabajo para listado'!$AB$151:$BA$151,0)),0)+IFERROR(INDEX('Hoja de Trabajo para listado'!$BC$155:$CB$1048576,MATCH($A621,'Hoja de Trabajo para listado'!$BC$155:$BC$1048576,0),MATCH((CUADRO!F$5&amp;$E621),'Hoja de Trabajo para listado'!$BC$151:$CB$151,0)),0)+IFERROR(INDEX('Hoja de Trabajo para listado'!$DE$153:$DG$274,MATCH($A621,'Hoja de Trabajo para listado'!$DE$153:$DE$1048576,0),MATCH((CUADRO!F$5&amp;$E621),'Hoja de Trabajo para listado'!$DE$151:$DG$151,0)),0)+IFERROR(INDEX('Hoja de Trabajo para listado'!$CD$155:$DC$1048576,MATCH($A621,'Hoja de Trabajo para listado'!$CD$155:$CD$1048576,0),MATCH((CUADRO!F$5&amp;$E621),'Hoja de Trabajo para listado'!$CD$151:$DC$151,0)),0)</f>
        <v>0</v>
      </c>
      <c r="G621" s="255">
        <f ca="1">+IFERROR(INDEX('Hoja de Trabajo para listado'!$A$155:$Z$1048576,MATCH($A621,'Hoja de Trabajo para listado'!$A$155:$A$1048576,0),MATCH((CUADRO!G$5&amp;$E621),'Hoja de Trabajo para listado'!$A$151:$Z$151,0)),0)+IFERROR(INDEX('Hoja de Trabajo para listado'!$AB$155:$BA$1048576,MATCH($A621,'Hoja de Trabajo para listado'!$AB$155:$AB$1048576,0),MATCH((CUADRO!G$5&amp;$E621),'Hoja de Trabajo para listado'!$AB$151:$BA$151,0)),0)+IFERROR(INDEX('Hoja de Trabajo para listado'!$BC$155:$CB$1048576,MATCH($A621,'Hoja de Trabajo para listado'!$BC$155:$BC$1048576,0),MATCH((CUADRO!G$5&amp;$E621),'Hoja de Trabajo para listado'!$BC$151:$CB$151,0)),0)+IFERROR(INDEX('Hoja de Trabajo para listado'!$DE$153:$DG$274,MATCH($A621,'Hoja de Trabajo para listado'!$DE$153:$DE$1048576,0),MATCH((CUADRO!G$5&amp;$E621),'Hoja de Trabajo para listado'!$DE$151:$DG$151,0)),0)+IFERROR(INDEX('Hoja de Trabajo para listado'!$CD$155:$DC$1048576,MATCH($A621,'Hoja de Trabajo para listado'!$CD$155:$CD$1048576,0),MATCH((CUADRO!G$5&amp;$E621),'Hoja de Trabajo para listado'!$CD$151:$DC$151,0)),0)</f>
        <v>0</v>
      </c>
      <c r="H621" s="255">
        <f ca="1">+IFERROR(INDEX('Hoja de Trabajo para listado'!$A$155:$Z$1048576,MATCH($A621,'Hoja de Trabajo para listado'!$A$155:$A$1048576,0),MATCH((CUADRO!H$5&amp;$E621),'Hoja de Trabajo para listado'!$A$151:$Z$151,0)),0)+IFERROR(INDEX('Hoja de Trabajo para listado'!$AB$155:$BA$1048576,MATCH($A621,'Hoja de Trabajo para listado'!$AB$155:$AB$1048576,0),MATCH((CUADRO!H$5&amp;$E621),'Hoja de Trabajo para listado'!$AB$151:$BA$151,0)),0)+IFERROR(INDEX('Hoja de Trabajo para listado'!$BC$155:$CB$1048576,MATCH($A621,'Hoja de Trabajo para listado'!$BC$155:$BC$1048576,0),MATCH((CUADRO!H$5&amp;$E621),'Hoja de Trabajo para listado'!$BC$151:$CB$151,0)),0)+IFERROR(INDEX('Hoja de Trabajo para listado'!$DE$153:$DG$274,MATCH($A621,'Hoja de Trabajo para listado'!$DE$153:$DE$1048576,0),MATCH((CUADRO!H$5&amp;$E621),'Hoja de Trabajo para listado'!$DE$151:$DG$151,0)),0)+IFERROR(INDEX('Hoja de Trabajo para listado'!$CD$155:$DC$1048576,MATCH($A621,'Hoja de Trabajo para listado'!$CD$155:$CD$1048576,0),MATCH((CUADRO!H$5&amp;$E621),'Hoja de Trabajo para listado'!$CD$151:$DC$151,0)),0)</f>
        <v>0</v>
      </c>
      <c r="I621" s="255">
        <f ca="1">+IFERROR(INDEX('Hoja de Trabajo para listado'!$A$155:$Z$1048576,MATCH($A621,'Hoja de Trabajo para listado'!$A$155:$A$1048576,0),MATCH((CUADRO!I$5&amp;$E621),'Hoja de Trabajo para listado'!$A$151:$Z$151,0)),0)+IFERROR(INDEX('Hoja de Trabajo para listado'!$AB$155:$BA$1048576,MATCH($A621,'Hoja de Trabajo para listado'!$AB$155:$AB$1048576,0),MATCH((CUADRO!I$5&amp;$E621),'Hoja de Trabajo para listado'!$AB$151:$BA$151,0)),0)+IFERROR(INDEX('Hoja de Trabajo para listado'!$BC$155:$CB$1048576,MATCH($A621,'Hoja de Trabajo para listado'!$BC$155:$BC$1048576,0),MATCH((CUADRO!I$5&amp;$E621),'Hoja de Trabajo para listado'!$BC$151:$CB$151,0)),0)+IFERROR(INDEX('Hoja de Trabajo para listado'!$DE$153:$DG$274,MATCH($A621,'Hoja de Trabajo para listado'!$DE$153:$DE$1048576,0),MATCH((CUADRO!I$5&amp;$E621),'Hoja de Trabajo para listado'!$DE$151:$DG$151,0)),0)+IFERROR(INDEX('Hoja de Trabajo para listado'!$CD$155:$DC$1048576,MATCH($A621,'Hoja de Trabajo para listado'!$CD$155:$CD$1048576,0),MATCH((CUADRO!I$5&amp;$E621),'Hoja de Trabajo para listado'!$CD$151:$DC$151,0)),0)</f>
        <v>0</v>
      </c>
      <c r="J621" s="255">
        <f ca="1">+IFERROR(INDEX('Hoja de Trabajo para listado'!$A$155:$Z$1048576,MATCH($A621,'Hoja de Trabajo para listado'!$A$155:$A$1048576,0),MATCH((CUADRO!J$5&amp;$E621),'Hoja de Trabajo para listado'!$A$151:$Z$151,0)),0)+IFERROR(INDEX('Hoja de Trabajo para listado'!$AB$155:$BA$1048576,MATCH($A621,'Hoja de Trabajo para listado'!$AB$155:$AB$1048576,0),MATCH((CUADRO!J$5&amp;$E621),'Hoja de Trabajo para listado'!$AB$151:$BA$151,0)),0)+IFERROR(INDEX('Hoja de Trabajo para listado'!$BC$155:$CB$1048576,MATCH($A621,'Hoja de Trabajo para listado'!$BC$155:$BC$1048576,0),MATCH((CUADRO!J$5&amp;$E621),'Hoja de Trabajo para listado'!$BC$151:$CB$151,0)),0)+IFERROR(INDEX('Hoja de Trabajo para listado'!$DE$153:$DG$274,MATCH($A621,'Hoja de Trabajo para listado'!$DE$153:$DE$1048576,0),MATCH((CUADRO!J$5&amp;$E621),'Hoja de Trabajo para listado'!$DE$151:$DG$151,0)),0)+IFERROR(INDEX('Hoja de Trabajo para listado'!$CD$155:$DC$1048576,MATCH($A621,'Hoja de Trabajo para listado'!$CD$155:$CD$1048576,0),MATCH((CUADRO!J$5&amp;$E621),'Hoja de Trabajo para listado'!$CD$151:$DC$151,0)),0)</f>
        <v>0</v>
      </c>
      <c r="K621" s="255">
        <f ca="1">+IFERROR(INDEX('Hoja de Trabajo para listado'!$A$155:$Z$1048576,MATCH($A621,'Hoja de Trabajo para listado'!$A$155:$A$1048576,0),MATCH((CUADRO!K$5&amp;$E621),'Hoja de Trabajo para listado'!$A$151:$Z$151,0)),0)+IFERROR(INDEX('Hoja de Trabajo para listado'!$AB$155:$BA$1048576,MATCH($A621,'Hoja de Trabajo para listado'!$AB$155:$AB$1048576,0),MATCH((CUADRO!K$5&amp;$E621),'Hoja de Trabajo para listado'!$AB$151:$BA$151,0)),0)+IFERROR(INDEX('Hoja de Trabajo para listado'!$BC$155:$CB$1048576,MATCH($A621,'Hoja de Trabajo para listado'!$BC$155:$BC$1048576,0),MATCH((CUADRO!K$5&amp;$E621),'Hoja de Trabajo para listado'!$BC$151:$CB$151,0)),0)+IFERROR(INDEX('Hoja de Trabajo para listado'!$DE$153:$DG$274,MATCH($A621,'Hoja de Trabajo para listado'!$DE$153:$DE$1048576,0),MATCH((CUADRO!K$5&amp;$E621),'Hoja de Trabajo para listado'!$DE$151:$DG$151,0)),0)+IFERROR(INDEX('Hoja de Trabajo para listado'!$CD$155:$DC$1048576,MATCH($A621,'Hoja de Trabajo para listado'!$CD$155:$CD$1048576,0),MATCH((CUADRO!K$5&amp;$E621),'Hoja de Trabajo para listado'!$CD$151:$DC$151,0)),0)</f>
        <v>0</v>
      </c>
      <c r="L621" s="255">
        <f ca="1">+IFERROR(INDEX('Hoja de Trabajo para listado'!$A$155:$Z$1048576,MATCH($A621,'Hoja de Trabajo para listado'!$A$155:$A$1048576,0),MATCH((CUADRO!L$5&amp;$E621),'Hoja de Trabajo para listado'!$A$151:$Z$151,0)),0)+IFERROR(INDEX('Hoja de Trabajo para listado'!$AB$155:$BA$1048576,MATCH($A621,'Hoja de Trabajo para listado'!$AB$155:$AB$1048576,0),MATCH((CUADRO!L$5&amp;$E621),'Hoja de Trabajo para listado'!$AB$151:$BA$151,0)),0)+IFERROR(INDEX('Hoja de Trabajo para listado'!$BC$155:$CB$1048576,MATCH($A621,'Hoja de Trabajo para listado'!$BC$155:$BC$1048576,0),MATCH((CUADRO!L$5&amp;$E621),'Hoja de Trabajo para listado'!$BC$151:$CB$151,0)),0)+IFERROR(INDEX('Hoja de Trabajo para listado'!$DE$153:$DG$274,MATCH($A621,'Hoja de Trabajo para listado'!$DE$153:$DE$1048576,0),MATCH((CUADRO!L$5&amp;$E621),'Hoja de Trabajo para listado'!$DE$151:$DG$151,0)),0)+IFERROR(INDEX('Hoja de Trabajo para listado'!$CD$155:$DC$1048576,MATCH($A621,'Hoja de Trabajo para listado'!$CD$155:$CD$1048576,0),MATCH((CUADRO!L$5&amp;$E621),'Hoja de Trabajo para listado'!$CD$151:$DC$151,0)),0)</f>
        <v>0</v>
      </c>
      <c r="M621" s="255">
        <f ca="1">+IFERROR(INDEX('Hoja de Trabajo para listado'!$A$155:$Z$1048576,MATCH($A621,'Hoja de Trabajo para listado'!$A$155:$A$1048576,0),MATCH((CUADRO!M$5&amp;$E621),'Hoja de Trabajo para listado'!$A$151:$Z$151,0)),0)+IFERROR(INDEX('Hoja de Trabajo para listado'!$AB$155:$BA$1048576,MATCH($A621,'Hoja de Trabajo para listado'!$AB$155:$AB$1048576,0),MATCH((CUADRO!M$5&amp;$E621),'Hoja de Trabajo para listado'!$AB$151:$BA$151,0)),0)+IFERROR(INDEX('Hoja de Trabajo para listado'!$BC$155:$CB$1048576,MATCH($A621,'Hoja de Trabajo para listado'!$BC$155:$BC$1048576,0),MATCH((CUADRO!M$5&amp;$E621),'Hoja de Trabajo para listado'!$BC$151:$CB$151,0)),0)+IFERROR(INDEX('Hoja de Trabajo para listado'!$DE$153:$DG$274,MATCH($A621,'Hoja de Trabajo para listado'!$DE$153:$DE$1048576,0),MATCH((CUADRO!M$5&amp;$E621),'Hoja de Trabajo para listado'!$DE$151:$DG$151,0)),0)+IFERROR(INDEX('Hoja de Trabajo para listado'!$CD$155:$DC$1048576,MATCH($A621,'Hoja de Trabajo para listado'!$CD$155:$CD$1048576,0),MATCH((CUADRO!M$5&amp;$E621),'Hoja de Trabajo para listado'!$CD$151:$DC$151,0)),0)</f>
        <v>0</v>
      </c>
      <c r="N621" s="255">
        <f ca="1">+IFERROR(INDEX('Hoja de Trabajo para listado'!$A$155:$Z$1048576,MATCH($A621,'Hoja de Trabajo para listado'!$A$155:$A$1048576,0),MATCH((CUADRO!N$5&amp;$E621),'Hoja de Trabajo para listado'!$A$151:$Z$151,0)),0)+IFERROR(INDEX('Hoja de Trabajo para listado'!$AB$155:$BA$1048576,MATCH($A621,'Hoja de Trabajo para listado'!$AB$155:$AB$1048576,0),MATCH((CUADRO!N$5&amp;$E621),'Hoja de Trabajo para listado'!$AB$151:$BA$151,0)),0)+IFERROR(INDEX('Hoja de Trabajo para listado'!$BC$155:$CB$1048576,MATCH($A621,'Hoja de Trabajo para listado'!$BC$155:$BC$1048576,0),MATCH((CUADRO!N$5&amp;$E621),'Hoja de Trabajo para listado'!$BC$151:$CB$151,0)),0)+IFERROR(INDEX('Hoja de Trabajo para listado'!$DE$153:$DG$274,MATCH($A621,'Hoja de Trabajo para listado'!$DE$153:$DE$1048576,0),MATCH((CUADRO!N$5&amp;$E621),'Hoja de Trabajo para listado'!$DE$151:$DG$151,0)),0)+IFERROR(INDEX('Hoja de Trabajo para listado'!$CD$155:$DC$1048576,MATCH($A621,'Hoja de Trabajo para listado'!$CD$155:$CD$1048576,0),MATCH((CUADRO!N$5&amp;$E621),'Hoja de Trabajo para listado'!$CD$151:$DC$151,0)),0)</f>
        <v>0</v>
      </c>
      <c r="O621" s="255">
        <f ca="1">+IFERROR(INDEX('Hoja de Trabajo para listado'!$A$155:$Z$1048576,MATCH($A621,'Hoja de Trabajo para listado'!$A$155:$A$1048576,0),MATCH((CUADRO!O$5&amp;$E621),'Hoja de Trabajo para listado'!$A$151:$Z$151,0)),0)+IFERROR(INDEX('Hoja de Trabajo para listado'!$AB$155:$BA$1048576,MATCH($A621,'Hoja de Trabajo para listado'!$AB$155:$AB$1048576,0),MATCH((CUADRO!O$5&amp;$E621),'Hoja de Trabajo para listado'!$AB$151:$BA$151,0)),0)+IFERROR(INDEX('Hoja de Trabajo para listado'!$BC$155:$CB$1048576,MATCH($A621,'Hoja de Trabajo para listado'!$BC$155:$BC$1048576,0),MATCH((CUADRO!O$5&amp;$E621),'Hoja de Trabajo para listado'!$BC$151:$CB$151,0)),0)+IFERROR(INDEX('Hoja de Trabajo para listado'!$DE$153:$DG$274,MATCH($A621,'Hoja de Trabajo para listado'!$DE$153:$DE$1048576,0),MATCH((CUADRO!O$5&amp;$E621),'Hoja de Trabajo para listado'!$DE$151:$DG$151,0)),0)+IFERROR(INDEX('Hoja de Trabajo para listado'!$CD$155:$DC$1048576,MATCH($A621,'Hoja de Trabajo para listado'!$CD$155:$CD$1048576,0),MATCH((CUADRO!O$5&amp;$E621),'Hoja de Trabajo para listado'!$CD$151:$DC$151,0)),0)</f>
        <v>0</v>
      </c>
      <c r="P621" s="255">
        <f ca="1">+IFERROR(INDEX('Hoja de Trabajo para listado'!$A$155:$Z$1048576,MATCH($A621,'Hoja de Trabajo para listado'!$A$155:$A$1048576,0),MATCH((CUADRO!P$5&amp;$E621),'Hoja de Trabajo para listado'!$A$151:$Z$151,0)),0)+IFERROR(INDEX('Hoja de Trabajo para listado'!$AB$155:$BA$1048576,MATCH($A621,'Hoja de Trabajo para listado'!$AB$155:$AB$1048576,0),MATCH((CUADRO!P$5&amp;$E621),'Hoja de Trabajo para listado'!$AB$151:$BA$151,0)),0)+IFERROR(INDEX('Hoja de Trabajo para listado'!$BC$155:$CB$1048576,MATCH($A621,'Hoja de Trabajo para listado'!$BC$155:$BC$1048576,0),MATCH((CUADRO!P$5&amp;$E621),'Hoja de Trabajo para listado'!$BC$151:$CB$151,0)),0)+IFERROR(INDEX('Hoja de Trabajo para listado'!$DE$153:$DG$274,MATCH($A621,'Hoja de Trabajo para listado'!$DE$153:$DE$1048576,0),MATCH((CUADRO!P$5&amp;$E621),'Hoja de Trabajo para listado'!$DE$151:$DG$151,0)),0)+IFERROR(INDEX('Hoja de Trabajo para listado'!$CD$155:$DC$1048576,MATCH($A621,'Hoja de Trabajo para listado'!$CD$155:$CD$1048576,0),MATCH((CUADRO!P$5&amp;$E621),'Hoja de Trabajo para listado'!$CD$151:$DC$151,0)),0)</f>
        <v>0</v>
      </c>
      <c r="Q621" s="255">
        <f ca="1">+IFERROR(INDEX('Hoja de Trabajo para listado'!$A$155:$Z$1048576,MATCH($A621,'Hoja de Trabajo para listado'!$A$155:$A$1048576,0),MATCH((CUADRO!Q$5&amp;$E621),'Hoja de Trabajo para listado'!$A$151:$Z$151,0)),0)+IFERROR(INDEX('Hoja de Trabajo para listado'!$AB$155:$BA$1048576,MATCH($A621,'Hoja de Trabajo para listado'!$AB$155:$AB$1048576,0),MATCH((CUADRO!Q$5&amp;$E621),'Hoja de Trabajo para listado'!$AB$151:$BA$151,0)),0)+IFERROR(INDEX('Hoja de Trabajo para listado'!$BC$155:$CB$1048576,MATCH($A621,'Hoja de Trabajo para listado'!$BC$155:$BC$1048576,0),MATCH((CUADRO!Q$5&amp;$E621),'Hoja de Trabajo para listado'!$BC$151:$CB$151,0)),0)+IFERROR(INDEX('Hoja de Trabajo para listado'!$DE$153:$DG$274,MATCH($A621,'Hoja de Trabajo para listado'!$DE$153:$DE$1048576,0),MATCH((CUADRO!Q$5&amp;$E621),'Hoja de Trabajo para listado'!$DE$151:$DG$151,0)),0)+IFERROR(INDEX('Hoja de Trabajo para listado'!$CD$155:$DC$1048576,MATCH($A621,'Hoja de Trabajo para listado'!$CD$155:$CD$1048576,0),MATCH((CUADRO!Q$5&amp;$E621),'Hoja de Trabajo para listado'!$CD$151:$DC$151,0)),0)</f>
        <v>0</v>
      </c>
      <c r="R621" s="255">
        <f t="shared" ca="1" si="18"/>
        <v>0</v>
      </c>
      <c r="S621" s="262">
        <f ca="1">+R620+R621</f>
        <v>0</v>
      </c>
      <c r="T621" s="255">
        <f ca="1">+S621</f>
        <v>0</v>
      </c>
      <c r="U621" s="254">
        <f t="shared" si="19"/>
        <v>2</v>
      </c>
      <c r="V621" s="362" t="str">
        <f>+VLOOKUP(A621,bd_lista!$A$3:$E$590,5,FALSE)</f>
        <v>Gobiernos Autonomos Municipales</v>
      </c>
      <c r="W621" s="362"/>
      <c r="X621" s="254">
        <f>+VLOOKUP(A621,[2]Sheet1!$A$13:$D$744,4,FALSE)</f>
        <v>0</v>
      </c>
      <c r="Y621" s="254" t="e">
        <f>+VLOOKUP(X621,bd_lista!$A$3:$C$590,3,FALSE)</f>
        <v>#N/A</v>
      </c>
      <c r="Z621" s="314"/>
      <c r="AA621" s="315"/>
    </row>
    <row r="622" spans="1:27" customFormat="1" ht="15" hidden="1" customHeight="1">
      <c r="A622" s="32">
        <v>1303</v>
      </c>
      <c r="B622" s="306">
        <f>+A622</f>
        <v>1303</v>
      </c>
      <c r="C622" s="259" t="str">
        <f>+VLOOKUP(A622,bd_lista!$A$3:$C$590,3,FALSE)</f>
        <v>Gobierno Autónomo Municipal de Sipe Sipe</v>
      </c>
      <c r="D622" s="361" t="str">
        <f>+C622</f>
        <v>Gobierno Autónomo Municipal de Sipe Sipe</v>
      </c>
      <c r="E622" s="254" t="s">
        <v>1313</v>
      </c>
      <c r="F622" s="255">
        <f ca="1">+IFERROR(INDEX('Hoja de Trabajo para listado'!$A$155:$Z$1048576,MATCH($A622,'Hoja de Trabajo para listado'!$A$155:$A$1048576,0),MATCH((CUADRO!F$5&amp;$E622),'Hoja de Trabajo para listado'!$A$151:$Z$151,0)),0)+IFERROR(INDEX('Hoja de Trabajo para listado'!$AB$155:$BA$1048576,MATCH($A622,'Hoja de Trabajo para listado'!$AB$155:$AB$1048576,0),MATCH((CUADRO!F$5&amp;$E622),'Hoja de Trabajo para listado'!$AB$151:$BA$151,0)),0)+IFERROR(INDEX('Hoja de Trabajo para listado'!$BC$155:$CB$1048576,MATCH($A622,'Hoja de Trabajo para listado'!$BC$155:$BC$1048576,0),MATCH((CUADRO!F$5&amp;$E622),'Hoja de Trabajo para listado'!$BC$151:$CB$151,0)),0)+IFERROR(INDEX('Hoja de Trabajo para listado'!$DE$153:$DG$274,MATCH($A622,'Hoja de Trabajo para listado'!$DE$153:$DE$1048576,0),MATCH((CUADRO!F$5&amp;$E622),'Hoja de Trabajo para listado'!$DE$151:$DG$151,0)),0)+IFERROR(INDEX('Hoja de Trabajo para listado'!$CD$155:$DC$1048576,MATCH($A622,'Hoja de Trabajo para listado'!$CD$155:$CD$1048576,0),MATCH((CUADRO!F$5&amp;$E622),'Hoja de Trabajo para listado'!$CD$151:$DC$151,0)),0)</f>
        <v>0</v>
      </c>
      <c r="G622" s="255">
        <f ca="1">+IFERROR(INDEX('Hoja de Trabajo para listado'!$A$155:$Z$1048576,MATCH($A622,'Hoja de Trabajo para listado'!$A$155:$A$1048576,0),MATCH((CUADRO!G$5&amp;$E622),'Hoja de Trabajo para listado'!$A$151:$Z$151,0)),0)+IFERROR(INDEX('Hoja de Trabajo para listado'!$AB$155:$BA$1048576,MATCH($A622,'Hoja de Trabajo para listado'!$AB$155:$AB$1048576,0),MATCH((CUADRO!G$5&amp;$E622),'Hoja de Trabajo para listado'!$AB$151:$BA$151,0)),0)+IFERROR(INDEX('Hoja de Trabajo para listado'!$BC$155:$CB$1048576,MATCH($A622,'Hoja de Trabajo para listado'!$BC$155:$BC$1048576,0),MATCH((CUADRO!G$5&amp;$E622),'Hoja de Trabajo para listado'!$BC$151:$CB$151,0)),0)+IFERROR(INDEX('Hoja de Trabajo para listado'!$DE$153:$DG$274,MATCH($A622,'Hoja de Trabajo para listado'!$DE$153:$DE$1048576,0),MATCH((CUADRO!G$5&amp;$E622),'Hoja de Trabajo para listado'!$DE$151:$DG$151,0)),0)+IFERROR(INDEX('Hoja de Trabajo para listado'!$CD$155:$DC$1048576,MATCH($A622,'Hoja de Trabajo para listado'!$CD$155:$CD$1048576,0),MATCH((CUADRO!G$5&amp;$E622),'Hoja de Trabajo para listado'!$CD$151:$DC$151,0)),0)</f>
        <v>0</v>
      </c>
      <c r="H622" s="255">
        <f ca="1">+IFERROR(INDEX('Hoja de Trabajo para listado'!$A$155:$Z$1048576,MATCH($A622,'Hoja de Trabajo para listado'!$A$155:$A$1048576,0),MATCH((CUADRO!H$5&amp;$E622),'Hoja de Trabajo para listado'!$A$151:$Z$151,0)),0)+IFERROR(INDEX('Hoja de Trabajo para listado'!$AB$155:$BA$1048576,MATCH($A622,'Hoja de Trabajo para listado'!$AB$155:$AB$1048576,0),MATCH((CUADRO!H$5&amp;$E622),'Hoja de Trabajo para listado'!$AB$151:$BA$151,0)),0)+IFERROR(INDEX('Hoja de Trabajo para listado'!$BC$155:$CB$1048576,MATCH($A622,'Hoja de Trabajo para listado'!$BC$155:$BC$1048576,0),MATCH((CUADRO!H$5&amp;$E622),'Hoja de Trabajo para listado'!$BC$151:$CB$151,0)),0)+IFERROR(INDEX('Hoja de Trabajo para listado'!$DE$153:$DG$274,MATCH($A622,'Hoja de Trabajo para listado'!$DE$153:$DE$1048576,0),MATCH((CUADRO!H$5&amp;$E622),'Hoja de Trabajo para listado'!$DE$151:$DG$151,0)),0)+IFERROR(INDEX('Hoja de Trabajo para listado'!$CD$155:$DC$1048576,MATCH($A622,'Hoja de Trabajo para listado'!$CD$155:$CD$1048576,0),MATCH((CUADRO!H$5&amp;$E622),'Hoja de Trabajo para listado'!$CD$151:$DC$151,0)),0)</f>
        <v>0</v>
      </c>
      <c r="I622" s="255">
        <f ca="1">+IFERROR(INDEX('Hoja de Trabajo para listado'!$A$155:$Z$1048576,MATCH($A622,'Hoja de Trabajo para listado'!$A$155:$A$1048576,0),MATCH((CUADRO!I$5&amp;$E622),'Hoja de Trabajo para listado'!$A$151:$Z$151,0)),0)+IFERROR(INDEX('Hoja de Trabajo para listado'!$AB$155:$BA$1048576,MATCH($A622,'Hoja de Trabajo para listado'!$AB$155:$AB$1048576,0),MATCH((CUADRO!I$5&amp;$E622),'Hoja de Trabajo para listado'!$AB$151:$BA$151,0)),0)+IFERROR(INDEX('Hoja de Trabajo para listado'!$BC$155:$CB$1048576,MATCH($A622,'Hoja de Trabajo para listado'!$BC$155:$BC$1048576,0),MATCH((CUADRO!I$5&amp;$E622),'Hoja de Trabajo para listado'!$BC$151:$CB$151,0)),0)+IFERROR(INDEX('Hoja de Trabajo para listado'!$DE$153:$DG$274,MATCH($A622,'Hoja de Trabajo para listado'!$DE$153:$DE$1048576,0),MATCH((CUADRO!I$5&amp;$E622),'Hoja de Trabajo para listado'!$DE$151:$DG$151,0)),0)+IFERROR(INDEX('Hoja de Trabajo para listado'!$CD$155:$DC$1048576,MATCH($A622,'Hoja de Trabajo para listado'!$CD$155:$CD$1048576,0),MATCH((CUADRO!I$5&amp;$E622),'Hoja de Trabajo para listado'!$CD$151:$DC$151,0)),0)</f>
        <v>0</v>
      </c>
      <c r="J622" s="255">
        <f ca="1">+IFERROR(INDEX('Hoja de Trabajo para listado'!$A$155:$Z$1048576,MATCH($A622,'Hoja de Trabajo para listado'!$A$155:$A$1048576,0),MATCH((CUADRO!J$5&amp;$E622),'Hoja de Trabajo para listado'!$A$151:$Z$151,0)),0)+IFERROR(INDEX('Hoja de Trabajo para listado'!$AB$155:$BA$1048576,MATCH($A622,'Hoja de Trabajo para listado'!$AB$155:$AB$1048576,0),MATCH((CUADRO!J$5&amp;$E622),'Hoja de Trabajo para listado'!$AB$151:$BA$151,0)),0)+IFERROR(INDEX('Hoja de Trabajo para listado'!$BC$155:$CB$1048576,MATCH($A622,'Hoja de Trabajo para listado'!$BC$155:$BC$1048576,0),MATCH((CUADRO!J$5&amp;$E622),'Hoja de Trabajo para listado'!$BC$151:$CB$151,0)),0)+IFERROR(INDEX('Hoja de Trabajo para listado'!$DE$153:$DG$274,MATCH($A622,'Hoja de Trabajo para listado'!$DE$153:$DE$1048576,0),MATCH((CUADRO!J$5&amp;$E622),'Hoja de Trabajo para listado'!$DE$151:$DG$151,0)),0)+IFERROR(INDEX('Hoja de Trabajo para listado'!$CD$155:$DC$1048576,MATCH($A622,'Hoja de Trabajo para listado'!$CD$155:$CD$1048576,0),MATCH((CUADRO!J$5&amp;$E622),'Hoja de Trabajo para listado'!$CD$151:$DC$151,0)),0)</f>
        <v>0</v>
      </c>
      <c r="K622" s="255">
        <f ca="1">+IFERROR(INDEX('Hoja de Trabajo para listado'!$A$155:$Z$1048576,MATCH($A622,'Hoja de Trabajo para listado'!$A$155:$A$1048576,0),MATCH((CUADRO!K$5&amp;$E622),'Hoja de Trabajo para listado'!$A$151:$Z$151,0)),0)+IFERROR(INDEX('Hoja de Trabajo para listado'!$AB$155:$BA$1048576,MATCH($A622,'Hoja de Trabajo para listado'!$AB$155:$AB$1048576,0),MATCH((CUADRO!K$5&amp;$E622),'Hoja de Trabajo para listado'!$AB$151:$BA$151,0)),0)+IFERROR(INDEX('Hoja de Trabajo para listado'!$BC$155:$CB$1048576,MATCH($A622,'Hoja de Trabajo para listado'!$BC$155:$BC$1048576,0),MATCH((CUADRO!K$5&amp;$E622),'Hoja de Trabajo para listado'!$BC$151:$CB$151,0)),0)+IFERROR(INDEX('Hoja de Trabajo para listado'!$DE$153:$DG$274,MATCH($A622,'Hoja de Trabajo para listado'!$DE$153:$DE$1048576,0),MATCH((CUADRO!K$5&amp;$E622),'Hoja de Trabajo para listado'!$DE$151:$DG$151,0)),0)+IFERROR(INDEX('Hoja de Trabajo para listado'!$CD$155:$DC$1048576,MATCH($A622,'Hoja de Trabajo para listado'!$CD$155:$CD$1048576,0),MATCH((CUADRO!K$5&amp;$E622),'Hoja de Trabajo para listado'!$CD$151:$DC$151,0)),0)</f>
        <v>0</v>
      </c>
      <c r="L622" s="255">
        <f ca="1">+IFERROR(INDEX('Hoja de Trabajo para listado'!$A$155:$Z$1048576,MATCH($A622,'Hoja de Trabajo para listado'!$A$155:$A$1048576,0),MATCH((CUADRO!L$5&amp;$E622),'Hoja de Trabajo para listado'!$A$151:$Z$151,0)),0)+IFERROR(INDEX('Hoja de Trabajo para listado'!$AB$155:$BA$1048576,MATCH($A622,'Hoja de Trabajo para listado'!$AB$155:$AB$1048576,0),MATCH((CUADRO!L$5&amp;$E622),'Hoja de Trabajo para listado'!$AB$151:$BA$151,0)),0)+IFERROR(INDEX('Hoja de Trabajo para listado'!$BC$155:$CB$1048576,MATCH($A622,'Hoja de Trabajo para listado'!$BC$155:$BC$1048576,0),MATCH((CUADRO!L$5&amp;$E622),'Hoja de Trabajo para listado'!$BC$151:$CB$151,0)),0)+IFERROR(INDEX('Hoja de Trabajo para listado'!$DE$153:$DG$274,MATCH($A622,'Hoja de Trabajo para listado'!$DE$153:$DE$1048576,0),MATCH((CUADRO!L$5&amp;$E622),'Hoja de Trabajo para listado'!$DE$151:$DG$151,0)),0)+IFERROR(INDEX('Hoja de Trabajo para listado'!$CD$155:$DC$1048576,MATCH($A622,'Hoja de Trabajo para listado'!$CD$155:$CD$1048576,0),MATCH((CUADRO!L$5&amp;$E622),'Hoja de Trabajo para listado'!$CD$151:$DC$151,0)),0)</f>
        <v>0</v>
      </c>
      <c r="M622" s="255">
        <f ca="1">+IFERROR(INDEX('Hoja de Trabajo para listado'!$A$155:$Z$1048576,MATCH($A622,'Hoja de Trabajo para listado'!$A$155:$A$1048576,0),MATCH((CUADRO!M$5&amp;$E622),'Hoja de Trabajo para listado'!$A$151:$Z$151,0)),0)+IFERROR(INDEX('Hoja de Trabajo para listado'!$AB$155:$BA$1048576,MATCH($A622,'Hoja de Trabajo para listado'!$AB$155:$AB$1048576,0),MATCH((CUADRO!M$5&amp;$E622),'Hoja de Trabajo para listado'!$AB$151:$BA$151,0)),0)+IFERROR(INDEX('Hoja de Trabajo para listado'!$BC$155:$CB$1048576,MATCH($A622,'Hoja de Trabajo para listado'!$BC$155:$BC$1048576,0),MATCH((CUADRO!M$5&amp;$E622),'Hoja de Trabajo para listado'!$BC$151:$CB$151,0)),0)+IFERROR(INDEX('Hoja de Trabajo para listado'!$DE$153:$DG$274,MATCH($A622,'Hoja de Trabajo para listado'!$DE$153:$DE$1048576,0),MATCH((CUADRO!M$5&amp;$E622),'Hoja de Trabajo para listado'!$DE$151:$DG$151,0)),0)+IFERROR(INDEX('Hoja de Trabajo para listado'!$CD$155:$DC$1048576,MATCH($A622,'Hoja de Trabajo para listado'!$CD$155:$CD$1048576,0),MATCH((CUADRO!M$5&amp;$E622),'Hoja de Trabajo para listado'!$CD$151:$DC$151,0)),0)</f>
        <v>0</v>
      </c>
      <c r="N622" s="255">
        <f ca="1">+IFERROR(INDEX('Hoja de Trabajo para listado'!$A$155:$Z$1048576,MATCH($A622,'Hoja de Trabajo para listado'!$A$155:$A$1048576,0),MATCH((CUADRO!N$5&amp;$E622),'Hoja de Trabajo para listado'!$A$151:$Z$151,0)),0)+IFERROR(INDEX('Hoja de Trabajo para listado'!$AB$155:$BA$1048576,MATCH($A622,'Hoja de Trabajo para listado'!$AB$155:$AB$1048576,0),MATCH((CUADRO!N$5&amp;$E622),'Hoja de Trabajo para listado'!$AB$151:$BA$151,0)),0)+IFERROR(INDEX('Hoja de Trabajo para listado'!$BC$155:$CB$1048576,MATCH($A622,'Hoja de Trabajo para listado'!$BC$155:$BC$1048576,0),MATCH((CUADRO!N$5&amp;$E622),'Hoja de Trabajo para listado'!$BC$151:$CB$151,0)),0)+IFERROR(INDEX('Hoja de Trabajo para listado'!$DE$153:$DG$274,MATCH($A622,'Hoja de Trabajo para listado'!$DE$153:$DE$1048576,0),MATCH((CUADRO!N$5&amp;$E622),'Hoja de Trabajo para listado'!$DE$151:$DG$151,0)),0)+IFERROR(INDEX('Hoja de Trabajo para listado'!$CD$155:$DC$1048576,MATCH($A622,'Hoja de Trabajo para listado'!$CD$155:$CD$1048576,0),MATCH((CUADRO!N$5&amp;$E622),'Hoja de Trabajo para listado'!$CD$151:$DC$151,0)),0)</f>
        <v>0</v>
      </c>
      <c r="O622" s="255">
        <f ca="1">+IFERROR(INDEX('Hoja de Trabajo para listado'!$A$155:$Z$1048576,MATCH($A622,'Hoja de Trabajo para listado'!$A$155:$A$1048576,0),MATCH((CUADRO!O$5&amp;$E622),'Hoja de Trabajo para listado'!$A$151:$Z$151,0)),0)+IFERROR(INDEX('Hoja de Trabajo para listado'!$AB$155:$BA$1048576,MATCH($A622,'Hoja de Trabajo para listado'!$AB$155:$AB$1048576,0),MATCH((CUADRO!O$5&amp;$E622),'Hoja de Trabajo para listado'!$AB$151:$BA$151,0)),0)+IFERROR(INDEX('Hoja de Trabajo para listado'!$BC$155:$CB$1048576,MATCH($A622,'Hoja de Trabajo para listado'!$BC$155:$BC$1048576,0),MATCH((CUADRO!O$5&amp;$E622),'Hoja de Trabajo para listado'!$BC$151:$CB$151,0)),0)+IFERROR(INDEX('Hoja de Trabajo para listado'!$DE$153:$DG$274,MATCH($A622,'Hoja de Trabajo para listado'!$DE$153:$DE$1048576,0),MATCH((CUADRO!O$5&amp;$E622),'Hoja de Trabajo para listado'!$DE$151:$DG$151,0)),0)+IFERROR(INDEX('Hoja de Trabajo para listado'!$CD$155:$DC$1048576,MATCH($A622,'Hoja de Trabajo para listado'!$CD$155:$CD$1048576,0),MATCH((CUADRO!O$5&amp;$E622),'Hoja de Trabajo para listado'!$CD$151:$DC$151,0)),0)</f>
        <v>0</v>
      </c>
      <c r="P622" s="255">
        <f ca="1">+IFERROR(INDEX('Hoja de Trabajo para listado'!$A$155:$Z$1048576,MATCH($A622,'Hoja de Trabajo para listado'!$A$155:$A$1048576,0),MATCH((CUADRO!P$5&amp;$E622),'Hoja de Trabajo para listado'!$A$151:$Z$151,0)),0)+IFERROR(INDEX('Hoja de Trabajo para listado'!$AB$155:$BA$1048576,MATCH($A622,'Hoja de Trabajo para listado'!$AB$155:$AB$1048576,0),MATCH((CUADRO!P$5&amp;$E622),'Hoja de Trabajo para listado'!$AB$151:$BA$151,0)),0)+IFERROR(INDEX('Hoja de Trabajo para listado'!$BC$155:$CB$1048576,MATCH($A622,'Hoja de Trabajo para listado'!$BC$155:$BC$1048576,0),MATCH((CUADRO!P$5&amp;$E622),'Hoja de Trabajo para listado'!$BC$151:$CB$151,0)),0)+IFERROR(INDEX('Hoja de Trabajo para listado'!$DE$153:$DG$274,MATCH($A622,'Hoja de Trabajo para listado'!$DE$153:$DE$1048576,0),MATCH((CUADRO!P$5&amp;$E622),'Hoja de Trabajo para listado'!$DE$151:$DG$151,0)),0)+IFERROR(INDEX('Hoja de Trabajo para listado'!$CD$155:$DC$1048576,MATCH($A622,'Hoja de Trabajo para listado'!$CD$155:$CD$1048576,0),MATCH((CUADRO!P$5&amp;$E622),'Hoja de Trabajo para listado'!$CD$151:$DC$151,0)),0)</f>
        <v>0</v>
      </c>
      <c r="Q622" s="255">
        <f ca="1">+IFERROR(INDEX('Hoja de Trabajo para listado'!$A$155:$Z$1048576,MATCH($A622,'Hoja de Trabajo para listado'!$A$155:$A$1048576,0),MATCH((CUADRO!Q$5&amp;$E622),'Hoja de Trabajo para listado'!$A$151:$Z$151,0)),0)+IFERROR(INDEX('Hoja de Trabajo para listado'!$AB$155:$BA$1048576,MATCH($A622,'Hoja de Trabajo para listado'!$AB$155:$AB$1048576,0),MATCH((CUADRO!Q$5&amp;$E622),'Hoja de Trabajo para listado'!$AB$151:$BA$151,0)),0)+IFERROR(INDEX('Hoja de Trabajo para listado'!$BC$155:$CB$1048576,MATCH($A622,'Hoja de Trabajo para listado'!$BC$155:$BC$1048576,0),MATCH((CUADRO!Q$5&amp;$E622),'Hoja de Trabajo para listado'!$BC$151:$CB$151,0)),0)+IFERROR(INDEX('Hoja de Trabajo para listado'!$DE$153:$DG$274,MATCH($A622,'Hoja de Trabajo para listado'!$DE$153:$DE$1048576,0),MATCH((CUADRO!Q$5&amp;$E622),'Hoja de Trabajo para listado'!$DE$151:$DG$151,0)),0)+IFERROR(INDEX('Hoja de Trabajo para listado'!$CD$155:$DC$1048576,MATCH($A622,'Hoja de Trabajo para listado'!$CD$155:$CD$1048576,0),MATCH((CUADRO!Q$5&amp;$E622),'Hoja de Trabajo para listado'!$CD$151:$DC$151,0)),0)</f>
        <v>0</v>
      </c>
      <c r="R622" s="255">
        <f t="shared" ca="1" si="18"/>
        <v>0</v>
      </c>
      <c r="S622" s="262"/>
      <c r="T622" s="255">
        <f ca="1">+T623</f>
        <v>0</v>
      </c>
      <c r="U622" s="254">
        <f t="shared" si="19"/>
        <v>1</v>
      </c>
      <c r="V622" s="362" t="str">
        <f>+VLOOKUP(A622,bd_lista!$A$3:$E$590,5,FALSE)</f>
        <v>Gobiernos Autonomos Municipales</v>
      </c>
      <c r="W622" s="361" t="str">
        <f>+V622</f>
        <v>Gobiernos Autonomos Municipales</v>
      </c>
      <c r="X622" s="254">
        <f>+VLOOKUP(A622,[2]Sheet1!$A$13:$D$744,4,FALSE)</f>
        <v>0</v>
      </c>
      <c r="Y622" s="254" t="e">
        <f>+VLOOKUP(X622,bd_lista!$A$3:$C$590,3,FALSE)</f>
        <v>#N/A</v>
      </c>
      <c r="Z622" s="316">
        <f>+X622</f>
        <v>0</v>
      </c>
      <c r="AA622" s="317" t="e">
        <f>+Y622</f>
        <v>#N/A</v>
      </c>
    </row>
    <row r="623" spans="1:27" customFormat="1" ht="15" hidden="1" customHeight="1">
      <c r="A623" s="32">
        <v>1303</v>
      </c>
      <c r="B623" s="307"/>
      <c r="C623" s="259" t="str">
        <f>+VLOOKUP(A623,bd_lista!$A$3:$C$590,3,FALSE)</f>
        <v>Gobierno Autónomo Municipal de Sipe Sipe</v>
      </c>
      <c r="D623" s="362"/>
      <c r="E623" s="256" t="s">
        <v>1314</v>
      </c>
      <c r="F623" s="255">
        <f ca="1">+IFERROR(INDEX('Hoja de Trabajo para listado'!$A$155:$Z$1048576,MATCH($A623,'Hoja de Trabajo para listado'!$A$155:$A$1048576,0),MATCH((CUADRO!F$5&amp;$E623),'Hoja de Trabajo para listado'!$A$151:$Z$151,0)),0)+IFERROR(INDEX('Hoja de Trabajo para listado'!$AB$155:$BA$1048576,MATCH($A623,'Hoja de Trabajo para listado'!$AB$155:$AB$1048576,0),MATCH((CUADRO!F$5&amp;$E623),'Hoja de Trabajo para listado'!$AB$151:$BA$151,0)),0)+IFERROR(INDEX('Hoja de Trabajo para listado'!$BC$155:$CB$1048576,MATCH($A623,'Hoja de Trabajo para listado'!$BC$155:$BC$1048576,0),MATCH((CUADRO!F$5&amp;$E623),'Hoja de Trabajo para listado'!$BC$151:$CB$151,0)),0)+IFERROR(INDEX('Hoja de Trabajo para listado'!$DE$153:$DG$274,MATCH($A623,'Hoja de Trabajo para listado'!$DE$153:$DE$1048576,0),MATCH((CUADRO!F$5&amp;$E623),'Hoja de Trabajo para listado'!$DE$151:$DG$151,0)),0)+IFERROR(INDEX('Hoja de Trabajo para listado'!$CD$155:$DC$1048576,MATCH($A623,'Hoja de Trabajo para listado'!$CD$155:$CD$1048576,0),MATCH((CUADRO!F$5&amp;$E623),'Hoja de Trabajo para listado'!$CD$151:$DC$151,0)),0)</f>
        <v>0</v>
      </c>
      <c r="G623" s="255">
        <f ca="1">+IFERROR(INDEX('Hoja de Trabajo para listado'!$A$155:$Z$1048576,MATCH($A623,'Hoja de Trabajo para listado'!$A$155:$A$1048576,0),MATCH((CUADRO!G$5&amp;$E623),'Hoja de Trabajo para listado'!$A$151:$Z$151,0)),0)+IFERROR(INDEX('Hoja de Trabajo para listado'!$AB$155:$BA$1048576,MATCH($A623,'Hoja de Trabajo para listado'!$AB$155:$AB$1048576,0),MATCH((CUADRO!G$5&amp;$E623),'Hoja de Trabajo para listado'!$AB$151:$BA$151,0)),0)+IFERROR(INDEX('Hoja de Trabajo para listado'!$BC$155:$CB$1048576,MATCH($A623,'Hoja de Trabajo para listado'!$BC$155:$BC$1048576,0),MATCH((CUADRO!G$5&amp;$E623),'Hoja de Trabajo para listado'!$BC$151:$CB$151,0)),0)+IFERROR(INDEX('Hoja de Trabajo para listado'!$DE$153:$DG$274,MATCH($A623,'Hoja de Trabajo para listado'!$DE$153:$DE$1048576,0),MATCH((CUADRO!G$5&amp;$E623),'Hoja de Trabajo para listado'!$DE$151:$DG$151,0)),0)+IFERROR(INDEX('Hoja de Trabajo para listado'!$CD$155:$DC$1048576,MATCH($A623,'Hoja de Trabajo para listado'!$CD$155:$CD$1048576,0),MATCH((CUADRO!G$5&amp;$E623),'Hoja de Trabajo para listado'!$CD$151:$DC$151,0)),0)</f>
        <v>0</v>
      </c>
      <c r="H623" s="255">
        <f ca="1">+IFERROR(INDEX('Hoja de Trabajo para listado'!$A$155:$Z$1048576,MATCH($A623,'Hoja de Trabajo para listado'!$A$155:$A$1048576,0),MATCH((CUADRO!H$5&amp;$E623),'Hoja de Trabajo para listado'!$A$151:$Z$151,0)),0)+IFERROR(INDEX('Hoja de Trabajo para listado'!$AB$155:$BA$1048576,MATCH($A623,'Hoja de Trabajo para listado'!$AB$155:$AB$1048576,0),MATCH((CUADRO!H$5&amp;$E623),'Hoja de Trabajo para listado'!$AB$151:$BA$151,0)),0)+IFERROR(INDEX('Hoja de Trabajo para listado'!$BC$155:$CB$1048576,MATCH($A623,'Hoja de Trabajo para listado'!$BC$155:$BC$1048576,0),MATCH((CUADRO!H$5&amp;$E623),'Hoja de Trabajo para listado'!$BC$151:$CB$151,0)),0)+IFERROR(INDEX('Hoja de Trabajo para listado'!$DE$153:$DG$274,MATCH($A623,'Hoja de Trabajo para listado'!$DE$153:$DE$1048576,0),MATCH((CUADRO!H$5&amp;$E623),'Hoja de Trabajo para listado'!$DE$151:$DG$151,0)),0)+IFERROR(INDEX('Hoja de Trabajo para listado'!$CD$155:$DC$1048576,MATCH($A623,'Hoja de Trabajo para listado'!$CD$155:$CD$1048576,0),MATCH((CUADRO!H$5&amp;$E623),'Hoja de Trabajo para listado'!$CD$151:$DC$151,0)),0)</f>
        <v>0</v>
      </c>
      <c r="I623" s="255">
        <f ca="1">+IFERROR(INDEX('Hoja de Trabajo para listado'!$A$155:$Z$1048576,MATCH($A623,'Hoja de Trabajo para listado'!$A$155:$A$1048576,0),MATCH((CUADRO!I$5&amp;$E623),'Hoja de Trabajo para listado'!$A$151:$Z$151,0)),0)+IFERROR(INDEX('Hoja de Trabajo para listado'!$AB$155:$BA$1048576,MATCH($A623,'Hoja de Trabajo para listado'!$AB$155:$AB$1048576,0),MATCH((CUADRO!I$5&amp;$E623),'Hoja de Trabajo para listado'!$AB$151:$BA$151,0)),0)+IFERROR(INDEX('Hoja de Trabajo para listado'!$BC$155:$CB$1048576,MATCH($A623,'Hoja de Trabajo para listado'!$BC$155:$BC$1048576,0),MATCH((CUADRO!I$5&amp;$E623),'Hoja de Trabajo para listado'!$BC$151:$CB$151,0)),0)+IFERROR(INDEX('Hoja de Trabajo para listado'!$DE$153:$DG$274,MATCH($A623,'Hoja de Trabajo para listado'!$DE$153:$DE$1048576,0),MATCH((CUADRO!I$5&amp;$E623),'Hoja de Trabajo para listado'!$DE$151:$DG$151,0)),0)+IFERROR(INDEX('Hoja de Trabajo para listado'!$CD$155:$DC$1048576,MATCH($A623,'Hoja de Trabajo para listado'!$CD$155:$CD$1048576,0),MATCH((CUADRO!I$5&amp;$E623),'Hoja de Trabajo para listado'!$CD$151:$DC$151,0)),0)</f>
        <v>0</v>
      </c>
      <c r="J623" s="255">
        <f ca="1">+IFERROR(INDEX('Hoja de Trabajo para listado'!$A$155:$Z$1048576,MATCH($A623,'Hoja de Trabajo para listado'!$A$155:$A$1048576,0),MATCH((CUADRO!J$5&amp;$E623),'Hoja de Trabajo para listado'!$A$151:$Z$151,0)),0)+IFERROR(INDEX('Hoja de Trabajo para listado'!$AB$155:$BA$1048576,MATCH($A623,'Hoja de Trabajo para listado'!$AB$155:$AB$1048576,0),MATCH((CUADRO!J$5&amp;$E623),'Hoja de Trabajo para listado'!$AB$151:$BA$151,0)),0)+IFERROR(INDEX('Hoja de Trabajo para listado'!$BC$155:$CB$1048576,MATCH($A623,'Hoja de Trabajo para listado'!$BC$155:$BC$1048576,0),MATCH((CUADRO!J$5&amp;$E623),'Hoja de Trabajo para listado'!$BC$151:$CB$151,0)),0)+IFERROR(INDEX('Hoja de Trabajo para listado'!$DE$153:$DG$274,MATCH($A623,'Hoja de Trabajo para listado'!$DE$153:$DE$1048576,0),MATCH((CUADRO!J$5&amp;$E623),'Hoja de Trabajo para listado'!$DE$151:$DG$151,0)),0)+IFERROR(INDEX('Hoja de Trabajo para listado'!$CD$155:$DC$1048576,MATCH($A623,'Hoja de Trabajo para listado'!$CD$155:$CD$1048576,0),MATCH((CUADRO!J$5&amp;$E623),'Hoja de Trabajo para listado'!$CD$151:$DC$151,0)),0)</f>
        <v>0</v>
      </c>
      <c r="K623" s="255">
        <f ca="1">+IFERROR(INDEX('Hoja de Trabajo para listado'!$A$155:$Z$1048576,MATCH($A623,'Hoja de Trabajo para listado'!$A$155:$A$1048576,0),MATCH((CUADRO!K$5&amp;$E623),'Hoja de Trabajo para listado'!$A$151:$Z$151,0)),0)+IFERROR(INDEX('Hoja de Trabajo para listado'!$AB$155:$BA$1048576,MATCH($A623,'Hoja de Trabajo para listado'!$AB$155:$AB$1048576,0),MATCH((CUADRO!K$5&amp;$E623),'Hoja de Trabajo para listado'!$AB$151:$BA$151,0)),0)+IFERROR(INDEX('Hoja de Trabajo para listado'!$BC$155:$CB$1048576,MATCH($A623,'Hoja de Trabajo para listado'!$BC$155:$BC$1048576,0),MATCH((CUADRO!K$5&amp;$E623),'Hoja de Trabajo para listado'!$BC$151:$CB$151,0)),0)+IFERROR(INDEX('Hoja de Trabajo para listado'!$DE$153:$DG$274,MATCH($A623,'Hoja de Trabajo para listado'!$DE$153:$DE$1048576,0),MATCH((CUADRO!K$5&amp;$E623),'Hoja de Trabajo para listado'!$DE$151:$DG$151,0)),0)+IFERROR(INDEX('Hoja de Trabajo para listado'!$CD$155:$DC$1048576,MATCH($A623,'Hoja de Trabajo para listado'!$CD$155:$CD$1048576,0),MATCH((CUADRO!K$5&amp;$E623),'Hoja de Trabajo para listado'!$CD$151:$DC$151,0)),0)</f>
        <v>0</v>
      </c>
      <c r="L623" s="255">
        <f ca="1">+IFERROR(INDEX('Hoja de Trabajo para listado'!$A$155:$Z$1048576,MATCH($A623,'Hoja de Trabajo para listado'!$A$155:$A$1048576,0),MATCH((CUADRO!L$5&amp;$E623),'Hoja de Trabajo para listado'!$A$151:$Z$151,0)),0)+IFERROR(INDEX('Hoja de Trabajo para listado'!$AB$155:$BA$1048576,MATCH($A623,'Hoja de Trabajo para listado'!$AB$155:$AB$1048576,0),MATCH((CUADRO!L$5&amp;$E623),'Hoja de Trabajo para listado'!$AB$151:$BA$151,0)),0)+IFERROR(INDEX('Hoja de Trabajo para listado'!$BC$155:$CB$1048576,MATCH($A623,'Hoja de Trabajo para listado'!$BC$155:$BC$1048576,0),MATCH((CUADRO!L$5&amp;$E623),'Hoja de Trabajo para listado'!$BC$151:$CB$151,0)),0)+IFERROR(INDEX('Hoja de Trabajo para listado'!$DE$153:$DG$274,MATCH($A623,'Hoja de Trabajo para listado'!$DE$153:$DE$1048576,0),MATCH((CUADRO!L$5&amp;$E623),'Hoja de Trabajo para listado'!$DE$151:$DG$151,0)),0)+IFERROR(INDEX('Hoja de Trabajo para listado'!$CD$155:$DC$1048576,MATCH($A623,'Hoja de Trabajo para listado'!$CD$155:$CD$1048576,0),MATCH((CUADRO!L$5&amp;$E623),'Hoja de Trabajo para listado'!$CD$151:$DC$151,0)),0)</f>
        <v>0</v>
      </c>
      <c r="M623" s="255">
        <f ca="1">+IFERROR(INDEX('Hoja de Trabajo para listado'!$A$155:$Z$1048576,MATCH($A623,'Hoja de Trabajo para listado'!$A$155:$A$1048576,0),MATCH((CUADRO!M$5&amp;$E623),'Hoja de Trabajo para listado'!$A$151:$Z$151,0)),0)+IFERROR(INDEX('Hoja de Trabajo para listado'!$AB$155:$BA$1048576,MATCH($A623,'Hoja de Trabajo para listado'!$AB$155:$AB$1048576,0),MATCH((CUADRO!M$5&amp;$E623),'Hoja de Trabajo para listado'!$AB$151:$BA$151,0)),0)+IFERROR(INDEX('Hoja de Trabajo para listado'!$BC$155:$CB$1048576,MATCH($A623,'Hoja de Trabajo para listado'!$BC$155:$BC$1048576,0),MATCH((CUADRO!M$5&amp;$E623),'Hoja de Trabajo para listado'!$BC$151:$CB$151,0)),0)+IFERROR(INDEX('Hoja de Trabajo para listado'!$DE$153:$DG$274,MATCH($A623,'Hoja de Trabajo para listado'!$DE$153:$DE$1048576,0),MATCH((CUADRO!M$5&amp;$E623),'Hoja de Trabajo para listado'!$DE$151:$DG$151,0)),0)+IFERROR(INDEX('Hoja de Trabajo para listado'!$CD$155:$DC$1048576,MATCH($A623,'Hoja de Trabajo para listado'!$CD$155:$CD$1048576,0),MATCH((CUADRO!M$5&amp;$E623),'Hoja de Trabajo para listado'!$CD$151:$DC$151,0)),0)</f>
        <v>0</v>
      </c>
      <c r="N623" s="255">
        <f ca="1">+IFERROR(INDEX('Hoja de Trabajo para listado'!$A$155:$Z$1048576,MATCH($A623,'Hoja de Trabajo para listado'!$A$155:$A$1048576,0),MATCH((CUADRO!N$5&amp;$E623),'Hoja de Trabajo para listado'!$A$151:$Z$151,0)),0)+IFERROR(INDEX('Hoja de Trabajo para listado'!$AB$155:$BA$1048576,MATCH($A623,'Hoja de Trabajo para listado'!$AB$155:$AB$1048576,0),MATCH((CUADRO!N$5&amp;$E623),'Hoja de Trabajo para listado'!$AB$151:$BA$151,0)),0)+IFERROR(INDEX('Hoja de Trabajo para listado'!$BC$155:$CB$1048576,MATCH($A623,'Hoja de Trabajo para listado'!$BC$155:$BC$1048576,0),MATCH((CUADRO!N$5&amp;$E623),'Hoja de Trabajo para listado'!$BC$151:$CB$151,0)),0)+IFERROR(INDEX('Hoja de Trabajo para listado'!$DE$153:$DG$274,MATCH($A623,'Hoja de Trabajo para listado'!$DE$153:$DE$1048576,0),MATCH((CUADRO!N$5&amp;$E623),'Hoja de Trabajo para listado'!$DE$151:$DG$151,0)),0)+IFERROR(INDEX('Hoja de Trabajo para listado'!$CD$155:$DC$1048576,MATCH($A623,'Hoja de Trabajo para listado'!$CD$155:$CD$1048576,0),MATCH((CUADRO!N$5&amp;$E623),'Hoja de Trabajo para listado'!$CD$151:$DC$151,0)),0)</f>
        <v>0</v>
      </c>
      <c r="O623" s="255">
        <f ca="1">+IFERROR(INDEX('Hoja de Trabajo para listado'!$A$155:$Z$1048576,MATCH($A623,'Hoja de Trabajo para listado'!$A$155:$A$1048576,0),MATCH((CUADRO!O$5&amp;$E623),'Hoja de Trabajo para listado'!$A$151:$Z$151,0)),0)+IFERROR(INDEX('Hoja de Trabajo para listado'!$AB$155:$BA$1048576,MATCH($A623,'Hoja de Trabajo para listado'!$AB$155:$AB$1048576,0),MATCH((CUADRO!O$5&amp;$E623),'Hoja de Trabajo para listado'!$AB$151:$BA$151,0)),0)+IFERROR(INDEX('Hoja de Trabajo para listado'!$BC$155:$CB$1048576,MATCH($A623,'Hoja de Trabajo para listado'!$BC$155:$BC$1048576,0),MATCH((CUADRO!O$5&amp;$E623),'Hoja de Trabajo para listado'!$BC$151:$CB$151,0)),0)+IFERROR(INDEX('Hoja de Trabajo para listado'!$DE$153:$DG$274,MATCH($A623,'Hoja de Trabajo para listado'!$DE$153:$DE$1048576,0),MATCH((CUADRO!O$5&amp;$E623),'Hoja de Trabajo para listado'!$DE$151:$DG$151,0)),0)+IFERROR(INDEX('Hoja de Trabajo para listado'!$CD$155:$DC$1048576,MATCH($A623,'Hoja de Trabajo para listado'!$CD$155:$CD$1048576,0),MATCH((CUADRO!O$5&amp;$E623),'Hoja de Trabajo para listado'!$CD$151:$DC$151,0)),0)</f>
        <v>0</v>
      </c>
      <c r="P623" s="255">
        <f ca="1">+IFERROR(INDEX('Hoja de Trabajo para listado'!$A$155:$Z$1048576,MATCH($A623,'Hoja de Trabajo para listado'!$A$155:$A$1048576,0),MATCH((CUADRO!P$5&amp;$E623),'Hoja de Trabajo para listado'!$A$151:$Z$151,0)),0)+IFERROR(INDEX('Hoja de Trabajo para listado'!$AB$155:$BA$1048576,MATCH($A623,'Hoja de Trabajo para listado'!$AB$155:$AB$1048576,0),MATCH((CUADRO!P$5&amp;$E623),'Hoja de Trabajo para listado'!$AB$151:$BA$151,0)),0)+IFERROR(INDEX('Hoja de Trabajo para listado'!$BC$155:$CB$1048576,MATCH($A623,'Hoja de Trabajo para listado'!$BC$155:$BC$1048576,0),MATCH((CUADRO!P$5&amp;$E623),'Hoja de Trabajo para listado'!$BC$151:$CB$151,0)),0)+IFERROR(INDEX('Hoja de Trabajo para listado'!$DE$153:$DG$274,MATCH($A623,'Hoja de Trabajo para listado'!$DE$153:$DE$1048576,0),MATCH((CUADRO!P$5&amp;$E623),'Hoja de Trabajo para listado'!$DE$151:$DG$151,0)),0)+IFERROR(INDEX('Hoja de Trabajo para listado'!$CD$155:$DC$1048576,MATCH($A623,'Hoja de Trabajo para listado'!$CD$155:$CD$1048576,0),MATCH((CUADRO!P$5&amp;$E623),'Hoja de Trabajo para listado'!$CD$151:$DC$151,0)),0)</f>
        <v>0</v>
      </c>
      <c r="Q623" s="255">
        <f ca="1">+IFERROR(INDEX('Hoja de Trabajo para listado'!$A$155:$Z$1048576,MATCH($A623,'Hoja de Trabajo para listado'!$A$155:$A$1048576,0),MATCH((CUADRO!Q$5&amp;$E623),'Hoja de Trabajo para listado'!$A$151:$Z$151,0)),0)+IFERROR(INDEX('Hoja de Trabajo para listado'!$AB$155:$BA$1048576,MATCH($A623,'Hoja de Trabajo para listado'!$AB$155:$AB$1048576,0),MATCH((CUADRO!Q$5&amp;$E623),'Hoja de Trabajo para listado'!$AB$151:$BA$151,0)),0)+IFERROR(INDEX('Hoja de Trabajo para listado'!$BC$155:$CB$1048576,MATCH($A623,'Hoja de Trabajo para listado'!$BC$155:$BC$1048576,0),MATCH((CUADRO!Q$5&amp;$E623),'Hoja de Trabajo para listado'!$BC$151:$CB$151,0)),0)+IFERROR(INDEX('Hoja de Trabajo para listado'!$DE$153:$DG$274,MATCH($A623,'Hoja de Trabajo para listado'!$DE$153:$DE$1048576,0),MATCH((CUADRO!Q$5&amp;$E623),'Hoja de Trabajo para listado'!$DE$151:$DG$151,0)),0)+IFERROR(INDEX('Hoja de Trabajo para listado'!$CD$155:$DC$1048576,MATCH($A623,'Hoja de Trabajo para listado'!$CD$155:$CD$1048576,0),MATCH((CUADRO!Q$5&amp;$E623),'Hoja de Trabajo para listado'!$CD$151:$DC$151,0)),0)</f>
        <v>0</v>
      </c>
      <c r="R623" s="255">
        <f t="shared" ca="1" si="18"/>
        <v>0</v>
      </c>
      <c r="S623" s="262">
        <f ca="1">+R622+R623</f>
        <v>0</v>
      </c>
      <c r="T623" s="255">
        <f ca="1">+S623</f>
        <v>0</v>
      </c>
      <c r="U623" s="254">
        <f t="shared" si="19"/>
        <v>2</v>
      </c>
      <c r="V623" s="362" t="str">
        <f>+VLOOKUP(A623,bd_lista!$A$3:$E$590,5,FALSE)</f>
        <v>Gobiernos Autonomos Municipales</v>
      </c>
      <c r="W623" s="362"/>
      <c r="X623" s="254">
        <f>+VLOOKUP(A623,[2]Sheet1!$A$13:$D$744,4,FALSE)</f>
        <v>0</v>
      </c>
      <c r="Y623" s="254" t="e">
        <f>+VLOOKUP(X623,bd_lista!$A$3:$C$590,3,FALSE)</f>
        <v>#N/A</v>
      </c>
      <c r="Z623" s="314"/>
      <c r="AA623" s="315"/>
    </row>
    <row r="624" spans="1:27" customFormat="1" ht="15" hidden="1" customHeight="1">
      <c r="A624" s="32">
        <v>1304</v>
      </c>
      <c r="B624" s="306">
        <f>+A624</f>
        <v>1304</v>
      </c>
      <c r="C624" s="259" t="str">
        <f>+VLOOKUP(A624,bd_lista!$A$3:$C$590,3,FALSE)</f>
        <v>Gobierno Autónomo Municipal de Tiquipaya</v>
      </c>
      <c r="D624" s="361" t="str">
        <f>+C624</f>
        <v>Gobierno Autónomo Municipal de Tiquipaya</v>
      </c>
      <c r="E624" s="254" t="s">
        <v>1313</v>
      </c>
      <c r="F624" s="255">
        <f ca="1">+IFERROR(INDEX('Hoja de Trabajo para listado'!$A$155:$Z$1048576,MATCH($A624,'Hoja de Trabajo para listado'!$A$155:$A$1048576,0),MATCH((CUADRO!F$5&amp;$E624),'Hoja de Trabajo para listado'!$A$151:$Z$151,0)),0)+IFERROR(INDEX('Hoja de Trabajo para listado'!$AB$155:$BA$1048576,MATCH($A624,'Hoja de Trabajo para listado'!$AB$155:$AB$1048576,0),MATCH((CUADRO!F$5&amp;$E624),'Hoja de Trabajo para listado'!$AB$151:$BA$151,0)),0)+IFERROR(INDEX('Hoja de Trabajo para listado'!$BC$155:$CB$1048576,MATCH($A624,'Hoja de Trabajo para listado'!$BC$155:$BC$1048576,0),MATCH((CUADRO!F$5&amp;$E624),'Hoja de Trabajo para listado'!$BC$151:$CB$151,0)),0)+IFERROR(INDEX('Hoja de Trabajo para listado'!$DE$153:$DG$274,MATCH($A624,'Hoja de Trabajo para listado'!$DE$153:$DE$1048576,0),MATCH((CUADRO!F$5&amp;$E624),'Hoja de Trabajo para listado'!$DE$151:$DG$151,0)),0)+IFERROR(INDEX('Hoja de Trabajo para listado'!$CD$155:$DC$1048576,MATCH($A624,'Hoja de Trabajo para listado'!$CD$155:$CD$1048576,0),MATCH((CUADRO!F$5&amp;$E624),'Hoja de Trabajo para listado'!$CD$151:$DC$151,0)),0)</f>
        <v>0</v>
      </c>
      <c r="G624" s="255">
        <f ca="1">+IFERROR(INDEX('Hoja de Trabajo para listado'!$A$155:$Z$1048576,MATCH($A624,'Hoja de Trabajo para listado'!$A$155:$A$1048576,0),MATCH((CUADRO!G$5&amp;$E624),'Hoja de Trabajo para listado'!$A$151:$Z$151,0)),0)+IFERROR(INDEX('Hoja de Trabajo para listado'!$AB$155:$BA$1048576,MATCH($A624,'Hoja de Trabajo para listado'!$AB$155:$AB$1048576,0),MATCH((CUADRO!G$5&amp;$E624),'Hoja de Trabajo para listado'!$AB$151:$BA$151,0)),0)+IFERROR(INDEX('Hoja de Trabajo para listado'!$BC$155:$CB$1048576,MATCH($A624,'Hoja de Trabajo para listado'!$BC$155:$BC$1048576,0),MATCH((CUADRO!G$5&amp;$E624),'Hoja de Trabajo para listado'!$BC$151:$CB$151,0)),0)+IFERROR(INDEX('Hoja de Trabajo para listado'!$DE$153:$DG$274,MATCH($A624,'Hoja de Trabajo para listado'!$DE$153:$DE$1048576,0),MATCH((CUADRO!G$5&amp;$E624),'Hoja de Trabajo para listado'!$DE$151:$DG$151,0)),0)+IFERROR(INDEX('Hoja de Trabajo para listado'!$CD$155:$DC$1048576,MATCH($A624,'Hoja de Trabajo para listado'!$CD$155:$CD$1048576,0),MATCH((CUADRO!G$5&amp;$E624),'Hoja de Trabajo para listado'!$CD$151:$DC$151,0)),0)</f>
        <v>0</v>
      </c>
      <c r="H624" s="255">
        <f ca="1">+IFERROR(INDEX('Hoja de Trabajo para listado'!$A$155:$Z$1048576,MATCH($A624,'Hoja de Trabajo para listado'!$A$155:$A$1048576,0),MATCH((CUADRO!H$5&amp;$E624),'Hoja de Trabajo para listado'!$A$151:$Z$151,0)),0)+IFERROR(INDEX('Hoja de Trabajo para listado'!$AB$155:$BA$1048576,MATCH($A624,'Hoja de Trabajo para listado'!$AB$155:$AB$1048576,0),MATCH((CUADRO!H$5&amp;$E624),'Hoja de Trabajo para listado'!$AB$151:$BA$151,0)),0)+IFERROR(INDEX('Hoja de Trabajo para listado'!$BC$155:$CB$1048576,MATCH($A624,'Hoja de Trabajo para listado'!$BC$155:$BC$1048576,0),MATCH((CUADRO!H$5&amp;$E624),'Hoja de Trabajo para listado'!$BC$151:$CB$151,0)),0)+IFERROR(INDEX('Hoja de Trabajo para listado'!$DE$153:$DG$274,MATCH($A624,'Hoja de Trabajo para listado'!$DE$153:$DE$1048576,0),MATCH((CUADRO!H$5&amp;$E624),'Hoja de Trabajo para listado'!$DE$151:$DG$151,0)),0)+IFERROR(INDEX('Hoja de Trabajo para listado'!$CD$155:$DC$1048576,MATCH($A624,'Hoja de Trabajo para listado'!$CD$155:$CD$1048576,0),MATCH((CUADRO!H$5&amp;$E624),'Hoja de Trabajo para listado'!$CD$151:$DC$151,0)),0)</f>
        <v>0</v>
      </c>
      <c r="I624" s="255">
        <f ca="1">+IFERROR(INDEX('Hoja de Trabajo para listado'!$A$155:$Z$1048576,MATCH($A624,'Hoja de Trabajo para listado'!$A$155:$A$1048576,0),MATCH((CUADRO!I$5&amp;$E624),'Hoja de Trabajo para listado'!$A$151:$Z$151,0)),0)+IFERROR(INDEX('Hoja de Trabajo para listado'!$AB$155:$BA$1048576,MATCH($A624,'Hoja de Trabajo para listado'!$AB$155:$AB$1048576,0),MATCH((CUADRO!I$5&amp;$E624),'Hoja de Trabajo para listado'!$AB$151:$BA$151,0)),0)+IFERROR(INDEX('Hoja de Trabajo para listado'!$BC$155:$CB$1048576,MATCH($A624,'Hoja de Trabajo para listado'!$BC$155:$BC$1048576,0),MATCH((CUADRO!I$5&amp;$E624),'Hoja de Trabajo para listado'!$BC$151:$CB$151,0)),0)+IFERROR(INDEX('Hoja de Trabajo para listado'!$DE$153:$DG$274,MATCH($A624,'Hoja de Trabajo para listado'!$DE$153:$DE$1048576,0),MATCH((CUADRO!I$5&amp;$E624),'Hoja de Trabajo para listado'!$DE$151:$DG$151,0)),0)+IFERROR(INDEX('Hoja de Trabajo para listado'!$CD$155:$DC$1048576,MATCH($A624,'Hoja de Trabajo para listado'!$CD$155:$CD$1048576,0),MATCH((CUADRO!I$5&amp;$E624),'Hoja de Trabajo para listado'!$CD$151:$DC$151,0)),0)</f>
        <v>0</v>
      </c>
      <c r="J624" s="255">
        <f ca="1">+IFERROR(INDEX('Hoja de Trabajo para listado'!$A$155:$Z$1048576,MATCH($A624,'Hoja de Trabajo para listado'!$A$155:$A$1048576,0),MATCH((CUADRO!J$5&amp;$E624),'Hoja de Trabajo para listado'!$A$151:$Z$151,0)),0)+IFERROR(INDEX('Hoja de Trabajo para listado'!$AB$155:$BA$1048576,MATCH($A624,'Hoja de Trabajo para listado'!$AB$155:$AB$1048576,0),MATCH((CUADRO!J$5&amp;$E624),'Hoja de Trabajo para listado'!$AB$151:$BA$151,0)),0)+IFERROR(INDEX('Hoja de Trabajo para listado'!$BC$155:$CB$1048576,MATCH($A624,'Hoja de Trabajo para listado'!$BC$155:$BC$1048576,0),MATCH((CUADRO!J$5&amp;$E624),'Hoja de Trabajo para listado'!$BC$151:$CB$151,0)),0)+IFERROR(INDEX('Hoja de Trabajo para listado'!$DE$153:$DG$274,MATCH($A624,'Hoja de Trabajo para listado'!$DE$153:$DE$1048576,0),MATCH((CUADRO!J$5&amp;$E624),'Hoja de Trabajo para listado'!$DE$151:$DG$151,0)),0)+IFERROR(INDEX('Hoja de Trabajo para listado'!$CD$155:$DC$1048576,MATCH($A624,'Hoja de Trabajo para listado'!$CD$155:$CD$1048576,0),MATCH((CUADRO!J$5&amp;$E624),'Hoja de Trabajo para listado'!$CD$151:$DC$151,0)),0)</f>
        <v>0</v>
      </c>
      <c r="K624" s="255">
        <f ca="1">+IFERROR(INDEX('Hoja de Trabajo para listado'!$A$155:$Z$1048576,MATCH($A624,'Hoja de Trabajo para listado'!$A$155:$A$1048576,0),MATCH((CUADRO!K$5&amp;$E624),'Hoja de Trabajo para listado'!$A$151:$Z$151,0)),0)+IFERROR(INDEX('Hoja de Trabajo para listado'!$AB$155:$BA$1048576,MATCH($A624,'Hoja de Trabajo para listado'!$AB$155:$AB$1048576,0),MATCH((CUADRO!K$5&amp;$E624),'Hoja de Trabajo para listado'!$AB$151:$BA$151,0)),0)+IFERROR(INDEX('Hoja de Trabajo para listado'!$BC$155:$CB$1048576,MATCH($A624,'Hoja de Trabajo para listado'!$BC$155:$BC$1048576,0),MATCH((CUADRO!K$5&amp;$E624),'Hoja de Trabajo para listado'!$BC$151:$CB$151,0)),0)+IFERROR(INDEX('Hoja de Trabajo para listado'!$DE$153:$DG$274,MATCH($A624,'Hoja de Trabajo para listado'!$DE$153:$DE$1048576,0),MATCH((CUADRO!K$5&amp;$E624),'Hoja de Trabajo para listado'!$DE$151:$DG$151,0)),0)+IFERROR(INDEX('Hoja de Trabajo para listado'!$CD$155:$DC$1048576,MATCH($A624,'Hoja de Trabajo para listado'!$CD$155:$CD$1048576,0),MATCH((CUADRO!K$5&amp;$E624),'Hoja de Trabajo para listado'!$CD$151:$DC$151,0)),0)</f>
        <v>0</v>
      </c>
      <c r="L624" s="255">
        <f ca="1">+IFERROR(INDEX('Hoja de Trabajo para listado'!$A$155:$Z$1048576,MATCH($A624,'Hoja de Trabajo para listado'!$A$155:$A$1048576,0),MATCH((CUADRO!L$5&amp;$E624),'Hoja de Trabajo para listado'!$A$151:$Z$151,0)),0)+IFERROR(INDEX('Hoja de Trabajo para listado'!$AB$155:$BA$1048576,MATCH($A624,'Hoja de Trabajo para listado'!$AB$155:$AB$1048576,0),MATCH((CUADRO!L$5&amp;$E624),'Hoja de Trabajo para listado'!$AB$151:$BA$151,0)),0)+IFERROR(INDEX('Hoja de Trabajo para listado'!$BC$155:$CB$1048576,MATCH($A624,'Hoja de Trabajo para listado'!$BC$155:$BC$1048576,0),MATCH((CUADRO!L$5&amp;$E624),'Hoja de Trabajo para listado'!$BC$151:$CB$151,0)),0)+IFERROR(INDEX('Hoja de Trabajo para listado'!$DE$153:$DG$274,MATCH($A624,'Hoja de Trabajo para listado'!$DE$153:$DE$1048576,0),MATCH((CUADRO!L$5&amp;$E624),'Hoja de Trabajo para listado'!$DE$151:$DG$151,0)),0)+IFERROR(INDEX('Hoja de Trabajo para listado'!$CD$155:$DC$1048576,MATCH($A624,'Hoja de Trabajo para listado'!$CD$155:$CD$1048576,0),MATCH((CUADRO!L$5&amp;$E624),'Hoja de Trabajo para listado'!$CD$151:$DC$151,0)),0)</f>
        <v>0</v>
      </c>
      <c r="M624" s="255">
        <f ca="1">+IFERROR(INDEX('Hoja de Trabajo para listado'!$A$155:$Z$1048576,MATCH($A624,'Hoja de Trabajo para listado'!$A$155:$A$1048576,0),MATCH((CUADRO!M$5&amp;$E624),'Hoja de Trabajo para listado'!$A$151:$Z$151,0)),0)+IFERROR(INDEX('Hoja de Trabajo para listado'!$AB$155:$BA$1048576,MATCH($A624,'Hoja de Trabajo para listado'!$AB$155:$AB$1048576,0),MATCH((CUADRO!M$5&amp;$E624),'Hoja de Trabajo para listado'!$AB$151:$BA$151,0)),0)+IFERROR(INDEX('Hoja de Trabajo para listado'!$BC$155:$CB$1048576,MATCH($A624,'Hoja de Trabajo para listado'!$BC$155:$BC$1048576,0),MATCH((CUADRO!M$5&amp;$E624),'Hoja de Trabajo para listado'!$BC$151:$CB$151,0)),0)+IFERROR(INDEX('Hoja de Trabajo para listado'!$DE$153:$DG$274,MATCH($A624,'Hoja de Trabajo para listado'!$DE$153:$DE$1048576,0),MATCH((CUADRO!M$5&amp;$E624),'Hoja de Trabajo para listado'!$DE$151:$DG$151,0)),0)+IFERROR(INDEX('Hoja de Trabajo para listado'!$CD$155:$DC$1048576,MATCH($A624,'Hoja de Trabajo para listado'!$CD$155:$CD$1048576,0),MATCH((CUADRO!M$5&amp;$E624),'Hoja de Trabajo para listado'!$CD$151:$DC$151,0)),0)</f>
        <v>0</v>
      </c>
      <c r="N624" s="255">
        <f ca="1">+IFERROR(INDEX('Hoja de Trabajo para listado'!$A$155:$Z$1048576,MATCH($A624,'Hoja de Trabajo para listado'!$A$155:$A$1048576,0),MATCH((CUADRO!N$5&amp;$E624),'Hoja de Trabajo para listado'!$A$151:$Z$151,0)),0)+IFERROR(INDEX('Hoja de Trabajo para listado'!$AB$155:$BA$1048576,MATCH($A624,'Hoja de Trabajo para listado'!$AB$155:$AB$1048576,0),MATCH((CUADRO!N$5&amp;$E624),'Hoja de Trabajo para listado'!$AB$151:$BA$151,0)),0)+IFERROR(INDEX('Hoja de Trabajo para listado'!$BC$155:$CB$1048576,MATCH($A624,'Hoja de Trabajo para listado'!$BC$155:$BC$1048576,0),MATCH((CUADRO!N$5&amp;$E624),'Hoja de Trabajo para listado'!$BC$151:$CB$151,0)),0)+IFERROR(INDEX('Hoja de Trabajo para listado'!$DE$153:$DG$274,MATCH($A624,'Hoja de Trabajo para listado'!$DE$153:$DE$1048576,0),MATCH((CUADRO!N$5&amp;$E624),'Hoja de Trabajo para listado'!$DE$151:$DG$151,0)),0)+IFERROR(INDEX('Hoja de Trabajo para listado'!$CD$155:$DC$1048576,MATCH($A624,'Hoja de Trabajo para listado'!$CD$155:$CD$1048576,0),MATCH((CUADRO!N$5&amp;$E624),'Hoja de Trabajo para listado'!$CD$151:$DC$151,0)),0)</f>
        <v>0</v>
      </c>
      <c r="O624" s="255">
        <f ca="1">+IFERROR(INDEX('Hoja de Trabajo para listado'!$A$155:$Z$1048576,MATCH($A624,'Hoja de Trabajo para listado'!$A$155:$A$1048576,0),MATCH((CUADRO!O$5&amp;$E624),'Hoja de Trabajo para listado'!$A$151:$Z$151,0)),0)+IFERROR(INDEX('Hoja de Trabajo para listado'!$AB$155:$BA$1048576,MATCH($A624,'Hoja de Trabajo para listado'!$AB$155:$AB$1048576,0),MATCH((CUADRO!O$5&amp;$E624),'Hoja de Trabajo para listado'!$AB$151:$BA$151,0)),0)+IFERROR(INDEX('Hoja de Trabajo para listado'!$BC$155:$CB$1048576,MATCH($A624,'Hoja de Trabajo para listado'!$BC$155:$BC$1048576,0),MATCH((CUADRO!O$5&amp;$E624),'Hoja de Trabajo para listado'!$BC$151:$CB$151,0)),0)+IFERROR(INDEX('Hoja de Trabajo para listado'!$DE$153:$DG$274,MATCH($A624,'Hoja de Trabajo para listado'!$DE$153:$DE$1048576,0),MATCH((CUADRO!O$5&amp;$E624),'Hoja de Trabajo para listado'!$DE$151:$DG$151,0)),0)+IFERROR(INDEX('Hoja de Trabajo para listado'!$CD$155:$DC$1048576,MATCH($A624,'Hoja de Trabajo para listado'!$CD$155:$CD$1048576,0),MATCH((CUADRO!O$5&amp;$E624),'Hoja de Trabajo para listado'!$CD$151:$DC$151,0)),0)</f>
        <v>0</v>
      </c>
      <c r="P624" s="255">
        <f ca="1">+IFERROR(INDEX('Hoja de Trabajo para listado'!$A$155:$Z$1048576,MATCH($A624,'Hoja de Trabajo para listado'!$A$155:$A$1048576,0),MATCH((CUADRO!P$5&amp;$E624),'Hoja de Trabajo para listado'!$A$151:$Z$151,0)),0)+IFERROR(INDEX('Hoja de Trabajo para listado'!$AB$155:$BA$1048576,MATCH($A624,'Hoja de Trabajo para listado'!$AB$155:$AB$1048576,0),MATCH((CUADRO!P$5&amp;$E624),'Hoja de Trabajo para listado'!$AB$151:$BA$151,0)),0)+IFERROR(INDEX('Hoja de Trabajo para listado'!$BC$155:$CB$1048576,MATCH($A624,'Hoja de Trabajo para listado'!$BC$155:$BC$1048576,0),MATCH((CUADRO!P$5&amp;$E624),'Hoja de Trabajo para listado'!$BC$151:$CB$151,0)),0)+IFERROR(INDEX('Hoja de Trabajo para listado'!$DE$153:$DG$274,MATCH($A624,'Hoja de Trabajo para listado'!$DE$153:$DE$1048576,0),MATCH((CUADRO!P$5&amp;$E624),'Hoja de Trabajo para listado'!$DE$151:$DG$151,0)),0)+IFERROR(INDEX('Hoja de Trabajo para listado'!$CD$155:$DC$1048576,MATCH($A624,'Hoja de Trabajo para listado'!$CD$155:$CD$1048576,0),MATCH((CUADRO!P$5&amp;$E624),'Hoja de Trabajo para listado'!$CD$151:$DC$151,0)),0)</f>
        <v>0</v>
      </c>
      <c r="Q624" s="255">
        <f ca="1">+IFERROR(INDEX('Hoja de Trabajo para listado'!$A$155:$Z$1048576,MATCH($A624,'Hoja de Trabajo para listado'!$A$155:$A$1048576,0),MATCH((CUADRO!Q$5&amp;$E624),'Hoja de Trabajo para listado'!$A$151:$Z$151,0)),0)+IFERROR(INDEX('Hoja de Trabajo para listado'!$AB$155:$BA$1048576,MATCH($A624,'Hoja de Trabajo para listado'!$AB$155:$AB$1048576,0),MATCH((CUADRO!Q$5&amp;$E624),'Hoja de Trabajo para listado'!$AB$151:$BA$151,0)),0)+IFERROR(INDEX('Hoja de Trabajo para listado'!$BC$155:$CB$1048576,MATCH($A624,'Hoja de Trabajo para listado'!$BC$155:$BC$1048576,0),MATCH((CUADRO!Q$5&amp;$E624),'Hoja de Trabajo para listado'!$BC$151:$CB$151,0)),0)+IFERROR(INDEX('Hoja de Trabajo para listado'!$DE$153:$DG$274,MATCH($A624,'Hoja de Trabajo para listado'!$DE$153:$DE$1048576,0),MATCH((CUADRO!Q$5&amp;$E624),'Hoja de Trabajo para listado'!$DE$151:$DG$151,0)),0)+IFERROR(INDEX('Hoja de Trabajo para listado'!$CD$155:$DC$1048576,MATCH($A624,'Hoja de Trabajo para listado'!$CD$155:$CD$1048576,0),MATCH((CUADRO!Q$5&amp;$E624),'Hoja de Trabajo para listado'!$CD$151:$DC$151,0)),0)</f>
        <v>0</v>
      </c>
      <c r="R624" s="255">
        <f t="shared" ref="R624:R687" ca="1" si="20">+SUM(F624:Q624)</f>
        <v>0</v>
      </c>
      <c r="S624" s="262"/>
      <c r="T624" s="255">
        <f ca="1">+T625</f>
        <v>0</v>
      </c>
      <c r="U624" s="254">
        <f t="shared" ref="U624:U687" si="21">+IF(E624="Débitos",1,2)</f>
        <v>1</v>
      </c>
      <c r="V624" s="362" t="str">
        <f>+VLOOKUP(A624,bd_lista!$A$3:$E$590,5,FALSE)</f>
        <v>Gobiernos Autonomos Municipales</v>
      </c>
      <c r="W624" s="361" t="str">
        <f>+V624</f>
        <v>Gobiernos Autonomos Municipales</v>
      </c>
      <c r="X624" s="254">
        <f>+VLOOKUP(A624,[2]Sheet1!$A$13:$D$744,4,FALSE)</f>
        <v>0</v>
      </c>
      <c r="Y624" s="254" t="e">
        <f>+VLOOKUP(X624,bd_lista!$A$3:$C$590,3,FALSE)</f>
        <v>#N/A</v>
      </c>
      <c r="Z624" s="316">
        <f>+X624</f>
        <v>0</v>
      </c>
      <c r="AA624" s="317" t="e">
        <f>+Y624</f>
        <v>#N/A</v>
      </c>
    </row>
    <row r="625" spans="1:27" customFormat="1" ht="15" hidden="1" customHeight="1">
      <c r="A625" s="32">
        <v>1304</v>
      </c>
      <c r="B625" s="307"/>
      <c r="C625" s="259" t="str">
        <f>+VLOOKUP(A625,bd_lista!$A$3:$C$590,3,FALSE)</f>
        <v>Gobierno Autónomo Municipal de Tiquipaya</v>
      </c>
      <c r="D625" s="362"/>
      <c r="E625" s="256" t="s">
        <v>1314</v>
      </c>
      <c r="F625" s="255">
        <f ca="1">+IFERROR(INDEX('Hoja de Trabajo para listado'!$A$155:$Z$1048576,MATCH($A625,'Hoja de Trabajo para listado'!$A$155:$A$1048576,0),MATCH((CUADRO!F$5&amp;$E625),'Hoja de Trabajo para listado'!$A$151:$Z$151,0)),0)+IFERROR(INDEX('Hoja de Trabajo para listado'!$AB$155:$BA$1048576,MATCH($A625,'Hoja de Trabajo para listado'!$AB$155:$AB$1048576,0),MATCH((CUADRO!F$5&amp;$E625),'Hoja de Trabajo para listado'!$AB$151:$BA$151,0)),0)+IFERROR(INDEX('Hoja de Trabajo para listado'!$BC$155:$CB$1048576,MATCH($A625,'Hoja de Trabajo para listado'!$BC$155:$BC$1048576,0),MATCH((CUADRO!F$5&amp;$E625),'Hoja de Trabajo para listado'!$BC$151:$CB$151,0)),0)+IFERROR(INDEX('Hoja de Trabajo para listado'!$DE$153:$DG$274,MATCH($A625,'Hoja de Trabajo para listado'!$DE$153:$DE$1048576,0),MATCH((CUADRO!F$5&amp;$E625),'Hoja de Trabajo para listado'!$DE$151:$DG$151,0)),0)+IFERROR(INDEX('Hoja de Trabajo para listado'!$CD$155:$DC$1048576,MATCH($A625,'Hoja de Trabajo para listado'!$CD$155:$CD$1048576,0),MATCH((CUADRO!F$5&amp;$E625),'Hoja de Trabajo para listado'!$CD$151:$DC$151,0)),0)</f>
        <v>0</v>
      </c>
      <c r="G625" s="255">
        <f ca="1">+IFERROR(INDEX('Hoja de Trabajo para listado'!$A$155:$Z$1048576,MATCH($A625,'Hoja de Trabajo para listado'!$A$155:$A$1048576,0),MATCH((CUADRO!G$5&amp;$E625),'Hoja de Trabajo para listado'!$A$151:$Z$151,0)),0)+IFERROR(INDEX('Hoja de Trabajo para listado'!$AB$155:$BA$1048576,MATCH($A625,'Hoja de Trabajo para listado'!$AB$155:$AB$1048576,0),MATCH((CUADRO!G$5&amp;$E625),'Hoja de Trabajo para listado'!$AB$151:$BA$151,0)),0)+IFERROR(INDEX('Hoja de Trabajo para listado'!$BC$155:$CB$1048576,MATCH($A625,'Hoja de Trabajo para listado'!$BC$155:$BC$1048576,0),MATCH((CUADRO!G$5&amp;$E625),'Hoja de Trabajo para listado'!$BC$151:$CB$151,0)),0)+IFERROR(INDEX('Hoja de Trabajo para listado'!$DE$153:$DG$274,MATCH($A625,'Hoja de Trabajo para listado'!$DE$153:$DE$1048576,0),MATCH((CUADRO!G$5&amp;$E625),'Hoja de Trabajo para listado'!$DE$151:$DG$151,0)),0)+IFERROR(INDEX('Hoja de Trabajo para listado'!$CD$155:$DC$1048576,MATCH($A625,'Hoja de Trabajo para listado'!$CD$155:$CD$1048576,0),MATCH((CUADRO!G$5&amp;$E625),'Hoja de Trabajo para listado'!$CD$151:$DC$151,0)),0)</f>
        <v>0</v>
      </c>
      <c r="H625" s="255">
        <f ca="1">+IFERROR(INDEX('Hoja de Trabajo para listado'!$A$155:$Z$1048576,MATCH($A625,'Hoja de Trabajo para listado'!$A$155:$A$1048576,0),MATCH((CUADRO!H$5&amp;$E625),'Hoja de Trabajo para listado'!$A$151:$Z$151,0)),0)+IFERROR(INDEX('Hoja de Trabajo para listado'!$AB$155:$BA$1048576,MATCH($A625,'Hoja de Trabajo para listado'!$AB$155:$AB$1048576,0),MATCH((CUADRO!H$5&amp;$E625),'Hoja de Trabajo para listado'!$AB$151:$BA$151,0)),0)+IFERROR(INDEX('Hoja de Trabajo para listado'!$BC$155:$CB$1048576,MATCH($A625,'Hoja de Trabajo para listado'!$BC$155:$BC$1048576,0),MATCH((CUADRO!H$5&amp;$E625),'Hoja de Trabajo para listado'!$BC$151:$CB$151,0)),0)+IFERROR(INDEX('Hoja de Trabajo para listado'!$DE$153:$DG$274,MATCH($A625,'Hoja de Trabajo para listado'!$DE$153:$DE$1048576,0),MATCH((CUADRO!H$5&amp;$E625),'Hoja de Trabajo para listado'!$DE$151:$DG$151,0)),0)+IFERROR(INDEX('Hoja de Trabajo para listado'!$CD$155:$DC$1048576,MATCH($A625,'Hoja de Trabajo para listado'!$CD$155:$CD$1048576,0),MATCH((CUADRO!H$5&amp;$E625),'Hoja de Trabajo para listado'!$CD$151:$DC$151,0)),0)</f>
        <v>0</v>
      </c>
      <c r="I625" s="255">
        <f ca="1">+IFERROR(INDEX('Hoja de Trabajo para listado'!$A$155:$Z$1048576,MATCH($A625,'Hoja de Trabajo para listado'!$A$155:$A$1048576,0),MATCH((CUADRO!I$5&amp;$E625),'Hoja de Trabajo para listado'!$A$151:$Z$151,0)),0)+IFERROR(INDEX('Hoja de Trabajo para listado'!$AB$155:$BA$1048576,MATCH($A625,'Hoja de Trabajo para listado'!$AB$155:$AB$1048576,0),MATCH((CUADRO!I$5&amp;$E625),'Hoja de Trabajo para listado'!$AB$151:$BA$151,0)),0)+IFERROR(INDEX('Hoja de Trabajo para listado'!$BC$155:$CB$1048576,MATCH($A625,'Hoja de Trabajo para listado'!$BC$155:$BC$1048576,0),MATCH((CUADRO!I$5&amp;$E625),'Hoja de Trabajo para listado'!$BC$151:$CB$151,0)),0)+IFERROR(INDEX('Hoja de Trabajo para listado'!$DE$153:$DG$274,MATCH($A625,'Hoja de Trabajo para listado'!$DE$153:$DE$1048576,0),MATCH((CUADRO!I$5&amp;$E625),'Hoja de Trabajo para listado'!$DE$151:$DG$151,0)),0)+IFERROR(INDEX('Hoja de Trabajo para listado'!$CD$155:$DC$1048576,MATCH($A625,'Hoja de Trabajo para listado'!$CD$155:$CD$1048576,0),MATCH((CUADRO!I$5&amp;$E625),'Hoja de Trabajo para listado'!$CD$151:$DC$151,0)),0)</f>
        <v>0</v>
      </c>
      <c r="J625" s="255">
        <f ca="1">+IFERROR(INDEX('Hoja de Trabajo para listado'!$A$155:$Z$1048576,MATCH($A625,'Hoja de Trabajo para listado'!$A$155:$A$1048576,0),MATCH((CUADRO!J$5&amp;$E625),'Hoja de Trabajo para listado'!$A$151:$Z$151,0)),0)+IFERROR(INDEX('Hoja de Trabajo para listado'!$AB$155:$BA$1048576,MATCH($A625,'Hoja de Trabajo para listado'!$AB$155:$AB$1048576,0),MATCH((CUADRO!J$5&amp;$E625),'Hoja de Trabajo para listado'!$AB$151:$BA$151,0)),0)+IFERROR(INDEX('Hoja de Trabajo para listado'!$BC$155:$CB$1048576,MATCH($A625,'Hoja de Trabajo para listado'!$BC$155:$BC$1048576,0),MATCH((CUADRO!J$5&amp;$E625),'Hoja de Trabajo para listado'!$BC$151:$CB$151,0)),0)+IFERROR(INDEX('Hoja de Trabajo para listado'!$DE$153:$DG$274,MATCH($A625,'Hoja de Trabajo para listado'!$DE$153:$DE$1048576,0),MATCH((CUADRO!J$5&amp;$E625),'Hoja de Trabajo para listado'!$DE$151:$DG$151,0)),0)+IFERROR(INDEX('Hoja de Trabajo para listado'!$CD$155:$DC$1048576,MATCH($A625,'Hoja de Trabajo para listado'!$CD$155:$CD$1048576,0),MATCH((CUADRO!J$5&amp;$E625),'Hoja de Trabajo para listado'!$CD$151:$DC$151,0)),0)</f>
        <v>0</v>
      </c>
      <c r="K625" s="255">
        <f ca="1">+IFERROR(INDEX('Hoja de Trabajo para listado'!$A$155:$Z$1048576,MATCH($A625,'Hoja de Trabajo para listado'!$A$155:$A$1048576,0),MATCH((CUADRO!K$5&amp;$E625),'Hoja de Trabajo para listado'!$A$151:$Z$151,0)),0)+IFERROR(INDEX('Hoja de Trabajo para listado'!$AB$155:$BA$1048576,MATCH($A625,'Hoja de Trabajo para listado'!$AB$155:$AB$1048576,0),MATCH((CUADRO!K$5&amp;$E625),'Hoja de Trabajo para listado'!$AB$151:$BA$151,0)),0)+IFERROR(INDEX('Hoja de Trabajo para listado'!$BC$155:$CB$1048576,MATCH($A625,'Hoja de Trabajo para listado'!$BC$155:$BC$1048576,0),MATCH((CUADRO!K$5&amp;$E625),'Hoja de Trabajo para listado'!$BC$151:$CB$151,0)),0)+IFERROR(INDEX('Hoja de Trabajo para listado'!$DE$153:$DG$274,MATCH($A625,'Hoja de Trabajo para listado'!$DE$153:$DE$1048576,0),MATCH((CUADRO!K$5&amp;$E625),'Hoja de Trabajo para listado'!$DE$151:$DG$151,0)),0)+IFERROR(INDEX('Hoja de Trabajo para listado'!$CD$155:$DC$1048576,MATCH($A625,'Hoja de Trabajo para listado'!$CD$155:$CD$1048576,0),MATCH((CUADRO!K$5&amp;$E625),'Hoja de Trabajo para listado'!$CD$151:$DC$151,0)),0)</f>
        <v>0</v>
      </c>
      <c r="L625" s="255">
        <f ca="1">+IFERROR(INDEX('Hoja de Trabajo para listado'!$A$155:$Z$1048576,MATCH($A625,'Hoja de Trabajo para listado'!$A$155:$A$1048576,0),MATCH((CUADRO!L$5&amp;$E625),'Hoja de Trabajo para listado'!$A$151:$Z$151,0)),0)+IFERROR(INDEX('Hoja de Trabajo para listado'!$AB$155:$BA$1048576,MATCH($A625,'Hoja de Trabajo para listado'!$AB$155:$AB$1048576,0),MATCH((CUADRO!L$5&amp;$E625),'Hoja de Trabajo para listado'!$AB$151:$BA$151,0)),0)+IFERROR(INDEX('Hoja de Trabajo para listado'!$BC$155:$CB$1048576,MATCH($A625,'Hoja de Trabajo para listado'!$BC$155:$BC$1048576,0),MATCH((CUADRO!L$5&amp;$E625),'Hoja de Trabajo para listado'!$BC$151:$CB$151,0)),0)+IFERROR(INDEX('Hoja de Trabajo para listado'!$DE$153:$DG$274,MATCH($A625,'Hoja de Trabajo para listado'!$DE$153:$DE$1048576,0),MATCH((CUADRO!L$5&amp;$E625),'Hoja de Trabajo para listado'!$DE$151:$DG$151,0)),0)+IFERROR(INDEX('Hoja de Trabajo para listado'!$CD$155:$DC$1048576,MATCH($A625,'Hoja de Trabajo para listado'!$CD$155:$CD$1048576,0),MATCH((CUADRO!L$5&amp;$E625),'Hoja de Trabajo para listado'!$CD$151:$DC$151,0)),0)</f>
        <v>0</v>
      </c>
      <c r="M625" s="255">
        <f ca="1">+IFERROR(INDEX('Hoja de Trabajo para listado'!$A$155:$Z$1048576,MATCH($A625,'Hoja de Trabajo para listado'!$A$155:$A$1048576,0),MATCH((CUADRO!M$5&amp;$E625),'Hoja de Trabajo para listado'!$A$151:$Z$151,0)),0)+IFERROR(INDEX('Hoja de Trabajo para listado'!$AB$155:$BA$1048576,MATCH($A625,'Hoja de Trabajo para listado'!$AB$155:$AB$1048576,0),MATCH((CUADRO!M$5&amp;$E625),'Hoja de Trabajo para listado'!$AB$151:$BA$151,0)),0)+IFERROR(INDEX('Hoja de Trabajo para listado'!$BC$155:$CB$1048576,MATCH($A625,'Hoja de Trabajo para listado'!$BC$155:$BC$1048576,0),MATCH((CUADRO!M$5&amp;$E625),'Hoja de Trabajo para listado'!$BC$151:$CB$151,0)),0)+IFERROR(INDEX('Hoja de Trabajo para listado'!$DE$153:$DG$274,MATCH($A625,'Hoja de Trabajo para listado'!$DE$153:$DE$1048576,0),MATCH((CUADRO!M$5&amp;$E625),'Hoja de Trabajo para listado'!$DE$151:$DG$151,0)),0)+IFERROR(INDEX('Hoja de Trabajo para listado'!$CD$155:$DC$1048576,MATCH($A625,'Hoja de Trabajo para listado'!$CD$155:$CD$1048576,0),MATCH((CUADRO!M$5&amp;$E625),'Hoja de Trabajo para listado'!$CD$151:$DC$151,0)),0)</f>
        <v>0</v>
      </c>
      <c r="N625" s="255">
        <f ca="1">+IFERROR(INDEX('Hoja de Trabajo para listado'!$A$155:$Z$1048576,MATCH($A625,'Hoja de Trabajo para listado'!$A$155:$A$1048576,0),MATCH((CUADRO!N$5&amp;$E625),'Hoja de Trabajo para listado'!$A$151:$Z$151,0)),0)+IFERROR(INDEX('Hoja de Trabajo para listado'!$AB$155:$BA$1048576,MATCH($A625,'Hoja de Trabajo para listado'!$AB$155:$AB$1048576,0),MATCH((CUADRO!N$5&amp;$E625),'Hoja de Trabajo para listado'!$AB$151:$BA$151,0)),0)+IFERROR(INDEX('Hoja de Trabajo para listado'!$BC$155:$CB$1048576,MATCH($A625,'Hoja de Trabajo para listado'!$BC$155:$BC$1048576,0),MATCH((CUADRO!N$5&amp;$E625),'Hoja de Trabajo para listado'!$BC$151:$CB$151,0)),0)+IFERROR(INDEX('Hoja de Trabajo para listado'!$DE$153:$DG$274,MATCH($A625,'Hoja de Trabajo para listado'!$DE$153:$DE$1048576,0),MATCH((CUADRO!N$5&amp;$E625),'Hoja de Trabajo para listado'!$DE$151:$DG$151,0)),0)+IFERROR(INDEX('Hoja de Trabajo para listado'!$CD$155:$DC$1048576,MATCH($A625,'Hoja de Trabajo para listado'!$CD$155:$CD$1048576,0),MATCH((CUADRO!N$5&amp;$E625),'Hoja de Trabajo para listado'!$CD$151:$DC$151,0)),0)</f>
        <v>0</v>
      </c>
      <c r="O625" s="255">
        <f ca="1">+IFERROR(INDEX('Hoja de Trabajo para listado'!$A$155:$Z$1048576,MATCH($A625,'Hoja de Trabajo para listado'!$A$155:$A$1048576,0),MATCH((CUADRO!O$5&amp;$E625),'Hoja de Trabajo para listado'!$A$151:$Z$151,0)),0)+IFERROR(INDEX('Hoja de Trabajo para listado'!$AB$155:$BA$1048576,MATCH($A625,'Hoja de Trabajo para listado'!$AB$155:$AB$1048576,0),MATCH((CUADRO!O$5&amp;$E625),'Hoja de Trabajo para listado'!$AB$151:$BA$151,0)),0)+IFERROR(INDEX('Hoja de Trabajo para listado'!$BC$155:$CB$1048576,MATCH($A625,'Hoja de Trabajo para listado'!$BC$155:$BC$1048576,0),MATCH((CUADRO!O$5&amp;$E625),'Hoja de Trabajo para listado'!$BC$151:$CB$151,0)),0)+IFERROR(INDEX('Hoja de Trabajo para listado'!$DE$153:$DG$274,MATCH($A625,'Hoja de Trabajo para listado'!$DE$153:$DE$1048576,0),MATCH((CUADRO!O$5&amp;$E625),'Hoja de Trabajo para listado'!$DE$151:$DG$151,0)),0)+IFERROR(INDEX('Hoja de Trabajo para listado'!$CD$155:$DC$1048576,MATCH($A625,'Hoja de Trabajo para listado'!$CD$155:$CD$1048576,0),MATCH((CUADRO!O$5&amp;$E625),'Hoja de Trabajo para listado'!$CD$151:$DC$151,0)),0)</f>
        <v>0</v>
      </c>
      <c r="P625" s="255">
        <f ca="1">+IFERROR(INDEX('Hoja de Trabajo para listado'!$A$155:$Z$1048576,MATCH($A625,'Hoja de Trabajo para listado'!$A$155:$A$1048576,0),MATCH((CUADRO!P$5&amp;$E625),'Hoja de Trabajo para listado'!$A$151:$Z$151,0)),0)+IFERROR(INDEX('Hoja de Trabajo para listado'!$AB$155:$BA$1048576,MATCH($A625,'Hoja de Trabajo para listado'!$AB$155:$AB$1048576,0),MATCH((CUADRO!P$5&amp;$E625),'Hoja de Trabajo para listado'!$AB$151:$BA$151,0)),0)+IFERROR(INDEX('Hoja de Trabajo para listado'!$BC$155:$CB$1048576,MATCH($A625,'Hoja de Trabajo para listado'!$BC$155:$BC$1048576,0),MATCH((CUADRO!P$5&amp;$E625),'Hoja de Trabajo para listado'!$BC$151:$CB$151,0)),0)+IFERROR(INDEX('Hoja de Trabajo para listado'!$DE$153:$DG$274,MATCH($A625,'Hoja de Trabajo para listado'!$DE$153:$DE$1048576,0),MATCH((CUADRO!P$5&amp;$E625),'Hoja de Trabajo para listado'!$DE$151:$DG$151,0)),0)+IFERROR(INDEX('Hoja de Trabajo para listado'!$CD$155:$DC$1048576,MATCH($A625,'Hoja de Trabajo para listado'!$CD$155:$CD$1048576,0),MATCH((CUADRO!P$5&amp;$E625),'Hoja de Trabajo para listado'!$CD$151:$DC$151,0)),0)</f>
        <v>0</v>
      </c>
      <c r="Q625" s="255">
        <f ca="1">+IFERROR(INDEX('Hoja de Trabajo para listado'!$A$155:$Z$1048576,MATCH($A625,'Hoja de Trabajo para listado'!$A$155:$A$1048576,0),MATCH((CUADRO!Q$5&amp;$E625),'Hoja de Trabajo para listado'!$A$151:$Z$151,0)),0)+IFERROR(INDEX('Hoja de Trabajo para listado'!$AB$155:$BA$1048576,MATCH($A625,'Hoja de Trabajo para listado'!$AB$155:$AB$1048576,0),MATCH((CUADRO!Q$5&amp;$E625),'Hoja de Trabajo para listado'!$AB$151:$BA$151,0)),0)+IFERROR(INDEX('Hoja de Trabajo para listado'!$BC$155:$CB$1048576,MATCH($A625,'Hoja de Trabajo para listado'!$BC$155:$BC$1048576,0),MATCH((CUADRO!Q$5&amp;$E625),'Hoja de Trabajo para listado'!$BC$151:$CB$151,0)),0)+IFERROR(INDEX('Hoja de Trabajo para listado'!$DE$153:$DG$274,MATCH($A625,'Hoja de Trabajo para listado'!$DE$153:$DE$1048576,0),MATCH((CUADRO!Q$5&amp;$E625),'Hoja de Trabajo para listado'!$DE$151:$DG$151,0)),0)+IFERROR(INDEX('Hoja de Trabajo para listado'!$CD$155:$DC$1048576,MATCH($A625,'Hoja de Trabajo para listado'!$CD$155:$CD$1048576,0),MATCH((CUADRO!Q$5&amp;$E625),'Hoja de Trabajo para listado'!$CD$151:$DC$151,0)),0)</f>
        <v>0</v>
      </c>
      <c r="R625" s="255">
        <f t="shared" ca="1" si="20"/>
        <v>0</v>
      </c>
      <c r="S625" s="262">
        <f ca="1">+R624+R625</f>
        <v>0</v>
      </c>
      <c r="T625" s="255">
        <f ca="1">+S625</f>
        <v>0</v>
      </c>
      <c r="U625" s="254">
        <f t="shared" si="21"/>
        <v>2</v>
      </c>
      <c r="V625" s="362" t="str">
        <f>+VLOOKUP(A625,bd_lista!$A$3:$E$590,5,FALSE)</f>
        <v>Gobiernos Autonomos Municipales</v>
      </c>
      <c r="W625" s="362"/>
      <c r="X625" s="254">
        <f>+VLOOKUP(A625,[2]Sheet1!$A$13:$D$744,4,FALSE)</f>
        <v>0</v>
      </c>
      <c r="Y625" s="254" t="e">
        <f>+VLOOKUP(X625,bd_lista!$A$3:$C$590,3,FALSE)</f>
        <v>#N/A</v>
      </c>
      <c r="Z625" s="314"/>
      <c r="AA625" s="315"/>
    </row>
    <row r="626" spans="1:27" customFormat="1" ht="15" hidden="1" customHeight="1">
      <c r="A626" s="32">
        <v>1305</v>
      </c>
      <c r="B626" s="306">
        <f>+A626</f>
        <v>1305</v>
      </c>
      <c r="C626" s="259" t="str">
        <f>+VLOOKUP(A626,bd_lista!$A$3:$C$590,3,FALSE)</f>
        <v>Gobierno Autónomo Municipal de Vinto</v>
      </c>
      <c r="D626" s="361" t="str">
        <f>+C626</f>
        <v>Gobierno Autónomo Municipal de Vinto</v>
      </c>
      <c r="E626" s="254" t="s">
        <v>1313</v>
      </c>
      <c r="F626" s="255">
        <f ca="1">+IFERROR(INDEX('Hoja de Trabajo para listado'!$A$155:$Z$1048576,MATCH($A626,'Hoja de Trabajo para listado'!$A$155:$A$1048576,0),MATCH((CUADRO!F$5&amp;$E626),'Hoja de Trabajo para listado'!$A$151:$Z$151,0)),0)+IFERROR(INDEX('Hoja de Trabajo para listado'!$AB$155:$BA$1048576,MATCH($A626,'Hoja de Trabajo para listado'!$AB$155:$AB$1048576,0),MATCH((CUADRO!F$5&amp;$E626),'Hoja de Trabajo para listado'!$AB$151:$BA$151,0)),0)+IFERROR(INDEX('Hoja de Trabajo para listado'!$BC$155:$CB$1048576,MATCH($A626,'Hoja de Trabajo para listado'!$BC$155:$BC$1048576,0),MATCH((CUADRO!F$5&amp;$E626),'Hoja de Trabajo para listado'!$BC$151:$CB$151,0)),0)+IFERROR(INDEX('Hoja de Trabajo para listado'!$DE$153:$DG$274,MATCH($A626,'Hoja de Trabajo para listado'!$DE$153:$DE$1048576,0),MATCH((CUADRO!F$5&amp;$E626),'Hoja de Trabajo para listado'!$DE$151:$DG$151,0)),0)+IFERROR(INDEX('Hoja de Trabajo para listado'!$CD$155:$DC$1048576,MATCH($A626,'Hoja de Trabajo para listado'!$CD$155:$CD$1048576,0),MATCH((CUADRO!F$5&amp;$E626),'Hoja de Trabajo para listado'!$CD$151:$DC$151,0)),0)</f>
        <v>0</v>
      </c>
      <c r="G626" s="255">
        <f ca="1">+IFERROR(INDEX('Hoja de Trabajo para listado'!$A$155:$Z$1048576,MATCH($A626,'Hoja de Trabajo para listado'!$A$155:$A$1048576,0),MATCH((CUADRO!G$5&amp;$E626),'Hoja de Trabajo para listado'!$A$151:$Z$151,0)),0)+IFERROR(INDEX('Hoja de Trabajo para listado'!$AB$155:$BA$1048576,MATCH($A626,'Hoja de Trabajo para listado'!$AB$155:$AB$1048576,0),MATCH((CUADRO!G$5&amp;$E626),'Hoja de Trabajo para listado'!$AB$151:$BA$151,0)),0)+IFERROR(INDEX('Hoja de Trabajo para listado'!$BC$155:$CB$1048576,MATCH($A626,'Hoja de Trabajo para listado'!$BC$155:$BC$1048576,0),MATCH((CUADRO!G$5&amp;$E626),'Hoja de Trabajo para listado'!$BC$151:$CB$151,0)),0)+IFERROR(INDEX('Hoja de Trabajo para listado'!$DE$153:$DG$274,MATCH($A626,'Hoja de Trabajo para listado'!$DE$153:$DE$1048576,0),MATCH((CUADRO!G$5&amp;$E626),'Hoja de Trabajo para listado'!$DE$151:$DG$151,0)),0)+IFERROR(INDEX('Hoja de Trabajo para listado'!$CD$155:$DC$1048576,MATCH($A626,'Hoja de Trabajo para listado'!$CD$155:$CD$1048576,0),MATCH((CUADRO!G$5&amp;$E626),'Hoja de Trabajo para listado'!$CD$151:$DC$151,0)),0)</f>
        <v>0</v>
      </c>
      <c r="H626" s="255">
        <f ca="1">+IFERROR(INDEX('Hoja de Trabajo para listado'!$A$155:$Z$1048576,MATCH($A626,'Hoja de Trabajo para listado'!$A$155:$A$1048576,0),MATCH((CUADRO!H$5&amp;$E626),'Hoja de Trabajo para listado'!$A$151:$Z$151,0)),0)+IFERROR(INDEX('Hoja de Trabajo para listado'!$AB$155:$BA$1048576,MATCH($A626,'Hoja de Trabajo para listado'!$AB$155:$AB$1048576,0),MATCH((CUADRO!H$5&amp;$E626),'Hoja de Trabajo para listado'!$AB$151:$BA$151,0)),0)+IFERROR(INDEX('Hoja de Trabajo para listado'!$BC$155:$CB$1048576,MATCH($A626,'Hoja de Trabajo para listado'!$BC$155:$BC$1048576,0),MATCH((CUADRO!H$5&amp;$E626),'Hoja de Trabajo para listado'!$BC$151:$CB$151,0)),0)+IFERROR(INDEX('Hoja de Trabajo para listado'!$DE$153:$DG$274,MATCH($A626,'Hoja de Trabajo para listado'!$DE$153:$DE$1048576,0),MATCH((CUADRO!H$5&amp;$E626),'Hoja de Trabajo para listado'!$DE$151:$DG$151,0)),0)+IFERROR(INDEX('Hoja de Trabajo para listado'!$CD$155:$DC$1048576,MATCH($A626,'Hoja de Trabajo para listado'!$CD$155:$CD$1048576,0),MATCH((CUADRO!H$5&amp;$E626),'Hoja de Trabajo para listado'!$CD$151:$DC$151,0)),0)</f>
        <v>0</v>
      </c>
      <c r="I626" s="255">
        <f ca="1">+IFERROR(INDEX('Hoja de Trabajo para listado'!$A$155:$Z$1048576,MATCH($A626,'Hoja de Trabajo para listado'!$A$155:$A$1048576,0),MATCH((CUADRO!I$5&amp;$E626),'Hoja de Trabajo para listado'!$A$151:$Z$151,0)),0)+IFERROR(INDEX('Hoja de Trabajo para listado'!$AB$155:$BA$1048576,MATCH($A626,'Hoja de Trabajo para listado'!$AB$155:$AB$1048576,0),MATCH((CUADRO!I$5&amp;$E626),'Hoja de Trabajo para listado'!$AB$151:$BA$151,0)),0)+IFERROR(INDEX('Hoja de Trabajo para listado'!$BC$155:$CB$1048576,MATCH($A626,'Hoja de Trabajo para listado'!$BC$155:$BC$1048576,0),MATCH((CUADRO!I$5&amp;$E626),'Hoja de Trabajo para listado'!$BC$151:$CB$151,0)),0)+IFERROR(INDEX('Hoja de Trabajo para listado'!$DE$153:$DG$274,MATCH($A626,'Hoja de Trabajo para listado'!$DE$153:$DE$1048576,0),MATCH((CUADRO!I$5&amp;$E626),'Hoja de Trabajo para listado'!$DE$151:$DG$151,0)),0)+IFERROR(INDEX('Hoja de Trabajo para listado'!$CD$155:$DC$1048576,MATCH($A626,'Hoja de Trabajo para listado'!$CD$155:$CD$1048576,0),MATCH((CUADRO!I$5&amp;$E626),'Hoja de Trabajo para listado'!$CD$151:$DC$151,0)),0)</f>
        <v>0</v>
      </c>
      <c r="J626" s="255">
        <f ca="1">+IFERROR(INDEX('Hoja de Trabajo para listado'!$A$155:$Z$1048576,MATCH($A626,'Hoja de Trabajo para listado'!$A$155:$A$1048576,0),MATCH((CUADRO!J$5&amp;$E626),'Hoja de Trabajo para listado'!$A$151:$Z$151,0)),0)+IFERROR(INDEX('Hoja de Trabajo para listado'!$AB$155:$BA$1048576,MATCH($A626,'Hoja de Trabajo para listado'!$AB$155:$AB$1048576,0),MATCH((CUADRO!J$5&amp;$E626),'Hoja de Trabajo para listado'!$AB$151:$BA$151,0)),0)+IFERROR(INDEX('Hoja de Trabajo para listado'!$BC$155:$CB$1048576,MATCH($A626,'Hoja de Trabajo para listado'!$BC$155:$BC$1048576,0),MATCH((CUADRO!J$5&amp;$E626),'Hoja de Trabajo para listado'!$BC$151:$CB$151,0)),0)+IFERROR(INDEX('Hoja de Trabajo para listado'!$DE$153:$DG$274,MATCH($A626,'Hoja de Trabajo para listado'!$DE$153:$DE$1048576,0),MATCH((CUADRO!J$5&amp;$E626),'Hoja de Trabajo para listado'!$DE$151:$DG$151,0)),0)+IFERROR(INDEX('Hoja de Trabajo para listado'!$CD$155:$DC$1048576,MATCH($A626,'Hoja de Trabajo para listado'!$CD$155:$CD$1048576,0),MATCH((CUADRO!J$5&amp;$E626),'Hoja de Trabajo para listado'!$CD$151:$DC$151,0)),0)</f>
        <v>0</v>
      </c>
      <c r="K626" s="255">
        <f ca="1">+IFERROR(INDEX('Hoja de Trabajo para listado'!$A$155:$Z$1048576,MATCH($A626,'Hoja de Trabajo para listado'!$A$155:$A$1048576,0),MATCH((CUADRO!K$5&amp;$E626),'Hoja de Trabajo para listado'!$A$151:$Z$151,0)),0)+IFERROR(INDEX('Hoja de Trabajo para listado'!$AB$155:$BA$1048576,MATCH($A626,'Hoja de Trabajo para listado'!$AB$155:$AB$1048576,0),MATCH((CUADRO!K$5&amp;$E626),'Hoja de Trabajo para listado'!$AB$151:$BA$151,0)),0)+IFERROR(INDEX('Hoja de Trabajo para listado'!$BC$155:$CB$1048576,MATCH($A626,'Hoja de Trabajo para listado'!$BC$155:$BC$1048576,0),MATCH((CUADRO!K$5&amp;$E626),'Hoja de Trabajo para listado'!$BC$151:$CB$151,0)),0)+IFERROR(INDEX('Hoja de Trabajo para listado'!$DE$153:$DG$274,MATCH($A626,'Hoja de Trabajo para listado'!$DE$153:$DE$1048576,0),MATCH((CUADRO!K$5&amp;$E626),'Hoja de Trabajo para listado'!$DE$151:$DG$151,0)),0)+IFERROR(INDEX('Hoja de Trabajo para listado'!$CD$155:$DC$1048576,MATCH($A626,'Hoja de Trabajo para listado'!$CD$155:$CD$1048576,0),MATCH((CUADRO!K$5&amp;$E626),'Hoja de Trabajo para listado'!$CD$151:$DC$151,0)),0)</f>
        <v>0</v>
      </c>
      <c r="L626" s="255">
        <f ca="1">+IFERROR(INDEX('Hoja de Trabajo para listado'!$A$155:$Z$1048576,MATCH($A626,'Hoja de Trabajo para listado'!$A$155:$A$1048576,0),MATCH((CUADRO!L$5&amp;$E626),'Hoja de Trabajo para listado'!$A$151:$Z$151,0)),0)+IFERROR(INDEX('Hoja de Trabajo para listado'!$AB$155:$BA$1048576,MATCH($A626,'Hoja de Trabajo para listado'!$AB$155:$AB$1048576,0),MATCH((CUADRO!L$5&amp;$E626),'Hoja de Trabajo para listado'!$AB$151:$BA$151,0)),0)+IFERROR(INDEX('Hoja de Trabajo para listado'!$BC$155:$CB$1048576,MATCH($A626,'Hoja de Trabajo para listado'!$BC$155:$BC$1048576,0),MATCH((CUADRO!L$5&amp;$E626),'Hoja de Trabajo para listado'!$BC$151:$CB$151,0)),0)+IFERROR(INDEX('Hoja de Trabajo para listado'!$DE$153:$DG$274,MATCH($A626,'Hoja de Trabajo para listado'!$DE$153:$DE$1048576,0),MATCH((CUADRO!L$5&amp;$E626),'Hoja de Trabajo para listado'!$DE$151:$DG$151,0)),0)+IFERROR(INDEX('Hoja de Trabajo para listado'!$CD$155:$DC$1048576,MATCH($A626,'Hoja de Trabajo para listado'!$CD$155:$CD$1048576,0),MATCH((CUADRO!L$5&amp;$E626),'Hoja de Trabajo para listado'!$CD$151:$DC$151,0)),0)</f>
        <v>0</v>
      </c>
      <c r="M626" s="255">
        <f ca="1">+IFERROR(INDEX('Hoja de Trabajo para listado'!$A$155:$Z$1048576,MATCH($A626,'Hoja de Trabajo para listado'!$A$155:$A$1048576,0),MATCH((CUADRO!M$5&amp;$E626),'Hoja de Trabajo para listado'!$A$151:$Z$151,0)),0)+IFERROR(INDEX('Hoja de Trabajo para listado'!$AB$155:$BA$1048576,MATCH($A626,'Hoja de Trabajo para listado'!$AB$155:$AB$1048576,0),MATCH((CUADRO!M$5&amp;$E626),'Hoja de Trabajo para listado'!$AB$151:$BA$151,0)),0)+IFERROR(INDEX('Hoja de Trabajo para listado'!$BC$155:$CB$1048576,MATCH($A626,'Hoja de Trabajo para listado'!$BC$155:$BC$1048576,0),MATCH((CUADRO!M$5&amp;$E626),'Hoja de Trabajo para listado'!$BC$151:$CB$151,0)),0)+IFERROR(INDEX('Hoja de Trabajo para listado'!$DE$153:$DG$274,MATCH($A626,'Hoja de Trabajo para listado'!$DE$153:$DE$1048576,0),MATCH((CUADRO!M$5&amp;$E626),'Hoja de Trabajo para listado'!$DE$151:$DG$151,0)),0)+IFERROR(INDEX('Hoja de Trabajo para listado'!$CD$155:$DC$1048576,MATCH($A626,'Hoja de Trabajo para listado'!$CD$155:$CD$1048576,0),MATCH((CUADRO!M$5&amp;$E626),'Hoja de Trabajo para listado'!$CD$151:$DC$151,0)),0)</f>
        <v>0</v>
      </c>
      <c r="N626" s="255">
        <f ca="1">+IFERROR(INDEX('Hoja de Trabajo para listado'!$A$155:$Z$1048576,MATCH($A626,'Hoja de Trabajo para listado'!$A$155:$A$1048576,0),MATCH((CUADRO!N$5&amp;$E626),'Hoja de Trabajo para listado'!$A$151:$Z$151,0)),0)+IFERROR(INDEX('Hoja de Trabajo para listado'!$AB$155:$BA$1048576,MATCH($A626,'Hoja de Trabajo para listado'!$AB$155:$AB$1048576,0),MATCH((CUADRO!N$5&amp;$E626),'Hoja de Trabajo para listado'!$AB$151:$BA$151,0)),0)+IFERROR(INDEX('Hoja de Trabajo para listado'!$BC$155:$CB$1048576,MATCH($A626,'Hoja de Trabajo para listado'!$BC$155:$BC$1048576,0),MATCH((CUADRO!N$5&amp;$E626),'Hoja de Trabajo para listado'!$BC$151:$CB$151,0)),0)+IFERROR(INDEX('Hoja de Trabajo para listado'!$DE$153:$DG$274,MATCH($A626,'Hoja de Trabajo para listado'!$DE$153:$DE$1048576,0),MATCH((CUADRO!N$5&amp;$E626),'Hoja de Trabajo para listado'!$DE$151:$DG$151,0)),0)+IFERROR(INDEX('Hoja de Trabajo para listado'!$CD$155:$DC$1048576,MATCH($A626,'Hoja de Trabajo para listado'!$CD$155:$CD$1048576,0),MATCH((CUADRO!N$5&amp;$E626),'Hoja de Trabajo para listado'!$CD$151:$DC$151,0)),0)</f>
        <v>0</v>
      </c>
      <c r="O626" s="255">
        <f ca="1">+IFERROR(INDEX('Hoja de Trabajo para listado'!$A$155:$Z$1048576,MATCH($A626,'Hoja de Trabajo para listado'!$A$155:$A$1048576,0),MATCH((CUADRO!O$5&amp;$E626),'Hoja de Trabajo para listado'!$A$151:$Z$151,0)),0)+IFERROR(INDEX('Hoja de Trabajo para listado'!$AB$155:$BA$1048576,MATCH($A626,'Hoja de Trabajo para listado'!$AB$155:$AB$1048576,0),MATCH((CUADRO!O$5&amp;$E626),'Hoja de Trabajo para listado'!$AB$151:$BA$151,0)),0)+IFERROR(INDEX('Hoja de Trabajo para listado'!$BC$155:$CB$1048576,MATCH($A626,'Hoja de Trabajo para listado'!$BC$155:$BC$1048576,0),MATCH((CUADRO!O$5&amp;$E626),'Hoja de Trabajo para listado'!$BC$151:$CB$151,0)),0)+IFERROR(INDEX('Hoja de Trabajo para listado'!$DE$153:$DG$274,MATCH($A626,'Hoja de Trabajo para listado'!$DE$153:$DE$1048576,0),MATCH((CUADRO!O$5&amp;$E626),'Hoja de Trabajo para listado'!$DE$151:$DG$151,0)),0)+IFERROR(INDEX('Hoja de Trabajo para listado'!$CD$155:$DC$1048576,MATCH($A626,'Hoja de Trabajo para listado'!$CD$155:$CD$1048576,0),MATCH((CUADRO!O$5&amp;$E626),'Hoja de Trabajo para listado'!$CD$151:$DC$151,0)),0)</f>
        <v>0</v>
      </c>
      <c r="P626" s="255">
        <f ca="1">+IFERROR(INDEX('Hoja de Trabajo para listado'!$A$155:$Z$1048576,MATCH($A626,'Hoja de Trabajo para listado'!$A$155:$A$1048576,0),MATCH((CUADRO!P$5&amp;$E626),'Hoja de Trabajo para listado'!$A$151:$Z$151,0)),0)+IFERROR(INDEX('Hoja de Trabajo para listado'!$AB$155:$BA$1048576,MATCH($A626,'Hoja de Trabajo para listado'!$AB$155:$AB$1048576,0),MATCH((CUADRO!P$5&amp;$E626),'Hoja de Trabajo para listado'!$AB$151:$BA$151,0)),0)+IFERROR(INDEX('Hoja de Trabajo para listado'!$BC$155:$CB$1048576,MATCH($A626,'Hoja de Trabajo para listado'!$BC$155:$BC$1048576,0),MATCH((CUADRO!P$5&amp;$E626),'Hoja de Trabajo para listado'!$BC$151:$CB$151,0)),0)+IFERROR(INDEX('Hoja de Trabajo para listado'!$DE$153:$DG$274,MATCH($A626,'Hoja de Trabajo para listado'!$DE$153:$DE$1048576,0),MATCH((CUADRO!P$5&amp;$E626),'Hoja de Trabajo para listado'!$DE$151:$DG$151,0)),0)+IFERROR(INDEX('Hoja de Trabajo para listado'!$CD$155:$DC$1048576,MATCH($A626,'Hoja de Trabajo para listado'!$CD$155:$CD$1048576,0),MATCH((CUADRO!P$5&amp;$E626),'Hoja de Trabajo para listado'!$CD$151:$DC$151,0)),0)</f>
        <v>0</v>
      </c>
      <c r="Q626" s="255">
        <f ca="1">+IFERROR(INDEX('Hoja de Trabajo para listado'!$A$155:$Z$1048576,MATCH($A626,'Hoja de Trabajo para listado'!$A$155:$A$1048576,0),MATCH((CUADRO!Q$5&amp;$E626),'Hoja de Trabajo para listado'!$A$151:$Z$151,0)),0)+IFERROR(INDEX('Hoja de Trabajo para listado'!$AB$155:$BA$1048576,MATCH($A626,'Hoja de Trabajo para listado'!$AB$155:$AB$1048576,0),MATCH((CUADRO!Q$5&amp;$E626),'Hoja de Trabajo para listado'!$AB$151:$BA$151,0)),0)+IFERROR(INDEX('Hoja de Trabajo para listado'!$BC$155:$CB$1048576,MATCH($A626,'Hoja de Trabajo para listado'!$BC$155:$BC$1048576,0),MATCH((CUADRO!Q$5&amp;$E626),'Hoja de Trabajo para listado'!$BC$151:$CB$151,0)),0)+IFERROR(INDEX('Hoja de Trabajo para listado'!$DE$153:$DG$274,MATCH($A626,'Hoja de Trabajo para listado'!$DE$153:$DE$1048576,0),MATCH((CUADRO!Q$5&amp;$E626),'Hoja de Trabajo para listado'!$DE$151:$DG$151,0)),0)+IFERROR(INDEX('Hoja de Trabajo para listado'!$CD$155:$DC$1048576,MATCH($A626,'Hoja de Trabajo para listado'!$CD$155:$CD$1048576,0),MATCH((CUADRO!Q$5&amp;$E626),'Hoja de Trabajo para listado'!$CD$151:$DC$151,0)),0)</f>
        <v>0</v>
      </c>
      <c r="R626" s="255">
        <f t="shared" ca="1" si="20"/>
        <v>0</v>
      </c>
      <c r="S626" s="262"/>
      <c r="T626" s="255">
        <f ca="1">+T627</f>
        <v>0</v>
      </c>
      <c r="U626" s="254">
        <f t="shared" si="21"/>
        <v>1</v>
      </c>
      <c r="V626" s="362" t="str">
        <f>+VLOOKUP(A626,bd_lista!$A$3:$E$590,5,FALSE)</f>
        <v>Gobiernos Autonomos Municipales</v>
      </c>
      <c r="W626" s="361" t="str">
        <f>+V626</f>
        <v>Gobiernos Autonomos Municipales</v>
      </c>
      <c r="X626" s="254">
        <f>+VLOOKUP(A626,[2]Sheet1!$A$13:$D$744,4,FALSE)</f>
        <v>0</v>
      </c>
      <c r="Y626" s="254" t="e">
        <f>+VLOOKUP(X626,bd_lista!$A$3:$C$590,3,FALSE)</f>
        <v>#N/A</v>
      </c>
      <c r="Z626" s="316">
        <f>+X626</f>
        <v>0</v>
      </c>
      <c r="AA626" s="317" t="e">
        <f>+Y626</f>
        <v>#N/A</v>
      </c>
    </row>
    <row r="627" spans="1:27" customFormat="1" ht="15" hidden="1" customHeight="1">
      <c r="A627" s="32">
        <v>1305</v>
      </c>
      <c r="B627" s="307"/>
      <c r="C627" s="259" t="str">
        <f>+VLOOKUP(A627,bd_lista!$A$3:$C$590,3,FALSE)</f>
        <v>Gobierno Autónomo Municipal de Vinto</v>
      </c>
      <c r="D627" s="362"/>
      <c r="E627" s="256" t="s">
        <v>1314</v>
      </c>
      <c r="F627" s="255">
        <f ca="1">+IFERROR(INDEX('Hoja de Trabajo para listado'!$A$155:$Z$1048576,MATCH($A627,'Hoja de Trabajo para listado'!$A$155:$A$1048576,0),MATCH((CUADRO!F$5&amp;$E627),'Hoja de Trabajo para listado'!$A$151:$Z$151,0)),0)+IFERROR(INDEX('Hoja de Trabajo para listado'!$AB$155:$BA$1048576,MATCH($A627,'Hoja de Trabajo para listado'!$AB$155:$AB$1048576,0),MATCH((CUADRO!F$5&amp;$E627),'Hoja de Trabajo para listado'!$AB$151:$BA$151,0)),0)+IFERROR(INDEX('Hoja de Trabajo para listado'!$BC$155:$CB$1048576,MATCH($A627,'Hoja de Trabajo para listado'!$BC$155:$BC$1048576,0),MATCH((CUADRO!F$5&amp;$E627),'Hoja de Trabajo para listado'!$BC$151:$CB$151,0)),0)+IFERROR(INDEX('Hoja de Trabajo para listado'!$DE$153:$DG$274,MATCH($A627,'Hoja de Trabajo para listado'!$DE$153:$DE$1048576,0),MATCH((CUADRO!F$5&amp;$E627),'Hoja de Trabajo para listado'!$DE$151:$DG$151,0)),0)+IFERROR(INDEX('Hoja de Trabajo para listado'!$CD$155:$DC$1048576,MATCH($A627,'Hoja de Trabajo para listado'!$CD$155:$CD$1048576,0),MATCH((CUADRO!F$5&amp;$E627),'Hoja de Trabajo para listado'!$CD$151:$DC$151,0)),0)</f>
        <v>0</v>
      </c>
      <c r="G627" s="255">
        <f ca="1">+IFERROR(INDEX('Hoja de Trabajo para listado'!$A$155:$Z$1048576,MATCH($A627,'Hoja de Trabajo para listado'!$A$155:$A$1048576,0),MATCH((CUADRO!G$5&amp;$E627),'Hoja de Trabajo para listado'!$A$151:$Z$151,0)),0)+IFERROR(INDEX('Hoja de Trabajo para listado'!$AB$155:$BA$1048576,MATCH($A627,'Hoja de Trabajo para listado'!$AB$155:$AB$1048576,0),MATCH((CUADRO!G$5&amp;$E627),'Hoja de Trabajo para listado'!$AB$151:$BA$151,0)),0)+IFERROR(INDEX('Hoja de Trabajo para listado'!$BC$155:$CB$1048576,MATCH($A627,'Hoja de Trabajo para listado'!$BC$155:$BC$1048576,0),MATCH((CUADRO!G$5&amp;$E627),'Hoja de Trabajo para listado'!$BC$151:$CB$151,0)),0)+IFERROR(INDEX('Hoja de Trabajo para listado'!$DE$153:$DG$274,MATCH($A627,'Hoja de Trabajo para listado'!$DE$153:$DE$1048576,0),MATCH((CUADRO!G$5&amp;$E627),'Hoja de Trabajo para listado'!$DE$151:$DG$151,0)),0)+IFERROR(INDEX('Hoja de Trabajo para listado'!$CD$155:$DC$1048576,MATCH($A627,'Hoja de Trabajo para listado'!$CD$155:$CD$1048576,0),MATCH((CUADRO!G$5&amp;$E627),'Hoja de Trabajo para listado'!$CD$151:$DC$151,0)),0)</f>
        <v>0</v>
      </c>
      <c r="H627" s="255">
        <f ca="1">+IFERROR(INDEX('Hoja de Trabajo para listado'!$A$155:$Z$1048576,MATCH($A627,'Hoja de Trabajo para listado'!$A$155:$A$1048576,0),MATCH((CUADRO!H$5&amp;$E627),'Hoja de Trabajo para listado'!$A$151:$Z$151,0)),0)+IFERROR(INDEX('Hoja de Trabajo para listado'!$AB$155:$BA$1048576,MATCH($A627,'Hoja de Trabajo para listado'!$AB$155:$AB$1048576,0),MATCH((CUADRO!H$5&amp;$E627),'Hoja de Trabajo para listado'!$AB$151:$BA$151,0)),0)+IFERROR(INDEX('Hoja de Trabajo para listado'!$BC$155:$CB$1048576,MATCH($A627,'Hoja de Trabajo para listado'!$BC$155:$BC$1048576,0),MATCH((CUADRO!H$5&amp;$E627),'Hoja de Trabajo para listado'!$BC$151:$CB$151,0)),0)+IFERROR(INDEX('Hoja de Trabajo para listado'!$DE$153:$DG$274,MATCH($A627,'Hoja de Trabajo para listado'!$DE$153:$DE$1048576,0),MATCH((CUADRO!H$5&amp;$E627),'Hoja de Trabajo para listado'!$DE$151:$DG$151,0)),0)+IFERROR(INDEX('Hoja de Trabajo para listado'!$CD$155:$DC$1048576,MATCH($A627,'Hoja de Trabajo para listado'!$CD$155:$CD$1048576,0),MATCH((CUADRO!H$5&amp;$E627),'Hoja de Trabajo para listado'!$CD$151:$DC$151,0)),0)</f>
        <v>0</v>
      </c>
      <c r="I627" s="255">
        <f ca="1">+IFERROR(INDEX('Hoja de Trabajo para listado'!$A$155:$Z$1048576,MATCH($A627,'Hoja de Trabajo para listado'!$A$155:$A$1048576,0),MATCH((CUADRO!I$5&amp;$E627),'Hoja de Trabajo para listado'!$A$151:$Z$151,0)),0)+IFERROR(INDEX('Hoja de Trabajo para listado'!$AB$155:$BA$1048576,MATCH($A627,'Hoja de Trabajo para listado'!$AB$155:$AB$1048576,0),MATCH((CUADRO!I$5&amp;$E627),'Hoja de Trabajo para listado'!$AB$151:$BA$151,0)),0)+IFERROR(INDEX('Hoja de Trabajo para listado'!$BC$155:$CB$1048576,MATCH($A627,'Hoja de Trabajo para listado'!$BC$155:$BC$1048576,0),MATCH((CUADRO!I$5&amp;$E627),'Hoja de Trabajo para listado'!$BC$151:$CB$151,0)),0)+IFERROR(INDEX('Hoja de Trabajo para listado'!$DE$153:$DG$274,MATCH($A627,'Hoja de Trabajo para listado'!$DE$153:$DE$1048576,0),MATCH((CUADRO!I$5&amp;$E627),'Hoja de Trabajo para listado'!$DE$151:$DG$151,0)),0)+IFERROR(INDEX('Hoja de Trabajo para listado'!$CD$155:$DC$1048576,MATCH($A627,'Hoja de Trabajo para listado'!$CD$155:$CD$1048576,0),MATCH((CUADRO!I$5&amp;$E627),'Hoja de Trabajo para listado'!$CD$151:$DC$151,0)),0)</f>
        <v>0</v>
      </c>
      <c r="J627" s="255">
        <f ca="1">+IFERROR(INDEX('Hoja de Trabajo para listado'!$A$155:$Z$1048576,MATCH($A627,'Hoja de Trabajo para listado'!$A$155:$A$1048576,0),MATCH((CUADRO!J$5&amp;$E627),'Hoja de Trabajo para listado'!$A$151:$Z$151,0)),0)+IFERROR(INDEX('Hoja de Trabajo para listado'!$AB$155:$BA$1048576,MATCH($A627,'Hoja de Trabajo para listado'!$AB$155:$AB$1048576,0),MATCH((CUADRO!J$5&amp;$E627),'Hoja de Trabajo para listado'!$AB$151:$BA$151,0)),0)+IFERROR(INDEX('Hoja de Trabajo para listado'!$BC$155:$CB$1048576,MATCH($A627,'Hoja de Trabajo para listado'!$BC$155:$BC$1048576,0),MATCH((CUADRO!J$5&amp;$E627),'Hoja de Trabajo para listado'!$BC$151:$CB$151,0)),0)+IFERROR(INDEX('Hoja de Trabajo para listado'!$DE$153:$DG$274,MATCH($A627,'Hoja de Trabajo para listado'!$DE$153:$DE$1048576,0),MATCH((CUADRO!J$5&amp;$E627),'Hoja de Trabajo para listado'!$DE$151:$DG$151,0)),0)+IFERROR(INDEX('Hoja de Trabajo para listado'!$CD$155:$DC$1048576,MATCH($A627,'Hoja de Trabajo para listado'!$CD$155:$CD$1048576,0),MATCH((CUADRO!J$5&amp;$E627),'Hoja de Trabajo para listado'!$CD$151:$DC$151,0)),0)</f>
        <v>0</v>
      </c>
      <c r="K627" s="255">
        <f ca="1">+IFERROR(INDEX('Hoja de Trabajo para listado'!$A$155:$Z$1048576,MATCH($A627,'Hoja de Trabajo para listado'!$A$155:$A$1048576,0),MATCH((CUADRO!K$5&amp;$E627),'Hoja de Trabajo para listado'!$A$151:$Z$151,0)),0)+IFERROR(INDEX('Hoja de Trabajo para listado'!$AB$155:$BA$1048576,MATCH($A627,'Hoja de Trabajo para listado'!$AB$155:$AB$1048576,0),MATCH((CUADRO!K$5&amp;$E627),'Hoja de Trabajo para listado'!$AB$151:$BA$151,0)),0)+IFERROR(INDEX('Hoja de Trabajo para listado'!$BC$155:$CB$1048576,MATCH($A627,'Hoja de Trabajo para listado'!$BC$155:$BC$1048576,0),MATCH((CUADRO!K$5&amp;$E627),'Hoja de Trabajo para listado'!$BC$151:$CB$151,0)),0)+IFERROR(INDEX('Hoja de Trabajo para listado'!$DE$153:$DG$274,MATCH($A627,'Hoja de Trabajo para listado'!$DE$153:$DE$1048576,0),MATCH((CUADRO!K$5&amp;$E627),'Hoja de Trabajo para listado'!$DE$151:$DG$151,0)),0)+IFERROR(INDEX('Hoja de Trabajo para listado'!$CD$155:$DC$1048576,MATCH($A627,'Hoja de Trabajo para listado'!$CD$155:$CD$1048576,0),MATCH((CUADRO!K$5&amp;$E627),'Hoja de Trabajo para listado'!$CD$151:$DC$151,0)),0)</f>
        <v>0</v>
      </c>
      <c r="L627" s="255">
        <f ca="1">+IFERROR(INDEX('Hoja de Trabajo para listado'!$A$155:$Z$1048576,MATCH($A627,'Hoja de Trabajo para listado'!$A$155:$A$1048576,0),MATCH((CUADRO!L$5&amp;$E627),'Hoja de Trabajo para listado'!$A$151:$Z$151,0)),0)+IFERROR(INDEX('Hoja de Trabajo para listado'!$AB$155:$BA$1048576,MATCH($A627,'Hoja de Trabajo para listado'!$AB$155:$AB$1048576,0),MATCH((CUADRO!L$5&amp;$E627),'Hoja de Trabajo para listado'!$AB$151:$BA$151,0)),0)+IFERROR(INDEX('Hoja de Trabajo para listado'!$BC$155:$CB$1048576,MATCH($A627,'Hoja de Trabajo para listado'!$BC$155:$BC$1048576,0),MATCH((CUADRO!L$5&amp;$E627),'Hoja de Trabajo para listado'!$BC$151:$CB$151,0)),0)+IFERROR(INDEX('Hoja de Trabajo para listado'!$DE$153:$DG$274,MATCH($A627,'Hoja de Trabajo para listado'!$DE$153:$DE$1048576,0),MATCH((CUADRO!L$5&amp;$E627),'Hoja de Trabajo para listado'!$DE$151:$DG$151,0)),0)+IFERROR(INDEX('Hoja de Trabajo para listado'!$CD$155:$DC$1048576,MATCH($A627,'Hoja de Trabajo para listado'!$CD$155:$CD$1048576,0),MATCH((CUADRO!L$5&amp;$E627),'Hoja de Trabajo para listado'!$CD$151:$DC$151,0)),0)</f>
        <v>0</v>
      </c>
      <c r="M627" s="255">
        <f ca="1">+IFERROR(INDEX('Hoja de Trabajo para listado'!$A$155:$Z$1048576,MATCH($A627,'Hoja de Trabajo para listado'!$A$155:$A$1048576,0),MATCH((CUADRO!M$5&amp;$E627),'Hoja de Trabajo para listado'!$A$151:$Z$151,0)),0)+IFERROR(INDEX('Hoja de Trabajo para listado'!$AB$155:$BA$1048576,MATCH($A627,'Hoja de Trabajo para listado'!$AB$155:$AB$1048576,0),MATCH((CUADRO!M$5&amp;$E627),'Hoja de Trabajo para listado'!$AB$151:$BA$151,0)),0)+IFERROR(INDEX('Hoja de Trabajo para listado'!$BC$155:$CB$1048576,MATCH($A627,'Hoja de Trabajo para listado'!$BC$155:$BC$1048576,0),MATCH((CUADRO!M$5&amp;$E627),'Hoja de Trabajo para listado'!$BC$151:$CB$151,0)),0)+IFERROR(INDEX('Hoja de Trabajo para listado'!$DE$153:$DG$274,MATCH($A627,'Hoja de Trabajo para listado'!$DE$153:$DE$1048576,0),MATCH((CUADRO!M$5&amp;$E627),'Hoja de Trabajo para listado'!$DE$151:$DG$151,0)),0)+IFERROR(INDEX('Hoja de Trabajo para listado'!$CD$155:$DC$1048576,MATCH($A627,'Hoja de Trabajo para listado'!$CD$155:$CD$1048576,0),MATCH((CUADRO!M$5&amp;$E627),'Hoja de Trabajo para listado'!$CD$151:$DC$151,0)),0)</f>
        <v>0</v>
      </c>
      <c r="N627" s="255">
        <f ca="1">+IFERROR(INDEX('Hoja de Trabajo para listado'!$A$155:$Z$1048576,MATCH($A627,'Hoja de Trabajo para listado'!$A$155:$A$1048576,0),MATCH((CUADRO!N$5&amp;$E627),'Hoja de Trabajo para listado'!$A$151:$Z$151,0)),0)+IFERROR(INDEX('Hoja de Trabajo para listado'!$AB$155:$BA$1048576,MATCH($A627,'Hoja de Trabajo para listado'!$AB$155:$AB$1048576,0),MATCH((CUADRO!N$5&amp;$E627),'Hoja de Trabajo para listado'!$AB$151:$BA$151,0)),0)+IFERROR(INDEX('Hoja de Trabajo para listado'!$BC$155:$CB$1048576,MATCH($A627,'Hoja de Trabajo para listado'!$BC$155:$BC$1048576,0),MATCH((CUADRO!N$5&amp;$E627),'Hoja de Trabajo para listado'!$BC$151:$CB$151,0)),0)+IFERROR(INDEX('Hoja de Trabajo para listado'!$DE$153:$DG$274,MATCH($A627,'Hoja de Trabajo para listado'!$DE$153:$DE$1048576,0),MATCH((CUADRO!N$5&amp;$E627),'Hoja de Trabajo para listado'!$DE$151:$DG$151,0)),0)+IFERROR(INDEX('Hoja de Trabajo para listado'!$CD$155:$DC$1048576,MATCH($A627,'Hoja de Trabajo para listado'!$CD$155:$CD$1048576,0),MATCH((CUADRO!N$5&amp;$E627),'Hoja de Trabajo para listado'!$CD$151:$DC$151,0)),0)</f>
        <v>0</v>
      </c>
      <c r="O627" s="255">
        <f ca="1">+IFERROR(INDEX('Hoja de Trabajo para listado'!$A$155:$Z$1048576,MATCH($A627,'Hoja de Trabajo para listado'!$A$155:$A$1048576,0),MATCH((CUADRO!O$5&amp;$E627),'Hoja de Trabajo para listado'!$A$151:$Z$151,0)),0)+IFERROR(INDEX('Hoja de Trabajo para listado'!$AB$155:$BA$1048576,MATCH($A627,'Hoja de Trabajo para listado'!$AB$155:$AB$1048576,0),MATCH((CUADRO!O$5&amp;$E627),'Hoja de Trabajo para listado'!$AB$151:$BA$151,0)),0)+IFERROR(INDEX('Hoja de Trabajo para listado'!$BC$155:$CB$1048576,MATCH($A627,'Hoja de Trabajo para listado'!$BC$155:$BC$1048576,0),MATCH((CUADRO!O$5&amp;$E627),'Hoja de Trabajo para listado'!$BC$151:$CB$151,0)),0)+IFERROR(INDEX('Hoja de Trabajo para listado'!$DE$153:$DG$274,MATCH($A627,'Hoja de Trabajo para listado'!$DE$153:$DE$1048576,0),MATCH((CUADRO!O$5&amp;$E627),'Hoja de Trabajo para listado'!$DE$151:$DG$151,0)),0)+IFERROR(INDEX('Hoja de Trabajo para listado'!$CD$155:$DC$1048576,MATCH($A627,'Hoja de Trabajo para listado'!$CD$155:$CD$1048576,0),MATCH((CUADRO!O$5&amp;$E627),'Hoja de Trabajo para listado'!$CD$151:$DC$151,0)),0)</f>
        <v>0</v>
      </c>
      <c r="P627" s="255">
        <f ca="1">+IFERROR(INDEX('Hoja de Trabajo para listado'!$A$155:$Z$1048576,MATCH($A627,'Hoja de Trabajo para listado'!$A$155:$A$1048576,0),MATCH((CUADRO!P$5&amp;$E627),'Hoja de Trabajo para listado'!$A$151:$Z$151,0)),0)+IFERROR(INDEX('Hoja de Trabajo para listado'!$AB$155:$BA$1048576,MATCH($A627,'Hoja de Trabajo para listado'!$AB$155:$AB$1048576,0),MATCH((CUADRO!P$5&amp;$E627),'Hoja de Trabajo para listado'!$AB$151:$BA$151,0)),0)+IFERROR(INDEX('Hoja de Trabajo para listado'!$BC$155:$CB$1048576,MATCH($A627,'Hoja de Trabajo para listado'!$BC$155:$BC$1048576,0),MATCH((CUADRO!P$5&amp;$E627),'Hoja de Trabajo para listado'!$BC$151:$CB$151,0)),0)+IFERROR(INDEX('Hoja de Trabajo para listado'!$DE$153:$DG$274,MATCH($A627,'Hoja de Trabajo para listado'!$DE$153:$DE$1048576,0),MATCH((CUADRO!P$5&amp;$E627),'Hoja de Trabajo para listado'!$DE$151:$DG$151,0)),0)+IFERROR(INDEX('Hoja de Trabajo para listado'!$CD$155:$DC$1048576,MATCH($A627,'Hoja de Trabajo para listado'!$CD$155:$CD$1048576,0),MATCH((CUADRO!P$5&amp;$E627),'Hoja de Trabajo para listado'!$CD$151:$DC$151,0)),0)</f>
        <v>0</v>
      </c>
      <c r="Q627" s="255">
        <f ca="1">+IFERROR(INDEX('Hoja de Trabajo para listado'!$A$155:$Z$1048576,MATCH($A627,'Hoja de Trabajo para listado'!$A$155:$A$1048576,0),MATCH((CUADRO!Q$5&amp;$E627),'Hoja de Trabajo para listado'!$A$151:$Z$151,0)),0)+IFERROR(INDEX('Hoja de Trabajo para listado'!$AB$155:$BA$1048576,MATCH($A627,'Hoja de Trabajo para listado'!$AB$155:$AB$1048576,0),MATCH((CUADRO!Q$5&amp;$E627),'Hoja de Trabajo para listado'!$AB$151:$BA$151,0)),0)+IFERROR(INDEX('Hoja de Trabajo para listado'!$BC$155:$CB$1048576,MATCH($A627,'Hoja de Trabajo para listado'!$BC$155:$BC$1048576,0),MATCH((CUADRO!Q$5&amp;$E627),'Hoja de Trabajo para listado'!$BC$151:$CB$151,0)),0)+IFERROR(INDEX('Hoja de Trabajo para listado'!$DE$153:$DG$274,MATCH($A627,'Hoja de Trabajo para listado'!$DE$153:$DE$1048576,0),MATCH((CUADRO!Q$5&amp;$E627),'Hoja de Trabajo para listado'!$DE$151:$DG$151,0)),0)+IFERROR(INDEX('Hoja de Trabajo para listado'!$CD$155:$DC$1048576,MATCH($A627,'Hoja de Trabajo para listado'!$CD$155:$CD$1048576,0),MATCH((CUADRO!Q$5&amp;$E627),'Hoja de Trabajo para listado'!$CD$151:$DC$151,0)),0)</f>
        <v>0</v>
      </c>
      <c r="R627" s="255">
        <f t="shared" ca="1" si="20"/>
        <v>0</v>
      </c>
      <c r="S627" s="262">
        <f ca="1">+R626+R627</f>
        <v>0</v>
      </c>
      <c r="T627" s="255">
        <f ca="1">+S627</f>
        <v>0</v>
      </c>
      <c r="U627" s="254">
        <f t="shared" si="21"/>
        <v>2</v>
      </c>
      <c r="V627" s="362" t="str">
        <f>+VLOOKUP(A627,bd_lista!$A$3:$E$590,5,FALSE)</f>
        <v>Gobiernos Autonomos Municipales</v>
      </c>
      <c r="W627" s="362"/>
      <c r="X627" s="254">
        <f>+VLOOKUP(A627,[2]Sheet1!$A$13:$D$744,4,FALSE)</f>
        <v>0</v>
      </c>
      <c r="Y627" s="254" t="e">
        <f>+VLOOKUP(X627,bd_lista!$A$3:$C$590,3,FALSE)</f>
        <v>#N/A</v>
      </c>
      <c r="Z627" s="314"/>
      <c r="AA627" s="315"/>
    </row>
    <row r="628" spans="1:27" customFormat="1" ht="15" hidden="1" customHeight="1">
      <c r="A628" s="32">
        <v>1306</v>
      </c>
      <c r="B628" s="306">
        <f>+A628</f>
        <v>1306</v>
      </c>
      <c r="C628" s="259" t="str">
        <f>+VLOOKUP(A628,bd_lista!$A$3:$C$590,3,FALSE)</f>
        <v>Gobierno Autónomo Municipal de Colcapirhua</v>
      </c>
      <c r="D628" s="361" t="str">
        <f>+C628</f>
        <v>Gobierno Autónomo Municipal de Colcapirhua</v>
      </c>
      <c r="E628" s="254" t="s">
        <v>1313</v>
      </c>
      <c r="F628" s="255">
        <f ca="1">+IFERROR(INDEX('Hoja de Trabajo para listado'!$A$155:$Z$1048576,MATCH($A628,'Hoja de Trabajo para listado'!$A$155:$A$1048576,0),MATCH((CUADRO!F$5&amp;$E628),'Hoja de Trabajo para listado'!$A$151:$Z$151,0)),0)+IFERROR(INDEX('Hoja de Trabajo para listado'!$AB$155:$BA$1048576,MATCH($A628,'Hoja de Trabajo para listado'!$AB$155:$AB$1048576,0),MATCH((CUADRO!F$5&amp;$E628),'Hoja de Trabajo para listado'!$AB$151:$BA$151,0)),0)+IFERROR(INDEX('Hoja de Trabajo para listado'!$BC$155:$CB$1048576,MATCH($A628,'Hoja de Trabajo para listado'!$BC$155:$BC$1048576,0),MATCH((CUADRO!F$5&amp;$E628),'Hoja de Trabajo para listado'!$BC$151:$CB$151,0)),0)+IFERROR(INDEX('Hoja de Trabajo para listado'!$DE$153:$DG$274,MATCH($A628,'Hoja de Trabajo para listado'!$DE$153:$DE$1048576,0),MATCH((CUADRO!F$5&amp;$E628),'Hoja de Trabajo para listado'!$DE$151:$DG$151,0)),0)+IFERROR(INDEX('Hoja de Trabajo para listado'!$CD$155:$DC$1048576,MATCH($A628,'Hoja de Trabajo para listado'!$CD$155:$CD$1048576,0),MATCH((CUADRO!F$5&amp;$E628),'Hoja de Trabajo para listado'!$CD$151:$DC$151,0)),0)</f>
        <v>0</v>
      </c>
      <c r="G628" s="255">
        <f ca="1">+IFERROR(INDEX('Hoja de Trabajo para listado'!$A$155:$Z$1048576,MATCH($A628,'Hoja de Trabajo para listado'!$A$155:$A$1048576,0),MATCH((CUADRO!G$5&amp;$E628),'Hoja de Trabajo para listado'!$A$151:$Z$151,0)),0)+IFERROR(INDEX('Hoja de Trabajo para listado'!$AB$155:$BA$1048576,MATCH($A628,'Hoja de Trabajo para listado'!$AB$155:$AB$1048576,0),MATCH((CUADRO!G$5&amp;$E628),'Hoja de Trabajo para listado'!$AB$151:$BA$151,0)),0)+IFERROR(INDEX('Hoja de Trabajo para listado'!$BC$155:$CB$1048576,MATCH($A628,'Hoja de Trabajo para listado'!$BC$155:$BC$1048576,0),MATCH((CUADRO!G$5&amp;$E628),'Hoja de Trabajo para listado'!$BC$151:$CB$151,0)),0)+IFERROR(INDEX('Hoja de Trabajo para listado'!$DE$153:$DG$274,MATCH($A628,'Hoja de Trabajo para listado'!$DE$153:$DE$1048576,0),MATCH((CUADRO!G$5&amp;$E628),'Hoja de Trabajo para listado'!$DE$151:$DG$151,0)),0)+IFERROR(INDEX('Hoja de Trabajo para listado'!$CD$155:$DC$1048576,MATCH($A628,'Hoja de Trabajo para listado'!$CD$155:$CD$1048576,0),MATCH((CUADRO!G$5&amp;$E628),'Hoja de Trabajo para listado'!$CD$151:$DC$151,0)),0)</f>
        <v>0</v>
      </c>
      <c r="H628" s="255">
        <f ca="1">+IFERROR(INDEX('Hoja de Trabajo para listado'!$A$155:$Z$1048576,MATCH($A628,'Hoja de Trabajo para listado'!$A$155:$A$1048576,0),MATCH((CUADRO!H$5&amp;$E628),'Hoja de Trabajo para listado'!$A$151:$Z$151,0)),0)+IFERROR(INDEX('Hoja de Trabajo para listado'!$AB$155:$BA$1048576,MATCH($A628,'Hoja de Trabajo para listado'!$AB$155:$AB$1048576,0),MATCH((CUADRO!H$5&amp;$E628),'Hoja de Trabajo para listado'!$AB$151:$BA$151,0)),0)+IFERROR(INDEX('Hoja de Trabajo para listado'!$BC$155:$CB$1048576,MATCH($A628,'Hoja de Trabajo para listado'!$BC$155:$BC$1048576,0),MATCH((CUADRO!H$5&amp;$E628),'Hoja de Trabajo para listado'!$BC$151:$CB$151,0)),0)+IFERROR(INDEX('Hoja de Trabajo para listado'!$DE$153:$DG$274,MATCH($A628,'Hoja de Trabajo para listado'!$DE$153:$DE$1048576,0),MATCH((CUADRO!H$5&amp;$E628),'Hoja de Trabajo para listado'!$DE$151:$DG$151,0)),0)+IFERROR(INDEX('Hoja de Trabajo para listado'!$CD$155:$DC$1048576,MATCH($A628,'Hoja de Trabajo para listado'!$CD$155:$CD$1048576,0),MATCH((CUADRO!H$5&amp;$E628),'Hoja de Trabajo para listado'!$CD$151:$DC$151,0)),0)</f>
        <v>0</v>
      </c>
      <c r="I628" s="255">
        <f ca="1">+IFERROR(INDEX('Hoja de Trabajo para listado'!$A$155:$Z$1048576,MATCH($A628,'Hoja de Trabajo para listado'!$A$155:$A$1048576,0),MATCH((CUADRO!I$5&amp;$E628),'Hoja de Trabajo para listado'!$A$151:$Z$151,0)),0)+IFERROR(INDEX('Hoja de Trabajo para listado'!$AB$155:$BA$1048576,MATCH($A628,'Hoja de Trabajo para listado'!$AB$155:$AB$1048576,0),MATCH((CUADRO!I$5&amp;$E628),'Hoja de Trabajo para listado'!$AB$151:$BA$151,0)),0)+IFERROR(INDEX('Hoja de Trabajo para listado'!$BC$155:$CB$1048576,MATCH($A628,'Hoja de Trabajo para listado'!$BC$155:$BC$1048576,0),MATCH((CUADRO!I$5&amp;$E628),'Hoja de Trabajo para listado'!$BC$151:$CB$151,0)),0)+IFERROR(INDEX('Hoja de Trabajo para listado'!$DE$153:$DG$274,MATCH($A628,'Hoja de Trabajo para listado'!$DE$153:$DE$1048576,0),MATCH((CUADRO!I$5&amp;$E628),'Hoja de Trabajo para listado'!$DE$151:$DG$151,0)),0)+IFERROR(INDEX('Hoja de Trabajo para listado'!$CD$155:$DC$1048576,MATCH($A628,'Hoja de Trabajo para listado'!$CD$155:$CD$1048576,0),MATCH((CUADRO!I$5&amp;$E628),'Hoja de Trabajo para listado'!$CD$151:$DC$151,0)),0)</f>
        <v>0</v>
      </c>
      <c r="J628" s="255">
        <f ca="1">+IFERROR(INDEX('Hoja de Trabajo para listado'!$A$155:$Z$1048576,MATCH($A628,'Hoja de Trabajo para listado'!$A$155:$A$1048576,0),MATCH((CUADRO!J$5&amp;$E628),'Hoja de Trabajo para listado'!$A$151:$Z$151,0)),0)+IFERROR(INDEX('Hoja de Trabajo para listado'!$AB$155:$BA$1048576,MATCH($A628,'Hoja de Trabajo para listado'!$AB$155:$AB$1048576,0),MATCH((CUADRO!J$5&amp;$E628),'Hoja de Trabajo para listado'!$AB$151:$BA$151,0)),0)+IFERROR(INDEX('Hoja de Trabajo para listado'!$BC$155:$CB$1048576,MATCH($A628,'Hoja de Trabajo para listado'!$BC$155:$BC$1048576,0),MATCH((CUADRO!J$5&amp;$E628),'Hoja de Trabajo para listado'!$BC$151:$CB$151,0)),0)+IFERROR(INDEX('Hoja de Trabajo para listado'!$DE$153:$DG$274,MATCH($A628,'Hoja de Trabajo para listado'!$DE$153:$DE$1048576,0),MATCH((CUADRO!J$5&amp;$E628),'Hoja de Trabajo para listado'!$DE$151:$DG$151,0)),0)+IFERROR(INDEX('Hoja de Trabajo para listado'!$CD$155:$DC$1048576,MATCH($A628,'Hoja de Trabajo para listado'!$CD$155:$CD$1048576,0),MATCH((CUADRO!J$5&amp;$E628),'Hoja de Trabajo para listado'!$CD$151:$DC$151,0)),0)</f>
        <v>0</v>
      </c>
      <c r="K628" s="255">
        <f ca="1">+IFERROR(INDEX('Hoja de Trabajo para listado'!$A$155:$Z$1048576,MATCH($A628,'Hoja de Trabajo para listado'!$A$155:$A$1048576,0),MATCH((CUADRO!K$5&amp;$E628),'Hoja de Trabajo para listado'!$A$151:$Z$151,0)),0)+IFERROR(INDEX('Hoja de Trabajo para listado'!$AB$155:$BA$1048576,MATCH($A628,'Hoja de Trabajo para listado'!$AB$155:$AB$1048576,0),MATCH((CUADRO!K$5&amp;$E628),'Hoja de Trabajo para listado'!$AB$151:$BA$151,0)),0)+IFERROR(INDEX('Hoja de Trabajo para listado'!$BC$155:$CB$1048576,MATCH($A628,'Hoja de Trabajo para listado'!$BC$155:$BC$1048576,0),MATCH((CUADRO!K$5&amp;$E628),'Hoja de Trabajo para listado'!$BC$151:$CB$151,0)),0)+IFERROR(INDEX('Hoja de Trabajo para listado'!$DE$153:$DG$274,MATCH($A628,'Hoja de Trabajo para listado'!$DE$153:$DE$1048576,0),MATCH((CUADRO!K$5&amp;$E628),'Hoja de Trabajo para listado'!$DE$151:$DG$151,0)),0)+IFERROR(INDEX('Hoja de Trabajo para listado'!$CD$155:$DC$1048576,MATCH($A628,'Hoja de Trabajo para listado'!$CD$155:$CD$1048576,0),MATCH((CUADRO!K$5&amp;$E628),'Hoja de Trabajo para listado'!$CD$151:$DC$151,0)),0)</f>
        <v>0</v>
      </c>
      <c r="L628" s="255">
        <f ca="1">+IFERROR(INDEX('Hoja de Trabajo para listado'!$A$155:$Z$1048576,MATCH($A628,'Hoja de Trabajo para listado'!$A$155:$A$1048576,0),MATCH((CUADRO!L$5&amp;$E628),'Hoja de Trabajo para listado'!$A$151:$Z$151,0)),0)+IFERROR(INDEX('Hoja de Trabajo para listado'!$AB$155:$BA$1048576,MATCH($A628,'Hoja de Trabajo para listado'!$AB$155:$AB$1048576,0),MATCH((CUADRO!L$5&amp;$E628),'Hoja de Trabajo para listado'!$AB$151:$BA$151,0)),0)+IFERROR(INDEX('Hoja de Trabajo para listado'!$BC$155:$CB$1048576,MATCH($A628,'Hoja de Trabajo para listado'!$BC$155:$BC$1048576,0),MATCH((CUADRO!L$5&amp;$E628),'Hoja de Trabajo para listado'!$BC$151:$CB$151,0)),0)+IFERROR(INDEX('Hoja de Trabajo para listado'!$DE$153:$DG$274,MATCH($A628,'Hoja de Trabajo para listado'!$DE$153:$DE$1048576,0),MATCH((CUADRO!L$5&amp;$E628),'Hoja de Trabajo para listado'!$DE$151:$DG$151,0)),0)+IFERROR(INDEX('Hoja de Trabajo para listado'!$CD$155:$DC$1048576,MATCH($A628,'Hoja de Trabajo para listado'!$CD$155:$CD$1048576,0),MATCH((CUADRO!L$5&amp;$E628),'Hoja de Trabajo para listado'!$CD$151:$DC$151,0)),0)</f>
        <v>0</v>
      </c>
      <c r="M628" s="255">
        <f ca="1">+IFERROR(INDEX('Hoja de Trabajo para listado'!$A$155:$Z$1048576,MATCH($A628,'Hoja de Trabajo para listado'!$A$155:$A$1048576,0),MATCH((CUADRO!M$5&amp;$E628),'Hoja de Trabajo para listado'!$A$151:$Z$151,0)),0)+IFERROR(INDEX('Hoja de Trabajo para listado'!$AB$155:$BA$1048576,MATCH($A628,'Hoja de Trabajo para listado'!$AB$155:$AB$1048576,0),MATCH((CUADRO!M$5&amp;$E628),'Hoja de Trabajo para listado'!$AB$151:$BA$151,0)),0)+IFERROR(INDEX('Hoja de Trabajo para listado'!$BC$155:$CB$1048576,MATCH($A628,'Hoja de Trabajo para listado'!$BC$155:$BC$1048576,0),MATCH((CUADRO!M$5&amp;$E628),'Hoja de Trabajo para listado'!$BC$151:$CB$151,0)),0)+IFERROR(INDEX('Hoja de Trabajo para listado'!$DE$153:$DG$274,MATCH($A628,'Hoja de Trabajo para listado'!$DE$153:$DE$1048576,0),MATCH((CUADRO!M$5&amp;$E628),'Hoja de Trabajo para listado'!$DE$151:$DG$151,0)),0)+IFERROR(INDEX('Hoja de Trabajo para listado'!$CD$155:$DC$1048576,MATCH($A628,'Hoja de Trabajo para listado'!$CD$155:$CD$1048576,0),MATCH((CUADRO!M$5&amp;$E628),'Hoja de Trabajo para listado'!$CD$151:$DC$151,0)),0)</f>
        <v>0</v>
      </c>
      <c r="N628" s="255">
        <f ca="1">+IFERROR(INDEX('Hoja de Trabajo para listado'!$A$155:$Z$1048576,MATCH($A628,'Hoja de Trabajo para listado'!$A$155:$A$1048576,0),MATCH((CUADRO!N$5&amp;$E628),'Hoja de Trabajo para listado'!$A$151:$Z$151,0)),0)+IFERROR(INDEX('Hoja de Trabajo para listado'!$AB$155:$BA$1048576,MATCH($A628,'Hoja de Trabajo para listado'!$AB$155:$AB$1048576,0),MATCH((CUADRO!N$5&amp;$E628),'Hoja de Trabajo para listado'!$AB$151:$BA$151,0)),0)+IFERROR(INDEX('Hoja de Trabajo para listado'!$BC$155:$CB$1048576,MATCH($A628,'Hoja de Trabajo para listado'!$BC$155:$BC$1048576,0),MATCH((CUADRO!N$5&amp;$E628),'Hoja de Trabajo para listado'!$BC$151:$CB$151,0)),0)+IFERROR(INDEX('Hoja de Trabajo para listado'!$DE$153:$DG$274,MATCH($A628,'Hoja de Trabajo para listado'!$DE$153:$DE$1048576,0),MATCH((CUADRO!N$5&amp;$E628),'Hoja de Trabajo para listado'!$DE$151:$DG$151,0)),0)+IFERROR(INDEX('Hoja de Trabajo para listado'!$CD$155:$DC$1048576,MATCH($A628,'Hoja de Trabajo para listado'!$CD$155:$CD$1048576,0),MATCH((CUADRO!N$5&amp;$E628),'Hoja de Trabajo para listado'!$CD$151:$DC$151,0)),0)</f>
        <v>0</v>
      </c>
      <c r="O628" s="255">
        <f ca="1">+IFERROR(INDEX('Hoja de Trabajo para listado'!$A$155:$Z$1048576,MATCH($A628,'Hoja de Trabajo para listado'!$A$155:$A$1048576,0),MATCH((CUADRO!O$5&amp;$E628),'Hoja de Trabajo para listado'!$A$151:$Z$151,0)),0)+IFERROR(INDEX('Hoja de Trabajo para listado'!$AB$155:$BA$1048576,MATCH($A628,'Hoja de Trabajo para listado'!$AB$155:$AB$1048576,0),MATCH((CUADRO!O$5&amp;$E628),'Hoja de Trabajo para listado'!$AB$151:$BA$151,0)),0)+IFERROR(INDEX('Hoja de Trabajo para listado'!$BC$155:$CB$1048576,MATCH($A628,'Hoja de Trabajo para listado'!$BC$155:$BC$1048576,0),MATCH((CUADRO!O$5&amp;$E628),'Hoja de Trabajo para listado'!$BC$151:$CB$151,0)),0)+IFERROR(INDEX('Hoja de Trabajo para listado'!$DE$153:$DG$274,MATCH($A628,'Hoja de Trabajo para listado'!$DE$153:$DE$1048576,0),MATCH((CUADRO!O$5&amp;$E628),'Hoja de Trabajo para listado'!$DE$151:$DG$151,0)),0)+IFERROR(INDEX('Hoja de Trabajo para listado'!$CD$155:$DC$1048576,MATCH($A628,'Hoja de Trabajo para listado'!$CD$155:$CD$1048576,0),MATCH((CUADRO!O$5&amp;$E628),'Hoja de Trabajo para listado'!$CD$151:$DC$151,0)),0)</f>
        <v>0</v>
      </c>
      <c r="P628" s="255">
        <f ca="1">+IFERROR(INDEX('Hoja de Trabajo para listado'!$A$155:$Z$1048576,MATCH($A628,'Hoja de Trabajo para listado'!$A$155:$A$1048576,0),MATCH((CUADRO!P$5&amp;$E628),'Hoja de Trabajo para listado'!$A$151:$Z$151,0)),0)+IFERROR(INDEX('Hoja de Trabajo para listado'!$AB$155:$BA$1048576,MATCH($A628,'Hoja de Trabajo para listado'!$AB$155:$AB$1048576,0),MATCH((CUADRO!P$5&amp;$E628),'Hoja de Trabajo para listado'!$AB$151:$BA$151,0)),0)+IFERROR(INDEX('Hoja de Trabajo para listado'!$BC$155:$CB$1048576,MATCH($A628,'Hoja de Trabajo para listado'!$BC$155:$BC$1048576,0),MATCH((CUADRO!P$5&amp;$E628),'Hoja de Trabajo para listado'!$BC$151:$CB$151,0)),0)+IFERROR(INDEX('Hoja de Trabajo para listado'!$DE$153:$DG$274,MATCH($A628,'Hoja de Trabajo para listado'!$DE$153:$DE$1048576,0),MATCH((CUADRO!P$5&amp;$E628),'Hoja de Trabajo para listado'!$DE$151:$DG$151,0)),0)+IFERROR(INDEX('Hoja de Trabajo para listado'!$CD$155:$DC$1048576,MATCH($A628,'Hoja de Trabajo para listado'!$CD$155:$CD$1048576,0),MATCH((CUADRO!P$5&amp;$E628),'Hoja de Trabajo para listado'!$CD$151:$DC$151,0)),0)</f>
        <v>0</v>
      </c>
      <c r="Q628" s="255">
        <f ca="1">+IFERROR(INDEX('Hoja de Trabajo para listado'!$A$155:$Z$1048576,MATCH($A628,'Hoja de Trabajo para listado'!$A$155:$A$1048576,0),MATCH((CUADRO!Q$5&amp;$E628),'Hoja de Trabajo para listado'!$A$151:$Z$151,0)),0)+IFERROR(INDEX('Hoja de Trabajo para listado'!$AB$155:$BA$1048576,MATCH($A628,'Hoja de Trabajo para listado'!$AB$155:$AB$1048576,0),MATCH((CUADRO!Q$5&amp;$E628),'Hoja de Trabajo para listado'!$AB$151:$BA$151,0)),0)+IFERROR(INDEX('Hoja de Trabajo para listado'!$BC$155:$CB$1048576,MATCH($A628,'Hoja de Trabajo para listado'!$BC$155:$BC$1048576,0),MATCH((CUADRO!Q$5&amp;$E628),'Hoja de Trabajo para listado'!$BC$151:$CB$151,0)),0)+IFERROR(INDEX('Hoja de Trabajo para listado'!$DE$153:$DG$274,MATCH($A628,'Hoja de Trabajo para listado'!$DE$153:$DE$1048576,0),MATCH((CUADRO!Q$5&amp;$E628),'Hoja de Trabajo para listado'!$DE$151:$DG$151,0)),0)+IFERROR(INDEX('Hoja de Trabajo para listado'!$CD$155:$DC$1048576,MATCH($A628,'Hoja de Trabajo para listado'!$CD$155:$CD$1048576,0),MATCH((CUADRO!Q$5&amp;$E628),'Hoja de Trabajo para listado'!$CD$151:$DC$151,0)),0)</f>
        <v>0</v>
      </c>
      <c r="R628" s="255">
        <f t="shared" ca="1" si="20"/>
        <v>0</v>
      </c>
      <c r="S628" s="262"/>
      <c r="T628" s="255">
        <f ca="1">+T629</f>
        <v>0</v>
      </c>
      <c r="U628" s="254">
        <f t="shared" si="21"/>
        <v>1</v>
      </c>
      <c r="V628" s="362" t="str">
        <f>+VLOOKUP(A628,bd_lista!$A$3:$E$590,5,FALSE)</f>
        <v>Gobiernos Autonomos Municipales</v>
      </c>
      <c r="W628" s="361" t="str">
        <f>+V628</f>
        <v>Gobiernos Autonomos Municipales</v>
      </c>
      <c r="X628" s="254">
        <f>+VLOOKUP(A628,[2]Sheet1!$A$13:$D$744,4,FALSE)</f>
        <v>0</v>
      </c>
      <c r="Y628" s="254" t="e">
        <f>+VLOOKUP(X628,bd_lista!$A$3:$C$590,3,FALSE)</f>
        <v>#N/A</v>
      </c>
      <c r="Z628" s="316">
        <f>+X628</f>
        <v>0</v>
      </c>
      <c r="AA628" s="317" t="e">
        <f>+Y628</f>
        <v>#N/A</v>
      </c>
    </row>
    <row r="629" spans="1:27" customFormat="1" ht="15" hidden="1" customHeight="1">
      <c r="A629" s="32">
        <v>1306</v>
      </c>
      <c r="B629" s="307"/>
      <c r="C629" s="259" t="str">
        <f>+VLOOKUP(A629,bd_lista!$A$3:$C$590,3,FALSE)</f>
        <v>Gobierno Autónomo Municipal de Colcapirhua</v>
      </c>
      <c r="D629" s="362"/>
      <c r="E629" s="256" t="s">
        <v>1314</v>
      </c>
      <c r="F629" s="255">
        <f ca="1">+IFERROR(INDEX('Hoja de Trabajo para listado'!$A$155:$Z$1048576,MATCH($A629,'Hoja de Trabajo para listado'!$A$155:$A$1048576,0),MATCH((CUADRO!F$5&amp;$E629),'Hoja de Trabajo para listado'!$A$151:$Z$151,0)),0)+IFERROR(INDEX('Hoja de Trabajo para listado'!$AB$155:$BA$1048576,MATCH($A629,'Hoja de Trabajo para listado'!$AB$155:$AB$1048576,0),MATCH((CUADRO!F$5&amp;$E629),'Hoja de Trabajo para listado'!$AB$151:$BA$151,0)),0)+IFERROR(INDEX('Hoja de Trabajo para listado'!$BC$155:$CB$1048576,MATCH($A629,'Hoja de Trabajo para listado'!$BC$155:$BC$1048576,0),MATCH((CUADRO!F$5&amp;$E629),'Hoja de Trabajo para listado'!$BC$151:$CB$151,0)),0)+IFERROR(INDEX('Hoja de Trabajo para listado'!$DE$153:$DG$274,MATCH($A629,'Hoja de Trabajo para listado'!$DE$153:$DE$1048576,0),MATCH((CUADRO!F$5&amp;$E629),'Hoja de Trabajo para listado'!$DE$151:$DG$151,0)),0)+IFERROR(INDEX('Hoja de Trabajo para listado'!$CD$155:$DC$1048576,MATCH($A629,'Hoja de Trabajo para listado'!$CD$155:$CD$1048576,0),MATCH((CUADRO!F$5&amp;$E629),'Hoja de Trabajo para listado'!$CD$151:$DC$151,0)),0)</f>
        <v>0</v>
      </c>
      <c r="G629" s="255">
        <f ca="1">+IFERROR(INDEX('Hoja de Trabajo para listado'!$A$155:$Z$1048576,MATCH($A629,'Hoja de Trabajo para listado'!$A$155:$A$1048576,0),MATCH((CUADRO!G$5&amp;$E629),'Hoja de Trabajo para listado'!$A$151:$Z$151,0)),0)+IFERROR(INDEX('Hoja de Trabajo para listado'!$AB$155:$BA$1048576,MATCH($A629,'Hoja de Trabajo para listado'!$AB$155:$AB$1048576,0),MATCH((CUADRO!G$5&amp;$E629),'Hoja de Trabajo para listado'!$AB$151:$BA$151,0)),0)+IFERROR(INDEX('Hoja de Trabajo para listado'!$BC$155:$CB$1048576,MATCH($A629,'Hoja de Trabajo para listado'!$BC$155:$BC$1048576,0),MATCH((CUADRO!G$5&amp;$E629),'Hoja de Trabajo para listado'!$BC$151:$CB$151,0)),0)+IFERROR(INDEX('Hoja de Trabajo para listado'!$DE$153:$DG$274,MATCH($A629,'Hoja de Trabajo para listado'!$DE$153:$DE$1048576,0),MATCH((CUADRO!G$5&amp;$E629),'Hoja de Trabajo para listado'!$DE$151:$DG$151,0)),0)+IFERROR(INDEX('Hoja de Trabajo para listado'!$CD$155:$DC$1048576,MATCH($A629,'Hoja de Trabajo para listado'!$CD$155:$CD$1048576,0),MATCH((CUADRO!G$5&amp;$E629),'Hoja de Trabajo para listado'!$CD$151:$DC$151,0)),0)</f>
        <v>0</v>
      </c>
      <c r="H629" s="255">
        <f ca="1">+IFERROR(INDEX('Hoja de Trabajo para listado'!$A$155:$Z$1048576,MATCH($A629,'Hoja de Trabajo para listado'!$A$155:$A$1048576,0),MATCH((CUADRO!H$5&amp;$E629),'Hoja de Trabajo para listado'!$A$151:$Z$151,0)),0)+IFERROR(INDEX('Hoja de Trabajo para listado'!$AB$155:$BA$1048576,MATCH($A629,'Hoja de Trabajo para listado'!$AB$155:$AB$1048576,0),MATCH((CUADRO!H$5&amp;$E629),'Hoja de Trabajo para listado'!$AB$151:$BA$151,0)),0)+IFERROR(INDEX('Hoja de Trabajo para listado'!$BC$155:$CB$1048576,MATCH($A629,'Hoja de Trabajo para listado'!$BC$155:$BC$1048576,0),MATCH((CUADRO!H$5&amp;$E629),'Hoja de Trabajo para listado'!$BC$151:$CB$151,0)),0)+IFERROR(INDEX('Hoja de Trabajo para listado'!$DE$153:$DG$274,MATCH($A629,'Hoja de Trabajo para listado'!$DE$153:$DE$1048576,0),MATCH((CUADRO!H$5&amp;$E629),'Hoja de Trabajo para listado'!$DE$151:$DG$151,0)),0)+IFERROR(INDEX('Hoja de Trabajo para listado'!$CD$155:$DC$1048576,MATCH($A629,'Hoja de Trabajo para listado'!$CD$155:$CD$1048576,0),MATCH((CUADRO!H$5&amp;$E629),'Hoja de Trabajo para listado'!$CD$151:$DC$151,0)),0)</f>
        <v>0</v>
      </c>
      <c r="I629" s="255">
        <f ca="1">+IFERROR(INDEX('Hoja de Trabajo para listado'!$A$155:$Z$1048576,MATCH($A629,'Hoja de Trabajo para listado'!$A$155:$A$1048576,0),MATCH((CUADRO!I$5&amp;$E629),'Hoja de Trabajo para listado'!$A$151:$Z$151,0)),0)+IFERROR(INDEX('Hoja de Trabajo para listado'!$AB$155:$BA$1048576,MATCH($A629,'Hoja de Trabajo para listado'!$AB$155:$AB$1048576,0),MATCH((CUADRO!I$5&amp;$E629),'Hoja de Trabajo para listado'!$AB$151:$BA$151,0)),0)+IFERROR(INDEX('Hoja de Trabajo para listado'!$BC$155:$CB$1048576,MATCH($A629,'Hoja de Trabajo para listado'!$BC$155:$BC$1048576,0),MATCH((CUADRO!I$5&amp;$E629),'Hoja de Trabajo para listado'!$BC$151:$CB$151,0)),0)+IFERROR(INDEX('Hoja de Trabajo para listado'!$DE$153:$DG$274,MATCH($A629,'Hoja de Trabajo para listado'!$DE$153:$DE$1048576,0),MATCH((CUADRO!I$5&amp;$E629),'Hoja de Trabajo para listado'!$DE$151:$DG$151,0)),0)+IFERROR(INDEX('Hoja de Trabajo para listado'!$CD$155:$DC$1048576,MATCH($A629,'Hoja de Trabajo para listado'!$CD$155:$CD$1048576,0),MATCH((CUADRO!I$5&amp;$E629),'Hoja de Trabajo para listado'!$CD$151:$DC$151,0)),0)</f>
        <v>0</v>
      </c>
      <c r="J629" s="255">
        <f ca="1">+IFERROR(INDEX('Hoja de Trabajo para listado'!$A$155:$Z$1048576,MATCH($A629,'Hoja de Trabajo para listado'!$A$155:$A$1048576,0),MATCH((CUADRO!J$5&amp;$E629),'Hoja de Trabajo para listado'!$A$151:$Z$151,0)),0)+IFERROR(INDEX('Hoja de Trabajo para listado'!$AB$155:$BA$1048576,MATCH($A629,'Hoja de Trabajo para listado'!$AB$155:$AB$1048576,0),MATCH((CUADRO!J$5&amp;$E629),'Hoja de Trabajo para listado'!$AB$151:$BA$151,0)),0)+IFERROR(INDEX('Hoja de Trabajo para listado'!$BC$155:$CB$1048576,MATCH($A629,'Hoja de Trabajo para listado'!$BC$155:$BC$1048576,0),MATCH((CUADRO!J$5&amp;$E629),'Hoja de Trabajo para listado'!$BC$151:$CB$151,0)),0)+IFERROR(INDEX('Hoja de Trabajo para listado'!$DE$153:$DG$274,MATCH($A629,'Hoja de Trabajo para listado'!$DE$153:$DE$1048576,0),MATCH((CUADRO!J$5&amp;$E629),'Hoja de Trabajo para listado'!$DE$151:$DG$151,0)),0)+IFERROR(INDEX('Hoja de Trabajo para listado'!$CD$155:$DC$1048576,MATCH($A629,'Hoja de Trabajo para listado'!$CD$155:$CD$1048576,0),MATCH((CUADRO!J$5&amp;$E629),'Hoja de Trabajo para listado'!$CD$151:$DC$151,0)),0)</f>
        <v>0</v>
      </c>
      <c r="K629" s="255">
        <f ca="1">+IFERROR(INDEX('Hoja de Trabajo para listado'!$A$155:$Z$1048576,MATCH($A629,'Hoja de Trabajo para listado'!$A$155:$A$1048576,0),MATCH((CUADRO!K$5&amp;$E629),'Hoja de Trabajo para listado'!$A$151:$Z$151,0)),0)+IFERROR(INDEX('Hoja de Trabajo para listado'!$AB$155:$BA$1048576,MATCH($A629,'Hoja de Trabajo para listado'!$AB$155:$AB$1048576,0),MATCH((CUADRO!K$5&amp;$E629),'Hoja de Trabajo para listado'!$AB$151:$BA$151,0)),0)+IFERROR(INDEX('Hoja de Trabajo para listado'!$BC$155:$CB$1048576,MATCH($A629,'Hoja de Trabajo para listado'!$BC$155:$BC$1048576,0),MATCH((CUADRO!K$5&amp;$E629),'Hoja de Trabajo para listado'!$BC$151:$CB$151,0)),0)+IFERROR(INDEX('Hoja de Trabajo para listado'!$DE$153:$DG$274,MATCH($A629,'Hoja de Trabajo para listado'!$DE$153:$DE$1048576,0),MATCH((CUADRO!K$5&amp;$E629),'Hoja de Trabajo para listado'!$DE$151:$DG$151,0)),0)+IFERROR(INDEX('Hoja de Trabajo para listado'!$CD$155:$DC$1048576,MATCH($A629,'Hoja de Trabajo para listado'!$CD$155:$CD$1048576,0),MATCH((CUADRO!K$5&amp;$E629),'Hoja de Trabajo para listado'!$CD$151:$DC$151,0)),0)</f>
        <v>0</v>
      </c>
      <c r="L629" s="255">
        <f ca="1">+IFERROR(INDEX('Hoja de Trabajo para listado'!$A$155:$Z$1048576,MATCH($A629,'Hoja de Trabajo para listado'!$A$155:$A$1048576,0),MATCH((CUADRO!L$5&amp;$E629),'Hoja de Trabajo para listado'!$A$151:$Z$151,0)),0)+IFERROR(INDEX('Hoja de Trabajo para listado'!$AB$155:$BA$1048576,MATCH($A629,'Hoja de Trabajo para listado'!$AB$155:$AB$1048576,0),MATCH((CUADRO!L$5&amp;$E629),'Hoja de Trabajo para listado'!$AB$151:$BA$151,0)),0)+IFERROR(INDEX('Hoja de Trabajo para listado'!$BC$155:$CB$1048576,MATCH($A629,'Hoja de Trabajo para listado'!$BC$155:$BC$1048576,0),MATCH((CUADRO!L$5&amp;$E629),'Hoja de Trabajo para listado'!$BC$151:$CB$151,0)),0)+IFERROR(INDEX('Hoja de Trabajo para listado'!$DE$153:$DG$274,MATCH($A629,'Hoja de Trabajo para listado'!$DE$153:$DE$1048576,0),MATCH((CUADRO!L$5&amp;$E629),'Hoja de Trabajo para listado'!$DE$151:$DG$151,0)),0)+IFERROR(INDEX('Hoja de Trabajo para listado'!$CD$155:$DC$1048576,MATCH($A629,'Hoja de Trabajo para listado'!$CD$155:$CD$1048576,0),MATCH((CUADRO!L$5&amp;$E629),'Hoja de Trabajo para listado'!$CD$151:$DC$151,0)),0)</f>
        <v>0</v>
      </c>
      <c r="M629" s="255">
        <f ca="1">+IFERROR(INDEX('Hoja de Trabajo para listado'!$A$155:$Z$1048576,MATCH($A629,'Hoja de Trabajo para listado'!$A$155:$A$1048576,0),MATCH((CUADRO!M$5&amp;$E629),'Hoja de Trabajo para listado'!$A$151:$Z$151,0)),0)+IFERROR(INDEX('Hoja de Trabajo para listado'!$AB$155:$BA$1048576,MATCH($A629,'Hoja de Trabajo para listado'!$AB$155:$AB$1048576,0),MATCH((CUADRO!M$5&amp;$E629),'Hoja de Trabajo para listado'!$AB$151:$BA$151,0)),0)+IFERROR(INDEX('Hoja de Trabajo para listado'!$BC$155:$CB$1048576,MATCH($A629,'Hoja de Trabajo para listado'!$BC$155:$BC$1048576,0),MATCH((CUADRO!M$5&amp;$E629),'Hoja de Trabajo para listado'!$BC$151:$CB$151,0)),0)+IFERROR(INDEX('Hoja de Trabajo para listado'!$DE$153:$DG$274,MATCH($A629,'Hoja de Trabajo para listado'!$DE$153:$DE$1048576,0),MATCH((CUADRO!M$5&amp;$E629),'Hoja de Trabajo para listado'!$DE$151:$DG$151,0)),0)+IFERROR(INDEX('Hoja de Trabajo para listado'!$CD$155:$DC$1048576,MATCH($A629,'Hoja de Trabajo para listado'!$CD$155:$CD$1048576,0),MATCH((CUADRO!M$5&amp;$E629),'Hoja de Trabajo para listado'!$CD$151:$DC$151,0)),0)</f>
        <v>0</v>
      </c>
      <c r="N629" s="255">
        <f ca="1">+IFERROR(INDEX('Hoja de Trabajo para listado'!$A$155:$Z$1048576,MATCH($A629,'Hoja de Trabajo para listado'!$A$155:$A$1048576,0),MATCH((CUADRO!N$5&amp;$E629),'Hoja de Trabajo para listado'!$A$151:$Z$151,0)),0)+IFERROR(INDEX('Hoja de Trabajo para listado'!$AB$155:$BA$1048576,MATCH($A629,'Hoja de Trabajo para listado'!$AB$155:$AB$1048576,0),MATCH((CUADRO!N$5&amp;$E629),'Hoja de Trabajo para listado'!$AB$151:$BA$151,0)),0)+IFERROR(INDEX('Hoja de Trabajo para listado'!$BC$155:$CB$1048576,MATCH($A629,'Hoja de Trabajo para listado'!$BC$155:$BC$1048576,0),MATCH((CUADRO!N$5&amp;$E629),'Hoja de Trabajo para listado'!$BC$151:$CB$151,0)),0)+IFERROR(INDEX('Hoja de Trabajo para listado'!$DE$153:$DG$274,MATCH($A629,'Hoja de Trabajo para listado'!$DE$153:$DE$1048576,0),MATCH((CUADRO!N$5&amp;$E629),'Hoja de Trabajo para listado'!$DE$151:$DG$151,0)),0)+IFERROR(INDEX('Hoja de Trabajo para listado'!$CD$155:$DC$1048576,MATCH($A629,'Hoja de Trabajo para listado'!$CD$155:$CD$1048576,0),MATCH((CUADRO!N$5&amp;$E629),'Hoja de Trabajo para listado'!$CD$151:$DC$151,0)),0)</f>
        <v>0</v>
      </c>
      <c r="O629" s="255">
        <f ca="1">+IFERROR(INDEX('Hoja de Trabajo para listado'!$A$155:$Z$1048576,MATCH($A629,'Hoja de Trabajo para listado'!$A$155:$A$1048576,0),MATCH((CUADRO!O$5&amp;$E629),'Hoja de Trabajo para listado'!$A$151:$Z$151,0)),0)+IFERROR(INDEX('Hoja de Trabajo para listado'!$AB$155:$BA$1048576,MATCH($A629,'Hoja de Trabajo para listado'!$AB$155:$AB$1048576,0),MATCH((CUADRO!O$5&amp;$E629),'Hoja de Trabajo para listado'!$AB$151:$BA$151,0)),0)+IFERROR(INDEX('Hoja de Trabajo para listado'!$BC$155:$CB$1048576,MATCH($A629,'Hoja de Trabajo para listado'!$BC$155:$BC$1048576,0),MATCH((CUADRO!O$5&amp;$E629),'Hoja de Trabajo para listado'!$BC$151:$CB$151,0)),0)+IFERROR(INDEX('Hoja de Trabajo para listado'!$DE$153:$DG$274,MATCH($A629,'Hoja de Trabajo para listado'!$DE$153:$DE$1048576,0),MATCH((CUADRO!O$5&amp;$E629),'Hoja de Trabajo para listado'!$DE$151:$DG$151,0)),0)+IFERROR(INDEX('Hoja de Trabajo para listado'!$CD$155:$DC$1048576,MATCH($A629,'Hoja de Trabajo para listado'!$CD$155:$CD$1048576,0),MATCH((CUADRO!O$5&amp;$E629),'Hoja de Trabajo para listado'!$CD$151:$DC$151,0)),0)</f>
        <v>0</v>
      </c>
      <c r="P629" s="255">
        <f ca="1">+IFERROR(INDEX('Hoja de Trabajo para listado'!$A$155:$Z$1048576,MATCH($A629,'Hoja de Trabajo para listado'!$A$155:$A$1048576,0),MATCH((CUADRO!P$5&amp;$E629),'Hoja de Trabajo para listado'!$A$151:$Z$151,0)),0)+IFERROR(INDEX('Hoja de Trabajo para listado'!$AB$155:$BA$1048576,MATCH($A629,'Hoja de Trabajo para listado'!$AB$155:$AB$1048576,0),MATCH((CUADRO!P$5&amp;$E629),'Hoja de Trabajo para listado'!$AB$151:$BA$151,0)),0)+IFERROR(INDEX('Hoja de Trabajo para listado'!$BC$155:$CB$1048576,MATCH($A629,'Hoja de Trabajo para listado'!$BC$155:$BC$1048576,0),MATCH((CUADRO!P$5&amp;$E629),'Hoja de Trabajo para listado'!$BC$151:$CB$151,0)),0)+IFERROR(INDEX('Hoja de Trabajo para listado'!$DE$153:$DG$274,MATCH($A629,'Hoja de Trabajo para listado'!$DE$153:$DE$1048576,0),MATCH((CUADRO!P$5&amp;$E629),'Hoja de Trabajo para listado'!$DE$151:$DG$151,0)),0)+IFERROR(INDEX('Hoja de Trabajo para listado'!$CD$155:$DC$1048576,MATCH($A629,'Hoja de Trabajo para listado'!$CD$155:$CD$1048576,0),MATCH((CUADRO!P$5&amp;$E629),'Hoja de Trabajo para listado'!$CD$151:$DC$151,0)),0)</f>
        <v>0</v>
      </c>
      <c r="Q629" s="255">
        <f ca="1">+IFERROR(INDEX('Hoja de Trabajo para listado'!$A$155:$Z$1048576,MATCH($A629,'Hoja de Trabajo para listado'!$A$155:$A$1048576,0),MATCH((CUADRO!Q$5&amp;$E629),'Hoja de Trabajo para listado'!$A$151:$Z$151,0)),0)+IFERROR(INDEX('Hoja de Trabajo para listado'!$AB$155:$BA$1048576,MATCH($A629,'Hoja de Trabajo para listado'!$AB$155:$AB$1048576,0),MATCH((CUADRO!Q$5&amp;$E629),'Hoja de Trabajo para listado'!$AB$151:$BA$151,0)),0)+IFERROR(INDEX('Hoja de Trabajo para listado'!$BC$155:$CB$1048576,MATCH($A629,'Hoja de Trabajo para listado'!$BC$155:$BC$1048576,0),MATCH((CUADRO!Q$5&amp;$E629),'Hoja de Trabajo para listado'!$BC$151:$CB$151,0)),0)+IFERROR(INDEX('Hoja de Trabajo para listado'!$DE$153:$DG$274,MATCH($A629,'Hoja de Trabajo para listado'!$DE$153:$DE$1048576,0),MATCH((CUADRO!Q$5&amp;$E629),'Hoja de Trabajo para listado'!$DE$151:$DG$151,0)),0)+IFERROR(INDEX('Hoja de Trabajo para listado'!$CD$155:$DC$1048576,MATCH($A629,'Hoja de Trabajo para listado'!$CD$155:$CD$1048576,0),MATCH((CUADRO!Q$5&amp;$E629),'Hoja de Trabajo para listado'!$CD$151:$DC$151,0)),0)</f>
        <v>0</v>
      </c>
      <c r="R629" s="255">
        <f t="shared" ca="1" si="20"/>
        <v>0</v>
      </c>
      <c r="S629" s="262">
        <f ca="1">+R628+R629</f>
        <v>0</v>
      </c>
      <c r="T629" s="255">
        <f ca="1">+S629</f>
        <v>0</v>
      </c>
      <c r="U629" s="254">
        <f t="shared" si="21"/>
        <v>2</v>
      </c>
      <c r="V629" s="362" t="str">
        <f>+VLOOKUP(A629,bd_lista!$A$3:$E$590,5,FALSE)</f>
        <v>Gobiernos Autonomos Municipales</v>
      </c>
      <c r="W629" s="362"/>
      <c r="X629" s="254">
        <f>+VLOOKUP(A629,[2]Sheet1!$A$13:$D$744,4,FALSE)</f>
        <v>0</v>
      </c>
      <c r="Y629" s="254" t="e">
        <f>+VLOOKUP(X629,bd_lista!$A$3:$C$590,3,FALSE)</f>
        <v>#N/A</v>
      </c>
      <c r="Z629" s="314"/>
      <c r="AA629" s="315"/>
    </row>
    <row r="630" spans="1:27" customFormat="1" ht="15" hidden="1" customHeight="1">
      <c r="A630" s="32">
        <v>1307</v>
      </c>
      <c r="B630" s="306">
        <f>+A630</f>
        <v>1307</v>
      </c>
      <c r="C630" s="259" t="str">
        <f>+VLOOKUP(A630,bd_lista!$A$3:$C$590,3,FALSE)</f>
        <v>Gobierno Autónomo Municipal de Aiquile</v>
      </c>
      <c r="D630" s="361" t="str">
        <f>+C630</f>
        <v>Gobierno Autónomo Municipal de Aiquile</v>
      </c>
      <c r="E630" s="254" t="s">
        <v>1313</v>
      </c>
      <c r="F630" s="255">
        <f ca="1">+IFERROR(INDEX('Hoja de Trabajo para listado'!$A$155:$Z$1048576,MATCH($A630,'Hoja de Trabajo para listado'!$A$155:$A$1048576,0),MATCH((CUADRO!F$5&amp;$E630),'Hoja de Trabajo para listado'!$A$151:$Z$151,0)),0)+IFERROR(INDEX('Hoja de Trabajo para listado'!$AB$155:$BA$1048576,MATCH($A630,'Hoja de Trabajo para listado'!$AB$155:$AB$1048576,0),MATCH((CUADRO!F$5&amp;$E630),'Hoja de Trabajo para listado'!$AB$151:$BA$151,0)),0)+IFERROR(INDEX('Hoja de Trabajo para listado'!$BC$155:$CB$1048576,MATCH($A630,'Hoja de Trabajo para listado'!$BC$155:$BC$1048576,0),MATCH((CUADRO!F$5&amp;$E630),'Hoja de Trabajo para listado'!$BC$151:$CB$151,0)),0)+IFERROR(INDEX('Hoja de Trabajo para listado'!$DE$153:$DG$274,MATCH($A630,'Hoja de Trabajo para listado'!$DE$153:$DE$1048576,0),MATCH((CUADRO!F$5&amp;$E630),'Hoja de Trabajo para listado'!$DE$151:$DG$151,0)),0)+IFERROR(INDEX('Hoja de Trabajo para listado'!$CD$155:$DC$1048576,MATCH($A630,'Hoja de Trabajo para listado'!$CD$155:$CD$1048576,0),MATCH((CUADRO!F$5&amp;$E630),'Hoja de Trabajo para listado'!$CD$151:$DC$151,0)),0)</f>
        <v>0</v>
      </c>
      <c r="G630" s="255">
        <f ca="1">+IFERROR(INDEX('Hoja de Trabajo para listado'!$A$155:$Z$1048576,MATCH($A630,'Hoja de Trabajo para listado'!$A$155:$A$1048576,0),MATCH((CUADRO!G$5&amp;$E630),'Hoja de Trabajo para listado'!$A$151:$Z$151,0)),0)+IFERROR(INDEX('Hoja de Trabajo para listado'!$AB$155:$BA$1048576,MATCH($A630,'Hoja de Trabajo para listado'!$AB$155:$AB$1048576,0),MATCH((CUADRO!G$5&amp;$E630),'Hoja de Trabajo para listado'!$AB$151:$BA$151,0)),0)+IFERROR(INDEX('Hoja de Trabajo para listado'!$BC$155:$CB$1048576,MATCH($A630,'Hoja de Trabajo para listado'!$BC$155:$BC$1048576,0),MATCH((CUADRO!G$5&amp;$E630),'Hoja de Trabajo para listado'!$BC$151:$CB$151,0)),0)+IFERROR(INDEX('Hoja de Trabajo para listado'!$DE$153:$DG$274,MATCH($A630,'Hoja de Trabajo para listado'!$DE$153:$DE$1048576,0),MATCH((CUADRO!G$5&amp;$E630),'Hoja de Trabajo para listado'!$DE$151:$DG$151,0)),0)+IFERROR(INDEX('Hoja de Trabajo para listado'!$CD$155:$DC$1048576,MATCH($A630,'Hoja de Trabajo para listado'!$CD$155:$CD$1048576,0),MATCH((CUADRO!G$5&amp;$E630),'Hoja de Trabajo para listado'!$CD$151:$DC$151,0)),0)</f>
        <v>0</v>
      </c>
      <c r="H630" s="255">
        <f ca="1">+IFERROR(INDEX('Hoja de Trabajo para listado'!$A$155:$Z$1048576,MATCH($A630,'Hoja de Trabajo para listado'!$A$155:$A$1048576,0),MATCH((CUADRO!H$5&amp;$E630),'Hoja de Trabajo para listado'!$A$151:$Z$151,0)),0)+IFERROR(INDEX('Hoja de Trabajo para listado'!$AB$155:$BA$1048576,MATCH($A630,'Hoja de Trabajo para listado'!$AB$155:$AB$1048576,0),MATCH((CUADRO!H$5&amp;$E630),'Hoja de Trabajo para listado'!$AB$151:$BA$151,0)),0)+IFERROR(INDEX('Hoja de Trabajo para listado'!$BC$155:$CB$1048576,MATCH($A630,'Hoja de Trabajo para listado'!$BC$155:$BC$1048576,0),MATCH((CUADRO!H$5&amp;$E630),'Hoja de Trabajo para listado'!$BC$151:$CB$151,0)),0)+IFERROR(INDEX('Hoja de Trabajo para listado'!$DE$153:$DG$274,MATCH($A630,'Hoja de Trabajo para listado'!$DE$153:$DE$1048576,0),MATCH((CUADRO!H$5&amp;$E630),'Hoja de Trabajo para listado'!$DE$151:$DG$151,0)),0)+IFERROR(INDEX('Hoja de Trabajo para listado'!$CD$155:$DC$1048576,MATCH($A630,'Hoja de Trabajo para listado'!$CD$155:$CD$1048576,0),MATCH((CUADRO!H$5&amp;$E630),'Hoja de Trabajo para listado'!$CD$151:$DC$151,0)),0)</f>
        <v>0</v>
      </c>
      <c r="I630" s="255">
        <f ca="1">+IFERROR(INDEX('Hoja de Trabajo para listado'!$A$155:$Z$1048576,MATCH($A630,'Hoja de Trabajo para listado'!$A$155:$A$1048576,0),MATCH((CUADRO!I$5&amp;$E630),'Hoja de Trabajo para listado'!$A$151:$Z$151,0)),0)+IFERROR(INDEX('Hoja de Trabajo para listado'!$AB$155:$BA$1048576,MATCH($A630,'Hoja de Trabajo para listado'!$AB$155:$AB$1048576,0),MATCH((CUADRO!I$5&amp;$E630),'Hoja de Trabajo para listado'!$AB$151:$BA$151,0)),0)+IFERROR(INDEX('Hoja de Trabajo para listado'!$BC$155:$CB$1048576,MATCH($A630,'Hoja de Trabajo para listado'!$BC$155:$BC$1048576,0),MATCH((CUADRO!I$5&amp;$E630),'Hoja de Trabajo para listado'!$BC$151:$CB$151,0)),0)+IFERROR(INDEX('Hoja de Trabajo para listado'!$DE$153:$DG$274,MATCH($A630,'Hoja de Trabajo para listado'!$DE$153:$DE$1048576,0),MATCH((CUADRO!I$5&amp;$E630),'Hoja de Trabajo para listado'!$DE$151:$DG$151,0)),0)+IFERROR(INDEX('Hoja de Trabajo para listado'!$CD$155:$DC$1048576,MATCH($A630,'Hoja de Trabajo para listado'!$CD$155:$CD$1048576,0),MATCH((CUADRO!I$5&amp;$E630),'Hoja de Trabajo para listado'!$CD$151:$DC$151,0)),0)</f>
        <v>0</v>
      </c>
      <c r="J630" s="255">
        <f ca="1">+IFERROR(INDEX('Hoja de Trabajo para listado'!$A$155:$Z$1048576,MATCH($A630,'Hoja de Trabajo para listado'!$A$155:$A$1048576,0),MATCH((CUADRO!J$5&amp;$E630),'Hoja de Trabajo para listado'!$A$151:$Z$151,0)),0)+IFERROR(INDEX('Hoja de Trabajo para listado'!$AB$155:$BA$1048576,MATCH($A630,'Hoja de Trabajo para listado'!$AB$155:$AB$1048576,0),MATCH((CUADRO!J$5&amp;$E630),'Hoja de Trabajo para listado'!$AB$151:$BA$151,0)),0)+IFERROR(INDEX('Hoja de Trabajo para listado'!$BC$155:$CB$1048576,MATCH($A630,'Hoja de Trabajo para listado'!$BC$155:$BC$1048576,0),MATCH((CUADRO!J$5&amp;$E630),'Hoja de Trabajo para listado'!$BC$151:$CB$151,0)),0)+IFERROR(INDEX('Hoja de Trabajo para listado'!$DE$153:$DG$274,MATCH($A630,'Hoja de Trabajo para listado'!$DE$153:$DE$1048576,0),MATCH((CUADRO!J$5&amp;$E630),'Hoja de Trabajo para listado'!$DE$151:$DG$151,0)),0)+IFERROR(INDEX('Hoja de Trabajo para listado'!$CD$155:$DC$1048576,MATCH($A630,'Hoja de Trabajo para listado'!$CD$155:$CD$1048576,0),MATCH((CUADRO!J$5&amp;$E630),'Hoja de Trabajo para listado'!$CD$151:$DC$151,0)),0)</f>
        <v>0</v>
      </c>
      <c r="K630" s="255">
        <f ca="1">+IFERROR(INDEX('Hoja de Trabajo para listado'!$A$155:$Z$1048576,MATCH($A630,'Hoja de Trabajo para listado'!$A$155:$A$1048576,0),MATCH((CUADRO!K$5&amp;$E630),'Hoja de Trabajo para listado'!$A$151:$Z$151,0)),0)+IFERROR(INDEX('Hoja de Trabajo para listado'!$AB$155:$BA$1048576,MATCH($A630,'Hoja de Trabajo para listado'!$AB$155:$AB$1048576,0),MATCH((CUADRO!K$5&amp;$E630),'Hoja de Trabajo para listado'!$AB$151:$BA$151,0)),0)+IFERROR(INDEX('Hoja de Trabajo para listado'!$BC$155:$CB$1048576,MATCH($A630,'Hoja de Trabajo para listado'!$BC$155:$BC$1048576,0),MATCH((CUADRO!K$5&amp;$E630),'Hoja de Trabajo para listado'!$BC$151:$CB$151,0)),0)+IFERROR(INDEX('Hoja de Trabajo para listado'!$DE$153:$DG$274,MATCH($A630,'Hoja de Trabajo para listado'!$DE$153:$DE$1048576,0),MATCH((CUADRO!K$5&amp;$E630),'Hoja de Trabajo para listado'!$DE$151:$DG$151,0)),0)+IFERROR(INDEX('Hoja de Trabajo para listado'!$CD$155:$DC$1048576,MATCH($A630,'Hoja de Trabajo para listado'!$CD$155:$CD$1048576,0),MATCH((CUADRO!K$5&amp;$E630),'Hoja de Trabajo para listado'!$CD$151:$DC$151,0)),0)</f>
        <v>0</v>
      </c>
      <c r="L630" s="255">
        <f ca="1">+IFERROR(INDEX('Hoja de Trabajo para listado'!$A$155:$Z$1048576,MATCH($A630,'Hoja de Trabajo para listado'!$A$155:$A$1048576,0),MATCH((CUADRO!L$5&amp;$E630),'Hoja de Trabajo para listado'!$A$151:$Z$151,0)),0)+IFERROR(INDEX('Hoja de Trabajo para listado'!$AB$155:$BA$1048576,MATCH($A630,'Hoja de Trabajo para listado'!$AB$155:$AB$1048576,0),MATCH((CUADRO!L$5&amp;$E630),'Hoja de Trabajo para listado'!$AB$151:$BA$151,0)),0)+IFERROR(INDEX('Hoja de Trabajo para listado'!$BC$155:$CB$1048576,MATCH($A630,'Hoja de Trabajo para listado'!$BC$155:$BC$1048576,0),MATCH((CUADRO!L$5&amp;$E630),'Hoja de Trabajo para listado'!$BC$151:$CB$151,0)),0)+IFERROR(INDEX('Hoja de Trabajo para listado'!$DE$153:$DG$274,MATCH($A630,'Hoja de Trabajo para listado'!$DE$153:$DE$1048576,0),MATCH((CUADRO!L$5&amp;$E630),'Hoja de Trabajo para listado'!$DE$151:$DG$151,0)),0)+IFERROR(INDEX('Hoja de Trabajo para listado'!$CD$155:$DC$1048576,MATCH($A630,'Hoja de Trabajo para listado'!$CD$155:$CD$1048576,0),MATCH((CUADRO!L$5&amp;$E630),'Hoja de Trabajo para listado'!$CD$151:$DC$151,0)),0)</f>
        <v>0</v>
      </c>
      <c r="M630" s="255">
        <f ca="1">+IFERROR(INDEX('Hoja de Trabajo para listado'!$A$155:$Z$1048576,MATCH($A630,'Hoja de Trabajo para listado'!$A$155:$A$1048576,0),MATCH((CUADRO!M$5&amp;$E630),'Hoja de Trabajo para listado'!$A$151:$Z$151,0)),0)+IFERROR(INDEX('Hoja de Trabajo para listado'!$AB$155:$BA$1048576,MATCH($A630,'Hoja de Trabajo para listado'!$AB$155:$AB$1048576,0),MATCH((CUADRO!M$5&amp;$E630),'Hoja de Trabajo para listado'!$AB$151:$BA$151,0)),0)+IFERROR(INDEX('Hoja de Trabajo para listado'!$BC$155:$CB$1048576,MATCH($A630,'Hoja de Trabajo para listado'!$BC$155:$BC$1048576,0),MATCH((CUADRO!M$5&amp;$E630),'Hoja de Trabajo para listado'!$BC$151:$CB$151,0)),0)+IFERROR(INDEX('Hoja de Trabajo para listado'!$DE$153:$DG$274,MATCH($A630,'Hoja de Trabajo para listado'!$DE$153:$DE$1048576,0),MATCH((CUADRO!M$5&amp;$E630),'Hoja de Trabajo para listado'!$DE$151:$DG$151,0)),0)+IFERROR(INDEX('Hoja de Trabajo para listado'!$CD$155:$DC$1048576,MATCH($A630,'Hoja de Trabajo para listado'!$CD$155:$CD$1048576,0),MATCH((CUADRO!M$5&amp;$E630),'Hoja de Trabajo para listado'!$CD$151:$DC$151,0)),0)</f>
        <v>0</v>
      </c>
      <c r="N630" s="255">
        <f ca="1">+IFERROR(INDEX('Hoja de Trabajo para listado'!$A$155:$Z$1048576,MATCH($A630,'Hoja de Trabajo para listado'!$A$155:$A$1048576,0),MATCH((CUADRO!N$5&amp;$E630),'Hoja de Trabajo para listado'!$A$151:$Z$151,0)),0)+IFERROR(INDEX('Hoja de Trabajo para listado'!$AB$155:$BA$1048576,MATCH($A630,'Hoja de Trabajo para listado'!$AB$155:$AB$1048576,0),MATCH((CUADRO!N$5&amp;$E630),'Hoja de Trabajo para listado'!$AB$151:$BA$151,0)),0)+IFERROR(INDEX('Hoja de Trabajo para listado'!$BC$155:$CB$1048576,MATCH($A630,'Hoja de Trabajo para listado'!$BC$155:$BC$1048576,0),MATCH((CUADRO!N$5&amp;$E630),'Hoja de Trabajo para listado'!$BC$151:$CB$151,0)),0)+IFERROR(INDEX('Hoja de Trabajo para listado'!$DE$153:$DG$274,MATCH($A630,'Hoja de Trabajo para listado'!$DE$153:$DE$1048576,0),MATCH((CUADRO!N$5&amp;$E630),'Hoja de Trabajo para listado'!$DE$151:$DG$151,0)),0)+IFERROR(INDEX('Hoja de Trabajo para listado'!$CD$155:$DC$1048576,MATCH($A630,'Hoja de Trabajo para listado'!$CD$155:$CD$1048576,0),MATCH((CUADRO!N$5&amp;$E630),'Hoja de Trabajo para listado'!$CD$151:$DC$151,0)),0)</f>
        <v>0</v>
      </c>
      <c r="O630" s="255">
        <f ca="1">+IFERROR(INDEX('Hoja de Trabajo para listado'!$A$155:$Z$1048576,MATCH($A630,'Hoja de Trabajo para listado'!$A$155:$A$1048576,0),MATCH((CUADRO!O$5&amp;$E630),'Hoja de Trabajo para listado'!$A$151:$Z$151,0)),0)+IFERROR(INDEX('Hoja de Trabajo para listado'!$AB$155:$BA$1048576,MATCH($A630,'Hoja de Trabajo para listado'!$AB$155:$AB$1048576,0),MATCH((CUADRO!O$5&amp;$E630),'Hoja de Trabajo para listado'!$AB$151:$BA$151,0)),0)+IFERROR(INDEX('Hoja de Trabajo para listado'!$BC$155:$CB$1048576,MATCH($A630,'Hoja de Trabajo para listado'!$BC$155:$BC$1048576,0),MATCH((CUADRO!O$5&amp;$E630),'Hoja de Trabajo para listado'!$BC$151:$CB$151,0)),0)+IFERROR(INDEX('Hoja de Trabajo para listado'!$DE$153:$DG$274,MATCH($A630,'Hoja de Trabajo para listado'!$DE$153:$DE$1048576,0),MATCH((CUADRO!O$5&amp;$E630),'Hoja de Trabajo para listado'!$DE$151:$DG$151,0)),0)+IFERROR(INDEX('Hoja de Trabajo para listado'!$CD$155:$DC$1048576,MATCH($A630,'Hoja de Trabajo para listado'!$CD$155:$CD$1048576,0),MATCH((CUADRO!O$5&amp;$E630),'Hoja de Trabajo para listado'!$CD$151:$DC$151,0)),0)</f>
        <v>0</v>
      </c>
      <c r="P630" s="255">
        <f ca="1">+IFERROR(INDEX('Hoja de Trabajo para listado'!$A$155:$Z$1048576,MATCH($A630,'Hoja de Trabajo para listado'!$A$155:$A$1048576,0),MATCH((CUADRO!P$5&amp;$E630),'Hoja de Trabajo para listado'!$A$151:$Z$151,0)),0)+IFERROR(INDEX('Hoja de Trabajo para listado'!$AB$155:$BA$1048576,MATCH($A630,'Hoja de Trabajo para listado'!$AB$155:$AB$1048576,0),MATCH((CUADRO!P$5&amp;$E630),'Hoja de Trabajo para listado'!$AB$151:$BA$151,0)),0)+IFERROR(INDEX('Hoja de Trabajo para listado'!$BC$155:$CB$1048576,MATCH($A630,'Hoja de Trabajo para listado'!$BC$155:$BC$1048576,0),MATCH((CUADRO!P$5&amp;$E630),'Hoja de Trabajo para listado'!$BC$151:$CB$151,0)),0)+IFERROR(INDEX('Hoja de Trabajo para listado'!$DE$153:$DG$274,MATCH($A630,'Hoja de Trabajo para listado'!$DE$153:$DE$1048576,0),MATCH((CUADRO!P$5&amp;$E630),'Hoja de Trabajo para listado'!$DE$151:$DG$151,0)),0)+IFERROR(INDEX('Hoja de Trabajo para listado'!$CD$155:$DC$1048576,MATCH($A630,'Hoja de Trabajo para listado'!$CD$155:$CD$1048576,0),MATCH((CUADRO!P$5&amp;$E630),'Hoja de Trabajo para listado'!$CD$151:$DC$151,0)),0)</f>
        <v>0</v>
      </c>
      <c r="Q630" s="255">
        <f ca="1">+IFERROR(INDEX('Hoja de Trabajo para listado'!$A$155:$Z$1048576,MATCH($A630,'Hoja de Trabajo para listado'!$A$155:$A$1048576,0),MATCH((CUADRO!Q$5&amp;$E630),'Hoja de Trabajo para listado'!$A$151:$Z$151,0)),0)+IFERROR(INDEX('Hoja de Trabajo para listado'!$AB$155:$BA$1048576,MATCH($A630,'Hoja de Trabajo para listado'!$AB$155:$AB$1048576,0),MATCH((CUADRO!Q$5&amp;$E630),'Hoja de Trabajo para listado'!$AB$151:$BA$151,0)),0)+IFERROR(INDEX('Hoja de Trabajo para listado'!$BC$155:$CB$1048576,MATCH($A630,'Hoja de Trabajo para listado'!$BC$155:$BC$1048576,0),MATCH((CUADRO!Q$5&amp;$E630),'Hoja de Trabajo para listado'!$BC$151:$CB$151,0)),0)+IFERROR(INDEX('Hoja de Trabajo para listado'!$DE$153:$DG$274,MATCH($A630,'Hoja de Trabajo para listado'!$DE$153:$DE$1048576,0),MATCH((CUADRO!Q$5&amp;$E630),'Hoja de Trabajo para listado'!$DE$151:$DG$151,0)),0)+IFERROR(INDEX('Hoja de Trabajo para listado'!$CD$155:$DC$1048576,MATCH($A630,'Hoja de Trabajo para listado'!$CD$155:$CD$1048576,0),MATCH((CUADRO!Q$5&amp;$E630),'Hoja de Trabajo para listado'!$CD$151:$DC$151,0)),0)</f>
        <v>0</v>
      </c>
      <c r="R630" s="255">
        <f t="shared" ca="1" si="20"/>
        <v>0</v>
      </c>
      <c r="S630" s="262"/>
      <c r="T630" s="255">
        <f ca="1">+T631</f>
        <v>0</v>
      </c>
      <c r="U630" s="254">
        <f t="shared" si="21"/>
        <v>1</v>
      </c>
      <c r="V630" s="362" t="str">
        <f>+VLOOKUP(A630,bd_lista!$A$3:$E$590,5,FALSE)</f>
        <v>Gobiernos Autonomos Municipales</v>
      </c>
      <c r="W630" s="361" t="str">
        <f>+V630</f>
        <v>Gobiernos Autonomos Municipales</v>
      </c>
      <c r="X630" s="254">
        <f>+VLOOKUP(A630,[2]Sheet1!$A$13:$D$744,4,FALSE)</f>
        <v>0</v>
      </c>
      <c r="Y630" s="254" t="e">
        <f>+VLOOKUP(X630,bd_lista!$A$3:$C$590,3,FALSE)</f>
        <v>#N/A</v>
      </c>
      <c r="Z630" s="316">
        <f>+X630</f>
        <v>0</v>
      </c>
      <c r="AA630" s="317" t="e">
        <f>+Y630</f>
        <v>#N/A</v>
      </c>
    </row>
    <row r="631" spans="1:27" customFormat="1" ht="15" hidden="1" customHeight="1">
      <c r="A631" s="32">
        <v>1307</v>
      </c>
      <c r="B631" s="307"/>
      <c r="C631" s="259" t="str">
        <f>+VLOOKUP(A631,bd_lista!$A$3:$C$590,3,FALSE)</f>
        <v>Gobierno Autónomo Municipal de Aiquile</v>
      </c>
      <c r="D631" s="362"/>
      <c r="E631" s="256" t="s">
        <v>1314</v>
      </c>
      <c r="F631" s="255">
        <f ca="1">+IFERROR(INDEX('Hoja de Trabajo para listado'!$A$155:$Z$1048576,MATCH($A631,'Hoja de Trabajo para listado'!$A$155:$A$1048576,0),MATCH((CUADRO!F$5&amp;$E631),'Hoja de Trabajo para listado'!$A$151:$Z$151,0)),0)+IFERROR(INDEX('Hoja de Trabajo para listado'!$AB$155:$BA$1048576,MATCH($A631,'Hoja de Trabajo para listado'!$AB$155:$AB$1048576,0),MATCH((CUADRO!F$5&amp;$E631),'Hoja de Trabajo para listado'!$AB$151:$BA$151,0)),0)+IFERROR(INDEX('Hoja de Trabajo para listado'!$BC$155:$CB$1048576,MATCH($A631,'Hoja de Trabajo para listado'!$BC$155:$BC$1048576,0),MATCH((CUADRO!F$5&amp;$E631),'Hoja de Trabajo para listado'!$BC$151:$CB$151,0)),0)+IFERROR(INDEX('Hoja de Trabajo para listado'!$DE$153:$DG$274,MATCH($A631,'Hoja de Trabajo para listado'!$DE$153:$DE$1048576,0),MATCH((CUADRO!F$5&amp;$E631),'Hoja de Trabajo para listado'!$DE$151:$DG$151,0)),0)+IFERROR(INDEX('Hoja de Trabajo para listado'!$CD$155:$DC$1048576,MATCH($A631,'Hoja de Trabajo para listado'!$CD$155:$CD$1048576,0),MATCH((CUADRO!F$5&amp;$E631),'Hoja de Trabajo para listado'!$CD$151:$DC$151,0)),0)</f>
        <v>0</v>
      </c>
      <c r="G631" s="255">
        <f ca="1">+IFERROR(INDEX('Hoja de Trabajo para listado'!$A$155:$Z$1048576,MATCH($A631,'Hoja de Trabajo para listado'!$A$155:$A$1048576,0),MATCH((CUADRO!G$5&amp;$E631),'Hoja de Trabajo para listado'!$A$151:$Z$151,0)),0)+IFERROR(INDEX('Hoja de Trabajo para listado'!$AB$155:$BA$1048576,MATCH($A631,'Hoja de Trabajo para listado'!$AB$155:$AB$1048576,0),MATCH((CUADRO!G$5&amp;$E631),'Hoja de Trabajo para listado'!$AB$151:$BA$151,0)),0)+IFERROR(INDEX('Hoja de Trabajo para listado'!$BC$155:$CB$1048576,MATCH($A631,'Hoja de Trabajo para listado'!$BC$155:$BC$1048576,0),MATCH((CUADRO!G$5&amp;$E631),'Hoja de Trabajo para listado'!$BC$151:$CB$151,0)),0)+IFERROR(INDEX('Hoja de Trabajo para listado'!$DE$153:$DG$274,MATCH($A631,'Hoja de Trabajo para listado'!$DE$153:$DE$1048576,0),MATCH((CUADRO!G$5&amp;$E631),'Hoja de Trabajo para listado'!$DE$151:$DG$151,0)),0)+IFERROR(INDEX('Hoja de Trabajo para listado'!$CD$155:$DC$1048576,MATCH($A631,'Hoja de Trabajo para listado'!$CD$155:$CD$1048576,0),MATCH((CUADRO!G$5&amp;$E631),'Hoja de Trabajo para listado'!$CD$151:$DC$151,0)),0)</f>
        <v>0</v>
      </c>
      <c r="H631" s="255">
        <f ca="1">+IFERROR(INDEX('Hoja de Trabajo para listado'!$A$155:$Z$1048576,MATCH($A631,'Hoja de Trabajo para listado'!$A$155:$A$1048576,0),MATCH((CUADRO!H$5&amp;$E631),'Hoja de Trabajo para listado'!$A$151:$Z$151,0)),0)+IFERROR(INDEX('Hoja de Trabajo para listado'!$AB$155:$BA$1048576,MATCH($A631,'Hoja de Trabajo para listado'!$AB$155:$AB$1048576,0),MATCH((CUADRO!H$5&amp;$E631),'Hoja de Trabajo para listado'!$AB$151:$BA$151,0)),0)+IFERROR(INDEX('Hoja de Trabajo para listado'!$BC$155:$CB$1048576,MATCH($A631,'Hoja de Trabajo para listado'!$BC$155:$BC$1048576,0),MATCH((CUADRO!H$5&amp;$E631),'Hoja de Trabajo para listado'!$BC$151:$CB$151,0)),0)+IFERROR(INDEX('Hoja de Trabajo para listado'!$DE$153:$DG$274,MATCH($A631,'Hoja de Trabajo para listado'!$DE$153:$DE$1048576,0),MATCH((CUADRO!H$5&amp;$E631),'Hoja de Trabajo para listado'!$DE$151:$DG$151,0)),0)+IFERROR(INDEX('Hoja de Trabajo para listado'!$CD$155:$DC$1048576,MATCH($A631,'Hoja de Trabajo para listado'!$CD$155:$CD$1048576,0),MATCH((CUADRO!H$5&amp;$E631),'Hoja de Trabajo para listado'!$CD$151:$DC$151,0)),0)</f>
        <v>0</v>
      </c>
      <c r="I631" s="255">
        <f ca="1">+IFERROR(INDEX('Hoja de Trabajo para listado'!$A$155:$Z$1048576,MATCH($A631,'Hoja de Trabajo para listado'!$A$155:$A$1048576,0),MATCH((CUADRO!I$5&amp;$E631),'Hoja de Trabajo para listado'!$A$151:$Z$151,0)),0)+IFERROR(INDEX('Hoja de Trabajo para listado'!$AB$155:$BA$1048576,MATCH($A631,'Hoja de Trabajo para listado'!$AB$155:$AB$1048576,0),MATCH((CUADRO!I$5&amp;$E631),'Hoja de Trabajo para listado'!$AB$151:$BA$151,0)),0)+IFERROR(INDEX('Hoja de Trabajo para listado'!$BC$155:$CB$1048576,MATCH($A631,'Hoja de Trabajo para listado'!$BC$155:$BC$1048576,0),MATCH((CUADRO!I$5&amp;$E631),'Hoja de Trabajo para listado'!$BC$151:$CB$151,0)),0)+IFERROR(INDEX('Hoja de Trabajo para listado'!$DE$153:$DG$274,MATCH($A631,'Hoja de Trabajo para listado'!$DE$153:$DE$1048576,0),MATCH((CUADRO!I$5&amp;$E631),'Hoja de Trabajo para listado'!$DE$151:$DG$151,0)),0)+IFERROR(INDEX('Hoja de Trabajo para listado'!$CD$155:$DC$1048576,MATCH($A631,'Hoja de Trabajo para listado'!$CD$155:$CD$1048576,0),MATCH((CUADRO!I$5&amp;$E631),'Hoja de Trabajo para listado'!$CD$151:$DC$151,0)),0)</f>
        <v>0</v>
      </c>
      <c r="J631" s="255">
        <f ca="1">+IFERROR(INDEX('Hoja de Trabajo para listado'!$A$155:$Z$1048576,MATCH($A631,'Hoja de Trabajo para listado'!$A$155:$A$1048576,0),MATCH((CUADRO!J$5&amp;$E631),'Hoja de Trabajo para listado'!$A$151:$Z$151,0)),0)+IFERROR(INDEX('Hoja de Trabajo para listado'!$AB$155:$BA$1048576,MATCH($A631,'Hoja de Trabajo para listado'!$AB$155:$AB$1048576,0),MATCH((CUADRO!J$5&amp;$E631),'Hoja de Trabajo para listado'!$AB$151:$BA$151,0)),0)+IFERROR(INDEX('Hoja de Trabajo para listado'!$BC$155:$CB$1048576,MATCH($A631,'Hoja de Trabajo para listado'!$BC$155:$BC$1048576,0),MATCH((CUADRO!J$5&amp;$E631),'Hoja de Trabajo para listado'!$BC$151:$CB$151,0)),0)+IFERROR(INDEX('Hoja de Trabajo para listado'!$DE$153:$DG$274,MATCH($A631,'Hoja de Trabajo para listado'!$DE$153:$DE$1048576,0),MATCH((CUADRO!J$5&amp;$E631),'Hoja de Trabajo para listado'!$DE$151:$DG$151,0)),0)+IFERROR(INDEX('Hoja de Trabajo para listado'!$CD$155:$DC$1048576,MATCH($A631,'Hoja de Trabajo para listado'!$CD$155:$CD$1048576,0),MATCH((CUADRO!J$5&amp;$E631),'Hoja de Trabajo para listado'!$CD$151:$DC$151,0)),0)</f>
        <v>0</v>
      </c>
      <c r="K631" s="255">
        <f ca="1">+IFERROR(INDEX('Hoja de Trabajo para listado'!$A$155:$Z$1048576,MATCH($A631,'Hoja de Trabajo para listado'!$A$155:$A$1048576,0),MATCH((CUADRO!K$5&amp;$E631),'Hoja de Trabajo para listado'!$A$151:$Z$151,0)),0)+IFERROR(INDEX('Hoja de Trabajo para listado'!$AB$155:$BA$1048576,MATCH($A631,'Hoja de Trabajo para listado'!$AB$155:$AB$1048576,0),MATCH((CUADRO!K$5&amp;$E631),'Hoja de Trabajo para listado'!$AB$151:$BA$151,0)),0)+IFERROR(INDEX('Hoja de Trabajo para listado'!$BC$155:$CB$1048576,MATCH($A631,'Hoja de Trabajo para listado'!$BC$155:$BC$1048576,0),MATCH((CUADRO!K$5&amp;$E631),'Hoja de Trabajo para listado'!$BC$151:$CB$151,0)),0)+IFERROR(INDEX('Hoja de Trabajo para listado'!$DE$153:$DG$274,MATCH($A631,'Hoja de Trabajo para listado'!$DE$153:$DE$1048576,0),MATCH((CUADRO!K$5&amp;$E631),'Hoja de Trabajo para listado'!$DE$151:$DG$151,0)),0)+IFERROR(INDEX('Hoja de Trabajo para listado'!$CD$155:$DC$1048576,MATCH($A631,'Hoja de Trabajo para listado'!$CD$155:$CD$1048576,0),MATCH((CUADRO!K$5&amp;$E631),'Hoja de Trabajo para listado'!$CD$151:$DC$151,0)),0)</f>
        <v>0</v>
      </c>
      <c r="L631" s="255">
        <f ca="1">+IFERROR(INDEX('Hoja de Trabajo para listado'!$A$155:$Z$1048576,MATCH($A631,'Hoja de Trabajo para listado'!$A$155:$A$1048576,0),MATCH((CUADRO!L$5&amp;$E631),'Hoja de Trabajo para listado'!$A$151:$Z$151,0)),0)+IFERROR(INDEX('Hoja de Trabajo para listado'!$AB$155:$BA$1048576,MATCH($A631,'Hoja de Trabajo para listado'!$AB$155:$AB$1048576,0),MATCH((CUADRO!L$5&amp;$E631),'Hoja de Trabajo para listado'!$AB$151:$BA$151,0)),0)+IFERROR(INDEX('Hoja de Trabajo para listado'!$BC$155:$CB$1048576,MATCH($A631,'Hoja de Trabajo para listado'!$BC$155:$BC$1048576,0),MATCH((CUADRO!L$5&amp;$E631),'Hoja de Trabajo para listado'!$BC$151:$CB$151,0)),0)+IFERROR(INDEX('Hoja de Trabajo para listado'!$DE$153:$DG$274,MATCH($A631,'Hoja de Trabajo para listado'!$DE$153:$DE$1048576,0),MATCH((CUADRO!L$5&amp;$E631),'Hoja de Trabajo para listado'!$DE$151:$DG$151,0)),0)+IFERROR(INDEX('Hoja de Trabajo para listado'!$CD$155:$DC$1048576,MATCH($A631,'Hoja de Trabajo para listado'!$CD$155:$CD$1048576,0),MATCH((CUADRO!L$5&amp;$E631),'Hoja de Trabajo para listado'!$CD$151:$DC$151,0)),0)</f>
        <v>0</v>
      </c>
      <c r="M631" s="255">
        <f ca="1">+IFERROR(INDEX('Hoja de Trabajo para listado'!$A$155:$Z$1048576,MATCH($A631,'Hoja de Trabajo para listado'!$A$155:$A$1048576,0),MATCH((CUADRO!M$5&amp;$E631),'Hoja de Trabajo para listado'!$A$151:$Z$151,0)),0)+IFERROR(INDEX('Hoja de Trabajo para listado'!$AB$155:$BA$1048576,MATCH($A631,'Hoja de Trabajo para listado'!$AB$155:$AB$1048576,0),MATCH((CUADRO!M$5&amp;$E631),'Hoja de Trabajo para listado'!$AB$151:$BA$151,0)),0)+IFERROR(INDEX('Hoja de Trabajo para listado'!$BC$155:$CB$1048576,MATCH($A631,'Hoja de Trabajo para listado'!$BC$155:$BC$1048576,0),MATCH((CUADRO!M$5&amp;$E631),'Hoja de Trabajo para listado'!$BC$151:$CB$151,0)),0)+IFERROR(INDEX('Hoja de Trabajo para listado'!$DE$153:$DG$274,MATCH($A631,'Hoja de Trabajo para listado'!$DE$153:$DE$1048576,0),MATCH((CUADRO!M$5&amp;$E631),'Hoja de Trabajo para listado'!$DE$151:$DG$151,0)),0)+IFERROR(INDEX('Hoja de Trabajo para listado'!$CD$155:$DC$1048576,MATCH($A631,'Hoja de Trabajo para listado'!$CD$155:$CD$1048576,0),MATCH((CUADRO!M$5&amp;$E631),'Hoja de Trabajo para listado'!$CD$151:$DC$151,0)),0)</f>
        <v>0</v>
      </c>
      <c r="N631" s="255">
        <f ca="1">+IFERROR(INDEX('Hoja de Trabajo para listado'!$A$155:$Z$1048576,MATCH($A631,'Hoja de Trabajo para listado'!$A$155:$A$1048576,0),MATCH((CUADRO!N$5&amp;$E631),'Hoja de Trabajo para listado'!$A$151:$Z$151,0)),0)+IFERROR(INDEX('Hoja de Trabajo para listado'!$AB$155:$BA$1048576,MATCH($A631,'Hoja de Trabajo para listado'!$AB$155:$AB$1048576,0),MATCH((CUADRO!N$5&amp;$E631),'Hoja de Trabajo para listado'!$AB$151:$BA$151,0)),0)+IFERROR(INDEX('Hoja de Trabajo para listado'!$BC$155:$CB$1048576,MATCH($A631,'Hoja de Trabajo para listado'!$BC$155:$BC$1048576,0),MATCH((CUADRO!N$5&amp;$E631),'Hoja de Trabajo para listado'!$BC$151:$CB$151,0)),0)+IFERROR(INDEX('Hoja de Trabajo para listado'!$DE$153:$DG$274,MATCH($A631,'Hoja de Trabajo para listado'!$DE$153:$DE$1048576,0),MATCH((CUADRO!N$5&amp;$E631),'Hoja de Trabajo para listado'!$DE$151:$DG$151,0)),0)+IFERROR(INDEX('Hoja de Trabajo para listado'!$CD$155:$DC$1048576,MATCH($A631,'Hoja de Trabajo para listado'!$CD$155:$CD$1048576,0),MATCH((CUADRO!N$5&amp;$E631),'Hoja de Trabajo para listado'!$CD$151:$DC$151,0)),0)</f>
        <v>0</v>
      </c>
      <c r="O631" s="255">
        <f ca="1">+IFERROR(INDEX('Hoja de Trabajo para listado'!$A$155:$Z$1048576,MATCH($A631,'Hoja de Trabajo para listado'!$A$155:$A$1048576,0),MATCH((CUADRO!O$5&amp;$E631),'Hoja de Trabajo para listado'!$A$151:$Z$151,0)),0)+IFERROR(INDEX('Hoja de Trabajo para listado'!$AB$155:$BA$1048576,MATCH($A631,'Hoja de Trabajo para listado'!$AB$155:$AB$1048576,0),MATCH((CUADRO!O$5&amp;$E631),'Hoja de Trabajo para listado'!$AB$151:$BA$151,0)),0)+IFERROR(INDEX('Hoja de Trabajo para listado'!$BC$155:$CB$1048576,MATCH($A631,'Hoja de Trabajo para listado'!$BC$155:$BC$1048576,0),MATCH((CUADRO!O$5&amp;$E631),'Hoja de Trabajo para listado'!$BC$151:$CB$151,0)),0)+IFERROR(INDEX('Hoja de Trabajo para listado'!$DE$153:$DG$274,MATCH($A631,'Hoja de Trabajo para listado'!$DE$153:$DE$1048576,0),MATCH((CUADRO!O$5&amp;$E631),'Hoja de Trabajo para listado'!$DE$151:$DG$151,0)),0)+IFERROR(INDEX('Hoja de Trabajo para listado'!$CD$155:$DC$1048576,MATCH($A631,'Hoja de Trabajo para listado'!$CD$155:$CD$1048576,0),MATCH((CUADRO!O$5&amp;$E631),'Hoja de Trabajo para listado'!$CD$151:$DC$151,0)),0)</f>
        <v>0</v>
      </c>
      <c r="P631" s="255">
        <f ca="1">+IFERROR(INDEX('Hoja de Trabajo para listado'!$A$155:$Z$1048576,MATCH($A631,'Hoja de Trabajo para listado'!$A$155:$A$1048576,0),MATCH((CUADRO!P$5&amp;$E631),'Hoja de Trabajo para listado'!$A$151:$Z$151,0)),0)+IFERROR(INDEX('Hoja de Trabajo para listado'!$AB$155:$BA$1048576,MATCH($A631,'Hoja de Trabajo para listado'!$AB$155:$AB$1048576,0),MATCH((CUADRO!P$5&amp;$E631),'Hoja de Trabajo para listado'!$AB$151:$BA$151,0)),0)+IFERROR(INDEX('Hoja de Trabajo para listado'!$BC$155:$CB$1048576,MATCH($A631,'Hoja de Trabajo para listado'!$BC$155:$BC$1048576,0),MATCH((CUADRO!P$5&amp;$E631),'Hoja de Trabajo para listado'!$BC$151:$CB$151,0)),0)+IFERROR(INDEX('Hoja de Trabajo para listado'!$DE$153:$DG$274,MATCH($A631,'Hoja de Trabajo para listado'!$DE$153:$DE$1048576,0),MATCH((CUADRO!P$5&amp;$E631),'Hoja de Trabajo para listado'!$DE$151:$DG$151,0)),0)+IFERROR(INDEX('Hoja de Trabajo para listado'!$CD$155:$DC$1048576,MATCH($A631,'Hoja de Trabajo para listado'!$CD$155:$CD$1048576,0),MATCH((CUADRO!P$5&amp;$E631),'Hoja de Trabajo para listado'!$CD$151:$DC$151,0)),0)</f>
        <v>0</v>
      </c>
      <c r="Q631" s="255">
        <f ca="1">+IFERROR(INDEX('Hoja de Trabajo para listado'!$A$155:$Z$1048576,MATCH($A631,'Hoja de Trabajo para listado'!$A$155:$A$1048576,0),MATCH((CUADRO!Q$5&amp;$E631),'Hoja de Trabajo para listado'!$A$151:$Z$151,0)),0)+IFERROR(INDEX('Hoja de Trabajo para listado'!$AB$155:$BA$1048576,MATCH($A631,'Hoja de Trabajo para listado'!$AB$155:$AB$1048576,0),MATCH((CUADRO!Q$5&amp;$E631),'Hoja de Trabajo para listado'!$AB$151:$BA$151,0)),0)+IFERROR(INDEX('Hoja de Trabajo para listado'!$BC$155:$CB$1048576,MATCH($A631,'Hoja de Trabajo para listado'!$BC$155:$BC$1048576,0),MATCH((CUADRO!Q$5&amp;$E631),'Hoja de Trabajo para listado'!$BC$151:$CB$151,0)),0)+IFERROR(INDEX('Hoja de Trabajo para listado'!$DE$153:$DG$274,MATCH($A631,'Hoja de Trabajo para listado'!$DE$153:$DE$1048576,0),MATCH((CUADRO!Q$5&amp;$E631),'Hoja de Trabajo para listado'!$DE$151:$DG$151,0)),0)+IFERROR(INDEX('Hoja de Trabajo para listado'!$CD$155:$DC$1048576,MATCH($A631,'Hoja de Trabajo para listado'!$CD$155:$CD$1048576,0),MATCH((CUADRO!Q$5&amp;$E631),'Hoja de Trabajo para listado'!$CD$151:$DC$151,0)),0)</f>
        <v>0</v>
      </c>
      <c r="R631" s="255">
        <f t="shared" ca="1" si="20"/>
        <v>0</v>
      </c>
      <c r="S631" s="262">
        <f ca="1">+R630+R631</f>
        <v>0</v>
      </c>
      <c r="T631" s="255">
        <f ca="1">+S631</f>
        <v>0</v>
      </c>
      <c r="U631" s="254">
        <f t="shared" si="21"/>
        <v>2</v>
      </c>
      <c r="V631" s="362" t="str">
        <f>+VLOOKUP(A631,bd_lista!$A$3:$E$590,5,FALSE)</f>
        <v>Gobiernos Autonomos Municipales</v>
      </c>
      <c r="W631" s="362"/>
      <c r="X631" s="254">
        <f>+VLOOKUP(A631,[2]Sheet1!$A$13:$D$744,4,FALSE)</f>
        <v>0</v>
      </c>
      <c r="Y631" s="254" t="e">
        <f>+VLOOKUP(X631,bd_lista!$A$3:$C$590,3,FALSE)</f>
        <v>#N/A</v>
      </c>
      <c r="Z631" s="314"/>
      <c r="AA631" s="315"/>
    </row>
    <row r="632" spans="1:27" customFormat="1" ht="15" hidden="1" customHeight="1">
      <c r="A632" s="32">
        <v>1308</v>
      </c>
      <c r="B632" s="306">
        <f>+A632</f>
        <v>1308</v>
      </c>
      <c r="C632" s="259" t="str">
        <f>+VLOOKUP(A632,bd_lista!$A$3:$C$590,3,FALSE)</f>
        <v>Gobierno Autónomo Municipal de Pasorapa</v>
      </c>
      <c r="D632" s="361" t="str">
        <f>+C632</f>
        <v>Gobierno Autónomo Municipal de Pasorapa</v>
      </c>
      <c r="E632" s="254" t="s">
        <v>1313</v>
      </c>
      <c r="F632" s="255">
        <f ca="1">+IFERROR(INDEX('Hoja de Trabajo para listado'!$A$155:$Z$1048576,MATCH($A632,'Hoja de Trabajo para listado'!$A$155:$A$1048576,0),MATCH((CUADRO!F$5&amp;$E632),'Hoja de Trabajo para listado'!$A$151:$Z$151,0)),0)+IFERROR(INDEX('Hoja de Trabajo para listado'!$AB$155:$BA$1048576,MATCH($A632,'Hoja de Trabajo para listado'!$AB$155:$AB$1048576,0),MATCH((CUADRO!F$5&amp;$E632),'Hoja de Trabajo para listado'!$AB$151:$BA$151,0)),0)+IFERROR(INDEX('Hoja de Trabajo para listado'!$BC$155:$CB$1048576,MATCH($A632,'Hoja de Trabajo para listado'!$BC$155:$BC$1048576,0),MATCH((CUADRO!F$5&amp;$E632),'Hoja de Trabajo para listado'!$BC$151:$CB$151,0)),0)+IFERROR(INDEX('Hoja de Trabajo para listado'!$DE$153:$DG$274,MATCH($A632,'Hoja de Trabajo para listado'!$DE$153:$DE$1048576,0),MATCH((CUADRO!F$5&amp;$E632),'Hoja de Trabajo para listado'!$DE$151:$DG$151,0)),0)+IFERROR(INDEX('Hoja de Trabajo para listado'!$CD$155:$DC$1048576,MATCH($A632,'Hoja de Trabajo para listado'!$CD$155:$CD$1048576,0),MATCH((CUADRO!F$5&amp;$E632),'Hoja de Trabajo para listado'!$CD$151:$DC$151,0)),0)</f>
        <v>0</v>
      </c>
      <c r="G632" s="255">
        <f ca="1">+IFERROR(INDEX('Hoja de Trabajo para listado'!$A$155:$Z$1048576,MATCH($A632,'Hoja de Trabajo para listado'!$A$155:$A$1048576,0),MATCH((CUADRO!G$5&amp;$E632),'Hoja de Trabajo para listado'!$A$151:$Z$151,0)),0)+IFERROR(INDEX('Hoja de Trabajo para listado'!$AB$155:$BA$1048576,MATCH($A632,'Hoja de Trabajo para listado'!$AB$155:$AB$1048576,0),MATCH((CUADRO!G$5&amp;$E632),'Hoja de Trabajo para listado'!$AB$151:$BA$151,0)),0)+IFERROR(INDEX('Hoja de Trabajo para listado'!$BC$155:$CB$1048576,MATCH($A632,'Hoja de Trabajo para listado'!$BC$155:$BC$1048576,0),MATCH((CUADRO!G$5&amp;$E632),'Hoja de Trabajo para listado'!$BC$151:$CB$151,0)),0)+IFERROR(INDEX('Hoja de Trabajo para listado'!$DE$153:$DG$274,MATCH($A632,'Hoja de Trabajo para listado'!$DE$153:$DE$1048576,0),MATCH((CUADRO!G$5&amp;$E632),'Hoja de Trabajo para listado'!$DE$151:$DG$151,0)),0)+IFERROR(INDEX('Hoja de Trabajo para listado'!$CD$155:$DC$1048576,MATCH($A632,'Hoja de Trabajo para listado'!$CD$155:$CD$1048576,0),MATCH((CUADRO!G$5&amp;$E632),'Hoja de Trabajo para listado'!$CD$151:$DC$151,0)),0)</f>
        <v>0</v>
      </c>
      <c r="H632" s="255">
        <f ca="1">+IFERROR(INDEX('Hoja de Trabajo para listado'!$A$155:$Z$1048576,MATCH($A632,'Hoja de Trabajo para listado'!$A$155:$A$1048576,0),MATCH((CUADRO!H$5&amp;$E632),'Hoja de Trabajo para listado'!$A$151:$Z$151,0)),0)+IFERROR(INDEX('Hoja de Trabajo para listado'!$AB$155:$BA$1048576,MATCH($A632,'Hoja de Trabajo para listado'!$AB$155:$AB$1048576,0),MATCH((CUADRO!H$5&amp;$E632),'Hoja de Trabajo para listado'!$AB$151:$BA$151,0)),0)+IFERROR(INDEX('Hoja de Trabajo para listado'!$BC$155:$CB$1048576,MATCH($A632,'Hoja de Trabajo para listado'!$BC$155:$BC$1048576,0),MATCH((CUADRO!H$5&amp;$E632),'Hoja de Trabajo para listado'!$BC$151:$CB$151,0)),0)+IFERROR(INDEX('Hoja de Trabajo para listado'!$DE$153:$DG$274,MATCH($A632,'Hoja de Trabajo para listado'!$DE$153:$DE$1048576,0),MATCH((CUADRO!H$5&amp;$E632),'Hoja de Trabajo para listado'!$DE$151:$DG$151,0)),0)+IFERROR(INDEX('Hoja de Trabajo para listado'!$CD$155:$DC$1048576,MATCH($A632,'Hoja de Trabajo para listado'!$CD$155:$CD$1048576,0),MATCH((CUADRO!H$5&amp;$E632),'Hoja de Trabajo para listado'!$CD$151:$DC$151,0)),0)</f>
        <v>0</v>
      </c>
      <c r="I632" s="255">
        <f ca="1">+IFERROR(INDEX('Hoja de Trabajo para listado'!$A$155:$Z$1048576,MATCH($A632,'Hoja de Trabajo para listado'!$A$155:$A$1048576,0),MATCH((CUADRO!I$5&amp;$E632),'Hoja de Trabajo para listado'!$A$151:$Z$151,0)),0)+IFERROR(INDEX('Hoja de Trabajo para listado'!$AB$155:$BA$1048576,MATCH($A632,'Hoja de Trabajo para listado'!$AB$155:$AB$1048576,0),MATCH((CUADRO!I$5&amp;$E632),'Hoja de Trabajo para listado'!$AB$151:$BA$151,0)),0)+IFERROR(INDEX('Hoja de Trabajo para listado'!$BC$155:$CB$1048576,MATCH($A632,'Hoja de Trabajo para listado'!$BC$155:$BC$1048576,0),MATCH((CUADRO!I$5&amp;$E632),'Hoja de Trabajo para listado'!$BC$151:$CB$151,0)),0)+IFERROR(INDEX('Hoja de Trabajo para listado'!$DE$153:$DG$274,MATCH($A632,'Hoja de Trabajo para listado'!$DE$153:$DE$1048576,0),MATCH((CUADRO!I$5&amp;$E632),'Hoja de Trabajo para listado'!$DE$151:$DG$151,0)),0)+IFERROR(INDEX('Hoja de Trabajo para listado'!$CD$155:$DC$1048576,MATCH($A632,'Hoja de Trabajo para listado'!$CD$155:$CD$1048576,0),MATCH((CUADRO!I$5&amp;$E632),'Hoja de Trabajo para listado'!$CD$151:$DC$151,0)),0)</f>
        <v>0</v>
      </c>
      <c r="J632" s="255">
        <f ca="1">+IFERROR(INDEX('Hoja de Trabajo para listado'!$A$155:$Z$1048576,MATCH($A632,'Hoja de Trabajo para listado'!$A$155:$A$1048576,0),MATCH((CUADRO!J$5&amp;$E632),'Hoja de Trabajo para listado'!$A$151:$Z$151,0)),0)+IFERROR(INDEX('Hoja de Trabajo para listado'!$AB$155:$BA$1048576,MATCH($A632,'Hoja de Trabajo para listado'!$AB$155:$AB$1048576,0),MATCH((CUADRO!J$5&amp;$E632),'Hoja de Trabajo para listado'!$AB$151:$BA$151,0)),0)+IFERROR(INDEX('Hoja de Trabajo para listado'!$BC$155:$CB$1048576,MATCH($A632,'Hoja de Trabajo para listado'!$BC$155:$BC$1048576,0),MATCH((CUADRO!J$5&amp;$E632),'Hoja de Trabajo para listado'!$BC$151:$CB$151,0)),0)+IFERROR(INDEX('Hoja de Trabajo para listado'!$DE$153:$DG$274,MATCH($A632,'Hoja de Trabajo para listado'!$DE$153:$DE$1048576,0),MATCH((CUADRO!J$5&amp;$E632),'Hoja de Trabajo para listado'!$DE$151:$DG$151,0)),0)+IFERROR(INDEX('Hoja de Trabajo para listado'!$CD$155:$DC$1048576,MATCH($A632,'Hoja de Trabajo para listado'!$CD$155:$CD$1048576,0),MATCH((CUADRO!J$5&amp;$E632),'Hoja de Trabajo para listado'!$CD$151:$DC$151,0)),0)</f>
        <v>0</v>
      </c>
      <c r="K632" s="255">
        <f ca="1">+IFERROR(INDEX('Hoja de Trabajo para listado'!$A$155:$Z$1048576,MATCH($A632,'Hoja de Trabajo para listado'!$A$155:$A$1048576,0),MATCH((CUADRO!K$5&amp;$E632),'Hoja de Trabajo para listado'!$A$151:$Z$151,0)),0)+IFERROR(INDEX('Hoja de Trabajo para listado'!$AB$155:$BA$1048576,MATCH($A632,'Hoja de Trabajo para listado'!$AB$155:$AB$1048576,0),MATCH((CUADRO!K$5&amp;$E632),'Hoja de Trabajo para listado'!$AB$151:$BA$151,0)),0)+IFERROR(INDEX('Hoja de Trabajo para listado'!$BC$155:$CB$1048576,MATCH($A632,'Hoja de Trabajo para listado'!$BC$155:$BC$1048576,0),MATCH((CUADRO!K$5&amp;$E632),'Hoja de Trabajo para listado'!$BC$151:$CB$151,0)),0)+IFERROR(INDEX('Hoja de Trabajo para listado'!$DE$153:$DG$274,MATCH($A632,'Hoja de Trabajo para listado'!$DE$153:$DE$1048576,0),MATCH((CUADRO!K$5&amp;$E632),'Hoja de Trabajo para listado'!$DE$151:$DG$151,0)),0)+IFERROR(INDEX('Hoja de Trabajo para listado'!$CD$155:$DC$1048576,MATCH($A632,'Hoja de Trabajo para listado'!$CD$155:$CD$1048576,0),MATCH((CUADRO!K$5&amp;$E632),'Hoja de Trabajo para listado'!$CD$151:$DC$151,0)),0)</f>
        <v>0</v>
      </c>
      <c r="L632" s="255">
        <f ca="1">+IFERROR(INDEX('Hoja de Trabajo para listado'!$A$155:$Z$1048576,MATCH($A632,'Hoja de Trabajo para listado'!$A$155:$A$1048576,0),MATCH((CUADRO!L$5&amp;$E632),'Hoja de Trabajo para listado'!$A$151:$Z$151,0)),0)+IFERROR(INDEX('Hoja de Trabajo para listado'!$AB$155:$BA$1048576,MATCH($A632,'Hoja de Trabajo para listado'!$AB$155:$AB$1048576,0),MATCH((CUADRO!L$5&amp;$E632),'Hoja de Trabajo para listado'!$AB$151:$BA$151,0)),0)+IFERROR(INDEX('Hoja de Trabajo para listado'!$BC$155:$CB$1048576,MATCH($A632,'Hoja de Trabajo para listado'!$BC$155:$BC$1048576,0),MATCH((CUADRO!L$5&amp;$E632),'Hoja de Trabajo para listado'!$BC$151:$CB$151,0)),0)+IFERROR(INDEX('Hoja de Trabajo para listado'!$DE$153:$DG$274,MATCH($A632,'Hoja de Trabajo para listado'!$DE$153:$DE$1048576,0),MATCH((CUADRO!L$5&amp;$E632),'Hoja de Trabajo para listado'!$DE$151:$DG$151,0)),0)+IFERROR(INDEX('Hoja de Trabajo para listado'!$CD$155:$DC$1048576,MATCH($A632,'Hoja de Trabajo para listado'!$CD$155:$CD$1048576,0),MATCH((CUADRO!L$5&amp;$E632),'Hoja de Trabajo para listado'!$CD$151:$DC$151,0)),0)</f>
        <v>0</v>
      </c>
      <c r="M632" s="255">
        <f ca="1">+IFERROR(INDEX('Hoja de Trabajo para listado'!$A$155:$Z$1048576,MATCH($A632,'Hoja de Trabajo para listado'!$A$155:$A$1048576,0),MATCH((CUADRO!M$5&amp;$E632),'Hoja de Trabajo para listado'!$A$151:$Z$151,0)),0)+IFERROR(INDEX('Hoja de Trabajo para listado'!$AB$155:$BA$1048576,MATCH($A632,'Hoja de Trabajo para listado'!$AB$155:$AB$1048576,0),MATCH((CUADRO!M$5&amp;$E632),'Hoja de Trabajo para listado'!$AB$151:$BA$151,0)),0)+IFERROR(INDEX('Hoja de Trabajo para listado'!$BC$155:$CB$1048576,MATCH($A632,'Hoja de Trabajo para listado'!$BC$155:$BC$1048576,0),MATCH((CUADRO!M$5&amp;$E632),'Hoja de Trabajo para listado'!$BC$151:$CB$151,0)),0)+IFERROR(INDEX('Hoja de Trabajo para listado'!$DE$153:$DG$274,MATCH($A632,'Hoja de Trabajo para listado'!$DE$153:$DE$1048576,0),MATCH((CUADRO!M$5&amp;$E632),'Hoja de Trabajo para listado'!$DE$151:$DG$151,0)),0)+IFERROR(INDEX('Hoja de Trabajo para listado'!$CD$155:$DC$1048576,MATCH($A632,'Hoja de Trabajo para listado'!$CD$155:$CD$1048576,0),MATCH((CUADRO!M$5&amp;$E632),'Hoja de Trabajo para listado'!$CD$151:$DC$151,0)),0)</f>
        <v>0</v>
      </c>
      <c r="N632" s="255">
        <f ca="1">+IFERROR(INDEX('Hoja de Trabajo para listado'!$A$155:$Z$1048576,MATCH($A632,'Hoja de Trabajo para listado'!$A$155:$A$1048576,0),MATCH((CUADRO!N$5&amp;$E632),'Hoja de Trabajo para listado'!$A$151:$Z$151,0)),0)+IFERROR(INDEX('Hoja de Trabajo para listado'!$AB$155:$BA$1048576,MATCH($A632,'Hoja de Trabajo para listado'!$AB$155:$AB$1048576,0),MATCH((CUADRO!N$5&amp;$E632),'Hoja de Trabajo para listado'!$AB$151:$BA$151,0)),0)+IFERROR(INDEX('Hoja de Trabajo para listado'!$BC$155:$CB$1048576,MATCH($A632,'Hoja de Trabajo para listado'!$BC$155:$BC$1048576,0),MATCH((CUADRO!N$5&amp;$E632),'Hoja de Trabajo para listado'!$BC$151:$CB$151,0)),0)+IFERROR(INDEX('Hoja de Trabajo para listado'!$DE$153:$DG$274,MATCH($A632,'Hoja de Trabajo para listado'!$DE$153:$DE$1048576,0),MATCH((CUADRO!N$5&amp;$E632),'Hoja de Trabajo para listado'!$DE$151:$DG$151,0)),0)+IFERROR(INDEX('Hoja de Trabajo para listado'!$CD$155:$DC$1048576,MATCH($A632,'Hoja de Trabajo para listado'!$CD$155:$CD$1048576,0),MATCH((CUADRO!N$5&amp;$E632),'Hoja de Trabajo para listado'!$CD$151:$DC$151,0)),0)</f>
        <v>0</v>
      </c>
      <c r="O632" s="255">
        <f ca="1">+IFERROR(INDEX('Hoja de Trabajo para listado'!$A$155:$Z$1048576,MATCH($A632,'Hoja de Trabajo para listado'!$A$155:$A$1048576,0),MATCH((CUADRO!O$5&amp;$E632),'Hoja de Trabajo para listado'!$A$151:$Z$151,0)),0)+IFERROR(INDEX('Hoja de Trabajo para listado'!$AB$155:$BA$1048576,MATCH($A632,'Hoja de Trabajo para listado'!$AB$155:$AB$1048576,0),MATCH((CUADRO!O$5&amp;$E632),'Hoja de Trabajo para listado'!$AB$151:$BA$151,0)),0)+IFERROR(INDEX('Hoja de Trabajo para listado'!$BC$155:$CB$1048576,MATCH($A632,'Hoja de Trabajo para listado'!$BC$155:$BC$1048576,0),MATCH((CUADRO!O$5&amp;$E632),'Hoja de Trabajo para listado'!$BC$151:$CB$151,0)),0)+IFERROR(INDEX('Hoja de Trabajo para listado'!$DE$153:$DG$274,MATCH($A632,'Hoja de Trabajo para listado'!$DE$153:$DE$1048576,0),MATCH((CUADRO!O$5&amp;$E632),'Hoja de Trabajo para listado'!$DE$151:$DG$151,0)),0)+IFERROR(INDEX('Hoja de Trabajo para listado'!$CD$155:$DC$1048576,MATCH($A632,'Hoja de Trabajo para listado'!$CD$155:$CD$1048576,0),MATCH((CUADRO!O$5&amp;$E632),'Hoja de Trabajo para listado'!$CD$151:$DC$151,0)),0)</f>
        <v>0</v>
      </c>
      <c r="P632" s="255">
        <f ca="1">+IFERROR(INDEX('Hoja de Trabajo para listado'!$A$155:$Z$1048576,MATCH($A632,'Hoja de Trabajo para listado'!$A$155:$A$1048576,0),MATCH((CUADRO!P$5&amp;$E632),'Hoja de Trabajo para listado'!$A$151:$Z$151,0)),0)+IFERROR(INDEX('Hoja de Trabajo para listado'!$AB$155:$BA$1048576,MATCH($A632,'Hoja de Trabajo para listado'!$AB$155:$AB$1048576,0),MATCH((CUADRO!P$5&amp;$E632),'Hoja de Trabajo para listado'!$AB$151:$BA$151,0)),0)+IFERROR(INDEX('Hoja de Trabajo para listado'!$BC$155:$CB$1048576,MATCH($A632,'Hoja de Trabajo para listado'!$BC$155:$BC$1048576,0),MATCH((CUADRO!P$5&amp;$E632),'Hoja de Trabajo para listado'!$BC$151:$CB$151,0)),0)+IFERROR(INDEX('Hoja de Trabajo para listado'!$DE$153:$DG$274,MATCH($A632,'Hoja de Trabajo para listado'!$DE$153:$DE$1048576,0),MATCH((CUADRO!P$5&amp;$E632),'Hoja de Trabajo para listado'!$DE$151:$DG$151,0)),0)+IFERROR(INDEX('Hoja de Trabajo para listado'!$CD$155:$DC$1048576,MATCH($A632,'Hoja de Trabajo para listado'!$CD$155:$CD$1048576,0),MATCH((CUADRO!P$5&amp;$E632),'Hoja de Trabajo para listado'!$CD$151:$DC$151,0)),0)</f>
        <v>0</v>
      </c>
      <c r="Q632" s="255">
        <f ca="1">+IFERROR(INDEX('Hoja de Trabajo para listado'!$A$155:$Z$1048576,MATCH($A632,'Hoja de Trabajo para listado'!$A$155:$A$1048576,0),MATCH((CUADRO!Q$5&amp;$E632),'Hoja de Trabajo para listado'!$A$151:$Z$151,0)),0)+IFERROR(INDEX('Hoja de Trabajo para listado'!$AB$155:$BA$1048576,MATCH($A632,'Hoja de Trabajo para listado'!$AB$155:$AB$1048576,0),MATCH((CUADRO!Q$5&amp;$E632),'Hoja de Trabajo para listado'!$AB$151:$BA$151,0)),0)+IFERROR(INDEX('Hoja de Trabajo para listado'!$BC$155:$CB$1048576,MATCH($A632,'Hoja de Trabajo para listado'!$BC$155:$BC$1048576,0),MATCH((CUADRO!Q$5&amp;$E632),'Hoja de Trabajo para listado'!$BC$151:$CB$151,0)),0)+IFERROR(INDEX('Hoja de Trabajo para listado'!$DE$153:$DG$274,MATCH($A632,'Hoja de Trabajo para listado'!$DE$153:$DE$1048576,0),MATCH((CUADRO!Q$5&amp;$E632),'Hoja de Trabajo para listado'!$DE$151:$DG$151,0)),0)+IFERROR(INDEX('Hoja de Trabajo para listado'!$CD$155:$DC$1048576,MATCH($A632,'Hoja de Trabajo para listado'!$CD$155:$CD$1048576,0),MATCH((CUADRO!Q$5&amp;$E632),'Hoja de Trabajo para listado'!$CD$151:$DC$151,0)),0)</f>
        <v>0</v>
      </c>
      <c r="R632" s="255">
        <f t="shared" ca="1" si="20"/>
        <v>0</v>
      </c>
      <c r="S632" s="262"/>
      <c r="T632" s="255">
        <f ca="1">+T633</f>
        <v>0</v>
      </c>
      <c r="U632" s="254">
        <f t="shared" si="21"/>
        <v>1</v>
      </c>
      <c r="V632" s="362" t="str">
        <f>+VLOOKUP(A632,bd_lista!$A$3:$E$590,5,FALSE)</f>
        <v>Gobiernos Autonomos Municipales</v>
      </c>
      <c r="W632" s="361" t="str">
        <f>+V632</f>
        <v>Gobiernos Autonomos Municipales</v>
      </c>
      <c r="X632" s="254">
        <f>+VLOOKUP(A632,[2]Sheet1!$A$13:$D$744,4,FALSE)</f>
        <v>0</v>
      </c>
      <c r="Y632" s="254" t="e">
        <f>+VLOOKUP(X632,bd_lista!$A$3:$C$590,3,FALSE)</f>
        <v>#N/A</v>
      </c>
      <c r="Z632" s="316">
        <f>+X632</f>
        <v>0</v>
      </c>
      <c r="AA632" s="317" t="e">
        <f>+Y632</f>
        <v>#N/A</v>
      </c>
    </row>
    <row r="633" spans="1:27" customFormat="1" ht="15" hidden="1" customHeight="1">
      <c r="A633" s="32">
        <v>1308</v>
      </c>
      <c r="B633" s="307"/>
      <c r="C633" s="259" t="str">
        <f>+VLOOKUP(A633,bd_lista!$A$3:$C$590,3,FALSE)</f>
        <v>Gobierno Autónomo Municipal de Pasorapa</v>
      </c>
      <c r="D633" s="362"/>
      <c r="E633" s="256" t="s">
        <v>1314</v>
      </c>
      <c r="F633" s="255">
        <f ca="1">+IFERROR(INDEX('Hoja de Trabajo para listado'!$A$155:$Z$1048576,MATCH($A633,'Hoja de Trabajo para listado'!$A$155:$A$1048576,0),MATCH((CUADRO!F$5&amp;$E633),'Hoja de Trabajo para listado'!$A$151:$Z$151,0)),0)+IFERROR(INDEX('Hoja de Trabajo para listado'!$AB$155:$BA$1048576,MATCH($A633,'Hoja de Trabajo para listado'!$AB$155:$AB$1048576,0),MATCH((CUADRO!F$5&amp;$E633),'Hoja de Trabajo para listado'!$AB$151:$BA$151,0)),0)+IFERROR(INDEX('Hoja de Trabajo para listado'!$BC$155:$CB$1048576,MATCH($A633,'Hoja de Trabajo para listado'!$BC$155:$BC$1048576,0),MATCH((CUADRO!F$5&amp;$E633),'Hoja de Trabajo para listado'!$BC$151:$CB$151,0)),0)+IFERROR(INDEX('Hoja de Trabajo para listado'!$DE$153:$DG$274,MATCH($A633,'Hoja de Trabajo para listado'!$DE$153:$DE$1048576,0),MATCH((CUADRO!F$5&amp;$E633),'Hoja de Trabajo para listado'!$DE$151:$DG$151,0)),0)+IFERROR(INDEX('Hoja de Trabajo para listado'!$CD$155:$DC$1048576,MATCH($A633,'Hoja de Trabajo para listado'!$CD$155:$CD$1048576,0),MATCH((CUADRO!F$5&amp;$E633),'Hoja de Trabajo para listado'!$CD$151:$DC$151,0)),0)</f>
        <v>0</v>
      </c>
      <c r="G633" s="255">
        <f ca="1">+IFERROR(INDEX('Hoja de Trabajo para listado'!$A$155:$Z$1048576,MATCH($A633,'Hoja de Trabajo para listado'!$A$155:$A$1048576,0),MATCH((CUADRO!G$5&amp;$E633),'Hoja de Trabajo para listado'!$A$151:$Z$151,0)),0)+IFERROR(INDEX('Hoja de Trabajo para listado'!$AB$155:$BA$1048576,MATCH($A633,'Hoja de Trabajo para listado'!$AB$155:$AB$1048576,0),MATCH((CUADRO!G$5&amp;$E633),'Hoja de Trabajo para listado'!$AB$151:$BA$151,0)),0)+IFERROR(INDEX('Hoja de Trabajo para listado'!$BC$155:$CB$1048576,MATCH($A633,'Hoja de Trabajo para listado'!$BC$155:$BC$1048576,0),MATCH((CUADRO!G$5&amp;$E633),'Hoja de Trabajo para listado'!$BC$151:$CB$151,0)),0)+IFERROR(INDEX('Hoja de Trabajo para listado'!$DE$153:$DG$274,MATCH($A633,'Hoja de Trabajo para listado'!$DE$153:$DE$1048576,0),MATCH((CUADRO!G$5&amp;$E633),'Hoja de Trabajo para listado'!$DE$151:$DG$151,0)),0)+IFERROR(INDEX('Hoja de Trabajo para listado'!$CD$155:$DC$1048576,MATCH($A633,'Hoja de Trabajo para listado'!$CD$155:$CD$1048576,0),MATCH((CUADRO!G$5&amp;$E633),'Hoja de Trabajo para listado'!$CD$151:$DC$151,0)),0)</f>
        <v>0</v>
      </c>
      <c r="H633" s="255">
        <f ca="1">+IFERROR(INDEX('Hoja de Trabajo para listado'!$A$155:$Z$1048576,MATCH($A633,'Hoja de Trabajo para listado'!$A$155:$A$1048576,0),MATCH((CUADRO!H$5&amp;$E633),'Hoja de Trabajo para listado'!$A$151:$Z$151,0)),0)+IFERROR(INDEX('Hoja de Trabajo para listado'!$AB$155:$BA$1048576,MATCH($A633,'Hoja de Trabajo para listado'!$AB$155:$AB$1048576,0),MATCH((CUADRO!H$5&amp;$E633),'Hoja de Trabajo para listado'!$AB$151:$BA$151,0)),0)+IFERROR(INDEX('Hoja de Trabajo para listado'!$BC$155:$CB$1048576,MATCH($A633,'Hoja de Trabajo para listado'!$BC$155:$BC$1048576,0),MATCH((CUADRO!H$5&amp;$E633),'Hoja de Trabajo para listado'!$BC$151:$CB$151,0)),0)+IFERROR(INDEX('Hoja de Trabajo para listado'!$DE$153:$DG$274,MATCH($A633,'Hoja de Trabajo para listado'!$DE$153:$DE$1048576,0),MATCH((CUADRO!H$5&amp;$E633),'Hoja de Trabajo para listado'!$DE$151:$DG$151,0)),0)+IFERROR(INDEX('Hoja de Trabajo para listado'!$CD$155:$DC$1048576,MATCH($A633,'Hoja de Trabajo para listado'!$CD$155:$CD$1048576,0),MATCH((CUADRO!H$5&amp;$E633),'Hoja de Trabajo para listado'!$CD$151:$DC$151,0)),0)</f>
        <v>0</v>
      </c>
      <c r="I633" s="255">
        <f ca="1">+IFERROR(INDEX('Hoja de Trabajo para listado'!$A$155:$Z$1048576,MATCH($A633,'Hoja de Trabajo para listado'!$A$155:$A$1048576,0),MATCH((CUADRO!I$5&amp;$E633),'Hoja de Trabajo para listado'!$A$151:$Z$151,0)),0)+IFERROR(INDEX('Hoja de Trabajo para listado'!$AB$155:$BA$1048576,MATCH($A633,'Hoja de Trabajo para listado'!$AB$155:$AB$1048576,0),MATCH((CUADRO!I$5&amp;$E633),'Hoja de Trabajo para listado'!$AB$151:$BA$151,0)),0)+IFERROR(INDEX('Hoja de Trabajo para listado'!$BC$155:$CB$1048576,MATCH($A633,'Hoja de Trabajo para listado'!$BC$155:$BC$1048576,0),MATCH((CUADRO!I$5&amp;$E633),'Hoja de Trabajo para listado'!$BC$151:$CB$151,0)),0)+IFERROR(INDEX('Hoja de Trabajo para listado'!$DE$153:$DG$274,MATCH($A633,'Hoja de Trabajo para listado'!$DE$153:$DE$1048576,0),MATCH((CUADRO!I$5&amp;$E633),'Hoja de Trabajo para listado'!$DE$151:$DG$151,0)),0)+IFERROR(INDEX('Hoja de Trabajo para listado'!$CD$155:$DC$1048576,MATCH($A633,'Hoja de Trabajo para listado'!$CD$155:$CD$1048576,0),MATCH((CUADRO!I$5&amp;$E633),'Hoja de Trabajo para listado'!$CD$151:$DC$151,0)),0)</f>
        <v>0</v>
      </c>
      <c r="J633" s="255">
        <f ca="1">+IFERROR(INDEX('Hoja de Trabajo para listado'!$A$155:$Z$1048576,MATCH($A633,'Hoja de Trabajo para listado'!$A$155:$A$1048576,0),MATCH((CUADRO!J$5&amp;$E633),'Hoja de Trabajo para listado'!$A$151:$Z$151,0)),0)+IFERROR(INDEX('Hoja de Trabajo para listado'!$AB$155:$BA$1048576,MATCH($A633,'Hoja de Trabajo para listado'!$AB$155:$AB$1048576,0),MATCH((CUADRO!J$5&amp;$E633),'Hoja de Trabajo para listado'!$AB$151:$BA$151,0)),0)+IFERROR(INDEX('Hoja de Trabajo para listado'!$BC$155:$CB$1048576,MATCH($A633,'Hoja de Trabajo para listado'!$BC$155:$BC$1048576,0),MATCH((CUADRO!J$5&amp;$E633),'Hoja de Trabajo para listado'!$BC$151:$CB$151,0)),0)+IFERROR(INDEX('Hoja de Trabajo para listado'!$DE$153:$DG$274,MATCH($A633,'Hoja de Trabajo para listado'!$DE$153:$DE$1048576,0),MATCH((CUADRO!J$5&amp;$E633),'Hoja de Trabajo para listado'!$DE$151:$DG$151,0)),0)+IFERROR(INDEX('Hoja de Trabajo para listado'!$CD$155:$DC$1048576,MATCH($A633,'Hoja de Trabajo para listado'!$CD$155:$CD$1048576,0),MATCH((CUADRO!J$5&amp;$E633),'Hoja de Trabajo para listado'!$CD$151:$DC$151,0)),0)</f>
        <v>0</v>
      </c>
      <c r="K633" s="255">
        <f ca="1">+IFERROR(INDEX('Hoja de Trabajo para listado'!$A$155:$Z$1048576,MATCH($A633,'Hoja de Trabajo para listado'!$A$155:$A$1048576,0),MATCH((CUADRO!K$5&amp;$E633),'Hoja de Trabajo para listado'!$A$151:$Z$151,0)),0)+IFERROR(INDEX('Hoja de Trabajo para listado'!$AB$155:$BA$1048576,MATCH($A633,'Hoja de Trabajo para listado'!$AB$155:$AB$1048576,0),MATCH((CUADRO!K$5&amp;$E633),'Hoja de Trabajo para listado'!$AB$151:$BA$151,0)),0)+IFERROR(INDEX('Hoja de Trabajo para listado'!$BC$155:$CB$1048576,MATCH($A633,'Hoja de Trabajo para listado'!$BC$155:$BC$1048576,0),MATCH((CUADRO!K$5&amp;$E633),'Hoja de Trabajo para listado'!$BC$151:$CB$151,0)),0)+IFERROR(INDEX('Hoja de Trabajo para listado'!$DE$153:$DG$274,MATCH($A633,'Hoja de Trabajo para listado'!$DE$153:$DE$1048576,0),MATCH((CUADRO!K$5&amp;$E633),'Hoja de Trabajo para listado'!$DE$151:$DG$151,0)),0)+IFERROR(INDEX('Hoja de Trabajo para listado'!$CD$155:$DC$1048576,MATCH($A633,'Hoja de Trabajo para listado'!$CD$155:$CD$1048576,0),MATCH((CUADRO!K$5&amp;$E633),'Hoja de Trabajo para listado'!$CD$151:$DC$151,0)),0)</f>
        <v>0</v>
      </c>
      <c r="L633" s="255">
        <f ca="1">+IFERROR(INDEX('Hoja de Trabajo para listado'!$A$155:$Z$1048576,MATCH($A633,'Hoja de Trabajo para listado'!$A$155:$A$1048576,0),MATCH((CUADRO!L$5&amp;$E633),'Hoja de Trabajo para listado'!$A$151:$Z$151,0)),0)+IFERROR(INDEX('Hoja de Trabajo para listado'!$AB$155:$BA$1048576,MATCH($A633,'Hoja de Trabajo para listado'!$AB$155:$AB$1048576,0),MATCH((CUADRO!L$5&amp;$E633),'Hoja de Trabajo para listado'!$AB$151:$BA$151,0)),0)+IFERROR(INDEX('Hoja de Trabajo para listado'!$BC$155:$CB$1048576,MATCH($A633,'Hoja de Trabajo para listado'!$BC$155:$BC$1048576,0),MATCH((CUADRO!L$5&amp;$E633),'Hoja de Trabajo para listado'!$BC$151:$CB$151,0)),0)+IFERROR(INDEX('Hoja de Trabajo para listado'!$DE$153:$DG$274,MATCH($A633,'Hoja de Trabajo para listado'!$DE$153:$DE$1048576,0),MATCH((CUADRO!L$5&amp;$E633),'Hoja de Trabajo para listado'!$DE$151:$DG$151,0)),0)+IFERROR(INDEX('Hoja de Trabajo para listado'!$CD$155:$DC$1048576,MATCH($A633,'Hoja de Trabajo para listado'!$CD$155:$CD$1048576,0),MATCH((CUADRO!L$5&amp;$E633),'Hoja de Trabajo para listado'!$CD$151:$DC$151,0)),0)</f>
        <v>0</v>
      </c>
      <c r="M633" s="255">
        <f ca="1">+IFERROR(INDEX('Hoja de Trabajo para listado'!$A$155:$Z$1048576,MATCH($A633,'Hoja de Trabajo para listado'!$A$155:$A$1048576,0),MATCH((CUADRO!M$5&amp;$E633),'Hoja de Trabajo para listado'!$A$151:$Z$151,0)),0)+IFERROR(INDEX('Hoja de Trabajo para listado'!$AB$155:$BA$1048576,MATCH($A633,'Hoja de Trabajo para listado'!$AB$155:$AB$1048576,0),MATCH((CUADRO!M$5&amp;$E633),'Hoja de Trabajo para listado'!$AB$151:$BA$151,0)),0)+IFERROR(INDEX('Hoja de Trabajo para listado'!$BC$155:$CB$1048576,MATCH($A633,'Hoja de Trabajo para listado'!$BC$155:$BC$1048576,0),MATCH((CUADRO!M$5&amp;$E633),'Hoja de Trabajo para listado'!$BC$151:$CB$151,0)),0)+IFERROR(INDEX('Hoja de Trabajo para listado'!$DE$153:$DG$274,MATCH($A633,'Hoja de Trabajo para listado'!$DE$153:$DE$1048576,0),MATCH((CUADRO!M$5&amp;$E633),'Hoja de Trabajo para listado'!$DE$151:$DG$151,0)),0)+IFERROR(INDEX('Hoja de Trabajo para listado'!$CD$155:$DC$1048576,MATCH($A633,'Hoja de Trabajo para listado'!$CD$155:$CD$1048576,0),MATCH((CUADRO!M$5&amp;$E633),'Hoja de Trabajo para listado'!$CD$151:$DC$151,0)),0)</f>
        <v>0</v>
      </c>
      <c r="N633" s="255">
        <f ca="1">+IFERROR(INDEX('Hoja de Trabajo para listado'!$A$155:$Z$1048576,MATCH($A633,'Hoja de Trabajo para listado'!$A$155:$A$1048576,0),MATCH((CUADRO!N$5&amp;$E633),'Hoja de Trabajo para listado'!$A$151:$Z$151,0)),0)+IFERROR(INDEX('Hoja de Trabajo para listado'!$AB$155:$BA$1048576,MATCH($A633,'Hoja de Trabajo para listado'!$AB$155:$AB$1048576,0),MATCH((CUADRO!N$5&amp;$E633),'Hoja de Trabajo para listado'!$AB$151:$BA$151,0)),0)+IFERROR(INDEX('Hoja de Trabajo para listado'!$BC$155:$CB$1048576,MATCH($A633,'Hoja de Trabajo para listado'!$BC$155:$BC$1048576,0),MATCH((CUADRO!N$5&amp;$E633),'Hoja de Trabajo para listado'!$BC$151:$CB$151,0)),0)+IFERROR(INDEX('Hoja de Trabajo para listado'!$DE$153:$DG$274,MATCH($A633,'Hoja de Trabajo para listado'!$DE$153:$DE$1048576,0),MATCH((CUADRO!N$5&amp;$E633),'Hoja de Trabajo para listado'!$DE$151:$DG$151,0)),0)+IFERROR(INDEX('Hoja de Trabajo para listado'!$CD$155:$DC$1048576,MATCH($A633,'Hoja de Trabajo para listado'!$CD$155:$CD$1048576,0),MATCH((CUADRO!N$5&amp;$E633),'Hoja de Trabajo para listado'!$CD$151:$DC$151,0)),0)</f>
        <v>0</v>
      </c>
      <c r="O633" s="255">
        <f ca="1">+IFERROR(INDEX('Hoja de Trabajo para listado'!$A$155:$Z$1048576,MATCH($A633,'Hoja de Trabajo para listado'!$A$155:$A$1048576,0),MATCH((CUADRO!O$5&amp;$E633),'Hoja de Trabajo para listado'!$A$151:$Z$151,0)),0)+IFERROR(INDEX('Hoja de Trabajo para listado'!$AB$155:$BA$1048576,MATCH($A633,'Hoja de Trabajo para listado'!$AB$155:$AB$1048576,0),MATCH((CUADRO!O$5&amp;$E633),'Hoja de Trabajo para listado'!$AB$151:$BA$151,0)),0)+IFERROR(INDEX('Hoja de Trabajo para listado'!$BC$155:$CB$1048576,MATCH($A633,'Hoja de Trabajo para listado'!$BC$155:$BC$1048576,0),MATCH((CUADRO!O$5&amp;$E633),'Hoja de Trabajo para listado'!$BC$151:$CB$151,0)),0)+IFERROR(INDEX('Hoja de Trabajo para listado'!$DE$153:$DG$274,MATCH($A633,'Hoja de Trabajo para listado'!$DE$153:$DE$1048576,0),MATCH((CUADRO!O$5&amp;$E633),'Hoja de Trabajo para listado'!$DE$151:$DG$151,0)),0)+IFERROR(INDEX('Hoja de Trabajo para listado'!$CD$155:$DC$1048576,MATCH($A633,'Hoja de Trabajo para listado'!$CD$155:$CD$1048576,0),MATCH((CUADRO!O$5&amp;$E633),'Hoja de Trabajo para listado'!$CD$151:$DC$151,0)),0)</f>
        <v>0</v>
      </c>
      <c r="P633" s="255">
        <f ca="1">+IFERROR(INDEX('Hoja de Trabajo para listado'!$A$155:$Z$1048576,MATCH($A633,'Hoja de Trabajo para listado'!$A$155:$A$1048576,0),MATCH((CUADRO!P$5&amp;$E633),'Hoja de Trabajo para listado'!$A$151:$Z$151,0)),0)+IFERROR(INDEX('Hoja de Trabajo para listado'!$AB$155:$BA$1048576,MATCH($A633,'Hoja de Trabajo para listado'!$AB$155:$AB$1048576,0),MATCH((CUADRO!P$5&amp;$E633),'Hoja de Trabajo para listado'!$AB$151:$BA$151,0)),0)+IFERROR(INDEX('Hoja de Trabajo para listado'!$BC$155:$CB$1048576,MATCH($A633,'Hoja de Trabajo para listado'!$BC$155:$BC$1048576,0),MATCH((CUADRO!P$5&amp;$E633),'Hoja de Trabajo para listado'!$BC$151:$CB$151,0)),0)+IFERROR(INDEX('Hoja de Trabajo para listado'!$DE$153:$DG$274,MATCH($A633,'Hoja de Trabajo para listado'!$DE$153:$DE$1048576,0),MATCH((CUADRO!P$5&amp;$E633),'Hoja de Trabajo para listado'!$DE$151:$DG$151,0)),0)+IFERROR(INDEX('Hoja de Trabajo para listado'!$CD$155:$DC$1048576,MATCH($A633,'Hoja de Trabajo para listado'!$CD$155:$CD$1048576,0),MATCH((CUADRO!P$5&amp;$E633),'Hoja de Trabajo para listado'!$CD$151:$DC$151,0)),0)</f>
        <v>0</v>
      </c>
      <c r="Q633" s="255">
        <f ca="1">+IFERROR(INDEX('Hoja de Trabajo para listado'!$A$155:$Z$1048576,MATCH($A633,'Hoja de Trabajo para listado'!$A$155:$A$1048576,0),MATCH((CUADRO!Q$5&amp;$E633),'Hoja de Trabajo para listado'!$A$151:$Z$151,0)),0)+IFERROR(INDEX('Hoja de Trabajo para listado'!$AB$155:$BA$1048576,MATCH($A633,'Hoja de Trabajo para listado'!$AB$155:$AB$1048576,0),MATCH((CUADRO!Q$5&amp;$E633),'Hoja de Trabajo para listado'!$AB$151:$BA$151,0)),0)+IFERROR(INDEX('Hoja de Trabajo para listado'!$BC$155:$CB$1048576,MATCH($A633,'Hoja de Trabajo para listado'!$BC$155:$BC$1048576,0),MATCH((CUADRO!Q$5&amp;$E633),'Hoja de Trabajo para listado'!$BC$151:$CB$151,0)),0)+IFERROR(INDEX('Hoja de Trabajo para listado'!$DE$153:$DG$274,MATCH($A633,'Hoja de Trabajo para listado'!$DE$153:$DE$1048576,0),MATCH((CUADRO!Q$5&amp;$E633),'Hoja de Trabajo para listado'!$DE$151:$DG$151,0)),0)+IFERROR(INDEX('Hoja de Trabajo para listado'!$CD$155:$DC$1048576,MATCH($A633,'Hoja de Trabajo para listado'!$CD$155:$CD$1048576,0),MATCH((CUADRO!Q$5&amp;$E633),'Hoja de Trabajo para listado'!$CD$151:$DC$151,0)),0)</f>
        <v>0</v>
      </c>
      <c r="R633" s="255">
        <f t="shared" ca="1" si="20"/>
        <v>0</v>
      </c>
      <c r="S633" s="262">
        <f ca="1">+R632+R633</f>
        <v>0</v>
      </c>
      <c r="T633" s="255">
        <f ca="1">+S633</f>
        <v>0</v>
      </c>
      <c r="U633" s="254">
        <f t="shared" si="21"/>
        <v>2</v>
      </c>
      <c r="V633" s="362" t="str">
        <f>+VLOOKUP(A633,bd_lista!$A$3:$E$590,5,FALSE)</f>
        <v>Gobiernos Autonomos Municipales</v>
      </c>
      <c r="W633" s="362"/>
      <c r="X633" s="254">
        <f>+VLOOKUP(A633,[2]Sheet1!$A$13:$D$744,4,FALSE)</f>
        <v>0</v>
      </c>
      <c r="Y633" s="254" t="e">
        <f>+VLOOKUP(X633,bd_lista!$A$3:$C$590,3,FALSE)</f>
        <v>#N/A</v>
      </c>
      <c r="Z633" s="314"/>
      <c r="AA633" s="315"/>
    </row>
    <row r="634" spans="1:27" customFormat="1" ht="15" hidden="1" customHeight="1">
      <c r="A634" s="32">
        <v>1309</v>
      </c>
      <c r="B634" s="306">
        <f>+A634</f>
        <v>1309</v>
      </c>
      <c r="C634" s="259" t="str">
        <f>+VLOOKUP(A634,bd_lista!$A$3:$C$590,3,FALSE)</f>
        <v>Gobierno Autónomo Municipal de Omereque</v>
      </c>
      <c r="D634" s="361" t="str">
        <f>+C634</f>
        <v>Gobierno Autónomo Municipal de Omereque</v>
      </c>
      <c r="E634" s="254" t="s">
        <v>1313</v>
      </c>
      <c r="F634" s="255">
        <f ca="1">+IFERROR(INDEX('Hoja de Trabajo para listado'!$A$155:$Z$1048576,MATCH($A634,'Hoja de Trabajo para listado'!$A$155:$A$1048576,0),MATCH((CUADRO!F$5&amp;$E634),'Hoja de Trabajo para listado'!$A$151:$Z$151,0)),0)+IFERROR(INDEX('Hoja de Trabajo para listado'!$AB$155:$BA$1048576,MATCH($A634,'Hoja de Trabajo para listado'!$AB$155:$AB$1048576,0),MATCH((CUADRO!F$5&amp;$E634),'Hoja de Trabajo para listado'!$AB$151:$BA$151,0)),0)+IFERROR(INDEX('Hoja de Trabajo para listado'!$BC$155:$CB$1048576,MATCH($A634,'Hoja de Trabajo para listado'!$BC$155:$BC$1048576,0),MATCH((CUADRO!F$5&amp;$E634),'Hoja de Trabajo para listado'!$BC$151:$CB$151,0)),0)+IFERROR(INDEX('Hoja de Trabajo para listado'!$DE$153:$DG$274,MATCH($A634,'Hoja de Trabajo para listado'!$DE$153:$DE$1048576,0),MATCH((CUADRO!F$5&amp;$E634),'Hoja de Trabajo para listado'!$DE$151:$DG$151,0)),0)+IFERROR(INDEX('Hoja de Trabajo para listado'!$CD$155:$DC$1048576,MATCH($A634,'Hoja de Trabajo para listado'!$CD$155:$CD$1048576,0),MATCH((CUADRO!F$5&amp;$E634),'Hoja de Trabajo para listado'!$CD$151:$DC$151,0)),0)</f>
        <v>0</v>
      </c>
      <c r="G634" s="255">
        <f ca="1">+IFERROR(INDEX('Hoja de Trabajo para listado'!$A$155:$Z$1048576,MATCH($A634,'Hoja de Trabajo para listado'!$A$155:$A$1048576,0),MATCH((CUADRO!G$5&amp;$E634),'Hoja de Trabajo para listado'!$A$151:$Z$151,0)),0)+IFERROR(INDEX('Hoja de Trabajo para listado'!$AB$155:$BA$1048576,MATCH($A634,'Hoja de Trabajo para listado'!$AB$155:$AB$1048576,0),MATCH((CUADRO!G$5&amp;$E634),'Hoja de Trabajo para listado'!$AB$151:$BA$151,0)),0)+IFERROR(INDEX('Hoja de Trabajo para listado'!$BC$155:$CB$1048576,MATCH($A634,'Hoja de Trabajo para listado'!$BC$155:$BC$1048576,0),MATCH((CUADRO!G$5&amp;$E634),'Hoja de Trabajo para listado'!$BC$151:$CB$151,0)),0)+IFERROR(INDEX('Hoja de Trabajo para listado'!$DE$153:$DG$274,MATCH($A634,'Hoja de Trabajo para listado'!$DE$153:$DE$1048576,0),MATCH((CUADRO!G$5&amp;$E634),'Hoja de Trabajo para listado'!$DE$151:$DG$151,0)),0)+IFERROR(INDEX('Hoja de Trabajo para listado'!$CD$155:$DC$1048576,MATCH($A634,'Hoja de Trabajo para listado'!$CD$155:$CD$1048576,0),MATCH((CUADRO!G$5&amp;$E634),'Hoja de Trabajo para listado'!$CD$151:$DC$151,0)),0)</f>
        <v>0</v>
      </c>
      <c r="H634" s="255">
        <f ca="1">+IFERROR(INDEX('Hoja de Trabajo para listado'!$A$155:$Z$1048576,MATCH($A634,'Hoja de Trabajo para listado'!$A$155:$A$1048576,0),MATCH((CUADRO!H$5&amp;$E634),'Hoja de Trabajo para listado'!$A$151:$Z$151,0)),0)+IFERROR(INDEX('Hoja de Trabajo para listado'!$AB$155:$BA$1048576,MATCH($A634,'Hoja de Trabajo para listado'!$AB$155:$AB$1048576,0),MATCH((CUADRO!H$5&amp;$E634),'Hoja de Trabajo para listado'!$AB$151:$BA$151,0)),0)+IFERROR(INDEX('Hoja de Trabajo para listado'!$BC$155:$CB$1048576,MATCH($A634,'Hoja de Trabajo para listado'!$BC$155:$BC$1048576,0),MATCH((CUADRO!H$5&amp;$E634),'Hoja de Trabajo para listado'!$BC$151:$CB$151,0)),0)+IFERROR(INDEX('Hoja de Trabajo para listado'!$DE$153:$DG$274,MATCH($A634,'Hoja de Trabajo para listado'!$DE$153:$DE$1048576,0),MATCH((CUADRO!H$5&amp;$E634),'Hoja de Trabajo para listado'!$DE$151:$DG$151,0)),0)+IFERROR(INDEX('Hoja de Trabajo para listado'!$CD$155:$DC$1048576,MATCH($A634,'Hoja de Trabajo para listado'!$CD$155:$CD$1048576,0),MATCH((CUADRO!H$5&amp;$E634),'Hoja de Trabajo para listado'!$CD$151:$DC$151,0)),0)</f>
        <v>0</v>
      </c>
      <c r="I634" s="255">
        <f ca="1">+IFERROR(INDEX('Hoja de Trabajo para listado'!$A$155:$Z$1048576,MATCH($A634,'Hoja de Trabajo para listado'!$A$155:$A$1048576,0),MATCH((CUADRO!I$5&amp;$E634),'Hoja de Trabajo para listado'!$A$151:$Z$151,0)),0)+IFERROR(INDEX('Hoja de Trabajo para listado'!$AB$155:$BA$1048576,MATCH($A634,'Hoja de Trabajo para listado'!$AB$155:$AB$1048576,0),MATCH((CUADRO!I$5&amp;$E634),'Hoja de Trabajo para listado'!$AB$151:$BA$151,0)),0)+IFERROR(INDEX('Hoja de Trabajo para listado'!$BC$155:$CB$1048576,MATCH($A634,'Hoja de Trabajo para listado'!$BC$155:$BC$1048576,0),MATCH((CUADRO!I$5&amp;$E634),'Hoja de Trabajo para listado'!$BC$151:$CB$151,0)),0)+IFERROR(INDEX('Hoja de Trabajo para listado'!$DE$153:$DG$274,MATCH($A634,'Hoja de Trabajo para listado'!$DE$153:$DE$1048576,0),MATCH((CUADRO!I$5&amp;$E634),'Hoja de Trabajo para listado'!$DE$151:$DG$151,0)),0)+IFERROR(INDEX('Hoja de Trabajo para listado'!$CD$155:$DC$1048576,MATCH($A634,'Hoja de Trabajo para listado'!$CD$155:$CD$1048576,0),MATCH((CUADRO!I$5&amp;$E634),'Hoja de Trabajo para listado'!$CD$151:$DC$151,0)),0)</f>
        <v>0</v>
      </c>
      <c r="J634" s="255">
        <f ca="1">+IFERROR(INDEX('Hoja de Trabajo para listado'!$A$155:$Z$1048576,MATCH($A634,'Hoja de Trabajo para listado'!$A$155:$A$1048576,0),MATCH((CUADRO!J$5&amp;$E634),'Hoja de Trabajo para listado'!$A$151:$Z$151,0)),0)+IFERROR(INDEX('Hoja de Trabajo para listado'!$AB$155:$BA$1048576,MATCH($A634,'Hoja de Trabajo para listado'!$AB$155:$AB$1048576,0),MATCH((CUADRO!J$5&amp;$E634),'Hoja de Trabajo para listado'!$AB$151:$BA$151,0)),0)+IFERROR(INDEX('Hoja de Trabajo para listado'!$BC$155:$CB$1048576,MATCH($A634,'Hoja de Trabajo para listado'!$BC$155:$BC$1048576,0),MATCH((CUADRO!J$5&amp;$E634),'Hoja de Trabajo para listado'!$BC$151:$CB$151,0)),0)+IFERROR(INDEX('Hoja de Trabajo para listado'!$DE$153:$DG$274,MATCH($A634,'Hoja de Trabajo para listado'!$DE$153:$DE$1048576,0),MATCH((CUADRO!J$5&amp;$E634),'Hoja de Trabajo para listado'!$DE$151:$DG$151,0)),0)+IFERROR(INDEX('Hoja de Trabajo para listado'!$CD$155:$DC$1048576,MATCH($A634,'Hoja de Trabajo para listado'!$CD$155:$CD$1048576,0),MATCH((CUADRO!J$5&amp;$E634),'Hoja de Trabajo para listado'!$CD$151:$DC$151,0)),0)</f>
        <v>0</v>
      </c>
      <c r="K634" s="255">
        <f ca="1">+IFERROR(INDEX('Hoja de Trabajo para listado'!$A$155:$Z$1048576,MATCH($A634,'Hoja de Trabajo para listado'!$A$155:$A$1048576,0),MATCH((CUADRO!K$5&amp;$E634),'Hoja de Trabajo para listado'!$A$151:$Z$151,0)),0)+IFERROR(INDEX('Hoja de Trabajo para listado'!$AB$155:$BA$1048576,MATCH($A634,'Hoja de Trabajo para listado'!$AB$155:$AB$1048576,0),MATCH((CUADRO!K$5&amp;$E634),'Hoja de Trabajo para listado'!$AB$151:$BA$151,0)),0)+IFERROR(INDEX('Hoja de Trabajo para listado'!$BC$155:$CB$1048576,MATCH($A634,'Hoja de Trabajo para listado'!$BC$155:$BC$1048576,0),MATCH((CUADRO!K$5&amp;$E634),'Hoja de Trabajo para listado'!$BC$151:$CB$151,0)),0)+IFERROR(INDEX('Hoja de Trabajo para listado'!$DE$153:$DG$274,MATCH($A634,'Hoja de Trabajo para listado'!$DE$153:$DE$1048576,0),MATCH((CUADRO!K$5&amp;$E634),'Hoja de Trabajo para listado'!$DE$151:$DG$151,0)),0)+IFERROR(INDEX('Hoja de Trabajo para listado'!$CD$155:$DC$1048576,MATCH($A634,'Hoja de Trabajo para listado'!$CD$155:$CD$1048576,0),MATCH((CUADRO!K$5&amp;$E634),'Hoja de Trabajo para listado'!$CD$151:$DC$151,0)),0)</f>
        <v>0</v>
      </c>
      <c r="L634" s="255">
        <f ca="1">+IFERROR(INDEX('Hoja de Trabajo para listado'!$A$155:$Z$1048576,MATCH($A634,'Hoja de Trabajo para listado'!$A$155:$A$1048576,0),MATCH((CUADRO!L$5&amp;$E634),'Hoja de Trabajo para listado'!$A$151:$Z$151,0)),0)+IFERROR(INDEX('Hoja de Trabajo para listado'!$AB$155:$BA$1048576,MATCH($A634,'Hoja de Trabajo para listado'!$AB$155:$AB$1048576,0),MATCH((CUADRO!L$5&amp;$E634),'Hoja de Trabajo para listado'!$AB$151:$BA$151,0)),0)+IFERROR(INDEX('Hoja de Trabajo para listado'!$BC$155:$CB$1048576,MATCH($A634,'Hoja de Trabajo para listado'!$BC$155:$BC$1048576,0),MATCH((CUADRO!L$5&amp;$E634),'Hoja de Trabajo para listado'!$BC$151:$CB$151,0)),0)+IFERROR(INDEX('Hoja de Trabajo para listado'!$DE$153:$DG$274,MATCH($A634,'Hoja de Trabajo para listado'!$DE$153:$DE$1048576,0),MATCH((CUADRO!L$5&amp;$E634),'Hoja de Trabajo para listado'!$DE$151:$DG$151,0)),0)+IFERROR(INDEX('Hoja de Trabajo para listado'!$CD$155:$DC$1048576,MATCH($A634,'Hoja de Trabajo para listado'!$CD$155:$CD$1048576,0),MATCH((CUADRO!L$5&amp;$E634),'Hoja de Trabajo para listado'!$CD$151:$DC$151,0)),0)</f>
        <v>0</v>
      </c>
      <c r="M634" s="255">
        <f ca="1">+IFERROR(INDEX('Hoja de Trabajo para listado'!$A$155:$Z$1048576,MATCH($A634,'Hoja de Trabajo para listado'!$A$155:$A$1048576,0),MATCH((CUADRO!M$5&amp;$E634),'Hoja de Trabajo para listado'!$A$151:$Z$151,0)),0)+IFERROR(INDEX('Hoja de Trabajo para listado'!$AB$155:$BA$1048576,MATCH($A634,'Hoja de Trabajo para listado'!$AB$155:$AB$1048576,0),MATCH((CUADRO!M$5&amp;$E634),'Hoja de Trabajo para listado'!$AB$151:$BA$151,0)),0)+IFERROR(INDEX('Hoja de Trabajo para listado'!$BC$155:$CB$1048576,MATCH($A634,'Hoja de Trabajo para listado'!$BC$155:$BC$1048576,0),MATCH((CUADRO!M$5&amp;$E634),'Hoja de Trabajo para listado'!$BC$151:$CB$151,0)),0)+IFERROR(INDEX('Hoja de Trabajo para listado'!$DE$153:$DG$274,MATCH($A634,'Hoja de Trabajo para listado'!$DE$153:$DE$1048576,0),MATCH((CUADRO!M$5&amp;$E634),'Hoja de Trabajo para listado'!$DE$151:$DG$151,0)),0)+IFERROR(INDEX('Hoja de Trabajo para listado'!$CD$155:$DC$1048576,MATCH($A634,'Hoja de Trabajo para listado'!$CD$155:$CD$1048576,0),MATCH((CUADRO!M$5&amp;$E634),'Hoja de Trabajo para listado'!$CD$151:$DC$151,0)),0)</f>
        <v>0</v>
      </c>
      <c r="N634" s="255">
        <f ca="1">+IFERROR(INDEX('Hoja de Trabajo para listado'!$A$155:$Z$1048576,MATCH($A634,'Hoja de Trabajo para listado'!$A$155:$A$1048576,0),MATCH((CUADRO!N$5&amp;$E634),'Hoja de Trabajo para listado'!$A$151:$Z$151,0)),0)+IFERROR(INDEX('Hoja de Trabajo para listado'!$AB$155:$BA$1048576,MATCH($A634,'Hoja de Trabajo para listado'!$AB$155:$AB$1048576,0),MATCH((CUADRO!N$5&amp;$E634),'Hoja de Trabajo para listado'!$AB$151:$BA$151,0)),0)+IFERROR(INDEX('Hoja de Trabajo para listado'!$BC$155:$CB$1048576,MATCH($A634,'Hoja de Trabajo para listado'!$BC$155:$BC$1048576,0),MATCH((CUADRO!N$5&amp;$E634),'Hoja de Trabajo para listado'!$BC$151:$CB$151,0)),0)+IFERROR(INDEX('Hoja de Trabajo para listado'!$DE$153:$DG$274,MATCH($A634,'Hoja de Trabajo para listado'!$DE$153:$DE$1048576,0),MATCH((CUADRO!N$5&amp;$E634),'Hoja de Trabajo para listado'!$DE$151:$DG$151,0)),0)+IFERROR(INDEX('Hoja de Trabajo para listado'!$CD$155:$DC$1048576,MATCH($A634,'Hoja de Trabajo para listado'!$CD$155:$CD$1048576,0),MATCH((CUADRO!N$5&amp;$E634),'Hoja de Trabajo para listado'!$CD$151:$DC$151,0)),0)</f>
        <v>0</v>
      </c>
      <c r="O634" s="255">
        <f ca="1">+IFERROR(INDEX('Hoja de Trabajo para listado'!$A$155:$Z$1048576,MATCH($A634,'Hoja de Trabajo para listado'!$A$155:$A$1048576,0),MATCH((CUADRO!O$5&amp;$E634),'Hoja de Trabajo para listado'!$A$151:$Z$151,0)),0)+IFERROR(INDEX('Hoja de Trabajo para listado'!$AB$155:$BA$1048576,MATCH($A634,'Hoja de Trabajo para listado'!$AB$155:$AB$1048576,0),MATCH((CUADRO!O$5&amp;$E634),'Hoja de Trabajo para listado'!$AB$151:$BA$151,0)),0)+IFERROR(INDEX('Hoja de Trabajo para listado'!$BC$155:$CB$1048576,MATCH($A634,'Hoja de Trabajo para listado'!$BC$155:$BC$1048576,0),MATCH((CUADRO!O$5&amp;$E634),'Hoja de Trabajo para listado'!$BC$151:$CB$151,0)),0)+IFERROR(INDEX('Hoja de Trabajo para listado'!$DE$153:$DG$274,MATCH($A634,'Hoja de Trabajo para listado'!$DE$153:$DE$1048576,0),MATCH((CUADRO!O$5&amp;$E634),'Hoja de Trabajo para listado'!$DE$151:$DG$151,0)),0)+IFERROR(INDEX('Hoja de Trabajo para listado'!$CD$155:$DC$1048576,MATCH($A634,'Hoja de Trabajo para listado'!$CD$155:$CD$1048576,0),MATCH((CUADRO!O$5&amp;$E634),'Hoja de Trabajo para listado'!$CD$151:$DC$151,0)),0)</f>
        <v>0</v>
      </c>
      <c r="P634" s="255">
        <f ca="1">+IFERROR(INDEX('Hoja de Trabajo para listado'!$A$155:$Z$1048576,MATCH($A634,'Hoja de Trabajo para listado'!$A$155:$A$1048576,0),MATCH((CUADRO!P$5&amp;$E634),'Hoja de Trabajo para listado'!$A$151:$Z$151,0)),0)+IFERROR(INDEX('Hoja de Trabajo para listado'!$AB$155:$BA$1048576,MATCH($A634,'Hoja de Trabajo para listado'!$AB$155:$AB$1048576,0),MATCH((CUADRO!P$5&amp;$E634),'Hoja de Trabajo para listado'!$AB$151:$BA$151,0)),0)+IFERROR(INDEX('Hoja de Trabajo para listado'!$BC$155:$CB$1048576,MATCH($A634,'Hoja de Trabajo para listado'!$BC$155:$BC$1048576,0),MATCH((CUADRO!P$5&amp;$E634),'Hoja de Trabajo para listado'!$BC$151:$CB$151,0)),0)+IFERROR(INDEX('Hoja de Trabajo para listado'!$DE$153:$DG$274,MATCH($A634,'Hoja de Trabajo para listado'!$DE$153:$DE$1048576,0),MATCH((CUADRO!P$5&amp;$E634),'Hoja de Trabajo para listado'!$DE$151:$DG$151,0)),0)+IFERROR(INDEX('Hoja de Trabajo para listado'!$CD$155:$DC$1048576,MATCH($A634,'Hoja de Trabajo para listado'!$CD$155:$CD$1048576,0),MATCH((CUADRO!P$5&amp;$E634),'Hoja de Trabajo para listado'!$CD$151:$DC$151,0)),0)</f>
        <v>0</v>
      </c>
      <c r="Q634" s="255">
        <f ca="1">+IFERROR(INDEX('Hoja de Trabajo para listado'!$A$155:$Z$1048576,MATCH($A634,'Hoja de Trabajo para listado'!$A$155:$A$1048576,0),MATCH((CUADRO!Q$5&amp;$E634),'Hoja de Trabajo para listado'!$A$151:$Z$151,0)),0)+IFERROR(INDEX('Hoja de Trabajo para listado'!$AB$155:$BA$1048576,MATCH($A634,'Hoja de Trabajo para listado'!$AB$155:$AB$1048576,0),MATCH((CUADRO!Q$5&amp;$E634),'Hoja de Trabajo para listado'!$AB$151:$BA$151,0)),0)+IFERROR(INDEX('Hoja de Trabajo para listado'!$BC$155:$CB$1048576,MATCH($A634,'Hoja de Trabajo para listado'!$BC$155:$BC$1048576,0),MATCH((CUADRO!Q$5&amp;$E634),'Hoja de Trabajo para listado'!$BC$151:$CB$151,0)),0)+IFERROR(INDEX('Hoja de Trabajo para listado'!$DE$153:$DG$274,MATCH($A634,'Hoja de Trabajo para listado'!$DE$153:$DE$1048576,0),MATCH((CUADRO!Q$5&amp;$E634),'Hoja de Trabajo para listado'!$DE$151:$DG$151,0)),0)+IFERROR(INDEX('Hoja de Trabajo para listado'!$CD$155:$DC$1048576,MATCH($A634,'Hoja de Trabajo para listado'!$CD$155:$CD$1048576,0),MATCH((CUADRO!Q$5&amp;$E634),'Hoja de Trabajo para listado'!$CD$151:$DC$151,0)),0)</f>
        <v>0</v>
      </c>
      <c r="R634" s="255">
        <f t="shared" ca="1" si="20"/>
        <v>0</v>
      </c>
      <c r="S634" s="262"/>
      <c r="T634" s="255">
        <f ca="1">+T635</f>
        <v>0</v>
      </c>
      <c r="U634" s="254">
        <f t="shared" si="21"/>
        <v>1</v>
      </c>
      <c r="V634" s="362" t="str">
        <f>+VLOOKUP(A634,bd_lista!$A$3:$E$590,5,FALSE)</f>
        <v>Gobiernos Autonomos Municipales</v>
      </c>
      <c r="W634" s="361" t="str">
        <f>+V634</f>
        <v>Gobiernos Autonomos Municipales</v>
      </c>
      <c r="X634" s="254">
        <f>+VLOOKUP(A634,[2]Sheet1!$A$13:$D$744,4,FALSE)</f>
        <v>0</v>
      </c>
      <c r="Y634" s="254" t="e">
        <f>+VLOOKUP(X634,bd_lista!$A$3:$C$590,3,FALSE)</f>
        <v>#N/A</v>
      </c>
      <c r="Z634" s="316">
        <f>+X634</f>
        <v>0</v>
      </c>
      <c r="AA634" s="317" t="e">
        <f>+Y634</f>
        <v>#N/A</v>
      </c>
    </row>
    <row r="635" spans="1:27" customFormat="1" ht="15" hidden="1" customHeight="1">
      <c r="A635" s="32">
        <v>1309</v>
      </c>
      <c r="B635" s="307"/>
      <c r="C635" s="259" t="str">
        <f>+VLOOKUP(A635,bd_lista!$A$3:$C$590,3,FALSE)</f>
        <v>Gobierno Autónomo Municipal de Omereque</v>
      </c>
      <c r="D635" s="362"/>
      <c r="E635" s="256" t="s">
        <v>1314</v>
      </c>
      <c r="F635" s="255">
        <f ca="1">+IFERROR(INDEX('Hoja de Trabajo para listado'!$A$155:$Z$1048576,MATCH($A635,'Hoja de Trabajo para listado'!$A$155:$A$1048576,0),MATCH((CUADRO!F$5&amp;$E635),'Hoja de Trabajo para listado'!$A$151:$Z$151,0)),0)+IFERROR(INDEX('Hoja de Trabajo para listado'!$AB$155:$BA$1048576,MATCH($A635,'Hoja de Trabajo para listado'!$AB$155:$AB$1048576,0),MATCH((CUADRO!F$5&amp;$E635),'Hoja de Trabajo para listado'!$AB$151:$BA$151,0)),0)+IFERROR(INDEX('Hoja de Trabajo para listado'!$BC$155:$CB$1048576,MATCH($A635,'Hoja de Trabajo para listado'!$BC$155:$BC$1048576,0),MATCH((CUADRO!F$5&amp;$E635),'Hoja de Trabajo para listado'!$BC$151:$CB$151,0)),0)+IFERROR(INDEX('Hoja de Trabajo para listado'!$DE$153:$DG$274,MATCH($A635,'Hoja de Trabajo para listado'!$DE$153:$DE$1048576,0),MATCH((CUADRO!F$5&amp;$E635),'Hoja de Trabajo para listado'!$DE$151:$DG$151,0)),0)+IFERROR(INDEX('Hoja de Trabajo para listado'!$CD$155:$DC$1048576,MATCH($A635,'Hoja de Trabajo para listado'!$CD$155:$CD$1048576,0),MATCH((CUADRO!F$5&amp;$E635),'Hoja de Trabajo para listado'!$CD$151:$DC$151,0)),0)</f>
        <v>0</v>
      </c>
      <c r="G635" s="255">
        <f ca="1">+IFERROR(INDEX('Hoja de Trabajo para listado'!$A$155:$Z$1048576,MATCH($A635,'Hoja de Trabajo para listado'!$A$155:$A$1048576,0),MATCH((CUADRO!G$5&amp;$E635),'Hoja de Trabajo para listado'!$A$151:$Z$151,0)),0)+IFERROR(INDEX('Hoja de Trabajo para listado'!$AB$155:$BA$1048576,MATCH($A635,'Hoja de Trabajo para listado'!$AB$155:$AB$1048576,0),MATCH((CUADRO!G$5&amp;$E635),'Hoja de Trabajo para listado'!$AB$151:$BA$151,0)),0)+IFERROR(INDEX('Hoja de Trabajo para listado'!$BC$155:$CB$1048576,MATCH($A635,'Hoja de Trabajo para listado'!$BC$155:$BC$1048576,0),MATCH((CUADRO!G$5&amp;$E635),'Hoja de Trabajo para listado'!$BC$151:$CB$151,0)),0)+IFERROR(INDEX('Hoja de Trabajo para listado'!$DE$153:$DG$274,MATCH($A635,'Hoja de Trabajo para listado'!$DE$153:$DE$1048576,0),MATCH((CUADRO!G$5&amp;$E635),'Hoja de Trabajo para listado'!$DE$151:$DG$151,0)),0)+IFERROR(INDEX('Hoja de Trabajo para listado'!$CD$155:$DC$1048576,MATCH($A635,'Hoja de Trabajo para listado'!$CD$155:$CD$1048576,0),MATCH((CUADRO!G$5&amp;$E635),'Hoja de Trabajo para listado'!$CD$151:$DC$151,0)),0)</f>
        <v>0</v>
      </c>
      <c r="H635" s="255">
        <f ca="1">+IFERROR(INDEX('Hoja de Trabajo para listado'!$A$155:$Z$1048576,MATCH($A635,'Hoja de Trabajo para listado'!$A$155:$A$1048576,0),MATCH((CUADRO!H$5&amp;$E635),'Hoja de Trabajo para listado'!$A$151:$Z$151,0)),0)+IFERROR(INDEX('Hoja de Trabajo para listado'!$AB$155:$BA$1048576,MATCH($A635,'Hoja de Trabajo para listado'!$AB$155:$AB$1048576,0),MATCH((CUADRO!H$5&amp;$E635),'Hoja de Trabajo para listado'!$AB$151:$BA$151,0)),0)+IFERROR(INDEX('Hoja de Trabajo para listado'!$BC$155:$CB$1048576,MATCH($A635,'Hoja de Trabajo para listado'!$BC$155:$BC$1048576,0),MATCH((CUADRO!H$5&amp;$E635),'Hoja de Trabajo para listado'!$BC$151:$CB$151,0)),0)+IFERROR(INDEX('Hoja de Trabajo para listado'!$DE$153:$DG$274,MATCH($A635,'Hoja de Trabajo para listado'!$DE$153:$DE$1048576,0),MATCH((CUADRO!H$5&amp;$E635),'Hoja de Trabajo para listado'!$DE$151:$DG$151,0)),0)+IFERROR(INDEX('Hoja de Trabajo para listado'!$CD$155:$DC$1048576,MATCH($A635,'Hoja de Trabajo para listado'!$CD$155:$CD$1048576,0),MATCH((CUADRO!H$5&amp;$E635),'Hoja de Trabajo para listado'!$CD$151:$DC$151,0)),0)</f>
        <v>0</v>
      </c>
      <c r="I635" s="255">
        <f ca="1">+IFERROR(INDEX('Hoja de Trabajo para listado'!$A$155:$Z$1048576,MATCH($A635,'Hoja de Trabajo para listado'!$A$155:$A$1048576,0),MATCH((CUADRO!I$5&amp;$E635),'Hoja de Trabajo para listado'!$A$151:$Z$151,0)),0)+IFERROR(INDEX('Hoja de Trabajo para listado'!$AB$155:$BA$1048576,MATCH($A635,'Hoja de Trabajo para listado'!$AB$155:$AB$1048576,0),MATCH((CUADRO!I$5&amp;$E635),'Hoja de Trabajo para listado'!$AB$151:$BA$151,0)),0)+IFERROR(INDEX('Hoja de Trabajo para listado'!$BC$155:$CB$1048576,MATCH($A635,'Hoja de Trabajo para listado'!$BC$155:$BC$1048576,0),MATCH((CUADRO!I$5&amp;$E635),'Hoja de Trabajo para listado'!$BC$151:$CB$151,0)),0)+IFERROR(INDEX('Hoja de Trabajo para listado'!$DE$153:$DG$274,MATCH($A635,'Hoja de Trabajo para listado'!$DE$153:$DE$1048576,0),MATCH((CUADRO!I$5&amp;$E635),'Hoja de Trabajo para listado'!$DE$151:$DG$151,0)),0)+IFERROR(INDEX('Hoja de Trabajo para listado'!$CD$155:$DC$1048576,MATCH($A635,'Hoja de Trabajo para listado'!$CD$155:$CD$1048576,0),MATCH((CUADRO!I$5&amp;$E635),'Hoja de Trabajo para listado'!$CD$151:$DC$151,0)),0)</f>
        <v>0</v>
      </c>
      <c r="J635" s="255">
        <f ca="1">+IFERROR(INDEX('Hoja de Trabajo para listado'!$A$155:$Z$1048576,MATCH($A635,'Hoja de Trabajo para listado'!$A$155:$A$1048576,0),MATCH((CUADRO!J$5&amp;$E635),'Hoja de Trabajo para listado'!$A$151:$Z$151,0)),0)+IFERROR(INDEX('Hoja de Trabajo para listado'!$AB$155:$BA$1048576,MATCH($A635,'Hoja de Trabajo para listado'!$AB$155:$AB$1048576,0),MATCH((CUADRO!J$5&amp;$E635),'Hoja de Trabajo para listado'!$AB$151:$BA$151,0)),0)+IFERROR(INDEX('Hoja de Trabajo para listado'!$BC$155:$CB$1048576,MATCH($A635,'Hoja de Trabajo para listado'!$BC$155:$BC$1048576,0),MATCH((CUADRO!J$5&amp;$E635),'Hoja de Trabajo para listado'!$BC$151:$CB$151,0)),0)+IFERROR(INDEX('Hoja de Trabajo para listado'!$DE$153:$DG$274,MATCH($A635,'Hoja de Trabajo para listado'!$DE$153:$DE$1048576,0),MATCH((CUADRO!J$5&amp;$E635),'Hoja de Trabajo para listado'!$DE$151:$DG$151,0)),0)+IFERROR(INDEX('Hoja de Trabajo para listado'!$CD$155:$DC$1048576,MATCH($A635,'Hoja de Trabajo para listado'!$CD$155:$CD$1048576,0),MATCH((CUADRO!J$5&amp;$E635),'Hoja de Trabajo para listado'!$CD$151:$DC$151,0)),0)</f>
        <v>0</v>
      </c>
      <c r="K635" s="255">
        <f ca="1">+IFERROR(INDEX('Hoja de Trabajo para listado'!$A$155:$Z$1048576,MATCH($A635,'Hoja de Trabajo para listado'!$A$155:$A$1048576,0),MATCH((CUADRO!K$5&amp;$E635),'Hoja de Trabajo para listado'!$A$151:$Z$151,0)),0)+IFERROR(INDEX('Hoja de Trabajo para listado'!$AB$155:$BA$1048576,MATCH($A635,'Hoja de Trabajo para listado'!$AB$155:$AB$1048576,0),MATCH((CUADRO!K$5&amp;$E635),'Hoja de Trabajo para listado'!$AB$151:$BA$151,0)),0)+IFERROR(INDEX('Hoja de Trabajo para listado'!$BC$155:$CB$1048576,MATCH($A635,'Hoja de Trabajo para listado'!$BC$155:$BC$1048576,0),MATCH((CUADRO!K$5&amp;$E635),'Hoja de Trabajo para listado'!$BC$151:$CB$151,0)),0)+IFERROR(INDEX('Hoja de Trabajo para listado'!$DE$153:$DG$274,MATCH($A635,'Hoja de Trabajo para listado'!$DE$153:$DE$1048576,0),MATCH((CUADRO!K$5&amp;$E635),'Hoja de Trabajo para listado'!$DE$151:$DG$151,0)),0)+IFERROR(INDEX('Hoja de Trabajo para listado'!$CD$155:$DC$1048576,MATCH($A635,'Hoja de Trabajo para listado'!$CD$155:$CD$1048576,0),MATCH((CUADRO!K$5&amp;$E635),'Hoja de Trabajo para listado'!$CD$151:$DC$151,0)),0)</f>
        <v>0</v>
      </c>
      <c r="L635" s="255">
        <f ca="1">+IFERROR(INDEX('Hoja de Trabajo para listado'!$A$155:$Z$1048576,MATCH($A635,'Hoja de Trabajo para listado'!$A$155:$A$1048576,0),MATCH((CUADRO!L$5&amp;$E635),'Hoja de Trabajo para listado'!$A$151:$Z$151,0)),0)+IFERROR(INDEX('Hoja de Trabajo para listado'!$AB$155:$BA$1048576,MATCH($A635,'Hoja de Trabajo para listado'!$AB$155:$AB$1048576,0),MATCH((CUADRO!L$5&amp;$E635),'Hoja de Trabajo para listado'!$AB$151:$BA$151,0)),0)+IFERROR(INDEX('Hoja de Trabajo para listado'!$BC$155:$CB$1048576,MATCH($A635,'Hoja de Trabajo para listado'!$BC$155:$BC$1048576,0),MATCH((CUADRO!L$5&amp;$E635),'Hoja de Trabajo para listado'!$BC$151:$CB$151,0)),0)+IFERROR(INDEX('Hoja de Trabajo para listado'!$DE$153:$DG$274,MATCH($A635,'Hoja de Trabajo para listado'!$DE$153:$DE$1048576,0),MATCH((CUADRO!L$5&amp;$E635),'Hoja de Trabajo para listado'!$DE$151:$DG$151,0)),0)+IFERROR(INDEX('Hoja de Trabajo para listado'!$CD$155:$DC$1048576,MATCH($A635,'Hoja de Trabajo para listado'!$CD$155:$CD$1048576,0),MATCH((CUADRO!L$5&amp;$E635),'Hoja de Trabajo para listado'!$CD$151:$DC$151,0)),0)</f>
        <v>0</v>
      </c>
      <c r="M635" s="255">
        <f ca="1">+IFERROR(INDEX('Hoja de Trabajo para listado'!$A$155:$Z$1048576,MATCH($A635,'Hoja de Trabajo para listado'!$A$155:$A$1048576,0),MATCH((CUADRO!M$5&amp;$E635),'Hoja de Trabajo para listado'!$A$151:$Z$151,0)),0)+IFERROR(INDEX('Hoja de Trabajo para listado'!$AB$155:$BA$1048576,MATCH($A635,'Hoja de Trabajo para listado'!$AB$155:$AB$1048576,0),MATCH((CUADRO!M$5&amp;$E635),'Hoja de Trabajo para listado'!$AB$151:$BA$151,0)),0)+IFERROR(INDEX('Hoja de Trabajo para listado'!$BC$155:$CB$1048576,MATCH($A635,'Hoja de Trabajo para listado'!$BC$155:$BC$1048576,0),MATCH((CUADRO!M$5&amp;$E635),'Hoja de Trabajo para listado'!$BC$151:$CB$151,0)),0)+IFERROR(INDEX('Hoja de Trabajo para listado'!$DE$153:$DG$274,MATCH($A635,'Hoja de Trabajo para listado'!$DE$153:$DE$1048576,0),MATCH((CUADRO!M$5&amp;$E635),'Hoja de Trabajo para listado'!$DE$151:$DG$151,0)),0)+IFERROR(INDEX('Hoja de Trabajo para listado'!$CD$155:$DC$1048576,MATCH($A635,'Hoja de Trabajo para listado'!$CD$155:$CD$1048576,0),MATCH((CUADRO!M$5&amp;$E635),'Hoja de Trabajo para listado'!$CD$151:$DC$151,0)),0)</f>
        <v>0</v>
      </c>
      <c r="N635" s="255">
        <f ca="1">+IFERROR(INDEX('Hoja de Trabajo para listado'!$A$155:$Z$1048576,MATCH($A635,'Hoja de Trabajo para listado'!$A$155:$A$1048576,0),MATCH((CUADRO!N$5&amp;$E635),'Hoja de Trabajo para listado'!$A$151:$Z$151,0)),0)+IFERROR(INDEX('Hoja de Trabajo para listado'!$AB$155:$BA$1048576,MATCH($A635,'Hoja de Trabajo para listado'!$AB$155:$AB$1048576,0),MATCH((CUADRO!N$5&amp;$E635),'Hoja de Trabajo para listado'!$AB$151:$BA$151,0)),0)+IFERROR(INDEX('Hoja de Trabajo para listado'!$BC$155:$CB$1048576,MATCH($A635,'Hoja de Trabajo para listado'!$BC$155:$BC$1048576,0),MATCH((CUADRO!N$5&amp;$E635),'Hoja de Trabajo para listado'!$BC$151:$CB$151,0)),0)+IFERROR(INDEX('Hoja de Trabajo para listado'!$DE$153:$DG$274,MATCH($A635,'Hoja de Trabajo para listado'!$DE$153:$DE$1048576,0),MATCH((CUADRO!N$5&amp;$E635),'Hoja de Trabajo para listado'!$DE$151:$DG$151,0)),0)+IFERROR(INDEX('Hoja de Trabajo para listado'!$CD$155:$DC$1048576,MATCH($A635,'Hoja de Trabajo para listado'!$CD$155:$CD$1048576,0),MATCH((CUADRO!N$5&amp;$E635),'Hoja de Trabajo para listado'!$CD$151:$DC$151,0)),0)</f>
        <v>0</v>
      </c>
      <c r="O635" s="255">
        <f ca="1">+IFERROR(INDEX('Hoja de Trabajo para listado'!$A$155:$Z$1048576,MATCH($A635,'Hoja de Trabajo para listado'!$A$155:$A$1048576,0),MATCH((CUADRO!O$5&amp;$E635),'Hoja de Trabajo para listado'!$A$151:$Z$151,0)),0)+IFERROR(INDEX('Hoja de Trabajo para listado'!$AB$155:$BA$1048576,MATCH($A635,'Hoja de Trabajo para listado'!$AB$155:$AB$1048576,0),MATCH((CUADRO!O$5&amp;$E635),'Hoja de Trabajo para listado'!$AB$151:$BA$151,0)),0)+IFERROR(INDEX('Hoja de Trabajo para listado'!$BC$155:$CB$1048576,MATCH($A635,'Hoja de Trabajo para listado'!$BC$155:$BC$1048576,0),MATCH((CUADRO!O$5&amp;$E635),'Hoja de Trabajo para listado'!$BC$151:$CB$151,0)),0)+IFERROR(INDEX('Hoja de Trabajo para listado'!$DE$153:$DG$274,MATCH($A635,'Hoja de Trabajo para listado'!$DE$153:$DE$1048576,0),MATCH((CUADRO!O$5&amp;$E635),'Hoja de Trabajo para listado'!$DE$151:$DG$151,0)),0)+IFERROR(INDEX('Hoja de Trabajo para listado'!$CD$155:$DC$1048576,MATCH($A635,'Hoja de Trabajo para listado'!$CD$155:$CD$1048576,0),MATCH((CUADRO!O$5&amp;$E635),'Hoja de Trabajo para listado'!$CD$151:$DC$151,0)),0)</f>
        <v>0</v>
      </c>
      <c r="P635" s="255">
        <f ca="1">+IFERROR(INDEX('Hoja de Trabajo para listado'!$A$155:$Z$1048576,MATCH($A635,'Hoja de Trabajo para listado'!$A$155:$A$1048576,0),MATCH((CUADRO!P$5&amp;$E635),'Hoja de Trabajo para listado'!$A$151:$Z$151,0)),0)+IFERROR(INDEX('Hoja de Trabajo para listado'!$AB$155:$BA$1048576,MATCH($A635,'Hoja de Trabajo para listado'!$AB$155:$AB$1048576,0),MATCH((CUADRO!P$5&amp;$E635),'Hoja de Trabajo para listado'!$AB$151:$BA$151,0)),0)+IFERROR(INDEX('Hoja de Trabajo para listado'!$BC$155:$CB$1048576,MATCH($A635,'Hoja de Trabajo para listado'!$BC$155:$BC$1048576,0),MATCH((CUADRO!P$5&amp;$E635),'Hoja de Trabajo para listado'!$BC$151:$CB$151,0)),0)+IFERROR(INDEX('Hoja de Trabajo para listado'!$DE$153:$DG$274,MATCH($A635,'Hoja de Trabajo para listado'!$DE$153:$DE$1048576,0),MATCH((CUADRO!P$5&amp;$E635),'Hoja de Trabajo para listado'!$DE$151:$DG$151,0)),0)+IFERROR(INDEX('Hoja de Trabajo para listado'!$CD$155:$DC$1048576,MATCH($A635,'Hoja de Trabajo para listado'!$CD$155:$CD$1048576,0),MATCH((CUADRO!P$5&amp;$E635),'Hoja de Trabajo para listado'!$CD$151:$DC$151,0)),0)</f>
        <v>0</v>
      </c>
      <c r="Q635" s="255">
        <f ca="1">+IFERROR(INDEX('Hoja de Trabajo para listado'!$A$155:$Z$1048576,MATCH($A635,'Hoja de Trabajo para listado'!$A$155:$A$1048576,0),MATCH((CUADRO!Q$5&amp;$E635),'Hoja de Trabajo para listado'!$A$151:$Z$151,0)),0)+IFERROR(INDEX('Hoja de Trabajo para listado'!$AB$155:$BA$1048576,MATCH($A635,'Hoja de Trabajo para listado'!$AB$155:$AB$1048576,0),MATCH((CUADRO!Q$5&amp;$E635),'Hoja de Trabajo para listado'!$AB$151:$BA$151,0)),0)+IFERROR(INDEX('Hoja de Trabajo para listado'!$BC$155:$CB$1048576,MATCH($A635,'Hoja de Trabajo para listado'!$BC$155:$BC$1048576,0),MATCH((CUADRO!Q$5&amp;$E635),'Hoja de Trabajo para listado'!$BC$151:$CB$151,0)),0)+IFERROR(INDEX('Hoja de Trabajo para listado'!$DE$153:$DG$274,MATCH($A635,'Hoja de Trabajo para listado'!$DE$153:$DE$1048576,0),MATCH((CUADRO!Q$5&amp;$E635),'Hoja de Trabajo para listado'!$DE$151:$DG$151,0)),0)+IFERROR(INDEX('Hoja de Trabajo para listado'!$CD$155:$DC$1048576,MATCH($A635,'Hoja de Trabajo para listado'!$CD$155:$CD$1048576,0),MATCH((CUADRO!Q$5&amp;$E635),'Hoja de Trabajo para listado'!$CD$151:$DC$151,0)),0)</f>
        <v>0</v>
      </c>
      <c r="R635" s="255">
        <f t="shared" ca="1" si="20"/>
        <v>0</v>
      </c>
      <c r="S635" s="262">
        <f ca="1">+R634+R635</f>
        <v>0</v>
      </c>
      <c r="T635" s="255">
        <f ca="1">+S635</f>
        <v>0</v>
      </c>
      <c r="U635" s="254">
        <f t="shared" si="21"/>
        <v>2</v>
      </c>
      <c r="V635" s="362" t="str">
        <f>+VLOOKUP(A635,bd_lista!$A$3:$E$590,5,FALSE)</f>
        <v>Gobiernos Autonomos Municipales</v>
      </c>
      <c r="W635" s="362"/>
      <c r="X635" s="254">
        <f>+VLOOKUP(A635,[2]Sheet1!$A$13:$D$744,4,FALSE)</f>
        <v>0</v>
      </c>
      <c r="Y635" s="254" t="e">
        <f>+VLOOKUP(X635,bd_lista!$A$3:$C$590,3,FALSE)</f>
        <v>#N/A</v>
      </c>
      <c r="Z635" s="314"/>
      <c r="AA635" s="315"/>
    </row>
    <row r="636" spans="1:27" customFormat="1" ht="15" hidden="1" customHeight="1">
      <c r="A636" s="32">
        <v>1310</v>
      </c>
      <c r="B636" s="306">
        <f>+A636</f>
        <v>1310</v>
      </c>
      <c r="C636" s="259" t="str">
        <f>+VLOOKUP(A636,bd_lista!$A$3:$C$590,3,FALSE)</f>
        <v>Gobierno Autónomo Municipal de Independencia</v>
      </c>
      <c r="D636" s="361" t="str">
        <f>+C636</f>
        <v>Gobierno Autónomo Municipal de Independencia</v>
      </c>
      <c r="E636" s="254" t="s">
        <v>1313</v>
      </c>
      <c r="F636" s="255">
        <f ca="1">+IFERROR(INDEX('Hoja de Trabajo para listado'!$A$155:$Z$1048576,MATCH($A636,'Hoja de Trabajo para listado'!$A$155:$A$1048576,0),MATCH((CUADRO!F$5&amp;$E636),'Hoja de Trabajo para listado'!$A$151:$Z$151,0)),0)+IFERROR(INDEX('Hoja de Trabajo para listado'!$AB$155:$BA$1048576,MATCH($A636,'Hoja de Trabajo para listado'!$AB$155:$AB$1048576,0),MATCH((CUADRO!F$5&amp;$E636),'Hoja de Trabajo para listado'!$AB$151:$BA$151,0)),0)+IFERROR(INDEX('Hoja de Trabajo para listado'!$BC$155:$CB$1048576,MATCH($A636,'Hoja de Trabajo para listado'!$BC$155:$BC$1048576,0),MATCH((CUADRO!F$5&amp;$E636),'Hoja de Trabajo para listado'!$BC$151:$CB$151,0)),0)+IFERROR(INDEX('Hoja de Trabajo para listado'!$DE$153:$DG$274,MATCH($A636,'Hoja de Trabajo para listado'!$DE$153:$DE$1048576,0),MATCH((CUADRO!F$5&amp;$E636),'Hoja de Trabajo para listado'!$DE$151:$DG$151,0)),0)+IFERROR(INDEX('Hoja de Trabajo para listado'!$CD$155:$DC$1048576,MATCH($A636,'Hoja de Trabajo para listado'!$CD$155:$CD$1048576,0),MATCH((CUADRO!F$5&amp;$E636),'Hoja de Trabajo para listado'!$CD$151:$DC$151,0)),0)</f>
        <v>0</v>
      </c>
      <c r="G636" s="255">
        <f ca="1">+IFERROR(INDEX('Hoja de Trabajo para listado'!$A$155:$Z$1048576,MATCH($A636,'Hoja de Trabajo para listado'!$A$155:$A$1048576,0),MATCH((CUADRO!G$5&amp;$E636),'Hoja de Trabajo para listado'!$A$151:$Z$151,0)),0)+IFERROR(INDEX('Hoja de Trabajo para listado'!$AB$155:$BA$1048576,MATCH($A636,'Hoja de Trabajo para listado'!$AB$155:$AB$1048576,0),MATCH((CUADRO!G$5&amp;$E636),'Hoja de Trabajo para listado'!$AB$151:$BA$151,0)),0)+IFERROR(INDEX('Hoja de Trabajo para listado'!$BC$155:$CB$1048576,MATCH($A636,'Hoja de Trabajo para listado'!$BC$155:$BC$1048576,0),MATCH((CUADRO!G$5&amp;$E636),'Hoja de Trabajo para listado'!$BC$151:$CB$151,0)),0)+IFERROR(INDEX('Hoja de Trabajo para listado'!$DE$153:$DG$274,MATCH($A636,'Hoja de Trabajo para listado'!$DE$153:$DE$1048576,0),MATCH((CUADRO!G$5&amp;$E636),'Hoja de Trabajo para listado'!$DE$151:$DG$151,0)),0)+IFERROR(INDEX('Hoja de Trabajo para listado'!$CD$155:$DC$1048576,MATCH($A636,'Hoja de Trabajo para listado'!$CD$155:$CD$1048576,0),MATCH((CUADRO!G$5&amp;$E636),'Hoja de Trabajo para listado'!$CD$151:$DC$151,0)),0)</f>
        <v>0</v>
      </c>
      <c r="H636" s="255">
        <f ca="1">+IFERROR(INDEX('Hoja de Trabajo para listado'!$A$155:$Z$1048576,MATCH($A636,'Hoja de Trabajo para listado'!$A$155:$A$1048576,0),MATCH((CUADRO!H$5&amp;$E636),'Hoja de Trabajo para listado'!$A$151:$Z$151,0)),0)+IFERROR(INDEX('Hoja de Trabajo para listado'!$AB$155:$BA$1048576,MATCH($A636,'Hoja de Trabajo para listado'!$AB$155:$AB$1048576,0),MATCH((CUADRO!H$5&amp;$E636),'Hoja de Trabajo para listado'!$AB$151:$BA$151,0)),0)+IFERROR(INDEX('Hoja de Trabajo para listado'!$BC$155:$CB$1048576,MATCH($A636,'Hoja de Trabajo para listado'!$BC$155:$BC$1048576,0),MATCH((CUADRO!H$5&amp;$E636),'Hoja de Trabajo para listado'!$BC$151:$CB$151,0)),0)+IFERROR(INDEX('Hoja de Trabajo para listado'!$DE$153:$DG$274,MATCH($A636,'Hoja de Trabajo para listado'!$DE$153:$DE$1048576,0),MATCH((CUADRO!H$5&amp;$E636),'Hoja de Trabajo para listado'!$DE$151:$DG$151,0)),0)+IFERROR(INDEX('Hoja de Trabajo para listado'!$CD$155:$DC$1048576,MATCH($A636,'Hoja de Trabajo para listado'!$CD$155:$CD$1048576,0),MATCH((CUADRO!H$5&amp;$E636),'Hoja de Trabajo para listado'!$CD$151:$DC$151,0)),0)</f>
        <v>0</v>
      </c>
      <c r="I636" s="255">
        <f ca="1">+IFERROR(INDEX('Hoja de Trabajo para listado'!$A$155:$Z$1048576,MATCH($A636,'Hoja de Trabajo para listado'!$A$155:$A$1048576,0),MATCH((CUADRO!I$5&amp;$E636),'Hoja de Trabajo para listado'!$A$151:$Z$151,0)),0)+IFERROR(INDEX('Hoja de Trabajo para listado'!$AB$155:$BA$1048576,MATCH($A636,'Hoja de Trabajo para listado'!$AB$155:$AB$1048576,0),MATCH((CUADRO!I$5&amp;$E636),'Hoja de Trabajo para listado'!$AB$151:$BA$151,0)),0)+IFERROR(INDEX('Hoja de Trabajo para listado'!$BC$155:$CB$1048576,MATCH($A636,'Hoja de Trabajo para listado'!$BC$155:$BC$1048576,0),MATCH((CUADRO!I$5&amp;$E636),'Hoja de Trabajo para listado'!$BC$151:$CB$151,0)),0)+IFERROR(INDEX('Hoja de Trabajo para listado'!$DE$153:$DG$274,MATCH($A636,'Hoja de Trabajo para listado'!$DE$153:$DE$1048576,0),MATCH((CUADRO!I$5&amp;$E636),'Hoja de Trabajo para listado'!$DE$151:$DG$151,0)),0)+IFERROR(INDEX('Hoja de Trabajo para listado'!$CD$155:$DC$1048576,MATCH($A636,'Hoja de Trabajo para listado'!$CD$155:$CD$1048576,0),MATCH((CUADRO!I$5&amp;$E636),'Hoja de Trabajo para listado'!$CD$151:$DC$151,0)),0)</f>
        <v>0</v>
      </c>
      <c r="J636" s="255">
        <f ca="1">+IFERROR(INDEX('Hoja de Trabajo para listado'!$A$155:$Z$1048576,MATCH($A636,'Hoja de Trabajo para listado'!$A$155:$A$1048576,0),MATCH((CUADRO!J$5&amp;$E636),'Hoja de Trabajo para listado'!$A$151:$Z$151,0)),0)+IFERROR(INDEX('Hoja de Trabajo para listado'!$AB$155:$BA$1048576,MATCH($A636,'Hoja de Trabajo para listado'!$AB$155:$AB$1048576,0),MATCH((CUADRO!J$5&amp;$E636),'Hoja de Trabajo para listado'!$AB$151:$BA$151,0)),0)+IFERROR(INDEX('Hoja de Trabajo para listado'!$BC$155:$CB$1048576,MATCH($A636,'Hoja de Trabajo para listado'!$BC$155:$BC$1048576,0),MATCH((CUADRO!J$5&amp;$E636),'Hoja de Trabajo para listado'!$BC$151:$CB$151,0)),0)+IFERROR(INDEX('Hoja de Trabajo para listado'!$DE$153:$DG$274,MATCH($A636,'Hoja de Trabajo para listado'!$DE$153:$DE$1048576,0),MATCH((CUADRO!J$5&amp;$E636),'Hoja de Trabajo para listado'!$DE$151:$DG$151,0)),0)+IFERROR(INDEX('Hoja de Trabajo para listado'!$CD$155:$DC$1048576,MATCH($A636,'Hoja de Trabajo para listado'!$CD$155:$CD$1048576,0),MATCH((CUADRO!J$5&amp;$E636),'Hoja de Trabajo para listado'!$CD$151:$DC$151,0)),0)</f>
        <v>0</v>
      </c>
      <c r="K636" s="255">
        <f ca="1">+IFERROR(INDEX('Hoja de Trabajo para listado'!$A$155:$Z$1048576,MATCH($A636,'Hoja de Trabajo para listado'!$A$155:$A$1048576,0),MATCH((CUADRO!K$5&amp;$E636),'Hoja de Trabajo para listado'!$A$151:$Z$151,0)),0)+IFERROR(INDEX('Hoja de Trabajo para listado'!$AB$155:$BA$1048576,MATCH($A636,'Hoja de Trabajo para listado'!$AB$155:$AB$1048576,0),MATCH((CUADRO!K$5&amp;$E636),'Hoja de Trabajo para listado'!$AB$151:$BA$151,0)),0)+IFERROR(INDEX('Hoja de Trabajo para listado'!$BC$155:$CB$1048576,MATCH($A636,'Hoja de Trabajo para listado'!$BC$155:$BC$1048576,0),MATCH((CUADRO!K$5&amp;$E636),'Hoja de Trabajo para listado'!$BC$151:$CB$151,0)),0)+IFERROR(INDEX('Hoja de Trabajo para listado'!$DE$153:$DG$274,MATCH($A636,'Hoja de Trabajo para listado'!$DE$153:$DE$1048576,0),MATCH((CUADRO!K$5&amp;$E636),'Hoja de Trabajo para listado'!$DE$151:$DG$151,0)),0)+IFERROR(INDEX('Hoja de Trabajo para listado'!$CD$155:$DC$1048576,MATCH($A636,'Hoja de Trabajo para listado'!$CD$155:$CD$1048576,0),MATCH((CUADRO!K$5&amp;$E636),'Hoja de Trabajo para listado'!$CD$151:$DC$151,0)),0)</f>
        <v>0</v>
      </c>
      <c r="L636" s="255">
        <f ca="1">+IFERROR(INDEX('Hoja de Trabajo para listado'!$A$155:$Z$1048576,MATCH($A636,'Hoja de Trabajo para listado'!$A$155:$A$1048576,0),MATCH((CUADRO!L$5&amp;$E636),'Hoja de Trabajo para listado'!$A$151:$Z$151,0)),0)+IFERROR(INDEX('Hoja de Trabajo para listado'!$AB$155:$BA$1048576,MATCH($A636,'Hoja de Trabajo para listado'!$AB$155:$AB$1048576,0),MATCH((CUADRO!L$5&amp;$E636),'Hoja de Trabajo para listado'!$AB$151:$BA$151,0)),0)+IFERROR(INDEX('Hoja de Trabajo para listado'!$BC$155:$CB$1048576,MATCH($A636,'Hoja de Trabajo para listado'!$BC$155:$BC$1048576,0),MATCH((CUADRO!L$5&amp;$E636),'Hoja de Trabajo para listado'!$BC$151:$CB$151,0)),0)+IFERROR(INDEX('Hoja de Trabajo para listado'!$DE$153:$DG$274,MATCH($A636,'Hoja de Trabajo para listado'!$DE$153:$DE$1048576,0),MATCH((CUADRO!L$5&amp;$E636),'Hoja de Trabajo para listado'!$DE$151:$DG$151,0)),0)+IFERROR(INDEX('Hoja de Trabajo para listado'!$CD$155:$DC$1048576,MATCH($A636,'Hoja de Trabajo para listado'!$CD$155:$CD$1048576,0),MATCH((CUADRO!L$5&amp;$E636),'Hoja de Trabajo para listado'!$CD$151:$DC$151,0)),0)</f>
        <v>0</v>
      </c>
      <c r="M636" s="255">
        <f ca="1">+IFERROR(INDEX('Hoja de Trabajo para listado'!$A$155:$Z$1048576,MATCH($A636,'Hoja de Trabajo para listado'!$A$155:$A$1048576,0),MATCH((CUADRO!M$5&amp;$E636),'Hoja de Trabajo para listado'!$A$151:$Z$151,0)),0)+IFERROR(INDEX('Hoja de Trabajo para listado'!$AB$155:$BA$1048576,MATCH($A636,'Hoja de Trabajo para listado'!$AB$155:$AB$1048576,0),MATCH((CUADRO!M$5&amp;$E636),'Hoja de Trabajo para listado'!$AB$151:$BA$151,0)),0)+IFERROR(INDEX('Hoja de Trabajo para listado'!$BC$155:$CB$1048576,MATCH($A636,'Hoja de Trabajo para listado'!$BC$155:$BC$1048576,0),MATCH((CUADRO!M$5&amp;$E636),'Hoja de Trabajo para listado'!$BC$151:$CB$151,0)),0)+IFERROR(INDEX('Hoja de Trabajo para listado'!$DE$153:$DG$274,MATCH($A636,'Hoja de Trabajo para listado'!$DE$153:$DE$1048576,0),MATCH((CUADRO!M$5&amp;$E636),'Hoja de Trabajo para listado'!$DE$151:$DG$151,0)),0)+IFERROR(INDEX('Hoja de Trabajo para listado'!$CD$155:$DC$1048576,MATCH($A636,'Hoja de Trabajo para listado'!$CD$155:$CD$1048576,0),MATCH((CUADRO!M$5&amp;$E636),'Hoja de Trabajo para listado'!$CD$151:$DC$151,0)),0)</f>
        <v>0</v>
      </c>
      <c r="N636" s="255">
        <f ca="1">+IFERROR(INDEX('Hoja de Trabajo para listado'!$A$155:$Z$1048576,MATCH($A636,'Hoja de Trabajo para listado'!$A$155:$A$1048576,0),MATCH((CUADRO!N$5&amp;$E636),'Hoja de Trabajo para listado'!$A$151:$Z$151,0)),0)+IFERROR(INDEX('Hoja de Trabajo para listado'!$AB$155:$BA$1048576,MATCH($A636,'Hoja de Trabajo para listado'!$AB$155:$AB$1048576,0),MATCH((CUADRO!N$5&amp;$E636),'Hoja de Trabajo para listado'!$AB$151:$BA$151,0)),0)+IFERROR(INDEX('Hoja de Trabajo para listado'!$BC$155:$CB$1048576,MATCH($A636,'Hoja de Trabajo para listado'!$BC$155:$BC$1048576,0),MATCH((CUADRO!N$5&amp;$E636),'Hoja de Trabajo para listado'!$BC$151:$CB$151,0)),0)+IFERROR(INDEX('Hoja de Trabajo para listado'!$DE$153:$DG$274,MATCH($A636,'Hoja de Trabajo para listado'!$DE$153:$DE$1048576,0),MATCH((CUADRO!N$5&amp;$E636),'Hoja de Trabajo para listado'!$DE$151:$DG$151,0)),0)+IFERROR(INDEX('Hoja de Trabajo para listado'!$CD$155:$DC$1048576,MATCH($A636,'Hoja de Trabajo para listado'!$CD$155:$CD$1048576,0),MATCH((CUADRO!N$5&amp;$E636),'Hoja de Trabajo para listado'!$CD$151:$DC$151,0)),0)</f>
        <v>0</v>
      </c>
      <c r="O636" s="255">
        <f ca="1">+IFERROR(INDEX('Hoja de Trabajo para listado'!$A$155:$Z$1048576,MATCH($A636,'Hoja de Trabajo para listado'!$A$155:$A$1048576,0),MATCH((CUADRO!O$5&amp;$E636),'Hoja de Trabajo para listado'!$A$151:$Z$151,0)),0)+IFERROR(INDEX('Hoja de Trabajo para listado'!$AB$155:$BA$1048576,MATCH($A636,'Hoja de Trabajo para listado'!$AB$155:$AB$1048576,0),MATCH((CUADRO!O$5&amp;$E636),'Hoja de Trabajo para listado'!$AB$151:$BA$151,0)),0)+IFERROR(INDEX('Hoja de Trabajo para listado'!$BC$155:$CB$1048576,MATCH($A636,'Hoja de Trabajo para listado'!$BC$155:$BC$1048576,0),MATCH((CUADRO!O$5&amp;$E636),'Hoja de Trabajo para listado'!$BC$151:$CB$151,0)),0)+IFERROR(INDEX('Hoja de Trabajo para listado'!$DE$153:$DG$274,MATCH($A636,'Hoja de Trabajo para listado'!$DE$153:$DE$1048576,0),MATCH((CUADRO!O$5&amp;$E636),'Hoja de Trabajo para listado'!$DE$151:$DG$151,0)),0)+IFERROR(INDEX('Hoja de Trabajo para listado'!$CD$155:$DC$1048576,MATCH($A636,'Hoja de Trabajo para listado'!$CD$155:$CD$1048576,0),MATCH((CUADRO!O$5&amp;$E636),'Hoja de Trabajo para listado'!$CD$151:$DC$151,0)),0)</f>
        <v>0</v>
      </c>
      <c r="P636" s="255">
        <f ca="1">+IFERROR(INDEX('Hoja de Trabajo para listado'!$A$155:$Z$1048576,MATCH($A636,'Hoja de Trabajo para listado'!$A$155:$A$1048576,0),MATCH((CUADRO!P$5&amp;$E636),'Hoja de Trabajo para listado'!$A$151:$Z$151,0)),0)+IFERROR(INDEX('Hoja de Trabajo para listado'!$AB$155:$BA$1048576,MATCH($A636,'Hoja de Trabajo para listado'!$AB$155:$AB$1048576,0),MATCH((CUADRO!P$5&amp;$E636),'Hoja de Trabajo para listado'!$AB$151:$BA$151,0)),0)+IFERROR(INDEX('Hoja de Trabajo para listado'!$BC$155:$CB$1048576,MATCH($A636,'Hoja de Trabajo para listado'!$BC$155:$BC$1048576,0),MATCH((CUADRO!P$5&amp;$E636),'Hoja de Trabajo para listado'!$BC$151:$CB$151,0)),0)+IFERROR(INDEX('Hoja de Trabajo para listado'!$DE$153:$DG$274,MATCH($A636,'Hoja de Trabajo para listado'!$DE$153:$DE$1048576,0),MATCH((CUADRO!P$5&amp;$E636),'Hoja de Trabajo para listado'!$DE$151:$DG$151,0)),0)+IFERROR(INDEX('Hoja de Trabajo para listado'!$CD$155:$DC$1048576,MATCH($A636,'Hoja de Trabajo para listado'!$CD$155:$CD$1048576,0),MATCH((CUADRO!P$5&amp;$E636),'Hoja de Trabajo para listado'!$CD$151:$DC$151,0)),0)</f>
        <v>0</v>
      </c>
      <c r="Q636" s="255">
        <f ca="1">+IFERROR(INDEX('Hoja de Trabajo para listado'!$A$155:$Z$1048576,MATCH($A636,'Hoja de Trabajo para listado'!$A$155:$A$1048576,0),MATCH((CUADRO!Q$5&amp;$E636),'Hoja de Trabajo para listado'!$A$151:$Z$151,0)),0)+IFERROR(INDEX('Hoja de Trabajo para listado'!$AB$155:$BA$1048576,MATCH($A636,'Hoja de Trabajo para listado'!$AB$155:$AB$1048576,0),MATCH((CUADRO!Q$5&amp;$E636),'Hoja de Trabajo para listado'!$AB$151:$BA$151,0)),0)+IFERROR(INDEX('Hoja de Trabajo para listado'!$BC$155:$CB$1048576,MATCH($A636,'Hoja de Trabajo para listado'!$BC$155:$BC$1048576,0),MATCH((CUADRO!Q$5&amp;$E636),'Hoja de Trabajo para listado'!$BC$151:$CB$151,0)),0)+IFERROR(INDEX('Hoja de Trabajo para listado'!$DE$153:$DG$274,MATCH($A636,'Hoja de Trabajo para listado'!$DE$153:$DE$1048576,0),MATCH((CUADRO!Q$5&amp;$E636),'Hoja de Trabajo para listado'!$DE$151:$DG$151,0)),0)+IFERROR(INDEX('Hoja de Trabajo para listado'!$CD$155:$DC$1048576,MATCH($A636,'Hoja de Trabajo para listado'!$CD$155:$CD$1048576,0),MATCH((CUADRO!Q$5&amp;$E636),'Hoja de Trabajo para listado'!$CD$151:$DC$151,0)),0)</f>
        <v>0</v>
      </c>
      <c r="R636" s="255">
        <f t="shared" ca="1" si="20"/>
        <v>0</v>
      </c>
      <c r="S636" s="262"/>
      <c r="T636" s="255">
        <f ca="1">+T637</f>
        <v>0</v>
      </c>
      <c r="U636" s="254">
        <f t="shared" si="21"/>
        <v>1</v>
      </c>
      <c r="V636" s="362" t="str">
        <f>+VLOOKUP(A636,bd_lista!$A$3:$E$590,5,FALSE)</f>
        <v>Gobiernos Autonomos Municipales</v>
      </c>
      <c r="W636" s="361" t="str">
        <f>+V636</f>
        <v>Gobiernos Autonomos Municipales</v>
      </c>
      <c r="X636" s="254">
        <f>+VLOOKUP(A636,[2]Sheet1!$A$13:$D$744,4,FALSE)</f>
        <v>0</v>
      </c>
      <c r="Y636" s="254" t="e">
        <f>+VLOOKUP(X636,bd_lista!$A$3:$C$590,3,FALSE)</f>
        <v>#N/A</v>
      </c>
      <c r="Z636" s="316">
        <f>+X636</f>
        <v>0</v>
      </c>
      <c r="AA636" s="317" t="e">
        <f>+Y636</f>
        <v>#N/A</v>
      </c>
    </row>
    <row r="637" spans="1:27" customFormat="1" ht="15" hidden="1" customHeight="1">
      <c r="A637" s="32">
        <v>1310</v>
      </c>
      <c r="B637" s="307"/>
      <c r="C637" s="259" t="str">
        <f>+VLOOKUP(A637,bd_lista!$A$3:$C$590,3,FALSE)</f>
        <v>Gobierno Autónomo Municipal de Independencia</v>
      </c>
      <c r="D637" s="362"/>
      <c r="E637" s="256" t="s">
        <v>1314</v>
      </c>
      <c r="F637" s="255">
        <f ca="1">+IFERROR(INDEX('Hoja de Trabajo para listado'!$A$155:$Z$1048576,MATCH($A637,'Hoja de Trabajo para listado'!$A$155:$A$1048576,0),MATCH((CUADRO!F$5&amp;$E637),'Hoja de Trabajo para listado'!$A$151:$Z$151,0)),0)+IFERROR(INDEX('Hoja de Trabajo para listado'!$AB$155:$BA$1048576,MATCH($A637,'Hoja de Trabajo para listado'!$AB$155:$AB$1048576,0),MATCH((CUADRO!F$5&amp;$E637),'Hoja de Trabajo para listado'!$AB$151:$BA$151,0)),0)+IFERROR(INDEX('Hoja de Trabajo para listado'!$BC$155:$CB$1048576,MATCH($A637,'Hoja de Trabajo para listado'!$BC$155:$BC$1048576,0),MATCH((CUADRO!F$5&amp;$E637),'Hoja de Trabajo para listado'!$BC$151:$CB$151,0)),0)+IFERROR(INDEX('Hoja de Trabajo para listado'!$DE$153:$DG$274,MATCH($A637,'Hoja de Trabajo para listado'!$DE$153:$DE$1048576,0),MATCH((CUADRO!F$5&amp;$E637),'Hoja de Trabajo para listado'!$DE$151:$DG$151,0)),0)+IFERROR(INDEX('Hoja de Trabajo para listado'!$CD$155:$DC$1048576,MATCH($A637,'Hoja de Trabajo para listado'!$CD$155:$CD$1048576,0),MATCH((CUADRO!F$5&amp;$E637),'Hoja de Trabajo para listado'!$CD$151:$DC$151,0)),0)</f>
        <v>0</v>
      </c>
      <c r="G637" s="255">
        <f ca="1">+IFERROR(INDEX('Hoja de Trabajo para listado'!$A$155:$Z$1048576,MATCH($A637,'Hoja de Trabajo para listado'!$A$155:$A$1048576,0),MATCH((CUADRO!G$5&amp;$E637),'Hoja de Trabajo para listado'!$A$151:$Z$151,0)),0)+IFERROR(INDEX('Hoja de Trabajo para listado'!$AB$155:$BA$1048576,MATCH($A637,'Hoja de Trabajo para listado'!$AB$155:$AB$1048576,0),MATCH((CUADRO!G$5&amp;$E637),'Hoja de Trabajo para listado'!$AB$151:$BA$151,0)),0)+IFERROR(INDEX('Hoja de Trabajo para listado'!$BC$155:$CB$1048576,MATCH($A637,'Hoja de Trabajo para listado'!$BC$155:$BC$1048576,0),MATCH((CUADRO!G$5&amp;$E637),'Hoja de Trabajo para listado'!$BC$151:$CB$151,0)),0)+IFERROR(INDEX('Hoja de Trabajo para listado'!$DE$153:$DG$274,MATCH($A637,'Hoja de Trabajo para listado'!$DE$153:$DE$1048576,0),MATCH((CUADRO!G$5&amp;$E637),'Hoja de Trabajo para listado'!$DE$151:$DG$151,0)),0)+IFERROR(INDEX('Hoja de Trabajo para listado'!$CD$155:$DC$1048576,MATCH($A637,'Hoja de Trabajo para listado'!$CD$155:$CD$1048576,0),MATCH((CUADRO!G$5&amp;$E637),'Hoja de Trabajo para listado'!$CD$151:$DC$151,0)),0)</f>
        <v>0</v>
      </c>
      <c r="H637" s="255">
        <f ca="1">+IFERROR(INDEX('Hoja de Trabajo para listado'!$A$155:$Z$1048576,MATCH($A637,'Hoja de Trabajo para listado'!$A$155:$A$1048576,0),MATCH((CUADRO!H$5&amp;$E637),'Hoja de Trabajo para listado'!$A$151:$Z$151,0)),0)+IFERROR(INDEX('Hoja de Trabajo para listado'!$AB$155:$BA$1048576,MATCH($A637,'Hoja de Trabajo para listado'!$AB$155:$AB$1048576,0),MATCH((CUADRO!H$5&amp;$E637),'Hoja de Trabajo para listado'!$AB$151:$BA$151,0)),0)+IFERROR(INDEX('Hoja de Trabajo para listado'!$BC$155:$CB$1048576,MATCH($A637,'Hoja de Trabajo para listado'!$BC$155:$BC$1048576,0),MATCH((CUADRO!H$5&amp;$E637),'Hoja de Trabajo para listado'!$BC$151:$CB$151,0)),0)+IFERROR(INDEX('Hoja de Trabajo para listado'!$DE$153:$DG$274,MATCH($A637,'Hoja de Trabajo para listado'!$DE$153:$DE$1048576,0),MATCH((CUADRO!H$5&amp;$E637),'Hoja de Trabajo para listado'!$DE$151:$DG$151,0)),0)+IFERROR(INDEX('Hoja de Trabajo para listado'!$CD$155:$DC$1048576,MATCH($A637,'Hoja de Trabajo para listado'!$CD$155:$CD$1048576,0),MATCH((CUADRO!H$5&amp;$E637),'Hoja de Trabajo para listado'!$CD$151:$DC$151,0)),0)</f>
        <v>0</v>
      </c>
      <c r="I637" s="255">
        <f ca="1">+IFERROR(INDEX('Hoja de Trabajo para listado'!$A$155:$Z$1048576,MATCH($A637,'Hoja de Trabajo para listado'!$A$155:$A$1048576,0),MATCH((CUADRO!I$5&amp;$E637),'Hoja de Trabajo para listado'!$A$151:$Z$151,0)),0)+IFERROR(INDEX('Hoja de Trabajo para listado'!$AB$155:$BA$1048576,MATCH($A637,'Hoja de Trabajo para listado'!$AB$155:$AB$1048576,0),MATCH((CUADRO!I$5&amp;$E637),'Hoja de Trabajo para listado'!$AB$151:$BA$151,0)),0)+IFERROR(INDEX('Hoja de Trabajo para listado'!$BC$155:$CB$1048576,MATCH($A637,'Hoja de Trabajo para listado'!$BC$155:$BC$1048576,0),MATCH((CUADRO!I$5&amp;$E637),'Hoja de Trabajo para listado'!$BC$151:$CB$151,0)),0)+IFERROR(INDEX('Hoja de Trabajo para listado'!$DE$153:$DG$274,MATCH($A637,'Hoja de Trabajo para listado'!$DE$153:$DE$1048576,0),MATCH((CUADRO!I$5&amp;$E637),'Hoja de Trabajo para listado'!$DE$151:$DG$151,0)),0)+IFERROR(INDEX('Hoja de Trabajo para listado'!$CD$155:$DC$1048576,MATCH($A637,'Hoja de Trabajo para listado'!$CD$155:$CD$1048576,0),MATCH((CUADRO!I$5&amp;$E637),'Hoja de Trabajo para listado'!$CD$151:$DC$151,0)),0)</f>
        <v>0</v>
      </c>
      <c r="J637" s="255">
        <f ca="1">+IFERROR(INDEX('Hoja de Trabajo para listado'!$A$155:$Z$1048576,MATCH($A637,'Hoja de Trabajo para listado'!$A$155:$A$1048576,0),MATCH((CUADRO!J$5&amp;$E637),'Hoja de Trabajo para listado'!$A$151:$Z$151,0)),0)+IFERROR(INDEX('Hoja de Trabajo para listado'!$AB$155:$BA$1048576,MATCH($A637,'Hoja de Trabajo para listado'!$AB$155:$AB$1048576,0),MATCH((CUADRO!J$5&amp;$E637),'Hoja de Trabajo para listado'!$AB$151:$BA$151,0)),0)+IFERROR(INDEX('Hoja de Trabajo para listado'!$BC$155:$CB$1048576,MATCH($A637,'Hoja de Trabajo para listado'!$BC$155:$BC$1048576,0),MATCH((CUADRO!J$5&amp;$E637),'Hoja de Trabajo para listado'!$BC$151:$CB$151,0)),0)+IFERROR(INDEX('Hoja de Trabajo para listado'!$DE$153:$DG$274,MATCH($A637,'Hoja de Trabajo para listado'!$DE$153:$DE$1048576,0),MATCH((CUADRO!J$5&amp;$E637),'Hoja de Trabajo para listado'!$DE$151:$DG$151,0)),0)+IFERROR(INDEX('Hoja de Trabajo para listado'!$CD$155:$DC$1048576,MATCH($A637,'Hoja de Trabajo para listado'!$CD$155:$CD$1048576,0),MATCH((CUADRO!J$5&amp;$E637),'Hoja de Trabajo para listado'!$CD$151:$DC$151,0)),0)</f>
        <v>0</v>
      </c>
      <c r="K637" s="255">
        <f ca="1">+IFERROR(INDEX('Hoja de Trabajo para listado'!$A$155:$Z$1048576,MATCH($A637,'Hoja de Trabajo para listado'!$A$155:$A$1048576,0),MATCH((CUADRO!K$5&amp;$E637),'Hoja de Trabajo para listado'!$A$151:$Z$151,0)),0)+IFERROR(INDEX('Hoja de Trabajo para listado'!$AB$155:$BA$1048576,MATCH($A637,'Hoja de Trabajo para listado'!$AB$155:$AB$1048576,0),MATCH((CUADRO!K$5&amp;$E637),'Hoja de Trabajo para listado'!$AB$151:$BA$151,0)),0)+IFERROR(INDEX('Hoja de Trabajo para listado'!$BC$155:$CB$1048576,MATCH($A637,'Hoja de Trabajo para listado'!$BC$155:$BC$1048576,0),MATCH((CUADRO!K$5&amp;$E637),'Hoja de Trabajo para listado'!$BC$151:$CB$151,0)),0)+IFERROR(INDEX('Hoja de Trabajo para listado'!$DE$153:$DG$274,MATCH($A637,'Hoja de Trabajo para listado'!$DE$153:$DE$1048576,0),MATCH((CUADRO!K$5&amp;$E637),'Hoja de Trabajo para listado'!$DE$151:$DG$151,0)),0)+IFERROR(INDEX('Hoja de Trabajo para listado'!$CD$155:$DC$1048576,MATCH($A637,'Hoja de Trabajo para listado'!$CD$155:$CD$1048576,0),MATCH((CUADRO!K$5&amp;$E637),'Hoja de Trabajo para listado'!$CD$151:$DC$151,0)),0)</f>
        <v>0</v>
      </c>
      <c r="L637" s="255">
        <f ca="1">+IFERROR(INDEX('Hoja de Trabajo para listado'!$A$155:$Z$1048576,MATCH($A637,'Hoja de Trabajo para listado'!$A$155:$A$1048576,0),MATCH((CUADRO!L$5&amp;$E637),'Hoja de Trabajo para listado'!$A$151:$Z$151,0)),0)+IFERROR(INDEX('Hoja de Trabajo para listado'!$AB$155:$BA$1048576,MATCH($A637,'Hoja de Trabajo para listado'!$AB$155:$AB$1048576,0),MATCH((CUADRO!L$5&amp;$E637),'Hoja de Trabajo para listado'!$AB$151:$BA$151,0)),0)+IFERROR(INDEX('Hoja de Trabajo para listado'!$BC$155:$CB$1048576,MATCH($A637,'Hoja de Trabajo para listado'!$BC$155:$BC$1048576,0),MATCH((CUADRO!L$5&amp;$E637),'Hoja de Trabajo para listado'!$BC$151:$CB$151,0)),0)+IFERROR(INDEX('Hoja de Trabajo para listado'!$DE$153:$DG$274,MATCH($A637,'Hoja de Trabajo para listado'!$DE$153:$DE$1048576,0),MATCH((CUADRO!L$5&amp;$E637),'Hoja de Trabajo para listado'!$DE$151:$DG$151,0)),0)+IFERROR(INDEX('Hoja de Trabajo para listado'!$CD$155:$DC$1048576,MATCH($A637,'Hoja de Trabajo para listado'!$CD$155:$CD$1048576,0),MATCH((CUADRO!L$5&amp;$E637),'Hoja de Trabajo para listado'!$CD$151:$DC$151,0)),0)</f>
        <v>0</v>
      </c>
      <c r="M637" s="255">
        <f ca="1">+IFERROR(INDEX('Hoja de Trabajo para listado'!$A$155:$Z$1048576,MATCH($A637,'Hoja de Trabajo para listado'!$A$155:$A$1048576,0),MATCH((CUADRO!M$5&amp;$E637),'Hoja de Trabajo para listado'!$A$151:$Z$151,0)),0)+IFERROR(INDEX('Hoja de Trabajo para listado'!$AB$155:$BA$1048576,MATCH($A637,'Hoja de Trabajo para listado'!$AB$155:$AB$1048576,0),MATCH((CUADRO!M$5&amp;$E637),'Hoja de Trabajo para listado'!$AB$151:$BA$151,0)),0)+IFERROR(INDEX('Hoja de Trabajo para listado'!$BC$155:$CB$1048576,MATCH($A637,'Hoja de Trabajo para listado'!$BC$155:$BC$1048576,0),MATCH((CUADRO!M$5&amp;$E637),'Hoja de Trabajo para listado'!$BC$151:$CB$151,0)),0)+IFERROR(INDEX('Hoja de Trabajo para listado'!$DE$153:$DG$274,MATCH($A637,'Hoja de Trabajo para listado'!$DE$153:$DE$1048576,0),MATCH((CUADRO!M$5&amp;$E637),'Hoja de Trabajo para listado'!$DE$151:$DG$151,0)),0)+IFERROR(INDEX('Hoja de Trabajo para listado'!$CD$155:$DC$1048576,MATCH($A637,'Hoja de Trabajo para listado'!$CD$155:$CD$1048576,0),MATCH((CUADRO!M$5&amp;$E637),'Hoja de Trabajo para listado'!$CD$151:$DC$151,0)),0)</f>
        <v>0</v>
      </c>
      <c r="N637" s="255">
        <f ca="1">+IFERROR(INDEX('Hoja de Trabajo para listado'!$A$155:$Z$1048576,MATCH($A637,'Hoja de Trabajo para listado'!$A$155:$A$1048576,0),MATCH((CUADRO!N$5&amp;$E637),'Hoja de Trabajo para listado'!$A$151:$Z$151,0)),0)+IFERROR(INDEX('Hoja de Trabajo para listado'!$AB$155:$BA$1048576,MATCH($A637,'Hoja de Trabajo para listado'!$AB$155:$AB$1048576,0),MATCH((CUADRO!N$5&amp;$E637),'Hoja de Trabajo para listado'!$AB$151:$BA$151,0)),0)+IFERROR(INDEX('Hoja de Trabajo para listado'!$BC$155:$CB$1048576,MATCH($A637,'Hoja de Trabajo para listado'!$BC$155:$BC$1048576,0),MATCH((CUADRO!N$5&amp;$E637),'Hoja de Trabajo para listado'!$BC$151:$CB$151,0)),0)+IFERROR(INDEX('Hoja de Trabajo para listado'!$DE$153:$DG$274,MATCH($A637,'Hoja de Trabajo para listado'!$DE$153:$DE$1048576,0),MATCH((CUADRO!N$5&amp;$E637),'Hoja de Trabajo para listado'!$DE$151:$DG$151,0)),0)+IFERROR(INDEX('Hoja de Trabajo para listado'!$CD$155:$DC$1048576,MATCH($A637,'Hoja de Trabajo para listado'!$CD$155:$CD$1048576,0),MATCH((CUADRO!N$5&amp;$E637),'Hoja de Trabajo para listado'!$CD$151:$DC$151,0)),0)</f>
        <v>0</v>
      </c>
      <c r="O637" s="255">
        <f ca="1">+IFERROR(INDEX('Hoja de Trabajo para listado'!$A$155:$Z$1048576,MATCH($A637,'Hoja de Trabajo para listado'!$A$155:$A$1048576,0),MATCH((CUADRO!O$5&amp;$E637),'Hoja de Trabajo para listado'!$A$151:$Z$151,0)),0)+IFERROR(INDEX('Hoja de Trabajo para listado'!$AB$155:$BA$1048576,MATCH($A637,'Hoja de Trabajo para listado'!$AB$155:$AB$1048576,0),MATCH((CUADRO!O$5&amp;$E637),'Hoja de Trabajo para listado'!$AB$151:$BA$151,0)),0)+IFERROR(INDEX('Hoja de Trabajo para listado'!$BC$155:$CB$1048576,MATCH($A637,'Hoja de Trabajo para listado'!$BC$155:$BC$1048576,0),MATCH((CUADRO!O$5&amp;$E637),'Hoja de Trabajo para listado'!$BC$151:$CB$151,0)),0)+IFERROR(INDEX('Hoja de Trabajo para listado'!$DE$153:$DG$274,MATCH($A637,'Hoja de Trabajo para listado'!$DE$153:$DE$1048576,0),MATCH((CUADRO!O$5&amp;$E637),'Hoja de Trabajo para listado'!$DE$151:$DG$151,0)),0)+IFERROR(INDEX('Hoja de Trabajo para listado'!$CD$155:$DC$1048576,MATCH($A637,'Hoja de Trabajo para listado'!$CD$155:$CD$1048576,0),MATCH((CUADRO!O$5&amp;$E637),'Hoja de Trabajo para listado'!$CD$151:$DC$151,0)),0)</f>
        <v>0</v>
      </c>
      <c r="P637" s="255">
        <f ca="1">+IFERROR(INDEX('Hoja de Trabajo para listado'!$A$155:$Z$1048576,MATCH($A637,'Hoja de Trabajo para listado'!$A$155:$A$1048576,0),MATCH((CUADRO!P$5&amp;$E637),'Hoja de Trabajo para listado'!$A$151:$Z$151,0)),0)+IFERROR(INDEX('Hoja de Trabajo para listado'!$AB$155:$BA$1048576,MATCH($A637,'Hoja de Trabajo para listado'!$AB$155:$AB$1048576,0),MATCH((CUADRO!P$5&amp;$E637),'Hoja de Trabajo para listado'!$AB$151:$BA$151,0)),0)+IFERROR(INDEX('Hoja de Trabajo para listado'!$BC$155:$CB$1048576,MATCH($A637,'Hoja de Trabajo para listado'!$BC$155:$BC$1048576,0),MATCH((CUADRO!P$5&amp;$E637),'Hoja de Trabajo para listado'!$BC$151:$CB$151,0)),0)+IFERROR(INDEX('Hoja de Trabajo para listado'!$DE$153:$DG$274,MATCH($A637,'Hoja de Trabajo para listado'!$DE$153:$DE$1048576,0),MATCH((CUADRO!P$5&amp;$E637),'Hoja de Trabajo para listado'!$DE$151:$DG$151,0)),0)+IFERROR(INDEX('Hoja de Trabajo para listado'!$CD$155:$DC$1048576,MATCH($A637,'Hoja de Trabajo para listado'!$CD$155:$CD$1048576,0),MATCH((CUADRO!P$5&amp;$E637),'Hoja de Trabajo para listado'!$CD$151:$DC$151,0)),0)</f>
        <v>0</v>
      </c>
      <c r="Q637" s="255">
        <f ca="1">+IFERROR(INDEX('Hoja de Trabajo para listado'!$A$155:$Z$1048576,MATCH($A637,'Hoja de Trabajo para listado'!$A$155:$A$1048576,0),MATCH((CUADRO!Q$5&amp;$E637),'Hoja de Trabajo para listado'!$A$151:$Z$151,0)),0)+IFERROR(INDEX('Hoja de Trabajo para listado'!$AB$155:$BA$1048576,MATCH($A637,'Hoja de Trabajo para listado'!$AB$155:$AB$1048576,0),MATCH((CUADRO!Q$5&amp;$E637),'Hoja de Trabajo para listado'!$AB$151:$BA$151,0)),0)+IFERROR(INDEX('Hoja de Trabajo para listado'!$BC$155:$CB$1048576,MATCH($A637,'Hoja de Trabajo para listado'!$BC$155:$BC$1048576,0),MATCH((CUADRO!Q$5&amp;$E637),'Hoja de Trabajo para listado'!$BC$151:$CB$151,0)),0)+IFERROR(INDEX('Hoja de Trabajo para listado'!$DE$153:$DG$274,MATCH($A637,'Hoja de Trabajo para listado'!$DE$153:$DE$1048576,0),MATCH((CUADRO!Q$5&amp;$E637),'Hoja de Trabajo para listado'!$DE$151:$DG$151,0)),0)+IFERROR(INDEX('Hoja de Trabajo para listado'!$CD$155:$DC$1048576,MATCH($A637,'Hoja de Trabajo para listado'!$CD$155:$CD$1048576,0),MATCH((CUADRO!Q$5&amp;$E637),'Hoja de Trabajo para listado'!$CD$151:$DC$151,0)),0)</f>
        <v>0</v>
      </c>
      <c r="R637" s="255">
        <f t="shared" ca="1" si="20"/>
        <v>0</v>
      </c>
      <c r="S637" s="262">
        <f ca="1">+R636+R637</f>
        <v>0</v>
      </c>
      <c r="T637" s="255">
        <f ca="1">+S637</f>
        <v>0</v>
      </c>
      <c r="U637" s="254">
        <f t="shared" si="21"/>
        <v>2</v>
      </c>
      <c r="V637" s="362" t="str">
        <f>+VLOOKUP(A637,bd_lista!$A$3:$E$590,5,FALSE)</f>
        <v>Gobiernos Autonomos Municipales</v>
      </c>
      <c r="W637" s="362"/>
      <c r="X637" s="254">
        <f>+VLOOKUP(A637,[2]Sheet1!$A$13:$D$744,4,FALSE)</f>
        <v>0</v>
      </c>
      <c r="Y637" s="254" t="e">
        <f>+VLOOKUP(X637,bd_lista!$A$3:$C$590,3,FALSE)</f>
        <v>#N/A</v>
      </c>
      <c r="Z637" s="314"/>
      <c r="AA637" s="315"/>
    </row>
    <row r="638" spans="1:27" customFormat="1" ht="27" hidden="1" customHeight="1">
      <c r="A638" s="32">
        <v>1311</v>
      </c>
      <c r="B638" s="306">
        <f>+A638</f>
        <v>1311</v>
      </c>
      <c r="C638" s="259" t="str">
        <f>+VLOOKUP(A638,bd_lista!$A$3:$C$590,3,FALSE)</f>
        <v>Gobierno Autónomo Municipal de Morochata</v>
      </c>
      <c r="D638" s="361" t="str">
        <f>+C638</f>
        <v>Gobierno Autónomo Municipal de Morochata</v>
      </c>
      <c r="E638" s="254" t="s">
        <v>1313</v>
      </c>
      <c r="F638" s="255">
        <f ca="1">+IFERROR(INDEX('Hoja de Trabajo para listado'!$A$155:$Z$1048576,MATCH($A638,'Hoja de Trabajo para listado'!$A$155:$A$1048576,0),MATCH((CUADRO!F$5&amp;$E638),'Hoja de Trabajo para listado'!$A$151:$Z$151,0)),0)+IFERROR(INDEX('Hoja de Trabajo para listado'!$AB$155:$BA$1048576,MATCH($A638,'Hoja de Trabajo para listado'!$AB$155:$AB$1048576,0),MATCH((CUADRO!F$5&amp;$E638),'Hoja de Trabajo para listado'!$AB$151:$BA$151,0)),0)+IFERROR(INDEX('Hoja de Trabajo para listado'!$BC$155:$CB$1048576,MATCH($A638,'Hoja de Trabajo para listado'!$BC$155:$BC$1048576,0),MATCH((CUADRO!F$5&amp;$E638),'Hoja de Trabajo para listado'!$BC$151:$CB$151,0)),0)+IFERROR(INDEX('Hoja de Trabajo para listado'!$DE$153:$DG$274,MATCH($A638,'Hoja de Trabajo para listado'!$DE$153:$DE$1048576,0),MATCH((CUADRO!F$5&amp;$E638),'Hoja de Trabajo para listado'!$DE$151:$DG$151,0)),0)+IFERROR(INDEX('Hoja de Trabajo para listado'!$CD$155:$DC$1048576,MATCH($A638,'Hoja de Trabajo para listado'!$CD$155:$CD$1048576,0),MATCH((CUADRO!F$5&amp;$E638),'Hoja de Trabajo para listado'!$CD$151:$DC$151,0)),0)</f>
        <v>0</v>
      </c>
      <c r="G638" s="255">
        <f ca="1">+IFERROR(INDEX('Hoja de Trabajo para listado'!$A$155:$Z$1048576,MATCH($A638,'Hoja de Trabajo para listado'!$A$155:$A$1048576,0),MATCH((CUADRO!G$5&amp;$E638),'Hoja de Trabajo para listado'!$A$151:$Z$151,0)),0)+IFERROR(INDEX('Hoja de Trabajo para listado'!$AB$155:$BA$1048576,MATCH($A638,'Hoja de Trabajo para listado'!$AB$155:$AB$1048576,0),MATCH((CUADRO!G$5&amp;$E638),'Hoja de Trabajo para listado'!$AB$151:$BA$151,0)),0)+IFERROR(INDEX('Hoja de Trabajo para listado'!$BC$155:$CB$1048576,MATCH($A638,'Hoja de Trabajo para listado'!$BC$155:$BC$1048576,0),MATCH((CUADRO!G$5&amp;$E638),'Hoja de Trabajo para listado'!$BC$151:$CB$151,0)),0)+IFERROR(INDEX('Hoja de Trabajo para listado'!$DE$153:$DG$274,MATCH($A638,'Hoja de Trabajo para listado'!$DE$153:$DE$1048576,0),MATCH((CUADRO!G$5&amp;$E638),'Hoja de Trabajo para listado'!$DE$151:$DG$151,0)),0)+IFERROR(INDEX('Hoja de Trabajo para listado'!$CD$155:$DC$1048576,MATCH($A638,'Hoja de Trabajo para listado'!$CD$155:$CD$1048576,0),MATCH((CUADRO!G$5&amp;$E638),'Hoja de Trabajo para listado'!$CD$151:$DC$151,0)),0)</f>
        <v>0</v>
      </c>
      <c r="H638" s="255">
        <f ca="1">+IFERROR(INDEX('Hoja de Trabajo para listado'!$A$155:$Z$1048576,MATCH($A638,'Hoja de Trabajo para listado'!$A$155:$A$1048576,0),MATCH((CUADRO!H$5&amp;$E638),'Hoja de Trabajo para listado'!$A$151:$Z$151,0)),0)+IFERROR(INDEX('Hoja de Trabajo para listado'!$AB$155:$BA$1048576,MATCH($A638,'Hoja de Trabajo para listado'!$AB$155:$AB$1048576,0),MATCH((CUADRO!H$5&amp;$E638),'Hoja de Trabajo para listado'!$AB$151:$BA$151,0)),0)+IFERROR(INDEX('Hoja de Trabajo para listado'!$BC$155:$CB$1048576,MATCH($A638,'Hoja de Trabajo para listado'!$BC$155:$BC$1048576,0),MATCH((CUADRO!H$5&amp;$E638),'Hoja de Trabajo para listado'!$BC$151:$CB$151,0)),0)+IFERROR(INDEX('Hoja de Trabajo para listado'!$DE$153:$DG$274,MATCH($A638,'Hoja de Trabajo para listado'!$DE$153:$DE$1048576,0),MATCH((CUADRO!H$5&amp;$E638),'Hoja de Trabajo para listado'!$DE$151:$DG$151,0)),0)+IFERROR(INDEX('Hoja de Trabajo para listado'!$CD$155:$DC$1048576,MATCH($A638,'Hoja de Trabajo para listado'!$CD$155:$CD$1048576,0),MATCH((CUADRO!H$5&amp;$E638),'Hoja de Trabajo para listado'!$CD$151:$DC$151,0)),0)</f>
        <v>0</v>
      </c>
      <c r="I638" s="255">
        <f ca="1">+IFERROR(INDEX('Hoja de Trabajo para listado'!$A$155:$Z$1048576,MATCH($A638,'Hoja de Trabajo para listado'!$A$155:$A$1048576,0),MATCH((CUADRO!I$5&amp;$E638),'Hoja de Trabajo para listado'!$A$151:$Z$151,0)),0)+IFERROR(INDEX('Hoja de Trabajo para listado'!$AB$155:$BA$1048576,MATCH($A638,'Hoja de Trabajo para listado'!$AB$155:$AB$1048576,0),MATCH((CUADRO!I$5&amp;$E638),'Hoja de Trabajo para listado'!$AB$151:$BA$151,0)),0)+IFERROR(INDEX('Hoja de Trabajo para listado'!$BC$155:$CB$1048576,MATCH($A638,'Hoja de Trabajo para listado'!$BC$155:$BC$1048576,0),MATCH((CUADRO!I$5&amp;$E638),'Hoja de Trabajo para listado'!$BC$151:$CB$151,0)),0)+IFERROR(INDEX('Hoja de Trabajo para listado'!$DE$153:$DG$274,MATCH($A638,'Hoja de Trabajo para listado'!$DE$153:$DE$1048576,0),MATCH((CUADRO!I$5&amp;$E638),'Hoja de Trabajo para listado'!$DE$151:$DG$151,0)),0)+IFERROR(INDEX('Hoja de Trabajo para listado'!$CD$155:$DC$1048576,MATCH($A638,'Hoja de Trabajo para listado'!$CD$155:$CD$1048576,0),MATCH((CUADRO!I$5&amp;$E638),'Hoja de Trabajo para listado'!$CD$151:$DC$151,0)),0)</f>
        <v>0</v>
      </c>
      <c r="J638" s="255">
        <f ca="1">+IFERROR(INDEX('Hoja de Trabajo para listado'!$A$155:$Z$1048576,MATCH($A638,'Hoja de Trabajo para listado'!$A$155:$A$1048576,0),MATCH((CUADRO!J$5&amp;$E638),'Hoja de Trabajo para listado'!$A$151:$Z$151,0)),0)+IFERROR(INDEX('Hoja de Trabajo para listado'!$AB$155:$BA$1048576,MATCH($A638,'Hoja de Trabajo para listado'!$AB$155:$AB$1048576,0),MATCH((CUADRO!J$5&amp;$E638),'Hoja de Trabajo para listado'!$AB$151:$BA$151,0)),0)+IFERROR(INDEX('Hoja de Trabajo para listado'!$BC$155:$CB$1048576,MATCH($A638,'Hoja de Trabajo para listado'!$BC$155:$BC$1048576,0),MATCH((CUADRO!J$5&amp;$E638),'Hoja de Trabajo para listado'!$BC$151:$CB$151,0)),0)+IFERROR(INDEX('Hoja de Trabajo para listado'!$DE$153:$DG$274,MATCH($A638,'Hoja de Trabajo para listado'!$DE$153:$DE$1048576,0),MATCH((CUADRO!J$5&amp;$E638),'Hoja de Trabajo para listado'!$DE$151:$DG$151,0)),0)+IFERROR(INDEX('Hoja de Trabajo para listado'!$CD$155:$DC$1048576,MATCH($A638,'Hoja de Trabajo para listado'!$CD$155:$CD$1048576,0),MATCH((CUADRO!J$5&amp;$E638),'Hoja de Trabajo para listado'!$CD$151:$DC$151,0)),0)</f>
        <v>0</v>
      </c>
      <c r="K638" s="255">
        <f ca="1">+IFERROR(INDEX('Hoja de Trabajo para listado'!$A$155:$Z$1048576,MATCH($A638,'Hoja de Trabajo para listado'!$A$155:$A$1048576,0),MATCH((CUADRO!K$5&amp;$E638),'Hoja de Trabajo para listado'!$A$151:$Z$151,0)),0)+IFERROR(INDEX('Hoja de Trabajo para listado'!$AB$155:$BA$1048576,MATCH($A638,'Hoja de Trabajo para listado'!$AB$155:$AB$1048576,0),MATCH((CUADRO!K$5&amp;$E638),'Hoja de Trabajo para listado'!$AB$151:$BA$151,0)),0)+IFERROR(INDEX('Hoja de Trabajo para listado'!$BC$155:$CB$1048576,MATCH($A638,'Hoja de Trabajo para listado'!$BC$155:$BC$1048576,0),MATCH((CUADRO!K$5&amp;$E638),'Hoja de Trabajo para listado'!$BC$151:$CB$151,0)),0)+IFERROR(INDEX('Hoja de Trabajo para listado'!$DE$153:$DG$274,MATCH($A638,'Hoja de Trabajo para listado'!$DE$153:$DE$1048576,0),MATCH((CUADRO!K$5&amp;$E638),'Hoja de Trabajo para listado'!$DE$151:$DG$151,0)),0)+IFERROR(INDEX('Hoja de Trabajo para listado'!$CD$155:$DC$1048576,MATCH($A638,'Hoja de Trabajo para listado'!$CD$155:$CD$1048576,0),MATCH((CUADRO!K$5&amp;$E638),'Hoja de Trabajo para listado'!$CD$151:$DC$151,0)),0)</f>
        <v>0</v>
      </c>
      <c r="L638" s="255">
        <f ca="1">+IFERROR(INDEX('Hoja de Trabajo para listado'!$A$155:$Z$1048576,MATCH($A638,'Hoja de Trabajo para listado'!$A$155:$A$1048576,0),MATCH((CUADRO!L$5&amp;$E638),'Hoja de Trabajo para listado'!$A$151:$Z$151,0)),0)+IFERROR(INDEX('Hoja de Trabajo para listado'!$AB$155:$BA$1048576,MATCH($A638,'Hoja de Trabajo para listado'!$AB$155:$AB$1048576,0),MATCH((CUADRO!L$5&amp;$E638),'Hoja de Trabajo para listado'!$AB$151:$BA$151,0)),0)+IFERROR(INDEX('Hoja de Trabajo para listado'!$BC$155:$CB$1048576,MATCH($A638,'Hoja de Trabajo para listado'!$BC$155:$BC$1048576,0),MATCH((CUADRO!L$5&amp;$E638),'Hoja de Trabajo para listado'!$BC$151:$CB$151,0)),0)+IFERROR(INDEX('Hoja de Trabajo para listado'!$DE$153:$DG$274,MATCH($A638,'Hoja de Trabajo para listado'!$DE$153:$DE$1048576,0),MATCH((CUADRO!L$5&amp;$E638),'Hoja de Trabajo para listado'!$DE$151:$DG$151,0)),0)+IFERROR(INDEX('Hoja de Trabajo para listado'!$CD$155:$DC$1048576,MATCH($A638,'Hoja de Trabajo para listado'!$CD$155:$CD$1048576,0),MATCH((CUADRO!L$5&amp;$E638),'Hoja de Trabajo para listado'!$CD$151:$DC$151,0)),0)</f>
        <v>0</v>
      </c>
      <c r="M638" s="255">
        <f ca="1">+IFERROR(INDEX('Hoja de Trabajo para listado'!$A$155:$Z$1048576,MATCH($A638,'Hoja de Trabajo para listado'!$A$155:$A$1048576,0),MATCH((CUADRO!M$5&amp;$E638),'Hoja de Trabajo para listado'!$A$151:$Z$151,0)),0)+IFERROR(INDEX('Hoja de Trabajo para listado'!$AB$155:$BA$1048576,MATCH($A638,'Hoja de Trabajo para listado'!$AB$155:$AB$1048576,0),MATCH((CUADRO!M$5&amp;$E638),'Hoja de Trabajo para listado'!$AB$151:$BA$151,0)),0)+IFERROR(INDEX('Hoja de Trabajo para listado'!$BC$155:$CB$1048576,MATCH($A638,'Hoja de Trabajo para listado'!$BC$155:$BC$1048576,0),MATCH((CUADRO!M$5&amp;$E638),'Hoja de Trabajo para listado'!$BC$151:$CB$151,0)),0)+IFERROR(INDEX('Hoja de Trabajo para listado'!$DE$153:$DG$274,MATCH($A638,'Hoja de Trabajo para listado'!$DE$153:$DE$1048576,0),MATCH((CUADRO!M$5&amp;$E638),'Hoja de Trabajo para listado'!$DE$151:$DG$151,0)),0)+IFERROR(INDEX('Hoja de Trabajo para listado'!$CD$155:$DC$1048576,MATCH($A638,'Hoja de Trabajo para listado'!$CD$155:$CD$1048576,0),MATCH((CUADRO!M$5&amp;$E638),'Hoja de Trabajo para listado'!$CD$151:$DC$151,0)),0)</f>
        <v>0</v>
      </c>
      <c r="N638" s="255">
        <f ca="1">+IFERROR(INDEX('Hoja de Trabajo para listado'!$A$155:$Z$1048576,MATCH($A638,'Hoja de Trabajo para listado'!$A$155:$A$1048576,0),MATCH((CUADRO!N$5&amp;$E638),'Hoja de Trabajo para listado'!$A$151:$Z$151,0)),0)+IFERROR(INDEX('Hoja de Trabajo para listado'!$AB$155:$BA$1048576,MATCH($A638,'Hoja de Trabajo para listado'!$AB$155:$AB$1048576,0),MATCH((CUADRO!N$5&amp;$E638),'Hoja de Trabajo para listado'!$AB$151:$BA$151,0)),0)+IFERROR(INDEX('Hoja de Trabajo para listado'!$BC$155:$CB$1048576,MATCH($A638,'Hoja de Trabajo para listado'!$BC$155:$BC$1048576,0),MATCH((CUADRO!N$5&amp;$E638),'Hoja de Trabajo para listado'!$BC$151:$CB$151,0)),0)+IFERROR(INDEX('Hoja de Trabajo para listado'!$DE$153:$DG$274,MATCH($A638,'Hoja de Trabajo para listado'!$DE$153:$DE$1048576,0),MATCH((CUADRO!N$5&amp;$E638),'Hoja de Trabajo para listado'!$DE$151:$DG$151,0)),0)+IFERROR(INDEX('Hoja de Trabajo para listado'!$CD$155:$DC$1048576,MATCH($A638,'Hoja de Trabajo para listado'!$CD$155:$CD$1048576,0),MATCH((CUADRO!N$5&amp;$E638),'Hoja de Trabajo para listado'!$CD$151:$DC$151,0)),0)</f>
        <v>0</v>
      </c>
      <c r="O638" s="255">
        <f ca="1">+IFERROR(INDEX('Hoja de Trabajo para listado'!$A$155:$Z$1048576,MATCH($A638,'Hoja de Trabajo para listado'!$A$155:$A$1048576,0),MATCH((CUADRO!O$5&amp;$E638),'Hoja de Trabajo para listado'!$A$151:$Z$151,0)),0)+IFERROR(INDEX('Hoja de Trabajo para listado'!$AB$155:$BA$1048576,MATCH($A638,'Hoja de Trabajo para listado'!$AB$155:$AB$1048576,0),MATCH((CUADRO!O$5&amp;$E638),'Hoja de Trabajo para listado'!$AB$151:$BA$151,0)),0)+IFERROR(INDEX('Hoja de Trabajo para listado'!$BC$155:$CB$1048576,MATCH($A638,'Hoja de Trabajo para listado'!$BC$155:$BC$1048576,0),MATCH((CUADRO!O$5&amp;$E638),'Hoja de Trabajo para listado'!$BC$151:$CB$151,0)),0)+IFERROR(INDEX('Hoja de Trabajo para listado'!$DE$153:$DG$274,MATCH($A638,'Hoja de Trabajo para listado'!$DE$153:$DE$1048576,0),MATCH((CUADRO!O$5&amp;$E638),'Hoja de Trabajo para listado'!$DE$151:$DG$151,0)),0)+IFERROR(INDEX('Hoja de Trabajo para listado'!$CD$155:$DC$1048576,MATCH($A638,'Hoja de Trabajo para listado'!$CD$155:$CD$1048576,0),MATCH((CUADRO!O$5&amp;$E638),'Hoja de Trabajo para listado'!$CD$151:$DC$151,0)),0)</f>
        <v>0</v>
      </c>
      <c r="P638" s="255">
        <f ca="1">+IFERROR(INDEX('Hoja de Trabajo para listado'!$A$155:$Z$1048576,MATCH($A638,'Hoja de Trabajo para listado'!$A$155:$A$1048576,0),MATCH((CUADRO!P$5&amp;$E638),'Hoja de Trabajo para listado'!$A$151:$Z$151,0)),0)+IFERROR(INDEX('Hoja de Trabajo para listado'!$AB$155:$BA$1048576,MATCH($A638,'Hoja de Trabajo para listado'!$AB$155:$AB$1048576,0),MATCH((CUADRO!P$5&amp;$E638),'Hoja de Trabajo para listado'!$AB$151:$BA$151,0)),0)+IFERROR(INDEX('Hoja de Trabajo para listado'!$BC$155:$CB$1048576,MATCH($A638,'Hoja de Trabajo para listado'!$BC$155:$BC$1048576,0),MATCH((CUADRO!P$5&amp;$E638),'Hoja de Trabajo para listado'!$BC$151:$CB$151,0)),0)+IFERROR(INDEX('Hoja de Trabajo para listado'!$DE$153:$DG$274,MATCH($A638,'Hoja de Trabajo para listado'!$DE$153:$DE$1048576,0),MATCH((CUADRO!P$5&amp;$E638),'Hoja de Trabajo para listado'!$DE$151:$DG$151,0)),0)+IFERROR(INDEX('Hoja de Trabajo para listado'!$CD$155:$DC$1048576,MATCH($A638,'Hoja de Trabajo para listado'!$CD$155:$CD$1048576,0),MATCH((CUADRO!P$5&amp;$E638),'Hoja de Trabajo para listado'!$CD$151:$DC$151,0)),0)</f>
        <v>0</v>
      </c>
      <c r="Q638" s="255">
        <f ca="1">+IFERROR(INDEX('Hoja de Trabajo para listado'!$A$155:$Z$1048576,MATCH($A638,'Hoja de Trabajo para listado'!$A$155:$A$1048576,0),MATCH((CUADRO!Q$5&amp;$E638),'Hoja de Trabajo para listado'!$A$151:$Z$151,0)),0)+IFERROR(INDEX('Hoja de Trabajo para listado'!$AB$155:$BA$1048576,MATCH($A638,'Hoja de Trabajo para listado'!$AB$155:$AB$1048576,0),MATCH((CUADRO!Q$5&amp;$E638),'Hoja de Trabajo para listado'!$AB$151:$BA$151,0)),0)+IFERROR(INDEX('Hoja de Trabajo para listado'!$BC$155:$CB$1048576,MATCH($A638,'Hoja de Trabajo para listado'!$BC$155:$BC$1048576,0),MATCH((CUADRO!Q$5&amp;$E638),'Hoja de Trabajo para listado'!$BC$151:$CB$151,0)),0)+IFERROR(INDEX('Hoja de Trabajo para listado'!$DE$153:$DG$274,MATCH($A638,'Hoja de Trabajo para listado'!$DE$153:$DE$1048576,0),MATCH((CUADRO!Q$5&amp;$E638),'Hoja de Trabajo para listado'!$DE$151:$DG$151,0)),0)+IFERROR(INDEX('Hoja de Trabajo para listado'!$CD$155:$DC$1048576,MATCH($A638,'Hoja de Trabajo para listado'!$CD$155:$CD$1048576,0),MATCH((CUADRO!Q$5&amp;$E638),'Hoja de Trabajo para listado'!$CD$151:$DC$151,0)),0)</f>
        <v>0</v>
      </c>
      <c r="R638" s="255">
        <f t="shared" ca="1" si="20"/>
        <v>0</v>
      </c>
      <c r="S638" s="262"/>
      <c r="T638" s="255">
        <f ca="1">+T639</f>
        <v>0</v>
      </c>
      <c r="U638" s="254">
        <f t="shared" si="21"/>
        <v>1</v>
      </c>
      <c r="V638" s="362" t="str">
        <f>+VLOOKUP(A638,bd_lista!$A$3:$E$590,5,FALSE)</f>
        <v>Gobiernos Autonomos Municipales</v>
      </c>
      <c r="W638" s="361" t="str">
        <f>+V638</f>
        <v>Gobiernos Autonomos Municipales</v>
      </c>
      <c r="X638" s="254">
        <f>+VLOOKUP(A638,[2]Sheet1!$A$13:$D$744,4,FALSE)</f>
        <v>0</v>
      </c>
      <c r="Y638" s="254" t="e">
        <f>+VLOOKUP(X638,bd_lista!$A$3:$C$590,3,FALSE)</f>
        <v>#N/A</v>
      </c>
      <c r="Z638" s="316">
        <f>+X638</f>
        <v>0</v>
      </c>
      <c r="AA638" s="317" t="e">
        <f>+Y638</f>
        <v>#N/A</v>
      </c>
    </row>
    <row r="639" spans="1:27" customFormat="1" ht="27" hidden="1" customHeight="1">
      <c r="A639" s="32">
        <v>1311</v>
      </c>
      <c r="B639" s="307"/>
      <c r="C639" s="259" t="str">
        <f>+VLOOKUP(A639,bd_lista!$A$3:$C$590,3,FALSE)</f>
        <v>Gobierno Autónomo Municipal de Morochata</v>
      </c>
      <c r="D639" s="362"/>
      <c r="E639" s="256" t="s">
        <v>1314</v>
      </c>
      <c r="F639" s="255">
        <f ca="1">+IFERROR(INDEX('Hoja de Trabajo para listado'!$A$155:$Z$1048576,MATCH($A639,'Hoja de Trabajo para listado'!$A$155:$A$1048576,0),MATCH((CUADRO!F$5&amp;$E639),'Hoja de Trabajo para listado'!$A$151:$Z$151,0)),0)+IFERROR(INDEX('Hoja de Trabajo para listado'!$AB$155:$BA$1048576,MATCH($A639,'Hoja de Trabajo para listado'!$AB$155:$AB$1048576,0),MATCH((CUADRO!F$5&amp;$E639),'Hoja de Trabajo para listado'!$AB$151:$BA$151,0)),0)+IFERROR(INDEX('Hoja de Trabajo para listado'!$BC$155:$CB$1048576,MATCH($A639,'Hoja de Trabajo para listado'!$BC$155:$BC$1048576,0),MATCH((CUADRO!F$5&amp;$E639),'Hoja de Trabajo para listado'!$BC$151:$CB$151,0)),0)+IFERROR(INDEX('Hoja de Trabajo para listado'!$DE$153:$DG$274,MATCH($A639,'Hoja de Trabajo para listado'!$DE$153:$DE$1048576,0),MATCH((CUADRO!F$5&amp;$E639),'Hoja de Trabajo para listado'!$DE$151:$DG$151,0)),0)+IFERROR(INDEX('Hoja de Trabajo para listado'!$CD$155:$DC$1048576,MATCH($A639,'Hoja de Trabajo para listado'!$CD$155:$CD$1048576,0),MATCH((CUADRO!F$5&amp;$E639),'Hoja de Trabajo para listado'!$CD$151:$DC$151,0)),0)</f>
        <v>0</v>
      </c>
      <c r="G639" s="255">
        <f ca="1">+IFERROR(INDEX('Hoja de Trabajo para listado'!$A$155:$Z$1048576,MATCH($A639,'Hoja de Trabajo para listado'!$A$155:$A$1048576,0),MATCH((CUADRO!G$5&amp;$E639),'Hoja de Trabajo para listado'!$A$151:$Z$151,0)),0)+IFERROR(INDEX('Hoja de Trabajo para listado'!$AB$155:$BA$1048576,MATCH($A639,'Hoja de Trabajo para listado'!$AB$155:$AB$1048576,0),MATCH((CUADRO!G$5&amp;$E639),'Hoja de Trabajo para listado'!$AB$151:$BA$151,0)),0)+IFERROR(INDEX('Hoja de Trabajo para listado'!$BC$155:$CB$1048576,MATCH($A639,'Hoja de Trabajo para listado'!$BC$155:$BC$1048576,0),MATCH((CUADRO!G$5&amp;$E639),'Hoja de Trabajo para listado'!$BC$151:$CB$151,0)),0)+IFERROR(INDEX('Hoja de Trabajo para listado'!$DE$153:$DG$274,MATCH($A639,'Hoja de Trabajo para listado'!$DE$153:$DE$1048576,0),MATCH((CUADRO!G$5&amp;$E639),'Hoja de Trabajo para listado'!$DE$151:$DG$151,0)),0)+IFERROR(INDEX('Hoja de Trabajo para listado'!$CD$155:$DC$1048576,MATCH($A639,'Hoja de Trabajo para listado'!$CD$155:$CD$1048576,0),MATCH((CUADRO!G$5&amp;$E639),'Hoja de Trabajo para listado'!$CD$151:$DC$151,0)),0)</f>
        <v>0</v>
      </c>
      <c r="H639" s="255">
        <f ca="1">+IFERROR(INDEX('Hoja de Trabajo para listado'!$A$155:$Z$1048576,MATCH($A639,'Hoja de Trabajo para listado'!$A$155:$A$1048576,0),MATCH((CUADRO!H$5&amp;$E639),'Hoja de Trabajo para listado'!$A$151:$Z$151,0)),0)+IFERROR(INDEX('Hoja de Trabajo para listado'!$AB$155:$BA$1048576,MATCH($A639,'Hoja de Trabajo para listado'!$AB$155:$AB$1048576,0),MATCH((CUADRO!H$5&amp;$E639),'Hoja de Trabajo para listado'!$AB$151:$BA$151,0)),0)+IFERROR(INDEX('Hoja de Trabajo para listado'!$BC$155:$CB$1048576,MATCH($A639,'Hoja de Trabajo para listado'!$BC$155:$BC$1048576,0),MATCH((CUADRO!H$5&amp;$E639),'Hoja de Trabajo para listado'!$BC$151:$CB$151,0)),0)+IFERROR(INDEX('Hoja de Trabajo para listado'!$DE$153:$DG$274,MATCH($A639,'Hoja de Trabajo para listado'!$DE$153:$DE$1048576,0),MATCH((CUADRO!H$5&amp;$E639),'Hoja de Trabajo para listado'!$DE$151:$DG$151,0)),0)+IFERROR(INDEX('Hoja de Trabajo para listado'!$CD$155:$DC$1048576,MATCH($A639,'Hoja de Trabajo para listado'!$CD$155:$CD$1048576,0),MATCH((CUADRO!H$5&amp;$E639),'Hoja de Trabajo para listado'!$CD$151:$DC$151,0)),0)</f>
        <v>0</v>
      </c>
      <c r="I639" s="255">
        <f ca="1">+IFERROR(INDEX('Hoja de Trabajo para listado'!$A$155:$Z$1048576,MATCH($A639,'Hoja de Trabajo para listado'!$A$155:$A$1048576,0),MATCH((CUADRO!I$5&amp;$E639),'Hoja de Trabajo para listado'!$A$151:$Z$151,0)),0)+IFERROR(INDEX('Hoja de Trabajo para listado'!$AB$155:$BA$1048576,MATCH($A639,'Hoja de Trabajo para listado'!$AB$155:$AB$1048576,0),MATCH((CUADRO!I$5&amp;$E639),'Hoja de Trabajo para listado'!$AB$151:$BA$151,0)),0)+IFERROR(INDEX('Hoja de Trabajo para listado'!$BC$155:$CB$1048576,MATCH($A639,'Hoja de Trabajo para listado'!$BC$155:$BC$1048576,0),MATCH((CUADRO!I$5&amp;$E639),'Hoja de Trabajo para listado'!$BC$151:$CB$151,0)),0)+IFERROR(INDEX('Hoja de Trabajo para listado'!$DE$153:$DG$274,MATCH($A639,'Hoja de Trabajo para listado'!$DE$153:$DE$1048576,0),MATCH((CUADRO!I$5&amp;$E639),'Hoja de Trabajo para listado'!$DE$151:$DG$151,0)),0)+IFERROR(INDEX('Hoja de Trabajo para listado'!$CD$155:$DC$1048576,MATCH($A639,'Hoja de Trabajo para listado'!$CD$155:$CD$1048576,0),MATCH((CUADRO!I$5&amp;$E639),'Hoja de Trabajo para listado'!$CD$151:$DC$151,0)),0)</f>
        <v>0</v>
      </c>
      <c r="J639" s="255">
        <f ca="1">+IFERROR(INDEX('Hoja de Trabajo para listado'!$A$155:$Z$1048576,MATCH($A639,'Hoja de Trabajo para listado'!$A$155:$A$1048576,0),MATCH((CUADRO!J$5&amp;$E639),'Hoja de Trabajo para listado'!$A$151:$Z$151,0)),0)+IFERROR(INDEX('Hoja de Trabajo para listado'!$AB$155:$BA$1048576,MATCH($A639,'Hoja de Trabajo para listado'!$AB$155:$AB$1048576,0),MATCH((CUADRO!J$5&amp;$E639),'Hoja de Trabajo para listado'!$AB$151:$BA$151,0)),0)+IFERROR(INDEX('Hoja de Trabajo para listado'!$BC$155:$CB$1048576,MATCH($A639,'Hoja de Trabajo para listado'!$BC$155:$BC$1048576,0),MATCH((CUADRO!J$5&amp;$E639),'Hoja de Trabajo para listado'!$BC$151:$CB$151,0)),0)+IFERROR(INDEX('Hoja de Trabajo para listado'!$DE$153:$DG$274,MATCH($A639,'Hoja de Trabajo para listado'!$DE$153:$DE$1048576,0),MATCH((CUADRO!J$5&amp;$E639),'Hoja de Trabajo para listado'!$DE$151:$DG$151,0)),0)+IFERROR(INDEX('Hoja de Trabajo para listado'!$CD$155:$DC$1048576,MATCH($A639,'Hoja de Trabajo para listado'!$CD$155:$CD$1048576,0),MATCH((CUADRO!J$5&amp;$E639),'Hoja de Trabajo para listado'!$CD$151:$DC$151,0)),0)</f>
        <v>0</v>
      </c>
      <c r="K639" s="255">
        <f ca="1">+IFERROR(INDEX('Hoja de Trabajo para listado'!$A$155:$Z$1048576,MATCH($A639,'Hoja de Trabajo para listado'!$A$155:$A$1048576,0),MATCH((CUADRO!K$5&amp;$E639),'Hoja de Trabajo para listado'!$A$151:$Z$151,0)),0)+IFERROR(INDEX('Hoja de Trabajo para listado'!$AB$155:$BA$1048576,MATCH($A639,'Hoja de Trabajo para listado'!$AB$155:$AB$1048576,0),MATCH((CUADRO!K$5&amp;$E639),'Hoja de Trabajo para listado'!$AB$151:$BA$151,0)),0)+IFERROR(INDEX('Hoja de Trabajo para listado'!$BC$155:$CB$1048576,MATCH($A639,'Hoja de Trabajo para listado'!$BC$155:$BC$1048576,0),MATCH((CUADRO!K$5&amp;$E639),'Hoja de Trabajo para listado'!$BC$151:$CB$151,0)),0)+IFERROR(INDEX('Hoja de Trabajo para listado'!$DE$153:$DG$274,MATCH($A639,'Hoja de Trabajo para listado'!$DE$153:$DE$1048576,0),MATCH((CUADRO!K$5&amp;$E639),'Hoja de Trabajo para listado'!$DE$151:$DG$151,0)),0)+IFERROR(INDEX('Hoja de Trabajo para listado'!$CD$155:$DC$1048576,MATCH($A639,'Hoja de Trabajo para listado'!$CD$155:$CD$1048576,0),MATCH((CUADRO!K$5&amp;$E639),'Hoja de Trabajo para listado'!$CD$151:$DC$151,0)),0)</f>
        <v>0</v>
      </c>
      <c r="L639" s="255">
        <f ca="1">+IFERROR(INDEX('Hoja de Trabajo para listado'!$A$155:$Z$1048576,MATCH($A639,'Hoja de Trabajo para listado'!$A$155:$A$1048576,0),MATCH((CUADRO!L$5&amp;$E639),'Hoja de Trabajo para listado'!$A$151:$Z$151,0)),0)+IFERROR(INDEX('Hoja de Trabajo para listado'!$AB$155:$BA$1048576,MATCH($A639,'Hoja de Trabajo para listado'!$AB$155:$AB$1048576,0),MATCH((CUADRO!L$5&amp;$E639),'Hoja de Trabajo para listado'!$AB$151:$BA$151,0)),0)+IFERROR(INDEX('Hoja de Trabajo para listado'!$BC$155:$CB$1048576,MATCH($A639,'Hoja de Trabajo para listado'!$BC$155:$BC$1048576,0),MATCH((CUADRO!L$5&amp;$E639),'Hoja de Trabajo para listado'!$BC$151:$CB$151,0)),0)+IFERROR(INDEX('Hoja de Trabajo para listado'!$DE$153:$DG$274,MATCH($A639,'Hoja de Trabajo para listado'!$DE$153:$DE$1048576,0),MATCH((CUADRO!L$5&amp;$E639),'Hoja de Trabajo para listado'!$DE$151:$DG$151,0)),0)+IFERROR(INDEX('Hoja de Trabajo para listado'!$CD$155:$DC$1048576,MATCH($A639,'Hoja de Trabajo para listado'!$CD$155:$CD$1048576,0),MATCH((CUADRO!L$5&amp;$E639),'Hoja de Trabajo para listado'!$CD$151:$DC$151,0)),0)</f>
        <v>0</v>
      </c>
      <c r="M639" s="255">
        <f ca="1">+IFERROR(INDEX('Hoja de Trabajo para listado'!$A$155:$Z$1048576,MATCH($A639,'Hoja de Trabajo para listado'!$A$155:$A$1048576,0),MATCH((CUADRO!M$5&amp;$E639),'Hoja de Trabajo para listado'!$A$151:$Z$151,0)),0)+IFERROR(INDEX('Hoja de Trabajo para listado'!$AB$155:$BA$1048576,MATCH($A639,'Hoja de Trabajo para listado'!$AB$155:$AB$1048576,0),MATCH((CUADRO!M$5&amp;$E639),'Hoja de Trabajo para listado'!$AB$151:$BA$151,0)),0)+IFERROR(INDEX('Hoja de Trabajo para listado'!$BC$155:$CB$1048576,MATCH($A639,'Hoja de Trabajo para listado'!$BC$155:$BC$1048576,0),MATCH((CUADRO!M$5&amp;$E639),'Hoja de Trabajo para listado'!$BC$151:$CB$151,0)),0)+IFERROR(INDEX('Hoja de Trabajo para listado'!$DE$153:$DG$274,MATCH($A639,'Hoja de Trabajo para listado'!$DE$153:$DE$1048576,0),MATCH((CUADRO!M$5&amp;$E639),'Hoja de Trabajo para listado'!$DE$151:$DG$151,0)),0)+IFERROR(INDEX('Hoja de Trabajo para listado'!$CD$155:$DC$1048576,MATCH($A639,'Hoja de Trabajo para listado'!$CD$155:$CD$1048576,0),MATCH((CUADRO!M$5&amp;$E639),'Hoja de Trabajo para listado'!$CD$151:$DC$151,0)),0)</f>
        <v>0</v>
      </c>
      <c r="N639" s="255">
        <f ca="1">+IFERROR(INDEX('Hoja de Trabajo para listado'!$A$155:$Z$1048576,MATCH($A639,'Hoja de Trabajo para listado'!$A$155:$A$1048576,0),MATCH((CUADRO!N$5&amp;$E639),'Hoja de Trabajo para listado'!$A$151:$Z$151,0)),0)+IFERROR(INDEX('Hoja de Trabajo para listado'!$AB$155:$BA$1048576,MATCH($A639,'Hoja de Trabajo para listado'!$AB$155:$AB$1048576,0),MATCH((CUADRO!N$5&amp;$E639),'Hoja de Trabajo para listado'!$AB$151:$BA$151,0)),0)+IFERROR(INDEX('Hoja de Trabajo para listado'!$BC$155:$CB$1048576,MATCH($A639,'Hoja de Trabajo para listado'!$BC$155:$BC$1048576,0),MATCH((CUADRO!N$5&amp;$E639),'Hoja de Trabajo para listado'!$BC$151:$CB$151,0)),0)+IFERROR(INDEX('Hoja de Trabajo para listado'!$DE$153:$DG$274,MATCH($A639,'Hoja de Trabajo para listado'!$DE$153:$DE$1048576,0),MATCH((CUADRO!N$5&amp;$E639),'Hoja de Trabajo para listado'!$DE$151:$DG$151,0)),0)+IFERROR(INDEX('Hoja de Trabajo para listado'!$CD$155:$DC$1048576,MATCH($A639,'Hoja de Trabajo para listado'!$CD$155:$CD$1048576,0),MATCH((CUADRO!N$5&amp;$E639),'Hoja de Trabajo para listado'!$CD$151:$DC$151,0)),0)</f>
        <v>0</v>
      </c>
      <c r="O639" s="255">
        <f ca="1">+IFERROR(INDEX('Hoja de Trabajo para listado'!$A$155:$Z$1048576,MATCH($A639,'Hoja de Trabajo para listado'!$A$155:$A$1048576,0),MATCH((CUADRO!O$5&amp;$E639),'Hoja de Trabajo para listado'!$A$151:$Z$151,0)),0)+IFERROR(INDEX('Hoja de Trabajo para listado'!$AB$155:$BA$1048576,MATCH($A639,'Hoja de Trabajo para listado'!$AB$155:$AB$1048576,0),MATCH((CUADRO!O$5&amp;$E639),'Hoja de Trabajo para listado'!$AB$151:$BA$151,0)),0)+IFERROR(INDEX('Hoja de Trabajo para listado'!$BC$155:$CB$1048576,MATCH($A639,'Hoja de Trabajo para listado'!$BC$155:$BC$1048576,0),MATCH((CUADRO!O$5&amp;$E639),'Hoja de Trabajo para listado'!$BC$151:$CB$151,0)),0)+IFERROR(INDEX('Hoja de Trabajo para listado'!$DE$153:$DG$274,MATCH($A639,'Hoja de Trabajo para listado'!$DE$153:$DE$1048576,0),MATCH((CUADRO!O$5&amp;$E639),'Hoja de Trabajo para listado'!$DE$151:$DG$151,0)),0)+IFERROR(INDEX('Hoja de Trabajo para listado'!$CD$155:$DC$1048576,MATCH($A639,'Hoja de Trabajo para listado'!$CD$155:$CD$1048576,0),MATCH((CUADRO!O$5&amp;$E639),'Hoja de Trabajo para listado'!$CD$151:$DC$151,0)),0)</f>
        <v>0</v>
      </c>
      <c r="P639" s="255">
        <f ca="1">+IFERROR(INDEX('Hoja de Trabajo para listado'!$A$155:$Z$1048576,MATCH($A639,'Hoja de Trabajo para listado'!$A$155:$A$1048576,0),MATCH((CUADRO!P$5&amp;$E639),'Hoja de Trabajo para listado'!$A$151:$Z$151,0)),0)+IFERROR(INDEX('Hoja de Trabajo para listado'!$AB$155:$BA$1048576,MATCH($A639,'Hoja de Trabajo para listado'!$AB$155:$AB$1048576,0),MATCH((CUADRO!P$5&amp;$E639),'Hoja de Trabajo para listado'!$AB$151:$BA$151,0)),0)+IFERROR(INDEX('Hoja de Trabajo para listado'!$BC$155:$CB$1048576,MATCH($A639,'Hoja de Trabajo para listado'!$BC$155:$BC$1048576,0),MATCH((CUADRO!P$5&amp;$E639),'Hoja de Trabajo para listado'!$BC$151:$CB$151,0)),0)+IFERROR(INDEX('Hoja de Trabajo para listado'!$DE$153:$DG$274,MATCH($A639,'Hoja de Trabajo para listado'!$DE$153:$DE$1048576,0),MATCH((CUADRO!P$5&amp;$E639),'Hoja de Trabajo para listado'!$DE$151:$DG$151,0)),0)+IFERROR(INDEX('Hoja de Trabajo para listado'!$CD$155:$DC$1048576,MATCH($A639,'Hoja de Trabajo para listado'!$CD$155:$CD$1048576,0),MATCH((CUADRO!P$5&amp;$E639),'Hoja de Trabajo para listado'!$CD$151:$DC$151,0)),0)</f>
        <v>0</v>
      </c>
      <c r="Q639" s="255">
        <f ca="1">+IFERROR(INDEX('Hoja de Trabajo para listado'!$A$155:$Z$1048576,MATCH($A639,'Hoja de Trabajo para listado'!$A$155:$A$1048576,0),MATCH((CUADRO!Q$5&amp;$E639),'Hoja de Trabajo para listado'!$A$151:$Z$151,0)),0)+IFERROR(INDEX('Hoja de Trabajo para listado'!$AB$155:$BA$1048576,MATCH($A639,'Hoja de Trabajo para listado'!$AB$155:$AB$1048576,0),MATCH((CUADRO!Q$5&amp;$E639),'Hoja de Trabajo para listado'!$AB$151:$BA$151,0)),0)+IFERROR(INDEX('Hoja de Trabajo para listado'!$BC$155:$CB$1048576,MATCH($A639,'Hoja de Trabajo para listado'!$BC$155:$BC$1048576,0),MATCH((CUADRO!Q$5&amp;$E639),'Hoja de Trabajo para listado'!$BC$151:$CB$151,0)),0)+IFERROR(INDEX('Hoja de Trabajo para listado'!$DE$153:$DG$274,MATCH($A639,'Hoja de Trabajo para listado'!$DE$153:$DE$1048576,0),MATCH((CUADRO!Q$5&amp;$E639),'Hoja de Trabajo para listado'!$DE$151:$DG$151,0)),0)+IFERROR(INDEX('Hoja de Trabajo para listado'!$CD$155:$DC$1048576,MATCH($A639,'Hoja de Trabajo para listado'!$CD$155:$CD$1048576,0),MATCH((CUADRO!Q$5&amp;$E639),'Hoja de Trabajo para listado'!$CD$151:$DC$151,0)),0)</f>
        <v>0</v>
      </c>
      <c r="R639" s="255">
        <f t="shared" ca="1" si="20"/>
        <v>0</v>
      </c>
      <c r="S639" s="262">
        <f ca="1">+R638+R639</f>
        <v>0</v>
      </c>
      <c r="T639" s="255">
        <f ca="1">+S639</f>
        <v>0</v>
      </c>
      <c r="U639" s="254">
        <f t="shared" si="21"/>
        <v>2</v>
      </c>
      <c r="V639" s="362" t="str">
        <f>+VLOOKUP(A639,bd_lista!$A$3:$E$590,5,FALSE)</f>
        <v>Gobiernos Autonomos Municipales</v>
      </c>
      <c r="W639" s="362"/>
      <c r="X639" s="254">
        <f>+VLOOKUP(A639,[2]Sheet1!$A$13:$D$744,4,FALSE)</f>
        <v>0</v>
      </c>
      <c r="Y639" s="254" t="e">
        <f>+VLOOKUP(X639,bd_lista!$A$3:$C$590,3,FALSE)</f>
        <v>#N/A</v>
      </c>
      <c r="Z639" s="314"/>
      <c r="AA639" s="315"/>
    </row>
    <row r="640" spans="1:27" customFormat="1" ht="15" hidden="1" customHeight="1">
      <c r="A640" s="32">
        <v>1312</v>
      </c>
      <c r="B640" s="306">
        <f>+A640</f>
        <v>1312</v>
      </c>
      <c r="C640" s="259" t="str">
        <f>+VLOOKUP(A640,bd_lista!$A$3:$C$590,3,FALSE)</f>
        <v>Gobierno Autónomo Municipal de Sacaba</v>
      </c>
      <c r="D640" s="361" t="str">
        <f>+C640</f>
        <v>Gobierno Autónomo Municipal de Sacaba</v>
      </c>
      <c r="E640" s="254" t="s">
        <v>1313</v>
      </c>
      <c r="F640" s="255">
        <f ca="1">+IFERROR(INDEX('Hoja de Trabajo para listado'!$A$155:$Z$1048576,MATCH($A640,'Hoja de Trabajo para listado'!$A$155:$A$1048576,0),MATCH((CUADRO!F$5&amp;$E640),'Hoja de Trabajo para listado'!$A$151:$Z$151,0)),0)+IFERROR(INDEX('Hoja de Trabajo para listado'!$AB$155:$BA$1048576,MATCH($A640,'Hoja de Trabajo para listado'!$AB$155:$AB$1048576,0),MATCH((CUADRO!F$5&amp;$E640),'Hoja de Trabajo para listado'!$AB$151:$BA$151,0)),0)+IFERROR(INDEX('Hoja de Trabajo para listado'!$BC$155:$CB$1048576,MATCH($A640,'Hoja de Trabajo para listado'!$BC$155:$BC$1048576,0),MATCH((CUADRO!F$5&amp;$E640),'Hoja de Trabajo para listado'!$BC$151:$CB$151,0)),0)+IFERROR(INDEX('Hoja de Trabajo para listado'!$DE$153:$DG$274,MATCH($A640,'Hoja de Trabajo para listado'!$DE$153:$DE$1048576,0),MATCH((CUADRO!F$5&amp;$E640),'Hoja de Trabajo para listado'!$DE$151:$DG$151,0)),0)+IFERROR(INDEX('Hoja de Trabajo para listado'!$CD$155:$DC$1048576,MATCH($A640,'Hoja de Trabajo para listado'!$CD$155:$CD$1048576,0),MATCH((CUADRO!F$5&amp;$E640),'Hoja de Trabajo para listado'!$CD$151:$DC$151,0)),0)</f>
        <v>0</v>
      </c>
      <c r="G640" s="255">
        <f ca="1">+IFERROR(INDEX('Hoja de Trabajo para listado'!$A$155:$Z$1048576,MATCH($A640,'Hoja de Trabajo para listado'!$A$155:$A$1048576,0),MATCH((CUADRO!G$5&amp;$E640),'Hoja de Trabajo para listado'!$A$151:$Z$151,0)),0)+IFERROR(INDEX('Hoja de Trabajo para listado'!$AB$155:$BA$1048576,MATCH($A640,'Hoja de Trabajo para listado'!$AB$155:$AB$1048576,0),MATCH((CUADRO!G$5&amp;$E640),'Hoja de Trabajo para listado'!$AB$151:$BA$151,0)),0)+IFERROR(INDEX('Hoja de Trabajo para listado'!$BC$155:$CB$1048576,MATCH($A640,'Hoja de Trabajo para listado'!$BC$155:$BC$1048576,0),MATCH((CUADRO!G$5&amp;$E640),'Hoja de Trabajo para listado'!$BC$151:$CB$151,0)),0)+IFERROR(INDEX('Hoja de Trabajo para listado'!$DE$153:$DG$274,MATCH($A640,'Hoja de Trabajo para listado'!$DE$153:$DE$1048576,0),MATCH((CUADRO!G$5&amp;$E640),'Hoja de Trabajo para listado'!$DE$151:$DG$151,0)),0)+IFERROR(INDEX('Hoja de Trabajo para listado'!$CD$155:$DC$1048576,MATCH($A640,'Hoja de Trabajo para listado'!$CD$155:$CD$1048576,0),MATCH((CUADRO!G$5&amp;$E640),'Hoja de Trabajo para listado'!$CD$151:$DC$151,0)),0)</f>
        <v>0</v>
      </c>
      <c r="H640" s="255">
        <f ca="1">+IFERROR(INDEX('Hoja de Trabajo para listado'!$A$155:$Z$1048576,MATCH($A640,'Hoja de Trabajo para listado'!$A$155:$A$1048576,0),MATCH((CUADRO!H$5&amp;$E640),'Hoja de Trabajo para listado'!$A$151:$Z$151,0)),0)+IFERROR(INDEX('Hoja de Trabajo para listado'!$AB$155:$BA$1048576,MATCH($A640,'Hoja de Trabajo para listado'!$AB$155:$AB$1048576,0),MATCH((CUADRO!H$5&amp;$E640),'Hoja de Trabajo para listado'!$AB$151:$BA$151,0)),0)+IFERROR(INDEX('Hoja de Trabajo para listado'!$BC$155:$CB$1048576,MATCH($A640,'Hoja de Trabajo para listado'!$BC$155:$BC$1048576,0),MATCH((CUADRO!H$5&amp;$E640),'Hoja de Trabajo para listado'!$BC$151:$CB$151,0)),0)+IFERROR(INDEX('Hoja de Trabajo para listado'!$DE$153:$DG$274,MATCH($A640,'Hoja de Trabajo para listado'!$DE$153:$DE$1048576,0),MATCH((CUADRO!H$5&amp;$E640),'Hoja de Trabajo para listado'!$DE$151:$DG$151,0)),0)+IFERROR(INDEX('Hoja de Trabajo para listado'!$CD$155:$DC$1048576,MATCH($A640,'Hoja de Trabajo para listado'!$CD$155:$CD$1048576,0),MATCH((CUADRO!H$5&amp;$E640),'Hoja de Trabajo para listado'!$CD$151:$DC$151,0)),0)</f>
        <v>0</v>
      </c>
      <c r="I640" s="255">
        <f ca="1">+IFERROR(INDEX('Hoja de Trabajo para listado'!$A$155:$Z$1048576,MATCH($A640,'Hoja de Trabajo para listado'!$A$155:$A$1048576,0),MATCH((CUADRO!I$5&amp;$E640),'Hoja de Trabajo para listado'!$A$151:$Z$151,0)),0)+IFERROR(INDEX('Hoja de Trabajo para listado'!$AB$155:$BA$1048576,MATCH($A640,'Hoja de Trabajo para listado'!$AB$155:$AB$1048576,0),MATCH((CUADRO!I$5&amp;$E640),'Hoja de Trabajo para listado'!$AB$151:$BA$151,0)),0)+IFERROR(INDEX('Hoja de Trabajo para listado'!$BC$155:$CB$1048576,MATCH($A640,'Hoja de Trabajo para listado'!$BC$155:$BC$1048576,0),MATCH((CUADRO!I$5&amp;$E640),'Hoja de Trabajo para listado'!$BC$151:$CB$151,0)),0)+IFERROR(INDEX('Hoja de Trabajo para listado'!$DE$153:$DG$274,MATCH($A640,'Hoja de Trabajo para listado'!$DE$153:$DE$1048576,0),MATCH((CUADRO!I$5&amp;$E640),'Hoja de Trabajo para listado'!$DE$151:$DG$151,0)),0)+IFERROR(INDEX('Hoja de Trabajo para listado'!$CD$155:$DC$1048576,MATCH($A640,'Hoja de Trabajo para listado'!$CD$155:$CD$1048576,0),MATCH((CUADRO!I$5&amp;$E640),'Hoja de Trabajo para listado'!$CD$151:$DC$151,0)),0)</f>
        <v>0</v>
      </c>
      <c r="J640" s="255">
        <f ca="1">+IFERROR(INDEX('Hoja de Trabajo para listado'!$A$155:$Z$1048576,MATCH($A640,'Hoja de Trabajo para listado'!$A$155:$A$1048576,0),MATCH((CUADRO!J$5&amp;$E640),'Hoja de Trabajo para listado'!$A$151:$Z$151,0)),0)+IFERROR(INDEX('Hoja de Trabajo para listado'!$AB$155:$BA$1048576,MATCH($A640,'Hoja de Trabajo para listado'!$AB$155:$AB$1048576,0),MATCH((CUADRO!J$5&amp;$E640),'Hoja de Trabajo para listado'!$AB$151:$BA$151,0)),0)+IFERROR(INDEX('Hoja de Trabajo para listado'!$BC$155:$CB$1048576,MATCH($A640,'Hoja de Trabajo para listado'!$BC$155:$BC$1048576,0),MATCH((CUADRO!J$5&amp;$E640),'Hoja de Trabajo para listado'!$BC$151:$CB$151,0)),0)+IFERROR(INDEX('Hoja de Trabajo para listado'!$DE$153:$DG$274,MATCH($A640,'Hoja de Trabajo para listado'!$DE$153:$DE$1048576,0),MATCH((CUADRO!J$5&amp;$E640),'Hoja de Trabajo para listado'!$DE$151:$DG$151,0)),0)+IFERROR(INDEX('Hoja de Trabajo para listado'!$CD$155:$DC$1048576,MATCH($A640,'Hoja de Trabajo para listado'!$CD$155:$CD$1048576,0),MATCH((CUADRO!J$5&amp;$E640),'Hoja de Trabajo para listado'!$CD$151:$DC$151,0)),0)</f>
        <v>0</v>
      </c>
      <c r="K640" s="255">
        <f ca="1">+IFERROR(INDEX('Hoja de Trabajo para listado'!$A$155:$Z$1048576,MATCH($A640,'Hoja de Trabajo para listado'!$A$155:$A$1048576,0),MATCH((CUADRO!K$5&amp;$E640),'Hoja de Trabajo para listado'!$A$151:$Z$151,0)),0)+IFERROR(INDEX('Hoja de Trabajo para listado'!$AB$155:$BA$1048576,MATCH($A640,'Hoja de Trabajo para listado'!$AB$155:$AB$1048576,0),MATCH((CUADRO!K$5&amp;$E640),'Hoja de Trabajo para listado'!$AB$151:$BA$151,0)),0)+IFERROR(INDEX('Hoja de Trabajo para listado'!$BC$155:$CB$1048576,MATCH($A640,'Hoja de Trabajo para listado'!$BC$155:$BC$1048576,0),MATCH((CUADRO!K$5&amp;$E640),'Hoja de Trabajo para listado'!$BC$151:$CB$151,0)),0)+IFERROR(INDEX('Hoja de Trabajo para listado'!$DE$153:$DG$274,MATCH($A640,'Hoja de Trabajo para listado'!$DE$153:$DE$1048576,0),MATCH((CUADRO!K$5&amp;$E640),'Hoja de Trabajo para listado'!$DE$151:$DG$151,0)),0)+IFERROR(INDEX('Hoja de Trabajo para listado'!$CD$155:$DC$1048576,MATCH($A640,'Hoja de Trabajo para listado'!$CD$155:$CD$1048576,0),MATCH((CUADRO!K$5&amp;$E640),'Hoja de Trabajo para listado'!$CD$151:$DC$151,0)),0)</f>
        <v>0</v>
      </c>
      <c r="L640" s="255">
        <f ca="1">+IFERROR(INDEX('Hoja de Trabajo para listado'!$A$155:$Z$1048576,MATCH($A640,'Hoja de Trabajo para listado'!$A$155:$A$1048576,0),MATCH((CUADRO!L$5&amp;$E640),'Hoja de Trabajo para listado'!$A$151:$Z$151,0)),0)+IFERROR(INDEX('Hoja de Trabajo para listado'!$AB$155:$BA$1048576,MATCH($A640,'Hoja de Trabajo para listado'!$AB$155:$AB$1048576,0),MATCH((CUADRO!L$5&amp;$E640),'Hoja de Trabajo para listado'!$AB$151:$BA$151,0)),0)+IFERROR(INDEX('Hoja de Trabajo para listado'!$BC$155:$CB$1048576,MATCH($A640,'Hoja de Trabajo para listado'!$BC$155:$BC$1048576,0),MATCH((CUADRO!L$5&amp;$E640),'Hoja de Trabajo para listado'!$BC$151:$CB$151,0)),0)+IFERROR(INDEX('Hoja de Trabajo para listado'!$DE$153:$DG$274,MATCH($A640,'Hoja de Trabajo para listado'!$DE$153:$DE$1048576,0),MATCH((CUADRO!L$5&amp;$E640),'Hoja de Trabajo para listado'!$DE$151:$DG$151,0)),0)+IFERROR(INDEX('Hoja de Trabajo para listado'!$CD$155:$DC$1048576,MATCH($A640,'Hoja de Trabajo para listado'!$CD$155:$CD$1048576,0),MATCH((CUADRO!L$5&amp;$E640),'Hoja de Trabajo para listado'!$CD$151:$DC$151,0)),0)</f>
        <v>0</v>
      </c>
      <c r="M640" s="255">
        <f ca="1">+IFERROR(INDEX('Hoja de Trabajo para listado'!$A$155:$Z$1048576,MATCH($A640,'Hoja de Trabajo para listado'!$A$155:$A$1048576,0),MATCH((CUADRO!M$5&amp;$E640),'Hoja de Trabajo para listado'!$A$151:$Z$151,0)),0)+IFERROR(INDEX('Hoja de Trabajo para listado'!$AB$155:$BA$1048576,MATCH($A640,'Hoja de Trabajo para listado'!$AB$155:$AB$1048576,0),MATCH((CUADRO!M$5&amp;$E640),'Hoja de Trabajo para listado'!$AB$151:$BA$151,0)),0)+IFERROR(INDEX('Hoja de Trabajo para listado'!$BC$155:$CB$1048576,MATCH($A640,'Hoja de Trabajo para listado'!$BC$155:$BC$1048576,0),MATCH((CUADRO!M$5&amp;$E640),'Hoja de Trabajo para listado'!$BC$151:$CB$151,0)),0)+IFERROR(INDEX('Hoja de Trabajo para listado'!$DE$153:$DG$274,MATCH($A640,'Hoja de Trabajo para listado'!$DE$153:$DE$1048576,0),MATCH((CUADRO!M$5&amp;$E640),'Hoja de Trabajo para listado'!$DE$151:$DG$151,0)),0)+IFERROR(INDEX('Hoja de Trabajo para listado'!$CD$155:$DC$1048576,MATCH($A640,'Hoja de Trabajo para listado'!$CD$155:$CD$1048576,0),MATCH((CUADRO!M$5&amp;$E640),'Hoja de Trabajo para listado'!$CD$151:$DC$151,0)),0)</f>
        <v>0</v>
      </c>
      <c r="N640" s="255">
        <f ca="1">+IFERROR(INDEX('Hoja de Trabajo para listado'!$A$155:$Z$1048576,MATCH($A640,'Hoja de Trabajo para listado'!$A$155:$A$1048576,0),MATCH((CUADRO!N$5&amp;$E640),'Hoja de Trabajo para listado'!$A$151:$Z$151,0)),0)+IFERROR(INDEX('Hoja de Trabajo para listado'!$AB$155:$BA$1048576,MATCH($A640,'Hoja de Trabajo para listado'!$AB$155:$AB$1048576,0),MATCH((CUADRO!N$5&amp;$E640),'Hoja de Trabajo para listado'!$AB$151:$BA$151,0)),0)+IFERROR(INDEX('Hoja de Trabajo para listado'!$BC$155:$CB$1048576,MATCH($A640,'Hoja de Trabajo para listado'!$BC$155:$BC$1048576,0),MATCH((CUADRO!N$5&amp;$E640),'Hoja de Trabajo para listado'!$BC$151:$CB$151,0)),0)+IFERROR(INDEX('Hoja de Trabajo para listado'!$DE$153:$DG$274,MATCH($A640,'Hoja de Trabajo para listado'!$DE$153:$DE$1048576,0),MATCH((CUADRO!N$5&amp;$E640),'Hoja de Trabajo para listado'!$DE$151:$DG$151,0)),0)+IFERROR(INDEX('Hoja de Trabajo para listado'!$CD$155:$DC$1048576,MATCH($A640,'Hoja de Trabajo para listado'!$CD$155:$CD$1048576,0),MATCH((CUADRO!N$5&amp;$E640),'Hoja de Trabajo para listado'!$CD$151:$DC$151,0)),0)</f>
        <v>0</v>
      </c>
      <c r="O640" s="255">
        <f ca="1">+IFERROR(INDEX('Hoja de Trabajo para listado'!$A$155:$Z$1048576,MATCH($A640,'Hoja de Trabajo para listado'!$A$155:$A$1048576,0),MATCH((CUADRO!O$5&amp;$E640),'Hoja de Trabajo para listado'!$A$151:$Z$151,0)),0)+IFERROR(INDEX('Hoja de Trabajo para listado'!$AB$155:$BA$1048576,MATCH($A640,'Hoja de Trabajo para listado'!$AB$155:$AB$1048576,0),MATCH((CUADRO!O$5&amp;$E640),'Hoja de Trabajo para listado'!$AB$151:$BA$151,0)),0)+IFERROR(INDEX('Hoja de Trabajo para listado'!$BC$155:$CB$1048576,MATCH($A640,'Hoja de Trabajo para listado'!$BC$155:$BC$1048576,0),MATCH((CUADRO!O$5&amp;$E640),'Hoja de Trabajo para listado'!$BC$151:$CB$151,0)),0)+IFERROR(INDEX('Hoja de Trabajo para listado'!$DE$153:$DG$274,MATCH($A640,'Hoja de Trabajo para listado'!$DE$153:$DE$1048576,0),MATCH((CUADRO!O$5&amp;$E640),'Hoja de Trabajo para listado'!$DE$151:$DG$151,0)),0)+IFERROR(INDEX('Hoja de Trabajo para listado'!$CD$155:$DC$1048576,MATCH($A640,'Hoja de Trabajo para listado'!$CD$155:$CD$1048576,0),MATCH((CUADRO!O$5&amp;$E640),'Hoja de Trabajo para listado'!$CD$151:$DC$151,0)),0)</f>
        <v>0</v>
      </c>
      <c r="P640" s="255">
        <f ca="1">+IFERROR(INDEX('Hoja de Trabajo para listado'!$A$155:$Z$1048576,MATCH($A640,'Hoja de Trabajo para listado'!$A$155:$A$1048576,0),MATCH((CUADRO!P$5&amp;$E640),'Hoja de Trabajo para listado'!$A$151:$Z$151,0)),0)+IFERROR(INDEX('Hoja de Trabajo para listado'!$AB$155:$BA$1048576,MATCH($A640,'Hoja de Trabajo para listado'!$AB$155:$AB$1048576,0),MATCH((CUADRO!P$5&amp;$E640),'Hoja de Trabajo para listado'!$AB$151:$BA$151,0)),0)+IFERROR(INDEX('Hoja de Trabajo para listado'!$BC$155:$CB$1048576,MATCH($A640,'Hoja de Trabajo para listado'!$BC$155:$BC$1048576,0),MATCH((CUADRO!P$5&amp;$E640),'Hoja de Trabajo para listado'!$BC$151:$CB$151,0)),0)+IFERROR(INDEX('Hoja de Trabajo para listado'!$DE$153:$DG$274,MATCH($A640,'Hoja de Trabajo para listado'!$DE$153:$DE$1048576,0),MATCH((CUADRO!P$5&amp;$E640),'Hoja de Trabajo para listado'!$DE$151:$DG$151,0)),0)+IFERROR(INDEX('Hoja de Trabajo para listado'!$CD$155:$DC$1048576,MATCH($A640,'Hoja de Trabajo para listado'!$CD$155:$CD$1048576,0),MATCH((CUADRO!P$5&amp;$E640),'Hoja de Trabajo para listado'!$CD$151:$DC$151,0)),0)</f>
        <v>0</v>
      </c>
      <c r="Q640" s="255">
        <f ca="1">+IFERROR(INDEX('Hoja de Trabajo para listado'!$A$155:$Z$1048576,MATCH($A640,'Hoja de Trabajo para listado'!$A$155:$A$1048576,0),MATCH((CUADRO!Q$5&amp;$E640),'Hoja de Trabajo para listado'!$A$151:$Z$151,0)),0)+IFERROR(INDEX('Hoja de Trabajo para listado'!$AB$155:$BA$1048576,MATCH($A640,'Hoja de Trabajo para listado'!$AB$155:$AB$1048576,0),MATCH((CUADRO!Q$5&amp;$E640),'Hoja de Trabajo para listado'!$AB$151:$BA$151,0)),0)+IFERROR(INDEX('Hoja de Trabajo para listado'!$BC$155:$CB$1048576,MATCH($A640,'Hoja de Trabajo para listado'!$BC$155:$BC$1048576,0),MATCH((CUADRO!Q$5&amp;$E640),'Hoja de Trabajo para listado'!$BC$151:$CB$151,0)),0)+IFERROR(INDEX('Hoja de Trabajo para listado'!$DE$153:$DG$274,MATCH($A640,'Hoja de Trabajo para listado'!$DE$153:$DE$1048576,0),MATCH((CUADRO!Q$5&amp;$E640),'Hoja de Trabajo para listado'!$DE$151:$DG$151,0)),0)+IFERROR(INDEX('Hoja de Trabajo para listado'!$CD$155:$DC$1048576,MATCH($A640,'Hoja de Trabajo para listado'!$CD$155:$CD$1048576,0),MATCH((CUADRO!Q$5&amp;$E640),'Hoja de Trabajo para listado'!$CD$151:$DC$151,0)),0)</f>
        <v>0</v>
      </c>
      <c r="R640" s="255">
        <f t="shared" ca="1" si="20"/>
        <v>0</v>
      </c>
      <c r="S640" s="262"/>
      <c r="T640" s="255">
        <f ca="1">+T641</f>
        <v>0</v>
      </c>
      <c r="U640" s="254">
        <f t="shared" si="21"/>
        <v>1</v>
      </c>
      <c r="V640" s="362" t="str">
        <f>+VLOOKUP(A640,bd_lista!$A$3:$E$590,5,FALSE)</f>
        <v>Gobiernos Autonomos Municipales</v>
      </c>
      <c r="W640" s="361" t="str">
        <f>+V640</f>
        <v>Gobiernos Autonomos Municipales</v>
      </c>
      <c r="X640" s="254">
        <f>+VLOOKUP(A640,[2]Sheet1!$A$13:$D$744,4,FALSE)</f>
        <v>0</v>
      </c>
      <c r="Y640" s="254" t="e">
        <f>+VLOOKUP(X640,bd_lista!$A$3:$C$590,3,FALSE)</f>
        <v>#N/A</v>
      </c>
      <c r="Z640" s="316">
        <f>+X640</f>
        <v>0</v>
      </c>
      <c r="AA640" s="317" t="e">
        <f>+Y640</f>
        <v>#N/A</v>
      </c>
    </row>
    <row r="641" spans="1:27" customFormat="1" ht="15" hidden="1" customHeight="1">
      <c r="A641" s="32">
        <v>1312</v>
      </c>
      <c r="B641" s="307"/>
      <c r="C641" s="259" t="str">
        <f>+VLOOKUP(A641,bd_lista!$A$3:$C$590,3,FALSE)</f>
        <v>Gobierno Autónomo Municipal de Sacaba</v>
      </c>
      <c r="D641" s="362"/>
      <c r="E641" s="256" t="s">
        <v>1314</v>
      </c>
      <c r="F641" s="255">
        <f ca="1">+IFERROR(INDEX('Hoja de Trabajo para listado'!$A$155:$Z$1048576,MATCH($A641,'Hoja de Trabajo para listado'!$A$155:$A$1048576,0),MATCH((CUADRO!F$5&amp;$E641),'Hoja de Trabajo para listado'!$A$151:$Z$151,0)),0)+IFERROR(INDEX('Hoja de Trabajo para listado'!$AB$155:$BA$1048576,MATCH($A641,'Hoja de Trabajo para listado'!$AB$155:$AB$1048576,0),MATCH((CUADRO!F$5&amp;$E641),'Hoja de Trabajo para listado'!$AB$151:$BA$151,0)),0)+IFERROR(INDEX('Hoja de Trabajo para listado'!$BC$155:$CB$1048576,MATCH($A641,'Hoja de Trabajo para listado'!$BC$155:$BC$1048576,0),MATCH((CUADRO!F$5&amp;$E641),'Hoja de Trabajo para listado'!$BC$151:$CB$151,0)),0)+IFERROR(INDEX('Hoja de Trabajo para listado'!$DE$153:$DG$274,MATCH($A641,'Hoja de Trabajo para listado'!$DE$153:$DE$1048576,0),MATCH((CUADRO!F$5&amp;$E641),'Hoja de Trabajo para listado'!$DE$151:$DG$151,0)),0)+IFERROR(INDEX('Hoja de Trabajo para listado'!$CD$155:$DC$1048576,MATCH($A641,'Hoja de Trabajo para listado'!$CD$155:$CD$1048576,0),MATCH((CUADRO!F$5&amp;$E641),'Hoja de Trabajo para listado'!$CD$151:$DC$151,0)),0)</f>
        <v>0</v>
      </c>
      <c r="G641" s="255">
        <f ca="1">+IFERROR(INDEX('Hoja de Trabajo para listado'!$A$155:$Z$1048576,MATCH($A641,'Hoja de Trabajo para listado'!$A$155:$A$1048576,0),MATCH((CUADRO!G$5&amp;$E641),'Hoja de Trabajo para listado'!$A$151:$Z$151,0)),0)+IFERROR(INDEX('Hoja de Trabajo para listado'!$AB$155:$BA$1048576,MATCH($A641,'Hoja de Trabajo para listado'!$AB$155:$AB$1048576,0),MATCH((CUADRO!G$5&amp;$E641),'Hoja de Trabajo para listado'!$AB$151:$BA$151,0)),0)+IFERROR(INDEX('Hoja de Trabajo para listado'!$BC$155:$CB$1048576,MATCH($A641,'Hoja de Trabajo para listado'!$BC$155:$BC$1048576,0),MATCH((CUADRO!G$5&amp;$E641),'Hoja de Trabajo para listado'!$BC$151:$CB$151,0)),0)+IFERROR(INDEX('Hoja de Trabajo para listado'!$DE$153:$DG$274,MATCH($A641,'Hoja de Trabajo para listado'!$DE$153:$DE$1048576,0),MATCH((CUADRO!G$5&amp;$E641),'Hoja de Trabajo para listado'!$DE$151:$DG$151,0)),0)+IFERROR(INDEX('Hoja de Trabajo para listado'!$CD$155:$DC$1048576,MATCH($A641,'Hoja de Trabajo para listado'!$CD$155:$CD$1048576,0),MATCH((CUADRO!G$5&amp;$E641),'Hoja de Trabajo para listado'!$CD$151:$DC$151,0)),0)</f>
        <v>0</v>
      </c>
      <c r="H641" s="255">
        <f ca="1">+IFERROR(INDEX('Hoja de Trabajo para listado'!$A$155:$Z$1048576,MATCH($A641,'Hoja de Trabajo para listado'!$A$155:$A$1048576,0),MATCH((CUADRO!H$5&amp;$E641),'Hoja de Trabajo para listado'!$A$151:$Z$151,0)),0)+IFERROR(INDEX('Hoja de Trabajo para listado'!$AB$155:$BA$1048576,MATCH($A641,'Hoja de Trabajo para listado'!$AB$155:$AB$1048576,0),MATCH((CUADRO!H$5&amp;$E641),'Hoja de Trabajo para listado'!$AB$151:$BA$151,0)),0)+IFERROR(INDEX('Hoja de Trabajo para listado'!$BC$155:$CB$1048576,MATCH($A641,'Hoja de Trabajo para listado'!$BC$155:$BC$1048576,0),MATCH((CUADRO!H$5&amp;$E641),'Hoja de Trabajo para listado'!$BC$151:$CB$151,0)),0)+IFERROR(INDEX('Hoja de Trabajo para listado'!$DE$153:$DG$274,MATCH($A641,'Hoja de Trabajo para listado'!$DE$153:$DE$1048576,0),MATCH((CUADRO!H$5&amp;$E641),'Hoja de Trabajo para listado'!$DE$151:$DG$151,0)),0)+IFERROR(INDEX('Hoja de Trabajo para listado'!$CD$155:$DC$1048576,MATCH($A641,'Hoja de Trabajo para listado'!$CD$155:$CD$1048576,0),MATCH((CUADRO!H$5&amp;$E641),'Hoja de Trabajo para listado'!$CD$151:$DC$151,0)),0)</f>
        <v>0</v>
      </c>
      <c r="I641" s="255">
        <f ca="1">+IFERROR(INDEX('Hoja de Trabajo para listado'!$A$155:$Z$1048576,MATCH($A641,'Hoja de Trabajo para listado'!$A$155:$A$1048576,0),MATCH((CUADRO!I$5&amp;$E641),'Hoja de Trabajo para listado'!$A$151:$Z$151,0)),0)+IFERROR(INDEX('Hoja de Trabajo para listado'!$AB$155:$BA$1048576,MATCH($A641,'Hoja de Trabajo para listado'!$AB$155:$AB$1048576,0),MATCH((CUADRO!I$5&amp;$E641),'Hoja de Trabajo para listado'!$AB$151:$BA$151,0)),0)+IFERROR(INDEX('Hoja de Trabajo para listado'!$BC$155:$CB$1048576,MATCH($A641,'Hoja de Trabajo para listado'!$BC$155:$BC$1048576,0),MATCH((CUADRO!I$5&amp;$E641),'Hoja de Trabajo para listado'!$BC$151:$CB$151,0)),0)+IFERROR(INDEX('Hoja de Trabajo para listado'!$DE$153:$DG$274,MATCH($A641,'Hoja de Trabajo para listado'!$DE$153:$DE$1048576,0),MATCH((CUADRO!I$5&amp;$E641),'Hoja de Trabajo para listado'!$DE$151:$DG$151,0)),0)+IFERROR(INDEX('Hoja de Trabajo para listado'!$CD$155:$DC$1048576,MATCH($A641,'Hoja de Trabajo para listado'!$CD$155:$CD$1048576,0),MATCH((CUADRO!I$5&amp;$E641),'Hoja de Trabajo para listado'!$CD$151:$DC$151,0)),0)</f>
        <v>0</v>
      </c>
      <c r="J641" s="255">
        <f ca="1">+IFERROR(INDEX('Hoja de Trabajo para listado'!$A$155:$Z$1048576,MATCH($A641,'Hoja de Trabajo para listado'!$A$155:$A$1048576,0),MATCH((CUADRO!J$5&amp;$E641),'Hoja de Trabajo para listado'!$A$151:$Z$151,0)),0)+IFERROR(INDEX('Hoja de Trabajo para listado'!$AB$155:$BA$1048576,MATCH($A641,'Hoja de Trabajo para listado'!$AB$155:$AB$1048576,0),MATCH((CUADRO!J$5&amp;$E641),'Hoja de Trabajo para listado'!$AB$151:$BA$151,0)),0)+IFERROR(INDEX('Hoja de Trabajo para listado'!$BC$155:$CB$1048576,MATCH($A641,'Hoja de Trabajo para listado'!$BC$155:$BC$1048576,0),MATCH((CUADRO!J$5&amp;$E641),'Hoja de Trabajo para listado'!$BC$151:$CB$151,0)),0)+IFERROR(INDEX('Hoja de Trabajo para listado'!$DE$153:$DG$274,MATCH($A641,'Hoja de Trabajo para listado'!$DE$153:$DE$1048576,0),MATCH((CUADRO!J$5&amp;$E641),'Hoja de Trabajo para listado'!$DE$151:$DG$151,0)),0)+IFERROR(INDEX('Hoja de Trabajo para listado'!$CD$155:$DC$1048576,MATCH($A641,'Hoja de Trabajo para listado'!$CD$155:$CD$1048576,0),MATCH((CUADRO!J$5&amp;$E641),'Hoja de Trabajo para listado'!$CD$151:$DC$151,0)),0)</f>
        <v>0</v>
      </c>
      <c r="K641" s="255">
        <f ca="1">+IFERROR(INDEX('Hoja de Trabajo para listado'!$A$155:$Z$1048576,MATCH($A641,'Hoja de Trabajo para listado'!$A$155:$A$1048576,0),MATCH((CUADRO!K$5&amp;$E641),'Hoja de Trabajo para listado'!$A$151:$Z$151,0)),0)+IFERROR(INDEX('Hoja de Trabajo para listado'!$AB$155:$BA$1048576,MATCH($A641,'Hoja de Trabajo para listado'!$AB$155:$AB$1048576,0),MATCH((CUADRO!K$5&amp;$E641),'Hoja de Trabajo para listado'!$AB$151:$BA$151,0)),0)+IFERROR(INDEX('Hoja de Trabajo para listado'!$BC$155:$CB$1048576,MATCH($A641,'Hoja de Trabajo para listado'!$BC$155:$BC$1048576,0),MATCH((CUADRO!K$5&amp;$E641),'Hoja de Trabajo para listado'!$BC$151:$CB$151,0)),0)+IFERROR(INDEX('Hoja de Trabajo para listado'!$DE$153:$DG$274,MATCH($A641,'Hoja de Trabajo para listado'!$DE$153:$DE$1048576,0),MATCH((CUADRO!K$5&amp;$E641),'Hoja de Trabajo para listado'!$DE$151:$DG$151,0)),0)+IFERROR(INDEX('Hoja de Trabajo para listado'!$CD$155:$DC$1048576,MATCH($A641,'Hoja de Trabajo para listado'!$CD$155:$CD$1048576,0),MATCH((CUADRO!K$5&amp;$E641),'Hoja de Trabajo para listado'!$CD$151:$DC$151,0)),0)</f>
        <v>0</v>
      </c>
      <c r="L641" s="255">
        <f ca="1">+IFERROR(INDEX('Hoja de Trabajo para listado'!$A$155:$Z$1048576,MATCH($A641,'Hoja de Trabajo para listado'!$A$155:$A$1048576,0),MATCH((CUADRO!L$5&amp;$E641),'Hoja de Trabajo para listado'!$A$151:$Z$151,0)),0)+IFERROR(INDEX('Hoja de Trabajo para listado'!$AB$155:$BA$1048576,MATCH($A641,'Hoja de Trabajo para listado'!$AB$155:$AB$1048576,0),MATCH((CUADRO!L$5&amp;$E641),'Hoja de Trabajo para listado'!$AB$151:$BA$151,0)),0)+IFERROR(INDEX('Hoja de Trabajo para listado'!$BC$155:$CB$1048576,MATCH($A641,'Hoja de Trabajo para listado'!$BC$155:$BC$1048576,0),MATCH((CUADRO!L$5&amp;$E641),'Hoja de Trabajo para listado'!$BC$151:$CB$151,0)),0)+IFERROR(INDEX('Hoja de Trabajo para listado'!$DE$153:$DG$274,MATCH($A641,'Hoja de Trabajo para listado'!$DE$153:$DE$1048576,0),MATCH((CUADRO!L$5&amp;$E641),'Hoja de Trabajo para listado'!$DE$151:$DG$151,0)),0)+IFERROR(INDEX('Hoja de Trabajo para listado'!$CD$155:$DC$1048576,MATCH($A641,'Hoja de Trabajo para listado'!$CD$155:$CD$1048576,0),MATCH((CUADRO!L$5&amp;$E641),'Hoja de Trabajo para listado'!$CD$151:$DC$151,0)),0)</f>
        <v>0</v>
      </c>
      <c r="M641" s="255">
        <f ca="1">+IFERROR(INDEX('Hoja de Trabajo para listado'!$A$155:$Z$1048576,MATCH($A641,'Hoja de Trabajo para listado'!$A$155:$A$1048576,0),MATCH((CUADRO!M$5&amp;$E641),'Hoja de Trabajo para listado'!$A$151:$Z$151,0)),0)+IFERROR(INDEX('Hoja de Trabajo para listado'!$AB$155:$BA$1048576,MATCH($A641,'Hoja de Trabajo para listado'!$AB$155:$AB$1048576,0),MATCH((CUADRO!M$5&amp;$E641),'Hoja de Trabajo para listado'!$AB$151:$BA$151,0)),0)+IFERROR(INDEX('Hoja de Trabajo para listado'!$BC$155:$CB$1048576,MATCH($A641,'Hoja de Trabajo para listado'!$BC$155:$BC$1048576,0),MATCH((CUADRO!M$5&amp;$E641),'Hoja de Trabajo para listado'!$BC$151:$CB$151,0)),0)+IFERROR(INDEX('Hoja de Trabajo para listado'!$DE$153:$DG$274,MATCH($A641,'Hoja de Trabajo para listado'!$DE$153:$DE$1048576,0),MATCH((CUADRO!M$5&amp;$E641),'Hoja de Trabajo para listado'!$DE$151:$DG$151,0)),0)+IFERROR(INDEX('Hoja de Trabajo para listado'!$CD$155:$DC$1048576,MATCH($A641,'Hoja de Trabajo para listado'!$CD$155:$CD$1048576,0),MATCH((CUADRO!M$5&amp;$E641),'Hoja de Trabajo para listado'!$CD$151:$DC$151,0)),0)</f>
        <v>0</v>
      </c>
      <c r="N641" s="255">
        <f ca="1">+IFERROR(INDEX('Hoja de Trabajo para listado'!$A$155:$Z$1048576,MATCH($A641,'Hoja de Trabajo para listado'!$A$155:$A$1048576,0),MATCH((CUADRO!N$5&amp;$E641),'Hoja de Trabajo para listado'!$A$151:$Z$151,0)),0)+IFERROR(INDEX('Hoja de Trabajo para listado'!$AB$155:$BA$1048576,MATCH($A641,'Hoja de Trabajo para listado'!$AB$155:$AB$1048576,0),MATCH((CUADRO!N$5&amp;$E641),'Hoja de Trabajo para listado'!$AB$151:$BA$151,0)),0)+IFERROR(INDEX('Hoja de Trabajo para listado'!$BC$155:$CB$1048576,MATCH($A641,'Hoja de Trabajo para listado'!$BC$155:$BC$1048576,0),MATCH((CUADRO!N$5&amp;$E641),'Hoja de Trabajo para listado'!$BC$151:$CB$151,0)),0)+IFERROR(INDEX('Hoja de Trabajo para listado'!$DE$153:$DG$274,MATCH($A641,'Hoja de Trabajo para listado'!$DE$153:$DE$1048576,0),MATCH((CUADRO!N$5&amp;$E641),'Hoja de Trabajo para listado'!$DE$151:$DG$151,0)),0)+IFERROR(INDEX('Hoja de Trabajo para listado'!$CD$155:$DC$1048576,MATCH($A641,'Hoja de Trabajo para listado'!$CD$155:$CD$1048576,0),MATCH((CUADRO!N$5&amp;$E641),'Hoja de Trabajo para listado'!$CD$151:$DC$151,0)),0)</f>
        <v>0</v>
      </c>
      <c r="O641" s="255">
        <f ca="1">+IFERROR(INDEX('Hoja de Trabajo para listado'!$A$155:$Z$1048576,MATCH($A641,'Hoja de Trabajo para listado'!$A$155:$A$1048576,0),MATCH((CUADRO!O$5&amp;$E641),'Hoja de Trabajo para listado'!$A$151:$Z$151,0)),0)+IFERROR(INDEX('Hoja de Trabajo para listado'!$AB$155:$BA$1048576,MATCH($A641,'Hoja de Trabajo para listado'!$AB$155:$AB$1048576,0),MATCH((CUADRO!O$5&amp;$E641),'Hoja de Trabajo para listado'!$AB$151:$BA$151,0)),0)+IFERROR(INDEX('Hoja de Trabajo para listado'!$BC$155:$CB$1048576,MATCH($A641,'Hoja de Trabajo para listado'!$BC$155:$BC$1048576,0),MATCH((CUADRO!O$5&amp;$E641),'Hoja de Trabajo para listado'!$BC$151:$CB$151,0)),0)+IFERROR(INDEX('Hoja de Trabajo para listado'!$DE$153:$DG$274,MATCH($A641,'Hoja de Trabajo para listado'!$DE$153:$DE$1048576,0),MATCH((CUADRO!O$5&amp;$E641),'Hoja de Trabajo para listado'!$DE$151:$DG$151,0)),0)+IFERROR(INDEX('Hoja de Trabajo para listado'!$CD$155:$DC$1048576,MATCH($A641,'Hoja de Trabajo para listado'!$CD$155:$CD$1048576,0),MATCH((CUADRO!O$5&amp;$E641),'Hoja de Trabajo para listado'!$CD$151:$DC$151,0)),0)</f>
        <v>0</v>
      </c>
      <c r="P641" s="255">
        <f ca="1">+IFERROR(INDEX('Hoja de Trabajo para listado'!$A$155:$Z$1048576,MATCH($A641,'Hoja de Trabajo para listado'!$A$155:$A$1048576,0),MATCH((CUADRO!P$5&amp;$E641),'Hoja de Trabajo para listado'!$A$151:$Z$151,0)),0)+IFERROR(INDEX('Hoja de Trabajo para listado'!$AB$155:$BA$1048576,MATCH($A641,'Hoja de Trabajo para listado'!$AB$155:$AB$1048576,0),MATCH((CUADRO!P$5&amp;$E641),'Hoja de Trabajo para listado'!$AB$151:$BA$151,0)),0)+IFERROR(INDEX('Hoja de Trabajo para listado'!$BC$155:$CB$1048576,MATCH($A641,'Hoja de Trabajo para listado'!$BC$155:$BC$1048576,0),MATCH((CUADRO!P$5&amp;$E641),'Hoja de Trabajo para listado'!$BC$151:$CB$151,0)),0)+IFERROR(INDEX('Hoja de Trabajo para listado'!$DE$153:$DG$274,MATCH($A641,'Hoja de Trabajo para listado'!$DE$153:$DE$1048576,0),MATCH((CUADRO!P$5&amp;$E641),'Hoja de Trabajo para listado'!$DE$151:$DG$151,0)),0)+IFERROR(INDEX('Hoja de Trabajo para listado'!$CD$155:$DC$1048576,MATCH($A641,'Hoja de Trabajo para listado'!$CD$155:$CD$1048576,0),MATCH((CUADRO!P$5&amp;$E641),'Hoja de Trabajo para listado'!$CD$151:$DC$151,0)),0)</f>
        <v>0</v>
      </c>
      <c r="Q641" s="255">
        <f ca="1">+IFERROR(INDEX('Hoja de Trabajo para listado'!$A$155:$Z$1048576,MATCH($A641,'Hoja de Trabajo para listado'!$A$155:$A$1048576,0),MATCH((CUADRO!Q$5&amp;$E641),'Hoja de Trabajo para listado'!$A$151:$Z$151,0)),0)+IFERROR(INDEX('Hoja de Trabajo para listado'!$AB$155:$BA$1048576,MATCH($A641,'Hoja de Trabajo para listado'!$AB$155:$AB$1048576,0),MATCH((CUADRO!Q$5&amp;$E641),'Hoja de Trabajo para listado'!$AB$151:$BA$151,0)),0)+IFERROR(INDEX('Hoja de Trabajo para listado'!$BC$155:$CB$1048576,MATCH($A641,'Hoja de Trabajo para listado'!$BC$155:$BC$1048576,0),MATCH((CUADRO!Q$5&amp;$E641),'Hoja de Trabajo para listado'!$BC$151:$CB$151,0)),0)+IFERROR(INDEX('Hoja de Trabajo para listado'!$DE$153:$DG$274,MATCH($A641,'Hoja de Trabajo para listado'!$DE$153:$DE$1048576,0),MATCH((CUADRO!Q$5&amp;$E641),'Hoja de Trabajo para listado'!$DE$151:$DG$151,0)),0)+IFERROR(INDEX('Hoja de Trabajo para listado'!$CD$155:$DC$1048576,MATCH($A641,'Hoja de Trabajo para listado'!$CD$155:$CD$1048576,0),MATCH((CUADRO!Q$5&amp;$E641),'Hoja de Trabajo para listado'!$CD$151:$DC$151,0)),0)</f>
        <v>0</v>
      </c>
      <c r="R641" s="255">
        <f t="shared" ca="1" si="20"/>
        <v>0</v>
      </c>
      <c r="S641" s="262">
        <f ca="1">+R640+R641</f>
        <v>0</v>
      </c>
      <c r="T641" s="255">
        <f ca="1">+S641</f>
        <v>0</v>
      </c>
      <c r="U641" s="254">
        <f t="shared" si="21"/>
        <v>2</v>
      </c>
      <c r="V641" s="362" t="str">
        <f>+VLOOKUP(A641,bd_lista!$A$3:$E$590,5,FALSE)</f>
        <v>Gobiernos Autonomos Municipales</v>
      </c>
      <c r="W641" s="362"/>
      <c r="X641" s="254">
        <f>+VLOOKUP(A641,[2]Sheet1!$A$13:$D$744,4,FALSE)</f>
        <v>0</v>
      </c>
      <c r="Y641" s="254" t="e">
        <f>+VLOOKUP(X641,bd_lista!$A$3:$C$590,3,FALSE)</f>
        <v>#N/A</v>
      </c>
      <c r="Z641" s="314"/>
      <c r="AA641" s="315"/>
    </row>
    <row r="642" spans="1:27" customFormat="1" ht="27" hidden="1" customHeight="1">
      <c r="A642" s="32">
        <v>1313</v>
      </c>
      <c r="B642" s="306">
        <f>+A642</f>
        <v>1313</v>
      </c>
      <c r="C642" s="259" t="str">
        <f>+VLOOKUP(A642,bd_lista!$A$3:$C$590,3,FALSE)</f>
        <v>Gobierno Autónomo Municipal de Colomi</v>
      </c>
      <c r="D642" s="361" t="str">
        <f>+C642</f>
        <v>Gobierno Autónomo Municipal de Colomi</v>
      </c>
      <c r="E642" s="254" t="s">
        <v>1313</v>
      </c>
      <c r="F642" s="255">
        <f ca="1">+IFERROR(INDEX('Hoja de Trabajo para listado'!$A$155:$Z$1048576,MATCH($A642,'Hoja de Trabajo para listado'!$A$155:$A$1048576,0),MATCH((CUADRO!F$5&amp;$E642),'Hoja de Trabajo para listado'!$A$151:$Z$151,0)),0)+IFERROR(INDEX('Hoja de Trabajo para listado'!$AB$155:$BA$1048576,MATCH($A642,'Hoja de Trabajo para listado'!$AB$155:$AB$1048576,0),MATCH((CUADRO!F$5&amp;$E642),'Hoja de Trabajo para listado'!$AB$151:$BA$151,0)),0)+IFERROR(INDEX('Hoja de Trabajo para listado'!$BC$155:$CB$1048576,MATCH($A642,'Hoja de Trabajo para listado'!$BC$155:$BC$1048576,0),MATCH((CUADRO!F$5&amp;$E642),'Hoja de Trabajo para listado'!$BC$151:$CB$151,0)),0)+IFERROR(INDEX('Hoja de Trabajo para listado'!$DE$153:$DG$274,MATCH($A642,'Hoja de Trabajo para listado'!$DE$153:$DE$1048576,0),MATCH((CUADRO!F$5&amp;$E642),'Hoja de Trabajo para listado'!$DE$151:$DG$151,0)),0)+IFERROR(INDEX('Hoja de Trabajo para listado'!$CD$155:$DC$1048576,MATCH($A642,'Hoja de Trabajo para listado'!$CD$155:$CD$1048576,0),MATCH((CUADRO!F$5&amp;$E642),'Hoja de Trabajo para listado'!$CD$151:$DC$151,0)),0)</f>
        <v>0</v>
      </c>
      <c r="G642" s="255">
        <f ca="1">+IFERROR(INDEX('Hoja de Trabajo para listado'!$A$155:$Z$1048576,MATCH($A642,'Hoja de Trabajo para listado'!$A$155:$A$1048576,0),MATCH((CUADRO!G$5&amp;$E642),'Hoja de Trabajo para listado'!$A$151:$Z$151,0)),0)+IFERROR(INDEX('Hoja de Trabajo para listado'!$AB$155:$BA$1048576,MATCH($A642,'Hoja de Trabajo para listado'!$AB$155:$AB$1048576,0),MATCH((CUADRO!G$5&amp;$E642),'Hoja de Trabajo para listado'!$AB$151:$BA$151,0)),0)+IFERROR(INDEX('Hoja de Trabajo para listado'!$BC$155:$CB$1048576,MATCH($A642,'Hoja de Trabajo para listado'!$BC$155:$BC$1048576,0),MATCH((CUADRO!G$5&amp;$E642),'Hoja de Trabajo para listado'!$BC$151:$CB$151,0)),0)+IFERROR(INDEX('Hoja de Trabajo para listado'!$DE$153:$DG$274,MATCH($A642,'Hoja de Trabajo para listado'!$DE$153:$DE$1048576,0),MATCH((CUADRO!G$5&amp;$E642),'Hoja de Trabajo para listado'!$DE$151:$DG$151,0)),0)+IFERROR(INDEX('Hoja de Trabajo para listado'!$CD$155:$DC$1048576,MATCH($A642,'Hoja de Trabajo para listado'!$CD$155:$CD$1048576,0),MATCH((CUADRO!G$5&amp;$E642),'Hoja de Trabajo para listado'!$CD$151:$DC$151,0)),0)</f>
        <v>0</v>
      </c>
      <c r="H642" s="255">
        <f ca="1">+IFERROR(INDEX('Hoja de Trabajo para listado'!$A$155:$Z$1048576,MATCH($A642,'Hoja de Trabajo para listado'!$A$155:$A$1048576,0),MATCH((CUADRO!H$5&amp;$E642),'Hoja de Trabajo para listado'!$A$151:$Z$151,0)),0)+IFERROR(INDEX('Hoja de Trabajo para listado'!$AB$155:$BA$1048576,MATCH($A642,'Hoja de Trabajo para listado'!$AB$155:$AB$1048576,0),MATCH((CUADRO!H$5&amp;$E642),'Hoja de Trabajo para listado'!$AB$151:$BA$151,0)),0)+IFERROR(INDEX('Hoja de Trabajo para listado'!$BC$155:$CB$1048576,MATCH($A642,'Hoja de Trabajo para listado'!$BC$155:$BC$1048576,0),MATCH((CUADRO!H$5&amp;$E642),'Hoja de Trabajo para listado'!$BC$151:$CB$151,0)),0)+IFERROR(INDEX('Hoja de Trabajo para listado'!$DE$153:$DG$274,MATCH($A642,'Hoja de Trabajo para listado'!$DE$153:$DE$1048576,0),MATCH((CUADRO!H$5&amp;$E642),'Hoja de Trabajo para listado'!$DE$151:$DG$151,0)),0)+IFERROR(INDEX('Hoja de Trabajo para listado'!$CD$155:$DC$1048576,MATCH($A642,'Hoja de Trabajo para listado'!$CD$155:$CD$1048576,0),MATCH((CUADRO!H$5&amp;$E642),'Hoja de Trabajo para listado'!$CD$151:$DC$151,0)),0)</f>
        <v>0</v>
      </c>
      <c r="I642" s="255">
        <f ca="1">+IFERROR(INDEX('Hoja de Trabajo para listado'!$A$155:$Z$1048576,MATCH($A642,'Hoja de Trabajo para listado'!$A$155:$A$1048576,0),MATCH((CUADRO!I$5&amp;$E642),'Hoja de Trabajo para listado'!$A$151:$Z$151,0)),0)+IFERROR(INDEX('Hoja de Trabajo para listado'!$AB$155:$BA$1048576,MATCH($A642,'Hoja de Trabajo para listado'!$AB$155:$AB$1048576,0),MATCH((CUADRO!I$5&amp;$E642),'Hoja de Trabajo para listado'!$AB$151:$BA$151,0)),0)+IFERROR(INDEX('Hoja de Trabajo para listado'!$BC$155:$CB$1048576,MATCH($A642,'Hoja de Trabajo para listado'!$BC$155:$BC$1048576,0),MATCH((CUADRO!I$5&amp;$E642),'Hoja de Trabajo para listado'!$BC$151:$CB$151,0)),0)+IFERROR(INDEX('Hoja de Trabajo para listado'!$DE$153:$DG$274,MATCH($A642,'Hoja de Trabajo para listado'!$DE$153:$DE$1048576,0),MATCH((CUADRO!I$5&amp;$E642),'Hoja de Trabajo para listado'!$DE$151:$DG$151,0)),0)+IFERROR(INDEX('Hoja de Trabajo para listado'!$CD$155:$DC$1048576,MATCH($A642,'Hoja de Trabajo para listado'!$CD$155:$CD$1048576,0),MATCH((CUADRO!I$5&amp;$E642),'Hoja de Trabajo para listado'!$CD$151:$DC$151,0)),0)</f>
        <v>0</v>
      </c>
      <c r="J642" s="255">
        <f ca="1">+IFERROR(INDEX('Hoja de Trabajo para listado'!$A$155:$Z$1048576,MATCH($A642,'Hoja de Trabajo para listado'!$A$155:$A$1048576,0),MATCH((CUADRO!J$5&amp;$E642),'Hoja de Trabajo para listado'!$A$151:$Z$151,0)),0)+IFERROR(INDEX('Hoja de Trabajo para listado'!$AB$155:$BA$1048576,MATCH($A642,'Hoja de Trabajo para listado'!$AB$155:$AB$1048576,0),MATCH((CUADRO!J$5&amp;$E642),'Hoja de Trabajo para listado'!$AB$151:$BA$151,0)),0)+IFERROR(INDEX('Hoja de Trabajo para listado'!$BC$155:$CB$1048576,MATCH($A642,'Hoja de Trabajo para listado'!$BC$155:$BC$1048576,0),MATCH((CUADRO!J$5&amp;$E642),'Hoja de Trabajo para listado'!$BC$151:$CB$151,0)),0)+IFERROR(INDEX('Hoja de Trabajo para listado'!$DE$153:$DG$274,MATCH($A642,'Hoja de Trabajo para listado'!$DE$153:$DE$1048576,0),MATCH((CUADRO!J$5&amp;$E642),'Hoja de Trabajo para listado'!$DE$151:$DG$151,0)),0)+IFERROR(INDEX('Hoja de Trabajo para listado'!$CD$155:$DC$1048576,MATCH($A642,'Hoja de Trabajo para listado'!$CD$155:$CD$1048576,0),MATCH((CUADRO!J$5&amp;$E642),'Hoja de Trabajo para listado'!$CD$151:$DC$151,0)),0)</f>
        <v>0</v>
      </c>
      <c r="K642" s="255">
        <f ca="1">+IFERROR(INDEX('Hoja de Trabajo para listado'!$A$155:$Z$1048576,MATCH($A642,'Hoja de Trabajo para listado'!$A$155:$A$1048576,0),MATCH((CUADRO!K$5&amp;$E642),'Hoja de Trabajo para listado'!$A$151:$Z$151,0)),0)+IFERROR(INDEX('Hoja de Trabajo para listado'!$AB$155:$BA$1048576,MATCH($A642,'Hoja de Trabajo para listado'!$AB$155:$AB$1048576,0),MATCH((CUADRO!K$5&amp;$E642),'Hoja de Trabajo para listado'!$AB$151:$BA$151,0)),0)+IFERROR(INDEX('Hoja de Trabajo para listado'!$BC$155:$CB$1048576,MATCH($A642,'Hoja de Trabajo para listado'!$BC$155:$BC$1048576,0),MATCH((CUADRO!K$5&amp;$E642),'Hoja de Trabajo para listado'!$BC$151:$CB$151,0)),0)+IFERROR(INDEX('Hoja de Trabajo para listado'!$DE$153:$DG$274,MATCH($A642,'Hoja de Trabajo para listado'!$DE$153:$DE$1048576,0),MATCH((CUADRO!K$5&amp;$E642),'Hoja de Trabajo para listado'!$DE$151:$DG$151,0)),0)+IFERROR(INDEX('Hoja de Trabajo para listado'!$CD$155:$DC$1048576,MATCH($A642,'Hoja de Trabajo para listado'!$CD$155:$CD$1048576,0),MATCH((CUADRO!K$5&amp;$E642),'Hoja de Trabajo para listado'!$CD$151:$DC$151,0)),0)</f>
        <v>0</v>
      </c>
      <c r="L642" s="255">
        <f ca="1">+IFERROR(INDEX('Hoja de Trabajo para listado'!$A$155:$Z$1048576,MATCH($A642,'Hoja de Trabajo para listado'!$A$155:$A$1048576,0),MATCH((CUADRO!L$5&amp;$E642),'Hoja de Trabajo para listado'!$A$151:$Z$151,0)),0)+IFERROR(INDEX('Hoja de Trabajo para listado'!$AB$155:$BA$1048576,MATCH($A642,'Hoja de Trabajo para listado'!$AB$155:$AB$1048576,0),MATCH((CUADRO!L$5&amp;$E642),'Hoja de Trabajo para listado'!$AB$151:$BA$151,0)),0)+IFERROR(INDEX('Hoja de Trabajo para listado'!$BC$155:$CB$1048576,MATCH($A642,'Hoja de Trabajo para listado'!$BC$155:$BC$1048576,0),MATCH((CUADRO!L$5&amp;$E642),'Hoja de Trabajo para listado'!$BC$151:$CB$151,0)),0)+IFERROR(INDEX('Hoja de Trabajo para listado'!$DE$153:$DG$274,MATCH($A642,'Hoja de Trabajo para listado'!$DE$153:$DE$1048576,0),MATCH((CUADRO!L$5&amp;$E642),'Hoja de Trabajo para listado'!$DE$151:$DG$151,0)),0)+IFERROR(INDEX('Hoja de Trabajo para listado'!$CD$155:$DC$1048576,MATCH($A642,'Hoja de Trabajo para listado'!$CD$155:$CD$1048576,0),MATCH((CUADRO!L$5&amp;$E642),'Hoja de Trabajo para listado'!$CD$151:$DC$151,0)),0)</f>
        <v>0</v>
      </c>
      <c r="M642" s="255">
        <f ca="1">+IFERROR(INDEX('Hoja de Trabajo para listado'!$A$155:$Z$1048576,MATCH($A642,'Hoja de Trabajo para listado'!$A$155:$A$1048576,0),MATCH((CUADRO!M$5&amp;$E642),'Hoja de Trabajo para listado'!$A$151:$Z$151,0)),0)+IFERROR(INDEX('Hoja de Trabajo para listado'!$AB$155:$BA$1048576,MATCH($A642,'Hoja de Trabajo para listado'!$AB$155:$AB$1048576,0),MATCH((CUADRO!M$5&amp;$E642),'Hoja de Trabajo para listado'!$AB$151:$BA$151,0)),0)+IFERROR(INDEX('Hoja de Trabajo para listado'!$BC$155:$CB$1048576,MATCH($A642,'Hoja de Trabajo para listado'!$BC$155:$BC$1048576,0),MATCH((CUADRO!M$5&amp;$E642),'Hoja de Trabajo para listado'!$BC$151:$CB$151,0)),0)+IFERROR(INDEX('Hoja de Trabajo para listado'!$DE$153:$DG$274,MATCH($A642,'Hoja de Trabajo para listado'!$DE$153:$DE$1048576,0),MATCH((CUADRO!M$5&amp;$E642),'Hoja de Trabajo para listado'!$DE$151:$DG$151,0)),0)+IFERROR(INDEX('Hoja de Trabajo para listado'!$CD$155:$DC$1048576,MATCH($A642,'Hoja de Trabajo para listado'!$CD$155:$CD$1048576,0),MATCH((CUADRO!M$5&amp;$E642),'Hoja de Trabajo para listado'!$CD$151:$DC$151,0)),0)</f>
        <v>0</v>
      </c>
      <c r="N642" s="255">
        <f ca="1">+IFERROR(INDEX('Hoja de Trabajo para listado'!$A$155:$Z$1048576,MATCH($A642,'Hoja de Trabajo para listado'!$A$155:$A$1048576,0),MATCH((CUADRO!N$5&amp;$E642),'Hoja de Trabajo para listado'!$A$151:$Z$151,0)),0)+IFERROR(INDEX('Hoja de Trabajo para listado'!$AB$155:$BA$1048576,MATCH($A642,'Hoja de Trabajo para listado'!$AB$155:$AB$1048576,0),MATCH((CUADRO!N$5&amp;$E642),'Hoja de Trabajo para listado'!$AB$151:$BA$151,0)),0)+IFERROR(INDEX('Hoja de Trabajo para listado'!$BC$155:$CB$1048576,MATCH($A642,'Hoja de Trabajo para listado'!$BC$155:$BC$1048576,0),MATCH((CUADRO!N$5&amp;$E642),'Hoja de Trabajo para listado'!$BC$151:$CB$151,0)),0)+IFERROR(INDEX('Hoja de Trabajo para listado'!$DE$153:$DG$274,MATCH($A642,'Hoja de Trabajo para listado'!$DE$153:$DE$1048576,0),MATCH((CUADRO!N$5&amp;$E642),'Hoja de Trabajo para listado'!$DE$151:$DG$151,0)),0)+IFERROR(INDEX('Hoja de Trabajo para listado'!$CD$155:$DC$1048576,MATCH($A642,'Hoja de Trabajo para listado'!$CD$155:$CD$1048576,0),MATCH((CUADRO!N$5&amp;$E642),'Hoja de Trabajo para listado'!$CD$151:$DC$151,0)),0)</f>
        <v>0</v>
      </c>
      <c r="O642" s="255">
        <f ca="1">+IFERROR(INDEX('Hoja de Trabajo para listado'!$A$155:$Z$1048576,MATCH($A642,'Hoja de Trabajo para listado'!$A$155:$A$1048576,0),MATCH((CUADRO!O$5&amp;$E642),'Hoja de Trabajo para listado'!$A$151:$Z$151,0)),0)+IFERROR(INDEX('Hoja de Trabajo para listado'!$AB$155:$BA$1048576,MATCH($A642,'Hoja de Trabajo para listado'!$AB$155:$AB$1048576,0),MATCH((CUADRO!O$5&amp;$E642),'Hoja de Trabajo para listado'!$AB$151:$BA$151,0)),0)+IFERROR(INDEX('Hoja de Trabajo para listado'!$BC$155:$CB$1048576,MATCH($A642,'Hoja de Trabajo para listado'!$BC$155:$BC$1048576,0),MATCH((CUADRO!O$5&amp;$E642),'Hoja de Trabajo para listado'!$BC$151:$CB$151,0)),0)+IFERROR(INDEX('Hoja de Trabajo para listado'!$DE$153:$DG$274,MATCH($A642,'Hoja de Trabajo para listado'!$DE$153:$DE$1048576,0),MATCH((CUADRO!O$5&amp;$E642),'Hoja de Trabajo para listado'!$DE$151:$DG$151,0)),0)+IFERROR(INDEX('Hoja de Trabajo para listado'!$CD$155:$DC$1048576,MATCH($A642,'Hoja de Trabajo para listado'!$CD$155:$CD$1048576,0),MATCH((CUADRO!O$5&amp;$E642),'Hoja de Trabajo para listado'!$CD$151:$DC$151,0)),0)</f>
        <v>0</v>
      </c>
      <c r="P642" s="255">
        <f ca="1">+IFERROR(INDEX('Hoja de Trabajo para listado'!$A$155:$Z$1048576,MATCH($A642,'Hoja de Trabajo para listado'!$A$155:$A$1048576,0),MATCH((CUADRO!P$5&amp;$E642),'Hoja de Trabajo para listado'!$A$151:$Z$151,0)),0)+IFERROR(INDEX('Hoja de Trabajo para listado'!$AB$155:$BA$1048576,MATCH($A642,'Hoja de Trabajo para listado'!$AB$155:$AB$1048576,0),MATCH((CUADRO!P$5&amp;$E642),'Hoja de Trabajo para listado'!$AB$151:$BA$151,0)),0)+IFERROR(INDEX('Hoja de Trabajo para listado'!$BC$155:$CB$1048576,MATCH($A642,'Hoja de Trabajo para listado'!$BC$155:$BC$1048576,0),MATCH((CUADRO!P$5&amp;$E642),'Hoja de Trabajo para listado'!$BC$151:$CB$151,0)),0)+IFERROR(INDEX('Hoja de Trabajo para listado'!$DE$153:$DG$274,MATCH($A642,'Hoja de Trabajo para listado'!$DE$153:$DE$1048576,0),MATCH((CUADRO!P$5&amp;$E642),'Hoja de Trabajo para listado'!$DE$151:$DG$151,0)),0)+IFERROR(INDEX('Hoja de Trabajo para listado'!$CD$155:$DC$1048576,MATCH($A642,'Hoja de Trabajo para listado'!$CD$155:$CD$1048576,0),MATCH((CUADRO!P$5&amp;$E642),'Hoja de Trabajo para listado'!$CD$151:$DC$151,0)),0)</f>
        <v>0</v>
      </c>
      <c r="Q642" s="255">
        <f ca="1">+IFERROR(INDEX('Hoja de Trabajo para listado'!$A$155:$Z$1048576,MATCH($A642,'Hoja de Trabajo para listado'!$A$155:$A$1048576,0),MATCH((CUADRO!Q$5&amp;$E642),'Hoja de Trabajo para listado'!$A$151:$Z$151,0)),0)+IFERROR(INDEX('Hoja de Trabajo para listado'!$AB$155:$BA$1048576,MATCH($A642,'Hoja de Trabajo para listado'!$AB$155:$AB$1048576,0),MATCH((CUADRO!Q$5&amp;$E642),'Hoja de Trabajo para listado'!$AB$151:$BA$151,0)),0)+IFERROR(INDEX('Hoja de Trabajo para listado'!$BC$155:$CB$1048576,MATCH($A642,'Hoja de Trabajo para listado'!$BC$155:$BC$1048576,0),MATCH((CUADRO!Q$5&amp;$E642),'Hoja de Trabajo para listado'!$BC$151:$CB$151,0)),0)+IFERROR(INDEX('Hoja de Trabajo para listado'!$DE$153:$DG$274,MATCH($A642,'Hoja de Trabajo para listado'!$DE$153:$DE$1048576,0),MATCH((CUADRO!Q$5&amp;$E642),'Hoja de Trabajo para listado'!$DE$151:$DG$151,0)),0)+IFERROR(INDEX('Hoja de Trabajo para listado'!$CD$155:$DC$1048576,MATCH($A642,'Hoja de Trabajo para listado'!$CD$155:$CD$1048576,0),MATCH((CUADRO!Q$5&amp;$E642),'Hoja de Trabajo para listado'!$CD$151:$DC$151,0)),0)</f>
        <v>0</v>
      </c>
      <c r="R642" s="255">
        <f t="shared" ca="1" si="20"/>
        <v>0</v>
      </c>
      <c r="S642" s="262"/>
      <c r="T642" s="255">
        <f ca="1">+T643</f>
        <v>0</v>
      </c>
      <c r="U642" s="254">
        <f t="shared" si="21"/>
        <v>1</v>
      </c>
      <c r="V642" s="362" t="str">
        <f>+VLOOKUP(A642,bd_lista!$A$3:$E$590,5,FALSE)</f>
        <v>Gobiernos Autonomos Municipales</v>
      </c>
      <c r="W642" s="361" t="str">
        <f>+V642</f>
        <v>Gobiernos Autonomos Municipales</v>
      </c>
      <c r="X642" s="254">
        <f>+VLOOKUP(A642,[2]Sheet1!$A$13:$D$744,4,FALSE)</f>
        <v>0</v>
      </c>
      <c r="Y642" s="254" t="e">
        <f>+VLOOKUP(X642,bd_lista!$A$3:$C$590,3,FALSE)</f>
        <v>#N/A</v>
      </c>
      <c r="Z642" s="316">
        <f>+X642</f>
        <v>0</v>
      </c>
      <c r="AA642" s="317" t="e">
        <f>+Y642</f>
        <v>#N/A</v>
      </c>
    </row>
    <row r="643" spans="1:27" customFormat="1" ht="27" hidden="1" customHeight="1">
      <c r="A643" s="32">
        <v>1313</v>
      </c>
      <c r="B643" s="307"/>
      <c r="C643" s="259" t="str">
        <f>+VLOOKUP(A643,bd_lista!$A$3:$C$590,3,FALSE)</f>
        <v>Gobierno Autónomo Municipal de Colomi</v>
      </c>
      <c r="D643" s="362"/>
      <c r="E643" s="256" t="s">
        <v>1314</v>
      </c>
      <c r="F643" s="255">
        <f ca="1">+IFERROR(INDEX('Hoja de Trabajo para listado'!$A$155:$Z$1048576,MATCH($A643,'Hoja de Trabajo para listado'!$A$155:$A$1048576,0),MATCH((CUADRO!F$5&amp;$E643),'Hoja de Trabajo para listado'!$A$151:$Z$151,0)),0)+IFERROR(INDEX('Hoja de Trabajo para listado'!$AB$155:$BA$1048576,MATCH($A643,'Hoja de Trabajo para listado'!$AB$155:$AB$1048576,0),MATCH((CUADRO!F$5&amp;$E643),'Hoja de Trabajo para listado'!$AB$151:$BA$151,0)),0)+IFERROR(INDEX('Hoja de Trabajo para listado'!$BC$155:$CB$1048576,MATCH($A643,'Hoja de Trabajo para listado'!$BC$155:$BC$1048576,0),MATCH((CUADRO!F$5&amp;$E643),'Hoja de Trabajo para listado'!$BC$151:$CB$151,0)),0)+IFERROR(INDEX('Hoja de Trabajo para listado'!$DE$153:$DG$274,MATCH($A643,'Hoja de Trabajo para listado'!$DE$153:$DE$1048576,0),MATCH((CUADRO!F$5&amp;$E643),'Hoja de Trabajo para listado'!$DE$151:$DG$151,0)),0)+IFERROR(INDEX('Hoja de Trabajo para listado'!$CD$155:$DC$1048576,MATCH($A643,'Hoja de Trabajo para listado'!$CD$155:$CD$1048576,0),MATCH((CUADRO!F$5&amp;$E643),'Hoja de Trabajo para listado'!$CD$151:$DC$151,0)),0)</f>
        <v>0</v>
      </c>
      <c r="G643" s="255">
        <f ca="1">+IFERROR(INDEX('Hoja de Trabajo para listado'!$A$155:$Z$1048576,MATCH($A643,'Hoja de Trabajo para listado'!$A$155:$A$1048576,0),MATCH((CUADRO!G$5&amp;$E643),'Hoja de Trabajo para listado'!$A$151:$Z$151,0)),0)+IFERROR(INDEX('Hoja de Trabajo para listado'!$AB$155:$BA$1048576,MATCH($A643,'Hoja de Trabajo para listado'!$AB$155:$AB$1048576,0),MATCH((CUADRO!G$5&amp;$E643),'Hoja de Trabajo para listado'!$AB$151:$BA$151,0)),0)+IFERROR(INDEX('Hoja de Trabajo para listado'!$BC$155:$CB$1048576,MATCH($A643,'Hoja de Trabajo para listado'!$BC$155:$BC$1048576,0),MATCH((CUADRO!G$5&amp;$E643),'Hoja de Trabajo para listado'!$BC$151:$CB$151,0)),0)+IFERROR(INDEX('Hoja de Trabajo para listado'!$DE$153:$DG$274,MATCH($A643,'Hoja de Trabajo para listado'!$DE$153:$DE$1048576,0),MATCH((CUADRO!G$5&amp;$E643),'Hoja de Trabajo para listado'!$DE$151:$DG$151,0)),0)+IFERROR(INDEX('Hoja de Trabajo para listado'!$CD$155:$DC$1048576,MATCH($A643,'Hoja de Trabajo para listado'!$CD$155:$CD$1048576,0),MATCH((CUADRO!G$5&amp;$E643),'Hoja de Trabajo para listado'!$CD$151:$DC$151,0)),0)</f>
        <v>0</v>
      </c>
      <c r="H643" s="255">
        <f ca="1">+IFERROR(INDEX('Hoja de Trabajo para listado'!$A$155:$Z$1048576,MATCH($A643,'Hoja de Trabajo para listado'!$A$155:$A$1048576,0),MATCH((CUADRO!H$5&amp;$E643),'Hoja de Trabajo para listado'!$A$151:$Z$151,0)),0)+IFERROR(INDEX('Hoja de Trabajo para listado'!$AB$155:$BA$1048576,MATCH($A643,'Hoja de Trabajo para listado'!$AB$155:$AB$1048576,0),MATCH((CUADRO!H$5&amp;$E643),'Hoja de Trabajo para listado'!$AB$151:$BA$151,0)),0)+IFERROR(INDEX('Hoja de Trabajo para listado'!$BC$155:$CB$1048576,MATCH($A643,'Hoja de Trabajo para listado'!$BC$155:$BC$1048576,0),MATCH((CUADRO!H$5&amp;$E643),'Hoja de Trabajo para listado'!$BC$151:$CB$151,0)),0)+IFERROR(INDEX('Hoja de Trabajo para listado'!$DE$153:$DG$274,MATCH($A643,'Hoja de Trabajo para listado'!$DE$153:$DE$1048576,0),MATCH((CUADRO!H$5&amp;$E643),'Hoja de Trabajo para listado'!$DE$151:$DG$151,0)),0)+IFERROR(INDEX('Hoja de Trabajo para listado'!$CD$155:$DC$1048576,MATCH($A643,'Hoja de Trabajo para listado'!$CD$155:$CD$1048576,0),MATCH((CUADRO!H$5&amp;$E643),'Hoja de Trabajo para listado'!$CD$151:$DC$151,0)),0)</f>
        <v>0</v>
      </c>
      <c r="I643" s="255">
        <f ca="1">+IFERROR(INDEX('Hoja de Trabajo para listado'!$A$155:$Z$1048576,MATCH($A643,'Hoja de Trabajo para listado'!$A$155:$A$1048576,0),MATCH((CUADRO!I$5&amp;$E643),'Hoja de Trabajo para listado'!$A$151:$Z$151,0)),0)+IFERROR(INDEX('Hoja de Trabajo para listado'!$AB$155:$BA$1048576,MATCH($A643,'Hoja de Trabajo para listado'!$AB$155:$AB$1048576,0),MATCH((CUADRO!I$5&amp;$E643),'Hoja de Trabajo para listado'!$AB$151:$BA$151,0)),0)+IFERROR(INDEX('Hoja de Trabajo para listado'!$BC$155:$CB$1048576,MATCH($A643,'Hoja de Trabajo para listado'!$BC$155:$BC$1048576,0),MATCH((CUADRO!I$5&amp;$E643),'Hoja de Trabajo para listado'!$BC$151:$CB$151,0)),0)+IFERROR(INDEX('Hoja de Trabajo para listado'!$DE$153:$DG$274,MATCH($A643,'Hoja de Trabajo para listado'!$DE$153:$DE$1048576,0),MATCH((CUADRO!I$5&amp;$E643),'Hoja de Trabajo para listado'!$DE$151:$DG$151,0)),0)+IFERROR(INDEX('Hoja de Trabajo para listado'!$CD$155:$DC$1048576,MATCH($A643,'Hoja de Trabajo para listado'!$CD$155:$CD$1048576,0),MATCH((CUADRO!I$5&amp;$E643),'Hoja de Trabajo para listado'!$CD$151:$DC$151,0)),0)</f>
        <v>0</v>
      </c>
      <c r="J643" s="255">
        <f ca="1">+IFERROR(INDEX('Hoja de Trabajo para listado'!$A$155:$Z$1048576,MATCH($A643,'Hoja de Trabajo para listado'!$A$155:$A$1048576,0),MATCH((CUADRO!J$5&amp;$E643),'Hoja de Trabajo para listado'!$A$151:$Z$151,0)),0)+IFERROR(INDEX('Hoja de Trabajo para listado'!$AB$155:$BA$1048576,MATCH($A643,'Hoja de Trabajo para listado'!$AB$155:$AB$1048576,0),MATCH((CUADRO!J$5&amp;$E643),'Hoja de Trabajo para listado'!$AB$151:$BA$151,0)),0)+IFERROR(INDEX('Hoja de Trabajo para listado'!$BC$155:$CB$1048576,MATCH($A643,'Hoja de Trabajo para listado'!$BC$155:$BC$1048576,0),MATCH((CUADRO!J$5&amp;$E643),'Hoja de Trabajo para listado'!$BC$151:$CB$151,0)),0)+IFERROR(INDEX('Hoja de Trabajo para listado'!$DE$153:$DG$274,MATCH($A643,'Hoja de Trabajo para listado'!$DE$153:$DE$1048576,0),MATCH((CUADRO!J$5&amp;$E643),'Hoja de Trabajo para listado'!$DE$151:$DG$151,0)),0)+IFERROR(INDEX('Hoja de Trabajo para listado'!$CD$155:$DC$1048576,MATCH($A643,'Hoja de Trabajo para listado'!$CD$155:$CD$1048576,0),MATCH((CUADRO!J$5&amp;$E643),'Hoja de Trabajo para listado'!$CD$151:$DC$151,0)),0)</f>
        <v>0</v>
      </c>
      <c r="K643" s="255">
        <f ca="1">+IFERROR(INDEX('Hoja de Trabajo para listado'!$A$155:$Z$1048576,MATCH($A643,'Hoja de Trabajo para listado'!$A$155:$A$1048576,0),MATCH((CUADRO!K$5&amp;$E643),'Hoja de Trabajo para listado'!$A$151:$Z$151,0)),0)+IFERROR(INDEX('Hoja de Trabajo para listado'!$AB$155:$BA$1048576,MATCH($A643,'Hoja de Trabajo para listado'!$AB$155:$AB$1048576,0),MATCH((CUADRO!K$5&amp;$E643),'Hoja de Trabajo para listado'!$AB$151:$BA$151,0)),0)+IFERROR(INDEX('Hoja de Trabajo para listado'!$BC$155:$CB$1048576,MATCH($A643,'Hoja de Trabajo para listado'!$BC$155:$BC$1048576,0),MATCH((CUADRO!K$5&amp;$E643),'Hoja de Trabajo para listado'!$BC$151:$CB$151,0)),0)+IFERROR(INDEX('Hoja de Trabajo para listado'!$DE$153:$DG$274,MATCH($A643,'Hoja de Trabajo para listado'!$DE$153:$DE$1048576,0),MATCH((CUADRO!K$5&amp;$E643),'Hoja de Trabajo para listado'!$DE$151:$DG$151,0)),0)+IFERROR(INDEX('Hoja de Trabajo para listado'!$CD$155:$DC$1048576,MATCH($A643,'Hoja de Trabajo para listado'!$CD$155:$CD$1048576,0),MATCH((CUADRO!K$5&amp;$E643),'Hoja de Trabajo para listado'!$CD$151:$DC$151,0)),0)</f>
        <v>0</v>
      </c>
      <c r="L643" s="255">
        <f ca="1">+IFERROR(INDEX('Hoja de Trabajo para listado'!$A$155:$Z$1048576,MATCH($A643,'Hoja de Trabajo para listado'!$A$155:$A$1048576,0),MATCH((CUADRO!L$5&amp;$E643),'Hoja de Trabajo para listado'!$A$151:$Z$151,0)),0)+IFERROR(INDEX('Hoja de Trabajo para listado'!$AB$155:$BA$1048576,MATCH($A643,'Hoja de Trabajo para listado'!$AB$155:$AB$1048576,0),MATCH((CUADRO!L$5&amp;$E643),'Hoja de Trabajo para listado'!$AB$151:$BA$151,0)),0)+IFERROR(INDEX('Hoja de Trabajo para listado'!$BC$155:$CB$1048576,MATCH($A643,'Hoja de Trabajo para listado'!$BC$155:$BC$1048576,0),MATCH((CUADRO!L$5&amp;$E643),'Hoja de Trabajo para listado'!$BC$151:$CB$151,0)),0)+IFERROR(INDEX('Hoja de Trabajo para listado'!$DE$153:$DG$274,MATCH($A643,'Hoja de Trabajo para listado'!$DE$153:$DE$1048576,0),MATCH((CUADRO!L$5&amp;$E643),'Hoja de Trabajo para listado'!$DE$151:$DG$151,0)),0)+IFERROR(INDEX('Hoja de Trabajo para listado'!$CD$155:$DC$1048576,MATCH($A643,'Hoja de Trabajo para listado'!$CD$155:$CD$1048576,0),MATCH((CUADRO!L$5&amp;$E643),'Hoja de Trabajo para listado'!$CD$151:$DC$151,0)),0)</f>
        <v>0</v>
      </c>
      <c r="M643" s="255">
        <f ca="1">+IFERROR(INDEX('Hoja de Trabajo para listado'!$A$155:$Z$1048576,MATCH($A643,'Hoja de Trabajo para listado'!$A$155:$A$1048576,0),MATCH((CUADRO!M$5&amp;$E643),'Hoja de Trabajo para listado'!$A$151:$Z$151,0)),0)+IFERROR(INDEX('Hoja de Trabajo para listado'!$AB$155:$BA$1048576,MATCH($A643,'Hoja de Trabajo para listado'!$AB$155:$AB$1048576,0),MATCH((CUADRO!M$5&amp;$E643),'Hoja de Trabajo para listado'!$AB$151:$BA$151,0)),0)+IFERROR(INDEX('Hoja de Trabajo para listado'!$BC$155:$CB$1048576,MATCH($A643,'Hoja de Trabajo para listado'!$BC$155:$BC$1048576,0),MATCH((CUADRO!M$5&amp;$E643),'Hoja de Trabajo para listado'!$BC$151:$CB$151,0)),0)+IFERROR(INDEX('Hoja de Trabajo para listado'!$DE$153:$DG$274,MATCH($A643,'Hoja de Trabajo para listado'!$DE$153:$DE$1048576,0),MATCH((CUADRO!M$5&amp;$E643),'Hoja de Trabajo para listado'!$DE$151:$DG$151,0)),0)+IFERROR(INDEX('Hoja de Trabajo para listado'!$CD$155:$DC$1048576,MATCH($A643,'Hoja de Trabajo para listado'!$CD$155:$CD$1048576,0),MATCH((CUADRO!M$5&amp;$E643),'Hoja de Trabajo para listado'!$CD$151:$DC$151,0)),0)</f>
        <v>0</v>
      </c>
      <c r="N643" s="255">
        <f ca="1">+IFERROR(INDEX('Hoja de Trabajo para listado'!$A$155:$Z$1048576,MATCH($A643,'Hoja de Trabajo para listado'!$A$155:$A$1048576,0),MATCH((CUADRO!N$5&amp;$E643),'Hoja de Trabajo para listado'!$A$151:$Z$151,0)),0)+IFERROR(INDEX('Hoja de Trabajo para listado'!$AB$155:$BA$1048576,MATCH($A643,'Hoja de Trabajo para listado'!$AB$155:$AB$1048576,0),MATCH((CUADRO!N$5&amp;$E643),'Hoja de Trabajo para listado'!$AB$151:$BA$151,0)),0)+IFERROR(INDEX('Hoja de Trabajo para listado'!$BC$155:$CB$1048576,MATCH($A643,'Hoja de Trabajo para listado'!$BC$155:$BC$1048576,0),MATCH((CUADRO!N$5&amp;$E643),'Hoja de Trabajo para listado'!$BC$151:$CB$151,0)),0)+IFERROR(INDEX('Hoja de Trabajo para listado'!$DE$153:$DG$274,MATCH($A643,'Hoja de Trabajo para listado'!$DE$153:$DE$1048576,0),MATCH((CUADRO!N$5&amp;$E643),'Hoja de Trabajo para listado'!$DE$151:$DG$151,0)),0)+IFERROR(INDEX('Hoja de Trabajo para listado'!$CD$155:$DC$1048576,MATCH($A643,'Hoja de Trabajo para listado'!$CD$155:$CD$1048576,0),MATCH((CUADRO!N$5&amp;$E643),'Hoja de Trabajo para listado'!$CD$151:$DC$151,0)),0)</f>
        <v>0</v>
      </c>
      <c r="O643" s="255">
        <f ca="1">+IFERROR(INDEX('Hoja de Trabajo para listado'!$A$155:$Z$1048576,MATCH($A643,'Hoja de Trabajo para listado'!$A$155:$A$1048576,0),MATCH((CUADRO!O$5&amp;$E643),'Hoja de Trabajo para listado'!$A$151:$Z$151,0)),0)+IFERROR(INDEX('Hoja de Trabajo para listado'!$AB$155:$BA$1048576,MATCH($A643,'Hoja de Trabajo para listado'!$AB$155:$AB$1048576,0),MATCH((CUADRO!O$5&amp;$E643),'Hoja de Trabajo para listado'!$AB$151:$BA$151,0)),0)+IFERROR(INDEX('Hoja de Trabajo para listado'!$BC$155:$CB$1048576,MATCH($A643,'Hoja de Trabajo para listado'!$BC$155:$BC$1048576,0),MATCH((CUADRO!O$5&amp;$E643),'Hoja de Trabajo para listado'!$BC$151:$CB$151,0)),0)+IFERROR(INDEX('Hoja de Trabajo para listado'!$DE$153:$DG$274,MATCH($A643,'Hoja de Trabajo para listado'!$DE$153:$DE$1048576,0),MATCH((CUADRO!O$5&amp;$E643),'Hoja de Trabajo para listado'!$DE$151:$DG$151,0)),0)+IFERROR(INDEX('Hoja de Trabajo para listado'!$CD$155:$DC$1048576,MATCH($A643,'Hoja de Trabajo para listado'!$CD$155:$CD$1048576,0),MATCH((CUADRO!O$5&amp;$E643),'Hoja de Trabajo para listado'!$CD$151:$DC$151,0)),0)</f>
        <v>0</v>
      </c>
      <c r="P643" s="255">
        <f ca="1">+IFERROR(INDEX('Hoja de Trabajo para listado'!$A$155:$Z$1048576,MATCH($A643,'Hoja de Trabajo para listado'!$A$155:$A$1048576,0),MATCH((CUADRO!P$5&amp;$E643),'Hoja de Trabajo para listado'!$A$151:$Z$151,0)),0)+IFERROR(INDEX('Hoja de Trabajo para listado'!$AB$155:$BA$1048576,MATCH($A643,'Hoja de Trabajo para listado'!$AB$155:$AB$1048576,0),MATCH((CUADRO!P$5&amp;$E643),'Hoja de Trabajo para listado'!$AB$151:$BA$151,0)),0)+IFERROR(INDEX('Hoja de Trabajo para listado'!$BC$155:$CB$1048576,MATCH($A643,'Hoja de Trabajo para listado'!$BC$155:$BC$1048576,0),MATCH((CUADRO!P$5&amp;$E643),'Hoja de Trabajo para listado'!$BC$151:$CB$151,0)),0)+IFERROR(INDEX('Hoja de Trabajo para listado'!$DE$153:$DG$274,MATCH($A643,'Hoja de Trabajo para listado'!$DE$153:$DE$1048576,0),MATCH((CUADRO!P$5&amp;$E643),'Hoja de Trabajo para listado'!$DE$151:$DG$151,0)),0)+IFERROR(INDEX('Hoja de Trabajo para listado'!$CD$155:$DC$1048576,MATCH($A643,'Hoja de Trabajo para listado'!$CD$155:$CD$1048576,0),MATCH((CUADRO!P$5&amp;$E643),'Hoja de Trabajo para listado'!$CD$151:$DC$151,0)),0)</f>
        <v>0</v>
      </c>
      <c r="Q643" s="255">
        <f ca="1">+IFERROR(INDEX('Hoja de Trabajo para listado'!$A$155:$Z$1048576,MATCH($A643,'Hoja de Trabajo para listado'!$A$155:$A$1048576,0),MATCH((CUADRO!Q$5&amp;$E643),'Hoja de Trabajo para listado'!$A$151:$Z$151,0)),0)+IFERROR(INDEX('Hoja de Trabajo para listado'!$AB$155:$BA$1048576,MATCH($A643,'Hoja de Trabajo para listado'!$AB$155:$AB$1048576,0),MATCH((CUADRO!Q$5&amp;$E643),'Hoja de Trabajo para listado'!$AB$151:$BA$151,0)),0)+IFERROR(INDEX('Hoja de Trabajo para listado'!$BC$155:$CB$1048576,MATCH($A643,'Hoja de Trabajo para listado'!$BC$155:$BC$1048576,0),MATCH((CUADRO!Q$5&amp;$E643),'Hoja de Trabajo para listado'!$BC$151:$CB$151,0)),0)+IFERROR(INDEX('Hoja de Trabajo para listado'!$DE$153:$DG$274,MATCH($A643,'Hoja de Trabajo para listado'!$DE$153:$DE$1048576,0),MATCH((CUADRO!Q$5&amp;$E643),'Hoja de Trabajo para listado'!$DE$151:$DG$151,0)),0)+IFERROR(INDEX('Hoja de Trabajo para listado'!$CD$155:$DC$1048576,MATCH($A643,'Hoja de Trabajo para listado'!$CD$155:$CD$1048576,0),MATCH((CUADRO!Q$5&amp;$E643),'Hoja de Trabajo para listado'!$CD$151:$DC$151,0)),0)</f>
        <v>0</v>
      </c>
      <c r="R643" s="255">
        <f t="shared" ca="1" si="20"/>
        <v>0</v>
      </c>
      <c r="S643" s="262">
        <f ca="1">+R642+R643</f>
        <v>0</v>
      </c>
      <c r="T643" s="255">
        <f ca="1">+S643</f>
        <v>0</v>
      </c>
      <c r="U643" s="254">
        <f t="shared" si="21"/>
        <v>2</v>
      </c>
      <c r="V643" s="362" t="str">
        <f>+VLOOKUP(A643,bd_lista!$A$3:$E$590,5,FALSE)</f>
        <v>Gobiernos Autonomos Municipales</v>
      </c>
      <c r="W643" s="362"/>
      <c r="X643" s="254">
        <f>+VLOOKUP(A643,[2]Sheet1!$A$13:$D$744,4,FALSE)</f>
        <v>0</v>
      </c>
      <c r="Y643" s="254" t="e">
        <f>+VLOOKUP(X643,bd_lista!$A$3:$C$590,3,FALSE)</f>
        <v>#N/A</v>
      </c>
      <c r="Z643" s="314"/>
      <c r="AA643" s="315"/>
    </row>
    <row r="644" spans="1:27" customFormat="1" ht="15" hidden="1" customHeight="1">
      <c r="A644" s="32">
        <v>1314</v>
      </c>
      <c r="B644" s="306">
        <f>+A644</f>
        <v>1314</v>
      </c>
      <c r="C644" s="259" t="str">
        <f>+VLOOKUP(A644,bd_lista!$A$3:$C$590,3,FALSE)</f>
        <v>Gobierno Autónomo Municipal de Villa Tunari</v>
      </c>
      <c r="D644" s="361" t="str">
        <f>+C644</f>
        <v>Gobierno Autónomo Municipal de Villa Tunari</v>
      </c>
      <c r="E644" s="254" t="s">
        <v>1313</v>
      </c>
      <c r="F644" s="255">
        <f ca="1">+IFERROR(INDEX('Hoja de Trabajo para listado'!$A$155:$Z$1048576,MATCH($A644,'Hoja de Trabajo para listado'!$A$155:$A$1048576,0),MATCH((CUADRO!F$5&amp;$E644),'Hoja de Trabajo para listado'!$A$151:$Z$151,0)),0)+IFERROR(INDEX('Hoja de Trabajo para listado'!$AB$155:$BA$1048576,MATCH($A644,'Hoja de Trabajo para listado'!$AB$155:$AB$1048576,0),MATCH((CUADRO!F$5&amp;$E644),'Hoja de Trabajo para listado'!$AB$151:$BA$151,0)),0)+IFERROR(INDEX('Hoja de Trabajo para listado'!$BC$155:$CB$1048576,MATCH($A644,'Hoja de Trabajo para listado'!$BC$155:$BC$1048576,0),MATCH((CUADRO!F$5&amp;$E644),'Hoja de Trabajo para listado'!$BC$151:$CB$151,0)),0)+IFERROR(INDEX('Hoja de Trabajo para listado'!$DE$153:$DG$274,MATCH($A644,'Hoja de Trabajo para listado'!$DE$153:$DE$1048576,0),MATCH((CUADRO!F$5&amp;$E644),'Hoja de Trabajo para listado'!$DE$151:$DG$151,0)),0)+IFERROR(INDEX('Hoja de Trabajo para listado'!$CD$155:$DC$1048576,MATCH($A644,'Hoja de Trabajo para listado'!$CD$155:$CD$1048576,0),MATCH((CUADRO!F$5&amp;$E644),'Hoja de Trabajo para listado'!$CD$151:$DC$151,0)),0)</f>
        <v>0</v>
      </c>
      <c r="G644" s="255">
        <f ca="1">+IFERROR(INDEX('Hoja de Trabajo para listado'!$A$155:$Z$1048576,MATCH($A644,'Hoja de Trabajo para listado'!$A$155:$A$1048576,0),MATCH((CUADRO!G$5&amp;$E644),'Hoja de Trabajo para listado'!$A$151:$Z$151,0)),0)+IFERROR(INDEX('Hoja de Trabajo para listado'!$AB$155:$BA$1048576,MATCH($A644,'Hoja de Trabajo para listado'!$AB$155:$AB$1048576,0),MATCH((CUADRO!G$5&amp;$E644),'Hoja de Trabajo para listado'!$AB$151:$BA$151,0)),0)+IFERROR(INDEX('Hoja de Trabajo para listado'!$BC$155:$CB$1048576,MATCH($A644,'Hoja de Trabajo para listado'!$BC$155:$BC$1048576,0),MATCH((CUADRO!G$5&amp;$E644),'Hoja de Trabajo para listado'!$BC$151:$CB$151,0)),0)+IFERROR(INDEX('Hoja de Trabajo para listado'!$DE$153:$DG$274,MATCH($A644,'Hoja de Trabajo para listado'!$DE$153:$DE$1048576,0),MATCH((CUADRO!G$5&amp;$E644),'Hoja de Trabajo para listado'!$DE$151:$DG$151,0)),0)+IFERROR(INDEX('Hoja de Trabajo para listado'!$CD$155:$DC$1048576,MATCH($A644,'Hoja de Trabajo para listado'!$CD$155:$CD$1048576,0),MATCH((CUADRO!G$5&amp;$E644),'Hoja de Trabajo para listado'!$CD$151:$DC$151,0)),0)</f>
        <v>0</v>
      </c>
      <c r="H644" s="255">
        <f ca="1">+IFERROR(INDEX('Hoja de Trabajo para listado'!$A$155:$Z$1048576,MATCH($A644,'Hoja de Trabajo para listado'!$A$155:$A$1048576,0),MATCH((CUADRO!H$5&amp;$E644),'Hoja de Trabajo para listado'!$A$151:$Z$151,0)),0)+IFERROR(INDEX('Hoja de Trabajo para listado'!$AB$155:$BA$1048576,MATCH($A644,'Hoja de Trabajo para listado'!$AB$155:$AB$1048576,0),MATCH((CUADRO!H$5&amp;$E644),'Hoja de Trabajo para listado'!$AB$151:$BA$151,0)),0)+IFERROR(INDEX('Hoja de Trabajo para listado'!$BC$155:$CB$1048576,MATCH($A644,'Hoja de Trabajo para listado'!$BC$155:$BC$1048576,0),MATCH((CUADRO!H$5&amp;$E644),'Hoja de Trabajo para listado'!$BC$151:$CB$151,0)),0)+IFERROR(INDEX('Hoja de Trabajo para listado'!$DE$153:$DG$274,MATCH($A644,'Hoja de Trabajo para listado'!$DE$153:$DE$1048576,0),MATCH((CUADRO!H$5&amp;$E644),'Hoja de Trabajo para listado'!$DE$151:$DG$151,0)),0)+IFERROR(INDEX('Hoja de Trabajo para listado'!$CD$155:$DC$1048576,MATCH($A644,'Hoja de Trabajo para listado'!$CD$155:$CD$1048576,0),MATCH((CUADRO!H$5&amp;$E644),'Hoja de Trabajo para listado'!$CD$151:$DC$151,0)),0)</f>
        <v>0</v>
      </c>
      <c r="I644" s="255">
        <f ca="1">+IFERROR(INDEX('Hoja de Trabajo para listado'!$A$155:$Z$1048576,MATCH($A644,'Hoja de Trabajo para listado'!$A$155:$A$1048576,0),MATCH((CUADRO!I$5&amp;$E644),'Hoja de Trabajo para listado'!$A$151:$Z$151,0)),0)+IFERROR(INDEX('Hoja de Trabajo para listado'!$AB$155:$BA$1048576,MATCH($A644,'Hoja de Trabajo para listado'!$AB$155:$AB$1048576,0),MATCH((CUADRO!I$5&amp;$E644),'Hoja de Trabajo para listado'!$AB$151:$BA$151,0)),0)+IFERROR(INDEX('Hoja de Trabajo para listado'!$BC$155:$CB$1048576,MATCH($A644,'Hoja de Trabajo para listado'!$BC$155:$BC$1048576,0),MATCH((CUADRO!I$5&amp;$E644),'Hoja de Trabajo para listado'!$BC$151:$CB$151,0)),0)+IFERROR(INDEX('Hoja de Trabajo para listado'!$DE$153:$DG$274,MATCH($A644,'Hoja de Trabajo para listado'!$DE$153:$DE$1048576,0),MATCH((CUADRO!I$5&amp;$E644),'Hoja de Trabajo para listado'!$DE$151:$DG$151,0)),0)+IFERROR(INDEX('Hoja de Trabajo para listado'!$CD$155:$DC$1048576,MATCH($A644,'Hoja de Trabajo para listado'!$CD$155:$CD$1048576,0),MATCH((CUADRO!I$5&amp;$E644),'Hoja de Trabajo para listado'!$CD$151:$DC$151,0)),0)</f>
        <v>0</v>
      </c>
      <c r="J644" s="255">
        <f ca="1">+IFERROR(INDEX('Hoja de Trabajo para listado'!$A$155:$Z$1048576,MATCH($A644,'Hoja de Trabajo para listado'!$A$155:$A$1048576,0),MATCH((CUADRO!J$5&amp;$E644),'Hoja de Trabajo para listado'!$A$151:$Z$151,0)),0)+IFERROR(INDEX('Hoja de Trabajo para listado'!$AB$155:$BA$1048576,MATCH($A644,'Hoja de Trabajo para listado'!$AB$155:$AB$1048576,0),MATCH((CUADRO!J$5&amp;$E644),'Hoja de Trabajo para listado'!$AB$151:$BA$151,0)),0)+IFERROR(INDEX('Hoja de Trabajo para listado'!$BC$155:$CB$1048576,MATCH($A644,'Hoja de Trabajo para listado'!$BC$155:$BC$1048576,0),MATCH((CUADRO!J$5&amp;$E644),'Hoja de Trabajo para listado'!$BC$151:$CB$151,0)),0)+IFERROR(INDEX('Hoja de Trabajo para listado'!$DE$153:$DG$274,MATCH($A644,'Hoja de Trabajo para listado'!$DE$153:$DE$1048576,0),MATCH((CUADRO!J$5&amp;$E644),'Hoja de Trabajo para listado'!$DE$151:$DG$151,0)),0)+IFERROR(INDEX('Hoja de Trabajo para listado'!$CD$155:$DC$1048576,MATCH($A644,'Hoja de Trabajo para listado'!$CD$155:$CD$1048576,0),MATCH((CUADRO!J$5&amp;$E644),'Hoja de Trabajo para listado'!$CD$151:$DC$151,0)),0)</f>
        <v>0</v>
      </c>
      <c r="K644" s="255">
        <f ca="1">+IFERROR(INDEX('Hoja de Trabajo para listado'!$A$155:$Z$1048576,MATCH($A644,'Hoja de Trabajo para listado'!$A$155:$A$1048576,0),MATCH((CUADRO!K$5&amp;$E644),'Hoja de Trabajo para listado'!$A$151:$Z$151,0)),0)+IFERROR(INDEX('Hoja de Trabajo para listado'!$AB$155:$BA$1048576,MATCH($A644,'Hoja de Trabajo para listado'!$AB$155:$AB$1048576,0),MATCH((CUADRO!K$5&amp;$E644),'Hoja de Trabajo para listado'!$AB$151:$BA$151,0)),0)+IFERROR(INDEX('Hoja de Trabajo para listado'!$BC$155:$CB$1048576,MATCH($A644,'Hoja de Trabajo para listado'!$BC$155:$BC$1048576,0),MATCH((CUADRO!K$5&amp;$E644),'Hoja de Trabajo para listado'!$BC$151:$CB$151,0)),0)+IFERROR(INDEX('Hoja de Trabajo para listado'!$DE$153:$DG$274,MATCH($A644,'Hoja de Trabajo para listado'!$DE$153:$DE$1048576,0),MATCH((CUADRO!K$5&amp;$E644),'Hoja de Trabajo para listado'!$DE$151:$DG$151,0)),0)+IFERROR(INDEX('Hoja de Trabajo para listado'!$CD$155:$DC$1048576,MATCH($A644,'Hoja de Trabajo para listado'!$CD$155:$CD$1048576,0),MATCH((CUADRO!K$5&amp;$E644),'Hoja de Trabajo para listado'!$CD$151:$DC$151,0)),0)</f>
        <v>0</v>
      </c>
      <c r="L644" s="255">
        <f ca="1">+IFERROR(INDEX('Hoja de Trabajo para listado'!$A$155:$Z$1048576,MATCH($A644,'Hoja de Trabajo para listado'!$A$155:$A$1048576,0),MATCH((CUADRO!L$5&amp;$E644),'Hoja de Trabajo para listado'!$A$151:$Z$151,0)),0)+IFERROR(INDEX('Hoja de Trabajo para listado'!$AB$155:$BA$1048576,MATCH($A644,'Hoja de Trabajo para listado'!$AB$155:$AB$1048576,0),MATCH((CUADRO!L$5&amp;$E644),'Hoja de Trabajo para listado'!$AB$151:$BA$151,0)),0)+IFERROR(INDEX('Hoja de Trabajo para listado'!$BC$155:$CB$1048576,MATCH($A644,'Hoja de Trabajo para listado'!$BC$155:$BC$1048576,0),MATCH((CUADRO!L$5&amp;$E644),'Hoja de Trabajo para listado'!$BC$151:$CB$151,0)),0)+IFERROR(INDEX('Hoja de Trabajo para listado'!$DE$153:$DG$274,MATCH($A644,'Hoja de Trabajo para listado'!$DE$153:$DE$1048576,0),MATCH((CUADRO!L$5&amp;$E644),'Hoja de Trabajo para listado'!$DE$151:$DG$151,0)),0)+IFERROR(INDEX('Hoja de Trabajo para listado'!$CD$155:$DC$1048576,MATCH($A644,'Hoja de Trabajo para listado'!$CD$155:$CD$1048576,0),MATCH((CUADRO!L$5&amp;$E644),'Hoja de Trabajo para listado'!$CD$151:$DC$151,0)),0)</f>
        <v>0</v>
      </c>
      <c r="M644" s="255">
        <f ca="1">+IFERROR(INDEX('Hoja de Trabajo para listado'!$A$155:$Z$1048576,MATCH($A644,'Hoja de Trabajo para listado'!$A$155:$A$1048576,0),MATCH((CUADRO!M$5&amp;$E644),'Hoja de Trabajo para listado'!$A$151:$Z$151,0)),0)+IFERROR(INDEX('Hoja de Trabajo para listado'!$AB$155:$BA$1048576,MATCH($A644,'Hoja de Trabajo para listado'!$AB$155:$AB$1048576,0),MATCH((CUADRO!M$5&amp;$E644),'Hoja de Trabajo para listado'!$AB$151:$BA$151,0)),0)+IFERROR(INDEX('Hoja de Trabajo para listado'!$BC$155:$CB$1048576,MATCH($A644,'Hoja de Trabajo para listado'!$BC$155:$BC$1048576,0),MATCH((CUADRO!M$5&amp;$E644),'Hoja de Trabajo para listado'!$BC$151:$CB$151,0)),0)+IFERROR(INDEX('Hoja de Trabajo para listado'!$DE$153:$DG$274,MATCH($A644,'Hoja de Trabajo para listado'!$DE$153:$DE$1048576,0),MATCH((CUADRO!M$5&amp;$E644),'Hoja de Trabajo para listado'!$DE$151:$DG$151,0)),0)+IFERROR(INDEX('Hoja de Trabajo para listado'!$CD$155:$DC$1048576,MATCH($A644,'Hoja de Trabajo para listado'!$CD$155:$CD$1048576,0),MATCH((CUADRO!M$5&amp;$E644),'Hoja de Trabajo para listado'!$CD$151:$DC$151,0)),0)</f>
        <v>0</v>
      </c>
      <c r="N644" s="255">
        <f ca="1">+IFERROR(INDEX('Hoja de Trabajo para listado'!$A$155:$Z$1048576,MATCH($A644,'Hoja de Trabajo para listado'!$A$155:$A$1048576,0),MATCH((CUADRO!N$5&amp;$E644),'Hoja de Trabajo para listado'!$A$151:$Z$151,0)),0)+IFERROR(INDEX('Hoja de Trabajo para listado'!$AB$155:$BA$1048576,MATCH($A644,'Hoja de Trabajo para listado'!$AB$155:$AB$1048576,0),MATCH((CUADRO!N$5&amp;$E644),'Hoja de Trabajo para listado'!$AB$151:$BA$151,0)),0)+IFERROR(INDEX('Hoja de Trabajo para listado'!$BC$155:$CB$1048576,MATCH($A644,'Hoja de Trabajo para listado'!$BC$155:$BC$1048576,0),MATCH((CUADRO!N$5&amp;$E644),'Hoja de Trabajo para listado'!$BC$151:$CB$151,0)),0)+IFERROR(INDEX('Hoja de Trabajo para listado'!$DE$153:$DG$274,MATCH($A644,'Hoja de Trabajo para listado'!$DE$153:$DE$1048576,0),MATCH((CUADRO!N$5&amp;$E644),'Hoja de Trabajo para listado'!$DE$151:$DG$151,0)),0)+IFERROR(INDEX('Hoja de Trabajo para listado'!$CD$155:$DC$1048576,MATCH($A644,'Hoja de Trabajo para listado'!$CD$155:$CD$1048576,0),MATCH((CUADRO!N$5&amp;$E644),'Hoja de Trabajo para listado'!$CD$151:$DC$151,0)),0)</f>
        <v>0</v>
      </c>
      <c r="O644" s="255">
        <f ca="1">+IFERROR(INDEX('Hoja de Trabajo para listado'!$A$155:$Z$1048576,MATCH($A644,'Hoja de Trabajo para listado'!$A$155:$A$1048576,0),MATCH((CUADRO!O$5&amp;$E644),'Hoja de Trabajo para listado'!$A$151:$Z$151,0)),0)+IFERROR(INDEX('Hoja de Trabajo para listado'!$AB$155:$BA$1048576,MATCH($A644,'Hoja de Trabajo para listado'!$AB$155:$AB$1048576,0),MATCH((CUADRO!O$5&amp;$E644),'Hoja de Trabajo para listado'!$AB$151:$BA$151,0)),0)+IFERROR(INDEX('Hoja de Trabajo para listado'!$BC$155:$CB$1048576,MATCH($A644,'Hoja de Trabajo para listado'!$BC$155:$BC$1048576,0),MATCH((CUADRO!O$5&amp;$E644),'Hoja de Trabajo para listado'!$BC$151:$CB$151,0)),0)+IFERROR(INDEX('Hoja de Trabajo para listado'!$DE$153:$DG$274,MATCH($A644,'Hoja de Trabajo para listado'!$DE$153:$DE$1048576,0),MATCH((CUADRO!O$5&amp;$E644),'Hoja de Trabajo para listado'!$DE$151:$DG$151,0)),0)+IFERROR(INDEX('Hoja de Trabajo para listado'!$CD$155:$DC$1048576,MATCH($A644,'Hoja de Trabajo para listado'!$CD$155:$CD$1048576,0),MATCH((CUADRO!O$5&amp;$E644),'Hoja de Trabajo para listado'!$CD$151:$DC$151,0)),0)</f>
        <v>0</v>
      </c>
      <c r="P644" s="255">
        <f ca="1">+IFERROR(INDEX('Hoja de Trabajo para listado'!$A$155:$Z$1048576,MATCH($A644,'Hoja de Trabajo para listado'!$A$155:$A$1048576,0),MATCH((CUADRO!P$5&amp;$E644),'Hoja de Trabajo para listado'!$A$151:$Z$151,0)),0)+IFERROR(INDEX('Hoja de Trabajo para listado'!$AB$155:$BA$1048576,MATCH($A644,'Hoja de Trabajo para listado'!$AB$155:$AB$1048576,0),MATCH((CUADRO!P$5&amp;$E644),'Hoja de Trabajo para listado'!$AB$151:$BA$151,0)),0)+IFERROR(INDEX('Hoja de Trabajo para listado'!$BC$155:$CB$1048576,MATCH($A644,'Hoja de Trabajo para listado'!$BC$155:$BC$1048576,0),MATCH((CUADRO!P$5&amp;$E644),'Hoja de Trabajo para listado'!$BC$151:$CB$151,0)),0)+IFERROR(INDEX('Hoja de Trabajo para listado'!$DE$153:$DG$274,MATCH($A644,'Hoja de Trabajo para listado'!$DE$153:$DE$1048576,0),MATCH((CUADRO!P$5&amp;$E644),'Hoja de Trabajo para listado'!$DE$151:$DG$151,0)),0)+IFERROR(INDEX('Hoja de Trabajo para listado'!$CD$155:$DC$1048576,MATCH($A644,'Hoja de Trabajo para listado'!$CD$155:$CD$1048576,0),MATCH((CUADRO!P$5&amp;$E644),'Hoja de Trabajo para listado'!$CD$151:$DC$151,0)),0)</f>
        <v>0</v>
      </c>
      <c r="Q644" s="255">
        <f ca="1">+IFERROR(INDEX('Hoja de Trabajo para listado'!$A$155:$Z$1048576,MATCH($A644,'Hoja de Trabajo para listado'!$A$155:$A$1048576,0),MATCH((CUADRO!Q$5&amp;$E644),'Hoja de Trabajo para listado'!$A$151:$Z$151,0)),0)+IFERROR(INDEX('Hoja de Trabajo para listado'!$AB$155:$BA$1048576,MATCH($A644,'Hoja de Trabajo para listado'!$AB$155:$AB$1048576,0),MATCH((CUADRO!Q$5&amp;$E644),'Hoja de Trabajo para listado'!$AB$151:$BA$151,0)),0)+IFERROR(INDEX('Hoja de Trabajo para listado'!$BC$155:$CB$1048576,MATCH($A644,'Hoja de Trabajo para listado'!$BC$155:$BC$1048576,0),MATCH((CUADRO!Q$5&amp;$E644),'Hoja de Trabajo para listado'!$BC$151:$CB$151,0)),0)+IFERROR(INDEX('Hoja de Trabajo para listado'!$DE$153:$DG$274,MATCH($A644,'Hoja de Trabajo para listado'!$DE$153:$DE$1048576,0),MATCH((CUADRO!Q$5&amp;$E644),'Hoja de Trabajo para listado'!$DE$151:$DG$151,0)),0)+IFERROR(INDEX('Hoja de Trabajo para listado'!$CD$155:$DC$1048576,MATCH($A644,'Hoja de Trabajo para listado'!$CD$155:$CD$1048576,0),MATCH((CUADRO!Q$5&amp;$E644),'Hoja de Trabajo para listado'!$CD$151:$DC$151,0)),0)</f>
        <v>0</v>
      </c>
      <c r="R644" s="255">
        <f t="shared" ca="1" si="20"/>
        <v>0</v>
      </c>
      <c r="S644" s="262"/>
      <c r="T644" s="255">
        <f ca="1">+T645</f>
        <v>0</v>
      </c>
      <c r="U644" s="254">
        <f t="shared" si="21"/>
        <v>1</v>
      </c>
      <c r="V644" s="362" t="str">
        <f>+VLOOKUP(A644,bd_lista!$A$3:$E$590,5,FALSE)</f>
        <v>Gobiernos Autonomos Municipales</v>
      </c>
      <c r="W644" s="361" t="str">
        <f>+V644</f>
        <v>Gobiernos Autonomos Municipales</v>
      </c>
      <c r="X644" s="254">
        <f>+VLOOKUP(A644,[2]Sheet1!$A$13:$D$744,4,FALSE)</f>
        <v>0</v>
      </c>
      <c r="Y644" s="254" t="e">
        <f>+VLOOKUP(X644,bd_lista!$A$3:$C$590,3,FALSE)</f>
        <v>#N/A</v>
      </c>
      <c r="Z644" s="316">
        <f>+X644</f>
        <v>0</v>
      </c>
      <c r="AA644" s="317" t="e">
        <f>+Y644</f>
        <v>#N/A</v>
      </c>
    </row>
    <row r="645" spans="1:27" customFormat="1" ht="15" hidden="1" customHeight="1">
      <c r="A645" s="32">
        <v>1314</v>
      </c>
      <c r="B645" s="307"/>
      <c r="C645" s="259" t="str">
        <f>+VLOOKUP(A645,bd_lista!$A$3:$C$590,3,FALSE)</f>
        <v>Gobierno Autónomo Municipal de Villa Tunari</v>
      </c>
      <c r="D645" s="362"/>
      <c r="E645" s="256" t="s">
        <v>1314</v>
      </c>
      <c r="F645" s="255">
        <f ca="1">+IFERROR(INDEX('Hoja de Trabajo para listado'!$A$155:$Z$1048576,MATCH($A645,'Hoja de Trabajo para listado'!$A$155:$A$1048576,0),MATCH((CUADRO!F$5&amp;$E645),'Hoja de Trabajo para listado'!$A$151:$Z$151,0)),0)+IFERROR(INDEX('Hoja de Trabajo para listado'!$AB$155:$BA$1048576,MATCH($A645,'Hoja de Trabajo para listado'!$AB$155:$AB$1048576,0),MATCH((CUADRO!F$5&amp;$E645),'Hoja de Trabajo para listado'!$AB$151:$BA$151,0)),0)+IFERROR(INDEX('Hoja de Trabajo para listado'!$BC$155:$CB$1048576,MATCH($A645,'Hoja de Trabajo para listado'!$BC$155:$BC$1048576,0),MATCH((CUADRO!F$5&amp;$E645),'Hoja de Trabajo para listado'!$BC$151:$CB$151,0)),0)+IFERROR(INDEX('Hoja de Trabajo para listado'!$DE$153:$DG$274,MATCH($A645,'Hoja de Trabajo para listado'!$DE$153:$DE$1048576,0),MATCH((CUADRO!F$5&amp;$E645),'Hoja de Trabajo para listado'!$DE$151:$DG$151,0)),0)+IFERROR(INDEX('Hoja de Trabajo para listado'!$CD$155:$DC$1048576,MATCH($A645,'Hoja de Trabajo para listado'!$CD$155:$CD$1048576,0),MATCH((CUADRO!F$5&amp;$E645),'Hoja de Trabajo para listado'!$CD$151:$DC$151,0)),0)</f>
        <v>0</v>
      </c>
      <c r="G645" s="255">
        <f ca="1">+IFERROR(INDEX('Hoja de Trabajo para listado'!$A$155:$Z$1048576,MATCH($A645,'Hoja de Trabajo para listado'!$A$155:$A$1048576,0),MATCH((CUADRO!G$5&amp;$E645),'Hoja de Trabajo para listado'!$A$151:$Z$151,0)),0)+IFERROR(INDEX('Hoja de Trabajo para listado'!$AB$155:$BA$1048576,MATCH($A645,'Hoja de Trabajo para listado'!$AB$155:$AB$1048576,0),MATCH((CUADRO!G$5&amp;$E645),'Hoja de Trabajo para listado'!$AB$151:$BA$151,0)),0)+IFERROR(INDEX('Hoja de Trabajo para listado'!$BC$155:$CB$1048576,MATCH($A645,'Hoja de Trabajo para listado'!$BC$155:$BC$1048576,0),MATCH((CUADRO!G$5&amp;$E645),'Hoja de Trabajo para listado'!$BC$151:$CB$151,0)),0)+IFERROR(INDEX('Hoja de Trabajo para listado'!$DE$153:$DG$274,MATCH($A645,'Hoja de Trabajo para listado'!$DE$153:$DE$1048576,0),MATCH((CUADRO!G$5&amp;$E645),'Hoja de Trabajo para listado'!$DE$151:$DG$151,0)),0)+IFERROR(INDEX('Hoja de Trabajo para listado'!$CD$155:$DC$1048576,MATCH($A645,'Hoja de Trabajo para listado'!$CD$155:$CD$1048576,0),MATCH((CUADRO!G$5&amp;$E645),'Hoja de Trabajo para listado'!$CD$151:$DC$151,0)),0)</f>
        <v>0</v>
      </c>
      <c r="H645" s="255">
        <f ca="1">+IFERROR(INDEX('Hoja de Trabajo para listado'!$A$155:$Z$1048576,MATCH($A645,'Hoja de Trabajo para listado'!$A$155:$A$1048576,0),MATCH((CUADRO!H$5&amp;$E645),'Hoja de Trabajo para listado'!$A$151:$Z$151,0)),0)+IFERROR(INDEX('Hoja de Trabajo para listado'!$AB$155:$BA$1048576,MATCH($A645,'Hoja de Trabajo para listado'!$AB$155:$AB$1048576,0),MATCH((CUADRO!H$5&amp;$E645),'Hoja de Trabajo para listado'!$AB$151:$BA$151,0)),0)+IFERROR(INDEX('Hoja de Trabajo para listado'!$BC$155:$CB$1048576,MATCH($A645,'Hoja de Trabajo para listado'!$BC$155:$BC$1048576,0),MATCH((CUADRO!H$5&amp;$E645),'Hoja de Trabajo para listado'!$BC$151:$CB$151,0)),0)+IFERROR(INDEX('Hoja de Trabajo para listado'!$DE$153:$DG$274,MATCH($A645,'Hoja de Trabajo para listado'!$DE$153:$DE$1048576,0),MATCH((CUADRO!H$5&amp;$E645),'Hoja de Trabajo para listado'!$DE$151:$DG$151,0)),0)+IFERROR(INDEX('Hoja de Trabajo para listado'!$CD$155:$DC$1048576,MATCH($A645,'Hoja de Trabajo para listado'!$CD$155:$CD$1048576,0),MATCH((CUADRO!H$5&amp;$E645),'Hoja de Trabajo para listado'!$CD$151:$DC$151,0)),0)</f>
        <v>0</v>
      </c>
      <c r="I645" s="255">
        <f ca="1">+IFERROR(INDEX('Hoja de Trabajo para listado'!$A$155:$Z$1048576,MATCH($A645,'Hoja de Trabajo para listado'!$A$155:$A$1048576,0),MATCH((CUADRO!I$5&amp;$E645),'Hoja de Trabajo para listado'!$A$151:$Z$151,0)),0)+IFERROR(INDEX('Hoja de Trabajo para listado'!$AB$155:$BA$1048576,MATCH($A645,'Hoja de Trabajo para listado'!$AB$155:$AB$1048576,0),MATCH((CUADRO!I$5&amp;$E645),'Hoja de Trabajo para listado'!$AB$151:$BA$151,0)),0)+IFERROR(INDEX('Hoja de Trabajo para listado'!$BC$155:$CB$1048576,MATCH($A645,'Hoja de Trabajo para listado'!$BC$155:$BC$1048576,0),MATCH((CUADRO!I$5&amp;$E645),'Hoja de Trabajo para listado'!$BC$151:$CB$151,0)),0)+IFERROR(INDEX('Hoja de Trabajo para listado'!$DE$153:$DG$274,MATCH($A645,'Hoja de Trabajo para listado'!$DE$153:$DE$1048576,0),MATCH((CUADRO!I$5&amp;$E645),'Hoja de Trabajo para listado'!$DE$151:$DG$151,0)),0)+IFERROR(INDEX('Hoja de Trabajo para listado'!$CD$155:$DC$1048576,MATCH($A645,'Hoja de Trabajo para listado'!$CD$155:$CD$1048576,0),MATCH((CUADRO!I$5&amp;$E645),'Hoja de Trabajo para listado'!$CD$151:$DC$151,0)),0)</f>
        <v>0</v>
      </c>
      <c r="J645" s="255">
        <f ca="1">+IFERROR(INDEX('Hoja de Trabajo para listado'!$A$155:$Z$1048576,MATCH($A645,'Hoja de Trabajo para listado'!$A$155:$A$1048576,0),MATCH((CUADRO!J$5&amp;$E645),'Hoja de Trabajo para listado'!$A$151:$Z$151,0)),0)+IFERROR(INDEX('Hoja de Trabajo para listado'!$AB$155:$BA$1048576,MATCH($A645,'Hoja de Trabajo para listado'!$AB$155:$AB$1048576,0),MATCH((CUADRO!J$5&amp;$E645),'Hoja de Trabajo para listado'!$AB$151:$BA$151,0)),0)+IFERROR(INDEX('Hoja de Trabajo para listado'!$BC$155:$CB$1048576,MATCH($A645,'Hoja de Trabajo para listado'!$BC$155:$BC$1048576,0),MATCH((CUADRO!J$5&amp;$E645),'Hoja de Trabajo para listado'!$BC$151:$CB$151,0)),0)+IFERROR(INDEX('Hoja de Trabajo para listado'!$DE$153:$DG$274,MATCH($A645,'Hoja de Trabajo para listado'!$DE$153:$DE$1048576,0),MATCH((CUADRO!J$5&amp;$E645),'Hoja de Trabajo para listado'!$DE$151:$DG$151,0)),0)+IFERROR(INDEX('Hoja de Trabajo para listado'!$CD$155:$DC$1048576,MATCH($A645,'Hoja de Trabajo para listado'!$CD$155:$CD$1048576,0),MATCH((CUADRO!J$5&amp;$E645),'Hoja de Trabajo para listado'!$CD$151:$DC$151,0)),0)</f>
        <v>0</v>
      </c>
      <c r="K645" s="255">
        <f ca="1">+IFERROR(INDEX('Hoja de Trabajo para listado'!$A$155:$Z$1048576,MATCH($A645,'Hoja de Trabajo para listado'!$A$155:$A$1048576,0),MATCH((CUADRO!K$5&amp;$E645),'Hoja de Trabajo para listado'!$A$151:$Z$151,0)),0)+IFERROR(INDEX('Hoja de Trabajo para listado'!$AB$155:$BA$1048576,MATCH($A645,'Hoja de Trabajo para listado'!$AB$155:$AB$1048576,0),MATCH((CUADRO!K$5&amp;$E645),'Hoja de Trabajo para listado'!$AB$151:$BA$151,0)),0)+IFERROR(INDEX('Hoja de Trabajo para listado'!$BC$155:$CB$1048576,MATCH($A645,'Hoja de Trabajo para listado'!$BC$155:$BC$1048576,0),MATCH((CUADRO!K$5&amp;$E645),'Hoja de Trabajo para listado'!$BC$151:$CB$151,0)),0)+IFERROR(INDEX('Hoja de Trabajo para listado'!$DE$153:$DG$274,MATCH($A645,'Hoja de Trabajo para listado'!$DE$153:$DE$1048576,0),MATCH((CUADRO!K$5&amp;$E645),'Hoja de Trabajo para listado'!$DE$151:$DG$151,0)),0)+IFERROR(INDEX('Hoja de Trabajo para listado'!$CD$155:$DC$1048576,MATCH($A645,'Hoja de Trabajo para listado'!$CD$155:$CD$1048576,0),MATCH((CUADRO!K$5&amp;$E645),'Hoja de Trabajo para listado'!$CD$151:$DC$151,0)),0)</f>
        <v>0</v>
      </c>
      <c r="L645" s="255">
        <f ca="1">+IFERROR(INDEX('Hoja de Trabajo para listado'!$A$155:$Z$1048576,MATCH($A645,'Hoja de Trabajo para listado'!$A$155:$A$1048576,0),MATCH((CUADRO!L$5&amp;$E645),'Hoja de Trabajo para listado'!$A$151:$Z$151,0)),0)+IFERROR(INDEX('Hoja de Trabajo para listado'!$AB$155:$BA$1048576,MATCH($A645,'Hoja de Trabajo para listado'!$AB$155:$AB$1048576,0),MATCH((CUADRO!L$5&amp;$E645),'Hoja de Trabajo para listado'!$AB$151:$BA$151,0)),0)+IFERROR(INDEX('Hoja de Trabajo para listado'!$BC$155:$CB$1048576,MATCH($A645,'Hoja de Trabajo para listado'!$BC$155:$BC$1048576,0),MATCH((CUADRO!L$5&amp;$E645),'Hoja de Trabajo para listado'!$BC$151:$CB$151,0)),0)+IFERROR(INDEX('Hoja de Trabajo para listado'!$DE$153:$DG$274,MATCH($A645,'Hoja de Trabajo para listado'!$DE$153:$DE$1048576,0),MATCH((CUADRO!L$5&amp;$E645),'Hoja de Trabajo para listado'!$DE$151:$DG$151,0)),0)+IFERROR(INDEX('Hoja de Trabajo para listado'!$CD$155:$DC$1048576,MATCH($A645,'Hoja de Trabajo para listado'!$CD$155:$CD$1048576,0),MATCH((CUADRO!L$5&amp;$E645),'Hoja de Trabajo para listado'!$CD$151:$DC$151,0)),0)</f>
        <v>0</v>
      </c>
      <c r="M645" s="255">
        <f ca="1">+IFERROR(INDEX('Hoja de Trabajo para listado'!$A$155:$Z$1048576,MATCH($A645,'Hoja de Trabajo para listado'!$A$155:$A$1048576,0),MATCH((CUADRO!M$5&amp;$E645),'Hoja de Trabajo para listado'!$A$151:$Z$151,0)),0)+IFERROR(INDEX('Hoja de Trabajo para listado'!$AB$155:$BA$1048576,MATCH($A645,'Hoja de Trabajo para listado'!$AB$155:$AB$1048576,0),MATCH((CUADRO!M$5&amp;$E645),'Hoja de Trabajo para listado'!$AB$151:$BA$151,0)),0)+IFERROR(INDEX('Hoja de Trabajo para listado'!$BC$155:$CB$1048576,MATCH($A645,'Hoja de Trabajo para listado'!$BC$155:$BC$1048576,0),MATCH((CUADRO!M$5&amp;$E645),'Hoja de Trabajo para listado'!$BC$151:$CB$151,0)),0)+IFERROR(INDEX('Hoja de Trabajo para listado'!$DE$153:$DG$274,MATCH($A645,'Hoja de Trabajo para listado'!$DE$153:$DE$1048576,0),MATCH((CUADRO!M$5&amp;$E645),'Hoja de Trabajo para listado'!$DE$151:$DG$151,0)),0)+IFERROR(INDEX('Hoja de Trabajo para listado'!$CD$155:$DC$1048576,MATCH($A645,'Hoja de Trabajo para listado'!$CD$155:$CD$1048576,0),MATCH((CUADRO!M$5&amp;$E645),'Hoja de Trabajo para listado'!$CD$151:$DC$151,0)),0)</f>
        <v>0</v>
      </c>
      <c r="N645" s="255">
        <f ca="1">+IFERROR(INDEX('Hoja de Trabajo para listado'!$A$155:$Z$1048576,MATCH($A645,'Hoja de Trabajo para listado'!$A$155:$A$1048576,0),MATCH((CUADRO!N$5&amp;$E645),'Hoja de Trabajo para listado'!$A$151:$Z$151,0)),0)+IFERROR(INDEX('Hoja de Trabajo para listado'!$AB$155:$BA$1048576,MATCH($A645,'Hoja de Trabajo para listado'!$AB$155:$AB$1048576,0),MATCH((CUADRO!N$5&amp;$E645),'Hoja de Trabajo para listado'!$AB$151:$BA$151,0)),0)+IFERROR(INDEX('Hoja de Trabajo para listado'!$BC$155:$CB$1048576,MATCH($A645,'Hoja de Trabajo para listado'!$BC$155:$BC$1048576,0),MATCH((CUADRO!N$5&amp;$E645),'Hoja de Trabajo para listado'!$BC$151:$CB$151,0)),0)+IFERROR(INDEX('Hoja de Trabajo para listado'!$DE$153:$DG$274,MATCH($A645,'Hoja de Trabajo para listado'!$DE$153:$DE$1048576,0),MATCH((CUADRO!N$5&amp;$E645),'Hoja de Trabajo para listado'!$DE$151:$DG$151,0)),0)+IFERROR(INDEX('Hoja de Trabajo para listado'!$CD$155:$DC$1048576,MATCH($A645,'Hoja de Trabajo para listado'!$CD$155:$CD$1048576,0),MATCH((CUADRO!N$5&amp;$E645),'Hoja de Trabajo para listado'!$CD$151:$DC$151,0)),0)</f>
        <v>0</v>
      </c>
      <c r="O645" s="255">
        <f ca="1">+IFERROR(INDEX('Hoja de Trabajo para listado'!$A$155:$Z$1048576,MATCH($A645,'Hoja de Trabajo para listado'!$A$155:$A$1048576,0),MATCH((CUADRO!O$5&amp;$E645),'Hoja de Trabajo para listado'!$A$151:$Z$151,0)),0)+IFERROR(INDEX('Hoja de Trabajo para listado'!$AB$155:$BA$1048576,MATCH($A645,'Hoja de Trabajo para listado'!$AB$155:$AB$1048576,0),MATCH((CUADRO!O$5&amp;$E645),'Hoja de Trabajo para listado'!$AB$151:$BA$151,0)),0)+IFERROR(INDEX('Hoja de Trabajo para listado'!$BC$155:$CB$1048576,MATCH($A645,'Hoja de Trabajo para listado'!$BC$155:$BC$1048576,0),MATCH((CUADRO!O$5&amp;$E645),'Hoja de Trabajo para listado'!$BC$151:$CB$151,0)),0)+IFERROR(INDEX('Hoja de Trabajo para listado'!$DE$153:$DG$274,MATCH($A645,'Hoja de Trabajo para listado'!$DE$153:$DE$1048576,0),MATCH((CUADRO!O$5&amp;$E645),'Hoja de Trabajo para listado'!$DE$151:$DG$151,0)),0)+IFERROR(INDEX('Hoja de Trabajo para listado'!$CD$155:$DC$1048576,MATCH($A645,'Hoja de Trabajo para listado'!$CD$155:$CD$1048576,0),MATCH((CUADRO!O$5&amp;$E645),'Hoja de Trabajo para listado'!$CD$151:$DC$151,0)),0)</f>
        <v>0</v>
      </c>
      <c r="P645" s="255">
        <f ca="1">+IFERROR(INDEX('Hoja de Trabajo para listado'!$A$155:$Z$1048576,MATCH($A645,'Hoja de Trabajo para listado'!$A$155:$A$1048576,0),MATCH((CUADRO!P$5&amp;$E645),'Hoja de Trabajo para listado'!$A$151:$Z$151,0)),0)+IFERROR(INDEX('Hoja de Trabajo para listado'!$AB$155:$BA$1048576,MATCH($A645,'Hoja de Trabajo para listado'!$AB$155:$AB$1048576,0),MATCH((CUADRO!P$5&amp;$E645),'Hoja de Trabajo para listado'!$AB$151:$BA$151,0)),0)+IFERROR(INDEX('Hoja de Trabajo para listado'!$BC$155:$CB$1048576,MATCH($A645,'Hoja de Trabajo para listado'!$BC$155:$BC$1048576,0),MATCH((CUADRO!P$5&amp;$E645),'Hoja de Trabajo para listado'!$BC$151:$CB$151,0)),0)+IFERROR(INDEX('Hoja de Trabajo para listado'!$DE$153:$DG$274,MATCH($A645,'Hoja de Trabajo para listado'!$DE$153:$DE$1048576,0),MATCH((CUADRO!P$5&amp;$E645),'Hoja de Trabajo para listado'!$DE$151:$DG$151,0)),0)+IFERROR(INDEX('Hoja de Trabajo para listado'!$CD$155:$DC$1048576,MATCH($A645,'Hoja de Trabajo para listado'!$CD$155:$CD$1048576,0),MATCH((CUADRO!P$5&amp;$E645),'Hoja de Trabajo para listado'!$CD$151:$DC$151,0)),0)</f>
        <v>0</v>
      </c>
      <c r="Q645" s="255">
        <f ca="1">+IFERROR(INDEX('Hoja de Trabajo para listado'!$A$155:$Z$1048576,MATCH($A645,'Hoja de Trabajo para listado'!$A$155:$A$1048576,0),MATCH((CUADRO!Q$5&amp;$E645),'Hoja de Trabajo para listado'!$A$151:$Z$151,0)),0)+IFERROR(INDEX('Hoja de Trabajo para listado'!$AB$155:$BA$1048576,MATCH($A645,'Hoja de Trabajo para listado'!$AB$155:$AB$1048576,0),MATCH((CUADRO!Q$5&amp;$E645),'Hoja de Trabajo para listado'!$AB$151:$BA$151,0)),0)+IFERROR(INDEX('Hoja de Trabajo para listado'!$BC$155:$CB$1048576,MATCH($A645,'Hoja de Trabajo para listado'!$BC$155:$BC$1048576,0),MATCH((CUADRO!Q$5&amp;$E645),'Hoja de Trabajo para listado'!$BC$151:$CB$151,0)),0)+IFERROR(INDEX('Hoja de Trabajo para listado'!$DE$153:$DG$274,MATCH($A645,'Hoja de Trabajo para listado'!$DE$153:$DE$1048576,0),MATCH((CUADRO!Q$5&amp;$E645),'Hoja de Trabajo para listado'!$DE$151:$DG$151,0)),0)+IFERROR(INDEX('Hoja de Trabajo para listado'!$CD$155:$DC$1048576,MATCH($A645,'Hoja de Trabajo para listado'!$CD$155:$CD$1048576,0),MATCH((CUADRO!Q$5&amp;$E645),'Hoja de Trabajo para listado'!$CD$151:$DC$151,0)),0)</f>
        <v>0</v>
      </c>
      <c r="R645" s="255">
        <f t="shared" ca="1" si="20"/>
        <v>0</v>
      </c>
      <c r="S645" s="262">
        <f ca="1">+R644+R645</f>
        <v>0</v>
      </c>
      <c r="T645" s="255">
        <f ca="1">+S645</f>
        <v>0</v>
      </c>
      <c r="U645" s="254">
        <f t="shared" si="21"/>
        <v>2</v>
      </c>
      <c r="V645" s="362" t="str">
        <f>+VLOOKUP(A645,bd_lista!$A$3:$E$590,5,FALSE)</f>
        <v>Gobiernos Autonomos Municipales</v>
      </c>
      <c r="W645" s="362"/>
      <c r="X645" s="254">
        <f>+VLOOKUP(A645,[2]Sheet1!$A$13:$D$744,4,FALSE)</f>
        <v>0</v>
      </c>
      <c r="Y645" s="254" t="e">
        <f>+VLOOKUP(X645,bd_lista!$A$3:$C$590,3,FALSE)</f>
        <v>#N/A</v>
      </c>
      <c r="Z645" s="314"/>
      <c r="AA645" s="315"/>
    </row>
    <row r="646" spans="1:27" customFormat="1" ht="15" hidden="1" customHeight="1">
      <c r="A646" s="32">
        <v>1315</v>
      </c>
      <c r="B646" s="306">
        <f>+A646</f>
        <v>1315</v>
      </c>
      <c r="C646" s="259" t="str">
        <f>+VLOOKUP(A646,bd_lista!$A$3:$C$590,3,FALSE)</f>
        <v>Gobierno Autónomo Municipal de Punata</v>
      </c>
      <c r="D646" s="361" t="str">
        <f>+C646</f>
        <v>Gobierno Autónomo Municipal de Punata</v>
      </c>
      <c r="E646" s="254" t="s">
        <v>1313</v>
      </c>
      <c r="F646" s="255">
        <f ca="1">+IFERROR(INDEX('Hoja de Trabajo para listado'!$A$155:$Z$1048576,MATCH($A646,'Hoja de Trabajo para listado'!$A$155:$A$1048576,0),MATCH((CUADRO!F$5&amp;$E646),'Hoja de Trabajo para listado'!$A$151:$Z$151,0)),0)+IFERROR(INDEX('Hoja de Trabajo para listado'!$AB$155:$BA$1048576,MATCH($A646,'Hoja de Trabajo para listado'!$AB$155:$AB$1048576,0),MATCH((CUADRO!F$5&amp;$E646),'Hoja de Trabajo para listado'!$AB$151:$BA$151,0)),0)+IFERROR(INDEX('Hoja de Trabajo para listado'!$BC$155:$CB$1048576,MATCH($A646,'Hoja de Trabajo para listado'!$BC$155:$BC$1048576,0),MATCH((CUADRO!F$5&amp;$E646),'Hoja de Trabajo para listado'!$BC$151:$CB$151,0)),0)+IFERROR(INDEX('Hoja de Trabajo para listado'!$DE$153:$DG$274,MATCH($A646,'Hoja de Trabajo para listado'!$DE$153:$DE$1048576,0),MATCH((CUADRO!F$5&amp;$E646),'Hoja de Trabajo para listado'!$DE$151:$DG$151,0)),0)+IFERROR(INDEX('Hoja de Trabajo para listado'!$CD$155:$DC$1048576,MATCH($A646,'Hoja de Trabajo para listado'!$CD$155:$CD$1048576,0),MATCH((CUADRO!F$5&amp;$E646),'Hoja de Trabajo para listado'!$CD$151:$DC$151,0)),0)</f>
        <v>0</v>
      </c>
      <c r="G646" s="255">
        <f ca="1">+IFERROR(INDEX('Hoja de Trabajo para listado'!$A$155:$Z$1048576,MATCH($A646,'Hoja de Trabajo para listado'!$A$155:$A$1048576,0),MATCH((CUADRO!G$5&amp;$E646),'Hoja de Trabajo para listado'!$A$151:$Z$151,0)),0)+IFERROR(INDEX('Hoja de Trabajo para listado'!$AB$155:$BA$1048576,MATCH($A646,'Hoja de Trabajo para listado'!$AB$155:$AB$1048576,0),MATCH((CUADRO!G$5&amp;$E646),'Hoja de Trabajo para listado'!$AB$151:$BA$151,0)),0)+IFERROR(INDEX('Hoja de Trabajo para listado'!$BC$155:$CB$1048576,MATCH($A646,'Hoja de Trabajo para listado'!$BC$155:$BC$1048576,0),MATCH((CUADRO!G$5&amp;$E646),'Hoja de Trabajo para listado'!$BC$151:$CB$151,0)),0)+IFERROR(INDEX('Hoja de Trabajo para listado'!$DE$153:$DG$274,MATCH($A646,'Hoja de Trabajo para listado'!$DE$153:$DE$1048576,0),MATCH((CUADRO!G$5&amp;$E646),'Hoja de Trabajo para listado'!$DE$151:$DG$151,0)),0)+IFERROR(INDEX('Hoja de Trabajo para listado'!$CD$155:$DC$1048576,MATCH($A646,'Hoja de Trabajo para listado'!$CD$155:$CD$1048576,0),MATCH((CUADRO!G$5&amp;$E646),'Hoja de Trabajo para listado'!$CD$151:$DC$151,0)),0)</f>
        <v>0</v>
      </c>
      <c r="H646" s="255">
        <f ca="1">+IFERROR(INDEX('Hoja de Trabajo para listado'!$A$155:$Z$1048576,MATCH($A646,'Hoja de Trabajo para listado'!$A$155:$A$1048576,0),MATCH((CUADRO!H$5&amp;$E646),'Hoja de Trabajo para listado'!$A$151:$Z$151,0)),0)+IFERROR(INDEX('Hoja de Trabajo para listado'!$AB$155:$BA$1048576,MATCH($A646,'Hoja de Trabajo para listado'!$AB$155:$AB$1048576,0),MATCH((CUADRO!H$5&amp;$E646),'Hoja de Trabajo para listado'!$AB$151:$BA$151,0)),0)+IFERROR(INDEX('Hoja de Trabajo para listado'!$BC$155:$CB$1048576,MATCH($A646,'Hoja de Trabajo para listado'!$BC$155:$BC$1048576,0),MATCH((CUADRO!H$5&amp;$E646),'Hoja de Trabajo para listado'!$BC$151:$CB$151,0)),0)+IFERROR(INDEX('Hoja de Trabajo para listado'!$DE$153:$DG$274,MATCH($A646,'Hoja de Trabajo para listado'!$DE$153:$DE$1048576,0),MATCH((CUADRO!H$5&amp;$E646),'Hoja de Trabajo para listado'!$DE$151:$DG$151,0)),0)+IFERROR(INDEX('Hoja de Trabajo para listado'!$CD$155:$DC$1048576,MATCH($A646,'Hoja de Trabajo para listado'!$CD$155:$CD$1048576,0),MATCH((CUADRO!H$5&amp;$E646),'Hoja de Trabajo para listado'!$CD$151:$DC$151,0)),0)</f>
        <v>0</v>
      </c>
      <c r="I646" s="255">
        <f ca="1">+IFERROR(INDEX('Hoja de Trabajo para listado'!$A$155:$Z$1048576,MATCH($A646,'Hoja de Trabajo para listado'!$A$155:$A$1048576,0),MATCH((CUADRO!I$5&amp;$E646),'Hoja de Trabajo para listado'!$A$151:$Z$151,0)),0)+IFERROR(INDEX('Hoja de Trabajo para listado'!$AB$155:$BA$1048576,MATCH($A646,'Hoja de Trabajo para listado'!$AB$155:$AB$1048576,0),MATCH((CUADRO!I$5&amp;$E646),'Hoja de Trabajo para listado'!$AB$151:$BA$151,0)),0)+IFERROR(INDEX('Hoja de Trabajo para listado'!$BC$155:$CB$1048576,MATCH($A646,'Hoja de Trabajo para listado'!$BC$155:$BC$1048576,0),MATCH((CUADRO!I$5&amp;$E646),'Hoja de Trabajo para listado'!$BC$151:$CB$151,0)),0)+IFERROR(INDEX('Hoja de Trabajo para listado'!$DE$153:$DG$274,MATCH($A646,'Hoja de Trabajo para listado'!$DE$153:$DE$1048576,0),MATCH((CUADRO!I$5&amp;$E646),'Hoja de Trabajo para listado'!$DE$151:$DG$151,0)),0)+IFERROR(INDEX('Hoja de Trabajo para listado'!$CD$155:$DC$1048576,MATCH($A646,'Hoja de Trabajo para listado'!$CD$155:$CD$1048576,0),MATCH((CUADRO!I$5&amp;$E646),'Hoja de Trabajo para listado'!$CD$151:$DC$151,0)),0)</f>
        <v>0</v>
      </c>
      <c r="J646" s="255">
        <f ca="1">+IFERROR(INDEX('Hoja de Trabajo para listado'!$A$155:$Z$1048576,MATCH($A646,'Hoja de Trabajo para listado'!$A$155:$A$1048576,0),MATCH((CUADRO!J$5&amp;$E646),'Hoja de Trabajo para listado'!$A$151:$Z$151,0)),0)+IFERROR(INDEX('Hoja de Trabajo para listado'!$AB$155:$BA$1048576,MATCH($A646,'Hoja de Trabajo para listado'!$AB$155:$AB$1048576,0),MATCH((CUADRO!J$5&amp;$E646),'Hoja de Trabajo para listado'!$AB$151:$BA$151,0)),0)+IFERROR(INDEX('Hoja de Trabajo para listado'!$BC$155:$CB$1048576,MATCH($A646,'Hoja de Trabajo para listado'!$BC$155:$BC$1048576,0),MATCH((CUADRO!J$5&amp;$E646),'Hoja de Trabajo para listado'!$BC$151:$CB$151,0)),0)+IFERROR(INDEX('Hoja de Trabajo para listado'!$DE$153:$DG$274,MATCH($A646,'Hoja de Trabajo para listado'!$DE$153:$DE$1048576,0),MATCH((CUADRO!J$5&amp;$E646),'Hoja de Trabajo para listado'!$DE$151:$DG$151,0)),0)+IFERROR(INDEX('Hoja de Trabajo para listado'!$CD$155:$DC$1048576,MATCH($A646,'Hoja de Trabajo para listado'!$CD$155:$CD$1048576,0),MATCH((CUADRO!J$5&amp;$E646),'Hoja de Trabajo para listado'!$CD$151:$DC$151,0)),0)</f>
        <v>0</v>
      </c>
      <c r="K646" s="255">
        <f ca="1">+IFERROR(INDEX('Hoja de Trabajo para listado'!$A$155:$Z$1048576,MATCH($A646,'Hoja de Trabajo para listado'!$A$155:$A$1048576,0),MATCH((CUADRO!K$5&amp;$E646),'Hoja de Trabajo para listado'!$A$151:$Z$151,0)),0)+IFERROR(INDEX('Hoja de Trabajo para listado'!$AB$155:$BA$1048576,MATCH($A646,'Hoja de Trabajo para listado'!$AB$155:$AB$1048576,0),MATCH((CUADRO!K$5&amp;$E646),'Hoja de Trabajo para listado'!$AB$151:$BA$151,0)),0)+IFERROR(INDEX('Hoja de Trabajo para listado'!$BC$155:$CB$1048576,MATCH($A646,'Hoja de Trabajo para listado'!$BC$155:$BC$1048576,0),MATCH((CUADRO!K$5&amp;$E646),'Hoja de Trabajo para listado'!$BC$151:$CB$151,0)),0)+IFERROR(INDEX('Hoja de Trabajo para listado'!$DE$153:$DG$274,MATCH($A646,'Hoja de Trabajo para listado'!$DE$153:$DE$1048576,0),MATCH((CUADRO!K$5&amp;$E646),'Hoja de Trabajo para listado'!$DE$151:$DG$151,0)),0)+IFERROR(INDEX('Hoja de Trabajo para listado'!$CD$155:$DC$1048576,MATCH($A646,'Hoja de Trabajo para listado'!$CD$155:$CD$1048576,0),MATCH((CUADRO!K$5&amp;$E646),'Hoja de Trabajo para listado'!$CD$151:$DC$151,0)),0)</f>
        <v>0</v>
      </c>
      <c r="L646" s="255">
        <f ca="1">+IFERROR(INDEX('Hoja de Trabajo para listado'!$A$155:$Z$1048576,MATCH($A646,'Hoja de Trabajo para listado'!$A$155:$A$1048576,0),MATCH((CUADRO!L$5&amp;$E646),'Hoja de Trabajo para listado'!$A$151:$Z$151,0)),0)+IFERROR(INDEX('Hoja de Trabajo para listado'!$AB$155:$BA$1048576,MATCH($A646,'Hoja de Trabajo para listado'!$AB$155:$AB$1048576,0),MATCH((CUADRO!L$5&amp;$E646),'Hoja de Trabajo para listado'!$AB$151:$BA$151,0)),0)+IFERROR(INDEX('Hoja de Trabajo para listado'!$BC$155:$CB$1048576,MATCH($A646,'Hoja de Trabajo para listado'!$BC$155:$BC$1048576,0),MATCH((CUADRO!L$5&amp;$E646),'Hoja de Trabajo para listado'!$BC$151:$CB$151,0)),0)+IFERROR(INDEX('Hoja de Trabajo para listado'!$DE$153:$DG$274,MATCH($A646,'Hoja de Trabajo para listado'!$DE$153:$DE$1048576,0),MATCH((CUADRO!L$5&amp;$E646),'Hoja de Trabajo para listado'!$DE$151:$DG$151,0)),0)+IFERROR(INDEX('Hoja de Trabajo para listado'!$CD$155:$DC$1048576,MATCH($A646,'Hoja de Trabajo para listado'!$CD$155:$CD$1048576,0),MATCH((CUADRO!L$5&amp;$E646),'Hoja de Trabajo para listado'!$CD$151:$DC$151,0)),0)</f>
        <v>0</v>
      </c>
      <c r="M646" s="255">
        <f ca="1">+IFERROR(INDEX('Hoja de Trabajo para listado'!$A$155:$Z$1048576,MATCH($A646,'Hoja de Trabajo para listado'!$A$155:$A$1048576,0),MATCH((CUADRO!M$5&amp;$E646),'Hoja de Trabajo para listado'!$A$151:$Z$151,0)),0)+IFERROR(INDEX('Hoja de Trabajo para listado'!$AB$155:$BA$1048576,MATCH($A646,'Hoja de Trabajo para listado'!$AB$155:$AB$1048576,0),MATCH((CUADRO!M$5&amp;$E646),'Hoja de Trabajo para listado'!$AB$151:$BA$151,0)),0)+IFERROR(INDEX('Hoja de Trabajo para listado'!$BC$155:$CB$1048576,MATCH($A646,'Hoja de Trabajo para listado'!$BC$155:$BC$1048576,0),MATCH((CUADRO!M$5&amp;$E646),'Hoja de Trabajo para listado'!$BC$151:$CB$151,0)),0)+IFERROR(INDEX('Hoja de Trabajo para listado'!$DE$153:$DG$274,MATCH($A646,'Hoja de Trabajo para listado'!$DE$153:$DE$1048576,0),MATCH((CUADRO!M$5&amp;$E646),'Hoja de Trabajo para listado'!$DE$151:$DG$151,0)),0)+IFERROR(INDEX('Hoja de Trabajo para listado'!$CD$155:$DC$1048576,MATCH($A646,'Hoja de Trabajo para listado'!$CD$155:$CD$1048576,0),MATCH((CUADRO!M$5&amp;$E646),'Hoja de Trabajo para listado'!$CD$151:$DC$151,0)),0)</f>
        <v>0</v>
      </c>
      <c r="N646" s="255">
        <f ca="1">+IFERROR(INDEX('Hoja de Trabajo para listado'!$A$155:$Z$1048576,MATCH($A646,'Hoja de Trabajo para listado'!$A$155:$A$1048576,0),MATCH((CUADRO!N$5&amp;$E646),'Hoja de Trabajo para listado'!$A$151:$Z$151,0)),0)+IFERROR(INDEX('Hoja de Trabajo para listado'!$AB$155:$BA$1048576,MATCH($A646,'Hoja de Trabajo para listado'!$AB$155:$AB$1048576,0),MATCH((CUADRO!N$5&amp;$E646),'Hoja de Trabajo para listado'!$AB$151:$BA$151,0)),0)+IFERROR(INDEX('Hoja de Trabajo para listado'!$BC$155:$CB$1048576,MATCH($A646,'Hoja de Trabajo para listado'!$BC$155:$BC$1048576,0),MATCH((CUADRO!N$5&amp;$E646),'Hoja de Trabajo para listado'!$BC$151:$CB$151,0)),0)+IFERROR(INDEX('Hoja de Trabajo para listado'!$DE$153:$DG$274,MATCH($A646,'Hoja de Trabajo para listado'!$DE$153:$DE$1048576,0),MATCH((CUADRO!N$5&amp;$E646),'Hoja de Trabajo para listado'!$DE$151:$DG$151,0)),0)+IFERROR(INDEX('Hoja de Trabajo para listado'!$CD$155:$DC$1048576,MATCH($A646,'Hoja de Trabajo para listado'!$CD$155:$CD$1048576,0),MATCH((CUADRO!N$5&amp;$E646),'Hoja de Trabajo para listado'!$CD$151:$DC$151,0)),0)</f>
        <v>0</v>
      </c>
      <c r="O646" s="255">
        <f ca="1">+IFERROR(INDEX('Hoja de Trabajo para listado'!$A$155:$Z$1048576,MATCH($A646,'Hoja de Trabajo para listado'!$A$155:$A$1048576,0),MATCH((CUADRO!O$5&amp;$E646),'Hoja de Trabajo para listado'!$A$151:$Z$151,0)),0)+IFERROR(INDEX('Hoja de Trabajo para listado'!$AB$155:$BA$1048576,MATCH($A646,'Hoja de Trabajo para listado'!$AB$155:$AB$1048576,0),MATCH((CUADRO!O$5&amp;$E646),'Hoja de Trabajo para listado'!$AB$151:$BA$151,0)),0)+IFERROR(INDEX('Hoja de Trabajo para listado'!$BC$155:$CB$1048576,MATCH($A646,'Hoja de Trabajo para listado'!$BC$155:$BC$1048576,0),MATCH((CUADRO!O$5&amp;$E646),'Hoja de Trabajo para listado'!$BC$151:$CB$151,0)),0)+IFERROR(INDEX('Hoja de Trabajo para listado'!$DE$153:$DG$274,MATCH($A646,'Hoja de Trabajo para listado'!$DE$153:$DE$1048576,0),MATCH((CUADRO!O$5&amp;$E646),'Hoja de Trabajo para listado'!$DE$151:$DG$151,0)),0)+IFERROR(INDEX('Hoja de Trabajo para listado'!$CD$155:$DC$1048576,MATCH($A646,'Hoja de Trabajo para listado'!$CD$155:$CD$1048576,0),MATCH((CUADRO!O$5&amp;$E646),'Hoja de Trabajo para listado'!$CD$151:$DC$151,0)),0)</f>
        <v>0</v>
      </c>
      <c r="P646" s="255">
        <f ca="1">+IFERROR(INDEX('Hoja de Trabajo para listado'!$A$155:$Z$1048576,MATCH($A646,'Hoja de Trabajo para listado'!$A$155:$A$1048576,0),MATCH((CUADRO!P$5&amp;$E646),'Hoja de Trabajo para listado'!$A$151:$Z$151,0)),0)+IFERROR(INDEX('Hoja de Trabajo para listado'!$AB$155:$BA$1048576,MATCH($A646,'Hoja de Trabajo para listado'!$AB$155:$AB$1048576,0),MATCH((CUADRO!P$5&amp;$E646),'Hoja de Trabajo para listado'!$AB$151:$BA$151,0)),0)+IFERROR(INDEX('Hoja de Trabajo para listado'!$BC$155:$CB$1048576,MATCH($A646,'Hoja de Trabajo para listado'!$BC$155:$BC$1048576,0),MATCH((CUADRO!P$5&amp;$E646),'Hoja de Trabajo para listado'!$BC$151:$CB$151,0)),0)+IFERROR(INDEX('Hoja de Trabajo para listado'!$DE$153:$DG$274,MATCH($A646,'Hoja de Trabajo para listado'!$DE$153:$DE$1048576,0),MATCH((CUADRO!P$5&amp;$E646),'Hoja de Trabajo para listado'!$DE$151:$DG$151,0)),0)+IFERROR(INDEX('Hoja de Trabajo para listado'!$CD$155:$DC$1048576,MATCH($A646,'Hoja de Trabajo para listado'!$CD$155:$CD$1048576,0),MATCH((CUADRO!P$5&amp;$E646),'Hoja de Trabajo para listado'!$CD$151:$DC$151,0)),0)</f>
        <v>0</v>
      </c>
      <c r="Q646" s="255">
        <f ca="1">+IFERROR(INDEX('Hoja de Trabajo para listado'!$A$155:$Z$1048576,MATCH($A646,'Hoja de Trabajo para listado'!$A$155:$A$1048576,0),MATCH((CUADRO!Q$5&amp;$E646),'Hoja de Trabajo para listado'!$A$151:$Z$151,0)),0)+IFERROR(INDEX('Hoja de Trabajo para listado'!$AB$155:$BA$1048576,MATCH($A646,'Hoja de Trabajo para listado'!$AB$155:$AB$1048576,0),MATCH((CUADRO!Q$5&amp;$E646),'Hoja de Trabajo para listado'!$AB$151:$BA$151,0)),0)+IFERROR(INDEX('Hoja de Trabajo para listado'!$BC$155:$CB$1048576,MATCH($A646,'Hoja de Trabajo para listado'!$BC$155:$BC$1048576,0),MATCH((CUADRO!Q$5&amp;$E646),'Hoja de Trabajo para listado'!$BC$151:$CB$151,0)),0)+IFERROR(INDEX('Hoja de Trabajo para listado'!$DE$153:$DG$274,MATCH($A646,'Hoja de Trabajo para listado'!$DE$153:$DE$1048576,0),MATCH((CUADRO!Q$5&amp;$E646),'Hoja de Trabajo para listado'!$DE$151:$DG$151,0)),0)+IFERROR(INDEX('Hoja de Trabajo para listado'!$CD$155:$DC$1048576,MATCH($A646,'Hoja de Trabajo para listado'!$CD$155:$CD$1048576,0),MATCH((CUADRO!Q$5&amp;$E646),'Hoja de Trabajo para listado'!$CD$151:$DC$151,0)),0)</f>
        <v>0</v>
      </c>
      <c r="R646" s="255">
        <f t="shared" ca="1" si="20"/>
        <v>0</v>
      </c>
      <c r="S646" s="262"/>
      <c r="T646" s="255">
        <f ca="1">+T647</f>
        <v>0</v>
      </c>
      <c r="U646" s="254">
        <f t="shared" si="21"/>
        <v>1</v>
      </c>
      <c r="V646" s="362" t="str">
        <f>+VLOOKUP(A646,bd_lista!$A$3:$E$590,5,FALSE)</f>
        <v>Gobiernos Autonomos Municipales</v>
      </c>
      <c r="W646" s="361" t="str">
        <f>+V646</f>
        <v>Gobiernos Autonomos Municipales</v>
      </c>
      <c r="X646" s="254">
        <f>+VLOOKUP(A646,[2]Sheet1!$A$13:$D$744,4,FALSE)</f>
        <v>0</v>
      </c>
      <c r="Y646" s="254" t="e">
        <f>+VLOOKUP(X646,bd_lista!$A$3:$C$590,3,FALSE)</f>
        <v>#N/A</v>
      </c>
      <c r="Z646" s="316">
        <f>+X646</f>
        <v>0</v>
      </c>
      <c r="AA646" s="317" t="e">
        <f>+Y646</f>
        <v>#N/A</v>
      </c>
    </row>
    <row r="647" spans="1:27" customFormat="1" ht="15" hidden="1" customHeight="1">
      <c r="A647" s="32">
        <v>1315</v>
      </c>
      <c r="B647" s="307"/>
      <c r="C647" s="259" t="str">
        <f>+VLOOKUP(A647,bd_lista!$A$3:$C$590,3,FALSE)</f>
        <v>Gobierno Autónomo Municipal de Punata</v>
      </c>
      <c r="D647" s="362"/>
      <c r="E647" s="256" t="s">
        <v>1314</v>
      </c>
      <c r="F647" s="255">
        <f ca="1">+IFERROR(INDEX('Hoja de Trabajo para listado'!$A$155:$Z$1048576,MATCH($A647,'Hoja de Trabajo para listado'!$A$155:$A$1048576,0),MATCH((CUADRO!F$5&amp;$E647),'Hoja de Trabajo para listado'!$A$151:$Z$151,0)),0)+IFERROR(INDEX('Hoja de Trabajo para listado'!$AB$155:$BA$1048576,MATCH($A647,'Hoja de Trabajo para listado'!$AB$155:$AB$1048576,0),MATCH((CUADRO!F$5&amp;$E647),'Hoja de Trabajo para listado'!$AB$151:$BA$151,0)),0)+IFERROR(INDEX('Hoja de Trabajo para listado'!$BC$155:$CB$1048576,MATCH($A647,'Hoja de Trabajo para listado'!$BC$155:$BC$1048576,0),MATCH((CUADRO!F$5&amp;$E647),'Hoja de Trabajo para listado'!$BC$151:$CB$151,0)),0)+IFERROR(INDEX('Hoja de Trabajo para listado'!$DE$153:$DG$274,MATCH($A647,'Hoja de Trabajo para listado'!$DE$153:$DE$1048576,0),MATCH((CUADRO!F$5&amp;$E647),'Hoja de Trabajo para listado'!$DE$151:$DG$151,0)),0)+IFERROR(INDEX('Hoja de Trabajo para listado'!$CD$155:$DC$1048576,MATCH($A647,'Hoja de Trabajo para listado'!$CD$155:$CD$1048576,0),MATCH((CUADRO!F$5&amp;$E647),'Hoja de Trabajo para listado'!$CD$151:$DC$151,0)),0)</f>
        <v>0</v>
      </c>
      <c r="G647" s="255">
        <f ca="1">+IFERROR(INDEX('Hoja de Trabajo para listado'!$A$155:$Z$1048576,MATCH($A647,'Hoja de Trabajo para listado'!$A$155:$A$1048576,0),MATCH((CUADRO!G$5&amp;$E647),'Hoja de Trabajo para listado'!$A$151:$Z$151,0)),0)+IFERROR(INDEX('Hoja de Trabajo para listado'!$AB$155:$BA$1048576,MATCH($A647,'Hoja de Trabajo para listado'!$AB$155:$AB$1048576,0),MATCH((CUADRO!G$5&amp;$E647),'Hoja de Trabajo para listado'!$AB$151:$BA$151,0)),0)+IFERROR(INDEX('Hoja de Trabajo para listado'!$BC$155:$CB$1048576,MATCH($A647,'Hoja de Trabajo para listado'!$BC$155:$BC$1048576,0),MATCH((CUADRO!G$5&amp;$E647),'Hoja de Trabajo para listado'!$BC$151:$CB$151,0)),0)+IFERROR(INDEX('Hoja de Trabajo para listado'!$DE$153:$DG$274,MATCH($A647,'Hoja de Trabajo para listado'!$DE$153:$DE$1048576,0),MATCH((CUADRO!G$5&amp;$E647),'Hoja de Trabajo para listado'!$DE$151:$DG$151,0)),0)+IFERROR(INDEX('Hoja de Trabajo para listado'!$CD$155:$DC$1048576,MATCH($A647,'Hoja de Trabajo para listado'!$CD$155:$CD$1048576,0),MATCH((CUADRO!G$5&amp;$E647),'Hoja de Trabajo para listado'!$CD$151:$DC$151,0)),0)</f>
        <v>0</v>
      </c>
      <c r="H647" s="255">
        <f ca="1">+IFERROR(INDEX('Hoja de Trabajo para listado'!$A$155:$Z$1048576,MATCH($A647,'Hoja de Trabajo para listado'!$A$155:$A$1048576,0),MATCH((CUADRO!H$5&amp;$E647),'Hoja de Trabajo para listado'!$A$151:$Z$151,0)),0)+IFERROR(INDEX('Hoja de Trabajo para listado'!$AB$155:$BA$1048576,MATCH($A647,'Hoja de Trabajo para listado'!$AB$155:$AB$1048576,0),MATCH((CUADRO!H$5&amp;$E647),'Hoja de Trabajo para listado'!$AB$151:$BA$151,0)),0)+IFERROR(INDEX('Hoja de Trabajo para listado'!$BC$155:$CB$1048576,MATCH($A647,'Hoja de Trabajo para listado'!$BC$155:$BC$1048576,0),MATCH((CUADRO!H$5&amp;$E647),'Hoja de Trabajo para listado'!$BC$151:$CB$151,0)),0)+IFERROR(INDEX('Hoja de Trabajo para listado'!$DE$153:$DG$274,MATCH($A647,'Hoja de Trabajo para listado'!$DE$153:$DE$1048576,0),MATCH((CUADRO!H$5&amp;$E647),'Hoja de Trabajo para listado'!$DE$151:$DG$151,0)),0)+IFERROR(INDEX('Hoja de Trabajo para listado'!$CD$155:$DC$1048576,MATCH($A647,'Hoja de Trabajo para listado'!$CD$155:$CD$1048576,0),MATCH((CUADRO!H$5&amp;$E647),'Hoja de Trabajo para listado'!$CD$151:$DC$151,0)),0)</f>
        <v>0</v>
      </c>
      <c r="I647" s="255">
        <f ca="1">+IFERROR(INDEX('Hoja de Trabajo para listado'!$A$155:$Z$1048576,MATCH($A647,'Hoja de Trabajo para listado'!$A$155:$A$1048576,0),MATCH((CUADRO!I$5&amp;$E647),'Hoja de Trabajo para listado'!$A$151:$Z$151,0)),0)+IFERROR(INDEX('Hoja de Trabajo para listado'!$AB$155:$BA$1048576,MATCH($A647,'Hoja de Trabajo para listado'!$AB$155:$AB$1048576,0),MATCH((CUADRO!I$5&amp;$E647),'Hoja de Trabajo para listado'!$AB$151:$BA$151,0)),0)+IFERROR(INDEX('Hoja de Trabajo para listado'!$BC$155:$CB$1048576,MATCH($A647,'Hoja de Trabajo para listado'!$BC$155:$BC$1048576,0),MATCH((CUADRO!I$5&amp;$E647),'Hoja de Trabajo para listado'!$BC$151:$CB$151,0)),0)+IFERROR(INDEX('Hoja de Trabajo para listado'!$DE$153:$DG$274,MATCH($A647,'Hoja de Trabajo para listado'!$DE$153:$DE$1048576,0),MATCH((CUADRO!I$5&amp;$E647),'Hoja de Trabajo para listado'!$DE$151:$DG$151,0)),0)+IFERROR(INDEX('Hoja de Trabajo para listado'!$CD$155:$DC$1048576,MATCH($A647,'Hoja de Trabajo para listado'!$CD$155:$CD$1048576,0),MATCH((CUADRO!I$5&amp;$E647),'Hoja de Trabajo para listado'!$CD$151:$DC$151,0)),0)</f>
        <v>0</v>
      </c>
      <c r="J647" s="255">
        <f ca="1">+IFERROR(INDEX('Hoja de Trabajo para listado'!$A$155:$Z$1048576,MATCH($A647,'Hoja de Trabajo para listado'!$A$155:$A$1048576,0),MATCH((CUADRO!J$5&amp;$E647),'Hoja de Trabajo para listado'!$A$151:$Z$151,0)),0)+IFERROR(INDEX('Hoja de Trabajo para listado'!$AB$155:$BA$1048576,MATCH($A647,'Hoja de Trabajo para listado'!$AB$155:$AB$1048576,0),MATCH((CUADRO!J$5&amp;$E647),'Hoja de Trabajo para listado'!$AB$151:$BA$151,0)),0)+IFERROR(INDEX('Hoja de Trabajo para listado'!$BC$155:$CB$1048576,MATCH($A647,'Hoja de Trabajo para listado'!$BC$155:$BC$1048576,0),MATCH((CUADRO!J$5&amp;$E647),'Hoja de Trabajo para listado'!$BC$151:$CB$151,0)),0)+IFERROR(INDEX('Hoja de Trabajo para listado'!$DE$153:$DG$274,MATCH($A647,'Hoja de Trabajo para listado'!$DE$153:$DE$1048576,0),MATCH((CUADRO!J$5&amp;$E647),'Hoja de Trabajo para listado'!$DE$151:$DG$151,0)),0)+IFERROR(INDEX('Hoja de Trabajo para listado'!$CD$155:$DC$1048576,MATCH($A647,'Hoja de Trabajo para listado'!$CD$155:$CD$1048576,0),MATCH((CUADRO!J$5&amp;$E647),'Hoja de Trabajo para listado'!$CD$151:$DC$151,0)),0)</f>
        <v>0</v>
      </c>
      <c r="K647" s="255">
        <f ca="1">+IFERROR(INDEX('Hoja de Trabajo para listado'!$A$155:$Z$1048576,MATCH($A647,'Hoja de Trabajo para listado'!$A$155:$A$1048576,0),MATCH((CUADRO!K$5&amp;$E647),'Hoja de Trabajo para listado'!$A$151:$Z$151,0)),0)+IFERROR(INDEX('Hoja de Trabajo para listado'!$AB$155:$BA$1048576,MATCH($A647,'Hoja de Trabajo para listado'!$AB$155:$AB$1048576,0),MATCH((CUADRO!K$5&amp;$E647),'Hoja de Trabajo para listado'!$AB$151:$BA$151,0)),0)+IFERROR(INDEX('Hoja de Trabajo para listado'!$BC$155:$CB$1048576,MATCH($A647,'Hoja de Trabajo para listado'!$BC$155:$BC$1048576,0),MATCH((CUADRO!K$5&amp;$E647),'Hoja de Trabajo para listado'!$BC$151:$CB$151,0)),0)+IFERROR(INDEX('Hoja de Trabajo para listado'!$DE$153:$DG$274,MATCH($A647,'Hoja de Trabajo para listado'!$DE$153:$DE$1048576,0),MATCH((CUADRO!K$5&amp;$E647),'Hoja de Trabajo para listado'!$DE$151:$DG$151,0)),0)+IFERROR(INDEX('Hoja de Trabajo para listado'!$CD$155:$DC$1048576,MATCH($A647,'Hoja de Trabajo para listado'!$CD$155:$CD$1048576,0),MATCH((CUADRO!K$5&amp;$E647),'Hoja de Trabajo para listado'!$CD$151:$DC$151,0)),0)</f>
        <v>0</v>
      </c>
      <c r="L647" s="255">
        <f ca="1">+IFERROR(INDEX('Hoja de Trabajo para listado'!$A$155:$Z$1048576,MATCH($A647,'Hoja de Trabajo para listado'!$A$155:$A$1048576,0),MATCH((CUADRO!L$5&amp;$E647),'Hoja de Trabajo para listado'!$A$151:$Z$151,0)),0)+IFERROR(INDEX('Hoja de Trabajo para listado'!$AB$155:$BA$1048576,MATCH($A647,'Hoja de Trabajo para listado'!$AB$155:$AB$1048576,0),MATCH((CUADRO!L$5&amp;$E647),'Hoja de Trabajo para listado'!$AB$151:$BA$151,0)),0)+IFERROR(INDEX('Hoja de Trabajo para listado'!$BC$155:$CB$1048576,MATCH($A647,'Hoja de Trabajo para listado'!$BC$155:$BC$1048576,0),MATCH((CUADRO!L$5&amp;$E647),'Hoja de Trabajo para listado'!$BC$151:$CB$151,0)),0)+IFERROR(INDEX('Hoja de Trabajo para listado'!$DE$153:$DG$274,MATCH($A647,'Hoja de Trabajo para listado'!$DE$153:$DE$1048576,0),MATCH((CUADRO!L$5&amp;$E647),'Hoja de Trabajo para listado'!$DE$151:$DG$151,0)),0)+IFERROR(INDEX('Hoja de Trabajo para listado'!$CD$155:$DC$1048576,MATCH($A647,'Hoja de Trabajo para listado'!$CD$155:$CD$1048576,0),MATCH((CUADRO!L$5&amp;$E647),'Hoja de Trabajo para listado'!$CD$151:$DC$151,0)),0)</f>
        <v>0</v>
      </c>
      <c r="M647" s="255">
        <f ca="1">+IFERROR(INDEX('Hoja de Trabajo para listado'!$A$155:$Z$1048576,MATCH($A647,'Hoja de Trabajo para listado'!$A$155:$A$1048576,0),MATCH((CUADRO!M$5&amp;$E647),'Hoja de Trabajo para listado'!$A$151:$Z$151,0)),0)+IFERROR(INDEX('Hoja de Trabajo para listado'!$AB$155:$BA$1048576,MATCH($A647,'Hoja de Trabajo para listado'!$AB$155:$AB$1048576,0),MATCH((CUADRO!M$5&amp;$E647),'Hoja de Trabajo para listado'!$AB$151:$BA$151,0)),0)+IFERROR(INDEX('Hoja de Trabajo para listado'!$BC$155:$CB$1048576,MATCH($A647,'Hoja de Trabajo para listado'!$BC$155:$BC$1048576,0),MATCH((CUADRO!M$5&amp;$E647),'Hoja de Trabajo para listado'!$BC$151:$CB$151,0)),0)+IFERROR(INDEX('Hoja de Trabajo para listado'!$DE$153:$DG$274,MATCH($A647,'Hoja de Trabajo para listado'!$DE$153:$DE$1048576,0),MATCH((CUADRO!M$5&amp;$E647),'Hoja de Trabajo para listado'!$DE$151:$DG$151,0)),0)+IFERROR(INDEX('Hoja de Trabajo para listado'!$CD$155:$DC$1048576,MATCH($A647,'Hoja de Trabajo para listado'!$CD$155:$CD$1048576,0),MATCH((CUADRO!M$5&amp;$E647),'Hoja de Trabajo para listado'!$CD$151:$DC$151,0)),0)</f>
        <v>0</v>
      </c>
      <c r="N647" s="255">
        <f ca="1">+IFERROR(INDEX('Hoja de Trabajo para listado'!$A$155:$Z$1048576,MATCH($A647,'Hoja de Trabajo para listado'!$A$155:$A$1048576,0),MATCH((CUADRO!N$5&amp;$E647),'Hoja de Trabajo para listado'!$A$151:$Z$151,0)),0)+IFERROR(INDEX('Hoja de Trabajo para listado'!$AB$155:$BA$1048576,MATCH($A647,'Hoja de Trabajo para listado'!$AB$155:$AB$1048576,0),MATCH((CUADRO!N$5&amp;$E647),'Hoja de Trabajo para listado'!$AB$151:$BA$151,0)),0)+IFERROR(INDEX('Hoja de Trabajo para listado'!$BC$155:$CB$1048576,MATCH($A647,'Hoja de Trabajo para listado'!$BC$155:$BC$1048576,0),MATCH((CUADRO!N$5&amp;$E647),'Hoja de Trabajo para listado'!$BC$151:$CB$151,0)),0)+IFERROR(INDEX('Hoja de Trabajo para listado'!$DE$153:$DG$274,MATCH($A647,'Hoja de Trabajo para listado'!$DE$153:$DE$1048576,0),MATCH((CUADRO!N$5&amp;$E647),'Hoja de Trabajo para listado'!$DE$151:$DG$151,0)),0)+IFERROR(INDEX('Hoja de Trabajo para listado'!$CD$155:$DC$1048576,MATCH($A647,'Hoja de Trabajo para listado'!$CD$155:$CD$1048576,0),MATCH((CUADRO!N$5&amp;$E647),'Hoja de Trabajo para listado'!$CD$151:$DC$151,0)),0)</f>
        <v>0</v>
      </c>
      <c r="O647" s="255">
        <f ca="1">+IFERROR(INDEX('Hoja de Trabajo para listado'!$A$155:$Z$1048576,MATCH($A647,'Hoja de Trabajo para listado'!$A$155:$A$1048576,0),MATCH((CUADRO!O$5&amp;$E647),'Hoja de Trabajo para listado'!$A$151:$Z$151,0)),0)+IFERROR(INDEX('Hoja de Trabajo para listado'!$AB$155:$BA$1048576,MATCH($A647,'Hoja de Trabajo para listado'!$AB$155:$AB$1048576,0),MATCH((CUADRO!O$5&amp;$E647),'Hoja de Trabajo para listado'!$AB$151:$BA$151,0)),0)+IFERROR(INDEX('Hoja de Trabajo para listado'!$BC$155:$CB$1048576,MATCH($A647,'Hoja de Trabajo para listado'!$BC$155:$BC$1048576,0),MATCH((CUADRO!O$5&amp;$E647),'Hoja de Trabajo para listado'!$BC$151:$CB$151,0)),0)+IFERROR(INDEX('Hoja de Trabajo para listado'!$DE$153:$DG$274,MATCH($A647,'Hoja de Trabajo para listado'!$DE$153:$DE$1048576,0),MATCH((CUADRO!O$5&amp;$E647),'Hoja de Trabajo para listado'!$DE$151:$DG$151,0)),0)+IFERROR(INDEX('Hoja de Trabajo para listado'!$CD$155:$DC$1048576,MATCH($A647,'Hoja de Trabajo para listado'!$CD$155:$CD$1048576,0),MATCH((CUADRO!O$5&amp;$E647),'Hoja de Trabajo para listado'!$CD$151:$DC$151,0)),0)</f>
        <v>0</v>
      </c>
      <c r="P647" s="255">
        <f ca="1">+IFERROR(INDEX('Hoja de Trabajo para listado'!$A$155:$Z$1048576,MATCH($A647,'Hoja de Trabajo para listado'!$A$155:$A$1048576,0),MATCH((CUADRO!P$5&amp;$E647),'Hoja de Trabajo para listado'!$A$151:$Z$151,0)),0)+IFERROR(INDEX('Hoja de Trabajo para listado'!$AB$155:$BA$1048576,MATCH($A647,'Hoja de Trabajo para listado'!$AB$155:$AB$1048576,0),MATCH((CUADRO!P$5&amp;$E647),'Hoja de Trabajo para listado'!$AB$151:$BA$151,0)),0)+IFERROR(INDEX('Hoja de Trabajo para listado'!$BC$155:$CB$1048576,MATCH($A647,'Hoja de Trabajo para listado'!$BC$155:$BC$1048576,0),MATCH((CUADRO!P$5&amp;$E647),'Hoja de Trabajo para listado'!$BC$151:$CB$151,0)),0)+IFERROR(INDEX('Hoja de Trabajo para listado'!$DE$153:$DG$274,MATCH($A647,'Hoja de Trabajo para listado'!$DE$153:$DE$1048576,0),MATCH((CUADRO!P$5&amp;$E647),'Hoja de Trabajo para listado'!$DE$151:$DG$151,0)),0)+IFERROR(INDEX('Hoja de Trabajo para listado'!$CD$155:$DC$1048576,MATCH($A647,'Hoja de Trabajo para listado'!$CD$155:$CD$1048576,0),MATCH((CUADRO!P$5&amp;$E647),'Hoja de Trabajo para listado'!$CD$151:$DC$151,0)),0)</f>
        <v>0</v>
      </c>
      <c r="Q647" s="255">
        <f ca="1">+IFERROR(INDEX('Hoja de Trabajo para listado'!$A$155:$Z$1048576,MATCH($A647,'Hoja de Trabajo para listado'!$A$155:$A$1048576,0),MATCH((CUADRO!Q$5&amp;$E647),'Hoja de Trabajo para listado'!$A$151:$Z$151,0)),0)+IFERROR(INDEX('Hoja de Trabajo para listado'!$AB$155:$BA$1048576,MATCH($A647,'Hoja de Trabajo para listado'!$AB$155:$AB$1048576,0),MATCH((CUADRO!Q$5&amp;$E647),'Hoja de Trabajo para listado'!$AB$151:$BA$151,0)),0)+IFERROR(INDEX('Hoja de Trabajo para listado'!$BC$155:$CB$1048576,MATCH($A647,'Hoja de Trabajo para listado'!$BC$155:$BC$1048576,0),MATCH((CUADRO!Q$5&amp;$E647),'Hoja de Trabajo para listado'!$BC$151:$CB$151,0)),0)+IFERROR(INDEX('Hoja de Trabajo para listado'!$DE$153:$DG$274,MATCH($A647,'Hoja de Trabajo para listado'!$DE$153:$DE$1048576,0),MATCH((CUADRO!Q$5&amp;$E647),'Hoja de Trabajo para listado'!$DE$151:$DG$151,0)),0)+IFERROR(INDEX('Hoja de Trabajo para listado'!$CD$155:$DC$1048576,MATCH($A647,'Hoja de Trabajo para listado'!$CD$155:$CD$1048576,0),MATCH((CUADRO!Q$5&amp;$E647),'Hoja de Trabajo para listado'!$CD$151:$DC$151,0)),0)</f>
        <v>0</v>
      </c>
      <c r="R647" s="255">
        <f t="shared" ca="1" si="20"/>
        <v>0</v>
      </c>
      <c r="S647" s="262">
        <f ca="1">+R646+R647</f>
        <v>0</v>
      </c>
      <c r="T647" s="255">
        <f ca="1">+S647</f>
        <v>0</v>
      </c>
      <c r="U647" s="254">
        <f t="shared" si="21"/>
        <v>2</v>
      </c>
      <c r="V647" s="362" t="str">
        <f>+VLOOKUP(A647,bd_lista!$A$3:$E$590,5,FALSE)</f>
        <v>Gobiernos Autonomos Municipales</v>
      </c>
      <c r="W647" s="362"/>
      <c r="X647" s="254">
        <f>+VLOOKUP(A647,[2]Sheet1!$A$13:$D$744,4,FALSE)</f>
        <v>0</v>
      </c>
      <c r="Y647" s="254" t="e">
        <f>+VLOOKUP(X647,bd_lista!$A$3:$C$590,3,FALSE)</f>
        <v>#N/A</v>
      </c>
      <c r="Z647" s="314"/>
      <c r="AA647" s="315"/>
    </row>
    <row r="648" spans="1:27" customFormat="1" ht="27" hidden="1" customHeight="1">
      <c r="A648" s="32">
        <v>1316</v>
      </c>
      <c r="B648" s="306">
        <f>+A648</f>
        <v>1316</v>
      </c>
      <c r="C648" s="259" t="str">
        <f>+VLOOKUP(A648,bd_lista!$A$3:$C$590,3,FALSE)</f>
        <v>Gobierno Autónomo Municipal de Villa Rivero</v>
      </c>
      <c r="D648" s="361" t="str">
        <f>+C648</f>
        <v>Gobierno Autónomo Municipal de Villa Rivero</v>
      </c>
      <c r="E648" s="254" t="s">
        <v>1313</v>
      </c>
      <c r="F648" s="255">
        <f ca="1">+IFERROR(INDEX('Hoja de Trabajo para listado'!$A$155:$Z$1048576,MATCH($A648,'Hoja de Trabajo para listado'!$A$155:$A$1048576,0),MATCH((CUADRO!F$5&amp;$E648),'Hoja de Trabajo para listado'!$A$151:$Z$151,0)),0)+IFERROR(INDEX('Hoja de Trabajo para listado'!$AB$155:$BA$1048576,MATCH($A648,'Hoja de Trabajo para listado'!$AB$155:$AB$1048576,0),MATCH((CUADRO!F$5&amp;$E648),'Hoja de Trabajo para listado'!$AB$151:$BA$151,0)),0)+IFERROR(INDEX('Hoja de Trabajo para listado'!$BC$155:$CB$1048576,MATCH($A648,'Hoja de Trabajo para listado'!$BC$155:$BC$1048576,0),MATCH((CUADRO!F$5&amp;$E648),'Hoja de Trabajo para listado'!$BC$151:$CB$151,0)),0)+IFERROR(INDEX('Hoja de Trabajo para listado'!$DE$153:$DG$274,MATCH($A648,'Hoja de Trabajo para listado'!$DE$153:$DE$1048576,0),MATCH((CUADRO!F$5&amp;$E648),'Hoja de Trabajo para listado'!$DE$151:$DG$151,0)),0)+IFERROR(INDEX('Hoja de Trabajo para listado'!$CD$155:$DC$1048576,MATCH($A648,'Hoja de Trabajo para listado'!$CD$155:$CD$1048576,0),MATCH((CUADRO!F$5&amp;$E648),'Hoja de Trabajo para listado'!$CD$151:$DC$151,0)),0)</f>
        <v>0</v>
      </c>
      <c r="G648" s="255">
        <f ca="1">+IFERROR(INDEX('Hoja de Trabajo para listado'!$A$155:$Z$1048576,MATCH($A648,'Hoja de Trabajo para listado'!$A$155:$A$1048576,0),MATCH((CUADRO!G$5&amp;$E648),'Hoja de Trabajo para listado'!$A$151:$Z$151,0)),0)+IFERROR(INDEX('Hoja de Trabajo para listado'!$AB$155:$BA$1048576,MATCH($A648,'Hoja de Trabajo para listado'!$AB$155:$AB$1048576,0),MATCH((CUADRO!G$5&amp;$E648),'Hoja de Trabajo para listado'!$AB$151:$BA$151,0)),0)+IFERROR(INDEX('Hoja de Trabajo para listado'!$BC$155:$CB$1048576,MATCH($A648,'Hoja de Trabajo para listado'!$BC$155:$BC$1048576,0),MATCH((CUADRO!G$5&amp;$E648),'Hoja de Trabajo para listado'!$BC$151:$CB$151,0)),0)+IFERROR(INDEX('Hoja de Trabajo para listado'!$DE$153:$DG$274,MATCH($A648,'Hoja de Trabajo para listado'!$DE$153:$DE$1048576,0),MATCH((CUADRO!G$5&amp;$E648),'Hoja de Trabajo para listado'!$DE$151:$DG$151,0)),0)+IFERROR(INDEX('Hoja de Trabajo para listado'!$CD$155:$DC$1048576,MATCH($A648,'Hoja de Trabajo para listado'!$CD$155:$CD$1048576,0),MATCH((CUADRO!G$5&amp;$E648),'Hoja de Trabajo para listado'!$CD$151:$DC$151,0)),0)</f>
        <v>0</v>
      </c>
      <c r="H648" s="255">
        <f ca="1">+IFERROR(INDEX('Hoja de Trabajo para listado'!$A$155:$Z$1048576,MATCH($A648,'Hoja de Trabajo para listado'!$A$155:$A$1048576,0),MATCH((CUADRO!H$5&amp;$E648),'Hoja de Trabajo para listado'!$A$151:$Z$151,0)),0)+IFERROR(INDEX('Hoja de Trabajo para listado'!$AB$155:$BA$1048576,MATCH($A648,'Hoja de Trabajo para listado'!$AB$155:$AB$1048576,0),MATCH((CUADRO!H$5&amp;$E648),'Hoja de Trabajo para listado'!$AB$151:$BA$151,0)),0)+IFERROR(INDEX('Hoja de Trabajo para listado'!$BC$155:$CB$1048576,MATCH($A648,'Hoja de Trabajo para listado'!$BC$155:$BC$1048576,0),MATCH((CUADRO!H$5&amp;$E648),'Hoja de Trabajo para listado'!$BC$151:$CB$151,0)),0)+IFERROR(INDEX('Hoja de Trabajo para listado'!$DE$153:$DG$274,MATCH($A648,'Hoja de Trabajo para listado'!$DE$153:$DE$1048576,0),MATCH((CUADRO!H$5&amp;$E648),'Hoja de Trabajo para listado'!$DE$151:$DG$151,0)),0)+IFERROR(INDEX('Hoja de Trabajo para listado'!$CD$155:$DC$1048576,MATCH($A648,'Hoja de Trabajo para listado'!$CD$155:$CD$1048576,0),MATCH((CUADRO!H$5&amp;$E648),'Hoja de Trabajo para listado'!$CD$151:$DC$151,0)),0)</f>
        <v>0</v>
      </c>
      <c r="I648" s="255">
        <f ca="1">+IFERROR(INDEX('Hoja de Trabajo para listado'!$A$155:$Z$1048576,MATCH($A648,'Hoja de Trabajo para listado'!$A$155:$A$1048576,0),MATCH((CUADRO!I$5&amp;$E648),'Hoja de Trabajo para listado'!$A$151:$Z$151,0)),0)+IFERROR(INDEX('Hoja de Trabajo para listado'!$AB$155:$BA$1048576,MATCH($A648,'Hoja de Trabajo para listado'!$AB$155:$AB$1048576,0),MATCH((CUADRO!I$5&amp;$E648),'Hoja de Trabajo para listado'!$AB$151:$BA$151,0)),0)+IFERROR(INDEX('Hoja de Trabajo para listado'!$BC$155:$CB$1048576,MATCH($A648,'Hoja de Trabajo para listado'!$BC$155:$BC$1048576,0),MATCH((CUADRO!I$5&amp;$E648),'Hoja de Trabajo para listado'!$BC$151:$CB$151,0)),0)+IFERROR(INDEX('Hoja de Trabajo para listado'!$DE$153:$DG$274,MATCH($A648,'Hoja de Trabajo para listado'!$DE$153:$DE$1048576,0),MATCH((CUADRO!I$5&amp;$E648),'Hoja de Trabajo para listado'!$DE$151:$DG$151,0)),0)+IFERROR(INDEX('Hoja de Trabajo para listado'!$CD$155:$DC$1048576,MATCH($A648,'Hoja de Trabajo para listado'!$CD$155:$CD$1048576,0),MATCH((CUADRO!I$5&amp;$E648),'Hoja de Trabajo para listado'!$CD$151:$DC$151,0)),0)</f>
        <v>0</v>
      </c>
      <c r="J648" s="255">
        <f ca="1">+IFERROR(INDEX('Hoja de Trabajo para listado'!$A$155:$Z$1048576,MATCH($A648,'Hoja de Trabajo para listado'!$A$155:$A$1048576,0),MATCH((CUADRO!J$5&amp;$E648),'Hoja de Trabajo para listado'!$A$151:$Z$151,0)),0)+IFERROR(INDEX('Hoja de Trabajo para listado'!$AB$155:$BA$1048576,MATCH($A648,'Hoja de Trabajo para listado'!$AB$155:$AB$1048576,0),MATCH((CUADRO!J$5&amp;$E648),'Hoja de Trabajo para listado'!$AB$151:$BA$151,0)),0)+IFERROR(INDEX('Hoja de Trabajo para listado'!$BC$155:$CB$1048576,MATCH($A648,'Hoja de Trabajo para listado'!$BC$155:$BC$1048576,0),MATCH((CUADRO!J$5&amp;$E648),'Hoja de Trabajo para listado'!$BC$151:$CB$151,0)),0)+IFERROR(INDEX('Hoja de Trabajo para listado'!$DE$153:$DG$274,MATCH($A648,'Hoja de Trabajo para listado'!$DE$153:$DE$1048576,0),MATCH((CUADRO!J$5&amp;$E648),'Hoja de Trabajo para listado'!$DE$151:$DG$151,0)),0)+IFERROR(INDEX('Hoja de Trabajo para listado'!$CD$155:$DC$1048576,MATCH($A648,'Hoja de Trabajo para listado'!$CD$155:$CD$1048576,0),MATCH((CUADRO!J$5&amp;$E648),'Hoja de Trabajo para listado'!$CD$151:$DC$151,0)),0)</f>
        <v>0</v>
      </c>
      <c r="K648" s="255">
        <f ca="1">+IFERROR(INDEX('Hoja de Trabajo para listado'!$A$155:$Z$1048576,MATCH($A648,'Hoja de Trabajo para listado'!$A$155:$A$1048576,0),MATCH((CUADRO!K$5&amp;$E648),'Hoja de Trabajo para listado'!$A$151:$Z$151,0)),0)+IFERROR(INDEX('Hoja de Trabajo para listado'!$AB$155:$BA$1048576,MATCH($A648,'Hoja de Trabajo para listado'!$AB$155:$AB$1048576,0),MATCH((CUADRO!K$5&amp;$E648),'Hoja de Trabajo para listado'!$AB$151:$BA$151,0)),0)+IFERROR(INDEX('Hoja de Trabajo para listado'!$BC$155:$CB$1048576,MATCH($A648,'Hoja de Trabajo para listado'!$BC$155:$BC$1048576,0),MATCH((CUADRO!K$5&amp;$E648),'Hoja de Trabajo para listado'!$BC$151:$CB$151,0)),0)+IFERROR(INDEX('Hoja de Trabajo para listado'!$DE$153:$DG$274,MATCH($A648,'Hoja de Trabajo para listado'!$DE$153:$DE$1048576,0),MATCH((CUADRO!K$5&amp;$E648),'Hoja de Trabajo para listado'!$DE$151:$DG$151,0)),0)+IFERROR(INDEX('Hoja de Trabajo para listado'!$CD$155:$DC$1048576,MATCH($A648,'Hoja de Trabajo para listado'!$CD$155:$CD$1048576,0),MATCH((CUADRO!K$5&amp;$E648),'Hoja de Trabajo para listado'!$CD$151:$DC$151,0)),0)</f>
        <v>0</v>
      </c>
      <c r="L648" s="255">
        <f ca="1">+IFERROR(INDEX('Hoja de Trabajo para listado'!$A$155:$Z$1048576,MATCH($A648,'Hoja de Trabajo para listado'!$A$155:$A$1048576,0),MATCH((CUADRO!L$5&amp;$E648),'Hoja de Trabajo para listado'!$A$151:$Z$151,0)),0)+IFERROR(INDEX('Hoja de Trabajo para listado'!$AB$155:$BA$1048576,MATCH($A648,'Hoja de Trabajo para listado'!$AB$155:$AB$1048576,0),MATCH((CUADRO!L$5&amp;$E648),'Hoja de Trabajo para listado'!$AB$151:$BA$151,0)),0)+IFERROR(INDEX('Hoja de Trabajo para listado'!$BC$155:$CB$1048576,MATCH($A648,'Hoja de Trabajo para listado'!$BC$155:$BC$1048576,0),MATCH((CUADRO!L$5&amp;$E648),'Hoja de Trabajo para listado'!$BC$151:$CB$151,0)),0)+IFERROR(INDEX('Hoja de Trabajo para listado'!$DE$153:$DG$274,MATCH($A648,'Hoja de Trabajo para listado'!$DE$153:$DE$1048576,0),MATCH((CUADRO!L$5&amp;$E648),'Hoja de Trabajo para listado'!$DE$151:$DG$151,0)),0)+IFERROR(INDEX('Hoja de Trabajo para listado'!$CD$155:$DC$1048576,MATCH($A648,'Hoja de Trabajo para listado'!$CD$155:$CD$1048576,0),MATCH((CUADRO!L$5&amp;$E648),'Hoja de Trabajo para listado'!$CD$151:$DC$151,0)),0)</f>
        <v>0</v>
      </c>
      <c r="M648" s="255">
        <f ca="1">+IFERROR(INDEX('Hoja de Trabajo para listado'!$A$155:$Z$1048576,MATCH($A648,'Hoja de Trabajo para listado'!$A$155:$A$1048576,0),MATCH((CUADRO!M$5&amp;$E648),'Hoja de Trabajo para listado'!$A$151:$Z$151,0)),0)+IFERROR(INDEX('Hoja de Trabajo para listado'!$AB$155:$BA$1048576,MATCH($A648,'Hoja de Trabajo para listado'!$AB$155:$AB$1048576,0),MATCH((CUADRO!M$5&amp;$E648),'Hoja de Trabajo para listado'!$AB$151:$BA$151,0)),0)+IFERROR(INDEX('Hoja de Trabajo para listado'!$BC$155:$CB$1048576,MATCH($A648,'Hoja de Trabajo para listado'!$BC$155:$BC$1048576,0),MATCH((CUADRO!M$5&amp;$E648),'Hoja de Trabajo para listado'!$BC$151:$CB$151,0)),0)+IFERROR(INDEX('Hoja de Trabajo para listado'!$DE$153:$DG$274,MATCH($A648,'Hoja de Trabajo para listado'!$DE$153:$DE$1048576,0),MATCH((CUADRO!M$5&amp;$E648),'Hoja de Trabajo para listado'!$DE$151:$DG$151,0)),0)+IFERROR(INDEX('Hoja de Trabajo para listado'!$CD$155:$DC$1048576,MATCH($A648,'Hoja de Trabajo para listado'!$CD$155:$CD$1048576,0),MATCH((CUADRO!M$5&amp;$E648),'Hoja de Trabajo para listado'!$CD$151:$DC$151,0)),0)</f>
        <v>0</v>
      </c>
      <c r="N648" s="255">
        <f ca="1">+IFERROR(INDEX('Hoja de Trabajo para listado'!$A$155:$Z$1048576,MATCH($A648,'Hoja de Trabajo para listado'!$A$155:$A$1048576,0),MATCH((CUADRO!N$5&amp;$E648),'Hoja de Trabajo para listado'!$A$151:$Z$151,0)),0)+IFERROR(INDEX('Hoja de Trabajo para listado'!$AB$155:$BA$1048576,MATCH($A648,'Hoja de Trabajo para listado'!$AB$155:$AB$1048576,0),MATCH((CUADRO!N$5&amp;$E648),'Hoja de Trabajo para listado'!$AB$151:$BA$151,0)),0)+IFERROR(INDEX('Hoja de Trabajo para listado'!$BC$155:$CB$1048576,MATCH($A648,'Hoja de Trabajo para listado'!$BC$155:$BC$1048576,0),MATCH((CUADRO!N$5&amp;$E648),'Hoja de Trabajo para listado'!$BC$151:$CB$151,0)),0)+IFERROR(INDEX('Hoja de Trabajo para listado'!$DE$153:$DG$274,MATCH($A648,'Hoja de Trabajo para listado'!$DE$153:$DE$1048576,0),MATCH((CUADRO!N$5&amp;$E648),'Hoja de Trabajo para listado'!$DE$151:$DG$151,0)),0)+IFERROR(INDEX('Hoja de Trabajo para listado'!$CD$155:$DC$1048576,MATCH($A648,'Hoja de Trabajo para listado'!$CD$155:$CD$1048576,0),MATCH((CUADRO!N$5&amp;$E648),'Hoja de Trabajo para listado'!$CD$151:$DC$151,0)),0)</f>
        <v>0</v>
      </c>
      <c r="O648" s="255">
        <f ca="1">+IFERROR(INDEX('Hoja de Trabajo para listado'!$A$155:$Z$1048576,MATCH($A648,'Hoja de Trabajo para listado'!$A$155:$A$1048576,0),MATCH((CUADRO!O$5&amp;$E648),'Hoja de Trabajo para listado'!$A$151:$Z$151,0)),0)+IFERROR(INDEX('Hoja de Trabajo para listado'!$AB$155:$BA$1048576,MATCH($A648,'Hoja de Trabajo para listado'!$AB$155:$AB$1048576,0),MATCH((CUADRO!O$5&amp;$E648),'Hoja de Trabajo para listado'!$AB$151:$BA$151,0)),0)+IFERROR(INDEX('Hoja de Trabajo para listado'!$BC$155:$CB$1048576,MATCH($A648,'Hoja de Trabajo para listado'!$BC$155:$BC$1048576,0),MATCH((CUADRO!O$5&amp;$E648),'Hoja de Trabajo para listado'!$BC$151:$CB$151,0)),0)+IFERROR(INDEX('Hoja de Trabajo para listado'!$DE$153:$DG$274,MATCH($A648,'Hoja de Trabajo para listado'!$DE$153:$DE$1048576,0),MATCH((CUADRO!O$5&amp;$E648),'Hoja de Trabajo para listado'!$DE$151:$DG$151,0)),0)+IFERROR(INDEX('Hoja de Trabajo para listado'!$CD$155:$DC$1048576,MATCH($A648,'Hoja de Trabajo para listado'!$CD$155:$CD$1048576,0),MATCH((CUADRO!O$5&amp;$E648),'Hoja de Trabajo para listado'!$CD$151:$DC$151,0)),0)</f>
        <v>0</v>
      </c>
      <c r="P648" s="255">
        <f ca="1">+IFERROR(INDEX('Hoja de Trabajo para listado'!$A$155:$Z$1048576,MATCH($A648,'Hoja de Trabajo para listado'!$A$155:$A$1048576,0),MATCH((CUADRO!P$5&amp;$E648),'Hoja de Trabajo para listado'!$A$151:$Z$151,0)),0)+IFERROR(INDEX('Hoja de Trabajo para listado'!$AB$155:$BA$1048576,MATCH($A648,'Hoja de Trabajo para listado'!$AB$155:$AB$1048576,0),MATCH((CUADRO!P$5&amp;$E648),'Hoja de Trabajo para listado'!$AB$151:$BA$151,0)),0)+IFERROR(INDEX('Hoja de Trabajo para listado'!$BC$155:$CB$1048576,MATCH($A648,'Hoja de Trabajo para listado'!$BC$155:$BC$1048576,0),MATCH((CUADRO!P$5&amp;$E648),'Hoja de Trabajo para listado'!$BC$151:$CB$151,0)),0)+IFERROR(INDEX('Hoja de Trabajo para listado'!$DE$153:$DG$274,MATCH($A648,'Hoja de Trabajo para listado'!$DE$153:$DE$1048576,0),MATCH((CUADRO!P$5&amp;$E648),'Hoja de Trabajo para listado'!$DE$151:$DG$151,0)),0)+IFERROR(INDEX('Hoja de Trabajo para listado'!$CD$155:$DC$1048576,MATCH($A648,'Hoja de Trabajo para listado'!$CD$155:$CD$1048576,0),MATCH((CUADRO!P$5&amp;$E648),'Hoja de Trabajo para listado'!$CD$151:$DC$151,0)),0)</f>
        <v>0</v>
      </c>
      <c r="Q648" s="255">
        <f ca="1">+IFERROR(INDEX('Hoja de Trabajo para listado'!$A$155:$Z$1048576,MATCH($A648,'Hoja de Trabajo para listado'!$A$155:$A$1048576,0),MATCH((CUADRO!Q$5&amp;$E648),'Hoja de Trabajo para listado'!$A$151:$Z$151,0)),0)+IFERROR(INDEX('Hoja de Trabajo para listado'!$AB$155:$BA$1048576,MATCH($A648,'Hoja de Trabajo para listado'!$AB$155:$AB$1048576,0),MATCH((CUADRO!Q$5&amp;$E648),'Hoja de Trabajo para listado'!$AB$151:$BA$151,0)),0)+IFERROR(INDEX('Hoja de Trabajo para listado'!$BC$155:$CB$1048576,MATCH($A648,'Hoja de Trabajo para listado'!$BC$155:$BC$1048576,0),MATCH((CUADRO!Q$5&amp;$E648),'Hoja de Trabajo para listado'!$BC$151:$CB$151,0)),0)+IFERROR(INDEX('Hoja de Trabajo para listado'!$DE$153:$DG$274,MATCH($A648,'Hoja de Trabajo para listado'!$DE$153:$DE$1048576,0),MATCH((CUADRO!Q$5&amp;$E648),'Hoja de Trabajo para listado'!$DE$151:$DG$151,0)),0)+IFERROR(INDEX('Hoja de Trabajo para listado'!$CD$155:$DC$1048576,MATCH($A648,'Hoja de Trabajo para listado'!$CD$155:$CD$1048576,0),MATCH((CUADRO!Q$5&amp;$E648),'Hoja de Trabajo para listado'!$CD$151:$DC$151,0)),0)</f>
        <v>0</v>
      </c>
      <c r="R648" s="255">
        <f t="shared" ca="1" si="20"/>
        <v>0</v>
      </c>
      <c r="S648" s="262"/>
      <c r="T648" s="255">
        <f ca="1">+T649</f>
        <v>0</v>
      </c>
      <c r="U648" s="254">
        <f t="shared" si="21"/>
        <v>1</v>
      </c>
      <c r="V648" s="362" t="str">
        <f>+VLOOKUP(A648,bd_lista!$A$3:$E$590,5,FALSE)</f>
        <v>Gobiernos Autonomos Municipales</v>
      </c>
      <c r="W648" s="361" t="str">
        <f>+V648</f>
        <v>Gobiernos Autonomos Municipales</v>
      </c>
      <c r="X648" s="254">
        <f>+VLOOKUP(A648,[2]Sheet1!$A$13:$D$744,4,FALSE)</f>
        <v>0</v>
      </c>
      <c r="Y648" s="254" t="e">
        <f>+VLOOKUP(X648,bd_lista!$A$3:$C$590,3,FALSE)</f>
        <v>#N/A</v>
      </c>
      <c r="Z648" s="316">
        <f>+X648</f>
        <v>0</v>
      </c>
      <c r="AA648" s="317" t="e">
        <f>+Y648</f>
        <v>#N/A</v>
      </c>
    </row>
    <row r="649" spans="1:27" customFormat="1" ht="27" hidden="1" customHeight="1">
      <c r="A649" s="32">
        <v>1316</v>
      </c>
      <c r="B649" s="307"/>
      <c r="C649" s="259" t="str">
        <f>+VLOOKUP(A649,bd_lista!$A$3:$C$590,3,FALSE)</f>
        <v>Gobierno Autónomo Municipal de Villa Rivero</v>
      </c>
      <c r="D649" s="362"/>
      <c r="E649" s="256" t="s">
        <v>1314</v>
      </c>
      <c r="F649" s="255">
        <f ca="1">+IFERROR(INDEX('Hoja de Trabajo para listado'!$A$155:$Z$1048576,MATCH($A649,'Hoja de Trabajo para listado'!$A$155:$A$1048576,0),MATCH((CUADRO!F$5&amp;$E649),'Hoja de Trabajo para listado'!$A$151:$Z$151,0)),0)+IFERROR(INDEX('Hoja de Trabajo para listado'!$AB$155:$BA$1048576,MATCH($A649,'Hoja de Trabajo para listado'!$AB$155:$AB$1048576,0),MATCH((CUADRO!F$5&amp;$E649),'Hoja de Trabajo para listado'!$AB$151:$BA$151,0)),0)+IFERROR(INDEX('Hoja de Trabajo para listado'!$BC$155:$CB$1048576,MATCH($A649,'Hoja de Trabajo para listado'!$BC$155:$BC$1048576,0),MATCH((CUADRO!F$5&amp;$E649),'Hoja de Trabajo para listado'!$BC$151:$CB$151,0)),0)+IFERROR(INDEX('Hoja de Trabajo para listado'!$DE$153:$DG$274,MATCH($A649,'Hoja de Trabajo para listado'!$DE$153:$DE$1048576,0),MATCH((CUADRO!F$5&amp;$E649),'Hoja de Trabajo para listado'!$DE$151:$DG$151,0)),0)+IFERROR(INDEX('Hoja de Trabajo para listado'!$CD$155:$DC$1048576,MATCH($A649,'Hoja de Trabajo para listado'!$CD$155:$CD$1048576,0),MATCH((CUADRO!F$5&amp;$E649),'Hoja de Trabajo para listado'!$CD$151:$DC$151,0)),0)</f>
        <v>0</v>
      </c>
      <c r="G649" s="255">
        <f ca="1">+IFERROR(INDEX('Hoja de Trabajo para listado'!$A$155:$Z$1048576,MATCH($A649,'Hoja de Trabajo para listado'!$A$155:$A$1048576,0),MATCH((CUADRO!G$5&amp;$E649),'Hoja de Trabajo para listado'!$A$151:$Z$151,0)),0)+IFERROR(INDEX('Hoja de Trabajo para listado'!$AB$155:$BA$1048576,MATCH($A649,'Hoja de Trabajo para listado'!$AB$155:$AB$1048576,0),MATCH((CUADRO!G$5&amp;$E649),'Hoja de Trabajo para listado'!$AB$151:$BA$151,0)),0)+IFERROR(INDEX('Hoja de Trabajo para listado'!$BC$155:$CB$1048576,MATCH($A649,'Hoja de Trabajo para listado'!$BC$155:$BC$1048576,0),MATCH((CUADRO!G$5&amp;$E649),'Hoja de Trabajo para listado'!$BC$151:$CB$151,0)),0)+IFERROR(INDEX('Hoja de Trabajo para listado'!$DE$153:$DG$274,MATCH($A649,'Hoja de Trabajo para listado'!$DE$153:$DE$1048576,0),MATCH((CUADRO!G$5&amp;$E649),'Hoja de Trabajo para listado'!$DE$151:$DG$151,0)),0)+IFERROR(INDEX('Hoja de Trabajo para listado'!$CD$155:$DC$1048576,MATCH($A649,'Hoja de Trabajo para listado'!$CD$155:$CD$1048576,0),MATCH((CUADRO!G$5&amp;$E649),'Hoja de Trabajo para listado'!$CD$151:$DC$151,0)),0)</f>
        <v>0</v>
      </c>
      <c r="H649" s="255">
        <f ca="1">+IFERROR(INDEX('Hoja de Trabajo para listado'!$A$155:$Z$1048576,MATCH($A649,'Hoja de Trabajo para listado'!$A$155:$A$1048576,0),MATCH((CUADRO!H$5&amp;$E649),'Hoja de Trabajo para listado'!$A$151:$Z$151,0)),0)+IFERROR(INDEX('Hoja de Trabajo para listado'!$AB$155:$BA$1048576,MATCH($A649,'Hoja de Trabajo para listado'!$AB$155:$AB$1048576,0),MATCH((CUADRO!H$5&amp;$E649),'Hoja de Trabajo para listado'!$AB$151:$BA$151,0)),0)+IFERROR(INDEX('Hoja de Trabajo para listado'!$BC$155:$CB$1048576,MATCH($A649,'Hoja de Trabajo para listado'!$BC$155:$BC$1048576,0),MATCH((CUADRO!H$5&amp;$E649),'Hoja de Trabajo para listado'!$BC$151:$CB$151,0)),0)+IFERROR(INDEX('Hoja de Trabajo para listado'!$DE$153:$DG$274,MATCH($A649,'Hoja de Trabajo para listado'!$DE$153:$DE$1048576,0),MATCH((CUADRO!H$5&amp;$E649),'Hoja de Trabajo para listado'!$DE$151:$DG$151,0)),0)+IFERROR(INDEX('Hoja de Trabajo para listado'!$CD$155:$DC$1048576,MATCH($A649,'Hoja de Trabajo para listado'!$CD$155:$CD$1048576,0),MATCH((CUADRO!H$5&amp;$E649),'Hoja de Trabajo para listado'!$CD$151:$DC$151,0)),0)</f>
        <v>0</v>
      </c>
      <c r="I649" s="255">
        <f ca="1">+IFERROR(INDEX('Hoja de Trabajo para listado'!$A$155:$Z$1048576,MATCH($A649,'Hoja de Trabajo para listado'!$A$155:$A$1048576,0),MATCH((CUADRO!I$5&amp;$E649),'Hoja de Trabajo para listado'!$A$151:$Z$151,0)),0)+IFERROR(INDEX('Hoja de Trabajo para listado'!$AB$155:$BA$1048576,MATCH($A649,'Hoja de Trabajo para listado'!$AB$155:$AB$1048576,0),MATCH((CUADRO!I$5&amp;$E649),'Hoja de Trabajo para listado'!$AB$151:$BA$151,0)),0)+IFERROR(INDEX('Hoja de Trabajo para listado'!$BC$155:$CB$1048576,MATCH($A649,'Hoja de Trabajo para listado'!$BC$155:$BC$1048576,0),MATCH((CUADRO!I$5&amp;$E649),'Hoja de Trabajo para listado'!$BC$151:$CB$151,0)),0)+IFERROR(INDEX('Hoja de Trabajo para listado'!$DE$153:$DG$274,MATCH($A649,'Hoja de Trabajo para listado'!$DE$153:$DE$1048576,0),MATCH((CUADRO!I$5&amp;$E649),'Hoja de Trabajo para listado'!$DE$151:$DG$151,0)),0)+IFERROR(INDEX('Hoja de Trabajo para listado'!$CD$155:$DC$1048576,MATCH($A649,'Hoja de Trabajo para listado'!$CD$155:$CD$1048576,0),MATCH((CUADRO!I$5&amp;$E649),'Hoja de Trabajo para listado'!$CD$151:$DC$151,0)),0)</f>
        <v>0</v>
      </c>
      <c r="J649" s="255">
        <f ca="1">+IFERROR(INDEX('Hoja de Trabajo para listado'!$A$155:$Z$1048576,MATCH($A649,'Hoja de Trabajo para listado'!$A$155:$A$1048576,0),MATCH((CUADRO!J$5&amp;$E649),'Hoja de Trabajo para listado'!$A$151:$Z$151,0)),0)+IFERROR(INDEX('Hoja de Trabajo para listado'!$AB$155:$BA$1048576,MATCH($A649,'Hoja de Trabajo para listado'!$AB$155:$AB$1048576,0),MATCH((CUADRO!J$5&amp;$E649),'Hoja de Trabajo para listado'!$AB$151:$BA$151,0)),0)+IFERROR(INDEX('Hoja de Trabajo para listado'!$BC$155:$CB$1048576,MATCH($A649,'Hoja de Trabajo para listado'!$BC$155:$BC$1048576,0),MATCH((CUADRO!J$5&amp;$E649),'Hoja de Trabajo para listado'!$BC$151:$CB$151,0)),0)+IFERROR(INDEX('Hoja de Trabajo para listado'!$DE$153:$DG$274,MATCH($A649,'Hoja de Trabajo para listado'!$DE$153:$DE$1048576,0),MATCH((CUADRO!J$5&amp;$E649),'Hoja de Trabajo para listado'!$DE$151:$DG$151,0)),0)+IFERROR(INDEX('Hoja de Trabajo para listado'!$CD$155:$DC$1048576,MATCH($A649,'Hoja de Trabajo para listado'!$CD$155:$CD$1048576,0),MATCH((CUADRO!J$5&amp;$E649),'Hoja de Trabajo para listado'!$CD$151:$DC$151,0)),0)</f>
        <v>0</v>
      </c>
      <c r="K649" s="255">
        <f ca="1">+IFERROR(INDEX('Hoja de Trabajo para listado'!$A$155:$Z$1048576,MATCH($A649,'Hoja de Trabajo para listado'!$A$155:$A$1048576,0),MATCH((CUADRO!K$5&amp;$E649),'Hoja de Trabajo para listado'!$A$151:$Z$151,0)),0)+IFERROR(INDEX('Hoja de Trabajo para listado'!$AB$155:$BA$1048576,MATCH($A649,'Hoja de Trabajo para listado'!$AB$155:$AB$1048576,0),MATCH((CUADRO!K$5&amp;$E649),'Hoja de Trabajo para listado'!$AB$151:$BA$151,0)),0)+IFERROR(INDEX('Hoja de Trabajo para listado'!$BC$155:$CB$1048576,MATCH($A649,'Hoja de Trabajo para listado'!$BC$155:$BC$1048576,0),MATCH((CUADRO!K$5&amp;$E649),'Hoja de Trabajo para listado'!$BC$151:$CB$151,0)),0)+IFERROR(INDEX('Hoja de Trabajo para listado'!$DE$153:$DG$274,MATCH($A649,'Hoja de Trabajo para listado'!$DE$153:$DE$1048576,0),MATCH((CUADRO!K$5&amp;$E649),'Hoja de Trabajo para listado'!$DE$151:$DG$151,0)),0)+IFERROR(INDEX('Hoja de Trabajo para listado'!$CD$155:$DC$1048576,MATCH($A649,'Hoja de Trabajo para listado'!$CD$155:$CD$1048576,0),MATCH((CUADRO!K$5&amp;$E649),'Hoja de Trabajo para listado'!$CD$151:$DC$151,0)),0)</f>
        <v>0</v>
      </c>
      <c r="L649" s="255">
        <f ca="1">+IFERROR(INDEX('Hoja de Trabajo para listado'!$A$155:$Z$1048576,MATCH($A649,'Hoja de Trabajo para listado'!$A$155:$A$1048576,0),MATCH((CUADRO!L$5&amp;$E649),'Hoja de Trabajo para listado'!$A$151:$Z$151,0)),0)+IFERROR(INDEX('Hoja de Trabajo para listado'!$AB$155:$BA$1048576,MATCH($A649,'Hoja de Trabajo para listado'!$AB$155:$AB$1048576,0),MATCH((CUADRO!L$5&amp;$E649),'Hoja de Trabajo para listado'!$AB$151:$BA$151,0)),0)+IFERROR(INDEX('Hoja de Trabajo para listado'!$BC$155:$CB$1048576,MATCH($A649,'Hoja de Trabajo para listado'!$BC$155:$BC$1048576,0),MATCH((CUADRO!L$5&amp;$E649),'Hoja de Trabajo para listado'!$BC$151:$CB$151,0)),0)+IFERROR(INDEX('Hoja de Trabajo para listado'!$DE$153:$DG$274,MATCH($A649,'Hoja de Trabajo para listado'!$DE$153:$DE$1048576,0),MATCH((CUADRO!L$5&amp;$E649),'Hoja de Trabajo para listado'!$DE$151:$DG$151,0)),0)+IFERROR(INDEX('Hoja de Trabajo para listado'!$CD$155:$DC$1048576,MATCH($A649,'Hoja de Trabajo para listado'!$CD$155:$CD$1048576,0),MATCH((CUADRO!L$5&amp;$E649),'Hoja de Trabajo para listado'!$CD$151:$DC$151,0)),0)</f>
        <v>0</v>
      </c>
      <c r="M649" s="255">
        <f ca="1">+IFERROR(INDEX('Hoja de Trabajo para listado'!$A$155:$Z$1048576,MATCH($A649,'Hoja de Trabajo para listado'!$A$155:$A$1048576,0),MATCH((CUADRO!M$5&amp;$E649),'Hoja de Trabajo para listado'!$A$151:$Z$151,0)),0)+IFERROR(INDEX('Hoja de Trabajo para listado'!$AB$155:$BA$1048576,MATCH($A649,'Hoja de Trabajo para listado'!$AB$155:$AB$1048576,0),MATCH((CUADRO!M$5&amp;$E649),'Hoja de Trabajo para listado'!$AB$151:$BA$151,0)),0)+IFERROR(INDEX('Hoja de Trabajo para listado'!$BC$155:$CB$1048576,MATCH($A649,'Hoja de Trabajo para listado'!$BC$155:$BC$1048576,0),MATCH((CUADRO!M$5&amp;$E649),'Hoja de Trabajo para listado'!$BC$151:$CB$151,0)),0)+IFERROR(INDEX('Hoja de Trabajo para listado'!$DE$153:$DG$274,MATCH($A649,'Hoja de Trabajo para listado'!$DE$153:$DE$1048576,0),MATCH((CUADRO!M$5&amp;$E649),'Hoja de Trabajo para listado'!$DE$151:$DG$151,0)),0)+IFERROR(INDEX('Hoja de Trabajo para listado'!$CD$155:$DC$1048576,MATCH($A649,'Hoja de Trabajo para listado'!$CD$155:$CD$1048576,0),MATCH((CUADRO!M$5&amp;$E649),'Hoja de Trabajo para listado'!$CD$151:$DC$151,0)),0)</f>
        <v>0</v>
      </c>
      <c r="N649" s="255">
        <f ca="1">+IFERROR(INDEX('Hoja de Trabajo para listado'!$A$155:$Z$1048576,MATCH($A649,'Hoja de Trabajo para listado'!$A$155:$A$1048576,0),MATCH((CUADRO!N$5&amp;$E649),'Hoja de Trabajo para listado'!$A$151:$Z$151,0)),0)+IFERROR(INDEX('Hoja de Trabajo para listado'!$AB$155:$BA$1048576,MATCH($A649,'Hoja de Trabajo para listado'!$AB$155:$AB$1048576,0),MATCH((CUADRO!N$5&amp;$E649),'Hoja de Trabajo para listado'!$AB$151:$BA$151,0)),0)+IFERROR(INDEX('Hoja de Trabajo para listado'!$BC$155:$CB$1048576,MATCH($A649,'Hoja de Trabajo para listado'!$BC$155:$BC$1048576,0),MATCH((CUADRO!N$5&amp;$E649),'Hoja de Trabajo para listado'!$BC$151:$CB$151,0)),0)+IFERROR(INDEX('Hoja de Trabajo para listado'!$DE$153:$DG$274,MATCH($A649,'Hoja de Trabajo para listado'!$DE$153:$DE$1048576,0),MATCH((CUADRO!N$5&amp;$E649),'Hoja de Trabajo para listado'!$DE$151:$DG$151,0)),0)+IFERROR(INDEX('Hoja de Trabajo para listado'!$CD$155:$DC$1048576,MATCH($A649,'Hoja de Trabajo para listado'!$CD$155:$CD$1048576,0),MATCH((CUADRO!N$5&amp;$E649),'Hoja de Trabajo para listado'!$CD$151:$DC$151,0)),0)</f>
        <v>0</v>
      </c>
      <c r="O649" s="255">
        <f ca="1">+IFERROR(INDEX('Hoja de Trabajo para listado'!$A$155:$Z$1048576,MATCH($A649,'Hoja de Trabajo para listado'!$A$155:$A$1048576,0),MATCH((CUADRO!O$5&amp;$E649),'Hoja de Trabajo para listado'!$A$151:$Z$151,0)),0)+IFERROR(INDEX('Hoja de Trabajo para listado'!$AB$155:$BA$1048576,MATCH($A649,'Hoja de Trabajo para listado'!$AB$155:$AB$1048576,0),MATCH((CUADRO!O$5&amp;$E649),'Hoja de Trabajo para listado'!$AB$151:$BA$151,0)),0)+IFERROR(INDEX('Hoja de Trabajo para listado'!$BC$155:$CB$1048576,MATCH($A649,'Hoja de Trabajo para listado'!$BC$155:$BC$1048576,0),MATCH((CUADRO!O$5&amp;$E649),'Hoja de Trabajo para listado'!$BC$151:$CB$151,0)),0)+IFERROR(INDEX('Hoja de Trabajo para listado'!$DE$153:$DG$274,MATCH($A649,'Hoja de Trabajo para listado'!$DE$153:$DE$1048576,0),MATCH((CUADRO!O$5&amp;$E649),'Hoja de Trabajo para listado'!$DE$151:$DG$151,0)),0)+IFERROR(INDEX('Hoja de Trabajo para listado'!$CD$155:$DC$1048576,MATCH($A649,'Hoja de Trabajo para listado'!$CD$155:$CD$1048576,0),MATCH((CUADRO!O$5&amp;$E649),'Hoja de Trabajo para listado'!$CD$151:$DC$151,0)),0)</f>
        <v>0</v>
      </c>
      <c r="P649" s="255">
        <f ca="1">+IFERROR(INDEX('Hoja de Trabajo para listado'!$A$155:$Z$1048576,MATCH($A649,'Hoja de Trabajo para listado'!$A$155:$A$1048576,0),MATCH((CUADRO!P$5&amp;$E649),'Hoja de Trabajo para listado'!$A$151:$Z$151,0)),0)+IFERROR(INDEX('Hoja de Trabajo para listado'!$AB$155:$BA$1048576,MATCH($A649,'Hoja de Trabajo para listado'!$AB$155:$AB$1048576,0),MATCH((CUADRO!P$5&amp;$E649),'Hoja de Trabajo para listado'!$AB$151:$BA$151,0)),0)+IFERROR(INDEX('Hoja de Trabajo para listado'!$BC$155:$CB$1048576,MATCH($A649,'Hoja de Trabajo para listado'!$BC$155:$BC$1048576,0),MATCH((CUADRO!P$5&amp;$E649),'Hoja de Trabajo para listado'!$BC$151:$CB$151,0)),0)+IFERROR(INDEX('Hoja de Trabajo para listado'!$DE$153:$DG$274,MATCH($A649,'Hoja de Trabajo para listado'!$DE$153:$DE$1048576,0),MATCH((CUADRO!P$5&amp;$E649),'Hoja de Trabajo para listado'!$DE$151:$DG$151,0)),0)+IFERROR(INDEX('Hoja de Trabajo para listado'!$CD$155:$DC$1048576,MATCH($A649,'Hoja de Trabajo para listado'!$CD$155:$CD$1048576,0),MATCH((CUADRO!P$5&amp;$E649),'Hoja de Trabajo para listado'!$CD$151:$DC$151,0)),0)</f>
        <v>0</v>
      </c>
      <c r="Q649" s="255">
        <f ca="1">+IFERROR(INDEX('Hoja de Trabajo para listado'!$A$155:$Z$1048576,MATCH($A649,'Hoja de Trabajo para listado'!$A$155:$A$1048576,0),MATCH((CUADRO!Q$5&amp;$E649),'Hoja de Trabajo para listado'!$A$151:$Z$151,0)),0)+IFERROR(INDEX('Hoja de Trabajo para listado'!$AB$155:$BA$1048576,MATCH($A649,'Hoja de Trabajo para listado'!$AB$155:$AB$1048576,0),MATCH((CUADRO!Q$5&amp;$E649),'Hoja de Trabajo para listado'!$AB$151:$BA$151,0)),0)+IFERROR(INDEX('Hoja de Trabajo para listado'!$BC$155:$CB$1048576,MATCH($A649,'Hoja de Trabajo para listado'!$BC$155:$BC$1048576,0),MATCH((CUADRO!Q$5&amp;$E649),'Hoja de Trabajo para listado'!$BC$151:$CB$151,0)),0)+IFERROR(INDEX('Hoja de Trabajo para listado'!$DE$153:$DG$274,MATCH($A649,'Hoja de Trabajo para listado'!$DE$153:$DE$1048576,0),MATCH((CUADRO!Q$5&amp;$E649),'Hoja de Trabajo para listado'!$DE$151:$DG$151,0)),0)+IFERROR(INDEX('Hoja de Trabajo para listado'!$CD$155:$DC$1048576,MATCH($A649,'Hoja de Trabajo para listado'!$CD$155:$CD$1048576,0),MATCH((CUADRO!Q$5&amp;$E649),'Hoja de Trabajo para listado'!$CD$151:$DC$151,0)),0)</f>
        <v>0</v>
      </c>
      <c r="R649" s="255">
        <f t="shared" ca="1" si="20"/>
        <v>0</v>
      </c>
      <c r="S649" s="262">
        <f ca="1">+R648+R649</f>
        <v>0</v>
      </c>
      <c r="T649" s="255">
        <f ca="1">+S649</f>
        <v>0</v>
      </c>
      <c r="U649" s="254">
        <f t="shared" si="21"/>
        <v>2</v>
      </c>
      <c r="V649" s="362" t="str">
        <f>+VLOOKUP(A649,bd_lista!$A$3:$E$590,5,FALSE)</f>
        <v>Gobiernos Autonomos Municipales</v>
      </c>
      <c r="W649" s="362"/>
      <c r="X649" s="254">
        <f>+VLOOKUP(A649,[2]Sheet1!$A$13:$D$744,4,FALSE)</f>
        <v>0</v>
      </c>
      <c r="Y649" s="254" t="e">
        <f>+VLOOKUP(X649,bd_lista!$A$3:$C$590,3,FALSE)</f>
        <v>#N/A</v>
      </c>
      <c r="Z649" s="314"/>
      <c r="AA649" s="315"/>
    </row>
    <row r="650" spans="1:27" customFormat="1" ht="15" hidden="1" customHeight="1">
      <c r="A650" s="32">
        <v>1317</v>
      </c>
      <c r="B650" s="306">
        <f>+A650</f>
        <v>1317</v>
      </c>
      <c r="C650" s="259" t="str">
        <f>+VLOOKUP(A650,bd_lista!$A$3:$C$590,3,FALSE)</f>
        <v>Gobierno Autónomo Municipal de San Benito (Villa José Quintín Mendoza)</v>
      </c>
      <c r="D650" s="361" t="str">
        <f>+C650</f>
        <v>Gobierno Autónomo Municipal de San Benito (Villa José Quintín Mendoza)</v>
      </c>
      <c r="E650" s="254" t="s">
        <v>1313</v>
      </c>
      <c r="F650" s="255">
        <f ca="1">+IFERROR(INDEX('Hoja de Trabajo para listado'!$A$155:$Z$1048576,MATCH($A650,'Hoja de Trabajo para listado'!$A$155:$A$1048576,0),MATCH((CUADRO!F$5&amp;$E650),'Hoja de Trabajo para listado'!$A$151:$Z$151,0)),0)+IFERROR(INDEX('Hoja de Trabajo para listado'!$AB$155:$BA$1048576,MATCH($A650,'Hoja de Trabajo para listado'!$AB$155:$AB$1048576,0),MATCH((CUADRO!F$5&amp;$E650),'Hoja de Trabajo para listado'!$AB$151:$BA$151,0)),0)+IFERROR(INDEX('Hoja de Trabajo para listado'!$BC$155:$CB$1048576,MATCH($A650,'Hoja de Trabajo para listado'!$BC$155:$BC$1048576,0),MATCH((CUADRO!F$5&amp;$E650),'Hoja de Trabajo para listado'!$BC$151:$CB$151,0)),0)+IFERROR(INDEX('Hoja de Trabajo para listado'!$DE$153:$DG$274,MATCH($A650,'Hoja de Trabajo para listado'!$DE$153:$DE$1048576,0),MATCH((CUADRO!F$5&amp;$E650),'Hoja de Trabajo para listado'!$DE$151:$DG$151,0)),0)+IFERROR(INDEX('Hoja de Trabajo para listado'!$CD$155:$DC$1048576,MATCH($A650,'Hoja de Trabajo para listado'!$CD$155:$CD$1048576,0),MATCH((CUADRO!F$5&amp;$E650),'Hoja de Trabajo para listado'!$CD$151:$DC$151,0)),0)</f>
        <v>0</v>
      </c>
      <c r="G650" s="255">
        <f ca="1">+IFERROR(INDEX('Hoja de Trabajo para listado'!$A$155:$Z$1048576,MATCH($A650,'Hoja de Trabajo para listado'!$A$155:$A$1048576,0),MATCH((CUADRO!G$5&amp;$E650),'Hoja de Trabajo para listado'!$A$151:$Z$151,0)),0)+IFERROR(INDEX('Hoja de Trabajo para listado'!$AB$155:$BA$1048576,MATCH($A650,'Hoja de Trabajo para listado'!$AB$155:$AB$1048576,0),MATCH((CUADRO!G$5&amp;$E650),'Hoja de Trabajo para listado'!$AB$151:$BA$151,0)),0)+IFERROR(INDEX('Hoja de Trabajo para listado'!$BC$155:$CB$1048576,MATCH($A650,'Hoja de Trabajo para listado'!$BC$155:$BC$1048576,0),MATCH((CUADRO!G$5&amp;$E650),'Hoja de Trabajo para listado'!$BC$151:$CB$151,0)),0)+IFERROR(INDEX('Hoja de Trabajo para listado'!$DE$153:$DG$274,MATCH($A650,'Hoja de Trabajo para listado'!$DE$153:$DE$1048576,0),MATCH((CUADRO!G$5&amp;$E650),'Hoja de Trabajo para listado'!$DE$151:$DG$151,0)),0)+IFERROR(INDEX('Hoja de Trabajo para listado'!$CD$155:$DC$1048576,MATCH($A650,'Hoja de Trabajo para listado'!$CD$155:$CD$1048576,0),MATCH((CUADRO!G$5&amp;$E650),'Hoja de Trabajo para listado'!$CD$151:$DC$151,0)),0)</f>
        <v>0</v>
      </c>
      <c r="H650" s="255">
        <f ca="1">+IFERROR(INDEX('Hoja de Trabajo para listado'!$A$155:$Z$1048576,MATCH($A650,'Hoja de Trabajo para listado'!$A$155:$A$1048576,0),MATCH((CUADRO!H$5&amp;$E650),'Hoja de Trabajo para listado'!$A$151:$Z$151,0)),0)+IFERROR(INDEX('Hoja de Trabajo para listado'!$AB$155:$BA$1048576,MATCH($A650,'Hoja de Trabajo para listado'!$AB$155:$AB$1048576,0),MATCH((CUADRO!H$5&amp;$E650),'Hoja de Trabajo para listado'!$AB$151:$BA$151,0)),0)+IFERROR(INDEX('Hoja de Trabajo para listado'!$BC$155:$CB$1048576,MATCH($A650,'Hoja de Trabajo para listado'!$BC$155:$BC$1048576,0),MATCH((CUADRO!H$5&amp;$E650),'Hoja de Trabajo para listado'!$BC$151:$CB$151,0)),0)+IFERROR(INDEX('Hoja de Trabajo para listado'!$DE$153:$DG$274,MATCH($A650,'Hoja de Trabajo para listado'!$DE$153:$DE$1048576,0),MATCH((CUADRO!H$5&amp;$E650),'Hoja de Trabajo para listado'!$DE$151:$DG$151,0)),0)+IFERROR(INDEX('Hoja de Trabajo para listado'!$CD$155:$DC$1048576,MATCH($A650,'Hoja de Trabajo para listado'!$CD$155:$CD$1048576,0),MATCH((CUADRO!H$5&amp;$E650),'Hoja de Trabajo para listado'!$CD$151:$DC$151,0)),0)</f>
        <v>0</v>
      </c>
      <c r="I650" s="255">
        <f ca="1">+IFERROR(INDEX('Hoja de Trabajo para listado'!$A$155:$Z$1048576,MATCH($A650,'Hoja de Trabajo para listado'!$A$155:$A$1048576,0),MATCH((CUADRO!I$5&amp;$E650),'Hoja de Trabajo para listado'!$A$151:$Z$151,0)),0)+IFERROR(INDEX('Hoja de Trabajo para listado'!$AB$155:$BA$1048576,MATCH($A650,'Hoja de Trabajo para listado'!$AB$155:$AB$1048576,0),MATCH((CUADRO!I$5&amp;$E650),'Hoja de Trabajo para listado'!$AB$151:$BA$151,0)),0)+IFERROR(INDEX('Hoja de Trabajo para listado'!$BC$155:$CB$1048576,MATCH($A650,'Hoja de Trabajo para listado'!$BC$155:$BC$1048576,0),MATCH((CUADRO!I$5&amp;$E650),'Hoja de Trabajo para listado'!$BC$151:$CB$151,0)),0)+IFERROR(INDEX('Hoja de Trabajo para listado'!$DE$153:$DG$274,MATCH($A650,'Hoja de Trabajo para listado'!$DE$153:$DE$1048576,0),MATCH((CUADRO!I$5&amp;$E650),'Hoja de Trabajo para listado'!$DE$151:$DG$151,0)),0)+IFERROR(INDEX('Hoja de Trabajo para listado'!$CD$155:$DC$1048576,MATCH($A650,'Hoja de Trabajo para listado'!$CD$155:$CD$1048576,0),MATCH((CUADRO!I$5&amp;$E650),'Hoja de Trabajo para listado'!$CD$151:$DC$151,0)),0)</f>
        <v>0</v>
      </c>
      <c r="J650" s="255">
        <f ca="1">+IFERROR(INDEX('Hoja de Trabajo para listado'!$A$155:$Z$1048576,MATCH($A650,'Hoja de Trabajo para listado'!$A$155:$A$1048576,0),MATCH((CUADRO!J$5&amp;$E650),'Hoja de Trabajo para listado'!$A$151:$Z$151,0)),0)+IFERROR(INDEX('Hoja de Trabajo para listado'!$AB$155:$BA$1048576,MATCH($A650,'Hoja de Trabajo para listado'!$AB$155:$AB$1048576,0),MATCH((CUADRO!J$5&amp;$E650),'Hoja de Trabajo para listado'!$AB$151:$BA$151,0)),0)+IFERROR(INDEX('Hoja de Trabajo para listado'!$BC$155:$CB$1048576,MATCH($A650,'Hoja de Trabajo para listado'!$BC$155:$BC$1048576,0),MATCH((CUADRO!J$5&amp;$E650),'Hoja de Trabajo para listado'!$BC$151:$CB$151,0)),0)+IFERROR(INDEX('Hoja de Trabajo para listado'!$DE$153:$DG$274,MATCH($A650,'Hoja de Trabajo para listado'!$DE$153:$DE$1048576,0),MATCH((CUADRO!J$5&amp;$E650),'Hoja de Trabajo para listado'!$DE$151:$DG$151,0)),0)+IFERROR(INDEX('Hoja de Trabajo para listado'!$CD$155:$DC$1048576,MATCH($A650,'Hoja de Trabajo para listado'!$CD$155:$CD$1048576,0),MATCH((CUADRO!J$5&amp;$E650),'Hoja de Trabajo para listado'!$CD$151:$DC$151,0)),0)</f>
        <v>0</v>
      </c>
      <c r="K650" s="255">
        <f ca="1">+IFERROR(INDEX('Hoja de Trabajo para listado'!$A$155:$Z$1048576,MATCH($A650,'Hoja de Trabajo para listado'!$A$155:$A$1048576,0),MATCH((CUADRO!K$5&amp;$E650),'Hoja de Trabajo para listado'!$A$151:$Z$151,0)),0)+IFERROR(INDEX('Hoja de Trabajo para listado'!$AB$155:$BA$1048576,MATCH($A650,'Hoja de Trabajo para listado'!$AB$155:$AB$1048576,0),MATCH((CUADRO!K$5&amp;$E650),'Hoja de Trabajo para listado'!$AB$151:$BA$151,0)),0)+IFERROR(INDEX('Hoja de Trabajo para listado'!$BC$155:$CB$1048576,MATCH($A650,'Hoja de Trabajo para listado'!$BC$155:$BC$1048576,0),MATCH((CUADRO!K$5&amp;$E650),'Hoja de Trabajo para listado'!$BC$151:$CB$151,0)),0)+IFERROR(INDEX('Hoja de Trabajo para listado'!$DE$153:$DG$274,MATCH($A650,'Hoja de Trabajo para listado'!$DE$153:$DE$1048576,0),MATCH((CUADRO!K$5&amp;$E650),'Hoja de Trabajo para listado'!$DE$151:$DG$151,0)),0)+IFERROR(INDEX('Hoja de Trabajo para listado'!$CD$155:$DC$1048576,MATCH($A650,'Hoja de Trabajo para listado'!$CD$155:$CD$1048576,0),MATCH((CUADRO!K$5&amp;$E650),'Hoja de Trabajo para listado'!$CD$151:$DC$151,0)),0)</f>
        <v>0</v>
      </c>
      <c r="L650" s="255">
        <f ca="1">+IFERROR(INDEX('Hoja de Trabajo para listado'!$A$155:$Z$1048576,MATCH($A650,'Hoja de Trabajo para listado'!$A$155:$A$1048576,0),MATCH((CUADRO!L$5&amp;$E650),'Hoja de Trabajo para listado'!$A$151:$Z$151,0)),0)+IFERROR(INDEX('Hoja de Trabajo para listado'!$AB$155:$BA$1048576,MATCH($A650,'Hoja de Trabajo para listado'!$AB$155:$AB$1048576,0),MATCH((CUADRO!L$5&amp;$E650),'Hoja de Trabajo para listado'!$AB$151:$BA$151,0)),0)+IFERROR(INDEX('Hoja de Trabajo para listado'!$BC$155:$CB$1048576,MATCH($A650,'Hoja de Trabajo para listado'!$BC$155:$BC$1048576,0),MATCH((CUADRO!L$5&amp;$E650),'Hoja de Trabajo para listado'!$BC$151:$CB$151,0)),0)+IFERROR(INDEX('Hoja de Trabajo para listado'!$DE$153:$DG$274,MATCH($A650,'Hoja de Trabajo para listado'!$DE$153:$DE$1048576,0),MATCH((CUADRO!L$5&amp;$E650),'Hoja de Trabajo para listado'!$DE$151:$DG$151,0)),0)+IFERROR(INDEX('Hoja de Trabajo para listado'!$CD$155:$DC$1048576,MATCH($A650,'Hoja de Trabajo para listado'!$CD$155:$CD$1048576,0),MATCH((CUADRO!L$5&amp;$E650),'Hoja de Trabajo para listado'!$CD$151:$DC$151,0)),0)</f>
        <v>0</v>
      </c>
      <c r="M650" s="255">
        <f ca="1">+IFERROR(INDEX('Hoja de Trabajo para listado'!$A$155:$Z$1048576,MATCH($A650,'Hoja de Trabajo para listado'!$A$155:$A$1048576,0),MATCH((CUADRO!M$5&amp;$E650),'Hoja de Trabajo para listado'!$A$151:$Z$151,0)),0)+IFERROR(INDEX('Hoja de Trabajo para listado'!$AB$155:$BA$1048576,MATCH($A650,'Hoja de Trabajo para listado'!$AB$155:$AB$1048576,0),MATCH((CUADRO!M$5&amp;$E650),'Hoja de Trabajo para listado'!$AB$151:$BA$151,0)),0)+IFERROR(INDEX('Hoja de Trabajo para listado'!$BC$155:$CB$1048576,MATCH($A650,'Hoja de Trabajo para listado'!$BC$155:$BC$1048576,0),MATCH((CUADRO!M$5&amp;$E650),'Hoja de Trabajo para listado'!$BC$151:$CB$151,0)),0)+IFERROR(INDEX('Hoja de Trabajo para listado'!$DE$153:$DG$274,MATCH($A650,'Hoja de Trabajo para listado'!$DE$153:$DE$1048576,0),MATCH((CUADRO!M$5&amp;$E650),'Hoja de Trabajo para listado'!$DE$151:$DG$151,0)),0)+IFERROR(INDEX('Hoja de Trabajo para listado'!$CD$155:$DC$1048576,MATCH($A650,'Hoja de Trabajo para listado'!$CD$155:$CD$1048576,0),MATCH((CUADRO!M$5&amp;$E650),'Hoja de Trabajo para listado'!$CD$151:$DC$151,0)),0)</f>
        <v>0</v>
      </c>
      <c r="N650" s="255">
        <f ca="1">+IFERROR(INDEX('Hoja de Trabajo para listado'!$A$155:$Z$1048576,MATCH($A650,'Hoja de Trabajo para listado'!$A$155:$A$1048576,0),MATCH((CUADRO!N$5&amp;$E650),'Hoja de Trabajo para listado'!$A$151:$Z$151,0)),0)+IFERROR(INDEX('Hoja de Trabajo para listado'!$AB$155:$BA$1048576,MATCH($A650,'Hoja de Trabajo para listado'!$AB$155:$AB$1048576,0),MATCH((CUADRO!N$5&amp;$E650),'Hoja de Trabajo para listado'!$AB$151:$BA$151,0)),0)+IFERROR(INDEX('Hoja de Trabajo para listado'!$BC$155:$CB$1048576,MATCH($A650,'Hoja de Trabajo para listado'!$BC$155:$BC$1048576,0),MATCH((CUADRO!N$5&amp;$E650),'Hoja de Trabajo para listado'!$BC$151:$CB$151,0)),0)+IFERROR(INDEX('Hoja de Trabajo para listado'!$DE$153:$DG$274,MATCH($A650,'Hoja de Trabajo para listado'!$DE$153:$DE$1048576,0),MATCH((CUADRO!N$5&amp;$E650),'Hoja de Trabajo para listado'!$DE$151:$DG$151,0)),0)+IFERROR(INDEX('Hoja de Trabajo para listado'!$CD$155:$DC$1048576,MATCH($A650,'Hoja de Trabajo para listado'!$CD$155:$CD$1048576,0),MATCH((CUADRO!N$5&amp;$E650),'Hoja de Trabajo para listado'!$CD$151:$DC$151,0)),0)</f>
        <v>0</v>
      </c>
      <c r="O650" s="255">
        <f ca="1">+IFERROR(INDEX('Hoja de Trabajo para listado'!$A$155:$Z$1048576,MATCH($A650,'Hoja de Trabajo para listado'!$A$155:$A$1048576,0),MATCH((CUADRO!O$5&amp;$E650),'Hoja de Trabajo para listado'!$A$151:$Z$151,0)),0)+IFERROR(INDEX('Hoja de Trabajo para listado'!$AB$155:$BA$1048576,MATCH($A650,'Hoja de Trabajo para listado'!$AB$155:$AB$1048576,0),MATCH((CUADRO!O$5&amp;$E650),'Hoja de Trabajo para listado'!$AB$151:$BA$151,0)),0)+IFERROR(INDEX('Hoja de Trabajo para listado'!$BC$155:$CB$1048576,MATCH($A650,'Hoja de Trabajo para listado'!$BC$155:$BC$1048576,0),MATCH((CUADRO!O$5&amp;$E650),'Hoja de Trabajo para listado'!$BC$151:$CB$151,0)),0)+IFERROR(INDEX('Hoja de Trabajo para listado'!$DE$153:$DG$274,MATCH($A650,'Hoja de Trabajo para listado'!$DE$153:$DE$1048576,0),MATCH((CUADRO!O$5&amp;$E650),'Hoja de Trabajo para listado'!$DE$151:$DG$151,0)),0)+IFERROR(INDEX('Hoja de Trabajo para listado'!$CD$155:$DC$1048576,MATCH($A650,'Hoja de Trabajo para listado'!$CD$155:$CD$1048576,0),MATCH((CUADRO!O$5&amp;$E650),'Hoja de Trabajo para listado'!$CD$151:$DC$151,0)),0)</f>
        <v>0</v>
      </c>
      <c r="P650" s="255">
        <f ca="1">+IFERROR(INDEX('Hoja de Trabajo para listado'!$A$155:$Z$1048576,MATCH($A650,'Hoja de Trabajo para listado'!$A$155:$A$1048576,0),MATCH((CUADRO!P$5&amp;$E650),'Hoja de Trabajo para listado'!$A$151:$Z$151,0)),0)+IFERROR(INDEX('Hoja de Trabajo para listado'!$AB$155:$BA$1048576,MATCH($A650,'Hoja de Trabajo para listado'!$AB$155:$AB$1048576,0),MATCH((CUADRO!P$5&amp;$E650),'Hoja de Trabajo para listado'!$AB$151:$BA$151,0)),0)+IFERROR(INDEX('Hoja de Trabajo para listado'!$BC$155:$CB$1048576,MATCH($A650,'Hoja de Trabajo para listado'!$BC$155:$BC$1048576,0),MATCH((CUADRO!P$5&amp;$E650),'Hoja de Trabajo para listado'!$BC$151:$CB$151,0)),0)+IFERROR(INDEX('Hoja de Trabajo para listado'!$DE$153:$DG$274,MATCH($A650,'Hoja de Trabajo para listado'!$DE$153:$DE$1048576,0),MATCH((CUADRO!P$5&amp;$E650),'Hoja de Trabajo para listado'!$DE$151:$DG$151,0)),0)+IFERROR(INDEX('Hoja de Trabajo para listado'!$CD$155:$DC$1048576,MATCH($A650,'Hoja de Trabajo para listado'!$CD$155:$CD$1048576,0),MATCH((CUADRO!P$5&amp;$E650),'Hoja de Trabajo para listado'!$CD$151:$DC$151,0)),0)</f>
        <v>0</v>
      </c>
      <c r="Q650" s="255">
        <f ca="1">+IFERROR(INDEX('Hoja de Trabajo para listado'!$A$155:$Z$1048576,MATCH($A650,'Hoja de Trabajo para listado'!$A$155:$A$1048576,0),MATCH((CUADRO!Q$5&amp;$E650),'Hoja de Trabajo para listado'!$A$151:$Z$151,0)),0)+IFERROR(INDEX('Hoja de Trabajo para listado'!$AB$155:$BA$1048576,MATCH($A650,'Hoja de Trabajo para listado'!$AB$155:$AB$1048576,0),MATCH((CUADRO!Q$5&amp;$E650),'Hoja de Trabajo para listado'!$AB$151:$BA$151,0)),0)+IFERROR(INDEX('Hoja de Trabajo para listado'!$BC$155:$CB$1048576,MATCH($A650,'Hoja de Trabajo para listado'!$BC$155:$BC$1048576,0),MATCH((CUADRO!Q$5&amp;$E650),'Hoja de Trabajo para listado'!$BC$151:$CB$151,0)),0)+IFERROR(INDEX('Hoja de Trabajo para listado'!$DE$153:$DG$274,MATCH($A650,'Hoja de Trabajo para listado'!$DE$153:$DE$1048576,0),MATCH((CUADRO!Q$5&amp;$E650),'Hoja de Trabajo para listado'!$DE$151:$DG$151,0)),0)+IFERROR(INDEX('Hoja de Trabajo para listado'!$CD$155:$DC$1048576,MATCH($A650,'Hoja de Trabajo para listado'!$CD$155:$CD$1048576,0),MATCH((CUADRO!Q$5&amp;$E650),'Hoja de Trabajo para listado'!$CD$151:$DC$151,0)),0)</f>
        <v>0</v>
      </c>
      <c r="R650" s="255">
        <f t="shared" ca="1" si="20"/>
        <v>0</v>
      </c>
      <c r="S650" s="262"/>
      <c r="T650" s="255">
        <f ca="1">+T651</f>
        <v>0</v>
      </c>
      <c r="U650" s="254">
        <f t="shared" si="21"/>
        <v>1</v>
      </c>
      <c r="V650" s="362" t="str">
        <f>+VLOOKUP(A650,bd_lista!$A$3:$E$590,5,FALSE)</f>
        <v>Gobiernos Autonomos Municipales</v>
      </c>
      <c r="W650" s="361" t="str">
        <f>+V650</f>
        <v>Gobiernos Autonomos Municipales</v>
      </c>
      <c r="X650" s="254">
        <f>+VLOOKUP(A650,[2]Sheet1!$A$13:$D$744,4,FALSE)</f>
        <v>0</v>
      </c>
      <c r="Y650" s="254" t="e">
        <f>+VLOOKUP(X650,bd_lista!$A$3:$C$590,3,FALSE)</f>
        <v>#N/A</v>
      </c>
      <c r="Z650" s="316">
        <f>+X650</f>
        <v>0</v>
      </c>
      <c r="AA650" s="317" t="e">
        <f>+Y650</f>
        <v>#N/A</v>
      </c>
    </row>
    <row r="651" spans="1:27" customFormat="1" ht="15" hidden="1" customHeight="1">
      <c r="A651" s="32">
        <v>1317</v>
      </c>
      <c r="B651" s="307"/>
      <c r="C651" s="259" t="str">
        <f>+VLOOKUP(A651,bd_lista!$A$3:$C$590,3,FALSE)</f>
        <v>Gobierno Autónomo Municipal de San Benito (Villa José Quintín Mendoza)</v>
      </c>
      <c r="D651" s="362"/>
      <c r="E651" s="256" t="s">
        <v>1314</v>
      </c>
      <c r="F651" s="255">
        <f ca="1">+IFERROR(INDEX('Hoja de Trabajo para listado'!$A$155:$Z$1048576,MATCH($A651,'Hoja de Trabajo para listado'!$A$155:$A$1048576,0),MATCH((CUADRO!F$5&amp;$E651),'Hoja de Trabajo para listado'!$A$151:$Z$151,0)),0)+IFERROR(INDEX('Hoja de Trabajo para listado'!$AB$155:$BA$1048576,MATCH($A651,'Hoja de Trabajo para listado'!$AB$155:$AB$1048576,0),MATCH((CUADRO!F$5&amp;$E651),'Hoja de Trabajo para listado'!$AB$151:$BA$151,0)),0)+IFERROR(INDEX('Hoja de Trabajo para listado'!$BC$155:$CB$1048576,MATCH($A651,'Hoja de Trabajo para listado'!$BC$155:$BC$1048576,0),MATCH((CUADRO!F$5&amp;$E651),'Hoja de Trabajo para listado'!$BC$151:$CB$151,0)),0)+IFERROR(INDEX('Hoja de Trabajo para listado'!$DE$153:$DG$274,MATCH($A651,'Hoja de Trabajo para listado'!$DE$153:$DE$1048576,0),MATCH((CUADRO!F$5&amp;$E651),'Hoja de Trabajo para listado'!$DE$151:$DG$151,0)),0)+IFERROR(INDEX('Hoja de Trabajo para listado'!$CD$155:$DC$1048576,MATCH($A651,'Hoja de Trabajo para listado'!$CD$155:$CD$1048576,0),MATCH((CUADRO!F$5&amp;$E651),'Hoja de Trabajo para listado'!$CD$151:$DC$151,0)),0)</f>
        <v>0</v>
      </c>
      <c r="G651" s="255">
        <f ca="1">+IFERROR(INDEX('Hoja de Trabajo para listado'!$A$155:$Z$1048576,MATCH($A651,'Hoja de Trabajo para listado'!$A$155:$A$1048576,0),MATCH((CUADRO!G$5&amp;$E651),'Hoja de Trabajo para listado'!$A$151:$Z$151,0)),0)+IFERROR(INDEX('Hoja de Trabajo para listado'!$AB$155:$BA$1048576,MATCH($A651,'Hoja de Trabajo para listado'!$AB$155:$AB$1048576,0),MATCH((CUADRO!G$5&amp;$E651),'Hoja de Trabajo para listado'!$AB$151:$BA$151,0)),0)+IFERROR(INDEX('Hoja de Trabajo para listado'!$BC$155:$CB$1048576,MATCH($A651,'Hoja de Trabajo para listado'!$BC$155:$BC$1048576,0),MATCH((CUADRO!G$5&amp;$E651),'Hoja de Trabajo para listado'!$BC$151:$CB$151,0)),0)+IFERROR(INDEX('Hoja de Trabajo para listado'!$DE$153:$DG$274,MATCH($A651,'Hoja de Trabajo para listado'!$DE$153:$DE$1048576,0),MATCH((CUADRO!G$5&amp;$E651),'Hoja de Trabajo para listado'!$DE$151:$DG$151,0)),0)+IFERROR(INDEX('Hoja de Trabajo para listado'!$CD$155:$DC$1048576,MATCH($A651,'Hoja de Trabajo para listado'!$CD$155:$CD$1048576,0),MATCH((CUADRO!G$5&amp;$E651),'Hoja de Trabajo para listado'!$CD$151:$DC$151,0)),0)</f>
        <v>0</v>
      </c>
      <c r="H651" s="255">
        <f ca="1">+IFERROR(INDEX('Hoja de Trabajo para listado'!$A$155:$Z$1048576,MATCH($A651,'Hoja de Trabajo para listado'!$A$155:$A$1048576,0),MATCH((CUADRO!H$5&amp;$E651),'Hoja de Trabajo para listado'!$A$151:$Z$151,0)),0)+IFERROR(INDEX('Hoja de Trabajo para listado'!$AB$155:$BA$1048576,MATCH($A651,'Hoja de Trabajo para listado'!$AB$155:$AB$1048576,0),MATCH((CUADRO!H$5&amp;$E651),'Hoja de Trabajo para listado'!$AB$151:$BA$151,0)),0)+IFERROR(INDEX('Hoja de Trabajo para listado'!$BC$155:$CB$1048576,MATCH($A651,'Hoja de Trabajo para listado'!$BC$155:$BC$1048576,0),MATCH((CUADRO!H$5&amp;$E651),'Hoja de Trabajo para listado'!$BC$151:$CB$151,0)),0)+IFERROR(INDEX('Hoja de Trabajo para listado'!$DE$153:$DG$274,MATCH($A651,'Hoja de Trabajo para listado'!$DE$153:$DE$1048576,0),MATCH((CUADRO!H$5&amp;$E651),'Hoja de Trabajo para listado'!$DE$151:$DG$151,0)),0)+IFERROR(INDEX('Hoja de Trabajo para listado'!$CD$155:$DC$1048576,MATCH($A651,'Hoja de Trabajo para listado'!$CD$155:$CD$1048576,0),MATCH((CUADRO!H$5&amp;$E651),'Hoja de Trabajo para listado'!$CD$151:$DC$151,0)),0)</f>
        <v>0</v>
      </c>
      <c r="I651" s="255">
        <f ca="1">+IFERROR(INDEX('Hoja de Trabajo para listado'!$A$155:$Z$1048576,MATCH($A651,'Hoja de Trabajo para listado'!$A$155:$A$1048576,0),MATCH((CUADRO!I$5&amp;$E651),'Hoja de Trabajo para listado'!$A$151:$Z$151,0)),0)+IFERROR(INDEX('Hoja de Trabajo para listado'!$AB$155:$BA$1048576,MATCH($A651,'Hoja de Trabajo para listado'!$AB$155:$AB$1048576,0),MATCH((CUADRO!I$5&amp;$E651),'Hoja de Trabajo para listado'!$AB$151:$BA$151,0)),0)+IFERROR(INDEX('Hoja de Trabajo para listado'!$BC$155:$CB$1048576,MATCH($A651,'Hoja de Trabajo para listado'!$BC$155:$BC$1048576,0),MATCH((CUADRO!I$5&amp;$E651),'Hoja de Trabajo para listado'!$BC$151:$CB$151,0)),0)+IFERROR(INDEX('Hoja de Trabajo para listado'!$DE$153:$DG$274,MATCH($A651,'Hoja de Trabajo para listado'!$DE$153:$DE$1048576,0),MATCH((CUADRO!I$5&amp;$E651),'Hoja de Trabajo para listado'!$DE$151:$DG$151,0)),0)+IFERROR(INDEX('Hoja de Trabajo para listado'!$CD$155:$DC$1048576,MATCH($A651,'Hoja de Trabajo para listado'!$CD$155:$CD$1048576,0),MATCH((CUADRO!I$5&amp;$E651),'Hoja de Trabajo para listado'!$CD$151:$DC$151,0)),0)</f>
        <v>0</v>
      </c>
      <c r="J651" s="255">
        <f ca="1">+IFERROR(INDEX('Hoja de Trabajo para listado'!$A$155:$Z$1048576,MATCH($A651,'Hoja de Trabajo para listado'!$A$155:$A$1048576,0),MATCH((CUADRO!J$5&amp;$E651),'Hoja de Trabajo para listado'!$A$151:$Z$151,0)),0)+IFERROR(INDEX('Hoja de Trabajo para listado'!$AB$155:$BA$1048576,MATCH($A651,'Hoja de Trabajo para listado'!$AB$155:$AB$1048576,0),MATCH((CUADRO!J$5&amp;$E651),'Hoja de Trabajo para listado'!$AB$151:$BA$151,0)),0)+IFERROR(INDEX('Hoja de Trabajo para listado'!$BC$155:$CB$1048576,MATCH($A651,'Hoja de Trabajo para listado'!$BC$155:$BC$1048576,0),MATCH((CUADRO!J$5&amp;$E651),'Hoja de Trabajo para listado'!$BC$151:$CB$151,0)),0)+IFERROR(INDEX('Hoja de Trabajo para listado'!$DE$153:$DG$274,MATCH($A651,'Hoja de Trabajo para listado'!$DE$153:$DE$1048576,0),MATCH((CUADRO!J$5&amp;$E651),'Hoja de Trabajo para listado'!$DE$151:$DG$151,0)),0)+IFERROR(INDEX('Hoja de Trabajo para listado'!$CD$155:$DC$1048576,MATCH($A651,'Hoja de Trabajo para listado'!$CD$155:$CD$1048576,0),MATCH((CUADRO!J$5&amp;$E651),'Hoja de Trabajo para listado'!$CD$151:$DC$151,0)),0)</f>
        <v>0</v>
      </c>
      <c r="K651" s="255">
        <f ca="1">+IFERROR(INDEX('Hoja de Trabajo para listado'!$A$155:$Z$1048576,MATCH($A651,'Hoja de Trabajo para listado'!$A$155:$A$1048576,0),MATCH((CUADRO!K$5&amp;$E651),'Hoja de Trabajo para listado'!$A$151:$Z$151,0)),0)+IFERROR(INDEX('Hoja de Trabajo para listado'!$AB$155:$BA$1048576,MATCH($A651,'Hoja de Trabajo para listado'!$AB$155:$AB$1048576,0),MATCH((CUADRO!K$5&amp;$E651),'Hoja de Trabajo para listado'!$AB$151:$BA$151,0)),0)+IFERROR(INDEX('Hoja de Trabajo para listado'!$BC$155:$CB$1048576,MATCH($A651,'Hoja de Trabajo para listado'!$BC$155:$BC$1048576,0),MATCH((CUADRO!K$5&amp;$E651),'Hoja de Trabajo para listado'!$BC$151:$CB$151,0)),0)+IFERROR(INDEX('Hoja de Trabajo para listado'!$DE$153:$DG$274,MATCH($A651,'Hoja de Trabajo para listado'!$DE$153:$DE$1048576,0),MATCH((CUADRO!K$5&amp;$E651),'Hoja de Trabajo para listado'!$DE$151:$DG$151,0)),0)+IFERROR(INDEX('Hoja de Trabajo para listado'!$CD$155:$DC$1048576,MATCH($A651,'Hoja de Trabajo para listado'!$CD$155:$CD$1048576,0),MATCH((CUADRO!K$5&amp;$E651),'Hoja de Trabajo para listado'!$CD$151:$DC$151,0)),0)</f>
        <v>0</v>
      </c>
      <c r="L651" s="255">
        <f ca="1">+IFERROR(INDEX('Hoja de Trabajo para listado'!$A$155:$Z$1048576,MATCH($A651,'Hoja de Trabajo para listado'!$A$155:$A$1048576,0),MATCH((CUADRO!L$5&amp;$E651),'Hoja de Trabajo para listado'!$A$151:$Z$151,0)),0)+IFERROR(INDEX('Hoja de Trabajo para listado'!$AB$155:$BA$1048576,MATCH($A651,'Hoja de Trabajo para listado'!$AB$155:$AB$1048576,0),MATCH((CUADRO!L$5&amp;$E651),'Hoja de Trabajo para listado'!$AB$151:$BA$151,0)),0)+IFERROR(INDEX('Hoja de Trabajo para listado'!$BC$155:$CB$1048576,MATCH($A651,'Hoja de Trabajo para listado'!$BC$155:$BC$1048576,0),MATCH((CUADRO!L$5&amp;$E651),'Hoja de Trabajo para listado'!$BC$151:$CB$151,0)),0)+IFERROR(INDEX('Hoja de Trabajo para listado'!$DE$153:$DG$274,MATCH($A651,'Hoja de Trabajo para listado'!$DE$153:$DE$1048576,0),MATCH((CUADRO!L$5&amp;$E651),'Hoja de Trabajo para listado'!$DE$151:$DG$151,0)),0)+IFERROR(INDEX('Hoja de Trabajo para listado'!$CD$155:$DC$1048576,MATCH($A651,'Hoja de Trabajo para listado'!$CD$155:$CD$1048576,0),MATCH((CUADRO!L$5&amp;$E651),'Hoja de Trabajo para listado'!$CD$151:$DC$151,0)),0)</f>
        <v>0</v>
      </c>
      <c r="M651" s="255">
        <f ca="1">+IFERROR(INDEX('Hoja de Trabajo para listado'!$A$155:$Z$1048576,MATCH($A651,'Hoja de Trabajo para listado'!$A$155:$A$1048576,0),MATCH((CUADRO!M$5&amp;$E651),'Hoja de Trabajo para listado'!$A$151:$Z$151,0)),0)+IFERROR(INDEX('Hoja de Trabajo para listado'!$AB$155:$BA$1048576,MATCH($A651,'Hoja de Trabajo para listado'!$AB$155:$AB$1048576,0),MATCH((CUADRO!M$5&amp;$E651),'Hoja de Trabajo para listado'!$AB$151:$BA$151,0)),0)+IFERROR(INDEX('Hoja de Trabajo para listado'!$BC$155:$CB$1048576,MATCH($A651,'Hoja de Trabajo para listado'!$BC$155:$BC$1048576,0),MATCH((CUADRO!M$5&amp;$E651),'Hoja de Trabajo para listado'!$BC$151:$CB$151,0)),0)+IFERROR(INDEX('Hoja de Trabajo para listado'!$DE$153:$DG$274,MATCH($A651,'Hoja de Trabajo para listado'!$DE$153:$DE$1048576,0),MATCH((CUADRO!M$5&amp;$E651),'Hoja de Trabajo para listado'!$DE$151:$DG$151,0)),0)+IFERROR(INDEX('Hoja de Trabajo para listado'!$CD$155:$DC$1048576,MATCH($A651,'Hoja de Trabajo para listado'!$CD$155:$CD$1048576,0),MATCH((CUADRO!M$5&amp;$E651),'Hoja de Trabajo para listado'!$CD$151:$DC$151,0)),0)</f>
        <v>0</v>
      </c>
      <c r="N651" s="255">
        <f ca="1">+IFERROR(INDEX('Hoja de Trabajo para listado'!$A$155:$Z$1048576,MATCH($A651,'Hoja de Trabajo para listado'!$A$155:$A$1048576,0),MATCH((CUADRO!N$5&amp;$E651),'Hoja de Trabajo para listado'!$A$151:$Z$151,0)),0)+IFERROR(INDEX('Hoja de Trabajo para listado'!$AB$155:$BA$1048576,MATCH($A651,'Hoja de Trabajo para listado'!$AB$155:$AB$1048576,0),MATCH((CUADRO!N$5&amp;$E651),'Hoja de Trabajo para listado'!$AB$151:$BA$151,0)),0)+IFERROR(INDEX('Hoja de Trabajo para listado'!$BC$155:$CB$1048576,MATCH($A651,'Hoja de Trabajo para listado'!$BC$155:$BC$1048576,0),MATCH((CUADRO!N$5&amp;$E651),'Hoja de Trabajo para listado'!$BC$151:$CB$151,0)),0)+IFERROR(INDEX('Hoja de Trabajo para listado'!$DE$153:$DG$274,MATCH($A651,'Hoja de Trabajo para listado'!$DE$153:$DE$1048576,0),MATCH((CUADRO!N$5&amp;$E651),'Hoja de Trabajo para listado'!$DE$151:$DG$151,0)),0)+IFERROR(INDEX('Hoja de Trabajo para listado'!$CD$155:$DC$1048576,MATCH($A651,'Hoja de Trabajo para listado'!$CD$155:$CD$1048576,0),MATCH((CUADRO!N$5&amp;$E651),'Hoja de Trabajo para listado'!$CD$151:$DC$151,0)),0)</f>
        <v>0</v>
      </c>
      <c r="O651" s="255">
        <f ca="1">+IFERROR(INDEX('Hoja de Trabajo para listado'!$A$155:$Z$1048576,MATCH($A651,'Hoja de Trabajo para listado'!$A$155:$A$1048576,0),MATCH((CUADRO!O$5&amp;$E651),'Hoja de Trabajo para listado'!$A$151:$Z$151,0)),0)+IFERROR(INDEX('Hoja de Trabajo para listado'!$AB$155:$BA$1048576,MATCH($A651,'Hoja de Trabajo para listado'!$AB$155:$AB$1048576,0),MATCH((CUADRO!O$5&amp;$E651),'Hoja de Trabajo para listado'!$AB$151:$BA$151,0)),0)+IFERROR(INDEX('Hoja de Trabajo para listado'!$BC$155:$CB$1048576,MATCH($A651,'Hoja de Trabajo para listado'!$BC$155:$BC$1048576,0),MATCH((CUADRO!O$5&amp;$E651),'Hoja de Trabajo para listado'!$BC$151:$CB$151,0)),0)+IFERROR(INDEX('Hoja de Trabajo para listado'!$DE$153:$DG$274,MATCH($A651,'Hoja de Trabajo para listado'!$DE$153:$DE$1048576,0),MATCH((CUADRO!O$5&amp;$E651),'Hoja de Trabajo para listado'!$DE$151:$DG$151,0)),0)+IFERROR(INDEX('Hoja de Trabajo para listado'!$CD$155:$DC$1048576,MATCH($A651,'Hoja de Trabajo para listado'!$CD$155:$CD$1048576,0),MATCH((CUADRO!O$5&amp;$E651),'Hoja de Trabajo para listado'!$CD$151:$DC$151,0)),0)</f>
        <v>0</v>
      </c>
      <c r="P651" s="255">
        <f ca="1">+IFERROR(INDEX('Hoja de Trabajo para listado'!$A$155:$Z$1048576,MATCH($A651,'Hoja de Trabajo para listado'!$A$155:$A$1048576,0),MATCH((CUADRO!P$5&amp;$E651),'Hoja de Trabajo para listado'!$A$151:$Z$151,0)),0)+IFERROR(INDEX('Hoja de Trabajo para listado'!$AB$155:$BA$1048576,MATCH($A651,'Hoja de Trabajo para listado'!$AB$155:$AB$1048576,0),MATCH((CUADRO!P$5&amp;$E651),'Hoja de Trabajo para listado'!$AB$151:$BA$151,0)),0)+IFERROR(INDEX('Hoja de Trabajo para listado'!$BC$155:$CB$1048576,MATCH($A651,'Hoja de Trabajo para listado'!$BC$155:$BC$1048576,0),MATCH((CUADRO!P$5&amp;$E651),'Hoja de Trabajo para listado'!$BC$151:$CB$151,0)),0)+IFERROR(INDEX('Hoja de Trabajo para listado'!$DE$153:$DG$274,MATCH($A651,'Hoja de Trabajo para listado'!$DE$153:$DE$1048576,0),MATCH((CUADRO!P$5&amp;$E651),'Hoja de Trabajo para listado'!$DE$151:$DG$151,0)),0)+IFERROR(INDEX('Hoja de Trabajo para listado'!$CD$155:$DC$1048576,MATCH($A651,'Hoja de Trabajo para listado'!$CD$155:$CD$1048576,0),MATCH((CUADRO!P$5&amp;$E651),'Hoja de Trabajo para listado'!$CD$151:$DC$151,0)),0)</f>
        <v>0</v>
      </c>
      <c r="Q651" s="255">
        <f ca="1">+IFERROR(INDEX('Hoja de Trabajo para listado'!$A$155:$Z$1048576,MATCH($A651,'Hoja de Trabajo para listado'!$A$155:$A$1048576,0),MATCH((CUADRO!Q$5&amp;$E651),'Hoja de Trabajo para listado'!$A$151:$Z$151,0)),0)+IFERROR(INDEX('Hoja de Trabajo para listado'!$AB$155:$BA$1048576,MATCH($A651,'Hoja de Trabajo para listado'!$AB$155:$AB$1048576,0),MATCH((CUADRO!Q$5&amp;$E651),'Hoja de Trabajo para listado'!$AB$151:$BA$151,0)),0)+IFERROR(INDEX('Hoja de Trabajo para listado'!$BC$155:$CB$1048576,MATCH($A651,'Hoja de Trabajo para listado'!$BC$155:$BC$1048576,0),MATCH((CUADRO!Q$5&amp;$E651),'Hoja de Trabajo para listado'!$BC$151:$CB$151,0)),0)+IFERROR(INDEX('Hoja de Trabajo para listado'!$DE$153:$DG$274,MATCH($A651,'Hoja de Trabajo para listado'!$DE$153:$DE$1048576,0),MATCH((CUADRO!Q$5&amp;$E651),'Hoja de Trabajo para listado'!$DE$151:$DG$151,0)),0)+IFERROR(INDEX('Hoja de Trabajo para listado'!$CD$155:$DC$1048576,MATCH($A651,'Hoja de Trabajo para listado'!$CD$155:$CD$1048576,0),MATCH((CUADRO!Q$5&amp;$E651),'Hoja de Trabajo para listado'!$CD$151:$DC$151,0)),0)</f>
        <v>0</v>
      </c>
      <c r="R651" s="255">
        <f t="shared" ca="1" si="20"/>
        <v>0</v>
      </c>
      <c r="S651" s="262">
        <f ca="1">+R650+R651</f>
        <v>0</v>
      </c>
      <c r="T651" s="255">
        <f ca="1">+S651</f>
        <v>0</v>
      </c>
      <c r="U651" s="254">
        <f t="shared" si="21"/>
        <v>2</v>
      </c>
      <c r="V651" s="362" t="str">
        <f>+VLOOKUP(A651,bd_lista!$A$3:$E$590,5,FALSE)</f>
        <v>Gobiernos Autonomos Municipales</v>
      </c>
      <c r="W651" s="362"/>
      <c r="X651" s="254">
        <f>+VLOOKUP(A651,[2]Sheet1!$A$13:$D$744,4,FALSE)</f>
        <v>0</v>
      </c>
      <c r="Y651" s="254" t="e">
        <f>+VLOOKUP(X651,bd_lista!$A$3:$C$590,3,FALSE)</f>
        <v>#N/A</v>
      </c>
      <c r="Z651" s="314"/>
      <c r="AA651" s="315"/>
    </row>
    <row r="652" spans="1:27" customFormat="1" ht="15" hidden="1" customHeight="1">
      <c r="A652" s="32">
        <v>1318</v>
      </c>
      <c r="B652" s="306">
        <f>+A652</f>
        <v>1318</v>
      </c>
      <c r="C652" s="259" t="str">
        <f>+VLOOKUP(A652,bd_lista!$A$3:$C$590,3,FALSE)</f>
        <v>Gobierno Autónomo Municipal de Tacachi</v>
      </c>
      <c r="D652" s="361" t="str">
        <f>+C652</f>
        <v>Gobierno Autónomo Municipal de Tacachi</v>
      </c>
      <c r="E652" s="254" t="s">
        <v>1313</v>
      </c>
      <c r="F652" s="255">
        <f ca="1">+IFERROR(INDEX('Hoja de Trabajo para listado'!$A$155:$Z$1048576,MATCH($A652,'Hoja de Trabajo para listado'!$A$155:$A$1048576,0),MATCH((CUADRO!F$5&amp;$E652),'Hoja de Trabajo para listado'!$A$151:$Z$151,0)),0)+IFERROR(INDEX('Hoja de Trabajo para listado'!$AB$155:$BA$1048576,MATCH($A652,'Hoja de Trabajo para listado'!$AB$155:$AB$1048576,0),MATCH((CUADRO!F$5&amp;$E652),'Hoja de Trabajo para listado'!$AB$151:$BA$151,0)),0)+IFERROR(INDEX('Hoja de Trabajo para listado'!$BC$155:$CB$1048576,MATCH($A652,'Hoja de Trabajo para listado'!$BC$155:$BC$1048576,0),MATCH((CUADRO!F$5&amp;$E652),'Hoja de Trabajo para listado'!$BC$151:$CB$151,0)),0)+IFERROR(INDEX('Hoja de Trabajo para listado'!$DE$153:$DG$274,MATCH($A652,'Hoja de Trabajo para listado'!$DE$153:$DE$1048576,0),MATCH((CUADRO!F$5&amp;$E652),'Hoja de Trabajo para listado'!$DE$151:$DG$151,0)),0)+IFERROR(INDEX('Hoja de Trabajo para listado'!$CD$155:$DC$1048576,MATCH($A652,'Hoja de Trabajo para listado'!$CD$155:$CD$1048576,0),MATCH((CUADRO!F$5&amp;$E652),'Hoja de Trabajo para listado'!$CD$151:$DC$151,0)),0)</f>
        <v>0</v>
      </c>
      <c r="G652" s="255">
        <f ca="1">+IFERROR(INDEX('Hoja de Trabajo para listado'!$A$155:$Z$1048576,MATCH($A652,'Hoja de Trabajo para listado'!$A$155:$A$1048576,0),MATCH((CUADRO!G$5&amp;$E652),'Hoja de Trabajo para listado'!$A$151:$Z$151,0)),0)+IFERROR(INDEX('Hoja de Trabajo para listado'!$AB$155:$BA$1048576,MATCH($A652,'Hoja de Trabajo para listado'!$AB$155:$AB$1048576,0),MATCH((CUADRO!G$5&amp;$E652),'Hoja de Trabajo para listado'!$AB$151:$BA$151,0)),0)+IFERROR(INDEX('Hoja de Trabajo para listado'!$BC$155:$CB$1048576,MATCH($A652,'Hoja de Trabajo para listado'!$BC$155:$BC$1048576,0),MATCH((CUADRO!G$5&amp;$E652),'Hoja de Trabajo para listado'!$BC$151:$CB$151,0)),0)+IFERROR(INDEX('Hoja de Trabajo para listado'!$DE$153:$DG$274,MATCH($A652,'Hoja de Trabajo para listado'!$DE$153:$DE$1048576,0),MATCH((CUADRO!G$5&amp;$E652),'Hoja de Trabajo para listado'!$DE$151:$DG$151,0)),0)+IFERROR(INDEX('Hoja de Trabajo para listado'!$CD$155:$DC$1048576,MATCH($A652,'Hoja de Trabajo para listado'!$CD$155:$CD$1048576,0),MATCH((CUADRO!G$5&amp;$E652),'Hoja de Trabajo para listado'!$CD$151:$DC$151,0)),0)</f>
        <v>0</v>
      </c>
      <c r="H652" s="255">
        <f ca="1">+IFERROR(INDEX('Hoja de Trabajo para listado'!$A$155:$Z$1048576,MATCH($A652,'Hoja de Trabajo para listado'!$A$155:$A$1048576,0),MATCH((CUADRO!H$5&amp;$E652),'Hoja de Trabajo para listado'!$A$151:$Z$151,0)),0)+IFERROR(INDEX('Hoja de Trabajo para listado'!$AB$155:$BA$1048576,MATCH($A652,'Hoja de Trabajo para listado'!$AB$155:$AB$1048576,0),MATCH((CUADRO!H$5&amp;$E652),'Hoja de Trabajo para listado'!$AB$151:$BA$151,0)),0)+IFERROR(INDEX('Hoja de Trabajo para listado'!$BC$155:$CB$1048576,MATCH($A652,'Hoja de Trabajo para listado'!$BC$155:$BC$1048576,0),MATCH((CUADRO!H$5&amp;$E652),'Hoja de Trabajo para listado'!$BC$151:$CB$151,0)),0)+IFERROR(INDEX('Hoja de Trabajo para listado'!$DE$153:$DG$274,MATCH($A652,'Hoja de Trabajo para listado'!$DE$153:$DE$1048576,0),MATCH((CUADRO!H$5&amp;$E652),'Hoja de Trabajo para listado'!$DE$151:$DG$151,0)),0)+IFERROR(INDEX('Hoja de Trabajo para listado'!$CD$155:$DC$1048576,MATCH($A652,'Hoja de Trabajo para listado'!$CD$155:$CD$1048576,0),MATCH((CUADRO!H$5&amp;$E652),'Hoja de Trabajo para listado'!$CD$151:$DC$151,0)),0)</f>
        <v>0</v>
      </c>
      <c r="I652" s="255">
        <f ca="1">+IFERROR(INDEX('Hoja de Trabajo para listado'!$A$155:$Z$1048576,MATCH($A652,'Hoja de Trabajo para listado'!$A$155:$A$1048576,0),MATCH((CUADRO!I$5&amp;$E652),'Hoja de Trabajo para listado'!$A$151:$Z$151,0)),0)+IFERROR(INDEX('Hoja de Trabajo para listado'!$AB$155:$BA$1048576,MATCH($A652,'Hoja de Trabajo para listado'!$AB$155:$AB$1048576,0),MATCH((CUADRO!I$5&amp;$E652),'Hoja de Trabajo para listado'!$AB$151:$BA$151,0)),0)+IFERROR(INDEX('Hoja de Trabajo para listado'!$BC$155:$CB$1048576,MATCH($A652,'Hoja de Trabajo para listado'!$BC$155:$BC$1048576,0),MATCH((CUADRO!I$5&amp;$E652),'Hoja de Trabajo para listado'!$BC$151:$CB$151,0)),0)+IFERROR(INDEX('Hoja de Trabajo para listado'!$DE$153:$DG$274,MATCH($A652,'Hoja de Trabajo para listado'!$DE$153:$DE$1048576,0),MATCH((CUADRO!I$5&amp;$E652),'Hoja de Trabajo para listado'!$DE$151:$DG$151,0)),0)+IFERROR(INDEX('Hoja de Trabajo para listado'!$CD$155:$DC$1048576,MATCH($A652,'Hoja de Trabajo para listado'!$CD$155:$CD$1048576,0),MATCH((CUADRO!I$5&amp;$E652),'Hoja de Trabajo para listado'!$CD$151:$DC$151,0)),0)</f>
        <v>0</v>
      </c>
      <c r="J652" s="255">
        <f ca="1">+IFERROR(INDEX('Hoja de Trabajo para listado'!$A$155:$Z$1048576,MATCH($A652,'Hoja de Trabajo para listado'!$A$155:$A$1048576,0),MATCH((CUADRO!J$5&amp;$E652),'Hoja de Trabajo para listado'!$A$151:$Z$151,0)),0)+IFERROR(INDEX('Hoja de Trabajo para listado'!$AB$155:$BA$1048576,MATCH($A652,'Hoja de Trabajo para listado'!$AB$155:$AB$1048576,0),MATCH((CUADRO!J$5&amp;$E652),'Hoja de Trabajo para listado'!$AB$151:$BA$151,0)),0)+IFERROR(INDEX('Hoja de Trabajo para listado'!$BC$155:$CB$1048576,MATCH($A652,'Hoja de Trabajo para listado'!$BC$155:$BC$1048576,0),MATCH((CUADRO!J$5&amp;$E652),'Hoja de Trabajo para listado'!$BC$151:$CB$151,0)),0)+IFERROR(INDEX('Hoja de Trabajo para listado'!$DE$153:$DG$274,MATCH($A652,'Hoja de Trabajo para listado'!$DE$153:$DE$1048576,0),MATCH((CUADRO!J$5&amp;$E652),'Hoja de Trabajo para listado'!$DE$151:$DG$151,0)),0)+IFERROR(INDEX('Hoja de Trabajo para listado'!$CD$155:$DC$1048576,MATCH($A652,'Hoja de Trabajo para listado'!$CD$155:$CD$1048576,0),MATCH((CUADRO!J$5&amp;$E652),'Hoja de Trabajo para listado'!$CD$151:$DC$151,0)),0)</f>
        <v>0</v>
      </c>
      <c r="K652" s="255">
        <f ca="1">+IFERROR(INDEX('Hoja de Trabajo para listado'!$A$155:$Z$1048576,MATCH($A652,'Hoja de Trabajo para listado'!$A$155:$A$1048576,0),MATCH((CUADRO!K$5&amp;$E652),'Hoja de Trabajo para listado'!$A$151:$Z$151,0)),0)+IFERROR(INDEX('Hoja de Trabajo para listado'!$AB$155:$BA$1048576,MATCH($A652,'Hoja de Trabajo para listado'!$AB$155:$AB$1048576,0),MATCH((CUADRO!K$5&amp;$E652),'Hoja de Trabajo para listado'!$AB$151:$BA$151,0)),0)+IFERROR(INDEX('Hoja de Trabajo para listado'!$BC$155:$CB$1048576,MATCH($A652,'Hoja de Trabajo para listado'!$BC$155:$BC$1048576,0),MATCH((CUADRO!K$5&amp;$E652),'Hoja de Trabajo para listado'!$BC$151:$CB$151,0)),0)+IFERROR(INDEX('Hoja de Trabajo para listado'!$DE$153:$DG$274,MATCH($A652,'Hoja de Trabajo para listado'!$DE$153:$DE$1048576,0),MATCH((CUADRO!K$5&amp;$E652),'Hoja de Trabajo para listado'!$DE$151:$DG$151,0)),0)+IFERROR(INDEX('Hoja de Trabajo para listado'!$CD$155:$DC$1048576,MATCH($A652,'Hoja de Trabajo para listado'!$CD$155:$CD$1048576,0),MATCH((CUADRO!K$5&amp;$E652),'Hoja de Trabajo para listado'!$CD$151:$DC$151,0)),0)</f>
        <v>0</v>
      </c>
      <c r="L652" s="255">
        <f ca="1">+IFERROR(INDEX('Hoja de Trabajo para listado'!$A$155:$Z$1048576,MATCH($A652,'Hoja de Trabajo para listado'!$A$155:$A$1048576,0),MATCH((CUADRO!L$5&amp;$E652),'Hoja de Trabajo para listado'!$A$151:$Z$151,0)),0)+IFERROR(INDEX('Hoja de Trabajo para listado'!$AB$155:$BA$1048576,MATCH($A652,'Hoja de Trabajo para listado'!$AB$155:$AB$1048576,0),MATCH((CUADRO!L$5&amp;$E652),'Hoja de Trabajo para listado'!$AB$151:$BA$151,0)),0)+IFERROR(INDEX('Hoja de Trabajo para listado'!$BC$155:$CB$1048576,MATCH($A652,'Hoja de Trabajo para listado'!$BC$155:$BC$1048576,0),MATCH((CUADRO!L$5&amp;$E652),'Hoja de Trabajo para listado'!$BC$151:$CB$151,0)),0)+IFERROR(INDEX('Hoja de Trabajo para listado'!$DE$153:$DG$274,MATCH($A652,'Hoja de Trabajo para listado'!$DE$153:$DE$1048576,0),MATCH((CUADRO!L$5&amp;$E652),'Hoja de Trabajo para listado'!$DE$151:$DG$151,0)),0)+IFERROR(INDEX('Hoja de Trabajo para listado'!$CD$155:$DC$1048576,MATCH($A652,'Hoja de Trabajo para listado'!$CD$155:$CD$1048576,0),MATCH((CUADRO!L$5&amp;$E652),'Hoja de Trabajo para listado'!$CD$151:$DC$151,0)),0)</f>
        <v>0</v>
      </c>
      <c r="M652" s="255">
        <f ca="1">+IFERROR(INDEX('Hoja de Trabajo para listado'!$A$155:$Z$1048576,MATCH($A652,'Hoja de Trabajo para listado'!$A$155:$A$1048576,0),MATCH((CUADRO!M$5&amp;$E652),'Hoja de Trabajo para listado'!$A$151:$Z$151,0)),0)+IFERROR(INDEX('Hoja de Trabajo para listado'!$AB$155:$BA$1048576,MATCH($A652,'Hoja de Trabajo para listado'!$AB$155:$AB$1048576,0),MATCH((CUADRO!M$5&amp;$E652),'Hoja de Trabajo para listado'!$AB$151:$BA$151,0)),0)+IFERROR(INDEX('Hoja de Trabajo para listado'!$BC$155:$CB$1048576,MATCH($A652,'Hoja de Trabajo para listado'!$BC$155:$BC$1048576,0),MATCH((CUADRO!M$5&amp;$E652),'Hoja de Trabajo para listado'!$BC$151:$CB$151,0)),0)+IFERROR(INDEX('Hoja de Trabajo para listado'!$DE$153:$DG$274,MATCH($A652,'Hoja de Trabajo para listado'!$DE$153:$DE$1048576,0),MATCH((CUADRO!M$5&amp;$E652),'Hoja de Trabajo para listado'!$DE$151:$DG$151,0)),0)+IFERROR(INDEX('Hoja de Trabajo para listado'!$CD$155:$DC$1048576,MATCH($A652,'Hoja de Trabajo para listado'!$CD$155:$CD$1048576,0),MATCH((CUADRO!M$5&amp;$E652),'Hoja de Trabajo para listado'!$CD$151:$DC$151,0)),0)</f>
        <v>0</v>
      </c>
      <c r="N652" s="255">
        <f ca="1">+IFERROR(INDEX('Hoja de Trabajo para listado'!$A$155:$Z$1048576,MATCH($A652,'Hoja de Trabajo para listado'!$A$155:$A$1048576,0),MATCH((CUADRO!N$5&amp;$E652),'Hoja de Trabajo para listado'!$A$151:$Z$151,0)),0)+IFERROR(INDEX('Hoja de Trabajo para listado'!$AB$155:$BA$1048576,MATCH($A652,'Hoja de Trabajo para listado'!$AB$155:$AB$1048576,0),MATCH((CUADRO!N$5&amp;$E652),'Hoja de Trabajo para listado'!$AB$151:$BA$151,0)),0)+IFERROR(INDEX('Hoja de Trabajo para listado'!$BC$155:$CB$1048576,MATCH($A652,'Hoja de Trabajo para listado'!$BC$155:$BC$1048576,0),MATCH((CUADRO!N$5&amp;$E652),'Hoja de Trabajo para listado'!$BC$151:$CB$151,0)),0)+IFERROR(INDEX('Hoja de Trabajo para listado'!$DE$153:$DG$274,MATCH($A652,'Hoja de Trabajo para listado'!$DE$153:$DE$1048576,0),MATCH((CUADRO!N$5&amp;$E652),'Hoja de Trabajo para listado'!$DE$151:$DG$151,0)),0)+IFERROR(INDEX('Hoja de Trabajo para listado'!$CD$155:$DC$1048576,MATCH($A652,'Hoja de Trabajo para listado'!$CD$155:$CD$1048576,0),MATCH((CUADRO!N$5&amp;$E652),'Hoja de Trabajo para listado'!$CD$151:$DC$151,0)),0)</f>
        <v>0</v>
      </c>
      <c r="O652" s="255">
        <f ca="1">+IFERROR(INDEX('Hoja de Trabajo para listado'!$A$155:$Z$1048576,MATCH($A652,'Hoja de Trabajo para listado'!$A$155:$A$1048576,0),MATCH((CUADRO!O$5&amp;$E652),'Hoja de Trabajo para listado'!$A$151:$Z$151,0)),0)+IFERROR(INDEX('Hoja de Trabajo para listado'!$AB$155:$BA$1048576,MATCH($A652,'Hoja de Trabajo para listado'!$AB$155:$AB$1048576,0),MATCH((CUADRO!O$5&amp;$E652),'Hoja de Trabajo para listado'!$AB$151:$BA$151,0)),0)+IFERROR(INDEX('Hoja de Trabajo para listado'!$BC$155:$CB$1048576,MATCH($A652,'Hoja de Trabajo para listado'!$BC$155:$BC$1048576,0),MATCH((CUADRO!O$5&amp;$E652),'Hoja de Trabajo para listado'!$BC$151:$CB$151,0)),0)+IFERROR(INDEX('Hoja de Trabajo para listado'!$DE$153:$DG$274,MATCH($A652,'Hoja de Trabajo para listado'!$DE$153:$DE$1048576,0),MATCH((CUADRO!O$5&amp;$E652),'Hoja de Trabajo para listado'!$DE$151:$DG$151,0)),0)+IFERROR(INDEX('Hoja de Trabajo para listado'!$CD$155:$DC$1048576,MATCH($A652,'Hoja de Trabajo para listado'!$CD$155:$CD$1048576,0),MATCH((CUADRO!O$5&amp;$E652),'Hoja de Trabajo para listado'!$CD$151:$DC$151,0)),0)</f>
        <v>0</v>
      </c>
      <c r="P652" s="255">
        <f ca="1">+IFERROR(INDEX('Hoja de Trabajo para listado'!$A$155:$Z$1048576,MATCH($A652,'Hoja de Trabajo para listado'!$A$155:$A$1048576,0),MATCH((CUADRO!P$5&amp;$E652),'Hoja de Trabajo para listado'!$A$151:$Z$151,0)),0)+IFERROR(INDEX('Hoja de Trabajo para listado'!$AB$155:$BA$1048576,MATCH($A652,'Hoja de Trabajo para listado'!$AB$155:$AB$1048576,0),MATCH((CUADRO!P$5&amp;$E652),'Hoja de Trabajo para listado'!$AB$151:$BA$151,0)),0)+IFERROR(INDEX('Hoja de Trabajo para listado'!$BC$155:$CB$1048576,MATCH($A652,'Hoja de Trabajo para listado'!$BC$155:$BC$1048576,0),MATCH((CUADRO!P$5&amp;$E652),'Hoja de Trabajo para listado'!$BC$151:$CB$151,0)),0)+IFERROR(INDEX('Hoja de Trabajo para listado'!$DE$153:$DG$274,MATCH($A652,'Hoja de Trabajo para listado'!$DE$153:$DE$1048576,0),MATCH((CUADRO!P$5&amp;$E652),'Hoja de Trabajo para listado'!$DE$151:$DG$151,0)),0)+IFERROR(INDEX('Hoja de Trabajo para listado'!$CD$155:$DC$1048576,MATCH($A652,'Hoja de Trabajo para listado'!$CD$155:$CD$1048576,0),MATCH((CUADRO!P$5&amp;$E652),'Hoja de Trabajo para listado'!$CD$151:$DC$151,0)),0)</f>
        <v>0</v>
      </c>
      <c r="Q652" s="255">
        <f ca="1">+IFERROR(INDEX('Hoja de Trabajo para listado'!$A$155:$Z$1048576,MATCH($A652,'Hoja de Trabajo para listado'!$A$155:$A$1048576,0),MATCH((CUADRO!Q$5&amp;$E652),'Hoja de Trabajo para listado'!$A$151:$Z$151,0)),0)+IFERROR(INDEX('Hoja de Trabajo para listado'!$AB$155:$BA$1048576,MATCH($A652,'Hoja de Trabajo para listado'!$AB$155:$AB$1048576,0),MATCH((CUADRO!Q$5&amp;$E652),'Hoja de Trabajo para listado'!$AB$151:$BA$151,0)),0)+IFERROR(INDEX('Hoja de Trabajo para listado'!$BC$155:$CB$1048576,MATCH($A652,'Hoja de Trabajo para listado'!$BC$155:$BC$1048576,0),MATCH((CUADRO!Q$5&amp;$E652),'Hoja de Trabajo para listado'!$BC$151:$CB$151,0)),0)+IFERROR(INDEX('Hoja de Trabajo para listado'!$DE$153:$DG$274,MATCH($A652,'Hoja de Trabajo para listado'!$DE$153:$DE$1048576,0),MATCH((CUADRO!Q$5&amp;$E652),'Hoja de Trabajo para listado'!$DE$151:$DG$151,0)),0)+IFERROR(INDEX('Hoja de Trabajo para listado'!$CD$155:$DC$1048576,MATCH($A652,'Hoja de Trabajo para listado'!$CD$155:$CD$1048576,0),MATCH((CUADRO!Q$5&amp;$E652),'Hoja de Trabajo para listado'!$CD$151:$DC$151,0)),0)</f>
        <v>0</v>
      </c>
      <c r="R652" s="255">
        <f t="shared" ca="1" si="20"/>
        <v>0</v>
      </c>
      <c r="S652" s="262"/>
      <c r="T652" s="255">
        <f ca="1">+T653</f>
        <v>0</v>
      </c>
      <c r="U652" s="254">
        <f t="shared" si="21"/>
        <v>1</v>
      </c>
      <c r="V652" s="362" t="str">
        <f>+VLOOKUP(A652,bd_lista!$A$3:$E$590,5,FALSE)</f>
        <v>Gobiernos Autonomos Municipales</v>
      </c>
      <c r="W652" s="361" t="str">
        <f>+V652</f>
        <v>Gobiernos Autonomos Municipales</v>
      </c>
      <c r="X652" s="254">
        <f>+VLOOKUP(A652,[2]Sheet1!$A$13:$D$744,4,FALSE)</f>
        <v>0</v>
      </c>
      <c r="Y652" s="254" t="e">
        <f>+VLOOKUP(X652,bd_lista!$A$3:$C$590,3,FALSE)</f>
        <v>#N/A</v>
      </c>
      <c r="Z652" s="316">
        <f>+X652</f>
        <v>0</v>
      </c>
      <c r="AA652" s="317" t="e">
        <f>+Y652</f>
        <v>#N/A</v>
      </c>
    </row>
    <row r="653" spans="1:27" customFormat="1" ht="15" hidden="1" customHeight="1">
      <c r="A653" s="32">
        <v>1318</v>
      </c>
      <c r="B653" s="307"/>
      <c r="C653" s="259" t="str">
        <f>+VLOOKUP(A653,bd_lista!$A$3:$C$590,3,FALSE)</f>
        <v>Gobierno Autónomo Municipal de Tacachi</v>
      </c>
      <c r="D653" s="362"/>
      <c r="E653" s="256" t="s">
        <v>1314</v>
      </c>
      <c r="F653" s="255">
        <f ca="1">+IFERROR(INDEX('Hoja de Trabajo para listado'!$A$155:$Z$1048576,MATCH($A653,'Hoja de Trabajo para listado'!$A$155:$A$1048576,0),MATCH((CUADRO!F$5&amp;$E653),'Hoja de Trabajo para listado'!$A$151:$Z$151,0)),0)+IFERROR(INDEX('Hoja de Trabajo para listado'!$AB$155:$BA$1048576,MATCH($A653,'Hoja de Trabajo para listado'!$AB$155:$AB$1048576,0),MATCH((CUADRO!F$5&amp;$E653),'Hoja de Trabajo para listado'!$AB$151:$BA$151,0)),0)+IFERROR(INDEX('Hoja de Trabajo para listado'!$BC$155:$CB$1048576,MATCH($A653,'Hoja de Trabajo para listado'!$BC$155:$BC$1048576,0),MATCH((CUADRO!F$5&amp;$E653),'Hoja de Trabajo para listado'!$BC$151:$CB$151,0)),0)+IFERROR(INDEX('Hoja de Trabajo para listado'!$DE$153:$DG$274,MATCH($A653,'Hoja de Trabajo para listado'!$DE$153:$DE$1048576,0),MATCH((CUADRO!F$5&amp;$E653),'Hoja de Trabajo para listado'!$DE$151:$DG$151,0)),0)+IFERROR(INDEX('Hoja de Trabajo para listado'!$CD$155:$DC$1048576,MATCH($A653,'Hoja de Trabajo para listado'!$CD$155:$CD$1048576,0),MATCH((CUADRO!F$5&amp;$E653),'Hoja de Trabajo para listado'!$CD$151:$DC$151,0)),0)</f>
        <v>0</v>
      </c>
      <c r="G653" s="255">
        <f ca="1">+IFERROR(INDEX('Hoja de Trabajo para listado'!$A$155:$Z$1048576,MATCH($A653,'Hoja de Trabajo para listado'!$A$155:$A$1048576,0),MATCH((CUADRO!G$5&amp;$E653),'Hoja de Trabajo para listado'!$A$151:$Z$151,0)),0)+IFERROR(INDEX('Hoja de Trabajo para listado'!$AB$155:$BA$1048576,MATCH($A653,'Hoja de Trabajo para listado'!$AB$155:$AB$1048576,0),MATCH((CUADRO!G$5&amp;$E653),'Hoja de Trabajo para listado'!$AB$151:$BA$151,0)),0)+IFERROR(INDEX('Hoja de Trabajo para listado'!$BC$155:$CB$1048576,MATCH($A653,'Hoja de Trabajo para listado'!$BC$155:$BC$1048576,0),MATCH((CUADRO!G$5&amp;$E653),'Hoja de Trabajo para listado'!$BC$151:$CB$151,0)),0)+IFERROR(INDEX('Hoja de Trabajo para listado'!$DE$153:$DG$274,MATCH($A653,'Hoja de Trabajo para listado'!$DE$153:$DE$1048576,0),MATCH((CUADRO!G$5&amp;$E653),'Hoja de Trabajo para listado'!$DE$151:$DG$151,0)),0)+IFERROR(INDEX('Hoja de Trabajo para listado'!$CD$155:$DC$1048576,MATCH($A653,'Hoja de Trabajo para listado'!$CD$155:$CD$1048576,0),MATCH((CUADRO!G$5&amp;$E653),'Hoja de Trabajo para listado'!$CD$151:$DC$151,0)),0)</f>
        <v>0</v>
      </c>
      <c r="H653" s="255">
        <f ca="1">+IFERROR(INDEX('Hoja de Trabajo para listado'!$A$155:$Z$1048576,MATCH($A653,'Hoja de Trabajo para listado'!$A$155:$A$1048576,0),MATCH((CUADRO!H$5&amp;$E653),'Hoja de Trabajo para listado'!$A$151:$Z$151,0)),0)+IFERROR(INDEX('Hoja de Trabajo para listado'!$AB$155:$BA$1048576,MATCH($A653,'Hoja de Trabajo para listado'!$AB$155:$AB$1048576,0),MATCH((CUADRO!H$5&amp;$E653),'Hoja de Trabajo para listado'!$AB$151:$BA$151,0)),0)+IFERROR(INDEX('Hoja de Trabajo para listado'!$BC$155:$CB$1048576,MATCH($A653,'Hoja de Trabajo para listado'!$BC$155:$BC$1048576,0),MATCH((CUADRO!H$5&amp;$E653),'Hoja de Trabajo para listado'!$BC$151:$CB$151,0)),0)+IFERROR(INDEX('Hoja de Trabajo para listado'!$DE$153:$DG$274,MATCH($A653,'Hoja de Trabajo para listado'!$DE$153:$DE$1048576,0),MATCH((CUADRO!H$5&amp;$E653),'Hoja de Trabajo para listado'!$DE$151:$DG$151,0)),0)+IFERROR(INDEX('Hoja de Trabajo para listado'!$CD$155:$DC$1048576,MATCH($A653,'Hoja de Trabajo para listado'!$CD$155:$CD$1048576,0),MATCH((CUADRO!H$5&amp;$E653),'Hoja de Trabajo para listado'!$CD$151:$DC$151,0)),0)</f>
        <v>0</v>
      </c>
      <c r="I653" s="255">
        <f ca="1">+IFERROR(INDEX('Hoja de Trabajo para listado'!$A$155:$Z$1048576,MATCH($A653,'Hoja de Trabajo para listado'!$A$155:$A$1048576,0),MATCH((CUADRO!I$5&amp;$E653),'Hoja de Trabajo para listado'!$A$151:$Z$151,0)),0)+IFERROR(INDEX('Hoja de Trabajo para listado'!$AB$155:$BA$1048576,MATCH($A653,'Hoja de Trabajo para listado'!$AB$155:$AB$1048576,0),MATCH((CUADRO!I$5&amp;$E653),'Hoja de Trabajo para listado'!$AB$151:$BA$151,0)),0)+IFERROR(INDEX('Hoja de Trabajo para listado'!$BC$155:$CB$1048576,MATCH($A653,'Hoja de Trabajo para listado'!$BC$155:$BC$1048576,0),MATCH((CUADRO!I$5&amp;$E653),'Hoja de Trabajo para listado'!$BC$151:$CB$151,0)),0)+IFERROR(INDEX('Hoja de Trabajo para listado'!$DE$153:$DG$274,MATCH($A653,'Hoja de Trabajo para listado'!$DE$153:$DE$1048576,0),MATCH((CUADRO!I$5&amp;$E653),'Hoja de Trabajo para listado'!$DE$151:$DG$151,0)),0)+IFERROR(INDEX('Hoja de Trabajo para listado'!$CD$155:$DC$1048576,MATCH($A653,'Hoja de Trabajo para listado'!$CD$155:$CD$1048576,0),MATCH((CUADRO!I$5&amp;$E653),'Hoja de Trabajo para listado'!$CD$151:$DC$151,0)),0)</f>
        <v>0</v>
      </c>
      <c r="J653" s="255">
        <f ca="1">+IFERROR(INDEX('Hoja de Trabajo para listado'!$A$155:$Z$1048576,MATCH($A653,'Hoja de Trabajo para listado'!$A$155:$A$1048576,0),MATCH((CUADRO!J$5&amp;$E653),'Hoja de Trabajo para listado'!$A$151:$Z$151,0)),0)+IFERROR(INDEX('Hoja de Trabajo para listado'!$AB$155:$BA$1048576,MATCH($A653,'Hoja de Trabajo para listado'!$AB$155:$AB$1048576,0),MATCH((CUADRO!J$5&amp;$E653),'Hoja de Trabajo para listado'!$AB$151:$BA$151,0)),0)+IFERROR(INDEX('Hoja de Trabajo para listado'!$BC$155:$CB$1048576,MATCH($A653,'Hoja de Trabajo para listado'!$BC$155:$BC$1048576,0),MATCH((CUADRO!J$5&amp;$E653),'Hoja de Trabajo para listado'!$BC$151:$CB$151,0)),0)+IFERROR(INDEX('Hoja de Trabajo para listado'!$DE$153:$DG$274,MATCH($A653,'Hoja de Trabajo para listado'!$DE$153:$DE$1048576,0),MATCH((CUADRO!J$5&amp;$E653),'Hoja de Trabajo para listado'!$DE$151:$DG$151,0)),0)+IFERROR(INDEX('Hoja de Trabajo para listado'!$CD$155:$DC$1048576,MATCH($A653,'Hoja de Trabajo para listado'!$CD$155:$CD$1048576,0),MATCH((CUADRO!J$5&amp;$E653),'Hoja de Trabajo para listado'!$CD$151:$DC$151,0)),0)</f>
        <v>0</v>
      </c>
      <c r="K653" s="255">
        <f ca="1">+IFERROR(INDEX('Hoja de Trabajo para listado'!$A$155:$Z$1048576,MATCH($A653,'Hoja de Trabajo para listado'!$A$155:$A$1048576,0),MATCH((CUADRO!K$5&amp;$E653),'Hoja de Trabajo para listado'!$A$151:$Z$151,0)),0)+IFERROR(INDEX('Hoja de Trabajo para listado'!$AB$155:$BA$1048576,MATCH($A653,'Hoja de Trabajo para listado'!$AB$155:$AB$1048576,0),MATCH((CUADRO!K$5&amp;$E653),'Hoja de Trabajo para listado'!$AB$151:$BA$151,0)),0)+IFERROR(INDEX('Hoja de Trabajo para listado'!$BC$155:$CB$1048576,MATCH($A653,'Hoja de Trabajo para listado'!$BC$155:$BC$1048576,0),MATCH((CUADRO!K$5&amp;$E653),'Hoja de Trabajo para listado'!$BC$151:$CB$151,0)),0)+IFERROR(INDEX('Hoja de Trabajo para listado'!$DE$153:$DG$274,MATCH($A653,'Hoja de Trabajo para listado'!$DE$153:$DE$1048576,0),MATCH((CUADRO!K$5&amp;$E653),'Hoja de Trabajo para listado'!$DE$151:$DG$151,0)),0)+IFERROR(INDEX('Hoja de Trabajo para listado'!$CD$155:$DC$1048576,MATCH($A653,'Hoja de Trabajo para listado'!$CD$155:$CD$1048576,0),MATCH((CUADRO!K$5&amp;$E653),'Hoja de Trabajo para listado'!$CD$151:$DC$151,0)),0)</f>
        <v>0</v>
      </c>
      <c r="L653" s="255">
        <f ca="1">+IFERROR(INDEX('Hoja de Trabajo para listado'!$A$155:$Z$1048576,MATCH($A653,'Hoja de Trabajo para listado'!$A$155:$A$1048576,0),MATCH((CUADRO!L$5&amp;$E653),'Hoja de Trabajo para listado'!$A$151:$Z$151,0)),0)+IFERROR(INDEX('Hoja de Trabajo para listado'!$AB$155:$BA$1048576,MATCH($A653,'Hoja de Trabajo para listado'!$AB$155:$AB$1048576,0),MATCH((CUADRO!L$5&amp;$E653),'Hoja de Trabajo para listado'!$AB$151:$BA$151,0)),0)+IFERROR(INDEX('Hoja de Trabajo para listado'!$BC$155:$CB$1048576,MATCH($A653,'Hoja de Trabajo para listado'!$BC$155:$BC$1048576,0),MATCH((CUADRO!L$5&amp;$E653),'Hoja de Trabajo para listado'!$BC$151:$CB$151,0)),0)+IFERROR(INDEX('Hoja de Trabajo para listado'!$DE$153:$DG$274,MATCH($A653,'Hoja de Trabajo para listado'!$DE$153:$DE$1048576,0),MATCH((CUADRO!L$5&amp;$E653),'Hoja de Trabajo para listado'!$DE$151:$DG$151,0)),0)+IFERROR(INDEX('Hoja de Trabajo para listado'!$CD$155:$DC$1048576,MATCH($A653,'Hoja de Trabajo para listado'!$CD$155:$CD$1048576,0),MATCH((CUADRO!L$5&amp;$E653),'Hoja de Trabajo para listado'!$CD$151:$DC$151,0)),0)</f>
        <v>0</v>
      </c>
      <c r="M653" s="255">
        <f ca="1">+IFERROR(INDEX('Hoja de Trabajo para listado'!$A$155:$Z$1048576,MATCH($A653,'Hoja de Trabajo para listado'!$A$155:$A$1048576,0),MATCH((CUADRO!M$5&amp;$E653),'Hoja de Trabajo para listado'!$A$151:$Z$151,0)),0)+IFERROR(INDEX('Hoja de Trabajo para listado'!$AB$155:$BA$1048576,MATCH($A653,'Hoja de Trabajo para listado'!$AB$155:$AB$1048576,0),MATCH((CUADRO!M$5&amp;$E653),'Hoja de Trabajo para listado'!$AB$151:$BA$151,0)),0)+IFERROR(INDEX('Hoja de Trabajo para listado'!$BC$155:$CB$1048576,MATCH($A653,'Hoja de Trabajo para listado'!$BC$155:$BC$1048576,0),MATCH((CUADRO!M$5&amp;$E653),'Hoja de Trabajo para listado'!$BC$151:$CB$151,0)),0)+IFERROR(INDEX('Hoja de Trabajo para listado'!$DE$153:$DG$274,MATCH($A653,'Hoja de Trabajo para listado'!$DE$153:$DE$1048576,0),MATCH((CUADRO!M$5&amp;$E653),'Hoja de Trabajo para listado'!$DE$151:$DG$151,0)),0)+IFERROR(INDEX('Hoja de Trabajo para listado'!$CD$155:$DC$1048576,MATCH($A653,'Hoja de Trabajo para listado'!$CD$155:$CD$1048576,0),MATCH((CUADRO!M$5&amp;$E653),'Hoja de Trabajo para listado'!$CD$151:$DC$151,0)),0)</f>
        <v>0</v>
      </c>
      <c r="N653" s="255">
        <f ca="1">+IFERROR(INDEX('Hoja de Trabajo para listado'!$A$155:$Z$1048576,MATCH($A653,'Hoja de Trabajo para listado'!$A$155:$A$1048576,0),MATCH((CUADRO!N$5&amp;$E653),'Hoja de Trabajo para listado'!$A$151:$Z$151,0)),0)+IFERROR(INDEX('Hoja de Trabajo para listado'!$AB$155:$BA$1048576,MATCH($A653,'Hoja de Trabajo para listado'!$AB$155:$AB$1048576,0),MATCH((CUADRO!N$5&amp;$E653),'Hoja de Trabajo para listado'!$AB$151:$BA$151,0)),0)+IFERROR(INDEX('Hoja de Trabajo para listado'!$BC$155:$CB$1048576,MATCH($A653,'Hoja de Trabajo para listado'!$BC$155:$BC$1048576,0),MATCH((CUADRO!N$5&amp;$E653),'Hoja de Trabajo para listado'!$BC$151:$CB$151,0)),0)+IFERROR(INDEX('Hoja de Trabajo para listado'!$DE$153:$DG$274,MATCH($A653,'Hoja de Trabajo para listado'!$DE$153:$DE$1048576,0),MATCH((CUADRO!N$5&amp;$E653),'Hoja de Trabajo para listado'!$DE$151:$DG$151,0)),0)+IFERROR(INDEX('Hoja de Trabajo para listado'!$CD$155:$DC$1048576,MATCH($A653,'Hoja de Trabajo para listado'!$CD$155:$CD$1048576,0),MATCH((CUADRO!N$5&amp;$E653),'Hoja de Trabajo para listado'!$CD$151:$DC$151,0)),0)</f>
        <v>0</v>
      </c>
      <c r="O653" s="255">
        <f ca="1">+IFERROR(INDEX('Hoja de Trabajo para listado'!$A$155:$Z$1048576,MATCH($A653,'Hoja de Trabajo para listado'!$A$155:$A$1048576,0),MATCH((CUADRO!O$5&amp;$E653),'Hoja de Trabajo para listado'!$A$151:$Z$151,0)),0)+IFERROR(INDEX('Hoja de Trabajo para listado'!$AB$155:$BA$1048576,MATCH($A653,'Hoja de Trabajo para listado'!$AB$155:$AB$1048576,0),MATCH((CUADRO!O$5&amp;$E653),'Hoja de Trabajo para listado'!$AB$151:$BA$151,0)),0)+IFERROR(INDEX('Hoja de Trabajo para listado'!$BC$155:$CB$1048576,MATCH($A653,'Hoja de Trabajo para listado'!$BC$155:$BC$1048576,0),MATCH((CUADRO!O$5&amp;$E653),'Hoja de Trabajo para listado'!$BC$151:$CB$151,0)),0)+IFERROR(INDEX('Hoja de Trabajo para listado'!$DE$153:$DG$274,MATCH($A653,'Hoja de Trabajo para listado'!$DE$153:$DE$1048576,0),MATCH((CUADRO!O$5&amp;$E653),'Hoja de Trabajo para listado'!$DE$151:$DG$151,0)),0)+IFERROR(INDEX('Hoja de Trabajo para listado'!$CD$155:$DC$1048576,MATCH($A653,'Hoja de Trabajo para listado'!$CD$155:$CD$1048576,0),MATCH((CUADRO!O$5&amp;$E653),'Hoja de Trabajo para listado'!$CD$151:$DC$151,0)),0)</f>
        <v>0</v>
      </c>
      <c r="P653" s="255">
        <f ca="1">+IFERROR(INDEX('Hoja de Trabajo para listado'!$A$155:$Z$1048576,MATCH($A653,'Hoja de Trabajo para listado'!$A$155:$A$1048576,0),MATCH((CUADRO!P$5&amp;$E653),'Hoja de Trabajo para listado'!$A$151:$Z$151,0)),0)+IFERROR(INDEX('Hoja de Trabajo para listado'!$AB$155:$BA$1048576,MATCH($A653,'Hoja de Trabajo para listado'!$AB$155:$AB$1048576,0),MATCH((CUADRO!P$5&amp;$E653),'Hoja de Trabajo para listado'!$AB$151:$BA$151,0)),0)+IFERROR(INDEX('Hoja de Trabajo para listado'!$BC$155:$CB$1048576,MATCH($A653,'Hoja de Trabajo para listado'!$BC$155:$BC$1048576,0),MATCH((CUADRO!P$5&amp;$E653),'Hoja de Trabajo para listado'!$BC$151:$CB$151,0)),0)+IFERROR(INDEX('Hoja de Trabajo para listado'!$DE$153:$DG$274,MATCH($A653,'Hoja de Trabajo para listado'!$DE$153:$DE$1048576,0),MATCH((CUADRO!P$5&amp;$E653),'Hoja de Trabajo para listado'!$DE$151:$DG$151,0)),0)+IFERROR(INDEX('Hoja de Trabajo para listado'!$CD$155:$DC$1048576,MATCH($A653,'Hoja de Trabajo para listado'!$CD$155:$CD$1048576,0),MATCH((CUADRO!P$5&amp;$E653),'Hoja de Trabajo para listado'!$CD$151:$DC$151,0)),0)</f>
        <v>0</v>
      </c>
      <c r="Q653" s="255">
        <f ca="1">+IFERROR(INDEX('Hoja de Trabajo para listado'!$A$155:$Z$1048576,MATCH($A653,'Hoja de Trabajo para listado'!$A$155:$A$1048576,0),MATCH((CUADRO!Q$5&amp;$E653),'Hoja de Trabajo para listado'!$A$151:$Z$151,0)),0)+IFERROR(INDEX('Hoja de Trabajo para listado'!$AB$155:$BA$1048576,MATCH($A653,'Hoja de Trabajo para listado'!$AB$155:$AB$1048576,0),MATCH((CUADRO!Q$5&amp;$E653),'Hoja de Trabajo para listado'!$AB$151:$BA$151,0)),0)+IFERROR(INDEX('Hoja de Trabajo para listado'!$BC$155:$CB$1048576,MATCH($A653,'Hoja de Trabajo para listado'!$BC$155:$BC$1048576,0),MATCH((CUADRO!Q$5&amp;$E653),'Hoja de Trabajo para listado'!$BC$151:$CB$151,0)),0)+IFERROR(INDEX('Hoja de Trabajo para listado'!$DE$153:$DG$274,MATCH($A653,'Hoja de Trabajo para listado'!$DE$153:$DE$1048576,0),MATCH((CUADRO!Q$5&amp;$E653),'Hoja de Trabajo para listado'!$DE$151:$DG$151,0)),0)+IFERROR(INDEX('Hoja de Trabajo para listado'!$CD$155:$DC$1048576,MATCH($A653,'Hoja de Trabajo para listado'!$CD$155:$CD$1048576,0),MATCH((CUADRO!Q$5&amp;$E653),'Hoja de Trabajo para listado'!$CD$151:$DC$151,0)),0)</f>
        <v>0</v>
      </c>
      <c r="R653" s="255">
        <f t="shared" ca="1" si="20"/>
        <v>0</v>
      </c>
      <c r="S653" s="262">
        <f ca="1">+R652+R653</f>
        <v>0</v>
      </c>
      <c r="T653" s="255">
        <f ca="1">+S653</f>
        <v>0</v>
      </c>
      <c r="U653" s="254">
        <f t="shared" si="21"/>
        <v>2</v>
      </c>
      <c r="V653" s="362" t="str">
        <f>+VLOOKUP(A653,bd_lista!$A$3:$E$590,5,FALSE)</f>
        <v>Gobiernos Autonomos Municipales</v>
      </c>
      <c r="W653" s="362"/>
      <c r="X653" s="254">
        <f>+VLOOKUP(A653,[2]Sheet1!$A$13:$D$744,4,FALSE)</f>
        <v>0</v>
      </c>
      <c r="Y653" s="254" t="e">
        <f>+VLOOKUP(X653,bd_lista!$A$3:$C$590,3,FALSE)</f>
        <v>#N/A</v>
      </c>
      <c r="Z653" s="314"/>
      <c r="AA653" s="315"/>
    </row>
    <row r="654" spans="1:27" customFormat="1" ht="15" hidden="1" customHeight="1">
      <c r="A654" s="32">
        <v>1319</v>
      </c>
      <c r="B654" s="306">
        <f>+A654</f>
        <v>1319</v>
      </c>
      <c r="C654" s="259" t="str">
        <f>+VLOOKUP(A654,bd_lista!$A$3:$C$590,3,FALSE)</f>
        <v>Gobierno Autónomo Municipal Villa Gualberto Villarroel</v>
      </c>
      <c r="D654" s="361" t="str">
        <f>+C654</f>
        <v>Gobierno Autónomo Municipal Villa Gualberto Villarroel</v>
      </c>
      <c r="E654" s="254" t="s">
        <v>1313</v>
      </c>
      <c r="F654" s="255">
        <f ca="1">+IFERROR(INDEX('Hoja de Trabajo para listado'!$A$155:$Z$1048576,MATCH($A654,'Hoja de Trabajo para listado'!$A$155:$A$1048576,0),MATCH((CUADRO!F$5&amp;$E654),'Hoja de Trabajo para listado'!$A$151:$Z$151,0)),0)+IFERROR(INDEX('Hoja de Trabajo para listado'!$AB$155:$BA$1048576,MATCH($A654,'Hoja de Trabajo para listado'!$AB$155:$AB$1048576,0),MATCH((CUADRO!F$5&amp;$E654),'Hoja de Trabajo para listado'!$AB$151:$BA$151,0)),0)+IFERROR(INDEX('Hoja de Trabajo para listado'!$BC$155:$CB$1048576,MATCH($A654,'Hoja de Trabajo para listado'!$BC$155:$BC$1048576,0),MATCH((CUADRO!F$5&amp;$E654),'Hoja de Trabajo para listado'!$BC$151:$CB$151,0)),0)+IFERROR(INDEX('Hoja de Trabajo para listado'!$DE$153:$DG$274,MATCH($A654,'Hoja de Trabajo para listado'!$DE$153:$DE$1048576,0),MATCH((CUADRO!F$5&amp;$E654),'Hoja de Trabajo para listado'!$DE$151:$DG$151,0)),0)+IFERROR(INDEX('Hoja de Trabajo para listado'!$CD$155:$DC$1048576,MATCH($A654,'Hoja de Trabajo para listado'!$CD$155:$CD$1048576,0),MATCH((CUADRO!F$5&amp;$E654),'Hoja de Trabajo para listado'!$CD$151:$DC$151,0)),0)</f>
        <v>0</v>
      </c>
      <c r="G654" s="255">
        <f ca="1">+IFERROR(INDEX('Hoja de Trabajo para listado'!$A$155:$Z$1048576,MATCH($A654,'Hoja de Trabajo para listado'!$A$155:$A$1048576,0),MATCH((CUADRO!G$5&amp;$E654),'Hoja de Trabajo para listado'!$A$151:$Z$151,0)),0)+IFERROR(INDEX('Hoja de Trabajo para listado'!$AB$155:$BA$1048576,MATCH($A654,'Hoja de Trabajo para listado'!$AB$155:$AB$1048576,0),MATCH((CUADRO!G$5&amp;$E654),'Hoja de Trabajo para listado'!$AB$151:$BA$151,0)),0)+IFERROR(INDEX('Hoja de Trabajo para listado'!$BC$155:$CB$1048576,MATCH($A654,'Hoja de Trabajo para listado'!$BC$155:$BC$1048576,0),MATCH((CUADRO!G$5&amp;$E654),'Hoja de Trabajo para listado'!$BC$151:$CB$151,0)),0)+IFERROR(INDEX('Hoja de Trabajo para listado'!$DE$153:$DG$274,MATCH($A654,'Hoja de Trabajo para listado'!$DE$153:$DE$1048576,0),MATCH((CUADRO!G$5&amp;$E654),'Hoja de Trabajo para listado'!$DE$151:$DG$151,0)),0)+IFERROR(INDEX('Hoja de Trabajo para listado'!$CD$155:$DC$1048576,MATCH($A654,'Hoja de Trabajo para listado'!$CD$155:$CD$1048576,0),MATCH((CUADRO!G$5&amp;$E654),'Hoja de Trabajo para listado'!$CD$151:$DC$151,0)),0)</f>
        <v>0</v>
      </c>
      <c r="H654" s="255">
        <f ca="1">+IFERROR(INDEX('Hoja de Trabajo para listado'!$A$155:$Z$1048576,MATCH($A654,'Hoja de Trabajo para listado'!$A$155:$A$1048576,0),MATCH((CUADRO!H$5&amp;$E654),'Hoja de Trabajo para listado'!$A$151:$Z$151,0)),0)+IFERROR(INDEX('Hoja de Trabajo para listado'!$AB$155:$BA$1048576,MATCH($A654,'Hoja de Trabajo para listado'!$AB$155:$AB$1048576,0),MATCH((CUADRO!H$5&amp;$E654),'Hoja de Trabajo para listado'!$AB$151:$BA$151,0)),0)+IFERROR(INDEX('Hoja de Trabajo para listado'!$BC$155:$CB$1048576,MATCH($A654,'Hoja de Trabajo para listado'!$BC$155:$BC$1048576,0),MATCH((CUADRO!H$5&amp;$E654),'Hoja de Trabajo para listado'!$BC$151:$CB$151,0)),0)+IFERROR(INDEX('Hoja de Trabajo para listado'!$DE$153:$DG$274,MATCH($A654,'Hoja de Trabajo para listado'!$DE$153:$DE$1048576,0),MATCH((CUADRO!H$5&amp;$E654),'Hoja de Trabajo para listado'!$DE$151:$DG$151,0)),0)+IFERROR(INDEX('Hoja de Trabajo para listado'!$CD$155:$DC$1048576,MATCH($A654,'Hoja de Trabajo para listado'!$CD$155:$CD$1048576,0),MATCH((CUADRO!H$5&amp;$E654),'Hoja de Trabajo para listado'!$CD$151:$DC$151,0)),0)</f>
        <v>0</v>
      </c>
      <c r="I654" s="255">
        <f ca="1">+IFERROR(INDEX('Hoja de Trabajo para listado'!$A$155:$Z$1048576,MATCH($A654,'Hoja de Trabajo para listado'!$A$155:$A$1048576,0),MATCH((CUADRO!I$5&amp;$E654),'Hoja de Trabajo para listado'!$A$151:$Z$151,0)),0)+IFERROR(INDEX('Hoja de Trabajo para listado'!$AB$155:$BA$1048576,MATCH($A654,'Hoja de Trabajo para listado'!$AB$155:$AB$1048576,0),MATCH((CUADRO!I$5&amp;$E654),'Hoja de Trabajo para listado'!$AB$151:$BA$151,0)),0)+IFERROR(INDEX('Hoja de Trabajo para listado'!$BC$155:$CB$1048576,MATCH($A654,'Hoja de Trabajo para listado'!$BC$155:$BC$1048576,0),MATCH((CUADRO!I$5&amp;$E654),'Hoja de Trabajo para listado'!$BC$151:$CB$151,0)),0)+IFERROR(INDEX('Hoja de Trabajo para listado'!$DE$153:$DG$274,MATCH($A654,'Hoja de Trabajo para listado'!$DE$153:$DE$1048576,0),MATCH((CUADRO!I$5&amp;$E654),'Hoja de Trabajo para listado'!$DE$151:$DG$151,0)),0)+IFERROR(INDEX('Hoja de Trabajo para listado'!$CD$155:$DC$1048576,MATCH($A654,'Hoja de Trabajo para listado'!$CD$155:$CD$1048576,0),MATCH((CUADRO!I$5&amp;$E654),'Hoja de Trabajo para listado'!$CD$151:$DC$151,0)),0)</f>
        <v>0</v>
      </c>
      <c r="J654" s="255">
        <f ca="1">+IFERROR(INDEX('Hoja de Trabajo para listado'!$A$155:$Z$1048576,MATCH($A654,'Hoja de Trabajo para listado'!$A$155:$A$1048576,0),MATCH((CUADRO!J$5&amp;$E654),'Hoja de Trabajo para listado'!$A$151:$Z$151,0)),0)+IFERROR(INDEX('Hoja de Trabajo para listado'!$AB$155:$BA$1048576,MATCH($A654,'Hoja de Trabajo para listado'!$AB$155:$AB$1048576,0),MATCH((CUADRO!J$5&amp;$E654),'Hoja de Trabajo para listado'!$AB$151:$BA$151,0)),0)+IFERROR(INDEX('Hoja de Trabajo para listado'!$BC$155:$CB$1048576,MATCH($A654,'Hoja de Trabajo para listado'!$BC$155:$BC$1048576,0),MATCH((CUADRO!J$5&amp;$E654),'Hoja de Trabajo para listado'!$BC$151:$CB$151,0)),0)+IFERROR(INDEX('Hoja de Trabajo para listado'!$DE$153:$DG$274,MATCH($A654,'Hoja de Trabajo para listado'!$DE$153:$DE$1048576,0),MATCH((CUADRO!J$5&amp;$E654),'Hoja de Trabajo para listado'!$DE$151:$DG$151,0)),0)+IFERROR(INDEX('Hoja de Trabajo para listado'!$CD$155:$DC$1048576,MATCH($A654,'Hoja de Trabajo para listado'!$CD$155:$CD$1048576,0),MATCH((CUADRO!J$5&amp;$E654),'Hoja de Trabajo para listado'!$CD$151:$DC$151,0)),0)</f>
        <v>0</v>
      </c>
      <c r="K654" s="255">
        <f ca="1">+IFERROR(INDEX('Hoja de Trabajo para listado'!$A$155:$Z$1048576,MATCH($A654,'Hoja de Trabajo para listado'!$A$155:$A$1048576,0),MATCH((CUADRO!K$5&amp;$E654),'Hoja de Trabajo para listado'!$A$151:$Z$151,0)),0)+IFERROR(INDEX('Hoja de Trabajo para listado'!$AB$155:$BA$1048576,MATCH($A654,'Hoja de Trabajo para listado'!$AB$155:$AB$1048576,0),MATCH((CUADRO!K$5&amp;$E654),'Hoja de Trabajo para listado'!$AB$151:$BA$151,0)),0)+IFERROR(INDEX('Hoja de Trabajo para listado'!$BC$155:$CB$1048576,MATCH($A654,'Hoja de Trabajo para listado'!$BC$155:$BC$1048576,0),MATCH((CUADRO!K$5&amp;$E654),'Hoja de Trabajo para listado'!$BC$151:$CB$151,0)),0)+IFERROR(INDEX('Hoja de Trabajo para listado'!$DE$153:$DG$274,MATCH($A654,'Hoja de Trabajo para listado'!$DE$153:$DE$1048576,0),MATCH((CUADRO!K$5&amp;$E654),'Hoja de Trabajo para listado'!$DE$151:$DG$151,0)),0)+IFERROR(INDEX('Hoja de Trabajo para listado'!$CD$155:$DC$1048576,MATCH($A654,'Hoja de Trabajo para listado'!$CD$155:$CD$1048576,0),MATCH((CUADRO!K$5&amp;$E654),'Hoja de Trabajo para listado'!$CD$151:$DC$151,0)),0)</f>
        <v>0</v>
      </c>
      <c r="L654" s="255">
        <f ca="1">+IFERROR(INDEX('Hoja de Trabajo para listado'!$A$155:$Z$1048576,MATCH($A654,'Hoja de Trabajo para listado'!$A$155:$A$1048576,0),MATCH((CUADRO!L$5&amp;$E654),'Hoja de Trabajo para listado'!$A$151:$Z$151,0)),0)+IFERROR(INDEX('Hoja de Trabajo para listado'!$AB$155:$BA$1048576,MATCH($A654,'Hoja de Trabajo para listado'!$AB$155:$AB$1048576,0),MATCH((CUADRO!L$5&amp;$E654),'Hoja de Trabajo para listado'!$AB$151:$BA$151,0)),0)+IFERROR(INDEX('Hoja de Trabajo para listado'!$BC$155:$CB$1048576,MATCH($A654,'Hoja de Trabajo para listado'!$BC$155:$BC$1048576,0),MATCH((CUADRO!L$5&amp;$E654),'Hoja de Trabajo para listado'!$BC$151:$CB$151,0)),0)+IFERROR(INDEX('Hoja de Trabajo para listado'!$DE$153:$DG$274,MATCH($A654,'Hoja de Trabajo para listado'!$DE$153:$DE$1048576,0),MATCH((CUADRO!L$5&amp;$E654),'Hoja de Trabajo para listado'!$DE$151:$DG$151,0)),0)+IFERROR(INDEX('Hoja de Trabajo para listado'!$CD$155:$DC$1048576,MATCH($A654,'Hoja de Trabajo para listado'!$CD$155:$CD$1048576,0),MATCH((CUADRO!L$5&amp;$E654),'Hoja de Trabajo para listado'!$CD$151:$DC$151,0)),0)</f>
        <v>0</v>
      </c>
      <c r="M654" s="255">
        <f ca="1">+IFERROR(INDEX('Hoja de Trabajo para listado'!$A$155:$Z$1048576,MATCH($A654,'Hoja de Trabajo para listado'!$A$155:$A$1048576,0),MATCH((CUADRO!M$5&amp;$E654),'Hoja de Trabajo para listado'!$A$151:$Z$151,0)),0)+IFERROR(INDEX('Hoja de Trabajo para listado'!$AB$155:$BA$1048576,MATCH($A654,'Hoja de Trabajo para listado'!$AB$155:$AB$1048576,0),MATCH((CUADRO!M$5&amp;$E654),'Hoja de Trabajo para listado'!$AB$151:$BA$151,0)),0)+IFERROR(INDEX('Hoja de Trabajo para listado'!$BC$155:$CB$1048576,MATCH($A654,'Hoja de Trabajo para listado'!$BC$155:$BC$1048576,0),MATCH((CUADRO!M$5&amp;$E654),'Hoja de Trabajo para listado'!$BC$151:$CB$151,0)),0)+IFERROR(INDEX('Hoja de Trabajo para listado'!$DE$153:$DG$274,MATCH($A654,'Hoja de Trabajo para listado'!$DE$153:$DE$1048576,0),MATCH((CUADRO!M$5&amp;$E654),'Hoja de Trabajo para listado'!$DE$151:$DG$151,0)),0)+IFERROR(INDEX('Hoja de Trabajo para listado'!$CD$155:$DC$1048576,MATCH($A654,'Hoja de Trabajo para listado'!$CD$155:$CD$1048576,0),MATCH((CUADRO!M$5&amp;$E654),'Hoja de Trabajo para listado'!$CD$151:$DC$151,0)),0)</f>
        <v>0</v>
      </c>
      <c r="N654" s="255">
        <f ca="1">+IFERROR(INDEX('Hoja de Trabajo para listado'!$A$155:$Z$1048576,MATCH($A654,'Hoja de Trabajo para listado'!$A$155:$A$1048576,0),MATCH((CUADRO!N$5&amp;$E654),'Hoja de Trabajo para listado'!$A$151:$Z$151,0)),0)+IFERROR(INDEX('Hoja de Trabajo para listado'!$AB$155:$BA$1048576,MATCH($A654,'Hoja de Trabajo para listado'!$AB$155:$AB$1048576,0),MATCH((CUADRO!N$5&amp;$E654),'Hoja de Trabajo para listado'!$AB$151:$BA$151,0)),0)+IFERROR(INDEX('Hoja de Trabajo para listado'!$BC$155:$CB$1048576,MATCH($A654,'Hoja de Trabajo para listado'!$BC$155:$BC$1048576,0),MATCH((CUADRO!N$5&amp;$E654),'Hoja de Trabajo para listado'!$BC$151:$CB$151,0)),0)+IFERROR(INDEX('Hoja de Trabajo para listado'!$DE$153:$DG$274,MATCH($A654,'Hoja de Trabajo para listado'!$DE$153:$DE$1048576,0),MATCH((CUADRO!N$5&amp;$E654),'Hoja de Trabajo para listado'!$DE$151:$DG$151,0)),0)+IFERROR(INDEX('Hoja de Trabajo para listado'!$CD$155:$DC$1048576,MATCH($A654,'Hoja de Trabajo para listado'!$CD$155:$CD$1048576,0),MATCH((CUADRO!N$5&amp;$E654),'Hoja de Trabajo para listado'!$CD$151:$DC$151,0)),0)</f>
        <v>0</v>
      </c>
      <c r="O654" s="255">
        <f ca="1">+IFERROR(INDEX('Hoja de Trabajo para listado'!$A$155:$Z$1048576,MATCH($A654,'Hoja de Trabajo para listado'!$A$155:$A$1048576,0),MATCH((CUADRO!O$5&amp;$E654),'Hoja de Trabajo para listado'!$A$151:$Z$151,0)),0)+IFERROR(INDEX('Hoja de Trabajo para listado'!$AB$155:$BA$1048576,MATCH($A654,'Hoja de Trabajo para listado'!$AB$155:$AB$1048576,0),MATCH((CUADRO!O$5&amp;$E654),'Hoja de Trabajo para listado'!$AB$151:$BA$151,0)),0)+IFERROR(INDEX('Hoja de Trabajo para listado'!$BC$155:$CB$1048576,MATCH($A654,'Hoja de Trabajo para listado'!$BC$155:$BC$1048576,0),MATCH((CUADRO!O$5&amp;$E654),'Hoja de Trabajo para listado'!$BC$151:$CB$151,0)),0)+IFERROR(INDEX('Hoja de Trabajo para listado'!$DE$153:$DG$274,MATCH($A654,'Hoja de Trabajo para listado'!$DE$153:$DE$1048576,0),MATCH((CUADRO!O$5&amp;$E654),'Hoja de Trabajo para listado'!$DE$151:$DG$151,0)),0)+IFERROR(INDEX('Hoja de Trabajo para listado'!$CD$155:$DC$1048576,MATCH($A654,'Hoja de Trabajo para listado'!$CD$155:$CD$1048576,0),MATCH((CUADRO!O$5&amp;$E654),'Hoja de Trabajo para listado'!$CD$151:$DC$151,0)),0)</f>
        <v>0</v>
      </c>
      <c r="P654" s="255">
        <f ca="1">+IFERROR(INDEX('Hoja de Trabajo para listado'!$A$155:$Z$1048576,MATCH($A654,'Hoja de Trabajo para listado'!$A$155:$A$1048576,0),MATCH((CUADRO!P$5&amp;$E654),'Hoja de Trabajo para listado'!$A$151:$Z$151,0)),0)+IFERROR(INDEX('Hoja de Trabajo para listado'!$AB$155:$BA$1048576,MATCH($A654,'Hoja de Trabajo para listado'!$AB$155:$AB$1048576,0),MATCH((CUADRO!P$5&amp;$E654),'Hoja de Trabajo para listado'!$AB$151:$BA$151,0)),0)+IFERROR(INDEX('Hoja de Trabajo para listado'!$BC$155:$CB$1048576,MATCH($A654,'Hoja de Trabajo para listado'!$BC$155:$BC$1048576,0),MATCH((CUADRO!P$5&amp;$E654),'Hoja de Trabajo para listado'!$BC$151:$CB$151,0)),0)+IFERROR(INDEX('Hoja de Trabajo para listado'!$DE$153:$DG$274,MATCH($A654,'Hoja de Trabajo para listado'!$DE$153:$DE$1048576,0),MATCH((CUADRO!P$5&amp;$E654),'Hoja de Trabajo para listado'!$DE$151:$DG$151,0)),0)+IFERROR(INDEX('Hoja de Trabajo para listado'!$CD$155:$DC$1048576,MATCH($A654,'Hoja de Trabajo para listado'!$CD$155:$CD$1048576,0),MATCH((CUADRO!P$5&amp;$E654),'Hoja de Trabajo para listado'!$CD$151:$DC$151,0)),0)</f>
        <v>0</v>
      </c>
      <c r="Q654" s="255">
        <f ca="1">+IFERROR(INDEX('Hoja de Trabajo para listado'!$A$155:$Z$1048576,MATCH($A654,'Hoja de Trabajo para listado'!$A$155:$A$1048576,0),MATCH((CUADRO!Q$5&amp;$E654),'Hoja de Trabajo para listado'!$A$151:$Z$151,0)),0)+IFERROR(INDEX('Hoja de Trabajo para listado'!$AB$155:$BA$1048576,MATCH($A654,'Hoja de Trabajo para listado'!$AB$155:$AB$1048576,0),MATCH((CUADRO!Q$5&amp;$E654),'Hoja de Trabajo para listado'!$AB$151:$BA$151,0)),0)+IFERROR(INDEX('Hoja de Trabajo para listado'!$BC$155:$CB$1048576,MATCH($A654,'Hoja de Trabajo para listado'!$BC$155:$BC$1048576,0),MATCH((CUADRO!Q$5&amp;$E654),'Hoja de Trabajo para listado'!$BC$151:$CB$151,0)),0)+IFERROR(INDEX('Hoja de Trabajo para listado'!$DE$153:$DG$274,MATCH($A654,'Hoja de Trabajo para listado'!$DE$153:$DE$1048576,0),MATCH((CUADRO!Q$5&amp;$E654),'Hoja de Trabajo para listado'!$DE$151:$DG$151,0)),0)+IFERROR(INDEX('Hoja de Trabajo para listado'!$CD$155:$DC$1048576,MATCH($A654,'Hoja de Trabajo para listado'!$CD$155:$CD$1048576,0),MATCH((CUADRO!Q$5&amp;$E654),'Hoja de Trabajo para listado'!$CD$151:$DC$151,0)),0)</f>
        <v>0</v>
      </c>
      <c r="R654" s="255">
        <f t="shared" ca="1" si="20"/>
        <v>0</v>
      </c>
      <c r="S654" s="262"/>
      <c r="T654" s="255">
        <f ca="1">+T655</f>
        <v>0</v>
      </c>
      <c r="U654" s="254">
        <f t="shared" si="21"/>
        <v>1</v>
      </c>
      <c r="V654" s="362" t="str">
        <f>+VLOOKUP(A654,bd_lista!$A$3:$E$590,5,FALSE)</f>
        <v>Gobiernos Autonomos Municipales</v>
      </c>
      <c r="W654" s="361" t="str">
        <f>+V654</f>
        <v>Gobiernos Autonomos Municipales</v>
      </c>
      <c r="X654" s="254">
        <f>+VLOOKUP(A654,[2]Sheet1!$A$13:$D$744,4,FALSE)</f>
        <v>0</v>
      </c>
      <c r="Y654" s="254" t="e">
        <f>+VLOOKUP(X654,bd_lista!$A$3:$C$590,3,FALSE)</f>
        <v>#N/A</v>
      </c>
      <c r="Z654" s="316">
        <f>+X654</f>
        <v>0</v>
      </c>
      <c r="AA654" s="317" t="e">
        <f>+Y654</f>
        <v>#N/A</v>
      </c>
    </row>
    <row r="655" spans="1:27" customFormat="1" ht="15" hidden="1" customHeight="1">
      <c r="A655" s="32">
        <v>1319</v>
      </c>
      <c r="B655" s="307"/>
      <c r="C655" s="259" t="str">
        <f>+VLOOKUP(A655,bd_lista!$A$3:$C$590,3,FALSE)</f>
        <v>Gobierno Autónomo Municipal Villa Gualberto Villarroel</v>
      </c>
      <c r="D655" s="362"/>
      <c r="E655" s="256" t="s">
        <v>1314</v>
      </c>
      <c r="F655" s="255">
        <f ca="1">+IFERROR(INDEX('Hoja de Trabajo para listado'!$A$155:$Z$1048576,MATCH($A655,'Hoja de Trabajo para listado'!$A$155:$A$1048576,0),MATCH((CUADRO!F$5&amp;$E655),'Hoja de Trabajo para listado'!$A$151:$Z$151,0)),0)+IFERROR(INDEX('Hoja de Trabajo para listado'!$AB$155:$BA$1048576,MATCH($A655,'Hoja de Trabajo para listado'!$AB$155:$AB$1048576,0),MATCH((CUADRO!F$5&amp;$E655),'Hoja de Trabajo para listado'!$AB$151:$BA$151,0)),0)+IFERROR(INDEX('Hoja de Trabajo para listado'!$BC$155:$CB$1048576,MATCH($A655,'Hoja de Trabajo para listado'!$BC$155:$BC$1048576,0),MATCH((CUADRO!F$5&amp;$E655),'Hoja de Trabajo para listado'!$BC$151:$CB$151,0)),0)+IFERROR(INDEX('Hoja de Trabajo para listado'!$DE$153:$DG$274,MATCH($A655,'Hoja de Trabajo para listado'!$DE$153:$DE$1048576,0),MATCH((CUADRO!F$5&amp;$E655),'Hoja de Trabajo para listado'!$DE$151:$DG$151,0)),0)+IFERROR(INDEX('Hoja de Trabajo para listado'!$CD$155:$DC$1048576,MATCH($A655,'Hoja de Trabajo para listado'!$CD$155:$CD$1048576,0),MATCH((CUADRO!F$5&amp;$E655),'Hoja de Trabajo para listado'!$CD$151:$DC$151,0)),0)</f>
        <v>0</v>
      </c>
      <c r="G655" s="255">
        <f ca="1">+IFERROR(INDEX('Hoja de Trabajo para listado'!$A$155:$Z$1048576,MATCH($A655,'Hoja de Trabajo para listado'!$A$155:$A$1048576,0),MATCH((CUADRO!G$5&amp;$E655),'Hoja de Trabajo para listado'!$A$151:$Z$151,0)),0)+IFERROR(INDEX('Hoja de Trabajo para listado'!$AB$155:$BA$1048576,MATCH($A655,'Hoja de Trabajo para listado'!$AB$155:$AB$1048576,0),MATCH((CUADRO!G$5&amp;$E655),'Hoja de Trabajo para listado'!$AB$151:$BA$151,0)),0)+IFERROR(INDEX('Hoja de Trabajo para listado'!$BC$155:$CB$1048576,MATCH($A655,'Hoja de Trabajo para listado'!$BC$155:$BC$1048576,0),MATCH((CUADRO!G$5&amp;$E655),'Hoja de Trabajo para listado'!$BC$151:$CB$151,0)),0)+IFERROR(INDEX('Hoja de Trabajo para listado'!$DE$153:$DG$274,MATCH($A655,'Hoja de Trabajo para listado'!$DE$153:$DE$1048576,0),MATCH((CUADRO!G$5&amp;$E655),'Hoja de Trabajo para listado'!$DE$151:$DG$151,0)),0)+IFERROR(INDEX('Hoja de Trabajo para listado'!$CD$155:$DC$1048576,MATCH($A655,'Hoja de Trabajo para listado'!$CD$155:$CD$1048576,0),MATCH((CUADRO!G$5&amp;$E655),'Hoja de Trabajo para listado'!$CD$151:$DC$151,0)),0)</f>
        <v>0</v>
      </c>
      <c r="H655" s="255">
        <f ca="1">+IFERROR(INDEX('Hoja de Trabajo para listado'!$A$155:$Z$1048576,MATCH($A655,'Hoja de Trabajo para listado'!$A$155:$A$1048576,0),MATCH((CUADRO!H$5&amp;$E655),'Hoja de Trabajo para listado'!$A$151:$Z$151,0)),0)+IFERROR(INDEX('Hoja de Trabajo para listado'!$AB$155:$BA$1048576,MATCH($A655,'Hoja de Trabajo para listado'!$AB$155:$AB$1048576,0),MATCH((CUADRO!H$5&amp;$E655),'Hoja de Trabajo para listado'!$AB$151:$BA$151,0)),0)+IFERROR(INDEX('Hoja de Trabajo para listado'!$BC$155:$CB$1048576,MATCH($A655,'Hoja de Trabajo para listado'!$BC$155:$BC$1048576,0),MATCH((CUADRO!H$5&amp;$E655),'Hoja de Trabajo para listado'!$BC$151:$CB$151,0)),0)+IFERROR(INDEX('Hoja de Trabajo para listado'!$DE$153:$DG$274,MATCH($A655,'Hoja de Trabajo para listado'!$DE$153:$DE$1048576,0),MATCH((CUADRO!H$5&amp;$E655),'Hoja de Trabajo para listado'!$DE$151:$DG$151,0)),0)+IFERROR(INDEX('Hoja de Trabajo para listado'!$CD$155:$DC$1048576,MATCH($A655,'Hoja de Trabajo para listado'!$CD$155:$CD$1048576,0),MATCH((CUADRO!H$5&amp;$E655),'Hoja de Trabajo para listado'!$CD$151:$DC$151,0)),0)</f>
        <v>0</v>
      </c>
      <c r="I655" s="255">
        <f ca="1">+IFERROR(INDEX('Hoja de Trabajo para listado'!$A$155:$Z$1048576,MATCH($A655,'Hoja de Trabajo para listado'!$A$155:$A$1048576,0),MATCH((CUADRO!I$5&amp;$E655),'Hoja de Trabajo para listado'!$A$151:$Z$151,0)),0)+IFERROR(INDEX('Hoja de Trabajo para listado'!$AB$155:$BA$1048576,MATCH($A655,'Hoja de Trabajo para listado'!$AB$155:$AB$1048576,0),MATCH((CUADRO!I$5&amp;$E655),'Hoja de Trabajo para listado'!$AB$151:$BA$151,0)),0)+IFERROR(INDEX('Hoja de Trabajo para listado'!$BC$155:$CB$1048576,MATCH($A655,'Hoja de Trabajo para listado'!$BC$155:$BC$1048576,0),MATCH((CUADRO!I$5&amp;$E655),'Hoja de Trabajo para listado'!$BC$151:$CB$151,0)),0)+IFERROR(INDEX('Hoja de Trabajo para listado'!$DE$153:$DG$274,MATCH($A655,'Hoja de Trabajo para listado'!$DE$153:$DE$1048576,0),MATCH((CUADRO!I$5&amp;$E655),'Hoja de Trabajo para listado'!$DE$151:$DG$151,0)),0)+IFERROR(INDEX('Hoja de Trabajo para listado'!$CD$155:$DC$1048576,MATCH($A655,'Hoja de Trabajo para listado'!$CD$155:$CD$1048576,0),MATCH((CUADRO!I$5&amp;$E655),'Hoja de Trabajo para listado'!$CD$151:$DC$151,0)),0)</f>
        <v>0</v>
      </c>
      <c r="J655" s="255">
        <f ca="1">+IFERROR(INDEX('Hoja de Trabajo para listado'!$A$155:$Z$1048576,MATCH($A655,'Hoja de Trabajo para listado'!$A$155:$A$1048576,0),MATCH((CUADRO!J$5&amp;$E655),'Hoja de Trabajo para listado'!$A$151:$Z$151,0)),0)+IFERROR(INDEX('Hoja de Trabajo para listado'!$AB$155:$BA$1048576,MATCH($A655,'Hoja de Trabajo para listado'!$AB$155:$AB$1048576,0),MATCH((CUADRO!J$5&amp;$E655),'Hoja de Trabajo para listado'!$AB$151:$BA$151,0)),0)+IFERROR(INDEX('Hoja de Trabajo para listado'!$BC$155:$CB$1048576,MATCH($A655,'Hoja de Trabajo para listado'!$BC$155:$BC$1048576,0),MATCH((CUADRO!J$5&amp;$E655),'Hoja de Trabajo para listado'!$BC$151:$CB$151,0)),0)+IFERROR(INDEX('Hoja de Trabajo para listado'!$DE$153:$DG$274,MATCH($A655,'Hoja de Trabajo para listado'!$DE$153:$DE$1048576,0),MATCH((CUADRO!J$5&amp;$E655),'Hoja de Trabajo para listado'!$DE$151:$DG$151,0)),0)+IFERROR(INDEX('Hoja de Trabajo para listado'!$CD$155:$DC$1048576,MATCH($A655,'Hoja de Trabajo para listado'!$CD$155:$CD$1048576,0),MATCH((CUADRO!J$5&amp;$E655),'Hoja de Trabajo para listado'!$CD$151:$DC$151,0)),0)</f>
        <v>0</v>
      </c>
      <c r="K655" s="255">
        <f ca="1">+IFERROR(INDEX('Hoja de Trabajo para listado'!$A$155:$Z$1048576,MATCH($A655,'Hoja de Trabajo para listado'!$A$155:$A$1048576,0),MATCH((CUADRO!K$5&amp;$E655),'Hoja de Trabajo para listado'!$A$151:$Z$151,0)),0)+IFERROR(INDEX('Hoja de Trabajo para listado'!$AB$155:$BA$1048576,MATCH($A655,'Hoja de Trabajo para listado'!$AB$155:$AB$1048576,0),MATCH((CUADRO!K$5&amp;$E655),'Hoja de Trabajo para listado'!$AB$151:$BA$151,0)),0)+IFERROR(INDEX('Hoja de Trabajo para listado'!$BC$155:$CB$1048576,MATCH($A655,'Hoja de Trabajo para listado'!$BC$155:$BC$1048576,0),MATCH((CUADRO!K$5&amp;$E655),'Hoja de Trabajo para listado'!$BC$151:$CB$151,0)),0)+IFERROR(INDEX('Hoja de Trabajo para listado'!$DE$153:$DG$274,MATCH($A655,'Hoja de Trabajo para listado'!$DE$153:$DE$1048576,0),MATCH((CUADRO!K$5&amp;$E655),'Hoja de Trabajo para listado'!$DE$151:$DG$151,0)),0)+IFERROR(INDEX('Hoja de Trabajo para listado'!$CD$155:$DC$1048576,MATCH($A655,'Hoja de Trabajo para listado'!$CD$155:$CD$1048576,0),MATCH((CUADRO!K$5&amp;$E655),'Hoja de Trabajo para listado'!$CD$151:$DC$151,0)),0)</f>
        <v>0</v>
      </c>
      <c r="L655" s="255">
        <f ca="1">+IFERROR(INDEX('Hoja de Trabajo para listado'!$A$155:$Z$1048576,MATCH($A655,'Hoja de Trabajo para listado'!$A$155:$A$1048576,0),MATCH((CUADRO!L$5&amp;$E655),'Hoja de Trabajo para listado'!$A$151:$Z$151,0)),0)+IFERROR(INDEX('Hoja de Trabajo para listado'!$AB$155:$BA$1048576,MATCH($A655,'Hoja de Trabajo para listado'!$AB$155:$AB$1048576,0),MATCH((CUADRO!L$5&amp;$E655),'Hoja de Trabajo para listado'!$AB$151:$BA$151,0)),0)+IFERROR(INDEX('Hoja de Trabajo para listado'!$BC$155:$CB$1048576,MATCH($A655,'Hoja de Trabajo para listado'!$BC$155:$BC$1048576,0),MATCH((CUADRO!L$5&amp;$E655),'Hoja de Trabajo para listado'!$BC$151:$CB$151,0)),0)+IFERROR(INDEX('Hoja de Trabajo para listado'!$DE$153:$DG$274,MATCH($A655,'Hoja de Trabajo para listado'!$DE$153:$DE$1048576,0),MATCH((CUADRO!L$5&amp;$E655),'Hoja de Trabajo para listado'!$DE$151:$DG$151,0)),0)+IFERROR(INDEX('Hoja de Trabajo para listado'!$CD$155:$DC$1048576,MATCH($A655,'Hoja de Trabajo para listado'!$CD$155:$CD$1048576,0),MATCH((CUADRO!L$5&amp;$E655),'Hoja de Trabajo para listado'!$CD$151:$DC$151,0)),0)</f>
        <v>0</v>
      </c>
      <c r="M655" s="255">
        <f ca="1">+IFERROR(INDEX('Hoja de Trabajo para listado'!$A$155:$Z$1048576,MATCH($A655,'Hoja de Trabajo para listado'!$A$155:$A$1048576,0),MATCH((CUADRO!M$5&amp;$E655),'Hoja de Trabajo para listado'!$A$151:$Z$151,0)),0)+IFERROR(INDEX('Hoja de Trabajo para listado'!$AB$155:$BA$1048576,MATCH($A655,'Hoja de Trabajo para listado'!$AB$155:$AB$1048576,0),MATCH((CUADRO!M$5&amp;$E655),'Hoja de Trabajo para listado'!$AB$151:$BA$151,0)),0)+IFERROR(INDEX('Hoja de Trabajo para listado'!$BC$155:$CB$1048576,MATCH($A655,'Hoja de Trabajo para listado'!$BC$155:$BC$1048576,0),MATCH((CUADRO!M$5&amp;$E655),'Hoja de Trabajo para listado'!$BC$151:$CB$151,0)),0)+IFERROR(INDEX('Hoja de Trabajo para listado'!$DE$153:$DG$274,MATCH($A655,'Hoja de Trabajo para listado'!$DE$153:$DE$1048576,0),MATCH((CUADRO!M$5&amp;$E655),'Hoja de Trabajo para listado'!$DE$151:$DG$151,0)),0)+IFERROR(INDEX('Hoja de Trabajo para listado'!$CD$155:$DC$1048576,MATCH($A655,'Hoja de Trabajo para listado'!$CD$155:$CD$1048576,0),MATCH((CUADRO!M$5&amp;$E655),'Hoja de Trabajo para listado'!$CD$151:$DC$151,0)),0)</f>
        <v>0</v>
      </c>
      <c r="N655" s="255">
        <f ca="1">+IFERROR(INDEX('Hoja de Trabajo para listado'!$A$155:$Z$1048576,MATCH($A655,'Hoja de Trabajo para listado'!$A$155:$A$1048576,0),MATCH((CUADRO!N$5&amp;$E655),'Hoja de Trabajo para listado'!$A$151:$Z$151,0)),0)+IFERROR(INDEX('Hoja de Trabajo para listado'!$AB$155:$BA$1048576,MATCH($A655,'Hoja de Trabajo para listado'!$AB$155:$AB$1048576,0),MATCH((CUADRO!N$5&amp;$E655),'Hoja de Trabajo para listado'!$AB$151:$BA$151,0)),0)+IFERROR(INDEX('Hoja de Trabajo para listado'!$BC$155:$CB$1048576,MATCH($A655,'Hoja de Trabajo para listado'!$BC$155:$BC$1048576,0),MATCH((CUADRO!N$5&amp;$E655),'Hoja de Trabajo para listado'!$BC$151:$CB$151,0)),0)+IFERROR(INDEX('Hoja de Trabajo para listado'!$DE$153:$DG$274,MATCH($A655,'Hoja de Trabajo para listado'!$DE$153:$DE$1048576,0),MATCH((CUADRO!N$5&amp;$E655),'Hoja de Trabajo para listado'!$DE$151:$DG$151,0)),0)+IFERROR(INDEX('Hoja de Trabajo para listado'!$CD$155:$DC$1048576,MATCH($A655,'Hoja de Trabajo para listado'!$CD$155:$CD$1048576,0),MATCH((CUADRO!N$5&amp;$E655),'Hoja de Trabajo para listado'!$CD$151:$DC$151,0)),0)</f>
        <v>0</v>
      </c>
      <c r="O655" s="255">
        <f ca="1">+IFERROR(INDEX('Hoja de Trabajo para listado'!$A$155:$Z$1048576,MATCH($A655,'Hoja de Trabajo para listado'!$A$155:$A$1048576,0),MATCH((CUADRO!O$5&amp;$E655),'Hoja de Trabajo para listado'!$A$151:$Z$151,0)),0)+IFERROR(INDEX('Hoja de Trabajo para listado'!$AB$155:$BA$1048576,MATCH($A655,'Hoja de Trabajo para listado'!$AB$155:$AB$1048576,0),MATCH((CUADRO!O$5&amp;$E655),'Hoja de Trabajo para listado'!$AB$151:$BA$151,0)),0)+IFERROR(INDEX('Hoja de Trabajo para listado'!$BC$155:$CB$1048576,MATCH($A655,'Hoja de Trabajo para listado'!$BC$155:$BC$1048576,0),MATCH((CUADRO!O$5&amp;$E655),'Hoja de Trabajo para listado'!$BC$151:$CB$151,0)),0)+IFERROR(INDEX('Hoja de Trabajo para listado'!$DE$153:$DG$274,MATCH($A655,'Hoja de Trabajo para listado'!$DE$153:$DE$1048576,0),MATCH((CUADRO!O$5&amp;$E655),'Hoja de Trabajo para listado'!$DE$151:$DG$151,0)),0)+IFERROR(INDEX('Hoja de Trabajo para listado'!$CD$155:$DC$1048576,MATCH($A655,'Hoja de Trabajo para listado'!$CD$155:$CD$1048576,0),MATCH((CUADRO!O$5&amp;$E655),'Hoja de Trabajo para listado'!$CD$151:$DC$151,0)),0)</f>
        <v>0</v>
      </c>
      <c r="P655" s="255">
        <f ca="1">+IFERROR(INDEX('Hoja de Trabajo para listado'!$A$155:$Z$1048576,MATCH($A655,'Hoja de Trabajo para listado'!$A$155:$A$1048576,0),MATCH((CUADRO!P$5&amp;$E655),'Hoja de Trabajo para listado'!$A$151:$Z$151,0)),0)+IFERROR(INDEX('Hoja de Trabajo para listado'!$AB$155:$BA$1048576,MATCH($A655,'Hoja de Trabajo para listado'!$AB$155:$AB$1048576,0),MATCH((CUADRO!P$5&amp;$E655),'Hoja de Trabajo para listado'!$AB$151:$BA$151,0)),0)+IFERROR(INDEX('Hoja de Trabajo para listado'!$BC$155:$CB$1048576,MATCH($A655,'Hoja de Trabajo para listado'!$BC$155:$BC$1048576,0),MATCH((CUADRO!P$5&amp;$E655),'Hoja de Trabajo para listado'!$BC$151:$CB$151,0)),0)+IFERROR(INDEX('Hoja de Trabajo para listado'!$DE$153:$DG$274,MATCH($A655,'Hoja de Trabajo para listado'!$DE$153:$DE$1048576,0),MATCH((CUADRO!P$5&amp;$E655),'Hoja de Trabajo para listado'!$DE$151:$DG$151,0)),0)+IFERROR(INDEX('Hoja de Trabajo para listado'!$CD$155:$DC$1048576,MATCH($A655,'Hoja de Trabajo para listado'!$CD$155:$CD$1048576,0),MATCH((CUADRO!P$5&amp;$E655),'Hoja de Trabajo para listado'!$CD$151:$DC$151,0)),0)</f>
        <v>0</v>
      </c>
      <c r="Q655" s="255">
        <f ca="1">+IFERROR(INDEX('Hoja de Trabajo para listado'!$A$155:$Z$1048576,MATCH($A655,'Hoja de Trabajo para listado'!$A$155:$A$1048576,0),MATCH((CUADRO!Q$5&amp;$E655),'Hoja de Trabajo para listado'!$A$151:$Z$151,0)),0)+IFERROR(INDEX('Hoja de Trabajo para listado'!$AB$155:$BA$1048576,MATCH($A655,'Hoja de Trabajo para listado'!$AB$155:$AB$1048576,0),MATCH((CUADRO!Q$5&amp;$E655),'Hoja de Trabajo para listado'!$AB$151:$BA$151,0)),0)+IFERROR(INDEX('Hoja de Trabajo para listado'!$BC$155:$CB$1048576,MATCH($A655,'Hoja de Trabajo para listado'!$BC$155:$BC$1048576,0),MATCH((CUADRO!Q$5&amp;$E655),'Hoja de Trabajo para listado'!$BC$151:$CB$151,0)),0)+IFERROR(INDEX('Hoja de Trabajo para listado'!$DE$153:$DG$274,MATCH($A655,'Hoja de Trabajo para listado'!$DE$153:$DE$1048576,0),MATCH((CUADRO!Q$5&amp;$E655),'Hoja de Trabajo para listado'!$DE$151:$DG$151,0)),0)+IFERROR(INDEX('Hoja de Trabajo para listado'!$CD$155:$DC$1048576,MATCH($A655,'Hoja de Trabajo para listado'!$CD$155:$CD$1048576,0),MATCH((CUADRO!Q$5&amp;$E655),'Hoja de Trabajo para listado'!$CD$151:$DC$151,0)),0)</f>
        <v>0</v>
      </c>
      <c r="R655" s="255">
        <f t="shared" ca="1" si="20"/>
        <v>0</v>
      </c>
      <c r="S655" s="262">
        <f ca="1">+R654+R655</f>
        <v>0</v>
      </c>
      <c r="T655" s="255">
        <f ca="1">+S655</f>
        <v>0</v>
      </c>
      <c r="U655" s="254">
        <f t="shared" si="21"/>
        <v>2</v>
      </c>
      <c r="V655" s="362" t="str">
        <f>+VLOOKUP(A655,bd_lista!$A$3:$E$590,5,FALSE)</f>
        <v>Gobiernos Autonomos Municipales</v>
      </c>
      <c r="W655" s="362"/>
      <c r="X655" s="254">
        <f>+VLOOKUP(A655,[2]Sheet1!$A$13:$D$744,4,FALSE)</f>
        <v>0</v>
      </c>
      <c r="Y655" s="254" t="e">
        <f>+VLOOKUP(X655,bd_lista!$A$3:$C$590,3,FALSE)</f>
        <v>#N/A</v>
      </c>
      <c r="Z655" s="314"/>
      <c r="AA655" s="315"/>
    </row>
    <row r="656" spans="1:27" customFormat="1" ht="27" hidden="1" customHeight="1">
      <c r="A656" s="32">
        <v>1320</v>
      </c>
      <c r="B656" s="306">
        <f>+A656</f>
        <v>1320</v>
      </c>
      <c r="C656" s="259" t="str">
        <f>+VLOOKUP(A656,bd_lista!$A$3:$C$590,3,FALSE)</f>
        <v>Gobierno Autónomo Municipal de Tarata</v>
      </c>
      <c r="D656" s="361" t="str">
        <f>+C656</f>
        <v>Gobierno Autónomo Municipal de Tarata</v>
      </c>
      <c r="E656" s="254" t="s">
        <v>1313</v>
      </c>
      <c r="F656" s="255">
        <f ca="1">+IFERROR(INDEX('Hoja de Trabajo para listado'!$A$155:$Z$1048576,MATCH($A656,'Hoja de Trabajo para listado'!$A$155:$A$1048576,0),MATCH((CUADRO!F$5&amp;$E656),'Hoja de Trabajo para listado'!$A$151:$Z$151,0)),0)+IFERROR(INDEX('Hoja de Trabajo para listado'!$AB$155:$BA$1048576,MATCH($A656,'Hoja de Trabajo para listado'!$AB$155:$AB$1048576,0),MATCH((CUADRO!F$5&amp;$E656),'Hoja de Trabajo para listado'!$AB$151:$BA$151,0)),0)+IFERROR(INDEX('Hoja de Trabajo para listado'!$BC$155:$CB$1048576,MATCH($A656,'Hoja de Trabajo para listado'!$BC$155:$BC$1048576,0),MATCH((CUADRO!F$5&amp;$E656),'Hoja de Trabajo para listado'!$BC$151:$CB$151,0)),0)+IFERROR(INDEX('Hoja de Trabajo para listado'!$DE$153:$DG$274,MATCH($A656,'Hoja de Trabajo para listado'!$DE$153:$DE$1048576,0),MATCH((CUADRO!F$5&amp;$E656),'Hoja de Trabajo para listado'!$DE$151:$DG$151,0)),0)+IFERROR(INDEX('Hoja de Trabajo para listado'!$CD$155:$DC$1048576,MATCH($A656,'Hoja de Trabajo para listado'!$CD$155:$CD$1048576,0),MATCH((CUADRO!F$5&amp;$E656),'Hoja de Trabajo para listado'!$CD$151:$DC$151,0)),0)</f>
        <v>0</v>
      </c>
      <c r="G656" s="255">
        <f ca="1">+IFERROR(INDEX('Hoja de Trabajo para listado'!$A$155:$Z$1048576,MATCH($A656,'Hoja de Trabajo para listado'!$A$155:$A$1048576,0),MATCH((CUADRO!G$5&amp;$E656),'Hoja de Trabajo para listado'!$A$151:$Z$151,0)),0)+IFERROR(INDEX('Hoja de Trabajo para listado'!$AB$155:$BA$1048576,MATCH($A656,'Hoja de Trabajo para listado'!$AB$155:$AB$1048576,0),MATCH((CUADRO!G$5&amp;$E656),'Hoja de Trabajo para listado'!$AB$151:$BA$151,0)),0)+IFERROR(INDEX('Hoja de Trabajo para listado'!$BC$155:$CB$1048576,MATCH($A656,'Hoja de Trabajo para listado'!$BC$155:$BC$1048576,0),MATCH((CUADRO!G$5&amp;$E656),'Hoja de Trabajo para listado'!$BC$151:$CB$151,0)),0)+IFERROR(INDEX('Hoja de Trabajo para listado'!$DE$153:$DG$274,MATCH($A656,'Hoja de Trabajo para listado'!$DE$153:$DE$1048576,0),MATCH((CUADRO!G$5&amp;$E656),'Hoja de Trabajo para listado'!$DE$151:$DG$151,0)),0)+IFERROR(INDEX('Hoja de Trabajo para listado'!$CD$155:$DC$1048576,MATCH($A656,'Hoja de Trabajo para listado'!$CD$155:$CD$1048576,0),MATCH((CUADRO!G$5&amp;$E656),'Hoja de Trabajo para listado'!$CD$151:$DC$151,0)),0)</f>
        <v>0</v>
      </c>
      <c r="H656" s="255">
        <f ca="1">+IFERROR(INDEX('Hoja de Trabajo para listado'!$A$155:$Z$1048576,MATCH($A656,'Hoja de Trabajo para listado'!$A$155:$A$1048576,0),MATCH((CUADRO!H$5&amp;$E656),'Hoja de Trabajo para listado'!$A$151:$Z$151,0)),0)+IFERROR(INDEX('Hoja de Trabajo para listado'!$AB$155:$BA$1048576,MATCH($A656,'Hoja de Trabajo para listado'!$AB$155:$AB$1048576,0),MATCH((CUADRO!H$5&amp;$E656),'Hoja de Trabajo para listado'!$AB$151:$BA$151,0)),0)+IFERROR(INDEX('Hoja de Trabajo para listado'!$BC$155:$CB$1048576,MATCH($A656,'Hoja de Trabajo para listado'!$BC$155:$BC$1048576,0),MATCH((CUADRO!H$5&amp;$E656),'Hoja de Trabajo para listado'!$BC$151:$CB$151,0)),0)+IFERROR(INDEX('Hoja de Trabajo para listado'!$DE$153:$DG$274,MATCH($A656,'Hoja de Trabajo para listado'!$DE$153:$DE$1048576,0),MATCH((CUADRO!H$5&amp;$E656),'Hoja de Trabajo para listado'!$DE$151:$DG$151,0)),0)+IFERROR(INDEX('Hoja de Trabajo para listado'!$CD$155:$DC$1048576,MATCH($A656,'Hoja de Trabajo para listado'!$CD$155:$CD$1048576,0),MATCH((CUADRO!H$5&amp;$E656),'Hoja de Trabajo para listado'!$CD$151:$DC$151,0)),0)</f>
        <v>0</v>
      </c>
      <c r="I656" s="255">
        <f ca="1">+IFERROR(INDEX('Hoja de Trabajo para listado'!$A$155:$Z$1048576,MATCH($A656,'Hoja de Trabajo para listado'!$A$155:$A$1048576,0),MATCH((CUADRO!I$5&amp;$E656),'Hoja de Trabajo para listado'!$A$151:$Z$151,0)),0)+IFERROR(INDEX('Hoja de Trabajo para listado'!$AB$155:$BA$1048576,MATCH($A656,'Hoja de Trabajo para listado'!$AB$155:$AB$1048576,0),MATCH((CUADRO!I$5&amp;$E656),'Hoja de Trabajo para listado'!$AB$151:$BA$151,0)),0)+IFERROR(INDEX('Hoja de Trabajo para listado'!$BC$155:$CB$1048576,MATCH($A656,'Hoja de Trabajo para listado'!$BC$155:$BC$1048576,0),MATCH((CUADRO!I$5&amp;$E656),'Hoja de Trabajo para listado'!$BC$151:$CB$151,0)),0)+IFERROR(INDEX('Hoja de Trabajo para listado'!$DE$153:$DG$274,MATCH($A656,'Hoja de Trabajo para listado'!$DE$153:$DE$1048576,0),MATCH((CUADRO!I$5&amp;$E656),'Hoja de Trabajo para listado'!$DE$151:$DG$151,0)),0)+IFERROR(INDEX('Hoja de Trabajo para listado'!$CD$155:$DC$1048576,MATCH($A656,'Hoja de Trabajo para listado'!$CD$155:$CD$1048576,0),MATCH((CUADRO!I$5&amp;$E656),'Hoja de Trabajo para listado'!$CD$151:$DC$151,0)),0)</f>
        <v>0</v>
      </c>
      <c r="J656" s="255">
        <f ca="1">+IFERROR(INDEX('Hoja de Trabajo para listado'!$A$155:$Z$1048576,MATCH($A656,'Hoja de Trabajo para listado'!$A$155:$A$1048576,0),MATCH((CUADRO!J$5&amp;$E656),'Hoja de Trabajo para listado'!$A$151:$Z$151,0)),0)+IFERROR(INDEX('Hoja de Trabajo para listado'!$AB$155:$BA$1048576,MATCH($A656,'Hoja de Trabajo para listado'!$AB$155:$AB$1048576,0),MATCH((CUADRO!J$5&amp;$E656),'Hoja de Trabajo para listado'!$AB$151:$BA$151,0)),0)+IFERROR(INDEX('Hoja de Trabajo para listado'!$BC$155:$CB$1048576,MATCH($A656,'Hoja de Trabajo para listado'!$BC$155:$BC$1048576,0),MATCH((CUADRO!J$5&amp;$E656),'Hoja de Trabajo para listado'!$BC$151:$CB$151,0)),0)+IFERROR(INDEX('Hoja de Trabajo para listado'!$DE$153:$DG$274,MATCH($A656,'Hoja de Trabajo para listado'!$DE$153:$DE$1048576,0),MATCH((CUADRO!J$5&amp;$E656),'Hoja de Trabajo para listado'!$DE$151:$DG$151,0)),0)+IFERROR(INDEX('Hoja de Trabajo para listado'!$CD$155:$DC$1048576,MATCH($A656,'Hoja de Trabajo para listado'!$CD$155:$CD$1048576,0),MATCH((CUADRO!J$5&amp;$E656),'Hoja de Trabajo para listado'!$CD$151:$DC$151,0)),0)</f>
        <v>0</v>
      </c>
      <c r="K656" s="255">
        <f ca="1">+IFERROR(INDEX('Hoja de Trabajo para listado'!$A$155:$Z$1048576,MATCH($A656,'Hoja de Trabajo para listado'!$A$155:$A$1048576,0),MATCH((CUADRO!K$5&amp;$E656),'Hoja de Trabajo para listado'!$A$151:$Z$151,0)),0)+IFERROR(INDEX('Hoja de Trabajo para listado'!$AB$155:$BA$1048576,MATCH($A656,'Hoja de Trabajo para listado'!$AB$155:$AB$1048576,0),MATCH((CUADRO!K$5&amp;$E656),'Hoja de Trabajo para listado'!$AB$151:$BA$151,0)),0)+IFERROR(INDEX('Hoja de Trabajo para listado'!$BC$155:$CB$1048576,MATCH($A656,'Hoja de Trabajo para listado'!$BC$155:$BC$1048576,0),MATCH((CUADRO!K$5&amp;$E656),'Hoja de Trabajo para listado'!$BC$151:$CB$151,0)),0)+IFERROR(INDEX('Hoja de Trabajo para listado'!$DE$153:$DG$274,MATCH($A656,'Hoja de Trabajo para listado'!$DE$153:$DE$1048576,0),MATCH((CUADRO!K$5&amp;$E656),'Hoja de Trabajo para listado'!$DE$151:$DG$151,0)),0)+IFERROR(INDEX('Hoja de Trabajo para listado'!$CD$155:$DC$1048576,MATCH($A656,'Hoja de Trabajo para listado'!$CD$155:$CD$1048576,0),MATCH((CUADRO!K$5&amp;$E656),'Hoja de Trabajo para listado'!$CD$151:$DC$151,0)),0)</f>
        <v>0</v>
      </c>
      <c r="L656" s="255">
        <f ca="1">+IFERROR(INDEX('Hoja de Trabajo para listado'!$A$155:$Z$1048576,MATCH($A656,'Hoja de Trabajo para listado'!$A$155:$A$1048576,0),MATCH((CUADRO!L$5&amp;$E656),'Hoja de Trabajo para listado'!$A$151:$Z$151,0)),0)+IFERROR(INDEX('Hoja de Trabajo para listado'!$AB$155:$BA$1048576,MATCH($A656,'Hoja de Trabajo para listado'!$AB$155:$AB$1048576,0),MATCH((CUADRO!L$5&amp;$E656),'Hoja de Trabajo para listado'!$AB$151:$BA$151,0)),0)+IFERROR(INDEX('Hoja de Trabajo para listado'!$BC$155:$CB$1048576,MATCH($A656,'Hoja de Trabajo para listado'!$BC$155:$BC$1048576,0),MATCH((CUADRO!L$5&amp;$E656),'Hoja de Trabajo para listado'!$BC$151:$CB$151,0)),0)+IFERROR(INDEX('Hoja de Trabajo para listado'!$DE$153:$DG$274,MATCH($A656,'Hoja de Trabajo para listado'!$DE$153:$DE$1048576,0),MATCH((CUADRO!L$5&amp;$E656),'Hoja de Trabajo para listado'!$DE$151:$DG$151,0)),0)+IFERROR(INDEX('Hoja de Trabajo para listado'!$CD$155:$DC$1048576,MATCH($A656,'Hoja de Trabajo para listado'!$CD$155:$CD$1048576,0),MATCH((CUADRO!L$5&amp;$E656),'Hoja de Trabajo para listado'!$CD$151:$DC$151,0)),0)</f>
        <v>0</v>
      </c>
      <c r="M656" s="255">
        <f ca="1">+IFERROR(INDEX('Hoja de Trabajo para listado'!$A$155:$Z$1048576,MATCH($A656,'Hoja de Trabajo para listado'!$A$155:$A$1048576,0),MATCH((CUADRO!M$5&amp;$E656),'Hoja de Trabajo para listado'!$A$151:$Z$151,0)),0)+IFERROR(INDEX('Hoja de Trabajo para listado'!$AB$155:$BA$1048576,MATCH($A656,'Hoja de Trabajo para listado'!$AB$155:$AB$1048576,0),MATCH((CUADRO!M$5&amp;$E656),'Hoja de Trabajo para listado'!$AB$151:$BA$151,0)),0)+IFERROR(INDEX('Hoja de Trabajo para listado'!$BC$155:$CB$1048576,MATCH($A656,'Hoja de Trabajo para listado'!$BC$155:$BC$1048576,0),MATCH((CUADRO!M$5&amp;$E656),'Hoja de Trabajo para listado'!$BC$151:$CB$151,0)),0)+IFERROR(INDEX('Hoja de Trabajo para listado'!$DE$153:$DG$274,MATCH($A656,'Hoja de Trabajo para listado'!$DE$153:$DE$1048576,0),MATCH((CUADRO!M$5&amp;$E656),'Hoja de Trabajo para listado'!$DE$151:$DG$151,0)),0)+IFERROR(INDEX('Hoja de Trabajo para listado'!$CD$155:$DC$1048576,MATCH($A656,'Hoja de Trabajo para listado'!$CD$155:$CD$1048576,0),MATCH((CUADRO!M$5&amp;$E656),'Hoja de Trabajo para listado'!$CD$151:$DC$151,0)),0)</f>
        <v>0</v>
      </c>
      <c r="N656" s="255">
        <f ca="1">+IFERROR(INDEX('Hoja de Trabajo para listado'!$A$155:$Z$1048576,MATCH($A656,'Hoja de Trabajo para listado'!$A$155:$A$1048576,0),MATCH((CUADRO!N$5&amp;$E656),'Hoja de Trabajo para listado'!$A$151:$Z$151,0)),0)+IFERROR(INDEX('Hoja de Trabajo para listado'!$AB$155:$BA$1048576,MATCH($A656,'Hoja de Trabajo para listado'!$AB$155:$AB$1048576,0),MATCH((CUADRO!N$5&amp;$E656),'Hoja de Trabajo para listado'!$AB$151:$BA$151,0)),0)+IFERROR(INDEX('Hoja de Trabajo para listado'!$BC$155:$CB$1048576,MATCH($A656,'Hoja de Trabajo para listado'!$BC$155:$BC$1048576,0),MATCH((CUADRO!N$5&amp;$E656),'Hoja de Trabajo para listado'!$BC$151:$CB$151,0)),0)+IFERROR(INDEX('Hoja de Trabajo para listado'!$DE$153:$DG$274,MATCH($A656,'Hoja de Trabajo para listado'!$DE$153:$DE$1048576,0),MATCH((CUADRO!N$5&amp;$E656),'Hoja de Trabajo para listado'!$DE$151:$DG$151,0)),0)+IFERROR(INDEX('Hoja de Trabajo para listado'!$CD$155:$DC$1048576,MATCH($A656,'Hoja de Trabajo para listado'!$CD$155:$CD$1048576,0),MATCH((CUADRO!N$5&amp;$E656),'Hoja de Trabajo para listado'!$CD$151:$DC$151,0)),0)</f>
        <v>0</v>
      </c>
      <c r="O656" s="255">
        <f ca="1">+IFERROR(INDEX('Hoja de Trabajo para listado'!$A$155:$Z$1048576,MATCH($A656,'Hoja de Trabajo para listado'!$A$155:$A$1048576,0),MATCH((CUADRO!O$5&amp;$E656),'Hoja de Trabajo para listado'!$A$151:$Z$151,0)),0)+IFERROR(INDEX('Hoja de Trabajo para listado'!$AB$155:$BA$1048576,MATCH($A656,'Hoja de Trabajo para listado'!$AB$155:$AB$1048576,0),MATCH((CUADRO!O$5&amp;$E656),'Hoja de Trabajo para listado'!$AB$151:$BA$151,0)),0)+IFERROR(INDEX('Hoja de Trabajo para listado'!$BC$155:$CB$1048576,MATCH($A656,'Hoja de Trabajo para listado'!$BC$155:$BC$1048576,0),MATCH((CUADRO!O$5&amp;$E656),'Hoja de Trabajo para listado'!$BC$151:$CB$151,0)),0)+IFERROR(INDEX('Hoja de Trabajo para listado'!$DE$153:$DG$274,MATCH($A656,'Hoja de Trabajo para listado'!$DE$153:$DE$1048576,0),MATCH((CUADRO!O$5&amp;$E656),'Hoja de Trabajo para listado'!$DE$151:$DG$151,0)),0)+IFERROR(INDEX('Hoja de Trabajo para listado'!$CD$155:$DC$1048576,MATCH($A656,'Hoja de Trabajo para listado'!$CD$155:$CD$1048576,0),MATCH((CUADRO!O$5&amp;$E656),'Hoja de Trabajo para listado'!$CD$151:$DC$151,0)),0)</f>
        <v>0</v>
      </c>
      <c r="P656" s="255">
        <f ca="1">+IFERROR(INDEX('Hoja de Trabajo para listado'!$A$155:$Z$1048576,MATCH($A656,'Hoja de Trabajo para listado'!$A$155:$A$1048576,0),MATCH((CUADRO!P$5&amp;$E656),'Hoja de Trabajo para listado'!$A$151:$Z$151,0)),0)+IFERROR(INDEX('Hoja de Trabajo para listado'!$AB$155:$BA$1048576,MATCH($A656,'Hoja de Trabajo para listado'!$AB$155:$AB$1048576,0),MATCH((CUADRO!P$5&amp;$E656),'Hoja de Trabajo para listado'!$AB$151:$BA$151,0)),0)+IFERROR(INDEX('Hoja de Trabajo para listado'!$BC$155:$CB$1048576,MATCH($A656,'Hoja de Trabajo para listado'!$BC$155:$BC$1048576,0),MATCH((CUADRO!P$5&amp;$E656),'Hoja de Trabajo para listado'!$BC$151:$CB$151,0)),0)+IFERROR(INDEX('Hoja de Trabajo para listado'!$DE$153:$DG$274,MATCH($A656,'Hoja de Trabajo para listado'!$DE$153:$DE$1048576,0),MATCH((CUADRO!P$5&amp;$E656),'Hoja de Trabajo para listado'!$DE$151:$DG$151,0)),0)+IFERROR(INDEX('Hoja de Trabajo para listado'!$CD$155:$DC$1048576,MATCH($A656,'Hoja de Trabajo para listado'!$CD$155:$CD$1048576,0),MATCH((CUADRO!P$5&amp;$E656),'Hoja de Trabajo para listado'!$CD$151:$DC$151,0)),0)</f>
        <v>0</v>
      </c>
      <c r="Q656" s="255">
        <f ca="1">+IFERROR(INDEX('Hoja de Trabajo para listado'!$A$155:$Z$1048576,MATCH($A656,'Hoja de Trabajo para listado'!$A$155:$A$1048576,0),MATCH((CUADRO!Q$5&amp;$E656),'Hoja de Trabajo para listado'!$A$151:$Z$151,0)),0)+IFERROR(INDEX('Hoja de Trabajo para listado'!$AB$155:$BA$1048576,MATCH($A656,'Hoja de Trabajo para listado'!$AB$155:$AB$1048576,0),MATCH((CUADRO!Q$5&amp;$E656),'Hoja de Trabajo para listado'!$AB$151:$BA$151,0)),0)+IFERROR(INDEX('Hoja de Trabajo para listado'!$BC$155:$CB$1048576,MATCH($A656,'Hoja de Trabajo para listado'!$BC$155:$BC$1048576,0),MATCH((CUADRO!Q$5&amp;$E656),'Hoja de Trabajo para listado'!$BC$151:$CB$151,0)),0)+IFERROR(INDEX('Hoja de Trabajo para listado'!$DE$153:$DG$274,MATCH($A656,'Hoja de Trabajo para listado'!$DE$153:$DE$1048576,0),MATCH((CUADRO!Q$5&amp;$E656),'Hoja de Trabajo para listado'!$DE$151:$DG$151,0)),0)+IFERROR(INDEX('Hoja de Trabajo para listado'!$CD$155:$DC$1048576,MATCH($A656,'Hoja de Trabajo para listado'!$CD$155:$CD$1048576,0),MATCH((CUADRO!Q$5&amp;$E656),'Hoja de Trabajo para listado'!$CD$151:$DC$151,0)),0)</f>
        <v>0</v>
      </c>
      <c r="R656" s="255">
        <f t="shared" ca="1" si="20"/>
        <v>0</v>
      </c>
      <c r="S656" s="262"/>
      <c r="T656" s="255">
        <f ca="1">+T657</f>
        <v>0</v>
      </c>
      <c r="U656" s="254">
        <f t="shared" si="21"/>
        <v>1</v>
      </c>
      <c r="V656" s="362" t="str">
        <f>+VLOOKUP(A656,bd_lista!$A$3:$E$590,5,FALSE)</f>
        <v>Gobiernos Autonomos Municipales</v>
      </c>
      <c r="W656" s="361" t="str">
        <f>+V656</f>
        <v>Gobiernos Autonomos Municipales</v>
      </c>
      <c r="X656" s="254">
        <f>+VLOOKUP(A656,[2]Sheet1!$A$13:$D$744,4,FALSE)</f>
        <v>0</v>
      </c>
      <c r="Y656" s="254" t="e">
        <f>+VLOOKUP(X656,bd_lista!$A$3:$C$590,3,FALSE)</f>
        <v>#N/A</v>
      </c>
      <c r="Z656" s="316">
        <f>+X656</f>
        <v>0</v>
      </c>
      <c r="AA656" s="317" t="e">
        <f>+Y656</f>
        <v>#N/A</v>
      </c>
    </row>
    <row r="657" spans="1:27" customFormat="1" ht="27" hidden="1" customHeight="1">
      <c r="A657" s="32">
        <v>1320</v>
      </c>
      <c r="B657" s="307"/>
      <c r="C657" s="259" t="str">
        <f>+VLOOKUP(A657,bd_lista!$A$3:$C$590,3,FALSE)</f>
        <v>Gobierno Autónomo Municipal de Tarata</v>
      </c>
      <c r="D657" s="362"/>
      <c r="E657" s="256" t="s">
        <v>1314</v>
      </c>
      <c r="F657" s="255">
        <f ca="1">+IFERROR(INDEX('Hoja de Trabajo para listado'!$A$155:$Z$1048576,MATCH($A657,'Hoja de Trabajo para listado'!$A$155:$A$1048576,0),MATCH((CUADRO!F$5&amp;$E657),'Hoja de Trabajo para listado'!$A$151:$Z$151,0)),0)+IFERROR(INDEX('Hoja de Trabajo para listado'!$AB$155:$BA$1048576,MATCH($A657,'Hoja de Trabajo para listado'!$AB$155:$AB$1048576,0),MATCH((CUADRO!F$5&amp;$E657),'Hoja de Trabajo para listado'!$AB$151:$BA$151,0)),0)+IFERROR(INDEX('Hoja de Trabajo para listado'!$BC$155:$CB$1048576,MATCH($A657,'Hoja de Trabajo para listado'!$BC$155:$BC$1048576,0),MATCH((CUADRO!F$5&amp;$E657),'Hoja de Trabajo para listado'!$BC$151:$CB$151,0)),0)+IFERROR(INDEX('Hoja de Trabajo para listado'!$DE$153:$DG$274,MATCH($A657,'Hoja de Trabajo para listado'!$DE$153:$DE$1048576,0),MATCH((CUADRO!F$5&amp;$E657),'Hoja de Trabajo para listado'!$DE$151:$DG$151,0)),0)+IFERROR(INDEX('Hoja de Trabajo para listado'!$CD$155:$DC$1048576,MATCH($A657,'Hoja de Trabajo para listado'!$CD$155:$CD$1048576,0),MATCH((CUADRO!F$5&amp;$E657),'Hoja de Trabajo para listado'!$CD$151:$DC$151,0)),0)</f>
        <v>0</v>
      </c>
      <c r="G657" s="255">
        <f ca="1">+IFERROR(INDEX('Hoja de Trabajo para listado'!$A$155:$Z$1048576,MATCH($A657,'Hoja de Trabajo para listado'!$A$155:$A$1048576,0),MATCH((CUADRO!G$5&amp;$E657),'Hoja de Trabajo para listado'!$A$151:$Z$151,0)),0)+IFERROR(INDEX('Hoja de Trabajo para listado'!$AB$155:$BA$1048576,MATCH($A657,'Hoja de Trabajo para listado'!$AB$155:$AB$1048576,0),MATCH((CUADRO!G$5&amp;$E657),'Hoja de Trabajo para listado'!$AB$151:$BA$151,0)),0)+IFERROR(INDEX('Hoja de Trabajo para listado'!$BC$155:$CB$1048576,MATCH($A657,'Hoja de Trabajo para listado'!$BC$155:$BC$1048576,0),MATCH((CUADRO!G$5&amp;$E657),'Hoja de Trabajo para listado'!$BC$151:$CB$151,0)),0)+IFERROR(INDEX('Hoja de Trabajo para listado'!$DE$153:$DG$274,MATCH($A657,'Hoja de Trabajo para listado'!$DE$153:$DE$1048576,0),MATCH((CUADRO!G$5&amp;$E657),'Hoja de Trabajo para listado'!$DE$151:$DG$151,0)),0)+IFERROR(INDEX('Hoja de Trabajo para listado'!$CD$155:$DC$1048576,MATCH($A657,'Hoja de Trabajo para listado'!$CD$155:$CD$1048576,0),MATCH((CUADRO!G$5&amp;$E657),'Hoja de Trabajo para listado'!$CD$151:$DC$151,0)),0)</f>
        <v>0</v>
      </c>
      <c r="H657" s="255">
        <f ca="1">+IFERROR(INDEX('Hoja de Trabajo para listado'!$A$155:$Z$1048576,MATCH($A657,'Hoja de Trabajo para listado'!$A$155:$A$1048576,0),MATCH((CUADRO!H$5&amp;$E657),'Hoja de Trabajo para listado'!$A$151:$Z$151,0)),0)+IFERROR(INDEX('Hoja de Trabajo para listado'!$AB$155:$BA$1048576,MATCH($A657,'Hoja de Trabajo para listado'!$AB$155:$AB$1048576,0),MATCH((CUADRO!H$5&amp;$E657),'Hoja de Trabajo para listado'!$AB$151:$BA$151,0)),0)+IFERROR(INDEX('Hoja de Trabajo para listado'!$BC$155:$CB$1048576,MATCH($A657,'Hoja de Trabajo para listado'!$BC$155:$BC$1048576,0),MATCH((CUADRO!H$5&amp;$E657),'Hoja de Trabajo para listado'!$BC$151:$CB$151,0)),0)+IFERROR(INDEX('Hoja de Trabajo para listado'!$DE$153:$DG$274,MATCH($A657,'Hoja de Trabajo para listado'!$DE$153:$DE$1048576,0),MATCH((CUADRO!H$5&amp;$E657),'Hoja de Trabajo para listado'!$DE$151:$DG$151,0)),0)+IFERROR(INDEX('Hoja de Trabajo para listado'!$CD$155:$DC$1048576,MATCH($A657,'Hoja de Trabajo para listado'!$CD$155:$CD$1048576,0),MATCH((CUADRO!H$5&amp;$E657),'Hoja de Trabajo para listado'!$CD$151:$DC$151,0)),0)</f>
        <v>0</v>
      </c>
      <c r="I657" s="255">
        <f ca="1">+IFERROR(INDEX('Hoja de Trabajo para listado'!$A$155:$Z$1048576,MATCH($A657,'Hoja de Trabajo para listado'!$A$155:$A$1048576,0),MATCH((CUADRO!I$5&amp;$E657),'Hoja de Trabajo para listado'!$A$151:$Z$151,0)),0)+IFERROR(INDEX('Hoja de Trabajo para listado'!$AB$155:$BA$1048576,MATCH($A657,'Hoja de Trabajo para listado'!$AB$155:$AB$1048576,0),MATCH((CUADRO!I$5&amp;$E657),'Hoja de Trabajo para listado'!$AB$151:$BA$151,0)),0)+IFERROR(INDEX('Hoja de Trabajo para listado'!$BC$155:$CB$1048576,MATCH($A657,'Hoja de Trabajo para listado'!$BC$155:$BC$1048576,0),MATCH((CUADRO!I$5&amp;$E657),'Hoja de Trabajo para listado'!$BC$151:$CB$151,0)),0)+IFERROR(INDEX('Hoja de Trabajo para listado'!$DE$153:$DG$274,MATCH($A657,'Hoja de Trabajo para listado'!$DE$153:$DE$1048576,0),MATCH((CUADRO!I$5&amp;$E657),'Hoja de Trabajo para listado'!$DE$151:$DG$151,0)),0)+IFERROR(INDEX('Hoja de Trabajo para listado'!$CD$155:$DC$1048576,MATCH($A657,'Hoja de Trabajo para listado'!$CD$155:$CD$1048576,0),MATCH((CUADRO!I$5&amp;$E657),'Hoja de Trabajo para listado'!$CD$151:$DC$151,0)),0)</f>
        <v>0</v>
      </c>
      <c r="J657" s="255">
        <f ca="1">+IFERROR(INDEX('Hoja de Trabajo para listado'!$A$155:$Z$1048576,MATCH($A657,'Hoja de Trabajo para listado'!$A$155:$A$1048576,0),MATCH((CUADRO!J$5&amp;$E657),'Hoja de Trabajo para listado'!$A$151:$Z$151,0)),0)+IFERROR(INDEX('Hoja de Trabajo para listado'!$AB$155:$BA$1048576,MATCH($A657,'Hoja de Trabajo para listado'!$AB$155:$AB$1048576,0),MATCH((CUADRO!J$5&amp;$E657),'Hoja de Trabajo para listado'!$AB$151:$BA$151,0)),0)+IFERROR(INDEX('Hoja de Trabajo para listado'!$BC$155:$CB$1048576,MATCH($A657,'Hoja de Trabajo para listado'!$BC$155:$BC$1048576,0),MATCH((CUADRO!J$5&amp;$E657),'Hoja de Trabajo para listado'!$BC$151:$CB$151,0)),0)+IFERROR(INDEX('Hoja de Trabajo para listado'!$DE$153:$DG$274,MATCH($A657,'Hoja de Trabajo para listado'!$DE$153:$DE$1048576,0),MATCH((CUADRO!J$5&amp;$E657),'Hoja de Trabajo para listado'!$DE$151:$DG$151,0)),0)+IFERROR(INDEX('Hoja de Trabajo para listado'!$CD$155:$DC$1048576,MATCH($A657,'Hoja de Trabajo para listado'!$CD$155:$CD$1048576,0),MATCH((CUADRO!J$5&amp;$E657),'Hoja de Trabajo para listado'!$CD$151:$DC$151,0)),0)</f>
        <v>0</v>
      </c>
      <c r="K657" s="255">
        <f ca="1">+IFERROR(INDEX('Hoja de Trabajo para listado'!$A$155:$Z$1048576,MATCH($A657,'Hoja de Trabajo para listado'!$A$155:$A$1048576,0),MATCH((CUADRO!K$5&amp;$E657),'Hoja de Trabajo para listado'!$A$151:$Z$151,0)),0)+IFERROR(INDEX('Hoja de Trabajo para listado'!$AB$155:$BA$1048576,MATCH($A657,'Hoja de Trabajo para listado'!$AB$155:$AB$1048576,0),MATCH((CUADRO!K$5&amp;$E657),'Hoja de Trabajo para listado'!$AB$151:$BA$151,0)),0)+IFERROR(INDEX('Hoja de Trabajo para listado'!$BC$155:$CB$1048576,MATCH($A657,'Hoja de Trabajo para listado'!$BC$155:$BC$1048576,0),MATCH((CUADRO!K$5&amp;$E657),'Hoja de Trabajo para listado'!$BC$151:$CB$151,0)),0)+IFERROR(INDEX('Hoja de Trabajo para listado'!$DE$153:$DG$274,MATCH($A657,'Hoja de Trabajo para listado'!$DE$153:$DE$1048576,0),MATCH((CUADRO!K$5&amp;$E657),'Hoja de Trabajo para listado'!$DE$151:$DG$151,0)),0)+IFERROR(INDEX('Hoja de Trabajo para listado'!$CD$155:$DC$1048576,MATCH($A657,'Hoja de Trabajo para listado'!$CD$155:$CD$1048576,0),MATCH((CUADRO!K$5&amp;$E657),'Hoja de Trabajo para listado'!$CD$151:$DC$151,0)),0)</f>
        <v>0</v>
      </c>
      <c r="L657" s="255">
        <f ca="1">+IFERROR(INDEX('Hoja de Trabajo para listado'!$A$155:$Z$1048576,MATCH($A657,'Hoja de Trabajo para listado'!$A$155:$A$1048576,0),MATCH((CUADRO!L$5&amp;$E657),'Hoja de Trabajo para listado'!$A$151:$Z$151,0)),0)+IFERROR(INDEX('Hoja de Trabajo para listado'!$AB$155:$BA$1048576,MATCH($A657,'Hoja de Trabajo para listado'!$AB$155:$AB$1048576,0),MATCH((CUADRO!L$5&amp;$E657),'Hoja de Trabajo para listado'!$AB$151:$BA$151,0)),0)+IFERROR(INDEX('Hoja de Trabajo para listado'!$BC$155:$CB$1048576,MATCH($A657,'Hoja de Trabajo para listado'!$BC$155:$BC$1048576,0),MATCH((CUADRO!L$5&amp;$E657),'Hoja de Trabajo para listado'!$BC$151:$CB$151,0)),0)+IFERROR(INDEX('Hoja de Trabajo para listado'!$DE$153:$DG$274,MATCH($A657,'Hoja de Trabajo para listado'!$DE$153:$DE$1048576,0),MATCH((CUADRO!L$5&amp;$E657),'Hoja de Trabajo para listado'!$DE$151:$DG$151,0)),0)+IFERROR(INDEX('Hoja de Trabajo para listado'!$CD$155:$DC$1048576,MATCH($A657,'Hoja de Trabajo para listado'!$CD$155:$CD$1048576,0),MATCH((CUADRO!L$5&amp;$E657),'Hoja de Trabajo para listado'!$CD$151:$DC$151,0)),0)</f>
        <v>0</v>
      </c>
      <c r="M657" s="255">
        <f ca="1">+IFERROR(INDEX('Hoja de Trabajo para listado'!$A$155:$Z$1048576,MATCH($A657,'Hoja de Trabajo para listado'!$A$155:$A$1048576,0),MATCH((CUADRO!M$5&amp;$E657),'Hoja de Trabajo para listado'!$A$151:$Z$151,0)),0)+IFERROR(INDEX('Hoja de Trabajo para listado'!$AB$155:$BA$1048576,MATCH($A657,'Hoja de Trabajo para listado'!$AB$155:$AB$1048576,0),MATCH((CUADRO!M$5&amp;$E657),'Hoja de Trabajo para listado'!$AB$151:$BA$151,0)),0)+IFERROR(INDEX('Hoja de Trabajo para listado'!$BC$155:$CB$1048576,MATCH($A657,'Hoja de Trabajo para listado'!$BC$155:$BC$1048576,0),MATCH((CUADRO!M$5&amp;$E657),'Hoja de Trabajo para listado'!$BC$151:$CB$151,0)),0)+IFERROR(INDEX('Hoja de Trabajo para listado'!$DE$153:$DG$274,MATCH($A657,'Hoja de Trabajo para listado'!$DE$153:$DE$1048576,0),MATCH((CUADRO!M$5&amp;$E657),'Hoja de Trabajo para listado'!$DE$151:$DG$151,0)),0)+IFERROR(INDEX('Hoja de Trabajo para listado'!$CD$155:$DC$1048576,MATCH($A657,'Hoja de Trabajo para listado'!$CD$155:$CD$1048576,0),MATCH((CUADRO!M$5&amp;$E657),'Hoja de Trabajo para listado'!$CD$151:$DC$151,0)),0)</f>
        <v>0</v>
      </c>
      <c r="N657" s="255">
        <f ca="1">+IFERROR(INDEX('Hoja de Trabajo para listado'!$A$155:$Z$1048576,MATCH($A657,'Hoja de Trabajo para listado'!$A$155:$A$1048576,0),MATCH((CUADRO!N$5&amp;$E657),'Hoja de Trabajo para listado'!$A$151:$Z$151,0)),0)+IFERROR(INDEX('Hoja de Trabajo para listado'!$AB$155:$BA$1048576,MATCH($A657,'Hoja de Trabajo para listado'!$AB$155:$AB$1048576,0),MATCH((CUADRO!N$5&amp;$E657),'Hoja de Trabajo para listado'!$AB$151:$BA$151,0)),0)+IFERROR(INDEX('Hoja de Trabajo para listado'!$BC$155:$CB$1048576,MATCH($A657,'Hoja de Trabajo para listado'!$BC$155:$BC$1048576,0),MATCH((CUADRO!N$5&amp;$E657),'Hoja de Trabajo para listado'!$BC$151:$CB$151,0)),0)+IFERROR(INDEX('Hoja de Trabajo para listado'!$DE$153:$DG$274,MATCH($A657,'Hoja de Trabajo para listado'!$DE$153:$DE$1048576,0),MATCH((CUADRO!N$5&amp;$E657),'Hoja de Trabajo para listado'!$DE$151:$DG$151,0)),0)+IFERROR(INDEX('Hoja de Trabajo para listado'!$CD$155:$DC$1048576,MATCH($A657,'Hoja de Trabajo para listado'!$CD$155:$CD$1048576,0),MATCH((CUADRO!N$5&amp;$E657),'Hoja de Trabajo para listado'!$CD$151:$DC$151,0)),0)</f>
        <v>0</v>
      </c>
      <c r="O657" s="255">
        <f ca="1">+IFERROR(INDEX('Hoja de Trabajo para listado'!$A$155:$Z$1048576,MATCH($A657,'Hoja de Trabajo para listado'!$A$155:$A$1048576,0),MATCH((CUADRO!O$5&amp;$E657),'Hoja de Trabajo para listado'!$A$151:$Z$151,0)),0)+IFERROR(INDEX('Hoja de Trabajo para listado'!$AB$155:$BA$1048576,MATCH($A657,'Hoja de Trabajo para listado'!$AB$155:$AB$1048576,0),MATCH((CUADRO!O$5&amp;$E657),'Hoja de Trabajo para listado'!$AB$151:$BA$151,0)),0)+IFERROR(INDEX('Hoja de Trabajo para listado'!$BC$155:$CB$1048576,MATCH($A657,'Hoja de Trabajo para listado'!$BC$155:$BC$1048576,0),MATCH((CUADRO!O$5&amp;$E657),'Hoja de Trabajo para listado'!$BC$151:$CB$151,0)),0)+IFERROR(INDEX('Hoja de Trabajo para listado'!$DE$153:$DG$274,MATCH($A657,'Hoja de Trabajo para listado'!$DE$153:$DE$1048576,0),MATCH((CUADRO!O$5&amp;$E657),'Hoja de Trabajo para listado'!$DE$151:$DG$151,0)),0)+IFERROR(INDEX('Hoja de Trabajo para listado'!$CD$155:$DC$1048576,MATCH($A657,'Hoja de Trabajo para listado'!$CD$155:$CD$1048576,0),MATCH((CUADRO!O$5&amp;$E657),'Hoja de Trabajo para listado'!$CD$151:$DC$151,0)),0)</f>
        <v>0</v>
      </c>
      <c r="P657" s="255">
        <f ca="1">+IFERROR(INDEX('Hoja de Trabajo para listado'!$A$155:$Z$1048576,MATCH($A657,'Hoja de Trabajo para listado'!$A$155:$A$1048576,0),MATCH((CUADRO!P$5&amp;$E657),'Hoja de Trabajo para listado'!$A$151:$Z$151,0)),0)+IFERROR(INDEX('Hoja de Trabajo para listado'!$AB$155:$BA$1048576,MATCH($A657,'Hoja de Trabajo para listado'!$AB$155:$AB$1048576,0),MATCH((CUADRO!P$5&amp;$E657),'Hoja de Trabajo para listado'!$AB$151:$BA$151,0)),0)+IFERROR(INDEX('Hoja de Trabajo para listado'!$BC$155:$CB$1048576,MATCH($A657,'Hoja de Trabajo para listado'!$BC$155:$BC$1048576,0),MATCH((CUADRO!P$5&amp;$E657),'Hoja de Trabajo para listado'!$BC$151:$CB$151,0)),0)+IFERROR(INDEX('Hoja de Trabajo para listado'!$DE$153:$DG$274,MATCH($A657,'Hoja de Trabajo para listado'!$DE$153:$DE$1048576,0),MATCH((CUADRO!P$5&amp;$E657),'Hoja de Trabajo para listado'!$DE$151:$DG$151,0)),0)+IFERROR(INDEX('Hoja de Trabajo para listado'!$CD$155:$DC$1048576,MATCH($A657,'Hoja de Trabajo para listado'!$CD$155:$CD$1048576,0),MATCH((CUADRO!P$5&amp;$E657),'Hoja de Trabajo para listado'!$CD$151:$DC$151,0)),0)</f>
        <v>0</v>
      </c>
      <c r="Q657" s="255">
        <f ca="1">+IFERROR(INDEX('Hoja de Trabajo para listado'!$A$155:$Z$1048576,MATCH($A657,'Hoja de Trabajo para listado'!$A$155:$A$1048576,0),MATCH((CUADRO!Q$5&amp;$E657),'Hoja de Trabajo para listado'!$A$151:$Z$151,0)),0)+IFERROR(INDEX('Hoja de Trabajo para listado'!$AB$155:$BA$1048576,MATCH($A657,'Hoja de Trabajo para listado'!$AB$155:$AB$1048576,0),MATCH((CUADRO!Q$5&amp;$E657),'Hoja de Trabajo para listado'!$AB$151:$BA$151,0)),0)+IFERROR(INDEX('Hoja de Trabajo para listado'!$BC$155:$CB$1048576,MATCH($A657,'Hoja de Trabajo para listado'!$BC$155:$BC$1048576,0),MATCH((CUADRO!Q$5&amp;$E657),'Hoja de Trabajo para listado'!$BC$151:$CB$151,0)),0)+IFERROR(INDEX('Hoja de Trabajo para listado'!$DE$153:$DG$274,MATCH($A657,'Hoja de Trabajo para listado'!$DE$153:$DE$1048576,0),MATCH((CUADRO!Q$5&amp;$E657),'Hoja de Trabajo para listado'!$DE$151:$DG$151,0)),0)+IFERROR(INDEX('Hoja de Trabajo para listado'!$CD$155:$DC$1048576,MATCH($A657,'Hoja de Trabajo para listado'!$CD$155:$CD$1048576,0),MATCH((CUADRO!Q$5&amp;$E657),'Hoja de Trabajo para listado'!$CD$151:$DC$151,0)),0)</f>
        <v>0</v>
      </c>
      <c r="R657" s="255">
        <f t="shared" ca="1" si="20"/>
        <v>0</v>
      </c>
      <c r="S657" s="262">
        <f ca="1">+R656+R657</f>
        <v>0</v>
      </c>
      <c r="T657" s="255">
        <f ca="1">+S657</f>
        <v>0</v>
      </c>
      <c r="U657" s="254">
        <f t="shared" si="21"/>
        <v>2</v>
      </c>
      <c r="V657" s="362" t="str">
        <f>+VLOOKUP(A657,bd_lista!$A$3:$E$590,5,FALSE)</f>
        <v>Gobiernos Autonomos Municipales</v>
      </c>
      <c r="W657" s="362"/>
      <c r="X657" s="254">
        <f>+VLOOKUP(A657,[2]Sheet1!$A$13:$D$744,4,FALSE)</f>
        <v>0</v>
      </c>
      <c r="Y657" s="254" t="e">
        <f>+VLOOKUP(X657,bd_lista!$A$3:$C$590,3,FALSE)</f>
        <v>#N/A</v>
      </c>
      <c r="Z657" s="314"/>
      <c r="AA657" s="315"/>
    </row>
    <row r="658" spans="1:27" customFormat="1" ht="27" hidden="1" customHeight="1">
      <c r="A658" s="32">
        <v>1321</v>
      </c>
      <c r="B658" s="306">
        <f>+A658</f>
        <v>1321</v>
      </c>
      <c r="C658" s="259" t="str">
        <f>+VLOOKUP(A658,bd_lista!$A$3:$C$590,3,FALSE)</f>
        <v>Gobierno Autónomo Municipal de Anzaldo</v>
      </c>
      <c r="D658" s="361" t="str">
        <f>+C658</f>
        <v>Gobierno Autónomo Municipal de Anzaldo</v>
      </c>
      <c r="E658" s="254" t="s">
        <v>1313</v>
      </c>
      <c r="F658" s="255">
        <f ca="1">+IFERROR(INDEX('Hoja de Trabajo para listado'!$A$155:$Z$1048576,MATCH($A658,'Hoja de Trabajo para listado'!$A$155:$A$1048576,0),MATCH((CUADRO!F$5&amp;$E658),'Hoja de Trabajo para listado'!$A$151:$Z$151,0)),0)+IFERROR(INDEX('Hoja de Trabajo para listado'!$AB$155:$BA$1048576,MATCH($A658,'Hoja de Trabajo para listado'!$AB$155:$AB$1048576,0),MATCH((CUADRO!F$5&amp;$E658),'Hoja de Trabajo para listado'!$AB$151:$BA$151,0)),0)+IFERROR(INDEX('Hoja de Trabajo para listado'!$BC$155:$CB$1048576,MATCH($A658,'Hoja de Trabajo para listado'!$BC$155:$BC$1048576,0),MATCH((CUADRO!F$5&amp;$E658),'Hoja de Trabajo para listado'!$BC$151:$CB$151,0)),0)+IFERROR(INDEX('Hoja de Trabajo para listado'!$DE$153:$DG$274,MATCH($A658,'Hoja de Trabajo para listado'!$DE$153:$DE$1048576,0),MATCH((CUADRO!F$5&amp;$E658),'Hoja de Trabajo para listado'!$DE$151:$DG$151,0)),0)+IFERROR(INDEX('Hoja de Trabajo para listado'!$CD$155:$DC$1048576,MATCH($A658,'Hoja de Trabajo para listado'!$CD$155:$CD$1048576,0),MATCH((CUADRO!F$5&amp;$E658),'Hoja de Trabajo para listado'!$CD$151:$DC$151,0)),0)</f>
        <v>0</v>
      </c>
      <c r="G658" s="255">
        <f ca="1">+IFERROR(INDEX('Hoja de Trabajo para listado'!$A$155:$Z$1048576,MATCH($A658,'Hoja de Trabajo para listado'!$A$155:$A$1048576,0),MATCH((CUADRO!G$5&amp;$E658),'Hoja de Trabajo para listado'!$A$151:$Z$151,0)),0)+IFERROR(INDEX('Hoja de Trabajo para listado'!$AB$155:$BA$1048576,MATCH($A658,'Hoja de Trabajo para listado'!$AB$155:$AB$1048576,0),MATCH((CUADRO!G$5&amp;$E658),'Hoja de Trabajo para listado'!$AB$151:$BA$151,0)),0)+IFERROR(INDEX('Hoja de Trabajo para listado'!$BC$155:$CB$1048576,MATCH($A658,'Hoja de Trabajo para listado'!$BC$155:$BC$1048576,0),MATCH((CUADRO!G$5&amp;$E658),'Hoja de Trabajo para listado'!$BC$151:$CB$151,0)),0)+IFERROR(INDEX('Hoja de Trabajo para listado'!$DE$153:$DG$274,MATCH($A658,'Hoja de Trabajo para listado'!$DE$153:$DE$1048576,0),MATCH((CUADRO!G$5&amp;$E658),'Hoja de Trabajo para listado'!$DE$151:$DG$151,0)),0)+IFERROR(INDEX('Hoja de Trabajo para listado'!$CD$155:$DC$1048576,MATCH($A658,'Hoja de Trabajo para listado'!$CD$155:$CD$1048576,0),MATCH((CUADRO!G$5&amp;$E658),'Hoja de Trabajo para listado'!$CD$151:$DC$151,0)),0)</f>
        <v>0</v>
      </c>
      <c r="H658" s="255">
        <f ca="1">+IFERROR(INDEX('Hoja de Trabajo para listado'!$A$155:$Z$1048576,MATCH($A658,'Hoja de Trabajo para listado'!$A$155:$A$1048576,0),MATCH((CUADRO!H$5&amp;$E658),'Hoja de Trabajo para listado'!$A$151:$Z$151,0)),0)+IFERROR(INDEX('Hoja de Trabajo para listado'!$AB$155:$BA$1048576,MATCH($A658,'Hoja de Trabajo para listado'!$AB$155:$AB$1048576,0),MATCH((CUADRO!H$5&amp;$E658),'Hoja de Trabajo para listado'!$AB$151:$BA$151,0)),0)+IFERROR(INDEX('Hoja de Trabajo para listado'!$BC$155:$CB$1048576,MATCH($A658,'Hoja de Trabajo para listado'!$BC$155:$BC$1048576,0),MATCH((CUADRO!H$5&amp;$E658),'Hoja de Trabajo para listado'!$BC$151:$CB$151,0)),0)+IFERROR(INDEX('Hoja de Trabajo para listado'!$DE$153:$DG$274,MATCH($A658,'Hoja de Trabajo para listado'!$DE$153:$DE$1048576,0),MATCH((CUADRO!H$5&amp;$E658),'Hoja de Trabajo para listado'!$DE$151:$DG$151,0)),0)+IFERROR(INDEX('Hoja de Trabajo para listado'!$CD$155:$DC$1048576,MATCH($A658,'Hoja de Trabajo para listado'!$CD$155:$CD$1048576,0),MATCH((CUADRO!H$5&amp;$E658),'Hoja de Trabajo para listado'!$CD$151:$DC$151,0)),0)</f>
        <v>0</v>
      </c>
      <c r="I658" s="255">
        <f ca="1">+IFERROR(INDEX('Hoja de Trabajo para listado'!$A$155:$Z$1048576,MATCH($A658,'Hoja de Trabajo para listado'!$A$155:$A$1048576,0),MATCH((CUADRO!I$5&amp;$E658),'Hoja de Trabajo para listado'!$A$151:$Z$151,0)),0)+IFERROR(INDEX('Hoja de Trabajo para listado'!$AB$155:$BA$1048576,MATCH($A658,'Hoja de Trabajo para listado'!$AB$155:$AB$1048576,0),MATCH((CUADRO!I$5&amp;$E658),'Hoja de Trabajo para listado'!$AB$151:$BA$151,0)),0)+IFERROR(INDEX('Hoja de Trabajo para listado'!$BC$155:$CB$1048576,MATCH($A658,'Hoja de Trabajo para listado'!$BC$155:$BC$1048576,0),MATCH((CUADRO!I$5&amp;$E658),'Hoja de Trabajo para listado'!$BC$151:$CB$151,0)),0)+IFERROR(INDEX('Hoja de Trabajo para listado'!$DE$153:$DG$274,MATCH($A658,'Hoja de Trabajo para listado'!$DE$153:$DE$1048576,0),MATCH((CUADRO!I$5&amp;$E658),'Hoja de Trabajo para listado'!$DE$151:$DG$151,0)),0)+IFERROR(INDEX('Hoja de Trabajo para listado'!$CD$155:$DC$1048576,MATCH($A658,'Hoja de Trabajo para listado'!$CD$155:$CD$1048576,0),MATCH((CUADRO!I$5&amp;$E658),'Hoja de Trabajo para listado'!$CD$151:$DC$151,0)),0)</f>
        <v>0</v>
      </c>
      <c r="J658" s="255">
        <f ca="1">+IFERROR(INDEX('Hoja de Trabajo para listado'!$A$155:$Z$1048576,MATCH($A658,'Hoja de Trabajo para listado'!$A$155:$A$1048576,0),MATCH((CUADRO!J$5&amp;$E658),'Hoja de Trabajo para listado'!$A$151:$Z$151,0)),0)+IFERROR(INDEX('Hoja de Trabajo para listado'!$AB$155:$BA$1048576,MATCH($A658,'Hoja de Trabajo para listado'!$AB$155:$AB$1048576,0),MATCH((CUADRO!J$5&amp;$E658),'Hoja de Trabajo para listado'!$AB$151:$BA$151,0)),0)+IFERROR(INDEX('Hoja de Trabajo para listado'!$BC$155:$CB$1048576,MATCH($A658,'Hoja de Trabajo para listado'!$BC$155:$BC$1048576,0),MATCH((CUADRO!J$5&amp;$E658),'Hoja de Trabajo para listado'!$BC$151:$CB$151,0)),0)+IFERROR(INDEX('Hoja de Trabajo para listado'!$DE$153:$DG$274,MATCH($A658,'Hoja de Trabajo para listado'!$DE$153:$DE$1048576,0),MATCH((CUADRO!J$5&amp;$E658),'Hoja de Trabajo para listado'!$DE$151:$DG$151,0)),0)+IFERROR(INDEX('Hoja de Trabajo para listado'!$CD$155:$DC$1048576,MATCH($A658,'Hoja de Trabajo para listado'!$CD$155:$CD$1048576,0),MATCH((CUADRO!J$5&amp;$E658),'Hoja de Trabajo para listado'!$CD$151:$DC$151,0)),0)</f>
        <v>0</v>
      </c>
      <c r="K658" s="255">
        <f ca="1">+IFERROR(INDEX('Hoja de Trabajo para listado'!$A$155:$Z$1048576,MATCH($A658,'Hoja de Trabajo para listado'!$A$155:$A$1048576,0),MATCH((CUADRO!K$5&amp;$E658),'Hoja de Trabajo para listado'!$A$151:$Z$151,0)),0)+IFERROR(INDEX('Hoja de Trabajo para listado'!$AB$155:$BA$1048576,MATCH($A658,'Hoja de Trabajo para listado'!$AB$155:$AB$1048576,0),MATCH((CUADRO!K$5&amp;$E658),'Hoja de Trabajo para listado'!$AB$151:$BA$151,0)),0)+IFERROR(INDEX('Hoja de Trabajo para listado'!$BC$155:$CB$1048576,MATCH($A658,'Hoja de Trabajo para listado'!$BC$155:$BC$1048576,0),MATCH((CUADRO!K$5&amp;$E658),'Hoja de Trabajo para listado'!$BC$151:$CB$151,0)),0)+IFERROR(INDEX('Hoja de Trabajo para listado'!$DE$153:$DG$274,MATCH($A658,'Hoja de Trabajo para listado'!$DE$153:$DE$1048576,0),MATCH((CUADRO!K$5&amp;$E658),'Hoja de Trabajo para listado'!$DE$151:$DG$151,0)),0)+IFERROR(INDEX('Hoja de Trabajo para listado'!$CD$155:$DC$1048576,MATCH($A658,'Hoja de Trabajo para listado'!$CD$155:$CD$1048576,0),MATCH((CUADRO!K$5&amp;$E658),'Hoja de Trabajo para listado'!$CD$151:$DC$151,0)),0)</f>
        <v>0</v>
      </c>
      <c r="L658" s="255">
        <f ca="1">+IFERROR(INDEX('Hoja de Trabajo para listado'!$A$155:$Z$1048576,MATCH($A658,'Hoja de Trabajo para listado'!$A$155:$A$1048576,0),MATCH((CUADRO!L$5&amp;$E658),'Hoja de Trabajo para listado'!$A$151:$Z$151,0)),0)+IFERROR(INDEX('Hoja de Trabajo para listado'!$AB$155:$BA$1048576,MATCH($A658,'Hoja de Trabajo para listado'!$AB$155:$AB$1048576,0),MATCH((CUADRO!L$5&amp;$E658),'Hoja de Trabajo para listado'!$AB$151:$BA$151,0)),0)+IFERROR(INDEX('Hoja de Trabajo para listado'!$BC$155:$CB$1048576,MATCH($A658,'Hoja de Trabajo para listado'!$BC$155:$BC$1048576,0),MATCH((CUADRO!L$5&amp;$E658),'Hoja de Trabajo para listado'!$BC$151:$CB$151,0)),0)+IFERROR(INDEX('Hoja de Trabajo para listado'!$DE$153:$DG$274,MATCH($A658,'Hoja de Trabajo para listado'!$DE$153:$DE$1048576,0),MATCH((CUADRO!L$5&amp;$E658),'Hoja de Trabajo para listado'!$DE$151:$DG$151,0)),0)+IFERROR(INDEX('Hoja de Trabajo para listado'!$CD$155:$DC$1048576,MATCH($A658,'Hoja de Trabajo para listado'!$CD$155:$CD$1048576,0),MATCH((CUADRO!L$5&amp;$E658),'Hoja de Trabajo para listado'!$CD$151:$DC$151,0)),0)</f>
        <v>0</v>
      </c>
      <c r="M658" s="255">
        <f ca="1">+IFERROR(INDEX('Hoja de Trabajo para listado'!$A$155:$Z$1048576,MATCH($A658,'Hoja de Trabajo para listado'!$A$155:$A$1048576,0),MATCH((CUADRO!M$5&amp;$E658),'Hoja de Trabajo para listado'!$A$151:$Z$151,0)),0)+IFERROR(INDEX('Hoja de Trabajo para listado'!$AB$155:$BA$1048576,MATCH($A658,'Hoja de Trabajo para listado'!$AB$155:$AB$1048576,0),MATCH((CUADRO!M$5&amp;$E658),'Hoja de Trabajo para listado'!$AB$151:$BA$151,0)),0)+IFERROR(INDEX('Hoja de Trabajo para listado'!$BC$155:$CB$1048576,MATCH($A658,'Hoja de Trabajo para listado'!$BC$155:$BC$1048576,0),MATCH((CUADRO!M$5&amp;$E658),'Hoja de Trabajo para listado'!$BC$151:$CB$151,0)),0)+IFERROR(INDEX('Hoja de Trabajo para listado'!$DE$153:$DG$274,MATCH($A658,'Hoja de Trabajo para listado'!$DE$153:$DE$1048576,0),MATCH((CUADRO!M$5&amp;$E658),'Hoja de Trabajo para listado'!$DE$151:$DG$151,0)),0)+IFERROR(INDEX('Hoja de Trabajo para listado'!$CD$155:$DC$1048576,MATCH($A658,'Hoja de Trabajo para listado'!$CD$155:$CD$1048576,0),MATCH((CUADRO!M$5&amp;$E658),'Hoja de Trabajo para listado'!$CD$151:$DC$151,0)),0)</f>
        <v>0</v>
      </c>
      <c r="N658" s="255">
        <f ca="1">+IFERROR(INDEX('Hoja de Trabajo para listado'!$A$155:$Z$1048576,MATCH($A658,'Hoja de Trabajo para listado'!$A$155:$A$1048576,0),MATCH((CUADRO!N$5&amp;$E658),'Hoja de Trabajo para listado'!$A$151:$Z$151,0)),0)+IFERROR(INDEX('Hoja de Trabajo para listado'!$AB$155:$BA$1048576,MATCH($A658,'Hoja de Trabajo para listado'!$AB$155:$AB$1048576,0),MATCH((CUADRO!N$5&amp;$E658),'Hoja de Trabajo para listado'!$AB$151:$BA$151,0)),0)+IFERROR(INDEX('Hoja de Trabajo para listado'!$BC$155:$CB$1048576,MATCH($A658,'Hoja de Trabajo para listado'!$BC$155:$BC$1048576,0),MATCH((CUADRO!N$5&amp;$E658),'Hoja de Trabajo para listado'!$BC$151:$CB$151,0)),0)+IFERROR(INDEX('Hoja de Trabajo para listado'!$DE$153:$DG$274,MATCH($A658,'Hoja de Trabajo para listado'!$DE$153:$DE$1048576,0),MATCH((CUADRO!N$5&amp;$E658),'Hoja de Trabajo para listado'!$DE$151:$DG$151,0)),0)+IFERROR(INDEX('Hoja de Trabajo para listado'!$CD$155:$DC$1048576,MATCH($A658,'Hoja de Trabajo para listado'!$CD$155:$CD$1048576,0),MATCH((CUADRO!N$5&amp;$E658),'Hoja de Trabajo para listado'!$CD$151:$DC$151,0)),0)</f>
        <v>0</v>
      </c>
      <c r="O658" s="255">
        <f ca="1">+IFERROR(INDEX('Hoja de Trabajo para listado'!$A$155:$Z$1048576,MATCH($A658,'Hoja de Trabajo para listado'!$A$155:$A$1048576,0),MATCH((CUADRO!O$5&amp;$E658),'Hoja de Trabajo para listado'!$A$151:$Z$151,0)),0)+IFERROR(INDEX('Hoja de Trabajo para listado'!$AB$155:$BA$1048576,MATCH($A658,'Hoja de Trabajo para listado'!$AB$155:$AB$1048576,0),MATCH((CUADRO!O$5&amp;$E658),'Hoja de Trabajo para listado'!$AB$151:$BA$151,0)),0)+IFERROR(INDEX('Hoja de Trabajo para listado'!$BC$155:$CB$1048576,MATCH($A658,'Hoja de Trabajo para listado'!$BC$155:$BC$1048576,0),MATCH((CUADRO!O$5&amp;$E658),'Hoja de Trabajo para listado'!$BC$151:$CB$151,0)),0)+IFERROR(INDEX('Hoja de Trabajo para listado'!$DE$153:$DG$274,MATCH($A658,'Hoja de Trabajo para listado'!$DE$153:$DE$1048576,0),MATCH((CUADRO!O$5&amp;$E658),'Hoja de Trabajo para listado'!$DE$151:$DG$151,0)),0)+IFERROR(INDEX('Hoja de Trabajo para listado'!$CD$155:$DC$1048576,MATCH($A658,'Hoja de Trabajo para listado'!$CD$155:$CD$1048576,0),MATCH((CUADRO!O$5&amp;$E658),'Hoja de Trabajo para listado'!$CD$151:$DC$151,0)),0)</f>
        <v>0</v>
      </c>
      <c r="P658" s="255">
        <f ca="1">+IFERROR(INDEX('Hoja de Trabajo para listado'!$A$155:$Z$1048576,MATCH($A658,'Hoja de Trabajo para listado'!$A$155:$A$1048576,0),MATCH((CUADRO!P$5&amp;$E658),'Hoja de Trabajo para listado'!$A$151:$Z$151,0)),0)+IFERROR(INDEX('Hoja de Trabajo para listado'!$AB$155:$BA$1048576,MATCH($A658,'Hoja de Trabajo para listado'!$AB$155:$AB$1048576,0),MATCH((CUADRO!P$5&amp;$E658),'Hoja de Trabajo para listado'!$AB$151:$BA$151,0)),0)+IFERROR(INDEX('Hoja de Trabajo para listado'!$BC$155:$CB$1048576,MATCH($A658,'Hoja de Trabajo para listado'!$BC$155:$BC$1048576,0),MATCH((CUADRO!P$5&amp;$E658),'Hoja de Trabajo para listado'!$BC$151:$CB$151,0)),0)+IFERROR(INDEX('Hoja de Trabajo para listado'!$DE$153:$DG$274,MATCH($A658,'Hoja de Trabajo para listado'!$DE$153:$DE$1048576,0),MATCH((CUADRO!P$5&amp;$E658),'Hoja de Trabajo para listado'!$DE$151:$DG$151,0)),0)+IFERROR(INDEX('Hoja de Trabajo para listado'!$CD$155:$DC$1048576,MATCH($A658,'Hoja de Trabajo para listado'!$CD$155:$CD$1048576,0),MATCH((CUADRO!P$5&amp;$E658),'Hoja de Trabajo para listado'!$CD$151:$DC$151,0)),0)</f>
        <v>0</v>
      </c>
      <c r="Q658" s="255">
        <f ca="1">+IFERROR(INDEX('Hoja de Trabajo para listado'!$A$155:$Z$1048576,MATCH($A658,'Hoja de Trabajo para listado'!$A$155:$A$1048576,0),MATCH((CUADRO!Q$5&amp;$E658),'Hoja de Trabajo para listado'!$A$151:$Z$151,0)),0)+IFERROR(INDEX('Hoja de Trabajo para listado'!$AB$155:$BA$1048576,MATCH($A658,'Hoja de Trabajo para listado'!$AB$155:$AB$1048576,0),MATCH((CUADRO!Q$5&amp;$E658),'Hoja de Trabajo para listado'!$AB$151:$BA$151,0)),0)+IFERROR(INDEX('Hoja de Trabajo para listado'!$BC$155:$CB$1048576,MATCH($A658,'Hoja de Trabajo para listado'!$BC$155:$BC$1048576,0),MATCH((CUADRO!Q$5&amp;$E658),'Hoja de Trabajo para listado'!$BC$151:$CB$151,0)),0)+IFERROR(INDEX('Hoja de Trabajo para listado'!$DE$153:$DG$274,MATCH($A658,'Hoja de Trabajo para listado'!$DE$153:$DE$1048576,0),MATCH((CUADRO!Q$5&amp;$E658),'Hoja de Trabajo para listado'!$DE$151:$DG$151,0)),0)+IFERROR(INDEX('Hoja de Trabajo para listado'!$CD$155:$DC$1048576,MATCH($A658,'Hoja de Trabajo para listado'!$CD$155:$CD$1048576,0),MATCH((CUADRO!Q$5&amp;$E658),'Hoja de Trabajo para listado'!$CD$151:$DC$151,0)),0)</f>
        <v>0</v>
      </c>
      <c r="R658" s="255">
        <f t="shared" ca="1" si="20"/>
        <v>0</v>
      </c>
      <c r="S658" s="262"/>
      <c r="T658" s="255">
        <f ca="1">+T659</f>
        <v>0</v>
      </c>
      <c r="U658" s="254">
        <f t="shared" si="21"/>
        <v>1</v>
      </c>
      <c r="V658" s="362" t="str">
        <f>+VLOOKUP(A658,bd_lista!$A$3:$E$590,5,FALSE)</f>
        <v>Gobiernos Autonomos Municipales</v>
      </c>
      <c r="W658" s="361" t="str">
        <f>+V658</f>
        <v>Gobiernos Autonomos Municipales</v>
      </c>
      <c r="X658" s="254">
        <f>+VLOOKUP(A658,[2]Sheet1!$A$13:$D$744,4,FALSE)</f>
        <v>0</v>
      </c>
      <c r="Y658" s="254" t="e">
        <f>+VLOOKUP(X658,bd_lista!$A$3:$C$590,3,FALSE)</f>
        <v>#N/A</v>
      </c>
      <c r="Z658" s="316">
        <f>+X658</f>
        <v>0</v>
      </c>
      <c r="AA658" s="317" t="e">
        <f>+Y658</f>
        <v>#N/A</v>
      </c>
    </row>
    <row r="659" spans="1:27" customFormat="1" ht="27" hidden="1" customHeight="1">
      <c r="A659" s="32">
        <v>1321</v>
      </c>
      <c r="B659" s="307"/>
      <c r="C659" s="259" t="str">
        <f>+VLOOKUP(A659,bd_lista!$A$3:$C$590,3,FALSE)</f>
        <v>Gobierno Autónomo Municipal de Anzaldo</v>
      </c>
      <c r="D659" s="362"/>
      <c r="E659" s="256" t="s">
        <v>1314</v>
      </c>
      <c r="F659" s="255">
        <f ca="1">+IFERROR(INDEX('Hoja de Trabajo para listado'!$A$155:$Z$1048576,MATCH($A659,'Hoja de Trabajo para listado'!$A$155:$A$1048576,0),MATCH((CUADRO!F$5&amp;$E659),'Hoja de Trabajo para listado'!$A$151:$Z$151,0)),0)+IFERROR(INDEX('Hoja de Trabajo para listado'!$AB$155:$BA$1048576,MATCH($A659,'Hoja de Trabajo para listado'!$AB$155:$AB$1048576,0),MATCH((CUADRO!F$5&amp;$E659),'Hoja de Trabajo para listado'!$AB$151:$BA$151,0)),0)+IFERROR(INDEX('Hoja de Trabajo para listado'!$BC$155:$CB$1048576,MATCH($A659,'Hoja de Trabajo para listado'!$BC$155:$BC$1048576,0),MATCH((CUADRO!F$5&amp;$E659),'Hoja de Trabajo para listado'!$BC$151:$CB$151,0)),0)+IFERROR(INDEX('Hoja de Trabajo para listado'!$DE$153:$DG$274,MATCH($A659,'Hoja de Trabajo para listado'!$DE$153:$DE$1048576,0),MATCH((CUADRO!F$5&amp;$E659),'Hoja de Trabajo para listado'!$DE$151:$DG$151,0)),0)+IFERROR(INDEX('Hoja de Trabajo para listado'!$CD$155:$DC$1048576,MATCH($A659,'Hoja de Trabajo para listado'!$CD$155:$CD$1048576,0),MATCH((CUADRO!F$5&amp;$E659),'Hoja de Trabajo para listado'!$CD$151:$DC$151,0)),0)</f>
        <v>0</v>
      </c>
      <c r="G659" s="255">
        <f ca="1">+IFERROR(INDEX('Hoja de Trabajo para listado'!$A$155:$Z$1048576,MATCH($A659,'Hoja de Trabajo para listado'!$A$155:$A$1048576,0),MATCH((CUADRO!G$5&amp;$E659),'Hoja de Trabajo para listado'!$A$151:$Z$151,0)),0)+IFERROR(INDEX('Hoja de Trabajo para listado'!$AB$155:$BA$1048576,MATCH($A659,'Hoja de Trabajo para listado'!$AB$155:$AB$1048576,0),MATCH((CUADRO!G$5&amp;$E659),'Hoja de Trabajo para listado'!$AB$151:$BA$151,0)),0)+IFERROR(INDEX('Hoja de Trabajo para listado'!$BC$155:$CB$1048576,MATCH($A659,'Hoja de Trabajo para listado'!$BC$155:$BC$1048576,0),MATCH((CUADRO!G$5&amp;$E659),'Hoja de Trabajo para listado'!$BC$151:$CB$151,0)),0)+IFERROR(INDEX('Hoja de Trabajo para listado'!$DE$153:$DG$274,MATCH($A659,'Hoja de Trabajo para listado'!$DE$153:$DE$1048576,0),MATCH((CUADRO!G$5&amp;$E659),'Hoja de Trabajo para listado'!$DE$151:$DG$151,0)),0)+IFERROR(INDEX('Hoja de Trabajo para listado'!$CD$155:$DC$1048576,MATCH($A659,'Hoja de Trabajo para listado'!$CD$155:$CD$1048576,0),MATCH((CUADRO!G$5&amp;$E659),'Hoja de Trabajo para listado'!$CD$151:$DC$151,0)),0)</f>
        <v>0</v>
      </c>
      <c r="H659" s="255">
        <f ca="1">+IFERROR(INDEX('Hoja de Trabajo para listado'!$A$155:$Z$1048576,MATCH($A659,'Hoja de Trabajo para listado'!$A$155:$A$1048576,0),MATCH((CUADRO!H$5&amp;$E659),'Hoja de Trabajo para listado'!$A$151:$Z$151,0)),0)+IFERROR(INDEX('Hoja de Trabajo para listado'!$AB$155:$BA$1048576,MATCH($A659,'Hoja de Trabajo para listado'!$AB$155:$AB$1048576,0),MATCH((CUADRO!H$5&amp;$E659),'Hoja de Trabajo para listado'!$AB$151:$BA$151,0)),0)+IFERROR(INDEX('Hoja de Trabajo para listado'!$BC$155:$CB$1048576,MATCH($A659,'Hoja de Trabajo para listado'!$BC$155:$BC$1048576,0),MATCH((CUADRO!H$5&amp;$E659),'Hoja de Trabajo para listado'!$BC$151:$CB$151,0)),0)+IFERROR(INDEX('Hoja de Trabajo para listado'!$DE$153:$DG$274,MATCH($A659,'Hoja de Trabajo para listado'!$DE$153:$DE$1048576,0),MATCH((CUADRO!H$5&amp;$E659),'Hoja de Trabajo para listado'!$DE$151:$DG$151,0)),0)+IFERROR(INDEX('Hoja de Trabajo para listado'!$CD$155:$DC$1048576,MATCH($A659,'Hoja de Trabajo para listado'!$CD$155:$CD$1048576,0),MATCH((CUADRO!H$5&amp;$E659),'Hoja de Trabajo para listado'!$CD$151:$DC$151,0)),0)</f>
        <v>0</v>
      </c>
      <c r="I659" s="255">
        <f ca="1">+IFERROR(INDEX('Hoja de Trabajo para listado'!$A$155:$Z$1048576,MATCH($A659,'Hoja de Trabajo para listado'!$A$155:$A$1048576,0),MATCH((CUADRO!I$5&amp;$E659),'Hoja de Trabajo para listado'!$A$151:$Z$151,0)),0)+IFERROR(INDEX('Hoja de Trabajo para listado'!$AB$155:$BA$1048576,MATCH($A659,'Hoja de Trabajo para listado'!$AB$155:$AB$1048576,0),MATCH((CUADRO!I$5&amp;$E659),'Hoja de Trabajo para listado'!$AB$151:$BA$151,0)),0)+IFERROR(INDEX('Hoja de Trabajo para listado'!$BC$155:$CB$1048576,MATCH($A659,'Hoja de Trabajo para listado'!$BC$155:$BC$1048576,0),MATCH((CUADRO!I$5&amp;$E659),'Hoja de Trabajo para listado'!$BC$151:$CB$151,0)),0)+IFERROR(INDEX('Hoja de Trabajo para listado'!$DE$153:$DG$274,MATCH($A659,'Hoja de Trabajo para listado'!$DE$153:$DE$1048576,0),MATCH((CUADRO!I$5&amp;$E659),'Hoja de Trabajo para listado'!$DE$151:$DG$151,0)),0)+IFERROR(INDEX('Hoja de Trabajo para listado'!$CD$155:$DC$1048576,MATCH($A659,'Hoja de Trabajo para listado'!$CD$155:$CD$1048576,0),MATCH((CUADRO!I$5&amp;$E659),'Hoja de Trabajo para listado'!$CD$151:$DC$151,0)),0)</f>
        <v>0</v>
      </c>
      <c r="J659" s="255">
        <f ca="1">+IFERROR(INDEX('Hoja de Trabajo para listado'!$A$155:$Z$1048576,MATCH($A659,'Hoja de Trabajo para listado'!$A$155:$A$1048576,0),MATCH((CUADRO!J$5&amp;$E659),'Hoja de Trabajo para listado'!$A$151:$Z$151,0)),0)+IFERROR(INDEX('Hoja de Trabajo para listado'!$AB$155:$BA$1048576,MATCH($A659,'Hoja de Trabajo para listado'!$AB$155:$AB$1048576,0),MATCH((CUADRO!J$5&amp;$E659),'Hoja de Trabajo para listado'!$AB$151:$BA$151,0)),0)+IFERROR(INDEX('Hoja de Trabajo para listado'!$BC$155:$CB$1048576,MATCH($A659,'Hoja de Trabajo para listado'!$BC$155:$BC$1048576,0),MATCH((CUADRO!J$5&amp;$E659),'Hoja de Trabajo para listado'!$BC$151:$CB$151,0)),0)+IFERROR(INDEX('Hoja de Trabajo para listado'!$DE$153:$DG$274,MATCH($A659,'Hoja de Trabajo para listado'!$DE$153:$DE$1048576,0),MATCH((CUADRO!J$5&amp;$E659),'Hoja de Trabajo para listado'!$DE$151:$DG$151,0)),0)+IFERROR(INDEX('Hoja de Trabajo para listado'!$CD$155:$DC$1048576,MATCH($A659,'Hoja de Trabajo para listado'!$CD$155:$CD$1048576,0),MATCH((CUADRO!J$5&amp;$E659),'Hoja de Trabajo para listado'!$CD$151:$DC$151,0)),0)</f>
        <v>0</v>
      </c>
      <c r="K659" s="255">
        <f ca="1">+IFERROR(INDEX('Hoja de Trabajo para listado'!$A$155:$Z$1048576,MATCH($A659,'Hoja de Trabajo para listado'!$A$155:$A$1048576,0),MATCH((CUADRO!K$5&amp;$E659),'Hoja de Trabajo para listado'!$A$151:$Z$151,0)),0)+IFERROR(INDEX('Hoja de Trabajo para listado'!$AB$155:$BA$1048576,MATCH($A659,'Hoja de Trabajo para listado'!$AB$155:$AB$1048576,0),MATCH((CUADRO!K$5&amp;$E659),'Hoja de Trabajo para listado'!$AB$151:$BA$151,0)),0)+IFERROR(INDEX('Hoja de Trabajo para listado'!$BC$155:$CB$1048576,MATCH($A659,'Hoja de Trabajo para listado'!$BC$155:$BC$1048576,0),MATCH((CUADRO!K$5&amp;$E659),'Hoja de Trabajo para listado'!$BC$151:$CB$151,0)),0)+IFERROR(INDEX('Hoja de Trabajo para listado'!$DE$153:$DG$274,MATCH($A659,'Hoja de Trabajo para listado'!$DE$153:$DE$1048576,0),MATCH((CUADRO!K$5&amp;$E659),'Hoja de Trabajo para listado'!$DE$151:$DG$151,0)),0)+IFERROR(INDEX('Hoja de Trabajo para listado'!$CD$155:$DC$1048576,MATCH($A659,'Hoja de Trabajo para listado'!$CD$155:$CD$1048576,0),MATCH((CUADRO!K$5&amp;$E659),'Hoja de Trabajo para listado'!$CD$151:$DC$151,0)),0)</f>
        <v>0</v>
      </c>
      <c r="L659" s="255">
        <f ca="1">+IFERROR(INDEX('Hoja de Trabajo para listado'!$A$155:$Z$1048576,MATCH($A659,'Hoja de Trabajo para listado'!$A$155:$A$1048576,0),MATCH((CUADRO!L$5&amp;$E659),'Hoja de Trabajo para listado'!$A$151:$Z$151,0)),0)+IFERROR(INDEX('Hoja de Trabajo para listado'!$AB$155:$BA$1048576,MATCH($A659,'Hoja de Trabajo para listado'!$AB$155:$AB$1048576,0),MATCH((CUADRO!L$5&amp;$E659),'Hoja de Trabajo para listado'!$AB$151:$BA$151,0)),0)+IFERROR(INDEX('Hoja de Trabajo para listado'!$BC$155:$CB$1048576,MATCH($A659,'Hoja de Trabajo para listado'!$BC$155:$BC$1048576,0),MATCH((CUADRO!L$5&amp;$E659),'Hoja de Trabajo para listado'!$BC$151:$CB$151,0)),0)+IFERROR(INDEX('Hoja de Trabajo para listado'!$DE$153:$DG$274,MATCH($A659,'Hoja de Trabajo para listado'!$DE$153:$DE$1048576,0),MATCH((CUADRO!L$5&amp;$E659),'Hoja de Trabajo para listado'!$DE$151:$DG$151,0)),0)+IFERROR(INDEX('Hoja de Trabajo para listado'!$CD$155:$DC$1048576,MATCH($A659,'Hoja de Trabajo para listado'!$CD$155:$CD$1048576,0),MATCH((CUADRO!L$5&amp;$E659),'Hoja de Trabajo para listado'!$CD$151:$DC$151,0)),0)</f>
        <v>0</v>
      </c>
      <c r="M659" s="255">
        <f ca="1">+IFERROR(INDEX('Hoja de Trabajo para listado'!$A$155:$Z$1048576,MATCH($A659,'Hoja de Trabajo para listado'!$A$155:$A$1048576,0),MATCH((CUADRO!M$5&amp;$E659),'Hoja de Trabajo para listado'!$A$151:$Z$151,0)),0)+IFERROR(INDEX('Hoja de Trabajo para listado'!$AB$155:$BA$1048576,MATCH($A659,'Hoja de Trabajo para listado'!$AB$155:$AB$1048576,0),MATCH((CUADRO!M$5&amp;$E659),'Hoja de Trabajo para listado'!$AB$151:$BA$151,0)),0)+IFERROR(INDEX('Hoja de Trabajo para listado'!$BC$155:$CB$1048576,MATCH($A659,'Hoja de Trabajo para listado'!$BC$155:$BC$1048576,0),MATCH((CUADRO!M$5&amp;$E659),'Hoja de Trabajo para listado'!$BC$151:$CB$151,0)),0)+IFERROR(INDEX('Hoja de Trabajo para listado'!$DE$153:$DG$274,MATCH($A659,'Hoja de Trabajo para listado'!$DE$153:$DE$1048576,0),MATCH((CUADRO!M$5&amp;$E659),'Hoja de Trabajo para listado'!$DE$151:$DG$151,0)),0)+IFERROR(INDEX('Hoja de Trabajo para listado'!$CD$155:$DC$1048576,MATCH($A659,'Hoja de Trabajo para listado'!$CD$155:$CD$1048576,0),MATCH((CUADRO!M$5&amp;$E659),'Hoja de Trabajo para listado'!$CD$151:$DC$151,0)),0)</f>
        <v>0</v>
      </c>
      <c r="N659" s="255">
        <f ca="1">+IFERROR(INDEX('Hoja de Trabajo para listado'!$A$155:$Z$1048576,MATCH($A659,'Hoja de Trabajo para listado'!$A$155:$A$1048576,0),MATCH((CUADRO!N$5&amp;$E659),'Hoja de Trabajo para listado'!$A$151:$Z$151,0)),0)+IFERROR(INDEX('Hoja de Trabajo para listado'!$AB$155:$BA$1048576,MATCH($A659,'Hoja de Trabajo para listado'!$AB$155:$AB$1048576,0),MATCH((CUADRO!N$5&amp;$E659),'Hoja de Trabajo para listado'!$AB$151:$BA$151,0)),0)+IFERROR(INDEX('Hoja de Trabajo para listado'!$BC$155:$CB$1048576,MATCH($A659,'Hoja de Trabajo para listado'!$BC$155:$BC$1048576,0),MATCH((CUADRO!N$5&amp;$E659),'Hoja de Trabajo para listado'!$BC$151:$CB$151,0)),0)+IFERROR(INDEX('Hoja de Trabajo para listado'!$DE$153:$DG$274,MATCH($A659,'Hoja de Trabajo para listado'!$DE$153:$DE$1048576,0),MATCH((CUADRO!N$5&amp;$E659),'Hoja de Trabajo para listado'!$DE$151:$DG$151,0)),0)+IFERROR(INDEX('Hoja de Trabajo para listado'!$CD$155:$DC$1048576,MATCH($A659,'Hoja de Trabajo para listado'!$CD$155:$CD$1048576,0),MATCH((CUADRO!N$5&amp;$E659),'Hoja de Trabajo para listado'!$CD$151:$DC$151,0)),0)</f>
        <v>0</v>
      </c>
      <c r="O659" s="255">
        <f ca="1">+IFERROR(INDEX('Hoja de Trabajo para listado'!$A$155:$Z$1048576,MATCH($A659,'Hoja de Trabajo para listado'!$A$155:$A$1048576,0),MATCH((CUADRO!O$5&amp;$E659),'Hoja de Trabajo para listado'!$A$151:$Z$151,0)),0)+IFERROR(INDEX('Hoja de Trabajo para listado'!$AB$155:$BA$1048576,MATCH($A659,'Hoja de Trabajo para listado'!$AB$155:$AB$1048576,0),MATCH((CUADRO!O$5&amp;$E659),'Hoja de Trabajo para listado'!$AB$151:$BA$151,0)),0)+IFERROR(INDEX('Hoja de Trabajo para listado'!$BC$155:$CB$1048576,MATCH($A659,'Hoja de Trabajo para listado'!$BC$155:$BC$1048576,0),MATCH((CUADRO!O$5&amp;$E659),'Hoja de Trabajo para listado'!$BC$151:$CB$151,0)),0)+IFERROR(INDEX('Hoja de Trabajo para listado'!$DE$153:$DG$274,MATCH($A659,'Hoja de Trabajo para listado'!$DE$153:$DE$1048576,0),MATCH((CUADRO!O$5&amp;$E659),'Hoja de Trabajo para listado'!$DE$151:$DG$151,0)),0)+IFERROR(INDEX('Hoja de Trabajo para listado'!$CD$155:$DC$1048576,MATCH($A659,'Hoja de Trabajo para listado'!$CD$155:$CD$1048576,0),MATCH((CUADRO!O$5&amp;$E659),'Hoja de Trabajo para listado'!$CD$151:$DC$151,0)),0)</f>
        <v>0</v>
      </c>
      <c r="P659" s="255">
        <f ca="1">+IFERROR(INDEX('Hoja de Trabajo para listado'!$A$155:$Z$1048576,MATCH($A659,'Hoja de Trabajo para listado'!$A$155:$A$1048576,0),MATCH((CUADRO!P$5&amp;$E659),'Hoja de Trabajo para listado'!$A$151:$Z$151,0)),0)+IFERROR(INDEX('Hoja de Trabajo para listado'!$AB$155:$BA$1048576,MATCH($A659,'Hoja de Trabajo para listado'!$AB$155:$AB$1048576,0),MATCH((CUADRO!P$5&amp;$E659),'Hoja de Trabajo para listado'!$AB$151:$BA$151,0)),0)+IFERROR(INDEX('Hoja de Trabajo para listado'!$BC$155:$CB$1048576,MATCH($A659,'Hoja de Trabajo para listado'!$BC$155:$BC$1048576,0),MATCH((CUADRO!P$5&amp;$E659),'Hoja de Trabajo para listado'!$BC$151:$CB$151,0)),0)+IFERROR(INDEX('Hoja de Trabajo para listado'!$DE$153:$DG$274,MATCH($A659,'Hoja de Trabajo para listado'!$DE$153:$DE$1048576,0),MATCH((CUADRO!P$5&amp;$E659),'Hoja de Trabajo para listado'!$DE$151:$DG$151,0)),0)+IFERROR(INDEX('Hoja de Trabajo para listado'!$CD$155:$DC$1048576,MATCH($A659,'Hoja de Trabajo para listado'!$CD$155:$CD$1048576,0),MATCH((CUADRO!P$5&amp;$E659),'Hoja de Trabajo para listado'!$CD$151:$DC$151,0)),0)</f>
        <v>0</v>
      </c>
      <c r="Q659" s="255">
        <f ca="1">+IFERROR(INDEX('Hoja de Trabajo para listado'!$A$155:$Z$1048576,MATCH($A659,'Hoja de Trabajo para listado'!$A$155:$A$1048576,0),MATCH((CUADRO!Q$5&amp;$E659),'Hoja de Trabajo para listado'!$A$151:$Z$151,0)),0)+IFERROR(INDEX('Hoja de Trabajo para listado'!$AB$155:$BA$1048576,MATCH($A659,'Hoja de Trabajo para listado'!$AB$155:$AB$1048576,0),MATCH((CUADRO!Q$5&amp;$E659),'Hoja de Trabajo para listado'!$AB$151:$BA$151,0)),0)+IFERROR(INDEX('Hoja de Trabajo para listado'!$BC$155:$CB$1048576,MATCH($A659,'Hoja de Trabajo para listado'!$BC$155:$BC$1048576,0),MATCH((CUADRO!Q$5&amp;$E659),'Hoja de Trabajo para listado'!$BC$151:$CB$151,0)),0)+IFERROR(INDEX('Hoja de Trabajo para listado'!$DE$153:$DG$274,MATCH($A659,'Hoja de Trabajo para listado'!$DE$153:$DE$1048576,0),MATCH((CUADRO!Q$5&amp;$E659),'Hoja de Trabajo para listado'!$DE$151:$DG$151,0)),0)+IFERROR(INDEX('Hoja de Trabajo para listado'!$CD$155:$DC$1048576,MATCH($A659,'Hoja de Trabajo para listado'!$CD$155:$CD$1048576,0),MATCH((CUADRO!Q$5&amp;$E659),'Hoja de Trabajo para listado'!$CD$151:$DC$151,0)),0)</f>
        <v>0</v>
      </c>
      <c r="R659" s="255">
        <f t="shared" ca="1" si="20"/>
        <v>0</v>
      </c>
      <c r="S659" s="262">
        <f ca="1">+R658+R659</f>
        <v>0</v>
      </c>
      <c r="T659" s="255">
        <f ca="1">+S659</f>
        <v>0</v>
      </c>
      <c r="U659" s="254">
        <f t="shared" si="21"/>
        <v>2</v>
      </c>
      <c r="V659" s="362" t="str">
        <f>+VLOOKUP(A659,bd_lista!$A$3:$E$590,5,FALSE)</f>
        <v>Gobiernos Autonomos Municipales</v>
      </c>
      <c r="W659" s="362"/>
      <c r="X659" s="254">
        <f>+VLOOKUP(A659,[2]Sheet1!$A$13:$D$744,4,FALSE)</f>
        <v>0</v>
      </c>
      <c r="Y659" s="254" t="e">
        <f>+VLOOKUP(X659,bd_lista!$A$3:$C$590,3,FALSE)</f>
        <v>#N/A</v>
      </c>
      <c r="Z659" s="314"/>
      <c r="AA659" s="315"/>
    </row>
    <row r="660" spans="1:27" customFormat="1" ht="15" hidden="1" customHeight="1">
      <c r="A660" s="32">
        <v>1322</v>
      </c>
      <c r="B660" s="306">
        <f>+A660</f>
        <v>1322</v>
      </c>
      <c r="C660" s="259" t="str">
        <f>+VLOOKUP(A660,bd_lista!$A$3:$C$590,3,FALSE)</f>
        <v>Gobierno Autónomo Municipal de Arbieto</v>
      </c>
      <c r="D660" s="361" t="str">
        <f>+C660</f>
        <v>Gobierno Autónomo Municipal de Arbieto</v>
      </c>
      <c r="E660" s="254" t="s">
        <v>1313</v>
      </c>
      <c r="F660" s="255">
        <f ca="1">+IFERROR(INDEX('Hoja de Trabajo para listado'!$A$155:$Z$1048576,MATCH($A660,'Hoja de Trabajo para listado'!$A$155:$A$1048576,0),MATCH((CUADRO!F$5&amp;$E660),'Hoja de Trabajo para listado'!$A$151:$Z$151,0)),0)+IFERROR(INDEX('Hoja de Trabajo para listado'!$AB$155:$BA$1048576,MATCH($A660,'Hoja de Trabajo para listado'!$AB$155:$AB$1048576,0),MATCH((CUADRO!F$5&amp;$E660),'Hoja de Trabajo para listado'!$AB$151:$BA$151,0)),0)+IFERROR(INDEX('Hoja de Trabajo para listado'!$BC$155:$CB$1048576,MATCH($A660,'Hoja de Trabajo para listado'!$BC$155:$BC$1048576,0),MATCH((CUADRO!F$5&amp;$E660),'Hoja de Trabajo para listado'!$BC$151:$CB$151,0)),0)+IFERROR(INDEX('Hoja de Trabajo para listado'!$DE$153:$DG$274,MATCH($A660,'Hoja de Trabajo para listado'!$DE$153:$DE$1048576,0),MATCH((CUADRO!F$5&amp;$E660),'Hoja de Trabajo para listado'!$DE$151:$DG$151,0)),0)+IFERROR(INDEX('Hoja de Trabajo para listado'!$CD$155:$DC$1048576,MATCH($A660,'Hoja de Trabajo para listado'!$CD$155:$CD$1048576,0),MATCH((CUADRO!F$5&amp;$E660),'Hoja de Trabajo para listado'!$CD$151:$DC$151,0)),0)</f>
        <v>0</v>
      </c>
      <c r="G660" s="255">
        <f ca="1">+IFERROR(INDEX('Hoja de Trabajo para listado'!$A$155:$Z$1048576,MATCH($A660,'Hoja de Trabajo para listado'!$A$155:$A$1048576,0),MATCH((CUADRO!G$5&amp;$E660),'Hoja de Trabajo para listado'!$A$151:$Z$151,0)),0)+IFERROR(INDEX('Hoja de Trabajo para listado'!$AB$155:$BA$1048576,MATCH($A660,'Hoja de Trabajo para listado'!$AB$155:$AB$1048576,0),MATCH((CUADRO!G$5&amp;$E660),'Hoja de Trabajo para listado'!$AB$151:$BA$151,0)),0)+IFERROR(INDEX('Hoja de Trabajo para listado'!$BC$155:$CB$1048576,MATCH($A660,'Hoja de Trabajo para listado'!$BC$155:$BC$1048576,0),MATCH((CUADRO!G$5&amp;$E660),'Hoja de Trabajo para listado'!$BC$151:$CB$151,0)),0)+IFERROR(INDEX('Hoja de Trabajo para listado'!$DE$153:$DG$274,MATCH($A660,'Hoja de Trabajo para listado'!$DE$153:$DE$1048576,0),MATCH((CUADRO!G$5&amp;$E660),'Hoja de Trabajo para listado'!$DE$151:$DG$151,0)),0)+IFERROR(INDEX('Hoja de Trabajo para listado'!$CD$155:$DC$1048576,MATCH($A660,'Hoja de Trabajo para listado'!$CD$155:$CD$1048576,0),MATCH((CUADRO!G$5&amp;$E660),'Hoja de Trabajo para listado'!$CD$151:$DC$151,0)),0)</f>
        <v>0</v>
      </c>
      <c r="H660" s="255">
        <f ca="1">+IFERROR(INDEX('Hoja de Trabajo para listado'!$A$155:$Z$1048576,MATCH($A660,'Hoja de Trabajo para listado'!$A$155:$A$1048576,0),MATCH((CUADRO!H$5&amp;$E660),'Hoja de Trabajo para listado'!$A$151:$Z$151,0)),0)+IFERROR(INDEX('Hoja de Trabajo para listado'!$AB$155:$BA$1048576,MATCH($A660,'Hoja de Trabajo para listado'!$AB$155:$AB$1048576,0),MATCH((CUADRO!H$5&amp;$E660),'Hoja de Trabajo para listado'!$AB$151:$BA$151,0)),0)+IFERROR(INDEX('Hoja de Trabajo para listado'!$BC$155:$CB$1048576,MATCH($A660,'Hoja de Trabajo para listado'!$BC$155:$BC$1048576,0),MATCH((CUADRO!H$5&amp;$E660),'Hoja de Trabajo para listado'!$BC$151:$CB$151,0)),0)+IFERROR(INDEX('Hoja de Trabajo para listado'!$DE$153:$DG$274,MATCH($A660,'Hoja de Trabajo para listado'!$DE$153:$DE$1048576,0),MATCH((CUADRO!H$5&amp;$E660),'Hoja de Trabajo para listado'!$DE$151:$DG$151,0)),0)+IFERROR(INDEX('Hoja de Trabajo para listado'!$CD$155:$DC$1048576,MATCH($A660,'Hoja de Trabajo para listado'!$CD$155:$CD$1048576,0),MATCH((CUADRO!H$5&amp;$E660),'Hoja de Trabajo para listado'!$CD$151:$DC$151,0)),0)</f>
        <v>0</v>
      </c>
      <c r="I660" s="255">
        <f ca="1">+IFERROR(INDEX('Hoja de Trabajo para listado'!$A$155:$Z$1048576,MATCH($A660,'Hoja de Trabajo para listado'!$A$155:$A$1048576,0),MATCH((CUADRO!I$5&amp;$E660),'Hoja de Trabajo para listado'!$A$151:$Z$151,0)),0)+IFERROR(INDEX('Hoja de Trabajo para listado'!$AB$155:$BA$1048576,MATCH($A660,'Hoja de Trabajo para listado'!$AB$155:$AB$1048576,0),MATCH((CUADRO!I$5&amp;$E660),'Hoja de Trabajo para listado'!$AB$151:$BA$151,0)),0)+IFERROR(INDEX('Hoja de Trabajo para listado'!$BC$155:$CB$1048576,MATCH($A660,'Hoja de Trabajo para listado'!$BC$155:$BC$1048576,0),MATCH((CUADRO!I$5&amp;$E660),'Hoja de Trabajo para listado'!$BC$151:$CB$151,0)),0)+IFERROR(INDEX('Hoja de Trabajo para listado'!$DE$153:$DG$274,MATCH($A660,'Hoja de Trabajo para listado'!$DE$153:$DE$1048576,0),MATCH((CUADRO!I$5&amp;$E660),'Hoja de Trabajo para listado'!$DE$151:$DG$151,0)),0)+IFERROR(INDEX('Hoja de Trabajo para listado'!$CD$155:$DC$1048576,MATCH($A660,'Hoja de Trabajo para listado'!$CD$155:$CD$1048576,0),MATCH((CUADRO!I$5&amp;$E660),'Hoja de Trabajo para listado'!$CD$151:$DC$151,0)),0)</f>
        <v>0</v>
      </c>
      <c r="J660" s="255">
        <f ca="1">+IFERROR(INDEX('Hoja de Trabajo para listado'!$A$155:$Z$1048576,MATCH($A660,'Hoja de Trabajo para listado'!$A$155:$A$1048576,0),MATCH((CUADRO!J$5&amp;$E660),'Hoja de Trabajo para listado'!$A$151:$Z$151,0)),0)+IFERROR(INDEX('Hoja de Trabajo para listado'!$AB$155:$BA$1048576,MATCH($A660,'Hoja de Trabajo para listado'!$AB$155:$AB$1048576,0),MATCH((CUADRO!J$5&amp;$E660),'Hoja de Trabajo para listado'!$AB$151:$BA$151,0)),0)+IFERROR(INDEX('Hoja de Trabajo para listado'!$BC$155:$CB$1048576,MATCH($A660,'Hoja de Trabajo para listado'!$BC$155:$BC$1048576,0),MATCH((CUADRO!J$5&amp;$E660),'Hoja de Trabajo para listado'!$BC$151:$CB$151,0)),0)+IFERROR(INDEX('Hoja de Trabajo para listado'!$DE$153:$DG$274,MATCH($A660,'Hoja de Trabajo para listado'!$DE$153:$DE$1048576,0),MATCH((CUADRO!J$5&amp;$E660),'Hoja de Trabajo para listado'!$DE$151:$DG$151,0)),0)+IFERROR(INDEX('Hoja de Trabajo para listado'!$CD$155:$DC$1048576,MATCH($A660,'Hoja de Trabajo para listado'!$CD$155:$CD$1048576,0),MATCH((CUADRO!J$5&amp;$E660),'Hoja de Trabajo para listado'!$CD$151:$DC$151,0)),0)</f>
        <v>0</v>
      </c>
      <c r="K660" s="255">
        <f ca="1">+IFERROR(INDEX('Hoja de Trabajo para listado'!$A$155:$Z$1048576,MATCH($A660,'Hoja de Trabajo para listado'!$A$155:$A$1048576,0),MATCH((CUADRO!K$5&amp;$E660),'Hoja de Trabajo para listado'!$A$151:$Z$151,0)),0)+IFERROR(INDEX('Hoja de Trabajo para listado'!$AB$155:$BA$1048576,MATCH($A660,'Hoja de Trabajo para listado'!$AB$155:$AB$1048576,0),MATCH((CUADRO!K$5&amp;$E660),'Hoja de Trabajo para listado'!$AB$151:$BA$151,0)),0)+IFERROR(INDEX('Hoja de Trabajo para listado'!$BC$155:$CB$1048576,MATCH($A660,'Hoja de Trabajo para listado'!$BC$155:$BC$1048576,0),MATCH((CUADRO!K$5&amp;$E660),'Hoja de Trabajo para listado'!$BC$151:$CB$151,0)),0)+IFERROR(INDEX('Hoja de Trabajo para listado'!$DE$153:$DG$274,MATCH($A660,'Hoja de Trabajo para listado'!$DE$153:$DE$1048576,0),MATCH((CUADRO!K$5&amp;$E660),'Hoja de Trabajo para listado'!$DE$151:$DG$151,0)),0)+IFERROR(INDEX('Hoja de Trabajo para listado'!$CD$155:$DC$1048576,MATCH($A660,'Hoja de Trabajo para listado'!$CD$155:$CD$1048576,0),MATCH((CUADRO!K$5&amp;$E660),'Hoja de Trabajo para listado'!$CD$151:$DC$151,0)),0)</f>
        <v>0</v>
      </c>
      <c r="L660" s="255">
        <f ca="1">+IFERROR(INDEX('Hoja de Trabajo para listado'!$A$155:$Z$1048576,MATCH($A660,'Hoja de Trabajo para listado'!$A$155:$A$1048576,0),MATCH((CUADRO!L$5&amp;$E660),'Hoja de Trabajo para listado'!$A$151:$Z$151,0)),0)+IFERROR(INDEX('Hoja de Trabajo para listado'!$AB$155:$BA$1048576,MATCH($A660,'Hoja de Trabajo para listado'!$AB$155:$AB$1048576,0),MATCH((CUADRO!L$5&amp;$E660),'Hoja de Trabajo para listado'!$AB$151:$BA$151,0)),0)+IFERROR(INDEX('Hoja de Trabajo para listado'!$BC$155:$CB$1048576,MATCH($A660,'Hoja de Trabajo para listado'!$BC$155:$BC$1048576,0),MATCH((CUADRO!L$5&amp;$E660),'Hoja de Trabajo para listado'!$BC$151:$CB$151,0)),0)+IFERROR(INDEX('Hoja de Trabajo para listado'!$DE$153:$DG$274,MATCH($A660,'Hoja de Trabajo para listado'!$DE$153:$DE$1048576,0),MATCH((CUADRO!L$5&amp;$E660),'Hoja de Trabajo para listado'!$DE$151:$DG$151,0)),0)+IFERROR(INDEX('Hoja de Trabajo para listado'!$CD$155:$DC$1048576,MATCH($A660,'Hoja de Trabajo para listado'!$CD$155:$CD$1048576,0),MATCH((CUADRO!L$5&amp;$E660),'Hoja de Trabajo para listado'!$CD$151:$DC$151,0)),0)</f>
        <v>0</v>
      </c>
      <c r="M660" s="255">
        <f ca="1">+IFERROR(INDEX('Hoja de Trabajo para listado'!$A$155:$Z$1048576,MATCH($A660,'Hoja de Trabajo para listado'!$A$155:$A$1048576,0),MATCH((CUADRO!M$5&amp;$E660),'Hoja de Trabajo para listado'!$A$151:$Z$151,0)),0)+IFERROR(INDEX('Hoja de Trabajo para listado'!$AB$155:$BA$1048576,MATCH($A660,'Hoja de Trabajo para listado'!$AB$155:$AB$1048576,0),MATCH((CUADRO!M$5&amp;$E660),'Hoja de Trabajo para listado'!$AB$151:$BA$151,0)),0)+IFERROR(INDEX('Hoja de Trabajo para listado'!$BC$155:$CB$1048576,MATCH($A660,'Hoja de Trabajo para listado'!$BC$155:$BC$1048576,0),MATCH((CUADRO!M$5&amp;$E660),'Hoja de Trabajo para listado'!$BC$151:$CB$151,0)),0)+IFERROR(INDEX('Hoja de Trabajo para listado'!$DE$153:$DG$274,MATCH($A660,'Hoja de Trabajo para listado'!$DE$153:$DE$1048576,0),MATCH((CUADRO!M$5&amp;$E660),'Hoja de Trabajo para listado'!$DE$151:$DG$151,0)),0)+IFERROR(INDEX('Hoja de Trabajo para listado'!$CD$155:$DC$1048576,MATCH($A660,'Hoja de Trabajo para listado'!$CD$155:$CD$1048576,0),MATCH((CUADRO!M$5&amp;$E660),'Hoja de Trabajo para listado'!$CD$151:$DC$151,0)),0)</f>
        <v>0</v>
      </c>
      <c r="N660" s="255">
        <f ca="1">+IFERROR(INDEX('Hoja de Trabajo para listado'!$A$155:$Z$1048576,MATCH($A660,'Hoja de Trabajo para listado'!$A$155:$A$1048576,0),MATCH((CUADRO!N$5&amp;$E660),'Hoja de Trabajo para listado'!$A$151:$Z$151,0)),0)+IFERROR(INDEX('Hoja de Trabajo para listado'!$AB$155:$BA$1048576,MATCH($A660,'Hoja de Trabajo para listado'!$AB$155:$AB$1048576,0),MATCH((CUADRO!N$5&amp;$E660),'Hoja de Trabajo para listado'!$AB$151:$BA$151,0)),0)+IFERROR(INDEX('Hoja de Trabajo para listado'!$BC$155:$CB$1048576,MATCH($A660,'Hoja de Trabajo para listado'!$BC$155:$BC$1048576,0),MATCH((CUADRO!N$5&amp;$E660),'Hoja de Trabajo para listado'!$BC$151:$CB$151,0)),0)+IFERROR(INDEX('Hoja de Trabajo para listado'!$DE$153:$DG$274,MATCH($A660,'Hoja de Trabajo para listado'!$DE$153:$DE$1048576,0),MATCH((CUADRO!N$5&amp;$E660),'Hoja de Trabajo para listado'!$DE$151:$DG$151,0)),0)+IFERROR(INDEX('Hoja de Trabajo para listado'!$CD$155:$DC$1048576,MATCH($A660,'Hoja de Trabajo para listado'!$CD$155:$CD$1048576,0),MATCH((CUADRO!N$5&amp;$E660),'Hoja de Trabajo para listado'!$CD$151:$DC$151,0)),0)</f>
        <v>0</v>
      </c>
      <c r="O660" s="255">
        <f ca="1">+IFERROR(INDEX('Hoja de Trabajo para listado'!$A$155:$Z$1048576,MATCH($A660,'Hoja de Trabajo para listado'!$A$155:$A$1048576,0),MATCH((CUADRO!O$5&amp;$E660),'Hoja de Trabajo para listado'!$A$151:$Z$151,0)),0)+IFERROR(INDEX('Hoja de Trabajo para listado'!$AB$155:$BA$1048576,MATCH($A660,'Hoja de Trabajo para listado'!$AB$155:$AB$1048576,0),MATCH((CUADRO!O$5&amp;$E660),'Hoja de Trabajo para listado'!$AB$151:$BA$151,0)),0)+IFERROR(INDEX('Hoja de Trabajo para listado'!$BC$155:$CB$1048576,MATCH($A660,'Hoja de Trabajo para listado'!$BC$155:$BC$1048576,0),MATCH((CUADRO!O$5&amp;$E660),'Hoja de Trabajo para listado'!$BC$151:$CB$151,0)),0)+IFERROR(INDEX('Hoja de Trabajo para listado'!$DE$153:$DG$274,MATCH($A660,'Hoja de Trabajo para listado'!$DE$153:$DE$1048576,0),MATCH((CUADRO!O$5&amp;$E660),'Hoja de Trabajo para listado'!$DE$151:$DG$151,0)),0)+IFERROR(INDEX('Hoja de Trabajo para listado'!$CD$155:$DC$1048576,MATCH($A660,'Hoja de Trabajo para listado'!$CD$155:$CD$1048576,0),MATCH((CUADRO!O$5&amp;$E660),'Hoja de Trabajo para listado'!$CD$151:$DC$151,0)),0)</f>
        <v>0</v>
      </c>
      <c r="P660" s="255">
        <f ca="1">+IFERROR(INDEX('Hoja de Trabajo para listado'!$A$155:$Z$1048576,MATCH($A660,'Hoja de Trabajo para listado'!$A$155:$A$1048576,0),MATCH((CUADRO!P$5&amp;$E660),'Hoja de Trabajo para listado'!$A$151:$Z$151,0)),0)+IFERROR(INDEX('Hoja de Trabajo para listado'!$AB$155:$BA$1048576,MATCH($A660,'Hoja de Trabajo para listado'!$AB$155:$AB$1048576,0),MATCH((CUADRO!P$5&amp;$E660),'Hoja de Trabajo para listado'!$AB$151:$BA$151,0)),0)+IFERROR(INDEX('Hoja de Trabajo para listado'!$BC$155:$CB$1048576,MATCH($A660,'Hoja de Trabajo para listado'!$BC$155:$BC$1048576,0),MATCH((CUADRO!P$5&amp;$E660),'Hoja de Trabajo para listado'!$BC$151:$CB$151,0)),0)+IFERROR(INDEX('Hoja de Trabajo para listado'!$DE$153:$DG$274,MATCH($A660,'Hoja de Trabajo para listado'!$DE$153:$DE$1048576,0),MATCH((CUADRO!P$5&amp;$E660),'Hoja de Trabajo para listado'!$DE$151:$DG$151,0)),0)+IFERROR(INDEX('Hoja de Trabajo para listado'!$CD$155:$DC$1048576,MATCH($A660,'Hoja de Trabajo para listado'!$CD$155:$CD$1048576,0),MATCH((CUADRO!P$5&amp;$E660),'Hoja de Trabajo para listado'!$CD$151:$DC$151,0)),0)</f>
        <v>0</v>
      </c>
      <c r="Q660" s="255">
        <f ca="1">+IFERROR(INDEX('Hoja de Trabajo para listado'!$A$155:$Z$1048576,MATCH($A660,'Hoja de Trabajo para listado'!$A$155:$A$1048576,0),MATCH((CUADRO!Q$5&amp;$E660),'Hoja de Trabajo para listado'!$A$151:$Z$151,0)),0)+IFERROR(INDEX('Hoja de Trabajo para listado'!$AB$155:$BA$1048576,MATCH($A660,'Hoja de Trabajo para listado'!$AB$155:$AB$1048576,0),MATCH((CUADRO!Q$5&amp;$E660),'Hoja de Trabajo para listado'!$AB$151:$BA$151,0)),0)+IFERROR(INDEX('Hoja de Trabajo para listado'!$BC$155:$CB$1048576,MATCH($A660,'Hoja de Trabajo para listado'!$BC$155:$BC$1048576,0),MATCH((CUADRO!Q$5&amp;$E660),'Hoja de Trabajo para listado'!$BC$151:$CB$151,0)),0)+IFERROR(INDEX('Hoja de Trabajo para listado'!$DE$153:$DG$274,MATCH($A660,'Hoja de Trabajo para listado'!$DE$153:$DE$1048576,0),MATCH((CUADRO!Q$5&amp;$E660),'Hoja de Trabajo para listado'!$DE$151:$DG$151,0)),0)+IFERROR(INDEX('Hoja de Trabajo para listado'!$CD$155:$DC$1048576,MATCH($A660,'Hoja de Trabajo para listado'!$CD$155:$CD$1048576,0),MATCH((CUADRO!Q$5&amp;$E660),'Hoja de Trabajo para listado'!$CD$151:$DC$151,0)),0)</f>
        <v>0</v>
      </c>
      <c r="R660" s="255">
        <f t="shared" ca="1" si="20"/>
        <v>0</v>
      </c>
      <c r="S660" s="262"/>
      <c r="T660" s="255">
        <f ca="1">+T661</f>
        <v>0</v>
      </c>
      <c r="U660" s="254">
        <f t="shared" si="21"/>
        <v>1</v>
      </c>
      <c r="V660" s="362" t="str">
        <f>+VLOOKUP(A660,bd_lista!$A$3:$E$590,5,FALSE)</f>
        <v>Gobiernos Autonomos Municipales</v>
      </c>
      <c r="W660" s="361" t="str">
        <f>+V660</f>
        <v>Gobiernos Autonomos Municipales</v>
      </c>
      <c r="X660" s="254">
        <f>+VLOOKUP(A660,[2]Sheet1!$A$13:$D$744,4,FALSE)</f>
        <v>0</v>
      </c>
      <c r="Y660" s="254" t="e">
        <f>+VLOOKUP(X660,bd_lista!$A$3:$C$590,3,FALSE)</f>
        <v>#N/A</v>
      </c>
      <c r="Z660" s="316">
        <f>+X660</f>
        <v>0</v>
      </c>
      <c r="AA660" s="317" t="e">
        <f>+Y660</f>
        <v>#N/A</v>
      </c>
    </row>
    <row r="661" spans="1:27" customFormat="1" ht="15" hidden="1" customHeight="1">
      <c r="A661" s="32">
        <v>1322</v>
      </c>
      <c r="B661" s="307"/>
      <c r="C661" s="259" t="str">
        <f>+VLOOKUP(A661,bd_lista!$A$3:$C$590,3,FALSE)</f>
        <v>Gobierno Autónomo Municipal de Arbieto</v>
      </c>
      <c r="D661" s="362"/>
      <c r="E661" s="256" t="s">
        <v>1314</v>
      </c>
      <c r="F661" s="255">
        <f ca="1">+IFERROR(INDEX('Hoja de Trabajo para listado'!$A$155:$Z$1048576,MATCH($A661,'Hoja de Trabajo para listado'!$A$155:$A$1048576,0),MATCH((CUADRO!F$5&amp;$E661),'Hoja de Trabajo para listado'!$A$151:$Z$151,0)),0)+IFERROR(INDEX('Hoja de Trabajo para listado'!$AB$155:$BA$1048576,MATCH($A661,'Hoja de Trabajo para listado'!$AB$155:$AB$1048576,0),MATCH((CUADRO!F$5&amp;$E661),'Hoja de Trabajo para listado'!$AB$151:$BA$151,0)),0)+IFERROR(INDEX('Hoja de Trabajo para listado'!$BC$155:$CB$1048576,MATCH($A661,'Hoja de Trabajo para listado'!$BC$155:$BC$1048576,0),MATCH((CUADRO!F$5&amp;$E661),'Hoja de Trabajo para listado'!$BC$151:$CB$151,0)),0)+IFERROR(INDEX('Hoja de Trabajo para listado'!$DE$153:$DG$274,MATCH($A661,'Hoja de Trabajo para listado'!$DE$153:$DE$1048576,0),MATCH((CUADRO!F$5&amp;$E661),'Hoja de Trabajo para listado'!$DE$151:$DG$151,0)),0)+IFERROR(INDEX('Hoja de Trabajo para listado'!$CD$155:$DC$1048576,MATCH($A661,'Hoja de Trabajo para listado'!$CD$155:$CD$1048576,0),MATCH((CUADRO!F$5&amp;$E661),'Hoja de Trabajo para listado'!$CD$151:$DC$151,0)),0)</f>
        <v>0</v>
      </c>
      <c r="G661" s="255">
        <f ca="1">+IFERROR(INDEX('Hoja de Trabajo para listado'!$A$155:$Z$1048576,MATCH($A661,'Hoja de Trabajo para listado'!$A$155:$A$1048576,0),MATCH((CUADRO!G$5&amp;$E661),'Hoja de Trabajo para listado'!$A$151:$Z$151,0)),0)+IFERROR(INDEX('Hoja de Trabajo para listado'!$AB$155:$BA$1048576,MATCH($A661,'Hoja de Trabajo para listado'!$AB$155:$AB$1048576,0),MATCH((CUADRO!G$5&amp;$E661),'Hoja de Trabajo para listado'!$AB$151:$BA$151,0)),0)+IFERROR(INDEX('Hoja de Trabajo para listado'!$BC$155:$CB$1048576,MATCH($A661,'Hoja de Trabajo para listado'!$BC$155:$BC$1048576,0),MATCH((CUADRO!G$5&amp;$E661),'Hoja de Trabajo para listado'!$BC$151:$CB$151,0)),0)+IFERROR(INDEX('Hoja de Trabajo para listado'!$DE$153:$DG$274,MATCH($A661,'Hoja de Trabajo para listado'!$DE$153:$DE$1048576,0),MATCH((CUADRO!G$5&amp;$E661),'Hoja de Trabajo para listado'!$DE$151:$DG$151,0)),0)+IFERROR(INDEX('Hoja de Trabajo para listado'!$CD$155:$DC$1048576,MATCH($A661,'Hoja de Trabajo para listado'!$CD$155:$CD$1048576,0),MATCH((CUADRO!G$5&amp;$E661),'Hoja de Trabajo para listado'!$CD$151:$DC$151,0)),0)</f>
        <v>0</v>
      </c>
      <c r="H661" s="255">
        <f ca="1">+IFERROR(INDEX('Hoja de Trabajo para listado'!$A$155:$Z$1048576,MATCH($A661,'Hoja de Trabajo para listado'!$A$155:$A$1048576,0),MATCH((CUADRO!H$5&amp;$E661),'Hoja de Trabajo para listado'!$A$151:$Z$151,0)),0)+IFERROR(INDEX('Hoja de Trabajo para listado'!$AB$155:$BA$1048576,MATCH($A661,'Hoja de Trabajo para listado'!$AB$155:$AB$1048576,0),MATCH((CUADRO!H$5&amp;$E661),'Hoja de Trabajo para listado'!$AB$151:$BA$151,0)),0)+IFERROR(INDEX('Hoja de Trabajo para listado'!$BC$155:$CB$1048576,MATCH($A661,'Hoja de Trabajo para listado'!$BC$155:$BC$1048576,0),MATCH((CUADRO!H$5&amp;$E661),'Hoja de Trabajo para listado'!$BC$151:$CB$151,0)),0)+IFERROR(INDEX('Hoja de Trabajo para listado'!$DE$153:$DG$274,MATCH($A661,'Hoja de Trabajo para listado'!$DE$153:$DE$1048576,0),MATCH((CUADRO!H$5&amp;$E661),'Hoja de Trabajo para listado'!$DE$151:$DG$151,0)),0)+IFERROR(INDEX('Hoja de Trabajo para listado'!$CD$155:$DC$1048576,MATCH($A661,'Hoja de Trabajo para listado'!$CD$155:$CD$1048576,0),MATCH((CUADRO!H$5&amp;$E661),'Hoja de Trabajo para listado'!$CD$151:$DC$151,0)),0)</f>
        <v>0</v>
      </c>
      <c r="I661" s="255">
        <f ca="1">+IFERROR(INDEX('Hoja de Trabajo para listado'!$A$155:$Z$1048576,MATCH($A661,'Hoja de Trabajo para listado'!$A$155:$A$1048576,0),MATCH((CUADRO!I$5&amp;$E661),'Hoja de Trabajo para listado'!$A$151:$Z$151,0)),0)+IFERROR(INDEX('Hoja de Trabajo para listado'!$AB$155:$BA$1048576,MATCH($A661,'Hoja de Trabajo para listado'!$AB$155:$AB$1048576,0),MATCH((CUADRO!I$5&amp;$E661),'Hoja de Trabajo para listado'!$AB$151:$BA$151,0)),0)+IFERROR(INDEX('Hoja de Trabajo para listado'!$BC$155:$CB$1048576,MATCH($A661,'Hoja de Trabajo para listado'!$BC$155:$BC$1048576,0),MATCH((CUADRO!I$5&amp;$E661),'Hoja de Trabajo para listado'!$BC$151:$CB$151,0)),0)+IFERROR(INDEX('Hoja de Trabajo para listado'!$DE$153:$DG$274,MATCH($A661,'Hoja de Trabajo para listado'!$DE$153:$DE$1048576,0),MATCH((CUADRO!I$5&amp;$E661),'Hoja de Trabajo para listado'!$DE$151:$DG$151,0)),0)+IFERROR(INDEX('Hoja de Trabajo para listado'!$CD$155:$DC$1048576,MATCH($A661,'Hoja de Trabajo para listado'!$CD$155:$CD$1048576,0),MATCH((CUADRO!I$5&amp;$E661),'Hoja de Trabajo para listado'!$CD$151:$DC$151,0)),0)</f>
        <v>0</v>
      </c>
      <c r="J661" s="255">
        <f ca="1">+IFERROR(INDEX('Hoja de Trabajo para listado'!$A$155:$Z$1048576,MATCH($A661,'Hoja de Trabajo para listado'!$A$155:$A$1048576,0),MATCH((CUADRO!J$5&amp;$E661),'Hoja de Trabajo para listado'!$A$151:$Z$151,0)),0)+IFERROR(INDEX('Hoja de Trabajo para listado'!$AB$155:$BA$1048576,MATCH($A661,'Hoja de Trabajo para listado'!$AB$155:$AB$1048576,0),MATCH((CUADRO!J$5&amp;$E661),'Hoja de Trabajo para listado'!$AB$151:$BA$151,0)),0)+IFERROR(INDEX('Hoja de Trabajo para listado'!$BC$155:$CB$1048576,MATCH($A661,'Hoja de Trabajo para listado'!$BC$155:$BC$1048576,0),MATCH((CUADRO!J$5&amp;$E661),'Hoja de Trabajo para listado'!$BC$151:$CB$151,0)),0)+IFERROR(INDEX('Hoja de Trabajo para listado'!$DE$153:$DG$274,MATCH($A661,'Hoja de Trabajo para listado'!$DE$153:$DE$1048576,0),MATCH((CUADRO!J$5&amp;$E661),'Hoja de Trabajo para listado'!$DE$151:$DG$151,0)),0)+IFERROR(INDEX('Hoja de Trabajo para listado'!$CD$155:$DC$1048576,MATCH($A661,'Hoja de Trabajo para listado'!$CD$155:$CD$1048576,0),MATCH((CUADRO!J$5&amp;$E661),'Hoja de Trabajo para listado'!$CD$151:$DC$151,0)),0)</f>
        <v>0</v>
      </c>
      <c r="K661" s="255">
        <f ca="1">+IFERROR(INDEX('Hoja de Trabajo para listado'!$A$155:$Z$1048576,MATCH($A661,'Hoja de Trabajo para listado'!$A$155:$A$1048576,0),MATCH((CUADRO!K$5&amp;$E661),'Hoja de Trabajo para listado'!$A$151:$Z$151,0)),0)+IFERROR(INDEX('Hoja de Trabajo para listado'!$AB$155:$BA$1048576,MATCH($A661,'Hoja de Trabajo para listado'!$AB$155:$AB$1048576,0),MATCH((CUADRO!K$5&amp;$E661),'Hoja de Trabajo para listado'!$AB$151:$BA$151,0)),0)+IFERROR(INDEX('Hoja de Trabajo para listado'!$BC$155:$CB$1048576,MATCH($A661,'Hoja de Trabajo para listado'!$BC$155:$BC$1048576,0),MATCH((CUADRO!K$5&amp;$E661),'Hoja de Trabajo para listado'!$BC$151:$CB$151,0)),0)+IFERROR(INDEX('Hoja de Trabajo para listado'!$DE$153:$DG$274,MATCH($A661,'Hoja de Trabajo para listado'!$DE$153:$DE$1048576,0),MATCH((CUADRO!K$5&amp;$E661),'Hoja de Trabajo para listado'!$DE$151:$DG$151,0)),0)+IFERROR(INDEX('Hoja de Trabajo para listado'!$CD$155:$DC$1048576,MATCH($A661,'Hoja de Trabajo para listado'!$CD$155:$CD$1048576,0),MATCH((CUADRO!K$5&amp;$E661),'Hoja de Trabajo para listado'!$CD$151:$DC$151,0)),0)</f>
        <v>0</v>
      </c>
      <c r="L661" s="255">
        <f ca="1">+IFERROR(INDEX('Hoja de Trabajo para listado'!$A$155:$Z$1048576,MATCH($A661,'Hoja de Trabajo para listado'!$A$155:$A$1048576,0),MATCH((CUADRO!L$5&amp;$E661),'Hoja de Trabajo para listado'!$A$151:$Z$151,0)),0)+IFERROR(INDEX('Hoja de Trabajo para listado'!$AB$155:$BA$1048576,MATCH($A661,'Hoja de Trabajo para listado'!$AB$155:$AB$1048576,0),MATCH((CUADRO!L$5&amp;$E661),'Hoja de Trabajo para listado'!$AB$151:$BA$151,0)),0)+IFERROR(INDEX('Hoja de Trabajo para listado'!$BC$155:$CB$1048576,MATCH($A661,'Hoja de Trabajo para listado'!$BC$155:$BC$1048576,0),MATCH((CUADRO!L$5&amp;$E661),'Hoja de Trabajo para listado'!$BC$151:$CB$151,0)),0)+IFERROR(INDEX('Hoja de Trabajo para listado'!$DE$153:$DG$274,MATCH($A661,'Hoja de Trabajo para listado'!$DE$153:$DE$1048576,0),MATCH((CUADRO!L$5&amp;$E661),'Hoja de Trabajo para listado'!$DE$151:$DG$151,0)),0)+IFERROR(INDEX('Hoja de Trabajo para listado'!$CD$155:$DC$1048576,MATCH($A661,'Hoja de Trabajo para listado'!$CD$155:$CD$1048576,0),MATCH((CUADRO!L$5&amp;$E661),'Hoja de Trabajo para listado'!$CD$151:$DC$151,0)),0)</f>
        <v>0</v>
      </c>
      <c r="M661" s="255">
        <f ca="1">+IFERROR(INDEX('Hoja de Trabajo para listado'!$A$155:$Z$1048576,MATCH($A661,'Hoja de Trabajo para listado'!$A$155:$A$1048576,0),MATCH((CUADRO!M$5&amp;$E661),'Hoja de Trabajo para listado'!$A$151:$Z$151,0)),0)+IFERROR(INDEX('Hoja de Trabajo para listado'!$AB$155:$BA$1048576,MATCH($A661,'Hoja de Trabajo para listado'!$AB$155:$AB$1048576,0),MATCH((CUADRO!M$5&amp;$E661),'Hoja de Trabajo para listado'!$AB$151:$BA$151,0)),0)+IFERROR(INDEX('Hoja de Trabajo para listado'!$BC$155:$CB$1048576,MATCH($A661,'Hoja de Trabajo para listado'!$BC$155:$BC$1048576,0),MATCH((CUADRO!M$5&amp;$E661),'Hoja de Trabajo para listado'!$BC$151:$CB$151,0)),0)+IFERROR(INDEX('Hoja de Trabajo para listado'!$DE$153:$DG$274,MATCH($A661,'Hoja de Trabajo para listado'!$DE$153:$DE$1048576,0),MATCH((CUADRO!M$5&amp;$E661),'Hoja de Trabajo para listado'!$DE$151:$DG$151,0)),0)+IFERROR(INDEX('Hoja de Trabajo para listado'!$CD$155:$DC$1048576,MATCH($A661,'Hoja de Trabajo para listado'!$CD$155:$CD$1048576,0),MATCH((CUADRO!M$5&amp;$E661),'Hoja de Trabajo para listado'!$CD$151:$DC$151,0)),0)</f>
        <v>0</v>
      </c>
      <c r="N661" s="255">
        <f ca="1">+IFERROR(INDEX('Hoja de Trabajo para listado'!$A$155:$Z$1048576,MATCH($A661,'Hoja de Trabajo para listado'!$A$155:$A$1048576,0),MATCH((CUADRO!N$5&amp;$E661),'Hoja de Trabajo para listado'!$A$151:$Z$151,0)),0)+IFERROR(INDEX('Hoja de Trabajo para listado'!$AB$155:$BA$1048576,MATCH($A661,'Hoja de Trabajo para listado'!$AB$155:$AB$1048576,0),MATCH((CUADRO!N$5&amp;$E661),'Hoja de Trabajo para listado'!$AB$151:$BA$151,0)),0)+IFERROR(INDEX('Hoja de Trabajo para listado'!$BC$155:$CB$1048576,MATCH($A661,'Hoja de Trabajo para listado'!$BC$155:$BC$1048576,0),MATCH((CUADRO!N$5&amp;$E661),'Hoja de Trabajo para listado'!$BC$151:$CB$151,0)),0)+IFERROR(INDEX('Hoja de Trabajo para listado'!$DE$153:$DG$274,MATCH($A661,'Hoja de Trabajo para listado'!$DE$153:$DE$1048576,0),MATCH((CUADRO!N$5&amp;$E661),'Hoja de Trabajo para listado'!$DE$151:$DG$151,0)),0)+IFERROR(INDEX('Hoja de Trabajo para listado'!$CD$155:$DC$1048576,MATCH($A661,'Hoja de Trabajo para listado'!$CD$155:$CD$1048576,0),MATCH((CUADRO!N$5&amp;$E661),'Hoja de Trabajo para listado'!$CD$151:$DC$151,0)),0)</f>
        <v>0</v>
      </c>
      <c r="O661" s="255">
        <f ca="1">+IFERROR(INDEX('Hoja de Trabajo para listado'!$A$155:$Z$1048576,MATCH($A661,'Hoja de Trabajo para listado'!$A$155:$A$1048576,0),MATCH((CUADRO!O$5&amp;$E661),'Hoja de Trabajo para listado'!$A$151:$Z$151,0)),0)+IFERROR(INDEX('Hoja de Trabajo para listado'!$AB$155:$BA$1048576,MATCH($A661,'Hoja de Trabajo para listado'!$AB$155:$AB$1048576,0),MATCH((CUADRO!O$5&amp;$E661),'Hoja de Trabajo para listado'!$AB$151:$BA$151,0)),0)+IFERROR(INDEX('Hoja de Trabajo para listado'!$BC$155:$CB$1048576,MATCH($A661,'Hoja de Trabajo para listado'!$BC$155:$BC$1048576,0),MATCH((CUADRO!O$5&amp;$E661),'Hoja de Trabajo para listado'!$BC$151:$CB$151,0)),0)+IFERROR(INDEX('Hoja de Trabajo para listado'!$DE$153:$DG$274,MATCH($A661,'Hoja de Trabajo para listado'!$DE$153:$DE$1048576,0),MATCH((CUADRO!O$5&amp;$E661),'Hoja de Trabajo para listado'!$DE$151:$DG$151,0)),0)+IFERROR(INDEX('Hoja de Trabajo para listado'!$CD$155:$DC$1048576,MATCH($A661,'Hoja de Trabajo para listado'!$CD$155:$CD$1048576,0),MATCH((CUADRO!O$5&amp;$E661),'Hoja de Trabajo para listado'!$CD$151:$DC$151,0)),0)</f>
        <v>0</v>
      </c>
      <c r="P661" s="255">
        <f ca="1">+IFERROR(INDEX('Hoja de Trabajo para listado'!$A$155:$Z$1048576,MATCH($A661,'Hoja de Trabajo para listado'!$A$155:$A$1048576,0),MATCH((CUADRO!P$5&amp;$E661),'Hoja de Trabajo para listado'!$A$151:$Z$151,0)),0)+IFERROR(INDEX('Hoja de Trabajo para listado'!$AB$155:$BA$1048576,MATCH($A661,'Hoja de Trabajo para listado'!$AB$155:$AB$1048576,0),MATCH((CUADRO!P$5&amp;$E661),'Hoja de Trabajo para listado'!$AB$151:$BA$151,0)),0)+IFERROR(INDEX('Hoja de Trabajo para listado'!$BC$155:$CB$1048576,MATCH($A661,'Hoja de Trabajo para listado'!$BC$155:$BC$1048576,0),MATCH((CUADRO!P$5&amp;$E661),'Hoja de Trabajo para listado'!$BC$151:$CB$151,0)),0)+IFERROR(INDEX('Hoja de Trabajo para listado'!$DE$153:$DG$274,MATCH($A661,'Hoja de Trabajo para listado'!$DE$153:$DE$1048576,0),MATCH((CUADRO!P$5&amp;$E661),'Hoja de Trabajo para listado'!$DE$151:$DG$151,0)),0)+IFERROR(INDEX('Hoja de Trabajo para listado'!$CD$155:$DC$1048576,MATCH($A661,'Hoja de Trabajo para listado'!$CD$155:$CD$1048576,0),MATCH((CUADRO!P$5&amp;$E661),'Hoja de Trabajo para listado'!$CD$151:$DC$151,0)),0)</f>
        <v>0</v>
      </c>
      <c r="Q661" s="255">
        <f ca="1">+IFERROR(INDEX('Hoja de Trabajo para listado'!$A$155:$Z$1048576,MATCH($A661,'Hoja de Trabajo para listado'!$A$155:$A$1048576,0),MATCH((CUADRO!Q$5&amp;$E661),'Hoja de Trabajo para listado'!$A$151:$Z$151,0)),0)+IFERROR(INDEX('Hoja de Trabajo para listado'!$AB$155:$BA$1048576,MATCH($A661,'Hoja de Trabajo para listado'!$AB$155:$AB$1048576,0),MATCH((CUADRO!Q$5&amp;$E661),'Hoja de Trabajo para listado'!$AB$151:$BA$151,0)),0)+IFERROR(INDEX('Hoja de Trabajo para listado'!$BC$155:$CB$1048576,MATCH($A661,'Hoja de Trabajo para listado'!$BC$155:$BC$1048576,0),MATCH((CUADRO!Q$5&amp;$E661),'Hoja de Trabajo para listado'!$BC$151:$CB$151,0)),0)+IFERROR(INDEX('Hoja de Trabajo para listado'!$DE$153:$DG$274,MATCH($A661,'Hoja de Trabajo para listado'!$DE$153:$DE$1048576,0),MATCH((CUADRO!Q$5&amp;$E661),'Hoja de Trabajo para listado'!$DE$151:$DG$151,0)),0)+IFERROR(INDEX('Hoja de Trabajo para listado'!$CD$155:$DC$1048576,MATCH($A661,'Hoja de Trabajo para listado'!$CD$155:$CD$1048576,0),MATCH((CUADRO!Q$5&amp;$E661),'Hoja de Trabajo para listado'!$CD$151:$DC$151,0)),0)</f>
        <v>0</v>
      </c>
      <c r="R661" s="255">
        <f t="shared" ca="1" si="20"/>
        <v>0</v>
      </c>
      <c r="S661" s="262">
        <f ca="1">+R660+R661</f>
        <v>0</v>
      </c>
      <c r="T661" s="255">
        <f ca="1">+S661</f>
        <v>0</v>
      </c>
      <c r="U661" s="254">
        <f t="shared" si="21"/>
        <v>2</v>
      </c>
      <c r="V661" s="362" t="str">
        <f>+VLOOKUP(A661,bd_lista!$A$3:$E$590,5,FALSE)</f>
        <v>Gobiernos Autonomos Municipales</v>
      </c>
      <c r="W661" s="362"/>
      <c r="X661" s="254">
        <f>+VLOOKUP(A661,[2]Sheet1!$A$13:$D$744,4,FALSE)</f>
        <v>0</v>
      </c>
      <c r="Y661" s="254" t="e">
        <f>+VLOOKUP(X661,bd_lista!$A$3:$C$590,3,FALSE)</f>
        <v>#N/A</v>
      </c>
      <c r="Z661" s="314"/>
      <c r="AA661" s="315"/>
    </row>
    <row r="662" spans="1:27" customFormat="1" ht="15" hidden="1" customHeight="1">
      <c r="A662" s="32">
        <v>1323</v>
      </c>
      <c r="B662" s="306">
        <f>+A662</f>
        <v>1323</v>
      </c>
      <c r="C662" s="259" t="str">
        <f>+VLOOKUP(A662,bd_lista!$A$3:$C$590,3,FALSE)</f>
        <v>Gobierno Autónomo Municipal de Sacabamba</v>
      </c>
      <c r="D662" s="361" t="str">
        <f>+C662</f>
        <v>Gobierno Autónomo Municipal de Sacabamba</v>
      </c>
      <c r="E662" s="254" t="s">
        <v>1313</v>
      </c>
      <c r="F662" s="255">
        <f ca="1">+IFERROR(INDEX('Hoja de Trabajo para listado'!$A$155:$Z$1048576,MATCH($A662,'Hoja de Trabajo para listado'!$A$155:$A$1048576,0),MATCH((CUADRO!F$5&amp;$E662),'Hoja de Trabajo para listado'!$A$151:$Z$151,0)),0)+IFERROR(INDEX('Hoja de Trabajo para listado'!$AB$155:$BA$1048576,MATCH($A662,'Hoja de Trabajo para listado'!$AB$155:$AB$1048576,0),MATCH((CUADRO!F$5&amp;$E662),'Hoja de Trabajo para listado'!$AB$151:$BA$151,0)),0)+IFERROR(INDEX('Hoja de Trabajo para listado'!$BC$155:$CB$1048576,MATCH($A662,'Hoja de Trabajo para listado'!$BC$155:$BC$1048576,0),MATCH((CUADRO!F$5&amp;$E662),'Hoja de Trabajo para listado'!$BC$151:$CB$151,0)),0)+IFERROR(INDEX('Hoja de Trabajo para listado'!$DE$153:$DG$274,MATCH($A662,'Hoja de Trabajo para listado'!$DE$153:$DE$1048576,0),MATCH((CUADRO!F$5&amp;$E662),'Hoja de Trabajo para listado'!$DE$151:$DG$151,0)),0)+IFERROR(INDEX('Hoja de Trabajo para listado'!$CD$155:$DC$1048576,MATCH($A662,'Hoja de Trabajo para listado'!$CD$155:$CD$1048576,0),MATCH((CUADRO!F$5&amp;$E662),'Hoja de Trabajo para listado'!$CD$151:$DC$151,0)),0)</f>
        <v>0</v>
      </c>
      <c r="G662" s="255">
        <f ca="1">+IFERROR(INDEX('Hoja de Trabajo para listado'!$A$155:$Z$1048576,MATCH($A662,'Hoja de Trabajo para listado'!$A$155:$A$1048576,0),MATCH((CUADRO!G$5&amp;$E662),'Hoja de Trabajo para listado'!$A$151:$Z$151,0)),0)+IFERROR(INDEX('Hoja de Trabajo para listado'!$AB$155:$BA$1048576,MATCH($A662,'Hoja de Trabajo para listado'!$AB$155:$AB$1048576,0),MATCH((CUADRO!G$5&amp;$E662),'Hoja de Trabajo para listado'!$AB$151:$BA$151,0)),0)+IFERROR(INDEX('Hoja de Trabajo para listado'!$BC$155:$CB$1048576,MATCH($A662,'Hoja de Trabajo para listado'!$BC$155:$BC$1048576,0),MATCH((CUADRO!G$5&amp;$E662),'Hoja de Trabajo para listado'!$BC$151:$CB$151,0)),0)+IFERROR(INDEX('Hoja de Trabajo para listado'!$DE$153:$DG$274,MATCH($A662,'Hoja de Trabajo para listado'!$DE$153:$DE$1048576,0),MATCH((CUADRO!G$5&amp;$E662),'Hoja de Trabajo para listado'!$DE$151:$DG$151,0)),0)+IFERROR(INDEX('Hoja de Trabajo para listado'!$CD$155:$DC$1048576,MATCH($A662,'Hoja de Trabajo para listado'!$CD$155:$CD$1048576,0),MATCH((CUADRO!G$5&amp;$E662),'Hoja de Trabajo para listado'!$CD$151:$DC$151,0)),0)</f>
        <v>0</v>
      </c>
      <c r="H662" s="255">
        <f ca="1">+IFERROR(INDEX('Hoja de Trabajo para listado'!$A$155:$Z$1048576,MATCH($A662,'Hoja de Trabajo para listado'!$A$155:$A$1048576,0),MATCH((CUADRO!H$5&amp;$E662),'Hoja de Trabajo para listado'!$A$151:$Z$151,0)),0)+IFERROR(INDEX('Hoja de Trabajo para listado'!$AB$155:$BA$1048576,MATCH($A662,'Hoja de Trabajo para listado'!$AB$155:$AB$1048576,0),MATCH((CUADRO!H$5&amp;$E662),'Hoja de Trabajo para listado'!$AB$151:$BA$151,0)),0)+IFERROR(INDEX('Hoja de Trabajo para listado'!$BC$155:$CB$1048576,MATCH($A662,'Hoja de Trabajo para listado'!$BC$155:$BC$1048576,0),MATCH((CUADRO!H$5&amp;$E662),'Hoja de Trabajo para listado'!$BC$151:$CB$151,0)),0)+IFERROR(INDEX('Hoja de Trabajo para listado'!$DE$153:$DG$274,MATCH($A662,'Hoja de Trabajo para listado'!$DE$153:$DE$1048576,0),MATCH((CUADRO!H$5&amp;$E662),'Hoja de Trabajo para listado'!$DE$151:$DG$151,0)),0)+IFERROR(INDEX('Hoja de Trabajo para listado'!$CD$155:$DC$1048576,MATCH($A662,'Hoja de Trabajo para listado'!$CD$155:$CD$1048576,0),MATCH((CUADRO!H$5&amp;$E662),'Hoja de Trabajo para listado'!$CD$151:$DC$151,0)),0)</f>
        <v>0</v>
      </c>
      <c r="I662" s="255">
        <f ca="1">+IFERROR(INDEX('Hoja de Trabajo para listado'!$A$155:$Z$1048576,MATCH($A662,'Hoja de Trabajo para listado'!$A$155:$A$1048576,0),MATCH((CUADRO!I$5&amp;$E662),'Hoja de Trabajo para listado'!$A$151:$Z$151,0)),0)+IFERROR(INDEX('Hoja de Trabajo para listado'!$AB$155:$BA$1048576,MATCH($A662,'Hoja de Trabajo para listado'!$AB$155:$AB$1048576,0),MATCH((CUADRO!I$5&amp;$E662),'Hoja de Trabajo para listado'!$AB$151:$BA$151,0)),0)+IFERROR(INDEX('Hoja de Trabajo para listado'!$BC$155:$CB$1048576,MATCH($A662,'Hoja de Trabajo para listado'!$BC$155:$BC$1048576,0),MATCH((CUADRO!I$5&amp;$E662),'Hoja de Trabajo para listado'!$BC$151:$CB$151,0)),0)+IFERROR(INDEX('Hoja de Trabajo para listado'!$DE$153:$DG$274,MATCH($A662,'Hoja de Trabajo para listado'!$DE$153:$DE$1048576,0),MATCH((CUADRO!I$5&amp;$E662),'Hoja de Trabajo para listado'!$DE$151:$DG$151,0)),0)+IFERROR(INDEX('Hoja de Trabajo para listado'!$CD$155:$DC$1048576,MATCH($A662,'Hoja de Trabajo para listado'!$CD$155:$CD$1048576,0),MATCH((CUADRO!I$5&amp;$E662),'Hoja de Trabajo para listado'!$CD$151:$DC$151,0)),0)</f>
        <v>0</v>
      </c>
      <c r="J662" s="255">
        <f ca="1">+IFERROR(INDEX('Hoja de Trabajo para listado'!$A$155:$Z$1048576,MATCH($A662,'Hoja de Trabajo para listado'!$A$155:$A$1048576,0),MATCH((CUADRO!J$5&amp;$E662),'Hoja de Trabajo para listado'!$A$151:$Z$151,0)),0)+IFERROR(INDEX('Hoja de Trabajo para listado'!$AB$155:$BA$1048576,MATCH($A662,'Hoja de Trabajo para listado'!$AB$155:$AB$1048576,0),MATCH((CUADRO!J$5&amp;$E662),'Hoja de Trabajo para listado'!$AB$151:$BA$151,0)),0)+IFERROR(INDEX('Hoja de Trabajo para listado'!$BC$155:$CB$1048576,MATCH($A662,'Hoja de Trabajo para listado'!$BC$155:$BC$1048576,0),MATCH((CUADRO!J$5&amp;$E662),'Hoja de Trabajo para listado'!$BC$151:$CB$151,0)),0)+IFERROR(INDEX('Hoja de Trabajo para listado'!$DE$153:$DG$274,MATCH($A662,'Hoja de Trabajo para listado'!$DE$153:$DE$1048576,0),MATCH((CUADRO!J$5&amp;$E662),'Hoja de Trabajo para listado'!$DE$151:$DG$151,0)),0)+IFERROR(INDEX('Hoja de Trabajo para listado'!$CD$155:$DC$1048576,MATCH($A662,'Hoja de Trabajo para listado'!$CD$155:$CD$1048576,0),MATCH((CUADRO!J$5&amp;$E662),'Hoja de Trabajo para listado'!$CD$151:$DC$151,0)),0)</f>
        <v>0</v>
      </c>
      <c r="K662" s="255">
        <f ca="1">+IFERROR(INDEX('Hoja de Trabajo para listado'!$A$155:$Z$1048576,MATCH($A662,'Hoja de Trabajo para listado'!$A$155:$A$1048576,0),MATCH((CUADRO!K$5&amp;$E662),'Hoja de Trabajo para listado'!$A$151:$Z$151,0)),0)+IFERROR(INDEX('Hoja de Trabajo para listado'!$AB$155:$BA$1048576,MATCH($A662,'Hoja de Trabajo para listado'!$AB$155:$AB$1048576,0),MATCH((CUADRO!K$5&amp;$E662),'Hoja de Trabajo para listado'!$AB$151:$BA$151,0)),0)+IFERROR(INDEX('Hoja de Trabajo para listado'!$BC$155:$CB$1048576,MATCH($A662,'Hoja de Trabajo para listado'!$BC$155:$BC$1048576,0),MATCH((CUADRO!K$5&amp;$E662),'Hoja de Trabajo para listado'!$BC$151:$CB$151,0)),0)+IFERROR(INDEX('Hoja de Trabajo para listado'!$DE$153:$DG$274,MATCH($A662,'Hoja de Trabajo para listado'!$DE$153:$DE$1048576,0),MATCH((CUADRO!K$5&amp;$E662),'Hoja de Trabajo para listado'!$DE$151:$DG$151,0)),0)+IFERROR(INDEX('Hoja de Trabajo para listado'!$CD$155:$DC$1048576,MATCH($A662,'Hoja de Trabajo para listado'!$CD$155:$CD$1048576,0),MATCH((CUADRO!K$5&amp;$E662),'Hoja de Trabajo para listado'!$CD$151:$DC$151,0)),0)</f>
        <v>0</v>
      </c>
      <c r="L662" s="255">
        <f ca="1">+IFERROR(INDEX('Hoja de Trabajo para listado'!$A$155:$Z$1048576,MATCH($A662,'Hoja de Trabajo para listado'!$A$155:$A$1048576,0),MATCH((CUADRO!L$5&amp;$E662),'Hoja de Trabajo para listado'!$A$151:$Z$151,0)),0)+IFERROR(INDEX('Hoja de Trabajo para listado'!$AB$155:$BA$1048576,MATCH($A662,'Hoja de Trabajo para listado'!$AB$155:$AB$1048576,0),MATCH((CUADRO!L$5&amp;$E662),'Hoja de Trabajo para listado'!$AB$151:$BA$151,0)),0)+IFERROR(INDEX('Hoja de Trabajo para listado'!$BC$155:$CB$1048576,MATCH($A662,'Hoja de Trabajo para listado'!$BC$155:$BC$1048576,0),MATCH((CUADRO!L$5&amp;$E662),'Hoja de Trabajo para listado'!$BC$151:$CB$151,0)),0)+IFERROR(INDEX('Hoja de Trabajo para listado'!$DE$153:$DG$274,MATCH($A662,'Hoja de Trabajo para listado'!$DE$153:$DE$1048576,0),MATCH((CUADRO!L$5&amp;$E662),'Hoja de Trabajo para listado'!$DE$151:$DG$151,0)),0)+IFERROR(INDEX('Hoja de Trabajo para listado'!$CD$155:$DC$1048576,MATCH($A662,'Hoja de Trabajo para listado'!$CD$155:$CD$1048576,0),MATCH((CUADRO!L$5&amp;$E662),'Hoja de Trabajo para listado'!$CD$151:$DC$151,0)),0)</f>
        <v>0</v>
      </c>
      <c r="M662" s="255">
        <f ca="1">+IFERROR(INDEX('Hoja de Trabajo para listado'!$A$155:$Z$1048576,MATCH($A662,'Hoja de Trabajo para listado'!$A$155:$A$1048576,0),MATCH((CUADRO!M$5&amp;$E662),'Hoja de Trabajo para listado'!$A$151:$Z$151,0)),0)+IFERROR(INDEX('Hoja de Trabajo para listado'!$AB$155:$BA$1048576,MATCH($A662,'Hoja de Trabajo para listado'!$AB$155:$AB$1048576,0),MATCH((CUADRO!M$5&amp;$E662),'Hoja de Trabajo para listado'!$AB$151:$BA$151,0)),0)+IFERROR(INDEX('Hoja de Trabajo para listado'!$BC$155:$CB$1048576,MATCH($A662,'Hoja de Trabajo para listado'!$BC$155:$BC$1048576,0),MATCH((CUADRO!M$5&amp;$E662),'Hoja de Trabajo para listado'!$BC$151:$CB$151,0)),0)+IFERROR(INDEX('Hoja de Trabajo para listado'!$DE$153:$DG$274,MATCH($A662,'Hoja de Trabajo para listado'!$DE$153:$DE$1048576,0),MATCH((CUADRO!M$5&amp;$E662),'Hoja de Trabajo para listado'!$DE$151:$DG$151,0)),0)+IFERROR(INDEX('Hoja de Trabajo para listado'!$CD$155:$DC$1048576,MATCH($A662,'Hoja de Trabajo para listado'!$CD$155:$CD$1048576,0),MATCH((CUADRO!M$5&amp;$E662),'Hoja de Trabajo para listado'!$CD$151:$DC$151,0)),0)</f>
        <v>0</v>
      </c>
      <c r="N662" s="255">
        <f ca="1">+IFERROR(INDEX('Hoja de Trabajo para listado'!$A$155:$Z$1048576,MATCH($A662,'Hoja de Trabajo para listado'!$A$155:$A$1048576,0),MATCH((CUADRO!N$5&amp;$E662),'Hoja de Trabajo para listado'!$A$151:$Z$151,0)),0)+IFERROR(INDEX('Hoja de Trabajo para listado'!$AB$155:$BA$1048576,MATCH($A662,'Hoja de Trabajo para listado'!$AB$155:$AB$1048576,0),MATCH((CUADRO!N$5&amp;$E662),'Hoja de Trabajo para listado'!$AB$151:$BA$151,0)),0)+IFERROR(INDEX('Hoja de Trabajo para listado'!$BC$155:$CB$1048576,MATCH($A662,'Hoja de Trabajo para listado'!$BC$155:$BC$1048576,0),MATCH((CUADRO!N$5&amp;$E662),'Hoja de Trabajo para listado'!$BC$151:$CB$151,0)),0)+IFERROR(INDEX('Hoja de Trabajo para listado'!$DE$153:$DG$274,MATCH($A662,'Hoja de Trabajo para listado'!$DE$153:$DE$1048576,0),MATCH((CUADRO!N$5&amp;$E662),'Hoja de Trabajo para listado'!$DE$151:$DG$151,0)),0)+IFERROR(INDEX('Hoja de Trabajo para listado'!$CD$155:$DC$1048576,MATCH($A662,'Hoja de Trabajo para listado'!$CD$155:$CD$1048576,0),MATCH((CUADRO!N$5&amp;$E662),'Hoja de Trabajo para listado'!$CD$151:$DC$151,0)),0)</f>
        <v>0</v>
      </c>
      <c r="O662" s="255">
        <f ca="1">+IFERROR(INDEX('Hoja de Trabajo para listado'!$A$155:$Z$1048576,MATCH($A662,'Hoja de Trabajo para listado'!$A$155:$A$1048576,0),MATCH((CUADRO!O$5&amp;$E662),'Hoja de Trabajo para listado'!$A$151:$Z$151,0)),0)+IFERROR(INDEX('Hoja de Trabajo para listado'!$AB$155:$BA$1048576,MATCH($A662,'Hoja de Trabajo para listado'!$AB$155:$AB$1048576,0),MATCH((CUADRO!O$5&amp;$E662),'Hoja de Trabajo para listado'!$AB$151:$BA$151,0)),0)+IFERROR(INDEX('Hoja de Trabajo para listado'!$BC$155:$CB$1048576,MATCH($A662,'Hoja de Trabajo para listado'!$BC$155:$BC$1048576,0),MATCH((CUADRO!O$5&amp;$E662),'Hoja de Trabajo para listado'!$BC$151:$CB$151,0)),0)+IFERROR(INDEX('Hoja de Trabajo para listado'!$DE$153:$DG$274,MATCH($A662,'Hoja de Trabajo para listado'!$DE$153:$DE$1048576,0),MATCH((CUADRO!O$5&amp;$E662),'Hoja de Trabajo para listado'!$DE$151:$DG$151,0)),0)+IFERROR(INDEX('Hoja de Trabajo para listado'!$CD$155:$DC$1048576,MATCH($A662,'Hoja de Trabajo para listado'!$CD$155:$CD$1048576,0),MATCH((CUADRO!O$5&amp;$E662),'Hoja de Trabajo para listado'!$CD$151:$DC$151,0)),0)</f>
        <v>0</v>
      </c>
      <c r="P662" s="255">
        <f ca="1">+IFERROR(INDEX('Hoja de Trabajo para listado'!$A$155:$Z$1048576,MATCH($A662,'Hoja de Trabajo para listado'!$A$155:$A$1048576,0),MATCH((CUADRO!P$5&amp;$E662),'Hoja de Trabajo para listado'!$A$151:$Z$151,0)),0)+IFERROR(INDEX('Hoja de Trabajo para listado'!$AB$155:$BA$1048576,MATCH($A662,'Hoja de Trabajo para listado'!$AB$155:$AB$1048576,0),MATCH((CUADRO!P$5&amp;$E662),'Hoja de Trabajo para listado'!$AB$151:$BA$151,0)),0)+IFERROR(INDEX('Hoja de Trabajo para listado'!$BC$155:$CB$1048576,MATCH($A662,'Hoja de Trabajo para listado'!$BC$155:$BC$1048576,0),MATCH((CUADRO!P$5&amp;$E662),'Hoja de Trabajo para listado'!$BC$151:$CB$151,0)),0)+IFERROR(INDEX('Hoja de Trabajo para listado'!$DE$153:$DG$274,MATCH($A662,'Hoja de Trabajo para listado'!$DE$153:$DE$1048576,0),MATCH((CUADRO!P$5&amp;$E662),'Hoja de Trabajo para listado'!$DE$151:$DG$151,0)),0)+IFERROR(INDEX('Hoja de Trabajo para listado'!$CD$155:$DC$1048576,MATCH($A662,'Hoja de Trabajo para listado'!$CD$155:$CD$1048576,0),MATCH((CUADRO!P$5&amp;$E662),'Hoja de Trabajo para listado'!$CD$151:$DC$151,0)),0)</f>
        <v>0</v>
      </c>
      <c r="Q662" s="255">
        <f ca="1">+IFERROR(INDEX('Hoja de Trabajo para listado'!$A$155:$Z$1048576,MATCH($A662,'Hoja de Trabajo para listado'!$A$155:$A$1048576,0),MATCH((CUADRO!Q$5&amp;$E662),'Hoja de Trabajo para listado'!$A$151:$Z$151,0)),0)+IFERROR(INDEX('Hoja de Trabajo para listado'!$AB$155:$BA$1048576,MATCH($A662,'Hoja de Trabajo para listado'!$AB$155:$AB$1048576,0),MATCH((CUADRO!Q$5&amp;$E662),'Hoja de Trabajo para listado'!$AB$151:$BA$151,0)),0)+IFERROR(INDEX('Hoja de Trabajo para listado'!$BC$155:$CB$1048576,MATCH($A662,'Hoja de Trabajo para listado'!$BC$155:$BC$1048576,0),MATCH((CUADRO!Q$5&amp;$E662),'Hoja de Trabajo para listado'!$BC$151:$CB$151,0)),0)+IFERROR(INDEX('Hoja de Trabajo para listado'!$DE$153:$DG$274,MATCH($A662,'Hoja de Trabajo para listado'!$DE$153:$DE$1048576,0),MATCH((CUADRO!Q$5&amp;$E662),'Hoja de Trabajo para listado'!$DE$151:$DG$151,0)),0)+IFERROR(INDEX('Hoja de Trabajo para listado'!$CD$155:$DC$1048576,MATCH($A662,'Hoja de Trabajo para listado'!$CD$155:$CD$1048576,0),MATCH((CUADRO!Q$5&amp;$E662),'Hoja de Trabajo para listado'!$CD$151:$DC$151,0)),0)</f>
        <v>0</v>
      </c>
      <c r="R662" s="255">
        <f t="shared" ca="1" si="20"/>
        <v>0</v>
      </c>
      <c r="S662" s="262"/>
      <c r="T662" s="255">
        <f ca="1">+T663</f>
        <v>0</v>
      </c>
      <c r="U662" s="254">
        <f t="shared" si="21"/>
        <v>1</v>
      </c>
      <c r="V662" s="362" t="str">
        <f>+VLOOKUP(A662,bd_lista!$A$3:$E$590,5,FALSE)</f>
        <v>Gobiernos Autonomos Municipales</v>
      </c>
      <c r="W662" s="361" t="str">
        <f>+V662</f>
        <v>Gobiernos Autonomos Municipales</v>
      </c>
      <c r="X662" s="254">
        <f>+VLOOKUP(A662,[2]Sheet1!$A$13:$D$744,4,FALSE)</f>
        <v>0</v>
      </c>
      <c r="Y662" s="254" t="e">
        <f>+VLOOKUP(X662,bd_lista!$A$3:$C$590,3,FALSE)</f>
        <v>#N/A</v>
      </c>
      <c r="Z662" s="316">
        <f>+X662</f>
        <v>0</v>
      </c>
      <c r="AA662" s="317" t="e">
        <f>+Y662</f>
        <v>#N/A</v>
      </c>
    </row>
    <row r="663" spans="1:27" customFormat="1" ht="15" hidden="1" customHeight="1">
      <c r="A663" s="32">
        <v>1323</v>
      </c>
      <c r="B663" s="307"/>
      <c r="C663" s="259" t="str">
        <f>+VLOOKUP(A663,bd_lista!$A$3:$C$590,3,FALSE)</f>
        <v>Gobierno Autónomo Municipal de Sacabamba</v>
      </c>
      <c r="D663" s="362"/>
      <c r="E663" s="256" t="s">
        <v>1314</v>
      </c>
      <c r="F663" s="255">
        <f ca="1">+IFERROR(INDEX('Hoja de Trabajo para listado'!$A$155:$Z$1048576,MATCH($A663,'Hoja de Trabajo para listado'!$A$155:$A$1048576,0),MATCH((CUADRO!F$5&amp;$E663),'Hoja de Trabajo para listado'!$A$151:$Z$151,0)),0)+IFERROR(INDEX('Hoja de Trabajo para listado'!$AB$155:$BA$1048576,MATCH($A663,'Hoja de Trabajo para listado'!$AB$155:$AB$1048576,0),MATCH((CUADRO!F$5&amp;$E663),'Hoja de Trabajo para listado'!$AB$151:$BA$151,0)),0)+IFERROR(INDEX('Hoja de Trabajo para listado'!$BC$155:$CB$1048576,MATCH($A663,'Hoja de Trabajo para listado'!$BC$155:$BC$1048576,0),MATCH((CUADRO!F$5&amp;$E663),'Hoja de Trabajo para listado'!$BC$151:$CB$151,0)),0)+IFERROR(INDEX('Hoja de Trabajo para listado'!$DE$153:$DG$274,MATCH($A663,'Hoja de Trabajo para listado'!$DE$153:$DE$1048576,0),MATCH((CUADRO!F$5&amp;$E663),'Hoja de Trabajo para listado'!$DE$151:$DG$151,0)),0)+IFERROR(INDEX('Hoja de Trabajo para listado'!$CD$155:$DC$1048576,MATCH($A663,'Hoja de Trabajo para listado'!$CD$155:$CD$1048576,0),MATCH((CUADRO!F$5&amp;$E663),'Hoja de Trabajo para listado'!$CD$151:$DC$151,0)),0)</f>
        <v>0</v>
      </c>
      <c r="G663" s="255">
        <f ca="1">+IFERROR(INDEX('Hoja de Trabajo para listado'!$A$155:$Z$1048576,MATCH($A663,'Hoja de Trabajo para listado'!$A$155:$A$1048576,0),MATCH((CUADRO!G$5&amp;$E663),'Hoja de Trabajo para listado'!$A$151:$Z$151,0)),0)+IFERROR(INDEX('Hoja de Trabajo para listado'!$AB$155:$BA$1048576,MATCH($A663,'Hoja de Trabajo para listado'!$AB$155:$AB$1048576,0),MATCH((CUADRO!G$5&amp;$E663),'Hoja de Trabajo para listado'!$AB$151:$BA$151,0)),0)+IFERROR(INDEX('Hoja de Trabajo para listado'!$BC$155:$CB$1048576,MATCH($A663,'Hoja de Trabajo para listado'!$BC$155:$BC$1048576,0),MATCH((CUADRO!G$5&amp;$E663),'Hoja de Trabajo para listado'!$BC$151:$CB$151,0)),0)+IFERROR(INDEX('Hoja de Trabajo para listado'!$DE$153:$DG$274,MATCH($A663,'Hoja de Trabajo para listado'!$DE$153:$DE$1048576,0),MATCH((CUADRO!G$5&amp;$E663),'Hoja de Trabajo para listado'!$DE$151:$DG$151,0)),0)+IFERROR(INDEX('Hoja de Trabajo para listado'!$CD$155:$DC$1048576,MATCH($A663,'Hoja de Trabajo para listado'!$CD$155:$CD$1048576,0),MATCH((CUADRO!G$5&amp;$E663),'Hoja de Trabajo para listado'!$CD$151:$DC$151,0)),0)</f>
        <v>0</v>
      </c>
      <c r="H663" s="255">
        <f ca="1">+IFERROR(INDEX('Hoja de Trabajo para listado'!$A$155:$Z$1048576,MATCH($A663,'Hoja de Trabajo para listado'!$A$155:$A$1048576,0),MATCH((CUADRO!H$5&amp;$E663),'Hoja de Trabajo para listado'!$A$151:$Z$151,0)),0)+IFERROR(INDEX('Hoja de Trabajo para listado'!$AB$155:$BA$1048576,MATCH($A663,'Hoja de Trabajo para listado'!$AB$155:$AB$1048576,0),MATCH((CUADRO!H$5&amp;$E663),'Hoja de Trabajo para listado'!$AB$151:$BA$151,0)),0)+IFERROR(INDEX('Hoja de Trabajo para listado'!$BC$155:$CB$1048576,MATCH($A663,'Hoja de Trabajo para listado'!$BC$155:$BC$1048576,0),MATCH((CUADRO!H$5&amp;$E663),'Hoja de Trabajo para listado'!$BC$151:$CB$151,0)),0)+IFERROR(INDEX('Hoja de Trabajo para listado'!$DE$153:$DG$274,MATCH($A663,'Hoja de Trabajo para listado'!$DE$153:$DE$1048576,0),MATCH((CUADRO!H$5&amp;$E663),'Hoja de Trabajo para listado'!$DE$151:$DG$151,0)),0)+IFERROR(INDEX('Hoja de Trabajo para listado'!$CD$155:$DC$1048576,MATCH($A663,'Hoja de Trabajo para listado'!$CD$155:$CD$1048576,0),MATCH((CUADRO!H$5&amp;$E663),'Hoja de Trabajo para listado'!$CD$151:$DC$151,0)),0)</f>
        <v>0</v>
      </c>
      <c r="I663" s="255">
        <f ca="1">+IFERROR(INDEX('Hoja de Trabajo para listado'!$A$155:$Z$1048576,MATCH($A663,'Hoja de Trabajo para listado'!$A$155:$A$1048576,0),MATCH((CUADRO!I$5&amp;$E663),'Hoja de Trabajo para listado'!$A$151:$Z$151,0)),0)+IFERROR(INDEX('Hoja de Trabajo para listado'!$AB$155:$BA$1048576,MATCH($A663,'Hoja de Trabajo para listado'!$AB$155:$AB$1048576,0),MATCH((CUADRO!I$5&amp;$E663),'Hoja de Trabajo para listado'!$AB$151:$BA$151,0)),0)+IFERROR(INDEX('Hoja de Trabajo para listado'!$BC$155:$CB$1048576,MATCH($A663,'Hoja de Trabajo para listado'!$BC$155:$BC$1048576,0),MATCH((CUADRO!I$5&amp;$E663),'Hoja de Trabajo para listado'!$BC$151:$CB$151,0)),0)+IFERROR(INDEX('Hoja de Trabajo para listado'!$DE$153:$DG$274,MATCH($A663,'Hoja de Trabajo para listado'!$DE$153:$DE$1048576,0),MATCH((CUADRO!I$5&amp;$E663),'Hoja de Trabajo para listado'!$DE$151:$DG$151,0)),0)+IFERROR(INDEX('Hoja de Trabajo para listado'!$CD$155:$DC$1048576,MATCH($A663,'Hoja de Trabajo para listado'!$CD$155:$CD$1048576,0),MATCH((CUADRO!I$5&amp;$E663),'Hoja de Trabajo para listado'!$CD$151:$DC$151,0)),0)</f>
        <v>0</v>
      </c>
      <c r="J663" s="255">
        <f ca="1">+IFERROR(INDEX('Hoja de Trabajo para listado'!$A$155:$Z$1048576,MATCH($A663,'Hoja de Trabajo para listado'!$A$155:$A$1048576,0),MATCH((CUADRO!J$5&amp;$E663),'Hoja de Trabajo para listado'!$A$151:$Z$151,0)),0)+IFERROR(INDEX('Hoja de Trabajo para listado'!$AB$155:$BA$1048576,MATCH($A663,'Hoja de Trabajo para listado'!$AB$155:$AB$1048576,0),MATCH((CUADRO!J$5&amp;$E663),'Hoja de Trabajo para listado'!$AB$151:$BA$151,0)),0)+IFERROR(INDEX('Hoja de Trabajo para listado'!$BC$155:$CB$1048576,MATCH($A663,'Hoja de Trabajo para listado'!$BC$155:$BC$1048576,0),MATCH((CUADRO!J$5&amp;$E663),'Hoja de Trabajo para listado'!$BC$151:$CB$151,0)),0)+IFERROR(INDEX('Hoja de Trabajo para listado'!$DE$153:$DG$274,MATCH($A663,'Hoja de Trabajo para listado'!$DE$153:$DE$1048576,0),MATCH((CUADRO!J$5&amp;$E663),'Hoja de Trabajo para listado'!$DE$151:$DG$151,0)),0)+IFERROR(INDEX('Hoja de Trabajo para listado'!$CD$155:$DC$1048576,MATCH($A663,'Hoja de Trabajo para listado'!$CD$155:$CD$1048576,0),MATCH((CUADRO!J$5&amp;$E663),'Hoja de Trabajo para listado'!$CD$151:$DC$151,0)),0)</f>
        <v>0</v>
      </c>
      <c r="K663" s="255">
        <f ca="1">+IFERROR(INDEX('Hoja de Trabajo para listado'!$A$155:$Z$1048576,MATCH($A663,'Hoja de Trabajo para listado'!$A$155:$A$1048576,0),MATCH((CUADRO!K$5&amp;$E663),'Hoja de Trabajo para listado'!$A$151:$Z$151,0)),0)+IFERROR(INDEX('Hoja de Trabajo para listado'!$AB$155:$BA$1048576,MATCH($A663,'Hoja de Trabajo para listado'!$AB$155:$AB$1048576,0),MATCH((CUADRO!K$5&amp;$E663),'Hoja de Trabajo para listado'!$AB$151:$BA$151,0)),0)+IFERROR(INDEX('Hoja de Trabajo para listado'!$BC$155:$CB$1048576,MATCH($A663,'Hoja de Trabajo para listado'!$BC$155:$BC$1048576,0),MATCH((CUADRO!K$5&amp;$E663),'Hoja de Trabajo para listado'!$BC$151:$CB$151,0)),0)+IFERROR(INDEX('Hoja de Trabajo para listado'!$DE$153:$DG$274,MATCH($A663,'Hoja de Trabajo para listado'!$DE$153:$DE$1048576,0),MATCH((CUADRO!K$5&amp;$E663),'Hoja de Trabajo para listado'!$DE$151:$DG$151,0)),0)+IFERROR(INDEX('Hoja de Trabajo para listado'!$CD$155:$DC$1048576,MATCH($A663,'Hoja de Trabajo para listado'!$CD$155:$CD$1048576,0),MATCH((CUADRO!K$5&amp;$E663),'Hoja de Trabajo para listado'!$CD$151:$DC$151,0)),0)</f>
        <v>0</v>
      </c>
      <c r="L663" s="255">
        <f ca="1">+IFERROR(INDEX('Hoja de Trabajo para listado'!$A$155:$Z$1048576,MATCH($A663,'Hoja de Trabajo para listado'!$A$155:$A$1048576,0),MATCH((CUADRO!L$5&amp;$E663),'Hoja de Trabajo para listado'!$A$151:$Z$151,0)),0)+IFERROR(INDEX('Hoja de Trabajo para listado'!$AB$155:$BA$1048576,MATCH($A663,'Hoja de Trabajo para listado'!$AB$155:$AB$1048576,0),MATCH((CUADRO!L$5&amp;$E663),'Hoja de Trabajo para listado'!$AB$151:$BA$151,0)),0)+IFERROR(INDEX('Hoja de Trabajo para listado'!$BC$155:$CB$1048576,MATCH($A663,'Hoja de Trabajo para listado'!$BC$155:$BC$1048576,0),MATCH((CUADRO!L$5&amp;$E663),'Hoja de Trabajo para listado'!$BC$151:$CB$151,0)),0)+IFERROR(INDEX('Hoja de Trabajo para listado'!$DE$153:$DG$274,MATCH($A663,'Hoja de Trabajo para listado'!$DE$153:$DE$1048576,0),MATCH((CUADRO!L$5&amp;$E663),'Hoja de Trabajo para listado'!$DE$151:$DG$151,0)),0)+IFERROR(INDEX('Hoja de Trabajo para listado'!$CD$155:$DC$1048576,MATCH($A663,'Hoja de Trabajo para listado'!$CD$155:$CD$1048576,0),MATCH((CUADRO!L$5&amp;$E663),'Hoja de Trabajo para listado'!$CD$151:$DC$151,0)),0)</f>
        <v>0</v>
      </c>
      <c r="M663" s="255">
        <f ca="1">+IFERROR(INDEX('Hoja de Trabajo para listado'!$A$155:$Z$1048576,MATCH($A663,'Hoja de Trabajo para listado'!$A$155:$A$1048576,0),MATCH((CUADRO!M$5&amp;$E663),'Hoja de Trabajo para listado'!$A$151:$Z$151,0)),0)+IFERROR(INDEX('Hoja de Trabajo para listado'!$AB$155:$BA$1048576,MATCH($A663,'Hoja de Trabajo para listado'!$AB$155:$AB$1048576,0),MATCH((CUADRO!M$5&amp;$E663),'Hoja de Trabajo para listado'!$AB$151:$BA$151,0)),0)+IFERROR(INDEX('Hoja de Trabajo para listado'!$BC$155:$CB$1048576,MATCH($A663,'Hoja de Trabajo para listado'!$BC$155:$BC$1048576,0),MATCH((CUADRO!M$5&amp;$E663),'Hoja de Trabajo para listado'!$BC$151:$CB$151,0)),0)+IFERROR(INDEX('Hoja de Trabajo para listado'!$DE$153:$DG$274,MATCH($A663,'Hoja de Trabajo para listado'!$DE$153:$DE$1048576,0),MATCH((CUADRO!M$5&amp;$E663),'Hoja de Trabajo para listado'!$DE$151:$DG$151,0)),0)+IFERROR(INDEX('Hoja de Trabajo para listado'!$CD$155:$DC$1048576,MATCH($A663,'Hoja de Trabajo para listado'!$CD$155:$CD$1048576,0),MATCH((CUADRO!M$5&amp;$E663),'Hoja de Trabajo para listado'!$CD$151:$DC$151,0)),0)</f>
        <v>0</v>
      </c>
      <c r="N663" s="255">
        <f ca="1">+IFERROR(INDEX('Hoja de Trabajo para listado'!$A$155:$Z$1048576,MATCH($A663,'Hoja de Trabajo para listado'!$A$155:$A$1048576,0),MATCH((CUADRO!N$5&amp;$E663),'Hoja de Trabajo para listado'!$A$151:$Z$151,0)),0)+IFERROR(INDEX('Hoja de Trabajo para listado'!$AB$155:$BA$1048576,MATCH($A663,'Hoja de Trabajo para listado'!$AB$155:$AB$1048576,0),MATCH((CUADRO!N$5&amp;$E663),'Hoja de Trabajo para listado'!$AB$151:$BA$151,0)),0)+IFERROR(INDEX('Hoja de Trabajo para listado'!$BC$155:$CB$1048576,MATCH($A663,'Hoja de Trabajo para listado'!$BC$155:$BC$1048576,0),MATCH((CUADRO!N$5&amp;$E663),'Hoja de Trabajo para listado'!$BC$151:$CB$151,0)),0)+IFERROR(INDEX('Hoja de Trabajo para listado'!$DE$153:$DG$274,MATCH($A663,'Hoja de Trabajo para listado'!$DE$153:$DE$1048576,0),MATCH((CUADRO!N$5&amp;$E663),'Hoja de Trabajo para listado'!$DE$151:$DG$151,0)),0)+IFERROR(INDEX('Hoja de Trabajo para listado'!$CD$155:$DC$1048576,MATCH($A663,'Hoja de Trabajo para listado'!$CD$155:$CD$1048576,0),MATCH((CUADRO!N$5&amp;$E663),'Hoja de Trabajo para listado'!$CD$151:$DC$151,0)),0)</f>
        <v>0</v>
      </c>
      <c r="O663" s="255">
        <f ca="1">+IFERROR(INDEX('Hoja de Trabajo para listado'!$A$155:$Z$1048576,MATCH($A663,'Hoja de Trabajo para listado'!$A$155:$A$1048576,0),MATCH((CUADRO!O$5&amp;$E663),'Hoja de Trabajo para listado'!$A$151:$Z$151,0)),0)+IFERROR(INDEX('Hoja de Trabajo para listado'!$AB$155:$BA$1048576,MATCH($A663,'Hoja de Trabajo para listado'!$AB$155:$AB$1048576,0),MATCH((CUADRO!O$5&amp;$E663),'Hoja de Trabajo para listado'!$AB$151:$BA$151,0)),0)+IFERROR(INDEX('Hoja de Trabajo para listado'!$BC$155:$CB$1048576,MATCH($A663,'Hoja de Trabajo para listado'!$BC$155:$BC$1048576,0),MATCH((CUADRO!O$5&amp;$E663),'Hoja de Trabajo para listado'!$BC$151:$CB$151,0)),0)+IFERROR(INDEX('Hoja de Trabajo para listado'!$DE$153:$DG$274,MATCH($A663,'Hoja de Trabajo para listado'!$DE$153:$DE$1048576,0),MATCH((CUADRO!O$5&amp;$E663),'Hoja de Trabajo para listado'!$DE$151:$DG$151,0)),0)+IFERROR(INDEX('Hoja de Trabajo para listado'!$CD$155:$DC$1048576,MATCH($A663,'Hoja de Trabajo para listado'!$CD$155:$CD$1048576,0),MATCH((CUADRO!O$5&amp;$E663),'Hoja de Trabajo para listado'!$CD$151:$DC$151,0)),0)</f>
        <v>0</v>
      </c>
      <c r="P663" s="255">
        <f ca="1">+IFERROR(INDEX('Hoja de Trabajo para listado'!$A$155:$Z$1048576,MATCH($A663,'Hoja de Trabajo para listado'!$A$155:$A$1048576,0),MATCH((CUADRO!P$5&amp;$E663),'Hoja de Trabajo para listado'!$A$151:$Z$151,0)),0)+IFERROR(INDEX('Hoja de Trabajo para listado'!$AB$155:$BA$1048576,MATCH($A663,'Hoja de Trabajo para listado'!$AB$155:$AB$1048576,0),MATCH((CUADRO!P$5&amp;$E663),'Hoja de Trabajo para listado'!$AB$151:$BA$151,0)),0)+IFERROR(INDEX('Hoja de Trabajo para listado'!$BC$155:$CB$1048576,MATCH($A663,'Hoja de Trabajo para listado'!$BC$155:$BC$1048576,0),MATCH((CUADRO!P$5&amp;$E663),'Hoja de Trabajo para listado'!$BC$151:$CB$151,0)),0)+IFERROR(INDEX('Hoja de Trabajo para listado'!$DE$153:$DG$274,MATCH($A663,'Hoja de Trabajo para listado'!$DE$153:$DE$1048576,0),MATCH((CUADRO!P$5&amp;$E663),'Hoja de Trabajo para listado'!$DE$151:$DG$151,0)),0)+IFERROR(INDEX('Hoja de Trabajo para listado'!$CD$155:$DC$1048576,MATCH($A663,'Hoja de Trabajo para listado'!$CD$155:$CD$1048576,0),MATCH((CUADRO!P$5&amp;$E663),'Hoja de Trabajo para listado'!$CD$151:$DC$151,0)),0)</f>
        <v>0</v>
      </c>
      <c r="Q663" s="255">
        <f ca="1">+IFERROR(INDEX('Hoja de Trabajo para listado'!$A$155:$Z$1048576,MATCH($A663,'Hoja de Trabajo para listado'!$A$155:$A$1048576,0),MATCH((CUADRO!Q$5&amp;$E663),'Hoja de Trabajo para listado'!$A$151:$Z$151,0)),0)+IFERROR(INDEX('Hoja de Trabajo para listado'!$AB$155:$BA$1048576,MATCH($A663,'Hoja de Trabajo para listado'!$AB$155:$AB$1048576,0),MATCH((CUADRO!Q$5&amp;$E663),'Hoja de Trabajo para listado'!$AB$151:$BA$151,0)),0)+IFERROR(INDEX('Hoja de Trabajo para listado'!$BC$155:$CB$1048576,MATCH($A663,'Hoja de Trabajo para listado'!$BC$155:$BC$1048576,0),MATCH((CUADRO!Q$5&amp;$E663),'Hoja de Trabajo para listado'!$BC$151:$CB$151,0)),0)+IFERROR(INDEX('Hoja de Trabajo para listado'!$DE$153:$DG$274,MATCH($A663,'Hoja de Trabajo para listado'!$DE$153:$DE$1048576,0),MATCH((CUADRO!Q$5&amp;$E663),'Hoja de Trabajo para listado'!$DE$151:$DG$151,0)),0)+IFERROR(INDEX('Hoja de Trabajo para listado'!$CD$155:$DC$1048576,MATCH($A663,'Hoja de Trabajo para listado'!$CD$155:$CD$1048576,0),MATCH((CUADRO!Q$5&amp;$E663),'Hoja de Trabajo para listado'!$CD$151:$DC$151,0)),0)</f>
        <v>0</v>
      </c>
      <c r="R663" s="255">
        <f t="shared" ca="1" si="20"/>
        <v>0</v>
      </c>
      <c r="S663" s="262">
        <f ca="1">+R662+R663</f>
        <v>0</v>
      </c>
      <c r="T663" s="255">
        <f ca="1">+S663</f>
        <v>0</v>
      </c>
      <c r="U663" s="254">
        <f t="shared" si="21"/>
        <v>2</v>
      </c>
      <c r="V663" s="362" t="str">
        <f>+VLOOKUP(A663,bd_lista!$A$3:$E$590,5,FALSE)</f>
        <v>Gobiernos Autonomos Municipales</v>
      </c>
      <c r="W663" s="362"/>
      <c r="X663" s="254">
        <f>+VLOOKUP(A663,[2]Sheet1!$A$13:$D$744,4,FALSE)</f>
        <v>0</v>
      </c>
      <c r="Y663" s="254" t="e">
        <f>+VLOOKUP(X663,bd_lista!$A$3:$C$590,3,FALSE)</f>
        <v>#N/A</v>
      </c>
      <c r="Z663" s="314"/>
      <c r="AA663" s="315"/>
    </row>
    <row r="664" spans="1:27" customFormat="1" ht="27" hidden="1" customHeight="1">
      <c r="A664" s="32">
        <v>1324</v>
      </c>
      <c r="B664" s="306">
        <f>+A664</f>
        <v>1324</v>
      </c>
      <c r="C664" s="259" t="str">
        <f>+VLOOKUP(A664,bd_lista!$A$3:$C$590,3,FALSE)</f>
        <v>Gobierno Autónomo Municipal de Cliza</v>
      </c>
      <c r="D664" s="361" t="str">
        <f>+C664</f>
        <v>Gobierno Autónomo Municipal de Cliza</v>
      </c>
      <c r="E664" s="254" t="s">
        <v>1313</v>
      </c>
      <c r="F664" s="255">
        <f ca="1">+IFERROR(INDEX('Hoja de Trabajo para listado'!$A$155:$Z$1048576,MATCH($A664,'Hoja de Trabajo para listado'!$A$155:$A$1048576,0),MATCH((CUADRO!F$5&amp;$E664),'Hoja de Trabajo para listado'!$A$151:$Z$151,0)),0)+IFERROR(INDEX('Hoja de Trabajo para listado'!$AB$155:$BA$1048576,MATCH($A664,'Hoja de Trabajo para listado'!$AB$155:$AB$1048576,0),MATCH((CUADRO!F$5&amp;$E664),'Hoja de Trabajo para listado'!$AB$151:$BA$151,0)),0)+IFERROR(INDEX('Hoja de Trabajo para listado'!$BC$155:$CB$1048576,MATCH($A664,'Hoja de Trabajo para listado'!$BC$155:$BC$1048576,0),MATCH((CUADRO!F$5&amp;$E664),'Hoja de Trabajo para listado'!$BC$151:$CB$151,0)),0)+IFERROR(INDEX('Hoja de Trabajo para listado'!$DE$153:$DG$274,MATCH($A664,'Hoja de Trabajo para listado'!$DE$153:$DE$1048576,0),MATCH((CUADRO!F$5&amp;$E664),'Hoja de Trabajo para listado'!$DE$151:$DG$151,0)),0)+IFERROR(INDEX('Hoja de Trabajo para listado'!$CD$155:$DC$1048576,MATCH($A664,'Hoja de Trabajo para listado'!$CD$155:$CD$1048576,0),MATCH((CUADRO!F$5&amp;$E664),'Hoja de Trabajo para listado'!$CD$151:$DC$151,0)),0)</f>
        <v>0</v>
      </c>
      <c r="G664" s="255">
        <f ca="1">+IFERROR(INDEX('Hoja de Trabajo para listado'!$A$155:$Z$1048576,MATCH($A664,'Hoja de Trabajo para listado'!$A$155:$A$1048576,0),MATCH((CUADRO!G$5&amp;$E664),'Hoja de Trabajo para listado'!$A$151:$Z$151,0)),0)+IFERROR(INDEX('Hoja de Trabajo para listado'!$AB$155:$BA$1048576,MATCH($A664,'Hoja de Trabajo para listado'!$AB$155:$AB$1048576,0),MATCH((CUADRO!G$5&amp;$E664),'Hoja de Trabajo para listado'!$AB$151:$BA$151,0)),0)+IFERROR(INDEX('Hoja de Trabajo para listado'!$BC$155:$CB$1048576,MATCH($A664,'Hoja de Trabajo para listado'!$BC$155:$BC$1048576,0),MATCH((CUADRO!G$5&amp;$E664),'Hoja de Trabajo para listado'!$BC$151:$CB$151,0)),0)+IFERROR(INDEX('Hoja de Trabajo para listado'!$DE$153:$DG$274,MATCH($A664,'Hoja de Trabajo para listado'!$DE$153:$DE$1048576,0),MATCH((CUADRO!G$5&amp;$E664),'Hoja de Trabajo para listado'!$DE$151:$DG$151,0)),0)+IFERROR(INDEX('Hoja de Trabajo para listado'!$CD$155:$DC$1048576,MATCH($A664,'Hoja de Trabajo para listado'!$CD$155:$CD$1048576,0),MATCH((CUADRO!G$5&amp;$E664),'Hoja de Trabajo para listado'!$CD$151:$DC$151,0)),0)</f>
        <v>0</v>
      </c>
      <c r="H664" s="255">
        <f ca="1">+IFERROR(INDEX('Hoja de Trabajo para listado'!$A$155:$Z$1048576,MATCH($A664,'Hoja de Trabajo para listado'!$A$155:$A$1048576,0),MATCH((CUADRO!H$5&amp;$E664),'Hoja de Trabajo para listado'!$A$151:$Z$151,0)),0)+IFERROR(INDEX('Hoja de Trabajo para listado'!$AB$155:$BA$1048576,MATCH($A664,'Hoja de Trabajo para listado'!$AB$155:$AB$1048576,0),MATCH((CUADRO!H$5&amp;$E664),'Hoja de Trabajo para listado'!$AB$151:$BA$151,0)),0)+IFERROR(INDEX('Hoja de Trabajo para listado'!$BC$155:$CB$1048576,MATCH($A664,'Hoja de Trabajo para listado'!$BC$155:$BC$1048576,0),MATCH((CUADRO!H$5&amp;$E664),'Hoja de Trabajo para listado'!$BC$151:$CB$151,0)),0)+IFERROR(INDEX('Hoja de Trabajo para listado'!$DE$153:$DG$274,MATCH($A664,'Hoja de Trabajo para listado'!$DE$153:$DE$1048576,0),MATCH((CUADRO!H$5&amp;$E664),'Hoja de Trabajo para listado'!$DE$151:$DG$151,0)),0)+IFERROR(INDEX('Hoja de Trabajo para listado'!$CD$155:$DC$1048576,MATCH($A664,'Hoja de Trabajo para listado'!$CD$155:$CD$1048576,0),MATCH((CUADRO!H$5&amp;$E664),'Hoja de Trabajo para listado'!$CD$151:$DC$151,0)),0)</f>
        <v>0</v>
      </c>
      <c r="I664" s="255">
        <f ca="1">+IFERROR(INDEX('Hoja de Trabajo para listado'!$A$155:$Z$1048576,MATCH($A664,'Hoja de Trabajo para listado'!$A$155:$A$1048576,0),MATCH((CUADRO!I$5&amp;$E664),'Hoja de Trabajo para listado'!$A$151:$Z$151,0)),0)+IFERROR(INDEX('Hoja de Trabajo para listado'!$AB$155:$BA$1048576,MATCH($A664,'Hoja de Trabajo para listado'!$AB$155:$AB$1048576,0),MATCH((CUADRO!I$5&amp;$E664),'Hoja de Trabajo para listado'!$AB$151:$BA$151,0)),0)+IFERROR(INDEX('Hoja de Trabajo para listado'!$BC$155:$CB$1048576,MATCH($A664,'Hoja de Trabajo para listado'!$BC$155:$BC$1048576,0),MATCH((CUADRO!I$5&amp;$E664),'Hoja de Trabajo para listado'!$BC$151:$CB$151,0)),0)+IFERROR(INDEX('Hoja de Trabajo para listado'!$DE$153:$DG$274,MATCH($A664,'Hoja de Trabajo para listado'!$DE$153:$DE$1048576,0),MATCH((CUADRO!I$5&amp;$E664),'Hoja de Trabajo para listado'!$DE$151:$DG$151,0)),0)+IFERROR(INDEX('Hoja de Trabajo para listado'!$CD$155:$DC$1048576,MATCH($A664,'Hoja de Trabajo para listado'!$CD$155:$CD$1048576,0),MATCH((CUADRO!I$5&amp;$E664),'Hoja de Trabajo para listado'!$CD$151:$DC$151,0)),0)</f>
        <v>0</v>
      </c>
      <c r="J664" s="255">
        <f ca="1">+IFERROR(INDEX('Hoja de Trabajo para listado'!$A$155:$Z$1048576,MATCH($A664,'Hoja de Trabajo para listado'!$A$155:$A$1048576,0),MATCH((CUADRO!J$5&amp;$E664),'Hoja de Trabajo para listado'!$A$151:$Z$151,0)),0)+IFERROR(INDEX('Hoja de Trabajo para listado'!$AB$155:$BA$1048576,MATCH($A664,'Hoja de Trabajo para listado'!$AB$155:$AB$1048576,0),MATCH((CUADRO!J$5&amp;$E664),'Hoja de Trabajo para listado'!$AB$151:$BA$151,0)),0)+IFERROR(INDEX('Hoja de Trabajo para listado'!$BC$155:$CB$1048576,MATCH($A664,'Hoja de Trabajo para listado'!$BC$155:$BC$1048576,0),MATCH((CUADRO!J$5&amp;$E664),'Hoja de Trabajo para listado'!$BC$151:$CB$151,0)),0)+IFERROR(INDEX('Hoja de Trabajo para listado'!$DE$153:$DG$274,MATCH($A664,'Hoja de Trabajo para listado'!$DE$153:$DE$1048576,0),MATCH((CUADRO!J$5&amp;$E664),'Hoja de Trabajo para listado'!$DE$151:$DG$151,0)),0)+IFERROR(INDEX('Hoja de Trabajo para listado'!$CD$155:$DC$1048576,MATCH($A664,'Hoja de Trabajo para listado'!$CD$155:$CD$1048576,0),MATCH((CUADRO!J$5&amp;$E664),'Hoja de Trabajo para listado'!$CD$151:$DC$151,0)),0)</f>
        <v>0</v>
      </c>
      <c r="K664" s="255">
        <f ca="1">+IFERROR(INDEX('Hoja de Trabajo para listado'!$A$155:$Z$1048576,MATCH($A664,'Hoja de Trabajo para listado'!$A$155:$A$1048576,0),MATCH((CUADRO!K$5&amp;$E664),'Hoja de Trabajo para listado'!$A$151:$Z$151,0)),0)+IFERROR(INDEX('Hoja de Trabajo para listado'!$AB$155:$BA$1048576,MATCH($A664,'Hoja de Trabajo para listado'!$AB$155:$AB$1048576,0),MATCH((CUADRO!K$5&amp;$E664),'Hoja de Trabajo para listado'!$AB$151:$BA$151,0)),0)+IFERROR(INDEX('Hoja de Trabajo para listado'!$BC$155:$CB$1048576,MATCH($A664,'Hoja de Trabajo para listado'!$BC$155:$BC$1048576,0),MATCH((CUADRO!K$5&amp;$E664),'Hoja de Trabajo para listado'!$BC$151:$CB$151,0)),0)+IFERROR(INDEX('Hoja de Trabajo para listado'!$DE$153:$DG$274,MATCH($A664,'Hoja de Trabajo para listado'!$DE$153:$DE$1048576,0),MATCH((CUADRO!K$5&amp;$E664),'Hoja de Trabajo para listado'!$DE$151:$DG$151,0)),0)+IFERROR(INDEX('Hoja de Trabajo para listado'!$CD$155:$DC$1048576,MATCH($A664,'Hoja de Trabajo para listado'!$CD$155:$CD$1048576,0),MATCH((CUADRO!K$5&amp;$E664),'Hoja de Trabajo para listado'!$CD$151:$DC$151,0)),0)</f>
        <v>0</v>
      </c>
      <c r="L664" s="255">
        <f ca="1">+IFERROR(INDEX('Hoja de Trabajo para listado'!$A$155:$Z$1048576,MATCH($A664,'Hoja de Trabajo para listado'!$A$155:$A$1048576,0),MATCH((CUADRO!L$5&amp;$E664),'Hoja de Trabajo para listado'!$A$151:$Z$151,0)),0)+IFERROR(INDEX('Hoja de Trabajo para listado'!$AB$155:$BA$1048576,MATCH($A664,'Hoja de Trabajo para listado'!$AB$155:$AB$1048576,0),MATCH((CUADRO!L$5&amp;$E664),'Hoja de Trabajo para listado'!$AB$151:$BA$151,0)),0)+IFERROR(INDEX('Hoja de Trabajo para listado'!$BC$155:$CB$1048576,MATCH($A664,'Hoja de Trabajo para listado'!$BC$155:$BC$1048576,0),MATCH((CUADRO!L$5&amp;$E664),'Hoja de Trabajo para listado'!$BC$151:$CB$151,0)),0)+IFERROR(INDEX('Hoja de Trabajo para listado'!$DE$153:$DG$274,MATCH($A664,'Hoja de Trabajo para listado'!$DE$153:$DE$1048576,0),MATCH((CUADRO!L$5&amp;$E664),'Hoja de Trabajo para listado'!$DE$151:$DG$151,0)),0)+IFERROR(INDEX('Hoja de Trabajo para listado'!$CD$155:$DC$1048576,MATCH($A664,'Hoja de Trabajo para listado'!$CD$155:$CD$1048576,0),MATCH((CUADRO!L$5&amp;$E664),'Hoja de Trabajo para listado'!$CD$151:$DC$151,0)),0)</f>
        <v>0</v>
      </c>
      <c r="M664" s="255">
        <f ca="1">+IFERROR(INDEX('Hoja de Trabajo para listado'!$A$155:$Z$1048576,MATCH($A664,'Hoja de Trabajo para listado'!$A$155:$A$1048576,0),MATCH((CUADRO!M$5&amp;$E664),'Hoja de Trabajo para listado'!$A$151:$Z$151,0)),0)+IFERROR(INDEX('Hoja de Trabajo para listado'!$AB$155:$BA$1048576,MATCH($A664,'Hoja de Trabajo para listado'!$AB$155:$AB$1048576,0),MATCH((CUADRO!M$5&amp;$E664),'Hoja de Trabajo para listado'!$AB$151:$BA$151,0)),0)+IFERROR(INDEX('Hoja de Trabajo para listado'!$BC$155:$CB$1048576,MATCH($A664,'Hoja de Trabajo para listado'!$BC$155:$BC$1048576,0),MATCH((CUADRO!M$5&amp;$E664),'Hoja de Trabajo para listado'!$BC$151:$CB$151,0)),0)+IFERROR(INDEX('Hoja de Trabajo para listado'!$DE$153:$DG$274,MATCH($A664,'Hoja de Trabajo para listado'!$DE$153:$DE$1048576,0),MATCH((CUADRO!M$5&amp;$E664),'Hoja de Trabajo para listado'!$DE$151:$DG$151,0)),0)+IFERROR(INDEX('Hoja de Trabajo para listado'!$CD$155:$DC$1048576,MATCH($A664,'Hoja de Trabajo para listado'!$CD$155:$CD$1048576,0),MATCH((CUADRO!M$5&amp;$E664),'Hoja de Trabajo para listado'!$CD$151:$DC$151,0)),0)</f>
        <v>0</v>
      </c>
      <c r="N664" s="255">
        <f ca="1">+IFERROR(INDEX('Hoja de Trabajo para listado'!$A$155:$Z$1048576,MATCH($A664,'Hoja de Trabajo para listado'!$A$155:$A$1048576,0),MATCH((CUADRO!N$5&amp;$E664),'Hoja de Trabajo para listado'!$A$151:$Z$151,0)),0)+IFERROR(INDEX('Hoja de Trabajo para listado'!$AB$155:$BA$1048576,MATCH($A664,'Hoja de Trabajo para listado'!$AB$155:$AB$1048576,0),MATCH((CUADRO!N$5&amp;$E664),'Hoja de Trabajo para listado'!$AB$151:$BA$151,0)),0)+IFERROR(INDEX('Hoja de Trabajo para listado'!$BC$155:$CB$1048576,MATCH($A664,'Hoja de Trabajo para listado'!$BC$155:$BC$1048576,0),MATCH((CUADRO!N$5&amp;$E664),'Hoja de Trabajo para listado'!$BC$151:$CB$151,0)),0)+IFERROR(INDEX('Hoja de Trabajo para listado'!$DE$153:$DG$274,MATCH($A664,'Hoja de Trabajo para listado'!$DE$153:$DE$1048576,0),MATCH((CUADRO!N$5&amp;$E664),'Hoja de Trabajo para listado'!$DE$151:$DG$151,0)),0)+IFERROR(INDEX('Hoja de Trabajo para listado'!$CD$155:$DC$1048576,MATCH($A664,'Hoja de Trabajo para listado'!$CD$155:$CD$1048576,0),MATCH((CUADRO!N$5&amp;$E664),'Hoja de Trabajo para listado'!$CD$151:$DC$151,0)),0)</f>
        <v>0</v>
      </c>
      <c r="O664" s="255">
        <f ca="1">+IFERROR(INDEX('Hoja de Trabajo para listado'!$A$155:$Z$1048576,MATCH($A664,'Hoja de Trabajo para listado'!$A$155:$A$1048576,0),MATCH((CUADRO!O$5&amp;$E664),'Hoja de Trabajo para listado'!$A$151:$Z$151,0)),0)+IFERROR(INDEX('Hoja de Trabajo para listado'!$AB$155:$BA$1048576,MATCH($A664,'Hoja de Trabajo para listado'!$AB$155:$AB$1048576,0),MATCH((CUADRO!O$5&amp;$E664),'Hoja de Trabajo para listado'!$AB$151:$BA$151,0)),0)+IFERROR(INDEX('Hoja de Trabajo para listado'!$BC$155:$CB$1048576,MATCH($A664,'Hoja de Trabajo para listado'!$BC$155:$BC$1048576,0),MATCH((CUADRO!O$5&amp;$E664),'Hoja de Trabajo para listado'!$BC$151:$CB$151,0)),0)+IFERROR(INDEX('Hoja de Trabajo para listado'!$DE$153:$DG$274,MATCH($A664,'Hoja de Trabajo para listado'!$DE$153:$DE$1048576,0),MATCH((CUADRO!O$5&amp;$E664),'Hoja de Trabajo para listado'!$DE$151:$DG$151,0)),0)+IFERROR(INDEX('Hoja de Trabajo para listado'!$CD$155:$DC$1048576,MATCH($A664,'Hoja de Trabajo para listado'!$CD$155:$CD$1048576,0),MATCH((CUADRO!O$5&amp;$E664),'Hoja de Trabajo para listado'!$CD$151:$DC$151,0)),0)</f>
        <v>0</v>
      </c>
      <c r="P664" s="255">
        <f ca="1">+IFERROR(INDEX('Hoja de Trabajo para listado'!$A$155:$Z$1048576,MATCH($A664,'Hoja de Trabajo para listado'!$A$155:$A$1048576,0),MATCH((CUADRO!P$5&amp;$E664),'Hoja de Trabajo para listado'!$A$151:$Z$151,0)),0)+IFERROR(INDEX('Hoja de Trabajo para listado'!$AB$155:$BA$1048576,MATCH($A664,'Hoja de Trabajo para listado'!$AB$155:$AB$1048576,0),MATCH((CUADRO!P$5&amp;$E664),'Hoja de Trabajo para listado'!$AB$151:$BA$151,0)),0)+IFERROR(INDEX('Hoja de Trabajo para listado'!$BC$155:$CB$1048576,MATCH($A664,'Hoja de Trabajo para listado'!$BC$155:$BC$1048576,0),MATCH((CUADRO!P$5&amp;$E664),'Hoja de Trabajo para listado'!$BC$151:$CB$151,0)),0)+IFERROR(INDEX('Hoja de Trabajo para listado'!$DE$153:$DG$274,MATCH($A664,'Hoja de Trabajo para listado'!$DE$153:$DE$1048576,0),MATCH((CUADRO!P$5&amp;$E664),'Hoja de Trabajo para listado'!$DE$151:$DG$151,0)),0)+IFERROR(INDEX('Hoja de Trabajo para listado'!$CD$155:$DC$1048576,MATCH($A664,'Hoja de Trabajo para listado'!$CD$155:$CD$1048576,0),MATCH((CUADRO!P$5&amp;$E664),'Hoja de Trabajo para listado'!$CD$151:$DC$151,0)),0)</f>
        <v>0</v>
      </c>
      <c r="Q664" s="255">
        <f ca="1">+IFERROR(INDEX('Hoja de Trabajo para listado'!$A$155:$Z$1048576,MATCH($A664,'Hoja de Trabajo para listado'!$A$155:$A$1048576,0),MATCH((CUADRO!Q$5&amp;$E664),'Hoja de Trabajo para listado'!$A$151:$Z$151,0)),0)+IFERROR(INDEX('Hoja de Trabajo para listado'!$AB$155:$BA$1048576,MATCH($A664,'Hoja de Trabajo para listado'!$AB$155:$AB$1048576,0),MATCH((CUADRO!Q$5&amp;$E664),'Hoja de Trabajo para listado'!$AB$151:$BA$151,0)),0)+IFERROR(INDEX('Hoja de Trabajo para listado'!$BC$155:$CB$1048576,MATCH($A664,'Hoja de Trabajo para listado'!$BC$155:$BC$1048576,0),MATCH((CUADRO!Q$5&amp;$E664),'Hoja de Trabajo para listado'!$BC$151:$CB$151,0)),0)+IFERROR(INDEX('Hoja de Trabajo para listado'!$DE$153:$DG$274,MATCH($A664,'Hoja de Trabajo para listado'!$DE$153:$DE$1048576,0),MATCH((CUADRO!Q$5&amp;$E664),'Hoja de Trabajo para listado'!$DE$151:$DG$151,0)),0)+IFERROR(INDEX('Hoja de Trabajo para listado'!$CD$155:$DC$1048576,MATCH($A664,'Hoja de Trabajo para listado'!$CD$155:$CD$1048576,0),MATCH((CUADRO!Q$5&amp;$E664),'Hoja de Trabajo para listado'!$CD$151:$DC$151,0)),0)</f>
        <v>0</v>
      </c>
      <c r="R664" s="255">
        <f t="shared" ca="1" si="20"/>
        <v>0</v>
      </c>
      <c r="S664" s="262"/>
      <c r="T664" s="255">
        <f ca="1">+T665</f>
        <v>0</v>
      </c>
      <c r="U664" s="254">
        <f t="shared" si="21"/>
        <v>1</v>
      </c>
      <c r="V664" s="362" t="str">
        <f>+VLOOKUP(A664,bd_lista!$A$3:$E$590,5,FALSE)</f>
        <v>Gobiernos Autonomos Municipales</v>
      </c>
      <c r="W664" s="361" t="str">
        <f>+V664</f>
        <v>Gobiernos Autonomos Municipales</v>
      </c>
      <c r="X664" s="254">
        <f>+VLOOKUP(A664,[2]Sheet1!$A$13:$D$744,4,FALSE)</f>
        <v>0</v>
      </c>
      <c r="Y664" s="254" t="e">
        <f>+VLOOKUP(X664,bd_lista!$A$3:$C$590,3,FALSE)</f>
        <v>#N/A</v>
      </c>
      <c r="Z664" s="316">
        <f>+X664</f>
        <v>0</v>
      </c>
      <c r="AA664" s="317" t="e">
        <f>+Y664</f>
        <v>#N/A</v>
      </c>
    </row>
    <row r="665" spans="1:27" customFormat="1" ht="27" hidden="1" customHeight="1">
      <c r="A665" s="32">
        <v>1324</v>
      </c>
      <c r="B665" s="307"/>
      <c r="C665" s="259" t="str">
        <f>+VLOOKUP(A665,bd_lista!$A$3:$C$590,3,FALSE)</f>
        <v>Gobierno Autónomo Municipal de Cliza</v>
      </c>
      <c r="D665" s="362"/>
      <c r="E665" s="256" t="s">
        <v>1314</v>
      </c>
      <c r="F665" s="255">
        <f ca="1">+IFERROR(INDEX('Hoja de Trabajo para listado'!$A$155:$Z$1048576,MATCH($A665,'Hoja de Trabajo para listado'!$A$155:$A$1048576,0),MATCH((CUADRO!F$5&amp;$E665),'Hoja de Trabajo para listado'!$A$151:$Z$151,0)),0)+IFERROR(INDEX('Hoja de Trabajo para listado'!$AB$155:$BA$1048576,MATCH($A665,'Hoja de Trabajo para listado'!$AB$155:$AB$1048576,0),MATCH((CUADRO!F$5&amp;$E665),'Hoja de Trabajo para listado'!$AB$151:$BA$151,0)),0)+IFERROR(INDEX('Hoja de Trabajo para listado'!$BC$155:$CB$1048576,MATCH($A665,'Hoja de Trabajo para listado'!$BC$155:$BC$1048576,0),MATCH((CUADRO!F$5&amp;$E665),'Hoja de Trabajo para listado'!$BC$151:$CB$151,0)),0)+IFERROR(INDEX('Hoja de Trabajo para listado'!$DE$153:$DG$274,MATCH($A665,'Hoja de Trabajo para listado'!$DE$153:$DE$1048576,0),MATCH((CUADRO!F$5&amp;$E665),'Hoja de Trabajo para listado'!$DE$151:$DG$151,0)),0)+IFERROR(INDEX('Hoja de Trabajo para listado'!$CD$155:$DC$1048576,MATCH($A665,'Hoja de Trabajo para listado'!$CD$155:$CD$1048576,0),MATCH((CUADRO!F$5&amp;$E665),'Hoja de Trabajo para listado'!$CD$151:$DC$151,0)),0)</f>
        <v>0</v>
      </c>
      <c r="G665" s="255">
        <f ca="1">+IFERROR(INDEX('Hoja de Trabajo para listado'!$A$155:$Z$1048576,MATCH($A665,'Hoja de Trabajo para listado'!$A$155:$A$1048576,0),MATCH((CUADRO!G$5&amp;$E665),'Hoja de Trabajo para listado'!$A$151:$Z$151,0)),0)+IFERROR(INDEX('Hoja de Trabajo para listado'!$AB$155:$BA$1048576,MATCH($A665,'Hoja de Trabajo para listado'!$AB$155:$AB$1048576,0),MATCH((CUADRO!G$5&amp;$E665),'Hoja de Trabajo para listado'!$AB$151:$BA$151,0)),0)+IFERROR(INDEX('Hoja de Trabajo para listado'!$BC$155:$CB$1048576,MATCH($A665,'Hoja de Trabajo para listado'!$BC$155:$BC$1048576,0),MATCH((CUADRO!G$5&amp;$E665),'Hoja de Trabajo para listado'!$BC$151:$CB$151,0)),0)+IFERROR(INDEX('Hoja de Trabajo para listado'!$DE$153:$DG$274,MATCH($A665,'Hoja de Trabajo para listado'!$DE$153:$DE$1048576,0),MATCH((CUADRO!G$5&amp;$E665),'Hoja de Trabajo para listado'!$DE$151:$DG$151,0)),0)+IFERROR(INDEX('Hoja de Trabajo para listado'!$CD$155:$DC$1048576,MATCH($A665,'Hoja de Trabajo para listado'!$CD$155:$CD$1048576,0),MATCH((CUADRO!G$5&amp;$E665),'Hoja de Trabajo para listado'!$CD$151:$DC$151,0)),0)</f>
        <v>0</v>
      </c>
      <c r="H665" s="255">
        <f ca="1">+IFERROR(INDEX('Hoja de Trabajo para listado'!$A$155:$Z$1048576,MATCH($A665,'Hoja de Trabajo para listado'!$A$155:$A$1048576,0),MATCH((CUADRO!H$5&amp;$E665),'Hoja de Trabajo para listado'!$A$151:$Z$151,0)),0)+IFERROR(INDEX('Hoja de Trabajo para listado'!$AB$155:$BA$1048576,MATCH($A665,'Hoja de Trabajo para listado'!$AB$155:$AB$1048576,0),MATCH((CUADRO!H$5&amp;$E665),'Hoja de Trabajo para listado'!$AB$151:$BA$151,0)),0)+IFERROR(INDEX('Hoja de Trabajo para listado'!$BC$155:$CB$1048576,MATCH($A665,'Hoja de Trabajo para listado'!$BC$155:$BC$1048576,0),MATCH((CUADRO!H$5&amp;$E665),'Hoja de Trabajo para listado'!$BC$151:$CB$151,0)),0)+IFERROR(INDEX('Hoja de Trabajo para listado'!$DE$153:$DG$274,MATCH($A665,'Hoja de Trabajo para listado'!$DE$153:$DE$1048576,0),MATCH((CUADRO!H$5&amp;$E665),'Hoja de Trabajo para listado'!$DE$151:$DG$151,0)),0)+IFERROR(INDEX('Hoja de Trabajo para listado'!$CD$155:$DC$1048576,MATCH($A665,'Hoja de Trabajo para listado'!$CD$155:$CD$1048576,0),MATCH((CUADRO!H$5&amp;$E665),'Hoja de Trabajo para listado'!$CD$151:$DC$151,0)),0)</f>
        <v>0</v>
      </c>
      <c r="I665" s="255">
        <f ca="1">+IFERROR(INDEX('Hoja de Trabajo para listado'!$A$155:$Z$1048576,MATCH($A665,'Hoja de Trabajo para listado'!$A$155:$A$1048576,0),MATCH((CUADRO!I$5&amp;$E665),'Hoja de Trabajo para listado'!$A$151:$Z$151,0)),0)+IFERROR(INDEX('Hoja de Trabajo para listado'!$AB$155:$BA$1048576,MATCH($A665,'Hoja de Trabajo para listado'!$AB$155:$AB$1048576,0),MATCH((CUADRO!I$5&amp;$E665),'Hoja de Trabajo para listado'!$AB$151:$BA$151,0)),0)+IFERROR(INDEX('Hoja de Trabajo para listado'!$BC$155:$CB$1048576,MATCH($A665,'Hoja de Trabajo para listado'!$BC$155:$BC$1048576,0),MATCH((CUADRO!I$5&amp;$E665),'Hoja de Trabajo para listado'!$BC$151:$CB$151,0)),0)+IFERROR(INDEX('Hoja de Trabajo para listado'!$DE$153:$DG$274,MATCH($A665,'Hoja de Trabajo para listado'!$DE$153:$DE$1048576,0),MATCH((CUADRO!I$5&amp;$E665),'Hoja de Trabajo para listado'!$DE$151:$DG$151,0)),0)+IFERROR(INDEX('Hoja de Trabajo para listado'!$CD$155:$DC$1048576,MATCH($A665,'Hoja de Trabajo para listado'!$CD$155:$CD$1048576,0),MATCH((CUADRO!I$5&amp;$E665),'Hoja de Trabajo para listado'!$CD$151:$DC$151,0)),0)</f>
        <v>0</v>
      </c>
      <c r="J665" s="255">
        <f ca="1">+IFERROR(INDEX('Hoja de Trabajo para listado'!$A$155:$Z$1048576,MATCH($A665,'Hoja de Trabajo para listado'!$A$155:$A$1048576,0),MATCH((CUADRO!J$5&amp;$E665),'Hoja de Trabajo para listado'!$A$151:$Z$151,0)),0)+IFERROR(INDEX('Hoja de Trabajo para listado'!$AB$155:$BA$1048576,MATCH($A665,'Hoja de Trabajo para listado'!$AB$155:$AB$1048576,0),MATCH((CUADRO!J$5&amp;$E665),'Hoja de Trabajo para listado'!$AB$151:$BA$151,0)),0)+IFERROR(INDEX('Hoja de Trabajo para listado'!$BC$155:$CB$1048576,MATCH($A665,'Hoja de Trabajo para listado'!$BC$155:$BC$1048576,0),MATCH((CUADRO!J$5&amp;$E665),'Hoja de Trabajo para listado'!$BC$151:$CB$151,0)),0)+IFERROR(INDEX('Hoja de Trabajo para listado'!$DE$153:$DG$274,MATCH($A665,'Hoja de Trabajo para listado'!$DE$153:$DE$1048576,0),MATCH((CUADRO!J$5&amp;$E665),'Hoja de Trabajo para listado'!$DE$151:$DG$151,0)),0)+IFERROR(INDEX('Hoja de Trabajo para listado'!$CD$155:$DC$1048576,MATCH($A665,'Hoja de Trabajo para listado'!$CD$155:$CD$1048576,0),MATCH((CUADRO!J$5&amp;$E665),'Hoja de Trabajo para listado'!$CD$151:$DC$151,0)),0)</f>
        <v>0</v>
      </c>
      <c r="K665" s="255">
        <f ca="1">+IFERROR(INDEX('Hoja de Trabajo para listado'!$A$155:$Z$1048576,MATCH($A665,'Hoja de Trabajo para listado'!$A$155:$A$1048576,0),MATCH((CUADRO!K$5&amp;$E665),'Hoja de Trabajo para listado'!$A$151:$Z$151,0)),0)+IFERROR(INDEX('Hoja de Trabajo para listado'!$AB$155:$BA$1048576,MATCH($A665,'Hoja de Trabajo para listado'!$AB$155:$AB$1048576,0),MATCH((CUADRO!K$5&amp;$E665),'Hoja de Trabajo para listado'!$AB$151:$BA$151,0)),0)+IFERROR(INDEX('Hoja de Trabajo para listado'!$BC$155:$CB$1048576,MATCH($A665,'Hoja de Trabajo para listado'!$BC$155:$BC$1048576,0),MATCH((CUADRO!K$5&amp;$E665),'Hoja de Trabajo para listado'!$BC$151:$CB$151,0)),0)+IFERROR(INDEX('Hoja de Trabajo para listado'!$DE$153:$DG$274,MATCH($A665,'Hoja de Trabajo para listado'!$DE$153:$DE$1048576,0),MATCH((CUADRO!K$5&amp;$E665),'Hoja de Trabajo para listado'!$DE$151:$DG$151,0)),0)+IFERROR(INDEX('Hoja de Trabajo para listado'!$CD$155:$DC$1048576,MATCH($A665,'Hoja de Trabajo para listado'!$CD$155:$CD$1048576,0),MATCH((CUADRO!K$5&amp;$E665),'Hoja de Trabajo para listado'!$CD$151:$DC$151,0)),0)</f>
        <v>0</v>
      </c>
      <c r="L665" s="255">
        <f ca="1">+IFERROR(INDEX('Hoja de Trabajo para listado'!$A$155:$Z$1048576,MATCH($A665,'Hoja de Trabajo para listado'!$A$155:$A$1048576,0),MATCH((CUADRO!L$5&amp;$E665),'Hoja de Trabajo para listado'!$A$151:$Z$151,0)),0)+IFERROR(INDEX('Hoja de Trabajo para listado'!$AB$155:$BA$1048576,MATCH($A665,'Hoja de Trabajo para listado'!$AB$155:$AB$1048576,0),MATCH((CUADRO!L$5&amp;$E665),'Hoja de Trabajo para listado'!$AB$151:$BA$151,0)),0)+IFERROR(INDEX('Hoja de Trabajo para listado'!$BC$155:$CB$1048576,MATCH($A665,'Hoja de Trabajo para listado'!$BC$155:$BC$1048576,0),MATCH((CUADRO!L$5&amp;$E665),'Hoja de Trabajo para listado'!$BC$151:$CB$151,0)),0)+IFERROR(INDEX('Hoja de Trabajo para listado'!$DE$153:$DG$274,MATCH($A665,'Hoja de Trabajo para listado'!$DE$153:$DE$1048576,0),MATCH((CUADRO!L$5&amp;$E665),'Hoja de Trabajo para listado'!$DE$151:$DG$151,0)),0)+IFERROR(INDEX('Hoja de Trabajo para listado'!$CD$155:$DC$1048576,MATCH($A665,'Hoja de Trabajo para listado'!$CD$155:$CD$1048576,0),MATCH((CUADRO!L$5&amp;$E665),'Hoja de Trabajo para listado'!$CD$151:$DC$151,0)),0)</f>
        <v>0</v>
      </c>
      <c r="M665" s="255">
        <f ca="1">+IFERROR(INDEX('Hoja de Trabajo para listado'!$A$155:$Z$1048576,MATCH($A665,'Hoja de Trabajo para listado'!$A$155:$A$1048576,0),MATCH((CUADRO!M$5&amp;$E665),'Hoja de Trabajo para listado'!$A$151:$Z$151,0)),0)+IFERROR(INDEX('Hoja de Trabajo para listado'!$AB$155:$BA$1048576,MATCH($A665,'Hoja de Trabajo para listado'!$AB$155:$AB$1048576,0),MATCH((CUADRO!M$5&amp;$E665),'Hoja de Trabajo para listado'!$AB$151:$BA$151,0)),0)+IFERROR(INDEX('Hoja de Trabajo para listado'!$BC$155:$CB$1048576,MATCH($A665,'Hoja de Trabajo para listado'!$BC$155:$BC$1048576,0),MATCH((CUADRO!M$5&amp;$E665),'Hoja de Trabajo para listado'!$BC$151:$CB$151,0)),0)+IFERROR(INDEX('Hoja de Trabajo para listado'!$DE$153:$DG$274,MATCH($A665,'Hoja de Trabajo para listado'!$DE$153:$DE$1048576,0),MATCH((CUADRO!M$5&amp;$E665),'Hoja de Trabajo para listado'!$DE$151:$DG$151,0)),0)+IFERROR(INDEX('Hoja de Trabajo para listado'!$CD$155:$DC$1048576,MATCH($A665,'Hoja de Trabajo para listado'!$CD$155:$CD$1048576,0),MATCH((CUADRO!M$5&amp;$E665),'Hoja de Trabajo para listado'!$CD$151:$DC$151,0)),0)</f>
        <v>0</v>
      </c>
      <c r="N665" s="255">
        <f ca="1">+IFERROR(INDEX('Hoja de Trabajo para listado'!$A$155:$Z$1048576,MATCH($A665,'Hoja de Trabajo para listado'!$A$155:$A$1048576,0),MATCH((CUADRO!N$5&amp;$E665),'Hoja de Trabajo para listado'!$A$151:$Z$151,0)),0)+IFERROR(INDEX('Hoja de Trabajo para listado'!$AB$155:$BA$1048576,MATCH($A665,'Hoja de Trabajo para listado'!$AB$155:$AB$1048576,0),MATCH((CUADRO!N$5&amp;$E665),'Hoja de Trabajo para listado'!$AB$151:$BA$151,0)),0)+IFERROR(INDEX('Hoja de Trabajo para listado'!$BC$155:$CB$1048576,MATCH($A665,'Hoja de Trabajo para listado'!$BC$155:$BC$1048576,0),MATCH((CUADRO!N$5&amp;$E665),'Hoja de Trabajo para listado'!$BC$151:$CB$151,0)),0)+IFERROR(INDEX('Hoja de Trabajo para listado'!$DE$153:$DG$274,MATCH($A665,'Hoja de Trabajo para listado'!$DE$153:$DE$1048576,0),MATCH((CUADRO!N$5&amp;$E665),'Hoja de Trabajo para listado'!$DE$151:$DG$151,0)),0)+IFERROR(INDEX('Hoja de Trabajo para listado'!$CD$155:$DC$1048576,MATCH($A665,'Hoja de Trabajo para listado'!$CD$155:$CD$1048576,0),MATCH((CUADRO!N$5&amp;$E665),'Hoja de Trabajo para listado'!$CD$151:$DC$151,0)),0)</f>
        <v>0</v>
      </c>
      <c r="O665" s="255">
        <f ca="1">+IFERROR(INDEX('Hoja de Trabajo para listado'!$A$155:$Z$1048576,MATCH($A665,'Hoja de Trabajo para listado'!$A$155:$A$1048576,0),MATCH((CUADRO!O$5&amp;$E665),'Hoja de Trabajo para listado'!$A$151:$Z$151,0)),0)+IFERROR(INDEX('Hoja de Trabajo para listado'!$AB$155:$BA$1048576,MATCH($A665,'Hoja de Trabajo para listado'!$AB$155:$AB$1048576,0),MATCH((CUADRO!O$5&amp;$E665),'Hoja de Trabajo para listado'!$AB$151:$BA$151,0)),0)+IFERROR(INDEX('Hoja de Trabajo para listado'!$BC$155:$CB$1048576,MATCH($A665,'Hoja de Trabajo para listado'!$BC$155:$BC$1048576,0),MATCH((CUADRO!O$5&amp;$E665),'Hoja de Trabajo para listado'!$BC$151:$CB$151,0)),0)+IFERROR(INDEX('Hoja de Trabajo para listado'!$DE$153:$DG$274,MATCH($A665,'Hoja de Trabajo para listado'!$DE$153:$DE$1048576,0),MATCH((CUADRO!O$5&amp;$E665),'Hoja de Trabajo para listado'!$DE$151:$DG$151,0)),0)+IFERROR(INDEX('Hoja de Trabajo para listado'!$CD$155:$DC$1048576,MATCH($A665,'Hoja de Trabajo para listado'!$CD$155:$CD$1048576,0),MATCH((CUADRO!O$5&amp;$E665),'Hoja de Trabajo para listado'!$CD$151:$DC$151,0)),0)</f>
        <v>0</v>
      </c>
      <c r="P665" s="255">
        <f ca="1">+IFERROR(INDEX('Hoja de Trabajo para listado'!$A$155:$Z$1048576,MATCH($A665,'Hoja de Trabajo para listado'!$A$155:$A$1048576,0),MATCH((CUADRO!P$5&amp;$E665),'Hoja de Trabajo para listado'!$A$151:$Z$151,0)),0)+IFERROR(INDEX('Hoja de Trabajo para listado'!$AB$155:$BA$1048576,MATCH($A665,'Hoja de Trabajo para listado'!$AB$155:$AB$1048576,0),MATCH((CUADRO!P$5&amp;$E665),'Hoja de Trabajo para listado'!$AB$151:$BA$151,0)),0)+IFERROR(INDEX('Hoja de Trabajo para listado'!$BC$155:$CB$1048576,MATCH($A665,'Hoja de Trabajo para listado'!$BC$155:$BC$1048576,0),MATCH((CUADRO!P$5&amp;$E665),'Hoja de Trabajo para listado'!$BC$151:$CB$151,0)),0)+IFERROR(INDEX('Hoja de Trabajo para listado'!$DE$153:$DG$274,MATCH($A665,'Hoja de Trabajo para listado'!$DE$153:$DE$1048576,0),MATCH((CUADRO!P$5&amp;$E665),'Hoja de Trabajo para listado'!$DE$151:$DG$151,0)),0)+IFERROR(INDEX('Hoja de Trabajo para listado'!$CD$155:$DC$1048576,MATCH($A665,'Hoja de Trabajo para listado'!$CD$155:$CD$1048576,0),MATCH((CUADRO!P$5&amp;$E665),'Hoja de Trabajo para listado'!$CD$151:$DC$151,0)),0)</f>
        <v>0</v>
      </c>
      <c r="Q665" s="255">
        <f ca="1">+IFERROR(INDEX('Hoja de Trabajo para listado'!$A$155:$Z$1048576,MATCH($A665,'Hoja de Trabajo para listado'!$A$155:$A$1048576,0),MATCH((CUADRO!Q$5&amp;$E665),'Hoja de Trabajo para listado'!$A$151:$Z$151,0)),0)+IFERROR(INDEX('Hoja de Trabajo para listado'!$AB$155:$BA$1048576,MATCH($A665,'Hoja de Trabajo para listado'!$AB$155:$AB$1048576,0),MATCH((CUADRO!Q$5&amp;$E665),'Hoja de Trabajo para listado'!$AB$151:$BA$151,0)),0)+IFERROR(INDEX('Hoja de Trabajo para listado'!$BC$155:$CB$1048576,MATCH($A665,'Hoja de Trabajo para listado'!$BC$155:$BC$1048576,0),MATCH((CUADRO!Q$5&amp;$E665),'Hoja de Trabajo para listado'!$BC$151:$CB$151,0)),0)+IFERROR(INDEX('Hoja de Trabajo para listado'!$DE$153:$DG$274,MATCH($A665,'Hoja de Trabajo para listado'!$DE$153:$DE$1048576,0),MATCH((CUADRO!Q$5&amp;$E665),'Hoja de Trabajo para listado'!$DE$151:$DG$151,0)),0)+IFERROR(INDEX('Hoja de Trabajo para listado'!$CD$155:$DC$1048576,MATCH($A665,'Hoja de Trabajo para listado'!$CD$155:$CD$1048576,0),MATCH((CUADRO!Q$5&amp;$E665),'Hoja de Trabajo para listado'!$CD$151:$DC$151,0)),0)</f>
        <v>0</v>
      </c>
      <c r="R665" s="255">
        <f t="shared" ca="1" si="20"/>
        <v>0</v>
      </c>
      <c r="S665" s="262">
        <f ca="1">+R664+R665</f>
        <v>0</v>
      </c>
      <c r="T665" s="255">
        <f ca="1">+S665</f>
        <v>0</v>
      </c>
      <c r="U665" s="254">
        <f t="shared" si="21"/>
        <v>2</v>
      </c>
      <c r="V665" s="362" t="str">
        <f>+VLOOKUP(A665,bd_lista!$A$3:$E$590,5,FALSE)</f>
        <v>Gobiernos Autonomos Municipales</v>
      </c>
      <c r="W665" s="362"/>
      <c r="X665" s="254">
        <f>+VLOOKUP(A665,[2]Sheet1!$A$13:$D$744,4,FALSE)</f>
        <v>0</v>
      </c>
      <c r="Y665" s="254" t="e">
        <f>+VLOOKUP(X665,bd_lista!$A$3:$C$590,3,FALSE)</f>
        <v>#N/A</v>
      </c>
      <c r="Z665" s="314"/>
      <c r="AA665" s="315"/>
    </row>
    <row r="666" spans="1:27" customFormat="1" ht="15" hidden="1" customHeight="1">
      <c r="A666" s="32">
        <v>1325</v>
      </c>
      <c r="B666" s="306">
        <f>+A666</f>
        <v>1325</v>
      </c>
      <c r="C666" s="259" t="str">
        <f>+VLOOKUP(A666,bd_lista!$A$3:$C$590,3,FALSE)</f>
        <v>Gobierno Autónomo Municipal de Toco</v>
      </c>
      <c r="D666" s="361" t="str">
        <f>+C666</f>
        <v>Gobierno Autónomo Municipal de Toco</v>
      </c>
      <c r="E666" s="254" t="s">
        <v>1313</v>
      </c>
      <c r="F666" s="255">
        <f ca="1">+IFERROR(INDEX('Hoja de Trabajo para listado'!$A$155:$Z$1048576,MATCH($A666,'Hoja de Trabajo para listado'!$A$155:$A$1048576,0),MATCH((CUADRO!F$5&amp;$E666),'Hoja de Trabajo para listado'!$A$151:$Z$151,0)),0)+IFERROR(INDEX('Hoja de Trabajo para listado'!$AB$155:$BA$1048576,MATCH($A666,'Hoja de Trabajo para listado'!$AB$155:$AB$1048576,0),MATCH((CUADRO!F$5&amp;$E666),'Hoja de Trabajo para listado'!$AB$151:$BA$151,0)),0)+IFERROR(INDEX('Hoja de Trabajo para listado'!$BC$155:$CB$1048576,MATCH($A666,'Hoja de Trabajo para listado'!$BC$155:$BC$1048576,0),MATCH((CUADRO!F$5&amp;$E666),'Hoja de Trabajo para listado'!$BC$151:$CB$151,0)),0)+IFERROR(INDEX('Hoja de Trabajo para listado'!$DE$153:$DG$274,MATCH($A666,'Hoja de Trabajo para listado'!$DE$153:$DE$1048576,0),MATCH((CUADRO!F$5&amp;$E666),'Hoja de Trabajo para listado'!$DE$151:$DG$151,0)),0)+IFERROR(INDEX('Hoja de Trabajo para listado'!$CD$155:$DC$1048576,MATCH($A666,'Hoja de Trabajo para listado'!$CD$155:$CD$1048576,0),MATCH((CUADRO!F$5&amp;$E666),'Hoja de Trabajo para listado'!$CD$151:$DC$151,0)),0)</f>
        <v>0</v>
      </c>
      <c r="G666" s="255">
        <f ca="1">+IFERROR(INDEX('Hoja de Trabajo para listado'!$A$155:$Z$1048576,MATCH($A666,'Hoja de Trabajo para listado'!$A$155:$A$1048576,0),MATCH((CUADRO!G$5&amp;$E666),'Hoja de Trabajo para listado'!$A$151:$Z$151,0)),0)+IFERROR(INDEX('Hoja de Trabajo para listado'!$AB$155:$BA$1048576,MATCH($A666,'Hoja de Trabajo para listado'!$AB$155:$AB$1048576,0),MATCH((CUADRO!G$5&amp;$E666),'Hoja de Trabajo para listado'!$AB$151:$BA$151,0)),0)+IFERROR(INDEX('Hoja de Trabajo para listado'!$BC$155:$CB$1048576,MATCH($A666,'Hoja de Trabajo para listado'!$BC$155:$BC$1048576,0),MATCH((CUADRO!G$5&amp;$E666),'Hoja de Trabajo para listado'!$BC$151:$CB$151,0)),0)+IFERROR(INDEX('Hoja de Trabajo para listado'!$DE$153:$DG$274,MATCH($A666,'Hoja de Trabajo para listado'!$DE$153:$DE$1048576,0),MATCH((CUADRO!G$5&amp;$E666),'Hoja de Trabajo para listado'!$DE$151:$DG$151,0)),0)+IFERROR(INDEX('Hoja de Trabajo para listado'!$CD$155:$DC$1048576,MATCH($A666,'Hoja de Trabajo para listado'!$CD$155:$CD$1048576,0),MATCH((CUADRO!G$5&amp;$E666),'Hoja de Trabajo para listado'!$CD$151:$DC$151,0)),0)</f>
        <v>0</v>
      </c>
      <c r="H666" s="255">
        <f ca="1">+IFERROR(INDEX('Hoja de Trabajo para listado'!$A$155:$Z$1048576,MATCH($A666,'Hoja de Trabajo para listado'!$A$155:$A$1048576,0),MATCH((CUADRO!H$5&amp;$E666),'Hoja de Trabajo para listado'!$A$151:$Z$151,0)),0)+IFERROR(INDEX('Hoja de Trabajo para listado'!$AB$155:$BA$1048576,MATCH($A666,'Hoja de Trabajo para listado'!$AB$155:$AB$1048576,0),MATCH((CUADRO!H$5&amp;$E666),'Hoja de Trabajo para listado'!$AB$151:$BA$151,0)),0)+IFERROR(INDEX('Hoja de Trabajo para listado'!$BC$155:$CB$1048576,MATCH($A666,'Hoja de Trabajo para listado'!$BC$155:$BC$1048576,0),MATCH((CUADRO!H$5&amp;$E666),'Hoja de Trabajo para listado'!$BC$151:$CB$151,0)),0)+IFERROR(INDEX('Hoja de Trabajo para listado'!$DE$153:$DG$274,MATCH($A666,'Hoja de Trabajo para listado'!$DE$153:$DE$1048576,0),MATCH((CUADRO!H$5&amp;$E666),'Hoja de Trabajo para listado'!$DE$151:$DG$151,0)),0)+IFERROR(INDEX('Hoja de Trabajo para listado'!$CD$155:$DC$1048576,MATCH($A666,'Hoja de Trabajo para listado'!$CD$155:$CD$1048576,0),MATCH((CUADRO!H$5&amp;$E666),'Hoja de Trabajo para listado'!$CD$151:$DC$151,0)),0)</f>
        <v>0</v>
      </c>
      <c r="I666" s="255">
        <f ca="1">+IFERROR(INDEX('Hoja de Trabajo para listado'!$A$155:$Z$1048576,MATCH($A666,'Hoja de Trabajo para listado'!$A$155:$A$1048576,0),MATCH((CUADRO!I$5&amp;$E666),'Hoja de Trabajo para listado'!$A$151:$Z$151,0)),0)+IFERROR(INDEX('Hoja de Trabajo para listado'!$AB$155:$BA$1048576,MATCH($A666,'Hoja de Trabajo para listado'!$AB$155:$AB$1048576,0),MATCH((CUADRO!I$5&amp;$E666),'Hoja de Trabajo para listado'!$AB$151:$BA$151,0)),0)+IFERROR(INDEX('Hoja de Trabajo para listado'!$BC$155:$CB$1048576,MATCH($A666,'Hoja de Trabajo para listado'!$BC$155:$BC$1048576,0),MATCH((CUADRO!I$5&amp;$E666),'Hoja de Trabajo para listado'!$BC$151:$CB$151,0)),0)+IFERROR(INDEX('Hoja de Trabajo para listado'!$DE$153:$DG$274,MATCH($A666,'Hoja de Trabajo para listado'!$DE$153:$DE$1048576,0),MATCH((CUADRO!I$5&amp;$E666),'Hoja de Trabajo para listado'!$DE$151:$DG$151,0)),0)+IFERROR(INDEX('Hoja de Trabajo para listado'!$CD$155:$DC$1048576,MATCH($A666,'Hoja de Trabajo para listado'!$CD$155:$CD$1048576,0),MATCH((CUADRO!I$5&amp;$E666),'Hoja de Trabajo para listado'!$CD$151:$DC$151,0)),0)</f>
        <v>0</v>
      </c>
      <c r="J666" s="255">
        <f ca="1">+IFERROR(INDEX('Hoja de Trabajo para listado'!$A$155:$Z$1048576,MATCH($A666,'Hoja de Trabajo para listado'!$A$155:$A$1048576,0),MATCH((CUADRO!J$5&amp;$E666),'Hoja de Trabajo para listado'!$A$151:$Z$151,0)),0)+IFERROR(INDEX('Hoja de Trabajo para listado'!$AB$155:$BA$1048576,MATCH($A666,'Hoja de Trabajo para listado'!$AB$155:$AB$1048576,0),MATCH((CUADRO!J$5&amp;$E666),'Hoja de Trabajo para listado'!$AB$151:$BA$151,0)),0)+IFERROR(INDEX('Hoja de Trabajo para listado'!$BC$155:$CB$1048576,MATCH($A666,'Hoja de Trabajo para listado'!$BC$155:$BC$1048576,0),MATCH((CUADRO!J$5&amp;$E666),'Hoja de Trabajo para listado'!$BC$151:$CB$151,0)),0)+IFERROR(INDEX('Hoja de Trabajo para listado'!$DE$153:$DG$274,MATCH($A666,'Hoja de Trabajo para listado'!$DE$153:$DE$1048576,0),MATCH((CUADRO!J$5&amp;$E666),'Hoja de Trabajo para listado'!$DE$151:$DG$151,0)),0)+IFERROR(INDEX('Hoja de Trabajo para listado'!$CD$155:$DC$1048576,MATCH($A666,'Hoja de Trabajo para listado'!$CD$155:$CD$1048576,0),MATCH((CUADRO!J$5&amp;$E666),'Hoja de Trabajo para listado'!$CD$151:$DC$151,0)),0)</f>
        <v>0</v>
      </c>
      <c r="K666" s="255">
        <f ca="1">+IFERROR(INDEX('Hoja de Trabajo para listado'!$A$155:$Z$1048576,MATCH($A666,'Hoja de Trabajo para listado'!$A$155:$A$1048576,0),MATCH((CUADRO!K$5&amp;$E666),'Hoja de Trabajo para listado'!$A$151:$Z$151,0)),0)+IFERROR(INDEX('Hoja de Trabajo para listado'!$AB$155:$BA$1048576,MATCH($A666,'Hoja de Trabajo para listado'!$AB$155:$AB$1048576,0),MATCH((CUADRO!K$5&amp;$E666),'Hoja de Trabajo para listado'!$AB$151:$BA$151,0)),0)+IFERROR(INDEX('Hoja de Trabajo para listado'!$BC$155:$CB$1048576,MATCH($A666,'Hoja de Trabajo para listado'!$BC$155:$BC$1048576,0),MATCH((CUADRO!K$5&amp;$E666),'Hoja de Trabajo para listado'!$BC$151:$CB$151,0)),0)+IFERROR(INDEX('Hoja de Trabajo para listado'!$DE$153:$DG$274,MATCH($A666,'Hoja de Trabajo para listado'!$DE$153:$DE$1048576,0),MATCH((CUADRO!K$5&amp;$E666),'Hoja de Trabajo para listado'!$DE$151:$DG$151,0)),0)+IFERROR(INDEX('Hoja de Trabajo para listado'!$CD$155:$DC$1048576,MATCH($A666,'Hoja de Trabajo para listado'!$CD$155:$CD$1048576,0),MATCH((CUADRO!K$5&amp;$E666),'Hoja de Trabajo para listado'!$CD$151:$DC$151,0)),0)</f>
        <v>0</v>
      </c>
      <c r="L666" s="255">
        <f ca="1">+IFERROR(INDEX('Hoja de Trabajo para listado'!$A$155:$Z$1048576,MATCH($A666,'Hoja de Trabajo para listado'!$A$155:$A$1048576,0),MATCH((CUADRO!L$5&amp;$E666),'Hoja de Trabajo para listado'!$A$151:$Z$151,0)),0)+IFERROR(INDEX('Hoja de Trabajo para listado'!$AB$155:$BA$1048576,MATCH($A666,'Hoja de Trabajo para listado'!$AB$155:$AB$1048576,0),MATCH((CUADRO!L$5&amp;$E666),'Hoja de Trabajo para listado'!$AB$151:$BA$151,0)),0)+IFERROR(INDEX('Hoja de Trabajo para listado'!$BC$155:$CB$1048576,MATCH($A666,'Hoja de Trabajo para listado'!$BC$155:$BC$1048576,0),MATCH((CUADRO!L$5&amp;$E666),'Hoja de Trabajo para listado'!$BC$151:$CB$151,0)),0)+IFERROR(INDEX('Hoja de Trabajo para listado'!$DE$153:$DG$274,MATCH($A666,'Hoja de Trabajo para listado'!$DE$153:$DE$1048576,0),MATCH((CUADRO!L$5&amp;$E666),'Hoja de Trabajo para listado'!$DE$151:$DG$151,0)),0)+IFERROR(INDEX('Hoja de Trabajo para listado'!$CD$155:$DC$1048576,MATCH($A666,'Hoja de Trabajo para listado'!$CD$155:$CD$1048576,0),MATCH((CUADRO!L$5&amp;$E666),'Hoja de Trabajo para listado'!$CD$151:$DC$151,0)),0)</f>
        <v>0</v>
      </c>
      <c r="M666" s="255">
        <f ca="1">+IFERROR(INDEX('Hoja de Trabajo para listado'!$A$155:$Z$1048576,MATCH($A666,'Hoja de Trabajo para listado'!$A$155:$A$1048576,0),MATCH((CUADRO!M$5&amp;$E666),'Hoja de Trabajo para listado'!$A$151:$Z$151,0)),0)+IFERROR(INDEX('Hoja de Trabajo para listado'!$AB$155:$BA$1048576,MATCH($A666,'Hoja de Trabajo para listado'!$AB$155:$AB$1048576,0),MATCH((CUADRO!M$5&amp;$E666),'Hoja de Trabajo para listado'!$AB$151:$BA$151,0)),0)+IFERROR(INDEX('Hoja de Trabajo para listado'!$BC$155:$CB$1048576,MATCH($A666,'Hoja de Trabajo para listado'!$BC$155:$BC$1048576,0),MATCH((CUADRO!M$5&amp;$E666),'Hoja de Trabajo para listado'!$BC$151:$CB$151,0)),0)+IFERROR(INDEX('Hoja de Trabajo para listado'!$DE$153:$DG$274,MATCH($A666,'Hoja de Trabajo para listado'!$DE$153:$DE$1048576,0),MATCH((CUADRO!M$5&amp;$E666),'Hoja de Trabajo para listado'!$DE$151:$DG$151,0)),0)+IFERROR(INDEX('Hoja de Trabajo para listado'!$CD$155:$DC$1048576,MATCH($A666,'Hoja de Trabajo para listado'!$CD$155:$CD$1048576,0),MATCH((CUADRO!M$5&amp;$E666),'Hoja de Trabajo para listado'!$CD$151:$DC$151,0)),0)</f>
        <v>0</v>
      </c>
      <c r="N666" s="255">
        <f ca="1">+IFERROR(INDEX('Hoja de Trabajo para listado'!$A$155:$Z$1048576,MATCH($A666,'Hoja de Trabajo para listado'!$A$155:$A$1048576,0),MATCH((CUADRO!N$5&amp;$E666),'Hoja de Trabajo para listado'!$A$151:$Z$151,0)),0)+IFERROR(INDEX('Hoja de Trabajo para listado'!$AB$155:$BA$1048576,MATCH($A666,'Hoja de Trabajo para listado'!$AB$155:$AB$1048576,0),MATCH((CUADRO!N$5&amp;$E666),'Hoja de Trabajo para listado'!$AB$151:$BA$151,0)),0)+IFERROR(INDEX('Hoja de Trabajo para listado'!$BC$155:$CB$1048576,MATCH($A666,'Hoja de Trabajo para listado'!$BC$155:$BC$1048576,0),MATCH((CUADRO!N$5&amp;$E666),'Hoja de Trabajo para listado'!$BC$151:$CB$151,0)),0)+IFERROR(INDEX('Hoja de Trabajo para listado'!$DE$153:$DG$274,MATCH($A666,'Hoja de Trabajo para listado'!$DE$153:$DE$1048576,0),MATCH((CUADRO!N$5&amp;$E666),'Hoja de Trabajo para listado'!$DE$151:$DG$151,0)),0)+IFERROR(INDEX('Hoja de Trabajo para listado'!$CD$155:$DC$1048576,MATCH($A666,'Hoja de Trabajo para listado'!$CD$155:$CD$1048576,0),MATCH((CUADRO!N$5&amp;$E666),'Hoja de Trabajo para listado'!$CD$151:$DC$151,0)),0)</f>
        <v>0</v>
      </c>
      <c r="O666" s="255">
        <f ca="1">+IFERROR(INDEX('Hoja de Trabajo para listado'!$A$155:$Z$1048576,MATCH($A666,'Hoja de Trabajo para listado'!$A$155:$A$1048576,0),MATCH((CUADRO!O$5&amp;$E666),'Hoja de Trabajo para listado'!$A$151:$Z$151,0)),0)+IFERROR(INDEX('Hoja de Trabajo para listado'!$AB$155:$BA$1048576,MATCH($A666,'Hoja de Trabajo para listado'!$AB$155:$AB$1048576,0),MATCH((CUADRO!O$5&amp;$E666),'Hoja de Trabajo para listado'!$AB$151:$BA$151,0)),0)+IFERROR(INDEX('Hoja de Trabajo para listado'!$BC$155:$CB$1048576,MATCH($A666,'Hoja de Trabajo para listado'!$BC$155:$BC$1048576,0),MATCH((CUADRO!O$5&amp;$E666),'Hoja de Trabajo para listado'!$BC$151:$CB$151,0)),0)+IFERROR(INDEX('Hoja de Trabajo para listado'!$DE$153:$DG$274,MATCH($A666,'Hoja de Trabajo para listado'!$DE$153:$DE$1048576,0),MATCH((CUADRO!O$5&amp;$E666),'Hoja de Trabajo para listado'!$DE$151:$DG$151,0)),0)+IFERROR(INDEX('Hoja de Trabajo para listado'!$CD$155:$DC$1048576,MATCH($A666,'Hoja de Trabajo para listado'!$CD$155:$CD$1048576,0),MATCH((CUADRO!O$5&amp;$E666),'Hoja de Trabajo para listado'!$CD$151:$DC$151,0)),0)</f>
        <v>0</v>
      </c>
      <c r="P666" s="255">
        <f ca="1">+IFERROR(INDEX('Hoja de Trabajo para listado'!$A$155:$Z$1048576,MATCH($A666,'Hoja de Trabajo para listado'!$A$155:$A$1048576,0),MATCH((CUADRO!P$5&amp;$E666),'Hoja de Trabajo para listado'!$A$151:$Z$151,0)),0)+IFERROR(INDEX('Hoja de Trabajo para listado'!$AB$155:$BA$1048576,MATCH($A666,'Hoja de Trabajo para listado'!$AB$155:$AB$1048576,0),MATCH((CUADRO!P$5&amp;$E666),'Hoja de Trabajo para listado'!$AB$151:$BA$151,0)),0)+IFERROR(INDEX('Hoja de Trabajo para listado'!$BC$155:$CB$1048576,MATCH($A666,'Hoja de Trabajo para listado'!$BC$155:$BC$1048576,0),MATCH((CUADRO!P$5&amp;$E666),'Hoja de Trabajo para listado'!$BC$151:$CB$151,0)),0)+IFERROR(INDEX('Hoja de Trabajo para listado'!$DE$153:$DG$274,MATCH($A666,'Hoja de Trabajo para listado'!$DE$153:$DE$1048576,0),MATCH((CUADRO!P$5&amp;$E666),'Hoja de Trabajo para listado'!$DE$151:$DG$151,0)),0)+IFERROR(INDEX('Hoja de Trabajo para listado'!$CD$155:$DC$1048576,MATCH($A666,'Hoja de Trabajo para listado'!$CD$155:$CD$1048576,0),MATCH((CUADRO!P$5&amp;$E666),'Hoja de Trabajo para listado'!$CD$151:$DC$151,0)),0)</f>
        <v>0</v>
      </c>
      <c r="Q666" s="255">
        <f ca="1">+IFERROR(INDEX('Hoja de Trabajo para listado'!$A$155:$Z$1048576,MATCH($A666,'Hoja de Trabajo para listado'!$A$155:$A$1048576,0),MATCH((CUADRO!Q$5&amp;$E666),'Hoja de Trabajo para listado'!$A$151:$Z$151,0)),0)+IFERROR(INDEX('Hoja de Trabajo para listado'!$AB$155:$BA$1048576,MATCH($A666,'Hoja de Trabajo para listado'!$AB$155:$AB$1048576,0),MATCH((CUADRO!Q$5&amp;$E666),'Hoja de Trabajo para listado'!$AB$151:$BA$151,0)),0)+IFERROR(INDEX('Hoja de Trabajo para listado'!$BC$155:$CB$1048576,MATCH($A666,'Hoja de Trabajo para listado'!$BC$155:$BC$1048576,0),MATCH((CUADRO!Q$5&amp;$E666),'Hoja de Trabajo para listado'!$BC$151:$CB$151,0)),0)+IFERROR(INDEX('Hoja de Trabajo para listado'!$DE$153:$DG$274,MATCH($A666,'Hoja de Trabajo para listado'!$DE$153:$DE$1048576,0),MATCH((CUADRO!Q$5&amp;$E666),'Hoja de Trabajo para listado'!$DE$151:$DG$151,0)),0)+IFERROR(INDEX('Hoja de Trabajo para listado'!$CD$155:$DC$1048576,MATCH($A666,'Hoja de Trabajo para listado'!$CD$155:$CD$1048576,0),MATCH((CUADRO!Q$5&amp;$E666),'Hoja de Trabajo para listado'!$CD$151:$DC$151,0)),0)</f>
        <v>0</v>
      </c>
      <c r="R666" s="255">
        <f t="shared" ca="1" si="20"/>
        <v>0</v>
      </c>
      <c r="S666" s="262"/>
      <c r="T666" s="255">
        <f ca="1">+T667</f>
        <v>0</v>
      </c>
      <c r="U666" s="254">
        <f t="shared" si="21"/>
        <v>1</v>
      </c>
      <c r="V666" s="362" t="str">
        <f>+VLOOKUP(A666,bd_lista!$A$3:$E$590,5,FALSE)</f>
        <v>Gobiernos Autonomos Municipales</v>
      </c>
      <c r="W666" s="361" t="str">
        <f>+V666</f>
        <v>Gobiernos Autonomos Municipales</v>
      </c>
      <c r="X666" s="254">
        <f>+VLOOKUP(A666,[2]Sheet1!$A$13:$D$744,4,FALSE)</f>
        <v>0</v>
      </c>
      <c r="Y666" s="254" t="e">
        <f>+VLOOKUP(X666,bd_lista!$A$3:$C$590,3,FALSE)</f>
        <v>#N/A</v>
      </c>
      <c r="Z666" s="316">
        <f>+X666</f>
        <v>0</v>
      </c>
      <c r="AA666" s="317" t="e">
        <f>+Y666</f>
        <v>#N/A</v>
      </c>
    </row>
    <row r="667" spans="1:27" customFormat="1" ht="15" hidden="1" customHeight="1">
      <c r="A667" s="32">
        <v>1325</v>
      </c>
      <c r="B667" s="307"/>
      <c r="C667" s="259" t="str">
        <f>+VLOOKUP(A667,bd_lista!$A$3:$C$590,3,FALSE)</f>
        <v>Gobierno Autónomo Municipal de Toco</v>
      </c>
      <c r="D667" s="362"/>
      <c r="E667" s="256" t="s">
        <v>1314</v>
      </c>
      <c r="F667" s="255">
        <f ca="1">+IFERROR(INDEX('Hoja de Trabajo para listado'!$A$155:$Z$1048576,MATCH($A667,'Hoja de Trabajo para listado'!$A$155:$A$1048576,0),MATCH((CUADRO!F$5&amp;$E667),'Hoja de Trabajo para listado'!$A$151:$Z$151,0)),0)+IFERROR(INDEX('Hoja de Trabajo para listado'!$AB$155:$BA$1048576,MATCH($A667,'Hoja de Trabajo para listado'!$AB$155:$AB$1048576,0),MATCH((CUADRO!F$5&amp;$E667),'Hoja de Trabajo para listado'!$AB$151:$BA$151,0)),0)+IFERROR(INDEX('Hoja de Trabajo para listado'!$BC$155:$CB$1048576,MATCH($A667,'Hoja de Trabajo para listado'!$BC$155:$BC$1048576,0),MATCH((CUADRO!F$5&amp;$E667),'Hoja de Trabajo para listado'!$BC$151:$CB$151,0)),0)+IFERROR(INDEX('Hoja de Trabajo para listado'!$DE$153:$DG$274,MATCH($A667,'Hoja de Trabajo para listado'!$DE$153:$DE$1048576,0),MATCH((CUADRO!F$5&amp;$E667),'Hoja de Trabajo para listado'!$DE$151:$DG$151,0)),0)+IFERROR(INDEX('Hoja de Trabajo para listado'!$CD$155:$DC$1048576,MATCH($A667,'Hoja de Trabajo para listado'!$CD$155:$CD$1048576,0),MATCH((CUADRO!F$5&amp;$E667),'Hoja de Trabajo para listado'!$CD$151:$DC$151,0)),0)</f>
        <v>0</v>
      </c>
      <c r="G667" s="255">
        <f ca="1">+IFERROR(INDEX('Hoja de Trabajo para listado'!$A$155:$Z$1048576,MATCH($A667,'Hoja de Trabajo para listado'!$A$155:$A$1048576,0),MATCH((CUADRO!G$5&amp;$E667),'Hoja de Trabajo para listado'!$A$151:$Z$151,0)),0)+IFERROR(INDEX('Hoja de Trabajo para listado'!$AB$155:$BA$1048576,MATCH($A667,'Hoja de Trabajo para listado'!$AB$155:$AB$1048576,0),MATCH((CUADRO!G$5&amp;$E667),'Hoja de Trabajo para listado'!$AB$151:$BA$151,0)),0)+IFERROR(INDEX('Hoja de Trabajo para listado'!$BC$155:$CB$1048576,MATCH($A667,'Hoja de Trabajo para listado'!$BC$155:$BC$1048576,0),MATCH((CUADRO!G$5&amp;$E667),'Hoja de Trabajo para listado'!$BC$151:$CB$151,0)),0)+IFERROR(INDEX('Hoja de Trabajo para listado'!$DE$153:$DG$274,MATCH($A667,'Hoja de Trabajo para listado'!$DE$153:$DE$1048576,0),MATCH((CUADRO!G$5&amp;$E667),'Hoja de Trabajo para listado'!$DE$151:$DG$151,0)),0)+IFERROR(INDEX('Hoja de Trabajo para listado'!$CD$155:$DC$1048576,MATCH($A667,'Hoja de Trabajo para listado'!$CD$155:$CD$1048576,0),MATCH((CUADRO!G$5&amp;$E667),'Hoja de Trabajo para listado'!$CD$151:$DC$151,0)),0)</f>
        <v>0</v>
      </c>
      <c r="H667" s="255">
        <f ca="1">+IFERROR(INDEX('Hoja de Trabajo para listado'!$A$155:$Z$1048576,MATCH($A667,'Hoja de Trabajo para listado'!$A$155:$A$1048576,0),MATCH((CUADRO!H$5&amp;$E667),'Hoja de Trabajo para listado'!$A$151:$Z$151,0)),0)+IFERROR(INDEX('Hoja de Trabajo para listado'!$AB$155:$BA$1048576,MATCH($A667,'Hoja de Trabajo para listado'!$AB$155:$AB$1048576,0),MATCH((CUADRO!H$5&amp;$E667),'Hoja de Trabajo para listado'!$AB$151:$BA$151,0)),0)+IFERROR(INDEX('Hoja de Trabajo para listado'!$BC$155:$CB$1048576,MATCH($A667,'Hoja de Trabajo para listado'!$BC$155:$BC$1048576,0),MATCH((CUADRO!H$5&amp;$E667),'Hoja de Trabajo para listado'!$BC$151:$CB$151,0)),0)+IFERROR(INDEX('Hoja de Trabajo para listado'!$DE$153:$DG$274,MATCH($A667,'Hoja de Trabajo para listado'!$DE$153:$DE$1048576,0),MATCH((CUADRO!H$5&amp;$E667),'Hoja de Trabajo para listado'!$DE$151:$DG$151,0)),0)+IFERROR(INDEX('Hoja de Trabajo para listado'!$CD$155:$DC$1048576,MATCH($A667,'Hoja de Trabajo para listado'!$CD$155:$CD$1048576,0),MATCH((CUADRO!H$5&amp;$E667),'Hoja de Trabajo para listado'!$CD$151:$DC$151,0)),0)</f>
        <v>0</v>
      </c>
      <c r="I667" s="255">
        <f ca="1">+IFERROR(INDEX('Hoja de Trabajo para listado'!$A$155:$Z$1048576,MATCH($A667,'Hoja de Trabajo para listado'!$A$155:$A$1048576,0),MATCH((CUADRO!I$5&amp;$E667),'Hoja de Trabajo para listado'!$A$151:$Z$151,0)),0)+IFERROR(INDEX('Hoja de Trabajo para listado'!$AB$155:$BA$1048576,MATCH($A667,'Hoja de Trabajo para listado'!$AB$155:$AB$1048576,0),MATCH((CUADRO!I$5&amp;$E667),'Hoja de Trabajo para listado'!$AB$151:$BA$151,0)),0)+IFERROR(INDEX('Hoja de Trabajo para listado'!$BC$155:$CB$1048576,MATCH($A667,'Hoja de Trabajo para listado'!$BC$155:$BC$1048576,0),MATCH((CUADRO!I$5&amp;$E667),'Hoja de Trabajo para listado'!$BC$151:$CB$151,0)),0)+IFERROR(INDEX('Hoja de Trabajo para listado'!$DE$153:$DG$274,MATCH($A667,'Hoja de Trabajo para listado'!$DE$153:$DE$1048576,0),MATCH((CUADRO!I$5&amp;$E667),'Hoja de Trabajo para listado'!$DE$151:$DG$151,0)),0)+IFERROR(INDEX('Hoja de Trabajo para listado'!$CD$155:$DC$1048576,MATCH($A667,'Hoja de Trabajo para listado'!$CD$155:$CD$1048576,0),MATCH((CUADRO!I$5&amp;$E667),'Hoja de Trabajo para listado'!$CD$151:$DC$151,0)),0)</f>
        <v>0</v>
      </c>
      <c r="J667" s="255">
        <f ca="1">+IFERROR(INDEX('Hoja de Trabajo para listado'!$A$155:$Z$1048576,MATCH($A667,'Hoja de Trabajo para listado'!$A$155:$A$1048576,0),MATCH((CUADRO!J$5&amp;$E667),'Hoja de Trabajo para listado'!$A$151:$Z$151,0)),0)+IFERROR(INDEX('Hoja de Trabajo para listado'!$AB$155:$BA$1048576,MATCH($A667,'Hoja de Trabajo para listado'!$AB$155:$AB$1048576,0),MATCH((CUADRO!J$5&amp;$E667),'Hoja de Trabajo para listado'!$AB$151:$BA$151,0)),0)+IFERROR(INDEX('Hoja de Trabajo para listado'!$BC$155:$CB$1048576,MATCH($A667,'Hoja de Trabajo para listado'!$BC$155:$BC$1048576,0),MATCH((CUADRO!J$5&amp;$E667),'Hoja de Trabajo para listado'!$BC$151:$CB$151,0)),0)+IFERROR(INDEX('Hoja de Trabajo para listado'!$DE$153:$DG$274,MATCH($A667,'Hoja de Trabajo para listado'!$DE$153:$DE$1048576,0),MATCH((CUADRO!J$5&amp;$E667),'Hoja de Trabajo para listado'!$DE$151:$DG$151,0)),0)+IFERROR(INDEX('Hoja de Trabajo para listado'!$CD$155:$DC$1048576,MATCH($A667,'Hoja de Trabajo para listado'!$CD$155:$CD$1048576,0),MATCH((CUADRO!J$5&amp;$E667),'Hoja de Trabajo para listado'!$CD$151:$DC$151,0)),0)</f>
        <v>0</v>
      </c>
      <c r="K667" s="255">
        <f ca="1">+IFERROR(INDEX('Hoja de Trabajo para listado'!$A$155:$Z$1048576,MATCH($A667,'Hoja de Trabajo para listado'!$A$155:$A$1048576,0),MATCH((CUADRO!K$5&amp;$E667),'Hoja de Trabajo para listado'!$A$151:$Z$151,0)),0)+IFERROR(INDEX('Hoja de Trabajo para listado'!$AB$155:$BA$1048576,MATCH($A667,'Hoja de Trabajo para listado'!$AB$155:$AB$1048576,0),MATCH((CUADRO!K$5&amp;$E667),'Hoja de Trabajo para listado'!$AB$151:$BA$151,0)),0)+IFERROR(INDEX('Hoja de Trabajo para listado'!$BC$155:$CB$1048576,MATCH($A667,'Hoja de Trabajo para listado'!$BC$155:$BC$1048576,0),MATCH((CUADRO!K$5&amp;$E667),'Hoja de Trabajo para listado'!$BC$151:$CB$151,0)),0)+IFERROR(INDEX('Hoja de Trabajo para listado'!$DE$153:$DG$274,MATCH($A667,'Hoja de Trabajo para listado'!$DE$153:$DE$1048576,0),MATCH((CUADRO!K$5&amp;$E667),'Hoja de Trabajo para listado'!$DE$151:$DG$151,0)),0)+IFERROR(INDEX('Hoja de Trabajo para listado'!$CD$155:$DC$1048576,MATCH($A667,'Hoja de Trabajo para listado'!$CD$155:$CD$1048576,0),MATCH((CUADRO!K$5&amp;$E667),'Hoja de Trabajo para listado'!$CD$151:$DC$151,0)),0)</f>
        <v>0</v>
      </c>
      <c r="L667" s="255">
        <f ca="1">+IFERROR(INDEX('Hoja de Trabajo para listado'!$A$155:$Z$1048576,MATCH($A667,'Hoja de Trabajo para listado'!$A$155:$A$1048576,0),MATCH((CUADRO!L$5&amp;$E667),'Hoja de Trabajo para listado'!$A$151:$Z$151,0)),0)+IFERROR(INDEX('Hoja de Trabajo para listado'!$AB$155:$BA$1048576,MATCH($A667,'Hoja de Trabajo para listado'!$AB$155:$AB$1048576,0),MATCH((CUADRO!L$5&amp;$E667),'Hoja de Trabajo para listado'!$AB$151:$BA$151,0)),0)+IFERROR(INDEX('Hoja de Trabajo para listado'!$BC$155:$CB$1048576,MATCH($A667,'Hoja de Trabajo para listado'!$BC$155:$BC$1048576,0),MATCH((CUADRO!L$5&amp;$E667),'Hoja de Trabajo para listado'!$BC$151:$CB$151,0)),0)+IFERROR(INDEX('Hoja de Trabajo para listado'!$DE$153:$DG$274,MATCH($A667,'Hoja de Trabajo para listado'!$DE$153:$DE$1048576,0),MATCH((CUADRO!L$5&amp;$E667),'Hoja de Trabajo para listado'!$DE$151:$DG$151,0)),0)+IFERROR(INDEX('Hoja de Trabajo para listado'!$CD$155:$DC$1048576,MATCH($A667,'Hoja de Trabajo para listado'!$CD$155:$CD$1048576,0),MATCH((CUADRO!L$5&amp;$E667),'Hoja de Trabajo para listado'!$CD$151:$DC$151,0)),0)</f>
        <v>0</v>
      </c>
      <c r="M667" s="255">
        <f ca="1">+IFERROR(INDEX('Hoja de Trabajo para listado'!$A$155:$Z$1048576,MATCH($A667,'Hoja de Trabajo para listado'!$A$155:$A$1048576,0),MATCH((CUADRO!M$5&amp;$E667),'Hoja de Trabajo para listado'!$A$151:$Z$151,0)),0)+IFERROR(INDEX('Hoja de Trabajo para listado'!$AB$155:$BA$1048576,MATCH($A667,'Hoja de Trabajo para listado'!$AB$155:$AB$1048576,0),MATCH((CUADRO!M$5&amp;$E667),'Hoja de Trabajo para listado'!$AB$151:$BA$151,0)),0)+IFERROR(INDEX('Hoja de Trabajo para listado'!$BC$155:$CB$1048576,MATCH($A667,'Hoja de Trabajo para listado'!$BC$155:$BC$1048576,0),MATCH((CUADRO!M$5&amp;$E667),'Hoja de Trabajo para listado'!$BC$151:$CB$151,0)),0)+IFERROR(INDEX('Hoja de Trabajo para listado'!$DE$153:$DG$274,MATCH($A667,'Hoja de Trabajo para listado'!$DE$153:$DE$1048576,0),MATCH((CUADRO!M$5&amp;$E667),'Hoja de Trabajo para listado'!$DE$151:$DG$151,0)),0)+IFERROR(INDEX('Hoja de Trabajo para listado'!$CD$155:$DC$1048576,MATCH($A667,'Hoja de Trabajo para listado'!$CD$155:$CD$1048576,0),MATCH((CUADRO!M$5&amp;$E667),'Hoja de Trabajo para listado'!$CD$151:$DC$151,0)),0)</f>
        <v>0</v>
      </c>
      <c r="N667" s="255">
        <f ca="1">+IFERROR(INDEX('Hoja de Trabajo para listado'!$A$155:$Z$1048576,MATCH($A667,'Hoja de Trabajo para listado'!$A$155:$A$1048576,0),MATCH((CUADRO!N$5&amp;$E667),'Hoja de Trabajo para listado'!$A$151:$Z$151,0)),0)+IFERROR(INDEX('Hoja de Trabajo para listado'!$AB$155:$BA$1048576,MATCH($A667,'Hoja de Trabajo para listado'!$AB$155:$AB$1048576,0),MATCH((CUADRO!N$5&amp;$E667),'Hoja de Trabajo para listado'!$AB$151:$BA$151,0)),0)+IFERROR(INDEX('Hoja de Trabajo para listado'!$BC$155:$CB$1048576,MATCH($A667,'Hoja de Trabajo para listado'!$BC$155:$BC$1048576,0),MATCH((CUADRO!N$5&amp;$E667),'Hoja de Trabajo para listado'!$BC$151:$CB$151,0)),0)+IFERROR(INDEX('Hoja de Trabajo para listado'!$DE$153:$DG$274,MATCH($A667,'Hoja de Trabajo para listado'!$DE$153:$DE$1048576,0),MATCH((CUADRO!N$5&amp;$E667),'Hoja de Trabajo para listado'!$DE$151:$DG$151,0)),0)+IFERROR(INDEX('Hoja de Trabajo para listado'!$CD$155:$DC$1048576,MATCH($A667,'Hoja de Trabajo para listado'!$CD$155:$CD$1048576,0),MATCH((CUADRO!N$5&amp;$E667),'Hoja de Trabajo para listado'!$CD$151:$DC$151,0)),0)</f>
        <v>0</v>
      </c>
      <c r="O667" s="255">
        <f ca="1">+IFERROR(INDEX('Hoja de Trabajo para listado'!$A$155:$Z$1048576,MATCH($A667,'Hoja de Trabajo para listado'!$A$155:$A$1048576,0),MATCH((CUADRO!O$5&amp;$E667),'Hoja de Trabajo para listado'!$A$151:$Z$151,0)),0)+IFERROR(INDEX('Hoja de Trabajo para listado'!$AB$155:$BA$1048576,MATCH($A667,'Hoja de Trabajo para listado'!$AB$155:$AB$1048576,0),MATCH((CUADRO!O$5&amp;$E667),'Hoja de Trabajo para listado'!$AB$151:$BA$151,0)),0)+IFERROR(INDEX('Hoja de Trabajo para listado'!$BC$155:$CB$1048576,MATCH($A667,'Hoja de Trabajo para listado'!$BC$155:$BC$1048576,0),MATCH((CUADRO!O$5&amp;$E667),'Hoja de Trabajo para listado'!$BC$151:$CB$151,0)),0)+IFERROR(INDEX('Hoja de Trabajo para listado'!$DE$153:$DG$274,MATCH($A667,'Hoja de Trabajo para listado'!$DE$153:$DE$1048576,0),MATCH((CUADRO!O$5&amp;$E667),'Hoja de Trabajo para listado'!$DE$151:$DG$151,0)),0)+IFERROR(INDEX('Hoja de Trabajo para listado'!$CD$155:$DC$1048576,MATCH($A667,'Hoja de Trabajo para listado'!$CD$155:$CD$1048576,0),MATCH((CUADRO!O$5&amp;$E667),'Hoja de Trabajo para listado'!$CD$151:$DC$151,0)),0)</f>
        <v>0</v>
      </c>
      <c r="P667" s="255">
        <f ca="1">+IFERROR(INDEX('Hoja de Trabajo para listado'!$A$155:$Z$1048576,MATCH($A667,'Hoja de Trabajo para listado'!$A$155:$A$1048576,0),MATCH((CUADRO!P$5&amp;$E667),'Hoja de Trabajo para listado'!$A$151:$Z$151,0)),0)+IFERROR(INDEX('Hoja de Trabajo para listado'!$AB$155:$BA$1048576,MATCH($A667,'Hoja de Trabajo para listado'!$AB$155:$AB$1048576,0),MATCH((CUADRO!P$5&amp;$E667),'Hoja de Trabajo para listado'!$AB$151:$BA$151,0)),0)+IFERROR(INDEX('Hoja de Trabajo para listado'!$BC$155:$CB$1048576,MATCH($A667,'Hoja de Trabajo para listado'!$BC$155:$BC$1048576,0),MATCH((CUADRO!P$5&amp;$E667),'Hoja de Trabajo para listado'!$BC$151:$CB$151,0)),0)+IFERROR(INDEX('Hoja de Trabajo para listado'!$DE$153:$DG$274,MATCH($A667,'Hoja de Trabajo para listado'!$DE$153:$DE$1048576,0),MATCH((CUADRO!P$5&amp;$E667),'Hoja de Trabajo para listado'!$DE$151:$DG$151,0)),0)+IFERROR(INDEX('Hoja de Trabajo para listado'!$CD$155:$DC$1048576,MATCH($A667,'Hoja de Trabajo para listado'!$CD$155:$CD$1048576,0),MATCH((CUADRO!P$5&amp;$E667),'Hoja de Trabajo para listado'!$CD$151:$DC$151,0)),0)</f>
        <v>0</v>
      </c>
      <c r="Q667" s="255">
        <f ca="1">+IFERROR(INDEX('Hoja de Trabajo para listado'!$A$155:$Z$1048576,MATCH($A667,'Hoja de Trabajo para listado'!$A$155:$A$1048576,0),MATCH((CUADRO!Q$5&amp;$E667),'Hoja de Trabajo para listado'!$A$151:$Z$151,0)),0)+IFERROR(INDEX('Hoja de Trabajo para listado'!$AB$155:$BA$1048576,MATCH($A667,'Hoja de Trabajo para listado'!$AB$155:$AB$1048576,0),MATCH((CUADRO!Q$5&amp;$E667),'Hoja de Trabajo para listado'!$AB$151:$BA$151,0)),0)+IFERROR(INDEX('Hoja de Trabajo para listado'!$BC$155:$CB$1048576,MATCH($A667,'Hoja de Trabajo para listado'!$BC$155:$BC$1048576,0),MATCH((CUADRO!Q$5&amp;$E667),'Hoja de Trabajo para listado'!$BC$151:$CB$151,0)),0)+IFERROR(INDEX('Hoja de Trabajo para listado'!$DE$153:$DG$274,MATCH($A667,'Hoja de Trabajo para listado'!$DE$153:$DE$1048576,0),MATCH((CUADRO!Q$5&amp;$E667),'Hoja de Trabajo para listado'!$DE$151:$DG$151,0)),0)+IFERROR(INDEX('Hoja de Trabajo para listado'!$CD$155:$DC$1048576,MATCH($A667,'Hoja de Trabajo para listado'!$CD$155:$CD$1048576,0),MATCH((CUADRO!Q$5&amp;$E667),'Hoja de Trabajo para listado'!$CD$151:$DC$151,0)),0)</f>
        <v>0</v>
      </c>
      <c r="R667" s="255">
        <f t="shared" ca="1" si="20"/>
        <v>0</v>
      </c>
      <c r="S667" s="262">
        <f ca="1">+R666+R667</f>
        <v>0</v>
      </c>
      <c r="T667" s="255">
        <f ca="1">+S667</f>
        <v>0</v>
      </c>
      <c r="U667" s="254">
        <f t="shared" si="21"/>
        <v>2</v>
      </c>
      <c r="V667" s="362" t="str">
        <f>+VLOOKUP(A667,bd_lista!$A$3:$E$590,5,FALSE)</f>
        <v>Gobiernos Autonomos Municipales</v>
      </c>
      <c r="W667" s="362"/>
      <c r="X667" s="254">
        <f>+VLOOKUP(A667,[2]Sheet1!$A$13:$D$744,4,FALSE)</f>
        <v>0</v>
      </c>
      <c r="Y667" s="254" t="e">
        <f>+VLOOKUP(X667,bd_lista!$A$3:$C$590,3,FALSE)</f>
        <v>#N/A</v>
      </c>
      <c r="Z667" s="314"/>
      <c r="AA667" s="315"/>
    </row>
    <row r="668" spans="1:27" customFormat="1" ht="15" hidden="1" customHeight="1">
      <c r="A668" s="32">
        <v>1326</v>
      </c>
      <c r="B668" s="306">
        <f>+A668</f>
        <v>1326</v>
      </c>
      <c r="C668" s="259" t="str">
        <f>+VLOOKUP(A668,bd_lista!$A$3:$C$590,3,FALSE)</f>
        <v>Gobierno Autónomo Municipal de Tolata</v>
      </c>
      <c r="D668" s="361" t="str">
        <f>+C668</f>
        <v>Gobierno Autónomo Municipal de Tolata</v>
      </c>
      <c r="E668" s="254" t="s">
        <v>1313</v>
      </c>
      <c r="F668" s="255">
        <f ca="1">+IFERROR(INDEX('Hoja de Trabajo para listado'!$A$155:$Z$1048576,MATCH($A668,'Hoja de Trabajo para listado'!$A$155:$A$1048576,0),MATCH((CUADRO!F$5&amp;$E668),'Hoja de Trabajo para listado'!$A$151:$Z$151,0)),0)+IFERROR(INDEX('Hoja de Trabajo para listado'!$AB$155:$BA$1048576,MATCH($A668,'Hoja de Trabajo para listado'!$AB$155:$AB$1048576,0),MATCH((CUADRO!F$5&amp;$E668),'Hoja de Trabajo para listado'!$AB$151:$BA$151,0)),0)+IFERROR(INDEX('Hoja de Trabajo para listado'!$BC$155:$CB$1048576,MATCH($A668,'Hoja de Trabajo para listado'!$BC$155:$BC$1048576,0),MATCH((CUADRO!F$5&amp;$E668),'Hoja de Trabajo para listado'!$BC$151:$CB$151,0)),0)+IFERROR(INDEX('Hoja de Trabajo para listado'!$DE$153:$DG$274,MATCH($A668,'Hoja de Trabajo para listado'!$DE$153:$DE$1048576,0),MATCH((CUADRO!F$5&amp;$E668),'Hoja de Trabajo para listado'!$DE$151:$DG$151,0)),0)+IFERROR(INDEX('Hoja de Trabajo para listado'!$CD$155:$DC$1048576,MATCH($A668,'Hoja de Trabajo para listado'!$CD$155:$CD$1048576,0),MATCH((CUADRO!F$5&amp;$E668),'Hoja de Trabajo para listado'!$CD$151:$DC$151,0)),0)</f>
        <v>0</v>
      </c>
      <c r="G668" s="255">
        <f ca="1">+IFERROR(INDEX('Hoja de Trabajo para listado'!$A$155:$Z$1048576,MATCH($A668,'Hoja de Trabajo para listado'!$A$155:$A$1048576,0),MATCH((CUADRO!G$5&amp;$E668),'Hoja de Trabajo para listado'!$A$151:$Z$151,0)),0)+IFERROR(INDEX('Hoja de Trabajo para listado'!$AB$155:$BA$1048576,MATCH($A668,'Hoja de Trabajo para listado'!$AB$155:$AB$1048576,0),MATCH((CUADRO!G$5&amp;$E668),'Hoja de Trabajo para listado'!$AB$151:$BA$151,0)),0)+IFERROR(INDEX('Hoja de Trabajo para listado'!$BC$155:$CB$1048576,MATCH($A668,'Hoja de Trabajo para listado'!$BC$155:$BC$1048576,0),MATCH((CUADRO!G$5&amp;$E668),'Hoja de Trabajo para listado'!$BC$151:$CB$151,0)),0)+IFERROR(INDEX('Hoja de Trabajo para listado'!$DE$153:$DG$274,MATCH($A668,'Hoja de Trabajo para listado'!$DE$153:$DE$1048576,0),MATCH((CUADRO!G$5&amp;$E668),'Hoja de Trabajo para listado'!$DE$151:$DG$151,0)),0)+IFERROR(INDEX('Hoja de Trabajo para listado'!$CD$155:$DC$1048576,MATCH($A668,'Hoja de Trabajo para listado'!$CD$155:$CD$1048576,0),MATCH((CUADRO!G$5&amp;$E668),'Hoja de Trabajo para listado'!$CD$151:$DC$151,0)),0)</f>
        <v>0</v>
      </c>
      <c r="H668" s="255">
        <f ca="1">+IFERROR(INDEX('Hoja de Trabajo para listado'!$A$155:$Z$1048576,MATCH($A668,'Hoja de Trabajo para listado'!$A$155:$A$1048576,0),MATCH((CUADRO!H$5&amp;$E668),'Hoja de Trabajo para listado'!$A$151:$Z$151,0)),0)+IFERROR(INDEX('Hoja de Trabajo para listado'!$AB$155:$BA$1048576,MATCH($A668,'Hoja de Trabajo para listado'!$AB$155:$AB$1048576,0),MATCH((CUADRO!H$5&amp;$E668),'Hoja de Trabajo para listado'!$AB$151:$BA$151,0)),0)+IFERROR(INDEX('Hoja de Trabajo para listado'!$BC$155:$CB$1048576,MATCH($A668,'Hoja de Trabajo para listado'!$BC$155:$BC$1048576,0),MATCH((CUADRO!H$5&amp;$E668),'Hoja de Trabajo para listado'!$BC$151:$CB$151,0)),0)+IFERROR(INDEX('Hoja de Trabajo para listado'!$DE$153:$DG$274,MATCH($A668,'Hoja de Trabajo para listado'!$DE$153:$DE$1048576,0),MATCH((CUADRO!H$5&amp;$E668),'Hoja de Trabajo para listado'!$DE$151:$DG$151,0)),0)+IFERROR(INDEX('Hoja de Trabajo para listado'!$CD$155:$DC$1048576,MATCH($A668,'Hoja de Trabajo para listado'!$CD$155:$CD$1048576,0),MATCH((CUADRO!H$5&amp;$E668),'Hoja de Trabajo para listado'!$CD$151:$DC$151,0)),0)</f>
        <v>0</v>
      </c>
      <c r="I668" s="255">
        <f ca="1">+IFERROR(INDEX('Hoja de Trabajo para listado'!$A$155:$Z$1048576,MATCH($A668,'Hoja de Trabajo para listado'!$A$155:$A$1048576,0),MATCH((CUADRO!I$5&amp;$E668),'Hoja de Trabajo para listado'!$A$151:$Z$151,0)),0)+IFERROR(INDEX('Hoja de Trabajo para listado'!$AB$155:$BA$1048576,MATCH($A668,'Hoja de Trabajo para listado'!$AB$155:$AB$1048576,0),MATCH((CUADRO!I$5&amp;$E668),'Hoja de Trabajo para listado'!$AB$151:$BA$151,0)),0)+IFERROR(INDEX('Hoja de Trabajo para listado'!$BC$155:$CB$1048576,MATCH($A668,'Hoja de Trabajo para listado'!$BC$155:$BC$1048576,0),MATCH((CUADRO!I$5&amp;$E668),'Hoja de Trabajo para listado'!$BC$151:$CB$151,0)),0)+IFERROR(INDEX('Hoja de Trabajo para listado'!$DE$153:$DG$274,MATCH($A668,'Hoja de Trabajo para listado'!$DE$153:$DE$1048576,0),MATCH((CUADRO!I$5&amp;$E668),'Hoja de Trabajo para listado'!$DE$151:$DG$151,0)),0)+IFERROR(INDEX('Hoja de Trabajo para listado'!$CD$155:$DC$1048576,MATCH($A668,'Hoja de Trabajo para listado'!$CD$155:$CD$1048576,0),MATCH((CUADRO!I$5&amp;$E668),'Hoja de Trabajo para listado'!$CD$151:$DC$151,0)),0)</f>
        <v>0</v>
      </c>
      <c r="J668" s="255">
        <f ca="1">+IFERROR(INDEX('Hoja de Trabajo para listado'!$A$155:$Z$1048576,MATCH($A668,'Hoja de Trabajo para listado'!$A$155:$A$1048576,0),MATCH((CUADRO!J$5&amp;$E668),'Hoja de Trabajo para listado'!$A$151:$Z$151,0)),0)+IFERROR(INDEX('Hoja de Trabajo para listado'!$AB$155:$BA$1048576,MATCH($A668,'Hoja de Trabajo para listado'!$AB$155:$AB$1048576,0),MATCH((CUADRO!J$5&amp;$E668),'Hoja de Trabajo para listado'!$AB$151:$BA$151,0)),0)+IFERROR(INDEX('Hoja de Trabajo para listado'!$BC$155:$CB$1048576,MATCH($A668,'Hoja de Trabajo para listado'!$BC$155:$BC$1048576,0),MATCH((CUADRO!J$5&amp;$E668),'Hoja de Trabajo para listado'!$BC$151:$CB$151,0)),0)+IFERROR(INDEX('Hoja de Trabajo para listado'!$DE$153:$DG$274,MATCH($A668,'Hoja de Trabajo para listado'!$DE$153:$DE$1048576,0),MATCH((CUADRO!J$5&amp;$E668),'Hoja de Trabajo para listado'!$DE$151:$DG$151,0)),0)+IFERROR(INDEX('Hoja de Trabajo para listado'!$CD$155:$DC$1048576,MATCH($A668,'Hoja de Trabajo para listado'!$CD$155:$CD$1048576,0),MATCH((CUADRO!J$5&amp;$E668),'Hoja de Trabajo para listado'!$CD$151:$DC$151,0)),0)</f>
        <v>0</v>
      </c>
      <c r="K668" s="255">
        <f ca="1">+IFERROR(INDEX('Hoja de Trabajo para listado'!$A$155:$Z$1048576,MATCH($A668,'Hoja de Trabajo para listado'!$A$155:$A$1048576,0),MATCH((CUADRO!K$5&amp;$E668),'Hoja de Trabajo para listado'!$A$151:$Z$151,0)),0)+IFERROR(INDEX('Hoja de Trabajo para listado'!$AB$155:$BA$1048576,MATCH($A668,'Hoja de Trabajo para listado'!$AB$155:$AB$1048576,0),MATCH((CUADRO!K$5&amp;$E668),'Hoja de Trabajo para listado'!$AB$151:$BA$151,0)),0)+IFERROR(INDEX('Hoja de Trabajo para listado'!$BC$155:$CB$1048576,MATCH($A668,'Hoja de Trabajo para listado'!$BC$155:$BC$1048576,0),MATCH((CUADRO!K$5&amp;$E668),'Hoja de Trabajo para listado'!$BC$151:$CB$151,0)),0)+IFERROR(INDEX('Hoja de Trabajo para listado'!$DE$153:$DG$274,MATCH($A668,'Hoja de Trabajo para listado'!$DE$153:$DE$1048576,0),MATCH((CUADRO!K$5&amp;$E668),'Hoja de Trabajo para listado'!$DE$151:$DG$151,0)),0)+IFERROR(INDEX('Hoja de Trabajo para listado'!$CD$155:$DC$1048576,MATCH($A668,'Hoja de Trabajo para listado'!$CD$155:$CD$1048576,0),MATCH((CUADRO!K$5&amp;$E668),'Hoja de Trabajo para listado'!$CD$151:$DC$151,0)),0)</f>
        <v>0</v>
      </c>
      <c r="L668" s="255">
        <f ca="1">+IFERROR(INDEX('Hoja de Trabajo para listado'!$A$155:$Z$1048576,MATCH($A668,'Hoja de Trabajo para listado'!$A$155:$A$1048576,0),MATCH((CUADRO!L$5&amp;$E668),'Hoja de Trabajo para listado'!$A$151:$Z$151,0)),0)+IFERROR(INDEX('Hoja de Trabajo para listado'!$AB$155:$BA$1048576,MATCH($A668,'Hoja de Trabajo para listado'!$AB$155:$AB$1048576,0),MATCH((CUADRO!L$5&amp;$E668),'Hoja de Trabajo para listado'!$AB$151:$BA$151,0)),0)+IFERROR(INDEX('Hoja de Trabajo para listado'!$BC$155:$CB$1048576,MATCH($A668,'Hoja de Trabajo para listado'!$BC$155:$BC$1048576,0),MATCH((CUADRO!L$5&amp;$E668),'Hoja de Trabajo para listado'!$BC$151:$CB$151,0)),0)+IFERROR(INDEX('Hoja de Trabajo para listado'!$DE$153:$DG$274,MATCH($A668,'Hoja de Trabajo para listado'!$DE$153:$DE$1048576,0),MATCH((CUADRO!L$5&amp;$E668),'Hoja de Trabajo para listado'!$DE$151:$DG$151,0)),0)+IFERROR(INDEX('Hoja de Trabajo para listado'!$CD$155:$DC$1048576,MATCH($A668,'Hoja de Trabajo para listado'!$CD$155:$CD$1048576,0),MATCH((CUADRO!L$5&amp;$E668),'Hoja de Trabajo para listado'!$CD$151:$DC$151,0)),0)</f>
        <v>0</v>
      </c>
      <c r="M668" s="255">
        <f ca="1">+IFERROR(INDEX('Hoja de Trabajo para listado'!$A$155:$Z$1048576,MATCH($A668,'Hoja de Trabajo para listado'!$A$155:$A$1048576,0),MATCH((CUADRO!M$5&amp;$E668),'Hoja de Trabajo para listado'!$A$151:$Z$151,0)),0)+IFERROR(INDEX('Hoja de Trabajo para listado'!$AB$155:$BA$1048576,MATCH($A668,'Hoja de Trabajo para listado'!$AB$155:$AB$1048576,0),MATCH((CUADRO!M$5&amp;$E668),'Hoja de Trabajo para listado'!$AB$151:$BA$151,0)),0)+IFERROR(INDEX('Hoja de Trabajo para listado'!$BC$155:$CB$1048576,MATCH($A668,'Hoja de Trabajo para listado'!$BC$155:$BC$1048576,0),MATCH((CUADRO!M$5&amp;$E668),'Hoja de Trabajo para listado'!$BC$151:$CB$151,0)),0)+IFERROR(INDEX('Hoja de Trabajo para listado'!$DE$153:$DG$274,MATCH($A668,'Hoja de Trabajo para listado'!$DE$153:$DE$1048576,0),MATCH((CUADRO!M$5&amp;$E668),'Hoja de Trabajo para listado'!$DE$151:$DG$151,0)),0)+IFERROR(INDEX('Hoja de Trabajo para listado'!$CD$155:$DC$1048576,MATCH($A668,'Hoja de Trabajo para listado'!$CD$155:$CD$1048576,0),MATCH((CUADRO!M$5&amp;$E668),'Hoja de Trabajo para listado'!$CD$151:$DC$151,0)),0)</f>
        <v>0</v>
      </c>
      <c r="N668" s="255">
        <f ca="1">+IFERROR(INDEX('Hoja de Trabajo para listado'!$A$155:$Z$1048576,MATCH($A668,'Hoja de Trabajo para listado'!$A$155:$A$1048576,0),MATCH((CUADRO!N$5&amp;$E668),'Hoja de Trabajo para listado'!$A$151:$Z$151,0)),0)+IFERROR(INDEX('Hoja de Trabajo para listado'!$AB$155:$BA$1048576,MATCH($A668,'Hoja de Trabajo para listado'!$AB$155:$AB$1048576,0),MATCH((CUADRO!N$5&amp;$E668),'Hoja de Trabajo para listado'!$AB$151:$BA$151,0)),0)+IFERROR(INDEX('Hoja de Trabajo para listado'!$BC$155:$CB$1048576,MATCH($A668,'Hoja de Trabajo para listado'!$BC$155:$BC$1048576,0),MATCH((CUADRO!N$5&amp;$E668),'Hoja de Trabajo para listado'!$BC$151:$CB$151,0)),0)+IFERROR(INDEX('Hoja de Trabajo para listado'!$DE$153:$DG$274,MATCH($A668,'Hoja de Trabajo para listado'!$DE$153:$DE$1048576,0),MATCH((CUADRO!N$5&amp;$E668),'Hoja de Trabajo para listado'!$DE$151:$DG$151,0)),0)+IFERROR(INDEX('Hoja de Trabajo para listado'!$CD$155:$DC$1048576,MATCH($A668,'Hoja de Trabajo para listado'!$CD$155:$CD$1048576,0),MATCH((CUADRO!N$5&amp;$E668),'Hoja de Trabajo para listado'!$CD$151:$DC$151,0)),0)</f>
        <v>0</v>
      </c>
      <c r="O668" s="255">
        <f ca="1">+IFERROR(INDEX('Hoja de Trabajo para listado'!$A$155:$Z$1048576,MATCH($A668,'Hoja de Trabajo para listado'!$A$155:$A$1048576,0),MATCH((CUADRO!O$5&amp;$E668),'Hoja de Trabajo para listado'!$A$151:$Z$151,0)),0)+IFERROR(INDEX('Hoja de Trabajo para listado'!$AB$155:$BA$1048576,MATCH($A668,'Hoja de Trabajo para listado'!$AB$155:$AB$1048576,0),MATCH((CUADRO!O$5&amp;$E668),'Hoja de Trabajo para listado'!$AB$151:$BA$151,0)),0)+IFERROR(INDEX('Hoja de Trabajo para listado'!$BC$155:$CB$1048576,MATCH($A668,'Hoja de Trabajo para listado'!$BC$155:$BC$1048576,0),MATCH((CUADRO!O$5&amp;$E668),'Hoja de Trabajo para listado'!$BC$151:$CB$151,0)),0)+IFERROR(INDEX('Hoja de Trabajo para listado'!$DE$153:$DG$274,MATCH($A668,'Hoja de Trabajo para listado'!$DE$153:$DE$1048576,0),MATCH((CUADRO!O$5&amp;$E668),'Hoja de Trabajo para listado'!$DE$151:$DG$151,0)),0)+IFERROR(INDEX('Hoja de Trabajo para listado'!$CD$155:$DC$1048576,MATCH($A668,'Hoja de Trabajo para listado'!$CD$155:$CD$1048576,0),MATCH((CUADRO!O$5&amp;$E668),'Hoja de Trabajo para listado'!$CD$151:$DC$151,0)),0)</f>
        <v>0</v>
      </c>
      <c r="P668" s="255">
        <f ca="1">+IFERROR(INDEX('Hoja de Trabajo para listado'!$A$155:$Z$1048576,MATCH($A668,'Hoja de Trabajo para listado'!$A$155:$A$1048576,0),MATCH((CUADRO!P$5&amp;$E668),'Hoja de Trabajo para listado'!$A$151:$Z$151,0)),0)+IFERROR(INDEX('Hoja de Trabajo para listado'!$AB$155:$BA$1048576,MATCH($A668,'Hoja de Trabajo para listado'!$AB$155:$AB$1048576,0),MATCH((CUADRO!P$5&amp;$E668),'Hoja de Trabajo para listado'!$AB$151:$BA$151,0)),0)+IFERROR(INDEX('Hoja de Trabajo para listado'!$BC$155:$CB$1048576,MATCH($A668,'Hoja de Trabajo para listado'!$BC$155:$BC$1048576,0),MATCH((CUADRO!P$5&amp;$E668),'Hoja de Trabajo para listado'!$BC$151:$CB$151,0)),0)+IFERROR(INDEX('Hoja de Trabajo para listado'!$DE$153:$DG$274,MATCH($A668,'Hoja de Trabajo para listado'!$DE$153:$DE$1048576,0),MATCH((CUADRO!P$5&amp;$E668),'Hoja de Trabajo para listado'!$DE$151:$DG$151,0)),0)+IFERROR(INDEX('Hoja de Trabajo para listado'!$CD$155:$DC$1048576,MATCH($A668,'Hoja de Trabajo para listado'!$CD$155:$CD$1048576,0),MATCH((CUADRO!P$5&amp;$E668),'Hoja de Trabajo para listado'!$CD$151:$DC$151,0)),0)</f>
        <v>0</v>
      </c>
      <c r="Q668" s="255">
        <f ca="1">+IFERROR(INDEX('Hoja de Trabajo para listado'!$A$155:$Z$1048576,MATCH($A668,'Hoja de Trabajo para listado'!$A$155:$A$1048576,0),MATCH((CUADRO!Q$5&amp;$E668),'Hoja de Trabajo para listado'!$A$151:$Z$151,0)),0)+IFERROR(INDEX('Hoja de Trabajo para listado'!$AB$155:$BA$1048576,MATCH($A668,'Hoja de Trabajo para listado'!$AB$155:$AB$1048576,0),MATCH((CUADRO!Q$5&amp;$E668),'Hoja de Trabajo para listado'!$AB$151:$BA$151,0)),0)+IFERROR(INDEX('Hoja de Trabajo para listado'!$BC$155:$CB$1048576,MATCH($A668,'Hoja de Trabajo para listado'!$BC$155:$BC$1048576,0),MATCH((CUADRO!Q$5&amp;$E668),'Hoja de Trabajo para listado'!$BC$151:$CB$151,0)),0)+IFERROR(INDEX('Hoja de Trabajo para listado'!$DE$153:$DG$274,MATCH($A668,'Hoja de Trabajo para listado'!$DE$153:$DE$1048576,0),MATCH((CUADRO!Q$5&amp;$E668),'Hoja de Trabajo para listado'!$DE$151:$DG$151,0)),0)+IFERROR(INDEX('Hoja de Trabajo para listado'!$CD$155:$DC$1048576,MATCH($A668,'Hoja de Trabajo para listado'!$CD$155:$CD$1048576,0),MATCH((CUADRO!Q$5&amp;$E668),'Hoja de Trabajo para listado'!$CD$151:$DC$151,0)),0)</f>
        <v>0</v>
      </c>
      <c r="R668" s="255">
        <f t="shared" ca="1" si="20"/>
        <v>0</v>
      </c>
      <c r="S668" s="262"/>
      <c r="T668" s="255">
        <f ca="1">+T669</f>
        <v>0</v>
      </c>
      <c r="U668" s="254">
        <f t="shared" si="21"/>
        <v>1</v>
      </c>
      <c r="V668" s="362" t="str">
        <f>+VLOOKUP(A668,bd_lista!$A$3:$E$590,5,FALSE)</f>
        <v>Gobiernos Autonomos Municipales</v>
      </c>
      <c r="W668" s="361" t="str">
        <f>+V668</f>
        <v>Gobiernos Autonomos Municipales</v>
      </c>
      <c r="X668" s="254">
        <f>+VLOOKUP(A668,[2]Sheet1!$A$13:$D$744,4,FALSE)</f>
        <v>0</v>
      </c>
      <c r="Y668" s="254" t="e">
        <f>+VLOOKUP(X668,bd_lista!$A$3:$C$590,3,FALSE)</f>
        <v>#N/A</v>
      </c>
      <c r="Z668" s="316">
        <f>+X668</f>
        <v>0</v>
      </c>
      <c r="AA668" s="317" t="e">
        <f>+Y668</f>
        <v>#N/A</v>
      </c>
    </row>
    <row r="669" spans="1:27" customFormat="1" ht="15" hidden="1" customHeight="1">
      <c r="A669" s="32">
        <v>1326</v>
      </c>
      <c r="B669" s="307"/>
      <c r="C669" s="259" t="str">
        <f>+VLOOKUP(A669,bd_lista!$A$3:$C$590,3,FALSE)</f>
        <v>Gobierno Autónomo Municipal de Tolata</v>
      </c>
      <c r="D669" s="362"/>
      <c r="E669" s="256" t="s">
        <v>1314</v>
      </c>
      <c r="F669" s="255">
        <f ca="1">+IFERROR(INDEX('Hoja de Trabajo para listado'!$A$155:$Z$1048576,MATCH($A669,'Hoja de Trabajo para listado'!$A$155:$A$1048576,0),MATCH((CUADRO!F$5&amp;$E669),'Hoja de Trabajo para listado'!$A$151:$Z$151,0)),0)+IFERROR(INDEX('Hoja de Trabajo para listado'!$AB$155:$BA$1048576,MATCH($A669,'Hoja de Trabajo para listado'!$AB$155:$AB$1048576,0),MATCH((CUADRO!F$5&amp;$E669),'Hoja de Trabajo para listado'!$AB$151:$BA$151,0)),0)+IFERROR(INDEX('Hoja de Trabajo para listado'!$BC$155:$CB$1048576,MATCH($A669,'Hoja de Trabajo para listado'!$BC$155:$BC$1048576,0),MATCH((CUADRO!F$5&amp;$E669),'Hoja de Trabajo para listado'!$BC$151:$CB$151,0)),0)+IFERROR(INDEX('Hoja de Trabajo para listado'!$DE$153:$DG$274,MATCH($A669,'Hoja de Trabajo para listado'!$DE$153:$DE$1048576,0),MATCH((CUADRO!F$5&amp;$E669),'Hoja de Trabajo para listado'!$DE$151:$DG$151,0)),0)+IFERROR(INDEX('Hoja de Trabajo para listado'!$CD$155:$DC$1048576,MATCH($A669,'Hoja de Trabajo para listado'!$CD$155:$CD$1048576,0),MATCH((CUADRO!F$5&amp;$E669),'Hoja de Trabajo para listado'!$CD$151:$DC$151,0)),0)</f>
        <v>0</v>
      </c>
      <c r="G669" s="255">
        <f ca="1">+IFERROR(INDEX('Hoja de Trabajo para listado'!$A$155:$Z$1048576,MATCH($A669,'Hoja de Trabajo para listado'!$A$155:$A$1048576,0),MATCH((CUADRO!G$5&amp;$E669),'Hoja de Trabajo para listado'!$A$151:$Z$151,0)),0)+IFERROR(INDEX('Hoja de Trabajo para listado'!$AB$155:$BA$1048576,MATCH($A669,'Hoja de Trabajo para listado'!$AB$155:$AB$1048576,0),MATCH((CUADRO!G$5&amp;$E669),'Hoja de Trabajo para listado'!$AB$151:$BA$151,0)),0)+IFERROR(INDEX('Hoja de Trabajo para listado'!$BC$155:$CB$1048576,MATCH($A669,'Hoja de Trabajo para listado'!$BC$155:$BC$1048576,0),MATCH((CUADRO!G$5&amp;$E669),'Hoja de Trabajo para listado'!$BC$151:$CB$151,0)),0)+IFERROR(INDEX('Hoja de Trabajo para listado'!$DE$153:$DG$274,MATCH($A669,'Hoja de Trabajo para listado'!$DE$153:$DE$1048576,0),MATCH((CUADRO!G$5&amp;$E669),'Hoja de Trabajo para listado'!$DE$151:$DG$151,0)),0)+IFERROR(INDEX('Hoja de Trabajo para listado'!$CD$155:$DC$1048576,MATCH($A669,'Hoja de Trabajo para listado'!$CD$155:$CD$1048576,0),MATCH((CUADRO!G$5&amp;$E669),'Hoja de Trabajo para listado'!$CD$151:$DC$151,0)),0)</f>
        <v>0</v>
      </c>
      <c r="H669" s="255">
        <f ca="1">+IFERROR(INDEX('Hoja de Trabajo para listado'!$A$155:$Z$1048576,MATCH($A669,'Hoja de Trabajo para listado'!$A$155:$A$1048576,0),MATCH((CUADRO!H$5&amp;$E669),'Hoja de Trabajo para listado'!$A$151:$Z$151,0)),0)+IFERROR(INDEX('Hoja de Trabajo para listado'!$AB$155:$BA$1048576,MATCH($A669,'Hoja de Trabajo para listado'!$AB$155:$AB$1048576,0),MATCH((CUADRO!H$5&amp;$E669),'Hoja de Trabajo para listado'!$AB$151:$BA$151,0)),0)+IFERROR(INDEX('Hoja de Trabajo para listado'!$BC$155:$CB$1048576,MATCH($A669,'Hoja de Trabajo para listado'!$BC$155:$BC$1048576,0),MATCH((CUADRO!H$5&amp;$E669),'Hoja de Trabajo para listado'!$BC$151:$CB$151,0)),0)+IFERROR(INDEX('Hoja de Trabajo para listado'!$DE$153:$DG$274,MATCH($A669,'Hoja de Trabajo para listado'!$DE$153:$DE$1048576,0),MATCH((CUADRO!H$5&amp;$E669),'Hoja de Trabajo para listado'!$DE$151:$DG$151,0)),0)+IFERROR(INDEX('Hoja de Trabajo para listado'!$CD$155:$DC$1048576,MATCH($A669,'Hoja de Trabajo para listado'!$CD$155:$CD$1048576,0),MATCH((CUADRO!H$5&amp;$E669),'Hoja de Trabajo para listado'!$CD$151:$DC$151,0)),0)</f>
        <v>0</v>
      </c>
      <c r="I669" s="255">
        <f ca="1">+IFERROR(INDEX('Hoja de Trabajo para listado'!$A$155:$Z$1048576,MATCH($A669,'Hoja de Trabajo para listado'!$A$155:$A$1048576,0),MATCH((CUADRO!I$5&amp;$E669),'Hoja de Trabajo para listado'!$A$151:$Z$151,0)),0)+IFERROR(INDEX('Hoja de Trabajo para listado'!$AB$155:$BA$1048576,MATCH($A669,'Hoja de Trabajo para listado'!$AB$155:$AB$1048576,0),MATCH((CUADRO!I$5&amp;$E669),'Hoja de Trabajo para listado'!$AB$151:$BA$151,0)),0)+IFERROR(INDEX('Hoja de Trabajo para listado'!$BC$155:$CB$1048576,MATCH($A669,'Hoja de Trabajo para listado'!$BC$155:$BC$1048576,0),MATCH((CUADRO!I$5&amp;$E669),'Hoja de Trabajo para listado'!$BC$151:$CB$151,0)),0)+IFERROR(INDEX('Hoja de Trabajo para listado'!$DE$153:$DG$274,MATCH($A669,'Hoja de Trabajo para listado'!$DE$153:$DE$1048576,0),MATCH((CUADRO!I$5&amp;$E669),'Hoja de Trabajo para listado'!$DE$151:$DG$151,0)),0)+IFERROR(INDEX('Hoja de Trabajo para listado'!$CD$155:$DC$1048576,MATCH($A669,'Hoja de Trabajo para listado'!$CD$155:$CD$1048576,0),MATCH((CUADRO!I$5&amp;$E669),'Hoja de Trabajo para listado'!$CD$151:$DC$151,0)),0)</f>
        <v>0</v>
      </c>
      <c r="J669" s="255">
        <f ca="1">+IFERROR(INDEX('Hoja de Trabajo para listado'!$A$155:$Z$1048576,MATCH($A669,'Hoja de Trabajo para listado'!$A$155:$A$1048576,0),MATCH((CUADRO!J$5&amp;$E669),'Hoja de Trabajo para listado'!$A$151:$Z$151,0)),0)+IFERROR(INDEX('Hoja de Trabajo para listado'!$AB$155:$BA$1048576,MATCH($A669,'Hoja de Trabajo para listado'!$AB$155:$AB$1048576,0),MATCH((CUADRO!J$5&amp;$E669),'Hoja de Trabajo para listado'!$AB$151:$BA$151,0)),0)+IFERROR(INDEX('Hoja de Trabajo para listado'!$BC$155:$CB$1048576,MATCH($A669,'Hoja de Trabajo para listado'!$BC$155:$BC$1048576,0),MATCH((CUADRO!J$5&amp;$E669),'Hoja de Trabajo para listado'!$BC$151:$CB$151,0)),0)+IFERROR(INDEX('Hoja de Trabajo para listado'!$DE$153:$DG$274,MATCH($A669,'Hoja de Trabajo para listado'!$DE$153:$DE$1048576,0),MATCH((CUADRO!J$5&amp;$E669),'Hoja de Trabajo para listado'!$DE$151:$DG$151,0)),0)+IFERROR(INDEX('Hoja de Trabajo para listado'!$CD$155:$DC$1048576,MATCH($A669,'Hoja de Trabajo para listado'!$CD$155:$CD$1048576,0),MATCH((CUADRO!J$5&amp;$E669),'Hoja de Trabajo para listado'!$CD$151:$DC$151,0)),0)</f>
        <v>0</v>
      </c>
      <c r="K669" s="255">
        <f ca="1">+IFERROR(INDEX('Hoja de Trabajo para listado'!$A$155:$Z$1048576,MATCH($A669,'Hoja de Trabajo para listado'!$A$155:$A$1048576,0),MATCH((CUADRO!K$5&amp;$E669),'Hoja de Trabajo para listado'!$A$151:$Z$151,0)),0)+IFERROR(INDEX('Hoja de Trabajo para listado'!$AB$155:$BA$1048576,MATCH($A669,'Hoja de Trabajo para listado'!$AB$155:$AB$1048576,0),MATCH((CUADRO!K$5&amp;$E669),'Hoja de Trabajo para listado'!$AB$151:$BA$151,0)),0)+IFERROR(INDEX('Hoja de Trabajo para listado'!$BC$155:$CB$1048576,MATCH($A669,'Hoja de Trabajo para listado'!$BC$155:$BC$1048576,0),MATCH((CUADRO!K$5&amp;$E669),'Hoja de Trabajo para listado'!$BC$151:$CB$151,0)),0)+IFERROR(INDEX('Hoja de Trabajo para listado'!$DE$153:$DG$274,MATCH($A669,'Hoja de Trabajo para listado'!$DE$153:$DE$1048576,0),MATCH((CUADRO!K$5&amp;$E669),'Hoja de Trabajo para listado'!$DE$151:$DG$151,0)),0)+IFERROR(INDEX('Hoja de Trabajo para listado'!$CD$155:$DC$1048576,MATCH($A669,'Hoja de Trabajo para listado'!$CD$155:$CD$1048576,0),MATCH((CUADRO!K$5&amp;$E669),'Hoja de Trabajo para listado'!$CD$151:$DC$151,0)),0)</f>
        <v>0</v>
      </c>
      <c r="L669" s="255">
        <f ca="1">+IFERROR(INDEX('Hoja de Trabajo para listado'!$A$155:$Z$1048576,MATCH($A669,'Hoja de Trabajo para listado'!$A$155:$A$1048576,0),MATCH((CUADRO!L$5&amp;$E669),'Hoja de Trabajo para listado'!$A$151:$Z$151,0)),0)+IFERROR(INDEX('Hoja de Trabajo para listado'!$AB$155:$BA$1048576,MATCH($A669,'Hoja de Trabajo para listado'!$AB$155:$AB$1048576,0),MATCH((CUADRO!L$5&amp;$E669),'Hoja de Trabajo para listado'!$AB$151:$BA$151,0)),0)+IFERROR(INDEX('Hoja de Trabajo para listado'!$BC$155:$CB$1048576,MATCH($A669,'Hoja de Trabajo para listado'!$BC$155:$BC$1048576,0),MATCH((CUADRO!L$5&amp;$E669),'Hoja de Trabajo para listado'!$BC$151:$CB$151,0)),0)+IFERROR(INDEX('Hoja de Trabajo para listado'!$DE$153:$DG$274,MATCH($A669,'Hoja de Trabajo para listado'!$DE$153:$DE$1048576,0),MATCH((CUADRO!L$5&amp;$E669),'Hoja de Trabajo para listado'!$DE$151:$DG$151,0)),0)+IFERROR(INDEX('Hoja de Trabajo para listado'!$CD$155:$DC$1048576,MATCH($A669,'Hoja de Trabajo para listado'!$CD$155:$CD$1048576,0),MATCH((CUADRO!L$5&amp;$E669),'Hoja de Trabajo para listado'!$CD$151:$DC$151,0)),0)</f>
        <v>0</v>
      </c>
      <c r="M669" s="255">
        <f ca="1">+IFERROR(INDEX('Hoja de Trabajo para listado'!$A$155:$Z$1048576,MATCH($A669,'Hoja de Trabajo para listado'!$A$155:$A$1048576,0),MATCH((CUADRO!M$5&amp;$E669),'Hoja de Trabajo para listado'!$A$151:$Z$151,0)),0)+IFERROR(INDEX('Hoja de Trabajo para listado'!$AB$155:$BA$1048576,MATCH($A669,'Hoja de Trabajo para listado'!$AB$155:$AB$1048576,0),MATCH((CUADRO!M$5&amp;$E669),'Hoja de Trabajo para listado'!$AB$151:$BA$151,0)),0)+IFERROR(INDEX('Hoja de Trabajo para listado'!$BC$155:$CB$1048576,MATCH($A669,'Hoja de Trabajo para listado'!$BC$155:$BC$1048576,0),MATCH((CUADRO!M$5&amp;$E669),'Hoja de Trabajo para listado'!$BC$151:$CB$151,0)),0)+IFERROR(INDEX('Hoja de Trabajo para listado'!$DE$153:$DG$274,MATCH($A669,'Hoja de Trabajo para listado'!$DE$153:$DE$1048576,0),MATCH((CUADRO!M$5&amp;$E669),'Hoja de Trabajo para listado'!$DE$151:$DG$151,0)),0)+IFERROR(INDEX('Hoja de Trabajo para listado'!$CD$155:$DC$1048576,MATCH($A669,'Hoja de Trabajo para listado'!$CD$155:$CD$1048576,0),MATCH((CUADRO!M$5&amp;$E669),'Hoja de Trabajo para listado'!$CD$151:$DC$151,0)),0)</f>
        <v>0</v>
      </c>
      <c r="N669" s="255">
        <f ca="1">+IFERROR(INDEX('Hoja de Trabajo para listado'!$A$155:$Z$1048576,MATCH($A669,'Hoja de Trabajo para listado'!$A$155:$A$1048576,0),MATCH((CUADRO!N$5&amp;$E669),'Hoja de Trabajo para listado'!$A$151:$Z$151,0)),0)+IFERROR(INDEX('Hoja de Trabajo para listado'!$AB$155:$BA$1048576,MATCH($A669,'Hoja de Trabajo para listado'!$AB$155:$AB$1048576,0),MATCH((CUADRO!N$5&amp;$E669),'Hoja de Trabajo para listado'!$AB$151:$BA$151,0)),0)+IFERROR(INDEX('Hoja de Trabajo para listado'!$BC$155:$CB$1048576,MATCH($A669,'Hoja de Trabajo para listado'!$BC$155:$BC$1048576,0),MATCH((CUADRO!N$5&amp;$E669),'Hoja de Trabajo para listado'!$BC$151:$CB$151,0)),0)+IFERROR(INDEX('Hoja de Trabajo para listado'!$DE$153:$DG$274,MATCH($A669,'Hoja de Trabajo para listado'!$DE$153:$DE$1048576,0),MATCH((CUADRO!N$5&amp;$E669),'Hoja de Trabajo para listado'!$DE$151:$DG$151,0)),0)+IFERROR(INDEX('Hoja de Trabajo para listado'!$CD$155:$DC$1048576,MATCH($A669,'Hoja de Trabajo para listado'!$CD$155:$CD$1048576,0),MATCH((CUADRO!N$5&amp;$E669),'Hoja de Trabajo para listado'!$CD$151:$DC$151,0)),0)</f>
        <v>0</v>
      </c>
      <c r="O669" s="255">
        <f ca="1">+IFERROR(INDEX('Hoja de Trabajo para listado'!$A$155:$Z$1048576,MATCH($A669,'Hoja de Trabajo para listado'!$A$155:$A$1048576,0),MATCH((CUADRO!O$5&amp;$E669),'Hoja de Trabajo para listado'!$A$151:$Z$151,0)),0)+IFERROR(INDEX('Hoja de Trabajo para listado'!$AB$155:$BA$1048576,MATCH($A669,'Hoja de Trabajo para listado'!$AB$155:$AB$1048576,0),MATCH((CUADRO!O$5&amp;$E669),'Hoja de Trabajo para listado'!$AB$151:$BA$151,0)),0)+IFERROR(INDEX('Hoja de Trabajo para listado'!$BC$155:$CB$1048576,MATCH($A669,'Hoja de Trabajo para listado'!$BC$155:$BC$1048576,0),MATCH((CUADRO!O$5&amp;$E669),'Hoja de Trabajo para listado'!$BC$151:$CB$151,0)),0)+IFERROR(INDEX('Hoja de Trabajo para listado'!$DE$153:$DG$274,MATCH($A669,'Hoja de Trabajo para listado'!$DE$153:$DE$1048576,0),MATCH((CUADRO!O$5&amp;$E669),'Hoja de Trabajo para listado'!$DE$151:$DG$151,0)),0)+IFERROR(INDEX('Hoja de Trabajo para listado'!$CD$155:$DC$1048576,MATCH($A669,'Hoja de Trabajo para listado'!$CD$155:$CD$1048576,0),MATCH((CUADRO!O$5&amp;$E669),'Hoja de Trabajo para listado'!$CD$151:$DC$151,0)),0)</f>
        <v>0</v>
      </c>
      <c r="P669" s="255">
        <f ca="1">+IFERROR(INDEX('Hoja de Trabajo para listado'!$A$155:$Z$1048576,MATCH($A669,'Hoja de Trabajo para listado'!$A$155:$A$1048576,0),MATCH((CUADRO!P$5&amp;$E669),'Hoja de Trabajo para listado'!$A$151:$Z$151,0)),0)+IFERROR(INDEX('Hoja de Trabajo para listado'!$AB$155:$BA$1048576,MATCH($A669,'Hoja de Trabajo para listado'!$AB$155:$AB$1048576,0),MATCH((CUADRO!P$5&amp;$E669),'Hoja de Trabajo para listado'!$AB$151:$BA$151,0)),0)+IFERROR(INDEX('Hoja de Trabajo para listado'!$BC$155:$CB$1048576,MATCH($A669,'Hoja de Trabajo para listado'!$BC$155:$BC$1048576,0),MATCH((CUADRO!P$5&amp;$E669),'Hoja de Trabajo para listado'!$BC$151:$CB$151,0)),0)+IFERROR(INDEX('Hoja de Trabajo para listado'!$DE$153:$DG$274,MATCH($A669,'Hoja de Trabajo para listado'!$DE$153:$DE$1048576,0),MATCH((CUADRO!P$5&amp;$E669),'Hoja de Trabajo para listado'!$DE$151:$DG$151,0)),0)+IFERROR(INDEX('Hoja de Trabajo para listado'!$CD$155:$DC$1048576,MATCH($A669,'Hoja de Trabajo para listado'!$CD$155:$CD$1048576,0),MATCH((CUADRO!P$5&amp;$E669),'Hoja de Trabajo para listado'!$CD$151:$DC$151,0)),0)</f>
        <v>0</v>
      </c>
      <c r="Q669" s="255">
        <f ca="1">+IFERROR(INDEX('Hoja de Trabajo para listado'!$A$155:$Z$1048576,MATCH($A669,'Hoja de Trabajo para listado'!$A$155:$A$1048576,0),MATCH((CUADRO!Q$5&amp;$E669),'Hoja de Trabajo para listado'!$A$151:$Z$151,0)),0)+IFERROR(INDEX('Hoja de Trabajo para listado'!$AB$155:$BA$1048576,MATCH($A669,'Hoja de Trabajo para listado'!$AB$155:$AB$1048576,0),MATCH((CUADRO!Q$5&amp;$E669),'Hoja de Trabajo para listado'!$AB$151:$BA$151,0)),0)+IFERROR(INDEX('Hoja de Trabajo para listado'!$BC$155:$CB$1048576,MATCH($A669,'Hoja de Trabajo para listado'!$BC$155:$BC$1048576,0),MATCH((CUADRO!Q$5&amp;$E669),'Hoja de Trabajo para listado'!$BC$151:$CB$151,0)),0)+IFERROR(INDEX('Hoja de Trabajo para listado'!$DE$153:$DG$274,MATCH($A669,'Hoja de Trabajo para listado'!$DE$153:$DE$1048576,0),MATCH((CUADRO!Q$5&amp;$E669),'Hoja de Trabajo para listado'!$DE$151:$DG$151,0)),0)+IFERROR(INDEX('Hoja de Trabajo para listado'!$CD$155:$DC$1048576,MATCH($A669,'Hoja de Trabajo para listado'!$CD$155:$CD$1048576,0),MATCH((CUADRO!Q$5&amp;$E669),'Hoja de Trabajo para listado'!$CD$151:$DC$151,0)),0)</f>
        <v>0</v>
      </c>
      <c r="R669" s="255">
        <f t="shared" ca="1" si="20"/>
        <v>0</v>
      </c>
      <c r="S669" s="262">
        <f ca="1">+R668+R669</f>
        <v>0</v>
      </c>
      <c r="T669" s="255">
        <f ca="1">+S669</f>
        <v>0</v>
      </c>
      <c r="U669" s="254">
        <f t="shared" si="21"/>
        <v>2</v>
      </c>
      <c r="V669" s="362" t="str">
        <f>+VLOOKUP(A669,bd_lista!$A$3:$E$590,5,FALSE)</f>
        <v>Gobiernos Autonomos Municipales</v>
      </c>
      <c r="W669" s="362"/>
      <c r="X669" s="254">
        <f>+VLOOKUP(A669,[2]Sheet1!$A$13:$D$744,4,FALSE)</f>
        <v>0</v>
      </c>
      <c r="Y669" s="254" t="e">
        <f>+VLOOKUP(X669,bd_lista!$A$3:$C$590,3,FALSE)</f>
        <v>#N/A</v>
      </c>
      <c r="Z669" s="314"/>
      <c r="AA669" s="315"/>
    </row>
    <row r="670" spans="1:27" customFormat="1" ht="15" hidden="1" customHeight="1">
      <c r="A670" s="32">
        <v>1327</v>
      </c>
      <c r="B670" s="306">
        <f>+A670</f>
        <v>1327</v>
      </c>
      <c r="C670" s="259" t="str">
        <f>+VLOOKUP(A670,bd_lista!$A$3:$C$590,3,FALSE)</f>
        <v>Gobierno Autónomo Municipal de Capinota</v>
      </c>
      <c r="D670" s="361" t="str">
        <f>+C670</f>
        <v>Gobierno Autónomo Municipal de Capinota</v>
      </c>
      <c r="E670" s="254" t="s">
        <v>1313</v>
      </c>
      <c r="F670" s="255">
        <f ca="1">+IFERROR(INDEX('Hoja de Trabajo para listado'!$A$155:$Z$1048576,MATCH($A670,'Hoja de Trabajo para listado'!$A$155:$A$1048576,0),MATCH((CUADRO!F$5&amp;$E670),'Hoja de Trabajo para listado'!$A$151:$Z$151,0)),0)+IFERROR(INDEX('Hoja de Trabajo para listado'!$AB$155:$BA$1048576,MATCH($A670,'Hoja de Trabajo para listado'!$AB$155:$AB$1048576,0),MATCH((CUADRO!F$5&amp;$E670),'Hoja de Trabajo para listado'!$AB$151:$BA$151,0)),0)+IFERROR(INDEX('Hoja de Trabajo para listado'!$BC$155:$CB$1048576,MATCH($A670,'Hoja de Trabajo para listado'!$BC$155:$BC$1048576,0),MATCH((CUADRO!F$5&amp;$E670),'Hoja de Trabajo para listado'!$BC$151:$CB$151,0)),0)+IFERROR(INDEX('Hoja de Trabajo para listado'!$DE$153:$DG$274,MATCH($A670,'Hoja de Trabajo para listado'!$DE$153:$DE$1048576,0),MATCH((CUADRO!F$5&amp;$E670),'Hoja de Trabajo para listado'!$DE$151:$DG$151,0)),0)+IFERROR(INDEX('Hoja de Trabajo para listado'!$CD$155:$DC$1048576,MATCH($A670,'Hoja de Trabajo para listado'!$CD$155:$CD$1048576,0),MATCH((CUADRO!F$5&amp;$E670),'Hoja de Trabajo para listado'!$CD$151:$DC$151,0)),0)</f>
        <v>0</v>
      </c>
      <c r="G670" s="255">
        <f ca="1">+IFERROR(INDEX('Hoja de Trabajo para listado'!$A$155:$Z$1048576,MATCH($A670,'Hoja de Trabajo para listado'!$A$155:$A$1048576,0),MATCH((CUADRO!G$5&amp;$E670),'Hoja de Trabajo para listado'!$A$151:$Z$151,0)),0)+IFERROR(INDEX('Hoja de Trabajo para listado'!$AB$155:$BA$1048576,MATCH($A670,'Hoja de Trabajo para listado'!$AB$155:$AB$1048576,0),MATCH((CUADRO!G$5&amp;$E670),'Hoja de Trabajo para listado'!$AB$151:$BA$151,0)),0)+IFERROR(INDEX('Hoja de Trabajo para listado'!$BC$155:$CB$1048576,MATCH($A670,'Hoja de Trabajo para listado'!$BC$155:$BC$1048576,0),MATCH((CUADRO!G$5&amp;$E670),'Hoja de Trabajo para listado'!$BC$151:$CB$151,0)),0)+IFERROR(INDEX('Hoja de Trabajo para listado'!$DE$153:$DG$274,MATCH($A670,'Hoja de Trabajo para listado'!$DE$153:$DE$1048576,0),MATCH((CUADRO!G$5&amp;$E670),'Hoja de Trabajo para listado'!$DE$151:$DG$151,0)),0)+IFERROR(INDEX('Hoja de Trabajo para listado'!$CD$155:$DC$1048576,MATCH($A670,'Hoja de Trabajo para listado'!$CD$155:$CD$1048576,0),MATCH((CUADRO!G$5&amp;$E670),'Hoja de Trabajo para listado'!$CD$151:$DC$151,0)),0)</f>
        <v>0</v>
      </c>
      <c r="H670" s="255">
        <f ca="1">+IFERROR(INDEX('Hoja de Trabajo para listado'!$A$155:$Z$1048576,MATCH($A670,'Hoja de Trabajo para listado'!$A$155:$A$1048576,0),MATCH((CUADRO!H$5&amp;$E670),'Hoja de Trabajo para listado'!$A$151:$Z$151,0)),0)+IFERROR(INDEX('Hoja de Trabajo para listado'!$AB$155:$BA$1048576,MATCH($A670,'Hoja de Trabajo para listado'!$AB$155:$AB$1048576,0),MATCH((CUADRO!H$5&amp;$E670),'Hoja de Trabajo para listado'!$AB$151:$BA$151,0)),0)+IFERROR(INDEX('Hoja de Trabajo para listado'!$BC$155:$CB$1048576,MATCH($A670,'Hoja de Trabajo para listado'!$BC$155:$BC$1048576,0),MATCH((CUADRO!H$5&amp;$E670),'Hoja de Trabajo para listado'!$BC$151:$CB$151,0)),0)+IFERROR(INDEX('Hoja de Trabajo para listado'!$DE$153:$DG$274,MATCH($A670,'Hoja de Trabajo para listado'!$DE$153:$DE$1048576,0),MATCH((CUADRO!H$5&amp;$E670),'Hoja de Trabajo para listado'!$DE$151:$DG$151,0)),0)+IFERROR(INDEX('Hoja de Trabajo para listado'!$CD$155:$DC$1048576,MATCH($A670,'Hoja de Trabajo para listado'!$CD$155:$CD$1048576,0),MATCH((CUADRO!H$5&amp;$E670),'Hoja de Trabajo para listado'!$CD$151:$DC$151,0)),0)</f>
        <v>0</v>
      </c>
      <c r="I670" s="255">
        <f ca="1">+IFERROR(INDEX('Hoja de Trabajo para listado'!$A$155:$Z$1048576,MATCH($A670,'Hoja de Trabajo para listado'!$A$155:$A$1048576,0),MATCH((CUADRO!I$5&amp;$E670),'Hoja de Trabajo para listado'!$A$151:$Z$151,0)),0)+IFERROR(INDEX('Hoja de Trabajo para listado'!$AB$155:$BA$1048576,MATCH($A670,'Hoja de Trabajo para listado'!$AB$155:$AB$1048576,0),MATCH((CUADRO!I$5&amp;$E670),'Hoja de Trabajo para listado'!$AB$151:$BA$151,0)),0)+IFERROR(INDEX('Hoja de Trabajo para listado'!$BC$155:$CB$1048576,MATCH($A670,'Hoja de Trabajo para listado'!$BC$155:$BC$1048576,0),MATCH((CUADRO!I$5&amp;$E670),'Hoja de Trabajo para listado'!$BC$151:$CB$151,0)),0)+IFERROR(INDEX('Hoja de Trabajo para listado'!$DE$153:$DG$274,MATCH($A670,'Hoja de Trabajo para listado'!$DE$153:$DE$1048576,0),MATCH((CUADRO!I$5&amp;$E670),'Hoja de Trabajo para listado'!$DE$151:$DG$151,0)),0)+IFERROR(INDEX('Hoja de Trabajo para listado'!$CD$155:$DC$1048576,MATCH($A670,'Hoja de Trabajo para listado'!$CD$155:$CD$1048576,0),MATCH((CUADRO!I$5&amp;$E670),'Hoja de Trabajo para listado'!$CD$151:$DC$151,0)),0)</f>
        <v>0</v>
      </c>
      <c r="J670" s="255">
        <f ca="1">+IFERROR(INDEX('Hoja de Trabajo para listado'!$A$155:$Z$1048576,MATCH($A670,'Hoja de Trabajo para listado'!$A$155:$A$1048576,0),MATCH((CUADRO!J$5&amp;$E670),'Hoja de Trabajo para listado'!$A$151:$Z$151,0)),0)+IFERROR(INDEX('Hoja de Trabajo para listado'!$AB$155:$BA$1048576,MATCH($A670,'Hoja de Trabajo para listado'!$AB$155:$AB$1048576,0),MATCH((CUADRO!J$5&amp;$E670),'Hoja de Trabajo para listado'!$AB$151:$BA$151,0)),0)+IFERROR(INDEX('Hoja de Trabajo para listado'!$BC$155:$CB$1048576,MATCH($A670,'Hoja de Trabajo para listado'!$BC$155:$BC$1048576,0),MATCH((CUADRO!J$5&amp;$E670),'Hoja de Trabajo para listado'!$BC$151:$CB$151,0)),0)+IFERROR(INDEX('Hoja de Trabajo para listado'!$DE$153:$DG$274,MATCH($A670,'Hoja de Trabajo para listado'!$DE$153:$DE$1048576,0),MATCH((CUADRO!J$5&amp;$E670),'Hoja de Trabajo para listado'!$DE$151:$DG$151,0)),0)+IFERROR(INDEX('Hoja de Trabajo para listado'!$CD$155:$DC$1048576,MATCH($A670,'Hoja de Trabajo para listado'!$CD$155:$CD$1048576,0),MATCH((CUADRO!J$5&amp;$E670),'Hoja de Trabajo para listado'!$CD$151:$DC$151,0)),0)</f>
        <v>0</v>
      </c>
      <c r="K670" s="255">
        <f ca="1">+IFERROR(INDEX('Hoja de Trabajo para listado'!$A$155:$Z$1048576,MATCH($A670,'Hoja de Trabajo para listado'!$A$155:$A$1048576,0),MATCH((CUADRO!K$5&amp;$E670),'Hoja de Trabajo para listado'!$A$151:$Z$151,0)),0)+IFERROR(INDEX('Hoja de Trabajo para listado'!$AB$155:$BA$1048576,MATCH($A670,'Hoja de Trabajo para listado'!$AB$155:$AB$1048576,0),MATCH((CUADRO!K$5&amp;$E670),'Hoja de Trabajo para listado'!$AB$151:$BA$151,0)),0)+IFERROR(INDEX('Hoja de Trabajo para listado'!$BC$155:$CB$1048576,MATCH($A670,'Hoja de Trabajo para listado'!$BC$155:$BC$1048576,0),MATCH((CUADRO!K$5&amp;$E670),'Hoja de Trabajo para listado'!$BC$151:$CB$151,0)),0)+IFERROR(INDEX('Hoja de Trabajo para listado'!$DE$153:$DG$274,MATCH($A670,'Hoja de Trabajo para listado'!$DE$153:$DE$1048576,0),MATCH((CUADRO!K$5&amp;$E670),'Hoja de Trabajo para listado'!$DE$151:$DG$151,0)),0)+IFERROR(INDEX('Hoja de Trabajo para listado'!$CD$155:$DC$1048576,MATCH($A670,'Hoja de Trabajo para listado'!$CD$155:$CD$1048576,0),MATCH((CUADRO!K$5&amp;$E670),'Hoja de Trabajo para listado'!$CD$151:$DC$151,0)),0)</f>
        <v>0</v>
      </c>
      <c r="L670" s="255">
        <f ca="1">+IFERROR(INDEX('Hoja de Trabajo para listado'!$A$155:$Z$1048576,MATCH($A670,'Hoja de Trabajo para listado'!$A$155:$A$1048576,0),MATCH((CUADRO!L$5&amp;$E670),'Hoja de Trabajo para listado'!$A$151:$Z$151,0)),0)+IFERROR(INDEX('Hoja de Trabajo para listado'!$AB$155:$BA$1048576,MATCH($A670,'Hoja de Trabajo para listado'!$AB$155:$AB$1048576,0),MATCH((CUADRO!L$5&amp;$E670),'Hoja de Trabajo para listado'!$AB$151:$BA$151,0)),0)+IFERROR(INDEX('Hoja de Trabajo para listado'!$BC$155:$CB$1048576,MATCH($A670,'Hoja de Trabajo para listado'!$BC$155:$BC$1048576,0),MATCH((CUADRO!L$5&amp;$E670),'Hoja de Trabajo para listado'!$BC$151:$CB$151,0)),0)+IFERROR(INDEX('Hoja de Trabajo para listado'!$DE$153:$DG$274,MATCH($A670,'Hoja de Trabajo para listado'!$DE$153:$DE$1048576,0),MATCH((CUADRO!L$5&amp;$E670),'Hoja de Trabajo para listado'!$DE$151:$DG$151,0)),0)+IFERROR(INDEX('Hoja de Trabajo para listado'!$CD$155:$DC$1048576,MATCH($A670,'Hoja de Trabajo para listado'!$CD$155:$CD$1048576,0),MATCH((CUADRO!L$5&amp;$E670),'Hoja de Trabajo para listado'!$CD$151:$DC$151,0)),0)</f>
        <v>0</v>
      </c>
      <c r="M670" s="255">
        <f ca="1">+IFERROR(INDEX('Hoja de Trabajo para listado'!$A$155:$Z$1048576,MATCH($A670,'Hoja de Trabajo para listado'!$A$155:$A$1048576,0),MATCH((CUADRO!M$5&amp;$E670),'Hoja de Trabajo para listado'!$A$151:$Z$151,0)),0)+IFERROR(INDEX('Hoja de Trabajo para listado'!$AB$155:$BA$1048576,MATCH($A670,'Hoja de Trabajo para listado'!$AB$155:$AB$1048576,0),MATCH((CUADRO!M$5&amp;$E670),'Hoja de Trabajo para listado'!$AB$151:$BA$151,0)),0)+IFERROR(INDEX('Hoja de Trabajo para listado'!$BC$155:$CB$1048576,MATCH($A670,'Hoja de Trabajo para listado'!$BC$155:$BC$1048576,0),MATCH((CUADRO!M$5&amp;$E670),'Hoja de Trabajo para listado'!$BC$151:$CB$151,0)),0)+IFERROR(INDEX('Hoja de Trabajo para listado'!$DE$153:$DG$274,MATCH($A670,'Hoja de Trabajo para listado'!$DE$153:$DE$1048576,0),MATCH((CUADRO!M$5&amp;$E670),'Hoja de Trabajo para listado'!$DE$151:$DG$151,0)),0)+IFERROR(INDEX('Hoja de Trabajo para listado'!$CD$155:$DC$1048576,MATCH($A670,'Hoja de Trabajo para listado'!$CD$155:$CD$1048576,0),MATCH((CUADRO!M$5&amp;$E670),'Hoja de Trabajo para listado'!$CD$151:$DC$151,0)),0)</f>
        <v>0</v>
      </c>
      <c r="N670" s="255">
        <f ca="1">+IFERROR(INDEX('Hoja de Trabajo para listado'!$A$155:$Z$1048576,MATCH($A670,'Hoja de Trabajo para listado'!$A$155:$A$1048576,0),MATCH((CUADRO!N$5&amp;$E670),'Hoja de Trabajo para listado'!$A$151:$Z$151,0)),0)+IFERROR(INDEX('Hoja de Trabajo para listado'!$AB$155:$BA$1048576,MATCH($A670,'Hoja de Trabajo para listado'!$AB$155:$AB$1048576,0),MATCH((CUADRO!N$5&amp;$E670),'Hoja de Trabajo para listado'!$AB$151:$BA$151,0)),0)+IFERROR(INDEX('Hoja de Trabajo para listado'!$BC$155:$CB$1048576,MATCH($A670,'Hoja de Trabajo para listado'!$BC$155:$BC$1048576,0),MATCH((CUADRO!N$5&amp;$E670),'Hoja de Trabajo para listado'!$BC$151:$CB$151,0)),0)+IFERROR(INDEX('Hoja de Trabajo para listado'!$DE$153:$DG$274,MATCH($A670,'Hoja de Trabajo para listado'!$DE$153:$DE$1048576,0),MATCH((CUADRO!N$5&amp;$E670),'Hoja de Trabajo para listado'!$DE$151:$DG$151,0)),0)+IFERROR(INDEX('Hoja de Trabajo para listado'!$CD$155:$DC$1048576,MATCH($A670,'Hoja de Trabajo para listado'!$CD$155:$CD$1048576,0),MATCH((CUADRO!N$5&amp;$E670),'Hoja de Trabajo para listado'!$CD$151:$DC$151,0)),0)</f>
        <v>0</v>
      </c>
      <c r="O670" s="255">
        <f ca="1">+IFERROR(INDEX('Hoja de Trabajo para listado'!$A$155:$Z$1048576,MATCH($A670,'Hoja de Trabajo para listado'!$A$155:$A$1048576,0),MATCH((CUADRO!O$5&amp;$E670),'Hoja de Trabajo para listado'!$A$151:$Z$151,0)),0)+IFERROR(INDEX('Hoja de Trabajo para listado'!$AB$155:$BA$1048576,MATCH($A670,'Hoja de Trabajo para listado'!$AB$155:$AB$1048576,0),MATCH((CUADRO!O$5&amp;$E670),'Hoja de Trabajo para listado'!$AB$151:$BA$151,0)),0)+IFERROR(INDEX('Hoja de Trabajo para listado'!$BC$155:$CB$1048576,MATCH($A670,'Hoja de Trabajo para listado'!$BC$155:$BC$1048576,0),MATCH((CUADRO!O$5&amp;$E670),'Hoja de Trabajo para listado'!$BC$151:$CB$151,0)),0)+IFERROR(INDEX('Hoja de Trabajo para listado'!$DE$153:$DG$274,MATCH($A670,'Hoja de Trabajo para listado'!$DE$153:$DE$1048576,0),MATCH((CUADRO!O$5&amp;$E670),'Hoja de Trabajo para listado'!$DE$151:$DG$151,0)),0)+IFERROR(INDEX('Hoja de Trabajo para listado'!$CD$155:$DC$1048576,MATCH($A670,'Hoja de Trabajo para listado'!$CD$155:$CD$1048576,0),MATCH((CUADRO!O$5&amp;$E670),'Hoja de Trabajo para listado'!$CD$151:$DC$151,0)),0)</f>
        <v>0</v>
      </c>
      <c r="P670" s="255">
        <f ca="1">+IFERROR(INDEX('Hoja de Trabajo para listado'!$A$155:$Z$1048576,MATCH($A670,'Hoja de Trabajo para listado'!$A$155:$A$1048576,0),MATCH((CUADRO!P$5&amp;$E670),'Hoja de Trabajo para listado'!$A$151:$Z$151,0)),0)+IFERROR(INDEX('Hoja de Trabajo para listado'!$AB$155:$BA$1048576,MATCH($A670,'Hoja de Trabajo para listado'!$AB$155:$AB$1048576,0),MATCH((CUADRO!P$5&amp;$E670),'Hoja de Trabajo para listado'!$AB$151:$BA$151,0)),0)+IFERROR(INDEX('Hoja de Trabajo para listado'!$BC$155:$CB$1048576,MATCH($A670,'Hoja de Trabajo para listado'!$BC$155:$BC$1048576,0),MATCH((CUADRO!P$5&amp;$E670),'Hoja de Trabajo para listado'!$BC$151:$CB$151,0)),0)+IFERROR(INDEX('Hoja de Trabajo para listado'!$DE$153:$DG$274,MATCH($A670,'Hoja de Trabajo para listado'!$DE$153:$DE$1048576,0),MATCH((CUADRO!P$5&amp;$E670),'Hoja de Trabajo para listado'!$DE$151:$DG$151,0)),0)+IFERROR(INDEX('Hoja de Trabajo para listado'!$CD$155:$DC$1048576,MATCH($A670,'Hoja de Trabajo para listado'!$CD$155:$CD$1048576,0),MATCH((CUADRO!P$5&amp;$E670),'Hoja de Trabajo para listado'!$CD$151:$DC$151,0)),0)</f>
        <v>0</v>
      </c>
      <c r="Q670" s="255">
        <f ca="1">+IFERROR(INDEX('Hoja de Trabajo para listado'!$A$155:$Z$1048576,MATCH($A670,'Hoja de Trabajo para listado'!$A$155:$A$1048576,0),MATCH((CUADRO!Q$5&amp;$E670),'Hoja de Trabajo para listado'!$A$151:$Z$151,0)),0)+IFERROR(INDEX('Hoja de Trabajo para listado'!$AB$155:$BA$1048576,MATCH($A670,'Hoja de Trabajo para listado'!$AB$155:$AB$1048576,0),MATCH((CUADRO!Q$5&amp;$E670),'Hoja de Trabajo para listado'!$AB$151:$BA$151,0)),0)+IFERROR(INDEX('Hoja de Trabajo para listado'!$BC$155:$CB$1048576,MATCH($A670,'Hoja de Trabajo para listado'!$BC$155:$BC$1048576,0),MATCH((CUADRO!Q$5&amp;$E670),'Hoja de Trabajo para listado'!$BC$151:$CB$151,0)),0)+IFERROR(INDEX('Hoja de Trabajo para listado'!$DE$153:$DG$274,MATCH($A670,'Hoja de Trabajo para listado'!$DE$153:$DE$1048576,0),MATCH((CUADRO!Q$5&amp;$E670),'Hoja de Trabajo para listado'!$DE$151:$DG$151,0)),0)+IFERROR(INDEX('Hoja de Trabajo para listado'!$CD$155:$DC$1048576,MATCH($A670,'Hoja de Trabajo para listado'!$CD$155:$CD$1048576,0),MATCH((CUADRO!Q$5&amp;$E670),'Hoja de Trabajo para listado'!$CD$151:$DC$151,0)),0)</f>
        <v>0</v>
      </c>
      <c r="R670" s="255">
        <f t="shared" ca="1" si="20"/>
        <v>0</v>
      </c>
      <c r="S670" s="262"/>
      <c r="T670" s="255">
        <f ca="1">+T671</f>
        <v>0</v>
      </c>
      <c r="U670" s="254">
        <f t="shared" si="21"/>
        <v>1</v>
      </c>
      <c r="V670" s="362" t="str">
        <f>+VLOOKUP(A670,bd_lista!$A$3:$E$590,5,FALSE)</f>
        <v>Gobiernos Autonomos Municipales</v>
      </c>
      <c r="W670" s="361" t="str">
        <f>+V670</f>
        <v>Gobiernos Autonomos Municipales</v>
      </c>
      <c r="X670" s="254">
        <f>+VLOOKUP(A670,[2]Sheet1!$A$13:$D$744,4,FALSE)</f>
        <v>0</v>
      </c>
      <c r="Y670" s="254" t="e">
        <f>+VLOOKUP(X670,bd_lista!$A$3:$C$590,3,FALSE)</f>
        <v>#N/A</v>
      </c>
      <c r="Z670" s="316">
        <f>+X670</f>
        <v>0</v>
      </c>
      <c r="AA670" s="317" t="e">
        <f>+Y670</f>
        <v>#N/A</v>
      </c>
    </row>
    <row r="671" spans="1:27" customFormat="1" ht="15" hidden="1" customHeight="1">
      <c r="A671" s="32">
        <v>1327</v>
      </c>
      <c r="B671" s="307"/>
      <c r="C671" s="259" t="str">
        <f>+VLOOKUP(A671,bd_lista!$A$3:$C$590,3,FALSE)</f>
        <v>Gobierno Autónomo Municipal de Capinota</v>
      </c>
      <c r="D671" s="362"/>
      <c r="E671" s="256" t="s">
        <v>1314</v>
      </c>
      <c r="F671" s="255">
        <f ca="1">+IFERROR(INDEX('Hoja de Trabajo para listado'!$A$155:$Z$1048576,MATCH($A671,'Hoja de Trabajo para listado'!$A$155:$A$1048576,0),MATCH((CUADRO!F$5&amp;$E671),'Hoja de Trabajo para listado'!$A$151:$Z$151,0)),0)+IFERROR(INDEX('Hoja de Trabajo para listado'!$AB$155:$BA$1048576,MATCH($A671,'Hoja de Trabajo para listado'!$AB$155:$AB$1048576,0),MATCH((CUADRO!F$5&amp;$E671),'Hoja de Trabajo para listado'!$AB$151:$BA$151,0)),0)+IFERROR(INDEX('Hoja de Trabajo para listado'!$BC$155:$CB$1048576,MATCH($A671,'Hoja de Trabajo para listado'!$BC$155:$BC$1048576,0),MATCH((CUADRO!F$5&amp;$E671),'Hoja de Trabajo para listado'!$BC$151:$CB$151,0)),0)+IFERROR(INDEX('Hoja de Trabajo para listado'!$DE$153:$DG$274,MATCH($A671,'Hoja de Trabajo para listado'!$DE$153:$DE$1048576,0),MATCH((CUADRO!F$5&amp;$E671),'Hoja de Trabajo para listado'!$DE$151:$DG$151,0)),0)+IFERROR(INDEX('Hoja de Trabajo para listado'!$CD$155:$DC$1048576,MATCH($A671,'Hoja de Trabajo para listado'!$CD$155:$CD$1048576,0),MATCH((CUADRO!F$5&amp;$E671),'Hoja de Trabajo para listado'!$CD$151:$DC$151,0)),0)</f>
        <v>0</v>
      </c>
      <c r="G671" s="255">
        <f ca="1">+IFERROR(INDEX('Hoja de Trabajo para listado'!$A$155:$Z$1048576,MATCH($A671,'Hoja de Trabajo para listado'!$A$155:$A$1048576,0),MATCH((CUADRO!G$5&amp;$E671),'Hoja de Trabajo para listado'!$A$151:$Z$151,0)),0)+IFERROR(INDEX('Hoja de Trabajo para listado'!$AB$155:$BA$1048576,MATCH($A671,'Hoja de Trabajo para listado'!$AB$155:$AB$1048576,0),MATCH((CUADRO!G$5&amp;$E671),'Hoja de Trabajo para listado'!$AB$151:$BA$151,0)),0)+IFERROR(INDEX('Hoja de Trabajo para listado'!$BC$155:$CB$1048576,MATCH($A671,'Hoja de Trabajo para listado'!$BC$155:$BC$1048576,0),MATCH((CUADRO!G$5&amp;$E671),'Hoja de Trabajo para listado'!$BC$151:$CB$151,0)),0)+IFERROR(INDEX('Hoja de Trabajo para listado'!$DE$153:$DG$274,MATCH($A671,'Hoja de Trabajo para listado'!$DE$153:$DE$1048576,0),MATCH((CUADRO!G$5&amp;$E671),'Hoja de Trabajo para listado'!$DE$151:$DG$151,0)),0)+IFERROR(INDEX('Hoja de Trabajo para listado'!$CD$155:$DC$1048576,MATCH($A671,'Hoja de Trabajo para listado'!$CD$155:$CD$1048576,0),MATCH((CUADRO!G$5&amp;$E671),'Hoja de Trabajo para listado'!$CD$151:$DC$151,0)),0)</f>
        <v>0</v>
      </c>
      <c r="H671" s="255">
        <f ca="1">+IFERROR(INDEX('Hoja de Trabajo para listado'!$A$155:$Z$1048576,MATCH($A671,'Hoja de Trabajo para listado'!$A$155:$A$1048576,0),MATCH((CUADRO!H$5&amp;$E671),'Hoja de Trabajo para listado'!$A$151:$Z$151,0)),0)+IFERROR(INDEX('Hoja de Trabajo para listado'!$AB$155:$BA$1048576,MATCH($A671,'Hoja de Trabajo para listado'!$AB$155:$AB$1048576,0),MATCH((CUADRO!H$5&amp;$E671),'Hoja de Trabajo para listado'!$AB$151:$BA$151,0)),0)+IFERROR(INDEX('Hoja de Trabajo para listado'!$BC$155:$CB$1048576,MATCH($A671,'Hoja de Trabajo para listado'!$BC$155:$BC$1048576,0),MATCH((CUADRO!H$5&amp;$E671),'Hoja de Trabajo para listado'!$BC$151:$CB$151,0)),0)+IFERROR(INDEX('Hoja de Trabajo para listado'!$DE$153:$DG$274,MATCH($A671,'Hoja de Trabajo para listado'!$DE$153:$DE$1048576,0),MATCH((CUADRO!H$5&amp;$E671),'Hoja de Trabajo para listado'!$DE$151:$DG$151,0)),0)+IFERROR(INDEX('Hoja de Trabajo para listado'!$CD$155:$DC$1048576,MATCH($A671,'Hoja de Trabajo para listado'!$CD$155:$CD$1048576,0),MATCH((CUADRO!H$5&amp;$E671),'Hoja de Trabajo para listado'!$CD$151:$DC$151,0)),0)</f>
        <v>0</v>
      </c>
      <c r="I671" s="255">
        <f ca="1">+IFERROR(INDEX('Hoja de Trabajo para listado'!$A$155:$Z$1048576,MATCH($A671,'Hoja de Trabajo para listado'!$A$155:$A$1048576,0),MATCH((CUADRO!I$5&amp;$E671),'Hoja de Trabajo para listado'!$A$151:$Z$151,0)),0)+IFERROR(INDEX('Hoja de Trabajo para listado'!$AB$155:$BA$1048576,MATCH($A671,'Hoja de Trabajo para listado'!$AB$155:$AB$1048576,0),MATCH((CUADRO!I$5&amp;$E671),'Hoja de Trabajo para listado'!$AB$151:$BA$151,0)),0)+IFERROR(INDEX('Hoja de Trabajo para listado'!$BC$155:$CB$1048576,MATCH($A671,'Hoja de Trabajo para listado'!$BC$155:$BC$1048576,0),MATCH((CUADRO!I$5&amp;$E671),'Hoja de Trabajo para listado'!$BC$151:$CB$151,0)),0)+IFERROR(INDEX('Hoja de Trabajo para listado'!$DE$153:$DG$274,MATCH($A671,'Hoja de Trabajo para listado'!$DE$153:$DE$1048576,0),MATCH((CUADRO!I$5&amp;$E671),'Hoja de Trabajo para listado'!$DE$151:$DG$151,0)),0)+IFERROR(INDEX('Hoja de Trabajo para listado'!$CD$155:$DC$1048576,MATCH($A671,'Hoja de Trabajo para listado'!$CD$155:$CD$1048576,0),MATCH((CUADRO!I$5&amp;$E671),'Hoja de Trabajo para listado'!$CD$151:$DC$151,0)),0)</f>
        <v>0</v>
      </c>
      <c r="J671" s="255">
        <f ca="1">+IFERROR(INDEX('Hoja de Trabajo para listado'!$A$155:$Z$1048576,MATCH($A671,'Hoja de Trabajo para listado'!$A$155:$A$1048576,0),MATCH((CUADRO!J$5&amp;$E671),'Hoja de Trabajo para listado'!$A$151:$Z$151,0)),0)+IFERROR(INDEX('Hoja de Trabajo para listado'!$AB$155:$BA$1048576,MATCH($A671,'Hoja de Trabajo para listado'!$AB$155:$AB$1048576,0),MATCH((CUADRO!J$5&amp;$E671),'Hoja de Trabajo para listado'!$AB$151:$BA$151,0)),0)+IFERROR(INDEX('Hoja de Trabajo para listado'!$BC$155:$CB$1048576,MATCH($A671,'Hoja de Trabajo para listado'!$BC$155:$BC$1048576,0),MATCH((CUADRO!J$5&amp;$E671),'Hoja de Trabajo para listado'!$BC$151:$CB$151,0)),0)+IFERROR(INDEX('Hoja de Trabajo para listado'!$DE$153:$DG$274,MATCH($A671,'Hoja de Trabajo para listado'!$DE$153:$DE$1048576,0),MATCH((CUADRO!J$5&amp;$E671),'Hoja de Trabajo para listado'!$DE$151:$DG$151,0)),0)+IFERROR(INDEX('Hoja de Trabajo para listado'!$CD$155:$DC$1048576,MATCH($A671,'Hoja de Trabajo para listado'!$CD$155:$CD$1048576,0),MATCH((CUADRO!J$5&amp;$E671),'Hoja de Trabajo para listado'!$CD$151:$DC$151,0)),0)</f>
        <v>0</v>
      </c>
      <c r="K671" s="255">
        <f ca="1">+IFERROR(INDEX('Hoja de Trabajo para listado'!$A$155:$Z$1048576,MATCH($A671,'Hoja de Trabajo para listado'!$A$155:$A$1048576,0),MATCH((CUADRO!K$5&amp;$E671),'Hoja de Trabajo para listado'!$A$151:$Z$151,0)),0)+IFERROR(INDEX('Hoja de Trabajo para listado'!$AB$155:$BA$1048576,MATCH($A671,'Hoja de Trabajo para listado'!$AB$155:$AB$1048576,0),MATCH((CUADRO!K$5&amp;$E671),'Hoja de Trabajo para listado'!$AB$151:$BA$151,0)),0)+IFERROR(INDEX('Hoja de Trabajo para listado'!$BC$155:$CB$1048576,MATCH($A671,'Hoja de Trabajo para listado'!$BC$155:$BC$1048576,0),MATCH((CUADRO!K$5&amp;$E671),'Hoja de Trabajo para listado'!$BC$151:$CB$151,0)),0)+IFERROR(INDEX('Hoja de Trabajo para listado'!$DE$153:$DG$274,MATCH($A671,'Hoja de Trabajo para listado'!$DE$153:$DE$1048576,0),MATCH((CUADRO!K$5&amp;$E671),'Hoja de Trabajo para listado'!$DE$151:$DG$151,0)),0)+IFERROR(INDEX('Hoja de Trabajo para listado'!$CD$155:$DC$1048576,MATCH($A671,'Hoja de Trabajo para listado'!$CD$155:$CD$1048576,0),MATCH((CUADRO!K$5&amp;$E671),'Hoja de Trabajo para listado'!$CD$151:$DC$151,0)),0)</f>
        <v>0</v>
      </c>
      <c r="L671" s="255">
        <f ca="1">+IFERROR(INDEX('Hoja de Trabajo para listado'!$A$155:$Z$1048576,MATCH($A671,'Hoja de Trabajo para listado'!$A$155:$A$1048576,0),MATCH((CUADRO!L$5&amp;$E671),'Hoja de Trabajo para listado'!$A$151:$Z$151,0)),0)+IFERROR(INDEX('Hoja de Trabajo para listado'!$AB$155:$BA$1048576,MATCH($A671,'Hoja de Trabajo para listado'!$AB$155:$AB$1048576,0),MATCH((CUADRO!L$5&amp;$E671),'Hoja de Trabajo para listado'!$AB$151:$BA$151,0)),0)+IFERROR(INDEX('Hoja de Trabajo para listado'!$BC$155:$CB$1048576,MATCH($A671,'Hoja de Trabajo para listado'!$BC$155:$BC$1048576,0),MATCH((CUADRO!L$5&amp;$E671),'Hoja de Trabajo para listado'!$BC$151:$CB$151,0)),0)+IFERROR(INDEX('Hoja de Trabajo para listado'!$DE$153:$DG$274,MATCH($A671,'Hoja de Trabajo para listado'!$DE$153:$DE$1048576,0),MATCH((CUADRO!L$5&amp;$E671),'Hoja de Trabajo para listado'!$DE$151:$DG$151,0)),0)+IFERROR(INDEX('Hoja de Trabajo para listado'!$CD$155:$DC$1048576,MATCH($A671,'Hoja de Trabajo para listado'!$CD$155:$CD$1048576,0),MATCH((CUADRO!L$5&amp;$E671),'Hoja de Trabajo para listado'!$CD$151:$DC$151,0)),0)</f>
        <v>0</v>
      </c>
      <c r="M671" s="255">
        <f ca="1">+IFERROR(INDEX('Hoja de Trabajo para listado'!$A$155:$Z$1048576,MATCH($A671,'Hoja de Trabajo para listado'!$A$155:$A$1048576,0),MATCH((CUADRO!M$5&amp;$E671),'Hoja de Trabajo para listado'!$A$151:$Z$151,0)),0)+IFERROR(INDEX('Hoja de Trabajo para listado'!$AB$155:$BA$1048576,MATCH($A671,'Hoja de Trabajo para listado'!$AB$155:$AB$1048576,0),MATCH((CUADRO!M$5&amp;$E671),'Hoja de Trabajo para listado'!$AB$151:$BA$151,0)),0)+IFERROR(INDEX('Hoja de Trabajo para listado'!$BC$155:$CB$1048576,MATCH($A671,'Hoja de Trabajo para listado'!$BC$155:$BC$1048576,0),MATCH((CUADRO!M$5&amp;$E671),'Hoja de Trabajo para listado'!$BC$151:$CB$151,0)),0)+IFERROR(INDEX('Hoja de Trabajo para listado'!$DE$153:$DG$274,MATCH($A671,'Hoja de Trabajo para listado'!$DE$153:$DE$1048576,0),MATCH((CUADRO!M$5&amp;$E671),'Hoja de Trabajo para listado'!$DE$151:$DG$151,0)),0)+IFERROR(INDEX('Hoja de Trabajo para listado'!$CD$155:$DC$1048576,MATCH($A671,'Hoja de Trabajo para listado'!$CD$155:$CD$1048576,0),MATCH((CUADRO!M$5&amp;$E671),'Hoja de Trabajo para listado'!$CD$151:$DC$151,0)),0)</f>
        <v>0</v>
      </c>
      <c r="N671" s="255">
        <f ca="1">+IFERROR(INDEX('Hoja de Trabajo para listado'!$A$155:$Z$1048576,MATCH($A671,'Hoja de Trabajo para listado'!$A$155:$A$1048576,0),MATCH((CUADRO!N$5&amp;$E671),'Hoja de Trabajo para listado'!$A$151:$Z$151,0)),0)+IFERROR(INDEX('Hoja de Trabajo para listado'!$AB$155:$BA$1048576,MATCH($A671,'Hoja de Trabajo para listado'!$AB$155:$AB$1048576,0),MATCH((CUADRO!N$5&amp;$E671),'Hoja de Trabajo para listado'!$AB$151:$BA$151,0)),0)+IFERROR(INDEX('Hoja de Trabajo para listado'!$BC$155:$CB$1048576,MATCH($A671,'Hoja de Trabajo para listado'!$BC$155:$BC$1048576,0),MATCH((CUADRO!N$5&amp;$E671),'Hoja de Trabajo para listado'!$BC$151:$CB$151,0)),0)+IFERROR(INDEX('Hoja de Trabajo para listado'!$DE$153:$DG$274,MATCH($A671,'Hoja de Trabajo para listado'!$DE$153:$DE$1048576,0),MATCH((CUADRO!N$5&amp;$E671),'Hoja de Trabajo para listado'!$DE$151:$DG$151,0)),0)+IFERROR(INDEX('Hoja de Trabajo para listado'!$CD$155:$DC$1048576,MATCH($A671,'Hoja de Trabajo para listado'!$CD$155:$CD$1048576,0),MATCH((CUADRO!N$5&amp;$E671),'Hoja de Trabajo para listado'!$CD$151:$DC$151,0)),0)</f>
        <v>0</v>
      </c>
      <c r="O671" s="255">
        <f ca="1">+IFERROR(INDEX('Hoja de Trabajo para listado'!$A$155:$Z$1048576,MATCH($A671,'Hoja de Trabajo para listado'!$A$155:$A$1048576,0),MATCH((CUADRO!O$5&amp;$E671),'Hoja de Trabajo para listado'!$A$151:$Z$151,0)),0)+IFERROR(INDEX('Hoja de Trabajo para listado'!$AB$155:$BA$1048576,MATCH($A671,'Hoja de Trabajo para listado'!$AB$155:$AB$1048576,0),MATCH((CUADRO!O$5&amp;$E671),'Hoja de Trabajo para listado'!$AB$151:$BA$151,0)),0)+IFERROR(INDEX('Hoja de Trabajo para listado'!$BC$155:$CB$1048576,MATCH($A671,'Hoja de Trabajo para listado'!$BC$155:$BC$1048576,0),MATCH((CUADRO!O$5&amp;$E671),'Hoja de Trabajo para listado'!$BC$151:$CB$151,0)),0)+IFERROR(INDEX('Hoja de Trabajo para listado'!$DE$153:$DG$274,MATCH($A671,'Hoja de Trabajo para listado'!$DE$153:$DE$1048576,0),MATCH((CUADRO!O$5&amp;$E671),'Hoja de Trabajo para listado'!$DE$151:$DG$151,0)),0)+IFERROR(INDEX('Hoja de Trabajo para listado'!$CD$155:$DC$1048576,MATCH($A671,'Hoja de Trabajo para listado'!$CD$155:$CD$1048576,0),MATCH((CUADRO!O$5&amp;$E671),'Hoja de Trabajo para listado'!$CD$151:$DC$151,0)),0)</f>
        <v>0</v>
      </c>
      <c r="P671" s="255">
        <f ca="1">+IFERROR(INDEX('Hoja de Trabajo para listado'!$A$155:$Z$1048576,MATCH($A671,'Hoja de Trabajo para listado'!$A$155:$A$1048576,0),MATCH((CUADRO!P$5&amp;$E671),'Hoja de Trabajo para listado'!$A$151:$Z$151,0)),0)+IFERROR(INDEX('Hoja de Trabajo para listado'!$AB$155:$BA$1048576,MATCH($A671,'Hoja de Trabajo para listado'!$AB$155:$AB$1048576,0),MATCH((CUADRO!P$5&amp;$E671),'Hoja de Trabajo para listado'!$AB$151:$BA$151,0)),0)+IFERROR(INDEX('Hoja de Trabajo para listado'!$BC$155:$CB$1048576,MATCH($A671,'Hoja de Trabajo para listado'!$BC$155:$BC$1048576,0),MATCH((CUADRO!P$5&amp;$E671),'Hoja de Trabajo para listado'!$BC$151:$CB$151,0)),0)+IFERROR(INDEX('Hoja de Trabajo para listado'!$DE$153:$DG$274,MATCH($A671,'Hoja de Trabajo para listado'!$DE$153:$DE$1048576,0),MATCH((CUADRO!P$5&amp;$E671),'Hoja de Trabajo para listado'!$DE$151:$DG$151,0)),0)+IFERROR(INDEX('Hoja de Trabajo para listado'!$CD$155:$DC$1048576,MATCH($A671,'Hoja de Trabajo para listado'!$CD$155:$CD$1048576,0),MATCH((CUADRO!P$5&amp;$E671),'Hoja de Trabajo para listado'!$CD$151:$DC$151,0)),0)</f>
        <v>0</v>
      </c>
      <c r="Q671" s="255">
        <f ca="1">+IFERROR(INDEX('Hoja de Trabajo para listado'!$A$155:$Z$1048576,MATCH($A671,'Hoja de Trabajo para listado'!$A$155:$A$1048576,0),MATCH((CUADRO!Q$5&amp;$E671),'Hoja de Trabajo para listado'!$A$151:$Z$151,0)),0)+IFERROR(INDEX('Hoja de Trabajo para listado'!$AB$155:$BA$1048576,MATCH($A671,'Hoja de Trabajo para listado'!$AB$155:$AB$1048576,0),MATCH((CUADRO!Q$5&amp;$E671),'Hoja de Trabajo para listado'!$AB$151:$BA$151,0)),0)+IFERROR(INDEX('Hoja de Trabajo para listado'!$BC$155:$CB$1048576,MATCH($A671,'Hoja de Trabajo para listado'!$BC$155:$BC$1048576,0),MATCH((CUADRO!Q$5&amp;$E671),'Hoja de Trabajo para listado'!$BC$151:$CB$151,0)),0)+IFERROR(INDEX('Hoja de Trabajo para listado'!$DE$153:$DG$274,MATCH($A671,'Hoja de Trabajo para listado'!$DE$153:$DE$1048576,0),MATCH((CUADRO!Q$5&amp;$E671),'Hoja de Trabajo para listado'!$DE$151:$DG$151,0)),0)+IFERROR(INDEX('Hoja de Trabajo para listado'!$CD$155:$DC$1048576,MATCH($A671,'Hoja de Trabajo para listado'!$CD$155:$CD$1048576,0),MATCH((CUADRO!Q$5&amp;$E671),'Hoja de Trabajo para listado'!$CD$151:$DC$151,0)),0)</f>
        <v>0</v>
      </c>
      <c r="R671" s="255">
        <f t="shared" ca="1" si="20"/>
        <v>0</v>
      </c>
      <c r="S671" s="262">
        <f ca="1">+R670+R671</f>
        <v>0</v>
      </c>
      <c r="T671" s="255">
        <f ca="1">+S671</f>
        <v>0</v>
      </c>
      <c r="U671" s="254">
        <f t="shared" si="21"/>
        <v>2</v>
      </c>
      <c r="V671" s="362" t="str">
        <f>+VLOOKUP(A671,bd_lista!$A$3:$E$590,5,FALSE)</f>
        <v>Gobiernos Autonomos Municipales</v>
      </c>
      <c r="W671" s="362"/>
      <c r="X671" s="254">
        <f>+VLOOKUP(A671,[2]Sheet1!$A$13:$D$744,4,FALSE)</f>
        <v>0</v>
      </c>
      <c r="Y671" s="254" t="e">
        <f>+VLOOKUP(X671,bd_lista!$A$3:$C$590,3,FALSE)</f>
        <v>#N/A</v>
      </c>
      <c r="Z671" s="314"/>
      <c r="AA671" s="315"/>
    </row>
    <row r="672" spans="1:27" customFormat="1" ht="15" hidden="1" customHeight="1">
      <c r="A672" s="32">
        <v>1328</v>
      </c>
      <c r="B672" s="306">
        <f>+A672</f>
        <v>1328</v>
      </c>
      <c r="C672" s="259" t="str">
        <f>+VLOOKUP(A672,bd_lista!$A$3:$C$590,3,FALSE)</f>
        <v>Gobierno Autónomo Municipal de Santivañez</v>
      </c>
      <c r="D672" s="361" t="str">
        <f>+C672</f>
        <v>Gobierno Autónomo Municipal de Santivañez</v>
      </c>
      <c r="E672" s="254" t="s">
        <v>1313</v>
      </c>
      <c r="F672" s="255">
        <f ca="1">+IFERROR(INDEX('Hoja de Trabajo para listado'!$A$155:$Z$1048576,MATCH($A672,'Hoja de Trabajo para listado'!$A$155:$A$1048576,0),MATCH((CUADRO!F$5&amp;$E672),'Hoja de Trabajo para listado'!$A$151:$Z$151,0)),0)+IFERROR(INDEX('Hoja de Trabajo para listado'!$AB$155:$BA$1048576,MATCH($A672,'Hoja de Trabajo para listado'!$AB$155:$AB$1048576,0),MATCH((CUADRO!F$5&amp;$E672),'Hoja de Trabajo para listado'!$AB$151:$BA$151,0)),0)+IFERROR(INDEX('Hoja de Trabajo para listado'!$BC$155:$CB$1048576,MATCH($A672,'Hoja de Trabajo para listado'!$BC$155:$BC$1048576,0),MATCH((CUADRO!F$5&amp;$E672),'Hoja de Trabajo para listado'!$BC$151:$CB$151,0)),0)+IFERROR(INDEX('Hoja de Trabajo para listado'!$DE$153:$DG$274,MATCH($A672,'Hoja de Trabajo para listado'!$DE$153:$DE$1048576,0),MATCH((CUADRO!F$5&amp;$E672),'Hoja de Trabajo para listado'!$DE$151:$DG$151,0)),0)+IFERROR(INDEX('Hoja de Trabajo para listado'!$CD$155:$DC$1048576,MATCH($A672,'Hoja de Trabajo para listado'!$CD$155:$CD$1048576,0),MATCH((CUADRO!F$5&amp;$E672),'Hoja de Trabajo para listado'!$CD$151:$DC$151,0)),0)</f>
        <v>0</v>
      </c>
      <c r="G672" s="255">
        <f ca="1">+IFERROR(INDEX('Hoja de Trabajo para listado'!$A$155:$Z$1048576,MATCH($A672,'Hoja de Trabajo para listado'!$A$155:$A$1048576,0),MATCH((CUADRO!G$5&amp;$E672),'Hoja de Trabajo para listado'!$A$151:$Z$151,0)),0)+IFERROR(INDEX('Hoja de Trabajo para listado'!$AB$155:$BA$1048576,MATCH($A672,'Hoja de Trabajo para listado'!$AB$155:$AB$1048576,0),MATCH((CUADRO!G$5&amp;$E672),'Hoja de Trabajo para listado'!$AB$151:$BA$151,0)),0)+IFERROR(INDEX('Hoja de Trabajo para listado'!$BC$155:$CB$1048576,MATCH($A672,'Hoja de Trabajo para listado'!$BC$155:$BC$1048576,0),MATCH((CUADRO!G$5&amp;$E672),'Hoja de Trabajo para listado'!$BC$151:$CB$151,0)),0)+IFERROR(INDEX('Hoja de Trabajo para listado'!$DE$153:$DG$274,MATCH($A672,'Hoja de Trabajo para listado'!$DE$153:$DE$1048576,0),MATCH((CUADRO!G$5&amp;$E672),'Hoja de Trabajo para listado'!$DE$151:$DG$151,0)),0)+IFERROR(INDEX('Hoja de Trabajo para listado'!$CD$155:$DC$1048576,MATCH($A672,'Hoja de Trabajo para listado'!$CD$155:$CD$1048576,0),MATCH((CUADRO!G$5&amp;$E672),'Hoja de Trabajo para listado'!$CD$151:$DC$151,0)),0)</f>
        <v>0</v>
      </c>
      <c r="H672" s="255">
        <f ca="1">+IFERROR(INDEX('Hoja de Trabajo para listado'!$A$155:$Z$1048576,MATCH($A672,'Hoja de Trabajo para listado'!$A$155:$A$1048576,0),MATCH((CUADRO!H$5&amp;$E672),'Hoja de Trabajo para listado'!$A$151:$Z$151,0)),0)+IFERROR(INDEX('Hoja de Trabajo para listado'!$AB$155:$BA$1048576,MATCH($A672,'Hoja de Trabajo para listado'!$AB$155:$AB$1048576,0),MATCH((CUADRO!H$5&amp;$E672),'Hoja de Trabajo para listado'!$AB$151:$BA$151,0)),0)+IFERROR(INDEX('Hoja de Trabajo para listado'!$BC$155:$CB$1048576,MATCH($A672,'Hoja de Trabajo para listado'!$BC$155:$BC$1048576,0),MATCH((CUADRO!H$5&amp;$E672),'Hoja de Trabajo para listado'!$BC$151:$CB$151,0)),0)+IFERROR(INDEX('Hoja de Trabajo para listado'!$DE$153:$DG$274,MATCH($A672,'Hoja de Trabajo para listado'!$DE$153:$DE$1048576,0),MATCH((CUADRO!H$5&amp;$E672),'Hoja de Trabajo para listado'!$DE$151:$DG$151,0)),0)+IFERROR(INDEX('Hoja de Trabajo para listado'!$CD$155:$DC$1048576,MATCH($A672,'Hoja de Trabajo para listado'!$CD$155:$CD$1048576,0),MATCH((CUADRO!H$5&amp;$E672),'Hoja de Trabajo para listado'!$CD$151:$DC$151,0)),0)</f>
        <v>0</v>
      </c>
      <c r="I672" s="255">
        <f ca="1">+IFERROR(INDEX('Hoja de Trabajo para listado'!$A$155:$Z$1048576,MATCH($A672,'Hoja de Trabajo para listado'!$A$155:$A$1048576,0),MATCH((CUADRO!I$5&amp;$E672),'Hoja de Trabajo para listado'!$A$151:$Z$151,0)),0)+IFERROR(INDEX('Hoja de Trabajo para listado'!$AB$155:$BA$1048576,MATCH($A672,'Hoja de Trabajo para listado'!$AB$155:$AB$1048576,0),MATCH((CUADRO!I$5&amp;$E672),'Hoja de Trabajo para listado'!$AB$151:$BA$151,0)),0)+IFERROR(INDEX('Hoja de Trabajo para listado'!$BC$155:$CB$1048576,MATCH($A672,'Hoja de Trabajo para listado'!$BC$155:$BC$1048576,0),MATCH((CUADRO!I$5&amp;$E672),'Hoja de Trabajo para listado'!$BC$151:$CB$151,0)),0)+IFERROR(INDEX('Hoja de Trabajo para listado'!$DE$153:$DG$274,MATCH($A672,'Hoja de Trabajo para listado'!$DE$153:$DE$1048576,0),MATCH((CUADRO!I$5&amp;$E672),'Hoja de Trabajo para listado'!$DE$151:$DG$151,0)),0)+IFERROR(INDEX('Hoja de Trabajo para listado'!$CD$155:$DC$1048576,MATCH($A672,'Hoja de Trabajo para listado'!$CD$155:$CD$1048576,0),MATCH((CUADRO!I$5&amp;$E672),'Hoja de Trabajo para listado'!$CD$151:$DC$151,0)),0)</f>
        <v>0</v>
      </c>
      <c r="J672" s="255">
        <f ca="1">+IFERROR(INDEX('Hoja de Trabajo para listado'!$A$155:$Z$1048576,MATCH($A672,'Hoja de Trabajo para listado'!$A$155:$A$1048576,0),MATCH((CUADRO!J$5&amp;$E672),'Hoja de Trabajo para listado'!$A$151:$Z$151,0)),0)+IFERROR(INDEX('Hoja de Trabajo para listado'!$AB$155:$BA$1048576,MATCH($A672,'Hoja de Trabajo para listado'!$AB$155:$AB$1048576,0),MATCH((CUADRO!J$5&amp;$E672),'Hoja de Trabajo para listado'!$AB$151:$BA$151,0)),0)+IFERROR(INDEX('Hoja de Trabajo para listado'!$BC$155:$CB$1048576,MATCH($A672,'Hoja de Trabajo para listado'!$BC$155:$BC$1048576,0),MATCH((CUADRO!J$5&amp;$E672),'Hoja de Trabajo para listado'!$BC$151:$CB$151,0)),0)+IFERROR(INDEX('Hoja de Trabajo para listado'!$DE$153:$DG$274,MATCH($A672,'Hoja de Trabajo para listado'!$DE$153:$DE$1048576,0),MATCH((CUADRO!J$5&amp;$E672),'Hoja de Trabajo para listado'!$DE$151:$DG$151,0)),0)+IFERROR(INDEX('Hoja de Trabajo para listado'!$CD$155:$DC$1048576,MATCH($A672,'Hoja de Trabajo para listado'!$CD$155:$CD$1048576,0),MATCH((CUADRO!J$5&amp;$E672),'Hoja de Trabajo para listado'!$CD$151:$DC$151,0)),0)</f>
        <v>0</v>
      </c>
      <c r="K672" s="255">
        <f ca="1">+IFERROR(INDEX('Hoja de Trabajo para listado'!$A$155:$Z$1048576,MATCH($A672,'Hoja de Trabajo para listado'!$A$155:$A$1048576,0),MATCH((CUADRO!K$5&amp;$E672),'Hoja de Trabajo para listado'!$A$151:$Z$151,0)),0)+IFERROR(INDEX('Hoja de Trabajo para listado'!$AB$155:$BA$1048576,MATCH($A672,'Hoja de Trabajo para listado'!$AB$155:$AB$1048576,0),MATCH((CUADRO!K$5&amp;$E672),'Hoja de Trabajo para listado'!$AB$151:$BA$151,0)),0)+IFERROR(INDEX('Hoja de Trabajo para listado'!$BC$155:$CB$1048576,MATCH($A672,'Hoja de Trabajo para listado'!$BC$155:$BC$1048576,0),MATCH((CUADRO!K$5&amp;$E672),'Hoja de Trabajo para listado'!$BC$151:$CB$151,0)),0)+IFERROR(INDEX('Hoja de Trabajo para listado'!$DE$153:$DG$274,MATCH($A672,'Hoja de Trabajo para listado'!$DE$153:$DE$1048576,0),MATCH((CUADRO!K$5&amp;$E672),'Hoja de Trabajo para listado'!$DE$151:$DG$151,0)),0)+IFERROR(INDEX('Hoja de Trabajo para listado'!$CD$155:$DC$1048576,MATCH($A672,'Hoja de Trabajo para listado'!$CD$155:$CD$1048576,0),MATCH((CUADRO!K$5&amp;$E672),'Hoja de Trabajo para listado'!$CD$151:$DC$151,0)),0)</f>
        <v>0</v>
      </c>
      <c r="L672" s="255">
        <f ca="1">+IFERROR(INDEX('Hoja de Trabajo para listado'!$A$155:$Z$1048576,MATCH($A672,'Hoja de Trabajo para listado'!$A$155:$A$1048576,0),MATCH((CUADRO!L$5&amp;$E672),'Hoja de Trabajo para listado'!$A$151:$Z$151,0)),0)+IFERROR(INDEX('Hoja de Trabajo para listado'!$AB$155:$BA$1048576,MATCH($A672,'Hoja de Trabajo para listado'!$AB$155:$AB$1048576,0),MATCH((CUADRO!L$5&amp;$E672),'Hoja de Trabajo para listado'!$AB$151:$BA$151,0)),0)+IFERROR(INDEX('Hoja de Trabajo para listado'!$BC$155:$CB$1048576,MATCH($A672,'Hoja de Trabajo para listado'!$BC$155:$BC$1048576,0),MATCH((CUADRO!L$5&amp;$E672),'Hoja de Trabajo para listado'!$BC$151:$CB$151,0)),0)+IFERROR(INDEX('Hoja de Trabajo para listado'!$DE$153:$DG$274,MATCH($A672,'Hoja de Trabajo para listado'!$DE$153:$DE$1048576,0),MATCH((CUADRO!L$5&amp;$E672),'Hoja de Trabajo para listado'!$DE$151:$DG$151,0)),0)+IFERROR(INDEX('Hoja de Trabajo para listado'!$CD$155:$DC$1048576,MATCH($A672,'Hoja de Trabajo para listado'!$CD$155:$CD$1048576,0),MATCH((CUADRO!L$5&amp;$E672),'Hoja de Trabajo para listado'!$CD$151:$DC$151,0)),0)</f>
        <v>0</v>
      </c>
      <c r="M672" s="255">
        <f ca="1">+IFERROR(INDEX('Hoja de Trabajo para listado'!$A$155:$Z$1048576,MATCH($A672,'Hoja de Trabajo para listado'!$A$155:$A$1048576,0),MATCH((CUADRO!M$5&amp;$E672),'Hoja de Trabajo para listado'!$A$151:$Z$151,0)),0)+IFERROR(INDEX('Hoja de Trabajo para listado'!$AB$155:$BA$1048576,MATCH($A672,'Hoja de Trabajo para listado'!$AB$155:$AB$1048576,0),MATCH((CUADRO!M$5&amp;$E672),'Hoja de Trabajo para listado'!$AB$151:$BA$151,0)),0)+IFERROR(INDEX('Hoja de Trabajo para listado'!$BC$155:$CB$1048576,MATCH($A672,'Hoja de Trabajo para listado'!$BC$155:$BC$1048576,0),MATCH((CUADRO!M$5&amp;$E672),'Hoja de Trabajo para listado'!$BC$151:$CB$151,0)),0)+IFERROR(INDEX('Hoja de Trabajo para listado'!$DE$153:$DG$274,MATCH($A672,'Hoja de Trabajo para listado'!$DE$153:$DE$1048576,0),MATCH((CUADRO!M$5&amp;$E672),'Hoja de Trabajo para listado'!$DE$151:$DG$151,0)),0)+IFERROR(INDEX('Hoja de Trabajo para listado'!$CD$155:$DC$1048576,MATCH($A672,'Hoja de Trabajo para listado'!$CD$155:$CD$1048576,0),MATCH((CUADRO!M$5&amp;$E672),'Hoja de Trabajo para listado'!$CD$151:$DC$151,0)),0)</f>
        <v>0</v>
      </c>
      <c r="N672" s="255">
        <f ca="1">+IFERROR(INDEX('Hoja de Trabajo para listado'!$A$155:$Z$1048576,MATCH($A672,'Hoja de Trabajo para listado'!$A$155:$A$1048576,0),MATCH((CUADRO!N$5&amp;$E672),'Hoja de Trabajo para listado'!$A$151:$Z$151,0)),0)+IFERROR(INDEX('Hoja de Trabajo para listado'!$AB$155:$BA$1048576,MATCH($A672,'Hoja de Trabajo para listado'!$AB$155:$AB$1048576,0),MATCH((CUADRO!N$5&amp;$E672),'Hoja de Trabajo para listado'!$AB$151:$BA$151,0)),0)+IFERROR(INDEX('Hoja de Trabajo para listado'!$BC$155:$CB$1048576,MATCH($A672,'Hoja de Trabajo para listado'!$BC$155:$BC$1048576,0),MATCH((CUADRO!N$5&amp;$E672),'Hoja de Trabajo para listado'!$BC$151:$CB$151,0)),0)+IFERROR(INDEX('Hoja de Trabajo para listado'!$DE$153:$DG$274,MATCH($A672,'Hoja de Trabajo para listado'!$DE$153:$DE$1048576,0),MATCH((CUADRO!N$5&amp;$E672),'Hoja de Trabajo para listado'!$DE$151:$DG$151,0)),0)+IFERROR(INDEX('Hoja de Trabajo para listado'!$CD$155:$DC$1048576,MATCH($A672,'Hoja de Trabajo para listado'!$CD$155:$CD$1048576,0),MATCH((CUADRO!N$5&amp;$E672),'Hoja de Trabajo para listado'!$CD$151:$DC$151,0)),0)</f>
        <v>0</v>
      </c>
      <c r="O672" s="255">
        <f ca="1">+IFERROR(INDEX('Hoja de Trabajo para listado'!$A$155:$Z$1048576,MATCH($A672,'Hoja de Trabajo para listado'!$A$155:$A$1048576,0),MATCH((CUADRO!O$5&amp;$E672),'Hoja de Trabajo para listado'!$A$151:$Z$151,0)),0)+IFERROR(INDEX('Hoja de Trabajo para listado'!$AB$155:$BA$1048576,MATCH($A672,'Hoja de Trabajo para listado'!$AB$155:$AB$1048576,0),MATCH((CUADRO!O$5&amp;$E672),'Hoja de Trabajo para listado'!$AB$151:$BA$151,0)),0)+IFERROR(INDEX('Hoja de Trabajo para listado'!$BC$155:$CB$1048576,MATCH($A672,'Hoja de Trabajo para listado'!$BC$155:$BC$1048576,0),MATCH((CUADRO!O$5&amp;$E672),'Hoja de Trabajo para listado'!$BC$151:$CB$151,0)),0)+IFERROR(INDEX('Hoja de Trabajo para listado'!$DE$153:$DG$274,MATCH($A672,'Hoja de Trabajo para listado'!$DE$153:$DE$1048576,0),MATCH((CUADRO!O$5&amp;$E672),'Hoja de Trabajo para listado'!$DE$151:$DG$151,0)),0)+IFERROR(INDEX('Hoja de Trabajo para listado'!$CD$155:$DC$1048576,MATCH($A672,'Hoja de Trabajo para listado'!$CD$155:$CD$1048576,0),MATCH((CUADRO!O$5&amp;$E672),'Hoja de Trabajo para listado'!$CD$151:$DC$151,0)),0)</f>
        <v>0</v>
      </c>
      <c r="P672" s="255">
        <f ca="1">+IFERROR(INDEX('Hoja de Trabajo para listado'!$A$155:$Z$1048576,MATCH($A672,'Hoja de Trabajo para listado'!$A$155:$A$1048576,0),MATCH((CUADRO!P$5&amp;$E672),'Hoja de Trabajo para listado'!$A$151:$Z$151,0)),0)+IFERROR(INDEX('Hoja de Trabajo para listado'!$AB$155:$BA$1048576,MATCH($A672,'Hoja de Trabajo para listado'!$AB$155:$AB$1048576,0),MATCH((CUADRO!P$5&amp;$E672),'Hoja de Trabajo para listado'!$AB$151:$BA$151,0)),0)+IFERROR(INDEX('Hoja de Trabajo para listado'!$BC$155:$CB$1048576,MATCH($A672,'Hoja de Trabajo para listado'!$BC$155:$BC$1048576,0),MATCH((CUADRO!P$5&amp;$E672),'Hoja de Trabajo para listado'!$BC$151:$CB$151,0)),0)+IFERROR(INDEX('Hoja de Trabajo para listado'!$DE$153:$DG$274,MATCH($A672,'Hoja de Trabajo para listado'!$DE$153:$DE$1048576,0),MATCH((CUADRO!P$5&amp;$E672),'Hoja de Trabajo para listado'!$DE$151:$DG$151,0)),0)+IFERROR(INDEX('Hoja de Trabajo para listado'!$CD$155:$DC$1048576,MATCH($A672,'Hoja de Trabajo para listado'!$CD$155:$CD$1048576,0),MATCH((CUADRO!P$5&amp;$E672),'Hoja de Trabajo para listado'!$CD$151:$DC$151,0)),0)</f>
        <v>0</v>
      </c>
      <c r="Q672" s="255">
        <f ca="1">+IFERROR(INDEX('Hoja de Trabajo para listado'!$A$155:$Z$1048576,MATCH($A672,'Hoja de Trabajo para listado'!$A$155:$A$1048576,0),MATCH((CUADRO!Q$5&amp;$E672),'Hoja de Trabajo para listado'!$A$151:$Z$151,0)),0)+IFERROR(INDEX('Hoja de Trabajo para listado'!$AB$155:$BA$1048576,MATCH($A672,'Hoja de Trabajo para listado'!$AB$155:$AB$1048576,0),MATCH((CUADRO!Q$5&amp;$E672),'Hoja de Trabajo para listado'!$AB$151:$BA$151,0)),0)+IFERROR(INDEX('Hoja de Trabajo para listado'!$BC$155:$CB$1048576,MATCH($A672,'Hoja de Trabajo para listado'!$BC$155:$BC$1048576,0),MATCH((CUADRO!Q$5&amp;$E672),'Hoja de Trabajo para listado'!$BC$151:$CB$151,0)),0)+IFERROR(INDEX('Hoja de Trabajo para listado'!$DE$153:$DG$274,MATCH($A672,'Hoja de Trabajo para listado'!$DE$153:$DE$1048576,0),MATCH((CUADRO!Q$5&amp;$E672),'Hoja de Trabajo para listado'!$DE$151:$DG$151,0)),0)+IFERROR(INDEX('Hoja de Trabajo para listado'!$CD$155:$DC$1048576,MATCH($A672,'Hoja de Trabajo para listado'!$CD$155:$CD$1048576,0),MATCH((CUADRO!Q$5&amp;$E672),'Hoja de Trabajo para listado'!$CD$151:$DC$151,0)),0)</f>
        <v>0</v>
      </c>
      <c r="R672" s="255">
        <f t="shared" ca="1" si="20"/>
        <v>0</v>
      </c>
      <c r="S672" s="262"/>
      <c r="T672" s="255">
        <f ca="1">+T673</f>
        <v>0</v>
      </c>
      <c r="U672" s="254">
        <f t="shared" si="21"/>
        <v>1</v>
      </c>
      <c r="V672" s="362" t="str">
        <f>+VLOOKUP(A672,bd_lista!$A$3:$E$590,5,FALSE)</f>
        <v>Gobiernos Autonomos Municipales</v>
      </c>
      <c r="W672" s="361" t="str">
        <f>+V672</f>
        <v>Gobiernos Autonomos Municipales</v>
      </c>
      <c r="X672" s="254">
        <f>+VLOOKUP(A672,[2]Sheet1!$A$13:$D$744,4,FALSE)</f>
        <v>0</v>
      </c>
      <c r="Y672" s="254" t="e">
        <f>+VLOOKUP(X672,bd_lista!$A$3:$C$590,3,FALSE)</f>
        <v>#N/A</v>
      </c>
      <c r="Z672" s="316">
        <f>+X672</f>
        <v>0</v>
      </c>
      <c r="AA672" s="317" t="e">
        <f>+Y672</f>
        <v>#N/A</v>
      </c>
    </row>
    <row r="673" spans="1:27" customFormat="1" ht="15" hidden="1" customHeight="1">
      <c r="A673" s="32">
        <v>1328</v>
      </c>
      <c r="B673" s="307"/>
      <c r="C673" s="259" t="str">
        <f>+VLOOKUP(A673,bd_lista!$A$3:$C$590,3,FALSE)</f>
        <v>Gobierno Autónomo Municipal de Santivañez</v>
      </c>
      <c r="D673" s="362"/>
      <c r="E673" s="256" t="s">
        <v>1314</v>
      </c>
      <c r="F673" s="255">
        <f ca="1">+IFERROR(INDEX('Hoja de Trabajo para listado'!$A$155:$Z$1048576,MATCH($A673,'Hoja de Trabajo para listado'!$A$155:$A$1048576,0),MATCH((CUADRO!F$5&amp;$E673),'Hoja de Trabajo para listado'!$A$151:$Z$151,0)),0)+IFERROR(INDEX('Hoja de Trabajo para listado'!$AB$155:$BA$1048576,MATCH($A673,'Hoja de Trabajo para listado'!$AB$155:$AB$1048576,0),MATCH((CUADRO!F$5&amp;$E673),'Hoja de Trabajo para listado'!$AB$151:$BA$151,0)),0)+IFERROR(INDEX('Hoja de Trabajo para listado'!$BC$155:$CB$1048576,MATCH($A673,'Hoja de Trabajo para listado'!$BC$155:$BC$1048576,0),MATCH((CUADRO!F$5&amp;$E673),'Hoja de Trabajo para listado'!$BC$151:$CB$151,0)),0)+IFERROR(INDEX('Hoja de Trabajo para listado'!$DE$153:$DG$274,MATCH($A673,'Hoja de Trabajo para listado'!$DE$153:$DE$1048576,0),MATCH((CUADRO!F$5&amp;$E673),'Hoja de Trabajo para listado'!$DE$151:$DG$151,0)),0)+IFERROR(INDEX('Hoja de Trabajo para listado'!$CD$155:$DC$1048576,MATCH($A673,'Hoja de Trabajo para listado'!$CD$155:$CD$1048576,0),MATCH((CUADRO!F$5&amp;$E673),'Hoja de Trabajo para listado'!$CD$151:$DC$151,0)),0)</f>
        <v>0</v>
      </c>
      <c r="G673" s="255">
        <f ca="1">+IFERROR(INDEX('Hoja de Trabajo para listado'!$A$155:$Z$1048576,MATCH($A673,'Hoja de Trabajo para listado'!$A$155:$A$1048576,0),MATCH((CUADRO!G$5&amp;$E673),'Hoja de Trabajo para listado'!$A$151:$Z$151,0)),0)+IFERROR(INDEX('Hoja de Trabajo para listado'!$AB$155:$BA$1048576,MATCH($A673,'Hoja de Trabajo para listado'!$AB$155:$AB$1048576,0),MATCH((CUADRO!G$5&amp;$E673),'Hoja de Trabajo para listado'!$AB$151:$BA$151,0)),0)+IFERROR(INDEX('Hoja de Trabajo para listado'!$BC$155:$CB$1048576,MATCH($A673,'Hoja de Trabajo para listado'!$BC$155:$BC$1048576,0),MATCH((CUADRO!G$5&amp;$E673),'Hoja de Trabajo para listado'!$BC$151:$CB$151,0)),0)+IFERROR(INDEX('Hoja de Trabajo para listado'!$DE$153:$DG$274,MATCH($A673,'Hoja de Trabajo para listado'!$DE$153:$DE$1048576,0),MATCH((CUADRO!G$5&amp;$E673),'Hoja de Trabajo para listado'!$DE$151:$DG$151,0)),0)+IFERROR(INDEX('Hoja de Trabajo para listado'!$CD$155:$DC$1048576,MATCH($A673,'Hoja de Trabajo para listado'!$CD$155:$CD$1048576,0),MATCH((CUADRO!G$5&amp;$E673),'Hoja de Trabajo para listado'!$CD$151:$DC$151,0)),0)</f>
        <v>0</v>
      </c>
      <c r="H673" s="255">
        <f ca="1">+IFERROR(INDEX('Hoja de Trabajo para listado'!$A$155:$Z$1048576,MATCH($A673,'Hoja de Trabajo para listado'!$A$155:$A$1048576,0),MATCH((CUADRO!H$5&amp;$E673),'Hoja de Trabajo para listado'!$A$151:$Z$151,0)),0)+IFERROR(INDEX('Hoja de Trabajo para listado'!$AB$155:$BA$1048576,MATCH($A673,'Hoja de Trabajo para listado'!$AB$155:$AB$1048576,0),MATCH((CUADRO!H$5&amp;$E673),'Hoja de Trabajo para listado'!$AB$151:$BA$151,0)),0)+IFERROR(INDEX('Hoja de Trabajo para listado'!$BC$155:$CB$1048576,MATCH($A673,'Hoja de Trabajo para listado'!$BC$155:$BC$1048576,0),MATCH((CUADRO!H$5&amp;$E673),'Hoja de Trabajo para listado'!$BC$151:$CB$151,0)),0)+IFERROR(INDEX('Hoja de Trabajo para listado'!$DE$153:$DG$274,MATCH($A673,'Hoja de Trabajo para listado'!$DE$153:$DE$1048576,0),MATCH((CUADRO!H$5&amp;$E673),'Hoja de Trabajo para listado'!$DE$151:$DG$151,0)),0)+IFERROR(INDEX('Hoja de Trabajo para listado'!$CD$155:$DC$1048576,MATCH($A673,'Hoja de Trabajo para listado'!$CD$155:$CD$1048576,0),MATCH((CUADRO!H$5&amp;$E673),'Hoja de Trabajo para listado'!$CD$151:$DC$151,0)),0)</f>
        <v>0</v>
      </c>
      <c r="I673" s="255">
        <f ca="1">+IFERROR(INDEX('Hoja de Trabajo para listado'!$A$155:$Z$1048576,MATCH($A673,'Hoja de Trabajo para listado'!$A$155:$A$1048576,0),MATCH((CUADRO!I$5&amp;$E673),'Hoja de Trabajo para listado'!$A$151:$Z$151,0)),0)+IFERROR(INDEX('Hoja de Trabajo para listado'!$AB$155:$BA$1048576,MATCH($A673,'Hoja de Trabajo para listado'!$AB$155:$AB$1048576,0),MATCH((CUADRO!I$5&amp;$E673),'Hoja de Trabajo para listado'!$AB$151:$BA$151,0)),0)+IFERROR(INDEX('Hoja de Trabajo para listado'!$BC$155:$CB$1048576,MATCH($A673,'Hoja de Trabajo para listado'!$BC$155:$BC$1048576,0),MATCH((CUADRO!I$5&amp;$E673),'Hoja de Trabajo para listado'!$BC$151:$CB$151,0)),0)+IFERROR(INDEX('Hoja de Trabajo para listado'!$DE$153:$DG$274,MATCH($A673,'Hoja de Trabajo para listado'!$DE$153:$DE$1048576,0),MATCH((CUADRO!I$5&amp;$E673),'Hoja de Trabajo para listado'!$DE$151:$DG$151,0)),0)+IFERROR(INDEX('Hoja de Trabajo para listado'!$CD$155:$DC$1048576,MATCH($A673,'Hoja de Trabajo para listado'!$CD$155:$CD$1048576,0),MATCH((CUADRO!I$5&amp;$E673),'Hoja de Trabajo para listado'!$CD$151:$DC$151,0)),0)</f>
        <v>0</v>
      </c>
      <c r="J673" s="255">
        <f ca="1">+IFERROR(INDEX('Hoja de Trabajo para listado'!$A$155:$Z$1048576,MATCH($A673,'Hoja de Trabajo para listado'!$A$155:$A$1048576,0),MATCH((CUADRO!J$5&amp;$E673),'Hoja de Trabajo para listado'!$A$151:$Z$151,0)),0)+IFERROR(INDEX('Hoja de Trabajo para listado'!$AB$155:$BA$1048576,MATCH($A673,'Hoja de Trabajo para listado'!$AB$155:$AB$1048576,0),MATCH((CUADRO!J$5&amp;$E673),'Hoja de Trabajo para listado'!$AB$151:$BA$151,0)),0)+IFERROR(INDEX('Hoja de Trabajo para listado'!$BC$155:$CB$1048576,MATCH($A673,'Hoja de Trabajo para listado'!$BC$155:$BC$1048576,0),MATCH((CUADRO!J$5&amp;$E673),'Hoja de Trabajo para listado'!$BC$151:$CB$151,0)),0)+IFERROR(INDEX('Hoja de Trabajo para listado'!$DE$153:$DG$274,MATCH($A673,'Hoja de Trabajo para listado'!$DE$153:$DE$1048576,0),MATCH((CUADRO!J$5&amp;$E673),'Hoja de Trabajo para listado'!$DE$151:$DG$151,0)),0)+IFERROR(INDEX('Hoja de Trabajo para listado'!$CD$155:$DC$1048576,MATCH($A673,'Hoja de Trabajo para listado'!$CD$155:$CD$1048576,0),MATCH((CUADRO!J$5&amp;$E673),'Hoja de Trabajo para listado'!$CD$151:$DC$151,0)),0)</f>
        <v>0</v>
      </c>
      <c r="K673" s="255">
        <f ca="1">+IFERROR(INDEX('Hoja de Trabajo para listado'!$A$155:$Z$1048576,MATCH($A673,'Hoja de Trabajo para listado'!$A$155:$A$1048576,0),MATCH((CUADRO!K$5&amp;$E673),'Hoja de Trabajo para listado'!$A$151:$Z$151,0)),0)+IFERROR(INDEX('Hoja de Trabajo para listado'!$AB$155:$BA$1048576,MATCH($A673,'Hoja de Trabajo para listado'!$AB$155:$AB$1048576,0),MATCH((CUADRO!K$5&amp;$E673),'Hoja de Trabajo para listado'!$AB$151:$BA$151,0)),0)+IFERROR(INDEX('Hoja de Trabajo para listado'!$BC$155:$CB$1048576,MATCH($A673,'Hoja de Trabajo para listado'!$BC$155:$BC$1048576,0),MATCH((CUADRO!K$5&amp;$E673),'Hoja de Trabajo para listado'!$BC$151:$CB$151,0)),0)+IFERROR(INDEX('Hoja de Trabajo para listado'!$DE$153:$DG$274,MATCH($A673,'Hoja de Trabajo para listado'!$DE$153:$DE$1048576,0),MATCH((CUADRO!K$5&amp;$E673),'Hoja de Trabajo para listado'!$DE$151:$DG$151,0)),0)+IFERROR(INDEX('Hoja de Trabajo para listado'!$CD$155:$DC$1048576,MATCH($A673,'Hoja de Trabajo para listado'!$CD$155:$CD$1048576,0),MATCH((CUADRO!K$5&amp;$E673),'Hoja de Trabajo para listado'!$CD$151:$DC$151,0)),0)</f>
        <v>0</v>
      </c>
      <c r="L673" s="255">
        <f ca="1">+IFERROR(INDEX('Hoja de Trabajo para listado'!$A$155:$Z$1048576,MATCH($A673,'Hoja de Trabajo para listado'!$A$155:$A$1048576,0),MATCH((CUADRO!L$5&amp;$E673),'Hoja de Trabajo para listado'!$A$151:$Z$151,0)),0)+IFERROR(INDEX('Hoja de Trabajo para listado'!$AB$155:$BA$1048576,MATCH($A673,'Hoja de Trabajo para listado'!$AB$155:$AB$1048576,0),MATCH((CUADRO!L$5&amp;$E673),'Hoja de Trabajo para listado'!$AB$151:$BA$151,0)),0)+IFERROR(INDEX('Hoja de Trabajo para listado'!$BC$155:$CB$1048576,MATCH($A673,'Hoja de Trabajo para listado'!$BC$155:$BC$1048576,0),MATCH((CUADRO!L$5&amp;$E673),'Hoja de Trabajo para listado'!$BC$151:$CB$151,0)),0)+IFERROR(INDEX('Hoja de Trabajo para listado'!$DE$153:$DG$274,MATCH($A673,'Hoja de Trabajo para listado'!$DE$153:$DE$1048576,0),MATCH((CUADRO!L$5&amp;$E673),'Hoja de Trabajo para listado'!$DE$151:$DG$151,0)),0)+IFERROR(INDEX('Hoja de Trabajo para listado'!$CD$155:$DC$1048576,MATCH($A673,'Hoja de Trabajo para listado'!$CD$155:$CD$1048576,0),MATCH((CUADRO!L$5&amp;$E673),'Hoja de Trabajo para listado'!$CD$151:$DC$151,0)),0)</f>
        <v>0</v>
      </c>
      <c r="M673" s="255">
        <f ca="1">+IFERROR(INDEX('Hoja de Trabajo para listado'!$A$155:$Z$1048576,MATCH($A673,'Hoja de Trabajo para listado'!$A$155:$A$1048576,0),MATCH((CUADRO!M$5&amp;$E673),'Hoja de Trabajo para listado'!$A$151:$Z$151,0)),0)+IFERROR(INDEX('Hoja de Trabajo para listado'!$AB$155:$BA$1048576,MATCH($A673,'Hoja de Trabajo para listado'!$AB$155:$AB$1048576,0),MATCH((CUADRO!M$5&amp;$E673),'Hoja de Trabajo para listado'!$AB$151:$BA$151,0)),0)+IFERROR(INDEX('Hoja de Trabajo para listado'!$BC$155:$CB$1048576,MATCH($A673,'Hoja de Trabajo para listado'!$BC$155:$BC$1048576,0),MATCH((CUADRO!M$5&amp;$E673),'Hoja de Trabajo para listado'!$BC$151:$CB$151,0)),0)+IFERROR(INDEX('Hoja de Trabajo para listado'!$DE$153:$DG$274,MATCH($A673,'Hoja de Trabajo para listado'!$DE$153:$DE$1048576,0),MATCH((CUADRO!M$5&amp;$E673),'Hoja de Trabajo para listado'!$DE$151:$DG$151,0)),0)+IFERROR(INDEX('Hoja de Trabajo para listado'!$CD$155:$DC$1048576,MATCH($A673,'Hoja de Trabajo para listado'!$CD$155:$CD$1048576,0),MATCH((CUADRO!M$5&amp;$E673),'Hoja de Trabajo para listado'!$CD$151:$DC$151,0)),0)</f>
        <v>0</v>
      </c>
      <c r="N673" s="255">
        <f ca="1">+IFERROR(INDEX('Hoja de Trabajo para listado'!$A$155:$Z$1048576,MATCH($A673,'Hoja de Trabajo para listado'!$A$155:$A$1048576,0),MATCH((CUADRO!N$5&amp;$E673),'Hoja de Trabajo para listado'!$A$151:$Z$151,0)),0)+IFERROR(INDEX('Hoja de Trabajo para listado'!$AB$155:$BA$1048576,MATCH($A673,'Hoja de Trabajo para listado'!$AB$155:$AB$1048576,0),MATCH((CUADRO!N$5&amp;$E673),'Hoja de Trabajo para listado'!$AB$151:$BA$151,0)),0)+IFERROR(INDEX('Hoja de Trabajo para listado'!$BC$155:$CB$1048576,MATCH($A673,'Hoja de Trabajo para listado'!$BC$155:$BC$1048576,0),MATCH((CUADRO!N$5&amp;$E673),'Hoja de Trabajo para listado'!$BC$151:$CB$151,0)),0)+IFERROR(INDEX('Hoja de Trabajo para listado'!$DE$153:$DG$274,MATCH($A673,'Hoja de Trabajo para listado'!$DE$153:$DE$1048576,0),MATCH((CUADRO!N$5&amp;$E673),'Hoja de Trabajo para listado'!$DE$151:$DG$151,0)),0)+IFERROR(INDEX('Hoja de Trabajo para listado'!$CD$155:$DC$1048576,MATCH($A673,'Hoja de Trabajo para listado'!$CD$155:$CD$1048576,0),MATCH((CUADRO!N$5&amp;$E673),'Hoja de Trabajo para listado'!$CD$151:$DC$151,0)),0)</f>
        <v>0</v>
      </c>
      <c r="O673" s="255">
        <f ca="1">+IFERROR(INDEX('Hoja de Trabajo para listado'!$A$155:$Z$1048576,MATCH($A673,'Hoja de Trabajo para listado'!$A$155:$A$1048576,0),MATCH((CUADRO!O$5&amp;$E673),'Hoja de Trabajo para listado'!$A$151:$Z$151,0)),0)+IFERROR(INDEX('Hoja de Trabajo para listado'!$AB$155:$BA$1048576,MATCH($A673,'Hoja de Trabajo para listado'!$AB$155:$AB$1048576,0),MATCH((CUADRO!O$5&amp;$E673),'Hoja de Trabajo para listado'!$AB$151:$BA$151,0)),0)+IFERROR(INDEX('Hoja de Trabajo para listado'!$BC$155:$CB$1048576,MATCH($A673,'Hoja de Trabajo para listado'!$BC$155:$BC$1048576,0),MATCH((CUADRO!O$5&amp;$E673),'Hoja de Trabajo para listado'!$BC$151:$CB$151,0)),0)+IFERROR(INDEX('Hoja de Trabajo para listado'!$DE$153:$DG$274,MATCH($A673,'Hoja de Trabajo para listado'!$DE$153:$DE$1048576,0),MATCH((CUADRO!O$5&amp;$E673),'Hoja de Trabajo para listado'!$DE$151:$DG$151,0)),0)+IFERROR(INDEX('Hoja de Trabajo para listado'!$CD$155:$DC$1048576,MATCH($A673,'Hoja de Trabajo para listado'!$CD$155:$CD$1048576,0),MATCH((CUADRO!O$5&amp;$E673),'Hoja de Trabajo para listado'!$CD$151:$DC$151,0)),0)</f>
        <v>0</v>
      </c>
      <c r="P673" s="255">
        <f ca="1">+IFERROR(INDEX('Hoja de Trabajo para listado'!$A$155:$Z$1048576,MATCH($A673,'Hoja de Trabajo para listado'!$A$155:$A$1048576,0),MATCH((CUADRO!P$5&amp;$E673),'Hoja de Trabajo para listado'!$A$151:$Z$151,0)),0)+IFERROR(INDEX('Hoja de Trabajo para listado'!$AB$155:$BA$1048576,MATCH($A673,'Hoja de Trabajo para listado'!$AB$155:$AB$1048576,0),MATCH((CUADRO!P$5&amp;$E673),'Hoja de Trabajo para listado'!$AB$151:$BA$151,0)),0)+IFERROR(INDEX('Hoja de Trabajo para listado'!$BC$155:$CB$1048576,MATCH($A673,'Hoja de Trabajo para listado'!$BC$155:$BC$1048576,0),MATCH((CUADRO!P$5&amp;$E673),'Hoja de Trabajo para listado'!$BC$151:$CB$151,0)),0)+IFERROR(INDEX('Hoja de Trabajo para listado'!$DE$153:$DG$274,MATCH($A673,'Hoja de Trabajo para listado'!$DE$153:$DE$1048576,0),MATCH((CUADRO!P$5&amp;$E673),'Hoja de Trabajo para listado'!$DE$151:$DG$151,0)),0)+IFERROR(INDEX('Hoja de Trabajo para listado'!$CD$155:$DC$1048576,MATCH($A673,'Hoja de Trabajo para listado'!$CD$155:$CD$1048576,0),MATCH((CUADRO!P$5&amp;$E673),'Hoja de Trabajo para listado'!$CD$151:$DC$151,0)),0)</f>
        <v>0</v>
      </c>
      <c r="Q673" s="255">
        <f ca="1">+IFERROR(INDEX('Hoja de Trabajo para listado'!$A$155:$Z$1048576,MATCH($A673,'Hoja de Trabajo para listado'!$A$155:$A$1048576,0),MATCH((CUADRO!Q$5&amp;$E673),'Hoja de Trabajo para listado'!$A$151:$Z$151,0)),0)+IFERROR(INDEX('Hoja de Trabajo para listado'!$AB$155:$BA$1048576,MATCH($A673,'Hoja de Trabajo para listado'!$AB$155:$AB$1048576,0),MATCH((CUADRO!Q$5&amp;$E673),'Hoja de Trabajo para listado'!$AB$151:$BA$151,0)),0)+IFERROR(INDEX('Hoja de Trabajo para listado'!$BC$155:$CB$1048576,MATCH($A673,'Hoja de Trabajo para listado'!$BC$155:$BC$1048576,0),MATCH((CUADRO!Q$5&amp;$E673),'Hoja de Trabajo para listado'!$BC$151:$CB$151,0)),0)+IFERROR(INDEX('Hoja de Trabajo para listado'!$DE$153:$DG$274,MATCH($A673,'Hoja de Trabajo para listado'!$DE$153:$DE$1048576,0),MATCH((CUADRO!Q$5&amp;$E673),'Hoja de Trabajo para listado'!$DE$151:$DG$151,0)),0)+IFERROR(INDEX('Hoja de Trabajo para listado'!$CD$155:$DC$1048576,MATCH($A673,'Hoja de Trabajo para listado'!$CD$155:$CD$1048576,0),MATCH((CUADRO!Q$5&amp;$E673),'Hoja de Trabajo para listado'!$CD$151:$DC$151,0)),0)</f>
        <v>0</v>
      </c>
      <c r="R673" s="255">
        <f t="shared" ca="1" si="20"/>
        <v>0</v>
      </c>
      <c r="S673" s="262">
        <f ca="1">+R672+R673</f>
        <v>0</v>
      </c>
      <c r="T673" s="255">
        <f ca="1">+S673</f>
        <v>0</v>
      </c>
      <c r="U673" s="254">
        <f t="shared" si="21"/>
        <v>2</v>
      </c>
      <c r="V673" s="362" t="str">
        <f>+VLOOKUP(A673,bd_lista!$A$3:$E$590,5,FALSE)</f>
        <v>Gobiernos Autonomos Municipales</v>
      </c>
      <c r="W673" s="362"/>
      <c r="X673" s="254">
        <f>+VLOOKUP(A673,[2]Sheet1!$A$13:$D$744,4,FALSE)</f>
        <v>0</v>
      </c>
      <c r="Y673" s="254" t="e">
        <f>+VLOOKUP(X673,bd_lista!$A$3:$C$590,3,FALSE)</f>
        <v>#N/A</v>
      </c>
      <c r="Z673" s="314"/>
      <c r="AA673" s="315"/>
    </row>
    <row r="674" spans="1:27" customFormat="1" ht="15" hidden="1" customHeight="1">
      <c r="A674" s="32">
        <v>1329</v>
      </c>
      <c r="B674" s="306">
        <f>+A674</f>
        <v>1329</v>
      </c>
      <c r="C674" s="259" t="str">
        <f>+VLOOKUP(A674,bd_lista!$A$3:$C$590,3,FALSE)</f>
        <v>Gobierno Autónomo Municipal de Sicaya</v>
      </c>
      <c r="D674" s="361" t="str">
        <f>+C674</f>
        <v>Gobierno Autónomo Municipal de Sicaya</v>
      </c>
      <c r="E674" s="254" t="s">
        <v>1313</v>
      </c>
      <c r="F674" s="255">
        <f ca="1">+IFERROR(INDEX('Hoja de Trabajo para listado'!$A$155:$Z$1048576,MATCH($A674,'Hoja de Trabajo para listado'!$A$155:$A$1048576,0),MATCH((CUADRO!F$5&amp;$E674),'Hoja de Trabajo para listado'!$A$151:$Z$151,0)),0)+IFERROR(INDEX('Hoja de Trabajo para listado'!$AB$155:$BA$1048576,MATCH($A674,'Hoja de Trabajo para listado'!$AB$155:$AB$1048576,0),MATCH((CUADRO!F$5&amp;$E674),'Hoja de Trabajo para listado'!$AB$151:$BA$151,0)),0)+IFERROR(INDEX('Hoja de Trabajo para listado'!$BC$155:$CB$1048576,MATCH($A674,'Hoja de Trabajo para listado'!$BC$155:$BC$1048576,0),MATCH((CUADRO!F$5&amp;$E674),'Hoja de Trabajo para listado'!$BC$151:$CB$151,0)),0)+IFERROR(INDEX('Hoja de Trabajo para listado'!$DE$153:$DG$274,MATCH($A674,'Hoja de Trabajo para listado'!$DE$153:$DE$1048576,0),MATCH((CUADRO!F$5&amp;$E674),'Hoja de Trabajo para listado'!$DE$151:$DG$151,0)),0)+IFERROR(INDEX('Hoja de Trabajo para listado'!$CD$155:$DC$1048576,MATCH($A674,'Hoja de Trabajo para listado'!$CD$155:$CD$1048576,0),MATCH((CUADRO!F$5&amp;$E674),'Hoja de Trabajo para listado'!$CD$151:$DC$151,0)),0)</f>
        <v>0</v>
      </c>
      <c r="G674" s="255">
        <f ca="1">+IFERROR(INDEX('Hoja de Trabajo para listado'!$A$155:$Z$1048576,MATCH($A674,'Hoja de Trabajo para listado'!$A$155:$A$1048576,0),MATCH((CUADRO!G$5&amp;$E674),'Hoja de Trabajo para listado'!$A$151:$Z$151,0)),0)+IFERROR(INDEX('Hoja de Trabajo para listado'!$AB$155:$BA$1048576,MATCH($A674,'Hoja de Trabajo para listado'!$AB$155:$AB$1048576,0),MATCH((CUADRO!G$5&amp;$E674),'Hoja de Trabajo para listado'!$AB$151:$BA$151,0)),0)+IFERROR(INDEX('Hoja de Trabajo para listado'!$BC$155:$CB$1048576,MATCH($A674,'Hoja de Trabajo para listado'!$BC$155:$BC$1048576,0),MATCH((CUADRO!G$5&amp;$E674),'Hoja de Trabajo para listado'!$BC$151:$CB$151,0)),0)+IFERROR(INDEX('Hoja de Trabajo para listado'!$DE$153:$DG$274,MATCH($A674,'Hoja de Trabajo para listado'!$DE$153:$DE$1048576,0),MATCH((CUADRO!G$5&amp;$E674),'Hoja de Trabajo para listado'!$DE$151:$DG$151,0)),0)+IFERROR(INDEX('Hoja de Trabajo para listado'!$CD$155:$DC$1048576,MATCH($A674,'Hoja de Trabajo para listado'!$CD$155:$CD$1048576,0),MATCH((CUADRO!G$5&amp;$E674),'Hoja de Trabajo para listado'!$CD$151:$DC$151,0)),0)</f>
        <v>0</v>
      </c>
      <c r="H674" s="255">
        <f ca="1">+IFERROR(INDEX('Hoja de Trabajo para listado'!$A$155:$Z$1048576,MATCH($A674,'Hoja de Trabajo para listado'!$A$155:$A$1048576,0),MATCH((CUADRO!H$5&amp;$E674),'Hoja de Trabajo para listado'!$A$151:$Z$151,0)),0)+IFERROR(INDEX('Hoja de Trabajo para listado'!$AB$155:$BA$1048576,MATCH($A674,'Hoja de Trabajo para listado'!$AB$155:$AB$1048576,0),MATCH((CUADRO!H$5&amp;$E674),'Hoja de Trabajo para listado'!$AB$151:$BA$151,0)),0)+IFERROR(INDEX('Hoja de Trabajo para listado'!$BC$155:$CB$1048576,MATCH($A674,'Hoja de Trabajo para listado'!$BC$155:$BC$1048576,0),MATCH((CUADRO!H$5&amp;$E674),'Hoja de Trabajo para listado'!$BC$151:$CB$151,0)),0)+IFERROR(INDEX('Hoja de Trabajo para listado'!$DE$153:$DG$274,MATCH($A674,'Hoja de Trabajo para listado'!$DE$153:$DE$1048576,0),MATCH((CUADRO!H$5&amp;$E674),'Hoja de Trabajo para listado'!$DE$151:$DG$151,0)),0)+IFERROR(INDEX('Hoja de Trabajo para listado'!$CD$155:$DC$1048576,MATCH($A674,'Hoja de Trabajo para listado'!$CD$155:$CD$1048576,0),MATCH((CUADRO!H$5&amp;$E674),'Hoja de Trabajo para listado'!$CD$151:$DC$151,0)),0)</f>
        <v>0</v>
      </c>
      <c r="I674" s="255">
        <f ca="1">+IFERROR(INDEX('Hoja de Trabajo para listado'!$A$155:$Z$1048576,MATCH($A674,'Hoja de Trabajo para listado'!$A$155:$A$1048576,0),MATCH((CUADRO!I$5&amp;$E674),'Hoja de Trabajo para listado'!$A$151:$Z$151,0)),0)+IFERROR(INDEX('Hoja de Trabajo para listado'!$AB$155:$BA$1048576,MATCH($A674,'Hoja de Trabajo para listado'!$AB$155:$AB$1048576,0),MATCH((CUADRO!I$5&amp;$E674),'Hoja de Trabajo para listado'!$AB$151:$BA$151,0)),0)+IFERROR(INDEX('Hoja de Trabajo para listado'!$BC$155:$CB$1048576,MATCH($A674,'Hoja de Trabajo para listado'!$BC$155:$BC$1048576,0),MATCH((CUADRO!I$5&amp;$E674),'Hoja de Trabajo para listado'!$BC$151:$CB$151,0)),0)+IFERROR(INDEX('Hoja de Trabajo para listado'!$DE$153:$DG$274,MATCH($A674,'Hoja de Trabajo para listado'!$DE$153:$DE$1048576,0),MATCH((CUADRO!I$5&amp;$E674),'Hoja de Trabajo para listado'!$DE$151:$DG$151,0)),0)+IFERROR(INDEX('Hoja de Trabajo para listado'!$CD$155:$DC$1048576,MATCH($A674,'Hoja de Trabajo para listado'!$CD$155:$CD$1048576,0),MATCH((CUADRO!I$5&amp;$E674),'Hoja de Trabajo para listado'!$CD$151:$DC$151,0)),0)</f>
        <v>0</v>
      </c>
      <c r="J674" s="255">
        <f ca="1">+IFERROR(INDEX('Hoja de Trabajo para listado'!$A$155:$Z$1048576,MATCH($A674,'Hoja de Trabajo para listado'!$A$155:$A$1048576,0),MATCH((CUADRO!J$5&amp;$E674),'Hoja de Trabajo para listado'!$A$151:$Z$151,0)),0)+IFERROR(INDEX('Hoja de Trabajo para listado'!$AB$155:$BA$1048576,MATCH($A674,'Hoja de Trabajo para listado'!$AB$155:$AB$1048576,0),MATCH((CUADRO!J$5&amp;$E674),'Hoja de Trabajo para listado'!$AB$151:$BA$151,0)),0)+IFERROR(INDEX('Hoja de Trabajo para listado'!$BC$155:$CB$1048576,MATCH($A674,'Hoja de Trabajo para listado'!$BC$155:$BC$1048576,0),MATCH((CUADRO!J$5&amp;$E674),'Hoja de Trabajo para listado'!$BC$151:$CB$151,0)),0)+IFERROR(INDEX('Hoja de Trabajo para listado'!$DE$153:$DG$274,MATCH($A674,'Hoja de Trabajo para listado'!$DE$153:$DE$1048576,0),MATCH((CUADRO!J$5&amp;$E674),'Hoja de Trabajo para listado'!$DE$151:$DG$151,0)),0)+IFERROR(INDEX('Hoja de Trabajo para listado'!$CD$155:$DC$1048576,MATCH($A674,'Hoja de Trabajo para listado'!$CD$155:$CD$1048576,0),MATCH((CUADRO!J$5&amp;$E674),'Hoja de Trabajo para listado'!$CD$151:$DC$151,0)),0)</f>
        <v>0</v>
      </c>
      <c r="K674" s="255">
        <f ca="1">+IFERROR(INDEX('Hoja de Trabajo para listado'!$A$155:$Z$1048576,MATCH($A674,'Hoja de Trabajo para listado'!$A$155:$A$1048576,0),MATCH((CUADRO!K$5&amp;$E674),'Hoja de Trabajo para listado'!$A$151:$Z$151,0)),0)+IFERROR(INDEX('Hoja de Trabajo para listado'!$AB$155:$BA$1048576,MATCH($A674,'Hoja de Trabajo para listado'!$AB$155:$AB$1048576,0),MATCH((CUADRO!K$5&amp;$E674),'Hoja de Trabajo para listado'!$AB$151:$BA$151,0)),0)+IFERROR(INDEX('Hoja de Trabajo para listado'!$BC$155:$CB$1048576,MATCH($A674,'Hoja de Trabajo para listado'!$BC$155:$BC$1048576,0),MATCH((CUADRO!K$5&amp;$E674),'Hoja de Trabajo para listado'!$BC$151:$CB$151,0)),0)+IFERROR(INDEX('Hoja de Trabajo para listado'!$DE$153:$DG$274,MATCH($A674,'Hoja de Trabajo para listado'!$DE$153:$DE$1048576,0),MATCH((CUADRO!K$5&amp;$E674),'Hoja de Trabajo para listado'!$DE$151:$DG$151,0)),0)+IFERROR(INDEX('Hoja de Trabajo para listado'!$CD$155:$DC$1048576,MATCH($A674,'Hoja de Trabajo para listado'!$CD$155:$CD$1048576,0),MATCH((CUADRO!K$5&amp;$E674),'Hoja de Trabajo para listado'!$CD$151:$DC$151,0)),0)</f>
        <v>0</v>
      </c>
      <c r="L674" s="255">
        <f ca="1">+IFERROR(INDEX('Hoja de Trabajo para listado'!$A$155:$Z$1048576,MATCH($A674,'Hoja de Trabajo para listado'!$A$155:$A$1048576,0),MATCH((CUADRO!L$5&amp;$E674),'Hoja de Trabajo para listado'!$A$151:$Z$151,0)),0)+IFERROR(INDEX('Hoja de Trabajo para listado'!$AB$155:$BA$1048576,MATCH($A674,'Hoja de Trabajo para listado'!$AB$155:$AB$1048576,0),MATCH((CUADRO!L$5&amp;$E674),'Hoja de Trabajo para listado'!$AB$151:$BA$151,0)),0)+IFERROR(INDEX('Hoja de Trabajo para listado'!$BC$155:$CB$1048576,MATCH($A674,'Hoja de Trabajo para listado'!$BC$155:$BC$1048576,0),MATCH((CUADRO!L$5&amp;$E674),'Hoja de Trabajo para listado'!$BC$151:$CB$151,0)),0)+IFERROR(INDEX('Hoja de Trabajo para listado'!$DE$153:$DG$274,MATCH($A674,'Hoja de Trabajo para listado'!$DE$153:$DE$1048576,0),MATCH((CUADRO!L$5&amp;$E674),'Hoja de Trabajo para listado'!$DE$151:$DG$151,0)),0)+IFERROR(INDEX('Hoja de Trabajo para listado'!$CD$155:$DC$1048576,MATCH($A674,'Hoja de Trabajo para listado'!$CD$155:$CD$1048576,0),MATCH((CUADRO!L$5&amp;$E674),'Hoja de Trabajo para listado'!$CD$151:$DC$151,0)),0)</f>
        <v>0</v>
      </c>
      <c r="M674" s="255">
        <f ca="1">+IFERROR(INDEX('Hoja de Trabajo para listado'!$A$155:$Z$1048576,MATCH($A674,'Hoja de Trabajo para listado'!$A$155:$A$1048576,0),MATCH((CUADRO!M$5&amp;$E674),'Hoja de Trabajo para listado'!$A$151:$Z$151,0)),0)+IFERROR(INDEX('Hoja de Trabajo para listado'!$AB$155:$BA$1048576,MATCH($A674,'Hoja de Trabajo para listado'!$AB$155:$AB$1048576,0),MATCH((CUADRO!M$5&amp;$E674),'Hoja de Trabajo para listado'!$AB$151:$BA$151,0)),0)+IFERROR(INDEX('Hoja de Trabajo para listado'!$BC$155:$CB$1048576,MATCH($A674,'Hoja de Trabajo para listado'!$BC$155:$BC$1048576,0),MATCH((CUADRO!M$5&amp;$E674),'Hoja de Trabajo para listado'!$BC$151:$CB$151,0)),0)+IFERROR(INDEX('Hoja de Trabajo para listado'!$DE$153:$DG$274,MATCH($A674,'Hoja de Trabajo para listado'!$DE$153:$DE$1048576,0),MATCH((CUADRO!M$5&amp;$E674),'Hoja de Trabajo para listado'!$DE$151:$DG$151,0)),0)+IFERROR(INDEX('Hoja de Trabajo para listado'!$CD$155:$DC$1048576,MATCH($A674,'Hoja de Trabajo para listado'!$CD$155:$CD$1048576,0),MATCH((CUADRO!M$5&amp;$E674),'Hoja de Trabajo para listado'!$CD$151:$DC$151,0)),0)</f>
        <v>0</v>
      </c>
      <c r="N674" s="255">
        <f ca="1">+IFERROR(INDEX('Hoja de Trabajo para listado'!$A$155:$Z$1048576,MATCH($A674,'Hoja de Trabajo para listado'!$A$155:$A$1048576,0),MATCH((CUADRO!N$5&amp;$E674),'Hoja de Trabajo para listado'!$A$151:$Z$151,0)),0)+IFERROR(INDEX('Hoja de Trabajo para listado'!$AB$155:$BA$1048576,MATCH($A674,'Hoja de Trabajo para listado'!$AB$155:$AB$1048576,0),MATCH((CUADRO!N$5&amp;$E674),'Hoja de Trabajo para listado'!$AB$151:$BA$151,0)),0)+IFERROR(INDEX('Hoja de Trabajo para listado'!$BC$155:$CB$1048576,MATCH($A674,'Hoja de Trabajo para listado'!$BC$155:$BC$1048576,0),MATCH((CUADRO!N$5&amp;$E674),'Hoja de Trabajo para listado'!$BC$151:$CB$151,0)),0)+IFERROR(INDEX('Hoja de Trabajo para listado'!$DE$153:$DG$274,MATCH($A674,'Hoja de Trabajo para listado'!$DE$153:$DE$1048576,0),MATCH((CUADRO!N$5&amp;$E674),'Hoja de Trabajo para listado'!$DE$151:$DG$151,0)),0)+IFERROR(INDEX('Hoja de Trabajo para listado'!$CD$155:$DC$1048576,MATCH($A674,'Hoja de Trabajo para listado'!$CD$155:$CD$1048576,0),MATCH((CUADRO!N$5&amp;$E674),'Hoja de Trabajo para listado'!$CD$151:$DC$151,0)),0)</f>
        <v>0</v>
      </c>
      <c r="O674" s="255">
        <f ca="1">+IFERROR(INDEX('Hoja de Trabajo para listado'!$A$155:$Z$1048576,MATCH($A674,'Hoja de Trabajo para listado'!$A$155:$A$1048576,0),MATCH((CUADRO!O$5&amp;$E674),'Hoja de Trabajo para listado'!$A$151:$Z$151,0)),0)+IFERROR(INDEX('Hoja de Trabajo para listado'!$AB$155:$BA$1048576,MATCH($A674,'Hoja de Trabajo para listado'!$AB$155:$AB$1048576,0),MATCH((CUADRO!O$5&amp;$E674),'Hoja de Trabajo para listado'!$AB$151:$BA$151,0)),0)+IFERROR(INDEX('Hoja de Trabajo para listado'!$BC$155:$CB$1048576,MATCH($A674,'Hoja de Trabajo para listado'!$BC$155:$BC$1048576,0),MATCH((CUADRO!O$5&amp;$E674),'Hoja de Trabajo para listado'!$BC$151:$CB$151,0)),0)+IFERROR(INDEX('Hoja de Trabajo para listado'!$DE$153:$DG$274,MATCH($A674,'Hoja de Trabajo para listado'!$DE$153:$DE$1048576,0),MATCH((CUADRO!O$5&amp;$E674),'Hoja de Trabajo para listado'!$DE$151:$DG$151,0)),0)+IFERROR(INDEX('Hoja de Trabajo para listado'!$CD$155:$DC$1048576,MATCH($A674,'Hoja de Trabajo para listado'!$CD$155:$CD$1048576,0),MATCH((CUADRO!O$5&amp;$E674),'Hoja de Trabajo para listado'!$CD$151:$DC$151,0)),0)</f>
        <v>0</v>
      </c>
      <c r="P674" s="255">
        <f ca="1">+IFERROR(INDEX('Hoja de Trabajo para listado'!$A$155:$Z$1048576,MATCH($A674,'Hoja de Trabajo para listado'!$A$155:$A$1048576,0),MATCH((CUADRO!P$5&amp;$E674),'Hoja de Trabajo para listado'!$A$151:$Z$151,0)),0)+IFERROR(INDEX('Hoja de Trabajo para listado'!$AB$155:$BA$1048576,MATCH($A674,'Hoja de Trabajo para listado'!$AB$155:$AB$1048576,0),MATCH((CUADRO!P$5&amp;$E674),'Hoja de Trabajo para listado'!$AB$151:$BA$151,0)),0)+IFERROR(INDEX('Hoja de Trabajo para listado'!$BC$155:$CB$1048576,MATCH($A674,'Hoja de Trabajo para listado'!$BC$155:$BC$1048576,0),MATCH((CUADRO!P$5&amp;$E674),'Hoja de Trabajo para listado'!$BC$151:$CB$151,0)),0)+IFERROR(INDEX('Hoja de Trabajo para listado'!$DE$153:$DG$274,MATCH($A674,'Hoja de Trabajo para listado'!$DE$153:$DE$1048576,0),MATCH((CUADRO!P$5&amp;$E674),'Hoja de Trabajo para listado'!$DE$151:$DG$151,0)),0)+IFERROR(INDEX('Hoja de Trabajo para listado'!$CD$155:$DC$1048576,MATCH($A674,'Hoja de Trabajo para listado'!$CD$155:$CD$1048576,0),MATCH((CUADRO!P$5&amp;$E674),'Hoja de Trabajo para listado'!$CD$151:$DC$151,0)),0)</f>
        <v>0</v>
      </c>
      <c r="Q674" s="255">
        <f ca="1">+IFERROR(INDEX('Hoja de Trabajo para listado'!$A$155:$Z$1048576,MATCH($A674,'Hoja de Trabajo para listado'!$A$155:$A$1048576,0),MATCH((CUADRO!Q$5&amp;$E674),'Hoja de Trabajo para listado'!$A$151:$Z$151,0)),0)+IFERROR(INDEX('Hoja de Trabajo para listado'!$AB$155:$BA$1048576,MATCH($A674,'Hoja de Trabajo para listado'!$AB$155:$AB$1048576,0),MATCH((CUADRO!Q$5&amp;$E674),'Hoja de Trabajo para listado'!$AB$151:$BA$151,0)),0)+IFERROR(INDEX('Hoja de Trabajo para listado'!$BC$155:$CB$1048576,MATCH($A674,'Hoja de Trabajo para listado'!$BC$155:$BC$1048576,0),MATCH((CUADRO!Q$5&amp;$E674),'Hoja de Trabajo para listado'!$BC$151:$CB$151,0)),0)+IFERROR(INDEX('Hoja de Trabajo para listado'!$DE$153:$DG$274,MATCH($A674,'Hoja de Trabajo para listado'!$DE$153:$DE$1048576,0),MATCH((CUADRO!Q$5&amp;$E674),'Hoja de Trabajo para listado'!$DE$151:$DG$151,0)),0)+IFERROR(INDEX('Hoja de Trabajo para listado'!$CD$155:$DC$1048576,MATCH($A674,'Hoja de Trabajo para listado'!$CD$155:$CD$1048576,0),MATCH((CUADRO!Q$5&amp;$E674),'Hoja de Trabajo para listado'!$CD$151:$DC$151,0)),0)</f>
        <v>0</v>
      </c>
      <c r="R674" s="255">
        <f t="shared" ca="1" si="20"/>
        <v>0</v>
      </c>
      <c r="S674" s="262"/>
      <c r="T674" s="255">
        <f ca="1">+T675</f>
        <v>0</v>
      </c>
      <c r="U674" s="254">
        <f t="shared" si="21"/>
        <v>1</v>
      </c>
      <c r="V674" s="362" t="str">
        <f>+VLOOKUP(A674,bd_lista!$A$3:$E$590,5,FALSE)</f>
        <v>Gobiernos Autonomos Municipales</v>
      </c>
      <c r="W674" s="361" t="str">
        <f>+V674</f>
        <v>Gobiernos Autonomos Municipales</v>
      </c>
      <c r="X674" s="254">
        <f>+VLOOKUP(A674,[2]Sheet1!$A$13:$D$744,4,FALSE)</f>
        <v>0</v>
      </c>
      <c r="Y674" s="254" t="e">
        <f>+VLOOKUP(X674,bd_lista!$A$3:$C$590,3,FALSE)</f>
        <v>#N/A</v>
      </c>
      <c r="Z674" s="316">
        <f>+X674</f>
        <v>0</v>
      </c>
      <c r="AA674" s="317" t="e">
        <f>+Y674</f>
        <v>#N/A</v>
      </c>
    </row>
    <row r="675" spans="1:27" customFormat="1" ht="15" hidden="1" customHeight="1">
      <c r="A675" s="32">
        <v>1329</v>
      </c>
      <c r="B675" s="307"/>
      <c r="C675" s="259" t="str">
        <f>+VLOOKUP(A675,bd_lista!$A$3:$C$590,3,FALSE)</f>
        <v>Gobierno Autónomo Municipal de Sicaya</v>
      </c>
      <c r="D675" s="362"/>
      <c r="E675" s="256" t="s">
        <v>1314</v>
      </c>
      <c r="F675" s="255">
        <f ca="1">+IFERROR(INDEX('Hoja de Trabajo para listado'!$A$155:$Z$1048576,MATCH($A675,'Hoja de Trabajo para listado'!$A$155:$A$1048576,0),MATCH((CUADRO!F$5&amp;$E675),'Hoja de Trabajo para listado'!$A$151:$Z$151,0)),0)+IFERROR(INDEX('Hoja de Trabajo para listado'!$AB$155:$BA$1048576,MATCH($A675,'Hoja de Trabajo para listado'!$AB$155:$AB$1048576,0),MATCH((CUADRO!F$5&amp;$E675),'Hoja de Trabajo para listado'!$AB$151:$BA$151,0)),0)+IFERROR(INDEX('Hoja de Trabajo para listado'!$BC$155:$CB$1048576,MATCH($A675,'Hoja de Trabajo para listado'!$BC$155:$BC$1048576,0),MATCH((CUADRO!F$5&amp;$E675),'Hoja de Trabajo para listado'!$BC$151:$CB$151,0)),0)+IFERROR(INDEX('Hoja de Trabajo para listado'!$DE$153:$DG$274,MATCH($A675,'Hoja de Trabajo para listado'!$DE$153:$DE$1048576,0),MATCH((CUADRO!F$5&amp;$E675),'Hoja de Trabajo para listado'!$DE$151:$DG$151,0)),0)+IFERROR(INDEX('Hoja de Trabajo para listado'!$CD$155:$DC$1048576,MATCH($A675,'Hoja de Trabajo para listado'!$CD$155:$CD$1048576,0),MATCH((CUADRO!F$5&amp;$E675),'Hoja de Trabajo para listado'!$CD$151:$DC$151,0)),0)</f>
        <v>0</v>
      </c>
      <c r="G675" s="255">
        <f ca="1">+IFERROR(INDEX('Hoja de Trabajo para listado'!$A$155:$Z$1048576,MATCH($A675,'Hoja de Trabajo para listado'!$A$155:$A$1048576,0),MATCH((CUADRO!G$5&amp;$E675),'Hoja de Trabajo para listado'!$A$151:$Z$151,0)),0)+IFERROR(INDEX('Hoja de Trabajo para listado'!$AB$155:$BA$1048576,MATCH($A675,'Hoja de Trabajo para listado'!$AB$155:$AB$1048576,0),MATCH((CUADRO!G$5&amp;$E675),'Hoja de Trabajo para listado'!$AB$151:$BA$151,0)),0)+IFERROR(INDEX('Hoja de Trabajo para listado'!$BC$155:$CB$1048576,MATCH($A675,'Hoja de Trabajo para listado'!$BC$155:$BC$1048576,0),MATCH((CUADRO!G$5&amp;$E675),'Hoja de Trabajo para listado'!$BC$151:$CB$151,0)),0)+IFERROR(INDEX('Hoja de Trabajo para listado'!$DE$153:$DG$274,MATCH($A675,'Hoja de Trabajo para listado'!$DE$153:$DE$1048576,0),MATCH((CUADRO!G$5&amp;$E675),'Hoja de Trabajo para listado'!$DE$151:$DG$151,0)),0)+IFERROR(INDEX('Hoja de Trabajo para listado'!$CD$155:$DC$1048576,MATCH($A675,'Hoja de Trabajo para listado'!$CD$155:$CD$1048576,0),MATCH((CUADRO!G$5&amp;$E675),'Hoja de Trabajo para listado'!$CD$151:$DC$151,0)),0)</f>
        <v>0</v>
      </c>
      <c r="H675" s="255">
        <f ca="1">+IFERROR(INDEX('Hoja de Trabajo para listado'!$A$155:$Z$1048576,MATCH($A675,'Hoja de Trabajo para listado'!$A$155:$A$1048576,0),MATCH((CUADRO!H$5&amp;$E675),'Hoja de Trabajo para listado'!$A$151:$Z$151,0)),0)+IFERROR(INDEX('Hoja de Trabajo para listado'!$AB$155:$BA$1048576,MATCH($A675,'Hoja de Trabajo para listado'!$AB$155:$AB$1048576,0),MATCH((CUADRO!H$5&amp;$E675),'Hoja de Trabajo para listado'!$AB$151:$BA$151,0)),0)+IFERROR(INDEX('Hoja de Trabajo para listado'!$BC$155:$CB$1048576,MATCH($A675,'Hoja de Trabajo para listado'!$BC$155:$BC$1048576,0),MATCH((CUADRO!H$5&amp;$E675),'Hoja de Trabajo para listado'!$BC$151:$CB$151,0)),0)+IFERROR(INDEX('Hoja de Trabajo para listado'!$DE$153:$DG$274,MATCH($A675,'Hoja de Trabajo para listado'!$DE$153:$DE$1048576,0),MATCH((CUADRO!H$5&amp;$E675),'Hoja de Trabajo para listado'!$DE$151:$DG$151,0)),0)+IFERROR(INDEX('Hoja de Trabajo para listado'!$CD$155:$DC$1048576,MATCH($A675,'Hoja de Trabajo para listado'!$CD$155:$CD$1048576,0),MATCH((CUADRO!H$5&amp;$E675),'Hoja de Trabajo para listado'!$CD$151:$DC$151,0)),0)</f>
        <v>0</v>
      </c>
      <c r="I675" s="255">
        <f ca="1">+IFERROR(INDEX('Hoja de Trabajo para listado'!$A$155:$Z$1048576,MATCH($A675,'Hoja de Trabajo para listado'!$A$155:$A$1048576,0),MATCH((CUADRO!I$5&amp;$E675),'Hoja de Trabajo para listado'!$A$151:$Z$151,0)),0)+IFERROR(INDEX('Hoja de Trabajo para listado'!$AB$155:$BA$1048576,MATCH($A675,'Hoja de Trabajo para listado'!$AB$155:$AB$1048576,0),MATCH((CUADRO!I$5&amp;$E675),'Hoja de Trabajo para listado'!$AB$151:$BA$151,0)),0)+IFERROR(INDEX('Hoja de Trabajo para listado'!$BC$155:$CB$1048576,MATCH($A675,'Hoja de Trabajo para listado'!$BC$155:$BC$1048576,0),MATCH((CUADRO!I$5&amp;$E675),'Hoja de Trabajo para listado'!$BC$151:$CB$151,0)),0)+IFERROR(INDEX('Hoja de Trabajo para listado'!$DE$153:$DG$274,MATCH($A675,'Hoja de Trabajo para listado'!$DE$153:$DE$1048576,0),MATCH((CUADRO!I$5&amp;$E675),'Hoja de Trabajo para listado'!$DE$151:$DG$151,0)),0)+IFERROR(INDEX('Hoja de Trabajo para listado'!$CD$155:$DC$1048576,MATCH($A675,'Hoja de Trabajo para listado'!$CD$155:$CD$1048576,0),MATCH((CUADRO!I$5&amp;$E675),'Hoja de Trabajo para listado'!$CD$151:$DC$151,0)),0)</f>
        <v>0</v>
      </c>
      <c r="J675" s="255">
        <f ca="1">+IFERROR(INDEX('Hoja de Trabajo para listado'!$A$155:$Z$1048576,MATCH($A675,'Hoja de Trabajo para listado'!$A$155:$A$1048576,0),MATCH((CUADRO!J$5&amp;$E675),'Hoja de Trabajo para listado'!$A$151:$Z$151,0)),0)+IFERROR(INDEX('Hoja de Trabajo para listado'!$AB$155:$BA$1048576,MATCH($A675,'Hoja de Trabajo para listado'!$AB$155:$AB$1048576,0),MATCH((CUADRO!J$5&amp;$E675),'Hoja de Trabajo para listado'!$AB$151:$BA$151,0)),0)+IFERROR(INDEX('Hoja de Trabajo para listado'!$BC$155:$CB$1048576,MATCH($A675,'Hoja de Trabajo para listado'!$BC$155:$BC$1048576,0),MATCH((CUADRO!J$5&amp;$E675),'Hoja de Trabajo para listado'!$BC$151:$CB$151,0)),0)+IFERROR(INDEX('Hoja de Trabajo para listado'!$DE$153:$DG$274,MATCH($A675,'Hoja de Trabajo para listado'!$DE$153:$DE$1048576,0),MATCH((CUADRO!J$5&amp;$E675),'Hoja de Trabajo para listado'!$DE$151:$DG$151,0)),0)+IFERROR(INDEX('Hoja de Trabajo para listado'!$CD$155:$DC$1048576,MATCH($A675,'Hoja de Trabajo para listado'!$CD$155:$CD$1048576,0),MATCH((CUADRO!J$5&amp;$E675),'Hoja de Trabajo para listado'!$CD$151:$DC$151,0)),0)</f>
        <v>0</v>
      </c>
      <c r="K675" s="255">
        <f ca="1">+IFERROR(INDEX('Hoja de Trabajo para listado'!$A$155:$Z$1048576,MATCH($A675,'Hoja de Trabajo para listado'!$A$155:$A$1048576,0),MATCH((CUADRO!K$5&amp;$E675),'Hoja de Trabajo para listado'!$A$151:$Z$151,0)),0)+IFERROR(INDEX('Hoja de Trabajo para listado'!$AB$155:$BA$1048576,MATCH($A675,'Hoja de Trabajo para listado'!$AB$155:$AB$1048576,0),MATCH((CUADRO!K$5&amp;$E675),'Hoja de Trabajo para listado'!$AB$151:$BA$151,0)),0)+IFERROR(INDEX('Hoja de Trabajo para listado'!$BC$155:$CB$1048576,MATCH($A675,'Hoja de Trabajo para listado'!$BC$155:$BC$1048576,0),MATCH((CUADRO!K$5&amp;$E675),'Hoja de Trabajo para listado'!$BC$151:$CB$151,0)),0)+IFERROR(INDEX('Hoja de Trabajo para listado'!$DE$153:$DG$274,MATCH($A675,'Hoja de Trabajo para listado'!$DE$153:$DE$1048576,0),MATCH((CUADRO!K$5&amp;$E675),'Hoja de Trabajo para listado'!$DE$151:$DG$151,0)),0)+IFERROR(INDEX('Hoja de Trabajo para listado'!$CD$155:$DC$1048576,MATCH($A675,'Hoja de Trabajo para listado'!$CD$155:$CD$1048576,0),MATCH((CUADRO!K$5&amp;$E675),'Hoja de Trabajo para listado'!$CD$151:$DC$151,0)),0)</f>
        <v>0</v>
      </c>
      <c r="L675" s="255">
        <f ca="1">+IFERROR(INDEX('Hoja de Trabajo para listado'!$A$155:$Z$1048576,MATCH($A675,'Hoja de Trabajo para listado'!$A$155:$A$1048576,0),MATCH((CUADRO!L$5&amp;$E675),'Hoja de Trabajo para listado'!$A$151:$Z$151,0)),0)+IFERROR(INDEX('Hoja de Trabajo para listado'!$AB$155:$BA$1048576,MATCH($A675,'Hoja de Trabajo para listado'!$AB$155:$AB$1048576,0),MATCH((CUADRO!L$5&amp;$E675),'Hoja de Trabajo para listado'!$AB$151:$BA$151,0)),0)+IFERROR(INDEX('Hoja de Trabajo para listado'!$BC$155:$CB$1048576,MATCH($A675,'Hoja de Trabajo para listado'!$BC$155:$BC$1048576,0),MATCH((CUADRO!L$5&amp;$E675),'Hoja de Trabajo para listado'!$BC$151:$CB$151,0)),0)+IFERROR(INDEX('Hoja de Trabajo para listado'!$DE$153:$DG$274,MATCH($A675,'Hoja de Trabajo para listado'!$DE$153:$DE$1048576,0),MATCH((CUADRO!L$5&amp;$E675),'Hoja de Trabajo para listado'!$DE$151:$DG$151,0)),0)+IFERROR(INDEX('Hoja de Trabajo para listado'!$CD$155:$DC$1048576,MATCH($A675,'Hoja de Trabajo para listado'!$CD$155:$CD$1048576,0),MATCH((CUADRO!L$5&amp;$E675),'Hoja de Trabajo para listado'!$CD$151:$DC$151,0)),0)</f>
        <v>0</v>
      </c>
      <c r="M675" s="255">
        <f ca="1">+IFERROR(INDEX('Hoja de Trabajo para listado'!$A$155:$Z$1048576,MATCH($A675,'Hoja de Trabajo para listado'!$A$155:$A$1048576,0),MATCH((CUADRO!M$5&amp;$E675),'Hoja de Trabajo para listado'!$A$151:$Z$151,0)),0)+IFERROR(INDEX('Hoja de Trabajo para listado'!$AB$155:$BA$1048576,MATCH($A675,'Hoja de Trabajo para listado'!$AB$155:$AB$1048576,0),MATCH((CUADRO!M$5&amp;$E675),'Hoja de Trabajo para listado'!$AB$151:$BA$151,0)),0)+IFERROR(INDEX('Hoja de Trabajo para listado'!$BC$155:$CB$1048576,MATCH($A675,'Hoja de Trabajo para listado'!$BC$155:$BC$1048576,0),MATCH((CUADRO!M$5&amp;$E675),'Hoja de Trabajo para listado'!$BC$151:$CB$151,0)),0)+IFERROR(INDEX('Hoja de Trabajo para listado'!$DE$153:$DG$274,MATCH($A675,'Hoja de Trabajo para listado'!$DE$153:$DE$1048576,0),MATCH((CUADRO!M$5&amp;$E675),'Hoja de Trabajo para listado'!$DE$151:$DG$151,0)),0)+IFERROR(INDEX('Hoja de Trabajo para listado'!$CD$155:$DC$1048576,MATCH($A675,'Hoja de Trabajo para listado'!$CD$155:$CD$1048576,0),MATCH((CUADRO!M$5&amp;$E675),'Hoja de Trabajo para listado'!$CD$151:$DC$151,0)),0)</f>
        <v>0</v>
      </c>
      <c r="N675" s="255">
        <f ca="1">+IFERROR(INDEX('Hoja de Trabajo para listado'!$A$155:$Z$1048576,MATCH($A675,'Hoja de Trabajo para listado'!$A$155:$A$1048576,0),MATCH((CUADRO!N$5&amp;$E675),'Hoja de Trabajo para listado'!$A$151:$Z$151,0)),0)+IFERROR(INDEX('Hoja de Trabajo para listado'!$AB$155:$BA$1048576,MATCH($A675,'Hoja de Trabajo para listado'!$AB$155:$AB$1048576,0),MATCH((CUADRO!N$5&amp;$E675),'Hoja de Trabajo para listado'!$AB$151:$BA$151,0)),0)+IFERROR(INDEX('Hoja de Trabajo para listado'!$BC$155:$CB$1048576,MATCH($A675,'Hoja de Trabajo para listado'!$BC$155:$BC$1048576,0),MATCH((CUADRO!N$5&amp;$E675),'Hoja de Trabajo para listado'!$BC$151:$CB$151,0)),0)+IFERROR(INDEX('Hoja de Trabajo para listado'!$DE$153:$DG$274,MATCH($A675,'Hoja de Trabajo para listado'!$DE$153:$DE$1048576,0),MATCH((CUADRO!N$5&amp;$E675),'Hoja de Trabajo para listado'!$DE$151:$DG$151,0)),0)+IFERROR(INDEX('Hoja de Trabajo para listado'!$CD$155:$DC$1048576,MATCH($A675,'Hoja de Trabajo para listado'!$CD$155:$CD$1048576,0),MATCH((CUADRO!N$5&amp;$E675),'Hoja de Trabajo para listado'!$CD$151:$DC$151,0)),0)</f>
        <v>0</v>
      </c>
      <c r="O675" s="255">
        <f ca="1">+IFERROR(INDEX('Hoja de Trabajo para listado'!$A$155:$Z$1048576,MATCH($A675,'Hoja de Trabajo para listado'!$A$155:$A$1048576,0),MATCH((CUADRO!O$5&amp;$E675),'Hoja de Trabajo para listado'!$A$151:$Z$151,0)),0)+IFERROR(INDEX('Hoja de Trabajo para listado'!$AB$155:$BA$1048576,MATCH($A675,'Hoja de Trabajo para listado'!$AB$155:$AB$1048576,0),MATCH((CUADRO!O$5&amp;$E675),'Hoja de Trabajo para listado'!$AB$151:$BA$151,0)),0)+IFERROR(INDEX('Hoja de Trabajo para listado'!$BC$155:$CB$1048576,MATCH($A675,'Hoja de Trabajo para listado'!$BC$155:$BC$1048576,0),MATCH((CUADRO!O$5&amp;$E675),'Hoja de Trabajo para listado'!$BC$151:$CB$151,0)),0)+IFERROR(INDEX('Hoja de Trabajo para listado'!$DE$153:$DG$274,MATCH($A675,'Hoja de Trabajo para listado'!$DE$153:$DE$1048576,0),MATCH((CUADRO!O$5&amp;$E675),'Hoja de Trabajo para listado'!$DE$151:$DG$151,0)),0)+IFERROR(INDEX('Hoja de Trabajo para listado'!$CD$155:$DC$1048576,MATCH($A675,'Hoja de Trabajo para listado'!$CD$155:$CD$1048576,0),MATCH((CUADRO!O$5&amp;$E675),'Hoja de Trabajo para listado'!$CD$151:$DC$151,0)),0)</f>
        <v>0</v>
      </c>
      <c r="P675" s="255">
        <f ca="1">+IFERROR(INDEX('Hoja de Trabajo para listado'!$A$155:$Z$1048576,MATCH($A675,'Hoja de Trabajo para listado'!$A$155:$A$1048576,0),MATCH((CUADRO!P$5&amp;$E675),'Hoja de Trabajo para listado'!$A$151:$Z$151,0)),0)+IFERROR(INDEX('Hoja de Trabajo para listado'!$AB$155:$BA$1048576,MATCH($A675,'Hoja de Trabajo para listado'!$AB$155:$AB$1048576,0),MATCH((CUADRO!P$5&amp;$E675),'Hoja de Trabajo para listado'!$AB$151:$BA$151,0)),0)+IFERROR(INDEX('Hoja de Trabajo para listado'!$BC$155:$CB$1048576,MATCH($A675,'Hoja de Trabajo para listado'!$BC$155:$BC$1048576,0),MATCH((CUADRO!P$5&amp;$E675),'Hoja de Trabajo para listado'!$BC$151:$CB$151,0)),0)+IFERROR(INDEX('Hoja de Trabajo para listado'!$DE$153:$DG$274,MATCH($A675,'Hoja de Trabajo para listado'!$DE$153:$DE$1048576,0),MATCH((CUADRO!P$5&amp;$E675),'Hoja de Trabajo para listado'!$DE$151:$DG$151,0)),0)+IFERROR(INDEX('Hoja de Trabajo para listado'!$CD$155:$DC$1048576,MATCH($A675,'Hoja de Trabajo para listado'!$CD$155:$CD$1048576,0),MATCH((CUADRO!P$5&amp;$E675),'Hoja de Trabajo para listado'!$CD$151:$DC$151,0)),0)</f>
        <v>0</v>
      </c>
      <c r="Q675" s="255">
        <f ca="1">+IFERROR(INDEX('Hoja de Trabajo para listado'!$A$155:$Z$1048576,MATCH($A675,'Hoja de Trabajo para listado'!$A$155:$A$1048576,0),MATCH((CUADRO!Q$5&amp;$E675),'Hoja de Trabajo para listado'!$A$151:$Z$151,0)),0)+IFERROR(INDEX('Hoja de Trabajo para listado'!$AB$155:$BA$1048576,MATCH($A675,'Hoja de Trabajo para listado'!$AB$155:$AB$1048576,0),MATCH((CUADRO!Q$5&amp;$E675),'Hoja de Trabajo para listado'!$AB$151:$BA$151,0)),0)+IFERROR(INDEX('Hoja de Trabajo para listado'!$BC$155:$CB$1048576,MATCH($A675,'Hoja de Trabajo para listado'!$BC$155:$BC$1048576,0),MATCH((CUADRO!Q$5&amp;$E675),'Hoja de Trabajo para listado'!$BC$151:$CB$151,0)),0)+IFERROR(INDEX('Hoja de Trabajo para listado'!$DE$153:$DG$274,MATCH($A675,'Hoja de Trabajo para listado'!$DE$153:$DE$1048576,0),MATCH((CUADRO!Q$5&amp;$E675),'Hoja de Trabajo para listado'!$DE$151:$DG$151,0)),0)+IFERROR(INDEX('Hoja de Trabajo para listado'!$CD$155:$DC$1048576,MATCH($A675,'Hoja de Trabajo para listado'!$CD$155:$CD$1048576,0),MATCH((CUADRO!Q$5&amp;$E675),'Hoja de Trabajo para listado'!$CD$151:$DC$151,0)),0)</f>
        <v>0</v>
      </c>
      <c r="R675" s="255">
        <f t="shared" ca="1" si="20"/>
        <v>0</v>
      </c>
      <c r="S675" s="262">
        <f ca="1">+R674+R675</f>
        <v>0</v>
      </c>
      <c r="T675" s="255">
        <f ca="1">+S675</f>
        <v>0</v>
      </c>
      <c r="U675" s="254">
        <f t="shared" si="21"/>
        <v>2</v>
      </c>
      <c r="V675" s="362" t="str">
        <f>+VLOOKUP(A675,bd_lista!$A$3:$E$590,5,FALSE)</f>
        <v>Gobiernos Autonomos Municipales</v>
      </c>
      <c r="W675" s="362"/>
      <c r="X675" s="254">
        <f>+VLOOKUP(A675,[2]Sheet1!$A$13:$D$744,4,FALSE)</f>
        <v>0</v>
      </c>
      <c r="Y675" s="254" t="e">
        <f>+VLOOKUP(X675,bd_lista!$A$3:$C$590,3,FALSE)</f>
        <v>#N/A</v>
      </c>
      <c r="Z675" s="314"/>
      <c r="AA675" s="315"/>
    </row>
    <row r="676" spans="1:27" customFormat="1" ht="15" hidden="1" customHeight="1">
      <c r="A676" s="32">
        <v>1330</v>
      </c>
      <c r="B676" s="306">
        <f>+A676</f>
        <v>1330</v>
      </c>
      <c r="C676" s="259" t="str">
        <f>+VLOOKUP(A676,bd_lista!$A$3:$C$590,3,FALSE)</f>
        <v>Gobierno Autónomo Municipal de Tapacari</v>
      </c>
      <c r="D676" s="361" t="str">
        <f>+C676</f>
        <v>Gobierno Autónomo Municipal de Tapacari</v>
      </c>
      <c r="E676" s="254" t="s">
        <v>1313</v>
      </c>
      <c r="F676" s="255">
        <f ca="1">+IFERROR(INDEX('Hoja de Trabajo para listado'!$A$155:$Z$1048576,MATCH($A676,'Hoja de Trabajo para listado'!$A$155:$A$1048576,0),MATCH((CUADRO!F$5&amp;$E676),'Hoja de Trabajo para listado'!$A$151:$Z$151,0)),0)+IFERROR(INDEX('Hoja de Trabajo para listado'!$AB$155:$BA$1048576,MATCH($A676,'Hoja de Trabajo para listado'!$AB$155:$AB$1048576,0),MATCH((CUADRO!F$5&amp;$E676),'Hoja de Trabajo para listado'!$AB$151:$BA$151,0)),0)+IFERROR(INDEX('Hoja de Trabajo para listado'!$BC$155:$CB$1048576,MATCH($A676,'Hoja de Trabajo para listado'!$BC$155:$BC$1048576,0),MATCH((CUADRO!F$5&amp;$E676),'Hoja de Trabajo para listado'!$BC$151:$CB$151,0)),0)+IFERROR(INDEX('Hoja de Trabajo para listado'!$DE$153:$DG$274,MATCH($A676,'Hoja de Trabajo para listado'!$DE$153:$DE$1048576,0),MATCH((CUADRO!F$5&amp;$E676),'Hoja de Trabajo para listado'!$DE$151:$DG$151,0)),0)+IFERROR(INDEX('Hoja de Trabajo para listado'!$CD$155:$DC$1048576,MATCH($A676,'Hoja de Trabajo para listado'!$CD$155:$CD$1048576,0),MATCH((CUADRO!F$5&amp;$E676),'Hoja de Trabajo para listado'!$CD$151:$DC$151,0)),0)</f>
        <v>0</v>
      </c>
      <c r="G676" s="255">
        <f ca="1">+IFERROR(INDEX('Hoja de Trabajo para listado'!$A$155:$Z$1048576,MATCH($A676,'Hoja de Trabajo para listado'!$A$155:$A$1048576,0),MATCH((CUADRO!G$5&amp;$E676),'Hoja de Trabajo para listado'!$A$151:$Z$151,0)),0)+IFERROR(INDEX('Hoja de Trabajo para listado'!$AB$155:$BA$1048576,MATCH($A676,'Hoja de Trabajo para listado'!$AB$155:$AB$1048576,0),MATCH((CUADRO!G$5&amp;$E676),'Hoja de Trabajo para listado'!$AB$151:$BA$151,0)),0)+IFERROR(INDEX('Hoja de Trabajo para listado'!$BC$155:$CB$1048576,MATCH($A676,'Hoja de Trabajo para listado'!$BC$155:$BC$1048576,0),MATCH((CUADRO!G$5&amp;$E676),'Hoja de Trabajo para listado'!$BC$151:$CB$151,0)),0)+IFERROR(INDEX('Hoja de Trabajo para listado'!$DE$153:$DG$274,MATCH($A676,'Hoja de Trabajo para listado'!$DE$153:$DE$1048576,0),MATCH((CUADRO!G$5&amp;$E676),'Hoja de Trabajo para listado'!$DE$151:$DG$151,0)),0)+IFERROR(INDEX('Hoja de Trabajo para listado'!$CD$155:$DC$1048576,MATCH($A676,'Hoja de Trabajo para listado'!$CD$155:$CD$1048576,0),MATCH((CUADRO!G$5&amp;$E676),'Hoja de Trabajo para listado'!$CD$151:$DC$151,0)),0)</f>
        <v>0</v>
      </c>
      <c r="H676" s="255">
        <f ca="1">+IFERROR(INDEX('Hoja de Trabajo para listado'!$A$155:$Z$1048576,MATCH($A676,'Hoja de Trabajo para listado'!$A$155:$A$1048576,0),MATCH((CUADRO!H$5&amp;$E676),'Hoja de Trabajo para listado'!$A$151:$Z$151,0)),0)+IFERROR(INDEX('Hoja de Trabajo para listado'!$AB$155:$BA$1048576,MATCH($A676,'Hoja de Trabajo para listado'!$AB$155:$AB$1048576,0),MATCH((CUADRO!H$5&amp;$E676),'Hoja de Trabajo para listado'!$AB$151:$BA$151,0)),0)+IFERROR(INDEX('Hoja de Trabajo para listado'!$BC$155:$CB$1048576,MATCH($A676,'Hoja de Trabajo para listado'!$BC$155:$BC$1048576,0),MATCH((CUADRO!H$5&amp;$E676),'Hoja de Trabajo para listado'!$BC$151:$CB$151,0)),0)+IFERROR(INDEX('Hoja de Trabajo para listado'!$DE$153:$DG$274,MATCH($A676,'Hoja de Trabajo para listado'!$DE$153:$DE$1048576,0),MATCH((CUADRO!H$5&amp;$E676),'Hoja de Trabajo para listado'!$DE$151:$DG$151,0)),0)+IFERROR(INDEX('Hoja de Trabajo para listado'!$CD$155:$DC$1048576,MATCH($A676,'Hoja de Trabajo para listado'!$CD$155:$CD$1048576,0),MATCH((CUADRO!H$5&amp;$E676),'Hoja de Trabajo para listado'!$CD$151:$DC$151,0)),0)</f>
        <v>0</v>
      </c>
      <c r="I676" s="255">
        <f ca="1">+IFERROR(INDEX('Hoja de Trabajo para listado'!$A$155:$Z$1048576,MATCH($A676,'Hoja de Trabajo para listado'!$A$155:$A$1048576,0),MATCH((CUADRO!I$5&amp;$E676),'Hoja de Trabajo para listado'!$A$151:$Z$151,0)),0)+IFERROR(INDEX('Hoja de Trabajo para listado'!$AB$155:$BA$1048576,MATCH($A676,'Hoja de Trabajo para listado'!$AB$155:$AB$1048576,0),MATCH((CUADRO!I$5&amp;$E676),'Hoja de Trabajo para listado'!$AB$151:$BA$151,0)),0)+IFERROR(INDEX('Hoja de Trabajo para listado'!$BC$155:$CB$1048576,MATCH($A676,'Hoja de Trabajo para listado'!$BC$155:$BC$1048576,0),MATCH((CUADRO!I$5&amp;$E676),'Hoja de Trabajo para listado'!$BC$151:$CB$151,0)),0)+IFERROR(INDEX('Hoja de Trabajo para listado'!$DE$153:$DG$274,MATCH($A676,'Hoja de Trabajo para listado'!$DE$153:$DE$1048576,0),MATCH((CUADRO!I$5&amp;$E676),'Hoja de Trabajo para listado'!$DE$151:$DG$151,0)),0)+IFERROR(INDEX('Hoja de Trabajo para listado'!$CD$155:$DC$1048576,MATCH($A676,'Hoja de Trabajo para listado'!$CD$155:$CD$1048576,0),MATCH((CUADRO!I$5&amp;$E676),'Hoja de Trabajo para listado'!$CD$151:$DC$151,0)),0)</f>
        <v>0</v>
      </c>
      <c r="J676" s="255">
        <f ca="1">+IFERROR(INDEX('Hoja de Trabajo para listado'!$A$155:$Z$1048576,MATCH($A676,'Hoja de Trabajo para listado'!$A$155:$A$1048576,0),MATCH((CUADRO!J$5&amp;$E676),'Hoja de Trabajo para listado'!$A$151:$Z$151,0)),0)+IFERROR(INDEX('Hoja de Trabajo para listado'!$AB$155:$BA$1048576,MATCH($A676,'Hoja de Trabajo para listado'!$AB$155:$AB$1048576,0),MATCH((CUADRO!J$5&amp;$E676),'Hoja de Trabajo para listado'!$AB$151:$BA$151,0)),0)+IFERROR(INDEX('Hoja de Trabajo para listado'!$BC$155:$CB$1048576,MATCH($A676,'Hoja de Trabajo para listado'!$BC$155:$BC$1048576,0),MATCH((CUADRO!J$5&amp;$E676),'Hoja de Trabajo para listado'!$BC$151:$CB$151,0)),0)+IFERROR(INDEX('Hoja de Trabajo para listado'!$DE$153:$DG$274,MATCH($A676,'Hoja de Trabajo para listado'!$DE$153:$DE$1048576,0),MATCH((CUADRO!J$5&amp;$E676),'Hoja de Trabajo para listado'!$DE$151:$DG$151,0)),0)+IFERROR(INDEX('Hoja de Trabajo para listado'!$CD$155:$DC$1048576,MATCH($A676,'Hoja de Trabajo para listado'!$CD$155:$CD$1048576,0),MATCH((CUADRO!J$5&amp;$E676),'Hoja de Trabajo para listado'!$CD$151:$DC$151,0)),0)</f>
        <v>0</v>
      </c>
      <c r="K676" s="255">
        <f ca="1">+IFERROR(INDEX('Hoja de Trabajo para listado'!$A$155:$Z$1048576,MATCH($A676,'Hoja de Trabajo para listado'!$A$155:$A$1048576,0),MATCH((CUADRO!K$5&amp;$E676),'Hoja de Trabajo para listado'!$A$151:$Z$151,0)),0)+IFERROR(INDEX('Hoja de Trabajo para listado'!$AB$155:$BA$1048576,MATCH($A676,'Hoja de Trabajo para listado'!$AB$155:$AB$1048576,0),MATCH((CUADRO!K$5&amp;$E676),'Hoja de Trabajo para listado'!$AB$151:$BA$151,0)),0)+IFERROR(INDEX('Hoja de Trabajo para listado'!$BC$155:$CB$1048576,MATCH($A676,'Hoja de Trabajo para listado'!$BC$155:$BC$1048576,0),MATCH((CUADRO!K$5&amp;$E676),'Hoja de Trabajo para listado'!$BC$151:$CB$151,0)),0)+IFERROR(INDEX('Hoja de Trabajo para listado'!$DE$153:$DG$274,MATCH($A676,'Hoja de Trabajo para listado'!$DE$153:$DE$1048576,0),MATCH((CUADRO!K$5&amp;$E676),'Hoja de Trabajo para listado'!$DE$151:$DG$151,0)),0)+IFERROR(INDEX('Hoja de Trabajo para listado'!$CD$155:$DC$1048576,MATCH($A676,'Hoja de Trabajo para listado'!$CD$155:$CD$1048576,0),MATCH((CUADRO!K$5&amp;$E676),'Hoja de Trabajo para listado'!$CD$151:$DC$151,0)),0)</f>
        <v>0</v>
      </c>
      <c r="L676" s="255">
        <f ca="1">+IFERROR(INDEX('Hoja de Trabajo para listado'!$A$155:$Z$1048576,MATCH($A676,'Hoja de Trabajo para listado'!$A$155:$A$1048576,0),MATCH((CUADRO!L$5&amp;$E676),'Hoja de Trabajo para listado'!$A$151:$Z$151,0)),0)+IFERROR(INDEX('Hoja de Trabajo para listado'!$AB$155:$BA$1048576,MATCH($A676,'Hoja de Trabajo para listado'!$AB$155:$AB$1048576,0),MATCH((CUADRO!L$5&amp;$E676),'Hoja de Trabajo para listado'!$AB$151:$BA$151,0)),0)+IFERROR(INDEX('Hoja de Trabajo para listado'!$BC$155:$CB$1048576,MATCH($A676,'Hoja de Trabajo para listado'!$BC$155:$BC$1048576,0),MATCH((CUADRO!L$5&amp;$E676),'Hoja de Trabajo para listado'!$BC$151:$CB$151,0)),0)+IFERROR(INDEX('Hoja de Trabajo para listado'!$DE$153:$DG$274,MATCH($A676,'Hoja de Trabajo para listado'!$DE$153:$DE$1048576,0),MATCH((CUADRO!L$5&amp;$E676),'Hoja de Trabajo para listado'!$DE$151:$DG$151,0)),0)+IFERROR(INDEX('Hoja de Trabajo para listado'!$CD$155:$DC$1048576,MATCH($A676,'Hoja de Trabajo para listado'!$CD$155:$CD$1048576,0),MATCH((CUADRO!L$5&amp;$E676),'Hoja de Trabajo para listado'!$CD$151:$DC$151,0)),0)</f>
        <v>0</v>
      </c>
      <c r="M676" s="255">
        <f ca="1">+IFERROR(INDEX('Hoja de Trabajo para listado'!$A$155:$Z$1048576,MATCH($A676,'Hoja de Trabajo para listado'!$A$155:$A$1048576,0),MATCH((CUADRO!M$5&amp;$E676),'Hoja de Trabajo para listado'!$A$151:$Z$151,0)),0)+IFERROR(INDEX('Hoja de Trabajo para listado'!$AB$155:$BA$1048576,MATCH($A676,'Hoja de Trabajo para listado'!$AB$155:$AB$1048576,0),MATCH((CUADRO!M$5&amp;$E676),'Hoja de Trabajo para listado'!$AB$151:$BA$151,0)),0)+IFERROR(INDEX('Hoja de Trabajo para listado'!$BC$155:$CB$1048576,MATCH($A676,'Hoja de Trabajo para listado'!$BC$155:$BC$1048576,0),MATCH((CUADRO!M$5&amp;$E676),'Hoja de Trabajo para listado'!$BC$151:$CB$151,0)),0)+IFERROR(INDEX('Hoja de Trabajo para listado'!$DE$153:$DG$274,MATCH($A676,'Hoja de Trabajo para listado'!$DE$153:$DE$1048576,0),MATCH((CUADRO!M$5&amp;$E676),'Hoja de Trabajo para listado'!$DE$151:$DG$151,0)),0)+IFERROR(INDEX('Hoja de Trabajo para listado'!$CD$155:$DC$1048576,MATCH($A676,'Hoja de Trabajo para listado'!$CD$155:$CD$1048576,0),MATCH((CUADRO!M$5&amp;$E676),'Hoja de Trabajo para listado'!$CD$151:$DC$151,0)),0)</f>
        <v>0</v>
      </c>
      <c r="N676" s="255">
        <f ca="1">+IFERROR(INDEX('Hoja de Trabajo para listado'!$A$155:$Z$1048576,MATCH($A676,'Hoja de Trabajo para listado'!$A$155:$A$1048576,0),MATCH((CUADRO!N$5&amp;$E676),'Hoja de Trabajo para listado'!$A$151:$Z$151,0)),0)+IFERROR(INDEX('Hoja de Trabajo para listado'!$AB$155:$BA$1048576,MATCH($A676,'Hoja de Trabajo para listado'!$AB$155:$AB$1048576,0),MATCH((CUADRO!N$5&amp;$E676),'Hoja de Trabajo para listado'!$AB$151:$BA$151,0)),0)+IFERROR(INDEX('Hoja de Trabajo para listado'!$BC$155:$CB$1048576,MATCH($A676,'Hoja de Trabajo para listado'!$BC$155:$BC$1048576,0),MATCH((CUADRO!N$5&amp;$E676),'Hoja de Trabajo para listado'!$BC$151:$CB$151,0)),0)+IFERROR(INDEX('Hoja de Trabajo para listado'!$DE$153:$DG$274,MATCH($A676,'Hoja de Trabajo para listado'!$DE$153:$DE$1048576,0),MATCH((CUADRO!N$5&amp;$E676),'Hoja de Trabajo para listado'!$DE$151:$DG$151,0)),0)+IFERROR(INDEX('Hoja de Trabajo para listado'!$CD$155:$DC$1048576,MATCH($A676,'Hoja de Trabajo para listado'!$CD$155:$CD$1048576,0),MATCH((CUADRO!N$5&amp;$E676),'Hoja de Trabajo para listado'!$CD$151:$DC$151,0)),0)</f>
        <v>0</v>
      </c>
      <c r="O676" s="255">
        <f ca="1">+IFERROR(INDEX('Hoja de Trabajo para listado'!$A$155:$Z$1048576,MATCH($A676,'Hoja de Trabajo para listado'!$A$155:$A$1048576,0),MATCH((CUADRO!O$5&amp;$E676),'Hoja de Trabajo para listado'!$A$151:$Z$151,0)),0)+IFERROR(INDEX('Hoja de Trabajo para listado'!$AB$155:$BA$1048576,MATCH($A676,'Hoja de Trabajo para listado'!$AB$155:$AB$1048576,0),MATCH((CUADRO!O$5&amp;$E676),'Hoja de Trabajo para listado'!$AB$151:$BA$151,0)),0)+IFERROR(INDEX('Hoja de Trabajo para listado'!$BC$155:$CB$1048576,MATCH($A676,'Hoja de Trabajo para listado'!$BC$155:$BC$1048576,0),MATCH((CUADRO!O$5&amp;$E676),'Hoja de Trabajo para listado'!$BC$151:$CB$151,0)),0)+IFERROR(INDEX('Hoja de Trabajo para listado'!$DE$153:$DG$274,MATCH($A676,'Hoja de Trabajo para listado'!$DE$153:$DE$1048576,0),MATCH((CUADRO!O$5&amp;$E676),'Hoja de Trabajo para listado'!$DE$151:$DG$151,0)),0)+IFERROR(INDEX('Hoja de Trabajo para listado'!$CD$155:$DC$1048576,MATCH($A676,'Hoja de Trabajo para listado'!$CD$155:$CD$1048576,0),MATCH((CUADRO!O$5&amp;$E676),'Hoja de Trabajo para listado'!$CD$151:$DC$151,0)),0)</f>
        <v>0</v>
      </c>
      <c r="P676" s="255">
        <f ca="1">+IFERROR(INDEX('Hoja de Trabajo para listado'!$A$155:$Z$1048576,MATCH($A676,'Hoja de Trabajo para listado'!$A$155:$A$1048576,0),MATCH((CUADRO!P$5&amp;$E676),'Hoja de Trabajo para listado'!$A$151:$Z$151,0)),0)+IFERROR(INDEX('Hoja de Trabajo para listado'!$AB$155:$BA$1048576,MATCH($A676,'Hoja de Trabajo para listado'!$AB$155:$AB$1048576,0),MATCH((CUADRO!P$5&amp;$E676),'Hoja de Trabajo para listado'!$AB$151:$BA$151,0)),0)+IFERROR(INDEX('Hoja de Trabajo para listado'!$BC$155:$CB$1048576,MATCH($A676,'Hoja de Trabajo para listado'!$BC$155:$BC$1048576,0),MATCH((CUADRO!P$5&amp;$E676),'Hoja de Trabajo para listado'!$BC$151:$CB$151,0)),0)+IFERROR(INDEX('Hoja de Trabajo para listado'!$DE$153:$DG$274,MATCH($A676,'Hoja de Trabajo para listado'!$DE$153:$DE$1048576,0),MATCH((CUADRO!P$5&amp;$E676),'Hoja de Trabajo para listado'!$DE$151:$DG$151,0)),0)+IFERROR(INDEX('Hoja de Trabajo para listado'!$CD$155:$DC$1048576,MATCH($A676,'Hoja de Trabajo para listado'!$CD$155:$CD$1048576,0),MATCH((CUADRO!P$5&amp;$E676),'Hoja de Trabajo para listado'!$CD$151:$DC$151,0)),0)</f>
        <v>0</v>
      </c>
      <c r="Q676" s="255">
        <f ca="1">+IFERROR(INDEX('Hoja de Trabajo para listado'!$A$155:$Z$1048576,MATCH($A676,'Hoja de Trabajo para listado'!$A$155:$A$1048576,0),MATCH((CUADRO!Q$5&amp;$E676),'Hoja de Trabajo para listado'!$A$151:$Z$151,0)),0)+IFERROR(INDEX('Hoja de Trabajo para listado'!$AB$155:$BA$1048576,MATCH($A676,'Hoja de Trabajo para listado'!$AB$155:$AB$1048576,0),MATCH((CUADRO!Q$5&amp;$E676),'Hoja de Trabajo para listado'!$AB$151:$BA$151,0)),0)+IFERROR(INDEX('Hoja de Trabajo para listado'!$BC$155:$CB$1048576,MATCH($A676,'Hoja de Trabajo para listado'!$BC$155:$BC$1048576,0),MATCH((CUADRO!Q$5&amp;$E676),'Hoja de Trabajo para listado'!$BC$151:$CB$151,0)),0)+IFERROR(INDEX('Hoja de Trabajo para listado'!$DE$153:$DG$274,MATCH($A676,'Hoja de Trabajo para listado'!$DE$153:$DE$1048576,0),MATCH((CUADRO!Q$5&amp;$E676),'Hoja de Trabajo para listado'!$DE$151:$DG$151,0)),0)+IFERROR(INDEX('Hoja de Trabajo para listado'!$CD$155:$DC$1048576,MATCH($A676,'Hoja de Trabajo para listado'!$CD$155:$CD$1048576,0),MATCH((CUADRO!Q$5&amp;$E676),'Hoja de Trabajo para listado'!$CD$151:$DC$151,0)),0)</f>
        <v>0</v>
      </c>
      <c r="R676" s="255">
        <f t="shared" ca="1" si="20"/>
        <v>0</v>
      </c>
      <c r="S676" s="262"/>
      <c r="T676" s="255">
        <f ca="1">+T677</f>
        <v>0</v>
      </c>
      <c r="U676" s="254">
        <f t="shared" si="21"/>
        <v>1</v>
      </c>
      <c r="V676" s="362" t="str">
        <f>+VLOOKUP(A676,bd_lista!$A$3:$E$590,5,FALSE)</f>
        <v>Gobiernos Autonomos Municipales</v>
      </c>
      <c r="W676" s="361" t="str">
        <f>+V676</f>
        <v>Gobiernos Autonomos Municipales</v>
      </c>
      <c r="X676" s="254">
        <f>+VLOOKUP(A676,[2]Sheet1!$A$13:$D$744,4,FALSE)</f>
        <v>0</v>
      </c>
      <c r="Y676" s="254" t="e">
        <f>+VLOOKUP(X676,bd_lista!$A$3:$C$590,3,FALSE)</f>
        <v>#N/A</v>
      </c>
      <c r="Z676" s="316">
        <f>+X676</f>
        <v>0</v>
      </c>
      <c r="AA676" s="317" t="e">
        <f>+Y676</f>
        <v>#N/A</v>
      </c>
    </row>
    <row r="677" spans="1:27" customFormat="1" ht="15" hidden="1" customHeight="1">
      <c r="A677" s="32">
        <v>1330</v>
      </c>
      <c r="B677" s="307"/>
      <c r="C677" s="259" t="str">
        <f>+VLOOKUP(A677,bd_lista!$A$3:$C$590,3,FALSE)</f>
        <v>Gobierno Autónomo Municipal de Tapacari</v>
      </c>
      <c r="D677" s="362"/>
      <c r="E677" s="256" t="s">
        <v>1314</v>
      </c>
      <c r="F677" s="255">
        <f ca="1">+IFERROR(INDEX('Hoja de Trabajo para listado'!$A$155:$Z$1048576,MATCH($A677,'Hoja de Trabajo para listado'!$A$155:$A$1048576,0),MATCH((CUADRO!F$5&amp;$E677),'Hoja de Trabajo para listado'!$A$151:$Z$151,0)),0)+IFERROR(INDEX('Hoja de Trabajo para listado'!$AB$155:$BA$1048576,MATCH($A677,'Hoja de Trabajo para listado'!$AB$155:$AB$1048576,0),MATCH((CUADRO!F$5&amp;$E677),'Hoja de Trabajo para listado'!$AB$151:$BA$151,0)),0)+IFERROR(INDEX('Hoja de Trabajo para listado'!$BC$155:$CB$1048576,MATCH($A677,'Hoja de Trabajo para listado'!$BC$155:$BC$1048576,0),MATCH((CUADRO!F$5&amp;$E677),'Hoja de Trabajo para listado'!$BC$151:$CB$151,0)),0)+IFERROR(INDEX('Hoja de Trabajo para listado'!$DE$153:$DG$274,MATCH($A677,'Hoja de Trabajo para listado'!$DE$153:$DE$1048576,0),MATCH((CUADRO!F$5&amp;$E677),'Hoja de Trabajo para listado'!$DE$151:$DG$151,0)),0)+IFERROR(INDEX('Hoja de Trabajo para listado'!$CD$155:$DC$1048576,MATCH($A677,'Hoja de Trabajo para listado'!$CD$155:$CD$1048576,0),MATCH((CUADRO!F$5&amp;$E677),'Hoja de Trabajo para listado'!$CD$151:$DC$151,0)),0)</f>
        <v>0</v>
      </c>
      <c r="G677" s="255">
        <f ca="1">+IFERROR(INDEX('Hoja de Trabajo para listado'!$A$155:$Z$1048576,MATCH($A677,'Hoja de Trabajo para listado'!$A$155:$A$1048576,0),MATCH((CUADRO!G$5&amp;$E677),'Hoja de Trabajo para listado'!$A$151:$Z$151,0)),0)+IFERROR(INDEX('Hoja de Trabajo para listado'!$AB$155:$BA$1048576,MATCH($A677,'Hoja de Trabajo para listado'!$AB$155:$AB$1048576,0),MATCH((CUADRO!G$5&amp;$E677),'Hoja de Trabajo para listado'!$AB$151:$BA$151,0)),0)+IFERROR(INDEX('Hoja de Trabajo para listado'!$BC$155:$CB$1048576,MATCH($A677,'Hoja de Trabajo para listado'!$BC$155:$BC$1048576,0),MATCH((CUADRO!G$5&amp;$E677),'Hoja de Trabajo para listado'!$BC$151:$CB$151,0)),0)+IFERROR(INDEX('Hoja de Trabajo para listado'!$DE$153:$DG$274,MATCH($A677,'Hoja de Trabajo para listado'!$DE$153:$DE$1048576,0),MATCH((CUADRO!G$5&amp;$E677),'Hoja de Trabajo para listado'!$DE$151:$DG$151,0)),0)+IFERROR(INDEX('Hoja de Trabajo para listado'!$CD$155:$DC$1048576,MATCH($A677,'Hoja de Trabajo para listado'!$CD$155:$CD$1048576,0),MATCH((CUADRO!G$5&amp;$E677),'Hoja de Trabajo para listado'!$CD$151:$DC$151,0)),0)</f>
        <v>0</v>
      </c>
      <c r="H677" s="255">
        <f ca="1">+IFERROR(INDEX('Hoja de Trabajo para listado'!$A$155:$Z$1048576,MATCH($A677,'Hoja de Trabajo para listado'!$A$155:$A$1048576,0),MATCH((CUADRO!H$5&amp;$E677),'Hoja de Trabajo para listado'!$A$151:$Z$151,0)),0)+IFERROR(INDEX('Hoja de Trabajo para listado'!$AB$155:$BA$1048576,MATCH($A677,'Hoja de Trabajo para listado'!$AB$155:$AB$1048576,0),MATCH((CUADRO!H$5&amp;$E677),'Hoja de Trabajo para listado'!$AB$151:$BA$151,0)),0)+IFERROR(INDEX('Hoja de Trabajo para listado'!$BC$155:$CB$1048576,MATCH($A677,'Hoja de Trabajo para listado'!$BC$155:$BC$1048576,0),MATCH((CUADRO!H$5&amp;$E677),'Hoja de Trabajo para listado'!$BC$151:$CB$151,0)),0)+IFERROR(INDEX('Hoja de Trabajo para listado'!$DE$153:$DG$274,MATCH($A677,'Hoja de Trabajo para listado'!$DE$153:$DE$1048576,0),MATCH((CUADRO!H$5&amp;$E677),'Hoja de Trabajo para listado'!$DE$151:$DG$151,0)),0)+IFERROR(INDEX('Hoja de Trabajo para listado'!$CD$155:$DC$1048576,MATCH($A677,'Hoja de Trabajo para listado'!$CD$155:$CD$1048576,0),MATCH((CUADRO!H$5&amp;$E677),'Hoja de Trabajo para listado'!$CD$151:$DC$151,0)),0)</f>
        <v>0</v>
      </c>
      <c r="I677" s="255">
        <f ca="1">+IFERROR(INDEX('Hoja de Trabajo para listado'!$A$155:$Z$1048576,MATCH($A677,'Hoja de Trabajo para listado'!$A$155:$A$1048576,0),MATCH((CUADRO!I$5&amp;$E677),'Hoja de Trabajo para listado'!$A$151:$Z$151,0)),0)+IFERROR(INDEX('Hoja de Trabajo para listado'!$AB$155:$BA$1048576,MATCH($A677,'Hoja de Trabajo para listado'!$AB$155:$AB$1048576,0),MATCH((CUADRO!I$5&amp;$E677),'Hoja de Trabajo para listado'!$AB$151:$BA$151,0)),0)+IFERROR(INDEX('Hoja de Trabajo para listado'!$BC$155:$CB$1048576,MATCH($A677,'Hoja de Trabajo para listado'!$BC$155:$BC$1048576,0),MATCH((CUADRO!I$5&amp;$E677),'Hoja de Trabajo para listado'!$BC$151:$CB$151,0)),0)+IFERROR(INDEX('Hoja de Trabajo para listado'!$DE$153:$DG$274,MATCH($A677,'Hoja de Trabajo para listado'!$DE$153:$DE$1048576,0),MATCH((CUADRO!I$5&amp;$E677),'Hoja de Trabajo para listado'!$DE$151:$DG$151,0)),0)+IFERROR(INDEX('Hoja de Trabajo para listado'!$CD$155:$DC$1048576,MATCH($A677,'Hoja de Trabajo para listado'!$CD$155:$CD$1048576,0),MATCH((CUADRO!I$5&amp;$E677),'Hoja de Trabajo para listado'!$CD$151:$DC$151,0)),0)</f>
        <v>0</v>
      </c>
      <c r="J677" s="255">
        <f ca="1">+IFERROR(INDEX('Hoja de Trabajo para listado'!$A$155:$Z$1048576,MATCH($A677,'Hoja de Trabajo para listado'!$A$155:$A$1048576,0),MATCH((CUADRO!J$5&amp;$E677),'Hoja de Trabajo para listado'!$A$151:$Z$151,0)),0)+IFERROR(INDEX('Hoja de Trabajo para listado'!$AB$155:$BA$1048576,MATCH($A677,'Hoja de Trabajo para listado'!$AB$155:$AB$1048576,0),MATCH((CUADRO!J$5&amp;$E677),'Hoja de Trabajo para listado'!$AB$151:$BA$151,0)),0)+IFERROR(INDEX('Hoja de Trabajo para listado'!$BC$155:$CB$1048576,MATCH($A677,'Hoja de Trabajo para listado'!$BC$155:$BC$1048576,0),MATCH((CUADRO!J$5&amp;$E677),'Hoja de Trabajo para listado'!$BC$151:$CB$151,0)),0)+IFERROR(INDEX('Hoja de Trabajo para listado'!$DE$153:$DG$274,MATCH($A677,'Hoja de Trabajo para listado'!$DE$153:$DE$1048576,0),MATCH((CUADRO!J$5&amp;$E677),'Hoja de Trabajo para listado'!$DE$151:$DG$151,0)),0)+IFERROR(INDEX('Hoja de Trabajo para listado'!$CD$155:$DC$1048576,MATCH($A677,'Hoja de Trabajo para listado'!$CD$155:$CD$1048576,0),MATCH((CUADRO!J$5&amp;$E677),'Hoja de Trabajo para listado'!$CD$151:$DC$151,0)),0)</f>
        <v>0</v>
      </c>
      <c r="K677" s="255">
        <f ca="1">+IFERROR(INDEX('Hoja de Trabajo para listado'!$A$155:$Z$1048576,MATCH($A677,'Hoja de Trabajo para listado'!$A$155:$A$1048576,0),MATCH((CUADRO!K$5&amp;$E677),'Hoja de Trabajo para listado'!$A$151:$Z$151,0)),0)+IFERROR(INDEX('Hoja de Trabajo para listado'!$AB$155:$BA$1048576,MATCH($A677,'Hoja de Trabajo para listado'!$AB$155:$AB$1048576,0),MATCH((CUADRO!K$5&amp;$E677),'Hoja de Trabajo para listado'!$AB$151:$BA$151,0)),0)+IFERROR(INDEX('Hoja de Trabajo para listado'!$BC$155:$CB$1048576,MATCH($A677,'Hoja de Trabajo para listado'!$BC$155:$BC$1048576,0),MATCH((CUADRO!K$5&amp;$E677),'Hoja de Trabajo para listado'!$BC$151:$CB$151,0)),0)+IFERROR(INDEX('Hoja de Trabajo para listado'!$DE$153:$DG$274,MATCH($A677,'Hoja de Trabajo para listado'!$DE$153:$DE$1048576,0),MATCH((CUADRO!K$5&amp;$E677),'Hoja de Trabajo para listado'!$DE$151:$DG$151,0)),0)+IFERROR(INDEX('Hoja de Trabajo para listado'!$CD$155:$DC$1048576,MATCH($A677,'Hoja de Trabajo para listado'!$CD$155:$CD$1048576,0),MATCH((CUADRO!K$5&amp;$E677),'Hoja de Trabajo para listado'!$CD$151:$DC$151,0)),0)</f>
        <v>0</v>
      </c>
      <c r="L677" s="255">
        <f ca="1">+IFERROR(INDEX('Hoja de Trabajo para listado'!$A$155:$Z$1048576,MATCH($A677,'Hoja de Trabajo para listado'!$A$155:$A$1048576,0),MATCH((CUADRO!L$5&amp;$E677),'Hoja de Trabajo para listado'!$A$151:$Z$151,0)),0)+IFERROR(INDEX('Hoja de Trabajo para listado'!$AB$155:$BA$1048576,MATCH($A677,'Hoja de Trabajo para listado'!$AB$155:$AB$1048576,0),MATCH((CUADRO!L$5&amp;$E677),'Hoja de Trabajo para listado'!$AB$151:$BA$151,0)),0)+IFERROR(INDEX('Hoja de Trabajo para listado'!$BC$155:$CB$1048576,MATCH($A677,'Hoja de Trabajo para listado'!$BC$155:$BC$1048576,0),MATCH((CUADRO!L$5&amp;$E677),'Hoja de Trabajo para listado'!$BC$151:$CB$151,0)),0)+IFERROR(INDEX('Hoja de Trabajo para listado'!$DE$153:$DG$274,MATCH($A677,'Hoja de Trabajo para listado'!$DE$153:$DE$1048576,0),MATCH((CUADRO!L$5&amp;$E677),'Hoja de Trabajo para listado'!$DE$151:$DG$151,0)),0)+IFERROR(INDEX('Hoja de Trabajo para listado'!$CD$155:$DC$1048576,MATCH($A677,'Hoja de Trabajo para listado'!$CD$155:$CD$1048576,0),MATCH((CUADRO!L$5&amp;$E677),'Hoja de Trabajo para listado'!$CD$151:$DC$151,0)),0)</f>
        <v>0</v>
      </c>
      <c r="M677" s="255">
        <f ca="1">+IFERROR(INDEX('Hoja de Trabajo para listado'!$A$155:$Z$1048576,MATCH($A677,'Hoja de Trabajo para listado'!$A$155:$A$1048576,0),MATCH((CUADRO!M$5&amp;$E677),'Hoja de Trabajo para listado'!$A$151:$Z$151,0)),0)+IFERROR(INDEX('Hoja de Trabajo para listado'!$AB$155:$BA$1048576,MATCH($A677,'Hoja de Trabajo para listado'!$AB$155:$AB$1048576,0),MATCH((CUADRO!M$5&amp;$E677),'Hoja de Trabajo para listado'!$AB$151:$BA$151,0)),0)+IFERROR(INDEX('Hoja de Trabajo para listado'!$BC$155:$CB$1048576,MATCH($A677,'Hoja de Trabajo para listado'!$BC$155:$BC$1048576,0),MATCH((CUADRO!M$5&amp;$E677),'Hoja de Trabajo para listado'!$BC$151:$CB$151,0)),0)+IFERROR(INDEX('Hoja de Trabajo para listado'!$DE$153:$DG$274,MATCH($A677,'Hoja de Trabajo para listado'!$DE$153:$DE$1048576,0),MATCH((CUADRO!M$5&amp;$E677),'Hoja de Trabajo para listado'!$DE$151:$DG$151,0)),0)+IFERROR(INDEX('Hoja de Trabajo para listado'!$CD$155:$DC$1048576,MATCH($A677,'Hoja de Trabajo para listado'!$CD$155:$CD$1048576,0),MATCH((CUADRO!M$5&amp;$E677),'Hoja de Trabajo para listado'!$CD$151:$DC$151,0)),0)</f>
        <v>0</v>
      </c>
      <c r="N677" s="255">
        <f ca="1">+IFERROR(INDEX('Hoja de Trabajo para listado'!$A$155:$Z$1048576,MATCH($A677,'Hoja de Trabajo para listado'!$A$155:$A$1048576,0),MATCH((CUADRO!N$5&amp;$E677),'Hoja de Trabajo para listado'!$A$151:$Z$151,0)),0)+IFERROR(INDEX('Hoja de Trabajo para listado'!$AB$155:$BA$1048576,MATCH($A677,'Hoja de Trabajo para listado'!$AB$155:$AB$1048576,0),MATCH((CUADRO!N$5&amp;$E677),'Hoja de Trabajo para listado'!$AB$151:$BA$151,0)),0)+IFERROR(INDEX('Hoja de Trabajo para listado'!$BC$155:$CB$1048576,MATCH($A677,'Hoja de Trabajo para listado'!$BC$155:$BC$1048576,0),MATCH((CUADRO!N$5&amp;$E677),'Hoja de Trabajo para listado'!$BC$151:$CB$151,0)),0)+IFERROR(INDEX('Hoja de Trabajo para listado'!$DE$153:$DG$274,MATCH($A677,'Hoja de Trabajo para listado'!$DE$153:$DE$1048576,0),MATCH((CUADRO!N$5&amp;$E677),'Hoja de Trabajo para listado'!$DE$151:$DG$151,0)),0)+IFERROR(INDEX('Hoja de Trabajo para listado'!$CD$155:$DC$1048576,MATCH($A677,'Hoja de Trabajo para listado'!$CD$155:$CD$1048576,0),MATCH((CUADRO!N$5&amp;$E677),'Hoja de Trabajo para listado'!$CD$151:$DC$151,0)),0)</f>
        <v>0</v>
      </c>
      <c r="O677" s="255">
        <f ca="1">+IFERROR(INDEX('Hoja de Trabajo para listado'!$A$155:$Z$1048576,MATCH($A677,'Hoja de Trabajo para listado'!$A$155:$A$1048576,0),MATCH((CUADRO!O$5&amp;$E677),'Hoja de Trabajo para listado'!$A$151:$Z$151,0)),0)+IFERROR(INDEX('Hoja de Trabajo para listado'!$AB$155:$BA$1048576,MATCH($A677,'Hoja de Trabajo para listado'!$AB$155:$AB$1048576,0),MATCH((CUADRO!O$5&amp;$E677),'Hoja de Trabajo para listado'!$AB$151:$BA$151,0)),0)+IFERROR(INDEX('Hoja de Trabajo para listado'!$BC$155:$CB$1048576,MATCH($A677,'Hoja de Trabajo para listado'!$BC$155:$BC$1048576,0),MATCH((CUADRO!O$5&amp;$E677),'Hoja de Trabajo para listado'!$BC$151:$CB$151,0)),0)+IFERROR(INDEX('Hoja de Trabajo para listado'!$DE$153:$DG$274,MATCH($A677,'Hoja de Trabajo para listado'!$DE$153:$DE$1048576,0),MATCH((CUADRO!O$5&amp;$E677),'Hoja de Trabajo para listado'!$DE$151:$DG$151,0)),0)+IFERROR(INDEX('Hoja de Trabajo para listado'!$CD$155:$DC$1048576,MATCH($A677,'Hoja de Trabajo para listado'!$CD$155:$CD$1048576,0),MATCH((CUADRO!O$5&amp;$E677),'Hoja de Trabajo para listado'!$CD$151:$DC$151,0)),0)</f>
        <v>0</v>
      </c>
      <c r="P677" s="255">
        <f ca="1">+IFERROR(INDEX('Hoja de Trabajo para listado'!$A$155:$Z$1048576,MATCH($A677,'Hoja de Trabajo para listado'!$A$155:$A$1048576,0),MATCH((CUADRO!P$5&amp;$E677),'Hoja de Trabajo para listado'!$A$151:$Z$151,0)),0)+IFERROR(INDEX('Hoja de Trabajo para listado'!$AB$155:$BA$1048576,MATCH($A677,'Hoja de Trabajo para listado'!$AB$155:$AB$1048576,0),MATCH((CUADRO!P$5&amp;$E677),'Hoja de Trabajo para listado'!$AB$151:$BA$151,0)),0)+IFERROR(INDEX('Hoja de Trabajo para listado'!$BC$155:$CB$1048576,MATCH($A677,'Hoja de Trabajo para listado'!$BC$155:$BC$1048576,0),MATCH((CUADRO!P$5&amp;$E677),'Hoja de Trabajo para listado'!$BC$151:$CB$151,0)),0)+IFERROR(INDEX('Hoja de Trabajo para listado'!$DE$153:$DG$274,MATCH($A677,'Hoja de Trabajo para listado'!$DE$153:$DE$1048576,0),MATCH((CUADRO!P$5&amp;$E677),'Hoja de Trabajo para listado'!$DE$151:$DG$151,0)),0)+IFERROR(INDEX('Hoja de Trabajo para listado'!$CD$155:$DC$1048576,MATCH($A677,'Hoja de Trabajo para listado'!$CD$155:$CD$1048576,0),MATCH((CUADRO!P$5&amp;$E677),'Hoja de Trabajo para listado'!$CD$151:$DC$151,0)),0)</f>
        <v>0</v>
      </c>
      <c r="Q677" s="255">
        <f ca="1">+IFERROR(INDEX('Hoja de Trabajo para listado'!$A$155:$Z$1048576,MATCH($A677,'Hoja de Trabajo para listado'!$A$155:$A$1048576,0),MATCH((CUADRO!Q$5&amp;$E677),'Hoja de Trabajo para listado'!$A$151:$Z$151,0)),0)+IFERROR(INDEX('Hoja de Trabajo para listado'!$AB$155:$BA$1048576,MATCH($A677,'Hoja de Trabajo para listado'!$AB$155:$AB$1048576,0),MATCH((CUADRO!Q$5&amp;$E677),'Hoja de Trabajo para listado'!$AB$151:$BA$151,0)),0)+IFERROR(INDEX('Hoja de Trabajo para listado'!$BC$155:$CB$1048576,MATCH($A677,'Hoja de Trabajo para listado'!$BC$155:$BC$1048576,0),MATCH((CUADRO!Q$5&amp;$E677),'Hoja de Trabajo para listado'!$BC$151:$CB$151,0)),0)+IFERROR(INDEX('Hoja de Trabajo para listado'!$DE$153:$DG$274,MATCH($A677,'Hoja de Trabajo para listado'!$DE$153:$DE$1048576,0),MATCH((CUADRO!Q$5&amp;$E677),'Hoja de Trabajo para listado'!$DE$151:$DG$151,0)),0)+IFERROR(INDEX('Hoja de Trabajo para listado'!$CD$155:$DC$1048576,MATCH($A677,'Hoja de Trabajo para listado'!$CD$155:$CD$1048576,0),MATCH((CUADRO!Q$5&amp;$E677),'Hoja de Trabajo para listado'!$CD$151:$DC$151,0)),0)</f>
        <v>0</v>
      </c>
      <c r="R677" s="255">
        <f t="shared" ca="1" si="20"/>
        <v>0</v>
      </c>
      <c r="S677" s="262">
        <f ca="1">+R676+R677</f>
        <v>0</v>
      </c>
      <c r="T677" s="255">
        <f ca="1">+S677</f>
        <v>0</v>
      </c>
      <c r="U677" s="254">
        <f t="shared" si="21"/>
        <v>2</v>
      </c>
      <c r="V677" s="362" t="str">
        <f>+VLOOKUP(A677,bd_lista!$A$3:$E$590,5,FALSE)</f>
        <v>Gobiernos Autonomos Municipales</v>
      </c>
      <c r="W677" s="362"/>
      <c r="X677" s="254">
        <f>+VLOOKUP(A677,[2]Sheet1!$A$13:$D$744,4,FALSE)</f>
        <v>0</v>
      </c>
      <c r="Y677" s="254" t="e">
        <f>+VLOOKUP(X677,bd_lista!$A$3:$C$590,3,FALSE)</f>
        <v>#N/A</v>
      </c>
      <c r="Z677" s="314"/>
      <c r="AA677" s="315"/>
    </row>
    <row r="678" spans="1:27" customFormat="1" ht="15" hidden="1" customHeight="1">
      <c r="A678" s="32">
        <v>1331</v>
      </c>
      <c r="B678" s="306">
        <f>+A678</f>
        <v>1331</v>
      </c>
      <c r="C678" s="259" t="str">
        <f>+VLOOKUP(A678,bd_lista!$A$3:$C$590,3,FALSE)</f>
        <v>Gobierno Autónomo Municipal de Totora</v>
      </c>
      <c r="D678" s="361" t="str">
        <f>+C678</f>
        <v>Gobierno Autónomo Municipal de Totora</v>
      </c>
      <c r="E678" s="254" t="s">
        <v>1313</v>
      </c>
      <c r="F678" s="255">
        <f ca="1">+IFERROR(INDEX('Hoja de Trabajo para listado'!$A$155:$Z$1048576,MATCH($A678,'Hoja de Trabajo para listado'!$A$155:$A$1048576,0),MATCH((CUADRO!F$5&amp;$E678),'Hoja de Trabajo para listado'!$A$151:$Z$151,0)),0)+IFERROR(INDEX('Hoja de Trabajo para listado'!$AB$155:$BA$1048576,MATCH($A678,'Hoja de Trabajo para listado'!$AB$155:$AB$1048576,0),MATCH((CUADRO!F$5&amp;$E678),'Hoja de Trabajo para listado'!$AB$151:$BA$151,0)),0)+IFERROR(INDEX('Hoja de Trabajo para listado'!$BC$155:$CB$1048576,MATCH($A678,'Hoja de Trabajo para listado'!$BC$155:$BC$1048576,0),MATCH((CUADRO!F$5&amp;$E678),'Hoja de Trabajo para listado'!$BC$151:$CB$151,0)),0)+IFERROR(INDEX('Hoja de Trabajo para listado'!$DE$153:$DG$274,MATCH($A678,'Hoja de Trabajo para listado'!$DE$153:$DE$1048576,0),MATCH((CUADRO!F$5&amp;$E678),'Hoja de Trabajo para listado'!$DE$151:$DG$151,0)),0)+IFERROR(INDEX('Hoja de Trabajo para listado'!$CD$155:$DC$1048576,MATCH($A678,'Hoja de Trabajo para listado'!$CD$155:$CD$1048576,0),MATCH((CUADRO!F$5&amp;$E678),'Hoja de Trabajo para listado'!$CD$151:$DC$151,0)),0)</f>
        <v>0</v>
      </c>
      <c r="G678" s="255">
        <f ca="1">+IFERROR(INDEX('Hoja de Trabajo para listado'!$A$155:$Z$1048576,MATCH($A678,'Hoja de Trabajo para listado'!$A$155:$A$1048576,0),MATCH((CUADRO!G$5&amp;$E678),'Hoja de Trabajo para listado'!$A$151:$Z$151,0)),0)+IFERROR(INDEX('Hoja de Trabajo para listado'!$AB$155:$BA$1048576,MATCH($A678,'Hoja de Trabajo para listado'!$AB$155:$AB$1048576,0),MATCH((CUADRO!G$5&amp;$E678),'Hoja de Trabajo para listado'!$AB$151:$BA$151,0)),0)+IFERROR(INDEX('Hoja de Trabajo para listado'!$BC$155:$CB$1048576,MATCH($A678,'Hoja de Trabajo para listado'!$BC$155:$BC$1048576,0),MATCH((CUADRO!G$5&amp;$E678),'Hoja de Trabajo para listado'!$BC$151:$CB$151,0)),0)+IFERROR(INDEX('Hoja de Trabajo para listado'!$DE$153:$DG$274,MATCH($A678,'Hoja de Trabajo para listado'!$DE$153:$DE$1048576,0),MATCH((CUADRO!G$5&amp;$E678),'Hoja de Trabajo para listado'!$DE$151:$DG$151,0)),0)+IFERROR(INDEX('Hoja de Trabajo para listado'!$CD$155:$DC$1048576,MATCH($A678,'Hoja de Trabajo para listado'!$CD$155:$CD$1048576,0),MATCH((CUADRO!G$5&amp;$E678),'Hoja de Trabajo para listado'!$CD$151:$DC$151,0)),0)</f>
        <v>0</v>
      </c>
      <c r="H678" s="255">
        <f ca="1">+IFERROR(INDEX('Hoja de Trabajo para listado'!$A$155:$Z$1048576,MATCH($A678,'Hoja de Trabajo para listado'!$A$155:$A$1048576,0),MATCH((CUADRO!H$5&amp;$E678),'Hoja de Trabajo para listado'!$A$151:$Z$151,0)),0)+IFERROR(INDEX('Hoja de Trabajo para listado'!$AB$155:$BA$1048576,MATCH($A678,'Hoja de Trabajo para listado'!$AB$155:$AB$1048576,0),MATCH((CUADRO!H$5&amp;$E678),'Hoja de Trabajo para listado'!$AB$151:$BA$151,0)),0)+IFERROR(INDEX('Hoja de Trabajo para listado'!$BC$155:$CB$1048576,MATCH($A678,'Hoja de Trabajo para listado'!$BC$155:$BC$1048576,0),MATCH((CUADRO!H$5&amp;$E678),'Hoja de Trabajo para listado'!$BC$151:$CB$151,0)),0)+IFERROR(INDEX('Hoja de Trabajo para listado'!$DE$153:$DG$274,MATCH($A678,'Hoja de Trabajo para listado'!$DE$153:$DE$1048576,0),MATCH((CUADRO!H$5&amp;$E678),'Hoja de Trabajo para listado'!$DE$151:$DG$151,0)),0)+IFERROR(INDEX('Hoja de Trabajo para listado'!$CD$155:$DC$1048576,MATCH($A678,'Hoja de Trabajo para listado'!$CD$155:$CD$1048576,0),MATCH((CUADRO!H$5&amp;$E678),'Hoja de Trabajo para listado'!$CD$151:$DC$151,0)),0)</f>
        <v>0</v>
      </c>
      <c r="I678" s="255">
        <f ca="1">+IFERROR(INDEX('Hoja de Trabajo para listado'!$A$155:$Z$1048576,MATCH($A678,'Hoja de Trabajo para listado'!$A$155:$A$1048576,0),MATCH((CUADRO!I$5&amp;$E678),'Hoja de Trabajo para listado'!$A$151:$Z$151,0)),0)+IFERROR(INDEX('Hoja de Trabajo para listado'!$AB$155:$BA$1048576,MATCH($A678,'Hoja de Trabajo para listado'!$AB$155:$AB$1048576,0),MATCH((CUADRO!I$5&amp;$E678),'Hoja de Trabajo para listado'!$AB$151:$BA$151,0)),0)+IFERROR(INDEX('Hoja de Trabajo para listado'!$BC$155:$CB$1048576,MATCH($A678,'Hoja de Trabajo para listado'!$BC$155:$BC$1048576,0),MATCH((CUADRO!I$5&amp;$E678),'Hoja de Trabajo para listado'!$BC$151:$CB$151,0)),0)+IFERROR(INDEX('Hoja de Trabajo para listado'!$DE$153:$DG$274,MATCH($A678,'Hoja de Trabajo para listado'!$DE$153:$DE$1048576,0),MATCH((CUADRO!I$5&amp;$E678),'Hoja de Trabajo para listado'!$DE$151:$DG$151,0)),0)+IFERROR(INDEX('Hoja de Trabajo para listado'!$CD$155:$DC$1048576,MATCH($A678,'Hoja de Trabajo para listado'!$CD$155:$CD$1048576,0),MATCH((CUADRO!I$5&amp;$E678),'Hoja de Trabajo para listado'!$CD$151:$DC$151,0)),0)</f>
        <v>0</v>
      </c>
      <c r="J678" s="255">
        <f ca="1">+IFERROR(INDEX('Hoja de Trabajo para listado'!$A$155:$Z$1048576,MATCH($A678,'Hoja de Trabajo para listado'!$A$155:$A$1048576,0),MATCH((CUADRO!J$5&amp;$E678),'Hoja de Trabajo para listado'!$A$151:$Z$151,0)),0)+IFERROR(INDEX('Hoja de Trabajo para listado'!$AB$155:$BA$1048576,MATCH($A678,'Hoja de Trabajo para listado'!$AB$155:$AB$1048576,0),MATCH((CUADRO!J$5&amp;$E678),'Hoja de Trabajo para listado'!$AB$151:$BA$151,0)),0)+IFERROR(INDEX('Hoja de Trabajo para listado'!$BC$155:$CB$1048576,MATCH($A678,'Hoja de Trabajo para listado'!$BC$155:$BC$1048576,0),MATCH((CUADRO!J$5&amp;$E678),'Hoja de Trabajo para listado'!$BC$151:$CB$151,0)),0)+IFERROR(INDEX('Hoja de Trabajo para listado'!$DE$153:$DG$274,MATCH($A678,'Hoja de Trabajo para listado'!$DE$153:$DE$1048576,0),MATCH((CUADRO!J$5&amp;$E678),'Hoja de Trabajo para listado'!$DE$151:$DG$151,0)),0)+IFERROR(INDEX('Hoja de Trabajo para listado'!$CD$155:$DC$1048576,MATCH($A678,'Hoja de Trabajo para listado'!$CD$155:$CD$1048576,0),MATCH((CUADRO!J$5&amp;$E678),'Hoja de Trabajo para listado'!$CD$151:$DC$151,0)),0)</f>
        <v>0</v>
      </c>
      <c r="K678" s="255">
        <f ca="1">+IFERROR(INDEX('Hoja de Trabajo para listado'!$A$155:$Z$1048576,MATCH($A678,'Hoja de Trabajo para listado'!$A$155:$A$1048576,0),MATCH((CUADRO!K$5&amp;$E678),'Hoja de Trabajo para listado'!$A$151:$Z$151,0)),0)+IFERROR(INDEX('Hoja de Trabajo para listado'!$AB$155:$BA$1048576,MATCH($A678,'Hoja de Trabajo para listado'!$AB$155:$AB$1048576,0),MATCH((CUADRO!K$5&amp;$E678),'Hoja de Trabajo para listado'!$AB$151:$BA$151,0)),0)+IFERROR(INDEX('Hoja de Trabajo para listado'!$BC$155:$CB$1048576,MATCH($A678,'Hoja de Trabajo para listado'!$BC$155:$BC$1048576,0),MATCH((CUADRO!K$5&amp;$E678),'Hoja de Trabajo para listado'!$BC$151:$CB$151,0)),0)+IFERROR(INDEX('Hoja de Trabajo para listado'!$DE$153:$DG$274,MATCH($A678,'Hoja de Trabajo para listado'!$DE$153:$DE$1048576,0),MATCH((CUADRO!K$5&amp;$E678),'Hoja de Trabajo para listado'!$DE$151:$DG$151,0)),0)+IFERROR(INDEX('Hoja de Trabajo para listado'!$CD$155:$DC$1048576,MATCH($A678,'Hoja de Trabajo para listado'!$CD$155:$CD$1048576,0),MATCH((CUADRO!K$5&amp;$E678),'Hoja de Trabajo para listado'!$CD$151:$DC$151,0)),0)</f>
        <v>0</v>
      </c>
      <c r="L678" s="255">
        <f ca="1">+IFERROR(INDEX('Hoja de Trabajo para listado'!$A$155:$Z$1048576,MATCH($A678,'Hoja de Trabajo para listado'!$A$155:$A$1048576,0),MATCH((CUADRO!L$5&amp;$E678),'Hoja de Trabajo para listado'!$A$151:$Z$151,0)),0)+IFERROR(INDEX('Hoja de Trabajo para listado'!$AB$155:$BA$1048576,MATCH($A678,'Hoja de Trabajo para listado'!$AB$155:$AB$1048576,0),MATCH((CUADRO!L$5&amp;$E678),'Hoja de Trabajo para listado'!$AB$151:$BA$151,0)),0)+IFERROR(INDEX('Hoja de Trabajo para listado'!$BC$155:$CB$1048576,MATCH($A678,'Hoja de Trabajo para listado'!$BC$155:$BC$1048576,0),MATCH((CUADRO!L$5&amp;$E678),'Hoja de Trabajo para listado'!$BC$151:$CB$151,0)),0)+IFERROR(INDEX('Hoja de Trabajo para listado'!$DE$153:$DG$274,MATCH($A678,'Hoja de Trabajo para listado'!$DE$153:$DE$1048576,0),MATCH((CUADRO!L$5&amp;$E678),'Hoja de Trabajo para listado'!$DE$151:$DG$151,0)),0)+IFERROR(INDEX('Hoja de Trabajo para listado'!$CD$155:$DC$1048576,MATCH($A678,'Hoja de Trabajo para listado'!$CD$155:$CD$1048576,0),MATCH((CUADRO!L$5&amp;$E678),'Hoja de Trabajo para listado'!$CD$151:$DC$151,0)),0)</f>
        <v>0</v>
      </c>
      <c r="M678" s="255">
        <f ca="1">+IFERROR(INDEX('Hoja de Trabajo para listado'!$A$155:$Z$1048576,MATCH($A678,'Hoja de Trabajo para listado'!$A$155:$A$1048576,0),MATCH((CUADRO!M$5&amp;$E678),'Hoja de Trabajo para listado'!$A$151:$Z$151,0)),0)+IFERROR(INDEX('Hoja de Trabajo para listado'!$AB$155:$BA$1048576,MATCH($A678,'Hoja de Trabajo para listado'!$AB$155:$AB$1048576,0),MATCH((CUADRO!M$5&amp;$E678),'Hoja de Trabajo para listado'!$AB$151:$BA$151,0)),0)+IFERROR(INDEX('Hoja de Trabajo para listado'!$BC$155:$CB$1048576,MATCH($A678,'Hoja de Trabajo para listado'!$BC$155:$BC$1048576,0),MATCH((CUADRO!M$5&amp;$E678),'Hoja de Trabajo para listado'!$BC$151:$CB$151,0)),0)+IFERROR(INDEX('Hoja de Trabajo para listado'!$DE$153:$DG$274,MATCH($A678,'Hoja de Trabajo para listado'!$DE$153:$DE$1048576,0),MATCH((CUADRO!M$5&amp;$E678),'Hoja de Trabajo para listado'!$DE$151:$DG$151,0)),0)+IFERROR(INDEX('Hoja de Trabajo para listado'!$CD$155:$DC$1048576,MATCH($A678,'Hoja de Trabajo para listado'!$CD$155:$CD$1048576,0),MATCH((CUADRO!M$5&amp;$E678),'Hoja de Trabajo para listado'!$CD$151:$DC$151,0)),0)</f>
        <v>0</v>
      </c>
      <c r="N678" s="255">
        <f ca="1">+IFERROR(INDEX('Hoja de Trabajo para listado'!$A$155:$Z$1048576,MATCH($A678,'Hoja de Trabajo para listado'!$A$155:$A$1048576,0),MATCH((CUADRO!N$5&amp;$E678),'Hoja de Trabajo para listado'!$A$151:$Z$151,0)),0)+IFERROR(INDEX('Hoja de Trabajo para listado'!$AB$155:$BA$1048576,MATCH($A678,'Hoja de Trabajo para listado'!$AB$155:$AB$1048576,0),MATCH((CUADRO!N$5&amp;$E678),'Hoja de Trabajo para listado'!$AB$151:$BA$151,0)),0)+IFERROR(INDEX('Hoja de Trabajo para listado'!$BC$155:$CB$1048576,MATCH($A678,'Hoja de Trabajo para listado'!$BC$155:$BC$1048576,0),MATCH((CUADRO!N$5&amp;$E678),'Hoja de Trabajo para listado'!$BC$151:$CB$151,0)),0)+IFERROR(INDEX('Hoja de Trabajo para listado'!$DE$153:$DG$274,MATCH($A678,'Hoja de Trabajo para listado'!$DE$153:$DE$1048576,0),MATCH((CUADRO!N$5&amp;$E678),'Hoja de Trabajo para listado'!$DE$151:$DG$151,0)),0)+IFERROR(INDEX('Hoja de Trabajo para listado'!$CD$155:$DC$1048576,MATCH($A678,'Hoja de Trabajo para listado'!$CD$155:$CD$1048576,0),MATCH((CUADRO!N$5&amp;$E678),'Hoja de Trabajo para listado'!$CD$151:$DC$151,0)),0)</f>
        <v>0</v>
      </c>
      <c r="O678" s="255">
        <f ca="1">+IFERROR(INDEX('Hoja de Trabajo para listado'!$A$155:$Z$1048576,MATCH($A678,'Hoja de Trabajo para listado'!$A$155:$A$1048576,0),MATCH((CUADRO!O$5&amp;$E678),'Hoja de Trabajo para listado'!$A$151:$Z$151,0)),0)+IFERROR(INDEX('Hoja de Trabajo para listado'!$AB$155:$BA$1048576,MATCH($A678,'Hoja de Trabajo para listado'!$AB$155:$AB$1048576,0),MATCH((CUADRO!O$5&amp;$E678),'Hoja de Trabajo para listado'!$AB$151:$BA$151,0)),0)+IFERROR(INDEX('Hoja de Trabajo para listado'!$BC$155:$CB$1048576,MATCH($A678,'Hoja de Trabajo para listado'!$BC$155:$BC$1048576,0),MATCH((CUADRO!O$5&amp;$E678),'Hoja de Trabajo para listado'!$BC$151:$CB$151,0)),0)+IFERROR(INDEX('Hoja de Trabajo para listado'!$DE$153:$DG$274,MATCH($A678,'Hoja de Trabajo para listado'!$DE$153:$DE$1048576,0),MATCH((CUADRO!O$5&amp;$E678),'Hoja de Trabajo para listado'!$DE$151:$DG$151,0)),0)+IFERROR(INDEX('Hoja de Trabajo para listado'!$CD$155:$DC$1048576,MATCH($A678,'Hoja de Trabajo para listado'!$CD$155:$CD$1048576,0),MATCH((CUADRO!O$5&amp;$E678),'Hoja de Trabajo para listado'!$CD$151:$DC$151,0)),0)</f>
        <v>0</v>
      </c>
      <c r="P678" s="255">
        <f ca="1">+IFERROR(INDEX('Hoja de Trabajo para listado'!$A$155:$Z$1048576,MATCH($A678,'Hoja de Trabajo para listado'!$A$155:$A$1048576,0),MATCH((CUADRO!P$5&amp;$E678),'Hoja de Trabajo para listado'!$A$151:$Z$151,0)),0)+IFERROR(INDEX('Hoja de Trabajo para listado'!$AB$155:$BA$1048576,MATCH($A678,'Hoja de Trabajo para listado'!$AB$155:$AB$1048576,0),MATCH((CUADRO!P$5&amp;$E678),'Hoja de Trabajo para listado'!$AB$151:$BA$151,0)),0)+IFERROR(INDEX('Hoja de Trabajo para listado'!$BC$155:$CB$1048576,MATCH($A678,'Hoja de Trabajo para listado'!$BC$155:$BC$1048576,0),MATCH((CUADRO!P$5&amp;$E678),'Hoja de Trabajo para listado'!$BC$151:$CB$151,0)),0)+IFERROR(INDEX('Hoja de Trabajo para listado'!$DE$153:$DG$274,MATCH($A678,'Hoja de Trabajo para listado'!$DE$153:$DE$1048576,0),MATCH((CUADRO!P$5&amp;$E678),'Hoja de Trabajo para listado'!$DE$151:$DG$151,0)),0)+IFERROR(INDEX('Hoja de Trabajo para listado'!$CD$155:$DC$1048576,MATCH($A678,'Hoja de Trabajo para listado'!$CD$155:$CD$1048576,0),MATCH((CUADRO!P$5&amp;$E678),'Hoja de Trabajo para listado'!$CD$151:$DC$151,0)),0)</f>
        <v>0</v>
      </c>
      <c r="Q678" s="255">
        <f ca="1">+IFERROR(INDEX('Hoja de Trabajo para listado'!$A$155:$Z$1048576,MATCH($A678,'Hoja de Trabajo para listado'!$A$155:$A$1048576,0),MATCH((CUADRO!Q$5&amp;$E678),'Hoja de Trabajo para listado'!$A$151:$Z$151,0)),0)+IFERROR(INDEX('Hoja de Trabajo para listado'!$AB$155:$BA$1048576,MATCH($A678,'Hoja de Trabajo para listado'!$AB$155:$AB$1048576,0),MATCH((CUADRO!Q$5&amp;$E678),'Hoja de Trabajo para listado'!$AB$151:$BA$151,0)),0)+IFERROR(INDEX('Hoja de Trabajo para listado'!$BC$155:$CB$1048576,MATCH($A678,'Hoja de Trabajo para listado'!$BC$155:$BC$1048576,0),MATCH((CUADRO!Q$5&amp;$E678),'Hoja de Trabajo para listado'!$BC$151:$CB$151,0)),0)+IFERROR(INDEX('Hoja de Trabajo para listado'!$DE$153:$DG$274,MATCH($A678,'Hoja de Trabajo para listado'!$DE$153:$DE$1048576,0),MATCH((CUADRO!Q$5&amp;$E678),'Hoja de Trabajo para listado'!$DE$151:$DG$151,0)),0)+IFERROR(INDEX('Hoja de Trabajo para listado'!$CD$155:$DC$1048576,MATCH($A678,'Hoja de Trabajo para listado'!$CD$155:$CD$1048576,0),MATCH((CUADRO!Q$5&amp;$E678),'Hoja de Trabajo para listado'!$CD$151:$DC$151,0)),0)</f>
        <v>0</v>
      </c>
      <c r="R678" s="255">
        <f t="shared" ca="1" si="20"/>
        <v>0</v>
      </c>
      <c r="S678" s="262"/>
      <c r="T678" s="255">
        <f ca="1">+T679</f>
        <v>0</v>
      </c>
      <c r="U678" s="254">
        <f t="shared" si="21"/>
        <v>1</v>
      </c>
      <c r="V678" s="362" t="str">
        <f>+VLOOKUP(A678,bd_lista!$A$3:$E$590,5,FALSE)</f>
        <v>Gobiernos Autonomos Municipales</v>
      </c>
      <c r="W678" s="361" t="str">
        <f>+V678</f>
        <v>Gobiernos Autonomos Municipales</v>
      </c>
      <c r="X678" s="254">
        <f>+VLOOKUP(A678,[2]Sheet1!$A$13:$D$744,4,FALSE)</f>
        <v>0</v>
      </c>
      <c r="Y678" s="254" t="e">
        <f>+VLOOKUP(X678,bd_lista!$A$3:$C$590,3,FALSE)</f>
        <v>#N/A</v>
      </c>
      <c r="Z678" s="316">
        <f>+X678</f>
        <v>0</v>
      </c>
      <c r="AA678" s="317" t="e">
        <f>+Y678</f>
        <v>#N/A</v>
      </c>
    </row>
    <row r="679" spans="1:27" customFormat="1" ht="15" hidden="1" customHeight="1">
      <c r="A679" s="32">
        <v>1331</v>
      </c>
      <c r="B679" s="307"/>
      <c r="C679" s="259" t="str">
        <f>+VLOOKUP(A679,bd_lista!$A$3:$C$590,3,FALSE)</f>
        <v>Gobierno Autónomo Municipal de Totora</v>
      </c>
      <c r="D679" s="362"/>
      <c r="E679" s="256" t="s">
        <v>1314</v>
      </c>
      <c r="F679" s="255">
        <f ca="1">+IFERROR(INDEX('Hoja de Trabajo para listado'!$A$155:$Z$1048576,MATCH($A679,'Hoja de Trabajo para listado'!$A$155:$A$1048576,0),MATCH((CUADRO!F$5&amp;$E679),'Hoja de Trabajo para listado'!$A$151:$Z$151,0)),0)+IFERROR(INDEX('Hoja de Trabajo para listado'!$AB$155:$BA$1048576,MATCH($A679,'Hoja de Trabajo para listado'!$AB$155:$AB$1048576,0),MATCH((CUADRO!F$5&amp;$E679),'Hoja de Trabajo para listado'!$AB$151:$BA$151,0)),0)+IFERROR(INDEX('Hoja de Trabajo para listado'!$BC$155:$CB$1048576,MATCH($A679,'Hoja de Trabajo para listado'!$BC$155:$BC$1048576,0),MATCH((CUADRO!F$5&amp;$E679),'Hoja de Trabajo para listado'!$BC$151:$CB$151,0)),0)+IFERROR(INDEX('Hoja de Trabajo para listado'!$DE$153:$DG$274,MATCH($A679,'Hoja de Trabajo para listado'!$DE$153:$DE$1048576,0),MATCH((CUADRO!F$5&amp;$E679),'Hoja de Trabajo para listado'!$DE$151:$DG$151,0)),0)+IFERROR(INDEX('Hoja de Trabajo para listado'!$CD$155:$DC$1048576,MATCH($A679,'Hoja de Trabajo para listado'!$CD$155:$CD$1048576,0),MATCH((CUADRO!F$5&amp;$E679),'Hoja de Trabajo para listado'!$CD$151:$DC$151,0)),0)</f>
        <v>0</v>
      </c>
      <c r="G679" s="255">
        <f ca="1">+IFERROR(INDEX('Hoja de Trabajo para listado'!$A$155:$Z$1048576,MATCH($A679,'Hoja de Trabajo para listado'!$A$155:$A$1048576,0),MATCH((CUADRO!G$5&amp;$E679),'Hoja de Trabajo para listado'!$A$151:$Z$151,0)),0)+IFERROR(INDEX('Hoja de Trabajo para listado'!$AB$155:$BA$1048576,MATCH($A679,'Hoja de Trabajo para listado'!$AB$155:$AB$1048576,0),MATCH((CUADRO!G$5&amp;$E679),'Hoja de Trabajo para listado'!$AB$151:$BA$151,0)),0)+IFERROR(INDEX('Hoja de Trabajo para listado'!$BC$155:$CB$1048576,MATCH($A679,'Hoja de Trabajo para listado'!$BC$155:$BC$1048576,0),MATCH((CUADRO!G$5&amp;$E679),'Hoja de Trabajo para listado'!$BC$151:$CB$151,0)),0)+IFERROR(INDEX('Hoja de Trabajo para listado'!$DE$153:$DG$274,MATCH($A679,'Hoja de Trabajo para listado'!$DE$153:$DE$1048576,0),MATCH((CUADRO!G$5&amp;$E679),'Hoja de Trabajo para listado'!$DE$151:$DG$151,0)),0)+IFERROR(INDEX('Hoja de Trabajo para listado'!$CD$155:$DC$1048576,MATCH($A679,'Hoja de Trabajo para listado'!$CD$155:$CD$1048576,0),MATCH((CUADRO!G$5&amp;$E679),'Hoja de Trabajo para listado'!$CD$151:$DC$151,0)),0)</f>
        <v>0</v>
      </c>
      <c r="H679" s="255">
        <f ca="1">+IFERROR(INDEX('Hoja de Trabajo para listado'!$A$155:$Z$1048576,MATCH($A679,'Hoja de Trabajo para listado'!$A$155:$A$1048576,0),MATCH((CUADRO!H$5&amp;$E679),'Hoja de Trabajo para listado'!$A$151:$Z$151,0)),0)+IFERROR(INDEX('Hoja de Trabajo para listado'!$AB$155:$BA$1048576,MATCH($A679,'Hoja de Trabajo para listado'!$AB$155:$AB$1048576,0),MATCH((CUADRO!H$5&amp;$E679),'Hoja de Trabajo para listado'!$AB$151:$BA$151,0)),0)+IFERROR(INDEX('Hoja de Trabajo para listado'!$BC$155:$CB$1048576,MATCH($A679,'Hoja de Trabajo para listado'!$BC$155:$BC$1048576,0),MATCH((CUADRO!H$5&amp;$E679),'Hoja de Trabajo para listado'!$BC$151:$CB$151,0)),0)+IFERROR(INDEX('Hoja de Trabajo para listado'!$DE$153:$DG$274,MATCH($A679,'Hoja de Trabajo para listado'!$DE$153:$DE$1048576,0),MATCH((CUADRO!H$5&amp;$E679),'Hoja de Trabajo para listado'!$DE$151:$DG$151,0)),0)+IFERROR(INDEX('Hoja de Trabajo para listado'!$CD$155:$DC$1048576,MATCH($A679,'Hoja de Trabajo para listado'!$CD$155:$CD$1048576,0),MATCH((CUADRO!H$5&amp;$E679),'Hoja de Trabajo para listado'!$CD$151:$DC$151,0)),0)</f>
        <v>0</v>
      </c>
      <c r="I679" s="255">
        <f ca="1">+IFERROR(INDEX('Hoja de Trabajo para listado'!$A$155:$Z$1048576,MATCH($A679,'Hoja de Trabajo para listado'!$A$155:$A$1048576,0),MATCH((CUADRO!I$5&amp;$E679),'Hoja de Trabajo para listado'!$A$151:$Z$151,0)),0)+IFERROR(INDEX('Hoja de Trabajo para listado'!$AB$155:$BA$1048576,MATCH($A679,'Hoja de Trabajo para listado'!$AB$155:$AB$1048576,0),MATCH((CUADRO!I$5&amp;$E679),'Hoja de Trabajo para listado'!$AB$151:$BA$151,0)),0)+IFERROR(INDEX('Hoja de Trabajo para listado'!$BC$155:$CB$1048576,MATCH($A679,'Hoja de Trabajo para listado'!$BC$155:$BC$1048576,0),MATCH((CUADRO!I$5&amp;$E679),'Hoja de Trabajo para listado'!$BC$151:$CB$151,0)),0)+IFERROR(INDEX('Hoja de Trabajo para listado'!$DE$153:$DG$274,MATCH($A679,'Hoja de Trabajo para listado'!$DE$153:$DE$1048576,0),MATCH((CUADRO!I$5&amp;$E679),'Hoja de Trabajo para listado'!$DE$151:$DG$151,0)),0)+IFERROR(INDEX('Hoja de Trabajo para listado'!$CD$155:$DC$1048576,MATCH($A679,'Hoja de Trabajo para listado'!$CD$155:$CD$1048576,0),MATCH((CUADRO!I$5&amp;$E679),'Hoja de Trabajo para listado'!$CD$151:$DC$151,0)),0)</f>
        <v>0</v>
      </c>
      <c r="J679" s="255">
        <f ca="1">+IFERROR(INDEX('Hoja de Trabajo para listado'!$A$155:$Z$1048576,MATCH($A679,'Hoja de Trabajo para listado'!$A$155:$A$1048576,0),MATCH((CUADRO!J$5&amp;$E679),'Hoja de Trabajo para listado'!$A$151:$Z$151,0)),0)+IFERROR(INDEX('Hoja de Trabajo para listado'!$AB$155:$BA$1048576,MATCH($A679,'Hoja de Trabajo para listado'!$AB$155:$AB$1048576,0),MATCH((CUADRO!J$5&amp;$E679),'Hoja de Trabajo para listado'!$AB$151:$BA$151,0)),0)+IFERROR(INDEX('Hoja de Trabajo para listado'!$BC$155:$CB$1048576,MATCH($A679,'Hoja de Trabajo para listado'!$BC$155:$BC$1048576,0),MATCH((CUADRO!J$5&amp;$E679),'Hoja de Trabajo para listado'!$BC$151:$CB$151,0)),0)+IFERROR(INDEX('Hoja de Trabajo para listado'!$DE$153:$DG$274,MATCH($A679,'Hoja de Trabajo para listado'!$DE$153:$DE$1048576,0),MATCH((CUADRO!J$5&amp;$E679),'Hoja de Trabajo para listado'!$DE$151:$DG$151,0)),0)+IFERROR(INDEX('Hoja de Trabajo para listado'!$CD$155:$DC$1048576,MATCH($A679,'Hoja de Trabajo para listado'!$CD$155:$CD$1048576,0),MATCH((CUADRO!J$5&amp;$E679),'Hoja de Trabajo para listado'!$CD$151:$DC$151,0)),0)</f>
        <v>0</v>
      </c>
      <c r="K679" s="255">
        <f ca="1">+IFERROR(INDEX('Hoja de Trabajo para listado'!$A$155:$Z$1048576,MATCH($A679,'Hoja de Trabajo para listado'!$A$155:$A$1048576,0),MATCH((CUADRO!K$5&amp;$E679),'Hoja de Trabajo para listado'!$A$151:$Z$151,0)),0)+IFERROR(INDEX('Hoja de Trabajo para listado'!$AB$155:$BA$1048576,MATCH($A679,'Hoja de Trabajo para listado'!$AB$155:$AB$1048576,0),MATCH((CUADRO!K$5&amp;$E679),'Hoja de Trabajo para listado'!$AB$151:$BA$151,0)),0)+IFERROR(INDEX('Hoja de Trabajo para listado'!$BC$155:$CB$1048576,MATCH($A679,'Hoja de Trabajo para listado'!$BC$155:$BC$1048576,0),MATCH((CUADRO!K$5&amp;$E679),'Hoja de Trabajo para listado'!$BC$151:$CB$151,0)),0)+IFERROR(INDEX('Hoja de Trabajo para listado'!$DE$153:$DG$274,MATCH($A679,'Hoja de Trabajo para listado'!$DE$153:$DE$1048576,0),MATCH((CUADRO!K$5&amp;$E679),'Hoja de Trabajo para listado'!$DE$151:$DG$151,0)),0)+IFERROR(INDEX('Hoja de Trabajo para listado'!$CD$155:$DC$1048576,MATCH($A679,'Hoja de Trabajo para listado'!$CD$155:$CD$1048576,0),MATCH((CUADRO!K$5&amp;$E679),'Hoja de Trabajo para listado'!$CD$151:$DC$151,0)),0)</f>
        <v>0</v>
      </c>
      <c r="L679" s="255">
        <f ca="1">+IFERROR(INDEX('Hoja de Trabajo para listado'!$A$155:$Z$1048576,MATCH($A679,'Hoja de Trabajo para listado'!$A$155:$A$1048576,0),MATCH((CUADRO!L$5&amp;$E679),'Hoja de Trabajo para listado'!$A$151:$Z$151,0)),0)+IFERROR(INDEX('Hoja de Trabajo para listado'!$AB$155:$BA$1048576,MATCH($A679,'Hoja de Trabajo para listado'!$AB$155:$AB$1048576,0),MATCH((CUADRO!L$5&amp;$E679),'Hoja de Trabajo para listado'!$AB$151:$BA$151,0)),0)+IFERROR(INDEX('Hoja de Trabajo para listado'!$BC$155:$CB$1048576,MATCH($A679,'Hoja de Trabajo para listado'!$BC$155:$BC$1048576,0),MATCH((CUADRO!L$5&amp;$E679),'Hoja de Trabajo para listado'!$BC$151:$CB$151,0)),0)+IFERROR(INDEX('Hoja de Trabajo para listado'!$DE$153:$DG$274,MATCH($A679,'Hoja de Trabajo para listado'!$DE$153:$DE$1048576,0),MATCH((CUADRO!L$5&amp;$E679),'Hoja de Trabajo para listado'!$DE$151:$DG$151,0)),0)+IFERROR(INDEX('Hoja de Trabajo para listado'!$CD$155:$DC$1048576,MATCH($A679,'Hoja de Trabajo para listado'!$CD$155:$CD$1048576,0),MATCH((CUADRO!L$5&amp;$E679),'Hoja de Trabajo para listado'!$CD$151:$DC$151,0)),0)</f>
        <v>0</v>
      </c>
      <c r="M679" s="255">
        <f ca="1">+IFERROR(INDEX('Hoja de Trabajo para listado'!$A$155:$Z$1048576,MATCH($A679,'Hoja de Trabajo para listado'!$A$155:$A$1048576,0),MATCH((CUADRO!M$5&amp;$E679),'Hoja de Trabajo para listado'!$A$151:$Z$151,0)),0)+IFERROR(INDEX('Hoja de Trabajo para listado'!$AB$155:$BA$1048576,MATCH($A679,'Hoja de Trabajo para listado'!$AB$155:$AB$1048576,0),MATCH((CUADRO!M$5&amp;$E679),'Hoja de Trabajo para listado'!$AB$151:$BA$151,0)),0)+IFERROR(INDEX('Hoja de Trabajo para listado'!$BC$155:$CB$1048576,MATCH($A679,'Hoja de Trabajo para listado'!$BC$155:$BC$1048576,0),MATCH((CUADRO!M$5&amp;$E679),'Hoja de Trabajo para listado'!$BC$151:$CB$151,0)),0)+IFERROR(INDEX('Hoja de Trabajo para listado'!$DE$153:$DG$274,MATCH($A679,'Hoja de Trabajo para listado'!$DE$153:$DE$1048576,0),MATCH((CUADRO!M$5&amp;$E679),'Hoja de Trabajo para listado'!$DE$151:$DG$151,0)),0)+IFERROR(INDEX('Hoja de Trabajo para listado'!$CD$155:$DC$1048576,MATCH($A679,'Hoja de Trabajo para listado'!$CD$155:$CD$1048576,0),MATCH((CUADRO!M$5&amp;$E679),'Hoja de Trabajo para listado'!$CD$151:$DC$151,0)),0)</f>
        <v>0</v>
      </c>
      <c r="N679" s="255">
        <f ca="1">+IFERROR(INDEX('Hoja de Trabajo para listado'!$A$155:$Z$1048576,MATCH($A679,'Hoja de Trabajo para listado'!$A$155:$A$1048576,0),MATCH((CUADRO!N$5&amp;$E679),'Hoja de Trabajo para listado'!$A$151:$Z$151,0)),0)+IFERROR(INDEX('Hoja de Trabajo para listado'!$AB$155:$BA$1048576,MATCH($A679,'Hoja de Trabajo para listado'!$AB$155:$AB$1048576,0),MATCH((CUADRO!N$5&amp;$E679),'Hoja de Trabajo para listado'!$AB$151:$BA$151,0)),0)+IFERROR(INDEX('Hoja de Trabajo para listado'!$BC$155:$CB$1048576,MATCH($A679,'Hoja de Trabajo para listado'!$BC$155:$BC$1048576,0),MATCH((CUADRO!N$5&amp;$E679),'Hoja de Trabajo para listado'!$BC$151:$CB$151,0)),0)+IFERROR(INDEX('Hoja de Trabajo para listado'!$DE$153:$DG$274,MATCH($A679,'Hoja de Trabajo para listado'!$DE$153:$DE$1048576,0),MATCH((CUADRO!N$5&amp;$E679),'Hoja de Trabajo para listado'!$DE$151:$DG$151,0)),0)+IFERROR(INDEX('Hoja de Trabajo para listado'!$CD$155:$DC$1048576,MATCH($A679,'Hoja de Trabajo para listado'!$CD$155:$CD$1048576,0),MATCH((CUADRO!N$5&amp;$E679),'Hoja de Trabajo para listado'!$CD$151:$DC$151,0)),0)</f>
        <v>0</v>
      </c>
      <c r="O679" s="255">
        <f ca="1">+IFERROR(INDEX('Hoja de Trabajo para listado'!$A$155:$Z$1048576,MATCH($A679,'Hoja de Trabajo para listado'!$A$155:$A$1048576,0),MATCH((CUADRO!O$5&amp;$E679),'Hoja de Trabajo para listado'!$A$151:$Z$151,0)),0)+IFERROR(INDEX('Hoja de Trabajo para listado'!$AB$155:$BA$1048576,MATCH($A679,'Hoja de Trabajo para listado'!$AB$155:$AB$1048576,0),MATCH((CUADRO!O$5&amp;$E679),'Hoja de Trabajo para listado'!$AB$151:$BA$151,0)),0)+IFERROR(INDEX('Hoja de Trabajo para listado'!$BC$155:$CB$1048576,MATCH($A679,'Hoja de Trabajo para listado'!$BC$155:$BC$1048576,0),MATCH((CUADRO!O$5&amp;$E679),'Hoja de Trabajo para listado'!$BC$151:$CB$151,0)),0)+IFERROR(INDEX('Hoja de Trabajo para listado'!$DE$153:$DG$274,MATCH($A679,'Hoja de Trabajo para listado'!$DE$153:$DE$1048576,0),MATCH((CUADRO!O$5&amp;$E679),'Hoja de Trabajo para listado'!$DE$151:$DG$151,0)),0)+IFERROR(INDEX('Hoja de Trabajo para listado'!$CD$155:$DC$1048576,MATCH($A679,'Hoja de Trabajo para listado'!$CD$155:$CD$1048576,0),MATCH((CUADRO!O$5&amp;$E679),'Hoja de Trabajo para listado'!$CD$151:$DC$151,0)),0)</f>
        <v>0</v>
      </c>
      <c r="P679" s="255">
        <f ca="1">+IFERROR(INDEX('Hoja de Trabajo para listado'!$A$155:$Z$1048576,MATCH($A679,'Hoja de Trabajo para listado'!$A$155:$A$1048576,0),MATCH((CUADRO!P$5&amp;$E679),'Hoja de Trabajo para listado'!$A$151:$Z$151,0)),0)+IFERROR(INDEX('Hoja de Trabajo para listado'!$AB$155:$BA$1048576,MATCH($A679,'Hoja de Trabajo para listado'!$AB$155:$AB$1048576,0),MATCH((CUADRO!P$5&amp;$E679),'Hoja de Trabajo para listado'!$AB$151:$BA$151,0)),0)+IFERROR(INDEX('Hoja de Trabajo para listado'!$BC$155:$CB$1048576,MATCH($A679,'Hoja de Trabajo para listado'!$BC$155:$BC$1048576,0),MATCH((CUADRO!P$5&amp;$E679),'Hoja de Trabajo para listado'!$BC$151:$CB$151,0)),0)+IFERROR(INDEX('Hoja de Trabajo para listado'!$DE$153:$DG$274,MATCH($A679,'Hoja de Trabajo para listado'!$DE$153:$DE$1048576,0),MATCH((CUADRO!P$5&amp;$E679),'Hoja de Trabajo para listado'!$DE$151:$DG$151,0)),0)+IFERROR(INDEX('Hoja de Trabajo para listado'!$CD$155:$DC$1048576,MATCH($A679,'Hoja de Trabajo para listado'!$CD$155:$CD$1048576,0),MATCH((CUADRO!P$5&amp;$E679),'Hoja de Trabajo para listado'!$CD$151:$DC$151,0)),0)</f>
        <v>0</v>
      </c>
      <c r="Q679" s="255">
        <f ca="1">+IFERROR(INDEX('Hoja de Trabajo para listado'!$A$155:$Z$1048576,MATCH($A679,'Hoja de Trabajo para listado'!$A$155:$A$1048576,0),MATCH((CUADRO!Q$5&amp;$E679),'Hoja de Trabajo para listado'!$A$151:$Z$151,0)),0)+IFERROR(INDEX('Hoja de Trabajo para listado'!$AB$155:$BA$1048576,MATCH($A679,'Hoja de Trabajo para listado'!$AB$155:$AB$1048576,0),MATCH((CUADRO!Q$5&amp;$E679),'Hoja de Trabajo para listado'!$AB$151:$BA$151,0)),0)+IFERROR(INDEX('Hoja de Trabajo para listado'!$BC$155:$CB$1048576,MATCH($A679,'Hoja de Trabajo para listado'!$BC$155:$BC$1048576,0),MATCH((CUADRO!Q$5&amp;$E679),'Hoja de Trabajo para listado'!$BC$151:$CB$151,0)),0)+IFERROR(INDEX('Hoja de Trabajo para listado'!$DE$153:$DG$274,MATCH($A679,'Hoja de Trabajo para listado'!$DE$153:$DE$1048576,0),MATCH((CUADRO!Q$5&amp;$E679),'Hoja de Trabajo para listado'!$DE$151:$DG$151,0)),0)+IFERROR(INDEX('Hoja de Trabajo para listado'!$CD$155:$DC$1048576,MATCH($A679,'Hoja de Trabajo para listado'!$CD$155:$CD$1048576,0),MATCH((CUADRO!Q$5&amp;$E679),'Hoja de Trabajo para listado'!$CD$151:$DC$151,0)),0)</f>
        <v>0</v>
      </c>
      <c r="R679" s="255">
        <f t="shared" ca="1" si="20"/>
        <v>0</v>
      </c>
      <c r="S679" s="262">
        <f ca="1">+R678+R679</f>
        <v>0</v>
      </c>
      <c r="T679" s="255">
        <f ca="1">+S679</f>
        <v>0</v>
      </c>
      <c r="U679" s="254">
        <f t="shared" si="21"/>
        <v>2</v>
      </c>
      <c r="V679" s="362" t="str">
        <f>+VLOOKUP(A679,bd_lista!$A$3:$E$590,5,FALSE)</f>
        <v>Gobiernos Autonomos Municipales</v>
      </c>
      <c r="W679" s="362"/>
      <c r="X679" s="254">
        <f>+VLOOKUP(A679,[2]Sheet1!$A$13:$D$744,4,FALSE)</f>
        <v>0</v>
      </c>
      <c r="Y679" s="254" t="e">
        <f>+VLOOKUP(X679,bd_lista!$A$3:$C$590,3,FALSE)</f>
        <v>#N/A</v>
      </c>
      <c r="Z679" s="314"/>
      <c r="AA679" s="315"/>
    </row>
    <row r="680" spans="1:27" customFormat="1" ht="15" hidden="1" customHeight="1">
      <c r="A680" s="32">
        <v>1332</v>
      </c>
      <c r="B680" s="306">
        <f>+A680</f>
        <v>1332</v>
      </c>
      <c r="C680" s="259" t="str">
        <f>+VLOOKUP(A680,bd_lista!$A$3:$C$590,3,FALSE)</f>
        <v>Gobierno Autónomo Municipal de Pojo</v>
      </c>
      <c r="D680" s="361" t="str">
        <f>+C680</f>
        <v>Gobierno Autónomo Municipal de Pojo</v>
      </c>
      <c r="E680" s="254" t="s">
        <v>1313</v>
      </c>
      <c r="F680" s="255">
        <f ca="1">+IFERROR(INDEX('Hoja de Trabajo para listado'!$A$155:$Z$1048576,MATCH($A680,'Hoja de Trabajo para listado'!$A$155:$A$1048576,0),MATCH((CUADRO!F$5&amp;$E680),'Hoja de Trabajo para listado'!$A$151:$Z$151,0)),0)+IFERROR(INDEX('Hoja de Trabajo para listado'!$AB$155:$BA$1048576,MATCH($A680,'Hoja de Trabajo para listado'!$AB$155:$AB$1048576,0),MATCH((CUADRO!F$5&amp;$E680),'Hoja de Trabajo para listado'!$AB$151:$BA$151,0)),0)+IFERROR(INDEX('Hoja de Trabajo para listado'!$BC$155:$CB$1048576,MATCH($A680,'Hoja de Trabajo para listado'!$BC$155:$BC$1048576,0),MATCH((CUADRO!F$5&amp;$E680),'Hoja de Trabajo para listado'!$BC$151:$CB$151,0)),0)+IFERROR(INDEX('Hoja de Trabajo para listado'!$DE$153:$DG$274,MATCH($A680,'Hoja de Trabajo para listado'!$DE$153:$DE$1048576,0),MATCH((CUADRO!F$5&amp;$E680),'Hoja de Trabajo para listado'!$DE$151:$DG$151,0)),0)+IFERROR(INDEX('Hoja de Trabajo para listado'!$CD$155:$DC$1048576,MATCH($A680,'Hoja de Trabajo para listado'!$CD$155:$CD$1048576,0),MATCH((CUADRO!F$5&amp;$E680),'Hoja de Trabajo para listado'!$CD$151:$DC$151,0)),0)</f>
        <v>0</v>
      </c>
      <c r="G680" s="255">
        <f ca="1">+IFERROR(INDEX('Hoja de Trabajo para listado'!$A$155:$Z$1048576,MATCH($A680,'Hoja de Trabajo para listado'!$A$155:$A$1048576,0),MATCH((CUADRO!G$5&amp;$E680),'Hoja de Trabajo para listado'!$A$151:$Z$151,0)),0)+IFERROR(INDEX('Hoja de Trabajo para listado'!$AB$155:$BA$1048576,MATCH($A680,'Hoja de Trabajo para listado'!$AB$155:$AB$1048576,0),MATCH((CUADRO!G$5&amp;$E680),'Hoja de Trabajo para listado'!$AB$151:$BA$151,0)),0)+IFERROR(INDEX('Hoja de Trabajo para listado'!$BC$155:$CB$1048576,MATCH($A680,'Hoja de Trabajo para listado'!$BC$155:$BC$1048576,0),MATCH((CUADRO!G$5&amp;$E680),'Hoja de Trabajo para listado'!$BC$151:$CB$151,0)),0)+IFERROR(INDEX('Hoja de Trabajo para listado'!$DE$153:$DG$274,MATCH($A680,'Hoja de Trabajo para listado'!$DE$153:$DE$1048576,0),MATCH((CUADRO!G$5&amp;$E680),'Hoja de Trabajo para listado'!$DE$151:$DG$151,0)),0)+IFERROR(INDEX('Hoja de Trabajo para listado'!$CD$155:$DC$1048576,MATCH($A680,'Hoja de Trabajo para listado'!$CD$155:$CD$1048576,0),MATCH((CUADRO!G$5&amp;$E680),'Hoja de Trabajo para listado'!$CD$151:$DC$151,0)),0)</f>
        <v>0</v>
      </c>
      <c r="H680" s="255">
        <f ca="1">+IFERROR(INDEX('Hoja de Trabajo para listado'!$A$155:$Z$1048576,MATCH($A680,'Hoja de Trabajo para listado'!$A$155:$A$1048576,0),MATCH((CUADRO!H$5&amp;$E680),'Hoja de Trabajo para listado'!$A$151:$Z$151,0)),0)+IFERROR(INDEX('Hoja de Trabajo para listado'!$AB$155:$BA$1048576,MATCH($A680,'Hoja de Trabajo para listado'!$AB$155:$AB$1048576,0),MATCH((CUADRO!H$5&amp;$E680),'Hoja de Trabajo para listado'!$AB$151:$BA$151,0)),0)+IFERROR(INDEX('Hoja de Trabajo para listado'!$BC$155:$CB$1048576,MATCH($A680,'Hoja de Trabajo para listado'!$BC$155:$BC$1048576,0),MATCH((CUADRO!H$5&amp;$E680),'Hoja de Trabajo para listado'!$BC$151:$CB$151,0)),0)+IFERROR(INDEX('Hoja de Trabajo para listado'!$DE$153:$DG$274,MATCH($A680,'Hoja de Trabajo para listado'!$DE$153:$DE$1048576,0),MATCH((CUADRO!H$5&amp;$E680),'Hoja de Trabajo para listado'!$DE$151:$DG$151,0)),0)+IFERROR(INDEX('Hoja de Trabajo para listado'!$CD$155:$DC$1048576,MATCH($A680,'Hoja de Trabajo para listado'!$CD$155:$CD$1048576,0),MATCH((CUADRO!H$5&amp;$E680),'Hoja de Trabajo para listado'!$CD$151:$DC$151,0)),0)</f>
        <v>0</v>
      </c>
      <c r="I680" s="255">
        <f ca="1">+IFERROR(INDEX('Hoja de Trabajo para listado'!$A$155:$Z$1048576,MATCH($A680,'Hoja de Trabajo para listado'!$A$155:$A$1048576,0),MATCH((CUADRO!I$5&amp;$E680),'Hoja de Trabajo para listado'!$A$151:$Z$151,0)),0)+IFERROR(INDEX('Hoja de Trabajo para listado'!$AB$155:$BA$1048576,MATCH($A680,'Hoja de Trabajo para listado'!$AB$155:$AB$1048576,0),MATCH((CUADRO!I$5&amp;$E680),'Hoja de Trabajo para listado'!$AB$151:$BA$151,0)),0)+IFERROR(INDEX('Hoja de Trabajo para listado'!$BC$155:$CB$1048576,MATCH($A680,'Hoja de Trabajo para listado'!$BC$155:$BC$1048576,0),MATCH((CUADRO!I$5&amp;$E680),'Hoja de Trabajo para listado'!$BC$151:$CB$151,0)),0)+IFERROR(INDEX('Hoja de Trabajo para listado'!$DE$153:$DG$274,MATCH($A680,'Hoja de Trabajo para listado'!$DE$153:$DE$1048576,0),MATCH((CUADRO!I$5&amp;$E680),'Hoja de Trabajo para listado'!$DE$151:$DG$151,0)),0)+IFERROR(INDEX('Hoja de Trabajo para listado'!$CD$155:$DC$1048576,MATCH($A680,'Hoja de Trabajo para listado'!$CD$155:$CD$1048576,0),MATCH((CUADRO!I$5&amp;$E680),'Hoja de Trabajo para listado'!$CD$151:$DC$151,0)),0)</f>
        <v>0</v>
      </c>
      <c r="J680" s="255">
        <f ca="1">+IFERROR(INDEX('Hoja de Trabajo para listado'!$A$155:$Z$1048576,MATCH($A680,'Hoja de Trabajo para listado'!$A$155:$A$1048576,0),MATCH((CUADRO!J$5&amp;$E680),'Hoja de Trabajo para listado'!$A$151:$Z$151,0)),0)+IFERROR(INDEX('Hoja de Trabajo para listado'!$AB$155:$BA$1048576,MATCH($A680,'Hoja de Trabajo para listado'!$AB$155:$AB$1048576,0),MATCH((CUADRO!J$5&amp;$E680),'Hoja de Trabajo para listado'!$AB$151:$BA$151,0)),0)+IFERROR(INDEX('Hoja de Trabajo para listado'!$BC$155:$CB$1048576,MATCH($A680,'Hoja de Trabajo para listado'!$BC$155:$BC$1048576,0),MATCH((CUADRO!J$5&amp;$E680),'Hoja de Trabajo para listado'!$BC$151:$CB$151,0)),0)+IFERROR(INDEX('Hoja de Trabajo para listado'!$DE$153:$DG$274,MATCH($A680,'Hoja de Trabajo para listado'!$DE$153:$DE$1048576,0),MATCH((CUADRO!J$5&amp;$E680),'Hoja de Trabajo para listado'!$DE$151:$DG$151,0)),0)+IFERROR(INDEX('Hoja de Trabajo para listado'!$CD$155:$DC$1048576,MATCH($A680,'Hoja de Trabajo para listado'!$CD$155:$CD$1048576,0),MATCH((CUADRO!J$5&amp;$E680),'Hoja de Trabajo para listado'!$CD$151:$DC$151,0)),0)</f>
        <v>0</v>
      </c>
      <c r="K680" s="255">
        <f ca="1">+IFERROR(INDEX('Hoja de Trabajo para listado'!$A$155:$Z$1048576,MATCH($A680,'Hoja de Trabajo para listado'!$A$155:$A$1048576,0),MATCH((CUADRO!K$5&amp;$E680),'Hoja de Trabajo para listado'!$A$151:$Z$151,0)),0)+IFERROR(INDEX('Hoja de Trabajo para listado'!$AB$155:$BA$1048576,MATCH($A680,'Hoja de Trabajo para listado'!$AB$155:$AB$1048576,0),MATCH((CUADRO!K$5&amp;$E680),'Hoja de Trabajo para listado'!$AB$151:$BA$151,0)),0)+IFERROR(INDEX('Hoja de Trabajo para listado'!$BC$155:$CB$1048576,MATCH($A680,'Hoja de Trabajo para listado'!$BC$155:$BC$1048576,0),MATCH((CUADRO!K$5&amp;$E680),'Hoja de Trabajo para listado'!$BC$151:$CB$151,0)),0)+IFERROR(INDEX('Hoja de Trabajo para listado'!$DE$153:$DG$274,MATCH($A680,'Hoja de Trabajo para listado'!$DE$153:$DE$1048576,0),MATCH((CUADRO!K$5&amp;$E680),'Hoja de Trabajo para listado'!$DE$151:$DG$151,0)),0)+IFERROR(INDEX('Hoja de Trabajo para listado'!$CD$155:$DC$1048576,MATCH($A680,'Hoja de Trabajo para listado'!$CD$155:$CD$1048576,0),MATCH((CUADRO!K$5&amp;$E680),'Hoja de Trabajo para listado'!$CD$151:$DC$151,0)),0)</f>
        <v>0</v>
      </c>
      <c r="L680" s="255">
        <f ca="1">+IFERROR(INDEX('Hoja de Trabajo para listado'!$A$155:$Z$1048576,MATCH($A680,'Hoja de Trabajo para listado'!$A$155:$A$1048576,0),MATCH((CUADRO!L$5&amp;$E680),'Hoja de Trabajo para listado'!$A$151:$Z$151,0)),0)+IFERROR(INDEX('Hoja de Trabajo para listado'!$AB$155:$BA$1048576,MATCH($A680,'Hoja de Trabajo para listado'!$AB$155:$AB$1048576,0),MATCH((CUADRO!L$5&amp;$E680),'Hoja de Trabajo para listado'!$AB$151:$BA$151,0)),0)+IFERROR(INDEX('Hoja de Trabajo para listado'!$BC$155:$CB$1048576,MATCH($A680,'Hoja de Trabajo para listado'!$BC$155:$BC$1048576,0),MATCH((CUADRO!L$5&amp;$E680),'Hoja de Trabajo para listado'!$BC$151:$CB$151,0)),0)+IFERROR(INDEX('Hoja de Trabajo para listado'!$DE$153:$DG$274,MATCH($A680,'Hoja de Trabajo para listado'!$DE$153:$DE$1048576,0),MATCH((CUADRO!L$5&amp;$E680),'Hoja de Trabajo para listado'!$DE$151:$DG$151,0)),0)+IFERROR(INDEX('Hoja de Trabajo para listado'!$CD$155:$DC$1048576,MATCH($A680,'Hoja de Trabajo para listado'!$CD$155:$CD$1048576,0),MATCH((CUADRO!L$5&amp;$E680),'Hoja de Trabajo para listado'!$CD$151:$DC$151,0)),0)</f>
        <v>0</v>
      </c>
      <c r="M680" s="255">
        <f ca="1">+IFERROR(INDEX('Hoja de Trabajo para listado'!$A$155:$Z$1048576,MATCH($A680,'Hoja de Trabajo para listado'!$A$155:$A$1048576,0),MATCH((CUADRO!M$5&amp;$E680),'Hoja de Trabajo para listado'!$A$151:$Z$151,0)),0)+IFERROR(INDEX('Hoja de Trabajo para listado'!$AB$155:$BA$1048576,MATCH($A680,'Hoja de Trabajo para listado'!$AB$155:$AB$1048576,0),MATCH((CUADRO!M$5&amp;$E680),'Hoja de Trabajo para listado'!$AB$151:$BA$151,0)),0)+IFERROR(INDEX('Hoja de Trabajo para listado'!$BC$155:$CB$1048576,MATCH($A680,'Hoja de Trabajo para listado'!$BC$155:$BC$1048576,0),MATCH((CUADRO!M$5&amp;$E680),'Hoja de Trabajo para listado'!$BC$151:$CB$151,0)),0)+IFERROR(INDEX('Hoja de Trabajo para listado'!$DE$153:$DG$274,MATCH($A680,'Hoja de Trabajo para listado'!$DE$153:$DE$1048576,0),MATCH((CUADRO!M$5&amp;$E680),'Hoja de Trabajo para listado'!$DE$151:$DG$151,0)),0)+IFERROR(INDEX('Hoja de Trabajo para listado'!$CD$155:$DC$1048576,MATCH($A680,'Hoja de Trabajo para listado'!$CD$155:$CD$1048576,0),MATCH((CUADRO!M$5&amp;$E680),'Hoja de Trabajo para listado'!$CD$151:$DC$151,0)),0)</f>
        <v>0</v>
      </c>
      <c r="N680" s="255">
        <f ca="1">+IFERROR(INDEX('Hoja de Trabajo para listado'!$A$155:$Z$1048576,MATCH($A680,'Hoja de Trabajo para listado'!$A$155:$A$1048576,0),MATCH((CUADRO!N$5&amp;$E680),'Hoja de Trabajo para listado'!$A$151:$Z$151,0)),0)+IFERROR(INDEX('Hoja de Trabajo para listado'!$AB$155:$BA$1048576,MATCH($A680,'Hoja de Trabajo para listado'!$AB$155:$AB$1048576,0),MATCH((CUADRO!N$5&amp;$E680),'Hoja de Trabajo para listado'!$AB$151:$BA$151,0)),0)+IFERROR(INDEX('Hoja de Trabajo para listado'!$BC$155:$CB$1048576,MATCH($A680,'Hoja de Trabajo para listado'!$BC$155:$BC$1048576,0),MATCH((CUADRO!N$5&amp;$E680),'Hoja de Trabajo para listado'!$BC$151:$CB$151,0)),0)+IFERROR(INDEX('Hoja de Trabajo para listado'!$DE$153:$DG$274,MATCH($A680,'Hoja de Trabajo para listado'!$DE$153:$DE$1048576,0),MATCH((CUADRO!N$5&amp;$E680),'Hoja de Trabajo para listado'!$DE$151:$DG$151,0)),0)+IFERROR(INDEX('Hoja de Trabajo para listado'!$CD$155:$DC$1048576,MATCH($A680,'Hoja de Trabajo para listado'!$CD$155:$CD$1048576,0),MATCH((CUADRO!N$5&amp;$E680),'Hoja de Trabajo para listado'!$CD$151:$DC$151,0)),0)</f>
        <v>0</v>
      </c>
      <c r="O680" s="255">
        <f ca="1">+IFERROR(INDEX('Hoja de Trabajo para listado'!$A$155:$Z$1048576,MATCH($A680,'Hoja de Trabajo para listado'!$A$155:$A$1048576,0),MATCH((CUADRO!O$5&amp;$E680),'Hoja de Trabajo para listado'!$A$151:$Z$151,0)),0)+IFERROR(INDEX('Hoja de Trabajo para listado'!$AB$155:$BA$1048576,MATCH($A680,'Hoja de Trabajo para listado'!$AB$155:$AB$1048576,0),MATCH((CUADRO!O$5&amp;$E680),'Hoja de Trabajo para listado'!$AB$151:$BA$151,0)),0)+IFERROR(INDEX('Hoja de Trabajo para listado'!$BC$155:$CB$1048576,MATCH($A680,'Hoja de Trabajo para listado'!$BC$155:$BC$1048576,0),MATCH((CUADRO!O$5&amp;$E680),'Hoja de Trabajo para listado'!$BC$151:$CB$151,0)),0)+IFERROR(INDEX('Hoja de Trabajo para listado'!$DE$153:$DG$274,MATCH($A680,'Hoja de Trabajo para listado'!$DE$153:$DE$1048576,0),MATCH((CUADRO!O$5&amp;$E680),'Hoja de Trabajo para listado'!$DE$151:$DG$151,0)),0)+IFERROR(INDEX('Hoja de Trabajo para listado'!$CD$155:$DC$1048576,MATCH($A680,'Hoja de Trabajo para listado'!$CD$155:$CD$1048576,0),MATCH((CUADRO!O$5&amp;$E680),'Hoja de Trabajo para listado'!$CD$151:$DC$151,0)),0)</f>
        <v>0</v>
      </c>
      <c r="P680" s="255">
        <f ca="1">+IFERROR(INDEX('Hoja de Trabajo para listado'!$A$155:$Z$1048576,MATCH($A680,'Hoja de Trabajo para listado'!$A$155:$A$1048576,0),MATCH((CUADRO!P$5&amp;$E680),'Hoja de Trabajo para listado'!$A$151:$Z$151,0)),0)+IFERROR(INDEX('Hoja de Trabajo para listado'!$AB$155:$BA$1048576,MATCH($A680,'Hoja de Trabajo para listado'!$AB$155:$AB$1048576,0),MATCH((CUADRO!P$5&amp;$E680),'Hoja de Trabajo para listado'!$AB$151:$BA$151,0)),0)+IFERROR(INDEX('Hoja de Trabajo para listado'!$BC$155:$CB$1048576,MATCH($A680,'Hoja de Trabajo para listado'!$BC$155:$BC$1048576,0),MATCH((CUADRO!P$5&amp;$E680),'Hoja de Trabajo para listado'!$BC$151:$CB$151,0)),0)+IFERROR(INDEX('Hoja de Trabajo para listado'!$DE$153:$DG$274,MATCH($A680,'Hoja de Trabajo para listado'!$DE$153:$DE$1048576,0),MATCH((CUADRO!P$5&amp;$E680),'Hoja de Trabajo para listado'!$DE$151:$DG$151,0)),0)+IFERROR(INDEX('Hoja de Trabajo para listado'!$CD$155:$DC$1048576,MATCH($A680,'Hoja de Trabajo para listado'!$CD$155:$CD$1048576,0),MATCH((CUADRO!P$5&amp;$E680),'Hoja de Trabajo para listado'!$CD$151:$DC$151,0)),0)</f>
        <v>0</v>
      </c>
      <c r="Q680" s="255">
        <f ca="1">+IFERROR(INDEX('Hoja de Trabajo para listado'!$A$155:$Z$1048576,MATCH($A680,'Hoja de Trabajo para listado'!$A$155:$A$1048576,0),MATCH((CUADRO!Q$5&amp;$E680),'Hoja de Trabajo para listado'!$A$151:$Z$151,0)),0)+IFERROR(INDEX('Hoja de Trabajo para listado'!$AB$155:$BA$1048576,MATCH($A680,'Hoja de Trabajo para listado'!$AB$155:$AB$1048576,0),MATCH((CUADRO!Q$5&amp;$E680),'Hoja de Trabajo para listado'!$AB$151:$BA$151,0)),0)+IFERROR(INDEX('Hoja de Trabajo para listado'!$BC$155:$CB$1048576,MATCH($A680,'Hoja de Trabajo para listado'!$BC$155:$BC$1048576,0),MATCH((CUADRO!Q$5&amp;$E680),'Hoja de Trabajo para listado'!$BC$151:$CB$151,0)),0)+IFERROR(INDEX('Hoja de Trabajo para listado'!$DE$153:$DG$274,MATCH($A680,'Hoja de Trabajo para listado'!$DE$153:$DE$1048576,0),MATCH((CUADRO!Q$5&amp;$E680),'Hoja de Trabajo para listado'!$DE$151:$DG$151,0)),0)+IFERROR(INDEX('Hoja de Trabajo para listado'!$CD$155:$DC$1048576,MATCH($A680,'Hoja de Trabajo para listado'!$CD$155:$CD$1048576,0),MATCH((CUADRO!Q$5&amp;$E680),'Hoja de Trabajo para listado'!$CD$151:$DC$151,0)),0)</f>
        <v>0</v>
      </c>
      <c r="R680" s="255">
        <f t="shared" ca="1" si="20"/>
        <v>0</v>
      </c>
      <c r="S680" s="262"/>
      <c r="T680" s="255">
        <f ca="1">+T681</f>
        <v>0</v>
      </c>
      <c r="U680" s="254">
        <f t="shared" si="21"/>
        <v>1</v>
      </c>
      <c r="V680" s="362" t="str">
        <f>+VLOOKUP(A680,bd_lista!$A$3:$E$590,5,FALSE)</f>
        <v>Gobiernos Autonomos Municipales</v>
      </c>
      <c r="W680" s="361" t="str">
        <f>+V680</f>
        <v>Gobiernos Autonomos Municipales</v>
      </c>
      <c r="X680" s="254">
        <f>+VLOOKUP(A680,[2]Sheet1!$A$13:$D$744,4,FALSE)</f>
        <v>0</v>
      </c>
      <c r="Y680" s="254" t="e">
        <f>+VLOOKUP(X680,bd_lista!$A$3:$C$590,3,FALSE)</f>
        <v>#N/A</v>
      </c>
      <c r="Z680" s="316">
        <f>+X680</f>
        <v>0</v>
      </c>
      <c r="AA680" s="317" t="e">
        <f>+Y680</f>
        <v>#N/A</v>
      </c>
    </row>
    <row r="681" spans="1:27" customFormat="1" ht="15" hidden="1" customHeight="1">
      <c r="A681" s="32">
        <v>1332</v>
      </c>
      <c r="B681" s="307"/>
      <c r="C681" s="259" t="str">
        <f>+VLOOKUP(A681,bd_lista!$A$3:$C$590,3,FALSE)</f>
        <v>Gobierno Autónomo Municipal de Pojo</v>
      </c>
      <c r="D681" s="362"/>
      <c r="E681" s="256" t="s">
        <v>1314</v>
      </c>
      <c r="F681" s="255">
        <f ca="1">+IFERROR(INDEX('Hoja de Trabajo para listado'!$A$155:$Z$1048576,MATCH($A681,'Hoja de Trabajo para listado'!$A$155:$A$1048576,0),MATCH((CUADRO!F$5&amp;$E681),'Hoja de Trabajo para listado'!$A$151:$Z$151,0)),0)+IFERROR(INDEX('Hoja de Trabajo para listado'!$AB$155:$BA$1048576,MATCH($A681,'Hoja de Trabajo para listado'!$AB$155:$AB$1048576,0),MATCH((CUADRO!F$5&amp;$E681),'Hoja de Trabajo para listado'!$AB$151:$BA$151,0)),0)+IFERROR(INDEX('Hoja de Trabajo para listado'!$BC$155:$CB$1048576,MATCH($A681,'Hoja de Trabajo para listado'!$BC$155:$BC$1048576,0),MATCH((CUADRO!F$5&amp;$E681),'Hoja de Trabajo para listado'!$BC$151:$CB$151,0)),0)+IFERROR(INDEX('Hoja de Trabajo para listado'!$DE$153:$DG$274,MATCH($A681,'Hoja de Trabajo para listado'!$DE$153:$DE$1048576,0),MATCH((CUADRO!F$5&amp;$E681),'Hoja de Trabajo para listado'!$DE$151:$DG$151,0)),0)+IFERROR(INDEX('Hoja de Trabajo para listado'!$CD$155:$DC$1048576,MATCH($A681,'Hoja de Trabajo para listado'!$CD$155:$CD$1048576,0),MATCH((CUADRO!F$5&amp;$E681),'Hoja de Trabajo para listado'!$CD$151:$DC$151,0)),0)</f>
        <v>0</v>
      </c>
      <c r="G681" s="255">
        <f ca="1">+IFERROR(INDEX('Hoja de Trabajo para listado'!$A$155:$Z$1048576,MATCH($A681,'Hoja de Trabajo para listado'!$A$155:$A$1048576,0),MATCH((CUADRO!G$5&amp;$E681),'Hoja de Trabajo para listado'!$A$151:$Z$151,0)),0)+IFERROR(INDEX('Hoja de Trabajo para listado'!$AB$155:$BA$1048576,MATCH($A681,'Hoja de Trabajo para listado'!$AB$155:$AB$1048576,0),MATCH((CUADRO!G$5&amp;$E681),'Hoja de Trabajo para listado'!$AB$151:$BA$151,0)),0)+IFERROR(INDEX('Hoja de Trabajo para listado'!$BC$155:$CB$1048576,MATCH($A681,'Hoja de Trabajo para listado'!$BC$155:$BC$1048576,0),MATCH((CUADRO!G$5&amp;$E681),'Hoja de Trabajo para listado'!$BC$151:$CB$151,0)),0)+IFERROR(INDEX('Hoja de Trabajo para listado'!$DE$153:$DG$274,MATCH($A681,'Hoja de Trabajo para listado'!$DE$153:$DE$1048576,0),MATCH((CUADRO!G$5&amp;$E681),'Hoja de Trabajo para listado'!$DE$151:$DG$151,0)),0)+IFERROR(INDEX('Hoja de Trabajo para listado'!$CD$155:$DC$1048576,MATCH($A681,'Hoja de Trabajo para listado'!$CD$155:$CD$1048576,0),MATCH((CUADRO!G$5&amp;$E681),'Hoja de Trabajo para listado'!$CD$151:$DC$151,0)),0)</f>
        <v>0</v>
      </c>
      <c r="H681" s="255">
        <f ca="1">+IFERROR(INDEX('Hoja de Trabajo para listado'!$A$155:$Z$1048576,MATCH($A681,'Hoja de Trabajo para listado'!$A$155:$A$1048576,0),MATCH((CUADRO!H$5&amp;$E681),'Hoja de Trabajo para listado'!$A$151:$Z$151,0)),0)+IFERROR(INDEX('Hoja de Trabajo para listado'!$AB$155:$BA$1048576,MATCH($A681,'Hoja de Trabajo para listado'!$AB$155:$AB$1048576,0),MATCH((CUADRO!H$5&amp;$E681),'Hoja de Trabajo para listado'!$AB$151:$BA$151,0)),0)+IFERROR(INDEX('Hoja de Trabajo para listado'!$BC$155:$CB$1048576,MATCH($A681,'Hoja de Trabajo para listado'!$BC$155:$BC$1048576,0),MATCH((CUADRO!H$5&amp;$E681),'Hoja de Trabajo para listado'!$BC$151:$CB$151,0)),0)+IFERROR(INDEX('Hoja de Trabajo para listado'!$DE$153:$DG$274,MATCH($A681,'Hoja de Trabajo para listado'!$DE$153:$DE$1048576,0),MATCH((CUADRO!H$5&amp;$E681),'Hoja de Trabajo para listado'!$DE$151:$DG$151,0)),0)+IFERROR(INDEX('Hoja de Trabajo para listado'!$CD$155:$DC$1048576,MATCH($A681,'Hoja de Trabajo para listado'!$CD$155:$CD$1048576,0),MATCH((CUADRO!H$5&amp;$E681),'Hoja de Trabajo para listado'!$CD$151:$DC$151,0)),0)</f>
        <v>0</v>
      </c>
      <c r="I681" s="255">
        <f ca="1">+IFERROR(INDEX('Hoja de Trabajo para listado'!$A$155:$Z$1048576,MATCH($A681,'Hoja de Trabajo para listado'!$A$155:$A$1048576,0),MATCH((CUADRO!I$5&amp;$E681),'Hoja de Trabajo para listado'!$A$151:$Z$151,0)),0)+IFERROR(INDEX('Hoja de Trabajo para listado'!$AB$155:$BA$1048576,MATCH($A681,'Hoja de Trabajo para listado'!$AB$155:$AB$1048576,0),MATCH((CUADRO!I$5&amp;$E681),'Hoja de Trabajo para listado'!$AB$151:$BA$151,0)),0)+IFERROR(INDEX('Hoja de Trabajo para listado'!$BC$155:$CB$1048576,MATCH($A681,'Hoja de Trabajo para listado'!$BC$155:$BC$1048576,0),MATCH((CUADRO!I$5&amp;$E681),'Hoja de Trabajo para listado'!$BC$151:$CB$151,0)),0)+IFERROR(INDEX('Hoja de Trabajo para listado'!$DE$153:$DG$274,MATCH($A681,'Hoja de Trabajo para listado'!$DE$153:$DE$1048576,0),MATCH((CUADRO!I$5&amp;$E681),'Hoja de Trabajo para listado'!$DE$151:$DG$151,0)),0)+IFERROR(INDEX('Hoja de Trabajo para listado'!$CD$155:$DC$1048576,MATCH($A681,'Hoja de Trabajo para listado'!$CD$155:$CD$1048576,0),MATCH((CUADRO!I$5&amp;$E681),'Hoja de Trabajo para listado'!$CD$151:$DC$151,0)),0)</f>
        <v>0</v>
      </c>
      <c r="J681" s="255">
        <f ca="1">+IFERROR(INDEX('Hoja de Trabajo para listado'!$A$155:$Z$1048576,MATCH($A681,'Hoja de Trabajo para listado'!$A$155:$A$1048576,0),MATCH((CUADRO!J$5&amp;$E681),'Hoja de Trabajo para listado'!$A$151:$Z$151,0)),0)+IFERROR(INDEX('Hoja de Trabajo para listado'!$AB$155:$BA$1048576,MATCH($A681,'Hoja de Trabajo para listado'!$AB$155:$AB$1048576,0),MATCH((CUADRO!J$5&amp;$E681),'Hoja de Trabajo para listado'!$AB$151:$BA$151,0)),0)+IFERROR(INDEX('Hoja de Trabajo para listado'!$BC$155:$CB$1048576,MATCH($A681,'Hoja de Trabajo para listado'!$BC$155:$BC$1048576,0),MATCH((CUADRO!J$5&amp;$E681),'Hoja de Trabajo para listado'!$BC$151:$CB$151,0)),0)+IFERROR(INDEX('Hoja de Trabajo para listado'!$DE$153:$DG$274,MATCH($A681,'Hoja de Trabajo para listado'!$DE$153:$DE$1048576,0),MATCH((CUADRO!J$5&amp;$E681),'Hoja de Trabajo para listado'!$DE$151:$DG$151,0)),0)+IFERROR(INDEX('Hoja de Trabajo para listado'!$CD$155:$DC$1048576,MATCH($A681,'Hoja de Trabajo para listado'!$CD$155:$CD$1048576,0),MATCH((CUADRO!J$5&amp;$E681),'Hoja de Trabajo para listado'!$CD$151:$DC$151,0)),0)</f>
        <v>0</v>
      </c>
      <c r="K681" s="255">
        <f ca="1">+IFERROR(INDEX('Hoja de Trabajo para listado'!$A$155:$Z$1048576,MATCH($A681,'Hoja de Trabajo para listado'!$A$155:$A$1048576,0),MATCH((CUADRO!K$5&amp;$E681),'Hoja de Trabajo para listado'!$A$151:$Z$151,0)),0)+IFERROR(INDEX('Hoja de Trabajo para listado'!$AB$155:$BA$1048576,MATCH($A681,'Hoja de Trabajo para listado'!$AB$155:$AB$1048576,0),MATCH((CUADRO!K$5&amp;$E681),'Hoja de Trabajo para listado'!$AB$151:$BA$151,0)),0)+IFERROR(INDEX('Hoja de Trabajo para listado'!$BC$155:$CB$1048576,MATCH($A681,'Hoja de Trabajo para listado'!$BC$155:$BC$1048576,0),MATCH((CUADRO!K$5&amp;$E681),'Hoja de Trabajo para listado'!$BC$151:$CB$151,0)),0)+IFERROR(INDEX('Hoja de Trabajo para listado'!$DE$153:$DG$274,MATCH($A681,'Hoja de Trabajo para listado'!$DE$153:$DE$1048576,0),MATCH((CUADRO!K$5&amp;$E681),'Hoja de Trabajo para listado'!$DE$151:$DG$151,0)),0)+IFERROR(INDEX('Hoja de Trabajo para listado'!$CD$155:$DC$1048576,MATCH($A681,'Hoja de Trabajo para listado'!$CD$155:$CD$1048576,0),MATCH((CUADRO!K$5&amp;$E681),'Hoja de Trabajo para listado'!$CD$151:$DC$151,0)),0)</f>
        <v>0</v>
      </c>
      <c r="L681" s="255">
        <f ca="1">+IFERROR(INDEX('Hoja de Trabajo para listado'!$A$155:$Z$1048576,MATCH($A681,'Hoja de Trabajo para listado'!$A$155:$A$1048576,0),MATCH((CUADRO!L$5&amp;$E681),'Hoja de Trabajo para listado'!$A$151:$Z$151,0)),0)+IFERROR(INDEX('Hoja de Trabajo para listado'!$AB$155:$BA$1048576,MATCH($A681,'Hoja de Trabajo para listado'!$AB$155:$AB$1048576,0),MATCH((CUADRO!L$5&amp;$E681),'Hoja de Trabajo para listado'!$AB$151:$BA$151,0)),0)+IFERROR(INDEX('Hoja de Trabajo para listado'!$BC$155:$CB$1048576,MATCH($A681,'Hoja de Trabajo para listado'!$BC$155:$BC$1048576,0),MATCH((CUADRO!L$5&amp;$E681),'Hoja de Trabajo para listado'!$BC$151:$CB$151,0)),0)+IFERROR(INDEX('Hoja de Trabajo para listado'!$DE$153:$DG$274,MATCH($A681,'Hoja de Trabajo para listado'!$DE$153:$DE$1048576,0),MATCH((CUADRO!L$5&amp;$E681),'Hoja de Trabajo para listado'!$DE$151:$DG$151,0)),0)+IFERROR(INDEX('Hoja de Trabajo para listado'!$CD$155:$DC$1048576,MATCH($A681,'Hoja de Trabajo para listado'!$CD$155:$CD$1048576,0),MATCH((CUADRO!L$5&amp;$E681),'Hoja de Trabajo para listado'!$CD$151:$DC$151,0)),0)</f>
        <v>0</v>
      </c>
      <c r="M681" s="255">
        <f ca="1">+IFERROR(INDEX('Hoja de Trabajo para listado'!$A$155:$Z$1048576,MATCH($A681,'Hoja de Trabajo para listado'!$A$155:$A$1048576,0),MATCH((CUADRO!M$5&amp;$E681),'Hoja de Trabajo para listado'!$A$151:$Z$151,0)),0)+IFERROR(INDEX('Hoja de Trabajo para listado'!$AB$155:$BA$1048576,MATCH($A681,'Hoja de Trabajo para listado'!$AB$155:$AB$1048576,0),MATCH((CUADRO!M$5&amp;$E681),'Hoja de Trabajo para listado'!$AB$151:$BA$151,0)),0)+IFERROR(INDEX('Hoja de Trabajo para listado'!$BC$155:$CB$1048576,MATCH($A681,'Hoja de Trabajo para listado'!$BC$155:$BC$1048576,0),MATCH((CUADRO!M$5&amp;$E681),'Hoja de Trabajo para listado'!$BC$151:$CB$151,0)),0)+IFERROR(INDEX('Hoja de Trabajo para listado'!$DE$153:$DG$274,MATCH($A681,'Hoja de Trabajo para listado'!$DE$153:$DE$1048576,0),MATCH((CUADRO!M$5&amp;$E681),'Hoja de Trabajo para listado'!$DE$151:$DG$151,0)),0)+IFERROR(INDEX('Hoja de Trabajo para listado'!$CD$155:$DC$1048576,MATCH($A681,'Hoja de Trabajo para listado'!$CD$155:$CD$1048576,0),MATCH((CUADRO!M$5&amp;$E681),'Hoja de Trabajo para listado'!$CD$151:$DC$151,0)),0)</f>
        <v>0</v>
      </c>
      <c r="N681" s="255">
        <f ca="1">+IFERROR(INDEX('Hoja de Trabajo para listado'!$A$155:$Z$1048576,MATCH($A681,'Hoja de Trabajo para listado'!$A$155:$A$1048576,0),MATCH((CUADRO!N$5&amp;$E681),'Hoja de Trabajo para listado'!$A$151:$Z$151,0)),0)+IFERROR(INDEX('Hoja de Trabajo para listado'!$AB$155:$BA$1048576,MATCH($A681,'Hoja de Trabajo para listado'!$AB$155:$AB$1048576,0),MATCH((CUADRO!N$5&amp;$E681),'Hoja de Trabajo para listado'!$AB$151:$BA$151,0)),0)+IFERROR(INDEX('Hoja de Trabajo para listado'!$BC$155:$CB$1048576,MATCH($A681,'Hoja de Trabajo para listado'!$BC$155:$BC$1048576,0),MATCH((CUADRO!N$5&amp;$E681),'Hoja de Trabajo para listado'!$BC$151:$CB$151,0)),0)+IFERROR(INDEX('Hoja de Trabajo para listado'!$DE$153:$DG$274,MATCH($A681,'Hoja de Trabajo para listado'!$DE$153:$DE$1048576,0),MATCH((CUADRO!N$5&amp;$E681),'Hoja de Trabajo para listado'!$DE$151:$DG$151,0)),0)+IFERROR(INDEX('Hoja de Trabajo para listado'!$CD$155:$DC$1048576,MATCH($A681,'Hoja de Trabajo para listado'!$CD$155:$CD$1048576,0),MATCH((CUADRO!N$5&amp;$E681),'Hoja de Trabajo para listado'!$CD$151:$DC$151,0)),0)</f>
        <v>0</v>
      </c>
      <c r="O681" s="255">
        <f ca="1">+IFERROR(INDEX('Hoja de Trabajo para listado'!$A$155:$Z$1048576,MATCH($A681,'Hoja de Trabajo para listado'!$A$155:$A$1048576,0),MATCH((CUADRO!O$5&amp;$E681),'Hoja de Trabajo para listado'!$A$151:$Z$151,0)),0)+IFERROR(INDEX('Hoja de Trabajo para listado'!$AB$155:$BA$1048576,MATCH($A681,'Hoja de Trabajo para listado'!$AB$155:$AB$1048576,0),MATCH((CUADRO!O$5&amp;$E681),'Hoja de Trabajo para listado'!$AB$151:$BA$151,0)),0)+IFERROR(INDEX('Hoja de Trabajo para listado'!$BC$155:$CB$1048576,MATCH($A681,'Hoja de Trabajo para listado'!$BC$155:$BC$1048576,0),MATCH((CUADRO!O$5&amp;$E681),'Hoja de Trabajo para listado'!$BC$151:$CB$151,0)),0)+IFERROR(INDEX('Hoja de Trabajo para listado'!$DE$153:$DG$274,MATCH($A681,'Hoja de Trabajo para listado'!$DE$153:$DE$1048576,0),MATCH((CUADRO!O$5&amp;$E681),'Hoja de Trabajo para listado'!$DE$151:$DG$151,0)),0)+IFERROR(INDEX('Hoja de Trabajo para listado'!$CD$155:$DC$1048576,MATCH($A681,'Hoja de Trabajo para listado'!$CD$155:$CD$1048576,0),MATCH((CUADRO!O$5&amp;$E681),'Hoja de Trabajo para listado'!$CD$151:$DC$151,0)),0)</f>
        <v>0</v>
      </c>
      <c r="P681" s="255">
        <f ca="1">+IFERROR(INDEX('Hoja de Trabajo para listado'!$A$155:$Z$1048576,MATCH($A681,'Hoja de Trabajo para listado'!$A$155:$A$1048576,0),MATCH((CUADRO!P$5&amp;$E681),'Hoja de Trabajo para listado'!$A$151:$Z$151,0)),0)+IFERROR(INDEX('Hoja de Trabajo para listado'!$AB$155:$BA$1048576,MATCH($A681,'Hoja de Trabajo para listado'!$AB$155:$AB$1048576,0),MATCH((CUADRO!P$5&amp;$E681),'Hoja de Trabajo para listado'!$AB$151:$BA$151,0)),0)+IFERROR(INDEX('Hoja de Trabajo para listado'!$BC$155:$CB$1048576,MATCH($A681,'Hoja de Trabajo para listado'!$BC$155:$BC$1048576,0),MATCH((CUADRO!P$5&amp;$E681),'Hoja de Trabajo para listado'!$BC$151:$CB$151,0)),0)+IFERROR(INDEX('Hoja de Trabajo para listado'!$DE$153:$DG$274,MATCH($A681,'Hoja de Trabajo para listado'!$DE$153:$DE$1048576,0),MATCH((CUADRO!P$5&amp;$E681),'Hoja de Trabajo para listado'!$DE$151:$DG$151,0)),0)+IFERROR(INDEX('Hoja de Trabajo para listado'!$CD$155:$DC$1048576,MATCH($A681,'Hoja de Trabajo para listado'!$CD$155:$CD$1048576,0),MATCH((CUADRO!P$5&amp;$E681),'Hoja de Trabajo para listado'!$CD$151:$DC$151,0)),0)</f>
        <v>0</v>
      </c>
      <c r="Q681" s="255">
        <f ca="1">+IFERROR(INDEX('Hoja de Trabajo para listado'!$A$155:$Z$1048576,MATCH($A681,'Hoja de Trabajo para listado'!$A$155:$A$1048576,0),MATCH((CUADRO!Q$5&amp;$E681),'Hoja de Trabajo para listado'!$A$151:$Z$151,0)),0)+IFERROR(INDEX('Hoja de Trabajo para listado'!$AB$155:$BA$1048576,MATCH($A681,'Hoja de Trabajo para listado'!$AB$155:$AB$1048576,0),MATCH((CUADRO!Q$5&amp;$E681),'Hoja de Trabajo para listado'!$AB$151:$BA$151,0)),0)+IFERROR(INDEX('Hoja de Trabajo para listado'!$BC$155:$CB$1048576,MATCH($A681,'Hoja de Trabajo para listado'!$BC$155:$BC$1048576,0),MATCH((CUADRO!Q$5&amp;$E681),'Hoja de Trabajo para listado'!$BC$151:$CB$151,0)),0)+IFERROR(INDEX('Hoja de Trabajo para listado'!$DE$153:$DG$274,MATCH($A681,'Hoja de Trabajo para listado'!$DE$153:$DE$1048576,0),MATCH((CUADRO!Q$5&amp;$E681),'Hoja de Trabajo para listado'!$DE$151:$DG$151,0)),0)+IFERROR(INDEX('Hoja de Trabajo para listado'!$CD$155:$DC$1048576,MATCH($A681,'Hoja de Trabajo para listado'!$CD$155:$CD$1048576,0),MATCH((CUADRO!Q$5&amp;$E681),'Hoja de Trabajo para listado'!$CD$151:$DC$151,0)),0)</f>
        <v>0</v>
      </c>
      <c r="R681" s="255">
        <f t="shared" ca="1" si="20"/>
        <v>0</v>
      </c>
      <c r="S681" s="262">
        <f ca="1">+R680+R681</f>
        <v>0</v>
      </c>
      <c r="T681" s="255">
        <f ca="1">+S681</f>
        <v>0</v>
      </c>
      <c r="U681" s="254">
        <f t="shared" si="21"/>
        <v>2</v>
      </c>
      <c r="V681" s="362" t="str">
        <f>+VLOOKUP(A681,bd_lista!$A$3:$E$590,5,FALSE)</f>
        <v>Gobiernos Autonomos Municipales</v>
      </c>
      <c r="W681" s="362"/>
      <c r="X681" s="254">
        <f>+VLOOKUP(A681,[2]Sheet1!$A$13:$D$744,4,FALSE)</f>
        <v>0</v>
      </c>
      <c r="Y681" s="254" t="e">
        <f>+VLOOKUP(X681,bd_lista!$A$3:$C$590,3,FALSE)</f>
        <v>#N/A</v>
      </c>
      <c r="Z681" s="314"/>
      <c r="AA681" s="315"/>
    </row>
    <row r="682" spans="1:27" customFormat="1" ht="15" hidden="1" customHeight="1">
      <c r="A682" s="263">
        <v>1333</v>
      </c>
      <c r="B682" s="306">
        <f>+A682</f>
        <v>1333</v>
      </c>
      <c r="C682" s="259" t="str">
        <f>+VLOOKUP(A682,bd_lista!$A$3:$C$590,3,FALSE)</f>
        <v>Gobierno Autónomo Municipal de Pocona</v>
      </c>
      <c r="D682" s="361" t="str">
        <f>+C682</f>
        <v>Gobierno Autónomo Municipal de Pocona</v>
      </c>
      <c r="E682" s="254" t="s">
        <v>1313</v>
      </c>
      <c r="F682" s="255">
        <f ca="1">+IFERROR(INDEX('Hoja de Trabajo para listado'!$A$155:$Z$1048576,MATCH($A682,'Hoja de Trabajo para listado'!$A$155:$A$1048576,0),MATCH((CUADRO!F$5&amp;$E682),'Hoja de Trabajo para listado'!$A$151:$Z$151,0)),0)+IFERROR(INDEX('Hoja de Trabajo para listado'!$AB$155:$BA$1048576,MATCH($A682,'Hoja de Trabajo para listado'!$AB$155:$AB$1048576,0),MATCH((CUADRO!F$5&amp;$E682),'Hoja de Trabajo para listado'!$AB$151:$BA$151,0)),0)+IFERROR(INDEX('Hoja de Trabajo para listado'!$BC$155:$CB$1048576,MATCH($A682,'Hoja de Trabajo para listado'!$BC$155:$BC$1048576,0),MATCH((CUADRO!F$5&amp;$E682),'Hoja de Trabajo para listado'!$BC$151:$CB$151,0)),0)+IFERROR(INDEX('Hoja de Trabajo para listado'!$DE$153:$DG$274,MATCH($A682,'Hoja de Trabajo para listado'!$DE$153:$DE$1048576,0),MATCH((CUADRO!F$5&amp;$E682),'Hoja de Trabajo para listado'!$DE$151:$DG$151,0)),0)+IFERROR(INDEX('Hoja de Trabajo para listado'!$CD$155:$DC$1048576,MATCH($A682,'Hoja de Trabajo para listado'!$CD$155:$CD$1048576,0),MATCH((CUADRO!F$5&amp;$E682),'Hoja de Trabajo para listado'!$CD$151:$DC$151,0)),0)</f>
        <v>0</v>
      </c>
      <c r="G682" s="255">
        <f ca="1">+IFERROR(INDEX('Hoja de Trabajo para listado'!$A$155:$Z$1048576,MATCH($A682,'Hoja de Trabajo para listado'!$A$155:$A$1048576,0),MATCH((CUADRO!G$5&amp;$E682),'Hoja de Trabajo para listado'!$A$151:$Z$151,0)),0)+IFERROR(INDEX('Hoja de Trabajo para listado'!$AB$155:$BA$1048576,MATCH($A682,'Hoja de Trabajo para listado'!$AB$155:$AB$1048576,0),MATCH((CUADRO!G$5&amp;$E682),'Hoja de Trabajo para listado'!$AB$151:$BA$151,0)),0)+IFERROR(INDEX('Hoja de Trabajo para listado'!$BC$155:$CB$1048576,MATCH($A682,'Hoja de Trabajo para listado'!$BC$155:$BC$1048576,0),MATCH((CUADRO!G$5&amp;$E682),'Hoja de Trabajo para listado'!$BC$151:$CB$151,0)),0)+IFERROR(INDEX('Hoja de Trabajo para listado'!$DE$153:$DG$274,MATCH($A682,'Hoja de Trabajo para listado'!$DE$153:$DE$1048576,0),MATCH((CUADRO!G$5&amp;$E682),'Hoja de Trabajo para listado'!$DE$151:$DG$151,0)),0)+IFERROR(INDEX('Hoja de Trabajo para listado'!$CD$155:$DC$1048576,MATCH($A682,'Hoja de Trabajo para listado'!$CD$155:$CD$1048576,0),MATCH((CUADRO!G$5&amp;$E682),'Hoja de Trabajo para listado'!$CD$151:$DC$151,0)),0)</f>
        <v>0</v>
      </c>
      <c r="H682" s="255">
        <f ca="1">+IFERROR(INDEX('Hoja de Trabajo para listado'!$A$155:$Z$1048576,MATCH($A682,'Hoja de Trabajo para listado'!$A$155:$A$1048576,0),MATCH((CUADRO!H$5&amp;$E682),'Hoja de Trabajo para listado'!$A$151:$Z$151,0)),0)+IFERROR(INDEX('Hoja de Trabajo para listado'!$AB$155:$BA$1048576,MATCH($A682,'Hoja de Trabajo para listado'!$AB$155:$AB$1048576,0),MATCH((CUADRO!H$5&amp;$E682),'Hoja de Trabajo para listado'!$AB$151:$BA$151,0)),0)+IFERROR(INDEX('Hoja de Trabajo para listado'!$BC$155:$CB$1048576,MATCH($A682,'Hoja de Trabajo para listado'!$BC$155:$BC$1048576,0),MATCH((CUADRO!H$5&amp;$E682),'Hoja de Trabajo para listado'!$BC$151:$CB$151,0)),0)+IFERROR(INDEX('Hoja de Trabajo para listado'!$DE$153:$DG$274,MATCH($A682,'Hoja de Trabajo para listado'!$DE$153:$DE$1048576,0),MATCH((CUADRO!H$5&amp;$E682),'Hoja de Trabajo para listado'!$DE$151:$DG$151,0)),0)+IFERROR(INDEX('Hoja de Trabajo para listado'!$CD$155:$DC$1048576,MATCH($A682,'Hoja de Trabajo para listado'!$CD$155:$CD$1048576,0),MATCH((CUADRO!H$5&amp;$E682),'Hoja de Trabajo para listado'!$CD$151:$DC$151,0)),0)</f>
        <v>0</v>
      </c>
      <c r="I682" s="255">
        <f ca="1">+IFERROR(INDEX('Hoja de Trabajo para listado'!$A$155:$Z$1048576,MATCH($A682,'Hoja de Trabajo para listado'!$A$155:$A$1048576,0),MATCH((CUADRO!I$5&amp;$E682),'Hoja de Trabajo para listado'!$A$151:$Z$151,0)),0)+IFERROR(INDEX('Hoja de Trabajo para listado'!$AB$155:$BA$1048576,MATCH($A682,'Hoja de Trabajo para listado'!$AB$155:$AB$1048576,0),MATCH((CUADRO!I$5&amp;$E682),'Hoja de Trabajo para listado'!$AB$151:$BA$151,0)),0)+IFERROR(INDEX('Hoja de Trabajo para listado'!$BC$155:$CB$1048576,MATCH($A682,'Hoja de Trabajo para listado'!$BC$155:$BC$1048576,0),MATCH((CUADRO!I$5&amp;$E682),'Hoja de Trabajo para listado'!$BC$151:$CB$151,0)),0)+IFERROR(INDEX('Hoja de Trabajo para listado'!$DE$153:$DG$274,MATCH($A682,'Hoja de Trabajo para listado'!$DE$153:$DE$1048576,0),MATCH((CUADRO!I$5&amp;$E682),'Hoja de Trabajo para listado'!$DE$151:$DG$151,0)),0)+IFERROR(INDEX('Hoja de Trabajo para listado'!$CD$155:$DC$1048576,MATCH($A682,'Hoja de Trabajo para listado'!$CD$155:$CD$1048576,0),MATCH((CUADRO!I$5&amp;$E682),'Hoja de Trabajo para listado'!$CD$151:$DC$151,0)),0)</f>
        <v>0</v>
      </c>
      <c r="J682" s="255">
        <f ca="1">+IFERROR(INDEX('Hoja de Trabajo para listado'!$A$155:$Z$1048576,MATCH($A682,'Hoja de Trabajo para listado'!$A$155:$A$1048576,0),MATCH((CUADRO!J$5&amp;$E682),'Hoja de Trabajo para listado'!$A$151:$Z$151,0)),0)+IFERROR(INDEX('Hoja de Trabajo para listado'!$AB$155:$BA$1048576,MATCH($A682,'Hoja de Trabajo para listado'!$AB$155:$AB$1048576,0),MATCH((CUADRO!J$5&amp;$E682),'Hoja de Trabajo para listado'!$AB$151:$BA$151,0)),0)+IFERROR(INDEX('Hoja de Trabajo para listado'!$BC$155:$CB$1048576,MATCH($A682,'Hoja de Trabajo para listado'!$BC$155:$BC$1048576,0),MATCH((CUADRO!J$5&amp;$E682),'Hoja de Trabajo para listado'!$BC$151:$CB$151,0)),0)+IFERROR(INDEX('Hoja de Trabajo para listado'!$DE$153:$DG$274,MATCH($A682,'Hoja de Trabajo para listado'!$DE$153:$DE$1048576,0),MATCH((CUADRO!J$5&amp;$E682),'Hoja de Trabajo para listado'!$DE$151:$DG$151,0)),0)+IFERROR(INDEX('Hoja de Trabajo para listado'!$CD$155:$DC$1048576,MATCH($A682,'Hoja de Trabajo para listado'!$CD$155:$CD$1048576,0),MATCH((CUADRO!J$5&amp;$E682),'Hoja de Trabajo para listado'!$CD$151:$DC$151,0)),0)</f>
        <v>0</v>
      </c>
      <c r="K682" s="255">
        <f ca="1">+IFERROR(INDEX('Hoja de Trabajo para listado'!$A$155:$Z$1048576,MATCH($A682,'Hoja de Trabajo para listado'!$A$155:$A$1048576,0),MATCH((CUADRO!K$5&amp;$E682),'Hoja de Trabajo para listado'!$A$151:$Z$151,0)),0)+IFERROR(INDEX('Hoja de Trabajo para listado'!$AB$155:$BA$1048576,MATCH($A682,'Hoja de Trabajo para listado'!$AB$155:$AB$1048576,0),MATCH((CUADRO!K$5&amp;$E682),'Hoja de Trabajo para listado'!$AB$151:$BA$151,0)),0)+IFERROR(INDEX('Hoja de Trabajo para listado'!$BC$155:$CB$1048576,MATCH($A682,'Hoja de Trabajo para listado'!$BC$155:$BC$1048576,0),MATCH((CUADRO!K$5&amp;$E682),'Hoja de Trabajo para listado'!$BC$151:$CB$151,0)),0)+IFERROR(INDEX('Hoja de Trabajo para listado'!$DE$153:$DG$274,MATCH($A682,'Hoja de Trabajo para listado'!$DE$153:$DE$1048576,0),MATCH((CUADRO!K$5&amp;$E682),'Hoja de Trabajo para listado'!$DE$151:$DG$151,0)),0)+IFERROR(INDEX('Hoja de Trabajo para listado'!$CD$155:$DC$1048576,MATCH($A682,'Hoja de Trabajo para listado'!$CD$155:$CD$1048576,0),MATCH((CUADRO!K$5&amp;$E682),'Hoja de Trabajo para listado'!$CD$151:$DC$151,0)),0)</f>
        <v>0</v>
      </c>
      <c r="L682" s="255">
        <f ca="1">+IFERROR(INDEX('Hoja de Trabajo para listado'!$A$155:$Z$1048576,MATCH($A682,'Hoja de Trabajo para listado'!$A$155:$A$1048576,0),MATCH((CUADRO!L$5&amp;$E682),'Hoja de Trabajo para listado'!$A$151:$Z$151,0)),0)+IFERROR(INDEX('Hoja de Trabajo para listado'!$AB$155:$BA$1048576,MATCH($A682,'Hoja de Trabajo para listado'!$AB$155:$AB$1048576,0),MATCH((CUADRO!L$5&amp;$E682),'Hoja de Trabajo para listado'!$AB$151:$BA$151,0)),0)+IFERROR(INDEX('Hoja de Trabajo para listado'!$BC$155:$CB$1048576,MATCH($A682,'Hoja de Trabajo para listado'!$BC$155:$BC$1048576,0),MATCH((CUADRO!L$5&amp;$E682),'Hoja de Trabajo para listado'!$BC$151:$CB$151,0)),0)+IFERROR(INDEX('Hoja de Trabajo para listado'!$DE$153:$DG$274,MATCH($A682,'Hoja de Trabajo para listado'!$DE$153:$DE$1048576,0),MATCH((CUADRO!L$5&amp;$E682),'Hoja de Trabajo para listado'!$DE$151:$DG$151,0)),0)+IFERROR(INDEX('Hoja de Trabajo para listado'!$CD$155:$DC$1048576,MATCH($A682,'Hoja de Trabajo para listado'!$CD$155:$CD$1048576,0),MATCH((CUADRO!L$5&amp;$E682),'Hoja de Trabajo para listado'!$CD$151:$DC$151,0)),0)</f>
        <v>0</v>
      </c>
      <c r="M682" s="255">
        <f ca="1">+IFERROR(INDEX('Hoja de Trabajo para listado'!$A$155:$Z$1048576,MATCH($A682,'Hoja de Trabajo para listado'!$A$155:$A$1048576,0),MATCH((CUADRO!M$5&amp;$E682),'Hoja de Trabajo para listado'!$A$151:$Z$151,0)),0)+IFERROR(INDEX('Hoja de Trabajo para listado'!$AB$155:$BA$1048576,MATCH($A682,'Hoja de Trabajo para listado'!$AB$155:$AB$1048576,0),MATCH((CUADRO!M$5&amp;$E682),'Hoja de Trabajo para listado'!$AB$151:$BA$151,0)),0)+IFERROR(INDEX('Hoja de Trabajo para listado'!$BC$155:$CB$1048576,MATCH($A682,'Hoja de Trabajo para listado'!$BC$155:$BC$1048576,0),MATCH((CUADRO!M$5&amp;$E682),'Hoja de Trabajo para listado'!$BC$151:$CB$151,0)),0)+IFERROR(INDEX('Hoja de Trabajo para listado'!$DE$153:$DG$274,MATCH($A682,'Hoja de Trabajo para listado'!$DE$153:$DE$1048576,0),MATCH((CUADRO!M$5&amp;$E682),'Hoja de Trabajo para listado'!$DE$151:$DG$151,0)),0)+IFERROR(INDEX('Hoja de Trabajo para listado'!$CD$155:$DC$1048576,MATCH($A682,'Hoja de Trabajo para listado'!$CD$155:$CD$1048576,0),MATCH((CUADRO!M$5&amp;$E682),'Hoja de Trabajo para listado'!$CD$151:$DC$151,0)),0)</f>
        <v>0</v>
      </c>
      <c r="N682" s="255">
        <f ca="1">+IFERROR(INDEX('Hoja de Trabajo para listado'!$A$155:$Z$1048576,MATCH($A682,'Hoja de Trabajo para listado'!$A$155:$A$1048576,0),MATCH((CUADRO!N$5&amp;$E682),'Hoja de Trabajo para listado'!$A$151:$Z$151,0)),0)+IFERROR(INDEX('Hoja de Trabajo para listado'!$AB$155:$BA$1048576,MATCH($A682,'Hoja de Trabajo para listado'!$AB$155:$AB$1048576,0),MATCH((CUADRO!N$5&amp;$E682),'Hoja de Trabajo para listado'!$AB$151:$BA$151,0)),0)+IFERROR(INDEX('Hoja de Trabajo para listado'!$BC$155:$CB$1048576,MATCH($A682,'Hoja de Trabajo para listado'!$BC$155:$BC$1048576,0),MATCH((CUADRO!N$5&amp;$E682),'Hoja de Trabajo para listado'!$BC$151:$CB$151,0)),0)+IFERROR(INDEX('Hoja de Trabajo para listado'!$DE$153:$DG$274,MATCH($A682,'Hoja de Trabajo para listado'!$DE$153:$DE$1048576,0),MATCH((CUADRO!N$5&amp;$E682),'Hoja de Trabajo para listado'!$DE$151:$DG$151,0)),0)+IFERROR(INDEX('Hoja de Trabajo para listado'!$CD$155:$DC$1048576,MATCH($A682,'Hoja de Trabajo para listado'!$CD$155:$CD$1048576,0),MATCH((CUADRO!N$5&amp;$E682),'Hoja de Trabajo para listado'!$CD$151:$DC$151,0)),0)</f>
        <v>0</v>
      </c>
      <c r="O682" s="255">
        <f ca="1">+IFERROR(INDEX('Hoja de Trabajo para listado'!$A$155:$Z$1048576,MATCH($A682,'Hoja de Trabajo para listado'!$A$155:$A$1048576,0),MATCH((CUADRO!O$5&amp;$E682),'Hoja de Trabajo para listado'!$A$151:$Z$151,0)),0)+IFERROR(INDEX('Hoja de Trabajo para listado'!$AB$155:$BA$1048576,MATCH($A682,'Hoja de Trabajo para listado'!$AB$155:$AB$1048576,0),MATCH((CUADRO!O$5&amp;$E682),'Hoja de Trabajo para listado'!$AB$151:$BA$151,0)),0)+IFERROR(INDEX('Hoja de Trabajo para listado'!$BC$155:$CB$1048576,MATCH($A682,'Hoja de Trabajo para listado'!$BC$155:$BC$1048576,0),MATCH((CUADRO!O$5&amp;$E682),'Hoja de Trabajo para listado'!$BC$151:$CB$151,0)),0)+IFERROR(INDEX('Hoja de Trabajo para listado'!$DE$153:$DG$274,MATCH($A682,'Hoja de Trabajo para listado'!$DE$153:$DE$1048576,0),MATCH((CUADRO!O$5&amp;$E682),'Hoja de Trabajo para listado'!$DE$151:$DG$151,0)),0)+IFERROR(INDEX('Hoja de Trabajo para listado'!$CD$155:$DC$1048576,MATCH($A682,'Hoja de Trabajo para listado'!$CD$155:$CD$1048576,0),MATCH((CUADRO!O$5&amp;$E682),'Hoja de Trabajo para listado'!$CD$151:$DC$151,0)),0)</f>
        <v>0</v>
      </c>
      <c r="P682" s="255">
        <f ca="1">+IFERROR(INDEX('Hoja de Trabajo para listado'!$A$155:$Z$1048576,MATCH($A682,'Hoja de Trabajo para listado'!$A$155:$A$1048576,0),MATCH((CUADRO!P$5&amp;$E682),'Hoja de Trabajo para listado'!$A$151:$Z$151,0)),0)+IFERROR(INDEX('Hoja de Trabajo para listado'!$AB$155:$BA$1048576,MATCH($A682,'Hoja de Trabajo para listado'!$AB$155:$AB$1048576,0),MATCH((CUADRO!P$5&amp;$E682),'Hoja de Trabajo para listado'!$AB$151:$BA$151,0)),0)+IFERROR(INDEX('Hoja de Trabajo para listado'!$BC$155:$CB$1048576,MATCH($A682,'Hoja de Trabajo para listado'!$BC$155:$BC$1048576,0),MATCH((CUADRO!P$5&amp;$E682),'Hoja de Trabajo para listado'!$BC$151:$CB$151,0)),0)+IFERROR(INDEX('Hoja de Trabajo para listado'!$DE$153:$DG$274,MATCH($A682,'Hoja de Trabajo para listado'!$DE$153:$DE$1048576,0),MATCH((CUADRO!P$5&amp;$E682),'Hoja de Trabajo para listado'!$DE$151:$DG$151,0)),0)+IFERROR(INDEX('Hoja de Trabajo para listado'!$CD$155:$DC$1048576,MATCH($A682,'Hoja de Trabajo para listado'!$CD$155:$CD$1048576,0),MATCH((CUADRO!P$5&amp;$E682),'Hoja de Trabajo para listado'!$CD$151:$DC$151,0)),0)</f>
        <v>0</v>
      </c>
      <c r="Q682" s="255">
        <f ca="1">+IFERROR(INDEX('Hoja de Trabajo para listado'!$A$155:$Z$1048576,MATCH($A682,'Hoja de Trabajo para listado'!$A$155:$A$1048576,0),MATCH((CUADRO!Q$5&amp;$E682),'Hoja de Trabajo para listado'!$A$151:$Z$151,0)),0)+IFERROR(INDEX('Hoja de Trabajo para listado'!$AB$155:$BA$1048576,MATCH($A682,'Hoja de Trabajo para listado'!$AB$155:$AB$1048576,0),MATCH((CUADRO!Q$5&amp;$E682),'Hoja de Trabajo para listado'!$AB$151:$BA$151,0)),0)+IFERROR(INDEX('Hoja de Trabajo para listado'!$BC$155:$CB$1048576,MATCH($A682,'Hoja de Trabajo para listado'!$BC$155:$BC$1048576,0),MATCH((CUADRO!Q$5&amp;$E682),'Hoja de Trabajo para listado'!$BC$151:$CB$151,0)),0)+IFERROR(INDEX('Hoja de Trabajo para listado'!$DE$153:$DG$274,MATCH($A682,'Hoja de Trabajo para listado'!$DE$153:$DE$1048576,0),MATCH((CUADRO!Q$5&amp;$E682),'Hoja de Trabajo para listado'!$DE$151:$DG$151,0)),0)+IFERROR(INDEX('Hoja de Trabajo para listado'!$CD$155:$DC$1048576,MATCH($A682,'Hoja de Trabajo para listado'!$CD$155:$CD$1048576,0),MATCH((CUADRO!Q$5&amp;$E682),'Hoja de Trabajo para listado'!$CD$151:$DC$151,0)),0)</f>
        <v>0</v>
      </c>
      <c r="R682" s="255">
        <f t="shared" ca="1" si="20"/>
        <v>0</v>
      </c>
      <c r="S682" s="262"/>
      <c r="T682" s="255">
        <f ca="1">+T683</f>
        <v>0</v>
      </c>
      <c r="U682" s="254">
        <f t="shared" si="21"/>
        <v>1</v>
      </c>
      <c r="V682" s="362" t="str">
        <f>+VLOOKUP(A682,bd_lista!$A$3:$E$590,5,FALSE)</f>
        <v>Gobiernos Autonomos Municipales</v>
      </c>
      <c r="W682" s="361" t="str">
        <f>+V682</f>
        <v>Gobiernos Autonomos Municipales</v>
      </c>
      <c r="X682" s="254">
        <f>+VLOOKUP(A682,[2]Sheet1!$A$13:$D$744,4,FALSE)</f>
        <v>0</v>
      </c>
      <c r="Y682" s="254" t="e">
        <f>+VLOOKUP(X682,bd_lista!$A$3:$C$590,3,FALSE)</f>
        <v>#N/A</v>
      </c>
      <c r="Z682" s="316">
        <f>+X682</f>
        <v>0</v>
      </c>
      <c r="AA682" s="317" t="e">
        <f>+Y682</f>
        <v>#N/A</v>
      </c>
    </row>
    <row r="683" spans="1:27" customFormat="1" ht="15" hidden="1" customHeight="1">
      <c r="A683" s="264">
        <v>1333</v>
      </c>
      <c r="B683" s="307"/>
      <c r="C683" s="259" t="str">
        <f>+VLOOKUP(A683,bd_lista!$A$3:$C$590,3,FALSE)</f>
        <v>Gobierno Autónomo Municipal de Pocona</v>
      </c>
      <c r="D683" s="362"/>
      <c r="E683" s="256" t="s">
        <v>1314</v>
      </c>
      <c r="F683" s="255">
        <f ca="1">+IFERROR(INDEX('Hoja de Trabajo para listado'!$A$155:$Z$1048576,MATCH($A683,'Hoja de Trabajo para listado'!$A$155:$A$1048576,0),MATCH((CUADRO!F$5&amp;$E683),'Hoja de Trabajo para listado'!$A$151:$Z$151,0)),0)+IFERROR(INDEX('Hoja de Trabajo para listado'!$AB$155:$BA$1048576,MATCH($A683,'Hoja de Trabajo para listado'!$AB$155:$AB$1048576,0),MATCH((CUADRO!F$5&amp;$E683),'Hoja de Trabajo para listado'!$AB$151:$BA$151,0)),0)+IFERROR(INDEX('Hoja de Trabajo para listado'!$BC$155:$CB$1048576,MATCH($A683,'Hoja de Trabajo para listado'!$BC$155:$BC$1048576,0),MATCH((CUADRO!F$5&amp;$E683),'Hoja de Trabajo para listado'!$BC$151:$CB$151,0)),0)+IFERROR(INDEX('Hoja de Trabajo para listado'!$DE$153:$DG$274,MATCH($A683,'Hoja de Trabajo para listado'!$DE$153:$DE$1048576,0),MATCH((CUADRO!F$5&amp;$E683),'Hoja de Trabajo para listado'!$DE$151:$DG$151,0)),0)+IFERROR(INDEX('Hoja de Trabajo para listado'!$CD$155:$DC$1048576,MATCH($A683,'Hoja de Trabajo para listado'!$CD$155:$CD$1048576,0),MATCH((CUADRO!F$5&amp;$E683),'Hoja de Trabajo para listado'!$CD$151:$DC$151,0)),0)</f>
        <v>0</v>
      </c>
      <c r="G683" s="255">
        <f ca="1">+IFERROR(INDEX('Hoja de Trabajo para listado'!$A$155:$Z$1048576,MATCH($A683,'Hoja de Trabajo para listado'!$A$155:$A$1048576,0),MATCH((CUADRO!G$5&amp;$E683),'Hoja de Trabajo para listado'!$A$151:$Z$151,0)),0)+IFERROR(INDEX('Hoja de Trabajo para listado'!$AB$155:$BA$1048576,MATCH($A683,'Hoja de Trabajo para listado'!$AB$155:$AB$1048576,0),MATCH((CUADRO!G$5&amp;$E683),'Hoja de Trabajo para listado'!$AB$151:$BA$151,0)),0)+IFERROR(INDEX('Hoja de Trabajo para listado'!$BC$155:$CB$1048576,MATCH($A683,'Hoja de Trabajo para listado'!$BC$155:$BC$1048576,0),MATCH((CUADRO!G$5&amp;$E683),'Hoja de Trabajo para listado'!$BC$151:$CB$151,0)),0)+IFERROR(INDEX('Hoja de Trabajo para listado'!$DE$153:$DG$274,MATCH($A683,'Hoja de Trabajo para listado'!$DE$153:$DE$1048576,0),MATCH((CUADRO!G$5&amp;$E683),'Hoja de Trabajo para listado'!$DE$151:$DG$151,0)),0)+IFERROR(INDEX('Hoja de Trabajo para listado'!$CD$155:$DC$1048576,MATCH($A683,'Hoja de Trabajo para listado'!$CD$155:$CD$1048576,0),MATCH((CUADRO!G$5&amp;$E683),'Hoja de Trabajo para listado'!$CD$151:$DC$151,0)),0)</f>
        <v>0</v>
      </c>
      <c r="H683" s="255">
        <f ca="1">+IFERROR(INDEX('Hoja de Trabajo para listado'!$A$155:$Z$1048576,MATCH($A683,'Hoja de Trabajo para listado'!$A$155:$A$1048576,0),MATCH((CUADRO!H$5&amp;$E683),'Hoja de Trabajo para listado'!$A$151:$Z$151,0)),0)+IFERROR(INDEX('Hoja de Trabajo para listado'!$AB$155:$BA$1048576,MATCH($A683,'Hoja de Trabajo para listado'!$AB$155:$AB$1048576,0),MATCH((CUADRO!H$5&amp;$E683),'Hoja de Trabajo para listado'!$AB$151:$BA$151,0)),0)+IFERROR(INDEX('Hoja de Trabajo para listado'!$BC$155:$CB$1048576,MATCH($A683,'Hoja de Trabajo para listado'!$BC$155:$BC$1048576,0),MATCH((CUADRO!H$5&amp;$E683),'Hoja de Trabajo para listado'!$BC$151:$CB$151,0)),0)+IFERROR(INDEX('Hoja de Trabajo para listado'!$DE$153:$DG$274,MATCH($A683,'Hoja de Trabajo para listado'!$DE$153:$DE$1048576,0),MATCH((CUADRO!H$5&amp;$E683),'Hoja de Trabajo para listado'!$DE$151:$DG$151,0)),0)+IFERROR(INDEX('Hoja de Trabajo para listado'!$CD$155:$DC$1048576,MATCH($A683,'Hoja de Trabajo para listado'!$CD$155:$CD$1048576,0),MATCH((CUADRO!H$5&amp;$E683),'Hoja de Trabajo para listado'!$CD$151:$DC$151,0)),0)</f>
        <v>0</v>
      </c>
      <c r="I683" s="255">
        <f ca="1">+IFERROR(INDEX('Hoja de Trabajo para listado'!$A$155:$Z$1048576,MATCH($A683,'Hoja de Trabajo para listado'!$A$155:$A$1048576,0),MATCH((CUADRO!I$5&amp;$E683),'Hoja de Trabajo para listado'!$A$151:$Z$151,0)),0)+IFERROR(INDEX('Hoja de Trabajo para listado'!$AB$155:$BA$1048576,MATCH($A683,'Hoja de Trabajo para listado'!$AB$155:$AB$1048576,0),MATCH((CUADRO!I$5&amp;$E683),'Hoja de Trabajo para listado'!$AB$151:$BA$151,0)),0)+IFERROR(INDEX('Hoja de Trabajo para listado'!$BC$155:$CB$1048576,MATCH($A683,'Hoja de Trabajo para listado'!$BC$155:$BC$1048576,0),MATCH((CUADRO!I$5&amp;$E683),'Hoja de Trabajo para listado'!$BC$151:$CB$151,0)),0)+IFERROR(INDEX('Hoja de Trabajo para listado'!$DE$153:$DG$274,MATCH($A683,'Hoja de Trabajo para listado'!$DE$153:$DE$1048576,0),MATCH((CUADRO!I$5&amp;$E683),'Hoja de Trabajo para listado'!$DE$151:$DG$151,0)),0)+IFERROR(INDEX('Hoja de Trabajo para listado'!$CD$155:$DC$1048576,MATCH($A683,'Hoja de Trabajo para listado'!$CD$155:$CD$1048576,0),MATCH((CUADRO!I$5&amp;$E683),'Hoja de Trabajo para listado'!$CD$151:$DC$151,0)),0)</f>
        <v>0</v>
      </c>
      <c r="J683" s="255">
        <f ca="1">+IFERROR(INDEX('Hoja de Trabajo para listado'!$A$155:$Z$1048576,MATCH($A683,'Hoja de Trabajo para listado'!$A$155:$A$1048576,0),MATCH((CUADRO!J$5&amp;$E683),'Hoja de Trabajo para listado'!$A$151:$Z$151,0)),0)+IFERROR(INDEX('Hoja de Trabajo para listado'!$AB$155:$BA$1048576,MATCH($A683,'Hoja de Trabajo para listado'!$AB$155:$AB$1048576,0),MATCH((CUADRO!J$5&amp;$E683),'Hoja de Trabajo para listado'!$AB$151:$BA$151,0)),0)+IFERROR(INDEX('Hoja de Trabajo para listado'!$BC$155:$CB$1048576,MATCH($A683,'Hoja de Trabajo para listado'!$BC$155:$BC$1048576,0),MATCH((CUADRO!J$5&amp;$E683),'Hoja de Trabajo para listado'!$BC$151:$CB$151,0)),0)+IFERROR(INDEX('Hoja de Trabajo para listado'!$DE$153:$DG$274,MATCH($A683,'Hoja de Trabajo para listado'!$DE$153:$DE$1048576,0),MATCH((CUADRO!J$5&amp;$E683),'Hoja de Trabajo para listado'!$DE$151:$DG$151,0)),0)+IFERROR(INDEX('Hoja de Trabajo para listado'!$CD$155:$DC$1048576,MATCH($A683,'Hoja de Trabajo para listado'!$CD$155:$CD$1048576,0),MATCH((CUADRO!J$5&amp;$E683),'Hoja de Trabajo para listado'!$CD$151:$DC$151,0)),0)</f>
        <v>0</v>
      </c>
      <c r="K683" s="255">
        <f ca="1">+IFERROR(INDEX('Hoja de Trabajo para listado'!$A$155:$Z$1048576,MATCH($A683,'Hoja de Trabajo para listado'!$A$155:$A$1048576,0),MATCH((CUADRO!K$5&amp;$E683),'Hoja de Trabajo para listado'!$A$151:$Z$151,0)),0)+IFERROR(INDEX('Hoja de Trabajo para listado'!$AB$155:$BA$1048576,MATCH($A683,'Hoja de Trabajo para listado'!$AB$155:$AB$1048576,0),MATCH((CUADRO!K$5&amp;$E683),'Hoja de Trabajo para listado'!$AB$151:$BA$151,0)),0)+IFERROR(INDEX('Hoja de Trabajo para listado'!$BC$155:$CB$1048576,MATCH($A683,'Hoja de Trabajo para listado'!$BC$155:$BC$1048576,0),MATCH((CUADRO!K$5&amp;$E683),'Hoja de Trabajo para listado'!$BC$151:$CB$151,0)),0)+IFERROR(INDEX('Hoja de Trabajo para listado'!$DE$153:$DG$274,MATCH($A683,'Hoja de Trabajo para listado'!$DE$153:$DE$1048576,0),MATCH((CUADRO!K$5&amp;$E683),'Hoja de Trabajo para listado'!$DE$151:$DG$151,0)),0)+IFERROR(INDEX('Hoja de Trabajo para listado'!$CD$155:$DC$1048576,MATCH($A683,'Hoja de Trabajo para listado'!$CD$155:$CD$1048576,0),MATCH((CUADRO!K$5&amp;$E683),'Hoja de Trabajo para listado'!$CD$151:$DC$151,0)),0)</f>
        <v>0</v>
      </c>
      <c r="L683" s="255">
        <f ca="1">+IFERROR(INDEX('Hoja de Trabajo para listado'!$A$155:$Z$1048576,MATCH($A683,'Hoja de Trabajo para listado'!$A$155:$A$1048576,0),MATCH((CUADRO!L$5&amp;$E683),'Hoja de Trabajo para listado'!$A$151:$Z$151,0)),0)+IFERROR(INDEX('Hoja de Trabajo para listado'!$AB$155:$BA$1048576,MATCH($A683,'Hoja de Trabajo para listado'!$AB$155:$AB$1048576,0),MATCH((CUADRO!L$5&amp;$E683),'Hoja de Trabajo para listado'!$AB$151:$BA$151,0)),0)+IFERROR(INDEX('Hoja de Trabajo para listado'!$BC$155:$CB$1048576,MATCH($A683,'Hoja de Trabajo para listado'!$BC$155:$BC$1048576,0),MATCH((CUADRO!L$5&amp;$E683),'Hoja de Trabajo para listado'!$BC$151:$CB$151,0)),0)+IFERROR(INDEX('Hoja de Trabajo para listado'!$DE$153:$DG$274,MATCH($A683,'Hoja de Trabajo para listado'!$DE$153:$DE$1048576,0),MATCH((CUADRO!L$5&amp;$E683),'Hoja de Trabajo para listado'!$DE$151:$DG$151,0)),0)+IFERROR(INDEX('Hoja de Trabajo para listado'!$CD$155:$DC$1048576,MATCH($A683,'Hoja de Trabajo para listado'!$CD$155:$CD$1048576,0),MATCH((CUADRO!L$5&amp;$E683),'Hoja de Trabajo para listado'!$CD$151:$DC$151,0)),0)</f>
        <v>0</v>
      </c>
      <c r="M683" s="255">
        <f ca="1">+IFERROR(INDEX('Hoja de Trabajo para listado'!$A$155:$Z$1048576,MATCH($A683,'Hoja de Trabajo para listado'!$A$155:$A$1048576,0),MATCH((CUADRO!M$5&amp;$E683),'Hoja de Trabajo para listado'!$A$151:$Z$151,0)),0)+IFERROR(INDEX('Hoja de Trabajo para listado'!$AB$155:$BA$1048576,MATCH($A683,'Hoja de Trabajo para listado'!$AB$155:$AB$1048576,0),MATCH((CUADRO!M$5&amp;$E683),'Hoja de Trabajo para listado'!$AB$151:$BA$151,0)),0)+IFERROR(INDEX('Hoja de Trabajo para listado'!$BC$155:$CB$1048576,MATCH($A683,'Hoja de Trabajo para listado'!$BC$155:$BC$1048576,0),MATCH((CUADRO!M$5&amp;$E683),'Hoja de Trabajo para listado'!$BC$151:$CB$151,0)),0)+IFERROR(INDEX('Hoja de Trabajo para listado'!$DE$153:$DG$274,MATCH($A683,'Hoja de Trabajo para listado'!$DE$153:$DE$1048576,0),MATCH((CUADRO!M$5&amp;$E683),'Hoja de Trabajo para listado'!$DE$151:$DG$151,0)),0)+IFERROR(INDEX('Hoja de Trabajo para listado'!$CD$155:$DC$1048576,MATCH($A683,'Hoja de Trabajo para listado'!$CD$155:$CD$1048576,0),MATCH((CUADRO!M$5&amp;$E683),'Hoja de Trabajo para listado'!$CD$151:$DC$151,0)),0)</f>
        <v>0</v>
      </c>
      <c r="N683" s="255">
        <f ca="1">+IFERROR(INDEX('Hoja de Trabajo para listado'!$A$155:$Z$1048576,MATCH($A683,'Hoja de Trabajo para listado'!$A$155:$A$1048576,0),MATCH((CUADRO!N$5&amp;$E683),'Hoja de Trabajo para listado'!$A$151:$Z$151,0)),0)+IFERROR(INDEX('Hoja de Trabajo para listado'!$AB$155:$BA$1048576,MATCH($A683,'Hoja de Trabajo para listado'!$AB$155:$AB$1048576,0),MATCH((CUADRO!N$5&amp;$E683),'Hoja de Trabajo para listado'!$AB$151:$BA$151,0)),0)+IFERROR(INDEX('Hoja de Trabajo para listado'!$BC$155:$CB$1048576,MATCH($A683,'Hoja de Trabajo para listado'!$BC$155:$BC$1048576,0),MATCH((CUADRO!N$5&amp;$E683),'Hoja de Trabajo para listado'!$BC$151:$CB$151,0)),0)+IFERROR(INDEX('Hoja de Trabajo para listado'!$DE$153:$DG$274,MATCH($A683,'Hoja de Trabajo para listado'!$DE$153:$DE$1048576,0),MATCH((CUADRO!N$5&amp;$E683),'Hoja de Trabajo para listado'!$DE$151:$DG$151,0)),0)+IFERROR(INDEX('Hoja de Trabajo para listado'!$CD$155:$DC$1048576,MATCH($A683,'Hoja de Trabajo para listado'!$CD$155:$CD$1048576,0),MATCH((CUADRO!N$5&amp;$E683),'Hoja de Trabajo para listado'!$CD$151:$DC$151,0)),0)</f>
        <v>0</v>
      </c>
      <c r="O683" s="255">
        <f ca="1">+IFERROR(INDEX('Hoja de Trabajo para listado'!$A$155:$Z$1048576,MATCH($A683,'Hoja de Trabajo para listado'!$A$155:$A$1048576,0),MATCH((CUADRO!O$5&amp;$E683),'Hoja de Trabajo para listado'!$A$151:$Z$151,0)),0)+IFERROR(INDEX('Hoja de Trabajo para listado'!$AB$155:$BA$1048576,MATCH($A683,'Hoja de Trabajo para listado'!$AB$155:$AB$1048576,0),MATCH((CUADRO!O$5&amp;$E683),'Hoja de Trabajo para listado'!$AB$151:$BA$151,0)),0)+IFERROR(INDEX('Hoja de Trabajo para listado'!$BC$155:$CB$1048576,MATCH($A683,'Hoja de Trabajo para listado'!$BC$155:$BC$1048576,0),MATCH((CUADRO!O$5&amp;$E683),'Hoja de Trabajo para listado'!$BC$151:$CB$151,0)),0)+IFERROR(INDEX('Hoja de Trabajo para listado'!$DE$153:$DG$274,MATCH($A683,'Hoja de Trabajo para listado'!$DE$153:$DE$1048576,0),MATCH((CUADRO!O$5&amp;$E683),'Hoja de Trabajo para listado'!$DE$151:$DG$151,0)),0)+IFERROR(INDEX('Hoja de Trabajo para listado'!$CD$155:$DC$1048576,MATCH($A683,'Hoja de Trabajo para listado'!$CD$155:$CD$1048576,0),MATCH((CUADRO!O$5&amp;$E683),'Hoja de Trabajo para listado'!$CD$151:$DC$151,0)),0)</f>
        <v>0</v>
      </c>
      <c r="P683" s="255">
        <f ca="1">+IFERROR(INDEX('Hoja de Trabajo para listado'!$A$155:$Z$1048576,MATCH($A683,'Hoja de Trabajo para listado'!$A$155:$A$1048576,0),MATCH((CUADRO!P$5&amp;$E683),'Hoja de Trabajo para listado'!$A$151:$Z$151,0)),0)+IFERROR(INDEX('Hoja de Trabajo para listado'!$AB$155:$BA$1048576,MATCH($A683,'Hoja de Trabajo para listado'!$AB$155:$AB$1048576,0),MATCH((CUADRO!P$5&amp;$E683),'Hoja de Trabajo para listado'!$AB$151:$BA$151,0)),0)+IFERROR(INDEX('Hoja de Trabajo para listado'!$BC$155:$CB$1048576,MATCH($A683,'Hoja de Trabajo para listado'!$BC$155:$BC$1048576,0),MATCH((CUADRO!P$5&amp;$E683),'Hoja de Trabajo para listado'!$BC$151:$CB$151,0)),0)+IFERROR(INDEX('Hoja de Trabajo para listado'!$DE$153:$DG$274,MATCH($A683,'Hoja de Trabajo para listado'!$DE$153:$DE$1048576,0),MATCH((CUADRO!P$5&amp;$E683),'Hoja de Trabajo para listado'!$DE$151:$DG$151,0)),0)+IFERROR(INDEX('Hoja de Trabajo para listado'!$CD$155:$DC$1048576,MATCH($A683,'Hoja de Trabajo para listado'!$CD$155:$CD$1048576,0),MATCH((CUADRO!P$5&amp;$E683),'Hoja de Trabajo para listado'!$CD$151:$DC$151,0)),0)</f>
        <v>0</v>
      </c>
      <c r="Q683" s="255">
        <f ca="1">+IFERROR(INDEX('Hoja de Trabajo para listado'!$A$155:$Z$1048576,MATCH($A683,'Hoja de Trabajo para listado'!$A$155:$A$1048576,0),MATCH((CUADRO!Q$5&amp;$E683),'Hoja de Trabajo para listado'!$A$151:$Z$151,0)),0)+IFERROR(INDEX('Hoja de Trabajo para listado'!$AB$155:$BA$1048576,MATCH($A683,'Hoja de Trabajo para listado'!$AB$155:$AB$1048576,0),MATCH((CUADRO!Q$5&amp;$E683),'Hoja de Trabajo para listado'!$AB$151:$BA$151,0)),0)+IFERROR(INDEX('Hoja de Trabajo para listado'!$BC$155:$CB$1048576,MATCH($A683,'Hoja de Trabajo para listado'!$BC$155:$BC$1048576,0),MATCH((CUADRO!Q$5&amp;$E683),'Hoja de Trabajo para listado'!$BC$151:$CB$151,0)),0)+IFERROR(INDEX('Hoja de Trabajo para listado'!$DE$153:$DG$274,MATCH($A683,'Hoja de Trabajo para listado'!$DE$153:$DE$1048576,0),MATCH((CUADRO!Q$5&amp;$E683),'Hoja de Trabajo para listado'!$DE$151:$DG$151,0)),0)+IFERROR(INDEX('Hoja de Trabajo para listado'!$CD$155:$DC$1048576,MATCH($A683,'Hoja de Trabajo para listado'!$CD$155:$CD$1048576,0),MATCH((CUADRO!Q$5&amp;$E683),'Hoja de Trabajo para listado'!$CD$151:$DC$151,0)),0)</f>
        <v>0</v>
      </c>
      <c r="R683" s="255">
        <f t="shared" ca="1" si="20"/>
        <v>0</v>
      </c>
      <c r="S683" s="262">
        <f ca="1">+R682+R683</f>
        <v>0</v>
      </c>
      <c r="T683" s="255">
        <f ca="1">+S683</f>
        <v>0</v>
      </c>
      <c r="U683" s="254">
        <f t="shared" si="21"/>
        <v>2</v>
      </c>
      <c r="V683" s="362" t="str">
        <f>+VLOOKUP(A683,bd_lista!$A$3:$E$590,5,FALSE)</f>
        <v>Gobiernos Autonomos Municipales</v>
      </c>
      <c r="W683" s="362"/>
      <c r="X683" s="254">
        <f>+VLOOKUP(A683,[2]Sheet1!$A$13:$D$744,4,FALSE)</f>
        <v>0</v>
      </c>
      <c r="Y683" s="254" t="e">
        <f>+VLOOKUP(X683,bd_lista!$A$3:$C$590,3,FALSE)</f>
        <v>#N/A</v>
      </c>
      <c r="Z683" s="314"/>
      <c r="AA683" s="315"/>
    </row>
    <row r="684" spans="1:27" customFormat="1" ht="15" hidden="1" customHeight="1">
      <c r="A684" s="32">
        <v>1334</v>
      </c>
      <c r="B684" s="306">
        <f>+A684</f>
        <v>1334</v>
      </c>
      <c r="C684" s="259" t="str">
        <f>+VLOOKUP(A684,bd_lista!$A$3:$C$590,3,FALSE)</f>
        <v>Gobierno Autónomo Municipal de Chimoré</v>
      </c>
      <c r="D684" s="361" t="str">
        <f>+C684</f>
        <v>Gobierno Autónomo Municipal de Chimoré</v>
      </c>
      <c r="E684" s="254" t="s">
        <v>1313</v>
      </c>
      <c r="F684" s="255">
        <f ca="1">+IFERROR(INDEX('Hoja de Trabajo para listado'!$A$155:$Z$1048576,MATCH($A684,'Hoja de Trabajo para listado'!$A$155:$A$1048576,0),MATCH((CUADRO!F$5&amp;$E684),'Hoja de Trabajo para listado'!$A$151:$Z$151,0)),0)+IFERROR(INDEX('Hoja de Trabajo para listado'!$AB$155:$BA$1048576,MATCH($A684,'Hoja de Trabajo para listado'!$AB$155:$AB$1048576,0),MATCH((CUADRO!F$5&amp;$E684),'Hoja de Trabajo para listado'!$AB$151:$BA$151,0)),0)+IFERROR(INDEX('Hoja de Trabajo para listado'!$BC$155:$CB$1048576,MATCH($A684,'Hoja de Trabajo para listado'!$BC$155:$BC$1048576,0),MATCH((CUADRO!F$5&amp;$E684),'Hoja de Trabajo para listado'!$BC$151:$CB$151,0)),0)+IFERROR(INDEX('Hoja de Trabajo para listado'!$DE$153:$DG$274,MATCH($A684,'Hoja de Trabajo para listado'!$DE$153:$DE$1048576,0),MATCH((CUADRO!F$5&amp;$E684),'Hoja de Trabajo para listado'!$DE$151:$DG$151,0)),0)+IFERROR(INDEX('Hoja de Trabajo para listado'!$CD$155:$DC$1048576,MATCH($A684,'Hoja de Trabajo para listado'!$CD$155:$CD$1048576,0),MATCH((CUADRO!F$5&amp;$E684),'Hoja de Trabajo para listado'!$CD$151:$DC$151,0)),0)</f>
        <v>0</v>
      </c>
      <c r="G684" s="255">
        <f ca="1">+IFERROR(INDEX('Hoja de Trabajo para listado'!$A$155:$Z$1048576,MATCH($A684,'Hoja de Trabajo para listado'!$A$155:$A$1048576,0),MATCH((CUADRO!G$5&amp;$E684),'Hoja de Trabajo para listado'!$A$151:$Z$151,0)),0)+IFERROR(INDEX('Hoja de Trabajo para listado'!$AB$155:$BA$1048576,MATCH($A684,'Hoja de Trabajo para listado'!$AB$155:$AB$1048576,0),MATCH((CUADRO!G$5&amp;$E684),'Hoja de Trabajo para listado'!$AB$151:$BA$151,0)),0)+IFERROR(INDEX('Hoja de Trabajo para listado'!$BC$155:$CB$1048576,MATCH($A684,'Hoja de Trabajo para listado'!$BC$155:$BC$1048576,0),MATCH((CUADRO!G$5&amp;$E684),'Hoja de Trabajo para listado'!$BC$151:$CB$151,0)),0)+IFERROR(INDEX('Hoja de Trabajo para listado'!$DE$153:$DG$274,MATCH($A684,'Hoja de Trabajo para listado'!$DE$153:$DE$1048576,0),MATCH((CUADRO!G$5&amp;$E684),'Hoja de Trabajo para listado'!$DE$151:$DG$151,0)),0)+IFERROR(INDEX('Hoja de Trabajo para listado'!$CD$155:$DC$1048576,MATCH($A684,'Hoja de Trabajo para listado'!$CD$155:$CD$1048576,0),MATCH((CUADRO!G$5&amp;$E684),'Hoja de Trabajo para listado'!$CD$151:$DC$151,0)),0)</f>
        <v>0</v>
      </c>
      <c r="H684" s="255">
        <f ca="1">+IFERROR(INDEX('Hoja de Trabajo para listado'!$A$155:$Z$1048576,MATCH($A684,'Hoja de Trabajo para listado'!$A$155:$A$1048576,0),MATCH((CUADRO!H$5&amp;$E684),'Hoja de Trabajo para listado'!$A$151:$Z$151,0)),0)+IFERROR(INDEX('Hoja de Trabajo para listado'!$AB$155:$BA$1048576,MATCH($A684,'Hoja de Trabajo para listado'!$AB$155:$AB$1048576,0),MATCH((CUADRO!H$5&amp;$E684),'Hoja de Trabajo para listado'!$AB$151:$BA$151,0)),0)+IFERROR(INDEX('Hoja de Trabajo para listado'!$BC$155:$CB$1048576,MATCH($A684,'Hoja de Trabajo para listado'!$BC$155:$BC$1048576,0),MATCH((CUADRO!H$5&amp;$E684),'Hoja de Trabajo para listado'!$BC$151:$CB$151,0)),0)+IFERROR(INDEX('Hoja de Trabajo para listado'!$DE$153:$DG$274,MATCH($A684,'Hoja de Trabajo para listado'!$DE$153:$DE$1048576,0),MATCH((CUADRO!H$5&amp;$E684),'Hoja de Trabajo para listado'!$DE$151:$DG$151,0)),0)+IFERROR(INDEX('Hoja de Trabajo para listado'!$CD$155:$DC$1048576,MATCH($A684,'Hoja de Trabajo para listado'!$CD$155:$CD$1048576,0),MATCH((CUADRO!H$5&amp;$E684),'Hoja de Trabajo para listado'!$CD$151:$DC$151,0)),0)</f>
        <v>0</v>
      </c>
      <c r="I684" s="255">
        <f ca="1">+IFERROR(INDEX('Hoja de Trabajo para listado'!$A$155:$Z$1048576,MATCH($A684,'Hoja de Trabajo para listado'!$A$155:$A$1048576,0),MATCH((CUADRO!I$5&amp;$E684),'Hoja de Trabajo para listado'!$A$151:$Z$151,0)),0)+IFERROR(INDEX('Hoja de Trabajo para listado'!$AB$155:$BA$1048576,MATCH($A684,'Hoja de Trabajo para listado'!$AB$155:$AB$1048576,0),MATCH((CUADRO!I$5&amp;$E684),'Hoja de Trabajo para listado'!$AB$151:$BA$151,0)),0)+IFERROR(INDEX('Hoja de Trabajo para listado'!$BC$155:$CB$1048576,MATCH($A684,'Hoja de Trabajo para listado'!$BC$155:$BC$1048576,0),MATCH((CUADRO!I$5&amp;$E684),'Hoja de Trabajo para listado'!$BC$151:$CB$151,0)),0)+IFERROR(INDEX('Hoja de Trabajo para listado'!$DE$153:$DG$274,MATCH($A684,'Hoja de Trabajo para listado'!$DE$153:$DE$1048576,0),MATCH((CUADRO!I$5&amp;$E684),'Hoja de Trabajo para listado'!$DE$151:$DG$151,0)),0)+IFERROR(INDEX('Hoja de Trabajo para listado'!$CD$155:$DC$1048576,MATCH($A684,'Hoja de Trabajo para listado'!$CD$155:$CD$1048576,0),MATCH((CUADRO!I$5&amp;$E684),'Hoja de Trabajo para listado'!$CD$151:$DC$151,0)),0)</f>
        <v>0</v>
      </c>
      <c r="J684" s="255">
        <f ca="1">+IFERROR(INDEX('Hoja de Trabajo para listado'!$A$155:$Z$1048576,MATCH($A684,'Hoja de Trabajo para listado'!$A$155:$A$1048576,0),MATCH((CUADRO!J$5&amp;$E684),'Hoja de Trabajo para listado'!$A$151:$Z$151,0)),0)+IFERROR(INDEX('Hoja de Trabajo para listado'!$AB$155:$BA$1048576,MATCH($A684,'Hoja de Trabajo para listado'!$AB$155:$AB$1048576,0),MATCH((CUADRO!J$5&amp;$E684),'Hoja de Trabajo para listado'!$AB$151:$BA$151,0)),0)+IFERROR(INDEX('Hoja de Trabajo para listado'!$BC$155:$CB$1048576,MATCH($A684,'Hoja de Trabajo para listado'!$BC$155:$BC$1048576,0),MATCH((CUADRO!J$5&amp;$E684),'Hoja de Trabajo para listado'!$BC$151:$CB$151,0)),0)+IFERROR(INDEX('Hoja de Trabajo para listado'!$DE$153:$DG$274,MATCH($A684,'Hoja de Trabajo para listado'!$DE$153:$DE$1048576,0),MATCH((CUADRO!J$5&amp;$E684),'Hoja de Trabajo para listado'!$DE$151:$DG$151,0)),0)+IFERROR(INDEX('Hoja de Trabajo para listado'!$CD$155:$DC$1048576,MATCH($A684,'Hoja de Trabajo para listado'!$CD$155:$CD$1048576,0),MATCH((CUADRO!J$5&amp;$E684),'Hoja de Trabajo para listado'!$CD$151:$DC$151,0)),0)</f>
        <v>0</v>
      </c>
      <c r="K684" s="255">
        <f ca="1">+IFERROR(INDEX('Hoja de Trabajo para listado'!$A$155:$Z$1048576,MATCH($A684,'Hoja de Trabajo para listado'!$A$155:$A$1048576,0),MATCH((CUADRO!K$5&amp;$E684),'Hoja de Trabajo para listado'!$A$151:$Z$151,0)),0)+IFERROR(INDEX('Hoja de Trabajo para listado'!$AB$155:$BA$1048576,MATCH($A684,'Hoja de Trabajo para listado'!$AB$155:$AB$1048576,0),MATCH((CUADRO!K$5&amp;$E684),'Hoja de Trabajo para listado'!$AB$151:$BA$151,0)),0)+IFERROR(INDEX('Hoja de Trabajo para listado'!$BC$155:$CB$1048576,MATCH($A684,'Hoja de Trabajo para listado'!$BC$155:$BC$1048576,0),MATCH((CUADRO!K$5&amp;$E684),'Hoja de Trabajo para listado'!$BC$151:$CB$151,0)),0)+IFERROR(INDEX('Hoja de Trabajo para listado'!$DE$153:$DG$274,MATCH($A684,'Hoja de Trabajo para listado'!$DE$153:$DE$1048576,0),MATCH((CUADRO!K$5&amp;$E684),'Hoja de Trabajo para listado'!$DE$151:$DG$151,0)),0)+IFERROR(INDEX('Hoja de Trabajo para listado'!$CD$155:$DC$1048576,MATCH($A684,'Hoja de Trabajo para listado'!$CD$155:$CD$1048576,0),MATCH((CUADRO!K$5&amp;$E684),'Hoja de Trabajo para listado'!$CD$151:$DC$151,0)),0)</f>
        <v>0</v>
      </c>
      <c r="L684" s="255">
        <f ca="1">+IFERROR(INDEX('Hoja de Trabajo para listado'!$A$155:$Z$1048576,MATCH($A684,'Hoja de Trabajo para listado'!$A$155:$A$1048576,0),MATCH((CUADRO!L$5&amp;$E684),'Hoja de Trabajo para listado'!$A$151:$Z$151,0)),0)+IFERROR(INDEX('Hoja de Trabajo para listado'!$AB$155:$BA$1048576,MATCH($A684,'Hoja de Trabajo para listado'!$AB$155:$AB$1048576,0),MATCH((CUADRO!L$5&amp;$E684),'Hoja de Trabajo para listado'!$AB$151:$BA$151,0)),0)+IFERROR(INDEX('Hoja de Trabajo para listado'!$BC$155:$CB$1048576,MATCH($A684,'Hoja de Trabajo para listado'!$BC$155:$BC$1048576,0),MATCH((CUADRO!L$5&amp;$E684),'Hoja de Trabajo para listado'!$BC$151:$CB$151,0)),0)+IFERROR(INDEX('Hoja de Trabajo para listado'!$DE$153:$DG$274,MATCH($A684,'Hoja de Trabajo para listado'!$DE$153:$DE$1048576,0),MATCH((CUADRO!L$5&amp;$E684),'Hoja de Trabajo para listado'!$DE$151:$DG$151,0)),0)+IFERROR(INDEX('Hoja de Trabajo para listado'!$CD$155:$DC$1048576,MATCH($A684,'Hoja de Trabajo para listado'!$CD$155:$CD$1048576,0),MATCH((CUADRO!L$5&amp;$E684),'Hoja de Trabajo para listado'!$CD$151:$DC$151,0)),0)</f>
        <v>0</v>
      </c>
      <c r="M684" s="255">
        <f ca="1">+IFERROR(INDEX('Hoja de Trabajo para listado'!$A$155:$Z$1048576,MATCH($A684,'Hoja de Trabajo para listado'!$A$155:$A$1048576,0),MATCH((CUADRO!M$5&amp;$E684),'Hoja de Trabajo para listado'!$A$151:$Z$151,0)),0)+IFERROR(INDEX('Hoja de Trabajo para listado'!$AB$155:$BA$1048576,MATCH($A684,'Hoja de Trabajo para listado'!$AB$155:$AB$1048576,0),MATCH((CUADRO!M$5&amp;$E684),'Hoja de Trabajo para listado'!$AB$151:$BA$151,0)),0)+IFERROR(INDEX('Hoja de Trabajo para listado'!$BC$155:$CB$1048576,MATCH($A684,'Hoja de Trabajo para listado'!$BC$155:$BC$1048576,0),MATCH((CUADRO!M$5&amp;$E684),'Hoja de Trabajo para listado'!$BC$151:$CB$151,0)),0)+IFERROR(INDEX('Hoja de Trabajo para listado'!$DE$153:$DG$274,MATCH($A684,'Hoja de Trabajo para listado'!$DE$153:$DE$1048576,0),MATCH((CUADRO!M$5&amp;$E684),'Hoja de Trabajo para listado'!$DE$151:$DG$151,0)),0)+IFERROR(INDEX('Hoja de Trabajo para listado'!$CD$155:$DC$1048576,MATCH($A684,'Hoja de Trabajo para listado'!$CD$155:$CD$1048576,0),MATCH((CUADRO!M$5&amp;$E684),'Hoja de Trabajo para listado'!$CD$151:$DC$151,0)),0)</f>
        <v>0</v>
      </c>
      <c r="N684" s="255">
        <f ca="1">+IFERROR(INDEX('Hoja de Trabajo para listado'!$A$155:$Z$1048576,MATCH($A684,'Hoja de Trabajo para listado'!$A$155:$A$1048576,0),MATCH((CUADRO!N$5&amp;$E684),'Hoja de Trabajo para listado'!$A$151:$Z$151,0)),0)+IFERROR(INDEX('Hoja de Trabajo para listado'!$AB$155:$BA$1048576,MATCH($A684,'Hoja de Trabajo para listado'!$AB$155:$AB$1048576,0),MATCH((CUADRO!N$5&amp;$E684),'Hoja de Trabajo para listado'!$AB$151:$BA$151,0)),0)+IFERROR(INDEX('Hoja de Trabajo para listado'!$BC$155:$CB$1048576,MATCH($A684,'Hoja de Trabajo para listado'!$BC$155:$BC$1048576,0),MATCH((CUADRO!N$5&amp;$E684),'Hoja de Trabajo para listado'!$BC$151:$CB$151,0)),0)+IFERROR(INDEX('Hoja de Trabajo para listado'!$DE$153:$DG$274,MATCH($A684,'Hoja de Trabajo para listado'!$DE$153:$DE$1048576,0),MATCH((CUADRO!N$5&amp;$E684),'Hoja de Trabajo para listado'!$DE$151:$DG$151,0)),0)+IFERROR(INDEX('Hoja de Trabajo para listado'!$CD$155:$DC$1048576,MATCH($A684,'Hoja de Trabajo para listado'!$CD$155:$CD$1048576,0),MATCH((CUADRO!N$5&amp;$E684),'Hoja de Trabajo para listado'!$CD$151:$DC$151,0)),0)</f>
        <v>0</v>
      </c>
      <c r="O684" s="255">
        <f ca="1">+IFERROR(INDEX('Hoja de Trabajo para listado'!$A$155:$Z$1048576,MATCH($A684,'Hoja de Trabajo para listado'!$A$155:$A$1048576,0),MATCH((CUADRO!O$5&amp;$E684),'Hoja de Trabajo para listado'!$A$151:$Z$151,0)),0)+IFERROR(INDEX('Hoja de Trabajo para listado'!$AB$155:$BA$1048576,MATCH($A684,'Hoja de Trabajo para listado'!$AB$155:$AB$1048576,0),MATCH((CUADRO!O$5&amp;$E684),'Hoja de Trabajo para listado'!$AB$151:$BA$151,0)),0)+IFERROR(INDEX('Hoja de Trabajo para listado'!$BC$155:$CB$1048576,MATCH($A684,'Hoja de Trabajo para listado'!$BC$155:$BC$1048576,0),MATCH((CUADRO!O$5&amp;$E684),'Hoja de Trabajo para listado'!$BC$151:$CB$151,0)),0)+IFERROR(INDEX('Hoja de Trabajo para listado'!$DE$153:$DG$274,MATCH($A684,'Hoja de Trabajo para listado'!$DE$153:$DE$1048576,0),MATCH((CUADRO!O$5&amp;$E684),'Hoja de Trabajo para listado'!$DE$151:$DG$151,0)),0)+IFERROR(INDEX('Hoja de Trabajo para listado'!$CD$155:$DC$1048576,MATCH($A684,'Hoja de Trabajo para listado'!$CD$155:$CD$1048576,0),MATCH((CUADRO!O$5&amp;$E684),'Hoja de Trabajo para listado'!$CD$151:$DC$151,0)),0)</f>
        <v>0</v>
      </c>
      <c r="P684" s="255">
        <f ca="1">+IFERROR(INDEX('Hoja de Trabajo para listado'!$A$155:$Z$1048576,MATCH($A684,'Hoja de Trabajo para listado'!$A$155:$A$1048576,0),MATCH((CUADRO!P$5&amp;$E684),'Hoja de Trabajo para listado'!$A$151:$Z$151,0)),0)+IFERROR(INDEX('Hoja de Trabajo para listado'!$AB$155:$BA$1048576,MATCH($A684,'Hoja de Trabajo para listado'!$AB$155:$AB$1048576,0),MATCH((CUADRO!P$5&amp;$E684),'Hoja de Trabajo para listado'!$AB$151:$BA$151,0)),0)+IFERROR(INDEX('Hoja de Trabajo para listado'!$BC$155:$CB$1048576,MATCH($A684,'Hoja de Trabajo para listado'!$BC$155:$BC$1048576,0),MATCH((CUADRO!P$5&amp;$E684),'Hoja de Trabajo para listado'!$BC$151:$CB$151,0)),0)+IFERROR(INDEX('Hoja de Trabajo para listado'!$DE$153:$DG$274,MATCH($A684,'Hoja de Trabajo para listado'!$DE$153:$DE$1048576,0),MATCH((CUADRO!P$5&amp;$E684),'Hoja de Trabajo para listado'!$DE$151:$DG$151,0)),0)+IFERROR(INDEX('Hoja de Trabajo para listado'!$CD$155:$DC$1048576,MATCH($A684,'Hoja de Trabajo para listado'!$CD$155:$CD$1048576,0),MATCH((CUADRO!P$5&amp;$E684),'Hoja de Trabajo para listado'!$CD$151:$DC$151,0)),0)</f>
        <v>0</v>
      </c>
      <c r="Q684" s="255">
        <f ca="1">+IFERROR(INDEX('Hoja de Trabajo para listado'!$A$155:$Z$1048576,MATCH($A684,'Hoja de Trabajo para listado'!$A$155:$A$1048576,0),MATCH((CUADRO!Q$5&amp;$E684),'Hoja de Trabajo para listado'!$A$151:$Z$151,0)),0)+IFERROR(INDEX('Hoja de Trabajo para listado'!$AB$155:$BA$1048576,MATCH($A684,'Hoja de Trabajo para listado'!$AB$155:$AB$1048576,0),MATCH((CUADRO!Q$5&amp;$E684),'Hoja de Trabajo para listado'!$AB$151:$BA$151,0)),0)+IFERROR(INDEX('Hoja de Trabajo para listado'!$BC$155:$CB$1048576,MATCH($A684,'Hoja de Trabajo para listado'!$BC$155:$BC$1048576,0),MATCH((CUADRO!Q$5&amp;$E684),'Hoja de Trabajo para listado'!$BC$151:$CB$151,0)),0)+IFERROR(INDEX('Hoja de Trabajo para listado'!$DE$153:$DG$274,MATCH($A684,'Hoja de Trabajo para listado'!$DE$153:$DE$1048576,0),MATCH((CUADRO!Q$5&amp;$E684),'Hoja de Trabajo para listado'!$DE$151:$DG$151,0)),0)+IFERROR(INDEX('Hoja de Trabajo para listado'!$CD$155:$DC$1048576,MATCH($A684,'Hoja de Trabajo para listado'!$CD$155:$CD$1048576,0),MATCH((CUADRO!Q$5&amp;$E684),'Hoja de Trabajo para listado'!$CD$151:$DC$151,0)),0)</f>
        <v>0</v>
      </c>
      <c r="R684" s="255">
        <f t="shared" ca="1" si="20"/>
        <v>0</v>
      </c>
      <c r="S684" s="262"/>
      <c r="T684" s="255">
        <f ca="1">+T685</f>
        <v>0</v>
      </c>
      <c r="U684" s="254">
        <f t="shared" si="21"/>
        <v>1</v>
      </c>
      <c r="V684" s="362" t="str">
        <f>+VLOOKUP(A684,bd_lista!$A$3:$E$590,5,FALSE)</f>
        <v>Gobiernos Autonomos Municipales</v>
      </c>
      <c r="W684" s="361" t="str">
        <f>+V684</f>
        <v>Gobiernos Autonomos Municipales</v>
      </c>
      <c r="X684" s="254">
        <f>+VLOOKUP(A684,[2]Sheet1!$A$13:$D$744,4,FALSE)</f>
        <v>0</v>
      </c>
      <c r="Y684" s="254" t="e">
        <f>+VLOOKUP(X684,bd_lista!$A$3:$C$590,3,FALSE)</f>
        <v>#N/A</v>
      </c>
      <c r="Z684" s="316">
        <f>+X684</f>
        <v>0</v>
      </c>
      <c r="AA684" s="317" t="e">
        <f>+Y684</f>
        <v>#N/A</v>
      </c>
    </row>
    <row r="685" spans="1:27" customFormat="1" ht="15" hidden="1" customHeight="1">
      <c r="A685" s="32">
        <v>1334</v>
      </c>
      <c r="B685" s="307"/>
      <c r="C685" s="259" t="str">
        <f>+VLOOKUP(A685,bd_lista!$A$3:$C$590,3,FALSE)</f>
        <v>Gobierno Autónomo Municipal de Chimoré</v>
      </c>
      <c r="D685" s="362"/>
      <c r="E685" s="256" t="s">
        <v>1314</v>
      </c>
      <c r="F685" s="255">
        <f ca="1">+IFERROR(INDEX('Hoja de Trabajo para listado'!$A$155:$Z$1048576,MATCH($A685,'Hoja de Trabajo para listado'!$A$155:$A$1048576,0),MATCH((CUADRO!F$5&amp;$E685),'Hoja de Trabajo para listado'!$A$151:$Z$151,0)),0)+IFERROR(INDEX('Hoja de Trabajo para listado'!$AB$155:$BA$1048576,MATCH($A685,'Hoja de Trabajo para listado'!$AB$155:$AB$1048576,0),MATCH((CUADRO!F$5&amp;$E685),'Hoja de Trabajo para listado'!$AB$151:$BA$151,0)),0)+IFERROR(INDEX('Hoja de Trabajo para listado'!$BC$155:$CB$1048576,MATCH($A685,'Hoja de Trabajo para listado'!$BC$155:$BC$1048576,0),MATCH((CUADRO!F$5&amp;$E685),'Hoja de Trabajo para listado'!$BC$151:$CB$151,0)),0)+IFERROR(INDEX('Hoja de Trabajo para listado'!$DE$153:$DG$274,MATCH($A685,'Hoja de Trabajo para listado'!$DE$153:$DE$1048576,0),MATCH((CUADRO!F$5&amp;$E685),'Hoja de Trabajo para listado'!$DE$151:$DG$151,0)),0)+IFERROR(INDEX('Hoja de Trabajo para listado'!$CD$155:$DC$1048576,MATCH($A685,'Hoja de Trabajo para listado'!$CD$155:$CD$1048576,0),MATCH((CUADRO!F$5&amp;$E685),'Hoja de Trabajo para listado'!$CD$151:$DC$151,0)),0)</f>
        <v>0</v>
      </c>
      <c r="G685" s="255">
        <f ca="1">+IFERROR(INDEX('Hoja de Trabajo para listado'!$A$155:$Z$1048576,MATCH($A685,'Hoja de Trabajo para listado'!$A$155:$A$1048576,0),MATCH((CUADRO!G$5&amp;$E685),'Hoja de Trabajo para listado'!$A$151:$Z$151,0)),0)+IFERROR(INDEX('Hoja de Trabajo para listado'!$AB$155:$BA$1048576,MATCH($A685,'Hoja de Trabajo para listado'!$AB$155:$AB$1048576,0),MATCH((CUADRO!G$5&amp;$E685),'Hoja de Trabajo para listado'!$AB$151:$BA$151,0)),0)+IFERROR(INDEX('Hoja de Trabajo para listado'!$BC$155:$CB$1048576,MATCH($A685,'Hoja de Trabajo para listado'!$BC$155:$BC$1048576,0),MATCH((CUADRO!G$5&amp;$E685),'Hoja de Trabajo para listado'!$BC$151:$CB$151,0)),0)+IFERROR(INDEX('Hoja de Trabajo para listado'!$DE$153:$DG$274,MATCH($A685,'Hoja de Trabajo para listado'!$DE$153:$DE$1048576,0),MATCH((CUADRO!G$5&amp;$E685),'Hoja de Trabajo para listado'!$DE$151:$DG$151,0)),0)+IFERROR(INDEX('Hoja de Trabajo para listado'!$CD$155:$DC$1048576,MATCH($A685,'Hoja de Trabajo para listado'!$CD$155:$CD$1048576,0),MATCH((CUADRO!G$5&amp;$E685),'Hoja de Trabajo para listado'!$CD$151:$DC$151,0)),0)</f>
        <v>0</v>
      </c>
      <c r="H685" s="255">
        <f ca="1">+IFERROR(INDEX('Hoja de Trabajo para listado'!$A$155:$Z$1048576,MATCH($A685,'Hoja de Trabajo para listado'!$A$155:$A$1048576,0),MATCH((CUADRO!H$5&amp;$E685),'Hoja de Trabajo para listado'!$A$151:$Z$151,0)),0)+IFERROR(INDEX('Hoja de Trabajo para listado'!$AB$155:$BA$1048576,MATCH($A685,'Hoja de Trabajo para listado'!$AB$155:$AB$1048576,0),MATCH((CUADRO!H$5&amp;$E685),'Hoja de Trabajo para listado'!$AB$151:$BA$151,0)),0)+IFERROR(INDEX('Hoja de Trabajo para listado'!$BC$155:$CB$1048576,MATCH($A685,'Hoja de Trabajo para listado'!$BC$155:$BC$1048576,0),MATCH((CUADRO!H$5&amp;$E685),'Hoja de Trabajo para listado'!$BC$151:$CB$151,0)),0)+IFERROR(INDEX('Hoja de Trabajo para listado'!$DE$153:$DG$274,MATCH($A685,'Hoja de Trabajo para listado'!$DE$153:$DE$1048576,0),MATCH((CUADRO!H$5&amp;$E685),'Hoja de Trabajo para listado'!$DE$151:$DG$151,0)),0)+IFERROR(INDEX('Hoja de Trabajo para listado'!$CD$155:$DC$1048576,MATCH($A685,'Hoja de Trabajo para listado'!$CD$155:$CD$1048576,0),MATCH((CUADRO!H$5&amp;$E685),'Hoja de Trabajo para listado'!$CD$151:$DC$151,0)),0)</f>
        <v>0</v>
      </c>
      <c r="I685" s="255">
        <f ca="1">+IFERROR(INDEX('Hoja de Trabajo para listado'!$A$155:$Z$1048576,MATCH($A685,'Hoja de Trabajo para listado'!$A$155:$A$1048576,0),MATCH((CUADRO!I$5&amp;$E685),'Hoja de Trabajo para listado'!$A$151:$Z$151,0)),0)+IFERROR(INDEX('Hoja de Trabajo para listado'!$AB$155:$BA$1048576,MATCH($A685,'Hoja de Trabajo para listado'!$AB$155:$AB$1048576,0),MATCH((CUADRO!I$5&amp;$E685),'Hoja de Trabajo para listado'!$AB$151:$BA$151,0)),0)+IFERROR(INDEX('Hoja de Trabajo para listado'!$BC$155:$CB$1048576,MATCH($A685,'Hoja de Trabajo para listado'!$BC$155:$BC$1048576,0),MATCH((CUADRO!I$5&amp;$E685),'Hoja de Trabajo para listado'!$BC$151:$CB$151,0)),0)+IFERROR(INDEX('Hoja de Trabajo para listado'!$DE$153:$DG$274,MATCH($A685,'Hoja de Trabajo para listado'!$DE$153:$DE$1048576,0),MATCH((CUADRO!I$5&amp;$E685),'Hoja de Trabajo para listado'!$DE$151:$DG$151,0)),0)+IFERROR(INDEX('Hoja de Trabajo para listado'!$CD$155:$DC$1048576,MATCH($A685,'Hoja de Trabajo para listado'!$CD$155:$CD$1048576,0),MATCH((CUADRO!I$5&amp;$E685),'Hoja de Trabajo para listado'!$CD$151:$DC$151,0)),0)</f>
        <v>0</v>
      </c>
      <c r="J685" s="255">
        <f ca="1">+IFERROR(INDEX('Hoja de Trabajo para listado'!$A$155:$Z$1048576,MATCH($A685,'Hoja de Trabajo para listado'!$A$155:$A$1048576,0),MATCH((CUADRO!J$5&amp;$E685),'Hoja de Trabajo para listado'!$A$151:$Z$151,0)),0)+IFERROR(INDEX('Hoja de Trabajo para listado'!$AB$155:$BA$1048576,MATCH($A685,'Hoja de Trabajo para listado'!$AB$155:$AB$1048576,0),MATCH((CUADRO!J$5&amp;$E685),'Hoja de Trabajo para listado'!$AB$151:$BA$151,0)),0)+IFERROR(INDEX('Hoja de Trabajo para listado'!$BC$155:$CB$1048576,MATCH($A685,'Hoja de Trabajo para listado'!$BC$155:$BC$1048576,0),MATCH((CUADRO!J$5&amp;$E685),'Hoja de Trabajo para listado'!$BC$151:$CB$151,0)),0)+IFERROR(INDEX('Hoja de Trabajo para listado'!$DE$153:$DG$274,MATCH($A685,'Hoja de Trabajo para listado'!$DE$153:$DE$1048576,0),MATCH((CUADRO!J$5&amp;$E685),'Hoja de Trabajo para listado'!$DE$151:$DG$151,0)),0)+IFERROR(INDEX('Hoja de Trabajo para listado'!$CD$155:$DC$1048576,MATCH($A685,'Hoja de Trabajo para listado'!$CD$155:$CD$1048576,0),MATCH((CUADRO!J$5&amp;$E685),'Hoja de Trabajo para listado'!$CD$151:$DC$151,0)),0)</f>
        <v>0</v>
      </c>
      <c r="K685" s="255">
        <f ca="1">+IFERROR(INDEX('Hoja de Trabajo para listado'!$A$155:$Z$1048576,MATCH($A685,'Hoja de Trabajo para listado'!$A$155:$A$1048576,0),MATCH((CUADRO!K$5&amp;$E685),'Hoja de Trabajo para listado'!$A$151:$Z$151,0)),0)+IFERROR(INDEX('Hoja de Trabajo para listado'!$AB$155:$BA$1048576,MATCH($A685,'Hoja de Trabajo para listado'!$AB$155:$AB$1048576,0),MATCH((CUADRO!K$5&amp;$E685),'Hoja de Trabajo para listado'!$AB$151:$BA$151,0)),0)+IFERROR(INDEX('Hoja de Trabajo para listado'!$BC$155:$CB$1048576,MATCH($A685,'Hoja de Trabajo para listado'!$BC$155:$BC$1048576,0),MATCH((CUADRO!K$5&amp;$E685),'Hoja de Trabajo para listado'!$BC$151:$CB$151,0)),0)+IFERROR(INDEX('Hoja de Trabajo para listado'!$DE$153:$DG$274,MATCH($A685,'Hoja de Trabajo para listado'!$DE$153:$DE$1048576,0),MATCH((CUADRO!K$5&amp;$E685),'Hoja de Trabajo para listado'!$DE$151:$DG$151,0)),0)+IFERROR(INDEX('Hoja de Trabajo para listado'!$CD$155:$DC$1048576,MATCH($A685,'Hoja de Trabajo para listado'!$CD$155:$CD$1048576,0),MATCH((CUADRO!K$5&amp;$E685),'Hoja de Trabajo para listado'!$CD$151:$DC$151,0)),0)</f>
        <v>0</v>
      </c>
      <c r="L685" s="255">
        <f ca="1">+IFERROR(INDEX('Hoja de Trabajo para listado'!$A$155:$Z$1048576,MATCH($A685,'Hoja de Trabajo para listado'!$A$155:$A$1048576,0),MATCH((CUADRO!L$5&amp;$E685),'Hoja de Trabajo para listado'!$A$151:$Z$151,0)),0)+IFERROR(INDEX('Hoja de Trabajo para listado'!$AB$155:$BA$1048576,MATCH($A685,'Hoja de Trabajo para listado'!$AB$155:$AB$1048576,0),MATCH((CUADRO!L$5&amp;$E685),'Hoja de Trabajo para listado'!$AB$151:$BA$151,0)),0)+IFERROR(INDEX('Hoja de Trabajo para listado'!$BC$155:$CB$1048576,MATCH($A685,'Hoja de Trabajo para listado'!$BC$155:$BC$1048576,0),MATCH((CUADRO!L$5&amp;$E685),'Hoja de Trabajo para listado'!$BC$151:$CB$151,0)),0)+IFERROR(INDEX('Hoja de Trabajo para listado'!$DE$153:$DG$274,MATCH($A685,'Hoja de Trabajo para listado'!$DE$153:$DE$1048576,0),MATCH((CUADRO!L$5&amp;$E685),'Hoja de Trabajo para listado'!$DE$151:$DG$151,0)),0)+IFERROR(INDEX('Hoja de Trabajo para listado'!$CD$155:$DC$1048576,MATCH($A685,'Hoja de Trabajo para listado'!$CD$155:$CD$1048576,0),MATCH((CUADRO!L$5&amp;$E685),'Hoja de Trabajo para listado'!$CD$151:$DC$151,0)),0)</f>
        <v>0</v>
      </c>
      <c r="M685" s="255">
        <f ca="1">+IFERROR(INDEX('Hoja de Trabajo para listado'!$A$155:$Z$1048576,MATCH($A685,'Hoja de Trabajo para listado'!$A$155:$A$1048576,0),MATCH((CUADRO!M$5&amp;$E685),'Hoja de Trabajo para listado'!$A$151:$Z$151,0)),0)+IFERROR(INDEX('Hoja de Trabajo para listado'!$AB$155:$BA$1048576,MATCH($A685,'Hoja de Trabajo para listado'!$AB$155:$AB$1048576,0),MATCH((CUADRO!M$5&amp;$E685),'Hoja de Trabajo para listado'!$AB$151:$BA$151,0)),0)+IFERROR(INDEX('Hoja de Trabajo para listado'!$BC$155:$CB$1048576,MATCH($A685,'Hoja de Trabajo para listado'!$BC$155:$BC$1048576,0),MATCH((CUADRO!M$5&amp;$E685),'Hoja de Trabajo para listado'!$BC$151:$CB$151,0)),0)+IFERROR(INDEX('Hoja de Trabajo para listado'!$DE$153:$DG$274,MATCH($A685,'Hoja de Trabajo para listado'!$DE$153:$DE$1048576,0),MATCH((CUADRO!M$5&amp;$E685),'Hoja de Trabajo para listado'!$DE$151:$DG$151,0)),0)+IFERROR(INDEX('Hoja de Trabajo para listado'!$CD$155:$DC$1048576,MATCH($A685,'Hoja de Trabajo para listado'!$CD$155:$CD$1048576,0),MATCH((CUADRO!M$5&amp;$E685),'Hoja de Trabajo para listado'!$CD$151:$DC$151,0)),0)</f>
        <v>0</v>
      </c>
      <c r="N685" s="255">
        <f ca="1">+IFERROR(INDEX('Hoja de Trabajo para listado'!$A$155:$Z$1048576,MATCH($A685,'Hoja de Trabajo para listado'!$A$155:$A$1048576,0),MATCH((CUADRO!N$5&amp;$E685),'Hoja de Trabajo para listado'!$A$151:$Z$151,0)),0)+IFERROR(INDEX('Hoja de Trabajo para listado'!$AB$155:$BA$1048576,MATCH($A685,'Hoja de Trabajo para listado'!$AB$155:$AB$1048576,0),MATCH((CUADRO!N$5&amp;$E685),'Hoja de Trabajo para listado'!$AB$151:$BA$151,0)),0)+IFERROR(INDEX('Hoja de Trabajo para listado'!$BC$155:$CB$1048576,MATCH($A685,'Hoja de Trabajo para listado'!$BC$155:$BC$1048576,0),MATCH((CUADRO!N$5&amp;$E685),'Hoja de Trabajo para listado'!$BC$151:$CB$151,0)),0)+IFERROR(INDEX('Hoja de Trabajo para listado'!$DE$153:$DG$274,MATCH($A685,'Hoja de Trabajo para listado'!$DE$153:$DE$1048576,0),MATCH((CUADRO!N$5&amp;$E685),'Hoja de Trabajo para listado'!$DE$151:$DG$151,0)),0)+IFERROR(INDEX('Hoja de Trabajo para listado'!$CD$155:$DC$1048576,MATCH($A685,'Hoja de Trabajo para listado'!$CD$155:$CD$1048576,0),MATCH((CUADRO!N$5&amp;$E685),'Hoja de Trabajo para listado'!$CD$151:$DC$151,0)),0)</f>
        <v>0</v>
      </c>
      <c r="O685" s="255">
        <f ca="1">+IFERROR(INDEX('Hoja de Trabajo para listado'!$A$155:$Z$1048576,MATCH($A685,'Hoja de Trabajo para listado'!$A$155:$A$1048576,0),MATCH((CUADRO!O$5&amp;$E685),'Hoja de Trabajo para listado'!$A$151:$Z$151,0)),0)+IFERROR(INDEX('Hoja de Trabajo para listado'!$AB$155:$BA$1048576,MATCH($A685,'Hoja de Trabajo para listado'!$AB$155:$AB$1048576,0),MATCH((CUADRO!O$5&amp;$E685),'Hoja de Trabajo para listado'!$AB$151:$BA$151,0)),0)+IFERROR(INDEX('Hoja de Trabajo para listado'!$BC$155:$CB$1048576,MATCH($A685,'Hoja de Trabajo para listado'!$BC$155:$BC$1048576,0),MATCH((CUADRO!O$5&amp;$E685),'Hoja de Trabajo para listado'!$BC$151:$CB$151,0)),0)+IFERROR(INDEX('Hoja de Trabajo para listado'!$DE$153:$DG$274,MATCH($A685,'Hoja de Trabajo para listado'!$DE$153:$DE$1048576,0),MATCH((CUADRO!O$5&amp;$E685),'Hoja de Trabajo para listado'!$DE$151:$DG$151,0)),0)+IFERROR(INDEX('Hoja de Trabajo para listado'!$CD$155:$DC$1048576,MATCH($A685,'Hoja de Trabajo para listado'!$CD$155:$CD$1048576,0),MATCH((CUADRO!O$5&amp;$E685),'Hoja de Trabajo para listado'!$CD$151:$DC$151,0)),0)</f>
        <v>0</v>
      </c>
      <c r="P685" s="255">
        <f ca="1">+IFERROR(INDEX('Hoja de Trabajo para listado'!$A$155:$Z$1048576,MATCH($A685,'Hoja de Trabajo para listado'!$A$155:$A$1048576,0),MATCH((CUADRO!P$5&amp;$E685),'Hoja de Trabajo para listado'!$A$151:$Z$151,0)),0)+IFERROR(INDEX('Hoja de Trabajo para listado'!$AB$155:$BA$1048576,MATCH($A685,'Hoja de Trabajo para listado'!$AB$155:$AB$1048576,0),MATCH((CUADRO!P$5&amp;$E685),'Hoja de Trabajo para listado'!$AB$151:$BA$151,0)),0)+IFERROR(INDEX('Hoja de Trabajo para listado'!$BC$155:$CB$1048576,MATCH($A685,'Hoja de Trabajo para listado'!$BC$155:$BC$1048576,0),MATCH((CUADRO!P$5&amp;$E685),'Hoja de Trabajo para listado'!$BC$151:$CB$151,0)),0)+IFERROR(INDEX('Hoja de Trabajo para listado'!$DE$153:$DG$274,MATCH($A685,'Hoja de Trabajo para listado'!$DE$153:$DE$1048576,0),MATCH((CUADRO!P$5&amp;$E685),'Hoja de Trabajo para listado'!$DE$151:$DG$151,0)),0)+IFERROR(INDEX('Hoja de Trabajo para listado'!$CD$155:$DC$1048576,MATCH($A685,'Hoja de Trabajo para listado'!$CD$155:$CD$1048576,0),MATCH((CUADRO!P$5&amp;$E685),'Hoja de Trabajo para listado'!$CD$151:$DC$151,0)),0)</f>
        <v>0</v>
      </c>
      <c r="Q685" s="255">
        <f ca="1">+IFERROR(INDEX('Hoja de Trabajo para listado'!$A$155:$Z$1048576,MATCH($A685,'Hoja de Trabajo para listado'!$A$155:$A$1048576,0),MATCH((CUADRO!Q$5&amp;$E685),'Hoja de Trabajo para listado'!$A$151:$Z$151,0)),0)+IFERROR(INDEX('Hoja de Trabajo para listado'!$AB$155:$BA$1048576,MATCH($A685,'Hoja de Trabajo para listado'!$AB$155:$AB$1048576,0),MATCH((CUADRO!Q$5&amp;$E685),'Hoja de Trabajo para listado'!$AB$151:$BA$151,0)),0)+IFERROR(INDEX('Hoja de Trabajo para listado'!$BC$155:$CB$1048576,MATCH($A685,'Hoja de Trabajo para listado'!$BC$155:$BC$1048576,0),MATCH((CUADRO!Q$5&amp;$E685),'Hoja de Trabajo para listado'!$BC$151:$CB$151,0)),0)+IFERROR(INDEX('Hoja de Trabajo para listado'!$DE$153:$DG$274,MATCH($A685,'Hoja de Trabajo para listado'!$DE$153:$DE$1048576,0),MATCH((CUADRO!Q$5&amp;$E685),'Hoja de Trabajo para listado'!$DE$151:$DG$151,0)),0)+IFERROR(INDEX('Hoja de Trabajo para listado'!$CD$155:$DC$1048576,MATCH($A685,'Hoja de Trabajo para listado'!$CD$155:$CD$1048576,0),MATCH((CUADRO!Q$5&amp;$E685),'Hoja de Trabajo para listado'!$CD$151:$DC$151,0)),0)</f>
        <v>0</v>
      </c>
      <c r="R685" s="255">
        <f t="shared" ca="1" si="20"/>
        <v>0</v>
      </c>
      <c r="S685" s="262">
        <f ca="1">+R684+R685</f>
        <v>0</v>
      </c>
      <c r="T685" s="255">
        <f ca="1">+S685</f>
        <v>0</v>
      </c>
      <c r="U685" s="254">
        <f t="shared" si="21"/>
        <v>2</v>
      </c>
      <c r="V685" s="362" t="str">
        <f>+VLOOKUP(A685,bd_lista!$A$3:$E$590,5,FALSE)</f>
        <v>Gobiernos Autonomos Municipales</v>
      </c>
      <c r="W685" s="362"/>
      <c r="X685" s="254">
        <f>+VLOOKUP(A685,[2]Sheet1!$A$13:$D$744,4,FALSE)</f>
        <v>0</v>
      </c>
      <c r="Y685" s="254" t="e">
        <f>+VLOOKUP(X685,bd_lista!$A$3:$C$590,3,FALSE)</f>
        <v>#N/A</v>
      </c>
      <c r="Z685" s="314"/>
      <c r="AA685" s="315"/>
    </row>
    <row r="686" spans="1:27" customFormat="1" ht="15" hidden="1" customHeight="1">
      <c r="A686" s="32">
        <v>1335</v>
      </c>
      <c r="B686" s="306">
        <f>+A686</f>
        <v>1335</v>
      </c>
      <c r="C686" s="259" t="str">
        <f>+VLOOKUP(A686,bd_lista!$A$3:$C$590,3,FALSE)</f>
        <v>Gobierno Autónomo Municipal de Puerto Villarroel</v>
      </c>
      <c r="D686" s="361" t="str">
        <f>+C686</f>
        <v>Gobierno Autónomo Municipal de Puerto Villarroel</v>
      </c>
      <c r="E686" s="254" t="s">
        <v>1313</v>
      </c>
      <c r="F686" s="255">
        <f ca="1">+IFERROR(INDEX('Hoja de Trabajo para listado'!$A$155:$Z$1048576,MATCH($A686,'Hoja de Trabajo para listado'!$A$155:$A$1048576,0),MATCH((CUADRO!F$5&amp;$E686),'Hoja de Trabajo para listado'!$A$151:$Z$151,0)),0)+IFERROR(INDEX('Hoja de Trabajo para listado'!$AB$155:$BA$1048576,MATCH($A686,'Hoja de Trabajo para listado'!$AB$155:$AB$1048576,0),MATCH((CUADRO!F$5&amp;$E686),'Hoja de Trabajo para listado'!$AB$151:$BA$151,0)),0)+IFERROR(INDEX('Hoja de Trabajo para listado'!$BC$155:$CB$1048576,MATCH($A686,'Hoja de Trabajo para listado'!$BC$155:$BC$1048576,0),MATCH((CUADRO!F$5&amp;$E686),'Hoja de Trabajo para listado'!$BC$151:$CB$151,0)),0)+IFERROR(INDEX('Hoja de Trabajo para listado'!$DE$153:$DG$274,MATCH($A686,'Hoja de Trabajo para listado'!$DE$153:$DE$1048576,0),MATCH((CUADRO!F$5&amp;$E686),'Hoja de Trabajo para listado'!$DE$151:$DG$151,0)),0)+IFERROR(INDEX('Hoja de Trabajo para listado'!$CD$155:$DC$1048576,MATCH($A686,'Hoja de Trabajo para listado'!$CD$155:$CD$1048576,0),MATCH((CUADRO!F$5&amp;$E686),'Hoja de Trabajo para listado'!$CD$151:$DC$151,0)),0)</f>
        <v>0</v>
      </c>
      <c r="G686" s="255">
        <f ca="1">+IFERROR(INDEX('Hoja de Trabajo para listado'!$A$155:$Z$1048576,MATCH($A686,'Hoja de Trabajo para listado'!$A$155:$A$1048576,0),MATCH((CUADRO!G$5&amp;$E686),'Hoja de Trabajo para listado'!$A$151:$Z$151,0)),0)+IFERROR(INDEX('Hoja de Trabajo para listado'!$AB$155:$BA$1048576,MATCH($A686,'Hoja de Trabajo para listado'!$AB$155:$AB$1048576,0),MATCH((CUADRO!G$5&amp;$E686),'Hoja de Trabajo para listado'!$AB$151:$BA$151,0)),0)+IFERROR(INDEX('Hoja de Trabajo para listado'!$BC$155:$CB$1048576,MATCH($A686,'Hoja de Trabajo para listado'!$BC$155:$BC$1048576,0),MATCH((CUADRO!G$5&amp;$E686),'Hoja de Trabajo para listado'!$BC$151:$CB$151,0)),0)+IFERROR(INDEX('Hoja de Trabajo para listado'!$DE$153:$DG$274,MATCH($A686,'Hoja de Trabajo para listado'!$DE$153:$DE$1048576,0),MATCH((CUADRO!G$5&amp;$E686),'Hoja de Trabajo para listado'!$DE$151:$DG$151,0)),0)+IFERROR(INDEX('Hoja de Trabajo para listado'!$CD$155:$DC$1048576,MATCH($A686,'Hoja de Trabajo para listado'!$CD$155:$CD$1048576,0),MATCH((CUADRO!G$5&amp;$E686),'Hoja de Trabajo para listado'!$CD$151:$DC$151,0)),0)</f>
        <v>0</v>
      </c>
      <c r="H686" s="255">
        <f ca="1">+IFERROR(INDEX('Hoja de Trabajo para listado'!$A$155:$Z$1048576,MATCH($A686,'Hoja de Trabajo para listado'!$A$155:$A$1048576,0),MATCH((CUADRO!H$5&amp;$E686),'Hoja de Trabajo para listado'!$A$151:$Z$151,0)),0)+IFERROR(INDEX('Hoja de Trabajo para listado'!$AB$155:$BA$1048576,MATCH($A686,'Hoja de Trabajo para listado'!$AB$155:$AB$1048576,0),MATCH((CUADRO!H$5&amp;$E686),'Hoja de Trabajo para listado'!$AB$151:$BA$151,0)),0)+IFERROR(INDEX('Hoja de Trabajo para listado'!$BC$155:$CB$1048576,MATCH($A686,'Hoja de Trabajo para listado'!$BC$155:$BC$1048576,0),MATCH((CUADRO!H$5&amp;$E686),'Hoja de Trabajo para listado'!$BC$151:$CB$151,0)),0)+IFERROR(INDEX('Hoja de Trabajo para listado'!$DE$153:$DG$274,MATCH($A686,'Hoja de Trabajo para listado'!$DE$153:$DE$1048576,0),MATCH((CUADRO!H$5&amp;$E686),'Hoja de Trabajo para listado'!$DE$151:$DG$151,0)),0)+IFERROR(INDEX('Hoja de Trabajo para listado'!$CD$155:$DC$1048576,MATCH($A686,'Hoja de Trabajo para listado'!$CD$155:$CD$1048576,0),MATCH((CUADRO!H$5&amp;$E686),'Hoja de Trabajo para listado'!$CD$151:$DC$151,0)),0)</f>
        <v>0</v>
      </c>
      <c r="I686" s="255">
        <f ca="1">+IFERROR(INDEX('Hoja de Trabajo para listado'!$A$155:$Z$1048576,MATCH($A686,'Hoja de Trabajo para listado'!$A$155:$A$1048576,0),MATCH((CUADRO!I$5&amp;$E686),'Hoja de Trabajo para listado'!$A$151:$Z$151,0)),0)+IFERROR(INDEX('Hoja de Trabajo para listado'!$AB$155:$BA$1048576,MATCH($A686,'Hoja de Trabajo para listado'!$AB$155:$AB$1048576,0),MATCH((CUADRO!I$5&amp;$E686),'Hoja de Trabajo para listado'!$AB$151:$BA$151,0)),0)+IFERROR(INDEX('Hoja de Trabajo para listado'!$BC$155:$CB$1048576,MATCH($A686,'Hoja de Trabajo para listado'!$BC$155:$BC$1048576,0),MATCH((CUADRO!I$5&amp;$E686),'Hoja de Trabajo para listado'!$BC$151:$CB$151,0)),0)+IFERROR(INDEX('Hoja de Trabajo para listado'!$DE$153:$DG$274,MATCH($A686,'Hoja de Trabajo para listado'!$DE$153:$DE$1048576,0),MATCH((CUADRO!I$5&amp;$E686),'Hoja de Trabajo para listado'!$DE$151:$DG$151,0)),0)+IFERROR(INDEX('Hoja de Trabajo para listado'!$CD$155:$DC$1048576,MATCH($A686,'Hoja de Trabajo para listado'!$CD$155:$CD$1048576,0),MATCH((CUADRO!I$5&amp;$E686),'Hoja de Trabajo para listado'!$CD$151:$DC$151,0)),0)</f>
        <v>0</v>
      </c>
      <c r="J686" s="255">
        <f ca="1">+IFERROR(INDEX('Hoja de Trabajo para listado'!$A$155:$Z$1048576,MATCH($A686,'Hoja de Trabajo para listado'!$A$155:$A$1048576,0),MATCH((CUADRO!J$5&amp;$E686),'Hoja de Trabajo para listado'!$A$151:$Z$151,0)),0)+IFERROR(INDEX('Hoja de Trabajo para listado'!$AB$155:$BA$1048576,MATCH($A686,'Hoja de Trabajo para listado'!$AB$155:$AB$1048576,0),MATCH((CUADRO!J$5&amp;$E686),'Hoja de Trabajo para listado'!$AB$151:$BA$151,0)),0)+IFERROR(INDEX('Hoja de Trabajo para listado'!$BC$155:$CB$1048576,MATCH($A686,'Hoja de Trabajo para listado'!$BC$155:$BC$1048576,0),MATCH((CUADRO!J$5&amp;$E686),'Hoja de Trabajo para listado'!$BC$151:$CB$151,0)),0)+IFERROR(INDEX('Hoja de Trabajo para listado'!$DE$153:$DG$274,MATCH($A686,'Hoja de Trabajo para listado'!$DE$153:$DE$1048576,0),MATCH((CUADRO!J$5&amp;$E686),'Hoja de Trabajo para listado'!$DE$151:$DG$151,0)),0)+IFERROR(INDEX('Hoja de Trabajo para listado'!$CD$155:$DC$1048576,MATCH($A686,'Hoja de Trabajo para listado'!$CD$155:$CD$1048576,0),MATCH((CUADRO!J$5&amp;$E686),'Hoja de Trabajo para listado'!$CD$151:$DC$151,0)),0)</f>
        <v>0</v>
      </c>
      <c r="K686" s="255">
        <f ca="1">+IFERROR(INDEX('Hoja de Trabajo para listado'!$A$155:$Z$1048576,MATCH($A686,'Hoja de Trabajo para listado'!$A$155:$A$1048576,0),MATCH((CUADRO!K$5&amp;$E686),'Hoja de Trabajo para listado'!$A$151:$Z$151,0)),0)+IFERROR(INDEX('Hoja de Trabajo para listado'!$AB$155:$BA$1048576,MATCH($A686,'Hoja de Trabajo para listado'!$AB$155:$AB$1048576,0),MATCH((CUADRO!K$5&amp;$E686),'Hoja de Trabajo para listado'!$AB$151:$BA$151,0)),0)+IFERROR(INDEX('Hoja de Trabajo para listado'!$BC$155:$CB$1048576,MATCH($A686,'Hoja de Trabajo para listado'!$BC$155:$BC$1048576,0),MATCH((CUADRO!K$5&amp;$E686),'Hoja de Trabajo para listado'!$BC$151:$CB$151,0)),0)+IFERROR(INDEX('Hoja de Trabajo para listado'!$DE$153:$DG$274,MATCH($A686,'Hoja de Trabajo para listado'!$DE$153:$DE$1048576,0),MATCH((CUADRO!K$5&amp;$E686),'Hoja de Trabajo para listado'!$DE$151:$DG$151,0)),0)+IFERROR(INDEX('Hoja de Trabajo para listado'!$CD$155:$DC$1048576,MATCH($A686,'Hoja de Trabajo para listado'!$CD$155:$CD$1048576,0),MATCH((CUADRO!K$5&amp;$E686),'Hoja de Trabajo para listado'!$CD$151:$DC$151,0)),0)</f>
        <v>0</v>
      </c>
      <c r="L686" s="255">
        <f ca="1">+IFERROR(INDEX('Hoja de Trabajo para listado'!$A$155:$Z$1048576,MATCH($A686,'Hoja de Trabajo para listado'!$A$155:$A$1048576,0),MATCH((CUADRO!L$5&amp;$E686),'Hoja de Trabajo para listado'!$A$151:$Z$151,0)),0)+IFERROR(INDEX('Hoja de Trabajo para listado'!$AB$155:$BA$1048576,MATCH($A686,'Hoja de Trabajo para listado'!$AB$155:$AB$1048576,0),MATCH((CUADRO!L$5&amp;$E686),'Hoja de Trabajo para listado'!$AB$151:$BA$151,0)),0)+IFERROR(INDEX('Hoja de Trabajo para listado'!$BC$155:$CB$1048576,MATCH($A686,'Hoja de Trabajo para listado'!$BC$155:$BC$1048576,0),MATCH((CUADRO!L$5&amp;$E686),'Hoja de Trabajo para listado'!$BC$151:$CB$151,0)),0)+IFERROR(INDEX('Hoja de Trabajo para listado'!$DE$153:$DG$274,MATCH($A686,'Hoja de Trabajo para listado'!$DE$153:$DE$1048576,0),MATCH((CUADRO!L$5&amp;$E686),'Hoja de Trabajo para listado'!$DE$151:$DG$151,0)),0)+IFERROR(INDEX('Hoja de Trabajo para listado'!$CD$155:$DC$1048576,MATCH($A686,'Hoja de Trabajo para listado'!$CD$155:$CD$1048576,0),MATCH((CUADRO!L$5&amp;$E686),'Hoja de Trabajo para listado'!$CD$151:$DC$151,0)),0)</f>
        <v>0</v>
      </c>
      <c r="M686" s="255">
        <f ca="1">+IFERROR(INDEX('Hoja de Trabajo para listado'!$A$155:$Z$1048576,MATCH($A686,'Hoja de Trabajo para listado'!$A$155:$A$1048576,0),MATCH((CUADRO!M$5&amp;$E686),'Hoja de Trabajo para listado'!$A$151:$Z$151,0)),0)+IFERROR(INDEX('Hoja de Trabajo para listado'!$AB$155:$BA$1048576,MATCH($A686,'Hoja de Trabajo para listado'!$AB$155:$AB$1048576,0),MATCH((CUADRO!M$5&amp;$E686),'Hoja de Trabajo para listado'!$AB$151:$BA$151,0)),0)+IFERROR(INDEX('Hoja de Trabajo para listado'!$BC$155:$CB$1048576,MATCH($A686,'Hoja de Trabajo para listado'!$BC$155:$BC$1048576,0),MATCH((CUADRO!M$5&amp;$E686),'Hoja de Trabajo para listado'!$BC$151:$CB$151,0)),0)+IFERROR(INDEX('Hoja de Trabajo para listado'!$DE$153:$DG$274,MATCH($A686,'Hoja de Trabajo para listado'!$DE$153:$DE$1048576,0),MATCH((CUADRO!M$5&amp;$E686),'Hoja de Trabajo para listado'!$DE$151:$DG$151,0)),0)+IFERROR(INDEX('Hoja de Trabajo para listado'!$CD$155:$DC$1048576,MATCH($A686,'Hoja de Trabajo para listado'!$CD$155:$CD$1048576,0),MATCH((CUADRO!M$5&amp;$E686),'Hoja de Trabajo para listado'!$CD$151:$DC$151,0)),0)</f>
        <v>0</v>
      </c>
      <c r="N686" s="255">
        <f ca="1">+IFERROR(INDEX('Hoja de Trabajo para listado'!$A$155:$Z$1048576,MATCH($A686,'Hoja de Trabajo para listado'!$A$155:$A$1048576,0),MATCH((CUADRO!N$5&amp;$E686),'Hoja de Trabajo para listado'!$A$151:$Z$151,0)),0)+IFERROR(INDEX('Hoja de Trabajo para listado'!$AB$155:$BA$1048576,MATCH($A686,'Hoja de Trabajo para listado'!$AB$155:$AB$1048576,0),MATCH((CUADRO!N$5&amp;$E686),'Hoja de Trabajo para listado'!$AB$151:$BA$151,0)),0)+IFERROR(INDEX('Hoja de Trabajo para listado'!$BC$155:$CB$1048576,MATCH($A686,'Hoja de Trabajo para listado'!$BC$155:$BC$1048576,0),MATCH((CUADRO!N$5&amp;$E686),'Hoja de Trabajo para listado'!$BC$151:$CB$151,0)),0)+IFERROR(INDEX('Hoja de Trabajo para listado'!$DE$153:$DG$274,MATCH($A686,'Hoja de Trabajo para listado'!$DE$153:$DE$1048576,0),MATCH((CUADRO!N$5&amp;$E686),'Hoja de Trabajo para listado'!$DE$151:$DG$151,0)),0)+IFERROR(INDEX('Hoja de Trabajo para listado'!$CD$155:$DC$1048576,MATCH($A686,'Hoja de Trabajo para listado'!$CD$155:$CD$1048576,0),MATCH((CUADRO!N$5&amp;$E686),'Hoja de Trabajo para listado'!$CD$151:$DC$151,0)),0)</f>
        <v>0</v>
      </c>
      <c r="O686" s="255">
        <f ca="1">+IFERROR(INDEX('Hoja de Trabajo para listado'!$A$155:$Z$1048576,MATCH($A686,'Hoja de Trabajo para listado'!$A$155:$A$1048576,0),MATCH((CUADRO!O$5&amp;$E686),'Hoja de Trabajo para listado'!$A$151:$Z$151,0)),0)+IFERROR(INDEX('Hoja de Trabajo para listado'!$AB$155:$BA$1048576,MATCH($A686,'Hoja de Trabajo para listado'!$AB$155:$AB$1048576,0),MATCH((CUADRO!O$5&amp;$E686),'Hoja de Trabajo para listado'!$AB$151:$BA$151,0)),0)+IFERROR(INDEX('Hoja de Trabajo para listado'!$BC$155:$CB$1048576,MATCH($A686,'Hoja de Trabajo para listado'!$BC$155:$BC$1048576,0),MATCH((CUADRO!O$5&amp;$E686),'Hoja de Trabajo para listado'!$BC$151:$CB$151,0)),0)+IFERROR(INDEX('Hoja de Trabajo para listado'!$DE$153:$DG$274,MATCH($A686,'Hoja de Trabajo para listado'!$DE$153:$DE$1048576,0),MATCH((CUADRO!O$5&amp;$E686),'Hoja de Trabajo para listado'!$DE$151:$DG$151,0)),0)+IFERROR(INDEX('Hoja de Trabajo para listado'!$CD$155:$DC$1048576,MATCH($A686,'Hoja de Trabajo para listado'!$CD$155:$CD$1048576,0),MATCH((CUADRO!O$5&amp;$E686),'Hoja de Trabajo para listado'!$CD$151:$DC$151,0)),0)</f>
        <v>0</v>
      </c>
      <c r="P686" s="255">
        <f ca="1">+IFERROR(INDEX('Hoja de Trabajo para listado'!$A$155:$Z$1048576,MATCH($A686,'Hoja de Trabajo para listado'!$A$155:$A$1048576,0),MATCH((CUADRO!P$5&amp;$E686),'Hoja de Trabajo para listado'!$A$151:$Z$151,0)),0)+IFERROR(INDEX('Hoja de Trabajo para listado'!$AB$155:$BA$1048576,MATCH($A686,'Hoja de Trabajo para listado'!$AB$155:$AB$1048576,0),MATCH((CUADRO!P$5&amp;$E686),'Hoja de Trabajo para listado'!$AB$151:$BA$151,0)),0)+IFERROR(INDEX('Hoja de Trabajo para listado'!$BC$155:$CB$1048576,MATCH($A686,'Hoja de Trabajo para listado'!$BC$155:$BC$1048576,0),MATCH((CUADRO!P$5&amp;$E686),'Hoja de Trabajo para listado'!$BC$151:$CB$151,0)),0)+IFERROR(INDEX('Hoja de Trabajo para listado'!$DE$153:$DG$274,MATCH($A686,'Hoja de Trabajo para listado'!$DE$153:$DE$1048576,0),MATCH((CUADRO!P$5&amp;$E686),'Hoja de Trabajo para listado'!$DE$151:$DG$151,0)),0)+IFERROR(INDEX('Hoja de Trabajo para listado'!$CD$155:$DC$1048576,MATCH($A686,'Hoja de Trabajo para listado'!$CD$155:$CD$1048576,0),MATCH((CUADRO!P$5&amp;$E686),'Hoja de Trabajo para listado'!$CD$151:$DC$151,0)),0)</f>
        <v>0</v>
      </c>
      <c r="Q686" s="255">
        <f ca="1">+IFERROR(INDEX('Hoja de Trabajo para listado'!$A$155:$Z$1048576,MATCH($A686,'Hoja de Trabajo para listado'!$A$155:$A$1048576,0),MATCH((CUADRO!Q$5&amp;$E686),'Hoja de Trabajo para listado'!$A$151:$Z$151,0)),0)+IFERROR(INDEX('Hoja de Trabajo para listado'!$AB$155:$BA$1048576,MATCH($A686,'Hoja de Trabajo para listado'!$AB$155:$AB$1048576,0),MATCH((CUADRO!Q$5&amp;$E686),'Hoja de Trabajo para listado'!$AB$151:$BA$151,0)),0)+IFERROR(INDEX('Hoja de Trabajo para listado'!$BC$155:$CB$1048576,MATCH($A686,'Hoja de Trabajo para listado'!$BC$155:$BC$1048576,0),MATCH((CUADRO!Q$5&amp;$E686),'Hoja de Trabajo para listado'!$BC$151:$CB$151,0)),0)+IFERROR(INDEX('Hoja de Trabajo para listado'!$DE$153:$DG$274,MATCH($A686,'Hoja de Trabajo para listado'!$DE$153:$DE$1048576,0),MATCH((CUADRO!Q$5&amp;$E686),'Hoja de Trabajo para listado'!$DE$151:$DG$151,0)),0)+IFERROR(INDEX('Hoja de Trabajo para listado'!$CD$155:$DC$1048576,MATCH($A686,'Hoja de Trabajo para listado'!$CD$155:$CD$1048576,0),MATCH((CUADRO!Q$5&amp;$E686),'Hoja de Trabajo para listado'!$CD$151:$DC$151,0)),0)</f>
        <v>0</v>
      </c>
      <c r="R686" s="255">
        <f t="shared" ca="1" si="20"/>
        <v>0</v>
      </c>
      <c r="S686" s="262"/>
      <c r="T686" s="255">
        <f ca="1">+T687</f>
        <v>0</v>
      </c>
      <c r="U686" s="254">
        <f t="shared" si="21"/>
        <v>1</v>
      </c>
      <c r="V686" s="362" t="str">
        <f>+VLOOKUP(A686,bd_lista!$A$3:$E$590,5,FALSE)</f>
        <v>Gobiernos Autonomos Municipales</v>
      </c>
      <c r="W686" s="361" t="str">
        <f>+V686</f>
        <v>Gobiernos Autonomos Municipales</v>
      </c>
      <c r="X686" s="254">
        <f>+VLOOKUP(A686,[2]Sheet1!$A$13:$D$744,4,FALSE)</f>
        <v>0</v>
      </c>
      <c r="Y686" s="254" t="e">
        <f>+VLOOKUP(X686,bd_lista!$A$3:$C$590,3,FALSE)</f>
        <v>#N/A</v>
      </c>
      <c r="Z686" s="316">
        <f>+X686</f>
        <v>0</v>
      </c>
      <c r="AA686" s="317" t="e">
        <f>+Y686</f>
        <v>#N/A</v>
      </c>
    </row>
    <row r="687" spans="1:27" customFormat="1" ht="15" hidden="1" customHeight="1">
      <c r="A687" s="32">
        <v>1335</v>
      </c>
      <c r="B687" s="307"/>
      <c r="C687" s="259" t="str">
        <f>+VLOOKUP(A687,bd_lista!$A$3:$C$590,3,FALSE)</f>
        <v>Gobierno Autónomo Municipal de Puerto Villarroel</v>
      </c>
      <c r="D687" s="362"/>
      <c r="E687" s="256" t="s">
        <v>1314</v>
      </c>
      <c r="F687" s="255">
        <f ca="1">+IFERROR(INDEX('Hoja de Trabajo para listado'!$A$155:$Z$1048576,MATCH($A687,'Hoja de Trabajo para listado'!$A$155:$A$1048576,0),MATCH((CUADRO!F$5&amp;$E687),'Hoja de Trabajo para listado'!$A$151:$Z$151,0)),0)+IFERROR(INDEX('Hoja de Trabajo para listado'!$AB$155:$BA$1048576,MATCH($A687,'Hoja de Trabajo para listado'!$AB$155:$AB$1048576,0),MATCH((CUADRO!F$5&amp;$E687),'Hoja de Trabajo para listado'!$AB$151:$BA$151,0)),0)+IFERROR(INDEX('Hoja de Trabajo para listado'!$BC$155:$CB$1048576,MATCH($A687,'Hoja de Trabajo para listado'!$BC$155:$BC$1048576,0),MATCH((CUADRO!F$5&amp;$E687),'Hoja de Trabajo para listado'!$BC$151:$CB$151,0)),0)+IFERROR(INDEX('Hoja de Trabajo para listado'!$DE$153:$DG$274,MATCH($A687,'Hoja de Trabajo para listado'!$DE$153:$DE$1048576,0),MATCH((CUADRO!F$5&amp;$E687),'Hoja de Trabajo para listado'!$DE$151:$DG$151,0)),0)+IFERROR(INDEX('Hoja de Trabajo para listado'!$CD$155:$DC$1048576,MATCH($A687,'Hoja de Trabajo para listado'!$CD$155:$CD$1048576,0),MATCH((CUADRO!F$5&amp;$E687),'Hoja de Trabajo para listado'!$CD$151:$DC$151,0)),0)</f>
        <v>0</v>
      </c>
      <c r="G687" s="255">
        <f ca="1">+IFERROR(INDEX('Hoja de Trabajo para listado'!$A$155:$Z$1048576,MATCH($A687,'Hoja de Trabajo para listado'!$A$155:$A$1048576,0),MATCH((CUADRO!G$5&amp;$E687),'Hoja de Trabajo para listado'!$A$151:$Z$151,0)),0)+IFERROR(INDEX('Hoja de Trabajo para listado'!$AB$155:$BA$1048576,MATCH($A687,'Hoja de Trabajo para listado'!$AB$155:$AB$1048576,0),MATCH((CUADRO!G$5&amp;$E687),'Hoja de Trabajo para listado'!$AB$151:$BA$151,0)),0)+IFERROR(INDEX('Hoja de Trabajo para listado'!$BC$155:$CB$1048576,MATCH($A687,'Hoja de Trabajo para listado'!$BC$155:$BC$1048576,0),MATCH((CUADRO!G$5&amp;$E687),'Hoja de Trabajo para listado'!$BC$151:$CB$151,0)),0)+IFERROR(INDEX('Hoja de Trabajo para listado'!$DE$153:$DG$274,MATCH($A687,'Hoja de Trabajo para listado'!$DE$153:$DE$1048576,0),MATCH((CUADRO!G$5&amp;$E687),'Hoja de Trabajo para listado'!$DE$151:$DG$151,0)),0)+IFERROR(INDEX('Hoja de Trabajo para listado'!$CD$155:$DC$1048576,MATCH($A687,'Hoja de Trabajo para listado'!$CD$155:$CD$1048576,0),MATCH((CUADRO!G$5&amp;$E687),'Hoja de Trabajo para listado'!$CD$151:$DC$151,0)),0)</f>
        <v>0</v>
      </c>
      <c r="H687" s="255">
        <f ca="1">+IFERROR(INDEX('Hoja de Trabajo para listado'!$A$155:$Z$1048576,MATCH($A687,'Hoja de Trabajo para listado'!$A$155:$A$1048576,0),MATCH((CUADRO!H$5&amp;$E687),'Hoja de Trabajo para listado'!$A$151:$Z$151,0)),0)+IFERROR(INDEX('Hoja de Trabajo para listado'!$AB$155:$BA$1048576,MATCH($A687,'Hoja de Trabajo para listado'!$AB$155:$AB$1048576,0),MATCH((CUADRO!H$5&amp;$E687),'Hoja de Trabajo para listado'!$AB$151:$BA$151,0)),0)+IFERROR(INDEX('Hoja de Trabajo para listado'!$BC$155:$CB$1048576,MATCH($A687,'Hoja de Trabajo para listado'!$BC$155:$BC$1048576,0),MATCH((CUADRO!H$5&amp;$E687),'Hoja de Trabajo para listado'!$BC$151:$CB$151,0)),0)+IFERROR(INDEX('Hoja de Trabajo para listado'!$DE$153:$DG$274,MATCH($A687,'Hoja de Trabajo para listado'!$DE$153:$DE$1048576,0),MATCH((CUADRO!H$5&amp;$E687),'Hoja de Trabajo para listado'!$DE$151:$DG$151,0)),0)+IFERROR(INDEX('Hoja de Trabajo para listado'!$CD$155:$DC$1048576,MATCH($A687,'Hoja de Trabajo para listado'!$CD$155:$CD$1048576,0),MATCH((CUADRO!H$5&amp;$E687),'Hoja de Trabajo para listado'!$CD$151:$DC$151,0)),0)</f>
        <v>0</v>
      </c>
      <c r="I687" s="255">
        <f ca="1">+IFERROR(INDEX('Hoja de Trabajo para listado'!$A$155:$Z$1048576,MATCH($A687,'Hoja de Trabajo para listado'!$A$155:$A$1048576,0),MATCH((CUADRO!I$5&amp;$E687),'Hoja de Trabajo para listado'!$A$151:$Z$151,0)),0)+IFERROR(INDEX('Hoja de Trabajo para listado'!$AB$155:$BA$1048576,MATCH($A687,'Hoja de Trabajo para listado'!$AB$155:$AB$1048576,0),MATCH((CUADRO!I$5&amp;$E687),'Hoja de Trabajo para listado'!$AB$151:$BA$151,0)),0)+IFERROR(INDEX('Hoja de Trabajo para listado'!$BC$155:$CB$1048576,MATCH($A687,'Hoja de Trabajo para listado'!$BC$155:$BC$1048576,0),MATCH((CUADRO!I$5&amp;$E687),'Hoja de Trabajo para listado'!$BC$151:$CB$151,0)),0)+IFERROR(INDEX('Hoja de Trabajo para listado'!$DE$153:$DG$274,MATCH($A687,'Hoja de Trabajo para listado'!$DE$153:$DE$1048576,0),MATCH((CUADRO!I$5&amp;$E687),'Hoja de Trabajo para listado'!$DE$151:$DG$151,0)),0)+IFERROR(INDEX('Hoja de Trabajo para listado'!$CD$155:$DC$1048576,MATCH($A687,'Hoja de Trabajo para listado'!$CD$155:$CD$1048576,0),MATCH((CUADRO!I$5&amp;$E687),'Hoja de Trabajo para listado'!$CD$151:$DC$151,0)),0)</f>
        <v>0</v>
      </c>
      <c r="J687" s="255">
        <f ca="1">+IFERROR(INDEX('Hoja de Trabajo para listado'!$A$155:$Z$1048576,MATCH($A687,'Hoja de Trabajo para listado'!$A$155:$A$1048576,0),MATCH((CUADRO!J$5&amp;$E687),'Hoja de Trabajo para listado'!$A$151:$Z$151,0)),0)+IFERROR(INDEX('Hoja de Trabajo para listado'!$AB$155:$BA$1048576,MATCH($A687,'Hoja de Trabajo para listado'!$AB$155:$AB$1048576,0),MATCH((CUADRO!J$5&amp;$E687),'Hoja de Trabajo para listado'!$AB$151:$BA$151,0)),0)+IFERROR(INDEX('Hoja de Trabajo para listado'!$BC$155:$CB$1048576,MATCH($A687,'Hoja de Trabajo para listado'!$BC$155:$BC$1048576,0),MATCH((CUADRO!J$5&amp;$E687),'Hoja de Trabajo para listado'!$BC$151:$CB$151,0)),0)+IFERROR(INDEX('Hoja de Trabajo para listado'!$DE$153:$DG$274,MATCH($A687,'Hoja de Trabajo para listado'!$DE$153:$DE$1048576,0),MATCH((CUADRO!J$5&amp;$E687),'Hoja de Trabajo para listado'!$DE$151:$DG$151,0)),0)+IFERROR(INDEX('Hoja de Trabajo para listado'!$CD$155:$DC$1048576,MATCH($A687,'Hoja de Trabajo para listado'!$CD$155:$CD$1048576,0),MATCH((CUADRO!J$5&amp;$E687),'Hoja de Trabajo para listado'!$CD$151:$DC$151,0)),0)</f>
        <v>0</v>
      </c>
      <c r="K687" s="255">
        <f ca="1">+IFERROR(INDEX('Hoja de Trabajo para listado'!$A$155:$Z$1048576,MATCH($A687,'Hoja de Trabajo para listado'!$A$155:$A$1048576,0),MATCH((CUADRO!K$5&amp;$E687),'Hoja de Trabajo para listado'!$A$151:$Z$151,0)),0)+IFERROR(INDEX('Hoja de Trabajo para listado'!$AB$155:$BA$1048576,MATCH($A687,'Hoja de Trabajo para listado'!$AB$155:$AB$1048576,0),MATCH((CUADRO!K$5&amp;$E687),'Hoja de Trabajo para listado'!$AB$151:$BA$151,0)),0)+IFERROR(INDEX('Hoja de Trabajo para listado'!$BC$155:$CB$1048576,MATCH($A687,'Hoja de Trabajo para listado'!$BC$155:$BC$1048576,0),MATCH((CUADRO!K$5&amp;$E687),'Hoja de Trabajo para listado'!$BC$151:$CB$151,0)),0)+IFERROR(INDEX('Hoja de Trabajo para listado'!$DE$153:$DG$274,MATCH($A687,'Hoja de Trabajo para listado'!$DE$153:$DE$1048576,0),MATCH((CUADRO!K$5&amp;$E687),'Hoja de Trabajo para listado'!$DE$151:$DG$151,0)),0)+IFERROR(INDEX('Hoja de Trabajo para listado'!$CD$155:$DC$1048576,MATCH($A687,'Hoja de Trabajo para listado'!$CD$155:$CD$1048576,0),MATCH((CUADRO!K$5&amp;$E687),'Hoja de Trabajo para listado'!$CD$151:$DC$151,0)),0)</f>
        <v>0</v>
      </c>
      <c r="L687" s="255">
        <f ca="1">+IFERROR(INDEX('Hoja de Trabajo para listado'!$A$155:$Z$1048576,MATCH($A687,'Hoja de Trabajo para listado'!$A$155:$A$1048576,0),MATCH((CUADRO!L$5&amp;$E687),'Hoja de Trabajo para listado'!$A$151:$Z$151,0)),0)+IFERROR(INDEX('Hoja de Trabajo para listado'!$AB$155:$BA$1048576,MATCH($A687,'Hoja de Trabajo para listado'!$AB$155:$AB$1048576,0),MATCH((CUADRO!L$5&amp;$E687),'Hoja de Trabajo para listado'!$AB$151:$BA$151,0)),0)+IFERROR(INDEX('Hoja de Trabajo para listado'!$BC$155:$CB$1048576,MATCH($A687,'Hoja de Trabajo para listado'!$BC$155:$BC$1048576,0),MATCH((CUADRO!L$5&amp;$E687),'Hoja de Trabajo para listado'!$BC$151:$CB$151,0)),0)+IFERROR(INDEX('Hoja de Trabajo para listado'!$DE$153:$DG$274,MATCH($A687,'Hoja de Trabajo para listado'!$DE$153:$DE$1048576,0),MATCH((CUADRO!L$5&amp;$E687),'Hoja de Trabajo para listado'!$DE$151:$DG$151,0)),0)+IFERROR(INDEX('Hoja de Trabajo para listado'!$CD$155:$DC$1048576,MATCH($A687,'Hoja de Trabajo para listado'!$CD$155:$CD$1048576,0),MATCH((CUADRO!L$5&amp;$E687),'Hoja de Trabajo para listado'!$CD$151:$DC$151,0)),0)</f>
        <v>0</v>
      </c>
      <c r="M687" s="255">
        <f ca="1">+IFERROR(INDEX('Hoja de Trabajo para listado'!$A$155:$Z$1048576,MATCH($A687,'Hoja de Trabajo para listado'!$A$155:$A$1048576,0),MATCH((CUADRO!M$5&amp;$E687),'Hoja de Trabajo para listado'!$A$151:$Z$151,0)),0)+IFERROR(INDEX('Hoja de Trabajo para listado'!$AB$155:$BA$1048576,MATCH($A687,'Hoja de Trabajo para listado'!$AB$155:$AB$1048576,0),MATCH((CUADRO!M$5&amp;$E687),'Hoja de Trabajo para listado'!$AB$151:$BA$151,0)),0)+IFERROR(INDEX('Hoja de Trabajo para listado'!$BC$155:$CB$1048576,MATCH($A687,'Hoja de Trabajo para listado'!$BC$155:$BC$1048576,0),MATCH((CUADRO!M$5&amp;$E687),'Hoja de Trabajo para listado'!$BC$151:$CB$151,0)),0)+IFERROR(INDEX('Hoja de Trabajo para listado'!$DE$153:$DG$274,MATCH($A687,'Hoja de Trabajo para listado'!$DE$153:$DE$1048576,0),MATCH((CUADRO!M$5&amp;$E687),'Hoja de Trabajo para listado'!$DE$151:$DG$151,0)),0)+IFERROR(INDEX('Hoja de Trabajo para listado'!$CD$155:$DC$1048576,MATCH($A687,'Hoja de Trabajo para listado'!$CD$155:$CD$1048576,0),MATCH((CUADRO!M$5&amp;$E687),'Hoja de Trabajo para listado'!$CD$151:$DC$151,0)),0)</f>
        <v>0</v>
      </c>
      <c r="N687" s="255">
        <f ca="1">+IFERROR(INDEX('Hoja de Trabajo para listado'!$A$155:$Z$1048576,MATCH($A687,'Hoja de Trabajo para listado'!$A$155:$A$1048576,0),MATCH((CUADRO!N$5&amp;$E687),'Hoja de Trabajo para listado'!$A$151:$Z$151,0)),0)+IFERROR(INDEX('Hoja de Trabajo para listado'!$AB$155:$BA$1048576,MATCH($A687,'Hoja de Trabajo para listado'!$AB$155:$AB$1048576,0),MATCH((CUADRO!N$5&amp;$E687),'Hoja de Trabajo para listado'!$AB$151:$BA$151,0)),0)+IFERROR(INDEX('Hoja de Trabajo para listado'!$BC$155:$CB$1048576,MATCH($A687,'Hoja de Trabajo para listado'!$BC$155:$BC$1048576,0),MATCH((CUADRO!N$5&amp;$E687),'Hoja de Trabajo para listado'!$BC$151:$CB$151,0)),0)+IFERROR(INDEX('Hoja de Trabajo para listado'!$DE$153:$DG$274,MATCH($A687,'Hoja de Trabajo para listado'!$DE$153:$DE$1048576,0),MATCH((CUADRO!N$5&amp;$E687),'Hoja de Trabajo para listado'!$DE$151:$DG$151,0)),0)+IFERROR(INDEX('Hoja de Trabajo para listado'!$CD$155:$DC$1048576,MATCH($A687,'Hoja de Trabajo para listado'!$CD$155:$CD$1048576,0),MATCH((CUADRO!N$5&amp;$E687),'Hoja de Trabajo para listado'!$CD$151:$DC$151,0)),0)</f>
        <v>0</v>
      </c>
      <c r="O687" s="255">
        <f ca="1">+IFERROR(INDEX('Hoja de Trabajo para listado'!$A$155:$Z$1048576,MATCH($A687,'Hoja de Trabajo para listado'!$A$155:$A$1048576,0),MATCH((CUADRO!O$5&amp;$E687),'Hoja de Trabajo para listado'!$A$151:$Z$151,0)),0)+IFERROR(INDEX('Hoja de Trabajo para listado'!$AB$155:$BA$1048576,MATCH($A687,'Hoja de Trabajo para listado'!$AB$155:$AB$1048576,0),MATCH((CUADRO!O$5&amp;$E687),'Hoja de Trabajo para listado'!$AB$151:$BA$151,0)),0)+IFERROR(INDEX('Hoja de Trabajo para listado'!$BC$155:$CB$1048576,MATCH($A687,'Hoja de Trabajo para listado'!$BC$155:$BC$1048576,0),MATCH((CUADRO!O$5&amp;$E687),'Hoja de Trabajo para listado'!$BC$151:$CB$151,0)),0)+IFERROR(INDEX('Hoja de Trabajo para listado'!$DE$153:$DG$274,MATCH($A687,'Hoja de Trabajo para listado'!$DE$153:$DE$1048576,0),MATCH((CUADRO!O$5&amp;$E687),'Hoja de Trabajo para listado'!$DE$151:$DG$151,0)),0)+IFERROR(INDEX('Hoja de Trabajo para listado'!$CD$155:$DC$1048576,MATCH($A687,'Hoja de Trabajo para listado'!$CD$155:$CD$1048576,0),MATCH((CUADRO!O$5&amp;$E687),'Hoja de Trabajo para listado'!$CD$151:$DC$151,0)),0)</f>
        <v>0</v>
      </c>
      <c r="P687" s="255">
        <f ca="1">+IFERROR(INDEX('Hoja de Trabajo para listado'!$A$155:$Z$1048576,MATCH($A687,'Hoja de Trabajo para listado'!$A$155:$A$1048576,0),MATCH((CUADRO!P$5&amp;$E687),'Hoja de Trabajo para listado'!$A$151:$Z$151,0)),0)+IFERROR(INDEX('Hoja de Trabajo para listado'!$AB$155:$BA$1048576,MATCH($A687,'Hoja de Trabajo para listado'!$AB$155:$AB$1048576,0),MATCH((CUADRO!P$5&amp;$E687),'Hoja de Trabajo para listado'!$AB$151:$BA$151,0)),0)+IFERROR(INDEX('Hoja de Trabajo para listado'!$BC$155:$CB$1048576,MATCH($A687,'Hoja de Trabajo para listado'!$BC$155:$BC$1048576,0),MATCH((CUADRO!P$5&amp;$E687),'Hoja de Trabajo para listado'!$BC$151:$CB$151,0)),0)+IFERROR(INDEX('Hoja de Trabajo para listado'!$DE$153:$DG$274,MATCH($A687,'Hoja de Trabajo para listado'!$DE$153:$DE$1048576,0),MATCH((CUADRO!P$5&amp;$E687),'Hoja de Trabajo para listado'!$DE$151:$DG$151,0)),0)+IFERROR(INDEX('Hoja de Trabajo para listado'!$CD$155:$DC$1048576,MATCH($A687,'Hoja de Trabajo para listado'!$CD$155:$CD$1048576,0),MATCH((CUADRO!P$5&amp;$E687),'Hoja de Trabajo para listado'!$CD$151:$DC$151,0)),0)</f>
        <v>0</v>
      </c>
      <c r="Q687" s="255">
        <f ca="1">+IFERROR(INDEX('Hoja de Trabajo para listado'!$A$155:$Z$1048576,MATCH($A687,'Hoja de Trabajo para listado'!$A$155:$A$1048576,0),MATCH((CUADRO!Q$5&amp;$E687),'Hoja de Trabajo para listado'!$A$151:$Z$151,0)),0)+IFERROR(INDEX('Hoja de Trabajo para listado'!$AB$155:$BA$1048576,MATCH($A687,'Hoja de Trabajo para listado'!$AB$155:$AB$1048576,0),MATCH((CUADRO!Q$5&amp;$E687),'Hoja de Trabajo para listado'!$AB$151:$BA$151,0)),0)+IFERROR(INDEX('Hoja de Trabajo para listado'!$BC$155:$CB$1048576,MATCH($A687,'Hoja de Trabajo para listado'!$BC$155:$BC$1048576,0),MATCH((CUADRO!Q$5&amp;$E687),'Hoja de Trabajo para listado'!$BC$151:$CB$151,0)),0)+IFERROR(INDEX('Hoja de Trabajo para listado'!$DE$153:$DG$274,MATCH($A687,'Hoja de Trabajo para listado'!$DE$153:$DE$1048576,0),MATCH((CUADRO!Q$5&amp;$E687),'Hoja de Trabajo para listado'!$DE$151:$DG$151,0)),0)+IFERROR(INDEX('Hoja de Trabajo para listado'!$CD$155:$DC$1048576,MATCH($A687,'Hoja de Trabajo para listado'!$CD$155:$CD$1048576,0),MATCH((CUADRO!Q$5&amp;$E687),'Hoja de Trabajo para listado'!$CD$151:$DC$151,0)),0)</f>
        <v>0</v>
      </c>
      <c r="R687" s="255">
        <f t="shared" ca="1" si="20"/>
        <v>0</v>
      </c>
      <c r="S687" s="262">
        <f ca="1">+R686+R687</f>
        <v>0</v>
      </c>
      <c r="T687" s="255">
        <f ca="1">+S687</f>
        <v>0</v>
      </c>
      <c r="U687" s="254">
        <f t="shared" si="21"/>
        <v>2</v>
      </c>
      <c r="V687" s="362" t="str">
        <f>+VLOOKUP(A687,bd_lista!$A$3:$E$590,5,FALSE)</f>
        <v>Gobiernos Autonomos Municipales</v>
      </c>
      <c r="W687" s="362"/>
      <c r="X687" s="254">
        <f>+VLOOKUP(A687,[2]Sheet1!$A$13:$D$744,4,FALSE)</f>
        <v>0</v>
      </c>
      <c r="Y687" s="254" t="e">
        <f>+VLOOKUP(X687,bd_lista!$A$3:$C$590,3,FALSE)</f>
        <v>#N/A</v>
      </c>
      <c r="Z687" s="314"/>
      <c r="AA687" s="315"/>
    </row>
    <row r="688" spans="1:27" customFormat="1" ht="15" hidden="1" customHeight="1">
      <c r="A688" s="32">
        <v>1336</v>
      </c>
      <c r="B688" s="306">
        <f>+A688</f>
        <v>1336</v>
      </c>
      <c r="C688" s="259" t="str">
        <f>+VLOOKUP(A688,bd_lista!$A$3:$C$590,3,FALSE)</f>
        <v>Gobierno Autónomo Municipal de Arani</v>
      </c>
      <c r="D688" s="361" t="str">
        <f>+C688</f>
        <v>Gobierno Autónomo Municipal de Arani</v>
      </c>
      <c r="E688" s="254" t="s">
        <v>1313</v>
      </c>
      <c r="F688" s="255">
        <f ca="1">+IFERROR(INDEX('Hoja de Trabajo para listado'!$A$155:$Z$1048576,MATCH($A688,'Hoja de Trabajo para listado'!$A$155:$A$1048576,0),MATCH((CUADRO!F$5&amp;$E688),'Hoja de Trabajo para listado'!$A$151:$Z$151,0)),0)+IFERROR(INDEX('Hoja de Trabajo para listado'!$AB$155:$BA$1048576,MATCH($A688,'Hoja de Trabajo para listado'!$AB$155:$AB$1048576,0),MATCH((CUADRO!F$5&amp;$E688),'Hoja de Trabajo para listado'!$AB$151:$BA$151,0)),0)+IFERROR(INDEX('Hoja de Trabajo para listado'!$BC$155:$CB$1048576,MATCH($A688,'Hoja de Trabajo para listado'!$BC$155:$BC$1048576,0),MATCH((CUADRO!F$5&amp;$E688),'Hoja de Trabajo para listado'!$BC$151:$CB$151,0)),0)+IFERROR(INDEX('Hoja de Trabajo para listado'!$DE$153:$DG$274,MATCH($A688,'Hoja de Trabajo para listado'!$DE$153:$DE$1048576,0),MATCH((CUADRO!F$5&amp;$E688),'Hoja de Trabajo para listado'!$DE$151:$DG$151,0)),0)+IFERROR(INDEX('Hoja de Trabajo para listado'!$CD$155:$DC$1048576,MATCH($A688,'Hoja de Trabajo para listado'!$CD$155:$CD$1048576,0),MATCH((CUADRO!F$5&amp;$E688),'Hoja de Trabajo para listado'!$CD$151:$DC$151,0)),0)</f>
        <v>0</v>
      </c>
      <c r="G688" s="255">
        <f ca="1">+IFERROR(INDEX('Hoja de Trabajo para listado'!$A$155:$Z$1048576,MATCH($A688,'Hoja de Trabajo para listado'!$A$155:$A$1048576,0),MATCH((CUADRO!G$5&amp;$E688),'Hoja de Trabajo para listado'!$A$151:$Z$151,0)),0)+IFERROR(INDEX('Hoja de Trabajo para listado'!$AB$155:$BA$1048576,MATCH($A688,'Hoja de Trabajo para listado'!$AB$155:$AB$1048576,0),MATCH((CUADRO!G$5&amp;$E688),'Hoja de Trabajo para listado'!$AB$151:$BA$151,0)),0)+IFERROR(INDEX('Hoja de Trabajo para listado'!$BC$155:$CB$1048576,MATCH($A688,'Hoja de Trabajo para listado'!$BC$155:$BC$1048576,0),MATCH((CUADRO!G$5&amp;$E688),'Hoja de Trabajo para listado'!$BC$151:$CB$151,0)),0)+IFERROR(INDEX('Hoja de Trabajo para listado'!$DE$153:$DG$274,MATCH($A688,'Hoja de Trabajo para listado'!$DE$153:$DE$1048576,0),MATCH((CUADRO!G$5&amp;$E688),'Hoja de Trabajo para listado'!$DE$151:$DG$151,0)),0)+IFERROR(INDEX('Hoja de Trabajo para listado'!$CD$155:$DC$1048576,MATCH($A688,'Hoja de Trabajo para listado'!$CD$155:$CD$1048576,0),MATCH((CUADRO!G$5&amp;$E688),'Hoja de Trabajo para listado'!$CD$151:$DC$151,0)),0)</f>
        <v>0</v>
      </c>
      <c r="H688" s="255">
        <f ca="1">+IFERROR(INDEX('Hoja de Trabajo para listado'!$A$155:$Z$1048576,MATCH($A688,'Hoja de Trabajo para listado'!$A$155:$A$1048576,0),MATCH((CUADRO!H$5&amp;$E688),'Hoja de Trabajo para listado'!$A$151:$Z$151,0)),0)+IFERROR(INDEX('Hoja de Trabajo para listado'!$AB$155:$BA$1048576,MATCH($A688,'Hoja de Trabajo para listado'!$AB$155:$AB$1048576,0),MATCH((CUADRO!H$5&amp;$E688),'Hoja de Trabajo para listado'!$AB$151:$BA$151,0)),0)+IFERROR(INDEX('Hoja de Trabajo para listado'!$BC$155:$CB$1048576,MATCH($A688,'Hoja de Trabajo para listado'!$BC$155:$BC$1048576,0),MATCH((CUADRO!H$5&amp;$E688),'Hoja de Trabajo para listado'!$BC$151:$CB$151,0)),0)+IFERROR(INDEX('Hoja de Trabajo para listado'!$DE$153:$DG$274,MATCH($A688,'Hoja de Trabajo para listado'!$DE$153:$DE$1048576,0),MATCH((CUADRO!H$5&amp;$E688),'Hoja de Trabajo para listado'!$DE$151:$DG$151,0)),0)+IFERROR(INDEX('Hoja de Trabajo para listado'!$CD$155:$DC$1048576,MATCH($A688,'Hoja de Trabajo para listado'!$CD$155:$CD$1048576,0),MATCH((CUADRO!H$5&amp;$E688),'Hoja de Trabajo para listado'!$CD$151:$DC$151,0)),0)</f>
        <v>0</v>
      </c>
      <c r="I688" s="255">
        <f ca="1">+IFERROR(INDEX('Hoja de Trabajo para listado'!$A$155:$Z$1048576,MATCH($A688,'Hoja de Trabajo para listado'!$A$155:$A$1048576,0),MATCH((CUADRO!I$5&amp;$E688),'Hoja de Trabajo para listado'!$A$151:$Z$151,0)),0)+IFERROR(INDEX('Hoja de Trabajo para listado'!$AB$155:$BA$1048576,MATCH($A688,'Hoja de Trabajo para listado'!$AB$155:$AB$1048576,0),MATCH((CUADRO!I$5&amp;$E688),'Hoja de Trabajo para listado'!$AB$151:$BA$151,0)),0)+IFERROR(INDEX('Hoja de Trabajo para listado'!$BC$155:$CB$1048576,MATCH($A688,'Hoja de Trabajo para listado'!$BC$155:$BC$1048576,0),MATCH((CUADRO!I$5&amp;$E688),'Hoja de Trabajo para listado'!$BC$151:$CB$151,0)),0)+IFERROR(INDEX('Hoja de Trabajo para listado'!$DE$153:$DG$274,MATCH($A688,'Hoja de Trabajo para listado'!$DE$153:$DE$1048576,0),MATCH((CUADRO!I$5&amp;$E688),'Hoja de Trabajo para listado'!$DE$151:$DG$151,0)),0)+IFERROR(INDEX('Hoja de Trabajo para listado'!$CD$155:$DC$1048576,MATCH($A688,'Hoja de Trabajo para listado'!$CD$155:$CD$1048576,0),MATCH((CUADRO!I$5&amp;$E688),'Hoja de Trabajo para listado'!$CD$151:$DC$151,0)),0)</f>
        <v>0</v>
      </c>
      <c r="J688" s="255">
        <f ca="1">+IFERROR(INDEX('Hoja de Trabajo para listado'!$A$155:$Z$1048576,MATCH($A688,'Hoja de Trabajo para listado'!$A$155:$A$1048576,0),MATCH((CUADRO!J$5&amp;$E688),'Hoja de Trabajo para listado'!$A$151:$Z$151,0)),0)+IFERROR(INDEX('Hoja de Trabajo para listado'!$AB$155:$BA$1048576,MATCH($A688,'Hoja de Trabajo para listado'!$AB$155:$AB$1048576,0),MATCH((CUADRO!J$5&amp;$E688),'Hoja de Trabajo para listado'!$AB$151:$BA$151,0)),0)+IFERROR(INDEX('Hoja de Trabajo para listado'!$BC$155:$CB$1048576,MATCH($A688,'Hoja de Trabajo para listado'!$BC$155:$BC$1048576,0),MATCH((CUADRO!J$5&amp;$E688),'Hoja de Trabajo para listado'!$BC$151:$CB$151,0)),0)+IFERROR(INDEX('Hoja de Trabajo para listado'!$DE$153:$DG$274,MATCH($A688,'Hoja de Trabajo para listado'!$DE$153:$DE$1048576,0),MATCH((CUADRO!J$5&amp;$E688),'Hoja de Trabajo para listado'!$DE$151:$DG$151,0)),0)+IFERROR(INDEX('Hoja de Trabajo para listado'!$CD$155:$DC$1048576,MATCH($A688,'Hoja de Trabajo para listado'!$CD$155:$CD$1048576,0),MATCH((CUADRO!J$5&amp;$E688),'Hoja de Trabajo para listado'!$CD$151:$DC$151,0)),0)</f>
        <v>0</v>
      </c>
      <c r="K688" s="255">
        <f ca="1">+IFERROR(INDEX('Hoja de Trabajo para listado'!$A$155:$Z$1048576,MATCH($A688,'Hoja de Trabajo para listado'!$A$155:$A$1048576,0),MATCH((CUADRO!K$5&amp;$E688),'Hoja de Trabajo para listado'!$A$151:$Z$151,0)),0)+IFERROR(INDEX('Hoja de Trabajo para listado'!$AB$155:$BA$1048576,MATCH($A688,'Hoja de Trabajo para listado'!$AB$155:$AB$1048576,0),MATCH((CUADRO!K$5&amp;$E688),'Hoja de Trabajo para listado'!$AB$151:$BA$151,0)),0)+IFERROR(INDEX('Hoja de Trabajo para listado'!$BC$155:$CB$1048576,MATCH($A688,'Hoja de Trabajo para listado'!$BC$155:$BC$1048576,0),MATCH((CUADRO!K$5&amp;$E688),'Hoja de Trabajo para listado'!$BC$151:$CB$151,0)),0)+IFERROR(INDEX('Hoja de Trabajo para listado'!$DE$153:$DG$274,MATCH($A688,'Hoja de Trabajo para listado'!$DE$153:$DE$1048576,0),MATCH((CUADRO!K$5&amp;$E688),'Hoja de Trabajo para listado'!$DE$151:$DG$151,0)),0)+IFERROR(INDEX('Hoja de Trabajo para listado'!$CD$155:$DC$1048576,MATCH($A688,'Hoja de Trabajo para listado'!$CD$155:$CD$1048576,0),MATCH((CUADRO!K$5&amp;$E688),'Hoja de Trabajo para listado'!$CD$151:$DC$151,0)),0)</f>
        <v>0</v>
      </c>
      <c r="L688" s="255">
        <f ca="1">+IFERROR(INDEX('Hoja de Trabajo para listado'!$A$155:$Z$1048576,MATCH($A688,'Hoja de Trabajo para listado'!$A$155:$A$1048576,0),MATCH((CUADRO!L$5&amp;$E688),'Hoja de Trabajo para listado'!$A$151:$Z$151,0)),0)+IFERROR(INDEX('Hoja de Trabajo para listado'!$AB$155:$BA$1048576,MATCH($A688,'Hoja de Trabajo para listado'!$AB$155:$AB$1048576,0),MATCH((CUADRO!L$5&amp;$E688),'Hoja de Trabajo para listado'!$AB$151:$BA$151,0)),0)+IFERROR(INDEX('Hoja de Trabajo para listado'!$BC$155:$CB$1048576,MATCH($A688,'Hoja de Trabajo para listado'!$BC$155:$BC$1048576,0),MATCH((CUADRO!L$5&amp;$E688),'Hoja de Trabajo para listado'!$BC$151:$CB$151,0)),0)+IFERROR(INDEX('Hoja de Trabajo para listado'!$DE$153:$DG$274,MATCH($A688,'Hoja de Trabajo para listado'!$DE$153:$DE$1048576,0),MATCH((CUADRO!L$5&amp;$E688),'Hoja de Trabajo para listado'!$DE$151:$DG$151,0)),0)+IFERROR(INDEX('Hoja de Trabajo para listado'!$CD$155:$DC$1048576,MATCH($A688,'Hoja de Trabajo para listado'!$CD$155:$CD$1048576,0),MATCH((CUADRO!L$5&amp;$E688),'Hoja de Trabajo para listado'!$CD$151:$DC$151,0)),0)</f>
        <v>0</v>
      </c>
      <c r="M688" s="255">
        <f ca="1">+IFERROR(INDEX('Hoja de Trabajo para listado'!$A$155:$Z$1048576,MATCH($A688,'Hoja de Trabajo para listado'!$A$155:$A$1048576,0),MATCH((CUADRO!M$5&amp;$E688),'Hoja de Trabajo para listado'!$A$151:$Z$151,0)),0)+IFERROR(INDEX('Hoja de Trabajo para listado'!$AB$155:$BA$1048576,MATCH($A688,'Hoja de Trabajo para listado'!$AB$155:$AB$1048576,0),MATCH((CUADRO!M$5&amp;$E688),'Hoja de Trabajo para listado'!$AB$151:$BA$151,0)),0)+IFERROR(INDEX('Hoja de Trabajo para listado'!$BC$155:$CB$1048576,MATCH($A688,'Hoja de Trabajo para listado'!$BC$155:$BC$1048576,0),MATCH((CUADRO!M$5&amp;$E688),'Hoja de Trabajo para listado'!$BC$151:$CB$151,0)),0)+IFERROR(INDEX('Hoja de Trabajo para listado'!$DE$153:$DG$274,MATCH($A688,'Hoja de Trabajo para listado'!$DE$153:$DE$1048576,0),MATCH((CUADRO!M$5&amp;$E688),'Hoja de Trabajo para listado'!$DE$151:$DG$151,0)),0)+IFERROR(INDEX('Hoja de Trabajo para listado'!$CD$155:$DC$1048576,MATCH($A688,'Hoja de Trabajo para listado'!$CD$155:$CD$1048576,0),MATCH((CUADRO!M$5&amp;$E688),'Hoja de Trabajo para listado'!$CD$151:$DC$151,0)),0)</f>
        <v>0</v>
      </c>
      <c r="N688" s="255">
        <f ca="1">+IFERROR(INDEX('Hoja de Trabajo para listado'!$A$155:$Z$1048576,MATCH($A688,'Hoja de Trabajo para listado'!$A$155:$A$1048576,0),MATCH((CUADRO!N$5&amp;$E688),'Hoja de Trabajo para listado'!$A$151:$Z$151,0)),0)+IFERROR(INDEX('Hoja de Trabajo para listado'!$AB$155:$BA$1048576,MATCH($A688,'Hoja de Trabajo para listado'!$AB$155:$AB$1048576,0),MATCH((CUADRO!N$5&amp;$E688),'Hoja de Trabajo para listado'!$AB$151:$BA$151,0)),0)+IFERROR(INDEX('Hoja de Trabajo para listado'!$BC$155:$CB$1048576,MATCH($A688,'Hoja de Trabajo para listado'!$BC$155:$BC$1048576,0),MATCH((CUADRO!N$5&amp;$E688),'Hoja de Trabajo para listado'!$BC$151:$CB$151,0)),0)+IFERROR(INDEX('Hoja de Trabajo para listado'!$DE$153:$DG$274,MATCH($A688,'Hoja de Trabajo para listado'!$DE$153:$DE$1048576,0),MATCH((CUADRO!N$5&amp;$E688),'Hoja de Trabajo para listado'!$DE$151:$DG$151,0)),0)+IFERROR(INDEX('Hoja de Trabajo para listado'!$CD$155:$DC$1048576,MATCH($A688,'Hoja de Trabajo para listado'!$CD$155:$CD$1048576,0),MATCH((CUADRO!N$5&amp;$E688),'Hoja de Trabajo para listado'!$CD$151:$DC$151,0)),0)</f>
        <v>0</v>
      </c>
      <c r="O688" s="255">
        <f ca="1">+IFERROR(INDEX('Hoja de Trabajo para listado'!$A$155:$Z$1048576,MATCH($A688,'Hoja de Trabajo para listado'!$A$155:$A$1048576,0),MATCH((CUADRO!O$5&amp;$E688),'Hoja de Trabajo para listado'!$A$151:$Z$151,0)),0)+IFERROR(INDEX('Hoja de Trabajo para listado'!$AB$155:$BA$1048576,MATCH($A688,'Hoja de Trabajo para listado'!$AB$155:$AB$1048576,0),MATCH((CUADRO!O$5&amp;$E688),'Hoja de Trabajo para listado'!$AB$151:$BA$151,0)),0)+IFERROR(INDEX('Hoja de Trabajo para listado'!$BC$155:$CB$1048576,MATCH($A688,'Hoja de Trabajo para listado'!$BC$155:$BC$1048576,0),MATCH((CUADRO!O$5&amp;$E688),'Hoja de Trabajo para listado'!$BC$151:$CB$151,0)),0)+IFERROR(INDEX('Hoja de Trabajo para listado'!$DE$153:$DG$274,MATCH($A688,'Hoja de Trabajo para listado'!$DE$153:$DE$1048576,0),MATCH((CUADRO!O$5&amp;$E688),'Hoja de Trabajo para listado'!$DE$151:$DG$151,0)),0)+IFERROR(INDEX('Hoja de Trabajo para listado'!$CD$155:$DC$1048576,MATCH($A688,'Hoja de Trabajo para listado'!$CD$155:$CD$1048576,0),MATCH((CUADRO!O$5&amp;$E688),'Hoja de Trabajo para listado'!$CD$151:$DC$151,0)),0)</f>
        <v>0</v>
      </c>
      <c r="P688" s="255">
        <f ca="1">+IFERROR(INDEX('Hoja de Trabajo para listado'!$A$155:$Z$1048576,MATCH($A688,'Hoja de Trabajo para listado'!$A$155:$A$1048576,0),MATCH((CUADRO!P$5&amp;$E688),'Hoja de Trabajo para listado'!$A$151:$Z$151,0)),0)+IFERROR(INDEX('Hoja de Trabajo para listado'!$AB$155:$BA$1048576,MATCH($A688,'Hoja de Trabajo para listado'!$AB$155:$AB$1048576,0),MATCH((CUADRO!P$5&amp;$E688),'Hoja de Trabajo para listado'!$AB$151:$BA$151,0)),0)+IFERROR(INDEX('Hoja de Trabajo para listado'!$BC$155:$CB$1048576,MATCH($A688,'Hoja de Trabajo para listado'!$BC$155:$BC$1048576,0),MATCH((CUADRO!P$5&amp;$E688),'Hoja de Trabajo para listado'!$BC$151:$CB$151,0)),0)+IFERROR(INDEX('Hoja de Trabajo para listado'!$DE$153:$DG$274,MATCH($A688,'Hoja de Trabajo para listado'!$DE$153:$DE$1048576,0),MATCH((CUADRO!P$5&amp;$E688),'Hoja de Trabajo para listado'!$DE$151:$DG$151,0)),0)+IFERROR(INDEX('Hoja de Trabajo para listado'!$CD$155:$DC$1048576,MATCH($A688,'Hoja de Trabajo para listado'!$CD$155:$CD$1048576,0),MATCH((CUADRO!P$5&amp;$E688),'Hoja de Trabajo para listado'!$CD$151:$DC$151,0)),0)</f>
        <v>0</v>
      </c>
      <c r="Q688" s="255">
        <f ca="1">+IFERROR(INDEX('Hoja de Trabajo para listado'!$A$155:$Z$1048576,MATCH($A688,'Hoja de Trabajo para listado'!$A$155:$A$1048576,0),MATCH((CUADRO!Q$5&amp;$E688),'Hoja de Trabajo para listado'!$A$151:$Z$151,0)),0)+IFERROR(INDEX('Hoja de Trabajo para listado'!$AB$155:$BA$1048576,MATCH($A688,'Hoja de Trabajo para listado'!$AB$155:$AB$1048576,0),MATCH((CUADRO!Q$5&amp;$E688),'Hoja de Trabajo para listado'!$AB$151:$BA$151,0)),0)+IFERROR(INDEX('Hoja de Trabajo para listado'!$BC$155:$CB$1048576,MATCH($A688,'Hoja de Trabajo para listado'!$BC$155:$BC$1048576,0),MATCH((CUADRO!Q$5&amp;$E688),'Hoja de Trabajo para listado'!$BC$151:$CB$151,0)),0)+IFERROR(INDEX('Hoja de Trabajo para listado'!$DE$153:$DG$274,MATCH($A688,'Hoja de Trabajo para listado'!$DE$153:$DE$1048576,0),MATCH((CUADRO!Q$5&amp;$E688),'Hoja de Trabajo para listado'!$DE$151:$DG$151,0)),0)+IFERROR(INDEX('Hoja de Trabajo para listado'!$CD$155:$DC$1048576,MATCH($A688,'Hoja de Trabajo para listado'!$CD$155:$CD$1048576,0),MATCH((CUADRO!Q$5&amp;$E688),'Hoja de Trabajo para listado'!$CD$151:$DC$151,0)),0)</f>
        <v>0</v>
      </c>
      <c r="R688" s="255">
        <f t="shared" ref="R688:R751" ca="1" si="22">+SUM(F688:Q688)</f>
        <v>0</v>
      </c>
      <c r="S688" s="262"/>
      <c r="T688" s="255">
        <f ca="1">+T689</f>
        <v>0</v>
      </c>
      <c r="U688" s="254">
        <f t="shared" ref="U688:U751" si="23">+IF(E688="Débitos",1,2)</f>
        <v>1</v>
      </c>
      <c r="V688" s="362" t="str">
        <f>+VLOOKUP(A688,bd_lista!$A$3:$E$590,5,FALSE)</f>
        <v>Gobiernos Autonomos Municipales</v>
      </c>
      <c r="W688" s="361" t="str">
        <f>+V688</f>
        <v>Gobiernos Autonomos Municipales</v>
      </c>
      <c r="X688" s="254">
        <f>+VLOOKUP(A688,[2]Sheet1!$A$13:$D$744,4,FALSE)</f>
        <v>0</v>
      </c>
      <c r="Y688" s="254" t="e">
        <f>+VLOOKUP(X688,bd_lista!$A$3:$C$590,3,FALSE)</f>
        <v>#N/A</v>
      </c>
      <c r="Z688" s="316">
        <f>+X688</f>
        <v>0</v>
      </c>
      <c r="AA688" s="317" t="e">
        <f>+Y688</f>
        <v>#N/A</v>
      </c>
    </row>
    <row r="689" spans="1:27" customFormat="1" ht="15" hidden="1" customHeight="1">
      <c r="A689" s="32">
        <v>1336</v>
      </c>
      <c r="B689" s="307"/>
      <c r="C689" s="259" t="str">
        <f>+VLOOKUP(A689,bd_lista!$A$3:$C$590,3,FALSE)</f>
        <v>Gobierno Autónomo Municipal de Arani</v>
      </c>
      <c r="D689" s="362"/>
      <c r="E689" s="256" t="s">
        <v>1314</v>
      </c>
      <c r="F689" s="255">
        <f ca="1">+IFERROR(INDEX('Hoja de Trabajo para listado'!$A$155:$Z$1048576,MATCH($A689,'Hoja de Trabajo para listado'!$A$155:$A$1048576,0),MATCH((CUADRO!F$5&amp;$E689),'Hoja de Trabajo para listado'!$A$151:$Z$151,0)),0)+IFERROR(INDEX('Hoja de Trabajo para listado'!$AB$155:$BA$1048576,MATCH($A689,'Hoja de Trabajo para listado'!$AB$155:$AB$1048576,0),MATCH((CUADRO!F$5&amp;$E689),'Hoja de Trabajo para listado'!$AB$151:$BA$151,0)),0)+IFERROR(INDEX('Hoja de Trabajo para listado'!$BC$155:$CB$1048576,MATCH($A689,'Hoja de Trabajo para listado'!$BC$155:$BC$1048576,0),MATCH((CUADRO!F$5&amp;$E689),'Hoja de Trabajo para listado'!$BC$151:$CB$151,0)),0)+IFERROR(INDEX('Hoja de Trabajo para listado'!$DE$153:$DG$274,MATCH($A689,'Hoja de Trabajo para listado'!$DE$153:$DE$1048576,0),MATCH((CUADRO!F$5&amp;$E689),'Hoja de Trabajo para listado'!$DE$151:$DG$151,0)),0)+IFERROR(INDEX('Hoja de Trabajo para listado'!$CD$155:$DC$1048576,MATCH($A689,'Hoja de Trabajo para listado'!$CD$155:$CD$1048576,0),MATCH((CUADRO!F$5&amp;$E689),'Hoja de Trabajo para listado'!$CD$151:$DC$151,0)),0)</f>
        <v>0</v>
      </c>
      <c r="G689" s="255">
        <f ca="1">+IFERROR(INDEX('Hoja de Trabajo para listado'!$A$155:$Z$1048576,MATCH($A689,'Hoja de Trabajo para listado'!$A$155:$A$1048576,0),MATCH((CUADRO!G$5&amp;$E689),'Hoja de Trabajo para listado'!$A$151:$Z$151,0)),0)+IFERROR(INDEX('Hoja de Trabajo para listado'!$AB$155:$BA$1048576,MATCH($A689,'Hoja de Trabajo para listado'!$AB$155:$AB$1048576,0),MATCH((CUADRO!G$5&amp;$E689),'Hoja de Trabajo para listado'!$AB$151:$BA$151,0)),0)+IFERROR(INDEX('Hoja de Trabajo para listado'!$BC$155:$CB$1048576,MATCH($A689,'Hoja de Trabajo para listado'!$BC$155:$BC$1048576,0),MATCH((CUADRO!G$5&amp;$E689),'Hoja de Trabajo para listado'!$BC$151:$CB$151,0)),0)+IFERROR(INDEX('Hoja de Trabajo para listado'!$DE$153:$DG$274,MATCH($A689,'Hoja de Trabajo para listado'!$DE$153:$DE$1048576,0),MATCH((CUADRO!G$5&amp;$E689),'Hoja de Trabajo para listado'!$DE$151:$DG$151,0)),0)+IFERROR(INDEX('Hoja de Trabajo para listado'!$CD$155:$DC$1048576,MATCH($A689,'Hoja de Trabajo para listado'!$CD$155:$CD$1048576,0),MATCH((CUADRO!G$5&amp;$E689),'Hoja de Trabajo para listado'!$CD$151:$DC$151,0)),0)</f>
        <v>0</v>
      </c>
      <c r="H689" s="255">
        <f ca="1">+IFERROR(INDEX('Hoja de Trabajo para listado'!$A$155:$Z$1048576,MATCH($A689,'Hoja de Trabajo para listado'!$A$155:$A$1048576,0),MATCH((CUADRO!H$5&amp;$E689),'Hoja de Trabajo para listado'!$A$151:$Z$151,0)),0)+IFERROR(INDEX('Hoja de Trabajo para listado'!$AB$155:$BA$1048576,MATCH($A689,'Hoja de Trabajo para listado'!$AB$155:$AB$1048576,0),MATCH((CUADRO!H$5&amp;$E689),'Hoja de Trabajo para listado'!$AB$151:$BA$151,0)),0)+IFERROR(INDEX('Hoja de Trabajo para listado'!$BC$155:$CB$1048576,MATCH($A689,'Hoja de Trabajo para listado'!$BC$155:$BC$1048576,0),MATCH((CUADRO!H$5&amp;$E689),'Hoja de Trabajo para listado'!$BC$151:$CB$151,0)),0)+IFERROR(INDEX('Hoja de Trabajo para listado'!$DE$153:$DG$274,MATCH($A689,'Hoja de Trabajo para listado'!$DE$153:$DE$1048576,0),MATCH((CUADRO!H$5&amp;$E689),'Hoja de Trabajo para listado'!$DE$151:$DG$151,0)),0)+IFERROR(INDEX('Hoja de Trabajo para listado'!$CD$155:$DC$1048576,MATCH($A689,'Hoja de Trabajo para listado'!$CD$155:$CD$1048576,0),MATCH((CUADRO!H$5&amp;$E689),'Hoja de Trabajo para listado'!$CD$151:$DC$151,0)),0)</f>
        <v>0</v>
      </c>
      <c r="I689" s="255">
        <f ca="1">+IFERROR(INDEX('Hoja de Trabajo para listado'!$A$155:$Z$1048576,MATCH($A689,'Hoja de Trabajo para listado'!$A$155:$A$1048576,0),MATCH((CUADRO!I$5&amp;$E689),'Hoja de Trabajo para listado'!$A$151:$Z$151,0)),0)+IFERROR(INDEX('Hoja de Trabajo para listado'!$AB$155:$BA$1048576,MATCH($A689,'Hoja de Trabajo para listado'!$AB$155:$AB$1048576,0),MATCH((CUADRO!I$5&amp;$E689),'Hoja de Trabajo para listado'!$AB$151:$BA$151,0)),0)+IFERROR(INDEX('Hoja de Trabajo para listado'!$BC$155:$CB$1048576,MATCH($A689,'Hoja de Trabajo para listado'!$BC$155:$BC$1048576,0),MATCH((CUADRO!I$5&amp;$E689),'Hoja de Trabajo para listado'!$BC$151:$CB$151,0)),0)+IFERROR(INDEX('Hoja de Trabajo para listado'!$DE$153:$DG$274,MATCH($A689,'Hoja de Trabajo para listado'!$DE$153:$DE$1048576,0),MATCH((CUADRO!I$5&amp;$E689),'Hoja de Trabajo para listado'!$DE$151:$DG$151,0)),0)+IFERROR(INDEX('Hoja de Trabajo para listado'!$CD$155:$DC$1048576,MATCH($A689,'Hoja de Trabajo para listado'!$CD$155:$CD$1048576,0),MATCH((CUADRO!I$5&amp;$E689),'Hoja de Trabajo para listado'!$CD$151:$DC$151,0)),0)</f>
        <v>0</v>
      </c>
      <c r="J689" s="255">
        <f ca="1">+IFERROR(INDEX('Hoja de Trabajo para listado'!$A$155:$Z$1048576,MATCH($A689,'Hoja de Trabajo para listado'!$A$155:$A$1048576,0),MATCH((CUADRO!J$5&amp;$E689),'Hoja de Trabajo para listado'!$A$151:$Z$151,0)),0)+IFERROR(INDEX('Hoja de Trabajo para listado'!$AB$155:$BA$1048576,MATCH($A689,'Hoja de Trabajo para listado'!$AB$155:$AB$1048576,0),MATCH((CUADRO!J$5&amp;$E689),'Hoja de Trabajo para listado'!$AB$151:$BA$151,0)),0)+IFERROR(INDEX('Hoja de Trabajo para listado'!$BC$155:$CB$1048576,MATCH($A689,'Hoja de Trabajo para listado'!$BC$155:$BC$1048576,0),MATCH((CUADRO!J$5&amp;$E689),'Hoja de Trabajo para listado'!$BC$151:$CB$151,0)),0)+IFERROR(INDEX('Hoja de Trabajo para listado'!$DE$153:$DG$274,MATCH($A689,'Hoja de Trabajo para listado'!$DE$153:$DE$1048576,0),MATCH((CUADRO!J$5&amp;$E689),'Hoja de Trabajo para listado'!$DE$151:$DG$151,0)),0)+IFERROR(INDEX('Hoja de Trabajo para listado'!$CD$155:$DC$1048576,MATCH($A689,'Hoja de Trabajo para listado'!$CD$155:$CD$1048576,0),MATCH((CUADRO!J$5&amp;$E689),'Hoja de Trabajo para listado'!$CD$151:$DC$151,0)),0)</f>
        <v>0</v>
      </c>
      <c r="K689" s="255">
        <f ca="1">+IFERROR(INDEX('Hoja de Trabajo para listado'!$A$155:$Z$1048576,MATCH($A689,'Hoja de Trabajo para listado'!$A$155:$A$1048576,0),MATCH((CUADRO!K$5&amp;$E689),'Hoja de Trabajo para listado'!$A$151:$Z$151,0)),0)+IFERROR(INDEX('Hoja de Trabajo para listado'!$AB$155:$BA$1048576,MATCH($A689,'Hoja de Trabajo para listado'!$AB$155:$AB$1048576,0),MATCH((CUADRO!K$5&amp;$E689),'Hoja de Trabajo para listado'!$AB$151:$BA$151,0)),0)+IFERROR(INDEX('Hoja de Trabajo para listado'!$BC$155:$CB$1048576,MATCH($A689,'Hoja de Trabajo para listado'!$BC$155:$BC$1048576,0),MATCH((CUADRO!K$5&amp;$E689),'Hoja de Trabajo para listado'!$BC$151:$CB$151,0)),0)+IFERROR(INDEX('Hoja de Trabajo para listado'!$DE$153:$DG$274,MATCH($A689,'Hoja de Trabajo para listado'!$DE$153:$DE$1048576,0),MATCH((CUADRO!K$5&amp;$E689),'Hoja de Trabajo para listado'!$DE$151:$DG$151,0)),0)+IFERROR(INDEX('Hoja de Trabajo para listado'!$CD$155:$DC$1048576,MATCH($A689,'Hoja de Trabajo para listado'!$CD$155:$CD$1048576,0),MATCH((CUADRO!K$5&amp;$E689),'Hoja de Trabajo para listado'!$CD$151:$DC$151,0)),0)</f>
        <v>0</v>
      </c>
      <c r="L689" s="255">
        <f ca="1">+IFERROR(INDEX('Hoja de Trabajo para listado'!$A$155:$Z$1048576,MATCH($A689,'Hoja de Trabajo para listado'!$A$155:$A$1048576,0),MATCH((CUADRO!L$5&amp;$E689),'Hoja de Trabajo para listado'!$A$151:$Z$151,0)),0)+IFERROR(INDEX('Hoja de Trabajo para listado'!$AB$155:$BA$1048576,MATCH($A689,'Hoja de Trabajo para listado'!$AB$155:$AB$1048576,0),MATCH((CUADRO!L$5&amp;$E689),'Hoja de Trabajo para listado'!$AB$151:$BA$151,0)),0)+IFERROR(INDEX('Hoja de Trabajo para listado'!$BC$155:$CB$1048576,MATCH($A689,'Hoja de Trabajo para listado'!$BC$155:$BC$1048576,0),MATCH((CUADRO!L$5&amp;$E689),'Hoja de Trabajo para listado'!$BC$151:$CB$151,0)),0)+IFERROR(INDEX('Hoja de Trabajo para listado'!$DE$153:$DG$274,MATCH($A689,'Hoja de Trabajo para listado'!$DE$153:$DE$1048576,0),MATCH((CUADRO!L$5&amp;$E689),'Hoja de Trabajo para listado'!$DE$151:$DG$151,0)),0)+IFERROR(INDEX('Hoja de Trabajo para listado'!$CD$155:$DC$1048576,MATCH($A689,'Hoja de Trabajo para listado'!$CD$155:$CD$1048576,0),MATCH((CUADRO!L$5&amp;$E689),'Hoja de Trabajo para listado'!$CD$151:$DC$151,0)),0)</f>
        <v>0</v>
      </c>
      <c r="M689" s="255">
        <f ca="1">+IFERROR(INDEX('Hoja de Trabajo para listado'!$A$155:$Z$1048576,MATCH($A689,'Hoja de Trabajo para listado'!$A$155:$A$1048576,0),MATCH((CUADRO!M$5&amp;$E689),'Hoja de Trabajo para listado'!$A$151:$Z$151,0)),0)+IFERROR(INDEX('Hoja de Trabajo para listado'!$AB$155:$BA$1048576,MATCH($A689,'Hoja de Trabajo para listado'!$AB$155:$AB$1048576,0),MATCH((CUADRO!M$5&amp;$E689),'Hoja de Trabajo para listado'!$AB$151:$BA$151,0)),0)+IFERROR(INDEX('Hoja de Trabajo para listado'!$BC$155:$CB$1048576,MATCH($A689,'Hoja de Trabajo para listado'!$BC$155:$BC$1048576,0),MATCH((CUADRO!M$5&amp;$E689),'Hoja de Trabajo para listado'!$BC$151:$CB$151,0)),0)+IFERROR(INDEX('Hoja de Trabajo para listado'!$DE$153:$DG$274,MATCH($A689,'Hoja de Trabajo para listado'!$DE$153:$DE$1048576,0),MATCH((CUADRO!M$5&amp;$E689),'Hoja de Trabajo para listado'!$DE$151:$DG$151,0)),0)+IFERROR(INDEX('Hoja de Trabajo para listado'!$CD$155:$DC$1048576,MATCH($A689,'Hoja de Trabajo para listado'!$CD$155:$CD$1048576,0),MATCH((CUADRO!M$5&amp;$E689),'Hoja de Trabajo para listado'!$CD$151:$DC$151,0)),0)</f>
        <v>0</v>
      </c>
      <c r="N689" s="255">
        <f ca="1">+IFERROR(INDEX('Hoja de Trabajo para listado'!$A$155:$Z$1048576,MATCH($A689,'Hoja de Trabajo para listado'!$A$155:$A$1048576,0),MATCH((CUADRO!N$5&amp;$E689),'Hoja de Trabajo para listado'!$A$151:$Z$151,0)),0)+IFERROR(INDEX('Hoja de Trabajo para listado'!$AB$155:$BA$1048576,MATCH($A689,'Hoja de Trabajo para listado'!$AB$155:$AB$1048576,0),MATCH((CUADRO!N$5&amp;$E689),'Hoja de Trabajo para listado'!$AB$151:$BA$151,0)),0)+IFERROR(INDEX('Hoja de Trabajo para listado'!$BC$155:$CB$1048576,MATCH($A689,'Hoja de Trabajo para listado'!$BC$155:$BC$1048576,0),MATCH((CUADRO!N$5&amp;$E689),'Hoja de Trabajo para listado'!$BC$151:$CB$151,0)),0)+IFERROR(INDEX('Hoja de Trabajo para listado'!$DE$153:$DG$274,MATCH($A689,'Hoja de Trabajo para listado'!$DE$153:$DE$1048576,0),MATCH((CUADRO!N$5&amp;$E689),'Hoja de Trabajo para listado'!$DE$151:$DG$151,0)),0)+IFERROR(INDEX('Hoja de Trabajo para listado'!$CD$155:$DC$1048576,MATCH($A689,'Hoja de Trabajo para listado'!$CD$155:$CD$1048576,0),MATCH((CUADRO!N$5&amp;$E689),'Hoja de Trabajo para listado'!$CD$151:$DC$151,0)),0)</f>
        <v>0</v>
      </c>
      <c r="O689" s="255">
        <f ca="1">+IFERROR(INDEX('Hoja de Trabajo para listado'!$A$155:$Z$1048576,MATCH($A689,'Hoja de Trabajo para listado'!$A$155:$A$1048576,0),MATCH((CUADRO!O$5&amp;$E689),'Hoja de Trabajo para listado'!$A$151:$Z$151,0)),0)+IFERROR(INDEX('Hoja de Trabajo para listado'!$AB$155:$BA$1048576,MATCH($A689,'Hoja de Trabajo para listado'!$AB$155:$AB$1048576,0),MATCH((CUADRO!O$5&amp;$E689),'Hoja de Trabajo para listado'!$AB$151:$BA$151,0)),0)+IFERROR(INDEX('Hoja de Trabajo para listado'!$BC$155:$CB$1048576,MATCH($A689,'Hoja de Trabajo para listado'!$BC$155:$BC$1048576,0),MATCH((CUADRO!O$5&amp;$E689),'Hoja de Trabajo para listado'!$BC$151:$CB$151,0)),0)+IFERROR(INDEX('Hoja de Trabajo para listado'!$DE$153:$DG$274,MATCH($A689,'Hoja de Trabajo para listado'!$DE$153:$DE$1048576,0),MATCH((CUADRO!O$5&amp;$E689),'Hoja de Trabajo para listado'!$DE$151:$DG$151,0)),0)+IFERROR(INDEX('Hoja de Trabajo para listado'!$CD$155:$DC$1048576,MATCH($A689,'Hoja de Trabajo para listado'!$CD$155:$CD$1048576,0),MATCH((CUADRO!O$5&amp;$E689),'Hoja de Trabajo para listado'!$CD$151:$DC$151,0)),0)</f>
        <v>0</v>
      </c>
      <c r="P689" s="255">
        <f ca="1">+IFERROR(INDEX('Hoja de Trabajo para listado'!$A$155:$Z$1048576,MATCH($A689,'Hoja de Trabajo para listado'!$A$155:$A$1048576,0),MATCH((CUADRO!P$5&amp;$E689),'Hoja de Trabajo para listado'!$A$151:$Z$151,0)),0)+IFERROR(INDEX('Hoja de Trabajo para listado'!$AB$155:$BA$1048576,MATCH($A689,'Hoja de Trabajo para listado'!$AB$155:$AB$1048576,0),MATCH((CUADRO!P$5&amp;$E689),'Hoja de Trabajo para listado'!$AB$151:$BA$151,0)),0)+IFERROR(INDEX('Hoja de Trabajo para listado'!$BC$155:$CB$1048576,MATCH($A689,'Hoja de Trabajo para listado'!$BC$155:$BC$1048576,0),MATCH((CUADRO!P$5&amp;$E689),'Hoja de Trabajo para listado'!$BC$151:$CB$151,0)),0)+IFERROR(INDEX('Hoja de Trabajo para listado'!$DE$153:$DG$274,MATCH($A689,'Hoja de Trabajo para listado'!$DE$153:$DE$1048576,0),MATCH((CUADRO!P$5&amp;$E689),'Hoja de Trabajo para listado'!$DE$151:$DG$151,0)),0)+IFERROR(INDEX('Hoja de Trabajo para listado'!$CD$155:$DC$1048576,MATCH($A689,'Hoja de Trabajo para listado'!$CD$155:$CD$1048576,0),MATCH((CUADRO!P$5&amp;$E689),'Hoja de Trabajo para listado'!$CD$151:$DC$151,0)),0)</f>
        <v>0</v>
      </c>
      <c r="Q689" s="255">
        <f ca="1">+IFERROR(INDEX('Hoja de Trabajo para listado'!$A$155:$Z$1048576,MATCH($A689,'Hoja de Trabajo para listado'!$A$155:$A$1048576,0),MATCH((CUADRO!Q$5&amp;$E689),'Hoja de Trabajo para listado'!$A$151:$Z$151,0)),0)+IFERROR(INDEX('Hoja de Trabajo para listado'!$AB$155:$BA$1048576,MATCH($A689,'Hoja de Trabajo para listado'!$AB$155:$AB$1048576,0),MATCH((CUADRO!Q$5&amp;$E689),'Hoja de Trabajo para listado'!$AB$151:$BA$151,0)),0)+IFERROR(INDEX('Hoja de Trabajo para listado'!$BC$155:$CB$1048576,MATCH($A689,'Hoja de Trabajo para listado'!$BC$155:$BC$1048576,0),MATCH((CUADRO!Q$5&amp;$E689),'Hoja de Trabajo para listado'!$BC$151:$CB$151,0)),0)+IFERROR(INDEX('Hoja de Trabajo para listado'!$DE$153:$DG$274,MATCH($A689,'Hoja de Trabajo para listado'!$DE$153:$DE$1048576,0),MATCH((CUADRO!Q$5&amp;$E689),'Hoja de Trabajo para listado'!$DE$151:$DG$151,0)),0)+IFERROR(INDEX('Hoja de Trabajo para listado'!$CD$155:$DC$1048576,MATCH($A689,'Hoja de Trabajo para listado'!$CD$155:$CD$1048576,0),MATCH((CUADRO!Q$5&amp;$E689),'Hoja de Trabajo para listado'!$CD$151:$DC$151,0)),0)</f>
        <v>0</v>
      </c>
      <c r="R689" s="255">
        <f t="shared" ca="1" si="22"/>
        <v>0</v>
      </c>
      <c r="S689" s="262">
        <f ca="1">+R688+R689</f>
        <v>0</v>
      </c>
      <c r="T689" s="255">
        <f ca="1">+S689</f>
        <v>0</v>
      </c>
      <c r="U689" s="254">
        <f t="shared" si="23"/>
        <v>2</v>
      </c>
      <c r="V689" s="362" t="str">
        <f>+VLOOKUP(A689,bd_lista!$A$3:$E$590,5,FALSE)</f>
        <v>Gobiernos Autonomos Municipales</v>
      </c>
      <c r="W689" s="362"/>
      <c r="X689" s="254">
        <f>+VLOOKUP(A689,[2]Sheet1!$A$13:$D$744,4,FALSE)</f>
        <v>0</v>
      </c>
      <c r="Y689" s="254" t="e">
        <f>+VLOOKUP(X689,bd_lista!$A$3:$C$590,3,FALSE)</f>
        <v>#N/A</v>
      </c>
      <c r="Z689" s="314"/>
      <c r="AA689" s="315"/>
    </row>
    <row r="690" spans="1:27" customFormat="1" ht="15" hidden="1" customHeight="1">
      <c r="A690" s="32">
        <v>1337</v>
      </c>
      <c r="B690" s="306">
        <f>+A690</f>
        <v>1337</v>
      </c>
      <c r="C690" s="259" t="str">
        <f>+VLOOKUP(A690,bd_lista!$A$3:$C$590,3,FALSE)</f>
        <v>Gobierno Autónomo Municipal de Vacas</v>
      </c>
      <c r="D690" s="361" t="str">
        <f>+C690</f>
        <v>Gobierno Autónomo Municipal de Vacas</v>
      </c>
      <c r="E690" s="254" t="s">
        <v>1313</v>
      </c>
      <c r="F690" s="255">
        <f ca="1">+IFERROR(INDEX('Hoja de Trabajo para listado'!$A$155:$Z$1048576,MATCH($A690,'Hoja de Trabajo para listado'!$A$155:$A$1048576,0),MATCH((CUADRO!F$5&amp;$E690),'Hoja de Trabajo para listado'!$A$151:$Z$151,0)),0)+IFERROR(INDEX('Hoja de Trabajo para listado'!$AB$155:$BA$1048576,MATCH($A690,'Hoja de Trabajo para listado'!$AB$155:$AB$1048576,0),MATCH((CUADRO!F$5&amp;$E690),'Hoja de Trabajo para listado'!$AB$151:$BA$151,0)),0)+IFERROR(INDEX('Hoja de Trabajo para listado'!$BC$155:$CB$1048576,MATCH($A690,'Hoja de Trabajo para listado'!$BC$155:$BC$1048576,0),MATCH((CUADRO!F$5&amp;$E690),'Hoja de Trabajo para listado'!$BC$151:$CB$151,0)),0)+IFERROR(INDEX('Hoja de Trabajo para listado'!$DE$153:$DG$274,MATCH($A690,'Hoja de Trabajo para listado'!$DE$153:$DE$1048576,0),MATCH((CUADRO!F$5&amp;$E690),'Hoja de Trabajo para listado'!$DE$151:$DG$151,0)),0)+IFERROR(INDEX('Hoja de Trabajo para listado'!$CD$155:$DC$1048576,MATCH($A690,'Hoja de Trabajo para listado'!$CD$155:$CD$1048576,0),MATCH((CUADRO!F$5&amp;$E690),'Hoja de Trabajo para listado'!$CD$151:$DC$151,0)),0)</f>
        <v>0</v>
      </c>
      <c r="G690" s="255">
        <f ca="1">+IFERROR(INDEX('Hoja de Trabajo para listado'!$A$155:$Z$1048576,MATCH($A690,'Hoja de Trabajo para listado'!$A$155:$A$1048576,0),MATCH((CUADRO!G$5&amp;$E690),'Hoja de Trabajo para listado'!$A$151:$Z$151,0)),0)+IFERROR(INDEX('Hoja de Trabajo para listado'!$AB$155:$BA$1048576,MATCH($A690,'Hoja de Trabajo para listado'!$AB$155:$AB$1048576,0),MATCH((CUADRO!G$5&amp;$E690),'Hoja de Trabajo para listado'!$AB$151:$BA$151,0)),0)+IFERROR(INDEX('Hoja de Trabajo para listado'!$BC$155:$CB$1048576,MATCH($A690,'Hoja de Trabajo para listado'!$BC$155:$BC$1048576,0),MATCH((CUADRO!G$5&amp;$E690),'Hoja de Trabajo para listado'!$BC$151:$CB$151,0)),0)+IFERROR(INDEX('Hoja de Trabajo para listado'!$DE$153:$DG$274,MATCH($A690,'Hoja de Trabajo para listado'!$DE$153:$DE$1048576,0),MATCH((CUADRO!G$5&amp;$E690),'Hoja de Trabajo para listado'!$DE$151:$DG$151,0)),0)+IFERROR(INDEX('Hoja de Trabajo para listado'!$CD$155:$DC$1048576,MATCH($A690,'Hoja de Trabajo para listado'!$CD$155:$CD$1048576,0),MATCH((CUADRO!G$5&amp;$E690),'Hoja de Trabajo para listado'!$CD$151:$DC$151,0)),0)</f>
        <v>0</v>
      </c>
      <c r="H690" s="255">
        <f ca="1">+IFERROR(INDEX('Hoja de Trabajo para listado'!$A$155:$Z$1048576,MATCH($A690,'Hoja de Trabajo para listado'!$A$155:$A$1048576,0),MATCH((CUADRO!H$5&amp;$E690),'Hoja de Trabajo para listado'!$A$151:$Z$151,0)),0)+IFERROR(INDEX('Hoja de Trabajo para listado'!$AB$155:$BA$1048576,MATCH($A690,'Hoja de Trabajo para listado'!$AB$155:$AB$1048576,0),MATCH((CUADRO!H$5&amp;$E690),'Hoja de Trabajo para listado'!$AB$151:$BA$151,0)),0)+IFERROR(INDEX('Hoja de Trabajo para listado'!$BC$155:$CB$1048576,MATCH($A690,'Hoja de Trabajo para listado'!$BC$155:$BC$1048576,0),MATCH((CUADRO!H$5&amp;$E690),'Hoja de Trabajo para listado'!$BC$151:$CB$151,0)),0)+IFERROR(INDEX('Hoja de Trabajo para listado'!$DE$153:$DG$274,MATCH($A690,'Hoja de Trabajo para listado'!$DE$153:$DE$1048576,0),MATCH((CUADRO!H$5&amp;$E690),'Hoja de Trabajo para listado'!$DE$151:$DG$151,0)),0)+IFERROR(INDEX('Hoja de Trabajo para listado'!$CD$155:$DC$1048576,MATCH($A690,'Hoja de Trabajo para listado'!$CD$155:$CD$1048576,0),MATCH((CUADRO!H$5&amp;$E690),'Hoja de Trabajo para listado'!$CD$151:$DC$151,0)),0)</f>
        <v>0</v>
      </c>
      <c r="I690" s="255">
        <f ca="1">+IFERROR(INDEX('Hoja de Trabajo para listado'!$A$155:$Z$1048576,MATCH($A690,'Hoja de Trabajo para listado'!$A$155:$A$1048576,0),MATCH((CUADRO!I$5&amp;$E690),'Hoja de Trabajo para listado'!$A$151:$Z$151,0)),0)+IFERROR(INDEX('Hoja de Trabajo para listado'!$AB$155:$BA$1048576,MATCH($A690,'Hoja de Trabajo para listado'!$AB$155:$AB$1048576,0),MATCH((CUADRO!I$5&amp;$E690),'Hoja de Trabajo para listado'!$AB$151:$BA$151,0)),0)+IFERROR(INDEX('Hoja de Trabajo para listado'!$BC$155:$CB$1048576,MATCH($A690,'Hoja de Trabajo para listado'!$BC$155:$BC$1048576,0),MATCH((CUADRO!I$5&amp;$E690),'Hoja de Trabajo para listado'!$BC$151:$CB$151,0)),0)+IFERROR(INDEX('Hoja de Trabajo para listado'!$DE$153:$DG$274,MATCH($A690,'Hoja de Trabajo para listado'!$DE$153:$DE$1048576,0),MATCH((CUADRO!I$5&amp;$E690),'Hoja de Trabajo para listado'!$DE$151:$DG$151,0)),0)+IFERROR(INDEX('Hoja de Trabajo para listado'!$CD$155:$DC$1048576,MATCH($A690,'Hoja de Trabajo para listado'!$CD$155:$CD$1048576,0),MATCH((CUADRO!I$5&amp;$E690),'Hoja de Trabajo para listado'!$CD$151:$DC$151,0)),0)</f>
        <v>0</v>
      </c>
      <c r="J690" s="255">
        <f ca="1">+IFERROR(INDEX('Hoja de Trabajo para listado'!$A$155:$Z$1048576,MATCH($A690,'Hoja de Trabajo para listado'!$A$155:$A$1048576,0),MATCH((CUADRO!J$5&amp;$E690),'Hoja de Trabajo para listado'!$A$151:$Z$151,0)),0)+IFERROR(INDEX('Hoja de Trabajo para listado'!$AB$155:$BA$1048576,MATCH($A690,'Hoja de Trabajo para listado'!$AB$155:$AB$1048576,0),MATCH((CUADRO!J$5&amp;$E690),'Hoja de Trabajo para listado'!$AB$151:$BA$151,0)),0)+IFERROR(INDEX('Hoja de Trabajo para listado'!$BC$155:$CB$1048576,MATCH($A690,'Hoja de Trabajo para listado'!$BC$155:$BC$1048576,0),MATCH((CUADRO!J$5&amp;$E690),'Hoja de Trabajo para listado'!$BC$151:$CB$151,0)),0)+IFERROR(INDEX('Hoja de Trabajo para listado'!$DE$153:$DG$274,MATCH($A690,'Hoja de Trabajo para listado'!$DE$153:$DE$1048576,0),MATCH((CUADRO!J$5&amp;$E690),'Hoja de Trabajo para listado'!$DE$151:$DG$151,0)),0)+IFERROR(INDEX('Hoja de Trabajo para listado'!$CD$155:$DC$1048576,MATCH($A690,'Hoja de Trabajo para listado'!$CD$155:$CD$1048576,0),MATCH((CUADRO!J$5&amp;$E690),'Hoja de Trabajo para listado'!$CD$151:$DC$151,0)),0)</f>
        <v>0</v>
      </c>
      <c r="K690" s="255">
        <f ca="1">+IFERROR(INDEX('Hoja de Trabajo para listado'!$A$155:$Z$1048576,MATCH($A690,'Hoja de Trabajo para listado'!$A$155:$A$1048576,0),MATCH((CUADRO!K$5&amp;$E690),'Hoja de Trabajo para listado'!$A$151:$Z$151,0)),0)+IFERROR(INDEX('Hoja de Trabajo para listado'!$AB$155:$BA$1048576,MATCH($A690,'Hoja de Trabajo para listado'!$AB$155:$AB$1048576,0),MATCH((CUADRO!K$5&amp;$E690),'Hoja de Trabajo para listado'!$AB$151:$BA$151,0)),0)+IFERROR(INDEX('Hoja de Trabajo para listado'!$BC$155:$CB$1048576,MATCH($A690,'Hoja de Trabajo para listado'!$BC$155:$BC$1048576,0),MATCH((CUADRO!K$5&amp;$E690),'Hoja de Trabajo para listado'!$BC$151:$CB$151,0)),0)+IFERROR(INDEX('Hoja de Trabajo para listado'!$DE$153:$DG$274,MATCH($A690,'Hoja de Trabajo para listado'!$DE$153:$DE$1048576,0),MATCH((CUADRO!K$5&amp;$E690),'Hoja de Trabajo para listado'!$DE$151:$DG$151,0)),0)+IFERROR(INDEX('Hoja de Trabajo para listado'!$CD$155:$DC$1048576,MATCH($A690,'Hoja de Trabajo para listado'!$CD$155:$CD$1048576,0),MATCH((CUADRO!K$5&amp;$E690),'Hoja de Trabajo para listado'!$CD$151:$DC$151,0)),0)</f>
        <v>0</v>
      </c>
      <c r="L690" s="255">
        <f ca="1">+IFERROR(INDEX('Hoja de Trabajo para listado'!$A$155:$Z$1048576,MATCH($A690,'Hoja de Trabajo para listado'!$A$155:$A$1048576,0),MATCH((CUADRO!L$5&amp;$E690),'Hoja de Trabajo para listado'!$A$151:$Z$151,0)),0)+IFERROR(INDEX('Hoja de Trabajo para listado'!$AB$155:$BA$1048576,MATCH($A690,'Hoja de Trabajo para listado'!$AB$155:$AB$1048576,0),MATCH((CUADRO!L$5&amp;$E690),'Hoja de Trabajo para listado'!$AB$151:$BA$151,0)),0)+IFERROR(INDEX('Hoja de Trabajo para listado'!$BC$155:$CB$1048576,MATCH($A690,'Hoja de Trabajo para listado'!$BC$155:$BC$1048576,0),MATCH((CUADRO!L$5&amp;$E690),'Hoja de Trabajo para listado'!$BC$151:$CB$151,0)),0)+IFERROR(INDEX('Hoja de Trabajo para listado'!$DE$153:$DG$274,MATCH($A690,'Hoja de Trabajo para listado'!$DE$153:$DE$1048576,0),MATCH((CUADRO!L$5&amp;$E690),'Hoja de Trabajo para listado'!$DE$151:$DG$151,0)),0)+IFERROR(INDEX('Hoja de Trabajo para listado'!$CD$155:$DC$1048576,MATCH($A690,'Hoja de Trabajo para listado'!$CD$155:$CD$1048576,0),MATCH((CUADRO!L$5&amp;$E690),'Hoja de Trabajo para listado'!$CD$151:$DC$151,0)),0)</f>
        <v>0</v>
      </c>
      <c r="M690" s="255">
        <f ca="1">+IFERROR(INDEX('Hoja de Trabajo para listado'!$A$155:$Z$1048576,MATCH($A690,'Hoja de Trabajo para listado'!$A$155:$A$1048576,0),MATCH((CUADRO!M$5&amp;$E690),'Hoja de Trabajo para listado'!$A$151:$Z$151,0)),0)+IFERROR(INDEX('Hoja de Trabajo para listado'!$AB$155:$BA$1048576,MATCH($A690,'Hoja de Trabajo para listado'!$AB$155:$AB$1048576,0),MATCH((CUADRO!M$5&amp;$E690),'Hoja de Trabajo para listado'!$AB$151:$BA$151,0)),0)+IFERROR(INDEX('Hoja de Trabajo para listado'!$BC$155:$CB$1048576,MATCH($A690,'Hoja de Trabajo para listado'!$BC$155:$BC$1048576,0),MATCH((CUADRO!M$5&amp;$E690),'Hoja de Trabajo para listado'!$BC$151:$CB$151,0)),0)+IFERROR(INDEX('Hoja de Trabajo para listado'!$DE$153:$DG$274,MATCH($A690,'Hoja de Trabajo para listado'!$DE$153:$DE$1048576,0),MATCH((CUADRO!M$5&amp;$E690),'Hoja de Trabajo para listado'!$DE$151:$DG$151,0)),0)+IFERROR(INDEX('Hoja de Trabajo para listado'!$CD$155:$DC$1048576,MATCH($A690,'Hoja de Trabajo para listado'!$CD$155:$CD$1048576,0),MATCH((CUADRO!M$5&amp;$E690),'Hoja de Trabajo para listado'!$CD$151:$DC$151,0)),0)</f>
        <v>0</v>
      </c>
      <c r="N690" s="255">
        <f ca="1">+IFERROR(INDEX('Hoja de Trabajo para listado'!$A$155:$Z$1048576,MATCH($A690,'Hoja de Trabajo para listado'!$A$155:$A$1048576,0),MATCH((CUADRO!N$5&amp;$E690),'Hoja de Trabajo para listado'!$A$151:$Z$151,0)),0)+IFERROR(INDEX('Hoja de Trabajo para listado'!$AB$155:$BA$1048576,MATCH($A690,'Hoja de Trabajo para listado'!$AB$155:$AB$1048576,0),MATCH((CUADRO!N$5&amp;$E690),'Hoja de Trabajo para listado'!$AB$151:$BA$151,0)),0)+IFERROR(INDEX('Hoja de Trabajo para listado'!$BC$155:$CB$1048576,MATCH($A690,'Hoja de Trabajo para listado'!$BC$155:$BC$1048576,0),MATCH((CUADRO!N$5&amp;$E690),'Hoja de Trabajo para listado'!$BC$151:$CB$151,0)),0)+IFERROR(INDEX('Hoja de Trabajo para listado'!$DE$153:$DG$274,MATCH($A690,'Hoja de Trabajo para listado'!$DE$153:$DE$1048576,0),MATCH((CUADRO!N$5&amp;$E690),'Hoja de Trabajo para listado'!$DE$151:$DG$151,0)),0)+IFERROR(INDEX('Hoja de Trabajo para listado'!$CD$155:$DC$1048576,MATCH($A690,'Hoja de Trabajo para listado'!$CD$155:$CD$1048576,0),MATCH((CUADRO!N$5&amp;$E690),'Hoja de Trabajo para listado'!$CD$151:$DC$151,0)),0)</f>
        <v>0</v>
      </c>
      <c r="O690" s="255">
        <f ca="1">+IFERROR(INDEX('Hoja de Trabajo para listado'!$A$155:$Z$1048576,MATCH($A690,'Hoja de Trabajo para listado'!$A$155:$A$1048576,0),MATCH((CUADRO!O$5&amp;$E690),'Hoja de Trabajo para listado'!$A$151:$Z$151,0)),0)+IFERROR(INDEX('Hoja de Trabajo para listado'!$AB$155:$BA$1048576,MATCH($A690,'Hoja de Trabajo para listado'!$AB$155:$AB$1048576,0),MATCH((CUADRO!O$5&amp;$E690),'Hoja de Trabajo para listado'!$AB$151:$BA$151,0)),0)+IFERROR(INDEX('Hoja de Trabajo para listado'!$BC$155:$CB$1048576,MATCH($A690,'Hoja de Trabajo para listado'!$BC$155:$BC$1048576,0),MATCH((CUADRO!O$5&amp;$E690),'Hoja de Trabajo para listado'!$BC$151:$CB$151,0)),0)+IFERROR(INDEX('Hoja de Trabajo para listado'!$DE$153:$DG$274,MATCH($A690,'Hoja de Trabajo para listado'!$DE$153:$DE$1048576,0),MATCH((CUADRO!O$5&amp;$E690),'Hoja de Trabajo para listado'!$DE$151:$DG$151,0)),0)+IFERROR(INDEX('Hoja de Trabajo para listado'!$CD$155:$DC$1048576,MATCH($A690,'Hoja de Trabajo para listado'!$CD$155:$CD$1048576,0),MATCH((CUADRO!O$5&amp;$E690),'Hoja de Trabajo para listado'!$CD$151:$DC$151,0)),0)</f>
        <v>0</v>
      </c>
      <c r="P690" s="255">
        <f ca="1">+IFERROR(INDEX('Hoja de Trabajo para listado'!$A$155:$Z$1048576,MATCH($A690,'Hoja de Trabajo para listado'!$A$155:$A$1048576,0),MATCH((CUADRO!P$5&amp;$E690),'Hoja de Trabajo para listado'!$A$151:$Z$151,0)),0)+IFERROR(INDEX('Hoja de Trabajo para listado'!$AB$155:$BA$1048576,MATCH($A690,'Hoja de Trabajo para listado'!$AB$155:$AB$1048576,0),MATCH((CUADRO!P$5&amp;$E690),'Hoja de Trabajo para listado'!$AB$151:$BA$151,0)),0)+IFERROR(INDEX('Hoja de Trabajo para listado'!$BC$155:$CB$1048576,MATCH($A690,'Hoja de Trabajo para listado'!$BC$155:$BC$1048576,0),MATCH((CUADRO!P$5&amp;$E690),'Hoja de Trabajo para listado'!$BC$151:$CB$151,0)),0)+IFERROR(INDEX('Hoja de Trabajo para listado'!$DE$153:$DG$274,MATCH($A690,'Hoja de Trabajo para listado'!$DE$153:$DE$1048576,0),MATCH((CUADRO!P$5&amp;$E690),'Hoja de Trabajo para listado'!$DE$151:$DG$151,0)),0)+IFERROR(INDEX('Hoja de Trabajo para listado'!$CD$155:$DC$1048576,MATCH($A690,'Hoja de Trabajo para listado'!$CD$155:$CD$1048576,0),MATCH((CUADRO!P$5&amp;$E690),'Hoja de Trabajo para listado'!$CD$151:$DC$151,0)),0)</f>
        <v>0</v>
      </c>
      <c r="Q690" s="255">
        <f ca="1">+IFERROR(INDEX('Hoja de Trabajo para listado'!$A$155:$Z$1048576,MATCH($A690,'Hoja de Trabajo para listado'!$A$155:$A$1048576,0),MATCH((CUADRO!Q$5&amp;$E690),'Hoja de Trabajo para listado'!$A$151:$Z$151,0)),0)+IFERROR(INDEX('Hoja de Trabajo para listado'!$AB$155:$BA$1048576,MATCH($A690,'Hoja de Trabajo para listado'!$AB$155:$AB$1048576,0),MATCH((CUADRO!Q$5&amp;$E690),'Hoja de Trabajo para listado'!$AB$151:$BA$151,0)),0)+IFERROR(INDEX('Hoja de Trabajo para listado'!$BC$155:$CB$1048576,MATCH($A690,'Hoja de Trabajo para listado'!$BC$155:$BC$1048576,0),MATCH((CUADRO!Q$5&amp;$E690),'Hoja de Trabajo para listado'!$BC$151:$CB$151,0)),0)+IFERROR(INDEX('Hoja de Trabajo para listado'!$DE$153:$DG$274,MATCH($A690,'Hoja de Trabajo para listado'!$DE$153:$DE$1048576,0),MATCH((CUADRO!Q$5&amp;$E690),'Hoja de Trabajo para listado'!$DE$151:$DG$151,0)),0)+IFERROR(INDEX('Hoja de Trabajo para listado'!$CD$155:$DC$1048576,MATCH($A690,'Hoja de Trabajo para listado'!$CD$155:$CD$1048576,0),MATCH((CUADRO!Q$5&amp;$E690),'Hoja de Trabajo para listado'!$CD$151:$DC$151,0)),0)</f>
        <v>0</v>
      </c>
      <c r="R690" s="255">
        <f t="shared" ca="1" si="22"/>
        <v>0</v>
      </c>
      <c r="S690" s="262"/>
      <c r="T690" s="255">
        <f ca="1">+T691</f>
        <v>0</v>
      </c>
      <c r="U690" s="254">
        <f t="shared" si="23"/>
        <v>1</v>
      </c>
      <c r="V690" s="362" t="str">
        <f>+VLOOKUP(A690,bd_lista!$A$3:$E$590,5,FALSE)</f>
        <v>Gobiernos Autonomos Municipales</v>
      </c>
      <c r="W690" s="361" t="str">
        <f>+V690</f>
        <v>Gobiernos Autonomos Municipales</v>
      </c>
      <c r="X690" s="254">
        <f>+VLOOKUP(A690,[2]Sheet1!$A$13:$D$744,4,FALSE)</f>
        <v>0</v>
      </c>
      <c r="Y690" s="254" t="e">
        <f>+VLOOKUP(X690,bd_lista!$A$3:$C$590,3,FALSE)</f>
        <v>#N/A</v>
      </c>
      <c r="Z690" s="316">
        <f>+X690</f>
        <v>0</v>
      </c>
      <c r="AA690" s="317" t="e">
        <f>+Y690</f>
        <v>#N/A</v>
      </c>
    </row>
    <row r="691" spans="1:27" customFormat="1" ht="15" hidden="1" customHeight="1">
      <c r="A691" s="32">
        <v>1337</v>
      </c>
      <c r="B691" s="307"/>
      <c r="C691" s="259" t="str">
        <f>+VLOOKUP(A691,bd_lista!$A$3:$C$590,3,FALSE)</f>
        <v>Gobierno Autónomo Municipal de Vacas</v>
      </c>
      <c r="D691" s="362"/>
      <c r="E691" s="256" t="s">
        <v>1314</v>
      </c>
      <c r="F691" s="255">
        <f ca="1">+IFERROR(INDEX('Hoja de Trabajo para listado'!$A$155:$Z$1048576,MATCH($A691,'Hoja de Trabajo para listado'!$A$155:$A$1048576,0),MATCH((CUADRO!F$5&amp;$E691),'Hoja de Trabajo para listado'!$A$151:$Z$151,0)),0)+IFERROR(INDEX('Hoja de Trabajo para listado'!$AB$155:$BA$1048576,MATCH($A691,'Hoja de Trabajo para listado'!$AB$155:$AB$1048576,0),MATCH((CUADRO!F$5&amp;$E691),'Hoja de Trabajo para listado'!$AB$151:$BA$151,0)),0)+IFERROR(INDEX('Hoja de Trabajo para listado'!$BC$155:$CB$1048576,MATCH($A691,'Hoja de Trabajo para listado'!$BC$155:$BC$1048576,0),MATCH((CUADRO!F$5&amp;$E691),'Hoja de Trabajo para listado'!$BC$151:$CB$151,0)),0)+IFERROR(INDEX('Hoja de Trabajo para listado'!$DE$153:$DG$274,MATCH($A691,'Hoja de Trabajo para listado'!$DE$153:$DE$1048576,0),MATCH((CUADRO!F$5&amp;$E691),'Hoja de Trabajo para listado'!$DE$151:$DG$151,0)),0)+IFERROR(INDEX('Hoja de Trabajo para listado'!$CD$155:$DC$1048576,MATCH($A691,'Hoja de Trabajo para listado'!$CD$155:$CD$1048576,0),MATCH((CUADRO!F$5&amp;$E691),'Hoja de Trabajo para listado'!$CD$151:$DC$151,0)),0)</f>
        <v>0</v>
      </c>
      <c r="G691" s="255">
        <f ca="1">+IFERROR(INDEX('Hoja de Trabajo para listado'!$A$155:$Z$1048576,MATCH($A691,'Hoja de Trabajo para listado'!$A$155:$A$1048576,0),MATCH((CUADRO!G$5&amp;$E691),'Hoja de Trabajo para listado'!$A$151:$Z$151,0)),0)+IFERROR(INDEX('Hoja de Trabajo para listado'!$AB$155:$BA$1048576,MATCH($A691,'Hoja de Trabajo para listado'!$AB$155:$AB$1048576,0),MATCH((CUADRO!G$5&amp;$E691),'Hoja de Trabajo para listado'!$AB$151:$BA$151,0)),0)+IFERROR(INDEX('Hoja de Trabajo para listado'!$BC$155:$CB$1048576,MATCH($A691,'Hoja de Trabajo para listado'!$BC$155:$BC$1048576,0),MATCH((CUADRO!G$5&amp;$E691),'Hoja de Trabajo para listado'!$BC$151:$CB$151,0)),0)+IFERROR(INDEX('Hoja de Trabajo para listado'!$DE$153:$DG$274,MATCH($A691,'Hoja de Trabajo para listado'!$DE$153:$DE$1048576,0),MATCH((CUADRO!G$5&amp;$E691),'Hoja de Trabajo para listado'!$DE$151:$DG$151,0)),0)+IFERROR(INDEX('Hoja de Trabajo para listado'!$CD$155:$DC$1048576,MATCH($A691,'Hoja de Trabajo para listado'!$CD$155:$CD$1048576,0),MATCH((CUADRO!G$5&amp;$E691),'Hoja de Trabajo para listado'!$CD$151:$DC$151,0)),0)</f>
        <v>0</v>
      </c>
      <c r="H691" s="255">
        <f ca="1">+IFERROR(INDEX('Hoja de Trabajo para listado'!$A$155:$Z$1048576,MATCH($A691,'Hoja de Trabajo para listado'!$A$155:$A$1048576,0),MATCH((CUADRO!H$5&amp;$E691),'Hoja de Trabajo para listado'!$A$151:$Z$151,0)),0)+IFERROR(INDEX('Hoja de Trabajo para listado'!$AB$155:$BA$1048576,MATCH($A691,'Hoja de Trabajo para listado'!$AB$155:$AB$1048576,0),MATCH((CUADRO!H$5&amp;$E691),'Hoja de Trabajo para listado'!$AB$151:$BA$151,0)),0)+IFERROR(INDEX('Hoja de Trabajo para listado'!$BC$155:$CB$1048576,MATCH($A691,'Hoja de Trabajo para listado'!$BC$155:$BC$1048576,0),MATCH((CUADRO!H$5&amp;$E691),'Hoja de Trabajo para listado'!$BC$151:$CB$151,0)),0)+IFERROR(INDEX('Hoja de Trabajo para listado'!$DE$153:$DG$274,MATCH($A691,'Hoja de Trabajo para listado'!$DE$153:$DE$1048576,0),MATCH((CUADRO!H$5&amp;$E691),'Hoja de Trabajo para listado'!$DE$151:$DG$151,0)),0)+IFERROR(INDEX('Hoja de Trabajo para listado'!$CD$155:$DC$1048576,MATCH($A691,'Hoja de Trabajo para listado'!$CD$155:$CD$1048576,0),MATCH((CUADRO!H$5&amp;$E691),'Hoja de Trabajo para listado'!$CD$151:$DC$151,0)),0)</f>
        <v>0</v>
      </c>
      <c r="I691" s="255">
        <f ca="1">+IFERROR(INDEX('Hoja de Trabajo para listado'!$A$155:$Z$1048576,MATCH($A691,'Hoja de Trabajo para listado'!$A$155:$A$1048576,0),MATCH((CUADRO!I$5&amp;$E691),'Hoja de Trabajo para listado'!$A$151:$Z$151,0)),0)+IFERROR(INDEX('Hoja de Trabajo para listado'!$AB$155:$BA$1048576,MATCH($A691,'Hoja de Trabajo para listado'!$AB$155:$AB$1048576,0),MATCH((CUADRO!I$5&amp;$E691),'Hoja de Trabajo para listado'!$AB$151:$BA$151,0)),0)+IFERROR(INDEX('Hoja de Trabajo para listado'!$BC$155:$CB$1048576,MATCH($A691,'Hoja de Trabajo para listado'!$BC$155:$BC$1048576,0),MATCH((CUADRO!I$5&amp;$E691),'Hoja de Trabajo para listado'!$BC$151:$CB$151,0)),0)+IFERROR(INDEX('Hoja de Trabajo para listado'!$DE$153:$DG$274,MATCH($A691,'Hoja de Trabajo para listado'!$DE$153:$DE$1048576,0),MATCH((CUADRO!I$5&amp;$E691),'Hoja de Trabajo para listado'!$DE$151:$DG$151,0)),0)+IFERROR(INDEX('Hoja de Trabajo para listado'!$CD$155:$DC$1048576,MATCH($A691,'Hoja de Trabajo para listado'!$CD$155:$CD$1048576,0),MATCH((CUADRO!I$5&amp;$E691),'Hoja de Trabajo para listado'!$CD$151:$DC$151,0)),0)</f>
        <v>0</v>
      </c>
      <c r="J691" s="255">
        <f ca="1">+IFERROR(INDEX('Hoja de Trabajo para listado'!$A$155:$Z$1048576,MATCH($A691,'Hoja de Trabajo para listado'!$A$155:$A$1048576,0),MATCH((CUADRO!J$5&amp;$E691),'Hoja de Trabajo para listado'!$A$151:$Z$151,0)),0)+IFERROR(INDEX('Hoja de Trabajo para listado'!$AB$155:$BA$1048576,MATCH($A691,'Hoja de Trabajo para listado'!$AB$155:$AB$1048576,0),MATCH((CUADRO!J$5&amp;$E691),'Hoja de Trabajo para listado'!$AB$151:$BA$151,0)),0)+IFERROR(INDEX('Hoja de Trabajo para listado'!$BC$155:$CB$1048576,MATCH($A691,'Hoja de Trabajo para listado'!$BC$155:$BC$1048576,0),MATCH((CUADRO!J$5&amp;$E691),'Hoja de Trabajo para listado'!$BC$151:$CB$151,0)),0)+IFERROR(INDEX('Hoja de Trabajo para listado'!$DE$153:$DG$274,MATCH($A691,'Hoja de Trabajo para listado'!$DE$153:$DE$1048576,0),MATCH((CUADRO!J$5&amp;$E691),'Hoja de Trabajo para listado'!$DE$151:$DG$151,0)),0)+IFERROR(INDEX('Hoja de Trabajo para listado'!$CD$155:$DC$1048576,MATCH($A691,'Hoja de Trabajo para listado'!$CD$155:$CD$1048576,0),MATCH((CUADRO!J$5&amp;$E691),'Hoja de Trabajo para listado'!$CD$151:$DC$151,0)),0)</f>
        <v>0</v>
      </c>
      <c r="K691" s="255">
        <f ca="1">+IFERROR(INDEX('Hoja de Trabajo para listado'!$A$155:$Z$1048576,MATCH($A691,'Hoja de Trabajo para listado'!$A$155:$A$1048576,0),MATCH((CUADRO!K$5&amp;$E691),'Hoja de Trabajo para listado'!$A$151:$Z$151,0)),0)+IFERROR(INDEX('Hoja de Trabajo para listado'!$AB$155:$BA$1048576,MATCH($A691,'Hoja de Trabajo para listado'!$AB$155:$AB$1048576,0),MATCH((CUADRO!K$5&amp;$E691),'Hoja de Trabajo para listado'!$AB$151:$BA$151,0)),0)+IFERROR(INDEX('Hoja de Trabajo para listado'!$BC$155:$CB$1048576,MATCH($A691,'Hoja de Trabajo para listado'!$BC$155:$BC$1048576,0),MATCH((CUADRO!K$5&amp;$E691),'Hoja de Trabajo para listado'!$BC$151:$CB$151,0)),0)+IFERROR(INDEX('Hoja de Trabajo para listado'!$DE$153:$DG$274,MATCH($A691,'Hoja de Trabajo para listado'!$DE$153:$DE$1048576,0),MATCH((CUADRO!K$5&amp;$E691),'Hoja de Trabajo para listado'!$DE$151:$DG$151,0)),0)+IFERROR(INDEX('Hoja de Trabajo para listado'!$CD$155:$DC$1048576,MATCH($A691,'Hoja de Trabajo para listado'!$CD$155:$CD$1048576,0),MATCH((CUADRO!K$5&amp;$E691),'Hoja de Trabajo para listado'!$CD$151:$DC$151,0)),0)</f>
        <v>0</v>
      </c>
      <c r="L691" s="255">
        <f ca="1">+IFERROR(INDEX('Hoja de Trabajo para listado'!$A$155:$Z$1048576,MATCH($A691,'Hoja de Trabajo para listado'!$A$155:$A$1048576,0),MATCH((CUADRO!L$5&amp;$E691),'Hoja de Trabajo para listado'!$A$151:$Z$151,0)),0)+IFERROR(INDEX('Hoja de Trabajo para listado'!$AB$155:$BA$1048576,MATCH($A691,'Hoja de Trabajo para listado'!$AB$155:$AB$1048576,0),MATCH((CUADRO!L$5&amp;$E691),'Hoja de Trabajo para listado'!$AB$151:$BA$151,0)),0)+IFERROR(INDEX('Hoja de Trabajo para listado'!$BC$155:$CB$1048576,MATCH($A691,'Hoja de Trabajo para listado'!$BC$155:$BC$1048576,0),MATCH((CUADRO!L$5&amp;$E691),'Hoja de Trabajo para listado'!$BC$151:$CB$151,0)),0)+IFERROR(INDEX('Hoja de Trabajo para listado'!$DE$153:$DG$274,MATCH($A691,'Hoja de Trabajo para listado'!$DE$153:$DE$1048576,0),MATCH((CUADRO!L$5&amp;$E691),'Hoja de Trabajo para listado'!$DE$151:$DG$151,0)),0)+IFERROR(INDEX('Hoja de Trabajo para listado'!$CD$155:$DC$1048576,MATCH($A691,'Hoja de Trabajo para listado'!$CD$155:$CD$1048576,0),MATCH((CUADRO!L$5&amp;$E691),'Hoja de Trabajo para listado'!$CD$151:$DC$151,0)),0)</f>
        <v>0</v>
      </c>
      <c r="M691" s="255">
        <f ca="1">+IFERROR(INDEX('Hoja de Trabajo para listado'!$A$155:$Z$1048576,MATCH($A691,'Hoja de Trabajo para listado'!$A$155:$A$1048576,0),MATCH((CUADRO!M$5&amp;$E691),'Hoja de Trabajo para listado'!$A$151:$Z$151,0)),0)+IFERROR(INDEX('Hoja de Trabajo para listado'!$AB$155:$BA$1048576,MATCH($A691,'Hoja de Trabajo para listado'!$AB$155:$AB$1048576,0),MATCH((CUADRO!M$5&amp;$E691),'Hoja de Trabajo para listado'!$AB$151:$BA$151,0)),0)+IFERROR(INDEX('Hoja de Trabajo para listado'!$BC$155:$CB$1048576,MATCH($A691,'Hoja de Trabajo para listado'!$BC$155:$BC$1048576,0),MATCH((CUADRO!M$5&amp;$E691),'Hoja de Trabajo para listado'!$BC$151:$CB$151,0)),0)+IFERROR(INDEX('Hoja de Trabajo para listado'!$DE$153:$DG$274,MATCH($A691,'Hoja de Trabajo para listado'!$DE$153:$DE$1048576,0),MATCH((CUADRO!M$5&amp;$E691),'Hoja de Trabajo para listado'!$DE$151:$DG$151,0)),0)+IFERROR(INDEX('Hoja de Trabajo para listado'!$CD$155:$DC$1048576,MATCH($A691,'Hoja de Trabajo para listado'!$CD$155:$CD$1048576,0),MATCH((CUADRO!M$5&amp;$E691),'Hoja de Trabajo para listado'!$CD$151:$DC$151,0)),0)</f>
        <v>0</v>
      </c>
      <c r="N691" s="255">
        <f ca="1">+IFERROR(INDEX('Hoja de Trabajo para listado'!$A$155:$Z$1048576,MATCH($A691,'Hoja de Trabajo para listado'!$A$155:$A$1048576,0),MATCH((CUADRO!N$5&amp;$E691),'Hoja de Trabajo para listado'!$A$151:$Z$151,0)),0)+IFERROR(INDEX('Hoja de Trabajo para listado'!$AB$155:$BA$1048576,MATCH($A691,'Hoja de Trabajo para listado'!$AB$155:$AB$1048576,0),MATCH((CUADRO!N$5&amp;$E691),'Hoja de Trabajo para listado'!$AB$151:$BA$151,0)),0)+IFERROR(INDEX('Hoja de Trabajo para listado'!$BC$155:$CB$1048576,MATCH($A691,'Hoja de Trabajo para listado'!$BC$155:$BC$1048576,0),MATCH((CUADRO!N$5&amp;$E691),'Hoja de Trabajo para listado'!$BC$151:$CB$151,0)),0)+IFERROR(INDEX('Hoja de Trabajo para listado'!$DE$153:$DG$274,MATCH($A691,'Hoja de Trabajo para listado'!$DE$153:$DE$1048576,0),MATCH((CUADRO!N$5&amp;$E691),'Hoja de Trabajo para listado'!$DE$151:$DG$151,0)),0)+IFERROR(INDEX('Hoja de Trabajo para listado'!$CD$155:$DC$1048576,MATCH($A691,'Hoja de Trabajo para listado'!$CD$155:$CD$1048576,0),MATCH((CUADRO!N$5&amp;$E691),'Hoja de Trabajo para listado'!$CD$151:$DC$151,0)),0)</f>
        <v>0</v>
      </c>
      <c r="O691" s="255">
        <f ca="1">+IFERROR(INDEX('Hoja de Trabajo para listado'!$A$155:$Z$1048576,MATCH($A691,'Hoja de Trabajo para listado'!$A$155:$A$1048576,0),MATCH((CUADRO!O$5&amp;$E691),'Hoja de Trabajo para listado'!$A$151:$Z$151,0)),0)+IFERROR(INDEX('Hoja de Trabajo para listado'!$AB$155:$BA$1048576,MATCH($A691,'Hoja de Trabajo para listado'!$AB$155:$AB$1048576,0),MATCH((CUADRO!O$5&amp;$E691),'Hoja de Trabajo para listado'!$AB$151:$BA$151,0)),0)+IFERROR(INDEX('Hoja de Trabajo para listado'!$BC$155:$CB$1048576,MATCH($A691,'Hoja de Trabajo para listado'!$BC$155:$BC$1048576,0),MATCH((CUADRO!O$5&amp;$E691),'Hoja de Trabajo para listado'!$BC$151:$CB$151,0)),0)+IFERROR(INDEX('Hoja de Trabajo para listado'!$DE$153:$DG$274,MATCH($A691,'Hoja de Trabajo para listado'!$DE$153:$DE$1048576,0),MATCH((CUADRO!O$5&amp;$E691),'Hoja de Trabajo para listado'!$DE$151:$DG$151,0)),0)+IFERROR(INDEX('Hoja de Trabajo para listado'!$CD$155:$DC$1048576,MATCH($A691,'Hoja de Trabajo para listado'!$CD$155:$CD$1048576,0),MATCH((CUADRO!O$5&amp;$E691),'Hoja de Trabajo para listado'!$CD$151:$DC$151,0)),0)</f>
        <v>0</v>
      </c>
      <c r="P691" s="255">
        <f ca="1">+IFERROR(INDEX('Hoja de Trabajo para listado'!$A$155:$Z$1048576,MATCH($A691,'Hoja de Trabajo para listado'!$A$155:$A$1048576,0),MATCH((CUADRO!P$5&amp;$E691),'Hoja de Trabajo para listado'!$A$151:$Z$151,0)),0)+IFERROR(INDEX('Hoja de Trabajo para listado'!$AB$155:$BA$1048576,MATCH($A691,'Hoja de Trabajo para listado'!$AB$155:$AB$1048576,0),MATCH((CUADRO!P$5&amp;$E691),'Hoja de Trabajo para listado'!$AB$151:$BA$151,0)),0)+IFERROR(INDEX('Hoja de Trabajo para listado'!$BC$155:$CB$1048576,MATCH($A691,'Hoja de Trabajo para listado'!$BC$155:$BC$1048576,0),MATCH((CUADRO!P$5&amp;$E691),'Hoja de Trabajo para listado'!$BC$151:$CB$151,0)),0)+IFERROR(INDEX('Hoja de Trabajo para listado'!$DE$153:$DG$274,MATCH($A691,'Hoja de Trabajo para listado'!$DE$153:$DE$1048576,0),MATCH((CUADRO!P$5&amp;$E691),'Hoja de Trabajo para listado'!$DE$151:$DG$151,0)),0)+IFERROR(INDEX('Hoja de Trabajo para listado'!$CD$155:$DC$1048576,MATCH($A691,'Hoja de Trabajo para listado'!$CD$155:$CD$1048576,0),MATCH((CUADRO!P$5&amp;$E691),'Hoja de Trabajo para listado'!$CD$151:$DC$151,0)),0)</f>
        <v>0</v>
      </c>
      <c r="Q691" s="255">
        <f ca="1">+IFERROR(INDEX('Hoja de Trabajo para listado'!$A$155:$Z$1048576,MATCH($A691,'Hoja de Trabajo para listado'!$A$155:$A$1048576,0),MATCH((CUADRO!Q$5&amp;$E691),'Hoja de Trabajo para listado'!$A$151:$Z$151,0)),0)+IFERROR(INDEX('Hoja de Trabajo para listado'!$AB$155:$BA$1048576,MATCH($A691,'Hoja de Trabajo para listado'!$AB$155:$AB$1048576,0),MATCH((CUADRO!Q$5&amp;$E691),'Hoja de Trabajo para listado'!$AB$151:$BA$151,0)),0)+IFERROR(INDEX('Hoja de Trabajo para listado'!$BC$155:$CB$1048576,MATCH($A691,'Hoja de Trabajo para listado'!$BC$155:$BC$1048576,0),MATCH((CUADRO!Q$5&amp;$E691),'Hoja de Trabajo para listado'!$BC$151:$CB$151,0)),0)+IFERROR(INDEX('Hoja de Trabajo para listado'!$DE$153:$DG$274,MATCH($A691,'Hoja de Trabajo para listado'!$DE$153:$DE$1048576,0),MATCH((CUADRO!Q$5&amp;$E691),'Hoja de Trabajo para listado'!$DE$151:$DG$151,0)),0)+IFERROR(INDEX('Hoja de Trabajo para listado'!$CD$155:$DC$1048576,MATCH($A691,'Hoja de Trabajo para listado'!$CD$155:$CD$1048576,0),MATCH((CUADRO!Q$5&amp;$E691),'Hoja de Trabajo para listado'!$CD$151:$DC$151,0)),0)</f>
        <v>0</v>
      </c>
      <c r="R691" s="255">
        <f t="shared" ca="1" si="22"/>
        <v>0</v>
      </c>
      <c r="S691" s="262">
        <f ca="1">+R690+R691</f>
        <v>0</v>
      </c>
      <c r="T691" s="255">
        <f ca="1">+S691</f>
        <v>0</v>
      </c>
      <c r="U691" s="254">
        <f t="shared" si="23"/>
        <v>2</v>
      </c>
      <c r="V691" s="362" t="str">
        <f>+VLOOKUP(A691,bd_lista!$A$3:$E$590,5,FALSE)</f>
        <v>Gobiernos Autonomos Municipales</v>
      </c>
      <c r="W691" s="362"/>
      <c r="X691" s="254">
        <f>+VLOOKUP(A691,[2]Sheet1!$A$13:$D$744,4,FALSE)</f>
        <v>0</v>
      </c>
      <c r="Y691" s="254" t="e">
        <f>+VLOOKUP(X691,bd_lista!$A$3:$C$590,3,FALSE)</f>
        <v>#N/A</v>
      </c>
      <c r="Z691" s="314"/>
      <c r="AA691" s="315"/>
    </row>
    <row r="692" spans="1:27" customFormat="1" ht="15" hidden="1" customHeight="1">
      <c r="A692" s="32">
        <v>1338</v>
      </c>
      <c r="B692" s="306">
        <f>+A692</f>
        <v>1338</v>
      </c>
      <c r="C692" s="259" t="str">
        <f>+VLOOKUP(A692,bd_lista!$A$3:$C$590,3,FALSE)</f>
        <v>Gobierno Autónomo Municipal de Arque</v>
      </c>
      <c r="D692" s="361" t="str">
        <f>+C692</f>
        <v>Gobierno Autónomo Municipal de Arque</v>
      </c>
      <c r="E692" s="254" t="s">
        <v>1313</v>
      </c>
      <c r="F692" s="255">
        <f ca="1">+IFERROR(INDEX('Hoja de Trabajo para listado'!$A$155:$Z$1048576,MATCH($A692,'Hoja de Trabajo para listado'!$A$155:$A$1048576,0),MATCH((CUADRO!F$5&amp;$E692),'Hoja de Trabajo para listado'!$A$151:$Z$151,0)),0)+IFERROR(INDEX('Hoja de Trabajo para listado'!$AB$155:$BA$1048576,MATCH($A692,'Hoja de Trabajo para listado'!$AB$155:$AB$1048576,0),MATCH((CUADRO!F$5&amp;$E692),'Hoja de Trabajo para listado'!$AB$151:$BA$151,0)),0)+IFERROR(INDEX('Hoja de Trabajo para listado'!$BC$155:$CB$1048576,MATCH($A692,'Hoja de Trabajo para listado'!$BC$155:$BC$1048576,0),MATCH((CUADRO!F$5&amp;$E692),'Hoja de Trabajo para listado'!$BC$151:$CB$151,0)),0)+IFERROR(INDEX('Hoja de Trabajo para listado'!$DE$153:$DG$274,MATCH($A692,'Hoja de Trabajo para listado'!$DE$153:$DE$1048576,0),MATCH((CUADRO!F$5&amp;$E692),'Hoja de Trabajo para listado'!$DE$151:$DG$151,0)),0)+IFERROR(INDEX('Hoja de Trabajo para listado'!$CD$155:$DC$1048576,MATCH($A692,'Hoja de Trabajo para listado'!$CD$155:$CD$1048576,0),MATCH((CUADRO!F$5&amp;$E692),'Hoja de Trabajo para listado'!$CD$151:$DC$151,0)),0)</f>
        <v>0</v>
      </c>
      <c r="G692" s="255">
        <f ca="1">+IFERROR(INDEX('Hoja de Trabajo para listado'!$A$155:$Z$1048576,MATCH($A692,'Hoja de Trabajo para listado'!$A$155:$A$1048576,0),MATCH((CUADRO!G$5&amp;$E692),'Hoja de Trabajo para listado'!$A$151:$Z$151,0)),0)+IFERROR(INDEX('Hoja de Trabajo para listado'!$AB$155:$BA$1048576,MATCH($A692,'Hoja de Trabajo para listado'!$AB$155:$AB$1048576,0),MATCH((CUADRO!G$5&amp;$E692),'Hoja de Trabajo para listado'!$AB$151:$BA$151,0)),0)+IFERROR(INDEX('Hoja de Trabajo para listado'!$BC$155:$CB$1048576,MATCH($A692,'Hoja de Trabajo para listado'!$BC$155:$BC$1048576,0),MATCH((CUADRO!G$5&amp;$E692),'Hoja de Trabajo para listado'!$BC$151:$CB$151,0)),0)+IFERROR(INDEX('Hoja de Trabajo para listado'!$DE$153:$DG$274,MATCH($A692,'Hoja de Trabajo para listado'!$DE$153:$DE$1048576,0),MATCH((CUADRO!G$5&amp;$E692),'Hoja de Trabajo para listado'!$DE$151:$DG$151,0)),0)+IFERROR(INDEX('Hoja de Trabajo para listado'!$CD$155:$DC$1048576,MATCH($A692,'Hoja de Trabajo para listado'!$CD$155:$CD$1048576,0),MATCH((CUADRO!G$5&amp;$E692),'Hoja de Trabajo para listado'!$CD$151:$DC$151,0)),0)</f>
        <v>0</v>
      </c>
      <c r="H692" s="255">
        <f ca="1">+IFERROR(INDEX('Hoja de Trabajo para listado'!$A$155:$Z$1048576,MATCH($A692,'Hoja de Trabajo para listado'!$A$155:$A$1048576,0),MATCH((CUADRO!H$5&amp;$E692),'Hoja de Trabajo para listado'!$A$151:$Z$151,0)),0)+IFERROR(INDEX('Hoja de Trabajo para listado'!$AB$155:$BA$1048576,MATCH($A692,'Hoja de Trabajo para listado'!$AB$155:$AB$1048576,0),MATCH((CUADRO!H$5&amp;$E692),'Hoja de Trabajo para listado'!$AB$151:$BA$151,0)),0)+IFERROR(INDEX('Hoja de Trabajo para listado'!$BC$155:$CB$1048576,MATCH($A692,'Hoja de Trabajo para listado'!$BC$155:$BC$1048576,0),MATCH((CUADRO!H$5&amp;$E692),'Hoja de Trabajo para listado'!$BC$151:$CB$151,0)),0)+IFERROR(INDEX('Hoja de Trabajo para listado'!$DE$153:$DG$274,MATCH($A692,'Hoja de Trabajo para listado'!$DE$153:$DE$1048576,0),MATCH((CUADRO!H$5&amp;$E692),'Hoja de Trabajo para listado'!$DE$151:$DG$151,0)),0)+IFERROR(INDEX('Hoja de Trabajo para listado'!$CD$155:$DC$1048576,MATCH($A692,'Hoja de Trabajo para listado'!$CD$155:$CD$1048576,0),MATCH((CUADRO!H$5&amp;$E692),'Hoja de Trabajo para listado'!$CD$151:$DC$151,0)),0)</f>
        <v>0</v>
      </c>
      <c r="I692" s="255">
        <f ca="1">+IFERROR(INDEX('Hoja de Trabajo para listado'!$A$155:$Z$1048576,MATCH($A692,'Hoja de Trabajo para listado'!$A$155:$A$1048576,0),MATCH((CUADRO!I$5&amp;$E692),'Hoja de Trabajo para listado'!$A$151:$Z$151,0)),0)+IFERROR(INDEX('Hoja de Trabajo para listado'!$AB$155:$BA$1048576,MATCH($A692,'Hoja de Trabajo para listado'!$AB$155:$AB$1048576,0),MATCH((CUADRO!I$5&amp;$E692),'Hoja de Trabajo para listado'!$AB$151:$BA$151,0)),0)+IFERROR(INDEX('Hoja de Trabajo para listado'!$BC$155:$CB$1048576,MATCH($A692,'Hoja de Trabajo para listado'!$BC$155:$BC$1048576,0),MATCH((CUADRO!I$5&amp;$E692),'Hoja de Trabajo para listado'!$BC$151:$CB$151,0)),0)+IFERROR(INDEX('Hoja de Trabajo para listado'!$DE$153:$DG$274,MATCH($A692,'Hoja de Trabajo para listado'!$DE$153:$DE$1048576,0),MATCH((CUADRO!I$5&amp;$E692),'Hoja de Trabajo para listado'!$DE$151:$DG$151,0)),0)+IFERROR(INDEX('Hoja de Trabajo para listado'!$CD$155:$DC$1048576,MATCH($A692,'Hoja de Trabajo para listado'!$CD$155:$CD$1048576,0),MATCH((CUADRO!I$5&amp;$E692),'Hoja de Trabajo para listado'!$CD$151:$DC$151,0)),0)</f>
        <v>0</v>
      </c>
      <c r="J692" s="255">
        <f ca="1">+IFERROR(INDEX('Hoja de Trabajo para listado'!$A$155:$Z$1048576,MATCH($A692,'Hoja de Trabajo para listado'!$A$155:$A$1048576,0),MATCH((CUADRO!J$5&amp;$E692),'Hoja de Trabajo para listado'!$A$151:$Z$151,0)),0)+IFERROR(INDEX('Hoja de Trabajo para listado'!$AB$155:$BA$1048576,MATCH($A692,'Hoja de Trabajo para listado'!$AB$155:$AB$1048576,0),MATCH((CUADRO!J$5&amp;$E692),'Hoja de Trabajo para listado'!$AB$151:$BA$151,0)),0)+IFERROR(INDEX('Hoja de Trabajo para listado'!$BC$155:$CB$1048576,MATCH($A692,'Hoja de Trabajo para listado'!$BC$155:$BC$1048576,0),MATCH((CUADRO!J$5&amp;$E692),'Hoja de Trabajo para listado'!$BC$151:$CB$151,0)),0)+IFERROR(INDEX('Hoja de Trabajo para listado'!$DE$153:$DG$274,MATCH($A692,'Hoja de Trabajo para listado'!$DE$153:$DE$1048576,0),MATCH((CUADRO!J$5&amp;$E692),'Hoja de Trabajo para listado'!$DE$151:$DG$151,0)),0)+IFERROR(INDEX('Hoja de Trabajo para listado'!$CD$155:$DC$1048576,MATCH($A692,'Hoja de Trabajo para listado'!$CD$155:$CD$1048576,0),MATCH((CUADRO!J$5&amp;$E692),'Hoja de Trabajo para listado'!$CD$151:$DC$151,0)),0)</f>
        <v>0</v>
      </c>
      <c r="K692" s="255">
        <f ca="1">+IFERROR(INDEX('Hoja de Trabajo para listado'!$A$155:$Z$1048576,MATCH($A692,'Hoja de Trabajo para listado'!$A$155:$A$1048576,0),MATCH((CUADRO!K$5&amp;$E692),'Hoja de Trabajo para listado'!$A$151:$Z$151,0)),0)+IFERROR(INDEX('Hoja de Trabajo para listado'!$AB$155:$BA$1048576,MATCH($A692,'Hoja de Trabajo para listado'!$AB$155:$AB$1048576,0),MATCH((CUADRO!K$5&amp;$E692),'Hoja de Trabajo para listado'!$AB$151:$BA$151,0)),0)+IFERROR(INDEX('Hoja de Trabajo para listado'!$BC$155:$CB$1048576,MATCH($A692,'Hoja de Trabajo para listado'!$BC$155:$BC$1048576,0),MATCH((CUADRO!K$5&amp;$E692),'Hoja de Trabajo para listado'!$BC$151:$CB$151,0)),0)+IFERROR(INDEX('Hoja de Trabajo para listado'!$DE$153:$DG$274,MATCH($A692,'Hoja de Trabajo para listado'!$DE$153:$DE$1048576,0),MATCH((CUADRO!K$5&amp;$E692),'Hoja de Trabajo para listado'!$DE$151:$DG$151,0)),0)+IFERROR(INDEX('Hoja de Trabajo para listado'!$CD$155:$DC$1048576,MATCH($A692,'Hoja de Trabajo para listado'!$CD$155:$CD$1048576,0),MATCH((CUADRO!K$5&amp;$E692),'Hoja de Trabajo para listado'!$CD$151:$DC$151,0)),0)</f>
        <v>0</v>
      </c>
      <c r="L692" s="255">
        <f ca="1">+IFERROR(INDEX('Hoja de Trabajo para listado'!$A$155:$Z$1048576,MATCH($A692,'Hoja de Trabajo para listado'!$A$155:$A$1048576,0),MATCH((CUADRO!L$5&amp;$E692),'Hoja de Trabajo para listado'!$A$151:$Z$151,0)),0)+IFERROR(INDEX('Hoja de Trabajo para listado'!$AB$155:$BA$1048576,MATCH($A692,'Hoja de Trabajo para listado'!$AB$155:$AB$1048576,0),MATCH((CUADRO!L$5&amp;$E692),'Hoja de Trabajo para listado'!$AB$151:$BA$151,0)),0)+IFERROR(INDEX('Hoja de Trabajo para listado'!$BC$155:$CB$1048576,MATCH($A692,'Hoja de Trabajo para listado'!$BC$155:$BC$1048576,0),MATCH((CUADRO!L$5&amp;$E692),'Hoja de Trabajo para listado'!$BC$151:$CB$151,0)),0)+IFERROR(INDEX('Hoja de Trabajo para listado'!$DE$153:$DG$274,MATCH($A692,'Hoja de Trabajo para listado'!$DE$153:$DE$1048576,0),MATCH((CUADRO!L$5&amp;$E692),'Hoja de Trabajo para listado'!$DE$151:$DG$151,0)),0)+IFERROR(INDEX('Hoja de Trabajo para listado'!$CD$155:$DC$1048576,MATCH($A692,'Hoja de Trabajo para listado'!$CD$155:$CD$1048576,0),MATCH((CUADRO!L$5&amp;$E692),'Hoja de Trabajo para listado'!$CD$151:$DC$151,0)),0)</f>
        <v>0</v>
      </c>
      <c r="M692" s="255">
        <f ca="1">+IFERROR(INDEX('Hoja de Trabajo para listado'!$A$155:$Z$1048576,MATCH($A692,'Hoja de Trabajo para listado'!$A$155:$A$1048576,0),MATCH((CUADRO!M$5&amp;$E692),'Hoja de Trabajo para listado'!$A$151:$Z$151,0)),0)+IFERROR(INDEX('Hoja de Trabajo para listado'!$AB$155:$BA$1048576,MATCH($A692,'Hoja de Trabajo para listado'!$AB$155:$AB$1048576,0),MATCH((CUADRO!M$5&amp;$E692),'Hoja de Trabajo para listado'!$AB$151:$BA$151,0)),0)+IFERROR(INDEX('Hoja de Trabajo para listado'!$BC$155:$CB$1048576,MATCH($A692,'Hoja de Trabajo para listado'!$BC$155:$BC$1048576,0),MATCH((CUADRO!M$5&amp;$E692),'Hoja de Trabajo para listado'!$BC$151:$CB$151,0)),0)+IFERROR(INDEX('Hoja de Trabajo para listado'!$DE$153:$DG$274,MATCH($A692,'Hoja de Trabajo para listado'!$DE$153:$DE$1048576,0),MATCH((CUADRO!M$5&amp;$E692),'Hoja de Trabajo para listado'!$DE$151:$DG$151,0)),0)+IFERROR(INDEX('Hoja de Trabajo para listado'!$CD$155:$DC$1048576,MATCH($A692,'Hoja de Trabajo para listado'!$CD$155:$CD$1048576,0),MATCH((CUADRO!M$5&amp;$E692),'Hoja de Trabajo para listado'!$CD$151:$DC$151,0)),0)</f>
        <v>0</v>
      </c>
      <c r="N692" s="255">
        <f ca="1">+IFERROR(INDEX('Hoja de Trabajo para listado'!$A$155:$Z$1048576,MATCH($A692,'Hoja de Trabajo para listado'!$A$155:$A$1048576,0),MATCH((CUADRO!N$5&amp;$E692),'Hoja de Trabajo para listado'!$A$151:$Z$151,0)),0)+IFERROR(INDEX('Hoja de Trabajo para listado'!$AB$155:$BA$1048576,MATCH($A692,'Hoja de Trabajo para listado'!$AB$155:$AB$1048576,0),MATCH((CUADRO!N$5&amp;$E692),'Hoja de Trabajo para listado'!$AB$151:$BA$151,0)),0)+IFERROR(INDEX('Hoja de Trabajo para listado'!$BC$155:$CB$1048576,MATCH($A692,'Hoja de Trabajo para listado'!$BC$155:$BC$1048576,0),MATCH((CUADRO!N$5&amp;$E692),'Hoja de Trabajo para listado'!$BC$151:$CB$151,0)),0)+IFERROR(INDEX('Hoja de Trabajo para listado'!$DE$153:$DG$274,MATCH($A692,'Hoja de Trabajo para listado'!$DE$153:$DE$1048576,0),MATCH((CUADRO!N$5&amp;$E692),'Hoja de Trabajo para listado'!$DE$151:$DG$151,0)),0)+IFERROR(INDEX('Hoja de Trabajo para listado'!$CD$155:$DC$1048576,MATCH($A692,'Hoja de Trabajo para listado'!$CD$155:$CD$1048576,0),MATCH((CUADRO!N$5&amp;$E692),'Hoja de Trabajo para listado'!$CD$151:$DC$151,0)),0)</f>
        <v>0</v>
      </c>
      <c r="O692" s="255">
        <f ca="1">+IFERROR(INDEX('Hoja de Trabajo para listado'!$A$155:$Z$1048576,MATCH($A692,'Hoja de Trabajo para listado'!$A$155:$A$1048576,0),MATCH((CUADRO!O$5&amp;$E692),'Hoja de Trabajo para listado'!$A$151:$Z$151,0)),0)+IFERROR(INDEX('Hoja de Trabajo para listado'!$AB$155:$BA$1048576,MATCH($A692,'Hoja de Trabajo para listado'!$AB$155:$AB$1048576,0),MATCH((CUADRO!O$5&amp;$E692),'Hoja de Trabajo para listado'!$AB$151:$BA$151,0)),0)+IFERROR(INDEX('Hoja de Trabajo para listado'!$BC$155:$CB$1048576,MATCH($A692,'Hoja de Trabajo para listado'!$BC$155:$BC$1048576,0),MATCH((CUADRO!O$5&amp;$E692),'Hoja de Trabajo para listado'!$BC$151:$CB$151,0)),0)+IFERROR(INDEX('Hoja de Trabajo para listado'!$DE$153:$DG$274,MATCH($A692,'Hoja de Trabajo para listado'!$DE$153:$DE$1048576,0),MATCH((CUADRO!O$5&amp;$E692),'Hoja de Trabajo para listado'!$DE$151:$DG$151,0)),0)+IFERROR(INDEX('Hoja de Trabajo para listado'!$CD$155:$DC$1048576,MATCH($A692,'Hoja de Trabajo para listado'!$CD$155:$CD$1048576,0),MATCH((CUADRO!O$5&amp;$E692),'Hoja de Trabajo para listado'!$CD$151:$DC$151,0)),0)</f>
        <v>0</v>
      </c>
      <c r="P692" s="255">
        <f ca="1">+IFERROR(INDEX('Hoja de Trabajo para listado'!$A$155:$Z$1048576,MATCH($A692,'Hoja de Trabajo para listado'!$A$155:$A$1048576,0),MATCH((CUADRO!P$5&amp;$E692),'Hoja de Trabajo para listado'!$A$151:$Z$151,0)),0)+IFERROR(INDEX('Hoja de Trabajo para listado'!$AB$155:$BA$1048576,MATCH($A692,'Hoja de Trabajo para listado'!$AB$155:$AB$1048576,0),MATCH((CUADRO!P$5&amp;$E692),'Hoja de Trabajo para listado'!$AB$151:$BA$151,0)),0)+IFERROR(INDEX('Hoja de Trabajo para listado'!$BC$155:$CB$1048576,MATCH($A692,'Hoja de Trabajo para listado'!$BC$155:$BC$1048576,0),MATCH((CUADRO!P$5&amp;$E692),'Hoja de Trabajo para listado'!$BC$151:$CB$151,0)),0)+IFERROR(INDEX('Hoja de Trabajo para listado'!$DE$153:$DG$274,MATCH($A692,'Hoja de Trabajo para listado'!$DE$153:$DE$1048576,0),MATCH((CUADRO!P$5&amp;$E692),'Hoja de Trabajo para listado'!$DE$151:$DG$151,0)),0)+IFERROR(INDEX('Hoja de Trabajo para listado'!$CD$155:$DC$1048576,MATCH($A692,'Hoja de Trabajo para listado'!$CD$155:$CD$1048576,0),MATCH((CUADRO!P$5&amp;$E692),'Hoja de Trabajo para listado'!$CD$151:$DC$151,0)),0)</f>
        <v>0</v>
      </c>
      <c r="Q692" s="255">
        <f ca="1">+IFERROR(INDEX('Hoja de Trabajo para listado'!$A$155:$Z$1048576,MATCH($A692,'Hoja de Trabajo para listado'!$A$155:$A$1048576,0),MATCH((CUADRO!Q$5&amp;$E692),'Hoja de Trabajo para listado'!$A$151:$Z$151,0)),0)+IFERROR(INDEX('Hoja de Trabajo para listado'!$AB$155:$BA$1048576,MATCH($A692,'Hoja de Trabajo para listado'!$AB$155:$AB$1048576,0),MATCH((CUADRO!Q$5&amp;$E692),'Hoja de Trabajo para listado'!$AB$151:$BA$151,0)),0)+IFERROR(INDEX('Hoja de Trabajo para listado'!$BC$155:$CB$1048576,MATCH($A692,'Hoja de Trabajo para listado'!$BC$155:$BC$1048576,0),MATCH((CUADRO!Q$5&amp;$E692),'Hoja de Trabajo para listado'!$BC$151:$CB$151,0)),0)+IFERROR(INDEX('Hoja de Trabajo para listado'!$DE$153:$DG$274,MATCH($A692,'Hoja de Trabajo para listado'!$DE$153:$DE$1048576,0),MATCH((CUADRO!Q$5&amp;$E692),'Hoja de Trabajo para listado'!$DE$151:$DG$151,0)),0)+IFERROR(INDEX('Hoja de Trabajo para listado'!$CD$155:$DC$1048576,MATCH($A692,'Hoja de Trabajo para listado'!$CD$155:$CD$1048576,0),MATCH((CUADRO!Q$5&amp;$E692),'Hoja de Trabajo para listado'!$CD$151:$DC$151,0)),0)</f>
        <v>0</v>
      </c>
      <c r="R692" s="255">
        <f t="shared" ca="1" si="22"/>
        <v>0</v>
      </c>
      <c r="S692" s="262"/>
      <c r="T692" s="255">
        <f ca="1">+T693</f>
        <v>0</v>
      </c>
      <c r="U692" s="254">
        <f t="shared" si="23"/>
        <v>1</v>
      </c>
      <c r="V692" s="362" t="str">
        <f>+VLOOKUP(A692,bd_lista!$A$3:$E$590,5,FALSE)</f>
        <v>Gobiernos Autonomos Municipales</v>
      </c>
      <c r="W692" s="361" t="str">
        <f>+V692</f>
        <v>Gobiernos Autonomos Municipales</v>
      </c>
      <c r="X692" s="254">
        <f>+VLOOKUP(A692,[2]Sheet1!$A$13:$D$744,4,FALSE)</f>
        <v>0</v>
      </c>
      <c r="Y692" s="254" t="e">
        <f>+VLOOKUP(X692,bd_lista!$A$3:$C$590,3,FALSE)</f>
        <v>#N/A</v>
      </c>
      <c r="Z692" s="316">
        <f>+X692</f>
        <v>0</v>
      </c>
      <c r="AA692" s="317" t="e">
        <f>+Y692</f>
        <v>#N/A</v>
      </c>
    </row>
    <row r="693" spans="1:27" customFormat="1" ht="15" hidden="1" customHeight="1">
      <c r="A693" s="32">
        <v>1338</v>
      </c>
      <c r="B693" s="307"/>
      <c r="C693" s="259" t="str">
        <f>+VLOOKUP(A693,bd_lista!$A$3:$C$590,3,FALSE)</f>
        <v>Gobierno Autónomo Municipal de Arque</v>
      </c>
      <c r="D693" s="362"/>
      <c r="E693" s="256" t="s">
        <v>1314</v>
      </c>
      <c r="F693" s="255">
        <f ca="1">+IFERROR(INDEX('Hoja de Trabajo para listado'!$A$155:$Z$1048576,MATCH($A693,'Hoja de Trabajo para listado'!$A$155:$A$1048576,0),MATCH((CUADRO!F$5&amp;$E693),'Hoja de Trabajo para listado'!$A$151:$Z$151,0)),0)+IFERROR(INDEX('Hoja de Trabajo para listado'!$AB$155:$BA$1048576,MATCH($A693,'Hoja de Trabajo para listado'!$AB$155:$AB$1048576,0),MATCH((CUADRO!F$5&amp;$E693),'Hoja de Trabajo para listado'!$AB$151:$BA$151,0)),0)+IFERROR(INDEX('Hoja de Trabajo para listado'!$BC$155:$CB$1048576,MATCH($A693,'Hoja de Trabajo para listado'!$BC$155:$BC$1048576,0),MATCH((CUADRO!F$5&amp;$E693),'Hoja de Trabajo para listado'!$BC$151:$CB$151,0)),0)+IFERROR(INDEX('Hoja de Trabajo para listado'!$DE$153:$DG$274,MATCH($A693,'Hoja de Trabajo para listado'!$DE$153:$DE$1048576,0),MATCH((CUADRO!F$5&amp;$E693),'Hoja de Trabajo para listado'!$DE$151:$DG$151,0)),0)+IFERROR(INDEX('Hoja de Trabajo para listado'!$CD$155:$DC$1048576,MATCH($A693,'Hoja de Trabajo para listado'!$CD$155:$CD$1048576,0),MATCH((CUADRO!F$5&amp;$E693),'Hoja de Trabajo para listado'!$CD$151:$DC$151,0)),0)</f>
        <v>0</v>
      </c>
      <c r="G693" s="255">
        <f ca="1">+IFERROR(INDEX('Hoja de Trabajo para listado'!$A$155:$Z$1048576,MATCH($A693,'Hoja de Trabajo para listado'!$A$155:$A$1048576,0),MATCH((CUADRO!G$5&amp;$E693),'Hoja de Trabajo para listado'!$A$151:$Z$151,0)),0)+IFERROR(INDEX('Hoja de Trabajo para listado'!$AB$155:$BA$1048576,MATCH($A693,'Hoja de Trabajo para listado'!$AB$155:$AB$1048576,0),MATCH((CUADRO!G$5&amp;$E693),'Hoja de Trabajo para listado'!$AB$151:$BA$151,0)),0)+IFERROR(INDEX('Hoja de Trabajo para listado'!$BC$155:$CB$1048576,MATCH($A693,'Hoja de Trabajo para listado'!$BC$155:$BC$1048576,0),MATCH((CUADRO!G$5&amp;$E693),'Hoja de Trabajo para listado'!$BC$151:$CB$151,0)),0)+IFERROR(INDEX('Hoja de Trabajo para listado'!$DE$153:$DG$274,MATCH($A693,'Hoja de Trabajo para listado'!$DE$153:$DE$1048576,0),MATCH((CUADRO!G$5&amp;$E693),'Hoja de Trabajo para listado'!$DE$151:$DG$151,0)),0)+IFERROR(INDEX('Hoja de Trabajo para listado'!$CD$155:$DC$1048576,MATCH($A693,'Hoja de Trabajo para listado'!$CD$155:$CD$1048576,0),MATCH((CUADRO!G$5&amp;$E693),'Hoja de Trabajo para listado'!$CD$151:$DC$151,0)),0)</f>
        <v>0</v>
      </c>
      <c r="H693" s="255">
        <f ca="1">+IFERROR(INDEX('Hoja de Trabajo para listado'!$A$155:$Z$1048576,MATCH($A693,'Hoja de Trabajo para listado'!$A$155:$A$1048576,0),MATCH((CUADRO!H$5&amp;$E693),'Hoja de Trabajo para listado'!$A$151:$Z$151,0)),0)+IFERROR(INDEX('Hoja de Trabajo para listado'!$AB$155:$BA$1048576,MATCH($A693,'Hoja de Trabajo para listado'!$AB$155:$AB$1048576,0),MATCH((CUADRO!H$5&amp;$E693),'Hoja de Trabajo para listado'!$AB$151:$BA$151,0)),0)+IFERROR(INDEX('Hoja de Trabajo para listado'!$BC$155:$CB$1048576,MATCH($A693,'Hoja de Trabajo para listado'!$BC$155:$BC$1048576,0),MATCH((CUADRO!H$5&amp;$E693),'Hoja de Trabajo para listado'!$BC$151:$CB$151,0)),0)+IFERROR(INDEX('Hoja de Trabajo para listado'!$DE$153:$DG$274,MATCH($A693,'Hoja de Trabajo para listado'!$DE$153:$DE$1048576,0),MATCH((CUADRO!H$5&amp;$E693),'Hoja de Trabajo para listado'!$DE$151:$DG$151,0)),0)+IFERROR(INDEX('Hoja de Trabajo para listado'!$CD$155:$DC$1048576,MATCH($A693,'Hoja de Trabajo para listado'!$CD$155:$CD$1048576,0),MATCH((CUADRO!H$5&amp;$E693),'Hoja de Trabajo para listado'!$CD$151:$DC$151,0)),0)</f>
        <v>0</v>
      </c>
      <c r="I693" s="255">
        <f ca="1">+IFERROR(INDEX('Hoja de Trabajo para listado'!$A$155:$Z$1048576,MATCH($A693,'Hoja de Trabajo para listado'!$A$155:$A$1048576,0),MATCH((CUADRO!I$5&amp;$E693),'Hoja de Trabajo para listado'!$A$151:$Z$151,0)),0)+IFERROR(INDEX('Hoja de Trabajo para listado'!$AB$155:$BA$1048576,MATCH($A693,'Hoja de Trabajo para listado'!$AB$155:$AB$1048576,0),MATCH((CUADRO!I$5&amp;$E693),'Hoja de Trabajo para listado'!$AB$151:$BA$151,0)),0)+IFERROR(INDEX('Hoja de Trabajo para listado'!$BC$155:$CB$1048576,MATCH($A693,'Hoja de Trabajo para listado'!$BC$155:$BC$1048576,0),MATCH((CUADRO!I$5&amp;$E693),'Hoja de Trabajo para listado'!$BC$151:$CB$151,0)),0)+IFERROR(INDEX('Hoja de Trabajo para listado'!$DE$153:$DG$274,MATCH($A693,'Hoja de Trabajo para listado'!$DE$153:$DE$1048576,0),MATCH((CUADRO!I$5&amp;$E693),'Hoja de Trabajo para listado'!$DE$151:$DG$151,0)),0)+IFERROR(INDEX('Hoja de Trabajo para listado'!$CD$155:$DC$1048576,MATCH($A693,'Hoja de Trabajo para listado'!$CD$155:$CD$1048576,0),MATCH((CUADRO!I$5&amp;$E693),'Hoja de Trabajo para listado'!$CD$151:$DC$151,0)),0)</f>
        <v>0</v>
      </c>
      <c r="J693" s="255">
        <f ca="1">+IFERROR(INDEX('Hoja de Trabajo para listado'!$A$155:$Z$1048576,MATCH($A693,'Hoja de Trabajo para listado'!$A$155:$A$1048576,0),MATCH((CUADRO!J$5&amp;$E693),'Hoja de Trabajo para listado'!$A$151:$Z$151,0)),0)+IFERROR(INDEX('Hoja de Trabajo para listado'!$AB$155:$BA$1048576,MATCH($A693,'Hoja de Trabajo para listado'!$AB$155:$AB$1048576,0),MATCH((CUADRO!J$5&amp;$E693),'Hoja de Trabajo para listado'!$AB$151:$BA$151,0)),0)+IFERROR(INDEX('Hoja de Trabajo para listado'!$BC$155:$CB$1048576,MATCH($A693,'Hoja de Trabajo para listado'!$BC$155:$BC$1048576,0),MATCH((CUADRO!J$5&amp;$E693),'Hoja de Trabajo para listado'!$BC$151:$CB$151,0)),0)+IFERROR(INDEX('Hoja de Trabajo para listado'!$DE$153:$DG$274,MATCH($A693,'Hoja de Trabajo para listado'!$DE$153:$DE$1048576,0),MATCH((CUADRO!J$5&amp;$E693),'Hoja de Trabajo para listado'!$DE$151:$DG$151,0)),0)+IFERROR(INDEX('Hoja de Trabajo para listado'!$CD$155:$DC$1048576,MATCH($A693,'Hoja de Trabajo para listado'!$CD$155:$CD$1048576,0),MATCH((CUADRO!J$5&amp;$E693),'Hoja de Trabajo para listado'!$CD$151:$DC$151,0)),0)</f>
        <v>0</v>
      </c>
      <c r="K693" s="255">
        <f ca="1">+IFERROR(INDEX('Hoja de Trabajo para listado'!$A$155:$Z$1048576,MATCH($A693,'Hoja de Trabajo para listado'!$A$155:$A$1048576,0),MATCH((CUADRO!K$5&amp;$E693),'Hoja de Trabajo para listado'!$A$151:$Z$151,0)),0)+IFERROR(INDEX('Hoja de Trabajo para listado'!$AB$155:$BA$1048576,MATCH($A693,'Hoja de Trabajo para listado'!$AB$155:$AB$1048576,0),MATCH((CUADRO!K$5&amp;$E693),'Hoja de Trabajo para listado'!$AB$151:$BA$151,0)),0)+IFERROR(INDEX('Hoja de Trabajo para listado'!$BC$155:$CB$1048576,MATCH($A693,'Hoja de Trabajo para listado'!$BC$155:$BC$1048576,0),MATCH((CUADRO!K$5&amp;$E693),'Hoja de Trabajo para listado'!$BC$151:$CB$151,0)),0)+IFERROR(INDEX('Hoja de Trabajo para listado'!$DE$153:$DG$274,MATCH($A693,'Hoja de Trabajo para listado'!$DE$153:$DE$1048576,0),MATCH((CUADRO!K$5&amp;$E693),'Hoja de Trabajo para listado'!$DE$151:$DG$151,0)),0)+IFERROR(INDEX('Hoja de Trabajo para listado'!$CD$155:$DC$1048576,MATCH($A693,'Hoja de Trabajo para listado'!$CD$155:$CD$1048576,0),MATCH((CUADRO!K$5&amp;$E693),'Hoja de Trabajo para listado'!$CD$151:$DC$151,0)),0)</f>
        <v>0</v>
      </c>
      <c r="L693" s="255">
        <f ca="1">+IFERROR(INDEX('Hoja de Trabajo para listado'!$A$155:$Z$1048576,MATCH($A693,'Hoja de Trabajo para listado'!$A$155:$A$1048576,0),MATCH((CUADRO!L$5&amp;$E693),'Hoja de Trabajo para listado'!$A$151:$Z$151,0)),0)+IFERROR(INDEX('Hoja de Trabajo para listado'!$AB$155:$BA$1048576,MATCH($A693,'Hoja de Trabajo para listado'!$AB$155:$AB$1048576,0),MATCH((CUADRO!L$5&amp;$E693),'Hoja de Trabajo para listado'!$AB$151:$BA$151,0)),0)+IFERROR(INDEX('Hoja de Trabajo para listado'!$BC$155:$CB$1048576,MATCH($A693,'Hoja de Trabajo para listado'!$BC$155:$BC$1048576,0),MATCH((CUADRO!L$5&amp;$E693),'Hoja de Trabajo para listado'!$BC$151:$CB$151,0)),0)+IFERROR(INDEX('Hoja de Trabajo para listado'!$DE$153:$DG$274,MATCH($A693,'Hoja de Trabajo para listado'!$DE$153:$DE$1048576,0),MATCH((CUADRO!L$5&amp;$E693),'Hoja de Trabajo para listado'!$DE$151:$DG$151,0)),0)+IFERROR(INDEX('Hoja de Trabajo para listado'!$CD$155:$DC$1048576,MATCH($A693,'Hoja de Trabajo para listado'!$CD$155:$CD$1048576,0),MATCH((CUADRO!L$5&amp;$E693),'Hoja de Trabajo para listado'!$CD$151:$DC$151,0)),0)</f>
        <v>0</v>
      </c>
      <c r="M693" s="255">
        <f ca="1">+IFERROR(INDEX('Hoja de Trabajo para listado'!$A$155:$Z$1048576,MATCH($A693,'Hoja de Trabajo para listado'!$A$155:$A$1048576,0),MATCH((CUADRO!M$5&amp;$E693),'Hoja de Trabajo para listado'!$A$151:$Z$151,0)),0)+IFERROR(INDEX('Hoja de Trabajo para listado'!$AB$155:$BA$1048576,MATCH($A693,'Hoja de Trabajo para listado'!$AB$155:$AB$1048576,0),MATCH((CUADRO!M$5&amp;$E693),'Hoja de Trabajo para listado'!$AB$151:$BA$151,0)),0)+IFERROR(INDEX('Hoja de Trabajo para listado'!$BC$155:$CB$1048576,MATCH($A693,'Hoja de Trabajo para listado'!$BC$155:$BC$1048576,0),MATCH((CUADRO!M$5&amp;$E693),'Hoja de Trabajo para listado'!$BC$151:$CB$151,0)),0)+IFERROR(INDEX('Hoja de Trabajo para listado'!$DE$153:$DG$274,MATCH($A693,'Hoja de Trabajo para listado'!$DE$153:$DE$1048576,0),MATCH((CUADRO!M$5&amp;$E693),'Hoja de Trabajo para listado'!$DE$151:$DG$151,0)),0)+IFERROR(INDEX('Hoja de Trabajo para listado'!$CD$155:$DC$1048576,MATCH($A693,'Hoja de Trabajo para listado'!$CD$155:$CD$1048576,0),MATCH((CUADRO!M$5&amp;$E693),'Hoja de Trabajo para listado'!$CD$151:$DC$151,0)),0)</f>
        <v>0</v>
      </c>
      <c r="N693" s="255">
        <f ca="1">+IFERROR(INDEX('Hoja de Trabajo para listado'!$A$155:$Z$1048576,MATCH($A693,'Hoja de Trabajo para listado'!$A$155:$A$1048576,0),MATCH((CUADRO!N$5&amp;$E693),'Hoja de Trabajo para listado'!$A$151:$Z$151,0)),0)+IFERROR(INDEX('Hoja de Trabajo para listado'!$AB$155:$BA$1048576,MATCH($A693,'Hoja de Trabajo para listado'!$AB$155:$AB$1048576,0),MATCH((CUADRO!N$5&amp;$E693),'Hoja de Trabajo para listado'!$AB$151:$BA$151,0)),0)+IFERROR(INDEX('Hoja de Trabajo para listado'!$BC$155:$CB$1048576,MATCH($A693,'Hoja de Trabajo para listado'!$BC$155:$BC$1048576,0),MATCH((CUADRO!N$5&amp;$E693),'Hoja de Trabajo para listado'!$BC$151:$CB$151,0)),0)+IFERROR(INDEX('Hoja de Trabajo para listado'!$DE$153:$DG$274,MATCH($A693,'Hoja de Trabajo para listado'!$DE$153:$DE$1048576,0),MATCH((CUADRO!N$5&amp;$E693),'Hoja de Trabajo para listado'!$DE$151:$DG$151,0)),0)+IFERROR(INDEX('Hoja de Trabajo para listado'!$CD$155:$DC$1048576,MATCH($A693,'Hoja de Trabajo para listado'!$CD$155:$CD$1048576,0),MATCH((CUADRO!N$5&amp;$E693),'Hoja de Trabajo para listado'!$CD$151:$DC$151,0)),0)</f>
        <v>0</v>
      </c>
      <c r="O693" s="255">
        <f ca="1">+IFERROR(INDEX('Hoja de Trabajo para listado'!$A$155:$Z$1048576,MATCH($A693,'Hoja de Trabajo para listado'!$A$155:$A$1048576,0),MATCH((CUADRO!O$5&amp;$E693),'Hoja de Trabajo para listado'!$A$151:$Z$151,0)),0)+IFERROR(INDEX('Hoja de Trabajo para listado'!$AB$155:$BA$1048576,MATCH($A693,'Hoja de Trabajo para listado'!$AB$155:$AB$1048576,0),MATCH((CUADRO!O$5&amp;$E693),'Hoja de Trabajo para listado'!$AB$151:$BA$151,0)),0)+IFERROR(INDEX('Hoja de Trabajo para listado'!$BC$155:$CB$1048576,MATCH($A693,'Hoja de Trabajo para listado'!$BC$155:$BC$1048576,0),MATCH((CUADRO!O$5&amp;$E693),'Hoja de Trabajo para listado'!$BC$151:$CB$151,0)),0)+IFERROR(INDEX('Hoja de Trabajo para listado'!$DE$153:$DG$274,MATCH($A693,'Hoja de Trabajo para listado'!$DE$153:$DE$1048576,0),MATCH((CUADRO!O$5&amp;$E693),'Hoja de Trabajo para listado'!$DE$151:$DG$151,0)),0)+IFERROR(INDEX('Hoja de Trabajo para listado'!$CD$155:$DC$1048576,MATCH($A693,'Hoja de Trabajo para listado'!$CD$155:$CD$1048576,0),MATCH((CUADRO!O$5&amp;$E693),'Hoja de Trabajo para listado'!$CD$151:$DC$151,0)),0)</f>
        <v>0</v>
      </c>
      <c r="P693" s="255">
        <f ca="1">+IFERROR(INDEX('Hoja de Trabajo para listado'!$A$155:$Z$1048576,MATCH($A693,'Hoja de Trabajo para listado'!$A$155:$A$1048576,0),MATCH((CUADRO!P$5&amp;$E693),'Hoja de Trabajo para listado'!$A$151:$Z$151,0)),0)+IFERROR(INDEX('Hoja de Trabajo para listado'!$AB$155:$BA$1048576,MATCH($A693,'Hoja de Trabajo para listado'!$AB$155:$AB$1048576,0),MATCH((CUADRO!P$5&amp;$E693),'Hoja de Trabajo para listado'!$AB$151:$BA$151,0)),0)+IFERROR(INDEX('Hoja de Trabajo para listado'!$BC$155:$CB$1048576,MATCH($A693,'Hoja de Trabajo para listado'!$BC$155:$BC$1048576,0),MATCH((CUADRO!P$5&amp;$E693),'Hoja de Trabajo para listado'!$BC$151:$CB$151,0)),0)+IFERROR(INDEX('Hoja de Trabajo para listado'!$DE$153:$DG$274,MATCH($A693,'Hoja de Trabajo para listado'!$DE$153:$DE$1048576,0),MATCH((CUADRO!P$5&amp;$E693),'Hoja de Trabajo para listado'!$DE$151:$DG$151,0)),0)+IFERROR(INDEX('Hoja de Trabajo para listado'!$CD$155:$DC$1048576,MATCH($A693,'Hoja de Trabajo para listado'!$CD$155:$CD$1048576,0),MATCH((CUADRO!P$5&amp;$E693),'Hoja de Trabajo para listado'!$CD$151:$DC$151,0)),0)</f>
        <v>0</v>
      </c>
      <c r="Q693" s="255">
        <f ca="1">+IFERROR(INDEX('Hoja de Trabajo para listado'!$A$155:$Z$1048576,MATCH($A693,'Hoja de Trabajo para listado'!$A$155:$A$1048576,0),MATCH((CUADRO!Q$5&amp;$E693),'Hoja de Trabajo para listado'!$A$151:$Z$151,0)),0)+IFERROR(INDEX('Hoja de Trabajo para listado'!$AB$155:$BA$1048576,MATCH($A693,'Hoja de Trabajo para listado'!$AB$155:$AB$1048576,0),MATCH((CUADRO!Q$5&amp;$E693),'Hoja de Trabajo para listado'!$AB$151:$BA$151,0)),0)+IFERROR(INDEX('Hoja de Trabajo para listado'!$BC$155:$CB$1048576,MATCH($A693,'Hoja de Trabajo para listado'!$BC$155:$BC$1048576,0),MATCH((CUADRO!Q$5&amp;$E693),'Hoja de Trabajo para listado'!$BC$151:$CB$151,0)),0)+IFERROR(INDEX('Hoja de Trabajo para listado'!$DE$153:$DG$274,MATCH($A693,'Hoja de Trabajo para listado'!$DE$153:$DE$1048576,0),MATCH((CUADRO!Q$5&amp;$E693),'Hoja de Trabajo para listado'!$DE$151:$DG$151,0)),0)+IFERROR(INDEX('Hoja de Trabajo para listado'!$CD$155:$DC$1048576,MATCH($A693,'Hoja de Trabajo para listado'!$CD$155:$CD$1048576,0),MATCH((CUADRO!Q$5&amp;$E693),'Hoja de Trabajo para listado'!$CD$151:$DC$151,0)),0)</f>
        <v>0</v>
      </c>
      <c r="R693" s="255">
        <f t="shared" ca="1" si="22"/>
        <v>0</v>
      </c>
      <c r="S693" s="262">
        <f ca="1">+R692+R693</f>
        <v>0</v>
      </c>
      <c r="T693" s="255">
        <f ca="1">+S693</f>
        <v>0</v>
      </c>
      <c r="U693" s="254">
        <f t="shared" si="23"/>
        <v>2</v>
      </c>
      <c r="V693" s="362" t="str">
        <f>+VLOOKUP(A693,bd_lista!$A$3:$E$590,5,FALSE)</f>
        <v>Gobiernos Autonomos Municipales</v>
      </c>
      <c r="W693" s="362"/>
      <c r="X693" s="254">
        <f>+VLOOKUP(A693,[2]Sheet1!$A$13:$D$744,4,FALSE)</f>
        <v>0</v>
      </c>
      <c r="Y693" s="254" t="e">
        <f>+VLOOKUP(X693,bd_lista!$A$3:$C$590,3,FALSE)</f>
        <v>#N/A</v>
      </c>
      <c r="Z693" s="314"/>
      <c r="AA693" s="315"/>
    </row>
    <row r="694" spans="1:27" customFormat="1" ht="15" hidden="1" customHeight="1">
      <c r="A694" s="32">
        <v>1339</v>
      </c>
      <c r="B694" s="306">
        <f>+A694</f>
        <v>1339</v>
      </c>
      <c r="C694" s="259" t="str">
        <f>+VLOOKUP(A694,bd_lista!$A$3:$C$590,3,FALSE)</f>
        <v>Gobierno Autónomo Municipal de Tacopaya</v>
      </c>
      <c r="D694" s="361" t="str">
        <f>+C694</f>
        <v>Gobierno Autónomo Municipal de Tacopaya</v>
      </c>
      <c r="E694" s="254" t="s">
        <v>1313</v>
      </c>
      <c r="F694" s="255">
        <f ca="1">+IFERROR(INDEX('Hoja de Trabajo para listado'!$A$155:$Z$1048576,MATCH($A694,'Hoja de Trabajo para listado'!$A$155:$A$1048576,0),MATCH((CUADRO!F$5&amp;$E694),'Hoja de Trabajo para listado'!$A$151:$Z$151,0)),0)+IFERROR(INDEX('Hoja de Trabajo para listado'!$AB$155:$BA$1048576,MATCH($A694,'Hoja de Trabajo para listado'!$AB$155:$AB$1048576,0),MATCH((CUADRO!F$5&amp;$E694),'Hoja de Trabajo para listado'!$AB$151:$BA$151,0)),0)+IFERROR(INDEX('Hoja de Trabajo para listado'!$BC$155:$CB$1048576,MATCH($A694,'Hoja de Trabajo para listado'!$BC$155:$BC$1048576,0),MATCH((CUADRO!F$5&amp;$E694),'Hoja de Trabajo para listado'!$BC$151:$CB$151,0)),0)+IFERROR(INDEX('Hoja de Trabajo para listado'!$DE$153:$DG$274,MATCH($A694,'Hoja de Trabajo para listado'!$DE$153:$DE$1048576,0),MATCH((CUADRO!F$5&amp;$E694),'Hoja de Trabajo para listado'!$DE$151:$DG$151,0)),0)+IFERROR(INDEX('Hoja de Trabajo para listado'!$CD$155:$DC$1048576,MATCH($A694,'Hoja de Trabajo para listado'!$CD$155:$CD$1048576,0),MATCH((CUADRO!F$5&amp;$E694),'Hoja de Trabajo para listado'!$CD$151:$DC$151,0)),0)</f>
        <v>0</v>
      </c>
      <c r="G694" s="255">
        <f ca="1">+IFERROR(INDEX('Hoja de Trabajo para listado'!$A$155:$Z$1048576,MATCH($A694,'Hoja de Trabajo para listado'!$A$155:$A$1048576,0),MATCH((CUADRO!G$5&amp;$E694),'Hoja de Trabajo para listado'!$A$151:$Z$151,0)),0)+IFERROR(INDEX('Hoja de Trabajo para listado'!$AB$155:$BA$1048576,MATCH($A694,'Hoja de Trabajo para listado'!$AB$155:$AB$1048576,0),MATCH((CUADRO!G$5&amp;$E694),'Hoja de Trabajo para listado'!$AB$151:$BA$151,0)),0)+IFERROR(INDEX('Hoja de Trabajo para listado'!$BC$155:$CB$1048576,MATCH($A694,'Hoja de Trabajo para listado'!$BC$155:$BC$1048576,0),MATCH((CUADRO!G$5&amp;$E694),'Hoja de Trabajo para listado'!$BC$151:$CB$151,0)),0)+IFERROR(INDEX('Hoja de Trabajo para listado'!$DE$153:$DG$274,MATCH($A694,'Hoja de Trabajo para listado'!$DE$153:$DE$1048576,0),MATCH((CUADRO!G$5&amp;$E694),'Hoja de Trabajo para listado'!$DE$151:$DG$151,0)),0)+IFERROR(INDEX('Hoja de Trabajo para listado'!$CD$155:$DC$1048576,MATCH($A694,'Hoja de Trabajo para listado'!$CD$155:$CD$1048576,0),MATCH((CUADRO!G$5&amp;$E694),'Hoja de Trabajo para listado'!$CD$151:$DC$151,0)),0)</f>
        <v>0</v>
      </c>
      <c r="H694" s="255">
        <f ca="1">+IFERROR(INDEX('Hoja de Trabajo para listado'!$A$155:$Z$1048576,MATCH($A694,'Hoja de Trabajo para listado'!$A$155:$A$1048576,0),MATCH((CUADRO!H$5&amp;$E694),'Hoja de Trabajo para listado'!$A$151:$Z$151,0)),0)+IFERROR(INDEX('Hoja de Trabajo para listado'!$AB$155:$BA$1048576,MATCH($A694,'Hoja de Trabajo para listado'!$AB$155:$AB$1048576,0),MATCH((CUADRO!H$5&amp;$E694),'Hoja de Trabajo para listado'!$AB$151:$BA$151,0)),0)+IFERROR(INDEX('Hoja de Trabajo para listado'!$BC$155:$CB$1048576,MATCH($A694,'Hoja de Trabajo para listado'!$BC$155:$BC$1048576,0),MATCH((CUADRO!H$5&amp;$E694),'Hoja de Trabajo para listado'!$BC$151:$CB$151,0)),0)+IFERROR(INDEX('Hoja de Trabajo para listado'!$DE$153:$DG$274,MATCH($A694,'Hoja de Trabajo para listado'!$DE$153:$DE$1048576,0),MATCH((CUADRO!H$5&amp;$E694),'Hoja de Trabajo para listado'!$DE$151:$DG$151,0)),0)+IFERROR(INDEX('Hoja de Trabajo para listado'!$CD$155:$DC$1048576,MATCH($A694,'Hoja de Trabajo para listado'!$CD$155:$CD$1048576,0),MATCH((CUADRO!H$5&amp;$E694),'Hoja de Trabajo para listado'!$CD$151:$DC$151,0)),0)</f>
        <v>0</v>
      </c>
      <c r="I694" s="255">
        <f ca="1">+IFERROR(INDEX('Hoja de Trabajo para listado'!$A$155:$Z$1048576,MATCH($A694,'Hoja de Trabajo para listado'!$A$155:$A$1048576,0),MATCH((CUADRO!I$5&amp;$E694),'Hoja de Trabajo para listado'!$A$151:$Z$151,0)),0)+IFERROR(INDEX('Hoja de Trabajo para listado'!$AB$155:$BA$1048576,MATCH($A694,'Hoja de Trabajo para listado'!$AB$155:$AB$1048576,0),MATCH((CUADRO!I$5&amp;$E694),'Hoja de Trabajo para listado'!$AB$151:$BA$151,0)),0)+IFERROR(INDEX('Hoja de Trabajo para listado'!$BC$155:$CB$1048576,MATCH($A694,'Hoja de Trabajo para listado'!$BC$155:$BC$1048576,0),MATCH((CUADRO!I$5&amp;$E694),'Hoja de Trabajo para listado'!$BC$151:$CB$151,0)),0)+IFERROR(INDEX('Hoja de Trabajo para listado'!$DE$153:$DG$274,MATCH($A694,'Hoja de Trabajo para listado'!$DE$153:$DE$1048576,0),MATCH((CUADRO!I$5&amp;$E694),'Hoja de Trabajo para listado'!$DE$151:$DG$151,0)),0)+IFERROR(INDEX('Hoja de Trabajo para listado'!$CD$155:$DC$1048576,MATCH($A694,'Hoja de Trabajo para listado'!$CD$155:$CD$1048576,0),MATCH((CUADRO!I$5&amp;$E694),'Hoja de Trabajo para listado'!$CD$151:$DC$151,0)),0)</f>
        <v>0</v>
      </c>
      <c r="J694" s="255">
        <f ca="1">+IFERROR(INDEX('Hoja de Trabajo para listado'!$A$155:$Z$1048576,MATCH($A694,'Hoja de Trabajo para listado'!$A$155:$A$1048576,0),MATCH((CUADRO!J$5&amp;$E694),'Hoja de Trabajo para listado'!$A$151:$Z$151,0)),0)+IFERROR(INDEX('Hoja de Trabajo para listado'!$AB$155:$BA$1048576,MATCH($A694,'Hoja de Trabajo para listado'!$AB$155:$AB$1048576,0),MATCH((CUADRO!J$5&amp;$E694),'Hoja de Trabajo para listado'!$AB$151:$BA$151,0)),0)+IFERROR(INDEX('Hoja de Trabajo para listado'!$BC$155:$CB$1048576,MATCH($A694,'Hoja de Trabajo para listado'!$BC$155:$BC$1048576,0),MATCH((CUADRO!J$5&amp;$E694),'Hoja de Trabajo para listado'!$BC$151:$CB$151,0)),0)+IFERROR(INDEX('Hoja de Trabajo para listado'!$DE$153:$DG$274,MATCH($A694,'Hoja de Trabajo para listado'!$DE$153:$DE$1048576,0),MATCH((CUADRO!J$5&amp;$E694),'Hoja de Trabajo para listado'!$DE$151:$DG$151,0)),0)+IFERROR(INDEX('Hoja de Trabajo para listado'!$CD$155:$DC$1048576,MATCH($A694,'Hoja de Trabajo para listado'!$CD$155:$CD$1048576,0),MATCH((CUADRO!J$5&amp;$E694),'Hoja de Trabajo para listado'!$CD$151:$DC$151,0)),0)</f>
        <v>0</v>
      </c>
      <c r="K694" s="255">
        <f ca="1">+IFERROR(INDEX('Hoja de Trabajo para listado'!$A$155:$Z$1048576,MATCH($A694,'Hoja de Trabajo para listado'!$A$155:$A$1048576,0),MATCH((CUADRO!K$5&amp;$E694),'Hoja de Trabajo para listado'!$A$151:$Z$151,0)),0)+IFERROR(INDEX('Hoja de Trabajo para listado'!$AB$155:$BA$1048576,MATCH($A694,'Hoja de Trabajo para listado'!$AB$155:$AB$1048576,0),MATCH((CUADRO!K$5&amp;$E694),'Hoja de Trabajo para listado'!$AB$151:$BA$151,0)),0)+IFERROR(INDEX('Hoja de Trabajo para listado'!$BC$155:$CB$1048576,MATCH($A694,'Hoja de Trabajo para listado'!$BC$155:$BC$1048576,0),MATCH((CUADRO!K$5&amp;$E694),'Hoja de Trabajo para listado'!$BC$151:$CB$151,0)),0)+IFERROR(INDEX('Hoja de Trabajo para listado'!$DE$153:$DG$274,MATCH($A694,'Hoja de Trabajo para listado'!$DE$153:$DE$1048576,0),MATCH((CUADRO!K$5&amp;$E694),'Hoja de Trabajo para listado'!$DE$151:$DG$151,0)),0)+IFERROR(INDEX('Hoja de Trabajo para listado'!$CD$155:$DC$1048576,MATCH($A694,'Hoja de Trabajo para listado'!$CD$155:$CD$1048576,0),MATCH((CUADRO!K$5&amp;$E694),'Hoja de Trabajo para listado'!$CD$151:$DC$151,0)),0)</f>
        <v>0</v>
      </c>
      <c r="L694" s="255">
        <f ca="1">+IFERROR(INDEX('Hoja de Trabajo para listado'!$A$155:$Z$1048576,MATCH($A694,'Hoja de Trabajo para listado'!$A$155:$A$1048576,0),MATCH((CUADRO!L$5&amp;$E694),'Hoja de Trabajo para listado'!$A$151:$Z$151,0)),0)+IFERROR(INDEX('Hoja de Trabajo para listado'!$AB$155:$BA$1048576,MATCH($A694,'Hoja de Trabajo para listado'!$AB$155:$AB$1048576,0),MATCH((CUADRO!L$5&amp;$E694),'Hoja de Trabajo para listado'!$AB$151:$BA$151,0)),0)+IFERROR(INDEX('Hoja de Trabajo para listado'!$BC$155:$CB$1048576,MATCH($A694,'Hoja de Trabajo para listado'!$BC$155:$BC$1048576,0),MATCH((CUADRO!L$5&amp;$E694),'Hoja de Trabajo para listado'!$BC$151:$CB$151,0)),0)+IFERROR(INDEX('Hoja de Trabajo para listado'!$DE$153:$DG$274,MATCH($A694,'Hoja de Trabajo para listado'!$DE$153:$DE$1048576,0),MATCH((CUADRO!L$5&amp;$E694),'Hoja de Trabajo para listado'!$DE$151:$DG$151,0)),0)+IFERROR(INDEX('Hoja de Trabajo para listado'!$CD$155:$DC$1048576,MATCH($A694,'Hoja de Trabajo para listado'!$CD$155:$CD$1048576,0),MATCH((CUADRO!L$5&amp;$E694),'Hoja de Trabajo para listado'!$CD$151:$DC$151,0)),0)</f>
        <v>0</v>
      </c>
      <c r="M694" s="255">
        <f ca="1">+IFERROR(INDEX('Hoja de Trabajo para listado'!$A$155:$Z$1048576,MATCH($A694,'Hoja de Trabajo para listado'!$A$155:$A$1048576,0),MATCH((CUADRO!M$5&amp;$E694),'Hoja de Trabajo para listado'!$A$151:$Z$151,0)),0)+IFERROR(INDEX('Hoja de Trabajo para listado'!$AB$155:$BA$1048576,MATCH($A694,'Hoja de Trabajo para listado'!$AB$155:$AB$1048576,0),MATCH((CUADRO!M$5&amp;$E694),'Hoja de Trabajo para listado'!$AB$151:$BA$151,0)),0)+IFERROR(INDEX('Hoja de Trabajo para listado'!$BC$155:$CB$1048576,MATCH($A694,'Hoja de Trabajo para listado'!$BC$155:$BC$1048576,0),MATCH((CUADRO!M$5&amp;$E694),'Hoja de Trabajo para listado'!$BC$151:$CB$151,0)),0)+IFERROR(INDEX('Hoja de Trabajo para listado'!$DE$153:$DG$274,MATCH($A694,'Hoja de Trabajo para listado'!$DE$153:$DE$1048576,0),MATCH((CUADRO!M$5&amp;$E694),'Hoja de Trabajo para listado'!$DE$151:$DG$151,0)),0)+IFERROR(INDEX('Hoja de Trabajo para listado'!$CD$155:$DC$1048576,MATCH($A694,'Hoja de Trabajo para listado'!$CD$155:$CD$1048576,0),MATCH((CUADRO!M$5&amp;$E694),'Hoja de Trabajo para listado'!$CD$151:$DC$151,0)),0)</f>
        <v>0</v>
      </c>
      <c r="N694" s="255">
        <f ca="1">+IFERROR(INDEX('Hoja de Trabajo para listado'!$A$155:$Z$1048576,MATCH($A694,'Hoja de Trabajo para listado'!$A$155:$A$1048576,0),MATCH((CUADRO!N$5&amp;$E694),'Hoja de Trabajo para listado'!$A$151:$Z$151,0)),0)+IFERROR(INDEX('Hoja de Trabajo para listado'!$AB$155:$BA$1048576,MATCH($A694,'Hoja de Trabajo para listado'!$AB$155:$AB$1048576,0),MATCH((CUADRO!N$5&amp;$E694),'Hoja de Trabajo para listado'!$AB$151:$BA$151,0)),0)+IFERROR(INDEX('Hoja de Trabajo para listado'!$BC$155:$CB$1048576,MATCH($A694,'Hoja de Trabajo para listado'!$BC$155:$BC$1048576,0),MATCH((CUADRO!N$5&amp;$E694),'Hoja de Trabajo para listado'!$BC$151:$CB$151,0)),0)+IFERROR(INDEX('Hoja de Trabajo para listado'!$DE$153:$DG$274,MATCH($A694,'Hoja de Trabajo para listado'!$DE$153:$DE$1048576,0),MATCH((CUADRO!N$5&amp;$E694),'Hoja de Trabajo para listado'!$DE$151:$DG$151,0)),0)+IFERROR(INDEX('Hoja de Trabajo para listado'!$CD$155:$DC$1048576,MATCH($A694,'Hoja de Trabajo para listado'!$CD$155:$CD$1048576,0),MATCH((CUADRO!N$5&amp;$E694),'Hoja de Trabajo para listado'!$CD$151:$DC$151,0)),0)</f>
        <v>0</v>
      </c>
      <c r="O694" s="255">
        <f ca="1">+IFERROR(INDEX('Hoja de Trabajo para listado'!$A$155:$Z$1048576,MATCH($A694,'Hoja de Trabajo para listado'!$A$155:$A$1048576,0),MATCH((CUADRO!O$5&amp;$E694),'Hoja de Trabajo para listado'!$A$151:$Z$151,0)),0)+IFERROR(INDEX('Hoja de Trabajo para listado'!$AB$155:$BA$1048576,MATCH($A694,'Hoja de Trabajo para listado'!$AB$155:$AB$1048576,0),MATCH((CUADRO!O$5&amp;$E694),'Hoja de Trabajo para listado'!$AB$151:$BA$151,0)),0)+IFERROR(INDEX('Hoja de Trabajo para listado'!$BC$155:$CB$1048576,MATCH($A694,'Hoja de Trabajo para listado'!$BC$155:$BC$1048576,0),MATCH((CUADRO!O$5&amp;$E694),'Hoja de Trabajo para listado'!$BC$151:$CB$151,0)),0)+IFERROR(INDEX('Hoja de Trabajo para listado'!$DE$153:$DG$274,MATCH($A694,'Hoja de Trabajo para listado'!$DE$153:$DE$1048576,0),MATCH((CUADRO!O$5&amp;$E694),'Hoja de Trabajo para listado'!$DE$151:$DG$151,0)),0)+IFERROR(INDEX('Hoja de Trabajo para listado'!$CD$155:$DC$1048576,MATCH($A694,'Hoja de Trabajo para listado'!$CD$155:$CD$1048576,0),MATCH((CUADRO!O$5&amp;$E694),'Hoja de Trabajo para listado'!$CD$151:$DC$151,0)),0)</f>
        <v>0</v>
      </c>
      <c r="P694" s="255">
        <f ca="1">+IFERROR(INDEX('Hoja de Trabajo para listado'!$A$155:$Z$1048576,MATCH($A694,'Hoja de Trabajo para listado'!$A$155:$A$1048576,0),MATCH((CUADRO!P$5&amp;$E694),'Hoja de Trabajo para listado'!$A$151:$Z$151,0)),0)+IFERROR(INDEX('Hoja de Trabajo para listado'!$AB$155:$BA$1048576,MATCH($A694,'Hoja de Trabajo para listado'!$AB$155:$AB$1048576,0),MATCH((CUADRO!P$5&amp;$E694),'Hoja de Trabajo para listado'!$AB$151:$BA$151,0)),0)+IFERROR(INDEX('Hoja de Trabajo para listado'!$BC$155:$CB$1048576,MATCH($A694,'Hoja de Trabajo para listado'!$BC$155:$BC$1048576,0),MATCH((CUADRO!P$5&amp;$E694),'Hoja de Trabajo para listado'!$BC$151:$CB$151,0)),0)+IFERROR(INDEX('Hoja de Trabajo para listado'!$DE$153:$DG$274,MATCH($A694,'Hoja de Trabajo para listado'!$DE$153:$DE$1048576,0),MATCH((CUADRO!P$5&amp;$E694),'Hoja de Trabajo para listado'!$DE$151:$DG$151,0)),0)+IFERROR(INDEX('Hoja de Trabajo para listado'!$CD$155:$DC$1048576,MATCH($A694,'Hoja de Trabajo para listado'!$CD$155:$CD$1048576,0),MATCH((CUADRO!P$5&amp;$E694),'Hoja de Trabajo para listado'!$CD$151:$DC$151,0)),0)</f>
        <v>0</v>
      </c>
      <c r="Q694" s="255">
        <f ca="1">+IFERROR(INDEX('Hoja de Trabajo para listado'!$A$155:$Z$1048576,MATCH($A694,'Hoja de Trabajo para listado'!$A$155:$A$1048576,0),MATCH((CUADRO!Q$5&amp;$E694),'Hoja de Trabajo para listado'!$A$151:$Z$151,0)),0)+IFERROR(INDEX('Hoja de Trabajo para listado'!$AB$155:$BA$1048576,MATCH($A694,'Hoja de Trabajo para listado'!$AB$155:$AB$1048576,0),MATCH((CUADRO!Q$5&amp;$E694),'Hoja de Trabajo para listado'!$AB$151:$BA$151,0)),0)+IFERROR(INDEX('Hoja de Trabajo para listado'!$BC$155:$CB$1048576,MATCH($A694,'Hoja de Trabajo para listado'!$BC$155:$BC$1048576,0),MATCH((CUADRO!Q$5&amp;$E694),'Hoja de Trabajo para listado'!$BC$151:$CB$151,0)),0)+IFERROR(INDEX('Hoja de Trabajo para listado'!$DE$153:$DG$274,MATCH($A694,'Hoja de Trabajo para listado'!$DE$153:$DE$1048576,0),MATCH((CUADRO!Q$5&amp;$E694),'Hoja de Trabajo para listado'!$DE$151:$DG$151,0)),0)+IFERROR(INDEX('Hoja de Trabajo para listado'!$CD$155:$DC$1048576,MATCH($A694,'Hoja de Trabajo para listado'!$CD$155:$CD$1048576,0),MATCH((CUADRO!Q$5&amp;$E694),'Hoja de Trabajo para listado'!$CD$151:$DC$151,0)),0)</f>
        <v>0</v>
      </c>
      <c r="R694" s="255">
        <f t="shared" ca="1" si="22"/>
        <v>0</v>
      </c>
      <c r="S694" s="262"/>
      <c r="T694" s="255">
        <f ca="1">+T695</f>
        <v>0</v>
      </c>
      <c r="U694" s="254">
        <f t="shared" si="23"/>
        <v>1</v>
      </c>
      <c r="V694" s="362" t="str">
        <f>+VLOOKUP(A694,bd_lista!$A$3:$E$590,5,FALSE)</f>
        <v>Gobiernos Autonomos Municipales</v>
      </c>
      <c r="W694" s="361" t="str">
        <f>+V694</f>
        <v>Gobiernos Autonomos Municipales</v>
      </c>
      <c r="X694" s="254">
        <f>+VLOOKUP(A694,[2]Sheet1!$A$13:$D$744,4,FALSE)</f>
        <v>0</v>
      </c>
      <c r="Y694" s="254" t="e">
        <f>+VLOOKUP(X694,bd_lista!$A$3:$C$590,3,FALSE)</f>
        <v>#N/A</v>
      </c>
      <c r="Z694" s="316">
        <f>+X694</f>
        <v>0</v>
      </c>
      <c r="AA694" s="317" t="e">
        <f>+Y694</f>
        <v>#N/A</v>
      </c>
    </row>
    <row r="695" spans="1:27" customFormat="1" ht="15" hidden="1" customHeight="1">
      <c r="A695" s="32">
        <v>1339</v>
      </c>
      <c r="B695" s="307"/>
      <c r="C695" s="259" t="str">
        <f>+VLOOKUP(A695,bd_lista!$A$3:$C$590,3,FALSE)</f>
        <v>Gobierno Autónomo Municipal de Tacopaya</v>
      </c>
      <c r="D695" s="362"/>
      <c r="E695" s="256" t="s">
        <v>1314</v>
      </c>
      <c r="F695" s="255">
        <f ca="1">+IFERROR(INDEX('Hoja de Trabajo para listado'!$A$155:$Z$1048576,MATCH($A695,'Hoja de Trabajo para listado'!$A$155:$A$1048576,0),MATCH((CUADRO!F$5&amp;$E695),'Hoja de Trabajo para listado'!$A$151:$Z$151,0)),0)+IFERROR(INDEX('Hoja de Trabajo para listado'!$AB$155:$BA$1048576,MATCH($A695,'Hoja de Trabajo para listado'!$AB$155:$AB$1048576,0),MATCH((CUADRO!F$5&amp;$E695),'Hoja de Trabajo para listado'!$AB$151:$BA$151,0)),0)+IFERROR(INDEX('Hoja de Trabajo para listado'!$BC$155:$CB$1048576,MATCH($A695,'Hoja de Trabajo para listado'!$BC$155:$BC$1048576,0),MATCH((CUADRO!F$5&amp;$E695),'Hoja de Trabajo para listado'!$BC$151:$CB$151,0)),0)+IFERROR(INDEX('Hoja de Trabajo para listado'!$DE$153:$DG$274,MATCH($A695,'Hoja de Trabajo para listado'!$DE$153:$DE$1048576,0),MATCH((CUADRO!F$5&amp;$E695),'Hoja de Trabajo para listado'!$DE$151:$DG$151,0)),0)+IFERROR(INDEX('Hoja de Trabajo para listado'!$CD$155:$DC$1048576,MATCH($A695,'Hoja de Trabajo para listado'!$CD$155:$CD$1048576,0),MATCH((CUADRO!F$5&amp;$E695),'Hoja de Trabajo para listado'!$CD$151:$DC$151,0)),0)</f>
        <v>0</v>
      </c>
      <c r="G695" s="255">
        <f ca="1">+IFERROR(INDEX('Hoja de Trabajo para listado'!$A$155:$Z$1048576,MATCH($A695,'Hoja de Trabajo para listado'!$A$155:$A$1048576,0),MATCH((CUADRO!G$5&amp;$E695),'Hoja de Trabajo para listado'!$A$151:$Z$151,0)),0)+IFERROR(INDEX('Hoja de Trabajo para listado'!$AB$155:$BA$1048576,MATCH($A695,'Hoja de Trabajo para listado'!$AB$155:$AB$1048576,0),MATCH((CUADRO!G$5&amp;$E695),'Hoja de Trabajo para listado'!$AB$151:$BA$151,0)),0)+IFERROR(INDEX('Hoja de Trabajo para listado'!$BC$155:$CB$1048576,MATCH($A695,'Hoja de Trabajo para listado'!$BC$155:$BC$1048576,0),MATCH((CUADRO!G$5&amp;$E695),'Hoja de Trabajo para listado'!$BC$151:$CB$151,0)),0)+IFERROR(INDEX('Hoja de Trabajo para listado'!$DE$153:$DG$274,MATCH($A695,'Hoja de Trabajo para listado'!$DE$153:$DE$1048576,0),MATCH((CUADRO!G$5&amp;$E695),'Hoja de Trabajo para listado'!$DE$151:$DG$151,0)),0)+IFERROR(INDEX('Hoja de Trabajo para listado'!$CD$155:$DC$1048576,MATCH($A695,'Hoja de Trabajo para listado'!$CD$155:$CD$1048576,0),MATCH((CUADRO!G$5&amp;$E695),'Hoja de Trabajo para listado'!$CD$151:$DC$151,0)),0)</f>
        <v>0</v>
      </c>
      <c r="H695" s="255">
        <f ca="1">+IFERROR(INDEX('Hoja de Trabajo para listado'!$A$155:$Z$1048576,MATCH($A695,'Hoja de Trabajo para listado'!$A$155:$A$1048576,0),MATCH((CUADRO!H$5&amp;$E695),'Hoja de Trabajo para listado'!$A$151:$Z$151,0)),0)+IFERROR(INDEX('Hoja de Trabajo para listado'!$AB$155:$BA$1048576,MATCH($A695,'Hoja de Trabajo para listado'!$AB$155:$AB$1048576,0),MATCH((CUADRO!H$5&amp;$E695),'Hoja de Trabajo para listado'!$AB$151:$BA$151,0)),0)+IFERROR(INDEX('Hoja de Trabajo para listado'!$BC$155:$CB$1048576,MATCH($A695,'Hoja de Trabajo para listado'!$BC$155:$BC$1048576,0),MATCH((CUADRO!H$5&amp;$E695),'Hoja de Trabajo para listado'!$BC$151:$CB$151,0)),0)+IFERROR(INDEX('Hoja de Trabajo para listado'!$DE$153:$DG$274,MATCH($A695,'Hoja de Trabajo para listado'!$DE$153:$DE$1048576,0),MATCH((CUADRO!H$5&amp;$E695),'Hoja de Trabajo para listado'!$DE$151:$DG$151,0)),0)+IFERROR(INDEX('Hoja de Trabajo para listado'!$CD$155:$DC$1048576,MATCH($A695,'Hoja de Trabajo para listado'!$CD$155:$CD$1048576,0),MATCH((CUADRO!H$5&amp;$E695),'Hoja de Trabajo para listado'!$CD$151:$DC$151,0)),0)</f>
        <v>0</v>
      </c>
      <c r="I695" s="255">
        <f ca="1">+IFERROR(INDEX('Hoja de Trabajo para listado'!$A$155:$Z$1048576,MATCH($A695,'Hoja de Trabajo para listado'!$A$155:$A$1048576,0),MATCH((CUADRO!I$5&amp;$E695),'Hoja de Trabajo para listado'!$A$151:$Z$151,0)),0)+IFERROR(INDEX('Hoja de Trabajo para listado'!$AB$155:$BA$1048576,MATCH($A695,'Hoja de Trabajo para listado'!$AB$155:$AB$1048576,0),MATCH((CUADRO!I$5&amp;$E695),'Hoja de Trabajo para listado'!$AB$151:$BA$151,0)),0)+IFERROR(INDEX('Hoja de Trabajo para listado'!$BC$155:$CB$1048576,MATCH($A695,'Hoja de Trabajo para listado'!$BC$155:$BC$1048576,0),MATCH((CUADRO!I$5&amp;$E695),'Hoja de Trabajo para listado'!$BC$151:$CB$151,0)),0)+IFERROR(INDEX('Hoja de Trabajo para listado'!$DE$153:$DG$274,MATCH($A695,'Hoja de Trabajo para listado'!$DE$153:$DE$1048576,0),MATCH((CUADRO!I$5&amp;$E695),'Hoja de Trabajo para listado'!$DE$151:$DG$151,0)),0)+IFERROR(INDEX('Hoja de Trabajo para listado'!$CD$155:$DC$1048576,MATCH($A695,'Hoja de Trabajo para listado'!$CD$155:$CD$1048576,0),MATCH((CUADRO!I$5&amp;$E695),'Hoja de Trabajo para listado'!$CD$151:$DC$151,0)),0)</f>
        <v>0</v>
      </c>
      <c r="J695" s="255">
        <f ca="1">+IFERROR(INDEX('Hoja de Trabajo para listado'!$A$155:$Z$1048576,MATCH($A695,'Hoja de Trabajo para listado'!$A$155:$A$1048576,0),MATCH((CUADRO!J$5&amp;$E695),'Hoja de Trabajo para listado'!$A$151:$Z$151,0)),0)+IFERROR(INDEX('Hoja de Trabajo para listado'!$AB$155:$BA$1048576,MATCH($A695,'Hoja de Trabajo para listado'!$AB$155:$AB$1048576,0),MATCH((CUADRO!J$5&amp;$E695),'Hoja de Trabajo para listado'!$AB$151:$BA$151,0)),0)+IFERROR(INDEX('Hoja de Trabajo para listado'!$BC$155:$CB$1048576,MATCH($A695,'Hoja de Trabajo para listado'!$BC$155:$BC$1048576,0),MATCH((CUADRO!J$5&amp;$E695),'Hoja de Trabajo para listado'!$BC$151:$CB$151,0)),0)+IFERROR(INDEX('Hoja de Trabajo para listado'!$DE$153:$DG$274,MATCH($A695,'Hoja de Trabajo para listado'!$DE$153:$DE$1048576,0),MATCH((CUADRO!J$5&amp;$E695),'Hoja de Trabajo para listado'!$DE$151:$DG$151,0)),0)+IFERROR(INDEX('Hoja de Trabajo para listado'!$CD$155:$DC$1048576,MATCH($A695,'Hoja de Trabajo para listado'!$CD$155:$CD$1048576,0),MATCH((CUADRO!J$5&amp;$E695),'Hoja de Trabajo para listado'!$CD$151:$DC$151,0)),0)</f>
        <v>0</v>
      </c>
      <c r="K695" s="255">
        <f ca="1">+IFERROR(INDEX('Hoja de Trabajo para listado'!$A$155:$Z$1048576,MATCH($A695,'Hoja de Trabajo para listado'!$A$155:$A$1048576,0),MATCH((CUADRO!K$5&amp;$E695),'Hoja de Trabajo para listado'!$A$151:$Z$151,0)),0)+IFERROR(INDEX('Hoja de Trabajo para listado'!$AB$155:$BA$1048576,MATCH($A695,'Hoja de Trabajo para listado'!$AB$155:$AB$1048576,0),MATCH((CUADRO!K$5&amp;$E695),'Hoja de Trabajo para listado'!$AB$151:$BA$151,0)),0)+IFERROR(INDEX('Hoja de Trabajo para listado'!$BC$155:$CB$1048576,MATCH($A695,'Hoja de Trabajo para listado'!$BC$155:$BC$1048576,0),MATCH((CUADRO!K$5&amp;$E695),'Hoja de Trabajo para listado'!$BC$151:$CB$151,0)),0)+IFERROR(INDEX('Hoja de Trabajo para listado'!$DE$153:$DG$274,MATCH($A695,'Hoja de Trabajo para listado'!$DE$153:$DE$1048576,0),MATCH((CUADRO!K$5&amp;$E695),'Hoja de Trabajo para listado'!$DE$151:$DG$151,0)),0)+IFERROR(INDEX('Hoja de Trabajo para listado'!$CD$155:$DC$1048576,MATCH($A695,'Hoja de Trabajo para listado'!$CD$155:$CD$1048576,0),MATCH((CUADRO!K$5&amp;$E695),'Hoja de Trabajo para listado'!$CD$151:$DC$151,0)),0)</f>
        <v>0</v>
      </c>
      <c r="L695" s="255">
        <f ca="1">+IFERROR(INDEX('Hoja de Trabajo para listado'!$A$155:$Z$1048576,MATCH($A695,'Hoja de Trabajo para listado'!$A$155:$A$1048576,0),MATCH((CUADRO!L$5&amp;$E695),'Hoja de Trabajo para listado'!$A$151:$Z$151,0)),0)+IFERROR(INDEX('Hoja de Trabajo para listado'!$AB$155:$BA$1048576,MATCH($A695,'Hoja de Trabajo para listado'!$AB$155:$AB$1048576,0),MATCH((CUADRO!L$5&amp;$E695),'Hoja de Trabajo para listado'!$AB$151:$BA$151,0)),0)+IFERROR(INDEX('Hoja de Trabajo para listado'!$BC$155:$CB$1048576,MATCH($A695,'Hoja de Trabajo para listado'!$BC$155:$BC$1048576,0),MATCH((CUADRO!L$5&amp;$E695),'Hoja de Trabajo para listado'!$BC$151:$CB$151,0)),0)+IFERROR(INDEX('Hoja de Trabajo para listado'!$DE$153:$DG$274,MATCH($A695,'Hoja de Trabajo para listado'!$DE$153:$DE$1048576,0),MATCH((CUADRO!L$5&amp;$E695),'Hoja de Trabajo para listado'!$DE$151:$DG$151,0)),0)+IFERROR(INDEX('Hoja de Trabajo para listado'!$CD$155:$DC$1048576,MATCH($A695,'Hoja de Trabajo para listado'!$CD$155:$CD$1048576,0),MATCH((CUADRO!L$5&amp;$E695),'Hoja de Trabajo para listado'!$CD$151:$DC$151,0)),0)</f>
        <v>0</v>
      </c>
      <c r="M695" s="255">
        <f ca="1">+IFERROR(INDEX('Hoja de Trabajo para listado'!$A$155:$Z$1048576,MATCH($A695,'Hoja de Trabajo para listado'!$A$155:$A$1048576,0),MATCH((CUADRO!M$5&amp;$E695),'Hoja de Trabajo para listado'!$A$151:$Z$151,0)),0)+IFERROR(INDEX('Hoja de Trabajo para listado'!$AB$155:$BA$1048576,MATCH($A695,'Hoja de Trabajo para listado'!$AB$155:$AB$1048576,0),MATCH((CUADRO!M$5&amp;$E695),'Hoja de Trabajo para listado'!$AB$151:$BA$151,0)),0)+IFERROR(INDEX('Hoja de Trabajo para listado'!$BC$155:$CB$1048576,MATCH($A695,'Hoja de Trabajo para listado'!$BC$155:$BC$1048576,0),MATCH((CUADRO!M$5&amp;$E695),'Hoja de Trabajo para listado'!$BC$151:$CB$151,0)),0)+IFERROR(INDEX('Hoja de Trabajo para listado'!$DE$153:$DG$274,MATCH($A695,'Hoja de Trabajo para listado'!$DE$153:$DE$1048576,0),MATCH((CUADRO!M$5&amp;$E695),'Hoja de Trabajo para listado'!$DE$151:$DG$151,0)),0)+IFERROR(INDEX('Hoja de Trabajo para listado'!$CD$155:$DC$1048576,MATCH($A695,'Hoja de Trabajo para listado'!$CD$155:$CD$1048576,0),MATCH((CUADRO!M$5&amp;$E695),'Hoja de Trabajo para listado'!$CD$151:$DC$151,0)),0)</f>
        <v>0</v>
      </c>
      <c r="N695" s="255">
        <f ca="1">+IFERROR(INDEX('Hoja de Trabajo para listado'!$A$155:$Z$1048576,MATCH($A695,'Hoja de Trabajo para listado'!$A$155:$A$1048576,0),MATCH((CUADRO!N$5&amp;$E695),'Hoja de Trabajo para listado'!$A$151:$Z$151,0)),0)+IFERROR(INDEX('Hoja de Trabajo para listado'!$AB$155:$BA$1048576,MATCH($A695,'Hoja de Trabajo para listado'!$AB$155:$AB$1048576,0),MATCH((CUADRO!N$5&amp;$E695),'Hoja de Trabajo para listado'!$AB$151:$BA$151,0)),0)+IFERROR(INDEX('Hoja de Trabajo para listado'!$BC$155:$CB$1048576,MATCH($A695,'Hoja de Trabajo para listado'!$BC$155:$BC$1048576,0),MATCH((CUADRO!N$5&amp;$E695),'Hoja de Trabajo para listado'!$BC$151:$CB$151,0)),0)+IFERROR(INDEX('Hoja de Trabajo para listado'!$DE$153:$DG$274,MATCH($A695,'Hoja de Trabajo para listado'!$DE$153:$DE$1048576,0),MATCH((CUADRO!N$5&amp;$E695),'Hoja de Trabajo para listado'!$DE$151:$DG$151,0)),0)+IFERROR(INDEX('Hoja de Trabajo para listado'!$CD$155:$DC$1048576,MATCH($A695,'Hoja de Trabajo para listado'!$CD$155:$CD$1048576,0),MATCH((CUADRO!N$5&amp;$E695),'Hoja de Trabajo para listado'!$CD$151:$DC$151,0)),0)</f>
        <v>0</v>
      </c>
      <c r="O695" s="255">
        <f ca="1">+IFERROR(INDEX('Hoja de Trabajo para listado'!$A$155:$Z$1048576,MATCH($A695,'Hoja de Trabajo para listado'!$A$155:$A$1048576,0),MATCH((CUADRO!O$5&amp;$E695),'Hoja de Trabajo para listado'!$A$151:$Z$151,0)),0)+IFERROR(INDEX('Hoja de Trabajo para listado'!$AB$155:$BA$1048576,MATCH($A695,'Hoja de Trabajo para listado'!$AB$155:$AB$1048576,0),MATCH((CUADRO!O$5&amp;$E695),'Hoja de Trabajo para listado'!$AB$151:$BA$151,0)),0)+IFERROR(INDEX('Hoja de Trabajo para listado'!$BC$155:$CB$1048576,MATCH($A695,'Hoja de Trabajo para listado'!$BC$155:$BC$1048576,0),MATCH((CUADRO!O$5&amp;$E695),'Hoja de Trabajo para listado'!$BC$151:$CB$151,0)),0)+IFERROR(INDEX('Hoja de Trabajo para listado'!$DE$153:$DG$274,MATCH($A695,'Hoja de Trabajo para listado'!$DE$153:$DE$1048576,0),MATCH((CUADRO!O$5&amp;$E695),'Hoja de Trabajo para listado'!$DE$151:$DG$151,0)),0)+IFERROR(INDEX('Hoja de Trabajo para listado'!$CD$155:$DC$1048576,MATCH($A695,'Hoja de Trabajo para listado'!$CD$155:$CD$1048576,0),MATCH((CUADRO!O$5&amp;$E695),'Hoja de Trabajo para listado'!$CD$151:$DC$151,0)),0)</f>
        <v>0</v>
      </c>
      <c r="P695" s="255">
        <f ca="1">+IFERROR(INDEX('Hoja de Trabajo para listado'!$A$155:$Z$1048576,MATCH($A695,'Hoja de Trabajo para listado'!$A$155:$A$1048576,0),MATCH((CUADRO!P$5&amp;$E695),'Hoja de Trabajo para listado'!$A$151:$Z$151,0)),0)+IFERROR(INDEX('Hoja de Trabajo para listado'!$AB$155:$BA$1048576,MATCH($A695,'Hoja de Trabajo para listado'!$AB$155:$AB$1048576,0),MATCH((CUADRO!P$5&amp;$E695),'Hoja de Trabajo para listado'!$AB$151:$BA$151,0)),0)+IFERROR(INDEX('Hoja de Trabajo para listado'!$BC$155:$CB$1048576,MATCH($A695,'Hoja de Trabajo para listado'!$BC$155:$BC$1048576,0),MATCH((CUADRO!P$5&amp;$E695),'Hoja de Trabajo para listado'!$BC$151:$CB$151,0)),0)+IFERROR(INDEX('Hoja de Trabajo para listado'!$DE$153:$DG$274,MATCH($A695,'Hoja de Trabajo para listado'!$DE$153:$DE$1048576,0),MATCH((CUADRO!P$5&amp;$E695),'Hoja de Trabajo para listado'!$DE$151:$DG$151,0)),0)+IFERROR(INDEX('Hoja de Trabajo para listado'!$CD$155:$DC$1048576,MATCH($A695,'Hoja de Trabajo para listado'!$CD$155:$CD$1048576,0),MATCH((CUADRO!P$5&amp;$E695),'Hoja de Trabajo para listado'!$CD$151:$DC$151,0)),0)</f>
        <v>0</v>
      </c>
      <c r="Q695" s="255">
        <f ca="1">+IFERROR(INDEX('Hoja de Trabajo para listado'!$A$155:$Z$1048576,MATCH($A695,'Hoja de Trabajo para listado'!$A$155:$A$1048576,0),MATCH((CUADRO!Q$5&amp;$E695),'Hoja de Trabajo para listado'!$A$151:$Z$151,0)),0)+IFERROR(INDEX('Hoja de Trabajo para listado'!$AB$155:$BA$1048576,MATCH($A695,'Hoja de Trabajo para listado'!$AB$155:$AB$1048576,0),MATCH((CUADRO!Q$5&amp;$E695),'Hoja de Trabajo para listado'!$AB$151:$BA$151,0)),0)+IFERROR(INDEX('Hoja de Trabajo para listado'!$BC$155:$CB$1048576,MATCH($A695,'Hoja de Trabajo para listado'!$BC$155:$BC$1048576,0),MATCH((CUADRO!Q$5&amp;$E695),'Hoja de Trabajo para listado'!$BC$151:$CB$151,0)),0)+IFERROR(INDEX('Hoja de Trabajo para listado'!$DE$153:$DG$274,MATCH($A695,'Hoja de Trabajo para listado'!$DE$153:$DE$1048576,0),MATCH((CUADRO!Q$5&amp;$E695),'Hoja de Trabajo para listado'!$DE$151:$DG$151,0)),0)+IFERROR(INDEX('Hoja de Trabajo para listado'!$CD$155:$DC$1048576,MATCH($A695,'Hoja de Trabajo para listado'!$CD$155:$CD$1048576,0),MATCH((CUADRO!Q$5&amp;$E695),'Hoja de Trabajo para listado'!$CD$151:$DC$151,0)),0)</f>
        <v>0</v>
      </c>
      <c r="R695" s="255">
        <f t="shared" ca="1" si="22"/>
        <v>0</v>
      </c>
      <c r="S695" s="262">
        <f ca="1">+R694+R695</f>
        <v>0</v>
      </c>
      <c r="T695" s="255">
        <f ca="1">+S695</f>
        <v>0</v>
      </c>
      <c r="U695" s="254">
        <f t="shared" si="23"/>
        <v>2</v>
      </c>
      <c r="V695" s="362" t="str">
        <f>+VLOOKUP(A695,bd_lista!$A$3:$E$590,5,FALSE)</f>
        <v>Gobiernos Autonomos Municipales</v>
      </c>
      <c r="W695" s="362"/>
      <c r="X695" s="254">
        <f>+VLOOKUP(A695,[2]Sheet1!$A$13:$D$744,4,FALSE)</f>
        <v>0</v>
      </c>
      <c r="Y695" s="254" t="e">
        <f>+VLOOKUP(X695,bd_lista!$A$3:$C$590,3,FALSE)</f>
        <v>#N/A</v>
      </c>
      <c r="Z695" s="314"/>
      <c r="AA695" s="315"/>
    </row>
    <row r="696" spans="1:27" customFormat="1" ht="15" hidden="1" customHeight="1">
      <c r="A696" s="32">
        <v>1340</v>
      </c>
      <c r="B696" s="306">
        <f>+A696</f>
        <v>1340</v>
      </c>
      <c r="C696" s="259" t="str">
        <f>+VLOOKUP(A696,bd_lista!$A$3:$C$590,3,FALSE)</f>
        <v>Gobierno Autónomo Municipal de Bolivar</v>
      </c>
      <c r="D696" s="361" t="str">
        <f>+C696</f>
        <v>Gobierno Autónomo Municipal de Bolivar</v>
      </c>
      <c r="E696" s="254" t="s">
        <v>1313</v>
      </c>
      <c r="F696" s="255">
        <f ca="1">+IFERROR(INDEX('Hoja de Trabajo para listado'!$A$155:$Z$1048576,MATCH($A696,'Hoja de Trabajo para listado'!$A$155:$A$1048576,0),MATCH((CUADRO!F$5&amp;$E696),'Hoja de Trabajo para listado'!$A$151:$Z$151,0)),0)+IFERROR(INDEX('Hoja de Trabajo para listado'!$AB$155:$BA$1048576,MATCH($A696,'Hoja de Trabajo para listado'!$AB$155:$AB$1048576,0),MATCH((CUADRO!F$5&amp;$E696),'Hoja de Trabajo para listado'!$AB$151:$BA$151,0)),0)+IFERROR(INDEX('Hoja de Trabajo para listado'!$BC$155:$CB$1048576,MATCH($A696,'Hoja de Trabajo para listado'!$BC$155:$BC$1048576,0),MATCH((CUADRO!F$5&amp;$E696),'Hoja de Trabajo para listado'!$BC$151:$CB$151,0)),0)+IFERROR(INDEX('Hoja de Trabajo para listado'!$DE$153:$DG$274,MATCH($A696,'Hoja de Trabajo para listado'!$DE$153:$DE$1048576,0),MATCH((CUADRO!F$5&amp;$E696),'Hoja de Trabajo para listado'!$DE$151:$DG$151,0)),0)+IFERROR(INDEX('Hoja de Trabajo para listado'!$CD$155:$DC$1048576,MATCH($A696,'Hoja de Trabajo para listado'!$CD$155:$CD$1048576,0),MATCH((CUADRO!F$5&amp;$E696),'Hoja de Trabajo para listado'!$CD$151:$DC$151,0)),0)</f>
        <v>0</v>
      </c>
      <c r="G696" s="255">
        <f ca="1">+IFERROR(INDEX('Hoja de Trabajo para listado'!$A$155:$Z$1048576,MATCH($A696,'Hoja de Trabajo para listado'!$A$155:$A$1048576,0),MATCH((CUADRO!G$5&amp;$E696),'Hoja de Trabajo para listado'!$A$151:$Z$151,0)),0)+IFERROR(INDEX('Hoja de Trabajo para listado'!$AB$155:$BA$1048576,MATCH($A696,'Hoja de Trabajo para listado'!$AB$155:$AB$1048576,0),MATCH((CUADRO!G$5&amp;$E696),'Hoja de Trabajo para listado'!$AB$151:$BA$151,0)),0)+IFERROR(INDEX('Hoja de Trabajo para listado'!$BC$155:$CB$1048576,MATCH($A696,'Hoja de Trabajo para listado'!$BC$155:$BC$1048576,0),MATCH((CUADRO!G$5&amp;$E696),'Hoja de Trabajo para listado'!$BC$151:$CB$151,0)),0)+IFERROR(INDEX('Hoja de Trabajo para listado'!$DE$153:$DG$274,MATCH($A696,'Hoja de Trabajo para listado'!$DE$153:$DE$1048576,0),MATCH((CUADRO!G$5&amp;$E696),'Hoja de Trabajo para listado'!$DE$151:$DG$151,0)),0)+IFERROR(INDEX('Hoja de Trabajo para listado'!$CD$155:$DC$1048576,MATCH($A696,'Hoja de Trabajo para listado'!$CD$155:$CD$1048576,0),MATCH((CUADRO!G$5&amp;$E696),'Hoja de Trabajo para listado'!$CD$151:$DC$151,0)),0)</f>
        <v>0</v>
      </c>
      <c r="H696" s="255">
        <f ca="1">+IFERROR(INDEX('Hoja de Trabajo para listado'!$A$155:$Z$1048576,MATCH($A696,'Hoja de Trabajo para listado'!$A$155:$A$1048576,0),MATCH((CUADRO!H$5&amp;$E696),'Hoja de Trabajo para listado'!$A$151:$Z$151,0)),0)+IFERROR(INDEX('Hoja de Trabajo para listado'!$AB$155:$BA$1048576,MATCH($A696,'Hoja de Trabajo para listado'!$AB$155:$AB$1048576,0),MATCH((CUADRO!H$5&amp;$E696),'Hoja de Trabajo para listado'!$AB$151:$BA$151,0)),0)+IFERROR(INDEX('Hoja de Trabajo para listado'!$BC$155:$CB$1048576,MATCH($A696,'Hoja de Trabajo para listado'!$BC$155:$BC$1048576,0),MATCH((CUADRO!H$5&amp;$E696),'Hoja de Trabajo para listado'!$BC$151:$CB$151,0)),0)+IFERROR(INDEX('Hoja de Trabajo para listado'!$DE$153:$DG$274,MATCH($A696,'Hoja de Trabajo para listado'!$DE$153:$DE$1048576,0),MATCH((CUADRO!H$5&amp;$E696),'Hoja de Trabajo para listado'!$DE$151:$DG$151,0)),0)+IFERROR(INDEX('Hoja de Trabajo para listado'!$CD$155:$DC$1048576,MATCH($A696,'Hoja de Trabajo para listado'!$CD$155:$CD$1048576,0),MATCH((CUADRO!H$5&amp;$E696),'Hoja de Trabajo para listado'!$CD$151:$DC$151,0)),0)</f>
        <v>0</v>
      </c>
      <c r="I696" s="255">
        <f ca="1">+IFERROR(INDEX('Hoja de Trabajo para listado'!$A$155:$Z$1048576,MATCH($A696,'Hoja de Trabajo para listado'!$A$155:$A$1048576,0),MATCH((CUADRO!I$5&amp;$E696),'Hoja de Trabajo para listado'!$A$151:$Z$151,0)),0)+IFERROR(INDEX('Hoja de Trabajo para listado'!$AB$155:$BA$1048576,MATCH($A696,'Hoja de Trabajo para listado'!$AB$155:$AB$1048576,0),MATCH((CUADRO!I$5&amp;$E696),'Hoja de Trabajo para listado'!$AB$151:$BA$151,0)),0)+IFERROR(INDEX('Hoja de Trabajo para listado'!$BC$155:$CB$1048576,MATCH($A696,'Hoja de Trabajo para listado'!$BC$155:$BC$1048576,0),MATCH((CUADRO!I$5&amp;$E696),'Hoja de Trabajo para listado'!$BC$151:$CB$151,0)),0)+IFERROR(INDEX('Hoja de Trabajo para listado'!$DE$153:$DG$274,MATCH($A696,'Hoja de Trabajo para listado'!$DE$153:$DE$1048576,0),MATCH((CUADRO!I$5&amp;$E696),'Hoja de Trabajo para listado'!$DE$151:$DG$151,0)),0)+IFERROR(INDEX('Hoja de Trabajo para listado'!$CD$155:$DC$1048576,MATCH($A696,'Hoja de Trabajo para listado'!$CD$155:$CD$1048576,0),MATCH((CUADRO!I$5&amp;$E696),'Hoja de Trabajo para listado'!$CD$151:$DC$151,0)),0)</f>
        <v>0</v>
      </c>
      <c r="J696" s="255">
        <f ca="1">+IFERROR(INDEX('Hoja de Trabajo para listado'!$A$155:$Z$1048576,MATCH($A696,'Hoja de Trabajo para listado'!$A$155:$A$1048576,0),MATCH((CUADRO!J$5&amp;$E696),'Hoja de Trabajo para listado'!$A$151:$Z$151,0)),0)+IFERROR(INDEX('Hoja de Trabajo para listado'!$AB$155:$BA$1048576,MATCH($A696,'Hoja de Trabajo para listado'!$AB$155:$AB$1048576,0),MATCH((CUADRO!J$5&amp;$E696),'Hoja de Trabajo para listado'!$AB$151:$BA$151,0)),0)+IFERROR(INDEX('Hoja de Trabajo para listado'!$BC$155:$CB$1048576,MATCH($A696,'Hoja de Trabajo para listado'!$BC$155:$BC$1048576,0),MATCH((CUADRO!J$5&amp;$E696),'Hoja de Trabajo para listado'!$BC$151:$CB$151,0)),0)+IFERROR(INDEX('Hoja de Trabajo para listado'!$DE$153:$DG$274,MATCH($A696,'Hoja de Trabajo para listado'!$DE$153:$DE$1048576,0),MATCH((CUADRO!J$5&amp;$E696),'Hoja de Trabajo para listado'!$DE$151:$DG$151,0)),0)+IFERROR(INDEX('Hoja de Trabajo para listado'!$CD$155:$DC$1048576,MATCH($A696,'Hoja de Trabajo para listado'!$CD$155:$CD$1048576,0),MATCH((CUADRO!J$5&amp;$E696),'Hoja de Trabajo para listado'!$CD$151:$DC$151,0)),0)</f>
        <v>0</v>
      </c>
      <c r="K696" s="255">
        <f ca="1">+IFERROR(INDEX('Hoja de Trabajo para listado'!$A$155:$Z$1048576,MATCH($A696,'Hoja de Trabajo para listado'!$A$155:$A$1048576,0),MATCH((CUADRO!K$5&amp;$E696),'Hoja de Trabajo para listado'!$A$151:$Z$151,0)),0)+IFERROR(INDEX('Hoja de Trabajo para listado'!$AB$155:$BA$1048576,MATCH($A696,'Hoja de Trabajo para listado'!$AB$155:$AB$1048576,0),MATCH((CUADRO!K$5&amp;$E696),'Hoja de Trabajo para listado'!$AB$151:$BA$151,0)),0)+IFERROR(INDEX('Hoja de Trabajo para listado'!$BC$155:$CB$1048576,MATCH($A696,'Hoja de Trabajo para listado'!$BC$155:$BC$1048576,0),MATCH((CUADRO!K$5&amp;$E696),'Hoja de Trabajo para listado'!$BC$151:$CB$151,0)),0)+IFERROR(INDEX('Hoja de Trabajo para listado'!$DE$153:$DG$274,MATCH($A696,'Hoja de Trabajo para listado'!$DE$153:$DE$1048576,0),MATCH((CUADRO!K$5&amp;$E696),'Hoja de Trabajo para listado'!$DE$151:$DG$151,0)),0)+IFERROR(INDEX('Hoja de Trabajo para listado'!$CD$155:$DC$1048576,MATCH($A696,'Hoja de Trabajo para listado'!$CD$155:$CD$1048576,0),MATCH((CUADRO!K$5&amp;$E696),'Hoja de Trabajo para listado'!$CD$151:$DC$151,0)),0)</f>
        <v>0</v>
      </c>
      <c r="L696" s="255">
        <f ca="1">+IFERROR(INDEX('Hoja de Trabajo para listado'!$A$155:$Z$1048576,MATCH($A696,'Hoja de Trabajo para listado'!$A$155:$A$1048576,0),MATCH((CUADRO!L$5&amp;$E696),'Hoja de Trabajo para listado'!$A$151:$Z$151,0)),0)+IFERROR(INDEX('Hoja de Trabajo para listado'!$AB$155:$BA$1048576,MATCH($A696,'Hoja de Trabajo para listado'!$AB$155:$AB$1048576,0),MATCH((CUADRO!L$5&amp;$E696),'Hoja de Trabajo para listado'!$AB$151:$BA$151,0)),0)+IFERROR(INDEX('Hoja de Trabajo para listado'!$BC$155:$CB$1048576,MATCH($A696,'Hoja de Trabajo para listado'!$BC$155:$BC$1048576,0),MATCH((CUADRO!L$5&amp;$E696),'Hoja de Trabajo para listado'!$BC$151:$CB$151,0)),0)+IFERROR(INDEX('Hoja de Trabajo para listado'!$DE$153:$DG$274,MATCH($A696,'Hoja de Trabajo para listado'!$DE$153:$DE$1048576,0),MATCH((CUADRO!L$5&amp;$E696),'Hoja de Trabajo para listado'!$DE$151:$DG$151,0)),0)+IFERROR(INDEX('Hoja de Trabajo para listado'!$CD$155:$DC$1048576,MATCH($A696,'Hoja de Trabajo para listado'!$CD$155:$CD$1048576,0),MATCH((CUADRO!L$5&amp;$E696),'Hoja de Trabajo para listado'!$CD$151:$DC$151,0)),0)</f>
        <v>0</v>
      </c>
      <c r="M696" s="255">
        <f ca="1">+IFERROR(INDEX('Hoja de Trabajo para listado'!$A$155:$Z$1048576,MATCH($A696,'Hoja de Trabajo para listado'!$A$155:$A$1048576,0),MATCH((CUADRO!M$5&amp;$E696),'Hoja de Trabajo para listado'!$A$151:$Z$151,0)),0)+IFERROR(INDEX('Hoja de Trabajo para listado'!$AB$155:$BA$1048576,MATCH($A696,'Hoja de Trabajo para listado'!$AB$155:$AB$1048576,0),MATCH((CUADRO!M$5&amp;$E696),'Hoja de Trabajo para listado'!$AB$151:$BA$151,0)),0)+IFERROR(INDEX('Hoja de Trabajo para listado'!$BC$155:$CB$1048576,MATCH($A696,'Hoja de Trabajo para listado'!$BC$155:$BC$1048576,0),MATCH((CUADRO!M$5&amp;$E696),'Hoja de Trabajo para listado'!$BC$151:$CB$151,0)),0)+IFERROR(INDEX('Hoja de Trabajo para listado'!$DE$153:$DG$274,MATCH($A696,'Hoja de Trabajo para listado'!$DE$153:$DE$1048576,0),MATCH((CUADRO!M$5&amp;$E696),'Hoja de Trabajo para listado'!$DE$151:$DG$151,0)),0)+IFERROR(INDEX('Hoja de Trabajo para listado'!$CD$155:$DC$1048576,MATCH($A696,'Hoja de Trabajo para listado'!$CD$155:$CD$1048576,0),MATCH((CUADRO!M$5&amp;$E696),'Hoja de Trabajo para listado'!$CD$151:$DC$151,0)),0)</f>
        <v>0</v>
      </c>
      <c r="N696" s="255">
        <f ca="1">+IFERROR(INDEX('Hoja de Trabajo para listado'!$A$155:$Z$1048576,MATCH($A696,'Hoja de Trabajo para listado'!$A$155:$A$1048576,0),MATCH((CUADRO!N$5&amp;$E696),'Hoja de Trabajo para listado'!$A$151:$Z$151,0)),0)+IFERROR(INDEX('Hoja de Trabajo para listado'!$AB$155:$BA$1048576,MATCH($A696,'Hoja de Trabajo para listado'!$AB$155:$AB$1048576,0),MATCH((CUADRO!N$5&amp;$E696),'Hoja de Trabajo para listado'!$AB$151:$BA$151,0)),0)+IFERROR(INDEX('Hoja de Trabajo para listado'!$BC$155:$CB$1048576,MATCH($A696,'Hoja de Trabajo para listado'!$BC$155:$BC$1048576,0),MATCH((CUADRO!N$5&amp;$E696),'Hoja de Trabajo para listado'!$BC$151:$CB$151,0)),0)+IFERROR(INDEX('Hoja de Trabajo para listado'!$DE$153:$DG$274,MATCH($A696,'Hoja de Trabajo para listado'!$DE$153:$DE$1048576,0),MATCH((CUADRO!N$5&amp;$E696),'Hoja de Trabajo para listado'!$DE$151:$DG$151,0)),0)+IFERROR(INDEX('Hoja de Trabajo para listado'!$CD$155:$DC$1048576,MATCH($A696,'Hoja de Trabajo para listado'!$CD$155:$CD$1048576,0),MATCH((CUADRO!N$5&amp;$E696),'Hoja de Trabajo para listado'!$CD$151:$DC$151,0)),0)</f>
        <v>0</v>
      </c>
      <c r="O696" s="255">
        <f ca="1">+IFERROR(INDEX('Hoja de Trabajo para listado'!$A$155:$Z$1048576,MATCH($A696,'Hoja de Trabajo para listado'!$A$155:$A$1048576,0),MATCH((CUADRO!O$5&amp;$E696),'Hoja de Trabajo para listado'!$A$151:$Z$151,0)),0)+IFERROR(INDEX('Hoja de Trabajo para listado'!$AB$155:$BA$1048576,MATCH($A696,'Hoja de Trabajo para listado'!$AB$155:$AB$1048576,0),MATCH((CUADRO!O$5&amp;$E696),'Hoja de Trabajo para listado'!$AB$151:$BA$151,0)),0)+IFERROR(INDEX('Hoja de Trabajo para listado'!$BC$155:$CB$1048576,MATCH($A696,'Hoja de Trabajo para listado'!$BC$155:$BC$1048576,0),MATCH((CUADRO!O$5&amp;$E696),'Hoja de Trabajo para listado'!$BC$151:$CB$151,0)),0)+IFERROR(INDEX('Hoja de Trabajo para listado'!$DE$153:$DG$274,MATCH($A696,'Hoja de Trabajo para listado'!$DE$153:$DE$1048576,0),MATCH((CUADRO!O$5&amp;$E696),'Hoja de Trabajo para listado'!$DE$151:$DG$151,0)),0)+IFERROR(INDEX('Hoja de Trabajo para listado'!$CD$155:$DC$1048576,MATCH($A696,'Hoja de Trabajo para listado'!$CD$155:$CD$1048576,0),MATCH((CUADRO!O$5&amp;$E696),'Hoja de Trabajo para listado'!$CD$151:$DC$151,0)),0)</f>
        <v>0</v>
      </c>
      <c r="P696" s="255">
        <f ca="1">+IFERROR(INDEX('Hoja de Trabajo para listado'!$A$155:$Z$1048576,MATCH($A696,'Hoja de Trabajo para listado'!$A$155:$A$1048576,0),MATCH((CUADRO!P$5&amp;$E696),'Hoja de Trabajo para listado'!$A$151:$Z$151,0)),0)+IFERROR(INDEX('Hoja de Trabajo para listado'!$AB$155:$BA$1048576,MATCH($A696,'Hoja de Trabajo para listado'!$AB$155:$AB$1048576,0),MATCH((CUADRO!P$5&amp;$E696),'Hoja de Trabajo para listado'!$AB$151:$BA$151,0)),0)+IFERROR(INDEX('Hoja de Trabajo para listado'!$BC$155:$CB$1048576,MATCH($A696,'Hoja de Trabajo para listado'!$BC$155:$BC$1048576,0),MATCH((CUADRO!P$5&amp;$E696),'Hoja de Trabajo para listado'!$BC$151:$CB$151,0)),0)+IFERROR(INDEX('Hoja de Trabajo para listado'!$DE$153:$DG$274,MATCH($A696,'Hoja de Trabajo para listado'!$DE$153:$DE$1048576,0),MATCH((CUADRO!P$5&amp;$E696),'Hoja de Trabajo para listado'!$DE$151:$DG$151,0)),0)+IFERROR(INDEX('Hoja de Trabajo para listado'!$CD$155:$DC$1048576,MATCH($A696,'Hoja de Trabajo para listado'!$CD$155:$CD$1048576,0),MATCH((CUADRO!P$5&amp;$E696),'Hoja de Trabajo para listado'!$CD$151:$DC$151,0)),0)</f>
        <v>0</v>
      </c>
      <c r="Q696" s="255">
        <f ca="1">+IFERROR(INDEX('Hoja de Trabajo para listado'!$A$155:$Z$1048576,MATCH($A696,'Hoja de Trabajo para listado'!$A$155:$A$1048576,0),MATCH((CUADRO!Q$5&amp;$E696),'Hoja de Trabajo para listado'!$A$151:$Z$151,0)),0)+IFERROR(INDEX('Hoja de Trabajo para listado'!$AB$155:$BA$1048576,MATCH($A696,'Hoja de Trabajo para listado'!$AB$155:$AB$1048576,0),MATCH((CUADRO!Q$5&amp;$E696),'Hoja de Trabajo para listado'!$AB$151:$BA$151,0)),0)+IFERROR(INDEX('Hoja de Trabajo para listado'!$BC$155:$CB$1048576,MATCH($A696,'Hoja de Trabajo para listado'!$BC$155:$BC$1048576,0),MATCH((CUADRO!Q$5&amp;$E696),'Hoja de Trabajo para listado'!$BC$151:$CB$151,0)),0)+IFERROR(INDEX('Hoja de Trabajo para listado'!$DE$153:$DG$274,MATCH($A696,'Hoja de Trabajo para listado'!$DE$153:$DE$1048576,0),MATCH((CUADRO!Q$5&amp;$E696),'Hoja de Trabajo para listado'!$DE$151:$DG$151,0)),0)+IFERROR(INDEX('Hoja de Trabajo para listado'!$CD$155:$DC$1048576,MATCH($A696,'Hoja de Trabajo para listado'!$CD$155:$CD$1048576,0),MATCH((CUADRO!Q$5&amp;$E696),'Hoja de Trabajo para listado'!$CD$151:$DC$151,0)),0)</f>
        <v>0</v>
      </c>
      <c r="R696" s="255">
        <f t="shared" ca="1" si="22"/>
        <v>0</v>
      </c>
      <c r="S696" s="262"/>
      <c r="T696" s="255">
        <f ca="1">+T697</f>
        <v>0</v>
      </c>
      <c r="U696" s="254">
        <f t="shared" si="23"/>
        <v>1</v>
      </c>
      <c r="V696" s="362" t="str">
        <f>+VLOOKUP(A696,bd_lista!$A$3:$E$590,5,FALSE)</f>
        <v>Gobiernos Autonomos Municipales</v>
      </c>
      <c r="W696" s="361" t="str">
        <f>+V696</f>
        <v>Gobiernos Autonomos Municipales</v>
      </c>
      <c r="X696" s="254">
        <f>+VLOOKUP(A696,[2]Sheet1!$A$13:$D$744,4,FALSE)</f>
        <v>0</v>
      </c>
      <c r="Y696" s="254" t="e">
        <f>+VLOOKUP(X696,bd_lista!$A$3:$C$590,3,FALSE)</f>
        <v>#N/A</v>
      </c>
      <c r="Z696" s="316">
        <f>+X696</f>
        <v>0</v>
      </c>
      <c r="AA696" s="317" t="e">
        <f>+Y696</f>
        <v>#N/A</v>
      </c>
    </row>
    <row r="697" spans="1:27" customFormat="1" ht="15" hidden="1" customHeight="1">
      <c r="A697" s="32">
        <v>1340</v>
      </c>
      <c r="B697" s="307"/>
      <c r="C697" s="259" t="str">
        <f>+VLOOKUP(A697,bd_lista!$A$3:$C$590,3,FALSE)</f>
        <v>Gobierno Autónomo Municipal de Bolivar</v>
      </c>
      <c r="D697" s="362"/>
      <c r="E697" s="256" t="s">
        <v>1314</v>
      </c>
      <c r="F697" s="255">
        <f ca="1">+IFERROR(INDEX('Hoja de Trabajo para listado'!$A$155:$Z$1048576,MATCH($A697,'Hoja de Trabajo para listado'!$A$155:$A$1048576,0),MATCH((CUADRO!F$5&amp;$E697),'Hoja de Trabajo para listado'!$A$151:$Z$151,0)),0)+IFERROR(INDEX('Hoja de Trabajo para listado'!$AB$155:$BA$1048576,MATCH($A697,'Hoja de Trabajo para listado'!$AB$155:$AB$1048576,0),MATCH((CUADRO!F$5&amp;$E697),'Hoja de Trabajo para listado'!$AB$151:$BA$151,0)),0)+IFERROR(INDEX('Hoja de Trabajo para listado'!$BC$155:$CB$1048576,MATCH($A697,'Hoja de Trabajo para listado'!$BC$155:$BC$1048576,0),MATCH((CUADRO!F$5&amp;$E697),'Hoja de Trabajo para listado'!$BC$151:$CB$151,0)),0)+IFERROR(INDEX('Hoja de Trabajo para listado'!$DE$153:$DG$274,MATCH($A697,'Hoja de Trabajo para listado'!$DE$153:$DE$1048576,0),MATCH((CUADRO!F$5&amp;$E697),'Hoja de Trabajo para listado'!$DE$151:$DG$151,0)),0)+IFERROR(INDEX('Hoja de Trabajo para listado'!$CD$155:$DC$1048576,MATCH($A697,'Hoja de Trabajo para listado'!$CD$155:$CD$1048576,0),MATCH((CUADRO!F$5&amp;$E697),'Hoja de Trabajo para listado'!$CD$151:$DC$151,0)),0)</f>
        <v>0</v>
      </c>
      <c r="G697" s="255">
        <f ca="1">+IFERROR(INDEX('Hoja de Trabajo para listado'!$A$155:$Z$1048576,MATCH($A697,'Hoja de Trabajo para listado'!$A$155:$A$1048576,0),MATCH((CUADRO!G$5&amp;$E697),'Hoja de Trabajo para listado'!$A$151:$Z$151,0)),0)+IFERROR(INDEX('Hoja de Trabajo para listado'!$AB$155:$BA$1048576,MATCH($A697,'Hoja de Trabajo para listado'!$AB$155:$AB$1048576,0),MATCH((CUADRO!G$5&amp;$E697),'Hoja de Trabajo para listado'!$AB$151:$BA$151,0)),0)+IFERROR(INDEX('Hoja de Trabajo para listado'!$BC$155:$CB$1048576,MATCH($A697,'Hoja de Trabajo para listado'!$BC$155:$BC$1048576,0),MATCH((CUADRO!G$5&amp;$E697),'Hoja de Trabajo para listado'!$BC$151:$CB$151,0)),0)+IFERROR(INDEX('Hoja de Trabajo para listado'!$DE$153:$DG$274,MATCH($A697,'Hoja de Trabajo para listado'!$DE$153:$DE$1048576,0),MATCH((CUADRO!G$5&amp;$E697),'Hoja de Trabajo para listado'!$DE$151:$DG$151,0)),0)+IFERROR(INDEX('Hoja de Trabajo para listado'!$CD$155:$DC$1048576,MATCH($A697,'Hoja de Trabajo para listado'!$CD$155:$CD$1048576,0),MATCH((CUADRO!G$5&amp;$E697),'Hoja de Trabajo para listado'!$CD$151:$DC$151,0)),0)</f>
        <v>0</v>
      </c>
      <c r="H697" s="255">
        <f ca="1">+IFERROR(INDEX('Hoja de Trabajo para listado'!$A$155:$Z$1048576,MATCH($A697,'Hoja de Trabajo para listado'!$A$155:$A$1048576,0),MATCH((CUADRO!H$5&amp;$E697),'Hoja de Trabajo para listado'!$A$151:$Z$151,0)),0)+IFERROR(INDEX('Hoja de Trabajo para listado'!$AB$155:$BA$1048576,MATCH($A697,'Hoja de Trabajo para listado'!$AB$155:$AB$1048576,0),MATCH((CUADRO!H$5&amp;$E697),'Hoja de Trabajo para listado'!$AB$151:$BA$151,0)),0)+IFERROR(INDEX('Hoja de Trabajo para listado'!$BC$155:$CB$1048576,MATCH($A697,'Hoja de Trabajo para listado'!$BC$155:$BC$1048576,0),MATCH((CUADRO!H$5&amp;$E697),'Hoja de Trabajo para listado'!$BC$151:$CB$151,0)),0)+IFERROR(INDEX('Hoja de Trabajo para listado'!$DE$153:$DG$274,MATCH($A697,'Hoja de Trabajo para listado'!$DE$153:$DE$1048576,0),MATCH((CUADRO!H$5&amp;$E697),'Hoja de Trabajo para listado'!$DE$151:$DG$151,0)),0)+IFERROR(INDEX('Hoja de Trabajo para listado'!$CD$155:$DC$1048576,MATCH($A697,'Hoja de Trabajo para listado'!$CD$155:$CD$1048576,0),MATCH((CUADRO!H$5&amp;$E697),'Hoja de Trabajo para listado'!$CD$151:$DC$151,0)),0)</f>
        <v>0</v>
      </c>
      <c r="I697" s="255">
        <f ca="1">+IFERROR(INDEX('Hoja de Trabajo para listado'!$A$155:$Z$1048576,MATCH($A697,'Hoja de Trabajo para listado'!$A$155:$A$1048576,0),MATCH((CUADRO!I$5&amp;$E697),'Hoja de Trabajo para listado'!$A$151:$Z$151,0)),0)+IFERROR(INDEX('Hoja de Trabajo para listado'!$AB$155:$BA$1048576,MATCH($A697,'Hoja de Trabajo para listado'!$AB$155:$AB$1048576,0),MATCH((CUADRO!I$5&amp;$E697),'Hoja de Trabajo para listado'!$AB$151:$BA$151,0)),0)+IFERROR(INDEX('Hoja de Trabajo para listado'!$BC$155:$CB$1048576,MATCH($A697,'Hoja de Trabajo para listado'!$BC$155:$BC$1048576,0),MATCH((CUADRO!I$5&amp;$E697),'Hoja de Trabajo para listado'!$BC$151:$CB$151,0)),0)+IFERROR(INDEX('Hoja de Trabajo para listado'!$DE$153:$DG$274,MATCH($A697,'Hoja de Trabajo para listado'!$DE$153:$DE$1048576,0),MATCH((CUADRO!I$5&amp;$E697),'Hoja de Trabajo para listado'!$DE$151:$DG$151,0)),0)+IFERROR(INDEX('Hoja de Trabajo para listado'!$CD$155:$DC$1048576,MATCH($A697,'Hoja de Trabajo para listado'!$CD$155:$CD$1048576,0),MATCH((CUADRO!I$5&amp;$E697),'Hoja de Trabajo para listado'!$CD$151:$DC$151,0)),0)</f>
        <v>0</v>
      </c>
      <c r="J697" s="255">
        <f ca="1">+IFERROR(INDEX('Hoja de Trabajo para listado'!$A$155:$Z$1048576,MATCH($A697,'Hoja de Trabajo para listado'!$A$155:$A$1048576,0),MATCH((CUADRO!J$5&amp;$E697),'Hoja de Trabajo para listado'!$A$151:$Z$151,0)),0)+IFERROR(INDEX('Hoja de Trabajo para listado'!$AB$155:$BA$1048576,MATCH($A697,'Hoja de Trabajo para listado'!$AB$155:$AB$1048576,0),MATCH((CUADRO!J$5&amp;$E697),'Hoja de Trabajo para listado'!$AB$151:$BA$151,0)),0)+IFERROR(INDEX('Hoja de Trabajo para listado'!$BC$155:$CB$1048576,MATCH($A697,'Hoja de Trabajo para listado'!$BC$155:$BC$1048576,0),MATCH((CUADRO!J$5&amp;$E697),'Hoja de Trabajo para listado'!$BC$151:$CB$151,0)),0)+IFERROR(INDEX('Hoja de Trabajo para listado'!$DE$153:$DG$274,MATCH($A697,'Hoja de Trabajo para listado'!$DE$153:$DE$1048576,0),MATCH((CUADRO!J$5&amp;$E697),'Hoja de Trabajo para listado'!$DE$151:$DG$151,0)),0)+IFERROR(INDEX('Hoja de Trabajo para listado'!$CD$155:$DC$1048576,MATCH($A697,'Hoja de Trabajo para listado'!$CD$155:$CD$1048576,0),MATCH((CUADRO!J$5&amp;$E697),'Hoja de Trabajo para listado'!$CD$151:$DC$151,0)),0)</f>
        <v>0</v>
      </c>
      <c r="K697" s="255">
        <f ca="1">+IFERROR(INDEX('Hoja de Trabajo para listado'!$A$155:$Z$1048576,MATCH($A697,'Hoja de Trabajo para listado'!$A$155:$A$1048576,0),MATCH((CUADRO!K$5&amp;$E697),'Hoja de Trabajo para listado'!$A$151:$Z$151,0)),0)+IFERROR(INDEX('Hoja de Trabajo para listado'!$AB$155:$BA$1048576,MATCH($A697,'Hoja de Trabajo para listado'!$AB$155:$AB$1048576,0),MATCH((CUADRO!K$5&amp;$E697),'Hoja de Trabajo para listado'!$AB$151:$BA$151,0)),0)+IFERROR(INDEX('Hoja de Trabajo para listado'!$BC$155:$CB$1048576,MATCH($A697,'Hoja de Trabajo para listado'!$BC$155:$BC$1048576,0),MATCH((CUADRO!K$5&amp;$E697),'Hoja de Trabajo para listado'!$BC$151:$CB$151,0)),0)+IFERROR(INDEX('Hoja de Trabajo para listado'!$DE$153:$DG$274,MATCH($A697,'Hoja de Trabajo para listado'!$DE$153:$DE$1048576,0),MATCH((CUADRO!K$5&amp;$E697),'Hoja de Trabajo para listado'!$DE$151:$DG$151,0)),0)+IFERROR(INDEX('Hoja de Trabajo para listado'!$CD$155:$DC$1048576,MATCH($A697,'Hoja de Trabajo para listado'!$CD$155:$CD$1048576,0),MATCH((CUADRO!K$5&amp;$E697),'Hoja de Trabajo para listado'!$CD$151:$DC$151,0)),0)</f>
        <v>0</v>
      </c>
      <c r="L697" s="255">
        <f ca="1">+IFERROR(INDEX('Hoja de Trabajo para listado'!$A$155:$Z$1048576,MATCH($A697,'Hoja de Trabajo para listado'!$A$155:$A$1048576,0),MATCH((CUADRO!L$5&amp;$E697),'Hoja de Trabajo para listado'!$A$151:$Z$151,0)),0)+IFERROR(INDEX('Hoja de Trabajo para listado'!$AB$155:$BA$1048576,MATCH($A697,'Hoja de Trabajo para listado'!$AB$155:$AB$1048576,0),MATCH((CUADRO!L$5&amp;$E697),'Hoja de Trabajo para listado'!$AB$151:$BA$151,0)),0)+IFERROR(INDEX('Hoja de Trabajo para listado'!$BC$155:$CB$1048576,MATCH($A697,'Hoja de Trabajo para listado'!$BC$155:$BC$1048576,0),MATCH((CUADRO!L$5&amp;$E697),'Hoja de Trabajo para listado'!$BC$151:$CB$151,0)),0)+IFERROR(INDEX('Hoja de Trabajo para listado'!$DE$153:$DG$274,MATCH($A697,'Hoja de Trabajo para listado'!$DE$153:$DE$1048576,0),MATCH((CUADRO!L$5&amp;$E697),'Hoja de Trabajo para listado'!$DE$151:$DG$151,0)),0)+IFERROR(INDEX('Hoja de Trabajo para listado'!$CD$155:$DC$1048576,MATCH($A697,'Hoja de Trabajo para listado'!$CD$155:$CD$1048576,0),MATCH((CUADRO!L$5&amp;$E697),'Hoja de Trabajo para listado'!$CD$151:$DC$151,0)),0)</f>
        <v>0</v>
      </c>
      <c r="M697" s="255">
        <f ca="1">+IFERROR(INDEX('Hoja de Trabajo para listado'!$A$155:$Z$1048576,MATCH($A697,'Hoja de Trabajo para listado'!$A$155:$A$1048576,0),MATCH((CUADRO!M$5&amp;$E697),'Hoja de Trabajo para listado'!$A$151:$Z$151,0)),0)+IFERROR(INDEX('Hoja de Trabajo para listado'!$AB$155:$BA$1048576,MATCH($A697,'Hoja de Trabajo para listado'!$AB$155:$AB$1048576,0),MATCH((CUADRO!M$5&amp;$E697),'Hoja de Trabajo para listado'!$AB$151:$BA$151,0)),0)+IFERROR(INDEX('Hoja de Trabajo para listado'!$BC$155:$CB$1048576,MATCH($A697,'Hoja de Trabajo para listado'!$BC$155:$BC$1048576,0),MATCH((CUADRO!M$5&amp;$E697),'Hoja de Trabajo para listado'!$BC$151:$CB$151,0)),0)+IFERROR(INDEX('Hoja de Trabajo para listado'!$DE$153:$DG$274,MATCH($A697,'Hoja de Trabajo para listado'!$DE$153:$DE$1048576,0),MATCH((CUADRO!M$5&amp;$E697),'Hoja de Trabajo para listado'!$DE$151:$DG$151,0)),0)+IFERROR(INDEX('Hoja de Trabajo para listado'!$CD$155:$DC$1048576,MATCH($A697,'Hoja de Trabajo para listado'!$CD$155:$CD$1048576,0),MATCH((CUADRO!M$5&amp;$E697),'Hoja de Trabajo para listado'!$CD$151:$DC$151,0)),0)</f>
        <v>0</v>
      </c>
      <c r="N697" s="255">
        <f ca="1">+IFERROR(INDEX('Hoja de Trabajo para listado'!$A$155:$Z$1048576,MATCH($A697,'Hoja de Trabajo para listado'!$A$155:$A$1048576,0),MATCH((CUADRO!N$5&amp;$E697),'Hoja de Trabajo para listado'!$A$151:$Z$151,0)),0)+IFERROR(INDEX('Hoja de Trabajo para listado'!$AB$155:$BA$1048576,MATCH($A697,'Hoja de Trabajo para listado'!$AB$155:$AB$1048576,0),MATCH((CUADRO!N$5&amp;$E697),'Hoja de Trabajo para listado'!$AB$151:$BA$151,0)),0)+IFERROR(INDEX('Hoja de Trabajo para listado'!$BC$155:$CB$1048576,MATCH($A697,'Hoja de Trabajo para listado'!$BC$155:$BC$1048576,0),MATCH((CUADRO!N$5&amp;$E697),'Hoja de Trabajo para listado'!$BC$151:$CB$151,0)),0)+IFERROR(INDEX('Hoja de Trabajo para listado'!$DE$153:$DG$274,MATCH($A697,'Hoja de Trabajo para listado'!$DE$153:$DE$1048576,0),MATCH((CUADRO!N$5&amp;$E697),'Hoja de Trabajo para listado'!$DE$151:$DG$151,0)),0)+IFERROR(INDEX('Hoja de Trabajo para listado'!$CD$155:$DC$1048576,MATCH($A697,'Hoja de Trabajo para listado'!$CD$155:$CD$1048576,0),MATCH((CUADRO!N$5&amp;$E697),'Hoja de Trabajo para listado'!$CD$151:$DC$151,0)),0)</f>
        <v>0</v>
      </c>
      <c r="O697" s="255">
        <f ca="1">+IFERROR(INDEX('Hoja de Trabajo para listado'!$A$155:$Z$1048576,MATCH($A697,'Hoja de Trabajo para listado'!$A$155:$A$1048576,0),MATCH((CUADRO!O$5&amp;$E697),'Hoja de Trabajo para listado'!$A$151:$Z$151,0)),0)+IFERROR(INDEX('Hoja de Trabajo para listado'!$AB$155:$BA$1048576,MATCH($A697,'Hoja de Trabajo para listado'!$AB$155:$AB$1048576,0),MATCH((CUADRO!O$5&amp;$E697),'Hoja de Trabajo para listado'!$AB$151:$BA$151,0)),0)+IFERROR(INDEX('Hoja de Trabajo para listado'!$BC$155:$CB$1048576,MATCH($A697,'Hoja de Trabajo para listado'!$BC$155:$BC$1048576,0),MATCH((CUADRO!O$5&amp;$E697),'Hoja de Trabajo para listado'!$BC$151:$CB$151,0)),0)+IFERROR(INDEX('Hoja de Trabajo para listado'!$DE$153:$DG$274,MATCH($A697,'Hoja de Trabajo para listado'!$DE$153:$DE$1048576,0),MATCH((CUADRO!O$5&amp;$E697),'Hoja de Trabajo para listado'!$DE$151:$DG$151,0)),0)+IFERROR(INDEX('Hoja de Trabajo para listado'!$CD$155:$DC$1048576,MATCH($A697,'Hoja de Trabajo para listado'!$CD$155:$CD$1048576,0),MATCH((CUADRO!O$5&amp;$E697),'Hoja de Trabajo para listado'!$CD$151:$DC$151,0)),0)</f>
        <v>0</v>
      </c>
      <c r="P697" s="255">
        <f ca="1">+IFERROR(INDEX('Hoja de Trabajo para listado'!$A$155:$Z$1048576,MATCH($A697,'Hoja de Trabajo para listado'!$A$155:$A$1048576,0),MATCH((CUADRO!P$5&amp;$E697),'Hoja de Trabajo para listado'!$A$151:$Z$151,0)),0)+IFERROR(INDEX('Hoja de Trabajo para listado'!$AB$155:$BA$1048576,MATCH($A697,'Hoja de Trabajo para listado'!$AB$155:$AB$1048576,0),MATCH((CUADRO!P$5&amp;$E697),'Hoja de Trabajo para listado'!$AB$151:$BA$151,0)),0)+IFERROR(INDEX('Hoja de Trabajo para listado'!$BC$155:$CB$1048576,MATCH($A697,'Hoja de Trabajo para listado'!$BC$155:$BC$1048576,0),MATCH((CUADRO!P$5&amp;$E697),'Hoja de Trabajo para listado'!$BC$151:$CB$151,0)),0)+IFERROR(INDEX('Hoja de Trabajo para listado'!$DE$153:$DG$274,MATCH($A697,'Hoja de Trabajo para listado'!$DE$153:$DE$1048576,0),MATCH((CUADRO!P$5&amp;$E697),'Hoja de Trabajo para listado'!$DE$151:$DG$151,0)),0)+IFERROR(INDEX('Hoja de Trabajo para listado'!$CD$155:$DC$1048576,MATCH($A697,'Hoja de Trabajo para listado'!$CD$155:$CD$1048576,0),MATCH((CUADRO!P$5&amp;$E697),'Hoja de Trabajo para listado'!$CD$151:$DC$151,0)),0)</f>
        <v>0</v>
      </c>
      <c r="Q697" s="255">
        <f ca="1">+IFERROR(INDEX('Hoja de Trabajo para listado'!$A$155:$Z$1048576,MATCH($A697,'Hoja de Trabajo para listado'!$A$155:$A$1048576,0),MATCH((CUADRO!Q$5&amp;$E697),'Hoja de Trabajo para listado'!$A$151:$Z$151,0)),0)+IFERROR(INDEX('Hoja de Trabajo para listado'!$AB$155:$BA$1048576,MATCH($A697,'Hoja de Trabajo para listado'!$AB$155:$AB$1048576,0),MATCH((CUADRO!Q$5&amp;$E697),'Hoja de Trabajo para listado'!$AB$151:$BA$151,0)),0)+IFERROR(INDEX('Hoja de Trabajo para listado'!$BC$155:$CB$1048576,MATCH($A697,'Hoja de Trabajo para listado'!$BC$155:$BC$1048576,0),MATCH((CUADRO!Q$5&amp;$E697),'Hoja de Trabajo para listado'!$BC$151:$CB$151,0)),0)+IFERROR(INDEX('Hoja de Trabajo para listado'!$DE$153:$DG$274,MATCH($A697,'Hoja de Trabajo para listado'!$DE$153:$DE$1048576,0),MATCH((CUADRO!Q$5&amp;$E697),'Hoja de Trabajo para listado'!$DE$151:$DG$151,0)),0)+IFERROR(INDEX('Hoja de Trabajo para listado'!$CD$155:$DC$1048576,MATCH($A697,'Hoja de Trabajo para listado'!$CD$155:$CD$1048576,0),MATCH((CUADRO!Q$5&amp;$E697),'Hoja de Trabajo para listado'!$CD$151:$DC$151,0)),0)</f>
        <v>0</v>
      </c>
      <c r="R697" s="255">
        <f t="shared" ca="1" si="22"/>
        <v>0</v>
      </c>
      <c r="S697" s="262">
        <f ca="1">+R696+R697</f>
        <v>0</v>
      </c>
      <c r="T697" s="255">
        <f ca="1">+S697</f>
        <v>0</v>
      </c>
      <c r="U697" s="254">
        <f t="shared" si="23"/>
        <v>2</v>
      </c>
      <c r="V697" s="362" t="str">
        <f>+VLOOKUP(A697,bd_lista!$A$3:$E$590,5,FALSE)</f>
        <v>Gobiernos Autonomos Municipales</v>
      </c>
      <c r="W697" s="362"/>
      <c r="X697" s="254">
        <f>+VLOOKUP(A697,[2]Sheet1!$A$13:$D$744,4,FALSE)</f>
        <v>0</v>
      </c>
      <c r="Y697" s="254" t="e">
        <f>+VLOOKUP(X697,bd_lista!$A$3:$C$590,3,FALSE)</f>
        <v>#N/A</v>
      </c>
      <c r="Z697" s="314"/>
      <c r="AA697" s="315"/>
    </row>
    <row r="698" spans="1:27" customFormat="1" ht="15" hidden="1" customHeight="1">
      <c r="A698" s="32">
        <v>1341</v>
      </c>
      <c r="B698" s="306">
        <f>+A698</f>
        <v>1341</v>
      </c>
      <c r="C698" s="259" t="str">
        <f>+VLOOKUP(A698,bd_lista!$A$3:$C$590,3,FALSE)</f>
        <v>Gobierno Autónomo Municipal de Tiraque</v>
      </c>
      <c r="D698" s="361" t="str">
        <f>+C698</f>
        <v>Gobierno Autónomo Municipal de Tiraque</v>
      </c>
      <c r="E698" s="254" t="s">
        <v>1313</v>
      </c>
      <c r="F698" s="255">
        <f ca="1">+IFERROR(INDEX('Hoja de Trabajo para listado'!$A$155:$Z$1048576,MATCH($A698,'Hoja de Trabajo para listado'!$A$155:$A$1048576,0),MATCH((CUADRO!F$5&amp;$E698),'Hoja de Trabajo para listado'!$A$151:$Z$151,0)),0)+IFERROR(INDEX('Hoja de Trabajo para listado'!$AB$155:$BA$1048576,MATCH($A698,'Hoja de Trabajo para listado'!$AB$155:$AB$1048576,0),MATCH((CUADRO!F$5&amp;$E698),'Hoja de Trabajo para listado'!$AB$151:$BA$151,0)),0)+IFERROR(INDEX('Hoja de Trabajo para listado'!$BC$155:$CB$1048576,MATCH($A698,'Hoja de Trabajo para listado'!$BC$155:$BC$1048576,0),MATCH((CUADRO!F$5&amp;$E698),'Hoja de Trabajo para listado'!$BC$151:$CB$151,0)),0)+IFERROR(INDEX('Hoja de Trabajo para listado'!$DE$153:$DG$274,MATCH($A698,'Hoja de Trabajo para listado'!$DE$153:$DE$1048576,0),MATCH((CUADRO!F$5&amp;$E698),'Hoja de Trabajo para listado'!$DE$151:$DG$151,0)),0)+IFERROR(INDEX('Hoja de Trabajo para listado'!$CD$155:$DC$1048576,MATCH($A698,'Hoja de Trabajo para listado'!$CD$155:$CD$1048576,0),MATCH((CUADRO!F$5&amp;$E698),'Hoja de Trabajo para listado'!$CD$151:$DC$151,0)),0)</f>
        <v>0</v>
      </c>
      <c r="G698" s="255">
        <f ca="1">+IFERROR(INDEX('Hoja de Trabajo para listado'!$A$155:$Z$1048576,MATCH($A698,'Hoja de Trabajo para listado'!$A$155:$A$1048576,0),MATCH((CUADRO!G$5&amp;$E698),'Hoja de Trabajo para listado'!$A$151:$Z$151,0)),0)+IFERROR(INDEX('Hoja de Trabajo para listado'!$AB$155:$BA$1048576,MATCH($A698,'Hoja de Trabajo para listado'!$AB$155:$AB$1048576,0),MATCH((CUADRO!G$5&amp;$E698),'Hoja de Trabajo para listado'!$AB$151:$BA$151,0)),0)+IFERROR(INDEX('Hoja de Trabajo para listado'!$BC$155:$CB$1048576,MATCH($A698,'Hoja de Trabajo para listado'!$BC$155:$BC$1048576,0),MATCH((CUADRO!G$5&amp;$E698),'Hoja de Trabajo para listado'!$BC$151:$CB$151,0)),0)+IFERROR(INDEX('Hoja de Trabajo para listado'!$DE$153:$DG$274,MATCH($A698,'Hoja de Trabajo para listado'!$DE$153:$DE$1048576,0),MATCH((CUADRO!G$5&amp;$E698),'Hoja de Trabajo para listado'!$DE$151:$DG$151,0)),0)+IFERROR(INDEX('Hoja de Trabajo para listado'!$CD$155:$DC$1048576,MATCH($A698,'Hoja de Trabajo para listado'!$CD$155:$CD$1048576,0),MATCH((CUADRO!G$5&amp;$E698),'Hoja de Trabajo para listado'!$CD$151:$DC$151,0)),0)</f>
        <v>0</v>
      </c>
      <c r="H698" s="255">
        <f ca="1">+IFERROR(INDEX('Hoja de Trabajo para listado'!$A$155:$Z$1048576,MATCH($A698,'Hoja de Trabajo para listado'!$A$155:$A$1048576,0),MATCH((CUADRO!H$5&amp;$E698),'Hoja de Trabajo para listado'!$A$151:$Z$151,0)),0)+IFERROR(INDEX('Hoja de Trabajo para listado'!$AB$155:$BA$1048576,MATCH($A698,'Hoja de Trabajo para listado'!$AB$155:$AB$1048576,0),MATCH((CUADRO!H$5&amp;$E698),'Hoja de Trabajo para listado'!$AB$151:$BA$151,0)),0)+IFERROR(INDEX('Hoja de Trabajo para listado'!$BC$155:$CB$1048576,MATCH($A698,'Hoja de Trabajo para listado'!$BC$155:$BC$1048576,0),MATCH((CUADRO!H$5&amp;$E698),'Hoja de Trabajo para listado'!$BC$151:$CB$151,0)),0)+IFERROR(INDEX('Hoja de Trabajo para listado'!$DE$153:$DG$274,MATCH($A698,'Hoja de Trabajo para listado'!$DE$153:$DE$1048576,0),MATCH((CUADRO!H$5&amp;$E698),'Hoja de Trabajo para listado'!$DE$151:$DG$151,0)),0)+IFERROR(INDEX('Hoja de Trabajo para listado'!$CD$155:$DC$1048576,MATCH($A698,'Hoja de Trabajo para listado'!$CD$155:$CD$1048576,0),MATCH((CUADRO!H$5&amp;$E698),'Hoja de Trabajo para listado'!$CD$151:$DC$151,0)),0)</f>
        <v>0</v>
      </c>
      <c r="I698" s="255">
        <f ca="1">+IFERROR(INDEX('Hoja de Trabajo para listado'!$A$155:$Z$1048576,MATCH($A698,'Hoja de Trabajo para listado'!$A$155:$A$1048576,0),MATCH((CUADRO!I$5&amp;$E698),'Hoja de Trabajo para listado'!$A$151:$Z$151,0)),0)+IFERROR(INDEX('Hoja de Trabajo para listado'!$AB$155:$BA$1048576,MATCH($A698,'Hoja de Trabajo para listado'!$AB$155:$AB$1048576,0),MATCH((CUADRO!I$5&amp;$E698),'Hoja de Trabajo para listado'!$AB$151:$BA$151,0)),0)+IFERROR(INDEX('Hoja de Trabajo para listado'!$BC$155:$CB$1048576,MATCH($A698,'Hoja de Trabajo para listado'!$BC$155:$BC$1048576,0),MATCH((CUADRO!I$5&amp;$E698),'Hoja de Trabajo para listado'!$BC$151:$CB$151,0)),0)+IFERROR(INDEX('Hoja de Trabajo para listado'!$DE$153:$DG$274,MATCH($A698,'Hoja de Trabajo para listado'!$DE$153:$DE$1048576,0),MATCH((CUADRO!I$5&amp;$E698),'Hoja de Trabajo para listado'!$DE$151:$DG$151,0)),0)+IFERROR(INDEX('Hoja de Trabajo para listado'!$CD$155:$DC$1048576,MATCH($A698,'Hoja de Trabajo para listado'!$CD$155:$CD$1048576,0),MATCH((CUADRO!I$5&amp;$E698),'Hoja de Trabajo para listado'!$CD$151:$DC$151,0)),0)</f>
        <v>0</v>
      </c>
      <c r="J698" s="255">
        <f ca="1">+IFERROR(INDEX('Hoja de Trabajo para listado'!$A$155:$Z$1048576,MATCH($A698,'Hoja de Trabajo para listado'!$A$155:$A$1048576,0),MATCH((CUADRO!J$5&amp;$E698),'Hoja de Trabajo para listado'!$A$151:$Z$151,0)),0)+IFERROR(INDEX('Hoja de Trabajo para listado'!$AB$155:$BA$1048576,MATCH($A698,'Hoja de Trabajo para listado'!$AB$155:$AB$1048576,0),MATCH((CUADRO!J$5&amp;$E698),'Hoja de Trabajo para listado'!$AB$151:$BA$151,0)),0)+IFERROR(INDEX('Hoja de Trabajo para listado'!$BC$155:$CB$1048576,MATCH($A698,'Hoja de Trabajo para listado'!$BC$155:$BC$1048576,0),MATCH((CUADRO!J$5&amp;$E698),'Hoja de Trabajo para listado'!$BC$151:$CB$151,0)),0)+IFERROR(INDEX('Hoja de Trabajo para listado'!$DE$153:$DG$274,MATCH($A698,'Hoja de Trabajo para listado'!$DE$153:$DE$1048576,0),MATCH((CUADRO!J$5&amp;$E698),'Hoja de Trabajo para listado'!$DE$151:$DG$151,0)),0)+IFERROR(INDEX('Hoja de Trabajo para listado'!$CD$155:$DC$1048576,MATCH($A698,'Hoja de Trabajo para listado'!$CD$155:$CD$1048576,0),MATCH((CUADRO!J$5&amp;$E698),'Hoja de Trabajo para listado'!$CD$151:$DC$151,0)),0)</f>
        <v>0</v>
      </c>
      <c r="K698" s="255">
        <f ca="1">+IFERROR(INDEX('Hoja de Trabajo para listado'!$A$155:$Z$1048576,MATCH($A698,'Hoja de Trabajo para listado'!$A$155:$A$1048576,0),MATCH((CUADRO!K$5&amp;$E698),'Hoja de Trabajo para listado'!$A$151:$Z$151,0)),0)+IFERROR(INDEX('Hoja de Trabajo para listado'!$AB$155:$BA$1048576,MATCH($A698,'Hoja de Trabajo para listado'!$AB$155:$AB$1048576,0),MATCH((CUADRO!K$5&amp;$E698),'Hoja de Trabajo para listado'!$AB$151:$BA$151,0)),0)+IFERROR(INDEX('Hoja de Trabajo para listado'!$BC$155:$CB$1048576,MATCH($A698,'Hoja de Trabajo para listado'!$BC$155:$BC$1048576,0),MATCH((CUADRO!K$5&amp;$E698),'Hoja de Trabajo para listado'!$BC$151:$CB$151,0)),0)+IFERROR(INDEX('Hoja de Trabajo para listado'!$DE$153:$DG$274,MATCH($A698,'Hoja de Trabajo para listado'!$DE$153:$DE$1048576,0),MATCH((CUADRO!K$5&amp;$E698),'Hoja de Trabajo para listado'!$DE$151:$DG$151,0)),0)+IFERROR(INDEX('Hoja de Trabajo para listado'!$CD$155:$DC$1048576,MATCH($A698,'Hoja de Trabajo para listado'!$CD$155:$CD$1048576,0),MATCH((CUADRO!K$5&amp;$E698),'Hoja de Trabajo para listado'!$CD$151:$DC$151,0)),0)</f>
        <v>0</v>
      </c>
      <c r="L698" s="255">
        <f ca="1">+IFERROR(INDEX('Hoja de Trabajo para listado'!$A$155:$Z$1048576,MATCH($A698,'Hoja de Trabajo para listado'!$A$155:$A$1048576,0),MATCH((CUADRO!L$5&amp;$E698),'Hoja de Trabajo para listado'!$A$151:$Z$151,0)),0)+IFERROR(INDEX('Hoja de Trabajo para listado'!$AB$155:$BA$1048576,MATCH($A698,'Hoja de Trabajo para listado'!$AB$155:$AB$1048576,0),MATCH((CUADRO!L$5&amp;$E698),'Hoja de Trabajo para listado'!$AB$151:$BA$151,0)),0)+IFERROR(INDEX('Hoja de Trabajo para listado'!$BC$155:$CB$1048576,MATCH($A698,'Hoja de Trabajo para listado'!$BC$155:$BC$1048576,0),MATCH((CUADRO!L$5&amp;$E698),'Hoja de Trabajo para listado'!$BC$151:$CB$151,0)),0)+IFERROR(INDEX('Hoja de Trabajo para listado'!$DE$153:$DG$274,MATCH($A698,'Hoja de Trabajo para listado'!$DE$153:$DE$1048576,0),MATCH((CUADRO!L$5&amp;$E698),'Hoja de Trabajo para listado'!$DE$151:$DG$151,0)),0)+IFERROR(INDEX('Hoja de Trabajo para listado'!$CD$155:$DC$1048576,MATCH($A698,'Hoja de Trabajo para listado'!$CD$155:$CD$1048576,0),MATCH((CUADRO!L$5&amp;$E698),'Hoja de Trabajo para listado'!$CD$151:$DC$151,0)),0)</f>
        <v>0</v>
      </c>
      <c r="M698" s="255">
        <f ca="1">+IFERROR(INDEX('Hoja de Trabajo para listado'!$A$155:$Z$1048576,MATCH($A698,'Hoja de Trabajo para listado'!$A$155:$A$1048576,0),MATCH((CUADRO!M$5&amp;$E698),'Hoja de Trabajo para listado'!$A$151:$Z$151,0)),0)+IFERROR(INDEX('Hoja de Trabajo para listado'!$AB$155:$BA$1048576,MATCH($A698,'Hoja de Trabajo para listado'!$AB$155:$AB$1048576,0),MATCH((CUADRO!M$5&amp;$E698),'Hoja de Trabajo para listado'!$AB$151:$BA$151,0)),0)+IFERROR(INDEX('Hoja de Trabajo para listado'!$BC$155:$CB$1048576,MATCH($A698,'Hoja de Trabajo para listado'!$BC$155:$BC$1048576,0),MATCH((CUADRO!M$5&amp;$E698),'Hoja de Trabajo para listado'!$BC$151:$CB$151,0)),0)+IFERROR(INDEX('Hoja de Trabajo para listado'!$DE$153:$DG$274,MATCH($A698,'Hoja de Trabajo para listado'!$DE$153:$DE$1048576,0),MATCH((CUADRO!M$5&amp;$E698),'Hoja de Trabajo para listado'!$DE$151:$DG$151,0)),0)+IFERROR(INDEX('Hoja de Trabajo para listado'!$CD$155:$DC$1048576,MATCH($A698,'Hoja de Trabajo para listado'!$CD$155:$CD$1048576,0),MATCH((CUADRO!M$5&amp;$E698),'Hoja de Trabajo para listado'!$CD$151:$DC$151,0)),0)</f>
        <v>0</v>
      </c>
      <c r="N698" s="255">
        <f ca="1">+IFERROR(INDEX('Hoja de Trabajo para listado'!$A$155:$Z$1048576,MATCH($A698,'Hoja de Trabajo para listado'!$A$155:$A$1048576,0),MATCH((CUADRO!N$5&amp;$E698),'Hoja de Trabajo para listado'!$A$151:$Z$151,0)),0)+IFERROR(INDEX('Hoja de Trabajo para listado'!$AB$155:$BA$1048576,MATCH($A698,'Hoja de Trabajo para listado'!$AB$155:$AB$1048576,0),MATCH((CUADRO!N$5&amp;$E698),'Hoja de Trabajo para listado'!$AB$151:$BA$151,0)),0)+IFERROR(INDEX('Hoja de Trabajo para listado'!$BC$155:$CB$1048576,MATCH($A698,'Hoja de Trabajo para listado'!$BC$155:$BC$1048576,0),MATCH((CUADRO!N$5&amp;$E698),'Hoja de Trabajo para listado'!$BC$151:$CB$151,0)),0)+IFERROR(INDEX('Hoja de Trabajo para listado'!$DE$153:$DG$274,MATCH($A698,'Hoja de Trabajo para listado'!$DE$153:$DE$1048576,0),MATCH((CUADRO!N$5&amp;$E698),'Hoja de Trabajo para listado'!$DE$151:$DG$151,0)),0)+IFERROR(INDEX('Hoja de Trabajo para listado'!$CD$155:$DC$1048576,MATCH($A698,'Hoja de Trabajo para listado'!$CD$155:$CD$1048576,0),MATCH((CUADRO!N$5&amp;$E698),'Hoja de Trabajo para listado'!$CD$151:$DC$151,0)),0)</f>
        <v>0</v>
      </c>
      <c r="O698" s="255">
        <f ca="1">+IFERROR(INDEX('Hoja de Trabajo para listado'!$A$155:$Z$1048576,MATCH($A698,'Hoja de Trabajo para listado'!$A$155:$A$1048576,0),MATCH((CUADRO!O$5&amp;$E698),'Hoja de Trabajo para listado'!$A$151:$Z$151,0)),0)+IFERROR(INDEX('Hoja de Trabajo para listado'!$AB$155:$BA$1048576,MATCH($A698,'Hoja de Trabajo para listado'!$AB$155:$AB$1048576,0),MATCH((CUADRO!O$5&amp;$E698),'Hoja de Trabajo para listado'!$AB$151:$BA$151,0)),0)+IFERROR(INDEX('Hoja de Trabajo para listado'!$BC$155:$CB$1048576,MATCH($A698,'Hoja de Trabajo para listado'!$BC$155:$BC$1048576,0),MATCH((CUADRO!O$5&amp;$E698),'Hoja de Trabajo para listado'!$BC$151:$CB$151,0)),0)+IFERROR(INDEX('Hoja de Trabajo para listado'!$DE$153:$DG$274,MATCH($A698,'Hoja de Trabajo para listado'!$DE$153:$DE$1048576,0),MATCH((CUADRO!O$5&amp;$E698),'Hoja de Trabajo para listado'!$DE$151:$DG$151,0)),0)+IFERROR(INDEX('Hoja de Trabajo para listado'!$CD$155:$DC$1048576,MATCH($A698,'Hoja de Trabajo para listado'!$CD$155:$CD$1048576,0),MATCH((CUADRO!O$5&amp;$E698),'Hoja de Trabajo para listado'!$CD$151:$DC$151,0)),0)</f>
        <v>0</v>
      </c>
      <c r="P698" s="255">
        <f ca="1">+IFERROR(INDEX('Hoja de Trabajo para listado'!$A$155:$Z$1048576,MATCH($A698,'Hoja de Trabajo para listado'!$A$155:$A$1048576,0),MATCH((CUADRO!P$5&amp;$E698),'Hoja de Trabajo para listado'!$A$151:$Z$151,0)),0)+IFERROR(INDEX('Hoja de Trabajo para listado'!$AB$155:$BA$1048576,MATCH($A698,'Hoja de Trabajo para listado'!$AB$155:$AB$1048576,0),MATCH((CUADRO!P$5&amp;$E698),'Hoja de Trabajo para listado'!$AB$151:$BA$151,0)),0)+IFERROR(INDEX('Hoja de Trabajo para listado'!$BC$155:$CB$1048576,MATCH($A698,'Hoja de Trabajo para listado'!$BC$155:$BC$1048576,0),MATCH((CUADRO!P$5&amp;$E698),'Hoja de Trabajo para listado'!$BC$151:$CB$151,0)),0)+IFERROR(INDEX('Hoja de Trabajo para listado'!$DE$153:$DG$274,MATCH($A698,'Hoja de Trabajo para listado'!$DE$153:$DE$1048576,0),MATCH((CUADRO!P$5&amp;$E698),'Hoja de Trabajo para listado'!$DE$151:$DG$151,0)),0)+IFERROR(INDEX('Hoja de Trabajo para listado'!$CD$155:$DC$1048576,MATCH($A698,'Hoja de Trabajo para listado'!$CD$155:$CD$1048576,0),MATCH((CUADRO!P$5&amp;$E698),'Hoja de Trabajo para listado'!$CD$151:$DC$151,0)),0)</f>
        <v>0</v>
      </c>
      <c r="Q698" s="255">
        <f ca="1">+IFERROR(INDEX('Hoja de Trabajo para listado'!$A$155:$Z$1048576,MATCH($A698,'Hoja de Trabajo para listado'!$A$155:$A$1048576,0),MATCH((CUADRO!Q$5&amp;$E698),'Hoja de Trabajo para listado'!$A$151:$Z$151,0)),0)+IFERROR(INDEX('Hoja de Trabajo para listado'!$AB$155:$BA$1048576,MATCH($A698,'Hoja de Trabajo para listado'!$AB$155:$AB$1048576,0),MATCH((CUADRO!Q$5&amp;$E698),'Hoja de Trabajo para listado'!$AB$151:$BA$151,0)),0)+IFERROR(INDEX('Hoja de Trabajo para listado'!$BC$155:$CB$1048576,MATCH($A698,'Hoja de Trabajo para listado'!$BC$155:$BC$1048576,0),MATCH((CUADRO!Q$5&amp;$E698),'Hoja de Trabajo para listado'!$BC$151:$CB$151,0)),0)+IFERROR(INDEX('Hoja de Trabajo para listado'!$DE$153:$DG$274,MATCH($A698,'Hoja de Trabajo para listado'!$DE$153:$DE$1048576,0),MATCH((CUADRO!Q$5&amp;$E698),'Hoja de Trabajo para listado'!$DE$151:$DG$151,0)),0)+IFERROR(INDEX('Hoja de Trabajo para listado'!$CD$155:$DC$1048576,MATCH($A698,'Hoja de Trabajo para listado'!$CD$155:$CD$1048576,0),MATCH((CUADRO!Q$5&amp;$E698),'Hoja de Trabajo para listado'!$CD$151:$DC$151,0)),0)</f>
        <v>0</v>
      </c>
      <c r="R698" s="255">
        <f t="shared" ca="1" si="22"/>
        <v>0</v>
      </c>
      <c r="S698" s="262"/>
      <c r="T698" s="255">
        <f ca="1">+T699</f>
        <v>0</v>
      </c>
      <c r="U698" s="254">
        <f t="shared" si="23"/>
        <v>1</v>
      </c>
      <c r="V698" s="362" t="str">
        <f>+VLOOKUP(A698,bd_lista!$A$3:$E$590,5,FALSE)</f>
        <v>Gobiernos Autonomos Municipales</v>
      </c>
      <c r="W698" s="361" t="str">
        <f>+V698</f>
        <v>Gobiernos Autonomos Municipales</v>
      </c>
      <c r="X698" s="254">
        <f>+VLOOKUP(A698,[2]Sheet1!$A$13:$D$744,4,FALSE)</f>
        <v>0</v>
      </c>
      <c r="Y698" s="254" t="e">
        <f>+VLOOKUP(X698,bd_lista!$A$3:$C$590,3,FALSE)</f>
        <v>#N/A</v>
      </c>
      <c r="Z698" s="316">
        <f>+X698</f>
        <v>0</v>
      </c>
      <c r="AA698" s="317" t="e">
        <f>+Y698</f>
        <v>#N/A</v>
      </c>
    </row>
    <row r="699" spans="1:27" customFormat="1" ht="15" hidden="1" customHeight="1">
      <c r="A699" s="32">
        <v>1341</v>
      </c>
      <c r="B699" s="307"/>
      <c r="C699" s="259" t="str">
        <f>+VLOOKUP(A699,bd_lista!$A$3:$C$590,3,FALSE)</f>
        <v>Gobierno Autónomo Municipal de Tiraque</v>
      </c>
      <c r="D699" s="362"/>
      <c r="E699" s="256" t="s">
        <v>1314</v>
      </c>
      <c r="F699" s="255">
        <f ca="1">+IFERROR(INDEX('Hoja de Trabajo para listado'!$A$155:$Z$1048576,MATCH($A699,'Hoja de Trabajo para listado'!$A$155:$A$1048576,0),MATCH((CUADRO!F$5&amp;$E699),'Hoja de Trabajo para listado'!$A$151:$Z$151,0)),0)+IFERROR(INDEX('Hoja de Trabajo para listado'!$AB$155:$BA$1048576,MATCH($A699,'Hoja de Trabajo para listado'!$AB$155:$AB$1048576,0),MATCH((CUADRO!F$5&amp;$E699),'Hoja de Trabajo para listado'!$AB$151:$BA$151,0)),0)+IFERROR(INDEX('Hoja de Trabajo para listado'!$BC$155:$CB$1048576,MATCH($A699,'Hoja de Trabajo para listado'!$BC$155:$BC$1048576,0),MATCH((CUADRO!F$5&amp;$E699),'Hoja de Trabajo para listado'!$BC$151:$CB$151,0)),0)+IFERROR(INDEX('Hoja de Trabajo para listado'!$DE$153:$DG$274,MATCH($A699,'Hoja de Trabajo para listado'!$DE$153:$DE$1048576,0),MATCH((CUADRO!F$5&amp;$E699),'Hoja de Trabajo para listado'!$DE$151:$DG$151,0)),0)+IFERROR(INDEX('Hoja de Trabajo para listado'!$CD$155:$DC$1048576,MATCH($A699,'Hoja de Trabajo para listado'!$CD$155:$CD$1048576,0),MATCH((CUADRO!F$5&amp;$E699),'Hoja de Trabajo para listado'!$CD$151:$DC$151,0)),0)</f>
        <v>0</v>
      </c>
      <c r="G699" s="255">
        <f ca="1">+IFERROR(INDEX('Hoja de Trabajo para listado'!$A$155:$Z$1048576,MATCH($A699,'Hoja de Trabajo para listado'!$A$155:$A$1048576,0),MATCH((CUADRO!G$5&amp;$E699),'Hoja de Trabajo para listado'!$A$151:$Z$151,0)),0)+IFERROR(INDEX('Hoja de Trabajo para listado'!$AB$155:$BA$1048576,MATCH($A699,'Hoja de Trabajo para listado'!$AB$155:$AB$1048576,0),MATCH((CUADRO!G$5&amp;$E699),'Hoja de Trabajo para listado'!$AB$151:$BA$151,0)),0)+IFERROR(INDEX('Hoja de Trabajo para listado'!$BC$155:$CB$1048576,MATCH($A699,'Hoja de Trabajo para listado'!$BC$155:$BC$1048576,0),MATCH((CUADRO!G$5&amp;$E699),'Hoja de Trabajo para listado'!$BC$151:$CB$151,0)),0)+IFERROR(INDEX('Hoja de Trabajo para listado'!$DE$153:$DG$274,MATCH($A699,'Hoja de Trabajo para listado'!$DE$153:$DE$1048576,0),MATCH((CUADRO!G$5&amp;$E699),'Hoja de Trabajo para listado'!$DE$151:$DG$151,0)),0)+IFERROR(INDEX('Hoja de Trabajo para listado'!$CD$155:$DC$1048576,MATCH($A699,'Hoja de Trabajo para listado'!$CD$155:$CD$1048576,0),MATCH((CUADRO!G$5&amp;$E699),'Hoja de Trabajo para listado'!$CD$151:$DC$151,0)),0)</f>
        <v>0</v>
      </c>
      <c r="H699" s="255">
        <f ca="1">+IFERROR(INDEX('Hoja de Trabajo para listado'!$A$155:$Z$1048576,MATCH($A699,'Hoja de Trabajo para listado'!$A$155:$A$1048576,0),MATCH((CUADRO!H$5&amp;$E699),'Hoja de Trabajo para listado'!$A$151:$Z$151,0)),0)+IFERROR(INDEX('Hoja de Trabajo para listado'!$AB$155:$BA$1048576,MATCH($A699,'Hoja de Trabajo para listado'!$AB$155:$AB$1048576,0),MATCH((CUADRO!H$5&amp;$E699),'Hoja de Trabajo para listado'!$AB$151:$BA$151,0)),0)+IFERROR(INDEX('Hoja de Trabajo para listado'!$BC$155:$CB$1048576,MATCH($A699,'Hoja de Trabajo para listado'!$BC$155:$BC$1048576,0),MATCH((CUADRO!H$5&amp;$E699),'Hoja de Trabajo para listado'!$BC$151:$CB$151,0)),0)+IFERROR(INDEX('Hoja de Trabajo para listado'!$DE$153:$DG$274,MATCH($A699,'Hoja de Trabajo para listado'!$DE$153:$DE$1048576,0),MATCH((CUADRO!H$5&amp;$E699),'Hoja de Trabajo para listado'!$DE$151:$DG$151,0)),0)+IFERROR(INDEX('Hoja de Trabajo para listado'!$CD$155:$DC$1048576,MATCH($A699,'Hoja de Trabajo para listado'!$CD$155:$CD$1048576,0),MATCH((CUADRO!H$5&amp;$E699),'Hoja de Trabajo para listado'!$CD$151:$DC$151,0)),0)</f>
        <v>0</v>
      </c>
      <c r="I699" s="255">
        <f ca="1">+IFERROR(INDEX('Hoja de Trabajo para listado'!$A$155:$Z$1048576,MATCH($A699,'Hoja de Trabajo para listado'!$A$155:$A$1048576,0),MATCH((CUADRO!I$5&amp;$E699),'Hoja de Trabajo para listado'!$A$151:$Z$151,0)),0)+IFERROR(INDEX('Hoja de Trabajo para listado'!$AB$155:$BA$1048576,MATCH($A699,'Hoja de Trabajo para listado'!$AB$155:$AB$1048576,0),MATCH((CUADRO!I$5&amp;$E699),'Hoja de Trabajo para listado'!$AB$151:$BA$151,0)),0)+IFERROR(INDEX('Hoja de Trabajo para listado'!$BC$155:$CB$1048576,MATCH($A699,'Hoja de Trabajo para listado'!$BC$155:$BC$1048576,0),MATCH((CUADRO!I$5&amp;$E699),'Hoja de Trabajo para listado'!$BC$151:$CB$151,0)),0)+IFERROR(INDEX('Hoja de Trabajo para listado'!$DE$153:$DG$274,MATCH($A699,'Hoja de Trabajo para listado'!$DE$153:$DE$1048576,0),MATCH((CUADRO!I$5&amp;$E699),'Hoja de Trabajo para listado'!$DE$151:$DG$151,0)),0)+IFERROR(INDEX('Hoja de Trabajo para listado'!$CD$155:$DC$1048576,MATCH($A699,'Hoja de Trabajo para listado'!$CD$155:$CD$1048576,0),MATCH((CUADRO!I$5&amp;$E699),'Hoja de Trabajo para listado'!$CD$151:$DC$151,0)),0)</f>
        <v>0</v>
      </c>
      <c r="J699" s="255">
        <f ca="1">+IFERROR(INDEX('Hoja de Trabajo para listado'!$A$155:$Z$1048576,MATCH($A699,'Hoja de Trabajo para listado'!$A$155:$A$1048576,0),MATCH((CUADRO!J$5&amp;$E699),'Hoja de Trabajo para listado'!$A$151:$Z$151,0)),0)+IFERROR(INDEX('Hoja de Trabajo para listado'!$AB$155:$BA$1048576,MATCH($A699,'Hoja de Trabajo para listado'!$AB$155:$AB$1048576,0),MATCH((CUADRO!J$5&amp;$E699),'Hoja de Trabajo para listado'!$AB$151:$BA$151,0)),0)+IFERROR(INDEX('Hoja de Trabajo para listado'!$BC$155:$CB$1048576,MATCH($A699,'Hoja de Trabajo para listado'!$BC$155:$BC$1048576,0),MATCH((CUADRO!J$5&amp;$E699),'Hoja de Trabajo para listado'!$BC$151:$CB$151,0)),0)+IFERROR(INDEX('Hoja de Trabajo para listado'!$DE$153:$DG$274,MATCH($A699,'Hoja de Trabajo para listado'!$DE$153:$DE$1048576,0),MATCH((CUADRO!J$5&amp;$E699),'Hoja de Trabajo para listado'!$DE$151:$DG$151,0)),0)+IFERROR(INDEX('Hoja de Trabajo para listado'!$CD$155:$DC$1048576,MATCH($A699,'Hoja de Trabajo para listado'!$CD$155:$CD$1048576,0),MATCH((CUADRO!J$5&amp;$E699),'Hoja de Trabajo para listado'!$CD$151:$DC$151,0)),0)</f>
        <v>0</v>
      </c>
      <c r="K699" s="255">
        <f ca="1">+IFERROR(INDEX('Hoja de Trabajo para listado'!$A$155:$Z$1048576,MATCH($A699,'Hoja de Trabajo para listado'!$A$155:$A$1048576,0),MATCH((CUADRO!K$5&amp;$E699),'Hoja de Trabajo para listado'!$A$151:$Z$151,0)),0)+IFERROR(INDEX('Hoja de Trabajo para listado'!$AB$155:$BA$1048576,MATCH($A699,'Hoja de Trabajo para listado'!$AB$155:$AB$1048576,0),MATCH((CUADRO!K$5&amp;$E699),'Hoja de Trabajo para listado'!$AB$151:$BA$151,0)),0)+IFERROR(INDEX('Hoja de Trabajo para listado'!$BC$155:$CB$1048576,MATCH($A699,'Hoja de Trabajo para listado'!$BC$155:$BC$1048576,0),MATCH((CUADRO!K$5&amp;$E699),'Hoja de Trabajo para listado'!$BC$151:$CB$151,0)),0)+IFERROR(INDEX('Hoja de Trabajo para listado'!$DE$153:$DG$274,MATCH($A699,'Hoja de Trabajo para listado'!$DE$153:$DE$1048576,0),MATCH((CUADRO!K$5&amp;$E699),'Hoja de Trabajo para listado'!$DE$151:$DG$151,0)),0)+IFERROR(INDEX('Hoja de Trabajo para listado'!$CD$155:$DC$1048576,MATCH($A699,'Hoja de Trabajo para listado'!$CD$155:$CD$1048576,0),MATCH((CUADRO!K$5&amp;$E699),'Hoja de Trabajo para listado'!$CD$151:$DC$151,0)),0)</f>
        <v>0</v>
      </c>
      <c r="L699" s="255">
        <f ca="1">+IFERROR(INDEX('Hoja de Trabajo para listado'!$A$155:$Z$1048576,MATCH($A699,'Hoja de Trabajo para listado'!$A$155:$A$1048576,0),MATCH((CUADRO!L$5&amp;$E699),'Hoja de Trabajo para listado'!$A$151:$Z$151,0)),0)+IFERROR(INDEX('Hoja de Trabajo para listado'!$AB$155:$BA$1048576,MATCH($A699,'Hoja de Trabajo para listado'!$AB$155:$AB$1048576,0),MATCH((CUADRO!L$5&amp;$E699),'Hoja de Trabajo para listado'!$AB$151:$BA$151,0)),0)+IFERROR(INDEX('Hoja de Trabajo para listado'!$BC$155:$CB$1048576,MATCH($A699,'Hoja de Trabajo para listado'!$BC$155:$BC$1048576,0),MATCH((CUADRO!L$5&amp;$E699),'Hoja de Trabajo para listado'!$BC$151:$CB$151,0)),0)+IFERROR(INDEX('Hoja de Trabajo para listado'!$DE$153:$DG$274,MATCH($A699,'Hoja de Trabajo para listado'!$DE$153:$DE$1048576,0),MATCH((CUADRO!L$5&amp;$E699),'Hoja de Trabajo para listado'!$DE$151:$DG$151,0)),0)+IFERROR(INDEX('Hoja de Trabajo para listado'!$CD$155:$DC$1048576,MATCH($A699,'Hoja de Trabajo para listado'!$CD$155:$CD$1048576,0),MATCH((CUADRO!L$5&amp;$E699),'Hoja de Trabajo para listado'!$CD$151:$DC$151,0)),0)</f>
        <v>0</v>
      </c>
      <c r="M699" s="255">
        <f ca="1">+IFERROR(INDEX('Hoja de Trabajo para listado'!$A$155:$Z$1048576,MATCH($A699,'Hoja de Trabajo para listado'!$A$155:$A$1048576,0),MATCH((CUADRO!M$5&amp;$E699),'Hoja de Trabajo para listado'!$A$151:$Z$151,0)),0)+IFERROR(INDEX('Hoja de Trabajo para listado'!$AB$155:$BA$1048576,MATCH($A699,'Hoja de Trabajo para listado'!$AB$155:$AB$1048576,0),MATCH((CUADRO!M$5&amp;$E699),'Hoja de Trabajo para listado'!$AB$151:$BA$151,0)),0)+IFERROR(INDEX('Hoja de Trabajo para listado'!$BC$155:$CB$1048576,MATCH($A699,'Hoja de Trabajo para listado'!$BC$155:$BC$1048576,0),MATCH((CUADRO!M$5&amp;$E699),'Hoja de Trabajo para listado'!$BC$151:$CB$151,0)),0)+IFERROR(INDEX('Hoja de Trabajo para listado'!$DE$153:$DG$274,MATCH($A699,'Hoja de Trabajo para listado'!$DE$153:$DE$1048576,0),MATCH((CUADRO!M$5&amp;$E699),'Hoja de Trabajo para listado'!$DE$151:$DG$151,0)),0)+IFERROR(INDEX('Hoja de Trabajo para listado'!$CD$155:$DC$1048576,MATCH($A699,'Hoja de Trabajo para listado'!$CD$155:$CD$1048576,0),MATCH((CUADRO!M$5&amp;$E699),'Hoja de Trabajo para listado'!$CD$151:$DC$151,0)),0)</f>
        <v>0</v>
      </c>
      <c r="N699" s="255">
        <f ca="1">+IFERROR(INDEX('Hoja de Trabajo para listado'!$A$155:$Z$1048576,MATCH($A699,'Hoja de Trabajo para listado'!$A$155:$A$1048576,0),MATCH((CUADRO!N$5&amp;$E699),'Hoja de Trabajo para listado'!$A$151:$Z$151,0)),0)+IFERROR(INDEX('Hoja de Trabajo para listado'!$AB$155:$BA$1048576,MATCH($A699,'Hoja de Trabajo para listado'!$AB$155:$AB$1048576,0),MATCH((CUADRO!N$5&amp;$E699),'Hoja de Trabajo para listado'!$AB$151:$BA$151,0)),0)+IFERROR(INDEX('Hoja de Trabajo para listado'!$BC$155:$CB$1048576,MATCH($A699,'Hoja de Trabajo para listado'!$BC$155:$BC$1048576,0),MATCH((CUADRO!N$5&amp;$E699),'Hoja de Trabajo para listado'!$BC$151:$CB$151,0)),0)+IFERROR(INDEX('Hoja de Trabajo para listado'!$DE$153:$DG$274,MATCH($A699,'Hoja de Trabajo para listado'!$DE$153:$DE$1048576,0),MATCH((CUADRO!N$5&amp;$E699),'Hoja de Trabajo para listado'!$DE$151:$DG$151,0)),0)+IFERROR(INDEX('Hoja de Trabajo para listado'!$CD$155:$DC$1048576,MATCH($A699,'Hoja de Trabajo para listado'!$CD$155:$CD$1048576,0),MATCH((CUADRO!N$5&amp;$E699),'Hoja de Trabajo para listado'!$CD$151:$DC$151,0)),0)</f>
        <v>0</v>
      </c>
      <c r="O699" s="255">
        <f ca="1">+IFERROR(INDEX('Hoja de Trabajo para listado'!$A$155:$Z$1048576,MATCH($A699,'Hoja de Trabajo para listado'!$A$155:$A$1048576,0),MATCH((CUADRO!O$5&amp;$E699),'Hoja de Trabajo para listado'!$A$151:$Z$151,0)),0)+IFERROR(INDEX('Hoja de Trabajo para listado'!$AB$155:$BA$1048576,MATCH($A699,'Hoja de Trabajo para listado'!$AB$155:$AB$1048576,0),MATCH((CUADRO!O$5&amp;$E699),'Hoja de Trabajo para listado'!$AB$151:$BA$151,0)),0)+IFERROR(INDEX('Hoja de Trabajo para listado'!$BC$155:$CB$1048576,MATCH($A699,'Hoja de Trabajo para listado'!$BC$155:$BC$1048576,0),MATCH((CUADRO!O$5&amp;$E699),'Hoja de Trabajo para listado'!$BC$151:$CB$151,0)),0)+IFERROR(INDEX('Hoja de Trabajo para listado'!$DE$153:$DG$274,MATCH($A699,'Hoja de Trabajo para listado'!$DE$153:$DE$1048576,0),MATCH((CUADRO!O$5&amp;$E699),'Hoja de Trabajo para listado'!$DE$151:$DG$151,0)),0)+IFERROR(INDEX('Hoja de Trabajo para listado'!$CD$155:$DC$1048576,MATCH($A699,'Hoja de Trabajo para listado'!$CD$155:$CD$1048576,0),MATCH((CUADRO!O$5&amp;$E699),'Hoja de Trabajo para listado'!$CD$151:$DC$151,0)),0)</f>
        <v>0</v>
      </c>
      <c r="P699" s="255">
        <f ca="1">+IFERROR(INDEX('Hoja de Trabajo para listado'!$A$155:$Z$1048576,MATCH($A699,'Hoja de Trabajo para listado'!$A$155:$A$1048576,0),MATCH((CUADRO!P$5&amp;$E699),'Hoja de Trabajo para listado'!$A$151:$Z$151,0)),0)+IFERROR(INDEX('Hoja de Trabajo para listado'!$AB$155:$BA$1048576,MATCH($A699,'Hoja de Trabajo para listado'!$AB$155:$AB$1048576,0),MATCH((CUADRO!P$5&amp;$E699),'Hoja de Trabajo para listado'!$AB$151:$BA$151,0)),0)+IFERROR(INDEX('Hoja de Trabajo para listado'!$BC$155:$CB$1048576,MATCH($A699,'Hoja de Trabajo para listado'!$BC$155:$BC$1048576,0),MATCH((CUADRO!P$5&amp;$E699),'Hoja de Trabajo para listado'!$BC$151:$CB$151,0)),0)+IFERROR(INDEX('Hoja de Trabajo para listado'!$DE$153:$DG$274,MATCH($A699,'Hoja de Trabajo para listado'!$DE$153:$DE$1048576,0),MATCH((CUADRO!P$5&amp;$E699),'Hoja de Trabajo para listado'!$DE$151:$DG$151,0)),0)+IFERROR(INDEX('Hoja de Trabajo para listado'!$CD$155:$DC$1048576,MATCH($A699,'Hoja de Trabajo para listado'!$CD$155:$CD$1048576,0),MATCH((CUADRO!P$5&amp;$E699),'Hoja de Trabajo para listado'!$CD$151:$DC$151,0)),0)</f>
        <v>0</v>
      </c>
      <c r="Q699" s="255">
        <f ca="1">+IFERROR(INDEX('Hoja de Trabajo para listado'!$A$155:$Z$1048576,MATCH($A699,'Hoja de Trabajo para listado'!$A$155:$A$1048576,0),MATCH((CUADRO!Q$5&amp;$E699),'Hoja de Trabajo para listado'!$A$151:$Z$151,0)),0)+IFERROR(INDEX('Hoja de Trabajo para listado'!$AB$155:$BA$1048576,MATCH($A699,'Hoja de Trabajo para listado'!$AB$155:$AB$1048576,0),MATCH((CUADRO!Q$5&amp;$E699),'Hoja de Trabajo para listado'!$AB$151:$BA$151,0)),0)+IFERROR(INDEX('Hoja de Trabajo para listado'!$BC$155:$CB$1048576,MATCH($A699,'Hoja de Trabajo para listado'!$BC$155:$BC$1048576,0),MATCH((CUADRO!Q$5&amp;$E699),'Hoja de Trabajo para listado'!$BC$151:$CB$151,0)),0)+IFERROR(INDEX('Hoja de Trabajo para listado'!$DE$153:$DG$274,MATCH($A699,'Hoja de Trabajo para listado'!$DE$153:$DE$1048576,0),MATCH((CUADRO!Q$5&amp;$E699),'Hoja de Trabajo para listado'!$DE$151:$DG$151,0)),0)+IFERROR(INDEX('Hoja de Trabajo para listado'!$CD$155:$DC$1048576,MATCH($A699,'Hoja de Trabajo para listado'!$CD$155:$CD$1048576,0),MATCH((CUADRO!Q$5&amp;$E699),'Hoja de Trabajo para listado'!$CD$151:$DC$151,0)),0)</f>
        <v>0</v>
      </c>
      <c r="R699" s="255">
        <f t="shared" ca="1" si="22"/>
        <v>0</v>
      </c>
      <c r="S699" s="262">
        <f ca="1">+R698+R699</f>
        <v>0</v>
      </c>
      <c r="T699" s="255">
        <f ca="1">+S699</f>
        <v>0</v>
      </c>
      <c r="U699" s="254">
        <f t="shared" si="23"/>
        <v>2</v>
      </c>
      <c r="V699" s="362" t="str">
        <f>+VLOOKUP(A699,bd_lista!$A$3:$E$590,5,FALSE)</f>
        <v>Gobiernos Autonomos Municipales</v>
      </c>
      <c r="W699" s="362"/>
      <c r="X699" s="254">
        <f>+VLOOKUP(A699,[2]Sheet1!$A$13:$D$744,4,FALSE)</f>
        <v>0</v>
      </c>
      <c r="Y699" s="254" t="e">
        <f>+VLOOKUP(X699,bd_lista!$A$3:$C$590,3,FALSE)</f>
        <v>#N/A</v>
      </c>
      <c r="Z699" s="314"/>
      <c r="AA699" s="315"/>
    </row>
    <row r="700" spans="1:27" customFormat="1" ht="15" hidden="1" customHeight="1">
      <c r="A700" s="32">
        <v>1342</v>
      </c>
      <c r="B700" s="306">
        <f>+A700</f>
        <v>1342</v>
      </c>
      <c r="C700" s="259" t="str">
        <f>+VLOOKUP(A700,bd_lista!$A$3:$C$590,3,FALSE)</f>
        <v>Gobierno Autónomo Municipal de Mizque</v>
      </c>
      <c r="D700" s="361" t="str">
        <f>+C700</f>
        <v>Gobierno Autónomo Municipal de Mizque</v>
      </c>
      <c r="E700" s="254" t="s">
        <v>1313</v>
      </c>
      <c r="F700" s="255">
        <f ca="1">+IFERROR(INDEX('Hoja de Trabajo para listado'!$A$155:$Z$1048576,MATCH($A700,'Hoja de Trabajo para listado'!$A$155:$A$1048576,0),MATCH((CUADRO!F$5&amp;$E700),'Hoja de Trabajo para listado'!$A$151:$Z$151,0)),0)+IFERROR(INDEX('Hoja de Trabajo para listado'!$AB$155:$BA$1048576,MATCH($A700,'Hoja de Trabajo para listado'!$AB$155:$AB$1048576,0),MATCH((CUADRO!F$5&amp;$E700),'Hoja de Trabajo para listado'!$AB$151:$BA$151,0)),0)+IFERROR(INDEX('Hoja de Trabajo para listado'!$BC$155:$CB$1048576,MATCH($A700,'Hoja de Trabajo para listado'!$BC$155:$BC$1048576,0),MATCH((CUADRO!F$5&amp;$E700),'Hoja de Trabajo para listado'!$BC$151:$CB$151,0)),0)+IFERROR(INDEX('Hoja de Trabajo para listado'!$DE$153:$DG$274,MATCH($A700,'Hoja de Trabajo para listado'!$DE$153:$DE$1048576,0),MATCH((CUADRO!F$5&amp;$E700),'Hoja de Trabajo para listado'!$DE$151:$DG$151,0)),0)+IFERROR(INDEX('Hoja de Trabajo para listado'!$CD$155:$DC$1048576,MATCH($A700,'Hoja de Trabajo para listado'!$CD$155:$CD$1048576,0),MATCH((CUADRO!F$5&amp;$E700),'Hoja de Trabajo para listado'!$CD$151:$DC$151,0)),0)</f>
        <v>0</v>
      </c>
      <c r="G700" s="255">
        <f ca="1">+IFERROR(INDEX('Hoja de Trabajo para listado'!$A$155:$Z$1048576,MATCH($A700,'Hoja de Trabajo para listado'!$A$155:$A$1048576,0),MATCH((CUADRO!G$5&amp;$E700),'Hoja de Trabajo para listado'!$A$151:$Z$151,0)),0)+IFERROR(INDEX('Hoja de Trabajo para listado'!$AB$155:$BA$1048576,MATCH($A700,'Hoja de Trabajo para listado'!$AB$155:$AB$1048576,0),MATCH((CUADRO!G$5&amp;$E700),'Hoja de Trabajo para listado'!$AB$151:$BA$151,0)),0)+IFERROR(INDEX('Hoja de Trabajo para listado'!$BC$155:$CB$1048576,MATCH($A700,'Hoja de Trabajo para listado'!$BC$155:$BC$1048576,0),MATCH((CUADRO!G$5&amp;$E700),'Hoja de Trabajo para listado'!$BC$151:$CB$151,0)),0)+IFERROR(INDEX('Hoja de Trabajo para listado'!$DE$153:$DG$274,MATCH($A700,'Hoja de Trabajo para listado'!$DE$153:$DE$1048576,0),MATCH((CUADRO!G$5&amp;$E700),'Hoja de Trabajo para listado'!$DE$151:$DG$151,0)),0)+IFERROR(INDEX('Hoja de Trabajo para listado'!$CD$155:$DC$1048576,MATCH($A700,'Hoja de Trabajo para listado'!$CD$155:$CD$1048576,0),MATCH((CUADRO!G$5&amp;$E700),'Hoja de Trabajo para listado'!$CD$151:$DC$151,0)),0)</f>
        <v>0</v>
      </c>
      <c r="H700" s="255">
        <f ca="1">+IFERROR(INDEX('Hoja de Trabajo para listado'!$A$155:$Z$1048576,MATCH($A700,'Hoja de Trabajo para listado'!$A$155:$A$1048576,0),MATCH((CUADRO!H$5&amp;$E700),'Hoja de Trabajo para listado'!$A$151:$Z$151,0)),0)+IFERROR(INDEX('Hoja de Trabajo para listado'!$AB$155:$BA$1048576,MATCH($A700,'Hoja de Trabajo para listado'!$AB$155:$AB$1048576,0),MATCH((CUADRO!H$5&amp;$E700),'Hoja de Trabajo para listado'!$AB$151:$BA$151,0)),0)+IFERROR(INDEX('Hoja de Trabajo para listado'!$BC$155:$CB$1048576,MATCH($A700,'Hoja de Trabajo para listado'!$BC$155:$BC$1048576,0),MATCH((CUADRO!H$5&amp;$E700),'Hoja de Trabajo para listado'!$BC$151:$CB$151,0)),0)+IFERROR(INDEX('Hoja de Trabajo para listado'!$DE$153:$DG$274,MATCH($A700,'Hoja de Trabajo para listado'!$DE$153:$DE$1048576,0),MATCH((CUADRO!H$5&amp;$E700),'Hoja de Trabajo para listado'!$DE$151:$DG$151,0)),0)+IFERROR(INDEX('Hoja de Trabajo para listado'!$CD$155:$DC$1048576,MATCH($A700,'Hoja de Trabajo para listado'!$CD$155:$CD$1048576,0),MATCH((CUADRO!H$5&amp;$E700),'Hoja de Trabajo para listado'!$CD$151:$DC$151,0)),0)</f>
        <v>0</v>
      </c>
      <c r="I700" s="255">
        <f ca="1">+IFERROR(INDEX('Hoja de Trabajo para listado'!$A$155:$Z$1048576,MATCH($A700,'Hoja de Trabajo para listado'!$A$155:$A$1048576,0),MATCH((CUADRO!I$5&amp;$E700),'Hoja de Trabajo para listado'!$A$151:$Z$151,0)),0)+IFERROR(INDEX('Hoja de Trabajo para listado'!$AB$155:$BA$1048576,MATCH($A700,'Hoja de Trabajo para listado'!$AB$155:$AB$1048576,0),MATCH((CUADRO!I$5&amp;$E700),'Hoja de Trabajo para listado'!$AB$151:$BA$151,0)),0)+IFERROR(INDEX('Hoja de Trabajo para listado'!$BC$155:$CB$1048576,MATCH($A700,'Hoja de Trabajo para listado'!$BC$155:$BC$1048576,0),MATCH((CUADRO!I$5&amp;$E700),'Hoja de Trabajo para listado'!$BC$151:$CB$151,0)),0)+IFERROR(INDEX('Hoja de Trabajo para listado'!$DE$153:$DG$274,MATCH($A700,'Hoja de Trabajo para listado'!$DE$153:$DE$1048576,0),MATCH((CUADRO!I$5&amp;$E700),'Hoja de Trabajo para listado'!$DE$151:$DG$151,0)),0)+IFERROR(INDEX('Hoja de Trabajo para listado'!$CD$155:$DC$1048576,MATCH($A700,'Hoja de Trabajo para listado'!$CD$155:$CD$1048576,0),MATCH((CUADRO!I$5&amp;$E700),'Hoja de Trabajo para listado'!$CD$151:$DC$151,0)),0)</f>
        <v>0</v>
      </c>
      <c r="J700" s="255">
        <f ca="1">+IFERROR(INDEX('Hoja de Trabajo para listado'!$A$155:$Z$1048576,MATCH($A700,'Hoja de Trabajo para listado'!$A$155:$A$1048576,0),MATCH((CUADRO!J$5&amp;$E700),'Hoja de Trabajo para listado'!$A$151:$Z$151,0)),0)+IFERROR(INDEX('Hoja de Trabajo para listado'!$AB$155:$BA$1048576,MATCH($A700,'Hoja de Trabajo para listado'!$AB$155:$AB$1048576,0),MATCH((CUADRO!J$5&amp;$E700),'Hoja de Trabajo para listado'!$AB$151:$BA$151,0)),0)+IFERROR(INDEX('Hoja de Trabajo para listado'!$BC$155:$CB$1048576,MATCH($A700,'Hoja de Trabajo para listado'!$BC$155:$BC$1048576,0),MATCH((CUADRO!J$5&amp;$E700),'Hoja de Trabajo para listado'!$BC$151:$CB$151,0)),0)+IFERROR(INDEX('Hoja de Trabajo para listado'!$DE$153:$DG$274,MATCH($A700,'Hoja de Trabajo para listado'!$DE$153:$DE$1048576,0),MATCH((CUADRO!J$5&amp;$E700),'Hoja de Trabajo para listado'!$DE$151:$DG$151,0)),0)+IFERROR(INDEX('Hoja de Trabajo para listado'!$CD$155:$DC$1048576,MATCH($A700,'Hoja de Trabajo para listado'!$CD$155:$CD$1048576,0),MATCH((CUADRO!J$5&amp;$E700),'Hoja de Trabajo para listado'!$CD$151:$DC$151,0)),0)</f>
        <v>0</v>
      </c>
      <c r="K700" s="255">
        <f ca="1">+IFERROR(INDEX('Hoja de Trabajo para listado'!$A$155:$Z$1048576,MATCH($A700,'Hoja de Trabajo para listado'!$A$155:$A$1048576,0),MATCH((CUADRO!K$5&amp;$E700),'Hoja de Trabajo para listado'!$A$151:$Z$151,0)),0)+IFERROR(INDEX('Hoja de Trabajo para listado'!$AB$155:$BA$1048576,MATCH($A700,'Hoja de Trabajo para listado'!$AB$155:$AB$1048576,0),MATCH((CUADRO!K$5&amp;$E700),'Hoja de Trabajo para listado'!$AB$151:$BA$151,0)),0)+IFERROR(INDEX('Hoja de Trabajo para listado'!$BC$155:$CB$1048576,MATCH($A700,'Hoja de Trabajo para listado'!$BC$155:$BC$1048576,0),MATCH((CUADRO!K$5&amp;$E700),'Hoja de Trabajo para listado'!$BC$151:$CB$151,0)),0)+IFERROR(INDEX('Hoja de Trabajo para listado'!$DE$153:$DG$274,MATCH($A700,'Hoja de Trabajo para listado'!$DE$153:$DE$1048576,0),MATCH((CUADRO!K$5&amp;$E700),'Hoja de Trabajo para listado'!$DE$151:$DG$151,0)),0)+IFERROR(INDEX('Hoja de Trabajo para listado'!$CD$155:$DC$1048576,MATCH($A700,'Hoja de Trabajo para listado'!$CD$155:$CD$1048576,0),MATCH((CUADRO!K$5&amp;$E700),'Hoja de Trabajo para listado'!$CD$151:$DC$151,0)),0)</f>
        <v>0</v>
      </c>
      <c r="L700" s="255">
        <f ca="1">+IFERROR(INDEX('Hoja de Trabajo para listado'!$A$155:$Z$1048576,MATCH($A700,'Hoja de Trabajo para listado'!$A$155:$A$1048576,0),MATCH((CUADRO!L$5&amp;$E700),'Hoja de Trabajo para listado'!$A$151:$Z$151,0)),0)+IFERROR(INDEX('Hoja de Trabajo para listado'!$AB$155:$BA$1048576,MATCH($A700,'Hoja de Trabajo para listado'!$AB$155:$AB$1048576,0),MATCH((CUADRO!L$5&amp;$E700),'Hoja de Trabajo para listado'!$AB$151:$BA$151,0)),0)+IFERROR(INDEX('Hoja de Trabajo para listado'!$BC$155:$CB$1048576,MATCH($A700,'Hoja de Trabajo para listado'!$BC$155:$BC$1048576,0),MATCH((CUADRO!L$5&amp;$E700),'Hoja de Trabajo para listado'!$BC$151:$CB$151,0)),0)+IFERROR(INDEX('Hoja de Trabajo para listado'!$DE$153:$DG$274,MATCH($A700,'Hoja de Trabajo para listado'!$DE$153:$DE$1048576,0),MATCH((CUADRO!L$5&amp;$E700),'Hoja de Trabajo para listado'!$DE$151:$DG$151,0)),0)+IFERROR(INDEX('Hoja de Trabajo para listado'!$CD$155:$DC$1048576,MATCH($A700,'Hoja de Trabajo para listado'!$CD$155:$CD$1048576,0),MATCH((CUADRO!L$5&amp;$E700),'Hoja de Trabajo para listado'!$CD$151:$DC$151,0)),0)</f>
        <v>0</v>
      </c>
      <c r="M700" s="255">
        <f ca="1">+IFERROR(INDEX('Hoja de Trabajo para listado'!$A$155:$Z$1048576,MATCH($A700,'Hoja de Trabajo para listado'!$A$155:$A$1048576,0),MATCH((CUADRO!M$5&amp;$E700),'Hoja de Trabajo para listado'!$A$151:$Z$151,0)),0)+IFERROR(INDEX('Hoja de Trabajo para listado'!$AB$155:$BA$1048576,MATCH($A700,'Hoja de Trabajo para listado'!$AB$155:$AB$1048576,0),MATCH((CUADRO!M$5&amp;$E700),'Hoja de Trabajo para listado'!$AB$151:$BA$151,0)),0)+IFERROR(INDEX('Hoja de Trabajo para listado'!$BC$155:$CB$1048576,MATCH($A700,'Hoja de Trabajo para listado'!$BC$155:$BC$1048576,0),MATCH((CUADRO!M$5&amp;$E700),'Hoja de Trabajo para listado'!$BC$151:$CB$151,0)),0)+IFERROR(INDEX('Hoja de Trabajo para listado'!$DE$153:$DG$274,MATCH($A700,'Hoja de Trabajo para listado'!$DE$153:$DE$1048576,0),MATCH((CUADRO!M$5&amp;$E700),'Hoja de Trabajo para listado'!$DE$151:$DG$151,0)),0)+IFERROR(INDEX('Hoja de Trabajo para listado'!$CD$155:$DC$1048576,MATCH($A700,'Hoja de Trabajo para listado'!$CD$155:$CD$1048576,0),MATCH((CUADRO!M$5&amp;$E700),'Hoja de Trabajo para listado'!$CD$151:$DC$151,0)),0)</f>
        <v>0</v>
      </c>
      <c r="N700" s="255">
        <f ca="1">+IFERROR(INDEX('Hoja de Trabajo para listado'!$A$155:$Z$1048576,MATCH($A700,'Hoja de Trabajo para listado'!$A$155:$A$1048576,0),MATCH((CUADRO!N$5&amp;$E700),'Hoja de Trabajo para listado'!$A$151:$Z$151,0)),0)+IFERROR(INDEX('Hoja de Trabajo para listado'!$AB$155:$BA$1048576,MATCH($A700,'Hoja de Trabajo para listado'!$AB$155:$AB$1048576,0),MATCH((CUADRO!N$5&amp;$E700),'Hoja de Trabajo para listado'!$AB$151:$BA$151,0)),0)+IFERROR(INDEX('Hoja de Trabajo para listado'!$BC$155:$CB$1048576,MATCH($A700,'Hoja de Trabajo para listado'!$BC$155:$BC$1048576,0),MATCH((CUADRO!N$5&amp;$E700),'Hoja de Trabajo para listado'!$BC$151:$CB$151,0)),0)+IFERROR(INDEX('Hoja de Trabajo para listado'!$DE$153:$DG$274,MATCH($A700,'Hoja de Trabajo para listado'!$DE$153:$DE$1048576,0),MATCH((CUADRO!N$5&amp;$E700),'Hoja de Trabajo para listado'!$DE$151:$DG$151,0)),0)+IFERROR(INDEX('Hoja de Trabajo para listado'!$CD$155:$DC$1048576,MATCH($A700,'Hoja de Trabajo para listado'!$CD$155:$CD$1048576,0),MATCH((CUADRO!N$5&amp;$E700),'Hoja de Trabajo para listado'!$CD$151:$DC$151,0)),0)</f>
        <v>0</v>
      </c>
      <c r="O700" s="255">
        <f ca="1">+IFERROR(INDEX('Hoja de Trabajo para listado'!$A$155:$Z$1048576,MATCH($A700,'Hoja de Trabajo para listado'!$A$155:$A$1048576,0),MATCH((CUADRO!O$5&amp;$E700),'Hoja de Trabajo para listado'!$A$151:$Z$151,0)),0)+IFERROR(INDEX('Hoja de Trabajo para listado'!$AB$155:$BA$1048576,MATCH($A700,'Hoja de Trabajo para listado'!$AB$155:$AB$1048576,0),MATCH((CUADRO!O$5&amp;$E700),'Hoja de Trabajo para listado'!$AB$151:$BA$151,0)),0)+IFERROR(INDEX('Hoja de Trabajo para listado'!$BC$155:$CB$1048576,MATCH($A700,'Hoja de Trabajo para listado'!$BC$155:$BC$1048576,0),MATCH((CUADRO!O$5&amp;$E700),'Hoja de Trabajo para listado'!$BC$151:$CB$151,0)),0)+IFERROR(INDEX('Hoja de Trabajo para listado'!$DE$153:$DG$274,MATCH($A700,'Hoja de Trabajo para listado'!$DE$153:$DE$1048576,0),MATCH((CUADRO!O$5&amp;$E700),'Hoja de Trabajo para listado'!$DE$151:$DG$151,0)),0)+IFERROR(INDEX('Hoja de Trabajo para listado'!$CD$155:$DC$1048576,MATCH($A700,'Hoja de Trabajo para listado'!$CD$155:$CD$1048576,0),MATCH((CUADRO!O$5&amp;$E700),'Hoja de Trabajo para listado'!$CD$151:$DC$151,0)),0)</f>
        <v>0</v>
      </c>
      <c r="P700" s="255">
        <f ca="1">+IFERROR(INDEX('Hoja de Trabajo para listado'!$A$155:$Z$1048576,MATCH($A700,'Hoja de Trabajo para listado'!$A$155:$A$1048576,0),MATCH((CUADRO!P$5&amp;$E700),'Hoja de Trabajo para listado'!$A$151:$Z$151,0)),0)+IFERROR(INDEX('Hoja de Trabajo para listado'!$AB$155:$BA$1048576,MATCH($A700,'Hoja de Trabajo para listado'!$AB$155:$AB$1048576,0),MATCH((CUADRO!P$5&amp;$E700),'Hoja de Trabajo para listado'!$AB$151:$BA$151,0)),0)+IFERROR(INDEX('Hoja de Trabajo para listado'!$BC$155:$CB$1048576,MATCH($A700,'Hoja de Trabajo para listado'!$BC$155:$BC$1048576,0),MATCH((CUADRO!P$5&amp;$E700),'Hoja de Trabajo para listado'!$BC$151:$CB$151,0)),0)+IFERROR(INDEX('Hoja de Trabajo para listado'!$DE$153:$DG$274,MATCH($A700,'Hoja de Trabajo para listado'!$DE$153:$DE$1048576,0),MATCH((CUADRO!P$5&amp;$E700),'Hoja de Trabajo para listado'!$DE$151:$DG$151,0)),0)+IFERROR(INDEX('Hoja de Trabajo para listado'!$CD$155:$DC$1048576,MATCH($A700,'Hoja de Trabajo para listado'!$CD$155:$CD$1048576,0),MATCH((CUADRO!P$5&amp;$E700),'Hoja de Trabajo para listado'!$CD$151:$DC$151,0)),0)</f>
        <v>0</v>
      </c>
      <c r="Q700" s="255">
        <f ca="1">+IFERROR(INDEX('Hoja de Trabajo para listado'!$A$155:$Z$1048576,MATCH($A700,'Hoja de Trabajo para listado'!$A$155:$A$1048576,0),MATCH((CUADRO!Q$5&amp;$E700),'Hoja de Trabajo para listado'!$A$151:$Z$151,0)),0)+IFERROR(INDEX('Hoja de Trabajo para listado'!$AB$155:$BA$1048576,MATCH($A700,'Hoja de Trabajo para listado'!$AB$155:$AB$1048576,0),MATCH((CUADRO!Q$5&amp;$E700),'Hoja de Trabajo para listado'!$AB$151:$BA$151,0)),0)+IFERROR(INDEX('Hoja de Trabajo para listado'!$BC$155:$CB$1048576,MATCH($A700,'Hoja de Trabajo para listado'!$BC$155:$BC$1048576,0),MATCH((CUADRO!Q$5&amp;$E700),'Hoja de Trabajo para listado'!$BC$151:$CB$151,0)),0)+IFERROR(INDEX('Hoja de Trabajo para listado'!$DE$153:$DG$274,MATCH($A700,'Hoja de Trabajo para listado'!$DE$153:$DE$1048576,0),MATCH((CUADRO!Q$5&amp;$E700),'Hoja de Trabajo para listado'!$DE$151:$DG$151,0)),0)+IFERROR(INDEX('Hoja de Trabajo para listado'!$CD$155:$DC$1048576,MATCH($A700,'Hoja de Trabajo para listado'!$CD$155:$CD$1048576,0),MATCH((CUADRO!Q$5&amp;$E700),'Hoja de Trabajo para listado'!$CD$151:$DC$151,0)),0)</f>
        <v>0</v>
      </c>
      <c r="R700" s="255">
        <f t="shared" ca="1" si="22"/>
        <v>0</v>
      </c>
      <c r="S700" s="262"/>
      <c r="T700" s="255">
        <f ca="1">+T701</f>
        <v>0</v>
      </c>
      <c r="U700" s="254">
        <f t="shared" si="23"/>
        <v>1</v>
      </c>
      <c r="V700" s="362" t="str">
        <f>+VLOOKUP(A700,bd_lista!$A$3:$E$590,5,FALSE)</f>
        <v>Gobiernos Autonomos Municipales</v>
      </c>
      <c r="W700" s="361" t="str">
        <f>+V700</f>
        <v>Gobiernos Autonomos Municipales</v>
      </c>
      <c r="X700" s="254">
        <f>+VLOOKUP(A700,[2]Sheet1!$A$13:$D$744,4,FALSE)</f>
        <v>0</v>
      </c>
      <c r="Y700" s="254" t="e">
        <f>+VLOOKUP(X700,bd_lista!$A$3:$C$590,3,FALSE)</f>
        <v>#N/A</v>
      </c>
      <c r="Z700" s="316">
        <f>+X700</f>
        <v>0</v>
      </c>
      <c r="AA700" s="317" t="e">
        <f>+Y700</f>
        <v>#N/A</v>
      </c>
    </row>
    <row r="701" spans="1:27" customFormat="1" ht="15" hidden="1" customHeight="1">
      <c r="A701" s="32">
        <v>1342</v>
      </c>
      <c r="B701" s="307"/>
      <c r="C701" s="259" t="str">
        <f>+VLOOKUP(A701,bd_lista!$A$3:$C$590,3,FALSE)</f>
        <v>Gobierno Autónomo Municipal de Mizque</v>
      </c>
      <c r="D701" s="362"/>
      <c r="E701" s="256" t="s">
        <v>1314</v>
      </c>
      <c r="F701" s="255">
        <f ca="1">+IFERROR(INDEX('Hoja de Trabajo para listado'!$A$155:$Z$1048576,MATCH($A701,'Hoja de Trabajo para listado'!$A$155:$A$1048576,0),MATCH((CUADRO!F$5&amp;$E701),'Hoja de Trabajo para listado'!$A$151:$Z$151,0)),0)+IFERROR(INDEX('Hoja de Trabajo para listado'!$AB$155:$BA$1048576,MATCH($A701,'Hoja de Trabajo para listado'!$AB$155:$AB$1048576,0),MATCH((CUADRO!F$5&amp;$E701),'Hoja de Trabajo para listado'!$AB$151:$BA$151,0)),0)+IFERROR(INDEX('Hoja de Trabajo para listado'!$BC$155:$CB$1048576,MATCH($A701,'Hoja de Trabajo para listado'!$BC$155:$BC$1048576,0),MATCH((CUADRO!F$5&amp;$E701),'Hoja de Trabajo para listado'!$BC$151:$CB$151,0)),0)+IFERROR(INDEX('Hoja de Trabajo para listado'!$DE$153:$DG$274,MATCH($A701,'Hoja de Trabajo para listado'!$DE$153:$DE$1048576,0),MATCH((CUADRO!F$5&amp;$E701),'Hoja de Trabajo para listado'!$DE$151:$DG$151,0)),0)+IFERROR(INDEX('Hoja de Trabajo para listado'!$CD$155:$DC$1048576,MATCH($A701,'Hoja de Trabajo para listado'!$CD$155:$CD$1048576,0),MATCH((CUADRO!F$5&amp;$E701),'Hoja de Trabajo para listado'!$CD$151:$DC$151,0)),0)</f>
        <v>0</v>
      </c>
      <c r="G701" s="255">
        <f ca="1">+IFERROR(INDEX('Hoja de Trabajo para listado'!$A$155:$Z$1048576,MATCH($A701,'Hoja de Trabajo para listado'!$A$155:$A$1048576,0),MATCH((CUADRO!G$5&amp;$E701),'Hoja de Trabajo para listado'!$A$151:$Z$151,0)),0)+IFERROR(INDEX('Hoja de Trabajo para listado'!$AB$155:$BA$1048576,MATCH($A701,'Hoja de Trabajo para listado'!$AB$155:$AB$1048576,0),MATCH((CUADRO!G$5&amp;$E701),'Hoja de Trabajo para listado'!$AB$151:$BA$151,0)),0)+IFERROR(INDEX('Hoja de Trabajo para listado'!$BC$155:$CB$1048576,MATCH($A701,'Hoja de Trabajo para listado'!$BC$155:$BC$1048576,0),MATCH((CUADRO!G$5&amp;$E701),'Hoja de Trabajo para listado'!$BC$151:$CB$151,0)),0)+IFERROR(INDEX('Hoja de Trabajo para listado'!$DE$153:$DG$274,MATCH($A701,'Hoja de Trabajo para listado'!$DE$153:$DE$1048576,0),MATCH((CUADRO!G$5&amp;$E701),'Hoja de Trabajo para listado'!$DE$151:$DG$151,0)),0)+IFERROR(INDEX('Hoja de Trabajo para listado'!$CD$155:$DC$1048576,MATCH($A701,'Hoja de Trabajo para listado'!$CD$155:$CD$1048576,0),MATCH((CUADRO!G$5&amp;$E701),'Hoja de Trabajo para listado'!$CD$151:$DC$151,0)),0)</f>
        <v>0</v>
      </c>
      <c r="H701" s="255">
        <f ca="1">+IFERROR(INDEX('Hoja de Trabajo para listado'!$A$155:$Z$1048576,MATCH($A701,'Hoja de Trabajo para listado'!$A$155:$A$1048576,0),MATCH((CUADRO!H$5&amp;$E701),'Hoja de Trabajo para listado'!$A$151:$Z$151,0)),0)+IFERROR(INDEX('Hoja de Trabajo para listado'!$AB$155:$BA$1048576,MATCH($A701,'Hoja de Trabajo para listado'!$AB$155:$AB$1048576,0),MATCH((CUADRO!H$5&amp;$E701),'Hoja de Trabajo para listado'!$AB$151:$BA$151,0)),0)+IFERROR(INDEX('Hoja de Trabajo para listado'!$BC$155:$CB$1048576,MATCH($A701,'Hoja de Trabajo para listado'!$BC$155:$BC$1048576,0),MATCH((CUADRO!H$5&amp;$E701),'Hoja de Trabajo para listado'!$BC$151:$CB$151,0)),0)+IFERROR(INDEX('Hoja de Trabajo para listado'!$DE$153:$DG$274,MATCH($A701,'Hoja de Trabajo para listado'!$DE$153:$DE$1048576,0),MATCH((CUADRO!H$5&amp;$E701),'Hoja de Trabajo para listado'!$DE$151:$DG$151,0)),0)+IFERROR(INDEX('Hoja de Trabajo para listado'!$CD$155:$DC$1048576,MATCH($A701,'Hoja de Trabajo para listado'!$CD$155:$CD$1048576,0),MATCH((CUADRO!H$5&amp;$E701),'Hoja de Trabajo para listado'!$CD$151:$DC$151,0)),0)</f>
        <v>0</v>
      </c>
      <c r="I701" s="255">
        <f ca="1">+IFERROR(INDEX('Hoja de Trabajo para listado'!$A$155:$Z$1048576,MATCH($A701,'Hoja de Trabajo para listado'!$A$155:$A$1048576,0),MATCH((CUADRO!I$5&amp;$E701),'Hoja de Trabajo para listado'!$A$151:$Z$151,0)),0)+IFERROR(INDEX('Hoja de Trabajo para listado'!$AB$155:$BA$1048576,MATCH($A701,'Hoja de Trabajo para listado'!$AB$155:$AB$1048576,0),MATCH((CUADRO!I$5&amp;$E701),'Hoja de Trabajo para listado'!$AB$151:$BA$151,0)),0)+IFERROR(INDEX('Hoja de Trabajo para listado'!$BC$155:$CB$1048576,MATCH($A701,'Hoja de Trabajo para listado'!$BC$155:$BC$1048576,0),MATCH((CUADRO!I$5&amp;$E701),'Hoja de Trabajo para listado'!$BC$151:$CB$151,0)),0)+IFERROR(INDEX('Hoja de Trabajo para listado'!$DE$153:$DG$274,MATCH($A701,'Hoja de Trabajo para listado'!$DE$153:$DE$1048576,0),MATCH((CUADRO!I$5&amp;$E701),'Hoja de Trabajo para listado'!$DE$151:$DG$151,0)),0)+IFERROR(INDEX('Hoja de Trabajo para listado'!$CD$155:$DC$1048576,MATCH($A701,'Hoja de Trabajo para listado'!$CD$155:$CD$1048576,0),MATCH((CUADRO!I$5&amp;$E701),'Hoja de Trabajo para listado'!$CD$151:$DC$151,0)),0)</f>
        <v>0</v>
      </c>
      <c r="J701" s="255">
        <f ca="1">+IFERROR(INDEX('Hoja de Trabajo para listado'!$A$155:$Z$1048576,MATCH($A701,'Hoja de Trabajo para listado'!$A$155:$A$1048576,0),MATCH((CUADRO!J$5&amp;$E701),'Hoja de Trabajo para listado'!$A$151:$Z$151,0)),0)+IFERROR(INDEX('Hoja de Trabajo para listado'!$AB$155:$BA$1048576,MATCH($A701,'Hoja de Trabajo para listado'!$AB$155:$AB$1048576,0),MATCH((CUADRO!J$5&amp;$E701),'Hoja de Trabajo para listado'!$AB$151:$BA$151,0)),0)+IFERROR(INDEX('Hoja de Trabajo para listado'!$BC$155:$CB$1048576,MATCH($A701,'Hoja de Trabajo para listado'!$BC$155:$BC$1048576,0),MATCH((CUADRO!J$5&amp;$E701),'Hoja de Trabajo para listado'!$BC$151:$CB$151,0)),0)+IFERROR(INDEX('Hoja de Trabajo para listado'!$DE$153:$DG$274,MATCH($A701,'Hoja de Trabajo para listado'!$DE$153:$DE$1048576,0),MATCH((CUADRO!J$5&amp;$E701),'Hoja de Trabajo para listado'!$DE$151:$DG$151,0)),0)+IFERROR(INDEX('Hoja de Trabajo para listado'!$CD$155:$DC$1048576,MATCH($A701,'Hoja de Trabajo para listado'!$CD$155:$CD$1048576,0),MATCH((CUADRO!J$5&amp;$E701),'Hoja de Trabajo para listado'!$CD$151:$DC$151,0)),0)</f>
        <v>0</v>
      </c>
      <c r="K701" s="255">
        <f ca="1">+IFERROR(INDEX('Hoja de Trabajo para listado'!$A$155:$Z$1048576,MATCH($A701,'Hoja de Trabajo para listado'!$A$155:$A$1048576,0),MATCH((CUADRO!K$5&amp;$E701),'Hoja de Trabajo para listado'!$A$151:$Z$151,0)),0)+IFERROR(INDEX('Hoja de Trabajo para listado'!$AB$155:$BA$1048576,MATCH($A701,'Hoja de Trabajo para listado'!$AB$155:$AB$1048576,0),MATCH((CUADRO!K$5&amp;$E701),'Hoja de Trabajo para listado'!$AB$151:$BA$151,0)),0)+IFERROR(INDEX('Hoja de Trabajo para listado'!$BC$155:$CB$1048576,MATCH($A701,'Hoja de Trabajo para listado'!$BC$155:$BC$1048576,0),MATCH((CUADRO!K$5&amp;$E701),'Hoja de Trabajo para listado'!$BC$151:$CB$151,0)),0)+IFERROR(INDEX('Hoja de Trabajo para listado'!$DE$153:$DG$274,MATCH($A701,'Hoja de Trabajo para listado'!$DE$153:$DE$1048576,0),MATCH((CUADRO!K$5&amp;$E701),'Hoja de Trabajo para listado'!$DE$151:$DG$151,0)),0)+IFERROR(INDEX('Hoja de Trabajo para listado'!$CD$155:$DC$1048576,MATCH($A701,'Hoja de Trabajo para listado'!$CD$155:$CD$1048576,0),MATCH((CUADRO!K$5&amp;$E701),'Hoja de Trabajo para listado'!$CD$151:$DC$151,0)),0)</f>
        <v>0</v>
      </c>
      <c r="L701" s="255">
        <f ca="1">+IFERROR(INDEX('Hoja de Trabajo para listado'!$A$155:$Z$1048576,MATCH($A701,'Hoja de Trabajo para listado'!$A$155:$A$1048576,0),MATCH((CUADRO!L$5&amp;$E701),'Hoja de Trabajo para listado'!$A$151:$Z$151,0)),0)+IFERROR(INDEX('Hoja de Trabajo para listado'!$AB$155:$BA$1048576,MATCH($A701,'Hoja de Trabajo para listado'!$AB$155:$AB$1048576,0),MATCH((CUADRO!L$5&amp;$E701),'Hoja de Trabajo para listado'!$AB$151:$BA$151,0)),0)+IFERROR(INDEX('Hoja de Trabajo para listado'!$BC$155:$CB$1048576,MATCH($A701,'Hoja de Trabajo para listado'!$BC$155:$BC$1048576,0),MATCH((CUADRO!L$5&amp;$E701),'Hoja de Trabajo para listado'!$BC$151:$CB$151,0)),0)+IFERROR(INDEX('Hoja de Trabajo para listado'!$DE$153:$DG$274,MATCH($A701,'Hoja de Trabajo para listado'!$DE$153:$DE$1048576,0),MATCH((CUADRO!L$5&amp;$E701),'Hoja de Trabajo para listado'!$DE$151:$DG$151,0)),0)+IFERROR(INDEX('Hoja de Trabajo para listado'!$CD$155:$DC$1048576,MATCH($A701,'Hoja de Trabajo para listado'!$CD$155:$CD$1048576,0),MATCH((CUADRO!L$5&amp;$E701),'Hoja de Trabajo para listado'!$CD$151:$DC$151,0)),0)</f>
        <v>0</v>
      </c>
      <c r="M701" s="255">
        <f ca="1">+IFERROR(INDEX('Hoja de Trabajo para listado'!$A$155:$Z$1048576,MATCH($A701,'Hoja de Trabajo para listado'!$A$155:$A$1048576,0),MATCH((CUADRO!M$5&amp;$E701),'Hoja de Trabajo para listado'!$A$151:$Z$151,0)),0)+IFERROR(INDEX('Hoja de Trabajo para listado'!$AB$155:$BA$1048576,MATCH($A701,'Hoja de Trabajo para listado'!$AB$155:$AB$1048576,0),MATCH((CUADRO!M$5&amp;$E701),'Hoja de Trabajo para listado'!$AB$151:$BA$151,0)),0)+IFERROR(INDEX('Hoja de Trabajo para listado'!$BC$155:$CB$1048576,MATCH($A701,'Hoja de Trabajo para listado'!$BC$155:$BC$1048576,0),MATCH((CUADRO!M$5&amp;$E701),'Hoja de Trabajo para listado'!$BC$151:$CB$151,0)),0)+IFERROR(INDEX('Hoja de Trabajo para listado'!$DE$153:$DG$274,MATCH($A701,'Hoja de Trabajo para listado'!$DE$153:$DE$1048576,0),MATCH((CUADRO!M$5&amp;$E701),'Hoja de Trabajo para listado'!$DE$151:$DG$151,0)),0)+IFERROR(INDEX('Hoja de Trabajo para listado'!$CD$155:$DC$1048576,MATCH($A701,'Hoja de Trabajo para listado'!$CD$155:$CD$1048576,0),MATCH((CUADRO!M$5&amp;$E701),'Hoja de Trabajo para listado'!$CD$151:$DC$151,0)),0)</f>
        <v>0</v>
      </c>
      <c r="N701" s="255">
        <f ca="1">+IFERROR(INDEX('Hoja de Trabajo para listado'!$A$155:$Z$1048576,MATCH($A701,'Hoja de Trabajo para listado'!$A$155:$A$1048576,0),MATCH((CUADRO!N$5&amp;$E701),'Hoja de Trabajo para listado'!$A$151:$Z$151,0)),0)+IFERROR(INDEX('Hoja de Trabajo para listado'!$AB$155:$BA$1048576,MATCH($A701,'Hoja de Trabajo para listado'!$AB$155:$AB$1048576,0),MATCH((CUADRO!N$5&amp;$E701),'Hoja de Trabajo para listado'!$AB$151:$BA$151,0)),0)+IFERROR(INDEX('Hoja de Trabajo para listado'!$BC$155:$CB$1048576,MATCH($A701,'Hoja de Trabajo para listado'!$BC$155:$BC$1048576,0),MATCH((CUADRO!N$5&amp;$E701),'Hoja de Trabajo para listado'!$BC$151:$CB$151,0)),0)+IFERROR(INDEX('Hoja de Trabajo para listado'!$DE$153:$DG$274,MATCH($A701,'Hoja de Trabajo para listado'!$DE$153:$DE$1048576,0),MATCH((CUADRO!N$5&amp;$E701),'Hoja de Trabajo para listado'!$DE$151:$DG$151,0)),0)+IFERROR(INDEX('Hoja de Trabajo para listado'!$CD$155:$DC$1048576,MATCH($A701,'Hoja de Trabajo para listado'!$CD$155:$CD$1048576,0),MATCH((CUADRO!N$5&amp;$E701),'Hoja de Trabajo para listado'!$CD$151:$DC$151,0)),0)</f>
        <v>0</v>
      </c>
      <c r="O701" s="255">
        <f ca="1">+IFERROR(INDEX('Hoja de Trabajo para listado'!$A$155:$Z$1048576,MATCH($A701,'Hoja de Trabajo para listado'!$A$155:$A$1048576,0),MATCH((CUADRO!O$5&amp;$E701),'Hoja de Trabajo para listado'!$A$151:$Z$151,0)),0)+IFERROR(INDEX('Hoja de Trabajo para listado'!$AB$155:$BA$1048576,MATCH($A701,'Hoja de Trabajo para listado'!$AB$155:$AB$1048576,0),MATCH((CUADRO!O$5&amp;$E701),'Hoja de Trabajo para listado'!$AB$151:$BA$151,0)),0)+IFERROR(INDEX('Hoja de Trabajo para listado'!$BC$155:$CB$1048576,MATCH($A701,'Hoja de Trabajo para listado'!$BC$155:$BC$1048576,0),MATCH((CUADRO!O$5&amp;$E701),'Hoja de Trabajo para listado'!$BC$151:$CB$151,0)),0)+IFERROR(INDEX('Hoja de Trabajo para listado'!$DE$153:$DG$274,MATCH($A701,'Hoja de Trabajo para listado'!$DE$153:$DE$1048576,0),MATCH((CUADRO!O$5&amp;$E701),'Hoja de Trabajo para listado'!$DE$151:$DG$151,0)),0)+IFERROR(INDEX('Hoja de Trabajo para listado'!$CD$155:$DC$1048576,MATCH($A701,'Hoja de Trabajo para listado'!$CD$155:$CD$1048576,0),MATCH((CUADRO!O$5&amp;$E701),'Hoja de Trabajo para listado'!$CD$151:$DC$151,0)),0)</f>
        <v>0</v>
      </c>
      <c r="P701" s="255">
        <f ca="1">+IFERROR(INDEX('Hoja de Trabajo para listado'!$A$155:$Z$1048576,MATCH($A701,'Hoja de Trabajo para listado'!$A$155:$A$1048576,0),MATCH((CUADRO!P$5&amp;$E701),'Hoja de Trabajo para listado'!$A$151:$Z$151,0)),0)+IFERROR(INDEX('Hoja de Trabajo para listado'!$AB$155:$BA$1048576,MATCH($A701,'Hoja de Trabajo para listado'!$AB$155:$AB$1048576,0),MATCH((CUADRO!P$5&amp;$E701),'Hoja de Trabajo para listado'!$AB$151:$BA$151,0)),0)+IFERROR(INDEX('Hoja de Trabajo para listado'!$BC$155:$CB$1048576,MATCH($A701,'Hoja de Trabajo para listado'!$BC$155:$BC$1048576,0),MATCH((CUADRO!P$5&amp;$E701),'Hoja de Trabajo para listado'!$BC$151:$CB$151,0)),0)+IFERROR(INDEX('Hoja de Trabajo para listado'!$DE$153:$DG$274,MATCH($A701,'Hoja de Trabajo para listado'!$DE$153:$DE$1048576,0),MATCH((CUADRO!P$5&amp;$E701),'Hoja de Trabajo para listado'!$DE$151:$DG$151,0)),0)+IFERROR(INDEX('Hoja de Trabajo para listado'!$CD$155:$DC$1048576,MATCH($A701,'Hoja de Trabajo para listado'!$CD$155:$CD$1048576,0),MATCH((CUADRO!P$5&amp;$E701),'Hoja de Trabajo para listado'!$CD$151:$DC$151,0)),0)</f>
        <v>0</v>
      </c>
      <c r="Q701" s="255">
        <f ca="1">+IFERROR(INDEX('Hoja de Trabajo para listado'!$A$155:$Z$1048576,MATCH($A701,'Hoja de Trabajo para listado'!$A$155:$A$1048576,0),MATCH((CUADRO!Q$5&amp;$E701),'Hoja de Trabajo para listado'!$A$151:$Z$151,0)),0)+IFERROR(INDEX('Hoja de Trabajo para listado'!$AB$155:$BA$1048576,MATCH($A701,'Hoja de Trabajo para listado'!$AB$155:$AB$1048576,0),MATCH((CUADRO!Q$5&amp;$E701),'Hoja de Trabajo para listado'!$AB$151:$BA$151,0)),0)+IFERROR(INDEX('Hoja de Trabajo para listado'!$BC$155:$CB$1048576,MATCH($A701,'Hoja de Trabajo para listado'!$BC$155:$BC$1048576,0),MATCH((CUADRO!Q$5&amp;$E701),'Hoja de Trabajo para listado'!$BC$151:$CB$151,0)),0)+IFERROR(INDEX('Hoja de Trabajo para listado'!$DE$153:$DG$274,MATCH($A701,'Hoja de Trabajo para listado'!$DE$153:$DE$1048576,0),MATCH((CUADRO!Q$5&amp;$E701),'Hoja de Trabajo para listado'!$DE$151:$DG$151,0)),0)+IFERROR(INDEX('Hoja de Trabajo para listado'!$CD$155:$DC$1048576,MATCH($A701,'Hoja de Trabajo para listado'!$CD$155:$CD$1048576,0),MATCH((CUADRO!Q$5&amp;$E701),'Hoja de Trabajo para listado'!$CD$151:$DC$151,0)),0)</f>
        <v>0</v>
      </c>
      <c r="R701" s="255">
        <f t="shared" ca="1" si="22"/>
        <v>0</v>
      </c>
      <c r="S701" s="262">
        <f ca="1">+R700+R701</f>
        <v>0</v>
      </c>
      <c r="T701" s="255">
        <f ca="1">+S701</f>
        <v>0</v>
      </c>
      <c r="U701" s="254">
        <f t="shared" si="23"/>
        <v>2</v>
      </c>
      <c r="V701" s="362" t="str">
        <f>+VLOOKUP(A701,bd_lista!$A$3:$E$590,5,FALSE)</f>
        <v>Gobiernos Autonomos Municipales</v>
      </c>
      <c r="W701" s="362"/>
      <c r="X701" s="254">
        <f>+VLOOKUP(A701,[2]Sheet1!$A$13:$D$744,4,FALSE)</f>
        <v>0</v>
      </c>
      <c r="Y701" s="254" t="e">
        <f>+VLOOKUP(X701,bd_lista!$A$3:$C$590,3,FALSE)</f>
        <v>#N/A</v>
      </c>
      <c r="Z701" s="314"/>
      <c r="AA701" s="315"/>
    </row>
    <row r="702" spans="1:27" customFormat="1" ht="15" hidden="1" customHeight="1">
      <c r="A702" s="32">
        <v>1343</v>
      </c>
      <c r="B702" s="306">
        <f>+A702</f>
        <v>1343</v>
      </c>
      <c r="C702" s="259" t="str">
        <f>+VLOOKUP(A702,bd_lista!$A$3:$C$590,3,FALSE)</f>
        <v>Gobierno Autónomo Municipal de Vila Vila</v>
      </c>
      <c r="D702" s="361" t="str">
        <f>+C702</f>
        <v>Gobierno Autónomo Municipal de Vila Vila</v>
      </c>
      <c r="E702" s="254" t="s">
        <v>1313</v>
      </c>
      <c r="F702" s="255">
        <f ca="1">+IFERROR(INDEX('Hoja de Trabajo para listado'!$A$155:$Z$1048576,MATCH($A702,'Hoja de Trabajo para listado'!$A$155:$A$1048576,0),MATCH((CUADRO!F$5&amp;$E702),'Hoja de Trabajo para listado'!$A$151:$Z$151,0)),0)+IFERROR(INDEX('Hoja de Trabajo para listado'!$AB$155:$BA$1048576,MATCH($A702,'Hoja de Trabajo para listado'!$AB$155:$AB$1048576,0),MATCH((CUADRO!F$5&amp;$E702),'Hoja de Trabajo para listado'!$AB$151:$BA$151,0)),0)+IFERROR(INDEX('Hoja de Trabajo para listado'!$BC$155:$CB$1048576,MATCH($A702,'Hoja de Trabajo para listado'!$BC$155:$BC$1048576,0),MATCH((CUADRO!F$5&amp;$E702),'Hoja de Trabajo para listado'!$BC$151:$CB$151,0)),0)+IFERROR(INDEX('Hoja de Trabajo para listado'!$DE$153:$DG$274,MATCH($A702,'Hoja de Trabajo para listado'!$DE$153:$DE$1048576,0),MATCH((CUADRO!F$5&amp;$E702),'Hoja de Trabajo para listado'!$DE$151:$DG$151,0)),0)+IFERROR(INDEX('Hoja de Trabajo para listado'!$CD$155:$DC$1048576,MATCH($A702,'Hoja de Trabajo para listado'!$CD$155:$CD$1048576,0),MATCH((CUADRO!F$5&amp;$E702),'Hoja de Trabajo para listado'!$CD$151:$DC$151,0)),0)</f>
        <v>0</v>
      </c>
      <c r="G702" s="255">
        <f ca="1">+IFERROR(INDEX('Hoja de Trabajo para listado'!$A$155:$Z$1048576,MATCH($A702,'Hoja de Trabajo para listado'!$A$155:$A$1048576,0),MATCH((CUADRO!G$5&amp;$E702),'Hoja de Trabajo para listado'!$A$151:$Z$151,0)),0)+IFERROR(INDEX('Hoja de Trabajo para listado'!$AB$155:$BA$1048576,MATCH($A702,'Hoja de Trabajo para listado'!$AB$155:$AB$1048576,0),MATCH((CUADRO!G$5&amp;$E702),'Hoja de Trabajo para listado'!$AB$151:$BA$151,0)),0)+IFERROR(INDEX('Hoja de Trabajo para listado'!$BC$155:$CB$1048576,MATCH($A702,'Hoja de Trabajo para listado'!$BC$155:$BC$1048576,0),MATCH((CUADRO!G$5&amp;$E702),'Hoja de Trabajo para listado'!$BC$151:$CB$151,0)),0)+IFERROR(INDEX('Hoja de Trabajo para listado'!$DE$153:$DG$274,MATCH($A702,'Hoja de Trabajo para listado'!$DE$153:$DE$1048576,0),MATCH((CUADRO!G$5&amp;$E702),'Hoja de Trabajo para listado'!$DE$151:$DG$151,0)),0)+IFERROR(INDEX('Hoja de Trabajo para listado'!$CD$155:$DC$1048576,MATCH($A702,'Hoja de Trabajo para listado'!$CD$155:$CD$1048576,0),MATCH((CUADRO!G$5&amp;$E702),'Hoja de Trabajo para listado'!$CD$151:$DC$151,0)),0)</f>
        <v>0</v>
      </c>
      <c r="H702" s="255">
        <f ca="1">+IFERROR(INDEX('Hoja de Trabajo para listado'!$A$155:$Z$1048576,MATCH($A702,'Hoja de Trabajo para listado'!$A$155:$A$1048576,0),MATCH((CUADRO!H$5&amp;$E702),'Hoja de Trabajo para listado'!$A$151:$Z$151,0)),0)+IFERROR(INDEX('Hoja de Trabajo para listado'!$AB$155:$BA$1048576,MATCH($A702,'Hoja de Trabajo para listado'!$AB$155:$AB$1048576,0),MATCH((CUADRO!H$5&amp;$E702),'Hoja de Trabajo para listado'!$AB$151:$BA$151,0)),0)+IFERROR(INDEX('Hoja de Trabajo para listado'!$BC$155:$CB$1048576,MATCH($A702,'Hoja de Trabajo para listado'!$BC$155:$BC$1048576,0),MATCH((CUADRO!H$5&amp;$E702),'Hoja de Trabajo para listado'!$BC$151:$CB$151,0)),0)+IFERROR(INDEX('Hoja de Trabajo para listado'!$DE$153:$DG$274,MATCH($A702,'Hoja de Trabajo para listado'!$DE$153:$DE$1048576,0),MATCH((CUADRO!H$5&amp;$E702),'Hoja de Trabajo para listado'!$DE$151:$DG$151,0)),0)+IFERROR(INDEX('Hoja de Trabajo para listado'!$CD$155:$DC$1048576,MATCH($A702,'Hoja de Trabajo para listado'!$CD$155:$CD$1048576,0),MATCH((CUADRO!H$5&amp;$E702),'Hoja de Trabajo para listado'!$CD$151:$DC$151,0)),0)</f>
        <v>0</v>
      </c>
      <c r="I702" s="255">
        <f ca="1">+IFERROR(INDEX('Hoja de Trabajo para listado'!$A$155:$Z$1048576,MATCH($A702,'Hoja de Trabajo para listado'!$A$155:$A$1048576,0),MATCH((CUADRO!I$5&amp;$E702),'Hoja de Trabajo para listado'!$A$151:$Z$151,0)),0)+IFERROR(INDEX('Hoja de Trabajo para listado'!$AB$155:$BA$1048576,MATCH($A702,'Hoja de Trabajo para listado'!$AB$155:$AB$1048576,0),MATCH((CUADRO!I$5&amp;$E702),'Hoja de Trabajo para listado'!$AB$151:$BA$151,0)),0)+IFERROR(INDEX('Hoja de Trabajo para listado'!$BC$155:$CB$1048576,MATCH($A702,'Hoja de Trabajo para listado'!$BC$155:$BC$1048576,0),MATCH((CUADRO!I$5&amp;$E702),'Hoja de Trabajo para listado'!$BC$151:$CB$151,0)),0)+IFERROR(INDEX('Hoja de Trabajo para listado'!$DE$153:$DG$274,MATCH($A702,'Hoja de Trabajo para listado'!$DE$153:$DE$1048576,0),MATCH((CUADRO!I$5&amp;$E702),'Hoja de Trabajo para listado'!$DE$151:$DG$151,0)),0)+IFERROR(INDEX('Hoja de Trabajo para listado'!$CD$155:$DC$1048576,MATCH($A702,'Hoja de Trabajo para listado'!$CD$155:$CD$1048576,0),MATCH((CUADRO!I$5&amp;$E702),'Hoja de Trabajo para listado'!$CD$151:$DC$151,0)),0)</f>
        <v>0</v>
      </c>
      <c r="J702" s="255">
        <f ca="1">+IFERROR(INDEX('Hoja de Trabajo para listado'!$A$155:$Z$1048576,MATCH($A702,'Hoja de Trabajo para listado'!$A$155:$A$1048576,0),MATCH((CUADRO!J$5&amp;$E702),'Hoja de Trabajo para listado'!$A$151:$Z$151,0)),0)+IFERROR(INDEX('Hoja de Trabajo para listado'!$AB$155:$BA$1048576,MATCH($A702,'Hoja de Trabajo para listado'!$AB$155:$AB$1048576,0),MATCH((CUADRO!J$5&amp;$E702),'Hoja de Trabajo para listado'!$AB$151:$BA$151,0)),0)+IFERROR(INDEX('Hoja de Trabajo para listado'!$BC$155:$CB$1048576,MATCH($A702,'Hoja de Trabajo para listado'!$BC$155:$BC$1048576,0),MATCH((CUADRO!J$5&amp;$E702),'Hoja de Trabajo para listado'!$BC$151:$CB$151,0)),0)+IFERROR(INDEX('Hoja de Trabajo para listado'!$DE$153:$DG$274,MATCH($A702,'Hoja de Trabajo para listado'!$DE$153:$DE$1048576,0),MATCH((CUADRO!J$5&amp;$E702),'Hoja de Trabajo para listado'!$DE$151:$DG$151,0)),0)+IFERROR(INDEX('Hoja de Trabajo para listado'!$CD$155:$DC$1048576,MATCH($A702,'Hoja de Trabajo para listado'!$CD$155:$CD$1048576,0),MATCH((CUADRO!J$5&amp;$E702),'Hoja de Trabajo para listado'!$CD$151:$DC$151,0)),0)</f>
        <v>0</v>
      </c>
      <c r="K702" s="255">
        <f ca="1">+IFERROR(INDEX('Hoja de Trabajo para listado'!$A$155:$Z$1048576,MATCH($A702,'Hoja de Trabajo para listado'!$A$155:$A$1048576,0),MATCH((CUADRO!K$5&amp;$E702),'Hoja de Trabajo para listado'!$A$151:$Z$151,0)),0)+IFERROR(INDEX('Hoja de Trabajo para listado'!$AB$155:$BA$1048576,MATCH($A702,'Hoja de Trabajo para listado'!$AB$155:$AB$1048576,0),MATCH((CUADRO!K$5&amp;$E702),'Hoja de Trabajo para listado'!$AB$151:$BA$151,0)),0)+IFERROR(INDEX('Hoja de Trabajo para listado'!$BC$155:$CB$1048576,MATCH($A702,'Hoja de Trabajo para listado'!$BC$155:$BC$1048576,0),MATCH((CUADRO!K$5&amp;$E702),'Hoja de Trabajo para listado'!$BC$151:$CB$151,0)),0)+IFERROR(INDEX('Hoja de Trabajo para listado'!$DE$153:$DG$274,MATCH($A702,'Hoja de Trabajo para listado'!$DE$153:$DE$1048576,0),MATCH((CUADRO!K$5&amp;$E702),'Hoja de Trabajo para listado'!$DE$151:$DG$151,0)),0)+IFERROR(INDEX('Hoja de Trabajo para listado'!$CD$155:$DC$1048576,MATCH($A702,'Hoja de Trabajo para listado'!$CD$155:$CD$1048576,0),MATCH((CUADRO!K$5&amp;$E702),'Hoja de Trabajo para listado'!$CD$151:$DC$151,0)),0)</f>
        <v>0</v>
      </c>
      <c r="L702" s="255">
        <f ca="1">+IFERROR(INDEX('Hoja de Trabajo para listado'!$A$155:$Z$1048576,MATCH($A702,'Hoja de Trabajo para listado'!$A$155:$A$1048576,0),MATCH((CUADRO!L$5&amp;$E702),'Hoja de Trabajo para listado'!$A$151:$Z$151,0)),0)+IFERROR(INDEX('Hoja de Trabajo para listado'!$AB$155:$BA$1048576,MATCH($A702,'Hoja de Trabajo para listado'!$AB$155:$AB$1048576,0),MATCH((CUADRO!L$5&amp;$E702),'Hoja de Trabajo para listado'!$AB$151:$BA$151,0)),0)+IFERROR(INDEX('Hoja de Trabajo para listado'!$BC$155:$CB$1048576,MATCH($A702,'Hoja de Trabajo para listado'!$BC$155:$BC$1048576,0),MATCH((CUADRO!L$5&amp;$E702),'Hoja de Trabajo para listado'!$BC$151:$CB$151,0)),0)+IFERROR(INDEX('Hoja de Trabajo para listado'!$DE$153:$DG$274,MATCH($A702,'Hoja de Trabajo para listado'!$DE$153:$DE$1048576,0),MATCH((CUADRO!L$5&amp;$E702),'Hoja de Trabajo para listado'!$DE$151:$DG$151,0)),0)+IFERROR(INDEX('Hoja de Trabajo para listado'!$CD$155:$DC$1048576,MATCH($A702,'Hoja de Trabajo para listado'!$CD$155:$CD$1048576,0),MATCH((CUADRO!L$5&amp;$E702),'Hoja de Trabajo para listado'!$CD$151:$DC$151,0)),0)</f>
        <v>0</v>
      </c>
      <c r="M702" s="255">
        <f ca="1">+IFERROR(INDEX('Hoja de Trabajo para listado'!$A$155:$Z$1048576,MATCH($A702,'Hoja de Trabajo para listado'!$A$155:$A$1048576,0),MATCH((CUADRO!M$5&amp;$E702),'Hoja de Trabajo para listado'!$A$151:$Z$151,0)),0)+IFERROR(INDEX('Hoja de Trabajo para listado'!$AB$155:$BA$1048576,MATCH($A702,'Hoja de Trabajo para listado'!$AB$155:$AB$1048576,0),MATCH((CUADRO!M$5&amp;$E702),'Hoja de Trabajo para listado'!$AB$151:$BA$151,0)),0)+IFERROR(INDEX('Hoja de Trabajo para listado'!$BC$155:$CB$1048576,MATCH($A702,'Hoja de Trabajo para listado'!$BC$155:$BC$1048576,0),MATCH((CUADRO!M$5&amp;$E702),'Hoja de Trabajo para listado'!$BC$151:$CB$151,0)),0)+IFERROR(INDEX('Hoja de Trabajo para listado'!$DE$153:$DG$274,MATCH($A702,'Hoja de Trabajo para listado'!$DE$153:$DE$1048576,0),MATCH((CUADRO!M$5&amp;$E702),'Hoja de Trabajo para listado'!$DE$151:$DG$151,0)),0)+IFERROR(INDEX('Hoja de Trabajo para listado'!$CD$155:$DC$1048576,MATCH($A702,'Hoja de Trabajo para listado'!$CD$155:$CD$1048576,0),MATCH((CUADRO!M$5&amp;$E702),'Hoja de Trabajo para listado'!$CD$151:$DC$151,0)),0)</f>
        <v>0</v>
      </c>
      <c r="N702" s="255">
        <f ca="1">+IFERROR(INDEX('Hoja de Trabajo para listado'!$A$155:$Z$1048576,MATCH($A702,'Hoja de Trabajo para listado'!$A$155:$A$1048576,0),MATCH((CUADRO!N$5&amp;$E702),'Hoja de Trabajo para listado'!$A$151:$Z$151,0)),0)+IFERROR(INDEX('Hoja de Trabajo para listado'!$AB$155:$BA$1048576,MATCH($A702,'Hoja de Trabajo para listado'!$AB$155:$AB$1048576,0),MATCH((CUADRO!N$5&amp;$E702),'Hoja de Trabajo para listado'!$AB$151:$BA$151,0)),0)+IFERROR(INDEX('Hoja de Trabajo para listado'!$BC$155:$CB$1048576,MATCH($A702,'Hoja de Trabajo para listado'!$BC$155:$BC$1048576,0),MATCH((CUADRO!N$5&amp;$E702),'Hoja de Trabajo para listado'!$BC$151:$CB$151,0)),0)+IFERROR(INDEX('Hoja de Trabajo para listado'!$DE$153:$DG$274,MATCH($A702,'Hoja de Trabajo para listado'!$DE$153:$DE$1048576,0),MATCH((CUADRO!N$5&amp;$E702),'Hoja de Trabajo para listado'!$DE$151:$DG$151,0)),0)+IFERROR(INDEX('Hoja de Trabajo para listado'!$CD$155:$DC$1048576,MATCH($A702,'Hoja de Trabajo para listado'!$CD$155:$CD$1048576,0),MATCH((CUADRO!N$5&amp;$E702),'Hoja de Trabajo para listado'!$CD$151:$DC$151,0)),0)</f>
        <v>0</v>
      </c>
      <c r="O702" s="255">
        <f ca="1">+IFERROR(INDEX('Hoja de Trabajo para listado'!$A$155:$Z$1048576,MATCH($A702,'Hoja de Trabajo para listado'!$A$155:$A$1048576,0),MATCH((CUADRO!O$5&amp;$E702),'Hoja de Trabajo para listado'!$A$151:$Z$151,0)),0)+IFERROR(INDEX('Hoja de Trabajo para listado'!$AB$155:$BA$1048576,MATCH($A702,'Hoja de Trabajo para listado'!$AB$155:$AB$1048576,0),MATCH((CUADRO!O$5&amp;$E702),'Hoja de Trabajo para listado'!$AB$151:$BA$151,0)),0)+IFERROR(INDEX('Hoja de Trabajo para listado'!$BC$155:$CB$1048576,MATCH($A702,'Hoja de Trabajo para listado'!$BC$155:$BC$1048576,0),MATCH((CUADRO!O$5&amp;$E702),'Hoja de Trabajo para listado'!$BC$151:$CB$151,0)),0)+IFERROR(INDEX('Hoja de Trabajo para listado'!$DE$153:$DG$274,MATCH($A702,'Hoja de Trabajo para listado'!$DE$153:$DE$1048576,0),MATCH((CUADRO!O$5&amp;$E702),'Hoja de Trabajo para listado'!$DE$151:$DG$151,0)),0)+IFERROR(INDEX('Hoja de Trabajo para listado'!$CD$155:$DC$1048576,MATCH($A702,'Hoja de Trabajo para listado'!$CD$155:$CD$1048576,0),MATCH((CUADRO!O$5&amp;$E702),'Hoja de Trabajo para listado'!$CD$151:$DC$151,0)),0)</f>
        <v>0</v>
      </c>
      <c r="P702" s="255">
        <f ca="1">+IFERROR(INDEX('Hoja de Trabajo para listado'!$A$155:$Z$1048576,MATCH($A702,'Hoja de Trabajo para listado'!$A$155:$A$1048576,0),MATCH((CUADRO!P$5&amp;$E702),'Hoja de Trabajo para listado'!$A$151:$Z$151,0)),0)+IFERROR(INDEX('Hoja de Trabajo para listado'!$AB$155:$BA$1048576,MATCH($A702,'Hoja de Trabajo para listado'!$AB$155:$AB$1048576,0),MATCH((CUADRO!P$5&amp;$E702),'Hoja de Trabajo para listado'!$AB$151:$BA$151,0)),0)+IFERROR(INDEX('Hoja de Trabajo para listado'!$BC$155:$CB$1048576,MATCH($A702,'Hoja de Trabajo para listado'!$BC$155:$BC$1048576,0),MATCH((CUADRO!P$5&amp;$E702),'Hoja de Trabajo para listado'!$BC$151:$CB$151,0)),0)+IFERROR(INDEX('Hoja de Trabajo para listado'!$DE$153:$DG$274,MATCH($A702,'Hoja de Trabajo para listado'!$DE$153:$DE$1048576,0),MATCH((CUADRO!P$5&amp;$E702),'Hoja de Trabajo para listado'!$DE$151:$DG$151,0)),0)+IFERROR(INDEX('Hoja de Trabajo para listado'!$CD$155:$DC$1048576,MATCH($A702,'Hoja de Trabajo para listado'!$CD$155:$CD$1048576,0),MATCH((CUADRO!P$5&amp;$E702),'Hoja de Trabajo para listado'!$CD$151:$DC$151,0)),0)</f>
        <v>0</v>
      </c>
      <c r="Q702" s="255">
        <f ca="1">+IFERROR(INDEX('Hoja de Trabajo para listado'!$A$155:$Z$1048576,MATCH($A702,'Hoja de Trabajo para listado'!$A$155:$A$1048576,0),MATCH((CUADRO!Q$5&amp;$E702),'Hoja de Trabajo para listado'!$A$151:$Z$151,0)),0)+IFERROR(INDEX('Hoja de Trabajo para listado'!$AB$155:$BA$1048576,MATCH($A702,'Hoja de Trabajo para listado'!$AB$155:$AB$1048576,0),MATCH((CUADRO!Q$5&amp;$E702),'Hoja de Trabajo para listado'!$AB$151:$BA$151,0)),0)+IFERROR(INDEX('Hoja de Trabajo para listado'!$BC$155:$CB$1048576,MATCH($A702,'Hoja de Trabajo para listado'!$BC$155:$BC$1048576,0),MATCH((CUADRO!Q$5&amp;$E702),'Hoja de Trabajo para listado'!$BC$151:$CB$151,0)),0)+IFERROR(INDEX('Hoja de Trabajo para listado'!$DE$153:$DG$274,MATCH($A702,'Hoja de Trabajo para listado'!$DE$153:$DE$1048576,0),MATCH((CUADRO!Q$5&amp;$E702),'Hoja de Trabajo para listado'!$DE$151:$DG$151,0)),0)+IFERROR(INDEX('Hoja de Trabajo para listado'!$CD$155:$DC$1048576,MATCH($A702,'Hoja de Trabajo para listado'!$CD$155:$CD$1048576,0),MATCH((CUADRO!Q$5&amp;$E702),'Hoja de Trabajo para listado'!$CD$151:$DC$151,0)),0)</f>
        <v>0</v>
      </c>
      <c r="R702" s="255">
        <f t="shared" ca="1" si="22"/>
        <v>0</v>
      </c>
      <c r="S702" s="262"/>
      <c r="T702" s="255">
        <f ca="1">+T703</f>
        <v>0</v>
      </c>
      <c r="U702" s="254">
        <f t="shared" si="23"/>
        <v>1</v>
      </c>
      <c r="V702" s="362" t="str">
        <f>+VLOOKUP(A702,bd_lista!$A$3:$E$590,5,FALSE)</f>
        <v>Gobiernos Autonomos Municipales</v>
      </c>
      <c r="W702" s="361" t="str">
        <f>+V702</f>
        <v>Gobiernos Autonomos Municipales</v>
      </c>
      <c r="X702" s="254">
        <f>+VLOOKUP(A702,[2]Sheet1!$A$13:$D$744,4,FALSE)</f>
        <v>0</v>
      </c>
      <c r="Y702" s="254" t="e">
        <f>+VLOOKUP(X702,bd_lista!$A$3:$C$590,3,FALSE)</f>
        <v>#N/A</v>
      </c>
      <c r="Z702" s="316">
        <f>+X702</f>
        <v>0</v>
      </c>
      <c r="AA702" s="317" t="e">
        <f>+Y702</f>
        <v>#N/A</v>
      </c>
    </row>
    <row r="703" spans="1:27" customFormat="1" ht="15" hidden="1" customHeight="1">
      <c r="A703" s="32">
        <v>1343</v>
      </c>
      <c r="B703" s="307"/>
      <c r="C703" s="259" t="str">
        <f>+VLOOKUP(A703,bd_lista!$A$3:$C$590,3,FALSE)</f>
        <v>Gobierno Autónomo Municipal de Vila Vila</v>
      </c>
      <c r="D703" s="362"/>
      <c r="E703" s="256" t="s">
        <v>1314</v>
      </c>
      <c r="F703" s="255">
        <f ca="1">+IFERROR(INDEX('Hoja de Trabajo para listado'!$A$155:$Z$1048576,MATCH($A703,'Hoja de Trabajo para listado'!$A$155:$A$1048576,0),MATCH((CUADRO!F$5&amp;$E703),'Hoja de Trabajo para listado'!$A$151:$Z$151,0)),0)+IFERROR(INDEX('Hoja de Trabajo para listado'!$AB$155:$BA$1048576,MATCH($A703,'Hoja de Trabajo para listado'!$AB$155:$AB$1048576,0),MATCH((CUADRO!F$5&amp;$E703),'Hoja de Trabajo para listado'!$AB$151:$BA$151,0)),0)+IFERROR(INDEX('Hoja de Trabajo para listado'!$BC$155:$CB$1048576,MATCH($A703,'Hoja de Trabajo para listado'!$BC$155:$BC$1048576,0),MATCH((CUADRO!F$5&amp;$E703),'Hoja de Trabajo para listado'!$BC$151:$CB$151,0)),0)+IFERROR(INDEX('Hoja de Trabajo para listado'!$DE$153:$DG$274,MATCH($A703,'Hoja de Trabajo para listado'!$DE$153:$DE$1048576,0),MATCH((CUADRO!F$5&amp;$E703),'Hoja de Trabajo para listado'!$DE$151:$DG$151,0)),0)+IFERROR(INDEX('Hoja de Trabajo para listado'!$CD$155:$DC$1048576,MATCH($A703,'Hoja de Trabajo para listado'!$CD$155:$CD$1048576,0),MATCH((CUADRO!F$5&amp;$E703),'Hoja de Trabajo para listado'!$CD$151:$DC$151,0)),0)</f>
        <v>0</v>
      </c>
      <c r="G703" s="255">
        <f ca="1">+IFERROR(INDEX('Hoja de Trabajo para listado'!$A$155:$Z$1048576,MATCH($A703,'Hoja de Trabajo para listado'!$A$155:$A$1048576,0),MATCH((CUADRO!G$5&amp;$E703),'Hoja de Trabajo para listado'!$A$151:$Z$151,0)),0)+IFERROR(INDEX('Hoja de Trabajo para listado'!$AB$155:$BA$1048576,MATCH($A703,'Hoja de Trabajo para listado'!$AB$155:$AB$1048576,0),MATCH((CUADRO!G$5&amp;$E703),'Hoja de Trabajo para listado'!$AB$151:$BA$151,0)),0)+IFERROR(INDEX('Hoja de Trabajo para listado'!$BC$155:$CB$1048576,MATCH($A703,'Hoja de Trabajo para listado'!$BC$155:$BC$1048576,0),MATCH((CUADRO!G$5&amp;$E703),'Hoja de Trabajo para listado'!$BC$151:$CB$151,0)),0)+IFERROR(INDEX('Hoja de Trabajo para listado'!$DE$153:$DG$274,MATCH($A703,'Hoja de Trabajo para listado'!$DE$153:$DE$1048576,0),MATCH((CUADRO!G$5&amp;$E703),'Hoja de Trabajo para listado'!$DE$151:$DG$151,0)),0)+IFERROR(INDEX('Hoja de Trabajo para listado'!$CD$155:$DC$1048576,MATCH($A703,'Hoja de Trabajo para listado'!$CD$155:$CD$1048576,0),MATCH((CUADRO!G$5&amp;$E703),'Hoja de Trabajo para listado'!$CD$151:$DC$151,0)),0)</f>
        <v>0</v>
      </c>
      <c r="H703" s="255">
        <f ca="1">+IFERROR(INDEX('Hoja de Trabajo para listado'!$A$155:$Z$1048576,MATCH($A703,'Hoja de Trabajo para listado'!$A$155:$A$1048576,0),MATCH((CUADRO!H$5&amp;$E703),'Hoja de Trabajo para listado'!$A$151:$Z$151,0)),0)+IFERROR(INDEX('Hoja de Trabajo para listado'!$AB$155:$BA$1048576,MATCH($A703,'Hoja de Trabajo para listado'!$AB$155:$AB$1048576,0),MATCH((CUADRO!H$5&amp;$E703),'Hoja de Trabajo para listado'!$AB$151:$BA$151,0)),0)+IFERROR(INDEX('Hoja de Trabajo para listado'!$BC$155:$CB$1048576,MATCH($A703,'Hoja de Trabajo para listado'!$BC$155:$BC$1048576,0),MATCH((CUADRO!H$5&amp;$E703),'Hoja de Trabajo para listado'!$BC$151:$CB$151,0)),0)+IFERROR(INDEX('Hoja de Trabajo para listado'!$DE$153:$DG$274,MATCH($A703,'Hoja de Trabajo para listado'!$DE$153:$DE$1048576,0),MATCH((CUADRO!H$5&amp;$E703),'Hoja de Trabajo para listado'!$DE$151:$DG$151,0)),0)+IFERROR(INDEX('Hoja de Trabajo para listado'!$CD$155:$DC$1048576,MATCH($A703,'Hoja de Trabajo para listado'!$CD$155:$CD$1048576,0),MATCH((CUADRO!H$5&amp;$E703),'Hoja de Trabajo para listado'!$CD$151:$DC$151,0)),0)</f>
        <v>0</v>
      </c>
      <c r="I703" s="255">
        <f ca="1">+IFERROR(INDEX('Hoja de Trabajo para listado'!$A$155:$Z$1048576,MATCH($A703,'Hoja de Trabajo para listado'!$A$155:$A$1048576,0),MATCH((CUADRO!I$5&amp;$E703),'Hoja de Trabajo para listado'!$A$151:$Z$151,0)),0)+IFERROR(INDEX('Hoja de Trabajo para listado'!$AB$155:$BA$1048576,MATCH($A703,'Hoja de Trabajo para listado'!$AB$155:$AB$1048576,0),MATCH((CUADRO!I$5&amp;$E703),'Hoja de Trabajo para listado'!$AB$151:$BA$151,0)),0)+IFERROR(INDEX('Hoja de Trabajo para listado'!$BC$155:$CB$1048576,MATCH($A703,'Hoja de Trabajo para listado'!$BC$155:$BC$1048576,0),MATCH((CUADRO!I$5&amp;$E703),'Hoja de Trabajo para listado'!$BC$151:$CB$151,0)),0)+IFERROR(INDEX('Hoja de Trabajo para listado'!$DE$153:$DG$274,MATCH($A703,'Hoja de Trabajo para listado'!$DE$153:$DE$1048576,0),MATCH((CUADRO!I$5&amp;$E703),'Hoja de Trabajo para listado'!$DE$151:$DG$151,0)),0)+IFERROR(INDEX('Hoja de Trabajo para listado'!$CD$155:$DC$1048576,MATCH($A703,'Hoja de Trabajo para listado'!$CD$155:$CD$1048576,0),MATCH((CUADRO!I$5&amp;$E703),'Hoja de Trabajo para listado'!$CD$151:$DC$151,0)),0)</f>
        <v>0</v>
      </c>
      <c r="J703" s="255">
        <f ca="1">+IFERROR(INDEX('Hoja de Trabajo para listado'!$A$155:$Z$1048576,MATCH($A703,'Hoja de Trabajo para listado'!$A$155:$A$1048576,0),MATCH((CUADRO!J$5&amp;$E703),'Hoja de Trabajo para listado'!$A$151:$Z$151,0)),0)+IFERROR(INDEX('Hoja de Trabajo para listado'!$AB$155:$BA$1048576,MATCH($A703,'Hoja de Trabajo para listado'!$AB$155:$AB$1048576,0),MATCH((CUADRO!J$5&amp;$E703),'Hoja de Trabajo para listado'!$AB$151:$BA$151,0)),0)+IFERROR(INDEX('Hoja de Trabajo para listado'!$BC$155:$CB$1048576,MATCH($A703,'Hoja de Trabajo para listado'!$BC$155:$BC$1048576,0),MATCH((CUADRO!J$5&amp;$E703),'Hoja de Trabajo para listado'!$BC$151:$CB$151,0)),0)+IFERROR(INDEX('Hoja de Trabajo para listado'!$DE$153:$DG$274,MATCH($A703,'Hoja de Trabajo para listado'!$DE$153:$DE$1048576,0),MATCH((CUADRO!J$5&amp;$E703),'Hoja de Trabajo para listado'!$DE$151:$DG$151,0)),0)+IFERROR(INDEX('Hoja de Trabajo para listado'!$CD$155:$DC$1048576,MATCH($A703,'Hoja de Trabajo para listado'!$CD$155:$CD$1048576,0),MATCH((CUADRO!J$5&amp;$E703),'Hoja de Trabajo para listado'!$CD$151:$DC$151,0)),0)</f>
        <v>0</v>
      </c>
      <c r="K703" s="255">
        <f ca="1">+IFERROR(INDEX('Hoja de Trabajo para listado'!$A$155:$Z$1048576,MATCH($A703,'Hoja de Trabajo para listado'!$A$155:$A$1048576,0),MATCH((CUADRO!K$5&amp;$E703),'Hoja de Trabajo para listado'!$A$151:$Z$151,0)),0)+IFERROR(INDEX('Hoja de Trabajo para listado'!$AB$155:$BA$1048576,MATCH($A703,'Hoja de Trabajo para listado'!$AB$155:$AB$1048576,0),MATCH((CUADRO!K$5&amp;$E703),'Hoja de Trabajo para listado'!$AB$151:$BA$151,0)),0)+IFERROR(INDEX('Hoja de Trabajo para listado'!$BC$155:$CB$1048576,MATCH($A703,'Hoja de Trabajo para listado'!$BC$155:$BC$1048576,0),MATCH((CUADRO!K$5&amp;$E703),'Hoja de Trabajo para listado'!$BC$151:$CB$151,0)),0)+IFERROR(INDEX('Hoja de Trabajo para listado'!$DE$153:$DG$274,MATCH($A703,'Hoja de Trabajo para listado'!$DE$153:$DE$1048576,0),MATCH((CUADRO!K$5&amp;$E703),'Hoja de Trabajo para listado'!$DE$151:$DG$151,0)),0)+IFERROR(INDEX('Hoja de Trabajo para listado'!$CD$155:$DC$1048576,MATCH($A703,'Hoja de Trabajo para listado'!$CD$155:$CD$1048576,0),MATCH((CUADRO!K$5&amp;$E703),'Hoja de Trabajo para listado'!$CD$151:$DC$151,0)),0)</f>
        <v>0</v>
      </c>
      <c r="L703" s="255">
        <f ca="1">+IFERROR(INDEX('Hoja de Trabajo para listado'!$A$155:$Z$1048576,MATCH($A703,'Hoja de Trabajo para listado'!$A$155:$A$1048576,0),MATCH((CUADRO!L$5&amp;$E703),'Hoja de Trabajo para listado'!$A$151:$Z$151,0)),0)+IFERROR(INDEX('Hoja de Trabajo para listado'!$AB$155:$BA$1048576,MATCH($A703,'Hoja de Trabajo para listado'!$AB$155:$AB$1048576,0),MATCH((CUADRO!L$5&amp;$E703),'Hoja de Trabajo para listado'!$AB$151:$BA$151,0)),0)+IFERROR(INDEX('Hoja de Trabajo para listado'!$BC$155:$CB$1048576,MATCH($A703,'Hoja de Trabajo para listado'!$BC$155:$BC$1048576,0),MATCH((CUADRO!L$5&amp;$E703),'Hoja de Trabajo para listado'!$BC$151:$CB$151,0)),0)+IFERROR(INDEX('Hoja de Trabajo para listado'!$DE$153:$DG$274,MATCH($A703,'Hoja de Trabajo para listado'!$DE$153:$DE$1048576,0),MATCH((CUADRO!L$5&amp;$E703),'Hoja de Trabajo para listado'!$DE$151:$DG$151,0)),0)+IFERROR(INDEX('Hoja de Trabajo para listado'!$CD$155:$DC$1048576,MATCH($A703,'Hoja de Trabajo para listado'!$CD$155:$CD$1048576,0),MATCH((CUADRO!L$5&amp;$E703),'Hoja de Trabajo para listado'!$CD$151:$DC$151,0)),0)</f>
        <v>0</v>
      </c>
      <c r="M703" s="255">
        <f ca="1">+IFERROR(INDEX('Hoja de Trabajo para listado'!$A$155:$Z$1048576,MATCH($A703,'Hoja de Trabajo para listado'!$A$155:$A$1048576,0),MATCH((CUADRO!M$5&amp;$E703),'Hoja de Trabajo para listado'!$A$151:$Z$151,0)),0)+IFERROR(INDEX('Hoja de Trabajo para listado'!$AB$155:$BA$1048576,MATCH($A703,'Hoja de Trabajo para listado'!$AB$155:$AB$1048576,0),MATCH((CUADRO!M$5&amp;$E703),'Hoja de Trabajo para listado'!$AB$151:$BA$151,0)),0)+IFERROR(INDEX('Hoja de Trabajo para listado'!$BC$155:$CB$1048576,MATCH($A703,'Hoja de Trabajo para listado'!$BC$155:$BC$1048576,0),MATCH((CUADRO!M$5&amp;$E703),'Hoja de Trabajo para listado'!$BC$151:$CB$151,0)),0)+IFERROR(INDEX('Hoja de Trabajo para listado'!$DE$153:$DG$274,MATCH($A703,'Hoja de Trabajo para listado'!$DE$153:$DE$1048576,0),MATCH((CUADRO!M$5&amp;$E703),'Hoja de Trabajo para listado'!$DE$151:$DG$151,0)),0)+IFERROR(INDEX('Hoja de Trabajo para listado'!$CD$155:$DC$1048576,MATCH($A703,'Hoja de Trabajo para listado'!$CD$155:$CD$1048576,0),MATCH((CUADRO!M$5&amp;$E703),'Hoja de Trabajo para listado'!$CD$151:$DC$151,0)),0)</f>
        <v>0</v>
      </c>
      <c r="N703" s="255">
        <f ca="1">+IFERROR(INDEX('Hoja de Trabajo para listado'!$A$155:$Z$1048576,MATCH($A703,'Hoja de Trabajo para listado'!$A$155:$A$1048576,0),MATCH((CUADRO!N$5&amp;$E703),'Hoja de Trabajo para listado'!$A$151:$Z$151,0)),0)+IFERROR(INDEX('Hoja de Trabajo para listado'!$AB$155:$BA$1048576,MATCH($A703,'Hoja de Trabajo para listado'!$AB$155:$AB$1048576,0),MATCH((CUADRO!N$5&amp;$E703),'Hoja de Trabajo para listado'!$AB$151:$BA$151,0)),0)+IFERROR(INDEX('Hoja de Trabajo para listado'!$BC$155:$CB$1048576,MATCH($A703,'Hoja de Trabajo para listado'!$BC$155:$BC$1048576,0),MATCH((CUADRO!N$5&amp;$E703),'Hoja de Trabajo para listado'!$BC$151:$CB$151,0)),0)+IFERROR(INDEX('Hoja de Trabajo para listado'!$DE$153:$DG$274,MATCH($A703,'Hoja de Trabajo para listado'!$DE$153:$DE$1048576,0),MATCH((CUADRO!N$5&amp;$E703),'Hoja de Trabajo para listado'!$DE$151:$DG$151,0)),0)+IFERROR(INDEX('Hoja de Trabajo para listado'!$CD$155:$DC$1048576,MATCH($A703,'Hoja de Trabajo para listado'!$CD$155:$CD$1048576,0),MATCH((CUADRO!N$5&amp;$E703),'Hoja de Trabajo para listado'!$CD$151:$DC$151,0)),0)</f>
        <v>0</v>
      </c>
      <c r="O703" s="255">
        <f ca="1">+IFERROR(INDEX('Hoja de Trabajo para listado'!$A$155:$Z$1048576,MATCH($A703,'Hoja de Trabajo para listado'!$A$155:$A$1048576,0),MATCH((CUADRO!O$5&amp;$E703),'Hoja de Trabajo para listado'!$A$151:$Z$151,0)),0)+IFERROR(INDEX('Hoja de Trabajo para listado'!$AB$155:$BA$1048576,MATCH($A703,'Hoja de Trabajo para listado'!$AB$155:$AB$1048576,0),MATCH((CUADRO!O$5&amp;$E703),'Hoja de Trabajo para listado'!$AB$151:$BA$151,0)),0)+IFERROR(INDEX('Hoja de Trabajo para listado'!$BC$155:$CB$1048576,MATCH($A703,'Hoja de Trabajo para listado'!$BC$155:$BC$1048576,0),MATCH((CUADRO!O$5&amp;$E703),'Hoja de Trabajo para listado'!$BC$151:$CB$151,0)),0)+IFERROR(INDEX('Hoja de Trabajo para listado'!$DE$153:$DG$274,MATCH($A703,'Hoja de Trabajo para listado'!$DE$153:$DE$1048576,0),MATCH((CUADRO!O$5&amp;$E703),'Hoja de Trabajo para listado'!$DE$151:$DG$151,0)),0)+IFERROR(INDEX('Hoja de Trabajo para listado'!$CD$155:$DC$1048576,MATCH($A703,'Hoja de Trabajo para listado'!$CD$155:$CD$1048576,0),MATCH((CUADRO!O$5&amp;$E703),'Hoja de Trabajo para listado'!$CD$151:$DC$151,0)),0)</f>
        <v>0</v>
      </c>
      <c r="P703" s="255">
        <f ca="1">+IFERROR(INDEX('Hoja de Trabajo para listado'!$A$155:$Z$1048576,MATCH($A703,'Hoja de Trabajo para listado'!$A$155:$A$1048576,0),MATCH((CUADRO!P$5&amp;$E703),'Hoja de Trabajo para listado'!$A$151:$Z$151,0)),0)+IFERROR(INDEX('Hoja de Trabajo para listado'!$AB$155:$BA$1048576,MATCH($A703,'Hoja de Trabajo para listado'!$AB$155:$AB$1048576,0),MATCH((CUADRO!P$5&amp;$E703),'Hoja de Trabajo para listado'!$AB$151:$BA$151,0)),0)+IFERROR(INDEX('Hoja de Trabajo para listado'!$BC$155:$CB$1048576,MATCH($A703,'Hoja de Trabajo para listado'!$BC$155:$BC$1048576,0),MATCH((CUADRO!P$5&amp;$E703),'Hoja de Trabajo para listado'!$BC$151:$CB$151,0)),0)+IFERROR(INDEX('Hoja de Trabajo para listado'!$DE$153:$DG$274,MATCH($A703,'Hoja de Trabajo para listado'!$DE$153:$DE$1048576,0),MATCH((CUADRO!P$5&amp;$E703),'Hoja de Trabajo para listado'!$DE$151:$DG$151,0)),0)+IFERROR(INDEX('Hoja de Trabajo para listado'!$CD$155:$DC$1048576,MATCH($A703,'Hoja de Trabajo para listado'!$CD$155:$CD$1048576,0),MATCH((CUADRO!P$5&amp;$E703),'Hoja de Trabajo para listado'!$CD$151:$DC$151,0)),0)</f>
        <v>0</v>
      </c>
      <c r="Q703" s="255">
        <f ca="1">+IFERROR(INDEX('Hoja de Trabajo para listado'!$A$155:$Z$1048576,MATCH($A703,'Hoja de Trabajo para listado'!$A$155:$A$1048576,0),MATCH((CUADRO!Q$5&amp;$E703),'Hoja de Trabajo para listado'!$A$151:$Z$151,0)),0)+IFERROR(INDEX('Hoja de Trabajo para listado'!$AB$155:$BA$1048576,MATCH($A703,'Hoja de Trabajo para listado'!$AB$155:$AB$1048576,0),MATCH((CUADRO!Q$5&amp;$E703),'Hoja de Trabajo para listado'!$AB$151:$BA$151,0)),0)+IFERROR(INDEX('Hoja de Trabajo para listado'!$BC$155:$CB$1048576,MATCH($A703,'Hoja de Trabajo para listado'!$BC$155:$BC$1048576,0),MATCH((CUADRO!Q$5&amp;$E703),'Hoja de Trabajo para listado'!$BC$151:$CB$151,0)),0)+IFERROR(INDEX('Hoja de Trabajo para listado'!$DE$153:$DG$274,MATCH($A703,'Hoja de Trabajo para listado'!$DE$153:$DE$1048576,0),MATCH((CUADRO!Q$5&amp;$E703),'Hoja de Trabajo para listado'!$DE$151:$DG$151,0)),0)+IFERROR(INDEX('Hoja de Trabajo para listado'!$CD$155:$DC$1048576,MATCH($A703,'Hoja de Trabajo para listado'!$CD$155:$CD$1048576,0),MATCH((CUADRO!Q$5&amp;$E703),'Hoja de Trabajo para listado'!$CD$151:$DC$151,0)),0)</f>
        <v>0</v>
      </c>
      <c r="R703" s="255">
        <f t="shared" ca="1" si="22"/>
        <v>0</v>
      </c>
      <c r="S703" s="262">
        <f ca="1">+R702+R703</f>
        <v>0</v>
      </c>
      <c r="T703" s="255">
        <f ca="1">+S703</f>
        <v>0</v>
      </c>
      <c r="U703" s="254">
        <f t="shared" si="23"/>
        <v>2</v>
      </c>
      <c r="V703" s="362" t="str">
        <f>+VLOOKUP(A703,bd_lista!$A$3:$E$590,5,FALSE)</f>
        <v>Gobiernos Autonomos Municipales</v>
      </c>
      <c r="W703" s="362"/>
      <c r="X703" s="254">
        <f>+VLOOKUP(A703,[2]Sheet1!$A$13:$D$744,4,FALSE)</f>
        <v>0</v>
      </c>
      <c r="Y703" s="254" t="e">
        <f>+VLOOKUP(X703,bd_lista!$A$3:$C$590,3,FALSE)</f>
        <v>#N/A</v>
      </c>
      <c r="Z703" s="314"/>
      <c r="AA703" s="315"/>
    </row>
    <row r="704" spans="1:27" customFormat="1" ht="15" hidden="1" customHeight="1">
      <c r="A704" s="32">
        <v>1344</v>
      </c>
      <c r="B704" s="306">
        <f>+A704</f>
        <v>1344</v>
      </c>
      <c r="C704" s="259" t="str">
        <f>+VLOOKUP(A704,bd_lista!$A$3:$C$590,3,FALSE)</f>
        <v>Gobierno Autónomo Municipal de Alalay</v>
      </c>
      <c r="D704" s="361" t="str">
        <f>+C704</f>
        <v>Gobierno Autónomo Municipal de Alalay</v>
      </c>
      <c r="E704" s="254" t="s">
        <v>1313</v>
      </c>
      <c r="F704" s="255">
        <f ca="1">+IFERROR(INDEX('Hoja de Trabajo para listado'!$A$155:$Z$1048576,MATCH($A704,'Hoja de Trabajo para listado'!$A$155:$A$1048576,0),MATCH((CUADRO!F$5&amp;$E704),'Hoja de Trabajo para listado'!$A$151:$Z$151,0)),0)+IFERROR(INDEX('Hoja de Trabajo para listado'!$AB$155:$BA$1048576,MATCH($A704,'Hoja de Trabajo para listado'!$AB$155:$AB$1048576,0),MATCH((CUADRO!F$5&amp;$E704),'Hoja de Trabajo para listado'!$AB$151:$BA$151,0)),0)+IFERROR(INDEX('Hoja de Trabajo para listado'!$BC$155:$CB$1048576,MATCH($A704,'Hoja de Trabajo para listado'!$BC$155:$BC$1048576,0),MATCH((CUADRO!F$5&amp;$E704),'Hoja de Trabajo para listado'!$BC$151:$CB$151,0)),0)+IFERROR(INDEX('Hoja de Trabajo para listado'!$DE$153:$DG$274,MATCH($A704,'Hoja de Trabajo para listado'!$DE$153:$DE$1048576,0),MATCH((CUADRO!F$5&amp;$E704),'Hoja de Trabajo para listado'!$DE$151:$DG$151,0)),0)+IFERROR(INDEX('Hoja de Trabajo para listado'!$CD$155:$DC$1048576,MATCH($A704,'Hoja de Trabajo para listado'!$CD$155:$CD$1048576,0),MATCH((CUADRO!F$5&amp;$E704),'Hoja de Trabajo para listado'!$CD$151:$DC$151,0)),0)</f>
        <v>0</v>
      </c>
      <c r="G704" s="255">
        <f ca="1">+IFERROR(INDEX('Hoja de Trabajo para listado'!$A$155:$Z$1048576,MATCH($A704,'Hoja de Trabajo para listado'!$A$155:$A$1048576,0),MATCH((CUADRO!G$5&amp;$E704),'Hoja de Trabajo para listado'!$A$151:$Z$151,0)),0)+IFERROR(INDEX('Hoja de Trabajo para listado'!$AB$155:$BA$1048576,MATCH($A704,'Hoja de Trabajo para listado'!$AB$155:$AB$1048576,0),MATCH((CUADRO!G$5&amp;$E704),'Hoja de Trabajo para listado'!$AB$151:$BA$151,0)),0)+IFERROR(INDEX('Hoja de Trabajo para listado'!$BC$155:$CB$1048576,MATCH($A704,'Hoja de Trabajo para listado'!$BC$155:$BC$1048576,0),MATCH((CUADRO!G$5&amp;$E704),'Hoja de Trabajo para listado'!$BC$151:$CB$151,0)),0)+IFERROR(INDEX('Hoja de Trabajo para listado'!$DE$153:$DG$274,MATCH($A704,'Hoja de Trabajo para listado'!$DE$153:$DE$1048576,0),MATCH((CUADRO!G$5&amp;$E704),'Hoja de Trabajo para listado'!$DE$151:$DG$151,0)),0)+IFERROR(INDEX('Hoja de Trabajo para listado'!$CD$155:$DC$1048576,MATCH($A704,'Hoja de Trabajo para listado'!$CD$155:$CD$1048576,0),MATCH((CUADRO!G$5&amp;$E704),'Hoja de Trabajo para listado'!$CD$151:$DC$151,0)),0)</f>
        <v>0</v>
      </c>
      <c r="H704" s="255">
        <f ca="1">+IFERROR(INDEX('Hoja de Trabajo para listado'!$A$155:$Z$1048576,MATCH($A704,'Hoja de Trabajo para listado'!$A$155:$A$1048576,0),MATCH((CUADRO!H$5&amp;$E704),'Hoja de Trabajo para listado'!$A$151:$Z$151,0)),0)+IFERROR(INDEX('Hoja de Trabajo para listado'!$AB$155:$BA$1048576,MATCH($A704,'Hoja de Trabajo para listado'!$AB$155:$AB$1048576,0),MATCH((CUADRO!H$5&amp;$E704),'Hoja de Trabajo para listado'!$AB$151:$BA$151,0)),0)+IFERROR(INDEX('Hoja de Trabajo para listado'!$BC$155:$CB$1048576,MATCH($A704,'Hoja de Trabajo para listado'!$BC$155:$BC$1048576,0),MATCH((CUADRO!H$5&amp;$E704),'Hoja de Trabajo para listado'!$BC$151:$CB$151,0)),0)+IFERROR(INDEX('Hoja de Trabajo para listado'!$DE$153:$DG$274,MATCH($A704,'Hoja de Trabajo para listado'!$DE$153:$DE$1048576,0),MATCH((CUADRO!H$5&amp;$E704),'Hoja de Trabajo para listado'!$DE$151:$DG$151,0)),0)+IFERROR(INDEX('Hoja de Trabajo para listado'!$CD$155:$DC$1048576,MATCH($A704,'Hoja de Trabajo para listado'!$CD$155:$CD$1048576,0),MATCH((CUADRO!H$5&amp;$E704),'Hoja de Trabajo para listado'!$CD$151:$DC$151,0)),0)</f>
        <v>0</v>
      </c>
      <c r="I704" s="255">
        <f ca="1">+IFERROR(INDEX('Hoja de Trabajo para listado'!$A$155:$Z$1048576,MATCH($A704,'Hoja de Trabajo para listado'!$A$155:$A$1048576,0),MATCH((CUADRO!I$5&amp;$E704),'Hoja de Trabajo para listado'!$A$151:$Z$151,0)),0)+IFERROR(INDEX('Hoja de Trabajo para listado'!$AB$155:$BA$1048576,MATCH($A704,'Hoja de Trabajo para listado'!$AB$155:$AB$1048576,0),MATCH((CUADRO!I$5&amp;$E704),'Hoja de Trabajo para listado'!$AB$151:$BA$151,0)),0)+IFERROR(INDEX('Hoja de Trabajo para listado'!$BC$155:$CB$1048576,MATCH($A704,'Hoja de Trabajo para listado'!$BC$155:$BC$1048576,0),MATCH((CUADRO!I$5&amp;$E704),'Hoja de Trabajo para listado'!$BC$151:$CB$151,0)),0)+IFERROR(INDEX('Hoja de Trabajo para listado'!$DE$153:$DG$274,MATCH($A704,'Hoja de Trabajo para listado'!$DE$153:$DE$1048576,0),MATCH((CUADRO!I$5&amp;$E704),'Hoja de Trabajo para listado'!$DE$151:$DG$151,0)),0)+IFERROR(INDEX('Hoja de Trabajo para listado'!$CD$155:$DC$1048576,MATCH($A704,'Hoja de Trabajo para listado'!$CD$155:$CD$1048576,0),MATCH((CUADRO!I$5&amp;$E704),'Hoja de Trabajo para listado'!$CD$151:$DC$151,0)),0)</f>
        <v>0</v>
      </c>
      <c r="J704" s="255">
        <f ca="1">+IFERROR(INDEX('Hoja de Trabajo para listado'!$A$155:$Z$1048576,MATCH($A704,'Hoja de Trabajo para listado'!$A$155:$A$1048576,0),MATCH((CUADRO!J$5&amp;$E704),'Hoja de Trabajo para listado'!$A$151:$Z$151,0)),0)+IFERROR(INDEX('Hoja de Trabajo para listado'!$AB$155:$BA$1048576,MATCH($A704,'Hoja de Trabajo para listado'!$AB$155:$AB$1048576,0),MATCH((CUADRO!J$5&amp;$E704),'Hoja de Trabajo para listado'!$AB$151:$BA$151,0)),0)+IFERROR(INDEX('Hoja de Trabajo para listado'!$BC$155:$CB$1048576,MATCH($A704,'Hoja de Trabajo para listado'!$BC$155:$BC$1048576,0),MATCH((CUADRO!J$5&amp;$E704),'Hoja de Trabajo para listado'!$BC$151:$CB$151,0)),0)+IFERROR(INDEX('Hoja de Trabajo para listado'!$DE$153:$DG$274,MATCH($A704,'Hoja de Trabajo para listado'!$DE$153:$DE$1048576,0),MATCH((CUADRO!J$5&amp;$E704),'Hoja de Trabajo para listado'!$DE$151:$DG$151,0)),0)+IFERROR(INDEX('Hoja de Trabajo para listado'!$CD$155:$DC$1048576,MATCH($A704,'Hoja de Trabajo para listado'!$CD$155:$CD$1048576,0),MATCH((CUADRO!J$5&amp;$E704),'Hoja de Trabajo para listado'!$CD$151:$DC$151,0)),0)</f>
        <v>0</v>
      </c>
      <c r="K704" s="255">
        <f ca="1">+IFERROR(INDEX('Hoja de Trabajo para listado'!$A$155:$Z$1048576,MATCH($A704,'Hoja de Trabajo para listado'!$A$155:$A$1048576,0),MATCH((CUADRO!K$5&amp;$E704),'Hoja de Trabajo para listado'!$A$151:$Z$151,0)),0)+IFERROR(INDEX('Hoja de Trabajo para listado'!$AB$155:$BA$1048576,MATCH($A704,'Hoja de Trabajo para listado'!$AB$155:$AB$1048576,0),MATCH((CUADRO!K$5&amp;$E704),'Hoja de Trabajo para listado'!$AB$151:$BA$151,0)),0)+IFERROR(INDEX('Hoja de Trabajo para listado'!$BC$155:$CB$1048576,MATCH($A704,'Hoja de Trabajo para listado'!$BC$155:$BC$1048576,0),MATCH((CUADRO!K$5&amp;$E704),'Hoja de Trabajo para listado'!$BC$151:$CB$151,0)),0)+IFERROR(INDEX('Hoja de Trabajo para listado'!$DE$153:$DG$274,MATCH($A704,'Hoja de Trabajo para listado'!$DE$153:$DE$1048576,0),MATCH((CUADRO!K$5&amp;$E704),'Hoja de Trabajo para listado'!$DE$151:$DG$151,0)),0)+IFERROR(INDEX('Hoja de Trabajo para listado'!$CD$155:$DC$1048576,MATCH($A704,'Hoja de Trabajo para listado'!$CD$155:$CD$1048576,0),MATCH((CUADRO!K$5&amp;$E704),'Hoja de Trabajo para listado'!$CD$151:$DC$151,0)),0)</f>
        <v>0</v>
      </c>
      <c r="L704" s="255">
        <f ca="1">+IFERROR(INDEX('Hoja de Trabajo para listado'!$A$155:$Z$1048576,MATCH($A704,'Hoja de Trabajo para listado'!$A$155:$A$1048576,0),MATCH((CUADRO!L$5&amp;$E704),'Hoja de Trabajo para listado'!$A$151:$Z$151,0)),0)+IFERROR(INDEX('Hoja de Trabajo para listado'!$AB$155:$BA$1048576,MATCH($A704,'Hoja de Trabajo para listado'!$AB$155:$AB$1048576,0),MATCH((CUADRO!L$5&amp;$E704),'Hoja de Trabajo para listado'!$AB$151:$BA$151,0)),0)+IFERROR(INDEX('Hoja de Trabajo para listado'!$BC$155:$CB$1048576,MATCH($A704,'Hoja de Trabajo para listado'!$BC$155:$BC$1048576,0),MATCH((CUADRO!L$5&amp;$E704),'Hoja de Trabajo para listado'!$BC$151:$CB$151,0)),0)+IFERROR(INDEX('Hoja de Trabajo para listado'!$DE$153:$DG$274,MATCH($A704,'Hoja de Trabajo para listado'!$DE$153:$DE$1048576,0),MATCH((CUADRO!L$5&amp;$E704),'Hoja de Trabajo para listado'!$DE$151:$DG$151,0)),0)+IFERROR(INDEX('Hoja de Trabajo para listado'!$CD$155:$DC$1048576,MATCH($A704,'Hoja de Trabajo para listado'!$CD$155:$CD$1048576,0),MATCH((CUADRO!L$5&amp;$E704),'Hoja de Trabajo para listado'!$CD$151:$DC$151,0)),0)</f>
        <v>0</v>
      </c>
      <c r="M704" s="255">
        <f ca="1">+IFERROR(INDEX('Hoja de Trabajo para listado'!$A$155:$Z$1048576,MATCH($A704,'Hoja de Trabajo para listado'!$A$155:$A$1048576,0),MATCH((CUADRO!M$5&amp;$E704),'Hoja de Trabajo para listado'!$A$151:$Z$151,0)),0)+IFERROR(INDEX('Hoja de Trabajo para listado'!$AB$155:$BA$1048576,MATCH($A704,'Hoja de Trabajo para listado'!$AB$155:$AB$1048576,0),MATCH((CUADRO!M$5&amp;$E704),'Hoja de Trabajo para listado'!$AB$151:$BA$151,0)),0)+IFERROR(INDEX('Hoja de Trabajo para listado'!$BC$155:$CB$1048576,MATCH($A704,'Hoja de Trabajo para listado'!$BC$155:$BC$1048576,0),MATCH((CUADRO!M$5&amp;$E704),'Hoja de Trabajo para listado'!$BC$151:$CB$151,0)),0)+IFERROR(INDEX('Hoja de Trabajo para listado'!$DE$153:$DG$274,MATCH($A704,'Hoja de Trabajo para listado'!$DE$153:$DE$1048576,0),MATCH((CUADRO!M$5&amp;$E704),'Hoja de Trabajo para listado'!$DE$151:$DG$151,0)),0)+IFERROR(INDEX('Hoja de Trabajo para listado'!$CD$155:$DC$1048576,MATCH($A704,'Hoja de Trabajo para listado'!$CD$155:$CD$1048576,0),MATCH((CUADRO!M$5&amp;$E704),'Hoja de Trabajo para listado'!$CD$151:$DC$151,0)),0)</f>
        <v>0</v>
      </c>
      <c r="N704" s="255">
        <f ca="1">+IFERROR(INDEX('Hoja de Trabajo para listado'!$A$155:$Z$1048576,MATCH($A704,'Hoja de Trabajo para listado'!$A$155:$A$1048576,0),MATCH((CUADRO!N$5&amp;$E704),'Hoja de Trabajo para listado'!$A$151:$Z$151,0)),0)+IFERROR(INDEX('Hoja de Trabajo para listado'!$AB$155:$BA$1048576,MATCH($A704,'Hoja de Trabajo para listado'!$AB$155:$AB$1048576,0),MATCH((CUADRO!N$5&amp;$E704),'Hoja de Trabajo para listado'!$AB$151:$BA$151,0)),0)+IFERROR(INDEX('Hoja de Trabajo para listado'!$BC$155:$CB$1048576,MATCH($A704,'Hoja de Trabajo para listado'!$BC$155:$BC$1048576,0),MATCH((CUADRO!N$5&amp;$E704),'Hoja de Trabajo para listado'!$BC$151:$CB$151,0)),0)+IFERROR(INDEX('Hoja de Trabajo para listado'!$DE$153:$DG$274,MATCH($A704,'Hoja de Trabajo para listado'!$DE$153:$DE$1048576,0),MATCH((CUADRO!N$5&amp;$E704),'Hoja de Trabajo para listado'!$DE$151:$DG$151,0)),0)+IFERROR(INDEX('Hoja de Trabajo para listado'!$CD$155:$DC$1048576,MATCH($A704,'Hoja de Trabajo para listado'!$CD$155:$CD$1048576,0),MATCH((CUADRO!N$5&amp;$E704),'Hoja de Trabajo para listado'!$CD$151:$DC$151,0)),0)</f>
        <v>0</v>
      </c>
      <c r="O704" s="255">
        <f ca="1">+IFERROR(INDEX('Hoja de Trabajo para listado'!$A$155:$Z$1048576,MATCH($A704,'Hoja de Trabajo para listado'!$A$155:$A$1048576,0),MATCH((CUADRO!O$5&amp;$E704),'Hoja de Trabajo para listado'!$A$151:$Z$151,0)),0)+IFERROR(INDEX('Hoja de Trabajo para listado'!$AB$155:$BA$1048576,MATCH($A704,'Hoja de Trabajo para listado'!$AB$155:$AB$1048576,0),MATCH((CUADRO!O$5&amp;$E704),'Hoja de Trabajo para listado'!$AB$151:$BA$151,0)),0)+IFERROR(INDEX('Hoja de Trabajo para listado'!$BC$155:$CB$1048576,MATCH($A704,'Hoja de Trabajo para listado'!$BC$155:$BC$1048576,0),MATCH((CUADRO!O$5&amp;$E704),'Hoja de Trabajo para listado'!$BC$151:$CB$151,0)),0)+IFERROR(INDEX('Hoja de Trabajo para listado'!$DE$153:$DG$274,MATCH($A704,'Hoja de Trabajo para listado'!$DE$153:$DE$1048576,0),MATCH((CUADRO!O$5&amp;$E704),'Hoja de Trabajo para listado'!$DE$151:$DG$151,0)),0)+IFERROR(INDEX('Hoja de Trabajo para listado'!$CD$155:$DC$1048576,MATCH($A704,'Hoja de Trabajo para listado'!$CD$155:$CD$1048576,0),MATCH((CUADRO!O$5&amp;$E704),'Hoja de Trabajo para listado'!$CD$151:$DC$151,0)),0)</f>
        <v>0</v>
      </c>
      <c r="P704" s="255">
        <f ca="1">+IFERROR(INDEX('Hoja de Trabajo para listado'!$A$155:$Z$1048576,MATCH($A704,'Hoja de Trabajo para listado'!$A$155:$A$1048576,0),MATCH((CUADRO!P$5&amp;$E704),'Hoja de Trabajo para listado'!$A$151:$Z$151,0)),0)+IFERROR(INDEX('Hoja de Trabajo para listado'!$AB$155:$BA$1048576,MATCH($A704,'Hoja de Trabajo para listado'!$AB$155:$AB$1048576,0),MATCH((CUADRO!P$5&amp;$E704),'Hoja de Trabajo para listado'!$AB$151:$BA$151,0)),0)+IFERROR(INDEX('Hoja de Trabajo para listado'!$BC$155:$CB$1048576,MATCH($A704,'Hoja de Trabajo para listado'!$BC$155:$BC$1048576,0),MATCH((CUADRO!P$5&amp;$E704),'Hoja de Trabajo para listado'!$BC$151:$CB$151,0)),0)+IFERROR(INDEX('Hoja de Trabajo para listado'!$DE$153:$DG$274,MATCH($A704,'Hoja de Trabajo para listado'!$DE$153:$DE$1048576,0),MATCH((CUADRO!P$5&amp;$E704),'Hoja de Trabajo para listado'!$DE$151:$DG$151,0)),0)+IFERROR(INDEX('Hoja de Trabajo para listado'!$CD$155:$DC$1048576,MATCH($A704,'Hoja de Trabajo para listado'!$CD$155:$CD$1048576,0),MATCH((CUADRO!P$5&amp;$E704),'Hoja de Trabajo para listado'!$CD$151:$DC$151,0)),0)</f>
        <v>0</v>
      </c>
      <c r="Q704" s="255">
        <f ca="1">+IFERROR(INDEX('Hoja de Trabajo para listado'!$A$155:$Z$1048576,MATCH($A704,'Hoja de Trabajo para listado'!$A$155:$A$1048576,0),MATCH((CUADRO!Q$5&amp;$E704),'Hoja de Trabajo para listado'!$A$151:$Z$151,0)),0)+IFERROR(INDEX('Hoja de Trabajo para listado'!$AB$155:$BA$1048576,MATCH($A704,'Hoja de Trabajo para listado'!$AB$155:$AB$1048576,0),MATCH((CUADRO!Q$5&amp;$E704),'Hoja de Trabajo para listado'!$AB$151:$BA$151,0)),0)+IFERROR(INDEX('Hoja de Trabajo para listado'!$BC$155:$CB$1048576,MATCH($A704,'Hoja de Trabajo para listado'!$BC$155:$BC$1048576,0),MATCH((CUADRO!Q$5&amp;$E704),'Hoja de Trabajo para listado'!$BC$151:$CB$151,0)),0)+IFERROR(INDEX('Hoja de Trabajo para listado'!$DE$153:$DG$274,MATCH($A704,'Hoja de Trabajo para listado'!$DE$153:$DE$1048576,0),MATCH((CUADRO!Q$5&amp;$E704),'Hoja de Trabajo para listado'!$DE$151:$DG$151,0)),0)+IFERROR(INDEX('Hoja de Trabajo para listado'!$CD$155:$DC$1048576,MATCH($A704,'Hoja de Trabajo para listado'!$CD$155:$CD$1048576,0),MATCH((CUADRO!Q$5&amp;$E704),'Hoja de Trabajo para listado'!$CD$151:$DC$151,0)),0)</f>
        <v>0</v>
      </c>
      <c r="R704" s="255">
        <f t="shared" ca="1" si="22"/>
        <v>0</v>
      </c>
      <c r="S704" s="262"/>
      <c r="T704" s="255">
        <f ca="1">+T705</f>
        <v>0</v>
      </c>
      <c r="U704" s="254">
        <f t="shared" si="23"/>
        <v>1</v>
      </c>
      <c r="V704" s="362" t="str">
        <f>+VLOOKUP(A704,bd_lista!$A$3:$E$590,5,FALSE)</f>
        <v>Gobiernos Autonomos Municipales</v>
      </c>
      <c r="W704" s="361" t="str">
        <f>+V704</f>
        <v>Gobiernos Autonomos Municipales</v>
      </c>
      <c r="X704" s="254">
        <f>+VLOOKUP(A704,[2]Sheet1!$A$13:$D$744,4,FALSE)</f>
        <v>0</v>
      </c>
      <c r="Y704" s="254" t="e">
        <f>+VLOOKUP(X704,bd_lista!$A$3:$C$590,3,FALSE)</f>
        <v>#N/A</v>
      </c>
      <c r="Z704" s="316">
        <f>+X704</f>
        <v>0</v>
      </c>
      <c r="AA704" s="317" t="e">
        <f>+Y704</f>
        <v>#N/A</v>
      </c>
    </row>
    <row r="705" spans="1:27" customFormat="1" ht="15" hidden="1" customHeight="1">
      <c r="A705" s="32">
        <v>1344</v>
      </c>
      <c r="B705" s="307"/>
      <c r="C705" s="259" t="str">
        <f>+VLOOKUP(A705,bd_lista!$A$3:$C$590,3,FALSE)</f>
        <v>Gobierno Autónomo Municipal de Alalay</v>
      </c>
      <c r="D705" s="362"/>
      <c r="E705" s="256" t="s">
        <v>1314</v>
      </c>
      <c r="F705" s="255">
        <f ca="1">+IFERROR(INDEX('Hoja de Trabajo para listado'!$A$155:$Z$1048576,MATCH($A705,'Hoja de Trabajo para listado'!$A$155:$A$1048576,0),MATCH((CUADRO!F$5&amp;$E705),'Hoja de Trabajo para listado'!$A$151:$Z$151,0)),0)+IFERROR(INDEX('Hoja de Trabajo para listado'!$AB$155:$BA$1048576,MATCH($A705,'Hoja de Trabajo para listado'!$AB$155:$AB$1048576,0),MATCH((CUADRO!F$5&amp;$E705),'Hoja de Trabajo para listado'!$AB$151:$BA$151,0)),0)+IFERROR(INDEX('Hoja de Trabajo para listado'!$BC$155:$CB$1048576,MATCH($A705,'Hoja de Trabajo para listado'!$BC$155:$BC$1048576,0),MATCH((CUADRO!F$5&amp;$E705),'Hoja de Trabajo para listado'!$BC$151:$CB$151,0)),0)+IFERROR(INDEX('Hoja de Trabajo para listado'!$DE$153:$DG$274,MATCH($A705,'Hoja de Trabajo para listado'!$DE$153:$DE$1048576,0),MATCH((CUADRO!F$5&amp;$E705),'Hoja de Trabajo para listado'!$DE$151:$DG$151,0)),0)+IFERROR(INDEX('Hoja de Trabajo para listado'!$CD$155:$DC$1048576,MATCH($A705,'Hoja de Trabajo para listado'!$CD$155:$CD$1048576,0),MATCH((CUADRO!F$5&amp;$E705),'Hoja de Trabajo para listado'!$CD$151:$DC$151,0)),0)</f>
        <v>0</v>
      </c>
      <c r="G705" s="255">
        <f ca="1">+IFERROR(INDEX('Hoja de Trabajo para listado'!$A$155:$Z$1048576,MATCH($A705,'Hoja de Trabajo para listado'!$A$155:$A$1048576,0),MATCH((CUADRO!G$5&amp;$E705),'Hoja de Trabajo para listado'!$A$151:$Z$151,0)),0)+IFERROR(INDEX('Hoja de Trabajo para listado'!$AB$155:$BA$1048576,MATCH($A705,'Hoja de Trabajo para listado'!$AB$155:$AB$1048576,0),MATCH((CUADRO!G$5&amp;$E705),'Hoja de Trabajo para listado'!$AB$151:$BA$151,0)),0)+IFERROR(INDEX('Hoja de Trabajo para listado'!$BC$155:$CB$1048576,MATCH($A705,'Hoja de Trabajo para listado'!$BC$155:$BC$1048576,0),MATCH((CUADRO!G$5&amp;$E705),'Hoja de Trabajo para listado'!$BC$151:$CB$151,0)),0)+IFERROR(INDEX('Hoja de Trabajo para listado'!$DE$153:$DG$274,MATCH($A705,'Hoja de Trabajo para listado'!$DE$153:$DE$1048576,0),MATCH((CUADRO!G$5&amp;$E705),'Hoja de Trabajo para listado'!$DE$151:$DG$151,0)),0)+IFERROR(INDEX('Hoja de Trabajo para listado'!$CD$155:$DC$1048576,MATCH($A705,'Hoja de Trabajo para listado'!$CD$155:$CD$1048576,0),MATCH((CUADRO!G$5&amp;$E705),'Hoja de Trabajo para listado'!$CD$151:$DC$151,0)),0)</f>
        <v>0</v>
      </c>
      <c r="H705" s="255">
        <f ca="1">+IFERROR(INDEX('Hoja de Trabajo para listado'!$A$155:$Z$1048576,MATCH($A705,'Hoja de Trabajo para listado'!$A$155:$A$1048576,0),MATCH((CUADRO!H$5&amp;$E705),'Hoja de Trabajo para listado'!$A$151:$Z$151,0)),0)+IFERROR(INDEX('Hoja de Trabajo para listado'!$AB$155:$BA$1048576,MATCH($A705,'Hoja de Trabajo para listado'!$AB$155:$AB$1048576,0),MATCH((CUADRO!H$5&amp;$E705),'Hoja de Trabajo para listado'!$AB$151:$BA$151,0)),0)+IFERROR(INDEX('Hoja de Trabajo para listado'!$BC$155:$CB$1048576,MATCH($A705,'Hoja de Trabajo para listado'!$BC$155:$BC$1048576,0),MATCH((CUADRO!H$5&amp;$E705),'Hoja de Trabajo para listado'!$BC$151:$CB$151,0)),0)+IFERROR(INDEX('Hoja de Trabajo para listado'!$DE$153:$DG$274,MATCH($A705,'Hoja de Trabajo para listado'!$DE$153:$DE$1048576,0),MATCH((CUADRO!H$5&amp;$E705),'Hoja de Trabajo para listado'!$DE$151:$DG$151,0)),0)+IFERROR(INDEX('Hoja de Trabajo para listado'!$CD$155:$DC$1048576,MATCH($A705,'Hoja de Trabajo para listado'!$CD$155:$CD$1048576,0),MATCH((CUADRO!H$5&amp;$E705),'Hoja de Trabajo para listado'!$CD$151:$DC$151,0)),0)</f>
        <v>0</v>
      </c>
      <c r="I705" s="255">
        <f ca="1">+IFERROR(INDEX('Hoja de Trabajo para listado'!$A$155:$Z$1048576,MATCH($A705,'Hoja de Trabajo para listado'!$A$155:$A$1048576,0),MATCH((CUADRO!I$5&amp;$E705),'Hoja de Trabajo para listado'!$A$151:$Z$151,0)),0)+IFERROR(INDEX('Hoja de Trabajo para listado'!$AB$155:$BA$1048576,MATCH($A705,'Hoja de Trabajo para listado'!$AB$155:$AB$1048576,0),MATCH((CUADRO!I$5&amp;$E705),'Hoja de Trabajo para listado'!$AB$151:$BA$151,0)),0)+IFERROR(INDEX('Hoja de Trabajo para listado'!$BC$155:$CB$1048576,MATCH($A705,'Hoja de Trabajo para listado'!$BC$155:$BC$1048576,0),MATCH((CUADRO!I$5&amp;$E705),'Hoja de Trabajo para listado'!$BC$151:$CB$151,0)),0)+IFERROR(INDEX('Hoja de Trabajo para listado'!$DE$153:$DG$274,MATCH($A705,'Hoja de Trabajo para listado'!$DE$153:$DE$1048576,0),MATCH((CUADRO!I$5&amp;$E705),'Hoja de Trabajo para listado'!$DE$151:$DG$151,0)),0)+IFERROR(INDEX('Hoja de Trabajo para listado'!$CD$155:$DC$1048576,MATCH($A705,'Hoja de Trabajo para listado'!$CD$155:$CD$1048576,0),MATCH((CUADRO!I$5&amp;$E705),'Hoja de Trabajo para listado'!$CD$151:$DC$151,0)),0)</f>
        <v>0</v>
      </c>
      <c r="J705" s="255">
        <f ca="1">+IFERROR(INDEX('Hoja de Trabajo para listado'!$A$155:$Z$1048576,MATCH($A705,'Hoja de Trabajo para listado'!$A$155:$A$1048576,0),MATCH((CUADRO!J$5&amp;$E705),'Hoja de Trabajo para listado'!$A$151:$Z$151,0)),0)+IFERROR(INDEX('Hoja de Trabajo para listado'!$AB$155:$BA$1048576,MATCH($A705,'Hoja de Trabajo para listado'!$AB$155:$AB$1048576,0),MATCH((CUADRO!J$5&amp;$E705),'Hoja de Trabajo para listado'!$AB$151:$BA$151,0)),0)+IFERROR(INDEX('Hoja de Trabajo para listado'!$BC$155:$CB$1048576,MATCH($A705,'Hoja de Trabajo para listado'!$BC$155:$BC$1048576,0),MATCH((CUADRO!J$5&amp;$E705),'Hoja de Trabajo para listado'!$BC$151:$CB$151,0)),0)+IFERROR(INDEX('Hoja de Trabajo para listado'!$DE$153:$DG$274,MATCH($A705,'Hoja de Trabajo para listado'!$DE$153:$DE$1048576,0),MATCH((CUADRO!J$5&amp;$E705),'Hoja de Trabajo para listado'!$DE$151:$DG$151,0)),0)+IFERROR(INDEX('Hoja de Trabajo para listado'!$CD$155:$DC$1048576,MATCH($A705,'Hoja de Trabajo para listado'!$CD$155:$CD$1048576,0),MATCH((CUADRO!J$5&amp;$E705),'Hoja de Trabajo para listado'!$CD$151:$DC$151,0)),0)</f>
        <v>0</v>
      </c>
      <c r="K705" s="255">
        <f ca="1">+IFERROR(INDEX('Hoja de Trabajo para listado'!$A$155:$Z$1048576,MATCH($A705,'Hoja de Trabajo para listado'!$A$155:$A$1048576,0),MATCH((CUADRO!K$5&amp;$E705),'Hoja de Trabajo para listado'!$A$151:$Z$151,0)),0)+IFERROR(INDEX('Hoja de Trabajo para listado'!$AB$155:$BA$1048576,MATCH($A705,'Hoja de Trabajo para listado'!$AB$155:$AB$1048576,0),MATCH((CUADRO!K$5&amp;$E705),'Hoja de Trabajo para listado'!$AB$151:$BA$151,0)),0)+IFERROR(INDEX('Hoja de Trabajo para listado'!$BC$155:$CB$1048576,MATCH($A705,'Hoja de Trabajo para listado'!$BC$155:$BC$1048576,0),MATCH((CUADRO!K$5&amp;$E705),'Hoja de Trabajo para listado'!$BC$151:$CB$151,0)),0)+IFERROR(INDEX('Hoja de Trabajo para listado'!$DE$153:$DG$274,MATCH($A705,'Hoja de Trabajo para listado'!$DE$153:$DE$1048576,0),MATCH((CUADRO!K$5&amp;$E705),'Hoja de Trabajo para listado'!$DE$151:$DG$151,0)),0)+IFERROR(INDEX('Hoja de Trabajo para listado'!$CD$155:$DC$1048576,MATCH($A705,'Hoja de Trabajo para listado'!$CD$155:$CD$1048576,0),MATCH((CUADRO!K$5&amp;$E705),'Hoja de Trabajo para listado'!$CD$151:$DC$151,0)),0)</f>
        <v>0</v>
      </c>
      <c r="L705" s="255">
        <f ca="1">+IFERROR(INDEX('Hoja de Trabajo para listado'!$A$155:$Z$1048576,MATCH($A705,'Hoja de Trabajo para listado'!$A$155:$A$1048576,0),MATCH((CUADRO!L$5&amp;$E705),'Hoja de Trabajo para listado'!$A$151:$Z$151,0)),0)+IFERROR(INDEX('Hoja de Trabajo para listado'!$AB$155:$BA$1048576,MATCH($A705,'Hoja de Trabajo para listado'!$AB$155:$AB$1048576,0),MATCH((CUADRO!L$5&amp;$E705),'Hoja de Trabajo para listado'!$AB$151:$BA$151,0)),0)+IFERROR(INDEX('Hoja de Trabajo para listado'!$BC$155:$CB$1048576,MATCH($A705,'Hoja de Trabajo para listado'!$BC$155:$BC$1048576,0),MATCH((CUADRO!L$5&amp;$E705),'Hoja de Trabajo para listado'!$BC$151:$CB$151,0)),0)+IFERROR(INDEX('Hoja de Trabajo para listado'!$DE$153:$DG$274,MATCH($A705,'Hoja de Trabajo para listado'!$DE$153:$DE$1048576,0),MATCH((CUADRO!L$5&amp;$E705),'Hoja de Trabajo para listado'!$DE$151:$DG$151,0)),0)+IFERROR(INDEX('Hoja de Trabajo para listado'!$CD$155:$DC$1048576,MATCH($A705,'Hoja de Trabajo para listado'!$CD$155:$CD$1048576,0),MATCH((CUADRO!L$5&amp;$E705),'Hoja de Trabajo para listado'!$CD$151:$DC$151,0)),0)</f>
        <v>0</v>
      </c>
      <c r="M705" s="255">
        <f ca="1">+IFERROR(INDEX('Hoja de Trabajo para listado'!$A$155:$Z$1048576,MATCH($A705,'Hoja de Trabajo para listado'!$A$155:$A$1048576,0),MATCH((CUADRO!M$5&amp;$E705),'Hoja de Trabajo para listado'!$A$151:$Z$151,0)),0)+IFERROR(INDEX('Hoja de Trabajo para listado'!$AB$155:$BA$1048576,MATCH($A705,'Hoja de Trabajo para listado'!$AB$155:$AB$1048576,0),MATCH((CUADRO!M$5&amp;$E705),'Hoja de Trabajo para listado'!$AB$151:$BA$151,0)),0)+IFERROR(INDEX('Hoja de Trabajo para listado'!$BC$155:$CB$1048576,MATCH($A705,'Hoja de Trabajo para listado'!$BC$155:$BC$1048576,0),MATCH((CUADRO!M$5&amp;$E705),'Hoja de Trabajo para listado'!$BC$151:$CB$151,0)),0)+IFERROR(INDEX('Hoja de Trabajo para listado'!$DE$153:$DG$274,MATCH($A705,'Hoja de Trabajo para listado'!$DE$153:$DE$1048576,0),MATCH((CUADRO!M$5&amp;$E705),'Hoja de Trabajo para listado'!$DE$151:$DG$151,0)),0)+IFERROR(INDEX('Hoja de Trabajo para listado'!$CD$155:$DC$1048576,MATCH($A705,'Hoja de Trabajo para listado'!$CD$155:$CD$1048576,0),MATCH((CUADRO!M$5&amp;$E705),'Hoja de Trabajo para listado'!$CD$151:$DC$151,0)),0)</f>
        <v>0</v>
      </c>
      <c r="N705" s="255">
        <f ca="1">+IFERROR(INDEX('Hoja de Trabajo para listado'!$A$155:$Z$1048576,MATCH($A705,'Hoja de Trabajo para listado'!$A$155:$A$1048576,0),MATCH((CUADRO!N$5&amp;$E705),'Hoja de Trabajo para listado'!$A$151:$Z$151,0)),0)+IFERROR(INDEX('Hoja de Trabajo para listado'!$AB$155:$BA$1048576,MATCH($A705,'Hoja de Trabajo para listado'!$AB$155:$AB$1048576,0),MATCH((CUADRO!N$5&amp;$E705),'Hoja de Trabajo para listado'!$AB$151:$BA$151,0)),0)+IFERROR(INDEX('Hoja de Trabajo para listado'!$BC$155:$CB$1048576,MATCH($A705,'Hoja de Trabajo para listado'!$BC$155:$BC$1048576,0),MATCH((CUADRO!N$5&amp;$E705),'Hoja de Trabajo para listado'!$BC$151:$CB$151,0)),0)+IFERROR(INDEX('Hoja de Trabajo para listado'!$DE$153:$DG$274,MATCH($A705,'Hoja de Trabajo para listado'!$DE$153:$DE$1048576,0),MATCH((CUADRO!N$5&amp;$E705),'Hoja de Trabajo para listado'!$DE$151:$DG$151,0)),0)+IFERROR(INDEX('Hoja de Trabajo para listado'!$CD$155:$DC$1048576,MATCH($A705,'Hoja de Trabajo para listado'!$CD$155:$CD$1048576,0),MATCH((CUADRO!N$5&amp;$E705),'Hoja de Trabajo para listado'!$CD$151:$DC$151,0)),0)</f>
        <v>0</v>
      </c>
      <c r="O705" s="255">
        <f ca="1">+IFERROR(INDEX('Hoja de Trabajo para listado'!$A$155:$Z$1048576,MATCH($A705,'Hoja de Trabajo para listado'!$A$155:$A$1048576,0),MATCH((CUADRO!O$5&amp;$E705),'Hoja de Trabajo para listado'!$A$151:$Z$151,0)),0)+IFERROR(INDEX('Hoja de Trabajo para listado'!$AB$155:$BA$1048576,MATCH($A705,'Hoja de Trabajo para listado'!$AB$155:$AB$1048576,0),MATCH((CUADRO!O$5&amp;$E705),'Hoja de Trabajo para listado'!$AB$151:$BA$151,0)),0)+IFERROR(INDEX('Hoja de Trabajo para listado'!$BC$155:$CB$1048576,MATCH($A705,'Hoja de Trabajo para listado'!$BC$155:$BC$1048576,0),MATCH((CUADRO!O$5&amp;$E705),'Hoja de Trabajo para listado'!$BC$151:$CB$151,0)),0)+IFERROR(INDEX('Hoja de Trabajo para listado'!$DE$153:$DG$274,MATCH($A705,'Hoja de Trabajo para listado'!$DE$153:$DE$1048576,0),MATCH((CUADRO!O$5&amp;$E705),'Hoja de Trabajo para listado'!$DE$151:$DG$151,0)),0)+IFERROR(INDEX('Hoja de Trabajo para listado'!$CD$155:$DC$1048576,MATCH($A705,'Hoja de Trabajo para listado'!$CD$155:$CD$1048576,0),MATCH((CUADRO!O$5&amp;$E705),'Hoja de Trabajo para listado'!$CD$151:$DC$151,0)),0)</f>
        <v>0</v>
      </c>
      <c r="P705" s="255">
        <f ca="1">+IFERROR(INDEX('Hoja de Trabajo para listado'!$A$155:$Z$1048576,MATCH($A705,'Hoja de Trabajo para listado'!$A$155:$A$1048576,0),MATCH((CUADRO!P$5&amp;$E705),'Hoja de Trabajo para listado'!$A$151:$Z$151,0)),0)+IFERROR(INDEX('Hoja de Trabajo para listado'!$AB$155:$BA$1048576,MATCH($A705,'Hoja de Trabajo para listado'!$AB$155:$AB$1048576,0),MATCH((CUADRO!P$5&amp;$E705),'Hoja de Trabajo para listado'!$AB$151:$BA$151,0)),0)+IFERROR(INDEX('Hoja de Trabajo para listado'!$BC$155:$CB$1048576,MATCH($A705,'Hoja de Trabajo para listado'!$BC$155:$BC$1048576,0),MATCH((CUADRO!P$5&amp;$E705),'Hoja de Trabajo para listado'!$BC$151:$CB$151,0)),0)+IFERROR(INDEX('Hoja de Trabajo para listado'!$DE$153:$DG$274,MATCH($A705,'Hoja de Trabajo para listado'!$DE$153:$DE$1048576,0),MATCH((CUADRO!P$5&amp;$E705),'Hoja de Trabajo para listado'!$DE$151:$DG$151,0)),0)+IFERROR(INDEX('Hoja de Trabajo para listado'!$CD$155:$DC$1048576,MATCH($A705,'Hoja de Trabajo para listado'!$CD$155:$CD$1048576,0),MATCH((CUADRO!P$5&amp;$E705),'Hoja de Trabajo para listado'!$CD$151:$DC$151,0)),0)</f>
        <v>0</v>
      </c>
      <c r="Q705" s="255">
        <f ca="1">+IFERROR(INDEX('Hoja de Trabajo para listado'!$A$155:$Z$1048576,MATCH($A705,'Hoja de Trabajo para listado'!$A$155:$A$1048576,0),MATCH((CUADRO!Q$5&amp;$E705),'Hoja de Trabajo para listado'!$A$151:$Z$151,0)),0)+IFERROR(INDEX('Hoja de Trabajo para listado'!$AB$155:$BA$1048576,MATCH($A705,'Hoja de Trabajo para listado'!$AB$155:$AB$1048576,0),MATCH((CUADRO!Q$5&amp;$E705),'Hoja de Trabajo para listado'!$AB$151:$BA$151,0)),0)+IFERROR(INDEX('Hoja de Trabajo para listado'!$BC$155:$CB$1048576,MATCH($A705,'Hoja de Trabajo para listado'!$BC$155:$BC$1048576,0),MATCH((CUADRO!Q$5&amp;$E705),'Hoja de Trabajo para listado'!$BC$151:$CB$151,0)),0)+IFERROR(INDEX('Hoja de Trabajo para listado'!$DE$153:$DG$274,MATCH($A705,'Hoja de Trabajo para listado'!$DE$153:$DE$1048576,0),MATCH((CUADRO!Q$5&amp;$E705),'Hoja de Trabajo para listado'!$DE$151:$DG$151,0)),0)+IFERROR(INDEX('Hoja de Trabajo para listado'!$CD$155:$DC$1048576,MATCH($A705,'Hoja de Trabajo para listado'!$CD$155:$CD$1048576,0),MATCH((CUADRO!Q$5&amp;$E705),'Hoja de Trabajo para listado'!$CD$151:$DC$151,0)),0)</f>
        <v>0</v>
      </c>
      <c r="R705" s="255">
        <f t="shared" ca="1" si="22"/>
        <v>0</v>
      </c>
      <c r="S705" s="262">
        <f ca="1">+R704+R705</f>
        <v>0</v>
      </c>
      <c r="T705" s="255">
        <f ca="1">+S705</f>
        <v>0</v>
      </c>
      <c r="U705" s="254">
        <f t="shared" si="23"/>
        <v>2</v>
      </c>
      <c r="V705" s="362" t="str">
        <f>+VLOOKUP(A705,bd_lista!$A$3:$E$590,5,FALSE)</f>
        <v>Gobiernos Autonomos Municipales</v>
      </c>
      <c r="W705" s="362"/>
      <c r="X705" s="254">
        <f>+VLOOKUP(A705,[2]Sheet1!$A$13:$D$744,4,FALSE)</f>
        <v>0</v>
      </c>
      <c r="Y705" s="254" t="e">
        <f>+VLOOKUP(X705,bd_lista!$A$3:$C$590,3,FALSE)</f>
        <v>#N/A</v>
      </c>
      <c r="Z705" s="314"/>
      <c r="AA705" s="315"/>
    </row>
    <row r="706" spans="1:27" customFormat="1" ht="15" hidden="1" customHeight="1">
      <c r="A706" s="32">
        <v>1345</v>
      </c>
      <c r="B706" s="306">
        <f>+A706</f>
        <v>1345</v>
      </c>
      <c r="C706" s="259" t="str">
        <f>+VLOOKUP(A706,bd_lista!$A$3:$C$590,3,FALSE)</f>
        <v>Gobierno Autónomo Municipal de Entre Rios</v>
      </c>
      <c r="D706" s="361" t="str">
        <f>+C706</f>
        <v>Gobierno Autónomo Municipal de Entre Rios</v>
      </c>
      <c r="E706" s="254" t="s">
        <v>1313</v>
      </c>
      <c r="F706" s="255">
        <f ca="1">+IFERROR(INDEX('Hoja de Trabajo para listado'!$A$155:$Z$1048576,MATCH($A706,'Hoja de Trabajo para listado'!$A$155:$A$1048576,0),MATCH((CUADRO!F$5&amp;$E706),'Hoja de Trabajo para listado'!$A$151:$Z$151,0)),0)+IFERROR(INDEX('Hoja de Trabajo para listado'!$AB$155:$BA$1048576,MATCH($A706,'Hoja de Trabajo para listado'!$AB$155:$AB$1048576,0),MATCH((CUADRO!F$5&amp;$E706),'Hoja de Trabajo para listado'!$AB$151:$BA$151,0)),0)+IFERROR(INDEX('Hoja de Trabajo para listado'!$BC$155:$CB$1048576,MATCH($A706,'Hoja de Trabajo para listado'!$BC$155:$BC$1048576,0),MATCH((CUADRO!F$5&amp;$E706),'Hoja de Trabajo para listado'!$BC$151:$CB$151,0)),0)+IFERROR(INDEX('Hoja de Trabajo para listado'!$DE$153:$DG$274,MATCH($A706,'Hoja de Trabajo para listado'!$DE$153:$DE$1048576,0),MATCH((CUADRO!F$5&amp;$E706),'Hoja de Trabajo para listado'!$DE$151:$DG$151,0)),0)+IFERROR(INDEX('Hoja de Trabajo para listado'!$CD$155:$DC$1048576,MATCH($A706,'Hoja de Trabajo para listado'!$CD$155:$CD$1048576,0),MATCH((CUADRO!F$5&amp;$E706),'Hoja de Trabajo para listado'!$CD$151:$DC$151,0)),0)</f>
        <v>0</v>
      </c>
      <c r="G706" s="255">
        <f ca="1">+IFERROR(INDEX('Hoja de Trabajo para listado'!$A$155:$Z$1048576,MATCH($A706,'Hoja de Trabajo para listado'!$A$155:$A$1048576,0),MATCH((CUADRO!G$5&amp;$E706),'Hoja de Trabajo para listado'!$A$151:$Z$151,0)),0)+IFERROR(INDEX('Hoja de Trabajo para listado'!$AB$155:$BA$1048576,MATCH($A706,'Hoja de Trabajo para listado'!$AB$155:$AB$1048576,0),MATCH((CUADRO!G$5&amp;$E706),'Hoja de Trabajo para listado'!$AB$151:$BA$151,0)),0)+IFERROR(INDEX('Hoja de Trabajo para listado'!$BC$155:$CB$1048576,MATCH($A706,'Hoja de Trabajo para listado'!$BC$155:$BC$1048576,0),MATCH((CUADRO!G$5&amp;$E706),'Hoja de Trabajo para listado'!$BC$151:$CB$151,0)),0)+IFERROR(INDEX('Hoja de Trabajo para listado'!$DE$153:$DG$274,MATCH($A706,'Hoja de Trabajo para listado'!$DE$153:$DE$1048576,0),MATCH((CUADRO!G$5&amp;$E706),'Hoja de Trabajo para listado'!$DE$151:$DG$151,0)),0)+IFERROR(INDEX('Hoja de Trabajo para listado'!$CD$155:$DC$1048576,MATCH($A706,'Hoja de Trabajo para listado'!$CD$155:$CD$1048576,0),MATCH((CUADRO!G$5&amp;$E706),'Hoja de Trabajo para listado'!$CD$151:$DC$151,0)),0)</f>
        <v>0</v>
      </c>
      <c r="H706" s="255">
        <f ca="1">+IFERROR(INDEX('Hoja de Trabajo para listado'!$A$155:$Z$1048576,MATCH($A706,'Hoja de Trabajo para listado'!$A$155:$A$1048576,0),MATCH((CUADRO!H$5&amp;$E706),'Hoja de Trabajo para listado'!$A$151:$Z$151,0)),0)+IFERROR(INDEX('Hoja de Trabajo para listado'!$AB$155:$BA$1048576,MATCH($A706,'Hoja de Trabajo para listado'!$AB$155:$AB$1048576,0),MATCH((CUADRO!H$5&amp;$E706),'Hoja de Trabajo para listado'!$AB$151:$BA$151,0)),0)+IFERROR(INDEX('Hoja de Trabajo para listado'!$BC$155:$CB$1048576,MATCH($A706,'Hoja de Trabajo para listado'!$BC$155:$BC$1048576,0),MATCH((CUADRO!H$5&amp;$E706),'Hoja de Trabajo para listado'!$BC$151:$CB$151,0)),0)+IFERROR(INDEX('Hoja de Trabajo para listado'!$DE$153:$DG$274,MATCH($A706,'Hoja de Trabajo para listado'!$DE$153:$DE$1048576,0),MATCH((CUADRO!H$5&amp;$E706),'Hoja de Trabajo para listado'!$DE$151:$DG$151,0)),0)+IFERROR(INDEX('Hoja de Trabajo para listado'!$CD$155:$DC$1048576,MATCH($A706,'Hoja de Trabajo para listado'!$CD$155:$CD$1048576,0),MATCH((CUADRO!H$5&amp;$E706),'Hoja de Trabajo para listado'!$CD$151:$DC$151,0)),0)</f>
        <v>0</v>
      </c>
      <c r="I706" s="255">
        <f ca="1">+IFERROR(INDEX('Hoja de Trabajo para listado'!$A$155:$Z$1048576,MATCH($A706,'Hoja de Trabajo para listado'!$A$155:$A$1048576,0),MATCH((CUADRO!I$5&amp;$E706),'Hoja de Trabajo para listado'!$A$151:$Z$151,0)),0)+IFERROR(INDEX('Hoja de Trabajo para listado'!$AB$155:$BA$1048576,MATCH($A706,'Hoja de Trabajo para listado'!$AB$155:$AB$1048576,0),MATCH((CUADRO!I$5&amp;$E706),'Hoja de Trabajo para listado'!$AB$151:$BA$151,0)),0)+IFERROR(INDEX('Hoja de Trabajo para listado'!$BC$155:$CB$1048576,MATCH($A706,'Hoja de Trabajo para listado'!$BC$155:$BC$1048576,0),MATCH((CUADRO!I$5&amp;$E706),'Hoja de Trabajo para listado'!$BC$151:$CB$151,0)),0)+IFERROR(INDEX('Hoja de Trabajo para listado'!$DE$153:$DG$274,MATCH($A706,'Hoja de Trabajo para listado'!$DE$153:$DE$1048576,0),MATCH((CUADRO!I$5&amp;$E706),'Hoja de Trabajo para listado'!$DE$151:$DG$151,0)),0)+IFERROR(INDEX('Hoja de Trabajo para listado'!$CD$155:$DC$1048576,MATCH($A706,'Hoja de Trabajo para listado'!$CD$155:$CD$1048576,0),MATCH((CUADRO!I$5&amp;$E706),'Hoja de Trabajo para listado'!$CD$151:$DC$151,0)),0)</f>
        <v>0</v>
      </c>
      <c r="J706" s="255">
        <f ca="1">+IFERROR(INDEX('Hoja de Trabajo para listado'!$A$155:$Z$1048576,MATCH($A706,'Hoja de Trabajo para listado'!$A$155:$A$1048576,0),MATCH((CUADRO!J$5&amp;$E706),'Hoja de Trabajo para listado'!$A$151:$Z$151,0)),0)+IFERROR(INDEX('Hoja de Trabajo para listado'!$AB$155:$BA$1048576,MATCH($A706,'Hoja de Trabajo para listado'!$AB$155:$AB$1048576,0),MATCH((CUADRO!J$5&amp;$E706),'Hoja de Trabajo para listado'!$AB$151:$BA$151,0)),0)+IFERROR(INDEX('Hoja de Trabajo para listado'!$BC$155:$CB$1048576,MATCH($A706,'Hoja de Trabajo para listado'!$BC$155:$BC$1048576,0),MATCH((CUADRO!J$5&amp;$E706),'Hoja de Trabajo para listado'!$BC$151:$CB$151,0)),0)+IFERROR(INDEX('Hoja de Trabajo para listado'!$DE$153:$DG$274,MATCH($A706,'Hoja de Trabajo para listado'!$DE$153:$DE$1048576,0),MATCH((CUADRO!J$5&amp;$E706),'Hoja de Trabajo para listado'!$DE$151:$DG$151,0)),0)+IFERROR(INDEX('Hoja de Trabajo para listado'!$CD$155:$DC$1048576,MATCH($A706,'Hoja de Trabajo para listado'!$CD$155:$CD$1048576,0),MATCH((CUADRO!J$5&amp;$E706),'Hoja de Trabajo para listado'!$CD$151:$DC$151,0)),0)</f>
        <v>0</v>
      </c>
      <c r="K706" s="255">
        <f ca="1">+IFERROR(INDEX('Hoja de Trabajo para listado'!$A$155:$Z$1048576,MATCH($A706,'Hoja de Trabajo para listado'!$A$155:$A$1048576,0),MATCH((CUADRO!K$5&amp;$E706),'Hoja de Trabajo para listado'!$A$151:$Z$151,0)),0)+IFERROR(INDEX('Hoja de Trabajo para listado'!$AB$155:$BA$1048576,MATCH($A706,'Hoja de Trabajo para listado'!$AB$155:$AB$1048576,0),MATCH((CUADRO!K$5&amp;$E706),'Hoja de Trabajo para listado'!$AB$151:$BA$151,0)),0)+IFERROR(INDEX('Hoja de Trabajo para listado'!$BC$155:$CB$1048576,MATCH($A706,'Hoja de Trabajo para listado'!$BC$155:$BC$1048576,0),MATCH((CUADRO!K$5&amp;$E706),'Hoja de Trabajo para listado'!$BC$151:$CB$151,0)),0)+IFERROR(INDEX('Hoja de Trabajo para listado'!$DE$153:$DG$274,MATCH($A706,'Hoja de Trabajo para listado'!$DE$153:$DE$1048576,0),MATCH((CUADRO!K$5&amp;$E706),'Hoja de Trabajo para listado'!$DE$151:$DG$151,0)),0)+IFERROR(INDEX('Hoja de Trabajo para listado'!$CD$155:$DC$1048576,MATCH($A706,'Hoja de Trabajo para listado'!$CD$155:$CD$1048576,0),MATCH((CUADRO!K$5&amp;$E706),'Hoja de Trabajo para listado'!$CD$151:$DC$151,0)),0)</f>
        <v>0</v>
      </c>
      <c r="L706" s="255">
        <f ca="1">+IFERROR(INDEX('Hoja de Trabajo para listado'!$A$155:$Z$1048576,MATCH($A706,'Hoja de Trabajo para listado'!$A$155:$A$1048576,0),MATCH((CUADRO!L$5&amp;$E706),'Hoja de Trabajo para listado'!$A$151:$Z$151,0)),0)+IFERROR(INDEX('Hoja de Trabajo para listado'!$AB$155:$BA$1048576,MATCH($A706,'Hoja de Trabajo para listado'!$AB$155:$AB$1048576,0),MATCH((CUADRO!L$5&amp;$E706),'Hoja de Trabajo para listado'!$AB$151:$BA$151,0)),0)+IFERROR(INDEX('Hoja de Trabajo para listado'!$BC$155:$CB$1048576,MATCH($A706,'Hoja de Trabajo para listado'!$BC$155:$BC$1048576,0),MATCH((CUADRO!L$5&amp;$E706),'Hoja de Trabajo para listado'!$BC$151:$CB$151,0)),0)+IFERROR(INDEX('Hoja de Trabajo para listado'!$DE$153:$DG$274,MATCH($A706,'Hoja de Trabajo para listado'!$DE$153:$DE$1048576,0),MATCH((CUADRO!L$5&amp;$E706),'Hoja de Trabajo para listado'!$DE$151:$DG$151,0)),0)+IFERROR(INDEX('Hoja de Trabajo para listado'!$CD$155:$DC$1048576,MATCH($A706,'Hoja de Trabajo para listado'!$CD$155:$CD$1048576,0),MATCH((CUADRO!L$5&amp;$E706),'Hoja de Trabajo para listado'!$CD$151:$DC$151,0)),0)</f>
        <v>0</v>
      </c>
      <c r="M706" s="255">
        <f ca="1">+IFERROR(INDEX('Hoja de Trabajo para listado'!$A$155:$Z$1048576,MATCH($A706,'Hoja de Trabajo para listado'!$A$155:$A$1048576,0),MATCH((CUADRO!M$5&amp;$E706),'Hoja de Trabajo para listado'!$A$151:$Z$151,0)),0)+IFERROR(INDEX('Hoja de Trabajo para listado'!$AB$155:$BA$1048576,MATCH($A706,'Hoja de Trabajo para listado'!$AB$155:$AB$1048576,0),MATCH((CUADRO!M$5&amp;$E706),'Hoja de Trabajo para listado'!$AB$151:$BA$151,0)),0)+IFERROR(INDEX('Hoja de Trabajo para listado'!$BC$155:$CB$1048576,MATCH($A706,'Hoja de Trabajo para listado'!$BC$155:$BC$1048576,0),MATCH((CUADRO!M$5&amp;$E706),'Hoja de Trabajo para listado'!$BC$151:$CB$151,0)),0)+IFERROR(INDEX('Hoja de Trabajo para listado'!$DE$153:$DG$274,MATCH($A706,'Hoja de Trabajo para listado'!$DE$153:$DE$1048576,0),MATCH((CUADRO!M$5&amp;$E706),'Hoja de Trabajo para listado'!$DE$151:$DG$151,0)),0)+IFERROR(INDEX('Hoja de Trabajo para listado'!$CD$155:$DC$1048576,MATCH($A706,'Hoja de Trabajo para listado'!$CD$155:$CD$1048576,0),MATCH((CUADRO!M$5&amp;$E706),'Hoja de Trabajo para listado'!$CD$151:$DC$151,0)),0)</f>
        <v>0</v>
      </c>
      <c r="N706" s="255">
        <f ca="1">+IFERROR(INDEX('Hoja de Trabajo para listado'!$A$155:$Z$1048576,MATCH($A706,'Hoja de Trabajo para listado'!$A$155:$A$1048576,0),MATCH((CUADRO!N$5&amp;$E706),'Hoja de Trabajo para listado'!$A$151:$Z$151,0)),0)+IFERROR(INDEX('Hoja de Trabajo para listado'!$AB$155:$BA$1048576,MATCH($A706,'Hoja de Trabajo para listado'!$AB$155:$AB$1048576,0),MATCH((CUADRO!N$5&amp;$E706),'Hoja de Trabajo para listado'!$AB$151:$BA$151,0)),0)+IFERROR(INDEX('Hoja de Trabajo para listado'!$BC$155:$CB$1048576,MATCH($A706,'Hoja de Trabajo para listado'!$BC$155:$BC$1048576,0),MATCH((CUADRO!N$5&amp;$E706),'Hoja de Trabajo para listado'!$BC$151:$CB$151,0)),0)+IFERROR(INDEX('Hoja de Trabajo para listado'!$DE$153:$DG$274,MATCH($A706,'Hoja de Trabajo para listado'!$DE$153:$DE$1048576,0),MATCH((CUADRO!N$5&amp;$E706),'Hoja de Trabajo para listado'!$DE$151:$DG$151,0)),0)+IFERROR(INDEX('Hoja de Trabajo para listado'!$CD$155:$DC$1048576,MATCH($A706,'Hoja de Trabajo para listado'!$CD$155:$CD$1048576,0),MATCH((CUADRO!N$5&amp;$E706),'Hoja de Trabajo para listado'!$CD$151:$DC$151,0)),0)</f>
        <v>0</v>
      </c>
      <c r="O706" s="255">
        <f ca="1">+IFERROR(INDEX('Hoja de Trabajo para listado'!$A$155:$Z$1048576,MATCH($A706,'Hoja de Trabajo para listado'!$A$155:$A$1048576,0),MATCH((CUADRO!O$5&amp;$E706),'Hoja de Trabajo para listado'!$A$151:$Z$151,0)),0)+IFERROR(INDEX('Hoja de Trabajo para listado'!$AB$155:$BA$1048576,MATCH($A706,'Hoja de Trabajo para listado'!$AB$155:$AB$1048576,0),MATCH((CUADRO!O$5&amp;$E706),'Hoja de Trabajo para listado'!$AB$151:$BA$151,0)),0)+IFERROR(INDEX('Hoja de Trabajo para listado'!$BC$155:$CB$1048576,MATCH($A706,'Hoja de Trabajo para listado'!$BC$155:$BC$1048576,0),MATCH((CUADRO!O$5&amp;$E706),'Hoja de Trabajo para listado'!$BC$151:$CB$151,0)),0)+IFERROR(INDEX('Hoja de Trabajo para listado'!$DE$153:$DG$274,MATCH($A706,'Hoja de Trabajo para listado'!$DE$153:$DE$1048576,0),MATCH((CUADRO!O$5&amp;$E706),'Hoja de Trabajo para listado'!$DE$151:$DG$151,0)),0)+IFERROR(INDEX('Hoja de Trabajo para listado'!$CD$155:$DC$1048576,MATCH($A706,'Hoja de Trabajo para listado'!$CD$155:$CD$1048576,0),MATCH((CUADRO!O$5&amp;$E706),'Hoja de Trabajo para listado'!$CD$151:$DC$151,0)),0)</f>
        <v>0</v>
      </c>
      <c r="P706" s="255">
        <f ca="1">+IFERROR(INDEX('Hoja de Trabajo para listado'!$A$155:$Z$1048576,MATCH($A706,'Hoja de Trabajo para listado'!$A$155:$A$1048576,0),MATCH((CUADRO!P$5&amp;$E706),'Hoja de Trabajo para listado'!$A$151:$Z$151,0)),0)+IFERROR(INDEX('Hoja de Trabajo para listado'!$AB$155:$BA$1048576,MATCH($A706,'Hoja de Trabajo para listado'!$AB$155:$AB$1048576,0),MATCH((CUADRO!P$5&amp;$E706),'Hoja de Trabajo para listado'!$AB$151:$BA$151,0)),0)+IFERROR(INDEX('Hoja de Trabajo para listado'!$BC$155:$CB$1048576,MATCH($A706,'Hoja de Trabajo para listado'!$BC$155:$BC$1048576,0),MATCH((CUADRO!P$5&amp;$E706),'Hoja de Trabajo para listado'!$BC$151:$CB$151,0)),0)+IFERROR(INDEX('Hoja de Trabajo para listado'!$DE$153:$DG$274,MATCH($A706,'Hoja de Trabajo para listado'!$DE$153:$DE$1048576,0),MATCH((CUADRO!P$5&amp;$E706),'Hoja de Trabajo para listado'!$DE$151:$DG$151,0)),0)+IFERROR(INDEX('Hoja de Trabajo para listado'!$CD$155:$DC$1048576,MATCH($A706,'Hoja de Trabajo para listado'!$CD$155:$CD$1048576,0),MATCH((CUADRO!P$5&amp;$E706),'Hoja de Trabajo para listado'!$CD$151:$DC$151,0)),0)</f>
        <v>0</v>
      </c>
      <c r="Q706" s="255">
        <f ca="1">+IFERROR(INDEX('Hoja de Trabajo para listado'!$A$155:$Z$1048576,MATCH($A706,'Hoja de Trabajo para listado'!$A$155:$A$1048576,0),MATCH((CUADRO!Q$5&amp;$E706),'Hoja de Trabajo para listado'!$A$151:$Z$151,0)),0)+IFERROR(INDEX('Hoja de Trabajo para listado'!$AB$155:$BA$1048576,MATCH($A706,'Hoja de Trabajo para listado'!$AB$155:$AB$1048576,0),MATCH((CUADRO!Q$5&amp;$E706),'Hoja de Trabajo para listado'!$AB$151:$BA$151,0)),0)+IFERROR(INDEX('Hoja de Trabajo para listado'!$BC$155:$CB$1048576,MATCH($A706,'Hoja de Trabajo para listado'!$BC$155:$BC$1048576,0),MATCH((CUADRO!Q$5&amp;$E706),'Hoja de Trabajo para listado'!$BC$151:$CB$151,0)),0)+IFERROR(INDEX('Hoja de Trabajo para listado'!$DE$153:$DG$274,MATCH($A706,'Hoja de Trabajo para listado'!$DE$153:$DE$1048576,0),MATCH((CUADRO!Q$5&amp;$E706),'Hoja de Trabajo para listado'!$DE$151:$DG$151,0)),0)+IFERROR(INDEX('Hoja de Trabajo para listado'!$CD$155:$DC$1048576,MATCH($A706,'Hoja de Trabajo para listado'!$CD$155:$CD$1048576,0),MATCH((CUADRO!Q$5&amp;$E706),'Hoja de Trabajo para listado'!$CD$151:$DC$151,0)),0)</f>
        <v>0</v>
      </c>
      <c r="R706" s="255">
        <f t="shared" ca="1" si="22"/>
        <v>0</v>
      </c>
      <c r="S706" s="262"/>
      <c r="T706" s="255">
        <f ca="1">+T707</f>
        <v>0</v>
      </c>
      <c r="U706" s="254">
        <f t="shared" si="23"/>
        <v>1</v>
      </c>
      <c r="V706" s="362" t="str">
        <f>+VLOOKUP(A706,bd_lista!$A$3:$E$590,5,FALSE)</f>
        <v>Gobiernos Autonomos Municipales</v>
      </c>
      <c r="W706" s="361" t="str">
        <f>+V706</f>
        <v>Gobiernos Autonomos Municipales</v>
      </c>
      <c r="X706" s="254">
        <f>+VLOOKUP(A706,[2]Sheet1!$A$13:$D$744,4,FALSE)</f>
        <v>0</v>
      </c>
      <c r="Y706" s="254" t="e">
        <f>+VLOOKUP(X706,bd_lista!$A$3:$C$590,3,FALSE)</f>
        <v>#N/A</v>
      </c>
      <c r="Z706" s="316">
        <f>+X706</f>
        <v>0</v>
      </c>
      <c r="AA706" s="317" t="e">
        <f>+Y706</f>
        <v>#N/A</v>
      </c>
    </row>
    <row r="707" spans="1:27" customFormat="1" ht="15" hidden="1" customHeight="1">
      <c r="A707" s="32">
        <v>1345</v>
      </c>
      <c r="B707" s="307"/>
      <c r="C707" s="259" t="str">
        <f>+VLOOKUP(A707,bd_lista!$A$3:$C$590,3,FALSE)</f>
        <v>Gobierno Autónomo Municipal de Entre Rios</v>
      </c>
      <c r="D707" s="362"/>
      <c r="E707" s="256" t="s">
        <v>1314</v>
      </c>
      <c r="F707" s="255">
        <f ca="1">+IFERROR(INDEX('Hoja de Trabajo para listado'!$A$155:$Z$1048576,MATCH($A707,'Hoja de Trabajo para listado'!$A$155:$A$1048576,0),MATCH((CUADRO!F$5&amp;$E707),'Hoja de Trabajo para listado'!$A$151:$Z$151,0)),0)+IFERROR(INDEX('Hoja de Trabajo para listado'!$AB$155:$BA$1048576,MATCH($A707,'Hoja de Trabajo para listado'!$AB$155:$AB$1048576,0),MATCH((CUADRO!F$5&amp;$E707),'Hoja de Trabajo para listado'!$AB$151:$BA$151,0)),0)+IFERROR(INDEX('Hoja de Trabajo para listado'!$BC$155:$CB$1048576,MATCH($A707,'Hoja de Trabajo para listado'!$BC$155:$BC$1048576,0),MATCH((CUADRO!F$5&amp;$E707),'Hoja de Trabajo para listado'!$BC$151:$CB$151,0)),0)+IFERROR(INDEX('Hoja de Trabajo para listado'!$DE$153:$DG$274,MATCH($A707,'Hoja de Trabajo para listado'!$DE$153:$DE$1048576,0),MATCH((CUADRO!F$5&amp;$E707),'Hoja de Trabajo para listado'!$DE$151:$DG$151,0)),0)+IFERROR(INDEX('Hoja de Trabajo para listado'!$CD$155:$DC$1048576,MATCH($A707,'Hoja de Trabajo para listado'!$CD$155:$CD$1048576,0),MATCH((CUADRO!F$5&amp;$E707),'Hoja de Trabajo para listado'!$CD$151:$DC$151,0)),0)</f>
        <v>0</v>
      </c>
      <c r="G707" s="255">
        <f ca="1">+IFERROR(INDEX('Hoja de Trabajo para listado'!$A$155:$Z$1048576,MATCH($A707,'Hoja de Trabajo para listado'!$A$155:$A$1048576,0),MATCH((CUADRO!G$5&amp;$E707),'Hoja de Trabajo para listado'!$A$151:$Z$151,0)),0)+IFERROR(INDEX('Hoja de Trabajo para listado'!$AB$155:$BA$1048576,MATCH($A707,'Hoja de Trabajo para listado'!$AB$155:$AB$1048576,0),MATCH((CUADRO!G$5&amp;$E707),'Hoja de Trabajo para listado'!$AB$151:$BA$151,0)),0)+IFERROR(INDEX('Hoja de Trabajo para listado'!$BC$155:$CB$1048576,MATCH($A707,'Hoja de Trabajo para listado'!$BC$155:$BC$1048576,0),MATCH((CUADRO!G$5&amp;$E707),'Hoja de Trabajo para listado'!$BC$151:$CB$151,0)),0)+IFERROR(INDEX('Hoja de Trabajo para listado'!$DE$153:$DG$274,MATCH($A707,'Hoja de Trabajo para listado'!$DE$153:$DE$1048576,0),MATCH((CUADRO!G$5&amp;$E707),'Hoja de Trabajo para listado'!$DE$151:$DG$151,0)),0)+IFERROR(INDEX('Hoja de Trabajo para listado'!$CD$155:$DC$1048576,MATCH($A707,'Hoja de Trabajo para listado'!$CD$155:$CD$1048576,0),MATCH((CUADRO!G$5&amp;$E707),'Hoja de Trabajo para listado'!$CD$151:$DC$151,0)),0)</f>
        <v>0</v>
      </c>
      <c r="H707" s="255">
        <f ca="1">+IFERROR(INDEX('Hoja de Trabajo para listado'!$A$155:$Z$1048576,MATCH($A707,'Hoja de Trabajo para listado'!$A$155:$A$1048576,0),MATCH((CUADRO!H$5&amp;$E707),'Hoja de Trabajo para listado'!$A$151:$Z$151,0)),0)+IFERROR(INDEX('Hoja de Trabajo para listado'!$AB$155:$BA$1048576,MATCH($A707,'Hoja de Trabajo para listado'!$AB$155:$AB$1048576,0),MATCH((CUADRO!H$5&amp;$E707),'Hoja de Trabajo para listado'!$AB$151:$BA$151,0)),0)+IFERROR(INDEX('Hoja de Trabajo para listado'!$BC$155:$CB$1048576,MATCH($A707,'Hoja de Trabajo para listado'!$BC$155:$BC$1048576,0),MATCH((CUADRO!H$5&amp;$E707),'Hoja de Trabajo para listado'!$BC$151:$CB$151,0)),0)+IFERROR(INDEX('Hoja de Trabajo para listado'!$DE$153:$DG$274,MATCH($A707,'Hoja de Trabajo para listado'!$DE$153:$DE$1048576,0),MATCH((CUADRO!H$5&amp;$E707),'Hoja de Trabajo para listado'!$DE$151:$DG$151,0)),0)+IFERROR(INDEX('Hoja de Trabajo para listado'!$CD$155:$DC$1048576,MATCH($A707,'Hoja de Trabajo para listado'!$CD$155:$CD$1048576,0),MATCH((CUADRO!H$5&amp;$E707),'Hoja de Trabajo para listado'!$CD$151:$DC$151,0)),0)</f>
        <v>0</v>
      </c>
      <c r="I707" s="255">
        <f ca="1">+IFERROR(INDEX('Hoja de Trabajo para listado'!$A$155:$Z$1048576,MATCH($A707,'Hoja de Trabajo para listado'!$A$155:$A$1048576,0),MATCH((CUADRO!I$5&amp;$E707),'Hoja de Trabajo para listado'!$A$151:$Z$151,0)),0)+IFERROR(INDEX('Hoja de Trabajo para listado'!$AB$155:$BA$1048576,MATCH($A707,'Hoja de Trabajo para listado'!$AB$155:$AB$1048576,0),MATCH((CUADRO!I$5&amp;$E707),'Hoja de Trabajo para listado'!$AB$151:$BA$151,0)),0)+IFERROR(INDEX('Hoja de Trabajo para listado'!$BC$155:$CB$1048576,MATCH($A707,'Hoja de Trabajo para listado'!$BC$155:$BC$1048576,0),MATCH((CUADRO!I$5&amp;$E707),'Hoja de Trabajo para listado'!$BC$151:$CB$151,0)),0)+IFERROR(INDEX('Hoja de Trabajo para listado'!$DE$153:$DG$274,MATCH($A707,'Hoja de Trabajo para listado'!$DE$153:$DE$1048576,0),MATCH((CUADRO!I$5&amp;$E707),'Hoja de Trabajo para listado'!$DE$151:$DG$151,0)),0)+IFERROR(INDEX('Hoja de Trabajo para listado'!$CD$155:$DC$1048576,MATCH($A707,'Hoja de Trabajo para listado'!$CD$155:$CD$1048576,0),MATCH((CUADRO!I$5&amp;$E707),'Hoja de Trabajo para listado'!$CD$151:$DC$151,0)),0)</f>
        <v>0</v>
      </c>
      <c r="J707" s="255">
        <f ca="1">+IFERROR(INDEX('Hoja de Trabajo para listado'!$A$155:$Z$1048576,MATCH($A707,'Hoja de Trabajo para listado'!$A$155:$A$1048576,0),MATCH((CUADRO!J$5&amp;$E707),'Hoja de Trabajo para listado'!$A$151:$Z$151,0)),0)+IFERROR(INDEX('Hoja de Trabajo para listado'!$AB$155:$BA$1048576,MATCH($A707,'Hoja de Trabajo para listado'!$AB$155:$AB$1048576,0),MATCH((CUADRO!J$5&amp;$E707),'Hoja de Trabajo para listado'!$AB$151:$BA$151,0)),0)+IFERROR(INDEX('Hoja de Trabajo para listado'!$BC$155:$CB$1048576,MATCH($A707,'Hoja de Trabajo para listado'!$BC$155:$BC$1048576,0),MATCH((CUADRO!J$5&amp;$E707),'Hoja de Trabajo para listado'!$BC$151:$CB$151,0)),0)+IFERROR(INDEX('Hoja de Trabajo para listado'!$DE$153:$DG$274,MATCH($A707,'Hoja de Trabajo para listado'!$DE$153:$DE$1048576,0),MATCH((CUADRO!J$5&amp;$E707),'Hoja de Trabajo para listado'!$DE$151:$DG$151,0)),0)+IFERROR(INDEX('Hoja de Trabajo para listado'!$CD$155:$DC$1048576,MATCH($A707,'Hoja de Trabajo para listado'!$CD$155:$CD$1048576,0),MATCH((CUADRO!J$5&amp;$E707),'Hoja de Trabajo para listado'!$CD$151:$DC$151,0)),0)</f>
        <v>0</v>
      </c>
      <c r="K707" s="255">
        <f ca="1">+IFERROR(INDEX('Hoja de Trabajo para listado'!$A$155:$Z$1048576,MATCH($A707,'Hoja de Trabajo para listado'!$A$155:$A$1048576,0),MATCH((CUADRO!K$5&amp;$E707),'Hoja de Trabajo para listado'!$A$151:$Z$151,0)),0)+IFERROR(INDEX('Hoja de Trabajo para listado'!$AB$155:$BA$1048576,MATCH($A707,'Hoja de Trabajo para listado'!$AB$155:$AB$1048576,0),MATCH((CUADRO!K$5&amp;$E707),'Hoja de Trabajo para listado'!$AB$151:$BA$151,0)),0)+IFERROR(INDEX('Hoja de Trabajo para listado'!$BC$155:$CB$1048576,MATCH($A707,'Hoja de Trabajo para listado'!$BC$155:$BC$1048576,0),MATCH((CUADRO!K$5&amp;$E707),'Hoja de Trabajo para listado'!$BC$151:$CB$151,0)),0)+IFERROR(INDEX('Hoja de Trabajo para listado'!$DE$153:$DG$274,MATCH($A707,'Hoja de Trabajo para listado'!$DE$153:$DE$1048576,0),MATCH((CUADRO!K$5&amp;$E707),'Hoja de Trabajo para listado'!$DE$151:$DG$151,0)),0)+IFERROR(INDEX('Hoja de Trabajo para listado'!$CD$155:$DC$1048576,MATCH($A707,'Hoja de Trabajo para listado'!$CD$155:$CD$1048576,0),MATCH((CUADRO!K$5&amp;$E707),'Hoja de Trabajo para listado'!$CD$151:$DC$151,0)),0)</f>
        <v>0</v>
      </c>
      <c r="L707" s="255">
        <f ca="1">+IFERROR(INDEX('Hoja de Trabajo para listado'!$A$155:$Z$1048576,MATCH($A707,'Hoja de Trabajo para listado'!$A$155:$A$1048576,0),MATCH((CUADRO!L$5&amp;$E707),'Hoja de Trabajo para listado'!$A$151:$Z$151,0)),0)+IFERROR(INDEX('Hoja de Trabajo para listado'!$AB$155:$BA$1048576,MATCH($A707,'Hoja de Trabajo para listado'!$AB$155:$AB$1048576,0),MATCH((CUADRO!L$5&amp;$E707),'Hoja de Trabajo para listado'!$AB$151:$BA$151,0)),0)+IFERROR(INDEX('Hoja de Trabajo para listado'!$BC$155:$CB$1048576,MATCH($A707,'Hoja de Trabajo para listado'!$BC$155:$BC$1048576,0),MATCH((CUADRO!L$5&amp;$E707),'Hoja de Trabajo para listado'!$BC$151:$CB$151,0)),0)+IFERROR(INDEX('Hoja de Trabajo para listado'!$DE$153:$DG$274,MATCH($A707,'Hoja de Trabajo para listado'!$DE$153:$DE$1048576,0),MATCH((CUADRO!L$5&amp;$E707),'Hoja de Trabajo para listado'!$DE$151:$DG$151,0)),0)+IFERROR(INDEX('Hoja de Trabajo para listado'!$CD$155:$DC$1048576,MATCH($A707,'Hoja de Trabajo para listado'!$CD$155:$CD$1048576,0),MATCH((CUADRO!L$5&amp;$E707),'Hoja de Trabajo para listado'!$CD$151:$DC$151,0)),0)</f>
        <v>0</v>
      </c>
      <c r="M707" s="255">
        <f ca="1">+IFERROR(INDEX('Hoja de Trabajo para listado'!$A$155:$Z$1048576,MATCH($A707,'Hoja de Trabajo para listado'!$A$155:$A$1048576,0),MATCH((CUADRO!M$5&amp;$E707),'Hoja de Trabajo para listado'!$A$151:$Z$151,0)),0)+IFERROR(INDEX('Hoja de Trabajo para listado'!$AB$155:$BA$1048576,MATCH($A707,'Hoja de Trabajo para listado'!$AB$155:$AB$1048576,0),MATCH((CUADRO!M$5&amp;$E707),'Hoja de Trabajo para listado'!$AB$151:$BA$151,0)),0)+IFERROR(INDEX('Hoja de Trabajo para listado'!$BC$155:$CB$1048576,MATCH($A707,'Hoja de Trabajo para listado'!$BC$155:$BC$1048576,0),MATCH((CUADRO!M$5&amp;$E707),'Hoja de Trabajo para listado'!$BC$151:$CB$151,0)),0)+IFERROR(INDEX('Hoja de Trabajo para listado'!$DE$153:$DG$274,MATCH($A707,'Hoja de Trabajo para listado'!$DE$153:$DE$1048576,0),MATCH((CUADRO!M$5&amp;$E707),'Hoja de Trabajo para listado'!$DE$151:$DG$151,0)),0)+IFERROR(INDEX('Hoja de Trabajo para listado'!$CD$155:$DC$1048576,MATCH($A707,'Hoja de Trabajo para listado'!$CD$155:$CD$1048576,0),MATCH((CUADRO!M$5&amp;$E707),'Hoja de Trabajo para listado'!$CD$151:$DC$151,0)),0)</f>
        <v>0</v>
      </c>
      <c r="N707" s="255">
        <f ca="1">+IFERROR(INDEX('Hoja de Trabajo para listado'!$A$155:$Z$1048576,MATCH($A707,'Hoja de Trabajo para listado'!$A$155:$A$1048576,0),MATCH((CUADRO!N$5&amp;$E707),'Hoja de Trabajo para listado'!$A$151:$Z$151,0)),0)+IFERROR(INDEX('Hoja de Trabajo para listado'!$AB$155:$BA$1048576,MATCH($A707,'Hoja de Trabajo para listado'!$AB$155:$AB$1048576,0),MATCH((CUADRO!N$5&amp;$E707),'Hoja de Trabajo para listado'!$AB$151:$BA$151,0)),0)+IFERROR(INDEX('Hoja de Trabajo para listado'!$BC$155:$CB$1048576,MATCH($A707,'Hoja de Trabajo para listado'!$BC$155:$BC$1048576,0),MATCH((CUADRO!N$5&amp;$E707),'Hoja de Trabajo para listado'!$BC$151:$CB$151,0)),0)+IFERROR(INDEX('Hoja de Trabajo para listado'!$DE$153:$DG$274,MATCH($A707,'Hoja de Trabajo para listado'!$DE$153:$DE$1048576,0),MATCH((CUADRO!N$5&amp;$E707),'Hoja de Trabajo para listado'!$DE$151:$DG$151,0)),0)+IFERROR(INDEX('Hoja de Trabajo para listado'!$CD$155:$DC$1048576,MATCH($A707,'Hoja de Trabajo para listado'!$CD$155:$CD$1048576,0),MATCH((CUADRO!N$5&amp;$E707),'Hoja de Trabajo para listado'!$CD$151:$DC$151,0)),0)</f>
        <v>0</v>
      </c>
      <c r="O707" s="255">
        <f ca="1">+IFERROR(INDEX('Hoja de Trabajo para listado'!$A$155:$Z$1048576,MATCH($A707,'Hoja de Trabajo para listado'!$A$155:$A$1048576,0),MATCH((CUADRO!O$5&amp;$E707),'Hoja de Trabajo para listado'!$A$151:$Z$151,0)),0)+IFERROR(INDEX('Hoja de Trabajo para listado'!$AB$155:$BA$1048576,MATCH($A707,'Hoja de Trabajo para listado'!$AB$155:$AB$1048576,0),MATCH((CUADRO!O$5&amp;$E707),'Hoja de Trabajo para listado'!$AB$151:$BA$151,0)),0)+IFERROR(INDEX('Hoja de Trabajo para listado'!$BC$155:$CB$1048576,MATCH($A707,'Hoja de Trabajo para listado'!$BC$155:$BC$1048576,0),MATCH((CUADRO!O$5&amp;$E707),'Hoja de Trabajo para listado'!$BC$151:$CB$151,0)),0)+IFERROR(INDEX('Hoja de Trabajo para listado'!$DE$153:$DG$274,MATCH($A707,'Hoja de Trabajo para listado'!$DE$153:$DE$1048576,0),MATCH((CUADRO!O$5&amp;$E707),'Hoja de Trabajo para listado'!$DE$151:$DG$151,0)),0)+IFERROR(INDEX('Hoja de Trabajo para listado'!$CD$155:$DC$1048576,MATCH($A707,'Hoja de Trabajo para listado'!$CD$155:$CD$1048576,0),MATCH((CUADRO!O$5&amp;$E707),'Hoja de Trabajo para listado'!$CD$151:$DC$151,0)),0)</f>
        <v>0</v>
      </c>
      <c r="P707" s="255">
        <f ca="1">+IFERROR(INDEX('Hoja de Trabajo para listado'!$A$155:$Z$1048576,MATCH($A707,'Hoja de Trabajo para listado'!$A$155:$A$1048576,0),MATCH((CUADRO!P$5&amp;$E707),'Hoja de Trabajo para listado'!$A$151:$Z$151,0)),0)+IFERROR(INDEX('Hoja de Trabajo para listado'!$AB$155:$BA$1048576,MATCH($A707,'Hoja de Trabajo para listado'!$AB$155:$AB$1048576,0),MATCH((CUADRO!P$5&amp;$E707),'Hoja de Trabajo para listado'!$AB$151:$BA$151,0)),0)+IFERROR(INDEX('Hoja de Trabajo para listado'!$BC$155:$CB$1048576,MATCH($A707,'Hoja de Trabajo para listado'!$BC$155:$BC$1048576,0),MATCH((CUADRO!P$5&amp;$E707),'Hoja de Trabajo para listado'!$BC$151:$CB$151,0)),0)+IFERROR(INDEX('Hoja de Trabajo para listado'!$DE$153:$DG$274,MATCH($A707,'Hoja de Trabajo para listado'!$DE$153:$DE$1048576,0),MATCH((CUADRO!P$5&amp;$E707),'Hoja de Trabajo para listado'!$DE$151:$DG$151,0)),0)+IFERROR(INDEX('Hoja de Trabajo para listado'!$CD$155:$DC$1048576,MATCH($A707,'Hoja de Trabajo para listado'!$CD$155:$CD$1048576,0),MATCH((CUADRO!P$5&amp;$E707),'Hoja de Trabajo para listado'!$CD$151:$DC$151,0)),0)</f>
        <v>0</v>
      </c>
      <c r="Q707" s="255">
        <f ca="1">+IFERROR(INDEX('Hoja de Trabajo para listado'!$A$155:$Z$1048576,MATCH($A707,'Hoja de Trabajo para listado'!$A$155:$A$1048576,0),MATCH((CUADRO!Q$5&amp;$E707),'Hoja de Trabajo para listado'!$A$151:$Z$151,0)),0)+IFERROR(INDEX('Hoja de Trabajo para listado'!$AB$155:$BA$1048576,MATCH($A707,'Hoja de Trabajo para listado'!$AB$155:$AB$1048576,0),MATCH((CUADRO!Q$5&amp;$E707),'Hoja de Trabajo para listado'!$AB$151:$BA$151,0)),0)+IFERROR(INDEX('Hoja de Trabajo para listado'!$BC$155:$CB$1048576,MATCH($A707,'Hoja de Trabajo para listado'!$BC$155:$BC$1048576,0),MATCH((CUADRO!Q$5&amp;$E707),'Hoja de Trabajo para listado'!$BC$151:$CB$151,0)),0)+IFERROR(INDEX('Hoja de Trabajo para listado'!$DE$153:$DG$274,MATCH($A707,'Hoja de Trabajo para listado'!$DE$153:$DE$1048576,0),MATCH((CUADRO!Q$5&amp;$E707),'Hoja de Trabajo para listado'!$DE$151:$DG$151,0)),0)+IFERROR(INDEX('Hoja de Trabajo para listado'!$CD$155:$DC$1048576,MATCH($A707,'Hoja de Trabajo para listado'!$CD$155:$CD$1048576,0),MATCH((CUADRO!Q$5&amp;$E707),'Hoja de Trabajo para listado'!$CD$151:$DC$151,0)),0)</f>
        <v>0</v>
      </c>
      <c r="R707" s="255">
        <f t="shared" ca="1" si="22"/>
        <v>0</v>
      </c>
      <c r="S707" s="262">
        <f ca="1">+R706+R707</f>
        <v>0</v>
      </c>
      <c r="T707" s="255">
        <f ca="1">+S707</f>
        <v>0</v>
      </c>
      <c r="U707" s="254">
        <f t="shared" si="23"/>
        <v>2</v>
      </c>
      <c r="V707" s="362" t="str">
        <f>+VLOOKUP(A707,bd_lista!$A$3:$E$590,5,FALSE)</f>
        <v>Gobiernos Autonomos Municipales</v>
      </c>
      <c r="W707" s="362"/>
      <c r="X707" s="254">
        <f>+VLOOKUP(A707,[2]Sheet1!$A$13:$D$744,4,FALSE)</f>
        <v>0</v>
      </c>
      <c r="Y707" s="254" t="e">
        <f>+VLOOKUP(X707,bd_lista!$A$3:$C$590,3,FALSE)</f>
        <v>#N/A</v>
      </c>
      <c r="Z707" s="314"/>
      <c r="AA707" s="315"/>
    </row>
    <row r="708" spans="1:27" customFormat="1" ht="27" hidden="1" customHeight="1">
      <c r="A708" s="32">
        <v>1346</v>
      </c>
      <c r="B708" s="306">
        <f>+A708</f>
        <v>1346</v>
      </c>
      <c r="C708" s="259" t="str">
        <f>+VLOOKUP(A708,bd_lista!$A$3:$C$590,3,FALSE)</f>
        <v>Gobierno Autónomo Municipal de Cocapata</v>
      </c>
      <c r="D708" s="361" t="str">
        <f>+C708</f>
        <v>Gobierno Autónomo Municipal de Cocapata</v>
      </c>
      <c r="E708" s="254" t="s">
        <v>1313</v>
      </c>
      <c r="F708" s="255">
        <f ca="1">+IFERROR(INDEX('Hoja de Trabajo para listado'!$A$155:$Z$1048576,MATCH($A708,'Hoja de Trabajo para listado'!$A$155:$A$1048576,0),MATCH((CUADRO!F$5&amp;$E708),'Hoja de Trabajo para listado'!$A$151:$Z$151,0)),0)+IFERROR(INDEX('Hoja de Trabajo para listado'!$AB$155:$BA$1048576,MATCH($A708,'Hoja de Trabajo para listado'!$AB$155:$AB$1048576,0),MATCH((CUADRO!F$5&amp;$E708),'Hoja de Trabajo para listado'!$AB$151:$BA$151,0)),0)+IFERROR(INDEX('Hoja de Trabajo para listado'!$BC$155:$CB$1048576,MATCH($A708,'Hoja de Trabajo para listado'!$BC$155:$BC$1048576,0),MATCH((CUADRO!F$5&amp;$E708),'Hoja de Trabajo para listado'!$BC$151:$CB$151,0)),0)+IFERROR(INDEX('Hoja de Trabajo para listado'!$DE$153:$DG$274,MATCH($A708,'Hoja de Trabajo para listado'!$DE$153:$DE$1048576,0),MATCH((CUADRO!F$5&amp;$E708),'Hoja de Trabajo para listado'!$DE$151:$DG$151,0)),0)+IFERROR(INDEX('Hoja de Trabajo para listado'!$CD$155:$DC$1048576,MATCH($A708,'Hoja de Trabajo para listado'!$CD$155:$CD$1048576,0),MATCH((CUADRO!F$5&amp;$E708),'Hoja de Trabajo para listado'!$CD$151:$DC$151,0)),0)</f>
        <v>0</v>
      </c>
      <c r="G708" s="255">
        <f ca="1">+IFERROR(INDEX('Hoja de Trabajo para listado'!$A$155:$Z$1048576,MATCH($A708,'Hoja de Trabajo para listado'!$A$155:$A$1048576,0),MATCH((CUADRO!G$5&amp;$E708),'Hoja de Trabajo para listado'!$A$151:$Z$151,0)),0)+IFERROR(INDEX('Hoja de Trabajo para listado'!$AB$155:$BA$1048576,MATCH($A708,'Hoja de Trabajo para listado'!$AB$155:$AB$1048576,0),MATCH((CUADRO!G$5&amp;$E708),'Hoja de Trabajo para listado'!$AB$151:$BA$151,0)),0)+IFERROR(INDEX('Hoja de Trabajo para listado'!$BC$155:$CB$1048576,MATCH($A708,'Hoja de Trabajo para listado'!$BC$155:$BC$1048576,0),MATCH((CUADRO!G$5&amp;$E708),'Hoja de Trabajo para listado'!$BC$151:$CB$151,0)),0)+IFERROR(INDEX('Hoja de Trabajo para listado'!$DE$153:$DG$274,MATCH($A708,'Hoja de Trabajo para listado'!$DE$153:$DE$1048576,0),MATCH((CUADRO!G$5&amp;$E708),'Hoja de Trabajo para listado'!$DE$151:$DG$151,0)),0)+IFERROR(INDEX('Hoja de Trabajo para listado'!$CD$155:$DC$1048576,MATCH($A708,'Hoja de Trabajo para listado'!$CD$155:$CD$1048576,0),MATCH((CUADRO!G$5&amp;$E708),'Hoja de Trabajo para listado'!$CD$151:$DC$151,0)),0)</f>
        <v>0</v>
      </c>
      <c r="H708" s="255">
        <f ca="1">+IFERROR(INDEX('Hoja de Trabajo para listado'!$A$155:$Z$1048576,MATCH($A708,'Hoja de Trabajo para listado'!$A$155:$A$1048576,0),MATCH((CUADRO!H$5&amp;$E708),'Hoja de Trabajo para listado'!$A$151:$Z$151,0)),0)+IFERROR(INDEX('Hoja de Trabajo para listado'!$AB$155:$BA$1048576,MATCH($A708,'Hoja de Trabajo para listado'!$AB$155:$AB$1048576,0),MATCH((CUADRO!H$5&amp;$E708),'Hoja de Trabajo para listado'!$AB$151:$BA$151,0)),0)+IFERROR(INDEX('Hoja de Trabajo para listado'!$BC$155:$CB$1048576,MATCH($A708,'Hoja de Trabajo para listado'!$BC$155:$BC$1048576,0),MATCH((CUADRO!H$5&amp;$E708),'Hoja de Trabajo para listado'!$BC$151:$CB$151,0)),0)+IFERROR(INDEX('Hoja de Trabajo para listado'!$DE$153:$DG$274,MATCH($A708,'Hoja de Trabajo para listado'!$DE$153:$DE$1048576,0),MATCH((CUADRO!H$5&amp;$E708),'Hoja de Trabajo para listado'!$DE$151:$DG$151,0)),0)+IFERROR(INDEX('Hoja de Trabajo para listado'!$CD$155:$DC$1048576,MATCH($A708,'Hoja de Trabajo para listado'!$CD$155:$CD$1048576,0),MATCH((CUADRO!H$5&amp;$E708),'Hoja de Trabajo para listado'!$CD$151:$DC$151,0)),0)</f>
        <v>0</v>
      </c>
      <c r="I708" s="255">
        <f ca="1">+IFERROR(INDEX('Hoja de Trabajo para listado'!$A$155:$Z$1048576,MATCH($A708,'Hoja de Trabajo para listado'!$A$155:$A$1048576,0),MATCH((CUADRO!I$5&amp;$E708),'Hoja de Trabajo para listado'!$A$151:$Z$151,0)),0)+IFERROR(INDEX('Hoja de Trabajo para listado'!$AB$155:$BA$1048576,MATCH($A708,'Hoja de Trabajo para listado'!$AB$155:$AB$1048576,0),MATCH((CUADRO!I$5&amp;$E708),'Hoja de Trabajo para listado'!$AB$151:$BA$151,0)),0)+IFERROR(INDEX('Hoja de Trabajo para listado'!$BC$155:$CB$1048576,MATCH($A708,'Hoja de Trabajo para listado'!$BC$155:$BC$1048576,0),MATCH((CUADRO!I$5&amp;$E708),'Hoja de Trabajo para listado'!$BC$151:$CB$151,0)),0)+IFERROR(INDEX('Hoja de Trabajo para listado'!$DE$153:$DG$274,MATCH($A708,'Hoja de Trabajo para listado'!$DE$153:$DE$1048576,0),MATCH((CUADRO!I$5&amp;$E708),'Hoja de Trabajo para listado'!$DE$151:$DG$151,0)),0)+IFERROR(INDEX('Hoja de Trabajo para listado'!$CD$155:$DC$1048576,MATCH($A708,'Hoja de Trabajo para listado'!$CD$155:$CD$1048576,0),MATCH((CUADRO!I$5&amp;$E708),'Hoja de Trabajo para listado'!$CD$151:$DC$151,0)),0)</f>
        <v>0</v>
      </c>
      <c r="J708" s="255">
        <f ca="1">+IFERROR(INDEX('Hoja de Trabajo para listado'!$A$155:$Z$1048576,MATCH($A708,'Hoja de Trabajo para listado'!$A$155:$A$1048576,0),MATCH((CUADRO!J$5&amp;$E708),'Hoja de Trabajo para listado'!$A$151:$Z$151,0)),0)+IFERROR(INDEX('Hoja de Trabajo para listado'!$AB$155:$BA$1048576,MATCH($A708,'Hoja de Trabajo para listado'!$AB$155:$AB$1048576,0),MATCH((CUADRO!J$5&amp;$E708),'Hoja de Trabajo para listado'!$AB$151:$BA$151,0)),0)+IFERROR(INDEX('Hoja de Trabajo para listado'!$BC$155:$CB$1048576,MATCH($A708,'Hoja de Trabajo para listado'!$BC$155:$BC$1048576,0),MATCH((CUADRO!J$5&amp;$E708),'Hoja de Trabajo para listado'!$BC$151:$CB$151,0)),0)+IFERROR(INDEX('Hoja de Trabajo para listado'!$DE$153:$DG$274,MATCH($A708,'Hoja de Trabajo para listado'!$DE$153:$DE$1048576,0),MATCH((CUADRO!J$5&amp;$E708),'Hoja de Trabajo para listado'!$DE$151:$DG$151,0)),0)+IFERROR(INDEX('Hoja de Trabajo para listado'!$CD$155:$DC$1048576,MATCH($A708,'Hoja de Trabajo para listado'!$CD$155:$CD$1048576,0),MATCH((CUADRO!J$5&amp;$E708),'Hoja de Trabajo para listado'!$CD$151:$DC$151,0)),0)</f>
        <v>0</v>
      </c>
      <c r="K708" s="255">
        <f ca="1">+IFERROR(INDEX('Hoja de Trabajo para listado'!$A$155:$Z$1048576,MATCH($A708,'Hoja de Trabajo para listado'!$A$155:$A$1048576,0),MATCH((CUADRO!K$5&amp;$E708),'Hoja de Trabajo para listado'!$A$151:$Z$151,0)),0)+IFERROR(INDEX('Hoja de Trabajo para listado'!$AB$155:$BA$1048576,MATCH($A708,'Hoja de Trabajo para listado'!$AB$155:$AB$1048576,0),MATCH((CUADRO!K$5&amp;$E708),'Hoja de Trabajo para listado'!$AB$151:$BA$151,0)),0)+IFERROR(INDEX('Hoja de Trabajo para listado'!$BC$155:$CB$1048576,MATCH($A708,'Hoja de Trabajo para listado'!$BC$155:$BC$1048576,0),MATCH((CUADRO!K$5&amp;$E708),'Hoja de Trabajo para listado'!$BC$151:$CB$151,0)),0)+IFERROR(INDEX('Hoja de Trabajo para listado'!$DE$153:$DG$274,MATCH($A708,'Hoja de Trabajo para listado'!$DE$153:$DE$1048576,0),MATCH((CUADRO!K$5&amp;$E708),'Hoja de Trabajo para listado'!$DE$151:$DG$151,0)),0)+IFERROR(INDEX('Hoja de Trabajo para listado'!$CD$155:$DC$1048576,MATCH($A708,'Hoja de Trabajo para listado'!$CD$155:$CD$1048576,0),MATCH((CUADRO!K$5&amp;$E708),'Hoja de Trabajo para listado'!$CD$151:$DC$151,0)),0)</f>
        <v>0</v>
      </c>
      <c r="L708" s="255">
        <f ca="1">+IFERROR(INDEX('Hoja de Trabajo para listado'!$A$155:$Z$1048576,MATCH($A708,'Hoja de Trabajo para listado'!$A$155:$A$1048576,0),MATCH((CUADRO!L$5&amp;$E708),'Hoja de Trabajo para listado'!$A$151:$Z$151,0)),0)+IFERROR(INDEX('Hoja de Trabajo para listado'!$AB$155:$BA$1048576,MATCH($A708,'Hoja de Trabajo para listado'!$AB$155:$AB$1048576,0),MATCH((CUADRO!L$5&amp;$E708),'Hoja de Trabajo para listado'!$AB$151:$BA$151,0)),0)+IFERROR(INDEX('Hoja de Trabajo para listado'!$BC$155:$CB$1048576,MATCH($A708,'Hoja de Trabajo para listado'!$BC$155:$BC$1048576,0),MATCH((CUADRO!L$5&amp;$E708),'Hoja de Trabajo para listado'!$BC$151:$CB$151,0)),0)+IFERROR(INDEX('Hoja de Trabajo para listado'!$DE$153:$DG$274,MATCH($A708,'Hoja de Trabajo para listado'!$DE$153:$DE$1048576,0),MATCH((CUADRO!L$5&amp;$E708),'Hoja de Trabajo para listado'!$DE$151:$DG$151,0)),0)+IFERROR(INDEX('Hoja de Trabajo para listado'!$CD$155:$DC$1048576,MATCH($A708,'Hoja de Trabajo para listado'!$CD$155:$CD$1048576,0),MATCH((CUADRO!L$5&amp;$E708),'Hoja de Trabajo para listado'!$CD$151:$DC$151,0)),0)</f>
        <v>0</v>
      </c>
      <c r="M708" s="255">
        <f ca="1">+IFERROR(INDEX('Hoja de Trabajo para listado'!$A$155:$Z$1048576,MATCH($A708,'Hoja de Trabajo para listado'!$A$155:$A$1048576,0),MATCH((CUADRO!M$5&amp;$E708),'Hoja de Trabajo para listado'!$A$151:$Z$151,0)),0)+IFERROR(INDEX('Hoja de Trabajo para listado'!$AB$155:$BA$1048576,MATCH($A708,'Hoja de Trabajo para listado'!$AB$155:$AB$1048576,0),MATCH((CUADRO!M$5&amp;$E708),'Hoja de Trabajo para listado'!$AB$151:$BA$151,0)),0)+IFERROR(INDEX('Hoja de Trabajo para listado'!$BC$155:$CB$1048576,MATCH($A708,'Hoja de Trabajo para listado'!$BC$155:$BC$1048576,0),MATCH((CUADRO!M$5&amp;$E708),'Hoja de Trabajo para listado'!$BC$151:$CB$151,0)),0)+IFERROR(INDEX('Hoja de Trabajo para listado'!$DE$153:$DG$274,MATCH($A708,'Hoja de Trabajo para listado'!$DE$153:$DE$1048576,0),MATCH((CUADRO!M$5&amp;$E708),'Hoja de Trabajo para listado'!$DE$151:$DG$151,0)),0)+IFERROR(INDEX('Hoja de Trabajo para listado'!$CD$155:$DC$1048576,MATCH($A708,'Hoja de Trabajo para listado'!$CD$155:$CD$1048576,0),MATCH((CUADRO!M$5&amp;$E708),'Hoja de Trabajo para listado'!$CD$151:$DC$151,0)),0)</f>
        <v>0</v>
      </c>
      <c r="N708" s="255">
        <f ca="1">+IFERROR(INDEX('Hoja de Trabajo para listado'!$A$155:$Z$1048576,MATCH($A708,'Hoja de Trabajo para listado'!$A$155:$A$1048576,0),MATCH((CUADRO!N$5&amp;$E708),'Hoja de Trabajo para listado'!$A$151:$Z$151,0)),0)+IFERROR(INDEX('Hoja de Trabajo para listado'!$AB$155:$BA$1048576,MATCH($A708,'Hoja de Trabajo para listado'!$AB$155:$AB$1048576,0),MATCH((CUADRO!N$5&amp;$E708),'Hoja de Trabajo para listado'!$AB$151:$BA$151,0)),0)+IFERROR(INDEX('Hoja de Trabajo para listado'!$BC$155:$CB$1048576,MATCH($A708,'Hoja de Trabajo para listado'!$BC$155:$BC$1048576,0),MATCH((CUADRO!N$5&amp;$E708),'Hoja de Trabajo para listado'!$BC$151:$CB$151,0)),0)+IFERROR(INDEX('Hoja de Trabajo para listado'!$DE$153:$DG$274,MATCH($A708,'Hoja de Trabajo para listado'!$DE$153:$DE$1048576,0),MATCH((CUADRO!N$5&amp;$E708),'Hoja de Trabajo para listado'!$DE$151:$DG$151,0)),0)+IFERROR(INDEX('Hoja de Trabajo para listado'!$CD$155:$DC$1048576,MATCH($A708,'Hoja de Trabajo para listado'!$CD$155:$CD$1048576,0),MATCH((CUADRO!N$5&amp;$E708),'Hoja de Trabajo para listado'!$CD$151:$DC$151,0)),0)</f>
        <v>0</v>
      </c>
      <c r="O708" s="255">
        <f ca="1">+IFERROR(INDEX('Hoja de Trabajo para listado'!$A$155:$Z$1048576,MATCH($A708,'Hoja de Trabajo para listado'!$A$155:$A$1048576,0),MATCH((CUADRO!O$5&amp;$E708),'Hoja de Trabajo para listado'!$A$151:$Z$151,0)),0)+IFERROR(INDEX('Hoja de Trabajo para listado'!$AB$155:$BA$1048576,MATCH($A708,'Hoja de Trabajo para listado'!$AB$155:$AB$1048576,0),MATCH((CUADRO!O$5&amp;$E708),'Hoja de Trabajo para listado'!$AB$151:$BA$151,0)),0)+IFERROR(INDEX('Hoja de Trabajo para listado'!$BC$155:$CB$1048576,MATCH($A708,'Hoja de Trabajo para listado'!$BC$155:$BC$1048576,0),MATCH((CUADRO!O$5&amp;$E708),'Hoja de Trabajo para listado'!$BC$151:$CB$151,0)),0)+IFERROR(INDEX('Hoja de Trabajo para listado'!$DE$153:$DG$274,MATCH($A708,'Hoja de Trabajo para listado'!$DE$153:$DE$1048576,0),MATCH((CUADRO!O$5&amp;$E708),'Hoja de Trabajo para listado'!$DE$151:$DG$151,0)),0)+IFERROR(INDEX('Hoja de Trabajo para listado'!$CD$155:$DC$1048576,MATCH($A708,'Hoja de Trabajo para listado'!$CD$155:$CD$1048576,0),MATCH((CUADRO!O$5&amp;$E708),'Hoja de Trabajo para listado'!$CD$151:$DC$151,0)),0)</f>
        <v>0</v>
      </c>
      <c r="P708" s="255">
        <f ca="1">+IFERROR(INDEX('Hoja de Trabajo para listado'!$A$155:$Z$1048576,MATCH($A708,'Hoja de Trabajo para listado'!$A$155:$A$1048576,0),MATCH((CUADRO!P$5&amp;$E708),'Hoja de Trabajo para listado'!$A$151:$Z$151,0)),0)+IFERROR(INDEX('Hoja de Trabajo para listado'!$AB$155:$BA$1048576,MATCH($A708,'Hoja de Trabajo para listado'!$AB$155:$AB$1048576,0),MATCH((CUADRO!P$5&amp;$E708),'Hoja de Trabajo para listado'!$AB$151:$BA$151,0)),0)+IFERROR(INDEX('Hoja de Trabajo para listado'!$BC$155:$CB$1048576,MATCH($A708,'Hoja de Trabajo para listado'!$BC$155:$BC$1048576,0),MATCH((CUADRO!P$5&amp;$E708),'Hoja de Trabajo para listado'!$BC$151:$CB$151,0)),0)+IFERROR(INDEX('Hoja de Trabajo para listado'!$DE$153:$DG$274,MATCH($A708,'Hoja de Trabajo para listado'!$DE$153:$DE$1048576,0),MATCH((CUADRO!P$5&amp;$E708),'Hoja de Trabajo para listado'!$DE$151:$DG$151,0)),0)+IFERROR(INDEX('Hoja de Trabajo para listado'!$CD$155:$DC$1048576,MATCH($A708,'Hoja de Trabajo para listado'!$CD$155:$CD$1048576,0),MATCH((CUADRO!P$5&amp;$E708),'Hoja de Trabajo para listado'!$CD$151:$DC$151,0)),0)</f>
        <v>0</v>
      </c>
      <c r="Q708" s="255">
        <f ca="1">+IFERROR(INDEX('Hoja de Trabajo para listado'!$A$155:$Z$1048576,MATCH($A708,'Hoja de Trabajo para listado'!$A$155:$A$1048576,0),MATCH((CUADRO!Q$5&amp;$E708),'Hoja de Trabajo para listado'!$A$151:$Z$151,0)),0)+IFERROR(INDEX('Hoja de Trabajo para listado'!$AB$155:$BA$1048576,MATCH($A708,'Hoja de Trabajo para listado'!$AB$155:$AB$1048576,0),MATCH((CUADRO!Q$5&amp;$E708),'Hoja de Trabajo para listado'!$AB$151:$BA$151,0)),0)+IFERROR(INDEX('Hoja de Trabajo para listado'!$BC$155:$CB$1048576,MATCH($A708,'Hoja de Trabajo para listado'!$BC$155:$BC$1048576,0),MATCH((CUADRO!Q$5&amp;$E708),'Hoja de Trabajo para listado'!$BC$151:$CB$151,0)),0)+IFERROR(INDEX('Hoja de Trabajo para listado'!$DE$153:$DG$274,MATCH($A708,'Hoja de Trabajo para listado'!$DE$153:$DE$1048576,0),MATCH((CUADRO!Q$5&amp;$E708),'Hoja de Trabajo para listado'!$DE$151:$DG$151,0)),0)+IFERROR(INDEX('Hoja de Trabajo para listado'!$CD$155:$DC$1048576,MATCH($A708,'Hoja de Trabajo para listado'!$CD$155:$CD$1048576,0),MATCH((CUADRO!Q$5&amp;$E708),'Hoja de Trabajo para listado'!$CD$151:$DC$151,0)),0)</f>
        <v>0</v>
      </c>
      <c r="R708" s="255">
        <f t="shared" ca="1" si="22"/>
        <v>0</v>
      </c>
      <c r="S708" s="262"/>
      <c r="T708" s="255">
        <f ca="1">+T709</f>
        <v>0</v>
      </c>
      <c r="U708" s="254">
        <f t="shared" si="23"/>
        <v>1</v>
      </c>
      <c r="V708" s="362" t="str">
        <f>+VLOOKUP(A708,bd_lista!$A$3:$E$590,5,FALSE)</f>
        <v>Gobiernos Autonomos Municipales</v>
      </c>
      <c r="W708" s="361" t="str">
        <f>+V708</f>
        <v>Gobiernos Autonomos Municipales</v>
      </c>
      <c r="X708" s="254">
        <f>+VLOOKUP(A708,[2]Sheet1!$A$13:$D$744,4,FALSE)</f>
        <v>0</v>
      </c>
      <c r="Y708" s="254" t="e">
        <f>+VLOOKUP(X708,bd_lista!$A$3:$C$590,3,FALSE)</f>
        <v>#N/A</v>
      </c>
      <c r="Z708" s="316">
        <f>+X708</f>
        <v>0</v>
      </c>
      <c r="AA708" s="317" t="e">
        <f>+Y708</f>
        <v>#N/A</v>
      </c>
    </row>
    <row r="709" spans="1:27" customFormat="1" ht="27" hidden="1" customHeight="1">
      <c r="A709" s="32">
        <v>1346</v>
      </c>
      <c r="B709" s="307"/>
      <c r="C709" s="259" t="str">
        <f>+VLOOKUP(A709,bd_lista!$A$3:$C$590,3,FALSE)</f>
        <v>Gobierno Autónomo Municipal de Cocapata</v>
      </c>
      <c r="D709" s="362"/>
      <c r="E709" s="256" t="s">
        <v>1314</v>
      </c>
      <c r="F709" s="255">
        <f ca="1">+IFERROR(INDEX('Hoja de Trabajo para listado'!$A$155:$Z$1048576,MATCH($A709,'Hoja de Trabajo para listado'!$A$155:$A$1048576,0),MATCH((CUADRO!F$5&amp;$E709),'Hoja de Trabajo para listado'!$A$151:$Z$151,0)),0)+IFERROR(INDEX('Hoja de Trabajo para listado'!$AB$155:$BA$1048576,MATCH($A709,'Hoja de Trabajo para listado'!$AB$155:$AB$1048576,0),MATCH((CUADRO!F$5&amp;$E709),'Hoja de Trabajo para listado'!$AB$151:$BA$151,0)),0)+IFERROR(INDEX('Hoja de Trabajo para listado'!$BC$155:$CB$1048576,MATCH($A709,'Hoja de Trabajo para listado'!$BC$155:$BC$1048576,0),MATCH((CUADRO!F$5&amp;$E709),'Hoja de Trabajo para listado'!$BC$151:$CB$151,0)),0)+IFERROR(INDEX('Hoja de Trabajo para listado'!$DE$153:$DG$274,MATCH($A709,'Hoja de Trabajo para listado'!$DE$153:$DE$1048576,0),MATCH((CUADRO!F$5&amp;$E709),'Hoja de Trabajo para listado'!$DE$151:$DG$151,0)),0)+IFERROR(INDEX('Hoja de Trabajo para listado'!$CD$155:$DC$1048576,MATCH($A709,'Hoja de Trabajo para listado'!$CD$155:$CD$1048576,0),MATCH((CUADRO!F$5&amp;$E709),'Hoja de Trabajo para listado'!$CD$151:$DC$151,0)),0)</f>
        <v>0</v>
      </c>
      <c r="G709" s="255">
        <f ca="1">+IFERROR(INDEX('Hoja de Trabajo para listado'!$A$155:$Z$1048576,MATCH($A709,'Hoja de Trabajo para listado'!$A$155:$A$1048576,0),MATCH((CUADRO!G$5&amp;$E709),'Hoja de Trabajo para listado'!$A$151:$Z$151,0)),0)+IFERROR(INDEX('Hoja de Trabajo para listado'!$AB$155:$BA$1048576,MATCH($A709,'Hoja de Trabajo para listado'!$AB$155:$AB$1048576,0),MATCH((CUADRO!G$5&amp;$E709),'Hoja de Trabajo para listado'!$AB$151:$BA$151,0)),0)+IFERROR(INDEX('Hoja de Trabajo para listado'!$BC$155:$CB$1048576,MATCH($A709,'Hoja de Trabajo para listado'!$BC$155:$BC$1048576,0),MATCH((CUADRO!G$5&amp;$E709),'Hoja de Trabajo para listado'!$BC$151:$CB$151,0)),0)+IFERROR(INDEX('Hoja de Trabajo para listado'!$DE$153:$DG$274,MATCH($A709,'Hoja de Trabajo para listado'!$DE$153:$DE$1048576,0),MATCH((CUADRO!G$5&amp;$E709),'Hoja de Trabajo para listado'!$DE$151:$DG$151,0)),0)+IFERROR(INDEX('Hoja de Trabajo para listado'!$CD$155:$DC$1048576,MATCH($A709,'Hoja de Trabajo para listado'!$CD$155:$CD$1048576,0),MATCH((CUADRO!G$5&amp;$E709),'Hoja de Trabajo para listado'!$CD$151:$DC$151,0)),0)</f>
        <v>0</v>
      </c>
      <c r="H709" s="255">
        <f ca="1">+IFERROR(INDEX('Hoja de Trabajo para listado'!$A$155:$Z$1048576,MATCH($A709,'Hoja de Trabajo para listado'!$A$155:$A$1048576,0),MATCH((CUADRO!H$5&amp;$E709),'Hoja de Trabajo para listado'!$A$151:$Z$151,0)),0)+IFERROR(INDEX('Hoja de Trabajo para listado'!$AB$155:$BA$1048576,MATCH($A709,'Hoja de Trabajo para listado'!$AB$155:$AB$1048576,0),MATCH((CUADRO!H$5&amp;$E709),'Hoja de Trabajo para listado'!$AB$151:$BA$151,0)),0)+IFERROR(INDEX('Hoja de Trabajo para listado'!$BC$155:$CB$1048576,MATCH($A709,'Hoja de Trabajo para listado'!$BC$155:$BC$1048576,0),MATCH((CUADRO!H$5&amp;$E709),'Hoja de Trabajo para listado'!$BC$151:$CB$151,0)),0)+IFERROR(INDEX('Hoja de Trabajo para listado'!$DE$153:$DG$274,MATCH($A709,'Hoja de Trabajo para listado'!$DE$153:$DE$1048576,0),MATCH((CUADRO!H$5&amp;$E709),'Hoja de Trabajo para listado'!$DE$151:$DG$151,0)),0)+IFERROR(INDEX('Hoja de Trabajo para listado'!$CD$155:$DC$1048576,MATCH($A709,'Hoja de Trabajo para listado'!$CD$155:$CD$1048576,0),MATCH((CUADRO!H$5&amp;$E709),'Hoja de Trabajo para listado'!$CD$151:$DC$151,0)),0)</f>
        <v>0</v>
      </c>
      <c r="I709" s="255">
        <f ca="1">+IFERROR(INDEX('Hoja de Trabajo para listado'!$A$155:$Z$1048576,MATCH($A709,'Hoja de Trabajo para listado'!$A$155:$A$1048576,0),MATCH((CUADRO!I$5&amp;$E709),'Hoja de Trabajo para listado'!$A$151:$Z$151,0)),0)+IFERROR(INDEX('Hoja de Trabajo para listado'!$AB$155:$BA$1048576,MATCH($A709,'Hoja de Trabajo para listado'!$AB$155:$AB$1048576,0),MATCH((CUADRO!I$5&amp;$E709),'Hoja de Trabajo para listado'!$AB$151:$BA$151,0)),0)+IFERROR(INDEX('Hoja de Trabajo para listado'!$BC$155:$CB$1048576,MATCH($A709,'Hoja de Trabajo para listado'!$BC$155:$BC$1048576,0),MATCH((CUADRO!I$5&amp;$E709),'Hoja de Trabajo para listado'!$BC$151:$CB$151,0)),0)+IFERROR(INDEX('Hoja de Trabajo para listado'!$DE$153:$DG$274,MATCH($A709,'Hoja de Trabajo para listado'!$DE$153:$DE$1048576,0),MATCH((CUADRO!I$5&amp;$E709),'Hoja de Trabajo para listado'!$DE$151:$DG$151,0)),0)+IFERROR(INDEX('Hoja de Trabajo para listado'!$CD$155:$DC$1048576,MATCH($A709,'Hoja de Trabajo para listado'!$CD$155:$CD$1048576,0),MATCH((CUADRO!I$5&amp;$E709),'Hoja de Trabajo para listado'!$CD$151:$DC$151,0)),0)</f>
        <v>0</v>
      </c>
      <c r="J709" s="255">
        <f ca="1">+IFERROR(INDEX('Hoja de Trabajo para listado'!$A$155:$Z$1048576,MATCH($A709,'Hoja de Trabajo para listado'!$A$155:$A$1048576,0),MATCH((CUADRO!J$5&amp;$E709),'Hoja de Trabajo para listado'!$A$151:$Z$151,0)),0)+IFERROR(INDEX('Hoja de Trabajo para listado'!$AB$155:$BA$1048576,MATCH($A709,'Hoja de Trabajo para listado'!$AB$155:$AB$1048576,0),MATCH((CUADRO!J$5&amp;$E709),'Hoja de Trabajo para listado'!$AB$151:$BA$151,0)),0)+IFERROR(INDEX('Hoja de Trabajo para listado'!$BC$155:$CB$1048576,MATCH($A709,'Hoja de Trabajo para listado'!$BC$155:$BC$1048576,0),MATCH((CUADRO!J$5&amp;$E709),'Hoja de Trabajo para listado'!$BC$151:$CB$151,0)),0)+IFERROR(INDEX('Hoja de Trabajo para listado'!$DE$153:$DG$274,MATCH($A709,'Hoja de Trabajo para listado'!$DE$153:$DE$1048576,0),MATCH((CUADRO!J$5&amp;$E709),'Hoja de Trabajo para listado'!$DE$151:$DG$151,0)),0)+IFERROR(INDEX('Hoja de Trabajo para listado'!$CD$155:$DC$1048576,MATCH($A709,'Hoja de Trabajo para listado'!$CD$155:$CD$1048576,0),MATCH((CUADRO!J$5&amp;$E709),'Hoja de Trabajo para listado'!$CD$151:$DC$151,0)),0)</f>
        <v>0</v>
      </c>
      <c r="K709" s="255">
        <f ca="1">+IFERROR(INDEX('Hoja de Trabajo para listado'!$A$155:$Z$1048576,MATCH($A709,'Hoja de Trabajo para listado'!$A$155:$A$1048576,0),MATCH((CUADRO!K$5&amp;$E709),'Hoja de Trabajo para listado'!$A$151:$Z$151,0)),0)+IFERROR(INDEX('Hoja de Trabajo para listado'!$AB$155:$BA$1048576,MATCH($A709,'Hoja de Trabajo para listado'!$AB$155:$AB$1048576,0),MATCH((CUADRO!K$5&amp;$E709),'Hoja de Trabajo para listado'!$AB$151:$BA$151,0)),0)+IFERROR(INDEX('Hoja de Trabajo para listado'!$BC$155:$CB$1048576,MATCH($A709,'Hoja de Trabajo para listado'!$BC$155:$BC$1048576,0),MATCH((CUADRO!K$5&amp;$E709),'Hoja de Trabajo para listado'!$BC$151:$CB$151,0)),0)+IFERROR(INDEX('Hoja de Trabajo para listado'!$DE$153:$DG$274,MATCH($A709,'Hoja de Trabajo para listado'!$DE$153:$DE$1048576,0),MATCH((CUADRO!K$5&amp;$E709),'Hoja de Trabajo para listado'!$DE$151:$DG$151,0)),0)+IFERROR(INDEX('Hoja de Trabajo para listado'!$CD$155:$DC$1048576,MATCH($A709,'Hoja de Trabajo para listado'!$CD$155:$CD$1048576,0),MATCH((CUADRO!K$5&amp;$E709),'Hoja de Trabajo para listado'!$CD$151:$DC$151,0)),0)</f>
        <v>0</v>
      </c>
      <c r="L709" s="255">
        <f ca="1">+IFERROR(INDEX('Hoja de Trabajo para listado'!$A$155:$Z$1048576,MATCH($A709,'Hoja de Trabajo para listado'!$A$155:$A$1048576,0),MATCH((CUADRO!L$5&amp;$E709),'Hoja de Trabajo para listado'!$A$151:$Z$151,0)),0)+IFERROR(INDEX('Hoja de Trabajo para listado'!$AB$155:$BA$1048576,MATCH($A709,'Hoja de Trabajo para listado'!$AB$155:$AB$1048576,0),MATCH((CUADRO!L$5&amp;$E709),'Hoja de Trabajo para listado'!$AB$151:$BA$151,0)),0)+IFERROR(INDEX('Hoja de Trabajo para listado'!$BC$155:$CB$1048576,MATCH($A709,'Hoja de Trabajo para listado'!$BC$155:$BC$1048576,0),MATCH((CUADRO!L$5&amp;$E709),'Hoja de Trabajo para listado'!$BC$151:$CB$151,0)),0)+IFERROR(INDEX('Hoja de Trabajo para listado'!$DE$153:$DG$274,MATCH($A709,'Hoja de Trabajo para listado'!$DE$153:$DE$1048576,0),MATCH((CUADRO!L$5&amp;$E709),'Hoja de Trabajo para listado'!$DE$151:$DG$151,0)),0)+IFERROR(INDEX('Hoja de Trabajo para listado'!$CD$155:$DC$1048576,MATCH($A709,'Hoja de Trabajo para listado'!$CD$155:$CD$1048576,0),MATCH((CUADRO!L$5&amp;$E709),'Hoja de Trabajo para listado'!$CD$151:$DC$151,0)),0)</f>
        <v>0</v>
      </c>
      <c r="M709" s="255">
        <f ca="1">+IFERROR(INDEX('Hoja de Trabajo para listado'!$A$155:$Z$1048576,MATCH($A709,'Hoja de Trabajo para listado'!$A$155:$A$1048576,0),MATCH((CUADRO!M$5&amp;$E709),'Hoja de Trabajo para listado'!$A$151:$Z$151,0)),0)+IFERROR(INDEX('Hoja de Trabajo para listado'!$AB$155:$BA$1048576,MATCH($A709,'Hoja de Trabajo para listado'!$AB$155:$AB$1048576,0),MATCH((CUADRO!M$5&amp;$E709),'Hoja de Trabajo para listado'!$AB$151:$BA$151,0)),0)+IFERROR(INDEX('Hoja de Trabajo para listado'!$BC$155:$CB$1048576,MATCH($A709,'Hoja de Trabajo para listado'!$BC$155:$BC$1048576,0),MATCH((CUADRO!M$5&amp;$E709),'Hoja de Trabajo para listado'!$BC$151:$CB$151,0)),0)+IFERROR(INDEX('Hoja de Trabajo para listado'!$DE$153:$DG$274,MATCH($A709,'Hoja de Trabajo para listado'!$DE$153:$DE$1048576,0),MATCH((CUADRO!M$5&amp;$E709),'Hoja de Trabajo para listado'!$DE$151:$DG$151,0)),0)+IFERROR(INDEX('Hoja de Trabajo para listado'!$CD$155:$DC$1048576,MATCH($A709,'Hoja de Trabajo para listado'!$CD$155:$CD$1048576,0),MATCH((CUADRO!M$5&amp;$E709),'Hoja de Trabajo para listado'!$CD$151:$DC$151,0)),0)</f>
        <v>0</v>
      </c>
      <c r="N709" s="255">
        <f ca="1">+IFERROR(INDEX('Hoja de Trabajo para listado'!$A$155:$Z$1048576,MATCH($A709,'Hoja de Trabajo para listado'!$A$155:$A$1048576,0),MATCH((CUADRO!N$5&amp;$E709),'Hoja de Trabajo para listado'!$A$151:$Z$151,0)),0)+IFERROR(INDEX('Hoja de Trabajo para listado'!$AB$155:$BA$1048576,MATCH($A709,'Hoja de Trabajo para listado'!$AB$155:$AB$1048576,0),MATCH((CUADRO!N$5&amp;$E709),'Hoja de Trabajo para listado'!$AB$151:$BA$151,0)),0)+IFERROR(INDEX('Hoja de Trabajo para listado'!$BC$155:$CB$1048576,MATCH($A709,'Hoja de Trabajo para listado'!$BC$155:$BC$1048576,0),MATCH((CUADRO!N$5&amp;$E709),'Hoja de Trabajo para listado'!$BC$151:$CB$151,0)),0)+IFERROR(INDEX('Hoja de Trabajo para listado'!$DE$153:$DG$274,MATCH($A709,'Hoja de Trabajo para listado'!$DE$153:$DE$1048576,0),MATCH((CUADRO!N$5&amp;$E709),'Hoja de Trabajo para listado'!$DE$151:$DG$151,0)),0)+IFERROR(INDEX('Hoja de Trabajo para listado'!$CD$155:$DC$1048576,MATCH($A709,'Hoja de Trabajo para listado'!$CD$155:$CD$1048576,0),MATCH((CUADRO!N$5&amp;$E709),'Hoja de Trabajo para listado'!$CD$151:$DC$151,0)),0)</f>
        <v>0</v>
      </c>
      <c r="O709" s="255">
        <f ca="1">+IFERROR(INDEX('Hoja de Trabajo para listado'!$A$155:$Z$1048576,MATCH($A709,'Hoja de Trabajo para listado'!$A$155:$A$1048576,0),MATCH((CUADRO!O$5&amp;$E709),'Hoja de Trabajo para listado'!$A$151:$Z$151,0)),0)+IFERROR(INDEX('Hoja de Trabajo para listado'!$AB$155:$BA$1048576,MATCH($A709,'Hoja de Trabajo para listado'!$AB$155:$AB$1048576,0),MATCH((CUADRO!O$5&amp;$E709),'Hoja de Trabajo para listado'!$AB$151:$BA$151,0)),0)+IFERROR(INDEX('Hoja de Trabajo para listado'!$BC$155:$CB$1048576,MATCH($A709,'Hoja de Trabajo para listado'!$BC$155:$BC$1048576,0),MATCH((CUADRO!O$5&amp;$E709),'Hoja de Trabajo para listado'!$BC$151:$CB$151,0)),0)+IFERROR(INDEX('Hoja de Trabajo para listado'!$DE$153:$DG$274,MATCH($A709,'Hoja de Trabajo para listado'!$DE$153:$DE$1048576,0),MATCH((CUADRO!O$5&amp;$E709),'Hoja de Trabajo para listado'!$DE$151:$DG$151,0)),0)+IFERROR(INDEX('Hoja de Trabajo para listado'!$CD$155:$DC$1048576,MATCH($A709,'Hoja de Trabajo para listado'!$CD$155:$CD$1048576,0),MATCH((CUADRO!O$5&amp;$E709),'Hoja de Trabajo para listado'!$CD$151:$DC$151,0)),0)</f>
        <v>0</v>
      </c>
      <c r="P709" s="255">
        <f ca="1">+IFERROR(INDEX('Hoja de Trabajo para listado'!$A$155:$Z$1048576,MATCH($A709,'Hoja de Trabajo para listado'!$A$155:$A$1048576,0),MATCH((CUADRO!P$5&amp;$E709),'Hoja de Trabajo para listado'!$A$151:$Z$151,0)),0)+IFERROR(INDEX('Hoja de Trabajo para listado'!$AB$155:$BA$1048576,MATCH($A709,'Hoja de Trabajo para listado'!$AB$155:$AB$1048576,0),MATCH((CUADRO!P$5&amp;$E709),'Hoja de Trabajo para listado'!$AB$151:$BA$151,0)),0)+IFERROR(INDEX('Hoja de Trabajo para listado'!$BC$155:$CB$1048576,MATCH($A709,'Hoja de Trabajo para listado'!$BC$155:$BC$1048576,0),MATCH((CUADRO!P$5&amp;$E709),'Hoja de Trabajo para listado'!$BC$151:$CB$151,0)),0)+IFERROR(INDEX('Hoja de Trabajo para listado'!$DE$153:$DG$274,MATCH($A709,'Hoja de Trabajo para listado'!$DE$153:$DE$1048576,0),MATCH((CUADRO!P$5&amp;$E709),'Hoja de Trabajo para listado'!$DE$151:$DG$151,0)),0)+IFERROR(INDEX('Hoja de Trabajo para listado'!$CD$155:$DC$1048576,MATCH($A709,'Hoja de Trabajo para listado'!$CD$155:$CD$1048576,0),MATCH((CUADRO!P$5&amp;$E709),'Hoja de Trabajo para listado'!$CD$151:$DC$151,0)),0)</f>
        <v>0</v>
      </c>
      <c r="Q709" s="255">
        <f ca="1">+IFERROR(INDEX('Hoja de Trabajo para listado'!$A$155:$Z$1048576,MATCH($A709,'Hoja de Trabajo para listado'!$A$155:$A$1048576,0),MATCH((CUADRO!Q$5&amp;$E709),'Hoja de Trabajo para listado'!$A$151:$Z$151,0)),0)+IFERROR(INDEX('Hoja de Trabajo para listado'!$AB$155:$BA$1048576,MATCH($A709,'Hoja de Trabajo para listado'!$AB$155:$AB$1048576,0),MATCH((CUADRO!Q$5&amp;$E709),'Hoja de Trabajo para listado'!$AB$151:$BA$151,0)),0)+IFERROR(INDEX('Hoja de Trabajo para listado'!$BC$155:$CB$1048576,MATCH($A709,'Hoja de Trabajo para listado'!$BC$155:$BC$1048576,0),MATCH((CUADRO!Q$5&amp;$E709),'Hoja de Trabajo para listado'!$BC$151:$CB$151,0)),0)+IFERROR(INDEX('Hoja de Trabajo para listado'!$DE$153:$DG$274,MATCH($A709,'Hoja de Trabajo para listado'!$DE$153:$DE$1048576,0),MATCH((CUADRO!Q$5&amp;$E709),'Hoja de Trabajo para listado'!$DE$151:$DG$151,0)),0)+IFERROR(INDEX('Hoja de Trabajo para listado'!$CD$155:$DC$1048576,MATCH($A709,'Hoja de Trabajo para listado'!$CD$155:$CD$1048576,0),MATCH((CUADRO!Q$5&amp;$E709),'Hoja de Trabajo para listado'!$CD$151:$DC$151,0)),0)</f>
        <v>0</v>
      </c>
      <c r="R709" s="255">
        <f t="shared" ca="1" si="22"/>
        <v>0</v>
      </c>
      <c r="S709" s="262">
        <f ca="1">+R708+R709</f>
        <v>0</v>
      </c>
      <c r="T709" s="255">
        <f ca="1">+S709</f>
        <v>0</v>
      </c>
      <c r="U709" s="254">
        <f t="shared" si="23"/>
        <v>2</v>
      </c>
      <c r="V709" s="362" t="str">
        <f>+VLOOKUP(A709,bd_lista!$A$3:$E$590,5,FALSE)</f>
        <v>Gobiernos Autonomos Municipales</v>
      </c>
      <c r="W709" s="362"/>
      <c r="X709" s="254">
        <f>+VLOOKUP(A709,[2]Sheet1!$A$13:$D$744,4,FALSE)</f>
        <v>0</v>
      </c>
      <c r="Y709" s="254" t="e">
        <f>+VLOOKUP(X709,bd_lista!$A$3:$C$590,3,FALSE)</f>
        <v>#N/A</v>
      </c>
      <c r="Z709" s="314"/>
      <c r="AA709" s="315"/>
    </row>
    <row r="710" spans="1:27" customFormat="1" ht="15" hidden="1" customHeight="1">
      <c r="A710" s="32">
        <v>1347</v>
      </c>
      <c r="B710" s="306">
        <f>+A710</f>
        <v>1347</v>
      </c>
      <c r="C710" s="259" t="str">
        <f>+VLOOKUP(A710,bd_lista!$A$3:$C$590,3,FALSE)</f>
        <v>Gobierno Autónomo Municipal de Shinahota</v>
      </c>
      <c r="D710" s="361" t="str">
        <f>+C710</f>
        <v>Gobierno Autónomo Municipal de Shinahota</v>
      </c>
      <c r="E710" s="254" t="s">
        <v>1313</v>
      </c>
      <c r="F710" s="255">
        <f ca="1">+IFERROR(INDEX('Hoja de Trabajo para listado'!$A$155:$Z$1048576,MATCH($A710,'Hoja de Trabajo para listado'!$A$155:$A$1048576,0),MATCH((CUADRO!F$5&amp;$E710),'Hoja de Trabajo para listado'!$A$151:$Z$151,0)),0)+IFERROR(INDEX('Hoja de Trabajo para listado'!$AB$155:$BA$1048576,MATCH($A710,'Hoja de Trabajo para listado'!$AB$155:$AB$1048576,0),MATCH((CUADRO!F$5&amp;$E710),'Hoja de Trabajo para listado'!$AB$151:$BA$151,0)),0)+IFERROR(INDEX('Hoja de Trabajo para listado'!$BC$155:$CB$1048576,MATCH($A710,'Hoja de Trabajo para listado'!$BC$155:$BC$1048576,0),MATCH((CUADRO!F$5&amp;$E710),'Hoja de Trabajo para listado'!$BC$151:$CB$151,0)),0)+IFERROR(INDEX('Hoja de Trabajo para listado'!$DE$153:$DG$274,MATCH($A710,'Hoja de Trabajo para listado'!$DE$153:$DE$1048576,0),MATCH((CUADRO!F$5&amp;$E710),'Hoja de Trabajo para listado'!$DE$151:$DG$151,0)),0)+IFERROR(INDEX('Hoja de Trabajo para listado'!$CD$155:$DC$1048576,MATCH($A710,'Hoja de Trabajo para listado'!$CD$155:$CD$1048576,0),MATCH((CUADRO!F$5&amp;$E710),'Hoja de Trabajo para listado'!$CD$151:$DC$151,0)),0)</f>
        <v>0</v>
      </c>
      <c r="G710" s="255">
        <f ca="1">+IFERROR(INDEX('Hoja de Trabajo para listado'!$A$155:$Z$1048576,MATCH($A710,'Hoja de Trabajo para listado'!$A$155:$A$1048576,0),MATCH((CUADRO!G$5&amp;$E710),'Hoja de Trabajo para listado'!$A$151:$Z$151,0)),0)+IFERROR(INDEX('Hoja de Trabajo para listado'!$AB$155:$BA$1048576,MATCH($A710,'Hoja de Trabajo para listado'!$AB$155:$AB$1048576,0),MATCH((CUADRO!G$5&amp;$E710),'Hoja de Trabajo para listado'!$AB$151:$BA$151,0)),0)+IFERROR(INDEX('Hoja de Trabajo para listado'!$BC$155:$CB$1048576,MATCH($A710,'Hoja de Trabajo para listado'!$BC$155:$BC$1048576,0),MATCH((CUADRO!G$5&amp;$E710),'Hoja de Trabajo para listado'!$BC$151:$CB$151,0)),0)+IFERROR(INDEX('Hoja de Trabajo para listado'!$DE$153:$DG$274,MATCH($A710,'Hoja de Trabajo para listado'!$DE$153:$DE$1048576,0),MATCH((CUADRO!G$5&amp;$E710),'Hoja de Trabajo para listado'!$DE$151:$DG$151,0)),0)+IFERROR(INDEX('Hoja de Trabajo para listado'!$CD$155:$DC$1048576,MATCH($A710,'Hoja de Trabajo para listado'!$CD$155:$CD$1048576,0),MATCH((CUADRO!G$5&amp;$E710),'Hoja de Trabajo para listado'!$CD$151:$DC$151,0)),0)</f>
        <v>0</v>
      </c>
      <c r="H710" s="255">
        <f ca="1">+IFERROR(INDEX('Hoja de Trabajo para listado'!$A$155:$Z$1048576,MATCH($A710,'Hoja de Trabajo para listado'!$A$155:$A$1048576,0),MATCH((CUADRO!H$5&amp;$E710),'Hoja de Trabajo para listado'!$A$151:$Z$151,0)),0)+IFERROR(INDEX('Hoja de Trabajo para listado'!$AB$155:$BA$1048576,MATCH($A710,'Hoja de Trabajo para listado'!$AB$155:$AB$1048576,0),MATCH((CUADRO!H$5&amp;$E710),'Hoja de Trabajo para listado'!$AB$151:$BA$151,0)),0)+IFERROR(INDEX('Hoja de Trabajo para listado'!$BC$155:$CB$1048576,MATCH($A710,'Hoja de Trabajo para listado'!$BC$155:$BC$1048576,0),MATCH((CUADRO!H$5&amp;$E710),'Hoja de Trabajo para listado'!$BC$151:$CB$151,0)),0)+IFERROR(INDEX('Hoja de Trabajo para listado'!$DE$153:$DG$274,MATCH($A710,'Hoja de Trabajo para listado'!$DE$153:$DE$1048576,0),MATCH((CUADRO!H$5&amp;$E710),'Hoja de Trabajo para listado'!$DE$151:$DG$151,0)),0)+IFERROR(INDEX('Hoja de Trabajo para listado'!$CD$155:$DC$1048576,MATCH($A710,'Hoja de Trabajo para listado'!$CD$155:$CD$1048576,0),MATCH((CUADRO!H$5&amp;$E710),'Hoja de Trabajo para listado'!$CD$151:$DC$151,0)),0)</f>
        <v>0</v>
      </c>
      <c r="I710" s="255">
        <f ca="1">+IFERROR(INDEX('Hoja de Trabajo para listado'!$A$155:$Z$1048576,MATCH($A710,'Hoja de Trabajo para listado'!$A$155:$A$1048576,0),MATCH((CUADRO!I$5&amp;$E710),'Hoja de Trabajo para listado'!$A$151:$Z$151,0)),0)+IFERROR(INDEX('Hoja de Trabajo para listado'!$AB$155:$BA$1048576,MATCH($A710,'Hoja de Trabajo para listado'!$AB$155:$AB$1048576,0),MATCH((CUADRO!I$5&amp;$E710),'Hoja de Trabajo para listado'!$AB$151:$BA$151,0)),0)+IFERROR(INDEX('Hoja de Trabajo para listado'!$BC$155:$CB$1048576,MATCH($A710,'Hoja de Trabajo para listado'!$BC$155:$BC$1048576,0),MATCH((CUADRO!I$5&amp;$E710),'Hoja de Trabajo para listado'!$BC$151:$CB$151,0)),0)+IFERROR(INDEX('Hoja de Trabajo para listado'!$DE$153:$DG$274,MATCH($A710,'Hoja de Trabajo para listado'!$DE$153:$DE$1048576,0),MATCH((CUADRO!I$5&amp;$E710),'Hoja de Trabajo para listado'!$DE$151:$DG$151,0)),0)+IFERROR(INDEX('Hoja de Trabajo para listado'!$CD$155:$DC$1048576,MATCH($A710,'Hoja de Trabajo para listado'!$CD$155:$CD$1048576,0),MATCH((CUADRO!I$5&amp;$E710),'Hoja de Trabajo para listado'!$CD$151:$DC$151,0)),0)</f>
        <v>0</v>
      </c>
      <c r="J710" s="255">
        <f ca="1">+IFERROR(INDEX('Hoja de Trabajo para listado'!$A$155:$Z$1048576,MATCH($A710,'Hoja de Trabajo para listado'!$A$155:$A$1048576,0),MATCH((CUADRO!J$5&amp;$E710),'Hoja de Trabajo para listado'!$A$151:$Z$151,0)),0)+IFERROR(INDEX('Hoja de Trabajo para listado'!$AB$155:$BA$1048576,MATCH($A710,'Hoja de Trabajo para listado'!$AB$155:$AB$1048576,0),MATCH((CUADRO!J$5&amp;$E710),'Hoja de Trabajo para listado'!$AB$151:$BA$151,0)),0)+IFERROR(INDEX('Hoja de Trabajo para listado'!$BC$155:$CB$1048576,MATCH($A710,'Hoja de Trabajo para listado'!$BC$155:$BC$1048576,0),MATCH((CUADRO!J$5&amp;$E710),'Hoja de Trabajo para listado'!$BC$151:$CB$151,0)),0)+IFERROR(INDEX('Hoja de Trabajo para listado'!$DE$153:$DG$274,MATCH($A710,'Hoja de Trabajo para listado'!$DE$153:$DE$1048576,0),MATCH((CUADRO!J$5&amp;$E710),'Hoja de Trabajo para listado'!$DE$151:$DG$151,0)),0)+IFERROR(INDEX('Hoja de Trabajo para listado'!$CD$155:$DC$1048576,MATCH($A710,'Hoja de Trabajo para listado'!$CD$155:$CD$1048576,0),MATCH((CUADRO!J$5&amp;$E710),'Hoja de Trabajo para listado'!$CD$151:$DC$151,0)),0)</f>
        <v>0</v>
      </c>
      <c r="K710" s="255">
        <f ca="1">+IFERROR(INDEX('Hoja de Trabajo para listado'!$A$155:$Z$1048576,MATCH($A710,'Hoja de Trabajo para listado'!$A$155:$A$1048576,0),MATCH((CUADRO!K$5&amp;$E710),'Hoja de Trabajo para listado'!$A$151:$Z$151,0)),0)+IFERROR(INDEX('Hoja de Trabajo para listado'!$AB$155:$BA$1048576,MATCH($A710,'Hoja de Trabajo para listado'!$AB$155:$AB$1048576,0),MATCH((CUADRO!K$5&amp;$E710),'Hoja de Trabajo para listado'!$AB$151:$BA$151,0)),0)+IFERROR(INDEX('Hoja de Trabajo para listado'!$BC$155:$CB$1048576,MATCH($A710,'Hoja de Trabajo para listado'!$BC$155:$BC$1048576,0),MATCH((CUADRO!K$5&amp;$E710),'Hoja de Trabajo para listado'!$BC$151:$CB$151,0)),0)+IFERROR(INDEX('Hoja de Trabajo para listado'!$DE$153:$DG$274,MATCH($A710,'Hoja de Trabajo para listado'!$DE$153:$DE$1048576,0),MATCH((CUADRO!K$5&amp;$E710),'Hoja de Trabajo para listado'!$DE$151:$DG$151,0)),0)+IFERROR(INDEX('Hoja de Trabajo para listado'!$CD$155:$DC$1048576,MATCH($A710,'Hoja de Trabajo para listado'!$CD$155:$CD$1048576,0),MATCH((CUADRO!K$5&amp;$E710),'Hoja de Trabajo para listado'!$CD$151:$DC$151,0)),0)</f>
        <v>0</v>
      </c>
      <c r="L710" s="255">
        <f ca="1">+IFERROR(INDEX('Hoja de Trabajo para listado'!$A$155:$Z$1048576,MATCH($A710,'Hoja de Trabajo para listado'!$A$155:$A$1048576,0),MATCH((CUADRO!L$5&amp;$E710),'Hoja de Trabajo para listado'!$A$151:$Z$151,0)),0)+IFERROR(INDEX('Hoja de Trabajo para listado'!$AB$155:$BA$1048576,MATCH($A710,'Hoja de Trabajo para listado'!$AB$155:$AB$1048576,0),MATCH((CUADRO!L$5&amp;$E710),'Hoja de Trabajo para listado'!$AB$151:$BA$151,0)),0)+IFERROR(INDEX('Hoja de Trabajo para listado'!$BC$155:$CB$1048576,MATCH($A710,'Hoja de Trabajo para listado'!$BC$155:$BC$1048576,0),MATCH((CUADRO!L$5&amp;$E710),'Hoja de Trabajo para listado'!$BC$151:$CB$151,0)),0)+IFERROR(INDEX('Hoja de Trabajo para listado'!$DE$153:$DG$274,MATCH($A710,'Hoja de Trabajo para listado'!$DE$153:$DE$1048576,0),MATCH((CUADRO!L$5&amp;$E710),'Hoja de Trabajo para listado'!$DE$151:$DG$151,0)),0)+IFERROR(INDEX('Hoja de Trabajo para listado'!$CD$155:$DC$1048576,MATCH($A710,'Hoja de Trabajo para listado'!$CD$155:$CD$1048576,0),MATCH((CUADRO!L$5&amp;$E710),'Hoja de Trabajo para listado'!$CD$151:$DC$151,0)),0)</f>
        <v>0</v>
      </c>
      <c r="M710" s="255">
        <f ca="1">+IFERROR(INDEX('Hoja de Trabajo para listado'!$A$155:$Z$1048576,MATCH($A710,'Hoja de Trabajo para listado'!$A$155:$A$1048576,0),MATCH((CUADRO!M$5&amp;$E710),'Hoja de Trabajo para listado'!$A$151:$Z$151,0)),0)+IFERROR(INDEX('Hoja de Trabajo para listado'!$AB$155:$BA$1048576,MATCH($A710,'Hoja de Trabajo para listado'!$AB$155:$AB$1048576,0),MATCH((CUADRO!M$5&amp;$E710),'Hoja de Trabajo para listado'!$AB$151:$BA$151,0)),0)+IFERROR(INDEX('Hoja de Trabajo para listado'!$BC$155:$CB$1048576,MATCH($A710,'Hoja de Trabajo para listado'!$BC$155:$BC$1048576,0),MATCH((CUADRO!M$5&amp;$E710),'Hoja de Trabajo para listado'!$BC$151:$CB$151,0)),0)+IFERROR(INDEX('Hoja de Trabajo para listado'!$DE$153:$DG$274,MATCH($A710,'Hoja de Trabajo para listado'!$DE$153:$DE$1048576,0),MATCH((CUADRO!M$5&amp;$E710),'Hoja de Trabajo para listado'!$DE$151:$DG$151,0)),0)+IFERROR(INDEX('Hoja de Trabajo para listado'!$CD$155:$DC$1048576,MATCH($A710,'Hoja de Trabajo para listado'!$CD$155:$CD$1048576,0),MATCH((CUADRO!M$5&amp;$E710),'Hoja de Trabajo para listado'!$CD$151:$DC$151,0)),0)</f>
        <v>0</v>
      </c>
      <c r="N710" s="255">
        <f ca="1">+IFERROR(INDEX('Hoja de Trabajo para listado'!$A$155:$Z$1048576,MATCH($A710,'Hoja de Trabajo para listado'!$A$155:$A$1048576,0),MATCH((CUADRO!N$5&amp;$E710),'Hoja de Trabajo para listado'!$A$151:$Z$151,0)),0)+IFERROR(INDEX('Hoja de Trabajo para listado'!$AB$155:$BA$1048576,MATCH($A710,'Hoja de Trabajo para listado'!$AB$155:$AB$1048576,0),MATCH((CUADRO!N$5&amp;$E710),'Hoja de Trabajo para listado'!$AB$151:$BA$151,0)),0)+IFERROR(INDEX('Hoja de Trabajo para listado'!$BC$155:$CB$1048576,MATCH($A710,'Hoja de Trabajo para listado'!$BC$155:$BC$1048576,0),MATCH((CUADRO!N$5&amp;$E710),'Hoja de Trabajo para listado'!$BC$151:$CB$151,0)),0)+IFERROR(INDEX('Hoja de Trabajo para listado'!$DE$153:$DG$274,MATCH($A710,'Hoja de Trabajo para listado'!$DE$153:$DE$1048576,0),MATCH((CUADRO!N$5&amp;$E710),'Hoja de Trabajo para listado'!$DE$151:$DG$151,0)),0)+IFERROR(INDEX('Hoja de Trabajo para listado'!$CD$155:$DC$1048576,MATCH($A710,'Hoja de Trabajo para listado'!$CD$155:$CD$1048576,0),MATCH((CUADRO!N$5&amp;$E710),'Hoja de Trabajo para listado'!$CD$151:$DC$151,0)),0)</f>
        <v>0</v>
      </c>
      <c r="O710" s="255">
        <f ca="1">+IFERROR(INDEX('Hoja de Trabajo para listado'!$A$155:$Z$1048576,MATCH($A710,'Hoja de Trabajo para listado'!$A$155:$A$1048576,0),MATCH((CUADRO!O$5&amp;$E710),'Hoja de Trabajo para listado'!$A$151:$Z$151,0)),0)+IFERROR(INDEX('Hoja de Trabajo para listado'!$AB$155:$BA$1048576,MATCH($A710,'Hoja de Trabajo para listado'!$AB$155:$AB$1048576,0),MATCH((CUADRO!O$5&amp;$E710),'Hoja de Trabajo para listado'!$AB$151:$BA$151,0)),0)+IFERROR(INDEX('Hoja de Trabajo para listado'!$BC$155:$CB$1048576,MATCH($A710,'Hoja de Trabajo para listado'!$BC$155:$BC$1048576,0),MATCH((CUADRO!O$5&amp;$E710),'Hoja de Trabajo para listado'!$BC$151:$CB$151,0)),0)+IFERROR(INDEX('Hoja de Trabajo para listado'!$DE$153:$DG$274,MATCH($A710,'Hoja de Trabajo para listado'!$DE$153:$DE$1048576,0),MATCH((CUADRO!O$5&amp;$E710),'Hoja de Trabajo para listado'!$DE$151:$DG$151,0)),0)+IFERROR(INDEX('Hoja de Trabajo para listado'!$CD$155:$DC$1048576,MATCH($A710,'Hoja de Trabajo para listado'!$CD$155:$CD$1048576,0),MATCH((CUADRO!O$5&amp;$E710),'Hoja de Trabajo para listado'!$CD$151:$DC$151,0)),0)</f>
        <v>0</v>
      </c>
      <c r="P710" s="255">
        <f ca="1">+IFERROR(INDEX('Hoja de Trabajo para listado'!$A$155:$Z$1048576,MATCH($A710,'Hoja de Trabajo para listado'!$A$155:$A$1048576,0),MATCH((CUADRO!P$5&amp;$E710),'Hoja de Trabajo para listado'!$A$151:$Z$151,0)),0)+IFERROR(INDEX('Hoja de Trabajo para listado'!$AB$155:$BA$1048576,MATCH($A710,'Hoja de Trabajo para listado'!$AB$155:$AB$1048576,0),MATCH((CUADRO!P$5&amp;$E710),'Hoja de Trabajo para listado'!$AB$151:$BA$151,0)),0)+IFERROR(INDEX('Hoja de Trabajo para listado'!$BC$155:$CB$1048576,MATCH($A710,'Hoja de Trabajo para listado'!$BC$155:$BC$1048576,0),MATCH((CUADRO!P$5&amp;$E710),'Hoja de Trabajo para listado'!$BC$151:$CB$151,0)),0)+IFERROR(INDEX('Hoja de Trabajo para listado'!$DE$153:$DG$274,MATCH($A710,'Hoja de Trabajo para listado'!$DE$153:$DE$1048576,0),MATCH((CUADRO!P$5&amp;$E710),'Hoja de Trabajo para listado'!$DE$151:$DG$151,0)),0)+IFERROR(INDEX('Hoja de Trabajo para listado'!$CD$155:$DC$1048576,MATCH($A710,'Hoja de Trabajo para listado'!$CD$155:$CD$1048576,0),MATCH((CUADRO!P$5&amp;$E710),'Hoja de Trabajo para listado'!$CD$151:$DC$151,0)),0)</f>
        <v>0</v>
      </c>
      <c r="Q710" s="255">
        <f ca="1">+IFERROR(INDEX('Hoja de Trabajo para listado'!$A$155:$Z$1048576,MATCH($A710,'Hoja de Trabajo para listado'!$A$155:$A$1048576,0),MATCH((CUADRO!Q$5&amp;$E710),'Hoja de Trabajo para listado'!$A$151:$Z$151,0)),0)+IFERROR(INDEX('Hoja de Trabajo para listado'!$AB$155:$BA$1048576,MATCH($A710,'Hoja de Trabajo para listado'!$AB$155:$AB$1048576,0),MATCH((CUADRO!Q$5&amp;$E710),'Hoja de Trabajo para listado'!$AB$151:$BA$151,0)),0)+IFERROR(INDEX('Hoja de Trabajo para listado'!$BC$155:$CB$1048576,MATCH($A710,'Hoja de Trabajo para listado'!$BC$155:$BC$1048576,0),MATCH((CUADRO!Q$5&amp;$E710),'Hoja de Trabajo para listado'!$BC$151:$CB$151,0)),0)+IFERROR(INDEX('Hoja de Trabajo para listado'!$DE$153:$DG$274,MATCH($A710,'Hoja de Trabajo para listado'!$DE$153:$DE$1048576,0),MATCH((CUADRO!Q$5&amp;$E710),'Hoja de Trabajo para listado'!$DE$151:$DG$151,0)),0)+IFERROR(INDEX('Hoja de Trabajo para listado'!$CD$155:$DC$1048576,MATCH($A710,'Hoja de Trabajo para listado'!$CD$155:$CD$1048576,0),MATCH((CUADRO!Q$5&amp;$E710),'Hoja de Trabajo para listado'!$CD$151:$DC$151,0)),0)</f>
        <v>0</v>
      </c>
      <c r="R710" s="255">
        <f t="shared" ca="1" si="22"/>
        <v>0</v>
      </c>
      <c r="S710" s="262"/>
      <c r="T710" s="255">
        <f ca="1">+T711</f>
        <v>0</v>
      </c>
      <c r="U710" s="254">
        <f t="shared" si="23"/>
        <v>1</v>
      </c>
      <c r="V710" s="362" t="str">
        <f>+VLOOKUP(A710,bd_lista!$A$3:$E$590,5,FALSE)</f>
        <v>Gobiernos Autonomos Municipales</v>
      </c>
      <c r="W710" s="361" t="str">
        <f>+V710</f>
        <v>Gobiernos Autonomos Municipales</v>
      </c>
      <c r="X710" s="254">
        <f>+VLOOKUP(A710,[2]Sheet1!$A$13:$D$744,4,FALSE)</f>
        <v>0</v>
      </c>
      <c r="Y710" s="254" t="e">
        <f>+VLOOKUP(X710,bd_lista!$A$3:$C$590,3,FALSE)</f>
        <v>#N/A</v>
      </c>
      <c r="Z710" s="316">
        <f>+X710</f>
        <v>0</v>
      </c>
      <c r="AA710" s="317" t="e">
        <f>+Y710</f>
        <v>#N/A</v>
      </c>
    </row>
    <row r="711" spans="1:27" customFormat="1" ht="15" hidden="1" customHeight="1">
      <c r="A711" s="32">
        <v>1347</v>
      </c>
      <c r="B711" s="307"/>
      <c r="C711" s="259" t="str">
        <f>+VLOOKUP(A711,bd_lista!$A$3:$C$590,3,FALSE)</f>
        <v>Gobierno Autónomo Municipal de Shinahota</v>
      </c>
      <c r="D711" s="362"/>
      <c r="E711" s="256" t="s">
        <v>1314</v>
      </c>
      <c r="F711" s="255">
        <f ca="1">+IFERROR(INDEX('Hoja de Trabajo para listado'!$A$155:$Z$1048576,MATCH($A711,'Hoja de Trabajo para listado'!$A$155:$A$1048576,0),MATCH((CUADRO!F$5&amp;$E711),'Hoja de Trabajo para listado'!$A$151:$Z$151,0)),0)+IFERROR(INDEX('Hoja de Trabajo para listado'!$AB$155:$BA$1048576,MATCH($A711,'Hoja de Trabajo para listado'!$AB$155:$AB$1048576,0),MATCH((CUADRO!F$5&amp;$E711),'Hoja de Trabajo para listado'!$AB$151:$BA$151,0)),0)+IFERROR(INDEX('Hoja de Trabajo para listado'!$BC$155:$CB$1048576,MATCH($A711,'Hoja de Trabajo para listado'!$BC$155:$BC$1048576,0),MATCH((CUADRO!F$5&amp;$E711),'Hoja de Trabajo para listado'!$BC$151:$CB$151,0)),0)+IFERROR(INDEX('Hoja de Trabajo para listado'!$DE$153:$DG$274,MATCH($A711,'Hoja de Trabajo para listado'!$DE$153:$DE$1048576,0),MATCH((CUADRO!F$5&amp;$E711),'Hoja de Trabajo para listado'!$DE$151:$DG$151,0)),0)+IFERROR(INDEX('Hoja de Trabajo para listado'!$CD$155:$DC$1048576,MATCH($A711,'Hoja de Trabajo para listado'!$CD$155:$CD$1048576,0),MATCH((CUADRO!F$5&amp;$E711),'Hoja de Trabajo para listado'!$CD$151:$DC$151,0)),0)</f>
        <v>0</v>
      </c>
      <c r="G711" s="255">
        <f ca="1">+IFERROR(INDEX('Hoja de Trabajo para listado'!$A$155:$Z$1048576,MATCH($A711,'Hoja de Trabajo para listado'!$A$155:$A$1048576,0),MATCH((CUADRO!G$5&amp;$E711),'Hoja de Trabajo para listado'!$A$151:$Z$151,0)),0)+IFERROR(INDEX('Hoja de Trabajo para listado'!$AB$155:$BA$1048576,MATCH($A711,'Hoja de Trabajo para listado'!$AB$155:$AB$1048576,0),MATCH((CUADRO!G$5&amp;$E711),'Hoja de Trabajo para listado'!$AB$151:$BA$151,0)),0)+IFERROR(INDEX('Hoja de Trabajo para listado'!$BC$155:$CB$1048576,MATCH($A711,'Hoja de Trabajo para listado'!$BC$155:$BC$1048576,0),MATCH((CUADRO!G$5&amp;$E711),'Hoja de Trabajo para listado'!$BC$151:$CB$151,0)),0)+IFERROR(INDEX('Hoja de Trabajo para listado'!$DE$153:$DG$274,MATCH($A711,'Hoja de Trabajo para listado'!$DE$153:$DE$1048576,0),MATCH((CUADRO!G$5&amp;$E711),'Hoja de Trabajo para listado'!$DE$151:$DG$151,0)),0)+IFERROR(INDEX('Hoja de Trabajo para listado'!$CD$155:$DC$1048576,MATCH($A711,'Hoja de Trabajo para listado'!$CD$155:$CD$1048576,0),MATCH((CUADRO!G$5&amp;$E711),'Hoja de Trabajo para listado'!$CD$151:$DC$151,0)),0)</f>
        <v>0</v>
      </c>
      <c r="H711" s="255">
        <f ca="1">+IFERROR(INDEX('Hoja de Trabajo para listado'!$A$155:$Z$1048576,MATCH($A711,'Hoja de Trabajo para listado'!$A$155:$A$1048576,0),MATCH((CUADRO!H$5&amp;$E711),'Hoja de Trabajo para listado'!$A$151:$Z$151,0)),0)+IFERROR(INDEX('Hoja de Trabajo para listado'!$AB$155:$BA$1048576,MATCH($A711,'Hoja de Trabajo para listado'!$AB$155:$AB$1048576,0),MATCH((CUADRO!H$5&amp;$E711),'Hoja de Trabajo para listado'!$AB$151:$BA$151,0)),0)+IFERROR(INDEX('Hoja de Trabajo para listado'!$BC$155:$CB$1048576,MATCH($A711,'Hoja de Trabajo para listado'!$BC$155:$BC$1048576,0),MATCH((CUADRO!H$5&amp;$E711),'Hoja de Trabajo para listado'!$BC$151:$CB$151,0)),0)+IFERROR(INDEX('Hoja de Trabajo para listado'!$DE$153:$DG$274,MATCH($A711,'Hoja de Trabajo para listado'!$DE$153:$DE$1048576,0),MATCH((CUADRO!H$5&amp;$E711),'Hoja de Trabajo para listado'!$DE$151:$DG$151,0)),0)+IFERROR(INDEX('Hoja de Trabajo para listado'!$CD$155:$DC$1048576,MATCH($A711,'Hoja de Trabajo para listado'!$CD$155:$CD$1048576,0),MATCH((CUADRO!H$5&amp;$E711),'Hoja de Trabajo para listado'!$CD$151:$DC$151,0)),0)</f>
        <v>0</v>
      </c>
      <c r="I711" s="255">
        <f ca="1">+IFERROR(INDEX('Hoja de Trabajo para listado'!$A$155:$Z$1048576,MATCH($A711,'Hoja de Trabajo para listado'!$A$155:$A$1048576,0),MATCH((CUADRO!I$5&amp;$E711),'Hoja de Trabajo para listado'!$A$151:$Z$151,0)),0)+IFERROR(INDEX('Hoja de Trabajo para listado'!$AB$155:$BA$1048576,MATCH($A711,'Hoja de Trabajo para listado'!$AB$155:$AB$1048576,0),MATCH((CUADRO!I$5&amp;$E711),'Hoja de Trabajo para listado'!$AB$151:$BA$151,0)),0)+IFERROR(INDEX('Hoja de Trabajo para listado'!$BC$155:$CB$1048576,MATCH($A711,'Hoja de Trabajo para listado'!$BC$155:$BC$1048576,0),MATCH((CUADRO!I$5&amp;$E711),'Hoja de Trabajo para listado'!$BC$151:$CB$151,0)),0)+IFERROR(INDEX('Hoja de Trabajo para listado'!$DE$153:$DG$274,MATCH($A711,'Hoja de Trabajo para listado'!$DE$153:$DE$1048576,0),MATCH((CUADRO!I$5&amp;$E711),'Hoja de Trabajo para listado'!$DE$151:$DG$151,0)),0)+IFERROR(INDEX('Hoja de Trabajo para listado'!$CD$155:$DC$1048576,MATCH($A711,'Hoja de Trabajo para listado'!$CD$155:$CD$1048576,0),MATCH((CUADRO!I$5&amp;$E711),'Hoja de Trabajo para listado'!$CD$151:$DC$151,0)),0)</f>
        <v>0</v>
      </c>
      <c r="J711" s="255">
        <f ca="1">+IFERROR(INDEX('Hoja de Trabajo para listado'!$A$155:$Z$1048576,MATCH($A711,'Hoja de Trabajo para listado'!$A$155:$A$1048576,0),MATCH((CUADRO!J$5&amp;$E711),'Hoja de Trabajo para listado'!$A$151:$Z$151,0)),0)+IFERROR(INDEX('Hoja de Trabajo para listado'!$AB$155:$BA$1048576,MATCH($A711,'Hoja de Trabajo para listado'!$AB$155:$AB$1048576,0),MATCH((CUADRO!J$5&amp;$E711),'Hoja de Trabajo para listado'!$AB$151:$BA$151,0)),0)+IFERROR(INDEX('Hoja de Trabajo para listado'!$BC$155:$CB$1048576,MATCH($A711,'Hoja de Trabajo para listado'!$BC$155:$BC$1048576,0),MATCH((CUADRO!J$5&amp;$E711),'Hoja de Trabajo para listado'!$BC$151:$CB$151,0)),0)+IFERROR(INDEX('Hoja de Trabajo para listado'!$DE$153:$DG$274,MATCH($A711,'Hoja de Trabajo para listado'!$DE$153:$DE$1048576,0),MATCH((CUADRO!J$5&amp;$E711),'Hoja de Trabajo para listado'!$DE$151:$DG$151,0)),0)+IFERROR(INDEX('Hoja de Trabajo para listado'!$CD$155:$DC$1048576,MATCH($A711,'Hoja de Trabajo para listado'!$CD$155:$CD$1048576,0),MATCH((CUADRO!J$5&amp;$E711),'Hoja de Trabajo para listado'!$CD$151:$DC$151,0)),0)</f>
        <v>0</v>
      </c>
      <c r="K711" s="255">
        <f ca="1">+IFERROR(INDEX('Hoja de Trabajo para listado'!$A$155:$Z$1048576,MATCH($A711,'Hoja de Trabajo para listado'!$A$155:$A$1048576,0),MATCH((CUADRO!K$5&amp;$E711),'Hoja de Trabajo para listado'!$A$151:$Z$151,0)),0)+IFERROR(INDEX('Hoja de Trabajo para listado'!$AB$155:$BA$1048576,MATCH($A711,'Hoja de Trabajo para listado'!$AB$155:$AB$1048576,0),MATCH((CUADRO!K$5&amp;$E711),'Hoja de Trabajo para listado'!$AB$151:$BA$151,0)),0)+IFERROR(INDEX('Hoja de Trabajo para listado'!$BC$155:$CB$1048576,MATCH($A711,'Hoja de Trabajo para listado'!$BC$155:$BC$1048576,0),MATCH((CUADRO!K$5&amp;$E711),'Hoja de Trabajo para listado'!$BC$151:$CB$151,0)),0)+IFERROR(INDEX('Hoja de Trabajo para listado'!$DE$153:$DG$274,MATCH($A711,'Hoja de Trabajo para listado'!$DE$153:$DE$1048576,0),MATCH((CUADRO!K$5&amp;$E711),'Hoja de Trabajo para listado'!$DE$151:$DG$151,0)),0)+IFERROR(INDEX('Hoja de Trabajo para listado'!$CD$155:$DC$1048576,MATCH($A711,'Hoja de Trabajo para listado'!$CD$155:$CD$1048576,0),MATCH((CUADRO!K$5&amp;$E711),'Hoja de Trabajo para listado'!$CD$151:$DC$151,0)),0)</f>
        <v>0</v>
      </c>
      <c r="L711" s="255">
        <f ca="1">+IFERROR(INDEX('Hoja de Trabajo para listado'!$A$155:$Z$1048576,MATCH($A711,'Hoja de Trabajo para listado'!$A$155:$A$1048576,0),MATCH((CUADRO!L$5&amp;$E711),'Hoja de Trabajo para listado'!$A$151:$Z$151,0)),0)+IFERROR(INDEX('Hoja de Trabajo para listado'!$AB$155:$BA$1048576,MATCH($A711,'Hoja de Trabajo para listado'!$AB$155:$AB$1048576,0),MATCH((CUADRO!L$5&amp;$E711),'Hoja de Trabajo para listado'!$AB$151:$BA$151,0)),0)+IFERROR(INDEX('Hoja de Trabajo para listado'!$BC$155:$CB$1048576,MATCH($A711,'Hoja de Trabajo para listado'!$BC$155:$BC$1048576,0),MATCH((CUADRO!L$5&amp;$E711),'Hoja de Trabajo para listado'!$BC$151:$CB$151,0)),0)+IFERROR(INDEX('Hoja de Trabajo para listado'!$DE$153:$DG$274,MATCH($A711,'Hoja de Trabajo para listado'!$DE$153:$DE$1048576,0),MATCH((CUADRO!L$5&amp;$E711),'Hoja de Trabajo para listado'!$DE$151:$DG$151,0)),0)+IFERROR(INDEX('Hoja de Trabajo para listado'!$CD$155:$DC$1048576,MATCH($A711,'Hoja de Trabajo para listado'!$CD$155:$CD$1048576,0),MATCH((CUADRO!L$5&amp;$E711),'Hoja de Trabajo para listado'!$CD$151:$DC$151,0)),0)</f>
        <v>0</v>
      </c>
      <c r="M711" s="255">
        <f ca="1">+IFERROR(INDEX('Hoja de Trabajo para listado'!$A$155:$Z$1048576,MATCH($A711,'Hoja de Trabajo para listado'!$A$155:$A$1048576,0),MATCH((CUADRO!M$5&amp;$E711),'Hoja de Trabajo para listado'!$A$151:$Z$151,0)),0)+IFERROR(INDEX('Hoja de Trabajo para listado'!$AB$155:$BA$1048576,MATCH($A711,'Hoja de Trabajo para listado'!$AB$155:$AB$1048576,0),MATCH((CUADRO!M$5&amp;$E711),'Hoja de Trabajo para listado'!$AB$151:$BA$151,0)),0)+IFERROR(INDEX('Hoja de Trabajo para listado'!$BC$155:$CB$1048576,MATCH($A711,'Hoja de Trabajo para listado'!$BC$155:$BC$1048576,0),MATCH((CUADRO!M$5&amp;$E711),'Hoja de Trabajo para listado'!$BC$151:$CB$151,0)),0)+IFERROR(INDEX('Hoja de Trabajo para listado'!$DE$153:$DG$274,MATCH($A711,'Hoja de Trabajo para listado'!$DE$153:$DE$1048576,0),MATCH((CUADRO!M$5&amp;$E711),'Hoja de Trabajo para listado'!$DE$151:$DG$151,0)),0)+IFERROR(INDEX('Hoja de Trabajo para listado'!$CD$155:$DC$1048576,MATCH($A711,'Hoja de Trabajo para listado'!$CD$155:$CD$1048576,0),MATCH((CUADRO!M$5&amp;$E711),'Hoja de Trabajo para listado'!$CD$151:$DC$151,0)),0)</f>
        <v>0</v>
      </c>
      <c r="N711" s="255">
        <f ca="1">+IFERROR(INDEX('Hoja de Trabajo para listado'!$A$155:$Z$1048576,MATCH($A711,'Hoja de Trabajo para listado'!$A$155:$A$1048576,0),MATCH((CUADRO!N$5&amp;$E711),'Hoja de Trabajo para listado'!$A$151:$Z$151,0)),0)+IFERROR(INDEX('Hoja de Trabajo para listado'!$AB$155:$BA$1048576,MATCH($A711,'Hoja de Trabajo para listado'!$AB$155:$AB$1048576,0),MATCH((CUADRO!N$5&amp;$E711),'Hoja de Trabajo para listado'!$AB$151:$BA$151,0)),0)+IFERROR(INDEX('Hoja de Trabajo para listado'!$BC$155:$CB$1048576,MATCH($A711,'Hoja de Trabajo para listado'!$BC$155:$BC$1048576,0),MATCH((CUADRO!N$5&amp;$E711),'Hoja de Trabajo para listado'!$BC$151:$CB$151,0)),0)+IFERROR(INDEX('Hoja de Trabajo para listado'!$DE$153:$DG$274,MATCH($A711,'Hoja de Trabajo para listado'!$DE$153:$DE$1048576,0),MATCH((CUADRO!N$5&amp;$E711),'Hoja de Trabajo para listado'!$DE$151:$DG$151,0)),0)+IFERROR(INDEX('Hoja de Trabajo para listado'!$CD$155:$DC$1048576,MATCH($A711,'Hoja de Trabajo para listado'!$CD$155:$CD$1048576,0),MATCH((CUADRO!N$5&amp;$E711),'Hoja de Trabajo para listado'!$CD$151:$DC$151,0)),0)</f>
        <v>0</v>
      </c>
      <c r="O711" s="255">
        <f ca="1">+IFERROR(INDEX('Hoja de Trabajo para listado'!$A$155:$Z$1048576,MATCH($A711,'Hoja de Trabajo para listado'!$A$155:$A$1048576,0),MATCH((CUADRO!O$5&amp;$E711),'Hoja de Trabajo para listado'!$A$151:$Z$151,0)),0)+IFERROR(INDEX('Hoja de Trabajo para listado'!$AB$155:$BA$1048576,MATCH($A711,'Hoja de Trabajo para listado'!$AB$155:$AB$1048576,0),MATCH((CUADRO!O$5&amp;$E711),'Hoja de Trabajo para listado'!$AB$151:$BA$151,0)),0)+IFERROR(INDEX('Hoja de Trabajo para listado'!$BC$155:$CB$1048576,MATCH($A711,'Hoja de Trabajo para listado'!$BC$155:$BC$1048576,0),MATCH((CUADRO!O$5&amp;$E711),'Hoja de Trabajo para listado'!$BC$151:$CB$151,0)),0)+IFERROR(INDEX('Hoja de Trabajo para listado'!$DE$153:$DG$274,MATCH($A711,'Hoja de Trabajo para listado'!$DE$153:$DE$1048576,0),MATCH((CUADRO!O$5&amp;$E711),'Hoja de Trabajo para listado'!$DE$151:$DG$151,0)),0)+IFERROR(INDEX('Hoja de Trabajo para listado'!$CD$155:$DC$1048576,MATCH($A711,'Hoja de Trabajo para listado'!$CD$155:$CD$1048576,0),MATCH((CUADRO!O$5&amp;$E711),'Hoja de Trabajo para listado'!$CD$151:$DC$151,0)),0)</f>
        <v>0</v>
      </c>
      <c r="P711" s="255">
        <f ca="1">+IFERROR(INDEX('Hoja de Trabajo para listado'!$A$155:$Z$1048576,MATCH($A711,'Hoja de Trabajo para listado'!$A$155:$A$1048576,0),MATCH((CUADRO!P$5&amp;$E711),'Hoja de Trabajo para listado'!$A$151:$Z$151,0)),0)+IFERROR(INDEX('Hoja de Trabajo para listado'!$AB$155:$BA$1048576,MATCH($A711,'Hoja de Trabajo para listado'!$AB$155:$AB$1048576,0),MATCH((CUADRO!P$5&amp;$E711),'Hoja de Trabajo para listado'!$AB$151:$BA$151,0)),0)+IFERROR(INDEX('Hoja de Trabajo para listado'!$BC$155:$CB$1048576,MATCH($A711,'Hoja de Trabajo para listado'!$BC$155:$BC$1048576,0),MATCH((CUADRO!P$5&amp;$E711),'Hoja de Trabajo para listado'!$BC$151:$CB$151,0)),0)+IFERROR(INDEX('Hoja de Trabajo para listado'!$DE$153:$DG$274,MATCH($A711,'Hoja de Trabajo para listado'!$DE$153:$DE$1048576,0),MATCH((CUADRO!P$5&amp;$E711),'Hoja de Trabajo para listado'!$DE$151:$DG$151,0)),0)+IFERROR(INDEX('Hoja de Trabajo para listado'!$CD$155:$DC$1048576,MATCH($A711,'Hoja de Trabajo para listado'!$CD$155:$CD$1048576,0),MATCH((CUADRO!P$5&amp;$E711),'Hoja de Trabajo para listado'!$CD$151:$DC$151,0)),0)</f>
        <v>0</v>
      </c>
      <c r="Q711" s="255">
        <f ca="1">+IFERROR(INDEX('Hoja de Trabajo para listado'!$A$155:$Z$1048576,MATCH($A711,'Hoja de Trabajo para listado'!$A$155:$A$1048576,0),MATCH((CUADRO!Q$5&amp;$E711),'Hoja de Trabajo para listado'!$A$151:$Z$151,0)),0)+IFERROR(INDEX('Hoja de Trabajo para listado'!$AB$155:$BA$1048576,MATCH($A711,'Hoja de Trabajo para listado'!$AB$155:$AB$1048576,0),MATCH((CUADRO!Q$5&amp;$E711),'Hoja de Trabajo para listado'!$AB$151:$BA$151,0)),0)+IFERROR(INDEX('Hoja de Trabajo para listado'!$BC$155:$CB$1048576,MATCH($A711,'Hoja de Trabajo para listado'!$BC$155:$BC$1048576,0),MATCH((CUADRO!Q$5&amp;$E711),'Hoja de Trabajo para listado'!$BC$151:$CB$151,0)),0)+IFERROR(INDEX('Hoja de Trabajo para listado'!$DE$153:$DG$274,MATCH($A711,'Hoja de Trabajo para listado'!$DE$153:$DE$1048576,0),MATCH((CUADRO!Q$5&amp;$E711),'Hoja de Trabajo para listado'!$DE$151:$DG$151,0)),0)+IFERROR(INDEX('Hoja de Trabajo para listado'!$CD$155:$DC$1048576,MATCH($A711,'Hoja de Trabajo para listado'!$CD$155:$CD$1048576,0),MATCH((CUADRO!Q$5&amp;$E711),'Hoja de Trabajo para listado'!$CD$151:$DC$151,0)),0)</f>
        <v>0</v>
      </c>
      <c r="R711" s="255">
        <f t="shared" ca="1" si="22"/>
        <v>0</v>
      </c>
      <c r="S711" s="262">
        <f ca="1">+R710+R711</f>
        <v>0</v>
      </c>
      <c r="T711" s="255">
        <f ca="1">+S711</f>
        <v>0</v>
      </c>
      <c r="U711" s="254">
        <f t="shared" si="23"/>
        <v>2</v>
      </c>
      <c r="V711" s="362" t="str">
        <f>+VLOOKUP(A711,bd_lista!$A$3:$E$590,5,FALSE)</f>
        <v>Gobiernos Autonomos Municipales</v>
      </c>
      <c r="W711" s="362"/>
      <c r="X711" s="254">
        <f>+VLOOKUP(A711,[2]Sheet1!$A$13:$D$744,4,FALSE)</f>
        <v>0</v>
      </c>
      <c r="Y711" s="254" t="e">
        <f>+VLOOKUP(X711,bd_lista!$A$3:$C$590,3,FALSE)</f>
        <v>#N/A</v>
      </c>
      <c r="Z711" s="314"/>
      <c r="AA711" s="315"/>
    </row>
    <row r="712" spans="1:27" customFormat="1" ht="27" hidden="1" customHeight="1">
      <c r="A712" s="32">
        <v>1401</v>
      </c>
      <c r="B712" s="306">
        <f>+A712</f>
        <v>1401</v>
      </c>
      <c r="C712" s="259" t="str">
        <f>+VLOOKUP(A712,bd_lista!$A$3:$C$590,3,FALSE)</f>
        <v>Gobierno Autónomo Municipal de Oruro</v>
      </c>
      <c r="D712" s="361" t="str">
        <f>+C712</f>
        <v>Gobierno Autónomo Municipal de Oruro</v>
      </c>
      <c r="E712" s="254" t="s">
        <v>1313</v>
      </c>
      <c r="F712" s="255">
        <f ca="1">+IFERROR(INDEX('Hoja de Trabajo para listado'!$A$155:$Z$1048576,MATCH($A712,'Hoja de Trabajo para listado'!$A$155:$A$1048576,0),MATCH((CUADRO!F$5&amp;$E712),'Hoja de Trabajo para listado'!$A$151:$Z$151,0)),0)+IFERROR(INDEX('Hoja de Trabajo para listado'!$AB$155:$BA$1048576,MATCH($A712,'Hoja de Trabajo para listado'!$AB$155:$AB$1048576,0),MATCH((CUADRO!F$5&amp;$E712),'Hoja de Trabajo para listado'!$AB$151:$BA$151,0)),0)+IFERROR(INDEX('Hoja de Trabajo para listado'!$BC$155:$CB$1048576,MATCH($A712,'Hoja de Trabajo para listado'!$BC$155:$BC$1048576,0),MATCH((CUADRO!F$5&amp;$E712),'Hoja de Trabajo para listado'!$BC$151:$CB$151,0)),0)+IFERROR(INDEX('Hoja de Trabajo para listado'!$DE$153:$DG$274,MATCH($A712,'Hoja de Trabajo para listado'!$DE$153:$DE$1048576,0),MATCH((CUADRO!F$5&amp;$E712),'Hoja de Trabajo para listado'!$DE$151:$DG$151,0)),0)+IFERROR(INDEX('Hoja de Trabajo para listado'!$CD$155:$DC$1048576,MATCH($A712,'Hoja de Trabajo para listado'!$CD$155:$CD$1048576,0),MATCH((CUADRO!F$5&amp;$E712),'Hoja de Trabajo para listado'!$CD$151:$DC$151,0)),0)</f>
        <v>0</v>
      </c>
      <c r="G712" s="255">
        <f ca="1">+IFERROR(INDEX('Hoja de Trabajo para listado'!$A$155:$Z$1048576,MATCH($A712,'Hoja de Trabajo para listado'!$A$155:$A$1048576,0),MATCH((CUADRO!G$5&amp;$E712),'Hoja de Trabajo para listado'!$A$151:$Z$151,0)),0)+IFERROR(INDEX('Hoja de Trabajo para listado'!$AB$155:$BA$1048576,MATCH($A712,'Hoja de Trabajo para listado'!$AB$155:$AB$1048576,0),MATCH((CUADRO!G$5&amp;$E712),'Hoja de Trabajo para listado'!$AB$151:$BA$151,0)),0)+IFERROR(INDEX('Hoja de Trabajo para listado'!$BC$155:$CB$1048576,MATCH($A712,'Hoja de Trabajo para listado'!$BC$155:$BC$1048576,0),MATCH((CUADRO!G$5&amp;$E712),'Hoja de Trabajo para listado'!$BC$151:$CB$151,0)),0)+IFERROR(INDEX('Hoja de Trabajo para listado'!$DE$153:$DG$274,MATCH($A712,'Hoja de Trabajo para listado'!$DE$153:$DE$1048576,0),MATCH((CUADRO!G$5&amp;$E712),'Hoja de Trabajo para listado'!$DE$151:$DG$151,0)),0)+IFERROR(INDEX('Hoja de Trabajo para listado'!$CD$155:$DC$1048576,MATCH($A712,'Hoja de Trabajo para listado'!$CD$155:$CD$1048576,0),MATCH((CUADRO!G$5&amp;$E712),'Hoja de Trabajo para listado'!$CD$151:$DC$151,0)),0)</f>
        <v>0</v>
      </c>
      <c r="H712" s="255">
        <f ca="1">+IFERROR(INDEX('Hoja de Trabajo para listado'!$A$155:$Z$1048576,MATCH($A712,'Hoja de Trabajo para listado'!$A$155:$A$1048576,0),MATCH((CUADRO!H$5&amp;$E712),'Hoja de Trabajo para listado'!$A$151:$Z$151,0)),0)+IFERROR(INDEX('Hoja de Trabajo para listado'!$AB$155:$BA$1048576,MATCH($A712,'Hoja de Trabajo para listado'!$AB$155:$AB$1048576,0),MATCH((CUADRO!H$5&amp;$E712),'Hoja de Trabajo para listado'!$AB$151:$BA$151,0)),0)+IFERROR(INDEX('Hoja de Trabajo para listado'!$BC$155:$CB$1048576,MATCH($A712,'Hoja de Trabajo para listado'!$BC$155:$BC$1048576,0),MATCH((CUADRO!H$5&amp;$E712),'Hoja de Trabajo para listado'!$BC$151:$CB$151,0)),0)+IFERROR(INDEX('Hoja de Trabajo para listado'!$DE$153:$DG$274,MATCH($A712,'Hoja de Trabajo para listado'!$DE$153:$DE$1048576,0),MATCH((CUADRO!H$5&amp;$E712),'Hoja de Trabajo para listado'!$DE$151:$DG$151,0)),0)+IFERROR(INDEX('Hoja de Trabajo para listado'!$CD$155:$DC$1048576,MATCH($A712,'Hoja de Trabajo para listado'!$CD$155:$CD$1048576,0),MATCH((CUADRO!H$5&amp;$E712),'Hoja de Trabajo para listado'!$CD$151:$DC$151,0)),0)</f>
        <v>0</v>
      </c>
      <c r="I712" s="255">
        <f ca="1">+IFERROR(INDEX('Hoja de Trabajo para listado'!$A$155:$Z$1048576,MATCH($A712,'Hoja de Trabajo para listado'!$A$155:$A$1048576,0),MATCH((CUADRO!I$5&amp;$E712),'Hoja de Trabajo para listado'!$A$151:$Z$151,0)),0)+IFERROR(INDEX('Hoja de Trabajo para listado'!$AB$155:$BA$1048576,MATCH($A712,'Hoja de Trabajo para listado'!$AB$155:$AB$1048576,0),MATCH((CUADRO!I$5&amp;$E712),'Hoja de Trabajo para listado'!$AB$151:$BA$151,0)),0)+IFERROR(INDEX('Hoja de Trabajo para listado'!$BC$155:$CB$1048576,MATCH($A712,'Hoja de Trabajo para listado'!$BC$155:$BC$1048576,0),MATCH((CUADRO!I$5&amp;$E712),'Hoja de Trabajo para listado'!$BC$151:$CB$151,0)),0)+IFERROR(INDEX('Hoja de Trabajo para listado'!$DE$153:$DG$274,MATCH($A712,'Hoja de Trabajo para listado'!$DE$153:$DE$1048576,0),MATCH((CUADRO!I$5&amp;$E712),'Hoja de Trabajo para listado'!$DE$151:$DG$151,0)),0)+IFERROR(INDEX('Hoja de Trabajo para listado'!$CD$155:$DC$1048576,MATCH($A712,'Hoja de Trabajo para listado'!$CD$155:$CD$1048576,0),MATCH((CUADRO!I$5&amp;$E712),'Hoja de Trabajo para listado'!$CD$151:$DC$151,0)),0)</f>
        <v>0</v>
      </c>
      <c r="J712" s="255">
        <f ca="1">+IFERROR(INDEX('Hoja de Trabajo para listado'!$A$155:$Z$1048576,MATCH($A712,'Hoja de Trabajo para listado'!$A$155:$A$1048576,0),MATCH((CUADRO!J$5&amp;$E712),'Hoja de Trabajo para listado'!$A$151:$Z$151,0)),0)+IFERROR(INDEX('Hoja de Trabajo para listado'!$AB$155:$BA$1048576,MATCH($A712,'Hoja de Trabajo para listado'!$AB$155:$AB$1048576,0),MATCH((CUADRO!J$5&amp;$E712),'Hoja de Trabajo para listado'!$AB$151:$BA$151,0)),0)+IFERROR(INDEX('Hoja de Trabajo para listado'!$BC$155:$CB$1048576,MATCH($A712,'Hoja de Trabajo para listado'!$BC$155:$BC$1048576,0),MATCH((CUADRO!J$5&amp;$E712),'Hoja de Trabajo para listado'!$BC$151:$CB$151,0)),0)+IFERROR(INDEX('Hoja de Trabajo para listado'!$DE$153:$DG$274,MATCH($A712,'Hoja de Trabajo para listado'!$DE$153:$DE$1048576,0),MATCH((CUADRO!J$5&amp;$E712),'Hoja de Trabajo para listado'!$DE$151:$DG$151,0)),0)+IFERROR(INDEX('Hoja de Trabajo para listado'!$CD$155:$DC$1048576,MATCH($A712,'Hoja de Trabajo para listado'!$CD$155:$CD$1048576,0),MATCH((CUADRO!J$5&amp;$E712),'Hoja de Trabajo para listado'!$CD$151:$DC$151,0)),0)</f>
        <v>0</v>
      </c>
      <c r="K712" s="255">
        <f ca="1">+IFERROR(INDEX('Hoja de Trabajo para listado'!$A$155:$Z$1048576,MATCH($A712,'Hoja de Trabajo para listado'!$A$155:$A$1048576,0),MATCH((CUADRO!K$5&amp;$E712),'Hoja de Trabajo para listado'!$A$151:$Z$151,0)),0)+IFERROR(INDEX('Hoja de Trabajo para listado'!$AB$155:$BA$1048576,MATCH($A712,'Hoja de Trabajo para listado'!$AB$155:$AB$1048576,0),MATCH((CUADRO!K$5&amp;$E712),'Hoja de Trabajo para listado'!$AB$151:$BA$151,0)),0)+IFERROR(INDEX('Hoja de Trabajo para listado'!$BC$155:$CB$1048576,MATCH($A712,'Hoja de Trabajo para listado'!$BC$155:$BC$1048576,0),MATCH((CUADRO!K$5&amp;$E712),'Hoja de Trabajo para listado'!$BC$151:$CB$151,0)),0)+IFERROR(INDEX('Hoja de Trabajo para listado'!$DE$153:$DG$274,MATCH($A712,'Hoja de Trabajo para listado'!$DE$153:$DE$1048576,0),MATCH((CUADRO!K$5&amp;$E712),'Hoja de Trabajo para listado'!$DE$151:$DG$151,0)),0)+IFERROR(INDEX('Hoja de Trabajo para listado'!$CD$155:$DC$1048576,MATCH($A712,'Hoja de Trabajo para listado'!$CD$155:$CD$1048576,0),MATCH((CUADRO!K$5&amp;$E712),'Hoja de Trabajo para listado'!$CD$151:$DC$151,0)),0)</f>
        <v>0</v>
      </c>
      <c r="L712" s="255">
        <f ca="1">+IFERROR(INDEX('Hoja de Trabajo para listado'!$A$155:$Z$1048576,MATCH($A712,'Hoja de Trabajo para listado'!$A$155:$A$1048576,0),MATCH((CUADRO!L$5&amp;$E712),'Hoja de Trabajo para listado'!$A$151:$Z$151,0)),0)+IFERROR(INDEX('Hoja de Trabajo para listado'!$AB$155:$BA$1048576,MATCH($A712,'Hoja de Trabajo para listado'!$AB$155:$AB$1048576,0),MATCH((CUADRO!L$5&amp;$E712),'Hoja de Trabajo para listado'!$AB$151:$BA$151,0)),0)+IFERROR(INDEX('Hoja de Trabajo para listado'!$BC$155:$CB$1048576,MATCH($A712,'Hoja de Trabajo para listado'!$BC$155:$BC$1048576,0),MATCH((CUADRO!L$5&amp;$E712),'Hoja de Trabajo para listado'!$BC$151:$CB$151,0)),0)+IFERROR(INDEX('Hoja de Trabajo para listado'!$DE$153:$DG$274,MATCH($A712,'Hoja de Trabajo para listado'!$DE$153:$DE$1048576,0),MATCH((CUADRO!L$5&amp;$E712),'Hoja de Trabajo para listado'!$DE$151:$DG$151,0)),0)+IFERROR(INDEX('Hoja de Trabajo para listado'!$CD$155:$DC$1048576,MATCH($A712,'Hoja de Trabajo para listado'!$CD$155:$CD$1048576,0),MATCH((CUADRO!L$5&amp;$E712),'Hoja de Trabajo para listado'!$CD$151:$DC$151,0)),0)</f>
        <v>0</v>
      </c>
      <c r="M712" s="255">
        <f ca="1">+IFERROR(INDEX('Hoja de Trabajo para listado'!$A$155:$Z$1048576,MATCH($A712,'Hoja de Trabajo para listado'!$A$155:$A$1048576,0),MATCH((CUADRO!M$5&amp;$E712),'Hoja de Trabajo para listado'!$A$151:$Z$151,0)),0)+IFERROR(INDEX('Hoja de Trabajo para listado'!$AB$155:$BA$1048576,MATCH($A712,'Hoja de Trabajo para listado'!$AB$155:$AB$1048576,0),MATCH((CUADRO!M$5&amp;$E712),'Hoja de Trabajo para listado'!$AB$151:$BA$151,0)),0)+IFERROR(INDEX('Hoja de Trabajo para listado'!$BC$155:$CB$1048576,MATCH($A712,'Hoja de Trabajo para listado'!$BC$155:$BC$1048576,0),MATCH((CUADRO!M$5&amp;$E712),'Hoja de Trabajo para listado'!$BC$151:$CB$151,0)),0)+IFERROR(INDEX('Hoja de Trabajo para listado'!$DE$153:$DG$274,MATCH($A712,'Hoja de Trabajo para listado'!$DE$153:$DE$1048576,0),MATCH((CUADRO!M$5&amp;$E712),'Hoja de Trabajo para listado'!$DE$151:$DG$151,0)),0)+IFERROR(INDEX('Hoja de Trabajo para listado'!$CD$155:$DC$1048576,MATCH($A712,'Hoja de Trabajo para listado'!$CD$155:$CD$1048576,0),MATCH((CUADRO!M$5&amp;$E712),'Hoja de Trabajo para listado'!$CD$151:$DC$151,0)),0)</f>
        <v>0</v>
      </c>
      <c r="N712" s="255">
        <f ca="1">+IFERROR(INDEX('Hoja de Trabajo para listado'!$A$155:$Z$1048576,MATCH($A712,'Hoja de Trabajo para listado'!$A$155:$A$1048576,0),MATCH((CUADRO!N$5&amp;$E712),'Hoja de Trabajo para listado'!$A$151:$Z$151,0)),0)+IFERROR(INDEX('Hoja de Trabajo para listado'!$AB$155:$BA$1048576,MATCH($A712,'Hoja de Trabajo para listado'!$AB$155:$AB$1048576,0),MATCH((CUADRO!N$5&amp;$E712),'Hoja de Trabajo para listado'!$AB$151:$BA$151,0)),0)+IFERROR(INDEX('Hoja de Trabajo para listado'!$BC$155:$CB$1048576,MATCH($A712,'Hoja de Trabajo para listado'!$BC$155:$BC$1048576,0),MATCH((CUADRO!N$5&amp;$E712),'Hoja de Trabajo para listado'!$BC$151:$CB$151,0)),0)+IFERROR(INDEX('Hoja de Trabajo para listado'!$DE$153:$DG$274,MATCH($A712,'Hoja de Trabajo para listado'!$DE$153:$DE$1048576,0),MATCH((CUADRO!N$5&amp;$E712),'Hoja de Trabajo para listado'!$DE$151:$DG$151,0)),0)+IFERROR(INDEX('Hoja de Trabajo para listado'!$CD$155:$DC$1048576,MATCH($A712,'Hoja de Trabajo para listado'!$CD$155:$CD$1048576,0),MATCH((CUADRO!N$5&amp;$E712),'Hoja de Trabajo para listado'!$CD$151:$DC$151,0)),0)</f>
        <v>0</v>
      </c>
      <c r="O712" s="255">
        <f ca="1">+IFERROR(INDEX('Hoja de Trabajo para listado'!$A$155:$Z$1048576,MATCH($A712,'Hoja de Trabajo para listado'!$A$155:$A$1048576,0),MATCH((CUADRO!O$5&amp;$E712),'Hoja de Trabajo para listado'!$A$151:$Z$151,0)),0)+IFERROR(INDEX('Hoja de Trabajo para listado'!$AB$155:$BA$1048576,MATCH($A712,'Hoja de Trabajo para listado'!$AB$155:$AB$1048576,0),MATCH((CUADRO!O$5&amp;$E712),'Hoja de Trabajo para listado'!$AB$151:$BA$151,0)),0)+IFERROR(INDEX('Hoja de Trabajo para listado'!$BC$155:$CB$1048576,MATCH($A712,'Hoja de Trabajo para listado'!$BC$155:$BC$1048576,0),MATCH((CUADRO!O$5&amp;$E712),'Hoja de Trabajo para listado'!$BC$151:$CB$151,0)),0)+IFERROR(INDEX('Hoja de Trabajo para listado'!$DE$153:$DG$274,MATCH($A712,'Hoja de Trabajo para listado'!$DE$153:$DE$1048576,0),MATCH((CUADRO!O$5&amp;$E712),'Hoja de Trabajo para listado'!$DE$151:$DG$151,0)),0)+IFERROR(INDEX('Hoja de Trabajo para listado'!$CD$155:$DC$1048576,MATCH($A712,'Hoja de Trabajo para listado'!$CD$155:$CD$1048576,0),MATCH((CUADRO!O$5&amp;$E712),'Hoja de Trabajo para listado'!$CD$151:$DC$151,0)),0)</f>
        <v>0</v>
      </c>
      <c r="P712" s="255">
        <f ca="1">+IFERROR(INDEX('Hoja de Trabajo para listado'!$A$155:$Z$1048576,MATCH($A712,'Hoja de Trabajo para listado'!$A$155:$A$1048576,0),MATCH((CUADRO!P$5&amp;$E712),'Hoja de Trabajo para listado'!$A$151:$Z$151,0)),0)+IFERROR(INDEX('Hoja de Trabajo para listado'!$AB$155:$BA$1048576,MATCH($A712,'Hoja de Trabajo para listado'!$AB$155:$AB$1048576,0),MATCH((CUADRO!P$5&amp;$E712),'Hoja de Trabajo para listado'!$AB$151:$BA$151,0)),0)+IFERROR(INDEX('Hoja de Trabajo para listado'!$BC$155:$CB$1048576,MATCH($A712,'Hoja de Trabajo para listado'!$BC$155:$BC$1048576,0),MATCH((CUADRO!P$5&amp;$E712),'Hoja de Trabajo para listado'!$BC$151:$CB$151,0)),0)+IFERROR(INDEX('Hoja de Trabajo para listado'!$DE$153:$DG$274,MATCH($A712,'Hoja de Trabajo para listado'!$DE$153:$DE$1048576,0),MATCH((CUADRO!P$5&amp;$E712),'Hoja de Trabajo para listado'!$DE$151:$DG$151,0)),0)+IFERROR(INDEX('Hoja de Trabajo para listado'!$CD$155:$DC$1048576,MATCH($A712,'Hoja de Trabajo para listado'!$CD$155:$CD$1048576,0),MATCH((CUADRO!P$5&amp;$E712),'Hoja de Trabajo para listado'!$CD$151:$DC$151,0)),0)</f>
        <v>0</v>
      </c>
      <c r="Q712" s="255">
        <f ca="1">+IFERROR(INDEX('Hoja de Trabajo para listado'!$A$155:$Z$1048576,MATCH($A712,'Hoja de Trabajo para listado'!$A$155:$A$1048576,0),MATCH((CUADRO!Q$5&amp;$E712),'Hoja de Trabajo para listado'!$A$151:$Z$151,0)),0)+IFERROR(INDEX('Hoja de Trabajo para listado'!$AB$155:$BA$1048576,MATCH($A712,'Hoja de Trabajo para listado'!$AB$155:$AB$1048576,0),MATCH((CUADRO!Q$5&amp;$E712),'Hoja de Trabajo para listado'!$AB$151:$BA$151,0)),0)+IFERROR(INDEX('Hoja de Trabajo para listado'!$BC$155:$CB$1048576,MATCH($A712,'Hoja de Trabajo para listado'!$BC$155:$BC$1048576,0),MATCH((CUADRO!Q$5&amp;$E712),'Hoja de Trabajo para listado'!$BC$151:$CB$151,0)),0)+IFERROR(INDEX('Hoja de Trabajo para listado'!$DE$153:$DG$274,MATCH($A712,'Hoja de Trabajo para listado'!$DE$153:$DE$1048576,0),MATCH((CUADRO!Q$5&amp;$E712),'Hoja de Trabajo para listado'!$DE$151:$DG$151,0)),0)+IFERROR(INDEX('Hoja de Trabajo para listado'!$CD$155:$DC$1048576,MATCH($A712,'Hoja de Trabajo para listado'!$CD$155:$CD$1048576,0),MATCH((CUADRO!Q$5&amp;$E712),'Hoja de Trabajo para listado'!$CD$151:$DC$151,0)),0)</f>
        <v>0</v>
      </c>
      <c r="R712" s="255">
        <f t="shared" ca="1" si="22"/>
        <v>0</v>
      </c>
      <c r="S712" s="262"/>
      <c r="T712" s="255">
        <f ca="1">+T713</f>
        <v>24167</v>
      </c>
      <c r="U712" s="254">
        <f t="shared" si="23"/>
        <v>1</v>
      </c>
      <c r="V712" s="362" t="str">
        <f>+VLOOKUP(A712,bd_lista!$A$3:$E$590,5,FALSE)</f>
        <v>Gobiernos Autonomos Municipales</v>
      </c>
      <c r="W712" s="361" t="str">
        <f>+V712</f>
        <v>Gobiernos Autonomos Municipales</v>
      </c>
      <c r="X712" s="254">
        <f>+VLOOKUP(A712,[2]Sheet1!$A$13:$D$744,4,FALSE)</f>
        <v>0</v>
      </c>
      <c r="Y712" s="254" t="e">
        <f>+VLOOKUP(X712,bd_lista!$A$3:$C$590,3,FALSE)</f>
        <v>#N/A</v>
      </c>
      <c r="Z712" s="316">
        <f>+X712</f>
        <v>0</v>
      </c>
      <c r="AA712" s="317" t="e">
        <f>+Y712</f>
        <v>#N/A</v>
      </c>
    </row>
    <row r="713" spans="1:27" customFormat="1" ht="27" hidden="1" customHeight="1">
      <c r="A713" s="32">
        <v>1401</v>
      </c>
      <c r="B713" s="307"/>
      <c r="C713" s="259" t="str">
        <f>+VLOOKUP(A713,bd_lista!$A$3:$C$590,3,FALSE)</f>
        <v>Gobierno Autónomo Municipal de Oruro</v>
      </c>
      <c r="D713" s="362"/>
      <c r="E713" s="256" t="s">
        <v>1314</v>
      </c>
      <c r="F713" s="255">
        <f ca="1">+IFERROR(INDEX('Hoja de Trabajo para listado'!$A$155:$Z$1048576,MATCH($A713,'Hoja de Trabajo para listado'!$A$155:$A$1048576,0),MATCH((CUADRO!F$5&amp;$E713),'Hoja de Trabajo para listado'!$A$151:$Z$151,0)),0)+IFERROR(INDEX('Hoja de Trabajo para listado'!$AB$155:$BA$1048576,MATCH($A713,'Hoja de Trabajo para listado'!$AB$155:$AB$1048576,0),MATCH((CUADRO!F$5&amp;$E713),'Hoja de Trabajo para listado'!$AB$151:$BA$151,0)),0)+IFERROR(INDEX('Hoja de Trabajo para listado'!$BC$155:$CB$1048576,MATCH($A713,'Hoja de Trabajo para listado'!$BC$155:$BC$1048576,0),MATCH((CUADRO!F$5&amp;$E713),'Hoja de Trabajo para listado'!$BC$151:$CB$151,0)),0)+IFERROR(INDEX('Hoja de Trabajo para listado'!$DE$153:$DG$274,MATCH($A713,'Hoja de Trabajo para listado'!$DE$153:$DE$1048576,0),MATCH((CUADRO!F$5&amp;$E713),'Hoja de Trabajo para listado'!$DE$151:$DG$151,0)),0)+IFERROR(INDEX('Hoja de Trabajo para listado'!$CD$155:$DC$1048576,MATCH($A713,'Hoja de Trabajo para listado'!$CD$155:$CD$1048576,0),MATCH((CUADRO!F$5&amp;$E713),'Hoja de Trabajo para listado'!$CD$151:$DC$151,0)),0)</f>
        <v>0</v>
      </c>
      <c r="G713" s="255">
        <f ca="1">+IFERROR(INDEX('Hoja de Trabajo para listado'!$A$155:$Z$1048576,MATCH($A713,'Hoja de Trabajo para listado'!$A$155:$A$1048576,0),MATCH((CUADRO!G$5&amp;$E713),'Hoja de Trabajo para listado'!$A$151:$Z$151,0)),0)+IFERROR(INDEX('Hoja de Trabajo para listado'!$AB$155:$BA$1048576,MATCH($A713,'Hoja de Trabajo para listado'!$AB$155:$AB$1048576,0),MATCH((CUADRO!G$5&amp;$E713),'Hoja de Trabajo para listado'!$AB$151:$BA$151,0)),0)+IFERROR(INDEX('Hoja de Trabajo para listado'!$BC$155:$CB$1048576,MATCH($A713,'Hoja de Trabajo para listado'!$BC$155:$BC$1048576,0),MATCH((CUADRO!G$5&amp;$E713),'Hoja de Trabajo para listado'!$BC$151:$CB$151,0)),0)+IFERROR(INDEX('Hoja de Trabajo para listado'!$DE$153:$DG$274,MATCH($A713,'Hoja de Trabajo para listado'!$DE$153:$DE$1048576,0),MATCH((CUADRO!G$5&amp;$E713),'Hoja de Trabajo para listado'!$DE$151:$DG$151,0)),0)+IFERROR(INDEX('Hoja de Trabajo para listado'!$CD$155:$DC$1048576,MATCH($A713,'Hoja de Trabajo para listado'!$CD$155:$CD$1048576,0),MATCH((CUADRO!G$5&amp;$E713),'Hoja de Trabajo para listado'!$CD$151:$DC$151,0)),0)</f>
        <v>0</v>
      </c>
      <c r="H713" s="255">
        <f ca="1">+IFERROR(INDEX('Hoja de Trabajo para listado'!$A$155:$Z$1048576,MATCH($A713,'Hoja de Trabajo para listado'!$A$155:$A$1048576,0),MATCH((CUADRO!H$5&amp;$E713),'Hoja de Trabajo para listado'!$A$151:$Z$151,0)),0)+IFERROR(INDEX('Hoja de Trabajo para listado'!$AB$155:$BA$1048576,MATCH($A713,'Hoja de Trabajo para listado'!$AB$155:$AB$1048576,0),MATCH((CUADRO!H$5&amp;$E713),'Hoja de Trabajo para listado'!$AB$151:$BA$151,0)),0)+IFERROR(INDEX('Hoja de Trabajo para listado'!$BC$155:$CB$1048576,MATCH($A713,'Hoja de Trabajo para listado'!$BC$155:$BC$1048576,0),MATCH((CUADRO!H$5&amp;$E713),'Hoja de Trabajo para listado'!$BC$151:$CB$151,0)),0)+IFERROR(INDEX('Hoja de Trabajo para listado'!$DE$153:$DG$274,MATCH($A713,'Hoja de Trabajo para listado'!$DE$153:$DE$1048576,0),MATCH((CUADRO!H$5&amp;$E713),'Hoja de Trabajo para listado'!$DE$151:$DG$151,0)),0)+IFERROR(INDEX('Hoja de Trabajo para listado'!$CD$155:$DC$1048576,MATCH($A713,'Hoja de Trabajo para listado'!$CD$155:$CD$1048576,0),MATCH((CUADRO!H$5&amp;$E713),'Hoja de Trabajo para listado'!$CD$151:$DC$151,0)),0)</f>
        <v>0</v>
      </c>
      <c r="I713" s="255">
        <f ca="1">+IFERROR(INDEX('Hoja de Trabajo para listado'!$A$155:$Z$1048576,MATCH($A713,'Hoja de Trabajo para listado'!$A$155:$A$1048576,0),MATCH((CUADRO!I$5&amp;$E713),'Hoja de Trabajo para listado'!$A$151:$Z$151,0)),0)+IFERROR(INDEX('Hoja de Trabajo para listado'!$AB$155:$BA$1048576,MATCH($A713,'Hoja de Trabajo para listado'!$AB$155:$AB$1048576,0),MATCH((CUADRO!I$5&amp;$E713),'Hoja de Trabajo para listado'!$AB$151:$BA$151,0)),0)+IFERROR(INDEX('Hoja de Trabajo para listado'!$BC$155:$CB$1048576,MATCH($A713,'Hoja de Trabajo para listado'!$BC$155:$BC$1048576,0),MATCH((CUADRO!I$5&amp;$E713),'Hoja de Trabajo para listado'!$BC$151:$CB$151,0)),0)+IFERROR(INDEX('Hoja de Trabajo para listado'!$DE$153:$DG$274,MATCH($A713,'Hoja de Trabajo para listado'!$DE$153:$DE$1048576,0),MATCH((CUADRO!I$5&amp;$E713),'Hoja de Trabajo para listado'!$DE$151:$DG$151,0)),0)+IFERROR(INDEX('Hoja de Trabajo para listado'!$CD$155:$DC$1048576,MATCH($A713,'Hoja de Trabajo para listado'!$CD$155:$CD$1048576,0),MATCH((CUADRO!I$5&amp;$E713),'Hoja de Trabajo para listado'!$CD$151:$DC$151,0)),0)</f>
        <v>0</v>
      </c>
      <c r="J713" s="255">
        <f ca="1">+IFERROR(INDEX('Hoja de Trabajo para listado'!$A$155:$Z$1048576,MATCH($A713,'Hoja de Trabajo para listado'!$A$155:$A$1048576,0),MATCH((CUADRO!J$5&amp;$E713),'Hoja de Trabajo para listado'!$A$151:$Z$151,0)),0)+IFERROR(INDEX('Hoja de Trabajo para listado'!$AB$155:$BA$1048576,MATCH($A713,'Hoja de Trabajo para listado'!$AB$155:$AB$1048576,0),MATCH((CUADRO!J$5&amp;$E713),'Hoja de Trabajo para listado'!$AB$151:$BA$151,0)),0)+IFERROR(INDEX('Hoja de Trabajo para listado'!$BC$155:$CB$1048576,MATCH($A713,'Hoja de Trabajo para listado'!$BC$155:$BC$1048576,0),MATCH((CUADRO!J$5&amp;$E713),'Hoja de Trabajo para listado'!$BC$151:$CB$151,0)),0)+IFERROR(INDEX('Hoja de Trabajo para listado'!$DE$153:$DG$274,MATCH($A713,'Hoja de Trabajo para listado'!$DE$153:$DE$1048576,0),MATCH((CUADRO!J$5&amp;$E713),'Hoja de Trabajo para listado'!$DE$151:$DG$151,0)),0)+IFERROR(INDEX('Hoja de Trabajo para listado'!$CD$155:$DC$1048576,MATCH($A713,'Hoja de Trabajo para listado'!$CD$155:$CD$1048576,0),MATCH((CUADRO!J$5&amp;$E713),'Hoja de Trabajo para listado'!$CD$151:$DC$151,0)),0)</f>
        <v>0</v>
      </c>
      <c r="K713" s="255">
        <f ca="1">+IFERROR(INDEX('Hoja de Trabajo para listado'!$A$155:$Z$1048576,MATCH($A713,'Hoja de Trabajo para listado'!$A$155:$A$1048576,0),MATCH((CUADRO!K$5&amp;$E713),'Hoja de Trabajo para listado'!$A$151:$Z$151,0)),0)+IFERROR(INDEX('Hoja de Trabajo para listado'!$AB$155:$BA$1048576,MATCH($A713,'Hoja de Trabajo para listado'!$AB$155:$AB$1048576,0),MATCH((CUADRO!K$5&amp;$E713),'Hoja de Trabajo para listado'!$AB$151:$BA$151,0)),0)+IFERROR(INDEX('Hoja de Trabajo para listado'!$BC$155:$CB$1048576,MATCH($A713,'Hoja de Trabajo para listado'!$BC$155:$BC$1048576,0),MATCH((CUADRO!K$5&amp;$E713),'Hoja de Trabajo para listado'!$BC$151:$CB$151,0)),0)+IFERROR(INDEX('Hoja de Trabajo para listado'!$DE$153:$DG$274,MATCH($A713,'Hoja de Trabajo para listado'!$DE$153:$DE$1048576,0),MATCH((CUADRO!K$5&amp;$E713),'Hoja de Trabajo para listado'!$DE$151:$DG$151,0)),0)+IFERROR(INDEX('Hoja de Trabajo para listado'!$CD$155:$DC$1048576,MATCH($A713,'Hoja de Trabajo para listado'!$CD$155:$CD$1048576,0),MATCH((CUADRO!K$5&amp;$E713),'Hoja de Trabajo para listado'!$CD$151:$DC$151,0)),0)</f>
        <v>24167</v>
      </c>
      <c r="L713" s="255">
        <f ca="1">+IFERROR(INDEX('Hoja de Trabajo para listado'!$A$155:$Z$1048576,MATCH($A713,'Hoja de Trabajo para listado'!$A$155:$A$1048576,0),MATCH((CUADRO!L$5&amp;$E713),'Hoja de Trabajo para listado'!$A$151:$Z$151,0)),0)+IFERROR(INDEX('Hoja de Trabajo para listado'!$AB$155:$BA$1048576,MATCH($A713,'Hoja de Trabajo para listado'!$AB$155:$AB$1048576,0),MATCH((CUADRO!L$5&amp;$E713),'Hoja de Trabajo para listado'!$AB$151:$BA$151,0)),0)+IFERROR(INDEX('Hoja de Trabajo para listado'!$BC$155:$CB$1048576,MATCH($A713,'Hoja de Trabajo para listado'!$BC$155:$BC$1048576,0),MATCH((CUADRO!L$5&amp;$E713),'Hoja de Trabajo para listado'!$BC$151:$CB$151,0)),0)+IFERROR(INDEX('Hoja de Trabajo para listado'!$DE$153:$DG$274,MATCH($A713,'Hoja de Trabajo para listado'!$DE$153:$DE$1048576,0),MATCH((CUADRO!L$5&amp;$E713),'Hoja de Trabajo para listado'!$DE$151:$DG$151,0)),0)+IFERROR(INDEX('Hoja de Trabajo para listado'!$CD$155:$DC$1048576,MATCH($A713,'Hoja de Trabajo para listado'!$CD$155:$CD$1048576,0),MATCH((CUADRO!L$5&amp;$E713),'Hoja de Trabajo para listado'!$CD$151:$DC$151,0)),0)</f>
        <v>0</v>
      </c>
      <c r="M713" s="255">
        <f ca="1">+IFERROR(INDEX('Hoja de Trabajo para listado'!$A$155:$Z$1048576,MATCH($A713,'Hoja de Trabajo para listado'!$A$155:$A$1048576,0),MATCH((CUADRO!M$5&amp;$E713),'Hoja de Trabajo para listado'!$A$151:$Z$151,0)),0)+IFERROR(INDEX('Hoja de Trabajo para listado'!$AB$155:$BA$1048576,MATCH($A713,'Hoja de Trabajo para listado'!$AB$155:$AB$1048576,0),MATCH((CUADRO!M$5&amp;$E713),'Hoja de Trabajo para listado'!$AB$151:$BA$151,0)),0)+IFERROR(INDEX('Hoja de Trabajo para listado'!$BC$155:$CB$1048576,MATCH($A713,'Hoja de Trabajo para listado'!$BC$155:$BC$1048576,0),MATCH((CUADRO!M$5&amp;$E713),'Hoja de Trabajo para listado'!$BC$151:$CB$151,0)),0)+IFERROR(INDEX('Hoja de Trabajo para listado'!$DE$153:$DG$274,MATCH($A713,'Hoja de Trabajo para listado'!$DE$153:$DE$1048576,0),MATCH((CUADRO!M$5&amp;$E713),'Hoja de Trabajo para listado'!$DE$151:$DG$151,0)),0)+IFERROR(INDEX('Hoja de Trabajo para listado'!$CD$155:$DC$1048576,MATCH($A713,'Hoja de Trabajo para listado'!$CD$155:$CD$1048576,0),MATCH((CUADRO!M$5&amp;$E713),'Hoja de Trabajo para listado'!$CD$151:$DC$151,0)),0)</f>
        <v>0</v>
      </c>
      <c r="N713" s="255">
        <f ca="1">+IFERROR(INDEX('Hoja de Trabajo para listado'!$A$155:$Z$1048576,MATCH($A713,'Hoja de Trabajo para listado'!$A$155:$A$1048576,0),MATCH((CUADRO!N$5&amp;$E713),'Hoja de Trabajo para listado'!$A$151:$Z$151,0)),0)+IFERROR(INDEX('Hoja de Trabajo para listado'!$AB$155:$BA$1048576,MATCH($A713,'Hoja de Trabajo para listado'!$AB$155:$AB$1048576,0),MATCH((CUADRO!N$5&amp;$E713),'Hoja de Trabajo para listado'!$AB$151:$BA$151,0)),0)+IFERROR(INDEX('Hoja de Trabajo para listado'!$BC$155:$CB$1048576,MATCH($A713,'Hoja de Trabajo para listado'!$BC$155:$BC$1048576,0),MATCH((CUADRO!N$5&amp;$E713),'Hoja de Trabajo para listado'!$BC$151:$CB$151,0)),0)+IFERROR(INDEX('Hoja de Trabajo para listado'!$DE$153:$DG$274,MATCH($A713,'Hoja de Trabajo para listado'!$DE$153:$DE$1048576,0),MATCH((CUADRO!N$5&amp;$E713),'Hoja de Trabajo para listado'!$DE$151:$DG$151,0)),0)+IFERROR(INDEX('Hoja de Trabajo para listado'!$CD$155:$DC$1048576,MATCH($A713,'Hoja de Trabajo para listado'!$CD$155:$CD$1048576,0),MATCH((CUADRO!N$5&amp;$E713),'Hoja de Trabajo para listado'!$CD$151:$DC$151,0)),0)</f>
        <v>0</v>
      </c>
      <c r="O713" s="255">
        <f ca="1">+IFERROR(INDEX('Hoja de Trabajo para listado'!$A$155:$Z$1048576,MATCH($A713,'Hoja de Trabajo para listado'!$A$155:$A$1048576,0),MATCH((CUADRO!O$5&amp;$E713),'Hoja de Trabajo para listado'!$A$151:$Z$151,0)),0)+IFERROR(INDEX('Hoja de Trabajo para listado'!$AB$155:$BA$1048576,MATCH($A713,'Hoja de Trabajo para listado'!$AB$155:$AB$1048576,0),MATCH((CUADRO!O$5&amp;$E713),'Hoja de Trabajo para listado'!$AB$151:$BA$151,0)),0)+IFERROR(INDEX('Hoja de Trabajo para listado'!$BC$155:$CB$1048576,MATCH($A713,'Hoja de Trabajo para listado'!$BC$155:$BC$1048576,0),MATCH((CUADRO!O$5&amp;$E713),'Hoja de Trabajo para listado'!$BC$151:$CB$151,0)),0)+IFERROR(INDEX('Hoja de Trabajo para listado'!$DE$153:$DG$274,MATCH($A713,'Hoja de Trabajo para listado'!$DE$153:$DE$1048576,0),MATCH((CUADRO!O$5&amp;$E713),'Hoja de Trabajo para listado'!$DE$151:$DG$151,0)),0)+IFERROR(INDEX('Hoja de Trabajo para listado'!$CD$155:$DC$1048576,MATCH($A713,'Hoja de Trabajo para listado'!$CD$155:$CD$1048576,0),MATCH((CUADRO!O$5&amp;$E713),'Hoja de Trabajo para listado'!$CD$151:$DC$151,0)),0)</f>
        <v>0</v>
      </c>
      <c r="P713" s="255">
        <f ca="1">+IFERROR(INDEX('Hoja de Trabajo para listado'!$A$155:$Z$1048576,MATCH($A713,'Hoja de Trabajo para listado'!$A$155:$A$1048576,0),MATCH((CUADRO!P$5&amp;$E713),'Hoja de Trabajo para listado'!$A$151:$Z$151,0)),0)+IFERROR(INDEX('Hoja de Trabajo para listado'!$AB$155:$BA$1048576,MATCH($A713,'Hoja de Trabajo para listado'!$AB$155:$AB$1048576,0),MATCH((CUADRO!P$5&amp;$E713),'Hoja de Trabajo para listado'!$AB$151:$BA$151,0)),0)+IFERROR(INDEX('Hoja de Trabajo para listado'!$BC$155:$CB$1048576,MATCH($A713,'Hoja de Trabajo para listado'!$BC$155:$BC$1048576,0),MATCH((CUADRO!P$5&amp;$E713),'Hoja de Trabajo para listado'!$BC$151:$CB$151,0)),0)+IFERROR(INDEX('Hoja de Trabajo para listado'!$DE$153:$DG$274,MATCH($A713,'Hoja de Trabajo para listado'!$DE$153:$DE$1048576,0),MATCH((CUADRO!P$5&amp;$E713),'Hoja de Trabajo para listado'!$DE$151:$DG$151,0)),0)+IFERROR(INDEX('Hoja de Trabajo para listado'!$CD$155:$DC$1048576,MATCH($A713,'Hoja de Trabajo para listado'!$CD$155:$CD$1048576,0),MATCH((CUADRO!P$5&amp;$E713),'Hoja de Trabajo para listado'!$CD$151:$DC$151,0)),0)</f>
        <v>0</v>
      </c>
      <c r="Q713" s="255">
        <f ca="1">+IFERROR(INDEX('Hoja de Trabajo para listado'!$A$155:$Z$1048576,MATCH($A713,'Hoja de Trabajo para listado'!$A$155:$A$1048576,0),MATCH((CUADRO!Q$5&amp;$E713),'Hoja de Trabajo para listado'!$A$151:$Z$151,0)),0)+IFERROR(INDEX('Hoja de Trabajo para listado'!$AB$155:$BA$1048576,MATCH($A713,'Hoja de Trabajo para listado'!$AB$155:$AB$1048576,0),MATCH((CUADRO!Q$5&amp;$E713),'Hoja de Trabajo para listado'!$AB$151:$BA$151,0)),0)+IFERROR(INDEX('Hoja de Trabajo para listado'!$BC$155:$CB$1048576,MATCH($A713,'Hoja de Trabajo para listado'!$BC$155:$BC$1048576,0),MATCH((CUADRO!Q$5&amp;$E713),'Hoja de Trabajo para listado'!$BC$151:$CB$151,0)),0)+IFERROR(INDEX('Hoja de Trabajo para listado'!$DE$153:$DG$274,MATCH($A713,'Hoja de Trabajo para listado'!$DE$153:$DE$1048576,0),MATCH((CUADRO!Q$5&amp;$E713),'Hoja de Trabajo para listado'!$DE$151:$DG$151,0)),0)+IFERROR(INDEX('Hoja de Trabajo para listado'!$CD$155:$DC$1048576,MATCH($A713,'Hoja de Trabajo para listado'!$CD$155:$CD$1048576,0),MATCH((CUADRO!Q$5&amp;$E713),'Hoja de Trabajo para listado'!$CD$151:$DC$151,0)),0)</f>
        <v>0</v>
      </c>
      <c r="R713" s="255">
        <f t="shared" ca="1" si="22"/>
        <v>24167</v>
      </c>
      <c r="S713" s="262">
        <f ca="1">+R712+R713</f>
        <v>24167</v>
      </c>
      <c r="T713" s="255">
        <f ca="1">+S713</f>
        <v>24167</v>
      </c>
      <c r="U713" s="254">
        <f t="shared" si="23"/>
        <v>2</v>
      </c>
      <c r="V713" s="362" t="str">
        <f>+VLOOKUP(A713,bd_lista!$A$3:$E$590,5,FALSE)</f>
        <v>Gobiernos Autonomos Municipales</v>
      </c>
      <c r="W713" s="362"/>
      <c r="X713" s="254">
        <f>+VLOOKUP(A713,[2]Sheet1!$A$13:$D$744,4,FALSE)</f>
        <v>0</v>
      </c>
      <c r="Y713" s="254" t="e">
        <f>+VLOOKUP(X713,bd_lista!$A$3:$C$590,3,FALSE)</f>
        <v>#N/A</v>
      </c>
      <c r="Z713" s="314"/>
      <c r="AA713" s="315"/>
    </row>
    <row r="714" spans="1:27" customFormat="1" ht="15" hidden="1" customHeight="1">
      <c r="A714" s="32">
        <v>1402</v>
      </c>
      <c r="B714" s="306">
        <f>+A714</f>
        <v>1402</v>
      </c>
      <c r="C714" s="259" t="str">
        <f>+VLOOKUP(A714,bd_lista!$A$3:$C$590,3,FALSE)</f>
        <v>Gobierno Autónomo Municipal de Caracollo</v>
      </c>
      <c r="D714" s="361" t="str">
        <f>+C714</f>
        <v>Gobierno Autónomo Municipal de Caracollo</v>
      </c>
      <c r="E714" s="254" t="s">
        <v>1313</v>
      </c>
      <c r="F714" s="255">
        <f ca="1">+IFERROR(INDEX('Hoja de Trabajo para listado'!$A$155:$Z$1048576,MATCH($A714,'Hoja de Trabajo para listado'!$A$155:$A$1048576,0),MATCH((CUADRO!F$5&amp;$E714),'Hoja de Trabajo para listado'!$A$151:$Z$151,0)),0)+IFERROR(INDEX('Hoja de Trabajo para listado'!$AB$155:$BA$1048576,MATCH($A714,'Hoja de Trabajo para listado'!$AB$155:$AB$1048576,0),MATCH((CUADRO!F$5&amp;$E714),'Hoja de Trabajo para listado'!$AB$151:$BA$151,0)),0)+IFERROR(INDEX('Hoja de Trabajo para listado'!$BC$155:$CB$1048576,MATCH($A714,'Hoja de Trabajo para listado'!$BC$155:$BC$1048576,0),MATCH((CUADRO!F$5&amp;$E714),'Hoja de Trabajo para listado'!$BC$151:$CB$151,0)),0)+IFERROR(INDEX('Hoja de Trabajo para listado'!$DE$153:$DG$274,MATCH($A714,'Hoja de Trabajo para listado'!$DE$153:$DE$1048576,0),MATCH((CUADRO!F$5&amp;$E714),'Hoja de Trabajo para listado'!$DE$151:$DG$151,0)),0)+IFERROR(INDEX('Hoja de Trabajo para listado'!$CD$155:$DC$1048576,MATCH($A714,'Hoja de Trabajo para listado'!$CD$155:$CD$1048576,0),MATCH((CUADRO!F$5&amp;$E714),'Hoja de Trabajo para listado'!$CD$151:$DC$151,0)),0)</f>
        <v>0</v>
      </c>
      <c r="G714" s="255">
        <f ca="1">+IFERROR(INDEX('Hoja de Trabajo para listado'!$A$155:$Z$1048576,MATCH($A714,'Hoja de Trabajo para listado'!$A$155:$A$1048576,0),MATCH((CUADRO!G$5&amp;$E714),'Hoja de Trabajo para listado'!$A$151:$Z$151,0)),0)+IFERROR(INDEX('Hoja de Trabajo para listado'!$AB$155:$BA$1048576,MATCH($A714,'Hoja de Trabajo para listado'!$AB$155:$AB$1048576,0),MATCH((CUADRO!G$5&amp;$E714),'Hoja de Trabajo para listado'!$AB$151:$BA$151,0)),0)+IFERROR(INDEX('Hoja de Trabajo para listado'!$BC$155:$CB$1048576,MATCH($A714,'Hoja de Trabajo para listado'!$BC$155:$BC$1048576,0),MATCH((CUADRO!G$5&amp;$E714),'Hoja de Trabajo para listado'!$BC$151:$CB$151,0)),0)+IFERROR(INDEX('Hoja de Trabajo para listado'!$DE$153:$DG$274,MATCH($A714,'Hoja de Trabajo para listado'!$DE$153:$DE$1048576,0),MATCH((CUADRO!G$5&amp;$E714),'Hoja de Trabajo para listado'!$DE$151:$DG$151,0)),0)+IFERROR(INDEX('Hoja de Trabajo para listado'!$CD$155:$DC$1048576,MATCH($A714,'Hoja de Trabajo para listado'!$CD$155:$CD$1048576,0),MATCH((CUADRO!G$5&amp;$E714),'Hoja de Trabajo para listado'!$CD$151:$DC$151,0)),0)</f>
        <v>0</v>
      </c>
      <c r="H714" s="255">
        <f ca="1">+IFERROR(INDEX('Hoja de Trabajo para listado'!$A$155:$Z$1048576,MATCH($A714,'Hoja de Trabajo para listado'!$A$155:$A$1048576,0),MATCH((CUADRO!H$5&amp;$E714),'Hoja de Trabajo para listado'!$A$151:$Z$151,0)),0)+IFERROR(INDEX('Hoja de Trabajo para listado'!$AB$155:$BA$1048576,MATCH($A714,'Hoja de Trabajo para listado'!$AB$155:$AB$1048576,0),MATCH((CUADRO!H$5&amp;$E714),'Hoja de Trabajo para listado'!$AB$151:$BA$151,0)),0)+IFERROR(INDEX('Hoja de Trabajo para listado'!$BC$155:$CB$1048576,MATCH($A714,'Hoja de Trabajo para listado'!$BC$155:$BC$1048576,0),MATCH((CUADRO!H$5&amp;$E714),'Hoja de Trabajo para listado'!$BC$151:$CB$151,0)),0)+IFERROR(INDEX('Hoja de Trabajo para listado'!$DE$153:$DG$274,MATCH($A714,'Hoja de Trabajo para listado'!$DE$153:$DE$1048576,0),MATCH((CUADRO!H$5&amp;$E714),'Hoja de Trabajo para listado'!$DE$151:$DG$151,0)),0)+IFERROR(INDEX('Hoja de Trabajo para listado'!$CD$155:$DC$1048576,MATCH($A714,'Hoja de Trabajo para listado'!$CD$155:$CD$1048576,0),MATCH((CUADRO!H$5&amp;$E714),'Hoja de Trabajo para listado'!$CD$151:$DC$151,0)),0)</f>
        <v>0</v>
      </c>
      <c r="I714" s="255">
        <f ca="1">+IFERROR(INDEX('Hoja de Trabajo para listado'!$A$155:$Z$1048576,MATCH($A714,'Hoja de Trabajo para listado'!$A$155:$A$1048576,0),MATCH((CUADRO!I$5&amp;$E714),'Hoja de Trabajo para listado'!$A$151:$Z$151,0)),0)+IFERROR(INDEX('Hoja de Trabajo para listado'!$AB$155:$BA$1048576,MATCH($A714,'Hoja de Trabajo para listado'!$AB$155:$AB$1048576,0),MATCH((CUADRO!I$5&amp;$E714),'Hoja de Trabajo para listado'!$AB$151:$BA$151,0)),0)+IFERROR(INDEX('Hoja de Trabajo para listado'!$BC$155:$CB$1048576,MATCH($A714,'Hoja de Trabajo para listado'!$BC$155:$BC$1048576,0),MATCH((CUADRO!I$5&amp;$E714),'Hoja de Trabajo para listado'!$BC$151:$CB$151,0)),0)+IFERROR(INDEX('Hoja de Trabajo para listado'!$DE$153:$DG$274,MATCH($A714,'Hoja de Trabajo para listado'!$DE$153:$DE$1048576,0),MATCH((CUADRO!I$5&amp;$E714),'Hoja de Trabajo para listado'!$DE$151:$DG$151,0)),0)+IFERROR(INDEX('Hoja de Trabajo para listado'!$CD$155:$DC$1048576,MATCH($A714,'Hoja de Trabajo para listado'!$CD$155:$CD$1048576,0),MATCH((CUADRO!I$5&amp;$E714),'Hoja de Trabajo para listado'!$CD$151:$DC$151,0)),0)</f>
        <v>0</v>
      </c>
      <c r="J714" s="255">
        <f ca="1">+IFERROR(INDEX('Hoja de Trabajo para listado'!$A$155:$Z$1048576,MATCH($A714,'Hoja de Trabajo para listado'!$A$155:$A$1048576,0),MATCH((CUADRO!J$5&amp;$E714),'Hoja de Trabajo para listado'!$A$151:$Z$151,0)),0)+IFERROR(INDEX('Hoja de Trabajo para listado'!$AB$155:$BA$1048576,MATCH($A714,'Hoja de Trabajo para listado'!$AB$155:$AB$1048576,0),MATCH((CUADRO!J$5&amp;$E714),'Hoja de Trabajo para listado'!$AB$151:$BA$151,0)),0)+IFERROR(INDEX('Hoja de Trabajo para listado'!$BC$155:$CB$1048576,MATCH($A714,'Hoja de Trabajo para listado'!$BC$155:$BC$1048576,0),MATCH((CUADRO!J$5&amp;$E714),'Hoja de Trabajo para listado'!$BC$151:$CB$151,0)),0)+IFERROR(INDEX('Hoja de Trabajo para listado'!$DE$153:$DG$274,MATCH($A714,'Hoja de Trabajo para listado'!$DE$153:$DE$1048576,0),MATCH((CUADRO!J$5&amp;$E714),'Hoja de Trabajo para listado'!$DE$151:$DG$151,0)),0)+IFERROR(INDEX('Hoja de Trabajo para listado'!$CD$155:$DC$1048576,MATCH($A714,'Hoja de Trabajo para listado'!$CD$155:$CD$1048576,0),MATCH((CUADRO!J$5&amp;$E714),'Hoja de Trabajo para listado'!$CD$151:$DC$151,0)),0)</f>
        <v>0</v>
      </c>
      <c r="K714" s="255">
        <f ca="1">+IFERROR(INDEX('Hoja de Trabajo para listado'!$A$155:$Z$1048576,MATCH($A714,'Hoja de Trabajo para listado'!$A$155:$A$1048576,0),MATCH((CUADRO!K$5&amp;$E714),'Hoja de Trabajo para listado'!$A$151:$Z$151,0)),0)+IFERROR(INDEX('Hoja de Trabajo para listado'!$AB$155:$BA$1048576,MATCH($A714,'Hoja de Trabajo para listado'!$AB$155:$AB$1048576,0),MATCH((CUADRO!K$5&amp;$E714),'Hoja de Trabajo para listado'!$AB$151:$BA$151,0)),0)+IFERROR(INDEX('Hoja de Trabajo para listado'!$BC$155:$CB$1048576,MATCH($A714,'Hoja de Trabajo para listado'!$BC$155:$BC$1048576,0),MATCH((CUADRO!K$5&amp;$E714),'Hoja de Trabajo para listado'!$BC$151:$CB$151,0)),0)+IFERROR(INDEX('Hoja de Trabajo para listado'!$DE$153:$DG$274,MATCH($A714,'Hoja de Trabajo para listado'!$DE$153:$DE$1048576,0),MATCH((CUADRO!K$5&amp;$E714),'Hoja de Trabajo para listado'!$DE$151:$DG$151,0)),0)+IFERROR(INDEX('Hoja de Trabajo para listado'!$CD$155:$DC$1048576,MATCH($A714,'Hoja de Trabajo para listado'!$CD$155:$CD$1048576,0),MATCH((CUADRO!K$5&amp;$E714),'Hoja de Trabajo para listado'!$CD$151:$DC$151,0)),0)</f>
        <v>0</v>
      </c>
      <c r="L714" s="255">
        <f ca="1">+IFERROR(INDEX('Hoja de Trabajo para listado'!$A$155:$Z$1048576,MATCH($A714,'Hoja de Trabajo para listado'!$A$155:$A$1048576,0),MATCH((CUADRO!L$5&amp;$E714),'Hoja de Trabajo para listado'!$A$151:$Z$151,0)),0)+IFERROR(INDEX('Hoja de Trabajo para listado'!$AB$155:$BA$1048576,MATCH($A714,'Hoja de Trabajo para listado'!$AB$155:$AB$1048576,0),MATCH((CUADRO!L$5&amp;$E714),'Hoja de Trabajo para listado'!$AB$151:$BA$151,0)),0)+IFERROR(INDEX('Hoja de Trabajo para listado'!$BC$155:$CB$1048576,MATCH($A714,'Hoja de Trabajo para listado'!$BC$155:$BC$1048576,0),MATCH((CUADRO!L$5&amp;$E714),'Hoja de Trabajo para listado'!$BC$151:$CB$151,0)),0)+IFERROR(INDEX('Hoja de Trabajo para listado'!$DE$153:$DG$274,MATCH($A714,'Hoja de Trabajo para listado'!$DE$153:$DE$1048576,0),MATCH((CUADRO!L$5&amp;$E714),'Hoja de Trabajo para listado'!$DE$151:$DG$151,0)),0)+IFERROR(INDEX('Hoja de Trabajo para listado'!$CD$155:$DC$1048576,MATCH($A714,'Hoja de Trabajo para listado'!$CD$155:$CD$1048576,0),MATCH((CUADRO!L$5&amp;$E714),'Hoja de Trabajo para listado'!$CD$151:$DC$151,0)),0)</f>
        <v>0</v>
      </c>
      <c r="M714" s="255">
        <f ca="1">+IFERROR(INDEX('Hoja de Trabajo para listado'!$A$155:$Z$1048576,MATCH($A714,'Hoja de Trabajo para listado'!$A$155:$A$1048576,0),MATCH((CUADRO!M$5&amp;$E714),'Hoja de Trabajo para listado'!$A$151:$Z$151,0)),0)+IFERROR(INDEX('Hoja de Trabajo para listado'!$AB$155:$BA$1048576,MATCH($A714,'Hoja de Trabajo para listado'!$AB$155:$AB$1048576,0),MATCH((CUADRO!M$5&amp;$E714),'Hoja de Trabajo para listado'!$AB$151:$BA$151,0)),0)+IFERROR(INDEX('Hoja de Trabajo para listado'!$BC$155:$CB$1048576,MATCH($A714,'Hoja de Trabajo para listado'!$BC$155:$BC$1048576,0),MATCH((CUADRO!M$5&amp;$E714),'Hoja de Trabajo para listado'!$BC$151:$CB$151,0)),0)+IFERROR(INDEX('Hoja de Trabajo para listado'!$DE$153:$DG$274,MATCH($A714,'Hoja de Trabajo para listado'!$DE$153:$DE$1048576,0),MATCH((CUADRO!M$5&amp;$E714),'Hoja de Trabajo para listado'!$DE$151:$DG$151,0)),0)+IFERROR(INDEX('Hoja de Trabajo para listado'!$CD$155:$DC$1048576,MATCH($A714,'Hoja de Trabajo para listado'!$CD$155:$CD$1048576,0),MATCH((CUADRO!M$5&amp;$E714),'Hoja de Trabajo para listado'!$CD$151:$DC$151,0)),0)</f>
        <v>0</v>
      </c>
      <c r="N714" s="255">
        <f ca="1">+IFERROR(INDEX('Hoja de Trabajo para listado'!$A$155:$Z$1048576,MATCH($A714,'Hoja de Trabajo para listado'!$A$155:$A$1048576,0),MATCH((CUADRO!N$5&amp;$E714),'Hoja de Trabajo para listado'!$A$151:$Z$151,0)),0)+IFERROR(INDEX('Hoja de Trabajo para listado'!$AB$155:$BA$1048576,MATCH($A714,'Hoja de Trabajo para listado'!$AB$155:$AB$1048576,0),MATCH((CUADRO!N$5&amp;$E714),'Hoja de Trabajo para listado'!$AB$151:$BA$151,0)),0)+IFERROR(INDEX('Hoja de Trabajo para listado'!$BC$155:$CB$1048576,MATCH($A714,'Hoja de Trabajo para listado'!$BC$155:$BC$1048576,0),MATCH((CUADRO!N$5&amp;$E714),'Hoja de Trabajo para listado'!$BC$151:$CB$151,0)),0)+IFERROR(INDEX('Hoja de Trabajo para listado'!$DE$153:$DG$274,MATCH($A714,'Hoja de Trabajo para listado'!$DE$153:$DE$1048576,0),MATCH((CUADRO!N$5&amp;$E714),'Hoja de Trabajo para listado'!$DE$151:$DG$151,0)),0)+IFERROR(INDEX('Hoja de Trabajo para listado'!$CD$155:$DC$1048576,MATCH($A714,'Hoja de Trabajo para listado'!$CD$155:$CD$1048576,0),MATCH((CUADRO!N$5&amp;$E714),'Hoja de Trabajo para listado'!$CD$151:$DC$151,0)),0)</f>
        <v>0</v>
      </c>
      <c r="O714" s="255">
        <f ca="1">+IFERROR(INDEX('Hoja de Trabajo para listado'!$A$155:$Z$1048576,MATCH($A714,'Hoja de Trabajo para listado'!$A$155:$A$1048576,0),MATCH((CUADRO!O$5&amp;$E714),'Hoja de Trabajo para listado'!$A$151:$Z$151,0)),0)+IFERROR(INDEX('Hoja de Trabajo para listado'!$AB$155:$BA$1048576,MATCH($A714,'Hoja de Trabajo para listado'!$AB$155:$AB$1048576,0),MATCH((CUADRO!O$5&amp;$E714),'Hoja de Trabajo para listado'!$AB$151:$BA$151,0)),0)+IFERROR(INDEX('Hoja de Trabajo para listado'!$BC$155:$CB$1048576,MATCH($A714,'Hoja de Trabajo para listado'!$BC$155:$BC$1048576,0),MATCH((CUADRO!O$5&amp;$E714),'Hoja de Trabajo para listado'!$BC$151:$CB$151,0)),0)+IFERROR(INDEX('Hoja de Trabajo para listado'!$DE$153:$DG$274,MATCH($A714,'Hoja de Trabajo para listado'!$DE$153:$DE$1048576,0),MATCH((CUADRO!O$5&amp;$E714),'Hoja de Trabajo para listado'!$DE$151:$DG$151,0)),0)+IFERROR(INDEX('Hoja de Trabajo para listado'!$CD$155:$DC$1048576,MATCH($A714,'Hoja de Trabajo para listado'!$CD$155:$CD$1048576,0),MATCH((CUADRO!O$5&amp;$E714),'Hoja de Trabajo para listado'!$CD$151:$DC$151,0)),0)</f>
        <v>0</v>
      </c>
      <c r="P714" s="255">
        <f ca="1">+IFERROR(INDEX('Hoja de Trabajo para listado'!$A$155:$Z$1048576,MATCH($A714,'Hoja de Trabajo para listado'!$A$155:$A$1048576,0),MATCH((CUADRO!P$5&amp;$E714),'Hoja de Trabajo para listado'!$A$151:$Z$151,0)),0)+IFERROR(INDEX('Hoja de Trabajo para listado'!$AB$155:$BA$1048576,MATCH($A714,'Hoja de Trabajo para listado'!$AB$155:$AB$1048576,0),MATCH((CUADRO!P$5&amp;$E714),'Hoja de Trabajo para listado'!$AB$151:$BA$151,0)),0)+IFERROR(INDEX('Hoja de Trabajo para listado'!$BC$155:$CB$1048576,MATCH($A714,'Hoja de Trabajo para listado'!$BC$155:$BC$1048576,0),MATCH((CUADRO!P$5&amp;$E714),'Hoja de Trabajo para listado'!$BC$151:$CB$151,0)),0)+IFERROR(INDEX('Hoja de Trabajo para listado'!$DE$153:$DG$274,MATCH($A714,'Hoja de Trabajo para listado'!$DE$153:$DE$1048576,0),MATCH((CUADRO!P$5&amp;$E714),'Hoja de Trabajo para listado'!$DE$151:$DG$151,0)),0)+IFERROR(INDEX('Hoja de Trabajo para listado'!$CD$155:$DC$1048576,MATCH($A714,'Hoja de Trabajo para listado'!$CD$155:$CD$1048576,0),MATCH((CUADRO!P$5&amp;$E714),'Hoja de Trabajo para listado'!$CD$151:$DC$151,0)),0)</f>
        <v>0</v>
      </c>
      <c r="Q714" s="255">
        <f ca="1">+IFERROR(INDEX('Hoja de Trabajo para listado'!$A$155:$Z$1048576,MATCH($A714,'Hoja de Trabajo para listado'!$A$155:$A$1048576,0),MATCH((CUADRO!Q$5&amp;$E714),'Hoja de Trabajo para listado'!$A$151:$Z$151,0)),0)+IFERROR(INDEX('Hoja de Trabajo para listado'!$AB$155:$BA$1048576,MATCH($A714,'Hoja de Trabajo para listado'!$AB$155:$AB$1048576,0),MATCH((CUADRO!Q$5&amp;$E714),'Hoja de Trabajo para listado'!$AB$151:$BA$151,0)),0)+IFERROR(INDEX('Hoja de Trabajo para listado'!$BC$155:$CB$1048576,MATCH($A714,'Hoja de Trabajo para listado'!$BC$155:$BC$1048576,0),MATCH((CUADRO!Q$5&amp;$E714),'Hoja de Trabajo para listado'!$BC$151:$CB$151,0)),0)+IFERROR(INDEX('Hoja de Trabajo para listado'!$DE$153:$DG$274,MATCH($A714,'Hoja de Trabajo para listado'!$DE$153:$DE$1048576,0),MATCH((CUADRO!Q$5&amp;$E714),'Hoja de Trabajo para listado'!$DE$151:$DG$151,0)),0)+IFERROR(INDEX('Hoja de Trabajo para listado'!$CD$155:$DC$1048576,MATCH($A714,'Hoja de Trabajo para listado'!$CD$155:$CD$1048576,0),MATCH((CUADRO!Q$5&amp;$E714),'Hoja de Trabajo para listado'!$CD$151:$DC$151,0)),0)</f>
        <v>0</v>
      </c>
      <c r="R714" s="255">
        <f t="shared" ca="1" si="22"/>
        <v>0</v>
      </c>
      <c r="S714" s="262"/>
      <c r="T714" s="255">
        <f ca="1">+T715</f>
        <v>0</v>
      </c>
      <c r="U714" s="254">
        <f t="shared" si="23"/>
        <v>1</v>
      </c>
      <c r="V714" s="362" t="str">
        <f>+VLOOKUP(A714,bd_lista!$A$3:$E$590,5,FALSE)</f>
        <v>Gobiernos Autonomos Municipales</v>
      </c>
      <c r="W714" s="361" t="str">
        <f>+V714</f>
        <v>Gobiernos Autonomos Municipales</v>
      </c>
      <c r="X714" s="254">
        <f>+VLOOKUP(A714,[2]Sheet1!$A$13:$D$744,4,FALSE)</f>
        <v>0</v>
      </c>
      <c r="Y714" s="254" t="e">
        <f>+VLOOKUP(X714,bd_lista!$A$3:$C$590,3,FALSE)</f>
        <v>#N/A</v>
      </c>
      <c r="Z714" s="316">
        <f>+X714</f>
        <v>0</v>
      </c>
      <c r="AA714" s="317" t="e">
        <f>+Y714</f>
        <v>#N/A</v>
      </c>
    </row>
    <row r="715" spans="1:27" customFormat="1" ht="15" hidden="1" customHeight="1">
      <c r="A715" s="32">
        <v>1402</v>
      </c>
      <c r="B715" s="307"/>
      <c r="C715" s="259" t="str">
        <f>+VLOOKUP(A715,bd_lista!$A$3:$C$590,3,FALSE)</f>
        <v>Gobierno Autónomo Municipal de Caracollo</v>
      </c>
      <c r="D715" s="362"/>
      <c r="E715" s="256" t="s">
        <v>1314</v>
      </c>
      <c r="F715" s="255">
        <f ca="1">+IFERROR(INDEX('Hoja de Trabajo para listado'!$A$155:$Z$1048576,MATCH($A715,'Hoja de Trabajo para listado'!$A$155:$A$1048576,0),MATCH((CUADRO!F$5&amp;$E715),'Hoja de Trabajo para listado'!$A$151:$Z$151,0)),0)+IFERROR(INDEX('Hoja de Trabajo para listado'!$AB$155:$BA$1048576,MATCH($A715,'Hoja de Trabajo para listado'!$AB$155:$AB$1048576,0),MATCH((CUADRO!F$5&amp;$E715),'Hoja de Trabajo para listado'!$AB$151:$BA$151,0)),0)+IFERROR(INDEX('Hoja de Trabajo para listado'!$BC$155:$CB$1048576,MATCH($A715,'Hoja de Trabajo para listado'!$BC$155:$BC$1048576,0),MATCH((CUADRO!F$5&amp;$E715),'Hoja de Trabajo para listado'!$BC$151:$CB$151,0)),0)+IFERROR(INDEX('Hoja de Trabajo para listado'!$DE$153:$DG$274,MATCH($A715,'Hoja de Trabajo para listado'!$DE$153:$DE$1048576,0),MATCH((CUADRO!F$5&amp;$E715),'Hoja de Trabajo para listado'!$DE$151:$DG$151,0)),0)+IFERROR(INDEX('Hoja de Trabajo para listado'!$CD$155:$DC$1048576,MATCH($A715,'Hoja de Trabajo para listado'!$CD$155:$CD$1048576,0),MATCH((CUADRO!F$5&amp;$E715),'Hoja de Trabajo para listado'!$CD$151:$DC$151,0)),0)</f>
        <v>0</v>
      </c>
      <c r="G715" s="255">
        <f ca="1">+IFERROR(INDEX('Hoja de Trabajo para listado'!$A$155:$Z$1048576,MATCH($A715,'Hoja de Trabajo para listado'!$A$155:$A$1048576,0),MATCH((CUADRO!G$5&amp;$E715),'Hoja de Trabajo para listado'!$A$151:$Z$151,0)),0)+IFERROR(INDEX('Hoja de Trabajo para listado'!$AB$155:$BA$1048576,MATCH($A715,'Hoja de Trabajo para listado'!$AB$155:$AB$1048576,0),MATCH((CUADRO!G$5&amp;$E715),'Hoja de Trabajo para listado'!$AB$151:$BA$151,0)),0)+IFERROR(INDEX('Hoja de Trabajo para listado'!$BC$155:$CB$1048576,MATCH($A715,'Hoja de Trabajo para listado'!$BC$155:$BC$1048576,0),MATCH((CUADRO!G$5&amp;$E715),'Hoja de Trabajo para listado'!$BC$151:$CB$151,0)),0)+IFERROR(INDEX('Hoja de Trabajo para listado'!$DE$153:$DG$274,MATCH($A715,'Hoja de Trabajo para listado'!$DE$153:$DE$1048576,0),MATCH((CUADRO!G$5&amp;$E715),'Hoja de Trabajo para listado'!$DE$151:$DG$151,0)),0)+IFERROR(INDEX('Hoja de Trabajo para listado'!$CD$155:$DC$1048576,MATCH($A715,'Hoja de Trabajo para listado'!$CD$155:$CD$1048576,0),MATCH((CUADRO!G$5&amp;$E715),'Hoja de Trabajo para listado'!$CD$151:$DC$151,0)),0)</f>
        <v>0</v>
      </c>
      <c r="H715" s="255">
        <f ca="1">+IFERROR(INDEX('Hoja de Trabajo para listado'!$A$155:$Z$1048576,MATCH($A715,'Hoja de Trabajo para listado'!$A$155:$A$1048576,0),MATCH((CUADRO!H$5&amp;$E715),'Hoja de Trabajo para listado'!$A$151:$Z$151,0)),0)+IFERROR(INDEX('Hoja de Trabajo para listado'!$AB$155:$BA$1048576,MATCH($A715,'Hoja de Trabajo para listado'!$AB$155:$AB$1048576,0),MATCH((CUADRO!H$5&amp;$E715),'Hoja de Trabajo para listado'!$AB$151:$BA$151,0)),0)+IFERROR(INDEX('Hoja de Trabajo para listado'!$BC$155:$CB$1048576,MATCH($A715,'Hoja de Trabajo para listado'!$BC$155:$BC$1048576,0),MATCH((CUADRO!H$5&amp;$E715),'Hoja de Trabajo para listado'!$BC$151:$CB$151,0)),0)+IFERROR(INDEX('Hoja de Trabajo para listado'!$DE$153:$DG$274,MATCH($A715,'Hoja de Trabajo para listado'!$DE$153:$DE$1048576,0),MATCH((CUADRO!H$5&amp;$E715),'Hoja de Trabajo para listado'!$DE$151:$DG$151,0)),0)+IFERROR(INDEX('Hoja de Trabajo para listado'!$CD$155:$DC$1048576,MATCH($A715,'Hoja de Trabajo para listado'!$CD$155:$CD$1048576,0),MATCH((CUADRO!H$5&amp;$E715),'Hoja de Trabajo para listado'!$CD$151:$DC$151,0)),0)</f>
        <v>0</v>
      </c>
      <c r="I715" s="255">
        <f ca="1">+IFERROR(INDEX('Hoja de Trabajo para listado'!$A$155:$Z$1048576,MATCH($A715,'Hoja de Trabajo para listado'!$A$155:$A$1048576,0),MATCH((CUADRO!I$5&amp;$E715),'Hoja de Trabajo para listado'!$A$151:$Z$151,0)),0)+IFERROR(INDEX('Hoja de Trabajo para listado'!$AB$155:$BA$1048576,MATCH($A715,'Hoja de Trabajo para listado'!$AB$155:$AB$1048576,0),MATCH((CUADRO!I$5&amp;$E715),'Hoja de Trabajo para listado'!$AB$151:$BA$151,0)),0)+IFERROR(INDEX('Hoja de Trabajo para listado'!$BC$155:$CB$1048576,MATCH($A715,'Hoja de Trabajo para listado'!$BC$155:$BC$1048576,0),MATCH((CUADRO!I$5&amp;$E715),'Hoja de Trabajo para listado'!$BC$151:$CB$151,0)),0)+IFERROR(INDEX('Hoja de Trabajo para listado'!$DE$153:$DG$274,MATCH($A715,'Hoja de Trabajo para listado'!$DE$153:$DE$1048576,0),MATCH((CUADRO!I$5&amp;$E715),'Hoja de Trabajo para listado'!$DE$151:$DG$151,0)),0)+IFERROR(INDEX('Hoja de Trabajo para listado'!$CD$155:$DC$1048576,MATCH($A715,'Hoja de Trabajo para listado'!$CD$155:$CD$1048576,0),MATCH((CUADRO!I$5&amp;$E715),'Hoja de Trabajo para listado'!$CD$151:$DC$151,0)),0)</f>
        <v>0</v>
      </c>
      <c r="J715" s="255">
        <f ca="1">+IFERROR(INDEX('Hoja de Trabajo para listado'!$A$155:$Z$1048576,MATCH($A715,'Hoja de Trabajo para listado'!$A$155:$A$1048576,0),MATCH((CUADRO!J$5&amp;$E715),'Hoja de Trabajo para listado'!$A$151:$Z$151,0)),0)+IFERROR(INDEX('Hoja de Trabajo para listado'!$AB$155:$BA$1048576,MATCH($A715,'Hoja de Trabajo para listado'!$AB$155:$AB$1048576,0),MATCH((CUADRO!J$5&amp;$E715),'Hoja de Trabajo para listado'!$AB$151:$BA$151,0)),0)+IFERROR(INDEX('Hoja de Trabajo para listado'!$BC$155:$CB$1048576,MATCH($A715,'Hoja de Trabajo para listado'!$BC$155:$BC$1048576,0),MATCH((CUADRO!J$5&amp;$E715),'Hoja de Trabajo para listado'!$BC$151:$CB$151,0)),0)+IFERROR(INDEX('Hoja de Trabajo para listado'!$DE$153:$DG$274,MATCH($A715,'Hoja de Trabajo para listado'!$DE$153:$DE$1048576,0),MATCH((CUADRO!J$5&amp;$E715),'Hoja de Trabajo para listado'!$DE$151:$DG$151,0)),0)+IFERROR(INDEX('Hoja de Trabajo para listado'!$CD$155:$DC$1048576,MATCH($A715,'Hoja de Trabajo para listado'!$CD$155:$CD$1048576,0),MATCH((CUADRO!J$5&amp;$E715),'Hoja de Trabajo para listado'!$CD$151:$DC$151,0)),0)</f>
        <v>0</v>
      </c>
      <c r="K715" s="255">
        <f ca="1">+IFERROR(INDEX('Hoja de Trabajo para listado'!$A$155:$Z$1048576,MATCH($A715,'Hoja de Trabajo para listado'!$A$155:$A$1048576,0),MATCH((CUADRO!K$5&amp;$E715),'Hoja de Trabajo para listado'!$A$151:$Z$151,0)),0)+IFERROR(INDEX('Hoja de Trabajo para listado'!$AB$155:$BA$1048576,MATCH($A715,'Hoja de Trabajo para listado'!$AB$155:$AB$1048576,0),MATCH((CUADRO!K$5&amp;$E715),'Hoja de Trabajo para listado'!$AB$151:$BA$151,0)),0)+IFERROR(INDEX('Hoja de Trabajo para listado'!$BC$155:$CB$1048576,MATCH($A715,'Hoja de Trabajo para listado'!$BC$155:$BC$1048576,0),MATCH((CUADRO!K$5&amp;$E715),'Hoja de Trabajo para listado'!$BC$151:$CB$151,0)),0)+IFERROR(INDEX('Hoja de Trabajo para listado'!$DE$153:$DG$274,MATCH($A715,'Hoja de Trabajo para listado'!$DE$153:$DE$1048576,0),MATCH((CUADRO!K$5&amp;$E715),'Hoja de Trabajo para listado'!$DE$151:$DG$151,0)),0)+IFERROR(INDEX('Hoja de Trabajo para listado'!$CD$155:$DC$1048576,MATCH($A715,'Hoja de Trabajo para listado'!$CD$155:$CD$1048576,0),MATCH((CUADRO!K$5&amp;$E715),'Hoja de Trabajo para listado'!$CD$151:$DC$151,0)),0)</f>
        <v>0</v>
      </c>
      <c r="L715" s="255">
        <f ca="1">+IFERROR(INDEX('Hoja de Trabajo para listado'!$A$155:$Z$1048576,MATCH($A715,'Hoja de Trabajo para listado'!$A$155:$A$1048576,0),MATCH((CUADRO!L$5&amp;$E715),'Hoja de Trabajo para listado'!$A$151:$Z$151,0)),0)+IFERROR(INDEX('Hoja de Trabajo para listado'!$AB$155:$BA$1048576,MATCH($A715,'Hoja de Trabajo para listado'!$AB$155:$AB$1048576,0),MATCH((CUADRO!L$5&amp;$E715),'Hoja de Trabajo para listado'!$AB$151:$BA$151,0)),0)+IFERROR(INDEX('Hoja de Trabajo para listado'!$BC$155:$CB$1048576,MATCH($A715,'Hoja de Trabajo para listado'!$BC$155:$BC$1048576,0),MATCH((CUADRO!L$5&amp;$E715),'Hoja de Trabajo para listado'!$BC$151:$CB$151,0)),0)+IFERROR(INDEX('Hoja de Trabajo para listado'!$DE$153:$DG$274,MATCH($A715,'Hoja de Trabajo para listado'!$DE$153:$DE$1048576,0),MATCH((CUADRO!L$5&amp;$E715),'Hoja de Trabajo para listado'!$DE$151:$DG$151,0)),0)+IFERROR(INDEX('Hoja de Trabajo para listado'!$CD$155:$DC$1048576,MATCH($A715,'Hoja de Trabajo para listado'!$CD$155:$CD$1048576,0),MATCH((CUADRO!L$5&amp;$E715),'Hoja de Trabajo para listado'!$CD$151:$DC$151,0)),0)</f>
        <v>0</v>
      </c>
      <c r="M715" s="255">
        <f ca="1">+IFERROR(INDEX('Hoja de Trabajo para listado'!$A$155:$Z$1048576,MATCH($A715,'Hoja de Trabajo para listado'!$A$155:$A$1048576,0),MATCH((CUADRO!M$5&amp;$E715),'Hoja de Trabajo para listado'!$A$151:$Z$151,0)),0)+IFERROR(INDEX('Hoja de Trabajo para listado'!$AB$155:$BA$1048576,MATCH($A715,'Hoja de Trabajo para listado'!$AB$155:$AB$1048576,0),MATCH((CUADRO!M$5&amp;$E715),'Hoja de Trabajo para listado'!$AB$151:$BA$151,0)),0)+IFERROR(INDEX('Hoja de Trabajo para listado'!$BC$155:$CB$1048576,MATCH($A715,'Hoja de Trabajo para listado'!$BC$155:$BC$1048576,0),MATCH((CUADRO!M$5&amp;$E715),'Hoja de Trabajo para listado'!$BC$151:$CB$151,0)),0)+IFERROR(INDEX('Hoja de Trabajo para listado'!$DE$153:$DG$274,MATCH($A715,'Hoja de Trabajo para listado'!$DE$153:$DE$1048576,0),MATCH((CUADRO!M$5&amp;$E715),'Hoja de Trabajo para listado'!$DE$151:$DG$151,0)),0)+IFERROR(INDEX('Hoja de Trabajo para listado'!$CD$155:$DC$1048576,MATCH($A715,'Hoja de Trabajo para listado'!$CD$155:$CD$1048576,0),MATCH((CUADRO!M$5&amp;$E715),'Hoja de Trabajo para listado'!$CD$151:$DC$151,0)),0)</f>
        <v>0</v>
      </c>
      <c r="N715" s="255">
        <f ca="1">+IFERROR(INDEX('Hoja de Trabajo para listado'!$A$155:$Z$1048576,MATCH($A715,'Hoja de Trabajo para listado'!$A$155:$A$1048576,0),MATCH((CUADRO!N$5&amp;$E715),'Hoja de Trabajo para listado'!$A$151:$Z$151,0)),0)+IFERROR(INDEX('Hoja de Trabajo para listado'!$AB$155:$BA$1048576,MATCH($A715,'Hoja de Trabajo para listado'!$AB$155:$AB$1048576,0),MATCH((CUADRO!N$5&amp;$E715),'Hoja de Trabajo para listado'!$AB$151:$BA$151,0)),0)+IFERROR(INDEX('Hoja de Trabajo para listado'!$BC$155:$CB$1048576,MATCH($A715,'Hoja de Trabajo para listado'!$BC$155:$BC$1048576,0),MATCH((CUADRO!N$5&amp;$E715),'Hoja de Trabajo para listado'!$BC$151:$CB$151,0)),0)+IFERROR(INDEX('Hoja de Trabajo para listado'!$DE$153:$DG$274,MATCH($A715,'Hoja de Trabajo para listado'!$DE$153:$DE$1048576,0),MATCH((CUADRO!N$5&amp;$E715),'Hoja de Trabajo para listado'!$DE$151:$DG$151,0)),0)+IFERROR(INDEX('Hoja de Trabajo para listado'!$CD$155:$DC$1048576,MATCH($A715,'Hoja de Trabajo para listado'!$CD$155:$CD$1048576,0),MATCH((CUADRO!N$5&amp;$E715),'Hoja de Trabajo para listado'!$CD$151:$DC$151,0)),0)</f>
        <v>0</v>
      </c>
      <c r="O715" s="255">
        <f ca="1">+IFERROR(INDEX('Hoja de Trabajo para listado'!$A$155:$Z$1048576,MATCH($A715,'Hoja de Trabajo para listado'!$A$155:$A$1048576,0),MATCH((CUADRO!O$5&amp;$E715),'Hoja de Trabajo para listado'!$A$151:$Z$151,0)),0)+IFERROR(INDEX('Hoja de Trabajo para listado'!$AB$155:$BA$1048576,MATCH($A715,'Hoja de Trabajo para listado'!$AB$155:$AB$1048576,0),MATCH((CUADRO!O$5&amp;$E715),'Hoja de Trabajo para listado'!$AB$151:$BA$151,0)),0)+IFERROR(INDEX('Hoja de Trabajo para listado'!$BC$155:$CB$1048576,MATCH($A715,'Hoja de Trabajo para listado'!$BC$155:$BC$1048576,0),MATCH((CUADRO!O$5&amp;$E715),'Hoja de Trabajo para listado'!$BC$151:$CB$151,0)),0)+IFERROR(INDEX('Hoja de Trabajo para listado'!$DE$153:$DG$274,MATCH($A715,'Hoja de Trabajo para listado'!$DE$153:$DE$1048576,0),MATCH((CUADRO!O$5&amp;$E715),'Hoja de Trabajo para listado'!$DE$151:$DG$151,0)),0)+IFERROR(INDEX('Hoja de Trabajo para listado'!$CD$155:$DC$1048576,MATCH($A715,'Hoja de Trabajo para listado'!$CD$155:$CD$1048576,0),MATCH((CUADRO!O$5&amp;$E715),'Hoja de Trabajo para listado'!$CD$151:$DC$151,0)),0)</f>
        <v>0</v>
      </c>
      <c r="P715" s="255">
        <f ca="1">+IFERROR(INDEX('Hoja de Trabajo para listado'!$A$155:$Z$1048576,MATCH($A715,'Hoja de Trabajo para listado'!$A$155:$A$1048576,0),MATCH((CUADRO!P$5&amp;$E715),'Hoja de Trabajo para listado'!$A$151:$Z$151,0)),0)+IFERROR(INDEX('Hoja de Trabajo para listado'!$AB$155:$BA$1048576,MATCH($A715,'Hoja de Trabajo para listado'!$AB$155:$AB$1048576,0),MATCH((CUADRO!P$5&amp;$E715),'Hoja de Trabajo para listado'!$AB$151:$BA$151,0)),0)+IFERROR(INDEX('Hoja de Trabajo para listado'!$BC$155:$CB$1048576,MATCH($A715,'Hoja de Trabajo para listado'!$BC$155:$BC$1048576,0),MATCH((CUADRO!P$5&amp;$E715),'Hoja de Trabajo para listado'!$BC$151:$CB$151,0)),0)+IFERROR(INDEX('Hoja de Trabajo para listado'!$DE$153:$DG$274,MATCH($A715,'Hoja de Trabajo para listado'!$DE$153:$DE$1048576,0),MATCH((CUADRO!P$5&amp;$E715),'Hoja de Trabajo para listado'!$DE$151:$DG$151,0)),0)+IFERROR(INDEX('Hoja de Trabajo para listado'!$CD$155:$DC$1048576,MATCH($A715,'Hoja de Trabajo para listado'!$CD$155:$CD$1048576,0),MATCH((CUADRO!P$5&amp;$E715),'Hoja de Trabajo para listado'!$CD$151:$DC$151,0)),0)</f>
        <v>0</v>
      </c>
      <c r="Q715" s="255">
        <f ca="1">+IFERROR(INDEX('Hoja de Trabajo para listado'!$A$155:$Z$1048576,MATCH($A715,'Hoja de Trabajo para listado'!$A$155:$A$1048576,0),MATCH((CUADRO!Q$5&amp;$E715),'Hoja de Trabajo para listado'!$A$151:$Z$151,0)),0)+IFERROR(INDEX('Hoja de Trabajo para listado'!$AB$155:$BA$1048576,MATCH($A715,'Hoja de Trabajo para listado'!$AB$155:$AB$1048576,0),MATCH((CUADRO!Q$5&amp;$E715),'Hoja de Trabajo para listado'!$AB$151:$BA$151,0)),0)+IFERROR(INDEX('Hoja de Trabajo para listado'!$BC$155:$CB$1048576,MATCH($A715,'Hoja de Trabajo para listado'!$BC$155:$BC$1048576,0),MATCH((CUADRO!Q$5&amp;$E715),'Hoja de Trabajo para listado'!$BC$151:$CB$151,0)),0)+IFERROR(INDEX('Hoja de Trabajo para listado'!$DE$153:$DG$274,MATCH($A715,'Hoja de Trabajo para listado'!$DE$153:$DE$1048576,0),MATCH((CUADRO!Q$5&amp;$E715),'Hoja de Trabajo para listado'!$DE$151:$DG$151,0)),0)+IFERROR(INDEX('Hoja de Trabajo para listado'!$CD$155:$DC$1048576,MATCH($A715,'Hoja de Trabajo para listado'!$CD$155:$CD$1048576,0),MATCH((CUADRO!Q$5&amp;$E715),'Hoja de Trabajo para listado'!$CD$151:$DC$151,0)),0)</f>
        <v>0</v>
      </c>
      <c r="R715" s="255">
        <f t="shared" ca="1" si="22"/>
        <v>0</v>
      </c>
      <c r="S715" s="262">
        <f ca="1">+R714+R715</f>
        <v>0</v>
      </c>
      <c r="T715" s="255">
        <f ca="1">+S715</f>
        <v>0</v>
      </c>
      <c r="U715" s="254">
        <f t="shared" si="23"/>
        <v>2</v>
      </c>
      <c r="V715" s="362" t="str">
        <f>+VLOOKUP(A715,bd_lista!$A$3:$E$590,5,FALSE)</f>
        <v>Gobiernos Autonomos Municipales</v>
      </c>
      <c r="W715" s="362"/>
      <c r="X715" s="254">
        <f>+VLOOKUP(A715,[2]Sheet1!$A$13:$D$744,4,FALSE)</f>
        <v>0</v>
      </c>
      <c r="Y715" s="254" t="e">
        <f>+VLOOKUP(X715,bd_lista!$A$3:$C$590,3,FALSE)</f>
        <v>#N/A</v>
      </c>
      <c r="Z715" s="314"/>
      <c r="AA715" s="315"/>
    </row>
    <row r="716" spans="1:27" customFormat="1" ht="15" hidden="1" customHeight="1">
      <c r="A716" s="32">
        <v>1403</v>
      </c>
      <c r="B716" s="306">
        <f>+A716</f>
        <v>1403</v>
      </c>
      <c r="C716" s="259" t="str">
        <f>+VLOOKUP(A716,bd_lista!$A$3:$C$590,3,FALSE)</f>
        <v>Gobierno Autónomo Municipal de El Choro</v>
      </c>
      <c r="D716" s="361" t="str">
        <f>+C716</f>
        <v>Gobierno Autónomo Municipal de El Choro</v>
      </c>
      <c r="E716" s="254" t="s">
        <v>1313</v>
      </c>
      <c r="F716" s="255">
        <f ca="1">+IFERROR(INDEX('Hoja de Trabajo para listado'!$A$155:$Z$1048576,MATCH($A716,'Hoja de Trabajo para listado'!$A$155:$A$1048576,0),MATCH((CUADRO!F$5&amp;$E716),'Hoja de Trabajo para listado'!$A$151:$Z$151,0)),0)+IFERROR(INDEX('Hoja de Trabajo para listado'!$AB$155:$BA$1048576,MATCH($A716,'Hoja de Trabajo para listado'!$AB$155:$AB$1048576,0),MATCH((CUADRO!F$5&amp;$E716),'Hoja de Trabajo para listado'!$AB$151:$BA$151,0)),0)+IFERROR(INDEX('Hoja de Trabajo para listado'!$BC$155:$CB$1048576,MATCH($A716,'Hoja de Trabajo para listado'!$BC$155:$BC$1048576,0),MATCH((CUADRO!F$5&amp;$E716),'Hoja de Trabajo para listado'!$BC$151:$CB$151,0)),0)+IFERROR(INDEX('Hoja de Trabajo para listado'!$DE$153:$DG$274,MATCH($A716,'Hoja de Trabajo para listado'!$DE$153:$DE$1048576,0),MATCH((CUADRO!F$5&amp;$E716),'Hoja de Trabajo para listado'!$DE$151:$DG$151,0)),0)+IFERROR(INDEX('Hoja de Trabajo para listado'!$CD$155:$DC$1048576,MATCH($A716,'Hoja de Trabajo para listado'!$CD$155:$CD$1048576,0),MATCH((CUADRO!F$5&amp;$E716),'Hoja de Trabajo para listado'!$CD$151:$DC$151,0)),0)</f>
        <v>0</v>
      </c>
      <c r="G716" s="255">
        <f ca="1">+IFERROR(INDEX('Hoja de Trabajo para listado'!$A$155:$Z$1048576,MATCH($A716,'Hoja de Trabajo para listado'!$A$155:$A$1048576,0),MATCH((CUADRO!G$5&amp;$E716),'Hoja de Trabajo para listado'!$A$151:$Z$151,0)),0)+IFERROR(INDEX('Hoja de Trabajo para listado'!$AB$155:$BA$1048576,MATCH($A716,'Hoja de Trabajo para listado'!$AB$155:$AB$1048576,0),MATCH((CUADRO!G$5&amp;$E716),'Hoja de Trabajo para listado'!$AB$151:$BA$151,0)),0)+IFERROR(INDEX('Hoja de Trabajo para listado'!$BC$155:$CB$1048576,MATCH($A716,'Hoja de Trabajo para listado'!$BC$155:$BC$1048576,0),MATCH((CUADRO!G$5&amp;$E716),'Hoja de Trabajo para listado'!$BC$151:$CB$151,0)),0)+IFERROR(INDEX('Hoja de Trabajo para listado'!$DE$153:$DG$274,MATCH($A716,'Hoja de Trabajo para listado'!$DE$153:$DE$1048576,0),MATCH((CUADRO!G$5&amp;$E716),'Hoja de Trabajo para listado'!$DE$151:$DG$151,0)),0)+IFERROR(INDEX('Hoja de Trabajo para listado'!$CD$155:$DC$1048576,MATCH($A716,'Hoja de Trabajo para listado'!$CD$155:$CD$1048576,0),MATCH((CUADRO!G$5&amp;$E716),'Hoja de Trabajo para listado'!$CD$151:$DC$151,0)),0)</f>
        <v>0</v>
      </c>
      <c r="H716" s="255">
        <f ca="1">+IFERROR(INDEX('Hoja de Trabajo para listado'!$A$155:$Z$1048576,MATCH($A716,'Hoja de Trabajo para listado'!$A$155:$A$1048576,0),MATCH((CUADRO!H$5&amp;$E716),'Hoja de Trabajo para listado'!$A$151:$Z$151,0)),0)+IFERROR(INDEX('Hoja de Trabajo para listado'!$AB$155:$BA$1048576,MATCH($A716,'Hoja de Trabajo para listado'!$AB$155:$AB$1048576,0),MATCH((CUADRO!H$5&amp;$E716),'Hoja de Trabajo para listado'!$AB$151:$BA$151,0)),0)+IFERROR(INDEX('Hoja de Trabajo para listado'!$BC$155:$CB$1048576,MATCH($A716,'Hoja de Trabajo para listado'!$BC$155:$BC$1048576,0),MATCH((CUADRO!H$5&amp;$E716),'Hoja de Trabajo para listado'!$BC$151:$CB$151,0)),0)+IFERROR(INDEX('Hoja de Trabajo para listado'!$DE$153:$DG$274,MATCH($A716,'Hoja de Trabajo para listado'!$DE$153:$DE$1048576,0),MATCH((CUADRO!H$5&amp;$E716),'Hoja de Trabajo para listado'!$DE$151:$DG$151,0)),0)+IFERROR(INDEX('Hoja de Trabajo para listado'!$CD$155:$DC$1048576,MATCH($A716,'Hoja de Trabajo para listado'!$CD$155:$CD$1048576,0),MATCH((CUADRO!H$5&amp;$E716),'Hoja de Trabajo para listado'!$CD$151:$DC$151,0)),0)</f>
        <v>0</v>
      </c>
      <c r="I716" s="255">
        <f ca="1">+IFERROR(INDEX('Hoja de Trabajo para listado'!$A$155:$Z$1048576,MATCH($A716,'Hoja de Trabajo para listado'!$A$155:$A$1048576,0),MATCH((CUADRO!I$5&amp;$E716),'Hoja de Trabajo para listado'!$A$151:$Z$151,0)),0)+IFERROR(INDEX('Hoja de Trabajo para listado'!$AB$155:$BA$1048576,MATCH($A716,'Hoja de Trabajo para listado'!$AB$155:$AB$1048576,0),MATCH((CUADRO!I$5&amp;$E716),'Hoja de Trabajo para listado'!$AB$151:$BA$151,0)),0)+IFERROR(INDEX('Hoja de Trabajo para listado'!$BC$155:$CB$1048576,MATCH($A716,'Hoja de Trabajo para listado'!$BC$155:$BC$1048576,0),MATCH((CUADRO!I$5&amp;$E716),'Hoja de Trabajo para listado'!$BC$151:$CB$151,0)),0)+IFERROR(INDEX('Hoja de Trabajo para listado'!$DE$153:$DG$274,MATCH($A716,'Hoja de Trabajo para listado'!$DE$153:$DE$1048576,0),MATCH((CUADRO!I$5&amp;$E716),'Hoja de Trabajo para listado'!$DE$151:$DG$151,0)),0)+IFERROR(INDEX('Hoja de Trabajo para listado'!$CD$155:$DC$1048576,MATCH($A716,'Hoja de Trabajo para listado'!$CD$155:$CD$1048576,0),MATCH((CUADRO!I$5&amp;$E716),'Hoja de Trabajo para listado'!$CD$151:$DC$151,0)),0)</f>
        <v>0</v>
      </c>
      <c r="J716" s="255">
        <f ca="1">+IFERROR(INDEX('Hoja de Trabajo para listado'!$A$155:$Z$1048576,MATCH($A716,'Hoja de Trabajo para listado'!$A$155:$A$1048576,0),MATCH((CUADRO!J$5&amp;$E716),'Hoja de Trabajo para listado'!$A$151:$Z$151,0)),0)+IFERROR(INDEX('Hoja de Trabajo para listado'!$AB$155:$BA$1048576,MATCH($A716,'Hoja de Trabajo para listado'!$AB$155:$AB$1048576,0),MATCH((CUADRO!J$5&amp;$E716),'Hoja de Trabajo para listado'!$AB$151:$BA$151,0)),0)+IFERROR(INDEX('Hoja de Trabajo para listado'!$BC$155:$CB$1048576,MATCH($A716,'Hoja de Trabajo para listado'!$BC$155:$BC$1048576,0),MATCH((CUADRO!J$5&amp;$E716),'Hoja de Trabajo para listado'!$BC$151:$CB$151,0)),0)+IFERROR(INDEX('Hoja de Trabajo para listado'!$DE$153:$DG$274,MATCH($A716,'Hoja de Trabajo para listado'!$DE$153:$DE$1048576,0),MATCH((CUADRO!J$5&amp;$E716),'Hoja de Trabajo para listado'!$DE$151:$DG$151,0)),0)+IFERROR(INDEX('Hoja de Trabajo para listado'!$CD$155:$DC$1048576,MATCH($A716,'Hoja de Trabajo para listado'!$CD$155:$CD$1048576,0),MATCH((CUADRO!J$5&amp;$E716),'Hoja de Trabajo para listado'!$CD$151:$DC$151,0)),0)</f>
        <v>0</v>
      </c>
      <c r="K716" s="255">
        <f ca="1">+IFERROR(INDEX('Hoja de Trabajo para listado'!$A$155:$Z$1048576,MATCH($A716,'Hoja de Trabajo para listado'!$A$155:$A$1048576,0),MATCH((CUADRO!K$5&amp;$E716),'Hoja de Trabajo para listado'!$A$151:$Z$151,0)),0)+IFERROR(INDEX('Hoja de Trabajo para listado'!$AB$155:$BA$1048576,MATCH($A716,'Hoja de Trabajo para listado'!$AB$155:$AB$1048576,0),MATCH((CUADRO!K$5&amp;$E716),'Hoja de Trabajo para listado'!$AB$151:$BA$151,0)),0)+IFERROR(INDEX('Hoja de Trabajo para listado'!$BC$155:$CB$1048576,MATCH($A716,'Hoja de Trabajo para listado'!$BC$155:$BC$1048576,0),MATCH((CUADRO!K$5&amp;$E716),'Hoja de Trabajo para listado'!$BC$151:$CB$151,0)),0)+IFERROR(INDEX('Hoja de Trabajo para listado'!$DE$153:$DG$274,MATCH($A716,'Hoja de Trabajo para listado'!$DE$153:$DE$1048576,0),MATCH((CUADRO!K$5&amp;$E716),'Hoja de Trabajo para listado'!$DE$151:$DG$151,0)),0)+IFERROR(INDEX('Hoja de Trabajo para listado'!$CD$155:$DC$1048576,MATCH($A716,'Hoja de Trabajo para listado'!$CD$155:$CD$1048576,0),MATCH((CUADRO!K$5&amp;$E716),'Hoja de Trabajo para listado'!$CD$151:$DC$151,0)),0)</f>
        <v>0</v>
      </c>
      <c r="L716" s="255">
        <f ca="1">+IFERROR(INDEX('Hoja de Trabajo para listado'!$A$155:$Z$1048576,MATCH($A716,'Hoja de Trabajo para listado'!$A$155:$A$1048576,0),MATCH((CUADRO!L$5&amp;$E716),'Hoja de Trabajo para listado'!$A$151:$Z$151,0)),0)+IFERROR(INDEX('Hoja de Trabajo para listado'!$AB$155:$BA$1048576,MATCH($A716,'Hoja de Trabajo para listado'!$AB$155:$AB$1048576,0),MATCH((CUADRO!L$5&amp;$E716),'Hoja de Trabajo para listado'!$AB$151:$BA$151,0)),0)+IFERROR(INDEX('Hoja de Trabajo para listado'!$BC$155:$CB$1048576,MATCH($A716,'Hoja de Trabajo para listado'!$BC$155:$BC$1048576,0),MATCH((CUADRO!L$5&amp;$E716),'Hoja de Trabajo para listado'!$BC$151:$CB$151,0)),0)+IFERROR(INDEX('Hoja de Trabajo para listado'!$DE$153:$DG$274,MATCH($A716,'Hoja de Trabajo para listado'!$DE$153:$DE$1048576,0),MATCH((CUADRO!L$5&amp;$E716),'Hoja de Trabajo para listado'!$DE$151:$DG$151,0)),0)+IFERROR(INDEX('Hoja de Trabajo para listado'!$CD$155:$DC$1048576,MATCH($A716,'Hoja de Trabajo para listado'!$CD$155:$CD$1048576,0),MATCH((CUADRO!L$5&amp;$E716),'Hoja de Trabajo para listado'!$CD$151:$DC$151,0)),0)</f>
        <v>0</v>
      </c>
      <c r="M716" s="255">
        <f ca="1">+IFERROR(INDEX('Hoja de Trabajo para listado'!$A$155:$Z$1048576,MATCH($A716,'Hoja de Trabajo para listado'!$A$155:$A$1048576,0),MATCH((CUADRO!M$5&amp;$E716),'Hoja de Trabajo para listado'!$A$151:$Z$151,0)),0)+IFERROR(INDEX('Hoja de Trabajo para listado'!$AB$155:$BA$1048576,MATCH($A716,'Hoja de Trabajo para listado'!$AB$155:$AB$1048576,0),MATCH((CUADRO!M$5&amp;$E716),'Hoja de Trabajo para listado'!$AB$151:$BA$151,0)),0)+IFERROR(INDEX('Hoja de Trabajo para listado'!$BC$155:$CB$1048576,MATCH($A716,'Hoja de Trabajo para listado'!$BC$155:$BC$1048576,0),MATCH((CUADRO!M$5&amp;$E716),'Hoja de Trabajo para listado'!$BC$151:$CB$151,0)),0)+IFERROR(INDEX('Hoja de Trabajo para listado'!$DE$153:$DG$274,MATCH($A716,'Hoja de Trabajo para listado'!$DE$153:$DE$1048576,0),MATCH((CUADRO!M$5&amp;$E716),'Hoja de Trabajo para listado'!$DE$151:$DG$151,0)),0)+IFERROR(INDEX('Hoja de Trabajo para listado'!$CD$155:$DC$1048576,MATCH($A716,'Hoja de Trabajo para listado'!$CD$155:$CD$1048576,0),MATCH((CUADRO!M$5&amp;$E716),'Hoja de Trabajo para listado'!$CD$151:$DC$151,0)),0)</f>
        <v>0</v>
      </c>
      <c r="N716" s="255">
        <f ca="1">+IFERROR(INDEX('Hoja de Trabajo para listado'!$A$155:$Z$1048576,MATCH($A716,'Hoja de Trabajo para listado'!$A$155:$A$1048576,0),MATCH((CUADRO!N$5&amp;$E716),'Hoja de Trabajo para listado'!$A$151:$Z$151,0)),0)+IFERROR(INDEX('Hoja de Trabajo para listado'!$AB$155:$BA$1048576,MATCH($A716,'Hoja de Trabajo para listado'!$AB$155:$AB$1048576,0),MATCH((CUADRO!N$5&amp;$E716),'Hoja de Trabajo para listado'!$AB$151:$BA$151,0)),0)+IFERROR(INDEX('Hoja de Trabajo para listado'!$BC$155:$CB$1048576,MATCH($A716,'Hoja de Trabajo para listado'!$BC$155:$BC$1048576,0),MATCH((CUADRO!N$5&amp;$E716),'Hoja de Trabajo para listado'!$BC$151:$CB$151,0)),0)+IFERROR(INDEX('Hoja de Trabajo para listado'!$DE$153:$DG$274,MATCH($A716,'Hoja de Trabajo para listado'!$DE$153:$DE$1048576,0),MATCH((CUADRO!N$5&amp;$E716),'Hoja de Trabajo para listado'!$DE$151:$DG$151,0)),0)+IFERROR(INDEX('Hoja de Trabajo para listado'!$CD$155:$DC$1048576,MATCH($A716,'Hoja de Trabajo para listado'!$CD$155:$CD$1048576,0),MATCH((CUADRO!N$5&amp;$E716),'Hoja de Trabajo para listado'!$CD$151:$DC$151,0)),0)</f>
        <v>0</v>
      </c>
      <c r="O716" s="255">
        <f ca="1">+IFERROR(INDEX('Hoja de Trabajo para listado'!$A$155:$Z$1048576,MATCH($A716,'Hoja de Trabajo para listado'!$A$155:$A$1048576,0),MATCH((CUADRO!O$5&amp;$E716),'Hoja de Trabajo para listado'!$A$151:$Z$151,0)),0)+IFERROR(INDEX('Hoja de Trabajo para listado'!$AB$155:$BA$1048576,MATCH($A716,'Hoja de Trabajo para listado'!$AB$155:$AB$1048576,0),MATCH((CUADRO!O$5&amp;$E716),'Hoja de Trabajo para listado'!$AB$151:$BA$151,0)),0)+IFERROR(INDEX('Hoja de Trabajo para listado'!$BC$155:$CB$1048576,MATCH($A716,'Hoja de Trabajo para listado'!$BC$155:$BC$1048576,0),MATCH((CUADRO!O$5&amp;$E716),'Hoja de Trabajo para listado'!$BC$151:$CB$151,0)),0)+IFERROR(INDEX('Hoja de Trabajo para listado'!$DE$153:$DG$274,MATCH($A716,'Hoja de Trabajo para listado'!$DE$153:$DE$1048576,0),MATCH((CUADRO!O$5&amp;$E716),'Hoja de Trabajo para listado'!$DE$151:$DG$151,0)),0)+IFERROR(INDEX('Hoja de Trabajo para listado'!$CD$155:$DC$1048576,MATCH($A716,'Hoja de Trabajo para listado'!$CD$155:$CD$1048576,0),MATCH((CUADRO!O$5&amp;$E716),'Hoja de Trabajo para listado'!$CD$151:$DC$151,0)),0)</f>
        <v>0</v>
      </c>
      <c r="P716" s="255">
        <f ca="1">+IFERROR(INDEX('Hoja de Trabajo para listado'!$A$155:$Z$1048576,MATCH($A716,'Hoja de Trabajo para listado'!$A$155:$A$1048576,0),MATCH((CUADRO!P$5&amp;$E716),'Hoja de Trabajo para listado'!$A$151:$Z$151,0)),0)+IFERROR(INDEX('Hoja de Trabajo para listado'!$AB$155:$BA$1048576,MATCH($A716,'Hoja de Trabajo para listado'!$AB$155:$AB$1048576,0),MATCH((CUADRO!P$5&amp;$E716),'Hoja de Trabajo para listado'!$AB$151:$BA$151,0)),0)+IFERROR(INDEX('Hoja de Trabajo para listado'!$BC$155:$CB$1048576,MATCH($A716,'Hoja de Trabajo para listado'!$BC$155:$BC$1048576,0),MATCH((CUADRO!P$5&amp;$E716),'Hoja de Trabajo para listado'!$BC$151:$CB$151,0)),0)+IFERROR(INDEX('Hoja de Trabajo para listado'!$DE$153:$DG$274,MATCH($A716,'Hoja de Trabajo para listado'!$DE$153:$DE$1048576,0),MATCH((CUADRO!P$5&amp;$E716),'Hoja de Trabajo para listado'!$DE$151:$DG$151,0)),0)+IFERROR(INDEX('Hoja de Trabajo para listado'!$CD$155:$DC$1048576,MATCH($A716,'Hoja de Trabajo para listado'!$CD$155:$CD$1048576,0),MATCH((CUADRO!P$5&amp;$E716),'Hoja de Trabajo para listado'!$CD$151:$DC$151,0)),0)</f>
        <v>0</v>
      </c>
      <c r="Q716" s="255">
        <f ca="1">+IFERROR(INDEX('Hoja de Trabajo para listado'!$A$155:$Z$1048576,MATCH($A716,'Hoja de Trabajo para listado'!$A$155:$A$1048576,0),MATCH((CUADRO!Q$5&amp;$E716),'Hoja de Trabajo para listado'!$A$151:$Z$151,0)),0)+IFERROR(INDEX('Hoja de Trabajo para listado'!$AB$155:$BA$1048576,MATCH($A716,'Hoja de Trabajo para listado'!$AB$155:$AB$1048576,0),MATCH((CUADRO!Q$5&amp;$E716),'Hoja de Trabajo para listado'!$AB$151:$BA$151,0)),0)+IFERROR(INDEX('Hoja de Trabajo para listado'!$BC$155:$CB$1048576,MATCH($A716,'Hoja de Trabajo para listado'!$BC$155:$BC$1048576,0),MATCH((CUADRO!Q$5&amp;$E716),'Hoja de Trabajo para listado'!$BC$151:$CB$151,0)),0)+IFERROR(INDEX('Hoja de Trabajo para listado'!$DE$153:$DG$274,MATCH($A716,'Hoja de Trabajo para listado'!$DE$153:$DE$1048576,0),MATCH((CUADRO!Q$5&amp;$E716),'Hoja de Trabajo para listado'!$DE$151:$DG$151,0)),0)+IFERROR(INDEX('Hoja de Trabajo para listado'!$CD$155:$DC$1048576,MATCH($A716,'Hoja de Trabajo para listado'!$CD$155:$CD$1048576,0),MATCH((CUADRO!Q$5&amp;$E716),'Hoja de Trabajo para listado'!$CD$151:$DC$151,0)),0)</f>
        <v>0</v>
      </c>
      <c r="R716" s="255">
        <f t="shared" ca="1" si="22"/>
        <v>0</v>
      </c>
      <c r="S716" s="262"/>
      <c r="T716" s="255">
        <f ca="1">+T717</f>
        <v>0</v>
      </c>
      <c r="U716" s="254">
        <f t="shared" si="23"/>
        <v>1</v>
      </c>
      <c r="V716" s="362" t="str">
        <f>+VLOOKUP(A716,bd_lista!$A$3:$E$590,5,FALSE)</f>
        <v>Gobiernos Autonomos Municipales</v>
      </c>
      <c r="W716" s="361" t="str">
        <f>+V716</f>
        <v>Gobiernos Autonomos Municipales</v>
      </c>
      <c r="X716" s="254">
        <f>+VLOOKUP(A716,[2]Sheet1!$A$13:$D$744,4,FALSE)</f>
        <v>0</v>
      </c>
      <c r="Y716" s="254" t="e">
        <f>+VLOOKUP(X716,bd_lista!$A$3:$C$590,3,FALSE)</f>
        <v>#N/A</v>
      </c>
      <c r="Z716" s="316">
        <f>+X716</f>
        <v>0</v>
      </c>
      <c r="AA716" s="317" t="e">
        <f>+Y716</f>
        <v>#N/A</v>
      </c>
    </row>
    <row r="717" spans="1:27" customFormat="1" ht="15" hidden="1" customHeight="1">
      <c r="A717" s="32">
        <v>1403</v>
      </c>
      <c r="B717" s="307"/>
      <c r="C717" s="259" t="str">
        <f>+VLOOKUP(A717,bd_lista!$A$3:$C$590,3,FALSE)</f>
        <v>Gobierno Autónomo Municipal de El Choro</v>
      </c>
      <c r="D717" s="362"/>
      <c r="E717" s="256" t="s">
        <v>1314</v>
      </c>
      <c r="F717" s="255">
        <f ca="1">+IFERROR(INDEX('Hoja de Trabajo para listado'!$A$155:$Z$1048576,MATCH($A717,'Hoja de Trabajo para listado'!$A$155:$A$1048576,0),MATCH((CUADRO!F$5&amp;$E717),'Hoja de Trabajo para listado'!$A$151:$Z$151,0)),0)+IFERROR(INDEX('Hoja de Trabajo para listado'!$AB$155:$BA$1048576,MATCH($A717,'Hoja de Trabajo para listado'!$AB$155:$AB$1048576,0),MATCH((CUADRO!F$5&amp;$E717),'Hoja de Trabajo para listado'!$AB$151:$BA$151,0)),0)+IFERROR(INDEX('Hoja de Trabajo para listado'!$BC$155:$CB$1048576,MATCH($A717,'Hoja de Trabajo para listado'!$BC$155:$BC$1048576,0),MATCH((CUADRO!F$5&amp;$E717),'Hoja de Trabajo para listado'!$BC$151:$CB$151,0)),0)+IFERROR(INDEX('Hoja de Trabajo para listado'!$DE$153:$DG$274,MATCH($A717,'Hoja de Trabajo para listado'!$DE$153:$DE$1048576,0),MATCH((CUADRO!F$5&amp;$E717),'Hoja de Trabajo para listado'!$DE$151:$DG$151,0)),0)+IFERROR(INDEX('Hoja de Trabajo para listado'!$CD$155:$DC$1048576,MATCH($A717,'Hoja de Trabajo para listado'!$CD$155:$CD$1048576,0),MATCH((CUADRO!F$5&amp;$E717),'Hoja de Trabajo para listado'!$CD$151:$DC$151,0)),0)</f>
        <v>0</v>
      </c>
      <c r="G717" s="255">
        <f ca="1">+IFERROR(INDEX('Hoja de Trabajo para listado'!$A$155:$Z$1048576,MATCH($A717,'Hoja de Trabajo para listado'!$A$155:$A$1048576,0),MATCH((CUADRO!G$5&amp;$E717),'Hoja de Trabajo para listado'!$A$151:$Z$151,0)),0)+IFERROR(INDEX('Hoja de Trabajo para listado'!$AB$155:$BA$1048576,MATCH($A717,'Hoja de Trabajo para listado'!$AB$155:$AB$1048576,0),MATCH((CUADRO!G$5&amp;$E717),'Hoja de Trabajo para listado'!$AB$151:$BA$151,0)),0)+IFERROR(INDEX('Hoja de Trabajo para listado'!$BC$155:$CB$1048576,MATCH($A717,'Hoja de Trabajo para listado'!$BC$155:$BC$1048576,0),MATCH((CUADRO!G$5&amp;$E717),'Hoja de Trabajo para listado'!$BC$151:$CB$151,0)),0)+IFERROR(INDEX('Hoja de Trabajo para listado'!$DE$153:$DG$274,MATCH($A717,'Hoja de Trabajo para listado'!$DE$153:$DE$1048576,0),MATCH((CUADRO!G$5&amp;$E717),'Hoja de Trabajo para listado'!$DE$151:$DG$151,0)),0)+IFERROR(INDEX('Hoja de Trabajo para listado'!$CD$155:$DC$1048576,MATCH($A717,'Hoja de Trabajo para listado'!$CD$155:$CD$1048576,0),MATCH((CUADRO!G$5&amp;$E717),'Hoja de Trabajo para listado'!$CD$151:$DC$151,0)),0)</f>
        <v>0</v>
      </c>
      <c r="H717" s="255">
        <f ca="1">+IFERROR(INDEX('Hoja de Trabajo para listado'!$A$155:$Z$1048576,MATCH($A717,'Hoja de Trabajo para listado'!$A$155:$A$1048576,0),MATCH((CUADRO!H$5&amp;$E717),'Hoja de Trabajo para listado'!$A$151:$Z$151,0)),0)+IFERROR(INDEX('Hoja de Trabajo para listado'!$AB$155:$BA$1048576,MATCH($A717,'Hoja de Trabajo para listado'!$AB$155:$AB$1048576,0),MATCH((CUADRO!H$5&amp;$E717),'Hoja de Trabajo para listado'!$AB$151:$BA$151,0)),0)+IFERROR(INDEX('Hoja de Trabajo para listado'!$BC$155:$CB$1048576,MATCH($A717,'Hoja de Trabajo para listado'!$BC$155:$BC$1048576,0),MATCH((CUADRO!H$5&amp;$E717),'Hoja de Trabajo para listado'!$BC$151:$CB$151,0)),0)+IFERROR(INDEX('Hoja de Trabajo para listado'!$DE$153:$DG$274,MATCH($A717,'Hoja de Trabajo para listado'!$DE$153:$DE$1048576,0),MATCH((CUADRO!H$5&amp;$E717),'Hoja de Trabajo para listado'!$DE$151:$DG$151,0)),0)+IFERROR(INDEX('Hoja de Trabajo para listado'!$CD$155:$DC$1048576,MATCH($A717,'Hoja de Trabajo para listado'!$CD$155:$CD$1048576,0),MATCH((CUADRO!H$5&amp;$E717),'Hoja de Trabajo para listado'!$CD$151:$DC$151,0)),0)</f>
        <v>0</v>
      </c>
      <c r="I717" s="255">
        <f ca="1">+IFERROR(INDEX('Hoja de Trabajo para listado'!$A$155:$Z$1048576,MATCH($A717,'Hoja de Trabajo para listado'!$A$155:$A$1048576,0),MATCH((CUADRO!I$5&amp;$E717),'Hoja de Trabajo para listado'!$A$151:$Z$151,0)),0)+IFERROR(INDEX('Hoja de Trabajo para listado'!$AB$155:$BA$1048576,MATCH($A717,'Hoja de Trabajo para listado'!$AB$155:$AB$1048576,0),MATCH((CUADRO!I$5&amp;$E717),'Hoja de Trabajo para listado'!$AB$151:$BA$151,0)),0)+IFERROR(INDEX('Hoja de Trabajo para listado'!$BC$155:$CB$1048576,MATCH($A717,'Hoja de Trabajo para listado'!$BC$155:$BC$1048576,0),MATCH((CUADRO!I$5&amp;$E717),'Hoja de Trabajo para listado'!$BC$151:$CB$151,0)),0)+IFERROR(INDEX('Hoja de Trabajo para listado'!$DE$153:$DG$274,MATCH($A717,'Hoja de Trabajo para listado'!$DE$153:$DE$1048576,0),MATCH((CUADRO!I$5&amp;$E717),'Hoja de Trabajo para listado'!$DE$151:$DG$151,0)),0)+IFERROR(INDEX('Hoja de Trabajo para listado'!$CD$155:$DC$1048576,MATCH($A717,'Hoja de Trabajo para listado'!$CD$155:$CD$1048576,0),MATCH((CUADRO!I$5&amp;$E717),'Hoja de Trabajo para listado'!$CD$151:$DC$151,0)),0)</f>
        <v>0</v>
      </c>
      <c r="J717" s="255">
        <f ca="1">+IFERROR(INDEX('Hoja de Trabajo para listado'!$A$155:$Z$1048576,MATCH($A717,'Hoja de Trabajo para listado'!$A$155:$A$1048576,0),MATCH((CUADRO!J$5&amp;$E717),'Hoja de Trabajo para listado'!$A$151:$Z$151,0)),0)+IFERROR(INDEX('Hoja de Trabajo para listado'!$AB$155:$BA$1048576,MATCH($A717,'Hoja de Trabajo para listado'!$AB$155:$AB$1048576,0),MATCH((CUADRO!J$5&amp;$E717),'Hoja de Trabajo para listado'!$AB$151:$BA$151,0)),0)+IFERROR(INDEX('Hoja de Trabajo para listado'!$BC$155:$CB$1048576,MATCH($A717,'Hoja de Trabajo para listado'!$BC$155:$BC$1048576,0),MATCH((CUADRO!J$5&amp;$E717),'Hoja de Trabajo para listado'!$BC$151:$CB$151,0)),0)+IFERROR(INDEX('Hoja de Trabajo para listado'!$DE$153:$DG$274,MATCH($A717,'Hoja de Trabajo para listado'!$DE$153:$DE$1048576,0),MATCH((CUADRO!J$5&amp;$E717),'Hoja de Trabajo para listado'!$DE$151:$DG$151,0)),0)+IFERROR(INDEX('Hoja de Trabajo para listado'!$CD$155:$DC$1048576,MATCH($A717,'Hoja de Trabajo para listado'!$CD$155:$CD$1048576,0),MATCH((CUADRO!J$5&amp;$E717),'Hoja de Trabajo para listado'!$CD$151:$DC$151,0)),0)</f>
        <v>0</v>
      </c>
      <c r="K717" s="255">
        <f ca="1">+IFERROR(INDEX('Hoja de Trabajo para listado'!$A$155:$Z$1048576,MATCH($A717,'Hoja de Trabajo para listado'!$A$155:$A$1048576,0),MATCH((CUADRO!K$5&amp;$E717),'Hoja de Trabajo para listado'!$A$151:$Z$151,0)),0)+IFERROR(INDEX('Hoja de Trabajo para listado'!$AB$155:$BA$1048576,MATCH($A717,'Hoja de Trabajo para listado'!$AB$155:$AB$1048576,0),MATCH((CUADRO!K$5&amp;$E717),'Hoja de Trabajo para listado'!$AB$151:$BA$151,0)),0)+IFERROR(INDEX('Hoja de Trabajo para listado'!$BC$155:$CB$1048576,MATCH($A717,'Hoja de Trabajo para listado'!$BC$155:$BC$1048576,0),MATCH((CUADRO!K$5&amp;$E717),'Hoja de Trabajo para listado'!$BC$151:$CB$151,0)),0)+IFERROR(INDEX('Hoja de Trabajo para listado'!$DE$153:$DG$274,MATCH($A717,'Hoja de Trabajo para listado'!$DE$153:$DE$1048576,0),MATCH((CUADRO!K$5&amp;$E717),'Hoja de Trabajo para listado'!$DE$151:$DG$151,0)),0)+IFERROR(INDEX('Hoja de Trabajo para listado'!$CD$155:$DC$1048576,MATCH($A717,'Hoja de Trabajo para listado'!$CD$155:$CD$1048576,0),MATCH((CUADRO!K$5&amp;$E717),'Hoja de Trabajo para listado'!$CD$151:$DC$151,0)),0)</f>
        <v>0</v>
      </c>
      <c r="L717" s="255">
        <f ca="1">+IFERROR(INDEX('Hoja de Trabajo para listado'!$A$155:$Z$1048576,MATCH($A717,'Hoja de Trabajo para listado'!$A$155:$A$1048576,0),MATCH((CUADRO!L$5&amp;$E717),'Hoja de Trabajo para listado'!$A$151:$Z$151,0)),0)+IFERROR(INDEX('Hoja de Trabajo para listado'!$AB$155:$BA$1048576,MATCH($A717,'Hoja de Trabajo para listado'!$AB$155:$AB$1048576,0),MATCH((CUADRO!L$5&amp;$E717),'Hoja de Trabajo para listado'!$AB$151:$BA$151,0)),0)+IFERROR(INDEX('Hoja de Trabajo para listado'!$BC$155:$CB$1048576,MATCH($A717,'Hoja de Trabajo para listado'!$BC$155:$BC$1048576,0),MATCH((CUADRO!L$5&amp;$E717),'Hoja de Trabajo para listado'!$BC$151:$CB$151,0)),0)+IFERROR(INDEX('Hoja de Trabajo para listado'!$DE$153:$DG$274,MATCH($A717,'Hoja de Trabajo para listado'!$DE$153:$DE$1048576,0),MATCH((CUADRO!L$5&amp;$E717),'Hoja de Trabajo para listado'!$DE$151:$DG$151,0)),0)+IFERROR(INDEX('Hoja de Trabajo para listado'!$CD$155:$DC$1048576,MATCH($A717,'Hoja de Trabajo para listado'!$CD$155:$CD$1048576,0),MATCH((CUADRO!L$5&amp;$E717),'Hoja de Trabajo para listado'!$CD$151:$DC$151,0)),0)</f>
        <v>0</v>
      </c>
      <c r="M717" s="255">
        <f ca="1">+IFERROR(INDEX('Hoja de Trabajo para listado'!$A$155:$Z$1048576,MATCH($A717,'Hoja de Trabajo para listado'!$A$155:$A$1048576,0),MATCH((CUADRO!M$5&amp;$E717),'Hoja de Trabajo para listado'!$A$151:$Z$151,0)),0)+IFERROR(INDEX('Hoja de Trabajo para listado'!$AB$155:$BA$1048576,MATCH($A717,'Hoja de Trabajo para listado'!$AB$155:$AB$1048576,0),MATCH((CUADRO!M$5&amp;$E717),'Hoja de Trabajo para listado'!$AB$151:$BA$151,0)),0)+IFERROR(INDEX('Hoja de Trabajo para listado'!$BC$155:$CB$1048576,MATCH($A717,'Hoja de Trabajo para listado'!$BC$155:$BC$1048576,0),MATCH((CUADRO!M$5&amp;$E717),'Hoja de Trabajo para listado'!$BC$151:$CB$151,0)),0)+IFERROR(INDEX('Hoja de Trabajo para listado'!$DE$153:$DG$274,MATCH($A717,'Hoja de Trabajo para listado'!$DE$153:$DE$1048576,0),MATCH((CUADRO!M$5&amp;$E717),'Hoja de Trabajo para listado'!$DE$151:$DG$151,0)),0)+IFERROR(INDEX('Hoja de Trabajo para listado'!$CD$155:$DC$1048576,MATCH($A717,'Hoja de Trabajo para listado'!$CD$155:$CD$1048576,0),MATCH((CUADRO!M$5&amp;$E717),'Hoja de Trabajo para listado'!$CD$151:$DC$151,0)),0)</f>
        <v>0</v>
      </c>
      <c r="N717" s="255">
        <f ca="1">+IFERROR(INDEX('Hoja de Trabajo para listado'!$A$155:$Z$1048576,MATCH($A717,'Hoja de Trabajo para listado'!$A$155:$A$1048576,0),MATCH((CUADRO!N$5&amp;$E717),'Hoja de Trabajo para listado'!$A$151:$Z$151,0)),0)+IFERROR(INDEX('Hoja de Trabajo para listado'!$AB$155:$BA$1048576,MATCH($A717,'Hoja de Trabajo para listado'!$AB$155:$AB$1048576,0),MATCH((CUADRO!N$5&amp;$E717),'Hoja de Trabajo para listado'!$AB$151:$BA$151,0)),0)+IFERROR(INDEX('Hoja de Trabajo para listado'!$BC$155:$CB$1048576,MATCH($A717,'Hoja de Trabajo para listado'!$BC$155:$BC$1048576,0),MATCH((CUADRO!N$5&amp;$E717),'Hoja de Trabajo para listado'!$BC$151:$CB$151,0)),0)+IFERROR(INDEX('Hoja de Trabajo para listado'!$DE$153:$DG$274,MATCH($A717,'Hoja de Trabajo para listado'!$DE$153:$DE$1048576,0),MATCH((CUADRO!N$5&amp;$E717),'Hoja de Trabajo para listado'!$DE$151:$DG$151,0)),0)+IFERROR(INDEX('Hoja de Trabajo para listado'!$CD$155:$DC$1048576,MATCH($A717,'Hoja de Trabajo para listado'!$CD$155:$CD$1048576,0),MATCH((CUADRO!N$5&amp;$E717),'Hoja de Trabajo para listado'!$CD$151:$DC$151,0)),0)</f>
        <v>0</v>
      </c>
      <c r="O717" s="255">
        <f ca="1">+IFERROR(INDEX('Hoja de Trabajo para listado'!$A$155:$Z$1048576,MATCH($A717,'Hoja de Trabajo para listado'!$A$155:$A$1048576,0),MATCH((CUADRO!O$5&amp;$E717),'Hoja de Trabajo para listado'!$A$151:$Z$151,0)),0)+IFERROR(INDEX('Hoja de Trabajo para listado'!$AB$155:$BA$1048576,MATCH($A717,'Hoja de Trabajo para listado'!$AB$155:$AB$1048576,0),MATCH((CUADRO!O$5&amp;$E717),'Hoja de Trabajo para listado'!$AB$151:$BA$151,0)),0)+IFERROR(INDEX('Hoja de Trabajo para listado'!$BC$155:$CB$1048576,MATCH($A717,'Hoja de Trabajo para listado'!$BC$155:$BC$1048576,0),MATCH((CUADRO!O$5&amp;$E717),'Hoja de Trabajo para listado'!$BC$151:$CB$151,0)),0)+IFERROR(INDEX('Hoja de Trabajo para listado'!$DE$153:$DG$274,MATCH($A717,'Hoja de Trabajo para listado'!$DE$153:$DE$1048576,0),MATCH((CUADRO!O$5&amp;$E717),'Hoja de Trabajo para listado'!$DE$151:$DG$151,0)),0)+IFERROR(INDEX('Hoja de Trabajo para listado'!$CD$155:$DC$1048576,MATCH($A717,'Hoja de Trabajo para listado'!$CD$155:$CD$1048576,0),MATCH((CUADRO!O$5&amp;$E717),'Hoja de Trabajo para listado'!$CD$151:$DC$151,0)),0)</f>
        <v>0</v>
      </c>
      <c r="P717" s="255">
        <f ca="1">+IFERROR(INDEX('Hoja de Trabajo para listado'!$A$155:$Z$1048576,MATCH($A717,'Hoja de Trabajo para listado'!$A$155:$A$1048576,0),MATCH((CUADRO!P$5&amp;$E717),'Hoja de Trabajo para listado'!$A$151:$Z$151,0)),0)+IFERROR(INDEX('Hoja de Trabajo para listado'!$AB$155:$BA$1048576,MATCH($A717,'Hoja de Trabajo para listado'!$AB$155:$AB$1048576,0),MATCH((CUADRO!P$5&amp;$E717),'Hoja de Trabajo para listado'!$AB$151:$BA$151,0)),0)+IFERROR(INDEX('Hoja de Trabajo para listado'!$BC$155:$CB$1048576,MATCH($A717,'Hoja de Trabajo para listado'!$BC$155:$BC$1048576,0),MATCH((CUADRO!P$5&amp;$E717),'Hoja de Trabajo para listado'!$BC$151:$CB$151,0)),0)+IFERROR(INDEX('Hoja de Trabajo para listado'!$DE$153:$DG$274,MATCH($A717,'Hoja de Trabajo para listado'!$DE$153:$DE$1048576,0),MATCH((CUADRO!P$5&amp;$E717),'Hoja de Trabajo para listado'!$DE$151:$DG$151,0)),0)+IFERROR(INDEX('Hoja de Trabajo para listado'!$CD$155:$DC$1048576,MATCH($A717,'Hoja de Trabajo para listado'!$CD$155:$CD$1048576,0),MATCH((CUADRO!P$5&amp;$E717),'Hoja de Trabajo para listado'!$CD$151:$DC$151,0)),0)</f>
        <v>0</v>
      </c>
      <c r="Q717" s="255">
        <f ca="1">+IFERROR(INDEX('Hoja de Trabajo para listado'!$A$155:$Z$1048576,MATCH($A717,'Hoja de Trabajo para listado'!$A$155:$A$1048576,0),MATCH((CUADRO!Q$5&amp;$E717),'Hoja de Trabajo para listado'!$A$151:$Z$151,0)),0)+IFERROR(INDEX('Hoja de Trabajo para listado'!$AB$155:$BA$1048576,MATCH($A717,'Hoja de Trabajo para listado'!$AB$155:$AB$1048576,0),MATCH((CUADRO!Q$5&amp;$E717),'Hoja de Trabajo para listado'!$AB$151:$BA$151,0)),0)+IFERROR(INDEX('Hoja de Trabajo para listado'!$BC$155:$CB$1048576,MATCH($A717,'Hoja de Trabajo para listado'!$BC$155:$BC$1048576,0),MATCH((CUADRO!Q$5&amp;$E717),'Hoja de Trabajo para listado'!$BC$151:$CB$151,0)),0)+IFERROR(INDEX('Hoja de Trabajo para listado'!$DE$153:$DG$274,MATCH($A717,'Hoja de Trabajo para listado'!$DE$153:$DE$1048576,0),MATCH((CUADRO!Q$5&amp;$E717),'Hoja de Trabajo para listado'!$DE$151:$DG$151,0)),0)+IFERROR(INDEX('Hoja de Trabajo para listado'!$CD$155:$DC$1048576,MATCH($A717,'Hoja de Trabajo para listado'!$CD$155:$CD$1048576,0),MATCH((CUADRO!Q$5&amp;$E717),'Hoja de Trabajo para listado'!$CD$151:$DC$151,0)),0)</f>
        <v>0</v>
      </c>
      <c r="R717" s="255">
        <f t="shared" ca="1" si="22"/>
        <v>0</v>
      </c>
      <c r="S717" s="262">
        <f ca="1">+R716+R717</f>
        <v>0</v>
      </c>
      <c r="T717" s="255">
        <f ca="1">+S717</f>
        <v>0</v>
      </c>
      <c r="U717" s="254">
        <f t="shared" si="23"/>
        <v>2</v>
      </c>
      <c r="V717" s="362" t="str">
        <f>+VLOOKUP(A717,bd_lista!$A$3:$E$590,5,FALSE)</f>
        <v>Gobiernos Autonomos Municipales</v>
      </c>
      <c r="W717" s="362"/>
      <c r="X717" s="254">
        <f>+VLOOKUP(A717,[2]Sheet1!$A$13:$D$744,4,FALSE)</f>
        <v>0</v>
      </c>
      <c r="Y717" s="254" t="e">
        <f>+VLOOKUP(X717,bd_lista!$A$3:$C$590,3,FALSE)</f>
        <v>#N/A</v>
      </c>
      <c r="Z717" s="314"/>
      <c r="AA717" s="315"/>
    </row>
    <row r="718" spans="1:27" customFormat="1" ht="15" hidden="1" customHeight="1">
      <c r="A718" s="32">
        <v>1404</v>
      </c>
      <c r="B718" s="306">
        <f>+A718</f>
        <v>1404</v>
      </c>
      <c r="C718" s="259" t="str">
        <f>+VLOOKUP(A718,bd_lista!$A$3:$C$590,3,FALSE)</f>
        <v>Gobierno Autónomo Municipal de Challapata</v>
      </c>
      <c r="D718" s="361" t="str">
        <f>+C718</f>
        <v>Gobierno Autónomo Municipal de Challapata</v>
      </c>
      <c r="E718" s="254" t="s">
        <v>1313</v>
      </c>
      <c r="F718" s="255">
        <f ca="1">+IFERROR(INDEX('Hoja de Trabajo para listado'!$A$155:$Z$1048576,MATCH($A718,'Hoja de Trabajo para listado'!$A$155:$A$1048576,0),MATCH((CUADRO!F$5&amp;$E718),'Hoja de Trabajo para listado'!$A$151:$Z$151,0)),0)+IFERROR(INDEX('Hoja de Trabajo para listado'!$AB$155:$BA$1048576,MATCH($A718,'Hoja de Trabajo para listado'!$AB$155:$AB$1048576,0),MATCH((CUADRO!F$5&amp;$E718),'Hoja de Trabajo para listado'!$AB$151:$BA$151,0)),0)+IFERROR(INDEX('Hoja de Trabajo para listado'!$BC$155:$CB$1048576,MATCH($A718,'Hoja de Trabajo para listado'!$BC$155:$BC$1048576,0),MATCH((CUADRO!F$5&amp;$E718),'Hoja de Trabajo para listado'!$BC$151:$CB$151,0)),0)+IFERROR(INDEX('Hoja de Trabajo para listado'!$DE$153:$DG$274,MATCH($A718,'Hoja de Trabajo para listado'!$DE$153:$DE$1048576,0),MATCH((CUADRO!F$5&amp;$E718),'Hoja de Trabajo para listado'!$DE$151:$DG$151,0)),0)+IFERROR(INDEX('Hoja de Trabajo para listado'!$CD$155:$DC$1048576,MATCH($A718,'Hoja de Trabajo para listado'!$CD$155:$CD$1048576,0),MATCH((CUADRO!F$5&amp;$E718),'Hoja de Trabajo para listado'!$CD$151:$DC$151,0)),0)</f>
        <v>0</v>
      </c>
      <c r="G718" s="255">
        <f ca="1">+IFERROR(INDEX('Hoja de Trabajo para listado'!$A$155:$Z$1048576,MATCH($A718,'Hoja de Trabajo para listado'!$A$155:$A$1048576,0),MATCH((CUADRO!G$5&amp;$E718),'Hoja de Trabajo para listado'!$A$151:$Z$151,0)),0)+IFERROR(INDEX('Hoja de Trabajo para listado'!$AB$155:$BA$1048576,MATCH($A718,'Hoja de Trabajo para listado'!$AB$155:$AB$1048576,0),MATCH((CUADRO!G$5&amp;$E718),'Hoja de Trabajo para listado'!$AB$151:$BA$151,0)),0)+IFERROR(INDEX('Hoja de Trabajo para listado'!$BC$155:$CB$1048576,MATCH($A718,'Hoja de Trabajo para listado'!$BC$155:$BC$1048576,0),MATCH((CUADRO!G$5&amp;$E718),'Hoja de Trabajo para listado'!$BC$151:$CB$151,0)),0)+IFERROR(INDEX('Hoja de Trabajo para listado'!$DE$153:$DG$274,MATCH($A718,'Hoja de Trabajo para listado'!$DE$153:$DE$1048576,0),MATCH((CUADRO!G$5&amp;$E718),'Hoja de Trabajo para listado'!$DE$151:$DG$151,0)),0)+IFERROR(INDEX('Hoja de Trabajo para listado'!$CD$155:$DC$1048576,MATCH($A718,'Hoja de Trabajo para listado'!$CD$155:$CD$1048576,0),MATCH((CUADRO!G$5&amp;$E718),'Hoja de Trabajo para listado'!$CD$151:$DC$151,0)),0)</f>
        <v>0</v>
      </c>
      <c r="H718" s="255">
        <f ca="1">+IFERROR(INDEX('Hoja de Trabajo para listado'!$A$155:$Z$1048576,MATCH($A718,'Hoja de Trabajo para listado'!$A$155:$A$1048576,0),MATCH((CUADRO!H$5&amp;$E718),'Hoja de Trabajo para listado'!$A$151:$Z$151,0)),0)+IFERROR(INDEX('Hoja de Trabajo para listado'!$AB$155:$BA$1048576,MATCH($A718,'Hoja de Trabajo para listado'!$AB$155:$AB$1048576,0),MATCH((CUADRO!H$5&amp;$E718),'Hoja de Trabajo para listado'!$AB$151:$BA$151,0)),0)+IFERROR(INDEX('Hoja de Trabajo para listado'!$BC$155:$CB$1048576,MATCH($A718,'Hoja de Trabajo para listado'!$BC$155:$BC$1048576,0),MATCH((CUADRO!H$5&amp;$E718),'Hoja de Trabajo para listado'!$BC$151:$CB$151,0)),0)+IFERROR(INDEX('Hoja de Trabajo para listado'!$DE$153:$DG$274,MATCH($A718,'Hoja de Trabajo para listado'!$DE$153:$DE$1048576,0),MATCH((CUADRO!H$5&amp;$E718),'Hoja de Trabajo para listado'!$DE$151:$DG$151,0)),0)+IFERROR(INDEX('Hoja de Trabajo para listado'!$CD$155:$DC$1048576,MATCH($A718,'Hoja de Trabajo para listado'!$CD$155:$CD$1048576,0),MATCH((CUADRO!H$5&amp;$E718),'Hoja de Trabajo para listado'!$CD$151:$DC$151,0)),0)</f>
        <v>0</v>
      </c>
      <c r="I718" s="255">
        <f ca="1">+IFERROR(INDEX('Hoja de Trabajo para listado'!$A$155:$Z$1048576,MATCH($A718,'Hoja de Trabajo para listado'!$A$155:$A$1048576,0),MATCH((CUADRO!I$5&amp;$E718),'Hoja de Trabajo para listado'!$A$151:$Z$151,0)),0)+IFERROR(INDEX('Hoja de Trabajo para listado'!$AB$155:$BA$1048576,MATCH($A718,'Hoja de Trabajo para listado'!$AB$155:$AB$1048576,0),MATCH((CUADRO!I$5&amp;$E718),'Hoja de Trabajo para listado'!$AB$151:$BA$151,0)),0)+IFERROR(INDEX('Hoja de Trabajo para listado'!$BC$155:$CB$1048576,MATCH($A718,'Hoja de Trabajo para listado'!$BC$155:$BC$1048576,0),MATCH((CUADRO!I$5&amp;$E718),'Hoja de Trabajo para listado'!$BC$151:$CB$151,0)),0)+IFERROR(INDEX('Hoja de Trabajo para listado'!$DE$153:$DG$274,MATCH($A718,'Hoja de Trabajo para listado'!$DE$153:$DE$1048576,0),MATCH((CUADRO!I$5&amp;$E718),'Hoja de Trabajo para listado'!$DE$151:$DG$151,0)),0)+IFERROR(INDEX('Hoja de Trabajo para listado'!$CD$155:$DC$1048576,MATCH($A718,'Hoja de Trabajo para listado'!$CD$155:$CD$1048576,0),MATCH((CUADRO!I$5&amp;$E718),'Hoja de Trabajo para listado'!$CD$151:$DC$151,0)),0)</f>
        <v>0</v>
      </c>
      <c r="J718" s="255">
        <f ca="1">+IFERROR(INDEX('Hoja de Trabajo para listado'!$A$155:$Z$1048576,MATCH($A718,'Hoja de Trabajo para listado'!$A$155:$A$1048576,0),MATCH((CUADRO!J$5&amp;$E718),'Hoja de Trabajo para listado'!$A$151:$Z$151,0)),0)+IFERROR(INDEX('Hoja de Trabajo para listado'!$AB$155:$BA$1048576,MATCH($A718,'Hoja de Trabajo para listado'!$AB$155:$AB$1048576,0),MATCH((CUADRO!J$5&amp;$E718),'Hoja de Trabajo para listado'!$AB$151:$BA$151,0)),0)+IFERROR(INDEX('Hoja de Trabajo para listado'!$BC$155:$CB$1048576,MATCH($A718,'Hoja de Trabajo para listado'!$BC$155:$BC$1048576,0),MATCH((CUADRO!J$5&amp;$E718),'Hoja de Trabajo para listado'!$BC$151:$CB$151,0)),0)+IFERROR(INDEX('Hoja de Trabajo para listado'!$DE$153:$DG$274,MATCH($A718,'Hoja de Trabajo para listado'!$DE$153:$DE$1048576,0),MATCH((CUADRO!J$5&amp;$E718),'Hoja de Trabajo para listado'!$DE$151:$DG$151,0)),0)+IFERROR(INDEX('Hoja de Trabajo para listado'!$CD$155:$DC$1048576,MATCH($A718,'Hoja de Trabajo para listado'!$CD$155:$CD$1048576,0),MATCH((CUADRO!J$5&amp;$E718),'Hoja de Trabajo para listado'!$CD$151:$DC$151,0)),0)</f>
        <v>0</v>
      </c>
      <c r="K718" s="255">
        <f ca="1">+IFERROR(INDEX('Hoja de Trabajo para listado'!$A$155:$Z$1048576,MATCH($A718,'Hoja de Trabajo para listado'!$A$155:$A$1048576,0),MATCH((CUADRO!K$5&amp;$E718),'Hoja de Trabajo para listado'!$A$151:$Z$151,0)),0)+IFERROR(INDEX('Hoja de Trabajo para listado'!$AB$155:$BA$1048576,MATCH($A718,'Hoja de Trabajo para listado'!$AB$155:$AB$1048576,0),MATCH((CUADRO!K$5&amp;$E718),'Hoja de Trabajo para listado'!$AB$151:$BA$151,0)),0)+IFERROR(INDEX('Hoja de Trabajo para listado'!$BC$155:$CB$1048576,MATCH($A718,'Hoja de Trabajo para listado'!$BC$155:$BC$1048576,0),MATCH((CUADRO!K$5&amp;$E718),'Hoja de Trabajo para listado'!$BC$151:$CB$151,0)),0)+IFERROR(INDEX('Hoja de Trabajo para listado'!$DE$153:$DG$274,MATCH($A718,'Hoja de Trabajo para listado'!$DE$153:$DE$1048576,0),MATCH((CUADRO!K$5&amp;$E718),'Hoja de Trabajo para listado'!$DE$151:$DG$151,0)),0)+IFERROR(INDEX('Hoja de Trabajo para listado'!$CD$155:$DC$1048576,MATCH($A718,'Hoja de Trabajo para listado'!$CD$155:$CD$1048576,0),MATCH((CUADRO!K$5&amp;$E718),'Hoja de Trabajo para listado'!$CD$151:$DC$151,0)),0)</f>
        <v>0</v>
      </c>
      <c r="L718" s="255">
        <f ca="1">+IFERROR(INDEX('Hoja de Trabajo para listado'!$A$155:$Z$1048576,MATCH($A718,'Hoja de Trabajo para listado'!$A$155:$A$1048576,0),MATCH((CUADRO!L$5&amp;$E718),'Hoja de Trabajo para listado'!$A$151:$Z$151,0)),0)+IFERROR(INDEX('Hoja de Trabajo para listado'!$AB$155:$BA$1048576,MATCH($A718,'Hoja de Trabajo para listado'!$AB$155:$AB$1048576,0),MATCH((CUADRO!L$5&amp;$E718),'Hoja de Trabajo para listado'!$AB$151:$BA$151,0)),0)+IFERROR(INDEX('Hoja de Trabajo para listado'!$BC$155:$CB$1048576,MATCH($A718,'Hoja de Trabajo para listado'!$BC$155:$BC$1048576,0),MATCH((CUADRO!L$5&amp;$E718),'Hoja de Trabajo para listado'!$BC$151:$CB$151,0)),0)+IFERROR(INDEX('Hoja de Trabajo para listado'!$DE$153:$DG$274,MATCH($A718,'Hoja de Trabajo para listado'!$DE$153:$DE$1048576,0),MATCH((CUADRO!L$5&amp;$E718),'Hoja de Trabajo para listado'!$DE$151:$DG$151,0)),0)+IFERROR(INDEX('Hoja de Trabajo para listado'!$CD$155:$DC$1048576,MATCH($A718,'Hoja de Trabajo para listado'!$CD$155:$CD$1048576,0),MATCH((CUADRO!L$5&amp;$E718),'Hoja de Trabajo para listado'!$CD$151:$DC$151,0)),0)</f>
        <v>0</v>
      </c>
      <c r="M718" s="255">
        <f ca="1">+IFERROR(INDEX('Hoja de Trabajo para listado'!$A$155:$Z$1048576,MATCH($A718,'Hoja de Trabajo para listado'!$A$155:$A$1048576,0),MATCH((CUADRO!M$5&amp;$E718),'Hoja de Trabajo para listado'!$A$151:$Z$151,0)),0)+IFERROR(INDEX('Hoja de Trabajo para listado'!$AB$155:$BA$1048576,MATCH($A718,'Hoja de Trabajo para listado'!$AB$155:$AB$1048576,0),MATCH((CUADRO!M$5&amp;$E718),'Hoja de Trabajo para listado'!$AB$151:$BA$151,0)),0)+IFERROR(INDEX('Hoja de Trabajo para listado'!$BC$155:$CB$1048576,MATCH($A718,'Hoja de Trabajo para listado'!$BC$155:$BC$1048576,0),MATCH((CUADRO!M$5&amp;$E718),'Hoja de Trabajo para listado'!$BC$151:$CB$151,0)),0)+IFERROR(INDEX('Hoja de Trabajo para listado'!$DE$153:$DG$274,MATCH($A718,'Hoja de Trabajo para listado'!$DE$153:$DE$1048576,0),MATCH((CUADRO!M$5&amp;$E718),'Hoja de Trabajo para listado'!$DE$151:$DG$151,0)),0)+IFERROR(INDEX('Hoja de Trabajo para listado'!$CD$155:$DC$1048576,MATCH($A718,'Hoja de Trabajo para listado'!$CD$155:$CD$1048576,0),MATCH((CUADRO!M$5&amp;$E718),'Hoja de Trabajo para listado'!$CD$151:$DC$151,0)),0)</f>
        <v>0</v>
      </c>
      <c r="N718" s="255">
        <f ca="1">+IFERROR(INDEX('Hoja de Trabajo para listado'!$A$155:$Z$1048576,MATCH($A718,'Hoja de Trabajo para listado'!$A$155:$A$1048576,0),MATCH((CUADRO!N$5&amp;$E718),'Hoja de Trabajo para listado'!$A$151:$Z$151,0)),0)+IFERROR(INDEX('Hoja de Trabajo para listado'!$AB$155:$BA$1048576,MATCH($A718,'Hoja de Trabajo para listado'!$AB$155:$AB$1048576,0),MATCH((CUADRO!N$5&amp;$E718),'Hoja de Trabajo para listado'!$AB$151:$BA$151,0)),0)+IFERROR(INDEX('Hoja de Trabajo para listado'!$BC$155:$CB$1048576,MATCH($A718,'Hoja de Trabajo para listado'!$BC$155:$BC$1048576,0),MATCH((CUADRO!N$5&amp;$E718),'Hoja de Trabajo para listado'!$BC$151:$CB$151,0)),0)+IFERROR(INDEX('Hoja de Trabajo para listado'!$DE$153:$DG$274,MATCH($A718,'Hoja de Trabajo para listado'!$DE$153:$DE$1048576,0),MATCH((CUADRO!N$5&amp;$E718),'Hoja de Trabajo para listado'!$DE$151:$DG$151,0)),0)+IFERROR(INDEX('Hoja de Trabajo para listado'!$CD$155:$DC$1048576,MATCH($A718,'Hoja de Trabajo para listado'!$CD$155:$CD$1048576,0),MATCH((CUADRO!N$5&amp;$E718),'Hoja de Trabajo para listado'!$CD$151:$DC$151,0)),0)</f>
        <v>0</v>
      </c>
      <c r="O718" s="255">
        <f ca="1">+IFERROR(INDEX('Hoja de Trabajo para listado'!$A$155:$Z$1048576,MATCH($A718,'Hoja de Trabajo para listado'!$A$155:$A$1048576,0),MATCH((CUADRO!O$5&amp;$E718),'Hoja de Trabajo para listado'!$A$151:$Z$151,0)),0)+IFERROR(INDEX('Hoja de Trabajo para listado'!$AB$155:$BA$1048576,MATCH($A718,'Hoja de Trabajo para listado'!$AB$155:$AB$1048576,0),MATCH((CUADRO!O$5&amp;$E718),'Hoja de Trabajo para listado'!$AB$151:$BA$151,0)),0)+IFERROR(INDEX('Hoja de Trabajo para listado'!$BC$155:$CB$1048576,MATCH($A718,'Hoja de Trabajo para listado'!$BC$155:$BC$1048576,0),MATCH((CUADRO!O$5&amp;$E718),'Hoja de Trabajo para listado'!$BC$151:$CB$151,0)),0)+IFERROR(INDEX('Hoja de Trabajo para listado'!$DE$153:$DG$274,MATCH($A718,'Hoja de Trabajo para listado'!$DE$153:$DE$1048576,0),MATCH((CUADRO!O$5&amp;$E718),'Hoja de Trabajo para listado'!$DE$151:$DG$151,0)),0)+IFERROR(INDEX('Hoja de Trabajo para listado'!$CD$155:$DC$1048576,MATCH($A718,'Hoja de Trabajo para listado'!$CD$155:$CD$1048576,0),MATCH((CUADRO!O$5&amp;$E718),'Hoja de Trabajo para listado'!$CD$151:$DC$151,0)),0)</f>
        <v>0</v>
      </c>
      <c r="P718" s="255">
        <f ca="1">+IFERROR(INDEX('Hoja de Trabajo para listado'!$A$155:$Z$1048576,MATCH($A718,'Hoja de Trabajo para listado'!$A$155:$A$1048576,0),MATCH((CUADRO!P$5&amp;$E718),'Hoja de Trabajo para listado'!$A$151:$Z$151,0)),0)+IFERROR(INDEX('Hoja de Trabajo para listado'!$AB$155:$BA$1048576,MATCH($A718,'Hoja de Trabajo para listado'!$AB$155:$AB$1048576,0),MATCH((CUADRO!P$5&amp;$E718),'Hoja de Trabajo para listado'!$AB$151:$BA$151,0)),0)+IFERROR(INDEX('Hoja de Trabajo para listado'!$BC$155:$CB$1048576,MATCH($A718,'Hoja de Trabajo para listado'!$BC$155:$BC$1048576,0),MATCH((CUADRO!P$5&amp;$E718),'Hoja de Trabajo para listado'!$BC$151:$CB$151,0)),0)+IFERROR(INDEX('Hoja de Trabajo para listado'!$DE$153:$DG$274,MATCH($A718,'Hoja de Trabajo para listado'!$DE$153:$DE$1048576,0),MATCH((CUADRO!P$5&amp;$E718),'Hoja de Trabajo para listado'!$DE$151:$DG$151,0)),0)+IFERROR(INDEX('Hoja de Trabajo para listado'!$CD$155:$DC$1048576,MATCH($A718,'Hoja de Trabajo para listado'!$CD$155:$CD$1048576,0),MATCH((CUADRO!P$5&amp;$E718),'Hoja de Trabajo para listado'!$CD$151:$DC$151,0)),0)</f>
        <v>0</v>
      </c>
      <c r="Q718" s="255">
        <f ca="1">+IFERROR(INDEX('Hoja de Trabajo para listado'!$A$155:$Z$1048576,MATCH($A718,'Hoja de Trabajo para listado'!$A$155:$A$1048576,0),MATCH((CUADRO!Q$5&amp;$E718),'Hoja de Trabajo para listado'!$A$151:$Z$151,0)),0)+IFERROR(INDEX('Hoja de Trabajo para listado'!$AB$155:$BA$1048576,MATCH($A718,'Hoja de Trabajo para listado'!$AB$155:$AB$1048576,0),MATCH((CUADRO!Q$5&amp;$E718),'Hoja de Trabajo para listado'!$AB$151:$BA$151,0)),0)+IFERROR(INDEX('Hoja de Trabajo para listado'!$BC$155:$CB$1048576,MATCH($A718,'Hoja de Trabajo para listado'!$BC$155:$BC$1048576,0),MATCH((CUADRO!Q$5&amp;$E718),'Hoja de Trabajo para listado'!$BC$151:$CB$151,0)),0)+IFERROR(INDEX('Hoja de Trabajo para listado'!$DE$153:$DG$274,MATCH($A718,'Hoja de Trabajo para listado'!$DE$153:$DE$1048576,0),MATCH((CUADRO!Q$5&amp;$E718),'Hoja de Trabajo para listado'!$DE$151:$DG$151,0)),0)+IFERROR(INDEX('Hoja de Trabajo para listado'!$CD$155:$DC$1048576,MATCH($A718,'Hoja de Trabajo para listado'!$CD$155:$CD$1048576,0),MATCH((CUADRO!Q$5&amp;$E718),'Hoja de Trabajo para listado'!$CD$151:$DC$151,0)),0)</f>
        <v>0</v>
      </c>
      <c r="R718" s="255">
        <f t="shared" ca="1" si="22"/>
        <v>0</v>
      </c>
      <c r="S718" s="262"/>
      <c r="T718" s="255">
        <f ca="1">+T719</f>
        <v>0</v>
      </c>
      <c r="U718" s="254">
        <f t="shared" si="23"/>
        <v>1</v>
      </c>
      <c r="V718" s="362" t="str">
        <f>+VLOOKUP(A718,bd_lista!$A$3:$E$590,5,FALSE)</f>
        <v>Gobiernos Autonomos Municipales</v>
      </c>
      <c r="W718" s="361" t="str">
        <f>+V718</f>
        <v>Gobiernos Autonomos Municipales</v>
      </c>
      <c r="X718" s="254">
        <f>+VLOOKUP(A718,[2]Sheet1!$A$13:$D$744,4,FALSE)</f>
        <v>0</v>
      </c>
      <c r="Y718" s="254" t="e">
        <f>+VLOOKUP(X718,bd_lista!$A$3:$C$590,3,FALSE)</f>
        <v>#N/A</v>
      </c>
      <c r="Z718" s="316">
        <f>+X718</f>
        <v>0</v>
      </c>
      <c r="AA718" s="317" t="e">
        <f>+Y718</f>
        <v>#N/A</v>
      </c>
    </row>
    <row r="719" spans="1:27" customFormat="1" ht="15" hidden="1" customHeight="1">
      <c r="A719" s="32">
        <v>1404</v>
      </c>
      <c r="B719" s="307"/>
      <c r="C719" s="259" t="str">
        <f>+VLOOKUP(A719,bd_lista!$A$3:$C$590,3,FALSE)</f>
        <v>Gobierno Autónomo Municipal de Challapata</v>
      </c>
      <c r="D719" s="362"/>
      <c r="E719" s="256" t="s">
        <v>1314</v>
      </c>
      <c r="F719" s="255">
        <f ca="1">+IFERROR(INDEX('Hoja de Trabajo para listado'!$A$155:$Z$1048576,MATCH($A719,'Hoja de Trabajo para listado'!$A$155:$A$1048576,0),MATCH((CUADRO!F$5&amp;$E719),'Hoja de Trabajo para listado'!$A$151:$Z$151,0)),0)+IFERROR(INDEX('Hoja de Trabajo para listado'!$AB$155:$BA$1048576,MATCH($A719,'Hoja de Trabajo para listado'!$AB$155:$AB$1048576,0),MATCH((CUADRO!F$5&amp;$E719),'Hoja de Trabajo para listado'!$AB$151:$BA$151,0)),0)+IFERROR(INDEX('Hoja de Trabajo para listado'!$BC$155:$CB$1048576,MATCH($A719,'Hoja de Trabajo para listado'!$BC$155:$BC$1048576,0),MATCH((CUADRO!F$5&amp;$E719),'Hoja de Trabajo para listado'!$BC$151:$CB$151,0)),0)+IFERROR(INDEX('Hoja de Trabajo para listado'!$DE$153:$DG$274,MATCH($A719,'Hoja de Trabajo para listado'!$DE$153:$DE$1048576,0),MATCH((CUADRO!F$5&amp;$E719),'Hoja de Trabajo para listado'!$DE$151:$DG$151,0)),0)+IFERROR(INDEX('Hoja de Trabajo para listado'!$CD$155:$DC$1048576,MATCH($A719,'Hoja de Trabajo para listado'!$CD$155:$CD$1048576,0),MATCH((CUADRO!F$5&amp;$E719),'Hoja de Trabajo para listado'!$CD$151:$DC$151,0)),0)</f>
        <v>0</v>
      </c>
      <c r="G719" s="255">
        <f ca="1">+IFERROR(INDEX('Hoja de Trabajo para listado'!$A$155:$Z$1048576,MATCH($A719,'Hoja de Trabajo para listado'!$A$155:$A$1048576,0),MATCH((CUADRO!G$5&amp;$E719),'Hoja de Trabajo para listado'!$A$151:$Z$151,0)),0)+IFERROR(INDEX('Hoja de Trabajo para listado'!$AB$155:$BA$1048576,MATCH($A719,'Hoja de Trabajo para listado'!$AB$155:$AB$1048576,0),MATCH((CUADRO!G$5&amp;$E719),'Hoja de Trabajo para listado'!$AB$151:$BA$151,0)),0)+IFERROR(INDEX('Hoja de Trabajo para listado'!$BC$155:$CB$1048576,MATCH($A719,'Hoja de Trabajo para listado'!$BC$155:$BC$1048576,0),MATCH((CUADRO!G$5&amp;$E719),'Hoja de Trabajo para listado'!$BC$151:$CB$151,0)),0)+IFERROR(INDEX('Hoja de Trabajo para listado'!$DE$153:$DG$274,MATCH($A719,'Hoja de Trabajo para listado'!$DE$153:$DE$1048576,0),MATCH((CUADRO!G$5&amp;$E719),'Hoja de Trabajo para listado'!$DE$151:$DG$151,0)),0)+IFERROR(INDEX('Hoja de Trabajo para listado'!$CD$155:$DC$1048576,MATCH($A719,'Hoja de Trabajo para listado'!$CD$155:$CD$1048576,0),MATCH((CUADRO!G$5&amp;$E719),'Hoja de Trabajo para listado'!$CD$151:$DC$151,0)),0)</f>
        <v>0</v>
      </c>
      <c r="H719" s="255">
        <f ca="1">+IFERROR(INDEX('Hoja de Trabajo para listado'!$A$155:$Z$1048576,MATCH($A719,'Hoja de Trabajo para listado'!$A$155:$A$1048576,0),MATCH((CUADRO!H$5&amp;$E719),'Hoja de Trabajo para listado'!$A$151:$Z$151,0)),0)+IFERROR(INDEX('Hoja de Trabajo para listado'!$AB$155:$BA$1048576,MATCH($A719,'Hoja de Trabajo para listado'!$AB$155:$AB$1048576,0),MATCH((CUADRO!H$5&amp;$E719),'Hoja de Trabajo para listado'!$AB$151:$BA$151,0)),0)+IFERROR(INDEX('Hoja de Trabajo para listado'!$BC$155:$CB$1048576,MATCH($A719,'Hoja de Trabajo para listado'!$BC$155:$BC$1048576,0),MATCH((CUADRO!H$5&amp;$E719),'Hoja de Trabajo para listado'!$BC$151:$CB$151,0)),0)+IFERROR(INDEX('Hoja de Trabajo para listado'!$DE$153:$DG$274,MATCH($A719,'Hoja de Trabajo para listado'!$DE$153:$DE$1048576,0),MATCH((CUADRO!H$5&amp;$E719),'Hoja de Trabajo para listado'!$DE$151:$DG$151,0)),0)+IFERROR(INDEX('Hoja de Trabajo para listado'!$CD$155:$DC$1048576,MATCH($A719,'Hoja de Trabajo para listado'!$CD$155:$CD$1048576,0),MATCH((CUADRO!H$5&amp;$E719),'Hoja de Trabajo para listado'!$CD$151:$DC$151,0)),0)</f>
        <v>0</v>
      </c>
      <c r="I719" s="255">
        <f ca="1">+IFERROR(INDEX('Hoja de Trabajo para listado'!$A$155:$Z$1048576,MATCH($A719,'Hoja de Trabajo para listado'!$A$155:$A$1048576,0),MATCH((CUADRO!I$5&amp;$E719),'Hoja de Trabajo para listado'!$A$151:$Z$151,0)),0)+IFERROR(INDEX('Hoja de Trabajo para listado'!$AB$155:$BA$1048576,MATCH($A719,'Hoja de Trabajo para listado'!$AB$155:$AB$1048576,0),MATCH((CUADRO!I$5&amp;$E719),'Hoja de Trabajo para listado'!$AB$151:$BA$151,0)),0)+IFERROR(INDEX('Hoja de Trabajo para listado'!$BC$155:$CB$1048576,MATCH($A719,'Hoja de Trabajo para listado'!$BC$155:$BC$1048576,0),MATCH((CUADRO!I$5&amp;$E719),'Hoja de Trabajo para listado'!$BC$151:$CB$151,0)),0)+IFERROR(INDEX('Hoja de Trabajo para listado'!$DE$153:$DG$274,MATCH($A719,'Hoja de Trabajo para listado'!$DE$153:$DE$1048576,0),MATCH((CUADRO!I$5&amp;$E719),'Hoja de Trabajo para listado'!$DE$151:$DG$151,0)),0)+IFERROR(INDEX('Hoja de Trabajo para listado'!$CD$155:$DC$1048576,MATCH($A719,'Hoja de Trabajo para listado'!$CD$155:$CD$1048576,0),MATCH((CUADRO!I$5&amp;$E719),'Hoja de Trabajo para listado'!$CD$151:$DC$151,0)),0)</f>
        <v>0</v>
      </c>
      <c r="J719" s="255">
        <f ca="1">+IFERROR(INDEX('Hoja de Trabajo para listado'!$A$155:$Z$1048576,MATCH($A719,'Hoja de Trabajo para listado'!$A$155:$A$1048576,0),MATCH((CUADRO!J$5&amp;$E719),'Hoja de Trabajo para listado'!$A$151:$Z$151,0)),0)+IFERROR(INDEX('Hoja de Trabajo para listado'!$AB$155:$BA$1048576,MATCH($A719,'Hoja de Trabajo para listado'!$AB$155:$AB$1048576,0),MATCH((CUADRO!J$5&amp;$E719),'Hoja de Trabajo para listado'!$AB$151:$BA$151,0)),0)+IFERROR(INDEX('Hoja de Trabajo para listado'!$BC$155:$CB$1048576,MATCH($A719,'Hoja de Trabajo para listado'!$BC$155:$BC$1048576,0),MATCH((CUADRO!J$5&amp;$E719),'Hoja de Trabajo para listado'!$BC$151:$CB$151,0)),0)+IFERROR(INDEX('Hoja de Trabajo para listado'!$DE$153:$DG$274,MATCH($A719,'Hoja de Trabajo para listado'!$DE$153:$DE$1048576,0),MATCH((CUADRO!J$5&amp;$E719),'Hoja de Trabajo para listado'!$DE$151:$DG$151,0)),0)+IFERROR(INDEX('Hoja de Trabajo para listado'!$CD$155:$DC$1048576,MATCH($A719,'Hoja de Trabajo para listado'!$CD$155:$CD$1048576,0),MATCH((CUADRO!J$5&amp;$E719),'Hoja de Trabajo para listado'!$CD$151:$DC$151,0)),0)</f>
        <v>0</v>
      </c>
      <c r="K719" s="255">
        <f ca="1">+IFERROR(INDEX('Hoja de Trabajo para listado'!$A$155:$Z$1048576,MATCH($A719,'Hoja de Trabajo para listado'!$A$155:$A$1048576,0),MATCH((CUADRO!K$5&amp;$E719),'Hoja de Trabajo para listado'!$A$151:$Z$151,0)),0)+IFERROR(INDEX('Hoja de Trabajo para listado'!$AB$155:$BA$1048576,MATCH($A719,'Hoja de Trabajo para listado'!$AB$155:$AB$1048576,0),MATCH((CUADRO!K$5&amp;$E719),'Hoja de Trabajo para listado'!$AB$151:$BA$151,0)),0)+IFERROR(INDEX('Hoja de Trabajo para listado'!$BC$155:$CB$1048576,MATCH($A719,'Hoja de Trabajo para listado'!$BC$155:$BC$1048576,0),MATCH((CUADRO!K$5&amp;$E719),'Hoja de Trabajo para listado'!$BC$151:$CB$151,0)),0)+IFERROR(INDEX('Hoja de Trabajo para listado'!$DE$153:$DG$274,MATCH($A719,'Hoja de Trabajo para listado'!$DE$153:$DE$1048576,0),MATCH((CUADRO!K$5&amp;$E719),'Hoja de Trabajo para listado'!$DE$151:$DG$151,0)),0)+IFERROR(INDEX('Hoja de Trabajo para listado'!$CD$155:$DC$1048576,MATCH($A719,'Hoja de Trabajo para listado'!$CD$155:$CD$1048576,0),MATCH((CUADRO!K$5&amp;$E719),'Hoja de Trabajo para listado'!$CD$151:$DC$151,0)),0)</f>
        <v>0</v>
      </c>
      <c r="L719" s="255">
        <f ca="1">+IFERROR(INDEX('Hoja de Trabajo para listado'!$A$155:$Z$1048576,MATCH($A719,'Hoja de Trabajo para listado'!$A$155:$A$1048576,0),MATCH((CUADRO!L$5&amp;$E719),'Hoja de Trabajo para listado'!$A$151:$Z$151,0)),0)+IFERROR(INDEX('Hoja de Trabajo para listado'!$AB$155:$BA$1048576,MATCH($A719,'Hoja de Trabajo para listado'!$AB$155:$AB$1048576,0),MATCH((CUADRO!L$5&amp;$E719),'Hoja de Trabajo para listado'!$AB$151:$BA$151,0)),0)+IFERROR(INDEX('Hoja de Trabajo para listado'!$BC$155:$CB$1048576,MATCH($A719,'Hoja de Trabajo para listado'!$BC$155:$BC$1048576,0),MATCH((CUADRO!L$5&amp;$E719),'Hoja de Trabajo para listado'!$BC$151:$CB$151,0)),0)+IFERROR(INDEX('Hoja de Trabajo para listado'!$DE$153:$DG$274,MATCH($A719,'Hoja de Trabajo para listado'!$DE$153:$DE$1048576,0),MATCH((CUADRO!L$5&amp;$E719),'Hoja de Trabajo para listado'!$DE$151:$DG$151,0)),0)+IFERROR(INDEX('Hoja de Trabajo para listado'!$CD$155:$DC$1048576,MATCH($A719,'Hoja de Trabajo para listado'!$CD$155:$CD$1048576,0),MATCH((CUADRO!L$5&amp;$E719),'Hoja de Trabajo para listado'!$CD$151:$DC$151,0)),0)</f>
        <v>0</v>
      </c>
      <c r="M719" s="255">
        <f ca="1">+IFERROR(INDEX('Hoja de Trabajo para listado'!$A$155:$Z$1048576,MATCH($A719,'Hoja de Trabajo para listado'!$A$155:$A$1048576,0),MATCH((CUADRO!M$5&amp;$E719),'Hoja de Trabajo para listado'!$A$151:$Z$151,0)),0)+IFERROR(INDEX('Hoja de Trabajo para listado'!$AB$155:$BA$1048576,MATCH($A719,'Hoja de Trabajo para listado'!$AB$155:$AB$1048576,0),MATCH((CUADRO!M$5&amp;$E719),'Hoja de Trabajo para listado'!$AB$151:$BA$151,0)),0)+IFERROR(INDEX('Hoja de Trabajo para listado'!$BC$155:$CB$1048576,MATCH($A719,'Hoja de Trabajo para listado'!$BC$155:$BC$1048576,0),MATCH((CUADRO!M$5&amp;$E719),'Hoja de Trabajo para listado'!$BC$151:$CB$151,0)),0)+IFERROR(INDEX('Hoja de Trabajo para listado'!$DE$153:$DG$274,MATCH($A719,'Hoja de Trabajo para listado'!$DE$153:$DE$1048576,0),MATCH((CUADRO!M$5&amp;$E719),'Hoja de Trabajo para listado'!$DE$151:$DG$151,0)),0)+IFERROR(INDEX('Hoja de Trabajo para listado'!$CD$155:$DC$1048576,MATCH($A719,'Hoja de Trabajo para listado'!$CD$155:$CD$1048576,0),MATCH((CUADRO!M$5&amp;$E719),'Hoja de Trabajo para listado'!$CD$151:$DC$151,0)),0)</f>
        <v>0</v>
      </c>
      <c r="N719" s="255">
        <f ca="1">+IFERROR(INDEX('Hoja de Trabajo para listado'!$A$155:$Z$1048576,MATCH($A719,'Hoja de Trabajo para listado'!$A$155:$A$1048576,0),MATCH((CUADRO!N$5&amp;$E719),'Hoja de Trabajo para listado'!$A$151:$Z$151,0)),0)+IFERROR(INDEX('Hoja de Trabajo para listado'!$AB$155:$BA$1048576,MATCH($A719,'Hoja de Trabajo para listado'!$AB$155:$AB$1048576,0),MATCH((CUADRO!N$5&amp;$E719),'Hoja de Trabajo para listado'!$AB$151:$BA$151,0)),0)+IFERROR(INDEX('Hoja de Trabajo para listado'!$BC$155:$CB$1048576,MATCH($A719,'Hoja de Trabajo para listado'!$BC$155:$BC$1048576,0),MATCH((CUADRO!N$5&amp;$E719),'Hoja de Trabajo para listado'!$BC$151:$CB$151,0)),0)+IFERROR(INDEX('Hoja de Trabajo para listado'!$DE$153:$DG$274,MATCH($A719,'Hoja de Trabajo para listado'!$DE$153:$DE$1048576,0),MATCH((CUADRO!N$5&amp;$E719),'Hoja de Trabajo para listado'!$DE$151:$DG$151,0)),0)+IFERROR(INDEX('Hoja de Trabajo para listado'!$CD$155:$DC$1048576,MATCH($A719,'Hoja de Trabajo para listado'!$CD$155:$CD$1048576,0),MATCH((CUADRO!N$5&amp;$E719),'Hoja de Trabajo para listado'!$CD$151:$DC$151,0)),0)</f>
        <v>0</v>
      </c>
      <c r="O719" s="255">
        <f ca="1">+IFERROR(INDEX('Hoja de Trabajo para listado'!$A$155:$Z$1048576,MATCH($A719,'Hoja de Trabajo para listado'!$A$155:$A$1048576,0),MATCH((CUADRO!O$5&amp;$E719),'Hoja de Trabajo para listado'!$A$151:$Z$151,0)),0)+IFERROR(INDEX('Hoja de Trabajo para listado'!$AB$155:$BA$1048576,MATCH($A719,'Hoja de Trabajo para listado'!$AB$155:$AB$1048576,0),MATCH((CUADRO!O$5&amp;$E719),'Hoja de Trabajo para listado'!$AB$151:$BA$151,0)),0)+IFERROR(INDEX('Hoja de Trabajo para listado'!$BC$155:$CB$1048576,MATCH($A719,'Hoja de Trabajo para listado'!$BC$155:$BC$1048576,0),MATCH((CUADRO!O$5&amp;$E719),'Hoja de Trabajo para listado'!$BC$151:$CB$151,0)),0)+IFERROR(INDEX('Hoja de Trabajo para listado'!$DE$153:$DG$274,MATCH($A719,'Hoja de Trabajo para listado'!$DE$153:$DE$1048576,0),MATCH((CUADRO!O$5&amp;$E719),'Hoja de Trabajo para listado'!$DE$151:$DG$151,0)),0)+IFERROR(INDEX('Hoja de Trabajo para listado'!$CD$155:$DC$1048576,MATCH($A719,'Hoja de Trabajo para listado'!$CD$155:$CD$1048576,0),MATCH((CUADRO!O$5&amp;$E719),'Hoja de Trabajo para listado'!$CD$151:$DC$151,0)),0)</f>
        <v>0</v>
      </c>
      <c r="P719" s="255">
        <f ca="1">+IFERROR(INDEX('Hoja de Trabajo para listado'!$A$155:$Z$1048576,MATCH($A719,'Hoja de Trabajo para listado'!$A$155:$A$1048576,0),MATCH((CUADRO!P$5&amp;$E719),'Hoja de Trabajo para listado'!$A$151:$Z$151,0)),0)+IFERROR(INDEX('Hoja de Trabajo para listado'!$AB$155:$BA$1048576,MATCH($A719,'Hoja de Trabajo para listado'!$AB$155:$AB$1048576,0),MATCH((CUADRO!P$5&amp;$E719),'Hoja de Trabajo para listado'!$AB$151:$BA$151,0)),0)+IFERROR(INDEX('Hoja de Trabajo para listado'!$BC$155:$CB$1048576,MATCH($A719,'Hoja de Trabajo para listado'!$BC$155:$BC$1048576,0),MATCH((CUADRO!P$5&amp;$E719),'Hoja de Trabajo para listado'!$BC$151:$CB$151,0)),0)+IFERROR(INDEX('Hoja de Trabajo para listado'!$DE$153:$DG$274,MATCH($A719,'Hoja de Trabajo para listado'!$DE$153:$DE$1048576,0),MATCH((CUADRO!P$5&amp;$E719),'Hoja de Trabajo para listado'!$DE$151:$DG$151,0)),0)+IFERROR(INDEX('Hoja de Trabajo para listado'!$CD$155:$DC$1048576,MATCH($A719,'Hoja de Trabajo para listado'!$CD$155:$CD$1048576,0),MATCH((CUADRO!P$5&amp;$E719),'Hoja de Trabajo para listado'!$CD$151:$DC$151,0)),0)</f>
        <v>0</v>
      </c>
      <c r="Q719" s="255">
        <f ca="1">+IFERROR(INDEX('Hoja de Trabajo para listado'!$A$155:$Z$1048576,MATCH($A719,'Hoja de Trabajo para listado'!$A$155:$A$1048576,0),MATCH((CUADRO!Q$5&amp;$E719),'Hoja de Trabajo para listado'!$A$151:$Z$151,0)),0)+IFERROR(INDEX('Hoja de Trabajo para listado'!$AB$155:$BA$1048576,MATCH($A719,'Hoja de Trabajo para listado'!$AB$155:$AB$1048576,0),MATCH((CUADRO!Q$5&amp;$E719),'Hoja de Trabajo para listado'!$AB$151:$BA$151,0)),0)+IFERROR(INDEX('Hoja de Trabajo para listado'!$BC$155:$CB$1048576,MATCH($A719,'Hoja de Trabajo para listado'!$BC$155:$BC$1048576,0),MATCH((CUADRO!Q$5&amp;$E719),'Hoja de Trabajo para listado'!$BC$151:$CB$151,0)),0)+IFERROR(INDEX('Hoja de Trabajo para listado'!$DE$153:$DG$274,MATCH($A719,'Hoja de Trabajo para listado'!$DE$153:$DE$1048576,0),MATCH((CUADRO!Q$5&amp;$E719),'Hoja de Trabajo para listado'!$DE$151:$DG$151,0)),0)+IFERROR(INDEX('Hoja de Trabajo para listado'!$CD$155:$DC$1048576,MATCH($A719,'Hoja de Trabajo para listado'!$CD$155:$CD$1048576,0),MATCH((CUADRO!Q$5&amp;$E719),'Hoja de Trabajo para listado'!$CD$151:$DC$151,0)),0)</f>
        <v>0</v>
      </c>
      <c r="R719" s="255">
        <f t="shared" ca="1" si="22"/>
        <v>0</v>
      </c>
      <c r="S719" s="262">
        <f ca="1">+R718+R719</f>
        <v>0</v>
      </c>
      <c r="T719" s="255">
        <f ca="1">+S719</f>
        <v>0</v>
      </c>
      <c r="U719" s="254">
        <f t="shared" si="23"/>
        <v>2</v>
      </c>
      <c r="V719" s="362" t="str">
        <f>+VLOOKUP(A719,bd_lista!$A$3:$E$590,5,FALSE)</f>
        <v>Gobiernos Autonomos Municipales</v>
      </c>
      <c r="W719" s="362"/>
      <c r="X719" s="254">
        <f>+VLOOKUP(A719,[2]Sheet1!$A$13:$D$744,4,FALSE)</f>
        <v>0</v>
      </c>
      <c r="Y719" s="254" t="e">
        <f>+VLOOKUP(X719,bd_lista!$A$3:$C$590,3,FALSE)</f>
        <v>#N/A</v>
      </c>
      <c r="Z719" s="314"/>
      <c r="AA719" s="315"/>
    </row>
    <row r="720" spans="1:27" customFormat="1" ht="15" hidden="1" customHeight="1">
      <c r="A720" s="32">
        <v>1405</v>
      </c>
      <c r="B720" s="306">
        <f>+A720</f>
        <v>1405</v>
      </c>
      <c r="C720" s="259" t="str">
        <f>+VLOOKUP(A720,bd_lista!$A$3:$C$590,3,FALSE)</f>
        <v>Gobierno Autónomo Municipal de Santuario de Quillacas</v>
      </c>
      <c r="D720" s="361" t="str">
        <f>+C720</f>
        <v>Gobierno Autónomo Municipal de Santuario de Quillacas</v>
      </c>
      <c r="E720" s="254" t="s">
        <v>1313</v>
      </c>
      <c r="F720" s="255">
        <f ca="1">+IFERROR(INDEX('Hoja de Trabajo para listado'!$A$155:$Z$1048576,MATCH($A720,'Hoja de Trabajo para listado'!$A$155:$A$1048576,0),MATCH((CUADRO!F$5&amp;$E720),'Hoja de Trabajo para listado'!$A$151:$Z$151,0)),0)+IFERROR(INDEX('Hoja de Trabajo para listado'!$AB$155:$BA$1048576,MATCH($A720,'Hoja de Trabajo para listado'!$AB$155:$AB$1048576,0),MATCH((CUADRO!F$5&amp;$E720),'Hoja de Trabajo para listado'!$AB$151:$BA$151,0)),0)+IFERROR(INDEX('Hoja de Trabajo para listado'!$BC$155:$CB$1048576,MATCH($A720,'Hoja de Trabajo para listado'!$BC$155:$BC$1048576,0),MATCH((CUADRO!F$5&amp;$E720),'Hoja de Trabajo para listado'!$BC$151:$CB$151,0)),0)+IFERROR(INDEX('Hoja de Trabajo para listado'!$DE$153:$DG$274,MATCH($A720,'Hoja de Trabajo para listado'!$DE$153:$DE$1048576,0),MATCH((CUADRO!F$5&amp;$E720),'Hoja de Trabajo para listado'!$DE$151:$DG$151,0)),0)+IFERROR(INDEX('Hoja de Trabajo para listado'!$CD$155:$DC$1048576,MATCH($A720,'Hoja de Trabajo para listado'!$CD$155:$CD$1048576,0),MATCH((CUADRO!F$5&amp;$E720),'Hoja de Trabajo para listado'!$CD$151:$DC$151,0)),0)</f>
        <v>0</v>
      </c>
      <c r="G720" s="255">
        <f ca="1">+IFERROR(INDEX('Hoja de Trabajo para listado'!$A$155:$Z$1048576,MATCH($A720,'Hoja de Trabajo para listado'!$A$155:$A$1048576,0),MATCH((CUADRO!G$5&amp;$E720),'Hoja de Trabajo para listado'!$A$151:$Z$151,0)),0)+IFERROR(INDEX('Hoja de Trabajo para listado'!$AB$155:$BA$1048576,MATCH($A720,'Hoja de Trabajo para listado'!$AB$155:$AB$1048576,0),MATCH((CUADRO!G$5&amp;$E720),'Hoja de Trabajo para listado'!$AB$151:$BA$151,0)),0)+IFERROR(INDEX('Hoja de Trabajo para listado'!$BC$155:$CB$1048576,MATCH($A720,'Hoja de Trabajo para listado'!$BC$155:$BC$1048576,0),MATCH((CUADRO!G$5&amp;$E720),'Hoja de Trabajo para listado'!$BC$151:$CB$151,0)),0)+IFERROR(INDEX('Hoja de Trabajo para listado'!$DE$153:$DG$274,MATCH($A720,'Hoja de Trabajo para listado'!$DE$153:$DE$1048576,0),MATCH((CUADRO!G$5&amp;$E720),'Hoja de Trabajo para listado'!$DE$151:$DG$151,0)),0)+IFERROR(INDEX('Hoja de Trabajo para listado'!$CD$155:$DC$1048576,MATCH($A720,'Hoja de Trabajo para listado'!$CD$155:$CD$1048576,0),MATCH((CUADRO!G$5&amp;$E720),'Hoja de Trabajo para listado'!$CD$151:$DC$151,0)),0)</f>
        <v>0</v>
      </c>
      <c r="H720" s="255">
        <f ca="1">+IFERROR(INDEX('Hoja de Trabajo para listado'!$A$155:$Z$1048576,MATCH($A720,'Hoja de Trabajo para listado'!$A$155:$A$1048576,0),MATCH((CUADRO!H$5&amp;$E720),'Hoja de Trabajo para listado'!$A$151:$Z$151,0)),0)+IFERROR(INDEX('Hoja de Trabajo para listado'!$AB$155:$BA$1048576,MATCH($A720,'Hoja de Trabajo para listado'!$AB$155:$AB$1048576,0),MATCH((CUADRO!H$5&amp;$E720),'Hoja de Trabajo para listado'!$AB$151:$BA$151,0)),0)+IFERROR(INDEX('Hoja de Trabajo para listado'!$BC$155:$CB$1048576,MATCH($A720,'Hoja de Trabajo para listado'!$BC$155:$BC$1048576,0),MATCH((CUADRO!H$5&amp;$E720),'Hoja de Trabajo para listado'!$BC$151:$CB$151,0)),0)+IFERROR(INDEX('Hoja de Trabajo para listado'!$DE$153:$DG$274,MATCH($A720,'Hoja de Trabajo para listado'!$DE$153:$DE$1048576,0),MATCH((CUADRO!H$5&amp;$E720),'Hoja de Trabajo para listado'!$DE$151:$DG$151,0)),0)+IFERROR(INDEX('Hoja de Trabajo para listado'!$CD$155:$DC$1048576,MATCH($A720,'Hoja de Trabajo para listado'!$CD$155:$CD$1048576,0),MATCH((CUADRO!H$5&amp;$E720),'Hoja de Trabajo para listado'!$CD$151:$DC$151,0)),0)</f>
        <v>0</v>
      </c>
      <c r="I720" s="255">
        <f ca="1">+IFERROR(INDEX('Hoja de Trabajo para listado'!$A$155:$Z$1048576,MATCH($A720,'Hoja de Trabajo para listado'!$A$155:$A$1048576,0),MATCH((CUADRO!I$5&amp;$E720),'Hoja de Trabajo para listado'!$A$151:$Z$151,0)),0)+IFERROR(INDEX('Hoja de Trabajo para listado'!$AB$155:$BA$1048576,MATCH($A720,'Hoja de Trabajo para listado'!$AB$155:$AB$1048576,0),MATCH((CUADRO!I$5&amp;$E720),'Hoja de Trabajo para listado'!$AB$151:$BA$151,0)),0)+IFERROR(INDEX('Hoja de Trabajo para listado'!$BC$155:$CB$1048576,MATCH($A720,'Hoja de Trabajo para listado'!$BC$155:$BC$1048576,0),MATCH((CUADRO!I$5&amp;$E720),'Hoja de Trabajo para listado'!$BC$151:$CB$151,0)),0)+IFERROR(INDEX('Hoja de Trabajo para listado'!$DE$153:$DG$274,MATCH($A720,'Hoja de Trabajo para listado'!$DE$153:$DE$1048576,0),MATCH((CUADRO!I$5&amp;$E720),'Hoja de Trabajo para listado'!$DE$151:$DG$151,0)),0)+IFERROR(INDEX('Hoja de Trabajo para listado'!$CD$155:$DC$1048576,MATCH($A720,'Hoja de Trabajo para listado'!$CD$155:$CD$1048576,0),MATCH((CUADRO!I$5&amp;$E720),'Hoja de Trabajo para listado'!$CD$151:$DC$151,0)),0)</f>
        <v>0</v>
      </c>
      <c r="J720" s="255">
        <f ca="1">+IFERROR(INDEX('Hoja de Trabajo para listado'!$A$155:$Z$1048576,MATCH($A720,'Hoja de Trabajo para listado'!$A$155:$A$1048576,0),MATCH((CUADRO!J$5&amp;$E720),'Hoja de Trabajo para listado'!$A$151:$Z$151,0)),0)+IFERROR(INDEX('Hoja de Trabajo para listado'!$AB$155:$BA$1048576,MATCH($A720,'Hoja de Trabajo para listado'!$AB$155:$AB$1048576,0),MATCH((CUADRO!J$5&amp;$E720),'Hoja de Trabajo para listado'!$AB$151:$BA$151,0)),0)+IFERROR(INDEX('Hoja de Trabajo para listado'!$BC$155:$CB$1048576,MATCH($A720,'Hoja de Trabajo para listado'!$BC$155:$BC$1048576,0),MATCH((CUADRO!J$5&amp;$E720),'Hoja de Trabajo para listado'!$BC$151:$CB$151,0)),0)+IFERROR(INDEX('Hoja de Trabajo para listado'!$DE$153:$DG$274,MATCH($A720,'Hoja de Trabajo para listado'!$DE$153:$DE$1048576,0),MATCH((CUADRO!J$5&amp;$E720),'Hoja de Trabajo para listado'!$DE$151:$DG$151,0)),0)+IFERROR(INDEX('Hoja de Trabajo para listado'!$CD$155:$DC$1048576,MATCH($A720,'Hoja de Trabajo para listado'!$CD$155:$CD$1048576,0),MATCH((CUADRO!J$5&amp;$E720),'Hoja de Trabajo para listado'!$CD$151:$DC$151,0)),0)</f>
        <v>0</v>
      </c>
      <c r="K720" s="255">
        <f ca="1">+IFERROR(INDEX('Hoja de Trabajo para listado'!$A$155:$Z$1048576,MATCH($A720,'Hoja de Trabajo para listado'!$A$155:$A$1048576,0),MATCH((CUADRO!K$5&amp;$E720),'Hoja de Trabajo para listado'!$A$151:$Z$151,0)),0)+IFERROR(INDEX('Hoja de Trabajo para listado'!$AB$155:$BA$1048576,MATCH($A720,'Hoja de Trabajo para listado'!$AB$155:$AB$1048576,0),MATCH((CUADRO!K$5&amp;$E720),'Hoja de Trabajo para listado'!$AB$151:$BA$151,0)),0)+IFERROR(INDEX('Hoja de Trabajo para listado'!$BC$155:$CB$1048576,MATCH($A720,'Hoja de Trabajo para listado'!$BC$155:$BC$1048576,0),MATCH((CUADRO!K$5&amp;$E720),'Hoja de Trabajo para listado'!$BC$151:$CB$151,0)),0)+IFERROR(INDEX('Hoja de Trabajo para listado'!$DE$153:$DG$274,MATCH($A720,'Hoja de Trabajo para listado'!$DE$153:$DE$1048576,0),MATCH((CUADRO!K$5&amp;$E720),'Hoja de Trabajo para listado'!$DE$151:$DG$151,0)),0)+IFERROR(INDEX('Hoja de Trabajo para listado'!$CD$155:$DC$1048576,MATCH($A720,'Hoja de Trabajo para listado'!$CD$155:$CD$1048576,0),MATCH((CUADRO!K$5&amp;$E720),'Hoja de Trabajo para listado'!$CD$151:$DC$151,0)),0)</f>
        <v>0</v>
      </c>
      <c r="L720" s="255">
        <f ca="1">+IFERROR(INDEX('Hoja de Trabajo para listado'!$A$155:$Z$1048576,MATCH($A720,'Hoja de Trabajo para listado'!$A$155:$A$1048576,0),MATCH((CUADRO!L$5&amp;$E720),'Hoja de Trabajo para listado'!$A$151:$Z$151,0)),0)+IFERROR(INDEX('Hoja de Trabajo para listado'!$AB$155:$BA$1048576,MATCH($A720,'Hoja de Trabajo para listado'!$AB$155:$AB$1048576,0),MATCH((CUADRO!L$5&amp;$E720),'Hoja de Trabajo para listado'!$AB$151:$BA$151,0)),0)+IFERROR(INDEX('Hoja de Trabajo para listado'!$BC$155:$CB$1048576,MATCH($A720,'Hoja de Trabajo para listado'!$BC$155:$BC$1048576,0),MATCH((CUADRO!L$5&amp;$E720),'Hoja de Trabajo para listado'!$BC$151:$CB$151,0)),0)+IFERROR(INDEX('Hoja de Trabajo para listado'!$DE$153:$DG$274,MATCH($A720,'Hoja de Trabajo para listado'!$DE$153:$DE$1048576,0),MATCH((CUADRO!L$5&amp;$E720),'Hoja de Trabajo para listado'!$DE$151:$DG$151,0)),0)+IFERROR(INDEX('Hoja de Trabajo para listado'!$CD$155:$DC$1048576,MATCH($A720,'Hoja de Trabajo para listado'!$CD$155:$CD$1048576,0),MATCH((CUADRO!L$5&amp;$E720),'Hoja de Trabajo para listado'!$CD$151:$DC$151,0)),0)</f>
        <v>0</v>
      </c>
      <c r="M720" s="255">
        <f ca="1">+IFERROR(INDEX('Hoja de Trabajo para listado'!$A$155:$Z$1048576,MATCH($A720,'Hoja de Trabajo para listado'!$A$155:$A$1048576,0),MATCH((CUADRO!M$5&amp;$E720),'Hoja de Trabajo para listado'!$A$151:$Z$151,0)),0)+IFERROR(INDEX('Hoja de Trabajo para listado'!$AB$155:$BA$1048576,MATCH($A720,'Hoja de Trabajo para listado'!$AB$155:$AB$1048576,0),MATCH((CUADRO!M$5&amp;$E720),'Hoja de Trabajo para listado'!$AB$151:$BA$151,0)),0)+IFERROR(INDEX('Hoja de Trabajo para listado'!$BC$155:$CB$1048576,MATCH($A720,'Hoja de Trabajo para listado'!$BC$155:$BC$1048576,0),MATCH((CUADRO!M$5&amp;$E720),'Hoja de Trabajo para listado'!$BC$151:$CB$151,0)),0)+IFERROR(INDEX('Hoja de Trabajo para listado'!$DE$153:$DG$274,MATCH($A720,'Hoja de Trabajo para listado'!$DE$153:$DE$1048576,0),MATCH((CUADRO!M$5&amp;$E720),'Hoja de Trabajo para listado'!$DE$151:$DG$151,0)),0)+IFERROR(INDEX('Hoja de Trabajo para listado'!$CD$155:$DC$1048576,MATCH($A720,'Hoja de Trabajo para listado'!$CD$155:$CD$1048576,0),MATCH((CUADRO!M$5&amp;$E720),'Hoja de Trabajo para listado'!$CD$151:$DC$151,0)),0)</f>
        <v>0</v>
      </c>
      <c r="N720" s="255">
        <f ca="1">+IFERROR(INDEX('Hoja de Trabajo para listado'!$A$155:$Z$1048576,MATCH($A720,'Hoja de Trabajo para listado'!$A$155:$A$1048576,0),MATCH((CUADRO!N$5&amp;$E720),'Hoja de Trabajo para listado'!$A$151:$Z$151,0)),0)+IFERROR(INDEX('Hoja de Trabajo para listado'!$AB$155:$BA$1048576,MATCH($A720,'Hoja de Trabajo para listado'!$AB$155:$AB$1048576,0),MATCH((CUADRO!N$5&amp;$E720),'Hoja de Trabajo para listado'!$AB$151:$BA$151,0)),0)+IFERROR(INDEX('Hoja de Trabajo para listado'!$BC$155:$CB$1048576,MATCH($A720,'Hoja de Trabajo para listado'!$BC$155:$BC$1048576,0),MATCH((CUADRO!N$5&amp;$E720),'Hoja de Trabajo para listado'!$BC$151:$CB$151,0)),0)+IFERROR(INDEX('Hoja de Trabajo para listado'!$DE$153:$DG$274,MATCH($A720,'Hoja de Trabajo para listado'!$DE$153:$DE$1048576,0),MATCH((CUADRO!N$5&amp;$E720),'Hoja de Trabajo para listado'!$DE$151:$DG$151,0)),0)+IFERROR(INDEX('Hoja de Trabajo para listado'!$CD$155:$DC$1048576,MATCH($A720,'Hoja de Trabajo para listado'!$CD$155:$CD$1048576,0),MATCH((CUADRO!N$5&amp;$E720),'Hoja de Trabajo para listado'!$CD$151:$DC$151,0)),0)</f>
        <v>0</v>
      </c>
      <c r="O720" s="255">
        <f ca="1">+IFERROR(INDEX('Hoja de Trabajo para listado'!$A$155:$Z$1048576,MATCH($A720,'Hoja de Trabajo para listado'!$A$155:$A$1048576,0),MATCH((CUADRO!O$5&amp;$E720),'Hoja de Trabajo para listado'!$A$151:$Z$151,0)),0)+IFERROR(INDEX('Hoja de Trabajo para listado'!$AB$155:$BA$1048576,MATCH($A720,'Hoja de Trabajo para listado'!$AB$155:$AB$1048576,0),MATCH((CUADRO!O$5&amp;$E720),'Hoja de Trabajo para listado'!$AB$151:$BA$151,0)),0)+IFERROR(INDEX('Hoja de Trabajo para listado'!$BC$155:$CB$1048576,MATCH($A720,'Hoja de Trabajo para listado'!$BC$155:$BC$1048576,0),MATCH((CUADRO!O$5&amp;$E720),'Hoja de Trabajo para listado'!$BC$151:$CB$151,0)),0)+IFERROR(INDEX('Hoja de Trabajo para listado'!$DE$153:$DG$274,MATCH($A720,'Hoja de Trabajo para listado'!$DE$153:$DE$1048576,0),MATCH((CUADRO!O$5&amp;$E720),'Hoja de Trabajo para listado'!$DE$151:$DG$151,0)),0)+IFERROR(INDEX('Hoja de Trabajo para listado'!$CD$155:$DC$1048576,MATCH($A720,'Hoja de Trabajo para listado'!$CD$155:$CD$1048576,0),MATCH((CUADRO!O$5&amp;$E720),'Hoja de Trabajo para listado'!$CD$151:$DC$151,0)),0)</f>
        <v>0</v>
      </c>
      <c r="P720" s="255">
        <f ca="1">+IFERROR(INDEX('Hoja de Trabajo para listado'!$A$155:$Z$1048576,MATCH($A720,'Hoja de Trabajo para listado'!$A$155:$A$1048576,0),MATCH((CUADRO!P$5&amp;$E720),'Hoja de Trabajo para listado'!$A$151:$Z$151,0)),0)+IFERROR(INDEX('Hoja de Trabajo para listado'!$AB$155:$BA$1048576,MATCH($A720,'Hoja de Trabajo para listado'!$AB$155:$AB$1048576,0),MATCH((CUADRO!P$5&amp;$E720),'Hoja de Trabajo para listado'!$AB$151:$BA$151,0)),0)+IFERROR(INDEX('Hoja de Trabajo para listado'!$BC$155:$CB$1048576,MATCH($A720,'Hoja de Trabajo para listado'!$BC$155:$BC$1048576,0),MATCH((CUADRO!P$5&amp;$E720),'Hoja de Trabajo para listado'!$BC$151:$CB$151,0)),0)+IFERROR(INDEX('Hoja de Trabajo para listado'!$DE$153:$DG$274,MATCH($A720,'Hoja de Trabajo para listado'!$DE$153:$DE$1048576,0),MATCH((CUADRO!P$5&amp;$E720),'Hoja de Trabajo para listado'!$DE$151:$DG$151,0)),0)+IFERROR(INDEX('Hoja de Trabajo para listado'!$CD$155:$DC$1048576,MATCH($A720,'Hoja de Trabajo para listado'!$CD$155:$CD$1048576,0),MATCH((CUADRO!P$5&amp;$E720),'Hoja de Trabajo para listado'!$CD$151:$DC$151,0)),0)</f>
        <v>0</v>
      </c>
      <c r="Q720" s="255">
        <f ca="1">+IFERROR(INDEX('Hoja de Trabajo para listado'!$A$155:$Z$1048576,MATCH($A720,'Hoja de Trabajo para listado'!$A$155:$A$1048576,0),MATCH((CUADRO!Q$5&amp;$E720),'Hoja de Trabajo para listado'!$A$151:$Z$151,0)),0)+IFERROR(INDEX('Hoja de Trabajo para listado'!$AB$155:$BA$1048576,MATCH($A720,'Hoja de Trabajo para listado'!$AB$155:$AB$1048576,0),MATCH((CUADRO!Q$5&amp;$E720),'Hoja de Trabajo para listado'!$AB$151:$BA$151,0)),0)+IFERROR(INDEX('Hoja de Trabajo para listado'!$BC$155:$CB$1048576,MATCH($A720,'Hoja de Trabajo para listado'!$BC$155:$BC$1048576,0),MATCH((CUADRO!Q$5&amp;$E720),'Hoja de Trabajo para listado'!$BC$151:$CB$151,0)),0)+IFERROR(INDEX('Hoja de Trabajo para listado'!$DE$153:$DG$274,MATCH($A720,'Hoja de Trabajo para listado'!$DE$153:$DE$1048576,0),MATCH((CUADRO!Q$5&amp;$E720),'Hoja de Trabajo para listado'!$DE$151:$DG$151,0)),0)+IFERROR(INDEX('Hoja de Trabajo para listado'!$CD$155:$DC$1048576,MATCH($A720,'Hoja de Trabajo para listado'!$CD$155:$CD$1048576,0),MATCH((CUADRO!Q$5&amp;$E720),'Hoja de Trabajo para listado'!$CD$151:$DC$151,0)),0)</f>
        <v>0</v>
      </c>
      <c r="R720" s="255">
        <f t="shared" ca="1" si="22"/>
        <v>0</v>
      </c>
      <c r="S720" s="262"/>
      <c r="T720" s="255">
        <f ca="1">+T721</f>
        <v>0</v>
      </c>
      <c r="U720" s="254">
        <f t="shared" si="23"/>
        <v>1</v>
      </c>
      <c r="V720" s="362" t="str">
        <f>+VLOOKUP(A720,bd_lista!$A$3:$E$590,5,FALSE)</f>
        <v>Gobiernos Autonomos Municipales</v>
      </c>
      <c r="W720" s="361" t="str">
        <f>+V720</f>
        <v>Gobiernos Autonomos Municipales</v>
      </c>
      <c r="X720" s="254">
        <f>+VLOOKUP(A720,[2]Sheet1!$A$13:$D$744,4,FALSE)</f>
        <v>0</v>
      </c>
      <c r="Y720" s="254" t="e">
        <f>+VLOOKUP(X720,bd_lista!$A$3:$C$590,3,FALSE)</f>
        <v>#N/A</v>
      </c>
      <c r="Z720" s="316">
        <f>+X720</f>
        <v>0</v>
      </c>
      <c r="AA720" s="317" t="e">
        <f>+Y720</f>
        <v>#N/A</v>
      </c>
    </row>
    <row r="721" spans="1:27" customFormat="1" ht="15" hidden="1" customHeight="1">
      <c r="A721" s="32">
        <v>1405</v>
      </c>
      <c r="B721" s="307"/>
      <c r="C721" s="259" t="str">
        <f>+VLOOKUP(A721,bd_lista!$A$3:$C$590,3,FALSE)</f>
        <v>Gobierno Autónomo Municipal de Santuario de Quillacas</v>
      </c>
      <c r="D721" s="362"/>
      <c r="E721" s="256" t="s">
        <v>1314</v>
      </c>
      <c r="F721" s="255">
        <f ca="1">+IFERROR(INDEX('Hoja de Trabajo para listado'!$A$155:$Z$1048576,MATCH($A721,'Hoja de Trabajo para listado'!$A$155:$A$1048576,0),MATCH((CUADRO!F$5&amp;$E721),'Hoja de Trabajo para listado'!$A$151:$Z$151,0)),0)+IFERROR(INDEX('Hoja de Trabajo para listado'!$AB$155:$BA$1048576,MATCH($A721,'Hoja de Trabajo para listado'!$AB$155:$AB$1048576,0),MATCH((CUADRO!F$5&amp;$E721),'Hoja de Trabajo para listado'!$AB$151:$BA$151,0)),0)+IFERROR(INDEX('Hoja de Trabajo para listado'!$BC$155:$CB$1048576,MATCH($A721,'Hoja de Trabajo para listado'!$BC$155:$BC$1048576,0),MATCH((CUADRO!F$5&amp;$E721),'Hoja de Trabajo para listado'!$BC$151:$CB$151,0)),0)+IFERROR(INDEX('Hoja de Trabajo para listado'!$DE$153:$DG$274,MATCH($A721,'Hoja de Trabajo para listado'!$DE$153:$DE$1048576,0),MATCH((CUADRO!F$5&amp;$E721),'Hoja de Trabajo para listado'!$DE$151:$DG$151,0)),0)+IFERROR(INDEX('Hoja de Trabajo para listado'!$CD$155:$DC$1048576,MATCH($A721,'Hoja de Trabajo para listado'!$CD$155:$CD$1048576,0),MATCH((CUADRO!F$5&amp;$E721),'Hoja de Trabajo para listado'!$CD$151:$DC$151,0)),0)</f>
        <v>0</v>
      </c>
      <c r="G721" s="255">
        <f ca="1">+IFERROR(INDEX('Hoja de Trabajo para listado'!$A$155:$Z$1048576,MATCH($A721,'Hoja de Trabajo para listado'!$A$155:$A$1048576,0),MATCH((CUADRO!G$5&amp;$E721),'Hoja de Trabajo para listado'!$A$151:$Z$151,0)),0)+IFERROR(INDEX('Hoja de Trabajo para listado'!$AB$155:$BA$1048576,MATCH($A721,'Hoja de Trabajo para listado'!$AB$155:$AB$1048576,0),MATCH((CUADRO!G$5&amp;$E721),'Hoja de Trabajo para listado'!$AB$151:$BA$151,0)),0)+IFERROR(INDEX('Hoja de Trabajo para listado'!$BC$155:$CB$1048576,MATCH($A721,'Hoja de Trabajo para listado'!$BC$155:$BC$1048576,0),MATCH((CUADRO!G$5&amp;$E721),'Hoja de Trabajo para listado'!$BC$151:$CB$151,0)),0)+IFERROR(INDEX('Hoja de Trabajo para listado'!$DE$153:$DG$274,MATCH($A721,'Hoja de Trabajo para listado'!$DE$153:$DE$1048576,0),MATCH((CUADRO!G$5&amp;$E721),'Hoja de Trabajo para listado'!$DE$151:$DG$151,0)),0)+IFERROR(INDEX('Hoja de Trabajo para listado'!$CD$155:$DC$1048576,MATCH($A721,'Hoja de Trabajo para listado'!$CD$155:$CD$1048576,0),MATCH((CUADRO!G$5&amp;$E721),'Hoja de Trabajo para listado'!$CD$151:$DC$151,0)),0)</f>
        <v>0</v>
      </c>
      <c r="H721" s="255">
        <f ca="1">+IFERROR(INDEX('Hoja de Trabajo para listado'!$A$155:$Z$1048576,MATCH($A721,'Hoja de Trabajo para listado'!$A$155:$A$1048576,0),MATCH((CUADRO!H$5&amp;$E721),'Hoja de Trabajo para listado'!$A$151:$Z$151,0)),0)+IFERROR(INDEX('Hoja de Trabajo para listado'!$AB$155:$BA$1048576,MATCH($A721,'Hoja de Trabajo para listado'!$AB$155:$AB$1048576,0),MATCH((CUADRO!H$5&amp;$E721),'Hoja de Trabajo para listado'!$AB$151:$BA$151,0)),0)+IFERROR(INDEX('Hoja de Trabajo para listado'!$BC$155:$CB$1048576,MATCH($A721,'Hoja de Trabajo para listado'!$BC$155:$BC$1048576,0),MATCH((CUADRO!H$5&amp;$E721),'Hoja de Trabajo para listado'!$BC$151:$CB$151,0)),0)+IFERROR(INDEX('Hoja de Trabajo para listado'!$DE$153:$DG$274,MATCH($A721,'Hoja de Trabajo para listado'!$DE$153:$DE$1048576,0),MATCH((CUADRO!H$5&amp;$E721),'Hoja de Trabajo para listado'!$DE$151:$DG$151,0)),0)+IFERROR(INDEX('Hoja de Trabajo para listado'!$CD$155:$DC$1048576,MATCH($A721,'Hoja de Trabajo para listado'!$CD$155:$CD$1048576,0),MATCH((CUADRO!H$5&amp;$E721),'Hoja de Trabajo para listado'!$CD$151:$DC$151,0)),0)</f>
        <v>0</v>
      </c>
      <c r="I721" s="255">
        <f ca="1">+IFERROR(INDEX('Hoja de Trabajo para listado'!$A$155:$Z$1048576,MATCH($A721,'Hoja de Trabajo para listado'!$A$155:$A$1048576,0),MATCH((CUADRO!I$5&amp;$E721),'Hoja de Trabajo para listado'!$A$151:$Z$151,0)),0)+IFERROR(INDEX('Hoja de Trabajo para listado'!$AB$155:$BA$1048576,MATCH($A721,'Hoja de Trabajo para listado'!$AB$155:$AB$1048576,0),MATCH((CUADRO!I$5&amp;$E721),'Hoja de Trabajo para listado'!$AB$151:$BA$151,0)),0)+IFERROR(INDEX('Hoja de Trabajo para listado'!$BC$155:$CB$1048576,MATCH($A721,'Hoja de Trabajo para listado'!$BC$155:$BC$1048576,0),MATCH((CUADRO!I$5&amp;$E721),'Hoja de Trabajo para listado'!$BC$151:$CB$151,0)),0)+IFERROR(INDEX('Hoja de Trabajo para listado'!$DE$153:$DG$274,MATCH($A721,'Hoja de Trabajo para listado'!$DE$153:$DE$1048576,0),MATCH((CUADRO!I$5&amp;$E721),'Hoja de Trabajo para listado'!$DE$151:$DG$151,0)),0)+IFERROR(INDEX('Hoja de Trabajo para listado'!$CD$155:$DC$1048576,MATCH($A721,'Hoja de Trabajo para listado'!$CD$155:$CD$1048576,0),MATCH((CUADRO!I$5&amp;$E721),'Hoja de Trabajo para listado'!$CD$151:$DC$151,0)),0)</f>
        <v>0</v>
      </c>
      <c r="J721" s="255">
        <f ca="1">+IFERROR(INDEX('Hoja de Trabajo para listado'!$A$155:$Z$1048576,MATCH($A721,'Hoja de Trabajo para listado'!$A$155:$A$1048576,0),MATCH((CUADRO!J$5&amp;$E721),'Hoja de Trabajo para listado'!$A$151:$Z$151,0)),0)+IFERROR(INDEX('Hoja de Trabajo para listado'!$AB$155:$BA$1048576,MATCH($A721,'Hoja de Trabajo para listado'!$AB$155:$AB$1048576,0),MATCH((CUADRO!J$5&amp;$E721),'Hoja de Trabajo para listado'!$AB$151:$BA$151,0)),0)+IFERROR(INDEX('Hoja de Trabajo para listado'!$BC$155:$CB$1048576,MATCH($A721,'Hoja de Trabajo para listado'!$BC$155:$BC$1048576,0),MATCH((CUADRO!J$5&amp;$E721),'Hoja de Trabajo para listado'!$BC$151:$CB$151,0)),0)+IFERROR(INDEX('Hoja de Trabajo para listado'!$DE$153:$DG$274,MATCH($A721,'Hoja de Trabajo para listado'!$DE$153:$DE$1048576,0),MATCH((CUADRO!J$5&amp;$E721),'Hoja de Trabajo para listado'!$DE$151:$DG$151,0)),0)+IFERROR(INDEX('Hoja de Trabajo para listado'!$CD$155:$DC$1048576,MATCH($A721,'Hoja de Trabajo para listado'!$CD$155:$CD$1048576,0),MATCH((CUADRO!J$5&amp;$E721),'Hoja de Trabajo para listado'!$CD$151:$DC$151,0)),0)</f>
        <v>0</v>
      </c>
      <c r="K721" s="255">
        <f ca="1">+IFERROR(INDEX('Hoja de Trabajo para listado'!$A$155:$Z$1048576,MATCH($A721,'Hoja de Trabajo para listado'!$A$155:$A$1048576,0),MATCH((CUADRO!K$5&amp;$E721),'Hoja de Trabajo para listado'!$A$151:$Z$151,0)),0)+IFERROR(INDEX('Hoja de Trabajo para listado'!$AB$155:$BA$1048576,MATCH($A721,'Hoja de Trabajo para listado'!$AB$155:$AB$1048576,0),MATCH((CUADRO!K$5&amp;$E721),'Hoja de Trabajo para listado'!$AB$151:$BA$151,0)),0)+IFERROR(INDEX('Hoja de Trabajo para listado'!$BC$155:$CB$1048576,MATCH($A721,'Hoja de Trabajo para listado'!$BC$155:$BC$1048576,0),MATCH((CUADRO!K$5&amp;$E721),'Hoja de Trabajo para listado'!$BC$151:$CB$151,0)),0)+IFERROR(INDEX('Hoja de Trabajo para listado'!$DE$153:$DG$274,MATCH($A721,'Hoja de Trabajo para listado'!$DE$153:$DE$1048576,0),MATCH((CUADRO!K$5&amp;$E721),'Hoja de Trabajo para listado'!$DE$151:$DG$151,0)),0)+IFERROR(INDEX('Hoja de Trabajo para listado'!$CD$155:$DC$1048576,MATCH($A721,'Hoja de Trabajo para listado'!$CD$155:$CD$1048576,0),MATCH((CUADRO!K$5&amp;$E721),'Hoja de Trabajo para listado'!$CD$151:$DC$151,0)),0)</f>
        <v>0</v>
      </c>
      <c r="L721" s="255">
        <f ca="1">+IFERROR(INDEX('Hoja de Trabajo para listado'!$A$155:$Z$1048576,MATCH($A721,'Hoja de Trabajo para listado'!$A$155:$A$1048576,0),MATCH((CUADRO!L$5&amp;$E721),'Hoja de Trabajo para listado'!$A$151:$Z$151,0)),0)+IFERROR(INDEX('Hoja de Trabajo para listado'!$AB$155:$BA$1048576,MATCH($A721,'Hoja de Trabajo para listado'!$AB$155:$AB$1048576,0),MATCH((CUADRO!L$5&amp;$E721),'Hoja de Trabajo para listado'!$AB$151:$BA$151,0)),0)+IFERROR(INDEX('Hoja de Trabajo para listado'!$BC$155:$CB$1048576,MATCH($A721,'Hoja de Trabajo para listado'!$BC$155:$BC$1048576,0),MATCH((CUADRO!L$5&amp;$E721),'Hoja de Trabajo para listado'!$BC$151:$CB$151,0)),0)+IFERROR(INDEX('Hoja de Trabajo para listado'!$DE$153:$DG$274,MATCH($A721,'Hoja de Trabajo para listado'!$DE$153:$DE$1048576,0),MATCH((CUADRO!L$5&amp;$E721),'Hoja de Trabajo para listado'!$DE$151:$DG$151,0)),0)+IFERROR(INDEX('Hoja de Trabajo para listado'!$CD$155:$DC$1048576,MATCH($A721,'Hoja de Trabajo para listado'!$CD$155:$CD$1048576,0),MATCH((CUADRO!L$5&amp;$E721),'Hoja de Trabajo para listado'!$CD$151:$DC$151,0)),0)</f>
        <v>0</v>
      </c>
      <c r="M721" s="255">
        <f ca="1">+IFERROR(INDEX('Hoja de Trabajo para listado'!$A$155:$Z$1048576,MATCH($A721,'Hoja de Trabajo para listado'!$A$155:$A$1048576,0),MATCH((CUADRO!M$5&amp;$E721),'Hoja de Trabajo para listado'!$A$151:$Z$151,0)),0)+IFERROR(INDEX('Hoja de Trabajo para listado'!$AB$155:$BA$1048576,MATCH($A721,'Hoja de Trabajo para listado'!$AB$155:$AB$1048576,0),MATCH((CUADRO!M$5&amp;$E721),'Hoja de Trabajo para listado'!$AB$151:$BA$151,0)),0)+IFERROR(INDEX('Hoja de Trabajo para listado'!$BC$155:$CB$1048576,MATCH($A721,'Hoja de Trabajo para listado'!$BC$155:$BC$1048576,0),MATCH((CUADRO!M$5&amp;$E721),'Hoja de Trabajo para listado'!$BC$151:$CB$151,0)),0)+IFERROR(INDEX('Hoja de Trabajo para listado'!$DE$153:$DG$274,MATCH($A721,'Hoja de Trabajo para listado'!$DE$153:$DE$1048576,0),MATCH((CUADRO!M$5&amp;$E721),'Hoja de Trabajo para listado'!$DE$151:$DG$151,0)),0)+IFERROR(INDEX('Hoja de Trabajo para listado'!$CD$155:$DC$1048576,MATCH($A721,'Hoja de Trabajo para listado'!$CD$155:$CD$1048576,0),MATCH((CUADRO!M$5&amp;$E721),'Hoja de Trabajo para listado'!$CD$151:$DC$151,0)),0)</f>
        <v>0</v>
      </c>
      <c r="N721" s="255">
        <f ca="1">+IFERROR(INDEX('Hoja de Trabajo para listado'!$A$155:$Z$1048576,MATCH($A721,'Hoja de Trabajo para listado'!$A$155:$A$1048576,0),MATCH((CUADRO!N$5&amp;$E721),'Hoja de Trabajo para listado'!$A$151:$Z$151,0)),0)+IFERROR(INDEX('Hoja de Trabajo para listado'!$AB$155:$BA$1048576,MATCH($A721,'Hoja de Trabajo para listado'!$AB$155:$AB$1048576,0),MATCH((CUADRO!N$5&amp;$E721),'Hoja de Trabajo para listado'!$AB$151:$BA$151,0)),0)+IFERROR(INDEX('Hoja de Trabajo para listado'!$BC$155:$CB$1048576,MATCH($A721,'Hoja de Trabajo para listado'!$BC$155:$BC$1048576,0),MATCH((CUADRO!N$5&amp;$E721),'Hoja de Trabajo para listado'!$BC$151:$CB$151,0)),0)+IFERROR(INDEX('Hoja de Trabajo para listado'!$DE$153:$DG$274,MATCH($A721,'Hoja de Trabajo para listado'!$DE$153:$DE$1048576,0),MATCH((CUADRO!N$5&amp;$E721),'Hoja de Trabajo para listado'!$DE$151:$DG$151,0)),0)+IFERROR(INDEX('Hoja de Trabajo para listado'!$CD$155:$DC$1048576,MATCH($A721,'Hoja de Trabajo para listado'!$CD$155:$CD$1048576,0),MATCH((CUADRO!N$5&amp;$E721),'Hoja de Trabajo para listado'!$CD$151:$DC$151,0)),0)</f>
        <v>0</v>
      </c>
      <c r="O721" s="255">
        <f ca="1">+IFERROR(INDEX('Hoja de Trabajo para listado'!$A$155:$Z$1048576,MATCH($A721,'Hoja de Trabajo para listado'!$A$155:$A$1048576,0),MATCH((CUADRO!O$5&amp;$E721),'Hoja de Trabajo para listado'!$A$151:$Z$151,0)),0)+IFERROR(INDEX('Hoja de Trabajo para listado'!$AB$155:$BA$1048576,MATCH($A721,'Hoja de Trabajo para listado'!$AB$155:$AB$1048576,0),MATCH((CUADRO!O$5&amp;$E721),'Hoja de Trabajo para listado'!$AB$151:$BA$151,0)),0)+IFERROR(INDEX('Hoja de Trabajo para listado'!$BC$155:$CB$1048576,MATCH($A721,'Hoja de Trabajo para listado'!$BC$155:$BC$1048576,0),MATCH((CUADRO!O$5&amp;$E721),'Hoja de Trabajo para listado'!$BC$151:$CB$151,0)),0)+IFERROR(INDEX('Hoja de Trabajo para listado'!$DE$153:$DG$274,MATCH($A721,'Hoja de Trabajo para listado'!$DE$153:$DE$1048576,0),MATCH((CUADRO!O$5&amp;$E721),'Hoja de Trabajo para listado'!$DE$151:$DG$151,0)),0)+IFERROR(INDEX('Hoja de Trabajo para listado'!$CD$155:$DC$1048576,MATCH($A721,'Hoja de Trabajo para listado'!$CD$155:$CD$1048576,0),MATCH((CUADRO!O$5&amp;$E721),'Hoja de Trabajo para listado'!$CD$151:$DC$151,0)),0)</f>
        <v>0</v>
      </c>
      <c r="P721" s="255">
        <f ca="1">+IFERROR(INDEX('Hoja de Trabajo para listado'!$A$155:$Z$1048576,MATCH($A721,'Hoja de Trabajo para listado'!$A$155:$A$1048576,0),MATCH((CUADRO!P$5&amp;$E721),'Hoja de Trabajo para listado'!$A$151:$Z$151,0)),0)+IFERROR(INDEX('Hoja de Trabajo para listado'!$AB$155:$BA$1048576,MATCH($A721,'Hoja de Trabajo para listado'!$AB$155:$AB$1048576,0),MATCH((CUADRO!P$5&amp;$E721),'Hoja de Trabajo para listado'!$AB$151:$BA$151,0)),0)+IFERROR(INDEX('Hoja de Trabajo para listado'!$BC$155:$CB$1048576,MATCH($A721,'Hoja de Trabajo para listado'!$BC$155:$BC$1048576,0),MATCH((CUADRO!P$5&amp;$E721),'Hoja de Trabajo para listado'!$BC$151:$CB$151,0)),0)+IFERROR(INDEX('Hoja de Trabajo para listado'!$DE$153:$DG$274,MATCH($A721,'Hoja de Trabajo para listado'!$DE$153:$DE$1048576,0),MATCH((CUADRO!P$5&amp;$E721),'Hoja de Trabajo para listado'!$DE$151:$DG$151,0)),0)+IFERROR(INDEX('Hoja de Trabajo para listado'!$CD$155:$DC$1048576,MATCH($A721,'Hoja de Trabajo para listado'!$CD$155:$CD$1048576,0),MATCH((CUADRO!P$5&amp;$E721),'Hoja de Trabajo para listado'!$CD$151:$DC$151,0)),0)</f>
        <v>0</v>
      </c>
      <c r="Q721" s="255">
        <f ca="1">+IFERROR(INDEX('Hoja de Trabajo para listado'!$A$155:$Z$1048576,MATCH($A721,'Hoja de Trabajo para listado'!$A$155:$A$1048576,0),MATCH((CUADRO!Q$5&amp;$E721),'Hoja de Trabajo para listado'!$A$151:$Z$151,0)),0)+IFERROR(INDEX('Hoja de Trabajo para listado'!$AB$155:$BA$1048576,MATCH($A721,'Hoja de Trabajo para listado'!$AB$155:$AB$1048576,0),MATCH((CUADRO!Q$5&amp;$E721),'Hoja de Trabajo para listado'!$AB$151:$BA$151,0)),0)+IFERROR(INDEX('Hoja de Trabajo para listado'!$BC$155:$CB$1048576,MATCH($A721,'Hoja de Trabajo para listado'!$BC$155:$BC$1048576,0),MATCH((CUADRO!Q$5&amp;$E721),'Hoja de Trabajo para listado'!$BC$151:$CB$151,0)),0)+IFERROR(INDEX('Hoja de Trabajo para listado'!$DE$153:$DG$274,MATCH($A721,'Hoja de Trabajo para listado'!$DE$153:$DE$1048576,0),MATCH((CUADRO!Q$5&amp;$E721),'Hoja de Trabajo para listado'!$DE$151:$DG$151,0)),0)+IFERROR(INDEX('Hoja de Trabajo para listado'!$CD$155:$DC$1048576,MATCH($A721,'Hoja de Trabajo para listado'!$CD$155:$CD$1048576,0),MATCH((CUADRO!Q$5&amp;$E721),'Hoja de Trabajo para listado'!$CD$151:$DC$151,0)),0)</f>
        <v>0</v>
      </c>
      <c r="R721" s="255">
        <f t="shared" ca="1" si="22"/>
        <v>0</v>
      </c>
      <c r="S721" s="262">
        <f ca="1">+R720+R721</f>
        <v>0</v>
      </c>
      <c r="T721" s="255">
        <f ca="1">+S721</f>
        <v>0</v>
      </c>
      <c r="U721" s="254">
        <f t="shared" si="23"/>
        <v>2</v>
      </c>
      <c r="V721" s="362" t="str">
        <f>+VLOOKUP(A721,bd_lista!$A$3:$E$590,5,FALSE)</f>
        <v>Gobiernos Autonomos Municipales</v>
      </c>
      <c r="W721" s="362"/>
      <c r="X721" s="254">
        <f>+VLOOKUP(A721,[2]Sheet1!$A$13:$D$744,4,FALSE)</f>
        <v>0</v>
      </c>
      <c r="Y721" s="254" t="e">
        <f>+VLOOKUP(X721,bd_lista!$A$3:$C$590,3,FALSE)</f>
        <v>#N/A</v>
      </c>
      <c r="Z721" s="314"/>
      <c r="AA721" s="315"/>
    </row>
    <row r="722" spans="1:27" customFormat="1" ht="15" hidden="1" customHeight="1">
      <c r="A722" s="32">
        <v>1406</v>
      </c>
      <c r="B722" s="306">
        <f>+A722</f>
        <v>1406</v>
      </c>
      <c r="C722" s="259" t="str">
        <f>+VLOOKUP(A722,bd_lista!$A$3:$C$590,3,FALSE)</f>
        <v>Gobierno Autónomo Municipal de Huanuni</v>
      </c>
      <c r="D722" s="361" t="str">
        <f>+C722</f>
        <v>Gobierno Autónomo Municipal de Huanuni</v>
      </c>
      <c r="E722" s="254" t="s">
        <v>1313</v>
      </c>
      <c r="F722" s="255">
        <f ca="1">+IFERROR(INDEX('Hoja de Trabajo para listado'!$A$155:$Z$1048576,MATCH($A722,'Hoja de Trabajo para listado'!$A$155:$A$1048576,0),MATCH((CUADRO!F$5&amp;$E722),'Hoja de Trabajo para listado'!$A$151:$Z$151,0)),0)+IFERROR(INDEX('Hoja de Trabajo para listado'!$AB$155:$BA$1048576,MATCH($A722,'Hoja de Trabajo para listado'!$AB$155:$AB$1048576,0),MATCH((CUADRO!F$5&amp;$E722),'Hoja de Trabajo para listado'!$AB$151:$BA$151,0)),0)+IFERROR(INDEX('Hoja de Trabajo para listado'!$BC$155:$CB$1048576,MATCH($A722,'Hoja de Trabajo para listado'!$BC$155:$BC$1048576,0),MATCH((CUADRO!F$5&amp;$E722),'Hoja de Trabajo para listado'!$BC$151:$CB$151,0)),0)+IFERROR(INDEX('Hoja de Trabajo para listado'!$DE$153:$DG$274,MATCH($A722,'Hoja de Trabajo para listado'!$DE$153:$DE$1048576,0),MATCH((CUADRO!F$5&amp;$E722),'Hoja de Trabajo para listado'!$DE$151:$DG$151,0)),0)+IFERROR(INDEX('Hoja de Trabajo para listado'!$CD$155:$DC$1048576,MATCH($A722,'Hoja de Trabajo para listado'!$CD$155:$CD$1048576,0),MATCH((CUADRO!F$5&amp;$E722),'Hoja de Trabajo para listado'!$CD$151:$DC$151,0)),0)</f>
        <v>0</v>
      </c>
      <c r="G722" s="255">
        <f ca="1">+IFERROR(INDEX('Hoja de Trabajo para listado'!$A$155:$Z$1048576,MATCH($A722,'Hoja de Trabajo para listado'!$A$155:$A$1048576,0),MATCH((CUADRO!G$5&amp;$E722),'Hoja de Trabajo para listado'!$A$151:$Z$151,0)),0)+IFERROR(INDEX('Hoja de Trabajo para listado'!$AB$155:$BA$1048576,MATCH($A722,'Hoja de Trabajo para listado'!$AB$155:$AB$1048576,0),MATCH((CUADRO!G$5&amp;$E722),'Hoja de Trabajo para listado'!$AB$151:$BA$151,0)),0)+IFERROR(INDEX('Hoja de Trabajo para listado'!$BC$155:$CB$1048576,MATCH($A722,'Hoja de Trabajo para listado'!$BC$155:$BC$1048576,0),MATCH((CUADRO!G$5&amp;$E722),'Hoja de Trabajo para listado'!$BC$151:$CB$151,0)),0)+IFERROR(INDEX('Hoja de Trabajo para listado'!$DE$153:$DG$274,MATCH($A722,'Hoja de Trabajo para listado'!$DE$153:$DE$1048576,0),MATCH((CUADRO!G$5&amp;$E722),'Hoja de Trabajo para listado'!$DE$151:$DG$151,0)),0)+IFERROR(INDEX('Hoja de Trabajo para listado'!$CD$155:$DC$1048576,MATCH($A722,'Hoja de Trabajo para listado'!$CD$155:$CD$1048576,0),MATCH((CUADRO!G$5&amp;$E722),'Hoja de Trabajo para listado'!$CD$151:$DC$151,0)),0)</f>
        <v>0</v>
      </c>
      <c r="H722" s="255">
        <f ca="1">+IFERROR(INDEX('Hoja de Trabajo para listado'!$A$155:$Z$1048576,MATCH($A722,'Hoja de Trabajo para listado'!$A$155:$A$1048576,0),MATCH((CUADRO!H$5&amp;$E722),'Hoja de Trabajo para listado'!$A$151:$Z$151,0)),0)+IFERROR(INDEX('Hoja de Trabajo para listado'!$AB$155:$BA$1048576,MATCH($A722,'Hoja de Trabajo para listado'!$AB$155:$AB$1048576,0),MATCH((CUADRO!H$5&amp;$E722),'Hoja de Trabajo para listado'!$AB$151:$BA$151,0)),0)+IFERROR(INDEX('Hoja de Trabajo para listado'!$BC$155:$CB$1048576,MATCH($A722,'Hoja de Trabajo para listado'!$BC$155:$BC$1048576,0),MATCH((CUADRO!H$5&amp;$E722),'Hoja de Trabajo para listado'!$BC$151:$CB$151,0)),0)+IFERROR(INDEX('Hoja de Trabajo para listado'!$DE$153:$DG$274,MATCH($A722,'Hoja de Trabajo para listado'!$DE$153:$DE$1048576,0),MATCH((CUADRO!H$5&amp;$E722),'Hoja de Trabajo para listado'!$DE$151:$DG$151,0)),0)+IFERROR(INDEX('Hoja de Trabajo para listado'!$CD$155:$DC$1048576,MATCH($A722,'Hoja de Trabajo para listado'!$CD$155:$CD$1048576,0),MATCH((CUADRO!H$5&amp;$E722),'Hoja de Trabajo para listado'!$CD$151:$DC$151,0)),0)</f>
        <v>0</v>
      </c>
      <c r="I722" s="255">
        <f ca="1">+IFERROR(INDEX('Hoja de Trabajo para listado'!$A$155:$Z$1048576,MATCH($A722,'Hoja de Trabajo para listado'!$A$155:$A$1048576,0),MATCH((CUADRO!I$5&amp;$E722),'Hoja de Trabajo para listado'!$A$151:$Z$151,0)),0)+IFERROR(INDEX('Hoja de Trabajo para listado'!$AB$155:$BA$1048576,MATCH($A722,'Hoja de Trabajo para listado'!$AB$155:$AB$1048576,0),MATCH((CUADRO!I$5&amp;$E722),'Hoja de Trabajo para listado'!$AB$151:$BA$151,0)),0)+IFERROR(INDEX('Hoja de Trabajo para listado'!$BC$155:$CB$1048576,MATCH($A722,'Hoja de Trabajo para listado'!$BC$155:$BC$1048576,0),MATCH((CUADRO!I$5&amp;$E722),'Hoja de Trabajo para listado'!$BC$151:$CB$151,0)),0)+IFERROR(INDEX('Hoja de Trabajo para listado'!$DE$153:$DG$274,MATCH($A722,'Hoja de Trabajo para listado'!$DE$153:$DE$1048576,0),MATCH((CUADRO!I$5&amp;$E722),'Hoja de Trabajo para listado'!$DE$151:$DG$151,0)),0)+IFERROR(INDEX('Hoja de Trabajo para listado'!$CD$155:$DC$1048576,MATCH($A722,'Hoja de Trabajo para listado'!$CD$155:$CD$1048576,0),MATCH((CUADRO!I$5&amp;$E722),'Hoja de Trabajo para listado'!$CD$151:$DC$151,0)),0)</f>
        <v>0</v>
      </c>
      <c r="J722" s="255">
        <f ca="1">+IFERROR(INDEX('Hoja de Trabajo para listado'!$A$155:$Z$1048576,MATCH($A722,'Hoja de Trabajo para listado'!$A$155:$A$1048576,0),MATCH((CUADRO!J$5&amp;$E722),'Hoja de Trabajo para listado'!$A$151:$Z$151,0)),0)+IFERROR(INDEX('Hoja de Trabajo para listado'!$AB$155:$BA$1048576,MATCH($A722,'Hoja de Trabajo para listado'!$AB$155:$AB$1048576,0),MATCH((CUADRO!J$5&amp;$E722),'Hoja de Trabajo para listado'!$AB$151:$BA$151,0)),0)+IFERROR(INDEX('Hoja de Trabajo para listado'!$BC$155:$CB$1048576,MATCH($A722,'Hoja de Trabajo para listado'!$BC$155:$BC$1048576,0),MATCH((CUADRO!J$5&amp;$E722),'Hoja de Trabajo para listado'!$BC$151:$CB$151,0)),0)+IFERROR(INDEX('Hoja de Trabajo para listado'!$DE$153:$DG$274,MATCH($A722,'Hoja de Trabajo para listado'!$DE$153:$DE$1048576,0),MATCH((CUADRO!J$5&amp;$E722),'Hoja de Trabajo para listado'!$DE$151:$DG$151,0)),0)+IFERROR(INDEX('Hoja de Trabajo para listado'!$CD$155:$DC$1048576,MATCH($A722,'Hoja de Trabajo para listado'!$CD$155:$CD$1048576,0),MATCH((CUADRO!J$5&amp;$E722),'Hoja de Trabajo para listado'!$CD$151:$DC$151,0)),0)</f>
        <v>0</v>
      </c>
      <c r="K722" s="255">
        <f ca="1">+IFERROR(INDEX('Hoja de Trabajo para listado'!$A$155:$Z$1048576,MATCH($A722,'Hoja de Trabajo para listado'!$A$155:$A$1048576,0),MATCH((CUADRO!K$5&amp;$E722),'Hoja de Trabajo para listado'!$A$151:$Z$151,0)),0)+IFERROR(INDEX('Hoja de Trabajo para listado'!$AB$155:$BA$1048576,MATCH($A722,'Hoja de Trabajo para listado'!$AB$155:$AB$1048576,0),MATCH((CUADRO!K$5&amp;$E722),'Hoja de Trabajo para listado'!$AB$151:$BA$151,0)),0)+IFERROR(INDEX('Hoja de Trabajo para listado'!$BC$155:$CB$1048576,MATCH($A722,'Hoja de Trabajo para listado'!$BC$155:$BC$1048576,0),MATCH((CUADRO!K$5&amp;$E722),'Hoja de Trabajo para listado'!$BC$151:$CB$151,0)),0)+IFERROR(INDEX('Hoja de Trabajo para listado'!$DE$153:$DG$274,MATCH($A722,'Hoja de Trabajo para listado'!$DE$153:$DE$1048576,0),MATCH((CUADRO!K$5&amp;$E722),'Hoja de Trabajo para listado'!$DE$151:$DG$151,0)),0)+IFERROR(INDEX('Hoja de Trabajo para listado'!$CD$155:$DC$1048576,MATCH($A722,'Hoja de Trabajo para listado'!$CD$155:$CD$1048576,0),MATCH((CUADRO!K$5&amp;$E722),'Hoja de Trabajo para listado'!$CD$151:$DC$151,0)),0)</f>
        <v>0</v>
      </c>
      <c r="L722" s="255">
        <f ca="1">+IFERROR(INDEX('Hoja de Trabajo para listado'!$A$155:$Z$1048576,MATCH($A722,'Hoja de Trabajo para listado'!$A$155:$A$1048576,0),MATCH((CUADRO!L$5&amp;$E722),'Hoja de Trabajo para listado'!$A$151:$Z$151,0)),0)+IFERROR(INDEX('Hoja de Trabajo para listado'!$AB$155:$BA$1048576,MATCH($A722,'Hoja de Trabajo para listado'!$AB$155:$AB$1048576,0),MATCH((CUADRO!L$5&amp;$E722),'Hoja de Trabajo para listado'!$AB$151:$BA$151,0)),0)+IFERROR(INDEX('Hoja de Trabajo para listado'!$BC$155:$CB$1048576,MATCH($A722,'Hoja de Trabajo para listado'!$BC$155:$BC$1048576,0),MATCH((CUADRO!L$5&amp;$E722),'Hoja de Trabajo para listado'!$BC$151:$CB$151,0)),0)+IFERROR(INDEX('Hoja de Trabajo para listado'!$DE$153:$DG$274,MATCH($A722,'Hoja de Trabajo para listado'!$DE$153:$DE$1048576,0),MATCH((CUADRO!L$5&amp;$E722),'Hoja de Trabajo para listado'!$DE$151:$DG$151,0)),0)+IFERROR(INDEX('Hoja de Trabajo para listado'!$CD$155:$DC$1048576,MATCH($A722,'Hoja de Trabajo para listado'!$CD$155:$CD$1048576,0),MATCH((CUADRO!L$5&amp;$E722),'Hoja de Trabajo para listado'!$CD$151:$DC$151,0)),0)</f>
        <v>0</v>
      </c>
      <c r="M722" s="255">
        <f ca="1">+IFERROR(INDEX('Hoja de Trabajo para listado'!$A$155:$Z$1048576,MATCH($A722,'Hoja de Trabajo para listado'!$A$155:$A$1048576,0),MATCH((CUADRO!M$5&amp;$E722),'Hoja de Trabajo para listado'!$A$151:$Z$151,0)),0)+IFERROR(INDEX('Hoja de Trabajo para listado'!$AB$155:$BA$1048576,MATCH($A722,'Hoja de Trabajo para listado'!$AB$155:$AB$1048576,0),MATCH((CUADRO!M$5&amp;$E722),'Hoja de Trabajo para listado'!$AB$151:$BA$151,0)),0)+IFERROR(INDEX('Hoja de Trabajo para listado'!$BC$155:$CB$1048576,MATCH($A722,'Hoja de Trabajo para listado'!$BC$155:$BC$1048576,0),MATCH((CUADRO!M$5&amp;$E722),'Hoja de Trabajo para listado'!$BC$151:$CB$151,0)),0)+IFERROR(INDEX('Hoja de Trabajo para listado'!$DE$153:$DG$274,MATCH($A722,'Hoja de Trabajo para listado'!$DE$153:$DE$1048576,0),MATCH((CUADRO!M$5&amp;$E722),'Hoja de Trabajo para listado'!$DE$151:$DG$151,0)),0)+IFERROR(INDEX('Hoja de Trabajo para listado'!$CD$155:$DC$1048576,MATCH($A722,'Hoja de Trabajo para listado'!$CD$155:$CD$1048576,0),MATCH((CUADRO!M$5&amp;$E722),'Hoja de Trabajo para listado'!$CD$151:$DC$151,0)),0)</f>
        <v>0</v>
      </c>
      <c r="N722" s="255">
        <f ca="1">+IFERROR(INDEX('Hoja de Trabajo para listado'!$A$155:$Z$1048576,MATCH($A722,'Hoja de Trabajo para listado'!$A$155:$A$1048576,0),MATCH((CUADRO!N$5&amp;$E722),'Hoja de Trabajo para listado'!$A$151:$Z$151,0)),0)+IFERROR(INDEX('Hoja de Trabajo para listado'!$AB$155:$BA$1048576,MATCH($A722,'Hoja de Trabajo para listado'!$AB$155:$AB$1048576,0),MATCH((CUADRO!N$5&amp;$E722),'Hoja de Trabajo para listado'!$AB$151:$BA$151,0)),0)+IFERROR(INDEX('Hoja de Trabajo para listado'!$BC$155:$CB$1048576,MATCH($A722,'Hoja de Trabajo para listado'!$BC$155:$BC$1048576,0),MATCH((CUADRO!N$5&amp;$E722),'Hoja de Trabajo para listado'!$BC$151:$CB$151,0)),0)+IFERROR(INDEX('Hoja de Trabajo para listado'!$DE$153:$DG$274,MATCH($A722,'Hoja de Trabajo para listado'!$DE$153:$DE$1048576,0),MATCH((CUADRO!N$5&amp;$E722),'Hoja de Trabajo para listado'!$DE$151:$DG$151,0)),0)+IFERROR(INDEX('Hoja de Trabajo para listado'!$CD$155:$DC$1048576,MATCH($A722,'Hoja de Trabajo para listado'!$CD$155:$CD$1048576,0),MATCH((CUADRO!N$5&amp;$E722),'Hoja de Trabajo para listado'!$CD$151:$DC$151,0)),0)</f>
        <v>0</v>
      </c>
      <c r="O722" s="255">
        <f ca="1">+IFERROR(INDEX('Hoja de Trabajo para listado'!$A$155:$Z$1048576,MATCH($A722,'Hoja de Trabajo para listado'!$A$155:$A$1048576,0),MATCH((CUADRO!O$5&amp;$E722),'Hoja de Trabajo para listado'!$A$151:$Z$151,0)),0)+IFERROR(INDEX('Hoja de Trabajo para listado'!$AB$155:$BA$1048576,MATCH($A722,'Hoja de Trabajo para listado'!$AB$155:$AB$1048576,0),MATCH((CUADRO!O$5&amp;$E722),'Hoja de Trabajo para listado'!$AB$151:$BA$151,0)),0)+IFERROR(INDEX('Hoja de Trabajo para listado'!$BC$155:$CB$1048576,MATCH($A722,'Hoja de Trabajo para listado'!$BC$155:$BC$1048576,0),MATCH((CUADRO!O$5&amp;$E722),'Hoja de Trabajo para listado'!$BC$151:$CB$151,0)),0)+IFERROR(INDEX('Hoja de Trabajo para listado'!$DE$153:$DG$274,MATCH($A722,'Hoja de Trabajo para listado'!$DE$153:$DE$1048576,0),MATCH((CUADRO!O$5&amp;$E722),'Hoja de Trabajo para listado'!$DE$151:$DG$151,0)),0)+IFERROR(INDEX('Hoja de Trabajo para listado'!$CD$155:$DC$1048576,MATCH($A722,'Hoja de Trabajo para listado'!$CD$155:$CD$1048576,0),MATCH((CUADRO!O$5&amp;$E722),'Hoja de Trabajo para listado'!$CD$151:$DC$151,0)),0)</f>
        <v>0</v>
      </c>
      <c r="P722" s="255">
        <f ca="1">+IFERROR(INDEX('Hoja de Trabajo para listado'!$A$155:$Z$1048576,MATCH($A722,'Hoja de Trabajo para listado'!$A$155:$A$1048576,0),MATCH((CUADRO!P$5&amp;$E722),'Hoja de Trabajo para listado'!$A$151:$Z$151,0)),0)+IFERROR(INDEX('Hoja de Trabajo para listado'!$AB$155:$BA$1048576,MATCH($A722,'Hoja de Trabajo para listado'!$AB$155:$AB$1048576,0),MATCH((CUADRO!P$5&amp;$E722),'Hoja de Trabajo para listado'!$AB$151:$BA$151,0)),0)+IFERROR(INDEX('Hoja de Trabajo para listado'!$BC$155:$CB$1048576,MATCH($A722,'Hoja de Trabajo para listado'!$BC$155:$BC$1048576,0),MATCH((CUADRO!P$5&amp;$E722),'Hoja de Trabajo para listado'!$BC$151:$CB$151,0)),0)+IFERROR(INDEX('Hoja de Trabajo para listado'!$DE$153:$DG$274,MATCH($A722,'Hoja de Trabajo para listado'!$DE$153:$DE$1048576,0),MATCH((CUADRO!P$5&amp;$E722),'Hoja de Trabajo para listado'!$DE$151:$DG$151,0)),0)+IFERROR(INDEX('Hoja de Trabajo para listado'!$CD$155:$DC$1048576,MATCH($A722,'Hoja de Trabajo para listado'!$CD$155:$CD$1048576,0),MATCH((CUADRO!P$5&amp;$E722),'Hoja de Trabajo para listado'!$CD$151:$DC$151,0)),0)</f>
        <v>0</v>
      </c>
      <c r="Q722" s="255">
        <f ca="1">+IFERROR(INDEX('Hoja de Trabajo para listado'!$A$155:$Z$1048576,MATCH($A722,'Hoja de Trabajo para listado'!$A$155:$A$1048576,0),MATCH((CUADRO!Q$5&amp;$E722),'Hoja de Trabajo para listado'!$A$151:$Z$151,0)),0)+IFERROR(INDEX('Hoja de Trabajo para listado'!$AB$155:$BA$1048576,MATCH($A722,'Hoja de Trabajo para listado'!$AB$155:$AB$1048576,0),MATCH((CUADRO!Q$5&amp;$E722),'Hoja de Trabajo para listado'!$AB$151:$BA$151,0)),0)+IFERROR(INDEX('Hoja de Trabajo para listado'!$BC$155:$CB$1048576,MATCH($A722,'Hoja de Trabajo para listado'!$BC$155:$BC$1048576,0),MATCH((CUADRO!Q$5&amp;$E722),'Hoja de Trabajo para listado'!$BC$151:$CB$151,0)),0)+IFERROR(INDEX('Hoja de Trabajo para listado'!$DE$153:$DG$274,MATCH($A722,'Hoja de Trabajo para listado'!$DE$153:$DE$1048576,0),MATCH((CUADRO!Q$5&amp;$E722),'Hoja de Trabajo para listado'!$DE$151:$DG$151,0)),0)+IFERROR(INDEX('Hoja de Trabajo para listado'!$CD$155:$DC$1048576,MATCH($A722,'Hoja de Trabajo para listado'!$CD$155:$CD$1048576,0),MATCH((CUADRO!Q$5&amp;$E722),'Hoja de Trabajo para listado'!$CD$151:$DC$151,0)),0)</f>
        <v>0</v>
      </c>
      <c r="R722" s="255">
        <f t="shared" ca="1" si="22"/>
        <v>0</v>
      </c>
      <c r="S722" s="262"/>
      <c r="T722" s="255">
        <f ca="1">+T723</f>
        <v>0</v>
      </c>
      <c r="U722" s="254">
        <f t="shared" si="23"/>
        <v>1</v>
      </c>
      <c r="V722" s="362" t="str">
        <f>+VLOOKUP(A722,bd_lista!$A$3:$E$590,5,FALSE)</f>
        <v>Gobiernos Autonomos Municipales</v>
      </c>
      <c r="W722" s="361" t="str">
        <f>+V722</f>
        <v>Gobiernos Autonomos Municipales</v>
      </c>
      <c r="X722" s="254">
        <f>+VLOOKUP(A722,[2]Sheet1!$A$13:$D$744,4,FALSE)</f>
        <v>0</v>
      </c>
      <c r="Y722" s="254" t="e">
        <f>+VLOOKUP(X722,bd_lista!$A$3:$C$590,3,FALSE)</f>
        <v>#N/A</v>
      </c>
      <c r="Z722" s="316">
        <f>+X722</f>
        <v>0</v>
      </c>
      <c r="AA722" s="317" t="e">
        <f>+Y722</f>
        <v>#N/A</v>
      </c>
    </row>
    <row r="723" spans="1:27" customFormat="1" ht="15" hidden="1" customHeight="1">
      <c r="A723" s="32">
        <v>1406</v>
      </c>
      <c r="B723" s="307"/>
      <c r="C723" s="259" t="str">
        <f>+VLOOKUP(A723,bd_lista!$A$3:$C$590,3,FALSE)</f>
        <v>Gobierno Autónomo Municipal de Huanuni</v>
      </c>
      <c r="D723" s="362"/>
      <c r="E723" s="256" t="s">
        <v>1314</v>
      </c>
      <c r="F723" s="255">
        <f ca="1">+IFERROR(INDEX('Hoja de Trabajo para listado'!$A$155:$Z$1048576,MATCH($A723,'Hoja de Trabajo para listado'!$A$155:$A$1048576,0),MATCH((CUADRO!F$5&amp;$E723),'Hoja de Trabajo para listado'!$A$151:$Z$151,0)),0)+IFERROR(INDEX('Hoja de Trabajo para listado'!$AB$155:$BA$1048576,MATCH($A723,'Hoja de Trabajo para listado'!$AB$155:$AB$1048576,0),MATCH((CUADRO!F$5&amp;$E723),'Hoja de Trabajo para listado'!$AB$151:$BA$151,0)),0)+IFERROR(INDEX('Hoja de Trabajo para listado'!$BC$155:$CB$1048576,MATCH($A723,'Hoja de Trabajo para listado'!$BC$155:$BC$1048576,0),MATCH((CUADRO!F$5&amp;$E723),'Hoja de Trabajo para listado'!$BC$151:$CB$151,0)),0)+IFERROR(INDEX('Hoja de Trabajo para listado'!$DE$153:$DG$274,MATCH($A723,'Hoja de Trabajo para listado'!$DE$153:$DE$1048576,0),MATCH((CUADRO!F$5&amp;$E723),'Hoja de Trabajo para listado'!$DE$151:$DG$151,0)),0)+IFERROR(INDEX('Hoja de Trabajo para listado'!$CD$155:$DC$1048576,MATCH($A723,'Hoja de Trabajo para listado'!$CD$155:$CD$1048576,0),MATCH((CUADRO!F$5&amp;$E723),'Hoja de Trabajo para listado'!$CD$151:$DC$151,0)),0)</f>
        <v>0</v>
      </c>
      <c r="G723" s="255">
        <f ca="1">+IFERROR(INDEX('Hoja de Trabajo para listado'!$A$155:$Z$1048576,MATCH($A723,'Hoja de Trabajo para listado'!$A$155:$A$1048576,0),MATCH((CUADRO!G$5&amp;$E723),'Hoja de Trabajo para listado'!$A$151:$Z$151,0)),0)+IFERROR(INDEX('Hoja de Trabajo para listado'!$AB$155:$BA$1048576,MATCH($A723,'Hoja de Trabajo para listado'!$AB$155:$AB$1048576,0),MATCH((CUADRO!G$5&amp;$E723),'Hoja de Trabajo para listado'!$AB$151:$BA$151,0)),0)+IFERROR(INDEX('Hoja de Trabajo para listado'!$BC$155:$CB$1048576,MATCH($A723,'Hoja de Trabajo para listado'!$BC$155:$BC$1048576,0),MATCH((CUADRO!G$5&amp;$E723),'Hoja de Trabajo para listado'!$BC$151:$CB$151,0)),0)+IFERROR(INDEX('Hoja de Trabajo para listado'!$DE$153:$DG$274,MATCH($A723,'Hoja de Trabajo para listado'!$DE$153:$DE$1048576,0),MATCH((CUADRO!G$5&amp;$E723),'Hoja de Trabajo para listado'!$DE$151:$DG$151,0)),0)+IFERROR(INDEX('Hoja de Trabajo para listado'!$CD$155:$DC$1048576,MATCH($A723,'Hoja de Trabajo para listado'!$CD$155:$CD$1048576,0),MATCH((CUADRO!G$5&amp;$E723),'Hoja de Trabajo para listado'!$CD$151:$DC$151,0)),0)</f>
        <v>0</v>
      </c>
      <c r="H723" s="255">
        <f ca="1">+IFERROR(INDEX('Hoja de Trabajo para listado'!$A$155:$Z$1048576,MATCH($A723,'Hoja de Trabajo para listado'!$A$155:$A$1048576,0),MATCH((CUADRO!H$5&amp;$E723),'Hoja de Trabajo para listado'!$A$151:$Z$151,0)),0)+IFERROR(INDEX('Hoja de Trabajo para listado'!$AB$155:$BA$1048576,MATCH($A723,'Hoja de Trabajo para listado'!$AB$155:$AB$1048576,0),MATCH((CUADRO!H$5&amp;$E723),'Hoja de Trabajo para listado'!$AB$151:$BA$151,0)),0)+IFERROR(INDEX('Hoja de Trabajo para listado'!$BC$155:$CB$1048576,MATCH($A723,'Hoja de Trabajo para listado'!$BC$155:$BC$1048576,0),MATCH((CUADRO!H$5&amp;$E723),'Hoja de Trabajo para listado'!$BC$151:$CB$151,0)),0)+IFERROR(INDEX('Hoja de Trabajo para listado'!$DE$153:$DG$274,MATCH($A723,'Hoja de Trabajo para listado'!$DE$153:$DE$1048576,0),MATCH((CUADRO!H$5&amp;$E723),'Hoja de Trabajo para listado'!$DE$151:$DG$151,0)),0)+IFERROR(INDEX('Hoja de Trabajo para listado'!$CD$155:$DC$1048576,MATCH($A723,'Hoja de Trabajo para listado'!$CD$155:$CD$1048576,0),MATCH((CUADRO!H$5&amp;$E723),'Hoja de Trabajo para listado'!$CD$151:$DC$151,0)),0)</f>
        <v>0</v>
      </c>
      <c r="I723" s="255">
        <f ca="1">+IFERROR(INDEX('Hoja de Trabajo para listado'!$A$155:$Z$1048576,MATCH($A723,'Hoja de Trabajo para listado'!$A$155:$A$1048576,0),MATCH((CUADRO!I$5&amp;$E723),'Hoja de Trabajo para listado'!$A$151:$Z$151,0)),0)+IFERROR(INDEX('Hoja de Trabajo para listado'!$AB$155:$BA$1048576,MATCH($A723,'Hoja de Trabajo para listado'!$AB$155:$AB$1048576,0),MATCH((CUADRO!I$5&amp;$E723),'Hoja de Trabajo para listado'!$AB$151:$BA$151,0)),0)+IFERROR(INDEX('Hoja de Trabajo para listado'!$BC$155:$CB$1048576,MATCH($A723,'Hoja de Trabajo para listado'!$BC$155:$BC$1048576,0),MATCH((CUADRO!I$5&amp;$E723),'Hoja de Trabajo para listado'!$BC$151:$CB$151,0)),0)+IFERROR(INDEX('Hoja de Trabajo para listado'!$DE$153:$DG$274,MATCH($A723,'Hoja de Trabajo para listado'!$DE$153:$DE$1048576,0),MATCH((CUADRO!I$5&amp;$E723),'Hoja de Trabajo para listado'!$DE$151:$DG$151,0)),0)+IFERROR(INDEX('Hoja de Trabajo para listado'!$CD$155:$DC$1048576,MATCH($A723,'Hoja de Trabajo para listado'!$CD$155:$CD$1048576,0),MATCH((CUADRO!I$5&amp;$E723),'Hoja de Trabajo para listado'!$CD$151:$DC$151,0)),0)</f>
        <v>0</v>
      </c>
      <c r="J723" s="255">
        <f ca="1">+IFERROR(INDEX('Hoja de Trabajo para listado'!$A$155:$Z$1048576,MATCH($A723,'Hoja de Trabajo para listado'!$A$155:$A$1048576,0),MATCH((CUADRO!J$5&amp;$E723),'Hoja de Trabajo para listado'!$A$151:$Z$151,0)),0)+IFERROR(INDEX('Hoja de Trabajo para listado'!$AB$155:$BA$1048576,MATCH($A723,'Hoja de Trabajo para listado'!$AB$155:$AB$1048576,0),MATCH((CUADRO!J$5&amp;$E723),'Hoja de Trabajo para listado'!$AB$151:$BA$151,0)),0)+IFERROR(INDEX('Hoja de Trabajo para listado'!$BC$155:$CB$1048576,MATCH($A723,'Hoja de Trabajo para listado'!$BC$155:$BC$1048576,0),MATCH((CUADRO!J$5&amp;$E723),'Hoja de Trabajo para listado'!$BC$151:$CB$151,0)),0)+IFERROR(INDEX('Hoja de Trabajo para listado'!$DE$153:$DG$274,MATCH($A723,'Hoja de Trabajo para listado'!$DE$153:$DE$1048576,0),MATCH((CUADRO!J$5&amp;$E723),'Hoja de Trabajo para listado'!$DE$151:$DG$151,0)),0)+IFERROR(INDEX('Hoja de Trabajo para listado'!$CD$155:$DC$1048576,MATCH($A723,'Hoja de Trabajo para listado'!$CD$155:$CD$1048576,0),MATCH((CUADRO!J$5&amp;$E723),'Hoja de Trabajo para listado'!$CD$151:$DC$151,0)),0)</f>
        <v>0</v>
      </c>
      <c r="K723" s="255">
        <f ca="1">+IFERROR(INDEX('Hoja de Trabajo para listado'!$A$155:$Z$1048576,MATCH($A723,'Hoja de Trabajo para listado'!$A$155:$A$1048576,0),MATCH((CUADRO!K$5&amp;$E723),'Hoja de Trabajo para listado'!$A$151:$Z$151,0)),0)+IFERROR(INDEX('Hoja de Trabajo para listado'!$AB$155:$BA$1048576,MATCH($A723,'Hoja de Trabajo para listado'!$AB$155:$AB$1048576,0),MATCH((CUADRO!K$5&amp;$E723),'Hoja de Trabajo para listado'!$AB$151:$BA$151,0)),0)+IFERROR(INDEX('Hoja de Trabajo para listado'!$BC$155:$CB$1048576,MATCH($A723,'Hoja de Trabajo para listado'!$BC$155:$BC$1048576,0),MATCH((CUADRO!K$5&amp;$E723),'Hoja de Trabajo para listado'!$BC$151:$CB$151,0)),0)+IFERROR(INDEX('Hoja de Trabajo para listado'!$DE$153:$DG$274,MATCH($A723,'Hoja de Trabajo para listado'!$DE$153:$DE$1048576,0),MATCH((CUADRO!K$5&amp;$E723),'Hoja de Trabajo para listado'!$DE$151:$DG$151,0)),0)+IFERROR(INDEX('Hoja de Trabajo para listado'!$CD$155:$DC$1048576,MATCH($A723,'Hoja de Trabajo para listado'!$CD$155:$CD$1048576,0),MATCH((CUADRO!K$5&amp;$E723),'Hoja de Trabajo para listado'!$CD$151:$DC$151,0)),0)</f>
        <v>0</v>
      </c>
      <c r="L723" s="255">
        <f ca="1">+IFERROR(INDEX('Hoja de Trabajo para listado'!$A$155:$Z$1048576,MATCH($A723,'Hoja de Trabajo para listado'!$A$155:$A$1048576,0),MATCH((CUADRO!L$5&amp;$E723),'Hoja de Trabajo para listado'!$A$151:$Z$151,0)),0)+IFERROR(INDEX('Hoja de Trabajo para listado'!$AB$155:$BA$1048576,MATCH($A723,'Hoja de Trabajo para listado'!$AB$155:$AB$1048576,0),MATCH((CUADRO!L$5&amp;$E723),'Hoja de Trabajo para listado'!$AB$151:$BA$151,0)),0)+IFERROR(INDEX('Hoja de Trabajo para listado'!$BC$155:$CB$1048576,MATCH($A723,'Hoja de Trabajo para listado'!$BC$155:$BC$1048576,0),MATCH((CUADRO!L$5&amp;$E723),'Hoja de Trabajo para listado'!$BC$151:$CB$151,0)),0)+IFERROR(INDEX('Hoja de Trabajo para listado'!$DE$153:$DG$274,MATCH($A723,'Hoja de Trabajo para listado'!$DE$153:$DE$1048576,0),MATCH((CUADRO!L$5&amp;$E723),'Hoja de Trabajo para listado'!$DE$151:$DG$151,0)),0)+IFERROR(INDEX('Hoja de Trabajo para listado'!$CD$155:$DC$1048576,MATCH($A723,'Hoja de Trabajo para listado'!$CD$155:$CD$1048576,0),MATCH((CUADRO!L$5&amp;$E723),'Hoja de Trabajo para listado'!$CD$151:$DC$151,0)),0)</f>
        <v>0</v>
      </c>
      <c r="M723" s="255">
        <f ca="1">+IFERROR(INDEX('Hoja de Trabajo para listado'!$A$155:$Z$1048576,MATCH($A723,'Hoja de Trabajo para listado'!$A$155:$A$1048576,0),MATCH((CUADRO!M$5&amp;$E723),'Hoja de Trabajo para listado'!$A$151:$Z$151,0)),0)+IFERROR(INDEX('Hoja de Trabajo para listado'!$AB$155:$BA$1048576,MATCH($A723,'Hoja de Trabajo para listado'!$AB$155:$AB$1048576,0),MATCH((CUADRO!M$5&amp;$E723),'Hoja de Trabajo para listado'!$AB$151:$BA$151,0)),0)+IFERROR(INDEX('Hoja de Trabajo para listado'!$BC$155:$CB$1048576,MATCH($A723,'Hoja de Trabajo para listado'!$BC$155:$BC$1048576,0),MATCH((CUADRO!M$5&amp;$E723),'Hoja de Trabajo para listado'!$BC$151:$CB$151,0)),0)+IFERROR(INDEX('Hoja de Trabajo para listado'!$DE$153:$DG$274,MATCH($A723,'Hoja de Trabajo para listado'!$DE$153:$DE$1048576,0),MATCH((CUADRO!M$5&amp;$E723),'Hoja de Trabajo para listado'!$DE$151:$DG$151,0)),0)+IFERROR(INDEX('Hoja de Trabajo para listado'!$CD$155:$DC$1048576,MATCH($A723,'Hoja de Trabajo para listado'!$CD$155:$CD$1048576,0),MATCH((CUADRO!M$5&amp;$E723),'Hoja de Trabajo para listado'!$CD$151:$DC$151,0)),0)</f>
        <v>0</v>
      </c>
      <c r="N723" s="255">
        <f ca="1">+IFERROR(INDEX('Hoja de Trabajo para listado'!$A$155:$Z$1048576,MATCH($A723,'Hoja de Trabajo para listado'!$A$155:$A$1048576,0),MATCH((CUADRO!N$5&amp;$E723),'Hoja de Trabajo para listado'!$A$151:$Z$151,0)),0)+IFERROR(INDEX('Hoja de Trabajo para listado'!$AB$155:$BA$1048576,MATCH($A723,'Hoja de Trabajo para listado'!$AB$155:$AB$1048576,0),MATCH((CUADRO!N$5&amp;$E723),'Hoja de Trabajo para listado'!$AB$151:$BA$151,0)),0)+IFERROR(INDEX('Hoja de Trabajo para listado'!$BC$155:$CB$1048576,MATCH($A723,'Hoja de Trabajo para listado'!$BC$155:$BC$1048576,0),MATCH((CUADRO!N$5&amp;$E723),'Hoja de Trabajo para listado'!$BC$151:$CB$151,0)),0)+IFERROR(INDEX('Hoja de Trabajo para listado'!$DE$153:$DG$274,MATCH($A723,'Hoja de Trabajo para listado'!$DE$153:$DE$1048576,0),MATCH((CUADRO!N$5&amp;$E723),'Hoja de Trabajo para listado'!$DE$151:$DG$151,0)),0)+IFERROR(INDEX('Hoja de Trabajo para listado'!$CD$155:$DC$1048576,MATCH($A723,'Hoja de Trabajo para listado'!$CD$155:$CD$1048576,0),MATCH((CUADRO!N$5&amp;$E723),'Hoja de Trabajo para listado'!$CD$151:$DC$151,0)),0)</f>
        <v>0</v>
      </c>
      <c r="O723" s="255">
        <f ca="1">+IFERROR(INDEX('Hoja de Trabajo para listado'!$A$155:$Z$1048576,MATCH($A723,'Hoja de Trabajo para listado'!$A$155:$A$1048576,0),MATCH((CUADRO!O$5&amp;$E723),'Hoja de Trabajo para listado'!$A$151:$Z$151,0)),0)+IFERROR(INDEX('Hoja de Trabajo para listado'!$AB$155:$BA$1048576,MATCH($A723,'Hoja de Trabajo para listado'!$AB$155:$AB$1048576,0),MATCH((CUADRO!O$5&amp;$E723),'Hoja de Trabajo para listado'!$AB$151:$BA$151,0)),0)+IFERROR(INDEX('Hoja de Trabajo para listado'!$BC$155:$CB$1048576,MATCH($A723,'Hoja de Trabajo para listado'!$BC$155:$BC$1048576,0),MATCH((CUADRO!O$5&amp;$E723),'Hoja de Trabajo para listado'!$BC$151:$CB$151,0)),0)+IFERROR(INDEX('Hoja de Trabajo para listado'!$DE$153:$DG$274,MATCH($A723,'Hoja de Trabajo para listado'!$DE$153:$DE$1048576,0),MATCH((CUADRO!O$5&amp;$E723),'Hoja de Trabajo para listado'!$DE$151:$DG$151,0)),0)+IFERROR(INDEX('Hoja de Trabajo para listado'!$CD$155:$DC$1048576,MATCH($A723,'Hoja de Trabajo para listado'!$CD$155:$CD$1048576,0),MATCH((CUADRO!O$5&amp;$E723),'Hoja de Trabajo para listado'!$CD$151:$DC$151,0)),0)</f>
        <v>0</v>
      </c>
      <c r="P723" s="255">
        <f ca="1">+IFERROR(INDEX('Hoja de Trabajo para listado'!$A$155:$Z$1048576,MATCH($A723,'Hoja de Trabajo para listado'!$A$155:$A$1048576,0),MATCH((CUADRO!P$5&amp;$E723),'Hoja de Trabajo para listado'!$A$151:$Z$151,0)),0)+IFERROR(INDEX('Hoja de Trabajo para listado'!$AB$155:$BA$1048576,MATCH($A723,'Hoja de Trabajo para listado'!$AB$155:$AB$1048576,0),MATCH((CUADRO!P$5&amp;$E723),'Hoja de Trabajo para listado'!$AB$151:$BA$151,0)),0)+IFERROR(INDEX('Hoja de Trabajo para listado'!$BC$155:$CB$1048576,MATCH($A723,'Hoja de Trabajo para listado'!$BC$155:$BC$1048576,0),MATCH((CUADRO!P$5&amp;$E723),'Hoja de Trabajo para listado'!$BC$151:$CB$151,0)),0)+IFERROR(INDEX('Hoja de Trabajo para listado'!$DE$153:$DG$274,MATCH($A723,'Hoja de Trabajo para listado'!$DE$153:$DE$1048576,0),MATCH((CUADRO!P$5&amp;$E723),'Hoja de Trabajo para listado'!$DE$151:$DG$151,0)),0)+IFERROR(INDEX('Hoja de Trabajo para listado'!$CD$155:$DC$1048576,MATCH($A723,'Hoja de Trabajo para listado'!$CD$155:$CD$1048576,0),MATCH((CUADRO!P$5&amp;$E723),'Hoja de Trabajo para listado'!$CD$151:$DC$151,0)),0)</f>
        <v>0</v>
      </c>
      <c r="Q723" s="255">
        <f ca="1">+IFERROR(INDEX('Hoja de Trabajo para listado'!$A$155:$Z$1048576,MATCH($A723,'Hoja de Trabajo para listado'!$A$155:$A$1048576,0),MATCH((CUADRO!Q$5&amp;$E723),'Hoja de Trabajo para listado'!$A$151:$Z$151,0)),0)+IFERROR(INDEX('Hoja de Trabajo para listado'!$AB$155:$BA$1048576,MATCH($A723,'Hoja de Trabajo para listado'!$AB$155:$AB$1048576,0),MATCH((CUADRO!Q$5&amp;$E723),'Hoja de Trabajo para listado'!$AB$151:$BA$151,0)),0)+IFERROR(INDEX('Hoja de Trabajo para listado'!$BC$155:$CB$1048576,MATCH($A723,'Hoja de Trabajo para listado'!$BC$155:$BC$1048576,0),MATCH((CUADRO!Q$5&amp;$E723),'Hoja de Trabajo para listado'!$BC$151:$CB$151,0)),0)+IFERROR(INDEX('Hoja de Trabajo para listado'!$DE$153:$DG$274,MATCH($A723,'Hoja de Trabajo para listado'!$DE$153:$DE$1048576,0),MATCH((CUADRO!Q$5&amp;$E723),'Hoja de Trabajo para listado'!$DE$151:$DG$151,0)),0)+IFERROR(INDEX('Hoja de Trabajo para listado'!$CD$155:$DC$1048576,MATCH($A723,'Hoja de Trabajo para listado'!$CD$155:$CD$1048576,0),MATCH((CUADRO!Q$5&amp;$E723),'Hoja de Trabajo para listado'!$CD$151:$DC$151,0)),0)</f>
        <v>0</v>
      </c>
      <c r="R723" s="255">
        <f t="shared" ca="1" si="22"/>
        <v>0</v>
      </c>
      <c r="S723" s="262">
        <f ca="1">+R722+R723</f>
        <v>0</v>
      </c>
      <c r="T723" s="255">
        <f ca="1">+S723</f>
        <v>0</v>
      </c>
      <c r="U723" s="254">
        <f t="shared" si="23"/>
        <v>2</v>
      </c>
      <c r="V723" s="362" t="str">
        <f>+VLOOKUP(A723,bd_lista!$A$3:$E$590,5,FALSE)</f>
        <v>Gobiernos Autonomos Municipales</v>
      </c>
      <c r="W723" s="362"/>
      <c r="X723" s="254">
        <f>+VLOOKUP(A723,[2]Sheet1!$A$13:$D$744,4,FALSE)</f>
        <v>0</v>
      </c>
      <c r="Y723" s="254" t="e">
        <f>+VLOOKUP(X723,bd_lista!$A$3:$C$590,3,FALSE)</f>
        <v>#N/A</v>
      </c>
      <c r="Z723" s="314"/>
      <c r="AA723" s="315"/>
    </row>
    <row r="724" spans="1:27" customFormat="1" ht="15" hidden="1" customHeight="1">
      <c r="A724" s="32">
        <v>1407</v>
      </c>
      <c r="B724" s="306">
        <f>+A724</f>
        <v>1407</v>
      </c>
      <c r="C724" s="259" t="str">
        <f>+VLOOKUP(A724,bd_lista!$A$3:$C$590,3,FALSE)</f>
        <v>Gobierno Autónomo Municipal de Machacamarca</v>
      </c>
      <c r="D724" s="361" t="str">
        <f>+C724</f>
        <v>Gobierno Autónomo Municipal de Machacamarca</v>
      </c>
      <c r="E724" s="254" t="s">
        <v>1313</v>
      </c>
      <c r="F724" s="255">
        <f ca="1">+IFERROR(INDEX('Hoja de Trabajo para listado'!$A$155:$Z$1048576,MATCH($A724,'Hoja de Trabajo para listado'!$A$155:$A$1048576,0),MATCH((CUADRO!F$5&amp;$E724),'Hoja de Trabajo para listado'!$A$151:$Z$151,0)),0)+IFERROR(INDEX('Hoja de Trabajo para listado'!$AB$155:$BA$1048576,MATCH($A724,'Hoja de Trabajo para listado'!$AB$155:$AB$1048576,0),MATCH((CUADRO!F$5&amp;$E724),'Hoja de Trabajo para listado'!$AB$151:$BA$151,0)),0)+IFERROR(INDEX('Hoja de Trabajo para listado'!$BC$155:$CB$1048576,MATCH($A724,'Hoja de Trabajo para listado'!$BC$155:$BC$1048576,0),MATCH((CUADRO!F$5&amp;$E724),'Hoja de Trabajo para listado'!$BC$151:$CB$151,0)),0)+IFERROR(INDEX('Hoja de Trabajo para listado'!$DE$153:$DG$274,MATCH($A724,'Hoja de Trabajo para listado'!$DE$153:$DE$1048576,0),MATCH((CUADRO!F$5&amp;$E724),'Hoja de Trabajo para listado'!$DE$151:$DG$151,0)),0)+IFERROR(INDEX('Hoja de Trabajo para listado'!$CD$155:$DC$1048576,MATCH($A724,'Hoja de Trabajo para listado'!$CD$155:$CD$1048576,0),MATCH((CUADRO!F$5&amp;$E724),'Hoja de Trabajo para listado'!$CD$151:$DC$151,0)),0)</f>
        <v>0</v>
      </c>
      <c r="G724" s="255">
        <f ca="1">+IFERROR(INDEX('Hoja de Trabajo para listado'!$A$155:$Z$1048576,MATCH($A724,'Hoja de Trabajo para listado'!$A$155:$A$1048576,0),MATCH((CUADRO!G$5&amp;$E724),'Hoja de Trabajo para listado'!$A$151:$Z$151,0)),0)+IFERROR(INDEX('Hoja de Trabajo para listado'!$AB$155:$BA$1048576,MATCH($A724,'Hoja de Trabajo para listado'!$AB$155:$AB$1048576,0),MATCH((CUADRO!G$5&amp;$E724),'Hoja de Trabajo para listado'!$AB$151:$BA$151,0)),0)+IFERROR(INDEX('Hoja de Trabajo para listado'!$BC$155:$CB$1048576,MATCH($A724,'Hoja de Trabajo para listado'!$BC$155:$BC$1048576,0),MATCH((CUADRO!G$5&amp;$E724),'Hoja de Trabajo para listado'!$BC$151:$CB$151,0)),0)+IFERROR(INDEX('Hoja de Trabajo para listado'!$DE$153:$DG$274,MATCH($A724,'Hoja de Trabajo para listado'!$DE$153:$DE$1048576,0),MATCH((CUADRO!G$5&amp;$E724),'Hoja de Trabajo para listado'!$DE$151:$DG$151,0)),0)+IFERROR(INDEX('Hoja de Trabajo para listado'!$CD$155:$DC$1048576,MATCH($A724,'Hoja de Trabajo para listado'!$CD$155:$CD$1048576,0),MATCH((CUADRO!G$5&amp;$E724),'Hoja de Trabajo para listado'!$CD$151:$DC$151,0)),0)</f>
        <v>0</v>
      </c>
      <c r="H724" s="255">
        <f ca="1">+IFERROR(INDEX('Hoja de Trabajo para listado'!$A$155:$Z$1048576,MATCH($A724,'Hoja de Trabajo para listado'!$A$155:$A$1048576,0),MATCH((CUADRO!H$5&amp;$E724),'Hoja de Trabajo para listado'!$A$151:$Z$151,0)),0)+IFERROR(INDEX('Hoja de Trabajo para listado'!$AB$155:$BA$1048576,MATCH($A724,'Hoja de Trabajo para listado'!$AB$155:$AB$1048576,0),MATCH((CUADRO!H$5&amp;$E724),'Hoja de Trabajo para listado'!$AB$151:$BA$151,0)),0)+IFERROR(INDEX('Hoja de Trabajo para listado'!$BC$155:$CB$1048576,MATCH($A724,'Hoja de Trabajo para listado'!$BC$155:$BC$1048576,0),MATCH((CUADRO!H$5&amp;$E724),'Hoja de Trabajo para listado'!$BC$151:$CB$151,0)),0)+IFERROR(INDEX('Hoja de Trabajo para listado'!$DE$153:$DG$274,MATCH($A724,'Hoja de Trabajo para listado'!$DE$153:$DE$1048576,0),MATCH((CUADRO!H$5&amp;$E724),'Hoja de Trabajo para listado'!$DE$151:$DG$151,0)),0)+IFERROR(INDEX('Hoja de Trabajo para listado'!$CD$155:$DC$1048576,MATCH($A724,'Hoja de Trabajo para listado'!$CD$155:$CD$1048576,0),MATCH((CUADRO!H$5&amp;$E724),'Hoja de Trabajo para listado'!$CD$151:$DC$151,0)),0)</f>
        <v>0</v>
      </c>
      <c r="I724" s="255">
        <f ca="1">+IFERROR(INDEX('Hoja de Trabajo para listado'!$A$155:$Z$1048576,MATCH($A724,'Hoja de Trabajo para listado'!$A$155:$A$1048576,0),MATCH((CUADRO!I$5&amp;$E724),'Hoja de Trabajo para listado'!$A$151:$Z$151,0)),0)+IFERROR(INDEX('Hoja de Trabajo para listado'!$AB$155:$BA$1048576,MATCH($A724,'Hoja de Trabajo para listado'!$AB$155:$AB$1048576,0),MATCH((CUADRO!I$5&amp;$E724),'Hoja de Trabajo para listado'!$AB$151:$BA$151,0)),0)+IFERROR(INDEX('Hoja de Trabajo para listado'!$BC$155:$CB$1048576,MATCH($A724,'Hoja de Trabajo para listado'!$BC$155:$BC$1048576,0),MATCH((CUADRO!I$5&amp;$E724),'Hoja de Trabajo para listado'!$BC$151:$CB$151,0)),0)+IFERROR(INDEX('Hoja de Trabajo para listado'!$DE$153:$DG$274,MATCH($A724,'Hoja de Trabajo para listado'!$DE$153:$DE$1048576,0),MATCH((CUADRO!I$5&amp;$E724),'Hoja de Trabajo para listado'!$DE$151:$DG$151,0)),0)+IFERROR(INDEX('Hoja de Trabajo para listado'!$CD$155:$DC$1048576,MATCH($A724,'Hoja de Trabajo para listado'!$CD$155:$CD$1048576,0),MATCH((CUADRO!I$5&amp;$E724),'Hoja de Trabajo para listado'!$CD$151:$DC$151,0)),0)</f>
        <v>0</v>
      </c>
      <c r="J724" s="255">
        <f ca="1">+IFERROR(INDEX('Hoja de Trabajo para listado'!$A$155:$Z$1048576,MATCH($A724,'Hoja de Trabajo para listado'!$A$155:$A$1048576,0),MATCH((CUADRO!J$5&amp;$E724),'Hoja de Trabajo para listado'!$A$151:$Z$151,0)),0)+IFERROR(INDEX('Hoja de Trabajo para listado'!$AB$155:$BA$1048576,MATCH($A724,'Hoja de Trabajo para listado'!$AB$155:$AB$1048576,0),MATCH((CUADRO!J$5&amp;$E724),'Hoja de Trabajo para listado'!$AB$151:$BA$151,0)),0)+IFERROR(INDEX('Hoja de Trabajo para listado'!$BC$155:$CB$1048576,MATCH($A724,'Hoja de Trabajo para listado'!$BC$155:$BC$1048576,0),MATCH((CUADRO!J$5&amp;$E724),'Hoja de Trabajo para listado'!$BC$151:$CB$151,0)),0)+IFERROR(INDEX('Hoja de Trabajo para listado'!$DE$153:$DG$274,MATCH($A724,'Hoja de Trabajo para listado'!$DE$153:$DE$1048576,0),MATCH((CUADRO!J$5&amp;$E724),'Hoja de Trabajo para listado'!$DE$151:$DG$151,0)),0)+IFERROR(INDEX('Hoja de Trabajo para listado'!$CD$155:$DC$1048576,MATCH($A724,'Hoja de Trabajo para listado'!$CD$155:$CD$1048576,0),MATCH((CUADRO!J$5&amp;$E724),'Hoja de Trabajo para listado'!$CD$151:$DC$151,0)),0)</f>
        <v>0</v>
      </c>
      <c r="K724" s="255">
        <f ca="1">+IFERROR(INDEX('Hoja de Trabajo para listado'!$A$155:$Z$1048576,MATCH($A724,'Hoja de Trabajo para listado'!$A$155:$A$1048576,0),MATCH((CUADRO!K$5&amp;$E724),'Hoja de Trabajo para listado'!$A$151:$Z$151,0)),0)+IFERROR(INDEX('Hoja de Trabajo para listado'!$AB$155:$BA$1048576,MATCH($A724,'Hoja de Trabajo para listado'!$AB$155:$AB$1048576,0),MATCH((CUADRO!K$5&amp;$E724),'Hoja de Trabajo para listado'!$AB$151:$BA$151,0)),0)+IFERROR(INDEX('Hoja de Trabajo para listado'!$BC$155:$CB$1048576,MATCH($A724,'Hoja de Trabajo para listado'!$BC$155:$BC$1048576,0),MATCH((CUADRO!K$5&amp;$E724),'Hoja de Trabajo para listado'!$BC$151:$CB$151,0)),0)+IFERROR(INDEX('Hoja de Trabajo para listado'!$DE$153:$DG$274,MATCH($A724,'Hoja de Trabajo para listado'!$DE$153:$DE$1048576,0),MATCH((CUADRO!K$5&amp;$E724),'Hoja de Trabajo para listado'!$DE$151:$DG$151,0)),0)+IFERROR(INDEX('Hoja de Trabajo para listado'!$CD$155:$DC$1048576,MATCH($A724,'Hoja de Trabajo para listado'!$CD$155:$CD$1048576,0),MATCH((CUADRO!K$5&amp;$E724),'Hoja de Trabajo para listado'!$CD$151:$DC$151,0)),0)</f>
        <v>0</v>
      </c>
      <c r="L724" s="255">
        <f ca="1">+IFERROR(INDEX('Hoja de Trabajo para listado'!$A$155:$Z$1048576,MATCH($A724,'Hoja de Trabajo para listado'!$A$155:$A$1048576,0),MATCH((CUADRO!L$5&amp;$E724),'Hoja de Trabajo para listado'!$A$151:$Z$151,0)),0)+IFERROR(INDEX('Hoja de Trabajo para listado'!$AB$155:$BA$1048576,MATCH($A724,'Hoja de Trabajo para listado'!$AB$155:$AB$1048576,0),MATCH((CUADRO!L$5&amp;$E724),'Hoja de Trabajo para listado'!$AB$151:$BA$151,0)),0)+IFERROR(INDEX('Hoja de Trabajo para listado'!$BC$155:$CB$1048576,MATCH($A724,'Hoja de Trabajo para listado'!$BC$155:$BC$1048576,0),MATCH((CUADRO!L$5&amp;$E724),'Hoja de Trabajo para listado'!$BC$151:$CB$151,0)),0)+IFERROR(INDEX('Hoja de Trabajo para listado'!$DE$153:$DG$274,MATCH($A724,'Hoja de Trabajo para listado'!$DE$153:$DE$1048576,0),MATCH((CUADRO!L$5&amp;$E724),'Hoja de Trabajo para listado'!$DE$151:$DG$151,0)),0)+IFERROR(INDEX('Hoja de Trabajo para listado'!$CD$155:$DC$1048576,MATCH($A724,'Hoja de Trabajo para listado'!$CD$155:$CD$1048576,0),MATCH((CUADRO!L$5&amp;$E724),'Hoja de Trabajo para listado'!$CD$151:$DC$151,0)),0)</f>
        <v>0</v>
      </c>
      <c r="M724" s="255">
        <f ca="1">+IFERROR(INDEX('Hoja de Trabajo para listado'!$A$155:$Z$1048576,MATCH($A724,'Hoja de Trabajo para listado'!$A$155:$A$1048576,0),MATCH((CUADRO!M$5&amp;$E724),'Hoja de Trabajo para listado'!$A$151:$Z$151,0)),0)+IFERROR(INDEX('Hoja de Trabajo para listado'!$AB$155:$BA$1048576,MATCH($A724,'Hoja de Trabajo para listado'!$AB$155:$AB$1048576,0),MATCH((CUADRO!M$5&amp;$E724),'Hoja de Trabajo para listado'!$AB$151:$BA$151,0)),0)+IFERROR(INDEX('Hoja de Trabajo para listado'!$BC$155:$CB$1048576,MATCH($A724,'Hoja de Trabajo para listado'!$BC$155:$BC$1048576,0),MATCH((CUADRO!M$5&amp;$E724),'Hoja de Trabajo para listado'!$BC$151:$CB$151,0)),0)+IFERROR(INDEX('Hoja de Trabajo para listado'!$DE$153:$DG$274,MATCH($A724,'Hoja de Trabajo para listado'!$DE$153:$DE$1048576,0),MATCH((CUADRO!M$5&amp;$E724),'Hoja de Trabajo para listado'!$DE$151:$DG$151,0)),0)+IFERROR(INDEX('Hoja de Trabajo para listado'!$CD$155:$DC$1048576,MATCH($A724,'Hoja de Trabajo para listado'!$CD$155:$CD$1048576,0),MATCH((CUADRO!M$5&amp;$E724),'Hoja de Trabajo para listado'!$CD$151:$DC$151,0)),0)</f>
        <v>0</v>
      </c>
      <c r="N724" s="255">
        <f ca="1">+IFERROR(INDEX('Hoja de Trabajo para listado'!$A$155:$Z$1048576,MATCH($A724,'Hoja de Trabajo para listado'!$A$155:$A$1048576,0),MATCH((CUADRO!N$5&amp;$E724),'Hoja de Trabajo para listado'!$A$151:$Z$151,0)),0)+IFERROR(INDEX('Hoja de Trabajo para listado'!$AB$155:$BA$1048576,MATCH($A724,'Hoja de Trabajo para listado'!$AB$155:$AB$1048576,0),MATCH((CUADRO!N$5&amp;$E724),'Hoja de Trabajo para listado'!$AB$151:$BA$151,0)),0)+IFERROR(INDEX('Hoja de Trabajo para listado'!$BC$155:$CB$1048576,MATCH($A724,'Hoja de Trabajo para listado'!$BC$155:$BC$1048576,0),MATCH((CUADRO!N$5&amp;$E724),'Hoja de Trabajo para listado'!$BC$151:$CB$151,0)),0)+IFERROR(INDEX('Hoja de Trabajo para listado'!$DE$153:$DG$274,MATCH($A724,'Hoja de Trabajo para listado'!$DE$153:$DE$1048576,0),MATCH((CUADRO!N$5&amp;$E724),'Hoja de Trabajo para listado'!$DE$151:$DG$151,0)),0)+IFERROR(INDEX('Hoja de Trabajo para listado'!$CD$155:$DC$1048576,MATCH($A724,'Hoja de Trabajo para listado'!$CD$155:$CD$1048576,0),MATCH((CUADRO!N$5&amp;$E724),'Hoja de Trabajo para listado'!$CD$151:$DC$151,0)),0)</f>
        <v>0</v>
      </c>
      <c r="O724" s="255">
        <f ca="1">+IFERROR(INDEX('Hoja de Trabajo para listado'!$A$155:$Z$1048576,MATCH($A724,'Hoja de Trabajo para listado'!$A$155:$A$1048576,0),MATCH((CUADRO!O$5&amp;$E724),'Hoja de Trabajo para listado'!$A$151:$Z$151,0)),0)+IFERROR(INDEX('Hoja de Trabajo para listado'!$AB$155:$BA$1048576,MATCH($A724,'Hoja de Trabajo para listado'!$AB$155:$AB$1048576,0),MATCH((CUADRO!O$5&amp;$E724),'Hoja de Trabajo para listado'!$AB$151:$BA$151,0)),0)+IFERROR(INDEX('Hoja de Trabajo para listado'!$BC$155:$CB$1048576,MATCH($A724,'Hoja de Trabajo para listado'!$BC$155:$BC$1048576,0),MATCH((CUADRO!O$5&amp;$E724),'Hoja de Trabajo para listado'!$BC$151:$CB$151,0)),0)+IFERROR(INDEX('Hoja de Trabajo para listado'!$DE$153:$DG$274,MATCH($A724,'Hoja de Trabajo para listado'!$DE$153:$DE$1048576,0),MATCH((CUADRO!O$5&amp;$E724),'Hoja de Trabajo para listado'!$DE$151:$DG$151,0)),0)+IFERROR(INDEX('Hoja de Trabajo para listado'!$CD$155:$DC$1048576,MATCH($A724,'Hoja de Trabajo para listado'!$CD$155:$CD$1048576,0),MATCH((CUADRO!O$5&amp;$E724),'Hoja de Trabajo para listado'!$CD$151:$DC$151,0)),0)</f>
        <v>0</v>
      </c>
      <c r="P724" s="255">
        <f ca="1">+IFERROR(INDEX('Hoja de Trabajo para listado'!$A$155:$Z$1048576,MATCH($A724,'Hoja de Trabajo para listado'!$A$155:$A$1048576,0),MATCH((CUADRO!P$5&amp;$E724),'Hoja de Trabajo para listado'!$A$151:$Z$151,0)),0)+IFERROR(INDEX('Hoja de Trabajo para listado'!$AB$155:$BA$1048576,MATCH($A724,'Hoja de Trabajo para listado'!$AB$155:$AB$1048576,0),MATCH((CUADRO!P$5&amp;$E724),'Hoja de Trabajo para listado'!$AB$151:$BA$151,0)),0)+IFERROR(INDEX('Hoja de Trabajo para listado'!$BC$155:$CB$1048576,MATCH($A724,'Hoja de Trabajo para listado'!$BC$155:$BC$1048576,0),MATCH((CUADRO!P$5&amp;$E724),'Hoja de Trabajo para listado'!$BC$151:$CB$151,0)),0)+IFERROR(INDEX('Hoja de Trabajo para listado'!$DE$153:$DG$274,MATCH($A724,'Hoja de Trabajo para listado'!$DE$153:$DE$1048576,0),MATCH((CUADRO!P$5&amp;$E724),'Hoja de Trabajo para listado'!$DE$151:$DG$151,0)),0)+IFERROR(INDEX('Hoja de Trabajo para listado'!$CD$155:$DC$1048576,MATCH($A724,'Hoja de Trabajo para listado'!$CD$155:$CD$1048576,0),MATCH((CUADRO!P$5&amp;$E724),'Hoja de Trabajo para listado'!$CD$151:$DC$151,0)),0)</f>
        <v>0</v>
      </c>
      <c r="Q724" s="255">
        <f ca="1">+IFERROR(INDEX('Hoja de Trabajo para listado'!$A$155:$Z$1048576,MATCH($A724,'Hoja de Trabajo para listado'!$A$155:$A$1048576,0),MATCH((CUADRO!Q$5&amp;$E724),'Hoja de Trabajo para listado'!$A$151:$Z$151,0)),0)+IFERROR(INDEX('Hoja de Trabajo para listado'!$AB$155:$BA$1048576,MATCH($A724,'Hoja de Trabajo para listado'!$AB$155:$AB$1048576,0),MATCH((CUADRO!Q$5&amp;$E724),'Hoja de Trabajo para listado'!$AB$151:$BA$151,0)),0)+IFERROR(INDEX('Hoja de Trabajo para listado'!$BC$155:$CB$1048576,MATCH($A724,'Hoja de Trabajo para listado'!$BC$155:$BC$1048576,0),MATCH((CUADRO!Q$5&amp;$E724),'Hoja de Trabajo para listado'!$BC$151:$CB$151,0)),0)+IFERROR(INDEX('Hoja de Trabajo para listado'!$DE$153:$DG$274,MATCH($A724,'Hoja de Trabajo para listado'!$DE$153:$DE$1048576,0),MATCH((CUADRO!Q$5&amp;$E724),'Hoja de Trabajo para listado'!$DE$151:$DG$151,0)),0)+IFERROR(INDEX('Hoja de Trabajo para listado'!$CD$155:$DC$1048576,MATCH($A724,'Hoja de Trabajo para listado'!$CD$155:$CD$1048576,0),MATCH((CUADRO!Q$5&amp;$E724),'Hoja de Trabajo para listado'!$CD$151:$DC$151,0)),0)</f>
        <v>0</v>
      </c>
      <c r="R724" s="255">
        <f t="shared" ca="1" si="22"/>
        <v>0</v>
      </c>
      <c r="S724" s="262"/>
      <c r="T724" s="255">
        <f ca="1">+T725</f>
        <v>0</v>
      </c>
      <c r="U724" s="254">
        <f t="shared" si="23"/>
        <v>1</v>
      </c>
      <c r="V724" s="362" t="str">
        <f>+VLOOKUP(A724,bd_lista!$A$3:$E$590,5,FALSE)</f>
        <v>Gobiernos Autonomos Municipales</v>
      </c>
      <c r="W724" s="361" t="str">
        <f>+V724</f>
        <v>Gobiernos Autonomos Municipales</v>
      </c>
      <c r="X724" s="254">
        <f>+VLOOKUP(A724,[2]Sheet1!$A$13:$D$744,4,FALSE)</f>
        <v>0</v>
      </c>
      <c r="Y724" s="254" t="e">
        <f>+VLOOKUP(X724,bd_lista!$A$3:$C$590,3,FALSE)</f>
        <v>#N/A</v>
      </c>
      <c r="Z724" s="316">
        <f>+X724</f>
        <v>0</v>
      </c>
      <c r="AA724" s="317" t="e">
        <f>+Y724</f>
        <v>#N/A</v>
      </c>
    </row>
    <row r="725" spans="1:27" customFormat="1" ht="15" hidden="1" customHeight="1">
      <c r="A725" s="32">
        <v>1407</v>
      </c>
      <c r="B725" s="307"/>
      <c r="C725" s="259" t="str">
        <f>+VLOOKUP(A725,bd_lista!$A$3:$C$590,3,FALSE)</f>
        <v>Gobierno Autónomo Municipal de Machacamarca</v>
      </c>
      <c r="D725" s="362"/>
      <c r="E725" s="256" t="s">
        <v>1314</v>
      </c>
      <c r="F725" s="255">
        <f ca="1">+IFERROR(INDEX('Hoja de Trabajo para listado'!$A$155:$Z$1048576,MATCH($A725,'Hoja de Trabajo para listado'!$A$155:$A$1048576,0),MATCH((CUADRO!F$5&amp;$E725),'Hoja de Trabajo para listado'!$A$151:$Z$151,0)),0)+IFERROR(INDEX('Hoja de Trabajo para listado'!$AB$155:$BA$1048576,MATCH($A725,'Hoja de Trabajo para listado'!$AB$155:$AB$1048576,0),MATCH((CUADRO!F$5&amp;$E725),'Hoja de Trabajo para listado'!$AB$151:$BA$151,0)),0)+IFERROR(INDEX('Hoja de Trabajo para listado'!$BC$155:$CB$1048576,MATCH($A725,'Hoja de Trabajo para listado'!$BC$155:$BC$1048576,0),MATCH((CUADRO!F$5&amp;$E725),'Hoja de Trabajo para listado'!$BC$151:$CB$151,0)),0)+IFERROR(INDEX('Hoja de Trabajo para listado'!$DE$153:$DG$274,MATCH($A725,'Hoja de Trabajo para listado'!$DE$153:$DE$1048576,0),MATCH((CUADRO!F$5&amp;$E725),'Hoja de Trabajo para listado'!$DE$151:$DG$151,0)),0)+IFERROR(INDEX('Hoja de Trabajo para listado'!$CD$155:$DC$1048576,MATCH($A725,'Hoja de Trabajo para listado'!$CD$155:$CD$1048576,0),MATCH((CUADRO!F$5&amp;$E725),'Hoja de Trabajo para listado'!$CD$151:$DC$151,0)),0)</f>
        <v>0</v>
      </c>
      <c r="G725" s="255">
        <f ca="1">+IFERROR(INDEX('Hoja de Trabajo para listado'!$A$155:$Z$1048576,MATCH($A725,'Hoja de Trabajo para listado'!$A$155:$A$1048576,0),MATCH((CUADRO!G$5&amp;$E725),'Hoja de Trabajo para listado'!$A$151:$Z$151,0)),0)+IFERROR(INDEX('Hoja de Trabajo para listado'!$AB$155:$BA$1048576,MATCH($A725,'Hoja de Trabajo para listado'!$AB$155:$AB$1048576,0),MATCH((CUADRO!G$5&amp;$E725),'Hoja de Trabajo para listado'!$AB$151:$BA$151,0)),0)+IFERROR(INDEX('Hoja de Trabajo para listado'!$BC$155:$CB$1048576,MATCH($A725,'Hoja de Trabajo para listado'!$BC$155:$BC$1048576,0),MATCH((CUADRO!G$5&amp;$E725),'Hoja de Trabajo para listado'!$BC$151:$CB$151,0)),0)+IFERROR(INDEX('Hoja de Trabajo para listado'!$DE$153:$DG$274,MATCH($A725,'Hoja de Trabajo para listado'!$DE$153:$DE$1048576,0),MATCH((CUADRO!G$5&amp;$E725),'Hoja de Trabajo para listado'!$DE$151:$DG$151,0)),0)+IFERROR(INDEX('Hoja de Trabajo para listado'!$CD$155:$DC$1048576,MATCH($A725,'Hoja de Trabajo para listado'!$CD$155:$CD$1048576,0),MATCH((CUADRO!G$5&amp;$E725),'Hoja de Trabajo para listado'!$CD$151:$DC$151,0)),0)</f>
        <v>0</v>
      </c>
      <c r="H725" s="255">
        <f ca="1">+IFERROR(INDEX('Hoja de Trabajo para listado'!$A$155:$Z$1048576,MATCH($A725,'Hoja de Trabajo para listado'!$A$155:$A$1048576,0),MATCH((CUADRO!H$5&amp;$E725),'Hoja de Trabajo para listado'!$A$151:$Z$151,0)),0)+IFERROR(INDEX('Hoja de Trabajo para listado'!$AB$155:$BA$1048576,MATCH($A725,'Hoja de Trabajo para listado'!$AB$155:$AB$1048576,0),MATCH((CUADRO!H$5&amp;$E725),'Hoja de Trabajo para listado'!$AB$151:$BA$151,0)),0)+IFERROR(INDEX('Hoja de Trabajo para listado'!$BC$155:$CB$1048576,MATCH($A725,'Hoja de Trabajo para listado'!$BC$155:$BC$1048576,0),MATCH((CUADRO!H$5&amp;$E725),'Hoja de Trabajo para listado'!$BC$151:$CB$151,0)),0)+IFERROR(INDEX('Hoja de Trabajo para listado'!$DE$153:$DG$274,MATCH($A725,'Hoja de Trabajo para listado'!$DE$153:$DE$1048576,0),MATCH((CUADRO!H$5&amp;$E725),'Hoja de Trabajo para listado'!$DE$151:$DG$151,0)),0)+IFERROR(INDEX('Hoja de Trabajo para listado'!$CD$155:$DC$1048576,MATCH($A725,'Hoja de Trabajo para listado'!$CD$155:$CD$1048576,0),MATCH((CUADRO!H$5&amp;$E725),'Hoja de Trabajo para listado'!$CD$151:$DC$151,0)),0)</f>
        <v>0</v>
      </c>
      <c r="I725" s="255">
        <f ca="1">+IFERROR(INDEX('Hoja de Trabajo para listado'!$A$155:$Z$1048576,MATCH($A725,'Hoja de Trabajo para listado'!$A$155:$A$1048576,0),MATCH((CUADRO!I$5&amp;$E725),'Hoja de Trabajo para listado'!$A$151:$Z$151,0)),0)+IFERROR(INDEX('Hoja de Trabajo para listado'!$AB$155:$BA$1048576,MATCH($A725,'Hoja de Trabajo para listado'!$AB$155:$AB$1048576,0),MATCH((CUADRO!I$5&amp;$E725),'Hoja de Trabajo para listado'!$AB$151:$BA$151,0)),0)+IFERROR(INDEX('Hoja de Trabajo para listado'!$BC$155:$CB$1048576,MATCH($A725,'Hoja de Trabajo para listado'!$BC$155:$BC$1048576,0),MATCH((CUADRO!I$5&amp;$E725),'Hoja de Trabajo para listado'!$BC$151:$CB$151,0)),0)+IFERROR(INDEX('Hoja de Trabajo para listado'!$DE$153:$DG$274,MATCH($A725,'Hoja de Trabajo para listado'!$DE$153:$DE$1048576,0),MATCH((CUADRO!I$5&amp;$E725),'Hoja de Trabajo para listado'!$DE$151:$DG$151,0)),0)+IFERROR(INDEX('Hoja de Trabajo para listado'!$CD$155:$DC$1048576,MATCH($A725,'Hoja de Trabajo para listado'!$CD$155:$CD$1048576,0),MATCH((CUADRO!I$5&amp;$E725),'Hoja de Trabajo para listado'!$CD$151:$DC$151,0)),0)</f>
        <v>0</v>
      </c>
      <c r="J725" s="255">
        <f ca="1">+IFERROR(INDEX('Hoja de Trabajo para listado'!$A$155:$Z$1048576,MATCH($A725,'Hoja de Trabajo para listado'!$A$155:$A$1048576,0),MATCH((CUADRO!J$5&amp;$E725),'Hoja de Trabajo para listado'!$A$151:$Z$151,0)),0)+IFERROR(INDEX('Hoja de Trabajo para listado'!$AB$155:$BA$1048576,MATCH($A725,'Hoja de Trabajo para listado'!$AB$155:$AB$1048576,0),MATCH((CUADRO!J$5&amp;$E725),'Hoja de Trabajo para listado'!$AB$151:$BA$151,0)),0)+IFERROR(INDEX('Hoja de Trabajo para listado'!$BC$155:$CB$1048576,MATCH($A725,'Hoja de Trabajo para listado'!$BC$155:$BC$1048576,0),MATCH((CUADRO!J$5&amp;$E725),'Hoja de Trabajo para listado'!$BC$151:$CB$151,0)),0)+IFERROR(INDEX('Hoja de Trabajo para listado'!$DE$153:$DG$274,MATCH($A725,'Hoja de Trabajo para listado'!$DE$153:$DE$1048576,0),MATCH((CUADRO!J$5&amp;$E725),'Hoja de Trabajo para listado'!$DE$151:$DG$151,0)),0)+IFERROR(INDEX('Hoja de Trabajo para listado'!$CD$155:$DC$1048576,MATCH($A725,'Hoja de Trabajo para listado'!$CD$155:$CD$1048576,0),MATCH((CUADRO!J$5&amp;$E725),'Hoja de Trabajo para listado'!$CD$151:$DC$151,0)),0)</f>
        <v>0</v>
      </c>
      <c r="K725" s="255">
        <f ca="1">+IFERROR(INDEX('Hoja de Trabajo para listado'!$A$155:$Z$1048576,MATCH($A725,'Hoja de Trabajo para listado'!$A$155:$A$1048576,0),MATCH((CUADRO!K$5&amp;$E725),'Hoja de Trabajo para listado'!$A$151:$Z$151,0)),0)+IFERROR(INDEX('Hoja de Trabajo para listado'!$AB$155:$BA$1048576,MATCH($A725,'Hoja de Trabajo para listado'!$AB$155:$AB$1048576,0),MATCH((CUADRO!K$5&amp;$E725),'Hoja de Trabajo para listado'!$AB$151:$BA$151,0)),0)+IFERROR(INDEX('Hoja de Trabajo para listado'!$BC$155:$CB$1048576,MATCH($A725,'Hoja de Trabajo para listado'!$BC$155:$BC$1048576,0),MATCH((CUADRO!K$5&amp;$E725),'Hoja de Trabajo para listado'!$BC$151:$CB$151,0)),0)+IFERROR(INDEX('Hoja de Trabajo para listado'!$DE$153:$DG$274,MATCH($A725,'Hoja de Trabajo para listado'!$DE$153:$DE$1048576,0),MATCH((CUADRO!K$5&amp;$E725),'Hoja de Trabajo para listado'!$DE$151:$DG$151,0)),0)+IFERROR(INDEX('Hoja de Trabajo para listado'!$CD$155:$DC$1048576,MATCH($A725,'Hoja de Trabajo para listado'!$CD$155:$CD$1048576,0),MATCH((CUADRO!K$5&amp;$E725),'Hoja de Trabajo para listado'!$CD$151:$DC$151,0)),0)</f>
        <v>0</v>
      </c>
      <c r="L725" s="255">
        <f ca="1">+IFERROR(INDEX('Hoja de Trabajo para listado'!$A$155:$Z$1048576,MATCH($A725,'Hoja de Trabajo para listado'!$A$155:$A$1048576,0),MATCH((CUADRO!L$5&amp;$E725),'Hoja de Trabajo para listado'!$A$151:$Z$151,0)),0)+IFERROR(INDEX('Hoja de Trabajo para listado'!$AB$155:$BA$1048576,MATCH($A725,'Hoja de Trabajo para listado'!$AB$155:$AB$1048576,0),MATCH((CUADRO!L$5&amp;$E725),'Hoja de Trabajo para listado'!$AB$151:$BA$151,0)),0)+IFERROR(INDEX('Hoja de Trabajo para listado'!$BC$155:$CB$1048576,MATCH($A725,'Hoja de Trabajo para listado'!$BC$155:$BC$1048576,0),MATCH((CUADRO!L$5&amp;$E725),'Hoja de Trabajo para listado'!$BC$151:$CB$151,0)),0)+IFERROR(INDEX('Hoja de Trabajo para listado'!$DE$153:$DG$274,MATCH($A725,'Hoja de Trabajo para listado'!$DE$153:$DE$1048576,0),MATCH((CUADRO!L$5&amp;$E725),'Hoja de Trabajo para listado'!$DE$151:$DG$151,0)),0)+IFERROR(INDEX('Hoja de Trabajo para listado'!$CD$155:$DC$1048576,MATCH($A725,'Hoja de Trabajo para listado'!$CD$155:$CD$1048576,0),MATCH((CUADRO!L$5&amp;$E725),'Hoja de Trabajo para listado'!$CD$151:$DC$151,0)),0)</f>
        <v>0</v>
      </c>
      <c r="M725" s="255">
        <f ca="1">+IFERROR(INDEX('Hoja de Trabajo para listado'!$A$155:$Z$1048576,MATCH($A725,'Hoja de Trabajo para listado'!$A$155:$A$1048576,0),MATCH((CUADRO!M$5&amp;$E725),'Hoja de Trabajo para listado'!$A$151:$Z$151,0)),0)+IFERROR(INDEX('Hoja de Trabajo para listado'!$AB$155:$BA$1048576,MATCH($A725,'Hoja de Trabajo para listado'!$AB$155:$AB$1048576,0),MATCH((CUADRO!M$5&amp;$E725),'Hoja de Trabajo para listado'!$AB$151:$BA$151,0)),0)+IFERROR(INDEX('Hoja de Trabajo para listado'!$BC$155:$CB$1048576,MATCH($A725,'Hoja de Trabajo para listado'!$BC$155:$BC$1048576,0),MATCH((CUADRO!M$5&amp;$E725),'Hoja de Trabajo para listado'!$BC$151:$CB$151,0)),0)+IFERROR(INDEX('Hoja de Trabajo para listado'!$DE$153:$DG$274,MATCH($A725,'Hoja de Trabajo para listado'!$DE$153:$DE$1048576,0),MATCH((CUADRO!M$5&amp;$E725),'Hoja de Trabajo para listado'!$DE$151:$DG$151,0)),0)+IFERROR(INDEX('Hoja de Trabajo para listado'!$CD$155:$DC$1048576,MATCH($A725,'Hoja de Trabajo para listado'!$CD$155:$CD$1048576,0),MATCH((CUADRO!M$5&amp;$E725),'Hoja de Trabajo para listado'!$CD$151:$DC$151,0)),0)</f>
        <v>0</v>
      </c>
      <c r="N725" s="255">
        <f ca="1">+IFERROR(INDEX('Hoja de Trabajo para listado'!$A$155:$Z$1048576,MATCH($A725,'Hoja de Trabajo para listado'!$A$155:$A$1048576,0),MATCH((CUADRO!N$5&amp;$E725),'Hoja de Trabajo para listado'!$A$151:$Z$151,0)),0)+IFERROR(INDEX('Hoja de Trabajo para listado'!$AB$155:$BA$1048576,MATCH($A725,'Hoja de Trabajo para listado'!$AB$155:$AB$1048576,0),MATCH((CUADRO!N$5&amp;$E725),'Hoja de Trabajo para listado'!$AB$151:$BA$151,0)),0)+IFERROR(INDEX('Hoja de Trabajo para listado'!$BC$155:$CB$1048576,MATCH($A725,'Hoja de Trabajo para listado'!$BC$155:$BC$1048576,0),MATCH((CUADRO!N$5&amp;$E725),'Hoja de Trabajo para listado'!$BC$151:$CB$151,0)),0)+IFERROR(INDEX('Hoja de Trabajo para listado'!$DE$153:$DG$274,MATCH($A725,'Hoja de Trabajo para listado'!$DE$153:$DE$1048576,0),MATCH((CUADRO!N$5&amp;$E725),'Hoja de Trabajo para listado'!$DE$151:$DG$151,0)),0)+IFERROR(INDEX('Hoja de Trabajo para listado'!$CD$155:$DC$1048576,MATCH($A725,'Hoja de Trabajo para listado'!$CD$155:$CD$1048576,0),MATCH((CUADRO!N$5&amp;$E725),'Hoja de Trabajo para listado'!$CD$151:$DC$151,0)),0)</f>
        <v>0</v>
      </c>
      <c r="O725" s="255">
        <f ca="1">+IFERROR(INDEX('Hoja de Trabajo para listado'!$A$155:$Z$1048576,MATCH($A725,'Hoja de Trabajo para listado'!$A$155:$A$1048576,0),MATCH((CUADRO!O$5&amp;$E725),'Hoja de Trabajo para listado'!$A$151:$Z$151,0)),0)+IFERROR(INDEX('Hoja de Trabajo para listado'!$AB$155:$BA$1048576,MATCH($A725,'Hoja de Trabajo para listado'!$AB$155:$AB$1048576,0),MATCH((CUADRO!O$5&amp;$E725),'Hoja de Trabajo para listado'!$AB$151:$BA$151,0)),0)+IFERROR(INDEX('Hoja de Trabajo para listado'!$BC$155:$CB$1048576,MATCH($A725,'Hoja de Trabajo para listado'!$BC$155:$BC$1048576,0),MATCH((CUADRO!O$5&amp;$E725),'Hoja de Trabajo para listado'!$BC$151:$CB$151,0)),0)+IFERROR(INDEX('Hoja de Trabajo para listado'!$DE$153:$DG$274,MATCH($A725,'Hoja de Trabajo para listado'!$DE$153:$DE$1048576,0),MATCH((CUADRO!O$5&amp;$E725),'Hoja de Trabajo para listado'!$DE$151:$DG$151,0)),0)+IFERROR(INDEX('Hoja de Trabajo para listado'!$CD$155:$DC$1048576,MATCH($A725,'Hoja de Trabajo para listado'!$CD$155:$CD$1048576,0),MATCH((CUADRO!O$5&amp;$E725),'Hoja de Trabajo para listado'!$CD$151:$DC$151,0)),0)</f>
        <v>0</v>
      </c>
      <c r="P725" s="255">
        <f ca="1">+IFERROR(INDEX('Hoja de Trabajo para listado'!$A$155:$Z$1048576,MATCH($A725,'Hoja de Trabajo para listado'!$A$155:$A$1048576,0),MATCH((CUADRO!P$5&amp;$E725),'Hoja de Trabajo para listado'!$A$151:$Z$151,0)),0)+IFERROR(INDEX('Hoja de Trabajo para listado'!$AB$155:$BA$1048576,MATCH($A725,'Hoja de Trabajo para listado'!$AB$155:$AB$1048576,0),MATCH((CUADRO!P$5&amp;$E725),'Hoja de Trabajo para listado'!$AB$151:$BA$151,0)),0)+IFERROR(INDEX('Hoja de Trabajo para listado'!$BC$155:$CB$1048576,MATCH($A725,'Hoja de Trabajo para listado'!$BC$155:$BC$1048576,0),MATCH((CUADRO!P$5&amp;$E725),'Hoja de Trabajo para listado'!$BC$151:$CB$151,0)),0)+IFERROR(INDEX('Hoja de Trabajo para listado'!$DE$153:$DG$274,MATCH($A725,'Hoja de Trabajo para listado'!$DE$153:$DE$1048576,0),MATCH((CUADRO!P$5&amp;$E725),'Hoja de Trabajo para listado'!$DE$151:$DG$151,0)),0)+IFERROR(INDEX('Hoja de Trabajo para listado'!$CD$155:$DC$1048576,MATCH($A725,'Hoja de Trabajo para listado'!$CD$155:$CD$1048576,0),MATCH((CUADRO!P$5&amp;$E725),'Hoja de Trabajo para listado'!$CD$151:$DC$151,0)),0)</f>
        <v>0</v>
      </c>
      <c r="Q725" s="255">
        <f ca="1">+IFERROR(INDEX('Hoja de Trabajo para listado'!$A$155:$Z$1048576,MATCH($A725,'Hoja de Trabajo para listado'!$A$155:$A$1048576,0),MATCH((CUADRO!Q$5&amp;$E725),'Hoja de Trabajo para listado'!$A$151:$Z$151,0)),0)+IFERROR(INDEX('Hoja de Trabajo para listado'!$AB$155:$BA$1048576,MATCH($A725,'Hoja de Trabajo para listado'!$AB$155:$AB$1048576,0),MATCH((CUADRO!Q$5&amp;$E725),'Hoja de Trabajo para listado'!$AB$151:$BA$151,0)),0)+IFERROR(INDEX('Hoja de Trabajo para listado'!$BC$155:$CB$1048576,MATCH($A725,'Hoja de Trabajo para listado'!$BC$155:$BC$1048576,0),MATCH((CUADRO!Q$5&amp;$E725),'Hoja de Trabajo para listado'!$BC$151:$CB$151,0)),0)+IFERROR(INDEX('Hoja de Trabajo para listado'!$DE$153:$DG$274,MATCH($A725,'Hoja de Trabajo para listado'!$DE$153:$DE$1048576,0),MATCH((CUADRO!Q$5&amp;$E725),'Hoja de Trabajo para listado'!$DE$151:$DG$151,0)),0)+IFERROR(INDEX('Hoja de Trabajo para listado'!$CD$155:$DC$1048576,MATCH($A725,'Hoja de Trabajo para listado'!$CD$155:$CD$1048576,0),MATCH((CUADRO!Q$5&amp;$E725),'Hoja de Trabajo para listado'!$CD$151:$DC$151,0)),0)</f>
        <v>0</v>
      </c>
      <c r="R725" s="255">
        <f t="shared" ca="1" si="22"/>
        <v>0</v>
      </c>
      <c r="S725" s="262">
        <f ca="1">+R724+R725</f>
        <v>0</v>
      </c>
      <c r="T725" s="255">
        <f ca="1">+S725</f>
        <v>0</v>
      </c>
      <c r="U725" s="254">
        <f t="shared" si="23"/>
        <v>2</v>
      </c>
      <c r="V725" s="362" t="str">
        <f>+VLOOKUP(A725,bd_lista!$A$3:$E$590,5,FALSE)</f>
        <v>Gobiernos Autonomos Municipales</v>
      </c>
      <c r="W725" s="362"/>
      <c r="X725" s="254">
        <f>+VLOOKUP(A725,[2]Sheet1!$A$13:$D$744,4,FALSE)</f>
        <v>0</v>
      </c>
      <c r="Y725" s="254" t="e">
        <f>+VLOOKUP(X725,bd_lista!$A$3:$C$590,3,FALSE)</f>
        <v>#N/A</v>
      </c>
      <c r="Z725" s="314"/>
      <c r="AA725" s="315"/>
    </row>
    <row r="726" spans="1:27" customFormat="1" ht="15" hidden="1" customHeight="1">
      <c r="A726" s="32">
        <v>1408</v>
      </c>
      <c r="B726" s="306">
        <f>+A726</f>
        <v>1408</v>
      </c>
      <c r="C726" s="259" t="str">
        <f>+VLOOKUP(A726,bd_lista!$A$3:$C$590,3,FALSE)</f>
        <v>Gobierno Autónomo Municipal de Poopó (Villa Poopó)</v>
      </c>
      <c r="D726" s="361" t="str">
        <f>+C726</f>
        <v>Gobierno Autónomo Municipal de Poopó (Villa Poopó)</v>
      </c>
      <c r="E726" s="254" t="s">
        <v>1313</v>
      </c>
      <c r="F726" s="255">
        <f ca="1">+IFERROR(INDEX('Hoja de Trabajo para listado'!$A$155:$Z$1048576,MATCH($A726,'Hoja de Trabajo para listado'!$A$155:$A$1048576,0),MATCH((CUADRO!F$5&amp;$E726),'Hoja de Trabajo para listado'!$A$151:$Z$151,0)),0)+IFERROR(INDEX('Hoja de Trabajo para listado'!$AB$155:$BA$1048576,MATCH($A726,'Hoja de Trabajo para listado'!$AB$155:$AB$1048576,0),MATCH((CUADRO!F$5&amp;$E726),'Hoja de Trabajo para listado'!$AB$151:$BA$151,0)),0)+IFERROR(INDEX('Hoja de Trabajo para listado'!$BC$155:$CB$1048576,MATCH($A726,'Hoja de Trabajo para listado'!$BC$155:$BC$1048576,0),MATCH((CUADRO!F$5&amp;$E726),'Hoja de Trabajo para listado'!$BC$151:$CB$151,0)),0)+IFERROR(INDEX('Hoja de Trabajo para listado'!$DE$153:$DG$274,MATCH($A726,'Hoja de Trabajo para listado'!$DE$153:$DE$1048576,0),MATCH((CUADRO!F$5&amp;$E726),'Hoja de Trabajo para listado'!$DE$151:$DG$151,0)),0)+IFERROR(INDEX('Hoja de Trabajo para listado'!$CD$155:$DC$1048576,MATCH($A726,'Hoja de Trabajo para listado'!$CD$155:$CD$1048576,0),MATCH((CUADRO!F$5&amp;$E726),'Hoja de Trabajo para listado'!$CD$151:$DC$151,0)),0)</f>
        <v>0</v>
      </c>
      <c r="G726" s="255">
        <f ca="1">+IFERROR(INDEX('Hoja de Trabajo para listado'!$A$155:$Z$1048576,MATCH($A726,'Hoja de Trabajo para listado'!$A$155:$A$1048576,0),MATCH((CUADRO!G$5&amp;$E726),'Hoja de Trabajo para listado'!$A$151:$Z$151,0)),0)+IFERROR(INDEX('Hoja de Trabajo para listado'!$AB$155:$BA$1048576,MATCH($A726,'Hoja de Trabajo para listado'!$AB$155:$AB$1048576,0),MATCH((CUADRO!G$5&amp;$E726),'Hoja de Trabajo para listado'!$AB$151:$BA$151,0)),0)+IFERROR(INDEX('Hoja de Trabajo para listado'!$BC$155:$CB$1048576,MATCH($A726,'Hoja de Trabajo para listado'!$BC$155:$BC$1048576,0),MATCH((CUADRO!G$5&amp;$E726),'Hoja de Trabajo para listado'!$BC$151:$CB$151,0)),0)+IFERROR(INDEX('Hoja de Trabajo para listado'!$DE$153:$DG$274,MATCH($A726,'Hoja de Trabajo para listado'!$DE$153:$DE$1048576,0),MATCH((CUADRO!G$5&amp;$E726),'Hoja de Trabajo para listado'!$DE$151:$DG$151,0)),0)+IFERROR(INDEX('Hoja de Trabajo para listado'!$CD$155:$DC$1048576,MATCH($A726,'Hoja de Trabajo para listado'!$CD$155:$CD$1048576,0),MATCH((CUADRO!G$5&amp;$E726),'Hoja de Trabajo para listado'!$CD$151:$DC$151,0)),0)</f>
        <v>0</v>
      </c>
      <c r="H726" s="255">
        <f ca="1">+IFERROR(INDEX('Hoja de Trabajo para listado'!$A$155:$Z$1048576,MATCH($A726,'Hoja de Trabajo para listado'!$A$155:$A$1048576,0),MATCH((CUADRO!H$5&amp;$E726),'Hoja de Trabajo para listado'!$A$151:$Z$151,0)),0)+IFERROR(INDEX('Hoja de Trabajo para listado'!$AB$155:$BA$1048576,MATCH($A726,'Hoja de Trabajo para listado'!$AB$155:$AB$1048576,0),MATCH((CUADRO!H$5&amp;$E726),'Hoja de Trabajo para listado'!$AB$151:$BA$151,0)),0)+IFERROR(INDEX('Hoja de Trabajo para listado'!$BC$155:$CB$1048576,MATCH($A726,'Hoja de Trabajo para listado'!$BC$155:$BC$1048576,0),MATCH((CUADRO!H$5&amp;$E726),'Hoja de Trabajo para listado'!$BC$151:$CB$151,0)),0)+IFERROR(INDEX('Hoja de Trabajo para listado'!$DE$153:$DG$274,MATCH($A726,'Hoja de Trabajo para listado'!$DE$153:$DE$1048576,0),MATCH((CUADRO!H$5&amp;$E726),'Hoja de Trabajo para listado'!$DE$151:$DG$151,0)),0)+IFERROR(INDEX('Hoja de Trabajo para listado'!$CD$155:$DC$1048576,MATCH($A726,'Hoja de Trabajo para listado'!$CD$155:$CD$1048576,0),MATCH((CUADRO!H$5&amp;$E726),'Hoja de Trabajo para listado'!$CD$151:$DC$151,0)),0)</f>
        <v>0</v>
      </c>
      <c r="I726" s="255">
        <f ca="1">+IFERROR(INDEX('Hoja de Trabajo para listado'!$A$155:$Z$1048576,MATCH($A726,'Hoja de Trabajo para listado'!$A$155:$A$1048576,0),MATCH((CUADRO!I$5&amp;$E726),'Hoja de Trabajo para listado'!$A$151:$Z$151,0)),0)+IFERROR(INDEX('Hoja de Trabajo para listado'!$AB$155:$BA$1048576,MATCH($A726,'Hoja de Trabajo para listado'!$AB$155:$AB$1048576,0),MATCH((CUADRO!I$5&amp;$E726),'Hoja de Trabajo para listado'!$AB$151:$BA$151,0)),0)+IFERROR(INDEX('Hoja de Trabajo para listado'!$BC$155:$CB$1048576,MATCH($A726,'Hoja de Trabajo para listado'!$BC$155:$BC$1048576,0),MATCH((CUADRO!I$5&amp;$E726),'Hoja de Trabajo para listado'!$BC$151:$CB$151,0)),0)+IFERROR(INDEX('Hoja de Trabajo para listado'!$DE$153:$DG$274,MATCH($A726,'Hoja de Trabajo para listado'!$DE$153:$DE$1048576,0),MATCH((CUADRO!I$5&amp;$E726),'Hoja de Trabajo para listado'!$DE$151:$DG$151,0)),0)+IFERROR(INDEX('Hoja de Trabajo para listado'!$CD$155:$DC$1048576,MATCH($A726,'Hoja de Trabajo para listado'!$CD$155:$CD$1048576,0),MATCH((CUADRO!I$5&amp;$E726),'Hoja de Trabajo para listado'!$CD$151:$DC$151,0)),0)</f>
        <v>0</v>
      </c>
      <c r="J726" s="255">
        <f ca="1">+IFERROR(INDEX('Hoja de Trabajo para listado'!$A$155:$Z$1048576,MATCH($A726,'Hoja de Trabajo para listado'!$A$155:$A$1048576,0),MATCH((CUADRO!J$5&amp;$E726),'Hoja de Trabajo para listado'!$A$151:$Z$151,0)),0)+IFERROR(INDEX('Hoja de Trabajo para listado'!$AB$155:$BA$1048576,MATCH($A726,'Hoja de Trabajo para listado'!$AB$155:$AB$1048576,0),MATCH((CUADRO!J$5&amp;$E726),'Hoja de Trabajo para listado'!$AB$151:$BA$151,0)),0)+IFERROR(INDEX('Hoja de Trabajo para listado'!$BC$155:$CB$1048576,MATCH($A726,'Hoja de Trabajo para listado'!$BC$155:$BC$1048576,0),MATCH((CUADRO!J$5&amp;$E726),'Hoja de Trabajo para listado'!$BC$151:$CB$151,0)),0)+IFERROR(INDEX('Hoja de Trabajo para listado'!$DE$153:$DG$274,MATCH($A726,'Hoja de Trabajo para listado'!$DE$153:$DE$1048576,0),MATCH((CUADRO!J$5&amp;$E726),'Hoja de Trabajo para listado'!$DE$151:$DG$151,0)),0)+IFERROR(INDEX('Hoja de Trabajo para listado'!$CD$155:$DC$1048576,MATCH($A726,'Hoja de Trabajo para listado'!$CD$155:$CD$1048576,0),MATCH((CUADRO!J$5&amp;$E726),'Hoja de Trabajo para listado'!$CD$151:$DC$151,0)),0)</f>
        <v>0</v>
      </c>
      <c r="K726" s="255">
        <f ca="1">+IFERROR(INDEX('Hoja de Trabajo para listado'!$A$155:$Z$1048576,MATCH($A726,'Hoja de Trabajo para listado'!$A$155:$A$1048576,0),MATCH((CUADRO!K$5&amp;$E726),'Hoja de Trabajo para listado'!$A$151:$Z$151,0)),0)+IFERROR(INDEX('Hoja de Trabajo para listado'!$AB$155:$BA$1048576,MATCH($A726,'Hoja de Trabajo para listado'!$AB$155:$AB$1048576,0),MATCH((CUADRO!K$5&amp;$E726),'Hoja de Trabajo para listado'!$AB$151:$BA$151,0)),0)+IFERROR(INDEX('Hoja de Trabajo para listado'!$BC$155:$CB$1048576,MATCH($A726,'Hoja de Trabajo para listado'!$BC$155:$BC$1048576,0),MATCH((CUADRO!K$5&amp;$E726),'Hoja de Trabajo para listado'!$BC$151:$CB$151,0)),0)+IFERROR(INDEX('Hoja de Trabajo para listado'!$DE$153:$DG$274,MATCH($A726,'Hoja de Trabajo para listado'!$DE$153:$DE$1048576,0),MATCH((CUADRO!K$5&amp;$E726),'Hoja de Trabajo para listado'!$DE$151:$DG$151,0)),0)+IFERROR(INDEX('Hoja de Trabajo para listado'!$CD$155:$DC$1048576,MATCH($A726,'Hoja de Trabajo para listado'!$CD$155:$CD$1048576,0),MATCH((CUADRO!K$5&amp;$E726),'Hoja de Trabajo para listado'!$CD$151:$DC$151,0)),0)</f>
        <v>0</v>
      </c>
      <c r="L726" s="255">
        <f ca="1">+IFERROR(INDEX('Hoja de Trabajo para listado'!$A$155:$Z$1048576,MATCH($A726,'Hoja de Trabajo para listado'!$A$155:$A$1048576,0),MATCH((CUADRO!L$5&amp;$E726),'Hoja de Trabajo para listado'!$A$151:$Z$151,0)),0)+IFERROR(INDEX('Hoja de Trabajo para listado'!$AB$155:$BA$1048576,MATCH($A726,'Hoja de Trabajo para listado'!$AB$155:$AB$1048576,0),MATCH((CUADRO!L$5&amp;$E726),'Hoja de Trabajo para listado'!$AB$151:$BA$151,0)),0)+IFERROR(INDEX('Hoja de Trabajo para listado'!$BC$155:$CB$1048576,MATCH($A726,'Hoja de Trabajo para listado'!$BC$155:$BC$1048576,0),MATCH((CUADRO!L$5&amp;$E726),'Hoja de Trabajo para listado'!$BC$151:$CB$151,0)),0)+IFERROR(INDEX('Hoja de Trabajo para listado'!$DE$153:$DG$274,MATCH($A726,'Hoja de Trabajo para listado'!$DE$153:$DE$1048576,0),MATCH((CUADRO!L$5&amp;$E726),'Hoja de Trabajo para listado'!$DE$151:$DG$151,0)),0)+IFERROR(INDEX('Hoja de Trabajo para listado'!$CD$155:$DC$1048576,MATCH($A726,'Hoja de Trabajo para listado'!$CD$155:$CD$1048576,0),MATCH((CUADRO!L$5&amp;$E726),'Hoja de Trabajo para listado'!$CD$151:$DC$151,0)),0)</f>
        <v>0</v>
      </c>
      <c r="M726" s="255">
        <f ca="1">+IFERROR(INDEX('Hoja de Trabajo para listado'!$A$155:$Z$1048576,MATCH($A726,'Hoja de Trabajo para listado'!$A$155:$A$1048576,0),MATCH((CUADRO!M$5&amp;$E726),'Hoja de Trabajo para listado'!$A$151:$Z$151,0)),0)+IFERROR(INDEX('Hoja de Trabajo para listado'!$AB$155:$BA$1048576,MATCH($A726,'Hoja de Trabajo para listado'!$AB$155:$AB$1048576,0),MATCH((CUADRO!M$5&amp;$E726),'Hoja de Trabajo para listado'!$AB$151:$BA$151,0)),0)+IFERROR(INDEX('Hoja de Trabajo para listado'!$BC$155:$CB$1048576,MATCH($A726,'Hoja de Trabajo para listado'!$BC$155:$BC$1048576,0),MATCH((CUADRO!M$5&amp;$E726),'Hoja de Trabajo para listado'!$BC$151:$CB$151,0)),0)+IFERROR(INDEX('Hoja de Trabajo para listado'!$DE$153:$DG$274,MATCH($A726,'Hoja de Trabajo para listado'!$DE$153:$DE$1048576,0),MATCH((CUADRO!M$5&amp;$E726),'Hoja de Trabajo para listado'!$DE$151:$DG$151,0)),0)+IFERROR(INDEX('Hoja de Trabajo para listado'!$CD$155:$DC$1048576,MATCH($A726,'Hoja de Trabajo para listado'!$CD$155:$CD$1048576,0),MATCH((CUADRO!M$5&amp;$E726),'Hoja de Trabajo para listado'!$CD$151:$DC$151,0)),0)</f>
        <v>0</v>
      </c>
      <c r="N726" s="255">
        <f ca="1">+IFERROR(INDEX('Hoja de Trabajo para listado'!$A$155:$Z$1048576,MATCH($A726,'Hoja de Trabajo para listado'!$A$155:$A$1048576,0),MATCH((CUADRO!N$5&amp;$E726),'Hoja de Trabajo para listado'!$A$151:$Z$151,0)),0)+IFERROR(INDEX('Hoja de Trabajo para listado'!$AB$155:$BA$1048576,MATCH($A726,'Hoja de Trabajo para listado'!$AB$155:$AB$1048576,0),MATCH((CUADRO!N$5&amp;$E726),'Hoja de Trabajo para listado'!$AB$151:$BA$151,0)),0)+IFERROR(INDEX('Hoja de Trabajo para listado'!$BC$155:$CB$1048576,MATCH($A726,'Hoja de Trabajo para listado'!$BC$155:$BC$1048576,0),MATCH((CUADRO!N$5&amp;$E726),'Hoja de Trabajo para listado'!$BC$151:$CB$151,0)),0)+IFERROR(INDEX('Hoja de Trabajo para listado'!$DE$153:$DG$274,MATCH($A726,'Hoja de Trabajo para listado'!$DE$153:$DE$1048576,0),MATCH((CUADRO!N$5&amp;$E726),'Hoja de Trabajo para listado'!$DE$151:$DG$151,0)),0)+IFERROR(INDEX('Hoja de Trabajo para listado'!$CD$155:$DC$1048576,MATCH($A726,'Hoja de Trabajo para listado'!$CD$155:$CD$1048576,0),MATCH((CUADRO!N$5&amp;$E726),'Hoja de Trabajo para listado'!$CD$151:$DC$151,0)),0)</f>
        <v>0</v>
      </c>
      <c r="O726" s="255">
        <f ca="1">+IFERROR(INDEX('Hoja de Trabajo para listado'!$A$155:$Z$1048576,MATCH($A726,'Hoja de Trabajo para listado'!$A$155:$A$1048576,0),MATCH((CUADRO!O$5&amp;$E726),'Hoja de Trabajo para listado'!$A$151:$Z$151,0)),0)+IFERROR(INDEX('Hoja de Trabajo para listado'!$AB$155:$BA$1048576,MATCH($A726,'Hoja de Trabajo para listado'!$AB$155:$AB$1048576,0),MATCH((CUADRO!O$5&amp;$E726),'Hoja de Trabajo para listado'!$AB$151:$BA$151,0)),0)+IFERROR(INDEX('Hoja de Trabajo para listado'!$BC$155:$CB$1048576,MATCH($A726,'Hoja de Trabajo para listado'!$BC$155:$BC$1048576,0),MATCH((CUADRO!O$5&amp;$E726),'Hoja de Trabajo para listado'!$BC$151:$CB$151,0)),0)+IFERROR(INDEX('Hoja de Trabajo para listado'!$DE$153:$DG$274,MATCH($A726,'Hoja de Trabajo para listado'!$DE$153:$DE$1048576,0),MATCH((CUADRO!O$5&amp;$E726),'Hoja de Trabajo para listado'!$DE$151:$DG$151,0)),0)+IFERROR(INDEX('Hoja de Trabajo para listado'!$CD$155:$DC$1048576,MATCH($A726,'Hoja de Trabajo para listado'!$CD$155:$CD$1048576,0),MATCH((CUADRO!O$5&amp;$E726),'Hoja de Trabajo para listado'!$CD$151:$DC$151,0)),0)</f>
        <v>0</v>
      </c>
      <c r="P726" s="255">
        <f ca="1">+IFERROR(INDEX('Hoja de Trabajo para listado'!$A$155:$Z$1048576,MATCH($A726,'Hoja de Trabajo para listado'!$A$155:$A$1048576,0),MATCH((CUADRO!P$5&amp;$E726),'Hoja de Trabajo para listado'!$A$151:$Z$151,0)),0)+IFERROR(INDEX('Hoja de Trabajo para listado'!$AB$155:$BA$1048576,MATCH($A726,'Hoja de Trabajo para listado'!$AB$155:$AB$1048576,0),MATCH((CUADRO!P$5&amp;$E726),'Hoja de Trabajo para listado'!$AB$151:$BA$151,0)),0)+IFERROR(INDEX('Hoja de Trabajo para listado'!$BC$155:$CB$1048576,MATCH($A726,'Hoja de Trabajo para listado'!$BC$155:$BC$1048576,0),MATCH((CUADRO!P$5&amp;$E726),'Hoja de Trabajo para listado'!$BC$151:$CB$151,0)),0)+IFERROR(INDEX('Hoja de Trabajo para listado'!$DE$153:$DG$274,MATCH($A726,'Hoja de Trabajo para listado'!$DE$153:$DE$1048576,0),MATCH((CUADRO!P$5&amp;$E726),'Hoja de Trabajo para listado'!$DE$151:$DG$151,0)),0)+IFERROR(INDEX('Hoja de Trabajo para listado'!$CD$155:$DC$1048576,MATCH($A726,'Hoja de Trabajo para listado'!$CD$155:$CD$1048576,0),MATCH((CUADRO!P$5&amp;$E726),'Hoja de Trabajo para listado'!$CD$151:$DC$151,0)),0)</f>
        <v>0</v>
      </c>
      <c r="Q726" s="255">
        <f ca="1">+IFERROR(INDEX('Hoja de Trabajo para listado'!$A$155:$Z$1048576,MATCH($A726,'Hoja de Trabajo para listado'!$A$155:$A$1048576,0),MATCH((CUADRO!Q$5&amp;$E726),'Hoja de Trabajo para listado'!$A$151:$Z$151,0)),0)+IFERROR(INDEX('Hoja de Trabajo para listado'!$AB$155:$BA$1048576,MATCH($A726,'Hoja de Trabajo para listado'!$AB$155:$AB$1048576,0),MATCH((CUADRO!Q$5&amp;$E726),'Hoja de Trabajo para listado'!$AB$151:$BA$151,0)),0)+IFERROR(INDEX('Hoja de Trabajo para listado'!$BC$155:$CB$1048576,MATCH($A726,'Hoja de Trabajo para listado'!$BC$155:$BC$1048576,0),MATCH((CUADRO!Q$5&amp;$E726),'Hoja de Trabajo para listado'!$BC$151:$CB$151,0)),0)+IFERROR(INDEX('Hoja de Trabajo para listado'!$DE$153:$DG$274,MATCH($A726,'Hoja de Trabajo para listado'!$DE$153:$DE$1048576,0),MATCH((CUADRO!Q$5&amp;$E726),'Hoja de Trabajo para listado'!$DE$151:$DG$151,0)),0)+IFERROR(INDEX('Hoja de Trabajo para listado'!$CD$155:$DC$1048576,MATCH($A726,'Hoja de Trabajo para listado'!$CD$155:$CD$1048576,0),MATCH((CUADRO!Q$5&amp;$E726),'Hoja de Trabajo para listado'!$CD$151:$DC$151,0)),0)</f>
        <v>0</v>
      </c>
      <c r="R726" s="255">
        <f t="shared" ca="1" si="22"/>
        <v>0</v>
      </c>
      <c r="S726" s="262"/>
      <c r="T726" s="255">
        <f ca="1">+T727</f>
        <v>0</v>
      </c>
      <c r="U726" s="254">
        <f t="shared" si="23"/>
        <v>1</v>
      </c>
      <c r="V726" s="362" t="str">
        <f>+VLOOKUP(A726,bd_lista!$A$3:$E$590,5,FALSE)</f>
        <v>Gobiernos Autonomos Municipales</v>
      </c>
      <c r="W726" s="361" t="str">
        <f>+V726</f>
        <v>Gobiernos Autonomos Municipales</v>
      </c>
      <c r="X726" s="254">
        <f>+VLOOKUP(A726,[2]Sheet1!$A$13:$D$744,4,FALSE)</f>
        <v>0</v>
      </c>
      <c r="Y726" s="254" t="e">
        <f>+VLOOKUP(X726,bd_lista!$A$3:$C$590,3,FALSE)</f>
        <v>#N/A</v>
      </c>
      <c r="Z726" s="316">
        <f>+X726</f>
        <v>0</v>
      </c>
      <c r="AA726" s="317" t="e">
        <f>+Y726</f>
        <v>#N/A</v>
      </c>
    </row>
    <row r="727" spans="1:27" customFormat="1" ht="15" hidden="1" customHeight="1">
      <c r="A727" s="32">
        <v>1408</v>
      </c>
      <c r="B727" s="307"/>
      <c r="C727" s="259" t="str">
        <f>+VLOOKUP(A727,bd_lista!$A$3:$C$590,3,FALSE)</f>
        <v>Gobierno Autónomo Municipal de Poopó (Villa Poopó)</v>
      </c>
      <c r="D727" s="362"/>
      <c r="E727" s="256" t="s">
        <v>1314</v>
      </c>
      <c r="F727" s="255">
        <f ca="1">+IFERROR(INDEX('Hoja de Trabajo para listado'!$A$155:$Z$1048576,MATCH($A727,'Hoja de Trabajo para listado'!$A$155:$A$1048576,0),MATCH((CUADRO!F$5&amp;$E727),'Hoja de Trabajo para listado'!$A$151:$Z$151,0)),0)+IFERROR(INDEX('Hoja de Trabajo para listado'!$AB$155:$BA$1048576,MATCH($A727,'Hoja de Trabajo para listado'!$AB$155:$AB$1048576,0),MATCH((CUADRO!F$5&amp;$E727),'Hoja de Trabajo para listado'!$AB$151:$BA$151,0)),0)+IFERROR(INDEX('Hoja de Trabajo para listado'!$BC$155:$CB$1048576,MATCH($A727,'Hoja de Trabajo para listado'!$BC$155:$BC$1048576,0),MATCH((CUADRO!F$5&amp;$E727),'Hoja de Trabajo para listado'!$BC$151:$CB$151,0)),0)+IFERROR(INDEX('Hoja de Trabajo para listado'!$DE$153:$DG$274,MATCH($A727,'Hoja de Trabajo para listado'!$DE$153:$DE$1048576,0),MATCH((CUADRO!F$5&amp;$E727),'Hoja de Trabajo para listado'!$DE$151:$DG$151,0)),0)+IFERROR(INDEX('Hoja de Trabajo para listado'!$CD$155:$DC$1048576,MATCH($A727,'Hoja de Trabajo para listado'!$CD$155:$CD$1048576,0),MATCH((CUADRO!F$5&amp;$E727),'Hoja de Trabajo para listado'!$CD$151:$DC$151,0)),0)</f>
        <v>0</v>
      </c>
      <c r="G727" s="255">
        <f ca="1">+IFERROR(INDEX('Hoja de Trabajo para listado'!$A$155:$Z$1048576,MATCH($A727,'Hoja de Trabajo para listado'!$A$155:$A$1048576,0),MATCH((CUADRO!G$5&amp;$E727),'Hoja de Trabajo para listado'!$A$151:$Z$151,0)),0)+IFERROR(INDEX('Hoja de Trabajo para listado'!$AB$155:$BA$1048576,MATCH($A727,'Hoja de Trabajo para listado'!$AB$155:$AB$1048576,0),MATCH((CUADRO!G$5&amp;$E727),'Hoja de Trabajo para listado'!$AB$151:$BA$151,0)),0)+IFERROR(INDEX('Hoja de Trabajo para listado'!$BC$155:$CB$1048576,MATCH($A727,'Hoja de Trabajo para listado'!$BC$155:$BC$1048576,0),MATCH((CUADRO!G$5&amp;$E727),'Hoja de Trabajo para listado'!$BC$151:$CB$151,0)),0)+IFERROR(INDEX('Hoja de Trabajo para listado'!$DE$153:$DG$274,MATCH($A727,'Hoja de Trabajo para listado'!$DE$153:$DE$1048576,0),MATCH((CUADRO!G$5&amp;$E727),'Hoja de Trabajo para listado'!$DE$151:$DG$151,0)),0)+IFERROR(INDEX('Hoja de Trabajo para listado'!$CD$155:$DC$1048576,MATCH($A727,'Hoja de Trabajo para listado'!$CD$155:$CD$1048576,0),MATCH((CUADRO!G$5&amp;$E727),'Hoja de Trabajo para listado'!$CD$151:$DC$151,0)),0)</f>
        <v>0</v>
      </c>
      <c r="H727" s="255">
        <f ca="1">+IFERROR(INDEX('Hoja de Trabajo para listado'!$A$155:$Z$1048576,MATCH($A727,'Hoja de Trabajo para listado'!$A$155:$A$1048576,0),MATCH((CUADRO!H$5&amp;$E727),'Hoja de Trabajo para listado'!$A$151:$Z$151,0)),0)+IFERROR(INDEX('Hoja de Trabajo para listado'!$AB$155:$BA$1048576,MATCH($A727,'Hoja de Trabajo para listado'!$AB$155:$AB$1048576,0),MATCH((CUADRO!H$5&amp;$E727),'Hoja de Trabajo para listado'!$AB$151:$BA$151,0)),0)+IFERROR(INDEX('Hoja de Trabajo para listado'!$BC$155:$CB$1048576,MATCH($A727,'Hoja de Trabajo para listado'!$BC$155:$BC$1048576,0),MATCH((CUADRO!H$5&amp;$E727),'Hoja de Trabajo para listado'!$BC$151:$CB$151,0)),0)+IFERROR(INDEX('Hoja de Trabajo para listado'!$DE$153:$DG$274,MATCH($A727,'Hoja de Trabajo para listado'!$DE$153:$DE$1048576,0),MATCH((CUADRO!H$5&amp;$E727),'Hoja de Trabajo para listado'!$DE$151:$DG$151,0)),0)+IFERROR(INDEX('Hoja de Trabajo para listado'!$CD$155:$DC$1048576,MATCH($A727,'Hoja de Trabajo para listado'!$CD$155:$CD$1048576,0),MATCH((CUADRO!H$5&amp;$E727),'Hoja de Trabajo para listado'!$CD$151:$DC$151,0)),0)</f>
        <v>0</v>
      </c>
      <c r="I727" s="255">
        <f ca="1">+IFERROR(INDEX('Hoja de Trabajo para listado'!$A$155:$Z$1048576,MATCH($A727,'Hoja de Trabajo para listado'!$A$155:$A$1048576,0),MATCH((CUADRO!I$5&amp;$E727),'Hoja de Trabajo para listado'!$A$151:$Z$151,0)),0)+IFERROR(INDEX('Hoja de Trabajo para listado'!$AB$155:$BA$1048576,MATCH($A727,'Hoja de Trabajo para listado'!$AB$155:$AB$1048576,0),MATCH((CUADRO!I$5&amp;$E727),'Hoja de Trabajo para listado'!$AB$151:$BA$151,0)),0)+IFERROR(INDEX('Hoja de Trabajo para listado'!$BC$155:$CB$1048576,MATCH($A727,'Hoja de Trabajo para listado'!$BC$155:$BC$1048576,0),MATCH((CUADRO!I$5&amp;$E727),'Hoja de Trabajo para listado'!$BC$151:$CB$151,0)),0)+IFERROR(INDEX('Hoja de Trabajo para listado'!$DE$153:$DG$274,MATCH($A727,'Hoja de Trabajo para listado'!$DE$153:$DE$1048576,0),MATCH((CUADRO!I$5&amp;$E727),'Hoja de Trabajo para listado'!$DE$151:$DG$151,0)),0)+IFERROR(INDEX('Hoja de Trabajo para listado'!$CD$155:$DC$1048576,MATCH($A727,'Hoja de Trabajo para listado'!$CD$155:$CD$1048576,0),MATCH((CUADRO!I$5&amp;$E727),'Hoja de Trabajo para listado'!$CD$151:$DC$151,0)),0)</f>
        <v>0</v>
      </c>
      <c r="J727" s="255">
        <f ca="1">+IFERROR(INDEX('Hoja de Trabajo para listado'!$A$155:$Z$1048576,MATCH($A727,'Hoja de Trabajo para listado'!$A$155:$A$1048576,0),MATCH((CUADRO!J$5&amp;$E727),'Hoja de Trabajo para listado'!$A$151:$Z$151,0)),0)+IFERROR(INDEX('Hoja de Trabajo para listado'!$AB$155:$BA$1048576,MATCH($A727,'Hoja de Trabajo para listado'!$AB$155:$AB$1048576,0),MATCH((CUADRO!J$5&amp;$E727),'Hoja de Trabajo para listado'!$AB$151:$BA$151,0)),0)+IFERROR(INDEX('Hoja de Trabajo para listado'!$BC$155:$CB$1048576,MATCH($A727,'Hoja de Trabajo para listado'!$BC$155:$BC$1048576,0),MATCH((CUADRO!J$5&amp;$E727),'Hoja de Trabajo para listado'!$BC$151:$CB$151,0)),0)+IFERROR(INDEX('Hoja de Trabajo para listado'!$DE$153:$DG$274,MATCH($A727,'Hoja de Trabajo para listado'!$DE$153:$DE$1048576,0),MATCH((CUADRO!J$5&amp;$E727),'Hoja de Trabajo para listado'!$DE$151:$DG$151,0)),0)+IFERROR(INDEX('Hoja de Trabajo para listado'!$CD$155:$DC$1048576,MATCH($A727,'Hoja de Trabajo para listado'!$CD$155:$CD$1048576,0),MATCH((CUADRO!J$5&amp;$E727),'Hoja de Trabajo para listado'!$CD$151:$DC$151,0)),0)</f>
        <v>0</v>
      </c>
      <c r="K727" s="255">
        <f ca="1">+IFERROR(INDEX('Hoja de Trabajo para listado'!$A$155:$Z$1048576,MATCH($A727,'Hoja de Trabajo para listado'!$A$155:$A$1048576,0),MATCH((CUADRO!K$5&amp;$E727),'Hoja de Trabajo para listado'!$A$151:$Z$151,0)),0)+IFERROR(INDEX('Hoja de Trabajo para listado'!$AB$155:$BA$1048576,MATCH($A727,'Hoja de Trabajo para listado'!$AB$155:$AB$1048576,0),MATCH((CUADRO!K$5&amp;$E727),'Hoja de Trabajo para listado'!$AB$151:$BA$151,0)),0)+IFERROR(INDEX('Hoja de Trabajo para listado'!$BC$155:$CB$1048576,MATCH($A727,'Hoja de Trabajo para listado'!$BC$155:$BC$1048576,0),MATCH((CUADRO!K$5&amp;$E727),'Hoja de Trabajo para listado'!$BC$151:$CB$151,0)),0)+IFERROR(INDEX('Hoja de Trabajo para listado'!$DE$153:$DG$274,MATCH($A727,'Hoja de Trabajo para listado'!$DE$153:$DE$1048576,0),MATCH((CUADRO!K$5&amp;$E727),'Hoja de Trabajo para listado'!$DE$151:$DG$151,0)),0)+IFERROR(INDEX('Hoja de Trabajo para listado'!$CD$155:$DC$1048576,MATCH($A727,'Hoja de Trabajo para listado'!$CD$155:$CD$1048576,0),MATCH((CUADRO!K$5&amp;$E727),'Hoja de Trabajo para listado'!$CD$151:$DC$151,0)),0)</f>
        <v>0</v>
      </c>
      <c r="L727" s="255">
        <f ca="1">+IFERROR(INDEX('Hoja de Trabajo para listado'!$A$155:$Z$1048576,MATCH($A727,'Hoja de Trabajo para listado'!$A$155:$A$1048576,0),MATCH((CUADRO!L$5&amp;$E727),'Hoja de Trabajo para listado'!$A$151:$Z$151,0)),0)+IFERROR(INDEX('Hoja de Trabajo para listado'!$AB$155:$BA$1048576,MATCH($A727,'Hoja de Trabajo para listado'!$AB$155:$AB$1048576,0),MATCH((CUADRO!L$5&amp;$E727),'Hoja de Trabajo para listado'!$AB$151:$BA$151,0)),0)+IFERROR(INDEX('Hoja de Trabajo para listado'!$BC$155:$CB$1048576,MATCH($A727,'Hoja de Trabajo para listado'!$BC$155:$BC$1048576,0),MATCH((CUADRO!L$5&amp;$E727),'Hoja de Trabajo para listado'!$BC$151:$CB$151,0)),0)+IFERROR(INDEX('Hoja de Trabajo para listado'!$DE$153:$DG$274,MATCH($A727,'Hoja de Trabajo para listado'!$DE$153:$DE$1048576,0),MATCH((CUADRO!L$5&amp;$E727),'Hoja de Trabajo para listado'!$DE$151:$DG$151,0)),0)+IFERROR(INDEX('Hoja de Trabajo para listado'!$CD$155:$DC$1048576,MATCH($A727,'Hoja de Trabajo para listado'!$CD$155:$CD$1048576,0),MATCH((CUADRO!L$5&amp;$E727),'Hoja de Trabajo para listado'!$CD$151:$DC$151,0)),0)</f>
        <v>0</v>
      </c>
      <c r="M727" s="255">
        <f ca="1">+IFERROR(INDEX('Hoja de Trabajo para listado'!$A$155:$Z$1048576,MATCH($A727,'Hoja de Trabajo para listado'!$A$155:$A$1048576,0),MATCH((CUADRO!M$5&amp;$E727),'Hoja de Trabajo para listado'!$A$151:$Z$151,0)),0)+IFERROR(INDEX('Hoja de Trabajo para listado'!$AB$155:$BA$1048576,MATCH($A727,'Hoja de Trabajo para listado'!$AB$155:$AB$1048576,0),MATCH((CUADRO!M$5&amp;$E727),'Hoja de Trabajo para listado'!$AB$151:$BA$151,0)),0)+IFERROR(INDEX('Hoja de Trabajo para listado'!$BC$155:$CB$1048576,MATCH($A727,'Hoja de Trabajo para listado'!$BC$155:$BC$1048576,0),MATCH((CUADRO!M$5&amp;$E727),'Hoja de Trabajo para listado'!$BC$151:$CB$151,0)),0)+IFERROR(INDEX('Hoja de Trabajo para listado'!$DE$153:$DG$274,MATCH($A727,'Hoja de Trabajo para listado'!$DE$153:$DE$1048576,0),MATCH((CUADRO!M$5&amp;$E727),'Hoja de Trabajo para listado'!$DE$151:$DG$151,0)),0)+IFERROR(INDEX('Hoja de Trabajo para listado'!$CD$155:$DC$1048576,MATCH($A727,'Hoja de Trabajo para listado'!$CD$155:$CD$1048576,0),MATCH((CUADRO!M$5&amp;$E727),'Hoja de Trabajo para listado'!$CD$151:$DC$151,0)),0)</f>
        <v>0</v>
      </c>
      <c r="N727" s="255">
        <f ca="1">+IFERROR(INDEX('Hoja de Trabajo para listado'!$A$155:$Z$1048576,MATCH($A727,'Hoja de Trabajo para listado'!$A$155:$A$1048576,0),MATCH((CUADRO!N$5&amp;$E727),'Hoja de Trabajo para listado'!$A$151:$Z$151,0)),0)+IFERROR(INDEX('Hoja de Trabajo para listado'!$AB$155:$BA$1048576,MATCH($A727,'Hoja de Trabajo para listado'!$AB$155:$AB$1048576,0),MATCH((CUADRO!N$5&amp;$E727),'Hoja de Trabajo para listado'!$AB$151:$BA$151,0)),0)+IFERROR(INDEX('Hoja de Trabajo para listado'!$BC$155:$CB$1048576,MATCH($A727,'Hoja de Trabajo para listado'!$BC$155:$BC$1048576,0),MATCH((CUADRO!N$5&amp;$E727),'Hoja de Trabajo para listado'!$BC$151:$CB$151,0)),0)+IFERROR(INDEX('Hoja de Trabajo para listado'!$DE$153:$DG$274,MATCH($A727,'Hoja de Trabajo para listado'!$DE$153:$DE$1048576,0),MATCH((CUADRO!N$5&amp;$E727),'Hoja de Trabajo para listado'!$DE$151:$DG$151,0)),0)+IFERROR(INDEX('Hoja de Trabajo para listado'!$CD$155:$DC$1048576,MATCH($A727,'Hoja de Trabajo para listado'!$CD$155:$CD$1048576,0),MATCH((CUADRO!N$5&amp;$E727),'Hoja de Trabajo para listado'!$CD$151:$DC$151,0)),0)</f>
        <v>0</v>
      </c>
      <c r="O727" s="255">
        <f ca="1">+IFERROR(INDEX('Hoja de Trabajo para listado'!$A$155:$Z$1048576,MATCH($A727,'Hoja de Trabajo para listado'!$A$155:$A$1048576,0),MATCH((CUADRO!O$5&amp;$E727),'Hoja de Trabajo para listado'!$A$151:$Z$151,0)),0)+IFERROR(INDEX('Hoja de Trabajo para listado'!$AB$155:$BA$1048576,MATCH($A727,'Hoja de Trabajo para listado'!$AB$155:$AB$1048576,0),MATCH((CUADRO!O$5&amp;$E727),'Hoja de Trabajo para listado'!$AB$151:$BA$151,0)),0)+IFERROR(INDEX('Hoja de Trabajo para listado'!$BC$155:$CB$1048576,MATCH($A727,'Hoja de Trabajo para listado'!$BC$155:$BC$1048576,0),MATCH((CUADRO!O$5&amp;$E727),'Hoja de Trabajo para listado'!$BC$151:$CB$151,0)),0)+IFERROR(INDEX('Hoja de Trabajo para listado'!$DE$153:$DG$274,MATCH($A727,'Hoja de Trabajo para listado'!$DE$153:$DE$1048576,0),MATCH((CUADRO!O$5&amp;$E727),'Hoja de Trabajo para listado'!$DE$151:$DG$151,0)),0)+IFERROR(INDEX('Hoja de Trabajo para listado'!$CD$155:$DC$1048576,MATCH($A727,'Hoja de Trabajo para listado'!$CD$155:$CD$1048576,0),MATCH((CUADRO!O$5&amp;$E727),'Hoja de Trabajo para listado'!$CD$151:$DC$151,0)),0)</f>
        <v>0</v>
      </c>
      <c r="P727" s="255">
        <f ca="1">+IFERROR(INDEX('Hoja de Trabajo para listado'!$A$155:$Z$1048576,MATCH($A727,'Hoja de Trabajo para listado'!$A$155:$A$1048576,0),MATCH((CUADRO!P$5&amp;$E727),'Hoja de Trabajo para listado'!$A$151:$Z$151,0)),0)+IFERROR(INDEX('Hoja de Trabajo para listado'!$AB$155:$BA$1048576,MATCH($A727,'Hoja de Trabajo para listado'!$AB$155:$AB$1048576,0),MATCH((CUADRO!P$5&amp;$E727),'Hoja de Trabajo para listado'!$AB$151:$BA$151,0)),0)+IFERROR(INDEX('Hoja de Trabajo para listado'!$BC$155:$CB$1048576,MATCH($A727,'Hoja de Trabajo para listado'!$BC$155:$BC$1048576,0),MATCH((CUADRO!P$5&amp;$E727),'Hoja de Trabajo para listado'!$BC$151:$CB$151,0)),0)+IFERROR(INDEX('Hoja de Trabajo para listado'!$DE$153:$DG$274,MATCH($A727,'Hoja de Trabajo para listado'!$DE$153:$DE$1048576,0),MATCH((CUADRO!P$5&amp;$E727),'Hoja de Trabajo para listado'!$DE$151:$DG$151,0)),0)+IFERROR(INDEX('Hoja de Trabajo para listado'!$CD$155:$DC$1048576,MATCH($A727,'Hoja de Trabajo para listado'!$CD$155:$CD$1048576,0),MATCH((CUADRO!P$5&amp;$E727),'Hoja de Trabajo para listado'!$CD$151:$DC$151,0)),0)</f>
        <v>0</v>
      </c>
      <c r="Q727" s="255">
        <f ca="1">+IFERROR(INDEX('Hoja de Trabajo para listado'!$A$155:$Z$1048576,MATCH($A727,'Hoja de Trabajo para listado'!$A$155:$A$1048576,0),MATCH((CUADRO!Q$5&amp;$E727),'Hoja de Trabajo para listado'!$A$151:$Z$151,0)),0)+IFERROR(INDEX('Hoja de Trabajo para listado'!$AB$155:$BA$1048576,MATCH($A727,'Hoja de Trabajo para listado'!$AB$155:$AB$1048576,0),MATCH((CUADRO!Q$5&amp;$E727),'Hoja de Trabajo para listado'!$AB$151:$BA$151,0)),0)+IFERROR(INDEX('Hoja de Trabajo para listado'!$BC$155:$CB$1048576,MATCH($A727,'Hoja de Trabajo para listado'!$BC$155:$BC$1048576,0),MATCH((CUADRO!Q$5&amp;$E727),'Hoja de Trabajo para listado'!$BC$151:$CB$151,0)),0)+IFERROR(INDEX('Hoja de Trabajo para listado'!$DE$153:$DG$274,MATCH($A727,'Hoja de Trabajo para listado'!$DE$153:$DE$1048576,0),MATCH((CUADRO!Q$5&amp;$E727),'Hoja de Trabajo para listado'!$DE$151:$DG$151,0)),0)+IFERROR(INDEX('Hoja de Trabajo para listado'!$CD$155:$DC$1048576,MATCH($A727,'Hoja de Trabajo para listado'!$CD$155:$CD$1048576,0),MATCH((CUADRO!Q$5&amp;$E727),'Hoja de Trabajo para listado'!$CD$151:$DC$151,0)),0)</f>
        <v>0</v>
      </c>
      <c r="R727" s="255">
        <f t="shared" ca="1" si="22"/>
        <v>0</v>
      </c>
      <c r="S727" s="262">
        <f ca="1">+R726+R727</f>
        <v>0</v>
      </c>
      <c r="T727" s="255">
        <f ca="1">+S727</f>
        <v>0</v>
      </c>
      <c r="U727" s="254">
        <f t="shared" si="23"/>
        <v>2</v>
      </c>
      <c r="V727" s="362" t="str">
        <f>+VLOOKUP(A727,bd_lista!$A$3:$E$590,5,FALSE)</f>
        <v>Gobiernos Autonomos Municipales</v>
      </c>
      <c r="W727" s="362"/>
      <c r="X727" s="254">
        <f>+VLOOKUP(A727,[2]Sheet1!$A$13:$D$744,4,FALSE)</f>
        <v>0</v>
      </c>
      <c r="Y727" s="254" t="e">
        <f>+VLOOKUP(X727,bd_lista!$A$3:$C$590,3,FALSE)</f>
        <v>#N/A</v>
      </c>
      <c r="Z727" s="314"/>
      <c r="AA727" s="315"/>
    </row>
    <row r="728" spans="1:27" customFormat="1" ht="15" hidden="1" customHeight="1">
      <c r="A728" s="32">
        <v>1409</v>
      </c>
      <c r="B728" s="306">
        <f>+A728</f>
        <v>1409</v>
      </c>
      <c r="C728" s="259" t="str">
        <f>+VLOOKUP(A728,bd_lista!$A$3:$C$590,3,FALSE)</f>
        <v>Gobierno Autónomo Municipal de Pazña</v>
      </c>
      <c r="D728" s="361" t="str">
        <f>+C728</f>
        <v>Gobierno Autónomo Municipal de Pazña</v>
      </c>
      <c r="E728" s="254" t="s">
        <v>1313</v>
      </c>
      <c r="F728" s="255">
        <f ca="1">+IFERROR(INDEX('Hoja de Trabajo para listado'!$A$155:$Z$1048576,MATCH($A728,'Hoja de Trabajo para listado'!$A$155:$A$1048576,0),MATCH((CUADRO!F$5&amp;$E728),'Hoja de Trabajo para listado'!$A$151:$Z$151,0)),0)+IFERROR(INDEX('Hoja de Trabajo para listado'!$AB$155:$BA$1048576,MATCH($A728,'Hoja de Trabajo para listado'!$AB$155:$AB$1048576,0),MATCH((CUADRO!F$5&amp;$E728),'Hoja de Trabajo para listado'!$AB$151:$BA$151,0)),0)+IFERROR(INDEX('Hoja de Trabajo para listado'!$BC$155:$CB$1048576,MATCH($A728,'Hoja de Trabajo para listado'!$BC$155:$BC$1048576,0),MATCH((CUADRO!F$5&amp;$E728),'Hoja de Trabajo para listado'!$BC$151:$CB$151,0)),0)+IFERROR(INDEX('Hoja de Trabajo para listado'!$DE$153:$DG$274,MATCH($A728,'Hoja de Trabajo para listado'!$DE$153:$DE$1048576,0),MATCH((CUADRO!F$5&amp;$E728),'Hoja de Trabajo para listado'!$DE$151:$DG$151,0)),0)+IFERROR(INDEX('Hoja de Trabajo para listado'!$CD$155:$DC$1048576,MATCH($A728,'Hoja de Trabajo para listado'!$CD$155:$CD$1048576,0),MATCH((CUADRO!F$5&amp;$E728),'Hoja de Trabajo para listado'!$CD$151:$DC$151,0)),0)</f>
        <v>0</v>
      </c>
      <c r="G728" s="255">
        <f ca="1">+IFERROR(INDEX('Hoja de Trabajo para listado'!$A$155:$Z$1048576,MATCH($A728,'Hoja de Trabajo para listado'!$A$155:$A$1048576,0),MATCH((CUADRO!G$5&amp;$E728),'Hoja de Trabajo para listado'!$A$151:$Z$151,0)),0)+IFERROR(INDEX('Hoja de Trabajo para listado'!$AB$155:$BA$1048576,MATCH($A728,'Hoja de Trabajo para listado'!$AB$155:$AB$1048576,0),MATCH((CUADRO!G$5&amp;$E728),'Hoja de Trabajo para listado'!$AB$151:$BA$151,0)),0)+IFERROR(INDEX('Hoja de Trabajo para listado'!$BC$155:$CB$1048576,MATCH($A728,'Hoja de Trabajo para listado'!$BC$155:$BC$1048576,0),MATCH((CUADRO!G$5&amp;$E728),'Hoja de Trabajo para listado'!$BC$151:$CB$151,0)),0)+IFERROR(INDEX('Hoja de Trabajo para listado'!$DE$153:$DG$274,MATCH($A728,'Hoja de Trabajo para listado'!$DE$153:$DE$1048576,0),MATCH((CUADRO!G$5&amp;$E728),'Hoja de Trabajo para listado'!$DE$151:$DG$151,0)),0)+IFERROR(INDEX('Hoja de Trabajo para listado'!$CD$155:$DC$1048576,MATCH($A728,'Hoja de Trabajo para listado'!$CD$155:$CD$1048576,0),MATCH((CUADRO!G$5&amp;$E728),'Hoja de Trabajo para listado'!$CD$151:$DC$151,0)),0)</f>
        <v>0</v>
      </c>
      <c r="H728" s="255">
        <f ca="1">+IFERROR(INDEX('Hoja de Trabajo para listado'!$A$155:$Z$1048576,MATCH($A728,'Hoja de Trabajo para listado'!$A$155:$A$1048576,0),MATCH((CUADRO!H$5&amp;$E728),'Hoja de Trabajo para listado'!$A$151:$Z$151,0)),0)+IFERROR(INDEX('Hoja de Trabajo para listado'!$AB$155:$BA$1048576,MATCH($A728,'Hoja de Trabajo para listado'!$AB$155:$AB$1048576,0),MATCH((CUADRO!H$5&amp;$E728),'Hoja de Trabajo para listado'!$AB$151:$BA$151,0)),0)+IFERROR(INDEX('Hoja de Trabajo para listado'!$BC$155:$CB$1048576,MATCH($A728,'Hoja de Trabajo para listado'!$BC$155:$BC$1048576,0),MATCH((CUADRO!H$5&amp;$E728),'Hoja de Trabajo para listado'!$BC$151:$CB$151,0)),0)+IFERROR(INDEX('Hoja de Trabajo para listado'!$DE$153:$DG$274,MATCH($A728,'Hoja de Trabajo para listado'!$DE$153:$DE$1048576,0),MATCH((CUADRO!H$5&amp;$E728),'Hoja de Trabajo para listado'!$DE$151:$DG$151,0)),0)+IFERROR(INDEX('Hoja de Trabajo para listado'!$CD$155:$DC$1048576,MATCH($A728,'Hoja de Trabajo para listado'!$CD$155:$CD$1048576,0),MATCH((CUADRO!H$5&amp;$E728),'Hoja de Trabajo para listado'!$CD$151:$DC$151,0)),0)</f>
        <v>0</v>
      </c>
      <c r="I728" s="255">
        <f ca="1">+IFERROR(INDEX('Hoja de Trabajo para listado'!$A$155:$Z$1048576,MATCH($A728,'Hoja de Trabajo para listado'!$A$155:$A$1048576,0),MATCH((CUADRO!I$5&amp;$E728),'Hoja de Trabajo para listado'!$A$151:$Z$151,0)),0)+IFERROR(INDEX('Hoja de Trabajo para listado'!$AB$155:$BA$1048576,MATCH($A728,'Hoja de Trabajo para listado'!$AB$155:$AB$1048576,0),MATCH((CUADRO!I$5&amp;$E728),'Hoja de Trabajo para listado'!$AB$151:$BA$151,0)),0)+IFERROR(INDEX('Hoja de Trabajo para listado'!$BC$155:$CB$1048576,MATCH($A728,'Hoja de Trabajo para listado'!$BC$155:$BC$1048576,0),MATCH((CUADRO!I$5&amp;$E728),'Hoja de Trabajo para listado'!$BC$151:$CB$151,0)),0)+IFERROR(INDEX('Hoja de Trabajo para listado'!$DE$153:$DG$274,MATCH($A728,'Hoja de Trabajo para listado'!$DE$153:$DE$1048576,0),MATCH((CUADRO!I$5&amp;$E728),'Hoja de Trabajo para listado'!$DE$151:$DG$151,0)),0)+IFERROR(INDEX('Hoja de Trabajo para listado'!$CD$155:$DC$1048576,MATCH($A728,'Hoja de Trabajo para listado'!$CD$155:$CD$1048576,0),MATCH((CUADRO!I$5&amp;$E728),'Hoja de Trabajo para listado'!$CD$151:$DC$151,0)),0)</f>
        <v>0</v>
      </c>
      <c r="J728" s="255">
        <f ca="1">+IFERROR(INDEX('Hoja de Trabajo para listado'!$A$155:$Z$1048576,MATCH($A728,'Hoja de Trabajo para listado'!$A$155:$A$1048576,0),MATCH((CUADRO!J$5&amp;$E728),'Hoja de Trabajo para listado'!$A$151:$Z$151,0)),0)+IFERROR(INDEX('Hoja de Trabajo para listado'!$AB$155:$BA$1048576,MATCH($A728,'Hoja de Trabajo para listado'!$AB$155:$AB$1048576,0),MATCH((CUADRO!J$5&amp;$E728),'Hoja de Trabajo para listado'!$AB$151:$BA$151,0)),0)+IFERROR(INDEX('Hoja de Trabajo para listado'!$BC$155:$CB$1048576,MATCH($A728,'Hoja de Trabajo para listado'!$BC$155:$BC$1048576,0),MATCH((CUADRO!J$5&amp;$E728),'Hoja de Trabajo para listado'!$BC$151:$CB$151,0)),0)+IFERROR(INDEX('Hoja de Trabajo para listado'!$DE$153:$DG$274,MATCH($A728,'Hoja de Trabajo para listado'!$DE$153:$DE$1048576,0),MATCH((CUADRO!J$5&amp;$E728),'Hoja de Trabajo para listado'!$DE$151:$DG$151,0)),0)+IFERROR(INDEX('Hoja de Trabajo para listado'!$CD$155:$DC$1048576,MATCH($A728,'Hoja de Trabajo para listado'!$CD$155:$CD$1048576,0),MATCH((CUADRO!J$5&amp;$E728),'Hoja de Trabajo para listado'!$CD$151:$DC$151,0)),0)</f>
        <v>0</v>
      </c>
      <c r="K728" s="255">
        <f ca="1">+IFERROR(INDEX('Hoja de Trabajo para listado'!$A$155:$Z$1048576,MATCH($A728,'Hoja de Trabajo para listado'!$A$155:$A$1048576,0),MATCH((CUADRO!K$5&amp;$E728),'Hoja de Trabajo para listado'!$A$151:$Z$151,0)),0)+IFERROR(INDEX('Hoja de Trabajo para listado'!$AB$155:$BA$1048576,MATCH($A728,'Hoja de Trabajo para listado'!$AB$155:$AB$1048576,0),MATCH((CUADRO!K$5&amp;$E728),'Hoja de Trabajo para listado'!$AB$151:$BA$151,0)),0)+IFERROR(INDEX('Hoja de Trabajo para listado'!$BC$155:$CB$1048576,MATCH($A728,'Hoja de Trabajo para listado'!$BC$155:$BC$1048576,0),MATCH((CUADRO!K$5&amp;$E728),'Hoja de Trabajo para listado'!$BC$151:$CB$151,0)),0)+IFERROR(INDEX('Hoja de Trabajo para listado'!$DE$153:$DG$274,MATCH($A728,'Hoja de Trabajo para listado'!$DE$153:$DE$1048576,0),MATCH((CUADRO!K$5&amp;$E728),'Hoja de Trabajo para listado'!$DE$151:$DG$151,0)),0)+IFERROR(INDEX('Hoja de Trabajo para listado'!$CD$155:$DC$1048576,MATCH($A728,'Hoja de Trabajo para listado'!$CD$155:$CD$1048576,0),MATCH((CUADRO!K$5&amp;$E728),'Hoja de Trabajo para listado'!$CD$151:$DC$151,0)),0)</f>
        <v>0</v>
      </c>
      <c r="L728" s="255">
        <f ca="1">+IFERROR(INDEX('Hoja de Trabajo para listado'!$A$155:$Z$1048576,MATCH($A728,'Hoja de Trabajo para listado'!$A$155:$A$1048576,0),MATCH((CUADRO!L$5&amp;$E728),'Hoja de Trabajo para listado'!$A$151:$Z$151,0)),0)+IFERROR(INDEX('Hoja de Trabajo para listado'!$AB$155:$BA$1048576,MATCH($A728,'Hoja de Trabajo para listado'!$AB$155:$AB$1048576,0),MATCH((CUADRO!L$5&amp;$E728),'Hoja de Trabajo para listado'!$AB$151:$BA$151,0)),0)+IFERROR(INDEX('Hoja de Trabajo para listado'!$BC$155:$CB$1048576,MATCH($A728,'Hoja de Trabajo para listado'!$BC$155:$BC$1048576,0),MATCH((CUADRO!L$5&amp;$E728),'Hoja de Trabajo para listado'!$BC$151:$CB$151,0)),0)+IFERROR(INDEX('Hoja de Trabajo para listado'!$DE$153:$DG$274,MATCH($A728,'Hoja de Trabajo para listado'!$DE$153:$DE$1048576,0),MATCH((CUADRO!L$5&amp;$E728),'Hoja de Trabajo para listado'!$DE$151:$DG$151,0)),0)+IFERROR(INDEX('Hoja de Trabajo para listado'!$CD$155:$DC$1048576,MATCH($A728,'Hoja de Trabajo para listado'!$CD$155:$CD$1048576,0),MATCH((CUADRO!L$5&amp;$E728),'Hoja de Trabajo para listado'!$CD$151:$DC$151,0)),0)</f>
        <v>0</v>
      </c>
      <c r="M728" s="255">
        <f ca="1">+IFERROR(INDEX('Hoja de Trabajo para listado'!$A$155:$Z$1048576,MATCH($A728,'Hoja de Trabajo para listado'!$A$155:$A$1048576,0),MATCH((CUADRO!M$5&amp;$E728),'Hoja de Trabajo para listado'!$A$151:$Z$151,0)),0)+IFERROR(INDEX('Hoja de Trabajo para listado'!$AB$155:$BA$1048576,MATCH($A728,'Hoja de Trabajo para listado'!$AB$155:$AB$1048576,0),MATCH((CUADRO!M$5&amp;$E728),'Hoja de Trabajo para listado'!$AB$151:$BA$151,0)),0)+IFERROR(INDEX('Hoja de Trabajo para listado'!$BC$155:$CB$1048576,MATCH($A728,'Hoja de Trabajo para listado'!$BC$155:$BC$1048576,0),MATCH((CUADRO!M$5&amp;$E728),'Hoja de Trabajo para listado'!$BC$151:$CB$151,0)),0)+IFERROR(INDEX('Hoja de Trabajo para listado'!$DE$153:$DG$274,MATCH($A728,'Hoja de Trabajo para listado'!$DE$153:$DE$1048576,0),MATCH((CUADRO!M$5&amp;$E728),'Hoja de Trabajo para listado'!$DE$151:$DG$151,0)),0)+IFERROR(INDEX('Hoja de Trabajo para listado'!$CD$155:$DC$1048576,MATCH($A728,'Hoja de Trabajo para listado'!$CD$155:$CD$1048576,0),MATCH((CUADRO!M$5&amp;$E728),'Hoja de Trabajo para listado'!$CD$151:$DC$151,0)),0)</f>
        <v>0</v>
      </c>
      <c r="N728" s="255">
        <f ca="1">+IFERROR(INDEX('Hoja de Trabajo para listado'!$A$155:$Z$1048576,MATCH($A728,'Hoja de Trabajo para listado'!$A$155:$A$1048576,0),MATCH((CUADRO!N$5&amp;$E728),'Hoja de Trabajo para listado'!$A$151:$Z$151,0)),0)+IFERROR(INDEX('Hoja de Trabajo para listado'!$AB$155:$BA$1048576,MATCH($A728,'Hoja de Trabajo para listado'!$AB$155:$AB$1048576,0),MATCH((CUADRO!N$5&amp;$E728),'Hoja de Trabajo para listado'!$AB$151:$BA$151,0)),0)+IFERROR(INDEX('Hoja de Trabajo para listado'!$BC$155:$CB$1048576,MATCH($A728,'Hoja de Trabajo para listado'!$BC$155:$BC$1048576,0),MATCH((CUADRO!N$5&amp;$E728),'Hoja de Trabajo para listado'!$BC$151:$CB$151,0)),0)+IFERROR(INDEX('Hoja de Trabajo para listado'!$DE$153:$DG$274,MATCH($A728,'Hoja de Trabajo para listado'!$DE$153:$DE$1048576,0),MATCH((CUADRO!N$5&amp;$E728),'Hoja de Trabajo para listado'!$DE$151:$DG$151,0)),0)+IFERROR(INDEX('Hoja de Trabajo para listado'!$CD$155:$DC$1048576,MATCH($A728,'Hoja de Trabajo para listado'!$CD$155:$CD$1048576,0),MATCH((CUADRO!N$5&amp;$E728),'Hoja de Trabajo para listado'!$CD$151:$DC$151,0)),0)</f>
        <v>0</v>
      </c>
      <c r="O728" s="255">
        <f ca="1">+IFERROR(INDEX('Hoja de Trabajo para listado'!$A$155:$Z$1048576,MATCH($A728,'Hoja de Trabajo para listado'!$A$155:$A$1048576,0),MATCH((CUADRO!O$5&amp;$E728),'Hoja de Trabajo para listado'!$A$151:$Z$151,0)),0)+IFERROR(INDEX('Hoja de Trabajo para listado'!$AB$155:$BA$1048576,MATCH($A728,'Hoja de Trabajo para listado'!$AB$155:$AB$1048576,0),MATCH((CUADRO!O$5&amp;$E728),'Hoja de Trabajo para listado'!$AB$151:$BA$151,0)),0)+IFERROR(INDEX('Hoja de Trabajo para listado'!$BC$155:$CB$1048576,MATCH($A728,'Hoja de Trabajo para listado'!$BC$155:$BC$1048576,0),MATCH((CUADRO!O$5&amp;$E728),'Hoja de Trabajo para listado'!$BC$151:$CB$151,0)),0)+IFERROR(INDEX('Hoja de Trabajo para listado'!$DE$153:$DG$274,MATCH($A728,'Hoja de Trabajo para listado'!$DE$153:$DE$1048576,0),MATCH((CUADRO!O$5&amp;$E728),'Hoja de Trabajo para listado'!$DE$151:$DG$151,0)),0)+IFERROR(INDEX('Hoja de Trabajo para listado'!$CD$155:$DC$1048576,MATCH($A728,'Hoja de Trabajo para listado'!$CD$155:$CD$1048576,0),MATCH((CUADRO!O$5&amp;$E728),'Hoja de Trabajo para listado'!$CD$151:$DC$151,0)),0)</f>
        <v>0</v>
      </c>
      <c r="P728" s="255">
        <f ca="1">+IFERROR(INDEX('Hoja de Trabajo para listado'!$A$155:$Z$1048576,MATCH($A728,'Hoja de Trabajo para listado'!$A$155:$A$1048576,0),MATCH((CUADRO!P$5&amp;$E728),'Hoja de Trabajo para listado'!$A$151:$Z$151,0)),0)+IFERROR(INDEX('Hoja de Trabajo para listado'!$AB$155:$BA$1048576,MATCH($A728,'Hoja de Trabajo para listado'!$AB$155:$AB$1048576,0),MATCH((CUADRO!P$5&amp;$E728),'Hoja de Trabajo para listado'!$AB$151:$BA$151,0)),0)+IFERROR(INDEX('Hoja de Trabajo para listado'!$BC$155:$CB$1048576,MATCH($A728,'Hoja de Trabajo para listado'!$BC$155:$BC$1048576,0),MATCH((CUADRO!P$5&amp;$E728),'Hoja de Trabajo para listado'!$BC$151:$CB$151,0)),0)+IFERROR(INDEX('Hoja de Trabajo para listado'!$DE$153:$DG$274,MATCH($A728,'Hoja de Trabajo para listado'!$DE$153:$DE$1048576,0),MATCH((CUADRO!P$5&amp;$E728),'Hoja de Trabajo para listado'!$DE$151:$DG$151,0)),0)+IFERROR(INDEX('Hoja de Trabajo para listado'!$CD$155:$DC$1048576,MATCH($A728,'Hoja de Trabajo para listado'!$CD$155:$CD$1048576,0),MATCH((CUADRO!P$5&amp;$E728),'Hoja de Trabajo para listado'!$CD$151:$DC$151,0)),0)</f>
        <v>0</v>
      </c>
      <c r="Q728" s="255">
        <f ca="1">+IFERROR(INDEX('Hoja de Trabajo para listado'!$A$155:$Z$1048576,MATCH($A728,'Hoja de Trabajo para listado'!$A$155:$A$1048576,0),MATCH((CUADRO!Q$5&amp;$E728),'Hoja de Trabajo para listado'!$A$151:$Z$151,0)),0)+IFERROR(INDEX('Hoja de Trabajo para listado'!$AB$155:$BA$1048576,MATCH($A728,'Hoja de Trabajo para listado'!$AB$155:$AB$1048576,0),MATCH((CUADRO!Q$5&amp;$E728),'Hoja de Trabajo para listado'!$AB$151:$BA$151,0)),0)+IFERROR(INDEX('Hoja de Trabajo para listado'!$BC$155:$CB$1048576,MATCH($A728,'Hoja de Trabajo para listado'!$BC$155:$BC$1048576,0),MATCH((CUADRO!Q$5&amp;$E728),'Hoja de Trabajo para listado'!$BC$151:$CB$151,0)),0)+IFERROR(INDEX('Hoja de Trabajo para listado'!$DE$153:$DG$274,MATCH($A728,'Hoja de Trabajo para listado'!$DE$153:$DE$1048576,0),MATCH((CUADRO!Q$5&amp;$E728),'Hoja de Trabajo para listado'!$DE$151:$DG$151,0)),0)+IFERROR(INDEX('Hoja de Trabajo para listado'!$CD$155:$DC$1048576,MATCH($A728,'Hoja de Trabajo para listado'!$CD$155:$CD$1048576,0),MATCH((CUADRO!Q$5&amp;$E728),'Hoja de Trabajo para listado'!$CD$151:$DC$151,0)),0)</f>
        <v>0</v>
      </c>
      <c r="R728" s="255">
        <f t="shared" ca="1" si="22"/>
        <v>0</v>
      </c>
      <c r="S728" s="262"/>
      <c r="T728" s="255">
        <f ca="1">+T729</f>
        <v>0</v>
      </c>
      <c r="U728" s="254">
        <f t="shared" si="23"/>
        <v>1</v>
      </c>
      <c r="V728" s="362" t="str">
        <f>+VLOOKUP(A728,bd_lista!$A$3:$E$590,5,FALSE)</f>
        <v>Gobiernos Autonomos Municipales</v>
      </c>
      <c r="W728" s="361" t="str">
        <f>+V728</f>
        <v>Gobiernos Autonomos Municipales</v>
      </c>
      <c r="X728" s="254">
        <f>+VLOOKUP(A728,[2]Sheet1!$A$13:$D$744,4,FALSE)</f>
        <v>0</v>
      </c>
      <c r="Y728" s="254" t="e">
        <f>+VLOOKUP(X728,bd_lista!$A$3:$C$590,3,FALSE)</f>
        <v>#N/A</v>
      </c>
      <c r="Z728" s="316">
        <f>+X728</f>
        <v>0</v>
      </c>
      <c r="AA728" s="317" t="e">
        <f>+Y728</f>
        <v>#N/A</v>
      </c>
    </row>
    <row r="729" spans="1:27" customFormat="1" ht="15" hidden="1" customHeight="1">
      <c r="A729" s="32">
        <v>1409</v>
      </c>
      <c r="B729" s="307"/>
      <c r="C729" s="259" t="str">
        <f>+VLOOKUP(A729,bd_lista!$A$3:$C$590,3,FALSE)</f>
        <v>Gobierno Autónomo Municipal de Pazña</v>
      </c>
      <c r="D729" s="362"/>
      <c r="E729" s="256" t="s">
        <v>1314</v>
      </c>
      <c r="F729" s="255">
        <f ca="1">+IFERROR(INDEX('Hoja de Trabajo para listado'!$A$155:$Z$1048576,MATCH($A729,'Hoja de Trabajo para listado'!$A$155:$A$1048576,0),MATCH((CUADRO!F$5&amp;$E729),'Hoja de Trabajo para listado'!$A$151:$Z$151,0)),0)+IFERROR(INDEX('Hoja de Trabajo para listado'!$AB$155:$BA$1048576,MATCH($A729,'Hoja de Trabajo para listado'!$AB$155:$AB$1048576,0),MATCH((CUADRO!F$5&amp;$E729),'Hoja de Trabajo para listado'!$AB$151:$BA$151,0)),0)+IFERROR(INDEX('Hoja de Trabajo para listado'!$BC$155:$CB$1048576,MATCH($A729,'Hoja de Trabajo para listado'!$BC$155:$BC$1048576,0),MATCH((CUADRO!F$5&amp;$E729),'Hoja de Trabajo para listado'!$BC$151:$CB$151,0)),0)+IFERROR(INDEX('Hoja de Trabajo para listado'!$DE$153:$DG$274,MATCH($A729,'Hoja de Trabajo para listado'!$DE$153:$DE$1048576,0),MATCH((CUADRO!F$5&amp;$E729),'Hoja de Trabajo para listado'!$DE$151:$DG$151,0)),0)+IFERROR(INDEX('Hoja de Trabajo para listado'!$CD$155:$DC$1048576,MATCH($A729,'Hoja de Trabajo para listado'!$CD$155:$CD$1048576,0),MATCH((CUADRO!F$5&amp;$E729),'Hoja de Trabajo para listado'!$CD$151:$DC$151,0)),0)</f>
        <v>0</v>
      </c>
      <c r="G729" s="255">
        <f ca="1">+IFERROR(INDEX('Hoja de Trabajo para listado'!$A$155:$Z$1048576,MATCH($A729,'Hoja de Trabajo para listado'!$A$155:$A$1048576,0),MATCH((CUADRO!G$5&amp;$E729),'Hoja de Trabajo para listado'!$A$151:$Z$151,0)),0)+IFERROR(INDEX('Hoja de Trabajo para listado'!$AB$155:$BA$1048576,MATCH($A729,'Hoja de Trabajo para listado'!$AB$155:$AB$1048576,0),MATCH((CUADRO!G$5&amp;$E729),'Hoja de Trabajo para listado'!$AB$151:$BA$151,0)),0)+IFERROR(INDEX('Hoja de Trabajo para listado'!$BC$155:$CB$1048576,MATCH($A729,'Hoja de Trabajo para listado'!$BC$155:$BC$1048576,0),MATCH((CUADRO!G$5&amp;$E729),'Hoja de Trabajo para listado'!$BC$151:$CB$151,0)),0)+IFERROR(INDEX('Hoja de Trabajo para listado'!$DE$153:$DG$274,MATCH($A729,'Hoja de Trabajo para listado'!$DE$153:$DE$1048576,0),MATCH((CUADRO!G$5&amp;$E729),'Hoja de Trabajo para listado'!$DE$151:$DG$151,0)),0)+IFERROR(INDEX('Hoja de Trabajo para listado'!$CD$155:$DC$1048576,MATCH($A729,'Hoja de Trabajo para listado'!$CD$155:$CD$1048576,0),MATCH((CUADRO!G$5&amp;$E729),'Hoja de Trabajo para listado'!$CD$151:$DC$151,0)),0)</f>
        <v>0</v>
      </c>
      <c r="H729" s="255">
        <f ca="1">+IFERROR(INDEX('Hoja de Trabajo para listado'!$A$155:$Z$1048576,MATCH($A729,'Hoja de Trabajo para listado'!$A$155:$A$1048576,0),MATCH((CUADRO!H$5&amp;$E729),'Hoja de Trabajo para listado'!$A$151:$Z$151,0)),0)+IFERROR(INDEX('Hoja de Trabajo para listado'!$AB$155:$BA$1048576,MATCH($A729,'Hoja de Trabajo para listado'!$AB$155:$AB$1048576,0),MATCH((CUADRO!H$5&amp;$E729),'Hoja de Trabajo para listado'!$AB$151:$BA$151,0)),0)+IFERROR(INDEX('Hoja de Trabajo para listado'!$BC$155:$CB$1048576,MATCH($A729,'Hoja de Trabajo para listado'!$BC$155:$BC$1048576,0),MATCH((CUADRO!H$5&amp;$E729),'Hoja de Trabajo para listado'!$BC$151:$CB$151,0)),0)+IFERROR(INDEX('Hoja de Trabajo para listado'!$DE$153:$DG$274,MATCH($A729,'Hoja de Trabajo para listado'!$DE$153:$DE$1048576,0),MATCH((CUADRO!H$5&amp;$E729),'Hoja de Trabajo para listado'!$DE$151:$DG$151,0)),0)+IFERROR(INDEX('Hoja de Trabajo para listado'!$CD$155:$DC$1048576,MATCH($A729,'Hoja de Trabajo para listado'!$CD$155:$CD$1048576,0),MATCH((CUADRO!H$5&amp;$E729),'Hoja de Trabajo para listado'!$CD$151:$DC$151,0)),0)</f>
        <v>0</v>
      </c>
      <c r="I729" s="255">
        <f ca="1">+IFERROR(INDEX('Hoja de Trabajo para listado'!$A$155:$Z$1048576,MATCH($A729,'Hoja de Trabajo para listado'!$A$155:$A$1048576,0),MATCH((CUADRO!I$5&amp;$E729),'Hoja de Trabajo para listado'!$A$151:$Z$151,0)),0)+IFERROR(INDEX('Hoja de Trabajo para listado'!$AB$155:$BA$1048576,MATCH($A729,'Hoja de Trabajo para listado'!$AB$155:$AB$1048576,0),MATCH((CUADRO!I$5&amp;$E729),'Hoja de Trabajo para listado'!$AB$151:$BA$151,0)),0)+IFERROR(INDEX('Hoja de Trabajo para listado'!$BC$155:$CB$1048576,MATCH($A729,'Hoja de Trabajo para listado'!$BC$155:$BC$1048576,0),MATCH((CUADRO!I$5&amp;$E729),'Hoja de Trabajo para listado'!$BC$151:$CB$151,0)),0)+IFERROR(INDEX('Hoja de Trabajo para listado'!$DE$153:$DG$274,MATCH($A729,'Hoja de Trabajo para listado'!$DE$153:$DE$1048576,0),MATCH((CUADRO!I$5&amp;$E729),'Hoja de Trabajo para listado'!$DE$151:$DG$151,0)),0)+IFERROR(INDEX('Hoja de Trabajo para listado'!$CD$155:$DC$1048576,MATCH($A729,'Hoja de Trabajo para listado'!$CD$155:$CD$1048576,0),MATCH((CUADRO!I$5&amp;$E729),'Hoja de Trabajo para listado'!$CD$151:$DC$151,0)),0)</f>
        <v>0</v>
      </c>
      <c r="J729" s="255">
        <f ca="1">+IFERROR(INDEX('Hoja de Trabajo para listado'!$A$155:$Z$1048576,MATCH($A729,'Hoja de Trabajo para listado'!$A$155:$A$1048576,0),MATCH((CUADRO!J$5&amp;$E729),'Hoja de Trabajo para listado'!$A$151:$Z$151,0)),0)+IFERROR(INDEX('Hoja de Trabajo para listado'!$AB$155:$BA$1048576,MATCH($A729,'Hoja de Trabajo para listado'!$AB$155:$AB$1048576,0),MATCH((CUADRO!J$5&amp;$E729),'Hoja de Trabajo para listado'!$AB$151:$BA$151,0)),0)+IFERROR(INDEX('Hoja de Trabajo para listado'!$BC$155:$CB$1048576,MATCH($A729,'Hoja de Trabajo para listado'!$BC$155:$BC$1048576,0),MATCH((CUADRO!J$5&amp;$E729),'Hoja de Trabajo para listado'!$BC$151:$CB$151,0)),0)+IFERROR(INDEX('Hoja de Trabajo para listado'!$DE$153:$DG$274,MATCH($A729,'Hoja de Trabajo para listado'!$DE$153:$DE$1048576,0),MATCH((CUADRO!J$5&amp;$E729),'Hoja de Trabajo para listado'!$DE$151:$DG$151,0)),0)+IFERROR(INDEX('Hoja de Trabajo para listado'!$CD$155:$DC$1048576,MATCH($A729,'Hoja de Trabajo para listado'!$CD$155:$CD$1048576,0),MATCH((CUADRO!J$5&amp;$E729),'Hoja de Trabajo para listado'!$CD$151:$DC$151,0)),0)</f>
        <v>0</v>
      </c>
      <c r="K729" s="255">
        <f ca="1">+IFERROR(INDEX('Hoja de Trabajo para listado'!$A$155:$Z$1048576,MATCH($A729,'Hoja de Trabajo para listado'!$A$155:$A$1048576,0),MATCH((CUADRO!K$5&amp;$E729),'Hoja de Trabajo para listado'!$A$151:$Z$151,0)),0)+IFERROR(INDEX('Hoja de Trabajo para listado'!$AB$155:$BA$1048576,MATCH($A729,'Hoja de Trabajo para listado'!$AB$155:$AB$1048576,0),MATCH((CUADRO!K$5&amp;$E729),'Hoja de Trabajo para listado'!$AB$151:$BA$151,0)),0)+IFERROR(INDEX('Hoja de Trabajo para listado'!$BC$155:$CB$1048576,MATCH($A729,'Hoja de Trabajo para listado'!$BC$155:$BC$1048576,0),MATCH((CUADRO!K$5&amp;$E729),'Hoja de Trabajo para listado'!$BC$151:$CB$151,0)),0)+IFERROR(INDEX('Hoja de Trabajo para listado'!$DE$153:$DG$274,MATCH($A729,'Hoja de Trabajo para listado'!$DE$153:$DE$1048576,0),MATCH((CUADRO!K$5&amp;$E729),'Hoja de Trabajo para listado'!$DE$151:$DG$151,0)),0)+IFERROR(INDEX('Hoja de Trabajo para listado'!$CD$155:$DC$1048576,MATCH($A729,'Hoja de Trabajo para listado'!$CD$155:$CD$1048576,0),MATCH((CUADRO!K$5&amp;$E729),'Hoja de Trabajo para listado'!$CD$151:$DC$151,0)),0)</f>
        <v>0</v>
      </c>
      <c r="L729" s="255">
        <f ca="1">+IFERROR(INDEX('Hoja de Trabajo para listado'!$A$155:$Z$1048576,MATCH($A729,'Hoja de Trabajo para listado'!$A$155:$A$1048576,0),MATCH((CUADRO!L$5&amp;$E729),'Hoja de Trabajo para listado'!$A$151:$Z$151,0)),0)+IFERROR(INDEX('Hoja de Trabajo para listado'!$AB$155:$BA$1048576,MATCH($A729,'Hoja de Trabajo para listado'!$AB$155:$AB$1048576,0),MATCH((CUADRO!L$5&amp;$E729),'Hoja de Trabajo para listado'!$AB$151:$BA$151,0)),0)+IFERROR(INDEX('Hoja de Trabajo para listado'!$BC$155:$CB$1048576,MATCH($A729,'Hoja de Trabajo para listado'!$BC$155:$BC$1048576,0),MATCH((CUADRO!L$5&amp;$E729),'Hoja de Trabajo para listado'!$BC$151:$CB$151,0)),0)+IFERROR(INDEX('Hoja de Trabajo para listado'!$DE$153:$DG$274,MATCH($A729,'Hoja de Trabajo para listado'!$DE$153:$DE$1048576,0),MATCH((CUADRO!L$5&amp;$E729),'Hoja de Trabajo para listado'!$DE$151:$DG$151,0)),0)+IFERROR(INDEX('Hoja de Trabajo para listado'!$CD$155:$DC$1048576,MATCH($A729,'Hoja de Trabajo para listado'!$CD$155:$CD$1048576,0),MATCH((CUADRO!L$5&amp;$E729),'Hoja de Trabajo para listado'!$CD$151:$DC$151,0)),0)</f>
        <v>0</v>
      </c>
      <c r="M729" s="255">
        <f ca="1">+IFERROR(INDEX('Hoja de Trabajo para listado'!$A$155:$Z$1048576,MATCH($A729,'Hoja de Trabajo para listado'!$A$155:$A$1048576,0),MATCH((CUADRO!M$5&amp;$E729),'Hoja de Trabajo para listado'!$A$151:$Z$151,0)),0)+IFERROR(INDEX('Hoja de Trabajo para listado'!$AB$155:$BA$1048576,MATCH($A729,'Hoja de Trabajo para listado'!$AB$155:$AB$1048576,0),MATCH((CUADRO!M$5&amp;$E729),'Hoja de Trabajo para listado'!$AB$151:$BA$151,0)),0)+IFERROR(INDEX('Hoja de Trabajo para listado'!$BC$155:$CB$1048576,MATCH($A729,'Hoja de Trabajo para listado'!$BC$155:$BC$1048576,0),MATCH((CUADRO!M$5&amp;$E729),'Hoja de Trabajo para listado'!$BC$151:$CB$151,0)),0)+IFERROR(INDEX('Hoja de Trabajo para listado'!$DE$153:$DG$274,MATCH($A729,'Hoja de Trabajo para listado'!$DE$153:$DE$1048576,0),MATCH((CUADRO!M$5&amp;$E729),'Hoja de Trabajo para listado'!$DE$151:$DG$151,0)),0)+IFERROR(INDEX('Hoja de Trabajo para listado'!$CD$155:$DC$1048576,MATCH($A729,'Hoja de Trabajo para listado'!$CD$155:$CD$1048576,0),MATCH((CUADRO!M$5&amp;$E729),'Hoja de Trabajo para listado'!$CD$151:$DC$151,0)),0)</f>
        <v>0</v>
      </c>
      <c r="N729" s="255">
        <f ca="1">+IFERROR(INDEX('Hoja de Trabajo para listado'!$A$155:$Z$1048576,MATCH($A729,'Hoja de Trabajo para listado'!$A$155:$A$1048576,0),MATCH((CUADRO!N$5&amp;$E729),'Hoja de Trabajo para listado'!$A$151:$Z$151,0)),0)+IFERROR(INDEX('Hoja de Trabajo para listado'!$AB$155:$BA$1048576,MATCH($A729,'Hoja de Trabajo para listado'!$AB$155:$AB$1048576,0),MATCH((CUADRO!N$5&amp;$E729),'Hoja de Trabajo para listado'!$AB$151:$BA$151,0)),0)+IFERROR(INDEX('Hoja de Trabajo para listado'!$BC$155:$CB$1048576,MATCH($A729,'Hoja de Trabajo para listado'!$BC$155:$BC$1048576,0),MATCH((CUADRO!N$5&amp;$E729),'Hoja de Trabajo para listado'!$BC$151:$CB$151,0)),0)+IFERROR(INDEX('Hoja de Trabajo para listado'!$DE$153:$DG$274,MATCH($A729,'Hoja de Trabajo para listado'!$DE$153:$DE$1048576,0),MATCH((CUADRO!N$5&amp;$E729),'Hoja de Trabajo para listado'!$DE$151:$DG$151,0)),0)+IFERROR(INDEX('Hoja de Trabajo para listado'!$CD$155:$DC$1048576,MATCH($A729,'Hoja de Trabajo para listado'!$CD$155:$CD$1048576,0),MATCH((CUADRO!N$5&amp;$E729),'Hoja de Trabajo para listado'!$CD$151:$DC$151,0)),0)</f>
        <v>0</v>
      </c>
      <c r="O729" s="255">
        <f ca="1">+IFERROR(INDEX('Hoja de Trabajo para listado'!$A$155:$Z$1048576,MATCH($A729,'Hoja de Trabajo para listado'!$A$155:$A$1048576,0),MATCH((CUADRO!O$5&amp;$E729),'Hoja de Trabajo para listado'!$A$151:$Z$151,0)),0)+IFERROR(INDEX('Hoja de Trabajo para listado'!$AB$155:$BA$1048576,MATCH($A729,'Hoja de Trabajo para listado'!$AB$155:$AB$1048576,0),MATCH((CUADRO!O$5&amp;$E729),'Hoja de Trabajo para listado'!$AB$151:$BA$151,0)),0)+IFERROR(INDEX('Hoja de Trabajo para listado'!$BC$155:$CB$1048576,MATCH($A729,'Hoja de Trabajo para listado'!$BC$155:$BC$1048576,0),MATCH((CUADRO!O$5&amp;$E729),'Hoja de Trabajo para listado'!$BC$151:$CB$151,0)),0)+IFERROR(INDEX('Hoja de Trabajo para listado'!$DE$153:$DG$274,MATCH($A729,'Hoja de Trabajo para listado'!$DE$153:$DE$1048576,0),MATCH((CUADRO!O$5&amp;$E729),'Hoja de Trabajo para listado'!$DE$151:$DG$151,0)),0)+IFERROR(INDEX('Hoja de Trabajo para listado'!$CD$155:$DC$1048576,MATCH($A729,'Hoja de Trabajo para listado'!$CD$155:$CD$1048576,0),MATCH((CUADRO!O$5&amp;$E729),'Hoja de Trabajo para listado'!$CD$151:$DC$151,0)),0)</f>
        <v>0</v>
      </c>
      <c r="P729" s="255">
        <f ca="1">+IFERROR(INDEX('Hoja de Trabajo para listado'!$A$155:$Z$1048576,MATCH($A729,'Hoja de Trabajo para listado'!$A$155:$A$1048576,0),MATCH((CUADRO!P$5&amp;$E729),'Hoja de Trabajo para listado'!$A$151:$Z$151,0)),0)+IFERROR(INDEX('Hoja de Trabajo para listado'!$AB$155:$BA$1048576,MATCH($A729,'Hoja de Trabajo para listado'!$AB$155:$AB$1048576,0),MATCH((CUADRO!P$5&amp;$E729),'Hoja de Trabajo para listado'!$AB$151:$BA$151,0)),0)+IFERROR(INDEX('Hoja de Trabajo para listado'!$BC$155:$CB$1048576,MATCH($A729,'Hoja de Trabajo para listado'!$BC$155:$BC$1048576,0),MATCH((CUADRO!P$5&amp;$E729),'Hoja de Trabajo para listado'!$BC$151:$CB$151,0)),0)+IFERROR(INDEX('Hoja de Trabajo para listado'!$DE$153:$DG$274,MATCH($A729,'Hoja de Trabajo para listado'!$DE$153:$DE$1048576,0),MATCH((CUADRO!P$5&amp;$E729),'Hoja de Trabajo para listado'!$DE$151:$DG$151,0)),0)+IFERROR(INDEX('Hoja de Trabajo para listado'!$CD$155:$DC$1048576,MATCH($A729,'Hoja de Trabajo para listado'!$CD$155:$CD$1048576,0),MATCH((CUADRO!P$5&amp;$E729),'Hoja de Trabajo para listado'!$CD$151:$DC$151,0)),0)</f>
        <v>0</v>
      </c>
      <c r="Q729" s="255">
        <f ca="1">+IFERROR(INDEX('Hoja de Trabajo para listado'!$A$155:$Z$1048576,MATCH($A729,'Hoja de Trabajo para listado'!$A$155:$A$1048576,0),MATCH((CUADRO!Q$5&amp;$E729),'Hoja de Trabajo para listado'!$A$151:$Z$151,0)),0)+IFERROR(INDEX('Hoja de Trabajo para listado'!$AB$155:$BA$1048576,MATCH($A729,'Hoja de Trabajo para listado'!$AB$155:$AB$1048576,0),MATCH((CUADRO!Q$5&amp;$E729),'Hoja de Trabajo para listado'!$AB$151:$BA$151,0)),0)+IFERROR(INDEX('Hoja de Trabajo para listado'!$BC$155:$CB$1048576,MATCH($A729,'Hoja de Trabajo para listado'!$BC$155:$BC$1048576,0),MATCH((CUADRO!Q$5&amp;$E729),'Hoja de Trabajo para listado'!$BC$151:$CB$151,0)),0)+IFERROR(INDEX('Hoja de Trabajo para listado'!$DE$153:$DG$274,MATCH($A729,'Hoja de Trabajo para listado'!$DE$153:$DE$1048576,0),MATCH((CUADRO!Q$5&amp;$E729),'Hoja de Trabajo para listado'!$DE$151:$DG$151,0)),0)+IFERROR(INDEX('Hoja de Trabajo para listado'!$CD$155:$DC$1048576,MATCH($A729,'Hoja de Trabajo para listado'!$CD$155:$CD$1048576,0),MATCH((CUADRO!Q$5&amp;$E729),'Hoja de Trabajo para listado'!$CD$151:$DC$151,0)),0)</f>
        <v>0</v>
      </c>
      <c r="R729" s="255">
        <f t="shared" ca="1" si="22"/>
        <v>0</v>
      </c>
      <c r="S729" s="262">
        <f ca="1">+R728+R729</f>
        <v>0</v>
      </c>
      <c r="T729" s="255">
        <f ca="1">+S729</f>
        <v>0</v>
      </c>
      <c r="U729" s="254">
        <f t="shared" si="23"/>
        <v>2</v>
      </c>
      <c r="V729" s="362" t="str">
        <f>+VLOOKUP(A729,bd_lista!$A$3:$E$590,5,FALSE)</f>
        <v>Gobiernos Autonomos Municipales</v>
      </c>
      <c r="W729" s="362"/>
      <c r="X729" s="254">
        <f>+VLOOKUP(A729,[2]Sheet1!$A$13:$D$744,4,FALSE)</f>
        <v>0</v>
      </c>
      <c r="Y729" s="254" t="e">
        <f>+VLOOKUP(X729,bd_lista!$A$3:$C$590,3,FALSE)</f>
        <v>#N/A</v>
      </c>
      <c r="Z729" s="314"/>
      <c r="AA729" s="315"/>
    </row>
    <row r="730" spans="1:27" customFormat="1" ht="15" hidden="1" customHeight="1">
      <c r="A730" s="32">
        <v>1410</v>
      </c>
      <c r="B730" s="306">
        <f>+A730</f>
        <v>1410</v>
      </c>
      <c r="C730" s="259" t="str">
        <f>+VLOOKUP(A730,bd_lista!$A$3:$C$590,3,FALSE)</f>
        <v>Gobierno Autónomo Municipal de Antequera</v>
      </c>
      <c r="D730" s="361" t="str">
        <f>+C730</f>
        <v>Gobierno Autónomo Municipal de Antequera</v>
      </c>
      <c r="E730" s="254" t="s">
        <v>1313</v>
      </c>
      <c r="F730" s="255">
        <f ca="1">+IFERROR(INDEX('Hoja de Trabajo para listado'!$A$155:$Z$1048576,MATCH($A730,'Hoja de Trabajo para listado'!$A$155:$A$1048576,0),MATCH((CUADRO!F$5&amp;$E730),'Hoja de Trabajo para listado'!$A$151:$Z$151,0)),0)+IFERROR(INDEX('Hoja de Trabajo para listado'!$AB$155:$BA$1048576,MATCH($A730,'Hoja de Trabajo para listado'!$AB$155:$AB$1048576,0),MATCH((CUADRO!F$5&amp;$E730),'Hoja de Trabajo para listado'!$AB$151:$BA$151,0)),0)+IFERROR(INDEX('Hoja de Trabajo para listado'!$BC$155:$CB$1048576,MATCH($A730,'Hoja de Trabajo para listado'!$BC$155:$BC$1048576,0),MATCH((CUADRO!F$5&amp;$E730),'Hoja de Trabajo para listado'!$BC$151:$CB$151,0)),0)+IFERROR(INDEX('Hoja de Trabajo para listado'!$DE$153:$DG$274,MATCH($A730,'Hoja de Trabajo para listado'!$DE$153:$DE$1048576,0),MATCH((CUADRO!F$5&amp;$E730),'Hoja de Trabajo para listado'!$DE$151:$DG$151,0)),0)+IFERROR(INDEX('Hoja de Trabajo para listado'!$CD$155:$DC$1048576,MATCH($A730,'Hoja de Trabajo para listado'!$CD$155:$CD$1048576,0),MATCH((CUADRO!F$5&amp;$E730),'Hoja de Trabajo para listado'!$CD$151:$DC$151,0)),0)</f>
        <v>0</v>
      </c>
      <c r="G730" s="255">
        <f ca="1">+IFERROR(INDEX('Hoja de Trabajo para listado'!$A$155:$Z$1048576,MATCH($A730,'Hoja de Trabajo para listado'!$A$155:$A$1048576,0),MATCH((CUADRO!G$5&amp;$E730),'Hoja de Trabajo para listado'!$A$151:$Z$151,0)),0)+IFERROR(INDEX('Hoja de Trabajo para listado'!$AB$155:$BA$1048576,MATCH($A730,'Hoja de Trabajo para listado'!$AB$155:$AB$1048576,0),MATCH((CUADRO!G$5&amp;$E730),'Hoja de Trabajo para listado'!$AB$151:$BA$151,0)),0)+IFERROR(INDEX('Hoja de Trabajo para listado'!$BC$155:$CB$1048576,MATCH($A730,'Hoja de Trabajo para listado'!$BC$155:$BC$1048576,0),MATCH((CUADRO!G$5&amp;$E730),'Hoja de Trabajo para listado'!$BC$151:$CB$151,0)),0)+IFERROR(INDEX('Hoja de Trabajo para listado'!$DE$153:$DG$274,MATCH($A730,'Hoja de Trabajo para listado'!$DE$153:$DE$1048576,0),MATCH((CUADRO!G$5&amp;$E730),'Hoja de Trabajo para listado'!$DE$151:$DG$151,0)),0)+IFERROR(INDEX('Hoja de Trabajo para listado'!$CD$155:$DC$1048576,MATCH($A730,'Hoja de Trabajo para listado'!$CD$155:$CD$1048576,0),MATCH((CUADRO!G$5&amp;$E730),'Hoja de Trabajo para listado'!$CD$151:$DC$151,0)),0)</f>
        <v>0</v>
      </c>
      <c r="H730" s="255">
        <f ca="1">+IFERROR(INDEX('Hoja de Trabajo para listado'!$A$155:$Z$1048576,MATCH($A730,'Hoja de Trabajo para listado'!$A$155:$A$1048576,0),MATCH((CUADRO!H$5&amp;$E730),'Hoja de Trabajo para listado'!$A$151:$Z$151,0)),0)+IFERROR(INDEX('Hoja de Trabajo para listado'!$AB$155:$BA$1048576,MATCH($A730,'Hoja de Trabajo para listado'!$AB$155:$AB$1048576,0),MATCH((CUADRO!H$5&amp;$E730),'Hoja de Trabajo para listado'!$AB$151:$BA$151,0)),0)+IFERROR(INDEX('Hoja de Trabajo para listado'!$BC$155:$CB$1048576,MATCH($A730,'Hoja de Trabajo para listado'!$BC$155:$BC$1048576,0),MATCH((CUADRO!H$5&amp;$E730),'Hoja de Trabajo para listado'!$BC$151:$CB$151,0)),0)+IFERROR(INDEX('Hoja de Trabajo para listado'!$DE$153:$DG$274,MATCH($A730,'Hoja de Trabajo para listado'!$DE$153:$DE$1048576,0),MATCH((CUADRO!H$5&amp;$E730),'Hoja de Trabajo para listado'!$DE$151:$DG$151,0)),0)+IFERROR(INDEX('Hoja de Trabajo para listado'!$CD$155:$DC$1048576,MATCH($A730,'Hoja de Trabajo para listado'!$CD$155:$CD$1048576,0),MATCH((CUADRO!H$5&amp;$E730),'Hoja de Trabajo para listado'!$CD$151:$DC$151,0)),0)</f>
        <v>0</v>
      </c>
      <c r="I730" s="255">
        <f ca="1">+IFERROR(INDEX('Hoja de Trabajo para listado'!$A$155:$Z$1048576,MATCH($A730,'Hoja de Trabajo para listado'!$A$155:$A$1048576,0),MATCH((CUADRO!I$5&amp;$E730),'Hoja de Trabajo para listado'!$A$151:$Z$151,0)),0)+IFERROR(INDEX('Hoja de Trabajo para listado'!$AB$155:$BA$1048576,MATCH($A730,'Hoja de Trabajo para listado'!$AB$155:$AB$1048576,0),MATCH((CUADRO!I$5&amp;$E730),'Hoja de Trabajo para listado'!$AB$151:$BA$151,0)),0)+IFERROR(INDEX('Hoja de Trabajo para listado'!$BC$155:$CB$1048576,MATCH($A730,'Hoja de Trabajo para listado'!$BC$155:$BC$1048576,0),MATCH((CUADRO!I$5&amp;$E730),'Hoja de Trabajo para listado'!$BC$151:$CB$151,0)),0)+IFERROR(INDEX('Hoja de Trabajo para listado'!$DE$153:$DG$274,MATCH($A730,'Hoja de Trabajo para listado'!$DE$153:$DE$1048576,0),MATCH((CUADRO!I$5&amp;$E730),'Hoja de Trabajo para listado'!$DE$151:$DG$151,0)),0)+IFERROR(INDEX('Hoja de Trabajo para listado'!$CD$155:$DC$1048576,MATCH($A730,'Hoja de Trabajo para listado'!$CD$155:$CD$1048576,0),MATCH((CUADRO!I$5&amp;$E730),'Hoja de Trabajo para listado'!$CD$151:$DC$151,0)),0)</f>
        <v>0</v>
      </c>
      <c r="J730" s="255">
        <f ca="1">+IFERROR(INDEX('Hoja de Trabajo para listado'!$A$155:$Z$1048576,MATCH($A730,'Hoja de Trabajo para listado'!$A$155:$A$1048576,0),MATCH((CUADRO!J$5&amp;$E730),'Hoja de Trabajo para listado'!$A$151:$Z$151,0)),0)+IFERROR(INDEX('Hoja de Trabajo para listado'!$AB$155:$BA$1048576,MATCH($A730,'Hoja de Trabajo para listado'!$AB$155:$AB$1048576,0),MATCH((CUADRO!J$5&amp;$E730),'Hoja de Trabajo para listado'!$AB$151:$BA$151,0)),0)+IFERROR(INDEX('Hoja de Trabajo para listado'!$BC$155:$CB$1048576,MATCH($A730,'Hoja de Trabajo para listado'!$BC$155:$BC$1048576,0),MATCH((CUADRO!J$5&amp;$E730),'Hoja de Trabajo para listado'!$BC$151:$CB$151,0)),0)+IFERROR(INDEX('Hoja de Trabajo para listado'!$DE$153:$DG$274,MATCH($A730,'Hoja de Trabajo para listado'!$DE$153:$DE$1048576,0),MATCH((CUADRO!J$5&amp;$E730),'Hoja de Trabajo para listado'!$DE$151:$DG$151,0)),0)+IFERROR(INDEX('Hoja de Trabajo para listado'!$CD$155:$DC$1048576,MATCH($A730,'Hoja de Trabajo para listado'!$CD$155:$CD$1048576,0),MATCH((CUADRO!J$5&amp;$E730),'Hoja de Trabajo para listado'!$CD$151:$DC$151,0)),0)</f>
        <v>0</v>
      </c>
      <c r="K730" s="255">
        <f ca="1">+IFERROR(INDEX('Hoja de Trabajo para listado'!$A$155:$Z$1048576,MATCH($A730,'Hoja de Trabajo para listado'!$A$155:$A$1048576,0),MATCH((CUADRO!K$5&amp;$E730),'Hoja de Trabajo para listado'!$A$151:$Z$151,0)),0)+IFERROR(INDEX('Hoja de Trabajo para listado'!$AB$155:$BA$1048576,MATCH($A730,'Hoja de Trabajo para listado'!$AB$155:$AB$1048576,0),MATCH((CUADRO!K$5&amp;$E730),'Hoja de Trabajo para listado'!$AB$151:$BA$151,0)),0)+IFERROR(INDEX('Hoja de Trabajo para listado'!$BC$155:$CB$1048576,MATCH($A730,'Hoja de Trabajo para listado'!$BC$155:$BC$1048576,0),MATCH((CUADRO!K$5&amp;$E730),'Hoja de Trabajo para listado'!$BC$151:$CB$151,0)),0)+IFERROR(INDEX('Hoja de Trabajo para listado'!$DE$153:$DG$274,MATCH($A730,'Hoja de Trabajo para listado'!$DE$153:$DE$1048576,0),MATCH((CUADRO!K$5&amp;$E730),'Hoja de Trabajo para listado'!$DE$151:$DG$151,0)),0)+IFERROR(INDEX('Hoja de Trabajo para listado'!$CD$155:$DC$1048576,MATCH($A730,'Hoja de Trabajo para listado'!$CD$155:$CD$1048576,0),MATCH((CUADRO!K$5&amp;$E730),'Hoja de Trabajo para listado'!$CD$151:$DC$151,0)),0)</f>
        <v>0</v>
      </c>
      <c r="L730" s="255">
        <f ca="1">+IFERROR(INDEX('Hoja de Trabajo para listado'!$A$155:$Z$1048576,MATCH($A730,'Hoja de Trabajo para listado'!$A$155:$A$1048576,0),MATCH((CUADRO!L$5&amp;$E730),'Hoja de Trabajo para listado'!$A$151:$Z$151,0)),0)+IFERROR(INDEX('Hoja de Trabajo para listado'!$AB$155:$BA$1048576,MATCH($A730,'Hoja de Trabajo para listado'!$AB$155:$AB$1048576,0),MATCH((CUADRO!L$5&amp;$E730),'Hoja de Trabajo para listado'!$AB$151:$BA$151,0)),0)+IFERROR(INDEX('Hoja de Trabajo para listado'!$BC$155:$CB$1048576,MATCH($A730,'Hoja de Trabajo para listado'!$BC$155:$BC$1048576,0),MATCH((CUADRO!L$5&amp;$E730),'Hoja de Trabajo para listado'!$BC$151:$CB$151,0)),0)+IFERROR(INDEX('Hoja de Trabajo para listado'!$DE$153:$DG$274,MATCH($A730,'Hoja de Trabajo para listado'!$DE$153:$DE$1048576,0),MATCH((CUADRO!L$5&amp;$E730),'Hoja de Trabajo para listado'!$DE$151:$DG$151,0)),0)+IFERROR(INDEX('Hoja de Trabajo para listado'!$CD$155:$DC$1048576,MATCH($A730,'Hoja de Trabajo para listado'!$CD$155:$CD$1048576,0),MATCH((CUADRO!L$5&amp;$E730),'Hoja de Trabajo para listado'!$CD$151:$DC$151,0)),0)</f>
        <v>0</v>
      </c>
      <c r="M730" s="255">
        <f ca="1">+IFERROR(INDEX('Hoja de Trabajo para listado'!$A$155:$Z$1048576,MATCH($A730,'Hoja de Trabajo para listado'!$A$155:$A$1048576,0),MATCH((CUADRO!M$5&amp;$E730),'Hoja de Trabajo para listado'!$A$151:$Z$151,0)),0)+IFERROR(INDEX('Hoja de Trabajo para listado'!$AB$155:$BA$1048576,MATCH($A730,'Hoja de Trabajo para listado'!$AB$155:$AB$1048576,0),MATCH((CUADRO!M$5&amp;$E730),'Hoja de Trabajo para listado'!$AB$151:$BA$151,0)),0)+IFERROR(INDEX('Hoja de Trabajo para listado'!$BC$155:$CB$1048576,MATCH($A730,'Hoja de Trabajo para listado'!$BC$155:$BC$1048576,0),MATCH((CUADRO!M$5&amp;$E730),'Hoja de Trabajo para listado'!$BC$151:$CB$151,0)),0)+IFERROR(INDEX('Hoja de Trabajo para listado'!$DE$153:$DG$274,MATCH($A730,'Hoja de Trabajo para listado'!$DE$153:$DE$1048576,0),MATCH((CUADRO!M$5&amp;$E730),'Hoja de Trabajo para listado'!$DE$151:$DG$151,0)),0)+IFERROR(INDEX('Hoja de Trabajo para listado'!$CD$155:$DC$1048576,MATCH($A730,'Hoja de Trabajo para listado'!$CD$155:$CD$1048576,0),MATCH((CUADRO!M$5&amp;$E730),'Hoja de Trabajo para listado'!$CD$151:$DC$151,0)),0)</f>
        <v>0</v>
      </c>
      <c r="N730" s="255">
        <f ca="1">+IFERROR(INDEX('Hoja de Trabajo para listado'!$A$155:$Z$1048576,MATCH($A730,'Hoja de Trabajo para listado'!$A$155:$A$1048576,0),MATCH((CUADRO!N$5&amp;$E730),'Hoja de Trabajo para listado'!$A$151:$Z$151,0)),0)+IFERROR(INDEX('Hoja de Trabajo para listado'!$AB$155:$BA$1048576,MATCH($A730,'Hoja de Trabajo para listado'!$AB$155:$AB$1048576,0),MATCH((CUADRO!N$5&amp;$E730),'Hoja de Trabajo para listado'!$AB$151:$BA$151,0)),0)+IFERROR(INDEX('Hoja de Trabajo para listado'!$BC$155:$CB$1048576,MATCH($A730,'Hoja de Trabajo para listado'!$BC$155:$BC$1048576,0),MATCH((CUADRO!N$5&amp;$E730),'Hoja de Trabajo para listado'!$BC$151:$CB$151,0)),0)+IFERROR(INDEX('Hoja de Trabajo para listado'!$DE$153:$DG$274,MATCH($A730,'Hoja de Trabajo para listado'!$DE$153:$DE$1048576,0),MATCH((CUADRO!N$5&amp;$E730),'Hoja de Trabajo para listado'!$DE$151:$DG$151,0)),0)+IFERROR(INDEX('Hoja de Trabajo para listado'!$CD$155:$DC$1048576,MATCH($A730,'Hoja de Trabajo para listado'!$CD$155:$CD$1048576,0),MATCH((CUADRO!N$5&amp;$E730),'Hoja de Trabajo para listado'!$CD$151:$DC$151,0)),0)</f>
        <v>0</v>
      </c>
      <c r="O730" s="255">
        <f ca="1">+IFERROR(INDEX('Hoja de Trabajo para listado'!$A$155:$Z$1048576,MATCH($A730,'Hoja de Trabajo para listado'!$A$155:$A$1048576,0),MATCH((CUADRO!O$5&amp;$E730),'Hoja de Trabajo para listado'!$A$151:$Z$151,0)),0)+IFERROR(INDEX('Hoja de Trabajo para listado'!$AB$155:$BA$1048576,MATCH($A730,'Hoja de Trabajo para listado'!$AB$155:$AB$1048576,0),MATCH((CUADRO!O$5&amp;$E730),'Hoja de Trabajo para listado'!$AB$151:$BA$151,0)),0)+IFERROR(INDEX('Hoja de Trabajo para listado'!$BC$155:$CB$1048576,MATCH($A730,'Hoja de Trabajo para listado'!$BC$155:$BC$1048576,0),MATCH((CUADRO!O$5&amp;$E730),'Hoja de Trabajo para listado'!$BC$151:$CB$151,0)),0)+IFERROR(INDEX('Hoja de Trabajo para listado'!$DE$153:$DG$274,MATCH($A730,'Hoja de Trabajo para listado'!$DE$153:$DE$1048576,0),MATCH((CUADRO!O$5&amp;$E730),'Hoja de Trabajo para listado'!$DE$151:$DG$151,0)),0)+IFERROR(INDEX('Hoja de Trabajo para listado'!$CD$155:$DC$1048576,MATCH($A730,'Hoja de Trabajo para listado'!$CD$155:$CD$1048576,0),MATCH((CUADRO!O$5&amp;$E730),'Hoja de Trabajo para listado'!$CD$151:$DC$151,0)),0)</f>
        <v>0</v>
      </c>
      <c r="P730" s="255">
        <f ca="1">+IFERROR(INDEX('Hoja de Trabajo para listado'!$A$155:$Z$1048576,MATCH($A730,'Hoja de Trabajo para listado'!$A$155:$A$1048576,0),MATCH((CUADRO!P$5&amp;$E730),'Hoja de Trabajo para listado'!$A$151:$Z$151,0)),0)+IFERROR(INDEX('Hoja de Trabajo para listado'!$AB$155:$BA$1048576,MATCH($A730,'Hoja de Trabajo para listado'!$AB$155:$AB$1048576,0),MATCH((CUADRO!P$5&amp;$E730),'Hoja de Trabajo para listado'!$AB$151:$BA$151,0)),0)+IFERROR(INDEX('Hoja de Trabajo para listado'!$BC$155:$CB$1048576,MATCH($A730,'Hoja de Trabajo para listado'!$BC$155:$BC$1048576,0),MATCH((CUADRO!P$5&amp;$E730),'Hoja de Trabajo para listado'!$BC$151:$CB$151,0)),0)+IFERROR(INDEX('Hoja de Trabajo para listado'!$DE$153:$DG$274,MATCH($A730,'Hoja de Trabajo para listado'!$DE$153:$DE$1048576,0),MATCH((CUADRO!P$5&amp;$E730),'Hoja de Trabajo para listado'!$DE$151:$DG$151,0)),0)+IFERROR(INDEX('Hoja de Trabajo para listado'!$CD$155:$DC$1048576,MATCH($A730,'Hoja de Trabajo para listado'!$CD$155:$CD$1048576,0),MATCH((CUADRO!P$5&amp;$E730),'Hoja de Trabajo para listado'!$CD$151:$DC$151,0)),0)</f>
        <v>0</v>
      </c>
      <c r="Q730" s="255">
        <f ca="1">+IFERROR(INDEX('Hoja de Trabajo para listado'!$A$155:$Z$1048576,MATCH($A730,'Hoja de Trabajo para listado'!$A$155:$A$1048576,0),MATCH((CUADRO!Q$5&amp;$E730),'Hoja de Trabajo para listado'!$A$151:$Z$151,0)),0)+IFERROR(INDEX('Hoja de Trabajo para listado'!$AB$155:$BA$1048576,MATCH($A730,'Hoja de Trabajo para listado'!$AB$155:$AB$1048576,0),MATCH((CUADRO!Q$5&amp;$E730),'Hoja de Trabajo para listado'!$AB$151:$BA$151,0)),0)+IFERROR(INDEX('Hoja de Trabajo para listado'!$BC$155:$CB$1048576,MATCH($A730,'Hoja de Trabajo para listado'!$BC$155:$BC$1048576,0),MATCH((CUADRO!Q$5&amp;$E730),'Hoja de Trabajo para listado'!$BC$151:$CB$151,0)),0)+IFERROR(INDEX('Hoja de Trabajo para listado'!$DE$153:$DG$274,MATCH($A730,'Hoja de Trabajo para listado'!$DE$153:$DE$1048576,0),MATCH((CUADRO!Q$5&amp;$E730),'Hoja de Trabajo para listado'!$DE$151:$DG$151,0)),0)+IFERROR(INDEX('Hoja de Trabajo para listado'!$CD$155:$DC$1048576,MATCH($A730,'Hoja de Trabajo para listado'!$CD$155:$CD$1048576,0),MATCH((CUADRO!Q$5&amp;$E730),'Hoja de Trabajo para listado'!$CD$151:$DC$151,0)),0)</f>
        <v>0</v>
      </c>
      <c r="R730" s="255">
        <f t="shared" ca="1" si="22"/>
        <v>0</v>
      </c>
      <c r="S730" s="262"/>
      <c r="T730" s="255">
        <f ca="1">+T731</f>
        <v>0</v>
      </c>
      <c r="U730" s="254">
        <f t="shared" si="23"/>
        <v>1</v>
      </c>
      <c r="V730" s="362" t="str">
        <f>+VLOOKUP(A730,bd_lista!$A$3:$E$590,5,FALSE)</f>
        <v>Gobiernos Autonomos Municipales</v>
      </c>
      <c r="W730" s="361" t="str">
        <f>+V730</f>
        <v>Gobiernos Autonomos Municipales</v>
      </c>
      <c r="X730" s="254">
        <f>+VLOOKUP(A730,[2]Sheet1!$A$13:$D$744,4,FALSE)</f>
        <v>0</v>
      </c>
      <c r="Y730" s="254" t="e">
        <f>+VLOOKUP(X730,bd_lista!$A$3:$C$590,3,FALSE)</f>
        <v>#N/A</v>
      </c>
      <c r="Z730" s="316">
        <f>+X730</f>
        <v>0</v>
      </c>
      <c r="AA730" s="317" t="e">
        <f>+Y730</f>
        <v>#N/A</v>
      </c>
    </row>
    <row r="731" spans="1:27" customFormat="1" ht="15" hidden="1" customHeight="1">
      <c r="A731" s="32">
        <v>1410</v>
      </c>
      <c r="B731" s="307"/>
      <c r="C731" s="259" t="str">
        <f>+VLOOKUP(A731,bd_lista!$A$3:$C$590,3,FALSE)</f>
        <v>Gobierno Autónomo Municipal de Antequera</v>
      </c>
      <c r="D731" s="362"/>
      <c r="E731" s="256" t="s">
        <v>1314</v>
      </c>
      <c r="F731" s="255">
        <f ca="1">+IFERROR(INDEX('Hoja de Trabajo para listado'!$A$155:$Z$1048576,MATCH($A731,'Hoja de Trabajo para listado'!$A$155:$A$1048576,0),MATCH((CUADRO!F$5&amp;$E731),'Hoja de Trabajo para listado'!$A$151:$Z$151,0)),0)+IFERROR(INDEX('Hoja de Trabajo para listado'!$AB$155:$BA$1048576,MATCH($A731,'Hoja de Trabajo para listado'!$AB$155:$AB$1048576,0),MATCH((CUADRO!F$5&amp;$E731),'Hoja de Trabajo para listado'!$AB$151:$BA$151,0)),0)+IFERROR(INDEX('Hoja de Trabajo para listado'!$BC$155:$CB$1048576,MATCH($A731,'Hoja de Trabajo para listado'!$BC$155:$BC$1048576,0),MATCH((CUADRO!F$5&amp;$E731),'Hoja de Trabajo para listado'!$BC$151:$CB$151,0)),0)+IFERROR(INDEX('Hoja de Trabajo para listado'!$DE$153:$DG$274,MATCH($A731,'Hoja de Trabajo para listado'!$DE$153:$DE$1048576,0),MATCH((CUADRO!F$5&amp;$E731),'Hoja de Trabajo para listado'!$DE$151:$DG$151,0)),0)+IFERROR(INDEX('Hoja de Trabajo para listado'!$CD$155:$DC$1048576,MATCH($A731,'Hoja de Trabajo para listado'!$CD$155:$CD$1048576,0),MATCH((CUADRO!F$5&amp;$E731),'Hoja de Trabajo para listado'!$CD$151:$DC$151,0)),0)</f>
        <v>0</v>
      </c>
      <c r="G731" s="255">
        <f ca="1">+IFERROR(INDEX('Hoja de Trabajo para listado'!$A$155:$Z$1048576,MATCH($A731,'Hoja de Trabajo para listado'!$A$155:$A$1048576,0),MATCH((CUADRO!G$5&amp;$E731),'Hoja de Trabajo para listado'!$A$151:$Z$151,0)),0)+IFERROR(INDEX('Hoja de Trabajo para listado'!$AB$155:$BA$1048576,MATCH($A731,'Hoja de Trabajo para listado'!$AB$155:$AB$1048576,0),MATCH((CUADRO!G$5&amp;$E731),'Hoja de Trabajo para listado'!$AB$151:$BA$151,0)),0)+IFERROR(INDEX('Hoja de Trabajo para listado'!$BC$155:$CB$1048576,MATCH($A731,'Hoja de Trabajo para listado'!$BC$155:$BC$1048576,0),MATCH((CUADRO!G$5&amp;$E731),'Hoja de Trabajo para listado'!$BC$151:$CB$151,0)),0)+IFERROR(INDEX('Hoja de Trabajo para listado'!$DE$153:$DG$274,MATCH($A731,'Hoja de Trabajo para listado'!$DE$153:$DE$1048576,0),MATCH((CUADRO!G$5&amp;$E731),'Hoja de Trabajo para listado'!$DE$151:$DG$151,0)),0)+IFERROR(INDEX('Hoja de Trabajo para listado'!$CD$155:$DC$1048576,MATCH($A731,'Hoja de Trabajo para listado'!$CD$155:$CD$1048576,0),MATCH((CUADRO!G$5&amp;$E731),'Hoja de Trabajo para listado'!$CD$151:$DC$151,0)),0)</f>
        <v>0</v>
      </c>
      <c r="H731" s="255">
        <f ca="1">+IFERROR(INDEX('Hoja de Trabajo para listado'!$A$155:$Z$1048576,MATCH($A731,'Hoja de Trabajo para listado'!$A$155:$A$1048576,0),MATCH((CUADRO!H$5&amp;$E731),'Hoja de Trabajo para listado'!$A$151:$Z$151,0)),0)+IFERROR(INDEX('Hoja de Trabajo para listado'!$AB$155:$BA$1048576,MATCH($A731,'Hoja de Trabajo para listado'!$AB$155:$AB$1048576,0),MATCH((CUADRO!H$5&amp;$E731),'Hoja de Trabajo para listado'!$AB$151:$BA$151,0)),0)+IFERROR(INDEX('Hoja de Trabajo para listado'!$BC$155:$CB$1048576,MATCH($A731,'Hoja de Trabajo para listado'!$BC$155:$BC$1048576,0),MATCH((CUADRO!H$5&amp;$E731),'Hoja de Trabajo para listado'!$BC$151:$CB$151,0)),0)+IFERROR(INDEX('Hoja de Trabajo para listado'!$DE$153:$DG$274,MATCH($A731,'Hoja de Trabajo para listado'!$DE$153:$DE$1048576,0),MATCH((CUADRO!H$5&amp;$E731),'Hoja de Trabajo para listado'!$DE$151:$DG$151,0)),0)+IFERROR(INDEX('Hoja de Trabajo para listado'!$CD$155:$DC$1048576,MATCH($A731,'Hoja de Trabajo para listado'!$CD$155:$CD$1048576,0),MATCH((CUADRO!H$5&amp;$E731),'Hoja de Trabajo para listado'!$CD$151:$DC$151,0)),0)</f>
        <v>0</v>
      </c>
      <c r="I731" s="255">
        <f ca="1">+IFERROR(INDEX('Hoja de Trabajo para listado'!$A$155:$Z$1048576,MATCH($A731,'Hoja de Trabajo para listado'!$A$155:$A$1048576,0),MATCH((CUADRO!I$5&amp;$E731),'Hoja de Trabajo para listado'!$A$151:$Z$151,0)),0)+IFERROR(INDEX('Hoja de Trabajo para listado'!$AB$155:$BA$1048576,MATCH($A731,'Hoja de Trabajo para listado'!$AB$155:$AB$1048576,0),MATCH((CUADRO!I$5&amp;$E731),'Hoja de Trabajo para listado'!$AB$151:$BA$151,0)),0)+IFERROR(INDEX('Hoja de Trabajo para listado'!$BC$155:$CB$1048576,MATCH($A731,'Hoja de Trabajo para listado'!$BC$155:$BC$1048576,0),MATCH((CUADRO!I$5&amp;$E731),'Hoja de Trabajo para listado'!$BC$151:$CB$151,0)),0)+IFERROR(INDEX('Hoja de Trabajo para listado'!$DE$153:$DG$274,MATCH($A731,'Hoja de Trabajo para listado'!$DE$153:$DE$1048576,0),MATCH((CUADRO!I$5&amp;$E731),'Hoja de Trabajo para listado'!$DE$151:$DG$151,0)),0)+IFERROR(INDEX('Hoja de Trabajo para listado'!$CD$155:$DC$1048576,MATCH($A731,'Hoja de Trabajo para listado'!$CD$155:$CD$1048576,0),MATCH((CUADRO!I$5&amp;$E731),'Hoja de Trabajo para listado'!$CD$151:$DC$151,0)),0)</f>
        <v>0</v>
      </c>
      <c r="J731" s="255">
        <f ca="1">+IFERROR(INDEX('Hoja de Trabajo para listado'!$A$155:$Z$1048576,MATCH($A731,'Hoja de Trabajo para listado'!$A$155:$A$1048576,0),MATCH((CUADRO!J$5&amp;$E731),'Hoja de Trabajo para listado'!$A$151:$Z$151,0)),0)+IFERROR(INDEX('Hoja de Trabajo para listado'!$AB$155:$BA$1048576,MATCH($A731,'Hoja de Trabajo para listado'!$AB$155:$AB$1048576,0),MATCH((CUADRO!J$5&amp;$E731),'Hoja de Trabajo para listado'!$AB$151:$BA$151,0)),0)+IFERROR(INDEX('Hoja de Trabajo para listado'!$BC$155:$CB$1048576,MATCH($A731,'Hoja de Trabajo para listado'!$BC$155:$BC$1048576,0),MATCH((CUADRO!J$5&amp;$E731),'Hoja de Trabajo para listado'!$BC$151:$CB$151,0)),0)+IFERROR(INDEX('Hoja de Trabajo para listado'!$DE$153:$DG$274,MATCH($A731,'Hoja de Trabajo para listado'!$DE$153:$DE$1048576,0),MATCH((CUADRO!J$5&amp;$E731),'Hoja de Trabajo para listado'!$DE$151:$DG$151,0)),0)+IFERROR(INDEX('Hoja de Trabajo para listado'!$CD$155:$DC$1048576,MATCH($A731,'Hoja de Trabajo para listado'!$CD$155:$CD$1048576,0),MATCH((CUADRO!J$5&amp;$E731),'Hoja de Trabajo para listado'!$CD$151:$DC$151,0)),0)</f>
        <v>0</v>
      </c>
      <c r="K731" s="255">
        <f ca="1">+IFERROR(INDEX('Hoja de Trabajo para listado'!$A$155:$Z$1048576,MATCH($A731,'Hoja de Trabajo para listado'!$A$155:$A$1048576,0),MATCH((CUADRO!K$5&amp;$E731),'Hoja de Trabajo para listado'!$A$151:$Z$151,0)),0)+IFERROR(INDEX('Hoja de Trabajo para listado'!$AB$155:$BA$1048576,MATCH($A731,'Hoja de Trabajo para listado'!$AB$155:$AB$1048576,0),MATCH((CUADRO!K$5&amp;$E731),'Hoja de Trabajo para listado'!$AB$151:$BA$151,0)),0)+IFERROR(INDEX('Hoja de Trabajo para listado'!$BC$155:$CB$1048576,MATCH($A731,'Hoja de Trabajo para listado'!$BC$155:$BC$1048576,0),MATCH((CUADRO!K$5&amp;$E731),'Hoja de Trabajo para listado'!$BC$151:$CB$151,0)),0)+IFERROR(INDEX('Hoja de Trabajo para listado'!$DE$153:$DG$274,MATCH($A731,'Hoja de Trabajo para listado'!$DE$153:$DE$1048576,0),MATCH((CUADRO!K$5&amp;$E731),'Hoja de Trabajo para listado'!$DE$151:$DG$151,0)),0)+IFERROR(INDEX('Hoja de Trabajo para listado'!$CD$155:$DC$1048576,MATCH($A731,'Hoja de Trabajo para listado'!$CD$155:$CD$1048576,0),MATCH((CUADRO!K$5&amp;$E731),'Hoja de Trabajo para listado'!$CD$151:$DC$151,0)),0)</f>
        <v>0</v>
      </c>
      <c r="L731" s="255">
        <f ca="1">+IFERROR(INDEX('Hoja de Trabajo para listado'!$A$155:$Z$1048576,MATCH($A731,'Hoja de Trabajo para listado'!$A$155:$A$1048576,0),MATCH((CUADRO!L$5&amp;$E731),'Hoja de Trabajo para listado'!$A$151:$Z$151,0)),0)+IFERROR(INDEX('Hoja de Trabajo para listado'!$AB$155:$BA$1048576,MATCH($A731,'Hoja de Trabajo para listado'!$AB$155:$AB$1048576,0),MATCH((CUADRO!L$5&amp;$E731),'Hoja de Trabajo para listado'!$AB$151:$BA$151,0)),0)+IFERROR(INDEX('Hoja de Trabajo para listado'!$BC$155:$CB$1048576,MATCH($A731,'Hoja de Trabajo para listado'!$BC$155:$BC$1048576,0),MATCH((CUADRO!L$5&amp;$E731),'Hoja de Trabajo para listado'!$BC$151:$CB$151,0)),0)+IFERROR(INDEX('Hoja de Trabajo para listado'!$DE$153:$DG$274,MATCH($A731,'Hoja de Trabajo para listado'!$DE$153:$DE$1048576,0),MATCH((CUADRO!L$5&amp;$E731),'Hoja de Trabajo para listado'!$DE$151:$DG$151,0)),0)+IFERROR(INDEX('Hoja de Trabajo para listado'!$CD$155:$DC$1048576,MATCH($A731,'Hoja de Trabajo para listado'!$CD$155:$CD$1048576,0),MATCH((CUADRO!L$5&amp;$E731),'Hoja de Trabajo para listado'!$CD$151:$DC$151,0)),0)</f>
        <v>0</v>
      </c>
      <c r="M731" s="255">
        <f ca="1">+IFERROR(INDEX('Hoja de Trabajo para listado'!$A$155:$Z$1048576,MATCH($A731,'Hoja de Trabajo para listado'!$A$155:$A$1048576,0),MATCH((CUADRO!M$5&amp;$E731),'Hoja de Trabajo para listado'!$A$151:$Z$151,0)),0)+IFERROR(INDEX('Hoja de Trabajo para listado'!$AB$155:$BA$1048576,MATCH($A731,'Hoja de Trabajo para listado'!$AB$155:$AB$1048576,0),MATCH((CUADRO!M$5&amp;$E731),'Hoja de Trabajo para listado'!$AB$151:$BA$151,0)),0)+IFERROR(INDEX('Hoja de Trabajo para listado'!$BC$155:$CB$1048576,MATCH($A731,'Hoja de Trabajo para listado'!$BC$155:$BC$1048576,0),MATCH((CUADRO!M$5&amp;$E731),'Hoja de Trabajo para listado'!$BC$151:$CB$151,0)),0)+IFERROR(INDEX('Hoja de Trabajo para listado'!$DE$153:$DG$274,MATCH($A731,'Hoja de Trabajo para listado'!$DE$153:$DE$1048576,0),MATCH((CUADRO!M$5&amp;$E731),'Hoja de Trabajo para listado'!$DE$151:$DG$151,0)),0)+IFERROR(INDEX('Hoja de Trabajo para listado'!$CD$155:$DC$1048576,MATCH($A731,'Hoja de Trabajo para listado'!$CD$155:$CD$1048576,0),MATCH((CUADRO!M$5&amp;$E731),'Hoja de Trabajo para listado'!$CD$151:$DC$151,0)),0)</f>
        <v>0</v>
      </c>
      <c r="N731" s="255">
        <f ca="1">+IFERROR(INDEX('Hoja de Trabajo para listado'!$A$155:$Z$1048576,MATCH($A731,'Hoja de Trabajo para listado'!$A$155:$A$1048576,0),MATCH((CUADRO!N$5&amp;$E731),'Hoja de Trabajo para listado'!$A$151:$Z$151,0)),0)+IFERROR(INDEX('Hoja de Trabajo para listado'!$AB$155:$BA$1048576,MATCH($A731,'Hoja de Trabajo para listado'!$AB$155:$AB$1048576,0),MATCH((CUADRO!N$5&amp;$E731),'Hoja de Trabajo para listado'!$AB$151:$BA$151,0)),0)+IFERROR(INDEX('Hoja de Trabajo para listado'!$BC$155:$CB$1048576,MATCH($A731,'Hoja de Trabajo para listado'!$BC$155:$BC$1048576,0),MATCH((CUADRO!N$5&amp;$E731),'Hoja de Trabajo para listado'!$BC$151:$CB$151,0)),0)+IFERROR(INDEX('Hoja de Trabajo para listado'!$DE$153:$DG$274,MATCH($A731,'Hoja de Trabajo para listado'!$DE$153:$DE$1048576,0),MATCH((CUADRO!N$5&amp;$E731),'Hoja de Trabajo para listado'!$DE$151:$DG$151,0)),0)+IFERROR(INDEX('Hoja de Trabajo para listado'!$CD$155:$DC$1048576,MATCH($A731,'Hoja de Trabajo para listado'!$CD$155:$CD$1048576,0),MATCH((CUADRO!N$5&amp;$E731),'Hoja de Trabajo para listado'!$CD$151:$DC$151,0)),0)</f>
        <v>0</v>
      </c>
      <c r="O731" s="255">
        <f ca="1">+IFERROR(INDEX('Hoja de Trabajo para listado'!$A$155:$Z$1048576,MATCH($A731,'Hoja de Trabajo para listado'!$A$155:$A$1048576,0),MATCH((CUADRO!O$5&amp;$E731),'Hoja de Trabajo para listado'!$A$151:$Z$151,0)),0)+IFERROR(INDEX('Hoja de Trabajo para listado'!$AB$155:$BA$1048576,MATCH($A731,'Hoja de Trabajo para listado'!$AB$155:$AB$1048576,0),MATCH((CUADRO!O$5&amp;$E731),'Hoja de Trabajo para listado'!$AB$151:$BA$151,0)),0)+IFERROR(INDEX('Hoja de Trabajo para listado'!$BC$155:$CB$1048576,MATCH($A731,'Hoja de Trabajo para listado'!$BC$155:$BC$1048576,0),MATCH((CUADRO!O$5&amp;$E731),'Hoja de Trabajo para listado'!$BC$151:$CB$151,0)),0)+IFERROR(INDEX('Hoja de Trabajo para listado'!$DE$153:$DG$274,MATCH($A731,'Hoja de Trabajo para listado'!$DE$153:$DE$1048576,0),MATCH((CUADRO!O$5&amp;$E731),'Hoja de Trabajo para listado'!$DE$151:$DG$151,0)),0)+IFERROR(INDEX('Hoja de Trabajo para listado'!$CD$155:$DC$1048576,MATCH($A731,'Hoja de Trabajo para listado'!$CD$155:$CD$1048576,0),MATCH((CUADRO!O$5&amp;$E731),'Hoja de Trabajo para listado'!$CD$151:$DC$151,0)),0)</f>
        <v>0</v>
      </c>
      <c r="P731" s="255">
        <f ca="1">+IFERROR(INDEX('Hoja de Trabajo para listado'!$A$155:$Z$1048576,MATCH($A731,'Hoja de Trabajo para listado'!$A$155:$A$1048576,0),MATCH((CUADRO!P$5&amp;$E731),'Hoja de Trabajo para listado'!$A$151:$Z$151,0)),0)+IFERROR(INDEX('Hoja de Trabajo para listado'!$AB$155:$BA$1048576,MATCH($A731,'Hoja de Trabajo para listado'!$AB$155:$AB$1048576,0),MATCH((CUADRO!P$5&amp;$E731),'Hoja de Trabajo para listado'!$AB$151:$BA$151,0)),0)+IFERROR(INDEX('Hoja de Trabajo para listado'!$BC$155:$CB$1048576,MATCH($A731,'Hoja de Trabajo para listado'!$BC$155:$BC$1048576,0),MATCH((CUADRO!P$5&amp;$E731),'Hoja de Trabajo para listado'!$BC$151:$CB$151,0)),0)+IFERROR(INDEX('Hoja de Trabajo para listado'!$DE$153:$DG$274,MATCH($A731,'Hoja de Trabajo para listado'!$DE$153:$DE$1048576,0),MATCH((CUADRO!P$5&amp;$E731),'Hoja de Trabajo para listado'!$DE$151:$DG$151,0)),0)+IFERROR(INDEX('Hoja de Trabajo para listado'!$CD$155:$DC$1048576,MATCH($A731,'Hoja de Trabajo para listado'!$CD$155:$CD$1048576,0),MATCH((CUADRO!P$5&amp;$E731),'Hoja de Trabajo para listado'!$CD$151:$DC$151,0)),0)</f>
        <v>0</v>
      </c>
      <c r="Q731" s="255">
        <f ca="1">+IFERROR(INDEX('Hoja de Trabajo para listado'!$A$155:$Z$1048576,MATCH($A731,'Hoja de Trabajo para listado'!$A$155:$A$1048576,0),MATCH((CUADRO!Q$5&amp;$E731),'Hoja de Trabajo para listado'!$A$151:$Z$151,0)),0)+IFERROR(INDEX('Hoja de Trabajo para listado'!$AB$155:$BA$1048576,MATCH($A731,'Hoja de Trabajo para listado'!$AB$155:$AB$1048576,0),MATCH((CUADRO!Q$5&amp;$E731),'Hoja de Trabajo para listado'!$AB$151:$BA$151,0)),0)+IFERROR(INDEX('Hoja de Trabajo para listado'!$BC$155:$CB$1048576,MATCH($A731,'Hoja de Trabajo para listado'!$BC$155:$BC$1048576,0),MATCH((CUADRO!Q$5&amp;$E731),'Hoja de Trabajo para listado'!$BC$151:$CB$151,0)),0)+IFERROR(INDEX('Hoja de Trabajo para listado'!$DE$153:$DG$274,MATCH($A731,'Hoja de Trabajo para listado'!$DE$153:$DE$1048576,0),MATCH((CUADRO!Q$5&amp;$E731),'Hoja de Trabajo para listado'!$DE$151:$DG$151,0)),0)+IFERROR(INDEX('Hoja de Trabajo para listado'!$CD$155:$DC$1048576,MATCH($A731,'Hoja de Trabajo para listado'!$CD$155:$CD$1048576,0),MATCH((CUADRO!Q$5&amp;$E731),'Hoja de Trabajo para listado'!$CD$151:$DC$151,0)),0)</f>
        <v>0</v>
      </c>
      <c r="R731" s="255">
        <f t="shared" ca="1" si="22"/>
        <v>0</v>
      </c>
      <c r="S731" s="262">
        <f ca="1">+R730+R731</f>
        <v>0</v>
      </c>
      <c r="T731" s="255">
        <f ca="1">+S731</f>
        <v>0</v>
      </c>
      <c r="U731" s="254">
        <f t="shared" si="23"/>
        <v>2</v>
      </c>
      <c r="V731" s="362" t="str">
        <f>+VLOOKUP(A731,bd_lista!$A$3:$E$590,5,FALSE)</f>
        <v>Gobiernos Autonomos Municipales</v>
      </c>
      <c r="W731" s="362"/>
      <c r="X731" s="254">
        <f>+VLOOKUP(A731,[2]Sheet1!$A$13:$D$744,4,FALSE)</f>
        <v>0</v>
      </c>
      <c r="Y731" s="254" t="e">
        <f>+VLOOKUP(X731,bd_lista!$A$3:$C$590,3,FALSE)</f>
        <v>#N/A</v>
      </c>
      <c r="Z731" s="314"/>
      <c r="AA731" s="315"/>
    </row>
    <row r="732" spans="1:27" customFormat="1" ht="15" hidden="1" customHeight="1">
      <c r="A732" s="32">
        <v>1411</v>
      </c>
      <c r="B732" s="306">
        <f>+A732</f>
        <v>1411</v>
      </c>
      <c r="C732" s="259" t="str">
        <f>+VLOOKUP(A732,bd_lista!$A$3:$C$590,3,FALSE)</f>
        <v>Gobierno Autónomo Municipal de Eucaliptus</v>
      </c>
      <c r="D732" s="361" t="str">
        <f>+C732</f>
        <v>Gobierno Autónomo Municipal de Eucaliptus</v>
      </c>
      <c r="E732" s="254" t="s">
        <v>1313</v>
      </c>
      <c r="F732" s="255">
        <f ca="1">+IFERROR(INDEX('Hoja de Trabajo para listado'!$A$155:$Z$1048576,MATCH($A732,'Hoja de Trabajo para listado'!$A$155:$A$1048576,0),MATCH((CUADRO!F$5&amp;$E732),'Hoja de Trabajo para listado'!$A$151:$Z$151,0)),0)+IFERROR(INDEX('Hoja de Trabajo para listado'!$AB$155:$BA$1048576,MATCH($A732,'Hoja de Trabajo para listado'!$AB$155:$AB$1048576,0),MATCH((CUADRO!F$5&amp;$E732),'Hoja de Trabajo para listado'!$AB$151:$BA$151,0)),0)+IFERROR(INDEX('Hoja de Trabajo para listado'!$BC$155:$CB$1048576,MATCH($A732,'Hoja de Trabajo para listado'!$BC$155:$BC$1048576,0),MATCH((CUADRO!F$5&amp;$E732),'Hoja de Trabajo para listado'!$BC$151:$CB$151,0)),0)+IFERROR(INDEX('Hoja de Trabajo para listado'!$DE$153:$DG$274,MATCH($A732,'Hoja de Trabajo para listado'!$DE$153:$DE$1048576,0),MATCH((CUADRO!F$5&amp;$E732),'Hoja de Trabajo para listado'!$DE$151:$DG$151,0)),0)+IFERROR(INDEX('Hoja de Trabajo para listado'!$CD$155:$DC$1048576,MATCH($A732,'Hoja de Trabajo para listado'!$CD$155:$CD$1048576,0),MATCH((CUADRO!F$5&amp;$E732),'Hoja de Trabajo para listado'!$CD$151:$DC$151,0)),0)</f>
        <v>0</v>
      </c>
      <c r="G732" s="255">
        <f ca="1">+IFERROR(INDEX('Hoja de Trabajo para listado'!$A$155:$Z$1048576,MATCH($A732,'Hoja de Trabajo para listado'!$A$155:$A$1048576,0),MATCH((CUADRO!G$5&amp;$E732),'Hoja de Trabajo para listado'!$A$151:$Z$151,0)),0)+IFERROR(INDEX('Hoja de Trabajo para listado'!$AB$155:$BA$1048576,MATCH($A732,'Hoja de Trabajo para listado'!$AB$155:$AB$1048576,0),MATCH((CUADRO!G$5&amp;$E732),'Hoja de Trabajo para listado'!$AB$151:$BA$151,0)),0)+IFERROR(INDEX('Hoja de Trabajo para listado'!$BC$155:$CB$1048576,MATCH($A732,'Hoja de Trabajo para listado'!$BC$155:$BC$1048576,0),MATCH((CUADRO!G$5&amp;$E732),'Hoja de Trabajo para listado'!$BC$151:$CB$151,0)),0)+IFERROR(INDEX('Hoja de Trabajo para listado'!$DE$153:$DG$274,MATCH($A732,'Hoja de Trabajo para listado'!$DE$153:$DE$1048576,0),MATCH((CUADRO!G$5&amp;$E732),'Hoja de Trabajo para listado'!$DE$151:$DG$151,0)),0)+IFERROR(INDEX('Hoja de Trabajo para listado'!$CD$155:$DC$1048576,MATCH($A732,'Hoja de Trabajo para listado'!$CD$155:$CD$1048576,0),MATCH((CUADRO!G$5&amp;$E732),'Hoja de Trabajo para listado'!$CD$151:$DC$151,0)),0)</f>
        <v>0</v>
      </c>
      <c r="H732" s="255">
        <f ca="1">+IFERROR(INDEX('Hoja de Trabajo para listado'!$A$155:$Z$1048576,MATCH($A732,'Hoja de Trabajo para listado'!$A$155:$A$1048576,0),MATCH((CUADRO!H$5&amp;$E732),'Hoja de Trabajo para listado'!$A$151:$Z$151,0)),0)+IFERROR(INDEX('Hoja de Trabajo para listado'!$AB$155:$BA$1048576,MATCH($A732,'Hoja de Trabajo para listado'!$AB$155:$AB$1048576,0),MATCH((CUADRO!H$5&amp;$E732),'Hoja de Trabajo para listado'!$AB$151:$BA$151,0)),0)+IFERROR(INDEX('Hoja de Trabajo para listado'!$BC$155:$CB$1048576,MATCH($A732,'Hoja de Trabajo para listado'!$BC$155:$BC$1048576,0),MATCH((CUADRO!H$5&amp;$E732),'Hoja de Trabajo para listado'!$BC$151:$CB$151,0)),0)+IFERROR(INDEX('Hoja de Trabajo para listado'!$DE$153:$DG$274,MATCH($A732,'Hoja de Trabajo para listado'!$DE$153:$DE$1048576,0),MATCH((CUADRO!H$5&amp;$E732),'Hoja de Trabajo para listado'!$DE$151:$DG$151,0)),0)+IFERROR(INDEX('Hoja de Trabajo para listado'!$CD$155:$DC$1048576,MATCH($A732,'Hoja de Trabajo para listado'!$CD$155:$CD$1048576,0),MATCH((CUADRO!H$5&amp;$E732),'Hoja de Trabajo para listado'!$CD$151:$DC$151,0)),0)</f>
        <v>0</v>
      </c>
      <c r="I732" s="255">
        <f ca="1">+IFERROR(INDEX('Hoja de Trabajo para listado'!$A$155:$Z$1048576,MATCH($A732,'Hoja de Trabajo para listado'!$A$155:$A$1048576,0),MATCH((CUADRO!I$5&amp;$E732),'Hoja de Trabajo para listado'!$A$151:$Z$151,0)),0)+IFERROR(INDEX('Hoja de Trabajo para listado'!$AB$155:$BA$1048576,MATCH($A732,'Hoja de Trabajo para listado'!$AB$155:$AB$1048576,0),MATCH((CUADRO!I$5&amp;$E732),'Hoja de Trabajo para listado'!$AB$151:$BA$151,0)),0)+IFERROR(INDEX('Hoja de Trabajo para listado'!$BC$155:$CB$1048576,MATCH($A732,'Hoja de Trabajo para listado'!$BC$155:$BC$1048576,0),MATCH((CUADRO!I$5&amp;$E732),'Hoja de Trabajo para listado'!$BC$151:$CB$151,0)),0)+IFERROR(INDEX('Hoja de Trabajo para listado'!$DE$153:$DG$274,MATCH($A732,'Hoja de Trabajo para listado'!$DE$153:$DE$1048576,0),MATCH((CUADRO!I$5&amp;$E732),'Hoja de Trabajo para listado'!$DE$151:$DG$151,0)),0)+IFERROR(INDEX('Hoja de Trabajo para listado'!$CD$155:$DC$1048576,MATCH($A732,'Hoja de Trabajo para listado'!$CD$155:$CD$1048576,0),MATCH((CUADRO!I$5&amp;$E732),'Hoja de Trabajo para listado'!$CD$151:$DC$151,0)),0)</f>
        <v>0</v>
      </c>
      <c r="J732" s="255">
        <f ca="1">+IFERROR(INDEX('Hoja de Trabajo para listado'!$A$155:$Z$1048576,MATCH($A732,'Hoja de Trabajo para listado'!$A$155:$A$1048576,0),MATCH((CUADRO!J$5&amp;$E732),'Hoja de Trabajo para listado'!$A$151:$Z$151,0)),0)+IFERROR(INDEX('Hoja de Trabajo para listado'!$AB$155:$BA$1048576,MATCH($A732,'Hoja de Trabajo para listado'!$AB$155:$AB$1048576,0),MATCH((CUADRO!J$5&amp;$E732),'Hoja de Trabajo para listado'!$AB$151:$BA$151,0)),0)+IFERROR(INDEX('Hoja de Trabajo para listado'!$BC$155:$CB$1048576,MATCH($A732,'Hoja de Trabajo para listado'!$BC$155:$BC$1048576,0),MATCH((CUADRO!J$5&amp;$E732),'Hoja de Trabajo para listado'!$BC$151:$CB$151,0)),0)+IFERROR(INDEX('Hoja de Trabajo para listado'!$DE$153:$DG$274,MATCH($A732,'Hoja de Trabajo para listado'!$DE$153:$DE$1048576,0),MATCH((CUADRO!J$5&amp;$E732),'Hoja de Trabajo para listado'!$DE$151:$DG$151,0)),0)+IFERROR(INDEX('Hoja de Trabajo para listado'!$CD$155:$DC$1048576,MATCH($A732,'Hoja de Trabajo para listado'!$CD$155:$CD$1048576,0),MATCH((CUADRO!J$5&amp;$E732),'Hoja de Trabajo para listado'!$CD$151:$DC$151,0)),0)</f>
        <v>0</v>
      </c>
      <c r="K732" s="255">
        <f ca="1">+IFERROR(INDEX('Hoja de Trabajo para listado'!$A$155:$Z$1048576,MATCH($A732,'Hoja de Trabajo para listado'!$A$155:$A$1048576,0),MATCH((CUADRO!K$5&amp;$E732),'Hoja de Trabajo para listado'!$A$151:$Z$151,0)),0)+IFERROR(INDEX('Hoja de Trabajo para listado'!$AB$155:$BA$1048576,MATCH($A732,'Hoja de Trabajo para listado'!$AB$155:$AB$1048576,0),MATCH((CUADRO!K$5&amp;$E732),'Hoja de Trabajo para listado'!$AB$151:$BA$151,0)),0)+IFERROR(INDEX('Hoja de Trabajo para listado'!$BC$155:$CB$1048576,MATCH($A732,'Hoja de Trabajo para listado'!$BC$155:$BC$1048576,0),MATCH((CUADRO!K$5&amp;$E732),'Hoja de Trabajo para listado'!$BC$151:$CB$151,0)),0)+IFERROR(INDEX('Hoja de Trabajo para listado'!$DE$153:$DG$274,MATCH($A732,'Hoja de Trabajo para listado'!$DE$153:$DE$1048576,0),MATCH((CUADRO!K$5&amp;$E732),'Hoja de Trabajo para listado'!$DE$151:$DG$151,0)),0)+IFERROR(INDEX('Hoja de Trabajo para listado'!$CD$155:$DC$1048576,MATCH($A732,'Hoja de Trabajo para listado'!$CD$155:$CD$1048576,0),MATCH((CUADRO!K$5&amp;$E732),'Hoja de Trabajo para listado'!$CD$151:$DC$151,0)),0)</f>
        <v>0</v>
      </c>
      <c r="L732" s="255">
        <f ca="1">+IFERROR(INDEX('Hoja de Trabajo para listado'!$A$155:$Z$1048576,MATCH($A732,'Hoja de Trabajo para listado'!$A$155:$A$1048576,0),MATCH((CUADRO!L$5&amp;$E732),'Hoja de Trabajo para listado'!$A$151:$Z$151,0)),0)+IFERROR(INDEX('Hoja de Trabajo para listado'!$AB$155:$BA$1048576,MATCH($A732,'Hoja de Trabajo para listado'!$AB$155:$AB$1048576,0),MATCH((CUADRO!L$5&amp;$E732),'Hoja de Trabajo para listado'!$AB$151:$BA$151,0)),0)+IFERROR(INDEX('Hoja de Trabajo para listado'!$BC$155:$CB$1048576,MATCH($A732,'Hoja de Trabajo para listado'!$BC$155:$BC$1048576,0),MATCH((CUADRO!L$5&amp;$E732),'Hoja de Trabajo para listado'!$BC$151:$CB$151,0)),0)+IFERROR(INDEX('Hoja de Trabajo para listado'!$DE$153:$DG$274,MATCH($A732,'Hoja de Trabajo para listado'!$DE$153:$DE$1048576,0),MATCH((CUADRO!L$5&amp;$E732),'Hoja de Trabajo para listado'!$DE$151:$DG$151,0)),0)+IFERROR(INDEX('Hoja de Trabajo para listado'!$CD$155:$DC$1048576,MATCH($A732,'Hoja de Trabajo para listado'!$CD$155:$CD$1048576,0),MATCH((CUADRO!L$5&amp;$E732),'Hoja de Trabajo para listado'!$CD$151:$DC$151,0)),0)</f>
        <v>0</v>
      </c>
      <c r="M732" s="255">
        <f ca="1">+IFERROR(INDEX('Hoja de Trabajo para listado'!$A$155:$Z$1048576,MATCH($A732,'Hoja de Trabajo para listado'!$A$155:$A$1048576,0),MATCH((CUADRO!M$5&amp;$E732),'Hoja de Trabajo para listado'!$A$151:$Z$151,0)),0)+IFERROR(INDEX('Hoja de Trabajo para listado'!$AB$155:$BA$1048576,MATCH($A732,'Hoja de Trabajo para listado'!$AB$155:$AB$1048576,0),MATCH((CUADRO!M$5&amp;$E732),'Hoja de Trabajo para listado'!$AB$151:$BA$151,0)),0)+IFERROR(INDEX('Hoja de Trabajo para listado'!$BC$155:$CB$1048576,MATCH($A732,'Hoja de Trabajo para listado'!$BC$155:$BC$1048576,0),MATCH((CUADRO!M$5&amp;$E732),'Hoja de Trabajo para listado'!$BC$151:$CB$151,0)),0)+IFERROR(INDEX('Hoja de Trabajo para listado'!$DE$153:$DG$274,MATCH($A732,'Hoja de Trabajo para listado'!$DE$153:$DE$1048576,0),MATCH((CUADRO!M$5&amp;$E732),'Hoja de Trabajo para listado'!$DE$151:$DG$151,0)),0)+IFERROR(INDEX('Hoja de Trabajo para listado'!$CD$155:$DC$1048576,MATCH($A732,'Hoja de Trabajo para listado'!$CD$155:$CD$1048576,0),MATCH((CUADRO!M$5&amp;$E732),'Hoja de Trabajo para listado'!$CD$151:$DC$151,0)),0)</f>
        <v>0</v>
      </c>
      <c r="N732" s="255">
        <f ca="1">+IFERROR(INDEX('Hoja de Trabajo para listado'!$A$155:$Z$1048576,MATCH($A732,'Hoja de Trabajo para listado'!$A$155:$A$1048576,0),MATCH((CUADRO!N$5&amp;$E732),'Hoja de Trabajo para listado'!$A$151:$Z$151,0)),0)+IFERROR(INDEX('Hoja de Trabajo para listado'!$AB$155:$BA$1048576,MATCH($A732,'Hoja de Trabajo para listado'!$AB$155:$AB$1048576,0),MATCH((CUADRO!N$5&amp;$E732),'Hoja de Trabajo para listado'!$AB$151:$BA$151,0)),0)+IFERROR(INDEX('Hoja de Trabajo para listado'!$BC$155:$CB$1048576,MATCH($A732,'Hoja de Trabajo para listado'!$BC$155:$BC$1048576,0),MATCH((CUADRO!N$5&amp;$E732),'Hoja de Trabajo para listado'!$BC$151:$CB$151,0)),0)+IFERROR(INDEX('Hoja de Trabajo para listado'!$DE$153:$DG$274,MATCH($A732,'Hoja de Trabajo para listado'!$DE$153:$DE$1048576,0),MATCH((CUADRO!N$5&amp;$E732),'Hoja de Trabajo para listado'!$DE$151:$DG$151,0)),0)+IFERROR(INDEX('Hoja de Trabajo para listado'!$CD$155:$DC$1048576,MATCH($A732,'Hoja de Trabajo para listado'!$CD$155:$CD$1048576,0),MATCH((CUADRO!N$5&amp;$E732),'Hoja de Trabajo para listado'!$CD$151:$DC$151,0)),0)</f>
        <v>0</v>
      </c>
      <c r="O732" s="255">
        <f ca="1">+IFERROR(INDEX('Hoja de Trabajo para listado'!$A$155:$Z$1048576,MATCH($A732,'Hoja de Trabajo para listado'!$A$155:$A$1048576,0),MATCH((CUADRO!O$5&amp;$E732),'Hoja de Trabajo para listado'!$A$151:$Z$151,0)),0)+IFERROR(INDEX('Hoja de Trabajo para listado'!$AB$155:$BA$1048576,MATCH($A732,'Hoja de Trabajo para listado'!$AB$155:$AB$1048576,0),MATCH((CUADRO!O$5&amp;$E732),'Hoja de Trabajo para listado'!$AB$151:$BA$151,0)),0)+IFERROR(INDEX('Hoja de Trabajo para listado'!$BC$155:$CB$1048576,MATCH($A732,'Hoja de Trabajo para listado'!$BC$155:$BC$1048576,0),MATCH((CUADRO!O$5&amp;$E732),'Hoja de Trabajo para listado'!$BC$151:$CB$151,0)),0)+IFERROR(INDEX('Hoja de Trabajo para listado'!$DE$153:$DG$274,MATCH($A732,'Hoja de Trabajo para listado'!$DE$153:$DE$1048576,0),MATCH((CUADRO!O$5&amp;$E732),'Hoja de Trabajo para listado'!$DE$151:$DG$151,0)),0)+IFERROR(INDEX('Hoja de Trabajo para listado'!$CD$155:$DC$1048576,MATCH($A732,'Hoja de Trabajo para listado'!$CD$155:$CD$1048576,0),MATCH((CUADRO!O$5&amp;$E732),'Hoja de Trabajo para listado'!$CD$151:$DC$151,0)),0)</f>
        <v>0</v>
      </c>
      <c r="P732" s="255">
        <f ca="1">+IFERROR(INDEX('Hoja de Trabajo para listado'!$A$155:$Z$1048576,MATCH($A732,'Hoja de Trabajo para listado'!$A$155:$A$1048576,0),MATCH((CUADRO!P$5&amp;$E732),'Hoja de Trabajo para listado'!$A$151:$Z$151,0)),0)+IFERROR(INDEX('Hoja de Trabajo para listado'!$AB$155:$BA$1048576,MATCH($A732,'Hoja de Trabajo para listado'!$AB$155:$AB$1048576,0),MATCH((CUADRO!P$5&amp;$E732),'Hoja de Trabajo para listado'!$AB$151:$BA$151,0)),0)+IFERROR(INDEX('Hoja de Trabajo para listado'!$BC$155:$CB$1048576,MATCH($A732,'Hoja de Trabajo para listado'!$BC$155:$BC$1048576,0),MATCH((CUADRO!P$5&amp;$E732),'Hoja de Trabajo para listado'!$BC$151:$CB$151,0)),0)+IFERROR(INDEX('Hoja de Trabajo para listado'!$DE$153:$DG$274,MATCH($A732,'Hoja de Trabajo para listado'!$DE$153:$DE$1048576,0),MATCH((CUADRO!P$5&amp;$E732),'Hoja de Trabajo para listado'!$DE$151:$DG$151,0)),0)+IFERROR(INDEX('Hoja de Trabajo para listado'!$CD$155:$DC$1048576,MATCH($A732,'Hoja de Trabajo para listado'!$CD$155:$CD$1048576,0),MATCH((CUADRO!P$5&amp;$E732),'Hoja de Trabajo para listado'!$CD$151:$DC$151,0)),0)</f>
        <v>0</v>
      </c>
      <c r="Q732" s="255">
        <f ca="1">+IFERROR(INDEX('Hoja de Trabajo para listado'!$A$155:$Z$1048576,MATCH($A732,'Hoja de Trabajo para listado'!$A$155:$A$1048576,0),MATCH((CUADRO!Q$5&amp;$E732),'Hoja de Trabajo para listado'!$A$151:$Z$151,0)),0)+IFERROR(INDEX('Hoja de Trabajo para listado'!$AB$155:$BA$1048576,MATCH($A732,'Hoja de Trabajo para listado'!$AB$155:$AB$1048576,0),MATCH((CUADRO!Q$5&amp;$E732),'Hoja de Trabajo para listado'!$AB$151:$BA$151,0)),0)+IFERROR(INDEX('Hoja de Trabajo para listado'!$BC$155:$CB$1048576,MATCH($A732,'Hoja de Trabajo para listado'!$BC$155:$BC$1048576,0),MATCH((CUADRO!Q$5&amp;$E732),'Hoja de Trabajo para listado'!$BC$151:$CB$151,0)),0)+IFERROR(INDEX('Hoja de Trabajo para listado'!$DE$153:$DG$274,MATCH($A732,'Hoja de Trabajo para listado'!$DE$153:$DE$1048576,0),MATCH((CUADRO!Q$5&amp;$E732),'Hoja de Trabajo para listado'!$DE$151:$DG$151,0)),0)+IFERROR(INDEX('Hoja de Trabajo para listado'!$CD$155:$DC$1048576,MATCH($A732,'Hoja de Trabajo para listado'!$CD$155:$CD$1048576,0),MATCH((CUADRO!Q$5&amp;$E732),'Hoja de Trabajo para listado'!$CD$151:$DC$151,0)),0)</f>
        <v>0</v>
      </c>
      <c r="R732" s="255">
        <f t="shared" ca="1" si="22"/>
        <v>0</v>
      </c>
      <c r="S732" s="262"/>
      <c r="T732" s="255">
        <f ca="1">+T733</f>
        <v>0</v>
      </c>
      <c r="U732" s="254">
        <f t="shared" si="23"/>
        <v>1</v>
      </c>
      <c r="V732" s="362" t="str">
        <f>+VLOOKUP(A732,bd_lista!$A$3:$E$590,5,FALSE)</f>
        <v>Gobiernos Autonomos Municipales</v>
      </c>
      <c r="W732" s="361" t="str">
        <f>+V732</f>
        <v>Gobiernos Autonomos Municipales</v>
      </c>
      <c r="X732" s="254">
        <f>+VLOOKUP(A732,[2]Sheet1!$A$13:$D$744,4,FALSE)</f>
        <v>0</v>
      </c>
      <c r="Y732" s="254" t="e">
        <f>+VLOOKUP(X732,bd_lista!$A$3:$C$590,3,FALSE)</f>
        <v>#N/A</v>
      </c>
      <c r="Z732" s="316">
        <f>+X732</f>
        <v>0</v>
      </c>
      <c r="AA732" s="317" t="e">
        <f>+Y732</f>
        <v>#N/A</v>
      </c>
    </row>
    <row r="733" spans="1:27" customFormat="1" ht="15" hidden="1" customHeight="1">
      <c r="A733" s="32">
        <v>1411</v>
      </c>
      <c r="B733" s="307"/>
      <c r="C733" s="259" t="str">
        <f>+VLOOKUP(A733,bd_lista!$A$3:$C$590,3,FALSE)</f>
        <v>Gobierno Autónomo Municipal de Eucaliptus</v>
      </c>
      <c r="D733" s="362"/>
      <c r="E733" s="256" t="s">
        <v>1314</v>
      </c>
      <c r="F733" s="255">
        <f ca="1">+IFERROR(INDEX('Hoja de Trabajo para listado'!$A$155:$Z$1048576,MATCH($A733,'Hoja de Trabajo para listado'!$A$155:$A$1048576,0),MATCH((CUADRO!F$5&amp;$E733),'Hoja de Trabajo para listado'!$A$151:$Z$151,0)),0)+IFERROR(INDEX('Hoja de Trabajo para listado'!$AB$155:$BA$1048576,MATCH($A733,'Hoja de Trabajo para listado'!$AB$155:$AB$1048576,0),MATCH((CUADRO!F$5&amp;$E733),'Hoja de Trabajo para listado'!$AB$151:$BA$151,0)),0)+IFERROR(INDEX('Hoja de Trabajo para listado'!$BC$155:$CB$1048576,MATCH($A733,'Hoja de Trabajo para listado'!$BC$155:$BC$1048576,0),MATCH((CUADRO!F$5&amp;$E733),'Hoja de Trabajo para listado'!$BC$151:$CB$151,0)),0)+IFERROR(INDEX('Hoja de Trabajo para listado'!$DE$153:$DG$274,MATCH($A733,'Hoja de Trabajo para listado'!$DE$153:$DE$1048576,0),MATCH((CUADRO!F$5&amp;$E733),'Hoja de Trabajo para listado'!$DE$151:$DG$151,0)),0)+IFERROR(INDEX('Hoja de Trabajo para listado'!$CD$155:$DC$1048576,MATCH($A733,'Hoja de Trabajo para listado'!$CD$155:$CD$1048576,0),MATCH((CUADRO!F$5&amp;$E733),'Hoja de Trabajo para listado'!$CD$151:$DC$151,0)),0)</f>
        <v>0</v>
      </c>
      <c r="G733" s="255">
        <f ca="1">+IFERROR(INDEX('Hoja de Trabajo para listado'!$A$155:$Z$1048576,MATCH($A733,'Hoja de Trabajo para listado'!$A$155:$A$1048576,0),MATCH((CUADRO!G$5&amp;$E733),'Hoja de Trabajo para listado'!$A$151:$Z$151,0)),0)+IFERROR(INDEX('Hoja de Trabajo para listado'!$AB$155:$BA$1048576,MATCH($A733,'Hoja de Trabajo para listado'!$AB$155:$AB$1048576,0),MATCH((CUADRO!G$5&amp;$E733),'Hoja de Trabajo para listado'!$AB$151:$BA$151,0)),0)+IFERROR(INDEX('Hoja de Trabajo para listado'!$BC$155:$CB$1048576,MATCH($A733,'Hoja de Trabajo para listado'!$BC$155:$BC$1048576,0),MATCH((CUADRO!G$5&amp;$E733),'Hoja de Trabajo para listado'!$BC$151:$CB$151,0)),0)+IFERROR(INDEX('Hoja de Trabajo para listado'!$DE$153:$DG$274,MATCH($A733,'Hoja de Trabajo para listado'!$DE$153:$DE$1048576,0),MATCH((CUADRO!G$5&amp;$E733),'Hoja de Trabajo para listado'!$DE$151:$DG$151,0)),0)+IFERROR(INDEX('Hoja de Trabajo para listado'!$CD$155:$DC$1048576,MATCH($A733,'Hoja de Trabajo para listado'!$CD$155:$CD$1048576,0),MATCH((CUADRO!G$5&amp;$E733),'Hoja de Trabajo para listado'!$CD$151:$DC$151,0)),0)</f>
        <v>0</v>
      </c>
      <c r="H733" s="255">
        <f ca="1">+IFERROR(INDEX('Hoja de Trabajo para listado'!$A$155:$Z$1048576,MATCH($A733,'Hoja de Trabajo para listado'!$A$155:$A$1048576,0),MATCH((CUADRO!H$5&amp;$E733),'Hoja de Trabajo para listado'!$A$151:$Z$151,0)),0)+IFERROR(INDEX('Hoja de Trabajo para listado'!$AB$155:$BA$1048576,MATCH($A733,'Hoja de Trabajo para listado'!$AB$155:$AB$1048576,0),MATCH((CUADRO!H$5&amp;$E733),'Hoja de Trabajo para listado'!$AB$151:$BA$151,0)),0)+IFERROR(INDEX('Hoja de Trabajo para listado'!$BC$155:$CB$1048576,MATCH($A733,'Hoja de Trabajo para listado'!$BC$155:$BC$1048576,0),MATCH((CUADRO!H$5&amp;$E733),'Hoja de Trabajo para listado'!$BC$151:$CB$151,0)),0)+IFERROR(INDEX('Hoja de Trabajo para listado'!$DE$153:$DG$274,MATCH($A733,'Hoja de Trabajo para listado'!$DE$153:$DE$1048576,0),MATCH((CUADRO!H$5&amp;$E733),'Hoja de Trabajo para listado'!$DE$151:$DG$151,0)),0)+IFERROR(INDEX('Hoja de Trabajo para listado'!$CD$155:$DC$1048576,MATCH($A733,'Hoja de Trabajo para listado'!$CD$155:$CD$1048576,0),MATCH((CUADRO!H$5&amp;$E733),'Hoja de Trabajo para listado'!$CD$151:$DC$151,0)),0)</f>
        <v>0</v>
      </c>
      <c r="I733" s="255">
        <f ca="1">+IFERROR(INDEX('Hoja de Trabajo para listado'!$A$155:$Z$1048576,MATCH($A733,'Hoja de Trabajo para listado'!$A$155:$A$1048576,0),MATCH((CUADRO!I$5&amp;$E733),'Hoja de Trabajo para listado'!$A$151:$Z$151,0)),0)+IFERROR(INDEX('Hoja de Trabajo para listado'!$AB$155:$BA$1048576,MATCH($A733,'Hoja de Trabajo para listado'!$AB$155:$AB$1048576,0),MATCH((CUADRO!I$5&amp;$E733),'Hoja de Trabajo para listado'!$AB$151:$BA$151,0)),0)+IFERROR(INDEX('Hoja de Trabajo para listado'!$BC$155:$CB$1048576,MATCH($A733,'Hoja de Trabajo para listado'!$BC$155:$BC$1048576,0),MATCH((CUADRO!I$5&amp;$E733),'Hoja de Trabajo para listado'!$BC$151:$CB$151,0)),0)+IFERROR(INDEX('Hoja de Trabajo para listado'!$DE$153:$DG$274,MATCH($A733,'Hoja de Trabajo para listado'!$DE$153:$DE$1048576,0),MATCH((CUADRO!I$5&amp;$E733),'Hoja de Trabajo para listado'!$DE$151:$DG$151,0)),0)+IFERROR(INDEX('Hoja de Trabajo para listado'!$CD$155:$DC$1048576,MATCH($A733,'Hoja de Trabajo para listado'!$CD$155:$CD$1048576,0),MATCH((CUADRO!I$5&amp;$E733),'Hoja de Trabajo para listado'!$CD$151:$DC$151,0)),0)</f>
        <v>0</v>
      </c>
      <c r="J733" s="255">
        <f ca="1">+IFERROR(INDEX('Hoja de Trabajo para listado'!$A$155:$Z$1048576,MATCH($A733,'Hoja de Trabajo para listado'!$A$155:$A$1048576,0),MATCH((CUADRO!J$5&amp;$E733),'Hoja de Trabajo para listado'!$A$151:$Z$151,0)),0)+IFERROR(INDEX('Hoja de Trabajo para listado'!$AB$155:$BA$1048576,MATCH($A733,'Hoja de Trabajo para listado'!$AB$155:$AB$1048576,0),MATCH((CUADRO!J$5&amp;$E733),'Hoja de Trabajo para listado'!$AB$151:$BA$151,0)),0)+IFERROR(INDEX('Hoja de Trabajo para listado'!$BC$155:$CB$1048576,MATCH($A733,'Hoja de Trabajo para listado'!$BC$155:$BC$1048576,0),MATCH((CUADRO!J$5&amp;$E733),'Hoja de Trabajo para listado'!$BC$151:$CB$151,0)),0)+IFERROR(INDEX('Hoja de Trabajo para listado'!$DE$153:$DG$274,MATCH($A733,'Hoja de Trabajo para listado'!$DE$153:$DE$1048576,0),MATCH((CUADRO!J$5&amp;$E733),'Hoja de Trabajo para listado'!$DE$151:$DG$151,0)),0)+IFERROR(INDEX('Hoja de Trabajo para listado'!$CD$155:$DC$1048576,MATCH($A733,'Hoja de Trabajo para listado'!$CD$155:$CD$1048576,0),MATCH((CUADRO!J$5&amp;$E733),'Hoja de Trabajo para listado'!$CD$151:$DC$151,0)),0)</f>
        <v>0</v>
      </c>
      <c r="K733" s="255">
        <f ca="1">+IFERROR(INDEX('Hoja de Trabajo para listado'!$A$155:$Z$1048576,MATCH($A733,'Hoja de Trabajo para listado'!$A$155:$A$1048576,0),MATCH((CUADRO!K$5&amp;$E733),'Hoja de Trabajo para listado'!$A$151:$Z$151,0)),0)+IFERROR(INDEX('Hoja de Trabajo para listado'!$AB$155:$BA$1048576,MATCH($A733,'Hoja de Trabajo para listado'!$AB$155:$AB$1048576,0),MATCH((CUADRO!K$5&amp;$E733),'Hoja de Trabajo para listado'!$AB$151:$BA$151,0)),0)+IFERROR(INDEX('Hoja de Trabajo para listado'!$BC$155:$CB$1048576,MATCH($A733,'Hoja de Trabajo para listado'!$BC$155:$BC$1048576,0),MATCH((CUADRO!K$5&amp;$E733),'Hoja de Trabajo para listado'!$BC$151:$CB$151,0)),0)+IFERROR(INDEX('Hoja de Trabajo para listado'!$DE$153:$DG$274,MATCH($A733,'Hoja de Trabajo para listado'!$DE$153:$DE$1048576,0),MATCH((CUADRO!K$5&amp;$E733),'Hoja de Trabajo para listado'!$DE$151:$DG$151,0)),0)+IFERROR(INDEX('Hoja de Trabajo para listado'!$CD$155:$DC$1048576,MATCH($A733,'Hoja de Trabajo para listado'!$CD$155:$CD$1048576,0),MATCH((CUADRO!K$5&amp;$E733),'Hoja de Trabajo para listado'!$CD$151:$DC$151,0)),0)</f>
        <v>0</v>
      </c>
      <c r="L733" s="255">
        <f ca="1">+IFERROR(INDEX('Hoja de Trabajo para listado'!$A$155:$Z$1048576,MATCH($A733,'Hoja de Trabajo para listado'!$A$155:$A$1048576,0),MATCH((CUADRO!L$5&amp;$E733),'Hoja de Trabajo para listado'!$A$151:$Z$151,0)),0)+IFERROR(INDEX('Hoja de Trabajo para listado'!$AB$155:$BA$1048576,MATCH($A733,'Hoja de Trabajo para listado'!$AB$155:$AB$1048576,0),MATCH((CUADRO!L$5&amp;$E733),'Hoja de Trabajo para listado'!$AB$151:$BA$151,0)),0)+IFERROR(INDEX('Hoja de Trabajo para listado'!$BC$155:$CB$1048576,MATCH($A733,'Hoja de Trabajo para listado'!$BC$155:$BC$1048576,0),MATCH((CUADRO!L$5&amp;$E733),'Hoja de Trabajo para listado'!$BC$151:$CB$151,0)),0)+IFERROR(INDEX('Hoja de Trabajo para listado'!$DE$153:$DG$274,MATCH($A733,'Hoja de Trabajo para listado'!$DE$153:$DE$1048576,0),MATCH((CUADRO!L$5&amp;$E733),'Hoja de Trabajo para listado'!$DE$151:$DG$151,0)),0)+IFERROR(INDEX('Hoja de Trabajo para listado'!$CD$155:$DC$1048576,MATCH($A733,'Hoja de Trabajo para listado'!$CD$155:$CD$1048576,0),MATCH((CUADRO!L$5&amp;$E733),'Hoja de Trabajo para listado'!$CD$151:$DC$151,0)),0)</f>
        <v>0</v>
      </c>
      <c r="M733" s="255">
        <f ca="1">+IFERROR(INDEX('Hoja de Trabajo para listado'!$A$155:$Z$1048576,MATCH($A733,'Hoja de Trabajo para listado'!$A$155:$A$1048576,0),MATCH((CUADRO!M$5&amp;$E733),'Hoja de Trabajo para listado'!$A$151:$Z$151,0)),0)+IFERROR(INDEX('Hoja de Trabajo para listado'!$AB$155:$BA$1048576,MATCH($A733,'Hoja de Trabajo para listado'!$AB$155:$AB$1048576,0),MATCH((CUADRO!M$5&amp;$E733),'Hoja de Trabajo para listado'!$AB$151:$BA$151,0)),0)+IFERROR(INDEX('Hoja de Trabajo para listado'!$BC$155:$CB$1048576,MATCH($A733,'Hoja de Trabajo para listado'!$BC$155:$BC$1048576,0),MATCH((CUADRO!M$5&amp;$E733),'Hoja de Trabajo para listado'!$BC$151:$CB$151,0)),0)+IFERROR(INDEX('Hoja de Trabajo para listado'!$DE$153:$DG$274,MATCH($A733,'Hoja de Trabajo para listado'!$DE$153:$DE$1048576,0),MATCH((CUADRO!M$5&amp;$E733),'Hoja de Trabajo para listado'!$DE$151:$DG$151,0)),0)+IFERROR(INDEX('Hoja de Trabajo para listado'!$CD$155:$DC$1048576,MATCH($A733,'Hoja de Trabajo para listado'!$CD$155:$CD$1048576,0),MATCH((CUADRO!M$5&amp;$E733),'Hoja de Trabajo para listado'!$CD$151:$DC$151,0)),0)</f>
        <v>0</v>
      </c>
      <c r="N733" s="255">
        <f ca="1">+IFERROR(INDEX('Hoja de Trabajo para listado'!$A$155:$Z$1048576,MATCH($A733,'Hoja de Trabajo para listado'!$A$155:$A$1048576,0),MATCH((CUADRO!N$5&amp;$E733),'Hoja de Trabajo para listado'!$A$151:$Z$151,0)),0)+IFERROR(INDEX('Hoja de Trabajo para listado'!$AB$155:$BA$1048576,MATCH($A733,'Hoja de Trabajo para listado'!$AB$155:$AB$1048576,0),MATCH((CUADRO!N$5&amp;$E733),'Hoja de Trabajo para listado'!$AB$151:$BA$151,0)),0)+IFERROR(INDEX('Hoja de Trabajo para listado'!$BC$155:$CB$1048576,MATCH($A733,'Hoja de Trabajo para listado'!$BC$155:$BC$1048576,0),MATCH((CUADRO!N$5&amp;$E733),'Hoja de Trabajo para listado'!$BC$151:$CB$151,0)),0)+IFERROR(INDEX('Hoja de Trabajo para listado'!$DE$153:$DG$274,MATCH($A733,'Hoja de Trabajo para listado'!$DE$153:$DE$1048576,0),MATCH((CUADRO!N$5&amp;$E733),'Hoja de Trabajo para listado'!$DE$151:$DG$151,0)),0)+IFERROR(INDEX('Hoja de Trabajo para listado'!$CD$155:$DC$1048576,MATCH($A733,'Hoja de Trabajo para listado'!$CD$155:$CD$1048576,0),MATCH((CUADRO!N$5&amp;$E733),'Hoja de Trabajo para listado'!$CD$151:$DC$151,0)),0)</f>
        <v>0</v>
      </c>
      <c r="O733" s="255">
        <f ca="1">+IFERROR(INDEX('Hoja de Trabajo para listado'!$A$155:$Z$1048576,MATCH($A733,'Hoja de Trabajo para listado'!$A$155:$A$1048576,0),MATCH((CUADRO!O$5&amp;$E733),'Hoja de Trabajo para listado'!$A$151:$Z$151,0)),0)+IFERROR(INDEX('Hoja de Trabajo para listado'!$AB$155:$BA$1048576,MATCH($A733,'Hoja de Trabajo para listado'!$AB$155:$AB$1048576,0),MATCH((CUADRO!O$5&amp;$E733),'Hoja de Trabajo para listado'!$AB$151:$BA$151,0)),0)+IFERROR(INDEX('Hoja de Trabajo para listado'!$BC$155:$CB$1048576,MATCH($A733,'Hoja de Trabajo para listado'!$BC$155:$BC$1048576,0),MATCH((CUADRO!O$5&amp;$E733),'Hoja de Trabajo para listado'!$BC$151:$CB$151,0)),0)+IFERROR(INDEX('Hoja de Trabajo para listado'!$DE$153:$DG$274,MATCH($A733,'Hoja de Trabajo para listado'!$DE$153:$DE$1048576,0),MATCH((CUADRO!O$5&amp;$E733),'Hoja de Trabajo para listado'!$DE$151:$DG$151,0)),0)+IFERROR(INDEX('Hoja de Trabajo para listado'!$CD$155:$DC$1048576,MATCH($A733,'Hoja de Trabajo para listado'!$CD$155:$CD$1048576,0),MATCH((CUADRO!O$5&amp;$E733),'Hoja de Trabajo para listado'!$CD$151:$DC$151,0)),0)</f>
        <v>0</v>
      </c>
      <c r="P733" s="255">
        <f ca="1">+IFERROR(INDEX('Hoja de Trabajo para listado'!$A$155:$Z$1048576,MATCH($A733,'Hoja de Trabajo para listado'!$A$155:$A$1048576,0),MATCH((CUADRO!P$5&amp;$E733),'Hoja de Trabajo para listado'!$A$151:$Z$151,0)),0)+IFERROR(INDEX('Hoja de Trabajo para listado'!$AB$155:$BA$1048576,MATCH($A733,'Hoja de Trabajo para listado'!$AB$155:$AB$1048576,0),MATCH((CUADRO!P$5&amp;$E733),'Hoja de Trabajo para listado'!$AB$151:$BA$151,0)),0)+IFERROR(INDEX('Hoja de Trabajo para listado'!$BC$155:$CB$1048576,MATCH($A733,'Hoja de Trabajo para listado'!$BC$155:$BC$1048576,0),MATCH((CUADRO!P$5&amp;$E733),'Hoja de Trabajo para listado'!$BC$151:$CB$151,0)),0)+IFERROR(INDEX('Hoja de Trabajo para listado'!$DE$153:$DG$274,MATCH($A733,'Hoja de Trabajo para listado'!$DE$153:$DE$1048576,0),MATCH((CUADRO!P$5&amp;$E733),'Hoja de Trabajo para listado'!$DE$151:$DG$151,0)),0)+IFERROR(INDEX('Hoja de Trabajo para listado'!$CD$155:$DC$1048576,MATCH($A733,'Hoja de Trabajo para listado'!$CD$155:$CD$1048576,0),MATCH((CUADRO!P$5&amp;$E733),'Hoja de Trabajo para listado'!$CD$151:$DC$151,0)),0)</f>
        <v>0</v>
      </c>
      <c r="Q733" s="255">
        <f ca="1">+IFERROR(INDEX('Hoja de Trabajo para listado'!$A$155:$Z$1048576,MATCH($A733,'Hoja de Trabajo para listado'!$A$155:$A$1048576,0),MATCH((CUADRO!Q$5&amp;$E733),'Hoja de Trabajo para listado'!$A$151:$Z$151,0)),0)+IFERROR(INDEX('Hoja de Trabajo para listado'!$AB$155:$BA$1048576,MATCH($A733,'Hoja de Trabajo para listado'!$AB$155:$AB$1048576,0),MATCH((CUADRO!Q$5&amp;$E733),'Hoja de Trabajo para listado'!$AB$151:$BA$151,0)),0)+IFERROR(INDEX('Hoja de Trabajo para listado'!$BC$155:$CB$1048576,MATCH($A733,'Hoja de Trabajo para listado'!$BC$155:$BC$1048576,0),MATCH((CUADRO!Q$5&amp;$E733),'Hoja de Trabajo para listado'!$BC$151:$CB$151,0)),0)+IFERROR(INDEX('Hoja de Trabajo para listado'!$DE$153:$DG$274,MATCH($A733,'Hoja de Trabajo para listado'!$DE$153:$DE$1048576,0),MATCH((CUADRO!Q$5&amp;$E733),'Hoja de Trabajo para listado'!$DE$151:$DG$151,0)),0)+IFERROR(INDEX('Hoja de Trabajo para listado'!$CD$155:$DC$1048576,MATCH($A733,'Hoja de Trabajo para listado'!$CD$155:$CD$1048576,0),MATCH((CUADRO!Q$5&amp;$E733),'Hoja de Trabajo para listado'!$CD$151:$DC$151,0)),0)</f>
        <v>0</v>
      </c>
      <c r="R733" s="255">
        <f t="shared" ca="1" si="22"/>
        <v>0</v>
      </c>
      <c r="S733" s="262">
        <f ca="1">+R732+R733</f>
        <v>0</v>
      </c>
      <c r="T733" s="255">
        <f ca="1">+S733</f>
        <v>0</v>
      </c>
      <c r="U733" s="254">
        <f t="shared" si="23"/>
        <v>2</v>
      </c>
      <c r="V733" s="362" t="str">
        <f>+VLOOKUP(A733,bd_lista!$A$3:$E$590,5,FALSE)</f>
        <v>Gobiernos Autonomos Municipales</v>
      </c>
      <c r="W733" s="362"/>
      <c r="X733" s="254">
        <f>+VLOOKUP(A733,[2]Sheet1!$A$13:$D$744,4,FALSE)</f>
        <v>0</v>
      </c>
      <c r="Y733" s="254" t="e">
        <f>+VLOOKUP(X733,bd_lista!$A$3:$C$590,3,FALSE)</f>
        <v>#N/A</v>
      </c>
      <c r="Z733" s="314"/>
      <c r="AA733" s="315"/>
    </row>
    <row r="734" spans="1:27" customFormat="1" ht="15" hidden="1" customHeight="1">
      <c r="A734" s="32">
        <v>1412</v>
      </c>
      <c r="B734" s="306">
        <f>+A734</f>
        <v>1412</v>
      </c>
      <c r="C734" s="259" t="str">
        <f>+VLOOKUP(A734,bd_lista!$A$3:$C$590,3,FALSE)</f>
        <v>Gobierno Autónomo Municipal de Santiago de Huari</v>
      </c>
      <c r="D734" s="361" t="str">
        <f>+C734</f>
        <v>Gobierno Autónomo Municipal de Santiago de Huari</v>
      </c>
      <c r="E734" s="254" t="s">
        <v>1313</v>
      </c>
      <c r="F734" s="255">
        <f ca="1">+IFERROR(INDEX('Hoja de Trabajo para listado'!$A$155:$Z$1048576,MATCH($A734,'Hoja de Trabajo para listado'!$A$155:$A$1048576,0),MATCH((CUADRO!F$5&amp;$E734),'Hoja de Trabajo para listado'!$A$151:$Z$151,0)),0)+IFERROR(INDEX('Hoja de Trabajo para listado'!$AB$155:$BA$1048576,MATCH($A734,'Hoja de Trabajo para listado'!$AB$155:$AB$1048576,0),MATCH((CUADRO!F$5&amp;$E734),'Hoja de Trabajo para listado'!$AB$151:$BA$151,0)),0)+IFERROR(INDEX('Hoja de Trabajo para listado'!$BC$155:$CB$1048576,MATCH($A734,'Hoja de Trabajo para listado'!$BC$155:$BC$1048576,0),MATCH((CUADRO!F$5&amp;$E734),'Hoja de Trabajo para listado'!$BC$151:$CB$151,0)),0)+IFERROR(INDEX('Hoja de Trabajo para listado'!$DE$153:$DG$274,MATCH($A734,'Hoja de Trabajo para listado'!$DE$153:$DE$1048576,0),MATCH((CUADRO!F$5&amp;$E734),'Hoja de Trabajo para listado'!$DE$151:$DG$151,0)),0)+IFERROR(INDEX('Hoja de Trabajo para listado'!$CD$155:$DC$1048576,MATCH($A734,'Hoja de Trabajo para listado'!$CD$155:$CD$1048576,0),MATCH((CUADRO!F$5&amp;$E734),'Hoja de Trabajo para listado'!$CD$151:$DC$151,0)),0)</f>
        <v>0</v>
      </c>
      <c r="G734" s="255">
        <f ca="1">+IFERROR(INDEX('Hoja de Trabajo para listado'!$A$155:$Z$1048576,MATCH($A734,'Hoja de Trabajo para listado'!$A$155:$A$1048576,0),MATCH((CUADRO!G$5&amp;$E734),'Hoja de Trabajo para listado'!$A$151:$Z$151,0)),0)+IFERROR(INDEX('Hoja de Trabajo para listado'!$AB$155:$BA$1048576,MATCH($A734,'Hoja de Trabajo para listado'!$AB$155:$AB$1048576,0),MATCH((CUADRO!G$5&amp;$E734),'Hoja de Trabajo para listado'!$AB$151:$BA$151,0)),0)+IFERROR(INDEX('Hoja de Trabajo para listado'!$BC$155:$CB$1048576,MATCH($A734,'Hoja de Trabajo para listado'!$BC$155:$BC$1048576,0),MATCH((CUADRO!G$5&amp;$E734),'Hoja de Trabajo para listado'!$BC$151:$CB$151,0)),0)+IFERROR(INDEX('Hoja de Trabajo para listado'!$DE$153:$DG$274,MATCH($A734,'Hoja de Trabajo para listado'!$DE$153:$DE$1048576,0),MATCH((CUADRO!G$5&amp;$E734),'Hoja de Trabajo para listado'!$DE$151:$DG$151,0)),0)+IFERROR(INDEX('Hoja de Trabajo para listado'!$CD$155:$DC$1048576,MATCH($A734,'Hoja de Trabajo para listado'!$CD$155:$CD$1048576,0),MATCH((CUADRO!G$5&amp;$E734),'Hoja de Trabajo para listado'!$CD$151:$DC$151,0)),0)</f>
        <v>0</v>
      </c>
      <c r="H734" s="255">
        <f ca="1">+IFERROR(INDEX('Hoja de Trabajo para listado'!$A$155:$Z$1048576,MATCH($A734,'Hoja de Trabajo para listado'!$A$155:$A$1048576,0),MATCH((CUADRO!H$5&amp;$E734),'Hoja de Trabajo para listado'!$A$151:$Z$151,0)),0)+IFERROR(INDEX('Hoja de Trabajo para listado'!$AB$155:$BA$1048576,MATCH($A734,'Hoja de Trabajo para listado'!$AB$155:$AB$1048576,0),MATCH((CUADRO!H$5&amp;$E734),'Hoja de Trabajo para listado'!$AB$151:$BA$151,0)),0)+IFERROR(INDEX('Hoja de Trabajo para listado'!$BC$155:$CB$1048576,MATCH($A734,'Hoja de Trabajo para listado'!$BC$155:$BC$1048576,0),MATCH((CUADRO!H$5&amp;$E734),'Hoja de Trabajo para listado'!$BC$151:$CB$151,0)),0)+IFERROR(INDEX('Hoja de Trabajo para listado'!$DE$153:$DG$274,MATCH($A734,'Hoja de Trabajo para listado'!$DE$153:$DE$1048576,0),MATCH((CUADRO!H$5&amp;$E734),'Hoja de Trabajo para listado'!$DE$151:$DG$151,0)),0)+IFERROR(INDEX('Hoja de Trabajo para listado'!$CD$155:$DC$1048576,MATCH($A734,'Hoja de Trabajo para listado'!$CD$155:$CD$1048576,0),MATCH((CUADRO!H$5&amp;$E734),'Hoja de Trabajo para listado'!$CD$151:$DC$151,0)),0)</f>
        <v>0</v>
      </c>
      <c r="I734" s="255">
        <f ca="1">+IFERROR(INDEX('Hoja de Trabajo para listado'!$A$155:$Z$1048576,MATCH($A734,'Hoja de Trabajo para listado'!$A$155:$A$1048576,0),MATCH((CUADRO!I$5&amp;$E734),'Hoja de Trabajo para listado'!$A$151:$Z$151,0)),0)+IFERROR(INDEX('Hoja de Trabajo para listado'!$AB$155:$BA$1048576,MATCH($A734,'Hoja de Trabajo para listado'!$AB$155:$AB$1048576,0),MATCH((CUADRO!I$5&amp;$E734),'Hoja de Trabajo para listado'!$AB$151:$BA$151,0)),0)+IFERROR(INDEX('Hoja de Trabajo para listado'!$BC$155:$CB$1048576,MATCH($A734,'Hoja de Trabajo para listado'!$BC$155:$BC$1048576,0),MATCH((CUADRO!I$5&amp;$E734),'Hoja de Trabajo para listado'!$BC$151:$CB$151,0)),0)+IFERROR(INDEX('Hoja de Trabajo para listado'!$DE$153:$DG$274,MATCH($A734,'Hoja de Trabajo para listado'!$DE$153:$DE$1048576,0),MATCH((CUADRO!I$5&amp;$E734),'Hoja de Trabajo para listado'!$DE$151:$DG$151,0)),0)+IFERROR(INDEX('Hoja de Trabajo para listado'!$CD$155:$DC$1048576,MATCH($A734,'Hoja de Trabajo para listado'!$CD$155:$CD$1048576,0),MATCH((CUADRO!I$5&amp;$E734),'Hoja de Trabajo para listado'!$CD$151:$DC$151,0)),0)</f>
        <v>0</v>
      </c>
      <c r="J734" s="255">
        <f ca="1">+IFERROR(INDEX('Hoja de Trabajo para listado'!$A$155:$Z$1048576,MATCH($A734,'Hoja de Trabajo para listado'!$A$155:$A$1048576,0),MATCH((CUADRO!J$5&amp;$E734),'Hoja de Trabajo para listado'!$A$151:$Z$151,0)),0)+IFERROR(INDEX('Hoja de Trabajo para listado'!$AB$155:$BA$1048576,MATCH($A734,'Hoja de Trabajo para listado'!$AB$155:$AB$1048576,0),MATCH((CUADRO!J$5&amp;$E734),'Hoja de Trabajo para listado'!$AB$151:$BA$151,0)),0)+IFERROR(INDEX('Hoja de Trabajo para listado'!$BC$155:$CB$1048576,MATCH($A734,'Hoja de Trabajo para listado'!$BC$155:$BC$1048576,0),MATCH((CUADRO!J$5&amp;$E734),'Hoja de Trabajo para listado'!$BC$151:$CB$151,0)),0)+IFERROR(INDEX('Hoja de Trabajo para listado'!$DE$153:$DG$274,MATCH($A734,'Hoja de Trabajo para listado'!$DE$153:$DE$1048576,0),MATCH((CUADRO!J$5&amp;$E734),'Hoja de Trabajo para listado'!$DE$151:$DG$151,0)),0)+IFERROR(INDEX('Hoja de Trabajo para listado'!$CD$155:$DC$1048576,MATCH($A734,'Hoja de Trabajo para listado'!$CD$155:$CD$1048576,0),MATCH((CUADRO!J$5&amp;$E734),'Hoja de Trabajo para listado'!$CD$151:$DC$151,0)),0)</f>
        <v>0</v>
      </c>
      <c r="K734" s="255">
        <f ca="1">+IFERROR(INDEX('Hoja de Trabajo para listado'!$A$155:$Z$1048576,MATCH($A734,'Hoja de Trabajo para listado'!$A$155:$A$1048576,0),MATCH((CUADRO!K$5&amp;$E734),'Hoja de Trabajo para listado'!$A$151:$Z$151,0)),0)+IFERROR(INDEX('Hoja de Trabajo para listado'!$AB$155:$BA$1048576,MATCH($A734,'Hoja de Trabajo para listado'!$AB$155:$AB$1048576,0),MATCH((CUADRO!K$5&amp;$E734),'Hoja de Trabajo para listado'!$AB$151:$BA$151,0)),0)+IFERROR(INDEX('Hoja de Trabajo para listado'!$BC$155:$CB$1048576,MATCH($A734,'Hoja de Trabajo para listado'!$BC$155:$BC$1048576,0),MATCH((CUADRO!K$5&amp;$E734),'Hoja de Trabajo para listado'!$BC$151:$CB$151,0)),0)+IFERROR(INDEX('Hoja de Trabajo para listado'!$DE$153:$DG$274,MATCH($A734,'Hoja de Trabajo para listado'!$DE$153:$DE$1048576,0),MATCH((CUADRO!K$5&amp;$E734),'Hoja de Trabajo para listado'!$DE$151:$DG$151,0)),0)+IFERROR(INDEX('Hoja de Trabajo para listado'!$CD$155:$DC$1048576,MATCH($A734,'Hoja de Trabajo para listado'!$CD$155:$CD$1048576,0),MATCH((CUADRO!K$5&amp;$E734),'Hoja de Trabajo para listado'!$CD$151:$DC$151,0)),0)</f>
        <v>0</v>
      </c>
      <c r="L734" s="255">
        <f ca="1">+IFERROR(INDEX('Hoja de Trabajo para listado'!$A$155:$Z$1048576,MATCH($A734,'Hoja de Trabajo para listado'!$A$155:$A$1048576,0),MATCH((CUADRO!L$5&amp;$E734),'Hoja de Trabajo para listado'!$A$151:$Z$151,0)),0)+IFERROR(INDEX('Hoja de Trabajo para listado'!$AB$155:$BA$1048576,MATCH($A734,'Hoja de Trabajo para listado'!$AB$155:$AB$1048576,0),MATCH((CUADRO!L$5&amp;$E734),'Hoja de Trabajo para listado'!$AB$151:$BA$151,0)),0)+IFERROR(INDEX('Hoja de Trabajo para listado'!$BC$155:$CB$1048576,MATCH($A734,'Hoja de Trabajo para listado'!$BC$155:$BC$1048576,0),MATCH((CUADRO!L$5&amp;$E734),'Hoja de Trabajo para listado'!$BC$151:$CB$151,0)),0)+IFERROR(INDEX('Hoja de Trabajo para listado'!$DE$153:$DG$274,MATCH($A734,'Hoja de Trabajo para listado'!$DE$153:$DE$1048576,0),MATCH((CUADRO!L$5&amp;$E734),'Hoja de Trabajo para listado'!$DE$151:$DG$151,0)),0)+IFERROR(INDEX('Hoja de Trabajo para listado'!$CD$155:$DC$1048576,MATCH($A734,'Hoja de Trabajo para listado'!$CD$155:$CD$1048576,0),MATCH((CUADRO!L$5&amp;$E734),'Hoja de Trabajo para listado'!$CD$151:$DC$151,0)),0)</f>
        <v>0</v>
      </c>
      <c r="M734" s="255">
        <f ca="1">+IFERROR(INDEX('Hoja de Trabajo para listado'!$A$155:$Z$1048576,MATCH($A734,'Hoja de Trabajo para listado'!$A$155:$A$1048576,0),MATCH((CUADRO!M$5&amp;$E734),'Hoja de Trabajo para listado'!$A$151:$Z$151,0)),0)+IFERROR(INDEX('Hoja de Trabajo para listado'!$AB$155:$BA$1048576,MATCH($A734,'Hoja de Trabajo para listado'!$AB$155:$AB$1048576,0),MATCH((CUADRO!M$5&amp;$E734),'Hoja de Trabajo para listado'!$AB$151:$BA$151,0)),0)+IFERROR(INDEX('Hoja de Trabajo para listado'!$BC$155:$CB$1048576,MATCH($A734,'Hoja de Trabajo para listado'!$BC$155:$BC$1048576,0),MATCH((CUADRO!M$5&amp;$E734),'Hoja de Trabajo para listado'!$BC$151:$CB$151,0)),0)+IFERROR(INDEX('Hoja de Trabajo para listado'!$DE$153:$DG$274,MATCH($A734,'Hoja de Trabajo para listado'!$DE$153:$DE$1048576,0),MATCH((CUADRO!M$5&amp;$E734),'Hoja de Trabajo para listado'!$DE$151:$DG$151,0)),0)+IFERROR(INDEX('Hoja de Trabajo para listado'!$CD$155:$DC$1048576,MATCH($A734,'Hoja de Trabajo para listado'!$CD$155:$CD$1048576,0),MATCH((CUADRO!M$5&amp;$E734),'Hoja de Trabajo para listado'!$CD$151:$DC$151,0)),0)</f>
        <v>0</v>
      </c>
      <c r="N734" s="255">
        <f ca="1">+IFERROR(INDEX('Hoja de Trabajo para listado'!$A$155:$Z$1048576,MATCH($A734,'Hoja de Trabajo para listado'!$A$155:$A$1048576,0),MATCH((CUADRO!N$5&amp;$E734),'Hoja de Trabajo para listado'!$A$151:$Z$151,0)),0)+IFERROR(INDEX('Hoja de Trabajo para listado'!$AB$155:$BA$1048576,MATCH($A734,'Hoja de Trabajo para listado'!$AB$155:$AB$1048576,0),MATCH((CUADRO!N$5&amp;$E734),'Hoja de Trabajo para listado'!$AB$151:$BA$151,0)),0)+IFERROR(INDEX('Hoja de Trabajo para listado'!$BC$155:$CB$1048576,MATCH($A734,'Hoja de Trabajo para listado'!$BC$155:$BC$1048576,0),MATCH((CUADRO!N$5&amp;$E734),'Hoja de Trabajo para listado'!$BC$151:$CB$151,0)),0)+IFERROR(INDEX('Hoja de Trabajo para listado'!$DE$153:$DG$274,MATCH($A734,'Hoja de Trabajo para listado'!$DE$153:$DE$1048576,0),MATCH((CUADRO!N$5&amp;$E734),'Hoja de Trabajo para listado'!$DE$151:$DG$151,0)),0)+IFERROR(INDEX('Hoja de Trabajo para listado'!$CD$155:$DC$1048576,MATCH($A734,'Hoja de Trabajo para listado'!$CD$155:$CD$1048576,0),MATCH((CUADRO!N$5&amp;$E734),'Hoja de Trabajo para listado'!$CD$151:$DC$151,0)),0)</f>
        <v>0</v>
      </c>
      <c r="O734" s="255">
        <f ca="1">+IFERROR(INDEX('Hoja de Trabajo para listado'!$A$155:$Z$1048576,MATCH($A734,'Hoja de Trabajo para listado'!$A$155:$A$1048576,0),MATCH((CUADRO!O$5&amp;$E734),'Hoja de Trabajo para listado'!$A$151:$Z$151,0)),0)+IFERROR(INDEX('Hoja de Trabajo para listado'!$AB$155:$BA$1048576,MATCH($A734,'Hoja de Trabajo para listado'!$AB$155:$AB$1048576,0),MATCH((CUADRO!O$5&amp;$E734),'Hoja de Trabajo para listado'!$AB$151:$BA$151,0)),0)+IFERROR(INDEX('Hoja de Trabajo para listado'!$BC$155:$CB$1048576,MATCH($A734,'Hoja de Trabajo para listado'!$BC$155:$BC$1048576,0),MATCH((CUADRO!O$5&amp;$E734),'Hoja de Trabajo para listado'!$BC$151:$CB$151,0)),0)+IFERROR(INDEX('Hoja de Trabajo para listado'!$DE$153:$DG$274,MATCH($A734,'Hoja de Trabajo para listado'!$DE$153:$DE$1048576,0),MATCH((CUADRO!O$5&amp;$E734),'Hoja de Trabajo para listado'!$DE$151:$DG$151,0)),0)+IFERROR(INDEX('Hoja de Trabajo para listado'!$CD$155:$DC$1048576,MATCH($A734,'Hoja de Trabajo para listado'!$CD$155:$CD$1048576,0),MATCH((CUADRO!O$5&amp;$E734),'Hoja de Trabajo para listado'!$CD$151:$DC$151,0)),0)</f>
        <v>0</v>
      </c>
      <c r="P734" s="255">
        <f ca="1">+IFERROR(INDEX('Hoja de Trabajo para listado'!$A$155:$Z$1048576,MATCH($A734,'Hoja de Trabajo para listado'!$A$155:$A$1048576,0),MATCH((CUADRO!P$5&amp;$E734),'Hoja de Trabajo para listado'!$A$151:$Z$151,0)),0)+IFERROR(INDEX('Hoja de Trabajo para listado'!$AB$155:$BA$1048576,MATCH($A734,'Hoja de Trabajo para listado'!$AB$155:$AB$1048576,0),MATCH((CUADRO!P$5&amp;$E734),'Hoja de Trabajo para listado'!$AB$151:$BA$151,0)),0)+IFERROR(INDEX('Hoja de Trabajo para listado'!$BC$155:$CB$1048576,MATCH($A734,'Hoja de Trabajo para listado'!$BC$155:$BC$1048576,0),MATCH((CUADRO!P$5&amp;$E734),'Hoja de Trabajo para listado'!$BC$151:$CB$151,0)),0)+IFERROR(INDEX('Hoja de Trabajo para listado'!$DE$153:$DG$274,MATCH($A734,'Hoja de Trabajo para listado'!$DE$153:$DE$1048576,0),MATCH((CUADRO!P$5&amp;$E734),'Hoja de Trabajo para listado'!$DE$151:$DG$151,0)),0)+IFERROR(INDEX('Hoja de Trabajo para listado'!$CD$155:$DC$1048576,MATCH($A734,'Hoja de Trabajo para listado'!$CD$155:$CD$1048576,0),MATCH((CUADRO!P$5&amp;$E734),'Hoja de Trabajo para listado'!$CD$151:$DC$151,0)),0)</f>
        <v>0</v>
      </c>
      <c r="Q734" s="255">
        <f ca="1">+IFERROR(INDEX('Hoja de Trabajo para listado'!$A$155:$Z$1048576,MATCH($A734,'Hoja de Trabajo para listado'!$A$155:$A$1048576,0),MATCH((CUADRO!Q$5&amp;$E734),'Hoja de Trabajo para listado'!$A$151:$Z$151,0)),0)+IFERROR(INDEX('Hoja de Trabajo para listado'!$AB$155:$BA$1048576,MATCH($A734,'Hoja de Trabajo para listado'!$AB$155:$AB$1048576,0),MATCH((CUADRO!Q$5&amp;$E734),'Hoja de Trabajo para listado'!$AB$151:$BA$151,0)),0)+IFERROR(INDEX('Hoja de Trabajo para listado'!$BC$155:$CB$1048576,MATCH($A734,'Hoja de Trabajo para listado'!$BC$155:$BC$1048576,0),MATCH((CUADRO!Q$5&amp;$E734),'Hoja de Trabajo para listado'!$BC$151:$CB$151,0)),0)+IFERROR(INDEX('Hoja de Trabajo para listado'!$DE$153:$DG$274,MATCH($A734,'Hoja de Trabajo para listado'!$DE$153:$DE$1048576,0),MATCH((CUADRO!Q$5&amp;$E734),'Hoja de Trabajo para listado'!$DE$151:$DG$151,0)),0)+IFERROR(INDEX('Hoja de Trabajo para listado'!$CD$155:$DC$1048576,MATCH($A734,'Hoja de Trabajo para listado'!$CD$155:$CD$1048576,0),MATCH((CUADRO!Q$5&amp;$E734),'Hoja de Trabajo para listado'!$CD$151:$DC$151,0)),0)</f>
        <v>0</v>
      </c>
      <c r="R734" s="255">
        <f t="shared" ca="1" si="22"/>
        <v>0</v>
      </c>
      <c r="S734" s="262"/>
      <c r="T734" s="255">
        <f ca="1">+T735</f>
        <v>0</v>
      </c>
      <c r="U734" s="254">
        <f t="shared" si="23"/>
        <v>1</v>
      </c>
      <c r="V734" s="362" t="str">
        <f>+VLOOKUP(A734,bd_lista!$A$3:$E$590,5,FALSE)</f>
        <v>Gobiernos Autonomos Municipales</v>
      </c>
      <c r="W734" s="361" t="str">
        <f>+V734</f>
        <v>Gobiernos Autonomos Municipales</v>
      </c>
      <c r="X734" s="254">
        <f>+VLOOKUP(A734,[2]Sheet1!$A$13:$D$744,4,FALSE)</f>
        <v>0</v>
      </c>
      <c r="Y734" s="254" t="e">
        <f>+VLOOKUP(X734,bd_lista!$A$3:$C$590,3,FALSE)</f>
        <v>#N/A</v>
      </c>
      <c r="Z734" s="316">
        <f>+X734</f>
        <v>0</v>
      </c>
      <c r="AA734" s="317" t="e">
        <f>+Y734</f>
        <v>#N/A</v>
      </c>
    </row>
    <row r="735" spans="1:27" customFormat="1" ht="15" hidden="1" customHeight="1">
      <c r="A735" s="32">
        <v>1412</v>
      </c>
      <c r="B735" s="307"/>
      <c r="C735" s="259" t="str">
        <f>+VLOOKUP(A735,bd_lista!$A$3:$C$590,3,FALSE)</f>
        <v>Gobierno Autónomo Municipal de Santiago de Huari</v>
      </c>
      <c r="D735" s="362"/>
      <c r="E735" s="256" t="s">
        <v>1314</v>
      </c>
      <c r="F735" s="255">
        <f ca="1">+IFERROR(INDEX('Hoja de Trabajo para listado'!$A$155:$Z$1048576,MATCH($A735,'Hoja de Trabajo para listado'!$A$155:$A$1048576,0),MATCH((CUADRO!F$5&amp;$E735),'Hoja de Trabajo para listado'!$A$151:$Z$151,0)),0)+IFERROR(INDEX('Hoja de Trabajo para listado'!$AB$155:$BA$1048576,MATCH($A735,'Hoja de Trabajo para listado'!$AB$155:$AB$1048576,0),MATCH((CUADRO!F$5&amp;$E735),'Hoja de Trabajo para listado'!$AB$151:$BA$151,0)),0)+IFERROR(INDEX('Hoja de Trabajo para listado'!$BC$155:$CB$1048576,MATCH($A735,'Hoja de Trabajo para listado'!$BC$155:$BC$1048576,0),MATCH((CUADRO!F$5&amp;$E735),'Hoja de Trabajo para listado'!$BC$151:$CB$151,0)),0)+IFERROR(INDEX('Hoja de Trabajo para listado'!$DE$153:$DG$274,MATCH($A735,'Hoja de Trabajo para listado'!$DE$153:$DE$1048576,0),MATCH((CUADRO!F$5&amp;$E735),'Hoja de Trabajo para listado'!$DE$151:$DG$151,0)),0)+IFERROR(INDEX('Hoja de Trabajo para listado'!$CD$155:$DC$1048576,MATCH($A735,'Hoja de Trabajo para listado'!$CD$155:$CD$1048576,0),MATCH((CUADRO!F$5&amp;$E735),'Hoja de Trabajo para listado'!$CD$151:$DC$151,0)),0)</f>
        <v>0</v>
      </c>
      <c r="G735" s="255">
        <f ca="1">+IFERROR(INDEX('Hoja de Trabajo para listado'!$A$155:$Z$1048576,MATCH($A735,'Hoja de Trabajo para listado'!$A$155:$A$1048576,0),MATCH((CUADRO!G$5&amp;$E735),'Hoja de Trabajo para listado'!$A$151:$Z$151,0)),0)+IFERROR(INDEX('Hoja de Trabajo para listado'!$AB$155:$BA$1048576,MATCH($A735,'Hoja de Trabajo para listado'!$AB$155:$AB$1048576,0),MATCH((CUADRO!G$5&amp;$E735),'Hoja de Trabajo para listado'!$AB$151:$BA$151,0)),0)+IFERROR(INDEX('Hoja de Trabajo para listado'!$BC$155:$CB$1048576,MATCH($A735,'Hoja de Trabajo para listado'!$BC$155:$BC$1048576,0),MATCH((CUADRO!G$5&amp;$E735),'Hoja de Trabajo para listado'!$BC$151:$CB$151,0)),0)+IFERROR(INDEX('Hoja de Trabajo para listado'!$DE$153:$DG$274,MATCH($A735,'Hoja de Trabajo para listado'!$DE$153:$DE$1048576,0),MATCH((CUADRO!G$5&amp;$E735),'Hoja de Trabajo para listado'!$DE$151:$DG$151,0)),0)+IFERROR(INDEX('Hoja de Trabajo para listado'!$CD$155:$DC$1048576,MATCH($A735,'Hoja de Trabajo para listado'!$CD$155:$CD$1048576,0),MATCH((CUADRO!G$5&amp;$E735),'Hoja de Trabajo para listado'!$CD$151:$DC$151,0)),0)</f>
        <v>0</v>
      </c>
      <c r="H735" s="255">
        <f ca="1">+IFERROR(INDEX('Hoja de Trabajo para listado'!$A$155:$Z$1048576,MATCH($A735,'Hoja de Trabajo para listado'!$A$155:$A$1048576,0),MATCH((CUADRO!H$5&amp;$E735),'Hoja de Trabajo para listado'!$A$151:$Z$151,0)),0)+IFERROR(INDEX('Hoja de Trabajo para listado'!$AB$155:$BA$1048576,MATCH($A735,'Hoja de Trabajo para listado'!$AB$155:$AB$1048576,0),MATCH((CUADRO!H$5&amp;$E735),'Hoja de Trabajo para listado'!$AB$151:$BA$151,0)),0)+IFERROR(INDEX('Hoja de Trabajo para listado'!$BC$155:$CB$1048576,MATCH($A735,'Hoja de Trabajo para listado'!$BC$155:$BC$1048576,0),MATCH((CUADRO!H$5&amp;$E735),'Hoja de Trabajo para listado'!$BC$151:$CB$151,0)),0)+IFERROR(INDEX('Hoja de Trabajo para listado'!$DE$153:$DG$274,MATCH($A735,'Hoja de Trabajo para listado'!$DE$153:$DE$1048576,0),MATCH((CUADRO!H$5&amp;$E735),'Hoja de Trabajo para listado'!$DE$151:$DG$151,0)),0)+IFERROR(INDEX('Hoja de Trabajo para listado'!$CD$155:$DC$1048576,MATCH($A735,'Hoja de Trabajo para listado'!$CD$155:$CD$1048576,0),MATCH((CUADRO!H$5&amp;$E735),'Hoja de Trabajo para listado'!$CD$151:$DC$151,0)),0)</f>
        <v>0</v>
      </c>
      <c r="I735" s="255">
        <f ca="1">+IFERROR(INDEX('Hoja de Trabajo para listado'!$A$155:$Z$1048576,MATCH($A735,'Hoja de Trabajo para listado'!$A$155:$A$1048576,0),MATCH((CUADRO!I$5&amp;$E735),'Hoja de Trabajo para listado'!$A$151:$Z$151,0)),0)+IFERROR(INDEX('Hoja de Trabajo para listado'!$AB$155:$BA$1048576,MATCH($A735,'Hoja de Trabajo para listado'!$AB$155:$AB$1048576,0),MATCH((CUADRO!I$5&amp;$E735),'Hoja de Trabajo para listado'!$AB$151:$BA$151,0)),0)+IFERROR(INDEX('Hoja de Trabajo para listado'!$BC$155:$CB$1048576,MATCH($A735,'Hoja de Trabajo para listado'!$BC$155:$BC$1048576,0),MATCH((CUADRO!I$5&amp;$E735),'Hoja de Trabajo para listado'!$BC$151:$CB$151,0)),0)+IFERROR(INDEX('Hoja de Trabajo para listado'!$DE$153:$DG$274,MATCH($A735,'Hoja de Trabajo para listado'!$DE$153:$DE$1048576,0),MATCH((CUADRO!I$5&amp;$E735),'Hoja de Trabajo para listado'!$DE$151:$DG$151,0)),0)+IFERROR(INDEX('Hoja de Trabajo para listado'!$CD$155:$DC$1048576,MATCH($A735,'Hoja de Trabajo para listado'!$CD$155:$CD$1048576,0),MATCH((CUADRO!I$5&amp;$E735),'Hoja de Trabajo para listado'!$CD$151:$DC$151,0)),0)</f>
        <v>0</v>
      </c>
      <c r="J735" s="255">
        <f ca="1">+IFERROR(INDEX('Hoja de Trabajo para listado'!$A$155:$Z$1048576,MATCH($A735,'Hoja de Trabajo para listado'!$A$155:$A$1048576,0),MATCH((CUADRO!J$5&amp;$E735),'Hoja de Trabajo para listado'!$A$151:$Z$151,0)),0)+IFERROR(INDEX('Hoja de Trabajo para listado'!$AB$155:$BA$1048576,MATCH($A735,'Hoja de Trabajo para listado'!$AB$155:$AB$1048576,0),MATCH((CUADRO!J$5&amp;$E735),'Hoja de Trabajo para listado'!$AB$151:$BA$151,0)),0)+IFERROR(INDEX('Hoja de Trabajo para listado'!$BC$155:$CB$1048576,MATCH($A735,'Hoja de Trabajo para listado'!$BC$155:$BC$1048576,0),MATCH((CUADRO!J$5&amp;$E735),'Hoja de Trabajo para listado'!$BC$151:$CB$151,0)),0)+IFERROR(INDEX('Hoja de Trabajo para listado'!$DE$153:$DG$274,MATCH($A735,'Hoja de Trabajo para listado'!$DE$153:$DE$1048576,0),MATCH((CUADRO!J$5&amp;$E735),'Hoja de Trabajo para listado'!$DE$151:$DG$151,0)),0)+IFERROR(INDEX('Hoja de Trabajo para listado'!$CD$155:$DC$1048576,MATCH($A735,'Hoja de Trabajo para listado'!$CD$155:$CD$1048576,0),MATCH((CUADRO!J$5&amp;$E735),'Hoja de Trabajo para listado'!$CD$151:$DC$151,0)),0)</f>
        <v>0</v>
      </c>
      <c r="K735" s="255">
        <f ca="1">+IFERROR(INDEX('Hoja de Trabajo para listado'!$A$155:$Z$1048576,MATCH($A735,'Hoja de Trabajo para listado'!$A$155:$A$1048576,0),MATCH((CUADRO!K$5&amp;$E735),'Hoja de Trabajo para listado'!$A$151:$Z$151,0)),0)+IFERROR(INDEX('Hoja de Trabajo para listado'!$AB$155:$BA$1048576,MATCH($A735,'Hoja de Trabajo para listado'!$AB$155:$AB$1048576,0),MATCH((CUADRO!K$5&amp;$E735),'Hoja de Trabajo para listado'!$AB$151:$BA$151,0)),0)+IFERROR(INDEX('Hoja de Trabajo para listado'!$BC$155:$CB$1048576,MATCH($A735,'Hoja de Trabajo para listado'!$BC$155:$BC$1048576,0),MATCH((CUADRO!K$5&amp;$E735),'Hoja de Trabajo para listado'!$BC$151:$CB$151,0)),0)+IFERROR(INDEX('Hoja de Trabajo para listado'!$DE$153:$DG$274,MATCH($A735,'Hoja de Trabajo para listado'!$DE$153:$DE$1048576,0),MATCH((CUADRO!K$5&amp;$E735),'Hoja de Trabajo para listado'!$DE$151:$DG$151,0)),0)+IFERROR(INDEX('Hoja de Trabajo para listado'!$CD$155:$DC$1048576,MATCH($A735,'Hoja de Trabajo para listado'!$CD$155:$CD$1048576,0),MATCH((CUADRO!K$5&amp;$E735),'Hoja de Trabajo para listado'!$CD$151:$DC$151,0)),0)</f>
        <v>0</v>
      </c>
      <c r="L735" s="255">
        <f ca="1">+IFERROR(INDEX('Hoja de Trabajo para listado'!$A$155:$Z$1048576,MATCH($A735,'Hoja de Trabajo para listado'!$A$155:$A$1048576,0),MATCH((CUADRO!L$5&amp;$E735),'Hoja de Trabajo para listado'!$A$151:$Z$151,0)),0)+IFERROR(INDEX('Hoja de Trabajo para listado'!$AB$155:$BA$1048576,MATCH($A735,'Hoja de Trabajo para listado'!$AB$155:$AB$1048576,0),MATCH((CUADRO!L$5&amp;$E735),'Hoja de Trabajo para listado'!$AB$151:$BA$151,0)),0)+IFERROR(INDEX('Hoja de Trabajo para listado'!$BC$155:$CB$1048576,MATCH($A735,'Hoja de Trabajo para listado'!$BC$155:$BC$1048576,0),MATCH((CUADRO!L$5&amp;$E735),'Hoja de Trabajo para listado'!$BC$151:$CB$151,0)),0)+IFERROR(INDEX('Hoja de Trabajo para listado'!$DE$153:$DG$274,MATCH($A735,'Hoja de Trabajo para listado'!$DE$153:$DE$1048576,0),MATCH((CUADRO!L$5&amp;$E735),'Hoja de Trabajo para listado'!$DE$151:$DG$151,0)),0)+IFERROR(INDEX('Hoja de Trabajo para listado'!$CD$155:$DC$1048576,MATCH($A735,'Hoja de Trabajo para listado'!$CD$155:$CD$1048576,0),MATCH((CUADRO!L$5&amp;$E735),'Hoja de Trabajo para listado'!$CD$151:$DC$151,0)),0)</f>
        <v>0</v>
      </c>
      <c r="M735" s="255">
        <f ca="1">+IFERROR(INDEX('Hoja de Trabajo para listado'!$A$155:$Z$1048576,MATCH($A735,'Hoja de Trabajo para listado'!$A$155:$A$1048576,0),MATCH((CUADRO!M$5&amp;$E735),'Hoja de Trabajo para listado'!$A$151:$Z$151,0)),0)+IFERROR(INDEX('Hoja de Trabajo para listado'!$AB$155:$BA$1048576,MATCH($A735,'Hoja de Trabajo para listado'!$AB$155:$AB$1048576,0),MATCH((CUADRO!M$5&amp;$E735),'Hoja de Trabajo para listado'!$AB$151:$BA$151,0)),0)+IFERROR(INDEX('Hoja de Trabajo para listado'!$BC$155:$CB$1048576,MATCH($A735,'Hoja de Trabajo para listado'!$BC$155:$BC$1048576,0),MATCH((CUADRO!M$5&amp;$E735),'Hoja de Trabajo para listado'!$BC$151:$CB$151,0)),0)+IFERROR(INDEX('Hoja de Trabajo para listado'!$DE$153:$DG$274,MATCH($A735,'Hoja de Trabajo para listado'!$DE$153:$DE$1048576,0),MATCH((CUADRO!M$5&amp;$E735),'Hoja de Trabajo para listado'!$DE$151:$DG$151,0)),0)+IFERROR(INDEX('Hoja de Trabajo para listado'!$CD$155:$DC$1048576,MATCH($A735,'Hoja de Trabajo para listado'!$CD$155:$CD$1048576,0),MATCH((CUADRO!M$5&amp;$E735),'Hoja de Trabajo para listado'!$CD$151:$DC$151,0)),0)</f>
        <v>0</v>
      </c>
      <c r="N735" s="255">
        <f ca="1">+IFERROR(INDEX('Hoja de Trabajo para listado'!$A$155:$Z$1048576,MATCH($A735,'Hoja de Trabajo para listado'!$A$155:$A$1048576,0),MATCH((CUADRO!N$5&amp;$E735),'Hoja de Trabajo para listado'!$A$151:$Z$151,0)),0)+IFERROR(INDEX('Hoja de Trabajo para listado'!$AB$155:$BA$1048576,MATCH($A735,'Hoja de Trabajo para listado'!$AB$155:$AB$1048576,0),MATCH((CUADRO!N$5&amp;$E735),'Hoja de Trabajo para listado'!$AB$151:$BA$151,0)),0)+IFERROR(INDEX('Hoja de Trabajo para listado'!$BC$155:$CB$1048576,MATCH($A735,'Hoja de Trabajo para listado'!$BC$155:$BC$1048576,0),MATCH((CUADRO!N$5&amp;$E735),'Hoja de Trabajo para listado'!$BC$151:$CB$151,0)),0)+IFERROR(INDEX('Hoja de Trabajo para listado'!$DE$153:$DG$274,MATCH($A735,'Hoja de Trabajo para listado'!$DE$153:$DE$1048576,0),MATCH((CUADRO!N$5&amp;$E735),'Hoja de Trabajo para listado'!$DE$151:$DG$151,0)),0)+IFERROR(INDEX('Hoja de Trabajo para listado'!$CD$155:$DC$1048576,MATCH($A735,'Hoja de Trabajo para listado'!$CD$155:$CD$1048576,0),MATCH((CUADRO!N$5&amp;$E735),'Hoja de Trabajo para listado'!$CD$151:$DC$151,0)),0)</f>
        <v>0</v>
      </c>
      <c r="O735" s="255">
        <f ca="1">+IFERROR(INDEX('Hoja de Trabajo para listado'!$A$155:$Z$1048576,MATCH($A735,'Hoja de Trabajo para listado'!$A$155:$A$1048576,0),MATCH((CUADRO!O$5&amp;$E735),'Hoja de Trabajo para listado'!$A$151:$Z$151,0)),0)+IFERROR(INDEX('Hoja de Trabajo para listado'!$AB$155:$BA$1048576,MATCH($A735,'Hoja de Trabajo para listado'!$AB$155:$AB$1048576,0),MATCH((CUADRO!O$5&amp;$E735),'Hoja de Trabajo para listado'!$AB$151:$BA$151,0)),0)+IFERROR(INDEX('Hoja de Trabajo para listado'!$BC$155:$CB$1048576,MATCH($A735,'Hoja de Trabajo para listado'!$BC$155:$BC$1048576,0),MATCH((CUADRO!O$5&amp;$E735),'Hoja de Trabajo para listado'!$BC$151:$CB$151,0)),0)+IFERROR(INDEX('Hoja de Trabajo para listado'!$DE$153:$DG$274,MATCH($A735,'Hoja de Trabajo para listado'!$DE$153:$DE$1048576,0),MATCH((CUADRO!O$5&amp;$E735),'Hoja de Trabajo para listado'!$DE$151:$DG$151,0)),0)+IFERROR(INDEX('Hoja de Trabajo para listado'!$CD$155:$DC$1048576,MATCH($A735,'Hoja de Trabajo para listado'!$CD$155:$CD$1048576,0),MATCH((CUADRO!O$5&amp;$E735),'Hoja de Trabajo para listado'!$CD$151:$DC$151,0)),0)</f>
        <v>0</v>
      </c>
      <c r="P735" s="255">
        <f ca="1">+IFERROR(INDEX('Hoja de Trabajo para listado'!$A$155:$Z$1048576,MATCH($A735,'Hoja de Trabajo para listado'!$A$155:$A$1048576,0),MATCH((CUADRO!P$5&amp;$E735),'Hoja de Trabajo para listado'!$A$151:$Z$151,0)),0)+IFERROR(INDEX('Hoja de Trabajo para listado'!$AB$155:$BA$1048576,MATCH($A735,'Hoja de Trabajo para listado'!$AB$155:$AB$1048576,0),MATCH((CUADRO!P$5&amp;$E735),'Hoja de Trabajo para listado'!$AB$151:$BA$151,0)),0)+IFERROR(INDEX('Hoja de Trabajo para listado'!$BC$155:$CB$1048576,MATCH($A735,'Hoja de Trabajo para listado'!$BC$155:$BC$1048576,0),MATCH((CUADRO!P$5&amp;$E735),'Hoja de Trabajo para listado'!$BC$151:$CB$151,0)),0)+IFERROR(INDEX('Hoja de Trabajo para listado'!$DE$153:$DG$274,MATCH($A735,'Hoja de Trabajo para listado'!$DE$153:$DE$1048576,0),MATCH((CUADRO!P$5&amp;$E735),'Hoja de Trabajo para listado'!$DE$151:$DG$151,0)),0)+IFERROR(INDEX('Hoja de Trabajo para listado'!$CD$155:$DC$1048576,MATCH($A735,'Hoja de Trabajo para listado'!$CD$155:$CD$1048576,0),MATCH((CUADRO!P$5&amp;$E735),'Hoja de Trabajo para listado'!$CD$151:$DC$151,0)),0)</f>
        <v>0</v>
      </c>
      <c r="Q735" s="255">
        <f ca="1">+IFERROR(INDEX('Hoja de Trabajo para listado'!$A$155:$Z$1048576,MATCH($A735,'Hoja de Trabajo para listado'!$A$155:$A$1048576,0),MATCH((CUADRO!Q$5&amp;$E735),'Hoja de Trabajo para listado'!$A$151:$Z$151,0)),0)+IFERROR(INDEX('Hoja de Trabajo para listado'!$AB$155:$BA$1048576,MATCH($A735,'Hoja de Trabajo para listado'!$AB$155:$AB$1048576,0),MATCH((CUADRO!Q$5&amp;$E735),'Hoja de Trabajo para listado'!$AB$151:$BA$151,0)),0)+IFERROR(INDEX('Hoja de Trabajo para listado'!$BC$155:$CB$1048576,MATCH($A735,'Hoja de Trabajo para listado'!$BC$155:$BC$1048576,0),MATCH((CUADRO!Q$5&amp;$E735),'Hoja de Trabajo para listado'!$BC$151:$CB$151,0)),0)+IFERROR(INDEX('Hoja de Trabajo para listado'!$DE$153:$DG$274,MATCH($A735,'Hoja de Trabajo para listado'!$DE$153:$DE$1048576,0),MATCH((CUADRO!Q$5&amp;$E735),'Hoja de Trabajo para listado'!$DE$151:$DG$151,0)),0)+IFERROR(INDEX('Hoja de Trabajo para listado'!$CD$155:$DC$1048576,MATCH($A735,'Hoja de Trabajo para listado'!$CD$155:$CD$1048576,0),MATCH((CUADRO!Q$5&amp;$E735),'Hoja de Trabajo para listado'!$CD$151:$DC$151,0)),0)</f>
        <v>0</v>
      </c>
      <c r="R735" s="255">
        <f t="shared" ca="1" si="22"/>
        <v>0</v>
      </c>
      <c r="S735" s="262">
        <f ca="1">+R734+R735</f>
        <v>0</v>
      </c>
      <c r="T735" s="255">
        <f ca="1">+S735</f>
        <v>0</v>
      </c>
      <c r="U735" s="254">
        <f t="shared" si="23"/>
        <v>2</v>
      </c>
      <c r="V735" s="362" t="str">
        <f>+VLOOKUP(A735,bd_lista!$A$3:$E$590,5,FALSE)</f>
        <v>Gobiernos Autonomos Municipales</v>
      </c>
      <c r="W735" s="362"/>
      <c r="X735" s="254">
        <f>+VLOOKUP(A735,[2]Sheet1!$A$13:$D$744,4,FALSE)</f>
        <v>0</v>
      </c>
      <c r="Y735" s="254" t="e">
        <f>+VLOOKUP(X735,bd_lista!$A$3:$C$590,3,FALSE)</f>
        <v>#N/A</v>
      </c>
      <c r="Z735" s="314"/>
      <c r="AA735" s="315"/>
    </row>
    <row r="736" spans="1:27" customFormat="1" ht="15" hidden="1" customHeight="1">
      <c r="A736" s="32">
        <v>1413</v>
      </c>
      <c r="B736" s="306">
        <f>+A736</f>
        <v>1413</v>
      </c>
      <c r="C736" s="259" t="str">
        <f>+VLOOKUP(A736,bd_lista!$A$3:$C$590,3,FALSE)</f>
        <v>Gobierno Autónomo Municipal de Totora</v>
      </c>
      <c r="D736" s="361" t="str">
        <f>+C736</f>
        <v>Gobierno Autónomo Municipal de Totora</v>
      </c>
      <c r="E736" s="254" t="s">
        <v>1313</v>
      </c>
      <c r="F736" s="255">
        <f ca="1">+IFERROR(INDEX('Hoja de Trabajo para listado'!$A$155:$Z$1048576,MATCH($A736,'Hoja de Trabajo para listado'!$A$155:$A$1048576,0),MATCH((CUADRO!F$5&amp;$E736),'Hoja de Trabajo para listado'!$A$151:$Z$151,0)),0)+IFERROR(INDEX('Hoja de Trabajo para listado'!$AB$155:$BA$1048576,MATCH($A736,'Hoja de Trabajo para listado'!$AB$155:$AB$1048576,0),MATCH((CUADRO!F$5&amp;$E736),'Hoja de Trabajo para listado'!$AB$151:$BA$151,0)),0)+IFERROR(INDEX('Hoja de Trabajo para listado'!$BC$155:$CB$1048576,MATCH($A736,'Hoja de Trabajo para listado'!$BC$155:$BC$1048576,0),MATCH((CUADRO!F$5&amp;$E736),'Hoja de Trabajo para listado'!$BC$151:$CB$151,0)),0)+IFERROR(INDEX('Hoja de Trabajo para listado'!$DE$153:$DG$274,MATCH($A736,'Hoja de Trabajo para listado'!$DE$153:$DE$1048576,0),MATCH((CUADRO!F$5&amp;$E736),'Hoja de Trabajo para listado'!$DE$151:$DG$151,0)),0)+IFERROR(INDEX('Hoja de Trabajo para listado'!$CD$155:$DC$1048576,MATCH($A736,'Hoja de Trabajo para listado'!$CD$155:$CD$1048576,0),MATCH((CUADRO!F$5&amp;$E736),'Hoja de Trabajo para listado'!$CD$151:$DC$151,0)),0)</f>
        <v>0</v>
      </c>
      <c r="G736" s="255">
        <f ca="1">+IFERROR(INDEX('Hoja de Trabajo para listado'!$A$155:$Z$1048576,MATCH($A736,'Hoja de Trabajo para listado'!$A$155:$A$1048576,0),MATCH((CUADRO!G$5&amp;$E736),'Hoja de Trabajo para listado'!$A$151:$Z$151,0)),0)+IFERROR(INDEX('Hoja de Trabajo para listado'!$AB$155:$BA$1048576,MATCH($A736,'Hoja de Trabajo para listado'!$AB$155:$AB$1048576,0),MATCH((CUADRO!G$5&amp;$E736),'Hoja de Trabajo para listado'!$AB$151:$BA$151,0)),0)+IFERROR(INDEX('Hoja de Trabajo para listado'!$BC$155:$CB$1048576,MATCH($A736,'Hoja de Trabajo para listado'!$BC$155:$BC$1048576,0),MATCH((CUADRO!G$5&amp;$E736),'Hoja de Trabajo para listado'!$BC$151:$CB$151,0)),0)+IFERROR(INDEX('Hoja de Trabajo para listado'!$DE$153:$DG$274,MATCH($A736,'Hoja de Trabajo para listado'!$DE$153:$DE$1048576,0),MATCH((CUADRO!G$5&amp;$E736),'Hoja de Trabajo para listado'!$DE$151:$DG$151,0)),0)+IFERROR(INDEX('Hoja de Trabajo para listado'!$CD$155:$DC$1048576,MATCH($A736,'Hoja de Trabajo para listado'!$CD$155:$CD$1048576,0),MATCH((CUADRO!G$5&amp;$E736),'Hoja de Trabajo para listado'!$CD$151:$DC$151,0)),0)</f>
        <v>0</v>
      </c>
      <c r="H736" s="255">
        <f ca="1">+IFERROR(INDEX('Hoja de Trabajo para listado'!$A$155:$Z$1048576,MATCH($A736,'Hoja de Trabajo para listado'!$A$155:$A$1048576,0),MATCH((CUADRO!H$5&amp;$E736),'Hoja de Trabajo para listado'!$A$151:$Z$151,0)),0)+IFERROR(INDEX('Hoja de Trabajo para listado'!$AB$155:$BA$1048576,MATCH($A736,'Hoja de Trabajo para listado'!$AB$155:$AB$1048576,0),MATCH((CUADRO!H$5&amp;$E736),'Hoja de Trabajo para listado'!$AB$151:$BA$151,0)),0)+IFERROR(INDEX('Hoja de Trabajo para listado'!$BC$155:$CB$1048576,MATCH($A736,'Hoja de Trabajo para listado'!$BC$155:$BC$1048576,0),MATCH((CUADRO!H$5&amp;$E736),'Hoja de Trabajo para listado'!$BC$151:$CB$151,0)),0)+IFERROR(INDEX('Hoja de Trabajo para listado'!$DE$153:$DG$274,MATCH($A736,'Hoja de Trabajo para listado'!$DE$153:$DE$1048576,0),MATCH((CUADRO!H$5&amp;$E736),'Hoja de Trabajo para listado'!$DE$151:$DG$151,0)),0)+IFERROR(INDEX('Hoja de Trabajo para listado'!$CD$155:$DC$1048576,MATCH($A736,'Hoja de Trabajo para listado'!$CD$155:$CD$1048576,0),MATCH((CUADRO!H$5&amp;$E736),'Hoja de Trabajo para listado'!$CD$151:$DC$151,0)),0)</f>
        <v>0</v>
      </c>
      <c r="I736" s="255">
        <f ca="1">+IFERROR(INDEX('Hoja de Trabajo para listado'!$A$155:$Z$1048576,MATCH($A736,'Hoja de Trabajo para listado'!$A$155:$A$1048576,0),MATCH((CUADRO!I$5&amp;$E736),'Hoja de Trabajo para listado'!$A$151:$Z$151,0)),0)+IFERROR(INDEX('Hoja de Trabajo para listado'!$AB$155:$BA$1048576,MATCH($A736,'Hoja de Trabajo para listado'!$AB$155:$AB$1048576,0),MATCH((CUADRO!I$5&amp;$E736),'Hoja de Trabajo para listado'!$AB$151:$BA$151,0)),0)+IFERROR(INDEX('Hoja de Trabajo para listado'!$BC$155:$CB$1048576,MATCH($A736,'Hoja de Trabajo para listado'!$BC$155:$BC$1048576,0),MATCH((CUADRO!I$5&amp;$E736),'Hoja de Trabajo para listado'!$BC$151:$CB$151,0)),0)+IFERROR(INDEX('Hoja de Trabajo para listado'!$DE$153:$DG$274,MATCH($A736,'Hoja de Trabajo para listado'!$DE$153:$DE$1048576,0),MATCH((CUADRO!I$5&amp;$E736),'Hoja de Trabajo para listado'!$DE$151:$DG$151,0)),0)+IFERROR(INDEX('Hoja de Trabajo para listado'!$CD$155:$DC$1048576,MATCH($A736,'Hoja de Trabajo para listado'!$CD$155:$CD$1048576,0),MATCH((CUADRO!I$5&amp;$E736),'Hoja de Trabajo para listado'!$CD$151:$DC$151,0)),0)</f>
        <v>0</v>
      </c>
      <c r="J736" s="255">
        <f ca="1">+IFERROR(INDEX('Hoja de Trabajo para listado'!$A$155:$Z$1048576,MATCH($A736,'Hoja de Trabajo para listado'!$A$155:$A$1048576,0),MATCH((CUADRO!J$5&amp;$E736),'Hoja de Trabajo para listado'!$A$151:$Z$151,0)),0)+IFERROR(INDEX('Hoja de Trabajo para listado'!$AB$155:$BA$1048576,MATCH($A736,'Hoja de Trabajo para listado'!$AB$155:$AB$1048576,0),MATCH((CUADRO!J$5&amp;$E736),'Hoja de Trabajo para listado'!$AB$151:$BA$151,0)),0)+IFERROR(INDEX('Hoja de Trabajo para listado'!$BC$155:$CB$1048576,MATCH($A736,'Hoja de Trabajo para listado'!$BC$155:$BC$1048576,0),MATCH((CUADRO!J$5&amp;$E736),'Hoja de Trabajo para listado'!$BC$151:$CB$151,0)),0)+IFERROR(INDEX('Hoja de Trabajo para listado'!$DE$153:$DG$274,MATCH($A736,'Hoja de Trabajo para listado'!$DE$153:$DE$1048576,0),MATCH((CUADRO!J$5&amp;$E736),'Hoja de Trabajo para listado'!$DE$151:$DG$151,0)),0)+IFERROR(INDEX('Hoja de Trabajo para listado'!$CD$155:$DC$1048576,MATCH($A736,'Hoja de Trabajo para listado'!$CD$155:$CD$1048576,0),MATCH((CUADRO!J$5&amp;$E736),'Hoja de Trabajo para listado'!$CD$151:$DC$151,0)),0)</f>
        <v>0</v>
      </c>
      <c r="K736" s="255">
        <f ca="1">+IFERROR(INDEX('Hoja de Trabajo para listado'!$A$155:$Z$1048576,MATCH($A736,'Hoja de Trabajo para listado'!$A$155:$A$1048576,0),MATCH((CUADRO!K$5&amp;$E736),'Hoja de Trabajo para listado'!$A$151:$Z$151,0)),0)+IFERROR(INDEX('Hoja de Trabajo para listado'!$AB$155:$BA$1048576,MATCH($A736,'Hoja de Trabajo para listado'!$AB$155:$AB$1048576,0),MATCH((CUADRO!K$5&amp;$E736),'Hoja de Trabajo para listado'!$AB$151:$BA$151,0)),0)+IFERROR(INDEX('Hoja de Trabajo para listado'!$BC$155:$CB$1048576,MATCH($A736,'Hoja de Trabajo para listado'!$BC$155:$BC$1048576,0),MATCH((CUADRO!K$5&amp;$E736),'Hoja de Trabajo para listado'!$BC$151:$CB$151,0)),0)+IFERROR(INDEX('Hoja de Trabajo para listado'!$DE$153:$DG$274,MATCH($A736,'Hoja de Trabajo para listado'!$DE$153:$DE$1048576,0),MATCH((CUADRO!K$5&amp;$E736),'Hoja de Trabajo para listado'!$DE$151:$DG$151,0)),0)+IFERROR(INDEX('Hoja de Trabajo para listado'!$CD$155:$DC$1048576,MATCH($A736,'Hoja de Trabajo para listado'!$CD$155:$CD$1048576,0),MATCH((CUADRO!K$5&amp;$E736),'Hoja de Trabajo para listado'!$CD$151:$DC$151,0)),0)</f>
        <v>0</v>
      </c>
      <c r="L736" s="255">
        <f ca="1">+IFERROR(INDEX('Hoja de Trabajo para listado'!$A$155:$Z$1048576,MATCH($A736,'Hoja de Trabajo para listado'!$A$155:$A$1048576,0),MATCH((CUADRO!L$5&amp;$E736),'Hoja de Trabajo para listado'!$A$151:$Z$151,0)),0)+IFERROR(INDEX('Hoja de Trabajo para listado'!$AB$155:$BA$1048576,MATCH($A736,'Hoja de Trabajo para listado'!$AB$155:$AB$1048576,0),MATCH((CUADRO!L$5&amp;$E736),'Hoja de Trabajo para listado'!$AB$151:$BA$151,0)),0)+IFERROR(INDEX('Hoja de Trabajo para listado'!$BC$155:$CB$1048576,MATCH($A736,'Hoja de Trabajo para listado'!$BC$155:$BC$1048576,0),MATCH((CUADRO!L$5&amp;$E736),'Hoja de Trabajo para listado'!$BC$151:$CB$151,0)),0)+IFERROR(INDEX('Hoja de Trabajo para listado'!$DE$153:$DG$274,MATCH($A736,'Hoja de Trabajo para listado'!$DE$153:$DE$1048576,0),MATCH((CUADRO!L$5&amp;$E736),'Hoja de Trabajo para listado'!$DE$151:$DG$151,0)),0)+IFERROR(INDEX('Hoja de Trabajo para listado'!$CD$155:$DC$1048576,MATCH($A736,'Hoja de Trabajo para listado'!$CD$155:$CD$1048576,0),MATCH((CUADRO!L$5&amp;$E736),'Hoja de Trabajo para listado'!$CD$151:$DC$151,0)),0)</f>
        <v>0</v>
      </c>
      <c r="M736" s="255">
        <f ca="1">+IFERROR(INDEX('Hoja de Trabajo para listado'!$A$155:$Z$1048576,MATCH($A736,'Hoja de Trabajo para listado'!$A$155:$A$1048576,0),MATCH((CUADRO!M$5&amp;$E736),'Hoja de Trabajo para listado'!$A$151:$Z$151,0)),0)+IFERROR(INDEX('Hoja de Trabajo para listado'!$AB$155:$BA$1048576,MATCH($A736,'Hoja de Trabajo para listado'!$AB$155:$AB$1048576,0),MATCH((CUADRO!M$5&amp;$E736),'Hoja de Trabajo para listado'!$AB$151:$BA$151,0)),0)+IFERROR(INDEX('Hoja de Trabajo para listado'!$BC$155:$CB$1048576,MATCH($A736,'Hoja de Trabajo para listado'!$BC$155:$BC$1048576,0),MATCH((CUADRO!M$5&amp;$E736),'Hoja de Trabajo para listado'!$BC$151:$CB$151,0)),0)+IFERROR(INDEX('Hoja de Trabajo para listado'!$DE$153:$DG$274,MATCH($A736,'Hoja de Trabajo para listado'!$DE$153:$DE$1048576,0),MATCH((CUADRO!M$5&amp;$E736),'Hoja de Trabajo para listado'!$DE$151:$DG$151,0)),0)+IFERROR(INDEX('Hoja de Trabajo para listado'!$CD$155:$DC$1048576,MATCH($A736,'Hoja de Trabajo para listado'!$CD$155:$CD$1048576,0),MATCH((CUADRO!M$5&amp;$E736),'Hoja de Trabajo para listado'!$CD$151:$DC$151,0)),0)</f>
        <v>0</v>
      </c>
      <c r="N736" s="255">
        <f ca="1">+IFERROR(INDEX('Hoja de Trabajo para listado'!$A$155:$Z$1048576,MATCH($A736,'Hoja de Trabajo para listado'!$A$155:$A$1048576,0),MATCH((CUADRO!N$5&amp;$E736),'Hoja de Trabajo para listado'!$A$151:$Z$151,0)),0)+IFERROR(INDEX('Hoja de Trabajo para listado'!$AB$155:$BA$1048576,MATCH($A736,'Hoja de Trabajo para listado'!$AB$155:$AB$1048576,0),MATCH((CUADRO!N$5&amp;$E736),'Hoja de Trabajo para listado'!$AB$151:$BA$151,0)),0)+IFERROR(INDEX('Hoja de Trabajo para listado'!$BC$155:$CB$1048576,MATCH($A736,'Hoja de Trabajo para listado'!$BC$155:$BC$1048576,0),MATCH((CUADRO!N$5&amp;$E736),'Hoja de Trabajo para listado'!$BC$151:$CB$151,0)),0)+IFERROR(INDEX('Hoja de Trabajo para listado'!$DE$153:$DG$274,MATCH($A736,'Hoja de Trabajo para listado'!$DE$153:$DE$1048576,0),MATCH((CUADRO!N$5&amp;$E736),'Hoja de Trabajo para listado'!$DE$151:$DG$151,0)),0)+IFERROR(INDEX('Hoja de Trabajo para listado'!$CD$155:$DC$1048576,MATCH($A736,'Hoja de Trabajo para listado'!$CD$155:$CD$1048576,0),MATCH((CUADRO!N$5&amp;$E736),'Hoja de Trabajo para listado'!$CD$151:$DC$151,0)),0)</f>
        <v>0</v>
      </c>
      <c r="O736" s="255">
        <f ca="1">+IFERROR(INDEX('Hoja de Trabajo para listado'!$A$155:$Z$1048576,MATCH($A736,'Hoja de Trabajo para listado'!$A$155:$A$1048576,0),MATCH((CUADRO!O$5&amp;$E736),'Hoja de Trabajo para listado'!$A$151:$Z$151,0)),0)+IFERROR(INDEX('Hoja de Trabajo para listado'!$AB$155:$BA$1048576,MATCH($A736,'Hoja de Trabajo para listado'!$AB$155:$AB$1048576,0),MATCH((CUADRO!O$5&amp;$E736),'Hoja de Trabajo para listado'!$AB$151:$BA$151,0)),0)+IFERROR(INDEX('Hoja de Trabajo para listado'!$BC$155:$CB$1048576,MATCH($A736,'Hoja de Trabajo para listado'!$BC$155:$BC$1048576,0),MATCH((CUADRO!O$5&amp;$E736),'Hoja de Trabajo para listado'!$BC$151:$CB$151,0)),0)+IFERROR(INDEX('Hoja de Trabajo para listado'!$DE$153:$DG$274,MATCH($A736,'Hoja de Trabajo para listado'!$DE$153:$DE$1048576,0),MATCH((CUADRO!O$5&amp;$E736),'Hoja de Trabajo para listado'!$DE$151:$DG$151,0)),0)+IFERROR(INDEX('Hoja de Trabajo para listado'!$CD$155:$DC$1048576,MATCH($A736,'Hoja de Trabajo para listado'!$CD$155:$CD$1048576,0),MATCH((CUADRO!O$5&amp;$E736),'Hoja de Trabajo para listado'!$CD$151:$DC$151,0)),0)</f>
        <v>0</v>
      </c>
      <c r="P736" s="255">
        <f ca="1">+IFERROR(INDEX('Hoja de Trabajo para listado'!$A$155:$Z$1048576,MATCH($A736,'Hoja de Trabajo para listado'!$A$155:$A$1048576,0),MATCH((CUADRO!P$5&amp;$E736),'Hoja de Trabajo para listado'!$A$151:$Z$151,0)),0)+IFERROR(INDEX('Hoja de Trabajo para listado'!$AB$155:$BA$1048576,MATCH($A736,'Hoja de Trabajo para listado'!$AB$155:$AB$1048576,0),MATCH((CUADRO!P$5&amp;$E736),'Hoja de Trabajo para listado'!$AB$151:$BA$151,0)),0)+IFERROR(INDEX('Hoja de Trabajo para listado'!$BC$155:$CB$1048576,MATCH($A736,'Hoja de Trabajo para listado'!$BC$155:$BC$1048576,0),MATCH((CUADRO!P$5&amp;$E736),'Hoja de Trabajo para listado'!$BC$151:$CB$151,0)),0)+IFERROR(INDEX('Hoja de Trabajo para listado'!$DE$153:$DG$274,MATCH($A736,'Hoja de Trabajo para listado'!$DE$153:$DE$1048576,0),MATCH((CUADRO!P$5&amp;$E736),'Hoja de Trabajo para listado'!$DE$151:$DG$151,0)),0)+IFERROR(INDEX('Hoja de Trabajo para listado'!$CD$155:$DC$1048576,MATCH($A736,'Hoja de Trabajo para listado'!$CD$155:$CD$1048576,0),MATCH((CUADRO!P$5&amp;$E736),'Hoja de Trabajo para listado'!$CD$151:$DC$151,0)),0)</f>
        <v>0</v>
      </c>
      <c r="Q736" s="255">
        <f ca="1">+IFERROR(INDEX('Hoja de Trabajo para listado'!$A$155:$Z$1048576,MATCH($A736,'Hoja de Trabajo para listado'!$A$155:$A$1048576,0),MATCH((CUADRO!Q$5&amp;$E736),'Hoja de Trabajo para listado'!$A$151:$Z$151,0)),0)+IFERROR(INDEX('Hoja de Trabajo para listado'!$AB$155:$BA$1048576,MATCH($A736,'Hoja de Trabajo para listado'!$AB$155:$AB$1048576,0),MATCH((CUADRO!Q$5&amp;$E736),'Hoja de Trabajo para listado'!$AB$151:$BA$151,0)),0)+IFERROR(INDEX('Hoja de Trabajo para listado'!$BC$155:$CB$1048576,MATCH($A736,'Hoja de Trabajo para listado'!$BC$155:$BC$1048576,0),MATCH((CUADRO!Q$5&amp;$E736),'Hoja de Trabajo para listado'!$BC$151:$CB$151,0)),0)+IFERROR(INDEX('Hoja de Trabajo para listado'!$DE$153:$DG$274,MATCH($A736,'Hoja de Trabajo para listado'!$DE$153:$DE$1048576,0),MATCH((CUADRO!Q$5&amp;$E736),'Hoja de Trabajo para listado'!$DE$151:$DG$151,0)),0)+IFERROR(INDEX('Hoja de Trabajo para listado'!$CD$155:$DC$1048576,MATCH($A736,'Hoja de Trabajo para listado'!$CD$155:$CD$1048576,0),MATCH((CUADRO!Q$5&amp;$E736),'Hoja de Trabajo para listado'!$CD$151:$DC$151,0)),0)</f>
        <v>0</v>
      </c>
      <c r="R736" s="255">
        <f t="shared" ca="1" si="22"/>
        <v>0</v>
      </c>
      <c r="S736" s="262"/>
      <c r="T736" s="255">
        <f ca="1">+T737</f>
        <v>0</v>
      </c>
      <c r="U736" s="254">
        <f t="shared" si="23"/>
        <v>1</v>
      </c>
      <c r="V736" s="362" t="str">
        <f>+VLOOKUP(A736,bd_lista!$A$3:$E$590,5,FALSE)</f>
        <v>Gobiernos Autonomos Municipales</v>
      </c>
      <c r="W736" s="361" t="str">
        <f>+V736</f>
        <v>Gobiernos Autonomos Municipales</v>
      </c>
      <c r="X736" s="254">
        <f>+VLOOKUP(A736,[2]Sheet1!$A$13:$D$744,4,FALSE)</f>
        <v>0</v>
      </c>
      <c r="Y736" s="254" t="e">
        <f>+VLOOKUP(X736,bd_lista!$A$3:$C$590,3,FALSE)</f>
        <v>#N/A</v>
      </c>
      <c r="Z736" s="316">
        <f>+X736</f>
        <v>0</v>
      </c>
      <c r="AA736" s="317" t="e">
        <f>+Y736</f>
        <v>#N/A</v>
      </c>
    </row>
    <row r="737" spans="1:27" customFormat="1" ht="15" hidden="1" customHeight="1">
      <c r="A737" s="32">
        <v>1413</v>
      </c>
      <c r="B737" s="307"/>
      <c r="C737" s="259" t="str">
        <f>+VLOOKUP(A737,bd_lista!$A$3:$C$590,3,FALSE)</f>
        <v>Gobierno Autónomo Municipal de Totora</v>
      </c>
      <c r="D737" s="362"/>
      <c r="E737" s="256" t="s">
        <v>1314</v>
      </c>
      <c r="F737" s="255">
        <f ca="1">+IFERROR(INDEX('Hoja de Trabajo para listado'!$A$155:$Z$1048576,MATCH($A737,'Hoja de Trabajo para listado'!$A$155:$A$1048576,0),MATCH((CUADRO!F$5&amp;$E737),'Hoja de Trabajo para listado'!$A$151:$Z$151,0)),0)+IFERROR(INDEX('Hoja de Trabajo para listado'!$AB$155:$BA$1048576,MATCH($A737,'Hoja de Trabajo para listado'!$AB$155:$AB$1048576,0),MATCH((CUADRO!F$5&amp;$E737),'Hoja de Trabajo para listado'!$AB$151:$BA$151,0)),0)+IFERROR(INDEX('Hoja de Trabajo para listado'!$BC$155:$CB$1048576,MATCH($A737,'Hoja de Trabajo para listado'!$BC$155:$BC$1048576,0),MATCH((CUADRO!F$5&amp;$E737),'Hoja de Trabajo para listado'!$BC$151:$CB$151,0)),0)+IFERROR(INDEX('Hoja de Trabajo para listado'!$DE$153:$DG$274,MATCH($A737,'Hoja de Trabajo para listado'!$DE$153:$DE$1048576,0),MATCH((CUADRO!F$5&amp;$E737),'Hoja de Trabajo para listado'!$DE$151:$DG$151,0)),0)+IFERROR(INDEX('Hoja de Trabajo para listado'!$CD$155:$DC$1048576,MATCH($A737,'Hoja de Trabajo para listado'!$CD$155:$CD$1048576,0),MATCH((CUADRO!F$5&amp;$E737),'Hoja de Trabajo para listado'!$CD$151:$DC$151,0)),0)</f>
        <v>0</v>
      </c>
      <c r="G737" s="255">
        <f ca="1">+IFERROR(INDEX('Hoja de Trabajo para listado'!$A$155:$Z$1048576,MATCH($A737,'Hoja de Trabajo para listado'!$A$155:$A$1048576,0),MATCH((CUADRO!G$5&amp;$E737),'Hoja de Trabajo para listado'!$A$151:$Z$151,0)),0)+IFERROR(INDEX('Hoja de Trabajo para listado'!$AB$155:$BA$1048576,MATCH($A737,'Hoja de Trabajo para listado'!$AB$155:$AB$1048576,0),MATCH((CUADRO!G$5&amp;$E737),'Hoja de Trabajo para listado'!$AB$151:$BA$151,0)),0)+IFERROR(INDEX('Hoja de Trabajo para listado'!$BC$155:$CB$1048576,MATCH($A737,'Hoja de Trabajo para listado'!$BC$155:$BC$1048576,0),MATCH((CUADRO!G$5&amp;$E737),'Hoja de Trabajo para listado'!$BC$151:$CB$151,0)),0)+IFERROR(INDEX('Hoja de Trabajo para listado'!$DE$153:$DG$274,MATCH($A737,'Hoja de Trabajo para listado'!$DE$153:$DE$1048576,0),MATCH((CUADRO!G$5&amp;$E737),'Hoja de Trabajo para listado'!$DE$151:$DG$151,0)),0)+IFERROR(INDEX('Hoja de Trabajo para listado'!$CD$155:$DC$1048576,MATCH($A737,'Hoja de Trabajo para listado'!$CD$155:$CD$1048576,0),MATCH((CUADRO!G$5&amp;$E737),'Hoja de Trabajo para listado'!$CD$151:$DC$151,0)),0)</f>
        <v>0</v>
      </c>
      <c r="H737" s="255">
        <f ca="1">+IFERROR(INDEX('Hoja de Trabajo para listado'!$A$155:$Z$1048576,MATCH($A737,'Hoja de Trabajo para listado'!$A$155:$A$1048576,0),MATCH((CUADRO!H$5&amp;$E737),'Hoja de Trabajo para listado'!$A$151:$Z$151,0)),0)+IFERROR(INDEX('Hoja de Trabajo para listado'!$AB$155:$BA$1048576,MATCH($A737,'Hoja de Trabajo para listado'!$AB$155:$AB$1048576,0),MATCH((CUADRO!H$5&amp;$E737),'Hoja de Trabajo para listado'!$AB$151:$BA$151,0)),0)+IFERROR(INDEX('Hoja de Trabajo para listado'!$BC$155:$CB$1048576,MATCH($A737,'Hoja de Trabajo para listado'!$BC$155:$BC$1048576,0),MATCH((CUADRO!H$5&amp;$E737),'Hoja de Trabajo para listado'!$BC$151:$CB$151,0)),0)+IFERROR(INDEX('Hoja de Trabajo para listado'!$DE$153:$DG$274,MATCH($A737,'Hoja de Trabajo para listado'!$DE$153:$DE$1048576,0),MATCH((CUADRO!H$5&amp;$E737),'Hoja de Trabajo para listado'!$DE$151:$DG$151,0)),0)+IFERROR(INDEX('Hoja de Trabajo para listado'!$CD$155:$DC$1048576,MATCH($A737,'Hoja de Trabajo para listado'!$CD$155:$CD$1048576,0),MATCH((CUADRO!H$5&amp;$E737),'Hoja de Trabajo para listado'!$CD$151:$DC$151,0)),0)</f>
        <v>0</v>
      </c>
      <c r="I737" s="255">
        <f ca="1">+IFERROR(INDEX('Hoja de Trabajo para listado'!$A$155:$Z$1048576,MATCH($A737,'Hoja de Trabajo para listado'!$A$155:$A$1048576,0),MATCH((CUADRO!I$5&amp;$E737),'Hoja de Trabajo para listado'!$A$151:$Z$151,0)),0)+IFERROR(INDEX('Hoja de Trabajo para listado'!$AB$155:$BA$1048576,MATCH($A737,'Hoja de Trabajo para listado'!$AB$155:$AB$1048576,0),MATCH((CUADRO!I$5&amp;$E737),'Hoja de Trabajo para listado'!$AB$151:$BA$151,0)),0)+IFERROR(INDEX('Hoja de Trabajo para listado'!$BC$155:$CB$1048576,MATCH($A737,'Hoja de Trabajo para listado'!$BC$155:$BC$1048576,0),MATCH((CUADRO!I$5&amp;$E737),'Hoja de Trabajo para listado'!$BC$151:$CB$151,0)),0)+IFERROR(INDEX('Hoja de Trabajo para listado'!$DE$153:$DG$274,MATCH($A737,'Hoja de Trabajo para listado'!$DE$153:$DE$1048576,0),MATCH((CUADRO!I$5&amp;$E737),'Hoja de Trabajo para listado'!$DE$151:$DG$151,0)),0)+IFERROR(INDEX('Hoja de Trabajo para listado'!$CD$155:$DC$1048576,MATCH($A737,'Hoja de Trabajo para listado'!$CD$155:$CD$1048576,0),MATCH((CUADRO!I$5&amp;$E737),'Hoja de Trabajo para listado'!$CD$151:$DC$151,0)),0)</f>
        <v>0</v>
      </c>
      <c r="J737" s="255">
        <f ca="1">+IFERROR(INDEX('Hoja de Trabajo para listado'!$A$155:$Z$1048576,MATCH($A737,'Hoja de Trabajo para listado'!$A$155:$A$1048576,0),MATCH((CUADRO!J$5&amp;$E737),'Hoja de Trabajo para listado'!$A$151:$Z$151,0)),0)+IFERROR(INDEX('Hoja de Trabajo para listado'!$AB$155:$BA$1048576,MATCH($A737,'Hoja de Trabajo para listado'!$AB$155:$AB$1048576,0),MATCH((CUADRO!J$5&amp;$E737),'Hoja de Trabajo para listado'!$AB$151:$BA$151,0)),0)+IFERROR(INDEX('Hoja de Trabajo para listado'!$BC$155:$CB$1048576,MATCH($A737,'Hoja de Trabajo para listado'!$BC$155:$BC$1048576,0),MATCH((CUADRO!J$5&amp;$E737),'Hoja de Trabajo para listado'!$BC$151:$CB$151,0)),0)+IFERROR(INDEX('Hoja de Trabajo para listado'!$DE$153:$DG$274,MATCH($A737,'Hoja de Trabajo para listado'!$DE$153:$DE$1048576,0),MATCH((CUADRO!J$5&amp;$E737),'Hoja de Trabajo para listado'!$DE$151:$DG$151,0)),0)+IFERROR(INDEX('Hoja de Trabajo para listado'!$CD$155:$DC$1048576,MATCH($A737,'Hoja de Trabajo para listado'!$CD$155:$CD$1048576,0),MATCH((CUADRO!J$5&amp;$E737),'Hoja de Trabajo para listado'!$CD$151:$DC$151,0)),0)</f>
        <v>0</v>
      </c>
      <c r="K737" s="255">
        <f ca="1">+IFERROR(INDEX('Hoja de Trabajo para listado'!$A$155:$Z$1048576,MATCH($A737,'Hoja de Trabajo para listado'!$A$155:$A$1048576,0),MATCH((CUADRO!K$5&amp;$E737),'Hoja de Trabajo para listado'!$A$151:$Z$151,0)),0)+IFERROR(INDEX('Hoja de Trabajo para listado'!$AB$155:$BA$1048576,MATCH($A737,'Hoja de Trabajo para listado'!$AB$155:$AB$1048576,0),MATCH((CUADRO!K$5&amp;$E737),'Hoja de Trabajo para listado'!$AB$151:$BA$151,0)),0)+IFERROR(INDEX('Hoja de Trabajo para listado'!$BC$155:$CB$1048576,MATCH($A737,'Hoja de Trabajo para listado'!$BC$155:$BC$1048576,0),MATCH((CUADRO!K$5&amp;$E737),'Hoja de Trabajo para listado'!$BC$151:$CB$151,0)),0)+IFERROR(INDEX('Hoja de Trabajo para listado'!$DE$153:$DG$274,MATCH($A737,'Hoja de Trabajo para listado'!$DE$153:$DE$1048576,0),MATCH((CUADRO!K$5&amp;$E737),'Hoja de Trabajo para listado'!$DE$151:$DG$151,0)),0)+IFERROR(INDEX('Hoja de Trabajo para listado'!$CD$155:$DC$1048576,MATCH($A737,'Hoja de Trabajo para listado'!$CD$155:$CD$1048576,0),MATCH((CUADRO!K$5&amp;$E737),'Hoja de Trabajo para listado'!$CD$151:$DC$151,0)),0)</f>
        <v>0</v>
      </c>
      <c r="L737" s="255">
        <f ca="1">+IFERROR(INDEX('Hoja de Trabajo para listado'!$A$155:$Z$1048576,MATCH($A737,'Hoja de Trabajo para listado'!$A$155:$A$1048576,0),MATCH((CUADRO!L$5&amp;$E737),'Hoja de Trabajo para listado'!$A$151:$Z$151,0)),0)+IFERROR(INDEX('Hoja de Trabajo para listado'!$AB$155:$BA$1048576,MATCH($A737,'Hoja de Trabajo para listado'!$AB$155:$AB$1048576,0),MATCH((CUADRO!L$5&amp;$E737),'Hoja de Trabajo para listado'!$AB$151:$BA$151,0)),0)+IFERROR(INDEX('Hoja de Trabajo para listado'!$BC$155:$CB$1048576,MATCH($A737,'Hoja de Trabajo para listado'!$BC$155:$BC$1048576,0),MATCH((CUADRO!L$5&amp;$E737),'Hoja de Trabajo para listado'!$BC$151:$CB$151,0)),0)+IFERROR(INDEX('Hoja de Trabajo para listado'!$DE$153:$DG$274,MATCH($A737,'Hoja de Trabajo para listado'!$DE$153:$DE$1048576,0),MATCH((CUADRO!L$5&amp;$E737),'Hoja de Trabajo para listado'!$DE$151:$DG$151,0)),0)+IFERROR(INDEX('Hoja de Trabajo para listado'!$CD$155:$DC$1048576,MATCH($A737,'Hoja de Trabajo para listado'!$CD$155:$CD$1048576,0),MATCH((CUADRO!L$5&amp;$E737),'Hoja de Trabajo para listado'!$CD$151:$DC$151,0)),0)</f>
        <v>0</v>
      </c>
      <c r="M737" s="255">
        <f ca="1">+IFERROR(INDEX('Hoja de Trabajo para listado'!$A$155:$Z$1048576,MATCH($A737,'Hoja de Trabajo para listado'!$A$155:$A$1048576,0),MATCH((CUADRO!M$5&amp;$E737),'Hoja de Trabajo para listado'!$A$151:$Z$151,0)),0)+IFERROR(INDEX('Hoja de Trabajo para listado'!$AB$155:$BA$1048576,MATCH($A737,'Hoja de Trabajo para listado'!$AB$155:$AB$1048576,0),MATCH((CUADRO!M$5&amp;$E737),'Hoja de Trabajo para listado'!$AB$151:$BA$151,0)),0)+IFERROR(INDEX('Hoja de Trabajo para listado'!$BC$155:$CB$1048576,MATCH($A737,'Hoja de Trabajo para listado'!$BC$155:$BC$1048576,0),MATCH((CUADRO!M$5&amp;$E737),'Hoja de Trabajo para listado'!$BC$151:$CB$151,0)),0)+IFERROR(INDEX('Hoja de Trabajo para listado'!$DE$153:$DG$274,MATCH($A737,'Hoja de Trabajo para listado'!$DE$153:$DE$1048576,0),MATCH((CUADRO!M$5&amp;$E737),'Hoja de Trabajo para listado'!$DE$151:$DG$151,0)),0)+IFERROR(INDEX('Hoja de Trabajo para listado'!$CD$155:$DC$1048576,MATCH($A737,'Hoja de Trabajo para listado'!$CD$155:$CD$1048576,0),MATCH((CUADRO!M$5&amp;$E737),'Hoja de Trabajo para listado'!$CD$151:$DC$151,0)),0)</f>
        <v>0</v>
      </c>
      <c r="N737" s="255">
        <f ca="1">+IFERROR(INDEX('Hoja de Trabajo para listado'!$A$155:$Z$1048576,MATCH($A737,'Hoja de Trabajo para listado'!$A$155:$A$1048576,0),MATCH((CUADRO!N$5&amp;$E737),'Hoja de Trabajo para listado'!$A$151:$Z$151,0)),0)+IFERROR(INDEX('Hoja de Trabajo para listado'!$AB$155:$BA$1048576,MATCH($A737,'Hoja de Trabajo para listado'!$AB$155:$AB$1048576,0),MATCH((CUADRO!N$5&amp;$E737),'Hoja de Trabajo para listado'!$AB$151:$BA$151,0)),0)+IFERROR(INDEX('Hoja de Trabajo para listado'!$BC$155:$CB$1048576,MATCH($A737,'Hoja de Trabajo para listado'!$BC$155:$BC$1048576,0),MATCH((CUADRO!N$5&amp;$E737),'Hoja de Trabajo para listado'!$BC$151:$CB$151,0)),0)+IFERROR(INDEX('Hoja de Trabajo para listado'!$DE$153:$DG$274,MATCH($A737,'Hoja de Trabajo para listado'!$DE$153:$DE$1048576,0),MATCH((CUADRO!N$5&amp;$E737),'Hoja de Trabajo para listado'!$DE$151:$DG$151,0)),0)+IFERROR(INDEX('Hoja de Trabajo para listado'!$CD$155:$DC$1048576,MATCH($A737,'Hoja de Trabajo para listado'!$CD$155:$CD$1048576,0),MATCH((CUADRO!N$5&amp;$E737),'Hoja de Trabajo para listado'!$CD$151:$DC$151,0)),0)</f>
        <v>0</v>
      </c>
      <c r="O737" s="255">
        <f ca="1">+IFERROR(INDEX('Hoja de Trabajo para listado'!$A$155:$Z$1048576,MATCH($A737,'Hoja de Trabajo para listado'!$A$155:$A$1048576,0),MATCH((CUADRO!O$5&amp;$E737),'Hoja de Trabajo para listado'!$A$151:$Z$151,0)),0)+IFERROR(INDEX('Hoja de Trabajo para listado'!$AB$155:$BA$1048576,MATCH($A737,'Hoja de Trabajo para listado'!$AB$155:$AB$1048576,0),MATCH((CUADRO!O$5&amp;$E737),'Hoja de Trabajo para listado'!$AB$151:$BA$151,0)),0)+IFERROR(INDEX('Hoja de Trabajo para listado'!$BC$155:$CB$1048576,MATCH($A737,'Hoja de Trabajo para listado'!$BC$155:$BC$1048576,0),MATCH((CUADRO!O$5&amp;$E737),'Hoja de Trabajo para listado'!$BC$151:$CB$151,0)),0)+IFERROR(INDEX('Hoja de Trabajo para listado'!$DE$153:$DG$274,MATCH($A737,'Hoja de Trabajo para listado'!$DE$153:$DE$1048576,0),MATCH((CUADRO!O$5&amp;$E737),'Hoja de Trabajo para listado'!$DE$151:$DG$151,0)),0)+IFERROR(INDEX('Hoja de Trabajo para listado'!$CD$155:$DC$1048576,MATCH($A737,'Hoja de Trabajo para listado'!$CD$155:$CD$1048576,0),MATCH((CUADRO!O$5&amp;$E737),'Hoja de Trabajo para listado'!$CD$151:$DC$151,0)),0)</f>
        <v>0</v>
      </c>
      <c r="P737" s="255">
        <f ca="1">+IFERROR(INDEX('Hoja de Trabajo para listado'!$A$155:$Z$1048576,MATCH($A737,'Hoja de Trabajo para listado'!$A$155:$A$1048576,0),MATCH((CUADRO!P$5&amp;$E737),'Hoja de Trabajo para listado'!$A$151:$Z$151,0)),0)+IFERROR(INDEX('Hoja de Trabajo para listado'!$AB$155:$BA$1048576,MATCH($A737,'Hoja de Trabajo para listado'!$AB$155:$AB$1048576,0),MATCH((CUADRO!P$5&amp;$E737),'Hoja de Trabajo para listado'!$AB$151:$BA$151,0)),0)+IFERROR(INDEX('Hoja de Trabajo para listado'!$BC$155:$CB$1048576,MATCH($A737,'Hoja de Trabajo para listado'!$BC$155:$BC$1048576,0),MATCH((CUADRO!P$5&amp;$E737),'Hoja de Trabajo para listado'!$BC$151:$CB$151,0)),0)+IFERROR(INDEX('Hoja de Trabajo para listado'!$DE$153:$DG$274,MATCH($A737,'Hoja de Trabajo para listado'!$DE$153:$DE$1048576,0),MATCH((CUADRO!P$5&amp;$E737),'Hoja de Trabajo para listado'!$DE$151:$DG$151,0)),0)+IFERROR(INDEX('Hoja de Trabajo para listado'!$CD$155:$DC$1048576,MATCH($A737,'Hoja de Trabajo para listado'!$CD$155:$CD$1048576,0),MATCH((CUADRO!P$5&amp;$E737),'Hoja de Trabajo para listado'!$CD$151:$DC$151,0)),0)</f>
        <v>0</v>
      </c>
      <c r="Q737" s="255">
        <f ca="1">+IFERROR(INDEX('Hoja de Trabajo para listado'!$A$155:$Z$1048576,MATCH($A737,'Hoja de Trabajo para listado'!$A$155:$A$1048576,0),MATCH((CUADRO!Q$5&amp;$E737),'Hoja de Trabajo para listado'!$A$151:$Z$151,0)),0)+IFERROR(INDEX('Hoja de Trabajo para listado'!$AB$155:$BA$1048576,MATCH($A737,'Hoja de Trabajo para listado'!$AB$155:$AB$1048576,0),MATCH((CUADRO!Q$5&amp;$E737),'Hoja de Trabajo para listado'!$AB$151:$BA$151,0)),0)+IFERROR(INDEX('Hoja de Trabajo para listado'!$BC$155:$CB$1048576,MATCH($A737,'Hoja de Trabajo para listado'!$BC$155:$BC$1048576,0),MATCH((CUADRO!Q$5&amp;$E737),'Hoja de Trabajo para listado'!$BC$151:$CB$151,0)),0)+IFERROR(INDEX('Hoja de Trabajo para listado'!$DE$153:$DG$274,MATCH($A737,'Hoja de Trabajo para listado'!$DE$153:$DE$1048576,0),MATCH((CUADRO!Q$5&amp;$E737),'Hoja de Trabajo para listado'!$DE$151:$DG$151,0)),0)+IFERROR(INDEX('Hoja de Trabajo para listado'!$CD$155:$DC$1048576,MATCH($A737,'Hoja de Trabajo para listado'!$CD$155:$CD$1048576,0),MATCH((CUADRO!Q$5&amp;$E737),'Hoja de Trabajo para listado'!$CD$151:$DC$151,0)),0)</f>
        <v>0</v>
      </c>
      <c r="R737" s="255">
        <f t="shared" ca="1" si="22"/>
        <v>0</v>
      </c>
      <c r="S737" s="262">
        <f ca="1">+R736+R737</f>
        <v>0</v>
      </c>
      <c r="T737" s="255">
        <f ca="1">+S737</f>
        <v>0</v>
      </c>
      <c r="U737" s="254">
        <f t="shared" si="23"/>
        <v>2</v>
      </c>
      <c r="V737" s="362" t="str">
        <f>+VLOOKUP(A737,bd_lista!$A$3:$E$590,5,FALSE)</f>
        <v>Gobiernos Autonomos Municipales</v>
      </c>
      <c r="W737" s="362"/>
      <c r="X737" s="254">
        <f>+VLOOKUP(A737,[2]Sheet1!$A$13:$D$744,4,FALSE)</f>
        <v>0</v>
      </c>
      <c r="Y737" s="254" t="e">
        <f>+VLOOKUP(X737,bd_lista!$A$3:$C$590,3,FALSE)</f>
        <v>#N/A</v>
      </c>
      <c r="Z737" s="314"/>
      <c r="AA737" s="315"/>
    </row>
    <row r="738" spans="1:27" customFormat="1" ht="15" hidden="1" customHeight="1">
      <c r="A738" s="32">
        <v>1414</v>
      </c>
      <c r="B738" s="306">
        <f>+A738</f>
        <v>1414</v>
      </c>
      <c r="C738" s="259" t="str">
        <f>+VLOOKUP(A738,bd_lista!$A$3:$C$590,3,FALSE)</f>
        <v>Gobierno Autónomo Municipal de Corque</v>
      </c>
      <c r="D738" s="361" t="str">
        <f>+C738</f>
        <v>Gobierno Autónomo Municipal de Corque</v>
      </c>
      <c r="E738" s="254" t="s">
        <v>1313</v>
      </c>
      <c r="F738" s="255">
        <f ca="1">+IFERROR(INDEX('Hoja de Trabajo para listado'!$A$155:$Z$1048576,MATCH($A738,'Hoja de Trabajo para listado'!$A$155:$A$1048576,0),MATCH((CUADRO!F$5&amp;$E738),'Hoja de Trabajo para listado'!$A$151:$Z$151,0)),0)+IFERROR(INDEX('Hoja de Trabajo para listado'!$AB$155:$BA$1048576,MATCH($A738,'Hoja de Trabajo para listado'!$AB$155:$AB$1048576,0),MATCH((CUADRO!F$5&amp;$E738),'Hoja de Trabajo para listado'!$AB$151:$BA$151,0)),0)+IFERROR(INDEX('Hoja de Trabajo para listado'!$BC$155:$CB$1048576,MATCH($A738,'Hoja de Trabajo para listado'!$BC$155:$BC$1048576,0),MATCH((CUADRO!F$5&amp;$E738),'Hoja de Trabajo para listado'!$BC$151:$CB$151,0)),0)+IFERROR(INDEX('Hoja de Trabajo para listado'!$DE$153:$DG$274,MATCH($A738,'Hoja de Trabajo para listado'!$DE$153:$DE$1048576,0),MATCH((CUADRO!F$5&amp;$E738),'Hoja de Trabajo para listado'!$DE$151:$DG$151,0)),0)+IFERROR(INDEX('Hoja de Trabajo para listado'!$CD$155:$DC$1048576,MATCH($A738,'Hoja de Trabajo para listado'!$CD$155:$CD$1048576,0),MATCH((CUADRO!F$5&amp;$E738),'Hoja de Trabajo para listado'!$CD$151:$DC$151,0)),0)</f>
        <v>0</v>
      </c>
      <c r="G738" s="255">
        <f ca="1">+IFERROR(INDEX('Hoja de Trabajo para listado'!$A$155:$Z$1048576,MATCH($A738,'Hoja de Trabajo para listado'!$A$155:$A$1048576,0),MATCH((CUADRO!G$5&amp;$E738),'Hoja de Trabajo para listado'!$A$151:$Z$151,0)),0)+IFERROR(INDEX('Hoja de Trabajo para listado'!$AB$155:$BA$1048576,MATCH($A738,'Hoja de Trabajo para listado'!$AB$155:$AB$1048576,0),MATCH((CUADRO!G$5&amp;$E738),'Hoja de Trabajo para listado'!$AB$151:$BA$151,0)),0)+IFERROR(INDEX('Hoja de Trabajo para listado'!$BC$155:$CB$1048576,MATCH($A738,'Hoja de Trabajo para listado'!$BC$155:$BC$1048576,0),MATCH((CUADRO!G$5&amp;$E738),'Hoja de Trabajo para listado'!$BC$151:$CB$151,0)),0)+IFERROR(INDEX('Hoja de Trabajo para listado'!$DE$153:$DG$274,MATCH($A738,'Hoja de Trabajo para listado'!$DE$153:$DE$1048576,0),MATCH((CUADRO!G$5&amp;$E738),'Hoja de Trabajo para listado'!$DE$151:$DG$151,0)),0)+IFERROR(INDEX('Hoja de Trabajo para listado'!$CD$155:$DC$1048576,MATCH($A738,'Hoja de Trabajo para listado'!$CD$155:$CD$1048576,0),MATCH((CUADRO!G$5&amp;$E738),'Hoja de Trabajo para listado'!$CD$151:$DC$151,0)),0)</f>
        <v>0</v>
      </c>
      <c r="H738" s="255">
        <f ca="1">+IFERROR(INDEX('Hoja de Trabajo para listado'!$A$155:$Z$1048576,MATCH($A738,'Hoja de Trabajo para listado'!$A$155:$A$1048576,0),MATCH((CUADRO!H$5&amp;$E738),'Hoja de Trabajo para listado'!$A$151:$Z$151,0)),0)+IFERROR(INDEX('Hoja de Trabajo para listado'!$AB$155:$BA$1048576,MATCH($A738,'Hoja de Trabajo para listado'!$AB$155:$AB$1048576,0),MATCH((CUADRO!H$5&amp;$E738),'Hoja de Trabajo para listado'!$AB$151:$BA$151,0)),0)+IFERROR(INDEX('Hoja de Trabajo para listado'!$BC$155:$CB$1048576,MATCH($A738,'Hoja de Trabajo para listado'!$BC$155:$BC$1048576,0),MATCH((CUADRO!H$5&amp;$E738),'Hoja de Trabajo para listado'!$BC$151:$CB$151,0)),0)+IFERROR(INDEX('Hoja de Trabajo para listado'!$DE$153:$DG$274,MATCH($A738,'Hoja de Trabajo para listado'!$DE$153:$DE$1048576,0),MATCH((CUADRO!H$5&amp;$E738),'Hoja de Trabajo para listado'!$DE$151:$DG$151,0)),0)+IFERROR(INDEX('Hoja de Trabajo para listado'!$CD$155:$DC$1048576,MATCH($A738,'Hoja de Trabajo para listado'!$CD$155:$CD$1048576,0),MATCH((CUADRO!H$5&amp;$E738),'Hoja de Trabajo para listado'!$CD$151:$DC$151,0)),0)</f>
        <v>0</v>
      </c>
      <c r="I738" s="255">
        <f ca="1">+IFERROR(INDEX('Hoja de Trabajo para listado'!$A$155:$Z$1048576,MATCH($A738,'Hoja de Trabajo para listado'!$A$155:$A$1048576,0),MATCH((CUADRO!I$5&amp;$E738),'Hoja de Trabajo para listado'!$A$151:$Z$151,0)),0)+IFERROR(INDEX('Hoja de Trabajo para listado'!$AB$155:$BA$1048576,MATCH($A738,'Hoja de Trabajo para listado'!$AB$155:$AB$1048576,0),MATCH((CUADRO!I$5&amp;$E738),'Hoja de Trabajo para listado'!$AB$151:$BA$151,0)),0)+IFERROR(INDEX('Hoja de Trabajo para listado'!$BC$155:$CB$1048576,MATCH($A738,'Hoja de Trabajo para listado'!$BC$155:$BC$1048576,0),MATCH((CUADRO!I$5&amp;$E738),'Hoja de Trabajo para listado'!$BC$151:$CB$151,0)),0)+IFERROR(INDEX('Hoja de Trabajo para listado'!$DE$153:$DG$274,MATCH($A738,'Hoja de Trabajo para listado'!$DE$153:$DE$1048576,0),MATCH((CUADRO!I$5&amp;$E738),'Hoja de Trabajo para listado'!$DE$151:$DG$151,0)),0)+IFERROR(INDEX('Hoja de Trabajo para listado'!$CD$155:$DC$1048576,MATCH($A738,'Hoja de Trabajo para listado'!$CD$155:$CD$1048576,0),MATCH((CUADRO!I$5&amp;$E738),'Hoja de Trabajo para listado'!$CD$151:$DC$151,0)),0)</f>
        <v>0</v>
      </c>
      <c r="J738" s="255">
        <f ca="1">+IFERROR(INDEX('Hoja de Trabajo para listado'!$A$155:$Z$1048576,MATCH($A738,'Hoja de Trabajo para listado'!$A$155:$A$1048576,0),MATCH((CUADRO!J$5&amp;$E738),'Hoja de Trabajo para listado'!$A$151:$Z$151,0)),0)+IFERROR(INDEX('Hoja de Trabajo para listado'!$AB$155:$BA$1048576,MATCH($A738,'Hoja de Trabajo para listado'!$AB$155:$AB$1048576,0),MATCH((CUADRO!J$5&amp;$E738),'Hoja de Trabajo para listado'!$AB$151:$BA$151,0)),0)+IFERROR(INDEX('Hoja de Trabajo para listado'!$BC$155:$CB$1048576,MATCH($A738,'Hoja de Trabajo para listado'!$BC$155:$BC$1048576,0),MATCH((CUADRO!J$5&amp;$E738),'Hoja de Trabajo para listado'!$BC$151:$CB$151,0)),0)+IFERROR(INDEX('Hoja de Trabajo para listado'!$DE$153:$DG$274,MATCH($A738,'Hoja de Trabajo para listado'!$DE$153:$DE$1048576,0),MATCH((CUADRO!J$5&amp;$E738),'Hoja de Trabajo para listado'!$DE$151:$DG$151,0)),0)+IFERROR(INDEX('Hoja de Trabajo para listado'!$CD$155:$DC$1048576,MATCH($A738,'Hoja de Trabajo para listado'!$CD$155:$CD$1048576,0),MATCH((CUADRO!J$5&amp;$E738),'Hoja de Trabajo para listado'!$CD$151:$DC$151,0)),0)</f>
        <v>0</v>
      </c>
      <c r="K738" s="255">
        <f ca="1">+IFERROR(INDEX('Hoja de Trabajo para listado'!$A$155:$Z$1048576,MATCH($A738,'Hoja de Trabajo para listado'!$A$155:$A$1048576,0),MATCH((CUADRO!K$5&amp;$E738),'Hoja de Trabajo para listado'!$A$151:$Z$151,0)),0)+IFERROR(INDEX('Hoja de Trabajo para listado'!$AB$155:$BA$1048576,MATCH($A738,'Hoja de Trabajo para listado'!$AB$155:$AB$1048576,0),MATCH((CUADRO!K$5&amp;$E738),'Hoja de Trabajo para listado'!$AB$151:$BA$151,0)),0)+IFERROR(INDEX('Hoja de Trabajo para listado'!$BC$155:$CB$1048576,MATCH($A738,'Hoja de Trabajo para listado'!$BC$155:$BC$1048576,0),MATCH((CUADRO!K$5&amp;$E738),'Hoja de Trabajo para listado'!$BC$151:$CB$151,0)),0)+IFERROR(INDEX('Hoja de Trabajo para listado'!$DE$153:$DG$274,MATCH($A738,'Hoja de Trabajo para listado'!$DE$153:$DE$1048576,0),MATCH((CUADRO!K$5&amp;$E738),'Hoja de Trabajo para listado'!$DE$151:$DG$151,0)),0)+IFERROR(INDEX('Hoja de Trabajo para listado'!$CD$155:$DC$1048576,MATCH($A738,'Hoja de Trabajo para listado'!$CD$155:$CD$1048576,0),MATCH((CUADRO!K$5&amp;$E738),'Hoja de Trabajo para listado'!$CD$151:$DC$151,0)),0)</f>
        <v>0</v>
      </c>
      <c r="L738" s="255">
        <f ca="1">+IFERROR(INDEX('Hoja de Trabajo para listado'!$A$155:$Z$1048576,MATCH($A738,'Hoja de Trabajo para listado'!$A$155:$A$1048576,0),MATCH((CUADRO!L$5&amp;$E738),'Hoja de Trabajo para listado'!$A$151:$Z$151,0)),0)+IFERROR(INDEX('Hoja de Trabajo para listado'!$AB$155:$BA$1048576,MATCH($A738,'Hoja de Trabajo para listado'!$AB$155:$AB$1048576,0),MATCH((CUADRO!L$5&amp;$E738),'Hoja de Trabajo para listado'!$AB$151:$BA$151,0)),0)+IFERROR(INDEX('Hoja de Trabajo para listado'!$BC$155:$CB$1048576,MATCH($A738,'Hoja de Trabajo para listado'!$BC$155:$BC$1048576,0),MATCH((CUADRO!L$5&amp;$E738),'Hoja de Trabajo para listado'!$BC$151:$CB$151,0)),0)+IFERROR(INDEX('Hoja de Trabajo para listado'!$DE$153:$DG$274,MATCH($A738,'Hoja de Trabajo para listado'!$DE$153:$DE$1048576,0),MATCH((CUADRO!L$5&amp;$E738),'Hoja de Trabajo para listado'!$DE$151:$DG$151,0)),0)+IFERROR(INDEX('Hoja de Trabajo para listado'!$CD$155:$DC$1048576,MATCH($A738,'Hoja de Trabajo para listado'!$CD$155:$CD$1048576,0),MATCH((CUADRO!L$5&amp;$E738),'Hoja de Trabajo para listado'!$CD$151:$DC$151,0)),0)</f>
        <v>0</v>
      </c>
      <c r="M738" s="255">
        <f ca="1">+IFERROR(INDEX('Hoja de Trabajo para listado'!$A$155:$Z$1048576,MATCH($A738,'Hoja de Trabajo para listado'!$A$155:$A$1048576,0),MATCH((CUADRO!M$5&amp;$E738),'Hoja de Trabajo para listado'!$A$151:$Z$151,0)),0)+IFERROR(INDEX('Hoja de Trabajo para listado'!$AB$155:$BA$1048576,MATCH($A738,'Hoja de Trabajo para listado'!$AB$155:$AB$1048576,0),MATCH((CUADRO!M$5&amp;$E738),'Hoja de Trabajo para listado'!$AB$151:$BA$151,0)),0)+IFERROR(INDEX('Hoja de Trabajo para listado'!$BC$155:$CB$1048576,MATCH($A738,'Hoja de Trabajo para listado'!$BC$155:$BC$1048576,0),MATCH((CUADRO!M$5&amp;$E738),'Hoja de Trabajo para listado'!$BC$151:$CB$151,0)),0)+IFERROR(INDEX('Hoja de Trabajo para listado'!$DE$153:$DG$274,MATCH($A738,'Hoja de Trabajo para listado'!$DE$153:$DE$1048576,0),MATCH((CUADRO!M$5&amp;$E738),'Hoja de Trabajo para listado'!$DE$151:$DG$151,0)),0)+IFERROR(INDEX('Hoja de Trabajo para listado'!$CD$155:$DC$1048576,MATCH($A738,'Hoja de Trabajo para listado'!$CD$155:$CD$1048576,0),MATCH((CUADRO!M$5&amp;$E738),'Hoja de Trabajo para listado'!$CD$151:$DC$151,0)),0)</f>
        <v>0</v>
      </c>
      <c r="N738" s="255">
        <f ca="1">+IFERROR(INDEX('Hoja de Trabajo para listado'!$A$155:$Z$1048576,MATCH($A738,'Hoja de Trabajo para listado'!$A$155:$A$1048576,0),MATCH((CUADRO!N$5&amp;$E738),'Hoja de Trabajo para listado'!$A$151:$Z$151,0)),0)+IFERROR(INDEX('Hoja de Trabajo para listado'!$AB$155:$BA$1048576,MATCH($A738,'Hoja de Trabajo para listado'!$AB$155:$AB$1048576,0),MATCH((CUADRO!N$5&amp;$E738),'Hoja de Trabajo para listado'!$AB$151:$BA$151,0)),0)+IFERROR(INDEX('Hoja de Trabajo para listado'!$BC$155:$CB$1048576,MATCH($A738,'Hoja de Trabajo para listado'!$BC$155:$BC$1048576,0),MATCH((CUADRO!N$5&amp;$E738),'Hoja de Trabajo para listado'!$BC$151:$CB$151,0)),0)+IFERROR(INDEX('Hoja de Trabajo para listado'!$DE$153:$DG$274,MATCH($A738,'Hoja de Trabajo para listado'!$DE$153:$DE$1048576,0),MATCH((CUADRO!N$5&amp;$E738),'Hoja de Trabajo para listado'!$DE$151:$DG$151,0)),0)+IFERROR(INDEX('Hoja de Trabajo para listado'!$CD$155:$DC$1048576,MATCH($A738,'Hoja de Trabajo para listado'!$CD$155:$CD$1048576,0),MATCH((CUADRO!N$5&amp;$E738),'Hoja de Trabajo para listado'!$CD$151:$DC$151,0)),0)</f>
        <v>0</v>
      </c>
      <c r="O738" s="255">
        <f ca="1">+IFERROR(INDEX('Hoja de Trabajo para listado'!$A$155:$Z$1048576,MATCH($A738,'Hoja de Trabajo para listado'!$A$155:$A$1048576,0),MATCH((CUADRO!O$5&amp;$E738),'Hoja de Trabajo para listado'!$A$151:$Z$151,0)),0)+IFERROR(INDEX('Hoja de Trabajo para listado'!$AB$155:$BA$1048576,MATCH($A738,'Hoja de Trabajo para listado'!$AB$155:$AB$1048576,0),MATCH((CUADRO!O$5&amp;$E738),'Hoja de Trabajo para listado'!$AB$151:$BA$151,0)),0)+IFERROR(INDEX('Hoja de Trabajo para listado'!$BC$155:$CB$1048576,MATCH($A738,'Hoja de Trabajo para listado'!$BC$155:$BC$1048576,0),MATCH((CUADRO!O$5&amp;$E738),'Hoja de Trabajo para listado'!$BC$151:$CB$151,0)),0)+IFERROR(INDEX('Hoja de Trabajo para listado'!$DE$153:$DG$274,MATCH($A738,'Hoja de Trabajo para listado'!$DE$153:$DE$1048576,0),MATCH((CUADRO!O$5&amp;$E738),'Hoja de Trabajo para listado'!$DE$151:$DG$151,0)),0)+IFERROR(INDEX('Hoja de Trabajo para listado'!$CD$155:$DC$1048576,MATCH($A738,'Hoja de Trabajo para listado'!$CD$155:$CD$1048576,0),MATCH((CUADRO!O$5&amp;$E738),'Hoja de Trabajo para listado'!$CD$151:$DC$151,0)),0)</f>
        <v>0</v>
      </c>
      <c r="P738" s="255">
        <f ca="1">+IFERROR(INDEX('Hoja de Trabajo para listado'!$A$155:$Z$1048576,MATCH($A738,'Hoja de Trabajo para listado'!$A$155:$A$1048576,0),MATCH((CUADRO!P$5&amp;$E738),'Hoja de Trabajo para listado'!$A$151:$Z$151,0)),0)+IFERROR(INDEX('Hoja de Trabajo para listado'!$AB$155:$BA$1048576,MATCH($A738,'Hoja de Trabajo para listado'!$AB$155:$AB$1048576,0),MATCH((CUADRO!P$5&amp;$E738),'Hoja de Trabajo para listado'!$AB$151:$BA$151,0)),0)+IFERROR(INDEX('Hoja de Trabajo para listado'!$BC$155:$CB$1048576,MATCH($A738,'Hoja de Trabajo para listado'!$BC$155:$BC$1048576,0),MATCH((CUADRO!P$5&amp;$E738),'Hoja de Trabajo para listado'!$BC$151:$CB$151,0)),0)+IFERROR(INDEX('Hoja de Trabajo para listado'!$DE$153:$DG$274,MATCH($A738,'Hoja de Trabajo para listado'!$DE$153:$DE$1048576,0),MATCH((CUADRO!P$5&amp;$E738),'Hoja de Trabajo para listado'!$DE$151:$DG$151,0)),0)+IFERROR(INDEX('Hoja de Trabajo para listado'!$CD$155:$DC$1048576,MATCH($A738,'Hoja de Trabajo para listado'!$CD$155:$CD$1048576,0),MATCH((CUADRO!P$5&amp;$E738),'Hoja de Trabajo para listado'!$CD$151:$DC$151,0)),0)</f>
        <v>0</v>
      </c>
      <c r="Q738" s="255">
        <f ca="1">+IFERROR(INDEX('Hoja de Trabajo para listado'!$A$155:$Z$1048576,MATCH($A738,'Hoja de Trabajo para listado'!$A$155:$A$1048576,0),MATCH((CUADRO!Q$5&amp;$E738),'Hoja de Trabajo para listado'!$A$151:$Z$151,0)),0)+IFERROR(INDEX('Hoja de Trabajo para listado'!$AB$155:$BA$1048576,MATCH($A738,'Hoja de Trabajo para listado'!$AB$155:$AB$1048576,0),MATCH((CUADRO!Q$5&amp;$E738),'Hoja de Trabajo para listado'!$AB$151:$BA$151,0)),0)+IFERROR(INDEX('Hoja de Trabajo para listado'!$BC$155:$CB$1048576,MATCH($A738,'Hoja de Trabajo para listado'!$BC$155:$BC$1048576,0),MATCH((CUADRO!Q$5&amp;$E738),'Hoja de Trabajo para listado'!$BC$151:$CB$151,0)),0)+IFERROR(INDEX('Hoja de Trabajo para listado'!$DE$153:$DG$274,MATCH($A738,'Hoja de Trabajo para listado'!$DE$153:$DE$1048576,0),MATCH((CUADRO!Q$5&amp;$E738),'Hoja de Trabajo para listado'!$DE$151:$DG$151,0)),0)+IFERROR(INDEX('Hoja de Trabajo para listado'!$CD$155:$DC$1048576,MATCH($A738,'Hoja de Trabajo para listado'!$CD$155:$CD$1048576,0),MATCH((CUADRO!Q$5&amp;$E738),'Hoja de Trabajo para listado'!$CD$151:$DC$151,0)),0)</f>
        <v>0</v>
      </c>
      <c r="R738" s="255">
        <f t="shared" ca="1" si="22"/>
        <v>0</v>
      </c>
      <c r="S738" s="262"/>
      <c r="T738" s="255">
        <f ca="1">+T739</f>
        <v>0</v>
      </c>
      <c r="U738" s="254">
        <f t="shared" si="23"/>
        <v>1</v>
      </c>
      <c r="V738" s="362" t="str">
        <f>+VLOOKUP(A738,bd_lista!$A$3:$E$590,5,FALSE)</f>
        <v>Gobiernos Autonomos Municipales</v>
      </c>
      <c r="W738" s="361" t="str">
        <f>+V738</f>
        <v>Gobiernos Autonomos Municipales</v>
      </c>
      <c r="X738" s="254">
        <f>+VLOOKUP(A738,[2]Sheet1!$A$13:$D$744,4,FALSE)</f>
        <v>0</v>
      </c>
      <c r="Y738" s="254" t="e">
        <f>+VLOOKUP(X738,bd_lista!$A$3:$C$590,3,FALSE)</f>
        <v>#N/A</v>
      </c>
      <c r="Z738" s="316">
        <f>+X738</f>
        <v>0</v>
      </c>
      <c r="AA738" s="317" t="e">
        <f>+Y738</f>
        <v>#N/A</v>
      </c>
    </row>
    <row r="739" spans="1:27" customFormat="1" ht="15" hidden="1" customHeight="1">
      <c r="A739" s="32">
        <v>1414</v>
      </c>
      <c r="B739" s="307"/>
      <c r="C739" s="259" t="str">
        <f>+VLOOKUP(A739,bd_lista!$A$3:$C$590,3,FALSE)</f>
        <v>Gobierno Autónomo Municipal de Corque</v>
      </c>
      <c r="D739" s="362"/>
      <c r="E739" s="256" t="s">
        <v>1314</v>
      </c>
      <c r="F739" s="255">
        <f ca="1">+IFERROR(INDEX('Hoja de Trabajo para listado'!$A$155:$Z$1048576,MATCH($A739,'Hoja de Trabajo para listado'!$A$155:$A$1048576,0),MATCH((CUADRO!F$5&amp;$E739),'Hoja de Trabajo para listado'!$A$151:$Z$151,0)),0)+IFERROR(INDEX('Hoja de Trabajo para listado'!$AB$155:$BA$1048576,MATCH($A739,'Hoja de Trabajo para listado'!$AB$155:$AB$1048576,0),MATCH((CUADRO!F$5&amp;$E739),'Hoja de Trabajo para listado'!$AB$151:$BA$151,0)),0)+IFERROR(INDEX('Hoja de Trabajo para listado'!$BC$155:$CB$1048576,MATCH($A739,'Hoja de Trabajo para listado'!$BC$155:$BC$1048576,0),MATCH((CUADRO!F$5&amp;$E739),'Hoja de Trabajo para listado'!$BC$151:$CB$151,0)),0)+IFERROR(INDEX('Hoja de Trabajo para listado'!$DE$153:$DG$274,MATCH($A739,'Hoja de Trabajo para listado'!$DE$153:$DE$1048576,0),MATCH((CUADRO!F$5&amp;$E739),'Hoja de Trabajo para listado'!$DE$151:$DG$151,0)),0)+IFERROR(INDEX('Hoja de Trabajo para listado'!$CD$155:$DC$1048576,MATCH($A739,'Hoja de Trabajo para listado'!$CD$155:$CD$1048576,0),MATCH((CUADRO!F$5&amp;$E739),'Hoja de Trabajo para listado'!$CD$151:$DC$151,0)),0)</f>
        <v>0</v>
      </c>
      <c r="G739" s="255">
        <f ca="1">+IFERROR(INDEX('Hoja de Trabajo para listado'!$A$155:$Z$1048576,MATCH($A739,'Hoja de Trabajo para listado'!$A$155:$A$1048576,0),MATCH((CUADRO!G$5&amp;$E739),'Hoja de Trabajo para listado'!$A$151:$Z$151,0)),0)+IFERROR(INDEX('Hoja de Trabajo para listado'!$AB$155:$BA$1048576,MATCH($A739,'Hoja de Trabajo para listado'!$AB$155:$AB$1048576,0),MATCH((CUADRO!G$5&amp;$E739),'Hoja de Trabajo para listado'!$AB$151:$BA$151,0)),0)+IFERROR(INDEX('Hoja de Trabajo para listado'!$BC$155:$CB$1048576,MATCH($A739,'Hoja de Trabajo para listado'!$BC$155:$BC$1048576,0),MATCH((CUADRO!G$5&amp;$E739),'Hoja de Trabajo para listado'!$BC$151:$CB$151,0)),0)+IFERROR(INDEX('Hoja de Trabajo para listado'!$DE$153:$DG$274,MATCH($A739,'Hoja de Trabajo para listado'!$DE$153:$DE$1048576,0),MATCH((CUADRO!G$5&amp;$E739),'Hoja de Trabajo para listado'!$DE$151:$DG$151,0)),0)+IFERROR(INDEX('Hoja de Trabajo para listado'!$CD$155:$DC$1048576,MATCH($A739,'Hoja de Trabajo para listado'!$CD$155:$CD$1048576,0),MATCH((CUADRO!G$5&amp;$E739),'Hoja de Trabajo para listado'!$CD$151:$DC$151,0)),0)</f>
        <v>0</v>
      </c>
      <c r="H739" s="255">
        <f ca="1">+IFERROR(INDEX('Hoja de Trabajo para listado'!$A$155:$Z$1048576,MATCH($A739,'Hoja de Trabajo para listado'!$A$155:$A$1048576,0),MATCH((CUADRO!H$5&amp;$E739),'Hoja de Trabajo para listado'!$A$151:$Z$151,0)),0)+IFERROR(INDEX('Hoja de Trabajo para listado'!$AB$155:$BA$1048576,MATCH($A739,'Hoja de Trabajo para listado'!$AB$155:$AB$1048576,0),MATCH((CUADRO!H$5&amp;$E739),'Hoja de Trabajo para listado'!$AB$151:$BA$151,0)),0)+IFERROR(INDEX('Hoja de Trabajo para listado'!$BC$155:$CB$1048576,MATCH($A739,'Hoja de Trabajo para listado'!$BC$155:$BC$1048576,0),MATCH((CUADRO!H$5&amp;$E739),'Hoja de Trabajo para listado'!$BC$151:$CB$151,0)),0)+IFERROR(INDEX('Hoja de Trabajo para listado'!$DE$153:$DG$274,MATCH($A739,'Hoja de Trabajo para listado'!$DE$153:$DE$1048576,0),MATCH((CUADRO!H$5&amp;$E739),'Hoja de Trabajo para listado'!$DE$151:$DG$151,0)),0)+IFERROR(INDEX('Hoja de Trabajo para listado'!$CD$155:$DC$1048576,MATCH($A739,'Hoja de Trabajo para listado'!$CD$155:$CD$1048576,0),MATCH((CUADRO!H$5&amp;$E739),'Hoja de Trabajo para listado'!$CD$151:$DC$151,0)),0)</f>
        <v>0</v>
      </c>
      <c r="I739" s="255">
        <f ca="1">+IFERROR(INDEX('Hoja de Trabajo para listado'!$A$155:$Z$1048576,MATCH($A739,'Hoja de Trabajo para listado'!$A$155:$A$1048576,0),MATCH((CUADRO!I$5&amp;$E739),'Hoja de Trabajo para listado'!$A$151:$Z$151,0)),0)+IFERROR(INDEX('Hoja de Trabajo para listado'!$AB$155:$BA$1048576,MATCH($A739,'Hoja de Trabajo para listado'!$AB$155:$AB$1048576,0),MATCH((CUADRO!I$5&amp;$E739),'Hoja de Trabajo para listado'!$AB$151:$BA$151,0)),0)+IFERROR(INDEX('Hoja de Trabajo para listado'!$BC$155:$CB$1048576,MATCH($A739,'Hoja de Trabajo para listado'!$BC$155:$BC$1048576,0),MATCH((CUADRO!I$5&amp;$E739),'Hoja de Trabajo para listado'!$BC$151:$CB$151,0)),0)+IFERROR(INDEX('Hoja de Trabajo para listado'!$DE$153:$DG$274,MATCH($A739,'Hoja de Trabajo para listado'!$DE$153:$DE$1048576,0),MATCH((CUADRO!I$5&amp;$E739),'Hoja de Trabajo para listado'!$DE$151:$DG$151,0)),0)+IFERROR(INDEX('Hoja de Trabajo para listado'!$CD$155:$DC$1048576,MATCH($A739,'Hoja de Trabajo para listado'!$CD$155:$CD$1048576,0),MATCH((CUADRO!I$5&amp;$E739),'Hoja de Trabajo para listado'!$CD$151:$DC$151,0)),0)</f>
        <v>0</v>
      </c>
      <c r="J739" s="255">
        <f ca="1">+IFERROR(INDEX('Hoja de Trabajo para listado'!$A$155:$Z$1048576,MATCH($A739,'Hoja de Trabajo para listado'!$A$155:$A$1048576,0),MATCH((CUADRO!J$5&amp;$E739),'Hoja de Trabajo para listado'!$A$151:$Z$151,0)),0)+IFERROR(INDEX('Hoja de Trabajo para listado'!$AB$155:$BA$1048576,MATCH($A739,'Hoja de Trabajo para listado'!$AB$155:$AB$1048576,0),MATCH((CUADRO!J$5&amp;$E739),'Hoja de Trabajo para listado'!$AB$151:$BA$151,0)),0)+IFERROR(INDEX('Hoja de Trabajo para listado'!$BC$155:$CB$1048576,MATCH($A739,'Hoja de Trabajo para listado'!$BC$155:$BC$1048576,0),MATCH((CUADRO!J$5&amp;$E739),'Hoja de Trabajo para listado'!$BC$151:$CB$151,0)),0)+IFERROR(INDEX('Hoja de Trabajo para listado'!$DE$153:$DG$274,MATCH($A739,'Hoja de Trabajo para listado'!$DE$153:$DE$1048576,0),MATCH((CUADRO!J$5&amp;$E739),'Hoja de Trabajo para listado'!$DE$151:$DG$151,0)),0)+IFERROR(INDEX('Hoja de Trabajo para listado'!$CD$155:$DC$1048576,MATCH($A739,'Hoja de Trabajo para listado'!$CD$155:$CD$1048576,0),MATCH((CUADRO!J$5&amp;$E739),'Hoja de Trabajo para listado'!$CD$151:$DC$151,0)),0)</f>
        <v>0</v>
      </c>
      <c r="K739" s="255">
        <f ca="1">+IFERROR(INDEX('Hoja de Trabajo para listado'!$A$155:$Z$1048576,MATCH($A739,'Hoja de Trabajo para listado'!$A$155:$A$1048576,0),MATCH((CUADRO!K$5&amp;$E739),'Hoja de Trabajo para listado'!$A$151:$Z$151,0)),0)+IFERROR(INDEX('Hoja de Trabajo para listado'!$AB$155:$BA$1048576,MATCH($A739,'Hoja de Trabajo para listado'!$AB$155:$AB$1048576,0),MATCH((CUADRO!K$5&amp;$E739),'Hoja de Trabajo para listado'!$AB$151:$BA$151,0)),0)+IFERROR(INDEX('Hoja de Trabajo para listado'!$BC$155:$CB$1048576,MATCH($A739,'Hoja de Trabajo para listado'!$BC$155:$BC$1048576,0),MATCH((CUADRO!K$5&amp;$E739),'Hoja de Trabajo para listado'!$BC$151:$CB$151,0)),0)+IFERROR(INDEX('Hoja de Trabajo para listado'!$DE$153:$DG$274,MATCH($A739,'Hoja de Trabajo para listado'!$DE$153:$DE$1048576,0),MATCH((CUADRO!K$5&amp;$E739),'Hoja de Trabajo para listado'!$DE$151:$DG$151,0)),0)+IFERROR(INDEX('Hoja de Trabajo para listado'!$CD$155:$DC$1048576,MATCH($A739,'Hoja de Trabajo para listado'!$CD$155:$CD$1048576,0),MATCH((CUADRO!K$5&amp;$E739),'Hoja de Trabajo para listado'!$CD$151:$DC$151,0)),0)</f>
        <v>0</v>
      </c>
      <c r="L739" s="255">
        <f ca="1">+IFERROR(INDEX('Hoja de Trabajo para listado'!$A$155:$Z$1048576,MATCH($A739,'Hoja de Trabajo para listado'!$A$155:$A$1048576,0),MATCH((CUADRO!L$5&amp;$E739),'Hoja de Trabajo para listado'!$A$151:$Z$151,0)),0)+IFERROR(INDEX('Hoja de Trabajo para listado'!$AB$155:$BA$1048576,MATCH($A739,'Hoja de Trabajo para listado'!$AB$155:$AB$1048576,0),MATCH((CUADRO!L$5&amp;$E739),'Hoja de Trabajo para listado'!$AB$151:$BA$151,0)),0)+IFERROR(INDEX('Hoja de Trabajo para listado'!$BC$155:$CB$1048576,MATCH($A739,'Hoja de Trabajo para listado'!$BC$155:$BC$1048576,0),MATCH((CUADRO!L$5&amp;$E739),'Hoja de Trabajo para listado'!$BC$151:$CB$151,0)),0)+IFERROR(INDEX('Hoja de Trabajo para listado'!$DE$153:$DG$274,MATCH($A739,'Hoja de Trabajo para listado'!$DE$153:$DE$1048576,0),MATCH((CUADRO!L$5&amp;$E739),'Hoja de Trabajo para listado'!$DE$151:$DG$151,0)),0)+IFERROR(INDEX('Hoja de Trabajo para listado'!$CD$155:$DC$1048576,MATCH($A739,'Hoja de Trabajo para listado'!$CD$155:$CD$1048576,0),MATCH((CUADRO!L$5&amp;$E739),'Hoja de Trabajo para listado'!$CD$151:$DC$151,0)),0)</f>
        <v>0</v>
      </c>
      <c r="M739" s="255">
        <f ca="1">+IFERROR(INDEX('Hoja de Trabajo para listado'!$A$155:$Z$1048576,MATCH($A739,'Hoja de Trabajo para listado'!$A$155:$A$1048576,0),MATCH((CUADRO!M$5&amp;$E739),'Hoja de Trabajo para listado'!$A$151:$Z$151,0)),0)+IFERROR(INDEX('Hoja de Trabajo para listado'!$AB$155:$BA$1048576,MATCH($A739,'Hoja de Trabajo para listado'!$AB$155:$AB$1048576,0),MATCH((CUADRO!M$5&amp;$E739),'Hoja de Trabajo para listado'!$AB$151:$BA$151,0)),0)+IFERROR(INDEX('Hoja de Trabajo para listado'!$BC$155:$CB$1048576,MATCH($A739,'Hoja de Trabajo para listado'!$BC$155:$BC$1048576,0),MATCH((CUADRO!M$5&amp;$E739),'Hoja de Trabajo para listado'!$BC$151:$CB$151,0)),0)+IFERROR(INDEX('Hoja de Trabajo para listado'!$DE$153:$DG$274,MATCH($A739,'Hoja de Trabajo para listado'!$DE$153:$DE$1048576,0),MATCH((CUADRO!M$5&amp;$E739),'Hoja de Trabajo para listado'!$DE$151:$DG$151,0)),0)+IFERROR(INDEX('Hoja de Trabajo para listado'!$CD$155:$DC$1048576,MATCH($A739,'Hoja de Trabajo para listado'!$CD$155:$CD$1048576,0),MATCH((CUADRO!M$5&amp;$E739),'Hoja de Trabajo para listado'!$CD$151:$DC$151,0)),0)</f>
        <v>0</v>
      </c>
      <c r="N739" s="255">
        <f ca="1">+IFERROR(INDEX('Hoja de Trabajo para listado'!$A$155:$Z$1048576,MATCH($A739,'Hoja de Trabajo para listado'!$A$155:$A$1048576,0),MATCH((CUADRO!N$5&amp;$E739),'Hoja de Trabajo para listado'!$A$151:$Z$151,0)),0)+IFERROR(INDEX('Hoja de Trabajo para listado'!$AB$155:$BA$1048576,MATCH($A739,'Hoja de Trabajo para listado'!$AB$155:$AB$1048576,0),MATCH((CUADRO!N$5&amp;$E739),'Hoja de Trabajo para listado'!$AB$151:$BA$151,0)),0)+IFERROR(INDEX('Hoja de Trabajo para listado'!$BC$155:$CB$1048576,MATCH($A739,'Hoja de Trabajo para listado'!$BC$155:$BC$1048576,0),MATCH((CUADRO!N$5&amp;$E739),'Hoja de Trabajo para listado'!$BC$151:$CB$151,0)),0)+IFERROR(INDEX('Hoja de Trabajo para listado'!$DE$153:$DG$274,MATCH($A739,'Hoja de Trabajo para listado'!$DE$153:$DE$1048576,0),MATCH((CUADRO!N$5&amp;$E739),'Hoja de Trabajo para listado'!$DE$151:$DG$151,0)),0)+IFERROR(INDEX('Hoja de Trabajo para listado'!$CD$155:$DC$1048576,MATCH($A739,'Hoja de Trabajo para listado'!$CD$155:$CD$1048576,0),MATCH((CUADRO!N$5&amp;$E739),'Hoja de Trabajo para listado'!$CD$151:$DC$151,0)),0)</f>
        <v>0</v>
      </c>
      <c r="O739" s="255">
        <f ca="1">+IFERROR(INDEX('Hoja de Trabajo para listado'!$A$155:$Z$1048576,MATCH($A739,'Hoja de Trabajo para listado'!$A$155:$A$1048576,0),MATCH((CUADRO!O$5&amp;$E739),'Hoja de Trabajo para listado'!$A$151:$Z$151,0)),0)+IFERROR(INDEX('Hoja de Trabajo para listado'!$AB$155:$BA$1048576,MATCH($A739,'Hoja de Trabajo para listado'!$AB$155:$AB$1048576,0),MATCH((CUADRO!O$5&amp;$E739),'Hoja de Trabajo para listado'!$AB$151:$BA$151,0)),0)+IFERROR(INDEX('Hoja de Trabajo para listado'!$BC$155:$CB$1048576,MATCH($A739,'Hoja de Trabajo para listado'!$BC$155:$BC$1048576,0),MATCH((CUADRO!O$5&amp;$E739),'Hoja de Trabajo para listado'!$BC$151:$CB$151,0)),0)+IFERROR(INDEX('Hoja de Trabajo para listado'!$DE$153:$DG$274,MATCH($A739,'Hoja de Trabajo para listado'!$DE$153:$DE$1048576,0),MATCH((CUADRO!O$5&amp;$E739),'Hoja de Trabajo para listado'!$DE$151:$DG$151,0)),0)+IFERROR(INDEX('Hoja de Trabajo para listado'!$CD$155:$DC$1048576,MATCH($A739,'Hoja de Trabajo para listado'!$CD$155:$CD$1048576,0),MATCH((CUADRO!O$5&amp;$E739),'Hoja de Trabajo para listado'!$CD$151:$DC$151,0)),0)</f>
        <v>0</v>
      </c>
      <c r="P739" s="255">
        <f ca="1">+IFERROR(INDEX('Hoja de Trabajo para listado'!$A$155:$Z$1048576,MATCH($A739,'Hoja de Trabajo para listado'!$A$155:$A$1048576,0),MATCH((CUADRO!P$5&amp;$E739),'Hoja de Trabajo para listado'!$A$151:$Z$151,0)),0)+IFERROR(INDEX('Hoja de Trabajo para listado'!$AB$155:$BA$1048576,MATCH($A739,'Hoja de Trabajo para listado'!$AB$155:$AB$1048576,0),MATCH((CUADRO!P$5&amp;$E739),'Hoja de Trabajo para listado'!$AB$151:$BA$151,0)),0)+IFERROR(INDEX('Hoja de Trabajo para listado'!$BC$155:$CB$1048576,MATCH($A739,'Hoja de Trabajo para listado'!$BC$155:$BC$1048576,0),MATCH((CUADRO!P$5&amp;$E739),'Hoja de Trabajo para listado'!$BC$151:$CB$151,0)),0)+IFERROR(INDEX('Hoja de Trabajo para listado'!$DE$153:$DG$274,MATCH($A739,'Hoja de Trabajo para listado'!$DE$153:$DE$1048576,0),MATCH((CUADRO!P$5&amp;$E739),'Hoja de Trabajo para listado'!$DE$151:$DG$151,0)),0)+IFERROR(INDEX('Hoja de Trabajo para listado'!$CD$155:$DC$1048576,MATCH($A739,'Hoja de Trabajo para listado'!$CD$155:$CD$1048576,0),MATCH((CUADRO!P$5&amp;$E739),'Hoja de Trabajo para listado'!$CD$151:$DC$151,0)),0)</f>
        <v>0</v>
      </c>
      <c r="Q739" s="255">
        <f ca="1">+IFERROR(INDEX('Hoja de Trabajo para listado'!$A$155:$Z$1048576,MATCH($A739,'Hoja de Trabajo para listado'!$A$155:$A$1048576,0),MATCH((CUADRO!Q$5&amp;$E739),'Hoja de Trabajo para listado'!$A$151:$Z$151,0)),0)+IFERROR(INDEX('Hoja de Trabajo para listado'!$AB$155:$BA$1048576,MATCH($A739,'Hoja de Trabajo para listado'!$AB$155:$AB$1048576,0),MATCH((CUADRO!Q$5&amp;$E739),'Hoja de Trabajo para listado'!$AB$151:$BA$151,0)),0)+IFERROR(INDEX('Hoja de Trabajo para listado'!$BC$155:$CB$1048576,MATCH($A739,'Hoja de Trabajo para listado'!$BC$155:$BC$1048576,0),MATCH((CUADRO!Q$5&amp;$E739),'Hoja de Trabajo para listado'!$BC$151:$CB$151,0)),0)+IFERROR(INDEX('Hoja de Trabajo para listado'!$DE$153:$DG$274,MATCH($A739,'Hoja de Trabajo para listado'!$DE$153:$DE$1048576,0),MATCH((CUADRO!Q$5&amp;$E739),'Hoja de Trabajo para listado'!$DE$151:$DG$151,0)),0)+IFERROR(INDEX('Hoja de Trabajo para listado'!$CD$155:$DC$1048576,MATCH($A739,'Hoja de Trabajo para listado'!$CD$155:$CD$1048576,0),MATCH((CUADRO!Q$5&amp;$E739),'Hoja de Trabajo para listado'!$CD$151:$DC$151,0)),0)</f>
        <v>0</v>
      </c>
      <c r="R739" s="255">
        <f t="shared" ca="1" si="22"/>
        <v>0</v>
      </c>
      <c r="S739" s="262">
        <f ca="1">+R738+R739</f>
        <v>0</v>
      </c>
      <c r="T739" s="255">
        <f ca="1">+S739</f>
        <v>0</v>
      </c>
      <c r="U739" s="254">
        <f t="shared" si="23"/>
        <v>2</v>
      </c>
      <c r="V739" s="362" t="str">
        <f>+VLOOKUP(A739,bd_lista!$A$3:$E$590,5,FALSE)</f>
        <v>Gobiernos Autonomos Municipales</v>
      </c>
      <c r="W739" s="362"/>
      <c r="X739" s="254">
        <f>+VLOOKUP(A739,[2]Sheet1!$A$13:$D$744,4,FALSE)</f>
        <v>0</v>
      </c>
      <c r="Y739" s="254" t="e">
        <f>+VLOOKUP(X739,bd_lista!$A$3:$C$590,3,FALSE)</f>
        <v>#N/A</v>
      </c>
      <c r="Z739" s="314"/>
      <c r="AA739" s="315"/>
    </row>
    <row r="740" spans="1:27" customFormat="1" ht="15" hidden="1" customHeight="1">
      <c r="A740" s="32">
        <v>1415</v>
      </c>
      <c r="B740" s="306">
        <f>+A740</f>
        <v>1415</v>
      </c>
      <c r="C740" s="259" t="str">
        <f>+VLOOKUP(A740,bd_lista!$A$3:$C$590,3,FALSE)</f>
        <v>Gobierno Autónomo Municipal de Choquecota</v>
      </c>
      <c r="D740" s="361" t="str">
        <f>+C740</f>
        <v>Gobierno Autónomo Municipal de Choquecota</v>
      </c>
      <c r="E740" s="254" t="s">
        <v>1313</v>
      </c>
      <c r="F740" s="255">
        <f ca="1">+IFERROR(INDEX('Hoja de Trabajo para listado'!$A$155:$Z$1048576,MATCH($A740,'Hoja de Trabajo para listado'!$A$155:$A$1048576,0),MATCH((CUADRO!F$5&amp;$E740),'Hoja de Trabajo para listado'!$A$151:$Z$151,0)),0)+IFERROR(INDEX('Hoja de Trabajo para listado'!$AB$155:$BA$1048576,MATCH($A740,'Hoja de Trabajo para listado'!$AB$155:$AB$1048576,0),MATCH((CUADRO!F$5&amp;$E740),'Hoja de Trabajo para listado'!$AB$151:$BA$151,0)),0)+IFERROR(INDEX('Hoja de Trabajo para listado'!$BC$155:$CB$1048576,MATCH($A740,'Hoja de Trabajo para listado'!$BC$155:$BC$1048576,0),MATCH((CUADRO!F$5&amp;$E740),'Hoja de Trabajo para listado'!$BC$151:$CB$151,0)),0)+IFERROR(INDEX('Hoja de Trabajo para listado'!$DE$153:$DG$274,MATCH($A740,'Hoja de Trabajo para listado'!$DE$153:$DE$1048576,0),MATCH((CUADRO!F$5&amp;$E740),'Hoja de Trabajo para listado'!$DE$151:$DG$151,0)),0)+IFERROR(INDEX('Hoja de Trabajo para listado'!$CD$155:$DC$1048576,MATCH($A740,'Hoja de Trabajo para listado'!$CD$155:$CD$1048576,0),MATCH((CUADRO!F$5&amp;$E740),'Hoja de Trabajo para listado'!$CD$151:$DC$151,0)),0)</f>
        <v>0</v>
      </c>
      <c r="G740" s="255">
        <f ca="1">+IFERROR(INDEX('Hoja de Trabajo para listado'!$A$155:$Z$1048576,MATCH($A740,'Hoja de Trabajo para listado'!$A$155:$A$1048576,0),MATCH((CUADRO!G$5&amp;$E740),'Hoja de Trabajo para listado'!$A$151:$Z$151,0)),0)+IFERROR(INDEX('Hoja de Trabajo para listado'!$AB$155:$BA$1048576,MATCH($A740,'Hoja de Trabajo para listado'!$AB$155:$AB$1048576,0),MATCH((CUADRO!G$5&amp;$E740),'Hoja de Trabajo para listado'!$AB$151:$BA$151,0)),0)+IFERROR(INDEX('Hoja de Trabajo para listado'!$BC$155:$CB$1048576,MATCH($A740,'Hoja de Trabajo para listado'!$BC$155:$BC$1048576,0),MATCH((CUADRO!G$5&amp;$E740),'Hoja de Trabajo para listado'!$BC$151:$CB$151,0)),0)+IFERROR(INDEX('Hoja de Trabajo para listado'!$DE$153:$DG$274,MATCH($A740,'Hoja de Trabajo para listado'!$DE$153:$DE$1048576,0),MATCH((CUADRO!G$5&amp;$E740),'Hoja de Trabajo para listado'!$DE$151:$DG$151,0)),0)+IFERROR(INDEX('Hoja de Trabajo para listado'!$CD$155:$DC$1048576,MATCH($A740,'Hoja de Trabajo para listado'!$CD$155:$CD$1048576,0),MATCH((CUADRO!G$5&amp;$E740),'Hoja de Trabajo para listado'!$CD$151:$DC$151,0)),0)</f>
        <v>0</v>
      </c>
      <c r="H740" s="255">
        <f ca="1">+IFERROR(INDEX('Hoja de Trabajo para listado'!$A$155:$Z$1048576,MATCH($A740,'Hoja de Trabajo para listado'!$A$155:$A$1048576,0),MATCH((CUADRO!H$5&amp;$E740),'Hoja de Trabajo para listado'!$A$151:$Z$151,0)),0)+IFERROR(INDEX('Hoja de Trabajo para listado'!$AB$155:$BA$1048576,MATCH($A740,'Hoja de Trabajo para listado'!$AB$155:$AB$1048576,0),MATCH((CUADRO!H$5&amp;$E740),'Hoja de Trabajo para listado'!$AB$151:$BA$151,0)),0)+IFERROR(INDEX('Hoja de Trabajo para listado'!$BC$155:$CB$1048576,MATCH($A740,'Hoja de Trabajo para listado'!$BC$155:$BC$1048576,0),MATCH((CUADRO!H$5&amp;$E740),'Hoja de Trabajo para listado'!$BC$151:$CB$151,0)),0)+IFERROR(INDEX('Hoja de Trabajo para listado'!$DE$153:$DG$274,MATCH($A740,'Hoja de Trabajo para listado'!$DE$153:$DE$1048576,0),MATCH((CUADRO!H$5&amp;$E740),'Hoja de Trabajo para listado'!$DE$151:$DG$151,0)),0)+IFERROR(INDEX('Hoja de Trabajo para listado'!$CD$155:$DC$1048576,MATCH($A740,'Hoja de Trabajo para listado'!$CD$155:$CD$1048576,0),MATCH((CUADRO!H$5&amp;$E740),'Hoja de Trabajo para listado'!$CD$151:$DC$151,0)),0)</f>
        <v>0</v>
      </c>
      <c r="I740" s="255">
        <f ca="1">+IFERROR(INDEX('Hoja de Trabajo para listado'!$A$155:$Z$1048576,MATCH($A740,'Hoja de Trabajo para listado'!$A$155:$A$1048576,0),MATCH((CUADRO!I$5&amp;$E740),'Hoja de Trabajo para listado'!$A$151:$Z$151,0)),0)+IFERROR(INDEX('Hoja de Trabajo para listado'!$AB$155:$BA$1048576,MATCH($A740,'Hoja de Trabajo para listado'!$AB$155:$AB$1048576,0),MATCH((CUADRO!I$5&amp;$E740),'Hoja de Trabajo para listado'!$AB$151:$BA$151,0)),0)+IFERROR(INDEX('Hoja de Trabajo para listado'!$BC$155:$CB$1048576,MATCH($A740,'Hoja de Trabajo para listado'!$BC$155:$BC$1048576,0),MATCH((CUADRO!I$5&amp;$E740),'Hoja de Trabajo para listado'!$BC$151:$CB$151,0)),0)+IFERROR(INDEX('Hoja de Trabajo para listado'!$DE$153:$DG$274,MATCH($A740,'Hoja de Trabajo para listado'!$DE$153:$DE$1048576,0),MATCH((CUADRO!I$5&amp;$E740),'Hoja de Trabajo para listado'!$DE$151:$DG$151,0)),0)+IFERROR(INDEX('Hoja de Trabajo para listado'!$CD$155:$DC$1048576,MATCH($A740,'Hoja de Trabajo para listado'!$CD$155:$CD$1048576,0),MATCH((CUADRO!I$5&amp;$E740),'Hoja de Trabajo para listado'!$CD$151:$DC$151,0)),0)</f>
        <v>0</v>
      </c>
      <c r="J740" s="255">
        <f ca="1">+IFERROR(INDEX('Hoja de Trabajo para listado'!$A$155:$Z$1048576,MATCH($A740,'Hoja de Trabajo para listado'!$A$155:$A$1048576,0),MATCH((CUADRO!J$5&amp;$E740),'Hoja de Trabajo para listado'!$A$151:$Z$151,0)),0)+IFERROR(INDEX('Hoja de Trabajo para listado'!$AB$155:$BA$1048576,MATCH($A740,'Hoja de Trabajo para listado'!$AB$155:$AB$1048576,0),MATCH((CUADRO!J$5&amp;$E740),'Hoja de Trabajo para listado'!$AB$151:$BA$151,0)),0)+IFERROR(INDEX('Hoja de Trabajo para listado'!$BC$155:$CB$1048576,MATCH($A740,'Hoja de Trabajo para listado'!$BC$155:$BC$1048576,0),MATCH((CUADRO!J$5&amp;$E740),'Hoja de Trabajo para listado'!$BC$151:$CB$151,0)),0)+IFERROR(INDEX('Hoja de Trabajo para listado'!$DE$153:$DG$274,MATCH($A740,'Hoja de Trabajo para listado'!$DE$153:$DE$1048576,0),MATCH((CUADRO!J$5&amp;$E740),'Hoja de Trabajo para listado'!$DE$151:$DG$151,0)),0)+IFERROR(INDEX('Hoja de Trabajo para listado'!$CD$155:$DC$1048576,MATCH($A740,'Hoja de Trabajo para listado'!$CD$155:$CD$1048576,0),MATCH((CUADRO!J$5&amp;$E740),'Hoja de Trabajo para listado'!$CD$151:$DC$151,0)),0)</f>
        <v>0</v>
      </c>
      <c r="K740" s="255">
        <f ca="1">+IFERROR(INDEX('Hoja de Trabajo para listado'!$A$155:$Z$1048576,MATCH($A740,'Hoja de Trabajo para listado'!$A$155:$A$1048576,0),MATCH((CUADRO!K$5&amp;$E740),'Hoja de Trabajo para listado'!$A$151:$Z$151,0)),0)+IFERROR(INDEX('Hoja de Trabajo para listado'!$AB$155:$BA$1048576,MATCH($A740,'Hoja de Trabajo para listado'!$AB$155:$AB$1048576,0),MATCH((CUADRO!K$5&amp;$E740),'Hoja de Trabajo para listado'!$AB$151:$BA$151,0)),0)+IFERROR(INDEX('Hoja de Trabajo para listado'!$BC$155:$CB$1048576,MATCH($A740,'Hoja de Trabajo para listado'!$BC$155:$BC$1048576,0),MATCH((CUADRO!K$5&amp;$E740),'Hoja de Trabajo para listado'!$BC$151:$CB$151,0)),0)+IFERROR(INDEX('Hoja de Trabajo para listado'!$DE$153:$DG$274,MATCH($A740,'Hoja de Trabajo para listado'!$DE$153:$DE$1048576,0),MATCH((CUADRO!K$5&amp;$E740),'Hoja de Trabajo para listado'!$DE$151:$DG$151,0)),0)+IFERROR(INDEX('Hoja de Trabajo para listado'!$CD$155:$DC$1048576,MATCH($A740,'Hoja de Trabajo para listado'!$CD$155:$CD$1048576,0),MATCH((CUADRO!K$5&amp;$E740),'Hoja de Trabajo para listado'!$CD$151:$DC$151,0)),0)</f>
        <v>0</v>
      </c>
      <c r="L740" s="255">
        <f ca="1">+IFERROR(INDEX('Hoja de Trabajo para listado'!$A$155:$Z$1048576,MATCH($A740,'Hoja de Trabajo para listado'!$A$155:$A$1048576,0),MATCH((CUADRO!L$5&amp;$E740),'Hoja de Trabajo para listado'!$A$151:$Z$151,0)),0)+IFERROR(INDEX('Hoja de Trabajo para listado'!$AB$155:$BA$1048576,MATCH($A740,'Hoja de Trabajo para listado'!$AB$155:$AB$1048576,0),MATCH((CUADRO!L$5&amp;$E740),'Hoja de Trabajo para listado'!$AB$151:$BA$151,0)),0)+IFERROR(INDEX('Hoja de Trabajo para listado'!$BC$155:$CB$1048576,MATCH($A740,'Hoja de Trabajo para listado'!$BC$155:$BC$1048576,0),MATCH((CUADRO!L$5&amp;$E740),'Hoja de Trabajo para listado'!$BC$151:$CB$151,0)),0)+IFERROR(INDEX('Hoja de Trabajo para listado'!$DE$153:$DG$274,MATCH($A740,'Hoja de Trabajo para listado'!$DE$153:$DE$1048576,0),MATCH((CUADRO!L$5&amp;$E740),'Hoja de Trabajo para listado'!$DE$151:$DG$151,0)),0)+IFERROR(INDEX('Hoja de Trabajo para listado'!$CD$155:$DC$1048576,MATCH($A740,'Hoja de Trabajo para listado'!$CD$155:$CD$1048576,0),MATCH((CUADRO!L$5&amp;$E740),'Hoja de Trabajo para listado'!$CD$151:$DC$151,0)),0)</f>
        <v>0</v>
      </c>
      <c r="M740" s="255">
        <f ca="1">+IFERROR(INDEX('Hoja de Trabajo para listado'!$A$155:$Z$1048576,MATCH($A740,'Hoja de Trabajo para listado'!$A$155:$A$1048576,0),MATCH((CUADRO!M$5&amp;$E740),'Hoja de Trabajo para listado'!$A$151:$Z$151,0)),0)+IFERROR(INDEX('Hoja de Trabajo para listado'!$AB$155:$BA$1048576,MATCH($A740,'Hoja de Trabajo para listado'!$AB$155:$AB$1048576,0),MATCH((CUADRO!M$5&amp;$E740),'Hoja de Trabajo para listado'!$AB$151:$BA$151,0)),0)+IFERROR(INDEX('Hoja de Trabajo para listado'!$BC$155:$CB$1048576,MATCH($A740,'Hoja de Trabajo para listado'!$BC$155:$BC$1048576,0),MATCH((CUADRO!M$5&amp;$E740),'Hoja de Trabajo para listado'!$BC$151:$CB$151,0)),0)+IFERROR(INDEX('Hoja de Trabajo para listado'!$DE$153:$DG$274,MATCH($A740,'Hoja de Trabajo para listado'!$DE$153:$DE$1048576,0),MATCH((CUADRO!M$5&amp;$E740),'Hoja de Trabajo para listado'!$DE$151:$DG$151,0)),0)+IFERROR(INDEX('Hoja de Trabajo para listado'!$CD$155:$DC$1048576,MATCH($A740,'Hoja de Trabajo para listado'!$CD$155:$CD$1048576,0),MATCH((CUADRO!M$5&amp;$E740),'Hoja de Trabajo para listado'!$CD$151:$DC$151,0)),0)</f>
        <v>0</v>
      </c>
      <c r="N740" s="255">
        <f ca="1">+IFERROR(INDEX('Hoja de Trabajo para listado'!$A$155:$Z$1048576,MATCH($A740,'Hoja de Trabajo para listado'!$A$155:$A$1048576,0),MATCH((CUADRO!N$5&amp;$E740),'Hoja de Trabajo para listado'!$A$151:$Z$151,0)),0)+IFERROR(INDEX('Hoja de Trabajo para listado'!$AB$155:$BA$1048576,MATCH($A740,'Hoja de Trabajo para listado'!$AB$155:$AB$1048576,0),MATCH((CUADRO!N$5&amp;$E740),'Hoja de Trabajo para listado'!$AB$151:$BA$151,0)),0)+IFERROR(INDEX('Hoja de Trabajo para listado'!$BC$155:$CB$1048576,MATCH($A740,'Hoja de Trabajo para listado'!$BC$155:$BC$1048576,0),MATCH((CUADRO!N$5&amp;$E740),'Hoja de Trabajo para listado'!$BC$151:$CB$151,0)),0)+IFERROR(INDEX('Hoja de Trabajo para listado'!$DE$153:$DG$274,MATCH($A740,'Hoja de Trabajo para listado'!$DE$153:$DE$1048576,0),MATCH((CUADRO!N$5&amp;$E740),'Hoja de Trabajo para listado'!$DE$151:$DG$151,0)),0)+IFERROR(INDEX('Hoja de Trabajo para listado'!$CD$155:$DC$1048576,MATCH($A740,'Hoja de Trabajo para listado'!$CD$155:$CD$1048576,0),MATCH((CUADRO!N$5&amp;$E740),'Hoja de Trabajo para listado'!$CD$151:$DC$151,0)),0)</f>
        <v>0</v>
      </c>
      <c r="O740" s="255">
        <f ca="1">+IFERROR(INDEX('Hoja de Trabajo para listado'!$A$155:$Z$1048576,MATCH($A740,'Hoja de Trabajo para listado'!$A$155:$A$1048576,0),MATCH((CUADRO!O$5&amp;$E740),'Hoja de Trabajo para listado'!$A$151:$Z$151,0)),0)+IFERROR(INDEX('Hoja de Trabajo para listado'!$AB$155:$BA$1048576,MATCH($A740,'Hoja de Trabajo para listado'!$AB$155:$AB$1048576,0),MATCH((CUADRO!O$5&amp;$E740),'Hoja de Trabajo para listado'!$AB$151:$BA$151,0)),0)+IFERROR(INDEX('Hoja de Trabajo para listado'!$BC$155:$CB$1048576,MATCH($A740,'Hoja de Trabajo para listado'!$BC$155:$BC$1048576,0),MATCH((CUADRO!O$5&amp;$E740),'Hoja de Trabajo para listado'!$BC$151:$CB$151,0)),0)+IFERROR(INDEX('Hoja de Trabajo para listado'!$DE$153:$DG$274,MATCH($A740,'Hoja de Trabajo para listado'!$DE$153:$DE$1048576,0),MATCH((CUADRO!O$5&amp;$E740),'Hoja de Trabajo para listado'!$DE$151:$DG$151,0)),0)+IFERROR(INDEX('Hoja de Trabajo para listado'!$CD$155:$DC$1048576,MATCH($A740,'Hoja de Trabajo para listado'!$CD$155:$CD$1048576,0),MATCH((CUADRO!O$5&amp;$E740),'Hoja de Trabajo para listado'!$CD$151:$DC$151,0)),0)</f>
        <v>0</v>
      </c>
      <c r="P740" s="255">
        <f ca="1">+IFERROR(INDEX('Hoja de Trabajo para listado'!$A$155:$Z$1048576,MATCH($A740,'Hoja de Trabajo para listado'!$A$155:$A$1048576,0),MATCH((CUADRO!P$5&amp;$E740),'Hoja de Trabajo para listado'!$A$151:$Z$151,0)),0)+IFERROR(INDEX('Hoja de Trabajo para listado'!$AB$155:$BA$1048576,MATCH($A740,'Hoja de Trabajo para listado'!$AB$155:$AB$1048576,0),MATCH((CUADRO!P$5&amp;$E740),'Hoja de Trabajo para listado'!$AB$151:$BA$151,0)),0)+IFERROR(INDEX('Hoja de Trabajo para listado'!$BC$155:$CB$1048576,MATCH($A740,'Hoja de Trabajo para listado'!$BC$155:$BC$1048576,0),MATCH((CUADRO!P$5&amp;$E740),'Hoja de Trabajo para listado'!$BC$151:$CB$151,0)),0)+IFERROR(INDEX('Hoja de Trabajo para listado'!$DE$153:$DG$274,MATCH($A740,'Hoja de Trabajo para listado'!$DE$153:$DE$1048576,0),MATCH((CUADRO!P$5&amp;$E740),'Hoja de Trabajo para listado'!$DE$151:$DG$151,0)),0)+IFERROR(INDEX('Hoja de Trabajo para listado'!$CD$155:$DC$1048576,MATCH($A740,'Hoja de Trabajo para listado'!$CD$155:$CD$1048576,0),MATCH((CUADRO!P$5&amp;$E740),'Hoja de Trabajo para listado'!$CD$151:$DC$151,0)),0)</f>
        <v>0</v>
      </c>
      <c r="Q740" s="255">
        <f ca="1">+IFERROR(INDEX('Hoja de Trabajo para listado'!$A$155:$Z$1048576,MATCH($A740,'Hoja de Trabajo para listado'!$A$155:$A$1048576,0),MATCH((CUADRO!Q$5&amp;$E740),'Hoja de Trabajo para listado'!$A$151:$Z$151,0)),0)+IFERROR(INDEX('Hoja de Trabajo para listado'!$AB$155:$BA$1048576,MATCH($A740,'Hoja de Trabajo para listado'!$AB$155:$AB$1048576,0),MATCH((CUADRO!Q$5&amp;$E740),'Hoja de Trabajo para listado'!$AB$151:$BA$151,0)),0)+IFERROR(INDEX('Hoja de Trabajo para listado'!$BC$155:$CB$1048576,MATCH($A740,'Hoja de Trabajo para listado'!$BC$155:$BC$1048576,0),MATCH((CUADRO!Q$5&amp;$E740),'Hoja de Trabajo para listado'!$BC$151:$CB$151,0)),0)+IFERROR(INDEX('Hoja de Trabajo para listado'!$DE$153:$DG$274,MATCH($A740,'Hoja de Trabajo para listado'!$DE$153:$DE$1048576,0),MATCH((CUADRO!Q$5&amp;$E740),'Hoja de Trabajo para listado'!$DE$151:$DG$151,0)),0)+IFERROR(INDEX('Hoja de Trabajo para listado'!$CD$155:$DC$1048576,MATCH($A740,'Hoja de Trabajo para listado'!$CD$155:$CD$1048576,0),MATCH((CUADRO!Q$5&amp;$E740),'Hoja de Trabajo para listado'!$CD$151:$DC$151,0)),0)</f>
        <v>0</v>
      </c>
      <c r="R740" s="255">
        <f t="shared" ca="1" si="22"/>
        <v>0</v>
      </c>
      <c r="S740" s="262"/>
      <c r="T740" s="255">
        <f ca="1">+T741</f>
        <v>0</v>
      </c>
      <c r="U740" s="254">
        <f t="shared" si="23"/>
        <v>1</v>
      </c>
      <c r="V740" s="362" t="str">
        <f>+VLOOKUP(A740,bd_lista!$A$3:$E$590,5,FALSE)</f>
        <v>Gobiernos Autonomos Municipales</v>
      </c>
      <c r="W740" s="361" t="str">
        <f>+V740</f>
        <v>Gobiernos Autonomos Municipales</v>
      </c>
      <c r="X740" s="254">
        <f>+VLOOKUP(A740,[2]Sheet1!$A$13:$D$744,4,FALSE)</f>
        <v>0</v>
      </c>
      <c r="Y740" s="254" t="e">
        <f>+VLOOKUP(X740,bd_lista!$A$3:$C$590,3,FALSE)</f>
        <v>#N/A</v>
      </c>
      <c r="Z740" s="316">
        <f>+X740</f>
        <v>0</v>
      </c>
      <c r="AA740" s="317" t="e">
        <f>+Y740</f>
        <v>#N/A</v>
      </c>
    </row>
    <row r="741" spans="1:27" customFormat="1" ht="15" hidden="1" customHeight="1">
      <c r="A741" s="32">
        <v>1415</v>
      </c>
      <c r="B741" s="307"/>
      <c r="C741" s="259" t="str">
        <f>+VLOOKUP(A741,bd_lista!$A$3:$C$590,3,FALSE)</f>
        <v>Gobierno Autónomo Municipal de Choquecota</v>
      </c>
      <c r="D741" s="362"/>
      <c r="E741" s="256" t="s">
        <v>1314</v>
      </c>
      <c r="F741" s="255">
        <f ca="1">+IFERROR(INDEX('Hoja de Trabajo para listado'!$A$155:$Z$1048576,MATCH($A741,'Hoja de Trabajo para listado'!$A$155:$A$1048576,0),MATCH((CUADRO!F$5&amp;$E741),'Hoja de Trabajo para listado'!$A$151:$Z$151,0)),0)+IFERROR(INDEX('Hoja de Trabajo para listado'!$AB$155:$BA$1048576,MATCH($A741,'Hoja de Trabajo para listado'!$AB$155:$AB$1048576,0),MATCH((CUADRO!F$5&amp;$E741),'Hoja de Trabajo para listado'!$AB$151:$BA$151,0)),0)+IFERROR(INDEX('Hoja de Trabajo para listado'!$BC$155:$CB$1048576,MATCH($A741,'Hoja de Trabajo para listado'!$BC$155:$BC$1048576,0),MATCH((CUADRO!F$5&amp;$E741),'Hoja de Trabajo para listado'!$BC$151:$CB$151,0)),0)+IFERROR(INDEX('Hoja de Trabajo para listado'!$DE$153:$DG$274,MATCH($A741,'Hoja de Trabajo para listado'!$DE$153:$DE$1048576,0),MATCH((CUADRO!F$5&amp;$E741),'Hoja de Trabajo para listado'!$DE$151:$DG$151,0)),0)+IFERROR(INDEX('Hoja de Trabajo para listado'!$CD$155:$DC$1048576,MATCH($A741,'Hoja de Trabajo para listado'!$CD$155:$CD$1048576,0),MATCH((CUADRO!F$5&amp;$E741),'Hoja de Trabajo para listado'!$CD$151:$DC$151,0)),0)</f>
        <v>0</v>
      </c>
      <c r="G741" s="255">
        <f ca="1">+IFERROR(INDEX('Hoja de Trabajo para listado'!$A$155:$Z$1048576,MATCH($A741,'Hoja de Trabajo para listado'!$A$155:$A$1048576,0),MATCH((CUADRO!G$5&amp;$E741),'Hoja de Trabajo para listado'!$A$151:$Z$151,0)),0)+IFERROR(INDEX('Hoja de Trabajo para listado'!$AB$155:$BA$1048576,MATCH($A741,'Hoja de Trabajo para listado'!$AB$155:$AB$1048576,0),MATCH((CUADRO!G$5&amp;$E741),'Hoja de Trabajo para listado'!$AB$151:$BA$151,0)),0)+IFERROR(INDEX('Hoja de Trabajo para listado'!$BC$155:$CB$1048576,MATCH($A741,'Hoja de Trabajo para listado'!$BC$155:$BC$1048576,0),MATCH((CUADRO!G$5&amp;$E741),'Hoja de Trabajo para listado'!$BC$151:$CB$151,0)),0)+IFERROR(INDEX('Hoja de Trabajo para listado'!$DE$153:$DG$274,MATCH($A741,'Hoja de Trabajo para listado'!$DE$153:$DE$1048576,0),MATCH((CUADRO!G$5&amp;$E741),'Hoja de Trabajo para listado'!$DE$151:$DG$151,0)),0)+IFERROR(INDEX('Hoja de Trabajo para listado'!$CD$155:$DC$1048576,MATCH($A741,'Hoja de Trabajo para listado'!$CD$155:$CD$1048576,0),MATCH((CUADRO!G$5&amp;$E741),'Hoja de Trabajo para listado'!$CD$151:$DC$151,0)),0)</f>
        <v>0</v>
      </c>
      <c r="H741" s="255">
        <f ca="1">+IFERROR(INDEX('Hoja de Trabajo para listado'!$A$155:$Z$1048576,MATCH($A741,'Hoja de Trabajo para listado'!$A$155:$A$1048576,0),MATCH((CUADRO!H$5&amp;$E741),'Hoja de Trabajo para listado'!$A$151:$Z$151,0)),0)+IFERROR(INDEX('Hoja de Trabajo para listado'!$AB$155:$BA$1048576,MATCH($A741,'Hoja de Trabajo para listado'!$AB$155:$AB$1048576,0),MATCH((CUADRO!H$5&amp;$E741),'Hoja de Trabajo para listado'!$AB$151:$BA$151,0)),0)+IFERROR(INDEX('Hoja de Trabajo para listado'!$BC$155:$CB$1048576,MATCH($A741,'Hoja de Trabajo para listado'!$BC$155:$BC$1048576,0),MATCH((CUADRO!H$5&amp;$E741),'Hoja de Trabajo para listado'!$BC$151:$CB$151,0)),0)+IFERROR(INDEX('Hoja de Trabajo para listado'!$DE$153:$DG$274,MATCH($A741,'Hoja de Trabajo para listado'!$DE$153:$DE$1048576,0),MATCH((CUADRO!H$5&amp;$E741),'Hoja de Trabajo para listado'!$DE$151:$DG$151,0)),0)+IFERROR(INDEX('Hoja de Trabajo para listado'!$CD$155:$DC$1048576,MATCH($A741,'Hoja de Trabajo para listado'!$CD$155:$CD$1048576,0),MATCH((CUADRO!H$5&amp;$E741),'Hoja de Trabajo para listado'!$CD$151:$DC$151,0)),0)</f>
        <v>0</v>
      </c>
      <c r="I741" s="255">
        <f ca="1">+IFERROR(INDEX('Hoja de Trabajo para listado'!$A$155:$Z$1048576,MATCH($A741,'Hoja de Trabajo para listado'!$A$155:$A$1048576,0),MATCH((CUADRO!I$5&amp;$E741),'Hoja de Trabajo para listado'!$A$151:$Z$151,0)),0)+IFERROR(INDEX('Hoja de Trabajo para listado'!$AB$155:$BA$1048576,MATCH($A741,'Hoja de Trabajo para listado'!$AB$155:$AB$1048576,0),MATCH((CUADRO!I$5&amp;$E741),'Hoja de Trabajo para listado'!$AB$151:$BA$151,0)),0)+IFERROR(INDEX('Hoja de Trabajo para listado'!$BC$155:$CB$1048576,MATCH($A741,'Hoja de Trabajo para listado'!$BC$155:$BC$1048576,0),MATCH((CUADRO!I$5&amp;$E741),'Hoja de Trabajo para listado'!$BC$151:$CB$151,0)),0)+IFERROR(INDEX('Hoja de Trabajo para listado'!$DE$153:$DG$274,MATCH($A741,'Hoja de Trabajo para listado'!$DE$153:$DE$1048576,0),MATCH((CUADRO!I$5&amp;$E741),'Hoja de Trabajo para listado'!$DE$151:$DG$151,0)),0)+IFERROR(INDEX('Hoja de Trabajo para listado'!$CD$155:$DC$1048576,MATCH($A741,'Hoja de Trabajo para listado'!$CD$155:$CD$1048576,0),MATCH((CUADRO!I$5&amp;$E741),'Hoja de Trabajo para listado'!$CD$151:$DC$151,0)),0)</f>
        <v>0</v>
      </c>
      <c r="J741" s="255">
        <f ca="1">+IFERROR(INDEX('Hoja de Trabajo para listado'!$A$155:$Z$1048576,MATCH($A741,'Hoja de Trabajo para listado'!$A$155:$A$1048576,0),MATCH((CUADRO!J$5&amp;$E741),'Hoja de Trabajo para listado'!$A$151:$Z$151,0)),0)+IFERROR(INDEX('Hoja de Trabajo para listado'!$AB$155:$BA$1048576,MATCH($A741,'Hoja de Trabajo para listado'!$AB$155:$AB$1048576,0),MATCH((CUADRO!J$5&amp;$E741),'Hoja de Trabajo para listado'!$AB$151:$BA$151,0)),0)+IFERROR(INDEX('Hoja de Trabajo para listado'!$BC$155:$CB$1048576,MATCH($A741,'Hoja de Trabajo para listado'!$BC$155:$BC$1048576,0),MATCH((CUADRO!J$5&amp;$E741),'Hoja de Trabajo para listado'!$BC$151:$CB$151,0)),0)+IFERROR(INDEX('Hoja de Trabajo para listado'!$DE$153:$DG$274,MATCH($A741,'Hoja de Trabajo para listado'!$DE$153:$DE$1048576,0),MATCH((CUADRO!J$5&amp;$E741),'Hoja de Trabajo para listado'!$DE$151:$DG$151,0)),0)+IFERROR(INDEX('Hoja de Trabajo para listado'!$CD$155:$DC$1048576,MATCH($A741,'Hoja de Trabajo para listado'!$CD$155:$CD$1048576,0),MATCH((CUADRO!J$5&amp;$E741),'Hoja de Trabajo para listado'!$CD$151:$DC$151,0)),0)</f>
        <v>0</v>
      </c>
      <c r="K741" s="255">
        <f ca="1">+IFERROR(INDEX('Hoja de Trabajo para listado'!$A$155:$Z$1048576,MATCH($A741,'Hoja de Trabajo para listado'!$A$155:$A$1048576,0),MATCH((CUADRO!K$5&amp;$E741),'Hoja de Trabajo para listado'!$A$151:$Z$151,0)),0)+IFERROR(INDEX('Hoja de Trabajo para listado'!$AB$155:$BA$1048576,MATCH($A741,'Hoja de Trabajo para listado'!$AB$155:$AB$1048576,0),MATCH((CUADRO!K$5&amp;$E741),'Hoja de Trabajo para listado'!$AB$151:$BA$151,0)),0)+IFERROR(INDEX('Hoja de Trabajo para listado'!$BC$155:$CB$1048576,MATCH($A741,'Hoja de Trabajo para listado'!$BC$155:$BC$1048576,0),MATCH((CUADRO!K$5&amp;$E741),'Hoja de Trabajo para listado'!$BC$151:$CB$151,0)),0)+IFERROR(INDEX('Hoja de Trabajo para listado'!$DE$153:$DG$274,MATCH($A741,'Hoja de Trabajo para listado'!$DE$153:$DE$1048576,0),MATCH((CUADRO!K$5&amp;$E741),'Hoja de Trabajo para listado'!$DE$151:$DG$151,0)),0)+IFERROR(INDEX('Hoja de Trabajo para listado'!$CD$155:$DC$1048576,MATCH($A741,'Hoja de Trabajo para listado'!$CD$155:$CD$1048576,0),MATCH((CUADRO!K$5&amp;$E741),'Hoja de Trabajo para listado'!$CD$151:$DC$151,0)),0)</f>
        <v>0</v>
      </c>
      <c r="L741" s="255">
        <f ca="1">+IFERROR(INDEX('Hoja de Trabajo para listado'!$A$155:$Z$1048576,MATCH($A741,'Hoja de Trabajo para listado'!$A$155:$A$1048576,0),MATCH((CUADRO!L$5&amp;$E741),'Hoja de Trabajo para listado'!$A$151:$Z$151,0)),0)+IFERROR(INDEX('Hoja de Trabajo para listado'!$AB$155:$BA$1048576,MATCH($A741,'Hoja de Trabajo para listado'!$AB$155:$AB$1048576,0),MATCH((CUADRO!L$5&amp;$E741),'Hoja de Trabajo para listado'!$AB$151:$BA$151,0)),0)+IFERROR(INDEX('Hoja de Trabajo para listado'!$BC$155:$CB$1048576,MATCH($A741,'Hoja de Trabajo para listado'!$BC$155:$BC$1048576,0),MATCH((CUADRO!L$5&amp;$E741),'Hoja de Trabajo para listado'!$BC$151:$CB$151,0)),0)+IFERROR(INDEX('Hoja de Trabajo para listado'!$DE$153:$DG$274,MATCH($A741,'Hoja de Trabajo para listado'!$DE$153:$DE$1048576,0),MATCH((CUADRO!L$5&amp;$E741),'Hoja de Trabajo para listado'!$DE$151:$DG$151,0)),0)+IFERROR(INDEX('Hoja de Trabajo para listado'!$CD$155:$DC$1048576,MATCH($A741,'Hoja de Trabajo para listado'!$CD$155:$CD$1048576,0),MATCH((CUADRO!L$5&amp;$E741),'Hoja de Trabajo para listado'!$CD$151:$DC$151,0)),0)</f>
        <v>0</v>
      </c>
      <c r="M741" s="255">
        <f ca="1">+IFERROR(INDEX('Hoja de Trabajo para listado'!$A$155:$Z$1048576,MATCH($A741,'Hoja de Trabajo para listado'!$A$155:$A$1048576,0),MATCH((CUADRO!M$5&amp;$E741),'Hoja de Trabajo para listado'!$A$151:$Z$151,0)),0)+IFERROR(INDEX('Hoja de Trabajo para listado'!$AB$155:$BA$1048576,MATCH($A741,'Hoja de Trabajo para listado'!$AB$155:$AB$1048576,0),MATCH((CUADRO!M$5&amp;$E741),'Hoja de Trabajo para listado'!$AB$151:$BA$151,0)),0)+IFERROR(INDEX('Hoja de Trabajo para listado'!$BC$155:$CB$1048576,MATCH($A741,'Hoja de Trabajo para listado'!$BC$155:$BC$1048576,0),MATCH((CUADRO!M$5&amp;$E741),'Hoja de Trabajo para listado'!$BC$151:$CB$151,0)),0)+IFERROR(INDEX('Hoja de Trabajo para listado'!$DE$153:$DG$274,MATCH($A741,'Hoja de Trabajo para listado'!$DE$153:$DE$1048576,0),MATCH((CUADRO!M$5&amp;$E741),'Hoja de Trabajo para listado'!$DE$151:$DG$151,0)),0)+IFERROR(INDEX('Hoja de Trabajo para listado'!$CD$155:$DC$1048576,MATCH($A741,'Hoja de Trabajo para listado'!$CD$155:$CD$1048576,0),MATCH((CUADRO!M$5&amp;$E741),'Hoja de Trabajo para listado'!$CD$151:$DC$151,0)),0)</f>
        <v>0</v>
      </c>
      <c r="N741" s="255">
        <f ca="1">+IFERROR(INDEX('Hoja de Trabajo para listado'!$A$155:$Z$1048576,MATCH($A741,'Hoja de Trabajo para listado'!$A$155:$A$1048576,0),MATCH((CUADRO!N$5&amp;$E741),'Hoja de Trabajo para listado'!$A$151:$Z$151,0)),0)+IFERROR(INDEX('Hoja de Trabajo para listado'!$AB$155:$BA$1048576,MATCH($A741,'Hoja de Trabajo para listado'!$AB$155:$AB$1048576,0),MATCH((CUADRO!N$5&amp;$E741),'Hoja de Trabajo para listado'!$AB$151:$BA$151,0)),0)+IFERROR(INDEX('Hoja de Trabajo para listado'!$BC$155:$CB$1048576,MATCH($A741,'Hoja de Trabajo para listado'!$BC$155:$BC$1048576,0),MATCH((CUADRO!N$5&amp;$E741),'Hoja de Trabajo para listado'!$BC$151:$CB$151,0)),0)+IFERROR(INDEX('Hoja de Trabajo para listado'!$DE$153:$DG$274,MATCH($A741,'Hoja de Trabajo para listado'!$DE$153:$DE$1048576,0),MATCH((CUADRO!N$5&amp;$E741),'Hoja de Trabajo para listado'!$DE$151:$DG$151,0)),0)+IFERROR(INDEX('Hoja de Trabajo para listado'!$CD$155:$DC$1048576,MATCH($A741,'Hoja de Trabajo para listado'!$CD$155:$CD$1048576,0),MATCH((CUADRO!N$5&amp;$E741),'Hoja de Trabajo para listado'!$CD$151:$DC$151,0)),0)</f>
        <v>0</v>
      </c>
      <c r="O741" s="255">
        <f ca="1">+IFERROR(INDEX('Hoja de Trabajo para listado'!$A$155:$Z$1048576,MATCH($A741,'Hoja de Trabajo para listado'!$A$155:$A$1048576,0),MATCH((CUADRO!O$5&amp;$E741),'Hoja de Trabajo para listado'!$A$151:$Z$151,0)),0)+IFERROR(INDEX('Hoja de Trabajo para listado'!$AB$155:$BA$1048576,MATCH($A741,'Hoja de Trabajo para listado'!$AB$155:$AB$1048576,0),MATCH((CUADRO!O$5&amp;$E741),'Hoja de Trabajo para listado'!$AB$151:$BA$151,0)),0)+IFERROR(INDEX('Hoja de Trabajo para listado'!$BC$155:$CB$1048576,MATCH($A741,'Hoja de Trabajo para listado'!$BC$155:$BC$1048576,0),MATCH((CUADRO!O$5&amp;$E741),'Hoja de Trabajo para listado'!$BC$151:$CB$151,0)),0)+IFERROR(INDEX('Hoja de Trabajo para listado'!$DE$153:$DG$274,MATCH($A741,'Hoja de Trabajo para listado'!$DE$153:$DE$1048576,0),MATCH((CUADRO!O$5&amp;$E741),'Hoja de Trabajo para listado'!$DE$151:$DG$151,0)),0)+IFERROR(INDEX('Hoja de Trabajo para listado'!$CD$155:$DC$1048576,MATCH($A741,'Hoja de Trabajo para listado'!$CD$155:$CD$1048576,0),MATCH((CUADRO!O$5&amp;$E741),'Hoja de Trabajo para listado'!$CD$151:$DC$151,0)),0)</f>
        <v>0</v>
      </c>
      <c r="P741" s="255">
        <f ca="1">+IFERROR(INDEX('Hoja de Trabajo para listado'!$A$155:$Z$1048576,MATCH($A741,'Hoja de Trabajo para listado'!$A$155:$A$1048576,0),MATCH((CUADRO!P$5&amp;$E741),'Hoja de Trabajo para listado'!$A$151:$Z$151,0)),0)+IFERROR(INDEX('Hoja de Trabajo para listado'!$AB$155:$BA$1048576,MATCH($A741,'Hoja de Trabajo para listado'!$AB$155:$AB$1048576,0),MATCH((CUADRO!P$5&amp;$E741),'Hoja de Trabajo para listado'!$AB$151:$BA$151,0)),0)+IFERROR(INDEX('Hoja de Trabajo para listado'!$BC$155:$CB$1048576,MATCH($A741,'Hoja de Trabajo para listado'!$BC$155:$BC$1048576,0),MATCH((CUADRO!P$5&amp;$E741),'Hoja de Trabajo para listado'!$BC$151:$CB$151,0)),0)+IFERROR(INDEX('Hoja de Trabajo para listado'!$DE$153:$DG$274,MATCH($A741,'Hoja de Trabajo para listado'!$DE$153:$DE$1048576,0),MATCH((CUADRO!P$5&amp;$E741),'Hoja de Trabajo para listado'!$DE$151:$DG$151,0)),0)+IFERROR(INDEX('Hoja de Trabajo para listado'!$CD$155:$DC$1048576,MATCH($A741,'Hoja de Trabajo para listado'!$CD$155:$CD$1048576,0),MATCH((CUADRO!P$5&amp;$E741),'Hoja de Trabajo para listado'!$CD$151:$DC$151,0)),0)</f>
        <v>0</v>
      </c>
      <c r="Q741" s="255">
        <f ca="1">+IFERROR(INDEX('Hoja de Trabajo para listado'!$A$155:$Z$1048576,MATCH($A741,'Hoja de Trabajo para listado'!$A$155:$A$1048576,0),MATCH((CUADRO!Q$5&amp;$E741),'Hoja de Trabajo para listado'!$A$151:$Z$151,0)),0)+IFERROR(INDEX('Hoja de Trabajo para listado'!$AB$155:$BA$1048576,MATCH($A741,'Hoja de Trabajo para listado'!$AB$155:$AB$1048576,0),MATCH((CUADRO!Q$5&amp;$E741),'Hoja de Trabajo para listado'!$AB$151:$BA$151,0)),0)+IFERROR(INDEX('Hoja de Trabajo para listado'!$BC$155:$CB$1048576,MATCH($A741,'Hoja de Trabajo para listado'!$BC$155:$BC$1048576,0),MATCH((CUADRO!Q$5&amp;$E741),'Hoja de Trabajo para listado'!$BC$151:$CB$151,0)),0)+IFERROR(INDEX('Hoja de Trabajo para listado'!$DE$153:$DG$274,MATCH($A741,'Hoja de Trabajo para listado'!$DE$153:$DE$1048576,0),MATCH((CUADRO!Q$5&amp;$E741),'Hoja de Trabajo para listado'!$DE$151:$DG$151,0)),0)+IFERROR(INDEX('Hoja de Trabajo para listado'!$CD$155:$DC$1048576,MATCH($A741,'Hoja de Trabajo para listado'!$CD$155:$CD$1048576,0),MATCH((CUADRO!Q$5&amp;$E741),'Hoja de Trabajo para listado'!$CD$151:$DC$151,0)),0)</f>
        <v>0</v>
      </c>
      <c r="R741" s="255">
        <f t="shared" ca="1" si="22"/>
        <v>0</v>
      </c>
      <c r="S741" s="262">
        <f ca="1">+R740+R741</f>
        <v>0</v>
      </c>
      <c r="T741" s="255">
        <f ca="1">+S741</f>
        <v>0</v>
      </c>
      <c r="U741" s="254">
        <f t="shared" si="23"/>
        <v>2</v>
      </c>
      <c r="V741" s="362" t="str">
        <f>+VLOOKUP(A741,bd_lista!$A$3:$E$590,5,FALSE)</f>
        <v>Gobiernos Autonomos Municipales</v>
      </c>
      <c r="W741" s="362"/>
      <c r="X741" s="254">
        <f>+VLOOKUP(A741,[2]Sheet1!$A$13:$D$744,4,FALSE)</f>
        <v>0</v>
      </c>
      <c r="Y741" s="254" t="e">
        <f>+VLOOKUP(X741,bd_lista!$A$3:$C$590,3,FALSE)</f>
        <v>#N/A</v>
      </c>
      <c r="Z741" s="314"/>
      <c r="AA741" s="315"/>
    </row>
    <row r="742" spans="1:27" customFormat="1" ht="15" hidden="1" customHeight="1">
      <c r="A742" s="32">
        <v>1416</v>
      </c>
      <c r="B742" s="306">
        <f>+A742</f>
        <v>1416</v>
      </c>
      <c r="C742" s="259" t="str">
        <f>+VLOOKUP(A742,bd_lista!$A$3:$C$590,3,FALSE)</f>
        <v>Gobierno Autónomo Municipal de Curahuara de Carangas</v>
      </c>
      <c r="D742" s="361" t="str">
        <f>+C742</f>
        <v>Gobierno Autónomo Municipal de Curahuara de Carangas</v>
      </c>
      <c r="E742" s="254" t="s">
        <v>1313</v>
      </c>
      <c r="F742" s="255">
        <f ca="1">+IFERROR(INDEX('Hoja de Trabajo para listado'!$A$155:$Z$1048576,MATCH($A742,'Hoja de Trabajo para listado'!$A$155:$A$1048576,0),MATCH((CUADRO!F$5&amp;$E742),'Hoja de Trabajo para listado'!$A$151:$Z$151,0)),0)+IFERROR(INDEX('Hoja de Trabajo para listado'!$AB$155:$BA$1048576,MATCH($A742,'Hoja de Trabajo para listado'!$AB$155:$AB$1048576,0),MATCH((CUADRO!F$5&amp;$E742),'Hoja de Trabajo para listado'!$AB$151:$BA$151,0)),0)+IFERROR(INDEX('Hoja de Trabajo para listado'!$BC$155:$CB$1048576,MATCH($A742,'Hoja de Trabajo para listado'!$BC$155:$BC$1048576,0),MATCH((CUADRO!F$5&amp;$E742),'Hoja de Trabajo para listado'!$BC$151:$CB$151,0)),0)+IFERROR(INDEX('Hoja de Trabajo para listado'!$DE$153:$DG$274,MATCH($A742,'Hoja de Trabajo para listado'!$DE$153:$DE$1048576,0),MATCH((CUADRO!F$5&amp;$E742),'Hoja de Trabajo para listado'!$DE$151:$DG$151,0)),0)+IFERROR(INDEX('Hoja de Trabajo para listado'!$CD$155:$DC$1048576,MATCH($A742,'Hoja de Trabajo para listado'!$CD$155:$CD$1048576,0),MATCH((CUADRO!F$5&amp;$E742),'Hoja de Trabajo para listado'!$CD$151:$DC$151,0)),0)</f>
        <v>0</v>
      </c>
      <c r="G742" s="255">
        <f ca="1">+IFERROR(INDEX('Hoja de Trabajo para listado'!$A$155:$Z$1048576,MATCH($A742,'Hoja de Trabajo para listado'!$A$155:$A$1048576,0),MATCH((CUADRO!G$5&amp;$E742),'Hoja de Trabajo para listado'!$A$151:$Z$151,0)),0)+IFERROR(INDEX('Hoja de Trabajo para listado'!$AB$155:$BA$1048576,MATCH($A742,'Hoja de Trabajo para listado'!$AB$155:$AB$1048576,0),MATCH((CUADRO!G$5&amp;$E742),'Hoja de Trabajo para listado'!$AB$151:$BA$151,0)),0)+IFERROR(INDEX('Hoja de Trabajo para listado'!$BC$155:$CB$1048576,MATCH($A742,'Hoja de Trabajo para listado'!$BC$155:$BC$1048576,0),MATCH((CUADRO!G$5&amp;$E742),'Hoja de Trabajo para listado'!$BC$151:$CB$151,0)),0)+IFERROR(INDEX('Hoja de Trabajo para listado'!$DE$153:$DG$274,MATCH($A742,'Hoja de Trabajo para listado'!$DE$153:$DE$1048576,0),MATCH((CUADRO!G$5&amp;$E742),'Hoja de Trabajo para listado'!$DE$151:$DG$151,0)),0)+IFERROR(INDEX('Hoja de Trabajo para listado'!$CD$155:$DC$1048576,MATCH($A742,'Hoja de Trabajo para listado'!$CD$155:$CD$1048576,0),MATCH((CUADRO!G$5&amp;$E742),'Hoja de Trabajo para listado'!$CD$151:$DC$151,0)),0)</f>
        <v>0</v>
      </c>
      <c r="H742" s="255">
        <f ca="1">+IFERROR(INDEX('Hoja de Trabajo para listado'!$A$155:$Z$1048576,MATCH($A742,'Hoja de Trabajo para listado'!$A$155:$A$1048576,0),MATCH((CUADRO!H$5&amp;$E742),'Hoja de Trabajo para listado'!$A$151:$Z$151,0)),0)+IFERROR(INDEX('Hoja de Trabajo para listado'!$AB$155:$BA$1048576,MATCH($A742,'Hoja de Trabajo para listado'!$AB$155:$AB$1048576,0),MATCH((CUADRO!H$5&amp;$E742),'Hoja de Trabajo para listado'!$AB$151:$BA$151,0)),0)+IFERROR(INDEX('Hoja de Trabajo para listado'!$BC$155:$CB$1048576,MATCH($A742,'Hoja de Trabajo para listado'!$BC$155:$BC$1048576,0),MATCH((CUADRO!H$5&amp;$E742),'Hoja de Trabajo para listado'!$BC$151:$CB$151,0)),0)+IFERROR(INDEX('Hoja de Trabajo para listado'!$DE$153:$DG$274,MATCH($A742,'Hoja de Trabajo para listado'!$DE$153:$DE$1048576,0),MATCH((CUADRO!H$5&amp;$E742),'Hoja de Trabajo para listado'!$DE$151:$DG$151,0)),0)+IFERROR(INDEX('Hoja de Trabajo para listado'!$CD$155:$DC$1048576,MATCH($A742,'Hoja de Trabajo para listado'!$CD$155:$CD$1048576,0),MATCH((CUADRO!H$5&amp;$E742),'Hoja de Trabajo para listado'!$CD$151:$DC$151,0)),0)</f>
        <v>0</v>
      </c>
      <c r="I742" s="255">
        <f ca="1">+IFERROR(INDEX('Hoja de Trabajo para listado'!$A$155:$Z$1048576,MATCH($A742,'Hoja de Trabajo para listado'!$A$155:$A$1048576,0),MATCH((CUADRO!I$5&amp;$E742),'Hoja de Trabajo para listado'!$A$151:$Z$151,0)),0)+IFERROR(INDEX('Hoja de Trabajo para listado'!$AB$155:$BA$1048576,MATCH($A742,'Hoja de Trabajo para listado'!$AB$155:$AB$1048576,0),MATCH((CUADRO!I$5&amp;$E742),'Hoja de Trabajo para listado'!$AB$151:$BA$151,0)),0)+IFERROR(INDEX('Hoja de Trabajo para listado'!$BC$155:$CB$1048576,MATCH($A742,'Hoja de Trabajo para listado'!$BC$155:$BC$1048576,0),MATCH((CUADRO!I$5&amp;$E742),'Hoja de Trabajo para listado'!$BC$151:$CB$151,0)),0)+IFERROR(INDEX('Hoja de Trabajo para listado'!$DE$153:$DG$274,MATCH($A742,'Hoja de Trabajo para listado'!$DE$153:$DE$1048576,0),MATCH((CUADRO!I$5&amp;$E742),'Hoja de Trabajo para listado'!$DE$151:$DG$151,0)),0)+IFERROR(INDEX('Hoja de Trabajo para listado'!$CD$155:$DC$1048576,MATCH($A742,'Hoja de Trabajo para listado'!$CD$155:$CD$1048576,0),MATCH((CUADRO!I$5&amp;$E742),'Hoja de Trabajo para listado'!$CD$151:$DC$151,0)),0)</f>
        <v>0</v>
      </c>
      <c r="J742" s="255">
        <f ca="1">+IFERROR(INDEX('Hoja de Trabajo para listado'!$A$155:$Z$1048576,MATCH($A742,'Hoja de Trabajo para listado'!$A$155:$A$1048576,0),MATCH((CUADRO!J$5&amp;$E742),'Hoja de Trabajo para listado'!$A$151:$Z$151,0)),0)+IFERROR(INDEX('Hoja de Trabajo para listado'!$AB$155:$BA$1048576,MATCH($A742,'Hoja de Trabajo para listado'!$AB$155:$AB$1048576,0),MATCH((CUADRO!J$5&amp;$E742),'Hoja de Trabajo para listado'!$AB$151:$BA$151,0)),0)+IFERROR(INDEX('Hoja de Trabajo para listado'!$BC$155:$CB$1048576,MATCH($A742,'Hoja de Trabajo para listado'!$BC$155:$BC$1048576,0),MATCH((CUADRO!J$5&amp;$E742),'Hoja de Trabajo para listado'!$BC$151:$CB$151,0)),0)+IFERROR(INDEX('Hoja de Trabajo para listado'!$DE$153:$DG$274,MATCH($A742,'Hoja de Trabajo para listado'!$DE$153:$DE$1048576,0),MATCH((CUADRO!J$5&amp;$E742),'Hoja de Trabajo para listado'!$DE$151:$DG$151,0)),0)+IFERROR(INDEX('Hoja de Trabajo para listado'!$CD$155:$DC$1048576,MATCH($A742,'Hoja de Trabajo para listado'!$CD$155:$CD$1048576,0),MATCH((CUADRO!J$5&amp;$E742),'Hoja de Trabajo para listado'!$CD$151:$DC$151,0)),0)</f>
        <v>0</v>
      </c>
      <c r="K742" s="255">
        <f ca="1">+IFERROR(INDEX('Hoja de Trabajo para listado'!$A$155:$Z$1048576,MATCH($A742,'Hoja de Trabajo para listado'!$A$155:$A$1048576,0),MATCH((CUADRO!K$5&amp;$E742),'Hoja de Trabajo para listado'!$A$151:$Z$151,0)),0)+IFERROR(INDEX('Hoja de Trabajo para listado'!$AB$155:$BA$1048576,MATCH($A742,'Hoja de Trabajo para listado'!$AB$155:$AB$1048576,0),MATCH((CUADRO!K$5&amp;$E742),'Hoja de Trabajo para listado'!$AB$151:$BA$151,0)),0)+IFERROR(INDEX('Hoja de Trabajo para listado'!$BC$155:$CB$1048576,MATCH($A742,'Hoja de Trabajo para listado'!$BC$155:$BC$1048576,0),MATCH((CUADRO!K$5&amp;$E742),'Hoja de Trabajo para listado'!$BC$151:$CB$151,0)),0)+IFERROR(INDEX('Hoja de Trabajo para listado'!$DE$153:$DG$274,MATCH($A742,'Hoja de Trabajo para listado'!$DE$153:$DE$1048576,0),MATCH((CUADRO!K$5&amp;$E742),'Hoja de Trabajo para listado'!$DE$151:$DG$151,0)),0)+IFERROR(INDEX('Hoja de Trabajo para listado'!$CD$155:$DC$1048576,MATCH($A742,'Hoja de Trabajo para listado'!$CD$155:$CD$1048576,0),MATCH((CUADRO!K$5&amp;$E742),'Hoja de Trabajo para listado'!$CD$151:$DC$151,0)),0)</f>
        <v>0</v>
      </c>
      <c r="L742" s="255">
        <f ca="1">+IFERROR(INDEX('Hoja de Trabajo para listado'!$A$155:$Z$1048576,MATCH($A742,'Hoja de Trabajo para listado'!$A$155:$A$1048576,0),MATCH((CUADRO!L$5&amp;$E742),'Hoja de Trabajo para listado'!$A$151:$Z$151,0)),0)+IFERROR(INDEX('Hoja de Trabajo para listado'!$AB$155:$BA$1048576,MATCH($A742,'Hoja de Trabajo para listado'!$AB$155:$AB$1048576,0),MATCH((CUADRO!L$5&amp;$E742),'Hoja de Trabajo para listado'!$AB$151:$BA$151,0)),0)+IFERROR(INDEX('Hoja de Trabajo para listado'!$BC$155:$CB$1048576,MATCH($A742,'Hoja de Trabajo para listado'!$BC$155:$BC$1048576,0),MATCH((CUADRO!L$5&amp;$E742),'Hoja de Trabajo para listado'!$BC$151:$CB$151,0)),0)+IFERROR(INDEX('Hoja de Trabajo para listado'!$DE$153:$DG$274,MATCH($A742,'Hoja de Trabajo para listado'!$DE$153:$DE$1048576,0),MATCH((CUADRO!L$5&amp;$E742),'Hoja de Trabajo para listado'!$DE$151:$DG$151,0)),0)+IFERROR(INDEX('Hoja de Trabajo para listado'!$CD$155:$DC$1048576,MATCH($A742,'Hoja de Trabajo para listado'!$CD$155:$CD$1048576,0),MATCH((CUADRO!L$5&amp;$E742),'Hoja de Trabajo para listado'!$CD$151:$DC$151,0)),0)</f>
        <v>0</v>
      </c>
      <c r="M742" s="255">
        <f ca="1">+IFERROR(INDEX('Hoja de Trabajo para listado'!$A$155:$Z$1048576,MATCH($A742,'Hoja de Trabajo para listado'!$A$155:$A$1048576,0),MATCH((CUADRO!M$5&amp;$E742),'Hoja de Trabajo para listado'!$A$151:$Z$151,0)),0)+IFERROR(INDEX('Hoja de Trabajo para listado'!$AB$155:$BA$1048576,MATCH($A742,'Hoja de Trabajo para listado'!$AB$155:$AB$1048576,0),MATCH((CUADRO!M$5&amp;$E742),'Hoja de Trabajo para listado'!$AB$151:$BA$151,0)),0)+IFERROR(INDEX('Hoja de Trabajo para listado'!$BC$155:$CB$1048576,MATCH($A742,'Hoja de Trabajo para listado'!$BC$155:$BC$1048576,0),MATCH((CUADRO!M$5&amp;$E742),'Hoja de Trabajo para listado'!$BC$151:$CB$151,0)),0)+IFERROR(INDEX('Hoja de Trabajo para listado'!$DE$153:$DG$274,MATCH($A742,'Hoja de Trabajo para listado'!$DE$153:$DE$1048576,0),MATCH((CUADRO!M$5&amp;$E742),'Hoja de Trabajo para listado'!$DE$151:$DG$151,0)),0)+IFERROR(INDEX('Hoja de Trabajo para listado'!$CD$155:$DC$1048576,MATCH($A742,'Hoja de Trabajo para listado'!$CD$155:$CD$1048576,0),MATCH((CUADRO!M$5&amp;$E742),'Hoja de Trabajo para listado'!$CD$151:$DC$151,0)),0)</f>
        <v>0</v>
      </c>
      <c r="N742" s="255">
        <f ca="1">+IFERROR(INDEX('Hoja de Trabajo para listado'!$A$155:$Z$1048576,MATCH($A742,'Hoja de Trabajo para listado'!$A$155:$A$1048576,0),MATCH((CUADRO!N$5&amp;$E742),'Hoja de Trabajo para listado'!$A$151:$Z$151,0)),0)+IFERROR(INDEX('Hoja de Trabajo para listado'!$AB$155:$BA$1048576,MATCH($A742,'Hoja de Trabajo para listado'!$AB$155:$AB$1048576,0),MATCH((CUADRO!N$5&amp;$E742),'Hoja de Trabajo para listado'!$AB$151:$BA$151,0)),0)+IFERROR(INDEX('Hoja de Trabajo para listado'!$BC$155:$CB$1048576,MATCH($A742,'Hoja de Trabajo para listado'!$BC$155:$BC$1048576,0),MATCH((CUADRO!N$5&amp;$E742),'Hoja de Trabajo para listado'!$BC$151:$CB$151,0)),0)+IFERROR(INDEX('Hoja de Trabajo para listado'!$DE$153:$DG$274,MATCH($A742,'Hoja de Trabajo para listado'!$DE$153:$DE$1048576,0),MATCH((CUADRO!N$5&amp;$E742),'Hoja de Trabajo para listado'!$DE$151:$DG$151,0)),0)+IFERROR(INDEX('Hoja de Trabajo para listado'!$CD$155:$DC$1048576,MATCH($A742,'Hoja de Trabajo para listado'!$CD$155:$CD$1048576,0),MATCH((CUADRO!N$5&amp;$E742),'Hoja de Trabajo para listado'!$CD$151:$DC$151,0)),0)</f>
        <v>0</v>
      </c>
      <c r="O742" s="255">
        <f ca="1">+IFERROR(INDEX('Hoja de Trabajo para listado'!$A$155:$Z$1048576,MATCH($A742,'Hoja de Trabajo para listado'!$A$155:$A$1048576,0),MATCH((CUADRO!O$5&amp;$E742),'Hoja de Trabajo para listado'!$A$151:$Z$151,0)),0)+IFERROR(INDEX('Hoja de Trabajo para listado'!$AB$155:$BA$1048576,MATCH($A742,'Hoja de Trabajo para listado'!$AB$155:$AB$1048576,0),MATCH((CUADRO!O$5&amp;$E742),'Hoja de Trabajo para listado'!$AB$151:$BA$151,0)),0)+IFERROR(INDEX('Hoja de Trabajo para listado'!$BC$155:$CB$1048576,MATCH($A742,'Hoja de Trabajo para listado'!$BC$155:$BC$1048576,0),MATCH((CUADRO!O$5&amp;$E742),'Hoja de Trabajo para listado'!$BC$151:$CB$151,0)),0)+IFERROR(INDEX('Hoja de Trabajo para listado'!$DE$153:$DG$274,MATCH($A742,'Hoja de Trabajo para listado'!$DE$153:$DE$1048576,0),MATCH((CUADRO!O$5&amp;$E742),'Hoja de Trabajo para listado'!$DE$151:$DG$151,0)),0)+IFERROR(INDEX('Hoja de Trabajo para listado'!$CD$155:$DC$1048576,MATCH($A742,'Hoja de Trabajo para listado'!$CD$155:$CD$1048576,0),MATCH((CUADRO!O$5&amp;$E742),'Hoja de Trabajo para listado'!$CD$151:$DC$151,0)),0)</f>
        <v>0</v>
      </c>
      <c r="P742" s="255">
        <f ca="1">+IFERROR(INDEX('Hoja de Trabajo para listado'!$A$155:$Z$1048576,MATCH($A742,'Hoja de Trabajo para listado'!$A$155:$A$1048576,0),MATCH((CUADRO!P$5&amp;$E742),'Hoja de Trabajo para listado'!$A$151:$Z$151,0)),0)+IFERROR(INDEX('Hoja de Trabajo para listado'!$AB$155:$BA$1048576,MATCH($A742,'Hoja de Trabajo para listado'!$AB$155:$AB$1048576,0),MATCH((CUADRO!P$5&amp;$E742),'Hoja de Trabajo para listado'!$AB$151:$BA$151,0)),0)+IFERROR(INDEX('Hoja de Trabajo para listado'!$BC$155:$CB$1048576,MATCH($A742,'Hoja de Trabajo para listado'!$BC$155:$BC$1048576,0),MATCH((CUADRO!P$5&amp;$E742),'Hoja de Trabajo para listado'!$BC$151:$CB$151,0)),0)+IFERROR(INDEX('Hoja de Trabajo para listado'!$DE$153:$DG$274,MATCH($A742,'Hoja de Trabajo para listado'!$DE$153:$DE$1048576,0),MATCH((CUADRO!P$5&amp;$E742),'Hoja de Trabajo para listado'!$DE$151:$DG$151,0)),0)+IFERROR(INDEX('Hoja de Trabajo para listado'!$CD$155:$DC$1048576,MATCH($A742,'Hoja de Trabajo para listado'!$CD$155:$CD$1048576,0),MATCH((CUADRO!P$5&amp;$E742),'Hoja de Trabajo para listado'!$CD$151:$DC$151,0)),0)</f>
        <v>0</v>
      </c>
      <c r="Q742" s="255">
        <f ca="1">+IFERROR(INDEX('Hoja de Trabajo para listado'!$A$155:$Z$1048576,MATCH($A742,'Hoja de Trabajo para listado'!$A$155:$A$1048576,0),MATCH((CUADRO!Q$5&amp;$E742),'Hoja de Trabajo para listado'!$A$151:$Z$151,0)),0)+IFERROR(INDEX('Hoja de Trabajo para listado'!$AB$155:$BA$1048576,MATCH($A742,'Hoja de Trabajo para listado'!$AB$155:$AB$1048576,0),MATCH((CUADRO!Q$5&amp;$E742),'Hoja de Trabajo para listado'!$AB$151:$BA$151,0)),0)+IFERROR(INDEX('Hoja de Trabajo para listado'!$BC$155:$CB$1048576,MATCH($A742,'Hoja de Trabajo para listado'!$BC$155:$BC$1048576,0),MATCH((CUADRO!Q$5&amp;$E742),'Hoja de Trabajo para listado'!$BC$151:$CB$151,0)),0)+IFERROR(INDEX('Hoja de Trabajo para listado'!$DE$153:$DG$274,MATCH($A742,'Hoja de Trabajo para listado'!$DE$153:$DE$1048576,0),MATCH((CUADRO!Q$5&amp;$E742),'Hoja de Trabajo para listado'!$DE$151:$DG$151,0)),0)+IFERROR(INDEX('Hoja de Trabajo para listado'!$CD$155:$DC$1048576,MATCH($A742,'Hoja de Trabajo para listado'!$CD$155:$CD$1048576,0),MATCH((CUADRO!Q$5&amp;$E742),'Hoja de Trabajo para listado'!$CD$151:$DC$151,0)),0)</f>
        <v>0</v>
      </c>
      <c r="R742" s="255">
        <f t="shared" ca="1" si="22"/>
        <v>0</v>
      </c>
      <c r="S742" s="262"/>
      <c r="T742" s="255">
        <f ca="1">+T743</f>
        <v>0</v>
      </c>
      <c r="U742" s="254">
        <f t="shared" si="23"/>
        <v>1</v>
      </c>
      <c r="V742" s="362" t="str">
        <f>+VLOOKUP(A742,bd_lista!$A$3:$E$590,5,FALSE)</f>
        <v>Gobiernos Autonomos Municipales</v>
      </c>
      <c r="W742" s="361" t="str">
        <f>+V742</f>
        <v>Gobiernos Autonomos Municipales</v>
      </c>
      <c r="X742" s="254">
        <f>+VLOOKUP(A742,[2]Sheet1!$A$13:$D$744,4,FALSE)</f>
        <v>0</v>
      </c>
      <c r="Y742" s="254" t="e">
        <f>+VLOOKUP(X742,bd_lista!$A$3:$C$590,3,FALSE)</f>
        <v>#N/A</v>
      </c>
      <c r="Z742" s="316">
        <f>+X742</f>
        <v>0</v>
      </c>
      <c r="AA742" s="317" t="e">
        <f>+Y742</f>
        <v>#N/A</v>
      </c>
    </row>
    <row r="743" spans="1:27" customFormat="1" ht="15" hidden="1" customHeight="1">
      <c r="A743" s="32">
        <v>1416</v>
      </c>
      <c r="B743" s="307"/>
      <c r="C743" s="259" t="str">
        <f>+VLOOKUP(A743,bd_lista!$A$3:$C$590,3,FALSE)</f>
        <v>Gobierno Autónomo Municipal de Curahuara de Carangas</v>
      </c>
      <c r="D743" s="362"/>
      <c r="E743" s="256" t="s">
        <v>1314</v>
      </c>
      <c r="F743" s="255">
        <f ca="1">+IFERROR(INDEX('Hoja de Trabajo para listado'!$A$155:$Z$1048576,MATCH($A743,'Hoja de Trabajo para listado'!$A$155:$A$1048576,0),MATCH((CUADRO!F$5&amp;$E743),'Hoja de Trabajo para listado'!$A$151:$Z$151,0)),0)+IFERROR(INDEX('Hoja de Trabajo para listado'!$AB$155:$BA$1048576,MATCH($A743,'Hoja de Trabajo para listado'!$AB$155:$AB$1048576,0),MATCH((CUADRO!F$5&amp;$E743),'Hoja de Trabajo para listado'!$AB$151:$BA$151,0)),0)+IFERROR(INDEX('Hoja de Trabajo para listado'!$BC$155:$CB$1048576,MATCH($A743,'Hoja de Trabajo para listado'!$BC$155:$BC$1048576,0),MATCH((CUADRO!F$5&amp;$E743),'Hoja de Trabajo para listado'!$BC$151:$CB$151,0)),0)+IFERROR(INDEX('Hoja de Trabajo para listado'!$DE$153:$DG$274,MATCH($A743,'Hoja de Trabajo para listado'!$DE$153:$DE$1048576,0),MATCH((CUADRO!F$5&amp;$E743),'Hoja de Trabajo para listado'!$DE$151:$DG$151,0)),0)+IFERROR(INDEX('Hoja de Trabajo para listado'!$CD$155:$DC$1048576,MATCH($A743,'Hoja de Trabajo para listado'!$CD$155:$CD$1048576,0),MATCH((CUADRO!F$5&amp;$E743),'Hoja de Trabajo para listado'!$CD$151:$DC$151,0)),0)</f>
        <v>0</v>
      </c>
      <c r="G743" s="255">
        <f ca="1">+IFERROR(INDEX('Hoja de Trabajo para listado'!$A$155:$Z$1048576,MATCH($A743,'Hoja de Trabajo para listado'!$A$155:$A$1048576,0),MATCH((CUADRO!G$5&amp;$E743),'Hoja de Trabajo para listado'!$A$151:$Z$151,0)),0)+IFERROR(INDEX('Hoja de Trabajo para listado'!$AB$155:$BA$1048576,MATCH($A743,'Hoja de Trabajo para listado'!$AB$155:$AB$1048576,0),MATCH((CUADRO!G$5&amp;$E743),'Hoja de Trabajo para listado'!$AB$151:$BA$151,0)),0)+IFERROR(INDEX('Hoja de Trabajo para listado'!$BC$155:$CB$1048576,MATCH($A743,'Hoja de Trabajo para listado'!$BC$155:$BC$1048576,0),MATCH((CUADRO!G$5&amp;$E743),'Hoja de Trabajo para listado'!$BC$151:$CB$151,0)),0)+IFERROR(INDEX('Hoja de Trabajo para listado'!$DE$153:$DG$274,MATCH($A743,'Hoja de Trabajo para listado'!$DE$153:$DE$1048576,0),MATCH((CUADRO!G$5&amp;$E743),'Hoja de Trabajo para listado'!$DE$151:$DG$151,0)),0)+IFERROR(INDEX('Hoja de Trabajo para listado'!$CD$155:$DC$1048576,MATCH($A743,'Hoja de Trabajo para listado'!$CD$155:$CD$1048576,0),MATCH((CUADRO!G$5&amp;$E743),'Hoja de Trabajo para listado'!$CD$151:$DC$151,0)),0)</f>
        <v>0</v>
      </c>
      <c r="H743" s="255">
        <f ca="1">+IFERROR(INDEX('Hoja de Trabajo para listado'!$A$155:$Z$1048576,MATCH($A743,'Hoja de Trabajo para listado'!$A$155:$A$1048576,0),MATCH((CUADRO!H$5&amp;$E743),'Hoja de Trabajo para listado'!$A$151:$Z$151,0)),0)+IFERROR(INDEX('Hoja de Trabajo para listado'!$AB$155:$BA$1048576,MATCH($A743,'Hoja de Trabajo para listado'!$AB$155:$AB$1048576,0),MATCH((CUADRO!H$5&amp;$E743),'Hoja de Trabajo para listado'!$AB$151:$BA$151,0)),0)+IFERROR(INDEX('Hoja de Trabajo para listado'!$BC$155:$CB$1048576,MATCH($A743,'Hoja de Trabajo para listado'!$BC$155:$BC$1048576,0),MATCH((CUADRO!H$5&amp;$E743),'Hoja de Trabajo para listado'!$BC$151:$CB$151,0)),0)+IFERROR(INDEX('Hoja de Trabajo para listado'!$DE$153:$DG$274,MATCH($A743,'Hoja de Trabajo para listado'!$DE$153:$DE$1048576,0),MATCH((CUADRO!H$5&amp;$E743),'Hoja de Trabajo para listado'!$DE$151:$DG$151,0)),0)+IFERROR(INDEX('Hoja de Trabajo para listado'!$CD$155:$DC$1048576,MATCH($A743,'Hoja de Trabajo para listado'!$CD$155:$CD$1048576,0),MATCH((CUADRO!H$5&amp;$E743),'Hoja de Trabajo para listado'!$CD$151:$DC$151,0)),0)</f>
        <v>0</v>
      </c>
      <c r="I743" s="255">
        <f ca="1">+IFERROR(INDEX('Hoja de Trabajo para listado'!$A$155:$Z$1048576,MATCH($A743,'Hoja de Trabajo para listado'!$A$155:$A$1048576,0),MATCH((CUADRO!I$5&amp;$E743),'Hoja de Trabajo para listado'!$A$151:$Z$151,0)),0)+IFERROR(INDEX('Hoja de Trabajo para listado'!$AB$155:$BA$1048576,MATCH($A743,'Hoja de Trabajo para listado'!$AB$155:$AB$1048576,0),MATCH((CUADRO!I$5&amp;$E743),'Hoja de Trabajo para listado'!$AB$151:$BA$151,0)),0)+IFERROR(INDEX('Hoja de Trabajo para listado'!$BC$155:$CB$1048576,MATCH($A743,'Hoja de Trabajo para listado'!$BC$155:$BC$1048576,0),MATCH((CUADRO!I$5&amp;$E743),'Hoja de Trabajo para listado'!$BC$151:$CB$151,0)),0)+IFERROR(INDEX('Hoja de Trabajo para listado'!$DE$153:$DG$274,MATCH($A743,'Hoja de Trabajo para listado'!$DE$153:$DE$1048576,0),MATCH((CUADRO!I$5&amp;$E743),'Hoja de Trabajo para listado'!$DE$151:$DG$151,0)),0)+IFERROR(INDEX('Hoja de Trabajo para listado'!$CD$155:$DC$1048576,MATCH($A743,'Hoja de Trabajo para listado'!$CD$155:$CD$1048576,0),MATCH((CUADRO!I$5&amp;$E743),'Hoja de Trabajo para listado'!$CD$151:$DC$151,0)),0)</f>
        <v>0</v>
      </c>
      <c r="J743" s="255">
        <f ca="1">+IFERROR(INDEX('Hoja de Trabajo para listado'!$A$155:$Z$1048576,MATCH($A743,'Hoja de Trabajo para listado'!$A$155:$A$1048576,0),MATCH((CUADRO!J$5&amp;$E743),'Hoja de Trabajo para listado'!$A$151:$Z$151,0)),0)+IFERROR(INDEX('Hoja de Trabajo para listado'!$AB$155:$BA$1048576,MATCH($A743,'Hoja de Trabajo para listado'!$AB$155:$AB$1048576,0),MATCH((CUADRO!J$5&amp;$E743),'Hoja de Trabajo para listado'!$AB$151:$BA$151,0)),0)+IFERROR(INDEX('Hoja de Trabajo para listado'!$BC$155:$CB$1048576,MATCH($A743,'Hoja de Trabajo para listado'!$BC$155:$BC$1048576,0),MATCH((CUADRO!J$5&amp;$E743),'Hoja de Trabajo para listado'!$BC$151:$CB$151,0)),0)+IFERROR(INDEX('Hoja de Trabajo para listado'!$DE$153:$DG$274,MATCH($A743,'Hoja de Trabajo para listado'!$DE$153:$DE$1048576,0),MATCH((CUADRO!J$5&amp;$E743),'Hoja de Trabajo para listado'!$DE$151:$DG$151,0)),0)+IFERROR(INDEX('Hoja de Trabajo para listado'!$CD$155:$DC$1048576,MATCH($A743,'Hoja de Trabajo para listado'!$CD$155:$CD$1048576,0),MATCH((CUADRO!J$5&amp;$E743),'Hoja de Trabajo para listado'!$CD$151:$DC$151,0)),0)</f>
        <v>0</v>
      </c>
      <c r="K743" s="255">
        <f ca="1">+IFERROR(INDEX('Hoja de Trabajo para listado'!$A$155:$Z$1048576,MATCH($A743,'Hoja de Trabajo para listado'!$A$155:$A$1048576,0),MATCH((CUADRO!K$5&amp;$E743),'Hoja de Trabajo para listado'!$A$151:$Z$151,0)),0)+IFERROR(INDEX('Hoja de Trabajo para listado'!$AB$155:$BA$1048576,MATCH($A743,'Hoja de Trabajo para listado'!$AB$155:$AB$1048576,0),MATCH((CUADRO!K$5&amp;$E743),'Hoja de Trabajo para listado'!$AB$151:$BA$151,0)),0)+IFERROR(INDEX('Hoja de Trabajo para listado'!$BC$155:$CB$1048576,MATCH($A743,'Hoja de Trabajo para listado'!$BC$155:$BC$1048576,0),MATCH((CUADRO!K$5&amp;$E743),'Hoja de Trabajo para listado'!$BC$151:$CB$151,0)),0)+IFERROR(INDEX('Hoja de Trabajo para listado'!$DE$153:$DG$274,MATCH($A743,'Hoja de Trabajo para listado'!$DE$153:$DE$1048576,0),MATCH((CUADRO!K$5&amp;$E743),'Hoja de Trabajo para listado'!$DE$151:$DG$151,0)),0)+IFERROR(INDEX('Hoja de Trabajo para listado'!$CD$155:$DC$1048576,MATCH($A743,'Hoja de Trabajo para listado'!$CD$155:$CD$1048576,0),MATCH((CUADRO!K$5&amp;$E743),'Hoja de Trabajo para listado'!$CD$151:$DC$151,0)),0)</f>
        <v>0</v>
      </c>
      <c r="L743" s="255">
        <f ca="1">+IFERROR(INDEX('Hoja de Trabajo para listado'!$A$155:$Z$1048576,MATCH($A743,'Hoja de Trabajo para listado'!$A$155:$A$1048576,0),MATCH((CUADRO!L$5&amp;$E743),'Hoja de Trabajo para listado'!$A$151:$Z$151,0)),0)+IFERROR(INDEX('Hoja de Trabajo para listado'!$AB$155:$BA$1048576,MATCH($A743,'Hoja de Trabajo para listado'!$AB$155:$AB$1048576,0),MATCH((CUADRO!L$5&amp;$E743),'Hoja de Trabajo para listado'!$AB$151:$BA$151,0)),0)+IFERROR(INDEX('Hoja de Trabajo para listado'!$BC$155:$CB$1048576,MATCH($A743,'Hoja de Trabajo para listado'!$BC$155:$BC$1048576,0),MATCH((CUADRO!L$5&amp;$E743),'Hoja de Trabajo para listado'!$BC$151:$CB$151,0)),0)+IFERROR(INDEX('Hoja de Trabajo para listado'!$DE$153:$DG$274,MATCH($A743,'Hoja de Trabajo para listado'!$DE$153:$DE$1048576,0),MATCH((CUADRO!L$5&amp;$E743),'Hoja de Trabajo para listado'!$DE$151:$DG$151,0)),0)+IFERROR(INDEX('Hoja de Trabajo para listado'!$CD$155:$DC$1048576,MATCH($A743,'Hoja de Trabajo para listado'!$CD$155:$CD$1048576,0),MATCH((CUADRO!L$5&amp;$E743),'Hoja de Trabajo para listado'!$CD$151:$DC$151,0)),0)</f>
        <v>0</v>
      </c>
      <c r="M743" s="255">
        <f ca="1">+IFERROR(INDEX('Hoja de Trabajo para listado'!$A$155:$Z$1048576,MATCH($A743,'Hoja de Trabajo para listado'!$A$155:$A$1048576,0),MATCH((CUADRO!M$5&amp;$E743),'Hoja de Trabajo para listado'!$A$151:$Z$151,0)),0)+IFERROR(INDEX('Hoja de Trabajo para listado'!$AB$155:$BA$1048576,MATCH($A743,'Hoja de Trabajo para listado'!$AB$155:$AB$1048576,0),MATCH((CUADRO!M$5&amp;$E743),'Hoja de Trabajo para listado'!$AB$151:$BA$151,0)),0)+IFERROR(INDEX('Hoja de Trabajo para listado'!$BC$155:$CB$1048576,MATCH($A743,'Hoja de Trabajo para listado'!$BC$155:$BC$1048576,0),MATCH((CUADRO!M$5&amp;$E743),'Hoja de Trabajo para listado'!$BC$151:$CB$151,0)),0)+IFERROR(INDEX('Hoja de Trabajo para listado'!$DE$153:$DG$274,MATCH($A743,'Hoja de Trabajo para listado'!$DE$153:$DE$1048576,0),MATCH((CUADRO!M$5&amp;$E743),'Hoja de Trabajo para listado'!$DE$151:$DG$151,0)),0)+IFERROR(INDEX('Hoja de Trabajo para listado'!$CD$155:$DC$1048576,MATCH($A743,'Hoja de Trabajo para listado'!$CD$155:$CD$1048576,0),MATCH((CUADRO!M$5&amp;$E743),'Hoja de Trabajo para listado'!$CD$151:$DC$151,0)),0)</f>
        <v>0</v>
      </c>
      <c r="N743" s="255">
        <f ca="1">+IFERROR(INDEX('Hoja de Trabajo para listado'!$A$155:$Z$1048576,MATCH($A743,'Hoja de Trabajo para listado'!$A$155:$A$1048576,0),MATCH((CUADRO!N$5&amp;$E743),'Hoja de Trabajo para listado'!$A$151:$Z$151,0)),0)+IFERROR(INDEX('Hoja de Trabajo para listado'!$AB$155:$BA$1048576,MATCH($A743,'Hoja de Trabajo para listado'!$AB$155:$AB$1048576,0),MATCH((CUADRO!N$5&amp;$E743),'Hoja de Trabajo para listado'!$AB$151:$BA$151,0)),0)+IFERROR(INDEX('Hoja de Trabajo para listado'!$BC$155:$CB$1048576,MATCH($A743,'Hoja de Trabajo para listado'!$BC$155:$BC$1048576,0),MATCH((CUADRO!N$5&amp;$E743),'Hoja de Trabajo para listado'!$BC$151:$CB$151,0)),0)+IFERROR(INDEX('Hoja de Trabajo para listado'!$DE$153:$DG$274,MATCH($A743,'Hoja de Trabajo para listado'!$DE$153:$DE$1048576,0),MATCH((CUADRO!N$5&amp;$E743),'Hoja de Trabajo para listado'!$DE$151:$DG$151,0)),0)+IFERROR(INDEX('Hoja de Trabajo para listado'!$CD$155:$DC$1048576,MATCH($A743,'Hoja de Trabajo para listado'!$CD$155:$CD$1048576,0),MATCH((CUADRO!N$5&amp;$E743),'Hoja de Trabajo para listado'!$CD$151:$DC$151,0)),0)</f>
        <v>0</v>
      </c>
      <c r="O743" s="255">
        <f ca="1">+IFERROR(INDEX('Hoja de Trabajo para listado'!$A$155:$Z$1048576,MATCH($A743,'Hoja de Trabajo para listado'!$A$155:$A$1048576,0),MATCH((CUADRO!O$5&amp;$E743),'Hoja de Trabajo para listado'!$A$151:$Z$151,0)),0)+IFERROR(INDEX('Hoja de Trabajo para listado'!$AB$155:$BA$1048576,MATCH($A743,'Hoja de Trabajo para listado'!$AB$155:$AB$1048576,0),MATCH((CUADRO!O$5&amp;$E743),'Hoja de Trabajo para listado'!$AB$151:$BA$151,0)),0)+IFERROR(INDEX('Hoja de Trabajo para listado'!$BC$155:$CB$1048576,MATCH($A743,'Hoja de Trabajo para listado'!$BC$155:$BC$1048576,0),MATCH((CUADRO!O$5&amp;$E743),'Hoja de Trabajo para listado'!$BC$151:$CB$151,0)),0)+IFERROR(INDEX('Hoja de Trabajo para listado'!$DE$153:$DG$274,MATCH($A743,'Hoja de Trabajo para listado'!$DE$153:$DE$1048576,0),MATCH((CUADRO!O$5&amp;$E743),'Hoja de Trabajo para listado'!$DE$151:$DG$151,0)),0)+IFERROR(INDEX('Hoja de Trabajo para listado'!$CD$155:$DC$1048576,MATCH($A743,'Hoja de Trabajo para listado'!$CD$155:$CD$1048576,0),MATCH((CUADRO!O$5&amp;$E743),'Hoja de Trabajo para listado'!$CD$151:$DC$151,0)),0)</f>
        <v>0</v>
      </c>
      <c r="P743" s="255">
        <f ca="1">+IFERROR(INDEX('Hoja de Trabajo para listado'!$A$155:$Z$1048576,MATCH($A743,'Hoja de Trabajo para listado'!$A$155:$A$1048576,0),MATCH((CUADRO!P$5&amp;$E743),'Hoja de Trabajo para listado'!$A$151:$Z$151,0)),0)+IFERROR(INDEX('Hoja de Trabajo para listado'!$AB$155:$BA$1048576,MATCH($A743,'Hoja de Trabajo para listado'!$AB$155:$AB$1048576,0),MATCH((CUADRO!P$5&amp;$E743),'Hoja de Trabajo para listado'!$AB$151:$BA$151,0)),0)+IFERROR(INDEX('Hoja de Trabajo para listado'!$BC$155:$CB$1048576,MATCH($A743,'Hoja de Trabajo para listado'!$BC$155:$BC$1048576,0),MATCH((CUADRO!P$5&amp;$E743),'Hoja de Trabajo para listado'!$BC$151:$CB$151,0)),0)+IFERROR(INDEX('Hoja de Trabajo para listado'!$DE$153:$DG$274,MATCH($A743,'Hoja de Trabajo para listado'!$DE$153:$DE$1048576,0),MATCH((CUADRO!P$5&amp;$E743),'Hoja de Trabajo para listado'!$DE$151:$DG$151,0)),0)+IFERROR(INDEX('Hoja de Trabajo para listado'!$CD$155:$DC$1048576,MATCH($A743,'Hoja de Trabajo para listado'!$CD$155:$CD$1048576,0),MATCH((CUADRO!P$5&amp;$E743),'Hoja de Trabajo para listado'!$CD$151:$DC$151,0)),0)</f>
        <v>0</v>
      </c>
      <c r="Q743" s="255">
        <f ca="1">+IFERROR(INDEX('Hoja de Trabajo para listado'!$A$155:$Z$1048576,MATCH($A743,'Hoja de Trabajo para listado'!$A$155:$A$1048576,0),MATCH((CUADRO!Q$5&amp;$E743),'Hoja de Trabajo para listado'!$A$151:$Z$151,0)),0)+IFERROR(INDEX('Hoja de Trabajo para listado'!$AB$155:$BA$1048576,MATCH($A743,'Hoja de Trabajo para listado'!$AB$155:$AB$1048576,0),MATCH((CUADRO!Q$5&amp;$E743),'Hoja de Trabajo para listado'!$AB$151:$BA$151,0)),0)+IFERROR(INDEX('Hoja de Trabajo para listado'!$BC$155:$CB$1048576,MATCH($A743,'Hoja de Trabajo para listado'!$BC$155:$BC$1048576,0),MATCH((CUADRO!Q$5&amp;$E743),'Hoja de Trabajo para listado'!$BC$151:$CB$151,0)),0)+IFERROR(INDEX('Hoja de Trabajo para listado'!$DE$153:$DG$274,MATCH($A743,'Hoja de Trabajo para listado'!$DE$153:$DE$1048576,0),MATCH((CUADRO!Q$5&amp;$E743),'Hoja de Trabajo para listado'!$DE$151:$DG$151,0)),0)+IFERROR(INDEX('Hoja de Trabajo para listado'!$CD$155:$DC$1048576,MATCH($A743,'Hoja de Trabajo para listado'!$CD$155:$CD$1048576,0),MATCH((CUADRO!Q$5&amp;$E743),'Hoja de Trabajo para listado'!$CD$151:$DC$151,0)),0)</f>
        <v>0</v>
      </c>
      <c r="R743" s="255">
        <f t="shared" ca="1" si="22"/>
        <v>0</v>
      </c>
      <c r="S743" s="262">
        <f ca="1">+R742+R743</f>
        <v>0</v>
      </c>
      <c r="T743" s="255">
        <f ca="1">+S743</f>
        <v>0</v>
      </c>
      <c r="U743" s="254">
        <f t="shared" si="23"/>
        <v>2</v>
      </c>
      <c r="V743" s="362" t="str">
        <f>+VLOOKUP(A743,bd_lista!$A$3:$E$590,5,FALSE)</f>
        <v>Gobiernos Autonomos Municipales</v>
      </c>
      <c r="W743" s="362"/>
      <c r="X743" s="254">
        <f>+VLOOKUP(A743,[2]Sheet1!$A$13:$D$744,4,FALSE)</f>
        <v>0</v>
      </c>
      <c r="Y743" s="254" t="e">
        <f>+VLOOKUP(X743,bd_lista!$A$3:$C$590,3,FALSE)</f>
        <v>#N/A</v>
      </c>
      <c r="Z743" s="314"/>
      <c r="AA743" s="315"/>
    </row>
    <row r="744" spans="1:27" customFormat="1" ht="15" hidden="1" customHeight="1">
      <c r="A744" s="32">
        <v>1417</v>
      </c>
      <c r="B744" s="306">
        <f>+A744</f>
        <v>1417</v>
      </c>
      <c r="C744" s="259" t="str">
        <f>+VLOOKUP(A744,bd_lista!$A$3:$C$590,3,FALSE)</f>
        <v>Gobierno Autónomo Municipal de Turco</v>
      </c>
      <c r="D744" s="361" t="str">
        <f>+C744</f>
        <v>Gobierno Autónomo Municipal de Turco</v>
      </c>
      <c r="E744" s="254" t="s">
        <v>1313</v>
      </c>
      <c r="F744" s="255">
        <f ca="1">+IFERROR(INDEX('Hoja de Trabajo para listado'!$A$155:$Z$1048576,MATCH($A744,'Hoja de Trabajo para listado'!$A$155:$A$1048576,0),MATCH((CUADRO!F$5&amp;$E744),'Hoja de Trabajo para listado'!$A$151:$Z$151,0)),0)+IFERROR(INDEX('Hoja de Trabajo para listado'!$AB$155:$BA$1048576,MATCH($A744,'Hoja de Trabajo para listado'!$AB$155:$AB$1048576,0),MATCH((CUADRO!F$5&amp;$E744),'Hoja de Trabajo para listado'!$AB$151:$BA$151,0)),0)+IFERROR(INDEX('Hoja de Trabajo para listado'!$BC$155:$CB$1048576,MATCH($A744,'Hoja de Trabajo para listado'!$BC$155:$BC$1048576,0),MATCH((CUADRO!F$5&amp;$E744),'Hoja de Trabajo para listado'!$BC$151:$CB$151,0)),0)+IFERROR(INDEX('Hoja de Trabajo para listado'!$DE$153:$DG$274,MATCH($A744,'Hoja de Trabajo para listado'!$DE$153:$DE$1048576,0),MATCH((CUADRO!F$5&amp;$E744),'Hoja de Trabajo para listado'!$DE$151:$DG$151,0)),0)+IFERROR(INDEX('Hoja de Trabajo para listado'!$CD$155:$DC$1048576,MATCH($A744,'Hoja de Trabajo para listado'!$CD$155:$CD$1048576,0),MATCH((CUADRO!F$5&amp;$E744),'Hoja de Trabajo para listado'!$CD$151:$DC$151,0)),0)</f>
        <v>0</v>
      </c>
      <c r="G744" s="255">
        <f ca="1">+IFERROR(INDEX('Hoja de Trabajo para listado'!$A$155:$Z$1048576,MATCH($A744,'Hoja de Trabajo para listado'!$A$155:$A$1048576,0),MATCH((CUADRO!G$5&amp;$E744),'Hoja de Trabajo para listado'!$A$151:$Z$151,0)),0)+IFERROR(INDEX('Hoja de Trabajo para listado'!$AB$155:$BA$1048576,MATCH($A744,'Hoja de Trabajo para listado'!$AB$155:$AB$1048576,0),MATCH((CUADRO!G$5&amp;$E744),'Hoja de Trabajo para listado'!$AB$151:$BA$151,0)),0)+IFERROR(INDEX('Hoja de Trabajo para listado'!$BC$155:$CB$1048576,MATCH($A744,'Hoja de Trabajo para listado'!$BC$155:$BC$1048576,0),MATCH((CUADRO!G$5&amp;$E744),'Hoja de Trabajo para listado'!$BC$151:$CB$151,0)),0)+IFERROR(INDEX('Hoja de Trabajo para listado'!$DE$153:$DG$274,MATCH($A744,'Hoja de Trabajo para listado'!$DE$153:$DE$1048576,0),MATCH((CUADRO!G$5&amp;$E744),'Hoja de Trabajo para listado'!$DE$151:$DG$151,0)),0)+IFERROR(INDEX('Hoja de Trabajo para listado'!$CD$155:$DC$1048576,MATCH($A744,'Hoja de Trabajo para listado'!$CD$155:$CD$1048576,0),MATCH((CUADRO!G$5&amp;$E744),'Hoja de Trabajo para listado'!$CD$151:$DC$151,0)),0)</f>
        <v>0</v>
      </c>
      <c r="H744" s="255">
        <f ca="1">+IFERROR(INDEX('Hoja de Trabajo para listado'!$A$155:$Z$1048576,MATCH($A744,'Hoja de Trabajo para listado'!$A$155:$A$1048576,0),MATCH((CUADRO!H$5&amp;$E744),'Hoja de Trabajo para listado'!$A$151:$Z$151,0)),0)+IFERROR(INDEX('Hoja de Trabajo para listado'!$AB$155:$BA$1048576,MATCH($A744,'Hoja de Trabajo para listado'!$AB$155:$AB$1048576,0),MATCH((CUADRO!H$5&amp;$E744),'Hoja de Trabajo para listado'!$AB$151:$BA$151,0)),0)+IFERROR(INDEX('Hoja de Trabajo para listado'!$BC$155:$CB$1048576,MATCH($A744,'Hoja de Trabajo para listado'!$BC$155:$BC$1048576,0),MATCH((CUADRO!H$5&amp;$E744),'Hoja de Trabajo para listado'!$BC$151:$CB$151,0)),0)+IFERROR(INDEX('Hoja de Trabajo para listado'!$DE$153:$DG$274,MATCH($A744,'Hoja de Trabajo para listado'!$DE$153:$DE$1048576,0),MATCH((CUADRO!H$5&amp;$E744),'Hoja de Trabajo para listado'!$DE$151:$DG$151,0)),0)+IFERROR(INDEX('Hoja de Trabajo para listado'!$CD$155:$DC$1048576,MATCH($A744,'Hoja de Trabajo para listado'!$CD$155:$CD$1048576,0),MATCH((CUADRO!H$5&amp;$E744),'Hoja de Trabajo para listado'!$CD$151:$DC$151,0)),0)</f>
        <v>0</v>
      </c>
      <c r="I744" s="255">
        <f ca="1">+IFERROR(INDEX('Hoja de Trabajo para listado'!$A$155:$Z$1048576,MATCH($A744,'Hoja de Trabajo para listado'!$A$155:$A$1048576,0),MATCH((CUADRO!I$5&amp;$E744),'Hoja de Trabajo para listado'!$A$151:$Z$151,0)),0)+IFERROR(INDEX('Hoja de Trabajo para listado'!$AB$155:$BA$1048576,MATCH($A744,'Hoja de Trabajo para listado'!$AB$155:$AB$1048576,0),MATCH((CUADRO!I$5&amp;$E744),'Hoja de Trabajo para listado'!$AB$151:$BA$151,0)),0)+IFERROR(INDEX('Hoja de Trabajo para listado'!$BC$155:$CB$1048576,MATCH($A744,'Hoja de Trabajo para listado'!$BC$155:$BC$1048576,0),MATCH((CUADRO!I$5&amp;$E744),'Hoja de Trabajo para listado'!$BC$151:$CB$151,0)),0)+IFERROR(INDEX('Hoja de Trabajo para listado'!$DE$153:$DG$274,MATCH($A744,'Hoja de Trabajo para listado'!$DE$153:$DE$1048576,0),MATCH((CUADRO!I$5&amp;$E744),'Hoja de Trabajo para listado'!$DE$151:$DG$151,0)),0)+IFERROR(INDEX('Hoja de Trabajo para listado'!$CD$155:$DC$1048576,MATCH($A744,'Hoja de Trabajo para listado'!$CD$155:$CD$1048576,0),MATCH((CUADRO!I$5&amp;$E744),'Hoja de Trabajo para listado'!$CD$151:$DC$151,0)),0)</f>
        <v>0</v>
      </c>
      <c r="J744" s="255">
        <f ca="1">+IFERROR(INDEX('Hoja de Trabajo para listado'!$A$155:$Z$1048576,MATCH($A744,'Hoja de Trabajo para listado'!$A$155:$A$1048576,0),MATCH((CUADRO!J$5&amp;$E744),'Hoja de Trabajo para listado'!$A$151:$Z$151,0)),0)+IFERROR(INDEX('Hoja de Trabajo para listado'!$AB$155:$BA$1048576,MATCH($A744,'Hoja de Trabajo para listado'!$AB$155:$AB$1048576,0),MATCH((CUADRO!J$5&amp;$E744),'Hoja de Trabajo para listado'!$AB$151:$BA$151,0)),0)+IFERROR(INDEX('Hoja de Trabajo para listado'!$BC$155:$CB$1048576,MATCH($A744,'Hoja de Trabajo para listado'!$BC$155:$BC$1048576,0),MATCH((CUADRO!J$5&amp;$E744),'Hoja de Trabajo para listado'!$BC$151:$CB$151,0)),0)+IFERROR(INDEX('Hoja de Trabajo para listado'!$DE$153:$DG$274,MATCH($A744,'Hoja de Trabajo para listado'!$DE$153:$DE$1048576,0),MATCH((CUADRO!J$5&amp;$E744),'Hoja de Trabajo para listado'!$DE$151:$DG$151,0)),0)+IFERROR(INDEX('Hoja de Trabajo para listado'!$CD$155:$DC$1048576,MATCH($A744,'Hoja de Trabajo para listado'!$CD$155:$CD$1048576,0),MATCH((CUADRO!J$5&amp;$E744),'Hoja de Trabajo para listado'!$CD$151:$DC$151,0)),0)</f>
        <v>0</v>
      </c>
      <c r="K744" s="255">
        <f ca="1">+IFERROR(INDEX('Hoja de Trabajo para listado'!$A$155:$Z$1048576,MATCH($A744,'Hoja de Trabajo para listado'!$A$155:$A$1048576,0),MATCH((CUADRO!K$5&amp;$E744),'Hoja de Trabajo para listado'!$A$151:$Z$151,0)),0)+IFERROR(INDEX('Hoja de Trabajo para listado'!$AB$155:$BA$1048576,MATCH($A744,'Hoja de Trabajo para listado'!$AB$155:$AB$1048576,0),MATCH((CUADRO!K$5&amp;$E744),'Hoja de Trabajo para listado'!$AB$151:$BA$151,0)),0)+IFERROR(INDEX('Hoja de Trabajo para listado'!$BC$155:$CB$1048576,MATCH($A744,'Hoja de Trabajo para listado'!$BC$155:$BC$1048576,0),MATCH((CUADRO!K$5&amp;$E744),'Hoja de Trabajo para listado'!$BC$151:$CB$151,0)),0)+IFERROR(INDEX('Hoja de Trabajo para listado'!$DE$153:$DG$274,MATCH($A744,'Hoja de Trabajo para listado'!$DE$153:$DE$1048576,0),MATCH((CUADRO!K$5&amp;$E744),'Hoja de Trabajo para listado'!$DE$151:$DG$151,0)),0)+IFERROR(INDEX('Hoja de Trabajo para listado'!$CD$155:$DC$1048576,MATCH($A744,'Hoja de Trabajo para listado'!$CD$155:$CD$1048576,0),MATCH((CUADRO!K$5&amp;$E744),'Hoja de Trabajo para listado'!$CD$151:$DC$151,0)),0)</f>
        <v>0</v>
      </c>
      <c r="L744" s="255">
        <f ca="1">+IFERROR(INDEX('Hoja de Trabajo para listado'!$A$155:$Z$1048576,MATCH($A744,'Hoja de Trabajo para listado'!$A$155:$A$1048576,0),MATCH((CUADRO!L$5&amp;$E744),'Hoja de Trabajo para listado'!$A$151:$Z$151,0)),0)+IFERROR(INDEX('Hoja de Trabajo para listado'!$AB$155:$BA$1048576,MATCH($A744,'Hoja de Trabajo para listado'!$AB$155:$AB$1048576,0),MATCH((CUADRO!L$5&amp;$E744),'Hoja de Trabajo para listado'!$AB$151:$BA$151,0)),0)+IFERROR(INDEX('Hoja de Trabajo para listado'!$BC$155:$CB$1048576,MATCH($A744,'Hoja de Trabajo para listado'!$BC$155:$BC$1048576,0),MATCH((CUADRO!L$5&amp;$E744),'Hoja de Trabajo para listado'!$BC$151:$CB$151,0)),0)+IFERROR(INDEX('Hoja de Trabajo para listado'!$DE$153:$DG$274,MATCH($A744,'Hoja de Trabajo para listado'!$DE$153:$DE$1048576,0),MATCH((CUADRO!L$5&amp;$E744),'Hoja de Trabajo para listado'!$DE$151:$DG$151,0)),0)+IFERROR(INDEX('Hoja de Trabajo para listado'!$CD$155:$DC$1048576,MATCH($A744,'Hoja de Trabajo para listado'!$CD$155:$CD$1048576,0),MATCH((CUADRO!L$5&amp;$E744),'Hoja de Trabajo para listado'!$CD$151:$DC$151,0)),0)</f>
        <v>0</v>
      </c>
      <c r="M744" s="255">
        <f ca="1">+IFERROR(INDEX('Hoja de Trabajo para listado'!$A$155:$Z$1048576,MATCH($A744,'Hoja de Trabajo para listado'!$A$155:$A$1048576,0),MATCH((CUADRO!M$5&amp;$E744),'Hoja de Trabajo para listado'!$A$151:$Z$151,0)),0)+IFERROR(INDEX('Hoja de Trabajo para listado'!$AB$155:$BA$1048576,MATCH($A744,'Hoja de Trabajo para listado'!$AB$155:$AB$1048576,0),MATCH((CUADRO!M$5&amp;$E744),'Hoja de Trabajo para listado'!$AB$151:$BA$151,0)),0)+IFERROR(INDEX('Hoja de Trabajo para listado'!$BC$155:$CB$1048576,MATCH($A744,'Hoja de Trabajo para listado'!$BC$155:$BC$1048576,0),MATCH((CUADRO!M$5&amp;$E744),'Hoja de Trabajo para listado'!$BC$151:$CB$151,0)),0)+IFERROR(INDEX('Hoja de Trabajo para listado'!$DE$153:$DG$274,MATCH($A744,'Hoja de Trabajo para listado'!$DE$153:$DE$1048576,0),MATCH((CUADRO!M$5&amp;$E744),'Hoja de Trabajo para listado'!$DE$151:$DG$151,0)),0)+IFERROR(INDEX('Hoja de Trabajo para listado'!$CD$155:$DC$1048576,MATCH($A744,'Hoja de Trabajo para listado'!$CD$155:$CD$1048576,0),MATCH((CUADRO!M$5&amp;$E744),'Hoja de Trabajo para listado'!$CD$151:$DC$151,0)),0)</f>
        <v>0</v>
      </c>
      <c r="N744" s="255">
        <f ca="1">+IFERROR(INDEX('Hoja de Trabajo para listado'!$A$155:$Z$1048576,MATCH($A744,'Hoja de Trabajo para listado'!$A$155:$A$1048576,0),MATCH((CUADRO!N$5&amp;$E744),'Hoja de Trabajo para listado'!$A$151:$Z$151,0)),0)+IFERROR(INDEX('Hoja de Trabajo para listado'!$AB$155:$BA$1048576,MATCH($A744,'Hoja de Trabajo para listado'!$AB$155:$AB$1048576,0),MATCH((CUADRO!N$5&amp;$E744),'Hoja de Trabajo para listado'!$AB$151:$BA$151,0)),0)+IFERROR(INDEX('Hoja de Trabajo para listado'!$BC$155:$CB$1048576,MATCH($A744,'Hoja de Trabajo para listado'!$BC$155:$BC$1048576,0),MATCH((CUADRO!N$5&amp;$E744),'Hoja de Trabajo para listado'!$BC$151:$CB$151,0)),0)+IFERROR(INDEX('Hoja de Trabajo para listado'!$DE$153:$DG$274,MATCH($A744,'Hoja de Trabajo para listado'!$DE$153:$DE$1048576,0),MATCH((CUADRO!N$5&amp;$E744),'Hoja de Trabajo para listado'!$DE$151:$DG$151,0)),0)+IFERROR(INDEX('Hoja de Trabajo para listado'!$CD$155:$DC$1048576,MATCH($A744,'Hoja de Trabajo para listado'!$CD$155:$CD$1048576,0),MATCH((CUADRO!N$5&amp;$E744),'Hoja de Trabajo para listado'!$CD$151:$DC$151,0)),0)</f>
        <v>0</v>
      </c>
      <c r="O744" s="255">
        <f ca="1">+IFERROR(INDEX('Hoja de Trabajo para listado'!$A$155:$Z$1048576,MATCH($A744,'Hoja de Trabajo para listado'!$A$155:$A$1048576,0),MATCH((CUADRO!O$5&amp;$E744),'Hoja de Trabajo para listado'!$A$151:$Z$151,0)),0)+IFERROR(INDEX('Hoja de Trabajo para listado'!$AB$155:$BA$1048576,MATCH($A744,'Hoja de Trabajo para listado'!$AB$155:$AB$1048576,0),MATCH((CUADRO!O$5&amp;$E744),'Hoja de Trabajo para listado'!$AB$151:$BA$151,0)),0)+IFERROR(INDEX('Hoja de Trabajo para listado'!$BC$155:$CB$1048576,MATCH($A744,'Hoja de Trabajo para listado'!$BC$155:$BC$1048576,0),MATCH((CUADRO!O$5&amp;$E744),'Hoja de Trabajo para listado'!$BC$151:$CB$151,0)),0)+IFERROR(INDEX('Hoja de Trabajo para listado'!$DE$153:$DG$274,MATCH($A744,'Hoja de Trabajo para listado'!$DE$153:$DE$1048576,0),MATCH((CUADRO!O$5&amp;$E744),'Hoja de Trabajo para listado'!$DE$151:$DG$151,0)),0)+IFERROR(INDEX('Hoja de Trabajo para listado'!$CD$155:$DC$1048576,MATCH($A744,'Hoja de Trabajo para listado'!$CD$155:$CD$1048576,0),MATCH((CUADRO!O$5&amp;$E744),'Hoja de Trabajo para listado'!$CD$151:$DC$151,0)),0)</f>
        <v>0</v>
      </c>
      <c r="P744" s="255">
        <f ca="1">+IFERROR(INDEX('Hoja de Trabajo para listado'!$A$155:$Z$1048576,MATCH($A744,'Hoja de Trabajo para listado'!$A$155:$A$1048576,0),MATCH((CUADRO!P$5&amp;$E744),'Hoja de Trabajo para listado'!$A$151:$Z$151,0)),0)+IFERROR(INDEX('Hoja de Trabajo para listado'!$AB$155:$BA$1048576,MATCH($A744,'Hoja de Trabajo para listado'!$AB$155:$AB$1048576,0),MATCH((CUADRO!P$5&amp;$E744),'Hoja de Trabajo para listado'!$AB$151:$BA$151,0)),0)+IFERROR(INDEX('Hoja de Trabajo para listado'!$BC$155:$CB$1048576,MATCH($A744,'Hoja de Trabajo para listado'!$BC$155:$BC$1048576,0),MATCH((CUADRO!P$5&amp;$E744),'Hoja de Trabajo para listado'!$BC$151:$CB$151,0)),0)+IFERROR(INDEX('Hoja de Trabajo para listado'!$DE$153:$DG$274,MATCH($A744,'Hoja de Trabajo para listado'!$DE$153:$DE$1048576,0),MATCH((CUADRO!P$5&amp;$E744),'Hoja de Trabajo para listado'!$DE$151:$DG$151,0)),0)+IFERROR(INDEX('Hoja de Trabajo para listado'!$CD$155:$DC$1048576,MATCH($A744,'Hoja de Trabajo para listado'!$CD$155:$CD$1048576,0),MATCH((CUADRO!P$5&amp;$E744),'Hoja de Trabajo para listado'!$CD$151:$DC$151,0)),0)</f>
        <v>0</v>
      </c>
      <c r="Q744" s="255">
        <f ca="1">+IFERROR(INDEX('Hoja de Trabajo para listado'!$A$155:$Z$1048576,MATCH($A744,'Hoja de Trabajo para listado'!$A$155:$A$1048576,0),MATCH((CUADRO!Q$5&amp;$E744),'Hoja de Trabajo para listado'!$A$151:$Z$151,0)),0)+IFERROR(INDEX('Hoja de Trabajo para listado'!$AB$155:$BA$1048576,MATCH($A744,'Hoja de Trabajo para listado'!$AB$155:$AB$1048576,0),MATCH((CUADRO!Q$5&amp;$E744),'Hoja de Trabajo para listado'!$AB$151:$BA$151,0)),0)+IFERROR(INDEX('Hoja de Trabajo para listado'!$BC$155:$CB$1048576,MATCH($A744,'Hoja de Trabajo para listado'!$BC$155:$BC$1048576,0),MATCH((CUADRO!Q$5&amp;$E744),'Hoja de Trabajo para listado'!$BC$151:$CB$151,0)),0)+IFERROR(INDEX('Hoja de Trabajo para listado'!$DE$153:$DG$274,MATCH($A744,'Hoja de Trabajo para listado'!$DE$153:$DE$1048576,0),MATCH((CUADRO!Q$5&amp;$E744),'Hoja de Trabajo para listado'!$DE$151:$DG$151,0)),0)+IFERROR(INDEX('Hoja de Trabajo para listado'!$CD$155:$DC$1048576,MATCH($A744,'Hoja de Trabajo para listado'!$CD$155:$CD$1048576,0),MATCH((CUADRO!Q$5&amp;$E744),'Hoja de Trabajo para listado'!$CD$151:$DC$151,0)),0)</f>
        <v>0</v>
      </c>
      <c r="R744" s="255">
        <f t="shared" ca="1" si="22"/>
        <v>0</v>
      </c>
      <c r="S744" s="262"/>
      <c r="T744" s="255">
        <f ca="1">+T745</f>
        <v>0</v>
      </c>
      <c r="U744" s="254">
        <f t="shared" si="23"/>
        <v>1</v>
      </c>
      <c r="V744" s="362" t="str">
        <f>+VLOOKUP(A744,bd_lista!$A$3:$E$590,5,FALSE)</f>
        <v>Gobiernos Autonomos Municipales</v>
      </c>
      <c r="W744" s="361" t="str">
        <f>+V744</f>
        <v>Gobiernos Autonomos Municipales</v>
      </c>
      <c r="X744" s="254">
        <f>+VLOOKUP(A744,[2]Sheet1!$A$13:$D$744,4,FALSE)</f>
        <v>0</v>
      </c>
      <c r="Y744" s="254" t="e">
        <f>+VLOOKUP(X744,bd_lista!$A$3:$C$590,3,FALSE)</f>
        <v>#N/A</v>
      </c>
      <c r="Z744" s="316">
        <f>+X744</f>
        <v>0</v>
      </c>
      <c r="AA744" s="317" t="e">
        <f>+Y744</f>
        <v>#N/A</v>
      </c>
    </row>
    <row r="745" spans="1:27" customFormat="1" ht="15" hidden="1" customHeight="1">
      <c r="A745" s="32">
        <v>1417</v>
      </c>
      <c r="B745" s="307"/>
      <c r="C745" s="259" t="str">
        <f>+VLOOKUP(A745,bd_lista!$A$3:$C$590,3,FALSE)</f>
        <v>Gobierno Autónomo Municipal de Turco</v>
      </c>
      <c r="D745" s="362"/>
      <c r="E745" s="256" t="s">
        <v>1314</v>
      </c>
      <c r="F745" s="255">
        <f ca="1">+IFERROR(INDEX('Hoja de Trabajo para listado'!$A$155:$Z$1048576,MATCH($A745,'Hoja de Trabajo para listado'!$A$155:$A$1048576,0),MATCH((CUADRO!F$5&amp;$E745),'Hoja de Trabajo para listado'!$A$151:$Z$151,0)),0)+IFERROR(INDEX('Hoja de Trabajo para listado'!$AB$155:$BA$1048576,MATCH($A745,'Hoja de Trabajo para listado'!$AB$155:$AB$1048576,0),MATCH((CUADRO!F$5&amp;$E745),'Hoja de Trabajo para listado'!$AB$151:$BA$151,0)),0)+IFERROR(INDEX('Hoja de Trabajo para listado'!$BC$155:$CB$1048576,MATCH($A745,'Hoja de Trabajo para listado'!$BC$155:$BC$1048576,0),MATCH((CUADRO!F$5&amp;$E745),'Hoja de Trabajo para listado'!$BC$151:$CB$151,0)),0)+IFERROR(INDEX('Hoja de Trabajo para listado'!$DE$153:$DG$274,MATCH($A745,'Hoja de Trabajo para listado'!$DE$153:$DE$1048576,0),MATCH((CUADRO!F$5&amp;$E745),'Hoja de Trabajo para listado'!$DE$151:$DG$151,0)),0)+IFERROR(INDEX('Hoja de Trabajo para listado'!$CD$155:$DC$1048576,MATCH($A745,'Hoja de Trabajo para listado'!$CD$155:$CD$1048576,0),MATCH((CUADRO!F$5&amp;$E745),'Hoja de Trabajo para listado'!$CD$151:$DC$151,0)),0)</f>
        <v>0</v>
      </c>
      <c r="G745" s="255">
        <f ca="1">+IFERROR(INDEX('Hoja de Trabajo para listado'!$A$155:$Z$1048576,MATCH($A745,'Hoja de Trabajo para listado'!$A$155:$A$1048576,0),MATCH((CUADRO!G$5&amp;$E745),'Hoja de Trabajo para listado'!$A$151:$Z$151,0)),0)+IFERROR(INDEX('Hoja de Trabajo para listado'!$AB$155:$BA$1048576,MATCH($A745,'Hoja de Trabajo para listado'!$AB$155:$AB$1048576,0),MATCH((CUADRO!G$5&amp;$E745),'Hoja de Trabajo para listado'!$AB$151:$BA$151,0)),0)+IFERROR(INDEX('Hoja de Trabajo para listado'!$BC$155:$CB$1048576,MATCH($A745,'Hoja de Trabajo para listado'!$BC$155:$BC$1048576,0),MATCH((CUADRO!G$5&amp;$E745),'Hoja de Trabajo para listado'!$BC$151:$CB$151,0)),0)+IFERROR(INDEX('Hoja de Trabajo para listado'!$DE$153:$DG$274,MATCH($A745,'Hoja de Trabajo para listado'!$DE$153:$DE$1048576,0),MATCH((CUADRO!G$5&amp;$E745),'Hoja de Trabajo para listado'!$DE$151:$DG$151,0)),0)+IFERROR(INDEX('Hoja de Trabajo para listado'!$CD$155:$DC$1048576,MATCH($A745,'Hoja de Trabajo para listado'!$CD$155:$CD$1048576,0),MATCH((CUADRO!G$5&amp;$E745),'Hoja de Trabajo para listado'!$CD$151:$DC$151,0)),0)</f>
        <v>0</v>
      </c>
      <c r="H745" s="255">
        <f ca="1">+IFERROR(INDEX('Hoja de Trabajo para listado'!$A$155:$Z$1048576,MATCH($A745,'Hoja de Trabajo para listado'!$A$155:$A$1048576,0),MATCH((CUADRO!H$5&amp;$E745),'Hoja de Trabajo para listado'!$A$151:$Z$151,0)),0)+IFERROR(INDEX('Hoja de Trabajo para listado'!$AB$155:$BA$1048576,MATCH($A745,'Hoja de Trabajo para listado'!$AB$155:$AB$1048576,0),MATCH((CUADRO!H$5&amp;$E745),'Hoja de Trabajo para listado'!$AB$151:$BA$151,0)),0)+IFERROR(INDEX('Hoja de Trabajo para listado'!$BC$155:$CB$1048576,MATCH($A745,'Hoja de Trabajo para listado'!$BC$155:$BC$1048576,0),MATCH((CUADRO!H$5&amp;$E745),'Hoja de Trabajo para listado'!$BC$151:$CB$151,0)),0)+IFERROR(INDEX('Hoja de Trabajo para listado'!$DE$153:$DG$274,MATCH($A745,'Hoja de Trabajo para listado'!$DE$153:$DE$1048576,0),MATCH((CUADRO!H$5&amp;$E745),'Hoja de Trabajo para listado'!$DE$151:$DG$151,0)),0)+IFERROR(INDEX('Hoja de Trabajo para listado'!$CD$155:$DC$1048576,MATCH($A745,'Hoja de Trabajo para listado'!$CD$155:$CD$1048576,0),MATCH((CUADRO!H$5&amp;$E745),'Hoja de Trabajo para listado'!$CD$151:$DC$151,0)),0)</f>
        <v>0</v>
      </c>
      <c r="I745" s="255">
        <f ca="1">+IFERROR(INDEX('Hoja de Trabajo para listado'!$A$155:$Z$1048576,MATCH($A745,'Hoja de Trabajo para listado'!$A$155:$A$1048576,0),MATCH((CUADRO!I$5&amp;$E745),'Hoja de Trabajo para listado'!$A$151:$Z$151,0)),0)+IFERROR(INDEX('Hoja de Trabajo para listado'!$AB$155:$BA$1048576,MATCH($A745,'Hoja de Trabajo para listado'!$AB$155:$AB$1048576,0),MATCH((CUADRO!I$5&amp;$E745),'Hoja de Trabajo para listado'!$AB$151:$BA$151,0)),0)+IFERROR(INDEX('Hoja de Trabajo para listado'!$BC$155:$CB$1048576,MATCH($A745,'Hoja de Trabajo para listado'!$BC$155:$BC$1048576,0),MATCH((CUADRO!I$5&amp;$E745),'Hoja de Trabajo para listado'!$BC$151:$CB$151,0)),0)+IFERROR(INDEX('Hoja de Trabajo para listado'!$DE$153:$DG$274,MATCH($A745,'Hoja de Trabajo para listado'!$DE$153:$DE$1048576,0),MATCH((CUADRO!I$5&amp;$E745),'Hoja de Trabajo para listado'!$DE$151:$DG$151,0)),0)+IFERROR(INDEX('Hoja de Trabajo para listado'!$CD$155:$DC$1048576,MATCH($A745,'Hoja de Trabajo para listado'!$CD$155:$CD$1048576,0),MATCH((CUADRO!I$5&amp;$E745),'Hoja de Trabajo para listado'!$CD$151:$DC$151,0)),0)</f>
        <v>0</v>
      </c>
      <c r="J745" s="255">
        <f ca="1">+IFERROR(INDEX('Hoja de Trabajo para listado'!$A$155:$Z$1048576,MATCH($A745,'Hoja de Trabajo para listado'!$A$155:$A$1048576,0),MATCH((CUADRO!J$5&amp;$E745),'Hoja de Trabajo para listado'!$A$151:$Z$151,0)),0)+IFERROR(INDEX('Hoja de Trabajo para listado'!$AB$155:$BA$1048576,MATCH($A745,'Hoja de Trabajo para listado'!$AB$155:$AB$1048576,0),MATCH((CUADRO!J$5&amp;$E745),'Hoja de Trabajo para listado'!$AB$151:$BA$151,0)),0)+IFERROR(INDEX('Hoja de Trabajo para listado'!$BC$155:$CB$1048576,MATCH($A745,'Hoja de Trabajo para listado'!$BC$155:$BC$1048576,0),MATCH((CUADRO!J$5&amp;$E745),'Hoja de Trabajo para listado'!$BC$151:$CB$151,0)),0)+IFERROR(INDEX('Hoja de Trabajo para listado'!$DE$153:$DG$274,MATCH($A745,'Hoja de Trabajo para listado'!$DE$153:$DE$1048576,0),MATCH((CUADRO!J$5&amp;$E745),'Hoja de Trabajo para listado'!$DE$151:$DG$151,0)),0)+IFERROR(INDEX('Hoja de Trabajo para listado'!$CD$155:$DC$1048576,MATCH($A745,'Hoja de Trabajo para listado'!$CD$155:$CD$1048576,0),MATCH((CUADRO!J$5&amp;$E745),'Hoja de Trabajo para listado'!$CD$151:$DC$151,0)),0)</f>
        <v>0</v>
      </c>
      <c r="K745" s="255">
        <f ca="1">+IFERROR(INDEX('Hoja de Trabajo para listado'!$A$155:$Z$1048576,MATCH($A745,'Hoja de Trabajo para listado'!$A$155:$A$1048576,0),MATCH((CUADRO!K$5&amp;$E745),'Hoja de Trabajo para listado'!$A$151:$Z$151,0)),0)+IFERROR(INDEX('Hoja de Trabajo para listado'!$AB$155:$BA$1048576,MATCH($A745,'Hoja de Trabajo para listado'!$AB$155:$AB$1048576,0),MATCH((CUADRO!K$5&amp;$E745),'Hoja de Trabajo para listado'!$AB$151:$BA$151,0)),0)+IFERROR(INDEX('Hoja de Trabajo para listado'!$BC$155:$CB$1048576,MATCH($A745,'Hoja de Trabajo para listado'!$BC$155:$BC$1048576,0),MATCH((CUADRO!K$5&amp;$E745),'Hoja de Trabajo para listado'!$BC$151:$CB$151,0)),0)+IFERROR(INDEX('Hoja de Trabajo para listado'!$DE$153:$DG$274,MATCH($A745,'Hoja de Trabajo para listado'!$DE$153:$DE$1048576,0),MATCH((CUADRO!K$5&amp;$E745),'Hoja de Trabajo para listado'!$DE$151:$DG$151,0)),0)+IFERROR(INDEX('Hoja de Trabajo para listado'!$CD$155:$DC$1048576,MATCH($A745,'Hoja de Trabajo para listado'!$CD$155:$CD$1048576,0),MATCH((CUADRO!K$5&amp;$E745),'Hoja de Trabajo para listado'!$CD$151:$DC$151,0)),0)</f>
        <v>0</v>
      </c>
      <c r="L745" s="255">
        <f ca="1">+IFERROR(INDEX('Hoja de Trabajo para listado'!$A$155:$Z$1048576,MATCH($A745,'Hoja de Trabajo para listado'!$A$155:$A$1048576,0),MATCH((CUADRO!L$5&amp;$E745),'Hoja de Trabajo para listado'!$A$151:$Z$151,0)),0)+IFERROR(INDEX('Hoja de Trabajo para listado'!$AB$155:$BA$1048576,MATCH($A745,'Hoja de Trabajo para listado'!$AB$155:$AB$1048576,0),MATCH((CUADRO!L$5&amp;$E745),'Hoja de Trabajo para listado'!$AB$151:$BA$151,0)),0)+IFERROR(INDEX('Hoja de Trabajo para listado'!$BC$155:$CB$1048576,MATCH($A745,'Hoja de Trabajo para listado'!$BC$155:$BC$1048576,0),MATCH((CUADRO!L$5&amp;$E745),'Hoja de Trabajo para listado'!$BC$151:$CB$151,0)),0)+IFERROR(INDEX('Hoja de Trabajo para listado'!$DE$153:$DG$274,MATCH($A745,'Hoja de Trabajo para listado'!$DE$153:$DE$1048576,0),MATCH((CUADRO!L$5&amp;$E745),'Hoja de Trabajo para listado'!$DE$151:$DG$151,0)),0)+IFERROR(INDEX('Hoja de Trabajo para listado'!$CD$155:$DC$1048576,MATCH($A745,'Hoja de Trabajo para listado'!$CD$155:$CD$1048576,0),MATCH((CUADRO!L$5&amp;$E745),'Hoja de Trabajo para listado'!$CD$151:$DC$151,0)),0)</f>
        <v>0</v>
      </c>
      <c r="M745" s="255">
        <f ca="1">+IFERROR(INDEX('Hoja de Trabajo para listado'!$A$155:$Z$1048576,MATCH($A745,'Hoja de Trabajo para listado'!$A$155:$A$1048576,0),MATCH((CUADRO!M$5&amp;$E745),'Hoja de Trabajo para listado'!$A$151:$Z$151,0)),0)+IFERROR(INDEX('Hoja de Trabajo para listado'!$AB$155:$BA$1048576,MATCH($A745,'Hoja de Trabajo para listado'!$AB$155:$AB$1048576,0),MATCH((CUADRO!M$5&amp;$E745),'Hoja de Trabajo para listado'!$AB$151:$BA$151,0)),0)+IFERROR(INDEX('Hoja de Trabajo para listado'!$BC$155:$CB$1048576,MATCH($A745,'Hoja de Trabajo para listado'!$BC$155:$BC$1048576,0),MATCH((CUADRO!M$5&amp;$E745),'Hoja de Trabajo para listado'!$BC$151:$CB$151,0)),0)+IFERROR(INDEX('Hoja de Trabajo para listado'!$DE$153:$DG$274,MATCH($A745,'Hoja de Trabajo para listado'!$DE$153:$DE$1048576,0),MATCH((CUADRO!M$5&amp;$E745),'Hoja de Trabajo para listado'!$DE$151:$DG$151,0)),0)+IFERROR(INDEX('Hoja de Trabajo para listado'!$CD$155:$DC$1048576,MATCH($A745,'Hoja de Trabajo para listado'!$CD$155:$CD$1048576,0),MATCH((CUADRO!M$5&amp;$E745),'Hoja de Trabajo para listado'!$CD$151:$DC$151,0)),0)</f>
        <v>0</v>
      </c>
      <c r="N745" s="255">
        <f ca="1">+IFERROR(INDEX('Hoja de Trabajo para listado'!$A$155:$Z$1048576,MATCH($A745,'Hoja de Trabajo para listado'!$A$155:$A$1048576,0),MATCH((CUADRO!N$5&amp;$E745),'Hoja de Trabajo para listado'!$A$151:$Z$151,0)),0)+IFERROR(INDEX('Hoja de Trabajo para listado'!$AB$155:$BA$1048576,MATCH($A745,'Hoja de Trabajo para listado'!$AB$155:$AB$1048576,0),MATCH((CUADRO!N$5&amp;$E745),'Hoja de Trabajo para listado'!$AB$151:$BA$151,0)),0)+IFERROR(INDEX('Hoja de Trabajo para listado'!$BC$155:$CB$1048576,MATCH($A745,'Hoja de Trabajo para listado'!$BC$155:$BC$1048576,0),MATCH((CUADRO!N$5&amp;$E745),'Hoja de Trabajo para listado'!$BC$151:$CB$151,0)),0)+IFERROR(INDEX('Hoja de Trabajo para listado'!$DE$153:$DG$274,MATCH($A745,'Hoja de Trabajo para listado'!$DE$153:$DE$1048576,0),MATCH((CUADRO!N$5&amp;$E745),'Hoja de Trabajo para listado'!$DE$151:$DG$151,0)),0)+IFERROR(INDEX('Hoja de Trabajo para listado'!$CD$155:$DC$1048576,MATCH($A745,'Hoja de Trabajo para listado'!$CD$155:$CD$1048576,0),MATCH((CUADRO!N$5&amp;$E745),'Hoja de Trabajo para listado'!$CD$151:$DC$151,0)),0)</f>
        <v>0</v>
      </c>
      <c r="O745" s="255">
        <f ca="1">+IFERROR(INDEX('Hoja de Trabajo para listado'!$A$155:$Z$1048576,MATCH($A745,'Hoja de Trabajo para listado'!$A$155:$A$1048576,0),MATCH((CUADRO!O$5&amp;$E745),'Hoja de Trabajo para listado'!$A$151:$Z$151,0)),0)+IFERROR(INDEX('Hoja de Trabajo para listado'!$AB$155:$BA$1048576,MATCH($A745,'Hoja de Trabajo para listado'!$AB$155:$AB$1048576,0),MATCH((CUADRO!O$5&amp;$E745),'Hoja de Trabajo para listado'!$AB$151:$BA$151,0)),0)+IFERROR(INDEX('Hoja de Trabajo para listado'!$BC$155:$CB$1048576,MATCH($A745,'Hoja de Trabajo para listado'!$BC$155:$BC$1048576,0),MATCH((CUADRO!O$5&amp;$E745),'Hoja de Trabajo para listado'!$BC$151:$CB$151,0)),0)+IFERROR(INDEX('Hoja de Trabajo para listado'!$DE$153:$DG$274,MATCH($A745,'Hoja de Trabajo para listado'!$DE$153:$DE$1048576,0),MATCH((CUADRO!O$5&amp;$E745),'Hoja de Trabajo para listado'!$DE$151:$DG$151,0)),0)+IFERROR(INDEX('Hoja de Trabajo para listado'!$CD$155:$DC$1048576,MATCH($A745,'Hoja de Trabajo para listado'!$CD$155:$CD$1048576,0),MATCH((CUADRO!O$5&amp;$E745),'Hoja de Trabajo para listado'!$CD$151:$DC$151,0)),0)</f>
        <v>0</v>
      </c>
      <c r="P745" s="255">
        <f ca="1">+IFERROR(INDEX('Hoja de Trabajo para listado'!$A$155:$Z$1048576,MATCH($A745,'Hoja de Trabajo para listado'!$A$155:$A$1048576,0),MATCH((CUADRO!P$5&amp;$E745),'Hoja de Trabajo para listado'!$A$151:$Z$151,0)),0)+IFERROR(INDEX('Hoja de Trabajo para listado'!$AB$155:$BA$1048576,MATCH($A745,'Hoja de Trabajo para listado'!$AB$155:$AB$1048576,0),MATCH((CUADRO!P$5&amp;$E745),'Hoja de Trabajo para listado'!$AB$151:$BA$151,0)),0)+IFERROR(INDEX('Hoja de Trabajo para listado'!$BC$155:$CB$1048576,MATCH($A745,'Hoja de Trabajo para listado'!$BC$155:$BC$1048576,0),MATCH((CUADRO!P$5&amp;$E745),'Hoja de Trabajo para listado'!$BC$151:$CB$151,0)),0)+IFERROR(INDEX('Hoja de Trabajo para listado'!$DE$153:$DG$274,MATCH($A745,'Hoja de Trabajo para listado'!$DE$153:$DE$1048576,0),MATCH((CUADRO!P$5&amp;$E745),'Hoja de Trabajo para listado'!$DE$151:$DG$151,0)),0)+IFERROR(INDEX('Hoja de Trabajo para listado'!$CD$155:$DC$1048576,MATCH($A745,'Hoja de Trabajo para listado'!$CD$155:$CD$1048576,0),MATCH((CUADRO!P$5&amp;$E745),'Hoja de Trabajo para listado'!$CD$151:$DC$151,0)),0)</f>
        <v>0</v>
      </c>
      <c r="Q745" s="255">
        <f ca="1">+IFERROR(INDEX('Hoja de Trabajo para listado'!$A$155:$Z$1048576,MATCH($A745,'Hoja de Trabajo para listado'!$A$155:$A$1048576,0),MATCH((CUADRO!Q$5&amp;$E745),'Hoja de Trabajo para listado'!$A$151:$Z$151,0)),0)+IFERROR(INDEX('Hoja de Trabajo para listado'!$AB$155:$BA$1048576,MATCH($A745,'Hoja de Trabajo para listado'!$AB$155:$AB$1048576,0),MATCH((CUADRO!Q$5&amp;$E745),'Hoja de Trabajo para listado'!$AB$151:$BA$151,0)),0)+IFERROR(INDEX('Hoja de Trabajo para listado'!$BC$155:$CB$1048576,MATCH($A745,'Hoja de Trabajo para listado'!$BC$155:$BC$1048576,0),MATCH((CUADRO!Q$5&amp;$E745),'Hoja de Trabajo para listado'!$BC$151:$CB$151,0)),0)+IFERROR(INDEX('Hoja de Trabajo para listado'!$DE$153:$DG$274,MATCH($A745,'Hoja de Trabajo para listado'!$DE$153:$DE$1048576,0),MATCH((CUADRO!Q$5&amp;$E745),'Hoja de Trabajo para listado'!$DE$151:$DG$151,0)),0)+IFERROR(INDEX('Hoja de Trabajo para listado'!$CD$155:$DC$1048576,MATCH($A745,'Hoja de Trabajo para listado'!$CD$155:$CD$1048576,0),MATCH((CUADRO!Q$5&amp;$E745),'Hoja de Trabajo para listado'!$CD$151:$DC$151,0)),0)</f>
        <v>0</v>
      </c>
      <c r="R745" s="255">
        <f t="shared" ca="1" si="22"/>
        <v>0</v>
      </c>
      <c r="S745" s="262">
        <f ca="1">+R744+R745</f>
        <v>0</v>
      </c>
      <c r="T745" s="255">
        <f ca="1">+S745</f>
        <v>0</v>
      </c>
      <c r="U745" s="254">
        <f t="shared" si="23"/>
        <v>2</v>
      </c>
      <c r="V745" s="362" t="str">
        <f>+VLOOKUP(A745,bd_lista!$A$3:$E$590,5,FALSE)</f>
        <v>Gobiernos Autonomos Municipales</v>
      </c>
      <c r="W745" s="362"/>
      <c r="X745" s="254">
        <f>+VLOOKUP(A745,[2]Sheet1!$A$13:$D$744,4,FALSE)</f>
        <v>0</v>
      </c>
      <c r="Y745" s="254" t="e">
        <f>+VLOOKUP(X745,bd_lista!$A$3:$C$590,3,FALSE)</f>
        <v>#N/A</v>
      </c>
      <c r="Z745" s="314"/>
      <c r="AA745" s="315"/>
    </row>
    <row r="746" spans="1:27" customFormat="1" ht="15" hidden="1" customHeight="1">
      <c r="A746" s="32">
        <v>1418</v>
      </c>
      <c r="B746" s="306">
        <f>+A746</f>
        <v>1418</v>
      </c>
      <c r="C746" s="259" t="str">
        <f>+VLOOKUP(A746,bd_lista!$A$3:$C$590,3,FALSE)</f>
        <v>Gobierno Autónomo Municipal de Huachacalla</v>
      </c>
      <c r="D746" s="361" t="str">
        <f>+C746</f>
        <v>Gobierno Autónomo Municipal de Huachacalla</v>
      </c>
      <c r="E746" s="254" t="s">
        <v>1313</v>
      </c>
      <c r="F746" s="255">
        <f ca="1">+IFERROR(INDEX('Hoja de Trabajo para listado'!$A$155:$Z$1048576,MATCH($A746,'Hoja de Trabajo para listado'!$A$155:$A$1048576,0),MATCH((CUADRO!F$5&amp;$E746),'Hoja de Trabajo para listado'!$A$151:$Z$151,0)),0)+IFERROR(INDEX('Hoja de Trabajo para listado'!$AB$155:$BA$1048576,MATCH($A746,'Hoja de Trabajo para listado'!$AB$155:$AB$1048576,0),MATCH((CUADRO!F$5&amp;$E746),'Hoja de Trabajo para listado'!$AB$151:$BA$151,0)),0)+IFERROR(INDEX('Hoja de Trabajo para listado'!$BC$155:$CB$1048576,MATCH($A746,'Hoja de Trabajo para listado'!$BC$155:$BC$1048576,0),MATCH((CUADRO!F$5&amp;$E746),'Hoja de Trabajo para listado'!$BC$151:$CB$151,0)),0)+IFERROR(INDEX('Hoja de Trabajo para listado'!$DE$153:$DG$274,MATCH($A746,'Hoja de Trabajo para listado'!$DE$153:$DE$1048576,0),MATCH((CUADRO!F$5&amp;$E746),'Hoja de Trabajo para listado'!$DE$151:$DG$151,0)),0)+IFERROR(INDEX('Hoja de Trabajo para listado'!$CD$155:$DC$1048576,MATCH($A746,'Hoja de Trabajo para listado'!$CD$155:$CD$1048576,0),MATCH((CUADRO!F$5&amp;$E746),'Hoja de Trabajo para listado'!$CD$151:$DC$151,0)),0)</f>
        <v>0</v>
      </c>
      <c r="G746" s="255">
        <f ca="1">+IFERROR(INDEX('Hoja de Trabajo para listado'!$A$155:$Z$1048576,MATCH($A746,'Hoja de Trabajo para listado'!$A$155:$A$1048576,0),MATCH((CUADRO!G$5&amp;$E746),'Hoja de Trabajo para listado'!$A$151:$Z$151,0)),0)+IFERROR(INDEX('Hoja de Trabajo para listado'!$AB$155:$BA$1048576,MATCH($A746,'Hoja de Trabajo para listado'!$AB$155:$AB$1048576,0),MATCH((CUADRO!G$5&amp;$E746),'Hoja de Trabajo para listado'!$AB$151:$BA$151,0)),0)+IFERROR(INDEX('Hoja de Trabajo para listado'!$BC$155:$CB$1048576,MATCH($A746,'Hoja de Trabajo para listado'!$BC$155:$BC$1048576,0),MATCH((CUADRO!G$5&amp;$E746),'Hoja de Trabajo para listado'!$BC$151:$CB$151,0)),0)+IFERROR(INDEX('Hoja de Trabajo para listado'!$DE$153:$DG$274,MATCH($A746,'Hoja de Trabajo para listado'!$DE$153:$DE$1048576,0),MATCH((CUADRO!G$5&amp;$E746),'Hoja de Trabajo para listado'!$DE$151:$DG$151,0)),0)+IFERROR(INDEX('Hoja de Trabajo para listado'!$CD$155:$DC$1048576,MATCH($A746,'Hoja de Trabajo para listado'!$CD$155:$CD$1048576,0),MATCH((CUADRO!G$5&amp;$E746),'Hoja de Trabajo para listado'!$CD$151:$DC$151,0)),0)</f>
        <v>0</v>
      </c>
      <c r="H746" s="255">
        <f ca="1">+IFERROR(INDEX('Hoja de Trabajo para listado'!$A$155:$Z$1048576,MATCH($A746,'Hoja de Trabajo para listado'!$A$155:$A$1048576,0),MATCH((CUADRO!H$5&amp;$E746),'Hoja de Trabajo para listado'!$A$151:$Z$151,0)),0)+IFERROR(INDEX('Hoja de Trabajo para listado'!$AB$155:$BA$1048576,MATCH($A746,'Hoja de Trabajo para listado'!$AB$155:$AB$1048576,0),MATCH((CUADRO!H$5&amp;$E746),'Hoja de Trabajo para listado'!$AB$151:$BA$151,0)),0)+IFERROR(INDEX('Hoja de Trabajo para listado'!$BC$155:$CB$1048576,MATCH($A746,'Hoja de Trabajo para listado'!$BC$155:$BC$1048576,0),MATCH((CUADRO!H$5&amp;$E746),'Hoja de Trabajo para listado'!$BC$151:$CB$151,0)),0)+IFERROR(INDEX('Hoja de Trabajo para listado'!$DE$153:$DG$274,MATCH($A746,'Hoja de Trabajo para listado'!$DE$153:$DE$1048576,0),MATCH((CUADRO!H$5&amp;$E746),'Hoja de Trabajo para listado'!$DE$151:$DG$151,0)),0)+IFERROR(INDEX('Hoja de Trabajo para listado'!$CD$155:$DC$1048576,MATCH($A746,'Hoja de Trabajo para listado'!$CD$155:$CD$1048576,0),MATCH((CUADRO!H$5&amp;$E746),'Hoja de Trabajo para listado'!$CD$151:$DC$151,0)),0)</f>
        <v>0</v>
      </c>
      <c r="I746" s="255">
        <f ca="1">+IFERROR(INDEX('Hoja de Trabajo para listado'!$A$155:$Z$1048576,MATCH($A746,'Hoja de Trabajo para listado'!$A$155:$A$1048576,0),MATCH((CUADRO!I$5&amp;$E746),'Hoja de Trabajo para listado'!$A$151:$Z$151,0)),0)+IFERROR(INDEX('Hoja de Trabajo para listado'!$AB$155:$BA$1048576,MATCH($A746,'Hoja de Trabajo para listado'!$AB$155:$AB$1048576,0),MATCH((CUADRO!I$5&amp;$E746),'Hoja de Trabajo para listado'!$AB$151:$BA$151,0)),0)+IFERROR(INDEX('Hoja de Trabajo para listado'!$BC$155:$CB$1048576,MATCH($A746,'Hoja de Trabajo para listado'!$BC$155:$BC$1048576,0),MATCH((CUADRO!I$5&amp;$E746),'Hoja de Trabajo para listado'!$BC$151:$CB$151,0)),0)+IFERROR(INDEX('Hoja de Trabajo para listado'!$DE$153:$DG$274,MATCH($A746,'Hoja de Trabajo para listado'!$DE$153:$DE$1048576,0),MATCH((CUADRO!I$5&amp;$E746),'Hoja de Trabajo para listado'!$DE$151:$DG$151,0)),0)+IFERROR(INDEX('Hoja de Trabajo para listado'!$CD$155:$DC$1048576,MATCH($A746,'Hoja de Trabajo para listado'!$CD$155:$CD$1048576,0),MATCH((CUADRO!I$5&amp;$E746),'Hoja de Trabajo para listado'!$CD$151:$DC$151,0)),0)</f>
        <v>0</v>
      </c>
      <c r="J746" s="255">
        <f ca="1">+IFERROR(INDEX('Hoja de Trabajo para listado'!$A$155:$Z$1048576,MATCH($A746,'Hoja de Trabajo para listado'!$A$155:$A$1048576,0),MATCH((CUADRO!J$5&amp;$E746),'Hoja de Trabajo para listado'!$A$151:$Z$151,0)),0)+IFERROR(INDEX('Hoja de Trabajo para listado'!$AB$155:$BA$1048576,MATCH($A746,'Hoja de Trabajo para listado'!$AB$155:$AB$1048576,0),MATCH((CUADRO!J$5&amp;$E746),'Hoja de Trabajo para listado'!$AB$151:$BA$151,0)),0)+IFERROR(INDEX('Hoja de Trabajo para listado'!$BC$155:$CB$1048576,MATCH($A746,'Hoja de Trabajo para listado'!$BC$155:$BC$1048576,0),MATCH((CUADRO!J$5&amp;$E746),'Hoja de Trabajo para listado'!$BC$151:$CB$151,0)),0)+IFERROR(INDEX('Hoja de Trabajo para listado'!$DE$153:$DG$274,MATCH($A746,'Hoja de Trabajo para listado'!$DE$153:$DE$1048576,0),MATCH((CUADRO!J$5&amp;$E746),'Hoja de Trabajo para listado'!$DE$151:$DG$151,0)),0)+IFERROR(INDEX('Hoja de Trabajo para listado'!$CD$155:$DC$1048576,MATCH($A746,'Hoja de Trabajo para listado'!$CD$155:$CD$1048576,0),MATCH((CUADRO!J$5&amp;$E746),'Hoja de Trabajo para listado'!$CD$151:$DC$151,0)),0)</f>
        <v>0</v>
      </c>
      <c r="K746" s="255">
        <f ca="1">+IFERROR(INDEX('Hoja de Trabajo para listado'!$A$155:$Z$1048576,MATCH($A746,'Hoja de Trabajo para listado'!$A$155:$A$1048576,0),MATCH((CUADRO!K$5&amp;$E746),'Hoja de Trabajo para listado'!$A$151:$Z$151,0)),0)+IFERROR(INDEX('Hoja de Trabajo para listado'!$AB$155:$BA$1048576,MATCH($A746,'Hoja de Trabajo para listado'!$AB$155:$AB$1048576,0),MATCH((CUADRO!K$5&amp;$E746),'Hoja de Trabajo para listado'!$AB$151:$BA$151,0)),0)+IFERROR(INDEX('Hoja de Trabajo para listado'!$BC$155:$CB$1048576,MATCH($A746,'Hoja de Trabajo para listado'!$BC$155:$BC$1048576,0),MATCH((CUADRO!K$5&amp;$E746),'Hoja de Trabajo para listado'!$BC$151:$CB$151,0)),0)+IFERROR(INDEX('Hoja de Trabajo para listado'!$DE$153:$DG$274,MATCH($A746,'Hoja de Trabajo para listado'!$DE$153:$DE$1048576,0),MATCH((CUADRO!K$5&amp;$E746),'Hoja de Trabajo para listado'!$DE$151:$DG$151,0)),0)+IFERROR(INDEX('Hoja de Trabajo para listado'!$CD$155:$DC$1048576,MATCH($A746,'Hoja de Trabajo para listado'!$CD$155:$CD$1048576,0),MATCH((CUADRO!K$5&amp;$E746),'Hoja de Trabajo para listado'!$CD$151:$DC$151,0)),0)</f>
        <v>0</v>
      </c>
      <c r="L746" s="255">
        <f ca="1">+IFERROR(INDEX('Hoja de Trabajo para listado'!$A$155:$Z$1048576,MATCH($A746,'Hoja de Trabajo para listado'!$A$155:$A$1048576,0),MATCH((CUADRO!L$5&amp;$E746),'Hoja de Trabajo para listado'!$A$151:$Z$151,0)),0)+IFERROR(INDEX('Hoja de Trabajo para listado'!$AB$155:$BA$1048576,MATCH($A746,'Hoja de Trabajo para listado'!$AB$155:$AB$1048576,0),MATCH((CUADRO!L$5&amp;$E746),'Hoja de Trabajo para listado'!$AB$151:$BA$151,0)),0)+IFERROR(INDEX('Hoja de Trabajo para listado'!$BC$155:$CB$1048576,MATCH($A746,'Hoja de Trabajo para listado'!$BC$155:$BC$1048576,0),MATCH((CUADRO!L$5&amp;$E746),'Hoja de Trabajo para listado'!$BC$151:$CB$151,0)),0)+IFERROR(INDEX('Hoja de Trabajo para listado'!$DE$153:$DG$274,MATCH($A746,'Hoja de Trabajo para listado'!$DE$153:$DE$1048576,0),MATCH((CUADRO!L$5&amp;$E746),'Hoja de Trabajo para listado'!$DE$151:$DG$151,0)),0)+IFERROR(INDEX('Hoja de Trabajo para listado'!$CD$155:$DC$1048576,MATCH($A746,'Hoja de Trabajo para listado'!$CD$155:$CD$1048576,0),MATCH((CUADRO!L$5&amp;$E746),'Hoja de Trabajo para listado'!$CD$151:$DC$151,0)),0)</f>
        <v>0</v>
      </c>
      <c r="M746" s="255">
        <f ca="1">+IFERROR(INDEX('Hoja de Trabajo para listado'!$A$155:$Z$1048576,MATCH($A746,'Hoja de Trabajo para listado'!$A$155:$A$1048576,0),MATCH((CUADRO!M$5&amp;$E746),'Hoja de Trabajo para listado'!$A$151:$Z$151,0)),0)+IFERROR(INDEX('Hoja de Trabajo para listado'!$AB$155:$BA$1048576,MATCH($A746,'Hoja de Trabajo para listado'!$AB$155:$AB$1048576,0),MATCH((CUADRO!M$5&amp;$E746),'Hoja de Trabajo para listado'!$AB$151:$BA$151,0)),0)+IFERROR(INDEX('Hoja de Trabajo para listado'!$BC$155:$CB$1048576,MATCH($A746,'Hoja de Trabajo para listado'!$BC$155:$BC$1048576,0),MATCH((CUADRO!M$5&amp;$E746),'Hoja de Trabajo para listado'!$BC$151:$CB$151,0)),0)+IFERROR(INDEX('Hoja de Trabajo para listado'!$DE$153:$DG$274,MATCH($A746,'Hoja de Trabajo para listado'!$DE$153:$DE$1048576,0),MATCH((CUADRO!M$5&amp;$E746),'Hoja de Trabajo para listado'!$DE$151:$DG$151,0)),0)+IFERROR(INDEX('Hoja de Trabajo para listado'!$CD$155:$DC$1048576,MATCH($A746,'Hoja de Trabajo para listado'!$CD$155:$CD$1048576,0),MATCH((CUADRO!M$5&amp;$E746),'Hoja de Trabajo para listado'!$CD$151:$DC$151,0)),0)</f>
        <v>0</v>
      </c>
      <c r="N746" s="255">
        <f ca="1">+IFERROR(INDEX('Hoja de Trabajo para listado'!$A$155:$Z$1048576,MATCH($A746,'Hoja de Trabajo para listado'!$A$155:$A$1048576,0),MATCH((CUADRO!N$5&amp;$E746),'Hoja de Trabajo para listado'!$A$151:$Z$151,0)),0)+IFERROR(INDEX('Hoja de Trabajo para listado'!$AB$155:$BA$1048576,MATCH($A746,'Hoja de Trabajo para listado'!$AB$155:$AB$1048576,0),MATCH((CUADRO!N$5&amp;$E746),'Hoja de Trabajo para listado'!$AB$151:$BA$151,0)),0)+IFERROR(INDEX('Hoja de Trabajo para listado'!$BC$155:$CB$1048576,MATCH($A746,'Hoja de Trabajo para listado'!$BC$155:$BC$1048576,0),MATCH((CUADRO!N$5&amp;$E746),'Hoja de Trabajo para listado'!$BC$151:$CB$151,0)),0)+IFERROR(INDEX('Hoja de Trabajo para listado'!$DE$153:$DG$274,MATCH($A746,'Hoja de Trabajo para listado'!$DE$153:$DE$1048576,0),MATCH((CUADRO!N$5&amp;$E746),'Hoja de Trabajo para listado'!$DE$151:$DG$151,0)),0)+IFERROR(INDEX('Hoja de Trabajo para listado'!$CD$155:$DC$1048576,MATCH($A746,'Hoja de Trabajo para listado'!$CD$155:$CD$1048576,0),MATCH((CUADRO!N$5&amp;$E746),'Hoja de Trabajo para listado'!$CD$151:$DC$151,0)),0)</f>
        <v>0</v>
      </c>
      <c r="O746" s="255">
        <f ca="1">+IFERROR(INDEX('Hoja de Trabajo para listado'!$A$155:$Z$1048576,MATCH($A746,'Hoja de Trabajo para listado'!$A$155:$A$1048576,0),MATCH((CUADRO!O$5&amp;$E746),'Hoja de Trabajo para listado'!$A$151:$Z$151,0)),0)+IFERROR(INDEX('Hoja de Trabajo para listado'!$AB$155:$BA$1048576,MATCH($A746,'Hoja de Trabajo para listado'!$AB$155:$AB$1048576,0),MATCH((CUADRO!O$5&amp;$E746),'Hoja de Trabajo para listado'!$AB$151:$BA$151,0)),0)+IFERROR(INDEX('Hoja de Trabajo para listado'!$BC$155:$CB$1048576,MATCH($A746,'Hoja de Trabajo para listado'!$BC$155:$BC$1048576,0),MATCH((CUADRO!O$5&amp;$E746),'Hoja de Trabajo para listado'!$BC$151:$CB$151,0)),0)+IFERROR(INDEX('Hoja de Trabajo para listado'!$DE$153:$DG$274,MATCH($A746,'Hoja de Trabajo para listado'!$DE$153:$DE$1048576,0),MATCH((CUADRO!O$5&amp;$E746),'Hoja de Trabajo para listado'!$DE$151:$DG$151,0)),0)+IFERROR(INDEX('Hoja de Trabajo para listado'!$CD$155:$DC$1048576,MATCH($A746,'Hoja de Trabajo para listado'!$CD$155:$CD$1048576,0),MATCH((CUADRO!O$5&amp;$E746),'Hoja de Trabajo para listado'!$CD$151:$DC$151,0)),0)</f>
        <v>0</v>
      </c>
      <c r="P746" s="255">
        <f ca="1">+IFERROR(INDEX('Hoja de Trabajo para listado'!$A$155:$Z$1048576,MATCH($A746,'Hoja de Trabajo para listado'!$A$155:$A$1048576,0),MATCH((CUADRO!P$5&amp;$E746),'Hoja de Trabajo para listado'!$A$151:$Z$151,0)),0)+IFERROR(INDEX('Hoja de Trabajo para listado'!$AB$155:$BA$1048576,MATCH($A746,'Hoja de Trabajo para listado'!$AB$155:$AB$1048576,0),MATCH((CUADRO!P$5&amp;$E746),'Hoja de Trabajo para listado'!$AB$151:$BA$151,0)),0)+IFERROR(INDEX('Hoja de Trabajo para listado'!$BC$155:$CB$1048576,MATCH($A746,'Hoja de Trabajo para listado'!$BC$155:$BC$1048576,0),MATCH((CUADRO!P$5&amp;$E746),'Hoja de Trabajo para listado'!$BC$151:$CB$151,0)),0)+IFERROR(INDEX('Hoja de Trabajo para listado'!$DE$153:$DG$274,MATCH($A746,'Hoja de Trabajo para listado'!$DE$153:$DE$1048576,0),MATCH((CUADRO!P$5&amp;$E746),'Hoja de Trabajo para listado'!$DE$151:$DG$151,0)),0)+IFERROR(INDEX('Hoja de Trabajo para listado'!$CD$155:$DC$1048576,MATCH($A746,'Hoja de Trabajo para listado'!$CD$155:$CD$1048576,0),MATCH((CUADRO!P$5&amp;$E746),'Hoja de Trabajo para listado'!$CD$151:$DC$151,0)),0)</f>
        <v>0</v>
      </c>
      <c r="Q746" s="255">
        <f ca="1">+IFERROR(INDEX('Hoja de Trabajo para listado'!$A$155:$Z$1048576,MATCH($A746,'Hoja de Trabajo para listado'!$A$155:$A$1048576,0),MATCH((CUADRO!Q$5&amp;$E746),'Hoja de Trabajo para listado'!$A$151:$Z$151,0)),0)+IFERROR(INDEX('Hoja de Trabajo para listado'!$AB$155:$BA$1048576,MATCH($A746,'Hoja de Trabajo para listado'!$AB$155:$AB$1048576,0),MATCH((CUADRO!Q$5&amp;$E746),'Hoja de Trabajo para listado'!$AB$151:$BA$151,0)),0)+IFERROR(INDEX('Hoja de Trabajo para listado'!$BC$155:$CB$1048576,MATCH($A746,'Hoja de Trabajo para listado'!$BC$155:$BC$1048576,0),MATCH((CUADRO!Q$5&amp;$E746),'Hoja de Trabajo para listado'!$BC$151:$CB$151,0)),0)+IFERROR(INDEX('Hoja de Trabajo para listado'!$DE$153:$DG$274,MATCH($A746,'Hoja de Trabajo para listado'!$DE$153:$DE$1048576,0),MATCH((CUADRO!Q$5&amp;$E746),'Hoja de Trabajo para listado'!$DE$151:$DG$151,0)),0)+IFERROR(INDEX('Hoja de Trabajo para listado'!$CD$155:$DC$1048576,MATCH($A746,'Hoja de Trabajo para listado'!$CD$155:$CD$1048576,0),MATCH((CUADRO!Q$5&amp;$E746),'Hoja de Trabajo para listado'!$CD$151:$DC$151,0)),0)</f>
        <v>0</v>
      </c>
      <c r="R746" s="255">
        <f t="shared" ca="1" si="22"/>
        <v>0</v>
      </c>
      <c r="S746" s="262"/>
      <c r="T746" s="255">
        <f ca="1">+T747</f>
        <v>0</v>
      </c>
      <c r="U746" s="254">
        <f t="shared" si="23"/>
        <v>1</v>
      </c>
      <c r="V746" s="362" t="str">
        <f>+VLOOKUP(A746,bd_lista!$A$3:$E$590,5,FALSE)</f>
        <v>Gobiernos Autonomos Municipales</v>
      </c>
      <c r="W746" s="361" t="str">
        <f>+V746</f>
        <v>Gobiernos Autonomos Municipales</v>
      </c>
      <c r="X746" s="254">
        <f>+VLOOKUP(A746,[2]Sheet1!$A$13:$D$744,4,FALSE)</f>
        <v>0</v>
      </c>
      <c r="Y746" s="254" t="e">
        <f>+VLOOKUP(X746,bd_lista!$A$3:$C$590,3,FALSE)</f>
        <v>#N/A</v>
      </c>
      <c r="Z746" s="316">
        <f>+X746</f>
        <v>0</v>
      </c>
      <c r="AA746" s="317" t="e">
        <f>+Y746</f>
        <v>#N/A</v>
      </c>
    </row>
    <row r="747" spans="1:27" customFormat="1" ht="15" hidden="1" customHeight="1">
      <c r="A747" s="32">
        <v>1418</v>
      </c>
      <c r="B747" s="307"/>
      <c r="C747" s="259" t="str">
        <f>+VLOOKUP(A747,bd_lista!$A$3:$C$590,3,FALSE)</f>
        <v>Gobierno Autónomo Municipal de Huachacalla</v>
      </c>
      <c r="D747" s="362"/>
      <c r="E747" s="256" t="s">
        <v>1314</v>
      </c>
      <c r="F747" s="255">
        <f ca="1">+IFERROR(INDEX('Hoja de Trabajo para listado'!$A$155:$Z$1048576,MATCH($A747,'Hoja de Trabajo para listado'!$A$155:$A$1048576,0),MATCH((CUADRO!F$5&amp;$E747),'Hoja de Trabajo para listado'!$A$151:$Z$151,0)),0)+IFERROR(INDEX('Hoja de Trabajo para listado'!$AB$155:$BA$1048576,MATCH($A747,'Hoja de Trabajo para listado'!$AB$155:$AB$1048576,0),MATCH((CUADRO!F$5&amp;$E747),'Hoja de Trabajo para listado'!$AB$151:$BA$151,0)),0)+IFERROR(INDEX('Hoja de Trabajo para listado'!$BC$155:$CB$1048576,MATCH($A747,'Hoja de Trabajo para listado'!$BC$155:$BC$1048576,0),MATCH((CUADRO!F$5&amp;$E747),'Hoja de Trabajo para listado'!$BC$151:$CB$151,0)),0)+IFERROR(INDEX('Hoja de Trabajo para listado'!$DE$153:$DG$274,MATCH($A747,'Hoja de Trabajo para listado'!$DE$153:$DE$1048576,0),MATCH((CUADRO!F$5&amp;$E747),'Hoja de Trabajo para listado'!$DE$151:$DG$151,0)),0)+IFERROR(INDEX('Hoja de Trabajo para listado'!$CD$155:$DC$1048576,MATCH($A747,'Hoja de Trabajo para listado'!$CD$155:$CD$1048576,0),MATCH((CUADRO!F$5&amp;$E747),'Hoja de Trabajo para listado'!$CD$151:$DC$151,0)),0)</f>
        <v>0</v>
      </c>
      <c r="G747" s="255">
        <f ca="1">+IFERROR(INDEX('Hoja de Trabajo para listado'!$A$155:$Z$1048576,MATCH($A747,'Hoja de Trabajo para listado'!$A$155:$A$1048576,0),MATCH((CUADRO!G$5&amp;$E747),'Hoja de Trabajo para listado'!$A$151:$Z$151,0)),0)+IFERROR(INDEX('Hoja de Trabajo para listado'!$AB$155:$BA$1048576,MATCH($A747,'Hoja de Trabajo para listado'!$AB$155:$AB$1048576,0),MATCH((CUADRO!G$5&amp;$E747),'Hoja de Trabajo para listado'!$AB$151:$BA$151,0)),0)+IFERROR(INDEX('Hoja de Trabajo para listado'!$BC$155:$CB$1048576,MATCH($A747,'Hoja de Trabajo para listado'!$BC$155:$BC$1048576,0),MATCH((CUADRO!G$5&amp;$E747),'Hoja de Trabajo para listado'!$BC$151:$CB$151,0)),0)+IFERROR(INDEX('Hoja de Trabajo para listado'!$DE$153:$DG$274,MATCH($A747,'Hoja de Trabajo para listado'!$DE$153:$DE$1048576,0),MATCH((CUADRO!G$5&amp;$E747),'Hoja de Trabajo para listado'!$DE$151:$DG$151,0)),0)+IFERROR(INDEX('Hoja de Trabajo para listado'!$CD$155:$DC$1048576,MATCH($A747,'Hoja de Trabajo para listado'!$CD$155:$CD$1048576,0),MATCH((CUADRO!G$5&amp;$E747),'Hoja de Trabajo para listado'!$CD$151:$DC$151,0)),0)</f>
        <v>0</v>
      </c>
      <c r="H747" s="255">
        <f ca="1">+IFERROR(INDEX('Hoja de Trabajo para listado'!$A$155:$Z$1048576,MATCH($A747,'Hoja de Trabajo para listado'!$A$155:$A$1048576,0),MATCH((CUADRO!H$5&amp;$E747),'Hoja de Trabajo para listado'!$A$151:$Z$151,0)),0)+IFERROR(INDEX('Hoja de Trabajo para listado'!$AB$155:$BA$1048576,MATCH($A747,'Hoja de Trabajo para listado'!$AB$155:$AB$1048576,0),MATCH((CUADRO!H$5&amp;$E747),'Hoja de Trabajo para listado'!$AB$151:$BA$151,0)),0)+IFERROR(INDEX('Hoja de Trabajo para listado'!$BC$155:$CB$1048576,MATCH($A747,'Hoja de Trabajo para listado'!$BC$155:$BC$1048576,0),MATCH((CUADRO!H$5&amp;$E747),'Hoja de Trabajo para listado'!$BC$151:$CB$151,0)),0)+IFERROR(INDEX('Hoja de Trabajo para listado'!$DE$153:$DG$274,MATCH($A747,'Hoja de Trabajo para listado'!$DE$153:$DE$1048576,0),MATCH((CUADRO!H$5&amp;$E747),'Hoja de Trabajo para listado'!$DE$151:$DG$151,0)),0)+IFERROR(INDEX('Hoja de Trabajo para listado'!$CD$155:$DC$1048576,MATCH($A747,'Hoja de Trabajo para listado'!$CD$155:$CD$1048576,0),MATCH((CUADRO!H$5&amp;$E747),'Hoja de Trabajo para listado'!$CD$151:$DC$151,0)),0)</f>
        <v>0</v>
      </c>
      <c r="I747" s="255">
        <f ca="1">+IFERROR(INDEX('Hoja de Trabajo para listado'!$A$155:$Z$1048576,MATCH($A747,'Hoja de Trabajo para listado'!$A$155:$A$1048576,0),MATCH((CUADRO!I$5&amp;$E747),'Hoja de Trabajo para listado'!$A$151:$Z$151,0)),0)+IFERROR(INDEX('Hoja de Trabajo para listado'!$AB$155:$BA$1048576,MATCH($A747,'Hoja de Trabajo para listado'!$AB$155:$AB$1048576,0),MATCH((CUADRO!I$5&amp;$E747),'Hoja de Trabajo para listado'!$AB$151:$BA$151,0)),0)+IFERROR(INDEX('Hoja de Trabajo para listado'!$BC$155:$CB$1048576,MATCH($A747,'Hoja de Trabajo para listado'!$BC$155:$BC$1048576,0),MATCH((CUADRO!I$5&amp;$E747),'Hoja de Trabajo para listado'!$BC$151:$CB$151,0)),0)+IFERROR(INDEX('Hoja de Trabajo para listado'!$DE$153:$DG$274,MATCH($A747,'Hoja de Trabajo para listado'!$DE$153:$DE$1048576,0),MATCH((CUADRO!I$5&amp;$E747),'Hoja de Trabajo para listado'!$DE$151:$DG$151,0)),0)+IFERROR(INDEX('Hoja de Trabajo para listado'!$CD$155:$DC$1048576,MATCH($A747,'Hoja de Trabajo para listado'!$CD$155:$CD$1048576,0),MATCH((CUADRO!I$5&amp;$E747),'Hoja de Trabajo para listado'!$CD$151:$DC$151,0)),0)</f>
        <v>0</v>
      </c>
      <c r="J747" s="255">
        <f ca="1">+IFERROR(INDEX('Hoja de Trabajo para listado'!$A$155:$Z$1048576,MATCH($A747,'Hoja de Trabajo para listado'!$A$155:$A$1048576,0),MATCH((CUADRO!J$5&amp;$E747),'Hoja de Trabajo para listado'!$A$151:$Z$151,0)),0)+IFERROR(INDEX('Hoja de Trabajo para listado'!$AB$155:$BA$1048576,MATCH($A747,'Hoja de Trabajo para listado'!$AB$155:$AB$1048576,0),MATCH((CUADRO!J$5&amp;$E747),'Hoja de Trabajo para listado'!$AB$151:$BA$151,0)),0)+IFERROR(INDEX('Hoja de Trabajo para listado'!$BC$155:$CB$1048576,MATCH($A747,'Hoja de Trabajo para listado'!$BC$155:$BC$1048576,0),MATCH((CUADRO!J$5&amp;$E747),'Hoja de Trabajo para listado'!$BC$151:$CB$151,0)),0)+IFERROR(INDEX('Hoja de Trabajo para listado'!$DE$153:$DG$274,MATCH($A747,'Hoja de Trabajo para listado'!$DE$153:$DE$1048576,0),MATCH((CUADRO!J$5&amp;$E747),'Hoja de Trabajo para listado'!$DE$151:$DG$151,0)),0)+IFERROR(INDEX('Hoja de Trabajo para listado'!$CD$155:$DC$1048576,MATCH($A747,'Hoja de Trabajo para listado'!$CD$155:$CD$1048576,0),MATCH((CUADRO!J$5&amp;$E747),'Hoja de Trabajo para listado'!$CD$151:$DC$151,0)),0)</f>
        <v>0</v>
      </c>
      <c r="K747" s="255">
        <f ca="1">+IFERROR(INDEX('Hoja de Trabajo para listado'!$A$155:$Z$1048576,MATCH($A747,'Hoja de Trabajo para listado'!$A$155:$A$1048576,0),MATCH((CUADRO!K$5&amp;$E747),'Hoja de Trabajo para listado'!$A$151:$Z$151,0)),0)+IFERROR(INDEX('Hoja de Trabajo para listado'!$AB$155:$BA$1048576,MATCH($A747,'Hoja de Trabajo para listado'!$AB$155:$AB$1048576,0),MATCH((CUADRO!K$5&amp;$E747),'Hoja de Trabajo para listado'!$AB$151:$BA$151,0)),0)+IFERROR(INDEX('Hoja de Trabajo para listado'!$BC$155:$CB$1048576,MATCH($A747,'Hoja de Trabajo para listado'!$BC$155:$BC$1048576,0),MATCH((CUADRO!K$5&amp;$E747),'Hoja de Trabajo para listado'!$BC$151:$CB$151,0)),0)+IFERROR(INDEX('Hoja de Trabajo para listado'!$DE$153:$DG$274,MATCH($A747,'Hoja de Trabajo para listado'!$DE$153:$DE$1048576,0),MATCH((CUADRO!K$5&amp;$E747),'Hoja de Trabajo para listado'!$DE$151:$DG$151,0)),0)+IFERROR(INDEX('Hoja de Trabajo para listado'!$CD$155:$DC$1048576,MATCH($A747,'Hoja de Trabajo para listado'!$CD$155:$CD$1048576,0),MATCH((CUADRO!K$5&amp;$E747),'Hoja de Trabajo para listado'!$CD$151:$DC$151,0)),0)</f>
        <v>0</v>
      </c>
      <c r="L747" s="255">
        <f ca="1">+IFERROR(INDEX('Hoja de Trabajo para listado'!$A$155:$Z$1048576,MATCH($A747,'Hoja de Trabajo para listado'!$A$155:$A$1048576,0),MATCH((CUADRO!L$5&amp;$E747),'Hoja de Trabajo para listado'!$A$151:$Z$151,0)),0)+IFERROR(INDEX('Hoja de Trabajo para listado'!$AB$155:$BA$1048576,MATCH($A747,'Hoja de Trabajo para listado'!$AB$155:$AB$1048576,0),MATCH((CUADRO!L$5&amp;$E747),'Hoja de Trabajo para listado'!$AB$151:$BA$151,0)),0)+IFERROR(INDEX('Hoja de Trabajo para listado'!$BC$155:$CB$1048576,MATCH($A747,'Hoja de Trabajo para listado'!$BC$155:$BC$1048576,0),MATCH((CUADRO!L$5&amp;$E747),'Hoja de Trabajo para listado'!$BC$151:$CB$151,0)),0)+IFERROR(INDEX('Hoja de Trabajo para listado'!$DE$153:$DG$274,MATCH($A747,'Hoja de Trabajo para listado'!$DE$153:$DE$1048576,0),MATCH((CUADRO!L$5&amp;$E747),'Hoja de Trabajo para listado'!$DE$151:$DG$151,0)),0)+IFERROR(INDEX('Hoja de Trabajo para listado'!$CD$155:$DC$1048576,MATCH($A747,'Hoja de Trabajo para listado'!$CD$155:$CD$1048576,0),MATCH((CUADRO!L$5&amp;$E747),'Hoja de Trabajo para listado'!$CD$151:$DC$151,0)),0)</f>
        <v>0</v>
      </c>
      <c r="M747" s="255">
        <f ca="1">+IFERROR(INDEX('Hoja de Trabajo para listado'!$A$155:$Z$1048576,MATCH($A747,'Hoja de Trabajo para listado'!$A$155:$A$1048576,0),MATCH((CUADRO!M$5&amp;$E747),'Hoja de Trabajo para listado'!$A$151:$Z$151,0)),0)+IFERROR(INDEX('Hoja de Trabajo para listado'!$AB$155:$BA$1048576,MATCH($A747,'Hoja de Trabajo para listado'!$AB$155:$AB$1048576,0),MATCH((CUADRO!M$5&amp;$E747),'Hoja de Trabajo para listado'!$AB$151:$BA$151,0)),0)+IFERROR(INDEX('Hoja de Trabajo para listado'!$BC$155:$CB$1048576,MATCH($A747,'Hoja de Trabajo para listado'!$BC$155:$BC$1048576,0),MATCH((CUADRO!M$5&amp;$E747),'Hoja de Trabajo para listado'!$BC$151:$CB$151,0)),0)+IFERROR(INDEX('Hoja de Trabajo para listado'!$DE$153:$DG$274,MATCH($A747,'Hoja de Trabajo para listado'!$DE$153:$DE$1048576,0),MATCH((CUADRO!M$5&amp;$E747),'Hoja de Trabajo para listado'!$DE$151:$DG$151,0)),0)+IFERROR(INDEX('Hoja de Trabajo para listado'!$CD$155:$DC$1048576,MATCH($A747,'Hoja de Trabajo para listado'!$CD$155:$CD$1048576,0),MATCH((CUADRO!M$5&amp;$E747),'Hoja de Trabajo para listado'!$CD$151:$DC$151,0)),0)</f>
        <v>0</v>
      </c>
      <c r="N747" s="255">
        <f ca="1">+IFERROR(INDEX('Hoja de Trabajo para listado'!$A$155:$Z$1048576,MATCH($A747,'Hoja de Trabajo para listado'!$A$155:$A$1048576,0),MATCH((CUADRO!N$5&amp;$E747),'Hoja de Trabajo para listado'!$A$151:$Z$151,0)),0)+IFERROR(INDEX('Hoja de Trabajo para listado'!$AB$155:$BA$1048576,MATCH($A747,'Hoja de Trabajo para listado'!$AB$155:$AB$1048576,0),MATCH((CUADRO!N$5&amp;$E747),'Hoja de Trabajo para listado'!$AB$151:$BA$151,0)),0)+IFERROR(INDEX('Hoja de Trabajo para listado'!$BC$155:$CB$1048576,MATCH($A747,'Hoja de Trabajo para listado'!$BC$155:$BC$1048576,0),MATCH((CUADRO!N$5&amp;$E747),'Hoja de Trabajo para listado'!$BC$151:$CB$151,0)),0)+IFERROR(INDEX('Hoja de Trabajo para listado'!$DE$153:$DG$274,MATCH($A747,'Hoja de Trabajo para listado'!$DE$153:$DE$1048576,0),MATCH((CUADRO!N$5&amp;$E747),'Hoja de Trabajo para listado'!$DE$151:$DG$151,0)),0)+IFERROR(INDEX('Hoja de Trabajo para listado'!$CD$155:$DC$1048576,MATCH($A747,'Hoja de Trabajo para listado'!$CD$155:$CD$1048576,0),MATCH((CUADRO!N$5&amp;$E747),'Hoja de Trabajo para listado'!$CD$151:$DC$151,0)),0)</f>
        <v>0</v>
      </c>
      <c r="O747" s="255">
        <f ca="1">+IFERROR(INDEX('Hoja de Trabajo para listado'!$A$155:$Z$1048576,MATCH($A747,'Hoja de Trabajo para listado'!$A$155:$A$1048576,0),MATCH((CUADRO!O$5&amp;$E747),'Hoja de Trabajo para listado'!$A$151:$Z$151,0)),0)+IFERROR(INDEX('Hoja de Trabajo para listado'!$AB$155:$BA$1048576,MATCH($A747,'Hoja de Trabajo para listado'!$AB$155:$AB$1048576,0),MATCH((CUADRO!O$5&amp;$E747),'Hoja de Trabajo para listado'!$AB$151:$BA$151,0)),0)+IFERROR(INDEX('Hoja de Trabajo para listado'!$BC$155:$CB$1048576,MATCH($A747,'Hoja de Trabajo para listado'!$BC$155:$BC$1048576,0),MATCH((CUADRO!O$5&amp;$E747),'Hoja de Trabajo para listado'!$BC$151:$CB$151,0)),0)+IFERROR(INDEX('Hoja de Trabajo para listado'!$DE$153:$DG$274,MATCH($A747,'Hoja de Trabajo para listado'!$DE$153:$DE$1048576,0),MATCH((CUADRO!O$5&amp;$E747),'Hoja de Trabajo para listado'!$DE$151:$DG$151,0)),0)+IFERROR(INDEX('Hoja de Trabajo para listado'!$CD$155:$DC$1048576,MATCH($A747,'Hoja de Trabajo para listado'!$CD$155:$CD$1048576,0),MATCH((CUADRO!O$5&amp;$E747),'Hoja de Trabajo para listado'!$CD$151:$DC$151,0)),0)</f>
        <v>0</v>
      </c>
      <c r="P747" s="255">
        <f ca="1">+IFERROR(INDEX('Hoja de Trabajo para listado'!$A$155:$Z$1048576,MATCH($A747,'Hoja de Trabajo para listado'!$A$155:$A$1048576,0),MATCH((CUADRO!P$5&amp;$E747),'Hoja de Trabajo para listado'!$A$151:$Z$151,0)),0)+IFERROR(INDEX('Hoja de Trabajo para listado'!$AB$155:$BA$1048576,MATCH($A747,'Hoja de Trabajo para listado'!$AB$155:$AB$1048576,0),MATCH((CUADRO!P$5&amp;$E747),'Hoja de Trabajo para listado'!$AB$151:$BA$151,0)),0)+IFERROR(INDEX('Hoja de Trabajo para listado'!$BC$155:$CB$1048576,MATCH($A747,'Hoja de Trabajo para listado'!$BC$155:$BC$1048576,0),MATCH((CUADRO!P$5&amp;$E747),'Hoja de Trabajo para listado'!$BC$151:$CB$151,0)),0)+IFERROR(INDEX('Hoja de Trabajo para listado'!$DE$153:$DG$274,MATCH($A747,'Hoja de Trabajo para listado'!$DE$153:$DE$1048576,0),MATCH((CUADRO!P$5&amp;$E747),'Hoja de Trabajo para listado'!$DE$151:$DG$151,0)),0)+IFERROR(INDEX('Hoja de Trabajo para listado'!$CD$155:$DC$1048576,MATCH($A747,'Hoja de Trabajo para listado'!$CD$155:$CD$1048576,0),MATCH((CUADRO!P$5&amp;$E747),'Hoja de Trabajo para listado'!$CD$151:$DC$151,0)),0)</f>
        <v>0</v>
      </c>
      <c r="Q747" s="255">
        <f ca="1">+IFERROR(INDEX('Hoja de Trabajo para listado'!$A$155:$Z$1048576,MATCH($A747,'Hoja de Trabajo para listado'!$A$155:$A$1048576,0),MATCH((CUADRO!Q$5&amp;$E747),'Hoja de Trabajo para listado'!$A$151:$Z$151,0)),0)+IFERROR(INDEX('Hoja de Trabajo para listado'!$AB$155:$BA$1048576,MATCH($A747,'Hoja de Trabajo para listado'!$AB$155:$AB$1048576,0),MATCH((CUADRO!Q$5&amp;$E747),'Hoja de Trabajo para listado'!$AB$151:$BA$151,0)),0)+IFERROR(INDEX('Hoja de Trabajo para listado'!$BC$155:$CB$1048576,MATCH($A747,'Hoja de Trabajo para listado'!$BC$155:$BC$1048576,0),MATCH((CUADRO!Q$5&amp;$E747),'Hoja de Trabajo para listado'!$BC$151:$CB$151,0)),0)+IFERROR(INDEX('Hoja de Trabajo para listado'!$DE$153:$DG$274,MATCH($A747,'Hoja de Trabajo para listado'!$DE$153:$DE$1048576,0),MATCH((CUADRO!Q$5&amp;$E747),'Hoja de Trabajo para listado'!$DE$151:$DG$151,0)),0)+IFERROR(INDEX('Hoja de Trabajo para listado'!$CD$155:$DC$1048576,MATCH($A747,'Hoja de Trabajo para listado'!$CD$155:$CD$1048576,0),MATCH((CUADRO!Q$5&amp;$E747),'Hoja de Trabajo para listado'!$CD$151:$DC$151,0)),0)</f>
        <v>0</v>
      </c>
      <c r="R747" s="255">
        <f t="shared" ca="1" si="22"/>
        <v>0</v>
      </c>
      <c r="S747" s="262">
        <f ca="1">+R746+R747</f>
        <v>0</v>
      </c>
      <c r="T747" s="255">
        <f ca="1">+S747</f>
        <v>0</v>
      </c>
      <c r="U747" s="254">
        <f t="shared" si="23"/>
        <v>2</v>
      </c>
      <c r="V747" s="362" t="str">
        <f>+VLOOKUP(A747,bd_lista!$A$3:$E$590,5,FALSE)</f>
        <v>Gobiernos Autonomos Municipales</v>
      </c>
      <c r="W747" s="362"/>
      <c r="X747" s="254">
        <f>+VLOOKUP(A747,[2]Sheet1!$A$13:$D$744,4,FALSE)</f>
        <v>0</v>
      </c>
      <c r="Y747" s="254" t="e">
        <f>+VLOOKUP(X747,bd_lista!$A$3:$C$590,3,FALSE)</f>
        <v>#N/A</v>
      </c>
      <c r="Z747" s="314"/>
      <c r="AA747" s="315"/>
    </row>
    <row r="748" spans="1:27" customFormat="1" ht="15" hidden="1" customHeight="1">
      <c r="A748" s="32">
        <v>1419</v>
      </c>
      <c r="B748" s="306">
        <f>+A748</f>
        <v>1419</v>
      </c>
      <c r="C748" s="259" t="str">
        <f>+VLOOKUP(A748,bd_lista!$A$3:$C$590,3,FALSE)</f>
        <v>Gobierno Autónomo Municipal de Escara</v>
      </c>
      <c r="D748" s="361" t="str">
        <f>+C748</f>
        <v>Gobierno Autónomo Municipal de Escara</v>
      </c>
      <c r="E748" s="254" t="s">
        <v>1313</v>
      </c>
      <c r="F748" s="255">
        <f ca="1">+IFERROR(INDEX('Hoja de Trabajo para listado'!$A$155:$Z$1048576,MATCH($A748,'Hoja de Trabajo para listado'!$A$155:$A$1048576,0),MATCH((CUADRO!F$5&amp;$E748),'Hoja de Trabajo para listado'!$A$151:$Z$151,0)),0)+IFERROR(INDEX('Hoja de Trabajo para listado'!$AB$155:$BA$1048576,MATCH($A748,'Hoja de Trabajo para listado'!$AB$155:$AB$1048576,0),MATCH((CUADRO!F$5&amp;$E748),'Hoja de Trabajo para listado'!$AB$151:$BA$151,0)),0)+IFERROR(INDEX('Hoja de Trabajo para listado'!$BC$155:$CB$1048576,MATCH($A748,'Hoja de Trabajo para listado'!$BC$155:$BC$1048576,0),MATCH((CUADRO!F$5&amp;$E748),'Hoja de Trabajo para listado'!$BC$151:$CB$151,0)),0)+IFERROR(INDEX('Hoja de Trabajo para listado'!$DE$153:$DG$274,MATCH($A748,'Hoja de Trabajo para listado'!$DE$153:$DE$1048576,0),MATCH((CUADRO!F$5&amp;$E748),'Hoja de Trabajo para listado'!$DE$151:$DG$151,0)),0)+IFERROR(INDEX('Hoja de Trabajo para listado'!$CD$155:$DC$1048576,MATCH($A748,'Hoja de Trabajo para listado'!$CD$155:$CD$1048576,0),MATCH((CUADRO!F$5&amp;$E748),'Hoja de Trabajo para listado'!$CD$151:$DC$151,0)),0)</f>
        <v>0</v>
      </c>
      <c r="G748" s="255">
        <f ca="1">+IFERROR(INDEX('Hoja de Trabajo para listado'!$A$155:$Z$1048576,MATCH($A748,'Hoja de Trabajo para listado'!$A$155:$A$1048576,0),MATCH((CUADRO!G$5&amp;$E748),'Hoja de Trabajo para listado'!$A$151:$Z$151,0)),0)+IFERROR(INDEX('Hoja de Trabajo para listado'!$AB$155:$BA$1048576,MATCH($A748,'Hoja de Trabajo para listado'!$AB$155:$AB$1048576,0),MATCH((CUADRO!G$5&amp;$E748),'Hoja de Trabajo para listado'!$AB$151:$BA$151,0)),0)+IFERROR(INDEX('Hoja de Trabajo para listado'!$BC$155:$CB$1048576,MATCH($A748,'Hoja de Trabajo para listado'!$BC$155:$BC$1048576,0),MATCH((CUADRO!G$5&amp;$E748),'Hoja de Trabajo para listado'!$BC$151:$CB$151,0)),0)+IFERROR(INDEX('Hoja de Trabajo para listado'!$DE$153:$DG$274,MATCH($A748,'Hoja de Trabajo para listado'!$DE$153:$DE$1048576,0),MATCH((CUADRO!G$5&amp;$E748),'Hoja de Trabajo para listado'!$DE$151:$DG$151,0)),0)+IFERROR(INDEX('Hoja de Trabajo para listado'!$CD$155:$DC$1048576,MATCH($A748,'Hoja de Trabajo para listado'!$CD$155:$CD$1048576,0),MATCH((CUADRO!G$5&amp;$E748),'Hoja de Trabajo para listado'!$CD$151:$DC$151,0)),0)</f>
        <v>0</v>
      </c>
      <c r="H748" s="255">
        <f ca="1">+IFERROR(INDEX('Hoja de Trabajo para listado'!$A$155:$Z$1048576,MATCH($A748,'Hoja de Trabajo para listado'!$A$155:$A$1048576,0),MATCH((CUADRO!H$5&amp;$E748),'Hoja de Trabajo para listado'!$A$151:$Z$151,0)),0)+IFERROR(INDEX('Hoja de Trabajo para listado'!$AB$155:$BA$1048576,MATCH($A748,'Hoja de Trabajo para listado'!$AB$155:$AB$1048576,0),MATCH((CUADRO!H$5&amp;$E748),'Hoja de Trabajo para listado'!$AB$151:$BA$151,0)),0)+IFERROR(INDEX('Hoja de Trabajo para listado'!$BC$155:$CB$1048576,MATCH($A748,'Hoja de Trabajo para listado'!$BC$155:$BC$1048576,0),MATCH((CUADRO!H$5&amp;$E748),'Hoja de Trabajo para listado'!$BC$151:$CB$151,0)),0)+IFERROR(INDEX('Hoja de Trabajo para listado'!$DE$153:$DG$274,MATCH($A748,'Hoja de Trabajo para listado'!$DE$153:$DE$1048576,0),MATCH((CUADRO!H$5&amp;$E748),'Hoja de Trabajo para listado'!$DE$151:$DG$151,0)),0)+IFERROR(INDEX('Hoja de Trabajo para listado'!$CD$155:$DC$1048576,MATCH($A748,'Hoja de Trabajo para listado'!$CD$155:$CD$1048576,0),MATCH((CUADRO!H$5&amp;$E748),'Hoja de Trabajo para listado'!$CD$151:$DC$151,0)),0)</f>
        <v>0</v>
      </c>
      <c r="I748" s="255">
        <f ca="1">+IFERROR(INDEX('Hoja de Trabajo para listado'!$A$155:$Z$1048576,MATCH($A748,'Hoja de Trabajo para listado'!$A$155:$A$1048576,0),MATCH((CUADRO!I$5&amp;$E748),'Hoja de Trabajo para listado'!$A$151:$Z$151,0)),0)+IFERROR(INDEX('Hoja de Trabajo para listado'!$AB$155:$BA$1048576,MATCH($A748,'Hoja de Trabajo para listado'!$AB$155:$AB$1048576,0),MATCH((CUADRO!I$5&amp;$E748),'Hoja de Trabajo para listado'!$AB$151:$BA$151,0)),0)+IFERROR(INDEX('Hoja de Trabajo para listado'!$BC$155:$CB$1048576,MATCH($A748,'Hoja de Trabajo para listado'!$BC$155:$BC$1048576,0),MATCH((CUADRO!I$5&amp;$E748),'Hoja de Trabajo para listado'!$BC$151:$CB$151,0)),0)+IFERROR(INDEX('Hoja de Trabajo para listado'!$DE$153:$DG$274,MATCH($A748,'Hoja de Trabajo para listado'!$DE$153:$DE$1048576,0),MATCH((CUADRO!I$5&amp;$E748),'Hoja de Trabajo para listado'!$DE$151:$DG$151,0)),0)+IFERROR(INDEX('Hoja de Trabajo para listado'!$CD$155:$DC$1048576,MATCH($A748,'Hoja de Trabajo para listado'!$CD$155:$CD$1048576,0),MATCH((CUADRO!I$5&amp;$E748),'Hoja de Trabajo para listado'!$CD$151:$DC$151,0)),0)</f>
        <v>0</v>
      </c>
      <c r="J748" s="255">
        <f ca="1">+IFERROR(INDEX('Hoja de Trabajo para listado'!$A$155:$Z$1048576,MATCH($A748,'Hoja de Trabajo para listado'!$A$155:$A$1048576,0),MATCH((CUADRO!J$5&amp;$E748),'Hoja de Trabajo para listado'!$A$151:$Z$151,0)),0)+IFERROR(INDEX('Hoja de Trabajo para listado'!$AB$155:$BA$1048576,MATCH($A748,'Hoja de Trabajo para listado'!$AB$155:$AB$1048576,0),MATCH((CUADRO!J$5&amp;$E748),'Hoja de Trabajo para listado'!$AB$151:$BA$151,0)),0)+IFERROR(INDEX('Hoja de Trabajo para listado'!$BC$155:$CB$1048576,MATCH($A748,'Hoja de Trabajo para listado'!$BC$155:$BC$1048576,0),MATCH((CUADRO!J$5&amp;$E748),'Hoja de Trabajo para listado'!$BC$151:$CB$151,0)),0)+IFERROR(INDEX('Hoja de Trabajo para listado'!$DE$153:$DG$274,MATCH($A748,'Hoja de Trabajo para listado'!$DE$153:$DE$1048576,0),MATCH((CUADRO!J$5&amp;$E748),'Hoja de Trabajo para listado'!$DE$151:$DG$151,0)),0)+IFERROR(INDEX('Hoja de Trabajo para listado'!$CD$155:$DC$1048576,MATCH($A748,'Hoja de Trabajo para listado'!$CD$155:$CD$1048576,0),MATCH((CUADRO!J$5&amp;$E748),'Hoja de Trabajo para listado'!$CD$151:$DC$151,0)),0)</f>
        <v>0</v>
      </c>
      <c r="K748" s="255">
        <f ca="1">+IFERROR(INDEX('Hoja de Trabajo para listado'!$A$155:$Z$1048576,MATCH($A748,'Hoja de Trabajo para listado'!$A$155:$A$1048576,0),MATCH((CUADRO!K$5&amp;$E748),'Hoja de Trabajo para listado'!$A$151:$Z$151,0)),0)+IFERROR(INDEX('Hoja de Trabajo para listado'!$AB$155:$BA$1048576,MATCH($A748,'Hoja de Trabajo para listado'!$AB$155:$AB$1048576,0),MATCH((CUADRO!K$5&amp;$E748),'Hoja de Trabajo para listado'!$AB$151:$BA$151,0)),0)+IFERROR(INDEX('Hoja de Trabajo para listado'!$BC$155:$CB$1048576,MATCH($A748,'Hoja de Trabajo para listado'!$BC$155:$BC$1048576,0),MATCH((CUADRO!K$5&amp;$E748),'Hoja de Trabajo para listado'!$BC$151:$CB$151,0)),0)+IFERROR(INDEX('Hoja de Trabajo para listado'!$DE$153:$DG$274,MATCH($A748,'Hoja de Trabajo para listado'!$DE$153:$DE$1048576,0),MATCH((CUADRO!K$5&amp;$E748),'Hoja de Trabajo para listado'!$DE$151:$DG$151,0)),0)+IFERROR(INDEX('Hoja de Trabajo para listado'!$CD$155:$DC$1048576,MATCH($A748,'Hoja de Trabajo para listado'!$CD$155:$CD$1048576,0),MATCH((CUADRO!K$5&amp;$E748),'Hoja de Trabajo para listado'!$CD$151:$DC$151,0)),0)</f>
        <v>0</v>
      </c>
      <c r="L748" s="255">
        <f ca="1">+IFERROR(INDEX('Hoja de Trabajo para listado'!$A$155:$Z$1048576,MATCH($A748,'Hoja de Trabajo para listado'!$A$155:$A$1048576,0),MATCH((CUADRO!L$5&amp;$E748),'Hoja de Trabajo para listado'!$A$151:$Z$151,0)),0)+IFERROR(INDEX('Hoja de Trabajo para listado'!$AB$155:$BA$1048576,MATCH($A748,'Hoja de Trabajo para listado'!$AB$155:$AB$1048576,0),MATCH((CUADRO!L$5&amp;$E748),'Hoja de Trabajo para listado'!$AB$151:$BA$151,0)),0)+IFERROR(INDEX('Hoja de Trabajo para listado'!$BC$155:$CB$1048576,MATCH($A748,'Hoja de Trabajo para listado'!$BC$155:$BC$1048576,0),MATCH((CUADRO!L$5&amp;$E748),'Hoja de Trabajo para listado'!$BC$151:$CB$151,0)),0)+IFERROR(INDEX('Hoja de Trabajo para listado'!$DE$153:$DG$274,MATCH($A748,'Hoja de Trabajo para listado'!$DE$153:$DE$1048576,0),MATCH((CUADRO!L$5&amp;$E748),'Hoja de Trabajo para listado'!$DE$151:$DG$151,0)),0)+IFERROR(INDEX('Hoja de Trabajo para listado'!$CD$155:$DC$1048576,MATCH($A748,'Hoja de Trabajo para listado'!$CD$155:$CD$1048576,0),MATCH((CUADRO!L$5&amp;$E748),'Hoja de Trabajo para listado'!$CD$151:$DC$151,0)),0)</f>
        <v>0</v>
      </c>
      <c r="M748" s="255">
        <f ca="1">+IFERROR(INDEX('Hoja de Trabajo para listado'!$A$155:$Z$1048576,MATCH($A748,'Hoja de Trabajo para listado'!$A$155:$A$1048576,0),MATCH((CUADRO!M$5&amp;$E748),'Hoja de Trabajo para listado'!$A$151:$Z$151,0)),0)+IFERROR(INDEX('Hoja de Trabajo para listado'!$AB$155:$BA$1048576,MATCH($A748,'Hoja de Trabajo para listado'!$AB$155:$AB$1048576,0),MATCH((CUADRO!M$5&amp;$E748),'Hoja de Trabajo para listado'!$AB$151:$BA$151,0)),0)+IFERROR(INDEX('Hoja de Trabajo para listado'!$BC$155:$CB$1048576,MATCH($A748,'Hoja de Trabajo para listado'!$BC$155:$BC$1048576,0),MATCH((CUADRO!M$5&amp;$E748),'Hoja de Trabajo para listado'!$BC$151:$CB$151,0)),0)+IFERROR(INDEX('Hoja de Trabajo para listado'!$DE$153:$DG$274,MATCH($A748,'Hoja de Trabajo para listado'!$DE$153:$DE$1048576,0),MATCH((CUADRO!M$5&amp;$E748),'Hoja de Trabajo para listado'!$DE$151:$DG$151,0)),0)+IFERROR(INDEX('Hoja de Trabajo para listado'!$CD$155:$DC$1048576,MATCH($A748,'Hoja de Trabajo para listado'!$CD$155:$CD$1048576,0),MATCH((CUADRO!M$5&amp;$E748),'Hoja de Trabajo para listado'!$CD$151:$DC$151,0)),0)</f>
        <v>0</v>
      </c>
      <c r="N748" s="255">
        <f ca="1">+IFERROR(INDEX('Hoja de Trabajo para listado'!$A$155:$Z$1048576,MATCH($A748,'Hoja de Trabajo para listado'!$A$155:$A$1048576,0),MATCH((CUADRO!N$5&amp;$E748),'Hoja de Trabajo para listado'!$A$151:$Z$151,0)),0)+IFERROR(INDEX('Hoja de Trabajo para listado'!$AB$155:$BA$1048576,MATCH($A748,'Hoja de Trabajo para listado'!$AB$155:$AB$1048576,0),MATCH((CUADRO!N$5&amp;$E748),'Hoja de Trabajo para listado'!$AB$151:$BA$151,0)),0)+IFERROR(INDEX('Hoja de Trabajo para listado'!$BC$155:$CB$1048576,MATCH($A748,'Hoja de Trabajo para listado'!$BC$155:$BC$1048576,0),MATCH((CUADRO!N$5&amp;$E748),'Hoja de Trabajo para listado'!$BC$151:$CB$151,0)),0)+IFERROR(INDEX('Hoja de Trabajo para listado'!$DE$153:$DG$274,MATCH($A748,'Hoja de Trabajo para listado'!$DE$153:$DE$1048576,0),MATCH((CUADRO!N$5&amp;$E748),'Hoja de Trabajo para listado'!$DE$151:$DG$151,0)),0)+IFERROR(INDEX('Hoja de Trabajo para listado'!$CD$155:$DC$1048576,MATCH($A748,'Hoja de Trabajo para listado'!$CD$155:$CD$1048576,0),MATCH((CUADRO!N$5&amp;$E748),'Hoja de Trabajo para listado'!$CD$151:$DC$151,0)),0)</f>
        <v>0</v>
      </c>
      <c r="O748" s="255">
        <f ca="1">+IFERROR(INDEX('Hoja de Trabajo para listado'!$A$155:$Z$1048576,MATCH($A748,'Hoja de Trabajo para listado'!$A$155:$A$1048576,0),MATCH((CUADRO!O$5&amp;$E748),'Hoja de Trabajo para listado'!$A$151:$Z$151,0)),0)+IFERROR(INDEX('Hoja de Trabajo para listado'!$AB$155:$BA$1048576,MATCH($A748,'Hoja de Trabajo para listado'!$AB$155:$AB$1048576,0),MATCH((CUADRO!O$5&amp;$E748),'Hoja de Trabajo para listado'!$AB$151:$BA$151,0)),0)+IFERROR(INDEX('Hoja de Trabajo para listado'!$BC$155:$CB$1048576,MATCH($A748,'Hoja de Trabajo para listado'!$BC$155:$BC$1048576,0),MATCH((CUADRO!O$5&amp;$E748),'Hoja de Trabajo para listado'!$BC$151:$CB$151,0)),0)+IFERROR(INDEX('Hoja de Trabajo para listado'!$DE$153:$DG$274,MATCH($A748,'Hoja de Trabajo para listado'!$DE$153:$DE$1048576,0),MATCH((CUADRO!O$5&amp;$E748),'Hoja de Trabajo para listado'!$DE$151:$DG$151,0)),0)+IFERROR(INDEX('Hoja de Trabajo para listado'!$CD$155:$DC$1048576,MATCH($A748,'Hoja de Trabajo para listado'!$CD$155:$CD$1048576,0),MATCH((CUADRO!O$5&amp;$E748),'Hoja de Trabajo para listado'!$CD$151:$DC$151,0)),0)</f>
        <v>0</v>
      </c>
      <c r="P748" s="255">
        <f ca="1">+IFERROR(INDEX('Hoja de Trabajo para listado'!$A$155:$Z$1048576,MATCH($A748,'Hoja de Trabajo para listado'!$A$155:$A$1048576,0),MATCH((CUADRO!P$5&amp;$E748),'Hoja de Trabajo para listado'!$A$151:$Z$151,0)),0)+IFERROR(INDEX('Hoja de Trabajo para listado'!$AB$155:$BA$1048576,MATCH($A748,'Hoja de Trabajo para listado'!$AB$155:$AB$1048576,0),MATCH((CUADRO!P$5&amp;$E748),'Hoja de Trabajo para listado'!$AB$151:$BA$151,0)),0)+IFERROR(INDEX('Hoja de Trabajo para listado'!$BC$155:$CB$1048576,MATCH($A748,'Hoja de Trabajo para listado'!$BC$155:$BC$1048576,0),MATCH((CUADRO!P$5&amp;$E748),'Hoja de Trabajo para listado'!$BC$151:$CB$151,0)),0)+IFERROR(INDEX('Hoja de Trabajo para listado'!$DE$153:$DG$274,MATCH($A748,'Hoja de Trabajo para listado'!$DE$153:$DE$1048576,0),MATCH((CUADRO!P$5&amp;$E748),'Hoja de Trabajo para listado'!$DE$151:$DG$151,0)),0)+IFERROR(INDEX('Hoja de Trabajo para listado'!$CD$155:$DC$1048576,MATCH($A748,'Hoja de Trabajo para listado'!$CD$155:$CD$1048576,0),MATCH((CUADRO!P$5&amp;$E748),'Hoja de Trabajo para listado'!$CD$151:$DC$151,0)),0)</f>
        <v>0</v>
      </c>
      <c r="Q748" s="255">
        <f ca="1">+IFERROR(INDEX('Hoja de Trabajo para listado'!$A$155:$Z$1048576,MATCH($A748,'Hoja de Trabajo para listado'!$A$155:$A$1048576,0),MATCH((CUADRO!Q$5&amp;$E748),'Hoja de Trabajo para listado'!$A$151:$Z$151,0)),0)+IFERROR(INDEX('Hoja de Trabajo para listado'!$AB$155:$BA$1048576,MATCH($A748,'Hoja de Trabajo para listado'!$AB$155:$AB$1048576,0),MATCH((CUADRO!Q$5&amp;$E748),'Hoja de Trabajo para listado'!$AB$151:$BA$151,0)),0)+IFERROR(INDEX('Hoja de Trabajo para listado'!$BC$155:$CB$1048576,MATCH($A748,'Hoja de Trabajo para listado'!$BC$155:$BC$1048576,0),MATCH((CUADRO!Q$5&amp;$E748),'Hoja de Trabajo para listado'!$BC$151:$CB$151,0)),0)+IFERROR(INDEX('Hoja de Trabajo para listado'!$DE$153:$DG$274,MATCH($A748,'Hoja de Trabajo para listado'!$DE$153:$DE$1048576,0),MATCH((CUADRO!Q$5&amp;$E748),'Hoja de Trabajo para listado'!$DE$151:$DG$151,0)),0)+IFERROR(INDEX('Hoja de Trabajo para listado'!$CD$155:$DC$1048576,MATCH($A748,'Hoja de Trabajo para listado'!$CD$155:$CD$1048576,0),MATCH((CUADRO!Q$5&amp;$E748),'Hoja de Trabajo para listado'!$CD$151:$DC$151,0)),0)</f>
        <v>0</v>
      </c>
      <c r="R748" s="255">
        <f t="shared" ca="1" si="22"/>
        <v>0</v>
      </c>
      <c r="S748" s="262"/>
      <c r="T748" s="255">
        <f ca="1">+T749</f>
        <v>0</v>
      </c>
      <c r="U748" s="254">
        <f t="shared" si="23"/>
        <v>1</v>
      </c>
      <c r="V748" s="362" t="str">
        <f>+VLOOKUP(A748,bd_lista!$A$3:$E$590,5,FALSE)</f>
        <v>Gobiernos Autonomos Municipales</v>
      </c>
      <c r="W748" s="361" t="str">
        <f>+V748</f>
        <v>Gobiernos Autonomos Municipales</v>
      </c>
      <c r="X748" s="254">
        <f>+VLOOKUP(A748,[2]Sheet1!$A$13:$D$744,4,FALSE)</f>
        <v>0</v>
      </c>
      <c r="Y748" s="254" t="e">
        <f>+VLOOKUP(X748,bd_lista!$A$3:$C$590,3,FALSE)</f>
        <v>#N/A</v>
      </c>
      <c r="Z748" s="316">
        <f>+X748</f>
        <v>0</v>
      </c>
      <c r="AA748" s="317" t="e">
        <f>+Y748</f>
        <v>#N/A</v>
      </c>
    </row>
    <row r="749" spans="1:27" customFormat="1" ht="15" hidden="1" customHeight="1">
      <c r="A749" s="32">
        <v>1419</v>
      </c>
      <c r="B749" s="307"/>
      <c r="C749" s="259" t="str">
        <f>+VLOOKUP(A749,bd_lista!$A$3:$C$590,3,FALSE)</f>
        <v>Gobierno Autónomo Municipal de Escara</v>
      </c>
      <c r="D749" s="362"/>
      <c r="E749" s="256" t="s">
        <v>1314</v>
      </c>
      <c r="F749" s="255">
        <f ca="1">+IFERROR(INDEX('Hoja de Trabajo para listado'!$A$155:$Z$1048576,MATCH($A749,'Hoja de Trabajo para listado'!$A$155:$A$1048576,0),MATCH((CUADRO!F$5&amp;$E749),'Hoja de Trabajo para listado'!$A$151:$Z$151,0)),0)+IFERROR(INDEX('Hoja de Trabajo para listado'!$AB$155:$BA$1048576,MATCH($A749,'Hoja de Trabajo para listado'!$AB$155:$AB$1048576,0),MATCH((CUADRO!F$5&amp;$E749),'Hoja de Trabajo para listado'!$AB$151:$BA$151,0)),0)+IFERROR(INDEX('Hoja de Trabajo para listado'!$BC$155:$CB$1048576,MATCH($A749,'Hoja de Trabajo para listado'!$BC$155:$BC$1048576,0),MATCH((CUADRO!F$5&amp;$E749),'Hoja de Trabajo para listado'!$BC$151:$CB$151,0)),0)+IFERROR(INDEX('Hoja de Trabajo para listado'!$DE$153:$DG$274,MATCH($A749,'Hoja de Trabajo para listado'!$DE$153:$DE$1048576,0),MATCH((CUADRO!F$5&amp;$E749),'Hoja de Trabajo para listado'!$DE$151:$DG$151,0)),0)+IFERROR(INDEX('Hoja de Trabajo para listado'!$CD$155:$DC$1048576,MATCH($A749,'Hoja de Trabajo para listado'!$CD$155:$CD$1048576,0),MATCH((CUADRO!F$5&amp;$E749),'Hoja de Trabajo para listado'!$CD$151:$DC$151,0)),0)</f>
        <v>0</v>
      </c>
      <c r="G749" s="255">
        <f ca="1">+IFERROR(INDEX('Hoja de Trabajo para listado'!$A$155:$Z$1048576,MATCH($A749,'Hoja de Trabajo para listado'!$A$155:$A$1048576,0),MATCH((CUADRO!G$5&amp;$E749),'Hoja de Trabajo para listado'!$A$151:$Z$151,0)),0)+IFERROR(INDEX('Hoja de Trabajo para listado'!$AB$155:$BA$1048576,MATCH($A749,'Hoja de Trabajo para listado'!$AB$155:$AB$1048576,0),MATCH((CUADRO!G$5&amp;$E749),'Hoja de Trabajo para listado'!$AB$151:$BA$151,0)),0)+IFERROR(INDEX('Hoja de Trabajo para listado'!$BC$155:$CB$1048576,MATCH($A749,'Hoja de Trabajo para listado'!$BC$155:$BC$1048576,0),MATCH((CUADRO!G$5&amp;$E749),'Hoja de Trabajo para listado'!$BC$151:$CB$151,0)),0)+IFERROR(INDEX('Hoja de Trabajo para listado'!$DE$153:$DG$274,MATCH($A749,'Hoja de Trabajo para listado'!$DE$153:$DE$1048576,0),MATCH((CUADRO!G$5&amp;$E749),'Hoja de Trabajo para listado'!$DE$151:$DG$151,0)),0)+IFERROR(INDEX('Hoja de Trabajo para listado'!$CD$155:$DC$1048576,MATCH($A749,'Hoja de Trabajo para listado'!$CD$155:$CD$1048576,0),MATCH((CUADRO!G$5&amp;$E749),'Hoja de Trabajo para listado'!$CD$151:$DC$151,0)),0)</f>
        <v>0</v>
      </c>
      <c r="H749" s="255">
        <f ca="1">+IFERROR(INDEX('Hoja de Trabajo para listado'!$A$155:$Z$1048576,MATCH($A749,'Hoja de Trabajo para listado'!$A$155:$A$1048576,0),MATCH((CUADRO!H$5&amp;$E749),'Hoja de Trabajo para listado'!$A$151:$Z$151,0)),0)+IFERROR(INDEX('Hoja de Trabajo para listado'!$AB$155:$BA$1048576,MATCH($A749,'Hoja de Trabajo para listado'!$AB$155:$AB$1048576,0),MATCH((CUADRO!H$5&amp;$E749),'Hoja de Trabajo para listado'!$AB$151:$BA$151,0)),0)+IFERROR(INDEX('Hoja de Trabajo para listado'!$BC$155:$CB$1048576,MATCH($A749,'Hoja de Trabajo para listado'!$BC$155:$BC$1048576,0),MATCH((CUADRO!H$5&amp;$E749),'Hoja de Trabajo para listado'!$BC$151:$CB$151,0)),0)+IFERROR(INDEX('Hoja de Trabajo para listado'!$DE$153:$DG$274,MATCH($A749,'Hoja de Trabajo para listado'!$DE$153:$DE$1048576,0),MATCH((CUADRO!H$5&amp;$E749),'Hoja de Trabajo para listado'!$DE$151:$DG$151,0)),0)+IFERROR(INDEX('Hoja de Trabajo para listado'!$CD$155:$DC$1048576,MATCH($A749,'Hoja de Trabajo para listado'!$CD$155:$CD$1048576,0),MATCH((CUADRO!H$5&amp;$E749),'Hoja de Trabajo para listado'!$CD$151:$DC$151,0)),0)</f>
        <v>0</v>
      </c>
      <c r="I749" s="255">
        <f ca="1">+IFERROR(INDEX('Hoja de Trabajo para listado'!$A$155:$Z$1048576,MATCH($A749,'Hoja de Trabajo para listado'!$A$155:$A$1048576,0),MATCH((CUADRO!I$5&amp;$E749),'Hoja de Trabajo para listado'!$A$151:$Z$151,0)),0)+IFERROR(INDEX('Hoja de Trabajo para listado'!$AB$155:$BA$1048576,MATCH($A749,'Hoja de Trabajo para listado'!$AB$155:$AB$1048576,0),MATCH((CUADRO!I$5&amp;$E749),'Hoja de Trabajo para listado'!$AB$151:$BA$151,0)),0)+IFERROR(INDEX('Hoja de Trabajo para listado'!$BC$155:$CB$1048576,MATCH($A749,'Hoja de Trabajo para listado'!$BC$155:$BC$1048576,0),MATCH((CUADRO!I$5&amp;$E749),'Hoja de Trabajo para listado'!$BC$151:$CB$151,0)),0)+IFERROR(INDEX('Hoja de Trabajo para listado'!$DE$153:$DG$274,MATCH($A749,'Hoja de Trabajo para listado'!$DE$153:$DE$1048576,0),MATCH((CUADRO!I$5&amp;$E749),'Hoja de Trabajo para listado'!$DE$151:$DG$151,0)),0)+IFERROR(INDEX('Hoja de Trabajo para listado'!$CD$155:$DC$1048576,MATCH($A749,'Hoja de Trabajo para listado'!$CD$155:$CD$1048576,0),MATCH((CUADRO!I$5&amp;$E749),'Hoja de Trabajo para listado'!$CD$151:$DC$151,0)),0)</f>
        <v>0</v>
      </c>
      <c r="J749" s="255">
        <f ca="1">+IFERROR(INDEX('Hoja de Trabajo para listado'!$A$155:$Z$1048576,MATCH($A749,'Hoja de Trabajo para listado'!$A$155:$A$1048576,0),MATCH((CUADRO!J$5&amp;$E749),'Hoja de Trabajo para listado'!$A$151:$Z$151,0)),0)+IFERROR(INDEX('Hoja de Trabajo para listado'!$AB$155:$BA$1048576,MATCH($A749,'Hoja de Trabajo para listado'!$AB$155:$AB$1048576,0),MATCH((CUADRO!J$5&amp;$E749),'Hoja de Trabajo para listado'!$AB$151:$BA$151,0)),0)+IFERROR(INDEX('Hoja de Trabajo para listado'!$BC$155:$CB$1048576,MATCH($A749,'Hoja de Trabajo para listado'!$BC$155:$BC$1048576,0),MATCH((CUADRO!J$5&amp;$E749),'Hoja de Trabajo para listado'!$BC$151:$CB$151,0)),0)+IFERROR(INDEX('Hoja de Trabajo para listado'!$DE$153:$DG$274,MATCH($A749,'Hoja de Trabajo para listado'!$DE$153:$DE$1048576,0),MATCH((CUADRO!J$5&amp;$E749),'Hoja de Trabajo para listado'!$DE$151:$DG$151,0)),0)+IFERROR(INDEX('Hoja de Trabajo para listado'!$CD$155:$DC$1048576,MATCH($A749,'Hoja de Trabajo para listado'!$CD$155:$CD$1048576,0),MATCH((CUADRO!J$5&amp;$E749),'Hoja de Trabajo para listado'!$CD$151:$DC$151,0)),0)</f>
        <v>0</v>
      </c>
      <c r="K749" s="255">
        <f ca="1">+IFERROR(INDEX('Hoja de Trabajo para listado'!$A$155:$Z$1048576,MATCH($A749,'Hoja de Trabajo para listado'!$A$155:$A$1048576,0),MATCH((CUADRO!K$5&amp;$E749),'Hoja de Trabajo para listado'!$A$151:$Z$151,0)),0)+IFERROR(INDEX('Hoja de Trabajo para listado'!$AB$155:$BA$1048576,MATCH($A749,'Hoja de Trabajo para listado'!$AB$155:$AB$1048576,0),MATCH((CUADRO!K$5&amp;$E749),'Hoja de Trabajo para listado'!$AB$151:$BA$151,0)),0)+IFERROR(INDEX('Hoja de Trabajo para listado'!$BC$155:$CB$1048576,MATCH($A749,'Hoja de Trabajo para listado'!$BC$155:$BC$1048576,0),MATCH((CUADRO!K$5&amp;$E749),'Hoja de Trabajo para listado'!$BC$151:$CB$151,0)),0)+IFERROR(INDEX('Hoja de Trabajo para listado'!$DE$153:$DG$274,MATCH($A749,'Hoja de Trabajo para listado'!$DE$153:$DE$1048576,0),MATCH((CUADRO!K$5&amp;$E749),'Hoja de Trabajo para listado'!$DE$151:$DG$151,0)),0)+IFERROR(INDEX('Hoja de Trabajo para listado'!$CD$155:$DC$1048576,MATCH($A749,'Hoja de Trabajo para listado'!$CD$155:$CD$1048576,0),MATCH((CUADRO!K$5&amp;$E749),'Hoja de Trabajo para listado'!$CD$151:$DC$151,0)),0)</f>
        <v>0</v>
      </c>
      <c r="L749" s="255">
        <f ca="1">+IFERROR(INDEX('Hoja de Trabajo para listado'!$A$155:$Z$1048576,MATCH($A749,'Hoja de Trabajo para listado'!$A$155:$A$1048576,0),MATCH((CUADRO!L$5&amp;$E749),'Hoja de Trabajo para listado'!$A$151:$Z$151,0)),0)+IFERROR(INDEX('Hoja de Trabajo para listado'!$AB$155:$BA$1048576,MATCH($A749,'Hoja de Trabajo para listado'!$AB$155:$AB$1048576,0),MATCH((CUADRO!L$5&amp;$E749),'Hoja de Trabajo para listado'!$AB$151:$BA$151,0)),0)+IFERROR(INDEX('Hoja de Trabajo para listado'!$BC$155:$CB$1048576,MATCH($A749,'Hoja de Trabajo para listado'!$BC$155:$BC$1048576,0),MATCH((CUADRO!L$5&amp;$E749),'Hoja de Trabajo para listado'!$BC$151:$CB$151,0)),0)+IFERROR(INDEX('Hoja de Trabajo para listado'!$DE$153:$DG$274,MATCH($A749,'Hoja de Trabajo para listado'!$DE$153:$DE$1048576,0),MATCH((CUADRO!L$5&amp;$E749),'Hoja de Trabajo para listado'!$DE$151:$DG$151,0)),0)+IFERROR(INDEX('Hoja de Trabajo para listado'!$CD$155:$DC$1048576,MATCH($A749,'Hoja de Trabajo para listado'!$CD$155:$CD$1048576,0),MATCH((CUADRO!L$5&amp;$E749),'Hoja de Trabajo para listado'!$CD$151:$DC$151,0)),0)</f>
        <v>0</v>
      </c>
      <c r="M749" s="255">
        <f ca="1">+IFERROR(INDEX('Hoja de Trabajo para listado'!$A$155:$Z$1048576,MATCH($A749,'Hoja de Trabajo para listado'!$A$155:$A$1048576,0),MATCH((CUADRO!M$5&amp;$E749),'Hoja de Trabajo para listado'!$A$151:$Z$151,0)),0)+IFERROR(INDEX('Hoja de Trabajo para listado'!$AB$155:$BA$1048576,MATCH($A749,'Hoja de Trabajo para listado'!$AB$155:$AB$1048576,0),MATCH((CUADRO!M$5&amp;$E749),'Hoja de Trabajo para listado'!$AB$151:$BA$151,0)),0)+IFERROR(INDEX('Hoja de Trabajo para listado'!$BC$155:$CB$1048576,MATCH($A749,'Hoja de Trabajo para listado'!$BC$155:$BC$1048576,0),MATCH((CUADRO!M$5&amp;$E749),'Hoja de Trabajo para listado'!$BC$151:$CB$151,0)),0)+IFERROR(INDEX('Hoja de Trabajo para listado'!$DE$153:$DG$274,MATCH($A749,'Hoja de Trabajo para listado'!$DE$153:$DE$1048576,0),MATCH((CUADRO!M$5&amp;$E749),'Hoja de Trabajo para listado'!$DE$151:$DG$151,0)),0)+IFERROR(INDEX('Hoja de Trabajo para listado'!$CD$155:$DC$1048576,MATCH($A749,'Hoja de Trabajo para listado'!$CD$155:$CD$1048576,0),MATCH((CUADRO!M$5&amp;$E749),'Hoja de Trabajo para listado'!$CD$151:$DC$151,0)),0)</f>
        <v>0</v>
      </c>
      <c r="N749" s="255">
        <f ca="1">+IFERROR(INDEX('Hoja de Trabajo para listado'!$A$155:$Z$1048576,MATCH($A749,'Hoja de Trabajo para listado'!$A$155:$A$1048576,0),MATCH((CUADRO!N$5&amp;$E749),'Hoja de Trabajo para listado'!$A$151:$Z$151,0)),0)+IFERROR(INDEX('Hoja de Trabajo para listado'!$AB$155:$BA$1048576,MATCH($A749,'Hoja de Trabajo para listado'!$AB$155:$AB$1048576,0),MATCH((CUADRO!N$5&amp;$E749),'Hoja de Trabajo para listado'!$AB$151:$BA$151,0)),0)+IFERROR(INDEX('Hoja de Trabajo para listado'!$BC$155:$CB$1048576,MATCH($A749,'Hoja de Trabajo para listado'!$BC$155:$BC$1048576,0),MATCH((CUADRO!N$5&amp;$E749),'Hoja de Trabajo para listado'!$BC$151:$CB$151,0)),0)+IFERROR(INDEX('Hoja de Trabajo para listado'!$DE$153:$DG$274,MATCH($A749,'Hoja de Trabajo para listado'!$DE$153:$DE$1048576,0),MATCH((CUADRO!N$5&amp;$E749),'Hoja de Trabajo para listado'!$DE$151:$DG$151,0)),0)+IFERROR(INDEX('Hoja de Trabajo para listado'!$CD$155:$DC$1048576,MATCH($A749,'Hoja de Trabajo para listado'!$CD$155:$CD$1048576,0),MATCH((CUADRO!N$5&amp;$E749),'Hoja de Trabajo para listado'!$CD$151:$DC$151,0)),0)</f>
        <v>0</v>
      </c>
      <c r="O749" s="255">
        <f ca="1">+IFERROR(INDEX('Hoja de Trabajo para listado'!$A$155:$Z$1048576,MATCH($A749,'Hoja de Trabajo para listado'!$A$155:$A$1048576,0),MATCH((CUADRO!O$5&amp;$E749),'Hoja de Trabajo para listado'!$A$151:$Z$151,0)),0)+IFERROR(INDEX('Hoja de Trabajo para listado'!$AB$155:$BA$1048576,MATCH($A749,'Hoja de Trabajo para listado'!$AB$155:$AB$1048576,0),MATCH((CUADRO!O$5&amp;$E749),'Hoja de Trabajo para listado'!$AB$151:$BA$151,0)),0)+IFERROR(INDEX('Hoja de Trabajo para listado'!$BC$155:$CB$1048576,MATCH($A749,'Hoja de Trabajo para listado'!$BC$155:$BC$1048576,0),MATCH((CUADRO!O$5&amp;$E749),'Hoja de Trabajo para listado'!$BC$151:$CB$151,0)),0)+IFERROR(INDEX('Hoja de Trabajo para listado'!$DE$153:$DG$274,MATCH($A749,'Hoja de Trabajo para listado'!$DE$153:$DE$1048576,0),MATCH((CUADRO!O$5&amp;$E749),'Hoja de Trabajo para listado'!$DE$151:$DG$151,0)),0)+IFERROR(INDEX('Hoja de Trabajo para listado'!$CD$155:$DC$1048576,MATCH($A749,'Hoja de Trabajo para listado'!$CD$155:$CD$1048576,0),MATCH((CUADRO!O$5&amp;$E749),'Hoja de Trabajo para listado'!$CD$151:$DC$151,0)),0)</f>
        <v>0</v>
      </c>
      <c r="P749" s="255">
        <f ca="1">+IFERROR(INDEX('Hoja de Trabajo para listado'!$A$155:$Z$1048576,MATCH($A749,'Hoja de Trabajo para listado'!$A$155:$A$1048576,0),MATCH((CUADRO!P$5&amp;$E749),'Hoja de Trabajo para listado'!$A$151:$Z$151,0)),0)+IFERROR(INDEX('Hoja de Trabajo para listado'!$AB$155:$BA$1048576,MATCH($A749,'Hoja de Trabajo para listado'!$AB$155:$AB$1048576,0),MATCH((CUADRO!P$5&amp;$E749),'Hoja de Trabajo para listado'!$AB$151:$BA$151,0)),0)+IFERROR(INDEX('Hoja de Trabajo para listado'!$BC$155:$CB$1048576,MATCH($A749,'Hoja de Trabajo para listado'!$BC$155:$BC$1048576,0),MATCH((CUADRO!P$5&amp;$E749),'Hoja de Trabajo para listado'!$BC$151:$CB$151,0)),0)+IFERROR(INDEX('Hoja de Trabajo para listado'!$DE$153:$DG$274,MATCH($A749,'Hoja de Trabajo para listado'!$DE$153:$DE$1048576,0),MATCH((CUADRO!P$5&amp;$E749),'Hoja de Trabajo para listado'!$DE$151:$DG$151,0)),0)+IFERROR(INDEX('Hoja de Trabajo para listado'!$CD$155:$DC$1048576,MATCH($A749,'Hoja de Trabajo para listado'!$CD$155:$CD$1048576,0),MATCH((CUADRO!P$5&amp;$E749),'Hoja de Trabajo para listado'!$CD$151:$DC$151,0)),0)</f>
        <v>0</v>
      </c>
      <c r="Q749" s="255">
        <f ca="1">+IFERROR(INDEX('Hoja de Trabajo para listado'!$A$155:$Z$1048576,MATCH($A749,'Hoja de Trabajo para listado'!$A$155:$A$1048576,0),MATCH((CUADRO!Q$5&amp;$E749),'Hoja de Trabajo para listado'!$A$151:$Z$151,0)),0)+IFERROR(INDEX('Hoja de Trabajo para listado'!$AB$155:$BA$1048576,MATCH($A749,'Hoja de Trabajo para listado'!$AB$155:$AB$1048576,0),MATCH((CUADRO!Q$5&amp;$E749),'Hoja de Trabajo para listado'!$AB$151:$BA$151,0)),0)+IFERROR(INDEX('Hoja de Trabajo para listado'!$BC$155:$CB$1048576,MATCH($A749,'Hoja de Trabajo para listado'!$BC$155:$BC$1048576,0),MATCH((CUADRO!Q$5&amp;$E749),'Hoja de Trabajo para listado'!$BC$151:$CB$151,0)),0)+IFERROR(INDEX('Hoja de Trabajo para listado'!$DE$153:$DG$274,MATCH($A749,'Hoja de Trabajo para listado'!$DE$153:$DE$1048576,0),MATCH((CUADRO!Q$5&amp;$E749),'Hoja de Trabajo para listado'!$DE$151:$DG$151,0)),0)+IFERROR(INDEX('Hoja de Trabajo para listado'!$CD$155:$DC$1048576,MATCH($A749,'Hoja de Trabajo para listado'!$CD$155:$CD$1048576,0),MATCH((CUADRO!Q$5&amp;$E749),'Hoja de Trabajo para listado'!$CD$151:$DC$151,0)),0)</f>
        <v>0</v>
      </c>
      <c r="R749" s="255">
        <f t="shared" ca="1" si="22"/>
        <v>0</v>
      </c>
      <c r="S749" s="262">
        <f ca="1">+R748+R749</f>
        <v>0</v>
      </c>
      <c r="T749" s="255">
        <f ca="1">+S749</f>
        <v>0</v>
      </c>
      <c r="U749" s="254">
        <f t="shared" si="23"/>
        <v>2</v>
      </c>
      <c r="V749" s="362" t="str">
        <f>+VLOOKUP(A749,bd_lista!$A$3:$E$590,5,FALSE)</f>
        <v>Gobiernos Autonomos Municipales</v>
      </c>
      <c r="W749" s="362"/>
      <c r="X749" s="254">
        <f>+VLOOKUP(A749,[2]Sheet1!$A$13:$D$744,4,FALSE)</f>
        <v>0</v>
      </c>
      <c r="Y749" s="254" t="e">
        <f>+VLOOKUP(X749,bd_lista!$A$3:$C$590,3,FALSE)</f>
        <v>#N/A</v>
      </c>
      <c r="Z749" s="314"/>
      <c r="AA749" s="315"/>
    </row>
    <row r="750" spans="1:27" customFormat="1" ht="15" hidden="1" customHeight="1">
      <c r="A750" s="32">
        <v>1420</v>
      </c>
      <c r="B750" s="306">
        <f>+A750</f>
        <v>1420</v>
      </c>
      <c r="C750" s="259" t="str">
        <f>+VLOOKUP(A750,bd_lista!$A$3:$C$590,3,FALSE)</f>
        <v>Gobierno Autónomo Municipal de Cruz de Machacamarca</v>
      </c>
      <c r="D750" s="361" t="str">
        <f>+C750</f>
        <v>Gobierno Autónomo Municipal de Cruz de Machacamarca</v>
      </c>
      <c r="E750" s="254" t="s">
        <v>1313</v>
      </c>
      <c r="F750" s="255">
        <f ca="1">+IFERROR(INDEX('Hoja de Trabajo para listado'!$A$155:$Z$1048576,MATCH($A750,'Hoja de Trabajo para listado'!$A$155:$A$1048576,0),MATCH((CUADRO!F$5&amp;$E750),'Hoja de Trabajo para listado'!$A$151:$Z$151,0)),0)+IFERROR(INDEX('Hoja de Trabajo para listado'!$AB$155:$BA$1048576,MATCH($A750,'Hoja de Trabajo para listado'!$AB$155:$AB$1048576,0),MATCH((CUADRO!F$5&amp;$E750),'Hoja de Trabajo para listado'!$AB$151:$BA$151,0)),0)+IFERROR(INDEX('Hoja de Trabajo para listado'!$BC$155:$CB$1048576,MATCH($A750,'Hoja de Trabajo para listado'!$BC$155:$BC$1048576,0),MATCH((CUADRO!F$5&amp;$E750),'Hoja de Trabajo para listado'!$BC$151:$CB$151,0)),0)+IFERROR(INDEX('Hoja de Trabajo para listado'!$DE$153:$DG$274,MATCH($A750,'Hoja de Trabajo para listado'!$DE$153:$DE$1048576,0),MATCH((CUADRO!F$5&amp;$E750),'Hoja de Trabajo para listado'!$DE$151:$DG$151,0)),0)+IFERROR(INDEX('Hoja de Trabajo para listado'!$CD$155:$DC$1048576,MATCH($A750,'Hoja de Trabajo para listado'!$CD$155:$CD$1048576,0),MATCH((CUADRO!F$5&amp;$E750),'Hoja de Trabajo para listado'!$CD$151:$DC$151,0)),0)</f>
        <v>0</v>
      </c>
      <c r="G750" s="255">
        <f ca="1">+IFERROR(INDEX('Hoja de Trabajo para listado'!$A$155:$Z$1048576,MATCH($A750,'Hoja de Trabajo para listado'!$A$155:$A$1048576,0),MATCH((CUADRO!G$5&amp;$E750),'Hoja de Trabajo para listado'!$A$151:$Z$151,0)),0)+IFERROR(INDEX('Hoja de Trabajo para listado'!$AB$155:$BA$1048576,MATCH($A750,'Hoja de Trabajo para listado'!$AB$155:$AB$1048576,0),MATCH((CUADRO!G$5&amp;$E750),'Hoja de Trabajo para listado'!$AB$151:$BA$151,0)),0)+IFERROR(INDEX('Hoja de Trabajo para listado'!$BC$155:$CB$1048576,MATCH($A750,'Hoja de Trabajo para listado'!$BC$155:$BC$1048576,0),MATCH((CUADRO!G$5&amp;$E750),'Hoja de Trabajo para listado'!$BC$151:$CB$151,0)),0)+IFERROR(INDEX('Hoja de Trabajo para listado'!$DE$153:$DG$274,MATCH($A750,'Hoja de Trabajo para listado'!$DE$153:$DE$1048576,0),MATCH((CUADRO!G$5&amp;$E750),'Hoja de Trabajo para listado'!$DE$151:$DG$151,0)),0)+IFERROR(INDEX('Hoja de Trabajo para listado'!$CD$155:$DC$1048576,MATCH($A750,'Hoja de Trabajo para listado'!$CD$155:$CD$1048576,0),MATCH((CUADRO!G$5&amp;$E750),'Hoja de Trabajo para listado'!$CD$151:$DC$151,0)),0)</f>
        <v>0</v>
      </c>
      <c r="H750" s="255">
        <f ca="1">+IFERROR(INDEX('Hoja de Trabajo para listado'!$A$155:$Z$1048576,MATCH($A750,'Hoja de Trabajo para listado'!$A$155:$A$1048576,0),MATCH((CUADRO!H$5&amp;$E750),'Hoja de Trabajo para listado'!$A$151:$Z$151,0)),0)+IFERROR(INDEX('Hoja de Trabajo para listado'!$AB$155:$BA$1048576,MATCH($A750,'Hoja de Trabajo para listado'!$AB$155:$AB$1048576,0),MATCH((CUADRO!H$5&amp;$E750),'Hoja de Trabajo para listado'!$AB$151:$BA$151,0)),0)+IFERROR(INDEX('Hoja de Trabajo para listado'!$BC$155:$CB$1048576,MATCH($A750,'Hoja de Trabajo para listado'!$BC$155:$BC$1048576,0),MATCH((CUADRO!H$5&amp;$E750),'Hoja de Trabajo para listado'!$BC$151:$CB$151,0)),0)+IFERROR(INDEX('Hoja de Trabajo para listado'!$DE$153:$DG$274,MATCH($A750,'Hoja de Trabajo para listado'!$DE$153:$DE$1048576,0),MATCH((CUADRO!H$5&amp;$E750),'Hoja de Trabajo para listado'!$DE$151:$DG$151,0)),0)+IFERROR(INDEX('Hoja de Trabajo para listado'!$CD$155:$DC$1048576,MATCH($A750,'Hoja de Trabajo para listado'!$CD$155:$CD$1048576,0),MATCH((CUADRO!H$5&amp;$E750),'Hoja de Trabajo para listado'!$CD$151:$DC$151,0)),0)</f>
        <v>0</v>
      </c>
      <c r="I750" s="255">
        <f ca="1">+IFERROR(INDEX('Hoja de Trabajo para listado'!$A$155:$Z$1048576,MATCH($A750,'Hoja de Trabajo para listado'!$A$155:$A$1048576,0),MATCH((CUADRO!I$5&amp;$E750),'Hoja de Trabajo para listado'!$A$151:$Z$151,0)),0)+IFERROR(INDEX('Hoja de Trabajo para listado'!$AB$155:$BA$1048576,MATCH($A750,'Hoja de Trabajo para listado'!$AB$155:$AB$1048576,0),MATCH((CUADRO!I$5&amp;$E750),'Hoja de Trabajo para listado'!$AB$151:$BA$151,0)),0)+IFERROR(INDEX('Hoja de Trabajo para listado'!$BC$155:$CB$1048576,MATCH($A750,'Hoja de Trabajo para listado'!$BC$155:$BC$1048576,0),MATCH((CUADRO!I$5&amp;$E750),'Hoja de Trabajo para listado'!$BC$151:$CB$151,0)),0)+IFERROR(INDEX('Hoja de Trabajo para listado'!$DE$153:$DG$274,MATCH($A750,'Hoja de Trabajo para listado'!$DE$153:$DE$1048576,0),MATCH((CUADRO!I$5&amp;$E750),'Hoja de Trabajo para listado'!$DE$151:$DG$151,0)),0)+IFERROR(INDEX('Hoja de Trabajo para listado'!$CD$155:$DC$1048576,MATCH($A750,'Hoja de Trabajo para listado'!$CD$155:$CD$1048576,0),MATCH((CUADRO!I$5&amp;$E750),'Hoja de Trabajo para listado'!$CD$151:$DC$151,0)),0)</f>
        <v>0</v>
      </c>
      <c r="J750" s="255">
        <f ca="1">+IFERROR(INDEX('Hoja de Trabajo para listado'!$A$155:$Z$1048576,MATCH($A750,'Hoja de Trabajo para listado'!$A$155:$A$1048576,0),MATCH((CUADRO!J$5&amp;$E750),'Hoja de Trabajo para listado'!$A$151:$Z$151,0)),0)+IFERROR(INDEX('Hoja de Trabajo para listado'!$AB$155:$BA$1048576,MATCH($A750,'Hoja de Trabajo para listado'!$AB$155:$AB$1048576,0),MATCH((CUADRO!J$5&amp;$E750),'Hoja de Trabajo para listado'!$AB$151:$BA$151,0)),0)+IFERROR(INDEX('Hoja de Trabajo para listado'!$BC$155:$CB$1048576,MATCH($A750,'Hoja de Trabajo para listado'!$BC$155:$BC$1048576,0),MATCH((CUADRO!J$5&amp;$E750),'Hoja de Trabajo para listado'!$BC$151:$CB$151,0)),0)+IFERROR(INDEX('Hoja de Trabajo para listado'!$DE$153:$DG$274,MATCH($A750,'Hoja de Trabajo para listado'!$DE$153:$DE$1048576,0),MATCH((CUADRO!J$5&amp;$E750),'Hoja de Trabajo para listado'!$DE$151:$DG$151,0)),0)+IFERROR(INDEX('Hoja de Trabajo para listado'!$CD$155:$DC$1048576,MATCH($A750,'Hoja de Trabajo para listado'!$CD$155:$CD$1048576,0),MATCH((CUADRO!J$5&amp;$E750),'Hoja de Trabajo para listado'!$CD$151:$DC$151,0)),0)</f>
        <v>0</v>
      </c>
      <c r="K750" s="255">
        <f ca="1">+IFERROR(INDEX('Hoja de Trabajo para listado'!$A$155:$Z$1048576,MATCH($A750,'Hoja de Trabajo para listado'!$A$155:$A$1048576,0),MATCH((CUADRO!K$5&amp;$E750),'Hoja de Trabajo para listado'!$A$151:$Z$151,0)),0)+IFERROR(INDEX('Hoja de Trabajo para listado'!$AB$155:$BA$1048576,MATCH($A750,'Hoja de Trabajo para listado'!$AB$155:$AB$1048576,0),MATCH((CUADRO!K$5&amp;$E750),'Hoja de Trabajo para listado'!$AB$151:$BA$151,0)),0)+IFERROR(INDEX('Hoja de Trabajo para listado'!$BC$155:$CB$1048576,MATCH($A750,'Hoja de Trabajo para listado'!$BC$155:$BC$1048576,0),MATCH((CUADRO!K$5&amp;$E750),'Hoja de Trabajo para listado'!$BC$151:$CB$151,0)),0)+IFERROR(INDEX('Hoja de Trabajo para listado'!$DE$153:$DG$274,MATCH($A750,'Hoja de Trabajo para listado'!$DE$153:$DE$1048576,0),MATCH((CUADRO!K$5&amp;$E750),'Hoja de Trabajo para listado'!$DE$151:$DG$151,0)),0)+IFERROR(INDEX('Hoja de Trabajo para listado'!$CD$155:$DC$1048576,MATCH($A750,'Hoja de Trabajo para listado'!$CD$155:$CD$1048576,0),MATCH((CUADRO!K$5&amp;$E750),'Hoja de Trabajo para listado'!$CD$151:$DC$151,0)),0)</f>
        <v>0</v>
      </c>
      <c r="L750" s="255">
        <f ca="1">+IFERROR(INDEX('Hoja de Trabajo para listado'!$A$155:$Z$1048576,MATCH($A750,'Hoja de Trabajo para listado'!$A$155:$A$1048576,0),MATCH((CUADRO!L$5&amp;$E750),'Hoja de Trabajo para listado'!$A$151:$Z$151,0)),0)+IFERROR(INDEX('Hoja de Trabajo para listado'!$AB$155:$BA$1048576,MATCH($A750,'Hoja de Trabajo para listado'!$AB$155:$AB$1048576,0),MATCH((CUADRO!L$5&amp;$E750),'Hoja de Trabajo para listado'!$AB$151:$BA$151,0)),0)+IFERROR(INDEX('Hoja de Trabajo para listado'!$BC$155:$CB$1048576,MATCH($A750,'Hoja de Trabajo para listado'!$BC$155:$BC$1048576,0),MATCH((CUADRO!L$5&amp;$E750),'Hoja de Trabajo para listado'!$BC$151:$CB$151,0)),0)+IFERROR(INDEX('Hoja de Trabajo para listado'!$DE$153:$DG$274,MATCH($A750,'Hoja de Trabajo para listado'!$DE$153:$DE$1048576,0),MATCH((CUADRO!L$5&amp;$E750),'Hoja de Trabajo para listado'!$DE$151:$DG$151,0)),0)+IFERROR(INDEX('Hoja de Trabajo para listado'!$CD$155:$DC$1048576,MATCH($A750,'Hoja de Trabajo para listado'!$CD$155:$CD$1048576,0),MATCH((CUADRO!L$5&amp;$E750),'Hoja de Trabajo para listado'!$CD$151:$DC$151,0)),0)</f>
        <v>0</v>
      </c>
      <c r="M750" s="255">
        <f ca="1">+IFERROR(INDEX('Hoja de Trabajo para listado'!$A$155:$Z$1048576,MATCH($A750,'Hoja de Trabajo para listado'!$A$155:$A$1048576,0),MATCH((CUADRO!M$5&amp;$E750),'Hoja de Trabajo para listado'!$A$151:$Z$151,0)),0)+IFERROR(INDEX('Hoja de Trabajo para listado'!$AB$155:$BA$1048576,MATCH($A750,'Hoja de Trabajo para listado'!$AB$155:$AB$1048576,0),MATCH((CUADRO!M$5&amp;$E750),'Hoja de Trabajo para listado'!$AB$151:$BA$151,0)),0)+IFERROR(INDEX('Hoja de Trabajo para listado'!$BC$155:$CB$1048576,MATCH($A750,'Hoja de Trabajo para listado'!$BC$155:$BC$1048576,0),MATCH((CUADRO!M$5&amp;$E750),'Hoja de Trabajo para listado'!$BC$151:$CB$151,0)),0)+IFERROR(INDEX('Hoja de Trabajo para listado'!$DE$153:$DG$274,MATCH($A750,'Hoja de Trabajo para listado'!$DE$153:$DE$1048576,0),MATCH((CUADRO!M$5&amp;$E750),'Hoja de Trabajo para listado'!$DE$151:$DG$151,0)),0)+IFERROR(INDEX('Hoja de Trabajo para listado'!$CD$155:$DC$1048576,MATCH($A750,'Hoja de Trabajo para listado'!$CD$155:$CD$1048576,0),MATCH((CUADRO!M$5&amp;$E750),'Hoja de Trabajo para listado'!$CD$151:$DC$151,0)),0)</f>
        <v>0</v>
      </c>
      <c r="N750" s="255">
        <f ca="1">+IFERROR(INDEX('Hoja de Trabajo para listado'!$A$155:$Z$1048576,MATCH($A750,'Hoja de Trabajo para listado'!$A$155:$A$1048576,0),MATCH((CUADRO!N$5&amp;$E750),'Hoja de Trabajo para listado'!$A$151:$Z$151,0)),0)+IFERROR(INDEX('Hoja de Trabajo para listado'!$AB$155:$BA$1048576,MATCH($A750,'Hoja de Trabajo para listado'!$AB$155:$AB$1048576,0),MATCH((CUADRO!N$5&amp;$E750),'Hoja de Trabajo para listado'!$AB$151:$BA$151,0)),0)+IFERROR(INDEX('Hoja de Trabajo para listado'!$BC$155:$CB$1048576,MATCH($A750,'Hoja de Trabajo para listado'!$BC$155:$BC$1048576,0),MATCH((CUADRO!N$5&amp;$E750),'Hoja de Trabajo para listado'!$BC$151:$CB$151,0)),0)+IFERROR(INDEX('Hoja de Trabajo para listado'!$DE$153:$DG$274,MATCH($A750,'Hoja de Trabajo para listado'!$DE$153:$DE$1048576,0),MATCH((CUADRO!N$5&amp;$E750),'Hoja de Trabajo para listado'!$DE$151:$DG$151,0)),0)+IFERROR(INDEX('Hoja de Trabajo para listado'!$CD$155:$DC$1048576,MATCH($A750,'Hoja de Trabajo para listado'!$CD$155:$CD$1048576,0),MATCH((CUADRO!N$5&amp;$E750),'Hoja de Trabajo para listado'!$CD$151:$DC$151,0)),0)</f>
        <v>0</v>
      </c>
      <c r="O750" s="255">
        <f ca="1">+IFERROR(INDEX('Hoja de Trabajo para listado'!$A$155:$Z$1048576,MATCH($A750,'Hoja de Trabajo para listado'!$A$155:$A$1048576,0),MATCH((CUADRO!O$5&amp;$E750),'Hoja de Trabajo para listado'!$A$151:$Z$151,0)),0)+IFERROR(INDEX('Hoja de Trabajo para listado'!$AB$155:$BA$1048576,MATCH($A750,'Hoja de Trabajo para listado'!$AB$155:$AB$1048576,0),MATCH((CUADRO!O$5&amp;$E750),'Hoja de Trabajo para listado'!$AB$151:$BA$151,0)),0)+IFERROR(INDEX('Hoja de Trabajo para listado'!$BC$155:$CB$1048576,MATCH($A750,'Hoja de Trabajo para listado'!$BC$155:$BC$1048576,0),MATCH((CUADRO!O$5&amp;$E750),'Hoja de Trabajo para listado'!$BC$151:$CB$151,0)),0)+IFERROR(INDEX('Hoja de Trabajo para listado'!$DE$153:$DG$274,MATCH($A750,'Hoja de Trabajo para listado'!$DE$153:$DE$1048576,0),MATCH((CUADRO!O$5&amp;$E750),'Hoja de Trabajo para listado'!$DE$151:$DG$151,0)),0)+IFERROR(INDEX('Hoja de Trabajo para listado'!$CD$155:$DC$1048576,MATCH($A750,'Hoja de Trabajo para listado'!$CD$155:$CD$1048576,0),MATCH((CUADRO!O$5&amp;$E750),'Hoja de Trabajo para listado'!$CD$151:$DC$151,0)),0)</f>
        <v>0</v>
      </c>
      <c r="P750" s="255">
        <f ca="1">+IFERROR(INDEX('Hoja de Trabajo para listado'!$A$155:$Z$1048576,MATCH($A750,'Hoja de Trabajo para listado'!$A$155:$A$1048576,0),MATCH((CUADRO!P$5&amp;$E750),'Hoja de Trabajo para listado'!$A$151:$Z$151,0)),0)+IFERROR(INDEX('Hoja de Trabajo para listado'!$AB$155:$BA$1048576,MATCH($A750,'Hoja de Trabajo para listado'!$AB$155:$AB$1048576,0),MATCH((CUADRO!P$5&amp;$E750),'Hoja de Trabajo para listado'!$AB$151:$BA$151,0)),0)+IFERROR(INDEX('Hoja de Trabajo para listado'!$BC$155:$CB$1048576,MATCH($A750,'Hoja de Trabajo para listado'!$BC$155:$BC$1048576,0),MATCH((CUADRO!P$5&amp;$E750),'Hoja de Trabajo para listado'!$BC$151:$CB$151,0)),0)+IFERROR(INDEX('Hoja de Trabajo para listado'!$DE$153:$DG$274,MATCH($A750,'Hoja de Trabajo para listado'!$DE$153:$DE$1048576,0),MATCH((CUADRO!P$5&amp;$E750),'Hoja de Trabajo para listado'!$DE$151:$DG$151,0)),0)+IFERROR(INDEX('Hoja de Trabajo para listado'!$CD$155:$DC$1048576,MATCH($A750,'Hoja de Trabajo para listado'!$CD$155:$CD$1048576,0),MATCH((CUADRO!P$5&amp;$E750),'Hoja de Trabajo para listado'!$CD$151:$DC$151,0)),0)</f>
        <v>0</v>
      </c>
      <c r="Q750" s="255">
        <f ca="1">+IFERROR(INDEX('Hoja de Trabajo para listado'!$A$155:$Z$1048576,MATCH($A750,'Hoja de Trabajo para listado'!$A$155:$A$1048576,0),MATCH((CUADRO!Q$5&amp;$E750),'Hoja de Trabajo para listado'!$A$151:$Z$151,0)),0)+IFERROR(INDEX('Hoja de Trabajo para listado'!$AB$155:$BA$1048576,MATCH($A750,'Hoja de Trabajo para listado'!$AB$155:$AB$1048576,0),MATCH((CUADRO!Q$5&amp;$E750),'Hoja de Trabajo para listado'!$AB$151:$BA$151,0)),0)+IFERROR(INDEX('Hoja de Trabajo para listado'!$BC$155:$CB$1048576,MATCH($A750,'Hoja de Trabajo para listado'!$BC$155:$BC$1048576,0),MATCH((CUADRO!Q$5&amp;$E750),'Hoja de Trabajo para listado'!$BC$151:$CB$151,0)),0)+IFERROR(INDEX('Hoja de Trabajo para listado'!$DE$153:$DG$274,MATCH($A750,'Hoja de Trabajo para listado'!$DE$153:$DE$1048576,0),MATCH((CUADRO!Q$5&amp;$E750),'Hoja de Trabajo para listado'!$DE$151:$DG$151,0)),0)+IFERROR(INDEX('Hoja de Trabajo para listado'!$CD$155:$DC$1048576,MATCH($A750,'Hoja de Trabajo para listado'!$CD$155:$CD$1048576,0),MATCH((CUADRO!Q$5&amp;$E750),'Hoja de Trabajo para listado'!$CD$151:$DC$151,0)),0)</f>
        <v>0</v>
      </c>
      <c r="R750" s="255">
        <f t="shared" ca="1" si="22"/>
        <v>0</v>
      </c>
      <c r="S750" s="262"/>
      <c r="T750" s="255">
        <f ca="1">+T751</f>
        <v>0</v>
      </c>
      <c r="U750" s="254">
        <f t="shared" si="23"/>
        <v>1</v>
      </c>
      <c r="V750" s="362" t="str">
        <f>+VLOOKUP(A750,bd_lista!$A$3:$E$590,5,FALSE)</f>
        <v>Gobiernos Autonomos Municipales</v>
      </c>
      <c r="W750" s="361" t="str">
        <f>+V750</f>
        <v>Gobiernos Autonomos Municipales</v>
      </c>
      <c r="X750" s="254">
        <f>+VLOOKUP(A750,[2]Sheet1!$A$13:$D$744,4,FALSE)</f>
        <v>0</v>
      </c>
      <c r="Y750" s="254" t="e">
        <f>+VLOOKUP(X750,bd_lista!$A$3:$C$590,3,FALSE)</f>
        <v>#N/A</v>
      </c>
      <c r="Z750" s="316">
        <f>+X750</f>
        <v>0</v>
      </c>
      <c r="AA750" s="317" t="e">
        <f>+Y750</f>
        <v>#N/A</v>
      </c>
    </row>
    <row r="751" spans="1:27" customFormat="1" ht="15" hidden="1" customHeight="1">
      <c r="A751" s="32">
        <v>1420</v>
      </c>
      <c r="B751" s="307"/>
      <c r="C751" s="259" t="str">
        <f>+VLOOKUP(A751,bd_lista!$A$3:$C$590,3,FALSE)</f>
        <v>Gobierno Autónomo Municipal de Cruz de Machacamarca</v>
      </c>
      <c r="D751" s="362"/>
      <c r="E751" s="256" t="s">
        <v>1314</v>
      </c>
      <c r="F751" s="255">
        <f ca="1">+IFERROR(INDEX('Hoja de Trabajo para listado'!$A$155:$Z$1048576,MATCH($A751,'Hoja de Trabajo para listado'!$A$155:$A$1048576,0),MATCH((CUADRO!F$5&amp;$E751),'Hoja de Trabajo para listado'!$A$151:$Z$151,0)),0)+IFERROR(INDEX('Hoja de Trabajo para listado'!$AB$155:$BA$1048576,MATCH($A751,'Hoja de Trabajo para listado'!$AB$155:$AB$1048576,0),MATCH((CUADRO!F$5&amp;$E751),'Hoja de Trabajo para listado'!$AB$151:$BA$151,0)),0)+IFERROR(INDEX('Hoja de Trabajo para listado'!$BC$155:$CB$1048576,MATCH($A751,'Hoja de Trabajo para listado'!$BC$155:$BC$1048576,0),MATCH((CUADRO!F$5&amp;$E751),'Hoja de Trabajo para listado'!$BC$151:$CB$151,0)),0)+IFERROR(INDEX('Hoja de Trabajo para listado'!$DE$153:$DG$274,MATCH($A751,'Hoja de Trabajo para listado'!$DE$153:$DE$1048576,0),MATCH((CUADRO!F$5&amp;$E751),'Hoja de Trabajo para listado'!$DE$151:$DG$151,0)),0)+IFERROR(INDEX('Hoja de Trabajo para listado'!$CD$155:$DC$1048576,MATCH($A751,'Hoja de Trabajo para listado'!$CD$155:$CD$1048576,0),MATCH((CUADRO!F$5&amp;$E751),'Hoja de Trabajo para listado'!$CD$151:$DC$151,0)),0)</f>
        <v>0</v>
      </c>
      <c r="G751" s="255">
        <f ca="1">+IFERROR(INDEX('Hoja de Trabajo para listado'!$A$155:$Z$1048576,MATCH($A751,'Hoja de Trabajo para listado'!$A$155:$A$1048576,0),MATCH((CUADRO!G$5&amp;$E751),'Hoja de Trabajo para listado'!$A$151:$Z$151,0)),0)+IFERROR(INDEX('Hoja de Trabajo para listado'!$AB$155:$BA$1048576,MATCH($A751,'Hoja de Trabajo para listado'!$AB$155:$AB$1048576,0),MATCH((CUADRO!G$5&amp;$E751),'Hoja de Trabajo para listado'!$AB$151:$BA$151,0)),0)+IFERROR(INDEX('Hoja de Trabajo para listado'!$BC$155:$CB$1048576,MATCH($A751,'Hoja de Trabajo para listado'!$BC$155:$BC$1048576,0),MATCH((CUADRO!G$5&amp;$E751),'Hoja de Trabajo para listado'!$BC$151:$CB$151,0)),0)+IFERROR(INDEX('Hoja de Trabajo para listado'!$DE$153:$DG$274,MATCH($A751,'Hoja de Trabajo para listado'!$DE$153:$DE$1048576,0),MATCH((CUADRO!G$5&amp;$E751),'Hoja de Trabajo para listado'!$DE$151:$DG$151,0)),0)+IFERROR(INDEX('Hoja de Trabajo para listado'!$CD$155:$DC$1048576,MATCH($A751,'Hoja de Trabajo para listado'!$CD$155:$CD$1048576,0),MATCH((CUADRO!G$5&amp;$E751),'Hoja de Trabajo para listado'!$CD$151:$DC$151,0)),0)</f>
        <v>0</v>
      </c>
      <c r="H751" s="255">
        <f ca="1">+IFERROR(INDEX('Hoja de Trabajo para listado'!$A$155:$Z$1048576,MATCH($A751,'Hoja de Trabajo para listado'!$A$155:$A$1048576,0),MATCH((CUADRO!H$5&amp;$E751),'Hoja de Trabajo para listado'!$A$151:$Z$151,0)),0)+IFERROR(INDEX('Hoja de Trabajo para listado'!$AB$155:$BA$1048576,MATCH($A751,'Hoja de Trabajo para listado'!$AB$155:$AB$1048576,0),MATCH((CUADRO!H$5&amp;$E751),'Hoja de Trabajo para listado'!$AB$151:$BA$151,0)),0)+IFERROR(INDEX('Hoja de Trabajo para listado'!$BC$155:$CB$1048576,MATCH($A751,'Hoja de Trabajo para listado'!$BC$155:$BC$1048576,0),MATCH((CUADRO!H$5&amp;$E751),'Hoja de Trabajo para listado'!$BC$151:$CB$151,0)),0)+IFERROR(INDEX('Hoja de Trabajo para listado'!$DE$153:$DG$274,MATCH($A751,'Hoja de Trabajo para listado'!$DE$153:$DE$1048576,0),MATCH((CUADRO!H$5&amp;$E751),'Hoja de Trabajo para listado'!$DE$151:$DG$151,0)),0)+IFERROR(INDEX('Hoja de Trabajo para listado'!$CD$155:$DC$1048576,MATCH($A751,'Hoja de Trabajo para listado'!$CD$155:$CD$1048576,0),MATCH((CUADRO!H$5&amp;$E751),'Hoja de Trabajo para listado'!$CD$151:$DC$151,0)),0)</f>
        <v>0</v>
      </c>
      <c r="I751" s="255">
        <f ca="1">+IFERROR(INDEX('Hoja de Trabajo para listado'!$A$155:$Z$1048576,MATCH($A751,'Hoja de Trabajo para listado'!$A$155:$A$1048576,0),MATCH((CUADRO!I$5&amp;$E751),'Hoja de Trabajo para listado'!$A$151:$Z$151,0)),0)+IFERROR(INDEX('Hoja de Trabajo para listado'!$AB$155:$BA$1048576,MATCH($A751,'Hoja de Trabajo para listado'!$AB$155:$AB$1048576,0),MATCH((CUADRO!I$5&amp;$E751),'Hoja de Trabajo para listado'!$AB$151:$BA$151,0)),0)+IFERROR(INDEX('Hoja de Trabajo para listado'!$BC$155:$CB$1048576,MATCH($A751,'Hoja de Trabajo para listado'!$BC$155:$BC$1048576,0),MATCH((CUADRO!I$5&amp;$E751),'Hoja de Trabajo para listado'!$BC$151:$CB$151,0)),0)+IFERROR(INDEX('Hoja de Trabajo para listado'!$DE$153:$DG$274,MATCH($A751,'Hoja de Trabajo para listado'!$DE$153:$DE$1048576,0),MATCH((CUADRO!I$5&amp;$E751),'Hoja de Trabajo para listado'!$DE$151:$DG$151,0)),0)+IFERROR(INDEX('Hoja de Trabajo para listado'!$CD$155:$DC$1048576,MATCH($A751,'Hoja de Trabajo para listado'!$CD$155:$CD$1048576,0),MATCH((CUADRO!I$5&amp;$E751),'Hoja de Trabajo para listado'!$CD$151:$DC$151,0)),0)</f>
        <v>0</v>
      </c>
      <c r="J751" s="255">
        <f ca="1">+IFERROR(INDEX('Hoja de Trabajo para listado'!$A$155:$Z$1048576,MATCH($A751,'Hoja de Trabajo para listado'!$A$155:$A$1048576,0),MATCH((CUADRO!J$5&amp;$E751),'Hoja de Trabajo para listado'!$A$151:$Z$151,0)),0)+IFERROR(INDEX('Hoja de Trabajo para listado'!$AB$155:$BA$1048576,MATCH($A751,'Hoja de Trabajo para listado'!$AB$155:$AB$1048576,0),MATCH((CUADRO!J$5&amp;$E751),'Hoja de Trabajo para listado'!$AB$151:$BA$151,0)),0)+IFERROR(INDEX('Hoja de Trabajo para listado'!$BC$155:$CB$1048576,MATCH($A751,'Hoja de Trabajo para listado'!$BC$155:$BC$1048576,0),MATCH((CUADRO!J$5&amp;$E751),'Hoja de Trabajo para listado'!$BC$151:$CB$151,0)),0)+IFERROR(INDEX('Hoja de Trabajo para listado'!$DE$153:$DG$274,MATCH($A751,'Hoja de Trabajo para listado'!$DE$153:$DE$1048576,0),MATCH((CUADRO!J$5&amp;$E751),'Hoja de Trabajo para listado'!$DE$151:$DG$151,0)),0)+IFERROR(INDEX('Hoja de Trabajo para listado'!$CD$155:$DC$1048576,MATCH($A751,'Hoja de Trabajo para listado'!$CD$155:$CD$1048576,0),MATCH((CUADRO!J$5&amp;$E751),'Hoja de Trabajo para listado'!$CD$151:$DC$151,0)),0)</f>
        <v>0</v>
      </c>
      <c r="K751" s="255">
        <f ca="1">+IFERROR(INDEX('Hoja de Trabajo para listado'!$A$155:$Z$1048576,MATCH($A751,'Hoja de Trabajo para listado'!$A$155:$A$1048576,0),MATCH((CUADRO!K$5&amp;$E751),'Hoja de Trabajo para listado'!$A$151:$Z$151,0)),0)+IFERROR(INDEX('Hoja de Trabajo para listado'!$AB$155:$BA$1048576,MATCH($A751,'Hoja de Trabajo para listado'!$AB$155:$AB$1048576,0),MATCH((CUADRO!K$5&amp;$E751),'Hoja de Trabajo para listado'!$AB$151:$BA$151,0)),0)+IFERROR(INDEX('Hoja de Trabajo para listado'!$BC$155:$CB$1048576,MATCH($A751,'Hoja de Trabajo para listado'!$BC$155:$BC$1048576,0),MATCH((CUADRO!K$5&amp;$E751),'Hoja de Trabajo para listado'!$BC$151:$CB$151,0)),0)+IFERROR(INDEX('Hoja de Trabajo para listado'!$DE$153:$DG$274,MATCH($A751,'Hoja de Trabajo para listado'!$DE$153:$DE$1048576,0),MATCH((CUADRO!K$5&amp;$E751),'Hoja de Trabajo para listado'!$DE$151:$DG$151,0)),0)+IFERROR(INDEX('Hoja de Trabajo para listado'!$CD$155:$DC$1048576,MATCH($A751,'Hoja de Trabajo para listado'!$CD$155:$CD$1048576,0),MATCH((CUADRO!K$5&amp;$E751),'Hoja de Trabajo para listado'!$CD$151:$DC$151,0)),0)</f>
        <v>0</v>
      </c>
      <c r="L751" s="255">
        <f ca="1">+IFERROR(INDEX('Hoja de Trabajo para listado'!$A$155:$Z$1048576,MATCH($A751,'Hoja de Trabajo para listado'!$A$155:$A$1048576,0),MATCH((CUADRO!L$5&amp;$E751),'Hoja de Trabajo para listado'!$A$151:$Z$151,0)),0)+IFERROR(INDEX('Hoja de Trabajo para listado'!$AB$155:$BA$1048576,MATCH($A751,'Hoja de Trabajo para listado'!$AB$155:$AB$1048576,0),MATCH((CUADRO!L$5&amp;$E751),'Hoja de Trabajo para listado'!$AB$151:$BA$151,0)),0)+IFERROR(INDEX('Hoja de Trabajo para listado'!$BC$155:$CB$1048576,MATCH($A751,'Hoja de Trabajo para listado'!$BC$155:$BC$1048576,0),MATCH((CUADRO!L$5&amp;$E751),'Hoja de Trabajo para listado'!$BC$151:$CB$151,0)),0)+IFERROR(INDEX('Hoja de Trabajo para listado'!$DE$153:$DG$274,MATCH($A751,'Hoja de Trabajo para listado'!$DE$153:$DE$1048576,0),MATCH((CUADRO!L$5&amp;$E751),'Hoja de Trabajo para listado'!$DE$151:$DG$151,0)),0)+IFERROR(INDEX('Hoja de Trabajo para listado'!$CD$155:$DC$1048576,MATCH($A751,'Hoja de Trabajo para listado'!$CD$155:$CD$1048576,0),MATCH((CUADRO!L$5&amp;$E751),'Hoja de Trabajo para listado'!$CD$151:$DC$151,0)),0)</f>
        <v>0</v>
      </c>
      <c r="M751" s="255">
        <f ca="1">+IFERROR(INDEX('Hoja de Trabajo para listado'!$A$155:$Z$1048576,MATCH($A751,'Hoja de Trabajo para listado'!$A$155:$A$1048576,0),MATCH((CUADRO!M$5&amp;$E751),'Hoja de Trabajo para listado'!$A$151:$Z$151,0)),0)+IFERROR(INDEX('Hoja de Trabajo para listado'!$AB$155:$BA$1048576,MATCH($A751,'Hoja de Trabajo para listado'!$AB$155:$AB$1048576,0),MATCH((CUADRO!M$5&amp;$E751),'Hoja de Trabajo para listado'!$AB$151:$BA$151,0)),0)+IFERROR(INDEX('Hoja de Trabajo para listado'!$BC$155:$CB$1048576,MATCH($A751,'Hoja de Trabajo para listado'!$BC$155:$BC$1048576,0),MATCH((CUADRO!M$5&amp;$E751),'Hoja de Trabajo para listado'!$BC$151:$CB$151,0)),0)+IFERROR(INDEX('Hoja de Trabajo para listado'!$DE$153:$DG$274,MATCH($A751,'Hoja de Trabajo para listado'!$DE$153:$DE$1048576,0),MATCH((CUADRO!M$5&amp;$E751),'Hoja de Trabajo para listado'!$DE$151:$DG$151,0)),0)+IFERROR(INDEX('Hoja de Trabajo para listado'!$CD$155:$DC$1048576,MATCH($A751,'Hoja de Trabajo para listado'!$CD$155:$CD$1048576,0),MATCH((CUADRO!M$5&amp;$E751),'Hoja de Trabajo para listado'!$CD$151:$DC$151,0)),0)</f>
        <v>0</v>
      </c>
      <c r="N751" s="255">
        <f ca="1">+IFERROR(INDEX('Hoja de Trabajo para listado'!$A$155:$Z$1048576,MATCH($A751,'Hoja de Trabajo para listado'!$A$155:$A$1048576,0),MATCH((CUADRO!N$5&amp;$E751),'Hoja de Trabajo para listado'!$A$151:$Z$151,0)),0)+IFERROR(INDEX('Hoja de Trabajo para listado'!$AB$155:$BA$1048576,MATCH($A751,'Hoja de Trabajo para listado'!$AB$155:$AB$1048576,0),MATCH((CUADRO!N$5&amp;$E751),'Hoja de Trabajo para listado'!$AB$151:$BA$151,0)),0)+IFERROR(INDEX('Hoja de Trabajo para listado'!$BC$155:$CB$1048576,MATCH($A751,'Hoja de Trabajo para listado'!$BC$155:$BC$1048576,0),MATCH((CUADRO!N$5&amp;$E751),'Hoja de Trabajo para listado'!$BC$151:$CB$151,0)),0)+IFERROR(INDEX('Hoja de Trabajo para listado'!$DE$153:$DG$274,MATCH($A751,'Hoja de Trabajo para listado'!$DE$153:$DE$1048576,0),MATCH((CUADRO!N$5&amp;$E751),'Hoja de Trabajo para listado'!$DE$151:$DG$151,0)),0)+IFERROR(INDEX('Hoja de Trabajo para listado'!$CD$155:$DC$1048576,MATCH($A751,'Hoja de Trabajo para listado'!$CD$155:$CD$1048576,0),MATCH((CUADRO!N$5&amp;$E751),'Hoja de Trabajo para listado'!$CD$151:$DC$151,0)),0)</f>
        <v>0</v>
      </c>
      <c r="O751" s="255">
        <f ca="1">+IFERROR(INDEX('Hoja de Trabajo para listado'!$A$155:$Z$1048576,MATCH($A751,'Hoja de Trabajo para listado'!$A$155:$A$1048576,0),MATCH((CUADRO!O$5&amp;$E751),'Hoja de Trabajo para listado'!$A$151:$Z$151,0)),0)+IFERROR(INDEX('Hoja de Trabajo para listado'!$AB$155:$BA$1048576,MATCH($A751,'Hoja de Trabajo para listado'!$AB$155:$AB$1048576,0),MATCH((CUADRO!O$5&amp;$E751),'Hoja de Trabajo para listado'!$AB$151:$BA$151,0)),0)+IFERROR(INDEX('Hoja de Trabajo para listado'!$BC$155:$CB$1048576,MATCH($A751,'Hoja de Trabajo para listado'!$BC$155:$BC$1048576,0),MATCH((CUADRO!O$5&amp;$E751),'Hoja de Trabajo para listado'!$BC$151:$CB$151,0)),0)+IFERROR(INDEX('Hoja de Trabajo para listado'!$DE$153:$DG$274,MATCH($A751,'Hoja de Trabajo para listado'!$DE$153:$DE$1048576,0),MATCH((CUADRO!O$5&amp;$E751),'Hoja de Trabajo para listado'!$DE$151:$DG$151,0)),0)+IFERROR(INDEX('Hoja de Trabajo para listado'!$CD$155:$DC$1048576,MATCH($A751,'Hoja de Trabajo para listado'!$CD$155:$CD$1048576,0),MATCH((CUADRO!O$5&amp;$E751),'Hoja de Trabajo para listado'!$CD$151:$DC$151,0)),0)</f>
        <v>0</v>
      </c>
      <c r="P751" s="255">
        <f ca="1">+IFERROR(INDEX('Hoja de Trabajo para listado'!$A$155:$Z$1048576,MATCH($A751,'Hoja de Trabajo para listado'!$A$155:$A$1048576,0),MATCH((CUADRO!P$5&amp;$E751),'Hoja de Trabajo para listado'!$A$151:$Z$151,0)),0)+IFERROR(INDEX('Hoja de Trabajo para listado'!$AB$155:$BA$1048576,MATCH($A751,'Hoja de Trabajo para listado'!$AB$155:$AB$1048576,0),MATCH((CUADRO!P$5&amp;$E751),'Hoja de Trabajo para listado'!$AB$151:$BA$151,0)),0)+IFERROR(INDEX('Hoja de Trabajo para listado'!$BC$155:$CB$1048576,MATCH($A751,'Hoja de Trabajo para listado'!$BC$155:$BC$1048576,0),MATCH((CUADRO!P$5&amp;$E751),'Hoja de Trabajo para listado'!$BC$151:$CB$151,0)),0)+IFERROR(INDEX('Hoja de Trabajo para listado'!$DE$153:$DG$274,MATCH($A751,'Hoja de Trabajo para listado'!$DE$153:$DE$1048576,0),MATCH((CUADRO!P$5&amp;$E751),'Hoja de Trabajo para listado'!$DE$151:$DG$151,0)),0)+IFERROR(INDEX('Hoja de Trabajo para listado'!$CD$155:$DC$1048576,MATCH($A751,'Hoja de Trabajo para listado'!$CD$155:$CD$1048576,0),MATCH((CUADRO!P$5&amp;$E751),'Hoja de Trabajo para listado'!$CD$151:$DC$151,0)),0)</f>
        <v>0</v>
      </c>
      <c r="Q751" s="255">
        <f ca="1">+IFERROR(INDEX('Hoja de Trabajo para listado'!$A$155:$Z$1048576,MATCH($A751,'Hoja de Trabajo para listado'!$A$155:$A$1048576,0),MATCH((CUADRO!Q$5&amp;$E751),'Hoja de Trabajo para listado'!$A$151:$Z$151,0)),0)+IFERROR(INDEX('Hoja de Trabajo para listado'!$AB$155:$BA$1048576,MATCH($A751,'Hoja de Trabajo para listado'!$AB$155:$AB$1048576,0),MATCH((CUADRO!Q$5&amp;$E751),'Hoja de Trabajo para listado'!$AB$151:$BA$151,0)),0)+IFERROR(INDEX('Hoja de Trabajo para listado'!$BC$155:$CB$1048576,MATCH($A751,'Hoja de Trabajo para listado'!$BC$155:$BC$1048576,0),MATCH((CUADRO!Q$5&amp;$E751),'Hoja de Trabajo para listado'!$BC$151:$CB$151,0)),0)+IFERROR(INDEX('Hoja de Trabajo para listado'!$DE$153:$DG$274,MATCH($A751,'Hoja de Trabajo para listado'!$DE$153:$DE$1048576,0),MATCH((CUADRO!Q$5&amp;$E751),'Hoja de Trabajo para listado'!$DE$151:$DG$151,0)),0)+IFERROR(INDEX('Hoja de Trabajo para listado'!$CD$155:$DC$1048576,MATCH($A751,'Hoja de Trabajo para listado'!$CD$155:$CD$1048576,0),MATCH((CUADRO!Q$5&amp;$E751),'Hoja de Trabajo para listado'!$CD$151:$DC$151,0)),0)</f>
        <v>0</v>
      </c>
      <c r="R751" s="255">
        <f t="shared" ca="1" si="22"/>
        <v>0</v>
      </c>
      <c r="S751" s="262">
        <f ca="1">+R750+R751</f>
        <v>0</v>
      </c>
      <c r="T751" s="255">
        <f ca="1">+S751</f>
        <v>0</v>
      </c>
      <c r="U751" s="254">
        <f t="shared" si="23"/>
        <v>2</v>
      </c>
      <c r="V751" s="362" t="str">
        <f>+VLOOKUP(A751,bd_lista!$A$3:$E$590,5,FALSE)</f>
        <v>Gobiernos Autonomos Municipales</v>
      </c>
      <c r="W751" s="362"/>
      <c r="X751" s="254">
        <f>+VLOOKUP(A751,[2]Sheet1!$A$13:$D$744,4,FALSE)</f>
        <v>0</v>
      </c>
      <c r="Y751" s="254" t="e">
        <f>+VLOOKUP(X751,bd_lista!$A$3:$C$590,3,FALSE)</f>
        <v>#N/A</v>
      </c>
      <c r="Z751" s="314"/>
      <c r="AA751" s="315"/>
    </row>
    <row r="752" spans="1:27" customFormat="1" ht="15" hidden="1" customHeight="1">
      <c r="A752" s="32">
        <v>1421</v>
      </c>
      <c r="B752" s="306">
        <f>+A752</f>
        <v>1421</v>
      </c>
      <c r="C752" s="259" t="str">
        <f>+VLOOKUP(A752,bd_lista!$A$3:$C$590,3,FALSE)</f>
        <v>Gobierno Autónomo Municipal de Yunguyo de Litoral</v>
      </c>
      <c r="D752" s="361" t="str">
        <f>+C752</f>
        <v>Gobierno Autónomo Municipal de Yunguyo de Litoral</v>
      </c>
      <c r="E752" s="254" t="s">
        <v>1313</v>
      </c>
      <c r="F752" s="255">
        <f ca="1">+IFERROR(INDEX('Hoja de Trabajo para listado'!$A$155:$Z$1048576,MATCH($A752,'Hoja de Trabajo para listado'!$A$155:$A$1048576,0),MATCH((CUADRO!F$5&amp;$E752),'Hoja de Trabajo para listado'!$A$151:$Z$151,0)),0)+IFERROR(INDEX('Hoja de Trabajo para listado'!$AB$155:$BA$1048576,MATCH($A752,'Hoja de Trabajo para listado'!$AB$155:$AB$1048576,0),MATCH((CUADRO!F$5&amp;$E752),'Hoja de Trabajo para listado'!$AB$151:$BA$151,0)),0)+IFERROR(INDEX('Hoja de Trabajo para listado'!$BC$155:$CB$1048576,MATCH($A752,'Hoja de Trabajo para listado'!$BC$155:$BC$1048576,0),MATCH((CUADRO!F$5&amp;$E752),'Hoja de Trabajo para listado'!$BC$151:$CB$151,0)),0)+IFERROR(INDEX('Hoja de Trabajo para listado'!$DE$153:$DG$274,MATCH($A752,'Hoja de Trabajo para listado'!$DE$153:$DE$1048576,0),MATCH((CUADRO!F$5&amp;$E752),'Hoja de Trabajo para listado'!$DE$151:$DG$151,0)),0)+IFERROR(INDEX('Hoja de Trabajo para listado'!$CD$155:$DC$1048576,MATCH($A752,'Hoja de Trabajo para listado'!$CD$155:$CD$1048576,0),MATCH((CUADRO!F$5&amp;$E752),'Hoja de Trabajo para listado'!$CD$151:$DC$151,0)),0)</f>
        <v>0</v>
      </c>
      <c r="G752" s="255">
        <f ca="1">+IFERROR(INDEX('Hoja de Trabajo para listado'!$A$155:$Z$1048576,MATCH($A752,'Hoja de Trabajo para listado'!$A$155:$A$1048576,0),MATCH((CUADRO!G$5&amp;$E752),'Hoja de Trabajo para listado'!$A$151:$Z$151,0)),0)+IFERROR(INDEX('Hoja de Trabajo para listado'!$AB$155:$BA$1048576,MATCH($A752,'Hoja de Trabajo para listado'!$AB$155:$AB$1048576,0),MATCH((CUADRO!G$5&amp;$E752),'Hoja de Trabajo para listado'!$AB$151:$BA$151,0)),0)+IFERROR(INDEX('Hoja de Trabajo para listado'!$BC$155:$CB$1048576,MATCH($A752,'Hoja de Trabajo para listado'!$BC$155:$BC$1048576,0),MATCH((CUADRO!G$5&amp;$E752),'Hoja de Trabajo para listado'!$BC$151:$CB$151,0)),0)+IFERROR(INDEX('Hoja de Trabajo para listado'!$DE$153:$DG$274,MATCH($A752,'Hoja de Trabajo para listado'!$DE$153:$DE$1048576,0),MATCH((CUADRO!G$5&amp;$E752),'Hoja de Trabajo para listado'!$DE$151:$DG$151,0)),0)+IFERROR(INDEX('Hoja de Trabajo para listado'!$CD$155:$DC$1048576,MATCH($A752,'Hoja de Trabajo para listado'!$CD$155:$CD$1048576,0),MATCH((CUADRO!G$5&amp;$E752),'Hoja de Trabajo para listado'!$CD$151:$DC$151,0)),0)</f>
        <v>0</v>
      </c>
      <c r="H752" s="255">
        <f ca="1">+IFERROR(INDEX('Hoja de Trabajo para listado'!$A$155:$Z$1048576,MATCH($A752,'Hoja de Trabajo para listado'!$A$155:$A$1048576,0),MATCH((CUADRO!H$5&amp;$E752),'Hoja de Trabajo para listado'!$A$151:$Z$151,0)),0)+IFERROR(INDEX('Hoja de Trabajo para listado'!$AB$155:$BA$1048576,MATCH($A752,'Hoja de Trabajo para listado'!$AB$155:$AB$1048576,0),MATCH((CUADRO!H$5&amp;$E752),'Hoja de Trabajo para listado'!$AB$151:$BA$151,0)),0)+IFERROR(INDEX('Hoja de Trabajo para listado'!$BC$155:$CB$1048576,MATCH($A752,'Hoja de Trabajo para listado'!$BC$155:$BC$1048576,0),MATCH((CUADRO!H$5&amp;$E752),'Hoja de Trabajo para listado'!$BC$151:$CB$151,0)),0)+IFERROR(INDEX('Hoja de Trabajo para listado'!$DE$153:$DG$274,MATCH($A752,'Hoja de Trabajo para listado'!$DE$153:$DE$1048576,0),MATCH((CUADRO!H$5&amp;$E752),'Hoja de Trabajo para listado'!$DE$151:$DG$151,0)),0)+IFERROR(INDEX('Hoja de Trabajo para listado'!$CD$155:$DC$1048576,MATCH($A752,'Hoja de Trabajo para listado'!$CD$155:$CD$1048576,0),MATCH((CUADRO!H$5&amp;$E752),'Hoja de Trabajo para listado'!$CD$151:$DC$151,0)),0)</f>
        <v>0</v>
      </c>
      <c r="I752" s="255">
        <f ca="1">+IFERROR(INDEX('Hoja de Trabajo para listado'!$A$155:$Z$1048576,MATCH($A752,'Hoja de Trabajo para listado'!$A$155:$A$1048576,0),MATCH((CUADRO!I$5&amp;$E752),'Hoja de Trabajo para listado'!$A$151:$Z$151,0)),0)+IFERROR(INDEX('Hoja de Trabajo para listado'!$AB$155:$BA$1048576,MATCH($A752,'Hoja de Trabajo para listado'!$AB$155:$AB$1048576,0),MATCH((CUADRO!I$5&amp;$E752),'Hoja de Trabajo para listado'!$AB$151:$BA$151,0)),0)+IFERROR(INDEX('Hoja de Trabajo para listado'!$BC$155:$CB$1048576,MATCH($A752,'Hoja de Trabajo para listado'!$BC$155:$BC$1048576,0),MATCH((CUADRO!I$5&amp;$E752),'Hoja de Trabajo para listado'!$BC$151:$CB$151,0)),0)+IFERROR(INDEX('Hoja de Trabajo para listado'!$DE$153:$DG$274,MATCH($A752,'Hoja de Trabajo para listado'!$DE$153:$DE$1048576,0),MATCH((CUADRO!I$5&amp;$E752),'Hoja de Trabajo para listado'!$DE$151:$DG$151,0)),0)+IFERROR(INDEX('Hoja de Trabajo para listado'!$CD$155:$DC$1048576,MATCH($A752,'Hoja de Trabajo para listado'!$CD$155:$CD$1048576,0),MATCH((CUADRO!I$5&amp;$E752),'Hoja de Trabajo para listado'!$CD$151:$DC$151,0)),0)</f>
        <v>0</v>
      </c>
      <c r="J752" s="255">
        <f ca="1">+IFERROR(INDEX('Hoja de Trabajo para listado'!$A$155:$Z$1048576,MATCH($A752,'Hoja de Trabajo para listado'!$A$155:$A$1048576,0),MATCH((CUADRO!J$5&amp;$E752),'Hoja de Trabajo para listado'!$A$151:$Z$151,0)),0)+IFERROR(INDEX('Hoja de Trabajo para listado'!$AB$155:$BA$1048576,MATCH($A752,'Hoja de Trabajo para listado'!$AB$155:$AB$1048576,0),MATCH((CUADRO!J$5&amp;$E752),'Hoja de Trabajo para listado'!$AB$151:$BA$151,0)),0)+IFERROR(INDEX('Hoja de Trabajo para listado'!$BC$155:$CB$1048576,MATCH($A752,'Hoja de Trabajo para listado'!$BC$155:$BC$1048576,0),MATCH((CUADRO!J$5&amp;$E752),'Hoja de Trabajo para listado'!$BC$151:$CB$151,0)),0)+IFERROR(INDEX('Hoja de Trabajo para listado'!$DE$153:$DG$274,MATCH($A752,'Hoja de Trabajo para listado'!$DE$153:$DE$1048576,0),MATCH((CUADRO!J$5&amp;$E752),'Hoja de Trabajo para listado'!$DE$151:$DG$151,0)),0)+IFERROR(INDEX('Hoja de Trabajo para listado'!$CD$155:$DC$1048576,MATCH($A752,'Hoja de Trabajo para listado'!$CD$155:$CD$1048576,0),MATCH((CUADRO!J$5&amp;$E752),'Hoja de Trabajo para listado'!$CD$151:$DC$151,0)),0)</f>
        <v>0</v>
      </c>
      <c r="K752" s="255">
        <f ca="1">+IFERROR(INDEX('Hoja de Trabajo para listado'!$A$155:$Z$1048576,MATCH($A752,'Hoja de Trabajo para listado'!$A$155:$A$1048576,0),MATCH((CUADRO!K$5&amp;$E752),'Hoja de Trabajo para listado'!$A$151:$Z$151,0)),0)+IFERROR(INDEX('Hoja de Trabajo para listado'!$AB$155:$BA$1048576,MATCH($A752,'Hoja de Trabajo para listado'!$AB$155:$AB$1048576,0),MATCH((CUADRO!K$5&amp;$E752),'Hoja de Trabajo para listado'!$AB$151:$BA$151,0)),0)+IFERROR(INDEX('Hoja de Trabajo para listado'!$BC$155:$CB$1048576,MATCH($A752,'Hoja de Trabajo para listado'!$BC$155:$BC$1048576,0),MATCH((CUADRO!K$5&amp;$E752),'Hoja de Trabajo para listado'!$BC$151:$CB$151,0)),0)+IFERROR(INDEX('Hoja de Trabajo para listado'!$DE$153:$DG$274,MATCH($A752,'Hoja de Trabajo para listado'!$DE$153:$DE$1048576,0),MATCH((CUADRO!K$5&amp;$E752),'Hoja de Trabajo para listado'!$DE$151:$DG$151,0)),0)+IFERROR(INDEX('Hoja de Trabajo para listado'!$CD$155:$DC$1048576,MATCH($A752,'Hoja de Trabajo para listado'!$CD$155:$CD$1048576,0),MATCH((CUADRO!K$5&amp;$E752),'Hoja de Trabajo para listado'!$CD$151:$DC$151,0)),0)</f>
        <v>0</v>
      </c>
      <c r="L752" s="255">
        <f ca="1">+IFERROR(INDEX('Hoja de Trabajo para listado'!$A$155:$Z$1048576,MATCH($A752,'Hoja de Trabajo para listado'!$A$155:$A$1048576,0),MATCH((CUADRO!L$5&amp;$E752),'Hoja de Trabajo para listado'!$A$151:$Z$151,0)),0)+IFERROR(INDEX('Hoja de Trabajo para listado'!$AB$155:$BA$1048576,MATCH($A752,'Hoja de Trabajo para listado'!$AB$155:$AB$1048576,0),MATCH((CUADRO!L$5&amp;$E752),'Hoja de Trabajo para listado'!$AB$151:$BA$151,0)),0)+IFERROR(INDEX('Hoja de Trabajo para listado'!$BC$155:$CB$1048576,MATCH($A752,'Hoja de Trabajo para listado'!$BC$155:$BC$1048576,0),MATCH((CUADRO!L$5&amp;$E752),'Hoja de Trabajo para listado'!$BC$151:$CB$151,0)),0)+IFERROR(INDEX('Hoja de Trabajo para listado'!$DE$153:$DG$274,MATCH($A752,'Hoja de Trabajo para listado'!$DE$153:$DE$1048576,0),MATCH((CUADRO!L$5&amp;$E752),'Hoja de Trabajo para listado'!$DE$151:$DG$151,0)),0)+IFERROR(INDEX('Hoja de Trabajo para listado'!$CD$155:$DC$1048576,MATCH($A752,'Hoja de Trabajo para listado'!$CD$155:$CD$1048576,0),MATCH((CUADRO!L$5&amp;$E752),'Hoja de Trabajo para listado'!$CD$151:$DC$151,0)),0)</f>
        <v>0</v>
      </c>
      <c r="M752" s="255">
        <f ca="1">+IFERROR(INDEX('Hoja de Trabajo para listado'!$A$155:$Z$1048576,MATCH($A752,'Hoja de Trabajo para listado'!$A$155:$A$1048576,0),MATCH((CUADRO!M$5&amp;$E752),'Hoja de Trabajo para listado'!$A$151:$Z$151,0)),0)+IFERROR(INDEX('Hoja de Trabajo para listado'!$AB$155:$BA$1048576,MATCH($A752,'Hoja de Trabajo para listado'!$AB$155:$AB$1048576,0),MATCH((CUADRO!M$5&amp;$E752),'Hoja de Trabajo para listado'!$AB$151:$BA$151,0)),0)+IFERROR(INDEX('Hoja de Trabajo para listado'!$BC$155:$CB$1048576,MATCH($A752,'Hoja de Trabajo para listado'!$BC$155:$BC$1048576,0),MATCH((CUADRO!M$5&amp;$E752),'Hoja de Trabajo para listado'!$BC$151:$CB$151,0)),0)+IFERROR(INDEX('Hoja de Trabajo para listado'!$DE$153:$DG$274,MATCH($A752,'Hoja de Trabajo para listado'!$DE$153:$DE$1048576,0),MATCH((CUADRO!M$5&amp;$E752),'Hoja de Trabajo para listado'!$DE$151:$DG$151,0)),0)+IFERROR(INDEX('Hoja de Trabajo para listado'!$CD$155:$DC$1048576,MATCH($A752,'Hoja de Trabajo para listado'!$CD$155:$CD$1048576,0),MATCH((CUADRO!M$5&amp;$E752),'Hoja de Trabajo para listado'!$CD$151:$DC$151,0)),0)</f>
        <v>0</v>
      </c>
      <c r="N752" s="255">
        <f ca="1">+IFERROR(INDEX('Hoja de Trabajo para listado'!$A$155:$Z$1048576,MATCH($A752,'Hoja de Trabajo para listado'!$A$155:$A$1048576,0),MATCH((CUADRO!N$5&amp;$E752),'Hoja de Trabajo para listado'!$A$151:$Z$151,0)),0)+IFERROR(INDEX('Hoja de Trabajo para listado'!$AB$155:$BA$1048576,MATCH($A752,'Hoja de Trabajo para listado'!$AB$155:$AB$1048576,0),MATCH((CUADRO!N$5&amp;$E752),'Hoja de Trabajo para listado'!$AB$151:$BA$151,0)),0)+IFERROR(INDEX('Hoja de Trabajo para listado'!$BC$155:$CB$1048576,MATCH($A752,'Hoja de Trabajo para listado'!$BC$155:$BC$1048576,0),MATCH((CUADRO!N$5&amp;$E752),'Hoja de Trabajo para listado'!$BC$151:$CB$151,0)),0)+IFERROR(INDEX('Hoja de Trabajo para listado'!$DE$153:$DG$274,MATCH($A752,'Hoja de Trabajo para listado'!$DE$153:$DE$1048576,0),MATCH((CUADRO!N$5&amp;$E752),'Hoja de Trabajo para listado'!$DE$151:$DG$151,0)),0)+IFERROR(INDEX('Hoja de Trabajo para listado'!$CD$155:$DC$1048576,MATCH($A752,'Hoja de Trabajo para listado'!$CD$155:$CD$1048576,0),MATCH((CUADRO!N$5&amp;$E752),'Hoja de Trabajo para listado'!$CD$151:$DC$151,0)),0)</f>
        <v>0</v>
      </c>
      <c r="O752" s="255">
        <f ca="1">+IFERROR(INDEX('Hoja de Trabajo para listado'!$A$155:$Z$1048576,MATCH($A752,'Hoja de Trabajo para listado'!$A$155:$A$1048576,0),MATCH((CUADRO!O$5&amp;$E752),'Hoja de Trabajo para listado'!$A$151:$Z$151,0)),0)+IFERROR(INDEX('Hoja de Trabajo para listado'!$AB$155:$BA$1048576,MATCH($A752,'Hoja de Trabajo para listado'!$AB$155:$AB$1048576,0),MATCH((CUADRO!O$5&amp;$E752),'Hoja de Trabajo para listado'!$AB$151:$BA$151,0)),0)+IFERROR(INDEX('Hoja de Trabajo para listado'!$BC$155:$CB$1048576,MATCH($A752,'Hoja de Trabajo para listado'!$BC$155:$BC$1048576,0),MATCH((CUADRO!O$5&amp;$E752),'Hoja de Trabajo para listado'!$BC$151:$CB$151,0)),0)+IFERROR(INDEX('Hoja de Trabajo para listado'!$DE$153:$DG$274,MATCH($A752,'Hoja de Trabajo para listado'!$DE$153:$DE$1048576,0),MATCH((CUADRO!O$5&amp;$E752),'Hoja de Trabajo para listado'!$DE$151:$DG$151,0)),0)+IFERROR(INDEX('Hoja de Trabajo para listado'!$CD$155:$DC$1048576,MATCH($A752,'Hoja de Trabajo para listado'!$CD$155:$CD$1048576,0),MATCH((CUADRO!O$5&amp;$E752),'Hoja de Trabajo para listado'!$CD$151:$DC$151,0)),0)</f>
        <v>0</v>
      </c>
      <c r="P752" s="255">
        <f ca="1">+IFERROR(INDEX('Hoja de Trabajo para listado'!$A$155:$Z$1048576,MATCH($A752,'Hoja de Trabajo para listado'!$A$155:$A$1048576,0),MATCH((CUADRO!P$5&amp;$E752),'Hoja de Trabajo para listado'!$A$151:$Z$151,0)),0)+IFERROR(INDEX('Hoja de Trabajo para listado'!$AB$155:$BA$1048576,MATCH($A752,'Hoja de Trabajo para listado'!$AB$155:$AB$1048576,0),MATCH((CUADRO!P$5&amp;$E752),'Hoja de Trabajo para listado'!$AB$151:$BA$151,0)),0)+IFERROR(INDEX('Hoja de Trabajo para listado'!$BC$155:$CB$1048576,MATCH($A752,'Hoja de Trabajo para listado'!$BC$155:$BC$1048576,0),MATCH((CUADRO!P$5&amp;$E752),'Hoja de Trabajo para listado'!$BC$151:$CB$151,0)),0)+IFERROR(INDEX('Hoja de Trabajo para listado'!$DE$153:$DG$274,MATCH($A752,'Hoja de Trabajo para listado'!$DE$153:$DE$1048576,0),MATCH((CUADRO!P$5&amp;$E752),'Hoja de Trabajo para listado'!$DE$151:$DG$151,0)),0)+IFERROR(INDEX('Hoja de Trabajo para listado'!$CD$155:$DC$1048576,MATCH($A752,'Hoja de Trabajo para listado'!$CD$155:$CD$1048576,0),MATCH((CUADRO!P$5&amp;$E752),'Hoja de Trabajo para listado'!$CD$151:$DC$151,0)),0)</f>
        <v>0</v>
      </c>
      <c r="Q752" s="255">
        <f ca="1">+IFERROR(INDEX('Hoja de Trabajo para listado'!$A$155:$Z$1048576,MATCH($A752,'Hoja de Trabajo para listado'!$A$155:$A$1048576,0),MATCH((CUADRO!Q$5&amp;$E752),'Hoja de Trabajo para listado'!$A$151:$Z$151,0)),0)+IFERROR(INDEX('Hoja de Trabajo para listado'!$AB$155:$BA$1048576,MATCH($A752,'Hoja de Trabajo para listado'!$AB$155:$AB$1048576,0),MATCH((CUADRO!Q$5&amp;$E752),'Hoja de Trabajo para listado'!$AB$151:$BA$151,0)),0)+IFERROR(INDEX('Hoja de Trabajo para listado'!$BC$155:$CB$1048576,MATCH($A752,'Hoja de Trabajo para listado'!$BC$155:$BC$1048576,0),MATCH((CUADRO!Q$5&amp;$E752),'Hoja de Trabajo para listado'!$BC$151:$CB$151,0)),0)+IFERROR(INDEX('Hoja de Trabajo para listado'!$DE$153:$DG$274,MATCH($A752,'Hoja de Trabajo para listado'!$DE$153:$DE$1048576,0),MATCH((CUADRO!Q$5&amp;$E752),'Hoja de Trabajo para listado'!$DE$151:$DG$151,0)),0)+IFERROR(INDEX('Hoja de Trabajo para listado'!$CD$155:$DC$1048576,MATCH($A752,'Hoja de Trabajo para listado'!$CD$155:$CD$1048576,0),MATCH((CUADRO!Q$5&amp;$E752),'Hoja de Trabajo para listado'!$CD$151:$DC$151,0)),0)</f>
        <v>0</v>
      </c>
      <c r="R752" s="255">
        <f t="shared" ref="R752:R815" ca="1" si="24">+SUM(F752:Q752)</f>
        <v>0</v>
      </c>
      <c r="S752" s="262"/>
      <c r="T752" s="255">
        <f ca="1">+T753</f>
        <v>0</v>
      </c>
      <c r="U752" s="254">
        <f t="shared" ref="U752:U815" si="25">+IF(E752="Débitos",1,2)</f>
        <v>1</v>
      </c>
      <c r="V752" s="362" t="str">
        <f>+VLOOKUP(A752,bd_lista!$A$3:$E$590,5,FALSE)</f>
        <v>Gobiernos Autonomos Municipales</v>
      </c>
      <c r="W752" s="361" t="str">
        <f>+V752</f>
        <v>Gobiernos Autonomos Municipales</v>
      </c>
      <c r="X752" s="254">
        <f>+VLOOKUP(A752,[2]Sheet1!$A$13:$D$744,4,FALSE)</f>
        <v>0</v>
      </c>
      <c r="Y752" s="254" t="e">
        <f>+VLOOKUP(X752,bd_lista!$A$3:$C$590,3,FALSE)</f>
        <v>#N/A</v>
      </c>
      <c r="Z752" s="316">
        <f>+X752</f>
        <v>0</v>
      </c>
      <c r="AA752" s="317" t="e">
        <f>+Y752</f>
        <v>#N/A</v>
      </c>
    </row>
    <row r="753" spans="1:27" customFormat="1" ht="15" hidden="1" customHeight="1">
      <c r="A753" s="32">
        <v>1421</v>
      </c>
      <c r="B753" s="307"/>
      <c r="C753" s="259" t="str">
        <f>+VLOOKUP(A753,bd_lista!$A$3:$C$590,3,FALSE)</f>
        <v>Gobierno Autónomo Municipal de Yunguyo de Litoral</v>
      </c>
      <c r="D753" s="362"/>
      <c r="E753" s="256" t="s">
        <v>1314</v>
      </c>
      <c r="F753" s="255">
        <f ca="1">+IFERROR(INDEX('Hoja de Trabajo para listado'!$A$155:$Z$1048576,MATCH($A753,'Hoja de Trabajo para listado'!$A$155:$A$1048576,0),MATCH((CUADRO!F$5&amp;$E753),'Hoja de Trabajo para listado'!$A$151:$Z$151,0)),0)+IFERROR(INDEX('Hoja de Trabajo para listado'!$AB$155:$BA$1048576,MATCH($A753,'Hoja de Trabajo para listado'!$AB$155:$AB$1048576,0),MATCH((CUADRO!F$5&amp;$E753),'Hoja de Trabajo para listado'!$AB$151:$BA$151,0)),0)+IFERROR(INDEX('Hoja de Trabajo para listado'!$BC$155:$CB$1048576,MATCH($A753,'Hoja de Trabajo para listado'!$BC$155:$BC$1048576,0),MATCH((CUADRO!F$5&amp;$E753),'Hoja de Trabajo para listado'!$BC$151:$CB$151,0)),0)+IFERROR(INDEX('Hoja de Trabajo para listado'!$DE$153:$DG$274,MATCH($A753,'Hoja de Trabajo para listado'!$DE$153:$DE$1048576,0),MATCH((CUADRO!F$5&amp;$E753),'Hoja de Trabajo para listado'!$DE$151:$DG$151,0)),0)+IFERROR(INDEX('Hoja de Trabajo para listado'!$CD$155:$DC$1048576,MATCH($A753,'Hoja de Trabajo para listado'!$CD$155:$CD$1048576,0),MATCH((CUADRO!F$5&amp;$E753),'Hoja de Trabajo para listado'!$CD$151:$DC$151,0)),0)</f>
        <v>0</v>
      </c>
      <c r="G753" s="255">
        <f ca="1">+IFERROR(INDEX('Hoja de Trabajo para listado'!$A$155:$Z$1048576,MATCH($A753,'Hoja de Trabajo para listado'!$A$155:$A$1048576,0),MATCH((CUADRO!G$5&amp;$E753),'Hoja de Trabajo para listado'!$A$151:$Z$151,0)),0)+IFERROR(INDEX('Hoja de Trabajo para listado'!$AB$155:$BA$1048576,MATCH($A753,'Hoja de Trabajo para listado'!$AB$155:$AB$1048576,0),MATCH((CUADRO!G$5&amp;$E753),'Hoja de Trabajo para listado'!$AB$151:$BA$151,0)),0)+IFERROR(INDEX('Hoja de Trabajo para listado'!$BC$155:$CB$1048576,MATCH($A753,'Hoja de Trabajo para listado'!$BC$155:$BC$1048576,0),MATCH((CUADRO!G$5&amp;$E753),'Hoja de Trabajo para listado'!$BC$151:$CB$151,0)),0)+IFERROR(INDEX('Hoja de Trabajo para listado'!$DE$153:$DG$274,MATCH($A753,'Hoja de Trabajo para listado'!$DE$153:$DE$1048576,0),MATCH((CUADRO!G$5&amp;$E753),'Hoja de Trabajo para listado'!$DE$151:$DG$151,0)),0)+IFERROR(INDEX('Hoja de Trabajo para listado'!$CD$155:$DC$1048576,MATCH($A753,'Hoja de Trabajo para listado'!$CD$155:$CD$1048576,0),MATCH((CUADRO!G$5&amp;$E753),'Hoja de Trabajo para listado'!$CD$151:$DC$151,0)),0)</f>
        <v>0</v>
      </c>
      <c r="H753" s="255">
        <f ca="1">+IFERROR(INDEX('Hoja de Trabajo para listado'!$A$155:$Z$1048576,MATCH($A753,'Hoja de Trabajo para listado'!$A$155:$A$1048576,0),MATCH((CUADRO!H$5&amp;$E753),'Hoja de Trabajo para listado'!$A$151:$Z$151,0)),0)+IFERROR(INDEX('Hoja de Trabajo para listado'!$AB$155:$BA$1048576,MATCH($A753,'Hoja de Trabajo para listado'!$AB$155:$AB$1048576,0),MATCH((CUADRO!H$5&amp;$E753),'Hoja de Trabajo para listado'!$AB$151:$BA$151,0)),0)+IFERROR(INDEX('Hoja de Trabajo para listado'!$BC$155:$CB$1048576,MATCH($A753,'Hoja de Trabajo para listado'!$BC$155:$BC$1048576,0),MATCH((CUADRO!H$5&amp;$E753),'Hoja de Trabajo para listado'!$BC$151:$CB$151,0)),0)+IFERROR(INDEX('Hoja de Trabajo para listado'!$DE$153:$DG$274,MATCH($A753,'Hoja de Trabajo para listado'!$DE$153:$DE$1048576,0),MATCH((CUADRO!H$5&amp;$E753),'Hoja de Trabajo para listado'!$DE$151:$DG$151,0)),0)+IFERROR(INDEX('Hoja de Trabajo para listado'!$CD$155:$DC$1048576,MATCH($A753,'Hoja de Trabajo para listado'!$CD$155:$CD$1048576,0),MATCH((CUADRO!H$5&amp;$E753),'Hoja de Trabajo para listado'!$CD$151:$DC$151,0)),0)</f>
        <v>0</v>
      </c>
      <c r="I753" s="255">
        <f ca="1">+IFERROR(INDEX('Hoja de Trabajo para listado'!$A$155:$Z$1048576,MATCH($A753,'Hoja de Trabajo para listado'!$A$155:$A$1048576,0),MATCH((CUADRO!I$5&amp;$E753),'Hoja de Trabajo para listado'!$A$151:$Z$151,0)),0)+IFERROR(INDEX('Hoja de Trabajo para listado'!$AB$155:$BA$1048576,MATCH($A753,'Hoja de Trabajo para listado'!$AB$155:$AB$1048576,0),MATCH((CUADRO!I$5&amp;$E753),'Hoja de Trabajo para listado'!$AB$151:$BA$151,0)),0)+IFERROR(INDEX('Hoja de Trabajo para listado'!$BC$155:$CB$1048576,MATCH($A753,'Hoja de Trabajo para listado'!$BC$155:$BC$1048576,0),MATCH((CUADRO!I$5&amp;$E753),'Hoja de Trabajo para listado'!$BC$151:$CB$151,0)),0)+IFERROR(INDEX('Hoja de Trabajo para listado'!$DE$153:$DG$274,MATCH($A753,'Hoja de Trabajo para listado'!$DE$153:$DE$1048576,0),MATCH((CUADRO!I$5&amp;$E753),'Hoja de Trabajo para listado'!$DE$151:$DG$151,0)),0)+IFERROR(INDEX('Hoja de Trabajo para listado'!$CD$155:$DC$1048576,MATCH($A753,'Hoja de Trabajo para listado'!$CD$155:$CD$1048576,0),MATCH((CUADRO!I$5&amp;$E753),'Hoja de Trabajo para listado'!$CD$151:$DC$151,0)),0)</f>
        <v>0</v>
      </c>
      <c r="J753" s="255">
        <f ca="1">+IFERROR(INDEX('Hoja de Trabajo para listado'!$A$155:$Z$1048576,MATCH($A753,'Hoja de Trabajo para listado'!$A$155:$A$1048576,0),MATCH((CUADRO!J$5&amp;$E753),'Hoja de Trabajo para listado'!$A$151:$Z$151,0)),0)+IFERROR(INDEX('Hoja de Trabajo para listado'!$AB$155:$BA$1048576,MATCH($A753,'Hoja de Trabajo para listado'!$AB$155:$AB$1048576,0),MATCH((CUADRO!J$5&amp;$E753),'Hoja de Trabajo para listado'!$AB$151:$BA$151,0)),0)+IFERROR(INDEX('Hoja de Trabajo para listado'!$BC$155:$CB$1048576,MATCH($A753,'Hoja de Trabajo para listado'!$BC$155:$BC$1048576,0),MATCH((CUADRO!J$5&amp;$E753),'Hoja de Trabajo para listado'!$BC$151:$CB$151,0)),0)+IFERROR(INDEX('Hoja de Trabajo para listado'!$DE$153:$DG$274,MATCH($A753,'Hoja de Trabajo para listado'!$DE$153:$DE$1048576,0),MATCH((CUADRO!J$5&amp;$E753),'Hoja de Trabajo para listado'!$DE$151:$DG$151,0)),0)+IFERROR(INDEX('Hoja de Trabajo para listado'!$CD$155:$DC$1048576,MATCH($A753,'Hoja de Trabajo para listado'!$CD$155:$CD$1048576,0),MATCH((CUADRO!J$5&amp;$E753),'Hoja de Trabajo para listado'!$CD$151:$DC$151,0)),0)</f>
        <v>0</v>
      </c>
      <c r="K753" s="255">
        <f ca="1">+IFERROR(INDEX('Hoja de Trabajo para listado'!$A$155:$Z$1048576,MATCH($A753,'Hoja de Trabajo para listado'!$A$155:$A$1048576,0),MATCH((CUADRO!K$5&amp;$E753),'Hoja de Trabajo para listado'!$A$151:$Z$151,0)),0)+IFERROR(INDEX('Hoja de Trabajo para listado'!$AB$155:$BA$1048576,MATCH($A753,'Hoja de Trabajo para listado'!$AB$155:$AB$1048576,0),MATCH((CUADRO!K$5&amp;$E753),'Hoja de Trabajo para listado'!$AB$151:$BA$151,0)),0)+IFERROR(INDEX('Hoja de Trabajo para listado'!$BC$155:$CB$1048576,MATCH($A753,'Hoja de Trabajo para listado'!$BC$155:$BC$1048576,0),MATCH((CUADRO!K$5&amp;$E753),'Hoja de Trabajo para listado'!$BC$151:$CB$151,0)),0)+IFERROR(INDEX('Hoja de Trabajo para listado'!$DE$153:$DG$274,MATCH($A753,'Hoja de Trabajo para listado'!$DE$153:$DE$1048576,0),MATCH((CUADRO!K$5&amp;$E753),'Hoja de Trabajo para listado'!$DE$151:$DG$151,0)),0)+IFERROR(INDEX('Hoja de Trabajo para listado'!$CD$155:$DC$1048576,MATCH($A753,'Hoja de Trabajo para listado'!$CD$155:$CD$1048576,0),MATCH((CUADRO!K$5&amp;$E753),'Hoja de Trabajo para listado'!$CD$151:$DC$151,0)),0)</f>
        <v>0</v>
      </c>
      <c r="L753" s="255">
        <f ca="1">+IFERROR(INDEX('Hoja de Trabajo para listado'!$A$155:$Z$1048576,MATCH($A753,'Hoja de Trabajo para listado'!$A$155:$A$1048576,0),MATCH((CUADRO!L$5&amp;$E753),'Hoja de Trabajo para listado'!$A$151:$Z$151,0)),0)+IFERROR(INDEX('Hoja de Trabajo para listado'!$AB$155:$BA$1048576,MATCH($A753,'Hoja de Trabajo para listado'!$AB$155:$AB$1048576,0),MATCH((CUADRO!L$5&amp;$E753),'Hoja de Trabajo para listado'!$AB$151:$BA$151,0)),0)+IFERROR(INDEX('Hoja de Trabajo para listado'!$BC$155:$CB$1048576,MATCH($A753,'Hoja de Trabajo para listado'!$BC$155:$BC$1048576,0),MATCH((CUADRO!L$5&amp;$E753),'Hoja de Trabajo para listado'!$BC$151:$CB$151,0)),0)+IFERROR(INDEX('Hoja de Trabajo para listado'!$DE$153:$DG$274,MATCH($A753,'Hoja de Trabajo para listado'!$DE$153:$DE$1048576,0),MATCH((CUADRO!L$5&amp;$E753),'Hoja de Trabajo para listado'!$DE$151:$DG$151,0)),0)+IFERROR(INDEX('Hoja de Trabajo para listado'!$CD$155:$DC$1048576,MATCH($A753,'Hoja de Trabajo para listado'!$CD$155:$CD$1048576,0),MATCH((CUADRO!L$5&amp;$E753),'Hoja de Trabajo para listado'!$CD$151:$DC$151,0)),0)</f>
        <v>0</v>
      </c>
      <c r="M753" s="255">
        <f ca="1">+IFERROR(INDEX('Hoja de Trabajo para listado'!$A$155:$Z$1048576,MATCH($A753,'Hoja de Trabajo para listado'!$A$155:$A$1048576,0),MATCH((CUADRO!M$5&amp;$E753),'Hoja de Trabajo para listado'!$A$151:$Z$151,0)),0)+IFERROR(INDEX('Hoja de Trabajo para listado'!$AB$155:$BA$1048576,MATCH($A753,'Hoja de Trabajo para listado'!$AB$155:$AB$1048576,0),MATCH((CUADRO!M$5&amp;$E753),'Hoja de Trabajo para listado'!$AB$151:$BA$151,0)),0)+IFERROR(INDEX('Hoja de Trabajo para listado'!$BC$155:$CB$1048576,MATCH($A753,'Hoja de Trabajo para listado'!$BC$155:$BC$1048576,0),MATCH((CUADRO!M$5&amp;$E753),'Hoja de Trabajo para listado'!$BC$151:$CB$151,0)),0)+IFERROR(INDEX('Hoja de Trabajo para listado'!$DE$153:$DG$274,MATCH($A753,'Hoja de Trabajo para listado'!$DE$153:$DE$1048576,0),MATCH((CUADRO!M$5&amp;$E753),'Hoja de Trabajo para listado'!$DE$151:$DG$151,0)),0)+IFERROR(INDEX('Hoja de Trabajo para listado'!$CD$155:$DC$1048576,MATCH($A753,'Hoja de Trabajo para listado'!$CD$155:$CD$1048576,0),MATCH((CUADRO!M$5&amp;$E753),'Hoja de Trabajo para listado'!$CD$151:$DC$151,0)),0)</f>
        <v>0</v>
      </c>
      <c r="N753" s="255">
        <f ca="1">+IFERROR(INDEX('Hoja de Trabajo para listado'!$A$155:$Z$1048576,MATCH($A753,'Hoja de Trabajo para listado'!$A$155:$A$1048576,0),MATCH((CUADRO!N$5&amp;$E753),'Hoja de Trabajo para listado'!$A$151:$Z$151,0)),0)+IFERROR(INDEX('Hoja de Trabajo para listado'!$AB$155:$BA$1048576,MATCH($A753,'Hoja de Trabajo para listado'!$AB$155:$AB$1048576,0),MATCH((CUADRO!N$5&amp;$E753),'Hoja de Trabajo para listado'!$AB$151:$BA$151,0)),0)+IFERROR(INDEX('Hoja de Trabajo para listado'!$BC$155:$CB$1048576,MATCH($A753,'Hoja de Trabajo para listado'!$BC$155:$BC$1048576,0),MATCH((CUADRO!N$5&amp;$E753),'Hoja de Trabajo para listado'!$BC$151:$CB$151,0)),0)+IFERROR(INDEX('Hoja de Trabajo para listado'!$DE$153:$DG$274,MATCH($A753,'Hoja de Trabajo para listado'!$DE$153:$DE$1048576,0),MATCH((CUADRO!N$5&amp;$E753),'Hoja de Trabajo para listado'!$DE$151:$DG$151,0)),0)+IFERROR(INDEX('Hoja de Trabajo para listado'!$CD$155:$DC$1048576,MATCH($A753,'Hoja de Trabajo para listado'!$CD$155:$CD$1048576,0),MATCH((CUADRO!N$5&amp;$E753),'Hoja de Trabajo para listado'!$CD$151:$DC$151,0)),0)</f>
        <v>0</v>
      </c>
      <c r="O753" s="255">
        <f ca="1">+IFERROR(INDEX('Hoja de Trabajo para listado'!$A$155:$Z$1048576,MATCH($A753,'Hoja de Trabajo para listado'!$A$155:$A$1048576,0),MATCH((CUADRO!O$5&amp;$E753),'Hoja de Trabajo para listado'!$A$151:$Z$151,0)),0)+IFERROR(INDEX('Hoja de Trabajo para listado'!$AB$155:$BA$1048576,MATCH($A753,'Hoja de Trabajo para listado'!$AB$155:$AB$1048576,0),MATCH((CUADRO!O$5&amp;$E753),'Hoja de Trabajo para listado'!$AB$151:$BA$151,0)),0)+IFERROR(INDEX('Hoja de Trabajo para listado'!$BC$155:$CB$1048576,MATCH($A753,'Hoja de Trabajo para listado'!$BC$155:$BC$1048576,0),MATCH((CUADRO!O$5&amp;$E753),'Hoja de Trabajo para listado'!$BC$151:$CB$151,0)),0)+IFERROR(INDEX('Hoja de Trabajo para listado'!$DE$153:$DG$274,MATCH($A753,'Hoja de Trabajo para listado'!$DE$153:$DE$1048576,0),MATCH((CUADRO!O$5&amp;$E753),'Hoja de Trabajo para listado'!$DE$151:$DG$151,0)),0)+IFERROR(INDEX('Hoja de Trabajo para listado'!$CD$155:$DC$1048576,MATCH($A753,'Hoja de Trabajo para listado'!$CD$155:$CD$1048576,0),MATCH((CUADRO!O$5&amp;$E753),'Hoja de Trabajo para listado'!$CD$151:$DC$151,0)),0)</f>
        <v>0</v>
      </c>
      <c r="P753" s="255">
        <f ca="1">+IFERROR(INDEX('Hoja de Trabajo para listado'!$A$155:$Z$1048576,MATCH($A753,'Hoja de Trabajo para listado'!$A$155:$A$1048576,0),MATCH((CUADRO!P$5&amp;$E753),'Hoja de Trabajo para listado'!$A$151:$Z$151,0)),0)+IFERROR(INDEX('Hoja de Trabajo para listado'!$AB$155:$BA$1048576,MATCH($A753,'Hoja de Trabajo para listado'!$AB$155:$AB$1048576,0),MATCH((CUADRO!P$5&amp;$E753),'Hoja de Trabajo para listado'!$AB$151:$BA$151,0)),0)+IFERROR(INDEX('Hoja de Trabajo para listado'!$BC$155:$CB$1048576,MATCH($A753,'Hoja de Trabajo para listado'!$BC$155:$BC$1048576,0),MATCH((CUADRO!P$5&amp;$E753),'Hoja de Trabajo para listado'!$BC$151:$CB$151,0)),0)+IFERROR(INDEX('Hoja de Trabajo para listado'!$DE$153:$DG$274,MATCH($A753,'Hoja de Trabajo para listado'!$DE$153:$DE$1048576,0),MATCH((CUADRO!P$5&amp;$E753),'Hoja de Trabajo para listado'!$DE$151:$DG$151,0)),0)+IFERROR(INDEX('Hoja de Trabajo para listado'!$CD$155:$DC$1048576,MATCH($A753,'Hoja de Trabajo para listado'!$CD$155:$CD$1048576,0),MATCH((CUADRO!P$5&amp;$E753),'Hoja de Trabajo para listado'!$CD$151:$DC$151,0)),0)</f>
        <v>0</v>
      </c>
      <c r="Q753" s="255">
        <f ca="1">+IFERROR(INDEX('Hoja de Trabajo para listado'!$A$155:$Z$1048576,MATCH($A753,'Hoja de Trabajo para listado'!$A$155:$A$1048576,0),MATCH((CUADRO!Q$5&amp;$E753),'Hoja de Trabajo para listado'!$A$151:$Z$151,0)),0)+IFERROR(INDEX('Hoja de Trabajo para listado'!$AB$155:$BA$1048576,MATCH($A753,'Hoja de Trabajo para listado'!$AB$155:$AB$1048576,0),MATCH((CUADRO!Q$5&amp;$E753),'Hoja de Trabajo para listado'!$AB$151:$BA$151,0)),0)+IFERROR(INDEX('Hoja de Trabajo para listado'!$BC$155:$CB$1048576,MATCH($A753,'Hoja de Trabajo para listado'!$BC$155:$BC$1048576,0),MATCH((CUADRO!Q$5&amp;$E753),'Hoja de Trabajo para listado'!$BC$151:$CB$151,0)),0)+IFERROR(INDEX('Hoja de Trabajo para listado'!$DE$153:$DG$274,MATCH($A753,'Hoja de Trabajo para listado'!$DE$153:$DE$1048576,0),MATCH((CUADRO!Q$5&amp;$E753),'Hoja de Trabajo para listado'!$DE$151:$DG$151,0)),0)+IFERROR(INDEX('Hoja de Trabajo para listado'!$CD$155:$DC$1048576,MATCH($A753,'Hoja de Trabajo para listado'!$CD$155:$CD$1048576,0),MATCH((CUADRO!Q$5&amp;$E753),'Hoja de Trabajo para listado'!$CD$151:$DC$151,0)),0)</f>
        <v>0</v>
      </c>
      <c r="R753" s="255">
        <f t="shared" ca="1" si="24"/>
        <v>0</v>
      </c>
      <c r="S753" s="262">
        <f ca="1">+R752+R753</f>
        <v>0</v>
      </c>
      <c r="T753" s="255">
        <f ca="1">+S753</f>
        <v>0</v>
      </c>
      <c r="U753" s="254">
        <f t="shared" si="25"/>
        <v>2</v>
      </c>
      <c r="V753" s="362" t="str">
        <f>+VLOOKUP(A753,bd_lista!$A$3:$E$590,5,FALSE)</f>
        <v>Gobiernos Autonomos Municipales</v>
      </c>
      <c r="W753" s="362"/>
      <c r="X753" s="254">
        <f>+VLOOKUP(A753,[2]Sheet1!$A$13:$D$744,4,FALSE)</f>
        <v>0</v>
      </c>
      <c r="Y753" s="254" t="e">
        <f>+VLOOKUP(X753,bd_lista!$A$3:$C$590,3,FALSE)</f>
        <v>#N/A</v>
      </c>
      <c r="Z753" s="314"/>
      <c r="AA753" s="315"/>
    </row>
    <row r="754" spans="1:27" customFormat="1" ht="15" hidden="1" customHeight="1">
      <c r="A754" s="32">
        <v>1422</v>
      </c>
      <c r="B754" s="306">
        <f>+A754</f>
        <v>1422</v>
      </c>
      <c r="C754" s="259" t="str">
        <f>+VLOOKUP(A754,bd_lista!$A$3:$C$590,3,FALSE)</f>
        <v>Gobierno Autónomo Municipal de Esmeralda</v>
      </c>
      <c r="D754" s="361" t="str">
        <f>+C754</f>
        <v>Gobierno Autónomo Municipal de Esmeralda</v>
      </c>
      <c r="E754" s="254" t="s">
        <v>1313</v>
      </c>
      <c r="F754" s="255">
        <f ca="1">+IFERROR(INDEX('Hoja de Trabajo para listado'!$A$155:$Z$1048576,MATCH($A754,'Hoja de Trabajo para listado'!$A$155:$A$1048576,0),MATCH((CUADRO!F$5&amp;$E754),'Hoja de Trabajo para listado'!$A$151:$Z$151,0)),0)+IFERROR(INDEX('Hoja de Trabajo para listado'!$AB$155:$BA$1048576,MATCH($A754,'Hoja de Trabajo para listado'!$AB$155:$AB$1048576,0),MATCH((CUADRO!F$5&amp;$E754),'Hoja de Trabajo para listado'!$AB$151:$BA$151,0)),0)+IFERROR(INDEX('Hoja de Trabajo para listado'!$BC$155:$CB$1048576,MATCH($A754,'Hoja de Trabajo para listado'!$BC$155:$BC$1048576,0),MATCH((CUADRO!F$5&amp;$E754),'Hoja de Trabajo para listado'!$BC$151:$CB$151,0)),0)+IFERROR(INDEX('Hoja de Trabajo para listado'!$DE$153:$DG$274,MATCH($A754,'Hoja de Trabajo para listado'!$DE$153:$DE$1048576,0),MATCH((CUADRO!F$5&amp;$E754),'Hoja de Trabajo para listado'!$DE$151:$DG$151,0)),0)+IFERROR(INDEX('Hoja de Trabajo para listado'!$CD$155:$DC$1048576,MATCH($A754,'Hoja de Trabajo para listado'!$CD$155:$CD$1048576,0),MATCH((CUADRO!F$5&amp;$E754),'Hoja de Trabajo para listado'!$CD$151:$DC$151,0)),0)</f>
        <v>0</v>
      </c>
      <c r="G754" s="255">
        <f ca="1">+IFERROR(INDEX('Hoja de Trabajo para listado'!$A$155:$Z$1048576,MATCH($A754,'Hoja de Trabajo para listado'!$A$155:$A$1048576,0),MATCH((CUADRO!G$5&amp;$E754),'Hoja de Trabajo para listado'!$A$151:$Z$151,0)),0)+IFERROR(INDEX('Hoja de Trabajo para listado'!$AB$155:$BA$1048576,MATCH($A754,'Hoja de Trabajo para listado'!$AB$155:$AB$1048576,0),MATCH((CUADRO!G$5&amp;$E754),'Hoja de Trabajo para listado'!$AB$151:$BA$151,0)),0)+IFERROR(INDEX('Hoja de Trabajo para listado'!$BC$155:$CB$1048576,MATCH($A754,'Hoja de Trabajo para listado'!$BC$155:$BC$1048576,0),MATCH((CUADRO!G$5&amp;$E754),'Hoja de Trabajo para listado'!$BC$151:$CB$151,0)),0)+IFERROR(INDEX('Hoja de Trabajo para listado'!$DE$153:$DG$274,MATCH($A754,'Hoja de Trabajo para listado'!$DE$153:$DE$1048576,0),MATCH((CUADRO!G$5&amp;$E754),'Hoja de Trabajo para listado'!$DE$151:$DG$151,0)),0)+IFERROR(INDEX('Hoja de Trabajo para listado'!$CD$155:$DC$1048576,MATCH($A754,'Hoja de Trabajo para listado'!$CD$155:$CD$1048576,0),MATCH((CUADRO!G$5&amp;$E754),'Hoja de Trabajo para listado'!$CD$151:$DC$151,0)),0)</f>
        <v>0</v>
      </c>
      <c r="H754" s="255">
        <f ca="1">+IFERROR(INDEX('Hoja de Trabajo para listado'!$A$155:$Z$1048576,MATCH($A754,'Hoja de Trabajo para listado'!$A$155:$A$1048576,0),MATCH((CUADRO!H$5&amp;$E754),'Hoja de Trabajo para listado'!$A$151:$Z$151,0)),0)+IFERROR(INDEX('Hoja de Trabajo para listado'!$AB$155:$BA$1048576,MATCH($A754,'Hoja de Trabajo para listado'!$AB$155:$AB$1048576,0),MATCH((CUADRO!H$5&amp;$E754),'Hoja de Trabajo para listado'!$AB$151:$BA$151,0)),0)+IFERROR(INDEX('Hoja de Trabajo para listado'!$BC$155:$CB$1048576,MATCH($A754,'Hoja de Trabajo para listado'!$BC$155:$BC$1048576,0),MATCH((CUADRO!H$5&amp;$E754),'Hoja de Trabajo para listado'!$BC$151:$CB$151,0)),0)+IFERROR(INDEX('Hoja de Trabajo para listado'!$DE$153:$DG$274,MATCH($A754,'Hoja de Trabajo para listado'!$DE$153:$DE$1048576,0),MATCH((CUADRO!H$5&amp;$E754),'Hoja de Trabajo para listado'!$DE$151:$DG$151,0)),0)+IFERROR(INDEX('Hoja de Trabajo para listado'!$CD$155:$DC$1048576,MATCH($A754,'Hoja de Trabajo para listado'!$CD$155:$CD$1048576,0),MATCH((CUADRO!H$5&amp;$E754),'Hoja de Trabajo para listado'!$CD$151:$DC$151,0)),0)</f>
        <v>0</v>
      </c>
      <c r="I754" s="255">
        <f ca="1">+IFERROR(INDEX('Hoja de Trabajo para listado'!$A$155:$Z$1048576,MATCH($A754,'Hoja de Trabajo para listado'!$A$155:$A$1048576,0),MATCH((CUADRO!I$5&amp;$E754),'Hoja de Trabajo para listado'!$A$151:$Z$151,0)),0)+IFERROR(INDEX('Hoja de Trabajo para listado'!$AB$155:$BA$1048576,MATCH($A754,'Hoja de Trabajo para listado'!$AB$155:$AB$1048576,0),MATCH((CUADRO!I$5&amp;$E754),'Hoja de Trabajo para listado'!$AB$151:$BA$151,0)),0)+IFERROR(INDEX('Hoja de Trabajo para listado'!$BC$155:$CB$1048576,MATCH($A754,'Hoja de Trabajo para listado'!$BC$155:$BC$1048576,0),MATCH((CUADRO!I$5&amp;$E754),'Hoja de Trabajo para listado'!$BC$151:$CB$151,0)),0)+IFERROR(INDEX('Hoja de Trabajo para listado'!$DE$153:$DG$274,MATCH($A754,'Hoja de Trabajo para listado'!$DE$153:$DE$1048576,0),MATCH((CUADRO!I$5&amp;$E754),'Hoja de Trabajo para listado'!$DE$151:$DG$151,0)),0)+IFERROR(INDEX('Hoja de Trabajo para listado'!$CD$155:$DC$1048576,MATCH($A754,'Hoja de Trabajo para listado'!$CD$155:$CD$1048576,0),MATCH((CUADRO!I$5&amp;$E754),'Hoja de Trabajo para listado'!$CD$151:$DC$151,0)),0)</f>
        <v>0</v>
      </c>
      <c r="J754" s="255">
        <f ca="1">+IFERROR(INDEX('Hoja de Trabajo para listado'!$A$155:$Z$1048576,MATCH($A754,'Hoja de Trabajo para listado'!$A$155:$A$1048576,0),MATCH((CUADRO!J$5&amp;$E754),'Hoja de Trabajo para listado'!$A$151:$Z$151,0)),0)+IFERROR(INDEX('Hoja de Trabajo para listado'!$AB$155:$BA$1048576,MATCH($A754,'Hoja de Trabajo para listado'!$AB$155:$AB$1048576,0),MATCH((CUADRO!J$5&amp;$E754),'Hoja de Trabajo para listado'!$AB$151:$BA$151,0)),0)+IFERROR(INDEX('Hoja de Trabajo para listado'!$BC$155:$CB$1048576,MATCH($A754,'Hoja de Trabajo para listado'!$BC$155:$BC$1048576,0),MATCH((CUADRO!J$5&amp;$E754),'Hoja de Trabajo para listado'!$BC$151:$CB$151,0)),0)+IFERROR(INDEX('Hoja de Trabajo para listado'!$DE$153:$DG$274,MATCH($A754,'Hoja de Trabajo para listado'!$DE$153:$DE$1048576,0),MATCH((CUADRO!J$5&amp;$E754),'Hoja de Trabajo para listado'!$DE$151:$DG$151,0)),0)+IFERROR(INDEX('Hoja de Trabajo para listado'!$CD$155:$DC$1048576,MATCH($A754,'Hoja de Trabajo para listado'!$CD$155:$CD$1048576,0),MATCH((CUADRO!J$5&amp;$E754),'Hoja de Trabajo para listado'!$CD$151:$DC$151,0)),0)</f>
        <v>0</v>
      </c>
      <c r="K754" s="255">
        <f ca="1">+IFERROR(INDEX('Hoja de Trabajo para listado'!$A$155:$Z$1048576,MATCH($A754,'Hoja de Trabajo para listado'!$A$155:$A$1048576,0),MATCH((CUADRO!K$5&amp;$E754),'Hoja de Trabajo para listado'!$A$151:$Z$151,0)),0)+IFERROR(INDEX('Hoja de Trabajo para listado'!$AB$155:$BA$1048576,MATCH($A754,'Hoja de Trabajo para listado'!$AB$155:$AB$1048576,0),MATCH((CUADRO!K$5&amp;$E754),'Hoja de Trabajo para listado'!$AB$151:$BA$151,0)),0)+IFERROR(INDEX('Hoja de Trabajo para listado'!$BC$155:$CB$1048576,MATCH($A754,'Hoja de Trabajo para listado'!$BC$155:$BC$1048576,0),MATCH((CUADRO!K$5&amp;$E754),'Hoja de Trabajo para listado'!$BC$151:$CB$151,0)),0)+IFERROR(INDEX('Hoja de Trabajo para listado'!$DE$153:$DG$274,MATCH($A754,'Hoja de Trabajo para listado'!$DE$153:$DE$1048576,0),MATCH((CUADRO!K$5&amp;$E754),'Hoja de Trabajo para listado'!$DE$151:$DG$151,0)),0)+IFERROR(INDEX('Hoja de Trabajo para listado'!$CD$155:$DC$1048576,MATCH($A754,'Hoja de Trabajo para listado'!$CD$155:$CD$1048576,0),MATCH((CUADRO!K$5&amp;$E754),'Hoja de Trabajo para listado'!$CD$151:$DC$151,0)),0)</f>
        <v>0</v>
      </c>
      <c r="L754" s="255">
        <f ca="1">+IFERROR(INDEX('Hoja de Trabajo para listado'!$A$155:$Z$1048576,MATCH($A754,'Hoja de Trabajo para listado'!$A$155:$A$1048576,0),MATCH((CUADRO!L$5&amp;$E754),'Hoja de Trabajo para listado'!$A$151:$Z$151,0)),0)+IFERROR(INDEX('Hoja de Trabajo para listado'!$AB$155:$BA$1048576,MATCH($A754,'Hoja de Trabajo para listado'!$AB$155:$AB$1048576,0),MATCH((CUADRO!L$5&amp;$E754),'Hoja de Trabajo para listado'!$AB$151:$BA$151,0)),0)+IFERROR(INDEX('Hoja de Trabajo para listado'!$BC$155:$CB$1048576,MATCH($A754,'Hoja de Trabajo para listado'!$BC$155:$BC$1048576,0),MATCH((CUADRO!L$5&amp;$E754),'Hoja de Trabajo para listado'!$BC$151:$CB$151,0)),0)+IFERROR(INDEX('Hoja de Trabajo para listado'!$DE$153:$DG$274,MATCH($A754,'Hoja de Trabajo para listado'!$DE$153:$DE$1048576,0),MATCH((CUADRO!L$5&amp;$E754),'Hoja de Trabajo para listado'!$DE$151:$DG$151,0)),0)+IFERROR(INDEX('Hoja de Trabajo para listado'!$CD$155:$DC$1048576,MATCH($A754,'Hoja de Trabajo para listado'!$CD$155:$CD$1048576,0),MATCH((CUADRO!L$5&amp;$E754),'Hoja de Trabajo para listado'!$CD$151:$DC$151,0)),0)</f>
        <v>0</v>
      </c>
      <c r="M754" s="255">
        <f ca="1">+IFERROR(INDEX('Hoja de Trabajo para listado'!$A$155:$Z$1048576,MATCH($A754,'Hoja de Trabajo para listado'!$A$155:$A$1048576,0),MATCH((CUADRO!M$5&amp;$E754),'Hoja de Trabajo para listado'!$A$151:$Z$151,0)),0)+IFERROR(INDEX('Hoja de Trabajo para listado'!$AB$155:$BA$1048576,MATCH($A754,'Hoja de Trabajo para listado'!$AB$155:$AB$1048576,0),MATCH((CUADRO!M$5&amp;$E754),'Hoja de Trabajo para listado'!$AB$151:$BA$151,0)),0)+IFERROR(INDEX('Hoja de Trabajo para listado'!$BC$155:$CB$1048576,MATCH($A754,'Hoja de Trabajo para listado'!$BC$155:$BC$1048576,0),MATCH((CUADRO!M$5&amp;$E754),'Hoja de Trabajo para listado'!$BC$151:$CB$151,0)),0)+IFERROR(INDEX('Hoja de Trabajo para listado'!$DE$153:$DG$274,MATCH($A754,'Hoja de Trabajo para listado'!$DE$153:$DE$1048576,0),MATCH((CUADRO!M$5&amp;$E754),'Hoja de Trabajo para listado'!$DE$151:$DG$151,0)),0)+IFERROR(INDEX('Hoja de Trabajo para listado'!$CD$155:$DC$1048576,MATCH($A754,'Hoja de Trabajo para listado'!$CD$155:$CD$1048576,0),MATCH((CUADRO!M$5&amp;$E754),'Hoja de Trabajo para listado'!$CD$151:$DC$151,0)),0)</f>
        <v>0</v>
      </c>
      <c r="N754" s="255">
        <f ca="1">+IFERROR(INDEX('Hoja de Trabajo para listado'!$A$155:$Z$1048576,MATCH($A754,'Hoja de Trabajo para listado'!$A$155:$A$1048576,0),MATCH((CUADRO!N$5&amp;$E754),'Hoja de Trabajo para listado'!$A$151:$Z$151,0)),0)+IFERROR(INDEX('Hoja de Trabajo para listado'!$AB$155:$BA$1048576,MATCH($A754,'Hoja de Trabajo para listado'!$AB$155:$AB$1048576,0),MATCH((CUADRO!N$5&amp;$E754),'Hoja de Trabajo para listado'!$AB$151:$BA$151,0)),0)+IFERROR(INDEX('Hoja de Trabajo para listado'!$BC$155:$CB$1048576,MATCH($A754,'Hoja de Trabajo para listado'!$BC$155:$BC$1048576,0),MATCH((CUADRO!N$5&amp;$E754),'Hoja de Trabajo para listado'!$BC$151:$CB$151,0)),0)+IFERROR(INDEX('Hoja de Trabajo para listado'!$DE$153:$DG$274,MATCH($A754,'Hoja de Trabajo para listado'!$DE$153:$DE$1048576,0),MATCH((CUADRO!N$5&amp;$E754),'Hoja de Trabajo para listado'!$DE$151:$DG$151,0)),0)+IFERROR(INDEX('Hoja de Trabajo para listado'!$CD$155:$DC$1048576,MATCH($A754,'Hoja de Trabajo para listado'!$CD$155:$CD$1048576,0),MATCH((CUADRO!N$5&amp;$E754),'Hoja de Trabajo para listado'!$CD$151:$DC$151,0)),0)</f>
        <v>0</v>
      </c>
      <c r="O754" s="255">
        <f ca="1">+IFERROR(INDEX('Hoja de Trabajo para listado'!$A$155:$Z$1048576,MATCH($A754,'Hoja de Trabajo para listado'!$A$155:$A$1048576,0),MATCH((CUADRO!O$5&amp;$E754),'Hoja de Trabajo para listado'!$A$151:$Z$151,0)),0)+IFERROR(INDEX('Hoja de Trabajo para listado'!$AB$155:$BA$1048576,MATCH($A754,'Hoja de Trabajo para listado'!$AB$155:$AB$1048576,0),MATCH((CUADRO!O$5&amp;$E754),'Hoja de Trabajo para listado'!$AB$151:$BA$151,0)),0)+IFERROR(INDEX('Hoja de Trabajo para listado'!$BC$155:$CB$1048576,MATCH($A754,'Hoja de Trabajo para listado'!$BC$155:$BC$1048576,0),MATCH((CUADRO!O$5&amp;$E754),'Hoja de Trabajo para listado'!$BC$151:$CB$151,0)),0)+IFERROR(INDEX('Hoja de Trabajo para listado'!$DE$153:$DG$274,MATCH($A754,'Hoja de Trabajo para listado'!$DE$153:$DE$1048576,0),MATCH((CUADRO!O$5&amp;$E754),'Hoja de Trabajo para listado'!$DE$151:$DG$151,0)),0)+IFERROR(INDEX('Hoja de Trabajo para listado'!$CD$155:$DC$1048576,MATCH($A754,'Hoja de Trabajo para listado'!$CD$155:$CD$1048576,0),MATCH((CUADRO!O$5&amp;$E754),'Hoja de Trabajo para listado'!$CD$151:$DC$151,0)),0)</f>
        <v>0</v>
      </c>
      <c r="P754" s="255">
        <f ca="1">+IFERROR(INDEX('Hoja de Trabajo para listado'!$A$155:$Z$1048576,MATCH($A754,'Hoja de Trabajo para listado'!$A$155:$A$1048576,0),MATCH((CUADRO!P$5&amp;$E754),'Hoja de Trabajo para listado'!$A$151:$Z$151,0)),0)+IFERROR(INDEX('Hoja de Trabajo para listado'!$AB$155:$BA$1048576,MATCH($A754,'Hoja de Trabajo para listado'!$AB$155:$AB$1048576,0),MATCH((CUADRO!P$5&amp;$E754),'Hoja de Trabajo para listado'!$AB$151:$BA$151,0)),0)+IFERROR(INDEX('Hoja de Trabajo para listado'!$BC$155:$CB$1048576,MATCH($A754,'Hoja de Trabajo para listado'!$BC$155:$BC$1048576,0),MATCH((CUADRO!P$5&amp;$E754),'Hoja de Trabajo para listado'!$BC$151:$CB$151,0)),0)+IFERROR(INDEX('Hoja de Trabajo para listado'!$DE$153:$DG$274,MATCH($A754,'Hoja de Trabajo para listado'!$DE$153:$DE$1048576,0),MATCH((CUADRO!P$5&amp;$E754),'Hoja de Trabajo para listado'!$DE$151:$DG$151,0)),0)+IFERROR(INDEX('Hoja de Trabajo para listado'!$CD$155:$DC$1048576,MATCH($A754,'Hoja de Trabajo para listado'!$CD$155:$CD$1048576,0),MATCH((CUADRO!P$5&amp;$E754),'Hoja de Trabajo para listado'!$CD$151:$DC$151,0)),0)</f>
        <v>0</v>
      </c>
      <c r="Q754" s="255">
        <f ca="1">+IFERROR(INDEX('Hoja de Trabajo para listado'!$A$155:$Z$1048576,MATCH($A754,'Hoja de Trabajo para listado'!$A$155:$A$1048576,0),MATCH((CUADRO!Q$5&amp;$E754),'Hoja de Trabajo para listado'!$A$151:$Z$151,0)),0)+IFERROR(INDEX('Hoja de Trabajo para listado'!$AB$155:$BA$1048576,MATCH($A754,'Hoja de Trabajo para listado'!$AB$155:$AB$1048576,0),MATCH((CUADRO!Q$5&amp;$E754),'Hoja de Trabajo para listado'!$AB$151:$BA$151,0)),0)+IFERROR(INDEX('Hoja de Trabajo para listado'!$BC$155:$CB$1048576,MATCH($A754,'Hoja de Trabajo para listado'!$BC$155:$BC$1048576,0),MATCH((CUADRO!Q$5&amp;$E754),'Hoja de Trabajo para listado'!$BC$151:$CB$151,0)),0)+IFERROR(INDEX('Hoja de Trabajo para listado'!$DE$153:$DG$274,MATCH($A754,'Hoja de Trabajo para listado'!$DE$153:$DE$1048576,0),MATCH((CUADRO!Q$5&amp;$E754),'Hoja de Trabajo para listado'!$DE$151:$DG$151,0)),0)+IFERROR(INDEX('Hoja de Trabajo para listado'!$CD$155:$DC$1048576,MATCH($A754,'Hoja de Trabajo para listado'!$CD$155:$CD$1048576,0),MATCH((CUADRO!Q$5&amp;$E754),'Hoja de Trabajo para listado'!$CD$151:$DC$151,0)),0)</f>
        <v>0</v>
      </c>
      <c r="R754" s="255">
        <f t="shared" ca="1" si="24"/>
        <v>0</v>
      </c>
      <c r="S754" s="262"/>
      <c r="T754" s="255">
        <f ca="1">+T755</f>
        <v>0</v>
      </c>
      <c r="U754" s="254">
        <f t="shared" si="25"/>
        <v>1</v>
      </c>
      <c r="V754" s="362" t="str">
        <f>+VLOOKUP(A754,bd_lista!$A$3:$E$590,5,FALSE)</f>
        <v>Gobiernos Autonomos Municipales</v>
      </c>
      <c r="W754" s="361" t="str">
        <f>+V754</f>
        <v>Gobiernos Autonomos Municipales</v>
      </c>
      <c r="X754" s="254">
        <f>+VLOOKUP(A754,[2]Sheet1!$A$13:$D$744,4,FALSE)</f>
        <v>0</v>
      </c>
      <c r="Y754" s="254" t="e">
        <f>+VLOOKUP(X754,bd_lista!$A$3:$C$590,3,FALSE)</f>
        <v>#N/A</v>
      </c>
      <c r="Z754" s="316">
        <f>+X754</f>
        <v>0</v>
      </c>
      <c r="AA754" s="317" t="e">
        <f>+Y754</f>
        <v>#N/A</v>
      </c>
    </row>
    <row r="755" spans="1:27" customFormat="1" ht="15" hidden="1" customHeight="1">
      <c r="A755" s="32">
        <v>1422</v>
      </c>
      <c r="B755" s="307"/>
      <c r="C755" s="259" t="str">
        <f>+VLOOKUP(A755,bd_lista!$A$3:$C$590,3,FALSE)</f>
        <v>Gobierno Autónomo Municipal de Esmeralda</v>
      </c>
      <c r="D755" s="362"/>
      <c r="E755" s="256" t="s">
        <v>1314</v>
      </c>
      <c r="F755" s="255">
        <f ca="1">+IFERROR(INDEX('Hoja de Trabajo para listado'!$A$155:$Z$1048576,MATCH($A755,'Hoja de Trabajo para listado'!$A$155:$A$1048576,0),MATCH((CUADRO!F$5&amp;$E755),'Hoja de Trabajo para listado'!$A$151:$Z$151,0)),0)+IFERROR(INDEX('Hoja de Trabajo para listado'!$AB$155:$BA$1048576,MATCH($A755,'Hoja de Trabajo para listado'!$AB$155:$AB$1048576,0),MATCH((CUADRO!F$5&amp;$E755),'Hoja de Trabajo para listado'!$AB$151:$BA$151,0)),0)+IFERROR(INDEX('Hoja de Trabajo para listado'!$BC$155:$CB$1048576,MATCH($A755,'Hoja de Trabajo para listado'!$BC$155:$BC$1048576,0),MATCH((CUADRO!F$5&amp;$E755),'Hoja de Trabajo para listado'!$BC$151:$CB$151,0)),0)+IFERROR(INDEX('Hoja de Trabajo para listado'!$DE$153:$DG$274,MATCH($A755,'Hoja de Trabajo para listado'!$DE$153:$DE$1048576,0),MATCH((CUADRO!F$5&amp;$E755),'Hoja de Trabajo para listado'!$DE$151:$DG$151,0)),0)+IFERROR(INDEX('Hoja de Trabajo para listado'!$CD$155:$DC$1048576,MATCH($A755,'Hoja de Trabajo para listado'!$CD$155:$CD$1048576,0),MATCH((CUADRO!F$5&amp;$E755),'Hoja de Trabajo para listado'!$CD$151:$DC$151,0)),0)</f>
        <v>0</v>
      </c>
      <c r="G755" s="255">
        <f ca="1">+IFERROR(INDEX('Hoja de Trabajo para listado'!$A$155:$Z$1048576,MATCH($A755,'Hoja de Trabajo para listado'!$A$155:$A$1048576,0),MATCH((CUADRO!G$5&amp;$E755),'Hoja de Trabajo para listado'!$A$151:$Z$151,0)),0)+IFERROR(INDEX('Hoja de Trabajo para listado'!$AB$155:$BA$1048576,MATCH($A755,'Hoja de Trabajo para listado'!$AB$155:$AB$1048576,0),MATCH((CUADRO!G$5&amp;$E755),'Hoja de Trabajo para listado'!$AB$151:$BA$151,0)),0)+IFERROR(INDEX('Hoja de Trabajo para listado'!$BC$155:$CB$1048576,MATCH($A755,'Hoja de Trabajo para listado'!$BC$155:$BC$1048576,0),MATCH((CUADRO!G$5&amp;$E755),'Hoja de Trabajo para listado'!$BC$151:$CB$151,0)),0)+IFERROR(INDEX('Hoja de Trabajo para listado'!$DE$153:$DG$274,MATCH($A755,'Hoja de Trabajo para listado'!$DE$153:$DE$1048576,0),MATCH((CUADRO!G$5&amp;$E755),'Hoja de Trabajo para listado'!$DE$151:$DG$151,0)),0)+IFERROR(INDEX('Hoja de Trabajo para listado'!$CD$155:$DC$1048576,MATCH($A755,'Hoja de Trabajo para listado'!$CD$155:$CD$1048576,0),MATCH((CUADRO!G$5&amp;$E755),'Hoja de Trabajo para listado'!$CD$151:$DC$151,0)),0)</f>
        <v>0</v>
      </c>
      <c r="H755" s="255">
        <f ca="1">+IFERROR(INDEX('Hoja de Trabajo para listado'!$A$155:$Z$1048576,MATCH($A755,'Hoja de Trabajo para listado'!$A$155:$A$1048576,0),MATCH((CUADRO!H$5&amp;$E755),'Hoja de Trabajo para listado'!$A$151:$Z$151,0)),0)+IFERROR(INDEX('Hoja de Trabajo para listado'!$AB$155:$BA$1048576,MATCH($A755,'Hoja de Trabajo para listado'!$AB$155:$AB$1048576,0),MATCH((CUADRO!H$5&amp;$E755),'Hoja de Trabajo para listado'!$AB$151:$BA$151,0)),0)+IFERROR(INDEX('Hoja de Trabajo para listado'!$BC$155:$CB$1048576,MATCH($A755,'Hoja de Trabajo para listado'!$BC$155:$BC$1048576,0),MATCH((CUADRO!H$5&amp;$E755),'Hoja de Trabajo para listado'!$BC$151:$CB$151,0)),0)+IFERROR(INDEX('Hoja de Trabajo para listado'!$DE$153:$DG$274,MATCH($A755,'Hoja de Trabajo para listado'!$DE$153:$DE$1048576,0),MATCH((CUADRO!H$5&amp;$E755),'Hoja de Trabajo para listado'!$DE$151:$DG$151,0)),0)+IFERROR(INDEX('Hoja de Trabajo para listado'!$CD$155:$DC$1048576,MATCH($A755,'Hoja de Trabajo para listado'!$CD$155:$CD$1048576,0),MATCH((CUADRO!H$5&amp;$E755),'Hoja de Trabajo para listado'!$CD$151:$DC$151,0)),0)</f>
        <v>0</v>
      </c>
      <c r="I755" s="255">
        <f ca="1">+IFERROR(INDEX('Hoja de Trabajo para listado'!$A$155:$Z$1048576,MATCH($A755,'Hoja de Trabajo para listado'!$A$155:$A$1048576,0),MATCH((CUADRO!I$5&amp;$E755),'Hoja de Trabajo para listado'!$A$151:$Z$151,0)),0)+IFERROR(INDEX('Hoja de Trabajo para listado'!$AB$155:$BA$1048576,MATCH($A755,'Hoja de Trabajo para listado'!$AB$155:$AB$1048576,0),MATCH((CUADRO!I$5&amp;$E755),'Hoja de Trabajo para listado'!$AB$151:$BA$151,0)),0)+IFERROR(INDEX('Hoja de Trabajo para listado'!$BC$155:$CB$1048576,MATCH($A755,'Hoja de Trabajo para listado'!$BC$155:$BC$1048576,0),MATCH((CUADRO!I$5&amp;$E755),'Hoja de Trabajo para listado'!$BC$151:$CB$151,0)),0)+IFERROR(INDEX('Hoja de Trabajo para listado'!$DE$153:$DG$274,MATCH($A755,'Hoja de Trabajo para listado'!$DE$153:$DE$1048576,0),MATCH((CUADRO!I$5&amp;$E755),'Hoja de Trabajo para listado'!$DE$151:$DG$151,0)),0)+IFERROR(INDEX('Hoja de Trabajo para listado'!$CD$155:$DC$1048576,MATCH($A755,'Hoja de Trabajo para listado'!$CD$155:$CD$1048576,0),MATCH((CUADRO!I$5&amp;$E755),'Hoja de Trabajo para listado'!$CD$151:$DC$151,0)),0)</f>
        <v>0</v>
      </c>
      <c r="J755" s="255">
        <f ca="1">+IFERROR(INDEX('Hoja de Trabajo para listado'!$A$155:$Z$1048576,MATCH($A755,'Hoja de Trabajo para listado'!$A$155:$A$1048576,0),MATCH((CUADRO!J$5&amp;$E755),'Hoja de Trabajo para listado'!$A$151:$Z$151,0)),0)+IFERROR(INDEX('Hoja de Trabajo para listado'!$AB$155:$BA$1048576,MATCH($A755,'Hoja de Trabajo para listado'!$AB$155:$AB$1048576,0),MATCH((CUADRO!J$5&amp;$E755),'Hoja de Trabajo para listado'!$AB$151:$BA$151,0)),0)+IFERROR(INDEX('Hoja de Trabajo para listado'!$BC$155:$CB$1048576,MATCH($A755,'Hoja de Trabajo para listado'!$BC$155:$BC$1048576,0),MATCH((CUADRO!J$5&amp;$E755),'Hoja de Trabajo para listado'!$BC$151:$CB$151,0)),0)+IFERROR(INDEX('Hoja de Trabajo para listado'!$DE$153:$DG$274,MATCH($A755,'Hoja de Trabajo para listado'!$DE$153:$DE$1048576,0),MATCH((CUADRO!J$5&amp;$E755),'Hoja de Trabajo para listado'!$DE$151:$DG$151,0)),0)+IFERROR(INDEX('Hoja de Trabajo para listado'!$CD$155:$DC$1048576,MATCH($A755,'Hoja de Trabajo para listado'!$CD$155:$CD$1048576,0),MATCH((CUADRO!J$5&amp;$E755),'Hoja de Trabajo para listado'!$CD$151:$DC$151,0)),0)</f>
        <v>0</v>
      </c>
      <c r="K755" s="255">
        <f ca="1">+IFERROR(INDEX('Hoja de Trabajo para listado'!$A$155:$Z$1048576,MATCH($A755,'Hoja de Trabajo para listado'!$A$155:$A$1048576,0),MATCH((CUADRO!K$5&amp;$E755),'Hoja de Trabajo para listado'!$A$151:$Z$151,0)),0)+IFERROR(INDEX('Hoja de Trabajo para listado'!$AB$155:$BA$1048576,MATCH($A755,'Hoja de Trabajo para listado'!$AB$155:$AB$1048576,0),MATCH((CUADRO!K$5&amp;$E755),'Hoja de Trabajo para listado'!$AB$151:$BA$151,0)),0)+IFERROR(INDEX('Hoja de Trabajo para listado'!$BC$155:$CB$1048576,MATCH($A755,'Hoja de Trabajo para listado'!$BC$155:$BC$1048576,0),MATCH((CUADRO!K$5&amp;$E755),'Hoja de Trabajo para listado'!$BC$151:$CB$151,0)),0)+IFERROR(INDEX('Hoja de Trabajo para listado'!$DE$153:$DG$274,MATCH($A755,'Hoja de Trabajo para listado'!$DE$153:$DE$1048576,0),MATCH((CUADRO!K$5&amp;$E755),'Hoja de Trabajo para listado'!$DE$151:$DG$151,0)),0)+IFERROR(INDEX('Hoja de Trabajo para listado'!$CD$155:$DC$1048576,MATCH($A755,'Hoja de Trabajo para listado'!$CD$155:$CD$1048576,0),MATCH((CUADRO!K$5&amp;$E755),'Hoja de Trabajo para listado'!$CD$151:$DC$151,0)),0)</f>
        <v>0</v>
      </c>
      <c r="L755" s="255">
        <f ca="1">+IFERROR(INDEX('Hoja de Trabajo para listado'!$A$155:$Z$1048576,MATCH($A755,'Hoja de Trabajo para listado'!$A$155:$A$1048576,0),MATCH((CUADRO!L$5&amp;$E755),'Hoja de Trabajo para listado'!$A$151:$Z$151,0)),0)+IFERROR(INDEX('Hoja de Trabajo para listado'!$AB$155:$BA$1048576,MATCH($A755,'Hoja de Trabajo para listado'!$AB$155:$AB$1048576,0),MATCH((CUADRO!L$5&amp;$E755),'Hoja de Trabajo para listado'!$AB$151:$BA$151,0)),0)+IFERROR(INDEX('Hoja de Trabajo para listado'!$BC$155:$CB$1048576,MATCH($A755,'Hoja de Trabajo para listado'!$BC$155:$BC$1048576,0),MATCH((CUADRO!L$5&amp;$E755),'Hoja de Trabajo para listado'!$BC$151:$CB$151,0)),0)+IFERROR(INDEX('Hoja de Trabajo para listado'!$DE$153:$DG$274,MATCH($A755,'Hoja de Trabajo para listado'!$DE$153:$DE$1048576,0),MATCH((CUADRO!L$5&amp;$E755),'Hoja de Trabajo para listado'!$DE$151:$DG$151,0)),0)+IFERROR(INDEX('Hoja de Trabajo para listado'!$CD$155:$DC$1048576,MATCH($A755,'Hoja de Trabajo para listado'!$CD$155:$CD$1048576,0),MATCH((CUADRO!L$5&amp;$E755),'Hoja de Trabajo para listado'!$CD$151:$DC$151,0)),0)</f>
        <v>0</v>
      </c>
      <c r="M755" s="255">
        <f ca="1">+IFERROR(INDEX('Hoja de Trabajo para listado'!$A$155:$Z$1048576,MATCH($A755,'Hoja de Trabajo para listado'!$A$155:$A$1048576,0),MATCH((CUADRO!M$5&amp;$E755),'Hoja de Trabajo para listado'!$A$151:$Z$151,0)),0)+IFERROR(INDEX('Hoja de Trabajo para listado'!$AB$155:$BA$1048576,MATCH($A755,'Hoja de Trabajo para listado'!$AB$155:$AB$1048576,0),MATCH((CUADRO!M$5&amp;$E755),'Hoja de Trabajo para listado'!$AB$151:$BA$151,0)),0)+IFERROR(INDEX('Hoja de Trabajo para listado'!$BC$155:$CB$1048576,MATCH($A755,'Hoja de Trabajo para listado'!$BC$155:$BC$1048576,0),MATCH((CUADRO!M$5&amp;$E755),'Hoja de Trabajo para listado'!$BC$151:$CB$151,0)),0)+IFERROR(INDEX('Hoja de Trabajo para listado'!$DE$153:$DG$274,MATCH($A755,'Hoja de Trabajo para listado'!$DE$153:$DE$1048576,0),MATCH((CUADRO!M$5&amp;$E755),'Hoja de Trabajo para listado'!$DE$151:$DG$151,0)),0)+IFERROR(INDEX('Hoja de Trabajo para listado'!$CD$155:$DC$1048576,MATCH($A755,'Hoja de Trabajo para listado'!$CD$155:$CD$1048576,0),MATCH((CUADRO!M$5&amp;$E755),'Hoja de Trabajo para listado'!$CD$151:$DC$151,0)),0)</f>
        <v>0</v>
      </c>
      <c r="N755" s="255">
        <f ca="1">+IFERROR(INDEX('Hoja de Trabajo para listado'!$A$155:$Z$1048576,MATCH($A755,'Hoja de Trabajo para listado'!$A$155:$A$1048576,0),MATCH((CUADRO!N$5&amp;$E755),'Hoja de Trabajo para listado'!$A$151:$Z$151,0)),0)+IFERROR(INDEX('Hoja de Trabajo para listado'!$AB$155:$BA$1048576,MATCH($A755,'Hoja de Trabajo para listado'!$AB$155:$AB$1048576,0),MATCH((CUADRO!N$5&amp;$E755),'Hoja de Trabajo para listado'!$AB$151:$BA$151,0)),0)+IFERROR(INDEX('Hoja de Trabajo para listado'!$BC$155:$CB$1048576,MATCH($A755,'Hoja de Trabajo para listado'!$BC$155:$BC$1048576,0),MATCH((CUADRO!N$5&amp;$E755),'Hoja de Trabajo para listado'!$BC$151:$CB$151,0)),0)+IFERROR(INDEX('Hoja de Trabajo para listado'!$DE$153:$DG$274,MATCH($A755,'Hoja de Trabajo para listado'!$DE$153:$DE$1048576,0),MATCH((CUADRO!N$5&amp;$E755),'Hoja de Trabajo para listado'!$DE$151:$DG$151,0)),0)+IFERROR(INDEX('Hoja de Trabajo para listado'!$CD$155:$DC$1048576,MATCH($A755,'Hoja de Trabajo para listado'!$CD$155:$CD$1048576,0),MATCH((CUADRO!N$5&amp;$E755),'Hoja de Trabajo para listado'!$CD$151:$DC$151,0)),0)</f>
        <v>0</v>
      </c>
      <c r="O755" s="255">
        <f ca="1">+IFERROR(INDEX('Hoja de Trabajo para listado'!$A$155:$Z$1048576,MATCH($A755,'Hoja de Trabajo para listado'!$A$155:$A$1048576,0),MATCH((CUADRO!O$5&amp;$E755),'Hoja de Trabajo para listado'!$A$151:$Z$151,0)),0)+IFERROR(INDEX('Hoja de Trabajo para listado'!$AB$155:$BA$1048576,MATCH($A755,'Hoja de Trabajo para listado'!$AB$155:$AB$1048576,0),MATCH((CUADRO!O$5&amp;$E755),'Hoja de Trabajo para listado'!$AB$151:$BA$151,0)),0)+IFERROR(INDEX('Hoja de Trabajo para listado'!$BC$155:$CB$1048576,MATCH($A755,'Hoja de Trabajo para listado'!$BC$155:$BC$1048576,0),MATCH((CUADRO!O$5&amp;$E755),'Hoja de Trabajo para listado'!$BC$151:$CB$151,0)),0)+IFERROR(INDEX('Hoja de Trabajo para listado'!$DE$153:$DG$274,MATCH($A755,'Hoja de Trabajo para listado'!$DE$153:$DE$1048576,0),MATCH((CUADRO!O$5&amp;$E755),'Hoja de Trabajo para listado'!$DE$151:$DG$151,0)),0)+IFERROR(INDEX('Hoja de Trabajo para listado'!$CD$155:$DC$1048576,MATCH($A755,'Hoja de Trabajo para listado'!$CD$155:$CD$1048576,0),MATCH((CUADRO!O$5&amp;$E755),'Hoja de Trabajo para listado'!$CD$151:$DC$151,0)),0)</f>
        <v>0</v>
      </c>
      <c r="P755" s="255">
        <f ca="1">+IFERROR(INDEX('Hoja de Trabajo para listado'!$A$155:$Z$1048576,MATCH($A755,'Hoja de Trabajo para listado'!$A$155:$A$1048576,0),MATCH((CUADRO!P$5&amp;$E755),'Hoja de Trabajo para listado'!$A$151:$Z$151,0)),0)+IFERROR(INDEX('Hoja de Trabajo para listado'!$AB$155:$BA$1048576,MATCH($A755,'Hoja de Trabajo para listado'!$AB$155:$AB$1048576,0),MATCH((CUADRO!P$5&amp;$E755),'Hoja de Trabajo para listado'!$AB$151:$BA$151,0)),0)+IFERROR(INDEX('Hoja de Trabajo para listado'!$BC$155:$CB$1048576,MATCH($A755,'Hoja de Trabajo para listado'!$BC$155:$BC$1048576,0),MATCH((CUADRO!P$5&amp;$E755),'Hoja de Trabajo para listado'!$BC$151:$CB$151,0)),0)+IFERROR(INDEX('Hoja de Trabajo para listado'!$DE$153:$DG$274,MATCH($A755,'Hoja de Trabajo para listado'!$DE$153:$DE$1048576,0),MATCH((CUADRO!P$5&amp;$E755),'Hoja de Trabajo para listado'!$DE$151:$DG$151,0)),0)+IFERROR(INDEX('Hoja de Trabajo para listado'!$CD$155:$DC$1048576,MATCH($A755,'Hoja de Trabajo para listado'!$CD$155:$CD$1048576,0),MATCH((CUADRO!P$5&amp;$E755),'Hoja de Trabajo para listado'!$CD$151:$DC$151,0)),0)</f>
        <v>0</v>
      </c>
      <c r="Q755" s="255">
        <f ca="1">+IFERROR(INDEX('Hoja de Trabajo para listado'!$A$155:$Z$1048576,MATCH($A755,'Hoja de Trabajo para listado'!$A$155:$A$1048576,0),MATCH((CUADRO!Q$5&amp;$E755),'Hoja de Trabajo para listado'!$A$151:$Z$151,0)),0)+IFERROR(INDEX('Hoja de Trabajo para listado'!$AB$155:$BA$1048576,MATCH($A755,'Hoja de Trabajo para listado'!$AB$155:$AB$1048576,0),MATCH((CUADRO!Q$5&amp;$E755),'Hoja de Trabajo para listado'!$AB$151:$BA$151,0)),0)+IFERROR(INDEX('Hoja de Trabajo para listado'!$BC$155:$CB$1048576,MATCH($A755,'Hoja de Trabajo para listado'!$BC$155:$BC$1048576,0),MATCH((CUADRO!Q$5&amp;$E755),'Hoja de Trabajo para listado'!$BC$151:$CB$151,0)),0)+IFERROR(INDEX('Hoja de Trabajo para listado'!$DE$153:$DG$274,MATCH($A755,'Hoja de Trabajo para listado'!$DE$153:$DE$1048576,0),MATCH((CUADRO!Q$5&amp;$E755),'Hoja de Trabajo para listado'!$DE$151:$DG$151,0)),0)+IFERROR(INDEX('Hoja de Trabajo para listado'!$CD$155:$DC$1048576,MATCH($A755,'Hoja de Trabajo para listado'!$CD$155:$CD$1048576,0),MATCH((CUADRO!Q$5&amp;$E755),'Hoja de Trabajo para listado'!$CD$151:$DC$151,0)),0)</f>
        <v>0</v>
      </c>
      <c r="R755" s="255">
        <f t="shared" ca="1" si="24"/>
        <v>0</v>
      </c>
      <c r="S755" s="262">
        <f ca="1">+R754+R755</f>
        <v>0</v>
      </c>
      <c r="T755" s="255">
        <f ca="1">+S755</f>
        <v>0</v>
      </c>
      <c r="U755" s="254">
        <f t="shared" si="25"/>
        <v>2</v>
      </c>
      <c r="V755" s="362" t="str">
        <f>+VLOOKUP(A755,bd_lista!$A$3:$E$590,5,FALSE)</f>
        <v>Gobiernos Autonomos Municipales</v>
      </c>
      <c r="W755" s="362"/>
      <c r="X755" s="254">
        <f>+VLOOKUP(A755,[2]Sheet1!$A$13:$D$744,4,FALSE)</f>
        <v>0</v>
      </c>
      <c r="Y755" s="254" t="e">
        <f>+VLOOKUP(X755,bd_lista!$A$3:$C$590,3,FALSE)</f>
        <v>#N/A</v>
      </c>
      <c r="Z755" s="314"/>
      <c r="AA755" s="315"/>
    </row>
    <row r="756" spans="1:27" customFormat="1" ht="15" hidden="1" customHeight="1">
      <c r="A756" s="32">
        <v>1423</v>
      </c>
      <c r="B756" s="306">
        <f>+A756</f>
        <v>1423</v>
      </c>
      <c r="C756" s="259" t="str">
        <f>+VLOOKUP(A756,bd_lista!$A$3:$C$590,3,FALSE)</f>
        <v>Gobierno Autónomo Municipal de Toledo</v>
      </c>
      <c r="D756" s="361" t="str">
        <f>+C756</f>
        <v>Gobierno Autónomo Municipal de Toledo</v>
      </c>
      <c r="E756" s="254" t="s">
        <v>1313</v>
      </c>
      <c r="F756" s="255">
        <f ca="1">+IFERROR(INDEX('Hoja de Trabajo para listado'!$A$155:$Z$1048576,MATCH($A756,'Hoja de Trabajo para listado'!$A$155:$A$1048576,0),MATCH((CUADRO!F$5&amp;$E756),'Hoja de Trabajo para listado'!$A$151:$Z$151,0)),0)+IFERROR(INDEX('Hoja de Trabajo para listado'!$AB$155:$BA$1048576,MATCH($A756,'Hoja de Trabajo para listado'!$AB$155:$AB$1048576,0),MATCH((CUADRO!F$5&amp;$E756),'Hoja de Trabajo para listado'!$AB$151:$BA$151,0)),0)+IFERROR(INDEX('Hoja de Trabajo para listado'!$BC$155:$CB$1048576,MATCH($A756,'Hoja de Trabajo para listado'!$BC$155:$BC$1048576,0),MATCH((CUADRO!F$5&amp;$E756),'Hoja de Trabajo para listado'!$BC$151:$CB$151,0)),0)+IFERROR(INDEX('Hoja de Trabajo para listado'!$DE$153:$DG$274,MATCH($A756,'Hoja de Trabajo para listado'!$DE$153:$DE$1048576,0),MATCH((CUADRO!F$5&amp;$E756),'Hoja de Trabajo para listado'!$DE$151:$DG$151,0)),0)+IFERROR(INDEX('Hoja de Trabajo para listado'!$CD$155:$DC$1048576,MATCH($A756,'Hoja de Trabajo para listado'!$CD$155:$CD$1048576,0),MATCH((CUADRO!F$5&amp;$E756),'Hoja de Trabajo para listado'!$CD$151:$DC$151,0)),0)</f>
        <v>0</v>
      </c>
      <c r="G756" s="255">
        <f ca="1">+IFERROR(INDEX('Hoja de Trabajo para listado'!$A$155:$Z$1048576,MATCH($A756,'Hoja de Trabajo para listado'!$A$155:$A$1048576,0),MATCH((CUADRO!G$5&amp;$E756),'Hoja de Trabajo para listado'!$A$151:$Z$151,0)),0)+IFERROR(INDEX('Hoja de Trabajo para listado'!$AB$155:$BA$1048576,MATCH($A756,'Hoja de Trabajo para listado'!$AB$155:$AB$1048576,0),MATCH((CUADRO!G$5&amp;$E756),'Hoja de Trabajo para listado'!$AB$151:$BA$151,0)),0)+IFERROR(INDEX('Hoja de Trabajo para listado'!$BC$155:$CB$1048576,MATCH($A756,'Hoja de Trabajo para listado'!$BC$155:$BC$1048576,0),MATCH((CUADRO!G$5&amp;$E756),'Hoja de Trabajo para listado'!$BC$151:$CB$151,0)),0)+IFERROR(INDEX('Hoja de Trabajo para listado'!$DE$153:$DG$274,MATCH($A756,'Hoja de Trabajo para listado'!$DE$153:$DE$1048576,0),MATCH((CUADRO!G$5&amp;$E756),'Hoja de Trabajo para listado'!$DE$151:$DG$151,0)),0)+IFERROR(INDEX('Hoja de Trabajo para listado'!$CD$155:$DC$1048576,MATCH($A756,'Hoja de Trabajo para listado'!$CD$155:$CD$1048576,0),MATCH((CUADRO!G$5&amp;$E756),'Hoja de Trabajo para listado'!$CD$151:$DC$151,0)),0)</f>
        <v>0</v>
      </c>
      <c r="H756" s="255">
        <f ca="1">+IFERROR(INDEX('Hoja de Trabajo para listado'!$A$155:$Z$1048576,MATCH($A756,'Hoja de Trabajo para listado'!$A$155:$A$1048576,0),MATCH((CUADRO!H$5&amp;$E756),'Hoja de Trabajo para listado'!$A$151:$Z$151,0)),0)+IFERROR(INDEX('Hoja de Trabajo para listado'!$AB$155:$BA$1048576,MATCH($A756,'Hoja de Trabajo para listado'!$AB$155:$AB$1048576,0),MATCH((CUADRO!H$5&amp;$E756),'Hoja de Trabajo para listado'!$AB$151:$BA$151,0)),0)+IFERROR(INDEX('Hoja de Trabajo para listado'!$BC$155:$CB$1048576,MATCH($A756,'Hoja de Trabajo para listado'!$BC$155:$BC$1048576,0),MATCH((CUADRO!H$5&amp;$E756),'Hoja de Trabajo para listado'!$BC$151:$CB$151,0)),0)+IFERROR(INDEX('Hoja de Trabajo para listado'!$DE$153:$DG$274,MATCH($A756,'Hoja de Trabajo para listado'!$DE$153:$DE$1048576,0),MATCH((CUADRO!H$5&amp;$E756),'Hoja de Trabajo para listado'!$DE$151:$DG$151,0)),0)+IFERROR(INDEX('Hoja de Trabajo para listado'!$CD$155:$DC$1048576,MATCH($A756,'Hoja de Trabajo para listado'!$CD$155:$CD$1048576,0),MATCH((CUADRO!H$5&amp;$E756),'Hoja de Trabajo para listado'!$CD$151:$DC$151,0)),0)</f>
        <v>0</v>
      </c>
      <c r="I756" s="255">
        <f ca="1">+IFERROR(INDEX('Hoja de Trabajo para listado'!$A$155:$Z$1048576,MATCH($A756,'Hoja de Trabajo para listado'!$A$155:$A$1048576,0),MATCH((CUADRO!I$5&amp;$E756),'Hoja de Trabajo para listado'!$A$151:$Z$151,0)),0)+IFERROR(INDEX('Hoja de Trabajo para listado'!$AB$155:$BA$1048576,MATCH($A756,'Hoja de Trabajo para listado'!$AB$155:$AB$1048576,0),MATCH((CUADRO!I$5&amp;$E756),'Hoja de Trabajo para listado'!$AB$151:$BA$151,0)),0)+IFERROR(INDEX('Hoja de Trabajo para listado'!$BC$155:$CB$1048576,MATCH($A756,'Hoja de Trabajo para listado'!$BC$155:$BC$1048576,0),MATCH((CUADRO!I$5&amp;$E756),'Hoja de Trabajo para listado'!$BC$151:$CB$151,0)),0)+IFERROR(INDEX('Hoja de Trabajo para listado'!$DE$153:$DG$274,MATCH($A756,'Hoja de Trabajo para listado'!$DE$153:$DE$1048576,0),MATCH((CUADRO!I$5&amp;$E756),'Hoja de Trabajo para listado'!$DE$151:$DG$151,0)),0)+IFERROR(INDEX('Hoja de Trabajo para listado'!$CD$155:$DC$1048576,MATCH($A756,'Hoja de Trabajo para listado'!$CD$155:$CD$1048576,0),MATCH((CUADRO!I$5&amp;$E756),'Hoja de Trabajo para listado'!$CD$151:$DC$151,0)),0)</f>
        <v>0</v>
      </c>
      <c r="J756" s="255">
        <f ca="1">+IFERROR(INDEX('Hoja de Trabajo para listado'!$A$155:$Z$1048576,MATCH($A756,'Hoja de Trabajo para listado'!$A$155:$A$1048576,0),MATCH((CUADRO!J$5&amp;$E756),'Hoja de Trabajo para listado'!$A$151:$Z$151,0)),0)+IFERROR(INDEX('Hoja de Trabajo para listado'!$AB$155:$BA$1048576,MATCH($A756,'Hoja de Trabajo para listado'!$AB$155:$AB$1048576,0),MATCH((CUADRO!J$5&amp;$E756),'Hoja de Trabajo para listado'!$AB$151:$BA$151,0)),0)+IFERROR(INDEX('Hoja de Trabajo para listado'!$BC$155:$CB$1048576,MATCH($A756,'Hoja de Trabajo para listado'!$BC$155:$BC$1048576,0),MATCH((CUADRO!J$5&amp;$E756),'Hoja de Trabajo para listado'!$BC$151:$CB$151,0)),0)+IFERROR(INDEX('Hoja de Trabajo para listado'!$DE$153:$DG$274,MATCH($A756,'Hoja de Trabajo para listado'!$DE$153:$DE$1048576,0),MATCH((CUADRO!J$5&amp;$E756),'Hoja de Trabajo para listado'!$DE$151:$DG$151,0)),0)+IFERROR(INDEX('Hoja de Trabajo para listado'!$CD$155:$DC$1048576,MATCH($A756,'Hoja de Trabajo para listado'!$CD$155:$CD$1048576,0),MATCH((CUADRO!J$5&amp;$E756),'Hoja de Trabajo para listado'!$CD$151:$DC$151,0)),0)</f>
        <v>0</v>
      </c>
      <c r="K756" s="255">
        <f ca="1">+IFERROR(INDEX('Hoja de Trabajo para listado'!$A$155:$Z$1048576,MATCH($A756,'Hoja de Trabajo para listado'!$A$155:$A$1048576,0),MATCH((CUADRO!K$5&amp;$E756),'Hoja de Trabajo para listado'!$A$151:$Z$151,0)),0)+IFERROR(INDEX('Hoja de Trabajo para listado'!$AB$155:$BA$1048576,MATCH($A756,'Hoja de Trabajo para listado'!$AB$155:$AB$1048576,0),MATCH((CUADRO!K$5&amp;$E756),'Hoja de Trabajo para listado'!$AB$151:$BA$151,0)),0)+IFERROR(INDEX('Hoja de Trabajo para listado'!$BC$155:$CB$1048576,MATCH($A756,'Hoja de Trabajo para listado'!$BC$155:$BC$1048576,0),MATCH((CUADRO!K$5&amp;$E756),'Hoja de Trabajo para listado'!$BC$151:$CB$151,0)),0)+IFERROR(INDEX('Hoja de Trabajo para listado'!$DE$153:$DG$274,MATCH($A756,'Hoja de Trabajo para listado'!$DE$153:$DE$1048576,0),MATCH((CUADRO!K$5&amp;$E756),'Hoja de Trabajo para listado'!$DE$151:$DG$151,0)),0)+IFERROR(INDEX('Hoja de Trabajo para listado'!$CD$155:$DC$1048576,MATCH($A756,'Hoja de Trabajo para listado'!$CD$155:$CD$1048576,0),MATCH((CUADRO!K$5&amp;$E756),'Hoja de Trabajo para listado'!$CD$151:$DC$151,0)),0)</f>
        <v>0</v>
      </c>
      <c r="L756" s="255">
        <f ca="1">+IFERROR(INDEX('Hoja de Trabajo para listado'!$A$155:$Z$1048576,MATCH($A756,'Hoja de Trabajo para listado'!$A$155:$A$1048576,0),MATCH((CUADRO!L$5&amp;$E756),'Hoja de Trabajo para listado'!$A$151:$Z$151,0)),0)+IFERROR(INDEX('Hoja de Trabajo para listado'!$AB$155:$BA$1048576,MATCH($A756,'Hoja de Trabajo para listado'!$AB$155:$AB$1048576,0),MATCH((CUADRO!L$5&amp;$E756),'Hoja de Trabajo para listado'!$AB$151:$BA$151,0)),0)+IFERROR(INDEX('Hoja de Trabajo para listado'!$BC$155:$CB$1048576,MATCH($A756,'Hoja de Trabajo para listado'!$BC$155:$BC$1048576,0),MATCH((CUADRO!L$5&amp;$E756),'Hoja de Trabajo para listado'!$BC$151:$CB$151,0)),0)+IFERROR(INDEX('Hoja de Trabajo para listado'!$DE$153:$DG$274,MATCH($A756,'Hoja de Trabajo para listado'!$DE$153:$DE$1048576,0),MATCH((CUADRO!L$5&amp;$E756),'Hoja de Trabajo para listado'!$DE$151:$DG$151,0)),0)+IFERROR(INDEX('Hoja de Trabajo para listado'!$CD$155:$DC$1048576,MATCH($A756,'Hoja de Trabajo para listado'!$CD$155:$CD$1048576,0),MATCH((CUADRO!L$5&amp;$E756),'Hoja de Trabajo para listado'!$CD$151:$DC$151,0)),0)</f>
        <v>0</v>
      </c>
      <c r="M756" s="255">
        <f ca="1">+IFERROR(INDEX('Hoja de Trabajo para listado'!$A$155:$Z$1048576,MATCH($A756,'Hoja de Trabajo para listado'!$A$155:$A$1048576,0),MATCH((CUADRO!M$5&amp;$E756),'Hoja de Trabajo para listado'!$A$151:$Z$151,0)),0)+IFERROR(INDEX('Hoja de Trabajo para listado'!$AB$155:$BA$1048576,MATCH($A756,'Hoja de Trabajo para listado'!$AB$155:$AB$1048576,0),MATCH((CUADRO!M$5&amp;$E756),'Hoja de Trabajo para listado'!$AB$151:$BA$151,0)),0)+IFERROR(INDEX('Hoja de Trabajo para listado'!$BC$155:$CB$1048576,MATCH($A756,'Hoja de Trabajo para listado'!$BC$155:$BC$1048576,0),MATCH((CUADRO!M$5&amp;$E756),'Hoja de Trabajo para listado'!$BC$151:$CB$151,0)),0)+IFERROR(INDEX('Hoja de Trabajo para listado'!$DE$153:$DG$274,MATCH($A756,'Hoja de Trabajo para listado'!$DE$153:$DE$1048576,0),MATCH((CUADRO!M$5&amp;$E756),'Hoja de Trabajo para listado'!$DE$151:$DG$151,0)),0)+IFERROR(INDEX('Hoja de Trabajo para listado'!$CD$155:$DC$1048576,MATCH($A756,'Hoja de Trabajo para listado'!$CD$155:$CD$1048576,0),MATCH((CUADRO!M$5&amp;$E756),'Hoja de Trabajo para listado'!$CD$151:$DC$151,0)),0)</f>
        <v>0</v>
      </c>
      <c r="N756" s="255">
        <f ca="1">+IFERROR(INDEX('Hoja de Trabajo para listado'!$A$155:$Z$1048576,MATCH($A756,'Hoja de Trabajo para listado'!$A$155:$A$1048576,0),MATCH((CUADRO!N$5&amp;$E756),'Hoja de Trabajo para listado'!$A$151:$Z$151,0)),0)+IFERROR(INDEX('Hoja de Trabajo para listado'!$AB$155:$BA$1048576,MATCH($A756,'Hoja de Trabajo para listado'!$AB$155:$AB$1048576,0),MATCH((CUADRO!N$5&amp;$E756),'Hoja de Trabajo para listado'!$AB$151:$BA$151,0)),0)+IFERROR(INDEX('Hoja de Trabajo para listado'!$BC$155:$CB$1048576,MATCH($A756,'Hoja de Trabajo para listado'!$BC$155:$BC$1048576,0),MATCH((CUADRO!N$5&amp;$E756),'Hoja de Trabajo para listado'!$BC$151:$CB$151,0)),0)+IFERROR(INDEX('Hoja de Trabajo para listado'!$DE$153:$DG$274,MATCH($A756,'Hoja de Trabajo para listado'!$DE$153:$DE$1048576,0),MATCH((CUADRO!N$5&amp;$E756),'Hoja de Trabajo para listado'!$DE$151:$DG$151,0)),0)+IFERROR(INDEX('Hoja de Trabajo para listado'!$CD$155:$DC$1048576,MATCH($A756,'Hoja de Trabajo para listado'!$CD$155:$CD$1048576,0),MATCH((CUADRO!N$5&amp;$E756),'Hoja de Trabajo para listado'!$CD$151:$DC$151,0)),0)</f>
        <v>0</v>
      </c>
      <c r="O756" s="255">
        <f ca="1">+IFERROR(INDEX('Hoja de Trabajo para listado'!$A$155:$Z$1048576,MATCH($A756,'Hoja de Trabajo para listado'!$A$155:$A$1048576,0),MATCH((CUADRO!O$5&amp;$E756),'Hoja de Trabajo para listado'!$A$151:$Z$151,0)),0)+IFERROR(INDEX('Hoja de Trabajo para listado'!$AB$155:$BA$1048576,MATCH($A756,'Hoja de Trabajo para listado'!$AB$155:$AB$1048576,0),MATCH((CUADRO!O$5&amp;$E756),'Hoja de Trabajo para listado'!$AB$151:$BA$151,0)),0)+IFERROR(INDEX('Hoja de Trabajo para listado'!$BC$155:$CB$1048576,MATCH($A756,'Hoja de Trabajo para listado'!$BC$155:$BC$1048576,0),MATCH((CUADRO!O$5&amp;$E756),'Hoja de Trabajo para listado'!$BC$151:$CB$151,0)),0)+IFERROR(INDEX('Hoja de Trabajo para listado'!$DE$153:$DG$274,MATCH($A756,'Hoja de Trabajo para listado'!$DE$153:$DE$1048576,0),MATCH((CUADRO!O$5&amp;$E756),'Hoja de Trabajo para listado'!$DE$151:$DG$151,0)),0)+IFERROR(INDEX('Hoja de Trabajo para listado'!$CD$155:$DC$1048576,MATCH($A756,'Hoja de Trabajo para listado'!$CD$155:$CD$1048576,0),MATCH((CUADRO!O$5&amp;$E756),'Hoja de Trabajo para listado'!$CD$151:$DC$151,0)),0)</f>
        <v>0</v>
      </c>
      <c r="P756" s="255">
        <f ca="1">+IFERROR(INDEX('Hoja de Trabajo para listado'!$A$155:$Z$1048576,MATCH($A756,'Hoja de Trabajo para listado'!$A$155:$A$1048576,0),MATCH((CUADRO!P$5&amp;$E756),'Hoja de Trabajo para listado'!$A$151:$Z$151,0)),0)+IFERROR(INDEX('Hoja de Trabajo para listado'!$AB$155:$BA$1048576,MATCH($A756,'Hoja de Trabajo para listado'!$AB$155:$AB$1048576,0),MATCH((CUADRO!P$5&amp;$E756),'Hoja de Trabajo para listado'!$AB$151:$BA$151,0)),0)+IFERROR(INDEX('Hoja de Trabajo para listado'!$BC$155:$CB$1048576,MATCH($A756,'Hoja de Trabajo para listado'!$BC$155:$BC$1048576,0),MATCH((CUADRO!P$5&amp;$E756),'Hoja de Trabajo para listado'!$BC$151:$CB$151,0)),0)+IFERROR(INDEX('Hoja de Trabajo para listado'!$DE$153:$DG$274,MATCH($A756,'Hoja de Trabajo para listado'!$DE$153:$DE$1048576,0),MATCH((CUADRO!P$5&amp;$E756),'Hoja de Trabajo para listado'!$DE$151:$DG$151,0)),0)+IFERROR(INDEX('Hoja de Trabajo para listado'!$CD$155:$DC$1048576,MATCH($A756,'Hoja de Trabajo para listado'!$CD$155:$CD$1048576,0),MATCH((CUADRO!P$5&amp;$E756),'Hoja de Trabajo para listado'!$CD$151:$DC$151,0)),0)</f>
        <v>0</v>
      </c>
      <c r="Q756" s="255">
        <f ca="1">+IFERROR(INDEX('Hoja de Trabajo para listado'!$A$155:$Z$1048576,MATCH($A756,'Hoja de Trabajo para listado'!$A$155:$A$1048576,0),MATCH((CUADRO!Q$5&amp;$E756),'Hoja de Trabajo para listado'!$A$151:$Z$151,0)),0)+IFERROR(INDEX('Hoja de Trabajo para listado'!$AB$155:$BA$1048576,MATCH($A756,'Hoja de Trabajo para listado'!$AB$155:$AB$1048576,0),MATCH((CUADRO!Q$5&amp;$E756),'Hoja de Trabajo para listado'!$AB$151:$BA$151,0)),0)+IFERROR(INDEX('Hoja de Trabajo para listado'!$BC$155:$CB$1048576,MATCH($A756,'Hoja de Trabajo para listado'!$BC$155:$BC$1048576,0),MATCH((CUADRO!Q$5&amp;$E756),'Hoja de Trabajo para listado'!$BC$151:$CB$151,0)),0)+IFERROR(INDEX('Hoja de Trabajo para listado'!$DE$153:$DG$274,MATCH($A756,'Hoja de Trabajo para listado'!$DE$153:$DE$1048576,0),MATCH((CUADRO!Q$5&amp;$E756),'Hoja de Trabajo para listado'!$DE$151:$DG$151,0)),0)+IFERROR(INDEX('Hoja de Trabajo para listado'!$CD$155:$DC$1048576,MATCH($A756,'Hoja de Trabajo para listado'!$CD$155:$CD$1048576,0),MATCH((CUADRO!Q$5&amp;$E756),'Hoja de Trabajo para listado'!$CD$151:$DC$151,0)),0)</f>
        <v>0</v>
      </c>
      <c r="R756" s="255">
        <f t="shared" ca="1" si="24"/>
        <v>0</v>
      </c>
      <c r="S756" s="262"/>
      <c r="T756" s="255">
        <f ca="1">+T757</f>
        <v>0</v>
      </c>
      <c r="U756" s="254">
        <f t="shared" si="25"/>
        <v>1</v>
      </c>
      <c r="V756" s="362" t="str">
        <f>+VLOOKUP(A756,bd_lista!$A$3:$E$590,5,FALSE)</f>
        <v>Gobiernos Autonomos Municipales</v>
      </c>
      <c r="W756" s="361" t="str">
        <f>+V756</f>
        <v>Gobiernos Autonomos Municipales</v>
      </c>
      <c r="X756" s="254">
        <f>+VLOOKUP(A756,[2]Sheet1!$A$13:$D$744,4,FALSE)</f>
        <v>0</v>
      </c>
      <c r="Y756" s="254" t="e">
        <f>+VLOOKUP(X756,bd_lista!$A$3:$C$590,3,FALSE)</f>
        <v>#N/A</v>
      </c>
      <c r="Z756" s="316">
        <f>+X756</f>
        <v>0</v>
      </c>
      <c r="AA756" s="317" t="e">
        <f>+Y756</f>
        <v>#N/A</v>
      </c>
    </row>
    <row r="757" spans="1:27" customFormat="1" ht="15" hidden="1" customHeight="1">
      <c r="A757" s="32">
        <v>1423</v>
      </c>
      <c r="B757" s="307"/>
      <c r="C757" s="259" t="str">
        <f>+VLOOKUP(A757,bd_lista!$A$3:$C$590,3,FALSE)</f>
        <v>Gobierno Autónomo Municipal de Toledo</v>
      </c>
      <c r="D757" s="362"/>
      <c r="E757" s="256" t="s">
        <v>1314</v>
      </c>
      <c r="F757" s="255">
        <f ca="1">+IFERROR(INDEX('Hoja de Trabajo para listado'!$A$155:$Z$1048576,MATCH($A757,'Hoja de Trabajo para listado'!$A$155:$A$1048576,0),MATCH((CUADRO!F$5&amp;$E757),'Hoja de Trabajo para listado'!$A$151:$Z$151,0)),0)+IFERROR(INDEX('Hoja de Trabajo para listado'!$AB$155:$BA$1048576,MATCH($A757,'Hoja de Trabajo para listado'!$AB$155:$AB$1048576,0),MATCH((CUADRO!F$5&amp;$E757),'Hoja de Trabajo para listado'!$AB$151:$BA$151,0)),0)+IFERROR(INDEX('Hoja de Trabajo para listado'!$BC$155:$CB$1048576,MATCH($A757,'Hoja de Trabajo para listado'!$BC$155:$BC$1048576,0),MATCH((CUADRO!F$5&amp;$E757),'Hoja de Trabajo para listado'!$BC$151:$CB$151,0)),0)+IFERROR(INDEX('Hoja de Trabajo para listado'!$DE$153:$DG$274,MATCH($A757,'Hoja de Trabajo para listado'!$DE$153:$DE$1048576,0),MATCH((CUADRO!F$5&amp;$E757),'Hoja de Trabajo para listado'!$DE$151:$DG$151,0)),0)+IFERROR(INDEX('Hoja de Trabajo para listado'!$CD$155:$DC$1048576,MATCH($A757,'Hoja de Trabajo para listado'!$CD$155:$CD$1048576,0),MATCH((CUADRO!F$5&amp;$E757),'Hoja de Trabajo para listado'!$CD$151:$DC$151,0)),0)</f>
        <v>0</v>
      </c>
      <c r="G757" s="255">
        <f ca="1">+IFERROR(INDEX('Hoja de Trabajo para listado'!$A$155:$Z$1048576,MATCH($A757,'Hoja de Trabajo para listado'!$A$155:$A$1048576,0),MATCH((CUADRO!G$5&amp;$E757),'Hoja de Trabajo para listado'!$A$151:$Z$151,0)),0)+IFERROR(INDEX('Hoja de Trabajo para listado'!$AB$155:$BA$1048576,MATCH($A757,'Hoja de Trabajo para listado'!$AB$155:$AB$1048576,0),MATCH((CUADRO!G$5&amp;$E757),'Hoja de Trabajo para listado'!$AB$151:$BA$151,0)),0)+IFERROR(INDEX('Hoja de Trabajo para listado'!$BC$155:$CB$1048576,MATCH($A757,'Hoja de Trabajo para listado'!$BC$155:$BC$1048576,0),MATCH((CUADRO!G$5&amp;$E757),'Hoja de Trabajo para listado'!$BC$151:$CB$151,0)),0)+IFERROR(INDEX('Hoja de Trabajo para listado'!$DE$153:$DG$274,MATCH($A757,'Hoja de Trabajo para listado'!$DE$153:$DE$1048576,0),MATCH((CUADRO!G$5&amp;$E757),'Hoja de Trabajo para listado'!$DE$151:$DG$151,0)),0)+IFERROR(INDEX('Hoja de Trabajo para listado'!$CD$155:$DC$1048576,MATCH($A757,'Hoja de Trabajo para listado'!$CD$155:$CD$1048576,0),MATCH((CUADRO!G$5&amp;$E757),'Hoja de Trabajo para listado'!$CD$151:$DC$151,0)),0)</f>
        <v>0</v>
      </c>
      <c r="H757" s="255">
        <f ca="1">+IFERROR(INDEX('Hoja de Trabajo para listado'!$A$155:$Z$1048576,MATCH($A757,'Hoja de Trabajo para listado'!$A$155:$A$1048576,0),MATCH((CUADRO!H$5&amp;$E757),'Hoja de Trabajo para listado'!$A$151:$Z$151,0)),0)+IFERROR(INDEX('Hoja de Trabajo para listado'!$AB$155:$BA$1048576,MATCH($A757,'Hoja de Trabajo para listado'!$AB$155:$AB$1048576,0),MATCH((CUADRO!H$5&amp;$E757),'Hoja de Trabajo para listado'!$AB$151:$BA$151,0)),0)+IFERROR(INDEX('Hoja de Trabajo para listado'!$BC$155:$CB$1048576,MATCH($A757,'Hoja de Trabajo para listado'!$BC$155:$BC$1048576,0),MATCH((CUADRO!H$5&amp;$E757),'Hoja de Trabajo para listado'!$BC$151:$CB$151,0)),0)+IFERROR(INDEX('Hoja de Trabajo para listado'!$DE$153:$DG$274,MATCH($A757,'Hoja de Trabajo para listado'!$DE$153:$DE$1048576,0),MATCH((CUADRO!H$5&amp;$E757),'Hoja de Trabajo para listado'!$DE$151:$DG$151,0)),0)+IFERROR(INDEX('Hoja de Trabajo para listado'!$CD$155:$DC$1048576,MATCH($A757,'Hoja de Trabajo para listado'!$CD$155:$CD$1048576,0),MATCH((CUADRO!H$5&amp;$E757),'Hoja de Trabajo para listado'!$CD$151:$DC$151,0)),0)</f>
        <v>0</v>
      </c>
      <c r="I757" s="255">
        <f ca="1">+IFERROR(INDEX('Hoja de Trabajo para listado'!$A$155:$Z$1048576,MATCH($A757,'Hoja de Trabajo para listado'!$A$155:$A$1048576,0),MATCH((CUADRO!I$5&amp;$E757),'Hoja de Trabajo para listado'!$A$151:$Z$151,0)),0)+IFERROR(INDEX('Hoja de Trabajo para listado'!$AB$155:$BA$1048576,MATCH($A757,'Hoja de Trabajo para listado'!$AB$155:$AB$1048576,0),MATCH((CUADRO!I$5&amp;$E757),'Hoja de Trabajo para listado'!$AB$151:$BA$151,0)),0)+IFERROR(INDEX('Hoja de Trabajo para listado'!$BC$155:$CB$1048576,MATCH($A757,'Hoja de Trabajo para listado'!$BC$155:$BC$1048576,0),MATCH((CUADRO!I$5&amp;$E757),'Hoja de Trabajo para listado'!$BC$151:$CB$151,0)),0)+IFERROR(INDEX('Hoja de Trabajo para listado'!$DE$153:$DG$274,MATCH($A757,'Hoja de Trabajo para listado'!$DE$153:$DE$1048576,0),MATCH((CUADRO!I$5&amp;$E757),'Hoja de Trabajo para listado'!$DE$151:$DG$151,0)),0)+IFERROR(INDEX('Hoja de Trabajo para listado'!$CD$155:$DC$1048576,MATCH($A757,'Hoja de Trabajo para listado'!$CD$155:$CD$1048576,0),MATCH((CUADRO!I$5&amp;$E757),'Hoja de Trabajo para listado'!$CD$151:$DC$151,0)),0)</f>
        <v>0</v>
      </c>
      <c r="J757" s="255">
        <f ca="1">+IFERROR(INDEX('Hoja de Trabajo para listado'!$A$155:$Z$1048576,MATCH($A757,'Hoja de Trabajo para listado'!$A$155:$A$1048576,0),MATCH((CUADRO!J$5&amp;$E757),'Hoja de Trabajo para listado'!$A$151:$Z$151,0)),0)+IFERROR(INDEX('Hoja de Trabajo para listado'!$AB$155:$BA$1048576,MATCH($A757,'Hoja de Trabajo para listado'!$AB$155:$AB$1048576,0),MATCH((CUADRO!J$5&amp;$E757),'Hoja de Trabajo para listado'!$AB$151:$BA$151,0)),0)+IFERROR(INDEX('Hoja de Trabajo para listado'!$BC$155:$CB$1048576,MATCH($A757,'Hoja de Trabajo para listado'!$BC$155:$BC$1048576,0),MATCH((CUADRO!J$5&amp;$E757),'Hoja de Trabajo para listado'!$BC$151:$CB$151,0)),0)+IFERROR(INDEX('Hoja de Trabajo para listado'!$DE$153:$DG$274,MATCH($A757,'Hoja de Trabajo para listado'!$DE$153:$DE$1048576,0),MATCH((CUADRO!J$5&amp;$E757),'Hoja de Trabajo para listado'!$DE$151:$DG$151,0)),0)+IFERROR(INDEX('Hoja de Trabajo para listado'!$CD$155:$DC$1048576,MATCH($A757,'Hoja de Trabajo para listado'!$CD$155:$CD$1048576,0),MATCH((CUADRO!J$5&amp;$E757),'Hoja de Trabajo para listado'!$CD$151:$DC$151,0)),0)</f>
        <v>0</v>
      </c>
      <c r="K757" s="255">
        <f ca="1">+IFERROR(INDEX('Hoja de Trabajo para listado'!$A$155:$Z$1048576,MATCH($A757,'Hoja de Trabajo para listado'!$A$155:$A$1048576,0),MATCH((CUADRO!K$5&amp;$E757),'Hoja de Trabajo para listado'!$A$151:$Z$151,0)),0)+IFERROR(INDEX('Hoja de Trabajo para listado'!$AB$155:$BA$1048576,MATCH($A757,'Hoja de Trabajo para listado'!$AB$155:$AB$1048576,0),MATCH((CUADRO!K$5&amp;$E757),'Hoja de Trabajo para listado'!$AB$151:$BA$151,0)),0)+IFERROR(INDEX('Hoja de Trabajo para listado'!$BC$155:$CB$1048576,MATCH($A757,'Hoja de Trabajo para listado'!$BC$155:$BC$1048576,0),MATCH((CUADRO!K$5&amp;$E757),'Hoja de Trabajo para listado'!$BC$151:$CB$151,0)),0)+IFERROR(INDEX('Hoja de Trabajo para listado'!$DE$153:$DG$274,MATCH($A757,'Hoja de Trabajo para listado'!$DE$153:$DE$1048576,0),MATCH((CUADRO!K$5&amp;$E757),'Hoja de Trabajo para listado'!$DE$151:$DG$151,0)),0)+IFERROR(INDEX('Hoja de Trabajo para listado'!$CD$155:$DC$1048576,MATCH($A757,'Hoja de Trabajo para listado'!$CD$155:$CD$1048576,0),MATCH((CUADRO!K$5&amp;$E757),'Hoja de Trabajo para listado'!$CD$151:$DC$151,0)),0)</f>
        <v>0</v>
      </c>
      <c r="L757" s="255">
        <f ca="1">+IFERROR(INDEX('Hoja de Trabajo para listado'!$A$155:$Z$1048576,MATCH($A757,'Hoja de Trabajo para listado'!$A$155:$A$1048576,0),MATCH((CUADRO!L$5&amp;$E757),'Hoja de Trabajo para listado'!$A$151:$Z$151,0)),0)+IFERROR(INDEX('Hoja de Trabajo para listado'!$AB$155:$BA$1048576,MATCH($A757,'Hoja de Trabajo para listado'!$AB$155:$AB$1048576,0),MATCH((CUADRO!L$5&amp;$E757),'Hoja de Trabajo para listado'!$AB$151:$BA$151,0)),0)+IFERROR(INDEX('Hoja de Trabajo para listado'!$BC$155:$CB$1048576,MATCH($A757,'Hoja de Trabajo para listado'!$BC$155:$BC$1048576,0),MATCH((CUADRO!L$5&amp;$E757),'Hoja de Trabajo para listado'!$BC$151:$CB$151,0)),0)+IFERROR(INDEX('Hoja de Trabajo para listado'!$DE$153:$DG$274,MATCH($A757,'Hoja de Trabajo para listado'!$DE$153:$DE$1048576,0),MATCH((CUADRO!L$5&amp;$E757),'Hoja de Trabajo para listado'!$DE$151:$DG$151,0)),0)+IFERROR(INDEX('Hoja de Trabajo para listado'!$CD$155:$DC$1048576,MATCH($A757,'Hoja de Trabajo para listado'!$CD$155:$CD$1048576,0),MATCH((CUADRO!L$5&amp;$E757),'Hoja de Trabajo para listado'!$CD$151:$DC$151,0)),0)</f>
        <v>0</v>
      </c>
      <c r="M757" s="255">
        <f ca="1">+IFERROR(INDEX('Hoja de Trabajo para listado'!$A$155:$Z$1048576,MATCH($A757,'Hoja de Trabajo para listado'!$A$155:$A$1048576,0),MATCH((CUADRO!M$5&amp;$E757),'Hoja de Trabajo para listado'!$A$151:$Z$151,0)),0)+IFERROR(INDEX('Hoja de Trabajo para listado'!$AB$155:$BA$1048576,MATCH($A757,'Hoja de Trabajo para listado'!$AB$155:$AB$1048576,0),MATCH((CUADRO!M$5&amp;$E757),'Hoja de Trabajo para listado'!$AB$151:$BA$151,0)),0)+IFERROR(INDEX('Hoja de Trabajo para listado'!$BC$155:$CB$1048576,MATCH($A757,'Hoja de Trabajo para listado'!$BC$155:$BC$1048576,0),MATCH((CUADRO!M$5&amp;$E757),'Hoja de Trabajo para listado'!$BC$151:$CB$151,0)),0)+IFERROR(INDEX('Hoja de Trabajo para listado'!$DE$153:$DG$274,MATCH($A757,'Hoja de Trabajo para listado'!$DE$153:$DE$1048576,0),MATCH((CUADRO!M$5&amp;$E757),'Hoja de Trabajo para listado'!$DE$151:$DG$151,0)),0)+IFERROR(INDEX('Hoja de Trabajo para listado'!$CD$155:$DC$1048576,MATCH($A757,'Hoja de Trabajo para listado'!$CD$155:$CD$1048576,0),MATCH((CUADRO!M$5&amp;$E757),'Hoja de Trabajo para listado'!$CD$151:$DC$151,0)),0)</f>
        <v>0</v>
      </c>
      <c r="N757" s="255">
        <f ca="1">+IFERROR(INDEX('Hoja de Trabajo para listado'!$A$155:$Z$1048576,MATCH($A757,'Hoja de Trabajo para listado'!$A$155:$A$1048576,0),MATCH((CUADRO!N$5&amp;$E757),'Hoja de Trabajo para listado'!$A$151:$Z$151,0)),0)+IFERROR(INDEX('Hoja de Trabajo para listado'!$AB$155:$BA$1048576,MATCH($A757,'Hoja de Trabajo para listado'!$AB$155:$AB$1048576,0),MATCH((CUADRO!N$5&amp;$E757),'Hoja de Trabajo para listado'!$AB$151:$BA$151,0)),0)+IFERROR(INDEX('Hoja de Trabajo para listado'!$BC$155:$CB$1048576,MATCH($A757,'Hoja de Trabajo para listado'!$BC$155:$BC$1048576,0),MATCH((CUADRO!N$5&amp;$E757),'Hoja de Trabajo para listado'!$BC$151:$CB$151,0)),0)+IFERROR(INDEX('Hoja de Trabajo para listado'!$DE$153:$DG$274,MATCH($A757,'Hoja de Trabajo para listado'!$DE$153:$DE$1048576,0),MATCH((CUADRO!N$5&amp;$E757),'Hoja de Trabajo para listado'!$DE$151:$DG$151,0)),0)+IFERROR(INDEX('Hoja de Trabajo para listado'!$CD$155:$DC$1048576,MATCH($A757,'Hoja de Trabajo para listado'!$CD$155:$CD$1048576,0),MATCH((CUADRO!N$5&amp;$E757),'Hoja de Trabajo para listado'!$CD$151:$DC$151,0)),0)</f>
        <v>0</v>
      </c>
      <c r="O757" s="255">
        <f ca="1">+IFERROR(INDEX('Hoja de Trabajo para listado'!$A$155:$Z$1048576,MATCH($A757,'Hoja de Trabajo para listado'!$A$155:$A$1048576,0),MATCH((CUADRO!O$5&amp;$E757),'Hoja de Trabajo para listado'!$A$151:$Z$151,0)),0)+IFERROR(INDEX('Hoja de Trabajo para listado'!$AB$155:$BA$1048576,MATCH($A757,'Hoja de Trabajo para listado'!$AB$155:$AB$1048576,0),MATCH((CUADRO!O$5&amp;$E757),'Hoja de Trabajo para listado'!$AB$151:$BA$151,0)),0)+IFERROR(INDEX('Hoja de Trabajo para listado'!$BC$155:$CB$1048576,MATCH($A757,'Hoja de Trabajo para listado'!$BC$155:$BC$1048576,0),MATCH((CUADRO!O$5&amp;$E757),'Hoja de Trabajo para listado'!$BC$151:$CB$151,0)),0)+IFERROR(INDEX('Hoja de Trabajo para listado'!$DE$153:$DG$274,MATCH($A757,'Hoja de Trabajo para listado'!$DE$153:$DE$1048576,0),MATCH((CUADRO!O$5&amp;$E757),'Hoja de Trabajo para listado'!$DE$151:$DG$151,0)),0)+IFERROR(INDEX('Hoja de Trabajo para listado'!$CD$155:$DC$1048576,MATCH($A757,'Hoja de Trabajo para listado'!$CD$155:$CD$1048576,0),MATCH((CUADRO!O$5&amp;$E757),'Hoja de Trabajo para listado'!$CD$151:$DC$151,0)),0)</f>
        <v>0</v>
      </c>
      <c r="P757" s="255">
        <f ca="1">+IFERROR(INDEX('Hoja de Trabajo para listado'!$A$155:$Z$1048576,MATCH($A757,'Hoja de Trabajo para listado'!$A$155:$A$1048576,0),MATCH((CUADRO!P$5&amp;$E757),'Hoja de Trabajo para listado'!$A$151:$Z$151,0)),0)+IFERROR(INDEX('Hoja de Trabajo para listado'!$AB$155:$BA$1048576,MATCH($A757,'Hoja de Trabajo para listado'!$AB$155:$AB$1048576,0),MATCH((CUADRO!P$5&amp;$E757),'Hoja de Trabajo para listado'!$AB$151:$BA$151,0)),0)+IFERROR(INDEX('Hoja de Trabajo para listado'!$BC$155:$CB$1048576,MATCH($A757,'Hoja de Trabajo para listado'!$BC$155:$BC$1048576,0),MATCH((CUADRO!P$5&amp;$E757),'Hoja de Trabajo para listado'!$BC$151:$CB$151,0)),0)+IFERROR(INDEX('Hoja de Trabajo para listado'!$DE$153:$DG$274,MATCH($A757,'Hoja de Trabajo para listado'!$DE$153:$DE$1048576,0),MATCH((CUADRO!P$5&amp;$E757),'Hoja de Trabajo para listado'!$DE$151:$DG$151,0)),0)+IFERROR(INDEX('Hoja de Trabajo para listado'!$CD$155:$DC$1048576,MATCH($A757,'Hoja de Trabajo para listado'!$CD$155:$CD$1048576,0),MATCH((CUADRO!P$5&amp;$E757),'Hoja de Trabajo para listado'!$CD$151:$DC$151,0)),0)</f>
        <v>0</v>
      </c>
      <c r="Q757" s="255">
        <f ca="1">+IFERROR(INDEX('Hoja de Trabajo para listado'!$A$155:$Z$1048576,MATCH($A757,'Hoja de Trabajo para listado'!$A$155:$A$1048576,0),MATCH((CUADRO!Q$5&amp;$E757),'Hoja de Trabajo para listado'!$A$151:$Z$151,0)),0)+IFERROR(INDEX('Hoja de Trabajo para listado'!$AB$155:$BA$1048576,MATCH($A757,'Hoja de Trabajo para listado'!$AB$155:$AB$1048576,0),MATCH((CUADRO!Q$5&amp;$E757),'Hoja de Trabajo para listado'!$AB$151:$BA$151,0)),0)+IFERROR(INDEX('Hoja de Trabajo para listado'!$BC$155:$CB$1048576,MATCH($A757,'Hoja de Trabajo para listado'!$BC$155:$BC$1048576,0),MATCH((CUADRO!Q$5&amp;$E757),'Hoja de Trabajo para listado'!$BC$151:$CB$151,0)),0)+IFERROR(INDEX('Hoja de Trabajo para listado'!$DE$153:$DG$274,MATCH($A757,'Hoja de Trabajo para listado'!$DE$153:$DE$1048576,0),MATCH((CUADRO!Q$5&amp;$E757),'Hoja de Trabajo para listado'!$DE$151:$DG$151,0)),0)+IFERROR(INDEX('Hoja de Trabajo para listado'!$CD$155:$DC$1048576,MATCH($A757,'Hoja de Trabajo para listado'!$CD$155:$CD$1048576,0),MATCH((CUADRO!Q$5&amp;$E757),'Hoja de Trabajo para listado'!$CD$151:$DC$151,0)),0)</f>
        <v>0</v>
      </c>
      <c r="R757" s="255">
        <f t="shared" ca="1" si="24"/>
        <v>0</v>
      </c>
      <c r="S757" s="262">
        <f ca="1">+R756+R757</f>
        <v>0</v>
      </c>
      <c r="T757" s="255">
        <f ca="1">+S757</f>
        <v>0</v>
      </c>
      <c r="U757" s="254">
        <f t="shared" si="25"/>
        <v>2</v>
      </c>
      <c r="V757" s="362" t="str">
        <f>+VLOOKUP(A757,bd_lista!$A$3:$E$590,5,FALSE)</f>
        <v>Gobiernos Autonomos Municipales</v>
      </c>
      <c r="W757" s="362"/>
      <c r="X757" s="254">
        <f>+VLOOKUP(A757,[2]Sheet1!$A$13:$D$744,4,FALSE)</f>
        <v>0</v>
      </c>
      <c r="Y757" s="254" t="e">
        <f>+VLOOKUP(X757,bd_lista!$A$3:$C$590,3,FALSE)</f>
        <v>#N/A</v>
      </c>
      <c r="Z757" s="314"/>
      <c r="AA757" s="315"/>
    </row>
    <row r="758" spans="1:27" customFormat="1" ht="15" hidden="1" customHeight="1">
      <c r="A758" s="32">
        <v>1424</v>
      </c>
      <c r="B758" s="306">
        <f>+A758</f>
        <v>1424</v>
      </c>
      <c r="C758" s="259" t="str">
        <f>+VLOOKUP(A758,bd_lista!$A$3:$C$590,3,FALSE)</f>
        <v>Gobierno Autónomo Municipal de Andamarca (Santiago de Andamarca)</v>
      </c>
      <c r="D758" s="361" t="str">
        <f>+C758</f>
        <v>Gobierno Autónomo Municipal de Andamarca (Santiago de Andamarca)</v>
      </c>
      <c r="E758" s="254" t="s">
        <v>1313</v>
      </c>
      <c r="F758" s="255">
        <f ca="1">+IFERROR(INDEX('Hoja de Trabajo para listado'!$A$155:$Z$1048576,MATCH($A758,'Hoja de Trabajo para listado'!$A$155:$A$1048576,0),MATCH((CUADRO!F$5&amp;$E758),'Hoja de Trabajo para listado'!$A$151:$Z$151,0)),0)+IFERROR(INDEX('Hoja de Trabajo para listado'!$AB$155:$BA$1048576,MATCH($A758,'Hoja de Trabajo para listado'!$AB$155:$AB$1048576,0),MATCH((CUADRO!F$5&amp;$E758),'Hoja de Trabajo para listado'!$AB$151:$BA$151,0)),0)+IFERROR(INDEX('Hoja de Trabajo para listado'!$BC$155:$CB$1048576,MATCH($A758,'Hoja de Trabajo para listado'!$BC$155:$BC$1048576,0),MATCH((CUADRO!F$5&amp;$E758),'Hoja de Trabajo para listado'!$BC$151:$CB$151,0)),0)+IFERROR(INDEX('Hoja de Trabajo para listado'!$DE$153:$DG$274,MATCH($A758,'Hoja de Trabajo para listado'!$DE$153:$DE$1048576,0),MATCH((CUADRO!F$5&amp;$E758),'Hoja de Trabajo para listado'!$DE$151:$DG$151,0)),0)+IFERROR(INDEX('Hoja de Trabajo para listado'!$CD$155:$DC$1048576,MATCH($A758,'Hoja de Trabajo para listado'!$CD$155:$CD$1048576,0),MATCH((CUADRO!F$5&amp;$E758),'Hoja de Trabajo para listado'!$CD$151:$DC$151,0)),0)</f>
        <v>0</v>
      </c>
      <c r="G758" s="255">
        <f ca="1">+IFERROR(INDEX('Hoja de Trabajo para listado'!$A$155:$Z$1048576,MATCH($A758,'Hoja de Trabajo para listado'!$A$155:$A$1048576,0),MATCH((CUADRO!G$5&amp;$E758),'Hoja de Trabajo para listado'!$A$151:$Z$151,0)),0)+IFERROR(INDEX('Hoja de Trabajo para listado'!$AB$155:$BA$1048576,MATCH($A758,'Hoja de Trabajo para listado'!$AB$155:$AB$1048576,0),MATCH((CUADRO!G$5&amp;$E758),'Hoja de Trabajo para listado'!$AB$151:$BA$151,0)),0)+IFERROR(INDEX('Hoja de Trabajo para listado'!$BC$155:$CB$1048576,MATCH($A758,'Hoja de Trabajo para listado'!$BC$155:$BC$1048576,0),MATCH((CUADRO!G$5&amp;$E758),'Hoja de Trabajo para listado'!$BC$151:$CB$151,0)),0)+IFERROR(INDEX('Hoja de Trabajo para listado'!$DE$153:$DG$274,MATCH($A758,'Hoja de Trabajo para listado'!$DE$153:$DE$1048576,0),MATCH((CUADRO!G$5&amp;$E758),'Hoja de Trabajo para listado'!$DE$151:$DG$151,0)),0)+IFERROR(INDEX('Hoja de Trabajo para listado'!$CD$155:$DC$1048576,MATCH($A758,'Hoja de Trabajo para listado'!$CD$155:$CD$1048576,0),MATCH((CUADRO!G$5&amp;$E758),'Hoja de Trabajo para listado'!$CD$151:$DC$151,0)),0)</f>
        <v>0</v>
      </c>
      <c r="H758" s="255">
        <f ca="1">+IFERROR(INDEX('Hoja de Trabajo para listado'!$A$155:$Z$1048576,MATCH($A758,'Hoja de Trabajo para listado'!$A$155:$A$1048576,0),MATCH((CUADRO!H$5&amp;$E758),'Hoja de Trabajo para listado'!$A$151:$Z$151,0)),0)+IFERROR(INDEX('Hoja de Trabajo para listado'!$AB$155:$BA$1048576,MATCH($A758,'Hoja de Trabajo para listado'!$AB$155:$AB$1048576,0),MATCH((CUADRO!H$5&amp;$E758),'Hoja de Trabajo para listado'!$AB$151:$BA$151,0)),0)+IFERROR(INDEX('Hoja de Trabajo para listado'!$BC$155:$CB$1048576,MATCH($A758,'Hoja de Trabajo para listado'!$BC$155:$BC$1048576,0),MATCH((CUADRO!H$5&amp;$E758),'Hoja de Trabajo para listado'!$BC$151:$CB$151,0)),0)+IFERROR(INDEX('Hoja de Trabajo para listado'!$DE$153:$DG$274,MATCH($A758,'Hoja de Trabajo para listado'!$DE$153:$DE$1048576,0),MATCH((CUADRO!H$5&amp;$E758),'Hoja de Trabajo para listado'!$DE$151:$DG$151,0)),0)+IFERROR(INDEX('Hoja de Trabajo para listado'!$CD$155:$DC$1048576,MATCH($A758,'Hoja de Trabajo para listado'!$CD$155:$CD$1048576,0),MATCH((CUADRO!H$5&amp;$E758),'Hoja de Trabajo para listado'!$CD$151:$DC$151,0)),0)</f>
        <v>0</v>
      </c>
      <c r="I758" s="255">
        <f ca="1">+IFERROR(INDEX('Hoja de Trabajo para listado'!$A$155:$Z$1048576,MATCH($A758,'Hoja de Trabajo para listado'!$A$155:$A$1048576,0),MATCH((CUADRO!I$5&amp;$E758),'Hoja de Trabajo para listado'!$A$151:$Z$151,0)),0)+IFERROR(INDEX('Hoja de Trabajo para listado'!$AB$155:$BA$1048576,MATCH($A758,'Hoja de Trabajo para listado'!$AB$155:$AB$1048576,0),MATCH((CUADRO!I$5&amp;$E758),'Hoja de Trabajo para listado'!$AB$151:$BA$151,0)),0)+IFERROR(INDEX('Hoja de Trabajo para listado'!$BC$155:$CB$1048576,MATCH($A758,'Hoja de Trabajo para listado'!$BC$155:$BC$1048576,0),MATCH((CUADRO!I$5&amp;$E758),'Hoja de Trabajo para listado'!$BC$151:$CB$151,0)),0)+IFERROR(INDEX('Hoja de Trabajo para listado'!$DE$153:$DG$274,MATCH($A758,'Hoja de Trabajo para listado'!$DE$153:$DE$1048576,0),MATCH((CUADRO!I$5&amp;$E758),'Hoja de Trabajo para listado'!$DE$151:$DG$151,0)),0)+IFERROR(INDEX('Hoja de Trabajo para listado'!$CD$155:$DC$1048576,MATCH($A758,'Hoja de Trabajo para listado'!$CD$155:$CD$1048576,0),MATCH((CUADRO!I$5&amp;$E758),'Hoja de Trabajo para listado'!$CD$151:$DC$151,0)),0)</f>
        <v>0</v>
      </c>
      <c r="J758" s="255">
        <f ca="1">+IFERROR(INDEX('Hoja de Trabajo para listado'!$A$155:$Z$1048576,MATCH($A758,'Hoja de Trabajo para listado'!$A$155:$A$1048576,0),MATCH((CUADRO!J$5&amp;$E758),'Hoja de Trabajo para listado'!$A$151:$Z$151,0)),0)+IFERROR(INDEX('Hoja de Trabajo para listado'!$AB$155:$BA$1048576,MATCH($A758,'Hoja de Trabajo para listado'!$AB$155:$AB$1048576,0),MATCH((CUADRO!J$5&amp;$E758),'Hoja de Trabajo para listado'!$AB$151:$BA$151,0)),0)+IFERROR(INDEX('Hoja de Trabajo para listado'!$BC$155:$CB$1048576,MATCH($A758,'Hoja de Trabajo para listado'!$BC$155:$BC$1048576,0),MATCH((CUADRO!J$5&amp;$E758),'Hoja de Trabajo para listado'!$BC$151:$CB$151,0)),0)+IFERROR(INDEX('Hoja de Trabajo para listado'!$DE$153:$DG$274,MATCH($A758,'Hoja de Trabajo para listado'!$DE$153:$DE$1048576,0),MATCH((CUADRO!J$5&amp;$E758),'Hoja de Trabajo para listado'!$DE$151:$DG$151,0)),0)+IFERROR(INDEX('Hoja de Trabajo para listado'!$CD$155:$DC$1048576,MATCH($A758,'Hoja de Trabajo para listado'!$CD$155:$CD$1048576,0),MATCH((CUADRO!J$5&amp;$E758),'Hoja de Trabajo para listado'!$CD$151:$DC$151,0)),0)</f>
        <v>0</v>
      </c>
      <c r="K758" s="255">
        <f ca="1">+IFERROR(INDEX('Hoja de Trabajo para listado'!$A$155:$Z$1048576,MATCH($A758,'Hoja de Trabajo para listado'!$A$155:$A$1048576,0),MATCH((CUADRO!K$5&amp;$E758),'Hoja de Trabajo para listado'!$A$151:$Z$151,0)),0)+IFERROR(INDEX('Hoja de Trabajo para listado'!$AB$155:$BA$1048576,MATCH($A758,'Hoja de Trabajo para listado'!$AB$155:$AB$1048576,0),MATCH((CUADRO!K$5&amp;$E758),'Hoja de Trabajo para listado'!$AB$151:$BA$151,0)),0)+IFERROR(INDEX('Hoja de Trabajo para listado'!$BC$155:$CB$1048576,MATCH($A758,'Hoja de Trabajo para listado'!$BC$155:$BC$1048576,0),MATCH((CUADRO!K$5&amp;$E758),'Hoja de Trabajo para listado'!$BC$151:$CB$151,0)),0)+IFERROR(INDEX('Hoja de Trabajo para listado'!$DE$153:$DG$274,MATCH($A758,'Hoja de Trabajo para listado'!$DE$153:$DE$1048576,0),MATCH((CUADRO!K$5&amp;$E758),'Hoja de Trabajo para listado'!$DE$151:$DG$151,0)),0)+IFERROR(INDEX('Hoja de Trabajo para listado'!$CD$155:$DC$1048576,MATCH($A758,'Hoja de Trabajo para listado'!$CD$155:$CD$1048576,0),MATCH((CUADRO!K$5&amp;$E758),'Hoja de Trabajo para listado'!$CD$151:$DC$151,0)),0)</f>
        <v>0</v>
      </c>
      <c r="L758" s="255">
        <f ca="1">+IFERROR(INDEX('Hoja de Trabajo para listado'!$A$155:$Z$1048576,MATCH($A758,'Hoja de Trabajo para listado'!$A$155:$A$1048576,0),MATCH((CUADRO!L$5&amp;$E758),'Hoja de Trabajo para listado'!$A$151:$Z$151,0)),0)+IFERROR(INDEX('Hoja de Trabajo para listado'!$AB$155:$BA$1048576,MATCH($A758,'Hoja de Trabajo para listado'!$AB$155:$AB$1048576,0),MATCH((CUADRO!L$5&amp;$E758),'Hoja de Trabajo para listado'!$AB$151:$BA$151,0)),0)+IFERROR(INDEX('Hoja de Trabajo para listado'!$BC$155:$CB$1048576,MATCH($A758,'Hoja de Trabajo para listado'!$BC$155:$BC$1048576,0),MATCH((CUADRO!L$5&amp;$E758),'Hoja de Trabajo para listado'!$BC$151:$CB$151,0)),0)+IFERROR(INDEX('Hoja de Trabajo para listado'!$DE$153:$DG$274,MATCH($A758,'Hoja de Trabajo para listado'!$DE$153:$DE$1048576,0),MATCH((CUADRO!L$5&amp;$E758),'Hoja de Trabajo para listado'!$DE$151:$DG$151,0)),0)+IFERROR(INDEX('Hoja de Trabajo para listado'!$CD$155:$DC$1048576,MATCH($A758,'Hoja de Trabajo para listado'!$CD$155:$CD$1048576,0),MATCH((CUADRO!L$5&amp;$E758),'Hoja de Trabajo para listado'!$CD$151:$DC$151,0)),0)</f>
        <v>0</v>
      </c>
      <c r="M758" s="255">
        <f ca="1">+IFERROR(INDEX('Hoja de Trabajo para listado'!$A$155:$Z$1048576,MATCH($A758,'Hoja de Trabajo para listado'!$A$155:$A$1048576,0),MATCH((CUADRO!M$5&amp;$E758),'Hoja de Trabajo para listado'!$A$151:$Z$151,0)),0)+IFERROR(INDEX('Hoja de Trabajo para listado'!$AB$155:$BA$1048576,MATCH($A758,'Hoja de Trabajo para listado'!$AB$155:$AB$1048576,0),MATCH((CUADRO!M$5&amp;$E758),'Hoja de Trabajo para listado'!$AB$151:$BA$151,0)),0)+IFERROR(INDEX('Hoja de Trabajo para listado'!$BC$155:$CB$1048576,MATCH($A758,'Hoja de Trabajo para listado'!$BC$155:$BC$1048576,0),MATCH((CUADRO!M$5&amp;$E758),'Hoja de Trabajo para listado'!$BC$151:$CB$151,0)),0)+IFERROR(INDEX('Hoja de Trabajo para listado'!$DE$153:$DG$274,MATCH($A758,'Hoja de Trabajo para listado'!$DE$153:$DE$1048576,0),MATCH((CUADRO!M$5&amp;$E758),'Hoja de Trabajo para listado'!$DE$151:$DG$151,0)),0)+IFERROR(INDEX('Hoja de Trabajo para listado'!$CD$155:$DC$1048576,MATCH($A758,'Hoja de Trabajo para listado'!$CD$155:$CD$1048576,0),MATCH((CUADRO!M$5&amp;$E758),'Hoja de Trabajo para listado'!$CD$151:$DC$151,0)),0)</f>
        <v>0</v>
      </c>
      <c r="N758" s="255">
        <f ca="1">+IFERROR(INDEX('Hoja de Trabajo para listado'!$A$155:$Z$1048576,MATCH($A758,'Hoja de Trabajo para listado'!$A$155:$A$1048576,0),MATCH((CUADRO!N$5&amp;$E758),'Hoja de Trabajo para listado'!$A$151:$Z$151,0)),0)+IFERROR(INDEX('Hoja de Trabajo para listado'!$AB$155:$BA$1048576,MATCH($A758,'Hoja de Trabajo para listado'!$AB$155:$AB$1048576,0),MATCH((CUADRO!N$5&amp;$E758),'Hoja de Trabajo para listado'!$AB$151:$BA$151,0)),0)+IFERROR(INDEX('Hoja de Trabajo para listado'!$BC$155:$CB$1048576,MATCH($A758,'Hoja de Trabajo para listado'!$BC$155:$BC$1048576,0),MATCH((CUADRO!N$5&amp;$E758),'Hoja de Trabajo para listado'!$BC$151:$CB$151,0)),0)+IFERROR(INDEX('Hoja de Trabajo para listado'!$DE$153:$DG$274,MATCH($A758,'Hoja de Trabajo para listado'!$DE$153:$DE$1048576,0),MATCH((CUADRO!N$5&amp;$E758),'Hoja de Trabajo para listado'!$DE$151:$DG$151,0)),0)+IFERROR(INDEX('Hoja de Trabajo para listado'!$CD$155:$DC$1048576,MATCH($A758,'Hoja de Trabajo para listado'!$CD$155:$CD$1048576,0),MATCH((CUADRO!N$5&amp;$E758),'Hoja de Trabajo para listado'!$CD$151:$DC$151,0)),0)</f>
        <v>0</v>
      </c>
      <c r="O758" s="255">
        <f ca="1">+IFERROR(INDEX('Hoja de Trabajo para listado'!$A$155:$Z$1048576,MATCH($A758,'Hoja de Trabajo para listado'!$A$155:$A$1048576,0),MATCH((CUADRO!O$5&amp;$E758),'Hoja de Trabajo para listado'!$A$151:$Z$151,0)),0)+IFERROR(INDEX('Hoja de Trabajo para listado'!$AB$155:$BA$1048576,MATCH($A758,'Hoja de Trabajo para listado'!$AB$155:$AB$1048576,0),MATCH((CUADRO!O$5&amp;$E758),'Hoja de Trabajo para listado'!$AB$151:$BA$151,0)),0)+IFERROR(INDEX('Hoja de Trabajo para listado'!$BC$155:$CB$1048576,MATCH($A758,'Hoja de Trabajo para listado'!$BC$155:$BC$1048576,0),MATCH((CUADRO!O$5&amp;$E758),'Hoja de Trabajo para listado'!$BC$151:$CB$151,0)),0)+IFERROR(INDEX('Hoja de Trabajo para listado'!$DE$153:$DG$274,MATCH($A758,'Hoja de Trabajo para listado'!$DE$153:$DE$1048576,0),MATCH((CUADRO!O$5&amp;$E758),'Hoja de Trabajo para listado'!$DE$151:$DG$151,0)),0)+IFERROR(INDEX('Hoja de Trabajo para listado'!$CD$155:$DC$1048576,MATCH($A758,'Hoja de Trabajo para listado'!$CD$155:$CD$1048576,0),MATCH((CUADRO!O$5&amp;$E758),'Hoja de Trabajo para listado'!$CD$151:$DC$151,0)),0)</f>
        <v>0</v>
      </c>
      <c r="P758" s="255">
        <f ca="1">+IFERROR(INDEX('Hoja de Trabajo para listado'!$A$155:$Z$1048576,MATCH($A758,'Hoja de Trabajo para listado'!$A$155:$A$1048576,0),MATCH((CUADRO!P$5&amp;$E758),'Hoja de Trabajo para listado'!$A$151:$Z$151,0)),0)+IFERROR(INDEX('Hoja de Trabajo para listado'!$AB$155:$BA$1048576,MATCH($A758,'Hoja de Trabajo para listado'!$AB$155:$AB$1048576,0),MATCH((CUADRO!P$5&amp;$E758),'Hoja de Trabajo para listado'!$AB$151:$BA$151,0)),0)+IFERROR(INDEX('Hoja de Trabajo para listado'!$BC$155:$CB$1048576,MATCH($A758,'Hoja de Trabajo para listado'!$BC$155:$BC$1048576,0),MATCH((CUADRO!P$5&amp;$E758),'Hoja de Trabajo para listado'!$BC$151:$CB$151,0)),0)+IFERROR(INDEX('Hoja de Trabajo para listado'!$DE$153:$DG$274,MATCH($A758,'Hoja de Trabajo para listado'!$DE$153:$DE$1048576,0),MATCH((CUADRO!P$5&amp;$E758),'Hoja de Trabajo para listado'!$DE$151:$DG$151,0)),0)+IFERROR(INDEX('Hoja de Trabajo para listado'!$CD$155:$DC$1048576,MATCH($A758,'Hoja de Trabajo para listado'!$CD$155:$CD$1048576,0),MATCH((CUADRO!P$5&amp;$E758),'Hoja de Trabajo para listado'!$CD$151:$DC$151,0)),0)</f>
        <v>0</v>
      </c>
      <c r="Q758" s="255">
        <f ca="1">+IFERROR(INDEX('Hoja de Trabajo para listado'!$A$155:$Z$1048576,MATCH($A758,'Hoja de Trabajo para listado'!$A$155:$A$1048576,0),MATCH((CUADRO!Q$5&amp;$E758),'Hoja de Trabajo para listado'!$A$151:$Z$151,0)),0)+IFERROR(INDEX('Hoja de Trabajo para listado'!$AB$155:$BA$1048576,MATCH($A758,'Hoja de Trabajo para listado'!$AB$155:$AB$1048576,0),MATCH((CUADRO!Q$5&amp;$E758),'Hoja de Trabajo para listado'!$AB$151:$BA$151,0)),0)+IFERROR(INDEX('Hoja de Trabajo para listado'!$BC$155:$CB$1048576,MATCH($A758,'Hoja de Trabajo para listado'!$BC$155:$BC$1048576,0),MATCH((CUADRO!Q$5&amp;$E758),'Hoja de Trabajo para listado'!$BC$151:$CB$151,0)),0)+IFERROR(INDEX('Hoja de Trabajo para listado'!$DE$153:$DG$274,MATCH($A758,'Hoja de Trabajo para listado'!$DE$153:$DE$1048576,0),MATCH((CUADRO!Q$5&amp;$E758),'Hoja de Trabajo para listado'!$DE$151:$DG$151,0)),0)+IFERROR(INDEX('Hoja de Trabajo para listado'!$CD$155:$DC$1048576,MATCH($A758,'Hoja de Trabajo para listado'!$CD$155:$CD$1048576,0),MATCH((CUADRO!Q$5&amp;$E758),'Hoja de Trabajo para listado'!$CD$151:$DC$151,0)),0)</f>
        <v>0</v>
      </c>
      <c r="R758" s="255">
        <f t="shared" ca="1" si="24"/>
        <v>0</v>
      </c>
      <c r="S758" s="262"/>
      <c r="T758" s="255">
        <f ca="1">+T759</f>
        <v>0</v>
      </c>
      <c r="U758" s="254">
        <f t="shared" si="25"/>
        <v>1</v>
      </c>
      <c r="V758" s="362" t="str">
        <f>+VLOOKUP(A758,bd_lista!$A$3:$E$590,5,FALSE)</f>
        <v>Gobiernos Autonomos Municipales</v>
      </c>
      <c r="W758" s="361" t="str">
        <f>+V758</f>
        <v>Gobiernos Autonomos Municipales</v>
      </c>
      <c r="X758" s="254">
        <f>+VLOOKUP(A758,[2]Sheet1!$A$13:$D$744,4,FALSE)</f>
        <v>0</v>
      </c>
      <c r="Y758" s="254" t="e">
        <f>+VLOOKUP(X758,bd_lista!$A$3:$C$590,3,FALSE)</f>
        <v>#N/A</v>
      </c>
      <c r="Z758" s="316">
        <f>+X758</f>
        <v>0</v>
      </c>
      <c r="AA758" s="317" t="e">
        <f>+Y758</f>
        <v>#N/A</v>
      </c>
    </row>
    <row r="759" spans="1:27" customFormat="1" ht="15" hidden="1" customHeight="1">
      <c r="A759" s="32">
        <v>1424</v>
      </c>
      <c r="B759" s="307"/>
      <c r="C759" s="259" t="str">
        <f>+VLOOKUP(A759,bd_lista!$A$3:$C$590,3,FALSE)</f>
        <v>Gobierno Autónomo Municipal de Andamarca (Santiago de Andamarca)</v>
      </c>
      <c r="D759" s="362"/>
      <c r="E759" s="256" t="s">
        <v>1314</v>
      </c>
      <c r="F759" s="255">
        <f ca="1">+IFERROR(INDEX('Hoja de Trabajo para listado'!$A$155:$Z$1048576,MATCH($A759,'Hoja de Trabajo para listado'!$A$155:$A$1048576,0),MATCH((CUADRO!F$5&amp;$E759),'Hoja de Trabajo para listado'!$A$151:$Z$151,0)),0)+IFERROR(INDEX('Hoja de Trabajo para listado'!$AB$155:$BA$1048576,MATCH($A759,'Hoja de Trabajo para listado'!$AB$155:$AB$1048576,0),MATCH((CUADRO!F$5&amp;$E759),'Hoja de Trabajo para listado'!$AB$151:$BA$151,0)),0)+IFERROR(INDEX('Hoja de Trabajo para listado'!$BC$155:$CB$1048576,MATCH($A759,'Hoja de Trabajo para listado'!$BC$155:$BC$1048576,0),MATCH((CUADRO!F$5&amp;$E759),'Hoja de Trabajo para listado'!$BC$151:$CB$151,0)),0)+IFERROR(INDEX('Hoja de Trabajo para listado'!$DE$153:$DG$274,MATCH($A759,'Hoja de Trabajo para listado'!$DE$153:$DE$1048576,0),MATCH((CUADRO!F$5&amp;$E759),'Hoja de Trabajo para listado'!$DE$151:$DG$151,0)),0)+IFERROR(INDEX('Hoja de Trabajo para listado'!$CD$155:$DC$1048576,MATCH($A759,'Hoja de Trabajo para listado'!$CD$155:$CD$1048576,0),MATCH((CUADRO!F$5&amp;$E759),'Hoja de Trabajo para listado'!$CD$151:$DC$151,0)),0)</f>
        <v>0</v>
      </c>
      <c r="G759" s="255">
        <f ca="1">+IFERROR(INDEX('Hoja de Trabajo para listado'!$A$155:$Z$1048576,MATCH($A759,'Hoja de Trabajo para listado'!$A$155:$A$1048576,0),MATCH((CUADRO!G$5&amp;$E759),'Hoja de Trabajo para listado'!$A$151:$Z$151,0)),0)+IFERROR(INDEX('Hoja de Trabajo para listado'!$AB$155:$BA$1048576,MATCH($A759,'Hoja de Trabajo para listado'!$AB$155:$AB$1048576,0),MATCH((CUADRO!G$5&amp;$E759),'Hoja de Trabajo para listado'!$AB$151:$BA$151,0)),0)+IFERROR(INDEX('Hoja de Trabajo para listado'!$BC$155:$CB$1048576,MATCH($A759,'Hoja de Trabajo para listado'!$BC$155:$BC$1048576,0),MATCH((CUADRO!G$5&amp;$E759),'Hoja de Trabajo para listado'!$BC$151:$CB$151,0)),0)+IFERROR(INDEX('Hoja de Trabajo para listado'!$DE$153:$DG$274,MATCH($A759,'Hoja de Trabajo para listado'!$DE$153:$DE$1048576,0),MATCH((CUADRO!G$5&amp;$E759),'Hoja de Trabajo para listado'!$DE$151:$DG$151,0)),0)+IFERROR(INDEX('Hoja de Trabajo para listado'!$CD$155:$DC$1048576,MATCH($A759,'Hoja de Trabajo para listado'!$CD$155:$CD$1048576,0),MATCH((CUADRO!G$5&amp;$E759),'Hoja de Trabajo para listado'!$CD$151:$DC$151,0)),0)</f>
        <v>0</v>
      </c>
      <c r="H759" s="255">
        <f ca="1">+IFERROR(INDEX('Hoja de Trabajo para listado'!$A$155:$Z$1048576,MATCH($A759,'Hoja de Trabajo para listado'!$A$155:$A$1048576,0),MATCH((CUADRO!H$5&amp;$E759),'Hoja de Trabajo para listado'!$A$151:$Z$151,0)),0)+IFERROR(INDEX('Hoja de Trabajo para listado'!$AB$155:$BA$1048576,MATCH($A759,'Hoja de Trabajo para listado'!$AB$155:$AB$1048576,0),MATCH((CUADRO!H$5&amp;$E759),'Hoja de Trabajo para listado'!$AB$151:$BA$151,0)),0)+IFERROR(INDEX('Hoja de Trabajo para listado'!$BC$155:$CB$1048576,MATCH($A759,'Hoja de Trabajo para listado'!$BC$155:$BC$1048576,0),MATCH((CUADRO!H$5&amp;$E759),'Hoja de Trabajo para listado'!$BC$151:$CB$151,0)),0)+IFERROR(INDEX('Hoja de Trabajo para listado'!$DE$153:$DG$274,MATCH($A759,'Hoja de Trabajo para listado'!$DE$153:$DE$1048576,0),MATCH((CUADRO!H$5&amp;$E759),'Hoja de Trabajo para listado'!$DE$151:$DG$151,0)),0)+IFERROR(INDEX('Hoja de Trabajo para listado'!$CD$155:$DC$1048576,MATCH($A759,'Hoja de Trabajo para listado'!$CD$155:$CD$1048576,0),MATCH((CUADRO!H$5&amp;$E759),'Hoja de Trabajo para listado'!$CD$151:$DC$151,0)),0)</f>
        <v>0</v>
      </c>
      <c r="I759" s="255">
        <f ca="1">+IFERROR(INDEX('Hoja de Trabajo para listado'!$A$155:$Z$1048576,MATCH($A759,'Hoja de Trabajo para listado'!$A$155:$A$1048576,0),MATCH((CUADRO!I$5&amp;$E759),'Hoja de Trabajo para listado'!$A$151:$Z$151,0)),0)+IFERROR(INDEX('Hoja de Trabajo para listado'!$AB$155:$BA$1048576,MATCH($A759,'Hoja de Trabajo para listado'!$AB$155:$AB$1048576,0),MATCH((CUADRO!I$5&amp;$E759),'Hoja de Trabajo para listado'!$AB$151:$BA$151,0)),0)+IFERROR(INDEX('Hoja de Trabajo para listado'!$BC$155:$CB$1048576,MATCH($A759,'Hoja de Trabajo para listado'!$BC$155:$BC$1048576,0),MATCH((CUADRO!I$5&amp;$E759),'Hoja de Trabajo para listado'!$BC$151:$CB$151,0)),0)+IFERROR(INDEX('Hoja de Trabajo para listado'!$DE$153:$DG$274,MATCH($A759,'Hoja de Trabajo para listado'!$DE$153:$DE$1048576,0),MATCH((CUADRO!I$5&amp;$E759),'Hoja de Trabajo para listado'!$DE$151:$DG$151,0)),0)+IFERROR(INDEX('Hoja de Trabajo para listado'!$CD$155:$DC$1048576,MATCH($A759,'Hoja de Trabajo para listado'!$CD$155:$CD$1048576,0),MATCH((CUADRO!I$5&amp;$E759),'Hoja de Trabajo para listado'!$CD$151:$DC$151,0)),0)</f>
        <v>0</v>
      </c>
      <c r="J759" s="255">
        <f ca="1">+IFERROR(INDEX('Hoja de Trabajo para listado'!$A$155:$Z$1048576,MATCH($A759,'Hoja de Trabajo para listado'!$A$155:$A$1048576,0),MATCH((CUADRO!J$5&amp;$E759),'Hoja de Trabajo para listado'!$A$151:$Z$151,0)),0)+IFERROR(INDEX('Hoja de Trabajo para listado'!$AB$155:$BA$1048576,MATCH($A759,'Hoja de Trabajo para listado'!$AB$155:$AB$1048576,0),MATCH((CUADRO!J$5&amp;$E759),'Hoja de Trabajo para listado'!$AB$151:$BA$151,0)),0)+IFERROR(INDEX('Hoja de Trabajo para listado'!$BC$155:$CB$1048576,MATCH($A759,'Hoja de Trabajo para listado'!$BC$155:$BC$1048576,0),MATCH((CUADRO!J$5&amp;$E759),'Hoja de Trabajo para listado'!$BC$151:$CB$151,0)),0)+IFERROR(INDEX('Hoja de Trabajo para listado'!$DE$153:$DG$274,MATCH($A759,'Hoja de Trabajo para listado'!$DE$153:$DE$1048576,0),MATCH((CUADRO!J$5&amp;$E759),'Hoja de Trabajo para listado'!$DE$151:$DG$151,0)),0)+IFERROR(INDEX('Hoja de Trabajo para listado'!$CD$155:$DC$1048576,MATCH($A759,'Hoja de Trabajo para listado'!$CD$155:$CD$1048576,0),MATCH((CUADRO!J$5&amp;$E759),'Hoja de Trabajo para listado'!$CD$151:$DC$151,0)),0)</f>
        <v>0</v>
      </c>
      <c r="K759" s="255">
        <f ca="1">+IFERROR(INDEX('Hoja de Trabajo para listado'!$A$155:$Z$1048576,MATCH($A759,'Hoja de Trabajo para listado'!$A$155:$A$1048576,0),MATCH((CUADRO!K$5&amp;$E759),'Hoja de Trabajo para listado'!$A$151:$Z$151,0)),0)+IFERROR(INDEX('Hoja de Trabajo para listado'!$AB$155:$BA$1048576,MATCH($A759,'Hoja de Trabajo para listado'!$AB$155:$AB$1048576,0),MATCH((CUADRO!K$5&amp;$E759),'Hoja de Trabajo para listado'!$AB$151:$BA$151,0)),0)+IFERROR(INDEX('Hoja de Trabajo para listado'!$BC$155:$CB$1048576,MATCH($A759,'Hoja de Trabajo para listado'!$BC$155:$BC$1048576,0),MATCH((CUADRO!K$5&amp;$E759),'Hoja de Trabajo para listado'!$BC$151:$CB$151,0)),0)+IFERROR(INDEX('Hoja de Trabajo para listado'!$DE$153:$DG$274,MATCH($A759,'Hoja de Trabajo para listado'!$DE$153:$DE$1048576,0),MATCH((CUADRO!K$5&amp;$E759),'Hoja de Trabajo para listado'!$DE$151:$DG$151,0)),0)+IFERROR(INDEX('Hoja de Trabajo para listado'!$CD$155:$DC$1048576,MATCH($A759,'Hoja de Trabajo para listado'!$CD$155:$CD$1048576,0),MATCH((CUADRO!K$5&amp;$E759),'Hoja de Trabajo para listado'!$CD$151:$DC$151,0)),0)</f>
        <v>0</v>
      </c>
      <c r="L759" s="255">
        <f ca="1">+IFERROR(INDEX('Hoja de Trabajo para listado'!$A$155:$Z$1048576,MATCH($A759,'Hoja de Trabajo para listado'!$A$155:$A$1048576,0),MATCH((CUADRO!L$5&amp;$E759),'Hoja de Trabajo para listado'!$A$151:$Z$151,0)),0)+IFERROR(INDEX('Hoja de Trabajo para listado'!$AB$155:$BA$1048576,MATCH($A759,'Hoja de Trabajo para listado'!$AB$155:$AB$1048576,0),MATCH((CUADRO!L$5&amp;$E759),'Hoja de Trabajo para listado'!$AB$151:$BA$151,0)),0)+IFERROR(INDEX('Hoja de Trabajo para listado'!$BC$155:$CB$1048576,MATCH($A759,'Hoja de Trabajo para listado'!$BC$155:$BC$1048576,0),MATCH((CUADRO!L$5&amp;$E759),'Hoja de Trabajo para listado'!$BC$151:$CB$151,0)),0)+IFERROR(INDEX('Hoja de Trabajo para listado'!$DE$153:$DG$274,MATCH($A759,'Hoja de Trabajo para listado'!$DE$153:$DE$1048576,0),MATCH((CUADRO!L$5&amp;$E759),'Hoja de Trabajo para listado'!$DE$151:$DG$151,0)),0)+IFERROR(INDEX('Hoja de Trabajo para listado'!$CD$155:$DC$1048576,MATCH($A759,'Hoja de Trabajo para listado'!$CD$155:$CD$1048576,0),MATCH((CUADRO!L$5&amp;$E759),'Hoja de Trabajo para listado'!$CD$151:$DC$151,0)),0)</f>
        <v>0</v>
      </c>
      <c r="M759" s="255">
        <f ca="1">+IFERROR(INDEX('Hoja de Trabajo para listado'!$A$155:$Z$1048576,MATCH($A759,'Hoja de Trabajo para listado'!$A$155:$A$1048576,0),MATCH((CUADRO!M$5&amp;$E759),'Hoja de Trabajo para listado'!$A$151:$Z$151,0)),0)+IFERROR(INDEX('Hoja de Trabajo para listado'!$AB$155:$BA$1048576,MATCH($A759,'Hoja de Trabajo para listado'!$AB$155:$AB$1048576,0),MATCH((CUADRO!M$5&amp;$E759),'Hoja de Trabajo para listado'!$AB$151:$BA$151,0)),0)+IFERROR(INDEX('Hoja de Trabajo para listado'!$BC$155:$CB$1048576,MATCH($A759,'Hoja de Trabajo para listado'!$BC$155:$BC$1048576,0),MATCH((CUADRO!M$5&amp;$E759),'Hoja de Trabajo para listado'!$BC$151:$CB$151,0)),0)+IFERROR(INDEX('Hoja de Trabajo para listado'!$DE$153:$DG$274,MATCH($A759,'Hoja de Trabajo para listado'!$DE$153:$DE$1048576,0),MATCH((CUADRO!M$5&amp;$E759),'Hoja de Trabajo para listado'!$DE$151:$DG$151,0)),0)+IFERROR(INDEX('Hoja de Trabajo para listado'!$CD$155:$DC$1048576,MATCH($A759,'Hoja de Trabajo para listado'!$CD$155:$CD$1048576,0),MATCH((CUADRO!M$5&amp;$E759),'Hoja de Trabajo para listado'!$CD$151:$DC$151,0)),0)</f>
        <v>0</v>
      </c>
      <c r="N759" s="255">
        <f ca="1">+IFERROR(INDEX('Hoja de Trabajo para listado'!$A$155:$Z$1048576,MATCH($A759,'Hoja de Trabajo para listado'!$A$155:$A$1048576,0),MATCH((CUADRO!N$5&amp;$E759),'Hoja de Trabajo para listado'!$A$151:$Z$151,0)),0)+IFERROR(INDEX('Hoja de Trabajo para listado'!$AB$155:$BA$1048576,MATCH($A759,'Hoja de Trabajo para listado'!$AB$155:$AB$1048576,0),MATCH((CUADRO!N$5&amp;$E759),'Hoja de Trabajo para listado'!$AB$151:$BA$151,0)),0)+IFERROR(INDEX('Hoja de Trabajo para listado'!$BC$155:$CB$1048576,MATCH($A759,'Hoja de Trabajo para listado'!$BC$155:$BC$1048576,0),MATCH((CUADRO!N$5&amp;$E759),'Hoja de Trabajo para listado'!$BC$151:$CB$151,0)),0)+IFERROR(INDEX('Hoja de Trabajo para listado'!$DE$153:$DG$274,MATCH($A759,'Hoja de Trabajo para listado'!$DE$153:$DE$1048576,0),MATCH((CUADRO!N$5&amp;$E759),'Hoja de Trabajo para listado'!$DE$151:$DG$151,0)),0)+IFERROR(INDEX('Hoja de Trabajo para listado'!$CD$155:$DC$1048576,MATCH($A759,'Hoja de Trabajo para listado'!$CD$155:$CD$1048576,0),MATCH((CUADRO!N$5&amp;$E759),'Hoja de Trabajo para listado'!$CD$151:$DC$151,0)),0)</f>
        <v>0</v>
      </c>
      <c r="O759" s="255">
        <f ca="1">+IFERROR(INDEX('Hoja de Trabajo para listado'!$A$155:$Z$1048576,MATCH($A759,'Hoja de Trabajo para listado'!$A$155:$A$1048576,0),MATCH((CUADRO!O$5&amp;$E759),'Hoja de Trabajo para listado'!$A$151:$Z$151,0)),0)+IFERROR(INDEX('Hoja de Trabajo para listado'!$AB$155:$BA$1048576,MATCH($A759,'Hoja de Trabajo para listado'!$AB$155:$AB$1048576,0),MATCH((CUADRO!O$5&amp;$E759),'Hoja de Trabajo para listado'!$AB$151:$BA$151,0)),0)+IFERROR(INDEX('Hoja de Trabajo para listado'!$BC$155:$CB$1048576,MATCH($A759,'Hoja de Trabajo para listado'!$BC$155:$BC$1048576,0),MATCH((CUADRO!O$5&amp;$E759),'Hoja de Trabajo para listado'!$BC$151:$CB$151,0)),0)+IFERROR(INDEX('Hoja de Trabajo para listado'!$DE$153:$DG$274,MATCH($A759,'Hoja de Trabajo para listado'!$DE$153:$DE$1048576,0),MATCH((CUADRO!O$5&amp;$E759),'Hoja de Trabajo para listado'!$DE$151:$DG$151,0)),0)+IFERROR(INDEX('Hoja de Trabajo para listado'!$CD$155:$DC$1048576,MATCH($A759,'Hoja de Trabajo para listado'!$CD$155:$CD$1048576,0),MATCH((CUADRO!O$5&amp;$E759),'Hoja de Trabajo para listado'!$CD$151:$DC$151,0)),0)</f>
        <v>0</v>
      </c>
      <c r="P759" s="255">
        <f ca="1">+IFERROR(INDEX('Hoja de Trabajo para listado'!$A$155:$Z$1048576,MATCH($A759,'Hoja de Trabajo para listado'!$A$155:$A$1048576,0),MATCH((CUADRO!P$5&amp;$E759),'Hoja de Trabajo para listado'!$A$151:$Z$151,0)),0)+IFERROR(INDEX('Hoja de Trabajo para listado'!$AB$155:$BA$1048576,MATCH($A759,'Hoja de Trabajo para listado'!$AB$155:$AB$1048576,0),MATCH((CUADRO!P$5&amp;$E759),'Hoja de Trabajo para listado'!$AB$151:$BA$151,0)),0)+IFERROR(INDEX('Hoja de Trabajo para listado'!$BC$155:$CB$1048576,MATCH($A759,'Hoja de Trabajo para listado'!$BC$155:$BC$1048576,0),MATCH((CUADRO!P$5&amp;$E759),'Hoja de Trabajo para listado'!$BC$151:$CB$151,0)),0)+IFERROR(INDEX('Hoja de Trabajo para listado'!$DE$153:$DG$274,MATCH($A759,'Hoja de Trabajo para listado'!$DE$153:$DE$1048576,0),MATCH((CUADRO!P$5&amp;$E759),'Hoja de Trabajo para listado'!$DE$151:$DG$151,0)),0)+IFERROR(INDEX('Hoja de Trabajo para listado'!$CD$155:$DC$1048576,MATCH($A759,'Hoja de Trabajo para listado'!$CD$155:$CD$1048576,0),MATCH((CUADRO!P$5&amp;$E759),'Hoja de Trabajo para listado'!$CD$151:$DC$151,0)),0)</f>
        <v>0</v>
      </c>
      <c r="Q759" s="255">
        <f ca="1">+IFERROR(INDEX('Hoja de Trabajo para listado'!$A$155:$Z$1048576,MATCH($A759,'Hoja de Trabajo para listado'!$A$155:$A$1048576,0),MATCH((CUADRO!Q$5&amp;$E759),'Hoja de Trabajo para listado'!$A$151:$Z$151,0)),0)+IFERROR(INDEX('Hoja de Trabajo para listado'!$AB$155:$BA$1048576,MATCH($A759,'Hoja de Trabajo para listado'!$AB$155:$AB$1048576,0),MATCH((CUADRO!Q$5&amp;$E759),'Hoja de Trabajo para listado'!$AB$151:$BA$151,0)),0)+IFERROR(INDEX('Hoja de Trabajo para listado'!$BC$155:$CB$1048576,MATCH($A759,'Hoja de Trabajo para listado'!$BC$155:$BC$1048576,0),MATCH((CUADRO!Q$5&amp;$E759),'Hoja de Trabajo para listado'!$BC$151:$CB$151,0)),0)+IFERROR(INDEX('Hoja de Trabajo para listado'!$DE$153:$DG$274,MATCH($A759,'Hoja de Trabajo para listado'!$DE$153:$DE$1048576,0),MATCH((CUADRO!Q$5&amp;$E759),'Hoja de Trabajo para listado'!$DE$151:$DG$151,0)),0)+IFERROR(INDEX('Hoja de Trabajo para listado'!$CD$155:$DC$1048576,MATCH($A759,'Hoja de Trabajo para listado'!$CD$155:$CD$1048576,0),MATCH((CUADRO!Q$5&amp;$E759),'Hoja de Trabajo para listado'!$CD$151:$DC$151,0)),0)</f>
        <v>0</v>
      </c>
      <c r="R759" s="255">
        <f t="shared" ca="1" si="24"/>
        <v>0</v>
      </c>
      <c r="S759" s="262">
        <f ca="1">+R758+R759</f>
        <v>0</v>
      </c>
      <c r="T759" s="255">
        <f ca="1">+S759</f>
        <v>0</v>
      </c>
      <c r="U759" s="254">
        <f t="shared" si="25"/>
        <v>2</v>
      </c>
      <c r="V759" s="362" t="str">
        <f>+VLOOKUP(A759,bd_lista!$A$3:$E$590,5,FALSE)</f>
        <v>Gobiernos Autonomos Municipales</v>
      </c>
      <c r="W759" s="362"/>
      <c r="X759" s="254">
        <f>+VLOOKUP(A759,[2]Sheet1!$A$13:$D$744,4,FALSE)</f>
        <v>0</v>
      </c>
      <c r="Y759" s="254" t="e">
        <f>+VLOOKUP(X759,bd_lista!$A$3:$C$590,3,FALSE)</f>
        <v>#N/A</v>
      </c>
      <c r="Z759" s="314"/>
      <c r="AA759" s="315"/>
    </row>
    <row r="760" spans="1:27" customFormat="1" ht="15" hidden="1" customHeight="1">
      <c r="A760" s="32">
        <v>1425</v>
      </c>
      <c r="B760" s="306">
        <f>+A760</f>
        <v>1425</v>
      </c>
      <c r="C760" s="259" t="str">
        <f>+VLOOKUP(A760,bd_lista!$A$3:$C$590,3,FALSE)</f>
        <v>Gobierno Autónomo Municipal de Belén de Andamarca</v>
      </c>
      <c r="D760" s="361" t="str">
        <f>+C760</f>
        <v>Gobierno Autónomo Municipal de Belén de Andamarca</v>
      </c>
      <c r="E760" s="254" t="s">
        <v>1313</v>
      </c>
      <c r="F760" s="255">
        <f ca="1">+IFERROR(INDEX('Hoja de Trabajo para listado'!$A$155:$Z$1048576,MATCH($A760,'Hoja de Trabajo para listado'!$A$155:$A$1048576,0),MATCH((CUADRO!F$5&amp;$E760),'Hoja de Trabajo para listado'!$A$151:$Z$151,0)),0)+IFERROR(INDEX('Hoja de Trabajo para listado'!$AB$155:$BA$1048576,MATCH($A760,'Hoja de Trabajo para listado'!$AB$155:$AB$1048576,0),MATCH((CUADRO!F$5&amp;$E760),'Hoja de Trabajo para listado'!$AB$151:$BA$151,0)),0)+IFERROR(INDEX('Hoja de Trabajo para listado'!$BC$155:$CB$1048576,MATCH($A760,'Hoja de Trabajo para listado'!$BC$155:$BC$1048576,0),MATCH((CUADRO!F$5&amp;$E760),'Hoja de Trabajo para listado'!$BC$151:$CB$151,0)),0)+IFERROR(INDEX('Hoja de Trabajo para listado'!$DE$153:$DG$274,MATCH($A760,'Hoja de Trabajo para listado'!$DE$153:$DE$1048576,0),MATCH((CUADRO!F$5&amp;$E760),'Hoja de Trabajo para listado'!$DE$151:$DG$151,0)),0)+IFERROR(INDEX('Hoja de Trabajo para listado'!$CD$155:$DC$1048576,MATCH($A760,'Hoja de Trabajo para listado'!$CD$155:$CD$1048576,0),MATCH((CUADRO!F$5&amp;$E760),'Hoja de Trabajo para listado'!$CD$151:$DC$151,0)),0)</f>
        <v>0</v>
      </c>
      <c r="G760" s="255">
        <f ca="1">+IFERROR(INDEX('Hoja de Trabajo para listado'!$A$155:$Z$1048576,MATCH($A760,'Hoja de Trabajo para listado'!$A$155:$A$1048576,0),MATCH((CUADRO!G$5&amp;$E760),'Hoja de Trabajo para listado'!$A$151:$Z$151,0)),0)+IFERROR(INDEX('Hoja de Trabajo para listado'!$AB$155:$BA$1048576,MATCH($A760,'Hoja de Trabajo para listado'!$AB$155:$AB$1048576,0),MATCH((CUADRO!G$5&amp;$E760),'Hoja de Trabajo para listado'!$AB$151:$BA$151,0)),0)+IFERROR(INDEX('Hoja de Trabajo para listado'!$BC$155:$CB$1048576,MATCH($A760,'Hoja de Trabajo para listado'!$BC$155:$BC$1048576,0),MATCH((CUADRO!G$5&amp;$E760),'Hoja de Trabajo para listado'!$BC$151:$CB$151,0)),0)+IFERROR(INDEX('Hoja de Trabajo para listado'!$DE$153:$DG$274,MATCH($A760,'Hoja de Trabajo para listado'!$DE$153:$DE$1048576,0),MATCH((CUADRO!G$5&amp;$E760),'Hoja de Trabajo para listado'!$DE$151:$DG$151,0)),0)+IFERROR(INDEX('Hoja de Trabajo para listado'!$CD$155:$DC$1048576,MATCH($A760,'Hoja de Trabajo para listado'!$CD$155:$CD$1048576,0),MATCH((CUADRO!G$5&amp;$E760),'Hoja de Trabajo para listado'!$CD$151:$DC$151,0)),0)</f>
        <v>0</v>
      </c>
      <c r="H760" s="255">
        <f ca="1">+IFERROR(INDEX('Hoja de Trabajo para listado'!$A$155:$Z$1048576,MATCH($A760,'Hoja de Trabajo para listado'!$A$155:$A$1048576,0),MATCH((CUADRO!H$5&amp;$E760),'Hoja de Trabajo para listado'!$A$151:$Z$151,0)),0)+IFERROR(INDEX('Hoja de Trabajo para listado'!$AB$155:$BA$1048576,MATCH($A760,'Hoja de Trabajo para listado'!$AB$155:$AB$1048576,0),MATCH((CUADRO!H$5&amp;$E760),'Hoja de Trabajo para listado'!$AB$151:$BA$151,0)),0)+IFERROR(INDEX('Hoja de Trabajo para listado'!$BC$155:$CB$1048576,MATCH($A760,'Hoja de Trabajo para listado'!$BC$155:$BC$1048576,0),MATCH((CUADRO!H$5&amp;$E760),'Hoja de Trabajo para listado'!$BC$151:$CB$151,0)),0)+IFERROR(INDEX('Hoja de Trabajo para listado'!$DE$153:$DG$274,MATCH($A760,'Hoja de Trabajo para listado'!$DE$153:$DE$1048576,0),MATCH((CUADRO!H$5&amp;$E760),'Hoja de Trabajo para listado'!$DE$151:$DG$151,0)),0)+IFERROR(INDEX('Hoja de Trabajo para listado'!$CD$155:$DC$1048576,MATCH($A760,'Hoja de Trabajo para listado'!$CD$155:$CD$1048576,0),MATCH((CUADRO!H$5&amp;$E760),'Hoja de Trabajo para listado'!$CD$151:$DC$151,0)),0)</f>
        <v>0</v>
      </c>
      <c r="I760" s="255">
        <f ca="1">+IFERROR(INDEX('Hoja de Trabajo para listado'!$A$155:$Z$1048576,MATCH($A760,'Hoja de Trabajo para listado'!$A$155:$A$1048576,0),MATCH((CUADRO!I$5&amp;$E760),'Hoja de Trabajo para listado'!$A$151:$Z$151,0)),0)+IFERROR(INDEX('Hoja de Trabajo para listado'!$AB$155:$BA$1048576,MATCH($A760,'Hoja de Trabajo para listado'!$AB$155:$AB$1048576,0),MATCH((CUADRO!I$5&amp;$E760),'Hoja de Trabajo para listado'!$AB$151:$BA$151,0)),0)+IFERROR(INDEX('Hoja de Trabajo para listado'!$BC$155:$CB$1048576,MATCH($A760,'Hoja de Trabajo para listado'!$BC$155:$BC$1048576,0),MATCH((CUADRO!I$5&amp;$E760),'Hoja de Trabajo para listado'!$BC$151:$CB$151,0)),0)+IFERROR(INDEX('Hoja de Trabajo para listado'!$DE$153:$DG$274,MATCH($A760,'Hoja de Trabajo para listado'!$DE$153:$DE$1048576,0),MATCH((CUADRO!I$5&amp;$E760),'Hoja de Trabajo para listado'!$DE$151:$DG$151,0)),0)+IFERROR(INDEX('Hoja de Trabajo para listado'!$CD$155:$DC$1048576,MATCH($A760,'Hoja de Trabajo para listado'!$CD$155:$CD$1048576,0),MATCH((CUADRO!I$5&amp;$E760),'Hoja de Trabajo para listado'!$CD$151:$DC$151,0)),0)</f>
        <v>0</v>
      </c>
      <c r="J760" s="255">
        <f ca="1">+IFERROR(INDEX('Hoja de Trabajo para listado'!$A$155:$Z$1048576,MATCH($A760,'Hoja de Trabajo para listado'!$A$155:$A$1048576,0),MATCH((CUADRO!J$5&amp;$E760),'Hoja de Trabajo para listado'!$A$151:$Z$151,0)),0)+IFERROR(INDEX('Hoja de Trabajo para listado'!$AB$155:$BA$1048576,MATCH($A760,'Hoja de Trabajo para listado'!$AB$155:$AB$1048576,0),MATCH((CUADRO!J$5&amp;$E760),'Hoja de Trabajo para listado'!$AB$151:$BA$151,0)),0)+IFERROR(INDEX('Hoja de Trabajo para listado'!$BC$155:$CB$1048576,MATCH($A760,'Hoja de Trabajo para listado'!$BC$155:$BC$1048576,0),MATCH((CUADRO!J$5&amp;$E760),'Hoja de Trabajo para listado'!$BC$151:$CB$151,0)),0)+IFERROR(INDEX('Hoja de Trabajo para listado'!$DE$153:$DG$274,MATCH($A760,'Hoja de Trabajo para listado'!$DE$153:$DE$1048576,0),MATCH((CUADRO!J$5&amp;$E760),'Hoja de Trabajo para listado'!$DE$151:$DG$151,0)),0)+IFERROR(INDEX('Hoja de Trabajo para listado'!$CD$155:$DC$1048576,MATCH($A760,'Hoja de Trabajo para listado'!$CD$155:$CD$1048576,0),MATCH((CUADRO!J$5&amp;$E760),'Hoja de Trabajo para listado'!$CD$151:$DC$151,0)),0)</f>
        <v>0</v>
      </c>
      <c r="K760" s="255">
        <f ca="1">+IFERROR(INDEX('Hoja de Trabajo para listado'!$A$155:$Z$1048576,MATCH($A760,'Hoja de Trabajo para listado'!$A$155:$A$1048576,0),MATCH((CUADRO!K$5&amp;$E760),'Hoja de Trabajo para listado'!$A$151:$Z$151,0)),0)+IFERROR(INDEX('Hoja de Trabajo para listado'!$AB$155:$BA$1048576,MATCH($A760,'Hoja de Trabajo para listado'!$AB$155:$AB$1048576,0),MATCH((CUADRO!K$5&amp;$E760),'Hoja de Trabajo para listado'!$AB$151:$BA$151,0)),0)+IFERROR(INDEX('Hoja de Trabajo para listado'!$BC$155:$CB$1048576,MATCH($A760,'Hoja de Trabajo para listado'!$BC$155:$BC$1048576,0),MATCH((CUADRO!K$5&amp;$E760),'Hoja de Trabajo para listado'!$BC$151:$CB$151,0)),0)+IFERROR(INDEX('Hoja de Trabajo para listado'!$DE$153:$DG$274,MATCH($A760,'Hoja de Trabajo para listado'!$DE$153:$DE$1048576,0),MATCH((CUADRO!K$5&amp;$E760),'Hoja de Trabajo para listado'!$DE$151:$DG$151,0)),0)+IFERROR(INDEX('Hoja de Trabajo para listado'!$CD$155:$DC$1048576,MATCH($A760,'Hoja de Trabajo para listado'!$CD$155:$CD$1048576,0),MATCH((CUADRO!K$5&amp;$E760),'Hoja de Trabajo para listado'!$CD$151:$DC$151,0)),0)</f>
        <v>0</v>
      </c>
      <c r="L760" s="255">
        <f ca="1">+IFERROR(INDEX('Hoja de Trabajo para listado'!$A$155:$Z$1048576,MATCH($A760,'Hoja de Trabajo para listado'!$A$155:$A$1048576,0),MATCH((CUADRO!L$5&amp;$E760),'Hoja de Trabajo para listado'!$A$151:$Z$151,0)),0)+IFERROR(INDEX('Hoja de Trabajo para listado'!$AB$155:$BA$1048576,MATCH($A760,'Hoja de Trabajo para listado'!$AB$155:$AB$1048576,0),MATCH((CUADRO!L$5&amp;$E760),'Hoja de Trabajo para listado'!$AB$151:$BA$151,0)),0)+IFERROR(INDEX('Hoja de Trabajo para listado'!$BC$155:$CB$1048576,MATCH($A760,'Hoja de Trabajo para listado'!$BC$155:$BC$1048576,0),MATCH((CUADRO!L$5&amp;$E760),'Hoja de Trabajo para listado'!$BC$151:$CB$151,0)),0)+IFERROR(INDEX('Hoja de Trabajo para listado'!$DE$153:$DG$274,MATCH($A760,'Hoja de Trabajo para listado'!$DE$153:$DE$1048576,0),MATCH((CUADRO!L$5&amp;$E760),'Hoja de Trabajo para listado'!$DE$151:$DG$151,0)),0)+IFERROR(INDEX('Hoja de Trabajo para listado'!$CD$155:$DC$1048576,MATCH($A760,'Hoja de Trabajo para listado'!$CD$155:$CD$1048576,0),MATCH((CUADRO!L$5&amp;$E760),'Hoja de Trabajo para listado'!$CD$151:$DC$151,0)),0)</f>
        <v>0</v>
      </c>
      <c r="M760" s="255">
        <f ca="1">+IFERROR(INDEX('Hoja de Trabajo para listado'!$A$155:$Z$1048576,MATCH($A760,'Hoja de Trabajo para listado'!$A$155:$A$1048576,0),MATCH((CUADRO!M$5&amp;$E760),'Hoja de Trabajo para listado'!$A$151:$Z$151,0)),0)+IFERROR(INDEX('Hoja de Trabajo para listado'!$AB$155:$BA$1048576,MATCH($A760,'Hoja de Trabajo para listado'!$AB$155:$AB$1048576,0),MATCH((CUADRO!M$5&amp;$E760),'Hoja de Trabajo para listado'!$AB$151:$BA$151,0)),0)+IFERROR(INDEX('Hoja de Trabajo para listado'!$BC$155:$CB$1048576,MATCH($A760,'Hoja de Trabajo para listado'!$BC$155:$BC$1048576,0),MATCH((CUADRO!M$5&amp;$E760),'Hoja de Trabajo para listado'!$BC$151:$CB$151,0)),0)+IFERROR(INDEX('Hoja de Trabajo para listado'!$DE$153:$DG$274,MATCH($A760,'Hoja de Trabajo para listado'!$DE$153:$DE$1048576,0),MATCH((CUADRO!M$5&amp;$E760),'Hoja de Trabajo para listado'!$DE$151:$DG$151,0)),0)+IFERROR(INDEX('Hoja de Trabajo para listado'!$CD$155:$DC$1048576,MATCH($A760,'Hoja de Trabajo para listado'!$CD$155:$CD$1048576,0),MATCH((CUADRO!M$5&amp;$E760),'Hoja de Trabajo para listado'!$CD$151:$DC$151,0)),0)</f>
        <v>0</v>
      </c>
      <c r="N760" s="255">
        <f ca="1">+IFERROR(INDEX('Hoja de Trabajo para listado'!$A$155:$Z$1048576,MATCH($A760,'Hoja de Trabajo para listado'!$A$155:$A$1048576,0),MATCH((CUADRO!N$5&amp;$E760),'Hoja de Trabajo para listado'!$A$151:$Z$151,0)),0)+IFERROR(INDEX('Hoja de Trabajo para listado'!$AB$155:$BA$1048576,MATCH($A760,'Hoja de Trabajo para listado'!$AB$155:$AB$1048576,0),MATCH((CUADRO!N$5&amp;$E760),'Hoja de Trabajo para listado'!$AB$151:$BA$151,0)),0)+IFERROR(INDEX('Hoja de Trabajo para listado'!$BC$155:$CB$1048576,MATCH($A760,'Hoja de Trabajo para listado'!$BC$155:$BC$1048576,0),MATCH((CUADRO!N$5&amp;$E760),'Hoja de Trabajo para listado'!$BC$151:$CB$151,0)),0)+IFERROR(INDEX('Hoja de Trabajo para listado'!$DE$153:$DG$274,MATCH($A760,'Hoja de Trabajo para listado'!$DE$153:$DE$1048576,0),MATCH((CUADRO!N$5&amp;$E760),'Hoja de Trabajo para listado'!$DE$151:$DG$151,0)),0)+IFERROR(INDEX('Hoja de Trabajo para listado'!$CD$155:$DC$1048576,MATCH($A760,'Hoja de Trabajo para listado'!$CD$155:$CD$1048576,0),MATCH((CUADRO!N$5&amp;$E760),'Hoja de Trabajo para listado'!$CD$151:$DC$151,0)),0)</f>
        <v>0</v>
      </c>
      <c r="O760" s="255">
        <f ca="1">+IFERROR(INDEX('Hoja de Trabajo para listado'!$A$155:$Z$1048576,MATCH($A760,'Hoja de Trabajo para listado'!$A$155:$A$1048576,0),MATCH((CUADRO!O$5&amp;$E760),'Hoja de Trabajo para listado'!$A$151:$Z$151,0)),0)+IFERROR(INDEX('Hoja de Trabajo para listado'!$AB$155:$BA$1048576,MATCH($A760,'Hoja de Trabajo para listado'!$AB$155:$AB$1048576,0),MATCH((CUADRO!O$5&amp;$E760),'Hoja de Trabajo para listado'!$AB$151:$BA$151,0)),0)+IFERROR(INDEX('Hoja de Trabajo para listado'!$BC$155:$CB$1048576,MATCH($A760,'Hoja de Trabajo para listado'!$BC$155:$BC$1048576,0),MATCH((CUADRO!O$5&amp;$E760),'Hoja de Trabajo para listado'!$BC$151:$CB$151,0)),0)+IFERROR(INDEX('Hoja de Trabajo para listado'!$DE$153:$DG$274,MATCH($A760,'Hoja de Trabajo para listado'!$DE$153:$DE$1048576,0),MATCH((CUADRO!O$5&amp;$E760),'Hoja de Trabajo para listado'!$DE$151:$DG$151,0)),0)+IFERROR(INDEX('Hoja de Trabajo para listado'!$CD$155:$DC$1048576,MATCH($A760,'Hoja de Trabajo para listado'!$CD$155:$CD$1048576,0),MATCH((CUADRO!O$5&amp;$E760),'Hoja de Trabajo para listado'!$CD$151:$DC$151,0)),0)</f>
        <v>0</v>
      </c>
      <c r="P760" s="255">
        <f ca="1">+IFERROR(INDEX('Hoja de Trabajo para listado'!$A$155:$Z$1048576,MATCH($A760,'Hoja de Trabajo para listado'!$A$155:$A$1048576,0),MATCH((CUADRO!P$5&amp;$E760),'Hoja de Trabajo para listado'!$A$151:$Z$151,0)),0)+IFERROR(INDEX('Hoja de Trabajo para listado'!$AB$155:$BA$1048576,MATCH($A760,'Hoja de Trabajo para listado'!$AB$155:$AB$1048576,0),MATCH((CUADRO!P$5&amp;$E760),'Hoja de Trabajo para listado'!$AB$151:$BA$151,0)),0)+IFERROR(INDEX('Hoja de Trabajo para listado'!$BC$155:$CB$1048576,MATCH($A760,'Hoja de Trabajo para listado'!$BC$155:$BC$1048576,0),MATCH((CUADRO!P$5&amp;$E760),'Hoja de Trabajo para listado'!$BC$151:$CB$151,0)),0)+IFERROR(INDEX('Hoja de Trabajo para listado'!$DE$153:$DG$274,MATCH($A760,'Hoja de Trabajo para listado'!$DE$153:$DE$1048576,0),MATCH((CUADRO!P$5&amp;$E760),'Hoja de Trabajo para listado'!$DE$151:$DG$151,0)),0)+IFERROR(INDEX('Hoja de Trabajo para listado'!$CD$155:$DC$1048576,MATCH($A760,'Hoja de Trabajo para listado'!$CD$155:$CD$1048576,0),MATCH((CUADRO!P$5&amp;$E760),'Hoja de Trabajo para listado'!$CD$151:$DC$151,0)),0)</f>
        <v>0</v>
      </c>
      <c r="Q760" s="255">
        <f ca="1">+IFERROR(INDEX('Hoja de Trabajo para listado'!$A$155:$Z$1048576,MATCH($A760,'Hoja de Trabajo para listado'!$A$155:$A$1048576,0),MATCH((CUADRO!Q$5&amp;$E760),'Hoja de Trabajo para listado'!$A$151:$Z$151,0)),0)+IFERROR(INDEX('Hoja de Trabajo para listado'!$AB$155:$BA$1048576,MATCH($A760,'Hoja de Trabajo para listado'!$AB$155:$AB$1048576,0),MATCH((CUADRO!Q$5&amp;$E760),'Hoja de Trabajo para listado'!$AB$151:$BA$151,0)),0)+IFERROR(INDEX('Hoja de Trabajo para listado'!$BC$155:$CB$1048576,MATCH($A760,'Hoja de Trabajo para listado'!$BC$155:$BC$1048576,0),MATCH((CUADRO!Q$5&amp;$E760),'Hoja de Trabajo para listado'!$BC$151:$CB$151,0)),0)+IFERROR(INDEX('Hoja de Trabajo para listado'!$DE$153:$DG$274,MATCH($A760,'Hoja de Trabajo para listado'!$DE$153:$DE$1048576,0),MATCH((CUADRO!Q$5&amp;$E760),'Hoja de Trabajo para listado'!$DE$151:$DG$151,0)),0)+IFERROR(INDEX('Hoja de Trabajo para listado'!$CD$155:$DC$1048576,MATCH($A760,'Hoja de Trabajo para listado'!$CD$155:$CD$1048576,0),MATCH((CUADRO!Q$5&amp;$E760),'Hoja de Trabajo para listado'!$CD$151:$DC$151,0)),0)</f>
        <v>0</v>
      </c>
      <c r="R760" s="255">
        <f t="shared" ca="1" si="24"/>
        <v>0</v>
      </c>
      <c r="S760" s="262"/>
      <c r="T760" s="255">
        <f ca="1">+T761</f>
        <v>0</v>
      </c>
      <c r="U760" s="254">
        <f t="shared" si="25"/>
        <v>1</v>
      </c>
      <c r="V760" s="362" t="str">
        <f>+VLOOKUP(A760,bd_lista!$A$3:$E$590,5,FALSE)</f>
        <v>Gobiernos Autonomos Municipales</v>
      </c>
      <c r="W760" s="361" t="str">
        <f>+V760</f>
        <v>Gobiernos Autonomos Municipales</v>
      </c>
      <c r="X760" s="254">
        <f>+VLOOKUP(A760,[2]Sheet1!$A$13:$D$744,4,FALSE)</f>
        <v>0</v>
      </c>
      <c r="Y760" s="254" t="e">
        <f>+VLOOKUP(X760,bd_lista!$A$3:$C$590,3,FALSE)</f>
        <v>#N/A</v>
      </c>
      <c r="Z760" s="316">
        <f>+X760</f>
        <v>0</v>
      </c>
      <c r="AA760" s="317" t="e">
        <f>+Y760</f>
        <v>#N/A</v>
      </c>
    </row>
    <row r="761" spans="1:27" customFormat="1" ht="15" hidden="1" customHeight="1">
      <c r="A761" s="32">
        <v>1425</v>
      </c>
      <c r="B761" s="307"/>
      <c r="C761" s="259" t="str">
        <f>+VLOOKUP(A761,bd_lista!$A$3:$C$590,3,FALSE)</f>
        <v>Gobierno Autónomo Municipal de Belén de Andamarca</v>
      </c>
      <c r="D761" s="362"/>
      <c r="E761" s="256" t="s">
        <v>1314</v>
      </c>
      <c r="F761" s="255">
        <f ca="1">+IFERROR(INDEX('Hoja de Trabajo para listado'!$A$155:$Z$1048576,MATCH($A761,'Hoja de Trabajo para listado'!$A$155:$A$1048576,0),MATCH((CUADRO!F$5&amp;$E761),'Hoja de Trabajo para listado'!$A$151:$Z$151,0)),0)+IFERROR(INDEX('Hoja de Trabajo para listado'!$AB$155:$BA$1048576,MATCH($A761,'Hoja de Trabajo para listado'!$AB$155:$AB$1048576,0),MATCH((CUADRO!F$5&amp;$E761),'Hoja de Trabajo para listado'!$AB$151:$BA$151,0)),0)+IFERROR(INDEX('Hoja de Trabajo para listado'!$BC$155:$CB$1048576,MATCH($A761,'Hoja de Trabajo para listado'!$BC$155:$BC$1048576,0),MATCH((CUADRO!F$5&amp;$E761),'Hoja de Trabajo para listado'!$BC$151:$CB$151,0)),0)+IFERROR(INDEX('Hoja de Trabajo para listado'!$DE$153:$DG$274,MATCH($A761,'Hoja de Trabajo para listado'!$DE$153:$DE$1048576,0),MATCH((CUADRO!F$5&amp;$E761),'Hoja de Trabajo para listado'!$DE$151:$DG$151,0)),0)+IFERROR(INDEX('Hoja de Trabajo para listado'!$CD$155:$DC$1048576,MATCH($A761,'Hoja de Trabajo para listado'!$CD$155:$CD$1048576,0),MATCH((CUADRO!F$5&amp;$E761),'Hoja de Trabajo para listado'!$CD$151:$DC$151,0)),0)</f>
        <v>0</v>
      </c>
      <c r="G761" s="255">
        <f ca="1">+IFERROR(INDEX('Hoja de Trabajo para listado'!$A$155:$Z$1048576,MATCH($A761,'Hoja de Trabajo para listado'!$A$155:$A$1048576,0),MATCH((CUADRO!G$5&amp;$E761),'Hoja de Trabajo para listado'!$A$151:$Z$151,0)),0)+IFERROR(INDEX('Hoja de Trabajo para listado'!$AB$155:$BA$1048576,MATCH($A761,'Hoja de Trabajo para listado'!$AB$155:$AB$1048576,0),MATCH((CUADRO!G$5&amp;$E761),'Hoja de Trabajo para listado'!$AB$151:$BA$151,0)),0)+IFERROR(INDEX('Hoja de Trabajo para listado'!$BC$155:$CB$1048576,MATCH($A761,'Hoja de Trabajo para listado'!$BC$155:$BC$1048576,0),MATCH((CUADRO!G$5&amp;$E761),'Hoja de Trabajo para listado'!$BC$151:$CB$151,0)),0)+IFERROR(INDEX('Hoja de Trabajo para listado'!$DE$153:$DG$274,MATCH($A761,'Hoja de Trabajo para listado'!$DE$153:$DE$1048576,0),MATCH((CUADRO!G$5&amp;$E761),'Hoja de Trabajo para listado'!$DE$151:$DG$151,0)),0)+IFERROR(INDEX('Hoja de Trabajo para listado'!$CD$155:$DC$1048576,MATCH($A761,'Hoja de Trabajo para listado'!$CD$155:$CD$1048576,0),MATCH((CUADRO!G$5&amp;$E761),'Hoja de Trabajo para listado'!$CD$151:$DC$151,0)),0)</f>
        <v>0</v>
      </c>
      <c r="H761" s="255">
        <f ca="1">+IFERROR(INDEX('Hoja de Trabajo para listado'!$A$155:$Z$1048576,MATCH($A761,'Hoja de Trabajo para listado'!$A$155:$A$1048576,0),MATCH((CUADRO!H$5&amp;$E761),'Hoja de Trabajo para listado'!$A$151:$Z$151,0)),0)+IFERROR(INDEX('Hoja de Trabajo para listado'!$AB$155:$BA$1048576,MATCH($A761,'Hoja de Trabajo para listado'!$AB$155:$AB$1048576,0),MATCH((CUADRO!H$5&amp;$E761),'Hoja de Trabajo para listado'!$AB$151:$BA$151,0)),0)+IFERROR(INDEX('Hoja de Trabajo para listado'!$BC$155:$CB$1048576,MATCH($A761,'Hoja de Trabajo para listado'!$BC$155:$BC$1048576,0),MATCH((CUADRO!H$5&amp;$E761),'Hoja de Trabajo para listado'!$BC$151:$CB$151,0)),0)+IFERROR(INDEX('Hoja de Trabajo para listado'!$DE$153:$DG$274,MATCH($A761,'Hoja de Trabajo para listado'!$DE$153:$DE$1048576,0),MATCH((CUADRO!H$5&amp;$E761),'Hoja de Trabajo para listado'!$DE$151:$DG$151,0)),0)+IFERROR(INDEX('Hoja de Trabajo para listado'!$CD$155:$DC$1048576,MATCH($A761,'Hoja de Trabajo para listado'!$CD$155:$CD$1048576,0),MATCH((CUADRO!H$5&amp;$E761),'Hoja de Trabajo para listado'!$CD$151:$DC$151,0)),0)</f>
        <v>0</v>
      </c>
      <c r="I761" s="255">
        <f ca="1">+IFERROR(INDEX('Hoja de Trabajo para listado'!$A$155:$Z$1048576,MATCH($A761,'Hoja de Trabajo para listado'!$A$155:$A$1048576,0),MATCH((CUADRO!I$5&amp;$E761),'Hoja de Trabajo para listado'!$A$151:$Z$151,0)),0)+IFERROR(INDEX('Hoja de Trabajo para listado'!$AB$155:$BA$1048576,MATCH($A761,'Hoja de Trabajo para listado'!$AB$155:$AB$1048576,0),MATCH((CUADRO!I$5&amp;$E761),'Hoja de Trabajo para listado'!$AB$151:$BA$151,0)),0)+IFERROR(INDEX('Hoja de Trabajo para listado'!$BC$155:$CB$1048576,MATCH($A761,'Hoja de Trabajo para listado'!$BC$155:$BC$1048576,0),MATCH((CUADRO!I$5&amp;$E761),'Hoja de Trabajo para listado'!$BC$151:$CB$151,0)),0)+IFERROR(INDEX('Hoja de Trabajo para listado'!$DE$153:$DG$274,MATCH($A761,'Hoja de Trabajo para listado'!$DE$153:$DE$1048576,0),MATCH((CUADRO!I$5&amp;$E761),'Hoja de Trabajo para listado'!$DE$151:$DG$151,0)),0)+IFERROR(INDEX('Hoja de Trabajo para listado'!$CD$155:$DC$1048576,MATCH($A761,'Hoja de Trabajo para listado'!$CD$155:$CD$1048576,0),MATCH((CUADRO!I$5&amp;$E761),'Hoja de Trabajo para listado'!$CD$151:$DC$151,0)),0)</f>
        <v>0</v>
      </c>
      <c r="J761" s="255">
        <f ca="1">+IFERROR(INDEX('Hoja de Trabajo para listado'!$A$155:$Z$1048576,MATCH($A761,'Hoja de Trabajo para listado'!$A$155:$A$1048576,0),MATCH((CUADRO!J$5&amp;$E761),'Hoja de Trabajo para listado'!$A$151:$Z$151,0)),0)+IFERROR(INDEX('Hoja de Trabajo para listado'!$AB$155:$BA$1048576,MATCH($A761,'Hoja de Trabajo para listado'!$AB$155:$AB$1048576,0),MATCH((CUADRO!J$5&amp;$E761),'Hoja de Trabajo para listado'!$AB$151:$BA$151,0)),0)+IFERROR(INDEX('Hoja de Trabajo para listado'!$BC$155:$CB$1048576,MATCH($A761,'Hoja de Trabajo para listado'!$BC$155:$BC$1048576,0),MATCH((CUADRO!J$5&amp;$E761),'Hoja de Trabajo para listado'!$BC$151:$CB$151,0)),0)+IFERROR(INDEX('Hoja de Trabajo para listado'!$DE$153:$DG$274,MATCH($A761,'Hoja de Trabajo para listado'!$DE$153:$DE$1048576,0),MATCH((CUADRO!J$5&amp;$E761),'Hoja de Trabajo para listado'!$DE$151:$DG$151,0)),0)+IFERROR(INDEX('Hoja de Trabajo para listado'!$CD$155:$DC$1048576,MATCH($A761,'Hoja de Trabajo para listado'!$CD$155:$CD$1048576,0),MATCH((CUADRO!J$5&amp;$E761),'Hoja de Trabajo para listado'!$CD$151:$DC$151,0)),0)</f>
        <v>0</v>
      </c>
      <c r="K761" s="255">
        <f ca="1">+IFERROR(INDEX('Hoja de Trabajo para listado'!$A$155:$Z$1048576,MATCH($A761,'Hoja de Trabajo para listado'!$A$155:$A$1048576,0),MATCH((CUADRO!K$5&amp;$E761),'Hoja de Trabajo para listado'!$A$151:$Z$151,0)),0)+IFERROR(INDEX('Hoja de Trabajo para listado'!$AB$155:$BA$1048576,MATCH($A761,'Hoja de Trabajo para listado'!$AB$155:$AB$1048576,0),MATCH((CUADRO!K$5&amp;$E761),'Hoja de Trabajo para listado'!$AB$151:$BA$151,0)),0)+IFERROR(INDEX('Hoja de Trabajo para listado'!$BC$155:$CB$1048576,MATCH($A761,'Hoja de Trabajo para listado'!$BC$155:$BC$1048576,0),MATCH((CUADRO!K$5&amp;$E761),'Hoja de Trabajo para listado'!$BC$151:$CB$151,0)),0)+IFERROR(INDEX('Hoja de Trabajo para listado'!$DE$153:$DG$274,MATCH($A761,'Hoja de Trabajo para listado'!$DE$153:$DE$1048576,0),MATCH((CUADRO!K$5&amp;$E761),'Hoja de Trabajo para listado'!$DE$151:$DG$151,0)),0)+IFERROR(INDEX('Hoja de Trabajo para listado'!$CD$155:$DC$1048576,MATCH($A761,'Hoja de Trabajo para listado'!$CD$155:$CD$1048576,0),MATCH((CUADRO!K$5&amp;$E761),'Hoja de Trabajo para listado'!$CD$151:$DC$151,0)),0)</f>
        <v>0</v>
      </c>
      <c r="L761" s="255">
        <f ca="1">+IFERROR(INDEX('Hoja de Trabajo para listado'!$A$155:$Z$1048576,MATCH($A761,'Hoja de Trabajo para listado'!$A$155:$A$1048576,0),MATCH((CUADRO!L$5&amp;$E761),'Hoja de Trabajo para listado'!$A$151:$Z$151,0)),0)+IFERROR(INDEX('Hoja de Trabajo para listado'!$AB$155:$BA$1048576,MATCH($A761,'Hoja de Trabajo para listado'!$AB$155:$AB$1048576,0),MATCH((CUADRO!L$5&amp;$E761),'Hoja de Trabajo para listado'!$AB$151:$BA$151,0)),0)+IFERROR(INDEX('Hoja de Trabajo para listado'!$BC$155:$CB$1048576,MATCH($A761,'Hoja de Trabajo para listado'!$BC$155:$BC$1048576,0),MATCH((CUADRO!L$5&amp;$E761),'Hoja de Trabajo para listado'!$BC$151:$CB$151,0)),0)+IFERROR(INDEX('Hoja de Trabajo para listado'!$DE$153:$DG$274,MATCH($A761,'Hoja de Trabajo para listado'!$DE$153:$DE$1048576,0),MATCH((CUADRO!L$5&amp;$E761),'Hoja de Trabajo para listado'!$DE$151:$DG$151,0)),0)+IFERROR(INDEX('Hoja de Trabajo para listado'!$CD$155:$DC$1048576,MATCH($A761,'Hoja de Trabajo para listado'!$CD$155:$CD$1048576,0),MATCH((CUADRO!L$5&amp;$E761),'Hoja de Trabajo para listado'!$CD$151:$DC$151,0)),0)</f>
        <v>0</v>
      </c>
      <c r="M761" s="255">
        <f ca="1">+IFERROR(INDEX('Hoja de Trabajo para listado'!$A$155:$Z$1048576,MATCH($A761,'Hoja de Trabajo para listado'!$A$155:$A$1048576,0),MATCH((CUADRO!M$5&amp;$E761),'Hoja de Trabajo para listado'!$A$151:$Z$151,0)),0)+IFERROR(INDEX('Hoja de Trabajo para listado'!$AB$155:$BA$1048576,MATCH($A761,'Hoja de Trabajo para listado'!$AB$155:$AB$1048576,0),MATCH((CUADRO!M$5&amp;$E761),'Hoja de Trabajo para listado'!$AB$151:$BA$151,0)),0)+IFERROR(INDEX('Hoja de Trabajo para listado'!$BC$155:$CB$1048576,MATCH($A761,'Hoja de Trabajo para listado'!$BC$155:$BC$1048576,0),MATCH((CUADRO!M$5&amp;$E761),'Hoja de Trabajo para listado'!$BC$151:$CB$151,0)),0)+IFERROR(INDEX('Hoja de Trabajo para listado'!$DE$153:$DG$274,MATCH($A761,'Hoja de Trabajo para listado'!$DE$153:$DE$1048576,0),MATCH((CUADRO!M$5&amp;$E761),'Hoja de Trabajo para listado'!$DE$151:$DG$151,0)),0)+IFERROR(INDEX('Hoja de Trabajo para listado'!$CD$155:$DC$1048576,MATCH($A761,'Hoja de Trabajo para listado'!$CD$155:$CD$1048576,0),MATCH((CUADRO!M$5&amp;$E761),'Hoja de Trabajo para listado'!$CD$151:$DC$151,0)),0)</f>
        <v>0</v>
      </c>
      <c r="N761" s="255">
        <f ca="1">+IFERROR(INDEX('Hoja de Trabajo para listado'!$A$155:$Z$1048576,MATCH($A761,'Hoja de Trabajo para listado'!$A$155:$A$1048576,0),MATCH((CUADRO!N$5&amp;$E761),'Hoja de Trabajo para listado'!$A$151:$Z$151,0)),0)+IFERROR(INDEX('Hoja de Trabajo para listado'!$AB$155:$BA$1048576,MATCH($A761,'Hoja de Trabajo para listado'!$AB$155:$AB$1048576,0),MATCH((CUADRO!N$5&amp;$E761),'Hoja de Trabajo para listado'!$AB$151:$BA$151,0)),0)+IFERROR(INDEX('Hoja de Trabajo para listado'!$BC$155:$CB$1048576,MATCH($A761,'Hoja de Trabajo para listado'!$BC$155:$BC$1048576,0),MATCH((CUADRO!N$5&amp;$E761),'Hoja de Trabajo para listado'!$BC$151:$CB$151,0)),0)+IFERROR(INDEX('Hoja de Trabajo para listado'!$DE$153:$DG$274,MATCH($A761,'Hoja de Trabajo para listado'!$DE$153:$DE$1048576,0),MATCH((CUADRO!N$5&amp;$E761),'Hoja de Trabajo para listado'!$DE$151:$DG$151,0)),0)+IFERROR(INDEX('Hoja de Trabajo para listado'!$CD$155:$DC$1048576,MATCH($A761,'Hoja de Trabajo para listado'!$CD$155:$CD$1048576,0),MATCH((CUADRO!N$5&amp;$E761),'Hoja de Trabajo para listado'!$CD$151:$DC$151,0)),0)</f>
        <v>0</v>
      </c>
      <c r="O761" s="255">
        <f ca="1">+IFERROR(INDEX('Hoja de Trabajo para listado'!$A$155:$Z$1048576,MATCH($A761,'Hoja de Trabajo para listado'!$A$155:$A$1048576,0),MATCH((CUADRO!O$5&amp;$E761),'Hoja de Trabajo para listado'!$A$151:$Z$151,0)),0)+IFERROR(INDEX('Hoja de Trabajo para listado'!$AB$155:$BA$1048576,MATCH($A761,'Hoja de Trabajo para listado'!$AB$155:$AB$1048576,0),MATCH((CUADRO!O$5&amp;$E761),'Hoja de Trabajo para listado'!$AB$151:$BA$151,0)),0)+IFERROR(INDEX('Hoja de Trabajo para listado'!$BC$155:$CB$1048576,MATCH($A761,'Hoja de Trabajo para listado'!$BC$155:$BC$1048576,0),MATCH((CUADRO!O$5&amp;$E761),'Hoja de Trabajo para listado'!$BC$151:$CB$151,0)),0)+IFERROR(INDEX('Hoja de Trabajo para listado'!$DE$153:$DG$274,MATCH($A761,'Hoja de Trabajo para listado'!$DE$153:$DE$1048576,0),MATCH((CUADRO!O$5&amp;$E761),'Hoja de Trabajo para listado'!$DE$151:$DG$151,0)),0)+IFERROR(INDEX('Hoja de Trabajo para listado'!$CD$155:$DC$1048576,MATCH($A761,'Hoja de Trabajo para listado'!$CD$155:$CD$1048576,0),MATCH((CUADRO!O$5&amp;$E761),'Hoja de Trabajo para listado'!$CD$151:$DC$151,0)),0)</f>
        <v>0</v>
      </c>
      <c r="P761" s="255">
        <f ca="1">+IFERROR(INDEX('Hoja de Trabajo para listado'!$A$155:$Z$1048576,MATCH($A761,'Hoja de Trabajo para listado'!$A$155:$A$1048576,0),MATCH((CUADRO!P$5&amp;$E761),'Hoja de Trabajo para listado'!$A$151:$Z$151,0)),0)+IFERROR(INDEX('Hoja de Trabajo para listado'!$AB$155:$BA$1048576,MATCH($A761,'Hoja de Trabajo para listado'!$AB$155:$AB$1048576,0),MATCH((CUADRO!P$5&amp;$E761),'Hoja de Trabajo para listado'!$AB$151:$BA$151,0)),0)+IFERROR(INDEX('Hoja de Trabajo para listado'!$BC$155:$CB$1048576,MATCH($A761,'Hoja de Trabajo para listado'!$BC$155:$BC$1048576,0),MATCH((CUADRO!P$5&amp;$E761),'Hoja de Trabajo para listado'!$BC$151:$CB$151,0)),0)+IFERROR(INDEX('Hoja de Trabajo para listado'!$DE$153:$DG$274,MATCH($A761,'Hoja de Trabajo para listado'!$DE$153:$DE$1048576,0),MATCH((CUADRO!P$5&amp;$E761),'Hoja de Trabajo para listado'!$DE$151:$DG$151,0)),0)+IFERROR(INDEX('Hoja de Trabajo para listado'!$CD$155:$DC$1048576,MATCH($A761,'Hoja de Trabajo para listado'!$CD$155:$CD$1048576,0),MATCH((CUADRO!P$5&amp;$E761),'Hoja de Trabajo para listado'!$CD$151:$DC$151,0)),0)</f>
        <v>0</v>
      </c>
      <c r="Q761" s="255">
        <f ca="1">+IFERROR(INDEX('Hoja de Trabajo para listado'!$A$155:$Z$1048576,MATCH($A761,'Hoja de Trabajo para listado'!$A$155:$A$1048576,0),MATCH((CUADRO!Q$5&amp;$E761),'Hoja de Trabajo para listado'!$A$151:$Z$151,0)),0)+IFERROR(INDEX('Hoja de Trabajo para listado'!$AB$155:$BA$1048576,MATCH($A761,'Hoja de Trabajo para listado'!$AB$155:$AB$1048576,0),MATCH((CUADRO!Q$5&amp;$E761),'Hoja de Trabajo para listado'!$AB$151:$BA$151,0)),0)+IFERROR(INDEX('Hoja de Trabajo para listado'!$BC$155:$CB$1048576,MATCH($A761,'Hoja de Trabajo para listado'!$BC$155:$BC$1048576,0),MATCH((CUADRO!Q$5&amp;$E761),'Hoja de Trabajo para listado'!$BC$151:$CB$151,0)),0)+IFERROR(INDEX('Hoja de Trabajo para listado'!$DE$153:$DG$274,MATCH($A761,'Hoja de Trabajo para listado'!$DE$153:$DE$1048576,0),MATCH((CUADRO!Q$5&amp;$E761),'Hoja de Trabajo para listado'!$DE$151:$DG$151,0)),0)+IFERROR(INDEX('Hoja de Trabajo para listado'!$CD$155:$DC$1048576,MATCH($A761,'Hoja de Trabajo para listado'!$CD$155:$CD$1048576,0),MATCH((CUADRO!Q$5&amp;$E761),'Hoja de Trabajo para listado'!$CD$151:$DC$151,0)),0)</f>
        <v>0</v>
      </c>
      <c r="R761" s="255">
        <f t="shared" ca="1" si="24"/>
        <v>0</v>
      </c>
      <c r="S761" s="262">
        <f ca="1">+R760+R761</f>
        <v>0</v>
      </c>
      <c r="T761" s="255">
        <f ca="1">+S761</f>
        <v>0</v>
      </c>
      <c r="U761" s="254">
        <f t="shared" si="25"/>
        <v>2</v>
      </c>
      <c r="V761" s="362" t="str">
        <f>+VLOOKUP(A761,bd_lista!$A$3:$E$590,5,FALSE)</f>
        <v>Gobiernos Autonomos Municipales</v>
      </c>
      <c r="W761" s="362"/>
      <c r="X761" s="254">
        <f>+VLOOKUP(A761,[2]Sheet1!$A$13:$D$744,4,FALSE)</f>
        <v>0</v>
      </c>
      <c r="Y761" s="254" t="e">
        <f>+VLOOKUP(X761,bd_lista!$A$3:$C$590,3,FALSE)</f>
        <v>#N/A</v>
      </c>
      <c r="Z761" s="314"/>
      <c r="AA761" s="315"/>
    </row>
    <row r="762" spans="1:27" customFormat="1" ht="15" hidden="1" customHeight="1">
      <c r="A762" s="32">
        <v>1426</v>
      </c>
      <c r="B762" s="306">
        <f>+A762</f>
        <v>1426</v>
      </c>
      <c r="C762" s="259" t="str">
        <f>+VLOOKUP(A762,bd_lista!$A$3:$C$590,3,FALSE)</f>
        <v>Gobierno Autónomo Municipal de Salinas de G. Mendoza</v>
      </c>
      <c r="D762" s="361" t="str">
        <f>+C762</f>
        <v>Gobierno Autónomo Municipal de Salinas de G. Mendoza</v>
      </c>
      <c r="E762" s="254" t="s">
        <v>1313</v>
      </c>
      <c r="F762" s="255">
        <f ca="1">+IFERROR(INDEX('Hoja de Trabajo para listado'!$A$155:$Z$1048576,MATCH($A762,'Hoja de Trabajo para listado'!$A$155:$A$1048576,0),MATCH((CUADRO!F$5&amp;$E762),'Hoja de Trabajo para listado'!$A$151:$Z$151,0)),0)+IFERROR(INDEX('Hoja de Trabajo para listado'!$AB$155:$BA$1048576,MATCH($A762,'Hoja de Trabajo para listado'!$AB$155:$AB$1048576,0),MATCH((CUADRO!F$5&amp;$E762),'Hoja de Trabajo para listado'!$AB$151:$BA$151,0)),0)+IFERROR(INDEX('Hoja de Trabajo para listado'!$BC$155:$CB$1048576,MATCH($A762,'Hoja de Trabajo para listado'!$BC$155:$BC$1048576,0),MATCH((CUADRO!F$5&amp;$E762),'Hoja de Trabajo para listado'!$BC$151:$CB$151,0)),0)+IFERROR(INDEX('Hoja de Trabajo para listado'!$DE$153:$DG$274,MATCH($A762,'Hoja de Trabajo para listado'!$DE$153:$DE$1048576,0),MATCH((CUADRO!F$5&amp;$E762),'Hoja de Trabajo para listado'!$DE$151:$DG$151,0)),0)+IFERROR(INDEX('Hoja de Trabajo para listado'!$CD$155:$DC$1048576,MATCH($A762,'Hoja de Trabajo para listado'!$CD$155:$CD$1048576,0),MATCH((CUADRO!F$5&amp;$E762),'Hoja de Trabajo para listado'!$CD$151:$DC$151,0)),0)</f>
        <v>0</v>
      </c>
      <c r="G762" s="255">
        <f ca="1">+IFERROR(INDEX('Hoja de Trabajo para listado'!$A$155:$Z$1048576,MATCH($A762,'Hoja de Trabajo para listado'!$A$155:$A$1048576,0),MATCH((CUADRO!G$5&amp;$E762),'Hoja de Trabajo para listado'!$A$151:$Z$151,0)),0)+IFERROR(INDEX('Hoja de Trabajo para listado'!$AB$155:$BA$1048576,MATCH($A762,'Hoja de Trabajo para listado'!$AB$155:$AB$1048576,0),MATCH((CUADRO!G$5&amp;$E762),'Hoja de Trabajo para listado'!$AB$151:$BA$151,0)),0)+IFERROR(INDEX('Hoja de Trabajo para listado'!$BC$155:$CB$1048576,MATCH($A762,'Hoja de Trabajo para listado'!$BC$155:$BC$1048576,0),MATCH((CUADRO!G$5&amp;$E762),'Hoja de Trabajo para listado'!$BC$151:$CB$151,0)),0)+IFERROR(INDEX('Hoja de Trabajo para listado'!$DE$153:$DG$274,MATCH($A762,'Hoja de Trabajo para listado'!$DE$153:$DE$1048576,0),MATCH((CUADRO!G$5&amp;$E762),'Hoja de Trabajo para listado'!$DE$151:$DG$151,0)),0)+IFERROR(INDEX('Hoja de Trabajo para listado'!$CD$155:$DC$1048576,MATCH($A762,'Hoja de Trabajo para listado'!$CD$155:$CD$1048576,0),MATCH((CUADRO!G$5&amp;$E762),'Hoja de Trabajo para listado'!$CD$151:$DC$151,0)),0)</f>
        <v>0</v>
      </c>
      <c r="H762" s="255">
        <f ca="1">+IFERROR(INDEX('Hoja de Trabajo para listado'!$A$155:$Z$1048576,MATCH($A762,'Hoja de Trabajo para listado'!$A$155:$A$1048576,0),MATCH((CUADRO!H$5&amp;$E762),'Hoja de Trabajo para listado'!$A$151:$Z$151,0)),0)+IFERROR(INDEX('Hoja de Trabajo para listado'!$AB$155:$BA$1048576,MATCH($A762,'Hoja de Trabajo para listado'!$AB$155:$AB$1048576,0),MATCH((CUADRO!H$5&amp;$E762),'Hoja de Trabajo para listado'!$AB$151:$BA$151,0)),0)+IFERROR(INDEX('Hoja de Trabajo para listado'!$BC$155:$CB$1048576,MATCH($A762,'Hoja de Trabajo para listado'!$BC$155:$BC$1048576,0),MATCH((CUADRO!H$5&amp;$E762),'Hoja de Trabajo para listado'!$BC$151:$CB$151,0)),0)+IFERROR(INDEX('Hoja de Trabajo para listado'!$DE$153:$DG$274,MATCH($A762,'Hoja de Trabajo para listado'!$DE$153:$DE$1048576,0),MATCH((CUADRO!H$5&amp;$E762),'Hoja de Trabajo para listado'!$DE$151:$DG$151,0)),0)+IFERROR(INDEX('Hoja de Trabajo para listado'!$CD$155:$DC$1048576,MATCH($A762,'Hoja de Trabajo para listado'!$CD$155:$CD$1048576,0),MATCH((CUADRO!H$5&amp;$E762),'Hoja de Trabajo para listado'!$CD$151:$DC$151,0)),0)</f>
        <v>0</v>
      </c>
      <c r="I762" s="255">
        <f ca="1">+IFERROR(INDEX('Hoja de Trabajo para listado'!$A$155:$Z$1048576,MATCH($A762,'Hoja de Trabajo para listado'!$A$155:$A$1048576,0),MATCH((CUADRO!I$5&amp;$E762),'Hoja de Trabajo para listado'!$A$151:$Z$151,0)),0)+IFERROR(INDEX('Hoja de Trabajo para listado'!$AB$155:$BA$1048576,MATCH($A762,'Hoja de Trabajo para listado'!$AB$155:$AB$1048576,0),MATCH((CUADRO!I$5&amp;$E762),'Hoja de Trabajo para listado'!$AB$151:$BA$151,0)),0)+IFERROR(INDEX('Hoja de Trabajo para listado'!$BC$155:$CB$1048576,MATCH($A762,'Hoja de Trabajo para listado'!$BC$155:$BC$1048576,0),MATCH((CUADRO!I$5&amp;$E762),'Hoja de Trabajo para listado'!$BC$151:$CB$151,0)),0)+IFERROR(INDEX('Hoja de Trabajo para listado'!$DE$153:$DG$274,MATCH($A762,'Hoja de Trabajo para listado'!$DE$153:$DE$1048576,0),MATCH((CUADRO!I$5&amp;$E762),'Hoja de Trabajo para listado'!$DE$151:$DG$151,0)),0)+IFERROR(INDEX('Hoja de Trabajo para listado'!$CD$155:$DC$1048576,MATCH($A762,'Hoja de Trabajo para listado'!$CD$155:$CD$1048576,0),MATCH((CUADRO!I$5&amp;$E762),'Hoja de Trabajo para listado'!$CD$151:$DC$151,0)),0)</f>
        <v>0</v>
      </c>
      <c r="J762" s="255">
        <f ca="1">+IFERROR(INDEX('Hoja de Trabajo para listado'!$A$155:$Z$1048576,MATCH($A762,'Hoja de Trabajo para listado'!$A$155:$A$1048576,0),MATCH((CUADRO!J$5&amp;$E762),'Hoja de Trabajo para listado'!$A$151:$Z$151,0)),0)+IFERROR(INDEX('Hoja de Trabajo para listado'!$AB$155:$BA$1048576,MATCH($A762,'Hoja de Trabajo para listado'!$AB$155:$AB$1048576,0),MATCH((CUADRO!J$5&amp;$E762),'Hoja de Trabajo para listado'!$AB$151:$BA$151,0)),0)+IFERROR(INDEX('Hoja de Trabajo para listado'!$BC$155:$CB$1048576,MATCH($A762,'Hoja de Trabajo para listado'!$BC$155:$BC$1048576,0),MATCH((CUADRO!J$5&amp;$E762),'Hoja de Trabajo para listado'!$BC$151:$CB$151,0)),0)+IFERROR(INDEX('Hoja de Trabajo para listado'!$DE$153:$DG$274,MATCH($A762,'Hoja de Trabajo para listado'!$DE$153:$DE$1048576,0),MATCH((CUADRO!J$5&amp;$E762),'Hoja de Trabajo para listado'!$DE$151:$DG$151,0)),0)+IFERROR(INDEX('Hoja de Trabajo para listado'!$CD$155:$DC$1048576,MATCH($A762,'Hoja de Trabajo para listado'!$CD$155:$CD$1048576,0),MATCH((CUADRO!J$5&amp;$E762),'Hoja de Trabajo para listado'!$CD$151:$DC$151,0)),0)</f>
        <v>0</v>
      </c>
      <c r="K762" s="255">
        <f ca="1">+IFERROR(INDEX('Hoja de Trabajo para listado'!$A$155:$Z$1048576,MATCH($A762,'Hoja de Trabajo para listado'!$A$155:$A$1048576,0),MATCH((CUADRO!K$5&amp;$E762),'Hoja de Trabajo para listado'!$A$151:$Z$151,0)),0)+IFERROR(INDEX('Hoja de Trabajo para listado'!$AB$155:$BA$1048576,MATCH($A762,'Hoja de Trabajo para listado'!$AB$155:$AB$1048576,0),MATCH((CUADRO!K$5&amp;$E762),'Hoja de Trabajo para listado'!$AB$151:$BA$151,0)),0)+IFERROR(INDEX('Hoja de Trabajo para listado'!$BC$155:$CB$1048576,MATCH($A762,'Hoja de Trabajo para listado'!$BC$155:$BC$1048576,0),MATCH((CUADRO!K$5&amp;$E762),'Hoja de Trabajo para listado'!$BC$151:$CB$151,0)),0)+IFERROR(INDEX('Hoja de Trabajo para listado'!$DE$153:$DG$274,MATCH($A762,'Hoja de Trabajo para listado'!$DE$153:$DE$1048576,0),MATCH((CUADRO!K$5&amp;$E762),'Hoja de Trabajo para listado'!$DE$151:$DG$151,0)),0)+IFERROR(INDEX('Hoja de Trabajo para listado'!$CD$155:$DC$1048576,MATCH($A762,'Hoja de Trabajo para listado'!$CD$155:$CD$1048576,0),MATCH((CUADRO!K$5&amp;$E762),'Hoja de Trabajo para listado'!$CD$151:$DC$151,0)),0)</f>
        <v>0</v>
      </c>
      <c r="L762" s="255">
        <f ca="1">+IFERROR(INDEX('Hoja de Trabajo para listado'!$A$155:$Z$1048576,MATCH($A762,'Hoja de Trabajo para listado'!$A$155:$A$1048576,0),MATCH((CUADRO!L$5&amp;$E762),'Hoja de Trabajo para listado'!$A$151:$Z$151,0)),0)+IFERROR(INDEX('Hoja de Trabajo para listado'!$AB$155:$BA$1048576,MATCH($A762,'Hoja de Trabajo para listado'!$AB$155:$AB$1048576,0),MATCH((CUADRO!L$5&amp;$E762),'Hoja de Trabajo para listado'!$AB$151:$BA$151,0)),0)+IFERROR(INDEX('Hoja de Trabajo para listado'!$BC$155:$CB$1048576,MATCH($A762,'Hoja de Trabajo para listado'!$BC$155:$BC$1048576,0),MATCH((CUADRO!L$5&amp;$E762),'Hoja de Trabajo para listado'!$BC$151:$CB$151,0)),0)+IFERROR(INDEX('Hoja de Trabajo para listado'!$DE$153:$DG$274,MATCH($A762,'Hoja de Trabajo para listado'!$DE$153:$DE$1048576,0),MATCH((CUADRO!L$5&amp;$E762),'Hoja de Trabajo para listado'!$DE$151:$DG$151,0)),0)+IFERROR(INDEX('Hoja de Trabajo para listado'!$CD$155:$DC$1048576,MATCH($A762,'Hoja de Trabajo para listado'!$CD$155:$CD$1048576,0),MATCH((CUADRO!L$5&amp;$E762),'Hoja de Trabajo para listado'!$CD$151:$DC$151,0)),0)</f>
        <v>0</v>
      </c>
      <c r="M762" s="255">
        <f ca="1">+IFERROR(INDEX('Hoja de Trabajo para listado'!$A$155:$Z$1048576,MATCH($A762,'Hoja de Trabajo para listado'!$A$155:$A$1048576,0),MATCH((CUADRO!M$5&amp;$E762),'Hoja de Trabajo para listado'!$A$151:$Z$151,0)),0)+IFERROR(INDEX('Hoja de Trabajo para listado'!$AB$155:$BA$1048576,MATCH($A762,'Hoja de Trabajo para listado'!$AB$155:$AB$1048576,0),MATCH((CUADRO!M$5&amp;$E762),'Hoja de Trabajo para listado'!$AB$151:$BA$151,0)),0)+IFERROR(INDEX('Hoja de Trabajo para listado'!$BC$155:$CB$1048576,MATCH($A762,'Hoja de Trabajo para listado'!$BC$155:$BC$1048576,0),MATCH((CUADRO!M$5&amp;$E762),'Hoja de Trabajo para listado'!$BC$151:$CB$151,0)),0)+IFERROR(INDEX('Hoja de Trabajo para listado'!$DE$153:$DG$274,MATCH($A762,'Hoja de Trabajo para listado'!$DE$153:$DE$1048576,0),MATCH((CUADRO!M$5&amp;$E762),'Hoja de Trabajo para listado'!$DE$151:$DG$151,0)),0)+IFERROR(INDEX('Hoja de Trabajo para listado'!$CD$155:$DC$1048576,MATCH($A762,'Hoja de Trabajo para listado'!$CD$155:$CD$1048576,0),MATCH((CUADRO!M$5&amp;$E762),'Hoja de Trabajo para listado'!$CD$151:$DC$151,0)),0)</f>
        <v>0</v>
      </c>
      <c r="N762" s="255">
        <f ca="1">+IFERROR(INDEX('Hoja de Trabajo para listado'!$A$155:$Z$1048576,MATCH($A762,'Hoja de Trabajo para listado'!$A$155:$A$1048576,0),MATCH((CUADRO!N$5&amp;$E762),'Hoja de Trabajo para listado'!$A$151:$Z$151,0)),0)+IFERROR(INDEX('Hoja de Trabajo para listado'!$AB$155:$BA$1048576,MATCH($A762,'Hoja de Trabajo para listado'!$AB$155:$AB$1048576,0),MATCH((CUADRO!N$5&amp;$E762),'Hoja de Trabajo para listado'!$AB$151:$BA$151,0)),0)+IFERROR(INDEX('Hoja de Trabajo para listado'!$BC$155:$CB$1048576,MATCH($A762,'Hoja de Trabajo para listado'!$BC$155:$BC$1048576,0),MATCH((CUADRO!N$5&amp;$E762),'Hoja de Trabajo para listado'!$BC$151:$CB$151,0)),0)+IFERROR(INDEX('Hoja de Trabajo para listado'!$DE$153:$DG$274,MATCH($A762,'Hoja de Trabajo para listado'!$DE$153:$DE$1048576,0),MATCH((CUADRO!N$5&amp;$E762),'Hoja de Trabajo para listado'!$DE$151:$DG$151,0)),0)+IFERROR(INDEX('Hoja de Trabajo para listado'!$CD$155:$DC$1048576,MATCH($A762,'Hoja de Trabajo para listado'!$CD$155:$CD$1048576,0),MATCH((CUADRO!N$5&amp;$E762),'Hoja de Trabajo para listado'!$CD$151:$DC$151,0)),0)</f>
        <v>0</v>
      </c>
      <c r="O762" s="255">
        <f ca="1">+IFERROR(INDEX('Hoja de Trabajo para listado'!$A$155:$Z$1048576,MATCH($A762,'Hoja de Trabajo para listado'!$A$155:$A$1048576,0),MATCH((CUADRO!O$5&amp;$E762),'Hoja de Trabajo para listado'!$A$151:$Z$151,0)),0)+IFERROR(INDEX('Hoja de Trabajo para listado'!$AB$155:$BA$1048576,MATCH($A762,'Hoja de Trabajo para listado'!$AB$155:$AB$1048576,0),MATCH((CUADRO!O$5&amp;$E762),'Hoja de Trabajo para listado'!$AB$151:$BA$151,0)),0)+IFERROR(INDEX('Hoja de Trabajo para listado'!$BC$155:$CB$1048576,MATCH($A762,'Hoja de Trabajo para listado'!$BC$155:$BC$1048576,0),MATCH((CUADRO!O$5&amp;$E762),'Hoja de Trabajo para listado'!$BC$151:$CB$151,0)),0)+IFERROR(INDEX('Hoja de Trabajo para listado'!$DE$153:$DG$274,MATCH($A762,'Hoja de Trabajo para listado'!$DE$153:$DE$1048576,0),MATCH((CUADRO!O$5&amp;$E762),'Hoja de Trabajo para listado'!$DE$151:$DG$151,0)),0)+IFERROR(INDEX('Hoja de Trabajo para listado'!$CD$155:$DC$1048576,MATCH($A762,'Hoja de Trabajo para listado'!$CD$155:$CD$1048576,0),MATCH((CUADRO!O$5&amp;$E762),'Hoja de Trabajo para listado'!$CD$151:$DC$151,0)),0)</f>
        <v>0</v>
      </c>
      <c r="P762" s="255">
        <f ca="1">+IFERROR(INDEX('Hoja de Trabajo para listado'!$A$155:$Z$1048576,MATCH($A762,'Hoja de Trabajo para listado'!$A$155:$A$1048576,0),MATCH((CUADRO!P$5&amp;$E762),'Hoja de Trabajo para listado'!$A$151:$Z$151,0)),0)+IFERROR(INDEX('Hoja de Trabajo para listado'!$AB$155:$BA$1048576,MATCH($A762,'Hoja de Trabajo para listado'!$AB$155:$AB$1048576,0),MATCH((CUADRO!P$5&amp;$E762),'Hoja de Trabajo para listado'!$AB$151:$BA$151,0)),0)+IFERROR(INDEX('Hoja de Trabajo para listado'!$BC$155:$CB$1048576,MATCH($A762,'Hoja de Trabajo para listado'!$BC$155:$BC$1048576,0),MATCH((CUADRO!P$5&amp;$E762),'Hoja de Trabajo para listado'!$BC$151:$CB$151,0)),0)+IFERROR(INDEX('Hoja de Trabajo para listado'!$DE$153:$DG$274,MATCH($A762,'Hoja de Trabajo para listado'!$DE$153:$DE$1048576,0),MATCH((CUADRO!P$5&amp;$E762),'Hoja de Trabajo para listado'!$DE$151:$DG$151,0)),0)+IFERROR(INDEX('Hoja de Trabajo para listado'!$CD$155:$DC$1048576,MATCH($A762,'Hoja de Trabajo para listado'!$CD$155:$CD$1048576,0),MATCH((CUADRO!P$5&amp;$E762),'Hoja de Trabajo para listado'!$CD$151:$DC$151,0)),0)</f>
        <v>0</v>
      </c>
      <c r="Q762" s="255">
        <f ca="1">+IFERROR(INDEX('Hoja de Trabajo para listado'!$A$155:$Z$1048576,MATCH($A762,'Hoja de Trabajo para listado'!$A$155:$A$1048576,0),MATCH((CUADRO!Q$5&amp;$E762),'Hoja de Trabajo para listado'!$A$151:$Z$151,0)),0)+IFERROR(INDEX('Hoja de Trabajo para listado'!$AB$155:$BA$1048576,MATCH($A762,'Hoja de Trabajo para listado'!$AB$155:$AB$1048576,0),MATCH((CUADRO!Q$5&amp;$E762),'Hoja de Trabajo para listado'!$AB$151:$BA$151,0)),0)+IFERROR(INDEX('Hoja de Trabajo para listado'!$BC$155:$CB$1048576,MATCH($A762,'Hoja de Trabajo para listado'!$BC$155:$BC$1048576,0),MATCH((CUADRO!Q$5&amp;$E762),'Hoja de Trabajo para listado'!$BC$151:$CB$151,0)),0)+IFERROR(INDEX('Hoja de Trabajo para listado'!$DE$153:$DG$274,MATCH($A762,'Hoja de Trabajo para listado'!$DE$153:$DE$1048576,0),MATCH((CUADRO!Q$5&amp;$E762),'Hoja de Trabajo para listado'!$DE$151:$DG$151,0)),0)+IFERROR(INDEX('Hoja de Trabajo para listado'!$CD$155:$DC$1048576,MATCH($A762,'Hoja de Trabajo para listado'!$CD$155:$CD$1048576,0),MATCH((CUADRO!Q$5&amp;$E762),'Hoja de Trabajo para listado'!$CD$151:$DC$151,0)),0)</f>
        <v>0</v>
      </c>
      <c r="R762" s="255">
        <f t="shared" ca="1" si="24"/>
        <v>0</v>
      </c>
      <c r="S762" s="262"/>
      <c r="T762" s="255">
        <f ca="1">+T763</f>
        <v>0</v>
      </c>
      <c r="U762" s="254">
        <f t="shared" si="25"/>
        <v>1</v>
      </c>
      <c r="V762" s="362" t="str">
        <f>+VLOOKUP(A762,bd_lista!$A$3:$E$590,5,FALSE)</f>
        <v>Gobiernos Autonomos Municipales</v>
      </c>
      <c r="W762" s="361" t="str">
        <f>+V762</f>
        <v>Gobiernos Autonomos Municipales</v>
      </c>
      <c r="X762" s="254">
        <f>+VLOOKUP(A762,[2]Sheet1!$A$13:$D$744,4,FALSE)</f>
        <v>0</v>
      </c>
      <c r="Y762" s="254" t="e">
        <f>+VLOOKUP(X762,bd_lista!$A$3:$C$590,3,FALSE)</f>
        <v>#N/A</v>
      </c>
      <c r="Z762" s="316">
        <f>+X762</f>
        <v>0</v>
      </c>
      <c r="AA762" s="317" t="e">
        <f>+Y762</f>
        <v>#N/A</v>
      </c>
    </row>
    <row r="763" spans="1:27" customFormat="1" ht="15" hidden="1" customHeight="1">
      <c r="A763" s="32">
        <v>1426</v>
      </c>
      <c r="B763" s="307"/>
      <c r="C763" s="259" t="str">
        <f>+VLOOKUP(A763,bd_lista!$A$3:$C$590,3,FALSE)</f>
        <v>Gobierno Autónomo Municipal de Salinas de G. Mendoza</v>
      </c>
      <c r="D763" s="362"/>
      <c r="E763" s="256" t="s">
        <v>1314</v>
      </c>
      <c r="F763" s="255">
        <f ca="1">+IFERROR(INDEX('Hoja de Trabajo para listado'!$A$155:$Z$1048576,MATCH($A763,'Hoja de Trabajo para listado'!$A$155:$A$1048576,0),MATCH((CUADRO!F$5&amp;$E763),'Hoja de Trabajo para listado'!$A$151:$Z$151,0)),0)+IFERROR(INDEX('Hoja de Trabajo para listado'!$AB$155:$BA$1048576,MATCH($A763,'Hoja de Trabajo para listado'!$AB$155:$AB$1048576,0),MATCH((CUADRO!F$5&amp;$E763),'Hoja de Trabajo para listado'!$AB$151:$BA$151,0)),0)+IFERROR(INDEX('Hoja de Trabajo para listado'!$BC$155:$CB$1048576,MATCH($A763,'Hoja de Trabajo para listado'!$BC$155:$BC$1048576,0),MATCH((CUADRO!F$5&amp;$E763),'Hoja de Trabajo para listado'!$BC$151:$CB$151,0)),0)+IFERROR(INDEX('Hoja de Trabajo para listado'!$DE$153:$DG$274,MATCH($A763,'Hoja de Trabajo para listado'!$DE$153:$DE$1048576,0),MATCH((CUADRO!F$5&amp;$E763),'Hoja de Trabajo para listado'!$DE$151:$DG$151,0)),0)+IFERROR(INDEX('Hoja de Trabajo para listado'!$CD$155:$DC$1048576,MATCH($A763,'Hoja de Trabajo para listado'!$CD$155:$CD$1048576,0),MATCH((CUADRO!F$5&amp;$E763),'Hoja de Trabajo para listado'!$CD$151:$DC$151,0)),0)</f>
        <v>0</v>
      </c>
      <c r="G763" s="255">
        <f ca="1">+IFERROR(INDEX('Hoja de Trabajo para listado'!$A$155:$Z$1048576,MATCH($A763,'Hoja de Trabajo para listado'!$A$155:$A$1048576,0),MATCH((CUADRO!G$5&amp;$E763),'Hoja de Trabajo para listado'!$A$151:$Z$151,0)),0)+IFERROR(INDEX('Hoja de Trabajo para listado'!$AB$155:$BA$1048576,MATCH($A763,'Hoja de Trabajo para listado'!$AB$155:$AB$1048576,0),MATCH((CUADRO!G$5&amp;$E763),'Hoja de Trabajo para listado'!$AB$151:$BA$151,0)),0)+IFERROR(INDEX('Hoja de Trabajo para listado'!$BC$155:$CB$1048576,MATCH($A763,'Hoja de Trabajo para listado'!$BC$155:$BC$1048576,0),MATCH((CUADRO!G$5&amp;$E763),'Hoja de Trabajo para listado'!$BC$151:$CB$151,0)),0)+IFERROR(INDEX('Hoja de Trabajo para listado'!$DE$153:$DG$274,MATCH($A763,'Hoja de Trabajo para listado'!$DE$153:$DE$1048576,0),MATCH((CUADRO!G$5&amp;$E763),'Hoja de Trabajo para listado'!$DE$151:$DG$151,0)),0)+IFERROR(INDEX('Hoja de Trabajo para listado'!$CD$155:$DC$1048576,MATCH($A763,'Hoja de Trabajo para listado'!$CD$155:$CD$1048576,0),MATCH((CUADRO!G$5&amp;$E763),'Hoja de Trabajo para listado'!$CD$151:$DC$151,0)),0)</f>
        <v>0</v>
      </c>
      <c r="H763" s="255">
        <f ca="1">+IFERROR(INDEX('Hoja de Trabajo para listado'!$A$155:$Z$1048576,MATCH($A763,'Hoja de Trabajo para listado'!$A$155:$A$1048576,0),MATCH((CUADRO!H$5&amp;$E763),'Hoja de Trabajo para listado'!$A$151:$Z$151,0)),0)+IFERROR(INDEX('Hoja de Trabajo para listado'!$AB$155:$BA$1048576,MATCH($A763,'Hoja de Trabajo para listado'!$AB$155:$AB$1048576,0),MATCH((CUADRO!H$5&amp;$E763),'Hoja de Trabajo para listado'!$AB$151:$BA$151,0)),0)+IFERROR(INDEX('Hoja de Trabajo para listado'!$BC$155:$CB$1048576,MATCH($A763,'Hoja de Trabajo para listado'!$BC$155:$BC$1048576,0),MATCH((CUADRO!H$5&amp;$E763),'Hoja de Trabajo para listado'!$BC$151:$CB$151,0)),0)+IFERROR(INDEX('Hoja de Trabajo para listado'!$DE$153:$DG$274,MATCH($A763,'Hoja de Trabajo para listado'!$DE$153:$DE$1048576,0),MATCH((CUADRO!H$5&amp;$E763),'Hoja de Trabajo para listado'!$DE$151:$DG$151,0)),0)+IFERROR(INDEX('Hoja de Trabajo para listado'!$CD$155:$DC$1048576,MATCH($A763,'Hoja de Trabajo para listado'!$CD$155:$CD$1048576,0),MATCH((CUADRO!H$5&amp;$E763),'Hoja de Trabajo para listado'!$CD$151:$DC$151,0)),0)</f>
        <v>0</v>
      </c>
      <c r="I763" s="255">
        <f ca="1">+IFERROR(INDEX('Hoja de Trabajo para listado'!$A$155:$Z$1048576,MATCH($A763,'Hoja de Trabajo para listado'!$A$155:$A$1048576,0),MATCH((CUADRO!I$5&amp;$E763),'Hoja de Trabajo para listado'!$A$151:$Z$151,0)),0)+IFERROR(INDEX('Hoja de Trabajo para listado'!$AB$155:$BA$1048576,MATCH($A763,'Hoja de Trabajo para listado'!$AB$155:$AB$1048576,0),MATCH((CUADRO!I$5&amp;$E763),'Hoja de Trabajo para listado'!$AB$151:$BA$151,0)),0)+IFERROR(INDEX('Hoja de Trabajo para listado'!$BC$155:$CB$1048576,MATCH($A763,'Hoja de Trabajo para listado'!$BC$155:$BC$1048576,0),MATCH((CUADRO!I$5&amp;$E763),'Hoja de Trabajo para listado'!$BC$151:$CB$151,0)),0)+IFERROR(INDEX('Hoja de Trabajo para listado'!$DE$153:$DG$274,MATCH($A763,'Hoja de Trabajo para listado'!$DE$153:$DE$1048576,0),MATCH((CUADRO!I$5&amp;$E763),'Hoja de Trabajo para listado'!$DE$151:$DG$151,0)),0)+IFERROR(INDEX('Hoja de Trabajo para listado'!$CD$155:$DC$1048576,MATCH($A763,'Hoja de Trabajo para listado'!$CD$155:$CD$1048576,0),MATCH((CUADRO!I$5&amp;$E763),'Hoja de Trabajo para listado'!$CD$151:$DC$151,0)),0)</f>
        <v>0</v>
      </c>
      <c r="J763" s="255">
        <f ca="1">+IFERROR(INDEX('Hoja de Trabajo para listado'!$A$155:$Z$1048576,MATCH($A763,'Hoja de Trabajo para listado'!$A$155:$A$1048576,0),MATCH((CUADRO!J$5&amp;$E763),'Hoja de Trabajo para listado'!$A$151:$Z$151,0)),0)+IFERROR(INDEX('Hoja de Trabajo para listado'!$AB$155:$BA$1048576,MATCH($A763,'Hoja de Trabajo para listado'!$AB$155:$AB$1048576,0),MATCH((CUADRO!J$5&amp;$E763),'Hoja de Trabajo para listado'!$AB$151:$BA$151,0)),0)+IFERROR(INDEX('Hoja de Trabajo para listado'!$BC$155:$CB$1048576,MATCH($A763,'Hoja de Trabajo para listado'!$BC$155:$BC$1048576,0),MATCH((CUADRO!J$5&amp;$E763),'Hoja de Trabajo para listado'!$BC$151:$CB$151,0)),0)+IFERROR(INDEX('Hoja de Trabajo para listado'!$DE$153:$DG$274,MATCH($A763,'Hoja de Trabajo para listado'!$DE$153:$DE$1048576,0),MATCH((CUADRO!J$5&amp;$E763),'Hoja de Trabajo para listado'!$DE$151:$DG$151,0)),0)+IFERROR(INDEX('Hoja de Trabajo para listado'!$CD$155:$DC$1048576,MATCH($A763,'Hoja de Trabajo para listado'!$CD$155:$CD$1048576,0),MATCH((CUADRO!J$5&amp;$E763),'Hoja de Trabajo para listado'!$CD$151:$DC$151,0)),0)</f>
        <v>0</v>
      </c>
      <c r="K763" s="255">
        <f ca="1">+IFERROR(INDEX('Hoja de Trabajo para listado'!$A$155:$Z$1048576,MATCH($A763,'Hoja de Trabajo para listado'!$A$155:$A$1048576,0),MATCH((CUADRO!K$5&amp;$E763),'Hoja de Trabajo para listado'!$A$151:$Z$151,0)),0)+IFERROR(INDEX('Hoja de Trabajo para listado'!$AB$155:$BA$1048576,MATCH($A763,'Hoja de Trabajo para listado'!$AB$155:$AB$1048576,0),MATCH((CUADRO!K$5&amp;$E763),'Hoja de Trabajo para listado'!$AB$151:$BA$151,0)),0)+IFERROR(INDEX('Hoja de Trabajo para listado'!$BC$155:$CB$1048576,MATCH($A763,'Hoja de Trabajo para listado'!$BC$155:$BC$1048576,0),MATCH((CUADRO!K$5&amp;$E763),'Hoja de Trabajo para listado'!$BC$151:$CB$151,0)),0)+IFERROR(INDEX('Hoja de Trabajo para listado'!$DE$153:$DG$274,MATCH($A763,'Hoja de Trabajo para listado'!$DE$153:$DE$1048576,0),MATCH((CUADRO!K$5&amp;$E763),'Hoja de Trabajo para listado'!$DE$151:$DG$151,0)),0)+IFERROR(INDEX('Hoja de Trabajo para listado'!$CD$155:$DC$1048576,MATCH($A763,'Hoja de Trabajo para listado'!$CD$155:$CD$1048576,0),MATCH((CUADRO!K$5&amp;$E763),'Hoja de Trabajo para listado'!$CD$151:$DC$151,0)),0)</f>
        <v>0</v>
      </c>
      <c r="L763" s="255">
        <f ca="1">+IFERROR(INDEX('Hoja de Trabajo para listado'!$A$155:$Z$1048576,MATCH($A763,'Hoja de Trabajo para listado'!$A$155:$A$1048576,0),MATCH((CUADRO!L$5&amp;$E763),'Hoja de Trabajo para listado'!$A$151:$Z$151,0)),0)+IFERROR(INDEX('Hoja de Trabajo para listado'!$AB$155:$BA$1048576,MATCH($A763,'Hoja de Trabajo para listado'!$AB$155:$AB$1048576,0),MATCH((CUADRO!L$5&amp;$E763),'Hoja de Trabajo para listado'!$AB$151:$BA$151,0)),0)+IFERROR(INDEX('Hoja de Trabajo para listado'!$BC$155:$CB$1048576,MATCH($A763,'Hoja de Trabajo para listado'!$BC$155:$BC$1048576,0),MATCH((CUADRO!L$5&amp;$E763),'Hoja de Trabajo para listado'!$BC$151:$CB$151,0)),0)+IFERROR(INDEX('Hoja de Trabajo para listado'!$DE$153:$DG$274,MATCH($A763,'Hoja de Trabajo para listado'!$DE$153:$DE$1048576,0),MATCH((CUADRO!L$5&amp;$E763),'Hoja de Trabajo para listado'!$DE$151:$DG$151,0)),0)+IFERROR(INDEX('Hoja de Trabajo para listado'!$CD$155:$DC$1048576,MATCH($A763,'Hoja de Trabajo para listado'!$CD$155:$CD$1048576,0),MATCH((CUADRO!L$5&amp;$E763),'Hoja de Trabajo para listado'!$CD$151:$DC$151,0)),0)</f>
        <v>0</v>
      </c>
      <c r="M763" s="255">
        <f ca="1">+IFERROR(INDEX('Hoja de Trabajo para listado'!$A$155:$Z$1048576,MATCH($A763,'Hoja de Trabajo para listado'!$A$155:$A$1048576,0),MATCH((CUADRO!M$5&amp;$E763),'Hoja de Trabajo para listado'!$A$151:$Z$151,0)),0)+IFERROR(INDEX('Hoja de Trabajo para listado'!$AB$155:$BA$1048576,MATCH($A763,'Hoja de Trabajo para listado'!$AB$155:$AB$1048576,0),MATCH((CUADRO!M$5&amp;$E763),'Hoja de Trabajo para listado'!$AB$151:$BA$151,0)),0)+IFERROR(INDEX('Hoja de Trabajo para listado'!$BC$155:$CB$1048576,MATCH($A763,'Hoja de Trabajo para listado'!$BC$155:$BC$1048576,0),MATCH((CUADRO!M$5&amp;$E763),'Hoja de Trabajo para listado'!$BC$151:$CB$151,0)),0)+IFERROR(INDEX('Hoja de Trabajo para listado'!$DE$153:$DG$274,MATCH($A763,'Hoja de Trabajo para listado'!$DE$153:$DE$1048576,0),MATCH((CUADRO!M$5&amp;$E763),'Hoja de Trabajo para listado'!$DE$151:$DG$151,0)),0)+IFERROR(INDEX('Hoja de Trabajo para listado'!$CD$155:$DC$1048576,MATCH($A763,'Hoja de Trabajo para listado'!$CD$155:$CD$1048576,0),MATCH((CUADRO!M$5&amp;$E763),'Hoja de Trabajo para listado'!$CD$151:$DC$151,0)),0)</f>
        <v>0</v>
      </c>
      <c r="N763" s="255">
        <f ca="1">+IFERROR(INDEX('Hoja de Trabajo para listado'!$A$155:$Z$1048576,MATCH($A763,'Hoja de Trabajo para listado'!$A$155:$A$1048576,0),MATCH((CUADRO!N$5&amp;$E763),'Hoja de Trabajo para listado'!$A$151:$Z$151,0)),0)+IFERROR(INDEX('Hoja de Trabajo para listado'!$AB$155:$BA$1048576,MATCH($A763,'Hoja de Trabajo para listado'!$AB$155:$AB$1048576,0),MATCH((CUADRO!N$5&amp;$E763),'Hoja de Trabajo para listado'!$AB$151:$BA$151,0)),0)+IFERROR(INDEX('Hoja de Trabajo para listado'!$BC$155:$CB$1048576,MATCH($A763,'Hoja de Trabajo para listado'!$BC$155:$BC$1048576,0),MATCH((CUADRO!N$5&amp;$E763),'Hoja de Trabajo para listado'!$BC$151:$CB$151,0)),0)+IFERROR(INDEX('Hoja de Trabajo para listado'!$DE$153:$DG$274,MATCH($A763,'Hoja de Trabajo para listado'!$DE$153:$DE$1048576,0),MATCH((CUADRO!N$5&amp;$E763),'Hoja de Trabajo para listado'!$DE$151:$DG$151,0)),0)+IFERROR(INDEX('Hoja de Trabajo para listado'!$CD$155:$DC$1048576,MATCH($A763,'Hoja de Trabajo para listado'!$CD$155:$CD$1048576,0),MATCH((CUADRO!N$5&amp;$E763),'Hoja de Trabajo para listado'!$CD$151:$DC$151,0)),0)</f>
        <v>0</v>
      </c>
      <c r="O763" s="255">
        <f ca="1">+IFERROR(INDEX('Hoja de Trabajo para listado'!$A$155:$Z$1048576,MATCH($A763,'Hoja de Trabajo para listado'!$A$155:$A$1048576,0),MATCH((CUADRO!O$5&amp;$E763),'Hoja de Trabajo para listado'!$A$151:$Z$151,0)),0)+IFERROR(INDEX('Hoja de Trabajo para listado'!$AB$155:$BA$1048576,MATCH($A763,'Hoja de Trabajo para listado'!$AB$155:$AB$1048576,0),MATCH((CUADRO!O$5&amp;$E763),'Hoja de Trabajo para listado'!$AB$151:$BA$151,0)),0)+IFERROR(INDEX('Hoja de Trabajo para listado'!$BC$155:$CB$1048576,MATCH($A763,'Hoja de Trabajo para listado'!$BC$155:$BC$1048576,0),MATCH((CUADRO!O$5&amp;$E763),'Hoja de Trabajo para listado'!$BC$151:$CB$151,0)),0)+IFERROR(INDEX('Hoja de Trabajo para listado'!$DE$153:$DG$274,MATCH($A763,'Hoja de Trabajo para listado'!$DE$153:$DE$1048576,0),MATCH((CUADRO!O$5&amp;$E763),'Hoja de Trabajo para listado'!$DE$151:$DG$151,0)),0)+IFERROR(INDEX('Hoja de Trabajo para listado'!$CD$155:$DC$1048576,MATCH($A763,'Hoja de Trabajo para listado'!$CD$155:$CD$1048576,0),MATCH((CUADRO!O$5&amp;$E763),'Hoja de Trabajo para listado'!$CD$151:$DC$151,0)),0)</f>
        <v>0</v>
      </c>
      <c r="P763" s="255">
        <f ca="1">+IFERROR(INDEX('Hoja de Trabajo para listado'!$A$155:$Z$1048576,MATCH($A763,'Hoja de Trabajo para listado'!$A$155:$A$1048576,0),MATCH((CUADRO!P$5&amp;$E763),'Hoja de Trabajo para listado'!$A$151:$Z$151,0)),0)+IFERROR(INDEX('Hoja de Trabajo para listado'!$AB$155:$BA$1048576,MATCH($A763,'Hoja de Trabajo para listado'!$AB$155:$AB$1048576,0),MATCH((CUADRO!P$5&amp;$E763),'Hoja de Trabajo para listado'!$AB$151:$BA$151,0)),0)+IFERROR(INDEX('Hoja de Trabajo para listado'!$BC$155:$CB$1048576,MATCH($A763,'Hoja de Trabajo para listado'!$BC$155:$BC$1048576,0),MATCH((CUADRO!P$5&amp;$E763),'Hoja de Trabajo para listado'!$BC$151:$CB$151,0)),0)+IFERROR(INDEX('Hoja de Trabajo para listado'!$DE$153:$DG$274,MATCH($A763,'Hoja de Trabajo para listado'!$DE$153:$DE$1048576,0),MATCH((CUADRO!P$5&amp;$E763),'Hoja de Trabajo para listado'!$DE$151:$DG$151,0)),0)+IFERROR(INDEX('Hoja de Trabajo para listado'!$CD$155:$DC$1048576,MATCH($A763,'Hoja de Trabajo para listado'!$CD$155:$CD$1048576,0),MATCH((CUADRO!P$5&amp;$E763),'Hoja de Trabajo para listado'!$CD$151:$DC$151,0)),0)</f>
        <v>0</v>
      </c>
      <c r="Q763" s="255">
        <f ca="1">+IFERROR(INDEX('Hoja de Trabajo para listado'!$A$155:$Z$1048576,MATCH($A763,'Hoja de Trabajo para listado'!$A$155:$A$1048576,0),MATCH((CUADRO!Q$5&amp;$E763),'Hoja de Trabajo para listado'!$A$151:$Z$151,0)),0)+IFERROR(INDEX('Hoja de Trabajo para listado'!$AB$155:$BA$1048576,MATCH($A763,'Hoja de Trabajo para listado'!$AB$155:$AB$1048576,0),MATCH((CUADRO!Q$5&amp;$E763),'Hoja de Trabajo para listado'!$AB$151:$BA$151,0)),0)+IFERROR(INDEX('Hoja de Trabajo para listado'!$BC$155:$CB$1048576,MATCH($A763,'Hoja de Trabajo para listado'!$BC$155:$BC$1048576,0),MATCH((CUADRO!Q$5&amp;$E763),'Hoja de Trabajo para listado'!$BC$151:$CB$151,0)),0)+IFERROR(INDEX('Hoja de Trabajo para listado'!$DE$153:$DG$274,MATCH($A763,'Hoja de Trabajo para listado'!$DE$153:$DE$1048576,0),MATCH((CUADRO!Q$5&amp;$E763),'Hoja de Trabajo para listado'!$DE$151:$DG$151,0)),0)+IFERROR(INDEX('Hoja de Trabajo para listado'!$CD$155:$DC$1048576,MATCH($A763,'Hoja de Trabajo para listado'!$CD$155:$CD$1048576,0),MATCH((CUADRO!Q$5&amp;$E763),'Hoja de Trabajo para listado'!$CD$151:$DC$151,0)),0)</f>
        <v>0</v>
      </c>
      <c r="R763" s="255">
        <f t="shared" ca="1" si="24"/>
        <v>0</v>
      </c>
      <c r="S763" s="262">
        <f ca="1">+R762+R763</f>
        <v>0</v>
      </c>
      <c r="T763" s="255">
        <f ca="1">+S763</f>
        <v>0</v>
      </c>
      <c r="U763" s="254">
        <f t="shared" si="25"/>
        <v>2</v>
      </c>
      <c r="V763" s="362" t="str">
        <f>+VLOOKUP(A763,bd_lista!$A$3:$E$590,5,FALSE)</f>
        <v>Gobiernos Autonomos Municipales</v>
      </c>
      <c r="W763" s="362"/>
      <c r="X763" s="254">
        <f>+VLOOKUP(A763,[2]Sheet1!$A$13:$D$744,4,FALSE)</f>
        <v>0</v>
      </c>
      <c r="Y763" s="254" t="e">
        <f>+VLOOKUP(X763,bd_lista!$A$3:$C$590,3,FALSE)</f>
        <v>#N/A</v>
      </c>
      <c r="Z763" s="314"/>
      <c r="AA763" s="315"/>
    </row>
    <row r="764" spans="1:27" customFormat="1" ht="15" hidden="1" customHeight="1">
      <c r="A764" s="32">
        <v>1427</v>
      </c>
      <c r="B764" s="306">
        <f>+A764</f>
        <v>1427</v>
      </c>
      <c r="C764" s="259" t="str">
        <f>+VLOOKUP(A764,bd_lista!$A$3:$C$590,3,FALSE)</f>
        <v>Gobierno Autónomo Municipal de Pampa Aullagas</v>
      </c>
      <c r="D764" s="361" t="str">
        <f>+C764</f>
        <v>Gobierno Autónomo Municipal de Pampa Aullagas</v>
      </c>
      <c r="E764" s="254" t="s">
        <v>1313</v>
      </c>
      <c r="F764" s="255">
        <f ca="1">+IFERROR(INDEX('Hoja de Trabajo para listado'!$A$155:$Z$1048576,MATCH($A764,'Hoja de Trabajo para listado'!$A$155:$A$1048576,0),MATCH((CUADRO!F$5&amp;$E764),'Hoja de Trabajo para listado'!$A$151:$Z$151,0)),0)+IFERROR(INDEX('Hoja de Trabajo para listado'!$AB$155:$BA$1048576,MATCH($A764,'Hoja de Trabajo para listado'!$AB$155:$AB$1048576,0),MATCH((CUADRO!F$5&amp;$E764),'Hoja de Trabajo para listado'!$AB$151:$BA$151,0)),0)+IFERROR(INDEX('Hoja de Trabajo para listado'!$BC$155:$CB$1048576,MATCH($A764,'Hoja de Trabajo para listado'!$BC$155:$BC$1048576,0),MATCH((CUADRO!F$5&amp;$E764),'Hoja de Trabajo para listado'!$BC$151:$CB$151,0)),0)+IFERROR(INDEX('Hoja de Trabajo para listado'!$DE$153:$DG$274,MATCH($A764,'Hoja de Trabajo para listado'!$DE$153:$DE$1048576,0),MATCH((CUADRO!F$5&amp;$E764),'Hoja de Trabajo para listado'!$DE$151:$DG$151,0)),0)+IFERROR(INDEX('Hoja de Trabajo para listado'!$CD$155:$DC$1048576,MATCH($A764,'Hoja de Trabajo para listado'!$CD$155:$CD$1048576,0),MATCH((CUADRO!F$5&amp;$E764),'Hoja de Trabajo para listado'!$CD$151:$DC$151,0)),0)</f>
        <v>0</v>
      </c>
      <c r="G764" s="255">
        <f ca="1">+IFERROR(INDEX('Hoja de Trabajo para listado'!$A$155:$Z$1048576,MATCH($A764,'Hoja de Trabajo para listado'!$A$155:$A$1048576,0),MATCH((CUADRO!G$5&amp;$E764),'Hoja de Trabajo para listado'!$A$151:$Z$151,0)),0)+IFERROR(INDEX('Hoja de Trabajo para listado'!$AB$155:$BA$1048576,MATCH($A764,'Hoja de Trabajo para listado'!$AB$155:$AB$1048576,0),MATCH((CUADRO!G$5&amp;$E764),'Hoja de Trabajo para listado'!$AB$151:$BA$151,0)),0)+IFERROR(INDEX('Hoja de Trabajo para listado'!$BC$155:$CB$1048576,MATCH($A764,'Hoja de Trabajo para listado'!$BC$155:$BC$1048576,0),MATCH((CUADRO!G$5&amp;$E764),'Hoja de Trabajo para listado'!$BC$151:$CB$151,0)),0)+IFERROR(INDEX('Hoja de Trabajo para listado'!$DE$153:$DG$274,MATCH($A764,'Hoja de Trabajo para listado'!$DE$153:$DE$1048576,0),MATCH((CUADRO!G$5&amp;$E764),'Hoja de Trabajo para listado'!$DE$151:$DG$151,0)),0)+IFERROR(INDEX('Hoja de Trabajo para listado'!$CD$155:$DC$1048576,MATCH($A764,'Hoja de Trabajo para listado'!$CD$155:$CD$1048576,0),MATCH((CUADRO!G$5&amp;$E764),'Hoja de Trabajo para listado'!$CD$151:$DC$151,0)),0)</f>
        <v>0</v>
      </c>
      <c r="H764" s="255">
        <f ca="1">+IFERROR(INDEX('Hoja de Trabajo para listado'!$A$155:$Z$1048576,MATCH($A764,'Hoja de Trabajo para listado'!$A$155:$A$1048576,0),MATCH((CUADRO!H$5&amp;$E764),'Hoja de Trabajo para listado'!$A$151:$Z$151,0)),0)+IFERROR(INDEX('Hoja de Trabajo para listado'!$AB$155:$BA$1048576,MATCH($A764,'Hoja de Trabajo para listado'!$AB$155:$AB$1048576,0),MATCH((CUADRO!H$5&amp;$E764),'Hoja de Trabajo para listado'!$AB$151:$BA$151,0)),0)+IFERROR(INDEX('Hoja de Trabajo para listado'!$BC$155:$CB$1048576,MATCH($A764,'Hoja de Trabajo para listado'!$BC$155:$BC$1048576,0),MATCH((CUADRO!H$5&amp;$E764),'Hoja de Trabajo para listado'!$BC$151:$CB$151,0)),0)+IFERROR(INDEX('Hoja de Trabajo para listado'!$DE$153:$DG$274,MATCH($A764,'Hoja de Trabajo para listado'!$DE$153:$DE$1048576,0),MATCH((CUADRO!H$5&amp;$E764),'Hoja de Trabajo para listado'!$DE$151:$DG$151,0)),0)+IFERROR(INDEX('Hoja de Trabajo para listado'!$CD$155:$DC$1048576,MATCH($A764,'Hoja de Trabajo para listado'!$CD$155:$CD$1048576,0),MATCH((CUADRO!H$5&amp;$E764),'Hoja de Trabajo para listado'!$CD$151:$DC$151,0)),0)</f>
        <v>0</v>
      </c>
      <c r="I764" s="255">
        <f ca="1">+IFERROR(INDEX('Hoja de Trabajo para listado'!$A$155:$Z$1048576,MATCH($A764,'Hoja de Trabajo para listado'!$A$155:$A$1048576,0),MATCH((CUADRO!I$5&amp;$E764),'Hoja de Trabajo para listado'!$A$151:$Z$151,0)),0)+IFERROR(INDEX('Hoja de Trabajo para listado'!$AB$155:$BA$1048576,MATCH($A764,'Hoja de Trabajo para listado'!$AB$155:$AB$1048576,0),MATCH((CUADRO!I$5&amp;$E764),'Hoja de Trabajo para listado'!$AB$151:$BA$151,0)),0)+IFERROR(INDEX('Hoja de Trabajo para listado'!$BC$155:$CB$1048576,MATCH($A764,'Hoja de Trabajo para listado'!$BC$155:$BC$1048576,0),MATCH((CUADRO!I$5&amp;$E764),'Hoja de Trabajo para listado'!$BC$151:$CB$151,0)),0)+IFERROR(INDEX('Hoja de Trabajo para listado'!$DE$153:$DG$274,MATCH($A764,'Hoja de Trabajo para listado'!$DE$153:$DE$1048576,0),MATCH((CUADRO!I$5&amp;$E764),'Hoja de Trabajo para listado'!$DE$151:$DG$151,0)),0)+IFERROR(INDEX('Hoja de Trabajo para listado'!$CD$155:$DC$1048576,MATCH($A764,'Hoja de Trabajo para listado'!$CD$155:$CD$1048576,0),MATCH((CUADRO!I$5&amp;$E764),'Hoja de Trabajo para listado'!$CD$151:$DC$151,0)),0)</f>
        <v>0</v>
      </c>
      <c r="J764" s="255">
        <f ca="1">+IFERROR(INDEX('Hoja de Trabajo para listado'!$A$155:$Z$1048576,MATCH($A764,'Hoja de Trabajo para listado'!$A$155:$A$1048576,0),MATCH((CUADRO!J$5&amp;$E764),'Hoja de Trabajo para listado'!$A$151:$Z$151,0)),0)+IFERROR(INDEX('Hoja de Trabajo para listado'!$AB$155:$BA$1048576,MATCH($A764,'Hoja de Trabajo para listado'!$AB$155:$AB$1048576,0),MATCH((CUADRO!J$5&amp;$E764),'Hoja de Trabajo para listado'!$AB$151:$BA$151,0)),0)+IFERROR(INDEX('Hoja de Trabajo para listado'!$BC$155:$CB$1048576,MATCH($A764,'Hoja de Trabajo para listado'!$BC$155:$BC$1048576,0),MATCH((CUADRO!J$5&amp;$E764),'Hoja de Trabajo para listado'!$BC$151:$CB$151,0)),0)+IFERROR(INDEX('Hoja de Trabajo para listado'!$DE$153:$DG$274,MATCH($A764,'Hoja de Trabajo para listado'!$DE$153:$DE$1048576,0),MATCH((CUADRO!J$5&amp;$E764),'Hoja de Trabajo para listado'!$DE$151:$DG$151,0)),0)+IFERROR(INDEX('Hoja de Trabajo para listado'!$CD$155:$DC$1048576,MATCH($A764,'Hoja de Trabajo para listado'!$CD$155:$CD$1048576,0),MATCH((CUADRO!J$5&amp;$E764),'Hoja de Trabajo para listado'!$CD$151:$DC$151,0)),0)</f>
        <v>0</v>
      </c>
      <c r="K764" s="255">
        <f ca="1">+IFERROR(INDEX('Hoja de Trabajo para listado'!$A$155:$Z$1048576,MATCH($A764,'Hoja de Trabajo para listado'!$A$155:$A$1048576,0),MATCH((CUADRO!K$5&amp;$E764),'Hoja de Trabajo para listado'!$A$151:$Z$151,0)),0)+IFERROR(INDEX('Hoja de Trabajo para listado'!$AB$155:$BA$1048576,MATCH($A764,'Hoja de Trabajo para listado'!$AB$155:$AB$1048576,0),MATCH((CUADRO!K$5&amp;$E764),'Hoja de Trabajo para listado'!$AB$151:$BA$151,0)),0)+IFERROR(INDEX('Hoja de Trabajo para listado'!$BC$155:$CB$1048576,MATCH($A764,'Hoja de Trabajo para listado'!$BC$155:$BC$1048576,0),MATCH((CUADRO!K$5&amp;$E764),'Hoja de Trabajo para listado'!$BC$151:$CB$151,0)),0)+IFERROR(INDEX('Hoja de Trabajo para listado'!$DE$153:$DG$274,MATCH($A764,'Hoja de Trabajo para listado'!$DE$153:$DE$1048576,0),MATCH((CUADRO!K$5&amp;$E764),'Hoja de Trabajo para listado'!$DE$151:$DG$151,0)),0)+IFERROR(INDEX('Hoja de Trabajo para listado'!$CD$155:$DC$1048576,MATCH($A764,'Hoja de Trabajo para listado'!$CD$155:$CD$1048576,0),MATCH((CUADRO!K$5&amp;$E764),'Hoja de Trabajo para listado'!$CD$151:$DC$151,0)),0)</f>
        <v>0</v>
      </c>
      <c r="L764" s="255">
        <f ca="1">+IFERROR(INDEX('Hoja de Trabajo para listado'!$A$155:$Z$1048576,MATCH($A764,'Hoja de Trabajo para listado'!$A$155:$A$1048576,0),MATCH((CUADRO!L$5&amp;$E764),'Hoja de Trabajo para listado'!$A$151:$Z$151,0)),0)+IFERROR(INDEX('Hoja de Trabajo para listado'!$AB$155:$BA$1048576,MATCH($A764,'Hoja de Trabajo para listado'!$AB$155:$AB$1048576,0),MATCH((CUADRO!L$5&amp;$E764),'Hoja de Trabajo para listado'!$AB$151:$BA$151,0)),0)+IFERROR(INDEX('Hoja de Trabajo para listado'!$BC$155:$CB$1048576,MATCH($A764,'Hoja de Trabajo para listado'!$BC$155:$BC$1048576,0),MATCH((CUADRO!L$5&amp;$E764),'Hoja de Trabajo para listado'!$BC$151:$CB$151,0)),0)+IFERROR(INDEX('Hoja de Trabajo para listado'!$DE$153:$DG$274,MATCH($A764,'Hoja de Trabajo para listado'!$DE$153:$DE$1048576,0),MATCH((CUADRO!L$5&amp;$E764),'Hoja de Trabajo para listado'!$DE$151:$DG$151,0)),0)+IFERROR(INDEX('Hoja de Trabajo para listado'!$CD$155:$DC$1048576,MATCH($A764,'Hoja de Trabajo para listado'!$CD$155:$CD$1048576,0),MATCH((CUADRO!L$5&amp;$E764),'Hoja de Trabajo para listado'!$CD$151:$DC$151,0)),0)</f>
        <v>0</v>
      </c>
      <c r="M764" s="255">
        <f ca="1">+IFERROR(INDEX('Hoja de Trabajo para listado'!$A$155:$Z$1048576,MATCH($A764,'Hoja de Trabajo para listado'!$A$155:$A$1048576,0),MATCH((CUADRO!M$5&amp;$E764),'Hoja de Trabajo para listado'!$A$151:$Z$151,0)),0)+IFERROR(INDEX('Hoja de Trabajo para listado'!$AB$155:$BA$1048576,MATCH($A764,'Hoja de Trabajo para listado'!$AB$155:$AB$1048576,0),MATCH((CUADRO!M$5&amp;$E764),'Hoja de Trabajo para listado'!$AB$151:$BA$151,0)),0)+IFERROR(INDEX('Hoja de Trabajo para listado'!$BC$155:$CB$1048576,MATCH($A764,'Hoja de Trabajo para listado'!$BC$155:$BC$1048576,0),MATCH((CUADRO!M$5&amp;$E764),'Hoja de Trabajo para listado'!$BC$151:$CB$151,0)),0)+IFERROR(INDEX('Hoja de Trabajo para listado'!$DE$153:$DG$274,MATCH($A764,'Hoja de Trabajo para listado'!$DE$153:$DE$1048576,0),MATCH((CUADRO!M$5&amp;$E764),'Hoja de Trabajo para listado'!$DE$151:$DG$151,0)),0)+IFERROR(INDEX('Hoja de Trabajo para listado'!$CD$155:$DC$1048576,MATCH($A764,'Hoja de Trabajo para listado'!$CD$155:$CD$1048576,0),MATCH((CUADRO!M$5&amp;$E764),'Hoja de Trabajo para listado'!$CD$151:$DC$151,0)),0)</f>
        <v>0</v>
      </c>
      <c r="N764" s="255">
        <f ca="1">+IFERROR(INDEX('Hoja de Trabajo para listado'!$A$155:$Z$1048576,MATCH($A764,'Hoja de Trabajo para listado'!$A$155:$A$1048576,0),MATCH((CUADRO!N$5&amp;$E764),'Hoja de Trabajo para listado'!$A$151:$Z$151,0)),0)+IFERROR(INDEX('Hoja de Trabajo para listado'!$AB$155:$BA$1048576,MATCH($A764,'Hoja de Trabajo para listado'!$AB$155:$AB$1048576,0),MATCH((CUADRO!N$5&amp;$E764),'Hoja de Trabajo para listado'!$AB$151:$BA$151,0)),0)+IFERROR(INDEX('Hoja de Trabajo para listado'!$BC$155:$CB$1048576,MATCH($A764,'Hoja de Trabajo para listado'!$BC$155:$BC$1048576,0),MATCH((CUADRO!N$5&amp;$E764),'Hoja de Trabajo para listado'!$BC$151:$CB$151,0)),0)+IFERROR(INDEX('Hoja de Trabajo para listado'!$DE$153:$DG$274,MATCH($A764,'Hoja de Trabajo para listado'!$DE$153:$DE$1048576,0),MATCH((CUADRO!N$5&amp;$E764),'Hoja de Trabajo para listado'!$DE$151:$DG$151,0)),0)+IFERROR(INDEX('Hoja de Trabajo para listado'!$CD$155:$DC$1048576,MATCH($A764,'Hoja de Trabajo para listado'!$CD$155:$CD$1048576,0),MATCH((CUADRO!N$5&amp;$E764),'Hoja de Trabajo para listado'!$CD$151:$DC$151,0)),0)</f>
        <v>0</v>
      </c>
      <c r="O764" s="255">
        <f ca="1">+IFERROR(INDEX('Hoja de Trabajo para listado'!$A$155:$Z$1048576,MATCH($A764,'Hoja de Trabajo para listado'!$A$155:$A$1048576,0),MATCH((CUADRO!O$5&amp;$E764),'Hoja de Trabajo para listado'!$A$151:$Z$151,0)),0)+IFERROR(INDEX('Hoja de Trabajo para listado'!$AB$155:$BA$1048576,MATCH($A764,'Hoja de Trabajo para listado'!$AB$155:$AB$1048576,0),MATCH((CUADRO!O$5&amp;$E764),'Hoja de Trabajo para listado'!$AB$151:$BA$151,0)),0)+IFERROR(INDEX('Hoja de Trabajo para listado'!$BC$155:$CB$1048576,MATCH($A764,'Hoja de Trabajo para listado'!$BC$155:$BC$1048576,0),MATCH((CUADRO!O$5&amp;$E764),'Hoja de Trabajo para listado'!$BC$151:$CB$151,0)),0)+IFERROR(INDEX('Hoja de Trabajo para listado'!$DE$153:$DG$274,MATCH($A764,'Hoja de Trabajo para listado'!$DE$153:$DE$1048576,0),MATCH((CUADRO!O$5&amp;$E764),'Hoja de Trabajo para listado'!$DE$151:$DG$151,0)),0)+IFERROR(INDEX('Hoja de Trabajo para listado'!$CD$155:$DC$1048576,MATCH($A764,'Hoja de Trabajo para listado'!$CD$155:$CD$1048576,0),MATCH((CUADRO!O$5&amp;$E764),'Hoja de Trabajo para listado'!$CD$151:$DC$151,0)),0)</f>
        <v>0</v>
      </c>
      <c r="P764" s="255">
        <f ca="1">+IFERROR(INDEX('Hoja de Trabajo para listado'!$A$155:$Z$1048576,MATCH($A764,'Hoja de Trabajo para listado'!$A$155:$A$1048576,0),MATCH((CUADRO!P$5&amp;$E764),'Hoja de Trabajo para listado'!$A$151:$Z$151,0)),0)+IFERROR(INDEX('Hoja de Trabajo para listado'!$AB$155:$BA$1048576,MATCH($A764,'Hoja de Trabajo para listado'!$AB$155:$AB$1048576,0),MATCH((CUADRO!P$5&amp;$E764),'Hoja de Trabajo para listado'!$AB$151:$BA$151,0)),0)+IFERROR(INDEX('Hoja de Trabajo para listado'!$BC$155:$CB$1048576,MATCH($A764,'Hoja de Trabajo para listado'!$BC$155:$BC$1048576,0),MATCH((CUADRO!P$5&amp;$E764),'Hoja de Trabajo para listado'!$BC$151:$CB$151,0)),0)+IFERROR(INDEX('Hoja de Trabajo para listado'!$DE$153:$DG$274,MATCH($A764,'Hoja de Trabajo para listado'!$DE$153:$DE$1048576,0),MATCH((CUADRO!P$5&amp;$E764),'Hoja de Trabajo para listado'!$DE$151:$DG$151,0)),0)+IFERROR(INDEX('Hoja de Trabajo para listado'!$CD$155:$DC$1048576,MATCH($A764,'Hoja de Trabajo para listado'!$CD$155:$CD$1048576,0),MATCH((CUADRO!P$5&amp;$E764),'Hoja de Trabajo para listado'!$CD$151:$DC$151,0)),0)</f>
        <v>0</v>
      </c>
      <c r="Q764" s="255">
        <f ca="1">+IFERROR(INDEX('Hoja de Trabajo para listado'!$A$155:$Z$1048576,MATCH($A764,'Hoja de Trabajo para listado'!$A$155:$A$1048576,0),MATCH((CUADRO!Q$5&amp;$E764),'Hoja de Trabajo para listado'!$A$151:$Z$151,0)),0)+IFERROR(INDEX('Hoja de Trabajo para listado'!$AB$155:$BA$1048576,MATCH($A764,'Hoja de Trabajo para listado'!$AB$155:$AB$1048576,0),MATCH((CUADRO!Q$5&amp;$E764),'Hoja de Trabajo para listado'!$AB$151:$BA$151,0)),0)+IFERROR(INDEX('Hoja de Trabajo para listado'!$BC$155:$CB$1048576,MATCH($A764,'Hoja de Trabajo para listado'!$BC$155:$BC$1048576,0),MATCH((CUADRO!Q$5&amp;$E764),'Hoja de Trabajo para listado'!$BC$151:$CB$151,0)),0)+IFERROR(INDEX('Hoja de Trabajo para listado'!$DE$153:$DG$274,MATCH($A764,'Hoja de Trabajo para listado'!$DE$153:$DE$1048576,0),MATCH((CUADRO!Q$5&amp;$E764),'Hoja de Trabajo para listado'!$DE$151:$DG$151,0)),0)+IFERROR(INDEX('Hoja de Trabajo para listado'!$CD$155:$DC$1048576,MATCH($A764,'Hoja de Trabajo para listado'!$CD$155:$CD$1048576,0),MATCH((CUADRO!Q$5&amp;$E764),'Hoja de Trabajo para listado'!$CD$151:$DC$151,0)),0)</f>
        <v>0</v>
      </c>
      <c r="R764" s="255">
        <f t="shared" ca="1" si="24"/>
        <v>0</v>
      </c>
      <c r="S764" s="262"/>
      <c r="T764" s="255">
        <f ca="1">+T765</f>
        <v>0</v>
      </c>
      <c r="U764" s="254">
        <f t="shared" si="25"/>
        <v>1</v>
      </c>
      <c r="V764" s="362" t="str">
        <f>+VLOOKUP(A764,bd_lista!$A$3:$E$590,5,FALSE)</f>
        <v>Gobiernos Autonomos Municipales</v>
      </c>
      <c r="W764" s="361" t="str">
        <f>+V764</f>
        <v>Gobiernos Autonomos Municipales</v>
      </c>
      <c r="X764" s="254">
        <f>+VLOOKUP(A764,[2]Sheet1!$A$13:$D$744,4,FALSE)</f>
        <v>0</v>
      </c>
      <c r="Y764" s="254" t="e">
        <f>+VLOOKUP(X764,bd_lista!$A$3:$C$590,3,FALSE)</f>
        <v>#N/A</v>
      </c>
      <c r="Z764" s="316">
        <f>+X764</f>
        <v>0</v>
      </c>
      <c r="AA764" s="317" t="e">
        <f>+Y764</f>
        <v>#N/A</v>
      </c>
    </row>
    <row r="765" spans="1:27" customFormat="1" ht="15" hidden="1" customHeight="1">
      <c r="A765" s="32">
        <v>1427</v>
      </c>
      <c r="B765" s="307"/>
      <c r="C765" s="259" t="str">
        <f>+VLOOKUP(A765,bd_lista!$A$3:$C$590,3,FALSE)</f>
        <v>Gobierno Autónomo Municipal de Pampa Aullagas</v>
      </c>
      <c r="D765" s="362"/>
      <c r="E765" s="256" t="s">
        <v>1314</v>
      </c>
      <c r="F765" s="255">
        <f ca="1">+IFERROR(INDEX('Hoja de Trabajo para listado'!$A$155:$Z$1048576,MATCH($A765,'Hoja de Trabajo para listado'!$A$155:$A$1048576,0),MATCH((CUADRO!F$5&amp;$E765),'Hoja de Trabajo para listado'!$A$151:$Z$151,0)),0)+IFERROR(INDEX('Hoja de Trabajo para listado'!$AB$155:$BA$1048576,MATCH($A765,'Hoja de Trabajo para listado'!$AB$155:$AB$1048576,0),MATCH((CUADRO!F$5&amp;$E765),'Hoja de Trabajo para listado'!$AB$151:$BA$151,0)),0)+IFERROR(INDEX('Hoja de Trabajo para listado'!$BC$155:$CB$1048576,MATCH($A765,'Hoja de Trabajo para listado'!$BC$155:$BC$1048576,0),MATCH((CUADRO!F$5&amp;$E765),'Hoja de Trabajo para listado'!$BC$151:$CB$151,0)),0)+IFERROR(INDEX('Hoja de Trabajo para listado'!$DE$153:$DG$274,MATCH($A765,'Hoja de Trabajo para listado'!$DE$153:$DE$1048576,0),MATCH((CUADRO!F$5&amp;$E765),'Hoja de Trabajo para listado'!$DE$151:$DG$151,0)),0)+IFERROR(INDEX('Hoja de Trabajo para listado'!$CD$155:$DC$1048576,MATCH($A765,'Hoja de Trabajo para listado'!$CD$155:$CD$1048576,0),MATCH((CUADRO!F$5&amp;$E765),'Hoja de Trabajo para listado'!$CD$151:$DC$151,0)),0)</f>
        <v>0</v>
      </c>
      <c r="G765" s="255">
        <f ca="1">+IFERROR(INDEX('Hoja de Trabajo para listado'!$A$155:$Z$1048576,MATCH($A765,'Hoja de Trabajo para listado'!$A$155:$A$1048576,0),MATCH((CUADRO!G$5&amp;$E765),'Hoja de Trabajo para listado'!$A$151:$Z$151,0)),0)+IFERROR(INDEX('Hoja de Trabajo para listado'!$AB$155:$BA$1048576,MATCH($A765,'Hoja de Trabajo para listado'!$AB$155:$AB$1048576,0),MATCH((CUADRO!G$5&amp;$E765),'Hoja de Trabajo para listado'!$AB$151:$BA$151,0)),0)+IFERROR(INDEX('Hoja de Trabajo para listado'!$BC$155:$CB$1048576,MATCH($A765,'Hoja de Trabajo para listado'!$BC$155:$BC$1048576,0),MATCH((CUADRO!G$5&amp;$E765),'Hoja de Trabajo para listado'!$BC$151:$CB$151,0)),0)+IFERROR(INDEX('Hoja de Trabajo para listado'!$DE$153:$DG$274,MATCH($A765,'Hoja de Trabajo para listado'!$DE$153:$DE$1048576,0),MATCH((CUADRO!G$5&amp;$E765),'Hoja de Trabajo para listado'!$DE$151:$DG$151,0)),0)+IFERROR(INDEX('Hoja de Trabajo para listado'!$CD$155:$DC$1048576,MATCH($A765,'Hoja de Trabajo para listado'!$CD$155:$CD$1048576,0),MATCH((CUADRO!G$5&amp;$E765),'Hoja de Trabajo para listado'!$CD$151:$DC$151,0)),0)</f>
        <v>0</v>
      </c>
      <c r="H765" s="255">
        <f ca="1">+IFERROR(INDEX('Hoja de Trabajo para listado'!$A$155:$Z$1048576,MATCH($A765,'Hoja de Trabajo para listado'!$A$155:$A$1048576,0),MATCH((CUADRO!H$5&amp;$E765),'Hoja de Trabajo para listado'!$A$151:$Z$151,0)),0)+IFERROR(INDEX('Hoja de Trabajo para listado'!$AB$155:$BA$1048576,MATCH($A765,'Hoja de Trabajo para listado'!$AB$155:$AB$1048576,0),MATCH((CUADRO!H$5&amp;$E765),'Hoja de Trabajo para listado'!$AB$151:$BA$151,0)),0)+IFERROR(INDEX('Hoja de Trabajo para listado'!$BC$155:$CB$1048576,MATCH($A765,'Hoja de Trabajo para listado'!$BC$155:$BC$1048576,0),MATCH((CUADRO!H$5&amp;$E765),'Hoja de Trabajo para listado'!$BC$151:$CB$151,0)),0)+IFERROR(INDEX('Hoja de Trabajo para listado'!$DE$153:$DG$274,MATCH($A765,'Hoja de Trabajo para listado'!$DE$153:$DE$1048576,0),MATCH((CUADRO!H$5&amp;$E765),'Hoja de Trabajo para listado'!$DE$151:$DG$151,0)),0)+IFERROR(INDEX('Hoja de Trabajo para listado'!$CD$155:$DC$1048576,MATCH($A765,'Hoja de Trabajo para listado'!$CD$155:$CD$1048576,0),MATCH((CUADRO!H$5&amp;$E765),'Hoja de Trabajo para listado'!$CD$151:$DC$151,0)),0)</f>
        <v>0</v>
      </c>
      <c r="I765" s="255">
        <f ca="1">+IFERROR(INDEX('Hoja de Trabajo para listado'!$A$155:$Z$1048576,MATCH($A765,'Hoja de Trabajo para listado'!$A$155:$A$1048576,0),MATCH((CUADRO!I$5&amp;$E765),'Hoja de Trabajo para listado'!$A$151:$Z$151,0)),0)+IFERROR(INDEX('Hoja de Trabajo para listado'!$AB$155:$BA$1048576,MATCH($A765,'Hoja de Trabajo para listado'!$AB$155:$AB$1048576,0),MATCH((CUADRO!I$5&amp;$E765),'Hoja de Trabajo para listado'!$AB$151:$BA$151,0)),0)+IFERROR(INDEX('Hoja de Trabajo para listado'!$BC$155:$CB$1048576,MATCH($A765,'Hoja de Trabajo para listado'!$BC$155:$BC$1048576,0),MATCH((CUADRO!I$5&amp;$E765),'Hoja de Trabajo para listado'!$BC$151:$CB$151,0)),0)+IFERROR(INDEX('Hoja de Trabajo para listado'!$DE$153:$DG$274,MATCH($A765,'Hoja de Trabajo para listado'!$DE$153:$DE$1048576,0),MATCH((CUADRO!I$5&amp;$E765),'Hoja de Trabajo para listado'!$DE$151:$DG$151,0)),0)+IFERROR(INDEX('Hoja de Trabajo para listado'!$CD$155:$DC$1048576,MATCH($A765,'Hoja de Trabajo para listado'!$CD$155:$CD$1048576,0),MATCH((CUADRO!I$5&amp;$E765),'Hoja de Trabajo para listado'!$CD$151:$DC$151,0)),0)</f>
        <v>0</v>
      </c>
      <c r="J765" s="255">
        <f ca="1">+IFERROR(INDEX('Hoja de Trabajo para listado'!$A$155:$Z$1048576,MATCH($A765,'Hoja de Trabajo para listado'!$A$155:$A$1048576,0),MATCH((CUADRO!J$5&amp;$E765),'Hoja de Trabajo para listado'!$A$151:$Z$151,0)),0)+IFERROR(INDEX('Hoja de Trabajo para listado'!$AB$155:$BA$1048576,MATCH($A765,'Hoja de Trabajo para listado'!$AB$155:$AB$1048576,0),MATCH((CUADRO!J$5&amp;$E765),'Hoja de Trabajo para listado'!$AB$151:$BA$151,0)),0)+IFERROR(INDEX('Hoja de Trabajo para listado'!$BC$155:$CB$1048576,MATCH($A765,'Hoja de Trabajo para listado'!$BC$155:$BC$1048576,0),MATCH((CUADRO!J$5&amp;$E765),'Hoja de Trabajo para listado'!$BC$151:$CB$151,0)),0)+IFERROR(INDEX('Hoja de Trabajo para listado'!$DE$153:$DG$274,MATCH($A765,'Hoja de Trabajo para listado'!$DE$153:$DE$1048576,0),MATCH((CUADRO!J$5&amp;$E765),'Hoja de Trabajo para listado'!$DE$151:$DG$151,0)),0)+IFERROR(INDEX('Hoja de Trabajo para listado'!$CD$155:$DC$1048576,MATCH($A765,'Hoja de Trabajo para listado'!$CD$155:$CD$1048576,0),MATCH((CUADRO!J$5&amp;$E765),'Hoja de Trabajo para listado'!$CD$151:$DC$151,0)),0)</f>
        <v>0</v>
      </c>
      <c r="K765" s="255">
        <f ca="1">+IFERROR(INDEX('Hoja de Trabajo para listado'!$A$155:$Z$1048576,MATCH($A765,'Hoja de Trabajo para listado'!$A$155:$A$1048576,0),MATCH((CUADRO!K$5&amp;$E765),'Hoja de Trabajo para listado'!$A$151:$Z$151,0)),0)+IFERROR(INDEX('Hoja de Trabajo para listado'!$AB$155:$BA$1048576,MATCH($A765,'Hoja de Trabajo para listado'!$AB$155:$AB$1048576,0),MATCH((CUADRO!K$5&amp;$E765),'Hoja de Trabajo para listado'!$AB$151:$BA$151,0)),0)+IFERROR(INDEX('Hoja de Trabajo para listado'!$BC$155:$CB$1048576,MATCH($A765,'Hoja de Trabajo para listado'!$BC$155:$BC$1048576,0),MATCH((CUADRO!K$5&amp;$E765),'Hoja de Trabajo para listado'!$BC$151:$CB$151,0)),0)+IFERROR(INDEX('Hoja de Trabajo para listado'!$DE$153:$DG$274,MATCH($A765,'Hoja de Trabajo para listado'!$DE$153:$DE$1048576,0),MATCH((CUADRO!K$5&amp;$E765),'Hoja de Trabajo para listado'!$DE$151:$DG$151,0)),0)+IFERROR(INDEX('Hoja de Trabajo para listado'!$CD$155:$DC$1048576,MATCH($A765,'Hoja de Trabajo para listado'!$CD$155:$CD$1048576,0),MATCH((CUADRO!K$5&amp;$E765),'Hoja de Trabajo para listado'!$CD$151:$DC$151,0)),0)</f>
        <v>0</v>
      </c>
      <c r="L765" s="255">
        <f ca="1">+IFERROR(INDEX('Hoja de Trabajo para listado'!$A$155:$Z$1048576,MATCH($A765,'Hoja de Trabajo para listado'!$A$155:$A$1048576,0),MATCH((CUADRO!L$5&amp;$E765),'Hoja de Trabajo para listado'!$A$151:$Z$151,0)),0)+IFERROR(INDEX('Hoja de Trabajo para listado'!$AB$155:$BA$1048576,MATCH($A765,'Hoja de Trabajo para listado'!$AB$155:$AB$1048576,0),MATCH((CUADRO!L$5&amp;$E765),'Hoja de Trabajo para listado'!$AB$151:$BA$151,0)),0)+IFERROR(INDEX('Hoja de Trabajo para listado'!$BC$155:$CB$1048576,MATCH($A765,'Hoja de Trabajo para listado'!$BC$155:$BC$1048576,0),MATCH((CUADRO!L$5&amp;$E765),'Hoja de Trabajo para listado'!$BC$151:$CB$151,0)),0)+IFERROR(INDEX('Hoja de Trabajo para listado'!$DE$153:$DG$274,MATCH($A765,'Hoja de Trabajo para listado'!$DE$153:$DE$1048576,0),MATCH((CUADRO!L$5&amp;$E765),'Hoja de Trabajo para listado'!$DE$151:$DG$151,0)),0)+IFERROR(INDEX('Hoja de Trabajo para listado'!$CD$155:$DC$1048576,MATCH($A765,'Hoja de Trabajo para listado'!$CD$155:$CD$1048576,0),MATCH((CUADRO!L$5&amp;$E765),'Hoja de Trabajo para listado'!$CD$151:$DC$151,0)),0)</f>
        <v>0</v>
      </c>
      <c r="M765" s="255">
        <f ca="1">+IFERROR(INDEX('Hoja de Trabajo para listado'!$A$155:$Z$1048576,MATCH($A765,'Hoja de Trabajo para listado'!$A$155:$A$1048576,0),MATCH((CUADRO!M$5&amp;$E765),'Hoja de Trabajo para listado'!$A$151:$Z$151,0)),0)+IFERROR(INDEX('Hoja de Trabajo para listado'!$AB$155:$BA$1048576,MATCH($A765,'Hoja de Trabajo para listado'!$AB$155:$AB$1048576,0),MATCH((CUADRO!M$5&amp;$E765),'Hoja de Trabajo para listado'!$AB$151:$BA$151,0)),0)+IFERROR(INDEX('Hoja de Trabajo para listado'!$BC$155:$CB$1048576,MATCH($A765,'Hoja de Trabajo para listado'!$BC$155:$BC$1048576,0),MATCH((CUADRO!M$5&amp;$E765),'Hoja de Trabajo para listado'!$BC$151:$CB$151,0)),0)+IFERROR(INDEX('Hoja de Trabajo para listado'!$DE$153:$DG$274,MATCH($A765,'Hoja de Trabajo para listado'!$DE$153:$DE$1048576,0),MATCH((CUADRO!M$5&amp;$E765),'Hoja de Trabajo para listado'!$DE$151:$DG$151,0)),0)+IFERROR(INDEX('Hoja de Trabajo para listado'!$CD$155:$DC$1048576,MATCH($A765,'Hoja de Trabajo para listado'!$CD$155:$CD$1048576,0),MATCH((CUADRO!M$5&amp;$E765),'Hoja de Trabajo para listado'!$CD$151:$DC$151,0)),0)</f>
        <v>0</v>
      </c>
      <c r="N765" s="255">
        <f ca="1">+IFERROR(INDEX('Hoja de Trabajo para listado'!$A$155:$Z$1048576,MATCH($A765,'Hoja de Trabajo para listado'!$A$155:$A$1048576,0),MATCH((CUADRO!N$5&amp;$E765),'Hoja de Trabajo para listado'!$A$151:$Z$151,0)),0)+IFERROR(INDEX('Hoja de Trabajo para listado'!$AB$155:$BA$1048576,MATCH($A765,'Hoja de Trabajo para listado'!$AB$155:$AB$1048576,0),MATCH((CUADRO!N$5&amp;$E765),'Hoja de Trabajo para listado'!$AB$151:$BA$151,0)),0)+IFERROR(INDEX('Hoja de Trabajo para listado'!$BC$155:$CB$1048576,MATCH($A765,'Hoja de Trabajo para listado'!$BC$155:$BC$1048576,0),MATCH((CUADRO!N$5&amp;$E765),'Hoja de Trabajo para listado'!$BC$151:$CB$151,0)),0)+IFERROR(INDEX('Hoja de Trabajo para listado'!$DE$153:$DG$274,MATCH($A765,'Hoja de Trabajo para listado'!$DE$153:$DE$1048576,0),MATCH((CUADRO!N$5&amp;$E765),'Hoja de Trabajo para listado'!$DE$151:$DG$151,0)),0)+IFERROR(INDEX('Hoja de Trabajo para listado'!$CD$155:$DC$1048576,MATCH($A765,'Hoja de Trabajo para listado'!$CD$155:$CD$1048576,0),MATCH((CUADRO!N$5&amp;$E765),'Hoja de Trabajo para listado'!$CD$151:$DC$151,0)),0)</f>
        <v>0</v>
      </c>
      <c r="O765" s="255">
        <f ca="1">+IFERROR(INDEX('Hoja de Trabajo para listado'!$A$155:$Z$1048576,MATCH($A765,'Hoja de Trabajo para listado'!$A$155:$A$1048576,0),MATCH((CUADRO!O$5&amp;$E765),'Hoja de Trabajo para listado'!$A$151:$Z$151,0)),0)+IFERROR(INDEX('Hoja de Trabajo para listado'!$AB$155:$BA$1048576,MATCH($A765,'Hoja de Trabajo para listado'!$AB$155:$AB$1048576,0),MATCH((CUADRO!O$5&amp;$E765),'Hoja de Trabajo para listado'!$AB$151:$BA$151,0)),0)+IFERROR(INDEX('Hoja de Trabajo para listado'!$BC$155:$CB$1048576,MATCH($A765,'Hoja de Trabajo para listado'!$BC$155:$BC$1048576,0),MATCH((CUADRO!O$5&amp;$E765),'Hoja de Trabajo para listado'!$BC$151:$CB$151,0)),0)+IFERROR(INDEX('Hoja de Trabajo para listado'!$DE$153:$DG$274,MATCH($A765,'Hoja de Trabajo para listado'!$DE$153:$DE$1048576,0),MATCH((CUADRO!O$5&amp;$E765),'Hoja de Trabajo para listado'!$DE$151:$DG$151,0)),0)+IFERROR(INDEX('Hoja de Trabajo para listado'!$CD$155:$DC$1048576,MATCH($A765,'Hoja de Trabajo para listado'!$CD$155:$CD$1048576,0),MATCH((CUADRO!O$5&amp;$E765),'Hoja de Trabajo para listado'!$CD$151:$DC$151,0)),0)</f>
        <v>0</v>
      </c>
      <c r="P765" s="255">
        <f ca="1">+IFERROR(INDEX('Hoja de Trabajo para listado'!$A$155:$Z$1048576,MATCH($A765,'Hoja de Trabajo para listado'!$A$155:$A$1048576,0),MATCH((CUADRO!P$5&amp;$E765),'Hoja de Trabajo para listado'!$A$151:$Z$151,0)),0)+IFERROR(INDEX('Hoja de Trabajo para listado'!$AB$155:$BA$1048576,MATCH($A765,'Hoja de Trabajo para listado'!$AB$155:$AB$1048576,0),MATCH((CUADRO!P$5&amp;$E765),'Hoja de Trabajo para listado'!$AB$151:$BA$151,0)),0)+IFERROR(INDEX('Hoja de Trabajo para listado'!$BC$155:$CB$1048576,MATCH($A765,'Hoja de Trabajo para listado'!$BC$155:$BC$1048576,0),MATCH((CUADRO!P$5&amp;$E765),'Hoja de Trabajo para listado'!$BC$151:$CB$151,0)),0)+IFERROR(INDEX('Hoja de Trabajo para listado'!$DE$153:$DG$274,MATCH($A765,'Hoja de Trabajo para listado'!$DE$153:$DE$1048576,0),MATCH((CUADRO!P$5&amp;$E765),'Hoja de Trabajo para listado'!$DE$151:$DG$151,0)),0)+IFERROR(INDEX('Hoja de Trabajo para listado'!$CD$155:$DC$1048576,MATCH($A765,'Hoja de Trabajo para listado'!$CD$155:$CD$1048576,0),MATCH((CUADRO!P$5&amp;$E765),'Hoja de Trabajo para listado'!$CD$151:$DC$151,0)),0)</f>
        <v>0</v>
      </c>
      <c r="Q765" s="255">
        <f ca="1">+IFERROR(INDEX('Hoja de Trabajo para listado'!$A$155:$Z$1048576,MATCH($A765,'Hoja de Trabajo para listado'!$A$155:$A$1048576,0),MATCH((CUADRO!Q$5&amp;$E765),'Hoja de Trabajo para listado'!$A$151:$Z$151,0)),0)+IFERROR(INDEX('Hoja de Trabajo para listado'!$AB$155:$BA$1048576,MATCH($A765,'Hoja de Trabajo para listado'!$AB$155:$AB$1048576,0),MATCH((CUADRO!Q$5&amp;$E765),'Hoja de Trabajo para listado'!$AB$151:$BA$151,0)),0)+IFERROR(INDEX('Hoja de Trabajo para listado'!$BC$155:$CB$1048576,MATCH($A765,'Hoja de Trabajo para listado'!$BC$155:$BC$1048576,0),MATCH((CUADRO!Q$5&amp;$E765),'Hoja de Trabajo para listado'!$BC$151:$CB$151,0)),0)+IFERROR(INDEX('Hoja de Trabajo para listado'!$DE$153:$DG$274,MATCH($A765,'Hoja de Trabajo para listado'!$DE$153:$DE$1048576,0),MATCH((CUADRO!Q$5&amp;$E765),'Hoja de Trabajo para listado'!$DE$151:$DG$151,0)),0)+IFERROR(INDEX('Hoja de Trabajo para listado'!$CD$155:$DC$1048576,MATCH($A765,'Hoja de Trabajo para listado'!$CD$155:$CD$1048576,0),MATCH((CUADRO!Q$5&amp;$E765),'Hoja de Trabajo para listado'!$CD$151:$DC$151,0)),0)</f>
        <v>0</v>
      </c>
      <c r="R765" s="255">
        <f t="shared" ca="1" si="24"/>
        <v>0</v>
      </c>
      <c r="S765" s="262">
        <f ca="1">+R764+R765</f>
        <v>0</v>
      </c>
      <c r="T765" s="255">
        <f ca="1">+S765</f>
        <v>0</v>
      </c>
      <c r="U765" s="254">
        <f t="shared" si="25"/>
        <v>2</v>
      </c>
      <c r="V765" s="362" t="str">
        <f>+VLOOKUP(A765,bd_lista!$A$3:$E$590,5,FALSE)</f>
        <v>Gobiernos Autonomos Municipales</v>
      </c>
      <c r="W765" s="362"/>
      <c r="X765" s="254">
        <f>+VLOOKUP(A765,[2]Sheet1!$A$13:$D$744,4,FALSE)</f>
        <v>0</v>
      </c>
      <c r="Y765" s="254" t="e">
        <f>+VLOOKUP(X765,bd_lista!$A$3:$C$590,3,FALSE)</f>
        <v>#N/A</v>
      </c>
      <c r="Z765" s="314"/>
      <c r="AA765" s="315"/>
    </row>
    <row r="766" spans="1:27" customFormat="1" ht="15" hidden="1" customHeight="1">
      <c r="A766" s="32">
        <v>1428</v>
      </c>
      <c r="B766" s="306">
        <f>+A766</f>
        <v>1428</v>
      </c>
      <c r="C766" s="259" t="str">
        <f>+VLOOKUP(A766,bd_lista!$A$3:$C$590,3,FALSE)</f>
        <v>Gobierno Autónomo Municipal de La Rivera</v>
      </c>
      <c r="D766" s="361" t="str">
        <f>+C766</f>
        <v>Gobierno Autónomo Municipal de La Rivera</v>
      </c>
      <c r="E766" s="254" t="s">
        <v>1313</v>
      </c>
      <c r="F766" s="255">
        <f ca="1">+IFERROR(INDEX('Hoja de Trabajo para listado'!$A$155:$Z$1048576,MATCH($A766,'Hoja de Trabajo para listado'!$A$155:$A$1048576,0),MATCH((CUADRO!F$5&amp;$E766),'Hoja de Trabajo para listado'!$A$151:$Z$151,0)),0)+IFERROR(INDEX('Hoja de Trabajo para listado'!$AB$155:$BA$1048576,MATCH($A766,'Hoja de Trabajo para listado'!$AB$155:$AB$1048576,0),MATCH((CUADRO!F$5&amp;$E766),'Hoja de Trabajo para listado'!$AB$151:$BA$151,0)),0)+IFERROR(INDEX('Hoja de Trabajo para listado'!$BC$155:$CB$1048576,MATCH($A766,'Hoja de Trabajo para listado'!$BC$155:$BC$1048576,0),MATCH((CUADRO!F$5&amp;$E766),'Hoja de Trabajo para listado'!$BC$151:$CB$151,0)),0)+IFERROR(INDEX('Hoja de Trabajo para listado'!$DE$153:$DG$274,MATCH($A766,'Hoja de Trabajo para listado'!$DE$153:$DE$1048576,0),MATCH((CUADRO!F$5&amp;$E766),'Hoja de Trabajo para listado'!$DE$151:$DG$151,0)),0)+IFERROR(INDEX('Hoja de Trabajo para listado'!$CD$155:$DC$1048576,MATCH($A766,'Hoja de Trabajo para listado'!$CD$155:$CD$1048576,0),MATCH((CUADRO!F$5&amp;$E766),'Hoja de Trabajo para listado'!$CD$151:$DC$151,0)),0)</f>
        <v>0</v>
      </c>
      <c r="G766" s="255">
        <f ca="1">+IFERROR(INDEX('Hoja de Trabajo para listado'!$A$155:$Z$1048576,MATCH($A766,'Hoja de Trabajo para listado'!$A$155:$A$1048576,0),MATCH((CUADRO!G$5&amp;$E766),'Hoja de Trabajo para listado'!$A$151:$Z$151,0)),0)+IFERROR(INDEX('Hoja de Trabajo para listado'!$AB$155:$BA$1048576,MATCH($A766,'Hoja de Trabajo para listado'!$AB$155:$AB$1048576,0),MATCH((CUADRO!G$5&amp;$E766),'Hoja de Trabajo para listado'!$AB$151:$BA$151,0)),0)+IFERROR(INDEX('Hoja de Trabajo para listado'!$BC$155:$CB$1048576,MATCH($A766,'Hoja de Trabajo para listado'!$BC$155:$BC$1048576,0),MATCH((CUADRO!G$5&amp;$E766),'Hoja de Trabajo para listado'!$BC$151:$CB$151,0)),0)+IFERROR(INDEX('Hoja de Trabajo para listado'!$DE$153:$DG$274,MATCH($A766,'Hoja de Trabajo para listado'!$DE$153:$DE$1048576,0),MATCH((CUADRO!G$5&amp;$E766),'Hoja de Trabajo para listado'!$DE$151:$DG$151,0)),0)+IFERROR(INDEX('Hoja de Trabajo para listado'!$CD$155:$DC$1048576,MATCH($A766,'Hoja de Trabajo para listado'!$CD$155:$CD$1048576,0),MATCH((CUADRO!G$5&amp;$E766),'Hoja de Trabajo para listado'!$CD$151:$DC$151,0)),0)</f>
        <v>0</v>
      </c>
      <c r="H766" s="255">
        <f ca="1">+IFERROR(INDEX('Hoja de Trabajo para listado'!$A$155:$Z$1048576,MATCH($A766,'Hoja de Trabajo para listado'!$A$155:$A$1048576,0),MATCH((CUADRO!H$5&amp;$E766),'Hoja de Trabajo para listado'!$A$151:$Z$151,0)),0)+IFERROR(INDEX('Hoja de Trabajo para listado'!$AB$155:$BA$1048576,MATCH($A766,'Hoja de Trabajo para listado'!$AB$155:$AB$1048576,0),MATCH((CUADRO!H$5&amp;$E766),'Hoja de Trabajo para listado'!$AB$151:$BA$151,0)),0)+IFERROR(INDEX('Hoja de Trabajo para listado'!$BC$155:$CB$1048576,MATCH($A766,'Hoja de Trabajo para listado'!$BC$155:$BC$1048576,0),MATCH((CUADRO!H$5&amp;$E766),'Hoja de Trabajo para listado'!$BC$151:$CB$151,0)),0)+IFERROR(INDEX('Hoja de Trabajo para listado'!$DE$153:$DG$274,MATCH($A766,'Hoja de Trabajo para listado'!$DE$153:$DE$1048576,0),MATCH((CUADRO!H$5&amp;$E766),'Hoja de Trabajo para listado'!$DE$151:$DG$151,0)),0)+IFERROR(INDEX('Hoja de Trabajo para listado'!$CD$155:$DC$1048576,MATCH($A766,'Hoja de Trabajo para listado'!$CD$155:$CD$1048576,0),MATCH((CUADRO!H$5&amp;$E766),'Hoja de Trabajo para listado'!$CD$151:$DC$151,0)),0)</f>
        <v>0</v>
      </c>
      <c r="I766" s="255">
        <f ca="1">+IFERROR(INDEX('Hoja de Trabajo para listado'!$A$155:$Z$1048576,MATCH($A766,'Hoja de Trabajo para listado'!$A$155:$A$1048576,0),MATCH((CUADRO!I$5&amp;$E766),'Hoja de Trabajo para listado'!$A$151:$Z$151,0)),0)+IFERROR(INDEX('Hoja de Trabajo para listado'!$AB$155:$BA$1048576,MATCH($A766,'Hoja de Trabajo para listado'!$AB$155:$AB$1048576,0),MATCH((CUADRO!I$5&amp;$E766),'Hoja de Trabajo para listado'!$AB$151:$BA$151,0)),0)+IFERROR(INDEX('Hoja de Trabajo para listado'!$BC$155:$CB$1048576,MATCH($A766,'Hoja de Trabajo para listado'!$BC$155:$BC$1048576,0),MATCH((CUADRO!I$5&amp;$E766),'Hoja de Trabajo para listado'!$BC$151:$CB$151,0)),0)+IFERROR(INDEX('Hoja de Trabajo para listado'!$DE$153:$DG$274,MATCH($A766,'Hoja de Trabajo para listado'!$DE$153:$DE$1048576,0),MATCH((CUADRO!I$5&amp;$E766),'Hoja de Trabajo para listado'!$DE$151:$DG$151,0)),0)+IFERROR(INDEX('Hoja de Trabajo para listado'!$CD$155:$DC$1048576,MATCH($A766,'Hoja de Trabajo para listado'!$CD$155:$CD$1048576,0),MATCH((CUADRO!I$5&amp;$E766),'Hoja de Trabajo para listado'!$CD$151:$DC$151,0)),0)</f>
        <v>0</v>
      </c>
      <c r="J766" s="255">
        <f ca="1">+IFERROR(INDEX('Hoja de Trabajo para listado'!$A$155:$Z$1048576,MATCH($A766,'Hoja de Trabajo para listado'!$A$155:$A$1048576,0),MATCH((CUADRO!J$5&amp;$E766),'Hoja de Trabajo para listado'!$A$151:$Z$151,0)),0)+IFERROR(INDEX('Hoja de Trabajo para listado'!$AB$155:$BA$1048576,MATCH($A766,'Hoja de Trabajo para listado'!$AB$155:$AB$1048576,0),MATCH((CUADRO!J$5&amp;$E766),'Hoja de Trabajo para listado'!$AB$151:$BA$151,0)),0)+IFERROR(INDEX('Hoja de Trabajo para listado'!$BC$155:$CB$1048576,MATCH($A766,'Hoja de Trabajo para listado'!$BC$155:$BC$1048576,0),MATCH((CUADRO!J$5&amp;$E766),'Hoja de Trabajo para listado'!$BC$151:$CB$151,0)),0)+IFERROR(INDEX('Hoja de Trabajo para listado'!$DE$153:$DG$274,MATCH($A766,'Hoja de Trabajo para listado'!$DE$153:$DE$1048576,0),MATCH((CUADRO!J$5&amp;$E766),'Hoja de Trabajo para listado'!$DE$151:$DG$151,0)),0)+IFERROR(INDEX('Hoja de Trabajo para listado'!$CD$155:$DC$1048576,MATCH($A766,'Hoja de Trabajo para listado'!$CD$155:$CD$1048576,0),MATCH((CUADRO!J$5&amp;$E766),'Hoja de Trabajo para listado'!$CD$151:$DC$151,0)),0)</f>
        <v>0</v>
      </c>
      <c r="K766" s="255">
        <f ca="1">+IFERROR(INDEX('Hoja de Trabajo para listado'!$A$155:$Z$1048576,MATCH($A766,'Hoja de Trabajo para listado'!$A$155:$A$1048576,0),MATCH((CUADRO!K$5&amp;$E766),'Hoja de Trabajo para listado'!$A$151:$Z$151,0)),0)+IFERROR(INDEX('Hoja de Trabajo para listado'!$AB$155:$BA$1048576,MATCH($A766,'Hoja de Trabajo para listado'!$AB$155:$AB$1048576,0),MATCH((CUADRO!K$5&amp;$E766),'Hoja de Trabajo para listado'!$AB$151:$BA$151,0)),0)+IFERROR(INDEX('Hoja de Trabajo para listado'!$BC$155:$CB$1048576,MATCH($A766,'Hoja de Trabajo para listado'!$BC$155:$BC$1048576,0),MATCH((CUADRO!K$5&amp;$E766),'Hoja de Trabajo para listado'!$BC$151:$CB$151,0)),0)+IFERROR(INDEX('Hoja de Trabajo para listado'!$DE$153:$DG$274,MATCH($A766,'Hoja de Trabajo para listado'!$DE$153:$DE$1048576,0),MATCH((CUADRO!K$5&amp;$E766),'Hoja de Trabajo para listado'!$DE$151:$DG$151,0)),0)+IFERROR(INDEX('Hoja de Trabajo para listado'!$CD$155:$DC$1048576,MATCH($A766,'Hoja de Trabajo para listado'!$CD$155:$CD$1048576,0),MATCH((CUADRO!K$5&amp;$E766),'Hoja de Trabajo para listado'!$CD$151:$DC$151,0)),0)</f>
        <v>0</v>
      </c>
      <c r="L766" s="255">
        <f ca="1">+IFERROR(INDEX('Hoja de Trabajo para listado'!$A$155:$Z$1048576,MATCH($A766,'Hoja de Trabajo para listado'!$A$155:$A$1048576,0),MATCH((CUADRO!L$5&amp;$E766),'Hoja de Trabajo para listado'!$A$151:$Z$151,0)),0)+IFERROR(INDEX('Hoja de Trabajo para listado'!$AB$155:$BA$1048576,MATCH($A766,'Hoja de Trabajo para listado'!$AB$155:$AB$1048576,0),MATCH((CUADRO!L$5&amp;$E766),'Hoja de Trabajo para listado'!$AB$151:$BA$151,0)),0)+IFERROR(INDEX('Hoja de Trabajo para listado'!$BC$155:$CB$1048576,MATCH($A766,'Hoja de Trabajo para listado'!$BC$155:$BC$1048576,0),MATCH((CUADRO!L$5&amp;$E766),'Hoja de Trabajo para listado'!$BC$151:$CB$151,0)),0)+IFERROR(INDEX('Hoja de Trabajo para listado'!$DE$153:$DG$274,MATCH($A766,'Hoja de Trabajo para listado'!$DE$153:$DE$1048576,0),MATCH((CUADRO!L$5&amp;$E766),'Hoja de Trabajo para listado'!$DE$151:$DG$151,0)),0)+IFERROR(INDEX('Hoja de Trabajo para listado'!$CD$155:$DC$1048576,MATCH($A766,'Hoja de Trabajo para listado'!$CD$155:$CD$1048576,0),MATCH((CUADRO!L$5&amp;$E766),'Hoja de Trabajo para listado'!$CD$151:$DC$151,0)),0)</f>
        <v>0</v>
      </c>
      <c r="M766" s="255">
        <f ca="1">+IFERROR(INDEX('Hoja de Trabajo para listado'!$A$155:$Z$1048576,MATCH($A766,'Hoja de Trabajo para listado'!$A$155:$A$1048576,0),MATCH((CUADRO!M$5&amp;$E766),'Hoja de Trabajo para listado'!$A$151:$Z$151,0)),0)+IFERROR(INDEX('Hoja de Trabajo para listado'!$AB$155:$BA$1048576,MATCH($A766,'Hoja de Trabajo para listado'!$AB$155:$AB$1048576,0),MATCH((CUADRO!M$5&amp;$E766),'Hoja de Trabajo para listado'!$AB$151:$BA$151,0)),0)+IFERROR(INDEX('Hoja de Trabajo para listado'!$BC$155:$CB$1048576,MATCH($A766,'Hoja de Trabajo para listado'!$BC$155:$BC$1048576,0),MATCH((CUADRO!M$5&amp;$E766),'Hoja de Trabajo para listado'!$BC$151:$CB$151,0)),0)+IFERROR(INDEX('Hoja de Trabajo para listado'!$DE$153:$DG$274,MATCH($A766,'Hoja de Trabajo para listado'!$DE$153:$DE$1048576,0),MATCH((CUADRO!M$5&amp;$E766),'Hoja de Trabajo para listado'!$DE$151:$DG$151,0)),0)+IFERROR(INDEX('Hoja de Trabajo para listado'!$CD$155:$DC$1048576,MATCH($A766,'Hoja de Trabajo para listado'!$CD$155:$CD$1048576,0),MATCH((CUADRO!M$5&amp;$E766),'Hoja de Trabajo para listado'!$CD$151:$DC$151,0)),0)</f>
        <v>0</v>
      </c>
      <c r="N766" s="255">
        <f ca="1">+IFERROR(INDEX('Hoja de Trabajo para listado'!$A$155:$Z$1048576,MATCH($A766,'Hoja de Trabajo para listado'!$A$155:$A$1048576,0),MATCH((CUADRO!N$5&amp;$E766),'Hoja de Trabajo para listado'!$A$151:$Z$151,0)),0)+IFERROR(INDEX('Hoja de Trabajo para listado'!$AB$155:$BA$1048576,MATCH($A766,'Hoja de Trabajo para listado'!$AB$155:$AB$1048576,0),MATCH((CUADRO!N$5&amp;$E766),'Hoja de Trabajo para listado'!$AB$151:$BA$151,0)),0)+IFERROR(INDEX('Hoja de Trabajo para listado'!$BC$155:$CB$1048576,MATCH($A766,'Hoja de Trabajo para listado'!$BC$155:$BC$1048576,0),MATCH((CUADRO!N$5&amp;$E766),'Hoja de Trabajo para listado'!$BC$151:$CB$151,0)),0)+IFERROR(INDEX('Hoja de Trabajo para listado'!$DE$153:$DG$274,MATCH($A766,'Hoja de Trabajo para listado'!$DE$153:$DE$1048576,0),MATCH((CUADRO!N$5&amp;$E766),'Hoja de Trabajo para listado'!$DE$151:$DG$151,0)),0)+IFERROR(INDEX('Hoja de Trabajo para listado'!$CD$155:$DC$1048576,MATCH($A766,'Hoja de Trabajo para listado'!$CD$155:$CD$1048576,0),MATCH((CUADRO!N$5&amp;$E766),'Hoja de Trabajo para listado'!$CD$151:$DC$151,0)),0)</f>
        <v>0</v>
      </c>
      <c r="O766" s="255">
        <f ca="1">+IFERROR(INDEX('Hoja de Trabajo para listado'!$A$155:$Z$1048576,MATCH($A766,'Hoja de Trabajo para listado'!$A$155:$A$1048576,0),MATCH((CUADRO!O$5&amp;$E766),'Hoja de Trabajo para listado'!$A$151:$Z$151,0)),0)+IFERROR(INDEX('Hoja de Trabajo para listado'!$AB$155:$BA$1048576,MATCH($A766,'Hoja de Trabajo para listado'!$AB$155:$AB$1048576,0),MATCH((CUADRO!O$5&amp;$E766),'Hoja de Trabajo para listado'!$AB$151:$BA$151,0)),0)+IFERROR(INDEX('Hoja de Trabajo para listado'!$BC$155:$CB$1048576,MATCH($A766,'Hoja de Trabajo para listado'!$BC$155:$BC$1048576,0),MATCH((CUADRO!O$5&amp;$E766),'Hoja de Trabajo para listado'!$BC$151:$CB$151,0)),0)+IFERROR(INDEX('Hoja de Trabajo para listado'!$DE$153:$DG$274,MATCH($A766,'Hoja de Trabajo para listado'!$DE$153:$DE$1048576,0),MATCH((CUADRO!O$5&amp;$E766),'Hoja de Trabajo para listado'!$DE$151:$DG$151,0)),0)+IFERROR(INDEX('Hoja de Trabajo para listado'!$CD$155:$DC$1048576,MATCH($A766,'Hoja de Trabajo para listado'!$CD$155:$CD$1048576,0),MATCH((CUADRO!O$5&amp;$E766),'Hoja de Trabajo para listado'!$CD$151:$DC$151,0)),0)</f>
        <v>0</v>
      </c>
      <c r="P766" s="255">
        <f ca="1">+IFERROR(INDEX('Hoja de Trabajo para listado'!$A$155:$Z$1048576,MATCH($A766,'Hoja de Trabajo para listado'!$A$155:$A$1048576,0),MATCH((CUADRO!P$5&amp;$E766),'Hoja de Trabajo para listado'!$A$151:$Z$151,0)),0)+IFERROR(INDEX('Hoja de Trabajo para listado'!$AB$155:$BA$1048576,MATCH($A766,'Hoja de Trabajo para listado'!$AB$155:$AB$1048576,0),MATCH((CUADRO!P$5&amp;$E766),'Hoja de Trabajo para listado'!$AB$151:$BA$151,0)),0)+IFERROR(INDEX('Hoja de Trabajo para listado'!$BC$155:$CB$1048576,MATCH($A766,'Hoja de Trabajo para listado'!$BC$155:$BC$1048576,0),MATCH((CUADRO!P$5&amp;$E766),'Hoja de Trabajo para listado'!$BC$151:$CB$151,0)),0)+IFERROR(INDEX('Hoja de Trabajo para listado'!$DE$153:$DG$274,MATCH($A766,'Hoja de Trabajo para listado'!$DE$153:$DE$1048576,0),MATCH((CUADRO!P$5&amp;$E766),'Hoja de Trabajo para listado'!$DE$151:$DG$151,0)),0)+IFERROR(INDEX('Hoja de Trabajo para listado'!$CD$155:$DC$1048576,MATCH($A766,'Hoja de Trabajo para listado'!$CD$155:$CD$1048576,0),MATCH((CUADRO!P$5&amp;$E766),'Hoja de Trabajo para listado'!$CD$151:$DC$151,0)),0)</f>
        <v>0</v>
      </c>
      <c r="Q766" s="255">
        <f ca="1">+IFERROR(INDEX('Hoja de Trabajo para listado'!$A$155:$Z$1048576,MATCH($A766,'Hoja de Trabajo para listado'!$A$155:$A$1048576,0),MATCH((CUADRO!Q$5&amp;$E766),'Hoja de Trabajo para listado'!$A$151:$Z$151,0)),0)+IFERROR(INDEX('Hoja de Trabajo para listado'!$AB$155:$BA$1048576,MATCH($A766,'Hoja de Trabajo para listado'!$AB$155:$AB$1048576,0),MATCH((CUADRO!Q$5&amp;$E766),'Hoja de Trabajo para listado'!$AB$151:$BA$151,0)),0)+IFERROR(INDEX('Hoja de Trabajo para listado'!$BC$155:$CB$1048576,MATCH($A766,'Hoja de Trabajo para listado'!$BC$155:$BC$1048576,0),MATCH((CUADRO!Q$5&amp;$E766),'Hoja de Trabajo para listado'!$BC$151:$CB$151,0)),0)+IFERROR(INDEX('Hoja de Trabajo para listado'!$DE$153:$DG$274,MATCH($A766,'Hoja de Trabajo para listado'!$DE$153:$DE$1048576,0),MATCH((CUADRO!Q$5&amp;$E766),'Hoja de Trabajo para listado'!$DE$151:$DG$151,0)),0)+IFERROR(INDEX('Hoja de Trabajo para listado'!$CD$155:$DC$1048576,MATCH($A766,'Hoja de Trabajo para listado'!$CD$155:$CD$1048576,0),MATCH((CUADRO!Q$5&amp;$E766),'Hoja de Trabajo para listado'!$CD$151:$DC$151,0)),0)</f>
        <v>0</v>
      </c>
      <c r="R766" s="255">
        <f t="shared" ca="1" si="24"/>
        <v>0</v>
      </c>
      <c r="S766" s="262"/>
      <c r="T766" s="255">
        <f ca="1">+T767</f>
        <v>0</v>
      </c>
      <c r="U766" s="254">
        <f t="shared" si="25"/>
        <v>1</v>
      </c>
      <c r="V766" s="362" t="str">
        <f>+VLOOKUP(A766,bd_lista!$A$3:$E$590,5,FALSE)</f>
        <v>Gobiernos Autonomos Municipales</v>
      </c>
      <c r="W766" s="361" t="str">
        <f>+V766</f>
        <v>Gobiernos Autonomos Municipales</v>
      </c>
      <c r="X766" s="254">
        <f>+VLOOKUP(A766,[2]Sheet1!$A$13:$D$744,4,FALSE)</f>
        <v>0</v>
      </c>
      <c r="Y766" s="254" t="e">
        <f>+VLOOKUP(X766,bd_lista!$A$3:$C$590,3,FALSE)</f>
        <v>#N/A</v>
      </c>
      <c r="Z766" s="316">
        <f>+X766</f>
        <v>0</v>
      </c>
      <c r="AA766" s="317" t="e">
        <f>+Y766</f>
        <v>#N/A</v>
      </c>
    </row>
    <row r="767" spans="1:27" customFormat="1" ht="15" hidden="1" customHeight="1">
      <c r="A767" s="32">
        <v>1428</v>
      </c>
      <c r="B767" s="307"/>
      <c r="C767" s="259" t="str">
        <f>+VLOOKUP(A767,bd_lista!$A$3:$C$590,3,FALSE)</f>
        <v>Gobierno Autónomo Municipal de La Rivera</v>
      </c>
      <c r="D767" s="362"/>
      <c r="E767" s="256" t="s">
        <v>1314</v>
      </c>
      <c r="F767" s="255">
        <f ca="1">+IFERROR(INDEX('Hoja de Trabajo para listado'!$A$155:$Z$1048576,MATCH($A767,'Hoja de Trabajo para listado'!$A$155:$A$1048576,0),MATCH((CUADRO!F$5&amp;$E767),'Hoja de Trabajo para listado'!$A$151:$Z$151,0)),0)+IFERROR(INDEX('Hoja de Trabajo para listado'!$AB$155:$BA$1048576,MATCH($A767,'Hoja de Trabajo para listado'!$AB$155:$AB$1048576,0),MATCH((CUADRO!F$5&amp;$E767),'Hoja de Trabajo para listado'!$AB$151:$BA$151,0)),0)+IFERROR(INDEX('Hoja de Trabajo para listado'!$BC$155:$CB$1048576,MATCH($A767,'Hoja de Trabajo para listado'!$BC$155:$BC$1048576,0),MATCH((CUADRO!F$5&amp;$E767),'Hoja de Trabajo para listado'!$BC$151:$CB$151,0)),0)+IFERROR(INDEX('Hoja de Trabajo para listado'!$DE$153:$DG$274,MATCH($A767,'Hoja de Trabajo para listado'!$DE$153:$DE$1048576,0),MATCH((CUADRO!F$5&amp;$E767),'Hoja de Trabajo para listado'!$DE$151:$DG$151,0)),0)+IFERROR(INDEX('Hoja de Trabajo para listado'!$CD$155:$DC$1048576,MATCH($A767,'Hoja de Trabajo para listado'!$CD$155:$CD$1048576,0),MATCH((CUADRO!F$5&amp;$E767),'Hoja de Trabajo para listado'!$CD$151:$DC$151,0)),0)</f>
        <v>0</v>
      </c>
      <c r="G767" s="255">
        <f ca="1">+IFERROR(INDEX('Hoja de Trabajo para listado'!$A$155:$Z$1048576,MATCH($A767,'Hoja de Trabajo para listado'!$A$155:$A$1048576,0),MATCH((CUADRO!G$5&amp;$E767),'Hoja de Trabajo para listado'!$A$151:$Z$151,0)),0)+IFERROR(INDEX('Hoja de Trabajo para listado'!$AB$155:$BA$1048576,MATCH($A767,'Hoja de Trabajo para listado'!$AB$155:$AB$1048576,0),MATCH((CUADRO!G$5&amp;$E767),'Hoja de Trabajo para listado'!$AB$151:$BA$151,0)),0)+IFERROR(INDEX('Hoja de Trabajo para listado'!$BC$155:$CB$1048576,MATCH($A767,'Hoja de Trabajo para listado'!$BC$155:$BC$1048576,0),MATCH((CUADRO!G$5&amp;$E767),'Hoja de Trabajo para listado'!$BC$151:$CB$151,0)),0)+IFERROR(INDEX('Hoja de Trabajo para listado'!$DE$153:$DG$274,MATCH($A767,'Hoja de Trabajo para listado'!$DE$153:$DE$1048576,0),MATCH((CUADRO!G$5&amp;$E767),'Hoja de Trabajo para listado'!$DE$151:$DG$151,0)),0)+IFERROR(INDEX('Hoja de Trabajo para listado'!$CD$155:$DC$1048576,MATCH($A767,'Hoja de Trabajo para listado'!$CD$155:$CD$1048576,0),MATCH((CUADRO!G$5&amp;$E767),'Hoja de Trabajo para listado'!$CD$151:$DC$151,0)),0)</f>
        <v>0</v>
      </c>
      <c r="H767" s="255">
        <f ca="1">+IFERROR(INDEX('Hoja de Trabajo para listado'!$A$155:$Z$1048576,MATCH($A767,'Hoja de Trabajo para listado'!$A$155:$A$1048576,0),MATCH((CUADRO!H$5&amp;$E767),'Hoja de Trabajo para listado'!$A$151:$Z$151,0)),0)+IFERROR(INDEX('Hoja de Trabajo para listado'!$AB$155:$BA$1048576,MATCH($A767,'Hoja de Trabajo para listado'!$AB$155:$AB$1048576,0),MATCH((CUADRO!H$5&amp;$E767),'Hoja de Trabajo para listado'!$AB$151:$BA$151,0)),0)+IFERROR(INDEX('Hoja de Trabajo para listado'!$BC$155:$CB$1048576,MATCH($A767,'Hoja de Trabajo para listado'!$BC$155:$BC$1048576,0),MATCH((CUADRO!H$5&amp;$E767),'Hoja de Trabajo para listado'!$BC$151:$CB$151,0)),0)+IFERROR(INDEX('Hoja de Trabajo para listado'!$DE$153:$DG$274,MATCH($A767,'Hoja de Trabajo para listado'!$DE$153:$DE$1048576,0),MATCH((CUADRO!H$5&amp;$E767),'Hoja de Trabajo para listado'!$DE$151:$DG$151,0)),0)+IFERROR(INDEX('Hoja de Trabajo para listado'!$CD$155:$DC$1048576,MATCH($A767,'Hoja de Trabajo para listado'!$CD$155:$CD$1048576,0),MATCH((CUADRO!H$5&amp;$E767),'Hoja de Trabajo para listado'!$CD$151:$DC$151,0)),0)</f>
        <v>0</v>
      </c>
      <c r="I767" s="255">
        <f ca="1">+IFERROR(INDEX('Hoja de Trabajo para listado'!$A$155:$Z$1048576,MATCH($A767,'Hoja de Trabajo para listado'!$A$155:$A$1048576,0),MATCH((CUADRO!I$5&amp;$E767),'Hoja de Trabajo para listado'!$A$151:$Z$151,0)),0)+IFERROR(INDEX('Hoja de Trabajo para listado'!$AB$155:$BA$1048576,MATCH($A767,'Hoja de Trabajo para listado'!$AB$155:$AB$1048576,0),MATCH((CUADRO!I$5&amp;$E767),'Hoja de Trabajo para listado'!$AB$151:$BA$151,0)),0)+IFERROR(INDEX('Hoja de Trabajo para listado'!$BC$155:$CB$1048576,MATCH($A767,'Hoja de Trabajo para listado'!$BC$155:$BC$1048576,0),MATCH((CUADRO!I$5&amp;$E767),'Hoja de Trabajo para listado'!$BC$151:$CB$151,0)),0)+IFERROR(INDEX('Hoja de Trabajo para listado'!$DE$153:$DG$274,MATCH($A767,'Hoja de Trabajo para listado'!$DE$153:$DE$1048576,0),MATCH((CUADRO!I$5&amp;$E767),'Hoja de Trabajo para listado'!$DE$151:$DG$151,0)),0)+IFERROR(INDEX('Hoja de Trabajo para listado'!$CD$155:$DC$1048576,MATCH($A767,'Hoja de Trabajo para listado'!$CD$155:$CD$1048576,0),MATCH((CUADRO!I$5&amp;$E767),'Hoja de Trabajo para listado'!$CD$151:$DC$151,0)),0)</f>
        <v>0</v>
      </c>
      <c r="J767" s="255">
        <f ca="1">+IFERROR(INDEX('Hoja de Trabajo para listado'!$A$155:$Z$1048576,MATCH($A767,'Hoja de Trabajo para listado'!$A$155:$A$1048576,0),MATCH((CUADRO!J$5&amp;$E767),'Hoja de Trabajo para listado'!$A$151:$Z$151,0)),0)+IFERROR(INDEX('Hoja de Trabajo para listado'!$AB$155:$BA$1048576,MATCH($A767,'Hoja de Trabajo para listado'!$AB$155:$AB$1048576,0),MATCH((CUADRO!J$5&amp;$E767),'Hoja de Trabajo para listado'!$AB$151:$BA$151,0)),0)+IFERROR(INDEX('Hoja de Trabajo para listado'!$BC$155:$CB$1048576,MATCH($A767,'Hoja de Trabajo para listado'!$BC$155:$BC$1048576,0),MATCH((CUADRO!J$5&amp;$E767),'Hoja de Trabajo para listado'!$BC$151:$CB$151,0)),0)+IFERROR(INDEX('Hoja de Trabajo para listado'!$DE$153:$DG$274,MATCH($A767,'Hoja de Trabajo para listado'!$DE$153:$DE$1048576,0),MATCH((CUADRO!J$5&amp;$E767),'Hoja de Trabajo para listado'!$DE$151:$DG$151,0)),0)+IFERROR(INDEX('Hoja de Trabajo para listado'!$CD$155:$DC$1048576,MATCH($A767,'Hoja de Trabajo para listado'!$CD$155:$CD$1048576,0),MATCH((CUADRO!J$5&amp;$E767),'Hoja de Trabajo para listado'!$CD$151:$DC$151,0)),0)</f>
        <v>0</v>
      </c>
      <c r="K767" s="255">
        <f ca="1">+IFERROR(INDEX('Hoja de Trabajo para listado'!$A$155:$Z$1048576,MATCH($A767,'Hoja de Trabajo para listado'!$A$155:$A$1048576,0),MATCH((CUADRO!K$5&amp;$E767),'Hoja de Trabajo para listado'!$A$151:$Z$151,0)),0)+IFERROR(INDEX('Hoja de Trabajo para listado'!$AB$155:$BA$1048576,MATCH($A767,'Hoja de Trabajo para listado'!$AB$155:$AB$1048576,0),MATCH((CUADRO!K$5&amp;$E767),'Hoja de Trabajo para listado'!$AB$151:$BA$151,0)),0)+IFERROR(INDEX('Hoja de Trabajo para listado'!$BC$155:$CB$1048576,MATCH($A767,'Hoja de Trabajo para listado'!$BC$155:$BC$1048576,0),MATCH((CUADRO!K$5&amp;$E767),'Hoja de Trabajo para listado'!$BC$151:$CB$151,0)),0)+IFERROR(INDEX('Hoja de Trabajo para listado'!$DE$153:$DG$274,MATCH($A767,'Hoja de Trabajo para listado'!$DE$153:$DE$1048576,0),MATCH((CUADRO!K$5&amp;$E767),'Hoja de Trabajo para listado'!$DE$151:$DG$151,0)),0)+IFERROR(INDEX('Hoja de Trabajo para listado'!$CD$155:$DC$1048576,MATCH($A767,'Hoja de Trabajo para listado'!$CD$155:$CD$1048576,0),MATCH((CUADRO!K$5&amp;$E767),'Hoja de Trabajo para listado'!$CD$151:$DC$151,0)),0)</f>
        <v>0</v>
      </c>
      <c r="L767" s="255">
        <f ca="1">+IFERROR(INDEX('Hoja de Trabajo para listado'!$A$155:$Z$1048576,MATCH($A767,'Hoja de Trabajo para listado'!$A$155:$A$1048576,0),MATCH((CUADRO!L$5&amp;$E767),'Hoja de Trabajo para listado'!$A$151:$Z$151,0)),0)+IFERROR(INDEX('Hoja de Trabajo para listado'!$AB$155:$BA$1048576,MATCH($A767,'Hoja de Trabajo para listado'!$AB$155:$AB$1048576,0),MATCH((CUADRO!L$5&amp;$E767),'Hoja de Trabajo para listado'!$AB$151:$BA$151,0)),0)+IFERROR(INDEX('Hoja de Trabajo para listado'!$BC$155:$CB$1048576,MATCH($A767,'Hoja de Trabajo para listado'!$BC$155:$BC$1048576,0),MATCH((CUADRO!L$5&amp;$E767),'Hoja de Trabajo para listado'!$BC$151:$CB$151,0)),0)+IFERROR(INDEX('Hoja de Trabajo para listado'!$DE$153:$DG$274,MATCH($A767,'Hoja de Trabajo para listado'!$DE$153:$DE$1048576,0),MATCH((CUADRO!L$5&amp;$E767),'Hoja de Trabajo para listado'!$DE$151:$DG$151,0)),0)+IFERROR(INDEX('Hoja de Trabajo para listado'!$CD$155:$DC$1048576,MATCH($A767,'Hoja de Trabajo para listado'!$CD$155:$CD$1048576,0),MATCH((CUADRO!L$5&amp;$E767),'Hoja de Trabajo para listado'!$CD$151:$DC$151,0)),0)</f>
        <v>0</v>
      </c>
      <c r="M767" s="255">
        <f ca="1">+IFERROR(INDEX('Hoja de Trabajo para listado'!$A$155:$Z$1048576,MATCH($A767,'Hoja de Trabajo para listado'!$A$155:$A$1048576,0),MATCH((CUADRO!M$5&amp;$E767),'Hoja de Trabajo para listado'!$A$151:$Z$151,0)),0)+IFERROR(INDEX('Hoja de Trabajo para listado'!$AB$155:$BA$1048576,MATCH($A767,'Hoja de Trabajo para listado'!$AB$155:$AB$1048576,0),MATCH((CUADRO!M$5&amp;$E767),'Hoja de Trabajo para listado'!$AB$151:$BA$151,0)),0)+IFERROR(INDEX('Hoja de Trabajo para listado'!$BC$155:$CB$1048576,MATCH($A767,'Hoja de Trabajo para listado'!$BC$155:$BC$1048576,0),MATCH((CUADRO!M$5&amp;$E767),'Hoja de Trabajo para listado'!$BC$151:$CB$151,0)),0)+IFERROR(INDEX('Hoja de Trabajo para listado'!$DE$153:$DG$274,MATCH($A767,'Hoja de Trabajo para listado'!$DE$153:$DE$1048576,0),MATCH((CUADRO!M$5&amp;$E767),'Hoja de Trabajo para listado'!$DE$151:$DG$151,0)),0)+IFERROR(INDEX('Hoja de Trabajo para listado'!$CD$155:$DC$1048576,MATCH($A767,'Hoja de Trabajo para listado'!$CD$155:$CD$1048576,0),MATCH((CUADRO!M$5&amp;$E767),'Hoja de Trabajo para listado'!$CD$151:$DC$151,0)),0)</f>
        <v>0</v>
      </c>
      <c r="N767" s="255">
        <f ca="1">+IFERROR(INDEX('Hoja de Trabajo para listado'!$A$155:$Z$1048576,MATCH($A767,'Hoja de Trabajo para listado'!$A$155:$A$1048576,0),MATCH((CUADRO!N$5&amp;$E767),'Hoja de Trabajo para listado'!$A$151:$Z$151,0)),0)+IFERROR(INDEX('Hoja de Trabajo para listado'!$AB$155:$BA$1048576,MATCH($A767,'Hoja de Trabajo para listado'!$AB$155:$AB$1048576,0),MATCH((CUADRO!N$5&amp;$E767),'Hoja de Trabajo para listado'!$AB$151:$BA$151,0)),0)+IFERROR(INDEX('Hoja de Trabajo para listado'!$BC$155:$CB$1048576,MATCH($A767,'Hoja de Trabajo para listado'!$BC$155:$BC$1048576,0),MATCH((CUADRO!N$5&amp;$E767),'Hoja de Trabajo para listado'!$BC$151:$CB$151,0)),0)+IFERROR(INDEX('Hoja de Trabajo para listado'!$DE$153:$DG$274,MATCH($A767,'Hoja de Trabajo para listado'!$DE$153:$DE$1048576,0),MATCH((CUADRO!N$5&amp;$E767),'Hoja de Trabajo para listado'!$DE$151:$DG$151,0)),0)+IFERROR(INDEX('Hoja de Trabajo para listado'!$CD$155:$DC$1048576,MATCH($A767,'Hoja de Trabajo para listado'!$CD$155:$CD$1048576,0),MATCH((CUADRO!N$5&amp;$E767),'Hoja de Trabajo para listado'!$CD$151:$DC$151,0)),0)</f>
        <v>0</v>
      </c>
      <c r="O767" s="255">
        <f ca="1">+IFERROR(INDEX('Hoja de Trabajo para listado'!$A$155:$Z$1048576,MATCH($A767,'Hoja de Trabajo para listado'!$A$155:$A$1048576,0),MATCH((CUADRO!O$5&amp;$E767),'Hoja de Trabajo para listado'!$A$151:$Z$151,0)),0)+IFERROR(INDEX('Hoja de Trabajo para listado'!$AB$155:$BA$1048576,MATCH($A767,'Hoja de Trabajo para listado'!$AB$155:$AB$1048576,0),MATCH((CUADRO!O$5&amp;$E767),'Hoja de Trabajo para listado'!$AB$151:$BA$151,0)),0)+IFERROR(INDEX('Hoja de Trabajo para listado'!$BC$155:$CB$1048576,MATCH($A767,'Hoja de Trabajo para listado'!$BC$155:$BC$1048576,0),MATCH((CUADRO!O$5&amp;$E767),'Hoja de Trabajo para listado'!$BC$151:$CB$151,0)),0)+IFERROR(INDEX('Hoja de Trabajo para listado'!$DE$153:$DG$274,MATCH($A767,'Hoja de Trabajo para listado'!$DE$153:$DE$1048576,0),MATCH((CUADRO!O$5&amp;$E767),'Hoja de Trabajo para listado'!$DE$151:$DG$151,0)),0)+IFERROR(INDEX('Hoja de Trabajo para listado'!$CD$155:$DC$1048576,MATCH($A767,'Hoja de Trabajo para listado'!$CD$155:$CD$1048576,0),MATCH((CUADRO!O$5&amp;$E767),'Hoja de Trabajo para listado'!$CD$151:$DC$151,0)),0)</f>
        <v>0</v>
      </c>
      <c r="P767" s="255">
        <f ca="1">+IFERROR(INDEX('Hoja de Trabajo para listado'!$A$155:$Z$1048576,MATCH($A767,'Hoja de Trabajo para listado'!$A$155:$A$1048576,0),MATCH((CUADRO!P$5&amp;$E767),'Hoja de Trabajo para listado'!$A$151:$Z$151,0)),0)+IFERROR(INDEX('Hoja de Trabajo para listado'!$AB$155:$BA$1048576,MATCH($A767,'Hoja de Trabajo para listado'!$AB$155:$AB$1048576,0),MATCH((CUADRO!P$5&amp;$E767),'Hoja de Trabajo para listado'!$AB$151:$BA$151,0)),0)+IFERROR(INDEX('Hoja de Trabajo para listado'!$BC$155:$CB$1048576,MATCH($A767,'Hoja de Trabajo para listado'!$BC$155:$BC$1048576,0),MATCH((CUADRO!P$5&amp;$E767),'Hoja de Trabajo para listado'!$BC$151:$CB$151,0)),0)+IFERROR(INDEX('Hoja de Trabajo para listado'!$DE$153:$DG$274,MATCH($A767,'Hoja de Trabajo para listado'!$DE$153:$DE$1048576,0),MATCH((CUADRO!P$5&amp;$E767),'Hoja de Trabajo para listado'!$DE$151:$DG$151,0)),0)+IFERROR(INDEX('Hoja de Trabajo para listado'!$CD$155:$DC$1048576,MATCH($A767,'Hoja de Trabajo para listado'!$CD$155:$CD$1048576,0),MATCH((CUADRO!P$5&amp;$E767),'Hoja de Trabajo para listado'!$CD$151:$DC$151,0)),0)</f>
        <v>0</v>
      </c>
      <c r="Q767" s="255">
        <f ca="1">+IFERROR(INDEX('Hoja de Trabajo para listado'!$A$155:$Z$1048576,MATCH($A767,'Hoja de Trabajo para listado'!$A$155:$A$1048576,0),MATCH((CUADRO!Q$5&amp;$E767),'Hoja de Trabajo para listado'!$A$151:$Z$151,0)),0)+IFERROR(INDEX('Hoja de Trabajo para listado'!$AB$155:$BA$1048576,MATCH($A767,'Hoja de Trabajo para listado'!$AB$155:$AB$1048576,0),MATCH((CUADRO!Q$5&amp;$E767),'Hoja de Trabajo para listado'!$AB$151:$BA$151,0)),0)+IFERROR(INDEX('Hoja de Trabajo para listado'!$BC$155:$CB$1048576,MATCH($A767,'Hoja de Trabajo para listado'!$BC$155:$BC$1048576,0),MATCH((CUADRO!Q$5&amp;$E767),'Hoja de Trabajo para listado'!$BC$151:$CB$151,0)),0)+IFERROR(INDEX('Hoja de Trabajo para listado'!$DE$153:$DG$274,MATCH($A767,'Hoja de Trabajo para listado'!$DE$153:$DE$1048576,0),MATCH((CUADRO!Q$5&amp;$E767),'Hoja de Trabajo para listado'!$DE$151:$DG$151,0)),0)+IFERROR(INDEX('Hoja de Trabajo para listado'!$CD$155:$DC$1048576,MATCH($A767,'Hoja de Trabajo para listado'!$CD$155:$CD$1048576,0),MATCH((CUADRO!Q$5&amp;$E767),'Hoja de Trabajo para listado'!$CD$151:$DC$151,0)),0)</f>
        <v>0</v>
      </c>
      <c r="R767" s="255">
        <f t="shared" ca="1" si="24"/>
        <v>0</v>
      </c>
      <c r="S767" s="262">
        <f ca="1">+R766+R767</f>
        <v>0</v>
      </c>
      <c r="T767" s="255">
        <f ca="1">+S767</f>
        <v>0</v>
      </c>
      <c r="U767" s="254">
        <f t="shared" si="25"/>
        <v>2</v>
      </c>
      <c r="V767" s="362" t="str">
        <f>+VLOOKUP(A767,bd_lista!$A$3:$E$590,5,FALSE)</f>
        <v>Gobiernos Autonomos Municipales</v>
      </c>
      <c r="W767" s="362"/>
      <c r="X767" s="254">
        <f>+VLOOKUP(A767,[2]Sheet1!$A$13:$D$744,4,FALSE)</f>
        <v>0</v>
      </c>
      <c r="Y767" s="254" t="e">
        <f>+VLOOKUP(X767,bd_lista!$A$3:$C$590,3,FALSE)</f>
        <v>#N/A</v>
      </c>
      <c r="Z767" s="314"/>
      <c r="AA767" s="315"/>
    </row>
    <row r="768" spans="1:27" customFormat="1" ht="15" hidden="1" customHeight="1">
      <c r="A768" s="32">
        <v>1429</v>
      </c>
      <c r="B768" s="306">
        <f>+A768</f>
        <v>1429</v>
      </c>
      <c r="C768" s="259" t="str">
        <f>+VLOOKUP(A768,bd_lista!$A$3:$C$590,3,FALSE)</f>
        <v>Gobierno Autónomo Municipal de Todos Santos</v>
      </c>
      <c r="D768" s="361" t="str">
        <f>+C768</f>
        <v>Gobierno Autónomo Municipal de Todos Santos</v>
      </c>
      <c r="E768" s="254" t="s">
        <v>1313</v>
      </c>
      <c r="F768" s="255">
        <f ca="1">+IFERROR(INDEX('Hoja de Trabajo para listado'!$A$155:$Z$1048576,MATCH($A768,'Hoja de Trabajo para listado'!$A$155:$A$1048576,0),MATCH((CUADRO!F$5&amp;$E768),'Hoja de Trabajo para listado'!$A$151:$Z$151,0)),0)+IFERROR(INDEX('Hoja de Trabajo para listado'!$AB$155:$BA$1048576,MATCH($A768,'Hoja de Trabajo para listado'!$AB$155:$AB$1048576,0),MATCH((CUADRO!F$5&amp;$E768),'Hoja de Trabajo para listado'!$AB$151:$BA$151,0)),0)+IFERROR(INDEX('Hoja de Trabajo para listado'!$BC$155:$CB$1048576,MATCH($A768,'Hoja de Trabajo para listado'!$BC$155:$BC$1048576,0),MATCH((CUADRO!F$5&amp;$E768),'Hoja de Trabajo para listado'!$BC$151:$CB$151,0)),0)+IFERROR(INDEX('Hoja de Trabajo para listado'!$DE$153:$DG$274,MATCH($A768,'Hoja de Trabajo para listado'!$DE$153:$DE$1048576,0),MATCH((CUADRO!F$5&amp;$E768),'Hoja de Trabajo para listado'!$DE$151:$DG$151,0)),0)+IFERROR(INDEX('Hoja de Trabajo para listado'!$CD$155:$DC$1048576,MATCH($A768,'Hoja de Trabajo para listado'!$CD$155:$CD$1048576,0),MATCH((CUADRO!F$5&amp;$E768),'Hoja de Trabajo para listado'!$CD$151:$DC$151,0)),0)</f>
        <v>0</v>
      </c>
      <c r="G768" s="255">
        <f ca="1">+IFERROR(INDEX('Hoja de Trabajo para listado'!$A$155:$Z$1048576,MATCH($A768,'Hoja de Trabajo para listado'!$A$155:$A$1048576,0),MATCH((CUADRO!G$5&amp;$E768),'Hoja de Trabajo para listado'!$A$151:$Z$151,0)),0)+IFERROR(INDEX('Hoja de Trabajo para listado'!$AB$155:$BA$1048576,MATCH($A768,'Hoja de Trabajo para listado'!$AB$155:$AB$1048576,0),MATCH((CUADRO!G$5&amp;$E768),'Hoja de Trabajo para listado'!$AB$151:$BA$151,0)),0)+IFERROR(INDEX('Hoja de Trabajo para listado'!$BC$155:$CB$1048576,MATCH($A768,'Hoja de Trabajo para listado'!$BC$155:$BC$1048576,0),MATCH((CUADRO!G$5&amp;$E768),'Hoja de Trabajo para listado'!$BC$151:$CB$151,0)),0)+IFERROR(INDEX('Hoja de Trabajo para listado'!$DE$153:$DG$274,MATCH($A768,'Hoja de Trabajo para listado'!$DE$153:$DE$1048576,0),MATCH((CUADRO!G$5&amp;$E768),'Hoja de Trabajo para listado'!$DE$151:$DG$151,0)),0)+IFERROR(INDEX('Hoja de Trabajo para listado'!$CD$155:$DC$1048576,MATCH($A768,'Hoja de Trabajo para listado'!$CD$155:$CD$1048576,0),MATCH((CUADRO!G$5&amp;$E768),'Hoja de Trabajo para listado'!$CD$151:$DC$151,0)),0)</f>
        <v>0</v>
      </c>
      <c r="H768" s="255">
        <f ca="1">+IFERROR(INDEX('Hoja de Trabajo para listado'!$A$155:$Z$1048576,MATCH($A768,'Hoja de Trabajo para listado'!$A$155:$A$1048576,0),MATCH((CUADRO!H$5&amp;$E768),'Hoja de Trabajo para listado'!$A$151:$Z$151,0)),0)+IFERROR(INDEX('Hoja de Trabajo para listado'!$AB$155:$BA$1048576,MATCH($A768,'Hoja de Trabajo para listado'!$AB$155:$AB$1048576,0),MATCH((CUADRO!H$5&amp;$E768),'Hoja de Trabajo para listado'!$AB$151:$BA$151,0)),0)+IFERROR(INDEX('Hoja de Trabajo para listado'!$BC$155:$CB$1048576,MATCH($A768,'Hoja de Trabajo para listado'!$BC$155:$BC$1048576,0),MATCH((CUADRO!H$5&amp;$E768),'Hoja de Trabajo para listado'!$BC$151:$CB$151,0)),0)+IFERROR(INDEX('Hoja de Trabajo para listado'!$DE$153:$DG$274,MATCH($A768,'Hoja de Trabajo para listado'!$DE$153:$DE$1048576,0),MATCH((CUADRO!H$5&amp;$E768),'Hoja de Trabajo para listado'!$DE$151:$DG$151,0)),0)+IFERROR(INDEX('Hoja de Trabajo para listado'!$CD$155:$DC$1048576,MATCH($A768,'Hoja de Trabajo para listado'!$CD$155:$CD$1048576,0),MATCH((CUADRO!H$5&amp;$E768),'Hoja de Trabajo para listado'!$CD$151:$DC$151,0)),0)</f>
        <v>0</v>
      </c>
      <c r="I768" s="255">
        <f ca="1">+IFERROR(INDEX('Hoja de Trabajo para listado'!$A$155:$Z$1048576,MATCH($A768,'Hoja de Trabajo para listado'!$A$155:$A$1048576,0),MATCH((CUADRO!I$5&amp;$E768),'Hoja de Trabajo para listado'!$A$151:$Z$151,0)),0)+IFERROR(INDEX('Hoja de Trabajo para listado'!$AB$155:$BA$1048576,MATCH($A768,'Hoja de Trabajo para listado'!$AB$155:$AB$1048576,0),MATCH((CUADRO!I$5&amp;$E768),'Hoja de Trabajo para listado'!$AB$151:$BA$151,0)),0)+IFERROR(INDEX('Hoja de Trabajo para listado'!$BC$155:$CB$1048576,MATCH($A768,'Hoja de Trabajo para listado'!$BC$155:$BC$1048576,0),MATCH((CUADRO!I$5&amp;$E768),'Hoja de Trabajo para listado'!$BC$151:$CB$151,0)),0)+IFERROR(INDEX('Hoja de Trabajo para listado'!$DE$153:$DG$274,MATCH($A768,'Hoja de Trabajo para listado'!$DE$153:$DE$1048576,0),MATCH((CUADRO!I$5&amp;$E768),'Hoja de Trabajo para listado'!$DE$151:$DG$151,0)),0)+IFERROR(INDEX('Hoja de Trabajo para listado'!$CD$155:$DC$1048576,MATCH($A768,'Hoja de Trabajo para listado'!$CD$155:$CD$1048576,0),MATCH((CUADRO!I$5&amp;$E768),'Hoja de Trabajo para listado'!$CD$151:$DC$151,0)),0)</f>
        <v>0</v>
      </c>
      <c r="J768" s="255">
        <f ca="1">+IFERROR(INDEX('Hoja de Trabajo para listado'!$A$155:$Z$1048576,MATCH($A768,'Hoja de Trabajo para listado'!$A$155:$A$1048576,0),MATCH((CUADRO!J$5&amp;$E768),'Hoja de Trabajo para listado'!$A$151:$Z$151,0)),0)+IFERROR(INDEX('Hoja de Trabajo para listado'!$AB$155:$BA$1048576,MATCH($A768,'Hoja de Trabajo para listado'!$AB$155:$AB$1048576,0),MATCH((CUADRO!J$5&amp;$E768),'Hoja de Trabajo para listado'!$AB$151:$BA$151,0)),0)+IFERROR(INDEX('Hoja de Trabajo para listado'!$BC$155:$CB$1048576,MATCH($A768,'Hoja de Trabajo para listado'!$BC$155:$BC$1048576,0),MATCH((CUADRO!J$5&amp;$E768),'Hoja de Trabajo para listado'!$BC$151:$CB$151,0)),0)+IFERROR(INDEX('Hoja de Trabajo para listado'!$DE$153:$DG$274,MATCH($A768,'Hoja de Trabajo para listado'!$DE$153:$DE$1048576,0),MATCH((CUADRO!J$5&amp;$E768),'Hoja de Trabajo para listado'!$DE$151:$DG$151,0)),0)+IFERROR(INDEX('Hoja de Trabajo para listado'!$CD$155:$DC$1048576,MATCH($A768,'Hoja de Trabajo para listado'!$CD$155:$CD$1048576,0),MATCH((CUADRO!J$5&amp;$E768),'Hoja de Trabajo para listado'!$CD$151:$DC$151,0)),0)</f>
        <v>0</v>
      </c>
      <c r="K768" s="255">
        <f ca="1">+IFERROR(INDEX('Hoja de Trabajo para listado'!$A$155:$Z$1048576,MATCH($A768,'Hoja de Trabajo para listado'!$A$155:$A$1048576,0),MATCH((CUADRO!K$5&amp;$E768),'Hoja de Trabajo para listado'!$A$151:$Z$151,0)),0)+IFERROR(INDEX('Hoja de Trabajo para listado'!$AB$155:$BA$1048576,MATCH($A768,'Hoja de Trabajo para listado'!$AB$155:$AB$1048576,0),MATCH((CUADRO!K$5&amp;$E768),'Hoja de Trabajo para listado'!$AB$151:$BA$151,0)),0)+IFERROR(INDEX('Hoja de Trabajo para listado'!$BC$155:$CB$1048576,MATCH($A768,'Hoja de Trabajo para listado'!$BC$155:$BC$1048576,0),MATCH((CUADRO!K$5&amp;$E768),'Hoja de Trabajo para listado'!$BC$151:$CB$151,0)),0)+IFERROR(INDEX('Hoja de Trabajo para listado'!$DE$153:$DG$274,MATCH($A768,'Hoja de Trabajo para listado'!$DE$153:$DE$1048576,0),MATCH((CUADRO!K$5&amp;$E768),'Hoja de Trabajo para listado'!$DE$151:$DG$151,0)),0)+IFERROR(INDEX('Hoja de Trabajo para listado'!$CD$155:$DC$1048576,MATCH($A768,'Hoja de Trabajo para listado'!$CD$155:$CD$1048576,0),MATCH((CUADRO!K$5&amp;$E768),'Hoja de Trabajo para listado'!$CD$151:$DC$151,0)),0)</f>
        <v>0</v>
      </c>
      <c r="L768" s="255">
        <f ca="1">+IFERROR(INDEX('Hoja de Trabajo para listado'!$A$155:$Z$1048576,MATCH($A768,'Hoja de Trabajo para listado'!$A$155:$A$1048576,0),MATCH((CUADRO!L$5&amp;$E768),'Hoja de Trabajo para listado'!$A$151:$Z$151,0)),0)+IFERROR(INDEX('Hoja de Trabajo para listado'!$AB$155:$BA$1048576,MATCH($A768,'Hoja de Trabajo para listado'!$AB$155:$AB$1048576,0),MATCH((CUADRO!L$5&amp;$E768),'Hoja de Trabajo para listado'!$AB$151:$BA$151,0)),0)+IFERROR(INDEX('Hoja de Trabajo para listado'!$BC$155:$CB$1048576,MATCH($A768,'Hoja de Trabajo para listado'!$BC$155:$BC$1048576,0),MATCH((CUADRO!L$5&amp;$E768),'Hoja de Trabajo para listado'!$BC$151:$CB$151,0)),0)+IFERROR(INDEX('Hoja de Trabajo para listado'!$DE$153:$DG$274,MATCH($A768,'Hoja de Trabajo para listado'!$DE$153:$DE$1048576,0),MATCH((CUADRO!L$5&amp;$E768),'Hoja de Trabajo para listado'!$DE$151:$DG$151,0)),0)+IFERROR(INDEX('Hoja de Trabajo para listado'!$CD$155:$DC$1048576,MATCH($A768,'Hoja de Trabajo para listado'!$CD$155:$CD$1048576,0),MATCH((CUADRO!L$5&amp;$E768),'Hoja de Trabajo para listado'!$CD$151:$DC$151,0)),0)</f>
        <v>0</v>
      </c>
      <c r="M768" s="255">
        <f ca="1">+IFERROR(INDEX('Hoja de Trabajo para listado'!$A$155:$Z$1048576,MATCH($A768,'Hoja de Trabajo para listado'!$A$155:$A$1048576,0),MATCH((CUADRO!M$5&amp;$E768),'Hoja de Trabajo para listado'!$A$151:$Z$151,0)),0)+IFERROR(INDEX('Hoja de Trabajo para listado'!$AB$155:$BA$1048576,MATCH($A768,'Hoja de Trabajo para listado'!$AB$155:$AB$1048576,0),MATCH((CUADRO!M$5&amp;$E768),'Hoja de Trabajo para listado'!$AB$151:$BA$151,0)),0)+IFERROR(INDEX('Hoja de Trabajo para listado'!$BC$155:$CB$1048576,MATCH($A768,'Hoja de Trabajo para listado'!$BC$155:$BC$1048576,0),MATCH((CUADRO!M$5&amp;$E768),'Hoja de Trabajo para listado'!$BC$151:$CB$151,0)),0)+IFERROR(INDEX('Hoja de Trabajo para listado'!$DE$153:$DG$274,MATCH($A768,'Hoja de Trabajo para listado'!$DE$153:$DE$1048576,0),MATCH((CUADRO!M$5&amp;$E768),'Hoja de Trabajo para listado'!$DE$151:$DG$151,0)),0)+IFERROR(INDEX('Hoja de Trabajo para listado'!$CD$155:$DC$1048576,MATCH($A768,'Hoja de Trabajo para listado'!$CD$155:$CD$1048576,0),MATCH((CUADRO!M$5&amp;$E768),'Hoja de Trabajo para listado'!$CD$151:$DC$151,0)),0)</f>
        <v>0</v>
      </c>
      <c r="N768" s="255">
        <f ca="1">+IFERROR(INDEX('Hoja de Trabajo para listado'!$A$155:$Z$1048576,MATCH($A768,'Hoja de Trabajo para listado'!$A$155:$A$1048576,0),MATCH((CUADRO!N$5&amp;$E768),'Hoja de Trabajo para listado'!$A$151:$Z$151,0)),0)+IFERROR(INDEX('Hoja de Trabajo para listado'!$AB$155:$BA$1048576,MATCH($A768,'Hoja de Trabajo para listado'!$AB$155:$AB$1048576,0),MATCH((CUADRO!N$5&amp;$E768),'Hoja de Trabajo para listado'!$AB$151:$BA$151,0)),0)+IFERROR(INDEX('Hoja de Trabajo para listado'!$BC$155:$CB$1048576,MATCH($A768,'Hoja de Trabajo para listado'!$BC$155:$BC$1048576,0),MATCH((CUADRO!N$5&amp;$E768),'Hoja de Trabajo para listado'!$BC$151:$CB$151,0)),0)+IFERROR(INDEX('Hoja de Trabajo para listado'!$DE$153:$DG$274,MATCH($A768,'Hoja de Trabajo para listado'!$DE$153:$DE$1048576,0),MATCH((CUADRO!N$5&amp;$E768),'Hoja de Trabajo para listado'!$DE$151:$DG$151,0)),0)+IFERROR(INDEX('Hoja de Trabajo para listado'!$CD$155:$DC$1048576,MATCH($A768,'Hoja de Trabajo para listado'!$CD$155:$CD$1048576,0),MATCH((CUADRO!N$5&amp;$E768),'Hoja de Trabajo para listado'!$CD$151:$DC$151,0)),0)</f>
        <v>0</v>
      </c>
      <c r="O768" s="255">
        <f ca="1">+IFERROR(INDEX('Hoja de Trabajo para listado'!$A$155:$Z$1048576,MATCH($A768,'Hoja de Trabajo para listado'!$A$155:$A$1048576,0),MATCH((CUADRO!O$5&amp;$E768),'Hoja de Trabajo para listado'!$A$151:$Z$151,0)),0)+IFERROR(INDEX('Hoja de Trabajo para listado'!$AB$155:$BA$1048576,MATCH($A768,'Hoja de Trabajo para listado'!$AB$155:$AB$1048576,0),MATCH((CUADRO!O$5&amp;$E768),'Hoja de Trabajo para listado'!$AB$151:$BA$151,0)),0)+IFERROR(INDEX('Hoja de Trabajo para listado'!$BC$155:$CB$1048576,MATCH($A768,'Hoja de Trabajo para listado'!$BC$155:$BC$1048576,0),MATCH((CUADRO!O$5&amp;$E768),'Hoja de Trabajo para listado'!$BC$151:$CB$151,0)),0)+IFERROR(INDEX('Hoja de Trabajo para listado'!$DE$153:$DG$274,MATCH($A768,'Hoja de Trabajo para listado'!$DE$153:$DE$1048576,0),MATCH((CUADRO!O$5&amp;$E768),'Hoja de Trabajo para listado'!$DE$151:$DG$151,0)),0)+IFERROR(INDEX('Hoja de Trabajo para listado'!$CD$155:$DC$1048576,MATCH($A768,'Hoja de Trabajo para listado'!$CD$155:$CD$1048576,0),MATCH((CUADRO!O$5&amp;$E768),'Hoja de Trabajo para listado'!$CD$151:$DC$151,0)),0)</f>
        <v>0</v>
      </c>
      <c r="P768" s="255">
        <f ca="1">+IFERROR(INDEX('Hoja de Trabajo para listado'!$A$155:$Z$1048576,MATCH($A768,'Hoja de Trabajo para listado'!$A$155:$A$1048576,0),MATCH((CUADRO!P$5&amp;$E768),'Hoja de Trabajo para listado'!$A$151:$Z$151,0)),0)+IFERROR(INDEX('Hoja de Trabajo para listado'!$AB$155:$BA$1048576,MATCH($A768,'Hoja de Trabajo para listado'!$AB$155:$AB$1048576,0),MATCH((CUADRO!P$5&amp;$E768),'Hoja de Trabajo para listado'!$AB$151:$BA$151,0)),0)+IFERROR(INDEX('Hoja de Trabajo para listado'!$BC$155:$CB$1048576,MATCH($A768,'Hoja de Trabajo para listado'!$BC$155:$BC$1048576,0),MATCH((CUADRO!P$5&amp;$E768),'Hoja de Trabajo para listado'!$BC$151:$CB$151,0)),0)+IFERROR(INDEX('Hoja de Trabajo para listado'!$DE$153:$DG$274,MATCH($A768,'Hoja de Trabajo para listado'!$DE$153:$DE$1048576,0),MATCH((CUADRO!P$5&amp;$E768),'Hoja de Trabajo para listado'!$DE$151:$DG$151,0)),0)+IFERROR(INDEX('Hoja de Trabajo para listado'!$CD$155:$DC$1048576,MATCH($A768,'Hoja de Trabajo para listado'!$CD$155:$CD$1048576,0),MATCH((CUADRO!P$5&amp;$E768),'Hoja de Trabajo para listado'!$CD$151:$DC$151,0)),0)</f>
        <v>0</v>
      </c>
      <c r="Q768" s="255">
        <f ca="1">+IFERROR(INDEX('Hoja de Trabajo para listado'!$A$155:$Z$1048576,MATCH($A768,'Hoja de Trabajo para listado'!$A$155:$A$1048576,0),MATCH((CUADRO!Q$5&amp;$E768),'Hoja de Trabajo para listado'!$A$151:$Z$151,0)),0)+IFERROR(INDEX('Hoja de Trabajo para listado'!$AB$155:$BA$1048576,MATCH($A768,'Hoja de Trabajo para listado'!$AB$155:$AB$1048576,0),MATCH((CUADRO!Q$5&amp;$E768),'Hoja de Trabajo para listado'!$AB$151:$BA$151,0)),0)+IFERROR(INDEX('Hoja de Trabajo para listado'!$BC$155:$CB$1048576,MATCH($A768,'Hoja de Trabajo para listado'!$BC$155:$BC$1048576,0),MATCH((CUADRO!Q$5&amp;$E768),'Hoja de Trabajo para listado'!$BC$151:$CB$151,0)),0)+IFERROR(INDEX('Hoja de Trabajo para listado'!$DE$153:$DG$274,MATCH($A768,'Hoja de Trabajo para listado'!$DE$153:$DE$1048576,0),MATCH((CUADRO!Q$5&amp;$E768),'Hoja de Trabajo para listado'!$DE$151:$DG$151,0)),0)+IFERROR(INDEX('Hoja de Trabajo para listado'!$CD$155:$DC$1048576,MATCH($A768,'Hoja de Trabajo para listado'!$CD$155:$CD$1048576,0),MATCH((CUADRO!Q$5&amp;$E768),'Hoja de Trabajo para listado'!$CD$151:$DC$151,0)),0)</f>
        <v>0</v>
      </c>
      <c r="R768" s="255">
        <f t="shared" ca="1" si="24"/>
        <v>0</v>
      </c>
      <c r="S768" s="262"/>
      <c r="T768" s="255">
        <f ca="1">+T769</f>
        <v>0</v>
      </c>
      <c r="U768" s="254">
        <f t="shared" si="25"/>
        <v>1</v>
      </c>
      <c r="V768" s="362" t="str">
        <f>+VLOOKUP(A768,bd_lista!$A$3:$E$590,5,FALSE)</f>
        <v>Gobiernos Autonomos Municipales</v>
      </c>
      <c r="W768" s="361" t="str">
        <f>+V768</f>
        <v>Gobiernos Autonomos Municipales</v>
      </c>
      <c r="X768" s="254">
        <f>+VLOOKUP(A768,[2]Sheet1!$A$13:$D$744,4,FALSE)</f>
        <v>0</v>
      </c>
      <c r="Y768" s="254" t="e">
        <f>+VLOOKUP(X768,bd_lista!$A$3:$C$590,3,FALSE)</f>
        <v>#N/A</v>
      </c>
      <c r="Z768" s="316">
        <f>+X768</f>
        <v>0</v>
      </c>
      <c r="AA768" s="317" t="e">
        <f>+Y768</f>
        <v>#N/A</v>
      </c>
    </row>
    <row r="769" spans="1:27" customFormat="1" ht="15" hidden="1" customHeight="1">
      <c r="A769" s="32">
        <v>1429</v>
      </c>
      <c r="B769" s="307"/>
      <c r="C769" s="259" t="str">
        <f>+VLOOKUP(A769,bd_lista!$A$3:$C$590,3,FALSE)</f>
        <v>Gobierno Autónomo Municipal de Todos Santos</v>
      </c>
      <c r="D769" s="362"/>
      <c r="E769" s="256" t="s">
        <v>1314</v>
      </c>
      <c r="F769" s="255">
        <f ca="1">+IFERROR(INDEX('Hoja de Trabajo para listado'!$A$155:$Z$1048576,MATCH($A769,'Hoja de Trabajo para listado'!$A$155:$A$1048576,0),MATCH((CUADRO!F$5&amp;$E769),'Hoja de Trabajo para listado'!$A$151:$Z$151,0)),0)+IFERROR(INDEX('Hoja de Trabajo para listado'!$AB$155:$BA$1048576,MATCH($A769,'Hoja de Trabajo para listado'!$AB$155:$AB$1048576,0),MATCH((CUADRO!F$5&amp;$E769),'Hoja de Trabajo para listado'!$AB$151:$BA$151,0)),0)+IFERROR(INDEX('Hoja de Trabajo para listado'!$BC$155:$CB$1048576,MATCH($A769,'Hoja de Trabajo para listado'!$BC$155:$BC$1048576,0),MATCH((CUADRO!F$5&amp;$E769),'Hoja de Trabajo para listado'!$BC$151:$CB$151,0)),0)+IFERROR(INDEX('Hoja de Trabajo para listado'!$DE$153:$DG$274,MATCH($A769,'Hoja de Trabajo para listado'!$DE$153:$DE$1048576,0),MATCH((CUADRO!F$5&amp;$E769),'Hoja de Trabajo para listado'!$DE$151:$DG$151,0)),0)+IFERROR(INDEX('Hoja de Trabajo para listado'!$CD$155:$DC$1048576,MATCH($A769,'Hoja de Trabajo para listado'!$CD$155:$CD$1048576,0),MATCH((CUADRO!F$5&amp;$E769),'Hoja de Trabajo para listado'!$CD$151:$DC$151,0)),0)</f>
        <v>0</v>
      </c>
      <c r="G769" s="255">
        <f ca="1">+IFERROR(INDEX('Hoja de Trabajo para listado'!$A$155:$Z$1048576,MATCH($A769,'Hoja de Trabajo para listado'!$A$155:$A$1048576,0),MATCH((CUADRO!G$5&amp;$E769),'Hoja de Trabajo para listado'!$A$151:$Z$151,0)),0)+IFERROR(INDEX('Hoja de Trabajo para listado'!$AB$155:$BA$1048576,MATCH($A769,'Hoja de Trabajo para listado'!$AB$155:$AB$1048576,0),MATCH((CUADRO!G$5&amp;$E769),'Hoja de Trabajo para listado'!$AB$151:$BA$151,0)),0)+IFERROR(INDEX('Hoja de Trabajo para listado'!$BC$155:$CB$1048576,MATCH($A769,'Hoja de Trabajo para listado'!$BC$155:$BC$1048576,0),MATCH((CUADRO!G$5&amp;$E769),'Hoja de Trabajo para listado'!$BC$151:$CB$151,0)),0)+IFERROR(INDEX('Hoja de Trabajo para listado'!$DE$153:$DG$274,MATCH($A769,'Hoja de Trabajo para listado'!$DE$153:$DE$1048576,0),MATCH((CUADRO!G$5&amp;$E769),'Hoja de Trabajo para listado'!$DE$151:$DG$151,0)),0)+IFERROR(INDEX('Hoja de Trabajo para listado'!$CD$155:$DC$1048576,MATCH($A769,'Hoja de Trabajo para listado'!$CD$155:$CD$1048576,0),MATCH((CUADRO!G$5&amp;$E769),'Hoja de Trabajo para listado'!$CD$151:$DC$151,0)),0)</f>
        <v>0</v>
      </c>
      <c r="H769" s="255">
        <f ca="1">+IFERROR(INDEX('Hoja de Trabajo para listado'!$A$155:$Z$1048576,MATCH($A769,'Hoja de Trabajo para listado'!$A$155:$A$1048576,0),MATCH((CUADRO!H$5&amp;$E769),'Hoja de Trabajo para listado'!$A$151:$Z$151,0)),0)+IFERROR(INDEX('Hoja de Trabajo para listado'!$AB$155:$BA$1048576,MATCH($A769,'Hoja de Trabajo para listado'!$AB$155:$AB$1048576,0),MATCH((CUADRO!H$5&amp;$E769),'Hoja de Trabajo para listado'!$AB$151:$BA$151,0)),0)+IFERROR(INDEX('Hoja de Trabajo para listado'!$BC$155:$CB$1048576,MATCH($A769,'Hoja de Trabajo para listado'!$BC$155:$BC$1048576,0),MATCH((CUADRO!H$5&amp;$E769),'Hoja de Trabajo para listado'!$BC$151:$CB$151,0)),0)+IFERROR(INDEX('Hoja de Trabajo para listado'!$DE$153:$DG$274,MATCH($A769,'Hoja de Trabajo para listado'!$DE$153:$DE$1048576,0),MATCH((CUADRO!H$5&amp;$E769),'Hoja de Trabajo para listado'!$DE$151:$DG$151,0)),0)+IFERROR(INDEX('Hoja de Trabajo para listado'!$CD$155:$DC$1048576,MATCH($A769,'Hoja de Trabajo para listado'!$CD$155:$CD$1048576,0),MATCH((CUADRO!H$5&amp;$E769),'Hoja de Trabajo para listado'!$CD$151:$DC$151,0)),0)</f>
        <v>0</v>
      </c>
      <c r="I769" s="255">
        <f ca="1">+IFERROR(INDEX('Hoja de Trabajo para listado'!$A$155:$Z$1048576,MATCH($A769,'Hoja de Trabajo para listado'!$A$155:$A$1048576,0),MATCH((CUADRO!I$5&amp;$E769),'Hoja de Trabajo para listado'!$A$151:$Z$151,0)),0)+IFERROR(INDEX('Hoja de Trabajo para listado'!$AB$155:$BA$1048576,MATCH($A769,'Hoja de Trabajo para listado'!$AB$155:$AB$1048576,0),MATCH((CUADRO!I$5&amp;$E769),'Hoja de Trabajo para listado'!$AB$151:$BA$151,0)),0)+IFERROR(INDEX('Hoja de Trabajo para listado'!$BC$155:$CB$1048576,MATCH($A769,'Hoja de Trabajo para listado'!$BC$155:$BC$1048576,0),MATCH((CUADRO!I$5&amp;$E769),'Hoja de Trabajo para listado'!$BC$151:$CB$151,0)),0)+IFERROR(INDEX('Hoja de Trabajo para listado'!$DE$153:$DG$274,MATCH($A769,'Hoja de Trabajo para listado'!$DE$153:$DE$1048576,0),MATCH((CUADRO!I$5&amp;$E769),'Hoja de Trabajo para listado'!$DE$151:$DG$151,0)),0)+IFERROR(INDEX('Hoja de Trabajo para listado'!$CD$155:$DC$1048576,MATCH($A769,'Hoja de Trabajo para listado'!$CD$155:$CD$1048576,0),MATCH((CUADRO!I$5&amp;$E769),'Hoja de Trabajo para listado'!$CD$151:$DC$151,0)),0)</f>
        <v>0</v>
      </c>
      <c r="J769" s="255">
        <f ca="1">+IFERROR(INDEX('Hoja de Trabajo para listado'!$A$155:$Z$1048576,MATCH($A769,'Hoja de Trabajo para listado'!$A$155:$A$1048576,0),MATCH((CUADRO!J$5&amp;$E769),'Hoja de Trabajo para listado'!$A$151:$Z$151,0)),0)+IFERROR(INDEX('Hoja de Trabajo para listado'!$AB$155:$BA$1048576,MATCH($A769,'Hoja de Trabajo para listado'!$AB$155:$AB$1048576,0),MATCH((CUADRO!J$5&amp;$E769),'Hoja de Trabajo para listado'!$AB$151:$BA$151,0)),0)+IFERROR(INDEX('Hoja de Trabajo para listado'!$BC$155:$CB$1048576,MATCH($A769,'Hoja de Trabajo para listado'!$BC$155:$BC$1048576,0),MATCH((CUADRO!J$5&amp;$E769),'Hoja de Trabajo para listado'!$BC$151:$CB$151,0)),0)+IFERROR(INDEX('Hoja de Trabajo para listado'!$DE$153:$DG$274,MATCH($A769,'Hoja de Trabajo para listado'!$DE$153:$DE$1048576,0),MATCH((CUADRO!J$5&amp;$E769),'Hoja de Trabajo para listado'!$DE$151:$DG$151,0)),0)+IFERROR(INDEX('Hoja de Trabajo para listado'!$CD$155:$DC$1048576,MATCH($A769,'Hoja de Trabajo para listado'!$CD$155:$CD$1048576,0),MATCH((CUADRO!J$5&amp;$E769),'Hoja de Trabajo para listado'!$CD$151:$DC$151,0)),0)</f>
        <v>0</v>
      </c>
      <c r="K769" s="255">
        <f ca="1">+IFERROR(INDEX('Hoja de Trabajo para listado'!$A$155:$Z$1048576,MATCH($A769,'Hoja de Trabajo para listado'!$A$155:$A$1048576,0),MATCH((CUADRO!K$5&amp;$E769),'Hoja de Trabajo para listado'!$A$151:$Z$151,0)),0)+IFERROR(INDEX('Hoja de Trabajo para listado'!$AB$155:$BA$1048576,MATCH($A769,'Hoja de Trabajo para listado'!$AB$155:$AB$1048576,0),MATCH((CUADRO!K$5&amp;$E769),'Hoja de Trabajo para listado'!$AB$151:$BA$151,0)),0)+IFERROR(INDEX('Hoja de Trabajo para listado'!$BC$155:$CB$1048576,MATCH($A769,'Hoja de Trabajo para listado'!$BC$155:$BC$1048576,0),MATCH((CUADRO!K$5&amp;$E769),'Hoja de Trabajo para listado'!$BC$151:$CB$151,0)),0)+IFERROR(INDEX('Hoja de Trabajo para listado'!$DE$153:$DG$274,MATCH($A769,'Hoja de Trabajo para listado'!$DE$153:$DE$1048576,0),MATCH((CUADRO!K$5&amp;$E769),'Hoja de Trabajo para listado'!$DE$151:$DG$151,0)),0)+IFERROR(INDEX('Hoja de Trabajo para listado'!$CD$155:$DC$1048576,MATCH($A769,'Hoja de Trabajo para listado'!$CD$155:$CD$1048576,0),MATCH((CUADRO!K$5&amp;$E769),'Hoja de Trabajo para listado'!$CD$151:$DC$151,0)),0)</f>
        <v>0</v>
      </c>
      <c r="L769" s="255">
        <f ca="1">+IFERROR(INDEX('Hoja de Trabajo para listado'!$A$155:$Z$1048576,MATCH($A769,'Hoja de Trabajo para listado'!$A$155:$A$1048576,0),MATCH((CUADRO!L$5&amp;$E769),'Hoja de Trabajo para listado'!$A$151:$Z$151,0)),0)+IFERROR(INDEX('Hoja de Trabajo para listado'!$AB$155:$BA$1048576,MATCH($A769,'Hoja de Trabajo para listado'!$AB$155:$AB$1048576,0),MATCH((CUADRO!L$5&amp;$E769),'Hoja de Trabajo para listado'!$AB$151:$BA$151,0)),0)+IFERROR(INDEX('Hoja de Trabajo para listado'!$BC$155:$CB$1048576,MATCH($A769,'Hoja de Trabajo para listado'!$BC$155:$BC$1048576,0),MATCH((CUADRO!L$5&amp;$E769),'Hoja de Trabajo para listado'!$BC$151:$CB$151,0)),0)+IFERROR(INDEX('Hoja de Trabajo para listado'!$DE$153:$DG$274,MATCH($A769,'Hoja de Trabajo para listado'!$DE$153:$DE$1048576,0),MATCH((CUADRO!L$5&amp;$E769),'Hoja de Trabajo para listado'!$DE$151:$DG$151,0)),0)+IFERROR(INDEX('Hoja de Trabajo para listado'!$CD$155:$DC$1048576,MATCH($A769,'Hoja de Trabajo para listado'!$CD$155:$CD$1048576,0),MATCH((CUADRO!L$5&amp;$E769),'Hoja de Trabajo para listado'!$CD$151:$DC$151,0)),0)</f>
        <v>0</v>
      </c>
      <c r="M769" s="255">
        <f ca="1">+IFERROR(INDEX('Hoja de Trabajo para listado'!$A$155:$Z$1048576,MATCH($A769,'Hoja de Trabajo para listado'!$A$155:$A$1048576,0),MATCH((CUADRO!M$5&amp;$E769),'Hoja de Trabajo para listado'!$A$151:$Z$151,0)),0)+IFERROR(INDEX('Hoja de Trabajo para listado'!$AB$155:$BA$1048576,MATCH($A769,'Hoja de Trabajo para listado'!$AB$155:$AB$1048576,0),MATCH((CUADRO!M$5&amp;$E769),'Hoja de Trabajo para listado'!$AB$151:$BA$151,0)),0)+IFERROR(INDEX('Hoja de Trabajo para listado'!$BC$155:$CB$1048576,MATCH($A769,'Hoja de Trabajo para listado'!$BC$155:$BC$1048576,0),MATCH((CUADRO!M$5&amp;$E769),'Hoja de Trabajo para listado'!$BC$151:$CB$151,0)),0)+IFERROR(INDEX('Hoja de Trabajo para listado'!$DE$153:$DG$274,MATCH($A769,'Hoja de Trabajo para listado'!$DE$153:$DE$1048576,0),MATCH((CUADRO!M$5&amp;$E769),'Hoja de Trabajo para listado'!$DE$151:$DG$151,0)),0)+IFERROR(INDEX('Hoja de Trabajo para listado'!$CD$155:$DC$1048576,MATCH($A769,'Hoja de Trabajo para listado'!$CD$155:$CD$1048576,0),MATCH((CUADRO!M$5&amp;$E769),'Hoja de Trabajo para listado'!$CD$151:$DC$151,0)),0)</f>
        <v>0</v>
      </c>
      <c r="N769" s="255">
        <f ca="1">+IFERROR(INDEX('Hoja de Trabajo para listado'!$A$155:$Z$1048576,MATCH($A769,'Hoja de Trabajo para listado'!$A$155:$A$1048576,0),MATCH((CUADRO!N$5&amp;$E769),'Hoja de Trabajo para listado'!$A$151:$Z$151,0)),0)+IFERROR(INDEX('Hoja de Trabajo para listado'!$AB$155:$BA$1048576,MATCH($A769,'Hoja de Trabajo para listado'!$AB$155:$AB$1048576,0),MATCH((CUADRO!N$5&amp;$E769),'Hoja de Trabajo para listado'!$AB$151:$BA$151,0)),0)+IFERROR(INDEX('Hoja de Trabajo para listado'!$BC$155:$CB$1048576,MATCH($A769,'Hoja de Trabajo para listado'!$BC$155:$BC$1048576,0),MATCH((CUADRO!N$5&amp;$E769),'Hoja de Trabajo para listado'!$BC$151:$CB$151,0)),0)+IFERROR(INDEX('Hoja de Trabajo para listado'!$DE$153:$DG$274,MATCH($A769,'Hoja de Trabajo para listado'!$DE$153:$DE$1048576,0),MATCH((CUADRO!N$5&amp;$E769),'Hoja de Trabajo para listado'!$DE$151:$DG$151,0)),0)+IFERROR(INDEX('Hoja de Trabajo para listado'!$CD$155:$DC$1048576,MATCH($A769,'Hoja de Trabajo para listado'!$CD$155:$CD$1048576,0),MATCH((CUADRO!N$5&amp;$E769),'Hoja de Trabajo para listado'!$CD$151:$DC$151,0)),0)</f>
        <v>0</v>
      </c>
      <c r="O769" s="255">
        <f ca="1">+IFERROR(INDEX('Hoja de Trabajo para listado'!$A$155:$Z$1048576,MATCH($A769,'Hoja de Trabajo para listado'!$A$155:$A$1048576,0),MATCH((CUADRO!O$5&amp;$E769),'Hoja de Trabajo para listado'!$A$151:$Z$151,0)),0)+IFERROR(INDEX('Hoja de Trabajo para listado'!$AB$155:$BA$1048576,MATCH($A769,'Hoja de Trabajo para listado'!$AB$155:$AB$1048576,0),MATCH((CUADRO!O$5&amp;$E769),'Hoja de Trabajo para listado'!$AB$151:$BA$151,0)),0)+IFERROR(INDEX('Hoja de Trabajo para listado'!$BC$155:$CB$1048576,MATCH($A769,'Hoja de Trabajo para listado'!$BC$155:$BC$1048576,0),MATCH((CUADRO!O$5&amp;$E769),'Hoja de Trabajo para listado'!$BC$151:$CB$151,0)),0)+IFERROR(INDEX('Hoja de Trabajo para listado'!$DE$153:$DG$274,MATCH($A769,'Hoja de Trabajo para listado'!$DE$153:$DE$1048576,0),MATCH((CUADRO!O$5&amp;$E769),'Hoja de Trabajo para listado'!$DE$151:$DG$151,0)),0)+IFERROR(INDEX('Hoja de Trabajo para listado'!$CD$155:$DC$1048576,MATCH($A769,'Hoja de Trabajo para listado'!$CD$155:$CD$1048576,0),MATCH((CUADRO!O$5&amp;$E769),'Hoja de Trabajo para listado'!$CD$151:$DC$151,0)),0)</f>
        <v>0</v>
      </c>
      <c r="P769" s="255">
        <f ca="1">+IFERROR(INDEX('Hoja de Trabajo para listado'!$A$155:$Z$1048576,MATCH($A769,'Hoja de Trabajo para listado'!$A$155:$A$1048576,0),MATCH((CUADRO!P$5&amp;$E769),'Hoja de Trabajo para listado'!$A$151:$Z$151,0)),0)+IFERROR(INDEX('Hoja de Trabajo para listado'!$AB$155:$BA$1048576,MATCH($A769,'Hoja de Trabajo para listado'!$AB$155:$AB$1048576,0),MATCH((CUADRO!P$5&amp;$E769),'Hoja de Trabajo para listado'!$AB$151:$BA$151,0)),0)+IFERROR(INDEX('Hoja de Trabajo para listado'!$BC$155:$CB$1048576,MATCH($A769,'Hoja de Trabajo para listado'!$BC$155:$BC$1048576,0),MATCH((CUADRO!P$5&amp;$E769),'Hoja de Trabajo para listado'!$BC$151:$CB$151,0)),0)+IFERROR(INDEX('Hoja de Trabajo para listado'!$DE$153:$DG$274,MATCH($A769,'Hoja de Trabajo para listado'!$DE$153:$DE$1048576,0),MATCH((CUADRO!P$5&amp;$E769),'Hoja de Trabajo para listado'!$DE$151:$DG$151,0)),0)+IFERROR(INDEX('Hoja de Trabajo para listado'!$CD$155:$DC$1048576,MATCH($A769,'Hoja de Trabajo para listado'!$CD$155:$CD$1048576,0),MATCH((CUADRO!P$5&amp;$E769),'Hoja de Trabajo para listado'!$CD$151:$DC$151,0)),0)</f>
        <v>0</v>
      </c>
      <c r="Q769" s="255">
        <f ca="1">+IFERROR(INDEX('Hoja de Trabajo para listado'!$A$155:$Z$1048576,MATCH($A769,'Hoja de Trabajo para listado'!$A$155:$A$1048576,0),MATCH((CUADRO!Q$5&amp;$E769),'Hoja de Trabajo para listado'!$A$151:$Z$151,0)),0)+IFERROR(INDEX('Hoja de Trabajo para listado'!$AB$155:$BA$1048576,MATCH($A769,'Hoja de Trabajo para listado'!$AB$155:$AB$1048576,0),MATCH((CUADRO!Q$5&amp;$E769),'Hoja de Trabajo para listado'!$AB$151:$BA$151,0)),0)+IFERROR(INDEX('Hoja de Trabajo para listado'!$BC$155:$CB$1048576,MATCH($A769,'Hoja de Trabajo para listado'!$BC$155:$BC$1048576,0),MATCH((CUADRO!Q$5&amp;$E769),'Hoja de Trabajo para listado'!$BC$151:$CB$151,0)),0)+IFERROR(INDEX('Hoja de Trabajo para listado'!$DE$153:$DG$274,MATCH($A769,'Hoja de Trabajo para listado'!$DE$153:$DE$1048576,0),MATCH((CUADRO!Q$5&amp;$E769),'Hoja de Trabajo para listado'!$DE$151:$DG$151,0)),0)+IFERROR(INDEX('Hoja de Trabajo para listado'!$CD$155:$DC$1048576,MATCH($A769,'Hoja de Trabajo para listado'!$CD$155:$CD$1048576,0),MATCH((CUADRO!Q$5&amp;$E769),'Hoja de Trabajo para listado'!$CD$151:$DC$151,0)),0)</f>
        <v>0</v>
      </c>
      <c r="R769" s="255">
        <f t="shared" ca="1" si="24"/>
        <v>0</v>
      </c>
      <c r="S769" s="262">
        <f ca="1">+R768+R769</f>
        <v>0</v>
      </c>
      <c r="T769" s="255">
        <f ca="1">+S769</f>
        <v>0</v>
      </c>
      <c r="U769" s="254">
        <f t="shared" si="25"/>
        <v>2</v>
      </c>
      <c r="V769" s="362" t="str">
        <f>+VLOOKUP(A769,bd_lista!$A$3:$E$590,5,FALSE)</f>
        <v>Gobiernos Autonomos Municipales</v>
      </c>
      <c r="W769" s="362"/>
      <c r="X769" s="254">
        <f>+VLOOKUP(A769,[2]Sheet1!$A$13:$D$744,4,FALSE)</f>
        <v>0</v>
      </c>
      <c r="Y769" s="254" t="e">
        <f>+VLOOKUP(X769,bd_lista!$A$3:$C$590,3,FALSE)</f>
        <v>#N/A</v>
      </c>
      <c r="Z769" s="314"/>
      <c r="AA769" s="315"/>
    </row>
    <row r="770" spans="1:27" customFormat="1" ht="15" hidden="1" customHeight="1">
      <c r="A770" s="32">
        <v>1430</v>
      </c>
      <c r="B770" s="306">
        <f>+A770</f>
        <v>1430</v>
      </c>
      <c r="C770" s="259" t="str">
        <f>+VLOOKUP(A770,bd_lista!$A$3:$C$590,3,FALSE)</f>
        <v>Gobierno Autónomo Municipal de Carangas</v>
      </c>
      <c r="D770" s="361" t="str">
        <f>+C770</f>
        <v>Gobierno Autónomo Municipal de Carangas</v>
      </c>
      <c r="E770" s="254" t="s">
        <v>1313</v>
      </c>
      <c r="F770" s="255">
        <f ca="1">+IFERROR(INDEX('Hoja de Trabajo para listado'!$A$155:$Z$1048576,MATCH($A770,'Hoja de Trabajo para listado'!$A$155:$A$1048576,0),MATCH((CUADRO!F$5&amp;$E770),'Hoja de Trabajo para listado'!$A$151:$Z$151,0)),0)+IFERROR(INDEX('Hoja de Trabajo para listado'!$AB$155:$BA$1048576,MATCH($A770,'Hoja de Trabajo para listado'!$AB$155:$AB$1048576,0),MATCH((CUADRO!F$5&amp;$E770),'Hoja de Trabajo para listado'!$AB$151:$BA$151,0)),0)+IFERROR(INDEX('Hoja de Trabajo para listado'!$BC$155:$CB$1048576,MATCH($A770,'Hoja de Trabajo para listado'!$BC$155:$BC$1048576,0),MATCH((CUADRO!F$5&amp;$E770),'Hoja de Trabajo para listado'!$BC$151:$CB$151,0)),0)+IFERROR(INDEX('Hoja de Trabajo para listado'!$DE$153:$DG$274,MATCH($A770,'Hoja de Trabajo para listado'!$DE$153:$DE$1048576,0),MATCH((CUADRO!F$5&amp;$E770),'Hoja de Trabajo para listado'!$DE$151:$DG$151,0)),0)+IFERROR(INDEX('Hoja de Trabajo para listado'!$CD$155:$DC$1048576,MATCH($A770,'Hoja de Trabajo para listado'!$CD$155:$CD$1048576,0),MATCH((CUADRO!F$5&amp;$E770),'Hoja de Trabajo para listado'!$CD$151:$DC$151,0)),0)</f>
        <v>0</v>
      </c>
      <c r="G770" s="255">
        <f ca="1">+IFERROR(INDEX('Hoja de Trabajo para listado'!$A$155:$Z$1048576,MATCH($A770,'Hoja de Trabajo para listado'!$A$155:$A$1048576,0),MATCH((CUADRO!G$5&amp;$E770),'Hoja de Trabajo para listado'!$A$151:$Z$151,0)),0)+IFERROR(INDEX('Hoja de Trabajo para listado'!$AB$155:$BA$1048576,MATCH($A770,'Hoja de Trabajo para listado'!$AB$155:$AB$1048576,0),MATCH((CUADRO!G$5&amp;$E770),'Hoja de Trabajo para listado'!$AB$151:$BA$151,0)),0)+IFERROR(INDEX('Hoja de Trabajo para listado'!$BC$155:$CB$1048576,MATCH($A770,'Hoja de Trabajo para listado'!$BC$155:$BC$1048576,0),MATCH((CUADRO!G$5&amp;$E770),'Hoja de Trabajo para listado'!$BC$151:$CB$151,0)),0)+IFERROR(INDEX('Hoja de Trabajo para listado'!$DE$153:$DG$274,MATCH($A770,'Hoja de Trabajo para listado'!$DE$153:$DE$1048576,0),MATCH((CUADRO!G$5&amp;$E770),'Hoja de Trabajo para listado'!$DE$151:$DG$151,0)),0)+IFERROR(INDEX('Hoja de Trabajo para listado'!$CD$155:$DC$1048576,MATCH($A770,'Hoja de Trabajo para listado'!$CD$155:$CD$1048576,0),MATCH((CUADRO!G$5&amp;$E770),'Hoja de Trabajo para listado'!$CD$151:$DC$151,0)),0)</f>
        <v>0</v>
      </c>
      <c r="H770" s="255">
        <f ca="1">+IFERROR(INDEX('Hoja de Trabajo para listado'!$A$155:$Z$1048576,MATCH($A770,'Hoja de Trabajo para listado'!$A$155:$A$1048576,0),MATCH((CUADRO!H$5&amp;$E770),'Hoja de Trabajo para listado'!$A$151:$Z$151,0)),0)+IFERROR(INDEX('Hoja de Trabajo para listado'!$AB$155:$BA$1048576,MATCH($A770,'Hoja de Trabajo para listado'!$AB$155:$AB$1048576,0),MATCH((CUADRO!H$5&amp;$E770),'Hoja de Trabajo para listado'!$AB$151:$BA$151,0)),0)+IFERROR(INDEX('Hoja de Trabajo para listado'!$BC$155:$CB$1048576,MATCH($A770,'Hoja de Trabajo para listado'!$BC$155:$BC$1048576,0),MATCH((CUADRO!H$5&amp;$E770),'Hoja de Trabajo para listado'!$BC$151:$CB$151,0)),0)+IFERROR(INDEX('Hoja de Trabajo para listado'!$DE$153:$DG$274,MATCH($A770,'Hoja de Trabajo para listado'!$DE$153:$DE$1048576,0),MATCH((CUADRO!H$5&amp;$E770),'Hoja de Trabajo para listado'!$DE$151:$DG$151,0)),0)+IFERROR(INDEX('Hoja de Trabajo para listado'!$CD$155:$DC$1048576,MATCH($A770,'Hoja de Trabajo para listado'!$CD$155:$CD$1048576,0),MATCH((CUADRO!H$5&amp;$E770),'Hoja de Trabajo para listado'!$CD$151:$DC$151,0)),0)</f>
        <v>0</v>
      </c>
      <c r="I770" s="255">
        <f ca="1">+IFERROR(INDEX('Hoja de Trabajo para listado'!$A$155:$Z$1048576,MATCH($A770,'Hoja de Trabajo para listado'!$A$155:$A$1048576,0),MATCH((CUADRO!I$5&amp;$E770),'Hoja de Trabajo para listado'!$A$151:$Z$151,0)),0)+IFERROR(INDEX('Hoja de Trabajo para listado'!$AB$155:$BA$1048576,MATCH($A770,'Hoja de Trabajo para listado'!$AB$155:$AB$1048576,0),MATCH((CUADRO!I$5&amp;$E770),'Hoja de Trabajo para listado'!$AB$151:$BA$151,0)),0)+IFERROR(INDEX('Hoja de Trabajo para listado'!$BC$155:$CB$1048576,MATCH($A770,'Hoja de Trabajo para listado'!$BC$155:$BC$1048576,0),MATCH((CUADRO!I$5&amp;$E770),'Hoja de Trabajo para listado'!$BC$151:$CB$151,0)),0)+IFERROR(INDEX('Hoja de Trabajo para listado'!$DE$153:$DG$274,MATCH($A770,'Hoja de Trabajo para listado'!$DE$153:$DE$1048576,0),MATCH((CUADRO!I$5&amp;$E770),'Hoja de Trabajo para listado'!$DE$151:$DG$151,0)),0)+IFERROR(INDEX('Hoja de Trabajo para listado'!$CD$155:$DC$1048576,MATCH($A770,'Hoja de Trabajo para listado'!$CD$155:$CD$1048576,0),MATCH((CUADRO!I$5&amp;$E770),'Hoja de Trabajo para listado'!$CD$151:$DC$151,0)),0)</f>
        <v>0</v>
      </c>
      <c r="J770" s="255">
        <f ca="1">+IFERROR(INDEX('Hoja de Trabajo para listado'!$A$155:$Z$1048576,MATCH($A770,'Hoja de Trabajo para listado'!$A$155:$A$1048576,0),MATCH((CUADRO!J$5&amp;$E770),'Hoja de Trabajo para listado'!$A$151:$Z$151,0)),0)+IFERROR(INDEX('Hoja de Trabajo para listado'!$AB$155:$BA$1048576,MATCH($A770,'Hoja de Trabajo para listado'!$AB$155:$AB$1048576,0),MATCH((CUADRO!J$5&amp;$E770),'Hoja de Trabajo para listado'!$AB$151:$BA$151,0)),0)+IFERROR(INDEX('Hoja de Trabajo para listado'!$BC$155:$CB$1048576,MATCH($A770,'Hoja de Trabajo para listado'!$BC$155:$BC$1048576,0),MATCH((CUADRO!J$5&amp;$E770),'Hoja de Trabajo para listado'!$BC$151:$CB$151,0)),0)+IFERROR(INDEX('Hoja de Trabajo para listado'!$DE$153:$DG$274,MATCH($A770,'Hoja de Trabajo para listado'!$DE$153:$DE$1048576,0),MATCH((CUADRO!J$5&amp;$E770),'Hoja de Trabajo para listado'!$DE$151:$DG$151,0)),0)+IFERROR(INDEX('Hoja de Trabajo para listado'!$CD$155:$DC$1048576,MATCH($A770,'Hoja de Trabajo para listado'!$CD$155:$CD$1048576,0),MATCH((CUADRO!J$5&amp;$E770),'Hoja de Trabajo para listado'!$CD$151:$DC$151,0)),0)</f>
        <v>0</v>
      </c>
      <c r="K770" s="255">
        <f ca="1">+IFERROR(INDEX('Hoja de Trabajo para listado'!$A$155:$Z$1048576,MATCH($A770,'Hoja de Trabajo para listado'!$A$155:$A$1048576,0),MATCH((CUADRO!K$5&amp;$E770),'Hoja de Trabajo para listado'!$A$151:$Z$151,0)),0)+IFERROR(INDEX('Hoja de Trabajo para listado'!$AB$155:$BA$1048576,MATCH($A770,'Hoja de Trabajo para listado'!$AB$155:$AB$1048576,0),MATCH((CUADRO!K$5&amp;$E770),'Hoja de Trabajo para listado'!$AB$151:$BA$151,0)),0)+IFERROR(INDEX('Hoja de Trabajo para listado'!$BC$155:$CB$1048576,MATCH($A770,'Hoja de Trabajo para listado'!$BC$155:$BC$1048576,0),MATCH((CUADRO!K$5&amp;$E770),'Hoja de Trabajo para listado'!$BC$151:$CB$151,0)),0)+IFERROR(INDEX('Hoja de Trabajo para listado'!$DE$153:$DG$274,MATCH($A770,'Hoja de Trabajo para listado'!$DE$153:$DE$1048576,0),MATCH((CUADRO!K$5&amp;$E770),'Hoja de Trabajo para listado'!$DE$151:$DG$151,0)),0)+IFERROR(INDEX('Hoja de Trabajo para listado'!$CD$155:$DC$1048576,MATCH($A770,'Hoja de Trabajo para listado'!$CD$155:$CD$1048576,0),MATCH((CUADRO!K$5&amp;$E770),'Hoja de Trabajo para listado'!$CD$151:$DC$151,0)),0)</f>
        <v>0</v>
      </c>
      <c r="L770" s="255">
        <f ca="1">+IFERROR(INDEX('Hoja de Trabajo para listado'!$A$155:$Z$1048576,MATCH($A770,'Hoja de Trabajo para listado'!$A$155:$A$1048576,0),MATCH((CUADRO!L$5&amp;$E770),'Hoja de Trabajo para listado'!$A$151:$Z$151,0)),0)+IFERROR(INDEX('Hoja de Trabajo para listado'!$AB$155:$BA$1048576,MATCH($A770,'Hoja de Trabajo para listado'!$AB$155:$AB$1048576,0),MATCH((CUADRO!L$5&amp;$E770),'Hoja de Trabajo para listado'!$AB$151:$BA$151,0)),0)+IFERROR(INDEX('Hoja de Trabajo para listado'!$BC$155:$CB$1048576,MATCH($A770,'Hoja de Trabajo para listado'!$BC$155:$BC$1048576,0),MATCH((CUADRO!L$5&amp;$E770),'Hoja de Trabajo para listado'!$BC$151:$CB$151,0)),0)+IFERROR(INDEX('Hoja de Trabajo para listado'!$DE$153:$DG$274,MATCH($A770,'Hoja de Trabajo para listado'!$DE$153:$DE$1048576,0),MATCH((CUADRO!L$5&amp;$E770),'Hoja de Trabajo para listado'!$DE$151:$DG$151,0)),0)+IFERROR(INDEX('Hoja de Trabajo para listado'!$CD$155:$DC$1048576,MATCH($A770,'Hoja de Trabajo para listado'!$CD$155:$CD$1048576,0),MATCH((CUADRO!L$5&amp;$E770),'Hoja de Trabajo para listado'!$CD$151:$DC$151,0)),0)</f>
        <v>0</v>
      </c>
      <c r="M770" s="255">
        <f ca="1">+IFERROR(INDEX('Hoja de Trabajo para listado'!$A$155:$Z$1048576,MATCH($A770,'Hoja de Trabajo para listado'!$A$155:$A$1048576,0),MATCH((CUADRO!M$5&amp;$E770),'Hoja de Trabajo para listado'!$A$151:$Z$151,0)),0)+IFERROR(INDEX('Hoja de Trabajo para listado'!$AB$155:$BA$1048576,MATCH($A770,'Hoja de Trabajo para listado'!$AB$155:$AB$1048576,0),MATCH((CUADRO!M$5&amp;$E770),'Hoja de Trabajo para listado'!$AB$151:$BA$151,0)),0)+IFERROR(INDEX('Hoja de Trabajo para listado'!$BC$155:$CB$1048576,MATCH($A770,'Hoja de Trabajo para listado'!$BC$155:$BC$1048576,0),MATCH((CUADRO!M$5&amp;$E770),'Hoja de Trabajo para listado'!$BC$151:$CB$151,0)),0)+IFERROR(INDEX('Hoja de Trabajo para listado'!$DE$153:$DG$274,MATCH($A770,'Hoja de Trabajo para listado'!$DE$153:$DE$1048576,0),MATCH((CUADRO!M$5&amp;$E770),'Hoja de Trabajo para listado'!$DE$151:$DG$151,0)),0)+IFERROR(INDEX('Hoja de Trabajo para listado'!$CD$155:$DC$1048576,MATCH($A770,'Hoja de Trabajo para listado'!$CD$155:$CD$1048576,0),MATCH((CUADRO!M$5&amp;$E770),'Hoja de Trabajo para listado'!$CD$151:$DC$151,0)),0)</f>
        <v>0</v>
      </c>
      <c r="N770" s="255">
        <f ca="1">+IFERROR(INDEX('Hoja de Trabajo para listado'!$A$155:$Z$1048576,MATCH($A770,'Hoja de Trabajo para listado'!$A$155:$A$1048576,0),MATCH((CUADRO!N$5&amp;$E770),'Hoja de Trabajo para listado'!$A$151:$Z$151,0)),0)+IFERROR(INDEX('Hoja de Trabajo para listado'!$AB$155:$BA$1048576,MATCH($A770,'Hoja de Trabajo para listado'!$AB$155:$AB$1048576,0),MATCH((CUADRO!N$5&amp;$E770),'Hoja de Trabajo para listado'!$AB$151:$BA$151,0)),0)+IFERROR(INDEX('Hoja de Trabajo para listado'!$BC$155:$CB$1048576,MATCH($A770,'Hoja de Trabajo para listado'!$BC$155:$BC$1048576,0),MATCH((CUADRO!N$5&amp;$E770),'Hoja de Trabajo para listado'!$BC$151:$CB$151,0)),0)+IFERROR(INDEX('Hoja de Trabajo para listado'!$DE$153:$DG$274,MATCH($A770,'Hoja de Trabajo para listado'!$DE$153:$DE$1048576,0),MATCH((CUADRO!N$5&amp;$E770),'Hoja de Trabajo para listado'!$DE$151:$DG$151,0)),0)+IFERROR(INDEX('Hoja de Trabajo para listado'!$CD$155:$DC$1048576,MATCH($A770,'Hoja de Trabajo para listado'!$CD$155:$CD$1048576,0),MATCH((CUADRO!N$5&amp;$E770),'Hoja de Trabajo para listado'!$CD$151:$DC$151,0)),0)</f>
        <v>0</v>
      </c>
      <c r="O770" s="255">
        <f ca="1">+IFERROR(INDEX('Hoja de Trabajo para listado'!$A$155:$Z$1048576,MATCH($A770,'Hoja de Trabajo para listado'!$A$155:$A$1048576,0),MATCH((CUADRO!O$5&amp;$E770),'Hoja de Trabajo para listado'!$A$151:$Z$151,0)),0)+IFERROR(INDEX('Hoja de Trabajo para listado'!$AB$155:$BA$1048576,MATCH($A770,'Hoja de Trabajo para listado'!$AB$155:$AB$1048576,0),MATCH((CUADRO!O$5&amp;$E770),'Hoja de Trabajo para listado'!$AB$151:$BA$151,0)),0)+IFERROR(INDEX('Hoja de Trabajo para listado'!$BC$155:$CB$1048576,MATCH($A770,'Hoja de Trabajo para listado'!$BC$155:$BC$1048576,0),MATCH((CUADRO!O$5&amp;$E770),'Hoja de Trabajo para listado'!$BC$151:$CB$151,0)),0)+IFERROR(INDEX('Hoja de Trabajo para listado'!$DE$153:$DG$274,MATCH($A770,'Hoja de Trabajo para listado'!$DE$153:$DE$1048576,0),MATCH((CUADRO!O$5&amp;$E770),'Hoja de Trabajo para listado'!$DE$151:$DG$151,0)),0)+IFERROR(INDEX('Hoja de Trabajo para listado'!$CD$155:$DC$1048576,MATCH($A770,'Hoja de Trabajo para listado'!$CD$155:$CD$1048576,0),MATCH((CUADRO!O$5&amp;$E770),'Hoja de Trabajo para listado'!$CD$151:$DC$151,0)),0)</f>
        <v>0</v>
      </c>
      <c r="P770" s="255">
        <f ca="1">+IFERROR(INDEX('Hoja de Trabajo para listado'!$A$155:$Z$1048576,MATCH($A770,'Hoja de Trabajo para listado'!$A$155:$A$1048576,0),MATCH((CUADRO!P$5&amp;$E770),'Hoja de Trabajo para listado'!$A$151:$Z$151,0)),0)+IFERROR(INDEX('Hoja de Trabajo para listado'!$AB$155:$BA$1048576,MATCH($A770,'Hoja de Trabajo para listado'!$AB$155:$AB$1048576,0),MATCH((CUADRO!P$5&amp;$E770),'Hoja de Trabajo para listado'!$AB$151:$BA$151,0)),0)+IFERROR(INDEX('Hoja de Trabajo para listado'!$BC$155:$CB$1048576,MATCH($A770,'Hoja de Trabajo para listado'!$BC$155:$BC$1048576,0),MATCH((CUADRO!P$5&amp;$E770),'Hoja de Trabajo para listado'!$BC$151:$CB$151,0)),0)+IFERROR(INDEX('Hoja de Trabajo para listado'!$DE$153:$DG$274,MATCH($A770,'Hoja de Trabajo para listado'!$DE$153:$DE$1048576,0),MATCH((CUADRO!P$5&amp;$E770),'Hoja de Trabajo para listado'!$DE$151:$DG$151,0)),0)+IFERROR(INDEX('Hoja de Trabajo para listado'!$CD$155:$DC$1048576,MATCH($A770,'Hoja de Trabajo para listado'!$CD$155:$CD$1048576,0),MATCH((CUADRO!P$5&amp;$E770),'Hoja de Trabajo para listado'!$CD$151:$DC$151,0)),0)</f>
        <v>0</v>
      </c>
      <c r="Q770" s="255">
        <f ca="1">+IFERROR(INDEX('Hoja de Trabajo para listado'!$A$155:$Z$1048576,MATCH($A770,'Hoja de Trabajo para listado'!$A$155:$A$1048576,0),MATCH((CUADRO!Q$5&amp;$E770),'Hoja de Trabajo para listado'!$A$151:$Z$151,0)),0)+IFERROR(INDEX('Hoja de Trabajo para listado'!$AB$155:$BA$1048576,MATCH($A770,'Hoja de Trabajo para listado'!$AB$155:$AB$1048576,0),MATCH((CUADRO!Q$5&amp;$E770),'Hoja de Trabajo para listado'!$AB$151:$BA$151,0)),0)+IFERROR(INDEX('Hoja de Trabajo para listado'!$BC$155:$CB$1048576,MATCH($A770,'Hoja de Trabajo para listado'!$BC$155:$BC$1048576,0),MATCH((CUADRO!Q$5&amp;$E770),'Hoja de Trabajo para listado'!$BC$151:$CB$151,0)),0)+IFERROR(INDEX('Hoja de Trabajo para listado'!$DE$153:$DG$274,MATCH($A770,'Hoja de Trabajo para listado'!$DE$153:$DE$1048576,0),MATCH((CUADRO!Q$5&amp;$E770),'Hoja de Trabajo para listado'!$DE$151:$DG$151,0)),0)+IFERROR(INDEX('Hoja de Trabajo para listado'!$CD$155:$DC$1048576,MATCH($A770,'Hoja de Trabajo para listado'!$CD$155:$CD$1048576,0),MATCH((CUADRO!Q$5&amp;$E770),'Hoja de Trabajo para listado'!$CD$151:$DC$151,0)),0)</f>
        <v>0</v>
      </c>
      <c r="R770" s="255">
        <f t="shared" ca="1" si="24"/>
        <v>0</v>
      </c>
      <c r="S770" s="262"/>
      <c r="T770" s="255">
        <f ca="1">+T771</f>
        <v>0</v>
      </c>
      <c r="U770" s="254">
        <f t="shared" si="25"/>
        <v>1</v>
      </c>
      <c r="V770" s="362" t="str">
        <f>+VLOOKUP(A770,bd_lista!$A$3:$E$590,5,FALSE)</f>
        <v>Gobiernos Autonomos Municipales</v>
      </c>
      <c r="W770" s="361" t="str">
        <f>+V770</f>
        <v>Gobiernos Autonomos Municipales</v>
      </c>
      <c r="X770" s="254">
        <f>+VLOOKUP(A770,[2]Sheet1!$A$13:$D$744,4,FALSE)</f>
        <v>0</v>
      </c>
      <c r="Y770" s="254" t="e">
        <f>+VLOOKUP(X770,bd_lista!$A$3:$C$590,3,FALSE)</f>
        <v>#N/A</v>
      </c>
      <c r="Z770" s="316">
        <f>+X770</f>
        <v>0</v>
      </c>
      <c r="AA770" s="317" t="e">
        <f>+Y770</f>
        <v>#N/A</v>
      </c>
    </row>
    <row r="771" spans="1:27" customFormat="1" ht="15" hidden="1" customHeight="1">
      <c r="A771" s="32">
        <v>1430</v>
      </c>
      <c r="B771" s="307"/>
      <c r="C771" s="259" t="str">
        <f>+VLOOKUP(A771,bd_lista!$A$3:$C$590,3,FALSE)</f>
        <v>Gobierno Autónomo Municipal de Carangas</v>
      </c>
      <c r="D771" s="362"/>
      <c r="E771" s="256" t="s">
        <v>1314</v>
      </c>
      <c r="F771" s="255">
        <f ca="1">+IFERROR(INDEX('Hoja de Trabajo para listado'!$A$155:$Z$1048576,MATCH($A771,'Hoja de Trabajo para listado'!$A$155:$A$1048576,0),MATCH((CUADRO!F$5&amp;$E771),'Hoja de Trabajo para listado'!$A$151:$Z$151,0)),0)+IFERROR(INDEX('Hoja de Trabajo para listado'!$AB$155:$BA$1048576,MATCH($A771,'Hoja de Trabajo para listado'!$AB$155:$AB$1048576,0),MATCH((CUADRO!F$5&amp;$E771),'Hoja de Trabajo para listado'!$AB$151:$BA$151,0)),0)+IFERROR(INDEX('Hoja de Trabajo para listado'!$BC$155:$CB$1048576,MATCH($A771,'Hoja de Trabajo para listado'!$BC$155:$BC$1048576,0),MATCH((CUADRO!F$5&amp;$E771),'Hoja de Trabajo para listado'!$BC$151:$CB$151,0)),0)+IFERROR(INDEX('Hoja de Trabajo para listado'!$DE$153:$DG$274,MATCH($A771,'Hoja de Trabajo para listado'!$DE$153:$DE$1048576,0),MATCH((CUADRO!F$5&amp;$E771),'Hoja de Trabajo para listado'!$DE$151:$DG$151,0)),0)+IFERROR(INDEX('Hoja de Trabajo para listado'!$CD$155:$DC$1048576,MATCH($A771,'Hoja de Trabajo para listado'!$CD$155:$CD$1048576,0),MATCH((CUADRO!F$5&amp;$E771),'Hoja de Trabajo para listado'!$CD$151:$DC$151,0)),0)</f>
        <v>0</v>
      </c>
      <c r="G771" s="255">
        <f ca="1">+IFERROR(INDEX('Hoja de Trabajo para listado'!$A$155:$Z$1048576,MATCH($A771,'Hoja de Trabajo para listado'!$A$155:$A$1048576,0),MATCH((CUADRO!G$5&amp;$E771),'Hoja de Trabajo para listado'!$A$151:$Z$151,0)),0)+IFERROR(INDEX('Hoja de Trabajo para listado'!$AB$155:$BA$1048576,MATCH($A771,'Hoja de Trabajo para listado'!$AB$155:$AB$1048576,0),MATCH((CUADRO!G$5&amp;$E771),'Hoja de Trabajo para listado'!$AB$151:$BA$151,0)),0)+IFERROR(INDEX('Hoja de Trabajo para listado'!$BC$155:$CB$1048576,MATCH($A771,'Hoja de Trabajo para listado'!$BC$155:$BC$1048576,0),MATCH((CUADRO!G$5&amp;$E771),'Hoja de Trabajo para listado'!$BC$151:$CB$151,0)),0)+IFERROR(INDEX('Hoja de Trabajo para listado'!$DE$153:$DG$274,MATCH($A771,'Hoja de Trabajo para listado'!$DE$153:$DE$1048576,0),MATCH((CUADRO!G$5&amp;$E771),'Hoja de Trabajo para listado'!$DE$151:$DG$151,0)),0)+IFERROR(INDEX('Hoja de Trabajo para listado'!$CD$155:$DC$1048576,MATCH($A771,'Hoja de Trabajo para listado'!$CD$155:$CD$1048576,0),MATCH((CUADRO!G$5&amp;$E771),'Hoja de Trabajo para listado'!$CD$151:$DC$151,0)),0)</f>
        <v>0</v>
      </c>
      <c r="H771" s="255">
        <f ca="1">+IFERROR(INDEX('Hoja de Trabajo para listado'!$A$155:$Z$1048576,MATCH($A771,'Hoja de Trabajo para listado'!$A$155:$A$1048576,0),MATCH((CUADRO!H$5&amp;$E771),'Hoja de Trabajo para listado'!$A$151:$Z$151,0)),0)+IFERROR(INDEX('Hoja de Trabajo para listado'!$AB$155:$BA$1048576,MATCH($A771,'Hoja de Trabajo para listado'!$AB$155:$AB$1048576,0),MATCH((CUADRO!H$5&amp;$E771),'Hoja de Trabajo para listado'!$AB$151:$BA$151,0)),0)+IFERROR(INDEX('Hoja de Trabajo para listado'!$BC$155:$CB$1048576,MATCH($A771,'Hoja de Trabajo para listado'!$BC$155:$BC$1048576,0),MATCH((CUADRO!H$5&amp;$E771),'Hoja de Trabajo para listado'!$BC$151:$CB$151,0)),0)+IFERROR(INDEX('Hoja de Trabajo para listado'!$DE$153:$DG$274,MATCH($A771,'Hoja de Trabajo para listado'!$DE$153:$DE$1048576,0),MATCH((CUADRO!H$5&amp;$E771),'Hoja de Trabajo para listado'!$DE$151:$DG$151,0)),0)+IFERROR(INDEX('Hoja de Trabajo para listado'!$CD$155:$DC$1048576,MATCH($A771,'Hoja de Trabajo para listado'!$CD$155:$CD$1048576,0),MATCH((CUADRO!H$5&amp;$E771),'Hoja de Trabajo para listado'!$CD$151:$DC$151,0)),0)</f>
        <v>0</v>
      </c>
      <c r="I771" s="255">
        <f ca="1">+IFERROR(INDEX('Hoja de Trabajo para listado'!$A$155:$Z$1048576,MATCH($A771,'Hoja de Trabajo para listado'!$A$155:$A$1048576,0),MATCH((CUADRO!I$5&amp;$E771),'Hoja de Trabajo para listado'!$A$151:$Z$151,0)),0)+IFERROR(INDEX('Hoja de Trabajo para listado'!$AB$155:$BA$1048576,MATCH($A771,'Hoja de Trabajo para listado'!$AB$155:$AB$1048576,0),MATCH((CUADRO!I$5&amp;$E771),'Hoja de Trabajo para listado'!$AB$151:$BA$151,0)),0)+IFERROR(INDEX('Hoja de Trabajo para listado'!$BC$155:$CB$1048576,MATCH($A771,'Hoja de Trabajo para listado'!$BC$155:$BC$1048576,0),MATCH((CUADRO!I$5&amp;$E771),'Hoja de Trabajo para listado'!$BC$151:$CB$151,0)),0)+IFERROR(INDEX('Hoja de Trabajo para listado'!$DE$153:$DG$274,MATCH($A771,'Hoja de Trabajo para listado'!$DE$153:$DE$1048576,0),MATCH((CUADRO!I$5&amp;$E771),'Hoja de Trabajo para listado'!$DE$151:$DG$151,0)),0)+IFERROR(INDEX('Hoja de Trabajo para listado'!$CD$155:$DC$1048576,MATCH($A771,'Hoja de Trabajo para listado'!$CD$155:$CD$1048576,0),MATCH((CUADRO!I$5&amp;$E771),'Hoja de Trabajo para listado'!$CD$151:$DC$151,0)),0)</f>
        <v>0</v>
      </c>
      <c r="J771" s="255">
        <f ca="1">+IFERROR(INDEX('Hoja de Trabajo para listado'!$A$155:$Z$1048576,MATCH($A771,'Hoja de Trabajo para listado'!$A$155:$A$1048576,0),MATCH((CUADRO!J$5&amp;$E771),'Hoja de Trabajo para listado'!$A$151:$Z$151,0)),0)+IFERROR(INDEX('Hoja de Trabajo para listado'!$AB$155:$BA$1048576,MATCH($A771,'Hoja de Trabajo para listado'!$AB$155:$AB$1048576,0),MATCH((CUADRO!J$5&amp;$E771),'Hoja de Trabajo para listado'!$AB$151:$BA$151,0)),0)+IFERROR(INDEX('Hoja de Trabajo para listado'!$BC$155:$CB$1048576,MATCH($A771,'Hoja de Trabajo para listado'!$BC$155:$BC$1048576,0),MATCH((CUADRO!J$5&amp;$E771),'Hoja de Trabajo para listado'!$BC$151:$CB$151,0)),0)+IFERROR(INDEX('Hoja de Trabajo para listado'!$DE$153:$DG$274,MATCH($A771,'Hoja de Trabajo para listado'!$DE$153:$DE$1048576,0),MATCH((CUADRO!J$5&amp;$E771),'Hoja de Trabajo para listado'!$DE$151:$DG$151,0)),0)+IFERROR(INDEX('Hoja de Trabajo para listado'!$CD$155:$DC$1048576,MATCH($A771,'Hoja de Trabajo para listado'!$CD$155:$CD$1048576,0),MATCH((CUADRO!J$5&amp;$E771),'Hoja de Trabajo para listado'!$CD$151:$DC$151,0)),0)</f>
        <v>0</v>
      </c>
      <c r="K771" s="255">
        <f ca="1">+IFERROR(INDEX('Hoja de Trabajo para listado'!$A$155:$Z$1048576,MATCH($A771,'Hoja de Trabajo para listado'!$A$155:$A$1048576,0),MATCH((CUADRO!K$5&amp;$E771),'Hoja de Trabajo para listado'!$A$151:$Z$151,0)),0)+IFERROR(INDEX('Hoja de Trabajo para listado'!$AB$155:$BA$1048576,MATCH($A771,'Hoja de Trabajo para listado'!$AB$155:$AB$1048576,0),MATCH((CUADRO!K$5&amp;$E771),'Hoja de Trabajo para listado'!$AB$151:$BA$151,0)),0)+IFERROR(INDEX('Hoja de Trabajo para listado'!$BC$155:$CB$1048576,MATCH($A771,'Hoja de Trabajo para listado'!$BC$155:$BC$1048576,0),MATCH((CUADRO!K$5&amp;$E771),'Hoja de Trabajo para listado'!$BC$151:$CB$151,0)),0)+IFERROR(INDEX('Hoja de Trabajo para listado'!$DE$153:$DG$274,MATCH($A771,'Hoja de Trabajo para listado'!$DE$153:$DE$1048576,0),MATCH((CUADRO!K$5&amp;$E771),'Hoja de Trabajo para listado'!$DE$151:$DG$151,0)),0)+IFERROR(INDEX('Hoja de Trabajo para listado'!$CD$155:$DC$1048576,MATCH($A771,'Hoja de Trabajo para listado'!$CD$155:$CD$1048576,0),MATCH((CUADRO!K$5&amp;$E771),'Hoja de Trabajo para listado'!$CD$151:$DC$151,0)),0)</f>
        <v>0</v>
      </c>
      <c r="L771" s="255">
        <f ca="1">+IFERROR(INDEX('Hoja de Trabajo para listado'!$A$155:$Z$1048576,MATCH($A771,'Hoja de Trabajo para listado'!$A$155:$A$1048576,0),MATCH((CUADRO!L$5&amp;$E771),'Hoja de Trabajo para listado'!$A$151:$Z$151,0)),0)+IFERROR(INDEX('Hoja de Trabajo para listado'!$AB$155:$BA$1048576,MATCH($A771,'Hoja de Trabajo para listado'!$AB$155:$AB$1048576,0),MATCH((CUADRO!L$5&amp;$E771),'Hoja de Trabajo para listado'!$AB$151:$BA$151,0)),0)+IFERROR(INDEX('Hoja de Trabajo para listado'!$BC$155:$CB$1048576,MATCH($A771,'Hoja de Trabajo para listado'!$BC$155:$BC$1048576,0),MATCH((CUADRO!L$5&amp;$E771),'Hoja de Trabajo para listado'!$BC$151:$CB$151,0)),0)+IFERROR(INDEX('Hoja de Trabajo para listado'!$DE$153:$DG$274,MATCH($A771,'Hoja de Trabajo para listado'!$DE$153:$DE$1048576,0),MATCH((CUADRO!L$5&amp;$E771),'Hoja de Trabajo para listado'!$DE$151:$DG$151,0)),0)+IFERROR(INDEX('Hoja de Trabajo para listado'!$CD$155:$DC$1048576,MATCH($A771,'Hoja de Trabajo para listado'!$CD$155:$CD$1048576,0),MATCH((CUADRO!L$5&amp;$E771),'Hoja de Trabajo para listado'!$CD$151:$DC$151,0)),0)</f>
        <v>0</v>
      </c>
      <c r="M771" s="255">
        <f ca="1">+IFERROR(INDEX('Hoja de Trabajo para listado'!$A$155:$Z$1048576,MATCH($A771,'Hoja de Trabajo para listado'!$A$155:$A$1048576,0),MATCH((CUADRO!M$5&amp;$E771),'Hoja de Trabajo para listado'!$A$151:$Z$151,0)),0)+IFERROR(INDEX('Hoja de Trabajo para listado'!$AB$155:$BA$1048576,MATCH($A771,'Hoja de Trabajo para listado'!$AB$155:$AB$1048576,0),MATCH((CUADRO!M$5&amp;$E771),'Hoja de Trabajo para listado'!$AB$151:$BA$151,0)),0)+IFERROR(INDEX('Hoja de Trabajo para listado'!$BC$155:$CB$1048576,MATCH($A771,'Hoja de Trabajo para listado'!$BC$155:$BC$1048576,0),MATCH((CUADRO!M$5&amp;$E771),'Hoja de Trabajo para listado'!$BC$151:$CB$151,0)),0)+IFERROR(INDEX('Hoja de Trabajo para listado'!$DE$153:$DG$274,MATCH($A771,'Hoja de Trabajo para listado'!$DE$153:$DE$1048576,0),MATCH((CUADRO!M$5&amp;$E771),'Hoja de Trabajo para listado'!$DE$151:$DG$151,0)),0)+IFERROR(INDEX('Hoja de Trabajo para listado'!$CD$155:$DC$1048576,MATCH($A771,'Hoja de Trabajo para listado'!$CD$155:$CD$1048576,0),MATCH((CUADRO!M$5&amp;$E771),'Hoja de Trabajo para listado'!$CD$151:$DC$151,0)),0)</f>
        <v>0</v>
      </c>
      <c r="N771" s="255">
        <f ca="1">+IFERROR(INDEX('Hoja de Trabajo para listado'!$A$155:$Z$1048576,MATCH($A771,'Hoja de Trabajo para listado'!$A$155:$A$1048576,0),MATCH((CUADRO!N$5&amp;$E771),'Hoja de Trabajo para listado'!$A$151:$Z$151,0)),0)+IFERROR(INDEX('Hoja de Trabajo para listado'!$AB$155:$BA$1048576,MATCH($A771,'Hoja de Trabajo para listado'!$AB$155:$AB$1048576,0),MATCH((CUADRO!N$5&amp;$E771),'Hoja de Trabajo para listado'!$AB$151:$BA$151,0)),0)+IFERROR(INDEX('Hoja de Trabajo para listado'!$BC$155:$CB$1048576,MATCH($A771,'Hoja de Trabajo para listado'!$BC$155:$BC$1048576,0),MATCH((CUADRO!N$5&amp;$E771),'Hoja de Trabajo para listado'!$BC$151:$CB$151,0)),0)+IFERROR(INDEX('Hoja de Trabajo para listado'!$DE$153:$DG$274,MATCH($A771,'Hoja de Trabajo para listado'!$DE$153:$DE$1048576,0),MATCH((CUADRO!N$5&amp;$E771),'Hoja de Trabajo para listado'!$DE$151:$DG$151,0)),0)+IFERROR(INDEX('Hoja de Trabajo para listado'!$CD$155:$DC$1048576,MATCH($A771,'Hoja de Trabajo para listado'!$CD$155:$CD$1048576,0),MATCH((CUADRO!N$5&amp;$E771),'Hoja de Trabajo para listado'!$CD$151:$DC$151,0)),0)</f>
        <v>0</v>
      </c>
      <c r="O771" s="255">
        <f ca="1">+IFERROR(INDEX('Hoja de Trabajo para listado'!$A$155:$Z$1048576,MATCH($A771,'Hoja de Trabajo para listado'!$A$155:$A$1048576,0),MATCH((CUADRO!O$5&amp;$E771),'Hoja de Trabajo para listado'!$A$151:$Z$151,0)),0)+IFERROR(INDEX('Hoja de Trabajo para listado'!$AB$155:$BA$1048576,MATCH($A771,'Hoja de Trabajo para listado'!$AB$155:$AB$1048576,0),MATCH((CUADRO!O$5&amp;$E771),'Hoja de Trabajo para listado'!$AB$151:$BA$151,0)),0)+IFERROR(INDEX('Hoja de Trabajo para listado'!$BC$155:$CB$1048576,MATCH($A771,'Hoja de Trabajo para listado'!$BC$155:$BC$1048576,0),MATCH((CUADRO!O$5&amp;$E771),'Hoja de Trabajo para listado'!$BC$151:$CB$151,0)),0)+IFERROR(INDEX('Hoja de Trabajo para listado'!$DE$153:$DG$274,MATCH($A771,'Hoja de Trabajo para listado'!$DE$153:$DE$1048576,0),MATCH((CUADRO!O$5&amp;$E771),'Hoja de Trabajo para listado'!$DE$151:$DG$151,0)),0)+IFERROR(INDEX('Hoja de Trabajo para listado'!$CD$155:$DC$1048576,MATCH($A771,'Hoja de Trabajo para listado'!$CD$155:$CD$1048576,0),MATCH((CUADRO!O$5&amp;$E771),'Hoja de Trabajo para listado'!$CD$151:$DC$151,0)),0)</f>
        <v>0</v>
      </c>
      <c r="P771" s="255">
        <f ca="1">+IFERROR(INDEX('Hoja de Trabajo para listado'!$A$155:$Z$1048576,MATCH($A771,'Hoja de Trabajo para listado'!$A$155:$A$1048576,0),MATCH((CUADRO!P$5&amp;$E771),'Hoja de Trabajo para listado'!$A$151:$Z$151,0)),0)+IFERROR(INDEX('Hoja de Trabajo para listado'!$AB$155:$BA$1048576,MATCH($A771,'Hoja de Trabajo para listado'!$AB$155:$AB$1048576,0),MATCH((CUADRO!P$5&amp;$E771),'Hoja de Trabajo para listado'!$AB$151:$BA$151,0)),0)+IFERROR(INDEX('Hoja de Trabajo para listado'!$BC$155:$CB$1048576,MATCH($A771,'Hoja de Trabajo para listado'!$BC$155:$BC$1048576,0),MATCH((CUADRO!P$5&amp;$E771),'Hoja de Trabajo para listado'!$BC$151:$CB$151,0)),0)+IFERROR(INDEX('Hoja de Trabajo para listado'!$DE$153:$DG$274,MATCH($A771,'Hoja de Trabajo para listado'!$DE$153:$DE$1048576,0),MATCH((CUADRO!P$5&amp;$E771),'Hoja de Trabajo para listado'!$DE$151:$DG$151,0)),0)+IFERROR(INDEX('Hoja de Trabajo para listado'!$CD$155:$DC$1048576,MATCH($A771,'Hoja de Trabajo para listado'!$CD$155:$CD$1048576,0),MATCH((CUADRO!P$5&amp;$E771),'Hoja de Trabajo para listado'!$CD$151:$DC$151,0)),0)</f>
        <v>0</v>
      </c>
      <c r="Q771" s="255">
        <f ca="1">+IFERROR(INDEX('Hoja de Trabajo para listado'!$A$155:$Z$1048576,MATCH($A771,'Hoja de Trabajo para listado'!$A$155:$A$1048576,0),MATCH((CUADRO!Q$5&amp;$E771),'Hoja de Trabajo para listado'!$A$151:$Z$151,0)),0)+IFERROR(INDEX('Hoja de Trabajo para listado'!$AB$155:$BA$1048576,MATCH($A771,'Hoja de Trabajo para listado'!$AB$155:$AB$1048576,0),MATCH((CUADRO!Q$5&amp;$E771),'Hoja de Trabajo para listado'!$AB$151:$BA$151,0)),0)+IFERROR(INDEX('Hoja de Trabajo para listado'!$BC$155:$CB$1048576,MATCH($A771,'Hoja de Trabajo para listado'!$BC$155:$BC$1048576,0),MATCH((CUADRO!Q$5&amp;$E771),'Hoja de Trabajo para listado'!$BC$151:$CB$151,0)),0)+IFERROR(INDEX('Hoja de Trabajo para listado'!$DE$153:$DG$274,MATCH($A771,'Hoja de Trabajo para listado'!$DE$153:$DE$1048576,0),MATCH((CUADRO!Q$5&amp;$E771),'Hoja de Trabajo para listado'!$DE$151:$DG$151,0)),0)+IFERROR(INDEX('Hoja de Trabajo para listado'!$CD$155:$DC$1048576,MATCH($A771,'Hoja de Trabajo para listado'!$CD$155:$CD$1048576,0),MATCH((CUADRO!Q$5&amp;$E771),'Hoja de Trabajo para listado'!$CD$151:$DC$151,0)),0)</f>
        <v>0</v>
      </c>
      <c r="R771" s="255">
        <f t="shared" ca="1" si="24"/>
        <v>0</v>
      </c>
      <c r="S771" s="262">
        <f ca="1">+R770+R771</f>
        <v>0</v>
      </c>
      <c r="T771" s="255">
        <f ca="1">+S771</f>
        <v>0</v>
      </c>
      <c r="U771" s="254">
        <f t="shared" si="25"/>
        <v>2</v>
      </c>
      <c r="V771" s="362" t="str">
        <f>+VLOOKUP(A771,bd_lista!$A$3:$E$590,5,FALSE)</f>
        <v>Gobiernos Autonomos Municipales</v>
      </c>
      <c r="W771" s="362"/>
      <c r="X771" s="254">
        <f>+VLOOKUP(A771,[2]Sheet1!$A$13:$D$744,4,FALSE)</f>
        <v>0</v>
      </c>
      <c r="Y771" s="254" t="e">
        <f>+VLOOKUP(X771,bd_lista!$A$3:$C$590,3,FALSE)</f>
        <v>#N/A</v>
      </c>
      <c r="Z771" s="314"/>
      <c r="AA771" s="315"/>
    </row>
    <row r="772" spans="1:27" customFormat="1" ht="15" hidden="1" customHeight="1">
      <c r="A772" s="32">
        <v>1431</v>
      </c>
      <c r="B772" s="306">
        <f>+A772</f>
        <v>1431</v>
      </c>
      <c r="C772" s="259" t="str">
        <f>+VLOOKUP(A772,bd_lista!$A$3:$C$590,3,FALSE)</f>
        <v>Gobierno Autónomo Municipal de Sabaya</v>
      </c>
      <c r="D772" s="361" t="str">
        <f>+C772</f>
        <v>Gobierno Autónomo Municipal de Sabaya</v>
      </c>
      <c r="E772" s="254" t="s">
        <v>1313</v>
      </c>
      <c r="F772" s="255">
        <f ca="1">+IFERROR(INDEX('Hoja de Trabajo para listado'!$A$155:$Z$1048576,MATCH($A772,'Hoja de Trabajo para listado'!$A$155:$A$1048576,0),MATCH((CUADRO!F$5&amp;$E772),'Hoja de Trabajo para listado'!$A$151:$Z$151,0)),0)+IFERROR(INDEX('Hoja de Trabajo para listado'!$AB$155:$BA$1048576,MATCH($A772,'Hoja de Trabajo para listado'!$AB$155:$AB$1048576,0),MATCH((CUADRO!F$5&amp;$E772),'Hoja de Trabajo para listado'!$AB$151:$BA$151,0)),0)+IFERROR(INDEX('Hoja de Trabajo para listado'!$BC$155:$CB$1048576,MATCH($A772,'Hoja de Trabajo para listado'!$BC$155:$BC$1048576,0),MATCH((CUADRO!F$5&amp;$E772),'Hoja de Trabajo para listado'!$BC$151:$CB$151,0)),0)+IFERROR(INDEX('Hoja de Trabajo para listado'!$DE$153:$DG$274,MATCH($A772,'Hoja de Trabajo para listado'!$DE$153:$DE$1048576,0),MATCH((CUADRO!F$5&amp;$E772),'Hoja de Trabajo para listado'!$DE$151:$DG$151,0)),0)+IFERROR(INDEX('Hoja de Trabajo para listado'!$CD$155:$DC$1048576,MATCH($A772,'Hoja de Trabajo para listado'!$CD$155:$CD$1048576,0),MATCH((CUADRO!F$5&amp;$E772),'Hoja de Trabajo para listado'!$CD$151:$DC$151,0)),0)</f>
        <v>0</v>
      </c>
      <c r="G772" s="255">
        <f ca="1">+IFERROR(INDEX('Hoja de Trabajo para listado'!$A$155:$Z$1048576,MATCH($A772,'Hoja de Trabajo para listado'!$A$155:$A$1048576,0),MATCH((CUADRO!G$5&amp;$E772),'Hoja de Trabajo para listado'!$A$151:$Z$151,0)),0)+IFERROR(INDEX('Hoja de Trabajo para listado'!$AB$155:$BA$1048576,MATCH($A772,'Hoja de Trabajo para listado'!$AB$155:$AB$1048576,0),MATCH((CUADRO!G$5&amp;$E772),'Hoja de Trabajo para listado'!$AB$151:$BA$151,0)),0)+IFERROR(INDEX('Hoja de Trabajo para listado'!$BC$155:$CB$1048576,MATCH($A772,'Hoja de Trabajo para listado'!$BC$155:$BC$1048576,0),MATCH((CUADRO!G$5&amp;$E772),'Hoja de Trabajo para listado'!$BC$151:$CB$151,0)),0)+IFERROR(INDEX('Hoja de Trabajo para listado'!$DE$153:$DG$274,MATCH($A772,'Hoja de Trabajo para listado'!$DE$153:$DE$1048576,0),MATCH((CUADRO!G$5&amp;$E772),'Hoja de Trabajo para listado'!$DE$151:$DG$151,0)),0)+IFERROR(INDEX('Hoja de Trabajo para listado'!$CD$155:$DC$1048576,MATCH($A772,'Hoja de Trabajo para listado'!$CD$155:$CD$1048576,0),MATCH((CUADRO!G$5&amp;$E772),'Hoja de Trabajo para listado'!$CD$151:$DC$151,0)),0)</f>
        <v>0</v>
      </c>
      <c r="H772" s="255">
        <f ca="1">+IFERROR(INDEX('Hoja de Trabajo para listado'!$A$155:$Z$1048576,MATCH($A772,'Hoja de Trabajo para listado'!$A$155:$A$1048576,0),MATCH((CUADRO!H$5&amp;$E772),'Hoja de Trabajo para listado'!$A$151:$Z$151,0)),0)+IFERROR(INDEX('Hoja de Trabajo para listado'!$AB$155:$BA$1048576,MATCH($A772,'Hoja de Trabajo para listado'!$AB$155:$AB$1048576,0),MATCH((CUADRO!H$5&amp;$E772),'Hoja de Trabajo para listado'!$AB$151:$BA$151,0)),0)+IFERROR(INDEX('Hoja de Trabajo para listado'!$BC$155:$CB$1048576,MATCH($A772,'Hoja de Trabajo para listado'!$BC$155:$BC$1048576,0),MATCH((CUADRO!H$5&amp;$E772),'Hoja de Trabajo para listado'!$BC$151:$CB$151,0)),0)+IFERROR(INDEX('Hoja de Trabajo para listado'!$DE$153:$DG$274,MATCH($A772,'Hoja de Trabajo para listado'!$DE$153:$DE$1048576,0),MATCH((CUADRO!H$5&amp;$E772),'Hoja de Trabajo para listado'!$DE$151:$DG$151,0)),0)+IFERROR(INDEX('Hoja de Trabajo para listado'!$CD$155:$DC$1048576,MATCH($A772,'Hoja de Trabajo para listado'!$CD$155:$CD$1048576,0),MATCH((CUADRO!H$5&amp;$E772),'Hoja de Trabajo para listado'!$CD$151:$DC$151,0)),0)</f>
        <v>0</v>
      </c>
      <c r="I772" s="255">
        <f ca="1">+IFERROR(INDEX('Hoja de Trabajo para listado'!$A$155:$Z$1048576,MATCH($A772,'Hoja de Trabajo para listado'!$A$155:$A$1048576,0),MATCH((CUADRO!I$5&amp;$E772),'Hoja de Trabajo para listado'!$A$151:$Z$151,0)),0)+IFERROR(INDEX('Hoja de Trabajo para listado'!$AB$155:$BA$1048576,MATCH($A772,'Hoja de Trabajo para listado'!$AB$155:$AB$1048576,0),MATCH((CUADRO!I$5&amp;$E772),'Hoja de Trabajo para listado'!$AB$151:$BA$151,0)),0)+IFERROR(INDEX('Hoja de Trabajo para listado'!$BC$155:$CB$1048576,MATCH($A772,'Hoja de Trabajo para listado'!$BC$155:$BC$1048576,0),MATCH((CUADRO!I$5&amp;$E772),'Hoja de Trabajo para listado'!$BC$151:$CB$151,0)),0)+IFERROR(INDEX('Hoja de Trabajo para listado'!$DE$153:$DG$274,MATCH($A772,'Hoja de Trabajo para listado'!$DE$153:$DE$1048576,0),MATCH((CUADRO!I$5&amp;$E772),'Hoja de Trabajo para listado'!$DE$151:$DG$151,0)),0)+IFERROR(INDEX('Hoja de Trabajo para listado'!$CD$155:$DC$1048576,MATCH($A772,'Hoja de Trabajo para listado'!$CD$155:$CD$1048576,0),MATCH((CUADRO!I$5&amp;$E772),'Hoja de Trabajo para listado'!$CD$151:$DC$151,0)),0)</f>
        <v>0</v>
      </c>
      <c r="J772" s="255">
        <f ca="1">+IFERROR(INDEX('Hoja de Trabajo para listado'!$A$155:$Z$1048576,MATCH($A772,'Hoja de Trabajo para listado'!$A$155:$A$1048576,0),MATCH((CUADRO!J$5&amp;$E772),'Hoja de Trabajo para listado'!$A$151:$Z$151,0)),0)+IFERROR(INDEX('Hoja de Trabajo para listado'!$AB$155:$BA$1048576,MATCH($A772,'Hoja de Trabajo para listado'!$AB$155:$AB$1048576,0),MATCH((CUADRO!J$5&amp;$E772),'Hoja de Trabajo para listado'!$AB$151:$BA$151,0)),0)+IFERROR(INDEX('Hoja de Trabajo para listado'!$BC$155:$CB$1048576,MATCH($A772,'Hoja de Trabajo para listado'!$BC$155:$BC$1048576,0),MATCH((CUADRO!J$5&amp;$E772),'Hoja de Trabajo para listado'!$BC$151:$CB$151,0)),0)+IFERROR(INDEX('Hoja de Trabajo para listado'!$DE$153:$DG$274,MATCH($A772,'Hoja de Trabajo para listado'!$DE$153:$DE$1048576,0),MATCH((CUADRO!J$5&amp;$E772),'Hoja de Trabajo para listado'!$DE$151:$DG$151,0)),0)+IFERROR(INDEX('Hoja de Trabajo para listado'!$CD$155:$DC$1048576,MATCH($A772,'Hoja de Trabajo para listado'!$CD$155:$CD$1048576,0),MATCH((CUADRO!J$5&amp;$E772),'Hoja de Trabajo para listado'!$CD$151:$DC$151,0)),0)</f>
        <v>0</v>
      </c>
      <c r="K772" s="255">
        <f ca="1">+IFERROR(INDEX('Hoja de Trabajo para listado'!$A$155:$Z$1048576,MATCH($A772,'Hoja de Trabajo para listado'!$A$155:$A$1048576,0),MATCH((CUADRO!K$5&amp;$E772),'Hoja de Trabajo para listado'!$A$151:$Z$151,0)),0)+IFERROR(INDEX('Hoja de Trabajo para listado'!$AB$155:$BA$1048576,MATCH($A772,'Hoja de Trabajo para listado'!$AB$155:$AB$1048576,0),MATCH((CUADRO!K$5&amp;$E772),'Hoja de Trabajo para listado'!$AB$151:$BA$151,0)),0)+IFERROR(INDEX('Hoja de Trabajo para listado'!$BC$155:$CB$1048576,MATCH($A772,'Hoja de Trabajo para listado'!$BC$155:$BC$1048576,0),MATCH((CUADRO!K$5&amp;$E772),'Hoja de Trabajo para listado'!$BC$151:$CB$151,0)),0)+IFERROR(INDEX('Hoja de Trabajo para listado'!$DE$153:$DG$274,MATCH($A772,'Hoja de Trabajo para listado'!$DE$153:$DE$1048576,0),MATCH((CUADRO!K$5&amp;$E772),'Hoja de Trabajo para listado'!$DE$151:$DG$151,0)),0)+IFERROR(INDEX('Hoja de Trabajo para listado'!$CD$155:$DC$1048576,MATCH($A772,'Hoja de Trabajo para listado'!$CD$155:$CD$1048576,0),MATCH((CUADRO!K$5&amp;$E772),'Hoja de Trabajo para listado'!$CD$151:$DC$151,0)),0)</f>
        <v>0</v>
      </c>
      <c r="L772" s="255">
        <f ca="1">+IFERROR(INDEX('Hoja de Trabajo para listado'!$A$155:$Z$1048576,MATCH($A772,'Hoja de Trabajo para listado'!$A$155:$A$1048576,0),MATCH((CUADRO!L$5&amp;$E772),'Hoja de Trabajo para listado'!$A$151:$Z$151,0)),0)+IFERROR(INDEX('Hoja de Trabajo para listado'!$AB$155:$BA$1048576,MATCH($A772,'Hoja de Trabajo para listado'!$AB$155:$AB$1048576,0),MATCH((CUADRO!L$5&amp;$E772),'Hoja de Trabajo para listado'!$AB$151:$BA$151,0)),0)+IFERROR(INDEX('Hoja de Trabajo para listado'!$BC$155:$CB$1048576,MATCH($A772,'Hoja de Trabajo para listado'!$BC$155:$BC$1048576,0),MATCH((CUADRO!L$5&amp;$E772),'Hoja de Trabajo para listado'!$BC$151:$CB$151,0)),0)+IFERROR(INDEX('Hoja de Trabajo para listado'!$DE$153:$DG$274,MATCH($A772,'Hoja de Trabajo para listado'!$DE$153:$DE$1048576,0),MATCH((CUADRO!L$5&amp;$E772),'Hoja de Trabajo para listado'!$DE$151:$DG$151,0)),0)+IFERROR(INDEX('Hoja de Trabajo para listado'!$CD$155:$DC$1048576,MATCH($A772,'Hoja de Trabajo para listado'!$CD$155:$CD$1048576,0),MATCH((CUADRO!L$5&amp;$E772),'Hoja de Trabajo para listado'!$CD$151:$DC$151,0)),0)</f>
        <v>0</v>
      </c>
      <c r="M772" s="255">
        <f ca="1">+IFERROR(INDEX('Hoja de Trabajo para listado'!$A$155:$Z$1048576,MATCH($A772,'Hoja de Trabajo para listado'!$A$155:$A$1048576,0),MATCH((CUADRO!M$5&amp;$E772),'Hoja de Trabajo para listado'!$A$151:$Z$151,0)),0)+IFERROR(INDEX('Hoja de Trabajo para listado'!$AB$155:$BA$1048576,MATCH($A772,'Hoja de Trabajo para listado'!$AB$155:$AB$1048576,0),MATCH((CUADRO!M$5&amp;$E772),'Hoja de Trabajo para listado'!$AB$151:$BA$151,0)),0)+IFERROR(INDEX('Hoja de Trabajo para listado'!$BC$155:$CB$1048576,MATCH($A772,'Hoja de Trabajo para listado'!$BC$155:$BC$1048576,0),MATCH((CUADRO!M$5&amp;$E772),'Hoja de Trabajo para listado'!$BC$151:$CB$151,0)),0)+IFERROR(INDEX('Hoja de Trabajo para listado'!$DE$153:$DG$274,MATCH($A772,'Hoja de Trabajo para listado'!$DE$153:$DE$1048576,0),MATCH((CUADRO!M$5&amp;$E772),'Hoja de Trabajo para listado'!$DE$151:$DG$151,0)),0)+IFERROR(INDEX('Hoja de Trabajo para listado'!$CD$155:$DC$1048576,MATCH($A772,'Hoja de Trabajo para listado'!$CD$155:$CD$1048576,0),MATCH((CUADRO!M$5&amp;$E772),'Hoja de Trabajo para listado'!$CD$151:$DC$151,0)),0)</f>
        <v>0</v>
      </c>
      <c r="N772" s="255">
        <f ca="1">+IFERROR(INDEX('Hoja de Trabajo para listado'!$A$155:$Z$1048576,MATCH($A772,'Hoja de Trabajo para listado'!$A$155:$A$1048576,0),MATCH((CUADRO!N$5&amp;$E772),'Hoja de Trabajo para listado'!$A$151:$Z$151,0)),0)+IFERROR(INDEX('Hoja de Trabajo para listado'!$AB$155:$BA$1048576,MATCH($A772,'Hoja de Trabajo para listado'!$AB$155:$AB$1048576,0),MATCH((CUADRO!N$5&amp;$E772),'Hoja de Trabajo para listado'!$AB$151:$BA$151,0)),0)+IFERROR(INDEX('Hoja de Trabajo para listado'!$BC$155:$CB$1048576,MATCH($A772,'Hoja de Trabajo para listado'!$BC$155:$BC$1048576,0),MATCH((CUADRO!N$5&amp;$E772),'Hoja de Trabajo para listado'!$BC$151:$CB$151,0)),0)+IFERROR(INDEX('Hoja de Trabajo para listado'!$DE$153:$DG$274,MATCH($A772,'Hoja de Trabajo para listado'!$DE$153:$DE$1048576,0),MATCH((CUADRO!N$5&amp;$E772),'Hoja de Trabajo para listado'!$DE$151:$DG$151,0)),0)+IFERROR(INDEX('Hoja de Trabajo para listado'!$CD$155:$DC$1048576,MATCH($A772,'Hoja de Trabajo para listado'!$CD$155:$CD$1048576,0),MATCH((CUADRO!N$5&amp;$E772),'Hoja de Trabajo para listado'!$CD$151:$DC$151,0)),0)</f>
        <v>0</v>
      </c>
      <c r="O772" s="255">
        <f ca="1">+IFERROR(INDEX('Hoja de Trabajo para listado'!$A$155:$Z$1048576,MATCH($A772,'Hoja de Trabajo para listado'!$A$155:$A$1048576,0),MATCH((CUADRO!O$5&amp;$E772),'Hoja de Trabajo para listado'!$A$151:$Z$151,0)),0)+IFERROR(INDEX('Hoja de Trabajo para listado'!$AB$155:$BA$1048576,MATCH($A772,'Hoja de Trabajo para listado'!$AB$155:$AB$1048576,0),MATCH((CUADRO!O$5&amp;$E772),'Hoja de Trabajo para listado'!$AB$151:$BA$151,0)),0)+IFERROR(INDEX('Hoja de Trabajo para listado'!$BC$155:$CB$1048576,MATCH($A772,'Hoja de Trabajo para listado'!$BC$155:$BC$1048576,0),MATCH((CUADRO!O$5&amp;$E772),'Hoja de Trabajo para listado'!$BC$151:$CB$151,0)),0)+IFERROR(INDEX('Hoja de Trabajo para listado'!$DE$153:$DG$274,MATCH($A772,'Hoja de Trabajo para listado'!$DE$153:$DE$1048576,0),MATCH((CUADRO!O$5&amp;$E772),'Hoja de Trabajo para listado'!$DE$151:$DG$151,0)),0)+IFERROR(INDEX('Hoja de Trabajo para listado'!$CD$155:$DC$1048576,MATCH($A772,'Hoja de Trabajo para listado'!$CD$155:$CD$1048576,0),MATCH((CUADRO!O$5&amp;$E772),'Hoja de Trabajo para listado'!$CD$151:$DC$151,0)),0)</f>
        <v>0</v>
      </c>
      <c r="P772" s="255">
        <f ca="1">+IFERROR(INDEX('Hoja de Trabajo para listado'!$A$155:$Z$1048576,MATCH($A772,'Hoja de Trabajo para listado'!$A$155:$A$1048576,0),MATCH((CUADRO!P$5&amp;$E772),'Hoja de Trabajo para listado'!$A$151:$Z$151,0)),0)+IFERROR(INDEX('Hoja de Trabajo para listado'!$AB$155:$BA$1048576,MATCH($A772,'Hoja de Trabajo para listado'!$AB$155:$AB$1048576,0),MATCH((CUADRO!P$5&amp;$E772),'Hoja de Trabajo para listado'!$AB$151:$BA$151,0)),0)+IFERROR(INDEX('Hoja de Trabajo para listado'!$BC$155:$CB$1048576,MATCH($A772,'Hoja de Trabajo para listado'!$BC$155:$BC$1048576,0),MATCH((CUADRO!P$5&amp;$E772),'Hoja de Trabajo para listado'!$BC$151:$CB$151,0)),0)+IFERROR(INDEX('Hoja de Trabajo para listado'!$DE$153:$DG$274,MATCH($A772,'Hoja de Trabajo para listado'!$DE$153:$DE$1048576,0),MATCH((CUADRO!P$5&amp;$E772),'Hoja de Trabajo para listado'!$DE$151:$DG$151,0)),0)+IFERROR(INDEX('Hoja de Trabajo para listado'!$CD$155:$DC$1048576,MATCH($A772,'Hoja de Trabajo para listado'!$CD$155:$CD$1048576,0),MATCH((CUADRO!P$5&amp;$E772),'Hoja de Trabajo para listado'!$CD$151:$DC$151,0)),0)</f>
        <v>0</v>
      </c>
      <c r="Q772" s="255">
        <f ca="1">+IFERROR(INDEX('Hoja de Trabajo para listado'!$A$155:$Z$1048576,MATCH($A772,'Hoja de Trabajo para listado'!$A$155:$A$1048576,0),MATCH((CUADRO!Q$5&amp;$E772),'Hoja de Trabajo para listado'!$A$151:$Z$151,0)),0)+IFERROR(INDEX('Hoja de Trabajo para listado'!$AB$155:$BA$1048576,MATCH($A772,'Hoja de Trabajo para listado'!$AB$155:$AB$1048576,0),MATCH((CUADRO!Q$5&amp;$E772),'Hoja de Trabajo para listado'!$AB$151:$BA$151,0)),0)+IFERROR(INDEX('Hoja de Trabajo para listado'!$BC$155:$CB$1048576,MATCH($A772,'Hoja de Trabajo para listado'!$BC$155:$BC$1048576,0),MATCH((CUADRO!Q$5&amp;$E772),'Hoja de Trabajo para listado'!$BC$151:$CB$151,0)),0)+IFERROR(INDEX('Hoja de Trabajo para listado'!$DE$153:$DG$274,MATCH($A772,'Hoja de Trabajo para listado'!$DE$153:$DE$1048576,0),MATCH((CUADRO!Q$5&amp;$E772),'Hoja de Trabajo para listado'!$DE$151:$DG$151,0)),0)+IFERROR(INDEX('Hoja de Trabajo para listado'!$CD$155:$DC$1048576,MATCH($A772,'Hoja de Trabajo para listado'!$CD$155:$CD$1048576,0),MATCH((CUADRO!Q$5&amp;$E772),'Hoja de Trabajo para listado'!$CD$151:$DC$151,0)),0)</f>
        <v>0</v>
      </c>
      <c r="R772" s="255">
        <f t="shared" ca="1" si="24"/>
        <v>0</v>
      </c>
      <c r="S772" s="262"/>
      <c r="T772" s="255">
        <f ca="1">+T773</f>
        <v>0</v>
      </c>
      <c r="U772" s="254">
        <f t="shared" si="25"/>
        <v>1</v>
      </c>
      <c r="V772" s="362" t="str">
        <f>+VLOOKUP(A772,bd_lista!$A$3:$E$590,5,FALSE)</f>
        <v>Gobiernos Autonomos Municipales</v>
      </c>
      <c r="W772" s="361" t="str">
        <f>+V772</f>
        <v>Gobiernos Autonomos Municipales</v>
      </c>
      <c r="X772" s="254">
        <f>+VLOOKUP(A772,[2]Sheet1!$A$13:$D$744,4,FALSE)</f>
        <v>0</v>
      </c>
      <c r="Y772" s="254" t="e">
        <f>+VLOOKUP(X772,bd_lista!$A$3:$C$590,3,FALSE)</f>
        <v>#N/A</v>
      </c>
      <c r="Z772" s="316">
        <f>+X772</f>
        <v>0</v>
      </c>
      <c r="AA772" s="317" t="e">
        <f>+Y772</f>
        <v>#N/A</v>
      </c>
    </row>
    <row r="773" spans="1:27" customFormat="1" ht="15" hidden="1" customHeight="1">
      <c r="A773" s="32">
        <v>1431</v>
      </c>
      <c r="B773" s="307"/>
      <c r="C773" s="259" t="str">
        <f>+VLOOKUP(A773,bd_lista!$A$3:$C$590,3,FALSE)</f>
        <v>Gobierno Autónomo Municipal de Sabaya</v>
      </c>
      <c r="D773" s="362"/>
      <c r="E773" s="256" t="s">
        <v>1314</v>
      </c>
      <c r="F773" s="255">
        <f ca="1">+IFERROR(INDEX('Hoja de Trabajo para listado'!$A$155:$Z$1048576,MATCH($A773,'Hoja de Trabajo para listado'!$A$155:$A$1048576,0),MATCH((CUADRO!F$5&amp;$E773),'Hoja de Trabajo para listado'!$A$151:$Z$151,0)),0)+IFERROR(INDEX('Hoja de Trabajo para listado'!$AB$155:$BA$1048576,MATCH($A773,'Hoja de Trabajo para listado'!$AB$155:$AB$1048576,0),MATCH((CUADRO!F$5&amp;$E773),'Hoja de Trabajo para listado'!$AB$151:$BA$151,0)),0)+IFERROR(INDEX('Hoja de Trabajo para listado'!$BC$155:$CB$1048576,MATCH($A773,'Hoja de Trabajo para listado'!$BC$155:$BC$1048576,0),MATCH((CUADRO!F$5&amp;$E773),'Hoja de Trabajo para listado'!$BC$151:$CB$151,0)),0)+IFERROR(INDEX('Hoja de Trabajo para listado'!$DE$153:$DG$274,MATCH($A773,'Hoja de Trabajo para listado'!$DE$153:$DE$1048576,0),MATCH((CUADRO!F$5&amp;$E773),'Hoja de Trabajo para listado'!$DE$151:$DG$151,0)),0)+IFERROR(INDEX('Hoja de Trabajo para listado'!$CD$155:$DC$1048576,MATCH($A773,'Hoja de Trabajo para listado'!$CD$155:$CD$1048576,0),MATCH((CUADRO!F$5&amp;$E773),'Hoja de Trabajo para listado'!$CD$151:$DC$151,0)),0)</f>
        <v>0</v>
      </c>
      <c r="G773" s="255">
        <f ca="1">+IFERROR(INDEX('Hoja de Trabajo para listado'!$A$155:$Z$1048576,MATCH($A773,'Hoja de Trabajo para listado'!$A$155:$A$1048576,0),MATCH((CUADRO!G$5&amp;$E773),'Hoja de Trabajo para listado'!$A$151:$Z$151,0)),0)+IFERROR(INDEX('Hoja de Trabajo para listado'!$AB$155:$BA$1048576,MATCH($A773,'Hoja de Trabajo para listado'!$AB$155:$AB$1048576,0),MATCH((CUADRO!G$5&amp;$E773),'Hoja de Trabajo para listado'!$AB$151:$BA$151,0)),0)+IFERROR(INDEX('Hoja de Trabajo para listado'!$BC$155:$CB$1048576,MATCH($A773,'Hoja de Trabajo para listado'!$BC$155:$BC$1048576,0),MATCH((CUADRO!G$5&amp;$E773),'Hoja de Trabajo para listado'!$BC$151:$CB$151,0)),0)+IFERROR(INDEX('Hoja de Trabajo para listado'!$DE$153:$DG$274,MATCH($A773,'Hoja de Trabajo para listado'!$DE$153:$DE$1048576,0),MATCH((CUADRO!G$5&amp;$E773),'Hoja de Trabajo para listado'!$DE$151:$DG$151,0)),0)+IFERROR(INDEX('Hoja de Trabajo para listado'!$CD$155:$DC$1048576,MATCH($A773,'Hoja de Trabajo para listado'!$CD$155:$CD$1048576,0),MATCH((CUADRO!G$5&amp;$E773),'Hoja de Trabajo para listado'!$CD$151:$DC$151,0)),0)</f>
        <v>0</v>
      </c>
      <c r="H773" s="255">
        <f ca="1">+IFERROR(INDEX('Hoja de Trabajo para listado'!$A$155:$Z$1048576,MATCH($A773,'Hoja de Trabajo para listado'!$A$155:$A$1048576,0),MATCH((CUADRO!H$5&amp;$E773),'Hoja de Trabajo para listado'!$A$151:$Z$151,0)),0)+IFERROR(INDEX('Hoja de Trabajo para listado'!$AB$155:$BA$1048576,MATCH($A773,'Hoja de Trabajo para listado'!$AB$155:$AB$1048576,0),MATCH((CUADRO!H$5&amp;$E773),'Hoja de Trabajo para listado'!$AB$151:$BA$151,0)),0)+IFERROR(INDEX('Hoja de Trabajo para listado'!$BC$155:$CB$1048576,MATCH($A773,'Hoja de Trabajo para listado'!$BC$155:$BC$1048576,0),MATCH((CUADRO!H$5&amp;$E773),'Hoja de Trabajo para listado'!$BC$151:$CB$151,0)),0)+IFERROR(INDEX('Hoja de Trabajo para listado'!$DE$153:$DG$274,MATCH($A773,'Hoja de Trabajo para listado'!$DE$153:$DE$1048576,0),MATCH((CUADRO!H$5&amp;$E773),'Hoja de Trabajo para listado'!$DE$151:$DG$151,0)),0)+IFERROR(INDEX('Hoja de Trabajo para listado'!$CD$155:$DC$1048576,MATCH($A773,'Hoja de Trabajo para listado'!$CD$155:$CD$1048576,0),MATCH((CUADRO!H$5&amp;$E773),'Hoja de Trabajo para listado'!$CD$151:$DC$151,0)),0)</f>
        <v>0</v>
      </c>
      <c r="I773" s="255">
        <f ca="1">+IFERROR(INDEX('Hoja de Trabajo para listado'!$A$155:$Z$1048576,MATCH($A773,'Hoja de Trabajo para listado'!$A$155:$A$1048576,0),MATCH((CUADRO!I$5&amp;$E773),'Hoja de Trabajo para listado'!$A$151:$Z$151,0)),0)+IFERROR(INDEX('Hoja de Trabajo para listado'!$AB$155:$BA$1048576,MATCH($A773,'Hoja de Trabajo para listado'!$AB$155:$AB$1048576,0),MATCH((CUADRO!I$5&amp;$E773),'Hoja de Trabajo para listado'!$AB$151:$BA$151,0)),0)+IFERROR(INDEX('Hoja de Trabajo para listado'!$BC$155:$CB$1048576,MATCH($A773,'Hoja de Trabajo para listado'!$BC$155:$BC$1048576,0),MATCH((CUADRO!I$5&amp;$E773),'Hoja de Trabajo para listado'!$BC$151:$CB$151,0)),0)+IFERROR(INDEX('Hoja de Trabajo para listado'!$DE$153:$DG$274,MATCH($A773,'Hoja de Trabajo para listado'!$DE$153:$DE$1048576,0),MATCH((CUADRO!I$5&amp;$E773),'Hoja de Trabajo para listado'!$DE$151:$DG$151,0)),0)+IFERROR(INDEX('Hoja de Trabajo para listado'!$CD$155:$DC$1048576,MATCH($A773,'Hoja de Trabajo para listado'!$CD$155:$CD$1048576,0),MATCH((CUADRO!I$5&amp;$E773),'Hoja de Trabajo para listado'!$CD$151:$DC$151,0)),0)</f>
        <v>0</v>
      </c>
      <c r="J773" s="255">
        <f ca="1">+IFERROR(INDEX('Hoja de Trabajo para listado'!$A$155:$Z$1048576,MATCH($A773,'Hoja de Trabajo para listado'!$A$155:$A$1048576,0),MATCH((CUADRO!J$5&amp;$E773),'Hoja de Trabajo para listado'!$A$151:$Z$151,0)),0)+IFERROR(INDEX('Hoja de Trabajo para listado'!$AB$155:$BA$1048576,MATCH($A773,'Hoja de Trabajo para listado'!$AB$155:$AB$1048576,0),MATCH((CUADRO!J$5&amp;$E773),'Hoja de Trabajo para listado'!$AB$151:$BA$151,0)),0)+IFERROR(INDEX('Hoja de Trabajo para listado'!$BC$155:$CB$1048576,MATCH($A773,'Hoja de Trabajo para listado'!$BC$155:$BC$1048576,0),MATCH((CUADRO!J$5&amp;$E773),'Hoja de Trabajo para listado'!$BC$151:$CB$151,0)),0)+IFERROR(INDEX('Hoja de Trabajo para listado'!$DE$153:$DG$274,MATCH($A773,'Hoja de Trabajo para listado'!$DE$153:$DE$1048576,0),MATCH((CUADRO!J$5&amp;$E773),'Hoja de Trabajo para listado'!$DE$151:$DG$151,0)),0)+IFERROR(INDEX('Hoja de Trabajo para listado'!$CD$155:$DC$1048576,MATCH($A773,'Hoja de Trabajo para listado'!$CD$155:$CD$1048576,0),MATCH((CUADRO!J$5&amp;$E773),'Hoja de Trabajo para listado'!$CD$151:$DC$151,0)),0)</f>
        <v>0</v>
      </c>
      <c r="K773" s="255">
        <f ca="1">+IFERROR(INDEX('Hoja de Trabajo para listado'!$A$155:$Z$1048576,MATCH($A773,'Hoja de Trabajo para listado'!$A$155:$A$1048576,0),MATCH((CUADRO!K$5&amp;$E773),'Hoja de Trabajo para listado'!$A$151:$Z$151,0)),0)+IFERROR(INDEX('Hoja de Trabajo para listado'!$AB$155:$BA$1048576,MATCH($A773,'Hoja de Trabajo para listado'!$AB$155:$AB$1048576,0),MATCH((CUADRO!K$5&amp;$E773),'Hoja de Trabajo para listado'!$AB$151:$BA$151,0)),0)+IFERROR(INDEX('Hoja de Trabajo para listado'!$BC$155:$CB$1048576,MATCH($A773,'Hoja de Trabajo para listado'!$BC$155:$BC$1048576,0),MATCH((CUADRO!K$5&amp;$E773),'Hoja de Trabajo para listado'!$BC$151:$CB$151,0)),0)+IFERROR(INDEX('Hoja de Trabajo para listado'!$DE$153:$DG$274,MATCH($A773,'Hoja de Trabajo para listado'!$DE$153:$DE$1048576,0),MATCH((CUADRO!K$5&amp;$E773),'Hoja de Trabajo para listado'!$DE$151:$DG$151,0)),0)+IFERROR(INDEX('Hoja de Trabajo para listado'!$CD$155:$DC$1048576,MATCH($A773,'Hoja de Trabajo para listado'!$CD$155:$CD$1048576,0),MATCH((CUADRO!K$5&amp;$E773),'Hoja de Trabajo para listado'!$CD$151:$DC$151,0)),0)</f>
        <v>0</v>
      </c>
      <c r="L773" s="255">
        <f ca="1">+IFERROR(INDEX('Hoja de Trabajo para listado'!$A$155:$Z$1048576,MATCH($A773,'Hoja de Trabajo para listado'!$A$155:$A$1048576,0),MATCH((CUADRO!L$5&amp;$E773),'Hoja de Trabajo para listado'!$A$151:$Z$151,0)),0)+IFERROR(INDEX('Hoja de Trabajo para listado'!$AB$155:$BA$1048576,MATCH($A773,'Hoja de Trabajo para listado'!$AB$155:$AB$1048576,0),MATCH((CUADRO!L$5&amp;$E773),'Hoja de Trabajo para listado'!$AB$151:$BA$151,0)),0)+IFERROR(INDEX('Hoja de Trabajo para listado'!$BC$155:$CB$1048576,MATCH($A773,'Hoja de Trabajo para listado'!$BC$155:$BC$1048576,0),MATCH((CUADRO!L$5&amp;$E773),'Hoja de Trabajo para listado'!$BC$151:$CB$151,0)),0)+IFERROR(INDEX('Hoja de Trabajo para listado'!$DE$153:$DG$274,MATCH($A773,'Hoja de Trabajo para listado'!$DE$153:$DE$1048576,0),MATCH((CUADRO!L$5&amp;$E773),'Hoja de Trabajo para listado'!$DE$151:$DG$151,0)),0)+IFERROR(INDEX('Hoja de Trabajo para listado'!$CD$155:$DC$1048576,MATCH($A773,'Hoja de Trabajo para listado'!$CD$155:$CD$1048576,0),MATCH((CUADRO!L$5&amp;$E773),'Hoja de Trabajo para listado'!$CD$151:$DC$151,0)),0)</f>
        <v>0</v>
      </c>
      <c r="M773" s="255">
        <f ca="1">+IFERROR(INDEX('Hoja de Trabajo para listado'!$A$155:$Z$1048576,MATCH($A773,'Hoja de Trabajo para listado'!$A$155:$A$1048576,0),MATCH((CUADRO!M$5&amp;$E773),'Hoja de Trabajo para listado'!$A$151:$Z$151,0)),0)+IFERROR(INDEX('Hoja de Trabajo para listado'!$AB$155:$BA$1048576,MATCH($A773,'Hoja de Trabajo para listado'!$AB$155:$AB$1048576,0),MATCH((CUADRO!M$5&amp;$E773),'Hoja de Trabajo para listado'!$AB$151:$BA$151,0)),0)+IFERROR(INDEX('Hoja de Trabajo para listado'!$BC$155:$CB$1048576,MATCH($A773,'Hoja de Trabajo para listado'!$BC$155:$BC$1048576,0),MATCH((CUADRO!M$5&amp;$E773),'Hoja de Trabajo para listado'!$BC$151:$CB$151,0)),0)+IFERROR(INDEX('Hoja de Trabajo para listado'!$DE$153:$DG$274,MATCH($A773,'Hoja de Trabajo para listado'!$DE$153:$DE$1048576,0),MATCH((CUADRO!M$5&amp;$E773),'Hoja de Trabajo para listado'!$DE$151:$DG$151,0)),0)+IFERROR(INDEX('Hoja de Trabajo para listado'!$CD$155:$DC$1048576,MATCH($A773,'Hoja de Trabajo para listado'!$CD$155:$CD$1048576,0),MATCH((CUADRO!M$5&amp;$E773),'Hoja de Trabajo para listado'!$CD$151:$DC$151,0)),0)</f>
        <v>0</v>
      </c>
      <c r="N773" s="255">
        <f ca="1">+IFERROR(INDEX('Hoja de Trabajo para listado'!$A$155:$Z$1048576,MATCH($A773,'Hoja de Trabajo para listado'!$A$155:$A$1048576,0),MATCH((CUADRO!N$5&amp;$E773),'Hoja de Trabajo para listado'!$A$151:$Z$151,0)),0)+IFERROR(INDEX('Hoja de Trabajo para listado'!$AB$155:$BA$1048576,MATCH($A773,'Hoja de Trabajo para listado'!$AB$155:$AB$1048576,0),MATCH((CUADRO!N$5&amp;$E773),'Hoja de Trabajo para listado'!$AB$151:$BA$151,0)),0)+IFERROR(INDEX('Hoja de Trabajo para listado'!$BC$155:$CB$1048576,MATCH($A773,'Hoja de Trabajo para listado'!$BC$155:$BC$1048576,0),MATCH((CUADRO!N$5&amp;$E773),'Hoja de Trabajo para listado'!$BC$151:$CB$151,0)),0)+IFERROR(INDEX('Hoja de Trabajo para listado'!$DE$153:$DG$274,MATCH($A773,'Hoja de Trabajo para listado'!$DE$153:$DE$1048576,0),MATCH((CUADRO!N$5&amp;$E773),'Hoja de Trabajo para listado'!$DE$151:$DG$151,0)),0)+IFERROR(INDEX('Hoja de Trabajo para listado'!$CD$155:$DC$1048576,MATCH($A773,'Hoja de Trabajo para listado'!$CD$155:$CD$1048576,0),MATCH((CUADRO!N$5&amp;$E773),'Hoja de Trabajo para listado'!$CD$151:$DC$151,0)),0)</f>
        <v>0</v>
      </c>
      <c r="O773" s="255">
        <f ca="1">+IFERROR(INDEX('Hoja de Trabajo para listado'!$A$155:$Z$1048576,MATCH($A773,'Hoja de Trabajo para listado'!$A$155:$A$1048576,0),MATCH((CUADRO!O$5&amp;$E773),'Hoja de Trabajo para listado'!$A$151:$Z$151,0)),0)+IFERROR(INDEX('Hoja de Trabajo para listado'!$AB$155:$BA$1048576,MATCH($A773,'Hoja de Trabajo para listado'!$AB$155:$AB$1048576,0),MATCH((CUADRO!O$5&amp;$E773),'Hoja de Trabajo para listado'!$AB$151:$BA$151,0)),0)+IFERROR(INDEX('Hoja de Trabajo para listado'!$BC$155:$CB$1048576,MATCH($A773,'Hoja de Trabajo para listado'!$BC$155:$BC$1048576,0),MATCH((CUADRO!O$5&amp;$E773),'Hoja de Trabajo para listado'!$BC$151:$CB$151,0)),0)+IFERROR(INDEX('Hoja de Trabajo para listado'!$DE$153:$DG$274,MATCH($A773,'Hoja de Trabajo para listado'!$DE$153:$DE$1048576,0),MATCH((CUADRO!O$5&amp;$E773),'Hoja de Trabajo para listado'!$DE$151:$DG$151,0)),0)+IFERROR(INDEX('Hoja de Trabajo para listado'!$CD$155:$DC$1048576,MATCH($A773,'Hoja de Trabajo para listado'!$CD$155:$CD$1048576,0),MATCH((CUADRO!O$5&amp;$E773),'Hoja de Trabajo para listado'!$CD$151:$DC$151,0)),0)</f>
        <v>0</v>
      </c>
      <c r="P773" s="255">
        <f ca="1">+IFERROR(INDEX('Hoja de Trabajo para listado'!$A$155:$Z$1048576,MATCH($A773,'Hoja de Trabajo para listado'!$A$155:$A$1048576,0),MATCH((CUADRO!P$5&amp;$E773),'Hoja de Trabajo para listado'!$A$151:$Z$151,0)),0)+IFERROR(INDEX('Hoja de Trabajo para listado'!$AB$155:$BA$1048576,MATCH($A773,'Hoja de Trabajo para listado'!$AB$155:$AB$1048576,0),MATCH((CUADRO!P$5&amp;$E773),'Hoja de Trabajo para listado'!$AB$151:$BA$151,0)),0)+IFERROR(INDEX('Hoja de Trabajo para listado'!$BC$155:$CB$1048576,MATCH($A773,'Hoja de Trabajo para listado'!$BC$155:$BC$1048576,0),MATCH((CUADRO!P$5&amp;$E773),'Hoja de Trabajo para listado'!$BC$151:$CB$151,0)),0)+IFERROR(INDEX('Hoja de Trabajo para listado'!$DE$153:$DG$274,MATCH($A773,'Hoja de Trabajo para listado'!$DE$153:$DE$1048576,0),MATCH((CUADRO!P$5&amp;$E773),'Hoja de Trabajo para listado'!$DE$151:$DG$151,0)),0)+IFERROR(INDEX('Hoja de Trabajo para listado'!$CD$155:$DC$1048576,MATCH($A773,'Hoja de Trabajo para listado'!$CD$155:$CD$1048576,0),MATCH((CUADRO!P$5&amp;$E773),'Hoja de Trabajo para listado'!$CD$151:$DC$151,0)),0)</f>
        <v>0</v>
      </c>
      <c r="Q773" s="255">
        <f ca="1">+IFERROR(INDEX('Hoja de Trabajo para listado'!$A$155:$Z$1048576,MATCH($A773,'Hoja de Trabajo para listado'!$A$155:$A$1048576,0),MATCH((CUADRO!Q$5&amp;$E773),'Hoja de Trabajo para listado'!$A$151:$Z$151,0)),0)+IFERROR(INDEX('Hoja de Trabajo para listado'!$AB$155:$BA$1048576,MATCH($A773,'Hoja de Trabajo para listado'!$AB$155:$AB$1048576,0),MATCH((CUADRO!Q$5&amp;$E773),'Hoja de Trabajo para listado'!$AB$151:$BA$151,0)),0)+IFERROR(INDEX('Hoja de Trabajo para listado'!$BC$155:$CB$1048576,MATCH($A773,'Hoja de Trabajo para listado'!$BC$155:$BC$1048576,0),MATCH((CUADRO!Q$5&amp;$E773),'Hoja de Trabajo para listado'!$BC$151:$CB$151,0)),0)+IFERROR(INDEX('Hoja de Trabajo para listado'!$DE$153:$DG$274,MATCH($A773,'Hoja de Trabajo para listado'!$DE$153:$DE$1048576,0),MATCH((CUADRO!Q$5&amp;$E773),'Hoja de Trabajo para listado'!$DE$151:$DG$151,0)),0)+IFERROR(INDEX('Hoja de Trabajo para listado'!$CD$155:$DC$1048576,MATCH($A773,'Hoja de Trabajo para listado'!$CD$155:$CD$1048576,0),MATCH((CUADRO!Q$5&amp;$E773),'Hoja de Trabajo para listado'!$CD$151:$DC$151,0)),0)</f>
        <v>0</v>
      </c>
      <c r="R773" s="255">
        <f t="shared" ca="1" si="24"/>
        <v>0</v>
      </c>
      <c r="S773" s="262">
        <f ca="1">+R772+R773</f>
        <v>0</v>
      </c>
      <c r="T773" s="255">
        <f ca="1">+S773</f>
        <v>0</v>
      </c>
      <c r="U773" s="254">
        <f t="shared" si="25"/>
        <v>2</v>
      </c>
      <c r="V773" s="362" t="str">
        <f>+VLOOKUP(A773,bd_lista!$A$3:$E$590,5,FALSE)</f>
        <v>Gobiernos Autonomos Municipales</v>
      </c>
      <c r="W773" s="362"/>
      <c r="X773" s="254">
        <f>+VLOOKUP(A773,[2]Sheet1!$A$13:$D$744,4,FALSE)</f>
        <v>0</v>
      </c>
      <c r="Y773" s="254" t="e">
        <f>+VLOOKUP(X773,bd_lista!$A$3:$C$590,3,FALSE)</f>
        <v>#N/A</v>
      </c>
      <c r="Z773" s="314"/>
      <c r="AA773" s="315"/>
    </row>
    <row r="774" spans="1:27" customFormat="1" ht="15" hidden="1" customHeight="1">
      <c r="A774" s="32">
        <v>1432</v>
      </c>
      <c r="B774" s="306">
        <f>+A774</f>
        <v>1432</v>
      </c>
      <c r="C774" s="259" t="str">
        <f>+VLOOKUP(A774,bd_lista!$A$3:$C$590,3,FALSE)</f>
        <v>Gobierno Autónomo Municipal de Coipasa</v>
      </c>
      <c r="D774" s="361" t="str">
        <f>+C774</f>
        <v>Gobierno Autónomo Municipal de Coipasa</v>
      </c>
      <c r="E774" s="254" t="s">
        <v>1313</v>
      </c>
      <c r="F774" s="255">
        <f ca="1">+IFERROR(INDEX('Hoja de Trabajo para listado'!$A$155:$Z$1048576,MATCH($A774,'Hoja de Trabajo para listado'!$A$155:$A$1048576,0),MATCH((CUADRO!F$5&amp;$E774),'Hoja de Trabajo para listado'!$A$151:$Z$151,0)),0)+IFERROR(INDEX('Hoja de Trabajo para listado'!$AB$155:$BA$1048576,MATCH($A774,'Hoja de Trabajo para listado'!$AB$155:$AB$1048576,0),MATCH((CUADRO!F$5&amp;$E774),'Hoja de Trabajo para listado'!$AB$151:$BA$151,0)),0)+IFERROR(INDEX('Hoja de Trabajo para listado'!$BC$155:$CB$1048576,MATCH($A774,'Hoja de Trabajo para listado'!$BC$155:$BC$1048576,0),MATCH((CUADRO!F$5&amp;$E774),'Hoja de Trabajo para listado'!$BC$151:$CB$151,0)),0)+IFERROR(INDEX('Hoja de Trabajo para listado'!$DE$153:$DG$274,MATCH($A774,'Hoja de Trabajo para listado'!$DE$153:$DE$1048576,0),MATCH((CUADRO!F$5&amp;$E774),'Hoja de Trabajo para listado'!$DE$151:$DG$151,0)),0)+IFERROR(INDEX('Hoja de Trabajo para listado'!$CD$155:$DC$1048576,MATCH($A774,'Hoja de Trabajo para listado'!$CD$155:$CD$1048576,0),MATCH((CUADRO!F$5&amp;$E774),'Hoja de Trabajo para listado'!$CD$151:$DC$151,0)),0)</f>
        <v>0</v>
      </c>
      <c r="G774" s="255">
        <f ca="1">+IFERROR(INDEX('Hoja de Trabajo para listado'!$A$155:$Z$1048576,MATCH($A774,'Hoja de Trabajo para listado'!$A$155:$A$1048576,0),MATCH((CUADRO!G$5&amp;$E774),'Hoja de Trabajo para listado'!$A$151:$Z$151,0)),0)+IFERROR(INDEX('Hoja de Trabajo para listado'!$AB$155:$BA$1048576,MATCH($A774,'Hoja de Trabajo para listado'!$AB$155:$AB$1048576,0),MATCH((CUADRO!G$5&amp;$E774),'Hoja de Trabajo para listado'!$AB$151:$BA$151,0)),0)+IFERROR(INDEX('Hoja de Trabajo para listado'!$BC$155:$CB$1048576,MATCH($A774,'Hoja de Trabajo para listado'!$BC$155:$BC$1048576,0),MATCH((CUADRO!G$5&amp;$E774),'Hoja de Trabajo para listado'!$BC$151:$CB$151,0)),0)+IFERROR(INDEX('Hoja de Trabajo para listado'!$DE$153:$DG$274,MATCH($A774,'Hoja de Trabajo para listado'!$DE$153:$DE$1048576,0),MATCH((CUADRO!G$5&amp;$E774),'Hoja de Trabajo para listado'!$DE$151:$DG$151,0)),0)+IFERROR(INDEX('Hoja de Trabajo para listado'!$CD$155:$DC$1048576,MATCH($A774,'Hoja de Trabajo para listado'!$CD$155:$CD$1048576,0),MATCH((CUADRO!G$5&amp;$E774),'Hoja de Trabajo para listado'!$CD$151:$DC$151,0)),0)</f>
        <v>0</v>
      </c>
      <c r="H774" s="255">
        <f ca="1">+IFERROR(INDEX('Hoja de Trabajo para listado'!$A$155:$Z$1048576,MATCH($A774,'Hoja de Trabajo para listado'!$A$155:$A$1048576,0),MATCH((CUADRO!H$5&amp;$E774),'Hoja de Trabajo para listado'!$A$151:$Z$151,0)),0)+IFERROR(INDEX('Hoja de Trabajo para listado'!$AB$155:$BA$1048576,MATCH($A774,'Hoja de Trabajo para listado'!$AB$155:$AB$1048576,0),MATCH((CUADRO!H$5&amp;$E774),'Hoja de Trabajo para listado'!$AB$151:$BA$151,0)),0)+IFERROR(INDEX('Hoja de Trabajo para listado'!$BC$155:$CB$1048576,MATCH($A774,'Hoja de Trabajo para listado'!$BC$155:$BC$1048576,0),MATCH((CUADRO!H$5&amp;$E774),'Hoja de Trabajo para listado'!$BC$151:$CB$151,0)),0)+IFERROR(INDEX('Hoja de Trabajo para listado'!$DE$153:$DG$274,MATCH($A774,'Hoja de Trabajo para listado'!$DE$153:$DE$1048576,0),MATCH((CUADRO!H$5&amp;$E774),'Hoja de Trabajo para listado'!$DE$151:$DG$151,0)),0)+IFERROR(INDEX('Hoja de Trabajo para listado'!$CD$155:$DC$1048576,MATCH($A774,'Hoja de Trabajo para listado'!$CD$155:$CD$1048576,0),MATCH((CUADRO!H$5&amp;$E774),'Hoja de Trabajo para listado'!$CD$151:$DC$151,0)),0)</f>
        <v>0</v>
      </c>
      <c r="I774" s="255">
        <f ca="1">+IFERROR(INDEX('Hoja de Trabajo para listado'!$A$155:$Z$1048576,MATCH($A774,'Hoja de Trabajo para listado'!$A$155:$A$1048576,0),MATCH((CUADRO!I$5&amp;$E774),'Hoja de Trabajo para listado'!$A$151:$Z$151,0)),0)+IFERROR(INDEX('Hoja de Trabajo para listado'!$AB$155:$BA$1048576,MATCH($A774,'Hoja de Trabajo para listado'!$AB$155:$AB$1048576,0),MATCH((CUADRO!I$5&amp;$E774),'Hoja de Trabajo para listado'!$AB$151:$BA$151,0)),0)+IFERROR(INDEX('Hoja de Trabajo para listado'!$BC$155:$CB$1048576,MATCH($A774,'Hoja de Trabajo para listado'!$BC$155:$BC$1048576,0),MATCH((CUADRO!I$5&amp;$E774),'Hoja de Trabajo para listado'!$BC$151:$CB$151,0)),0)+IFERROR(INDEX('Hoja de Trabajo para listado'!$DE$153:$DG$274,MATCH($A774,'Hoja de Trabajo para listado'!$DE$153:$DE$1048576,0),MATCH((CUADRO!I$5&amp;$E774),'Hoja de Trabajo para listado'!$DE$151:$DG$151,0)),0)+IFERROR(INDEX('Hoja de Trabajo para listado'!$CD$155:$DC$1048576,MATCH($A774,'Hoja de Trabajo para listado'!$CD$155:$CD$1048576,0),MATCH((CUADRO!I$5&amp;$E774),'Hoja de Trabajo para listado'!$CD$151:$DC$151,0)),0)</f>
        <v>0</v>
      </c>
      <c r="J774" s="255">
        <f ca="1">+IFERROR(INDEX('Hoja de Trabajo para listado'!$A$155:$Z$1048576,MATCH($A774,'Hoja de Trabajo para listado'!$A$155:$A$1048576,0),MATCH((CUADRO!J$5&amp;$E774),'Hoja de Trabajo para listado'!$A$151:$Z$151,0)),0)+IFERROR(INDEX('Hoja de Trabajo para listado'!$AB$155:$BA$1048576,MATCH($A774,'Hoja de Trabajo para listado'!$AB$155:$AB$1048576,0),MATCH((CUADRO!J$5&amp;$E774),'Hoja de Trabajo para listado'!$AB$151:$BA$151,0)),0)+IFERROR(INDEX('Hoja de Trabajo para listado'!$BC$155:$CB$1048576,MATCH($A774,'Hoja de Trabajo para listado'!$BC$155:$BC$1048576,0),MATCH((CUADRO!J$5&amp;$E774),'Hoja de Trabajo para listado'!$BC$151:$CB$151,0)),0)+IFERROR(INDEX('Hoja de Trabajo para listado'!$DE$153:$DG$274,MATCH($A774,'Hoja de Trabajo para listado'!$DE$153:$DE$1048576,0),MATCH((CUADRO!J$5&amp;$E774),'Hoja de Trabajo para listado'!$DE$151:$DG$151,0)),0)+IFERROR(INDEX('Hoja de Trabajo para listado'!$CD$155:$DC$1048576,MATCH($A774,'Hoja de Trabajo para listado'!$CD$155:$CD$1048576,0),MATCH((CUADRO!J$5&amp;$E774),'Hoja de Trabajo para listado'!$CD$151:$DC$151,0)),0)</f>
        <v>0</v>
      </c>
      <c r="K774" s="255">
        <f ca="1">+IFERROR(INDEX('Hoja de Trabajo para listado'!$A$155:$Z$1048576,MATCH($A774,'Hoja de Trabajo para listado'!$A$155:$A$1048576,0),MATCH((CUADRO!K$5&amp;$E774),'Hoja de Trabajo para listado'!$A$151:$Z$151,0)),0)+IFERROR(INDEX('Hoja de Trabajo para listado'!$AB$155:$BA$1048576,MATCH($A774,'Hoja de Trabajo para listado'!$AB$155:$AB$1048576,0),MATCH((CUADRO!K$5&amp;$E774),'Hoja de Trabajo para listado'!$AB$151:$BA$151,0)),0)+IFERROR(INDEX('Hoja de Trabajo para listado'!$BC$155:$CB$1048576,MATCH($A774,'Hoja de Trabajo para listado'!$BC$155:$BC$1048576,0),MATCH((CUADRO!K$5&amp;$E774),'Hoja de Trabajo para listado'!$BC$151:$CB$151,0)),0)+IFERROR(INDEX('Hoja de Trabajo para listado'!$DE$153:$DG$274,MATCH($A774,'Hoja de Trabajo para listado'!$DE$153:$DE$1048576,0),MATCH((CUADRO!K$5&amp;$E774),'Hoja de Trabajo para listado'!$DE$151:$DG$151,0)),0)+IFERROR(INDEX('Hoja de Trabajo para listado'!$CD$155:$DC$1048576,MATCH($A774,'Hoja de Trabajo para listado'!$CD$155:$CD$1048576,0),MATCH((CUADRO!K$5&amp;$E774),'Hoja de Trabajo para listado'!$CD$151:$DC$151,0)),0)</f>
        <v>0</v>
      </c>
      <c r="L774" s="255">
        <f ca="1">+IFERROR(INDEX('Hoja de Trabajo para listado'!$A$155:$Z$1048576,MATCH($A774,'Hoja de Trabajo para listado'!$A$155:$A$1048576,0),MATCH((CUADRO!L$5&amp;$E774),'Hoja de Trabajo para listado'!$A$151:$Z$151,0)),0)+IFERROR(INDEX('Hoja de Trabajo para listado'!$AB$155:$BA$1048576,MATCH($A774,'Hoja de Trabajo para listado'!$AB$155:$AB$1048576,0),MATCH((CUADRO!L$5&amp;$E774),'Hoja de Trabajo para listado'!$AB$151:$BA$151,0)),0)+IFERROR(INDEX('Hoja de Trabajo para listado'!$BC$155:$CB$1048576,MATCH($A774,'Hoja de Trabajo para listado'!$BC$155:$BC$1048576,0),MATCH((CUADRO!L$5&amp;$E774),'Hoja de Trabajo para listado'!$BC$151:$CB$151,0)),0)+IFERROR(INDEX('Hoja de Trabajo para listado'!$DE$153:$DG$274,MATCH($A774,'Hoja de Trabajo para listado'!$DE$153:$DE$1048576,0),MATCH((CUADRO!L$5&amp;$E774),'Hoja de Trabajo para listado'!$DE$151:$DG$151,0)),0)+IFERROR(INDEX('Hoja de Trabajo para listado'!$CD$155:$DC$1048576,MATCH($A774,'Hoja de Trabajo para listado'!$CD$155:$CD$1048576,0),MATCH((CUADRO!L$5&amp;$E774),'Hoja de Trabajo para listado'!$CD$151:$DC$151,0)),0)</f>
        <v>0</v>
      </c>
      <c r="M774" s="255">
        <f ca="1">+IFERROR(INDEX('Hoja de Trabajo para listado'!$A$155:$Z$1048576,MATCH($A774,'Hoja de Trabajo para listado'!$A$155:$A$1048576,0),MATCH((CUADRO!M$5&amp;$E774),'Hoja de Trabajo para listado'!$A$151:$Z$151,0)),0)+IFERROR(INDEX('Hoja de Trabajo para listado'!$AB$155:$BA$1048576,MATCH($A774,'Hoja de Trabajo para listado'!$AB$155:$AB$1048576,0),MATCH((CUADRO!M$5&amp;$E774),'Hoja de Trabajo para listado'!$AB$151:$BA$151,0)),0)+IFERROR(INDEX('Hoja de Trabajo para listado'!$BC$155:$CB$1048576,MATCH($A774,'Hoja de Trabajo para listado'!$BC$155:$BC$1048576,0),MATCH((CUADRO!M$5&amp;$E774),'Hoja de Trabajo para listado'!$BC$151:$CB$151,0)),0)+IFERROR(INDEX('Hoja de Trabajo para listado'!$DE$153:$DG$274,MATCH($A774,'Hoja de Trabajo para listado'!$DE$153:$DE$1048576,0),MATCH((CUADRO!M$5&amp;$E774),'Hoja de Trabajo para listado'!$DE$151:$DG$151,0)),0)+IFERROR(INDEX('Hoja de Trabajo para listado'!$CD$155:$DC$1048576,MATCH($A774,'Hoja de Trabajo para listado'!$CD$155:$CD$1048576,0),MATCH((CUADRO!M$5&amp;$E774),'Hoja de Trabajo para listado'!$CD$151:$DC$151,0)),0)</f>
        <v>0</v>
      </c>
      <c r="N774" s="255">
        <f ca="1">+IFERROR(INDEX('Hoja de Trabajo para listado'!$A$155:$Z$1048576,MATCH($A774,'Hoja de Trabajo para listado'!$A$155:$A$1048576,0),MATCH((CUADRO!N$5&amp;$E774),'Hoja de Trabajo para listado'!$A$151:$Z$151,0)),0)+IFERROR(INDEX('Hoja de Trabajo para listado'!$AB$155:$BA$1048576,MATCH($A774,'Hoja de Trabajo para listado'!$AB$155:$AB$1048576,0),MATCH((CUADRO!N$5&amp;$E774),'Hoja de Trabajo para listado'!$AB$151:$BA$151,0)),0)+IFERROR(INDEX('Hoja de Trabajo para listado'!$BC$155:$CB$1048576,MATCH($A774,'Hoja de Trabajo para listado'!$BC$155:$BC$1048576,0),MATCH((CUADRO!N$5&amp;$E774),'Hoja de Trabajo para listado'!$BC$151:$CB$151,0)),0)+IFERROR(INDEX('Hoja de Trabajo para listado'!$DE$153:$DG$274,MATCH($A774,'Hoja de Trabajo para listado'!$DE$153:$DE$1048576,0),MATCH((CUADRO!N$5&amp;$E774),'Hoja de Trabajo para listado'!$DE$151:$DG$151,0)),0)+IFERROR(INDEX('Hoja de Trabajo para listado'!$CD$155:$DC$1048576,MATCH($A774,'Hoja de Trabajo para listado'!$CD$155:$CD$1048576,0),MATCH((CUADRO!N$5&amp;$E774),'Hoja de Trabajo para listado'!$CD$151:$DC$151,0)),0)</f>
        <v>0</v>
      </c>
      <c r="O774" s="255">
        <f ca="1">+IFERROR(INDEX('Hoja de Trabajo para listado'!$A$155:$Z$1048576,MATCH($A774,'Hoja de Trabajo para listado'!$A$155:$A$1048576,0),MATCH((CUADRO!O$5&amp;$E774),'Hoja de Trabajo para listado'!$A$151:$Z$151,0)),0)+IFERROR(INDEX('Hoja de Trabajo para listado'!$AB$155:$BA$1048576,MATCH($A774,'Hoja de Trabajo para listado'!$AB$155:$AB$1048576,0),MATCH((CUADRO!O$5&amp;$E774),'Hoja de Trabajo para listado'!$AB$151:$BA$151,0)),0)+IFERROR(INDEX('Hoja de Trabajo para listado'!$BC$155:$CB$1048576,MATCH($A774,'Hoja de Trabajo para listado'!$BC$155:$BC$1048576,0),MATCH((CUADRO!O$5&amp;$E774),'Hoja de Trabajo para listado'!$BC$151:$CB$151,0)),0)+IFERROR(INDEX('Hoja de Trabajo para listado'!$DE$153:$DG$274,MATCH($A774,'Hoja de Trabajo para listado'!$DE$153:$DE$1048576,0),MATCH((CUADRO!O$5&amp;$E774),'Hoja de Trabajo para listado'!$DE$151:$DG$151,0)),0)+IFERROR(INDEX('Hoja de Trabajo para listado'!$CD$155:$DC$1048576,MATCH($A774,'Hoja de Trabajo para listado'!$CD$155:$CD$1048576,0),MATCH((CUADRO!O$5&amp;$E774),'Hoja de Trabajo para listado'!$CD$151:$DC$151,0)),0)</f>
        <v>0</v>
      </c>
      <c r="P774" s="255">
        <f ca="1">+IFERROR(INDEX('Hoja de Trabajo para listado'!$A$155:$Z$1048576,MATCH($A774,'Hoja de Trabajo para listado'!$A$155:$A$1048576,0),MATCH((CUADRO!P$5&amp;$E774),'Hoja de Trabajo para listado'!$A$151:$Z$151,0)),0)+IFERROR(INDEX('Hoja de Trabajo para listado'!$AB$155:$BA$1048576,MATCH($A774,'Hoja de Trabajo para listado'!$AB$155:$AB$1048576,0),MATCH((CUADRO!P$5&amp;$E774),'Hoja de Trabajo para listado'!$AB$151:$BA$151,0)),0)+IFERROR(INDEX('Hoja de Trabajo para listado'!$BC$155:$CB$1048576,MATCH($A774,'Hoja de Trabajo para listado'!$BC$155:$BC$1048576,0),MATCH((CUADRO!P$5&amp;$E774),'Hoja de Trabajo para listado'!$BC$151:$CB$151,0)),0)+IFERROR(INDEX('Hoja de Trabajo para listado'!$DE$153:$DG$274,MATCH($A774,'Hoja de Trabajo para listado'!$DE$153:$DE$1048576,0),MATCH((CUADRO!P$5&amp;$E774),'Hoja de Trabajo para listado'!$DE$151:$DG$151,0)),0)+IFERROR(INDEX('Hoja de Trabajo para listado'!$CD$155:$DC$1048576,MATCH($A774,'Hoja de Trabajo para listado'!$CD$155:$CD$1048576,0),MATCH((CUADRO!P$5&amp;$E774),'Hoja de Trabajo para listado'!$CD$151:$DC$151,0)),0)</f>
        <v>0</v>
      </c>
      <c r="Q774" s="255">
        <f ca="1">+IFERROR(INDEX('Hoja de Trabajo para listado'!$A$155:$Z$1048576,MATCH($A774,'Hoja de Trabajo para listado'!$A$155:$A$1048576,0),MATCH((CUADRO!Q$5&amp;$E774),'Hoja de Trabajo para listado'!$A$151:$Z$151,0)),0)+IFERROR(INDEX('Hoja de Trabajo para listado'!$AB$155:$BA$1048576,MATCH($A774,'Hoja de Trabajo para listado'!$AB$155:$AB$1048576,0),MATCH((CUADRO!Q$5&amp;$E774),'Hoja de Trabajo para listado'!$AB$151:$BA$151,0)),0)+IFERROR(INDEX('Hoja de Trabajo para listado'!$BC$155:$CB$1048576,MATCH($A774,'Hoja de Trabajo para listado'!$BC$155:$BC$1048576,0),MATCH((CUADRO!Q$5&amp;$E774),'Hoja de Trabajo para listado'!$BC$151:$CB$151,0)),0)+IFERROR(INDEX('Hoja de Trabajo para listado'!$DE$153:$DG$274,MATCH($A774,'Hoja de Trabajo para listado'!$DE$153:$DE$1048576,0),MATCH((CUADRO!Q$5&amp;$E774),'Hoja de Trabajo para listado'!$DE$151:$DG$151,0)),0)+IFERROR(INDEX('Hoja de Trabajo para listado'!$CD$155:$DC$1048576,MATCH($A774,'Hoja de Trabajo para listado'!$CD$155:$CD$1048576,0),MATCH((CUADRO!Q$5&amp;$E774),'Hoja de Trabajo para listado'!$CD$151:$DC$151,0)),0)</f>
        <v>0</v>
      </c>
      <c r="R774" s="255">
        <f t="shared" ca="1" si="24"/>
        <v>0</v>
      </c>
      <c r="S774" s="262"/>
      <c r="T774" s="255">
        <f ca="1">+T775</f>
        <v>0</v>
      </c>
      <c r="U774" s="254">
        <f t="shared" si="25"/>
        <v>1</v>
      </c>
      <c r="V774" s="362" t="str">
        <f>+VLOOKUP(A774,bd_lista!$A$3:$E$590,5,FALSE)</f>
        <v>Gobiernos Autonomos Municipales</v>
      </c>
      <c r="W774" s="361" t="str">
        <f>+V774</f>
        <v>Gobiernos Autonomos Municipales</v>
      </c>
      <c r="X774" s="254">
        <f>+VLOOKUP(A774,[2]Sheet1!$A$13:$D$744,4,FALSE)</f>
        <v>0</v>
      </c>
      <c r="Y774" s="254" t="e">
        <f>+VLOOKUP(X774,bd_lista!$A$3:$C$590,3,FALSE)</f>
        <v>#N/A</v>
      </c>
      <c r="Z774" s="316">
        <f>+X774</f>
        <v>0</v>
      </c>
      <c r="AA774" s="317" t="e">
        <f>+Y774</f>
        <v>#N/A</v>
      </c>
    </row>
    <row r="775" spans="1:27" customFormat="1" ht="15" hidden="1" customHeight="1">
      <c r="A775" s="32">
        <v>1432</v>
      </c>
      <c r="B775" s="307"/>
      <c r="C775" s="259" t="str">
        <f>+VLOOKUP(A775,bd_lista!$A$3:$C$590,3,FALSE)</f>
        <v>Gobierno Autónomo Municipal de Coipasa</v>
      </c>
      <c r="D775" s="362"/>
      <c r="E775" s="256" t="s">
        <v>1314</v>
      </c>
      <c r="F775" s="255">
        <f ca="1">+IFERROR(INDEX('Hoja de Trabajo para listado'!$A$155:$Z$1048576,MATCH($A775,'Hoja de Trabajo para listado'!$A$155:$A$1048576,0),MATCH((CUADRO!F$5&amp;$E775),'Hoja de Trabajo para listado'!$A$151:$Z$151,0)),0)+IFERROR(INDEX('Hoja de Trabajo para listado'!$AB$155:$BA$1048576,MATCH($A775,'Hoja de Trabajo para listado'!$AB$155:$AB$1048576,0),MATCH((CUADRO!F$5&amp;$E775),'Hoja de Trabajo para listado'!$AB$151:$BA$151,0)),0)+IFERROR(INDEX('Hoja de Trabajo para listado'!$BC$155:$CB$1048576,MATCH($A775,'Hoja de Trabajo para listado'!$BC$155:$BC$1048576,0),MATCH((CUADRO!F$5&amp;$E775),'Hoja de Trabajo para listado'!$BC$151:$CB$151,0)),0)+IFERROR(INDEX('Hoja de Trabajo para listado'!$DE$153:$DG$274,MATCH($A775,'Hoja de Trabajo para listado'!$DE$153:$DE$1048576,0),MATCH((CUADRO!F$5&amp;$E775),'Hoja de Trabajo para listado'!$DE$151:$DG$151,0)),0)+IFERROR(INDEX('Hoja de Trabajo para listado'!$CD$155:$DC$1048576,MATCH($A775,'Hoja de Trabajo para listado'!$CD$155:$CD$1048576,0),MATCH((CUADRO!F$5&amp;$E775),'Hoja de Trabajo para listado'!$CD$151:$DC$151,0)),0)</f>
        <v>0</v>
      </c>
      <c r="G775" s="255">
        <f ca="1">+IFERROR(INDEX('Hoja de Trabajo para listado'!$A$155:$Z$1048576,MATCH($A775,'Hoja de Trabajo para listado'!$A$155:$A$1048576,0),MATCH((CUADRO!G$5&amp;$E775),'Hoja de Trabajo para listado'!$A$151:$Z$151,0)),0)+IFERROR(INDEX('Hoja de Trabajo para listado'!$AB$155:$BA$1048576,MATCH($A775,'Hoja de Trabajo para listado'!$AB$155:$AB$1048576,0),MATCH((CUADRO!G$5&amp;$E775),'Hoja de Trabajo para listado'!$AB$151:$BA$151,0)),0)+IFERROR(INDEX('Hoja de Trabajo para listado'!$BC$155:$CB$1048576,MATCH($A775,'Hoja de Trabajo para listado'!$BC$155:$BC$1048576,0),MATCH((CUADRO!G$5&amp;$E775),'Hoja de Trabajo para listado'!$BC$151:$CB$151,0)),0)+IFERROR(INDEX('Hoja de Trabajo para listado'!$DE$153:$DG$274,MATCH($A775,'Hoja de Trabajo para listado'!$DE$153:$DE$1048576,0),MATCH((CUADRO!G$5&amp;$E775),'Hoja de Trabajo para listado'!$DE$151:$DG$151,0)),0)+IFERROR(INDEX('Hoja de Trabajo para listado'!$CD$155:$DC$1048576,MATCH($A775,'Hoja de Trabajo para listado'!$CD$155:$CD$1048576,0),MATCH((CUADRO!G$5&amp;$E775),'Hoja de Trabajo para listado'!$CD$151:$DC$151,0)),0)</f>
        <v>0</v>
      </c>
      <c r="H775" s="255">
        <f ca="1">+IFERROR(INDEX('Hoja de Trabajo para listado'!$A$155:$Z$1048576,MATCH($A775,'Hoja de Trabajo para listado'!$A$155:$A$1048576,0),MATCH((CUADRO!H$5&amp;$E775),'Hoja de Trabajo para listado'!$A$151:$Z$151,0)),0)+IFERROR(INDEX('Hoja de Trabajo para listado'!$AB$155:$BA$1048576,MATCH($A775,'Hoja de Trabajo para listado'!$AB$155:$AB$1048576,0),MATCH((CUADRO!H$5&amp;$E775),'Hoja de Trabajo para listado'!$AB$151:$BA$151,0)),0)+IFERROR(INDEX('Hoja de Trabajo para listado'!$BC$155:$CB$1048576,MATCH($A775,'Hoja de Trabajo para listado'!$BC$155:$BC$1048576,0),MATCH((CUADRO!H$5&amp;$E775),'Hoja de Trabajo para listado'!$BC$151:$CB$151,0)),0)+IFERROR(INDEX('Hoja de Trabajo para listado'!$DE$153:$DG$274,MATCH($A775,'Hoja de Trabajo para listado'!$DE$153:$DE$1048576,0),MATCH((CUADRO!H$5&amp;$E775),'Hoja de Trabajo para listado'!$DE$151:$DG$151,0)),0)+IFERROR(INDEX('Hoja de Trabajo para listado'!$CD$155:$DC$1048576,MATCH($A775,'Hoja de Trabajo para listado'!$CD$155:$CD$1048576,0),MATCH((CUADRO!H$5&amp;$E775),'Hoja de Trabajo para listado'!$CD$151:$DC$151,0)),0)</f>
        <v>0</v>
      </c>
      <c r="I775" s="255">
        <f ca="1">+IFERROR(INDEX('Hoja de Trabajo para listado'!$A$155:$Z$1048576,MATCH($A775,'Hoja de Trabajo para listado'!$A$155:$A$1048576,0),MATCH((CUADRO!I$5&amp;$E775),'Hoja de Trabajo para listado'!$A$151:$Z$151,0)),0)+IFERROR(INDEX('Hoja de Trabajo para listado'!$AB$155:$BA$1048576,MATCH($A775,'Hoja de Trabajo para listado'!$AB$155:$AB$1048576,0),MATCH((CUADRO!I$5&amp;$E775),'Hoja de Trabajo para listado'!$AB$151:$BA$151,0)),0)+IFERROR(INDEX('Hoja de Trabajo para listado'!$BC$155:$CB$1048576,MATCH($A775,'Hoja de Trabajo para listado'!$BC$155:$BC$1048576,0),MATCH((CUADRO!I$5&amp;$E775),'Hoja de Trabajo para listado'!$BC$151:$CB$151,0)),0)+IFERROR(INDEX('Hoja de Trabajo para listado'!$DE$153:$DG$274,MATCH($A775,'Hoja de Trabajo para listado'!$DE$153:$DE$1048576,0),MATCH((CUADRO!I$5&amp;$E775),'Hoja de Trabajo para listado'!$DE$151:$DG$151,0)),0)+IFERROR(INDEX('Hoja de Trabajo para listado'!$CD$155:$DC$1048576,MATCH($A775,'Hoja de Trabajo para listado'!$CD$155:$CD$1048576,0),MATCH((CUADRO!I$5&amp;$E775),'Hoja de Trabajo para listado'!$CD$151:$DC$151,0)),0)</f>
        <v>0</v>
      </c>
      <c r="J775" s="255">
        <f ca="1">+IFERROR(INDEX('Hoja de Trabajo para listado'!$A$155:$Z$1048576,MATCH($A775,'Hoja de Trabajo para listado'!$A$155:$A$1048576,0),MATCH((CUADRO!J$5&amp;$E775),'Hoja de Trabajo para listado'!$A$151:$Z$151,0)),0)+IFERROR(INDEX('Hoja de Trabajo para listado'!$AB$155:$BA$1048576,MATCH($A775,'Hoja de Trabajo para listado'!$AB$155:$AB$1048576,0),MATCH((CUADRO!J$5&amp;$E775),'Hoja de Trabajo para listado'!$AB$151:$BA$151,0)),0)+IFERROR(INDEX('Hoja de Trabajo para listado'!$BC$155:$CB$1048576,MATCH($A775,'Hoja de Trabajo para listado'!$BC$155:$BC$1048576,0),MATCH((CUADRO!J$5&amp;$E775),'Hoja de Trabajo para listado'!$BC$151:$CB$151,0)),0)+IFERROR(INDEX('Hoja de Trabajo para listado'!$DE$153:$DG$274,MATCH($A775,'Hoja de Trabajo para listado'!$DE$153:$DE$1048576,0),MATCH((CUADRO!J$5&amp;$E775),'Hoja de Trabajo para listado'!$DE$151:$DG$151,0)),0)+IFERROR(INDEX('Hoja de Trabajo para listado'!$CD$155:$DC$1048576,MATCH($A775,'Hoja de Trabajo para listado'!$CD$155:$CD$1048576,0),MATCH((CUADRO!J$5&amp;$E775),'Hoja de Trabajo para listado'!$CD$151:$DC$151,0)),0)</f>
        <v>0</v>
      </c>
      <c r="K775" s="255">
        <f ca="1">+IFERROR(INDEX('Hoja de Trabajo para listado'!$A$155:$Z$1048576,MATCH($A775,'Hoja de Trabajo para listado'!$A$155:$A$1048576,0),MATCH((CUADRO!K$5&amp;$E775),'Hoja de Trabajo para listado'!$A$151:$Z$151,0)),0)+IFERROR(INDEX('Hoja de Trabajo para listado'!$AB$155:$BA$1048576,MATCH($A775,'Hoja de Trabajo para listado'!$AB$155:$AB$1048576,0),MATCH((CUADRO!K$5&amp;$E775),'Hoja de Trabajo para listado'!$AB$151:$BA$151,0)),0)+IFERROR(INDEX('Hoja de Trabajo para listado'!$BC$155:$CB$1048576,MATCH($A775,'Hoja de Trabajo para listado'!$BC$155:$BC$1048576,0),MATCH((CUADRO!K$5&amp;$E775),'Hoja de Trabajo para listado'!$BC$151:$CB$151,0)),0)+IFERROR(INDEX('Hoja de Trabajo para listado'!$DE$153:$DG$274,MATCH($A775,'Hoja de Trabajo para listado'!$DE$153:$DE$1048576,0),MATCH((CUADRO!K$5&amp;$E775),'Hoja de Trabajo para listado'!$DE$151:$DG$151,0)),0)+IFERROR(INDEX('Hoja de Trabajo para listado'!$CD$155:$DC$1048576,MATCH($A775,'Hoja de Trabajo para listado'!$CD$155:$CD$1048576,0),MATCH((CUADRO!K$5&amp;$E775),'Hoja de Trabajo para listado'!$CD$151:$DC$151,0)),0)</f>
        <v>0</v>
      </c>
      <c r="L775" s="255">
        <f ca="1">+IFERROR(INDEX('Hoja de Trabajo para listado'!$A$155:$Z$1048576,MATCH($A775,'Hoja de Trabajo para listado'!$A$155:$A$1048576,0),MATCH((CUADRO!L$5&amp;$E775),'Hoja de Trabajo para listado'!$A$151:$Z$151,0)),0)+IFERROR(INDEX('Hoja de Trabajo para listado'!$AB$155:$BA$1048576,MATCH($A775,'Hoja de Trabajo para listado'!$AB$155:$AB$1048576,0),MATCH((CUADRO!L$5&amp;$E775),'Hoja de Trabajo para listado'!$AB$151:$BA$151,0)),0)+IFERROR(INDEX('Hoja de Trabajo para listado'!$BC$155:$CB$1048576,MATCH($A775,'Hoja de Trabajo para listado'!$BC$155:$BC$1048576,0),MATCH((CUADRO!L$5&amp;$E775),'Hoja de Trabajo para listado'!$BC$151:$CB$151,0)),0)+IFERROR(INDEX('Hoja de Trabajo para listado'!$DE$153:$DG$274,MATCH($A775,'Hoja de Trabajo para listado'!$DE$153:$DE$1048576,0),MATCH((CUADRO!L$5&amp;$E775),'Hoja de Trabajo para listado'!$DE$151:$DG$151,0)),0)+IFERROR(INDEX('Hoja de Trabajo para listado'!$CD$155:$DC$1048576,MATCH($A775,'Hoja de Trabajo para listado'!$CD$155:$CD$1048576,0),MATCH((CUADRO!L$5&amp;$E775),'Hoja de Trabajo para listado'!$CD$151:$DC$151,0)),0)</f>
        <v>0</v>
      </c>
      <c r="M775" s="255">
        <f ca="1">+IFERROR(INDEX('Hoja de Trabajo para listado'!$A$155:$Z$1048576,MATCH($A775,'Hoja de Trabajo para listado'!$A$155:$A$1048576,0),MATCH((CUADRO!M$5&amp;$E775),'Hoja de Trabajo para listado'!$A$151:$Z$151,0)),0)+IFERROR(INDEX('Hoja de Trabajo para listado'!$AB$155:$BA$1048576,MATCH($A775,'Hoja de Trabajo para listado'!$AB$155:$AB$1048576,0),MATCH((CUADRO!M$5&amp;$E775),'Hoja de Trabajo para listado'!$AB$151:$BA$151,0)),0)+IFERROR(INDEX('Hoja de Trabajo para listado'!$BC$155:$CB$1048576,MATCH($A775,'Hoja de Trabajo para listado'!$BC$155:$BC$1048576,0),MATCH((CUADRO!M$5&amp;$E775),'Hoja de Trabajo para listado'!$BC$151:$CB$151,0)),0)+IFERROR(INDEX('Hoja de Trabajo para listado'!$DE$153:$DG$274,MATCH($A775,'Hoja de Trabajo para listado'!$DE$153:$DE$1048576,0),MATCH((CUADRO!M$5&amp;$E775),'Hoja de Trabajo para listado'!$DE$151:$DG$151,0)),0)+IFERROR(INDEX('Hoja de Trabajo para listado'!$CD$155:$DC$1048576,MATCH($A775,'Hoja de Trabajo para listado'!$CD$155:$CD$1048576,0),MATCH((CUADRO!M$5&amp;$E775),'Hoja de Trabajo para listado'!$CD$151:$DC$151,0)),0)</f>
        <v>0</v>
      </c>
      <c r="N775" s="255">
        <f ca="1">+IFERROR(INDEX('Hoja de Trabajo para listado'!$A$155:$Z$1048576,MATCH($A775,'Hoja de Trabajo para listado'!$A$155:$A$1048576,0),MATCH((CUADRO!N$5&amp;$E775),'Hoja de Trabajo para listado'!$A$151:$Z$151,0)),0)+IFERROR(INDEX('Hoja de Trabajo para listado'!$AB$155:$BA$1048576,MATCH($A775,'Hoja de Trabajo para listado'!$AB$155:$AB$1048576,0),MATCH((CUADRO!N$5&amp;$E775),'Hoja de Trabajo para listado'!$AB$151:$BA$151,0)),0)+IFERROR(INDEX('Hoja de Trabajo para listado'!$BC$155:$CB$1048576,MATCH($A775,'Hoja de Trabajo para listado'!$BC$155:$BC$1048576,0),MATCH((CUADRO!N$5&amp;$E775),'Hoja de Trabajo para listado'!$BC$151:$CB$151,0)),0)+IFERROR(INDEX('Hoja de Trabajo para listado'!$DE$153:$DG$274,MATCH($A775,'Hoja de Trabajo para listado'!$DE$153:$DE$1048576,0),MATCH((CUADRO!N$5&amp;$E775),'Hoja de Trabajo para listado'!$DE$151:$DG$151,0)),0)+IFERROR(INDEX('Hoja de Trabajo para listado'!$CD$155:$DC$1048576,MATCH($A775,'Hoja de Trabajo para listado'!$CD$155:$CD$1048576,0),MATCH((CUADRO!N$5&amp;$E775),'Hoja de Trabajo para listado'!$CD$151:$DC$151,0)),0)</f>
        <v>0</v>
      </c>
      <c r="O775" s="255">
        <f ca="1">+IFERROR(INDEX('Hoja de Trabajo para listado'!$A$155:$Z$1048576,MATCH($A775,'Hoja de Trabajo para listado'!$A$155:$A$1048576,0),MATCH((CUADRO!O$5&amp;$E775),'Hoja de Trabajo para listado'!$A$151:$Z$151,0)),0)+IFERROR(INDEX('Hoja de Trabajo para listado'!$AB$155:$BA$1048576,MATCH($A775,'Hoja de Trabajo para listado'!$AB$155:$AB$1048576,0),MATCH((CUADRO!O$5&amp;$E775),'Hoja de Trabajo para listado'!$AB$151:$BA$151,0)),0)+IFERROR(INDEX('Hoja de Trabajo para listado'!$BC$155:$CB$1048576,MATCH($A775,'Hoja de Trabajo para listado'!$BC$155:$BC$1048576,0),MATCH((CUADRO!O$5&amp;$E775),'Hoja de Trabajo para listado'!$BC$151:$CB$151,0)),0)+IFERROR(INDEX('Hoja de Trabajo para listado'!$DE$153:$DG$274,MATCH($A775,'Hoja de Trabajo para listado'!$DE$153:$DE$1048576,0),MATCH((CUADRO!O$5&amp;$E775),'Hoja de Trabajo para listado'!$DE$151:$DG$151,0)),0)+IFERROR(INDEX('Hoja de Trabajo para listado'!$CD$155:$DC$1048576,MATCH($A775,'Hoja de Trabajo para listado'!$CD$155:$CD$1048576,0),MATCH((CUADRO!O$5&amp;$E775),'Hoja de Trabajo para listado'!$CD$151:$DC$151,0)),0)</f>
        <v>0</v>
      </c>
      <c r="P775" s="255">
        <f ca="1">+IFERROR(INDEX('Hoja de Trabajo para listado'!$A$155:$Z$1048576,MATCH($A775,'Hoja de Trabajo para listado'!$A$155:$A$1048576,0),MATCH((CUADRO!P$5&amp;$E775),'Hoja de Trabajo para listado'!$A$151:$Z$151,0)),0)+IFERROR(INDEX('Hoja de Trabajo para listado'!$AB$155:$BA$1048576,MATCH($A775,'Hoja de Trabajo para listado'!$AB$155:$AB$1048576,0),MATCH((CUADRO!P$5&amp;$E775),'Hoja de Trabajo para listado'!$AB$151:$BA$151,0)),0)+IFERROR(INDEX('Hoja de Trabajo para listado'!$BC$155:$CB$1048576,MATCH($A775,'Hoja de Trabajo para listado'!$BC$155:$BC$1048576,0),MATCH((CUADRO!P$5&amp;$E775),'Hoja de Trabajo para listado'!$BC$151:$CB$151,0)),0)+IFERROR(INDEX('Hoja de Trabajo para listado'!$DE$153:$DG$274,MATCH($A775,'Hoja de Trabajo para listado'!$DE$153:$DE$1048576,0),MATCH((CUADRO!P$5&amp;$E775),'Hoja de Trabajo para listado'!$DE$151:$DG$151,0)),0)+IFERROR(INDEX('Hoja de Trabajo para listado'!$CD$155:$DC$1048576,MATCH($A775,'Hoja de Trabajo para listado'!$CD$155:$CD$1048576,0),MATCH((CUADRO!P$5&amp;$E775),'Hoja de Trabajo para listado'!$CD$151:$DC$151,0)),0)</f>
        <v>0</v>
      </c>
      <c r="Q775" s="255">
        <f ca="1">+IFERROR(INDEX('Hoja de Trabajo para listado'!$A$155:$Z$1048576,MATCH($A775,'Hoja de Trabajo para listado'!$A$155:$A$1048576,0),MATCH((CUADRO!Q$5&amp;$E775),'Hoja de Trabajo para listado'!$A$151:$Z$151,0)),0)+IFERROR(INDEX('Hoja de Trabajo para listado'!$AB$155:$BA$1048576,MATCH($A775,'Hoja de Trabajo para listado'!$AB$155:$AB$1048576,0),MATCH((CUADRO!Q$5&amp;$E775),'Hoja de Trabajo para listado'!$AB$151:$BA$151,0)),0)+IFERROR(INDEX('Hoja de Trabajo para listado'!$BC$155:$CB$1048576,MATCH($A775,'Hoja de Trabajo para listado'!$BC$155:$BC$1048576,0),MATCH((CUADRO!Q$5&amp;$E775),'Hoja de Trabajo para listado'!$BC$151:$CB$151,0)),0)+IFERROR(INDEX('Hoja de Trabajo para listado'!$DE$153:$DG$274,MATCH($A775,'Hoja de Trabajo para listado'!$DE$153:$DE$1048576,0),MATCH((CUADRO!Q$5&amp;$E775),'Hoja de Trabajo para listado'!$DE$151:$DG$151,0)),0)+IFERROR(INDEX('Hoja de Trabajo para listado'!$CD$155:$DC$1048576,MATCH($A775,'Hoja de Trabajo para listado'!$CD$155:$CD$1048576,0),MATCH((CUADRO!Q$5&amp;$E775),'Hoja de Trabajo para listado'!$CD$151:$DC$151,0)),0)</f>
        <v>0</v>
      </c>
      <c r="R775" s="255">
        <f t="shared" ca="1" si="24"/>
        <v>0</v>
      </c>
      <c r="S775" s="262">
        <f ca="1">+R774+R775</f>
        <v>0</v>
      </c>
      <c r="T775" s="255">
        <f ca="1">+S775</f>
        <v>0</v>
      </c>
      <c r="U775" s="254">
        <f t="shared" si="25"/>
        <v>2</v>
      </c>
      <c r="V775" s="362" t="str">
        <f>+VLOOKUP(A775,bd_lista!$A$3:$E$590,5,FALSE)</f>
        <v>Gobiernos Autonomos Municipales</v>
      </c>
      <c r="W775" s="362"/>
      <c r="X775" s="254">
        <f>+VLOOKUP(A775,[2]Sheet1!$A$13:$D$744,4,FALSE)</f>
        <v>0</v>
      </c>
      <c r="Y775" s="254" t="e">
        <f>+VLOOKUP(X775,bd_lista!$A$3:$C$590,3,FALSE)</f>
        <v>#N/A</v>
      </c>
      <c r="Z775" s="314"/>
      <c r="AA775" s="315"/>
    </row>
    <row r="776" spans="1:27" customFormat="1" ht="15" hidden="1" customHeight="1">
      <c r="A776" s="32">
        <v>1434</v>
      </c>
      <c r="B776" s="306">
        <f>+A776</f>
        <v>1434</v>
      </c>
      <c r="C776" s="259" t="str">
        <f>+VLOOKUP(A776,bd_lista!$A$3:$C$590,3,FALSE)</f>
        <v>Gobierno Autónomo Municipal de Huayllamarca (Santiago de Huayllamarca)</v>
      </c>
      <c r="D776" s="361" t="str">
        <f>+C776</f>
        <v>Gobierno Autónomo Municipal de Huayllamarca (Santiago de Huayllamarca)</v>
      </c>
      <c r="E776" s="254" t="s">
        <v>1313</v>
      </c>
      <c r="F776" s="255">
        <f ca="1">+IFERROR(INDEX('Hoja de Trabajo para listado'!$A$155:$Z$1048576,MATCH($A776,'Hoja de Trabajo para listado'!$A$155:$A$1048576,0),MATCH((CUADRO!F$5&amp;$E776),'Hoja de Trabajo para listado'!$A$151:$Z$151,0)),0)+IFERROR(INDEX('Hoja de Trabajo para listado'!$AB$155:$BA$1048576,MATCH($A776,'Hoja de Trabajo para listado'!$AB$155:$AB$1048576,0),MATCH((CUADRO!F$5&amp;$E776),'Hoja de Trabajo para listado'!$AB$151:$BA$151,0)),0)+IFERROR(INDEX('Hoja de Trabajo para listado'!$BC$155:$CB$1048576,MATCH($A776,'Hoja de Trabajo para listado'!$BC$155:$BC$1048576,0),MATCH((CUADRO!F$5&amp;$E776),'Hoja de Trabajo para listado'!$BC$151:$CB$151,0)),0)+IFERROR(INDEX('Hoja de Trabajo para listado'!$DE$153:$DG$274,MATCH($A776,'Hoja de Trabajo para listado'!$DE$153:$DE$1048576,0),MATCH((CUADRO!F$5&amp;$E776),'Hoja de Trabajo para listado'!$DE$151:$DG$151,0)),0)+IFERROR(INDEX('Hoja de Trabajo para listado'!$CD$155:$DC$1048576,MATCH($A776,'Hoja de Trabajo para listado'!$CD$155:$CD$1048576,0),MATCH((CUADRO!F$5&amp;$E776),'Hoja de Trabajo para listado'!$CD$151:$DC$151,0)),0)</f>
        <v>0</v>
      </c>
      <c r="G776" s="255">
        <f ca="1">+IFERROR(INDEX('Hoja de Trabajo para listado'!$A$155:$Z$1048576,MATCH($A776,'Hoja de Trabajo para listado'!$A$155:$A$1048576,0),MATCH((CUADRO!G$5&amp;$E776),'Hoja de Trabajo para listado'!$A$151:$Z$151,0)),0)+IFERROR(INDEX('Hoja de Trabajo para listado'!$AB$155:$BA$1048576,MATCH($A776,'Hoja de Trabajo para listado'!$AB$155:$AB$1048576,0),MATCH((CUADRO!G$5&amp;$E776),'Hoja de Trabajo para listado'!$AB$151:$BA$151,0)),0)+IFERROR(INDEX('Hoja de Trabajo para listado'!$BC$155:$CB$1048576,MATCH($A776,'Hoja de Trabajo para listado'!$BC$155:$BC$1048576,0),MATCH((CUADRO!G$5&amp;$E776),'Hoja de Trabajo para listado'!$BC$151:$CB$151,0)),0)+IFERROR(INDEX('Hoja de Trabajo para listado'!$DE$153:$DG$274,MATCH($A776,'Hoja de Trabajo para listado'!$DE$153:$DE$1048576,0),MATCH((CUADRO!G$5&amp;$E776),'Hoja de Trabajo para listado'!$DE$151:$DG$151,0)),0)+IFERROR(INDEX('Hoja de Trabajo para listado'!$CD$155:$DC$1048576,MATCH($A776,'Hoja de Trabajo para listado'!$CD$155:$CD$1048576,0),MATCH((CUADRO!G$5&amp;$E776),'Hoja de Trabajo para listado'!$CD$151:$DC$151,0)),0)</f>
        <v>0</v>
      </c>
      <c r="H776" s="255">
        <f ca="1">+IFERROR(INDEX('Hoja de Trabajo para listado'!$A$155:$Z$1048576,MATCH($A776,'Hoja de Trabajo para listado'!$A$155:$A$1048576,0),MATCH((CUADRO!H$5&amp;$E776),'Hoja de Trabajo para listado'!$A$151:$Z$151,0)),0)+IFERROR(INDEX('Hoja de Trabajo para listado'!$AB$155:$BA$1048576,MATCH($A776,'Hoja de Trabajo para listado'!$AB$155:$AB$1048576,0),MATCH((CUADRO!H$5&amp;$E776),'Hoja de Trabajo para listado'!$AB$151:$BA$151,0)),0)+IFERROR(INDEX('Hoja de Trabajo para listado'!$BC$155:$CB$1048576,MATCH($A776,'Hoja de Trabajo para listado'!$BC$155:$BC$1048576,0),MATCH((CUADRO!H$5&amp;$E776),'Hoja de Trabajo para listado'!$BC$151:$CB$151,0)),0)+IFERROR(INDEX('Hoja de Trabajo para listado'!$DE$153:$DG$274,MATCH($A776,'Hoja de Trabajo para listado'!$DE$153:$DE$1048576,0),MATCH((CUADRO!H$5&amp;$E776),'Hoja de Trabajo para listado'!$DE$151:$DG$151,0)),0)+IFERROR(INDEX('Hoja de Trabajo para listado'!$CD$155:$DC$1048576,MATCH($A776,'Hoja de Trabajo para listado'!$CD$155:$CD$1048576,0),MATCH((CUADRO!H$5&amp;$E776),'Hoja de Trabajo para listado'!$CD$151:$DC$151,0)),0)</f>
        <v>0</v>
      </c>
      <c r="I776" s="255">
        <f ca="1">+IFERROR(INDEX('Hoja de Trabajo para listado'!$A$155:$Z$1048576,MATCH($A776,'Hoja de Trabajo para listado'!$A$155:$A$1048576,0),MATCH((CUADRO!I$5&amp;$E776),'Hoja de Trabajo para listado'!$A$151:$Z$151,0)),0)+IFERROR(INDEX('Hoja de Trabajo para listado'!$AB$155:$BA$1048576,MATCH($A776,'Hoja de Trabajo para listado'!$AB$155:$AB$1048576,0),MATCH((CUADRO!I$5&amp;$E776),'Hoja de Trabajo para listado'!$AB$151:$BA$151,0)),0)+IFERROR(INDEX('Hoja de Trabajo para listado'!$BC$155:$CB$1048576,MATCH($A776,'Hoja de Trabajo para listado'!$BC$155:$BC$1048576,0),MATCH((CUADRO!I$5&amp;$E776),'Hoja de Trabajo para listado'!$BC$151:$CB$151,0)),0)+IFERROR(INDEX('Hoja de Trabajo para listado'!$DE$153:$DG$274,MATCH($A776,'Hoja de Trabajo para listado'!$DE$153:$DE$1048576,0),MATCH((CUADRO!I$5&amp;$E776),'Hoja de Trabajo para listado'!$DE$151:$DG$151,0)),0)+IFERROR(INDEX('Hoja de Trabajo para listado'!$CD$155:$DC$1048576,MATCH($A776,'Hoja de Trabajo para listado'!$CD$155:$CD$1048576,0),MATCH((CUADRO!I$5&amp;$E776),'Hoja de Trabajo para listado'!$CD$151:$DC$151,0)),0)</f>
        <v>0</v>
      </c>
      <c r="J776" s="255">
        <f ca="1">+IFERROR(INDEX('Hoja de Trabajo para listado'!$A$155:$Z$1048576,MATCH($A776,'Hoja de Trabajo para listado'!$A$155:$A$1048576,0),MATCH((CUADRO!J$5&amp;$E776),'Hoja de Trabajo para listado'!$A$151:$Z$151,0)),0)+IFERROR(INDEX('Hoja de Trabajo para listado'!$AB$155:$BA$1048576,MATCH($A776,'Hoja de Trabajo para listado'!$AB$155:$AB$1048576,0),MATCH((CUADRO!J$5&amp;$E776),'Hoja de Trabajo para listado'!$AB$151:$BA$151,0)),0)+IFERROR(INDEX('Hoja de Trabajo para listado'!$BC$155:$CB$1048576,MATCH($A776,'Hoja de Trabajo para listado'!$BC$155:$BC$1048576,0),MATCH((CUADRO!J$5&amp;$E776),'Hoja de Trabajo para listado'!$BC$151:$CB$151,0)),0)+IFERROR(INDEX('Hoja de Trabajo para listado'!$DE$153:$DG$274,MATCH($A776,'Hoja de Trabajo para listado'!$DE$153:$DE$1048576,0),MATCH((CUADRO!J$5&amp;$E776),'Hoja de Trabajo para listado'!$DE$151:$DG$151,0)),0)+IFERROR(INDEX('Hoja de Trabajo para listado'!$CD$155:$DC$1048576,MATCH($A776,'Hoja de Trabajo para listado'!$CD$155:$CD$1048576,0),MATCH((CUADRO!J$5&amp;$E776),'Hoja de Trabajo para listado'!$CD$151:$DC$151,0)),0)</f>
        <v>0</v>
      </c>
      <c r="K776" s="255">
        <f ca="1">+IFERROR(INDEX('Hoja de Trabajo para listado'!$A$155:$Z$1048576,MATCH($A776,'Hoja de Trabajo para listado'!$A$155:$A$1048576,0),MATCH((CUADRO!K$5&amp;$E776),'Hoja de Trabajo para listado'!$A$151:$Z$151,0)),0)+IFERROR(INDEX('Hoja de Trabajo para listado'!$AB$155:$BA$1048576,MATCH($A776,'Hoja de Trabajo para listado'!$AB$155:$AB$1048576,0),MATCH((CUADRO!K$5&amp;$E776),'Hoja de Trabajo para listado'!$AB$151:$BA$151,0)),0)+IFERROR(INDEX('Hoja de Trabajo para listado'!$BC$155:$CB$1048576,MATCH($A776,'Hoja de Trabajo para listado'!$BC$155:$BC$1048576,0),MATCH((CUADRO!K$5&amp;$E776),'Hoja de Trabajo para listado'!$BC$151:$CB$151,0)),0)+IFERROR(INDEX('Hoja de Trabajo para listado'!$DE$153:$DG$274,MATCH($A776,'Hoja de Trabajo para listado'!$DE$153:$DE$1048576,0),MATCH((CUADRO!K$5&amp;$E776),'Hoja de Trabajo para listado'!$DE$151:$DG$151,0)),0)+IFERROR(INDEX('Hoja de Trabajo para listado'!$CD$155:$DC$1048576,MATCH($A776,'Hoja de Trabajo para listado'!$CD$155:$CD$1048576,0),MATCH((CUADRO!K$5&amp;$E776),'Hoja de Trabajo para listado'!$CD$151:$DC$151,0)),0)</f>
        <v>0</v>
      </c>
      <c r="L776" s="255">
        <f ca="1">+IFERROR(INDEX('Hoja de Trabajo para listado'!$A$155:$Z$1048576,MATCH($A776,'Hoja de Trabajo para listado'!$A$155:$A$1048576,0),MATCH((CUADRO!L$5&amp;$E776),'Hoja de Trabajo para listado'!$A$151:$Z$151,0)),0)+IFERROR(INDEX('Hoja de Trabajo para listado'!$AB$155:$BA$1048576,MATCH($A776,'Hoja de Trabajo para listado'!$AB$155:$AB$1048576,0),MATCH((CUADRO!L$5&amp;$E776),'Hoja de Trabajo para listado'!$AB$151:$BA$151,0)),0)+IFERROR(INDEX('Hoja de Trabajo para listado'!$BC$155:$CB$1048576,MATCH($A776,'Hoja de Trabajo para listado'!$BC$155:$BC$1048576,0),MATCH((CUADRO!L$5&amp;$E776),'Hoja de Trabajo para listado'!$BC$151:$CB$151,0)),0)+IFERROR(INDEX('Hoja de Trabajo para listado'!$DE$153:$DG$274,MATCH($A776,'Hoja de Trabajo para listado'!$DE$153:$DE$1048576,0),MATCH((CUADRO!L$5&amp;$E776),'Hoja de Trabajo para listado'!$DE$151:$DG$151,0)),0)+IFERROR(INDEX('Hoja de Trabajo para listado'!$CD$155:$DC$1048576,MATCH($A776,'Hoja de Trabajo para listado'!$CD$155:$CD$1048576,0),MATCH((CUADRO!L$5&amp;$E776),'Hoja de Trabajo para listado'!$CD$151:$DC$151,0)),0)</f>
        <v>0</v>
      </c>
      <c r="M776" s="255">
        <f ca="1">+IFERROR(INDEX('Hoja de Trabajo para listado'!$A$155:$Z$1048576,MATCH($A776,'Hoja de Trabajo para listado'!$A$155:$A$1048576,0),MATCH((CUADRO!M$5&amp;$E776),'Hoja de Trabajo para listado'!$A$151:$Z$151,0)),0)+IFERROR(INDEX('Hoja de Trabajo para listado'!$AB$155:$BA$1048576,MATCH($A776,'Hoja de Trabajo para listado'!$AB$155:$AB$1048576,0),MATCH((CUADRO!M$5&amp;$E776),'Hoja de Trabajo para listado'!$AB$151:$BA$151,0)),0)+IFERROR(INDEX('Hoja de Trabajo para listado'!$BC$155:$CB$1048576,MATCH($A776,'Hoja de Trabajo para listado'!$BC$155:$BC$1048576,0),MATCH((CUADRO!M$5&amp;$E776),'Hoja de Trabajo para listado'!$BC$151:$CB$151,0)),0)+IFERROR(INDEX('Hoja de Trabajo para listado'!$DE$153:$DG$274,MATCH($A776,'Hoja de Trabajo para listado'!$DE$153:$DE$1048576,0),MATCH((CUADRO!M$5&amp;$E776),'Hoja de Trabajo para listado'!$DE$151:$DG$151,0)),0)+IFERROR(INDEX('Hoja de Trabajo para listado'!$CD$155:$DC$1048576,MATCH($A776,'Hoja de Trabajo para listado'!$CD$155:$CD$1048576,0),MATCH((CUADRO!M$5&amp;$E776),'Hoja de Trabajo para listado'!$CD$151:$DC$151,0)),0)</f>
        <v>0</v>
      </c>
      <c r="N776" s="255">
        <f ca="1">+IFERROR(INDEX('Hoja de Trabajo para listado'!$A$155:$Z$1048576,MATCH($A776,'Hoja de Trabajo para listado'!$A$155:$A$1048576,0),MATCH((CUADRO!N$5&amp;$E776),'Hoja de Trabajo para listado'!$A$151:$Z$151,0)),0)+IFERROR(INDEX('Hoja de Trabajo para listado'!$AB$155:$BA$1048576,MATCH($A776,'Hoja de Trabajo para listado'!$AB$155:$AB$1048576,0),MATCH((CUADRO!N$5&amp;$E776),'Hoja de Trabajo para listado'!$AB$151:$BA$151,0)),0)+IFERROR(INDEX('Hoja de Trabajo para listado'!$BC$155:$CB$1048576,MATCH($A776,'Hoja de Trabajo para listado'!$BC$155:$BC$1048576,0),MATCH((CUADRO!N$5&amp;$E776),'Hoja de Trabajo para listado'!$BC$151:$CB$151,0)),0)+IFERROR(INDEX('Hoja de Trabajo para listado'!$DE$153:$DG$274,MATCH($A776,'Hoja de Trabajo para listado'!$DE$153:$DE$1048576,0),MATCH((CUADRO!N$5&amp;$E776),'Hoja de Trabajo para listado'!$DE$151:$DG$151,0)),0)+IFERROR(INDEX('Hoja de Trabajo para listado'!$CD$155:$DC$1048576,MATCH($A776,'Hoja de Trabajo para listado'!$CD$155:$CD$1048576,0),MATCH((CUADRO!N$5&amp;$E776),'Hoja de Trabajo para listado'!$CD$151:$DC$151,0)),0)</f>
        <v>0</v>
      </c>
      <c r="O776" s="255">
        <f ca="1">+IFERROR(INDEX('Hoja de Trabajo para listado'!$A$155:$Z$1048576,MATCH($A776,'Hoja de Trabajo para listado'!$A$155:$A$1048576,0),MATCH((CUADRO!O$5&amp;$E776),'Hoja de Trabajo para listado'!$A$151:$Z$151,0)),0)+IFERROR(INDEX('Hoja de Trabajo para listado'!$AB$155:$BA$1048576,MATCH($A776,'Hoja de Trabajo para listado'!$AB$155:$AB$1048576,0),MATCH((CUADRO!O$5&amp;$E776),'Hoja de Trabajo para listado'!$AB$151:$BA$151,0)),0)+IFERROR(INDEX('Hoja de Trabajo para listado'!$BC$155:$CB$1048576,MATCH($A776,'Hoja de Trabajo para listado'!$BC$155:$BC$1048576,0),MATCH((CUADRO!O$5&amp;$E776),'Hoja de Trabajo para listado'!$BC$151:$CB$151,0)),0)+IFERROR(INDEX('Hoja de Trabajo para listado'!$DE$153:$DG$274,MATCH($A776,'Hoja de Trabajo para listado'!$DE$153:$DE$1048576,0),MATCH((CUADRO!O$5&amp;$E776),'Hoja de Trabajo para listado'!$DE$151:$DG$151,0)),0)+IFERROR(INDEX('Hoja de Trabajo para listado'!$CD$155:$DC$1048576,MATCH($A776,'Hoja de Trabajo para listado'!$CD$155:$CD$1048576,0),MATCH((CUADRO!O$5&amp;$E776),'Hoja de Trabajo para listado'!$CD$151:$DC$151,0)),0)</f>
        <v>0</v>
      </c>
      <c r="P776" s="255">
        <f ca="1">+IFERROR(INDEX('Hoja de Trabajo para listado'!$A$155:$Z$1048576,MATCH($A776,'Hoja de Trabajo para listado'!$A$155:$A$1048576,0),MATCH((CUADRO!P$5&amp;$E776),'Hoja de Trabajo para listado'!$A$151:$Z$151,0)),0)+IFERROR(INDEX('Hoja de Trabajo para listado'!$AB$155:$BA$1048576,MATCH($A776,'Hoja de Trabajo para listado'!$AB$155:$AB$1048576,0),MATCH((CUADRO!P$5&amp;$E776),'Hoja de Trabajo para listado'!$AB$151:$BA$151,0)),0)+IFERROR(INDEX('Hoja de Trabajo para listado'!$BC$155:$CB$1048576,MATCH($A776,'Hoja de Trabajo para listado'!$BC$155:$BC$1048576,0),MATCH((CUADRO!P$5&amp;$E776),'Hoja de Trabajo para listado'!$BC$151:$CB$151,0)),0)+IFERROR(INDEX('Hoja de Trabajo para listado'!$DE$153:$DG$274,MATCH($A776,'Hoja de Trabajo para listado'!$DE$153:$DE$1048576,0),MATCH((CUADRO!P$5&amp;$E776),'Hoja de Trabajo para listado'!$DE$151:$DG$151,0)),0)+IFERROR(INDEX('Hoja de Trabajo para listado'!$CD$155:$DC$1048576,MATCH($A776,'Hoja de Trabajo para listado'!$CD$155:$CD$1048576,0),MATCH((CUADRO!P$5&amp;$E776),'Hoja de Trabajo para listado'!$CD$151:$DC$151,0)),0)</f>
        <v>0</v>
      </c>
      <c r="Q776" s="255">
        <f ca="1">+IFERROR(INDEX('Hoja de Trabajo para listado'!$A$155:$Z$1048576,MATCH($A776,'Hoja de Trabajo para listado'!$A$155:$A$1048576,0),MATCH((CUADRO!Q$5&amp;$E776),'Hoja de Trabajo para listado'!$A$151:$Z$151,0)),0)+IFERROR(INDEX('Hoja de Trabajo para listado'!$AB$155:$BA$1048576,MATCH($A776,'Hoja de Trabajo para listado'!$AB$155:$AB$1048576,0),MATCH((CUADRO!Q$5&amp;$E776),'Hoja de Trabajo para listado'!$AB$151:$BA$151,0)),0)+IFERROR(INDEX('Hoja de Trabajo para listado'!$BC$155:$CB$1048576,MATCH($A776,'Hoja de Trabajo para listado'!$BC$155:$BC$1048576,0),MATCH((CUADRO!Q$5&amp;$E776),'Hoja de Trabajo para listado'!$BC$151:$CB$151,0)),0)+IFERROR(INDEX('Hoja de Trabajo para listado'!$DE$153:$DG$274,MATCH($A776,'Hoja de Trabajo para listado'!$DE$153:$DE$1048576,0),MATCH((CUADRO!Q$5&amp;$E776),'Hoja de Trabajo para listado'!$DE$151:$DG$151,0)),0)+IFERROR(INDEX('Hoja de Trabajo para listado'!$CD$155:$DC$1048576,MATCH($A776,'Hoja de Trabajo para listado'!$CD$155:$CD$1048576,0),MATCH((CUADRO!Q$5&amp;$E776),'Hoja de Trabajo para listado'!$CD$151:$DC$151,0)),0)</f>
        <v>0</v>
      </c>
      <c r="R776" s="255">
        <f t="shared" ca="1" si="24"/>
        <v>0</v>
      </c>
      <c r="S776" s="262"/>
      <c r="T776" s="255">
        <f ca="1">+T777</f>
        <v>0</v>
      </c>
      <c r="U776" s="254">
        <f t="shared" si="25"/>
        <v>1</v>
      </c>
      <c r="V776" s="362" t="str">
        <f>+VLOOKUP(A776,bd_lista!$A$3:$E$590,5,FALSE)</f>
        <v>Gobiernos Autonomos Municipales</v>
      </c>
      <c r="W776" s="361" t="str">
        <f>+V776</f>
        <v>Gobiernos Autonomos Municipales</v>
      </c>
      <c r="X776" s="254">
        <f>+VLOOKUP(A776,[2]Sheet1!$A$13:$D$744,4,FALSE)</f>
        <v>0</v>
      </c>
      <c r="Y776" s="254" t="e">
        <f>+VLOOKUP(X776,bd_lista!$A$3:$C$590,3,FALSE)</f>
        <v>#N/A</v>
      </c>
      <c r="Z776" s="316">
        <f>+X776</f>
        <v>0</v>
      </c>
      <c r="AA776" s="317" t="e">
        <f>+Y776</f>
        <v>#N/A</v>
      </c>
    </row>
    <row r="777" spans="1:27" customFormat="1" ht="15" hidden="1" customHeight="1">
      <c r="A777" s="32">
        <v>1434</v>
      </c>
      <c r="B777" s="307"/>
      <c r="C777" s="259" t="str">
        <f>+VLOOKUP(A777,bd_lista!$A$3:$C$590,3,FALSE)</f>
        <v>Gobierno Autónomo Municipal de Huayllamarca (Santiago de Huayllamarca)</v>
      </c>
      <c r="D777" s="362"/>
      <c r="E777" s="256" t="s">
        <v>1314</v>
      </c>
      <c r="F777" s="255">
        <f ca="1">+IFERROR(INDEX('Hoja de Trabajo para listado'!$A$155:$Z$1048576,MATCH($A777,'Hoja de Trabajo para listado'!$A$155:$A$1048576,0),MATCH((CUADRO!F$5&amp;$E777),'Hoja de Trabajo para listado'!$A$151:$Z$151,0)),0)+IFERROR(INDEX('Hoja de Trabajo para listado'!$AB$155:$BA$1048576,MATCH($A777,'Hoja de Trabajo para listado'!$AB$155:$AB$1048576,0),MATCH((CUADRO!F$5&amp;$E777),'Hoja de Trabajo para listado'!$AB$151:$BA$151,0)),0)+IFERROR(INDEX('Hoja de Trabajo para listado'!$BC$155:$CB$1048576,MATCH($A777,'Hoja de Trabajo para listado'!$BC$155:$BC$1048576,0),MATCH((CUADRO!F$5&amp;$E777),'Hoja de Trabajo para listado'!$BC$151:$CB$151,0)),0)+IFERROR(INDEX('Hoja de Trabajo para listado'!$DE$153:$DG$274,MATCH($A777,'Hoja de Trabajo para listado'!$DE$153:$DE$1048576,0),MATCH((CUADRO!F$5&amp;$E777),'Hoja de Trabajo para listado'!$DE$151:$DG$151,0)),0)+IFERROR(INDEX('Hoja de Trabajo para listado'!$CD$155:$DC$1048576,MATCH($A777,'Hoja de Trabajo para listado'!$CD$155:$CD$1048576,0),MATCH((CUADRO!F$5&amp;$E777),'Hoja de Trabajo para listado'!$CD$151:$DC$151,0)),0)</f>
        <v>0</v>
      </c>
      <c r="G777" s="255">
        <f ca="1">+IFERROR(INDEX('Hoja de Trabajo para listado'!$A$155:$Z$1048576,MATCH($A777,'Hoja de Trabajo para listado'!$A$155:$A$1048576,0),MATCH((CUADRO!G$5&amp;$E777),'Hoja de Trabajo para listado'!$A$151:$Z$151,0)),0)+IFERROR(INDEX('Hoja de Trabajo para listado'!$AB$155:$BA$1048576,MATCH($A777,'Hoja de Trabajo para listado'!$AB$155:$AB$1048576,0),MATCH((CUADRO!G$5&amp;$E777),'Hoja de Trabajo para listado'!$AB$151:$BA$151,0)),0)+IFERROR(INDEX('Hoja de Trabajo para listado'!$BC$155:$CB$1048576,MATCH($A777,'Hoja de Trabajo para listado'!$BC$155:$BC$1048576,0),MATCH((CUADRO!G$5&amp;$E777),'Hoja de Trabajo para listado'!$BC$151:$CB$151,0)),0)+IFERROR(INDEX('Hoja de Trabajo para listado'!$DE$153:$DG$274,MATCH($A777,'Hoja de Trabajo para listado'!$DE$153:$DE$1048576,0),MATCH((CUADRO!G$5&amp;$E777),'Hoja de Trabajo para listado'!$DE$151:$DG$151,0)),0)+IFERROR(INDEX('Hoja de Trabajo para listado'!$CD$155:$DC$1048576,MATCH($A777,'Hoja de Trabajo para listado'!$CD$155:$CD$1048576,0),MATCH((CUADRO!G$5&amp;$E777),'Hoja de Trabajo para listado'!$CD$151:$DC$151,0)),0)</f>
        <v>0</v>
      </c>
      <c r="H777" s="255">
        <f ca="1">+IFERROR(INDEX('Hoja de Trabajo para listado'!$A$155:$Z$1048576,MATCH($A777,'Hoja de Trabajo para listado'!$A$155:$A$1048576,0),MATCH((CUADRO!H$5&amp;$E777),'Hoja de Trabajo para listado'!$A$151:$Z$151,0)),0)+IFERROR(INDEX('Hoja de Trabajo para listado'!$AB$155:$BA$1048576,MATCH($A777,'Hoja de Trabajo para listado'!$AB$155:$AB$1048576,0),MATCH((CUADRO!H$5&amp;$E777),'Hoja de Trabajo para listado'!$AB$151:$BA$151,0)),0)+IFERROR(INDEX('Hoja de Trabajo para listado'!$BC$155:$CB$1048576,MATCH($A777,'Hoja de Trabajo para listado'!$BC$155:$BC$1048576,0),MATCH((CUADRO!H$5&amp;$E777),'Hoja de Trabajo para listado'!$BC$151:$CB$151,0)),0)+IFERROR(INDEX('Hoja de Trabajo para listado'!$DE$153:$DG$274,MATCH($A777,'Hoja de Trabajo para listado'!$DE$153:$DE$1048576,0),MATCH((CUADRO!H$5&amp;$E777),'Hoja de Trabajo para listado'!$DE$151:$DG$151,0)),0)+IFERROR(INDEX('Hoja de Trabajo para listado'!$CD$155:$DC$1048576,MATCH($A777,'Hoja de Trabajo para listado'!$CD$155:$CD$1048576,0),MATCH((CUADRO!H$5&amp;$E777),'Hoja de Trabajo para listado'!$CD$151:$DC$151,0)),0)</f>
        <v>0</v>
      </c>
      <c r="I777" s="255">
        <f ca="1">+IFERROR(INDEX('Hoja de Trabajo para listado'!$A$155:$Z$1048576,MATCH($A777,'Hoja de Trabajo para listado'!$A$155:$A$1048576,0),MATCH((CUADRO!I$5&amp;$E777),'Hoja de Trabajo para listado'!$A$151:$Z$151,0)),0)+IFERROR(INDEX('Hoja de Trabajo para listado'!$AB$155:$BA$1048576,MATCH($A777,'Hoja de Trabajo para listado'!$AB$155:$AB$1048576,0),MATCH((CUADRO!I$5&amp;$E777),'Hoja de Trabajo para listado'!$AB$151:$BA$151,0)),0)+IFERROR(INDEX('Hoja de Trabajo para listado'!$BC$155:$CB$1048576,MATCH($A777,'Hoja de Trabajo para listado'!$BC$155:$BC$1048576,0),MATCH((CUADRO!I$5&amp;$E777),'Hoja de Trabajo para listado'!$BC$151:$CB$151,0)),0)+IFERROR(INDEX('Hoja de Trabajo para listado'!$DE$153:$DG$274,MATCH($A777,'Hoja de Trabajo para listado'!$DE$153:$DE$1048576,0),MATCH((CUADRO!I$5&amp;$E777),'Hoja de Trabajo para listado'!$DE$151:$DG$151,0)),0)+IFERROR(INDEX('Hoja de Trabajo para listado'!$CD$155:$DC$1048576,MATCH($A777,'Hoja de Trabajo para listado'!$CD$155:$CD$1048576,0),MATCH((CUADRO!I$5&amp;$E777),'Hoja de Trabajo para listado'!$CD$151:$DC$151,0)),0)</f>
        <v>0</v>
      </c>
      <c r="J777" s="255">
        <f ca="1">+IFERROR(INDEX('Hoja de Trabajo para listado'!$A$155:$Z$1048576,MATCH($A777,'Hoja de Trabajo para listado'!$A$155:$A$1048576,0),MATCH((CUADRO!J$5&amp;$E777),'Hoja de Trabajo para listado'!$A$151:$Z$151,0)),0)+IFERROR(INDEX('Hoja de Trabajo para listado'!$AB$155:$BA$1048576,MATCH($A777,'Hoja de Trabajo para listado'!$AB$155:$AB$1048576,0),MATCH((CUADRO!J$5&amp;$E777),'Hoja de Trabajo para listado'!$AB$151:$BA$151,0)),0)+IFERROR(INDEX('Hoja de Trabajo para listado'!$BC$155:$CB$1048576,MATCH($A777,'Hoja de Trabajo para listado'!$BC$155:$BC$1048576,0),MATCH((CUADRO!J$5&amp;$E777),'Hoja de Trabajo para listado'!$BC$151:$CB$151,0)),0)+IFERROR(INDEX('Hoja de Trabajo para listado'!$DE$153:$DG$274,MATCH($A777,'Hoja de Trabajo para listado'!$DE$153:$DE$1048576,0),MATCH((CUADRO!J$5&amp;$E777),'Hoja de Trabajo para listado'!$DE$151:$DG$151,0)),0)+IFERROR(INDEX('Hoja de Trabajo para listado'!$CD$155:$DC$1048576,MATCH($A777,'Hoja de Trabajo para listado'!$CD$155:$CD$1048576,0),MATCH((CUADRO!J$5&amp;$E777),'Hoja de Trabajo para listado'!$CD$151:$DC$151,0)),0)</f>
        <v>0</v>
      </c>
      <c r="K777" s="255">
        <f ca="1">+IFERROR(INDEX('Hoja de Trabajo para listado'!$A$155:$Z$1048576,MATCH($A777,'Hoja de Trabajo para listado'!$A$155:$A$1048576,0),MATCH((CUADRO!K$5&amp;$E777),'Hoja de Trabajo para listado'!$A$151:$Z$151,0)),0)+IFERROR(INDEX('Hoja de Trabajo para listado'!$AB$155:$BA$1048576,MATCH($A777,'Hoja de Trabajo para listado'!$AB$155:$AB$1048576,0),MATCH((CUADRO!K$5&amp;$E777),'Hoja de Trabajo para listado'!$AB$151:$BA$151,0)),0)+IFERROR(INDEX('Hoja de Trabajo para listado'!$BC$155:$CB$1048576,MATCH($A777,'Hoja de Trabajo para listado'!$BC$155:$BC$1048576,0),MATCH((CUADRO!K$5&amp;$E777),'Hoja de Trabajo para listado'!$BC$151:$CB$151,0)),0)+IFERROR(INDEX('Hoja de Trabajo para listado'!$DE$153:$DG$274,MATCH($A777,'Hoja de Trabajo para listado'!$DE$153:$DE$1048576,0),MATCH((CUADRO!K$5&amp;$E777),'Hoja de Trabajo para listado'!$DE$151:$DG$151,0)),0)+IFERROR(INDEX('Hoja de Trabajo para listado'!$CD$155:$DC$1048576,MATCH($A777,'Hoja de Trabajo para listado'!$CD$155:$CD$1048576,0),MATCH((CUADRO!K$5&amp;$E777),'Hoja de Trabajo para listado'!$CD$151:$DC$151,0)),0)</f>
        <v>0</v>
      </c>
      <c r="L777" s="255">
        <f ca="1">+IFERROR(INDEX('Hoja de Trabajo para listado'!$A$155:$Z$1048576,MATCH($A777,'Hoja de Trabajo para listado'!$A$155:$A$1048576,0),MATCH((CUADRO!L$5&amp;$E777),'Hoja de Trabajo para listado'!$A$151:$Z$151,0)),0)+IFERROR(INDEX('Hoja de Trabajo para listado'!$AB$155:$BA$1048576,MATCH($A777,'Hoja de Trabajo para listado'!$AB$155:$AB$1048576,0),MATCH((CUADRO!L$5&amp;$E777),'Hoja de Trabajo para listado'!$AB$151:$BA$151,0)),0)+IFERROR(INDEX('Hoja de Trabajo para listado'!$BC$155:$CB$1048576,MATCH($A777,'Hoja de Trabajo para listado'!$BC$155:$BC$1048576,0),MATCH((CUADRO!L$5&amp;$E777),'Hoja de Trabajo para listado'!$BC$151:$CB$151,0)),0)+IFERROR(INDEX('Hoja de Trabajo para listado'!$DE$153:$DG$274,MATCH($A777,'Hoja de Trabajo para listado'!$DE$153:$DE$1048576,0),MATCH((CUADRO!L$5&amp;$E777),'Hoja de Trabajo para listado'!$DE$151:$DG$151,0)),0)+IFERROR(INDEX('Hoja de Trabajo para listado'!$CD$155:$DC$1048576,MATCH($A777,'Hoja de Trabajo para listado'!$CD$155:$CD$1048576,0),MATCH((CUADRO!L$5&amp;$E777),'Hoja de Trabajo para listado'!$CD$151:$DC$151,0)),0)</f>
        <v>0</v>
      </c>
      <c r="M777" s="255">
        <f ca="1">+IFERROR(INDEX('Hoja de Trabajo para listado'!$A$155:$Z$1048576,MATCH($A777,'Hoja de Trabajo para listado'!$A$155:$A$1048576,0),MATCH((CUADRO!M$5&amp;$E777),'Hoja de Trabajo para listado'!$A$151:$Z$151,0)),0)+IFERROR(INDEX('Hoja de Trabajo para listado'!$AB$155:$BA$1048576,MATCH($A777,'Hoja de Trabajo para listado'!$AB$155:$AB$1048576,0),MATCH((CUADRO!M$5&amp;$E777),'Hoja de Trabajo para listado'!$AB$151:$BA$151,0)),0)+IFERROR(INDEX('Hoja de Trabajo para listado'!$BC$155:$CB$1048576,MATCH($A777,'Hoja de Trabajo para listado'!$BC$155:$BC$1048576,0),MATCH((CUADRO!M$5&amp;$E777),'Hoja de Trabajo para listado'!$BC$151:$CB$151,0)),0)+IFERROR(INDEX('Hoja de Trabajo para listado'!$DE$153:$DG$274,MATCH($A777,'Hoja de Trabajo para listado'!$DE$153:$DE$1048576,0),MATCH((CUADRO!M$5&amp;$E777),'Hoja de Trabajo para listado'!$DE$151:$DG$151,0)),0)+IFERROR(INDEX('Hoja de Trabajo para listado'!$CD$155:$DC$1048576,MATCH($A777,'Hoja de Trabajo para listado'!$CD$155:$CD$1048576,0),MATCH((CUADRO!M$5&amp;$E777),'Hoja de Trabajo para listado'!$CD$151:$DC$151,0)),0)</f>
        <v>0</v>
      </c>
      <c r="N777" s="255">
        <f ca="1">+IFERROR(INDEX('Hoja de Trabajo para listado'!$A$155:$Z$1048576,MATCH($A777,'Hoja de Trabajo para listado'!$A$155:$A$1048576,0),MATCH((CUADRO!N$5&amp;$E777),'Hoja de Trabajo para listado'!$A$151:$Z$151,0)),0)+IFERROR(INDEX('Hoja de Trabajo para listado'!$AB$155:$BA$1048576,MATCH($A777,'Hoja de Trabajo para listado'!$AB$155:$AB$1048576,0),MATCH((CUADRO!N$5&amp;$E777),'Hoja de Trabajo para listado'!$AB$151:$BA$151,0)),0)+IFERROR(INDEX('Hoja de Trabajo para listado'!$BC$155:$CB$1048576,MATCH($A777,'Hoja de Trabajo para listado'!$BC$155:$BC$1048576,0),MATCH((CUADRO!N$5&amp;$E777),'Hoja de Trabajo para listado'!$BC$151:$CB$151,0)),0)+IFERROR(INDEX('Hoja de Trabajo para listado'!$DE$153:$DG$274,MATCH($A777,'Hoja de Trabajo para listado'!$DE$153:$DE$1048576,0),MATCH((CUADRO!N$5&amp;$E777),'Hoja de Trabajo para listado'!$DE$151:$DG$151,0)),0)+IFERROR(INDEX('Hoja de Trabajo para listado'!$CD$155:$DC$1048576,MATCH($A777,'Hoja de Trabajo para listado'!$CD$155:$CD$1048576,0),MATCH((CUADRO!N$5&amp;$E777),'Hoja de Trabajo para listado'!$CD$151:$DC$151,0)),0)</f>
        <v>0</v>
      </c>
      <c r="O777" s="255">
        <f ca="1">+IFERROR(INDEX('Hoja de Trabajo para listado'!$A$155:$Z$1048576,MATCH($A777,'Hoja de Trabajo para listado'!$A$155:$A$1048576,0),MATCH((CUADRO!O$5&amp;$E777),'Hoja de Trabajo para listado'!$A$151:$Z$151,0)),0)+IFERROR(INDEX('Hoja de Trabajo para listado'!$AB$155:$BA$1048576,MATCH($A777,'Hoja de Trabajo para listado'!$AB$155:$AB$1048576,0),MATCH((CUADRO!O$5&amp;$E777),'Hoja de Trabajo para listado'!$AB$151:$BA$151,0)),0)+IFERROR(INDEX('Hoja de Trabajo para listado'!$BC$155:$CB$1048576,MATCH($A777,'Hoja de Trabajo para listado'!$BC$155:$BC$1048576,0),MATCH((CUADRO!O$5&amp;$E777),'Hoja de Trabajo para listado'!$BC$151:$CB$151,0)),0)+IFERROR(INDEX('Hoja de Trabajo para listado'!$DE$153:$DG$274,MATCH($A777,'Hoja de Trabajo para listado'!$DE$153:$DE$1048576,0),MATCH((CUADRO!O$5&amp;$E777),'Hoja de Trabajo para listado'!$DE$151:$DG$151,0)),0)+IFERROR(INDEX('Hoja de Trabajo para listado'!$CD$155:$DC$1048576,MATCH($A777,'Hoja de Trabajo para listado'!$CD$155:$CD$1048576,0),MATCH((CUADRO!O$5&amp;$E777),'Hoja de Trabajo para listado'!$CD$151:$DC$151,0)),0)</f>
        <v>0</v>
      </c>
      <c r="P777" s="255">
        <f ca="1">+IFERROR(INDEX('Hoja de Trabajo para listado'!$A$155:$Z$1048576,MATCH($A777,'Hoja de Trabajo para listado'!$A$155:$A$1048576,0),MATCH((CUADRO!P$5&amp;$E777),'Hoja de Trabajo para listado'!$A$151:$Z$151,0)),0)+IFERROR(INDEX('Hoja de Trabajo para listado'!$AB$155:$BA$1048576,MATCH($A777,'Hoja de Trabajo para listado'!$AB$155:$AB$1048576,0),MATCH((CUADRO!P$5&amp;$E777),'Hoja de Trabajo para listado'!$AB$151:$BA$151,0)),0)+IFERROR(INDEX('Hoja de Trabajo para listado'!$BC$155:$CB$1048576,MATCH($A777,'Hoja de Trabajo para listado'!$BC$155:$BC$1048576,0),MATCH((CUADRO!P$5&amp;$E777),'Hoja de Trabajo para listado'!$BC$151:$CB$151,0)),0)+IFERROR(INDEX('Hoja de Trabajo para listado'!$DE$153:$DG$274,MATCH($A777,'Hoja de Trabajo para listado'!$DE$153:$DE$1048576,0),MATCH((CUADRO!P$5&amp;$E777),'Hoja de Trabajo para listado'!$DE$151:$DG$151,0)),0)+IFERROR(INDEX('Hoja de Trabajo para listado'!$CD$155:$DC$1048576,MATCH($A777,'Hoja de Trabajo para listado'!$CD$155:$CD$1048576,0),MATCH((CUADRO!P$5&amp;$E777),'Hoja de Trabajo para listado'!$CD$151:$DC$151,0)),0)</f>
        <v>0</v>
      </c>
      <c r="Q777" s="255">
        <f ca="1">+IFERROR(INDEX('Hoja de Trabajo para listado'!$A$155:$Z$1048576,MATCH($A777,'Hoja de Trabajo para listado'!$A$155:$A$1048576,0),MATCH((CUADRO!Q$5&amp;$E777),'Hoja de Trabajo para listado'!$A$151:$Z$151,0)),0)+IFERROR(INDEX('Hoja de Trabajo para listado'!$AB$155:$BA$1048576,MATCH($A777,'Hoja de Trabajo para listado'!$AB$155:$AB$1048576,0),MATCH((CUADRO!Q$5&amp;$E777),'Hoja de Trabajo para listado'!$AB$151:$BA$151,0)),0)+IFERROR(INDEX('Hoja de Trabajo para listado'!$BC$155:$CB$1048576,MATCH($A777,'Hoja de Trabajo para listado'!$BC$155:$BC$1048576,0),MATCH((CUADRO!Q$5&amp;$E777),'Hoja de Trabajo para listado'!$BC$151:$CB$151,0)),0)+IFERROR(INDEX('Hoja de Trabajo para listado'!$DE$153:$DG$274,MATCH($A777,'Hoja de Trabajo para listado'!$DE$153:$DE$1048576,0),MATCH((CUADRO!Q$5&amp;$E777),'Hoja de Trabajo para listado'!$DE$151:$DG$151,0)),0)+IFERROR(INDEX('Hoja de Trabajo para listado'!$CD$155:$DC$1048576,MATCH($A777,'Hoja de Trabajo para listado'!$CD$155:$CD$1048576,0),MATCH((CUADRO!Q$5&amp;$E777),'Hoja de Trabajo para listado'!$CD$151:$DC$151,0)),0)</f>
        <v>0</v>
      </c>
      <c r="R777" s="255">
        <f t="shared" ca="1" si="24"/>
        <v>0</v>
      </c>
      <c r="S777" s="262">
        <f ca="1">+R776+R777</f>
        <v>0</v>
      </c>
      <c r="T777" s="255">
        <f ca="1">+S777</f>
        <v>0</v>
      </c>
      <c r="U777" s="254">
        <f t="shared" si="25"/>
        <v>2</v>
      </c>
      <c r="V777" s="362" t="str">
        <f>+VLOOKUP(A777,bd_lista!$A$3:$E$590,5,FALSE)</f>
        <v>Gobiernos Autonomos Municipales</v>
      </c>
      <c r="W777" s="362"/>
      <c r="X777" s="254">
        <f>+VLOOKUP(A777,[2]Sheet1!$A$13:$D$744,4,FALSE)</f>
        <v>0</v>
      </c>
      <c r="Y777" s="254" t="e">
        <f>+VLOOKUP(X777,bd_lista!$A$3:$C$590,3,FALSE)</f>
        <v>#N/A</v>
      </c>
      <c r="Z777" s="314"/>
      <c r="AA777" s="315"/>
    </row>
    <row r="778" spans="1:27" customFormat="1" ht="27" hidden="1" customHeight="1">
      <c r="A778" s="32">
        <v>1435</v>
      </c>
      <c r="B778" s="306">
        <f>+A778</f>
        <v>1435</v>
      </c>
      <c r="C778" s="259" t="str">
        <f>+VLOOKUP(A778,bd_lista!$A$3:$C$590,3,FALSE)</f>
        <v>Gobierno Autónomo Municipal de Soracachi</v>
      </c>
      <c r="D778" s="361" t="str">
        <f>+C778</f>
        <v>Gobierno Autónomo Municipal de Soracachi</v>
      </c>
      <c r="E778" s="254" t="s">
        <v>1313</v>
      </c>
      <c r="F778" s="255">
        <f ca="1">+IFERROR(INDEX('Hoja de Trabajo para listado'!$A$155:$Z$1048576,MATCH($A778,'Hoja de Trabajo para listado'!$A$155:$A$1048576,0),MATCH((CUADRO!F$5&amp;$E778),'Hoja de Trabajo para listado'!$A$151:$Z$151,0)),0)+IFERROR(INDEX('Hoja de Trabajo para listado'!$AB$155:$BA$1048576,MATCH($A778,'Hoja de Trabajo para listado'!$AB$155:$AB$1048576,0),MATCH((CUADRO!F$5&amp;$E778),'Hoja de Trabajo para listado'!$AB$151:$BA$151,0)),0)+IFERROR(INDEX('Hoja de Trabajo para listado'!$BC$155:$CB$1048576,MATCH($A778,'Hoja de Trabajo para listado'!$BC$155:$BC$1048576,0),MATCH((CUADRO!F$5&amp;$E778),'Hoja de Trabajo para listado'!$BC$151:$CB$151,0)),0)+IFERROR(INDEX('Hoja de Trabajo para listado'!$DE$153:$DG$274,MATCH($A778,'Hoja de Trabajo para listado'!$DE$153:$DE$1048576,0),MATCH((CUADRO!F$5&amp;$E778),'Hoja de Trabajo para listado'!$DE$151:$DG$151,0)),0)+IFERROR(INDEX('Hoja de Trabajo para listado'!$CD$155:$DC$1048576,MATCH($A778,'Hoja de Trabajo para listado'!$CD$155:$CD$1048576,0),MATCH((CUADRO!F$5&amp;$E778),'Hoja de Trabajo para listado'!$CD$151:$DC$151,0)),0)</f>
        <v>0</v>
      </c>
      <c r="G778" s="255">
        <f ca="1">+IFERROR(INDEX('Hoja de Trabajo para listado'!$A$155:$Z$1048576,MATCH($A778,'Hoja de Trabajo para listado'!$A$155:$A$1048576,0),MATCH((CUADRO!G$5&amp;$E778),'Hoja de Trabajo para listado'!$A$151:$Z$151,0)),0)+IFERROR(INDEX('Hoja de Trabajo para listado'!$AB$155:$BA$1048576,MATCH($A778,'Hoja de Trabajo para listado'!$AB$155:$AB$1048576,0),MATCH((CUADRO!G$5&amp;$E778),'Hoja de Trabajo para listado'!$AB$151:$BA$151,0)),0)+IFERROR(INDEX('Hoja de Trabajo para listado'!$BC$155:$CB$1048576,MATCH($A778,'Hoja de Trabajo para listado'!$BC$155:$BC$1048576,0),MATCH((CUADRO!G$5&amp;$E778),'Hoja de Trabajo para listado'!$BC$151:$CB$151,0)),0)+IFERROR(INDEX('Hoja de Trabajo para listado'!$DE$153:$DG$274,MATCH($A778,'Hoja de Trabajo para listado'!$DE$153:$DE$1048576,0),MATCH((CUADRO!G$5&amp;$E778),'Hoja de Trabajo para listado'!$DE$151:$DG$151,0)),0)+IFERROR(INDEX('Hoja de Trabajo para listado'!$CD$155:$DC$1048576,MATCH($A778,'Hoja de Trabajo para listado'!$CD$155:$CD$1048576,0),MATCH((CUADRO!G$5&amp;$E778),'Hoja de Trabajo para listado'!$CD$151:$DC$151,0)),0)</f>
        <v>0</v>
      </c>
      <c r="H778" s="255">
        <f ca="1">+IFERROR(INDEX('Hoja de Trabajo para listado'!$A$155:$Z$1048576,MATCH($A778,'Hoja de Trabajo para listado'!$A$155:$A$1048576,0),MATCH((CUADRO!H$5&amp;$E778),'Hoja de Trabajo para listado'!$A$151:$Z$151,0)),0)+IFERROR(INDEX('Hoja de Trabajo para listado'!$AB$155:$BA$1048576,MATCH($A778,'Hoja de Trabajo para listado'!$AB$155:$AB$1048576,0),MATCH((CUADRO!H$5&amp;$E778),'Hoja de Trabajo para listado'!$AB$151:$BA$151,0)),0)+IFERROR(INDEX('Hoja de Trabajo para listado'!$BC$155:$CB$1048576,MATCH($A778,'Hoja de Trabajo para listado'!$BC$155:$BC$1048576,0),MATCH((CUADRO!H$5&amp;$E778),'Hoja de Trabajo para listado'!$BC$151:$CB$151,0)),0)+IFERROR(INDEX('Hoja de Trabajo para listado'!$DE$153:$DG$274,MATCH($A778,'Hoja de Trabajo para listado'!$DE$153:$DE$1048576,0),MATCH((CUADRO!H$5&amp;$E778),'Hoja de Trabajo para listado'!$DE$151:$DG$151,0)),0)+IFERROR(INDEX('Hoja de Trabajo para listado'!$CD$155:$DC$1048576,MATCH($A778,'Hoja de Trabajo para listado'!$CD$155:$CD$1048576,0),MATCH((CUADRO!H$5&amp;$E778),'Hoja de Trabajo para listado'!$CD$151:$DC$151,0)),0)</f>
        <v>0</v>
      </c>
      <c r="I778" s="255">
        <f ca="1">+IFERROR(INDEX('Hoja de Trabajo para listado'!$A$155:$Z$1048576,MATCH($A778,'Hoja de Trabajo para listado'!$A$155:$A$1048576,0),MATCH((CUADRO!I$5&amp;$E778),'Hoja de Trabajo para listado'!$A$151:$Z$151,0)),0)+IFERROR(INDEX('Hoja de Trabajo para listado'!$AB$155:$BA$1048576,MATCH($A778,'Hoja de Trabajo para listado'!$AB$155:$AB$1048576,0),MATCH((CUADRO!I$5&amp;$E778),'Hoja de Trabajo para listado'!$AB$151:$BA$151,0)),0)+IFERROR(INDEX('Hoja de Trabajo para listado'!$BC$155:$CB$1048576,MATCH($A778,'Hoja de Trabajo para listado'!$BC$155:$BC$1048576,0),MATCH((CUADRO!I$5&amp;$E778),'Hoja de Trabajo para listado'!$BC$151:$CB$151,0)),0)+IFERROR(INDEX('Hoja de Trabajo para listado'!$DE$153:$DG$274,MATCH($A778,'Hoja de Trabajo para listado'!$DE$153:$DE$1048576,0),MATCH((CUADRO!I$5&amp;$E778),'Hoja de Trabajo para listado'!$DE$151:$DG$151,0)),0)+IFERROR(INDEX('Hoja de Trabajo para listado'!$CD$155:$DC$1048576,MATCH($A778,'Hoja de Trabajo para listado'!$CD$155:$CD$1048576,0),MATCH((CUADRO!I$5&amp;$E778),'Hoja de Trabajo para listado'!$CD$151:$DC$151,0)),0)</f>
        <v>0</v>
      </c>
      <c r="J778" s="255">
        <f ca="1">+IFERROR(INDEX('Hoja de Trabajo para listado'!$A$155:$Z$1048576,MATCH($A778,'Hoja de Trabajo para listado'!$A$155:$A$1048576,0),MATCH((CUADRO!J$5&amp;$E778),'Hoja de Trabajo para listado'!$A$151:$Z$151,0)),0)+IFERROR(INDEX('Hoja de Trabajo para listado'!$AB$155:$BA$1048576,MATCH($A778,'Hoja de Trabajo para listado'!$AB$155:$AB$1048576,0),MATCH((CUADRO!J$5&amp;$E778),'Hoja de Trabajo para listado'!$AB$151:$BA$151,0)),0)+IFERROR(INDEX('Hoja de Trabajo para listado'!$BC$155:$CB$1048576,MATCH($A778,'Hoja de Trabajo para listado'!$BC$155:$BC$1048576,0),MATCH((CUADRO!J$5&amp;$E778),'Hoja de Trabajo para listado'!$BC$151:$CB$151,0)),0)+IFERROR(INDEX('Hoja de Trabajo para listado'!$DE$153:$DG$274,MATCH($A778,'Hoja de Trabajo para listado'!$DE$153:$DE$1048576,0),MATCH((CUADRO!J$5&amp;$E778),'Hoja de Trabajo para listado'!$DE$151:$DG$151,0)),0)+IFERROR(INDEX('Hoja de Trabajo para listado'!$CD$155:$DC$1048576,MATCH($A778,'Hoja de Trabajo para listado'!$CD$155:$CD$1048576,0),MATCH((CUADRO!J$5&amp;$E778),'Hoja de Trabajo para listado'!$CD$151:$DC$151,0)),0)</f>
        <v>0</v>
      </c>
      <c r="K778" s="255">
        <f ca="1">+IFERROR(INDEX('Hoja de Trabajo para listado'!$A$155:$Z$1048576,MATCH($A778,'Hoja de Trabajo para listado'!$A$155:$A$1048576,0),MATCH((CUADRO!K$5&amp;$E778),'Hoja de Trabajo para listado'!$A$151:$Z$151,0)),0)+IFERROR(INDEX('Hoja de Trabajo para listado'!$AB$155:$BA$1048576,MATCH($A778,'Hoja de Trabajo para listado'!$AB$155:$AB$1048576,0),MATCH((CUADRO!K$5&amp;$E778),'Hoja de Trabajo para listado'!$AB$151:$BA$151,0)),0)+IFERROR(INDEX('Hoja de Trabajo para listado'!$BC$155:$CB$1048576,MATCH($A778,'Hoja de Trabajo para listado'!$BC$155:$BC$1048576,0),MATCH((CUADRO!K$5&amp;$E778),'Hoja de Trabajo para listado'!$BC$151:$CB$151,0)),0)+IFERROR(INDEX('Hoja de Trabajo para listado'!$DE$153:$DG$274,MATCH($A778,'Hoja de Trabajo para listado'!$DE$153:$DE$1048576,0),MATCH((CUADRO!K$5&amp;$E778),'Hoja de Trabajo para listado'!$DE$151:$DG$151,0)),0)+IFERROR(INDEX('Hoja de Trabajo para listado'!$CD$155:$DC$1048576,MATCH($A778,'Hoja de Trabajo para listado'!$CD$155:$CD$1048576,0),MATCH((CUADRO!K$5&amp;$E778),'Hoja de Trabajo para listado'!$CD$151:$DC$151,0)),0)</f>
        <v>0</v>
      </c>
      <c r="L778" s="255">
        <f ca="1">+IFERROR(INDEX('Hoja de Trabajo para listado'!$A$155:$Z$1048576,MATCH($A778,'Hoja de Trabajo para listado'!$A$155:$A$1048576,0),MATCH((CUADRO!L$5&amp;$E778),'Hoja de Trabajo para listado'!$A$151:$Z$151,0)),0)+IFERROR(INDEX('Hoja de Trabajo para listado'!$AB$155:$BA$1048576,MATCH($A778,'Hoja de Trabajo para listado'!$AB$155:$AB$1048576,0),MATCH((CUADRO!L$5&amp;$E778),'Hoja de Trabajo para listado'!$AB$151:$BA$151,0)),0)+IFERROR(INDEX('Hoja de Trabajo para listado'!$BC$155:$CB$1048576,MATCH($A778,'Hoja de Trabajo para listado'!$BC$155:$BC$1048576,0),MATCH((CUADRO!L$5&amp;$E778),'Hoja de Trabajo para listado'!$BC$151:$CB$151,0)),0)+IFERROR(INDEX('Hoja de Trabajo para listado'!$DE$153:$DG$274,MATCH($A778,'Hoja de Trabajo para listado'!$DE$153:$DE$1048576,0),MATCH((CUADRO!L$5&amp;$E778),'Hoja de Trabajo para listado'!$DE$151:$DG$151,0)),0)+IFERROR(INDEX('Hoja de Trabajo para listado'!$CD$155:$DC$1048576,MATCH($A778,'Hoja de Trabajo para listado'!$CD$155:$CD$1048576,0),MATCH((CUADRO!L$5&amp;$E778),'Hoja de Trabajo para listado'!$CD$151:$DC$151,0)),0)</f>
        <v>0</v>
      </c>
      <c r="M778" s="255">
        <f ca="1">+IFERROR(INDEX('Hoja de Trabajo para listado'!$A$155:$Z$1048576,MATCH($A778,'Hoja de Trabajo para listado'!$A$155:$A$1048576,0),MATCH((CUADRO!M$5&amp;$E778),'Hoja de Trabajo para listado'!$A$151:$Z$151,0)),0)+IFERROR(INDEX('Hoja de Trabajo para listado'!$AB$155:$BA$1048576,MATCH($A778,'Hoja de Trabajo para listado'!$AB$155:$AB$1048576,0),MATCH((CUADRO!M$5&amp;$E778),'Hoja de Trabajo para listado'!$AB$151:$BA$151,0)),0)+IFERROR(INDEX('Hoja de Trabajo para listado'!$BC$155:$CB$1048576,MATCH($A778,'Hoja de Trabajo para listado'!$BC$155:$BC$1048576,0),MATCH((CUADRO!M$5&amp;$E778),'Hoja de Trabajo para listado'!$BC$151:$CB$151,0)),0)+IFERROR(INDEX('Hoja de Trabajo para listado'!$DE$153:$DG$274,MATCH($A778,'Hoja de Trabajo para listado'!$DE$153:$DE$1048576,0),MATCH((CUADRO!M$5&amp;$E778),'Hoja de Trabajo para listado'!$DE$151:$DG$151,0)),0)+IFERROR(INDEX('Hoja de Trabajo para listado'!$CD$155:$DC$1048576,MATCH($A778,'Hoja de Trabajo para listado'!$CD$155:$CD$1048576,0),MATCH((CUADRO!M$5&amp;$E778),'Hoja de Trabajo para listado'!$CD$151:$DC$151,0)),0)</f>
        <v>0</v>
      </c>
      <c r="N778" s="255">
        <f ca="1">+IFERROR(INDEX('Hoja de Trabajo para listado'!$A$155:$Z$1048576,MATCH($A778,'Hoja de Trabajo para listado'!$A$155:$A$1048576,0),MATCH((CUADRO!N$5&amp;$E778),'Hoja de Trabajo para listado'!$A$151:$Z$151,0)),0)+IFERROR(INDEX('Hoja de Trabajo para listado'!$AB$155:$BA$1048576,MATCH($A778,'Hoja de Trabajo para listado'!$AB$155:$AB$1048576,0),MATCH((CUADRO!N$5&amp;$E778),'Hoja de Trabajo para listado'!$AB$151:$BA$151,0)),0)+IFERROR(INDEX('Hoja de Trabajo para listado'!$BC$155:$CB$1048576,MATCH($A778,'Hoja de Trabajo para listado'!$BC$155:$BC$1048576,0),MATCH((CUADRO!N$5&amp;$E778),'Hoja de Trabajo para listado'!$BC$151:$CB$151,0)),0)+IFERROR(INDEX('Hoja de Trabajo para listado'!$DE$153:$DG$274,MATCH($A778,'Hoja de Trabajo para listado'!$DE$153:$DE$1048576,0),MATCH((CUADRO!N$5&amp;$E778),'Hoja de Trabajo para listado'!$DE$151:$DG$151,0)),0)+IFERROR(INDEX('Hoja de Trabajo para listado'!$CD$155:$DC$1048576,MATCH($A778,'Hoja de Trabajo para listado'!$CD$155:$CD$1048576,0),MATCH((CUADRO!N$5&amp;$E778),'Hoja de Trabajo para listado'!$CD$151:$DC$151,0)),0)</f>
        <v>0</v>
      </c>
      <c r="O778" s="255">
        <f ca="1">+IFERROR(INDEX('Hoja de Trabajo para listado'!$A$155:$Z$1048576,MATCH($A778,'Hoja de Trabajo para listado'!$A$155:$A$1048576,0),MATCH((CUADRO!O$5&amp;$E778),'Hoja de Trabajo para listado'!$A$151:$Z$151,0)),0)+IFERROR(INDEX('Hoja de Trabajo para listado'!$AB$155:$BA$1048576,MATCH($A778,'Hoja de Trabajo para listado'!$AB$155:$AB$1048576,0),MATCH((CUADRO!O$5&amp;$E778),'Hoja de Trabajo para listado'!$AB$151:$BA$151,0)),0)+IFERROR(INDEX('Hoja de Trabajo para listado'!$BC$155:$CB$1048576,MATCH($A778,'Hoja de Trabajo para listado'!$BC$155:$BC$1048576,0),MATCH((CUADRO!O$5&amp;$E778),'Hoja de Trabajo para listado'!$BC$151:$CB$151,0)),0)+IFERROR(INDEX('Hoja de Trabajo para listado'!$DE$153:$DG$274,MATCH($A778,'Hoja de Trabajo para listado'!$DE$153:$DE$1048576,0),MATCH((CUADRO!O$5&amp;$E778),'Hoja de Trabajo para listado'!$DE$151:$DG$151,0)),0)+IFERROR(INDEX('Hoja de Trabajo para listado'!$CD$155:$DC$1048576,MATCH($A778,'Hoja de Trabajo para listado'!$CD$155:$CD$1048576,0),MATCH((CUADRO!O$5&amp;$E778),'Hoja de Trabajo para listado'!$CD$151:$DC$151,0)),0)</f>
        <v>0</v>
      </c>
      <c r="P778" s="255">
        <f ca="1">+IFERROR(INDEX('Hoja de Trabajo para listado'!$A$155:$Z$1048576,MATCH($A778,'Hoja de Trabajo para listado'!$A$155:$A$1048576,0),MATCH((CUADRO!P$5&amp;$E778),'Hoja de Trabajo para listado'!$A$151:$Z$151,0)),0)+IFERROR(INDEX('Hoja de Trabajo para listado'!$AB$155:$BA$1048576,MATCH($A778,'Hoja de Trabajo para listado'!$AB$155:$AB$1048576,0),MATCH((CUADRO!P$5&amp;$E778),'Hoja de Trabajo para listado'!$AB$151:$BA$151,0)),0)+IFERROR(INDEX('Hoja de Trabajo para listado'!$BC$155:$CB$1048576,MATCH($A778,'Hoja de Trabajo para listado'!$BC$155:$BC$1048576,0),MATCH((CUADRO!P$5&amp;$E778),'Hoja de Trabajo para listado'!$BC$151:$CB$151,0)),0)+IFERROR(INDEX('Hoja de Trabajo para listado'!$DE$153:$DG$274,MATCH($A778,'Hoja de Trabajo para listado'!$DE$153:$DE$1048576,0),MATCH((CUADRO!P$5&amp;$E778),'Hoja de Trabajo para listado'!$DE$151:$DG$151,0)),0)+IFERROR(INDEX('Hoja de Trabajo para listado'!$CD$155:$DC$1048576,MATCH($A778,'Hoja de Trabajo para listado'!$CD$155:$CD$1048576,0),MATCH((CUADRO!P$5&amp;$E778),'Hoja de Trabajo para listado'!$CD$151:$DC$151,0)),0)</f>
        <v>0</v>
      </c>
      <c r="Q778" s="255">
        <f ca="1">+IFERROR(INDEX('Hoja de Trabajo para listado'!$A$155:$Z$1048576,MATCH($A778,'Hoja de Trabajo para listado'!$A$155:$A$1048576,0),MATCH((CUADRO!Q$5&amp;$E778),'Hoja de Trabajo para listado'!$A$151:$Z$151,0)),0)+IFERROR(INDEX('Hoja de Trabajo para listado'!$AB$155:$BA$1048576,MATCH($A778,'Hoja de Trabajo para listado'!$AB$155:$AB$1048576,0),MATCH((CUADRO!Q$5&amp;$E778),'Hoja de Trabajo para listado'!$AB$151:$BA$151,0)),0)+IFERROR(INDEX('Hoja de Trabajo para listado'!$BC$155:$CB$1048576,MATCH($A778,'Hoja de Trabajo para listado'!$BC$155:$BC$1048576,0),MATCH((CUADRO!Q$5&amp;$E778),'Hoja de Trabajo para listado'!$BC$151:$CB$151,0)),0)+IFERROR(INDEX('Hoja de Trabajo para listado'!$DE$153:$DG$274,MATCH($A778,'Hoja de Trabajo para listado'!$DE$153:$DE$1048576,0),MATCH((CUADRO!Q$5&amp;$E778),'Hoja de Trabajo para listado'!$DE$151:$DG$151,0)),0)+IFERROR(INDEX('Hoja de Trabajo para listado'!$CD$155:$DC$1048576,MATCH($A778,'Hoja de Trabajo para listado'!$CD$155:$CD$1048576,0),MATCH((CUADRO!Q$5&amp;$E778),'Hoja de Trabajo para listado'!$CD$151:$DC$151,0)),0)</f>
        <v>0</v>
      </c>
      <c r="R778" s="255">
        <f t="shared" ca="1" si="24"/>
        <v>0</v>
      </c>
      <c r="S778" s="262"/>
      <c r="T778" s="255">
        <f ca="1">+T779</f>
        <v>0</v>
      </c>
      <c r="U778" s="254">
        <f t="shared" si="25"/>
        <v>1</v>
      </c>
      <c r="V778" s="362" t="str">
        <f>+VLOOKUP(A778,bd_lista!$A$3:$E$590,5,FALSE)</f>
        <v>Gobiernos Autonomos Municipales</v>
      </c>
      <c r="W778" s="361" t="str">
        <f>+V778</f>
        <v>Gobiernos Autonomos Municipales</v>
      </c>
      <c r="X778" s="254">
        <f>+VLOOKUP(A778,[2]Sheet1!$A$13:$D$744,4,FALSE)</f>
        <v>0</v>
      </c>
      <c r="Y778" s="254" t="e">
        <f>+VLOOKUP(X778,bd_lista!$A$3:$C$590,3,FALSE)</f>
        <v>#N/A</v>
      </c>
      <c r="Z778" s="316">
        <f>+X778</f>
        <v>0</v>
      </c>
      <c r="AA778" s="317" t="e">
        <f>+Y778</f>
        <v>#N/A</v>
      </c>
    </row>
    <row r="779" spans="1:27" customFormat="1" ht="27" hidden="1" customHeight="1">
      <c r="A779" s="32">
        <v>1435</v>
      </c>
      <c r="B779" s="307"/>
      <c r="C779" s="259" t="str">
        <f>+VLOOKUP(A779,bd_lista!$A$3:$C$590,3,FALSE)</f>
        <v>Gobierno Autónomo Municipal de Soracachi</v>
      </c>
      <c r="D779" s="362"/>
      <c r="E779" s="256" t="s">
        <v>1314</v>
      </c>
      <c r="F779" s="255">
        <f ca="1">+IFERROR(INDEX('Hoja de Trabajo para listado'!$A$155:$Z$1048576,MATCH($A779,'Hoja de Trabajo para listado'!$A$155:$A$1048576,0),MATCH((CUADRO!F$5&amp;$E779),'Hoja de Trabajo para listado'!$A$151:$Z$151,0)),0)+IFERROR(INDEX('Hoja de Trabajo para listado'!$AB$155:$BA$1048576,MATCH($A779,'Hoja de Trabajo para listado'!$AB$155:$AB$1048576,0),MATCH((CUADRO!F$5&amp;$E779),'Hoja de Trabajo para listado'!$AB$151:$BA$151,0)),0)+IFERROR(INDEX('Hoja de Trabajo para listado'!$BC$155:$CB$1048576,MATCH($A779,'Hoja de Trabajo para listado'!$BC$155:$BC$1048576,0),MATCH((CUADRO!F$5&amp;$E779),'Hoja de Trabajo para listado'!$BC$151:$CB$151,0)),0)+IFERROR(INDEX('Hoja de Trabajo para listado'!$DE$153:$DG$274,MATCH($A779,'Hoja de Trabajo para listado'!$DE$153:$DE$1048576,0),MATCH((CUADRO!F$5&amp;$E779),'Hoja de Trabajo para listado'!$DE$151:$DG$151,0)),0)+IFERROR(INDEX('Hoja de Trabajo para listado'!$CD$155:$DC$1048576,MATCH($A779,'Hoja de Trabajo para listado'!$CD$155:$CD$1048576,0),MATCH((CUADRO!F$5&amp;$E779),'Hoja de Trabajo para listado'!$CD$151:$DC$151,0)),0)</f>
        <v>0</v>
      </c>
      <c r="G779" s="255">
        <f ca="1">+IFERROR(INDEX('Hoja de Trabajo para listado'!$A$155:$Z$1048576,MATCH($A779,'Hoja de Trabajo para listado'!$A$155:$A$1048576,0),MATCH((CUADRO!G$5&amp;$E779),'Hoja de Trabajo para listado'!$A$151:$Z$151,0)),0)+IFERROR(INDEX('Hoja de Trabajo para listado'!$AB$155:$BA$1048576,MATCH($A779,'Hoja de Trabajo para listado'!$AB$155:$AB$1048576,0),MATCH((CUADRO!G$5&amp;$E779),'Hoja de Trabajo para listado'!$AB$151:$BA$151,0)),0)+IFERROR(INDEX('Hoja de Trabajo para listado'!$BC$155:$CB$1048576,MATCH($A779,'Hoja de Trabajo para listado'!$BC$155:$BC$1048576,0),MATCH((CUADRO!G$5&amp;$E779),'Hoja de Trabajo para listado'!$BC$151:$CB$151,0)),0)+IFERROR(INDEX('Hoja de Trabajo para listado'!$DE$153:$DG$274,MATCH($A779,'Hoja de Trabajo para listado'!$DE$153:$DE$1048576,0),MATCH((CUADRO!G$5&amp;$E779),'Hoja de Trabajo para listado'!$DE$151:$DG$151,0)),0)+IFERROR(INDEX('Hoja de Trabajo para listado'!$CD$155:$DC$1048576,MATCH($A779,'Hoja de Trabajo para listado'!$CD$155:$CD$1048576,0),MATCH((CUADRO!G$5&amp;$E779),'Hoja de Trabajo para listado'!$CD$151:$DC$151,0)),0)</f>
        <v>0</v>
      </c>
      <c r="H779" s="255">
        <f ca="1">+IFERROR(INDEX('Hoja de Trabajo para listado'!$A$155:$Z$1048576,MATCH($A779,'Hoja de Trabajo para listado'!$A$155:$A$1048576,0),MATCH((CUADRO!H$5&amp;$E779),'Hoja de Trabajo para listado'!$A$151:$Z$151,0)),0)+IFERROR(INDEX('Hoja de Trabajo para listado'!$AB$155:$BA$1048576,MATCH($A779,'Hoja de Trabajo para listado'!$AB$155:$AB$1048576,0),MATCH((CUADRO!H$5&amp;$E779),'Hoja de Trabajo para listado'!$AB$151:$BA$151,0)),0)+IFERROR(INDEX('Hoja de Trabajo para listado'!$BC$155:$CB$1048576,MATCH($A779,'Hoja de Trabajo para listado'!$BC$155:$BC$1048576,0),MATCH((CUADRO!H$5&amp;$E779),'Hoja de Trabajo para listado'!$BC$151:$CB$151,0)),0)+IFERROR(INDEX('Hoja de Trabajo para listado'!$DE$153:$DG$274,MATCH($A779,'Hoja de Trabajo para listado'!$DE$153:$DE$1048576,0),MATCH((CUADRO!H$5&amp;$E779),'Hoja de Trabajo para listado'!$DE$151:$DG$151,0)),0)+IFERROR(INDEX('Hoja de Trabajo para listado'!$CD$155:$DC$1048576,MATCH($A779,'Hoja de Trabajo para listado'!$CD$155:$CD$1048576,0),MATCH((CUADRO!H$5&amp;$E779),'Hoja de Trabajo para listado'!$CD$151:$DC$151,0)),0)</f>
        <v>0</v>
      </c>
      <c r="I779" s="255">
        <f ca="1">+IFERROR(INDEX('Hoja de Trabajo para listado'!$A$155:$Z$1048576,MATCH($A779,'Hoja de Trabajo para listado'!$A$155:$A$1048576,0),MATCH((CUADRO!I$5&amp;$E779),'Hoja de Trabajo para listado'!$A$151:$Z$151,0)),0)+IFERROR(INDEX('Hoja de Trabajo para listado'!$AB$155:$BA$1048576,MATCH($A779,'Hoja de Trabajo para listado'!$AB$155:$AB$1048576,0),MATCH((CUADRO!I$5&amp;$E779),'Hoja de Trabajo para listado'!$AB$151:$BA$151,0)),0)+IFERROR(INDEX('Hoja de Trabajo para listado'!$BC$155:$CB$1048576,MATCH($A779,'Hoja de Trabajo para listado'!$BC$155:$BC$1048576,0),MATCH((CUADRO!I$5&amp;$E779),'Hoja de Trabajo para listado'!$BC$151:$CB$151,0)),0)+IFERROR(INDEX('Hoja de Trabajo para listado'!$DE$153:$DG$274,MATCH($A779,'Hoja de Trabajo para listado'!$DE$153:$DE$1048576,0),MATCH((CUADRO!I$5&amp;$E779),'Hoja de Trabajo para listado'!$DE$151:$DG$151,0)),0)+IFERROR(INDEX('Hoja de Trabajo para listado'!$CD$155:$DC$1048576,MATCH($A779,'Hoja de Trabajo para listado'!$CD$155:$CD$1048576,0),MATCH((CUADRO!I$5&amp;$E779),'Hoja de Trabajo para listado'!$CD$151:$DC$151,0)),0)</f>
        <v>0</v>
      </c>
      <c r="J779" s="255">
        <f ca="1">+IFERROR(INDEX('Hoja de Trabajo para listado'!$A$155:$Z$1048576,MATCH($A779,'Hoja de Trabajo para listado'!$A$155:$A$1048576,0),MATCH((CUADRO!J$5&amp;$E779),'Hoja de Trabajo para listado'!$A$151:$Z$151,0)),0)+IFERROR(INDEX('Hoja de Trabajo para listado'!$AB$155:$BA$1048576,MATCH($A779,'Hoja de Trabajo para listado'!$AB$155:$AB$1048576,0),MATCH((CUADRO!J$5&amp;$E779),'Hoja de Trabajo para listado'!$AB$151:$BA$151,0)),0)+IFERROR(INDEX('Hoja de Trabajo para listado'!$BC$155:$CB$1048576,MATCH($A779,'Hoja de Trabajo para listado'!$BC$155:$BC$1048576,0),MATCH((CUADRO!J$5&amp;$E779),'Hoja de Trabajo para listado'!$BC$151:$CB$151,0)),0)+IFERROR(INDEX('Hoja de Trabajo para listado'!$DE$153:$DG$274,MATCH($A779,'Hoja de Trabajo para listado'!$DE$153:$DE$1048576,0),MATCH((CUADRO!J$5&amp;$E779),'Hoja de Trabajo para listado'!$DE$151:$DG$151,0)),0)+IFERROR(INDEX('Hoja de Trabajo para listado'!$CD$155:$DC$1048576,MATCH($A779,'Hoja de Trabajo para listado'!$CD$155:$CD$1048576,0),MATCH((CUADRO!J$5&amp;$E779),'Hoja de Trabajo para listado'!$CD$151:$DC$151,0)),0)</f>
        <v>0</v>
      </c>
      <c r="K779" s="255">
        <f ca="1">+IFERROR(INDEX('Hoja de Trabajo para listado'!$A$155:$Z$1048576,MATCH($A779,'Hoja de Trabajo para listado'!$A$155:$A$1048576,0),MATCH((CUADRO!K$5&amp;$E779),'Hoja de Trabajo para listado'!$A$151:$Z$151,0)),0)+IFERROR(INDEX('Hoja de Trabajo para listado'!$AB$155:$BA$1048576,MATCH($A779,'Hoja de Trabajo para listado'!$AB$155:$AB$1048576,0),MATCH((CUADRO!K$5&amp;$E779),'Hoja de Trabajo para listado'!$AB$151:$BA$151,0)),0)+IFERROR(INDEX('Hoja de Trabajo para listado'!$BC$155:$CB$1048576,MATCH($A779,'Hoja de Trabajo para listado'!$BC$155:$BC$1048576,0),MATCH((CUADRO!K$5&amp;$E779),'Hoja de Trabajo para listado'!$BC$151:$CB$151,0)),0)+IFERROR(INDEX('Hoja de Trabajo para listado'!$DE$153:$DG$274,MATCH($A779,'Hoja de Trabajo para listado'!$DE$153:$DE$1048576,0),MATCH((CUADRO!K$5&amp;$E779),'Hoja de Trabajo para listado'!$DE$151:$DG$151,0)),0)+IFERROR(INDEX('Hoja de Trabajo para listado'!$CD$155:$DC$1048576,MATCH($A779,'Hoja de Trabajo para listado'!$CD$155:$CD$1048576,0),MATCH((CUADRO!K$5&amp;$E779),'Hoja de Trabajo para listado'!$CD$151:$DC$151,0)),0)</f>
        <v>0</v>
      </c>
      <c r="L779" s="255">
        <f ca="1">+IFERROR(INDEX('Hoja de Trabajo para listado'!$A$155:$Z$1048576,MATCH($A779,'Hoja de Trabajo para listado'!$A$155:$A$1048576,0),MATCH((CUADRO!L$5&amp;$E779),'Hoja de Trabajo para listado'!$A$151:$Z$151,0)),0)+IFERROR(INDEX('Hoja de Trabajo para listado'!$AB$155:$BA$1048576,MATCH($A779,'Hoja de Trabajo para listado'!$AB$155:$AB$1048576,0),MATCH((CUADRO!L$5&amp;$E779),'Hoja de Trabajo para listado'!$AB$151:$BA$151,0)),0)+IFERROR(INDEX('Hoja de Trabajo para listado'!$BC$155:$CB$1048576,MATCH($A779,'Hoja de Trabajo para listado'!$BC$155:$BC$1048576,0),MATCH((CUADRO!L$5&amp;$E779),'Hoja de Trabajo para listado'!$BC$151:$CB$151,0)),0)+IFERROR(INDEX('Hoja de Trabajo para listado'!$DE$153:$DG$274,MATCH($A779,'Hoja de Trabajo para listado'!$DE$153:$DE$1048576,0),MATCH((CUADRO!L$5&amp;$E779),'Hoja de Trabajo para listado'!$DE$151:$DG$151,0)),0)+IFERROR(INDEX('Hoja de Trabajo para listado'!$CD$155:$DC$1048576,MATCH($A779,'Hoja de Trabajo para listado'!$CD$155:$CD$1048576,0),MATCH((CUADRO!L$5&amp;$E779),'Hoja de Trabajo para listado'!$CD$151:$DC$151,0)),0)</f>
        <v>0</v>
      </c>
      <c r="M779" s="255">
        <f ca="1">+IFERROR(INDEX('Hoja de Trabajo para listado'!$A$155:$Z$1048576,MATCH($A779,'Hoja de Trabajo para listado'!$A$155:$A$1048576,0),MATCH((CUADRO!M$5&amp;$E779),'Hoja de Trabajo para listado'!$A$151:$Z$151,0)),0)+IFERROR(INDEX('Hoja de Trabajo para listado'!$AB$155:$BA$1048576,MATCH($A779,'Hoja de Trabajo para listado'!$AB$155:$AB$1048576,0),MATCH((CUADRO!M$5&amp;$E779),'Hoja de Trabajo para listado'!$AB$151:$BA$151,0)),0)+IFERROR(INDEX('Hoja de Trabajo para listado'!$BC$155:$CB$1048576,MATCH($A779,'Hoja de Trabajo para listado'!$BC$155:$BC$1048576,0),MATCH((CUADRO!M$5&amp;$E779),'Hoja de Trabajo para listado'!$BC$151:$CB$151,0)),0)+IFERROR(INDEX('Hoja de Trabajo para listado'!$DE$153:$DG$274,MATCH($A779,'Hoja de Trabajo para listado'!$DE$153:$DE$1048576,0),MATCH((CUADRO!M$5&amp;$E779),'Hoja de Trabajo para listado'!$DE$151:$DG$151,0)),0)+IFERROR(INDEX('Hoja de Trabajo para listado'!$CD$155:$DC$1048576,MATCH($A779,'Hoja de Trabajo para listado'!$CD$155:$CD$1048576,0),MATCH((CUADRO!M$5&amp;$E779),'Hoja de Trabajo para listado'!$CD$151:$DC$151,0)),0)</f>
        <v>0</v>
      </c>
      <c r="N779" s="255">
        <f ca="1">+IFERROR(INDEX('Hoja de Trabajo para listado'!$A$155:$Z$1048576,MATCH($A779,'Hoja de Trabajo para listado'!$A$155:$A$1048576,0),MATCH((CUADRO!N$5&amp;$E779),'Hoja de Trabajo para listado'!$A$151:$Z$151,0)),0)+IFERROR(INDEX('Hoja de Trabajo para listado'!$AB$155:$BA$1048576,MATCH($A779,'Hoja de Trabajo para listado'!$AB$155:$AB$1048576,0),MATCH((CUADRO!N$5&amp;$E779),'Hoja de Trabajo para listado'!$AB$151:$BA$151,0)),0)+IFERROR(INDEX('Hoja de Trabajo para listado'!$BC$155:$CB$1048576,MATCH($A779,'Hoja de Trabajo para listado'!$BC$155:$BC$1048576,0),MATCH((CUADRO!N$5&amp;$E779),'Hoja de Trabajo para listado'!$BC$151:$CB$151,0)),0)+IFERROR(INDEX('Hoja de Trabajo para listado'!$DE$153:$DG$274,MATCH($A779,'Hoja de Trabajo para listado'!$DE$153:$DE$1048576,0),MATCH((CUADRO!N$5&amp;$E779),'Hoja de Trabajo para listado'!$DE$151:$DG$151,0)),0)+IFERROR(INDEX('Hoja de Trabajo para listado'!$CD$155:$DC$1048576,MATCH($A779,'Hoja de Trabajo para listado'!$CD$155:$CD$1048576,0),MATCH((CUADRO!N$5&amp;$E779),'Hoja de Trabajo para listado'!$CD$151:$DC$151,0)),0)</f>
        <v>0</v>
      </c>
      <c r="O779" s="255">
        <f ca="1">+IFERROR(INDEX('Hoja de Trabajo para listado'!$A$155:$Z$1048576,MATCH($A779,'Hoja de Trabajo para listado'!$A$155:$A$1048576,0),MATCH((CUADRO!O$5&amp;$E779),'Hoja de Trabajo para listado'!$A$151:$Z$151,0)),0)+IFERROR(INDEX('Hoja de Trabajo para listado'!$AB$155:$BA$1048576,MATCH($A779,'Hoja de Trabajo para listado'!$AB$155:$AB$1048576,0),MATCH((CUADRO!O$5&amp;$E779),'Hoja de Trabajo para listado'!$AB$151:$BA$151,0)),0)+IFERROR(INDEX('Hoja de Trabajo para listado'!$BC$155:$CB$1048576,MATCH($A779,'Hoja de Trabajo para listado'!$BC$155:$BC$1048576,0),MATCH((CUADRO!O$5&amp;$E779),'Hoja de Trabajo para listado'!$BC$151:$CB$151,0)),0)+IFERROR(INDEX('Hoja de Trabajo para listado'!$DE$153:$DG$274,MATCH($A779,'Hoja de Trabajo para listado'!$DE$153:$DE$1048576,0),MATCH((CUADRO!O$5&amp;$E779),'Hoja de Trabajo para listado'!$DE$151:$DG$151,0)),0)+IFERROR(INDEX('Hoja de Trabajo para listado'!$CD$155:$DC$1048576,MATCH($A779,'Hoja de Trabajo para listado'!$CD$155:$CD$1048576,0),MATCH((CUADRO!O$5&amp;$E779),'Hoja de Trabajo para listado'!$CD$151:$DC$151,0)),0)</f>
        <v>0</v>
      </c>
      <c r="P779" s="255">
        <f ca="1">+IFERROR(INDEX('Hoja de Trabajo para listado'!$A$155:$Z$1048576,MATCH($A779,'Hoja de Trabajo para listado'!$A$155:$A$1048576,0),MATCH((CUADRO!P$5&amp;$E779),'Hoja de Trabajo para listado'!$A$151:$Z$151,0)),0)+IFERROR(INDEX('Hoja de Trabajo para listado'!$AB$155:$BA$1048576,MATCH($A779,'Hoja de Trabajo para listado'!$AB$155:$AB$1048576,0),MATCH((CUADRO!P$5&amp;$E779),'Hoja de Trabajo para listado'!$AB$151:$BA$151,0)),0)+IFERROR(INDEX('Hoja de Trabajo para listado'!$BC$155:$CB$1048576,MATCH($A779,'Hoja de Trabajo para listado'!$BC$155:$BC$1048576,0),MATCH((CUADRO!P$5&amp;$E779),'Hoja de Trabajo para listado'!$BC$151:$CB$151,0)),0)+IFERROR(INDEX('Hoja de Trabajo para listado'!$DE$153:$DG$274,MATCH($A779,'Hoja de Trabajo para listado'!$DE$153:$DE$1048576,0),MATCH((CUADRO!P$5&amp;$E779),'Hoja de Trabajo para listado'!$DE$151:$DG$151,0)),0)+IFERROR(INDEX('Hoja de Trabajo para listado'!$CD$155:$DC$1048576,MATCH($A779,'Hoja de Trabajo para listado'!$CD$155:$CD$1048576,0),MATCH((CUADRO!P$5&amp;$E779),'Hoja de Trabajo para listado'!$CD$151:$DC$151,0)),0)</f>
        <v>0</v>
      </c>
      <c r="Q779" s="255">
        <f ca="1">+IFERROR(INDEX('Hoja de Trabajo para listado'!$A$155:$Z$1048576,MATCH($A779,'Hoja de Trabajo para listado'!$A$155:$A$1048576,0),MATCH((CUADRO!Q$5&amp;$E779),'Hoja de Trabajo para listado'!$A$151:$Z$151,0)),0)+IFERROR(INDEX('Hoja de Trabajo para listado'!$AB$155:$BA$1048576,MATCH($A779,'Hoja de Trabajo para listado'!$AB$155:$AB$1048576,0),MATCH((CUADRO!Q$5&amp;$E779),'Hoja de Trabajo para listado'!$AB$151:$BA$151,0)),0)+IFERROR(INDEX('Hoja de Trabajo para listado'!$BC$155:$CB$1048576,MATCH($A779,'Hoja de Trabajo para listado'!$BC$155:$BC$1048576,0),MATCH((CUADRO!Q$5&amp;$E779),'Hoja de Trabajo para listado'!$BC$151:$CB$151,0)),0)+IFERROR(INDEX('Hoja de Trabajo para listado'!$DE$153:$DG$274,MATCH($A779,'Hoja de Trabajo para listado'!$DE$153:$DE$1048576,0),MATCH((CUADRO!Q$5&amp;$E779),'Hoja de Trabajo para listado'!$DE$151:$DG$151,0)),0)+IFERROR(INDEX('Hoja de Trabajo para listado'!$CD$155:$DC$1048576,MATCH($A779,'Hoja de Trabajo para listado'!$CD$155:$CD$1048576,0),MATCH((CUADRO!Q$5&amp;$E779),'Hoja de Trabajo para listado'!$CD$151:$DC$151,0)),0)</f>
        <v>0</v>
      </c>
      <c r="R779" s="255">
        <f t="shared" ca="1" si="24"/>
        <v>0</v>
      </c>
      <c r="S779" s="262">
        <f ca="1">+R778+R779</f>
        <v>0</v>
      </c>
      <c r="T779" s="255">
        <f ca="1">+S779</f>
        <v>0</v>
      </c>
      <c r="U779" s="254">
        <f t="shared" si="25"/>
        <v>2</v>
      </c>
      <c r="V779" s="362" t="str">
        <f>+VLOOKUP(A779,bd_lista!$A$3:$E$590,5,FALSE)</f>
        <v>Gobiernos Autonomos Municipales</v>
      </c>
      <c r="W779" s="362"/>
      <c r="X779" s="254">
        <f>+VLOOKUP(A779,[2]Sheet1!$A$13:$D$744,4,FALSE)</f>
        <v>0</v>
      </c>
      <c r="Y779" s="254" t="e">
        <f>+VLOOKUP(X779,bd_lista!$A$3:$C$590,3,FALSE)</f>
        <v>#N/A</v>
      </c>
      <c r="Z779" s="314"/>
      <c r="AA779" s="315"/>
    </row>
    <row r="780" spans="1:27" customFormat="1" ht="15" hidden="1" customHeight="1">
      <c r="A780" s="32">
        <v>1501</v>
      </c>
      <c r="B780" s="306">
        <f>+A780</f>
        <v>1501</v>
      </c>
      <c r="C780" s="259" t="str">
        <f>+VLOOKUP(A780,bd_lista!$A$3:$C$590,3,FALSE)</f>
        <v>Gobierno Autónomo Municipal de Potosí</v>
      </c>
      <c r="D780" s="361" t="str">
        <f>+C780</f>
        <v>Gobierno Autónomo Municipal de Potosí</v>
      </c>
      <c r="E780" s="254" t="s">
        <v>1313</v>
      </c>
      <c r="F780" s="255">
        <f ca="1">+IFERROR(INDEX('Hoja de Trabajo para listado'!$A$155:$Z$1048576,MATCH($A780,'Hoja de Trabajo para listado'!$A$155:$A$1048576,0),MATCH((CUADRO!F$5&amp;$E780),'Hoja de Trabajo para listado'!$A$151:$Z$151,0)),0)+IFERROR(INDEX('Hoja de Trabajo para listado'!$AB$155:$BA$1048576,MATCH($A780,'Hoja de Trabajo para listado'!$AB$155:$AB$1048576,0),MATCH((CUADRO!F$5&amp;$E780),'Hoja de Trabajo para listado'!$AB$151:$BA$151,0)),0)+IFERROR(INDEX('Hoja de Trabajo para listado'!$BC$155:$CB$1048576,MATCH($A780,'Hoja de Trabajo para listado'!$BC$155:$BC$1048576,0),MATCH((CUADRO!F$5&amp;$E780),'Hoja de Trabajo para listado'!$BC$151:$CB$151,0)),0)+IFERROR(INDEX('Hoja de Trabajo para listado'!$DE$153:$DG$274,MATCH($A780,'Hoja de Trabajo para listado'!$DE$153:$DE$1048576,0),MATCH((CUADRO!F$5&amp;$E780),'Hoja de Trabajo para listado'!$DE$151:$DG$151,0)),0)+IFERROR(INDEX('Hoja de Trabajo para listado'!$CD$155:$DC$1048576,MATCH($A780,'Hoja de Trabajo para listado'!$CD$155:$CD$1048576,0),MATCH((CUADRO!F$5&amp;$E780),'Hoja de Trabajo para listado'!$CD$151:$DC$151,0)),0)</f>
        <v>0</v>
      </c>
      <c r="G780" s="255">
        <f ca="1">+IFERROR(INDEX('Hoja de Trabajo para listado'!$A$155:$Z$1048576,MATCH($A780,'Hoja de Trabajo para listado'!$A$155:$A$1048576,0),MATCH((CUADRO!G$5&amp;$E780),'Hoja de Trabajo para listado'!$A$151:$Z$151,0)),0)+IFERROR(INDEX('Hoja de Trabajo para listado'!$AB$155:$BA$1048576,MATCH($A780,'Hoja de Trabajo para listado'!$AB$155:$AB$1048576,0),MATCH((CUADRO!G$5&amp;$E780),'Hoja de Trabajo para listado'!$AB$151:$BA$151,0)),0)+IFERROR(INDEX('Hoja de Trabajo para listado'!$BC$155:$CB$1048576,MATCH($A780,'Hoja de Trabajo para listado'!$BC$155:$BC$1048576,0),MATCH((CUADRO!G$5&amp;$E780),'Hoja de Trabajo para listado'!$BC$151:$CB$151,0)),0)+IFERROR(INDEX('Hoja de Trabajo para listado'!$DE$153:$DG$274,MATCH($A780,'Hoja de Trabajo para listado'!$DE$153:$DE$1048576,0),MATCH((CUADRO!G$5&amp;$E780),'Hoja de Trabajo para listado'!$DE$151:$DG$151,0)),0)+IFERROR(INDEX('Hoja de Trabajo para listado'!$CD$155:$DC$1048576,MATCH($A780,'Hoja de Trabajo para listado'!$CD$155:$CD$1048576,0),MATCH((CUADRO!G$5&amp;$E780),'Hoja de Trabajo para listado'!$CD$151:$DC$151,0)),0)</f>
        <v>0</v>
      </c>
      <c r="H780" s="255">
        <f ca="1">+IFERROR(INDEX('Hoja de Trabajo para listado'!$A$155:$Z$1048576,MATCH($A780,'Hoja de Trabajo para listado'!$A$155:$A$1048576,0),MATCH((CUADRO!H$5&amp;$E780),'Hoja de Trabajo para listado'!$A$151:$Z$151,0)),0)+IFERROR(INDEX('Hoja de Trabajo para listado'!$AB$155:$BA$1048576,MATCH($A780,'Hoja de Trabajo para listado'!$AB$155:$AB$1048576,0),MATCH((CUADRO!H$5&amp;$E780),'Hoja de Trabajo para listado'!$AB$151:$BA$151,0)),0)+IFERROR(INDEX('Hoja de Trabajo para listado'!$BC$155:$CB$1048576,MATCH($A780,'Hoja de Trabajo para listado'!$BC$155:$BC$1048576,0),MATCH((CUADRO!H$5&amp;$E780),'Hoja de Trabajo para listado'!$BC$151:$CB$151,0)),0)+IFERROR(INDEX('Hoja de Trabajo para listado'!$DE$153:$DG$274,MATCH($A780,'Hoja de Trabajo para listado'!$DE$153:$DE$1048576,0),MATCH((CUADRO!H$5&amp;$E780),'Hoja de Trabajo para listado'!$DE$151:$DG$151,0)),0)+IFERROR(INDEX('Hoja de Trabajo para listado'!$CD$155:$DC$1048576,MATCH($A780,'Hoja de Trabajo para listado'!$CD$155:$CD$1048576,0),MATCH((CUADRO!H$5&amp;$E780),'Hoja de Trabajo para listado'!$CD$151:$DC$151,0)),0)</f>
        <v>0</v>
      </c>
      <c r="I780" s="255">
        <f ca="1">+IFERROR(INDEX('Hoja de Trabajo para listado'!$A$155:$Z$1048576,MATCH($A780,'Hoja de Trabajo para listado'!$A$155:$A$1048576,0),MATCH((CUADRO!I$5&amp;$E780),'Hoja de Trabajo para listado'!$A$151:$Z$151,0)),0)+IFERROR(INDEX('Hoja de Trabajo para listado'!$AB$155:$BA$1048576,MATCH($A780,'Hoja de Trabajo para listado'!$AB$155:$AB$1048576,0),MATCH((CUADRO!I$5&amp;$E780),'Hoja de Trabajo para listado'!$AB$151:$BA$151,0)),0)+IFERROR(INDEX('Hoja de Trabajo para listado'!$BC$155:$CB$1048576,MATCH($A780,'Hoja de Trabajo para listado'!$BC$155:$BC$1048576,0),MATCH((CUADRO!I$5&amp;$E780),'Hoja de Trabajo para listado'!$BC$151:$CB$151,0)),0)+IFERROR(INDEX('Hoja de Trabajo para listado'!$DE$153:$DG$274,MATCH($A780,'Hoja de Trabajo para listado'!$DE$153:$DE$1048576,0),MATCH((CUADRO!I$5&amp;$E780),'Hoja de Trabajo para listado'!$DE$151:$DG$151,0)),0)+IFERROR(INDEX('Hoja de Trabajo para listado'!$CD$155:$DC$1048576,MATCH($A780,'Hoja de Trabajo para listado'!$CD$155:$CD$1048576,0),MATCH((CUADRO!I$5&amp;$E780),'Hoja de Trabajo para listado'!$CD$151:$DC$151,0)),0)</f>
        <v>0</v>
      </c>
      <c r="J780" s="255">
        <f ca="1">+IFERROR(INDEX('Hoja de Trabajo para listado'!$A$155:$Z$1048576,MATCH($A780,'Hoja de Trabajo para listado'!$A$155:$A$1048576,0),MATCH((CUADRO!J$5&amp;$E780),'Hoja de Trabajo para listado'!$A$151:$Z$151,0)),0)+IFERROR(INDEX('Hoja de Trabajo para listado'!$AB$155:$BA$1048576,MATCH($A780,'Hoja de Trabajo para listado'!$AB$155:$AB$1048576,0),MATCH((CUADRO!J$5&amp;$E780),'Hoja de Trabajo para listado'!$AB$151:$BA$151,0)),0)+IFERROR(INDEX('Hoja de Trabajo para listado'!$BC$155:$CB$1048576,MATCH($A780,'Hoja de Trabajo para listado'!$BC$155:$BC$1048576,0),MATCH((CUADRO!J$5&amp;$E780),'Hoja de Trabajo para listado'!$BC$151:$CB$151,0)),0)+IFERROR(INDEX('Hoja de Trabajo para listado'!$DE$153:$DG$274,MATCH($A780,'Hoja de Trabajo para listado'!$DE$153:$DE$1048576,0),MATCH((CUADRO!J$5&amp;$E780),'Hoja de Trabajo para listado'!$DE$151:$DG$151,0)),0)+IFERROR(INDEX('Hoja de Trabajo para listado'!$CD$155:$DC$1048576,MATCH($A780,'Hoja de Trabajo para listado'!$CD$155:$CD$1048576,0),MATCH((CUADRO!J$5&amp;$E780),'Hoja de Trabajo para listado'!$CD$151:$DC$151,0)),0)</f>
        <v>0</v>
      </c>
      <c r="K780" s="255">
        <f ca="1">+IFERROR(INDEX('Hoja de Trabajo para listado'!$A$155:$Z$1048576,MATCH($A780,'Hoja de Trabajo para listado'!$A$155:$A$1048576,0),MATCH((CUADRO!K$5&amp;$E780),'Hoja de Trabajo para listado'!$A$151:$Z$151,0)),0)+IFERROR(INDEX('Hoja de Trabajo para listado'!$AB$155:$BA$1048576,MATCH($A780,'Hoja de Trabajo para listado'!$AB$155:$AB$1048576,0),MATCH((CUADRO!K$5&amp;$E780),'Hoja de Trabajo para listado'!$AB$151:$BA$151,0)),0)+IFERROR(INDEX('Hoja de Trabajo para listado'!$BC$155:$CB$1048576,MATCH($A780,'Hoja de Trabajo para listado'!$BC$155:$BC$1048576,0),MATCH((CUADRO!K$5&amp;$E780),'Hoja de Trabajo para listado'!$BC$151:$CB$151,0)),0)+IFERROR(INDEX('Hoja de Trabajo para listado'!$DE$153:$DG$274,MATCH($A780,'Hoja de Trabajo para listado'!$DE$153:$DE$1048576,0),MATCH((CUADRO!K$5&amp;$E780),'Hoja de Trabajo para listado'!$DE$151:$DG$151,0)),0)+IFERROR(INDEX('Hoja de Trabajo para listado'!$CD$155:$DC$1048576,MATCH($A780,'Hoja de Trabajo para listado'!$CD$155:$CD$1048576,0),MATCH((CUADRO!K$5&amp;$E780),'Hoja de Trabajo para listado'!$CD$151:$DC$151,0)),0)</f>
        <v>0</v>
      </c>
      <c r="L780" s="255">
        <f ca="1">+IFERROR(INDEX('Hoja de Trabajo para listado'!$A$155:$Z$1048576,MATCH($A780,'Hoja de Trabajo para listado'!$A$155:$A$1048576,0),MATCH((CUADRO!L$5&amp;$E780),'Hoja de Trabajo para listado'!$A$151:$Z$151,0)),0)+IFERROR(INDEX('Hoja de Trabajo para listado'!$AB$155:$BA$1048576,MATCH($A780,'Hoja de Trabajo para listado'!$AB$155:$AB$1048576,0),MATCH((CUADRO!L$5&amp;$E780),'Hoja de Trabajo para listado'!$AB$151:$BA$151,0)),0)+IFERROR(INDEX('Hoja de Trabajo para listado'!$BC$155:$CB$1048576,MATCH($A780,'Hoja de Trabajo para listado'!$BC$155:$BC$1048576,0),MATCH((CUADRO!L$5&amp;$E780),'Hoja de Trabajo para listado'!$BC$151:$CB$151,0)),0)+IFERROR(INDEX('Hoja de Trabajo para listado'!$DE$153:$DG$274,MATCH($A780,'Hoja de Trabajo para listado'!$DE$153:$DE$1048576,0),MATCH((CUADRO!L$5&amp;$E780),'Hoja de Trabajo para listado'!$DE$151:$DG$151,0)),0)+IFERROR(INDEX('Hoja de Trabajo para listado'!$CD$155:$DC$1048576,MATCH($A780,'Hoja de Trabajo para listado'!$CD$155:$CD$1048576,0),MATCH((CUADRO!L$5&amp;$E780),'Hoja de Trabajo para listado'!$CD$151:$DC$151,0)),0)</f>
        <v>0</v>
      </c>
      <c r="M780" s="255">
        <f ca="1">+IFERROR(INDEX('Hoja de Trabajo para listado'!$A$155:$Z$1048576,MATCH($A780,'Hoja de Trabajo para listado'!$A$155:$A$1048576,0),MATCH((CUADRO!M$5&amp;$E780),'Hoja de Trabajo para listado'!$A$151:$Z$151,0)),0)+IFERROR(INDEX('Hoja de Trabajo para listado'!$AB$155:$BA$1048576,MATCH($A780,'Hoja de Trabajo para listado'!$AB$155:$AB$1048576,0),MATCH((CUADRO!M$5&amp;$E780),'Hoja de Trabajo para listado'!$AB$151:$BA$151,0)),0)+IFERROR(INDEX('Hoja de Trabajo para listado'!$BC$155:$CB$1048576,MATCH($A780,'Hoja de Trabajo para listado'!$BC$155:$BC$1048576,0),MATCH((CUADRO!M$5&amp;$E780),'Hoja de Trabajo para listado'!$BC$151:$CB$151,0)),0)+IFERROR(INDEX('Hoja de Trabajo para listado'!$DE$153:$DG$274,MATCH($A780,'Hoja de Trabajo para listado'!$DE$153:$DE$1048576,0),MATCH((CUADRO!M$5&amp;$E780),'Hoja de Trabajo para listado'!$DE$151:$DG$151,0)),0)+IFERROR(INDEX('Hoja de Trabajo para listado'!$CD$155:$DC$1048576,MATCH($A780,'Hoja de Trabajo para listado'!$CD$155:$CD$1048576,0),MATCH((CUADRO!M$5&amp;$E780),'Hoja de Trabajo para listado'!$CD$151:$DC$151,0)),0)</f>
        <v>0</v>
      </c>
      <c r="N780" s="255">
        <f ca="1">+IFERROR(INDEX('Hoja de Trabajo para listado'!$A$155:$Z$1048576,MATCH($A780,'Hoja de Trabajo para listado'!$A$155:$A$1048576,0),MATCH((CUADRO!N$5&amp;$E780),'Hoja de Trabajo para listado'!$A$151:$Z$151,0)),0)+IFERROR(INDEX('Hoja de Trabajo para listado'!$AB$155:$BA$1048576,MATCH($A780,'Hoja de Trabajo para listado'!$AB$155:$AB$1048576,0),MATCH((CUADRO!N$5&amp;$E780),'Hoja de Trabajo para listado'!$AB$151:$BA$151,0)),0)+IFERROR(INDEX('Hoja de Trabajo para listado'!$BC$155:$CB$1048576,MATCH($A780,'Hoja de Trabajo para listado'!$BC$155:$BC$1048576,0),MATCH((CUADRO!N$5&amp;$E780),'Hoja de Trabajo para listado'!$BC$151:$CB$151,0)),0)+IFERROR(INDEX('Hoja de Trabajo para listado'!$DE$153:$DG$274,MATCH($A780,'Hoja de Trabajo para listado'!$DE$153:$DE$1048576,0),MATCH((CUADRO!N$5&amp;$E780),'Hoja de Trabajo para listado'!$DE$151:$DG$151,0)),0)+IFERROR(INDEX('Hoja de Trabajo para listado'!$CD$155:$DC$1048576,MATCH($A780,'Hoja de Trabajo para listado'!$CD$155:$CD$1048576,0),MATCH((CUADRO!N$5&amp;$E780),'Hoja de Trabajo para listado'!$CD$151:$DC$151,0)),0)</f>
        <v>0</v>
      </c>
      <c r="O780" s="255">
        <f ca="1">+IFERROR(INDEX('Hoja de Trabajo para listado'!$A$155:$Z$1048576,MATCH($A780,'Hoja de Trabajo para listado'!$A$155:$A$1048576,0),MATCH((CUADRO!O$5&amp;$E780),'Hoja de Trabajo para listado'!$A$151:$Z$151,0)),0)+IFERROR(INDEX('Hoja de Trabajo para listado'!$AB$155:$BA$1048576,MATCH($A780,'Hoja de Trabajo para listado'!$AB$155:$AB$1048576,0),MATCH((CUADRO!O$5&amp;$E780),'Hoja de Trabajo para listado'!$AB$151:$BA$151,0)),0)+IFERROR(INDEX('Hoja de Trabajo para listado'!$BC$155:$CB$1048576,MATCH($A780,'Hoja de Trabajo para listado'!$BC$155:$BC$1048576,0),MATCH((CUADRO!O$5&amp;$E780),'Hoja de Trabajo para listado'!$BC$151:$CB$151,0)),0)+IFERROR(INDEX('Hoja de Trabajo para listado'!$DE$153:$DG$274,MATCH($A780,'Hoja de Trabajo para listado'!$DE$153:$DE$1048576,0),MATCH((CUADRO!O$5&amp;$E780),'Hoja de Trabajo para listado'!$DE$151:$DG$151,0)),0)+IFERROR(INDEX('Hoja de Trabajo para listado'!$CD$155:$DC$1048576,MATCH($A780,'Hoja de Trabajo para listado'!$CD$155:$CD$1048576,0),MATCH((CUADRO!O$5&amp;$E780),'Hoja de Trabajo para listado'!$CD$151:$DC$151,0)),0)</f>
        <v>0</v>
      </c>
      <c r="P780" s="255">
        <f ca="1">+IFERROR(INDEX('Hoja de Trabajo para listado'!$A$155:$Z$1048576,MATCH($A780,'Hoja de Trabajo para listado'!$A$155:$A$1048576,0),MATCH((CUADRO!P$5&amp;$E780),'Hoja de Trabajo para listado'!$A$151:$Z$151,0)),0)+IFERROR(INDEX('Hoja de Trabajo para listado'!$AB$155:$BA$1048576,MATCH($A780,'Hoja de Trabajo para listado'!$AB$155:$AB$1048576,0),MATCH((CUADRO!P$5&amp;$E780),'Hoja de Trabajo para listado'!$AB$151:$BA$151,0)),0)+IFERROR(INDEX('Hoja de Trabajo para listado'!$BC$155:$CB$1048576,MATCH($A780,'Hoja de Trabajo para listado'!$BC$155:$BC$1048576,0),MATCH((CUADRO!P$5&amp;$E780),'Hoja de Trabajo para listado'!$BC$151:$CB$151,0)),0)+IFERROR(INDEX('Hoja de Trabajo para listado'!$DE$153:$DG$274,MATCH($A780,'Hoja de Trabajo para listado'!$DE$153:$DE$1048576,0),MATCH((CUADRO!P$5&amp;$E780),'Hoja de Trabajo para listado'!$DE$151:$DG$151,0)),0)+IFERROR(INDEX('Hoja de Trabajo para listado'!$CD$155:$DC$1048576,MATCH($A780,'Hoja de Trabajo para listado'!$CD$155:$CD$1048576,0),MATCH((CUADRO!P$5&amp;$E780),'Hoja de Trabajo para listado'!$CD$151:$DC$151,0)),0)</f>
        <v>0</v>
      </c>
      <c r="Q780" s="255">
        <f ca="1">+IFERROR(INDEX('Hoja de Trabajo para listado'!$A$155:$Z$1048576,MATCH($A780,'Hoja de Trabajo para listado'!$A$155:$A$1048576,0),MATCH((CUADRO!Q$5&amp;$E780),'Hoja de Trabajo para listado'!$A$151:$Z$151,0)),0)+IFERROR(INDEX('Hoja de Trabajo para listado'!$AB$155:$BA$1048576,MATCH($A780,'Hoja de Trabajo para listado'!$AB$155:$AB$1048576,0),MATCH((CUADRO!Q$5&amp;$E780),'Hoja de Trabajo para listado'!$AB$151:$BA$151,0)),0)+IFERROR(INDEX('Hoja de Trabajo para listado'!$BC$155:$CB$1048576,MATCH($A780,'Hoja de Trabajo para listado'!$BC$155:$BC$1048576,0),MATCH((CUADRO!Q$5&amp;$E780),'Hoja de Trabajo para listado'!$BC$151:$CB$151,0)),0)+IFERROR(INDEX('Hoja de Trabajo para listado'!$DE$153:$DG$274,MATCH($A780,'Hoja de Trabajo para listado'!$DE$153:$DE$1048576,0),MATCH((CUADRO!Q$5&amp;$E780),'Hoja de Trabajo para listado'!$DE$151:$DG$151,0)),0)+IFERROR(INDEX('Hoja de Trabajo para listado'!$CD$155:$DC$1048576,MATCH($A780,'Hoja de Trabajo para listado'!$CD$155:$CD$1048576,0),MATCH((CUADRO!Q$5&amp;$E780),'Hoja de Trabajo para listado'!$CD$151:$DC$151,0)),0)</f>
        <v>0</v>
      </c>
      <c r="R780" s="255">
        <f t="shared" ca="1" si="24"/>
        <v>0</v>
      </c>
      <c r="S780" s="262"/>
      <c r="T780" s="255">
        <f ca="1">+T781</f>
        <v>0</v>
      </c>
      <c r="U780" s="254">
        <f t="shared" si="25"/>
        <v>1</v>
      </c>
      <c r="V780" s="362" t="str">
        <f>+VLOOKUP(A780,bd_lista!$A$3:$E$590,5,FALSE)</f>
        <v>Gobiernos Autonomos Municipales</v>
      </c>
      <c r="W780" s="361" t="str">
        <f>+V780</f>
        <v>Gobiernos Autonomos Municipales</v>
      </c>
      <c r="X780" s="254">
        <f>+VLOOKUP(A780,[2]Sheet1!$A$13:$D$744,4,FALSE)</f>
        <v>0</v>
      </c>
      <c r="Y780" s="254" t="e">
        <f>+VLOOKUP(X780,bd_lista!$A$3:$C$590,3,FALSE)</f>
        <v>#N/A</v>
      </c>
      <c r="Z780" s="316">
        <f>+X780</f>
        <v>0</v>
      </c>
      <c r="AA780" s="317" t="e">
        <f>+Y780</f>
        <v>#N/A</v>
      </c>
    </row>
    <row r="781" spans="1:27" customFormat="1" ht="15" hidden="1" customHeight="1">
      <c r="A781" s="32">
        <v>1501</v>
      </c>
      <c r="B781" s="307"/>
      <c r="C781" s="259" t="str">
        <f>+VLOOKUP(A781,bd_lista!$A$3:$C$590,3,FALSE)</f>
        <v>Gobierno Autónomo Municipal de Potosí</v>
      </c>
      <c r="D781" s="362"/>
      <c r="E781" s="256" t="s">
        <v>1314</v>
      </c>
      <c r="F781" s="255">
        <f ca="1">+IFERROR(INDEX('Hoja de Trabajo para listado'!$A$155:$Z$1048576,MATCH($A781,'Hoja de Trabajo para listado'!$A$155:$A$1048576,0),MATCH((CUADRO!F$5&amp;$E781),'Hoja de Trabajo para listado'!$A$151:$Z$151,0)),0)+IFERROR(INDEX('Hoja de Trabajo para listado'!$AB$155:$BA$1048576,MATCH($A781,'Hoja de Trabajo para listado'!$AB$155:$AB$1048576,0),MATCH((CUADRO!F$5&amp;$E781),'Hoja de Trabajo para listado'!$AB$151:$BA$151,0)),0)+IFERROR(INDEX('Hoja de Trabajo para listado'!$BC$155:$CB$1048576,MATCH($A781,'Hoja de Trabajo para listado'!$BC$155:$BC$1048576,0),MATCH((CUADRO!F$5&amp;$E781),'Hoja de Trabajo para listado'!$BC$151:$CB$151,0)),0)+IFERROR(INDEX('Hoja de Trabajo para listado'!$DE$153:$DG$274,MATCH($A781,'Hoja de Trabajo para listado'!$DE$153:$DE$1048576,0),MATCH((CUADRO!F$5&amp;$E781),'Hoja de Trabajo para listado'!$DE$151:$DG$151,0)),0)+IFERROR(INDEX('Hoja de Trabajo para listado'!$CD$155:$DC$1048576,MATCH($A781,'Hoja de Trabajo para listado'!$CD$155:$CD$1048576,0),MATCH((CUADRO!F$5&amp;$E781),'Hoja de Trabajo para listado'!$CD$151:$DC$151,0)),0)</f>
        <v>0</v>
      </c>
      <c r="G781" s="255">
        <f ca="1">+IFERROR(INDEX('Hoja de Trabajo para listado'!$A$155:$Z$1048576,MATCH($A781,'Hoja de Trabajo para listado'!$A$155:$A$1048576,0),MATCH((CUADRO!G$5&amp;$E781),'Hoja de Trabajo para listado'!$A$151:$Z$151,0)),0)+IFERROR(INDEX('Hoja de Trabajo para listado'!$AB$155:$BA$1048576,MATCH($A781,'Hoja de Trabajo para listado'!$AB$155:$AB$1048576,0),MATCH((CUADRO!G$5&amp;$E781),'Hoja de Trabajo para listado'!$AB$151:$BA$151,0)),0)+IFERROR(INDEX('Hoja de Trabajo para listado'!$BC$155:$CB$1048576,MATCH($A781,'Hoja de Trabajo para listado'!$BC$155:$BC$1048576,0),MATCH((CUADRO!G$5&amp;$E781),'Hoja de Trabajo para listado'!$BC$151:$CB$151,0)),0)+IFERROR(INDEX('Hoja de Trabajo para listado'!$DE$153:$DG$274,MATCH($A781,'Hoja de Trabajo para listado'!$DE$153:$DE$1048576,0),MATCH((CUADRO!G$5&amp;$E781),'Hoja de Trabajo para listado'!$DE$151:$DG$151,0)),0)+IFERROR(INDEX('Hoja de Trabajo para listado'!$CD$155:$DC$1048576,MATCH($A781,'Hoja de Trabajo para listado'!$CD$155:$CD$1048576,0),MATCH((CUADRO!G$5&amp;$E781),'Hoja de Trabajo para listado'!$CD$151:$DC$151,0)),0)</f>
        <v>0</v>
      </c>
      <c r="H781" s="255">
        <f ca="1">+IFERROR(INDEX('Hoja de Trabajo para listado'!$A$155:$Z$1048576,MATCH($A781,'Hoja de Trabajo para listado'!$A$155:$A$1048576,0),MATCH((CUADRO!H$5&amp;$E781),'Hoja de Trabajo para listado'!$A$151:$Z$151,0)),0)+IFERROR(INDEX('Hoja de Trabajo para listado'!$AB$155:$BA$1048576,MATCH($A781,'Hoja de Trabajo para listado'!$AB$155:$AB$1048576,0),MATCH((CUADRO!H$5&amp;$E781),'Hoja de Trabajo para listado'!$AB$151:$BA$151,0)),0)+IFERROR(INDEX('Hoja de Trabajo para listado'!$BC$155:$CB$1048576,MATCH($A781,'Hoja de Trabajo para listado'!$BC$155:$BC$1048576,0),MATCH((CUADRO!H$5&amp;$E781),'Hoja de Trabajo para listado'!$BC$151:$CB$151,0)),0)+IFERROR(INDEX('Hoja de Trabajo para listado'!$DE$153:$DG$274,MATCH($A781,'Hoja de Trabajo para listado'!$DE$153:$DE$1048576,0),MATCH((CUADRO!H$5&amp;$E781),'Hoja de Trabajo para listado'!$DE$151:$DG$151,0)),0)+IFERROR(INDEX('Hoja de Trabajo para listado'!$CD$155:$DC$1048576,MATCH($A781,'Hoja de Trabajo para listado'!$CD$155:$CD$1048576,0),MATCH((CUADRO!H$5&amp;$E781),'Hoja de Trabajo para listado'!$CD$151:$DC$151,0)),0)</f>
        <v>0</v>
      </c>
      <c r="I781" s="255">
        <f ca="1">+IFERROR(INDEX('Hoja de Trabajo para listado'!$A$155:$Z$1048576,MATCH($A781,'Hoja de Trabajo para listado'!$A$155:$A$1048576,0),MATCH((CUADRO!I$5&amp;$E781),'Hoja de Trabajo para listado'!$A$151:$Z$151,0)),0)+IFERROR(INDEX('Hoja de Trabajo para listado'!$AB$155:$BA$1048576,MATCH($A781,'Hoja de Trabajo para listado'!$AB$155:$AB$1048576,0),MATCH((CUADRO!I$5&amp;$E781),'Hoja de Trabajo para listado'!$AB$151:$BA$151,0)),0)+IFERROR(INDEX('Hoja de Trabajo para listado'!$BC$155:$CB$1048576,MATCH($A781,'Hoja de Trabajo para listado'!$BC$155:$BC$1048576,0),MATCH((CUADRO!I$5&amp;$E781),'Hoja de Trabajo para listado'!$BC$151:$CB$151,0)),0)+IFERROR(INDEX('Hoja de Trabajo para listado'!$DE$153:$DG$274,MATCH($A781,'Hoja de Trabajo para listado'!$DE$153:$DE$1048576,0),MATCH((CUADRO!I$5&amp;$E781),'Hoja de Trabajo para listado'!$DE$151:$DG$151,0)),0)+IFERROR(INDEX('Hoja de Trabajo para listado'!$CD$155:$DC$1048576,MATCH($A781,'Hoja de Trabajo para listado'!$CD$155:$CD$1048576,0),MATCH((CUADRO!I$5&amp;$E781),'Hoja de Trabajo para listado'!$CD$151:$DC$151,0)),0)</f>
        <v>0</v>
      </c>
      <c r="J781" s="255">
        <f ca="1">+IFERROR(INDEX('Hoja de Trabajo para listado'!$A$155:$Z$1048576,MATCH($A781,'Hoja de Trabajo para listado'!$A$155:$A$1048576,0),MATCH((CUADRO!J$5&amp;$E781),'Hoja de Trabajo para listado'!$A$151:$Z$151,0)),0)+IFERROR(INDEX('Hoja de Trabajo para listado'!$AB$155:$BA$1048576,MATCH($A781,'Hoja de Trabajo para listado'!$AB$155:$AB$1048576,0),MATCH((CUADRO!J$5&amp;$E781),'Hoja de Trabajo para listado'!$AB$151:$BA$151,0)),0)+IFERROR(INDEX('Hoja de Trabajo para listado'!$BC$155:$CB$1048576,MATCH($A781,'Hoja de Trabajo para listado'!$BC$155:$BC$1048576,0),MATCH((CUADRO!J$5&amp;$E781),'Hoja de Trabajo para listado'!$BC$151:$CB$151,0)),0)+IFERROR(INDEX('Hoja de Trabajo para listado'!$DE$153:$DG$274,MATCH($A781,'Hoja de Trabajo para listado'!$DE$153:$DE$1048576,0),MATCH((CUADRO!J$5&amp;$E781),'Hoja de Trabajo para listado'!$DE$151:$DG$151,0)),0)+IFERROR(INDEX('Hoja de Trabajo para listado'!$CD$155:$DC$1048576,MATCH($A781,'Hoja de Trabajo para listado'!$CD$155:$CD$1048576,0),MATCH((CUADRO!J$5&amp;$E781),'Hoja de Trabajo para listado'!$CD$151:$DC$151,0)),0)</f>
        <v>0</v>
      </c>
      <c r="K781" s="255">
        <f ca="1">+IFERROR(INDEX('Hoja de Trabajo para listado'!$A$155:$Z$1048576,MATCH($A781,'Hoja de Trabajo para listado'!$A$155:$A$1048576,0),MATCH((CUADRO!K$5&amp;$E781),'Hoja de Trabajo para listado'!$A$151:$Z$151,0)),0)+IFERROR(INDEX('Hoja de Trabajo para listado'!$AB$155:$BA$1048576,MATCH($A781,'Hoja de Trabajo para listado'!$AB$155:$AB$1048576,0),MATCH((CUADRO!K$5&amp;$E781),'Hoja de Trabajo para listado'!$AB$151:$BA$151,0)),0)+IFERROR(INDEX('Hoja de Trabajo para listado'!$BC$155:$CB$1048576,MATCH($A781,'Hoja de Trabajo para listado'!$BC$155:$BC$1048576,0),MATCH((CUADRO!K$5&amp;$E781),'Hoja de Trabajo para listado'!$BC$151:$CB$151,0)),0)+IFERROR(INDEX('Hoja de Trabajo para listado'!$DE$153:$DG$274,MATCH($A781,'Hoja de Trabajo para listado'!$DE$153:$DE$1048576,0),MATCH((CUADRO!K$5&amp;$E781),'Hoja de Trabajo para listado'!$DE$151:$DG$151,0)),0)+IFERROR(INDEX('Hoja de Trabajo para listado'!$CD$155:$DC$1048576,MATCH($A781,'Hoja de Trabajo para listado'!$CD$155:$CD$1048576,0),MATCH((CUADRO!K$5&amp;$E781),'Hoja de Trabajo para listado'!$CD$151:$DC$151,0)),0)</f>
        <v>0</v>
      </c>
      <c r="L781" s="255">
        <f ca="1">+IFERROR(INDEX('Hoja de Trabajo para listado'!$A$155:$Z$1048576,MATCH($A781,'Hoja de Trabajo para listado'!$A$155:$A$1048576,0),MATCH((CUADRO!L$5&amp;$E781),'Hoja de Trabajo para listado'!$A$151:$Z$151,0)),0)+IFERROR(INDEX('Hoja de Trabajo para listado'!$AB$155:$BA$1048576,MATCH($A781,'Hoja de Trabajo para listado'!$AB$155:$AB$1048576,0),MATCH((CUADRO!L$5&amp;$E781),'Hoja de Trabajo para listado'!$AB$151:$BA$151,0)),0)+IFERROR(INDEX('Hoja de Trabajo para listado'!$BC$155:$CB$1048576,MATCH($A781,'Hoja de Trabajo para listado'!$BC$155:$BC$1048576,0),MATCH((CUADRO!L$5&amp;$E781),'Hoja de Trabajo para listado'!$BC$151:$CB$151,0)),0)+IFERROR(INDEX('Hoja de Trabajo para listado'!$DE$153:$DG$274,MATCH($A781,'Hoja de Trabajo para listado'!$DE$153:$DE$1048576,0),MATCH((CUADRO!L$5&amp;$E781),'Hoja de Trabajo para listado'!$DE$151:$DG$151,0)),0)+IFERROR(INDEX('Hoja de Trabajo para listado'!$CD$155:$DC$1048576,MATCH($A781,'Hoja de Trabajo para listado'!$CD$155:$CD$1048576,0),MATCH((CUADRO!L$5&amp;$E781),'Hoja de Trabajo para listado'!$CD$151:$DC$151,0)),0)</f>
        <v>0</v>
      </c>
      <c r="M781" s="255">
        <f ca="1">+IFERROR(INDEX('Hoja de Trabajo para listado'!$A$155:$Z$1048576,MATCH($A781,'Hoja de Trabajo para listado'!$A$155:$A$1048576,0),MATCH((CUADRO!M$5&amp;$E781),'Hoja de Trabajo para listado'!$A$151:$Z$151,0)),0)+IFERROR(INDEX('Hoja de Trabajo para listado'!$AB$155:$BA$1048576,MATCH($A781,'Hoja de Trabajo para listado'!$AB$155:$AB$1048576,0),MATCH((CUADRO!M$5&amp;$E781),'Hoja de Trabajo para listado'!$AB$151:$BA$151,0)),0)+IFERROR(INDEX('Hoja de Trabajo para listado'!$BC$155:$CB$1048576,MATCH($A781,'Hoja de Trabajo para listado'!$BC$155:$BC$1048576,0),MATCH((CUADRO!M$5&amp;$E781),'Hoja de Trabajo para listado'!$BC$151:$CB$151,0)),0)+IFERROR(INDEX('Hoja de Trabajo para listado'!$DE$153:$DG$274,MATCH($A781,'Hoja de Trabajo para listado'!$DE$153:$DE$1048576,0),MATCH((CUADRO!M$5&amp;$E781),'Hoja de Trabajo para listado'!$DE$151:$DG$151,0)),0)+IFERROR(INDEX('Hoja de Trabajo para listado'!$CD$155:$DC$1048576,MATCH($A781,'Hoja de Trabajo para listado'!$CD$155:$CD$1048576,0),MATCH((CUADRO!M$5&amp;$E781),'Hoja de Trabajo para listado'!$CD$151:$DC$151,0)),0)</f>
        <v>0</v>
      </c>
      <c r="N781" s="255">
        <f ca="1">+IFERROR(INDEX('Hoja de Trabajo para listado'!$A$155:$Z$1048576,MATCH($A781,'Hoja de Trabajo para listado'!$A$155:$A$1048576,0),MATCH((CUADRO!N$5&amp;$E781),'Hoja de Trabajo para listado'!$A$151:$Z$151,0)),0)+IFERROR(INDEX('Hoja de Trabajo para listado'!$AB$155:$BA$1048576,MATCH($A781,'Hoja de Trabajo para listado'!$AB$155:$AB$1048576,0),MATCH((CUADRO!N$5&amp;$E781),'Hoja de Trabajo para listado'!$AB$151:$BA$151,0)),0)+IFERROR(INDEX('Hoja de Trabajo para listado'!$BC$155:$CB$1048576,MATCH($A781,'Hoja de Trabajo para listado'!$BC$155:$BC$1048576,0),MATCH((CUADRO!N$5&amp;$E781),'Hoja de Trabajo para listado'!$BC$151:$CB$151,0)),0)+IFERROR(INDEX('Hoja de Trabajo para listado'!$DE$153:$DG$274,MATCH($A781,'Hoja de Trabajo para listado'!$DE$153:$DE$1048576,0),MATCH((CUADRO!N$5&amp;$E781),'Hoja de Trabajo para listado'!$DE$151:$DG$151,0)),0)+IFERROR(INDEX('Hoja de Trabajo para listado'!$CD$155:$DC$1048576,MATCH($A781,'Hoja de Trabajo para listado'!$CD$155:$CD$1048576,0),MATCH((CUADRO!N$5&amp;$E781),'Hoja de Trabajo para listado'!$CD$151:$DC$151,0)),0)</f>
        <v>0</v>
      </c>
      <c r="O781" s="255">
        <f ca="1">+IFERROR(INDEX('Hoja de Trabajo para listado'!$A$155:$Z$1048576,MATCH($A781,'Hoja de Trabajo para listado'!$A$155:$A$1048576,0),MATCH((CUADRO!O$5&amp;$E781),'Hoja de Trabajo para listado'!$A$151:$Z$151,0)),0)+IFERROR(INDEX('Hoja de Trabajo para listado'!$AB$155:$BA$1048576,MATCH($A781,'Hoja de Trabajo para listado'!$AB$155:$AB$1048576,0),MATCH((CUADRO!O$5&amp;$E781),'Hoja de Trabajo para listado'!$AB$151:$BA$151,0)),0)+IFERROR(INDEX('Hoja de Trabajo para listado'!$BC$155:$CB$1048576,MATCH($A781,'Hoja de Trabajo para listado'!$BC$155:$BC$1048576,0),MATCH((CUADRO!O$5&amp;$E781),'Hoja de Trabajo para listado'!$BC$151:$CB$151,0)),0)+IFERROR(INDEX('Hoja de Trabajo para listado'!$DE$153:$DG$274,MATCH($A781,'Hoja de Trabajo para listado'!$DE$153:$DE$1048576,0),MATCH((CUADRO!O$5&amp;$E781),'Hoja de Trabajo para listado'!$DE$151:$DG$151,0)),0)+IFERROR(INDEX('Hoja de Trabajo para listado'!$CD$155:$DC$1048576,MATCH($A781,'Hoja de Trabajo para listado'!$CD$155:$CD$1048576,0),MATCH((CUADRO!O$5&amp;$E781),'Hoja de Trabajo para listado'!$CD$151:$DC$151,0)),0)</f>
        <v>0</v>
      </c>
      <c r="P781" s="255">
        <f ca="1">+IFERROR(INDEX('Hoja de Trabajo para listado'!$A$155:$Z$1048576,MATCH($A781,'Hoja de Trabajo para listado'!$A$155:$A$1048576,0),MATCH((CUADRO!P$5&amp;$E781),'Hoja de Trabajo para listado'!$A$151:$Z$151,0)),0)+IFERROR(INDEX('Hoja de Trabajo para listado'!$AB$155:$BA$1048576,MATCH($A781,'Hoja de Trabajo para listado'!$AB$155:$AB$1048576,0),MATCH((CUADRO!P$5&amp;$E781),'Hoja de Trabajo para listado'!$AB$151:$BA$151,0)),0)+IFERROR(INDEX('Hoja de Trabajo para listado'!$BC$155:$CB$1048576,MATCH($A781,'Hoja de Trabajo para listado'!$BC$155:$BC$1048576,0),MATCH((CUADRO!P$5&amp;$E781),'Hoja de Trabajo para listado'!$BC$151:$CB$151,0)),0)+IFERROR(INDEX('Hoja de Trabajo para listado'!$DE$153:$DG$274,MATCH($A781,'Hoja de Trabajo para listado'!$DE$153:$DE$1048576,0),MATCH((CUADRO!P$5&amp;$E781),'Hoja de Trabajo para listado'!$DE$151:$DG$151,0)),0)+IFERROR(INDEX('Hoja de Trabajo para listado'!$CD$155:$DC$1048576,MATCH($A781,'Hoja de Trabajo para listado'!$CD$155:$CD$1048576,0),MATCH((CUADRO!P$5&amp;$E781),'Hoja de Trabajo para listado'!$CD$151:$DC$151,0)),0)</f>
        <v>0</v>
      </c>
      <c r="Q781" s="255">
        <f ca="1">+IFERROR(INDEX('Hoja de Trabajo para listado'!$A$155:$Z$1048576,MATCH($A781,'Hoja de Trabajo para listado'!$A$155:$A$1048576,0),MATCH((CUADRO!Q$5&amp;$E781),'Hoja de Trabajo para listado'!$A$151:$Z$151,0)),0)+IFERROR(INDEX('Hoja de Trabajo para listado'!$AB$155:$BA$1048576,MATCH($A781,'Hoja de Trabajo para listado'!$AB$155:$AB$1048576,0),MATCH((CUADRO!Q$5&amp;$E781),'Hoja de Trabajo para listado'!$AB$151:$BA$151,0)),0)+IFERROR(INDEX('Hoja de Trabajo para listado'!$BC$155:$CB$1048576,MATCH($A781,'Hoja de Trabajo para listado'!$BC$155:$BC$1048576,0),MATCH((CUADRO!Q$5&amp;$E781),'Hoja de Trabajo para listado'!$BC$151:$CB$151,0)),0)+IFERROR(INDEX('Hoja de Trabajo para listado'!$DE$153:$DG$274,MATCH($A781,'Hoja de Trabajo para listado'!$DE$153:$DE$1048576,0),MATCH((CUADRO!Q$5&amp;$E781),'Hoja de Trabajo para listado'!$DE$151:$DG$151,0)),0)+IFERROR(INDEX('Hoja de Trabajo para listado'!$CD$155:$DC$1048576,MATCH($A781,'Hoja de Trabajo para listado'!$CD$155:$CD$1048576,0),MATCH((CUADRO!Q$5&amp;$E781),'Hoja de Trabajo para listado'!$CD$151:$DC$151,0)),0)</f>
        <v>0</v>
      </c>
      <c r="R781" s="255">
        <f t="shared" ca="1" si="24"/>
        <v>0</v>
      </c>
      <c r="S781" s="262">
        <f ca="1">+R780+R781</f>
        <v>0</v>
      </c>
      <c r="T781" s="255">
        <f ca="1">+S781</f>
        <v>0</v>
      </c>
      <c r="U781" s="254">
        <f t="shared" si="25"/>
        <v>2</v>
      </c>
      <c r="V781" s="362" t="str">
        <f>+VLOOKUP(A781,bd_lista!$A$3:$E$590,5,FALSE)</f>
        <v>Gobiernos Autonomos Municipales</v>
      </c>
      <c r="W781" s="362"/>
      <c r="X781" s="254">
        <f>+VLOOKUP(A781,[2]Sheet1!$A$13:$D$744,4,FALSE)</f>
        <v>0</v>
      </c>
      <c r="Y781" s="254" t="e">
        <f>+VLOOKUP(X781,bd_lista!$A$3:$C$590,3,FALSE)</f>
        <v>#N/A</v>
      </c>
      <c r="Z781" s="314"/>
      <c r="AA781" s="315"/>
    </row>
    <row r="782" spans="1:27" customFormat="1" ht="15" hidden="1" customHeight="1">
      <c r="A782" s="32">
        <v>1502</v>
      </c>
      <c r="B782" s="306">
        <f>+A782</f>
        <v>1502</v>
      </c>
      <c r="C782" s="259" t="str">
        <f>+VLOOKUP(A782,bd_lista!$A$3:$C$590,3,FALSE)</f>
        <v>Gobierno Autónomo Municipal de Tinguipaya</v>
      </c>
      <c r="D782" s="361" t="str">
        <f>+C782</f>
        <v>Gobierno Autónomo Municipal de Tinguipaya</v>
      </c>
      <c r="E782" s="254" t="s">
        <v>1313</v>
      </c>
      <c r="F782" s="255">
        <f ca="1">+IFERROR(INDEX('Hoja de Trabajo para listado'!$A$155:$Z$1048576,MATCH($A782,'Hoja de Trabajo para listado'!$A$155:$A$1048576,0),MATCH((CUADRO!F$5&amp;$E782),'Hoja de Trabajo para listado'!$A$151:$Z$151,0)),0)+IFERROR(INDEX('Hoja de Trabajo para listado'!$AB$155:$BA$1048576,MATCH($A782,'Hoja de Trabajo para listado'!$AB$155:$AB$1048576,0),MATCH((CUADRO!F$5&amp;$E782),'Hoja de Trabajo para listado'!$AB$151:$BA$151,0)),0)+IFERROR(INDEX('Hoja de Trabajo para listado'!$BC$155:$CB$1048576,MATCH($A782,'Hoja de Trabajo para listado'!$BC$155:$BC$1048576,0),MATCH((CUADRO!F$5&amp;$E782),'Hoja de Trabajo para listado'!$BC$151:$CB$151,0)),0)+IFERROR(INDEX('Hoja de Trabajo para listado'!$DE$153:$DG$274,MATCH($A782,'Hoja de Trabajo para listado'!$DE$153:$DE$1048576,0),MATCH((CUADRO!F$5&amp;$E782),'Hoja de Trabajo para listado'!$DE$151:$DG$151,0)),0)+IFERROR(INDEX('Hoja de Trabajo para listado'!$CD$155:$DC$1048576,MATCH($A782,'Hoja de Trabajo para listado'!$CD$155:$CD$1048576,0),MATCH((CUADRO!F$5&amp;$E782),'Hoja de Trabajo para listado'!$CD$151:$DC$151,0)),0)</f>
        <v>0</v>
      </c>
      <c r="G782" s="255">
        <f ca="1">+IFERROR(INDEX('Hoja de Trabajo para listado'!$A$155:$Z$1048576,MATCH($A782,'Hoja de Trabajo para listado'!$A$155:$A$1048576,0),MATCH((CUADRO!G$5&amp;$E782),'Hoja de Trabajo para listado'!$A$151:$Z$151,0)),0)+IFERROR(INDEX('Hoja de Trabajo para listado'!$AB$155:$BA$1048576,MATCH($A782,'Hoja de Trabajo para listado'!$AB$155:$AB$1048576,0),MATCH((CUADRO!G$5&amp;$E782),'Hoja de Trabajo para listado'!$AB$151:$BA$151,0)),0)+IFERROR(INDEX('Hoja de Trabajo para listado'!$BC$155:$CB$1048576,MATCH($A782,'Hoja de Trabajo para listado'!$BC$155:$BC$1048576,0),MATCH((CUADRO!G$5&amp;$E782),'Hoja de Trabajo para listado'!$BC$151:$CB$151,0)),0)+IFERROR(INDEX('Hoja de Trabajo para listado'!$DE$153:$DG$274,MATCH($A782,'Hoja de Trabajo para listado'!$DE$153:$DE$1048576,0),MATCH((CUADRO!G$5&amp;$E782),'Hoja de Trabajo para listado'!$DE$151:$DG$151,0)),0)+IFERROR(INDEX('Hoja de Trabajo para listado'!$CD$155:$DC$1048576,MATCH($A782,'Hoja de Trabajo para listado'!$CD$155:$CD$1048576,0),MATCH((CUADRO!G$5&amp;$E782),'Hoja de Trabajo para listado'!$CD$151:$DC$151,0)),0)</f>
        <v>0</v>
      </c>
      <c r="H782" s="255">
        <f ca="1">+IFERROR(INDEX('Hoja de Trabajo para listado'!$A$155:$Z$1048576,MATCH($A782,'Hoja de Trabajo para listado'!$A$155:$A$1048576,0),MATCH((CUADRO!H$5&amp;$E782),'Hoja de Trabajo para listado'!$A$151:$Z$151,0)),0)+IFERROR(INDEX('Hoja de Trabajo para listado'!$AB$155:$BA$1048576,MATCH($A782,'Hoja de Trabajo para listado'!$AB$155:$AB$1048576,0),MATCH((CUADRO!H$5&amp;$E782),'Hoja de Trabajo para listado'!$AB$151:$BA$151,0)),0)+IFERROR(INDEX('Hoja de Trabajo para listado'!$BC$155:$CB$1048576,MATCH($A782,'Hoja de Trabajo para listado'!$BC$155:$BC$1048576,0),MATCH((CUADRO!H$5&amp;$E782),'Hoja de Trabajo para listado'!$BC$151:$CB$151,0)),0)+IFERROR(INDEX('Hoja de Trabajo para listado'!$DE$153:$DG$274,MATCH($A782,'Hoja de Trabajo para listado'!$DE$153:$DE$1048576,0),MATCH((CUADRO!H$5&amp;$E782),'Hoja de Trabajo para listado'!$DE$151:$DG$151,0)),0)+IFERROR(INDEX('Hoja de Trabajo para listado'!$CD$155:$DC$1048576,MATCH($A782,'Hoja de Trabajo para listado'!$CD$155:$CD$1048576,0),MATCH((CUADRO!H$5&amp;$E782),'Hoja de Trabajo para listado'!$CD$151:$DC$151,0)),0)</f>
        <v>0</v>
      </c>
      <c r="I782" s="255">
        <f ca="1">+IFERROR(INDEX('Hoja de Trabajo para listado'!$A$155:$Z$1048576,MATCH($A782,'Hoja de Trabajo para listado'!$A$155:$A$1048576,0),MATCH((CUADRO!I$5&amp;$E782),'Hoja de Trabajo para listado'!$A$151:$Z$151,0)),0)+IFERROR(INDEX('Hoja de Trabajo para listado'!$AB$155:$BA$1048576,MATCH($A782,'Hoja de Trabajo para listado'!$AB$155:$AB$1048576,0),MATCH((CUADRO!I$5&amp;$E782),'Hoja de Trabajo para listado'!$AB$151:$BA$151,0)),0)+IFERROR(INDEX('Hoja de Trabajo para listado'!$BC$155:$CB$1048576,MATCH($A782,'Hoja de Trabajo para listado'!$BC$155:$BC$1048576,0),MATCH((CUADRO!I$5&amp;$E782),'Hoja de Trabajo para listado'!$BC$151:$CB$151,0)),0)+IFERROR(INDEX('Hoja de Trabajo para listado'!$DE$153:$DG$274,MATCH($A782,'Hoja de Trabajo para listado'!$DE$153:$DE$1048576,0),MATCH((CUADRO!I$5&amp;$E782),'Hoja de Trabajo para listado'!$DE$151:$DG$151,0)),0)+IFERROR(INDEX('Hoja de Trabajo para listado'!$CD$155:$DC$1048576,MATCH($A782,'Hoja de Trabajo para listado'!$CD$155:$CD$1048576,0),MATCH((CUADRO!I$5&amp;$E782),'Hoja de Trabajo para listado'!$CD$151:$DC$151,0)),0)</f>
        <v>0</v>
      </c>
      <c r="J782" s="255">
        <f ca="1">+IFERROR(INDEX('Hoja de Trabajo para listado'!$A$155:$Z$1048576,MATCH($A782,'Hoja de Trabajo para listado'!$A$155:$A$1048576,0),MATCH((CUADRO!J$5&amp;$E782),'Hoja de Trabajo para listado'!$A$151:$Z$151,0)),0)+IFERROR(INDEX('Hoja de Trabajo para listado'!$AB$155:$BA$1048576,MATCH($A782,'Hoja de Trabajo para listado'!$AB$155:$AB$1048576,0),MATCH((CUADRO!J$5&amp;$E782),'Hoja de Trabajo para listado'!$AB$151:$BA$151,0)),0)+IFERROR(INDEX('Hoja de Trabajo para listado'!$BC$155:$CB$1048576,MATCH($A782,'Hoja de Trabajo para listado'!$BC$155:$BC$1048576,0),MATCH((CUADRO!J$5&amp;$E782),'Hoja de Trabajo para listado'!$BC$151:$CB$151,0)),0)+IFERROR(INDEX('Hoja de Trabajo para listado'!$DE$153:$DG$274,MATCH($A782,'Hoja de Trabajo para listado'!$DE$153:$DE$1048576,0),MATCH((CUADRO!J$5&amp;$E782),'Hoja de Trabajo para listado'!$DE$151:$DG$151,0)),0)+IFERROR(INDEX('Hoja de Trabajo para listado'!$CD$155:$DC$1048576,MATCH($A782,'Hoja de Trabajo para listado'!$CD$155:$CD$1048576,0),MATCH((CUADRO!J$5&amp;$E782),'Hoja de Trabajo para listado'!$CD$151:$DC$151,0)),0)</f>
        <v>0</v>
      </c>
      <c r="K782" s="255">
        <f ca="1">+IFERROR(INDEX('Hoja de Trabajo para listado'!$A$155:$Z$1048576,MATCH($A782,'Hoja de Trabajo para listado'!$A$155:$A$1048576,0),MATCH((CUADRO!K$5&amp;$E782),'Hoja de Trabajo para listado'!$A$151:$Z$151,0)),0)+IFERROR(INDEX('Hoja de Trabajo para listado'!$AB$155:$BA$1048576,MATCH($A782,'Hoja de Trabajo para listado'!$AB$155:$AB$1048576,0),MATCH((CUADRO!K$5&amp;$E782),'Hoja de Trabajo para listado'!$AB$151:$BA$151,0)),0)+IFERROR(INDEX('Hoja de Trabajo para listado'!$BC$155:$CB$1048576,MATCH($A782,'Hoja de Trabajo para listado'!$BC$155:$BC$1048576,0),MATCH((CUADRO!K$5&amp;$E782),'Hoja de Trabajo para listado'!$BC$151:$CB$151,0)),0)+IFERROR(INDEX('Hoja de Trabajo para listado'!$DE$153:$DG$274,MATCH($A782,'Hoja de Trabajo para listado'!$DE$153:$DE$1048576,0),MATCH((CUADRO!K$5&amp;$E782),'Hoja de Trabajo para listado'!$DE$151:$DG$151,0)),0)+IFERROR(INDEX('Hoja de Trabajo para listado'!$CD$155:$DC$1048576,MATCH($A782,'Hoja de Trabajo para listado'!$CD$155:$CD$1048576,0),MATCH((CUADRO!K$5&amp;$E782),'Hoja de Trabajo para listado'!$CD$151:$DC$151,0)),0)</f>
        <v>0</v>
      </c>
      <c r="L782" s="255">
        <f ca="1">+IFERROR(INDEX('Hoja de Trabajo para listado'!$A$155:$Z$1048576,MATCH($A782,'Hoja de Trabajo para listado'!$A$155:$A$1048576,0),MATCH((CUADRO!L$5&amp;$E782),'Hoja de Trabajo para listado'!$A$151:$Z$151,0)),0)+IFERROR(INDEX('Hoja de Trabajo para listado'!$AB$155:$BA$1048576,MATCH($A782,'Hoja de Trabajo para listado'!$AB$155:$AB$1048576,0),MATCH((CUADRO!L$5&amp;$E782),'Hoja de Trabajo para listado'!$AB$151:$BA$151,0)),0)+IFERROR(INDEX('Hoja de Trabajo para listado'!$BC$155:$CB$1048576,MATCH($A782,'Hoja de Trabajo para listado'!$BC$155:$BC$1048576,0),MATCH((CUADRO!L$5&amp;$E782),'Hoja de Trabajo para listado'!$BC$151:$CB$151,0)),0)+IFERROR(INDEX('Hoja de Trabajo para listado'!$DE$153:$DG$274,MATCH($A782,'Hoja de Trabajo para listado'!$DE$153:$DE$1048576,0),MATCH((CUADRO!L$5&amp;$E782),'Hoja de Trabajo para listado'!$DE$151:$DG$151,0)),0)+IFERROR(INDEX('Hoja de Trabajo para listado'!$CD$155:$DC$1048576,MATCH($A782,'Hoja de Trabajo para listado'!$CD$155:$CD$1048576,0),MATCH((CUADRO!L$5&amp;$E782),'Hoja de Trabajo para listado'!$CD$151:$DC$151,0)),0)</f>
        <v>0</v>
      </c>
      <c r="M782" s="255">
        <f ca="1">+IFERROR(INDEX('Hoja de Trabajo para listado'!$A$155:$Z$1048576,MATCH($A782,'Hoja de Trabajo para listado'!$A$155:$A$1048576,0),MATCH((CUADRO!M$5&amp;$E782),'Hoja de Trabajo para listado'!$A$151:$Z$151,0)),0)+IFERROR(INDEX('Hoja de Trabajo para listado'!$AB$155:$BA$1048576,MATCH($A782,'Hoja de Trabajo para listado'!$AB$155:$AB$1048576,0),MATCH((CUADRO!M$5&amp;$E782),'Hoja de Trabajo para listado'!$AB$151:$BA$151,0)),0)+IFERROR(INDEX('Hoja de Trabajo para listado'!$BC$155:$CB$1048576,MATCH($A782,'Hoja de Trabajo para listado'!$BC$155:$BC$1048576,0),MATCH((CUADRO!M$5&amp;$E782),'Hoja de Trabajo para listado'!$BC$151:$CB$151,0)),0)+IFERROR(INDEX('Hoja de Trabajo para listado'!$DE$153:$DG$274,MATCH($A782,'Hoja de Trabajo para listado'!$DE$153:$DE$1048576,0),MATCH((CUADRO!M$5&amp;$E782),'Hoja de Trabajo para listado'!$DE$151:$DG$151,0)),0)+IFERROR(INDEX('Hoja de Trabajo para listado'!$CD$155:$DC$1048576,MATCH($A782,'Hoja de Trabajo para listado'!$CD$155:$CD$1048576,0),MATCH((CUADRO!M$5&amp;$E782),'Hoja de Trabajo para listado'!$CD$151:$DC$151,0)),0)</f>
        <v>0</v>
      </c>
      <c r="N782" s="255">
        <f ca="1">+IFERROR(INDEX('Hoja de Trabajo para listado'!$A$155:$Z$1048576,MATCH($A782,'Hoja de Trabajo para listado'!$A$155:$A$1048576,0),MATCH((CUADRO!N$5&amp;$E782),'Hoja de Trabajo para listado'!$A$151:$Z$151,0)),0)+IFERROR(INDEX('Hoja de Trabajo para listado'!$AB$155:$BA$1048576,MATCH($A782,'Hoja de Trabajo para listado'!$AB$155:$AB$1048576,0),MATCH((CUADRO!N$5&amp;$E782),'Hoja de Trabajo para listado'!$AB$151:$BA$151,0)),0)+IFERROR(INDEX('Hoja de Trabajo para listado'!$BC$155:$CB$1048576,MATCH($A782,'Hoja de Trabajo para listado'!$BC$155:$BC$1048576,0),MATCH((CUADRO!N$5&amp;$E782),'Hoja de Trabajo para listado'!$BC$151:$CB$151,0)),0)+IFERROR(INDEX('Hoja de Trabajo para listado'!$DE$153:$DG$274,MATCH($A782,'Hoja de Trabajo para listado'!$DE$153:$DE$1048576,0),MATCH((CUADRO!N$5&amp;$E782),'Hoja de Trabajo para listado'!$DE$151:$DG$151,0)),0)+IFERROR(INDEX('Hoja de Trabajo para listado'!$CD$155:$DC$1048576,MATCH($A782,'Hoja de Trabajo para listado'!$CD$155:$CD$1048576,0),MATCH((CUADRO!N$5&amp;$E782),'Hoja de Trabajo para listado'!$CD$151:$DC$151,0)),0)</f>
        <v>0</v>
      </c>
      <c r="O782" s="255">
        <f ca="1">+IFERROR(INDEX('Hoja de Trabajo para listado'!$A$155:$Z$1048576,MATCH($A782,'Hoja de Trabajo para listado'!$A$155:$A$1048576,0),MATCH((CUADRO!O$5&amp;$E782),'Hoja de Trabajo para listado'!$A$151:$Z$151,0)),0)+IFERROR(INDEX('Hoja de Trabajo para listado'!$AB$155:$BA$1048576,MATCH($A782,'Hoja de Trabajo para listado'!$AB$155:$AB$1048576,0),MATCH((CUADRO!O$5&amp;$E782),'Hoja de Trabajo para listado'!$AB$151:$BA$151,0)),0)+IFERROR(INDEX('Hoja de Trabajo para listado'!$BC$155:$CB$1048576,MATCH($A782,'Hoja de Trabajo para listado'!$BC$155:$BC$1048576,0),MATCH((CUADRO!O$5&amp;$E782),'Hoja de Trabajo para listado'!$BC$151:$CB$151,0)),0)+IFERROR(INDEX('Hoja de Trabajo para listado'!$DE$153:$DG$274,MATCH($A782,'Hoja de Trabajo para listado'!$DE$153:$DE$1048576,0),MATCH((CUADRO!O$5&amp;$E782),'Hoja de Trabajo para listado'!$DE$151:$DG$151,0)),0)+IFERROR(INDEX('Hoja de Trabajo para listado'!$CD$155:$DC$1048576,MATCH($A782,'Hoja de Trabajo para listado'!$CD$155:$CD$1048576,0),MATCH((CUADRO!O$5&amp;$E782),'Hoja de Trabajo para listado'!$CD$151:$DC$151,0)),0)</f>
        <v>0</v>
      </c>
      <c r="P782" s="255">
        <f ca="1">+IFERROR(INDEX('Hoja de Trabajo para listado'!$A$155:$Z$1048576,MATCH($A782,'Hoja de Trabajo para listado'!$A$155:$A$1048576,0),MATCH((CUADRO!P$5&amp;$E782),'Hoja de Trabajo para listado'!$A$151:$Z$151,0)),0)+IFERROR(INDEX('Hoja de Trabajo para listado'!$AB$155:$BA$1048576,MATCH($A782,'Hoja de Trabajo para listado'!$AB$155:$AB$1048576,0),MATCH((CUADRO!P$5&amp;$E782),'Hoja de Trabajo para listado'!$AB$151:$BA$151,0)),0)+IFERROR(INDEX('Hoja de Trabajo para listado'!$BC$155:$CB$1048576,MATCH($A782,'Hoja de Trabajo para listado'!$BC$155:$BC$1048576,0),MATCH((CUADRO!P$5&amp;$E782),'Hoja de Trabajo para listado'!$BC$151:$CB$151,0)),0)+IFERROR(INDEX('Hoja de Trabajo para listado'!$DE$153:$DG$274,MATCH($A782,'Hoja de Trabajo para listado'!$DE$153:$DE$1048576,0),MATCH((CUADRO!P$5&amp;$E782),'Hoja de Trabajo para listado'!$DE$151:$DG$151,0)),0)+IFERROR(INDEX('Hoja de Trabajo para listado'!$CD$155:$DC$1048576,MATCH($A782,'Hoja de Trabajo para listado'!$CD$155:$CD$1048576,0),MATCH((CUADRO!P$5&amp;$E782),'Hoja de Trabajo para listado'!$CD$151:$DC$151,0)),0)</f>
        <v>0</v>
      </c>
      <c r="Q782" s="255">
        <f ca="1">+IFERROR(INDEX('Hoja de Trabajo para listado'!$A$155:$Z$1048576,MATCH($A782,'Hoja de Trabajo para listado'!$A$155:$A$1048576,0),MATCH((CUADRO!Q$5&amp;$E782),'Hoja de Trabajo para listado'!$A$151:$Z$151,0)),0)+IFERROR(INDEX('Hoja de Trabajo para listado'!$AB$155:$BA$1048576,MATCH($A782,'Hoja de Trabajo para listado'!$AB$155:$AB$1048576,0),MATCH((CUADRO!Q$5&amp;$E782),'Hoja de Trabajo para listado'!$AB$151:$BA$151,0)),0)+IFERROR(INDEX('Hoja de Trabajo para listado'!$BC$155:$CB$1048576,MATCH($A782,'Hoja de Trabajo para listado'!$BC$155:$BC$1048576,0),MATCH((CUADRO!Q$5&amp;$E782),'Hoja de Trabajo para listado'!$BC$151:$CB$151,0)),0)+IFERROR(INDEX('Hoja de Trabajo para listado'!$DE$153:$DG$274,MATCH($A782,'Hoja de Trabajo para listado'!$DE$153:$DE$1048576,0),MATCH((CUADRO!Q$5&amp;$E782),'Hoja de Trabajo para listado'!$DE$151:$DG$151,0)),0)+IFERROR(INDEX('Hoja de Trabajo para listado'!$CD$155:$DC$1048576,MATCH($A782,'Hoja de Trabajo para listado'!$CD$155:$CD$1048576,0),MATCH((CUADRO!Q$5&amp;$E782),'Hoja de Trabajo para listado'!$CD$151:$DC$151,0)),0)</f>
        <v>0</v>
      </c>
      <c r="R782" s="255">
        <f t="shared" ca="1" si="24"/>
        <v>0</v>
      </c>
      <c r="S782" s="262"/>
      <c r="T782" s="255">
        <f ca="1">+T783</f>
        <v>0</v>
      </c>
      <c r="U782" s="254">
        <f t="shared" si="25"/>
        <v>1</v>
      </c>
      <c r="V782" s="362" t="str">
        <f>+VLOOKUP(A782,bd_lista!$A$3:$E$590,5,FALSE)</f>
        <v>Gobiernos Autonomos Municipales</v>
      </c>
      <c r="W782" s="361" t="str">
        <f>+V782</f>
        <v>Gobiernos Autonomos Municipales</v>
      </c>
      <c r="X782" s="254">
        <f>+VLOOKUP(A782,[2]Sheet1!$A$13:$D$744,4,FALSE)</f>
        <v>0</v>
      </c>
      <c r="Y782" s="254" t="e">
        <f>+VLOOKUP(X782,bd_lista!$A$3:$C$590,3,FALSE)</f>
        <v>#N/A</v>
      </c>
      <c r="Z782" s="316">
        <f>+X782</f>
        <v>0</v>
      </c>
      <c r="AA782" s="317" t="e">
        <f>+Y782</f>
        <v>#N/A</v>
      </c>
    </row>
    <row r="783" spans="1:27" customFormat="1" ht="15" hidden="1" customHeight="1">
      <c r="A783" s="32">
        <v>1502</v>
      </c>
      <c r="B783" s="307"/>
      <c r="C783" s="259" t="str">
        <f>+VLOOKUP(A783,bd_lista!$A$3:$C$590,3,FALSE)</f>
        <v>Gobierno Autónomo Municipal de Tinguipaya</v>
      </c>
      <c r="D783" s="362"/>
      <c r="E783" s="256" t="s">
        <v>1314</v>
      </c>
      <c r="F783" s="255">
        <f ca="1">+IFERROR(INDEX('Hoja de Trabajo para listado'!$A$155:$Z$1048576,MATCH($A783,'Hoja de Trabajo para listado'!$A$155:$A$1048576,0),MATCH((CUADRO!F$5&amp;$E783),'Hoja de Trabajo para listado'!$A$151:$Z$151,0)),0)+IFERROR(INDEX('Hoja de Trabajo para listado'!$AB$155:$BA$1048576,MATCH($A783,'Hoja de Trabajo para listado'!$AB$155:$AB$1048576,0),MATCH((CUADRO!F$5&amp;$E783),'Hoja de Trabajo para listado'!$AB$151:$BA$151,0)),0)+IFERROR(INDEX('Hoja de Trabajo para listado'!$BC$155:$CB$1048576,MATCH($A783,'Hoja de Trabajo para listado'!$BC$155:$BC$1048576,0),MATCH((CUADRO!F$5&amp;$E783),'Hoja de Trabajo para listado'!$BC$151:$CB$151,0)),0)+IFERROR(INDEX('Hoja de Trabajo para listado'!$DE$153:$DG$274,MATCH($A783,'Hoja de Trabajo para listado'!$DE$153:$DE$1048576,0),MATCH((CUADRO!F$5&amp;$E783),'Hoja de Trabajo para listado'!$DE$151:$DG$151,0)),0)+IFERROR(INDEX('Hoja de Trabajo para listado'!$CD$155:$DC$1048576,MATCH($A783,'Hoja de Trabajo para listado'!$CD$155:$CD$1048576,0),MATCH((CUADRO!F$5&amp;$E783),'Hoja de Trabajo para listado'!$CD$151:$DC$151,0)),0)</f>
        <v>0</v>
      </c>
      <c r="G783" s="255">
        <f ca="1">+IFERROR(INDEX('Hoja de Trabajo para listado'!$A$155:$Z$1048576,MATCH($A783,'Hoja de Trabajo para listado'!$A$155:$A$1048576,0),MATCH((CUADRO!G$5&amp;$E783),'Hoja de Trabajo para listado'!$A$151:$Z$151,0)),0)+IFERROR(INDEX('Hoja de Trabajo para listado'!$AB$155:$BA$1048576,MATCH($A783,'Hoja de Trabajo para listado'!$AB$155:$AB$1048576,0),MATCH((CUADRO!G$5&amp;$E783),'Hoja de Trabajo para listado'!$AB$151:$BA$151,0)),0)+IFERROR(INDEX('Hoja de Trabajo para listado'!$BC$155:$CB$1048576,MATCH($A783,'Hoja de Trabajo para listado'!$BC$155:$BC$1048576,0),MATCH((CUADRO!G$5&amp;$E783),'Hoja de Trabajo para listado'!$BC$151:$CB$151,0)),0)+IFERROR(INDEX('Hoja de Trabajo para listado'!$DE$153:$DG$274,MATCH($A783,'Hoja de Trabajo para listado'!$DE$153:$DE$1048576,0),MATCH((CUADRO!G$5&amp;$E783),'Hoja de Trabajo para listado'!$DE$151:$DG$151,0)),0)+IFERROR(INDEX('Hoja de Trabajo para listado'!$CD$155:$DC$1048576,MATCH($A783,'Hoja de Trabajo para listado'!$CD$155:$CD$1048576,0),MATCH((CUADRO!G$5&amp;$E783),'Hoja de Trabajo para listado'!$CD$151:$DC$151,0)),0)</f>
        <v>0</v>
      </c>
      <c r="H783" s="255">
        <f ca="1">+IFERROR(INDEX('Hoja de Trabajo para listado'!$A$155:$Z$1048576,MATCH($A783,'Hoja de Trabajo para listado'!$A$155:$A$1048576,0),MATCH((CUADRO!H$5&amp;$E783),'Hoja de Trabajo para listado'!$A$151:$Z$151,0)),0)+IFERROR(INDEX('Hoja de Trabajo para listado'!$AB$155:$BA$1048576,MATCH($A783,'Hoja de Trabajo para listado'!$AB$155:$AB$1048576,0),MATCH((CUADRO!H$5&amp;$E783),'Hoja de Trabajo para listado'!$AB$151:$BA$151,0)),0)+IFERROR(INDEX('Hoja de Trabajo para listado'!$BC$155:$CB$1048576,MATCH($A783,'Hoja de Trabajo para listado'!$BC$155:$BC$1048576,0),MATCH((CUADRO!H$5&amp;$E783),'Hoja de Trabajo para listado'!$BC$151:$CB$151,0)),0)+IFERROR(INDEX('Hoja de Trabajo para listado'!$DE$153:$DG$274,MATCH($A783,'Hoja de Trabajo para listado'!$DE$153:$DE$1048576,0),MATCH((CUADRO!H$5&amp;$E783),'Hoja de Trabajo para listado'!$DE$151:$DG$151,0)),0)+IFERROR(INDEX('Hoja de Trabajo para listado'!$CD$155:$DC$1048576,MATCH($A783,'Hoja de Trabajo para listado'!$CD$155:$CD$1048576,0),MATCH((CUADRO!H$5&amp;$E783),'Hoja de Trabajo para listado'!$CD$151:$DC$151,0)),0)</f>
        <v>0</v>
      </c>
      <c r="I783" s="255">
        <f ca="1">+IFERROR(INDEX('Hoja de Trabajo para listado'!$A$155:$Z$1048576,MATCH($A783,'Hoja de Trabajo para listado'!$A$155:$A$1048576,0),MATCH((CUADRO!I$5&amp;$E783),'Hoja de Trabajo para listado'!$A$151:$Z$151,0)),0)+IFERROR(INDEX('Hoja de Trabajo para listado'!$AB$155:$BA$1048576,MATCH($A783,'Hoja de Trabajo para listado'!$AB$155:$AB$1048576,0),MATCH((CUADRO!I$5&amp;$E783),'Hoja de Trabajo para listado'!$AB$151:$BA$151,0)),0)+IFERROR(INDEX('Hoja de Trabajo para listado'!$BC$155:$CB$1048576,MATCH($A783,'Hoja de Trabajo para listado'!$BC$155:$BC$1048576,0),MATCH((CUADRO!I$5&amp;$E783),'Hoja de Trabajo para listado'!$BC$151:$CB$151,0)),0)+IFERROR(INDEX('Hoja de Trabajo para listado'!$DE$153:$DG$274,MATCH($A783,'Hoja de Trabajo para listado'!$DE$153:$DE$1048576,0),MATCH((CUADRO!I$5&amp;$E783),'Hoja de Trabajo para listado'!$DE$151:$DG$151,0)),0)+IFERROR(INDEX('Hoja de Trabajo para listado'!$CD$155:$DC$1048576,MATCH($A783,'Hoja de Trabajo para listado'!$CD$155:$CD$1048576,0),MATCH((CUADRO!I$5&amp;$E783),'Hoja de Trabajo para listado'!$CD$151:$DC$151,0)),0)</f>
        <v>0</v>
      </c>
      <c r="J783" s="255">
        <f ca="1">+IFERROR(INDEX('Hoja de Trabajo para listado'!$A$155:$Z$1048576,MATCH($A783,'Hoja de Trabajo para listado'!$A$155:$A$1048576,0),MATCH((CUADRO!J$5&amp;$E783),'Hoja de Trabajo para listado'!$A$151:$Z$151,0)),0)+IFERROR(INDEX('Hoja de Trabajo para listado'!$AB$155:$BA$1048576,MATCH($A783,'Hoja de Trabajo para listado'!$AB$155:$AB$1048576,0),MATCH((CUADRO!J$5&amp;$E783),'Hoja de Trabajo para listado'!$AB$151:$BA$151,0)),0)+IFERROR(INDEX('Hoja de Trabajo para listado'!$BC$155:$CB$1048576,MATCH($A783,'Hoja de Trabajo para listado'!$BC$155:$BC$1048576,0),MATCH((CUADRO!J$5&amp;$E783),'Hoja de Trabajo para listado'!$BC$151:$CB$151,0)),0)+IFERROR(INDEX('Hoja de Trabajo para listado'!$DE$153:$DG$274,MATCH($A783,'Hoja de Trabajo para listado'!$DE$153:$DE$1048576,0),MATCH((CUADRO!J$5&amp;$E783),'Hoja de Trabajo para listado'!$DE$151:$DG$151,0)),0)+IFERROR(INDEX('Hoja de Trabajo para listado'!$CD$155:$DC$1048576,MATCH($A783,'Hoja de Trabajo para listado'!$CD$155:$CD$1048576,0),MATCH((CUADRO!J$5&amp;$E783),'Hoja de Trabajo para listado'!$CD$151:$DC$151,0)),0)</f>
        <v>0</v>
      </c>
      <c r="K783" s="255">
        <f ca="1">+IFERROR(INDEX('Hoja de Trabajo para listado'!$A$155:$Z$1048576,MATCH($A783,'Hoja de Trabajo para listado'!$A$155:$A$1048576,0),MATCH((CUADRO!K$5&amp;$E783),'Hoja de Trabajo para listado'!$A$151:$Z$151,0)),0)+IFERROR(INDEX('Hoja de Trabajo para listado'!$AB$155:$BA$1048576,MATCH($A783,'Hoja de Trabajo para listado'!$AB$155:$AB$1048576,0),MATCH((CUADRO!K$5&amp;$E783),'Hoja de Trabajo para listado'!$AB$151:$BA$151,0)),0)+IFERROR(INDEX('Hoja de Trabajo para listado'!$BC$155:$CB$1048576,MATCH($A783,'Hoja de Trabajo para listado'!$BC$155:$BC$1048576,0),MATCH((CUADRO!K$5&amp;$E783),'Hoja de Trabajo para listado'!$BC$151:$CB$151,0)),0)+IFERROR(INDEX('Hoja de Trabajo para listado'!$DE$153:$DG$274,MATCH($A783,'Hoja de Trabajo para listado'!$DE$153:$DE$1048576,0),MATCH((CUADRO!K$5&amp;$E783),'Hoja de Trabajo para listado'!$DE$151:$DG$151,0)),0)+IFERROR(INDEX('Hoja de Trabajo para listado'!$CD$155:$DC$1048576,MATCH($A783,'Hoja de Trabajo para listado'!$CD$155:$CD$1048576,0),MATCH((CUADRO!K$5&amp;$E783),'Hoja de Trabajo para listado'!$CD$151:$DC$151,0)),0)</f>
        <v>0</v>
      </c>
      <c r="L783" s="255">
        <f ca="1">+IFERROR(INDEX('Hoja de Trabajo para listado'!$A$155:$Z$1048576,MATCH($A783,'Hoja de Trabajo para listado'!$A$155:$A$1048576,0),MATCH((CUADRO!L$5&amp;$E783),'Hoja de Trabajo para listado'!$A$151:$Z$151,0)),0)+IFERROR(INDEX('Hoja de Trabajo para listado'!$AB$155:$BA$1048576,MATCH($A783,'Hoja de Trabajo para listado'!$AB$155:$AB$1048576,0),MATCH((CUADRO!L$5&amp;$E783),'Hoja de Trabajo para listado'!$AB$151:$BA$151,0)),0)+IFERROR(INDEX('Hoja de Trabajo para listado'!$BC$155:$CB$1048576,MATCH($A783,'Hoja de Trabajo para listado'!$BC$155:$BC$1048576,0),MATCH((CUADRO!L$5&amp;$E783),'Hoja de Trabajo para listado'!$BC$151:$CB$151,0)),0)+IFERROR(INDEX('Hoja de Trabajo para listado'!$DE$153:$DG$274,MATCH($A783,'Hoja de Trabajo para listado'!$DE$153:$DE$1048576,0),MATCH((CUADRO!L$5&amp;$E783),'Hoja de Trabajo para listado'!$DE$151:$DG$151,0)),0)+IFERROR(INDEX('Hoja de Trabajo para listado'!$CD$155:$DC$1048576,MATCH($A783,'Hoja de Trabajo para listado'!$CD$155:$CD$1048576,0),MATCH((CUADRO!L$5&amp;$E783),'Hoja de Trabajo para listado'!$CD$151:$DC$151,0)),0)</f>
        <v>0</v>
      </c>
      <c r="M783" s="255">
        <f ca="1">+IFERROR(INDEX('Hoja de Trabajo para listado'!$A$155:$Z$1048576,MATCH($A783,'Hoja de Trabajo para listado'!$A$155:$A$1048576,0),MATCH((CUADRO!M$5&amp;$E783),'Hoja de Trabajo para listado'!$A$151:$Z$151,0)),0)+IFERROR(INDEX('Hoja de Trabajo para listado'!$AB$155:$BA$1048576,MATCH($A783,'Hoja de Trabajo para listado'!$AB$155:$AB$1048576,0),MATCH((CUADRO!M$5&amp;$E783),'Hoja de Trabajo para listado'!$AB$151:$BA$151,0)),0)+IFERROR(INDEX('Hoja de Trabajo para listado'!$BC$155:$CB$1048576,MATCH($A783,'Hoja de Trabajo para listado'!$BC$155:$BC$1048576,0),MATCH((CUADRO!M$5&amp;$E783),'Hoja de Trabajo para listado'!$BC$151:$CB$151,0)),0)+IFERROR(INDEX('Hoja de Trabajo para listado'!$DE$153:$DG$274,MATCH($A783,'Hoja de Trabajo para listado'!$DE$153:$DE$1048576,0),MATCH((CUADRO!M$5&amp;$E783),'Hoja de Trabajo para listado'!$DE$151:$DG$151,0)),0)+IFERROR(INDEX('Hoja de Trabajo para listado'!$CD$155:$DC$1048576,MATCH($A783,'Hoja de Trabajo para listado'!$CD$155:$CD$1048576,0),MATCH((CUADRO!M$5&amp;$E783),'Hoja de Trabajo para listado'!$CD$151:$DC$151,0)),0)</f>
        <v>0</v>
      </c>
      <c r="N783" s="255">
        <f ca="1">+IFERROR(INDEX('Hoja de Trabajo para listado'!$A$155:$Z$1048576,MATCH($A783,'Hoja de Trabajo para listado'!$A$155:$A$1048576,0),MATCH((CUADRO!N$5&amp;$E783),'Hoja de Trabajo para listado'!$A$151:$Z$151,0)),0)+IFERROR(INDEX('Hoja de Trabajo para listado'!$AB$155:$BA$1048576,MATCH($A783,'Hoja de Trabajo para listado'!$AB$155:$AB$1048576,0),MATCH((CUADRO!N$5&amp;$E783),'Hoja de Trabajo para listado'!$AB$151:$BA$151,0)),0)+IFERROR(INDEX('Hoja de Trabajo para listado'!$BC$155:$CB$1048576,MATCH($A783,'Hoja de Trabajo para listado'!$BC$155:$BC$1048576,0),MATCH((CUADRO!N$5&amp;$E783),'Hoja de Trabajo para listado'!$BC$151:$CB$151,0)),0)+IFERROR(INDEX('Hoja de Trabajo para listado'!$DE$153:$DG$274,MATCH($A783,'Hoja de Trabajo para listado'!$DE$153:$DE$1048576,0),MATCH((CUADRO!N$5&amp;$E783),'Hoja de Trabajo para listado'!$DE$151:$DG$151,0)),0)+IFERROR(INDEX('Hoja de Trabajo para listado'!$CD$155:$DC$1048576,MATCH($A783,'Hoja de Trabajo para listado'!$CD$155:$CD$1048576,0),MATCH((CUADRO!N$5&amp;$E783),'Hoja de Trabajo para listado'!$CD$151:$DC$151,0)),0)</f>
        <v>0</v>
      </c>
      <c r="O783" s="255">
        <f ca="1">+IFERROR(INDEX('Hoja de Trabajo para listado'!$A$155:$Z$1048576,MATCH($A783,'Hoja de Trabajo para listado'!$A$155:$A$1048576,0),MATCH((CUADRO!O$5&amp;$E783),'Hoja de Trabajo para listado'!$A$151:$Z$151,0)),0)+IFERROR(INDEX('Hoja de Trabajo para listado'!$AB$155:$BA$1048576,MATCH($A783,'Hoja de Trabajo para listado'!$AB$155:$AB$1048576,0),MATCH((CUADRO!O$5&amp;$E783),'Hoja de Trabajo para listado'!$AB$151:$BA$151,0)),0)+IFERROR(INDEX('Hoja de Trabajo para listado'!$BC$155:$CB$1048576,MATCH($A783,'Hoja de Trabajo para listado'!$BC$155:$BC$1048576,0),MATCH((CUADRO!O$5&amp;$E783),'Hoja de Trabajo para listado'!$BC$151:$CB$151,0)),0)+IFERROR(INDEX('Hoja de Trabajo para listado'!$DE$153:$DG$274,MATCH($A783,'Hoja de Trabajo para listado'!$DE$153:$DE$1048576,0),MATCH((CUADRO!O$5&amp;$E783),'Hoja de Trabajo para listado'!$DE$151:$DG$151,0)),0)+IFERROR(INDEX('Hoja de Trabajo para listado'!$CD$155:$DC$1048576,MATCH($A783,'Hoja de Trabajo para listado'!$CD$155:$CD$1048576,0),MATCH((CUADRO!O$5&amp;$E783),'Hoja de Trabajo para listado'!$CD$151:$DC$151,0)),0)</f>
        <v>0</v>
      </c>
      <c r="P783" s="255">
        <f ca="1">+IFERROR(INDEX('Hoja de Trabajo para listado'!$A$155:$Z$1048576,MATCH($A783,'Hoja de Trabajo para listado'!$A$155:$A$1048576,0),MATCH((CUADRO!P$5&amp;$E783),'Hoja de Trabajo para listado'!$A$151:$Z$151,0)),0)+IFERROR(INDEX('Hoja de Trabajo para listado'!$AB$155:$BA$1048576,MATCH($A783,'Hoja de Trabajo para listado'!$AB$155:$AB$1048576,0),MATCH((CUADRO!P$5&amp;$E783),'Hoja de Trabajo para listado'!$AB$151:$BA$151,0)),0)+IFERROR(INDEX('Hoja de Trabajo para listado'!$BC$155:$CB$1048576,MATCH($A783,'Hoja de Trabajo para listado'!$BC$155:$BC$1048576,0),MATCH((CUADRO!P$5&amp;$E783),'Hoja de Trabajo para listado'!$BC$151:$CB$151,0)),0)+IFERROR(INDEX('Hoja de Trabajo para listado'!$DE$153:$DG$274,MATCH($A783,'Hoja de Trabajo para listado'!$DE$153:$DE$1048576,0),MATCH((CUADRO!P$5&amp;$E783),'Hoja de Trabajo para listado'!$DE$151:$DG$151,0)),0)+IFERROR(INDEX('Hoja de Trabajo para listado'!$CD$155:$DC$1048576,MATCH($A783,'Hoja de Trabajo para listado'!$CD$155:$CD$1048576,0),MATCH((CUADRO!P$5&amp;$E783),'Hoja de Trabajo para listado'!$CD$151:$DC$151,0)),0)</f>
        <v>0</v>
      </c>
      <c r="Q783" s="255">
        <f ca="1">+IFERROR(INDEX('Hoja de Trabajo para listado'!$A$155:$Z$1048576,MATCH($A783,'Hoja de Trabajo para listado'!$A$155:$A$1048576,0),MATCH((CUADRO!Q$5&amp;$E783),'Hoja de Trabajo para listado'!$A$151:$Z$151,0)),0)+IFERROR(INDEX('Hoja de Trabajo para listado'!$AB$155:$BA$1048576,MATCH($A783,'Hoja de Trabajo para listado'!$AB$155:$AB$1048576,0),MATCH((CUADRO!Q$5&amp;$E783),'Hoja de Trabajo para listado'!$AB$151:$BA$151,0)),0)+IFERROR(INDEX('Hoja de Trabajo para listado'!$BC$155:$CB$1048576,MATCH($A783,'Hoja de Trabajo para listado'!$BC$155:$BC$1048576,0),MATCH((CUADRO!Q$5&amp;$E783),'Hoja de Trabajo para listado'!$BC$151:$CB$151,0)),0)+IFERROR(INDEX('Hoja de Trabajo para listado'!$DE$153:$DG$274,MATCH($A783,'Hoja de Trabajo para listado'!$DE$153:$DE$1048576,0),MATCH((CUADRO!Q$5&amp;$E783),'Hoja de Trabajo para listado'!$DE$151:$DG$151,0)),0)+IFERROR(INDEX('Hoja de Trabajo para listado'!$CD$155:$DC$1048576,MATCH($A783,'Hoja de Trabajo para listado'!$CD$155:$CD$1048576,0),MATCH((CUADRO!Q$5&amp;$E783),'Hoja de Trabajo para listado'!$CD$151:$DC$151,0)),0)</f>
        <v>0</v>
      </c>
      <c r="R783" s="255">
        <f t="shared" ca="1" si="24"/>
        <v>0</v>
      </c>
      <c r="S783" s="262">
        <f ca="1">+R782+R783</f>
        <v>0</v>
      </c>
      <c r="T783" s="255">
        <f ca="1">+S783</f>
        <v>0</v>
      </c>
      <c r="U783" s="254">
        <f t="shared" si="25"/>
        <v>2</v>
      </c>
      <c r="V783" s="362" t="str">
        <f>+VLOOKUP(A783,bd_lista!$A$3:$E$590,5,FALSE)</f>
        <v>Gobiernos Autonomos Municipales</v>
      </c>
      <c r="W783" s="362"/>
      <c r="X783" s="254">
        <f>+VLOOKUP(A783,[2]Sheet1!$A$13:$D$744,4,FALSE)</f>
        <v>0</v>
      </c>
      <c r="Y783" s="254" t="e">
        <f>+VLOOKUP(X783,bd_lista!$A$3:$C$590,3,FALSE)</f>
        <v>#N/A</v>
      </c>
      <c r="Z783" s="314"/>
      <c r="AA783" s="315"/>
    </row>
    <row r="784" spans="1:27" customFormat="1" ht="27" hidden="1" customHeight="1">
      <c r="A784" s="32">
        <v>1503</v>
      </c>
      <c r="B784" s="306">
        <f>+A784</f>
        <v>1503</v>
      </c>
      <c r="C784" s="259" t="str">
        <f>+VLOOKUP(A784,bd_lista!$A$3:$C$590,3,FALSE)</f>
        <v>Gobierno Autónomo Municipal de Yocalla</v>
      </c>
      <c r="D784" s="361" t="str">
        <f>+C784</f>
        <v>Gobierno Autónomo Municipal de Yocalla</v>
      </c>
      <c r="E784" s="254" t="s">
        <v>1313</v>
      </c>
      <c r="F784" s="255">
        <f ca="1">+IFERROR(INDEX('Hoja de Trabajo para listado'!$A$155:$Z$1048576,MATCH($A784,'Hoja de Trabajo para listado'!$A$155:$A$1048576,0),MATCH((CUADRO!F$5&amp;$E784),'Hoja de Trabajo para listado'!$A$151:$Z$151,0)),0)+IFERROR(INDEX('Hoja de Trabajo para listado'!$AB$155:$BA$1048576,MATCH($A784,'Hoja de Trabajo para listado'!$AB$155:$AB$1048576,0),MATCH((CUADRO!F$5&amp;$E784),'Hoja de Trabajo para listado'!$AB$151:$BA$151,0)),0)+IFERROR(INDEX('Hoja de Trabajo para listado'!$BC$155:$CB$1048576,MATCH($A784,'Hoja de Trabajo para listado'!$BC$155:$BC$1048576,0),MATCH((CUADRO!F$5&amp;$E784),'Hoja de Trabajo para listado'!$BC$151:$CB$151,0)),0)+IFERROR(INDEX('Hoja de Trabajo para listado'!$DE$153:$DG$274,MATCH($A784,'Hoja de Trabajo para listado'!$DE$153:$DE$1048576,0),MATCH((CUADRO!F$5&amp;$E784),'Hoja de Trabajo para listado'!$DE$151:$DG$151,0)),0)+IFERROR(INDEX('Hoja de Trabajo para listado'!$CD$155:$DC$1048576,MATCH($A784,'Hoja de Trabajo para listado'!$CD$155:$CD$1048576,0),MATCH((CUADRO!F$5&amp;$E784),'Hoja de Trabajo para listado'!$CD$151:$DC$151,0)),0)</f>
        <v>0</v>
      </c>
      <c r="G784" s="255">
        <f ca="1">+IFERROR(INDEX('Hoja de Trabajo para listado'!$A$155:$Z$1048576,MATCH($A784,'Hoja de Trabajo para listado'!$A$155:$A$1048576,0),MATCH((CUADRO!G$5&amp;$E784),'Hoja de Trabajo para listado'!$A$151:$Z$151,0)),0)+IFERROR(INDEX('Hoja de Trabajo para listado'!$AB$155:$BA$1048576,MATCH($A784,'Hoja de Trabajo para listado'!$AB$155:$AB$1048576,0),MATCH((CUADRO!G$5&amp;$E784),'Hoja de Trabajo para listado'!$AB$151:$BA$151,0)),0)+IFERROR(INDEX('Hoja de Trabajo para listado'!$BC$155:$CB$1048576,MATCH($A784,'Hoja de Trabajo para listado'!$BC$155:$BC$1048576,0),MATCH((CUADRO!G$5&amp;$E784),'Hoja de Trabajo para listado'!$BC$151:$CB$151,0)),0)+IFERROR(INDEX('Hoja de Trabajo para listado'!$DE$153:$DG$274,MATCH($A784,'Hoja de Trabajo para listado'!$DE$153:$DE$1048576,0),MATCH((CUADRO!G$5&amp;$E784),'Hoja de Trabajo para listado'!$DE$151:$DG$151,0)),0)+IFERROR(INDEX('Hoja de Trabajo para listado'!$CD$155:$DC$1048576,MATCH($A784,'Hoja de Trabajo para listado'!$CD$155:$CD$1048576,0),MATCH((CUADRO!G$5&amp;$E784),'Hoja de Trabajo para listado'!$CD$151:$DC$151,0)),0)</f>
        <v>0</v>
      </c>
      <c r="H784" s="255">
        <f ca="1">+IFERROR(INDEX('Hoja de Trabajo para listado'!$A$155:$Z$1048576,MATCH($A784,'Hoja de Trabajo para listado'!$A$155:$A$1048576,0),MATCH((CUADRO!H$5&amp;$E784),'Hoja de Trabajo para listado'!$A$151:$Z$151,0)),0)+IFERROR(INDEX('Hoja de Trabajo para listado'!$AB$155:$BA$1048576,MATCH($A784,'Hoja de Trabajo para listado'!$AB$155:$AB$1048576,0),MATCH((CUADRO!H$5&amp;$E784),'Hoja de Trabajo para listado'!$AB$151:$BA$151,0)),0)+IFERROR(INDEX('Hoja de Trabajo para listado'!$BC$155:$CB$1048576,MATCH($A784,'Hoja de Trabajo para listado'!$BC$155:$BC$1048576,0),MATCH((CUADRO!H$5&amp;$E784),'Hoja de Trabajo para listado'!$BC$151:$CB$151,0)),0)+IFERROR(INDEX('Hoja de Trabajo para listado'!$DE$153:$DG$274,MATCH($A784,'Hoja de Trabajo para listado'!$DE$153:$DE$1048576,0),MATCH((CUADRO!H$5&amp;$E784),'Hoja de Trabajo para listado'!$DE$151:$DG$151,0)),0)+IFERROR(INDEX('Hoja de Trabajo para listado'!$CD$155:$DC$1048576,MATCH($A784,'Hoja de Trabajo para listado'!$CD$155:$CD$1048576,0),MATCH((CUADRO!H$5&amp;$E784),'Hoja de Trabajo para listado'!$CD$151:$DC$151,0)),0)</f>
        <v>0</v>
      </c>
      <c r="I784" s="255">
        <f ca="1">+IFERROR(INDEX('Hoja de Trabajo para listado'!$A$155:$Z$1048576,MATCH($A784,'Hoja de Trabajo para listado'!$A$155:$A$1048576,0),MATCH((CUADRO!I$5&amp;$E784),'Hoja de Trabajo para listado'!$A$151:$Z$151,0)),0)+IFERROR(INDEX('Hoja de Trabajo para listado'!$AB$155:$BA$1048576,MATCH($A784,'Hoja de Trabajo para listado'!$AB$155:$AB$1048576,0),MATCH((CUADRO!I$5&amp;$E784),'Hoja de Trabajo para listado'!$AB$151:$BA$151,0)),0)+IFERROR(INDEX('Hoja de Trabajo para listado'!$BC$155:$CB$1048576,MATCH($A784,'Hoja de Trabajo para listado'!$BC$155:$BC$1048576,0),MATCH((CUADRO!I$5&amp;$E784),'Hoja de Trabajo para listado'!$BC$151:$CB$151,0)),0)+IFERROR(INDEX('Hoja de Trabajo para listado'!$DE$153:$DG$274,MATCH($A784,'Hoja de Trabajo para listado'!$DE$153:$DE$1048576,0),MATCH((CUADRO!I$5&amp;$E784),'Hoja de Trabajo para listado'!$DE$151:$DG$151,0)),0)+IFERROR(INDEX('Hoja de Trabajo para listado'!$CD$155:$DC$1048576,MATCH($A784,'Hoja de Trabajo para listado'!$CD$155:$CD$1048576,0),MATCH((CUADRO!I$5&amp;$E784),'Hoja de Trabajo para listado'!$CD$151:$DC$151,0)),0)</f>
        <v>0</v>
      </c>
      <c r="J784" s="255">
        <f ca="1">+IFERROR(INDEX('Hoja de Trabajo para listado'!$A$155:$Z$1048576,MATCH($A784,'Hoja de Trabajo para listado'!$A$155:$A$1048576,0),MATCH((CUADRO!J$5&amp;$E784),'Hoja de Trabajo para listado'!$A$151:$Z$151,0)),0)+IFERROR(INDEX('Hoja de Trabajo para listado'!$AB$155:$BA$1048576,MATCH($A784,'Hoja de Trabajo para listado'!$AB$155:$AB$1048576,0),MATCH((CUADRO!J$5&amp;$E784),'Hoja de Trabajo para listado'!$AB$151:$BA$151,0)),0)+IFERROR(INDEX('Hoja de Trabajo para listado'!$BC$155:$CB$1048576,MATCH($A784,'Hoja de Trabajo para listado'!$BC$155:$BC$1048576,0),MATCH((CUADRO!J$5&amp;$E784),'Hoja de Trabajo para listado'!$BC$151:$CB$151,0)),0)+IFERROR(INDEX('Hoja de Trabajo para listado'!$DE$153:$DG$274,MATCH($A784,'Hoja de Trabajo para listado'!$DE$153:$DE$1048576,0),MATCH((CUADRO!J$5&amp;$E784),'Hoja de Trabajo para listado'!$DE$151:$DG$151,0)),0)+IFERROR(INDEX('Hoja de Trabajo para listado'!$CD$155:$DC$1048576,MATCH($A784,'Hoja de Trabajo para listado'!$CD$155:$CD$1048576,0),MATCH((CUADRO!J$5&amp;$E784),'Hoja de Trabajo para listado'!$CD$151:$DC$151,0)),0)</f>
        <v>0</v>
      </c>
      <c r="K784" s="255">
        <f ca="1">+IFERROR(INDEX('Hoja de Trabajo para listado'!$A$155:$Z$1048576,MATCH($A784,'Hoja de Trabajo para listado'!$A$155:$A$1048576,0),MATCH((CUADRO!K$5&amp;$E784),'Hoja de Trabajo para listado'!$A$151:$Z$151,0)),0)+IFERROR(INDEX('Hoja de Trabajo para listado'!$AB$155:$BA$1048576,MATCH($A784,'Hoja de Trabajo para listado'!$AB$155:$AB$1048576,0),MATCH((CUADRO!K$5&amp;$E784),'Hoja de Trabajo para listado'!$AB$151:$BA$151,0)),0)+IFERROR(INDEX('Hoja de Trabajo para listado'!$BC$155:$CB$1048576,MATCH($A784,'Hoja de Trabajo para listado'!$BC$155:$BC$1048576,0),MATCH((CUADRO!K$5&amp;$E784),'Hoja de Trabajo para listado'!$BC$151:$CB$151,0)),0)+IFERROR(INDEX('Hoja de Trabajo para listado'!$DE$153:$DG$274,MATCH($A784,'Hoja de Trabajo para listado'!$DE$153:$DE$1048576,0),MATCH((CUADRO!K$5&amp;$E784),'Hoja de Trabajo para listado'!$DE$151:$DG$151,0)),0)+IFERROR(INDEX('Hoja de Trabajo para listado'!$CD$155:$DC$1048576,MATCH($A784,'Hoja de Trabajo para listado'!$CD$155:$CD$1048576,0),MATCH((CUADRO!K$5&amp;$E784),'Hoja de Trabajo para listado'!$CD$151:$DC$151,0)),0)</f>
        <v>0</v>
      </c>
      <c r="L784" s="255">
        <f ca="1">+IFERROR(INDEX('Hoja de Trabajo para listado'!$A$155:$Z$1048576,MATCH($A784,'Hoja de Trabajo para listado'!$A$155:$A$1048576,0),MATCH((CUADRO!L$5&amp;$E784),'Hoja de Trabajo para listado'!$A$151:$Z$151,0)),0)+IFERROR(INDEX('Hoja de Trabajo para listado'!$AB$155:$BA$1048576,MATCH($A784,'Hoja de Trabajo para listado'!$AB$155:$AB$1048576,0),MATCH((CUADRO!L$5&amp;$E784),'Hoja de Trabajo para listado'!$AB$151:$BA$151,0)),0)+IFERROR(INDEX('Hoja de Trabajo para listado'!$BC$155:$CB$1048576,MATCH($A784,'Hoja de Trabajo para listado'!$BC$155:$BC$1048576,0),MATCH((CUADRO!L$5&amp;$E784),'Hoja de Trabajo para listado'!$BC$151:$CB$151,0)),0)+IFERROR(INDEX('Hoja de Trabajo para listado'!$DE$153:$DG$274,MATCH($A784,'Hoja de Trabajo para listado'!$DE$153:$DE$1048576,0),MATCH((CUADRO!L$5&amp;$E784),'Hoja de Trabajo para listado'!$DE$151:$DG$151,0)),0)+IFERROR(INDEX('Hoja de Trabajo para listado'!$CD$155:$DC$1048576,MATCH($A784,'Hoja de Trabajo para listado'!$CD$155:$CD$1048576,0),MATCH((CUADRO!L$5&amp;$E784),'Hoja de Trabajo para listado'!$CD$151:$DC$151,0)),0)</f>
        <v>0</v>
      </c>
      <c r="M784" s="255">
        <f ca="1">+IFERROR(INDEX('Hoja de Trabajo para listado'!$A$155:$Z$1048576,MATCH($A784,'Hoja de Trabajo para listado'!$A$155:$A$1048576,0),MATCH((CUADRO!M$5&amp;$E784),'Hoja de Trabajo para listado'!$A$151:$Z$151,0)),0)+IFERROR(INDEX('Hoja de Trabajo para listado'!$AB$155:$BA$1048576,MATCH($A784,'Hoja de Trabajo para listado'!$AB$155:$AB$1048576,0),MATCH((CUADRO!M$5&amp;$E784),'Hoja de Trabajo para listado'!$AB$151:$BA$151,0)),0)+IFERROR(INDEX('Hoja de Trabajo para listado'!$BC$155:$CB$1048576,MATCH($A784,'Hoja de Trabajo para listado'!$BC$155:$BC$1048576,0),MATCH((CUADRO!M$5&amp;$E784),'Hoja de Trabajo para listado'!$BC$151:$CB$151,0)),0)+IFERROR(INDEX('Hoja de Trabajo para listado'!$DE$153:$DG$274,MATCH($A784,'Hoja de Trabajo para listado'!$DE$153:$DE$1048576,0),MATCH((CUADRO!M$5&amp;$E784),'Hoja de Trabajo para listado'!$DE$151:$DG$151,0)),0)+IFERROR(INDEX('Hoja de Trabajo para listado'!$CD$155:$DC$1048576,MATCH($A784,'Hoja de Trabajo para listado'!$CD$155:$CD$1048576,0),MATCH((CUADRO!M$5&amp;$E784),'Hoja de Trabajo para listado'!$CD$151:$DC$151,0)),0)</f>
        <v>0</v>
      </c>
      <c r="N784" s="255">
        <f ca="1">+IFERROR(INDEX('Hoja de Trabajo para listado'!$A$155:$Z$1048576,MATCH($A784,'Hoja de Trabajo para listado'!$A$155:$A$1048576,0),MATCH((CUADRO!N$5&amp;$E784),'Hoja de Trabajo para listado'!$A$151:$Z$151,0)),0)+IFERROR(INDEX('Hoja de Trabajo para listado'!$AB$155:$BA$1048576,MATCH($A784,'Hoja de Trabajo para listado'!$AB$155:$AB$1048576,0),MATCH((CUADRO!N$5&amp;$E784),'Hoja de Trabajo para listado'!$AB$151:$BA$151,0)),0)+IFERROR(INDEX('Hoja de Trabajo para listado'!$BC$155:$CB$1048576,MATCH($A784,'Hoja de Trabajo para listado'!$BC$155:$BC$1048576,0),MATCH((CUADRO!N$5&amp;$E784),'Hoja de Trabajo para listado'!$BC$151:$CB$151,0)),0)+IFERROR(INDEX('Hoja de Trabajo para listado'!$DE$153:$DG$274,MATCH($A784,'Hoja de Trabajo para listado'!$DE$153:$DE$1048576,0),MATCH((CUADRO!N$5&amp;$E784),'Hoja de Trabajo para listado'!$DE$151:$DG$151,0)),0)+IFERROR(INDEX('Hoja de Trabajo para listado'!$CD$155:$DC$1048576,MATCH($A784,'Hoja de Trabajo para listado'!$CD$155:$CD$1048576,0),MATCH((CUADRO!N$5&amp;$E784),'Hoja de Trabajo para listado'!$CD$151:$DC$151,0)),0)</f>
        <v>0</v>
      </c>
      <c r="O784" s="255">
        <f ca="1">+IFERROR(INDEX('Hoja de Trabajo para listado'!$A$155:$Z$1048576,MATCH($A784,'Hoja de Trabajo para listado'!$A$155:$A$1048576,0),MATCH((CUADRO!O$5&amp;$E784),'Hoja de Trabajo para listado'!$A$151:$Z$151,0)),0)+IFERROR(INDEX('Hoja de Trabajo para listado'!$AB$155:$BA$1048576,MATCH($A784,'Hoja de Trabajo para listado'!$AB$155:$AB$1048576,0),MATCH((CUADRO!O$5&amp;$E784),'Hoja de Trabajo para listado'!$AB$151:$BA$151,0)),0)+IFERROR(INDEX('Hoja de Trabajo para listado'!$BC$155:$CB$1048576,MATCH($A784,'Hoja de Trabajo para listado'!$BC$155:$BC$1048576,0),MATCH((CUADRO!O$5&amp;$E784),'Hoja de Trabajo para listado'!$BC$151:$CB$151,0)),0)+IFERROR(INDEX('Hoja de Trabajo para listado'!$DE$153:$DG$274,MATCH($A784,'Hoja de Trabajo para listado'!$DE$153:$DE$1048576,0),MATCH((CUADRO!O$5&amp;$E784),'Hoja de Trabajo para listado'!$DE$151:$DG$151,0)),0)+IFERROR(INDEX('Hoja de Trabajo para listado'!$CD$155:$DC$1048576,MATCH($A784,'Hoja de Trabajo para listado'!$CD$155:$CD$1048576,0),MATCH((CUADRO!O$5&amp;$E784),'Hoja de Trabajo para listado'!$CD$151:$DC$151,0)),0)</f>
        <v>0</v>
      </c>
      <c r="P784" s="255">
        <f ca="1">+IFERROR(INDEX('Hoja de Trabajo para listado'!$A$155:$Z$1048576,MATCH($A784,'Hoja de Trabajo para listado'!$A$155:$A$1048576,0),MATCH((CUADRO!P$5&amp;$E784),'Hoja de Trabajo para listado'!$A$151:$Z$151,0)),0)+IFERROR(INDEX('Hoja de Trabajo para listado'!$AB$155:$BA$1048576,MATCH($A784,'Hoja de Trabajo para listado'!$AB$155:$AB$1048576,0),MATCH((CUADRO!P$5&amp;$E784),'Hoja de Trabajo para listado'!$AB$151:$BA$151,0)),0)+IFERROR(INDEX('Hoja de Trabajo para listado'!$BC$155:$CB$1048576,MATCH($A784,'Hoja de Trabajo para listado'!$BC$155:$BC$1048576,0),MATCH((CUADRO!P$5&amp;$E784),'Hoja de Trabajo para listado'!$BC$151:$CB$151,0)),0)+IFERROR(INDEX('Hoja de Trabajo para listado'!$DE$153:$DG$274,MATCH($A784,'Hoja de Trabajo para listado'!$DE$153:$DE$1048576,0),MATCH((CUADRO!P$5&amp;$E784),'Hoja de Trabajo para listado'!$DE$151:$DG$151,0)),0)+IFERROR(INDEX('Hoja de Trabajo para listado'!$CD$155:$DC$1048576,MATCH($A784,'Hoja de Trabajo para listado'!$CD$155:$CD$1048576,0),MATCH((CUADRO!P$5&amp;$E784),'Hoja de Trabajo para listado'!$CD$151:$DC$151,0)),0)</f>
        <v>0</v>
      </c>
      <c r="Q784" s="255">
        <f ca="1">+IFERROR(INDEX('Hoja de Trabajo para listado'!$A$155:$Z$1048576,MATCH($A784,'Hoja de Trabajo para listado'!$A$155:$A$1048576,0),MATCH((CUADRO!Q$5&amp;$E784),'Hoja de Trabajo para listado'!$A$151:$Z$151,0)),0)+IFERROR(INDEX('Hoja de Trabajo para listado'!$AB$155:$BA$1048576,MATCH($A784,'Hoja de Trabajo para listado'!$AB$155:$AB$1048576,0),MATCH((CUADRO!Q$5&amp;$E784),'Hoja de Trabajo para listado'!$AB$151:$BA$151,0)),0)+IFERROR(INDEX('Hoja de Trabajo para listado'!$BC$155:$CB$1048576,MATCH($A784,'Hoja de Trabajo para listado'!$BC$155:$BC$1048576,0),MATCH((CUADRO!Q$5&amp;$E784),'Hoja de Trabajo para listado'!$BC$151:$CB$151,0)),0)+IFERROR(INDEX('Hoja de Trabajo para listado'!$DE$153:$DG$274,MATCH($A784,'Hoja de Trabajo para listado'!$DE$153:$DE$1048576,0),MATCH((CUADRO!Q$5&amp;$E784),'Hoja de Trabajo para listado'!$DE$151:$DG$151,0)),0)+IFERROR(INDEX('Hoja de Trabajo para listado'!$CD$155:$DC$1048576,MATCH($A784,'Hoja de Trabajo para listado'!$CD$155:$CD$1048576,0),MATCH((CUADRO!Q$5&amp;$E784),'Hoja de Trabajo para listado'!$CD$151:$DC$151,0)),0)</f>
        <v>0</v>
      </c>
      <c r="R784" s="255">
        <f t="shared" ca="1" si="24"/>
        <v>0</v>
      </c>
      <c r="S784" s="262"/>
      <c r="T784" s="255">
        <f ca="1">+T785</f>
        <v>0</v>
      </c>
      <c r="U784" s="254">
        <f t="shared" si="25"/>
        <v>1</v>
      </c>
      <c r="V784" s="362" t="str">
        <f>+VLOOKUP(A784,bd_lista!$A$3:$E$590,5,FALSE)</f>
        <v>Gobiernos Autonomos Municipales</v>
      </c>
      <c r="W784" s="361" t="str">
        <f>+V784</f>
        <v>Gobiernos Autonomos Municipales</v>
      </c>
      <c r="X784" s="254">
        <f>+VLOOKUP(A784,[2]Sheet1!$A$13:$D$744,4,FALSE)</f>
        <v>0</v>
      </c>
      <c r="Y784" s="254" t="e">
        <f>+VLOOKUP(X784,bd_lista!$A$3:$C$590,3,FALSE)</f>
        <v>#N/A</v>
      </c>
      <c r="Z784" s="316">
        <f>+X784</f>
        <v>0</v>
      </c>
      <c r="AA784" s="317" t="e">
        <f>+Y784</f>
        <v>#N/A</v>
      </c>
    </row>
    <row r="785" spans="1:27" customFormat="1" ht="27" hidden="1" customHeight="1">
      <c r="A785" s="32">
        <v>1503</v>
      </c>
      <c r="B785" s="307"/>
      <c r="C785" s="259" t="str">
        <f>+VLOOKUP(A785,bd_lista!$A$3:$C$590,3,FALSE)</f>
        <v>Gobierno Autónomo Municipal de Yocalla</v>
      </c>
      <c r="D785" s="362"/>
      <c r="E785" s="256" t="s">
        <v>1314</v>
      </c>
      <c r="F785" s="255">
        <f ca="1">+IFERROR(INDEX('Hoja de Trabajo para listado'!$A$155:$Z$1048576,MATCH($A785,'Hoja de Trabajo para listado'!$A$155:$A$1048576,0),MATCH((CUADRO!F$5&amp;$E785),'Hoja de Trabajo para listado'!$A$151:$Z$151,0)),0)+IFERROR(INDEX('Hoja de Trabajo para listado'!$AB$155:$BA$1048576,MATCH($A785,'Hoja de Trabajo para listado'!$AB$155:$AB$1048576,0),MATCH((CUADRO!F$5&amp;$E785),'Hoja de Trabajo para listado'!$AB$151:$BA$151,0)),0)+IFERROR(INDEX('Hoja de Trabajo para listado'!$BC$155:$CB$1048576,MATCH($A785,'Hoja de Trabajo para listado'!$BC$155:$BC$1048576,0),MATCH((CUADRO!F$5&amp;$E785),'Hoja de Trabajo para listado'!$BC$151:$CB$151,0)),0)+IFERROR(INDEX('Hoja de Trabajo para listado'!$DE$153:$DG$274,MATCH($A785,'Hoja de Trabajo para listado'!$DE$153:$DE$1048576,0),MATCH((CUADRO!F$5&amp;$E785),'Hoja de Trabajo para listado'!$DE$151:$DG$151,0)),0)+IFERROR(INDEX('Hoja de Trabajo para listado'!$CD$155:$DC$1048576,MATCH($A785,'Hoja de Trabajo para listado'!$CD$155:$CD$1048576,0),MATCH((CUADRO!F$5&amp;$E785),'Hoja de Trabajo para listado'!$CD$151:$DC$151,0)),0)</f>
        <v>0</v>
      </c>
      <c r="G785" s="255">
        <f ca="1">+IFERROR(INDEX('Hoja de Trabajo para listado'!$A$155:$Z$1048576,MATCH($A785,'Hoja de Trabajo para listado'!$A$155:$A$1048576,0),MATCH((CUADRO!G$5&amp;$E785),'Hoja de Trabajo para listado'!$A$151:$Z$151,0)),0)+IFERROR(INDEX('Hoja de Trabajo para listado'!$AB$155:$BA$1048576,MATCH($A785,'Hoja de Trabajo para listado'!$AB$155:$AB$1048576,0),MATCH((CUADRO!G$5&amp;$E785),'Hoja de Trabajo para listado'!$AB$151:$BA$151,0)),0)+IFERROR(INDEX('Hoja de Trabajo para listado'!$BC$155:$CB$1048576,MATCH($A785,'Hoja de Trabajo para listado'!$BC$155:$BC$1048576,0),MATCH((CUADRO!G$5&amp;$E785),'Hoja de Trabajo para listado'!$BC$151:$CB$151,0)),0)+IFERROR(INDEX('Hoja de Trabajo para listado'!$DE$153:$DG$274,MATCH($A785,'Hoja de Trabajo para listado'!$DE$153:$DE$1048576,0),MATCH((CUADRO!G$5&amp;$E785),'Hoja de Trabajo para listado'!$DE$151:$DG$151,0)),0)+IFERROR(INDEX('Hoja de Trabajo para listado'!$CD$155:$DC$1048576,MATCH($A785,'Hoja de Trabajo para listado'!$CD$155:$CD$1048576,0),MATCH((CUADRO!G$5&amp;$E785),'Hoja de Trabajo para listado'!$CD$151:$DC$151,0)),0)</f>
        <v>0</v>
      </c>
      <c r="H785" s="255">
        <f ca="1">+IFERROR(INDEX('Hoja de Trabajo para listado'!$A$155:$Z$1048576,MATCH($A785,'Hoja de Trabajo para listado'!$A$155:$A$1048576,0),MATCH((CUADRO!H$5&amp;$E785),'Hoja de Trabajo para listado'!$A$151:$Z$151,0)),0)+IFERROR(INDEX('Hoja de Trabajo para listado'!$AB$155:$BA$1048576,MATCH($A785,'Hoja de Trabajo para listado'!$AB$155:$AB$1048576,0),MATCH((CUADRO!H$5&amp;$E785),'Hoja de Trabajo para listado'!$AB$151:$BA$151,0)),0)+IFERROR(INDEX('Hoja de Trabajo para listado'!$BC$155:$CB$1048576,MATCH($A785,'Hoja de Trabajo para listado'!$BC$155:$BC$1048576,0),MATCH((CUADRO!H$5&amp;$E785),'Hoja de Trabajo para listado'!$BC$151:$CB$151,0)),0)+IFERROR(INDEX('Hoja de Trabajo para listado'!$DE$153:$DG$274,MATCH($A785,'Hoja de Trabajo para listado'!$DE$153:$DE$1048576,0),MATCH((CUADRO!H$5&amp;$E785),'Hoja de Trabajo para listado'!$DE$151:$DG$151,0)),0)+IFERROR(INDEX('Hoja de Trabajo para listado'!$CD$155:$DC$1048576,MATCH($A785,'Hoja de Trabajo para listado'!$CD$155:$CD$1048576,0),MATCH((CUADRO!H$5&amp;$E785),'Hoja de Trabajo para listado'!$CD$151:$DC$151,0)),0)</f>
        <v>0</v>
      </c>
      <c r="I785" s="255">
        <f ca="1">+IFERROR(INDEX('Hoja de Trabajo para listado'!$A$155:$Z$1048576,MATCH($A785,'Hoja de Trabajo para listado'!$A$155:$A$1048576,0),MATCH((CUADRO!I$5&amp;$E785),'Hoja de Trabajo para listado'!$A$151:$Z$151,0)),0)+IFERROR(INDEX('Hoja de Trabajo para listado'!$AB$155:$BA$1048576,MATCH($A785,'Hoja de Trabajo para listado'!$AB$155:$AB$1048576,0),MATCH((CUADRO!I$5&amp;$E785),'Hoja de Trabajo para listado'!$AB$151:$BA$151,0)),0)+IFERROR(INDEX('Hoja de Trabajo para listado'!$BC$155:$CB$1048576,MATCH($A785,'Hoja de Trabajo para listado'!$BC$155:$BC$1048576,0),MATCH((CUADRO!I$5&amp;$E785),'Hoja de Trabajo para listado'!$BC$151:$CB$151,0)),0)+IFERROR(INDEX('Hoja de Trabajo para listado'!$DE$153:$DG$274,MATCH($A785,'Hoja de Trabajo para listado'!$DE$153:$DE$1048576,0),MATCH((CUADRO!I$5&amp;$E785),'Hoja de Trabajo para listado'!$DE$151:$DG$151,0)),0)+IFERROR(INDEX('Hoja de Trabajo para listado'!$CD$155:$DC$1048576,MATCH($A785,'Hoja de Trabajo para listado'!$CD$155:$CD$1048576,0),MATCH((CUADRO!I$5&amp;$E785),'Hoja de Trabajo para listado'!$CD$151:$DC$151,0)),0)</f>
        <v>0</v>
      </c>
      <c r="J785" s="255">
        <f ca="1">+IFERROR(INDEX('Hoja de Trabajo para listado'!$A$155:$Z$1048576,MATCH($A785,'Hoja de Trabajo para listado'!$A$155:$A$1048576,0),MATCH((CUADRO!J$5&amp;$E785),'Hoja de Trabajo para listado'!$A$151:$Z$151,0)),0)+IFERROR(INDEX('Hoja de Trabajo para listado'!$AB$155:$BA$1048576,MATCH($A785,'Hoja de Trabajo para listado'!$AB$155:$AB$1048576,0),MATCH((CUADRO!J$5&amp;$E785),'Hoja de Trabajo para listado'!$AB$151:$BA$151,0)),0)+IFERROR(INDEX('Hoja de Trabajo para listado'!$BC$155:$CB$1048576,MATCH($A785,'Hoja de Trabajo para listado'!$BC$155:$BC$1048576,0),MATCH((CUADRO!J$5&amp;$E785),'Hoja de Trabajo para listado'!$BC$151:$CB$151,0)),0)+IFERROR(INDEX('Hoja de Trabajo para listado'!$DE$153:$DG$274,MATCH($A785,'Hoja de Trabajo para listado'!$DE$153:$DE$1048576,0),MATCH((CUADRO!J$5&amp;$E785),'Hoja de Trabajo para listado'!$DE$151:$DG$151,0)),0)+IFERROR(INDEX('Hoja de Trabajo para listado'!$CD$155:$DC$1048576,MATCH($A785,'Hoja de Trabajo para listado'!$CD$155:$CD$1048576,0),MATCH((CUADRO!J$5&amp;$E785),'Hoja de Trabajo para listado'!$CD$151:$DC$151,0)),0)</f>
        <v>0</v>
      </c>
      <c r="K785" s="255">
        <f ca="1">+IFERROR(INDEX('Hoja de Trabajo para listado'!$A$155:$Z$1048576,MATCH($A785,'Hoja de Trabajo para listado'!$A$155:$A$1048576,0),MATCH((CUADRO!K$5&amp;$E785),'Hoja de Trabajo para listado'!$A$151:$Z$151,0)),0)+IFERROR(INDEX('Hoja de Trabajo para listado'!$AB$155:$BA$1048576,MATCH($A785,'Hoja de Trabajo para listado'!$AB$155:$AB$1048576,0),MATCH((CUADRO!K$5&amp;$E785),'Hoja de Trabajo para listado'!$AB$151:$BA$151,0)),0)+IFERROR(INDEX('Hoja de Trabajo para listado'!$BC$155:$CB$1048576,MATCH($A785,'Hoja de Trabajo para listado'!$BC$155:$BC$1048576,0),MATCH((CUADRO!K$5&amp;$E785),'Hoja de Trabajo para listado'!$BC$151:$CB$151,0)),0)+IFERROR(INDEX('Hoja de Trabajo para listado'!$DE$153:$DG$274,MATCH($A785,'Hoja de Trabajo para listado'!$DE$153:$DE$1048576,0),MATCH((CUADRO!K$5&amp;$E785),'Hoja de Trabajo para listado'!$DE$151:$DG$151,0)),0)+IFERROR(INDEX('Hoja de Trabajo para listado'!$CD$155:$DC$1048576,MATCH($A785,'Hoja de Trabajo para listado'!$CD$155:$CD$1048576,0),MATCH((CUADRO!K$5&amp;$E785),'Hoja de Trabajo para listado'!$CD$151:$DC$151,0)),0)</f>
        <v>0</v>
      </c>
      <c r="L785" s="255">
        <f ca="1">+IFERROR(INDEX('Hoja de Trabajo para listado'!$A$155:$Z$1048576,MATCH($A785,'Hoja de Trabajo para listado'!$A$155:$A$1048576,0),MATCH((CUADRO!L$5&amp;$E785),'Hoja de Trabajo para listado'!$A$151:$Z$151,0)),0)+IFERROR(INDEX('Hoja de Trabajo para listado'!$AB$155:$BA$1048576,MATCH($A785,'Hoja de Trabajo para listado'!$AB$155:$AB$1048576,0),MATCH((CUADRO!L$5&amp;$E785),'Hoja de Trabajo para listado'!$AB$151:$BA$151,0)),0)+IFERROR(INDEX('Hoja de Trabajo para listado'!$BC$155:$CB$1048576,MATCH($A785,'Hoja de Trabajo para listado'!$BC$155:$BC$1048576,0),MATCH((CUADRO!L$5&amp;$E785),'Hoja de Trabajo para listado'!$BC$151:$CB$151,0)),0)+IFERROR(INDEX('Hoja de Trabajo para listado'!$DE$153:$DG$274,MATCH($A785,'Hoja de Trabajo para listado'!$DE$153:$DE$1048576,0),MATCH((CUADRO!L$5&amp;$E785),'Hoja de Trabajo para listado'!$DE$151:$DG$151,0)),0)+IFERROR(INDEX('Hoja de Trabajo para listado'!$CD$155:$DC$1048576,MATCH($A785,'Hoja de Trabajo para listado'!$CD$155:$CD$1048576,0),MATCH((CUADRO!L$5&amp;$E785),'Hoja de Trabajo para listado'!$CD$151:$DC$151,0)),0)</f>
        <v>0</v>
      </c>
      <c r="M785" s="255">
        <f ca="1">+IFERROR(INDEX('Hoja de Trabajo para listado'!$A$155:$Z$1048576,MATCH($A785,'Hoja de Trabajo para listado'!$A$155:$A$1048576,0),MATCH((CUADRO!M$5&amp;$E785),'Hoja de Trabajo para listado'!$A$151:$Z$151,0)),0)+IFERROR(INDEX('Hoja de Trabajo para listado'!$AB$155:$BA$1048576,MATCH($A785,'Hoja de Trabajo para listado'!$AB$155:$AB$1048576,0),MATCH((CUADRO!M$5&amp;$E785),'Hoja de Trabajo para listado'!$AB$151:$BA$151,0)),0)+IFERROR(INDEX('Hoja de Trabajo para listado'!$BC$155:$CB$1048576,MATCH($A785,'Hoja de Trabajo para listado'!$BC$155:$BC$1048576,0),MATCH((CUADRO!M$5&amp;$E785),'Hoja de Trabajo para listado'!$BC$151:$CB$151,0)),0)+IFERROR(INDEX('Hoja de Trabajo para listado'!$DE$153:$DG$274,MATCH($A785,'Hoja de Trabajo para listado'!$DE$153:$DE$1048576,0),MATCH((CUADRO!M$5&amp;$E785),'Hoja de Trabajo para listado'!$DE$151:$DG$151,0)),0)+IFERROR(INDEX('Hoja de Trabajo para listado'!$CD$155:$DC$1048576,MATCH($A785,'Hoja de Trabajo para listado'!$CD$155:$CD$1048576,0),MATCH((CUADRO!M$5&amp;$E785),'Hoja de Trabajo para listado'!$CD$151:$DC$151,0)),0)</f>
        <v>0</v>
      </c>
      <c r="N785" s="255">
        <f ca="1">+IFERROR(INDEX('Hoja de Trabajo para listado'!$A$155:$Z$1048576,MATCH($A785,'Hoja de Trabajo para listado'!$A$155:$A$1048576,0),MATCH((CUADRO!N$5&amp;$E785),'Hoja de Trabajo para listado'!$A$151:$Z$151,0)),0)+IFERROR(INDEX('Hoja de Trabajo para listado'!$AB$155:$BA$1048576,MATCH($A785,'Hoja de Trabajo para listado'!$AB$155:$AB$1048576,0),MATCH((CUADRO!N$5&amp;$E785),'Hoja de Trabajo para listado'!$AB$151:$BA$151,0)),0)+IFERROR(INDEX('Hoja de Trabajo para listado'!$BC$155:$CB$1048576,MATCH($A785,'Hoja de Trabajo para listado'!$BC$155:$BC$1048576,0),MATCH((CUADRO!N$5&amp;$E785),'Hoja de Trabajo para listado'!$BC$151:$CB$151,0)),0)+IFERROR(INDEX('Hoja de Trabajo para listado'!$DE$153:$DG$274,MATCH($A785,'Hoja de Trabajo para listado'!$DE$153:$DE$1048576,0),MATCH((CUADRO!N$5&amp;$E785),'Hoja de Trabajo para listado'!$DE$151:$DG$151,0)),0)+IFERROR(INDEX('Hoja de Trabajo para listado'!$CD$155:$DC$1048576,MATCH($A785,'Hoja de Trabajo para listado'!$CD$155:$CD$1048576,0),MATCH((CUADRO!N$5&amp;$E785),'Hoja de Trabajo para listado'!$CD$151:$DC$151,0)),0)</f>
        <v>0</v>
      </c>
      <c r="O785" s="255">
        <f ca="1">+IFERROR(INDEX('Hoja de Trabajo para listado'!$A$155:$Z$1048576,MATCH($A785,'Hoja de Trabajo para listado'!$A$155:$A$1048576,0),MATCH((CUADRO!O$5&amp;$E785),'Hoja de Trabajo para listado'!$A$151:$Z$151,0)),0)+IFERROR(INDEX('Hoja de Trabajo para listado'!$AB$155:$BA$1048576,MATCH($A785,'Hoja de Trabajo para listado'!$AB$155:$AB$1048576,0),MATCH((CUADRO!O$5&amp;$E785),'Hoja de Trabajo para listado'!$AB$151:$BA$151,0)),0)+IFERROR(INDEX('Hoja de Trabajo para listado'!$BC$155:$CB$1048576,MATCH($A785,'Hoja de Trabajo para listado'!$BC$155:$BC$1048576,0),MATCH((CUADRO!O$5&amp;$E785),'Hoja de Trabajo para listado'!$BC$151:$CB$151,0)),0)+IFERROR(INDEX('Hoja de Trabajo para listado'!$DE$153:$DG$274,MATCH($A785,'Hoja de Trabajo para listado'!$DE$153:$DE$1048576,0),MATCH((CUADRO!O$5&amp;$E785),'Hoja de Trabajo para listado'!$DE$151:$DG$151,0)),0)+IFERROR(INDEX('Hoja de Trabajo para listado'!$CD$155:$DC$1048576,MATCH($A785,'Hoja de Trabajo para listado'!$CD$155:$CD$1048576,0),MATCH((CUADRO!O$5&amp;$E785),'Hoja de Trabajo para listado'!$CD$151:$DC$151,0)),0)</f>
        <v>0</v>
      </c>
      <c r="P785" s="255">
        <f ca="1">+IFERROR(INDEX('Hoja de Trabajo para listado'!$A$155:$Z$1048576,MATCH($A785,'Hoja de Trabajo para listado'!$A$155:$A$1048576,0),MATCH((CUADRO!P$5&amp;$E785),'Hoja de Trabajo para listado'!$A$151:$Z$151,0)),0)+IFERROR(INDEX('Hoja de Trabajo para listado'!$AB$155:$BA$1048576,MATCH($A785,'Hoja de Trabajo para listado'!$AB$155:$AB$1048576,0),MATCH((CUADRO!P$5&amp;$E785),'Hoja de Trabajo para listado'!$AB$151:$BA$151,0)),0)+IFERROR(INDEX('Hoja de Trabajo para listado'!$BC$155:$CB$1048576,MATCH($A785,'Hoja de Trabajo para listado'!$BC$155:$BC$1048576,0),MATCH((CUADRO!P$5&amp;$E785),'Hoja de Trabajo para listado'!$BC$151:$CB$151,0)),0)+IFERROR(INDEX('Hoja de Trabajo para listado'!$DE$153:$DG$274,MATCH($A785,'Hoja de Trabajo para listado'!$DE$153:$DE$1048576,0),MATCH((CUADRO!P$5&amp;$E785),'Hoja de Trabajo para listado'!$DE$151:$DG$151,0)),0)+IFERROR(INDEX('Hoja de Trabajo para listado'!$CD$155:$DC$1048576,MATCH($A785,'Hoja de Trabajo para listado'!$CD$155:$CD$1048576,0),MATCH((CUADRO!P$5&amp;$E785),'Hoja de Trabajo para listado'!$CD$151:$DC$151,0)),0)</f>
        <v>0</v>
      </c>
      <c r="Q785" s="255">
        <f ca="1">+IFERROR(INDEX('Hoja de Trabajo para listado'!$A$155:$Z$1048576,MATCH($A785,'Hoja de Trabajo para listado'!$A$155:$A$1048576,0),MATCH((CUADRO!Q$5&amp;$E785),'Hoja de Trabajo para listado'!$A$151:$Z$151,0)),0)+IFERROR(INDEX('Hoja de Trabajo para listado'!$AB$155:$BA$1048576,MATCH($A785,'Hoja de Trabajo para listado'!$AB$155:$AB$1048576,0),MATCH((CUADRO!Q$5&amp;$E785),'Hoja de Trabajo para listado'!$AB$151:$BA$151,0)),0)+IFERROR(INDEX('Hoja de Trabajo para listado'!$BC$155:$CB$1048576,MATCH($A785,'Hoja de Trabajo para listado'!$BC$155:$BC$1048576,0),MATCH((CUADRO!Q$5&amp;$E785),'Hoja de Trabajo para listado'!$BC$151:$CB$151,0)),0)+IFERROR(INDEX('Hoja de Trabajo para listado'!$DE$153:$DG$274,MATCH($A785,'Hoja de Trabajo para listado'!$DE$153:$DE$1048576,0),MATCH((CUADRO!Q$5&amp;$E785),'Hoja de Trabajo para listado'!$DE$151:$DG$151,0)),0)+IFERROR(INDEX('Hoja de Trabajo para listado'!$CD$155:$DC$1048576,MATCH($A785,'Hoja de Trabajo para listado'!$CD$155:$CD$1048576,0),MATCH((CUADRO!Q$5&amp;$E785),'Hoja de Trabajo para listado'!$CD$151:$DC$151,0)),0)</f>
        <v>0</v>
      </c>
      <c r="R785" s="255">
        <f t="shared" ca="1" si="24"/>
        <v>0</v>
      </c>
      <c r="S785" s="262">
        <f ca="1">+R784+R785</f>
        <v>0</v>
      </c>
      <c r="T785" s="255">
        <f ca="1">+S785</f>
        <v>0</v>
      </c>
      <c r="U785" s="254">
        <f t="shared" si="25"/>
        <v>2</v>
      </c>
      <c r="V785" s="362" t="str">
        <f>+VLOOKUP(A785,bd_lista!$A$3:$E$590,5,FALSE)</f>
        <v>Gobiernos Autonomos Municipales</v>
      </c>
      <c r="W785" s="362"/>
      <c r="X785" s="254">
        <f>+VLOOKUP(A785,[2]Sheet1!$A$13:$D$744,4,FALSE)</f>
        <v>0</v>
      </c>
      <c r="Y785" s="254" t="e">
        <f>+VLOOKUP(X785,bd_lista!$A$3:$C$590,3,FALSE)</f>
        <v>#N/A</v>
      </c>
      <c r="Z785" s="314"/>
      <c r="AA785" s="315"/>
    </row>
    <row r="786" spans="1:27" customFormat="1" ht="15" hidden="1" customHeight="1">
      <c r="A786" s="32">
        <v>1504</v>
      </c>
      <c r="B786" s="306">
        <f>+A786</f>
        <v>1504</v>
      </c>
      <c r="C786" s="259" t="str">
        <f>+VLOOKUP(A786,bd_lista!$A$3:$C$590,3,FALSE)</f>
        <v>Gobierno Autónomo Municipal de Urmiri</v>
      </c>
      <c r="D786" s="361" t="str">
        <f>+C786</f>
        <v>Gobierno Autónomo Municipal de Urmiri</v>
      </c>
      <c r="E786" s="254" t="s">
        <v>1313</v>
      </c>
      <c r="F786" s="255">
        <f ca="1">+IFERROR(INDEX('Hoja de Trabajo para listado'!$A$155:$Z$1048576,MATCH($A786,'Hoja de Trabajo para listado'!$A$155:$A$1048576,0),MATCH((CUADRO!F$5&amp;$E786),'Hoja de Trabajo para listado'!$A$151:$Z$151,0)),0)+IFERROR(INDEX('Hoja de Trabajo para listado'!$AB$155:$BA$1048576,MATCH($A786,'Hoja de Trabajo para listado'!$AB$155:$AB$1048576,0),MATCH((CUADRO!F$5&amp;$E786),'Hoja de Trabajo para listado'!$AB$151:$BA$151,0)),0)+IFERROR(INDEX('Hoja de Trabajo para listado'!$BC$155:$CB$1048576,MATCH($A786,'Hoja de Trabajo para listado'!$BC$155:$BC$1048576,0),MATCH((CUADRO!F$5&amp;$E786),'Hoja de Trabajo para listado'!$BC$151:$CB$151,0)),0)+IFERROR(INDEX('Hoja de Trabajo para listado'!$DE$153:$DG$274,MATCH($A786,'Hoja de Trabajo para listado'!$DE$153:$DE$1048576,0),MATCH((CUADRO!F$5&amp;$E786),'Hoja de Trabajo para listado'!$DE$151:$DG$151,0)),0)+IFERROR(INDEX('Hoja de Trabajo para listado'!$CD$155:$DC$1048576,MATCH($A786,'Hoja de Trabajo para listado'!$CD$155:$CD$1048576,0),MATCH((CUADRO!F$5&amp;$E786),'Hoja de Trabajo para listado'!$CD$151:$DC$151,0)),0)</f>
        <v>0</v>
      </c>
      <c r="G786" s="255">
        <f ca="1">+IFERROR(INDEX('Hoja de Trabajo para listado'!$A$155:$Z$1048576,MATCH($A786,'Hoja de Trabajo para listado'!$A$155:$A$1048576,0),MATCH((CUADRO!G$5&amp;$E786),'Hoja de Trabajo para listado'!$A$151:$Z$151,0)),0)+IFERROR(INDEX('Hoja de Trabajo para listado'!$AB$155:$BA$1048576,MATCH($A786,'Hoja de Trabajo para listado'!$AB$155:$AB$1048576,0),MATCH((CUADRO!G$5&amp;$E786),'Hoja de Trabajo para listado'!$AB$151:$BA$151,0)),0)+IFERROR(INDEX('Hoja de Trabajo para listado'!$BC$155:$CB$1048576,MATCH($A786,'Hoja de Trabajo para listado'!$BC$155:$BC$1048576,0),MATCH((CUADRO!G$5&amp;$E786),'Hoja de Trabajo para listado'!$BC$151:$CB$151,0)),0)+IFERROR(INDEX('Hoja de Trabajo para listado'!$DE$153:$DG$274,MATCH($A786,'Hoja de Trabajo para listado'!$DE$153:$DE$1048576,0),MATCH((CUADRO!G$5&amp;$E786),'Hoja de Trabajo para listado'!$DE$151:$DG$151,0)),0)+IFERROR(INDEX('Hoja de Trabajo para listado'!$CD$155:$DC$1048576,MATCH($A786,'Hoja de Trabajo para listado'!$CD$155:$CD$1048576,0),MATCH((CUADRO!G$5&amp;$E786),'Hoja de Trabajo para listado'!$CD$151:$DC$151,0)),0)</f>
        <v>0</v>
      </c>
      <c r="H786" s="255">
        <f ca="1">+IFERROR(INDEX('Hoja de Trabajo para listado'!$A$155:$Z$1048576,MATCH($A786,'Hoja de Trabajo para listado'!$A$155:$A$1048576,0),MATCH((CUADRO!H$5&amp;$E786),'Hoja de Trabajo para listado'!$A$151:$Z$151,0)),0)+IFERROR(INDEX('Hoja de Trabajo para listado'!$AB$155:$BA$1048576,MATCH($A786,'Hoja de Trabajo para listado'!$AB$155:$AB$1048576,0),MATCH((CUADRO!H$5&amp;$E786),'Hoja de Trabajo para listado'!$AB$151:$BA$151,0)),0)+IFERROR(INDEX('Hoja de Trabajo para listado'!$BC$155:$CB$1048576,MATCH($A786,'Hoja de Trabajo para listado'!$BC$155:$BC$1048576,0),MATCH((CUADRO!H$5&amp;$E786),'Hoja de Trabajo para listado'!$BC$151:$CB$151,0)),0)+IFERROR(INDEX('Hoja de Trabajo para listado'!$DE$153:$DG$274,MATCH($A786,'Hoja de Trabajo para listado'!$DE$153:$DE$1048576,0),MATCH((CUADRO!H$5&amp;$E786),'Hoja de Trabajo para listado'!$DE$151:$DG$151,0)),0)+IFERROR(INDEX('Hoja de Trabajo para listado'!$CD$155:$DC$1048576,MATCH($A786,'Hoja de Trabajo para listado'!$CD$155:$CD$1048576,0),MATCH((CUADRO!H$5&amp;$E786),'Hoja de Trabajo para listado'!$CD$151:$DC$151,0)),0)</f>
        <v>0</v>
      </c>
      <c r="I786" s="255">
        <f ca="1">+IFERROR(INDEX('Hoja de Trabajo para listado'!$A$155:$Z$1048576,MATCH($A786,'Hoja de Trabajo para listado'!$A$155:$A$1048576,0),MATCH((CUADRO!I$5&amp;$E786),'Hoja de Trabajo para listado'!$A$151:$Z$151,0)),0)+IFERROR(INDEX('Hoja de Trabajo para listado'!$AB$155:$BA$1048576,MATCH($A786,'Hoja de Trabajo para listado'!$AB$155:$AB$1048576,0),MATCH((CUADRO!I$5&amp;$E786),'Hoja de Trabajo para listado'!$AB$151:$BA$151,0)),0)+IFERROR(INDEX('Hoja de Trabajo para listado'!$BC$155:$CB$1048576,MATCH($A786,'Hoja de Trabajo para listado'!$BC$155:$BC$1048576,0),MATCH((CUADRO!I$5&amp;$E786),'Hoja de Trabajo para listado'!$BC$151:$CB$151,0)),0)+IFERROR(INDEX('Hoja de Trabajo para listado'!$DE$153:$DG$274,MATCH($A786,'Hoja de Trabajo para listado'!$DE$153:$DE$1048576,0),MATCH((CUADRO!I$5&amp;$E786),'Hoja de Trabajo para listado'!$DE$151:$DG$151,0)),0)+IFERROR(INDEX('Hoja de Trabajo para listado'!$CD$155:$DC$1048576,MATCH($A786,'Hoja de Trabajo para listado'!$CD$155:$CD$1048576,0),MATCH((CUADRO!I$5&amp;$E786),'Hoja de Trabajo para listado'!$CD$151:$DC$151,0)),0)</f>
        <v>0</v>
      </c>
      <c r="J786" s="255">
        <f ca="1">+IFERROR(INDEX('Hoja de Trabajo para listado'!$A$155:$Z$1048576,MATCH($A786,'Hoja de Trabajo para listado'!$A$155:$A$1048576,0),MATCH((CUADRO!J$5&amp;$E786),'Hoja de Trabajo para listado'!$A$151:$Z$151,0)),0)+IFERROR(INDEX('Hoja de Trabajo para listado'!$AB$155:$BA$1048576,MATCH($A786,'Hoja de Trabajo para listado'!$AB$155:$AB$1048576,0),MATCH((CUADRO!J$5&amp;$E786),'Hoja de Trabajo para listado'!$AB$151:$BA$151,0)),0)+IFERROR(INDEX('Hoja de Trabajo para listado'!$BC$155:$CB$1048576,MATCH($A786,'Hoja de Trabajo para listado'!$BC$155:$BC$1048576,0),MATCH((CUADRO!J$5&amp;$E786),'Hoja de Trabajo para listado'!$BC$151:$CB$151,0)),0)+IFERROR(INDEX('Hoja de Trabajo para listado'!$DE$153:$DG$274,MATCH($A786,'Hoja de Trabajo para listado'!$DE$153:$DE$1048576,0),MATCH((CUADRO!J$5&amp;$E786),'Hoja de Trabajo para listado'!$DE$151:$DG$151,0)),0)+IFERROR(INDEX('Hoja de Trabajo para listado'!$CD$155:$DC$1048576,MATCH($A786,'Hoja de Trabajo para listado'!$CD$155:$CD$1048576,0),MATCH((CUADRO!J$5&amp;$E786),'Hoja de Trabajo para listado'!$CD$151:$DC$151,0)),0)</f>
        <v>0</v>
      </c>
      <c r="K786" s="255">
        <f ca="1">+IFERROR(INDEX('Hoja de Trabajo para listado'!$A$155:$Z$1048576,MATCH($A786,'Hoja de Trabajo para listado'!$A$155:$A$1048576,0),MATCH((CUADRO!K$5&amp;$E786),'Hoja de Trabajo para listado'!$A$151:$Z$151,0)),0)+IFERROR(INDEX('Hoja de Trabajo para listado'!$AB$155:$BA$1048576,MATCH($A786,'Hoja de Trabajo para listado'!$AB$155:$AB$1048576,0),MATCH((CUADRO!K$5&amp;$E786),'Hoja de Trabajo para listado'!$AB$151:$BA$151,0)),0)+IFERROR(INDEX('Hoja de Trabajo para listado'!$BC$155:$CB$1048576,MATCH($A786,'Hoja de Trabajo para listado'!$BC$155:$BC$1048576,0),MATCH((CUADRO!K$5&amp;$E786),'Hoja de Trabajo para listado'!$BC$151:$CB$151,0)),0)+IFERROR(INDEX('Hoja de Trabajo para listado'!$DE$153:$DG$274,MATCH($A786,'Hoja de Trabajo para listado'!$DE$153:$DE$1048576,0),MATCH((CUADRO!K$5&amp;$E786),'Hoja de Trabajo para listado'!$DE$151:$DG$151,0)),0)+IFERROR(INDEX('Hoja de Trabajo para listado'!$CD$155:$DC$1048576,MATCH($A786,'Hoja de Trabajo para listado'!$CD$155:$CD$1048576,0),MATCH((CUADRO!K$5&amp;$E786),'Hoja de Trabajo para listado'!$CD$151:$DC$151,0)),0)</f>
        <v>0</v>
      </c>
      <c r="L786" s="255">
        <f ca="1">+IFERROR(INDEX('Hoja de Trabajo para listado'!$A$155:$Z$1048576,MATCH($A786,'Hoja de Trabajo para listado'!$A$155:$A$1048576,0),MATCH((CUADRO!L$5&amp;$E786),'Hoja de Trabajo para listado'!$A$151:$Z$151,0)),0)+IFERROR(INDEX('Hoja de Trabajo para listado'!$AB$155:$BA$1048576,MATCH($A786,'Hoja de Trabajo para listado'!$AB$155:$AB$1048576,0),MATCH((CUADRO!L$5&amp;$E786),'Hoja de Trabajo para listado'!$AB$151:$BA$151,0)),0)+IFERROR(INDEX('Hoja de Trabajo para listado'!$BC$155:$CB$1048576,MATCH($A786,'Hoja de Trabajo para listado'!$BC$155:$BC$1048576,0),MATCH((CUADRO!L$5&amp;$E786),'Hoja de Trabajo para listado'!$BC$151:$CB$151,0)),0)+IFERROR(INDEX('Hoja de Trabajo para listado'!$DE$153:$DG$274,MATCH($A786,'Hoja de Trabajo para listado'!$DE$153:$DE$1048576,0),MATCH((CUADRO!L$5&amp;$E786),'Hoja de Trabajo para listado'!$DE$151:$DG$151,0)),0)+IFERROR(INDEX('Hoja de Trabajo para listado'!$CD$155:$DC$1048576,MATCH($A786,'Hoja de Trabajo para listado'!$CD$155:$CD$1048576,0),MATCH((CUADRO!L$5&amp;$E786),'Hoja de Trabajo para listado'!$CD$151:$DC$151,0)),0)</f>
        <v>0</v>
      </c>
      <c r="M786" s="255">
        <f ca="1">+IFERROR(INDEX('Hoja de Trabajo para listado'!$A$155:$Z$1048576,MATCH($A786,'Hoja de Trabajo para listado'!$A$155:$A$1048576,0),MATCH((CUADRO!M$5&amp;$E786),'Hoja de Trabajo para listado'!$A$151:$Z$151,0)),0)+IFERROR(INDEX('Hoja de Trabajo para listado'!$AB$155:$BA$1048576,MATCH($A786,'Hoja de Trabajo para listado'!$AB$155:$AB$1048576,0),MATCH((CUADRO!M$5&amp;$E786),'Hoja de Trabajo para listado'!$AB$151:$BA$151,0)),0)+IFERROR(INDEX('Hoja de Trabajo para listado'!$BC$155:$CB$1048576,MATCH($A786,'Hoja de Trabajo para listado'!$BC$155:$BC$1048576,0),MATCH((CUADRO!M$5&amp;$E786),'Hoja de Trabajo para listado'!$BC$151:$CB$151,0)),0)+IFERROR(INDEX('Hoja de Trabajo para listado'!$DE$153:$DG$274,MATCH($A786,'Hoja de Trabajo para listado'!$DE$153:$DE$1048576,0),MATCH((CUADRO!M$5&amp;$E786),'Hoja de Trabajo para listado'!$DE$151:$DG$151,0)),0)+IFERROR(INDEX('Hoja de Trabajo para listado'!$CD$155:$DC$1048576,MATCH($A786,'Hoja de Trabajo para listado'!$CD$155:$CD$1048576,0),MATCH((CUADRO!M$5&amp;$E786),'Hoja de Trabajo para listado'!$CD$151:$DC$151,0)),0)</f>
        <v>0</v>
      </c>
      <c r="N786" s="255">
        <f ca="1">+IFERROR(INDEX('Hoja de Trabajo para listado'!$A$155:$Z$1048576,MATCH($A786,'Hoja de Trabajo para listado'!$A$155:$A$1048576,0),MATCH((CUADRO!N$5&amp;$E786),'Hoja de Trabajo para listado'!$A$151:$Z$151,0)),0)+IFERROR(INDEX('Hoja de Trabajo para listado'!$AB$155:$BA$1048576,MATCH($A786,'Hoja de Trabajo para listado'!$AB$155:$AB$1048576,0),MATCH((CUADRO!N$5&amp;$E786),'Hoja de Trabajo para listado'!$AB$151:$BA$151,0)),0)+IFERROR(INDEX('Hoja de Trabajo para listado'!$BC$155:$CB$1048576,MATCH($A786,'Hoja de Trabajo para listado'!$BC$155:$BC$1048576,0),MATCH((CUADRO!N$5&amp;$E786),'Hoja de Trabajo para listado'!$BC$151:$CB$151,0)),0)+IFERROR(INDEX('Hoja de Trabajo para listado'!$DE$153:$DG$274,MATCH($A786,'Hoja de Trabajo para listado'!$DE$153:$DE$1048576,0),MATCH((CUADRO!N$5&amp;$E786),'Hoja de Trabajo para listado'!$DE$151:$DG$151,0)),0)+IFERROR(INDEX('Hoja de Trabajo para listado'!$CD$155:$DC$1048576,MATCH($A786,'Hoja de Trabajo para listado'!$CD$155:$CD$1048576,0),MATCH((CUADRO!N$5&amp;$E786),'Hoja de Trabajo para listado'!$CD$151:$DC$151,0)),0)</f>
        <v>0</v>
      </c>
      <c r="O786" s="255">
        <f ca="1">+IFERROR(INDEX('Hoja de Trabajo para listado'!$A$155:$Z$1048576,MATCH($A786,'Hoja de Trabajo para listado'!$A$155:$A$1048576,0),MATCH((CUADRO!O$5&amp;$E786),'Hoja de Trabajo para listado'!$A$151:$Z$151,0)),0)+IFERROR(INDEX('Hoja de Trabajo para listado'!$AB$155:$BA$1048576,MATCH($A786,'Hoja de Trabajo para listado'!$AB$155:$AB$1048576,0),MATCH((CUADRO!O$5&amp;$E786),'Hoja de Trabajo para listado'!$AB$151:$BA$151,0)),0)+IFERROR(INDEX('Hoja de Trabajo para listado'!$BC$155:$CB$1048576,MATCH($A786,'Hoja de Trabajo para listado'!$BC$155:$BC$1048576,0),MATCH((CUADRO!O$5&amp;$E786),'Hoja de Trabajo para listado'!$BC$151:$CB$151,0)),0)+IFERROR(INDEX('Hoja de Trabajo para listado'!$DE$153:$DG$274,MATCH($A786,'Hoja de Trabajo para listado'!$DE$153:$DE$1048576,0),MATCH((CUADRO!O$5&amp;$E786),'Hoja de Trabajo para listado'!$DE$151:$DG$151,0)),0)+IFERROR(INDEX('Hoja de Trabajo para listado'!$CD$155:$DC$1048576,MATCH($A786,'Hoja de Trabajo para listado'!$CD$155:$CD$1048576,0),MATCH((CUADRO!O$5&amp;$E786),'Hoja de Trabajo para listado'!$CD$151:$DC$151,0)),0)</f>
        <v>0</v>
      </c>
      <c r="P786" s="255">
        <f ca="1">+IFERROR(INDEX('Hoja de Trabajo para listado'!$A$155:$Z$1048576,MATCH($A786,'Hoja de Trabajo para listado'!$A$155:$A$1048576,0),MATCH((CUADRO!P$5&amp;$E786),'Hoja de Trabajo para listado'!$A$151:$Z$151,0)),0)+IFERROR(INDEX('Hoja de Trabajo para listado'!$AB$155:$BA$1048576,MATCH($A786,'Hoja de Trabajo para listado'!$AB$155:$AB$1048576,0),MATCH((CUADRO!P$5&amp;$E786),'Hoja de Trabajo para listado'!$AB$151:$BA$151,0)),0)+IFERROR(INDEX('Hoja de Trabajo para listado'!$BC$155:$CB$1048576,MATCH($A786,'Hoja de Trabajo para listado'!$BC$155:$BC$1048576,0),MATCH((CUADRO!P$5&amp;$E786),'Hoja de Trabajo para listado'!$BC$151:$CB$151,0)),0)+IFERROR(INDEX('Hoja de Trabajo para listado'!$DE$153:$DG$274,MATCH($A786,'Hoja de Trabajo para listado'!$DE$153:$DE$1048576,0),MATCH((CUADRO!P$5&amp;$E786),'Hoja de Trabajo para listado'!$DE$151:$DG$151,0)),0)+IFERROR(INDEX('Hoja de Trabajo para listado'!$CD$155:$DC$1048576,MATCH($A786,'Hoja de Trabajo para listado'!$CD$155:$CD$1048576,0),MATCH((CUADRO!P$5&amp;$E786),'Hoja de Trabajo para listado'!$CD$151:$DC$151,0)),0)</f>
        <v>0</v>
      </c>
      <c r="Q786" s="255">
        <f ca="1">+IFERROR(INDEX('Hoja de Trabajo para listado'!$A$155:$Z$1048576,MATCH($A786,'Hoja de Trabajo para listado'!$A$155:$A$1048576,0),MATCH((CUADRO!Q$5&amp;$E786),'Hoja de Trabajo para listado'!$A$151:$Z$151,0)),0)+IFERROR(INDEX('Hoja de Trabajo para listado'!$AB$155:$BA$1048576,MATCH($A786,'Hoja de Trabajo para listado'!$AB$155:$AB$1048576,0),MATCH((CUADRO!Q$5&amp;$E786),'Hoja de Trabajo para listado'!$AB$151:$BA$151,0)),0)+IFERROR(INDEX('Hoja de Trabajo para listado'!$BC$155:$CB$1048576,MATCH($A786,'Hoja de Trabajo para listado'!$BC$155:$BC$1048576,0),MATCH((CUADRO!Q$5&amp;$E786),'Hoja de Trabajo para listado'!$BC$151:$CB$151,0)),0)+IFERROR(INDEX('Hoja de Trabajo para listado'!$DE$153:$DG$274,MATCH($A786,'Hoja de Trabajo para listado'!$DE$153:$DE$1048576,0),MATCH((CUADRO!Q$5&amp;$E786),'Hoja de Trabajo para listado'!$DE$151:$DG$151,0)),0)+IFERROR(INDEX('Hoja de Trabajo para listado'!$CD$155:$DC$1048576,MATCH($A786,'Hoja de Trabajo para listado'!$CD$155:$CD$1048576,0),MATCH((CUADRO!Q$5&amp;$E786),'Hoja de Trabajo para listado'!$CD$151:$DC$151,0)),0)</f>
        <v>0</v>
      </c>
      <c r="R786" s="255">
        <f t="shared" ca="1" si="24"/>
        <v>0</v>
      </c>
      <c r="S786" s="262"/>
      <c r="T786" s="255">
        <f ca="1">+T787</f>
        <v>0</v>
      </c>
      <c r="U786" s="254">
        <f t="shared" si="25"/>
        <v>1</v>
      </c>
      <c r="V786" s="362" t="str">
        <f>+VLOOKUP(A786,bd_lista!$A$3:$E$590,5,FALSE)</f>
        <v>Gobiernos Autonomos Municipales</v>
      </c>
      <c r="W786" s="361" t="str">
        <f>+V786</f>
        <v>Gobiernos Autonomos Municipales</v>
      </c>
      <c r="X786" s="254">
        <f>+VLOOKUP(A786,[2]Sheet1!$A$13:$D$744,4,FALSE)</f>
        <v>0</v>
      </c>
      <c r="Y786" s="254" t="e">
        <f>+VLOOKUP(X786,bd_lista!$A$3:$C$590,3,FALSE)</f>
        <v>#N/A</v>
      </c>
      <c r="Z786" s="316">
        <f>+X786</f>
        <v>0</v>
      </c>
      <c r="AA786" s="317" t="e">
        <f>+Y786</f>
        <v>#N/A</v>
      </c>
    </row>
    <row r="787" spans="1:27" customFormat="1" ht="15" hidden="1" customHeight="1">
      <c r="A787" s="32">
        <v>1504</v>
      </c>
      <c r="B787" s="307"/>
      <c r="C787" s="259" t="str">
        <f>+VLOOKUP(A787,bd_lista!$A$3:$C$590,3,FALSE)</f>
        <v>Gobierno Autónomo Municipal de Urmiri</v>
      </c>
      <c r="D787" s="362"/>
      <c r="E787" s="256" t="s">
        <v>1314</v>
      </c>
      <c r="F787" s="255">
        <f ca="1">+IFERROR(INDEX('Hoja de Trabajo para listado'!$A$155:$Z$1048576,MATCH($A787,'Hoja de Trabajo para listado'!$A$155:$A$1048576,0),MATCH((CUADRO!F$5&amp;$E787),'Hoja de Trabajo para listado'!$A$151:$Z$151,0)),0)+IFERROR(INDEX('Hoja de Trabajo para listado'!$AB$155:$BA$1048576,MATCH($A787,'Hoja de Trabajo para listado'!$AB$155:$AB$1048576,0),MATCH((CUADRO!F$5&amp;$E787),'Hoja de Trabajo para listado'!$AB$151:$BA$151,0)),0)+IFERROR(INDEX('Hoja de Trabajo para listado'!$BC$155:$CB$1048576,MATCH($A787,'Hoja de Trabajo para listado'!$BC$155:$BC$1048576,0),MATCH((CUADRO!F$5&amp;$E787),'Hoja de Trabajo para listado'!$BC$151:$CB$151,0)),0)+IFERROR(INDEX('Hoja de Trabajo para listado'!$DE$153:$DG$274,MATCH($A787,'Hoja de Trabajo para listado'!$DE$153:$DE$1048576,0),MATCH((CUADRO!F$5&amp;$E787),'Hoja de Trabajo para listado'!$DE$151:$DG$151,0)),0)+IFERROR(INDEX('Hoja de Trabajo para listado'!$CD$155:$DC$1048576,MATCH($A787,'Hoja de Trabajo para listado'!$CD$155:$CD$1048576,0),MATCH((CUADRO!F$5&amp;$E787),'Hoja de Trabajo para listado'!$CD$151:$DC$151,0)),0)</f>
        <v>0</v>
      </c>
      <c r="G787" s="255">
        <f ca="1">+IFERROR(INDEX('Hoja de Trabajo para listado'!$A$155:$Z$1048576,MATCH($A787,'Hoja de Trabajo para listado'!$A$155:$A$1048576,0),MATCH((CUADRO!G$5&amp;$E787),'Hoja de Trabajo para listado'!$A$151:$Z$151,0)),0)+IFERROR(INDEX('Hoja de Trabajo para listado'!$AB$155:$BA$1048576,MATCH($A787,'Hoja de Trabajo para listado'!$AB$155:$AB$1048576,0),MATCH((CUADRO!G$5&amp;$E787),'Hoja de Trabajo para listado'!$AB$151:$BA$151,0)),0)+IFERROR(INDEX('Hoja de Trabajo para listado'!$BC$155:$CB$1048576,MATCH($A787,'Hoja de Trabajo para listado'!$BC$155:$BC$1048576,0),MATCH((CUADRO!G$5&amp;$E787),'Hoja de Trabajo para listado'!$BC$151:$CB$151,0)),0)+IFERROR(INDEX('Hoja de Trabajo para listado'!$DE$153:$DG$274,MATCH($A787,'Hoja de Trabajo para listado'!$DE$153:$DE$1048576,0),MATCH((CUADRO!G$5&amp;$E787),'Hoja de Trabajo para listado'!$DE$151:$DG$151,0)),0)+IFERROR(INDEX('Hoja de Trabajo para listado'!$CD$155:$DC$1048576,MATCH($A787,'Hoja de Trabajo para listado'!$CD$155:$CD$1048576,0),MATCH((CUADRO!G$5&amp;$E787),'Hoja de Trabajo para listado'!$CD$151:$DC$151,0)),0)</f>
        <v>0</v>
      </c>
      <c r="H787" s="255">
        <f ca="1">+IFERROR(INDEX('Hoja de Trabajo para listado'!$A$155:$Z$1048576,MATCH($A787,'Hoja de Trabajo para listado'!$A$155:$A$1048576,0),MATCH((CUADRO!H$5&amp;$E787),'Hoja de Trabajo para listado'!$A$151:$Z$151,0)),0)+IFERROR(INDEX('Hoja de Trabajo para listado'!$AB$155:$BA$1048576,MATCH($A787,'Hoja de Trabajo para listado'!$AB$155:$AB$1048576,0),MATCH((CUADRO!H$5&amp;$E787),'Hoja de Trabajo para listado'!$AB$151:$BA$151,0)),0)+IFERROR(INDEX('Hoja de Trabajo para listado'!$BC$155:$CB$1048576,MATCH($A787,'Hoja de Trabajo para listado'!$BC$155:$BC$1048576,0),MATCH((CUADRO!H$5&amp;$E787),'Hoja de Trabajo para listado'!$BC$151:$CB$151,0)),0)+IFERROR(INDEX('Hoja de Trabajo para listado'!$DE$153:$DG$274,MATCH($A787,'Hoja de Trabajo para listado'!$DE$153:$DE$1048576,0),MATCH((CUADRO!H$5&amp;$E787),'Hoja de Trabajo para listado'!$DE$151:$DG$151,0)),0)+IFERROR(INDEX('Hoja de Trabajo para listado'!$CD$155:$DC$1048576,MATCH($A787,'Hoja de Trabajo para listado'!$CD$155:$CD$1048576,0),MATCH((CUADRO!H$5&amp;$E787),'Hoja de Trabajo para listado'!$CD$151:$DC$151,0)),0)</f>
        <v>0</v>
      </c>
      <c r="I787" s="255">
        <f ca="1">+IFERROR(INDEX('Hoja de Trabajo para listado'!$A$155:$Z$1048576,MATCH($A787,'Hoja de Trabajo para listado'!$A$155:$A$1048576,0),MATCH((CUADRO!I$5&amp;$E787),'Hoja de Trabajo para listado'!$A$151:$Z$151,0)),0)+IFERROR(INDEX('Hoja de Trabajo para listado'!$AB$155:$BA$1048576,MATCH($A787,'Hoja de Trabajo para listado'!$AB$155:$AB$1048576,0),MATCH((CUADRO!I$5&amp;$E787),'Hoja de Trabajo para listado'!$AB$151:$BA$151,0)),0)+IFERROR(INDEX('Hoja de Trabajo para listado'!$BC$155:$CB$1048576,MATCH($A787,'Hoja de Trabajo para listado'!$BC$155:$BC$1048576,0),MATCH((CUADRO!I$5&amp;$E787),'Hoja de Trabajo para listado'!$BC$151:$CB$151,0)),0)+IFERROR(INDEX('Hoja de Trabajo para listado'!$DE$153:$DG$274,MATCH($A787,'Hoja de Trabajo para listado'!$DE$153:$DE$1048576,0),MATCH((CUADRO!I$5&amp;$E787),'Hoja de Trabajo para listado'!$DE$151:$DG$151,0)),0)+IFERROR(INDEX('Hoja de Trabajo para listado'!$CD$155:$DC$1048576,MATCH($A787,'Hoja de Trabajo para listado'!$CD$155:$CD$1048576,0),MATCH((CUADRO!I$5&amp;$E787),'Hoja de Trabajo para listado'!$CD$151:$DC$151,0)),0)</f>
        <v>0</v>
      </c>
      <c r="J787" s="255">
        <f ca="1">+IFERROR(INDEX('Hoja de Trabajo para listado'!$A$155:$Z$1048576,MATCH($A787,'Hoja de Trabajo para listado'!$A$155:$A$1048576,0),MATCH((CUADRO!J$5&amp;$E787),'Hoja de Trabajo para listado'!$A$151:$Z$151,0)),0)+IFERROR(INDEX('Hoja de Trabajo para listado'!$AB$155:$BA$1048576,MATCH($A787,'Hoja de Trabajo para listado'!$AB$155:$AB$1048576,0),MATCH((CUADRO!J$5&amp;$E787),'Hoja de Trabajo para listado'!$AB$151:$BA$151,0)),0)+IFERROR(INDEX('Hoja de Trabajo para listado'!$BC$155:$CB$1048576,MATCH($A787,'Hoja de Trabajo para listado'!$BC$155:$BC$1048576,0),MATCH((CUADRO!J$5&amp;$E787),'Hoja de Trabajo para listado'!$BC$151:$CB$151,0)),0)+IFERROR(INDEX('Hoja de Trabajo para listado'!$DE$153:$DG$274,MATCH($A787,'Hoja de Trabajo para listado'!$DE$153:$DE$1048576,0),MATCH((CUADRO!J$5&amp;$E787),'Hoja de Trabajo para listado'!$DE$151:$DG$151,0)),0)+IFERROR(INDEX('Hoja de Trabajo para listado'!$CD$155:$DC$1048576,MATCH($A787,'Hoja de Trabajo para listado'!$CD$155:$CD$1048576,0),MATCH((CUADRO!J$5&amp;$E787),'Hoja de Trabajo para listado'!$CD$151:$DC$151,0)),0)</f>
        <v>0</v>
      </c>
      <c r="K787" s="255">
        <f ca="1">+IFERROR(INDEX('Hoja de Trabajo para listado'!$A$155:$Z$1048576,MATCH($A787,'Hoja de Trabajo para listado'!$A$155:$A$1048576,0),MATCH((CUADRO!K$5&amp;$E787),'Hoja de Trabajo para listado'!$A$151:$Z$151,0)),0)+IFERROR(INDEX('Hoja de Trabajo para listado'!$AB$155:$BA$1048576,MATCH($A787,'Hoja de Trabajo para listado'!$AB$155:$AB$1048576,0),MATCH((CUADRO!K$5&amp;$E787),'Hoja de Trabajo para listado'!$AB$151:$BA$151,0)),0)+IFERROR(INDEX('Hoja de Trabajo para listado'!$BC$155:$CB$1048576,MATCH($A787,'Hoja de Trabajo para listado'!$BC$155:$BC$1048576,0),MATCH((CUADRO!K$5&amp;$E787),'Hoja de Trabajo para listado'!$BC$151:$CB$151,0)),0)+IFERROR(INDEX('Hoja de Trabajo para listado'!$DE$153:$DG$274,MATCH($A787,'Hoja de Trabajo para listado'!$DE$153:$DE$1048576,0),MATCH((CUADRO!K$5&amp;$E787),'Hoja de Trabajo para listado'!$DE$151:$DG$151,0)),0)+IFERROR(INDEX('Hoja de Trabajo para listado'!$CD$155:$DC$1048576,MATCH($A787,'Hoja de Trabajo para listado'!$CD$155:$CD$1048576,0),MATCH((CUADRO!K$5&amp;$E787),'Hoja de Trabajo para listado'!$CD$151:$DC$151,0)),0)</f>
        <v>0</v>
      </c>
      <c r="L787" s="255">
        <f ca="1">+IFERROR(INDEX('Hoja de Trabajo para listado'!$A$155:$Z$1048576,MATCH($A787,'Hoja de Trabajo para listado'!$A$155:$A$1048576,0),MATCH((CUADRO!L$5&amp;$E787),'Hoja de Trabajo para listado'!$A$151:$Z$151,0)),0)+IFERROR(INDEX('Hoja de Trabajo para listado'!$AB$155:$BA$1048576,MATCH($A787,'Hoja de Trabajo para listado'!$AB$155:$AB$1048576,0),MATCH((CUADRO!L$5&amp;$E787),'Hoja de Trabajo para listado'!$AB$151:$BA$151,0)),0)+IFERROR(INDEX('Hoja de Trabajo para listado'!$BC$155:$CB$1048576,MATCH($A787,'Hoja de Trabajo para listado'!$BC$155:$BC$1048576,0),MATCH((CUADRO!L$5&amp;$E787),'Hoja de Trabajo para listado'!$BC$151:$CB$151,0)),0)+IFERROR(INDEX('Hoja de Trabajo para listado'!$DE$153:$DG$274,MATCH($A787,'Hoja de Trabajo para listado'!$DE$153:$DE$1048576,0),MATCH((CUADRO!L$5&amp;$E787),'Hoja de Trabajo para listado'!$DE$151:$DG$151,0)),0)+IFERROR(INDEX('Hoja de Trabajo para listado'!$CD$155:$DC$1048576,MATCH($A787,'Hoja de Trabajo para listado'!$CD$155:$CD$1048576,0),MATCH((CUADRO!L$5&amp;$E787),'Hoja de Trabajo para listado'!$CD$151:$DC$151,0)),0)</f>
        <v>0</v>
      </c>
      <c r="M787" s="255">
        <f ca="1">+IFERROR(INDEX('Hoja de Trabajo para listado'!$A$155:$Z$1048576,MATCH($A787,'Hoja de Trabajo para listado'!$A$155:$A$1048576,0),MATCH((CUADRO!M$5&amp;$E787),'Hoja de Trabajo para listado'!$A$151:$Z$151,0)),0)+IFERROR(INDEX('Hoja de Trabajo para listado'!$AB$155:$BA$1048576,MATCH($A787,'Hoja de Trabajo para listado'!$AB$155:$AB$1048576,0),MATCH((CUADRO!M$5&amp;$E787),'Hoja de Trabajo para listado'!$AB$151:$BA$151,0)),0)+IFERROR(INDEX('Hoja de Trabajo para listado'!$BC$155:$CB$1048576,MATCH($A787,'Hoja de Trabajo para listado'!$BC$155:$BC$1048576,0),MATCH((CUADRO!M$5&amp;$E787),'Hoja de Trabajo para listado'!$BC$151:$CB$151,0)),0)+IFERROR(INDEX('Hoja de Trabajo para listado'!$DE$153:$DG$274,MATCH($A787,'Hoja de Trabajo para listado'!$DE$153:$DE$1048576,0),MATCH((CUADRO!M$5&amp;$E787),'Hoja de Trabajo para listado'!$DE$151:$DG$151,0)),0)+IFERROR(INDEX('Hoja de Trabajo para listado'!$CD$155:$DC$1048576,MATCH($A787,'Hoja de Trabajo para listado'!$CD$155:$CD$1048576,0),MATCH((CUADRO!M$5&amp;$E787),'Hoja de Trabajo para listado'!$CD$151:$DC$151,0)),0)</f>
        <v>0</v>
      </c>
      <c r="N787" s="255">
        <f ca="1">+IFERROR(INDEX('Hoja de Trabajo para listado'!$A$155:$Z$1048576,MATCH($A787,'Hoja de Trabajo para listado'!$A$155:$A$1048576,0),MATCH((CUADRO!N$5&amp;$E787),'Hoja de Trabajo para listado'!$A$151:$Z$151,0)),0)+IFERROR(INDEX('Hoja de Trabajo para listado'!$AB$155:$BA$1048576,MATCH($A787,'Hoja de Trabajo para listado'!$AB$155:$AB$1048576,0),MATCH((CUADRO!N$5&amp;$E787),'Hoja de Trabajo para listado'!$AB$151:$BA$151,0)),0)+IFERROR(INDEX('Hoja de Trabajo para listado'!$BC$155:$CB$1048576,MATCH($A787,'Hoja de Trabajo para listado'!$BC$155:$BC$1048576,0),MATCH((CUADRO!N$5&amp;$E787),'Hoja de Trabajo para listado'!$BC$151:$CB$151,0)),0)+IFERROR(INDEX('Hoja de Trabajo para listado'!$DE$153:$DG$274,MATCH($A787,'Hoja de Trabajo para listado'!$DE$153:$DE$1048576,0),MATCH((CUADRO!N$5&amp;$E787),'Hoja de Trabajo para listado'!$DE$151:$DG$151,0)),0)+IFERROR(INDEX('Hoja de Trabajo para listado'!$CD$155:$DC$1048576,MATCH($A787,'Hoja de Trabajo para listado'!$CD$155:$CD$1048576,0),MATCH((CUADRO!N$5&amp;$E787),'Hoja de Trabajo para listado'!$CD$151:$DC$151,0)),0)</f>
        <v>0</v>
      </c>
      <c r="O787" s="255">
        <f ca="1">+IFERROR(INDEX('Hoja de Trabajo para listado'!$A$155:$Z$1048576,MATCH($A787,'Hoja de Trabajo para listado'!$A$155:$A$1048576,0),MATCH((CUADRO!O$5&amp;$E787),'Hoja de Trabajo para listado'!$A$151:$Z$151,0)),0)+IFERROR(INDEX('Hoja de Trabajo para listado'!$AB$155:$BA$1048576,MATCH($A787,'Hoja de Trabajo para listado'!$AB$155:$AB$1048576,0),MATCH((CUADRO!O$5&amp;$E787),'Hoja de Trabajo para listado'!$AB$151:$BA$151,0)),0)+IFERROR(INDEX('Hoja de Trabajo para listado'!$BC$155:$CB$1048576,MATCH($A787,'Hoja de Trabajo para listado'!$BC$155:$BC$1048576,0),MATCH((CUADRO!O$5&amp;$E787),'Hoja de Trabajo para listado'!$BC$151:$CB$151,0)),0)+IFERROR(INDEX('Hoja de Trabajo para listado'!$DE$153:$DG$274,MATCH($A787,'Hoja de Trabajo para listado'!$DE$153:$DE$1048576,0),MATCH((CUADRO!O$5&amp;$E787),'Hoja de Trabajo para listado'!$DE$151:$DG$151,0)),0)+IFERROR(INDEX('Hoja de Trabajo para listado'!$CD$155:$DC$1048576,MATCH($A787,'Hoja de Trabajo para listado'!$CD$155:$CD$1048576,0),MATCH((CUADRO!O$5&amp;$E787),'Hoja de Trabajo para listado'!$CD$151:$DC$151,0)),0)</f>
        <v>0</v>
      </c>
      <c r="P787" s="255">
        <f ca="1">+IFERROR(INDEX('Hoja de Trabajo para listado'!$A$155:$Z$1048576,MATCH($A787,'Hoja de Trabajo para listado'!$A$155:$A$1048576,0),MATCH((CUADRO!P$5&amp;$E787),'Hoja de Trabajo para listado'!$A$151:$Z$151,0)),0)+IFERROR(INDEX('Hoja de Trabajo para listado'!$AB$155:$BA$1048576,MATCH($A787,'Hoja de Trabajo para listado'!$AB$155:$AB$1048576,0),MATCH((CUADRO!P$5&amp;$E787),'Hoja de Trabajo para listado'!$AB$151:$BA$151,0)),0)+IFERROR(INDEX('Hoja de Trabajo para listado'!$BC$155:$CB$1048576,MATCH($A787,'Hoja de Trabajo para listado'!$BC$155:$BC$1048576,0),MATCH((CUADRO!P$5&amp;$E787),'Hoja de Trabajo para listado'!$BC$151:$CB$151,0)),0)+IFERROR(INDEX('Hoja de Trabajo para listado'!$DE$153:$DG$274,MATCH($A787,'Hoja de Trabajo para listado'!$DE$153:$DE$1048576,0),MATCH((CUADRO!P$5&amp;$E787),'Hoja de Trabajo para listado'!$DE$151:$DG$151,0)),0)+IFERROR(INDEX('Hoja de Trabajo para listado'!$CD$155:$DC$1048576,MATCH($A787,'Hoja de Trabajo para listado'!$CD$155:$CD$1048576,0),MATCH((CUADRO!P$5&amp;$E787),'Hoja de Trabajo para listado'!$CD$151:$DC$151,0)),0)</f>
        <v>0</v>
      </c>
      <c r="Q787" s="255">
        <f ca="1">+IFERROR(INDEX('Hoja de Trabajo para listado'!$A$155:$Z$1048576,MATCH($A787,'Hoja de Trabajo para listado'!$A$155:$A$1048576,0),MATCH((CUADRO!Q$5&amp;$E787),'Hoja de Trabajo para listado'!$A$151:$Z$151,0)),0)+IFERROR(INDEX('Hoja de Trabajo para listado'!$AB$155:$BA$1048576,MATCH($A787,'Hoja de Trabajo para listado'!$AB$155:$AB$1048576,0),MATCH((CUADRO!Q$5&amp;$E787),'Hoja de Trabajo para listado'!$AB$151:$BA$151,0)),0)+IFERROR(INDEX('Hoja de Trabajo para listado'!$BC$155:$CB$1048576,MATCH($A787,'Hoja de Trabajo para listado'!$BC$155:$BC$1048576,0),MATCH((CUADRO!Q$5&amp;$E787),'Hoja de Trabajo para listado'!$BC$151:$CB$151,0)),0)+IFERROR(INDEX('Hoja de Trabajo para listado'!$DE$153:$DG$274,MATCH($A787,'Hoja de Trabajo para listado'!$DE$153:$DE$1048576,0),MATCH((CUADRO!Q$5&amp;$E787),'Hoja de Trabajo para listado'!$DE$151:$DG$151,0)),0)+IFERROR(INDEX('Hoja de Trabajo para listado'!$CD$155:$DC$1048576,MATCH($A787,'Hoja de Trabajo para listado'!$CD$155:$CD$1048576,0),MATCH((CUADRO!Q$5&amp;$E787),'Hoja de Trabajo para listado'!$CD$151:$DC$151,0)),0)</f>
        <v>0</v>
      </c>
      <c r="R787" s="255">
        <f t="shared" ca="1" si="24"/>
        <v>0</v>
      </c>
      <c r="S787" s="262">
        <f ca="1">+R786+R787</f>
        <v>0</v>
      </c>
      <c r="T787" s="255">
        <f ca="1">+S787</f>
        <v>0</v>
      </c>
      <c r="U787" s="254">
        <f t="shared" si="25"/>
        <v>2</v>
      </c>
      <c r="V787" s="362" t="str">
        <f>+VLOOKUP(A787,bd_lista!$A$3:$E$590,5,FALSE)</f>
        <v>Gobiernos Autonomos Municipales</v>
      </c>
      <c r="W787" s="362"/>
      <c r="X787" s="254">
        <f>+VLOOKUP(A787,[2]Sheet1!$A$13:$D$744,4,FALSE)</f>
        <v>0</v>
      </c>
      <c r="Y787" s="254" t="e">
        <f>+VLOOKUP(X787,bd_lista!$A$3:$C$590,3,FALSE)</f>
        <v>#N/A</v>
      </c>
      <c r="Z787" s="314"/>
      <c r="AA787" s="315"/>
    </row>
    <row r="788" spans="1:27" customFormat="1" ht="15" hidden="1" customHeight="1">
      <c r="A788" s="32">
        <v>1505</v>
      </c>
      <c r="B788" s="306">
        <f>+A788</f>
        <v>1505</v>
      </c>
      <c r="C788" s="259" t="str">
        <f>+VLOOKUP(A788,bd_lista!$A$3:$C$590,3,FALSE)</f>
        <v>Gobierno Autónomo Municipal de Uncía</v>
      </c>
      <c r="D788" s="361" t="str">
        <f>+C788</f>
        <v>Gobierno Autónomo Municipal de Uncía</v>
      </c>
      <c r="E788" s="254" t="s">
        <v>1313</v>
      </c>
      <c r="F788" s="255">
        <f ca="1">+IFERROR(INDEX('Hoja de Trabajo para listado'!$A$155:$Z$1048576,MATCH($A788,'Hoja de Trabajo para listado'!$A$155:$A$1048576,0),MATCH((CUADRO!F$5&amp;$E788),'Hoja de Trabajo para listado'!$A$151:$Z$151,0)),0)+IFERROR(INDEX('Hoja de Trabajo para listado'!$AB$155:$BA$1048576,MATCH($A788,'Hoja de Trabajo para listado'!$AB$155:$AB$1048576,0),MATCH((CUADRO!F$5&amp;$E788),'Hoja de Trabajo para listado'!$AB$151:$BA$151,0)),0)+IFERROR(INDEX('Hoja de Trabajo para listado'!$BC$155:$CB$1048576,MATCH($A788,'Hoja de Trabajo para listado'!$BC$155:$BC$1048576,0),MATCH((CUADRO!F$5&amp;$E788),'Hoja de Trabajo para listado'!$BC$151:$CB$151,0)),0)+IFERROR(INDEX('Hoja de Trabajo para listado'!$DE$153:$DG$274,MATCH($A788,'Hoja de Trabajo para listado'!$DE$153:$DE$1048576,0),MATCH((CUADRO!F$5&amp;$E788),'Hoja de Trabajo para listado'!$DE$151:$DG$151,0)),0)+IFERROR(INDEX('Hoja de Trabajo para listado'!$CD$155:$DC$1048576,MATCH($A788,'Hoja de Trabajo para listado'!$CD$155:$CD$1048576,0),MATCH((CUADRO!F$5&amp;$E788),'Hoja de Trabajo para listado'!$CD$151:$DC$151,0)),0)</f>
        <v>0</v>
      </c>
      <c r="G788" s="255">
        <f ca="1">+IFERROR(INDEX('Hoja de Trabajo para listado'!$A$155:$Z$1048576,MATCH($A788,'Hoja de Trabajo para listado'!$A$155:$A$1048576,0),MATCH((CUADRO!G$5&amp;$E788),'Hoja de Trabajo para listado'!$A$151:$Z$151,0)),0)+IFERROR(INDEX('Hoja de Trabajo para listado'!$AB$155:$BA$1048576,MATCH($A788,'Hoja de Trabajo para listado'!$AB$155:$AB$1048576,0),MATCH((CUADRO!G$5&amp;$E788),'Hoja de Trabajo para listado'!$AB$151:$BA$151,0)),0)+IFERROR(INDEX('Hoja de Trabajo para listado'!$BC$155:$CB$1048576,MATCH($A788,'Hoja de Trabajo para listado'!$BC$155:$BC$1048576,0),MATCH((CUADRO!G$5&amp;$E788),'Hoja de Trabajo para listado'!$BC$151:$CB$151,0)),0)+IFERROR(INDEX('Hoja de Trabajo para listado'!$DE$153:$DG$274,MATCH($A788,'Hoja de Trabajo para listado'!$DE$153:$DE$1048576,0),MATCH((CUADRO!G$5&amp;$E788),'Hoja de Trabajo para listado'!$DE$151:$DG$151,0)),0)+IFERROR(INDEX('Hoja de Trabajo para listado'!$CD$155:$DC$1048576,MATCH($A788,'Hoja de Trabajo para listado'!$CD$155:$CD$1048576,0),MATCH((CUADRO!G$5&amp;$E788),'Hoja de Trabajo para listado'!$CD$151:$DC$151,0)),0)</f>
        <v>0</v>
      </c>
      <c r="H788" s="255">
        <f ca="1">+IFERROR(INDEX('Hoja de Trabajo para listado'!$A$155:$Z$1048576,MATCH($A788,'Hoja de Trabajo para listado'!$A$155:$A$1048576,0),MATCH((CUADRO!H$5&amp;$E788),'Hoja de Trabajo para listado'!$A$151:$Z$151,0)),0)+IFERROR(INDEX('Hoja de Trabajo para listado'!$AB$155:$BA$1048576,MATCH($A788,'Hoja de Trabajo para listado'!$AB$155:$AB$1048576,0),MATCH((CUADRO!H$5&amp;$E788),'Hoja de Trabajo para listado'!$AB$151:$BA$151,0)),0)+IFERROR(INDEX('Hoja de Trabajo para listado'!$BC$155:$CB$1048576,MATCH($A788,'Hoja de Trabajo para listado'!$BC$155:$BC$1048576,0),MATCH((CUADRO!H$5&amp;$E788),'Hoja de Trabajo para listado'!$BC$151:$CB$151,0)),0)+IFERROR(INDEX('Hoja de Trabajo para listado'!$DE$153:$DG$274,MATCH($A788,'Hoja de Trabajo para listado'!$DE$153:$DE$1048576,0),MATCH((CUADRO!H$5&amp;$E788),'Hoja de Trabajo para listado'!$DE$151:$DG$151,0)),0)+IFERROR(INDEX('Hoja de Trabajo para listado'!$CD$155:$DC$1048576,MATCH($A788,'Hoja de Trabajo para listado'!$CD$155:$CD$1048576,0),MATCH((CUADRO!H$5&amp;$E788),'Hoja de Trabajo para listado'!$CD$151:$DC$151,0)),0)</f>
        <v>0</v>
      </c>
      <c r="I788" s="255">
        <f ca="1">+IFERROR(INDEX('Hoja de Trabajo para listado'!$A$155:$Z$1048576,MATCH($A788,'Hoja de Trabajo para listado'!$A$155:$A$1048576,0),MATCH((CUADRO!I$5&amp;$E788),'Hoja de Trabajo para listado'!$A$151:$Z$151,0)),0)+IFERROR(INDEX('Hoja de Trabajo para listado'!$AB$155:$BA$1048576,MATCH($A788,'Hoja de Trabajo para listado'!$AB$155:$AB$1048576,0),MATCH((CUADRO!I$5&amp;$E788),'Hoja de Trabajo para listado'!$AB$151:$BA$151,0)),0)+IFERROR(INDEX('Hoja de Trabajo para listado'!$BC$155:$CB$1048576,MATCH($A788,'Hoja de Trabajo para listado'!$BC$155:$BC$1048576,0),MATCH((CUADRO!I$5&amp;$E788),'Hoja de Trabajo para listado'!$BC$151:$CB$151,0)),0)+IFERROR(INDEX('Hoja de Trabajo para listado'!$DE$153:$DG$274,MATCH($A788,'Hoja de Trabajo para listado'!$DE$153:$DE$1048576,0),MATCH((CUADRO!I$5&amp;$E788),'Hoja de Trabajo para listado'!$DE$151:$DG$151,0)),0)+IFERROR(INDEX('Hoja de Trabajo para listado'!$CD$155:$DC$1048576,MATCH($A788,'Hoja de Trabajo para listado'!$CD$155:$CD$1048576,0),MATCH((CUADRO!I$5&amp;$E788),'Hoja de Trabajo para listado'!$CD$151:$DC$151,0)),0)</f>
        <v>0</v>
      </c>
      <c r="J788" s="255">
        <f ca="1">+IFERROR(INDEX('Hoja de Trabajo para listado'!$A$155:$Z$1048576,MATCH($A788,'Hoja de Trabajo para listado'!$A$155:$A$1048576,0),MATCH((CUADRO!J$5&amp;$E788),'Hoja de Trabajo para listado'!$A$151:$Z$151,0)),0)+IFERROR(INDEX('Hoja de Trabajo para listado'!$AB$155:$BA$1048576,MATCH($A788,'Hoja de Trabajo para listado'!$AB$155:$AB$1048576,0),MATCH((CUADRO!J$5&amp;$E788),'Hoja de Trabajo para listado'!$AB$151:$BA$151,0)),0)+IFERROR(INDEX('Hoja de Trabajo para listado'!$BC$155:$CB$1048576,MATCH($A788,'Hoja de Trabajo para listado'!$BC$155:$BC$1048576,0),MATCH((CUADRO!J$5&amp;$E788),'Hoja de Trabajo para listado'!$BC$151:$CB$151,0)),0)+IFERROR(INDEX('Hoja de Trabajo para listado'!$DE$153:$DG$274,MATCH($A788,'Hoja de Trabajo para listado'!$DE$153:$DE$1048576,0),MATCH((CUADRO!J$5&amp;$E788),'Hoja de Trabajo para listado'!$DE$151:$DG$151,0)),0)+IFERROR(INDEX('Hoja de Trabajo para listado'!$CD$155:$DC$1048576,MATCH($A788,'Hoja de Trabajo para listado'!$CD$155:$CD$1048576,0),MATCH((CUADRO!J$5&amp;$E788),'Hoja de Trabajo para listado'!$CD$151:$DC$151,0)),0)</f>
        <v>0</v>
      </c>
      <c r="K788" s="255">
        <f ca="1">+IFERROR(INDEX('Hoja de Trabajo para listado'!$A$155:$Z$1048576,MATCH($A788,'Hoja de Trabajo para listado'!$A$155:$A$1048576,0),MATCH((CUADRO!K$5&amp;$E788),'Hoja de Trabajo para listado'!$A$151:$Z$151,0)),0)+IFERROR(INDEX('Hoja de Trabajo para listado'!$AB$155:$BA$1048576,MATCH($A788,'Hoja de Trabajo para listado'!$AB$155:$AB$1048576,0),MATCH((CUADRO!K$5&amp;$E788),'Hoja de Trabajo para listado'!$AB$151:$BA$151,0)),0)+IFERROR(INDEX('Hoja de Trabajo para listado'!$BC$155:$CB$1048576,MATCH($A788,'Hoja de Trabajo para listado'!$BC$155:$BC$1048576,0),MATCH((CUADRO!K$5&amp;$E788),'Hoja de Trabajo para listado'!$BC$151:$CB$151,0)),0)+IFERROR(INDEX('Hoja de Trabajo para listado'!$DE$153:$DG$274,MATCH($A788,'Hoja de Trabajo para listado'!$DE$153:$DE$1048576,0),MATCH((CUADRO!K$5&amp;$E788),'Hoja de Trabajo para listado'!$DE$151:$DG$151,0)),0)+IFERROR(INDEX('Hoja de Trabajo para listado'!$CD$155:$DC$1048576,MATCH($A788,'Hoja de Trabajo para listado'!$CD$155:$CD$1048576,0),MATCH((CUADRO!K$5&amp;$E788),'Hoja de Trabajo para listado'!$CD$151:$DC$151,0)),0)</f>
        <v>0</v>
      </c>
      <c r="L788" s="255">
        <f ca="1">+IFERROR(INDEX('Hoja de Trabajo para listado'!$A$155:$Z$1048576,MATCH($A788,'Hoja de Trabajo para listado'!$A$155:$A$1048576,0),MATCH((CUADRO!L$5&amp;$E788),'Hoja de Trabajo para listado'!$A$151:$Z$151,0)),0)+IFERROR(INDEX('Hoja de Trabajo para listado'!$AB$155:$BA$1048576,MATCH($A788,'Hoja de Trabajo para listado'!$AB$155:$AB$1048576,0),MATCH((CUADRO!L$5&amp;$E788),'Hoja de Trabajo para listado'!$AB$151:$BA$151,0)),0)+IFERROR(INDEX('Hoja de Trabajo para listado'!$BC$155:$CB$1048576,MATCH($A788,'Hoja de Trabajo para listado'!$BC$155:$BC$1048576,0),MATCH((CUADRO!L$5&amp;$E788),'Hoja de Trabajo para listado'!$BC$151:$CB$151,0)),0)+IFERROR(INDEX('Hoja de Trabajo para listado'!$DE$153:$DG$274,MATCH($A788,'Hoja de Trabajo para listado'!$DE$153:$DE$1048576,0),MATCH((CUADRO!L$5&amp;$E788),'Hoja de Trabajo para listado'!$DE$151:$DG$151,0)),0)+IFERROR(INDEX('Hoja de Trabajo para listado'!$CD$155:$DC$1048576,MATCH($A788,'Hoja de Trabajo para listado'!$CD$155:$CD$1048576,0),MATCH((CUADRO!L$5&amp;$E788),'Hoja de Trabajo para listado'!$CD$151:$DC$151,0)),0)</f>
        <v>0</v>
      </c>
      <c r="M788" s="255">
        <f ca="1">+IFERROR(INDEX('Hoja de Trabajo para listado'!$A$155:$Z$1048576,MATCH($A788,'Hoja de Trabajo para listado'!$A$155:$A$1048576,0),MATCH((CUADRO!M$5&amp;$E788),'Hoja de Trabajo para listado'!$A$151:$Z$151,0)),0)+IFERROR(INDEX('Hoja de Trabajo para listado'!$AB$155:$BA$1048576,MATCH($A788,'Hoja de Trabajo para listado'!$AB$155:$AB$1048576,0),MATCH((CUADRO!M$5&amp;$E788),'Hoja de Trabajo para listado'!$AB$151:$BA$151,0)),0)+IFERROR(INDEX('Hoja de Trabajo para listado'!$BC$155:$CB$1048576,MATCH($A788,'Hoja de Trabajo para listado'!$BC$155:$BC$1048576,0),MATCH((CUADRO!M$5&amp;$E788),'Hoja de Trabajo para listado'!$BC$151:$CB$151,0)),0)+IFERROR(INDEX('Hoja de Trabajo para listado'!$DE$153:$DG$274,MATCH($A788,'Hoja de Trabajo para listado'!$DE$153:$DE$1048576,0),MATCH((CUADRO!M$5&amp;$E788),'Hoja de Trabajo para listado'!$DE$151:$DG$151,0)),0)+IFERROR(INDEX('Hoja de Trabajo para listado'!$CD$155:$DC$1048576,MATCH($A788,'Hoja de Trabajo para listado'!$CD$155:$CD$1048576,0),MATCH((CUADRO!M$5&amp;$E788),'Hoja de Trabajo para listado'!$CD$151:$DC$151,0)),0)</f>
        <v>0</v>
      </c>
      <c r="N788" s="255">
        <f ca="1">+IFERROR(INDEX('Hoja de Trabajo para listado'!$A$155:$Z$1048576,MATCH($A788,'Hoja de Trabajo para listado'!$A$155:$A$1048576,0),MATCH((CUADRO!N$5&amp;$E788),'Hoja de Trabajo para listado'!$A$151:$Z$151,0)),0)+IFERROR(INDEX('Hoja de Trabajo para listado'!$AB$155:$BA$1048576,MATCH($A788,'Hoja de Trabajo para listado'!$AB$155:$AB$1048576,0),MATCH((CUADRO!N$5&amp;$E788),'Hoja de Trabajo para listado'!$AB$151:$BA$151,0)),0)+IFERROR(INDEX('Hoja de Trabajo para listado'!$BC$155:$CB$1048576,MATCH($A788,'Hoja de Trabajo para listado'!$BC$155:$BC$1048576,0),MATCH((CUADRO!N$5&amp;$E788),'Hoja de Trabajo para listado'!$BC$151:$CB$151,0)),0)+IFERROR(INDEX('Hoja de Trabajo para listado'!$DE$153:$DG$274,MATCH($A788,'Hoja de Trabajo para listado'!$DE$153:$DE$1048576,0),MATCH((CUADRO!N$5&amp;$E788),'Hoja de Trabajo para listado'!$DE$151:$DG$151,0)),0)+IFERROR(INDEX('Hoja de Trabajo para listado'!$CD$155:$DC$1048576,MATCH($A788,'Hoja de Trabajo para listado'!$CD$155:$CD$1048576,0),MATCH((CUADRO!N$5&amp;$E788),'Hoja de Trabajo para listado'!$CD$151:$DC$151,0)),0)</f>
        <v>0</v>
      </c>
      <c r="O788" s="255">
        <f ca="1">+IFERROR(INDEX('Hoja de Trabajo para listado'!$A$155:$Z$1048576,MATCH($A788,'Hoja de Trabajo para listado'!$A$155:$A$1048576,0),MATCH((CUADRO!O$5&amp;$E788),'Hoja de Trabajo para listado'!$A$151:$Z$151,0)),0)+IFERROR(INDEX('Hoja de Trabajo para listado'!$AB$155:$BA$1048576,MATCH($A788,'Hoja de Trabajo para listado'!$AB$155:$AB$1048576,0),MATCH((CUADRO!O$5&amp;$E788),'Hoja de Trabajo para listado'!$AB$151:$BA$151,0)),0)+IFERROR(INDEX('Hoja de Trabajo para listado'!$BC$155:$CB$1048576,MATCH($A788,'Hoja de Trabajo para listado'!$BC$155:$BC$1048576,0),MATCH((CUADRO!O$5&amp;$E788),'Hoja de Trabajo para listado'!$BC$151:$CB$151,0)),0)+IFERROR(INDEX('Hoja de Trabajo para listado'!$DE$153:$DG$274,MATCH($A788,'Hoja de Trabajo para listado'!$DE$153:$DE$1048576,0),MATCH((CUADRO!O$5&amp;$E788),'Hoja de Trabajo para listado'!$DE$151:$DG$151,0)),0)+IFERROR(INDEX('Hoja de Trabajo para listado'!$CD$155:$DC$1048576,MATCH($A788,'Hoja de Trabajo para listado'!$CD$155:$CD$1048576,0),MATCH((CUADRO!O$5&amp;$E788),'Hoja de Trabajo para listado'!$CD$151:$DC$151,0)),0)</f>
        <v>0</v>
      </c>
      <c r="P788" s="255">
        <f ca="1">+IFERROR(INDEX('Hoja de Trabajo para listado'!$A$155:$Z$1048576,MATCH($A788,'Hoja de Trabajo para listado'!$A$155:$A$1048576,0),MATCH((CUADRO!P$5&amp;$E788),'Hoja de Trabajo para listado'!$A$151:$Z$151,0)),0)+IFERROR(INDEX('Hoja de Trabajo para listado'!$AB$155:$BA$1048576,MATCH($A788,'Hoja de Trabajo para listado'!$AB$155:$AB$1048576,0),MATCH((CUADRO!P$5&amp;$E788),'Hoja de Trabajo para listado'!$AB$151:$BA$151,0)),0)+IFERROR(INDEX('Hoja de Trabajo para listado'!$BC$155:$CB$1048576,MATCH($A788,'Hoja de Trabajo para listado'!$BC$155:$BC$1048576,0),MATCH((CUADRO!P$5&amp;$E788),'Hoja de Trabajo para listado'!$BC$151:$CB$151,0)),0)+IFERROR(INDEX('Hoja de Trabajo para listado'!$DE$153:$DG$274,MATCH($A788,'Hoja de Trabajo para listado'!$DE$153:$DE$1048576,0),MATCH((CUADRO!P$5&amp;$E788),'Hoja de Trabajo para listado'!$DE$151:$DG$151,0)),0)+IFERROR(INDEX('Hoja de Trabajo para listado'!$CD$155:$DC$1048576,MATCH($A788,'Hoja de Trabajo para listado'!$CD$155:$CD$1048576,0),MATCH((CUADRO!P$5&amp;$E788),'Hoja de Trabajo para listado'!$CD$151:$DC$151,0)),0)</f>
        <v>0</v>
      </c>
      <c r="Q788" s="255">
        <f ca="1">+IFERROR(INDEX('Hoja de Trabajo para listado'!$A$155:$Z$1048576,MATCH($A788,'Hoja de Trabajo para listado'!$A$155:$A$1048576,0),MATCH((CUADRO!Q$5&amp;$E788),'Hoja de Trabajo para listado'!$A$151:$Z$151,0)),0)+IFERROR(INDEX('Hoja de Trabajo para listado'!$AB$155:$BA$1048576,MATCH($A788,'Hoja de Trabajo para listado'!$AB$155:$AB$1048576,0),MATCH((CUADRO!Q$5&amp;$E788),'Hoja de Trabajo para listado'!$AB$151:$BA$151,0)),0)+IFERROR(INDEX('Hoja de Trabajo para listado'!$BC$155:$CB$1048576,MATCH($A788,'Hoja de Trabajo para listado'!$BC$155:$BC$1048576,0),MATCH((CUADRO!Q$5&amp;$E788),'Hoja de Trabajo para listado'!$BC$151:$CB$151,0)),0)+IFERROR(INDEX('Hoja de Trabajo para listado'!$DE$153:$DG$274,MATCH($A788,'Hoja de Trabajo para listado'!$DE$153:$DE$1048576,0),MATCH((CUADRO!Q$5&amp;$E788),'Hoja de Trabajo para listado'!$DE$151:$DG$151,0)),0)+IFERROR(INDEX('Hoja de Trabajo para listado'!$CD$155:$DC$1048576,MATCH($A788,'Hoja de Trabajo para listado'!$CD$155:$CD$1048576,0),MATCH((CUADRO!Q$5&amp;$E788),'Hoja de Trabajo para listado'!$CD$151:$DC$151,0)),0)</f>
        <v>0</v>
      </c>
      <c r="R788" s="255">
        <f t="shared" ca="1" si="24"/>
        <v>0</v>
      </c>
      <c r="S788" s="262"/>
      <c r="T788" s="255">
        <f ca="1">+T789</f>
        <v>0</v>
      </c>
      <c r="U788" s="254">
        <f t="shared" si="25"/>
        <v>1</v>
      </c>
      <c r="V788" s="362" t="str">
        <f>+VLOOKUP(A788,bd_lista!$A$3:$E$590,5,FALSE)</f>
        <v>Gobiernos Autonomos Municipales</v>
      </c>
      <c r="W788" s="361" t="str">
        <f>+V788</f>
        <v>Gobiernos Autonomos Municipales</v>
      </c>
      <c r="X788" s="254">
        <f>+VLOOKUP(A788,[2]Sheet1!$A$13:$D$744,4,FALSE)</f>
        <v>0</v>
      </c>
      <c r="Y788" s="254" t="e">
        <f>+VLOOKUP(X788,bd_lista!$A$3:$C$590,3,FALSE)</f>
        <v>#N/A</v>
      </c>
      <c r="Z788" s="316">
        <f>+X788</f>
        <v>0</v>
      </c>
      <c r="AA788" s="317" t="e">
        <f>+Y788</f>
        <v>#N/A</v>
      </c>
    </row>
    <row r="789" spans="1:27" customFormat="1" ht="15" hidden="1" customHeight="1">
      <c r="A789" s="32">
        <v>1505</v>
      </c>
      <c r="B789" s="307"/>
      <c r="C789" s="259" t="str">
        <f>+VLOOKUP(A789,bd_lista!$A$3:$C$590,3,FALSE)</f>
        <v>Gobierno Autónomo Municipal de Uncía</v>
      </c>
      <c r="D789" s="362"/>
      <c r="E789" s="256" t="s">
        <v>1314</v>
      </c>
      <c r="F789" s="255">
        <f ca="1">+IFERROR(INDEX('Hoja de Trabajo para listado'!$A$155:$Z$1048576,MATCH($A789,'Hoja de Trabajo para listado'!$A$155:$A$1048576,0),MATCH((CUADRO!F$5&amp;$E789),'Hoja de Trabajo para listado'!$A$151:$Z$151,0)),0)+IFERROR(INDEX('Hoja de Trabajo para listado'!$AB$155:$BA$1048576,MATCH($A789,'Hoja de Trabajo para listado'!$AB$155:$AB$1048576,0),MATCH((CUADRO!F$5&amp;$E789),'Hoja de Trabajo para listado'!$AB$151:$BA$151,0)),0)+IFERROR(INDEX('Hoja de Trabajo para listado'!$BC$155:$CB$1048576,MATCH($A789,'Hoja de Trabajo para listado'!$BC$155:$BC$1048576,0),MATCH((CUADRO!F$5&amp;$E789),'Hoja de Trabajo para listado'!$BC$151:$CB$151,0)),0)+IFERROR(INDEX('Hoja de Trabajo para listado'!$DE$153:$DG$274,MATCH($A789,'Hoja de Trabajo para listado'!$DE$153:$DE$1048576,0),MATCH((CUADRO!F$5&amp;$E789),'Hoja de Trabajo para listado'!$DE$151:$DG$151,0)),0)+IFERROR(INDEX('Hoja de Trabajo para listado'!$CD$155:$DC$1048576,MATCH($A789,'Hoja de Trabajo para listado'!$CD$155:$CD$1048576,0),MATCH((CUADRO!F$5&amp;$E789),'Hoja de Trabajo para listado'!$CD$151:$DC$151,0)),0)</f>
        <v>0</v>
      </c>
      <c r="G789" s="255">
        <f ca="1">+IFERROR(INDEX('Hoja de Trabajo para listado'!$A$155:$Z$1048576,MATCH($A789,'Hoja de Trabajo para listado'!$A$155:$A$1048576,0),MATCH((CUADRO!G$5&amp;$E789),'Hoja de Trabajo para listado'!$A$151:$Z$151,0)),0)+IFERROR(INDEX('Hoja de Trabajo para listado'!$AB$155:$BA$1048576,MATCH($A789,'Hoja de Trabajo para listado'!$AB$155:$AB$1048576,0),MATCH((CUADRO!G$5&amp;$E789),'Hoja de Trabajo para listado'!$AB$151:$BA$151,0)),0)+IFERROR(INDEX('Hoja de Trabajo para listado'!$BC$155:$CB$1048576,MATCH($A789,'Hoja de Trabajo para listado'!$BC$155:$BC$1048576,0),MATCH((CUADRO!G$5&amp;$E789),'Hoja de Trabajo para listado'!$BC$151:$CB$151,0)),0)+IFERROR(INDEX('Hoja de Trabajo para listado'!$DE$153:$DG$274,MATCH($A789,'Hoja de Trabajo para listado'!$DE$153:$DE$1048576,0),MATCH((CUADRO!G$5&amp;$E789),'Hoja de Trabajo para listado'!$DE$151:$DG$151,0)),0)+IFERROR(INDEX('Hoja de Trabajo para listado'!$CD$155:$DC$1048576,MATCH($A789,'Hoja de Trabajo para listado'!$CD$155:$CD$1048576,0),MATCH((CUADRO!G$5&amp;$E789),'Hoja de Trabajo para listado'!$CD$151:$DC$151,0)),0)</f>
        <v>0</v>
      </c>
      <c r="H789" s="255">
        <f ca="1">+IFERROR(INDEX('Hoja de Trabajo para listado'!$A$155:$Z$1048576,MATCH($A789,'Hoja de Trabajo para listado'!$A$155:$A$1048576,0),MATCH((CUADRO!H$5&amp;$E789),'Hoja de Trabajo para listado'!$A$151:$Z$151,0)),0)+IFERROR(INDEX('Hoja de Trabajo para listado'!$AB$155:$BA$1048576,MATCH($A789,'Hoja de Trabajo para listado'!$AB$155:$AB$1048576,0),MATCH((CUADRO!H$5&amp;$E789),'Hoja de Trabajo para listado'!$AB$151:$BA$151,0)),0)+IFERROR(INDEX('Hoja de Trabajo para listado'!$BC$155:$CB$1048576,MATCH($A789,'Hoja de Trabajo para listado'!$BC$155:$BC$1048576,0),MATCH((CUADRO!H$5&amp;$E789),'Hoja de Trabajo para listado'!$BC$151:$CB$151,0)),0)+IFERROR(INDEX('Hoja de Trabajo para listado'!$DE$153:$DG$274,MATCH($A789,'Hoja de Trabajo para listado'!$DE$153:$DE$1048576,0),MATCH((CUADRO!H$5&amp;$E789),'Hoja de Trabajo para listado'!$DE$151:$DG$151,0)),0)+IFERROR(INDEX('Hoja de Trabajo para listado'!$CD$155:$DC$1048576,MATCH($A789,'Hoja de Trabajo para listado'!$CD$155:$CD$1048576,0),MATCH((CUADRO!H$5&amp;$E789),'Hoja de Trabajo para listado'!$CD$151:$DC$151,0)),0)</f>
        <v>0</v>
      </c>
      <c r="I789" s="255">
        <f ca="1">+IFERROR(INDEX('Hoja de Trabajo para listado'!$A$155:$Z$1048576,MATCH($A789,'Hoja de Trabajo para listado'!$A$155:$A$1048576,0),MATCH((CUADRO!I$5&amp;$E789),'Hoja de Trabajo para listado'!$A$151:$Z$151,0)),0)+IFERROR(INDEX('Hoja de Trabajo para listado'!$AB$155:$BA$1048576,MATCH($A789,'Hoja de Trabajo para listado'!$AB$155:$AB$1048576,0),MATCH((CUADRO!I$5&amp;$E789),'Hoja de Trabajo para listado'!$AB$151:$BA$151,0)),0)+IFERROR(INDEX('Hoja de Trabajo para listado'!$BC$155:$CB$1048576,MATCH($A789,'Hoja de Trabajo para listado'!$BC$155:$BC$1048576,0),MATCH((CUADRO!I$5&amp;$E789),'Hoja de Trabajo para listado'!$BC$151:$CB$151,0)),0)+IFERROR(INDEX('Hoja de Trabajo para listado'!$DE$153:$DG$274,MATCH($A789,'Hoja de Trabajo para listado'!$DE$153:$DE$1048576,0),MATCH((CUADRO!I$5&amp;$E789),'Hoja de Trabajo para listado'!$DE$151:$DG$151,0)),0)+IFERROR(INDEX('Hoja de Trabajo para listado'!$CD$155:$DC$1048576,MATCH($A789,'Hoja de Trabajo para listado'!$CD$155:$CD$1048576,0),MATCH((CUADRO!I$5&amp;$E789),'Hoja de Trabajo para listado'!$CD$151:$DC$151,0)),0)</f>
        <v>0</v>
      </c>
      <c r="J789" s="255">
        <f ca="1">+IFERROR(INDEX('Hoja de Trabajo para listado'!$A$155:$Z$1048576,MATCH($A789,'Hoja de Trabajo para listado'!$A$155:$A$1048576,0),MATCH((CUADRO!J$5&amp;$E789),'Hoja de Trabajo para listado'!$A$151:$Z$151,0)),0)+IFERROR(INDEX('Hoja de Trabajo para listado'!$AB$155:$BA$1048576,MATCH($A789,'Hoja de Trabajo para listado'!$AB$155:$AB$1048576,0),MATCH((CUADRO!J$5&amp;$E789),'Hoja de Trabajo para listado'!$AB$151:$BA$151,0)),0)+IFERROR(INDEX('Hoja de Trabajo para listado'!$BC$155:$CB$1048576,MATCH($A789,'Hoja de Trabajo para listado'!$BC$155:$BC$1048576,0),MATCH((CUADRO!J$5&amp;$E789),'Hoja de Trabajo para listado'!$BC$151:$CB$151,0)),0)+IFERROR(INDEX('Hoja de Trabajo para listado'!$DE$153:$DG$274,MATCH($A789,'Hoja de Trabajo para listado'!$DE$153:$DE$1048576,0),MATCH((CUADRO!J$5&amp;$E789),'Hoja de Trabajo para listado'!$DE$151:$DG$151,0)),0)+IFERROR(INDEX('Hoja de Trabajo para listado'!$CD$155:$DC$1048576,MATCH($A789,'Hoja de Trabajo para listado'!$CD$155:$CD$1048576,0),MATCH((CUADRO!J$5&amp;$E789),'Hoja de Trabajo para listado'!$CD$151:$DC$151,0)),0)</f>
        <v>0</v>
      </c>
      <c r="K789" s="255">
        <f ca="1">+IFERROR(INDEX('Hoja de Trabajo para listado'!$A$155:$Z$1048576,MATCH($A789,'Hoja de Trabajo para listado'!$A$155:$A$1048576,0),MATCH((CUADRO!K$5&amp;$E789),'Hoja de Trabajo para listado'!$A$151:$Z$151,0)),0)+IFERROR(INDEX('Hoja de Trabajo para listado'!$AB$155:$BA$1048576,MATCH($A789,'Hoja de Trabajo para listado'!$AB$155:$AB$1048576,0),MATCH((CUADRO!K$5&amp;$E789),'Hoja de Trabajo para listado'!$AB$151:$BA$151,0)),0)+IFERROR(INDEX('Hoja de Trabajo para listado'!$BC$155:$CB$1048576,MATCH($A789,'Hoja de Trabajo para listado'!$BC$155:$BC$1048576,0),MATCH((CUADRO!K$5&amp;$E789),'Hoja de Trabajo para listado'!$BC$151:$CB$151,0)),0)+IFERROR(INDEX('Hoja de Trabajo para listado'!$DE$153:$DG$274,MATCH($A789,'Hoja de Trabajo para listado'!$DE$153:$DE$1048576,0),MATCH((CUADRO!K$5&amp;$E789),'Hoja de Trabajo para listado'!$DE$151:$DG$151,0)),0)+IFERROR(INDEX('Hoja de Trabajo para listado'!$CD$155:$DC$1048576,MATCH($A789,'Hoja de Trabajo para listado'!$CD$155:$CD$1048576,0),MATCH((CUADRO!K$5&amp;$E789),'Hoja de Trabajo para listado'!$CD$151:$DC$151,0)),0)</f>
        <v>0</v>
      </c>
      <c r="L789" s="255">
        <f ca="1">+IFERROR(INDEX('Hoja de Trabajo para listado'!$A$155:$Z$1048576,MATCH($A789,'Hoja de Trabajo para listado'!$A$155:$A$1048576,0),MATCH((CUADRO!L$5&amp;$E789),'Hoja de Trabajo para listado'!$A$151:$Z$151,0)),0)+IFERROR(INDEX('Hoja de Trabajo para listado'!$AB$155:$BA$1048576,MATCH($A789,'Hoja de Trabajo para listado'!$AB$155:$AB$1048576,0),MATCH((CUADRO!L$5&amp;$E789),'Hoja de Trabajo para listado'!$AB$151:$BA$151,0)),0)+IFERROR(INDEX('Hoja de Trabajo para listado'!$BC$155:$CB$1048576,MATCH($A789,'Hoja de Trabajo para listado'!$BC$155:$BC$1048576,0),MATCH((CUADRO!L$5&amp;$E789),'Hoja de Trabajo para listado'!$BC$151:$CB$151,0)),0)+IFERROR(INDEX('Hoja de Trabajo para listado'!$DE$153:$DG$274,MATCH($A789,'Hoja de Trabajo para listado'!$DE$153:$DE$1048576,0),MATCH((CUADRO!L$5&amp;$E789),'Hoja de Trabajo para listado'!$DE$151:$DG$151,0)),0)+IFERROR(INDEX('Hoja de Trabajo para listado'!$CD$155:$DC$1048576,MATCH($A789,'Hoja de Trabajo para listado'!$CD$155:$CD$1048576,0),MATCH((CUADRO!L$5&amp;$E789),'Hoja de Trabajo para listado'!$CD$151:$DC$151,0)),0)</f>
        <v>0</v>
      </c>
      <c r="M789" s="255">
        <f ca="1">+IFERROR(INDEX('Hoja de Trabajo para listado'!$A$155:$Z$1048576,MATCH($A789,'Hoja de Trabajo para listado'!$A$155:$A$1048576,0),MATCH((CUADRO!M$5&amp;$E789),'Hoja de Trabajo para listado'!$A$151:$Z$151,0)),0)+IFERROR(INDEX('Hoja de Trabajo para listado'!$AB$155:$BA$1048576,MATCH($A789,'Hoja de Trabajo para listado'!$AB$155:$AB$1048576,0),MATCH((CUADRO!M$5&amp;$E789),'Hoja de Trabajo para listado'!$AB$151:$BA$151,0)),0)+IFERROR(INDEX('Hoja de Trabajo para listado'!$BC$155:$CB$1048576,MATCH($A789,'Hoja de Trabajo para listado'!$BC$155:$BC$1048576,0),MATCH((CUADRO!M$5&amp;$E789),'Hoja de Trabajo para listado'!$BC$151:$CB$151,0)),0)+IFERROR(INDEX('Hoja de Trabajo para listado'!$DE$153:$DG$274,MATCH($A789,'Hoja de Trabajo para listado'!$DE$153:$DE$1048576,0),MATCH((CUADRO!M$5&amp;$E789),'Hoja de Trabajo para listado'!$DE$151:$DG$151,0)),0)+IFERROR(INDEX('Hoja de Trabajo para listado'!$CD$155:$DC$1048576,MATCH($A789,'Hoja de Trabajo para listado'!$CD$155:$CD$1048576,0),MATCH((CUADRO!M$5&amp;$E789),'Hoja de Trabajo para listado'!$CD$151:$DC$151,0)),0)</f>
        <v>0</v>
      </c>
      <c r="N789" s="255">
        <f ca="1">+IFERROR(INDEX('Hoja de Trabajo para listado'!$A$155:$Z$1048576,MATCH($A789,'Hoja de Trabajo para listado'!$A$155:$A$1048576,0),MATCH((CUADRO!N$5&amp;$E789),'Hoja de Trabajo para listado'!$A$151:$Z$151,0)),0)+IFERROR(INDEX('Hoja de Trabajo para listado'!$AB$155:$BA$1048576,MATCH($A789,'Hoja de Trabajo para listado'!$AB$155:$AB$1048576,0),MATCH((CUADRO!N$5&amp;$E789),'Hoja de Trabajo para listado'!$AB$151:$BA$151,0)),0)+IFERROR(INDEX('Hoja de Trabajo para listado'!$BC$155:$CB$1048576,MATCH($A789,'Hoja de Trabajo para listado'!$BC$155:$BC$1048576,0),MATCH((CUADRO!N$5&amp;$E789),'Hoja de Trabajo para listado'!$BC$151:$CB$151,0)),0)+IFERROR(INDEX('Hoja de Trabajo para listado'!$DE$153:$DG$274,MATCH($A789,'Hoja de Trabajo para listado'!$DE$153:$DE$1048576,0),MATCH((CUADRO!N$5&amp;$E789),'Hoja de Trabajo para listado'!$DE$151:$DG$151,0)),0)+IFERROR(INDEX('Hoja de Trabajo para listado'!$CD$155:$DC$1048576,MATCH($A789,'Hoja de Trabajo para listado'!$CD$155:$CD$1048576,0),MATCH((CUADRO!N$5&amp;$E789),'Hoja de Trabajo para listado'!$CD$151:$DC$151,0)),0)</f>
        <v>0</v>
      </c>
      <c r="O789" s="255">
        <f ca="1">+IFERROR(INDEX('Hoja de Trabajo para listado'!$A$155:$Z$1048576,MATCH($A789,'Hoja de Trabajo para listado'!$A$155:$A$1048576,0),MATCH((CUADRO!O$5&amp;$E789),'Hoja de Trabajo para listado'!$A$151:$Z$151,0)),0)+IFERROR(INDEX('Hoja de Trabajo para listado'!$AB$155:$BA$1048576,MATCH($A789,'Hoja de Trabajo para listado'!$AB$155:$AB$1048576,0),MATCH((CUADRO!O$5&amp;$E789),'Hoja de Trabajo para listado'!$AB$151:$BA$151,0)),0)+IFERROR(INDEX('Hoja de Trabajo para listado'!$BC$155:$CB$1048576,MATCH($A789,'Hoja de Trabajo para listado'!$BC$155:$BC$1048576,0),MATCH((CUADRO!O$5&amp;$E789),'Hoja de Trabajo para listado'!$BC$151:$CB$151,0)),0)+IFERROR(INDEX('Hoja de Trabajo para listado'!$DE$153:$DG$274,MATCH($A789,'Hoja de Trabajo para listado'!$DE$153:$DE$1048576,0),MATCH((CUADRO!O$5&amp;$E789),'Hoja de Trabajo para listado'!$DE$151:$DG$151,0)),0)+IFERROR(INDEX('Hoja de Trabajo para listado'!$CD$155:$DC$1048576,MATCH($A789,'Hoja de Trabajo para listado'!$CD$155:$CD$1048576,0),MATCH((CUADRO!O$5&amp;$E789),'Hoja de Trabajo para listado'!$CD$151:$DC$151,0)),0)</f>
        <v>0</v>
      </c>
      <c r="P789" s="255">
        <f ca="1">+IFERROR(INDEX('Hoja de Trabajo para listado'!$A$155:$Z$1048576,MATCH($A789,'Hoja de Trabajo para listado'!$A$155:$A$1048576,0),MATCH((CUADRO!P$5&amp;$E789),'Hoja de Trabajo para listado'!$A$151:$Z$151,0)),0)+IFERROR(INDEX('Hoja de Trabajo para listado'!$AB$155:$BA$1048576,MATCH($A789,'Hoja de Trabajo para listado'!$AB$155:$AB$1048576,0),MATCH((CUADRO!P$5&amp;$E789),'Hoja de Trabajo para listado'!$AB$151:$BA$151,0)),0)+IFERROR(INDEX('Hoja de Trabajo para listado'!$BC$155:$CB$1048576,MATCH($A789,'Hoja de Trabajo para listado'!$BC$155:$BC$1048576,0),MATCH((CUADRO!P$5&amp;$E789),'Hoja de Trabajo para listado'!$BC$151:$CB$151,0)),0)+IFERROR(INDEX('Hoja de Trabajo para listado'!$DE$153:$DG$274,MATCH($A789,'Hoja de Trabajo para listado'!$DE$153:$DE$1048576,0),MATCH((CUADRO!P$5&amp;$E789),'Hoja de Trabajo para listado'!$DE$151:$DG$151,0)),0)+IFERROR(INDEX('Hoja de Trabajo para listado'!$CD$155:$DC$1048576,MATCH($A789,'Hoja de Trabajo para listado'!$CD$155:$CD$1048576,0),MATCH((CUADRO!P$5&amp;$E789),'Hoja de Trabajo para listado'!$CD$151:$DC$151,0)),0)</f>
        <v>0</v>
      </c>
      <c r="Q789" s="255">
        <f ca="1">+IFERROR(INDEX('Hoja de Trabajo para listado'!$A$155:$Z$1048576,MATCH($A789,'Hoja de Trabajo para listado'!$A$155:$A$1048576,0),MATCH((CUADRO!Q$5&amp;$E789),'Hoja de Trabajo para listado'!$A$151:$Z$151,0)),0)+IFERROR(INDEX('Hoja de Trabajo para listado'!$AB$155:$BA$1048576,MATCH($A789,'Hoja de Trabajo para listado'!$AB$155:$AB$1048576,0),MATCH((CUADRO!Q$5&amp;$E789),'Hoja de Trabajo para listado'!$AB$151:$BA$151,0)),0)+IFERROR(INDEX('Hoja de Trabajo para listado'!$BC$155:$CB$1048576,MATCH($A789,'Hoja de Trabajo para listado'!$BC$155:$BC$1048576,0),MATCH((CUADRO!Q$5&amp;$E789),'Hoja de Trabajo para listado'!$BC$151:$CB$151,0)),0)+IFERROR(INDEX('Hoja de Trabajo para listado'!$DE$153:$DG$274,MATCH($A789,'Hoja de Trabajo para listado'!$DE$153:$DE$1048576,0),MATCH((CUADRO!Q$5&amp;$E789),'Hoja de Trabajo para listado'!$DE$151:$DG$151,0)),0)+IFERROR(INDEX('Hoja de Trabajo para listado'!$CD$155:$DC$1048576,MATCH($A789,'Hoja de Trabajo para listado'!$CD$155:$CD$1048576,0),MATCH((CUADRO!Q$5&amp;$E789),'Hoja de Trabajo para listado'!$CD$151:$DC$151,0)),0)</f>
        <v>0</v>
      </c>
      <c r="R789" s="255">
        <f t="shared" ca="1" si="24"/>
        <v>0</v>
      </c>
      <c r="S789" s="262">
        <f ca="1">+R788+R789</f>
        <v>0</v>
      </c>
      <c r="T789" s="255">
        <f ca="1">+S789</f>
        <v>0</v>
      </c>
      <c r="U789" s="254">
        <f t="shared" si="25"/>
        <v>2</v>
      </c>
      <c r="V789" s="362" t="str">
        <f>+VLOOKUP(A789,bd_lista!$A$3:$E$590,5,FALSE)</f>
        <v>Gobiernos Autonomos Municipales</v>
      </c>
      <c r="W789" s="362"/>
      <c r="X789" s="254">
        <f>+VLOOKUP(A789,[2]Sheet1!$A$13:$D$744,4,FALSE)</f>
        <v>0</v>
      </c>
      <c r="Y789" s="254" t="e">
        <f>+VLOOKUP(X789,bd_lista!$A$3:$C$590,3,FALSE)</f>
        <v>#N/A</v>
      </c>
      <c r="Z789" s="314"/>
      <c r="AA789" s="315"/>
    </row>
    <row r="790" spans="1:27" customFormat="1" ht="15" hidden="1" customHeight="1">
      <c r="A790" s="32">
        <v>1506</v>
      </c>
      <c r="B790" s="306">
        <f>+A790</f>
        <v>1506</v>
      </c>
      <c r="C790" s="259" t="str">
        <f>+VLOOKUP(A790,bd_lista!$A$3:$C$590,3,FALSE)</f>
        <v>Gobierno Autónomo Municipal de Chayanta</v>
      </c>
      <c r="D790" s="361" t="str">
        <f>+C790</f>
        <v>Gobierno Autónomo Municipal de Chayanta</v>
      </c>
      <c r="E790" s="254" t="s">
        <v>1313</v>
      </c>
      <c r="F790" s="255">
        <f ca="1">+IFERROR(INDEX('Hoja de Trabajo para listado'!$A$155:$Z$1048576,MATCH($A790,'Hoja de Trabajo para listado'!$A$155:$A$1048576,0),MATCH((CUADRO!F$5&amp;$E790),'Hoja de Trabajo para listado'!$A$151:$Z$151,0)),0)+IFERROR(INDEX('Hoja de Trabajo para listado'!$AB$155:$BA$1048576,MATCH($A790,'Hoja de Trabajo para listado'!$AB$155:$AB$1048576,0),MATCH((CUADRO!F$5&amp;$E790),'Hoja de Trabajo para listado'!$AB$151:$BA$151,0)),0)+IFERROR(INDEX('Hoja de Trabajo para listado'!$BC$155:$CB$1048576,MATCH($A790,'Hoja de Trabajo para listado'!$BC$155:$BC$1048576,0),MATCH((CUADRO!F$5&amp;$E790),'Hoja de Trabajo para listado'!$BC$151:$CB$151,0)),0)+IFERROR(INDEX('Hoja de Trabajo para listado'!$DE$153:$DG$274,MATCH($A790,'Hoja de Trabajo para listado'!$DE$153:$DE$1048576,0),MATCH((CUADRO!F$5&amp;$E790),'Hoja de Trabajo para listado'!$DE$151:$DG$151,0)),0)+IFERROR(INDEX('Hoja de Trabajo para listado'!$CD$155:$DC$1048576,MATCH($A790,'Hoja de Trabajo para listado'!$CD$155:$CD$1048576,0),MATCH((CUADRO!F$5&amp;$E790),'Hoja de Trabajo para listado'!$CD$151:$DC$151,0)),0)</f>
        <v>0</v>
      </c>
      <c r="G790" s="255">
        <f ca="1">+IFERROR(INDEX('Hoja de Trabajo para listado'!$A$155:$Z$1048576,MATCH($A790,'Hoja de Trabajo para listado'!$A$155:$A$1048576,0),MATCH((CUADRO!G$5&amp;$E790),'Hoja de Trabajo para listado'!$A$151:$Z$151,0)),0)+IFERROR(INDEX('Hoja de Trabajo para listado'!$AB$155:$BA$1048576,MATCH($A790,'Hoja de Trabajo para listado'!$AB$155:$AB$1048576,0),MATCH((CUADRO!G$5&amp;$E790),'Hoja de Trabajo para listado'!$AB$151:$BA$151,0)),0)+IFERROR(INDEX('Hoja de Trabajo para listado'!$BC$155:$CB$1048576,MATCH($A790,'Hoja de Trabajo para listado'!$BC$155:$BC$1048576,0),MATCH((CUADRO!G$5&amp;$E790),'Hoja de Trabajo para listado'!$BC$151:$CB$151,0)),0)+IFERROR(INDEX('Hoja de Trabajo para listado'!$DE$153:$DG$274,MATCH($A790,'Hoja de Trabajo para listado'!$DE$153:$DE$1048576,0),MATCH((CUADRO!G$5&amp;$E790),'Hoja de Trabajo para listado'!$DE$151:$DG$151,0)),0)+IFERROR(INDEX('Hoja de Trabajo para listado'!$CD$155:$DC$1048576,MATCH($A790,'Hoja de Trabajo para listado'!$CD$155:$CD$1048576,0),MATCH((CUADRO!G$5&amp;$E790),'Hoja de Trabajo para listado'!$CD$151:$DC$151,0)),0)</f>
        <v>0</v>
      </c>
      <c r="H790" s="255">
        <f ca="1">+IFERROR(INDEX('Hoja de Trabajo para listado'!$A$155:$Z$1048576,MATCH($A790,'Hoja de Trabajo para listado'!$A$155:$A$1048576,0),MATCH((CUADRO!H$5&amp;$E790),'Hoja de Trabajo para listado'!$A$151:$Z$151,0)),0)+IFERROR(INDEX('Hoja de Trabajo para listado'!$AB$155:$BA$1048576,MATCH($A790,'Hoja de Trabajo para listado'!$AB$155:$AB$1048576,0),MATCH((CUADRO!H$5&amp;$E790),'Hoja de Trabajo para listado'!$AB$151:$BA$151,0)),0)+IFERROR(INDEX('Hoja de Trabajo para listado'!$BC$155:$CB$1048576,MATCH($A790,'Hoja de Trabajo para listado'!$BC$155:$BC$1048576,0),MATCH((CUADRO!H$5&amp;$E790),'Hoja de Trabajo para listado'!$BC$151:$CB$151,0)),0)+IFERROR(INDEX('Hoja de Trabajo para listado'!$DE$153:$DG$274,MATCH($A790,'Hoja de Trabajo para listado'!$DE$153:$DE$1048576,0),MATCH((CUADRO!H$5&amp;$E790),'Hoja de Trabajo para listado'!$DE$151:$DG$151,0)),0)+IFERROR(INDEX('Hoja de Trabajo para listado'!$CD$155:$DC$1048576,MATCH($A790,'Hoja de Trabajo para listado'!$CD$155:$CD$1048576,0),MATCH((CUADRO!H$5&amp;$E790),'Hoja de Trabajo para listado'!$CD$151:$DC$151,0)),0)</f>
        <v>0</v>
      </c>
      <c r="I790" s="255">
        <f ca="1">+IFERROR(INDEX('Hoja de Trabajo para listado'!$A$155:$Z$1048576,MATCH($A790,'Hoja de Trabajo para listado'!$A$155:$A$1048576,0),MATCH((CUADRO!I$5&amp;$E790),'Hoja de Trabajo para listado'!$A$151:$Z$151,0)),0)+IFERROR(INDEX('Hoja de Trabajo para listado'!$AB$155:$BA$1048576,MATCH($A790,'Hoja de Trabajo para listado'!$AB$155:$AB$1048576,0),MATCH((CUADRO!I$5&amp;$E790),'Hoja de Trabajo para listado'!$AB$151:$BA$151,0)),0)+IFERROR(INDEX('Hoja de Trabajo para listado'!$BC$155:$CB$1048576,MATCH($A790,'Hoja de Trabajo para listado'!$BC$155:$BC$1048576,0),MATCH((CUADRO!I$5&amp;$E790),'Hoja de Trabajo para listado'!$BC$151:$CB$151,0)),0)+IFERROR(INDEX('Hoja de Trabajo para listado'!$DE$153:$DG$274,MATCH($A790,'Hoja de Trabajo para listado'!$DE$153:$DE$1048576,0),MATCH((CUADRO!I$5&amp;$E790),'Hoja de Trabajo para listado'!$DE$151:$DG$151,0)),0)+IFERROR(INDEX('Hoja de Trabajo para listado'!$CD$155:$DC$1048576,MATCH($A790,'Hoja de Trabajo para listado'!$CD$155:$CD$1048576,0),MATCH((CUADRO!I$5&amp;$E790),'Hoja de Trabajo para listado'!$CD$151:$DC$151,0)),0)</f>
        <v>0</v>
      </c>
      <c r="J790" s="255">
        <f ca="1">+IFERROR(INDEX('Hoja de Trabajo para listado'!$A$155:$Z$1048576,MATCH($A790,'Hoja de Trabajo para listado'!$A$155:$A$1048576,0),MATCH((CUADRO!J$5&amp;$E790),'Hoja de Trabajo para listado'!$A$151:$Z$151,0)),0)+IFERROR(INDEX('Hoja de Trabajo para listado'!$AB$155:$BA$1048576,MATCH($A790,'Hoja de Trabajo para listado'!$AB$155:$AB$1048576,0),MATCH((CUADRO!J$5&amp;$E790),'Hoja de Trabajo para listado'!$AB$151:$BA$151,0)),0)+IFERROR(INDEX('Hoja de Trabajo para listado'!$BC$155:$CB$1048576,MATCH($A790,'Hoja de Trabajo para listado'!$BC$155:$BC$1048576,0),MATCH((CUADRO!J$5&amp;$E790),'Hoja de Trabajo para listado'!$BC$151:$CB$151,0)),0)+IFERROR(INDEX('Hoja de Trabajo para listado'!$DE$153:$DG$274,MATCH($A790,'Hoja de Trabajo para listado'!$DE$153:$DE$1048576,0),MATCH((CUADRO!J$5&amp;$E790),'Hoja de Trabajo para listado'!$DE$151:$DG$151,0)),0)+IFERROR(INDEX('Hoja de Trabajo para listado'!$CD$155:$DC$1048576,MATCH($A790,'Hoja de Trabajo para listado'!$CD$155:$CD$1048576,0),MATCH((CUADRO!J$5&amp;$E790),'Hoja de Trabajo para listado'!$CD$151:$DC$151,0)),0)</f>
        <v>0</v>
      </c>
      <c r="K790" s="255">
        <f ca="1">+IFERROR(INDEX('Hoja de Trabajo para listado'!$A$155:$Z$1048576,MATCH($A790,'Hoja de Trabajo para listado'!$A$155:$A$1048576,0),MATCH((CUADRO!K$5&amp;$E790),'Hoja de Trabajo para listado'!$A$151:$Z$151,0)),0)+IFERROR(INDEX('Hoja de Trabajo para listado'!$AB$155:$BA$1048576,MATCH($A790,'Hoja de Trabajo para listado'!$AB$155:$AB$1048576,0),MATCH((CUADRO!K$5&amp;$E790),'Hoja de Trabajo para listado'!$AB$151:$BA$151,0)),0)+IFERROR(INDEX('Hoja de Trabajo para listado'!$BC$155:$CB$1048576,MATCH($A790,'Hoja de Trabajo para listado'!$BC$155:$BC$1048576,0),MATCH((CUADRO!K$5&amp;$E790),'Hoja de Trabajo para listado'!$BC$151:$CB$151,0)),0)+IFERROR(INDEX('Hoja de Trabajo para listado'!$DE$153:$DG$274,MATCH($A790,'Hoja de Trabajo para listado'!$DE$153:$DE$1048576,0),MATCH((CUADRO!K$5&amp;$E790),'Hoja de Trabajo para listado'!$DE$151:$DG$151,0)),0)+IFERROR(INDEX('Hoja de Trabajo para listado'!$CD$155:$DC$1048576,MATCH($A790,'Hoja de Trabajo para listado'!$CD$155:$CD$1048576,0),MATCH((CUADRO!K$5&amp;$E790),'Hoja de Trabajo para listado'!$CD$151:$DC$151,0)),0)</f>
        <v>0</v>
      </c>
      <c r="L790" s="255">
        <f ca="1">+IFERROR(INDEX('Hoja de Trabajo para listado'!$A$155:$Z$1048576,MATCH($A790,'Hoja de Trabajo para listado'!$A$155:$A$1048576,0),MATCH((CUADRO!L$5&amp;$E790),'Hoja de Trabajo para listado'!$A$151:$Z$151,0)),0)+IFERROR(INDEX('Hoja de Trabajo para listado'!$AB$155:$BA$1048576,MATCH($A790,'Hoja de Trabajo para listado'!$AB$155:$AB$1048576,0),MATCH((CUADRO!L$5&amp;$E790),'Hoja de Trabajo para listado'!$AB$151:$BA$151,0)),0)+IFERROR(INDEX('Hoja de Trabajo para listado'!$BC$155:$CB$1048576,MATCH($A790,'Hoja de Trabajo para listado'!$BC$155:$BC$1048576,0),MATCH((CUADRO!L$5&amp;$E790),'Hoja de Trabajo para listado'!$BC$151:$CB$151,0)),0)+IFERROR(INDEX('Hoja de Trabajo para listado'!$DE$153:$DG$274,MATCH($A790,'Hoja de Trabajo para listado'!$DE$153:$DE$1048576,0),MATCH((CUADRO!L$5&amp;$E790),'Hoja de Trabajo para listado'!$DE$151:$DG$151,0)),0)+IFERROR(INDEX('Hoja de Trabajo para listado'!$CD$155:$DC$1048576,MATCH($A790,'Hoja de Trabajo para listado'!$CD$155:$CD$1048576,0),MATCH((CUADRO!L$5&amp;$E790),'Hoja de Trabajo para listado'!$CD$151:$DC$151,0)),0)</f>
        <v>0</v>
      </c>
      <c r="M790" s="255">
        <f ca="1">+IFERROR(INDEX('Hoja de Trabajo para listado'!$A$155:$Z$1048576,MATCH($A790,'Hoja de Trabajo para listado'!$A$155:$A$1048576,0),MATCH((CUADRO!M$5&amp;$E790),'Hoja de Trabajo para listado'!$A$151:$Z$151,0)),0)+IFERROR(INDEX('Hoja de Trabajo para listado'!$AB$155:$BA$1048576,MATCH($A790,'Hoja de Trabajo para listado'!$AB$155:$AB$1048576,0),MATCH((CUADRO!M$5&amp;$E790),'Hoja de Trabajo para listado'!$AB$151:$BA$151,0)),0)+IFERROR(INDEX('Hoja de Trabajo para listado'!$BC$155:$CB$1048576,MATCH($A790,'Hoja de Trabajo para listado'!$BC$155:$BC$1048576,0),MATCH((CUADRO!M$5&amp;$E790),'Hoja de Trabajo para listado'!$BC$151:$CB$151,0)),0)+IFERROR(INDEX('Hoja de Trabajo para listado'!$DE$153:$DG$274,MATCH($A790,'Hoja de Trabajo para listado'!$DE$153:$DE$1048576,0),MATCH((CUADRO!M$5&amp;$E790),'Hoja de Trabajo para listado'!$DE$151:$DG$151,0)),0)+IFERROR(INDEX('Hoja de Trabajo para listado'!$CD$155:$DC$1048576,MATCH($A790,'Hoja de Trabajo para listado'!$CD$155:$CD$1048576,0),MATCH((CUADRO!M$5&amp;$E790),'Hoja de Trabajo para listado'!$CD$151:$DC$151,0)),0)</f>
        <v>0</v>
      </c>
      <c r="N790" s="255">
        <f ca="1">+IFERROR(INDEX('Hoja de Trabajo para listado'!$A$155:$Z$1048576,MATCH($A790,'Hoja de Trabajo para listado'!$A$155:$A$1048576,0),MATCH((CUADRO!N$5&amp;$E790),'Hoja de Trabajo para listado'!$A$151:$Z$151,0)),0)+IFERROR(INDEX('Hoja de Trabajo para listado'!$AB$155:$BA$1048576,MATCH($A790,'Hoja de Trabajo para listado'!$AB$155:$AB$1048576,0),MATCH((CUADRO!N$5&amp;$E790),'Hoja de Trabajo para listado'!$AB$151:$BA$151,0)),0)+IFERROR(INDEX('Hoja de Trabajo para listado'!$BC$155:$CB$1048576,MATCH($A790,'Hoja de Trabajo para listado'!$BC$155:$BC$1048576,0),MATCH((CUADRO!N$5&amp;$E790),'Hoja de Trabajo para listado'!$BC$151:$CB$151,0)),0)+IFERROR(INDEX('Hoja de Trabajo para listado'!$DE$153:$DG$274,MATCH($A790,'Hoja de Trabajo para listado'!$DE$153:$DE$1048576,0),MATCH((CUADRO!N$5&amp;$E790),'Hoja de Trabajo para listado'!$DE$151:$DG$151,0)),0)+IFERROR(INDEX('Hoja de Trabajo para listado'!$CD$155:$DC$1048576,MATCH($A790,'Hoja de Trabajo para listado'!$CD$155:$CD$1048576,0),MATCH((CUADRO!N$5&amp;$E790),'Hoja de Trabajo para listado'!$CD$151:$DC$151,0)),0)</f>
        <v>0</v>
      </c>
      <c r="O790" s="255">
        <f ca="1">+IFERROR(INDEX('Hoja de Trabajo para listado'!$A$155:$Z$1048576,MATCH($A790,'Hoja de Trabajo para listado'!$A$155:$A$1048576,0),MATCH((CUADRO!O$5&amp;$E790),'Hoja de Trabajo para listado'!$A$151:$Z$151,0)),0)+IFERROR(INDEX('Hoja de Trabajo para listado'!$AB$155:$BA$1048576,MATCH($A790,'Hoja de Trabajo para listado'!$AB$155:$AB$1048576,0),MATCH((CUADRO!O$5&amp;$E790),'Hoja de Trabajo para listado'!$AB$151:$BA$151,0)),0)+IFERROR(INDEX('Hoja de Trabajo para listado'!$BC$155:$CB$1048576,MATCH($A790,'Hoja de Trabajo para listado'!$BC$155:$BC$1048576,0),MATCH((CUADRO!O$5&amp;$E790),'Hoja de Trabajo para listado'!$BC$151:$CB$151,0)),0)+IFERROR(INDEX('Hoja de Trabajo para listado'!$DE$153:$DG$274,MATCH($A790,'Hoja de Trabajo para listado'!$DE$153:$DE$1048576,0),MATCH((CUADRO!O$5&amp;$E790),'Hoja de Trabajo para listado'!$DE$151:$DG$151,0)),0)+IFERROR(INDEX('Hoja de Trabajo para listado'!$CD$155:$DC$1048576,MATCH($A790,'Hoja de Trabajo para listado'!$CD$155:$CD$1048576,0),MATCH((CUADRO!O$5&amp;$E790),'Hoja de Trabajo para listado'!$CD$151:$DC$151,0)),0)</f>
        <v>0</v>
      </c>
      <c r="P790" s="255">
        <f ca="1">+IFERROR(INDEX('Hoja de Trabajo para listado'!$A$155:$Z$1048576,MATCH($A790,'Hoja de Trabajo para listado'!$A$155:$A$1048576,0),MATCH((CUADRO!P$5&amp;$E790),'Hoja de Trabajo para listado'!$A$151:$Z$151,0)),0)+IFERROR(INDEX('Hoja de Trabajo para listado'!$AB$155:$BA$1048576,MATCH($A790,'Hoja de Trabajo para listado'!$AB$155:$AB$1048576,0),MATCH((CUADRO!P$5&amp;$E790),'Hoja de Trabajo para listado'!$AB$151:$BA$151,0)),0)+IFERROR(INDEX('Hoja de Trabajo para listado'!$BC$155:$CB$1048576,MATCH($A790,'Hoja de Trabajo para listado'!$BC$155:$BC$1048576,0),MATCH((CUADRO!P$5&amp;$E790),'Hoja de Trabajo para listado'!$BC$151:$CB$151,0)),0)+IFERROR(INDEX('Hoja de Trabajo para listado'!$DE$153:$DG$274,MATCH($A790,'Hoja de Trabajo para listado'!$DE$153:$DE$1048576,0),MATCH((CUADRO!P$5&amp;$E790),'Hoja de Trabajo para listado'!$DE$151:$DG$151,0)),0)+IFERROR(INDEX('Hoja de Trabajo para listado'!$CD$155:$DC$1048576,MATCH($A790,'Hoja de Trabajo para listado'!$CD$155:$CD$1048576,0),MATCH((CUADRO!P$5&amp;$E790),'Hoja de Trabajo para listado'!$CD$151:$DC$151,0)),0)</f>
        <v>0</v>
      </c>
      <c r="Q790" s="255">
        <f ca="1">+IFERROR(INDEX('Hoja de Trabajo para listado'!$A$155:$Z$1048576,MATCH($A790,'Hoja de Trabajo para listado'!$A$155:$A$1048576,0),MATCH((CUADRO!Q$5&amp;$E790),'Hoja de Trabajo para listado'!$A$151:$Z$151,0)),0)+IFERROR(INDEX('Hoja de Trabajo para listado'!$AB$155:$BA$1048576,MATCH($A790,'Hoja de Trabajo para listado'!$AB$155:$AB$1048576,0),MATCH((CUADRO!Q$5&amp;$E790),'Hoja de Trabajo para listado'!$AB$151:$BA$151,0)),0)+IFERROR(INDEX('Hoja de Trabajo para listado'!$BC$155:$CB$1048576,MATCH($A790,'Hoja de Trabajo para listado'!$BC$155:$BC$1048576,0),MATCH((CUADRO!Q$5&amp;$E790),'Hoja de Trabajo para listado'!$BC$151:$CB$151,0)),0)+IFERROR(INDEX('Hoja de Trabajo para listado'!$DE$153:$DG$274,MATCH($A790,'Hoja de Trabajo para listado'!$DE$153:$DE$1048576,0),MATCH((CUADRO!Q$5&amp;$E790),'Hoja de Trabajo para listado'!$DE$151:$DG$151,0)),0)+IFERROR(INDEX('Hoja de Trabajo para listado'!$CD$155:$DC$1048576,MATCH($A790,'Hoja de Trabajo para listado'!$CD$155:$CD$1048576,0),MATCH((CUADRO!Q$5&amp;$E790),'Hoja de Trabajo para listado'!$CD$151:$DC$151,0)),0)</f>
        <v>0</v>
      </c>
      <c r="R790" s="255">
        <f t="shared" ca="1" si="24"/>
        <v>0</v>
      </c>
      <c r="S790" s="262"/>
      <c r="T790" s="255">
        <f ca="1">+T791</f>
        <v>0</v>
      </c>
      <c r="U790" s="254">
        <f t="shared" si="25"/>
        <v>1</v>
      </c>
      <c r="V790" s="362" t="str">
        <f>+VLOOKUP(A790,bd_lista!$A$3:$E$590,5,FALSE)</f>
        <v>Gobiernos Autonomos Municipales</v>
      </c>
      <c r="W790" s="361" t="str">
        <f>+V790</f>
        <v>Gobiernos Autonomos Municipales</v>
      </c>
      <c r="X790" s="254">
        <f>+VLOOKUP(A790,[2]Sheet1!$A$13:$D$744,4,FALSE)</f>
        <v>0</v>
      </c>
      <c r="Y790" s="254" t="e">
        <f>+VLOOKUP(X790,bd_lista!$A$3:$C$590,3,FALSE)</f>
        <v>#N/A</v>
      </c>
      <c r="Z790" s="316">
        <f>+X790</f>
        <v>0</v>
      </c>
      <c r="AA790" s="317" t="e">
        <f>+Y790</f>
        <v>#N/A</v>
      </c>
    </row>
    <row r="791" spans="1:27" customFormat="1" ht="15" hidden="1" customHeight="1">
      <c r="A791" s="32">
        <v>1506</v>
      </c>
      <c r="B791" s="307"/>
      <c r="C791" s="259" t="str">
        <f>+VLOOKUP(A791,bd_lista!$A$3:$C$590,3,FALSE)</f>
        <v>Gobierno Autónomo Municipal de Chayanta</v>
      </c>
      <c r="D791" s="362"/>
      <c r="E791" s="256" t="s">
        <v>1314</v>
      </c>
      <c r="F791" s="255">
        <f ca="1">+IFERROR(INDEX('Hoja de Trabajo para listado'!$A$155:$Z$1048576,MATCH($A791,'Hoja de Trabajo para listado'!$A$155:$A$1048576,0),MATCH((CUADRO!F$5&amp;$E791),'Hoja de Trabajo para listado'!$A$151:$Z$151,0)),0)+IFERROR(INDEX('Hoja de Trabajo para listado'!$AB$155:$BA$1048576,MATCH($A791,'Hoja de Trabajo para listado'!$AB$155:$AB$1048576,0),MATCH((CUADRO!F$5&amp;$E791),'Hoja de Trabajo para listado'!$AB$151:$BA$151,0)),0)+IFERROR(INDEX('Hoja de Trabajo para listado'!$BC$155:$CB$1048576,MATCH($A791,'Hoja de Trabajo para listado'!$BC$155:$BC$1048576,0),MATCH((CUADRO!F$5&amp;$E791),'Hoja de Trabajo para listado'!$BC$151:$CB$151,0)),0)+IFERROR(INDEX('Hoja de Trabajo para listado'!$DE$153:$DG$274,MATCH($A791,'Hoja de Trabajo para listado'!$DE$153:$DE$1048576,0),MATCH((CUADRO!F$5&amp;$E791),'Hoja de Trabajo para listado'!$DE$151:$DG$151,0)),0)+IFERROR(INDEX('Hoja de Trabajo para listado'!$CD$155:$DC$1048576,MATCH($A791,'Hoja de Trabajo para listado'!$CD$155:$CD$1048576,0),MATCH((CUADRO!F$5&amp;$E791),'Hoja de Trabajo para listado'!$CD$151:$DC$151,0)),0)</f>
        <v>0</v>
      </c>
      <c r="G791" s="255">
        <f ca="1">+IFERROR(INDEX('Hoja de Trabajo para listado'!$A$155:$Z$1048576,MATCH($A791,'Hoja de Trabajo para listado'!$A$155:$A$1048576,0),MATCH((CUADRO!G$5&amp;$E791),'Hoja de Trabajo para listado'!$A$151:$Z$151,0)),0)+IFERROR(INDEX('Hoja de Trabajo para listado'!$AB$155:$BA$1048576,MATCH($A791,'Hoja de Trabajo para listado'!$AB$155:$AB$1048576,0),MATCH((CUADRO!G$5&amp;$E791),'Hoja de Trabajo para listado'!$AB$151:$BA$151,0)),0)+IFERROR(INDEX('Hoja de Trabajo para listado'!$BC$155:$CB$1048576,MATCH($A791,'Hoja de Trabajo para listado'!$BC$155:$BC$1048576,0),MATCH((CUADRO!G$5&amp;$E791),'Hoja de Trabajo para listado'!$BC$151:$CB$151,0)),0)+IFERROR(INDEX('Hoja de Trabajo para listado'!$DE$153:$DG$274,MATCH($A791,'Hoja de Trabajo para listado'!$DE$153:$DE$1048576,0),MATCH((CUADRO!G$5&amp;$E791),'Hoja de Trabajo para listado'!$DE$151:$DG$151,0)),0)+IFERROR(INDEX('Hoja de Trabajo para listado'!$CD$155:$DC$1048576,MATCH($A791,'Hoja de Trabajo para listado'!$CD$155:$CD$1048576,0),MATCH((CUADRO!G$5&amp;$E791),'Hoja de Trabajo para listado'!$CD$151:$DC$151,0)),0)</f>
        <v>0</v>
      </c>
      <c r="H791" s="255">
        <f ca="1">+IFERROR(INDEX('Hoja de Trabajo para listado'!$A$155:$Z$1048576,MATCH($A791,'Hoja de Trabajo para listado'!$A$155:$A$1048576,0),MATCH((CUADRO!H$5&amp;$E791),'Hoja de Trabajo para listado'!$A$151:$Z$151,0)),0)+IFERROR(INDEX('Hoja de Trabajo para listado'!$AB$155:$BA$1048576,MATCH($A791,'Hoja de Trabajo para listado'!$AB$155:$AB$1048576,0),MATCH((CUADRO!H$5&amp;$E791),'Hoja de Trabajo para listado'!$AB$151:$BA$151,0)),0)+IFERROR(INDEX('Hoja de Trabajo para listado'!$BC$155:$CB$1048576,MATCH($A791,'Hoja de Trabajo para listado'!$BC$155:$BC$1048576,0),MATCH((CUADRO!H$5&amp;$E791),'Hoja de Trabajo para listado'!$BC$151:$CB$151,0)),0)+IFERROR(INDEX('Hoja de Trabajo para listado'!$DE$153:$DG$274,MATCH($A791,'Hoja de Trabajo para listado'!$DE$153:$DE$1048576,0),MATCH((CUADRO!H$5&amp;$E791),'Hoja de Trabajo para listado'!$DE$151:$DG$151,0)),0)+IFERROR(INDEX('Hoja de Trabajo para listado'!$CD$155:$DC$1048576,MATCH($A791,'Hoja de Trabajo para listado'!$CD$155:$CD$1048576,0),MATCH((CUADRO!H$5&amp;$E791),'Hoja de Trabajo para listado'!$CD$151:$DC$151,0)),0)</f>
        <v>0</v>
      </c>
      <c r="I791" s="255">
        <f ca="1">+IFERROR(INDEX('Hoja de Trabajo para listado'!$A$155:$Z$1048576,MATCH($A791,'Hoja de Trabajo para listado'!$A$155:$A$1048576,0),MATCH((CUADRO!I$5&amp;$E791),'Hoja de Trabajo para listado'!$A$151:$Z$151,0)),0)+IFERROR(INDEX('Hoja de Trabajo para listado'!$AB$155:$BA$1048576,MATCH($A791,'Hoja de Trabajo para listado'!$AB$155:$AB$1048576,0),MATCH((CUADRO!I$5&amp;$E791),'Hoja de Trabajo para listado'!$AB$151:$BA$151,0)),0)+IFERROR(INDEX('Hoja de Trabajo para listado'!$BC$155:$CB$1048576,MATCH($A791,'Hoja de Trabajo para listado'!$BC$155:$BC$1048576,0),MATCH((CUADRO!I$5&amp;$E791),'Hoja de Trabajo para listado'!$BC$151:$CB$151,0)),0)+IFERROR(INDEX('Hoja de Trabajo para listado'!$DE$153:$DG$274,MATCH($A791,'Hoja de Trabajo para listado'!$DE$153:$DE$1048576,0),MATCH((CUADRO!I$5&amp;$E791),'Hoja de Trabajo para listado'!$DE$151:$DG$151,0)),0)+IFERROR(INDEX('Hoja de Trabajo para listado'!$CD$155:$DC$1048576,MATCH($A791,'Hoja de Trabajo para listado'!$CD$155:$CD$1048576,0),MATCH((CUADRO!I$5&amp;$E791),'Hoja de Trabajo para listado'!$CD$151:$DC$151,0)),0)</f>
        <v>0</v>
      </c>
      <c r="J791" s="255">
        <f ca="1">+IFERROR(INDEX('Hoja de Trabajo para listado'!$A$155:$Z$1048576,MATCH($A791,'Hoja de Trabajo para listado'!$A$155:$A$1048576,0),MATCH((CUADRO!J$5&amp;$E791),'Hoja de Trabajo para listado'!$A$151:$Z$151,0)),0)+IFERROR(INDEX('Hoja de Trabajo para listado'!$AB$155:$BA$1048576,MATCH($A791,'Hoja de Trabajo para listado'!$AB$155:$AB$1048576,0),MATCH((CUADRO!J$5&amp;$E791),'Hoja de Trabajo para listado'!$AB$151:$BA$151,0)),0)+IFERROR(INDEX('Hoja de Trabajo para listado'!$BC$155:$CB$1048576,MATCH($A791,'Hoja de Trabajo para listado'!$BC$155:$BC$1048576,0),MATCH((CUADRO!J$5&amp;$E791),'Hoja de Trabajo para listado'!$BC$151:$CB$151,0)),0)+IFERROR(INDEX('Hoja de Trabajo para listado'!$DE$153:$DG$274,MATCH($A791,'Hoja de Trabajo para listado'!$DE$153:$DE$1048576,0),MATCH((CUADRO!J$5&amp;$E791),'Hoja de Trabajo para listado'!$DE$151:$DG$151,0)),0)+IFERROR(INDEX('Hoja de Trabajo para listado'!$CD$155:$DC$1048576,MATCH($A791,'Hoja de Trabajo para listado'!$CD$155:$CD$1048576,0),MATCH((CUADRO!J$5&amp;$E791),'Hoja de Trabajo para listado'!$CD$151:$DC$151,0)),0)</f>
        <v>0</v>
      </c>
      <c r="K791" s="255">
        <f ca="1">+IFERROR(INDEX('Hoja de Trabajo para listado'!$A$155:$Z$1048576,MATCH($A791,'Hoja de Trabajo para listado'!$A$155:$A$1048576,0),MATCH((CUADRO!K$5&amp;$E791),'Hoja de Trabajo para listado'!$A$151:$Z$151,0)),0)+IFERROR(INDEX('Hoja de Trabajo para listado'!$AB$155:$BA$1048576,MATCH($A791,'Hoja de Trabajo para listado'!$AB$155:$AB$1048576,0),MATCH((CUADRO!K$5&amp;$E791),'Hoja de Trabajo para listado'!$AB$151:$BA$151,0)),0)+IFERROR(INDEX('Hoja de Trabajo para listado'!$BC$155:$CB$1048576,MATCH($A791,'Hoja de Trabajo para listado'!$BC$155:$BC$1048576,0),MATCH((CUADRO!K$5&amp;$E791),'Hoja de Trabajo para listado'!$BC$151:$CB$151,0)),0)+IFERROR(INDEX('Hoja de Trabajo para listado'!$DE$153:$DG$274,MATCH($A791,'Hoja de Trabajo para listado'!$DE$153:$DE$1048576,0),MATCH((CUADRO!K$5&amp;$E791),'Hoja de Trabajo para listado'!$DE$151:$DG$151,0)),0)+IFERROR(INDEX('Hoja de Trabajo para listado'!$CD$155:$DC$1048576,MATCH($A791,'Hoja de Trabajo para listado'!$CD$155:$CD$1048576,0),MATCH((CUADRO!K$5&amp;$E791),'Hoja de Trabajo para listado'!$CD$151:$DC$151,0)),0)</f>
        <v>0</v>
      </c>
      <c r="L791" s="255">
        <f ca="1">+IFERROR(INDEX('Hoja de Trabajo para listado'!$A$155:$Z$1048576,MATCH($A791,'Hoja de Trabajo para listado'!$A$155:$A$1048576,0),MATCH((CUADRO!L$5&amp;$E791),'Hoja de Trabajo para listado'!$A$151:$Z$151,0)),0)+IFERROR(INDEX('Hoja de Trabajo para listado'!$AB$155:$BA$1048576,MATCH($A791,'Hoja de Trabajo para listado'!$AB$155:$AB$1048576,0),MATCH((CUADRO!L$5&amp;$E791),'Hoja de Trabajo para listado'!$AB$151:$BA$151,0)),0)+IFERROR(INDEX('Hoja de Trabajo para listado'!$BC$155:$CB$1048576,MATCH($A791,'Hoja de Trabajo para listado'!$BC$155:$BC$1048576,0),MATCH((CUADRO!L$5&amp;$E791),'Hoja de Trabajo para listado'!$BC$151:$CB$151,0)),0)+IFERROR(INDEX('Hoja de Trabajo para listado'!$DE$153:$DG$274,MATCH($A791,'Hoja de Trabajo para listado'!$DE$153:$DE$1048576,0),MATCH((CUADRO!L$5&amp;$E791),'Hoja de Trabajo para listado'!$DE$151:$DG$151,0)),0)+IFERROR(INDEX('Hoja de Trabajo para listado'!$CD$155:$DC$1048576,MATCH($A791,'Hoja de Trabajo para listado'!$CD$155:$CD$1048576,0),MATCH((CUADRO!L$5&amp;$E791),'Hoja de Trabajo para listado'!$CD$151:$DC$151,0)),0)</f>
        <v>0</v>
      </c>
      <c r="M791" s="255">
        <f ca="1">+IFERROR(INDEX('Hoja de Trabajo para listado'!$A$155:$Z$1048576,MATCH($A791,'Hoja de Trabajo para listado'!$A$155:$A$1048576,0),MATCH((CUADRO!M$5&amp;$E791),'Hoja de Trabajo para listado'!$A$151:$Z$151,0)),0)+IFERROR(INDEX('Hoja de Trabajo para listado'!$AB$155:$BA$1048576,MATCH($A791,'Hoja de Trabajo para listado'!$AB$155:$AB$1048576,0),MATCH((CUADRO!M$5&amp;$E791),'Hoja de Trabajo para listado'!$AB$151:$BA$151,0)),0)+IFERROR(INDEX('Hoja de Trabajo para listado'!$BC$155:$CB$1048576,MATCH($A791,'Hoja de Trabajo para listado'!$BC$155:$BC$1048576,0),MATCH((CUADRO!M$5&amp;$E791),'Hoja de Trabajo para listado'!$BC$151:$CB$151,0)),0)+IFERROR(INDEX('Hoja de Trabajo para listado'!$DE$153:$DG$274,MATCH($A791,'Hoja de Trabajo para listado'!$DE$153:$DE$1048576,0),MATCH((CUADRO!M$5&amp;$E791),'Hoja de Trabajo para listado'!$DE$151:$DG$151,0)),0)+IFERROR(INDEX('Hoja de Trabajo para listado'!$CD$155:$DC$1048576,MATCH($A791,'Hoja de Trabajo para listado'!$CD$155:$CD$1048576,0),MATCH((CUADRO!M$5&amp;$E791),'Hoja de Trabajo para listado'!$CD$151:$DC$151,0)),0)</f>
        <v>0</v>
      </c>
      <c r="N791" s="255">
        <f ca="1">+IFERROR(INDEX('Hoja de Trabajo para listado'!$A$155:$Z$1048576,MATCH($A791,'Hoja de Trabajo para listado'!$A$155:$A$1048576,0),MATCH((CUADRO!N$5&amp;$E791),'Hoja de Trabajo para listado'!$A$151:$Z$151,0)),0)+IFERROR(INDEX('Hoja de Trabajo para listado'!$AB$155:$BA$1048576,MATCH($A791,'Hoja de Trabajo para listado'!$AB$155:$AB$1048576,0),MATCH((CUADRO!N$5&amp;$E791),'Hoja de Trabajo para listado'!$AB$151:$BA$151,0)),0)+IFERROR(INDEX('Hoja de Trabajo para listado'!$BC$155:$CB$1048576,MATCH($A791,'Hoja de Trabajo para listado'!$BC$155:$BC$1048576,0),MATCH((CUADRO!N$5&amp;$E791),'Hoja de Trabajo para listado'!$BC$151:$CB$151,0)),0)+IFERROR(INDEX('Hoja de Trabajo para listado'!$DE$153:$DG$274,MATCH($A791,'Hoja de Trabajo para listado'!$DE$153:$DE$1048576,0),MATCH((CUADRO!N$5&amp;$E791),'Hoja de Trabajo para listado'!$DE$151:$DG$151,0)),0)+IFERROR(INDEX('Hoja de Trabajo para listado'!$CD$155:$DC$1048576,MATCH($A791,'Hoja de Trabajo para listado'!$CD$155:$CD$1048576,0),MATCH((CUADRO!N$5&amp;$E791),'Hoja de Trabajo para listado'!$CD$151:$DC$151,0)),0)</f>
        <v>0</v>
      </c>
      <c r="O791" s="255">
        <f ca="1">+IFERROR(INDEX('Hoja de Trabajo para listado'!$A$155:$Z$1048576,MATCH($A791,'Hoja de Trabajo para listado'!$A$155:$A$1048576,0),MATCH((CUADRO!O$5&amp;$E791),'Hoja de Trabajo para listado'!$A$151:$Z$151,0)),0)+IFERROR(INDEX('Hoja de Trabajo para listado'!$AB$155:$BA$1048576,MATCH($A791,'Hoja de Trabajo para listado'!$AB$155:$AB$1048576,0),MATCH((CUADRO!O$5&amp;$E791),'Hoja de Trabajo para listado'!$AB$151:$BA$151,0)),0)+IFERROR(INDEX('Hoja de Trabajo para listado'!$BC$155:$CB$1048576,MATCH($A791,'Hoja de Trabajo para listado'!$BC$155:$BC$1048576,0),MATCH((CUADRO!O$5&amp;$E791),'Hoja de Trabajo para listado'!$BC$151:$CB$151,0)),0)+IFERROR(INDEX('Hoja de Trabajo para listado'!$DE$153:$DG$274,MATCH($A791,'Hoja de Trabajo para listado'!$DE$153:$DE$1048576,0),MATCH((CUADRO!O$5&amp;$E791),'Hoja de Trabajo para listado'!$DE$151:$DG$151,0)),0)+IFERROR(INDEX('Hoja de Trabajo para listado'!$CD$155:$DC$1048576,MATCH($A791,'Hoja de Trabajo para listado'!$CD$155:$CD$1048576,0),MATCH((CUADRO!O$5&amp;$E791),'Hoja de Trabajo para listado'!$CD$151:$DC$151,0)),0)</f>
        <v>0</v>
      </c>
      <c r="P791" s="255">
        <f ca="1">+IFERROR(INDEX('Hoja de Trabajo para listado'!$A$155:$Z$1048576,MATCH($A791,'Hoja de Trabajo para listado'!$A$155:$A$1048576,0),MATCH((CUADRO!P$5&amp;$E791),'Hoja de Trabajo para listado'!$A$151:$Z$151,0)),0)+IFERROR(INDEX('Hoja de Trabajo para listado'!$AB$155:$BA$1048576,MATCH($A791,'Hoja de Trabajo para listado'!$AB$155:$AB$1048576,0),MATCH((CUADRO!P$5&amp;$E791),'Hoja de Trabajo para listado'!$AB$151:$BA$151,0)),0)+IFERROR(INDEX('Hoja de Trabajo para listado'!$BC$155:$CB$1048576,MATCH($A791,'Hoja de Trabajo para listado'!$BC$155:$BC$1048576,0),MATCH((CUADRO!P$5&amp;$E791),'Hoja de Trabajo para listado'!$BC$151:$CB$151,0)),0)+IFERROR(INDEX('Hoja de Trabajo para listado'!$DE$153:$DG$274,MATCH($A791,'Hoja de Trabajo para listado'!$DE$153:$DE$1048576,0),MATCH((CUADRO!P$5&amp;$E791),'Hoja de Trabajo para listado'!$DE$151:$DG$151,0)),0)+IFERROR(INDEX('Hoja de Trabajo para listado'!$CD$155:$DC$1048576,MATCH($A791,'Hoja de Trabajo para listado'!$CD$155:$CD$1048576,0),MATCH((CUADRO!P$5&amp;$E791),'Hoja de Trabajo para listado'!$CD$151:$DC$151,0)),0)</f>
        <v>0</v>
      </c>
      <c r="Q791" s="255">
        <f ca="1">+IFERROR(INDEX('Hoja de Trabajo para listado'!$A$155:$Z$1048576,MATCH($A791,'Hoja de Trabajo para listado'!$A$155:$A$1048576,0),MATCH((CUADRO!Q$5&amp;$E791),'Hoja de Trabajo para listado'!$A$151:$Z$151,0)),0)+IFERROR(INDEX('Hoja de Trabajo para listado'!$AB$155:$BA$1048576,MATCH($A791,'Hoja de Trabajo para listado'!$AB$155:$AB$1048576,0),MATCH((CUADRO!Q$5&amp;$E791),'Hoja de Trabajo para listado'!$AB$151:$BA$151,0)),0)+IFERROR(INDEX('Hoja de Trabajo para listado'!$BC$155:$CB$1048576,MATCH($A791,'Hoja de Trabajo para listado'!$BC$155:$BC$1048576,0),MATCH((CUADRO!Q$5&amp;$E791),'Hoja de Trabajo para listado'!$BC$151:$CB$151,0)),0)+IFERROR(INDEX('Hoja de Trabajo para listado'!$DE$153:$DG$274,MATCH($A791,'Hoja de Trabajo para listado'!$DE$153:$DE$1048576,0),MATCH((CUADRO!Q$5&amp;$E791),'Hoja de Trabajo para listado'!$DE$151:$DG$151,0)),0)+IFERROR(INDEX('Hoja de Trabajo para listado'!$CD$155:$DC$1048576,MATCH($A791,'Hoja de Trabajo para listado'!$CD$155:$CD$1048576,0),MATCH((CUADRO!Q$5&amp;$E791),'Hoja de Trabajo para listado'!$CD$151:$DC$151,0)),0)</f>
        <v>0</v>
      </c>
      <c r="R791" s="255">
        <f t="shared" ca="1" si="24"/>
        <v>0</v>
      </c>
      <c r="S791" s="262">
        <f ca="1">+R790+R791</f>
        <v>0</v>
      </c>
      <c r="T791" s="255">
        <f ca="1">+S791</f>
        <v>0</v>
      </c>
      <c r="U791" s="254">
        <f t="shared" si="25"/>
        <v>2</v>
      </c>
      <c r="V791" s="362" t="str">
        <f>+VLOOKUP(A791,bd_lista!$A$3:$E$590,5,FALSE)</f>
        <v>Gobiernos Autonomos Municipales</v>
      </c>
      <c r="W791" s="362"/>
      <c r="X791" s="254">
        <f>+VLOOKUP(A791,[2]Sheet1!$A$13:$D$744,4,FALSE)</f>
        <v>0</v>
      </c>
      <c r="Y791" s="254" t="e">
        <f>+VLOOKUP(X791,bd_lista!$A$3:$C$590,3,FALSE)</f>
        <v>#N/A</v>
      </c>
      <c r="Z791" s="314"/>
      <c r="AA791" s="315"/>
    </row>
    <row r="792" spans="1:27" customFormat="1" ht="15" hidden="1" customHeight="1">
      <c r="A792" s="32">
        <v>1507</v>
      </c>
      <c r="B792" s="306">
        <f>+A792</f>
        <v>1507</v>
      </c>
      <c r="C792" s="259" t="str">
        <f>+VLOOKUP(A792,bd_lista!$A$3:$C$590,3,FALSE)</f>
        <v>Gobierno Autónomo Municipal de Llallagua</v>
      </c>
      <c r="D792" s="361" t="str">
        <f>+C792</f>
        <v>Gobierno Autónomo Municipal de Llallagua</v>
      </c>
      <c r="E792" s="254" t="s">
        <v>1313</v>
      </c>
      <c r="F792" s="255">
        <f ca="1">+IFERROR(INDEX('Hoja de Trabajo para listado'!$A$155:$Z$1048576,MATCH($A792,'Hoja de Trabajo para listado'!$A$155:$A$1048576,0),MATCH((CUADRO!F$5&amp;$E792),'Hoja de Trabajo para listado'!$A$151:$Z$151,0)),0)+IFERROR(INDEX('Hoja de Trabajo para listado'!$AB$155:$BA$1048576,MATCH($A792,'Hoja de Trabajo para listado'!$AB$155:$AB$1048576,0),MATCH((CUADRO!F$5&amp;$E792),'Hoja de Trabajo para listado'!$AB$151:$BA$151,0)),0)+IFERROR(INDEX('Hoja de Trabajo para listado'!$BC$155:$CB$1048576,MATCH($A792,'Hoja de Trabajo para listado'!$BC$155:$BC$1048576,0),MATCH((CUADRO!F$5&amp;$E792),'Hoja de Trabajo para listado'!$BC$151:$CB$151,0)),0)+IFERROR(INDEX('Hoja de Trabajo para listado'!$DE$153:$DG$274,MATCH($A792,'Hoja de Trabajo para listado'!$DE$153:$DE$1048576,0),MATCH((CUADRO!F$5&amp;$E792),'Hoja de Trabajo para listado'!$DE$151:$DG$151,0)),0)+IFERROR(INDEX('Hoja de Trabajo para listado'!$CD$155:$DC$1048576,MATCH($A792,'Hoja de Trabajo para listado'!$CD$155:$CD$1048576,0),MATCH((CUADRO!F$5&amp;$E792),'Hoja de Trabajo para listado'!$CD$151:$DC$151,0)),0)</f>
        <v>0</v>
      </c>
      <c r="G792" s="255">
        <f ca="1">+IFERROR(INDEX('Hoja de Trabajo para listado'!$A$155:$Z$1048576,MATCH($A792,'Hoja de Trabajo para listado'!$A$155:$A$1048576,0),MATCH((CUADRO!G$5&amp;$E792),'Hoja de Trabajo para listado'!$A$151:$Z$151,0)),0)+IFERROR(INDEX('Hoja de Trabajo para listado'!$AB$155:$BA$1048576,MATCH($A792,'Hoja de Trabajo para listado'!$AB$155:$AB$1048576,0),MATCH((CUADRO!G$5&amp;$E792),'Hoja de Trabajo para listado'!$AB$151:$BA$151,0)),0)+IFERROR(INDEX('Hoja de Trabajo para listado'!$BC$155:$CB$1048576,MATCH($A792,'Hoja de Trabajo para listado'!$BC$155:$BC$1048576,0),MATCH((CUADRO!G$5&amp;$E792),'Hoja de Trabajo para listado'!$BC$151:$CB$151,0)),0)+IFERROR(INDEX('Hoja de Trabajo para listado'!$DE$153:$DG$274,MATCH($A792,'Hoja de Trabajo para listado'!$DE$153:$DE$1048576,0),MATCH((CUADRO!G$5&amp;$E792),'Hoja de Trabajo para listado'!$DE$151:$DG$151,0)),0)+IFERROR(INDEX('Hoja de Trabajo para listado'!$CD$155:$DC$1048576,MATCH($A792,'Hoja de Trabajo para listado'!$CD$155:$CD$1048576,0),MATCH((CUADRO!G$5&amp;$E792),'Hoja de Trabajo para listado'!$CD$151:$DC$151,0)),0)</f>
        <v>0</v>
      </c>
      <c r="H792" s="255">
        <f ca="1">+IFERROR(INDEX('Hoja de Trabajo para listado'!$A$155:$Z$1048576,MATCH($A792,'Hoja de Trabajo para listado'!$A$155:$A$1048576,0),MATCH((CUADRO!H$5&amp;$E792),'Hoja de Trabajo para listado'!$A$151:$Z$151,0)),0)+IFERROR(INDEX('Hoja de Trabajo para listado'!$AB$155:$BA$1048576,MATCH($A792,'Hoja de Trabajo para listado'!$AB$155:$AB$1048576,0),MATCH((CUADRO!H$5&amp;$E792),'Hoja de Trabajo para listado'!$AB$151:$BA$151,0)),0)+IFERROR(INDEX('Hoja de Trabajo para listado'!$BC$155:$CB$1048576,MATCH($A792,'Hoja de Trabajo para listado'!$BC$155:$BC$1048576,0),MATCH((CUADRO!H$5&amp;$E792),'Hoja de Trabajo para listado'!$BC$151:$CB$151,0)),0)+IFERROR(INDEX('Hoja de Trabajo para listado'!$DE$153:$DG$274,MATCH($A792,'Hoja de Trabajo para listado'!$DE$153:$DE$1048576,0),MATCH((CUADRO!H$5&amp;$E792),'Hoja de Trabajo para listado'!$DE$151:$DG$151,0)),0)+IFERROR(INDEX('Hoja de Trabajo para listado'!$CD$155:$DC$1048576,MATCH($A792,'Hoja de Trabajo para listado'!$CD$155:$CD$1048576,0),MATCH((CUADRO!H$5&amp;$E792),'Hoja de Trabajo para listado'!$CD$151:$DC$151,0)),0)</f>
        <v>0</v>
      </c>
      <c r="I792" s="255">
        <f ca="1">+IFERROR(INDEX('Hoja de Trabajo para listado'!$A$155:$Z$1048576,MATCH($A792,'Hoja de Trabajo para listado'!$A$155:$A$1048576,0),MATCH((CUADRO!I$5&amp;$E792),'Hoja de Trabajo para listado'!$A$151:$Z$151,0)),0)+IFERROR(INDEX('Hoja de Trabajo para listado'!$AB$155:$BA$1048576,MATCH($A792,'Hoja de Trabajo para listado'!$AB$155:$AB$1048576,0),MATCH((CUADRO!I$5&amp;$E792),'Hoja de Trabajo para listado'!$AB$151:$BA$151,0)),0)+IFERROR(INDEX('Hoja de Trabajo para listado'!$BC$155:$CB$1048576,MATCH($A792,'Hoja de Trabajo para listado'!$BC$155:$BC$1048576,0),MATCH((CUADRO!I$5&amp;$E792),'Hoja de Trabajo para listado'!$BC$151:$CB$151,0)),0)+IFERROR(INDEX('Hoja de Trabajo para listado'!$DE$153:$DG$274,MATCH($A792,'Hoja de Trabajo para listado'!$DE$153:$DE$1048576,0),MATCH((CUADRO!I$5&amp;$E792),'Hoja de Trabajo para listado'!$DE$151:$DG$151,0)),0)+IFERROR(INDEX('Hoja de Trabajo para listado'!$CD$155:$DC$1048576,MATCH($A792,'Hoja de Trabajo para listado'!$CD$155:$CD$1048576,0),MATCH((CUADRO!I$5&amp;$E792),'Hoja de Trabajo para listado'!$CD$151:$DC$151,0)),0)</f>
        <v>0</v>
      </c>
      <c r="J792" s="255">
        <f ca="1">+IFERROR(INDEX('Hoja de Trabajo para listado'!$A$155:$Z$1048576,MATCH($A792,'Hoja de Trabajo para listado'!$A$155:$A$1048576,0),MATCH((CUADRO!J$5&amp;$E792),'Hoja de Trabajo para listado'!$A$151:$Z$151,0)),0)+IFERROR(INDEX('Hoja de Trabajo para listado'!$AB$155:$BA$1048576,MATCH($A792,'Hoja de Trabajo para listado'!$AB$155:$AB$1048576,0),MATCH((CUADRO!J$5&amp;$E792),'Hoja de Trabajo para listado'!$AB$151:$BA$151,0)),0)+IFERROR(INDEX('Hoja de Trabajo para listado'!$BC$155:$CB$1048576,MATCH($A792,'Hoja de Trabajo para listado'!$BC$155:$BC$1048576,0),MATCH((CUADRO!J$5&amp;$E792),'Hoja de Trabajo para listado'!$BC$151:$CB$151,0)),0)+IFERROR(INDEX('Hoja de Trabajo para listado'!$DE$153:$DG$274,MATCH($A792,'Hoja de Trabajo para listado'!$DE$153:$DE$1048576,0),MATCH((CUADRO!J$5&amp;$E792),'Hoja de Trabajo para listado'!$DE$151:$DG$151,0)),0)+IFERROR(INDEX('Hoja de Trabajo para listado'!$CD$155:$DC$1048576,MATCH($A792,'Hoja de Trabajo para listado'!$CD$155:$CD$1048576,0),MATCH((CUADRO!J$5&amp;$E792),'Hoja de Trabajo para listado'!$CD$151:$DC$151,0)),0)</f>
        <v>0</v>
      </c>
      <c r="K792" s="255">
        <f ca="1">+IFERROR(INDEX('Hoja de Trabajo para listado'!$A$155:$Z$1048576,MATCH($A792,'Hoja de Trabajo para listado'!$A$155:$A$1048576,0),MATCH((CUADRO!K$5&amp;$E792),'Hoja de Trabajo para listado'!$A$151:$Z$151,0)),0)+IFERROR(INDEX('Hoja de Trabajo para listado'!$AB$155:$BA$1048576,MATCH($A792,'Hoja de Trabajo para listado'!$AB$155:$AB$1048576,0),MATCH((CUADRO!K$5&amp;$E792),'Hoja de Trabajo para listado'!$AB$151:$BA$151,0)),0)+IFERROR(INDEX('Hoja de Trabajo para listado'!$BC$155:$CB$1048576,MATCH($A792,'Hoja de Trabajo para listado'!$BC$155:$BC$1048576,0),MATCH((CUADRO!K$5&amp;$E792),'Hoja de Trabajo para listado'!$BC$151:$CB$151,0)),0)+IFERROR(INDEX('Hoja de Trabajo para listado'!$DE$153:$DG$274,MATCH($A792,'Hoja de Trabajo para listado'!$DE$153:$DE$1048576,0),MATCH((CUADRO!K$5&amp;$E792),'Hoja de Trabajo para listado'!$DE$151:$DG$151,0)),0)+IFERROR(INDEX('Hoja de Trabajo para listado'!$CD$155:$DC$1048576,MATCH($A792,'Hoja de Trabajo para listado'!$CD$155:$CD$1048576,0),MATCH((CUADRO!K$5&amp;$E792),'Hoja de Trabajo para listado'!$CD$151:$DC$151,0)),0)</f>
        <v>0</v>
      </c>
      <c r="L792" s="255">
        <f ca="1">+IFERROR(INDEX('Hoja de Trabajo para listado'!$A$155:$Z$1048576,MATCH($A792,'Hoja de Trabajo para listado'!$A$155:$A$1048576,0),MATCH((CUADRO!L$5&amp;$E792),'Hoja de Trabajo para listado'!$A$151:$Z$151,0)),0)+IFERROR(INDEX('Hoja de Trabajo para listado'!$AB$155:$BA$1048576,MATCH($A792,'Hoja de Trabajo para listado'!$AB$155:$AB$1048576,0),MATCH((CUADRO!L$5&amp;$E792),'Hoja de Trabajo para listado'!$AB$151:$BA$151,0)),0)+IFERROR(INDEX('Hoja de Trabajo para listado'!$BC$155:$CB$1048576,MATCH($A792,'Hoja de Trabajo para listado'!$BC$155:$BC$1048576,0),MATCH((CUADRO!L$5&amp;$E792),'Hoja de Trabajo para listado'!$BC$151:$CB$151,0)),0)+IFERROR(INDEX('Hoja de Trabajo para listado'!$DE$153:$DG$274,MATCH($A792,'Hoja de Trabajo para listado'!$DE$153:$DE$1048576,0),MATCH((CUADRO!L$5&amp;$E792),'Hoja de Trabajo para listado'!$DE$151:$DG$151,0)),0)+IFERROR(INDEX('Hoja de Trabajo para listado'!$CD$155:$DC$1048576,MATCH($A792,'Hoja de Trabajo para listado'!$CD$155:$CD$1048576,0),MATCH((CUADRO!L$5&amp;$E792),'Hoja de Trabajo para listado'!$CD$151:$DC$151,0)),0)</f>
        <v>0</v>
      </c>
      <c r="M792" s="255">
        <f ca="1">+IFERROR(INDEX('Hoja de Trabajo para listado'!$A$155:$Z$1048576,MATCH($A792,'Hoja de Trabajo para listado'!$A$155:$A$1048576,0),MATCH((CUADRO!M$5&amp;$E792),'Hoja de Trabajo para listado'!$A$151:$Z$151,0)),0)+IFERROR(INDEX('Hoja de Trabajo para listado'!$AB$155:$BA$1048576,MATCH($A792,'Hoja de Trabajo para listado'!$AB$155:$AB$1048576,0),MATCH((CUADRO!M$5&amp;$E792),'Hoja de Trabajo para listado'!$AB$151:$BA$151,0)),0)+IFERROR(INDEX('Hoja de Trabajo para listado'!$BC$155:$CB$1048576,MATCH($A792,'Hoja de Trabajo para listado'!$BC$155:$BC$1048576,0),MATCH((CUADRO!M$5&amp;$E792),'Hoja de Trabajo para listado'!$BC$151:$CB$151,0)),0)+IFERROR(INDEX('Hoja de Trabajo para listado'!$DE$153:$DG$274,MATCH($A792,'Hoja de Trabajo para listado'!$DE$153:$DE$1048576,0),MATCH((CUADRO!M$5&amp;$E792),'Hoja de Trabajo para listado'!$DE$151:$DG$151,0)),0)+IFERROR(INDEX('Hoja de Trabajo para listado'!$CD$155:$DC$1048576,MATCH($A792,'Hoja de Trabajo para listado'!$CD$155:$CD$1048576,0),MATCH((CUADRO!M$5&amp;$E792),'Hoja de Trabajo para listado'!$CD$151:$DC$151,0)),0)</f>
        <v>0</v>
      </c>
      <c r="N792" s="255">
        <f ca="1">+IFERROR(INDEX('Hoja de Trabajo para listado'!$A$155:$Z$1048576,MATCH($A792,'Hoja de Trabajo para listado'!$A$155:$A$1048576,0),MATCH((CUADRO!N$5&amp;$E792),'Hoja de Trabajo para listado'!$A$151:$Z$151,0)),0)+IFERROR(INDEX('Hoja de Trabajo para listado'!$AB$155:$BA$1048576,MATCH($A792,'Hoja de Trabajo para listado'!$AB$155:$AB$1048576,0),MATCH((CUADRO!N$5&amp;$E792),'Hoja de Trabajo para listado'!$AB$151:$BA$151,0)),0)+IFERROR(INDEX('Hoja de Trabajo para listado'!$BC$155:$CB$1048576,MATCH($A792,'Hoja de Trabajo para listado'!$BC$155:$BC$1048576,0),MATCH((CUADRO!N$5&amp;$E792),'Hoja de Trabajo para listado'!$BC$151:$CB$151,0)),0)+IFERROR(INDEX('Hoja de Trabajo para listado'!$DE$153:$DG$274,MATCH($A792,'Hoja de Trabajo para listado'!$DE$153:$DE$1048576,0),MATCH((CUADRO!N$5&amp;$E792),'Hoja de Trabajo para listado'!$DE$151:$DG$151,0)),0)+IFERROR(INDEX('Hoja de Trabajo para listado'!$CD$155:$DC$1048576,MATCH($A792,'Hoja de Trabajo para listado'!$CD$155:$CD$1048576,0),MATCH((CUADRO!N$5&amp;$E792),'Hoja de Trabajo para listado'!$CD$151:$DC$151,0)),0)</f>
        <v>0</v>
      </c>
      <c r="O792" s="255">
        <f ca="1">+IFERROR(INDEX('Hoja de Trabajo para listado'!$A$155:$Z$1048576,MATCH($A792,'Hoja de Trabajo para listado'!$A$155:$A$1048576,0),MATCH((CUADRO!O$5&amp;$E792),'Hoja de Trabajo para listado'!$A$151:$Z$151,0)),0)+IFERROR(INDEX('Hoja de Trabajo para listado'!$AB$155:$BA$1048576,MATCH($A792,'Hoja de Trabajo para listado'!$AB$155:$AB$1048576,0),MATCH((CUADRO!O$5&amp;$E792),'Hoja de Trabajo para listado'!$AB$151:$BA$151,0)),0)+IFERROR(INDEX('Hoja de Trabajo para listado'!$BC$155:$CB$1048576,MATCH($A792,'Hoja de Trabajo para listado'!$BC$155:$BC$1048576,0),MATCH((CUADRO!O$5&amp;$E792),'Hoja de Trabajo para listado'!$BC$151:$CB$151,0)),0)+IFERROR(INDEX('Hoja de Trabajo para listado'!$DE$153:$DG$274,MATCH($A792,'Hoja de Trabajo para listado'!$DE$153:$DE$1048576,0),MATCH((CUADRO!O$5&amp;$E792),'Hoja de Trabajo para listado'!$DE$151:$DG$151,0)),0)+IFERROR(INDEX('Hoja de Trabajo para listado'!$CD$155:$DC$1048576,MATCH($A792,'Hoja de Trabajo para listado'!$CD$155:$CD$1048576,0),MATCH((CUADRO!O$5&amp;$E792),'Hoja de Trabajo para listado'!$CD$151:$DC$151,0)),0)</f>
        <v>0</v>
      </c>
      <c r="P792" s="255">
        <f ca="1">+IFERROR(INDEX('Hoja de Trabajo para listado'!$A$155:$Z$1048576,MATCH($A792,'Hoja de Trabajo para listado'!$A$155:$A$1048576,0),MATCH((CUADRO!P$5&amp;$E792),'Hoja de Trabajo para listado'!$A$151:$Z$151,0)),0)+IFERROR(INDEX('Hoja de Trabajo para listado'!$AB$155:$BA$1048576,MATCH($A792,'Hoja de Trabajo para listado'!$AB$155:$AB$1048576,0),MATCH((CUADRO!P$5&amp;$E792),'Hoja de Trabajo para listado'!$AB$151:$BA$151,0)),0)+IFERROR(INDEX('Hoja de Trabajo para listado'!$BC$155:$CB$1048576,MATCH($A792,'Hoja de Trabajo para listado'!$BC$155:$BC$1048576,0),MATCH((CUADRO!P$5&amp;$E792),'Hoja de Trabajo para listado'!$BC$151:$CB$151,0)),0)+IFERROR(INDEX('Hoja de Trabajo para listado'!$DE$153:$DG$274,MATCH($A792,'Hoja de Trabajo para listado'!$DE$153:$DE$1048576,0),MATCH((CUADRO!P$5&amp;$E792),'Hoja de Trabajo para listado'!$DE$151:$DG$151,0)),0)+IFERROR(INDEX('Hoja de Trabajo para listado'!$CD$155:$DC$1048576,MATCH($A792,'Hoja de Trabajo para listado'!$CD$155:$CD$1048576,0),MATCH((CUADRO!P$5&amp;$E792),'Hoja de Trabajo para listado'!$CD$151:$DC$151,0)),0)</f>
        <v>0</v>
      </c>
      <c r="Q792" s="255">
        <f ca="1">+IFERROR(INDEX('Hoja de Trabajo para listado'!$A$155:$Z$1048576,MATCH($A792,'Hoja de Trabajo para listado'!$A$155:$A$1048576,0),MATCH((CUADRO!Q$5&amp;$E792),'Hoja de Trabajo para listado'!$A$151:$Z$151,0)),0)+IFERROR(INDEX('Hoja de Trabajo para listado'!$AB$155:$BA$1048576,MATCH($A792,'Hoja de Trabajo para listado'!$AB$155:$AB$1048576,0),MATCH((CUADRO!Q$5&amp;$E792),'Hoja de Trabajo para listado'!$AB$151:$BA$151,0)),0)+IFERROR(INDEX('Hoja de Trabajo para listado'!$BC$155:$CB$1048576,MATCH($A792,'Hoja de Trabajo para listado'!$BC$155:$BC$1048576,0),MATCH((CUADRO!Q$5&amp;$E792),'Hoja de Trabajo para listado'!$BC$151:$CB$151,0)),0)+IFERROR(INDEX('Hoja de Trabajo para listado'!$DE$153:$DG$274,MATCH($A792,'Hoja de Trabajo para listado'!$DE$153:$DE$1048576,0),MATCH((CUADRO!Q$5&amp;$E792),'Hoja de Trabajo para listado'!$DE$151:$DG$151,0)),0)+IFERROR(INDEX('Hoja de Trabajo para listado'!$CD$155:$DC$1048576,MATCH($A792,'Hoja de Trabajo para listado'!$CD$155:$CD$1048576,0),MATCH((CUADRO!Q$5&amp;$E792),'Hoja de Trabajo para listado'!$CD$151:$DC$151,0)),0)</f>
        <v>0</v>
      </c>
      <c r="R792" s="255">
        <f t="shared" ca="1" si="24"/>
        <v>0</v>
      </c>
      <c r="S792" s="262"/>
      <c r="T792" s="255">
        <f ca="1">+T793</f>
        <v>0</v>
      </c>
      <c r="U792" s="254">
        <f t="shared" si="25"/>
        <v>1</v>
      </c>
      <c r="V792" s="362" t="str">
        <f>+VLOOKUP(A792,bd_lista!$A$3:$E$590,5,FALSE)</f>
        <v>Gobiernos Autonomos Municipales</v>
      </c>
      <c r="W792" s="361" t="str">
        <f>+V792</f>
        <v>Gobiernos Autonomos Municipales</v>
      </c>
      <c r="X792" s="254">
        <f>+VLOOKUP(A792,[2]Sheet1!$A$13:$D$744,4,FALSE)</f>
        <v>0</v>
      </c>
      <c r="Y792" s="254" t="e">
        <f>+VLOOKUP(X792,bd_lista!$A$3:$C$590,3,FALSE)</f>
        <v>#N/A</v>
      </c>
      <c r="Z792" s="316">
        <f>+X792</f>
        <v>0</v>
      </c>
      <c r="AA792" s="317" t="e">
        <f>+Y792</f>
        <v>#N/A</v>
      </c>
    </row>
    <row r="793" spans="1:27" customFormat="1" ht="15" hidden="1" customHeight="1">
      <c r="A793" s="32">
        <v>1507</v>
      </c>
      <c r="B793" s="307"/>
      <c r="C793" s="259" t="str">
        <f>+VLOOKUP(A793,bd_lista!$A$3:$C$590,3,FALSE)</f>
        <v>Gobierno Autónomo Municipal de Llallagua</v>
      </c>
      <c r="D793" s="362"/>
      <c r="E793" s="256" t="s">
        <v>1314</v>
      </c>
      <c r="F793" s="255">
        <f ca="1">+IFERROR(INDEX('Hoja de Trabajo para listado'!$A$155:$Z$1048576,MATCH($A793,'Hoja de Trabajo para listado'!$A$155:$A$1048576,0),MATCH((CUADRO!F$5&amp;$E793),'Hoja de Trabajo para listado'!$A$151:$Z$151,0)),0)+IFERROR(INDEX('Hoja de Trabajo para listado'!$AB$155:$BA$1048576,MATCH($A793,'Hoja de Trabajo para listado'!$AB$155:$AB$1048576,0),MATCH((CUADRO!F$5&amp;$E793),'Hoja de Trabajo para listado'!$AB$151:$BA$151,0)),0)+IFERROR(INDEX('Hoja de Trabajo para listado'!$BC$155:$CB$1048576,MATCH($A793,'Hoja de Trabajo para listado'!$BC$155:$BC$1048576,0),MATCH((CUADRO!F$5&amp;$E793),'Hoja de Trabajo para listado'!$BC$151:$CB$151,0)),0)+IFERROR(INDEX('Hoja de Trabajo para listado'!$DE$153:$DG$274,MATCH($A793,'Hoja de Trabajo para listado'!$DE$153:$DE$1048576,0),MATCH((CUADRO!F$5&amp;$E793),'Hoja de Trabajo para listado'!$DE$151:$DG$151,0)),0)+IFERROR(INDEX('Hoja de Trabajo para listado'!$CD$155:$DC$1048576,MATCH($A793,'Hoja de Trabajo para listado'!$CD$155:$CD$1048576,0),MATCH((CUADRO!F$5&amp;$E793),'Hoja de Trabajo para listado'!$CD$151:$DC$151,0)),0)</f>
        <v>0</v>
      </c>
      <c r="G793" s="255">
        <f ca="1">+IFERROR(INDEX('Hoja de Trabajo para listado'!$A$155:$Z$1048576,MATCH($A793,'Hoja de Trabajo para listado'!$A$155:$A$1048576,0),MATCH((CUADRO!G$5&amp;$E793),'Hoja de Trabajo para listado'!$A$151:$Z$151,0)),0)+IFERROR(INDEX('Hoja de Trabajo para listado'!$AB$155:$BA$1048576,MATCH($A793,'Hoja de Trabajo para listado'!$AB$155:$AB$1048576,0),MATCH((CUADRO!G$5&amp;$E793),'Hoja de Trabajo para listado'!$AB$151:$BA$151,0)),0)+IFERROR(INDEX('Hoja de Trabajo para listado'!$BC$155:$CB$1048576,MATCH($A793,'Hoja de Trabajo para listado'!$BC$155:$BC$1048576,0),MATCH((CUADRO!G$5&amp;$E793),'Hoja de Trabajo para listado'!$BC$151:$CB$151,0)),0)+IFERROR(INDEX('Hoja de Trabajo para listado'!$DE$153:$DG$274,MATCH($A793,'Hoja de Trabajo para listado'!$DE$153:$DE$1048576,0),MATCH((CUADRO!G$5&amp;$E793),'Hoja de Trabajo para listado'!$DE$151:$DG$151,0)),0)+IFERROR(INDEX('Hoja de Trabajo para listado'!$CD$155:$DC$1048576,MATCH($A793,'Hoja de Trabajo para listado'!$CD$155:$CD$1048576,0),MATCH((CUADRO!G$5&amp;$E793),'Hoja de Trabajo para listado'!$CD$151:$DC$151,0)),0)</f>
        <v>0</v>
      </c>
      <c r="H793" s="255">
        <f ca="1">+IFERROR(INDEX('Hoja de Trabajo para listado'!$A$155:$Z$1048576,MATCH($A793,'Hoja de Trabajo para listado'!$A$155:$A$1048576,0),MATCH((CUADRO!H$5&amp;$E793),'Hoja de Trabajo para listado'!$A$151:$Z$151,0)),0)+IFERROR(INDEX('Hoja de Trabajo para listado'!$AB$155:$BA$1048576,MATCH($A793,'Hoja de Trabajo para listado'!$AB$155:$AB$1048576,0),MATCH((CUADRO!H$5&amp;$E793),'Hoja de Trabajo para listado'!$AB$151:$BA$151,0)),0)+IFERROR(INDEX('Hoja de Trabajo para listado'!$BC$155:$CB$1048576,MATCH($A793,'Hoja de Trabajo para listado'!$BC$155:$BC$1048576,0),MATCH((CUADRO!H$5&amp;$E793),'Hoja de Trabajo para listado'!$BC$151:$CB$151,0)),0)+IFERROR(INDEX('Hoja de Trabajo para listado'!$DE$153:$DG$274,MATCH($A793,'Hoja de Trabajo para listado'!$DE$153:$DE$1048576,0),MATCH((CUADRO!H$5&amp;$E793),'Hoja de Trabajo para listado'!$DE$151:$DG$151,0)),0)+IFERROR(INDEX('Hoja de Trabajo para listado'!$CD$155:$DC$1048576,MATCH($A793,'Hoja de Trabajo para listado'!$CD$155:$CD$1048576,0),MATCH((CUADRO!H$5&amp;$E793),'Hoja de Trabajo para listado'!$CD$151:$DC$151,0)),0)</f>
        <v>0</v>
      </c>
      <c r="I793" s="255">
        <f ca="1">+IFERROR(INDEX('Hoja de Trabajo para listado'!$A$155:$Z$1048576,MATCH($A793,'Hoja de Trabajo para listado'!$A$155:$A$1048576,0),MATCH((CUADRO!I$5&amp;$E793),'Hoja de Trabajo para listado'!$A$151:$Z$151,0)),0)+IFERROR(INDEX('Hoja de Trabajo para listado'!$AB$155:$BA$1048576,MATCH($A793,'Hoja de Trabajo para listado'!$AB$155:$AB$1048576,0),MATCH((CUADRO!I$5&amp;$E793),'Hoja de Trabajo para listado'!$AB$151:$BA$151,0)),0)+IFERROR(INDEX('Hoja de Trabajo para listado'!$BC$155:$CB$1048576,MATCH($A793,'Hoja de Trabajo para listado'!$BC$155:$BC$1048576,0),MATCH((CUADRO!I$5&amp;$E793),'Hoja de Trabajo para listado'!$BC$151:$CB$151,0)),0)+IFERROR(INDEX('Hoja de Trabajo para listado'!$DE$153:$DG$274,MATCH($A793,'Hoja de Trabajo para listado'!$DE$153:$DE$1048576,0),MATCH((CUADRO!I$5&amp;$E793),'Hoja de Trabajo para listado'!$DE$151:$DG$151,0)),0)+IFERROR(INDEX('Hoja de Trabajo para listado'!$CD$155:$DC$1048576,MATCH($A793,'Hoja de Trabajo para listado'!$CD$155:$CD$1048576,0),MATCH((CUADRO!I$5&amp;$E793),'Hoja de Trabajo para listado'!$CD$151:$DC$151,0)),0)</f>
        <v>0</v>
      </c>
      <c r="J793" s="255">
        <f ca="1">+IFERROR(INDEX('Hoja de Trabajo para listado'!$A$155:$Z$1048576,MATCH($A793,'Hoja de Trabajo para listado'!$A$155:$A$1048576,0),MATCH((CUADRO!J$5&amp;$E793),'Hoja de Trabajo para listado'!$A$151:$Z$151,0)),0)+IFERROR(INDEX('Hoja de Trabajo para listado'!$AB$155:$BA$1048576,MATCH($A793,'Hoja de Trabajo para listado'!$AB$155:$AB$1048576,0),MATCH((CUADRO!J$5&amp;$E793),'Hoja de Trabajo para listado'!$AB$151:$BA$151,0)),0)+IFERROR(INDEX('Hoja de Trabajo para listado'!$BC$155:$CB$1048576,MATCH($A793,'Hoja de Trabajo para listado'!$BC$155:$BC$1048576,0),MATCH((CUADRO!J$5&amp;$E793),'Hoja de Trabajo para listado'!$BC$151:$CB$151,0)),0)+IFERROR(INDEX('Hoja de Trabajo para listado'!$DE$153:$DG$274,MATCH($A793,'Hoja de Trabajo para listado'!$DE$153:$DE$1048576,0),MATCH((CUADRO!J$5&amp;$E793),'Hoja de Trabajo para listado'!$DE$151:$DG$151,0)),0)+IFERROR(INDEX('Hoja de Trabajo para listado'!$CD$155:$DC$1048576,MATCH($A793,'Hoja de Trabajo para listado'!$CD$155:$CD$1048576,0),MATCH((CUADRO!J$5&amp;$E793),'Hoja de Trabajo para listado'!$CD$151:$DC$151,0)),0)</f>
        <v>0</v>
      </c>
      <c r="K793" s="255">
        <f ca="1">+IFERROR(INDEX('Hoja de Trabajo para listado'!$A$155:$Z$1048576,MATCH($A793,'Hoja de Trabajo para listado'!$A$155:$A$1048576,0),MATCH((CUADRO!K$5&amp;$E793),'Hoja de Trabajo para listado'!$A$151:$Z$151,0)),0)+IFERROR(INDEX('Hoja de Trabajo para listado'!$AB$155:$BA$1048576,MATCH($A793,'Hoja de Trabajo para listado'!$AB$155:$AB$1048576,0),MATCH((CUADRO!K$5&amp;$E793),'Hoja de Trabajo para listado'!$AB$151:$BA$151,0)),0)+IFERROR(INDEX('Hoja de Trabajo para listado'!$BC$155:$CB$1048576,MATCH($A793,'Hoja de Trabajo para listado'!$BC$155:$BC$1048576,0),MATCH((CUADRO!K$5&amp;$E793),'Hoja de Trabajo para listado'!$BC$151:$CB$151,0)),0)+IFERROR(INDEX('Hoja de Trabajo para listado'!$DE$153:$DG$274,MATCH($A793,'Hoja de Trabajo para listado'!$DE$153:$DE$1048576,0),MATCH((CUADRO!K$5&amp;$E793),'Hoja de Trabajo para listado'!$DE$151:$DG$151,0)),0)+IFERROR(INDEX('Hoja de Trabajo para listado'!$CD$155:$DC$1048576,MATCH($A793,'Hoja de Trabajo para listado'!$CD$155:$CD$1048576,0),MATCH((CUADRO!K$5&amp;$E793),'Hoja de Trabajo para listado'!$CD$151:$DC$151,0)),0)</f>
        <v>0</v>
      </c>
      <c r="L793" s="255">
        <f ca="1">+IFERROR(INDEX('Hoja de Trabajo para listado'!$A$155:$Z$1048576,MATCH($A793,'Hoja de Trabajo para listado'!$A$155:$A$1048576,0),MATCH((CUADRO!L$5&amp;$E793),'Hoja de Trabajo para listado'!$A$151:$Z$151,0)),0)+IFERROR(INDEX('Hoja de Trabajo para listado'!$AB$155:$BA$1048576,MATCH($A793,'Hoja de Trabajo para listado'!$AB$155:$AB$1048576,0),MATCH((CUADRO!L$5&amp;$E793),'Hoja de Trabajo para listado'!$AB$151:$BA$151,0)),0)+IFERROR(INDEX('Hoja de Trabajo para listado'!$BC$155:$CB$1048576,MATCH($A793,'Hoja de Trabajo para listado'!$BC$155:$BC$1048576,0),MATCH((CUADRO!L$5&amp;$E793),'Hoja de Trabajo para listado'!$BC$151:$CB$151,0)),0)+IFERROR(INDEX('Hoja de Trabajo para listado'!$DE$153:$DG$274,MATCH($A793,'Hoja de Trabajo para listado'!$DE$153:$DE$1048576,0),MATCH((CUADRO!L$5&amp;$E793),'Hoja de Trabajo para listado'!$DE$151:$DG$151,0)),0)+IFERROR(INDEX('Hoja de Trabajo para listado'!$CD$155:$DC$1048576,MATCH($A793,'Hoja de Trabajo para listado'!$CD$155:$CD$1048576,0),MATCH((CUADRO!L$5&amp;$E793),'Hoja de Trabajo para listado'!$CD$151:$DC$151,0)),0)</f>
        <v>0</v>
      </c>
      <c r="M793" s="255">
        <f ca="1">+IFERROR(INDEX('Hoja de Trabajo para listado'!$A$155:$Z$1048576,MATCH($A793,'Hoja de Trabajo para listado'!$A$155:$A$1048576,0),MATCH((CUADRO!M$5&amp;$E793),'Hoja de Trabajo para listado'!$A$151:$Z$151,0)),0)+IFERROR(INDEX('Hoja de Trabajo para listado'!$AB$155:$BA$1048576,MATCH($A793,'Hoja de Trabajo para listado'!$AB$155:$AB$1048576,0),MATCH((CUADRO!M$5&amp;$E793),'Hoja de Trabajo para listado'!$AB$151:$BA$151,0)),0)+IFERROR(INDEX('Hoja de Trabajo para listado'!$BC$155:$CB$1048576,MATCH($A793,'Hoja de Trabajo para listado'!$BC$155:$BC$1048576,0),MATCH((CUADRO!M$5&amp;$E793),'Hoja de Trabajo para listado'!$BC$151:$CB$151,0)),0)+IFERROR(INDEX('Hoja de Trabajo para listado'!$DE$153:$DG$274,MATCH($A793,'Hoja de Trabajo para listado'!$DE$153:$DE$1048576,0),MATCH((CUADRO!M$5&amp;$E793),'Hoja de Trabajo para listado'!$DE$151:$DG$151,0)),0)+IFERROR(INDEX('Hoja de Trabajo para listado'!$CD$155:$DC$1048576,MATCH($A793,'Hoja de Trabajo para listado'!$CD$155:$CD$1048576,0),MATCH((CUADRO!M$5&amp;$E793),'Hoja de Trabajo para listado'!$CD$151:$DC$151,0)),0)</f>
        <v>0</v>
      </c>
      <c r="N793" s="255">
        <f ca="1">+IFERROR(INDEX('Hoja de Trabajo para listado'!$A$155:$Z$1048576,MATCH($A793,'Hoja de Trabajo para listado'!$A$155:$A$1048576,0),MATCH((CUADRO!N$5&amp;$E793),'Hoja de Trabajo para listado'!$A$151:$Z$151,0)),0)+IFERROR(INDEX('Hoja de Trabajo para listado'!$AB$155:$BA$1048576,MATCH($A793,'Hoja de Trabajo para listado'!$AB$155:$AB$1048576,0),MATCH((CUADRO!N$5&amp;$E793),'Hoja de Trabajo para listado'!$AB$151:$BA$151,0)),0)+IFERROR(INDEX('Hoja de Trabajo para listado'!$BC$155:$CB$1048576,MATCH($A793,'Hoja de Trabajo para listado'!$BC$155:$BC$1048576,0),MATCH((CUADRO!N$5&amp;$E793),'Hoja de Trabajo para listado'!$BC$151:$CB$151,0)),0)+IFERROR(INDEX('Hoja de Trabajo para listado'!$DE$153:$DG$274,MATCH($A793,'Hoja de Trabajo para listado'!$DE$153:$DE$1048576,0),MATCH((CUADRO!N$5&amp;$E793),'Hoja de Trabajo para listado'!$DE$151:$DG$151,0)),0)+IFERROR(INDEX('Hoja de Trabajo para listado'!$CD$155:$DC$1048576,MATCH($A793,'Hoja de Trabajo para listado'!$CD$155:$CD$1048576,0),MATCH((CUADRO!N$5&amp;$E793),'Hoja de Trabajo para listado'!$CD$151:$DC$151,0)),0)</f>
        <v>0</v>
      </c>
      <c r="O793" s="255">
        <f ca="1">+IFERROR(INDEX('Hoja de Trabajo para listado'!$A$155:$Z$1048576,MATCH($A793,'Hoja de Trabajo para listado'!$A$155:$A$1048576,0),MATCH((CUADRO!O$5&amp;$E793),'Hoja de Trabajo para listado'!$A$151:$Z$151,0)),0)+IFERROR(INDEX('Hoja de Trabajo para listado'!$AB$155:$BA$1048576,MATCH($A793,'Hoja de Trabajo para listado'!$AB$155:$AB$1048576,0),MATCH((CUADRO!O$5&amp;$E793),'Hoja de Trabajo para listado'!$AB$151:$BA$151,0)),0)+IFERROR(INDEX('Hoja de Trabajo para listado'!$BC$155:$CB$1048576,MATCH($A793,'Hoja de Trabajo para listado'!$BC$155:$BC$1048576,0),MATCH((CUADRO!O$5&amp;$E793),'Hoja de Trabajo para listado'!$BC$151:$CB$151,0)),0)+IFERROR(INDEX('Hoja de Trabajo para listado'!$DE$153:$DG$274,MATCH($A793,'Hoja de Trabajo para listado'!$DE$153:$DE$1048576,0),MATCH((CUADRO!O$5&amp;$E793),'Hoja de Trabajo para listado'!$DE$151:$DG$151,0)),0)+IFERROR(INDEX('Hoja de Trabajo para listado'!$CD$155:$DC$1048576,MATCH($A793,'Hoja de Trabajo para listado'!$CD$155:$CD$1048576,0),MATCH((CUADRO!O$5&amp;$E793),'Hoja de Trabajo para listado'!$CD$151:$DC$151,0)),0)</f>
        <v>0</v>
      </c>
      <c r="P793" s="255">
        <f ca="1">+IFERROR(INDEX('Hoja de Trabajo para listado'!$A$155:$Z$1048576,MATCH($A793,'Hoja de Trabajo para listado'!$A$155:$A$1048576,0),MATCH((CUADRO!P$5&amp;$E793),'Hoja de Trabajo para listado'!$A$151:$Z$151,0)),0)+IFERROR(INDEX('Hoja de Trabajo para listado'!$AB$155:$BA$1048576,MATCH($A793,'Hoja de Trabajo para listado'!$AB$155:$AB$1048576,0),MATCH((CUADRO!P$5&amp;$E793),'Hoja de Trabajo para listado'!$AB$151:$BA$151,0)),0)+IFERROR(INDEX('Hoja de Trabajo para listado'!$BC$155:$CB$1048576,MATCH($A793,'Hoja de Trabajo para listado'!$BC$155:$BC$1048576,0),MATCH((CUADRO!P$5&amp;$E793),'Hoja de Trabajo para listado'!$BC$151:$CB$151,0)),0)+IFERROR(INDEX('Hoja de Trabajo para listado'!$DE$153:$DG$274,MATCH($A793,'Hoja de Trabajo para listado'!$DE$153:$DE$1048576,0),MATCH((CUADRO!P$5&amp;$E793),'Hoja de Trabajo para listado'!$DE$151:$DG$151,0)),0)+IFERROR(INDEX('Hoja de Trabajo para listado'!$CD$155:$DC$1048576,MATCH($A793,'Hoja de Trabajo para listado'!$CD$155:$CD$1048576,0),MATCH((CUADRO!P$5&amp;$E793),'Hoja de Trabajo para listado'!$CD$151:$DC$151,0)),0)</f>
        <v>0</v>
      </c>
      <c r="Q793" s="255">
        <f ca="1">+IFERROR(INDEX('Hoja de Trabajo para listado'!$A$155:$Z$1048576,MATCH($A793,'Hoja de Trabajo para listado'!$A$155:$A$1048576,0),MATCH((CUADRO!Q$5&amp;$E793),'Hoja de Trabajo para listado'!$A$151:$Z$151,0)),0)+IFERROR(INDEX('Hoja de Trabajo para listado'!$AB$155:$BA$1048576,MATCH($A793,'Hoja de Trabajo para listado'!$AB$155:$AB$1048576,0),MATCH((CUADRO!Q$5&amp;$E793),'Hoja de Trabajo para listado'!$AB$151:$BA$151,0)),0)+IFERROR(INDEX('Hoja de Trabajo para listado'!$BC$155:$CB$1048576,MATCH($A793,'Hoja de Trabajo para listado'!$BC$155:$BC$1048576,0),MATCH((CUADRO!Q$5&amp;$E793),'Hoja de Trabajo para listado'!$BC$151:$CB$151,0)),0)+IFERROR(INDEX('Hoja de Trabajo para listado'!$DE$153:$DG$274,MATCH($A793,'Hoja de Trabajo para listado'!$DE$153:$DE$1048576,0),MATCH((CUADRO!Q$5&amp;$E793),'Hoja de Trabajo para listado'!$DE$151:$DG$151,0)),0)+IFERROR(INDEX('Hoja de Trabajo para listado'!$CD$155:$DC$1048576,MATCH($A793,'Hoja de Trabajo para listado'!$CD$155:$CD$1048576,0),MATCH((CUADRO!Q$5&amp;$E793),'Hoja de Trabajo para listado'!$CD$151:$DC$151,0)),0)</f>
        <v>0</v>
      </c>
      <c r="R793" s="255">
        <f t="shared" ca="1" si="24"/>
        <v>0</v>
      </c>
      <c r="S793" s="262">
        <f ca="1">+R792+R793</f>
        <v>0</v>
      </c>
      <c r="T793" s="255">
        <f ca="1">+S793</f>
        <v>0</v>
      </c>
      <c r="U793" s="254">
        <f t="shared" si="25"/>
        <v>2</v>
      </c>
      <c r="V793" s="362" t="str">
        <f>+VLOOKUP(A793,bd_lista!$A$3:$E$590,5,FALSE)</f>
        <v>Gobiernos Autonomos Municipales</v>
      </c>
      <c r="W793" s="362"/>
      <c r="X793" s="254">
        <f>+VLOOKUP(A793,[2]Sheet1!$A$13:$D$744,4,FALSE)</f>
        <v>0</v>
      </c>
      <c r="Y793" s="254" t="e">
        <f>+VLOOKUP(X793,bd_lista!$A$3:$C$590,3,FALSE)</f>
        <v>#N/A</v>
      </c>
      <c r="Z793" s="314"/>
      <c r="AA793" s="315"/>
    </row>
    <row r="794" spans="1:27" customFormat="1" ht="15" hidden="1" customHeight="1">
      <c r="A794" s="32">
        <v>1508</v>
      </c>
      <c r="B794" s="306">
        <f>+A794</f>
        <v>1508</v>
      </c>
      <c r="C794" s="259" t="str">
        <f>+VLOOKUP(A794,bd_lista!$A$3:$C$590,3,FALSE)</f>
        <v>Gobierno Autónomo Municipal de Betanzos</v>
      </c>
      <c r="D794" s="361" t="str">
        <f>+C794</f>
        <v>Gobierno Autónomo Municipal de Betanzos</v>
      </c>
      <c r="E794" s="254" t="s">
        <v>1313</v>
      </c>
      <c r="F794" s="255">
        <f ca="1">+IFERROR(INDEX('Hoja de Trabajo para listado'!$A$155:$Z$1048576,MATCH($A794,'Hoja de Trabajo para listado'!$A$155:$A$1048576,0),MATCH((CUADRO!F$5&amp;$E794),'Hoja de Trabajo para listado'!$A$151:$Z$151,0)),0)+IFERROR(INDEX('Hoja de Trabajo para listado'!$AB$155:$BA$1048576,MATCH($A794,'Hoja de Trabajo para listado'!$AB$155:$AB$1048576,0),MATCH((CUADRO!F$5&amp;$E794),'Hoja de Trabajo para listado'!$AB$151:$BA$151,0)),0)+IFERROR(INDEX('Hoja de Trabajo para listado'!$BC$155:$CB$1048576,MATCH($A794,'Hoja de Trabajo para listado'!$BC$155:$BC$1048576,0),MATCH((CUADRO!F$5&amp;$E794),'Hoja de Trabajo para listado'!$BC$151:$CB$151,0)),0)+IFERROR(INDEX('Hoja de Trabajo para listado'!$DE$153:$DG$274,MATCH($A794,'Hoja de Trabajo para listado'!$DE$153:$DE$1048576,0),MATCH((CUADRO!F$5&amp;$E794),'Hoja de Trabajo para listado'!$DE$151:$DG$151,0)),0)+IFERROR(INDEX('Hoja de Trabajo para listado'!$CD$155:$DC$1048576,MATCH($A794,'Hoja de Trabajo para listado'!$CD$155:$CD$1048576,0),MATCH((CUADRO!F$5&amp;$E794),'Hoja de Trabajo para listado'!$CD$151:$DC$151,0)),0)</f>
        <v>0</v>
      </c>
      <c r="G794" s="255">
        <f ca="1">+IFERROR(INDEX('Hoja de Trabajo para listado'!$A$155:$Z$1048576,MATCH($A794,'Hoja de Trabajo para listado'!$A$155:$A$1048576,0),MATCH((CUADRO!G$5&amp;$E794),'Hoja de Trabajo para listado'!$A$151:$Z$151,0)),0)+IFERROR(INDEX('Hoja de Trabajo para listado'!$AB$155:$BA$1048576,MATCH($A794,'Hoja de Trabajo para listado'!$AB$155:$AB$1048576,0),MATCH((CUADRO!G$5&amp;$E794),'Hoja de Trabajo para listado'!$AB$151:$BA$151,0)),0)+IFERROR(INDEX('Hoja de Trabajo para listado'!$BC$155:$CB$1048576,MATCH($A794,'Hoja de Trabajo para listado'!$BC$155:$BC$1048576,0),MATCH((CUADRO!G$5&amp;$E794),'Hoja de Trabajo para listado'!$BC$151:$CB$151,0)),0)+IFERROR(INDEX('Hoja de Trabajo para listado'!$DE$153:$DG$274,MATCH($A794,'Hoja de Trabajo para listado'!$DE$153:$DE$1048576,0),MATCH((CUADRO!G$5&amp;$E794),'Hoja de Trabajo para listado'!$DE$151:$DG$151,0)),0)+IFERROR(INDEX('Hoja de Trabajo para listado'!$CD$155:$DC$1048576,MATCH($A794,'Hoja de Trabajo para listado'!$CD$155:$CD$1048576,0),MATCH((CUADRO!G$5&amp;$E794),'Hoja de Trabajo para listado'!$CD$151:$DC$151,0)),0)</f>
        <v>0</v>
      </c>
      <c r="H794" s="255">
        <f ca="1">+IFERROR(INDEX('Hoja de Trabajo para listado'!$A$155:$Z$1048576,MATCH($A794,'Hoja de Trabajo para listado'!$A$155:$A$1048576,0),MATCH((CUADRO!H$5&amp;$E794),'Hoja de Trabajo para listado'!$A$151:$Z$151,0)),0)+IFERROR(INDEX('Hoja de Trabajo para listado'!$AB$155:$BA$1048576,MATCH($A794,'Hoja de Trabajo para listado'!$AB$155:$AB$1048576,0),MATCH((CUADRO!H$5&amp;$E794),'Hoja de Trabajo para listado'!$AB$151:$BA$151,0)),0)+IFERROR(INDEX('Hoja de Trabajo para listado'!$BC$155:$CB$1048576,MATCH($A794,'Hoja de Trabajo para listado'!$BC$155:$BC$1048576,0),MATCH((CUADRO!H$5&amp;$E794),'Hoja de Trabajo para listado'!$BC$151:$CB$151,0)),0)+IFERROR(INDEX('Hoja de Trabajo para listado'!$DE$153:$DG$274,MATCH($A794,'Hoja de Trabajo para listado'!$DE$153:$DE$1048576,0),MATCH((CUADRO!H$5&amp;$E794),'Hoja de Trabajo para listado'!$DE$151:$DG$151,0)),0)+IFERROR(INDEX('Hoja de Trabajo para listado'!$CD$155:$DC$1048576,MATCH($A794,'Hoja de Trabajo para listado'!$CD$155:$CD$1048576,0),MATCH((CUADRO!H$5&amp;$E794),'Hoja de Trabajo para listado'!$CD$151:$DC$151,0)),0)</f>
        <v>0</v>
      </c>
      <c r="I794" s="255">
        <f ca="1">+IFERROR(INDEX('Hoja de Trabajo para listado'!$A$155:$Z$1048576,MATCH($A794,'Hoja de Trabajo para listado'!$A$155:$A$1048576,0),MATCH((CUADRO!I$5&amp;$E794),'Hoja de Trabajo para listado'!$A$151:$Z$151,0)),0)+IFERROR(INDEX('Hoja de Trabajo para listado'!$AB$155:$BA$1048576,MATCH($A794,'Hoja de Trabajo para listado'!$AB$155:$AB$1048576,0),MATCH((CUADRO!I$5&amp;$E794),'Hoja de Trabajo para listado'!$AB$151:$BA$151,0)),0)+IFERROR(INDEX('Hoja de Trabajo para listado'!$BC$155:$CB$1048576,MATCH($A794,'Hoja de Trabajo para listado'!$BC$155:$BC$1048576,0),MATCH((CUADRO!I$5&amp;$E794),'Hoja de Trabajo para listado'!$BC$151:$CB$151,0)),0)+IFERROR(INDEX('Hoja de Trabajo para listado'!$DE$153:$DG$274,MATCH($A794,'Hoja de Trabajo para listado'!$DE$153:$DE$1048576,0),MATCH((CUADRO!I$5&amp;$E794),'Hoja de Trabajo para listado'!$DE$151:$DG$151,0)),0)+IFERROR(INDEX('Hoja de Trabajo para listado'!$CD$155:$DC$1048576,MATCH($A794,'Hoja de Trabajo para listado'!$CD$155:$CD$1048576,0),MATCH((CUADRO!I$5&amp;$E794),'Hoja de Trabajo para listado'!$CD$151:$DC$151,0)),0)</f>
        <v>0</v>
      </c>
      <c r="J794" s="255">
        <f ca="1">+IFERROR(INDEX('Hoja de Trabajo para listado'!$A$155:$Z$1048576,MATCH($A794,'Hoja de Trabajo para listado'!$A$155:$A$1048576,0),MATCH((CUADRO!J$5&amp;$E794),'Hoja de Trabajo para listado'!$A$151:$Z$151,0)),0)+IFERROR(INDEX('Hoja de Trabajo para listado'!$AB$155:$BA$1048576,MATCH($A794,'Hoja de Trabajo para listado'!$AB$155:$AB$1048576,0),MATCH((CUADRO!J$5&amp;$E794),'Hoja de Trabajo para listado'!$AB$151:$BA$151,0)),0)+IFERROR(INDEX('Hoja de Trabajo para listado'!$BC$155:$CB$1048576,MATCH($A794,'Hoja de Trabajo para listado'!$BC$155:$BC$1048576,0),MATCH((CUADRO!J$5&amp;$E794),'Hoja de Trabajo para listado'!$BC$151:$CB$151,0)),0)+IFERROR(INDEX('Hoja de Trabajo para listado'!$DE$153:$DG$274,MATCH($A794,'Hoja de Trabajo para listado'!$DE$153:$DE$1048576,0),MATCH((CUADRO!J$5&amp;$E794),'Hoja de Trabajo para listado'!$DE$151:$DG$151,0)),0)+IFERROR(INDEX('Hoja de Trabajo para listado'!$CD$155:$DC$1048576,MATCH($A794,'Hoja de Trabajo para listado'!$CD$155:$CD$1048576,0),MATCH((CUADRO!J$5&amp;$E794),'Hoja de Trabajo para listado'!$CD$151:$DC$151,0)),0)</f>
        <v>0</v>
      </c>
      <c r="K794" s="255">
        <f ca="1">+IFERROR(INDEX('Hoja de Trabajo para listado'!$A$155:$Z$1048576,MATCH($A794,'Hoja de Trabajo para listado'!$A$155:$A$1048576,0),MATCH((CUADRO!K$5&amp;$E794),'Hoja de Trabajo para listado'!$A$151:$Z$151,0)),0)+IFERROR(INDEX('Hoja de Trabajo para listado'!$AB$155:$BA$1048576,MATCH($A794,'Hoja de Trabajo para listado'!$AB$155:$AB$1048576,0),MATCH((CUADRO!K$5&amp;$E794),'Hoja de Trabajo para listado'!$AB$151:$BA$151,0)),0)+IFERROR(INDEX('Hoja de Trabajo para listado'!$BC$155:$CB$1048576,MATCH($A794,'Hoja de Trabajo para listado'!$BC$155:$BC$1048576,0),MATCH((CUADRO!K$5&amp;$E794),'Hoja de Trabajo para listado'!$BC$151:$CB$151,0)),0)+IFERROR(INDEX('Hoja de Trabajo para listado'!$DE$153:$DG$274,MATCH($A794,'Hoja de Trabajo para listado'!$DE$153:$DE$1048576,0),MATCH((CUADRO!K$5&amp;$E794),'Hoja de Trabajo para listado'!$DE$151:$DG$151,0)),0)+IFERROR(INDEX('Hoja de Trabajo para listado'!$CD$155:$DC$1048576,MATCH($A794,'Hoja de Trabajo para listado'!$CD$155:$CD$1048576,0),MATCH((CUADRO!K$5&amp;$E794),'Hoja de Trabajo para listado'!$CD$151:$DC$151,0)),0)</f>
        <v>0</v>
      </c>
      <c r="L794" s="255">
        <f ca="1">+IFERROR(INDEX('Hoja de Trabajo para listado'!$A$155:$Z$1048576,MATCH($A794,'Hoja de Trabajo para listado'!$A$155:$A$1048576,0),MATCH((CUADRO!L$5&amp;$E794),'Hoja de Trabajo para listado'!$A$151:$Z$151,0)),0)+IFERROR(INDEX('Hoja de Trabajo para listado'!$AB$155:$BA$1048576,MATCH($A794,'Hoja de Trabajo para listado'!$AB$155:$AB$1048576,0),MATCH((CUADRO!L$5&amp;$E794),'Hoja de Trabajo para listado'!$AB$151:$BA$151,0)),0)+IFERROR(INDEX('Hoja de Trabajo para listado'!$BC$155:$CB$1048576,MATCH($A794,'Hoja de Trabajo para listado'!$BC$155:$BC$1048576,0),MATCH((CUADRO!L$5&amp;$E794),'Hoja de Trabajo para listado'!$BC$151:$CB$151,0)),0)+IFERROR(INDEX('Hoja de Trabajo para listado'!$DE$153:$DG$274,MATCH($A794,'Hoja de Trabajo para listado'!$DE$153:$DE$1048576,0),MATCH((CUADRO!L$5&amp;$E794),'Hoja de Trabajo para listado'!$DE$151:$DG$151,0)),0)+IFERROR(INDEX('Hoja de Trabajo para listado'!$CD$155:$DC$1048576,MATCH($A794,'Hoja de Trabajo para listado'!$CD$155:$CD$1048576,0),MATCH((CUADRO!L$5&amp;$E794),'Hoja de Trabajo para listado'!$CD$151:$DC$151,0)),0)</f>
        <v>0</v>
      </c>
      <c r="M794" s="255">
        <f ca="1">+IFERROR(INDEX('Hoja de Trabajo para listado'!$A$155:$Z$1048576,MATCH($A794,'Hoja de Trabajo para listado'!$A$155:$A$1048576,0),MATCH((CUADRO!M$5&amp;$E794),'Hoja de Trabajo para listado'!$A$151:$Z$151,0)),0)+IFERROR(INDEX('Hoja de Trabajo para listado'!$AB$155:$BA$1048576,MATCH($A794,'Hoja de Trabajo para listado'!$AB$155:$AB$1048576,0),MATCH((CUADRO!M$5&amp;$E794),'Hoja de Trabajo para listado'!$AB$151:$BA$151,0)),0)+IFERROR(INDEX('Hoja de Trabajo para listado'!$BC$155:$CB$1048576,MATCH($A794,'Hoja de Trabajo para listado'!$BC$155:$BC$1048576,0),MATCH((CUADRO!M$5&amp;$E794),'Hoja de Trabajo para listado'!$BC$151:$CB$151,0)),0)+IFERROR(INDEX('Hoja de Trabajo para listado'!$DE$153:$DG$274,MATCH($A794,'Hoja de Trabajo para listado'!$DE$153:$DE$1048576,0),MATCH((CUADRO!M$5&amp;$E794),'Hoja de Trabajo para listado'!$DE$151:$DG$151,0)),0)+IFERROR(INDEX('Hoja de Trabajo para listado'!$CD$155:$DC$1048576,MATCH($A794,'Hoja de Trabajo para listado'!$CD$155:$CD$1048576,0),MATCH((CUADRO!M$5&amp;$E794),'Hoja de Trabajo para listado'!$CD$151:$DC$151,0)),0)</f>
        <v>0</v>
      </c>
      <c r="N794" s="255">
        <f ca="1">+IFERROR(INDEX('Hoja de Trabajo para listado'!$A$155:$Z$1048576,MATCH($A794,'Hoja de Trabajo para listado'!$A$155:$A$1048576,0),MATCH((CUADRO!N$5&amp;$E794),'Hoja de Trabajo para listado'!$A$151:$Z$151,0)),0)+IFERROR(INDEX('Hoja de Trabajo para listado'!$AB$155:$BA$1048576,MATCH($A794,'Hoja de Trabajo para listado'!$AB$155:$AB$1048576,0),MATCH((CUADRO!N$5&amp;$E794),'Hoja de Trabajo para listado'!$AB$151:$BA$151,0)),0)+IFERROR(INDEX('Hoja de Trabajo para listado'!$BC$155:$CB$1048576,MATCH($A794,'Hoja de Trabajo para listado'!$BC$155:$BC$1048576,0),MATCH((CUADRO!N$5&amp;$E794),'Hoja de Trabajo para listado'!$BC$151:$CB$151,0)),0)+IFERROR(INDEX('Hoja de Trabajo para listado'!$DE$153:$DG$274,MATCH($A794,'Hoja de Trabajo para listado'!$DE$153:$DE$1048576,0),MATCH((CUADRO!N$5&amp;$E794),'Hoja de Trabajo para listado'!$DE$151:$DG$151,0)),0)+IFERROR(INDEX('Hoja de Trabajo para listado'!$CD$155:$DC$1048576,MATCH($A794,'Hoja de Trabajo para listado'!$CD$155:$CD$1048576,0),MATCH((CUADRO!N$5&amp;$E794),'Hoja de Trabajo para listado'!$CD$151:$DC$151,0)),0)</f>
        <v>0</v>
      </c>
      <c r="O794" s="255">
        <f ca="1">+IFERROR(INDEX('Hoja de Trabajo para listado'!$A$155:$Z$1048576,MATCH($A794,'Hoja de Trabajo para listado'!$A$155:$A$1048576,0),MATCH((CUADRO!O$5&amp;$E794),'Hoja de Trabajo para listado'!$A$151:$Z$151,0)),0)+IFERROR(INDEX('Hoja de Trabajo para listado'!$AB$155:$BA$1048576,MATCH($A794,'Hoja de Trabajo para listado'!$AB$155:$AB$1048576,0),MATCH((CUADRO!O$5&amp;$E794),'Hoja de Trabajo para listado'!$AB$151:$BA$151,0)),0)+IFERROR(INDEX('Hoja de Trabajo para listado'!$BC$155:$CB$1048576,MATCH($A794,'Hoja de Trabajo para listado'!$BC$155:$BC$1048576,0),MATCH((CUADRO!O$5&amp;$E794),'Hoja de Trabajo para listado'!$BC$151:$CB$151,0)),0)+IFERROR(INDEX('Hoja de Trabajo para listado'!$DE$153:$DG$274,MATCH($A794,'Hoja de Trabajo para listado'!$DE$153:$DE$1048576,0),MATCH((CUADRO!O$5&amp;$E794),'Hoja de Trabajo para listado'!$DE$151:$DG$151,0)),0)+IFERROR(INDEX('Hoja de Trabajo para listado'!$CD$155:$DC$1048576,MATCH($A794,'Hoja de Trabajo para listado'!$CD$155:$CD$1048576,0),MATCH((CUADRO!O$5&amp;$E794),'Hoja de Trabajo para listado'!$CD$151:$DC$151,0)),0)</f>
        <v>0</v>
      </c>
      <c r="P794" s="255">
        <f ca="1">+IFERROR(INDEX('Hoja de Trabajo para listado'!$A$155:$Z$1048576,MATCH($A794,'Hoja de Trabajo para listado'!$A$155:$A$1048576,0),MATCH((CUADRO!P$5&amp;$E794),'Hoja de Trabajo para listado'!$A$151:$Z$151,0)),0)+IFERROR(INDEX('Hoja de Trabajo para listado'!$AB$155:$BA$1048576,MATCH($A794,'Hoja de Trabajo para listado'!$AB$155:$AB$1048576,0),MATCH((CUADRO!P$5&amp;$E794),'Hoja de Trabajo para listado'!$AB$151:$BA$151,0)),0)+IFERROR(INDEX('Hoja de Trabajo para listado'!$BC$155:$CB$1048576,MATCH($A794,'Hoja de Trabajo para listado'!$BC$155:$BC$1048576,0),MATCH((CUADRO!P$5&amp;$E794),'Hoja de Trabajo para listado'!$BC$151:$CB$151,0)),0)+IFERROR(INDEX('Hoja de Trabajo para listado'!$DE$153:$DG$274,MATCH($A794,'Hoja de Trabajo para listado'!$DE$153:$DE$1048576,0),MATCH((CUADRO!P$5&amp;$E794),'Hoja de Trabajo para listado'!$DE$151:$DG$151,0)),0)+IFERROR(INDEX('Hoja de Trabajo para listado'!$CD$155:$DC$1048576,MATCH($A794,'Hoja de Trabajo para listado'!$CD$155:$CD$1048576,0),MATCH((CUADRO!P$5&amp;$E794),'Hoja de Trabajo para listado'!$CD$151:$DC$151,0)),0)</f>
        <v>0</v>
      </c>
      <c r="Q794" s="255">
        <f ca="1">+IFERROR(INDEX('Hoja de Trabajo para listado'!$A$155:$Z$1048576,MATCH($A794,'Hoja de Trabajo para listado'!$A$155:$A$1048576,0),MATCH((CUADRO!Q$5&amp;$E794),'Hoja de Trabajo para listado'!$A$151:$Z$151,0)),0)+IFERROR(INDEX('Hoja de Trabajo para listado'!$AB$155:$BA$1048576,MATCH($A794,'Hoja de Trabajo para listado'!$AB$155:$AB$1048576,0),MATCH((CUADRO!Q$5&amp;$E794),'Hoja de Trabajo para listado'!$AB$151:$BA$151,0)),0)+IFERROR(INDEX('Hoja de Trabajo para listado'!$BC$155:$CB$1048576,MATCH($A794,'Hoja de Trabajo para listado'!$BC$155:$BC$1048576,0),MATCH((CUADRO!Q$5&amp;$E794),'Hoja de Trabajo para listado'!$BC$151:$CB$151,0)),0)+IFERROR(INDEX('Hoja de Trabajo para listado'!$DE$153:$DG$274,MATCH($A794,'Hoja de Trabajo para listado'!$DE$153:$DE$1048576,0),MATCH((CUADRO!Q$5&amp;$E794),'Hoja de Trabajo para listado'!$DE$151:$DG$151,0)),0)+IFERROR(INDEX('Hoja de Trabajo para listado'!$CD$155:$DC$1048576,MATCH($A794,'Hoja de Trabajo para listado'!$CD$155:$CD$1048576,0),MATCH((CUADRO!Q$5&amp;$E794),'Hoja de Trabajo para listado'!$CD$151:$DC$151,0)),0)</f>
        <v>0</v>
      </c>
      <c r="R794" s="255">
        <f t="shared" ca="1" si="24"/>
        <v>0</v>
      </c>
      <c r="S794" s="262"/>
      <c r="T794" s="255">
        <f ca="1">+T795</f>
        <v>0</v>
      </c>
      <c r="U794" s="254">
        <f t="shared" si="25"/>
        <v>1</v>
      </c>
      <c r="V794" s="362" t="str">
        <f>+VLOOKUP(A794,bd_lista!$A$3:$E$590,5,FALSE)</f>
        <v>Gobiernos Autonomos Municipales</v>
      </c>
      <c r="W794" s="361" t="str">
        <f>+V794</f>
        <v>Gobiernos Autonomos Municipales</v>
      </c>
      <c r="X794" s="254">
        <f>+VLOOKUP(A794,[2]Sheet1!$A$13:$D$744,4,FALSE)</f>
        <v>0</v>
      </c>
      <c r="Y794" s="254" t="e">
        <f>+VLOOKUP(X794,bd_lista!$A$3:$C$590,3,FALSE)</f>
        <v>#N/A</v>
      </c>
      <c r="Z794" s="316">
        <f>+X794</f>
        <v>0</v>
      </c>
      <c r="AA794" s="317" t="e">
        <f>+Y794</f>
        <v>#N/A</v>
      </c>
    </row>
    <row r="795" spans="1:27" customFormat="1" ht="15" hidden="1" customHeight="1">
      <c r="A795" s="32">
        <v>1508</v>
      </c>
      <c r="B795" s="307"/>
      <c r="C795" s="259" t="str">
        <f>+VLOOKUP(A795,bd_lista!$A$3:$C$590,3,FALSE)</f>
        <v>Gobierno Autónomo Municipal de Betanzos</v>
      </c>
      <c r="D795" s="362"/>
      <c r="E795" s="256" t="s">
        <v>1314</v>
      </c>
      <c r="F795" s="255">
        <f ca="1">+IFERROR(INDEX('Hoja de Trabajo para listado'!$A$155:$Z$1048576,MATCH($A795,'Hoja de Trabajo para listado'!$A$155:$A$1048576,0),MATCH((CUADRO!F$5&amp;$E795),'Hoja de Trabajo para listado'!$A$151:$Z$151,0)),0)+IFERROR(INDEX('Hoja de Trabajo para listado'!$AB$155:$BA$1048576,MATCH($A795,'Hoja de Trabajo para listado'!$AB$155:$AB$1048576,0),MATCH((CUADRO!F$5&amp;$E795),'Hoja de Trabajo para listado'!$AB$151:$BA$151,0)),0)+IFERROR(INDEX('Hoja de Trabajo para listado'!$BC$155:$CB$1048576,MATCH($A795,'Hoja de Trabajo para listado'!$BC$155:$BC$1048576,0),MATCH((CUADRO!F$5&amp;$E795),'Hoja de Trabajo para listado'!$BC$151:$CB$151,0)),0)+IFERROR(INDEX('Hoja de Trabajo para listado'!$DE$153:$DG$274,MATCH($A795,'Hoja de Trabajo para listado'!$DE$153:$DE$1048576,0),MATCH((CUADRO!F$5&amp;$E795),'Hoja de Trabajo para listado'!$DE$151:$DG$151,0)),0)+IFERROR(INDEX('Hoja de Trabajo para listado'!$CD$155:$DC$1048576,MATCH($A795,'Hoja de Trabajo para listado'!$CD$155:$CD$1048576,0),MATCH((CUADRO!F$5&amp;$E795),'Hoja de Trabajo para listado'!$CD$151:$DC$151,0)),0)</f>
        <v>0</v>
      </c>
      <c r="G795" s="255">
        <f ca="1">+IFERROR(INDEX('Hoja de Trabajo para listado'!$A$155:$Z$1048576,MATCH($A795,'Hoja de Trabajo para listado'!$A$155:$A$1048576,0),MATCH((CUADRO!G$5&amp;$E795),'Hoja de Trabajo para listado'!$A$151:$Z$151,0)),0)+IFERROR(INDEX('Hoja de Trabajo para listado'!$AB$155:$BA$1048576,MATCH($A795,'Hoja de Trabajo para listado'!$AB$155:$AB$1048576,0),MATCH((CUADRO!G$5&amp;$E795),'Hoja de Trabajo para listado'!$AB$151:$BA$151,0)),0)+IFERROR(INDEX('Hoja de Trabajo para listado'!$BC$155:$CB$1048576,MATCH($A795,'Hoja de Trabajo para listado'!$BC$155:$BC$1048576,0),MATCH((CUADRO!G$5&amp;$E795),'Hoja de Trabajo para listado'!$BC$151:$CB$151,0)),0)+IFERROR(INDEX('Hoja de Trabajo para listado'!$DE$153:$DG$274,MATCH($A795,'Hoja de Trabajo para listado'!$DE$153:$DE$1048576,0),MATCH((CUADRO!G$5&amp;$E795),'Hoja de Trabajo para listado'!$DE$151:$DG$151,0)),0)+IFERROR(INDEX('Hoja de Trabajo para listado'!$CD$155:$DC$1048576,MATCH($A795,'Hoja de Trabajo para listado'!$CD$155:$CD$1048576,0),MATCH((CUADRO!G$5&amp;$E795),'Hoja de Trabajo para listado'!$CD$151:$DC$151,0)),0)</f>
        <v>0</v>
      </c>
      <c r="H795" s="255">
        <f ca="1">+IFERROR(INDEX('Hoja de Trabajo para listado'!$A$155:$Z$1048576,MATCH($A795,'Hoja de Trabajo para listado'!$A$155:$A$1048576,0),MATCH((CUADRO!H$5&amp;$E795),'Hoja de Trabajo para listado'!$A$151:$Z$151,0)),0)+IFERROR(INDEX('Hoja de Trabajo para listado'!$AB$155:$BA$1048576,MATCH($A795,'Hoja de Trabajo para listado'!$AB$155:$AB$1048576,0),MATCH((CUADRO!H$5&amp;$E795),'Hoja de Trabajo para listado'!$AB$151:$BA$151,0)),0)+IFERROR(INDEX('Hoja de Trabajo para listado'!$BC$155:$CB$1048576,MATCH($A795,'Hoja de Trabajo para listado'!$BC$155:$BC$1048576,0),MATCH((CUADRO!H$5&amp;$E795),'Hoja de Trabajo para listado'!$BC$151:$CB$151,0)),0)+IFERROR(INDEX('Hoja de Trabajo para listado'!$DE$153:$DG$274,MATCH($A795,'Hoja de Trabajo para listado'!$DE$153:$DE$1048576,0),MATCH((CUADRO!H$5&amp;$E795),'Hoja de Trabajo para listado'!$DE$151:$DG$151,0)),0)+IFERROR(INDEX('Hoja de Trabajo para listado'!$CD$155:$DC$1048576,MATCH($A795,'Hoja de Trabajo para listado'!$CD$155:$CD$1048576,0),MATCH((CUADRO!H$5&amp;$E795),'Hoja de Trabajo para listado'!$CD$151:$DC$151,0)),0)</f>
        <v>0</v>
      </c>
      <c r="I795" s="255">
        <f ca="1">+IFERROR(INDEX('Hoja de Trabajo para listado'!$A$155:$Z$1048576,MATCH($A795,'Hoja de Trabajo para listado'!$A$155:$A$1048576,0),MATCH((CUADRO!I$5&amp;$E795),'Hoja de Trabajo para listado'!$A$151:$Z$151,0)),0)+IFERROR(INDEX('Hoja de Trabajo para listado'!$AB$155:$BA$1048576,MATCH($A795,'Hoja de Trabajo para listado'!$AB$155:$AB$1048576,0),MATCH((CUADRO!I$5&amp;$E795),'Hoja de Trabajo para listado'!$AB$151:$BA$151,0)),0)+IFERROR(INDEX('Hoja de Trabajo para listado'!$BC$155:$CB$1048576,MATCH($A795,'Hoja de Trabajo para listado'!$BC$155:$BC$1048576,0),MATCH((CUADRO!I$5&amp;$E795),'Hoja de Trabajo para listado'!$BC$151:$CB$151,0)),0)+IFERROR(INDEX('Hoja de Trabajo para listado'!$DE$153:$DG$274,MATCH($A795,'Hoja de Trabajo para listado'!$DE$153:$DE$1048576,0),MATCH((CUADRO!I$5&amp;$E795),'Hoja de Trabajo para listado'!$DE$151:$DG$151,0)),0)+IFERROR(INDEX('Hoja de Trabajo para listado'!$CD$155:$DC$1048576,MATCH($A795,'Hoja de Trabajo para listado'!$CD$155:$CD$1048576,0),MATCH((CUADRO!I$5&amp;$E795),'Hoja de Trabajo para listado'!$CD$151:$DC$151,0)),0)</f>
        <v>0</v>
      </c>
      <c r="J795" s="255">
        <f ca="1">+IFERROR(INDEX('Hoja de Trabajo para listado'!$A$155:$Z$1048576,MATCH($A795,'Hoja de Trabajo para listado'!$A$155:$A$1048576,0),MATCH((CUADRO!J$5&amp;$E795),'Hoja de Trabajo para listado'!$A$151:$Z$151,0)),0)+IFERROR(INDEX('Hoja de Trabajo para listado'!$AB$155:$BA$1048576,MATCH($A795,'Hoja de Trabajo para listado'!$AB$155:$AB$1048576,0),MATCH((CUADRO!J$5&amp;$E795),'Hoja de Trabajo para listado'!$AB$151:$BA$151,0)),0)+IFERROR(INDEX('Hoja de Trabajo para listado'!$BC$155:$CB$1048576,MATCH($A795,'Hoja de Trabajo para listado'!$BC$155:$BC$1048576,0),MATCH((CUADRO!J$5&amp;$E795),'Hoja de Trabajo para listado'!$BC$151:$CB$151,0)),0)+IFERROR(INDEX('Hoja de Trabajo para listado'!$DE$153:$DG$274,MATCH($A795,'Hoja de Trabajo para listado'!$DE$153:$DE$1048576,0),MATCH((CUADRO!J$5&amp;$E795),'Hoja de Trabajo para listado'!$DE$151:$DG$151,0)),0)+IFERROR(INDEX('Hoja de Trabajo para listado'!$CD$155:$DC$1048576,MATCH($A795,'Hoja de Trabajo para listado'!$CD$155:$CD$1048576,0),MATCH((CUADRO!J$5&amp;$E795),'Hoja de Trabajo para listado'!$CD$151:$DC$151,0)),0)</f>
        <v>0</v>
      </c>
      <c r="K795" s="255">
        <f ca="1">+IFERROR(INDEX('Hoja de Trabajo para listado'!$A$155:$Z$1048576,MATCH($A795,'Hoja de Trabajo para listado'!$A$155:$A$1048576,0),MATCH((CUADRO!K$5&amp;$E795),'Hoja de Trabajo para listado'!$A$151:$Z$151,0)),0)+IFERROR(INDEX('Hoja de Trabajo para listado'!$AB$155:$BA$1048576,MATCH($A795,'Hoja de Trabajo para listado'!$AB$155:$AB$1048576,0),MATCH((CUADRO!K$5&amp;$E795),'Hoja de Trabajo para listado'!$AB$151:$BA$151,0)),0)+IFERROR(INDEX('Hoja de Trabajo para listado'!$BC$155:$CB$1048576,MATCH($A795,'Hoja de Trabajo para listado'!$BC$155:$BC$1048576,0),MATCH((CUADRO!K$5&amp;$E795),'Hoja de Trabajo para listado'!$BC$151:$CB$151,0)),0)+IFERROR(INDEX('Hoja de Trabajo para listado'!$DE$153:$DG$274,MATCH($A795,'Hoja de Trabajo para listado'!$DE$153:$DE$1048576,0),MATCH((CUADRO!K$5&amp;$E795),'Hoja de Trabajo para listado'!$DE$151:$DG$151,0)),0)+IFERROR(INDEX('Hoja de Trabajo para listado'!$CD$155:$DC$1048576,MATCH($A795,'Hoja de Trabajo para listado'!$CD$155:$CD$1048576,0),MATCH((CUADRO!K$5&amp;$E795),'Hoja de Trabajo para listado'!$CD$151:$DC$151,0)),0)</f>
        <v>0</v>
      </c>
      <c r="L795" s="255">
        <f ca="1">+IFERROR(INDEX('Hoja de Trabajo para listado'!$A$155:$Z$1048576,MATCH($A795,'Hoja de Trabajo para listado'!$A$155:$A$1048576,0),MATCH((CUADRO!L$5&amp;$E795),'Hoja de Trabajo para listado'!$A$151:$Z$151,0)),0)+IFERROR(INDEX('Hoja de Trabajo para listado'!$AB$155:$BA$1048576,MATCH($A795,'Hoja de Trabajo para listado'!$AB$155:$AB$1048576,0),MATCH((CUADRO!L$5&amp;$E795),'Hoja de Trabajo para listado'!$AB$151:$BA$151,0)),0)+IFERROR(INDEX('Hoja de Trabajo para listado'!$BC$155:$CB$1048576,MATCH($A795,'Hoja de Trabajo para listado'!$BC$155:$BC$1048576,0),MATCH((CUADRO!L$5&amp;$E795),'Hoja de Trabajo para listado'!$BC$151:$CB$151,0)),0)+IFERROR(INDEX('Hoja de Trabajo para listado'!$DE$153:$DG$274,MATCH($A795,'Hoja de Trabajo para listado'!$DE$153:$DE$1048576,0),MATCH((CUADRO!L$5&amp;$E795),'Hoja de Trabajo para listado'!$DE$151:$DG$151,0)),0)+IFERROR(INDEX('Hoja de Trabajo para listado'!$CD$155:$DC$1048576,MATCH($A795,'Hoja de Trabajo para listado'!$CD$155:$CD$1048576,0),MATCH((CUADRO!L$5&amp;$E795),'Hoja de Trabajo para listado'!$CD$151:$DC$151,0)),0)</f>
        <v>0</v>
      </c>
      <c r="M795" s="255">
        <f ca="1">+IFERROR(INDEX('Hoja de Trabajo para listado'!$A$155:$Z$1048576,MATCH($A795,'Hoja de Trabajo para listado'!$A$155:$A$1048576,0),MATCH((CUADRO!M$5&amp;$E795),'Hoja de Trabajo para listado'!$A$151:$Z$151,0)),0)+IFERROR(INDEX('Hoja de Trabajo para listado'!$AB$155:$BA$1048576,MATCH($A795,'Hoja de Trabajo para listado'!$AB$155:$AB$1048576,0),MATCH((CUADRO!M$5&amp;$E795),'Hoja de Trabajo para listado'!$AB$151:$BA$151,0)),0)+IFERROR(INDEX('Hoja de Trabajo para listado'!$BC$155:$CB$1048576,MATCH($A795,'Hoja de Trabajo para listado'!$BC$155:$BC$1048576,0),MATCH((CUADRO!M$5&amp;$E795),'Hoja de Trabajo para listado'!$BC$151:$CB$151,0)),0)+IFERROR(INDEX('Hoja de Trabajo para listado'!$DE$153:$DG$274,MATCH($A795,'Hoja de Trabajo para listado'!$DE$153:$DE$1048576,0),MATCH((CUADRO!M$5&amp;$E795),'Hoja de Trabajo para listado'!$DE$151:$DG$151,0)),0)+IFERROR(INDEX('Hoja de Trabajo para listado'!$CD$155:$DC$1048576,MATCH($A795,'Hoja de Trabajo para listado'!$CD$155:$CD$1048576,0),MATCH((CUADRO!M$5&amp;$E795),'Hoja de Trabajo para listado'!$CD$151:$DC$151,0)),0)</f>
        <v>0</v>
      </c>
      <c r="N795" s="255">
        <f ca="1">+IFERROR(INDEX('Hoja de Trabajo para listado'!$A$155:$Z$1048576,MATCH($A795,'Hoja de Trabajo para listado'!$A$155:$A$1048576,0),MATCH((CUADRO!N$5&amp;$E795),'Hoja de Trabajo para listado'!$A$151:$Z$151,0)),0)+IFERROR(INDEX('Hoja de Trabajo para listado'!$AB$155:$BA$1048576,MATCH($A795,'Hoja de Trabajo para listado'!$AB$155:$AB$1048576,0),MATCH((CUADRO!N$5&amp;$E795),'Hoja de Trabajo para listado'!$AB$151:$BA$151,0)),0)+IFERROR(INDEX('Hoja de Trabajo para listado'!$BC$155:$CB$1048576,MATCH($A795,'Hoja de Trabajo para listado'!$BC$155:$BC$1048576,0),MATCH((CUADRO!N$5&amp;$E795),'Hoja de Trabajo para listado'!$BC$151:$CB$151,0)),0)+IFERROR(INDEX('Hoja de Trabajo para listado'!$DE$153:$DG$274,MATCH($A795,'Hoja de Trabajo para listado'!$DE$153:$DE$1048576,0),MATCH((CUADRO!N$5&amp;$E795),'Hoja de Trabajo para listado'!$DE$151:$DG$151,0)),0)+IFERROR(INDEX('Hoja de Trabajo para listado'!$CD$155:$DC$1048576,MATCH($A795,'Hoja de Trabajo para listado'!$CD$155:$CD$1048576,0),MATCH((CUADRO!N$5&amp;$E795),'Hoja de Trabajo para listado'!$CD$151:$DC$151,0)),0)</f>
        <v>0</v>
      </c>
      <c r="O795" s="255">
        <f ca="1">+IFERROR(INDEX('Hoja de Trabajo para listado'!$A$155:$Z$1048576,MATCH($A795,'Hoja de Trabajo para listado'!$A$155:$A$1048576,0),MATCH((CUADRO!O$5&amp;$E795),'Hoja de Trabajo para listado'!$A$151:$Z$151,0)),0)+IFERROR(INDEX('Hoja de Trabajo para listado'!$AB$155:$BA$1048576,MATCH($A795,'Hoja de Trabajo para listado'!$AB$155:$AB$1048576,0),MATCH((CUADRO!O$5&amp;$E795),'Hoja de Trabajo para listado'!$AB$151:$BA$151,0)),0)+IFERROR(INDEX('Hoja de Trabajo para listado'!$BC$155:$CB$1048576,MATCH($A795,'Hoja de Trabajo para listado'!$BC$155:$BC$1048576,0),MATCH((CUADRO!O$5&amp;$E795),'Hoja de Trabajo para listado'!$BC$151:$CB$151,0)),0)+IFERROR(INDEX('Hoja de Trabajo para listado'!$DE$153:$DG$274,MATCH($A795,'Hoja de Trabajo para listado'!$DE$153:$DE$1048576,0),MATCH((CUADRO!O$5&amp;$E795),'Hoja de Trabajo para listado'!$DE$151:$DG$151,0)),0)+IFERROR(INDEX('Hoja de Trabajo para listado'!$CD$155:$DC$1048576,MATCH($A795,'Hoja de Trabajo para listado'!$CD$155:$CD$1048576,0),MATCH((CUADRO!O$5&amp;$E795),'Hoja de Trabajo para listado'!$CD$151:$DC$151,0)),0)</f>
        <v>0</v>
      </c>
      <c r="P795" s="255">
        <f ca="1">+IFERROR(INDEX('Hoja de Trabajo para listado'!$A$155:$Z$1048576,MATCH($A795,'Hoja de Trabajo para listado'!$A$155:$A$1048576,0),MATCH((CUADRO!P$5&amp;$E795),'Hoja de Trabajo para listado'!$A$151:$Z$151,0)),0)+IFERROR(INDEX('Hoja de Trabajo para listado'!$AB$155:$BA$1048576,MATCH($A795,'Hoja de Trabajo para listado'!$AB$155:$AB$1048576,0),MATCH((CUADRO!P$5&amp;$E795),'Hoja de Trabajo para listado'!$AB$151:$BA$151,0)),0)+IFERROR(INDEX('Hoja de Trabajo para listado'!$BC$155:$CB$1048576,MATCH($A795,'Hoja de Trabajo para listado'!$BC$155:$BC$1048576,0),MATCH((CUADRO!P$5&amp;$E795),'Hoja de Trabajo para listado'!$BC$151:$CB$151,0)),0)+IFERROR(INDEX('Hoja de Trabajo para listado'!$DE$153:$DG$274,MATCH($A795,'Hoja de Trabajo para listado'!$DE$153:$DE$1048576,0),MATCH((CUADRO!P$5&amp;$E795),'Hoja de Trabajo para listado'!$DE$151:$DG$151,0)),0)+IFERROR(INDEX('Hoja de Trabajo para listado'!$CD$155:$DC$1048576,MATCH($A795,'Hoja de Trabajo para listado'!$CD$155:$CD$1048576,0),MATCH((CUADRO!P$5&amp;$E795),'Hoja de Trabajo para listado'!$CD$151:$DC$151,0)),0)</f>
        <v>0</v>
      </c>
      <c r="Q795" s="255">
        <f ca="1">+IFERROR(INDEX('Hoja de Trabajo para listado'!$A$155:$Z$1048576,MATCH($A795,'Hoja de Trabajo para listado'!$A$155:$A$1048576,0),MATCH((CUADRO!Q$5&amp;$E795),'Hoja de Trabajo para listado'!$A$151:$Z$151,0)),0)+IFERROR(INDEX('Hoja de Trabajo para listado'!$AB$155:$BA$1048576,MATCH($A795,'Hoja de Trabajo para listado'!$AB$155:$AB$1048576,0),MATCH((CUADRO!Q$5&amp;$E795),'Hoja de Trabajo para listado'!$AB$151:$BA$151,0)),0)+IFERROR(INDEX('Hoja de Trabajo para listado'!$BC$155:$CB$1048576,MATCH($A795,'Hoja de Trabajo para listado'!$BC$155:$BC$1048576,0),MATCH((CUADRO!Q$5&amp;$E795),'Hoja de Trabajo para listado'!$BC$151:$CB$151,0)),0)+IFERROR(INDEX('Hoja de Trabajo para listado'!$DE$153:$DG$274,MATCH($A795,'Hoja de Trabajo para listado'!$DE$153:$DE$1048576,0),MATCH((CUADRO!Q$5&amp;$E795),'Hoja de Trabajo para listado'!$DE$151:$DG$151,0)),0)+IFERROR(INDEX('Hoja de Trabajo para listado'!$CD$155:$DC$1048576,MATCH($A795,'Hoja de Trabajo para listado'!$CD$155:$CD$1048576,0),MATCH((CUADRO!Q$5&amp;$E795),'Hoja de Trabajo para listado'!$CD$151:$DC$151,0)),0)</f>
        <v>0</v>
      </c>
      <c r="R795" s="255">
        <f t="shared" ca="1" si="24"/>
        <v>0</v>
      </c>
      <c r="S795" s="262">
        <f ca="1">+R794+R795</f>
        <v>0</v>
      </c>
      <c r="T795" s="255">
        <f ca="1">+S795</f>
        <v>0</v>
      </c>
      <c r="U795" s="254">
        <f t="shared" si="25"/>
        <v>2</v>
      </c>
      <c r="V795" s="362" t="str">
        <f>+VLOOKUP(A795,bd_lista!$A$3:$E$590,5,FALSE)</f>
        <v>Gobiernos Autonomos Municipales</v>
      </c>
      <c r="W795" s="362"/>
      <c r="X795" s="254">
        <f>+VLOOKUP(A795,[2]Sheet1!$A$13:$D$744,4,FALSE)</f>
        <v>0</v>
      </c>
      <c r="Y795" s="254" t="e">
        <f>+VLOOKUP(X795,bd_lista!$A$3:$C$590,3,FALSE)</f>
        <v>#N/A</v>
      </c>
      <c r="Z795" s="314"/>
      <c r="AA795" s="315"/>
    </row>
    <row r="796" spans="1:27" customFormat="1" ht="15" hidden="1" customHeight="1">
      <c r="A796" s="32">
        <v>1509</v>
      </c>
      <c r="B796" s="306">
        <f>+A796</f>
        <v>1509</v>
      </c>
      <c r="C796" s="259" t="str">
        <f>+VLOOKUP(A796,bd_lista!$A$3:$C$590,3,FALSE)</f>
        <v>Gobierno Autónomo Municipal de Chaqui</v>
      </c>
      <c r="D796" s="361" t="str">
        <f>+C796</f>
        <v>Gobierno Autónomo Municipal de Chaqui</v>
      </c>
      <c r="E796" s="254" t="s">
        <v>1313</v>
      </c>
      <c r="F796" s="255">
        <f ca="1">+IFERROR(INDEX('Hoja de Trabajo para listado'!$A$155:$Z$1048576,MATCH($A796,'Hoja de Trabajo para listado'!$A$155:$A$1048576,0),MATCH((CUADRO!F$5&amp;$E796),'Hoja de Trabajo para listado'!$A$151:$Z$151,0)),0)+IFERROR(INDEX('Hoja de Trabajo para listado'!$AB$155:$BA$1048576,MATCH($A796,'Hoja de Trabajo para listado'!$AB$155:$AB$1048576,0),MATCH((CUADRO!F$5&amp;$E796),'Hoja de Trabajo para listado'!$AB$151:$BA$151,0)),0)+IFERROR(INDEX('Hoja de Trabajo para listado'!$BC$155:$CB$1048576,MATCH($A796,'Hoja de Trabajo para listado'!$BC$155:$BC$1048576,0),MATCH((CUADRO!F$5&amp;$E796),'Hoja de Trabajo para listado'!$BC$151:$CB$151,0)),0)+IFERROR(INDEX('Hoja de Trabajo para listado'!$DE$153:$DG$274,MATCH($A796,'Hoja de Trabajo para listado'!$DE$153:$DE$1048576,0),MATCH((CUADRO!F$5&amp;$E796),'Hoja de Trabajo para listado'!$DE$151:$DG$151,0)),0)+IFERROR(INDEX('Hoja de Trabajo para listado'!$CD$155:$DC$1048576,MATCH($A796,'Hoja de Trabajo para listado'!$CD$155:$CD$1048576,0),MATCH((CUADRO!F$5&amp;$E796),'Hoja de Trabajo para listado'!$CD$151:$DC$151,0)),0)</f>
        <v>0</v>
      </c>
      <c r="G796" s="255">
        <f ca="1">+IFERROR(INDEX('Hoja de Trabajo para listado'!$A$155:$Z$1048576,MATCH($A796,'Hoja de Trabajo para listado'!$A$155:$A$1048576,0),MATCH((CUADRO!G$5&amp;$E796),'Hoja de Trabajo para listado'!$A$151:$Z$151,0)),0)+IFERROR(INDEX('Hoja de Trabajo para listado'!$AB$155:$BA$1048576,MATCH($A796,'Hoja de Trabajo para listado'!$AB$155:$AB$1048576,0),MATCH((CUADRO!G$5&amp;$E796),'Hoja de Trabajo para listado'!$AB$151:$BA$151,0)),0)+IFERROR(INDEX('Hoja de Trabajo para listado'!$BC$155:$CB$1048576,MATCH($A796,'Hoja de Trabajo para listado'!$BC$155:$BC$1048576,0),MATCH((CUADRO!G$5&amp;$E796),'Hoja de Trabajo para listado'!$BC$151:$CB$151,0)),0)+IFERROR(INDEX('Hoja de Trabajo para listado'!$DE$153:$DG$274,MATCH($A796,'Hoja de Trabajo para listado'!$DE$153:$DE$1048576,0),MATCH((CUADRO!G$5&amp;$E796),'Hoja de Trabajo para listado'!$DE$151:$DG$151,0)),0)+IFERROR(INDEX('Hoja de Trabajo para listado'!$CD$155:$DC$1048576,MATCH($A796,'Hoja de Trabajo para listado'!$CD$155:$CD$1048576,0),MATCH((CUADRO!G$5&amp;$E796),'Hoja de Trabajo para listado'!$CD$151:$DC$151,0)),0)</f>
        <v>0</v>
      </c>
      <c r="H796" s="255">
        <f ca="1">+IFERROR(INDEX('Hoja de Trabajo para listado'!$A$155:$Z$1048576,MATCH($A796,'Hoja de Trabajo para listado'!$A$155:$A$1048576,0),MATCH((CUADRO!H$5&amp;$E796),'Hoja de Trabajo para listado'!$A$151:$Z$151,0)),0)+IFERROR(INDEX('Hoja de Trabajo para listado'!$AB$155:$BA$1048576,MATCH($A796,'Hoja de Trabajo para listado'!$AB$155:$AB$1048576,0),MATCH((CUADRO!H$5&amp;$E796),'Hoja de Trabajo para listado'!$AB$151:$BA$151,0)),0)+IFERROR(INDEX('Hoja de Trabajo para listado'!$BC$155:$CB$1048576,MATCH($A796,'Hoja de Trabajo para listado'!$BC$155:$BC$1048576,0),MATCH((CUADRO!H$5&amp;$E796),'Hoja de Trabajo para listado'!$BC$151:$CB$151,0)),0)+IFERROR(INDEX('Hoja de Trabajo para listado'!$DE$153:$DG$274,MATCH($A796,'Hoja de Trabajo para listado'!$DE$153:$DE$1048576,0),MATCH((CUADRO!H$5&amp;$E796),'Hoja de Trabajo para listado'!$DE$151:$DG$151,0)),0)+IFERROR(INDEX('Hoja de Trabajo para listado'!$CD$155:$DC$1048576,MATCH($A796,'Hoja de Trabajo para listado'!$CD$155:$CD$1048576,0),MATCH((CUADRO!H$5&amp;$E796),'Hoja de Trabajo para listado'!$CD$151:$DC$151,0)),0)</f>
        <v>0</v>
      </c>
      <c r="I796" s="255">
        <f ca="1">+IFERROR(INDEX('Hoja de Trabajo para listado'!$A$155:$Z$1048576,MATCH($A796,'Hoja de Trabajo para listado'!$A$155:$A$1048576,0),MATCH((CUADRO!I$5&amp;$E796),'Hoja de Trabajo para listado'!$A$151:$Z$151,0)),0)+IFERROR(INDEX('Hoja de Trabajo para listado'!$AB$155:$BA$1048576,MATCH($A796,'Hoja de Trabajo para listado'!$AB$155:$AB$1048576,0),MATCH((CUADRO!I$5&amp;$E796),'Hoja de Trabajo para listado'!$AB$151:$BA$151,0)),0)+IFERROR(INDEX('Hoja de Trabajo para listado'!$BC$155:$CB$1048576,MATCH($A796,'Hoja de Trabajo para listado'!$BC$155:$BC$1048576,0),MATCH((CUADRO!I$5&amp;$E796),'Hoja de Trabajo para listado'!$BC$151:$CB$151,0)),0)+IFERROR(INDEX('Hoja de Trabajo para listado'!$DE$153:$DG$274,MATCH($A796,'Hoja de Trabajo para listado'!$DE$153:$DE$1048576,0),MATCH((CUADRO!I$5&amp;$E796),'Hoja de Trabajo para listado'!$DE$151:$DG$151,0)),0)+IFERROR(INDEX('Hoja de Trabajo para listado'!$CD$155:$DC$1048576,MATCH($A796,'Hoja de Trabajo para listado'!$CD$155:$CD$1048576,0),MATCH((CUADRO!I$5&amp;$E796),'Hoja de Trabajo para listado'!$CD$151:$DC$151,0)),0)</f>
        <v>0</v>
      </c>
      <c r="J796" s="255">
        <f ca="1">+IFERROR(INDEX('Hoja de Trabajo para listado'!$A$155:$Z$1048576,MATCH($A796,'Hoja de Trabajo para listado'!$A$155:$A$1048576,0),MATCH((CUADRO!J$5&amp;$E796),'Hoja de Trabajo para listado'!$A$151:$Z$151,0)),0)+IFERROR(INDEX('Hoja de Trabajo para listado'!$AB$155:$BA$1048576,MATCH($A796,'Hoja de Trabajo para listado'!$AB$155:$AB$1048576,0),MATCH((CUADRO!J$5&amp;$E796),'Hoja de Trabajo para listado'!$AB$151:$BA$151,0)),0)+IFERROR(INDEX('Hoja de Trabajo para listado'!$BC$155:$CB$1048576,MATCH($A796,'Hoja de Trabajo para listado'!$BC$155:$BC$1048576,0),MATCH((CUADRO!J$5&amp;$E796),'Hoja de Trabajo para listado'!$BC$151:$CB$151,0)),0)+IFERROR(INDEX('Hoja de Trabajo para listado'!$DE$153:$DG$274,MATCH($A796,'Hoja de Trabajo para listado'!$DE$153:$DE$1048576,0),MATCH((CUADRO!J$5&amp;$E796),'Hoja de Trabajo para listado'!$DE$151:$DG$151,0)),0)+IFERROR(INDEX('Hoja de Trabajo para listado'!$CD$155:$DC$1048576,MATCH($A796,'Hoja de Trabajo para listado'!$CD$155:$CD$1048576,0),MATCH((CUADRO!J$5&amp;$E796),'Hoja de Trabajo para listado'!$CD$151:$DC$151,0)),0)</f>
        <v>0</v>
      </c>
      <c r="K796" s="255">
        <f ca="1">+IFERROR(INDEX('Hoja de Trabajo para listado'!$A$155:$Z$1048576,MATCH($A796,'Hoja de Trabajo para listado'!$A$155:$A$1048576,0),MATCH((CUADRO!K$5&amp;$E796),'Hoja de Trabajo para listado'!$A$151:$Z$151,0)),0)+IFERROR(INDEX('Hoja de Trabajo para listado'!$AB$155:$BA$1048576,MATCH($A796,'Hoja de Trabajo para listado'!$AB$155:$AB$1048576,0),MATCH((CUADRO!K$5&amp;$E796),'Hoja de Trabajo para listado'!$AB$151:$BA$151,0)),0)+IFERROR(INDEX('Hoja de Trabajo para listado'!$BC$155:$CB$1048576,MATCH($A796,'Hoja de Trabajo para listado'!$BC$155:$BC$1048576,0),MATCH((CUADRO!K$5&amp;$E796),'Hoja de Trabajo para listado'!$BC$151:$CB$151,0)),0)+IFERROR(INDEX('Hoja de Trabajo para listado'!$DE$153:$DG$274,MATCH($A796,'Hoja de Trabajo para listado'!$DE$153:$DE$1048576,0),MATCH((CUADRO!K$5&amp;$E796),'Hoja de Trabajo para listado'!$DE$151:$DG$151,0)),0)+IFERROR(INDEX('Hoja de Trabajo para listado'!$CD$155:$DC$1048576,MATCH($A796,'Hoja de Trabajo para listado'!$CD$155:$CD$1048576,0),MATCH((CUADRO!K$5&amp;$E796),'Hoja de Trabajo para listado'!$CD$151:$DC$151,0)),0)</f>
        <v>0</v>
      </c>
      <c r="L796" s="255">
        <f ca="1">+IFERROR(INDEX('Hoja de Trabajo para listado'!$A$155:$Z$1048576,MATCH($A796,'Hoja de Trabajo para listado'!$A$155:$A$1048576,0),MATCH((CUADRO!L$5&amp;$E796),'Hoja de Trabajo para listado'!$A$151:$Z$151,0)),0)+IFERROR(INDEX('Hoja de Trabajo para listado'!$AB$155:$BA$1048576,MATCH($A796,'Hoja de Trabajo para listado'!$AB$155:$AB$1048576,0),MATCH((CUADRO!L$5&amp;$E796),'Hoja de Trabajo para listado'!$AB$151:$BA$151,0)),0)+IFERROR(INDEX('Hoja de Trabajo para listado'!$BC$155:$CB$1048576,MATCH($A796,'Hoja de Trabajo para listado'!$BC$155:$BC$1048576,0),MATCH((CUADRO!L$5&amp;$E796),'Hoja de Trabajo para listado'!$BC$151:$CB$151,0)),0)+IFERROR(INDEX('Hoja de Trabajo para listado'!$DE$153:$DG$274,MATCH($A796,'Hoja de Trabajo para listado'!$DE$153:$DE$1048576,0),MATCH((CUADRO!L$5&amp;$E796),'Hoja de Trabajo para listado'!$DE$151:$DG$151,0)),0)+IFERROR(INDEX('Hoja de Trabajo para listado'!$CD$155:$DC$1048576,MATCH($A796,'Hoja de Trabajo para listado'!$CD$155:$CD$1048576,0),MATCH((CUADRO!L$5&amp;$E796),'Hoja de Trabajo para listado'!$CD$151:$DC$151,0)),0)</f>
        <v>0</v>
      </c>
      <c r="M796" s="255">
        <f ca="1">+IFERROR(INDEX('Hoja de Trabajo para listado'!$A$155:$Z$1048576,MATCH($A796,'Hoja de Trabajo para listado'!$A$155:$A$1048576,0),MATCH((CUADRO!M$5&amp;$E796),'Hoja de Trabajo para listado'!$A$151:$Z$151,0)),0)+IFERROR(INDEX('Hoja de Trabajo para listado'!$AB$155:$BA$1048576,MATCH($A796,'Hoja de Trabajo para listado'!$AB$155:$AB$1048576,0),MATCH((CUADRO!M$5&amp;$E796),'Hoja de Trabajo para listado'!$AB$151:$BA$151,0)),0)+IFERROR(INDEX('Hoja de Trabajo para listado'!$BC$155:$CB$1048576,MATCH($A796,'Hoja de Trabajo para listado'!$BC$155:$BC$1048576,0),MATCH((CUADRO!M$5&amp;$E796),'Hoja de Trabajo para listado'!$BC$151:$CB$151,0)),0)+IFERROR(INDEX('Hoja de Trabajo para listado'!$DE$153:$DG$274,MATCH($A796,'Hoja de Trabajo para listado'!$DE$153:$DE$1048576,0),MATCH((CUADRO!M$5&amp;$E796),'Hoja de Trabajo para listado'!$DE$151:$DG$151,0)),0)+IFERROR(INDEX('Hoja de Trabajo para listado'!$CD$155:$DC$1048576,MATCH($A796,'Hoja de Trabajo para listado'!$CD$155:$CD$1048576,0),MATCH((CUADRO!M$5&amp;$E796),'Hoja de Trabajo para listado'!$CD$151:$DC$151,0)),0)</f>
        <v>0</v>
      </c>
      <c r="N796" s="255">
        <f ca="1">+IFERROR(INDEX('Hoja de Trabajo para listado'!$A$155:$Z$1048576,MATCH($A796,'Hoja de Trabajo para listado'!$A$155:$A$1048576,0),MATCH((CUADRO!N$5&amp;$E796),'Hoja de Trabajo para listado'!$A$151:$Z$151,0)),0)+IFERROR(INDEX('Hoja de Trabajo para listado'!$AB$155:$BA$1048576,MATCH($A796,'Hoja de Trabajo para listado'!$AB$155:$AB$1048576,0),MATCH((CUADRO!N$5&amp;$E796),'Hoja de Trabajo para listado'!$AB$151:$BA$151,0)),0)+IFERROR(INDEX('Hoja de Trabajo para listado'!$BC$155:$CB$1048576,MATCH($A796,'Hoja de Trabajo para listado'!$BC$155:$BC$1048576,0),MATCH((CUADRO!N$5&amp;$E796),'Hoja de Trabajo para listado'!$BC$151:$CB$151,0)),0)+IFERROR(INDEX('Hoja de Trabajo para listado'!$DE$153:$DG$274,MATCH($A796,'Hoja de Trabajo para listado'!$DE$153:$DE$1048576,0),MATCH((CUADRO!N$5&amp;$E796),'Hoja de Trabajo para listado'!$DE$151:$DG$151,0)),0)+IFERROR(INDEX('Hoja de Trabajo para listado'!$CD$155:$DC$1048576,MATCH($A796,'Hoja de Trabajo para listado'!$CD$155:$CD$1048576,0),MATCH((CUADRO!N$5&amp;$E796),'Hoja de Trabajo para listado'!$CD$151:$DC$151,0)),0)</f>
        <v>0</v>
      </c>
      <c r="O796" s="255">
        <f ca="1">+IFERROR(INDEX('Hoja de Trabajo para listado'!$A$155:$Z$1048576,MATCH($A796,'Hoja de Trabajo para listado'!$A$155:$A$1048576,0),MATCH((CUADRO!O$5&amp;$E796),'Hoja de Trabajo para listado'!$A$151:$Z$151,0)),0)+IFERROR(INDEX('Hoja de Trabajo para listado'!$AB$155:$BA$1048576,MATCH($A796,'Hoja de Trabajo para listado'!$AB$155:$AB$1048576,0),MATCH((CUADRO!O$5&amp;$E796),'Hoja de Trabajo para listado'!$AB$151:$BA$151,0)),0)+IFERROR(INDEX('Hoja de Trabajo para listado'!$BC$155:$CB$1048576,MATCH($A796,'Hoja de Trabajo para listado'!$BC$155:$BC$1048576,0),MATCH((CUADRO!O$5&amp;$E796),'Hoja de Trabajo para listado'!$BC$151:$CB$151,0)),0)+IFERROR(INDEX('Hoja de Trabajo para listado'!$DE$153:$DG$274,MATCH($A796,'Hoja de Trabajo para listado'!$DE$153:$DE$1048576,0),MATCH((CUADRO!O$5&amp;$E796),'Hoja de Trabajo para listado'!$DE$151:$DG$151,0)),0)+IFERROR(INDEX('Hoja de Trabajo para listado'!$CD$155:$DC$1048576,MATCH($A796,'Hoja de Trabajo para listado'!$CD$155:$CD$1048576,0),MATCH((CUADRO!O$5&amp;$E796),'Hoja de Trabajo para listado'!$CD$151:$DC$151,0)),0)</f>
        <v>0</v>
      </c>
      <c r="P796" s="255">
        <f ca="1">+IFERROR(INDEX('Hoja de Trabajo para listado'!$A$155:$Z$1048576,MATCH($A796,'Hoja de Trabajo para listado'!$A$155:$A$1048576,0),MATCH((CUADRO!P$5&amp;$E796),'Hoja de Trabajo para listado'!$A$151:$Z$151,0)),0)+IFERROR(INDEX('Hoja de Trabajo para listado'!$AB$155:$BA$1048576,MATCH($A796,'Hoja de Trabajo para listado'!$AB$155:$AB$1048576,0),MATCH((CUADRO!P$5&amp;$E796),'Hoja de Trabajo para listado'!$AB$151:$BA$151,0)),0)+IFERROR(INDEX('Hoja de Trabajo para listado'!$BC$155:$CB$1048576,MATCH($A796,'Hoja de Trabajo para listado'!$BC$155:$BC$1048576,0),MATCH((CUADRO!P$5&amp;$E796),'Hoja de Trabajo para listado'!$BC$151:$CB$151,0)),0)+IFERROR(INDEX('Hoja de Trabajo para listado'!$DE$153:$DG$274,MATCH($A796,'Hoja de Trabajo para listado'!$DE$153:$DE$1048576,0),MATCH((CUADRO!P$5&amp;$E796),'Hoja de Trabajo para listado'!$DE$151:$DG$151,0)),0)+IFERROR(INDEX('Hoja de Trabajo para listado'!$CD$155:$DC$1048576,MATCH($A796,'Hoja de Trabajo para listado'!$CD$155:$CD$1048576,0),MATCH((CUADRO!P$5&amp;$E796),'Hoja de Trabajo para listado'!$CD$151:$DC$151,0)),0)</f>
        <v>0</v>
      </c>
      <c r="Q796" s="255">
        <f ca="1">+IFERROR(INDEX('Hoja de Trabajo para listado'!$A$155:$Z$1048576,MATCH($A796,'Hoja de Trabajo para listado'!$A$155:$A$1048576,0),MATCH((CUADRO!Q$5&amp;$E796),'Hoja de Trabajo para listado'!$A$151:$Z$151,0)),0)+IFERROR(INDEX('Hoja de Trabajo para listado'!$AB$155:$BA$1048576,MATCH($A796,'Hoja de Trabajo para listado'!$AB$155:$AB$1048576,0),MATCH((CUADRO!Q$5&amp;$E796),'Hoja de Trabajo para listado'!$AB$151:$BA$151,0)),0)+IFERROR(INDEX('Hoja de Trabajo para listado'!$BC$155:$CB$1048576,MATCH($A796,'Hoja de Trabajo para listado'!$BC$155:$BC$1048576,0),MATCH((CUADRO!Q$5&amp;$E796),'Hoja de Trabajo para listado'!$BC$151:$CB$151,0)),0)+IFERROR(INDEX('Hoja de Trabajo para listado'!$DE$153:$DG$274,MATCH($A796,'Hoja de Trabajo para listado'!$DE$153:$DE$1048576,0),MATCH((CUADRO!Q$5&amp;$E796),'Hoja de Trabajo para listado'!$DE$151:$DG$151,0)),0)+IFERROR(INDEX('Hoja de Trabajo para listado'!$CD$155:$DC$1048576,MATCH($A796,'Hoja de Trabajo para listado'!$CD$155:$CD$1048576,0),MATCH((CUADRO!Q$5&amp;$E796),'Hoja de Trabajo para listado'!$CD$151:$DC$151,0)),0)</f>
        <v>0</v>
      </c>
      <c r="R796" s="255">
        <f t="shared" ca="1" si="24"/>
        <v>0</v>
      </c>
      <c r="S796" s="262"/>
      <c r="T796" s="255">
        <f ca="1">+T797</f>
        <v>0</v>
      </c>
      <c r="U796" s="254">
        <f t="shared" si="25"/>
        <v>1</v>
      </c>
      <c r="V796" s="362" t="str">
        <f>+VLOOKUP(A796,bd_lista!$A$3:$E$590,5,FALSE)</f>
        <v>Gobiernos Autonomos Municipales</v>
      </c>
      <c r="W796" s="361" t="str">
        <f>+V796</f>
        <v>Gobiernos Autonomos Municipales</v>
      </c>
      <c r="X796" s="254">
        <f>+VLOOKUP(A796,[2]Sheet1!$A$13:$D$744,4,FALSE)</f>
        <v>0</v>
      </c>
      <c r="Y796" s="254" t="e">
        <f>+VLOOKUP(X796,bd_lista!$A$3:$C$590,3,FALSE)</f>
        <v>#N/A</v>
      </c>
      <c r="Z796" s="316">
        <f>+X796</f>
        <v>0</v>
      </c>
      <c r="AA796" s="317" t="e">
        <f>+Y796</f>
        <v>#N/A</v>
      </c>
    </row>
    <row r="797" spans="1:27" customFormat="1" ht="15" hidden="1" customHeight="1">
      <c r="A797" s="32">
        <v>1509</v>
      </c>
      <c r="B797" s="307"/>
      <c r="C797" s="259" t="str">
        <f>+VLOOKUP(A797,bd_lista!$A$3:$C$590,3,FALSE)</f>
        <v>Gobierno Autónomo Municipal de Chaqui</v>
      </c>
      <c r="D797" s="362"/>
      <c r="E797" s="256" t="s">
        <v>1314</v>
      </c>
      <c r="F797" s="255">
        <f ca="1">+IFERROR(INDEX('Hoja de Trabajo para listado'!$A$155:$Z$1048576,MATCH($A797,'Hoja de Trabajo para listado'!$A$155:$A$1048576,0),MATCH((CUADRO!F$5&amp;$E797),'Hoja de Trabajo para listado'!$A$151:$Z$151,0)),0)+IFERROR(INDEX('Hoja de Trabajo para listado'!$AB$155:$BA$1048576,MATCH($A797,'Hoja de Trabajo para listado'!$AB$155:$AB$1048576,0),MATCH((CUADRO!F$5&amp;$E797),'Hoja de Trabajo para listado'!$AB$151:$BA$151,0)),0)+IFERROR(INDEX('Hoja de Trabajo para listado'!$BC$155:$CB$1048576,MATCH($A797,'Hoja de Trabajo para listado'!$BC$155:$BC$1048576,0),MATCH((CUADRO!F$5&amp;$E797),'Hoja de Trabajo para listado'!$BC$151:$CB$151,0)),0)+IFERROR(INDEX('Hoja de Trabajo para listado'!$DE$153:$DG$274,MATCH($A797,'Hoja de Trabajo para listado'!$DE$153:$DE$1048576,0),MATCH((CUADRO!F$5&amp;$E797),'Hoja de Trabajo para listado'!$DE$151:$DG$151,0)),0)+IFERROR(INDEX('Hoja de Trabajo para listado'!$CD$155:$DC$1048576,MATCH($A797,'Hoja de Trabajo para listado'!$CD$155:$CD$1048576,0),MATCH((CUADRO!F$5&amp;$E797),'Hoja de Trabajo para listado'!$CD$151:$DC$151,0)),0)</f>
        <v>0</v>
      </c>
      <c r="G797" s="255">
        <f ca="1">+IFERROR(INDEX('Hoja de Trabajo para listado'!$A$155:$Z$1048576,MATCH($A797,'Hoja de Trabajo para listado'!$A$155:$A$1048576,0),MATCH((CUADRO!G$5&amp;$E797),'Hoja de Trabajo para listado'!$A$151:$Z$151,0)),0)+IFERROR(INDEX('Hoja de Trabajo para listado'!$AB$155:$BA$1048576,MATCH($A797,'Hoja de Trabajo para listado'!$AB$155:$AB$1048576,0),MATCH((CUADRO!G$5&amp;$E797),'Hoja de Trabajo para listado'!$AB$151:$BA$151,0)),0)+IFERROR(INDEX('Hoja de Trabajo para listado'!$BC$155:$CB$1048576,MATCH($A797,'Hoja de Trabajo para listado'!$BC$155:$BC$1048576,0),MATCH((CUADRO!G$5&amp;$E797),'Hoja de Trabajo para listado'!$BC$151:$CB$151,0)),0)+IFERROR(INDEX('Hoja de Trabajo para listado'!$DE$153:$DG$274,MATCH($A797,'Hoja de Trabajo para listado'!$DE$153:$DE$1048576,0),MATCH((CUADRO!G$5&amp;$E797),'Hoja de Trabajo para listado'!$DE$151:$DG$151,0)),0)+IFERROR(INDEX('Hoja de Trabajo para listado'!$CD$155:$DC$1048576,MATCH($A797,'Hoja de Trabajo para listado'!$CD$155:$CD$1048576,0),MATCH((CUADRO!G$5&amp;$E797),'Hoja de Trabajo para listado'!$CD$151:$DC$151,0)),0)</f>
        <v>0</v>
      </c>
      <c r="H797" s="255">
        <f ca="1">+IFERROR(INDEX('Hoja de Trabajo para listado'!$A$155:$Z$1048576,MATCH($A797,'Hoja de Trabajo para listado'!$A$155:$A$1048576,0),MATCH((CUADRO!H$5&amp;$E797),'Hoja de Trabajo para listado'!$A$151:$Z$151,0)),0)+IFERROR(INDEX('Hoja de Trabajo para listado'!$AB$155:$BA$1048576,MATCH($A797,'Hoja de Trabajo para listado'!$AB$155:$AB$1048576,0),MATCH((CUADRO!H$5&amp;$E797),'Hoja de Trabajo para listado'!$AB$151:$BA$151,0)),0)+IFERROR(INDEX('Hoja de Trabajo para listado'!$BC$155:$CB$1048576,MATCH($A797,'Hoja de Trabajo para listado'!$BC$155:$BC$1048576,0),MATCH((CUADRO!H$5&amp;$E797),'Hoja de Trabajo para listado'!$BC$151:$CB$151,0)),0)+IFERROR(INDEX('Hoja de Trabajo para listado'!$DE$153:$DG$274,MATCH($A797,'Hoja de Trabajo para listado'!$DE$153:$DE$1048576,0),MATCH((CUADRO!H$5&amp;$E797),'Hoja de Trabajo para listado'!$DE$151:$DG$151,0)),0)+IFERROR(INDEX('Hoja de Trabajo para listado'!$CD$155:$DC$1048576,MATCH($A797,'Hoja de Trabajo para listado'!$CD$155:$CD$1048576,0),MATCH((CUADRO!H$5&amp;$E797),'Hoja de Trabajo para listado'!$CD$151:$DC$151,0)),0)</f>
        <v>0</v>
      </c>
      <c r="I797" s="255">
        <f ca="1">+IFERROR(INDEX('Hoja de Trabajo para listado'!$A$155:$Z$1048576,MATCH($A797,'Hoja de Trabajo para listado'!$A$155:$A$1048576,0),MATCH((CUADRO!I$5&amp;$E797),'Hoja de Trabajo para listado'!$A$151:$Z$151,0)),0)+IFERROR(INDEX('Hoja de Trabajo para listado'!$AB$155:$BA$1048576,MATCH($A797,'Hoja de Trabajo para listado'!$AB$155:$AB$1048576,0),MATCH((CUADRO!I$5&amp;$E797),'Hoja de Trabajo para listado'!$AB$151:$BA$151,0)),0)+IFERROR(INDEX('Hoja de Trabajo para listado'!$BC$155:$CB$1048576,MATCH($A797,'Hoja de Trabajo para listado'!$BC$155:$BC$1048576,0),MATCH((CUADRO!I$5&amp;$E797),'Hoja de Trabajo para listado'!$BC$151:$CB$151,0)),0)+IFERROR(INDEX('Hoja de Trabajo para listado'!$DE$153:$DG$274,MATCH($A797,'Hoja de Trabajo para listado'!$DE$153:$DE$1048576,0),MATCH((CUADRO!I$5&amp;$E797),'Hoja de Trabajo para listado'!$DE$151:$DG$151,0)),0)+IFERROR(INDEX('Hoja de Trabajo para listado'!$CD$155:$DC$1048576,MATCH($A797,'Hoja de Trabajo para listado'!$CD$155:$CD$1048576,0),MATCH((CUADRO!I$5&amp;$E797),'Hoja de Trabajo para listado'!$CD$151:$DC$151,0)),0)</f>
        <v>0</v>
      </c>
      <c r="J797" s="255">
        <f ca="1">+IFERROR(INDEX('Hoja de Trabajo para listado'!$A$155:$Z$1048576,MATCH($A797,'Hoja de Trabajo para listado'!$A$155:$A$1048576,0),MATCH((CUADRO!J$5&amp;$E797),'Hoja de Trabajo para listado'!$A$151:$Z$151,0)),0)+IFERROR(INDEX('Hoja de Trabajo para listado'!$AB$155:$BA$1048576,MATCH($A797,'Hoja de Trabajo para listado'!$AB$155:$AB$1048576,0),MATCH((CUADRO!J$5&amp;$E797),'Hoja de Trabajo para listado'!$AB$151:$BA$151,0)),0)+IFERROR(INDEX('Hoja de Trabajo para listado'!$BC$155:$CB$1048576,MATCH($A797,'Hoja de Trabajo para listado'!$BC$155:$BC$1048576,0),MATCH((CUADRO!J$5&amp;$E797),'Hoja de Trabajo para listado'!$BC$151:$CB$151,0)),0)+IFERROR(INDEX('Hoja de Trabajo para listado'!$DE$153:$DG$274,MATCH($A797,'Hoja de Trabajo para listado'!$DE$153:$DE$1048576,0),MATCH((CUADRO!J$5&amp;$E797),'Hoja de Trabajo para listado'!$DE$151:$DG$151,0)),0)+IFERROR(INDEX('Hoja de Trabajo para listado'!$CD$155:$DC$1048576,MATCH($A797,'Hoja de Trabajo para listado'!$CD$155:$CD$1048576,0),MATCH((CUADRO!J$5&amp;$E797),'Hoja de Trabajo para listado'!$CD$151:$DC$151,0)),0)</f>
        <v>0</v>
      </c>
      <c r="K797" s="255">
        <f ca="1">+IFERROR(INDEX('Hoja de Trabajo para listado'!$A$155:$Z$1048576,MATCH($A797,'Hoja de Trabajo para listado'!$A$155:$A$1048576,0),MATCH((CUADRO!K$5&amp;$E797),'Hoja de Trabajo para listado'!$A$151:$Z$151,0)),0)+IFERROR(INDEX('Hoja de Trabajo para listado'!$AB$155:$BA$1048576,MATCH($A797,'Hoja de Trabajo para listado'!$AB$155:$AB$1048576,0),MATCH((CUADRO!K$5&amp;$E797),'Hoja de Trabajo para listado'!$AB$151:$BA$151,0)),0)+IFERROR(INDEX('Hoja de Trabajo para listado'!$BC$155:$CB$1048576,MATCH($A797,'Hoja de Trabajo para listado'!$BC$155:$BC$1048576,0),MATCH((CUADRO!K$5&amp;$E797),'Hoja de Trabajo para listado'!$BC$151:$CB$151,0)),0)+IFERROR(INDEX('Hoja de Trabajo para listado'!$DE$153:$DG$274,MATCH($A797,'Hoja de Trabajo para listado'!$DE$153:$DE$1048576,0),MATCH((CUADRO!K$5&amp;$E797),'Hoja de Trabajo para listado'!$DE$151:$DG$151,0)),0)+IFERROR(INDEX('Hoja de Trabajo para listado'!$CD$155:$DC$1048576,MATCH($A797,'Hoja de Trabajo para listado'!$CD$155:$CD$1048576,0),MATCH((CUADRO!K$5&amp;$E797),'Hoja de Trabajo para listado'!$CD$151:$DC$151,0)),0)</f>
        <v>0</v>
      </c>
      <c r="L797" s="255">
        <f ca="1">+IFERROR(INDEX('Hoja de Trabajo para listado'!$A$155:$Z$1048576,MATCH($A797,'Hoja de Trabajo para listado'!$A$155:$A$1048576,0),MATCH((CUADRO!L$5&amp;$E797),'Hoja de Trabajo para listado'!$A$151:$Z$151,0)),0)+IFERROR(INDEX('Hoja de Trabajo para listado'!$AB$155:$BA$1048576,MATCH($A797,'Hoja de Trabajo para listado'!$AB$155:$AB$1048576,0),MATCH((CUADRO!L$5&amp;$E797),'Hoja de Trabajo para listado'!$AB$151:$BA$151,0)),0)+IFERROR(INDEX('Hoja de Trabajo para listado'!$BC$155:$CB$1048576,MATCH($A797,'Hoja de Trabajo para listado'!$BC$155:$BC$1048576,0),MATCH((CUADRO!L$5&amp;$E797),'Hoja de Trabajo para listado'!$BC$151:$CB$151,0)),0)+IFERROR(INDEX('Hoja de Trabajo para listado'!$DE$153:$DG$274,MATCH($A797,'Hoja de Trabajo para listado'!$DE$153:$DE$1048576,0),MATCH((CUADRO!L$5&amp;$E797),'Hoja de Trabajo para listado'!$DE$151:$DG$151,0)),0)+IFERROR(INDEX('Hoja de Trabajo para listado'!$CD$155:$DC$1048576,MATCH($A797,'Hoja de Trabajo para listado'!$CD$155:$CD$1048576,0),MATCH((CUADRO!L$5&amp;$E797),'Hoja de Trabajo para listado'!$CD$151:$DC$151,0)),0)</f>
        <v>0</v>
      </c>
      <c r="M797" s="255">
        <f ca="1">+IFERROR(INDEX('Hoja de Trabajo para listado'!$A$155:$Z$1048576,MATCH($A797,'Hoja de Trabajo para listado'!$A$155:$A$1048576,0),MATCH((CUADRO!M$5&amp;$E797),'Hoja de Trabajo para listado'!$A$151:$Z$151,0)),0)+IFERROR(INDEX('Hoja de Trabajo para listado'!$AB$155:$BA$1048576,MATCH($A797,'Hoja de Trabajo para listado'!$AB$155:$AB$1048576,0),MATCH((CUADRO!M$5&amp;$E797),'Hoja de Trabajo para listado'!$AB$151:$BA$151,0)),0)+IFERROR(INDEX('Hoja de Trabajo para listado'!$BC$155:$CB$1048576,MATCH($A797,'Hoja de Trabajo para listado'!$BC$155:$BC$1048576,0),MATCH((CUADRO!M$5&amp;$E797),'Hoja de Trabajo para listado'!$BC$151:$CB$151,0)),0)+IFERROR(INDEX('Hoja de Trabajo para listado'!$DE$153:$DG$274,MATCH($A797,'Hoja de Trabajo para listado'!$DE$153:$DE$1048576,0),MATCH((CUADRO!M$5&amp;$E797),'Hoja de Trabajo para listado'!$DE$151:$DG$151,0)),0)+IFERROR(INDEX('Hoja de Trabajo para listado'!$CD$155:$DC$1048576,MATCH($A797,'Hoja de Trabajo para listado'!$CD$155:$CD$1048576,0),MATCH((CUADRO!M$5&amp;$E797),'Hoja de Trabajo para listado'!$CD$151:$DC$151,0)),0)</f>
        <v>0</v>
      </c>
      <c r="N797" s="255">
        <f ca="1">+IFERROR(INDEX('Hoja de Trabajo para listado'!$A$155:$Z$1048576,MATCH($A797,'Hoja de Trabajo para listado'!$A$155:$A$1048576,0),MATCH((CUADRO!N$5&amp;$E797),'Hoja de Trabajo para listado'!$A$151:$Z$151,0)),0)+IFERROR(INDEX('Hoja de Trabajo para listado'!$AB$155:$BA$1048576,MATCH($A797,'Hoja de Trabajo para listado'!$AB$155:$AB$1048576,0),MATCH((CUADRO!N$5&amp;$E797),'Hoja de Trabajo para listado'!$AB$151:$BA$151,0)),0)+IFERROR(INDEX('Hoja de Trabajo para listado'!$BC$155:$CB$1048576,MATCH($A797,'Hoja de Trabajo para listado'!$BC$155:$BC$1048576,0),MATCH((CUADRO!N$5&amp;$E797),'Hoja de Trabajo para listado'!$BC$151:$CB$151,0)),0)+IFERROR(INDEX('Hoja de Trabajo para listado'!$DE$153:$DG$274,MATCH($A797,'Hoja de Trabajo para listado'!$DE$153:$DE$1048576,0),MATCH((CUADRO!N$5&amp;$E797),'Hoja de Trabajo para listado'!$DE$151:$DG$151,0)),0)+IFERROR(INDEX('Hoja de Trabajo para listado'!$CD$155:$DC$1048576,MATCH($A797,'Hoja de Trabajo para listado'!$CD$155:$CD$1048576,0),MATCH((CUADRO!N$5&amp;$E797),'Hoja de Trabajo para listado'!$CD$151:$DC$151,0)),0)</f>
        <v>0</v>
      </c>
      <c r="O797" s="255">
        <f ca="1">+IFERROR(INDEX('Hoja de Trabajo para listado'!$A$155:$Z$1048576,MATCH($A797,'Hoja de Trabajo para listado'!$A$155:$A$1048576,0),MATCH((CUADRO!O$5&amp;$E797),'Hoja de Trabajo para listado'!$A$151:$Z$151,0)),0)+IFERROR(INDEX('Hoja de Trabajo para listado'!$AB$155:$BA$1048576,MATCH($A797,'Hoja de Trabajo para listado'!$AB$155:$AB$1048576,0),MATCH((CUADRO!O$5&amp;$E797),'Hoja de Trabajo para listado'!$AB$151:$BA$151,0)),0)+IFERROR(INDEX('Hoja de Trabajo para listado'!$BC$155:$CB$1048576,MATCH($A797,'Hoja de Trabajo para listado'!$BC$155:$BC$1048576,0),MATCH((CUADRO!O$5&amp;$E797),'Hoja de Trabajo para listado'!$BC$151:$CB$151,0)),0)+IFERROR(INDEX('Hoja de Trabajo para listado'!$DE$153:$DG$274,MATCH($A797,'Hoja de Trabajo para listado'!$DE$153:$DE$1048576,0),MATCH((CUADRO!O$5&amp;$E797),'Hoja de Trabajo para listado'!$DE$151:$DG$151,0)),0)+IFERROR(INDEX('Hoja de Trabajo para listado'!$CD$155:$DC$1048576,MATCH($A797,'Hoja de Trabajo para listado'!$CD$155:$CD$1048576,0),MATCH((CUADRO!O$5&amp;$E797),'Hoja de Trabajo para listado'!$CD$151:$DC$151,0)),0)</f>
        <v>0</v>
      </c>
      <c r="P797" s="255">
        <f ca="1">+IFERROR(INDEX('Hoja de Trabajo para listado'!$A$155:$Z$1048576,MATCH($A797,'Hoja de Trabajo para listado'!$A$155:$A$1048576,0),MATCH((CUADRO!P$5&amp;$E797),'Hoja de Trabajo para listado'!$A$151:$Z$151,0)),0)+IFERROR(INDEX('Hoja de Trabajo para listado'!$AB$155:$BA$1048576,MATCH($A797,'Hoja de Trabajo para listado'!$AB$155:$AB$1048576,0),MATCH((CUADRO!P$5&amp;$E797),'Hoja de Trabajo para listado'!$AB$151:$BA$151,0)),0)+IFERROR(INDEX('Hoja de Trabajo para listado'!$BC$155:$CB$1048576,MATCH($A797,'Hoja de Trabajo para listado'!$BC$155:$BC$1048576,0),MATCH((CUADRO!P$5&amp;$E797),'Hoja de Trabajo para listado'!$BC$151:$CB$151,0)),0)+IFERROR(INDEX('Hoja de Trabajo para listado'!$DE$153:$DG$274,MATCH($A797,'Hoja de Trabajo para listado'!$DE$153:$DE$1048576,0),MATCH((CUADRO!P$5&amp;$E797),'Hoja de Trabajo para listado'!$DE$151:$DG$151,0)),0)+IFERROR(INDEX('Hoja de Trabajo para listado'!$CD$155:$DC$1048576,MATCH($A797,'Hoja de Trabajo para listado'!$CD$155:$CD$1048576,0),MATCH((CUADRO!P$5&amp;$E797),'Hoja de Trabajo para listado'!$CD$151:$DC$151,0)),0)</f>
        <v>0</v>
      </c>
      <c r="Q797" s="255">
        <f ca="1">+IFERROR(INDEX('Hoja de Trabajo para listado'!$A$155:$Z$1048576,MATCH($A797,'Hoja de Trabajo para listado'!$A$155:$A$1048576,0),MATCH((CUADRO!Q$5&amp;$E797),'Hoja de Trabajo para listado'!$A$151:$Z$151,0)),0)+IFERROR(INDEX('Hoja de Trabajo para listado'!$AB$155:$BA$1048576,MATCH($A797,'Hoja de Trabajo para listado'!$AB$155:$AB$1048576,0),MATCH((CUADRO!Q$5&amp;$E797),'Hoja de Trabajo para listado'!$AB$151:$BA$151,0)),0)+IFERROR(INDEX('Hoja de Trabajo para listado'!$BC$155:$CB$1048576,MATCH($A797,'Hoja de Trabajo para listado'!$BC$155:$BC$1048576,0),MATCH((CUADRO!Q$5&amp;$E797),'Hoja de Trabajo para listado'!$BC$151:$CB$151,0)),0)+IFERROR(INDEX('Hoja de Trabajo para listado'!$DE$153:$DG$274,MATCH($A797,'Hoja de Trabajo para listado'!$DE$153:$DE$1048576,0),MATCH((CUADRO!Q$5&amp;$E797),'Hoja de Trabajo para listado'!$DE$151:$DG$151,0)),0)+IFERROR(INDEX('Hoja de Trabajo para listado'!$CD$155:$DC$1048576,MATCH($A797,'Hoja de Trabajo para listado'!$CD$155:$CD$1048576,0),MATCH((CUADRO!Q$5&amp;$E797),'Hoja de Trabajo para listado'!$CD$151:$DC$151,0)),0)</f>
        <v>0</v>
      </c>
      <c r="R797" s="255">
        <f t="shared" ca="1" si="24"/>
        <v>0</v>
      </c>
      <c r="S797" s="262">
        <f ca="1">+R796+R797</f>
        <v>0</v>
      </c>
      <c r="T797" s="255">
        <f ca="1">+S797</f>
        <v>0</v>
      </c>
      <c r="U797" s="254">
        <f t="shared" si="25"/>
        <v>2</v>
      </c>
      <c r="V797" s="362" t="str">
        <f>+VLOOKUP(A797,bd_lista!$A$3:$E$590,5,FALSE)</f>
        <v>Gobiernos Autonomos Municipales</v>
      </c>
      <c r="W797" s="362"/>
      <c r="X797" s="254">
        <f>+VLOOKUP(A797,[2]Sheet1!$A$13:$D$744,4,FALSE)</f>
        <v>0</v>
      </c>
      <c r="Y797" s="254" t="e">
        <f>+VLOOKUP(X797,bd_lista!$A$3:$C$590,3,FALSE)</f>
        <v>#N/A</v>
      </c>
      <c r="Z797" s="314"/>
      <c r="AA797" s="315"/>
    </row>
    <row r="798" spans="1:27" customFormat="1" ht="15" hidden="1" customHeight="1">
      <c r="A798" s="32">
        <v>1510</v>
      </c>
      <c r="B798" s="306">
        <f>+A798</f>
        <v>1510</v>
      </c>
      <c r="C798" s="259" t="str">
        <f>+VLOOKUP(A798,bd_lista!$A$3:$C$590,3,FALSE)</f>
        <v>Gobierno Autónomo Municipal de Tacobamba</v>
      </c>
      <c r="D798" s="361" t="str">
        <f>+C798</f>
        <v>Gobierno Autónomo Municipal de Tacobamba</v>
      </c>
      <c r="E798" s="254" t="s">
        <v>1313</v>
      </c>
      <c r="F798" s="255">
        <f ca="1">+IFERROR(INDEX('Hoja de Trabajo para listado'!$A$155:$Z$1048576,MATCH($A798,'Hoja de Trabajo para listado'!$A$155:$A$1048576,0),MATCH((CUADRO!F$5&amp;$E798),'Hoja de Trabajo para listado'!$A$151:$Z$151,0)),0)+IFERROR(INDEX('Hoja de Trabajo para listado'!$AB$155:$BA$1048576,MATCH($A798,'Hoja de Trabajo para listado'!$AB$155:$AB$1048576,0),MATCH((CUADRO!F$5&amp;$E798),'Hoja de Trabajo para listado'!$AB$151:$BA$151,0)),0)+IFERROR(INDEX('Hoja de Trabajo para listado'!$BC$155:$CB$1048576,MATCH($A798,'Hoja de Trabajo para listado'!$BC$155:$BC$1048576,0),MATCH((CUADRO!F$5&amp;$E798),'Hoja de Trabajo para listado'!$BC$151:$CB$151,0)),0)+IFERROR(INDEX('Hoja de Trabajo para listado'!$DE$153:$DG$274,MATCH($A798,'Hoja de Trabajo para listado'!$DE$153:$DE$1048576,0),MATCH((CUADRO!F$5&amp;$E798),'Hoja de Trabajo para listado'!$DE$151:$DG$151,0)),0)+IFERROR(INDEX('Hoja de Trabajo para listado'!$CD$155:$DC$1048576,MATCH($A798,'Hoja de Trabajo para listado'!$CD$155:$CD$1048576,0),MATCH((CUADRO!F$5&amp;$E798),'Hoja de Trabajo para listado'!$CD$151:$DC$151,0)),0)</f>
        <v>0</v>
      </c>
      <c r="G798" s="255">
        <f ca="1">+IFERROR(INDEX('Hoja de Trabajo para listado'!$A$155:$Z$1048576,MATCH($A798,'Hoja de Trabajo para listado'!$A$155:$A$1048576,0),MATCH((CUADRO!G$5&amp;$E798),'Hoja de Trabajo para listado'!$A$151:$Z$151,0)),0)+IFERROR(INDEX('Hoja de Trabajo para listado'!$AB$155:$BA$1048576,MATCH($A798,'Hoja de Trabajo para listado'!$AB$155:$AB$1048576,0),MATCH((CUADRO!G$5&amp;$E798),'Hoja de Trabajo para listado'!$AB$151:$BA$151,0)),0)+IFERROR(INDEX('Hoja de Trabajo para listado'!$BC$155:$CB$1048576,MATCH($A798,'Hoja de Trabajo para listado'!$BC$155:$BC$1048576,0),MATCH((CUADRO!G$5&amp;$E798),'Hoja de Trabajo para listado'!$BC$151:$CB$151,0)),0)+IFERROR(INDEX('Hoja de Trabajo para listado'!$DE$153:$DG$274,MATCH($A798,'Hoja de Trabajo para listado'!$DE$153:$DE$1048576,0),MATCH((CUADRO!G$5&amp;$E798),'Hoja de Trabajo para listado'!$DE$151:$DG$151,0)),0)+IFERROR(INDEX('Hoja de Trabajo para listado'!$CD$155:$DC$1048576,MATCH($A798,'Hoja de Trabajo para listado'!$CD$155:$CD$1048576,0),MATCH((CUADRO!G$5&amp;$E798),'Hoja de Trabajo para listado'!$CD$151:$DC$151,0)),0)</f>
        <v>0</v>
      </c>
      <c r="H798" s="255">
        <f ca="1">+IFERROR(INDEX('Hoja de Trabajo para listado'!$A$155:$Z$1048576,MATCH($A798,'Hoja de Trabajo para listado'!$A$155:$A$1048576,0),MATCH((CUADRO!H$5&amp;$E798),'Hoja de Trabajo para listado'!$A$151:$Z$151,0)),0)+IFERROR(INDEX('Hoja de Trabajo para listado'!$AB$155:$BA$1048576,MATCH($A798,'Hoja de Trabajo para listado'!$AB$155:$AB$1048576,0),MATCH((CUADRO!H$5&amp;$E798),'Hoja de Trabajo para listado'!$AB$151:$BA$151,0)),0)+IFERROR(INDEX('Hoja de Trabajo para listado'!$BC$155:$CB$1048576,MATCH($A798,'Hoja de Trabajo para listado'!$BC$155:$BC$1048576,0),MATCH((CUADRO!H$5&amp;$E798),'Hoja de Trabajo para listado'!$BC$151:$CB$151,0)),0)+IFERROR(INDEX('Hoja de Trabajo para listado'!$DE$153:$DG$274,MATCH($A798,'Hoja de Trabajo para listado'!$DE$153:$DE$1048576,0),MATCH((CUADRO!H$5&amp;$E798),'Hoja de Trabajo para listado'!$DE$151:$DG$151,0)),0)+IFERROR(INDEX('Hoja de Trabajo para listado'!$CD$155:$DC$1048576,MATCH($A798,'Hoja de Trabajo para listado'!$CD$155:$CD$1048576,0),MATCH((CUADRO!H$5&amp;$E798),'Hoja de Trabajo para listado'!$CD$151:$DC$151,0)),0)</f>
        <v>0</v>
      </c>
      <c r="I798" s="255">
        <f ca="1">+IFERROR(INDEX('Hoja de Trabajo para listado'!$A$155:$Z$1048576,MATCH($A798,'Hoja de Trabajo para listado'!$A$155:$A$1048576,0),MATCH((CUADRO!I$5&amp;$E798),'Hoja de Trabajo para listado'!$A$151:$Z$151,0)),0)+IFERROR(INDEX('Hoja de Trabajo para listado'!$AB$155:$BA$1048576,MATCH($A798,'Hoja de Trabajo para listado'!$AB$155:$AB$1048576,0),MATCH((CUADRO!I$5&amp;$E798),'Hoja de Trabajo para listado'!$AB$151:$BA$151,0)),0)+IFERROR(INDEX('Hoja de Trabajo para listado'!$BC$155:$CB$1048576,MATCH($A798,'Hoja de Trabajo para listado'!$BC$155:$BC$1048576,0),MATCH((CUADRO!I$5&amp;$E798),'Hoja de Trabajo para listado'!$BC$151:$CB$151,0)),0)+IFERROR(INDEX('Hoja de Trabajo para listado'!$DE$153:$DG$274,MATCH($A798,'Hoja de Trabajo para listado'!$DE$153:$DE$1048576,0),MATCH((CUADRO!I$5&amp;$E798),'Hoja de Trabajo para listado'!$DE$151:$DG$151,0)),0)+IFERROR(INDEX('Hoja de Trabajo para listado'!$CD$155:$DC$1048576,MATCH($A798,'Hoja de Trabajo para listado'!$CD$155:$CD$1048576,0),MATCH((CUADRO!I$5&amp;$E798),'Hoja de Trabajo para listado'!$CD$151:$DC$151,0)),0)</f>
        <v>0</v>
      </c>
      <c r="J798" s="255">
        <f ca="1">+IFERROR(INDEX('Hoja de Trabajo para listado'!$A$155:$Z$1048576,MATCH($A798,'Hoja de Trabajo para listado'!$A$155:$A$1048576,0),MATCH((CUADRO!J$5&amp;$E798),'Hoja de Trabajo para listado'!$A$151:$Z$151,0)),0)+IFERROR(INDEX('Hoja de Trabajo para listado'!$AB$155:$BA$1048576,MATCH($A798,'Hoja de Trabajo para listado'!$AB$155:$AB$1048576,0),MATCH((CUADRO!J$5&amp;$E798),'Hoja de Trabajo para listado'!$AB$151:$BA$151,0)),0)+IFERROR(INDEX('Hoja de Trabajo para listado'!$BC$155:$CB$1048576,MATCH($A798,'Hoja de Trabajo para listado'!$BC$155:$BC$1048576,0),MATCH((CUADRO!J$5&amp;$E798),'Hoja de Trabajo para listado'!$BC$151:$CB$151,0)),0)+IFERROR(INDEX('Hoja de Trabajo para listado'!$DE$153:$DG$274,MATCH($A798,'Hoja de Trabajo para listado'!$DE$153:$DE$1048576,0),MATCH((CUADRO!J$5&amp;$E798),'Hoja de Trabajo para listado'!$DE$151:$DG$151,0)),0)+IFERROR(INDEX('Hoja de Trabajo para listado'!$CD$155:$DC$1048576,MATCH($A798,'Hoja de Trabajo para listado'!$CD$155:$CD$1048576,0),MATCH((CUADRO!J$5&amp;$E798),'Hoja de Trabajo para listado'!$CD$151:$DC$151,0)),0)</f>
        <v>0</v>
      </c>
      <c r="K798" s="255">
        <f ca="1">+IFERROR(INDEX('Hoja de Trabajo para listado'!$A$155:$Z$1048576,MATCH($A798,'Hoja de Trabajo para listado'!$A$155:$A$1048576,0),MATCH((CUADRO!K$5&amp;$E798),'Hoja de Trabajo para listado'!$A$151:$Z$151,0)),0)+IFERROR(INDEX('Hoja de Trabajo para listado'!$AB$155:$BA$1048576,MATCH($A798,'Hoja de Trabajo para listado'!$AB$155:$AB$1048576,0),MATCH((CUADRO!K$5&amp;$E798),'Hoja de Trabajo para listado'!$AB$151:$BA$151,0)),0)+IFERROR(INDEX('Hoja de Trabajo para listado'!$BC$155:$CB$1048576,MATCH($A798,'Hoja de Trabajo para listado'!$BC$155:$BC$1048576,0),MATCH((CUADRO!K$5&amp;$E798),'Hoja de Trabajo para listado'!$BC$151:$CB$151,0)),0)+IFERROR(INDEX('Hoja de Trabajo para listado'!$DE$153:$DG$274,MATCH($A798,'Hoja de Trabajo para listado'!$DE$153:$DE$1048576,0),MATCH((CUADRO!K$5&amp;$E798),'Hoja de Trabajo para listado'!$DE$151:$DG$151,0)),0)+IFERROR(INDEX('Hoja de Trabajo para listado'!$CD$155:$DC$1048576,MATCH($A798,'Hoja de Trabajo para listado'!$CD$155:$CD$1048576,0),MATCH((CUADRO!K$5&amp;$E798),'Hoja de Trabajo para listado'!$CD$151:$DC$151,0)),0)</f>
        <v>0</v>
      </c>
      <c r="L798" s="255">
        <f ca="1">+IFERROR(INDEX('Hoja de Trabajo para listado'!$A$155:$Z$1048576,MATCH($A798,'Hoja de Trabajo para listado'!$A$155:$A$1048576,0),MATCH((CUADRO!L$5&amp;$E798),'Hoja de Trabajo para listado'!$A$151:$Z$151,0)),0)+IFERROR(INDEX('Hoja de Trabajo para listado'!$AB$155:$BA$1048576,MATCH($A798,'Hoja de Trabajo para listado'!$AB$155:$AB$1048576,0),MATCH((CUADRO!L$5&amp;$E798),'Hoja de Trabajo para listado'!$AB$151:$BA$151,0)),0)+IFERROR(INDEX('Hoja de Trabajo para listado'!$BC$155:$CB$1048576,MATCH($A798,'Hoja de Trabajo para listado'!$BC$155:$BC$1048576,0),MATCH((CUADRO!L$5&amp;$E798),'Hoja de Trabajo para listado'!$BC$151:$CB$151,0)),0)+IFERROR(INDEX('Hoja de Trabajo para listado'!$DE$153:$DG$274,MATCH($A798,'Hoja de Trabajo para listado'!$DE$153:$DE$1048576,0),MATCH((CUADRO!L$5&amp;$E798),'Hoja de Trabajo para listado'!$DE$151:$DG$151,0)),0)+IFERROR(INDEX('Hoja de Trabajo para listado'!$CD$155:$DC$1048576,MATCH($A798,'Hoja de Trabajo para listado'!$CD$155:$CD$1048576,0),MATCH((CUADRO!L$5&amp;$E798),'Hoja de Trabajo para listado'!$CD$151:$DC$151,0)),0)</f>
        <v>0</v>
      </c>
      <c r="M798" s="255">
        <f ca="1">+IFERROR(INDEX('Hoja de Trabajo para listado'!$A$155:$Z$1048576,MATCH($A798,'Hoja de Trabajo para listado'!$A$155:$A$1048576,0),MATCH((CUADRO!M$5&amp;$E798),'Hoja de Trabajo para listado'!$A$151:$Z$151,0)),0)+IFERROR(INDEX('Hoja de Trabajo para listado'!$AB$155:$BA$1048576,MATCH($A798,'Hoja de Trabajo para listado'!$AB$155:$AB$1048576,0),MATCH((CUADRO!M$5&amp;$E798),'Hoja de Trabajo para listado'!$AB$151:$BA$151,0)),0)+IFERROR(INDEX('Hoja de Trabajo para listado'!$BC$155:$CB$1048576,MATCH($A798,'Hoja de Trabajo para listado'!$BC$155:$BC$1048576,0),MATCH((CUADRO!M$5&amp;$E798),'Hoja de Trabajo para listado'!$BC$151:$CB$151,0)),0)+IFERROR(INDEX('Hoja de Trabajo para listado'!$DE$153:$DG$274,MATCH($A798,'Hoja de Trabajo para listado'!$DE$153:$DE$1048576,0),MATCH((CUADRO!M$5&amp;$E798),'Hoja de Trabajo para listado'!$DE$151:$DG$151,0)),0)+IFERROR(INDEX('Hoja de Trabajo para listado'!$CD$155:$DC$1048576,MATCH($A798,'Hoja de Trabajo para listado'!$CD$155:$CD$1048576,0),MATCH((CUADRO!M$5&amp;$E798),'Hoja de Trabajo para listado'!$CD$151:$DC$151,0)),0)</f>
        <v>0</v>
      </c>
      <c r="N798" s="255">
        <f ca="1">+IFERROR(INDEX('Hoja de Trabajo para listado'!$A$155:$Z$1048576,MATCH($A798,'Hoja de Trabajo para listado'!$A$155:$A$1048576,0),MATCH((CUADRO!N$5&amp;$E798),'Hoja de Trabajo para listado'!$A$151:$Z$151,0)),0)+IFERROR(INDEX('Hoja de Trabajo para listado'!$AB$155:$BA$1048576,MATCH($A798,'Hoja de Trabajo para listado'!$AB$155:$AB$1048576,0),MATCH((CUADRO!N$5&amp;$E798),'Hoja de Trabajo para listado'!$AB$151:$BA$151,0)),0)+IFERROR(INDEX('Hoja de Trabajo para listado'!$BC$155:$CB$1048576,MATCH($A798,'Hoja de Trabajo para listado'!$BC$155:$BC$1048576,0),MATCH((CUADRO!N$5&amp;$E798),'Hoja de Trabajo para listado'!$BC$151:$CB$151,0)),0)+IFERROR(INDEX('Hoja de Trabajo para listado'!$DE$153:$DG$274,MATCH($A798,'Hoja de Trabajo para listado'!$DE$153:$DE$1048576,0),MATCH((CUADRO!N$5&amp;$E798),'Hoja de Trabajo para listado'!$DE$151:$DG$151,0)),0)+IFERROR(INDEX('Hoja de Trabajo para listado'!$CD$155:$DC$1048576,MATCH($A798,'Hoja de Trabajo para listado'!$CD$155:$CD$1048576,0),MATCH((CUADRO!N$5&amp;$E798),'Hoja de Trabajo para listado'!$CD$151:$DC$151,0)),0)</f>
        <v>0</v>
      </c>
      <c r="O798" s="255">
        <f ca="1">+IFERROR(INDEX('Hoja de Trabajo para listado'!$A$155:$Z$1048576,MATCH($A798,'Hoja de Trabajo para listado'!$A$155:$A$1048576,0),MATCH((CUADRO!O$5&amp;$E798),'Hoja de Trabajo para listado'!$A$151:$Z$151,0)),0)+IFERROR(INDEX('Hoja de Trabajo para listado'!$AB$155:$BA$1048576,MATCH($A798,'Hoja de Trabajo para listado'!$AB$155:$AB$1048576,0),MATCH((CUADRO!O$5&amp;$E798),'Hoja de Trabajo para listado'!$AB$151:$BA$151,0)),0)+IFERROR(INDEX('Hoja de Trabajo para listado'!$BC$155:$CB$1048576,MATCH($A798,'Hoja de Trabajo para listado'!$BC$155:$BC$1048576,0),MATCH((CUADRO!O$5&amp;$E798),'Hoja de Trabajo para listado'!$BC$151:$CB$151,0)),0)+IFERROR(INDEX('Hoja de Trabajo para listado'!$DE$153:$DG$274,MATCH($A798,'Hoja de Trabajo para listado'!$DE$153:$DE$1048576,0),MATCH((CUADRO!O$5&amp;$E798),'Hoja de Trabajo para listado'!$DE$151:$DG$151,0)),0)+IFERROR(INDEX('Hoja de Trabajo para listado'!$CD$155:$DC$1048576,MATCH($A798,'Hoja de Trabajo para listado'!$CD$155:$CD$1048576,0),MATCH((CUADRO!O$5&amp;$E798),'Hoja de Trabajo para listado'!$CD$151:$DC$151,0)),0)</f>
        <v>0</v>
      </c>
      <c r="P798" s="255">
        <f ca="1">+IFERROR(INDEX('Hoja de Trabajo para listado'!$A$155:$Z$1048576,MATCH($A798,'Hoja de Trabajo para listado'!$A$155:$A$1048576,0),MATCH((CUADRO!P$5&amp;$E798),'Hoja de Trabajo para listado'!$A$151:$Z$151,0)),0)+IFERROR(INDEX('Hoja de Trabajo para listado'!$AB$155:$BA$1048576,MATCH($A798,'Hoja de Trabajo para listado'!$AB$155:$AB$1048576,0),MATCH((CUADRO!P$5&amp;$E798),'Hoja de Trabajo para listado'!$AB$151:$BA$151,0)),0)+IFERROR(INDEX('Hoja de Trabajo para listado'!$BC$155:$CB$1048576,MATCH($A798,'Hoja de Trabajo para listado'!$BC$155:$BC$1048576,0),MATCH((CUADRO!P$5&amp;$E798),'Hoja de Trabajo para listado'!$BC$151:$CB$151,0)),0)+IFERROR(INDEX('Hoja de Trabajo para listado'!$DE$153:$DG$274,MATCH($A798,'Hoja de Trabajo para listado'!$DE$153:$DE$1048576,0),MATCH((CUADRO!P$5&amp;$E798),'Hoja de Trabajo para listado'!$DE$151:$DG$151,0)),0)+IFERROR(INDEX('Hoja de Trabajo para listado'!$CD$155:$DC$1048576,MATCH($A798,'Hoja de Trabajo para listado'!$CD$155:$CD$1048576,0),MATCH((CUADRO!P$5&amp;$E798),'Hoja de Trabajo para listado'!$CD$151:$DC$151,0)),0)</f>
        <v>0</v>
      </c>
      <c r="Q798" s="255">
        <f ca="1">+IFERROR(INDEX('Hoja de Trabajo para listado'!$A$155:$Z$1048576,MATCH($A798,'Hoja de Trabajo para listado'!$A$155:$A$1048576,0),MATCH((CUADRO!Q$5&amp;$E798),'Hoja de Trabajo para listado'!$A$151:$Z$151,0)),0)+IFERROR(INDEX('Hoja de Trabajo para listado'!$AB$155:$BA$1048576,MATCH($A798,'Hoja de Trabajo para listado'!$AB$155:$AB$1048576,0),MATCH((CUADRO!Q$5&amp;$E798),'Hoja de Trabajo para listado'!$AB$151:$BA$151,0)),0)+IFERROR(INDEX('Hoja de Trabajo para listado'!$BC$155:$CB$1048576,MATCH($A798,'Hoja de Trabajo para listado'!$BC$155:$BC$1048576,0),MATCH((CUADRO!Q$5&amp;$E798),'Hoja de Trabajo para listado'!$BC$151:$CB$151,0)),0)+IFERROR(INDEX('Hoja de Trabajo para listado'!$DE$153:$DG$274,MATCH($A798,'Hoja de Trabajo para listado'!$DE$153:$DE$1048576,0),MATCH((CUADRO!Q$5&amp;$E798),'Hoja de Trabajo para listado'!$DE$151:$DG$151,0)),0)+IFERROR(INDEX('Hoja de Trabajo para listado'!$CD$155:$DC$1048576,MATCH($A798,'Hoja de Trabajo para listado'!$CD$155:$CD$1048576,0),MATCH((CUADRO!Q$5&amp;$E798),'Hoja de Trabajo para listado'!$CD$151:$DC$151,0)),0)</f>
        <v>0</v>
      </c>
      <c r="R798" s="255">
        <f t="shared" ca="1" si="24"/>
        <v>0</v>
      </c>
      <c r="S798" s="262"/>
      <c r="T798" s="255">
        <f ca="1">+T799</f>
        <v>0</v>
      </c>
      <c r="U798" s="254">
        <f t="shared" si="25"/>
        <v>1</v>
      </c>
      <c r="V798" s="362" t="str">
        <f>+VLOOKUP(A798,bd_lista!$A$3:$E$590,5,FALSE)</f>
        <v>Gobiernos Autonomos Municipales</v>
      </c>
      <c r="W798" s="361" t="str">
        <f>+V798</f>
        <v>Gobiernos Autonomos Municipales</v>
      </c>
      <c r="X798" s="254">
        <f>+VLOOKUP(A798,[2]Sheet1!$A$13:$D$744,4,FALSE)</f>
        <v>0</v>
      </c>
      <c r="Y798" s="254" t="e">
        <f>+VLOOKUP(X798,bd_lista!$A$3:$C$590,3,FALSE)</f>
        <v>#N/A</v>
      </c>
      <c r="Z798" s="316">
        <f>+X798</f>
        <v>0</v>
      </c>
      <c r="AA798" s="317" t="e">
        <f>+Y798</f>
        <v>#N/A</v>
      </c>
    </row>
    <row r="799" spans="1:27" customFormat="1" ht="15" hidden="1" customHeight="1">
      <c r="A799" s="32">
        <v>1510</v>
      </c>
      <c r="B799" s="307"/>
      <c r="C799" s="259" t="str">
        <f>+VLOOKUP(A799,bd_lista!$A$3:$C$590,3,FALSE)</f>
        <v>Gobierno Autónomo Municipal de Tacobamba</v>
      </c>
      <c r="D799" s="362"/>
      <c r="E799" s="256" t="s">
        <v>1314</v>
      </c>
      <c r="F799" s="255">
        <f ca="1">+IFERROR(INDEX('Hoja de Trabajo para listado'!$A$155:$Z$1048576,MATCH($A799,'Hoja de Trabajo para listado'!$A$155:$A$1048576,0),MATCH((CUADRO!F$5&amp;$E799),'Hoja de Trabajo para listado'!$A$151:$Z$151,0)),0)+IFERROR(INDEX('Hoja de Trabajo para listado'!$AB$155:$BA$1048576,MATCH($A799,'Hoja de Trabajo para listado'!$AB$155:$AB$1048576,0),MATCH((CUADRO!F$5&amp;$E799),'Hoja de Trabajo para listado'!$AB$151:$BA$151,0)),0)+IFERROR(INDEX('Hoja de Trabajo para listado'!$BC$155:$CB$1048576,MATCH($A799,'Hoja de Trabajo para listado'!$BC$155:$BC$1048576,0),MATCH((CUADRO!F$5&amp;$E799),'Hoja de Trabajo para listado'!$BC$151:$CB$151,0)),0)+IFERROR(INDEX('Hoja de Trabajo para listado'!$DE$153:$DG$274,MATCH($A799,'Hoja de Trabajo para listado'!$DE$153:$DE$1048576,0),MATCH((CUADRO!F$5&amp;$E799),'Hoja de Trabajo para listado'!$DE$151:$DG$151,0)),0)+IFERROR(INDEX('Hoja de Trabajo para listado'!$CD$155:$DC$1048576,MATCH($A799,'Hoja de Trabajo para listado'!$CD$155:$CD$1048576,0),MATCH((CUADRO!F$5&amp;$E799),'Hoja de Trabajo para listado'!$CD$151:$DC$151,0)),0)</f>
        <v>0</v>
      </c>
      <c r="G799" s="255">
        <f ca="1">+IFERROR(INDEX('Hoja de Trabajo para listado'!$A$155:$Z$1048576,MATCH($A799,'Hoja de Trabajo para listado'!$A$155:$A$1048576,0),MATCH((CUADRO!G$5&amp;$E799),'Hoja de Trabajo para listado'!$A$151:$Z$151,0)),0)+IFERROR(INDEX('Hoja de Trabajo para listado'!$AB$155:$BA$1048576,MATCH($A799,'Hoja de Trabajo para listado'!$AB$155:$AB$1048576,0),MATCH((CUADRO!G$5&amp;$E799),'Hoja de Trabajo para listado'!$AB$151:$BA$151,0)),0)+IFERROR(INDEX('Hoja de Trabajo para listado'!$BC$155:$CB$1048576,MATCH($A799,'Hoja de Trabajo para listado'!$BC$155:$BC$1048576,0),MATCH((CUADRO!G$5&amp;$E799),'Hoja de Trabajo para listado'!$BC$151:$CB$151,0)),0)+IFERROR(INDEX('Hoja de Trabajo para listado'!$DE$153:$DG$274,MATCH($A799,'Hoja de Trabajo para listado'!$DE$153:$DE$1048576,0),MATCH((CUADRO!G$5&amp;$E799),'Hoja de Trabajo para listado'!$DE$151:$DG$151,0)),0)+IFERROR(INDEX('Hoja de Trabajo para listado'!$CD$155:$DC$1048576,MATCH($A799,'Hoja de Trabajo para listado'!$CD$155:$CD$1048576,0),MATCH((CUADRO!G$5&amp;$E799),'Hoja de Trabajo para listado'!$CD$151:$DC$151,0)),0)</f>
        <v>0</v>
      </c>
      <c r="H799" s="255">
        <f ca="1">+IFERROR(INDEX('Hoja de Trabajo para listado'!$A$155:$Z$1048576,MATCH($A799,'Hoja de Trabajo para listado'!$A$155:$A$1048576,0),MATCH((CUADRO!H$5&amp;$E799),'Hoja de Trabajo para listado'!$A$151:$Z$151,0)),0)+IFERROR(INDEX('Hoja de Trabajo para listado'!$AB$155:$BA$1048576,MATCH($A799,'Hoja de Trabajo para listado'!$AB$155:$AB$1048576,0),MATCH((CUADRO!H$5&amp;$E799),'Hoja de Trabajo para listado'!$AB$151:$BA$151,0)),0)+IFERROR(INDEX('Hoja de Trabajo para listado'!$BC$155:$CB$1048576,MATCH($A799,'Hoja de Trabajo para listado'!$BC$155:$BC$1048576,0),MATCH((CUADRO!H$5&amp;$E799),'Hoja de Trabajo para listado'!$BC$151:$CB$151,0)),0)+IFERROR(INDEX('Hoja de Trabajo para listado'!$DE$153:$DG$274,MATCH($A799,'Hoja de Trabajo para listado'!$DE$153:$DE$1048576,0),MATCH((CUADRO!H$5&amp;$E799),'Hoja de Trabajo para listado'!$DE$151:$DG$151,0)),0)+IFERROR(INDEX('Hoja de Trabajo para listado'!$CD$155:$DC$1048576,MATCH($A799,'Hoja de Trabajo para listado'!$CD$155:$CD$1048576,0),MATCH((CUADRO!H$5&amp;$E799),'Hoja de Trabajo para listado'!$CD$151:$DC$151,0)),0)</f>
        <v>0</v>
      </c>
      <c r="I799" s="255">
        <f ca="1">+IFERROR(INDEX('Hoja de Trabajo para listado'!$A$155:$Z$1048576,MATCH($A799,'Hoja de Trabajo para listado'!$A$155:$A$1048576,0),MATCH((CUADRO!I$5&amp;$E799),'Hoja de Trabajo para listado'!$A$151:$Z$151,0)),0)+IFERROR(INDEX('Hoja de Trabajo para listado'!$AB$155:$BA$1048576,MATCH($A799,'Hoja de Trabajo para listado'!$AB$155:$AB$1048576,0),MATCH((CUADRO!I$5&amp;$E799),'Hoja de Trabajo para listado'!$AB$151:$BA$151,0)),0)+IFERROR(INDEX('Hoja de Trabajo para listado'!$BC$155:$CB$1048576,MATCH($A799,'Hoja de Trabajo para listado'!$BC$155:$BC$1048576,0),MATCH((CUADRO!I$5&amp;$E799),'Hoja de Trabajo para listado'!$BC$151:$CB$151,0)),0)+IFERROR(INDEX('Hoja de Trabajo para listado'!$DE$153:$DG$274,MATCH($A799,'Hoja de Trabajo para listado'!$DE$153:$DE$1048576,0),MATCH((CUADRO!I$5&amp;$E799),'Hoja de Trabajo para listado'!$DE$151:$DG$151,0)),0)+IFERROR(INDEX('Hoja de Trabajo para listado'!$CD$155:$DC$1048576,MATCH($A799,'Hoja de Trabajo para listado'!$CD$155:$CD$1048576,0),MATCH((CUADRO!I$5&amp;$E799),'Hoja de Trabajo para listado'!$CD$151:$DC$151,0)),0)</f>
        <v>0</v>
      </c>
      <c r="J799" s="255">
        <f ca="1">+IFERROR(INDEX('Hoja de Trabajo para listado'!$A$155:$Z$1048576,MATCH($A799,'Hoja de Trabajo para listado'!$A$155:$A$1048576,0),MATCH((CUADRO!J$5&amp;$E799),'Hoja de Trabajo para listado'!$A$151:$Z$151,0)),0)+IFERROR(INDEX('Hoja de Trabajo para listado'!$AB$155:$BA$1048576,MATCH($A799,'Hoja de Trabajo para listado'!$AB$155:$AB$1048576,0),MATCH((CUADRO!J$5&amp;$E799),'Hoja de Trabajo para listado'!$AB$151:$BA$151,0)),0)+IFERROR(INDEX('Hoja de Trabajo para listado'!$BC$155:$CB$1048576,MATCH($A799,'Hoja de Trabajo para listado'!$BC$155:$BC$1048576,0),MATCH((CUADRO!J$5&amp;$E799),'Hoja de Trabajo para listado'!$BC$151:$CB$151,0)),0)+IFERROR(INDEX('Hoja de Trabajo para listado'!$DE$153:$DG$274,MATCH($A799,'Hoja de Trabajo para listado'!$DE$153:$DE$1048576,0),MATCH((CUADRO!J$5&amp;$E799),'Hoja de Trabajo para listado'!$DE$151:$DG$151,0)),0)+IFERROR(INDEX('Hoja de Trabajo para listado'!$CD$155:$DC$1048576,MATCH($A799,'Hoja de Trabajo para listado'!$CD$155:$CD$1048576,0),MATCH((CUADRO!J$5&amp;$E799),'Hoja de Trabajo para listado'!$CD$151:$DC$151,0)),0)</f>
        <v>0</v>
      </c>
      <c r="K799" s="255">
        <f ca="1">+IFERROR(INDEX('Hoja de Trabajo para listado'!$A$155:$Z$1048576,MATCH($A799,'Hoja de Trabajo para listado'!$A$155:$A$1048576,0),MATCH((CUADRO!K$5&amp;$E799),'Hoja de Trabajo para listado'!$A$151:$Z$151,0)),0)+IFERROR(INDEX('Hoja de Trabajo para listado'!$AB$155:$BA$1048576,MATCH($A799,'Hoja de Trabajo para listado'!$AB$155:$AB$1048576,0),MATCH((CUADRO!K$5&amp;$E799),'Hoja de Trabajo para listado'!$AB$151:$BA$151,0)),0)+IFERROR(INDEX('Hoja de Trabajo para listado'!$BC$155:$CB$1048576,MATCH($A799,'Hoja de Trabajo para listado'!$BC$155:$BC$1048576,0),MATCH((CUADRO!K$5&amp;$E799),'Hoja de Trabajo para listado'!$BC$151:$CB$151,0)),0)+IFERROR(INDEX('Hoja de Trabajo para listado'!$DE$153:$DG$274,MATCH($A799,'Hoja de Trabajo para listado'!$DE$153:$DE$1048576,0),MATCH((CUADRO!K$5&amp;$E799),'Hoja de Trabajo para listado'!$DE$151:$DG$151,0)),0)+IFERROR(INDEX('Hoja de Trabajo para listado'!$CD$155:$DC$1048576,MATCH($A799,'Hoja de Trabajo para listado'!$CD$155:$CD$1048576,0),MATCH((CUADRO!K$5&amp;$E799),'Hoja de Trabajo para listado'!$CD$151:$DC$151,0)),0)</f>
        <v>0</v>
      </c>
      <c r="L799" s="255">
        <f ca="1">+IFERROR(INDEX('Hoja de Trabajo para listado'!$A$155:$Z$1048576,MATCH($A799,'Hoja de Trabajo para listado'!$A$155:$A$1048576,0),MATCH((CUADRO!L$5&amp;$E799),'Hoja de Trabajo para listado'!$A$151:$Z$151,0)),0)+IFERROR(INDEX('Hoja de Trabajo para listado'!$AB$155:$BA$1048576,MATCH($A799,'Hoja de Trabajo para listado'!$AB$155:$AB$1048576,0),MATCH((CUADRO!L$5&amp;$E799),'Hoja de Trabajo para listado'!$AB$151:$BA$151,0)),0)+IFERROR(INDEX('Hoja de Trabajo para listado'!$BC$155:$CB$1048576,MATCH($A799,'Hoja de Trabajo para listado'!$BC$155:$BC$1048576,0),MATCH((CUADRO!L$5&amp;$E799),'Hoja de Trabajo para listado'!$BC$151:$CB$151,0)),0)+IFERROR(INDEX('Hoja de Trabajo para listado'!$DE$153:$DG$274,MATCH($A799,'Hoja de Trabajo para listado'!$DE$153:$DE$1048576,0),MATCH((CUADRO!L$5&amp;$E799),'Hoja de Trabajo para listado'!$DE$151:$DG$151,0)),0)+IFERROR(INDEX('Hoja de Trabajo para listado'!$CD$155:$DC$1048576,MATCH($A799,'Hoja de Trabajo para listado'!$CD$155:$CD$1048576,0),MATCH((CUADRO!L$5&amp;$E799),'Hoja de Trabajo para listado'!$CD$151:$DC$151,0)),0)</f>
        <v>0</v>
      </c>
      <c r="M799" s="255">
        <f ca="1">+IFERROR(INDEX('Hoja de Trabajo para listado'!$A$155:$Z$1048576,MATCH($A799,'Hoja de Trabajo para listado'!$A$155:$A$1048576,0),MATCH((CUADRO!M$5&amp;$E799),'Hoja de Trabajo para listado'!$A$151:$Z$151,0)),0)+IFERROR(INDEX('Hoja de Trabajo para listado'!$AB$155:$BA$1048576,MATCH($A799,'Hoja de Trabajo para listado'!$AB$155:$AB$1048576,0),MATCH((CUADRO!M$5&amp;$E799),'Hoja de Trabajo para listado'!$AB$151:$BA$151,0)),0)+IFERROR(INDEX('Hoja de Trabajo para listado'!$BC$155:$CB$1048576,MATCH($A799,'Hoja de Trabajo para listado'!$BC$155:$BC$1048576,0),MATCH((CUADRO!M$5&amp;$E799),'Hoja de Trabajo para listado'!$BC$151:$CB$151,0)),0)+IFERROR(INDEX('Hoja de Trabajo para listado'!$DE$153:$DG$274,MATCH($A799,'Hoja de Trabajo para listado'!$DE$153:$DE$1048576,0),MATCH((CUADRO!M$5&amp;$E799),'Hoja de Trabajo para listado'!$DE$151:$DG$151,0)),0)+IFERROR(INDEX('Hoja de Trabajo para listado'!$CD$155:$DC$1048576,MATCH($A799,'Hoja de Trabajo para listado'!$CD$155:$CD$1048576,0),MATCH((CUADRO!M$5&amp;$E799),'Hoja de Trabajo para listado'!$CD$151:$DC$151,0)),0)</f>
        <v>0</v>
      </c>
      <c r="N799" s="255">
        <f ca="1">+IFERROR(INDEX('Hoja de Trabajo para listado'!$A$155:$Z$1048576,MATCH($A799,'Hoja de Trabajo para listado'!$A$155:$A$1048576,0),MATCH((CUADRO!N$5&amp;$E799),'Hoja de Trabajo para listado'!$A$151:$Z$151,0)),0)+IFERROR(INDEX('Hoja de Trabajo para listado'!$AB$155:$BA$1048576,MATCH($A799,'Hoja de Trabajo para listado'!$AB$155:$AB$1048576,0),MATCH((CUADRO!N$5&amp;$E799),'Hoja de Trabajo para listado'!$AB$151:$BA$151,0)),0)+IFERROR(INDEX('Hoja de Trabajo para listado'!$BC$155:$CB$1048576,MATCH($A799,'Hoja de Trabajo para listado'!$BC$155:$BC$1048576,0),MATCH((CUADRO!N$5&amp;$E799),'Hoja de Trabajo para listado'!$BC$151:$CB$151,0)),0)+IFERROR(INDEX('Hoja de Trabajo para listado'!$DE$153:$DG$274,MATCH($A799,'Hoja de Trabajo para listado'!$DE$153:$DE$1048576,0),MATCH((CUADRO!N$5&amp;$E799),'Hoja de Trabajo para listado'!$DE$151:$DG$151,0)),0)+IFERROR(INDEX('Hoja de Trabajo para listado'!$CD$155:$DC$1048576,MATCH($A799,'Hoja de Trabajo para listado'!$CD$155:$CD$1048576,0),MATCH((CUADRO!N$5&amp;$E799),'Hoja de Trabajo para listado'!$CD$151:$DC$151,0)),0)</f>
        <v>0</v>
      </c>
      <c r="O799" s="255">
        <f ca="1">+IFERROR(INDEX('Hoja de Trabajo para listado'!$A$155:$Z$1048576,MATCH($A799,'Hoja de Trabajo para listado'!$A$155:$A$1048576,0),MATCH((CUADRO!O$5&amp;$E799),'Hoja de Trabajo para listado'!$A$151:$Z$151,0)),0)+IFERROR(INDEX('Hoja de Trabajo para listado'!$AB$155:$BA$1048576,MATCH($A799,'Hoja de Trabajo para listado'!$AB$155:$AB$1048576,0),MATCH((CUADRO!O$5&amp;$E799),'Hoja de Trabajo para listado'!$AB$151:$BA$151,0)),0)+IFERROR(INDEX('Hoja de Trabajo para listado'!$BC$155:$CB$1048576,MATCH($A799,'Hoja de Trabajo para listado'!$BC$155:$BC$1048576,0),MATCH((CUADRO!O$5&amp;$E799),'Hoja de Trabajo para listado'!$BC$151:$CB$151,0)),0)+IFERROR(INDEX('Hoja de Trabajo para listado'!$DE$153:$DG$274,MATCH($A799,'Hoja de Trabajo para listado'!$DE$153:$DE$1048576,0),MATCH((CUADRO!O$5&amp;$E799),'Hoja de Trabajo para listado'!$DE$151:$DG$151,0)),0)+IFERROR(INDEX('Hoja de Trabajo para listado'!$CD$155:$DC$1048576,MATCH($A799,'Hoja de Trabajo para listado'!$CD$155:$CD$1048576,0),MATCH((CUADRO!O$5&amp;$E799),'Hoja de Trabajo para listado'!$CD$151:$DC$151,0)),0)</f>
        <v>0</v>
      </c>
      <c r="P799" s="255">
        <f ca="1">+IFERROR(INDEX('Hoja de Trabajo para listado'!$A$155:$Z$1048576,MATCH($A799,'Hoja de Trabajo para listado'!$A$155:$A$1048576,0),MATCH((CUADRO!P$5&amp;$E799),'Hoja de Trabajo para listado'!$A$151:$Z$151,0)),0)+IFERROR(INDEX('Hoja de Trabajo para listado'!$AB$155:$BA$1048576,MATCH($A799,'Hoja de Trabajo para listado'!$AB$155:$AB$1048576,0),MATCH((CUADRO!P$5&amp;$E799),'Hoja de Trabajo para listado'!$AB$151:$BA$151,0)),0)+IFERROR(INDEX('Hoja de Trabajo para listado'!$BC$155:$CB$1048576,MATCH($A799,'Hoja de Trabajo para listado'!$BC$155:$BC$1048576,0),MATCH((CUADRO!P$5&amp;$E799),'Hoja de Trabajo para listado'!$BC$151:$CB$151,0)),0)+IFERROR(INDEX('Hoja de Trabajo para listado'!$DE$153:$DG$274,MATCH($A799,'Hoja de Trabajo para listado'!$DE$153:$DE$1048576,0),MATCH((CUADRO!P$5&amp;$E799),'Hoja de Trabajo para listado'!$DE$151:$DG$151,0)),0)+IFERROR(INDEX('Hoja de Trabajo para listado'!$CD$155:$DC$1048576,MATCH($A799,'Hoja de Trabajo para listado'!$CD$155:$CD$1048576,0),MATCH((CUADRO!P$5&amp;$E799),'Hoja de Trabajo para listado'!$CD$151:$DC$151,0)),0)</f>
        <v>0</v>
      </c>
      <c r="Q799" s="255">
        <f ca="1">+IFERROR(INDEX('Hoja de Trabajo para listado'!$A$155:$Z$1048576,MATCH($A799,'Hoja de Trabajo para listado'!$A$155:$A$1048576,0),MATCH((CUADRO!Q$5&amp;$E799),'Hoja de Trabajo para listado'!$A$151:$Z$151,0)),0)+IFERROR(INDEX('Hoja de Trabajo para listado'!$AB$155:$BA$1048576,MATCH($A799,'Hoja de Trabajo para listado'!$AB$155:$AB$1048576,0),MATCH((CUADRO!Q$5&amp;$E799),'Hoja de Trabajo para listado'!$AB$151:$BA$151,0)),0)+IFERROR(INDEX('Hoja de Trabajo para listado'!$BC$155:$CB$1048576,MATCH($A799,'Hoja de Trabajo para listado'!$BC$155:$BC$1048576,0),MATCH((CUADRO!Q$5&amp;$E799),'Hoja de Trabajo para listado'!$BC$151:$CB$151,0)),0)+IFERROR(INDEX('Hoja de Trabajo para listado'!$DE$153:$DG$274,MATCH($A799,'Hoja de Trabajo para listado'!$DE$153:$DE$1048576,0),MATCH((CUADRO!Q$5&amp;$E799),'Hoja de Trabajo para listado'!$DE$151:$DG$151,0)),0)+IFERROR(INDEX('Hoja de Trabajo para listado'!$CD$155:$DC$1048576,MATCH($A799,'Hoja de Trabajo para listado'!$CD$155:$CD$1048576,0),MATCH((CUADRO!Q$5&amp;$E799),'Hoja de Trabajo para listado'!$CD$151:$DC$151,0)),0)</f>
        <v>0</v>
      </c>
      <c r="R799" s="255">
        <f t="shared" ca="1" si="24"/>
        <v>0</v>
      </c>
      <c r="S799" s="262">
        <f ca="1">+R798+R799</f>
        <v>0</v>
      </c>
      <c r="T799" s="255">
        <f ca="1">+S799</f>
        <v>0</v>
      </c>
      <c r="U799" s="254">
        <f t="shared" si="25"/>
        <v>2</v>
      </c>
      <c r="V799" s="362" t="str">
        <f>+VLOOKUP(A799,bd_lista!$A$3:$E$590,5,FALSE)</f>
        <v>Gobiernos Autonomos Municipales</v>
      </c>
      <c r="W799" s="362"/>
      <c r="X799" s="254">
        <f>+VLOOKUP(A799,[2]Sheet1!$A$13:$D$744,4,FALSE)</f>
        <v>0</v>
      </c>
      <c r="Y799" s="254" t="e">
        <f>+VLOOKUP(X799,bd_lista!$A$3:$C$590,3,FALSE)</f>
        <v>#N/A</v>
      </c>
      <c r="Z799" s="314"/>
      <c r="AA799" s="315"/>
    </row>
    <row r="800" spans="1:27" customFormat="1" ht="27" hidden="1" customHeight="1">
      <c r="A800" s="32">
        <v>1511</v>
      </c>
      <c r="B800" s="306">
        <f>+A800</f>
        <v>1511</v>
      </c>
      <c r="C800" s="259" t="str">
        <f>+VLOOKUP(A800,bd_lista!$A$3:$C$590,3,FALSE)</f>
        <v>Gobierno Autónomo Municipal de Colquechaca</v>
      </c>
      <c r="D800" s="361" t="str">
        <f>+C800</f>
        <v>Gobierno Autónomo Municipal de Colquechaca</v>
      </c>
      <c r="E800" s="254" t="s">
        <v>1313</v>
      </c>
      <c r="F800" s="255">
        <f ca="1">+IFERROR(INDEX('Hoja de Trabajo para listado'!$A$155:$Z$1048576,MATCH($A800,'Hoja de Trabajo para listado'!$A$155:$A$1048576,0),MATCH((CUADRO!F$5&amp;$E800),'Hoja de Trabajo para listado'!$A$151:$Z$151,0)),0)+IFERROR(INDEX('Hoja de Trabajo para listado'!$AB$155:$BA$1048576,MATCH($A800,'Hoja de Trabajo para listado'!$AB$155:$AB$1048576,0),MATCH((CUADRO!F$5&amp;$E800),'Hoja de Trabajo para listado'!$AB$151:$BA$151,0)),0)+IFERROR(INDEX('Hoja de Trabajo para listado'!$BC$155:$CB$1048576,MATCH($A800,'Hoja de Trabajo para listado'!$BC$155:$BC$1048576,0),MATCH((CUADRO!F$5&amp;$E800),'Hoja de Trabajo para listado'!$BC$151:$CB$151,0)),0)+IFERROR(INDEX('Hoja de Trabajo para listado'!$DE$153:$DG$274,MATCH($A800,'Hoja de Trabajo para listado'!$DE$153:$DE$1048576,0),MATCH((CUADRO!F$5&amp;$E800),'Hoja de Trabajo para listado'!$DE$151:$DG$151,0)),0)+IFERROR(INDEX('Hoja de Trabajo para listado'!$CD$155:$DC$1048576,MATCH($A800,'Hoja de Trabajo para listado'!$CD$155:$CD$1048576,0),MATCH((CUADRO!F$5&amp;$E800),'Hoja de Trabajo para listado'!$CD$151:$DC$151,0)),0)</f>
        <v>0</v>
      </c>
      <c r="G800" s="255">
        <f ca="1">+IFERROR(INDEX('Hoja de Trabajo para listado'!$A$155:$Z$1048576,MATCH($A800,'Hoja de Trabajo para listado'!$A$155:$A$1048576,0),MATCH((CUADRO!G$5&amp;$E800),'Hoja de Trabajo para listado'!$A$151:$Z$151,0)),0)+IFERROR(INDEX('Hoja de Trabajo para listado'!$AB$155:$BA$1048576,MATCH($A800,'Hoja de Trabajo para listado'!$AB$155:$AB$1048576,0),MATCH((CUADRO!G$5&amp;$E800),'Hoja de Trabajo para listado'!$AB$151:$BA$151,0)),0)+IFERROR(INDEX('Hoja de Trabajo para listado'!$BC$155:$CB$1048576,MATCH($A800,'Hoja de Trabajo para listado'!$BC$155:$BC$1048576,0),MATCH((CUADRO!G$5&amp;$E800),'Hoja de Trabajo para listado'!$BC$151:$CB$151,0)),0)+IFERROR(INDEX('Hoja de Trabajo para listado'!$DE$153:$DG$274,MATCH($A800,'Hoja de Trabajo para listado'!$DE$153:$DE$1048576,0),MATCH((CUADRO!G$5&amp;$E800),'Hoja de Trabajo para listado'!$DE$151:$DG$151,0)),0)+IFERROR(INDEX('Hoja de Trabajo para listado'!$CD$155:$DC$1048576,MATCH($A800,'Hoja de Trabajo para listado'!$CD$155:$CD$1048576,0),MATCH((CUADRO!G$5&amp;$E800),'Hoja de Trabajo para listado'!$CD$151:$DC$151,0)),0)</f>
        <v>0</v>
      </c>
      <c r="H800" s="255">
        <f ca="1">+IFERROR(INDEX('Hoja de Trabajo para listado'!$A$155:$Z$1048576,MATCH($A800,'Hoja de Trabajo para listado'!$A$155:$A$1048576,0),MATCH((CUADRO!H$5&amp;$E800),'Hoja de Trabajo para listado'!$A$151:$Z$151,0)),0)+IFERROR(INDEX('Hoja de Trabajo para listado'!$AB$155:$BA$1048576,MATCH($A800,'Hoja de Trabajo para listado'!$AB$155:$AB$1048576,0),MATCH((CUADRO!H$5&amp;$E800),'Hoja de Trabajo para listado'!$AB$151:$BA$151,0)),0)+IFERROR(INDEX('Hoja de Trabajo para listado'!$BC$155:$CB$1048576,MATCH($A800,'Hoja de Trabajo para listado'!$BC$155:$BC$1048576,0),MATCH((CUADRO!H$5&amp;$E800),'Hoja de Trabajo para listado'!$BC$151:$CB$151,0)),0)+IFERROR(INDEX('Hoja de Trabajo para listado'!$DE$153:$DG$274,MATCH($A800,'Hoja de Trabajo para listado'!$DE$153:$DE$1048576,0),MATCH((CUADRO!H$5&amp;$E800),'Hoja de Trabajo para listado'!$DE$151:$DG$151,0)),0)+IFERROR(INDEX('Hoja de Trabajo para listado'!$CD$155:$DC$1048576,MATCH($A800,'Hoja de Trabajo para listado'!$CD$155:$CD$1048576,0),MATCH((CUADRO!H$5&amp;$E800),'Hoja de Trabajo para listado'!$CD$151:$DC$151,0)),0)</f>
        <v>0</v>
      </c>
      <c r="I800" s="255">
        <f ca="1">+IFERROR(INDEX('Hoja de Trabajo para listado'!$A$155:$Z$1048576,MATCH($A800,'Hoja de Trabajo para listado'!$A$155:$A$1048576,0),MATCH((CUADRO!I$5&amp;$E800),'Hoja de Trabajo para listado'!$A$151:$Z$151,0)),0)+IFERROR(INDEX('Hoja de Trabajo para listado'!$AB$155:$BA$1048576,MATCH($A800,'Hoja de Trabajo para listado'!$AB$155:$AB$1048576,0),MATCH((CUADRO!I$5&amp;$E800),'Hoja de Trabajo para listado'!$AB$151:$BA$151,0)),0)+IFERROR(INDEX('Hoja de Trabajo para listado'!$BC$155:$CB$1048576,MATCH($A800,'Hoja de Trabajo para listado'!$BC$155:$BC$1048576,0),MATCH((CUADRO!I$5&amp;$E800),'Hoja de Trabajo para listado'!$BC$151:$CB$151,0)),0)+IFERROR(INDEX('Hoja de Trabajo para listado'!$DE$153:$DG$274,MATCH($A800,'Hoja de Trabajo para listado'!$DE$153:$DE$1048576,0),MATCH((CUADRO!I$5&amp;$E800),'Hoja de Trabajo para listado'!$DE$151:$DG$151,0)),0)+IFERROR(INDEX('Hoja de Trabajo para listado'!$CD$155:$DC$1048576,MATCH($A800,'Hoja de Trabajo para listado'!$CD$155:$CD$1048576,0),MATCH((CUADRO!I$5&amp;$E800),'Hoja de Trabajo para listado'!$CD$151:$DC$151,0)),0)</f>
        <v>0</v>
      </c>
      <c r="J800" s="255">
        <f ca="1">+IFERROR(INDEX('Hoja de Trabajo para listado'!$A$155:$Z$1048576,MATCH($A800,'Hoja de Trabajo para listado'!$A$155:$A$1048576,0),MATCH((CUADRO!J$5&amp;$E800),'Hoja de Trabajo para listado'!$A$151:$Z$151,0)),0)+IFERROR(INDEX('Hoja de Trabajo para listado'!$AB$155:$BA$1048576,MATCH($A800,'Hoja de Trabajo para listado'!$AB$155:$AB$1048576,0),MATCH((CUADRO!J$5&amp;$E800),'Hoja de Trabajo para listado'!$AB$151:$BA$151,0)),0)+IFERROR(INDEX('Hoja de Trabajo para listado'!$BC$155:$CB$1048576,MATCH($A800,'Hoja de Trabajo para listado'!$BC$155:$BC$1048576,0),MATCH((CUADRO!J$5&amp;$E800),'Hoja de Trabajo para listado'!$BC$151:$CB$151,0)),0)+IFERROR(INDEX('Hoja de Trabajo para listado'!$DE$153:$DG$274,MATCH($A800,'Hoja de Trabajo para listado'!$DE$153:$DE$1048576,0),MATCH((CUADRO!J$5&amp;$E800),'Hoja de Trabajo para listado'!$DE$151:$DG$151,0)),0)+IFERROR(INDEX('Hoja de Trabajo para listado'!$CD$155:$DC$1048576,MATCH($A800,'Hoja de Trabajo para listado'!$CD$155:$CD$1048576,0),MATCH((CUADRO!J$5&amp;$E800),'Hoja de Trabajo para listado'!$CD$151:$DC$151,0)),0)</f>
        <v>0</v>
      </c>
      <c r="K800" s="255">
        <f ca="1">+IFERROR(INDEX('Hoja de Trabajo para listado'!$A$155:$Z$1048576,MATCH($A800,'Hoja de Trabajo para listado'!$A$155:$A$1048576,0),MATCH((CUADRO!K$5&amp;$E800),'Hoja de Trabajo para listado'!$A$151:$Z$151,0)),0)+IFERROR(INDEX('Hoja de Trabajo para listado'!$AB$155:$BA$1048576,MATCH($A800,'Hoja de Trabajo para listado'!$AB$155:$AB$1048576,0),MATCH((CUADRO!K$5&amp;$E800),'Hoja de Trabajo para listado'!$AB$151:$BA$151,0)),0)+IFERROR(INDEX('Hoja de Trabajo para listado'!$BC$155:$CB$1048576,MATCH($A800,'Hoja de Trabajo para listado'!$BC$155:$BC$1048576,0),MATCH((CUADRO!K$5&amp;$E800),'Hoja de Trabajo para listado'!$BC$151:$CB$151,0)),0)+IFERROR(INDEX('Hoja de Trabajo para listado'!$DE$153:$DG$274,MATCH($A800,'Hoja de Trabajo para listado'!$DE$153:$DE$1048576,0),MATCH((CUADRO!K$5&amp;$E800),'Hoja de Trabajo para listado'!$DE$151:$DG$151,0)),0)+IFERROR(INDEX('Hoja de Trabajo para listado'!$CD$155:$DC$1048576,MATCH($A800,'Hoja de Trabajo para listado'!$CD$155:$CD$1048576,0),MATCH((CUADRO!K$5&amp;$E800),'Hoja de Trabajo para listado'!$CD$151:$DC$151,0)),0)</f>
        <v>0</v>
      </c>
      <c r="L800" s="255">
        <f ca="1">+IFERROR(INDEX('Hoja de Trabajo para listado'!$A$155:$Z$1048576,MATCH($A800,'Hoja de Trabajo para listado'!$A$155:$A$1048576,0),MATCH((CUADRO!L$5&amp;$E800),'Hoja de Trabajo para listado'!$A$151:$Z$151,0)),0)+IFERROR(INDEX('Hoja de Trabajo para listado'!$AB$155:$BA$1048576,MATCH($A800,'Hoja de Trabajo para listado'!$AB$155:$AB$1048576,0),MATCH((CUADRO!L$5&amp;$E800),'Hoja de Trabajo para listado'!$AB$151:$BA$151,0)),0)+IFERROR(INDEX('Hoja de Trabajo para listado'!$BC$155:$CB$1048576,MATCH($A800,'Hoja de Trabajo para listado'!$BC$155:$BC$1048576,0),MATCH((CUADRO!L$5&amp;$E800),'Hoja de Trabajo para listado'!$BC$151:$CB$151,0)),0)+IFERROR(INDEX('Hoja de Trabajo para listado'!$DE$153:$DG$274,MATCH($A800,'Hoja de Trabajo para listado'!$DE$153:$DE$1048576,0),MATCH((CUADRO!L$5&amp;$E800),'Hoja de Trabajo para listado'!$DE$151:$DG$151,0)),0)+IFERROR(INDEX('Hoja de Trabajo para listado'!$CD$155:$DC$1048576,MATCH($A800,'Hoja de Trabajo para listado'!$CD$155:$CD$1048576,0),MATCH((CUADRO!L$5&amp;$E800),'Hoja de Trabajo para listado'!$CD$151:$DC$151,0)),0)</f>
        <v>0</v>
      </c>
      <c r="M800" s="255">
        <f ca="1">+IFERROR(INDEX('Hoja de Trabajo para listado'!$A$155:$Z$1048576,MATCH($A800,'Hoja de Trabajo para listado'!$A$155:$A$1048576,0),MATCH((CUADRO!M$5&amp;$E800),'Hoja de Trabajo para listado'!$A$151:$Z$151,0)),0)+IFERROR(INDEX('Hoja de Trabajo para listado'!$AB$155:$BA$1048576,MATCH($A800,'Hoja de Trabajo para listado'!$AB$155:$AB$1048576,0),MATCH((CUADRO!M$5&amp;$E800),'Hoja de Trabajo para listado'!$AB$151:$BA$151,0)),0)+IFERROR(INDEX('Hoja de Trabajo para listado'!$BC$155:$CB$1048576,MATCH($A800,'Hoja de Trabajo para listado'!$BC$155:$BC$1048576,0),MATCH((CUADRO!M$5&amp;$E800),'Hoja de Trabajo para listado'!$BC$151:$CB$151,0)),0)+IFERROR(INDEX('Hoja de Trabajo para listado'!$DE$153:$DG$274,MATCH($A800,'Hoja de Trabajo para listado'!$DE$153:$DE$1048576,0),MATCH((CUADRO!M$5&amp;$E800),'Hoja de Trabajo para listado'!$DE$151:$DG$151,0)),0)+IFERROR(INDEX('Hoja de Trabajo para listado'!$CD$155:$DC$1048576,MATCH($A800,'Hoja de Trabajo para listado'!$CD$155:$CD$1048576,0),MATCH((CUADRO!M$5&amp;$E800),'Hoja de Trabajo para listado'!$CD$151:$DC$151,0)),0)</f>
        <v>0</v>
      </c>
      <c r="N800" s="255">
        <f ca="1">+IFERROR(INDEX('Hoja de Trabajo para listado'!$A$155:$Z$1048576,MATCH($A800,'Hoja de Trabajo para listado'!$A$155:$A$1048576,0),MATCH((CUADRO!N$5&amp;$E800),'Hoja de Trabajo para listado'!$A$151:$Z$151,0)),0)+IFERROR(INDEX('Hoja de Trabajo para listado'!$AB$155:$BA$1048576,MATCH($A800,'Hoja de Trabajo para listado'!$AB$155:$AB$1048576,0),MATCH((CUADRO!N$5&amp;$E800),'Hoja de Trabajo para listado'!$AB$151:$BA$151,0)),0)+IFERROR(INDEX('Hoja de Trabajo para listado'!$BC$155:$CB$1048576,MATCH($A800,'Hoja de Trabajo para listado'!$BC$155:$BC$1048576,0),MATCH((CUADRO!N$5&amp;$E800),'Hoja de Trabajo para listado'!$BC$151:$CB$151,0)),0)+IFERROR(INDEX('Hoja de Trabajo para listado'!$DE$153:$DG$274,MATCH($A800,'Hoja de Trabajo para listado'!$DE$153:$DE$1048576,0),MATCH((CUADRO!N$5&amp;$E800),'Hoja de Trabajo para listado'!$DE$151:$DG$151,0)),0)+IFERROR(INDEX('Hoja de Trabajo para listado'!$CD$155:$DC$1048576,MATCH($A800,'Hoja de Trabajo para listado'!$CD$155:$CD$1048576,0),MATCH((CUADRO!N$5&amp;$E800),'Hoja de Trabajo para listado'!$CD$151:$DC$151,0)),0)</f>
        <v>0</v>
      </c>
      <c r="O800" s="255">
        <f ca="1">+IFERROR(INDEX('Hoja de Trabajo para listado'!$A$155:$Z$1048576,MATCH($A800,'Hoja de Trabajo para listado'!$A$155:$A$1048576,0),MATCH((CUADRO!O$5&amp;$E800),'Hoja de Trabajo para listado'!$A$151:$Z$151,0)),0)+IFERROR(INDEX('Hoja de Trabajo para listado'!$AB$155:$BA$1048576,MATCH($A800,'Hoja de Trabajo para listado'!$AB$155:$AB$1048576,0),MATCH((CUADRO!O$5&amp;$E800),'Hoja de Trabajo para listado'!$AB$151:$BA$151,0)),0)+IFERROR(INDEX('Hoja de Trabajo para listado'!$BC$155:$CB$1048576,MATCH($A800,'Hoja de Trabajo para listado'!$BC$155:$BC$1048576,0),MATCH((CUADRO!O$5&amp;$E800),'Hoja de Trabajo para listado'!$BC$151:$CB$151,0)),0)+IFERROR(INDEX('Hoja de Trabajo para listado'!$DE$153:$DG$274,MATCH($A800,'Hoja de Trabajo para listado'!$DE$153:$DE$1048576,0),MATCH((CUADRO!O$5&amp;$E800),'Hoja de Trabajo para listado'!$DE$151:$DG$151,0)),0)+IFERROR(INDEX('Hoja de Trabajo para listado'!$CD$155:$DC$1048576,MATCH($A800,'Hoja de Trabajo para listado'!$CD$155:$CD$1048576,0),MATCH((CUADRO!O$5&amp;$E800),'Hoja de Trabajo para listado'!$CD$151:$DC$151,0)),0)</f>
        <v>0</v>
      </c>
      <c r="P800" s="255">
        <f ca="1">+IFERROR(INDEX('Hoja de Trabajo para listado'!$A$155:$Z$1048576,MATCH($A800,'Hoja de Trabajo para listado'!$A$155:$A$1048576,0),MATCH((CUADRO!P$5&amp;$E800),'Hoja de Trabajo para listado'!$A$151:$Z$151,0)),0)+IFERROR(INDEX('Hoja de Trabajo para listado'!$AB$155:$BA$1048576,MATCH($A800,'Hoja de Trabajo para listado'!$AB$155:$AB$1048576,0),MATCH((CUADRO!P$5&amp;$E800),'Hoja de Trabajo para listado'!$AB$151:$BA$151,0)),0)+IFERROR(INDEX('Hoja de Trabajo para listado'!$BC$155:$CB$1048576,MATCH($A800,'Hoja de Trabajo para listado'!$BC$155:$BC$1048576,0),MATCH((CUADRO!P$5&amp;$E800),'Hoja de Trabajo para listado'!$BC$151:$CB$151,0)),0)+IFERROR(INDEX('Hoja de Trabajo para listado'!$DE$153:$DG$274,MATCH($A800,'Hoja de Trabajo para listado'!$DE$153:$DE$1048576,0),MATCH((CUADRO!P$5&amp;$E800),'Hoja de Trabajo para listado'!$DE$151:$DG$151,0)),0)+IFERROR(INDEX('Hoja de Trabajo para listado'!$CD$155:$DC$1048576,MATCH($A800,'Hoja de Trabajo para listado'!$CD$155:$CD$1048576,0),MATCH((CUADRO!P$5&amp;$E800),'Hoja de Trabajo para listado'!$CD$151:$DC$151,0)),0)</f>
        <v>0</v>
      </c>
      <c r="Q800" s="255">
        <f ca="1">+IFERROR(INDEX('Hoja de Trabajo para listado'!$A$155:$Z$1048576,MATCH($A800,'Hoja de Trabajo para listado'!$A$155:$A$1048576,0),MATCH((CUADRO!Q$5&amp;$E800),'Hoja de Trabajo para listado'!$A$151:$Z$151,0)),0)+IFERROR(INDEX('Hoja de Trabajo para listado'!$AB$155:$BA$1048576,MATCH($A800,'Hoja de Trabajo para listado'!$AB$155:$AB$1048576,0),MATCH((CUADRO!Q$5&amp;$E800),'Hoja de Trabajo para listado'!$AB$151:$BA$151,0)),0)+IFERROR(INDEX('Hoja de Trabajo para listado'!$BC$155:$CB$1048576,MATCH($A800,'Hoja de Trabajo para listado'!$BC$155:$BC$1048576,0),MATCH((CUADRO!Q$5&amp;$E800),'Hoja de Trabajo para listado'!$BC$151:$CB$151,0)),0)+IFERROR(INDEX('Hoja de Trabajo para listado'!$DE$153:$DG$274,MATCH($A800,'Hoja de Trabajo para listado'!$DE$153:$DE$1048576,0),MATCH((CUADRO!Q$5&amp;$E800),'Hoja de Trabajo para listado'!$DE$151:$DG$151,0)),0)+IFERROR(INDEX('Hoja de Trabajo para listado'!$CD$155:$DC$1048576,MATCH($A800,'Hoja de Trabajo para listado'!$CD$155:$CD$1048576,0),MATCH((CUADRO!Q$5&amp;$E800),'Hoja de Trabajo para listado'!$CD$151:$DC$151,0)),0)</f>
        <v>0</v>
      </c>
      <c r="R800" s="255">
        <f t="shared" ca="1" si="24"/>
        <v>0</v>
      </c>
      <c r="S800" s="262"/>
      <c r="T800" s="255">
        <f ca="1">+T801</f>
        <v>0</v>
      </c>
      <c r="U800" s="254">
        <f t="shared" si="25"/>
        <v>1</v>
      </c>
      <c r="V800" s="362" t="str">
        <f>+VLOOKUP(A800,bd_lista!$A$3:$E$590,5,FALSE)</f>
        <v>Gobiernos Autonomos Municipales</v>
      </c>
      <c r="W800" s="361" t="str">
        <f>+V800</f>
        <v>Gobiernos Autonomos Municipales</v>
      </c>
      <c r="X800" s="254">
        <f>+VLOOKUP(A800,[2]Sheet1!$A$13:$D$744,4,FALSE)</f>
        <v>0</v>
      </c>
      <c r="Y800" s="254" t="e">
        <f>+VLOOKUP(X800,bd_lista!$A$3:$C$590,3,FALSE)</f>
        <v>#N/A</v>
      </c>
      <c r="Z800" s="316">
        <f>+X800</f>
        <v>0</v>
      </c>
      <c r="AA800" s="317" t="e">
        <f>+Y800</f>
        <v>#N/A</v>
      </c>
    </row>
    <row r="801" spans="1:27" customFormat="1" ht="27" hidden="1" customHeight="1">
      <c r="A801" s="32">
        <v>1511</v>
      </c>
      <c r="B801" s="307"/>
      <c r="C801" s="259" t="str">
        <f>+VLOOKUP(A801,bd_lista!$A$3:$C$590,3,FALSE)</f>
        <v>Gobierno Autónomo Municipal de Colquechaca</v>
      </c>
      <c r="D801" s="362"/>
      <c r="E801" s="256" t="s">
        <v>1314</v>
      </c>
      <c r="F801" s="255">
        <f ca="1">+IFERROR(INDEX('Hoja de Trabajo para listado'!$A$155:$Z$1048576,MATCH($A801,'Hoja de Trabajo para listado'!$A$155:$A$1048576,0),MATCH((CUADRO!F$5&amp;$E801),'Hoja de Trabajo para listado'!$A$151:$Z$151,0)),0)+IFERROR(INDEX('Hoja de Trabajo para listado'!$AB$155:$BA$1048576,MATCH($A801,'Hoja de Trabajo para listado'!$AB$155:$AB$1048576,0),MATCH((CUADRO!F$5&amp;$E801),'Hoja de Trabajo para listado'!$AB$151:$BA$151,0)),0)+IFERROR(INDEX('Hoja de Trabajo para listado'!$BC$155:$CB$1048576,MATCH($A801,'Hoja de Trabajo para listado'!$BC$155:$BC$1048576,0),MATCH((CUADRO!F$5&amp;$E801),'Hoja de Trabajo para listado'!$BC$151:$CB$151,0)),0)+IFERROR(INDEX('Hoja de Trabajo para listado'!$DE$153:$DG$274,MATCH($A801,'Hoja de Trabajo para listado'!$DE$153:$DE$1048576,0),MATCH((CUADRO!F$5&amp;$E801),'Hoja de Trabajo para listado'!$DE$151:$DG$151,0)),0)+IFERROR(INDEX('Hoja de Trabajo para listado'!$CD$155:$DC$1048576,MATCH($A801,'Hoja de Trabajo para listado'!$CD$155:$CD$1048576,0),MATCH((CUADRO!F$5&amp;$E801),'Hoja de Trabajo para listado'!$CD$151:$DC$151,0)),0)</f>
        <v>0</v>
      </c>
      <c r="G801" s="255">
        <f ca="1">+IFERROR(INDEX('Hoja de Trabajo para listado'!$A$155:$Z$1048576,MATCH($A801,'Hoja de Trabajo para listado'!$A$155:$A$1048576,0),MATCH((CUADRO!G$5&amp;$E801),'Hoja de Trabajo para listado'!$A$151:$Z$151,0)),0)+IFERROR(INDEX('Hoja de Trabajo para listado'!$AB$155:$BA$1048576,MATCH($A801,'Hoja de Trabajo para listado'!$AB$155:$AB$1048576,0),MATCH((CUADRO!G$5&amp;$E801),'Hoja de Trabajo para listado'!$AB$151:$BA$151,0)),0)+IFERROR(INDEX('Hoja de Trabajo para listado'!$BC$155:$CB$1048576,MATCH($A801,'Hoja de Trabajo para listado'!$BC$155:$BC$1048576,0),MATCH((CUADRO!G$5&amp;$E801),'Hoja de Trabajo para listado'!$BC$151:$CB$151,0)),0)+IFERROR(INDEX('Hoja de Trabajo para listado'!$DE$153:$DG$274,MATCH($A801,'Hoja de Trabajo para listado'!$DE$153:$DE$1048576,0),MATCH((CUADRO!G$5&amp;$E801),'Hoja de Trabajo para listado'!$DE$151:$DG$151,0)),0)+IFERROR(INDEX('Hoja de Trabajo para listado'!$CD$155:$DC$1048576,MATCH($A801,'Hoja de Trabajo para listado'!$CD$155:$CD$1048576,0),MATCH((CUADRO!G$5&amp;$E801),'Hoja de Trabajo para listado'!$CD$151:$DC$151,0)),0)</f>
        <v>0</v>
      </c>
      <c r="H801" s="255">
        <f ca="1">+IFERROR(INDEX('Hoja de Trabajo para listado'!$A$155:$Z$1048576,MATCH($A801,'Hoja de Trabajo para listado'!$A$155:$A$1048576,0),MATCH((CUADRO!H$5&amp;$E801),'Hoja de Trabajo para listado'!$A$151:$Z$151,0)),0)+IFERROR(INDEX('Hoja de Trabajo para listado'!$AB$155:$BA$1048576,MATCH($A801,'Hoja de Trabajo para listado'!$AB$155:$AB$1048576,0),MATCH((CUADRO!H$5&amp;$E801),'Hoja de Trabajo para listado'!$AB$151:$BA$151,0)),0)+IFERROR(INDEX('Hoja de Trabajo para listado'!$BC$155:$CB$1048576,MATCH($A801,'Hoja de Trabajo para listado'!$BC$155:$BC$1048576,0),MATCH((CUADRO!H$5&amp;$E801),'Hoja de Trabajo para listado'!$BC$151:$CB$151,0)),0)+IFERROR(INDEX('Hoja de Trabajo para listado'!$DE$153:$DG$274,MATCH($A801,'Hoja de Trabajo para listado'!$DE$153:$DE$1048576,0),MATCH((CUADRO!H$5&amp;$E801),'Hoja de Trabajo para listado'!$DE$151:$DG$151,0)),0)+IFERROR(INDEX('Hoja de Trabajo para listado'!$CD$155:$DC$1048576,MATCH($A801,'Hoja de Trabajo para listado'!$CD$155:$CD$1048576,0),MATCH((CUADRO!H$5&amp;$E801),'Hoja de Trabajo para listado'!$CD$151:$DC$151,0)),0)</f>
        <v>0</v>
      </c>
      <c r="I801" s="255">
        <f ca="1">+IFERROR(INDEX('Hoja de Trabajo para listado'!$A$155:$Z$1048576,MATCH($A801,'Hoja de Trabajo para listado'!$A$155:$A$1048576,0),MATCH((CUADRO!I$5&amp;$E801),'Hoja de Trabajo para listado'!$A$151:$Z$151,0)),0)+IFERROR(INDEX('Hoja de Trabajo para listado'!$AB$155:$BA$1048576,MATCH($A801,'Hoja de Trabajo para listado'!$AB$155:$AB$1048576,0),MATCH((CUADRO!I$5&amp;$E801),'Hoja de Trabajo para listado'!$AB$151:$BA$151,0)),0)+IFERROR(INDEX('Hoja de Trabajo para listado'!$BC$155:$CB$1048576,MATCH($A801,'Hoja de Trabajo para listado'!$BC$155:$BC$1048576,0),MATCH((CUADRO!I$5&amp;$E801),'Hoja de Trabajo para listado'!$BC$151:$CB$151,0)),0)+IFERROR(INDEX('Hoja de Trabajo para listado'!$DE$153:$DG$274,MATCH($A801,'Hoja de Trabajo para listado'!$DE$153:$DE$1048576,0),MATCH((CUADRO!I$5&amp;$E801),'Hoja de Trabajo para listado'!$DE$151:$DG$151,0)),0)+IFERROR(INDEX('Hoja de Trabajo para listado'!$CD$155:$DC$1048576,MATCH($A801,'Hoja de Trabajo para listado'!$CD$155:$CD$1048576,0),MATCH((CUADRO!I$5&amp;$E801),'Hoja de Trabajo para listado'!$CD$151:$DC$151,0)),0)</f>
        <v>0</v>
      </c>
      <c r="J801" s="255">
        <f ca="1">+IFERROR(INDEX('Hoja de Trabajo para listado'!$A$155:$Z$1048576,MATCH($A801,'Hoja de Trabajo para listado'!$A$155:$A$1048576,0),MATCH((CUADRO!J$5&amp;$E801),'Hoja de Trabajo para listado'!$A$151:$Z$151,0)),0)+IFERROR(INDEX('Hoja de Trabajo para listado'!$AB$155:$BA$1048576,MATCH($A801,'Hoja de Trabajo para listado'!$AB$155:$AB$1048576,0),MATCH((CUADRO!J$5&amp;$E801),'Hoja de Trabajo para listado'!$AB$151:$BA$151,0)),0)+IFERROR(INDEX('Hoja de Trabajo para listado'!$BC$155:$CB$1048576,MATCH($A801,'Hoja de Trabajo para listado'!$BC$155:$BC$1048576,0),MATCH((CUADRO!J$5&amp;$E801),'Hoja de Trabajo para listado'!$BC$151:$CB$151,0)),0)+IFERROR(INDEX('Hoja de Trabajo para listado'!$DE$153:$DG$274,MATCH($A801,'Hoja de Trabajo para listado'!$DE$153:$DE$1048576,0),MATCH((CUADRO!J$5&amp;$E801),'Hoja de Trabajo para listado'!$DE$151:$DG$151,0)),0)+IFERROR(INDEX('Hoja de Trabajo para listado'!$CD$155:$DC$1048576,MATCH($A801,'Hoja de Trabajo para listado'!$CD$155:$CD$1048576,0),MATCH((CUADRO!J$5&amp;$E801),'Hoja de Trabajo para listado'!$CD$151:$DC$151,0)),0)</f>
        <v>0</v>
      </c>
      <c r="K801" s="255">
        <f ca="1">+IFERROR(INDEX('Hoja de Trabajo para listado'!$A$155:$Z$1048576,MATCH($A801,'Hoja de Trabajo para listado'!$A$155:$A$1048576,0),MATCH((CUADRO!K$5&amp;$E801),'Hoja de Trabajo para listado'!$A$151:$Z$151,0)),0)+IFERROR(INDEX('Hoja de Trabajo para listado'!$AB$155:$BA$1048576,MATCH($A801,'Hoja de Trabajo para listado'!$AB$155:$AB$1048576,0),MATCH((CUADRO!K$5&amp;$E801),'Hoja de Trabajo para listado'!$AB$151:$BA$151,0)),0)+IFERROR(INDEX('Hoja de Trabajo para listado'!$BC$155:$CB$1048576,MATCH($A801,'Hoja de Trabajo para listado'!$BC$155:$BC$1048576,0),MATCH((CUADRO!K$5&amp;$E801),'Hoja de Trabajo para listado'!$BC$151:$CB$151,0)),0)+IFERROR(INDEX('Hoja de Trabajo para listado'!$DE$153:$DG$274,MATCH($A801,'Hoja de Trabajo para listado'!$DE$153:$DE$1048576,0),MATCH((CUADRO!K$5&amp;$E801),'Hoja de Trabajo para listado'!$DE$151:$DG$151,0)),0)+IFERROR(INDEX('Hoja de Trabajo para listado'!$CD$155:$DC$1048576,MATCH($A801,'Hoja de Trabajo para listado'!$CD$155:$CD$1048576,0),MATCH((CUADRO!K$5&amp;$E801),'Hoja de Trabajo para listado'!$CD$151:$DC$151,0)),0)</f>
        <v>0</v>
      </c>
      <c r="L801" s="255">
        <f ca="1">+IFERROR(INDEX('Hoja de Trabajo para listado'!$A$155:$Z$1048576,MATCH($A801,'Hoja de Trabajo para listado'!$A$155:$A$1048576,0),MATCH((CUADRO!L$5&amp;$E801),'Hoja de Trabajo para listado'!$A$151:$Z$151,0)),0)+IFERROR(INDEX('Hoja de Trabajo para listado'!$AB$155:$BA$1048576,MATCH($A801,'Hoja de Trabajo para listado'!$AB$155:$AB$1048576,0),MATCH((CUADRO!L$5&amp;$E801),'Hoja de Trabajo para listado'!$AB$151:$BA$151,0)),0)+IFERROR(INDEX('Hoja de Trabajo para listado'!$BC$155:$CB$1048576,MATCH($A801,'Hoja de Trabajo para listado'!$BC$155:$BC$1048576,0),MATCH((CUADRO!L$5&amp;$E801),'Hoja de Trabajo para listado'!$BC$151:$CB$151,0)),0)+IFERROR(INDEX('Hoja de Trabajo para listado'!$DE$153:$DG$274,MATCH($A801,'Hoja de Trabajo para listado'!$DE$153:$DE$1048576,0),MATCH((CUADRO!L$5&amp;$E801),'Hoja de Trabajo para listado'!$DE$151:$DG$151,0)),0)+IFERROR(INDEX('Hoja de Trabajo para listado'!$CD$155:$DC$1048576,MATCH($A801,'Hoja de Trabajo para listado'!$CD$155:$CD$1048576,0),MATCH((CUADRO!L$5&amp;$E801),'Hoja de Trabajo para listado'!$CD$151:$DC$151,0)),0)</f>
        <v>0</v>
      </c>
      <c r="M801" s="255">
        <f ca="1">+IFERROR(INDEX('Hoja de Trabajo para listado'!$A$155:$Z$1048576,MATCH($A801,'Hoja de Trabajo para listado'!$A$155:$A$1048576,0),MATCH((CUADRO!M$5&amp;$E801),'Hoja de Trabajo para listado'!$A$151:$Z$151,0)),0)+IFERROR(INDEX('Hoja de Trabajo para listado'!$AB$155:$BA$1048576,MATCH($A801,'Hoja de Trabajo para listado'!$AB$155:$AB$1048576,0),MATCH((CUADRO!M$5&amp;$E801),'Hoja de Trabajo para listado'!$AB$151:$BA$151,0)),0)+IFERROR(INDEX('Hoja de Trabajo para listado'!$BC$155:$CB$1048576,MATCH($A801,'Hoja de Trabajo para listado'!$BC$155:$BC$1048576,0),MATCH((CUADRO!M$5&amp;$E801),'Hoja de Trabajo para listado'!$BC$151:$CB$151,0)),0)+IFERROR(INDEX('Hoja de Trabajo para listado'!$DE$153:$DG$274,MATCH($A801,'Hoja de Trabajo para listado'!$DE$153:$DE$1048576,0),MATCH((CUADRO!M$5&amp;$E801),'Hoja de Trabajo para listado'!$DE$151:$DG$151,0)),0)+IFERROR(INDEX('Hoja de Trabajo para listado'!$CD$155:$DC$1048576,MATCH($A801,'Hoja de Trabajo para listado'!$CD$155:$CD$1048576,0),MATCH((CUADRO!M$5&amp;$E801),'Hoja de Trabajo para listado'!$CD$151:$DC$151,0)),0)</f>
        <v>0</v>
      </c>
      <c r="N801" s="255">
        <f ca="1">+IFERROR(INDEX('Hoja de Trabajo para listado'!$A$155:$Z$1048576,MATCH($A801,'Hoja de Trabajo para listado'!$A$155:$A$1048576,0),MATCH((CUADRO!N$5&amp;$E801),'Hoja de Trabajo para listado'!$A$151:$Z$151,0)),0)+IFERROR(INDEX('Hoja de Trabajo para listado'!$AB$155:$BA$1048576,MATCH($A801,'Hoja de Trabajo para listado'!$AB$155:$AB$1048576,0),MATCH((CUADRO!N$5&amp;$E801),'Hoja de Trabajo para listado'!$AB$151:$BA$151,0)),0)+IFERROR(INDEX('Hoja de Trabajo para listado'!$BC$155:$CB$1048576,MATCH($A801,'Hoja de Trabajo para listado'!$BC$155:$BC$1048576,0),MATCH((CUADRO!N$5&amp;$E801),'Hoja de Trabajo para listado'!$BC$151:$CB$151,0)),0)+IFERROR(INDEX('Hoja de Trabajo para listado'!$DE$153:$DG$274,MATCH($A801,'Hoja de Trabajo para listado'!$DE$153:$DE$1048576,0),MATCH((CUADRO!N$5&amp;$E801),'Hoja de Trabajo para listado'!$DE$151:$DG$151,0)),0)+IFERROR(INDEX('Hoja de Trabajo para listado'!$CD$155:$DC$1048576,MATCH($A801,'Hoja de Trabajo para listado'!$CD$155:$CD$1048576,0),MATCH((CUADRO!N$5&amp;$E801),'Hoja de Trabajo para listado'!$CD$151:$DC$151,0)),0)</f>
        <v>0</v>
      </c>
      <c r="O801" s="255">
        <f ca="1">+IFERROR(INDEX('Hoja de Trabajo para listado'!$A$155:$Z$1048576,MATCH($A801,'Hoja de Trabajo para listado'!$A$155:$A$1048576,0),MATCH((CUADRO!O$5&amp;$E801),'Hoja de Trabajo para listado'!$A$151:$Z$151,0)),0)+IFERROR(INDEX('Hoja de Trabajo para listado'!$AB$155:$BA$1048576,MATCH($A801,'Hoja de Trabajo para listado'!$AB$155:$AB$1048576,0),MATCH((CUADRO!O$5&amp;$E801),'Hoja de Trabajo para listado'!$AB$151:$BA$151,0)),0)+IFERROR(INDEX('Hoja de Trabajo para listado'!$BC$155:$CB$1048576,MATCH($A801,'Hoja de Trabajo para listado'!$BC$155:$BC$1048576,0),MATCH((CUADRO!O$5&amp;$E801),'Hoja de Trabajo para listado'!$BC$151:$CB$151,0)),0)+IFERROR(INDEX('Hoja de Trabajo para listado'!$DE$153:$DG$274,MATCH($A801,'Hoja de Trabajo para listado'!$DE$153:$DE$1048576,0),MATCH((CUADRO!O$5&amp;$E801),'Hoja de Trabajo para listado'!$DE$151:$DG$151,0)),0)+IFERROR(INDEX('Hoja de Trabajo para listado'!$CD$155:$DC$1048576,MATCH($A801,'Hoja de Trabajo para listado'!$CD$155:$CD$1048576,0),MATCH((CUADRO!O$5&amp;$E801),'Hoja de Trabajo para listado'!$CD$151:$DC$151,0)),0)</f>
        <v>0</v>
      </c>
      <c r="P801" s="255">
        <f ca="1">+IFERROR(INDEX('Hoja de Trabajo para listado'!$A$155:$Z$1048576,MATCH($A801,'Hoja de Trabajo para listado'!$A$155:$A$1048576,0),MATCH((CUADRO!P$5&amp;$E801),'Hoja de Trabajo para listado'!$A$151:$Z$151,0)),0)+IFERROR(INDEX('Hoja de Trabajo para listado'!$AB$155:$BA$1048576,MATCH($A801,'Hoja de Trabajo para listado'!$AB$155:$AB$1048576,0),MATCH((CUADRO!P$5&amp;$E801),'Hoja de Trabajo para listado'!$AB$151:$BA$151,0)),0)+IFERROR(INDEX('Hoja de Trabajo para listado'!$BC$155:$CB$1048576,MATCH($A801,'Hoja de Trabajo para listado'!$BC$155:$BC$1048576,0),MATCH((CUADRO!P$5&amp;$E801),'Hoja de Trabajo para listado'!$BC$151:$CB$151,0)),0)+IFERROR(INDEX('Hoja de Trabajo para listado'!$DE$153:$DG$274,MATCH($A801,'Hoja de Trabajo para listado'!$DE$153:$DE$1048576,0),MATCH((CUADRO!P$5&amp;$E801),'Hoja de Trabajo para listado'!$DE$151:$DG$151,0)),0)+IFERROR(INDEX('Hoja de Trabajo para listado'!$CD$155:$DC$1048576,MATCH($A801,'Hoja de Trabajo para listado'!$CD$155:$CD$1048576,0),MATCH((CUADRO!P$5&amp;$E801),'Hoja de Trabajo para listado'!$CD$151:$DC$151,0)),0)</f>
        <v>0</v>
      </c>
      <c r="Q801" s="255">
        <f ca="1">+IFERROR(INDEX('Hoja de Trabajo para listado'!$A$155:$Z$1048576,MATCH($A801,'Hoja de Trabajo para listado'!$A$155:$A$1048576,0),MATCH((CUADRO!Q$5&amp;$E801),'Hoja de Trabajo para listado'!$A$151:$Z$151,0)),0)+IFERROR(INDEX('Hoja de Trabajo para listado'!$AB$155:$BA$1048576,MATCH($A801,'Hoja de Trabajo para listado'!$AB$155:$AB$1048576,0),MATCH((CUADRO!Q$5&amp;$E801),'Hoja de Trabajo para listado'!$AB$151:$BA$151,0)),0)+IFERROR(INDEX('Hoja de Trabajo para listado'!$BC$155:$CB$1048576,MATCH($A801,'Hoja de Trabajo para listado'!$BC$155:$BC$1048576,0),MATCH((CUADRO!Q$5&amp;$E801),'Hoja de Trabajo para listado'!$BC$151:$CB$151,0)),0)+IFERROR(INDEX('Hoja de Trabajo para listado'!$DE$153:$DG$274,MATCH($A801,'Hoja de Trabajo para listado'!$DE$153:$DE$1048576,0),MATCH((CUADRO!Q$5&amp;$E801),'Hoja de Trabajo para listado'!$DE$151:$DG$151,0)),0)+IFERROR(INDEX('Hoja de Trabajo para listado'!$CD$155:$DC$1048576,MATCH($A801,'Hoja de Trabajo para listado'!$CD$155:$CD$1048576,0),MATCH((CUADRO!Q$5&amp;$E801),'Hoja de Trabajo para listado'!$CD$151:$DC$151,0)),0)</f>
        <v>0</v>
      </c>
      <c r="R801" s="255">
        <f t="shared" ca="1" si="24"/>
        <v>0</v>
      </c>
      <c r="S801" s="262">
        <f ca="1">+R800+R801</f>
        <v>0</v>
      </c>
      <c r="T801" s="255">
        <f ca="1">+S801</f>
        <v>0</v>
      </c>
      <c r="U801" s="254">
        <f t="shared" si="25"/>
        <v>2</v>
      </c>
      <c r="V801" s="362" t="str">
        <f>+VLOOKUP(A801,bd_lista!$A$3:$E$590,5,FALSE)</f>
        <v>Gobiernos Autonomos Municipales</v>
      </c>
      <c r="W801" s="362"/>
      <c r="X801" s="254">
        <f>+VLOOKUP(A801,[2]Sheet1!$A$13:$D$744,4,FALSE)</f>
        <v>0</v>
      </c>
      <c r="Y801" s="254" t="e">
        <f>+VLOOKUP(X801,bd_lista!$A$3:$C$590,3,FALSE)</f>
        <v>#N/A</v>
      </c>
      <c r="Z801" s="314"/>
      <c r="AA801" s="315"/>
    </row>
    <row r="802" spans="1:27" customFormat="1" ht="15" hidden="1" customHeight="1">
      <c r="A802" s="32">
        <v>1512</v>
      </c>
      <c r="B802" s="306">
        <f>+A802</f>
        <v>1512</v>
      </c>
      <c r="C802" s="259" t="str">
        <f>+VLOOKUP(A802,bd_lista!$A$3:$C$590,3,FALSE)</f>
        <v>Gobierno Autónomo Municipal de Ravelo</v>
      </c>
      <c r="D802" s="361" t="str">
        <f>+C802</f>
        <v>Gobierno Autónomo Municipal de Ravelo</v>
      </c>
      <c r="E802" s="254" t="s">
        <v>1313</v>
      </c>
      <c r="F802" s="255">
        <f ca="1">+IFERROR(INDEX('Hoja de Trabajo para listado'!$A$155:$Z$1048576,MATCH($A802,'Hoja de Trabajo para listado'!$A$155:$A$1048576,0),MATCH((CUADRO!F$5&amp;$E802),'Hoja de Trabajo para listado'!$A$151:$Z$151,0)),0)+IFERROR(INDEX('Hoja de Trabajo para listado'!$AB$155:$BA$1048576,MATCH($A802,'Hoja de Trabajo para listado'!$AB$155:$AB$1048576,0),MATCH((CUADRO!F$5&amp;$E802),'Hoja de Trabajo para listado'!$AB$151:$BA$151,0)),0)+IFERROR(INDEX('Hoja de Trabajo para listado'!$BC$155:$CB$1048576,MATCH($A802,'Hoja de Trabajo para listado'!$BC$155:$BC$1048576,0),MATCH((CUADRO!F$5&amp;$E802),'Hoja de Trabajo para listado'!$BC$151:$CB$151,0)),0)+IFERROR(INDEX('Hoja de Trabajo para listado'!$DE$153:$DG$274,MATCH($A802,'Hoja de Trabajo para listado'!$DE$153:$DE$1048576,0),MATCH((CUADRO!F$5&amp;$E802),'Hoja de Trabajo para listado'!$DE$151:$DG$151,0)),0)+IFERROR(INDEX('Hoja de Trabajo para listado'!$CD$155:$DC$1048576,MATCH($A802,'Hoja de Trabajo para listado'!$CD$155:$CD$1048576,0),MATCH((CUADRO!F$5&amp;$E802),'Hoja de Trabajo para listado'!$CD$151:$DC$151,0)),0)</f>
        <v>0</v>
      </c>
      <c r="G802" s="255">
        <f ca="1">+IFERROR(INDEX('Hoja de Trabajo para listado'!$A$155:$Z$1048576,MATCH($A802,'Hoja de Trabajo para listado'!$A$155:$A$1048576,0),MATCH((CUADRO!G$5&amp;$E802),'Hoja de Trabajo para listado'!$A$151:$Z$151,0)),0)+IFERROR(INDEX('Hoja de Trabajo para listado'!$AB$155:$BA$1048576,MATCH($A802,'Hoja de Trabajo para listado'!$AB$155:$AB$1048576,0),MATCH((CUADRO!G$5&amp;$E802),'Hoja de Trabajo para listado'!$AB$151:$BA$151,0)),0)+IFERROR(INDEX('Hoja de Trabajo para listado'!$BC$155:$CB$1048576,MATCH($A802,'Hoja de Trabajo para listado'!$BC$155:$BC$1048576,0),MATCH((CUADRO!G$5&amp;$E802),'Hoja de Trabajo para listado'!$BC$151:$CB$151,0)),0)+IFERROR(INDEX('Hoja de Trabajo para listado'!$DE$153:$DG$274,MATCH($A802,'Hoja de Trabajo para listado'!$DE$153:$DE$1048576,0),MATCH((CUADRO!G$5&amp;$E802),'Hoja de Trabajo para listado'!$DE$151:$DG$151,0)),0)+IFERROR(INDEX('Hoja de Trabajo para listado'!$CD$155:$DC$1048576,MATCH($A802,'Hoja de Trabajo para listado'!$CD$155:$CD$1048576,0),MATCH((CUADRO!G$5&amp;$E802),'Hoja de Trabajo para listado'!$CD$151:$DC$151,0)),0)</f>
        <v>0</v>
      </c>
      <c r="H802" s="255">
        <f ca="1">+IFERROR(INDEX('Hoja de Trabajo para listado'!$A$155:$Z$1048576,MATCH($A802,'Hoja de Trabajo para listado'!$A$155:$A$1048576,0),MATCH((CUADRO!H$5&amp;$E802),'Hoja de Trabajo para listado'!$A$151:$Z$151,0)),0)+IFERROR(INDEX('Hoja de Trabajo para listado'!$AB$155:$BA$1048576,MATCH($A802,'Hoja de Trabajo para listado'!$AB$155:$AB$1048576,0),MATCH((CUADRO!H$5&amp;$E802),'Hoja de Trabajo para listado'!$AB$151:$BA$151,0)),0)+IFERROR(INDEX('Hoja de Trabajo para listado'!$BC$155:$CB$1048576,MATCH($A802,'Hoja de Trabajo para listado'!$BC$155:$BC$1048576,0),MATCH((CUADRO!H$5&amp;$E802),'Hoja de Trabajo para listado'!$BC$151:$CB$151,0)),0)+IFERROR(INDEX('Hoja de Trabajo para listado'!$DE$153:$DG$274,MATCH($A802,'Hoja de Trabajo para listado'!$DE$153:$DE$1048576,0),MATCH((CUADRO!H$5&amp;$E802),'Hoja de Trabajo para listado'!$DE$151:$DG$151,0)),0)+IFERROR(INDEX('Hoja de Trabajo para listado'!$CD$155:$DC$1048576,MATCH($A802,'Hoja de Trabajo para listado'!$CD$155:$CD$1048576,0),MATCH((CUADRO!H$5&amp;$E802),'Hoja de Trabajo para listado'!$CD$151:$DC$151,0)),0)</f>
        <v>0</v>
      </c>
      <c r="I802" s="255">
        <f ca="1">+IFERROR(INDEX('Hoja de Trabajo para listado'!$A$155:$Z$1048576,MATCH($A802,'Hoja de Trabajo para listado'!$A$155:$A$1048576,0),MATCH((CUADRO!I$5&amp;$E802),'Hoja de Trabajo para listado'!$A$151:$Z$151,0)),0)+IFERROR(INDEX('Hoja de Trabajo para listado'!$AB$155:$BA$1048576,MATCH($A802,'Hoja de Trabajo para listado'!$AB$155:$AB$1048576,0),MATCH((CUADRO!I$5&amp;$E802),'Hoja de Trabajo para listado'!$AB$151:$BA$151,0)),0)+IFERROR(INDEX('Hoja de Trabajo para listado'!$BC$155:$CB$1048576,MATCH($A802,'Hoja de Trabajo para listado'!$BC$155:$BC$1048576,0),MATCH((CUADRO!I$5&amp;$E802),'Hoja de Trabajo para listado'!$BC$151:$CB$151,0)),0)+IFERROR(INDEX('Hoja de Trabajo para listado'!$DE$153:$DG$274,MATCH($A802,'Hoja de Trabajo para listado'!$DE$153:$DE$1048576,0),MATCH((CUADRO!I$5&amp;$E802),'Hoja de Trabajo para listado'!$DE$151:$DG$151,0)),0)+IFERROR(INDEX('Hoja de Trabajo para listado'!$CD$155:$DC$1048576,MATCH($A802,'Hoja de Trabajo para listado'!$CD$155:$CD$1048576,0),MATCH((CUADRO!I$5&amp;$E802),'Hoja de Trabajo para listado'!$CD$151:$DC$151,0)),0)</f>
        <v>0</v>
      </c>
      <c r="J802" s="255">
        <f ca="1">+IFERROR(INDEX('Hoja de Trabajo para listado'!$A$155:$Z$1048576,MATCH($A802,'Hoja de Trabajo para listado'!$A$155:$A$1048576,0),MATCH((CUADRO!J$5&amp;$E802),'Hoja de Trabajo para listado'!$A$151:$Z$151,0)),0)+IFERROR(INDEX('Hoja de Trabajo para listado'!$AB$155:$BA$1048576,MATCH($A802,'Hoja de Trabajo para listado'!$AB$155:$AB$1048576,0),MATCH((CUADRO!J$5&amp;$E802),'Hoja de Trabajo para listado'!$AB$151:$BA$151,0)),0)+IFERROR(INDEX('Hoja de Trabajo para listado'!$BC$155:$CB$1048576,MATCH($A802,'Hoja de Trabajo para listado'!$BC$155:$BC$1048576,0),MATCH((CUADRO!J$5&amp;$E802),'Hoja de Trabajo para listado'!$BC$151:$CB$151,0)),0)+IFERROR(INDEX('Hoja de Trabajo para listado'!$DE$153:$DG$274,MATCH($A802,'Hoja de Trabajo para listado'!$DE$153:$DE$1048576,0),MATCH((CUADRO!J$5&amp;$E802),'Hoja de Trabajo para listado'!$DE$151:$DG$151,0)),0)+IFERROR(INDEX('Hoja de Trabajo para listado'!$CD$155:$DC$1048576,MATCH($A802,'Hoja de Trabajo para listado'!$CD$155:$CD$1048576,0),MATCH((CUADRO!J$5&amp;$E802),'Hoja de Trabajo para listado'!$CD$151:$DC$151,0)),0)</f>
        <v>0</v>
      </c>
      <c r="K802" s="255">
        <f ca="1">+IFERROR(INDEX('Hoja de Trabajo para listado'!$A$155:$Z$1048576,MATCH($A802,'Hoja de Trabajo para listado'!$A$155:$A$1048576,0),MATCH((CUADRO!K$5&amp;$E802),'Hoja de Trabajo para listado'!$A$151:$Z$151,0)),0)+IFERROR(INDEX('Hoja de Trabajo para listado'!$AB$155:$BA$1048576,MATCH($A802,'Hoja de Trabajo para listado'!$AB$155:$AB$1048576,0),MATCH((CUADRO!K$5&amp;$E802),'Hoja de Trabajo para listado'!$AB$151:$BA$151,0)),0)+IFERROR(INDEX('Hoja de Trabajo para listado'!$BC$155:$CB$1048576,MATCH($A802,'Hoja de Trabajo para listado'!$BC$155:$BC$1048576,0),MATCH((CUADRO!K$5&amp;$E802),'Hoja de Trabajo para listado'!$BC$151:$CB$151,0)),0)+IFERROR(INDEX('Hoja de Trabajo para listado'!$DE$153:$DG$274,MATCH($A802,'Hoja de Trabajo para listado'!$DE$153:$DE$1048576,0),MATCH((CUADRO!K$5&amp;$E802),'Hoja de Trabajo para listado'!$DE$151:$DG$151,0)),0)+IFERROR(INDEX('Hoja de Trabajo para listado'!$CD$155:$DC$1048576,MATCH($A802,'Hoja de Trabajo para listado'!$CD$155:$CD$1048576,0),MATCH((CUADRO!K$5&amp;$E802),'Hoja de Trabajo para listado'!$CD$151:$DC$151,0)),0)</f>
        <v>0</v>
      </c>
      <c r="L802" s="255">
        <f ca="1">+IFERROR(INDEX('Hoja de Trabajo para listado'!$A$155:$Z$1048576,MATCH($A802,'Hoja de Trabajo para listado'!$A$155:$A$1048576,0),MATCH((CUADRO!L$5&amp;$E802),'Hoja de Trabajo para listado'!$A$151:$Z$151,0)),0)+IFERROR(INDEX('Hoja de Trabajo para listado'!$AB$155:$BA$1048576,MATCH($A802,'Hoja de Trabajo para listado'!$AB$155:$AB$1048576,0),MATCH((CUADRO!L$5&amp;$E802),'Hoja de Trabajo para listado'!$AB$151:$BA$151,0)),0)+IFERROR(INDEX('Hoja de Trabajo para listado'!$BC$155:$CB$1048576,MATCH($A802,'Hoja de Trabajo para listado'!$BC$155:$BC$1048576,0),MATCH((CUADRO!L$5&amp;$E802),'Hoja de Trabajo para listado'!$BC$151:$CB$151,0)),0)+IFERROR(INDEX('Hoja de Trabajo para listado'!$DE$153:$DG$274,MATCH($A802,'Hoja de Trabajo para listado'!$DE$153:$DE$1048576,0),MATCH((CUADRO!L$5&amp;$E802),'Hoja de Trabajo para listado'!$DE$151:$DG$151,0)),0)+IFERROR(INDEX('Hoja de Trabajo para listado'!$CD$155:$DC$1048576,MATCH($A802,'Hoja de Trabajo para listado'!$CD$155:$CD$1048576,0),MATCH((CUADRO!L$5&amp;$E802),'Hoja de Trabajo para listado'!$CD$151:$DC$151,0)),0)</f>
        <v>0</v>
      </c>
      <c r="M802" s="255">
        <f ca="1">+IFERROR(INDEX('Hoja de Trabajo para listado'!$A$155:$Z$1048576,MATCH($A802,'Hoja de Trabajo para listado'!$A$155:$A$1048576,0),MATCH((CUADRO!M$5&amp;$E802),'Hoja de Trabajo para listado'!$A$151:$Z$151,0)),0)+IFERROR(INDEX('Hoja de Trabajo para listado'!$AB$155:$BA$1048576,MATCH($A802,'Hoja de Trabajo para listado'!$AB$155:$AB$1048576,0),MATCH((CUADRO!M$5&amp;$E802),'Hoja de Trabajo para listado'!$AB$151:$BA$151,0)),0)+IFERROR(INDEX('Hoja de Trabajo para listado'!$BC$155:$CB$1048576,MATCH($A802,'Hoja de Trabajo para listado'!$BC$155:$BC$1048576,0),MATCH((CUADRO!M$5&amp;$E802),'Hoja de Trabajo para listado'!$BC$151:$CB$151,0)),0)+IFERROR(INDEX('Hoja de Trabajo para listado'!$DE$153:$DG$274,MATCH($A802,'Hoja de Trabajo para listado'!$DE$153:$DE$1048576,0),MATCH((CUADRO!M$5&amp;$E802),'Hoja de Trabajo para listado'!$DE$151:$DG$151,0)),0)+IFERROR(INDEX('Hoja de Trabajo para listado'!$CD$155:$DC$1048576,MATCH($A802,'Hoja de Trabajo para listado'!$CD$155:$CD$1048576,0),MATCH((CUADRO!M$5&amp;$E802),'Hoja de Trabajo para listado'!$CD$151:$DC$151,0)),0)</f>
        <v>0</v>
      </c>
      <c r="N802" s="255">
        <f ca="1">+IFERROR(INDEX('Hoja de Trabajo para listado'!$A$155:$Z$1048576,MATCH($A802,'Hoja de Trabajo para listado'!$A$155:$A$1048576,0),MATCH((CUADRO!N$5&amp;$E802),'Hoja de Trabajo para listado'!$A$151:$Z$151,0)),0)+IFERROR(INDEX('Hoja de Trabajo para listado'!$AB$155:$BA$1048576,MATCH($A802,'Hoja de Trabajo para listado'!$AB$155:$AB$1048576,0),MATCH((CUADRO!N$5&amp;$E802),'Hoja de Trabajo para listado'!$AB$151:$BA$151,0)),0)+IFERROR(INDEX('Hoja de Trabajo para listado'!$BC$155:$CB$1048576,MATCH($A802,'Hoja de Trabajo para listado'!$BC$155:$BC$1048576,0),MATCH((CUADRO!N$5&amp;$E802),'Hoja de Trabajo para listado'!$BC$151:$CB$151,0)),0)+IFERROR(INDEX('Hoja de Trabajo para listado'!$DE$153:$DG$274,MATCH($A802,'Hoja de Trabajo para listado'!$DE$153:$DE$1048576,0),MATCH((CUADRO!N$5&amp;$E802),'Hoja de Trabajo para listado'!$DE$151:$DG$151,0)),0)+IFERROR(INDEX('Hoja de Trabajo para listado'!$CD$155:$DC$1048576,MATCH($A802,'Hoja de Trabajo para listado'!$CD$155:$CD$1048576,0),MATCH((CUADRO!N$5&amp;$E802),'Hoja de Trabajo para listado'!$CD$151:$DC$151,0)),0)</f>
        <v>0</v>
      </c>
      <c r="O802" s="255">
        <f ca="1">+IFERROR(INDEX('Hoja de Trabajo para listado'!$A$155:$Z$1048576,MATCH($A802,'Hoja de Trabajo para listado'!$A$155:$A$1048576,0),MATCH((CUADRO!O$5&amp;$E802),'Hoja de Trabajo para listado'!$A$151:$Z$151,0)),0)+IFERROR(INDEX('Hoja de Trabajo para listado'!$AB$155:$BA$1048576,MATCH($A802,'Hoja de Trabajo para listado'!$AB$155:$AB$1048576,0),MATCH((CUADRO!O$5&amp;$E802),'Hoja de Trabajo para listado'!$AB$151:$BA$151,0)),0)+IFERROR(INDEX('Hoja de Trabajo para listado'!$BC$155:$CB$1048576,MATCH($A802,'Hoja de Trabajo para listado'!$BC$155:$BC$1048576,0),MATCH((CUADRO!O$5&amp;$E802),'Hoja de Trabajo para listado'!$BC$151:$CB$151,0)),0)+IFERROR(INDEX('Hoja de Trabajo para listado'!$DE$153:$DG$274,MATCH($A802,'Hoja de Trabajo para listado'!$DE$153:$DE$1048576,0),MATCH((CUADRO!O$5&amp;$E802),'Hoja de Trabajo para listado'!$DE$151:$DG$151,0)),0)+IFERROR(INDEX('Hoja de Trabajo para listado'!$CD$155:$DC$1048576,MATCH($A802,'Hoja de Trabajo para listado'!$CD$155:$CD$1048576,0),MATCH((CUADRO!O$5&amp;$E802),'Hoja de Trabajo para listado'!$CD$151:$DC$151,0)),0)</f>
        <v>0</v>
      </c>
      <c r="P802" s="255">
        <f ca="1">+IFERROR(INDEX('Hoja de Trabajo para listado'!$A$155:$Z$1048576,MATCH($A802,'Hoja de Trabajo para listado'!$A$155:$A$1048576,0),MATCH((CUADRO!P$5&amp;$E802),'Hoja de Trabajo para listado'!$A$151:$Z$151,0)),0)+IFERROR(INDEX('Hoja de Trabajo para listado'!$AB$155:$BA$1048576,MATCH($A802,'Hoja de Trabajo para listado'!$AB$155:$AB$1048576,0),MATCH((CUADRO!P$5&amp;$E802),'Hoja de Trabajo para listado'!$AB$151:$BA$151,0)),0)+IFERROR(INDEX('Hoja de Trabajo para listado'!$BC$155:$CB$1048576,MATCH($A802,'Hoja de Trabajo para listado'!$BC$155:$BC$1048576,0),MATCH((CUADRO!P$5&amp;$E802),'Hoja de Trabajo para listado'!$BC$151:$CB$151,0)),0)+IFERROR(INDEX('Hoja de Trabajo para listado'!$DE$153:$DG$274,MATCH($A802,'Hoja de Trabajo para listado'!$DE$153:$DE$1048576,0),MATCH((CUADRO!P$5&amp;$E802),'Hoja de Trabajo para listado'!$DE$151:$DG$151,0)),0)+IFERROR(INDEX('Hoja de Trabajo para listado'!$CD$155:$DC$1048576,MATCH($A802,'Hoja de Trabajo para listado'!$CD$155:$CD$1048576,0),MATCH((CUADRO!P$5&amp;$E802),'Hoja de Trabajo para listado'!$CD$151:$DC$151,0)),0)</f>
        <v>0</v>
      </c>
      <c r="Q802" s="255">
        <f ca="1">+IFERROR(INDEX('Hoja de Trabajo para listado'!$A$155:$Z$1048576,MATCH($A802,'Hoja de Trabajo para listado'!$A$155:$A$1048576,0),MATCH((CUADRO!Q$5&amp;$E802),'Hoja de Trabajo para listado'!$A$151:$Z$151,0)),0)+IFERROR(INDEX('Hoja de Trabajo para listado'!$AB$155:$BA$1048576,MATCH($A802,'Hoja de Trabajo para listado'!$AB$155:$AB$1048576,0),MATCH((CUADRO!Q$5&amp;$E802),'Hoja de Trabajo para listado'!$AB$151:$BA$151,0)),0)+IFERROR(INDEX('Hoja de Trabajo para listado'!$BC$155:$CB$1048576,MATCH($A802,'Hoja de Trabajo para listado'!$BC$155:$BC$1048576,0),MATCH((CUADRO!Q$5&amp;$E802),'Hoja de Trabajo para listado'!$BC$151:$CB$151,0)),0)+IFERROR(INDEX('Hoja de Trabajo para listado'!$DE$153:$DG$274,MATCH($A802,'Hoja de Trabajo para listado'!$DE$153:$DE$1048576,0),MATCH((CUADRO!Q$5&amp;$E802),'Hoja de Trabajo para listado'!$DE$151:$DG$151,0)),0)+IFERROR(INDEX('Hoja de Trabajo para listado'!$CD$155:$DC$1048576,MATCH($A802,'Hoja de Trabajo para listado'!$CD$155:$CD$1048576,0),MATCH((CUADRO!Q$5&amp;$E802),'Hoja de Trabajo para listado'!$CD$151:$DC$151,0)),0)</f>
        <v>0</v>
      </c>
      <c r="R802" s="255">
        <f t="shared" ca="1" si="24"/>
        <v>0</v>
      </c>
      <c r="S802" s="262"/>
      <c r="T802" s="255">
        <f ca="1">+T803</f>
        <v>0</v>
      </c>
      <c r="U802" s="254">
        <f t="shared" si="25"/>
        <v>1</v>
      </c>
      <c r="V802" s="362" t="str">
        <f>+VLOOKUP(A802,bd_lista!$A$3:$E$590,5,FALSE)</f>
        <v>Gobiernos Autonomos Municipales</v>
      </c>
      <c r="W802" s="361" t="str">
        <f>+V802</f>
        <v>Gobiernos Autonomos Municipales</v>
      </c>
      <c r="X802" s="254">
        <f>+VLOOKUP(A802,[2]Sheet1!$A$13:$D$744,4,FALSE)</f>
        <v>0</v>
      </c>
      <c r="Y802" s="254" t="e">
        <f>+VLOOKUP(X802,bd_lista!$A$3:$C$590,3,FALSE)</f>
        <v>#N/A</v>
      </c>
      <c r="Z802" s="316">
        <f>+X802</f>
        <v>0</v>
      </c>
      <c r="AA802" s="317" t="e">
        <f>+Y802</f>
        <v>#N/A</v>
      </c>
    </row>
    <row r="803" spans="1:27" customFormat="1" ht="15" hidden="1" customHeight="1">
      <c r="A803" s="32">
        <v>1512</v>
      </c>
      <c r="B803" s="307"/>
      <c r="C803" s="259" t="str">
        <f>+VLOOKUP(A803,bd_lista!$A$3:$C$590,3,FALSE)</f>
        <v>Gobierno Autónomo Municipal de Ravelo</v>
      </c>
      <c r="D803" s="362"/>
      <c r="E803" s="256" t="s">
        <v>1314</v>
      </c>
      <c r="F803" s="255">
        <f ca="1">+IFERROR(INDEX('Hoja de Trabajo para listado'!$A$155:$Z$1048576,MATCH($A803,'Hoja de Trabajo para listado'!$A$155:$A$1048576,0),MATCH((CUADRO!F$5&amp;$E803),'Hoja de Trabajo para listado'!$A$151:$Z$151,0)),0)+IFERROR(INDEX('Hoja de Trabajo para listado'!$AB$155:$BA$1048576,MATCH($A803,'Hoja de Trabajo para listado'!$AB$155:$AB$1048576,0),MATCH((CUADRO!F$5&amp;$E803),'Hoja de Trabajo para listado'!$AB$151:$BA$151,0)),0)+IFERROR(INDEX('Hoja de Trabajo para listado'!$BC$155:$CB$1048576,MATCH($A803,'Hoja de Trabajo para listado'!$BC$155:$BC$1048576,0),MATCH((CUADRO!F$5&amp;$E803),'Hoja de Trabajo para listado'!$BC$151:$CB$151,0)),0)+IFERROR(INDEX('Hoja de Trabajo para listado'!$DE$153:$DG$274,MATCH($A803,'Hoja de Trabajo para listado'!$DE$153:$DE$1048576,0),MATCH((CUADRO!F$5&amp;$E803),'Hoja de Trabajo para listado'!$DE$151:$DG$151,0)),0)+IFERROR(INDEX('Hoja de Trabajo para listado'!$CD$155:$DC$1048576,MATCH($A803,'Hoja de Trabajo para listado'!$CD$155:$CD$1048576,0),MATCH((CUADRO!F$5&amp;$E803),'Hoja de Trabajo para listado'!$CD$151:$DC$151,0)),0)</f>
        <v>0</v>
      </c>
      <c r="G803" s="255">
        <f ca="1">+IFERROR(INDEX('Hoja de Trabajo para listado'!$A$155:$Z$1048576,MATCH($A803,'Hoja de Trabajo para listado'!$A$155:$A$1048576,0),MATCH((CUADRO!G$5&amp;$E803),'Hoja de Trabajo para listado'!$A$151:$Z$151,0)),0)+IFERROR(INDEX('Hoja de Trabajo para listado'!$AB$155:$BA$1048576,MATCH($A803,'Hoja de Trabajo para listado'!$AB$155:$AB$1048576,0),MATCH((CUADRO!G$5&amp;$E803),'Hoja de Trabajo para listado'!$AB$151:$BA$151,0)),0)+IFERROR(INDEX('Hoja de Trabajo para listado'!$BC$155:$CB$1048576,MATCH($A803,'Hoja de Trabajo para listado'!$BC$155:$BC$1048576,0),MATCH((CUADRO!G$5&amp;$E803),'Hoja de Trabajo para listado'!$BC$151:$CB$151,0)),0)+IFERROR(INDEX('Hoja de Trabajo para listado'!$DE$153:$DG$274,MATCH($A803,'Hoja de Trabajo para listado'!$DE$153:$DE$1048576,0),MATCH((CUADRO!G$5&amp;$E803),'Hoja de Trabajo para listado'!$DE$151:$DG$151,0)),0)+IFERROR(INDEX('Hoja de Trabajo para listado'!$CD$155:$DC$1048576,MATCH($A803,'Hoja de Trabajo para listado'!$CD$155:$CD$1048576,0),MATCH((CUADRO!G$5&amp;$E803),'Hoja de Trabajo para listado'!$CD$151:$DC$151,0)),0)</f>
        <v>0</v>
      </c>
      <c r="H803" s="255">
        <f ca="1">+IFERROR(INDEX('Hoja de Trabajo para listado'!$A$155:$Z$1048576,MATCH($A803,'Hoja de Trabajo para listado'!$A$155:$A$1048576,0),MATCH((CUADRO!H$5&amp;$E803),'Hoja de Trabajo para listado'!$A$151:$Z$151,0)),0)+IFERROR(INDEX('Hoja de Trabajo para listado'!$AB$155:$BA$1048576,MATCH($A803,'Hoja de Trabajo para listado'!$AB$155:$AB$1048576,0),MATCH((CUADRO!H$5&amp;$E803),'Hoja de Trabajo para listado'!$AB$151:$BA$151,0)),0)+IFERROR(INDEX('Hoja de Trabajo para listado'!$BC$155:$CB$1048576,MATCH($A803,'Hoja de Trabajo para listado'!$BC$155:$BC$1048576,0),MATCH((CUADRO!H$5&amp;$E803),'Hoja de Trabajo para listado'!$BC$151:$CB$151,0)),0)+IFERROR(INDEX('Hoja de Trabajo para listado'!$DE$153:$DG$274,MATCH($A803,'Hoja de Trabajo para listado'!$DE$153:$DE$1048576,0),MATCH((CUADRO!H$5&amp;$E803),'Hoja de Trabajo para listado'!$DE$151:$DG$151,0)),0)+IFERROR(INDEX('Hoja de Trabajo para listado'!$CD$155:$DC$1048576,MATCH($A803,'Hoja de Trabajo para listado'!$CD$155:$CD$1048576,0),MATCH((CUADRO!H$5&amp;$E803),'Hoja de Trabajo para listado'!$CD$151:$DC$151,0)),0)</f>
        <v>0</v>
      </c>
      <c r="I803" s="255">
        <f ca="1">+IFERROR(INDEX('Hoja de Trabajo para listado'!$A$155:$Z$1048576,MATCH($A803,'Hoja de Trabajo para listado'!$A$155:$A$1048576,0),MATCH((CUADRO!I$5&amp;$E803),'Hoja de Trabajo para listado'!$A$151:$Z$151,0)),0)+IFERROR(INDEX('Hoja de Trabajo para listado'!$AB$155:$BA$1048576,MATCH($A803,'Hoja de Trabajo para listado'!$AB$155:$AB$1048576,0),MATCH((CUADRO!I$5&amp;$E803),'Hoja de Trabajo para listado'!$AB$151:$BA$151,0)),0)+IFERROR(INDEX('Hoja de Trabajo para listado'!$BC$155:$CB$1048576,MATCH($A803,'Hoja de Trabajo para listado'!$BC$155:$BC$1048576,0),MATCH((CUADRO!I$5&amp;$E803),'Hoja de Trabajo para listado'!$BC$151:$CB$151,0)),0)+IFERROR(INDEX('Hoja de Trabajo para listado'!$DE$153:$DG$274,MATCH($A803,'Hoja de Trabajo para listado'!$DE$153:$DE$1048576,0),MATCH((CUADRO!I$5&amp;$E803),'Hoja de Trabajo para listado'!$DE$151:$DG$151,0)),0)+IFERROR(INDEX('Hoja de Trabajo para listado'!$CD$155:$DC$1048576,MATCH($A803,'Hoja de Trabajo para listado'!$CD$155:$CD$1048576,0),MATCH((CUADRO!I$5&amp;$E803),'Hoja de Trabajo para listado'!$CD$151:$DC$151,0)),0)</f>
        <v>0</v>
      </c>
      <c r="J803" s="255">
        <f ca="1">+IFERROR(INDEX('Hoja de Trabajo para listado'!$A$155:$Z$1048576,MATCH($A803,'Hoja de Trabajo para listado'!$A$155:$A$1048576,0),MATCH((CUADRO!J$5&amp;$E803),'Hoja de Trabajo para listado'!$A$151:$Z$151,0)),0)+IFERROR(INDEX('Hoja de Trabajo para listado'!$AB$155:$BA$1048576,MATCH($A803,'Hoja de Trabajo para listado'!$AB$155:$AB$1048576,0),MATCH((CUADRO!J$5&amp;$E803),'Hoja de Trabajo para listado'!$AB$151:$BA$151,0)),0)+IFERROR(INDEX('Hoja de Trabajo para listado'!$BC$155:$CB$1048576,MATCH($A803,'Hoja de Trabajo para listado'!$BC$155:$BC$1048576,0),MATCH((CUADRO!J$5&amp;$E803),'Hoja de Trabajo para listado'!$BC$151:$CB$151,0)),0)+IFERROR(INDEX('Hoja de Trabajo para listado'!$DE$153:$DG$274,MATCH($A803,'Hoja de Trabajo para listado'!$DE$153:$DE$1048576,0),MATCH((CUADRO!J$5&amp;$E803),'Hoja de Trabajo para listado'!$DE$151:$DG$151,0)),0)+IFERROR(INDEX('Hoja de Trabajo para listado'!$CD$155:$DC$1048576,MATCH($A803,'Hoja de Trabajo para listado'!$CD$155:$CD$1048576,0),MATCH((CUADRO!J$5&amp;$E803),'Hoja de Trabajo para listado'!$CD$151:$DC$151,0)),0)</f>
        <v>0</v>
      </c>
      <c r="K803" s="255">
        <f ca="1">+IFERROR(INDEX('Hoja de Trabajo para listado'!$A$155:$Z$1048576,MATCH($A803,'Hoja de Trabajo para listado'!$A$155:$A$1048576,0),MATCH((CUADRO!K$5&amp;$E803),'Hoja de Trabajo para listado'!$A$151:$Z$151,0)),0)+IFERROR(INDEX('Hoja de Trabajo para listado'!$AB$155:$BA$1048576,MATCH($A803,'Hoja de Trabajo para listado'!$AB$155:$AB$1048576,0),MATCH((CUADRO!K$5&amp;$E803),'Hoja de Trabajo para listado'!$AB$151:$BA$151,0)),0)+IFERROR(INDEX('Hoja de Trabajo para listado'!$BC$155:$CB$1048576,MATCH($A803,'Hoja de Trabajo para listado'!$BC$155:$BC$1048576,0),MATCH((CUADRO!K$5&amp;$E803),'Hoja de Trabajo para listado'!$BC$151:$CB$151,0)),0)+IFERROR(INDEX('Hoja de Trabajo para listado'!$DE$153:$DG$274,MATCH($A803,'Hoja de Trabajo para listado'!$DE$153:$DE$1048576,0),MATCH((CUADRO!K$5&amp;$E803),'Hoja de Trabajo para listado'!$DE$151:$DG$151,0)),0)+IFERROR(INDEX('Hoja de Trabajo para listado'!$CD$155:$DC$1048576,MATCH($A803,'Hoja de Trabajo para listado'!$CD$155:$CD$1048576,0),MATCH((CUADRO!K$5&amp;$E803),'Hoja de Trabajo para listado'!$CD$151:$DC$151,0)),0)</f>
        <v>0</v>
      </c>
      <c r="L803" s="255">
        <f ca="1">+IFERROR(INDEX('Hoja de Trabajo para listado'!$A$155:$Z$1048576,MATCH($A803,'Hoja de Trabajo para listado'!$A$155:$A$1048576,0),MATCH((CUADRO!L$5&amp;$E803),'Hoja de Trabajo para listado'!$A$151:$Z$151,0)),0)+IFERROR(INDEX('Hoja de Trabajo para listado'!$AB$155:$BA$1048576,MATCH($A803,'Hoja de Trabajo para listado'!$AB$155:$AB$1048576,0),MATCH((CUADRO!L$5&amp;$E803),'Hoja de Trabajo para listado'!$AB$151:$BA$151,0)),0)+IFERROR(INDEX('Hoja de Trabajo para listado'!$BC$155:$CB$1048576,MATCH($A803,'Hoja de Trabajo para listado'!$BC$155:$BC$1048576,0),MATCH((CUADRO!L$5&amp;$E803),'Hoja de Trabajo para listado'!$BC$151:$CB$151,0)),0)+IFERROR(INDEX('Hoja de Trabajo para listado'!$DE$153:$DG$274,MATCH($A803,'Hoja de Trabajo para listado'!$DE$153:$DE$1048576,0),MATCH((CUADRO!L$5&amp;$E803),'Hoja de Trabajo para listado'!$DE$151:$DG$151,0)),0)+IFERROR(INDEX('Hoja de Trabajo para listado'!$CD$155:$DC$1048576,MATCH($A803,'Hoja de Trabajo para listado'!$CD$155:$CD$1048576,0),MATCH((CUADRO!L$5&amp;$E803),'Hoja de Trabajo para listado'!$CD$151:$DC$151,0)),0)</f>
        <v>0</v>
      </c>
      <c r="M803" s="255">
        <f ca="1">+IFERROR(INDEX('Hoja de Trabajo para listado'!$A$155:$Z$1048576,MATCH($A803,'Hoja de Trabajo para listado'!$A$155:$A$1048576,0),MATCH((CUADRO!M$5&amp;$E803),'Hoja de Trabajo para listado'!$A$151:$Z$151,0)),0)+IFERROR(INDEX('Hoja de Trabajo para listado'!$AB$155:$BA$1048576,MATCH($A803,'Hoja de Trabajo para listado'!$AB$155:$AB$1048576,0),MATCH((CUADRO!M$5&amp;$E803),'Hoja de Trabajo para listado'!$AB$151:$BA$151,0)),0)+IFERROR(INDEX('Hoja de Trabajo para listado'!$BC$155:$CB$1048576,MATCH($A803,'Hoja de Trabajo para listado'!$BC$155:$BC$1048576,0),MATCH((CUADRO!M$5&amp;$E803),'Hoja de Trabajo para listado'!$BC$151:$CB$151,0)),0)+IFERROR(INDEX('Hoja de Trabajo para listado'!$DE$153:$DG$274,MATCH($A803,'Hoja de Trabajo para listado'!$DE$153:$DE$1048576,0),MATCH((CUADRO!M$5&amp;$E803),'Hoja de Trabajo para listado'!$DE$151:$DG$151,0)),0)+IFERROR(INDEX('Hoja de Trabajo para listado'!$CD$155:$DC$1048576,MATCH($A803,'Hoja de Trabajo para listado'!$CD$155:$CD$1048576,0),MATCH((CUADRO!M$5&amp;$E803),'Hoja de Trabajo para listado'!$CD$151:$DC$151,0)),0)</f>
        <v>0</v>
      </c>
      <c r="N803" s="255">
        <f ca="1">+IFERROR(INDEX('Hoja de Trabajo para listado'!$A$155:$Z$1048576,MATCH($A803,'Hoja de Trabajo para listado'!$A$155:$A$1048576,0),MATCH((CUADRO!N$5&amp;$E803),'Hoja de Trabajo para listado'!$A$151:$Z$151,0)),0)+IFERROR(INDEX('Hoja de Trabajo para listado'!$AB$155:$BA$1048576,MATCH($A803,'Hoja de Trabajo para listado'!$AB$155:$AB$1048576,0),MATCH((CUADRO!N$5&amp;$E803),'Hoja de Trabajo para listado'!$AB$151:$BA$151,0)),0)+IFERROR(INDEX('Hoja de Trabajo para listado'!$BC$155:$CB$1048576,MATCH($A803,'Hoja de Trabajo para listado'!$BC$155:$BC$1048576,0),MATCH((CUADRO!N$5&amp;$E803),'Hoja de Trabajo para listado'!$BC$151:$CB$151,0)),0)+IFERROR(INDEX('Hoja de Trabajo para listado'!$DE$153:$DG$274,MATCH($A803,'Hoja de Trabajo para listado'!$DE$153:$DE$1048576,0),MATCH((CUADRO!N$5&amp;$E803),'Hoja de Trabajo para listado'!$DE$151:$DG$151,0)),0)+IFERROR(INDEX('Hoja de Trabajo para listado'!$CD$155:$DC$1048576,MATCH($A803,'Hoja de Trabajo para listado'!$CD$155:$CD$1048576,0),MATCH((CUADRO!N$5&amp;$E803),'Hoja de Trabajo para listado'!$CD$151:$DC$151,0)),0)</f>
        <v>0</v>
      </c>
      <c r="O803" s="255">
        <f ca="1">+IFERROR(INDEX('Hoja de Trabajo para listado'!$A$155:$Z$1048576,MATCH($A803,'Hoja de Trabajo para listado'!$A$155:$A$1048576,0),MATCH((CUADRO!O$5&amp;$E803),'Hoja de Trabajo para listado'!$A$151:$Z$151,0)),0)+IFERROR(INDEX('Hoja de Trabajo para listado'!$AB$155:$BA$1048576,MATCH($A803,'Hoja de Trabajo para listado'!$AB$155:$AB$1048576,0),MATCH((CUADRO!O$5&amp;$E803),'Hoja de Trabajo para listado'!$AB$151:$BA$151,0)),0)+IFERROR(INDEX('Hoja de Trabajo para listado'!$BC$155:$CB$1048576,MATCH($A803,'Hoja de Trabajo para listado'!$BC$155:$BC$1048576,0),MATCH((CUADRO!O$5&amp;$E803),'Hoja de Trabajo para listado'!$BC$151:$CB$151,0)),0)+IFERROR(INDEX('Hoja de Trabajo para listado'!$DE$153:$DG$274,MATCH($A803,'Hoja de Trabajo para listado'!$DE$153:$DE$1048576,0),MATCH((CUADRO!O$5&amp;$E803),'Hoja de Trabajo para listado'!$DE$151:$DG$151,0)),0)+IFERROR(INDEX('Hoja de Trabajo para listado'!$CD$155:$DC$1048576,MATCH($A803,'Hoja de Trabajo para listado'!$CD$155:$CD$1048576,0),MATCH((CUADRO!O$5&amp;$E803),'Hoja de Trabajo para listado'!$CD$151:$DC$151,0)),0)</f>
        <v>0</v>
      </c>
      <c r="P803" s="255">
        <f ca="1">+IFERROR(INDEX('Hoja de Trabajo para listado'!$A$155:$Z$1048576,MATCH($A803,'Hoja de Trabajo para listado'!$A$155:$A$1048576,0),MATCH((CUADRO!P$5&amp;$E803),'Hoja de Trabajo para listado'!$A$151:$Z$151,0)),0)+IFERROR(INDEX('Hoja de Trabajo para listado'!$AB$155:$BA$1048576,MATCH($A803,'Hoja de Trabajo para listado'!$AB$155:$AB$1048576,0),MATCH((CUADRO!P$5&amp;$E803),'Hoja de Trabajo para listado'!$AB$151:$BA$151,0)),0)+IFERROR(INDEX('Hoja de Trabajo para listado'!$BC$155:$CB$1048576,MATCH($A803,'Hoja de Trabajo para listado'!$BC$155:$BC$1048576,0),MATCH((CUADRO!P$5&amp;$E803),'Hoja de Trabajo para listado'!$BC$151:$CB$151,0)),0)+IFERROR(INDEX('Hoja de Trabajo para listado'!$DE$153:$DG$274,MATCH($A803,'Hoja de Trabajo para listado'!$DE$153:$DE$1048576,0),MATCH((CUADRO!P$5&amp;$E803),'Hoja de Trabajo para listado'!$DE$151:$DG$151,0)),0)+IFERROR(INDEX('Hoja de Trabajo para listado'!$CD$155:$DC$1048576,MATCH($A803,'Hoja de Trabajo para listado'!$CD$155:$CD$1048576,0),MATCH((CUADRO!P$5&amp;$E803),'Hoja de Trabajo para listado'!$CD$151:$DC$151,0)),0)</f>
        <v>0</v>
      </c>
      <c r="Q803" s="255">
        <f ca="1">+IFERROR(INDEX('Hoja de Trabajo para listado'!$A$155:$Z$1048576,MATCH($A803,'Hoja de Trabajo para listado'!$A$155:$A$1048576,0),MATCH((CUADRO!Q$5&amp;$E803),'Hoja de Trabajo para listado'!$A$151:$Z$151,0)),0)+IFERROR(INDEX('Hoja de Trabajo para listado'!$AB$155:$BA$1048576,MATCH($A803,'Hoja de Trabajo para listado'!$AB$155:$AB$1048576,0),MATCH((CUADRO!Q$5&amp;$E803),'Hoja de Trabajo para listado'!$AB$151:$BA$151,0)),0)+IFERROR(INDEX('Hoja de Trabajo para listado'!$BC$155:$CB$1048576,MATCH($A803,'Hoja de Trabajo para listado'!$BC$155:$BC$1048576,0),MATCH((CUADRO!Q$5&amp;$E803),'Hoja de Trabajo para listado'!$BC$151:$CB$151,0)),0)+IFERROR(INDEX('Hoja de Trabajo para listado'!$DE$153:$DG$274,MATCH($A803,'Hoja de Trabajo para listado'!$DE$153:$DE$1048576,0),MATCH((CUADRO!Q$5&amp;$E803),'Hoja de Trabajo para listado'!$DE$151:$DG$151,0)),0)+IFERROR(INDEX('Hoja de Trabajo para listado'!$CD$155:$DC$1048576,MATCH($A803,'Hoja de Trabajo para listado'!$CD$155:$CD$1048576,0),MATCH((CUADRO!Q$5&amp;$E803),'Hoja de Trabajo para listado'!$CD$151:$DC$151,0)),0)</f>
        <v>0</v>
      </c>
      <c r="R803" s="255">
        <f t="shared" ca="1" si="24"/>
        <v>0</v>
      </c>
      <c r="S803" s="262">
        <f ca="1">+R802+R803</f>
        <v>0</v>
      </c>
      <c r="T803" s="255">
        <f ca="1">+S803</f>
        <v>0</v>
      </c>
      <c r="U803" s="254">
        <f t="shared" si="25"/>
        <v>2</v>
      </c>
      <c r="V803" s="362" t="str">
        <f>+VLOOKUP(A803,bd_lista!$A$3:$E$590,5,FALSE)</f>
        <v>Gobiernos Autonomos Municipales</v>
      </c>
      <c r="W803" s="362"/>
      <c r="X803" s="254">
        <f>+VLOOKUP(A803,[2]Sheet1!$A$13:$D$744,4,FALSE)</f>
        <v>0</v>
      </c>
      <c r="Y803" s="254" t="e">
        <f>+VLOOKUP(X803,bd_lista!$A$3:$C$590,3,FALSE)</f>
        <v>#N/A</v>
      </c>
      <c r="Z803" s="314"/>
      <c r="AA803" s="315"/>
    </row>
    <row r="804" spans="1:27" customFormat="1" ht="15" hidden="1" customHeight="1">
      <c r="A804" s="32">
        <v>1514</v>
      </c>
      <c r="B804" s="306">
        <f>+A804</f>
        <v>1514</v>
      </c>
      <c r="C804" s="259" t="str">
        <f>+VLOOKUP(A804,bd_lista!$A$3:$C$590,3,FALSE)</f>
        <v>Gobierno Autónomo Municipal de Ocurí</v>
      </c>
      <c r="D804" s="361" t="str">
        <f>+C804</f>
        <v>Gobierno Autónomo Municipal de Ocurí</v>
      </c>
      <c r="E804" s="254" t="s">
        <v>1313</v>
      </c>
      <c r="F804" s="255">
        <f ca="1">+IFERROR(INDEX('Hoja de Trabajo para listado'!$A$155:$Z$1048576,MATCH($A804,'Hoja de Trabajo para listado'!$A$155:$A$1048576,0),MATCH((CUADRO!F$5&amp;$E804),'Hoja de Trabajo para listado'!$A$151:$Z$151,0)),0)+IFERROR(INDEX('Hoja de Trabajo para listado'!$AB$155:$BA$1048576,MATCH($A804,'Hoja de Trabajo para listado'!$AB$155:$AB$1048576,0),MATCH((CUADRO!F$5&amp;$E804),'Hoja de Trabajo para listado'!$AB$151:$BA$151,0)),0)+IFERROR(INDEX('Hoja de Trabajo para listado'!$BC$155:$CB$1048576,MATCH($A804,'Hoja de Trabajo para listado'!$BC$155:$BC$1048576,0),MATCH((CUADRO!F$5&amp;$E804),'Hoja de Trabajo para listado'!$BC$151:$CB$151,0)),0)+IFERROR(INDEX('Hoja de Trabajo para listado'!$DE$153:$DG$274,MATCH($A804,'Hoja de Trabajo para listado'!$DE$153:$DE$1048576,0),MATCH((CUADRO!F$5&amp;$E804),'Hoja de Trabajo para listado'!$DE$151:$DG$151,0)),0)+IFERROR(INDEX('Hoja de Trabajo para listado'!$CD$155:$DC$1048576,MATCH($A804,'Hoja de Trabajo para listado'!$CD$155:$CD$1048576,0),MATCH((CUADRO!F$5&amp;$E804),'Hoja de Trabajo para listado'!$CD$151:$DC$151,0)),0)</f>
        <v>0</v>
      </c>
      <c r="G804" s="255">
        <f ca="1">+IFERROR(INDEX('Hoja de Trabajo para listado'!$A$155:$Z$1048576,MATCH($A804,'Hoja de Trabajo para listado'!$A$155:$A$1048576,0),MATCH((CUADRO!G$5&amp;$E804),'Hoja de Trabajo para listado'!$A$151:$Z$151,0)),0)+IFERROR(INDEX('Hoja de Trabajo para listado'!$AB$155:$BA$1048576,MATCH($A804,'Hoja de Trabajo para listado'!$AB$155:$AB$1048576,0),MATCH((CUADRO!G$5&amp;$E804),'Hoja de Trabajo para listado'!$AB$151:$BA$151,0)),0)+IFERROR(INDEX('Hoja de Trabajo para listado'!$BC$155:$CB$1048576,MATCH($A804,'Hoja de Trabajo para listado'!$BC$155:$BC$1048576,0),MATCH((CUADRO!G$5&amp;$E804),'Hoja de Trabajo para listado'!$BC$151:$CB$151,0)),0)+IFERROR(INDEX('Hoja de Trabajo para listado'!$DE$153:$DG$274,MATCH($A804,'Hoja de Trabajo para listado'!$DE$153:$DE$1048576,0),MATCH((CUADRO!G$5&amp;$E804),'Hoja de Trabajo para listado'!$DE$151:$DG$151,0)),0)+IFERROR(INDEX('Hoja de Trabajo para listado'!$CD$155:$DC$1048576,MATCH($A804,'Hoja de Trabajo para listado'!$CD$155:$CD$1048576,0),MATCH((CUADRO!G$5&amp;$E804),'Hoja de Trabajo para listado'!$CD$151:$DC$151,0)),0)</f>
        <v>0</v>
      </c>
      <c r="H804" s="255">
        <f ca="1">+IFERROR(INDEX('Hoja de Trabajo para listado'!$A$155:$Z$1048576,MATCH($A804,'Hoja de Trabajo para listado'!$A$155:$A$1048576,0),MATCH((CUADRO!H$5&amp;$E804),'Hoja de Trabajo para listado'!$A$151:$Z$151,0)),0)+IFERROR(INDEX('Hoja de Trabajo para listado'!$AB$155:$BA$1048576,MATCH($A804,'Hoja de Trabajo para listado'!$AB$155:$AB$1048576,0),MATCH((CUADRO!H$5&amp;$E804),'Hoja de Trabajo para listado'!$AB$151:$BA$151,0)),0)+IFERROR(INDEX('Hoja de Trabajo para listado'!$BC$155:$CB$1048576,MATCH($A804,'Hoja de Trabajo para listado'!$BC$155:$BC$1048576,0),MATCH((CUADRO!H$5&amp;$E804),'Hoja de Trabajo para listado'!$BC$151:$CB$151,0)),0)+IFERROR(INDEX('Hoja de Trabajo para listado'!$DE$153:$DG$274,MATCH($A804,'Hoja de Trabajo para listado'!$DE$153:$DE$1048576,0),MATCH((CUADRO!H$5&amp;$E804),'Hoja de Trabajo para listado'!$DE$151:$DG$151,0)),0)+IFERROR(INDEX('Hoja de Trabajo para listado'!$CD$155:$DC$1048576,MATCH($A804,'Hoja de Trabajo para listado'!$CD$155:$CD$1048576,0),MATCH((CUADRO!H$5&amp;$E804),'Hoja de Trabajo para listado'!$CD$151:$DC$151,0)),0)</f>
        <v>0</v>
      </c>
      <c r="I804" s="255">
        <f ca="1">+IFERROR(INDEX('Hoja de Trabajo para listado'!$A$155:$Z$1048576,MATCH($A804,'Hoja de Trabajo para listado'!$A$155:$A$1048576,0),MATCH((CUADRO!I$5&amp;$E804),'Hoja de Trabajo para listado'!$A$151:$Z$151,0)),0)+IFERROR(INDEX('Hoja de Trabajo para listado'!$AB$155:$BA$1048576,MATCH($A804,'Hoja de Trabajo para listado'!$AB$155:$AB$1048576,0),MATCH((CUADRO!I$5&amp;$E804),'Hoja de Trabajo para listado'!$AB$151:$BA$151,0)),0)+IFERROR(INDEX('Hoja de Trabajo para listado'!$BC$155:$CB$1048576,MATCH($A804,'Hoja de Trabajo para listado'!$BC$155:$BC$1048576,0),MATCH((CUADRO!I$5&amp;$E804),'Hoja de Trabajo para listado'!$BC$151:$CB$151,0)),0)+IFERROR(INDEX('Hoja de Trabajo para listado'!$DE$153:$DG$274,MATCH($A804,'Hoja de Trabajo para listado'!$DE$153:$DE$1048576,0),MATCH((CUADRO!I$5&amp;$E804),'Hoja de Trabajo para listado'!$DE$151:$DG$151,0)),0)+IFERROR(INDEX('Hoja de Trabajo para listado'!$CD$155:$DC$1048576,MATCH($A804,'Hoja de Trabajo para listado'!$CD$155:$CD$1048576,0),MATCH((CUADRO!I$5&amp;$E804),'Hoja de Trabajo para listado'!$CD$151:$DC$151,0)),0)</f>
        <v>0</v>
      </c>
      <c r="J804" s="255">
        <f ca="1">+IFERROR(INDEX('Hoja de Trabajo para listado'!$A$155:$Z$1048576,MATCH($A804,'Hoja de Trabajo para listado'!$A$155:$A$1048576,0),MATCH((CUADRO!J$5&amp;$E804),'Hoja de Trabajo para listado'!$A$151:$Z$151,0)),0)+IFERROR(INDEX('Hoja de Trabajo para listado'!$AB$155:$BA$1048576,MATCH($A804,'Hoja de Trabajo para listado'!$AB$155:$AB$1048576,0),MATCH((CUADRO!J$5&amp;$E804),'Hoja de Trabajo para listado'!$AB$151:$BA$151,0)),0)+IFERROR(INDEX('Hoja de Trabajo para listado'!$BC$155:$CB$1048576,MATCH($A804,'Hoja de Trabajo para listado'!$BC$155:$BC$1048576,0),MATCH((CUADRO!J$5&amp;$E804),'Hoja de Trabajo para listado'!$BC$151:$CB$151,0)),0)+IFERROR(INDEX('Hoja de Trabajo para listado'!$DE$153:$DG$274,MATCH($A804,'Hoja de Trabajo para listado'!$DE$153:$DE$1048576,0),MATCH((CUADRO!J$5&amp;$E804),'Hoja de Trabajo para listado'!$DE$151:$DG$151,0)),0)+IFERROR(INDEX('Hoja de Trabajo para listado'!$CD$155:$DC$1048576,MATCH($A804,'Hoja de Trabajo para listado'!$CD$155:$CD$1048576,0),MATCH((CUADRO!J$5&amp;$E804),'Hoja de Trabajo para listado'!$CD$151:$DC$151,0)),0)</f>
        <v>0</v>
      </c>
      <c r="K804" s="255">
        <f ca="1">+IFERROR(INDEX('Hoja de Trabajo para listado'!$A$155:$Z$1048576,MATCH($A804,'Hoja de Trabajo para listado'!$A$155:$A$1048576,0),MATCH((CUADRO!K$5&amp;$E804),'Hoja de Trabajo para listado'!$A$151:$Z$151,0)),0)+IFERROR(INDEX('Hoja de Trabajo para listado'!$AB$155:$BA$1048576,MATCH($A804,'Hoja de Trabajo para listado'!$AB$155:$AB$1048576,0),MATCH((CUADRO!K$5&amp;$E804),'Hoja de Trabajo para listado'!$AB$151:$BA$151,0)),0)+IFERROR(INDEX('Hoja de Trabajo para listado'!$BC$155:$CB$1048576,MATCH($A804,'Hoja de Trabajo para listado'!$BC$155:$BC$1048576,0),MATCH((CUADRO!K$5&amp;$E804),'Hoja de Trabajo para listado'!$BC$151:$CB$151,0)),0)+IFERROR(INDEX('Hoja de Trabajo para listado'!$DE$153:$DG$274,MATCH($A804,'Hoja de Trabajo para listado'!$DE$153:$DE$1048576,0),MATCH((CUADRO!K$5&amp;$E804),'Hoja de Trabajo para listado'!$DE$151:$DG$151,0)),0)+IFERROR(INDEX('Hoja de Trabajo para listado'!$CD$155:$DC$1048576,MATCH($A804,'Hoja de Trabajo para listado'!$CD$155:$CD$1048576,0),MATCH((CUADRO!K$5&amp;$E804),'Hoja de Trabajo para listado'!$CD$151:$DC$151,0)),0)</f>
        <v>0</v>
      </c>
      <c r="L804" s="255">
        <f ca="1">+IFERROR(INDEX('Hoja de Trabajo para listado'!$A$155:$Z$1048576,MATCH($A804,'Hoja de Trabajo para listado'!$A$155:$A$1048576,0),MATCH((CUADRO!L$5&amp;$E804),'Hoja de Trabajo para listado'!$A$151:$Z$151,0)),0)+IFERROR(INDEX('Hoja de Trabajo para listado'!$AB$155:$BA$1048576,MATCH($A804,'Hoja de Trabajo para listado'!$AB$155:$AB$1048576,0),MATCH((CUADRO!L$5&amp;$E804),'Hoja de Trabajo para listado'!$AB$151:$BA$151,0)),0)+IFERROR(INDEX('Hoja de Trabajo para listado'!$BC$155:$CB$1048576,MATCH($A804,'Hoja de Trabajo para listado'!$BC$155:$BC$1048576,0),MATCH((CUADRO!L$5&amp;$E804),'Hoja de Trabajo para listado'!$BC$151:$CB$151,0)),0)+IFERROR(INDEX('Hoja de Trabajo para listado'!$DE$153:$DG$274,MATCH($A804,'Hoja de Trabajo para listado'!$DE$153:$DE$1048576,0),MATCH((CUADRO!L$5&amp;$E804),'Hoja de Trabajo para listado'!$DE$151:$DG$151,0)),0)+IFERROR(INDEX('Hoja de Trabajo para listado'!$CD$155:$DC$1048576,MATCH($A804,'Hoja de Trabajo para listado'!$CD$155:$CD$1048576,0),MATCH((CUADRO!L$5&amp;$E804),'Hoja de Trabajo para listado'!$CD$151:$DC$151,0)),0)</f>
        <v>0</v>
      </c>
      <c r="M804" s="255">
        <f ca="1">+IFERROR(INDEX('Hoja de Trabajo para listado'!$A$155:$Z$1048576,MATCH($A804,'Hoja de Trabajo para listado'!$A$155:$A$1048576,0),MATCH((CUADRO!M$5&amp;$E804),'Hoja de Trabajo para listado'!$A$151:$Z$151,0)),0)+IFERROR(INDEX('Hoja de Trabajo para listado'!$AB$155:$BA$1048576,MATCH($A804,'Hoja de Trabajo para listado'!$AB$155:$AB$1048576,0),MATCH((CUADRO!M$5&amp;$E804),'Hoja de Trabajo para listado'!$AB$151:$BA$151,0)),0)+IFERROR(INDEX('Hoja de Trabajo para listado'!$BC$155:$CB$1048576,MATCH($A804,'Hoja de Trabajo para listado'!$BC$155:$BC$1048576,0),MATCH((CUADRO!M$5&amp;$E804),'Hoja de Trabajo para listado'!$BC$151:$CB$151,0)),0)+IFERROR(INDEX('Hoja de Trabajo para listado'!$DE$153:$DG$274,MATCH($A804,'Hoja de Trabajo para listado'!$DE$153:$DE$1048576,0),MATCH((CUADRO!M$5&amp;$E804),'Hoja de Trabajo para listado'!$DE$151:$DG$151,0)),0)+IFERROR(INDEX('Hoja de Trabajo para listado'!$CD$155:$DC$1048576,MATCH($A804,'Hoja de Trabajo para listado'!$CD$155:$CD$1048576,0),MATCH((CUADRO!M$5&amp;$E804),'Hoja de Trabajo para listado'!$CD$151:$DC$151,0)),0)</f>
        <v>0</v>
      </c>
      <c r="N804" s="255">
        <f ca="1">+IFERROR(INDEX('Hoja de Trabajo para listado'!$A$155:$Z$1048576,MATCH($A804,'Hoja de Trabajo para listado'!$A$155:$A$1048576,0),MATCH((CUADRO!N$5&amp;$E804),'Hoja de Trabajo para listado'!$A$151:$Z$151,0)),0)+IFERROR(INDEX('Hoja de Trabajo para listado'!$AB$155:$BA$1048576,MATCH($A804,'Hoja de Trabajo para listado'!$AB$155:$AB$1048576,0),MATCH((CUADRO!N$5&amp;$E804),'Hoja de Trabajo para listado'!$AB$151:$BA$151,0)),0)+IFERROR(INDEX('Hoja de Trabajo para listado'!$BC$155:$CB$1048576,MATCH($A804,'Hoja de Trabajo para listado'!$BC$155:$BC$1048576,0),MATCH((CUADRO!N$5&amp;$E804),'Hoja de Trabajo para listado'!$BC$151:$CB$151,0)),0)+IFERROR(INDEX('Hoja de Trabajo para listado'!$DE$153:$DG$274,MATCH($A804,'Hoja de Trabajo para listado'!$DE$153:$DE$1048576,0),MATCH((CUADRO!N$5&amp;$E804),'Hoja de Trabajo para listado'!$DE$151:$DG$151,0)),0)+IFERROR(INDEX('Hoja de Trabajo para listado'!$CD$155:$DC$1048576,MATCH($A804,'Hoja de Trabajo para listado'!$CD$155:$CD$1048576,0),MATCH((CUADRO!N$5&amp;$E804),'Hoja de Trabajo para listado'!$CD$151:$DC$151,0)),0)</f>
        <v>0</v>
      </c>
      <c r="O804" s="255">
        <f ca="1">+IFERROR(INDEX('Hoja de Trabajo para listado'!$A$155:$Z$1048576,MATCH($A804,'Hoja de Trabajo para listado'!$A$155:$A$1048576,0),MATCH((CUADRO!O$5&amp;$E804),'Hoja de Trabajo para listado'!$A$151:$Z$151,0)),0)+IFERROR(INDEX('Hoja de Trabajo para listado'!$AB$155:$BA$1048576,MATCH($A804,'Hoja de Trabajo para listado'!$AB$155:$AB$1048576,0),MATCH((CUADRO!O$5&amp;$E804),'Hoja de Trabajo para listado'!$AB$151:$BA$151,0)),0)+IFERROR(INDEX('Hoja de Trabajo para listado'!$BC$155:$CB$1048576,MATCH($A804,'Hoja de Trabajo para listado'!$BC$155:$BC$1048576,0),MATCH((CUADRO!O$5&amp;$E804),'Hoja de Trabajo para listado'!$BC$151:$CB$151,0)),0)+IFERROR(INDEX('Hoja de Trabajo para listado'!$DE$153:$DG$274,MATCH($A804,'Hoja de Trabajo para listado'!$DE$153:$DE$1048576,0),MATCH((CUADRO!O$5&amp;$E804),'Hoja de Trabajo para listado'!$DE$151:$DG$151,0)),0)+IFERROR(INDEX('Hoja de Trabajo para listado'!$CD$155:$DC$1048576,MATCH($A804,'Hoja de Trabajo para listado'!$CD$155:$CD$1048576,0),MATCH((CUADRO!O$5&amp;$E804),'Hoja de Trabajo para listado'!$CD$151:$DC$151,0)),0)</f>
        <v>0</v>
      </c>
      <c r="P804" s="255">
        <f ca="1">+IFERROR(INDEX('Hoja de Trabajo para listado'!$A$155:$Z$1048576,MATCH($A804,'Hoja de Trabajo para listado'!$A$155:$A$1048576,0),MATCH((CUADRO!P$5&amp;$E804),'Hoja de Trabajo para listado'!$A$151:$Z$151,0)),0)+IFERROR(INDEX('Hoja de Trabajo para listado'!$AB$155:$BA$1048576,MATCH($A804,'Hoja de Trabajo para listado'!$AB$155:$AB$1048576,0),MATCH((CUADRO!P$5&amp;$E804),'Hoja de Trabajo para listado'!$AB$151:$BA$151,0)),0)+IFERROR(INDEX('Hoja de Trabajo para listado'!$BC$155:$CB$1048576,MATCH($A804,'Hoja de Trabajo para listado'!$BC$155:$BC$1048576,0),MATCH((CUADRO!P$5&amp;$E804),'Hoja de Trabajo para listado'!$BC$151:$CB$151,0)),0)+IFERROR(INDEX('Hoja de Trabajo para listado'!$DE$153:$DG$274,MATCH($A804,'Hoja de Trabajo para listado'!$DE$153:$DE$1048576,0),MATCH((CUADRO!P$5&amp;$E804),'Hoja de Trabajo para listado'!$DE$151:$DG$151,0)),0)+IFERROR(INDEX('Hoja de Trabajo para listado'!$CD$155:$DC$1048576,MATCH($A804,'Hoja de Trabajo para listado'!$CD$155:$CD$1048576,0),MATCH((CUADRO!P$5&amp;$E804),'Hoja de Trabajo para listado'!$CD$151:$DC$151,0)),0)</f>
        <v>0</v>
      </c>
      <c r="Q804" s="255">
        <f ca="1">+IFERROR(INDEX('Hoja de Trabajo para listado'!$A$155:$Z$1048576,MATCH($A804,'Hoja de Trabajo para listado'!$A$155:$A$1048576,0),MATCH((CUADRO!Q$5&amp;$E804),'Hoja de Trabajo para listado'!$A$151:$Z$151,0)),0)+IFERROR(INDEX('Hoja de Trabajo para listado'!$AB$155:$BA$1048576,MATCH($A804,'Hoja de Trabajo para listado'!$AB$155:$AB$1048576,0),MATCH((CUADRO!Q$5&amp;$E804),'Hoja de Trabajo para listado'!$AB$151:$BA$151,0)),0)+IFERROR(INDEX('Hoja de Trabajo para listado'!$BC$155:$CB$1048576,MATCH($A804,'Hoja de Trabajo para listado'!$BC$155:$BC$1048576,0),MATCH((CUADRO!Q$5&amp;$E804),'Hoja de Trabajo para listado'!$BC$151:$CB$151,0)),0)+IFERROR(INDEX('Hoja de Trabajo para listado'!$DE$153:$DG$274,MATCH($A804,'Hoja de Trabajo para listado'!$DE$153:$DE$1048576,0),MATCH((CUADRO!Q$5&amp;$E804),'Hoja de Trabajo para listado'!$DE$151:$DG$151,0)),0)+IFERROR(INDEX('Hoja de Trabajo para listado'!$CD$155:$DC$1048576,MATCH($A804,'Hoja de Trabajo para listado'!$CD$155:$CD$1048576,0),MATCH((CUADRO!Q$5&amp;$E804),'Hoja de Trabajo para listado'!$CD$151:$DC$151,0)),0)</f>
        <v>0</v>
      </c>
      <c r="R804" s="255">
        <f t="shared" ca="1" si="24"/>
        <v>0</v>
      </c>
      <c r="S804" s="262"/>
      <c r="T804" s="255">
        <f ca="1">+T805</f>
        <v>0</v>
      </c>
      <c r="U804" s="254">
        <f t="shared" si="25"/>
        <v>1</v>
      </c>
      <c r="V804" s="362" t="str">
        <f>+VLOOKUP(A804,bd_lista!$A$3:$E$590,5,FALSE)</f>
        <v>Gobiernos Autonomos Municipales</v>
      </c>
      <c r="W804" s="361" t="str">
        <f>+V804</f>
        <v>Gobiernos Autonomos Municipales</v>
      </c>
      <c r="X804" s="254">
        <f>+VLOOKUP(A804,[2]Sheet1!$A$13:$D$744,4,FALSE)</f>
        <v>0</v>
      </c>
      <c r="Y804" s="254" t="e">
        <f>+VLOOKUP(X804,bd_lista!$A$3:$C$590,3,FALSE)</f>
        <v>#N/A</v>
      </c>
      <c r="Z804" s="316">
        <f>+X804</f>
        <v>0</v>
      </c>
      <c r="AA804" s="317" t="e">
        <f>+Y804</f>
        <v>#N/A</v>
      </c>
    </row>
    <row r="805" spans="1:27" customFormat="1" ht="15" hidden="1" customHeight="1">
      <c r="A805" s="32">
        <v>1514</v>
      </c>
      <c r="B805" s="307"/>
      <c r="C805" s="259" t="str">
        <f>+VLOOKUP(A805,bd_lista!$A$3:$C$590,3,FALSE)</f>
        <v>Gobierno Autónomo Municipal de Ocurí</v>
      </c>
      <c r="D805" s="362"/>
      <c r="E805" s="256" t="s">
        <v>1314</v>
      </c>
      <c r="F805" s="255">
        <f ca="1">+IFERROR(INDEX('Hoja de Trabajo para listado'!$A$155:$Z$1048576,MATCH($A805,'Hoja de Trabajo para listado'!$A$155:$A$1048576,0),MATCH((CUADRO!F$5&amp;$E805),'Hoja de Trabajo para listado'!$A$151:$Z$151,0)),0)+IFERROR(INDEX('Hoja de Trabajo para listado'!$AB$155:$BA$1048576,MATCH($A805,'Hoja de Trabajo para listado'!$AB$155:$AB$1048576,0),MATCH((CUADRO!F$5&amp;$E805),'Hoja de Trabajo para listado'!$AB$151:$BA$151,0)),0)+IFERROR(INDEX('Hoja de Trabajo para listado'!$BC$155:$CB$1048576,MATCH($A805,'Hoja de Trabajo para listado'!$BC$155:$BC$1048576,0),MATCH((CUADRO!F$5&amp;$E805),'Hoja de Trabajo para listado'!$BC$151:$CB$151,0)),0)+IFERROR(INDEX('Hoja de Trabajo para listado'!$DE$153:$DG$274,MATCH($A805,'Hoja de Trabajo para listado'!$DE$153:$DE$1048576,0),MATCH((CUADRO!F$5&amp;$E805),'Hoja de Trabajo para listado'!$DE$151:$DG$151,0)),0)+IFERROR(INDEX('Hoja de Trabajo para listado'!$CD$155:$DC$1048576,MATCH($A805,'Hoja de Trabajo para listado'!$CD$155:$CD$1048576,0),MATCH((CUADRO!F$5&amp;$E805),'Hoja de Trabajo para listado'!$CD$151:$DC$151,0)),0)</f>
        <v>0</v>
      </c>
      <c r="G805" s="255">
        <f ca="1">+IFERROR(INDEX('Hoja de Trabajo para listado'!$A$155:$Z$1048576,MATCH($A805,'Hoja de Trabajo para listado'!$A$155:$A$1048576,0),MATCH((CUADRO!G$5&amp;$E805),'Hoja de Trabajo para listado'!$A$151:$Z$151,0)),0)+IFERROR(INDEX('Hoja de Trabajo para listado'!$AB$155:$BA$1048576,MATCH($A805,'Hoja de Trabajo para listado'!$AB$155:$AB$1048576,0),MATCH((CUADRO!G$5&amp;$E805),'Hoja de Trabajo para listado'!$AB$151:$BA$151,0)),0)+IFERROR(INDEX('Hoja de Trabajo para listado'!$BC$155:$CB$1048576,MATCH($A805,'Hoja de Trabajo para listado'!$BC$155:$BC$1048576,0),MATCH((CUADRO!G$5&amp;$E805),'Hoja de Trabajo para listado'!$BC$151:$CB$151,0)),0)+IFERROR(INDEX('Hoja de Trabajo para listado'!$DE$153:$DG$274,MATCH($A805,'Hoja de Trabajo para listado'!$DE$153:$DE$1048576,0),MATCH((CUADRO!G$5&amp;$E805),'Hoja de Trabajo para listado'!$DE$151:$DG$151,0)),0)+IFERROR(INDEX('Hoja de Trabajo para listado'!$CD$155:$DC$1048576,MATCH($A805,'Hoja de Trabajo para listado'!$CD$155:$CD$1048576,0),MATCH((CUADRO!G$5&amp;$E805),'Hoja de Trabajo para listado'!$CD$151:$DC$151,0)),0)</f>
        <v>0</v>
      </c>
      <c r="H805" s="255">
        <f ca="1">+IFERROR(INDEX('Hoja de Trabajo para listado'!$A$155:$Z$1048576,MATCH($A805,'Hoja de Trabajo para listado'!$A$155:$A$1048576,0),MATCH((CUADRO!H$5&amp;$E805),'Hoja de Trabajo para listado'!$A$151:$Z$151,0)),0)+IFERROR(INDEX('Hoja de Trabajo para listado'!$AB$155:$BA$1048576,MATCH($A805,'Hoja de Trabajo para listado'!$AB$155:$AB$1048576,0),MATCH((CUADRO!H$5&amp;$E805),'Hoja de Trabajo para listado'!$AB$151:$BA$151,0)),0)+IFERROR(INDEX('Hoja de Trabajo para listado'!$BC$155:$CB$1048576,MATCH($A805,'Hoja de Trabajo para listado'!$BC$155:$BC$1048576,0),MATCH((CUADRO!H$5&amp;$E805),'Hoja de Trabajo para listado'!$BC$151:$CB$151,0)),0)+IFERROR(INDEX('Hoja de Trabajo para listado'!$DE$153:$DG$274,MATCH($A805,'Hoja de Trabajo para listado'!$DE$153:$DE$1048576,0),MATCH((CUADRO!H$5&amp;$E805),'Hoja de Trabajo para listado'!$DE$151:$DG$151,0)),0)+IFERROR(INDEX('Hoja de Trabajo para listado'!$CD$155:$DC$1048576,MATCH($A805,'Hoja de Trabajo para listado'!$CD$155:$CD$1048576,0),MATCH((CUADRO!H$5&amp;$E805),'Hoja de Trabajo para listado'!$CD$151:$DC$151,0)),0)</f>
        <v>0</v>
      </c>
      <c r="I805" s="255">
        <f ca="1">+IFERROR(INDEX('Hoja de Trabajo para listado'!$A$155:$Z$1048576,MATCH($A805,'Hoja de Trabajo para listado'!$A$155:$A$1048576,0),MATCH((CUADRO!I$5&amp;$E805),'Hoja de Trabajo para listado'!$A$151:$Z$151,0)),0)+IFERROR(INDEX('Hoja de Trabajo para listado'!$AB$155:$BA$1048576,MATCH($A805,'Hoja de Trabajo para listado'!$AB$155:$AB$1048576,0),MATCH((CUADRO!I$5&amp;$E805),'Hoja de Trabajo para listado'!$AB$151:$BA$151,0)),0)+IFERROR(INDEX('Hoja de Trabajo para listado'!$BC$155:$CB$1048576,MATCH($A805,'Hoja de Trabajo para listado'!$BC$155:$BC$1048576,0),MATCH((CUADRO!I$5&amp;$E805),'Hoja de Trabajo para listado'!$BC$151:$CB$151,0)),0)+IFERROR(INDEX('Hoja de Trabajo para listado'!$DE$153:$DG$274,MATCH($A805,'Hoja de Trabajo para listado'!$DE$153:$DE$1048576,0),MATCH((CUADRO!I$5&amp;$E805),'Hoja de Trabajo para listado'!$DE$151:$DG$151,0)),0)+IFERROR(INDEX('Hoja de Trabajo para listado'!$CD$155:$DC$1048576,MATCH($A805,'Hoja de Trabajo para listado'!$CD$155:$CD$1048576,0),MATCH((CUADRO!I$5&amp;$E805),'Hoja de Trabajo para listado'!$CD$151:$DC$151,0)),0)</f>
        <v>0</v>
      </c>
      <c r="J805" s="255">
        <f ca="1">+IFERROR(INDEX('Hoja de Trabajo para listado'!$A$155:$Z$1048576,MATCH($A805,'Hoja de Trabajo para listado'!$A$155:$A$1048576,0),MATCH((CUADRO!J$5&amp;$E805),'Hoja de Trabajo para listado'!$A$151:$Z$151,0)),0)+IFERROR(INDEX('Hoja de Trabajo para listado'!$AB$155:$BA$1048576,MATCH($A805,'Hoja de Trabajo para listado'!$AB$155:$AB$1048576,0),MATCH((CUADRO!J$5&amp;$E805),'Hoja de Trabajo para listado'!$AB$151:$BA$151,0)),0)+IFERROR(INDEX('Hoja de Trabajo para listado'!$BC$155:$CB$1048576,MATCH($A805,'Hoja de Trabajo para listado'!$BC$155:$BC$1048576,0),MATCH((CUADRO!J$5&amp;$E805),'Hoja de Trabajo para listado'!$BC$151:$CB$151,0)),0)+IFERROR(INDEX('Hoja de Trabajo para listado'!$DE$153:$DG$274,MATCH($A805,'Hoja de Trabajo para listado'!$DE$153:$DE$1048576,0),MATCH((CUADRO!J$5&amp;$E805),'Hoja de Trabajo para listado'!$DE$151:$DG$151,0)),0)+IFERROR(INDEX('Hoja de Trabajo para listado'!$CD$155:$DC$1048576,MATCH($A805,'Hoja de Trabajo para listado'!$CD$155:$CD$1048576,0),MATCH((CUADRO!J$5&amp;$E805),'Hoja de Trabajo para listado'!$CD$151:$DC$151,0)),0)</f>
        <v>0</v>
      </c>
      <c r="K805" s="255">
        <f ca="1">+IFERROR(INDEX('Hoja de Trabajo para listado'!$A$155:$Z$1048576,MATCH($A805,'Hoja de Trabajo para listado'!$A$155:$A$1048576,0),MATCH((CUADRO!K$5&amp;$E805),'Hoja de Trabajo para listado'!$A$151:$Z$151,0)),0)+IFERROR(INDEX('Hoja de Trabajo para listado'!$AB$155:$BA$1048576,MATCH($A805,'Hoja de Trabajo para listado'!$AB$155:$AB$1048576,0),MATCH((CUADRO!K$5&amp;$E805),'Hoja de Trabajo para listado'!$AB$151:$BA$151,0)),0)+IFERROR(INDEX('Hoja de Trabajo para listado'!$BC$155:$CB$1048576,MATCH($A805,'Hoja de Trabajo para listado'!$BC$155:$BC$1048576,0),MATCH((CUADRO!K$5&amp;$E805),'Hoja de Trabajo para listado'!$BC$151:$CB$151,0)),0)+IFERROR(INDEX('Hoja de Trabajo para listado'!$DE$153:$DG$274,MATCH($A805,'Hoja de Trabajo para listado'!$DE$153:$DE$1048576,0),MATCH((CUADRO!K$5&amp;$E805),'Hoja de Trabajo para listado'!$DE$151:$DG$151,0)),0)+IFERROR(INDEX('Hoja de Trabajo para listado'!$CD$155:$DC$1048576,MATCH($A805,'Hoja de Trabajo para listado'!$CD$155:$CD$1048576,0),MATCH((CUADRO!K$5&amp;$E805),'Hoja de Trabajo para listado'!$CD$151:$DC$151,0)),0)</f>
        <v>0</v>
      </c>
      <c r="L805" s="255">
        <f ca="1">+IFERROR(INDEX('Hoja de Trabajo para listado'!$A$155:$Z$1048576,MATCH($A805,'Hoja de Trabajo para listado'!$A$155:$A$1048576,0),MATCH((CUADRO!L$5&amp;$E805),'Hoja de Trabajo para listado'!$A$151:$Z$151,0)),0)+IFERROR(INDEX('Hoja de Trabajo para listado'!$AB$155:$BA$1048576,MATCH($A805,'Hoja de Trabajo para listado'!$AB$155:$AB$1048576,0),MATCH((CUADRO!L$5&amp;$E805),'Hoja de Trabajo para listado'!$AB$151:$BA$151,0)),0)+IFERROR(INDEX('Hoja de Trabajo para listado'!$BC$155:$CB$1048576,MATCH($A805,'Hoja de Trabajo para listado'!$BC$155:$BC$1048576,0),MATCH((CUADRO!L$5&amp;$E805),'Hoja de Trabajo para listado'!$BC$151:$CB$151,0)),0)+IFERROR(INDEX('Hoja de Trabajo para listado'!$DE$153:$DG$274,MATCH($A805,'Hoja de Trabajo para listado'!$DE$153:$DE$1048576,0),MATCH((CUADRO!L$5&amp;$E805),'Hoja de Trabajo para listado'!$DE$151:$DG$151,0)),0)+IFERROR(INDEX('Hoja de Trabajo para listado'!$CD$155:$DC$1048576,MATCH($A805,'Hoja de Trabajo para listado'!$CD$155:$CD$1048576,0),MATCH((CUADRO!L$5&amp;$E805),'Hoja de Trabajo para listado'!$CD$151:$DC$151,0)),0)</f>
        <v>0</v>
      </c>
      <c r="M805" s="255">
        <f ca="1">+IFERROR(INDEX('Hoja de Trabajo para listado'!$A$155:$Z$1048576,MATCH($A805,'Hoja de Trabajo para listado'!$A$155:$A$1048576,0),MATCH((CUADRO!M$5&amp;$E805),'Hoja de Trabajo para listado'!$A$151:$Z$151,0)),0)+IFERROR(INDEX('Hoja de Trabajo para listado'!$AB$155:$BA$1048576,MATCH($A805,'Hoja de Trabajo para listado'!$AB$155:$AB$1048576,0),MATCH((CUADRO!M$5&amp;$E805),'Hoja de Trabajo para listado'!$AB$151:$BA$151,0)),0)+IFERROR(INDEX('Hoja de Trabajo para listado'!$BC$155:$CB$1048576,MATCH($A805,'Hoja de Trabajo para listado'!$BC$155:$BC$1048576,0),MATCH((CUADRO!M$5&amp;$E805),'Hoja de Trabajo para listado'!$BC$151:$CB$151,0)),0)+IFERROR(INDEX('Hoja de Trabajo para listado'!$DE$153:$DG$274,MATCH($A805,'Hoja de Trabajo para listado'!$DE$153:$DE$1048576,0),MATCH((CUADRO!M$5&amp;$E805),'Hoja de Trabajo para listado'!$DE$151:$DG$151,0)),0)+IFERROR(INDEX('Hoja de Trabajo para listado'!$CD$155:$DC$1048576,MATCH($A805,'Hoja de Trabajo para listado'!$CD$155:$CD$1048576,0),MATCH((CUADRO!M$5&amp;$E805),'Hoja de Trabajo para listado'!$CD$151:$DC$151,0)),0)</f>
        <v>0</v>
      </c>
      <c r="N805" s="255">
        <f ca="1">+IFERROR(INDEX('Hoja de Trabajo para listado'!$A$155:$Z$1048576,MATCH($A805,'Hoja de Trabajo para listado'!$A$155:$A$1048576,0),MATCH((CUADRO!N$5&amp;$E805),'Hoja de Trabajo para listado'!$A$151:$Z$151,0)),0)+IFERROR(INDEX('Hoja de Trabajo para listado'!$AB$155:$BA$1048576,MATCH($A805,'Hoja de Trabajo para listado'!$AB$155:$AB$1048576,0),MATCH((CUADRO!N$5&amp;$E805),'Hoja de Trabajo para listado'!$AB$151:$BA$151,0)),0)+IFERROR(INDEX('Hoja de Trabajo para listado'!$BC$155:$CB$1048576,MATCH($A805,'Hoja de Trabajo para listado'!$BC$155:$BC$1048576,0),MATCH((CUADRO!N$5&amp;$E805),'Hoja de Trabajo para listado'!$BC$151:$CB$151,0)),0)+IFERROR(INDEX('Hoja de Trabajo para listado'!$DE$153:$DG$274,MATCH($A805,'Hoja de Trabajo para listado'!$DE$153:$DE$1048576,0),MATCH((CUADRO!N$5&amp;$E805),'Hoja de Trabajo para listado'!$DE$151:$DG$151,0)),0)+IFERROR(INDEX('Hoja de Trabajo para listado'!$CD$155:$DC$1048576,MATCH($A805,'Hoja de Trabajo para listado'!$CD$155:$CD$1048576,0),MATCH((CUADRO!N$5&amp;$E805),'Hoja de Trabajo para listado'!$CD$151:$DC$151,0)),0)</f>
        <v>0</v>
      </c>
      <c r="O805" s="255">
        <f ca="1">+IFERROR(INDEX('Hoja de Trabajo para listado'!$A$155:$Z$1048576,MATCH($A805,'Hoja de Trabajo para listado'!$A$155:$A$1048576,0),MATCH((CUADRO!O$5&amp;$E805),'Hoja de Trabajo para listado'!$A$151:$Z$151,0)),0)+IFERROR(INDEX('Hoja de Trabajo para listado'!$AB$155:$BA$1048576,MATCH($A805,'Hoja de Trabajo para listado'!$AB$155:$AB$1048576,0),MATCH((CUADRO!O$5&amp;$E805),'Hoja de Trabajo para listado'!$AB$151:$BA$151,0)),0)+IFERROR(INDEX('Hoja de Trabajo para listado'!$BC$155:$CB$1048576,MATCH($A805,'Hoja de Trabajo para listado'!$BC$155:$BC$1048576,0),MATCH((CUADRO!O$5&amp;$E805),'Hoja de Trabajo para listado'!$BC$151:$CB$151,0)),0)+IFERROR(INDEX('Hoja de Trabajo para listado'!$DE$153:$DG$274,MATCH($A805,'Hoja de Trabajo para listado'!$DE$153:$DE$1048576,0),MATCH((CUADRO!O$5&amp;$E805),'Hoja de Trabajo para listado'!$DE$151:$DG$151,0)),0)+IFERROR(INDEX('Hoja de Trabajo para listado'!$CD$155:$DC$1048576,MATCH($A805,'Hoja de Trabajo para listado'!$CD$155:$CD$1048576,0),MATCH((CUADRO!O$5&amp;$E805),'Hoja de Trabajo para listado'!$CD$151:$DC$151,0)),0)</f>
        <v>0</v>
      </c>
      <c r="P805" s="255">
        <f ca="1">+IFERROR(INDEX('Hoja de Trabajo para listado'!$A$155:$Z$1048576,MATCH($A805,'Hoja de Trabajo para listado'!$A$155:$A$1048576,0),MATCH((CUADRO!P$5&amp;$E805),'Hoja de Trabajo para listado'!$A$151:$Z$151,0)),0)+IFERROR(INDEX('Hoja de Trabajo para listado'!$AB$155:$BA$1048576,MATCH($A805,'Hoja de Trabajo para listado'!$AB$155:$AB$1048576,0),MATCH((CUADRO!P$5&amp;$E805),'Hoja de Trabajo para listado'!$AB$151:$BA$151,0)),0)+IFERROR(INDEX('Hoja de Trabajo para listado'!$BC$155:$CB$1048576,MATCH($A805,'Hoja de Trabajo para listado'!$BC$155:$BC$1048576,0),MATCH((CUADRO!P$5&amp;$E805),'Hoja de Trabajo para listado'!$BC$151:$CB$151,0)),0)+IFERROR(INDEX('Hoja de Trabajo para listado'!$DE$153:$DG$274,MATCH($A805,'Hoja de Trabajo para listado'!$DE$153:$DE$1048576,0),MATCH((CUADRO!P$5&amp;$E805),'Hoja de Trabajo para listado'!$DE$151:$DG$151,0)),0)+IFERROR(INDEX('Hoja de Trabajo para listado'!$CD$155:$DC$1048576,MATCH($A805,'Hoja de Trabajo para listado'!$CD$155:$CD$1048576,0),MATCH((CUADRO!P$5&amp;$E805),'Hoja de Trabajo para listado'!$CD$151:$DC$151,0)),0)</f>
        <v>0</v>
      </c>
      <c r="Q805" s="255">
        <f ca="1">+IFERROR(INDEX('Hoja de Trabajo para listado'!$A$155:$Z$1048576,MATCH($A805,'Hoja de Trabajo para listado'!$A$155:$A$1048576,0),MATCH((CUADRO!Q$5&amp;$E805),'Hoja de Trabajo para listado'!$A$151:$Z$151,0)),0)+IFERROR(INDEX('Hoja de Trabajo para listado'!$AB$155:$BA$1048576,MATCH($A805,'Hoja de Trabajo para listado'!$AB$155:$AB$1048576,0),MATCH((CUADRO!Q$5&amp;$E805),'Hoja de Trabajo para listado'!$AB$151:$BA$151,0)),0)+IFERROR(INDEX('Hoja de Trabajo para listado'!$BC$155:$CB$1048576,MATCH($A805,'Hoja de Trabajo para listado'!$BC$155:$BC$1048576,0),MATCH((CUADRO!Q$5&amp;$E805),'Hoja de Trabajo para listado'!$BC$151:$CB$151,0)),0)+IFERROR(INDEX('Hoja de Trabajo para listado'!$DE$153:$DG$274,MATCH($A805,'Hoja de Trabajo para listado'!$DE$153:$DE$1048576,0),MATCH((CUADRO!Q$5&amp;$E805),'Hoja de Trabajo para listado'!$DE$151:$DG$151,0)),0)+IFERROR(INDEX('Hoja de Trabajo para listado'!$CD$155:$DC$1048576,MATCH($A805,'Hoja de Trabajo para listado'!$CD$155:$CD$1048576,0),MATCH((CUADRO!Q$5&amp;$E805),'Hoja de Trabajo para listado'!$CD$151:$DC$151,0)),0)</f>
        <v>0</v>
      </c>
      <c r="R805" s="255">
        <f t="shared" ca="1" si="24"/>
        <v>0</v>
      </c>
      <c r="S805" s="262">
        <f ca="1">+R804+R805</f>
        <v>0</v>
      </c>
      <c r="T805" s="255">
        <f ca="1">+S805</f>
        <v>0</v>
      </c>
      <c r="U805" s="254">
        <f t="shared" si="25"/>
        <v>2</v>
      </c>
      <c r="V805" s="362" t="str">
        <f>+VLOOKUP(A805,bd_lista!$A$3:$E$590,5,FALSE)</f>
        <v>Gobiernos Autonomos Municipales</v>
      </c>
      <c r="W805" s="362"/>
      <c r="X805" s="254">
        <f>+VLOOKUP(A805,[2]Sheet1!$A$13:$D$744,4,FALSE)</f>
        <v>0</v>
      </c>
      <c r="Y805" s="254" t="e">
        <f>+VLOOKUP(X805,bd_lista!$A$3:$C$590,3,FALSE)</f>
        <v>#N/A</v>
      </c>
      <c r="Z805" s="314"/>
      <c r="AA805" s="315"/>
    </row>
    <row r="806" spans="1:27" customFormat="1" ht="15" hidden="1" customHeight="1">
      <c r="A806" s="32">
        <v>1515</v>
      </c>
      <c r="B806" s="306">
        <f>+A806</f>
        <v>1515</v>
      </c>
      <c r="C806" s="259" t="str">
        <f>+VLOOKUP(A806,bd_lista!$A$3:$C$590,3,FALSE)</f>
        <v>Gobierno Autónomo Municipal de San Pedro de Buena Vista</v>
      </c>
      <c r="D806" s="361" t="str">
        <f>+C806</f>
        <v>Gobierno Autónomo Municipal de San Pedro de Buena Vista</v>
      </c>
      <c r="E806" s="254" t="s">
        <v>1313</v>
      </c>
      <c r="F806" s="255">
        <f ca="1">+IFERROR(INDEX('Hoja de Trabajo para listado'!$A$155:$Z$1048576,MATCH($A806,'Hoja de Trabajo para listado'!$A$155:$A$1048576,0),MATCH((CUADRO!F$5&amp;$E806),'Hoja de Trabajo para listado'!$A$151:$Z$151,0)),0)+IFERROR(INDEX('Hoja de Trabajo para listado'!$AB$155:$BA$1048576,MATCH($A806,'Hoja de Trabajo para listado'!$AB$155:$AB$1048576,0),MATCH((CUADRO!F$5&amp;$E806),'Hoja de Trabajo para listado'!$AB$151:$BA$151,0)),0)+IFERROR(INDEX('Hoja de Trabajo para listado'!$BC$155:$CB$1048576,MATCH($A806,'Hoja de Trabajo para listado'!$BC$155:$BC$1048576,0),MATCH((CUADRO!F$5&amp;$E806),'Hoja de Trabajo para listado'!$BC$151:$CB$151,0)),0)+IFERROR(INDEX('Hoja de Trabajo para listado'!$DE$153:$DG$274,MATCH($A806,'Hoja de Trabajo para listado'!$DE$153:$DE$1048576,0),MATCH((CUADRO!F$5&amp;$E806),'Hoja de Trabajo para listado'!$DE$151:$DG$151,0)),0)+IFERROR(INDEX('Hoja de Trabajo para listado'!$CD$155:$DC$1048576,MATCH($A806,'Hoja de Trabajo para listado'!$CD$155:$CD$1048576,0),MATCH((CUADRO!F$5&amp;$E806),'Hoja de Trabajo para listado'!$CD$151:$DC$151,0)),0)</f>
        <v>0</v>
      </c>
      <c r="G806" s="255">
        <f ca="1">+IFERROR(INDEX('Hoja de Trabajo para listado'!$A$155:$Z$1048576,MATCH($A806,'Hoja de Trabajo para listado'!$A$155:$A$1048576,0),MATCH((CUADRO!G$5&amp;$E806),'Hoja de Trabajo para listado'!$A$151:$Z$151,0)),0)+IFERROR(INDEX('Hoja de Trabajo para listado'!$AB$155:$BA$1048576,MATCH($A806,'Hoja de Trabajo para listado'!$AB$155:$AB$1048576,0),MATCH((CUADRO!G$5&amp;$E806),'Hoja de Trabajo para listado'!$AB$151:$BA$151,0)),0)+IFERROR(INDEX('Hoja de Trabajo para listado'!$BC$155:$CB$1048576,MATCH($A806,'Hoja de Trabajo para listado'!$BC$155:$BC$1048576,0),MATCH((CUADRO!G$5&amp;$E806),'Hoja de Trabajo para listado'!$BC$151:$CB$151,0)),0)+IFERROR(INDEX('Hoja de Trabajo para listado'!$DE$153:$DG$274,MATCH($A806,'Hoja de Trabajo para listado'!$DE$153:$DE$1048576,0),MATCH((CUADRO!G$5&amp;$E806),'Hoja de Trabajo para listado'!$DE$151:$DG$151,0)),0)+IFERROR(INDEX('Hoja de Trabajo para listado'!$CD$155:$DC$1048576,MATCH($A806,'Hoja de Trabajo para listado'!$CD$155:$CD$1048576,0),MATCH((CUADRO!G$5&amp;$E806),'Hoja de Trabajo para listado'!$CD$151:$DC$151,0)),0)</f>
        <v>0</v>
      </c>
      <c r="H806" s="255">
        <f ca="1">+IFERROR(INDEX('Hoja de Trabajo para listado'!$A$155:$Z$1048576,MATCH($A806,'Hoja de Trabajo para listado'!$A$155:$A$1048576,0),MATCH((CUADRO!H$5&amp;$E806),'Hoja de Trabajo para listado'!$A$151:$Z$151,0)),0)+IFERROR(INDEX('Hoja de Trabajo para listado'!$AB$155:$BA$1048576,MATCH($A806,'Hoja de Trabajo para listado'!$AB$155:$AB$1048576,0),MATCH((CUADRO!H$5&amp;$E806),'Hoja de Trabajo para listado'!$AB$151:$BA$151,0)),0)+IFERROR(INDEX('Hoja de Trabajo para listado'!$BC$155:$CB$1048576,MATCH($A806,'Hoja de Trabajo para listado'!$BC$155:$BC$1048576,0),MATCH((CUADRO!H$5&amp;$E806),'Hoja de Trabajo para listado'!$BC$151:$CB$151,0)),0)+IFERROR(INDEX('Hoja de Trabajo para listado'!$DE$153:$DG$274,MATCH($A806,'Hoja de Trabajo para listado'!$DE$153:$DE$1048576,0),MATCH((CUADRO!H$5&amp;$E806),'Hoja de Trabajo para listado'!$DE$151:$DG$151,0)),0)+IFERROR(INDEX('Hoja de Trabajo para listado'!$CD$155:$DC$1048576,MATCH($A806,'Hoja de Trabajo para listado'!$CD$155:$CD$1048576,0),MATCH((CUADRO!H$5&amp;$E806),'Hoja de Trabajo para listado'!$CD$151:$DC$151,0)),0)</f>
        <v>0</v>
      </c>
      <c r="I806" s="255">
        <f ca="1">+IFERROR(INDEX('Hoja de Trabajo para listado'!$A$155:$Z$1048576,MATCH($A806,'Hoja de Trabajo para listado'!$A$155:$A$1048576,0),MATCH((CUADRO!I$5&amp;$E806),'Hoja de Trabajo para listado'!$A$151:$Z$151,0)),0)+IFERROR(INDEX('Hoja de Trabajo para listado'!$AB$155:$BA$1048576,MATCH($A806,'Hoja de Trabajo para listado'!$AB$155:$AB$1048576,0),MATCH((CUADRO!I$5&amp;$E806),'Hoja de Trabajo para listado'!$AB$151:$BA$151,0)),0)+IFERROR(INDEX('Hoja de Trabajo para listado'!$BC$155:$CB$1048576,MATCH($A806,'Hoja de Trabajo para listado'!$BC$155:$BC$1048576,0),MATCH((CUADRO!I$5&amp;$E806),'Hoja de Trabajo para listado'!$BC$151:$CB$151,0)),0)+IFERROR(INDEX('Hoja de Trabajo para listado'!$DE$153:$DG$274,MATCH($A806,'Hoja de Trabajo para listado'!$DE$153:$DE$1048576,0),MATCH((CUADRO!I$5&amp;$E806),'Hoja de Trabajo para listado'!$DE$151:$DG$151,0)),0)+IFERROR(INDEX('Hoja de Trabajo para listado'!$CD$155:$DC$1048576,MATCH($A806,'Hoja de Trabajo para listado'!$CD$155:$CD$1048576,0),MATCH((CUADRO!I$5&amp;$E806),'Hoja de Trabajo para listado'!$CD$151:$DC$151,0)),0)</f>
        <v>0</v>
      </c>
      <c r="J806" s="255">
        <f ca="1">+IFERROR(INDEX('Hoja de Trabajo para listado'!$A$155:$Z$1048576,MATCH($A806,'Hoja de Trabajo para listado'!$A$155:$A$1048576,0),MATCH((CUADRO!J$5&amp;$E806),'Hoja de Trabajo para listado'!$A$151:$Z$151,0)),0)+IFERROR(INDEX('Hoja de Trabajo para listado'!$AB$155:$BA$1048576,MATCH($A806,'Hoja de Trabajo para listado'!$AB$155:$AB$1048576,0),MATCH((CUADRO!J$5&amp;$E806),'Hoja de Trabajo para listado'!$AB$151:$BA$151,0)),0)+IFERROR(INDEX('Hoja de Trabajo para listado'!$BC$155:$CB$1048576,MATCH($A806,'Hoja de Trabajo para listado'!$BC$155:$BC$1048576,0),MATCH((CUADRO!J$5&amp;$E806),'Hoja de Trabajo para listado'!$BC$151:$CB$151,0)),0)+IFERROR(INDEX('Hoja de Trabajo para listado'!$DE$153:$DG$274,MATCH($A806,'Hoja de Trabajo para listado'!$DE$153:$DE$1048576,0),MATCH((CUADRO!J$5&amp;$E806),'Hoja de Trabajo para listado'!$DE$151:$DG$151,0)),0)+IFERROR(INDEX('Hoja de Trabajo para listado'!$CD$155:$DC$1048576,MATCH($A806,'Hoja de Trabajo para listado'!$CD$155:$CD$1048576,0),MATCH((CUADRO!J$5&amp;$E806),'Hoja de Trabajo para listado'!$CD$151:$DC$151,0)),0)</f>
        <v>0</v>
      </c>
      <c r="K806" s="255">
        <f ca="1">+IFERROR(INDEX('Hoja de Trabajo para listado'!$A$155:$Z$1048576,MATCH($A806,'Hoja de Trabajo para listado'!$A$155:$A$1048576,0),MATCH((CUADRO!K$5&amp;$E806),'Hoja de Trabajo para listado'!$A$151:$Z$151,0)),0)+IFERROR(INDEX('Hoja de Trabajo para listado'!$AB$155:$BA$1048576,MATCH($A806,'Hoja de Trabajo para listado'!$AB$155:$AB$1048576,0),MATCH((CUADRO!K$5&amp;$E806),'Hoja de Trabajo para listado'!$AB$151:$BA$151,0)),0)+IFERROR(INDEX('Hoja de Trabajo para listado'!$BC$155:$CB$1048576,MATCH($A806,'Hoja de Trabajo para listado'!$BC$155:$BC$1048576,0),MATCH((CUADRO!K$5&amp;$E806),'Hoja de Trabajo para listado'!$BC$151:$CB$151,0)),0)+IFERROR(INDEX('Hoja de Trabajo para listado'!$DE$153:$DG$274,MATCH($A806,'Hoja de Trabajo para listado'!$DE$153:$DE$1048576,0),MATCH((CUADRO!K$5&amp;$E806),'Hoja de Trabajo para listado'!$DE$151:$DG$151,0)),0)+IFERROR(INDEX('Hoja de Trabajo para listado'!$CD$155:$DC$1048576,MATCH($A806,'Hoja de Trabajo para listado'!$CD$155:$CD$1048576,0),MATCH((CUADRO!K$5&amp;$E806),'Hoja de Trabajo para listado'!$CD$151:$DC$151,0)),0)</f>
        <v>0</v>
      </c>
      <c r="L806" s="255">
        <f ca="1">+IFERROR(INDEX('Hoja de Trabajo para listado'!$A$155:$Z$1048576,MATCH($A806,'Hoja de Trabajo para listado'!$A$155:$A$1048576,0),MATCH((CUADRO!L$5&amp;$E806),'Hoja de Trabajo para listado'!$A$151:$Z$151,0)),0)+IFERROR(INDEX('Hoja de Trabajo para listado'!$AB$155:$BA$1048576,MATCH($A806,'Hoja de Trabajo para listado'!$AB$155:$AB$1048576,0),MATCH((CUADRO!L$5&amp;$E806),'Hoja de Trabajo para listado'!$AB$151:$BA$151,0)),0)+IFERROR(INDEX('Hoja de Trabajo para listado'!$BC$155:$CB$1048576,MATCH($A806,'Hoja de Trabajo para listado'!$BC$155:$BC$1048576,0),MATCH((CUADRO!L$5&amp;$E806),'Hoja de Trabajo para listado'!$BC$151:$CB$151,0)),0)+IFERROR(INDEX('Hoja de Trabajo para listado'!$DE$153:$DG$274,MATCH($A806,'Hoja de Trabajo para listado'!$DE$153:$DE$1048576,0),MATCH((CUADRO!L$5&amp;$E806),'Hoja de Trabajo para listado'!$DE$151:$DG$151,0)),0)+IFERROR(INDEX('Hoja de Trabajo para listado'!$CD$155:$DC$1048576,MATCH($A806,'Hoja de Trabajo para listado'!$CD$155:$CD$1048576,0),MATCH((CUADRO!L$5&amp;$E806),'Hoja de Trabajo para listado'!$CD$151:$DC$151,0)),0)</f>
        <v>0</v>
      </c>
      <c r="M806" s="255">
        <f ca="1">+IFERROR(INDEX('Hoja de Trabajo para listado'!$A$155:$Z$1048576,MATCH($A806,'Hoja de Trabajo para listado'!$A$155:$A$1048576,0),MATCH((CUADRO!M$5&amp;$E806),'Hoja de Trabajo para listado'!$A$151:$Z$151,0)),0)+IFERROR(INDEX('Hoja de Trabajo para listado'!$AB$155:$BA$1048576,MATCH($A806,'Hoja de Trabajo para listado'!$AB$155:$AB$1048576,0),MATCH((CUADRO!M$5&amp;$E806),'Hoja de Trabajo para listado'!$AB$151:$BA$151,0)),0)+IFERROR(INDEX('Hoja de Trabajo para listado'!$BC$155:$CB$1048576,MATCH($A806,'Hoja de Trabajo para listado'!$BC$155:$BC$1048576,0),MATCH((CUADRO!M$5&amp;$E806),'Hoja de Trabajo para listado'!$BC$151:$CB$151,0)),0)+IFERROR(INDEX('Hoja de Trabajo para listado'!$DE$153:$DG$274,MATCH($A806,'Hoja de Trabajo para listado'!$DE$153:$DE$1048576,0),MATCH((CUADRO!M$5&amp;$E806),'Hoja de Trabajo para listado'!$DE$151:$DG$151,0)),0)+IFERROR(INDEX('Hoja de Trabajo para listado'!$CD$155:$DC$1048576,MATCH($A806,'Hoja de Trabajo para listado'!$CD$155:$CD$1048576,0),MATCH((CUADRO!M$5&amp;$E806),'Hoja de Trabajo para listado'!$CD$151:$DC$151,0)),0)</f>
        <v>0</v>
      </c>
      <c r="N806" s="255">
        <f ca="1">+IFERROR(INDEX('Hoja de Trabajo para listado'!$A$155:$Z$1048576,MATCH($A806,'Hoja de Trabajo para listado'!$A$155:$A$1048576,0),MATCH((CUADRO!N$5&amp;$E806),'Hoja de Trabajo para listado'!$A$151:$Z$151,0)),0)+IFERROR(INDEX('Hoja de Trabajo para listado'!$AB$155:$BA$1048576,MATCH($A806,'Hoja de Trabajo para listado'!$AB$155:$AB$1048576,0),MATCH((CUADRO!N$5&amp;$E806),'Hoja de Trabajo para listado'!$AB$151:$BA$151,0)),0)+IFERROR(INDEX('Hoja de Trabajo para listado'!$BC$155:$CB$1048576,MATCH($A806,'Hoja de Trabajo para listado'!$BC$155:$BC$1048576,0),MATCH((CUADRO!N$5&amp;$E806),'Hoja de Trabajo para listado'!$BC$151:$CB$151,0)),0)+IFERROR(INDEX('Hoja de Trabajo para listado'!$DE$153:$DG$274,MATCH($A806,'Hoja de Trabajo para listado'!$DE$153:$DE$1048576,0),MATCH((CUADRO!N$5&amp;$E806),'Hoja de Trabajo para listado'!$DE$151:$DG$151,0)),0)+IFERROR(INDEX('Hoja de Trabajo para listado'!$CD$155:$DC$1048576,MATCH($A806,'Hoja de Trabajo para listado'!$CD$155:$CD$1048576,0),MATCH((CUADRO!N$5&amp;$E806),'Hoja de Trabajo para listado'!$CD$151:$DC$151,0)),0)</f>
        <v>0</v>
      </c>
      <c r="O806" s="255">
        <f ca="1">+IFERROR(INDEX('Hoja de Trabajo para listado'!$A$155:$Z$1048576,MATCH($A806,'Hoja de Trabajo para listado'!$A$155:$A$1048576,0),MATCH((CUADRO!O$5&amp;$E806),'Hoja de Trabajo para listado'!$A$151:$Z$151,0)),0)+IFERROR(INDEX('Hoja de Trabajo para listado'!$AB$155:$BA$1048576,MATCH($A806,'Hoja de Trabajo para listado'!$AB$155:$AB$1048576,0),MATCH((CUADRO!O$5&amp;$E806),'Hoja de Trabajo para listado'!$AB$151:$BA$151,0)),0)+IFERROR(INDEX('Hoja de Trabajo para listado'!$BC$155:$CB$1048576,MATCH($A806,'Hoja de Trabajo para listado'!$BC$155:$BC$1048576,0),MATCH((CUADRO!O$5&amp;$E806),'Hoja de Trabajo para listado'!$BC$151:$CB$151,0)),0)+IFERROR(INDEX('Hoja de Trabajo para listado'!$DE$153:$DG$274,MATCH($A806,'Hoja de Trabajo para listado'!$DE$153:$DE$1048576,0),MATCH((CUADRO!O$5&amp;$E806),'Hoja de Trabajo para listado'!$DE$151:$DG$151,0)),0)+IFERROR(INDEX('Hoja de Trabajo para listado'!$CD$155:$DC$1048576,MATCH($A806,'Hoja de Trabajo para listado'!$CD$155:$CD$1048576,0),MATCH((CUADRO!O$5&amp;$E806),'Hoja de Trabajo para listado'!$CD$151:$DC$151,0)),0)</f>
        <v>0</v>
      </c>
      <c r="P806" s="255">
        <f ca="1">+IFERROR(INDEX('Hoja de Trabajo para listado'!$A$155:$Z$1048576,MATCH($A806,'Hoja de Trabajo para listado'!$A$155:$A$1048576,0),MATCH((CUADRO!P$5&amp;$E806),'Hoja de Trabajo para listado'!$A$151:$Z$151,0)),0)+IFERROR(INDEX('Hoja de Trabajo para listado'!$AB$155:$BA$1048576,MATCH($A806,'Hoja de Trabajo para listado'!$AB$155:$AB$1048576,0),MATCH((CUADRO!P$5&amp;$E806),'Hoja de Trabajo para listado'!$AB$151:$BA$151,0)),0)+IFERROR(INDEX('Hoja de Trabajo para listado'!$BC$155:$CB$1048576,MATCH($A806,'Hoja de Trabajo para listado'!$BC$155:$BC$1048576,0),MATCH((CUADRO!P$5&amp;$E806),'Hoja de Trabajo para listado'!$BC$151:$CB$151,0)),0)+IFERROR(INDEX('Hoja de Trabajo para listado'!$DE$153:$DG$274,MATCH($A806,'Hoja de Trabajo para listado'!$DE$153:$DE$1048576,0),MATCH((CUADRO!P$5&amp;$E806),'Hoja de Trabajo para listado'!$DE$151:$DG$151,0)),0)+IFERROR(INDEX('Hoja de Trabajo para listado'!$CD$155:$DC$1048576,MATCH($A806,'Hoja de Trabajo para listado'!$CD$155:$CD$1048576,0),MATCH((CUADRO!P$5&amp;$E806),'Hoja de Trabajo para listado'!$CD$151:$DC$151,0)),0)</f>
        <v>0</v>
      </c>
      <c r="Q806" s="255">
        <f ca="1">+IFERROR(INDEX('Hoja de Trabajo para listado'!$A$155:$Z$1048576,MATCH($A806,'Hoja de Trabajo para listado'!$A$155:$A$1048576,0),MATCH((CUADRO!Q$5&amp;$E806),'Hoja de Trabajo para listado'!$A$151:$Z$151,0)),0)+IFERROR(INDEX('Hoja de Trabajo para listado'!$AB$155:$BA$1048576,MATCH($A806,'Hoja de Trabajo para listado'!$AB$155:$AB$1048576,0),MATCH((CUADRO!Q$5&amp;$E806),'Hoja de Trabajo para listado'!$AB$151:$BA$151,0)),0)+IFERROR(INDEX('Hoja de Trabajo para listado'!$BC$155:$CB$1048576,MATCH($A806,'Hoja de Trabajo para listado'!$BC$155:$BC$1048576,0),MATCH((CUADRO!Q$5&amp;$E806),'Hoja de Trabajo para listado'!$BC$151:$CB$151,0)),0)+IFERROR(INDEX('Hoja de Trabajo para listado'!$DE$153:$DG$274,MATCH($A806,'Hoja de Trabajo para listado'!$DE$153:$DE$1048576,0),MATCH((CUADRO!Q$5&amp;$E806),'Hoja de Trabajo para listado'!$DE$151:$DG$151,0)),0)+IFERROR(INDEX('Hoja de Trabajo para listado'!$CD$155:$DC$1048576,MATCH($A806,'Hoja de Trabajo para listado'!$CD$155:$CD$1048576,0),MATCH((CUADRO!Q$5&amp;$E806),'Hoja de Trabajo para listado'!$CD$151:$DC$151,0)),0)</f>
        <v>0</v>
      </c>
      <c r="R806" s="255">
        <f t="shared" ca="1" si="24"/>
        <v>0</v>
      </c>
      <c r="S806" s="262"/>
      <c r="T806" s="255">
        <f ca="1">+T807</f>
        <v>0</v>
      </c>
      <c r="U806" s="254">
        <f t="shared" si="25"/>
        <v>1</v>
      </c>
      <c r="V806" s="362" t="str">
        <f>+VLOOKUP(A806,bd_lista!$A$3:$E$590,5,FALSE)</f>
        <v>Gobiernos Autonomos Municipales</v>
      </c>
      <c r="W806" s="361" t="str">
        <f>+V806</f>
        <v>Gobiernos Autonomos Municipales</v>
      </c>
      <c r="X806" s="254">
        <f>+VLOOKUP(A806,[2]Sheet1!$A$13:$D$744,4,FALSE)</f>
        <v>0</v>
      </c>
      <c r="Y806" s="254" t="e">
        <f>+VLOOKUP(X806,bd_lista!$A$3:$C$590,3,FALSE)</f>
        <v>#N/A</v>
      </c>
      <c r="Z806" s="316">
        <f>+X806</f>
        <v>0</v>
      </c>
      <c r="AA806" s="317" t="e">
        <f>+Y806</f>
        <v>#N/A</v>
      </c>
    </row>
    <row r="807" spans="1:27" customFormat="1" ht="15" hidden="1" customHeight="1">
      <c r="A807" s="32">
        <v>1515</v>
      </c>
      <c r="B807" s="307"/>
      <c r="C807" s="259" t="str">
        <f>+VLOOKUP(A807,bd_lista!$A$3:$C$590,3,FALSE)</f>
        <v>Gobierno Autónomo Municipal de San Pedro de Buena Vista</v>
      </c>
      <c r="D807" s="362"/>
      <c r="E807" s="256" t="s">
        <v>1314</v>
      </c>
      <c r="F807" s="255">
        <f ca="1">+IFERROR(INDEX('Hoja de Trabajo para listado'!$A$155:$Z$1048576,MATCH($A807,'Hoja de Trabajo para listado'!$A$155:$A$1048576,0),MATCH((CUADRO!F$5&amp;$E807),'Hoja de Trabajo para listado'!$A$151:$Z$151,0)),0)+IFERROR(INDEX('Hoja de Trabajo para listado'!$AB$155:$BA$1048576,MATCH($A807,'Hoja de Trabajo para listado'!$AB$155:$AB$1048576,0),MATCH((CUADRO!F$5&amp;$E807),'Hoja de Trabajo para listado'!$AB$151:$BA$151,0)),0)+IFERROR(INDEX('Hoja de Trabajo para listado'!$BC$155:$CB$1048576,MATCH($A807,'Hoja de Trabajo para listado'!$BC$155:$BC$1048576,0),MATCH((CUADRO!F$5&amp;$E807),'Hoja de Trabajo para listado'!$BC$151:$CB$151,0)),0)+IFERROR(INDEX('Hoja de Trabajo para listado'!$DE$153:$DG$274,MATCH($A807,'Hoja de Trabajo para listado'!$DE$153:$DE$1048576,0),MATCH((CUADRO!F$5&amp;$E807),'Hoja de Trabajo para listado'!$DE$151:$DG$151,0)),0)+IFERROR(INDEX('Hoja de Trabajo para listado'!$CD$155:$DC$1048576,MATCH($A807,'Hoja de Trabajo para listado'!$CD$155:$CD$1048576,0),MATCH((CUADRO!F$5&amp;$E807),'Hoja de Trabajo para listado'!$CD$151:$DC$151,0)),0)</f>
        <v>0</v>
      </c>
      <c r="G807" s="255">
        <f ca="1">+IFERROR(INDEX('Hoja de Trabajo para listado'!$A$155:$Z$1048576,MATCH($A807,'Hoja de Trabajo para listado'!$A$155:$A$1048576,0),MATCH((CUADRO!G$5&amp;$E807),'Hoja de Trabajo para listado'!$A$151:$Z$151,0)),0)+IFERROR(INDEX('Hoja de Trabajo para listado'!$AB$155:$BA$1048576,MATCH($A807,'Hoja de Trabajo para listado'!$AB$155:$AB$1048576,0),MATCH((CUADRO!G$5&amp;$E807),'Hoja de Trabajo para listado'!$AB$151:$BA$151,0)),0)+IFERROR(INDEX('Hoja de Trabajo para listado'!$BC$155:$CB$1048576,MATCH($A807,'Hoja de Trabajo para listado'!$BC$155:$BC$1048576,0),MATCH((CUADRO!G$5&amp;$E807),'Hoja de Trabajo para listado'!$BC$151:$CB$151,0)),0)+IFERROR(INDEX('Hoja de Trabajo para listado'!$DE$153:$DG$274,MATCH($A807,'Hoja de Trabajo para listado'!$DE$153:$DE$1048576,0),MATCH((CUADRO!G$5&amp;$E807),'Hoja de Trabajo para listado'!$DE$151:$DG$151,0)),0)+IFERROR(INDEX('Hoja de Trabajo para listado'!$CD$155:$DC$1048576,MATCH($A807,'Hoja de Trabajo para listado'!$CD$155:$CD$1048576,0),MATCH((CUADRO!G$5&amp;$E807),'Hoja de Trabajo para listado'!$CD$151:$DC$151,0)),0)</f>
        <v>0</v>
      </c>
      <c r="H807" s="255">
        <f ca="1">+IFERROR(INDEX('Hoja de Trabajo para listado'!$A$155:$Z$1048576,MATCH($A807,'Hoja de Trabajo para listado'!$A$155:$A$1048576,0),MATCH((CUADRO!H$5&amp;$E807),'Hoja de Trabajo para listado'!$A$151:$Z$151,0)),0)+IFERROR(INDEX('Hoja de Trabajo para listado'!$AB$155:$BA$1048576,MATCH($A807,'Hoja de Trabajo para listado'!$AB$155:$AB$1048576,0),MATCH((CUADRO!H$5&amp;$E807),'Hoja de Trabajo para listado'!$AB$151:$BA$151,0)),0)+IFERROR(INDEX('Hoja de Trabajo para listado'!$BC$155:$CB$1048576,MATCH($A807,'Hoja de Trabajo para listado'!$BC$155:$BC$1048576,0),MATCH((CUADRO!H$5&amp;$E807),'Hoja de Trabajo para listado'!$BC$151:$CB$151,0)),0)+IFERROR(INDEX('Hoja de Trabajo para listado'!$DE$153:$DG$274,MATCH($A807,'Hoja de Trabajo para listado'!$DE$153:$DE$1048576,0),MATCH((CUADRO!H$5&amp;$E807),'Hoja de Trabajo para listado'!$DE$151:$DG$151,0)),0)+IFERROR(INDEX('Hoja de Trabajo para listado'!$CD$155:$DC$1048576,MATCH($A807,'Hoja de Trabajo para listado'!$CD$155:$CD$1048576,0),MATCH((CUADRO!H$5&amp;$E807),'Hoja de Trabajo para listado'!$CD$151:$DC$151,0)),0)</f>
        <v>0</v>
      </c>
      <c r="I807" s="255">
        <f ca="1">+IFERROR(INDEX('Hoja de Trabajo para listado'!$A$155:$Z$1048576,MATCH($A807,'Hoja de Trabajo para listado'!$A$155:$A$1048576,0),MATCH((CUADRO!I$5&amp;$E807),'Hoja de Trabajo para listado'!$A$151:$Z$151,0)),0)+IFERROR(INDEX('Hoja de Trabajo para listado'!$AB$155:$BA$1048576,MATCH($A807,'Hoja de Trabajo para listado'!$AB$155:$AB$1048576,0),MATCH((CUADRO!I$5&amp;$E807),'Hoja de Trabajo para listado'!$AB$151:$BA$151,0)),0)+IFERROR(INDEX('Hoja de Trabajo para listado'!$BC$155:$CB$1048576,MATCH($A807,'Hoja de Trabajo para listado'!$BC$155:$BC$1048576,0),MATCH((CUADRO!I$5&amp;$E807),'Hoja de Trabajo para listado'!$BC$151:$CB$151,0)),0)+IFERROR(INDEX('Hoja de Trabajo para listado'!$DE$153:$DG$274,MATCH($A807,'Hoja de Trabajo para listado'!$DE$153:$DE$1048576,0),MATCH((CUADRO!I$5&amp;$E807),'Hoja de Trabajo para listado'!$DE$151:$DG$151,0)),0)+IFERROR(INDEX('Hoja de Trabajo para listado'!$CD$155:$DC$1048576,MATCH($A807,'Hoja de Trabajo para listado'!$CD$155:$CD$1048576,0),MATCH((CUADRO!I$5&amp;$E807),'Hoja de Trabajo para listado'!$CD$151:$DC$151,0)),0)</f>
        <v>0</v>
      </c>
      <c r="J807" s="255">
        <f ca="1">+IFERROR(INDEX('Hoja de Trabajo para listado'!$A$155:$Z$1048576,MATCH($A807,'Hoja de Trabajo para listado'!$A$155:$A$1048576,0),MATCH((CUADRO!J$5&amp;$E807),'Hoja de Trabajo para listado'!$A$151:$Z$151,0)),0)+IFERROR(INDEX('Hoja de Trabajo para listado'!$AB$155:$BA$1048576,MATCH($A807,'Hoja de Trabajo para listado'!$AB$155:$AB$1048576,0),MATCH((CUADRO!J$5&amp;$E807),'Hoja de Trabajo para listado'!$AB$151:$BA$151,0)),0)+IFERROR(INDEX('Hoja de Trabajo para listado'!$BC$155:$CB$1048576,MATCH($A807,'Hoja de Trabajo para listado'!$BC$155:$BC$1048576,0),MATCH((CUADRO!J$5&amp;$E807),'Hoja de Trabajo para listado'!$BC$151:$CB$151,0)),0)+IFERROR(INDEX('Hoja de Trabajo para listado'!$DE$153:$DG$274,MATCH($A807,'Hoja de Trabajo para listado'!$DE$153:$DE$1048576,0),MATCH((CUADRO!J$5&amp;$E807),'Hoja de Trabajo para listado'!$DE$151:$DG$151,0)),0)+IFERROR(INDEX('Hoja de Trabajo para listado'!$CD$155:$DC$1048576,MATCH($A807,'Hoja de Trabajo para listado'!$CD$155:$CD$1048576,0),MATCH((CUADRO!J$5&amp;$E807),'Hoja de Trabajo para listado'!$CD$151:$DC$151,0)),0)</f>
        <v>0</v>
      </c>
      <c r="K807" s="255">
        <f ca="1">+IFERROR(INDEX('Hoja de Trabajo para listado'!$A$155:$Z$1048576,MATCH($A807,'Hoja de Trabajo para listado'!$A$155:$A$1048576,0),MATCH((CUADRO!K$5&amp;$E807),'Hoja de Trabajo para listado'!$A$151:$Z$151,0)),0)+IFERROR(INDEX('Hoja de Trabajo para listado'!$AB$155:$BA$1048576,MATCH($A807,'Hoja de Trabajo para listado'!$AB$155:$AB$1048576,0),MATCH((CUADRO!K$5&amp;$E807),'Hoja de Trabajo para listado'!$AB$151:$BA$151,0)),0)+IFERROR(INDEX('Hoja de Trabajo para listado'!$BC$155:$CB$1048576,MATCH($A807,'Hoja de Trabajo para listado'!$BC$155:$BC$1048576,0),MATCH((CUADRO!K$5&amp;$E807),'Hoja de Trabajo para listado'!$BC$151:$CB$151,0)),0)+IFERROR(INDEX('Hoja de Trabajo para listado'!$DE$153:$DG$274,MATCH($A807,'Hoja de Trabajo para listado'!$DE$153:$DE$1048576,0),MATCH((CUADRO!K$5&amp;$E807),'Hoja de Trabajo para listado'!$DE$151:$DG$151,0)),0)+IFERROR(INDEX('Hoja de Trabajo para listado'!$CD$155:$DC$1048576,MATCH($A807,'Hoja de Trabajo para listado'!$CD$155:$CD$1048576,0),MATCH((CUADRO!K$5&amp;$E807),'Hoja de Trabajo para listado'!$CD$151:$DC$151,0)),0)</f>
        <v>0</v>
      </c>
      <c r="L807" s="255">
        <f ca="1">+IFERROR(INDEX('Hoja de Trabajo para listado'!$A$155:$Z$1048576,MATCH($A807,'Hoja de Trabajo para listado'!$A$155:$A$1048576,0),MATCH((CUADRO!L$5&amp;$E807),'Hoja de Trabajo para listado'!$A$151:$Z$151,0)),0)+IFERROR(INDEX('Hoja de Trabajo para listado'!$AB$155:$BA$1048576,MATCH($A807,'Hoja de Trabajo para listado'!$AB$155:$AB$1048576,0),MATCH((CUADRO!L$5&amp;$E807),'Hoja de Trabajo para listado'!$AB$151:$BA$151,0)),0)+IFERROR(INDEX('Hoja de Trabajo para listado'!$BC$155:$CB$1048576,MATCH($A807,'Hoja de Trabajo para listado'!$BC$155:$BC$1048576,0),MATCH((CUADRO!L$5&amp;$E807),'Hoja de Trabajo para listado'!$BC$151:$CB$151,0)),0)+IFERROR(INDEX('Hoja de Trabajo para listado'!$DE$153:$DG$274,MATCH($A807,'Hoja de Trabajo para listado'!$DE$153:$DE$1048576,0),MATCH((CUADRO!L$5&amp;$E807),'Hoja de Trabajo para listado'!$DE$151:$DG$151,0)),0)+IFERROR(INDEX('Hoja de Trabajo para listado'!$CD$155:$DC$1048576,MATCH($A807,'Hoja de Trabajo para listado'!$CD$155:$CD$1048576,0),MATCH((CUADRO!L$5&amp;$E807),'Hoja de Trabajo para listado'!$CD$151:$DC$151,0)),0)</f>
        <v>0</v>
      </c>
      <c r="M807" s="255">
        <f ca="1">+IFERROR(INDEX('Hoja de Trabajo para listado'!$A$155:$Z$1048576,MATCH($A807,'Hoja de Trabajo para listado'!$A$155:$A$1048576,0),MATCH((CUADRO!M$5&amp;$E807),'Hoja de Trabajo para listado'!$A$151:$Z$151,0)),0)+IFERROR(INDEX('Hoja de Trabajo para listado'!$AB$155:$BA$1048576,MATCH($A807,'Hoja de Trabajo para listado'!$AB$155:$AB$1048576,0),MATCH((CUADRO!M$5&amp;$E807),'Hoja de Trabajo para listado'!$AB$151:$BA$151,0)),0)+IFERROR(INDEX('Hoja de Trabajo para listado'!$BC$155:$CB$1048576,MATCH($A807,'Hoja de Trabajo para listado'!$BC$155:$BC$1048576,0),MATCH((CUADRO!M$5&amp;$E807),'Hoja de Trabajo para listado'!$BC$151:$CB$151,0)),0)+IFERROR(INDEX('Hoja de Trabajo para listado'!$DE$153:$DG$274,MATCH($A807,'Hoja de Trabajo para listado'!$DE$153:$DE$1048576,0),MATCH((CUADRO!M$5&amp;$E807),'Hoja de Trabajo para listado'!$DE$151:$DG$151,0)),0)+IFERROR(INDEX('Hoja de Trabajo para listado'!$CD$155:$DC$1048576,MATCH($A807,'Hoja de Trabajo para listado'!$CD$155:$CD$1048576,0),MATCH((CUADRO!M$5&amp;$E807),'Hoja de Trabajo para listado'!$CD$151:$DC$151,0)),0)</f>
        <v>0</v>
      </c>
      <c r="N807" s="255">
        <f ca="1">+IFERROR(INDEX('Hoja de Trabajo para listado'!$A$155:$Z$1048576,MATCH($A807,'Hoja de Trabajo para listado'!$A$155:$A$1048576,0),MATCH((CUADRO!N$5&amp;$E807),'Hoja de Trabajo para listado'!$A$151:$Z$151,0)),0)+IFERROR(INDEX('Hoja de Trabajo para listado'!$AB$155:$BA$1048576,MATCH($A807,'Hoja de Trabajo para listado'!$AB$155:$AB$1048576,0),MATCH((CUADRO!N$5&amp;$E807),'Hoja de Trabajo para listado'!$AB$151:$BA$151,0)),0)+IFERROR(INDEX('Hoja de Trabajo para listado'!$BC$155:$CB$1048576,MATCH($A807,'Hoja de Trabajo para listado'!$BC$155:$BC$1048576,0),MATCH((CUADRO!N$5&amp;$E807),'Hoja de Trabajo para listado'!$BC$151:$CB$151,0)),0)+IFERROR(INDEX('Hoja de Trabajo para listado'!$DE$153:$DG$274,MATCH($A807,'Hoja de Trabajo para listado'!$DE$153:$DE$1048576,0),MATCH((CUADRO!N$5&amp;$E807),'Hoja de Trabajo para listado'!$DE$151:$DG$151,0)),0)+IFERROR(INDEX('Hoja de Trabajo para listado'!$CD$155:$DC$1048576,MATCH($A807,'Hoja de Trabajo para listado'!$CD$155:$CD$1048576,0),MATCH((CUADRO!N$5&amp;$E807),'Hoja de Trabajo para listado'!$CD$151:$DC$151,0)),0)</f>
        <v>0</v>
      </c>
      <c r="O807" s="255">
        <f ca="1">+IFERROR(INDEX('Hoja de Trabajo para listado'!$A$155:$Z$1048576,MATCH($A807,'Hoja de Trabajo para listado'!$A$155:$A$1048576,0),MATCH((CUADRO!O$5&amp;$E807),'Hoja de Trabajo para listado'!$A$151:$Z$151,0)),0)+IFERROR(INDEX('Hoja de Trabajo para listado'!$AB$155:$BA$1048576,MATCH($A807,'Hoja de Trabajo para listado'!$AB$155:$AB$1048576,0),MATCH((CUADRO!O$5&amp;$E807),'Hoja de Trabajo para listado'!$AB$151:$BA$151,0)),0)+IFERROR(INDEX('Hoja de Trabajo para listado'!$BC$155:$CB$1048576,MATCH($A807,'Hoja de Trabajo para listado'!$BC$155:$BC$1048576,0),MATCH((CUADRO!O$5&amp;$E807),'Hoja de Trabajo para listado'!$BC$151:$CB$151,0)),0)+IFERROR(INDEX('Hoja de Trabajo para listado'!$DE$153:$DG$274,MATCH($A807,'Hoja de Trabajo para listado'!$DE$153:$DE$1048576,0),MATCH((CUADRO!O$5&amp;$E807),'Hoja de Trabajo para listado'!$DE$151:$DG$151,0)),0)+IFERROR(INDEX('Hoja de Trabajo para listado'!$CD$155:$DC$1048576,MATCH($A807,'Hoja de Trabajo para listado'!$CD$155:$CD$1048576,0),MATCH((CUADRO!O$5&amp;$E807),'Hoja de Trabajo para listado'!$CD$151:$DC$151,0)),0)</f>
        <v>0</v>
      </c>
      <c r="P807" s="255">
        <f ca="1">+IFERROR(INDEX('Hoja de Trabajo para listado'!$A$155:$Z$1048576,MATCH($A807,'Hoja de Trabajo para listado'!$A$155:$A$1048576,0),MATCH((CUADRO!P$5&amp;$E807),'Hoja de Trabajo para listado'!$A$151:$Z$151,0)),0)+IFERROR(INDEX('Hoja de Trabajo para listado'!$AB$155:$BA$1048576,MATCH($A807,'Hoja de Trabajo para listado'!$AB$155:$AB$1048576,0),MATCH((CUADRO!P$5&amp;$E807),'Hoja de Trabajo para listado'!$AB$151:$BA$151,0)),0)+IFERROR(INDEX('Hoja de Trabajo para listado'!$BC$155:$CB$1048576,MATCH($A807,'Hoja de Trabajo para listado'!$BC$155:$BC$1048576,0),MATCH((CUADRO!P$5&amp;$E807),'Hoja de Trabajo para listado'!$BC$151:$CB$151,0)),0)+IFERROR(INDEX('Hoja de Trabajo para listado'!$DE$153:$DG$274,MATCH($A807,'Hoja de Trabajo para listado'!$DE$153:$DE$1048576,0),MATCH((CUADRO!P$5&amp;$E807),'Hoja de Trabajo para listado'!$DE$151:$DG$151,0)),0)+IFERROR(INDEX('Hoja de Trabajo para listado'!$CD$155:$DC$1048576,MATCH($A807,'Hoja de Trabajo para listado'!$CD$155:$CD$1048576,0),MATCH((CUADRO!P$5&amp;$E807),'Hoja de Trabajo para listado'!$CD$151:$DC$151,0)),0)</f>
        <v>0</v>
      </c>
      <c r="Q807" s="255">
        <f ca="1">+IFERROR(INDEX('Hoja de Trabajo para listado'!$A$155:$Z$1048576,MATCH($A807,'Hoja de Trabajo para listado'!$A$155:$A$1048576,0),MATCH((CUADRO!Q$5&amp;$E807),'Hoja de Trabajo para listado'!$A$151:$Z$151,0)),0)+IFERROR(INDEX('Hoja de Trabajo para listado'!$AB$155:$BA$1048576,MATCH($A807,'Hoja de Trabajo para listado'!$AB$155:$AB$1048576,0),MATCH((CUADRO!Q$5&amp;$E807),'Hoja de Trabajo para listado'!$AB$151:$BA$151,0)),0)+IFERROR(INDEX('Hoja de Trabajo para listado'!$BC$155:$CB$1048576,MATCH($A807,'Hoja de Trabajo para listado'!$BC$155:$BC$1048576,0),MATCH((CUADRO!Q$5&amp;$E807),'Hoja de Trabajo para listado'!$BC$151:$CB$151,0)),0)+IFERROR(INDEX('Hoja de Trabajo para listado'!$DE$153:$DG$274,MATCH($A807,'Hoja de Trabajo para listado'!$DE$153:$DE$1048576,0),MATCH((CUADRO!Q$5&amp;$E807),'Hoja de Trabajo para listado'!$DE$151:$DG$151,0)),0)+IFERROR(INDEX('Hoja de Trabajo para listado'!$CD$155:$DC$1048576,MATCH($A807,'Hoja de Trabajo para listado'!$CD$155:$CD$1048576,0),MATCH((CUADRO!Q$5&amp;$E807),'Hoja de Trabajo para listado'!$CD$151:$DC$151,0)),0)</f>
        <v>0</v>
      </c>
      <c r="R807" s="255">
        <f t="shared" ca="1" si="24"/>
        <v>0</v>
      </c>
      <c r="S807" s="262">
        <f ca="1">+R806+R807</f>
        <v>0</v>
      </c>
      <c r="T807" s="255">
        <f ca="1">+S807</f>
        <v>0</v>
      </c>
      <c r="U807" s="254">
        <f t="shared" si="25"/>
        <v>2</v>
      </c>
      <c r="V807" s="362" t="str">
        <f>+VLOOKUP(A807,bd_lista!$A$3:$E$590,5,FALSE)</f>
        <v>Gobiernos Autonomos Municipales</v>
      </c>
      <c r="W807" s="362"/>
      <c r="X807" s="254">
        <f>+VLOOKUP(A807,[2]Sheet1!$A$13:$D$744,4,FALSE)</f>
        <v>0</v>
      </c>
      <c r="Y807" s="254" t="e">
        <f>+VLOOKUP(X807,bd_lista!$A$3:$C$590,3,FALSE)</f>
        <v>#N/A</v>
      </c>
      <c r="Z807" s="314"/>
      <c r="AA807" s="315"/>
    </row>
    <row r="808" spans="1:27" customFormat="1" ht="27" hidden="1" customHeight="1">
      <c r="A808" s="32">
        <v>1516</v>
      </c>
      <c r="B808" s="306">
        <f>+A808</f>
        <v>1516</v>
      </c>
      <c r="C808" s="259" t="str">
        <f>+VLOOKUP(A808,bd_lista!$A$3:$C$590,3,FALSE)</f>
        <v>Gobierno Autónomo Municipal de Toro Toro</v>
      </c>
      <c r="D808" s="361" t="str">
        <f>+C808</f>
        <v>Gobierno Autónomo Municipal de Toro Toro</v>
      </c>
      <c r="E808" s="254" t="s">
        <v>1313</v>
      </c>
      <c r="F808" s="255">
        <f ca="1">+IFERROR(INDEX('Hoja de Trabajo para listado'!$A$155:$Z$1048576,MATCH($A808,'Hoja de Trabajo para listado'!$A$155:$A$1048576,0),MATCH((CUADRO!F$5&amp;$E808),'Hoja de Trabajo para listado'!$A$151:$Z$151,0)),0)+IFERROR(INDEX('Hoja de Trabajo para listado'!$AB$155:$BA$1048576,MATCH($A808,'Hoja de Trabajo para listado'!$AB$155:$AB$1048576,0),MATCH((CUADRO!F$5&amp;$E808),'Hoja de Trabajo para listado'!$AB$151:$BA$151,0)),0)+IFERROR(INDEX('Hoja de Trabajo para listado'!$BC$155:$CB$1048576,MATCH($A808,'Hoja de Trabajo para listado'!$BC$155:$BC$1048576,0),MATCH((CUADRO!F$5&amp;$E808),'Hoja de Trabajo para listado'!$BC$151:$CB$151,0)),0)+IFERROR(INDEX('Hoja de Trabajo para listado'!$DE$153:$DG$274,MATCH($A808,'Hoja de Trabajo para listado'!$DE$153:$DE$1048576,0),MATCH((CUADRO!F$5&amp;$E808),'Hoja de Trabajo para listado'!$DE$151:$DG$151,0)),0)+IFERROR(INDEX('Hoja de Trabajo para listado'!$CD$155:$DC$1048576,MATCH($A808,'Hoja de Trabajo para listado'!$CD$155:$CD$1048576,0),MATCH((CUADRO!F$5&amp;$E808),'Hoja de Trabajo para listado'!$CD$151:$DC$151,0)),0)</f>
        <v>0</v>
      </c>
      <c r="G808" s="255">
        <f ca="1">+IFERROR(INDEX('Hoja de Trabajo para listado'!$A$155:$Z$1048576,MATCH($A808,'Hoja de Trabajo para listado'!$A$155:$A$1048576,0),MATCH((CUADRO!G$5&amp;$E808),'Hoja de Trabajo para listado'!$A$151:$Z$151,0)),0)+IFERROR(INDEX('Hoja de Trabajo para listado'!$AB$155:$BA$1048576,MATCH($A808,'Hoja de Trabajo para listado'!$AB$155:$AB$1048576,0),MATCH((CUADRO!G$5&amp;$E808),'Hoja de Trabajo para listado'!$AB$151:$BA$151,0)),0)+IFERROR(INDEX('Hoja de Trabajo para listado'!$BC$155:$CB$1048576,MATCH($A808,'Hoja de Trabajo para listado'!$BC$155:$BC$1048576,0),MATCH((CUADRO!G$5&amp;$E808),'Hoja de Trabajo para listado'!$BC$151:$CB$151,0)),0)+IFERROR(INDEX('Hoja de Trabajo para listado'!$DE$153:$DG$274,MATCH($A808,'Hoja de Trabajo para listado'!$DE$153:$DE$1048576,0),MATCH((CUADRO!G$5&amp;$E808),'Hoja de Trabajo para listado'!$DE$151:$DG$151,0)),0)+IFERROR(INDEX('Hoja de Trabajo para listado'!$CD$155:$DC$1048576,MATCH($A808,'Hoja de Trabajo para listado'!$CD$155:$CD$1048576,0),MATCH((CUADRO!G$5&amp;$E808),'Hoja de Trabajo para listado'!$CD$151:$DC$151,0)),0)</f>
        <v>0</v>
      </c>
      <c r="H808" s="255">
        <f ca="1">+IFERROR(INDEX('Hoja de Trabajo para listado'!$A$155:$Z$1048576,MATCH($A808,'Hoja de Trabajo para listado'!$A$155:$A$1048576,0),MATCH((CUADRO!H$5&amp;$E808),'Hoja de Trabajo para listado'!$A$151:$Z$151,0)),0)+IFERROR(INDEX('Hoja de Trabajo para listado'!$AB$155:$BA$1048576,MATCH($A808,'Hoja de Trabajo para listado'!$AB$155:$AB$1048576,0),MATCH((CUADRO!H$5&amp;$E808),'Hoja de Trabajo para listado'!$AB$151:$BA$151,0)),0)+IFERROR(INDEX('Hoja de Trabajo para listado'!$BC$155:$CB$1048576,MATCH($A808,'Hoja de Trabajo para listado'!$BC$155:$BC$1048576,0),MATCH((CUADRO!H$5&amp;$E808),'Hoja de Trabajo para listado'!$BC$151:$CB$151,0)),0)+IFERROR(INDEX('Hoja de Trabajo para listado'!$DE$153:$DG$274,MATCH($A808,'Hoja de Trabajo para listado'!$DE$153:$DE$1048576,0),MATCH((CUADRO!H$5&amp;$E808),'Hoja de Trabajo para listado'!$DE$151:$DG$151,0)),0)+IFERROR(INDEX('Hoja de Trabajo para listado'!$CD$155:$DC$1048576,MATCH($A808,'Hoja de Trabajo para listado'!$CD$155:$CD$1048576,0),MATCH((CUADRO!H$5&amp;$E808),'Hoja de Trabajo para listado'!$CD$151:$DC$151,0)),0)</f>
        <v>0</v>
      </c>
      <c r="I808" s="255">
        <f ca="1">+IFERROR(INDEX('Hoja de Trabajo para listado'!$A$155:$Z$1048576,MATCH($A808,'Hoja de Trabajo para listado'!$A$155:$A$1048576,0),MATCH((CUADRO!I$5&amp;$E808),'Hoja de Trabajo para listado'!$A$151:$Z$151,0)),0)+IFERROR(INDEX('Hoja de Trabajo para listado'!$AB$155:$BA$1048576,MATCH($A808,'Hoja de Trabajo para listado'!$AB$155:$AB$1048576,0),MATCH((CUADRO!I$5&amp;$E808),'Hoja de Trabajo para listado'!$AB$151:$BA$151,0)),0)+IFERROR(INDEX('Hoja de Trabajo para listado'!$BC$155:$CB$1048576,MATCH($A808,'Hoja de Trabajo para listado'!$BC$155:$BC$1048576,0),MATCH((CUADRO!I$5&amp;$E808),'Hoja de Trabajo para listado'!$BC$151:$CB$151,0)),0)+IFERROR(INDEX('Hoja de Trabajo para listado'!$DE$153:$DG$274,MATCH($A808,'Hoja de Trabajo para listado'!$DE$153:$DE$1048576,0),MATCH((CUADRO!I$5&amp;$E808),'Hoja de Trabajo para listado'!$DE$151:$DG$151,0)),0)+IFERROR(INDEX('Hoja de Trabajo para listado'!$CD$155:$DC$1048576,MATCH($A808,'Hoja de Trabajo para listado'!$CD$155:$CD$1048576,0),MATCH((CUADRO!I$5&amp;$E808),'Hoja de Trabajo para listado'!$CD$151:$DC$151,0)),0)</f>
        <v>0</v>
      </c>
      <c r="J808" s="255">
        <f ca="1">+IFERROR(INDEX('Hoja de Trabajo para listado'!$A$155:$Z$1048576,MATCH($A808,'Hoja de Trabajo para listado'!$A$155:$A$1048576,0),MATCH((CUADRO!J$5&amp;$E808),'Hoja de Trabajo para listado'!$A$151:$Z$151,0)),0)+IFERROR(INDEX('Hoja de Trabajo para listado'!$AB$155:$BA$1048576,MATCH($A808,'Hoja de Trabajo para listado'!$AB$155:$AB$1048576,0),MATCH((CUADRO!J$5&amp;$E808),'Hoja de Trabajo para listado'!$AB$151:$BA$151,0)),0)+IFERROR(INDEX('Hoja de Trabajo para listado'!$BC$155:$CB$1048576,MATCH($A808,'Hoja de Trabajo para listado'!$BC$155:$BC$1048576,0),MATCH((CUADRO!J$5&amp;$E808),'Hoja de Trabajo para listado'!$BC$151:$CB$151,0)),0)+IFERROR(INDEX('Hoja de Trabajo para listado'!$DE$153:$DG$274,MATCH($A808,'Hoja de Trabajo para listado'!$DE$153:$DE$1048576,0),MATCH((CUADRO!J$5&amp;$E808),'Hoja de Trabajo para listado'!$DE$151:$DG$151,0)),0)+IFERROR(INDEX('Hoja de Trabajo para listado'!$CD$155:$DC$1048576,MATCH($A808,'Hoja de Trabajo para listado'!$CD$155:$CD$1048576,0),MATCH((CUADRO!J$5&amp;$E808),'Hoja de Trabajo para listado'!$CD$151:$DC$151,0)),0)</f>
        <v>0</v>
      </c>
      <c r="K808" s="255">
        <f ca="1">+IFERROR(INDEX('Hoja de Trabajo para listado'!$A$155:$Z$1048576,MATCH($A808,'Hoja de Trabajo para listado'!$A$155:$A$1048576,0),MATCH((CUADRO!K$5&amp;$E808),'Hoja de Trabajo para listado'!$A$151:$Z$151,0)),0)+IFERROR(INDEX('Hoja de Trabajo para listado'!$AB$155:$BA$1048576,MATCH($A808,'Hoja de Trabajo para listado'!$AB$155:$AB$1048576,0),MATCH((CUADRO!K$5&amp;$E808),'Hoja de Trabajo para listado'!$AB$151:$BA$151,0)),0)+IFERROR(INDEX('Hoja de Trabajo para listado'!$BC$155:$CB$1048576,MATCH($A808,'Hoja de Trabajo para listado'!$BC$155:$BC$1048576,0),MATCH((CUADRO!K$5&amp;$E808),'Hoja de Trabajo para listado'!$BC$151:$CB$151,0)),0)+IFERROR(INDEX('Hoja de Trabajo para listado'!$DE$153:$DG$274,MATCH($A808,'Hoja de Trabajo para listado'!$DE$153:$DE$1048576,0),MATCH((CUADRO!K$5&amp;$E808),'Hoja de Trabajo para listado'!$DE$151:$DG$151,0)),0)+IFERROR(INDEX('Hoja de Trabajo para listado'!$CD$155:$DC$1048576,MATCH($A808,'Hoja de Trabajo para listado'!$CD$155:$CD$1048576,0),MATCH((CUADRO!K$5&amp;$E808),'Hoja de Trabajo para listado'!$CD$151:$DC$151,0)),0)</f>
        <v>0</v>
      </c>
      <c r="L808" s="255">
        <f ca="1">+IFERROR(INDEX('Hoja de Trabajo para listado'!$A$155:$Z$1048576,MATCH($A808,'Hoja de Trabajo para listado'!$A$155:$A$1048576,0),MATCH((CUADRO!L$5&amp;$E808),'Hoja de Trabajo para listado'!$A$151:$Z$151,0)),0)+IFERROR(INDEX('Hoja de Trabajo para listado'!$AB$155:$BA$1048576,MATCH($A808,'Hoja de Trabajo para listado'!$AB$155:$AB$1048576,0),MATCH((CUADRO!L$5&amp;$E808),'Hoja de Trabajo para listado'!$AB$151:$BA$151,0)),0)+IFERROR(INDEX('Hoja de Trabajo para listado'!$BC$155:$CB$1048576,MATCH($A808,'Hoja de Trabajo para listado'!$BC$155:$BC$1048576,0),MATCH((CUADRO!L$5&amp;$E808),'Hoja de Trabajo para listado'!$BC$151:$CB$151,0)),0)+IFERROR(INDEX('Hoja de Trabajo para listado'!$DE$153:$DG$274,MATCH($A808,'Hoja de Trabajo para listado'!$DE$153:$DE$1048576,0),MATCH((CUADRO!L$5&amp;$E808),'Hoja de Trabajo para listado'!$DE$151:$DG$151,0)),0)+IFERROR(INDEX('Hoja de Trabajo para listado'!$CD$155:$DC$1048576,MATCH($A808,'Hoja de Trabajo para listado'!$CD$155:$CD$1048576,0),MATCH((CUADRO!L$5&amp;$E808),'Hoja de Trabajo para listado'!$CD$151:$DC$151,0)),0)</f>
        <v>0</v>
      </c>
      <c r="M808" s="255">
        <f ca="1">+IFERROR(INDEX('Hoja de Trabajo para listado'!$A$155:$Z$1048576,MATCH($A808,'Hoja de Trabajo para listado'!$A$155:$A$1048576,0),MATCH((CUADRO!M$5&amp;$E808),'Hoja de Trabajo para listado'!$A$151:$Z$151,0)),0)+IFERROR(INDEX('Hoja de Trabajo para listado'!$AB$155:$BA$1048576,MATCH($A808,'Hoja de Trabajo para listado'!$AB$155:$AB$1048576,0),MATCH((CUADRO!M$5&amp;$E808),'Hoja de Trabajo para listado'!$AB$151:$BA$151,0)),0)+IFERROR(INDEX('Hoja de Trabajo para listado'!$BC$155:$CB$1048576,MATCH($A808,'Hoja de Trabajo para listado'!$BC$155:$BC$1048576,0),MATCH((CUADRO!M$5&amp;$E808),'Hoja de Trabajo para listado'!$BC$151:$CB$151,0)),0)+IFERROR(INDEX('Hoja de Trabajo para listado'!$DE$153:$DG$274,MATCH($A808,'Hoja de Trabajo para listado'!$DE$153:$DE$1048576,0),MATCH((CUADRO!M$5&amp;$E808),'Hoja de Trabajo para listado'!$DE$151:$DG$151,0)),0)+IFERROR(INDEX('Hoja de Trabajo para listado'!$CD$155:$DC$1048576,MATCH($A808,'Hoja de Trabajo para listado'!$CD$155:$CD$1048576,0),MATCH((CUADRO!M$5&amp;$E808),'Hoja de Trabajo para listado'!$CD$151:$DC$151,0)),0)</f>
        <v>0</v>
      </c>
      <c r="N808" s="255">
        <f ca="1">+IFERROR(INDEX('Hoja de Trabajo para listado'!$A$155:$Z$1048576,MATCH($A808,'Hoja de Trabajo para listado'!$A$155:$A$1048576,0),MATCH((CUADRO!N$5&amp;$E808),'Hoja de Trabajo para listado'!$A$151:$Z$151,0)),0)+IFERROR(INDEX('Hoja de Trabajo para listado'!$AB$155:$BA$1048576,MATCH($A808,'Hoja de Trabajo para listado'!$AB$155:$AB$1048576,0),MATCH((CUADRO!N$5&amp;$E808),'Hoja de Trabajo para listado'!$AB$151:$BA$151,0)),0)+IFERROR(INDEX('Hoja de Trabajo para listado'!$BC$155:$CB$1048576,MATCH($A808,'Hoja de Trabajo para listado'!$BC$155:$BC$1048576,0),MATCH((CUADRO!N$5&amp;$E808),'Hoja de Trabajo para listado'!$BC$151:$CB$151,0)),0)+IFERROR(INDEX('Hoja de Trabajo para listado'!$DE$153:$DG$274,MATCH($A808,'Hoja de Trabajo para listado'!$DE$153:$DE$1048576,0),MATCH((CUADRO!N$5&amp;$E808),'Hoja de Trabajo para listado'!$DE$151:$DG$151,0)),0)+IFERROR(INDEX('Hoja de Trabajo para listado'!$CD$155:$DC$1048576,MATCH($A808,'Hoja de Trabajo para listado'!$CD$155:$CD$1048576,0),MATCH((CUADRO!N$5&amp;$E808),'Hoja de Trabajo para listado'!$CD$151:$DC$151,0)),0)</f>
        <v>0</v>
      </c>
      <c r="O808" s="255">
        <f ca="1">+IFERROR(INDEX('Hoja de Trabajo para listado'!$A$155:$Z$1048576,MATCH($A808,'Hoja de Trabajo para listado'!$A$155:$A$1048576,0),MATCH((CUADRO!O$5&amp;$E808),'Hoja de Trabajo para listado'!$A$151:$Z$151,0)),0)+IFERROR(INDEX('Hoja de Trabajo para listado'!$AB$155:$BA$1048576,MATCH($A808,'Hoja de Trabajo para listado'!$AB$155:$AB$1048576,0),MATCH((CUADRO!O$5&amp;$E808),'Hoja de Trabajo para listado'!$AB$151:$BA$151,0)),0)+IFERROR(INDEX('Hoja de Trabajo para listado'!$BC$155:$CB$1048576,MATCH($A808,'Hoja de Trabajo para listado'!$BC$155:$BC$1048576,0),MATCH((CUADRO!O$5&amp;$E808),'Hoja de Trabajo para listado'!$BC$151:$CB$151,0)),0)+IFERROR(INDEX('Hoja de Trabajo para listado'!$DE$153:$DG$274,MATCH($A808,'Hoja de Trabajo para listado'!$DE$153:$DE$1048576,0),MATCH((CUADRO!O$5&amp;$E808),'Hoja de Trabajo para listado'!$DE$151:$DG$151,0)),0)+IFERROR(INDEX('Hoja de Trabajo para listado'!$CD$155:$DC$1048576,MATCH($A808,'Hoja de Trabajo para listado'!$CD$155:$CD$1048576,0),MATCH((CUADRO!O$5&amp;$E808),'Hoja de Trabajo para listado'!$CD$151:$DC$151,0)),0)</f>
        <v>0</v>
      </c>
      <c r="P808" s="255">
        <f ca="1">+IFERROR(INDEX('Hoja de Trabajo para listado'!$A$155:$Z$1048576,MATCH($A808,'Hoja de Trabajo para listado'!$A$155:$A$1048576,0),MATCH((CUADRO!P$5&amp;$E808),'Hoja de Trabajo para listado'!$A$151:$Z$151,0)),0)+IFERROR(INDEX('Hoja de Trabajo para listado'!$AB$155:$BA$1048576,MATCH($A808,'Hoja de Trabajo para listado'!$AB$155:$AB$1048576,0),MATCH((CUADRO!P$5&amp;$E808),'Hoja de Trabajo para listado'!$AB$151:$BA$151,0)),0)+IFERROR(INDEX('Hoja de Trabajo para listado'!$BC$155:$CB$1048576,MATCH($A808,'Hoja de Trabajo para listado'!$BC$155:$BC$1048576,0),MATCH((CUADRO!P$5&amp;$E808),'Hoja de Trabajo para listado'!$BC$151:$CB$151,0)),0)+IFERROR(INDEX('Hoja de Trabajo para listado'!$DE$153:$DG$274,MATCH($A808,'Hoja de Trabajo para listado'!$DE$153:$DE$1048576,0),MATCH((CUADRO!P$5&amp;$E808),'Hoja de Trabajo para listado'!$DE$151:$DG$151,0)),0)+IFERROR(INDEX('Hoja de Trabajo para listado'!$CD$155:$DC$1048576,MATCH($A808,'Hoja de Trabajo para listado'!$CD$155:$CD$1048576,0),MATCH((CUADRO!P$5&amp;$E808),'Hoja de Trabajo para listado'!$CD$151:$DC$151,0)),0)</f>
        <v>0</v>
      </c>
      <c r="Q808" s="255">
        <f ca="1">+IFERROR(INDEX('Hoja de Trabajo para listado'!$A$155:$Z$1048576,MATCH($A808,'Hoja de Trabajo para listado'!$A$155:$A$1048576,0),MATCH((CUADRO!Q$5&amp;$E808),'Hoja de Trabajo para listado'!$A$151:$Z$151,0)),0)+IFERROR(INDEX('Hoja de Trabajo para listado'!$AB$155:$BA$1048576,MATCH($A808,'Hoja de Trabajo para listado'!$AB$155:$AB$1048576,0),MATCH((CUADRO!Q$5&amp;$E808),'Hoja de Trabajo para listado'!$AB$151:$BA$151,0)),0)+IFERROR(INDEX('Hoja de Trabajo para listado'!$BC$155:$CB$1048576,MATCH($A808,'Hoja de Trabajo para listado'!$BC$155:$BC$1048576,0),MATCH((CUADRO!Q$5&amp;$E808),'Hoja de Trabajo para listado'!$BC$151:$CB$151,0)),0)+IFERROR(INDEX('Hoja de Trabajo para listado'!$DE$153:$DG$274,MATCH($A808,'Hoja de Trabajo para listado'!$DE$153:$DE$1048576,0),MATCH((CUADRO!Q$5&amp;$E808),'Hoja de Trabajo para listado'!$DE$151:$DG$151,0)),0)+IFERROR(INDEX('Hoja de Trabajo para listado'!$CD$155:$DC$1048576,MATCH($A808,'Hoja de Trabajo para listado'!$CD$155:$CD$1048576,0),MATCH((CUADRO!Q$5&amp;$E808),'Hoja de Trabajo para listado'!$CD$151:$DC$151,0)),0)</f>
        <v>0</v>
      </c>
      <c r="R808" s="255">
        <f t="shared" ca="1" si="24"/>
        <v>0</v>
      </c>
      <c r="S808" s="262"/>
      <c r="T808" s="255">
        <f ca="1">+T809</f>
        <v>0</v>
      </c>
      <c r="U808" s="254">
        <f t="shared" si="25"/>
        <v>1</v>
      </c>
      <c r="V808" s="362" t="str">
        <f>+VLOOKUP(A808,bd_lista!$A$3:$E$590,5,FALSE)</f>
        <v>Gobiernos Autonomos Municipales</v>
      </c>
      <c r="W808" s="361" t="str">
        <f>+V808</f>
        <v>Gobiernos Autonomos Municipales</v>
      </c>
      <c r="X808" s="254">
        <f>+VLOOKUP(A808,[2]Sheet1!$A$13:$D$744,4,FALSE)</f>
        <v>0</v>
      </c>
      <c r="Y808" s="254" t="e">
        <f>+VLOOKUP(X808,bd_lista!$A$3:$C$590,3,FALSE)</f>
        <v>#N/A</v>
      </c>
      <c r="Z808" s="316">
        <f>+X808</f>
        <v>0</v>
      </c>
      <c r="AA808" s="317" t="e">
        <f>+Y808</f>
        <v>#N/A</v>
      </c>
    </row>
    <row r="809" spans="1:27" customFormat="1" ht="27" hidden="1" customHeight="1">
      <c r="A809" s="32">
        <v>1516</v>
      </c>
      <c r="B809" s="307"/>
      <c r="C809" s="259" t="str">
        <f>+VLOOKUP(A809,bd_lista!$A$3:$C$590,3,FALSE)</f>
        <v>Gobierno Autónomo Municipal de Toro Toro</v>
      </c>
      <c r="D809" s="362"/>
      <c r="E809" s="256" t="s">
        <v>1314</v>
      </c>
      <c r="F809" s="255">
        <f ca="1">+IFERROR(INDEX('Hoja de Trabajo para listado'!$A$155:$Z$1048576,MATCH($A809,'Hoja de Trabajo para listado'!$A$155:$A$1048576,0),MATCH((CUADRO!F$5&amp;$E809),'Hoja de Trabajo para listado'!$A$151:$Z$151,0)),0)+IFERROR(INDEX('Hoja de Trabajo para listado'!$AB$155:$BA$1048576,MATCH($A809,'Hoja de Trabajo para listado'!$AB$155:$AB$1048576,0),MATCH((CUADRO!F$5&amp;$E809),'Hoja de Trabajo para listado'!$AB$151:$BA$151,0)),0)+IFERROR(INDEX('Hoja de Trabajo para listado'!$BC$155:$CB$1048576,MATCH($A809,'Hoja de Trabajo para listado'!$BC$155:$BC$1048576,0),MATCH((CUADRO!F$5&amp;$E809),'Hoja de Trabajo para listado'!$BC$151:$CB$151,0)),0)+IFERROR(INDEX('Hoja de Trabajo para listado'!$DE$153:$DG$274,MATCH($A809,'Hoja de Trabajo para listado'!$DE$153:$DE$1048576,0),MATCH((CUADRO!F$5&amp;$E809),'Hoja de Trabajo para listado'!$DE$151:$DG$151,0)),0)+IFERROR(INDEX('Hoja de Trabajo para listado'!$CD$155:$DC$1048576,MATCH($A809,'Hoja de Trabajo para listado'!$CD$155:$CD$1048576,0),MATCH((CUADRO!F$5&amp;$E809),'Hoja de Trabajo para listado'!$CD$151:$DC$151,0)),0)</f>
        <v>0</v>
      </c>
      <c r="G809" s="255">
        <f ca="1">+IFERROR(INDEX('Hoja de Trabajo para listado'!$A$155:$Z$1048576,MATCH($A809,'Hoja de Trabajo para listado'!$A$155:$A$1048576,0),MATCH((CUADRO!G$5&amp;$E809),'Hoja de Trabajo para listado'!$A$151:$Z$151,0)),0)+IFERROR(INDEX('Hoja de Trabajo para listado'!$AB$155:$BA$1048576,MATCH($A809,'Hoja de Trabajo para listado'!$AB$155:$AB$1048576,0),MATCH((CUADRO!G$5&amp;$E809),'Hoja de Trabajo para listado'!$AB$151:$BA$151,0)),0)+IFERROR(INDEX('Hoja de Trabajo para listado'!$BC$155:$CB$1048576,MATCH($A809,'Hoja de Trabajo para listado'!$BC$155:$BC$1048576,0),MATCH((CUADRO!G$5&amp;$E809),'Hoja de Trabajo para listado'!$BC$151:$CB$151,0)),0)+IFERROR(INDEX('Hoja de Trabajo para listado'!$DE$153:$DG$274,MATCH($A809,'Hoja de Trabajo para listado'!$DE$153:$DE$1048576,0),MATCH((CUADRO!G$5&amp;$E809),'Hoja de Trabajo para listado'!$DE$151:$DG$151,0)),0)+IFERROR(INDEX('Hoja de Trabajo para listado'!$CD$155:$DC$1048576,MATCH($A809,'Hoja de Trabajo para listado'!$CD$155:$CD$1048576,0),MATCH((CUADRO!G$5&amp;$E809),'Hoja de Trabajo para listado'!$CD$151:$DC$151,0)),0)</f>
        <v>0</v>
      </c>
      <c r="H809" s="255">
        <f ca="1">+IFERROR(INDEX('Hoja de Trabajo para listado'!$A$155:$Z$1048576,MATCH($A809,'Hoja de Trabajo para listado'!$A$155:$A$1048576,0),MATCH((CUADRO!H$5&amp;$E809),'Hoja de Trabajo para listado'!$A$151:$Z$151,0)),0)+IFERROR(INDEX('Hoja de Trabajo para listado'!$AB$155:$BA$1048576,MATCH($A809,'Hoja de Trabajo para listado'!$AB$155:$AB$1048576,0),MATCH((CUADRO!H$5&amp;$E809),'Hoja de Trabajo para listado'!$AB$151:$BA$151,0)),0)+IFERROR(INDEX('Hoja de Trabajo para listado'!$BC$155:$CB$1048576,MATCH($A809,'Hoja de Trabajo para listado'!$BC$155:$BC$1048576,0),MATCH((CUADRO!H$5&amp;$E809),'Hoja de Trabajo para listado'!$BC$151:$CB$151,0)),0)+IFERROR(INDEX('Hoja de Trabajo para listado'!$DE$153:$DG$274,MATCH($A809,'Hoja de Trabajo para listado'!$DE$153:$DE$1048576,0),MATCH((CUADRO!H$5&amp;$E809),'Hoja de Trabajo para listado'!$DE$151:$DG$151,0)),0)+IFERROR(INDEX('Hoja de Trabajo para listado'!$CD$155:$DC$1048576,MATCH($A809,'Hoja de Trabajo para listado'!$CD$155:$CD$1048576,0),MATCH((CUADRO!H$5&amp;$E809),'Hoja de Trabajo para listado'!$CD$151:$DC$151,0)),0)</f>
        <v>0</v>
      </c>
      <c r="I809" s="255">
        <f ca="1">+IFERROR(INDEX('Hoja de Trabajo para listado'!$A$155:$Z$1048576,MATCH($A809,'Hoja de Trabajo para listado'!$A$155:$A$1048576,0),MATCH((CUADRO!I$5&amp;$E809),'Hoja de Trabajo para listado'!$A$151:$Z$151,0)),0)+IFERROR(INDEX('Hoja de Trabajo para listado'!$AB$155:$BA$1048576,MATCH($A809,'Hoja de Trabajo para listado'!$AB$155:$AB$1048576,0),MATCH((CUADRO!I$5&amp;$E809),'Hoja de Trabajo para listado'!$AB$151:$BA$151,0)),0)+IFERROR(INDEX('Hoja de Trabajo para listado'!$BC$155:$CB$1048576,MATCH($A809,'Hoja de Trabajo para listado'!$BC$155:$BC$1048576,0),MATCH((CUADRO!I$5&amp;$E809),'Hoja de Trabajo para listado'!$BC$151:$CB$151,0)),0)+IFERROR(INDEX('Hoja de Trabajo para listado'!$DE$153:$DG$274,MATCH($A809,'Hoja de Trabajo para listado'!$DE$153:$DE$1048576,0),MATCH((CUADRO!I$5&amp;$E809),'Hoja de Trabajo para listado'!$DE$151:$DG$151,0)),0)+IFERROR(INDEX('Hoja de Trabajo para listado'!$CD$155:$DC$1048576,MATCH($A809,'Hoja de Trabajo para listado'!$CD$155:$CD$1048576,0),MATCH((CUADRO!I$5&amp;$E809),'Hoja de Trabajo para listado'!$CD$151:$DC$151,0)),0)</f>
        <v>0</v>
      </c>
      <c r="J809" s="255">
        <f ca="1">+IFERROR(INDEX('Hoja de Trabajo para listado'!$A$155:$Z$1048576,MATCH($A809,'Hoja de Trabajo para listado'!$A$155:$A$1048576,0),MATCH((CUADRO!J$5&amp;$E809),'Hoja de Trabajo para listado'!$A$151:$Z$151,0)),0)+IFERROR(INDEX('Hoja de Trabajo para listado'!$AB$155:$BA$1048576,MATCH($A809,'Hoja de Trabajo para listado'!$AB$155:$AB$1048576,0),MATCH((CUADRO!J$5&amp;$E809),'Hoja de Trabajo para listado'!$AB$151:$BA$151,0)),0)+IFERROR(INDEX('Hoja de Trabajo para listado'!$BC$155:$CB$1048576,MATCH($A809,'Hoja de Trabajo para listado'!$BC$155:$BC$1048576,0),MATCH((CUADRO!J$5&amp;$E809),'Hoja de Trabajo para listado'!$BC$151:$CB$151,0)),0)+IFERROR(INDEX('Hoja de Trabajo para listado'!$DE$153:$DG$274,MATCH($A809,'Hoja de Trabajo para listado'!$DE$153:$DE$1048576,0),MATCH((CUADRO!J$5&amp;$E809),'Hoja de Trabajo para listado'!$DE$151:$DG$151,0)),0)+IFERROR(INDEX('Hoja de Trabajo para listado'!$CD$155:$DC$1048576,MATCH($A809,'Hoja de Trabajo para listado'!$CD$155:$CD$1048576,0),MATCH((CUADRO!J$5&amp;$E809),'Hoja de Trabajo para listado'!$CD$151:$DC$151,0)),0)</f>
        <v>0</v>
      </c>
      <c r="K809" s="255">
        <f ca="1">+IFERROR(INDEX('Hoja de Trabajo para listado'!$A$155:$Z$1048576,MATCH($A809,'Hoja de Trabajo para listado'!$A$155:$A$1048576,0),MATCH((CUADRO!K$5&amp;$E809),'Hoja de Trabajo para listado'!$A$151:$Z$151,0)),0)+IFERROR(INDEX('Hoja de Trabajo para listado'!$AB$155:$BA$1048576,MATCH($A809,'Hoja de Trabajo para listado'!$AB$155:$AB$1048576,0),MATCH((CUADRO!K$5&amp;$E809),'Hoja de Trabajo para listado'!$AB$151:$BA$151,0)),0)+IFERROR(INDEX('Hoja de Trabajo para listado'!$BC$155:$CB$1048576,MATCH($A809,'Hoja de Trabajo para listado'!$BC$155:$BC$1048576,0),MATCH((CUADRO!K$5&amp;$E809),'Hoja de Trabajo para listado'!$BC$151:$CB$151,0)),0)+IFERROR(INDEX('Hoja de Trabajo para listado'!$DE$153:$DG$274,MATCH($A809,'Hoja de Trabajo para listado'!$DE$153:$DE$1048576,0),MATCH((CUADRO!K$5&amp;$E809),'Hoja de Trabajo para listado'!$DE$151:$DG$151,0)),0)+IFERROR(INDEX('Hoja de Trabajo para listado'!$CD$155:$DC$1048576,MATCH($A809,'Hoja de Trabajo para listado'!$CD$155:$CD$1048576,0),MATCH((CUADRO!K$5&amp;$E809),'Hoja de Trabajo para listado'!$CD$151:$DC$151,0)),0)</f>
        <v>0</v>
      </c>
      <c r="L809" s="255">
        <f ca="1">+IFERROR(INDEX('Hoja de Trabajo para listado'!$A$155:$Z$1048576,MATCH($A809,'Hoja de Trabajo para listado'!$A$155:$A$1048576,0),MATCH((CUADRO!L$5&amp;$E809),'Hoja de Trabajo para listado'!$A$151:$Z$151,0)),0)+IFERROR(INDEX('Hoja de Trabajo para listado'!$AB$155:$BA$1048576,MATCH($A809,'Hoja de Trabajo para listado'!$AB$155:$AB$1048576,0),MATCH((CUADRO!L$5&amp;$E809),'Hoja de Trabajo para listado'!$AB$151:$BA$151,0)),0)+IFERROR(INDEX('Hoja de Trabajo para listado'!$BC$155:$CB$1048576,MATCH($A809,'Hoja de Trabajo para listado'!$BC$155:$BC$1048576,0),MATCH((CUADRO!L$5&amp;$E809),'Hoja de Trabajo para listado'!$BC$151:$CB$151,0)),0)+IFERROR(INDEX('Hoja de Trabajo para listado'!$DE$153:$DG$274,MATCH($A809,'Hoja de Trabajo para listado'!$DE$153:$DE$1048576,0),MATCH((CUADRO!L$5&amp;$E809),'Hoja de Trabajo para listado'!$DE$151:$DG$151,0)),0)+IFERROR(INDEX('Hoja de Trabajo para listado'!$CD$155:$DC$1048576,MATCH($A809,'Hoja de Trabajo para listado'!$CD$155:$CD$1048576,0),MATCH((CUADRO!L$5&amp;$E809),'Hoja de Trabajo para listado'!$CD$151:$DC$151,0)),0)</f>
        <v>0</v>
      </c>
      <c r="M809" s="255">
        <f ca="1">+IFERROR(INDEX('Hoja de Trabajo para listado'!$A$155:$Z$1048576,MATCH($A809,'Hoja de Trabajo para listado'!$A$155:$A$1048576,0),MATCH((CUADRO!M$5&amp;$E809),'Hoja de Trabajo para listado'!$A$151:$Z$151,0)),0)+IFERROR(INDEX('Hoja de Trabajo para listado'!$AB$155:$BA$1048576,MATCH($A809,'Hoja de Trabajo para listado'!$AB$155:$AB$1048576,0),MATCH((CUADRO!M$5&amp;$E809),'Hoja de Trabajo para listado'!$AB$151:$BA$151,0)),0)+IFERROR(INDEX('Hoja de Trabajo para listado'!$BC$155:$CB$1048576,MATCH($A809,'Hoja de Trabajo para listado'!$BC$155:$BC$1048576,0),MATCH((CUADRO!M$5&amp;$E809),'Hoja de Trabajo para listado'!$BC$151:$CB$151,0)),0)+IFERROR(INDEX('Hoja de Trabajo para listado'!$DE$153:$DG$274,MATCH($A809,'Hoja de Trabajo para listado'!$DE$153:$DE$1048576,0),MATCH((CUADRO!M$5&amp;$E809),'Hoja de Trabajo para listado'!$DE$151:$DG$151,0)),0)+IFERROR(INDEX('Hoja de Trabajo para listado'!$CD$155:$DC$1048576,MATCH($A809,'Hoja de Trabajo para listado'!$CD$155:$CD$1048576,0),MATCH((CUADRO!M$5&amp;$E809),'Hoja de Trabajo para listado'!$CD$151:$DC$151,0)),0)</f>
        <v>0</v>
      </c>
      <c r="N809" s="255">
        <f ca="1">+IFERROR(INDEX('Hoja de Trabajo para listado'!$A$155:$Z$1048576,MATCH($A809,'Hoja de Trabajo para listado'!$A$155:$A$1048576,0),MATCH((CUADRO!N$5&amp;$E809),'Hoja de Trabajo para listado'!$A$151:$Z$151,0)),0)+IFERROR(INDEX('Hoja de Trabajo para listado'!$AB$155:$BA$1048576,MATCH($A809,'Hoja de Trabajo para listado'!$AB$155:$AB$1048576,0),MATCH((CUADRO!N$5&amp;$E809),'Hoja de Trabajo para listado'!$AB$151:$BA$151,0)),0)+IFERROR(INDEX('Hoja de Trabajo para listado'!$BC$155:$CB$1048576,MATCH($A809,'Hoja de Trabajo para listado'!$BC$155:$BC$1048576,0),MATCH((CUADRO!N$5&amp;$E809),'Hoja de Trabajo para listado'!$BC$151:$CB$151,0)),0)+IFERROR(INDEX('Hoja de Trabajo para listado'!$DE$153:$DG$274,MATCH($A809,'Hoja de Trabajo para listado'!$DE$153:$DE$1048576,0),MATCH((CUADRO!N$5&amp;$E809),'Hoja de Trabajo para listado'!$DE$151:$DG$151,0)),0)+IFERROR(INDEX('Hoja de Trabajo para listado'!$CD$155:$DC$1048576,MATCH($A809,'Hoja de Trabajo para listado'!$CD$155:$CD$1048576,0),MATCH((CUADRO!N$5&amp;$E809),'Hoja de Trabajo para listado'!$CD$151:$DC$151,0)),0)</f>
        <v>0</v>
      </c>
      <c r="O809" s="255">
        <f ca="1">+IFERROR(INDEX('Hoja de Trabajo para listado'!$A$155:$Z$1048576,MATCH($A809,'Hoja de Trabajo para listado'!$A$155:$A$1048576,0),MATCH((CUADRO!O$5&amp;$E809),'Hoja de Trabajo para listado'!$A$151:$Z$151,0)),0)+IFERROR(INDEX('Hoja de Trabajo para listado'!$AB$155:$BA$1048576,MATCH($A809,'Hoja de Trabajo para listado'!$AB$155:$AB$1048576,0),MATCH((CUADRO!O$5&amp;$E809),'Hoja de Trabajo para listado'!$AB$151:$BA$151,0)),0)+IFERROR(INDEX('Hoja de Trabajo para listado'!$BC$155:$CB$1048576,MATCH($A809,'Hoja de Trabajo para listado'!$BC$155:$BC$1048576,0),MATCH((CUADRO!O$5&amp;$E809),'Hoja de Trabajo para listado'!$BC$151:$CB$151,0)),0)+IFERROR(INDEX('Hoja de Trabajo para listado'!$DE$153:$DG$274,MATCH($A809,'Hoja de Trabajo para listado'!$DE$153:$DE$1048576,0),MATCH((CUADRO!O$5&amp;$E809),'Hoja de Trabajo para listado'!$DE$151:$DG$151,0)),0)+IFERROR(INDEX('Hoja de Trabajo para listado'!$CD$155:$DC$1048576,MATCH($A809,'Hoja de Trabajo para listado'!$CD$155:$CD$1048576,0),MATCH((CUADRO!O$5&amp;$E809),'Hoja de Trabajo para listado'!$CD$151:$DC$151,0)),0)</f>
        <v>0</v>
      </c>
      <c r="P809" s="255">
        <f ca="1">+IFERROR(INDEX('Hoja de Trabajo para listado'!$A$155:$Z$1048576,MATCH($A809,'Hoja de Trabajo para listado'!$A$155:$A$1048576,0),MATCH((CUADRO!P$5&amp;$E809),'Hoja de Trabajo para listado'!$A$151:$Z$151,0)),0)+IFERROR(INDEX('Hoja de Trabajo para listado'!$AB$155:$BA$1048576,MATCH($A809,'Hoja de Trabajo para listado'!$AB$155:$AB$1048576,0),MATCH((CUADRO!P$5&amp;$E809),'Hoja de Trabajo para listado'!$AB$151:$BA$151,0)),0)+IFERROR(INDEX('Hoja de Trabajo para listado'!$BC$155:$CB$1048576,MATCH($A809,'Hoja de Trabajo para listado'!$BC$155:$BC$1048576,0),MATCH((CUADRO!P$5&amp;$E809),'Hoja de Trabajo para listado'!$BC$151:$CB$151,0)),0)+IFERROR(INDEX('Hoja de Trabajo para listado'!$DE$153:$DG$274,MATCH($A809,'Hoja de Trabajo para listado'!$DE$153:$DE$1048576,0),MATCH((CUADRO!P$5&amp;$E809),'Hoja de Trabajo para listado'!$DE$151:$DG$151,0)),0)+IFERROR(INDEX('Hoja de Trabajo para listado'!$CD$155:$DC$1048576,MATCH($A809,'Hoja de Trabajo para listado'!$CD$155:$CD$1048576,0),MATCH((CUADRO!P$5&amp;$E809),'Hoja de Trabajo para listado'!$CD$151:$DC$151,0)),0)</f>
        <v>0</v>
      </c>
      <c r="Q809" s="255">
        <f ca="1">+IFERROR(INDEX('Hoja de Trabajo para listado'!$A$155:$Z$1048576,MATCH($A809,'Hoja de Trabajo para listado'!$A$155:$A$1048576,0),MATCH((CUADRO!Q$5&amp;$E809),'Hoja de Trabajo para listado'!$A$151:$Z$151,0)),0)+IFERROR(INDEX('Hoja de Trabajo para listado'!$AB$155:$BA$1048576,MATCH($A809,'Hoja de Trabajo para listado'!$AB$155:$AB$1048576,0),MATCH((CUADRO!Q$5&amp;$E809),'Hoja de Trabajo para listado'!$AB$151:$BA$151,0)),0)+IFERROR(INDEX('Hoja de Trabajo para listado'!$BC$155:$CB$1048576,MATCH($A809,'Hoja de Trabajo para listado'!$BC$155:$BC$1048576,0),MATCH((CUADRO!Q$5&amp;$E809),'Hoja de Trabajo para listado'!$BC$151:$CB$151,0)),0)+IFERROR(INDEX('Hoja de Trabajo para listado'!$DE$153:$DG$274,MATCH($A809,'Hoja de Trabajo para listado'!$DE$153:$DE$1048576,0),MATCH((CUADRO!Q$5&amp;$E809),'Hoja de Trabajo para listado'!$DE$151:$DG$151,0)),0)+IFERROR(INDEX('Hoja de Trabajo para listado'!$CD$155:$DC$1048576,MATCH($A809,'Hoja de Trabajo para listado'!$CD$155:$CD$1048576,0),MATCH((CUADRO!Q$5&amp;$E809),'Hoja de Trabajo para listado'!$CD$151:$DC$151,0)),0)</f>
        <v>0</v>
      </c>
      <c r="R809" s="255">
        <f t="shared" ca="1" si="24"/>
        <v>0</v>
      </c>
      <c r="S809" s="262">
        <f ca="1">+R808+R809</f>
        <v>0</v>
      </c>
      <c r="T809" s="255">
        <f ca="1">+S809</f>
        <v>0</v>
      </c>
      <c r="U809" s="254">
        <f t="shared" si="25"/>
        <v>2</v>
      </c>
      <c r="V809" s="362" t="str">
        <f>+VLOOKUP(A809,bd_lista!$A$3:$E$590,5,FALSE)</f>
        <v>Gobiernos Autonomos Municipales</v>
      </c>
      <c r="W809" s="362"/>
      <c r="X809" s="254">
        <f>+VLOOKUP(A809,[2]Sheet1!$A$13:$D$744,4,FALSE)</f>
        <v>0</v>
      </c>
      <c r="Y809" s="254" t="e">
        <f>+VLOOKUP(X809,bd_lista!$A$3:$C$590,3,FALSE)</f>
        <v>#N/A</v>
      </c>
      <c r="Z809" s="314"/>
      <c r="AA809" s="315"/>
    </row>
    <row r="810" spans="1:27" customFormat="1" ht="27" hidden="1" customHeight="1">
      <c r="A810" s="32">
        <v>1517</v>
      </c>
      <c r="B810" s="306">
        <f>+A810</f>
        <v>1517</v>
      </c>
      <c r="C810" s="259" t="str">
        <f>+VLOOKUP(A810,bd_lista!$A$3:$C$590,3,FALSE)</f>
        <v>Gobierno Autónomo Municipal de Cotagaita</v>
      </c>
      <c r="D810" s="361" t="str">
        <f>+C810</f>
        <v>Gobierno Autónomo Municipal de Cotagaita</v>
      </c>
      <c r="E810" s="254" t="s">
        <v>1313</v>
      </c>
      <c r="F810" s="255">
        <f ca="1">+IFERROR(INDEX('Hoja de Trabajo para listado'!$A$155:$Z$1048576,MATCH($A810,'Hoja de Trabajo para listado'!$A$155:$A$1048576,0),MATCH((CUADRO!F$5&amp;$E810),'Hoja de Trabajo para listado'!$A$151:$Z$151,0)),0)+IFERROR(INDEX('Hoja de Trabajo para listado'!$AB$155:$BA$1048576,MATCH($A810,'Hoja de Trabajo para listado'!$AB$155:$AB$1048576,0),MATCH((CUADRO!F$5&amp;$E810),'Hoja de Trabajo para listado'!$AB$151:$BA$151,0)),0)+IFERROR(INDEX('Hoja de Trabajo para listado'!$BC$155:$CB$1048576,MATCH($A810,'Hoja de Trabajo para listado'!$BC$155:$BC$1048576,0),MATCH((CUADRO!F$5&amp;$E810),'Hoja de Trabajo para listado'!$BC$151:$CB$151,0)),0)+IFERROR(INDEX('Hoja de Trabajo para listado'!$DE$153:$DG$274,MATCH($A810,'Hoja de Trabajo para listado'!$DE$153:$DE$1048576,0),MATCH((CUADRO!F$5&amp;$E810),'Hoja de Trabajo para listado'!$DE$151:$DG$151,0)),0)+IFERROR(INDEX('Hoja de Trabajo para listado'!$CD$155:$DC$1048576,MATCH($A810,'Hoja de Trabajo para listado'!$CD$155:$CD$1048576,0),MATCH((CUADRO!F$5&amp;$E810),'Hoja de Trabajo para listado'!$CD$151:$DC$151,0)),0)</f>
        <v>0</v>
      </c>
      <c r="G810" s="255">
        <f ca="1">+IFERROR(INDEX('Hoja de Trabajo para listado'!$A$155:$Z$1048576,MATCH($A810,'Hoja de Trabajo para listado'!$A$155:$A$1048576,0),MATCH((CUADRO!G$5&amp;$E810),'Hoja de Trabajo para listado'!$A$151:$Z$151,0)),0)+IFERROR(INDEX('Hoja de Trabajo para listado'!$AB$155:$BA$1048576,MATCH($A810,'Hoja de Trabajo para listado'!$AB$155:$AB$1048576,0),MATCH((CUADRO!G$5&amp;$E810),'Hoja de Trabajo para listado'!$AB$151:$BA$151,0)),0)+IFERROR(INDEX('Hoja de Trabajo para listado'!$BC$155:$CB$1048576,MATCH($A810,'Hoja de Trabajo para listado'!$BC$155:$BC$1048576,0),MATCH((CUADRO!G$5&amp;$E810),'Hoja de Trabajo para listado'!$BC$151:$CB$151,0)),0)+IFERROR(INDEX('Hoja de Trabajo para listado'!$DE$153:$DG$274,MATCH($A810,'Hoja de Trabajo para listado'!$DE$153:$DE$1048576,0),MATCH((CUADRO!G$5&amp;$E810),'Hoja de Trabajo para listado'!$DE$151:$DG$151,0)),0)+IFERROR(INDEX('Hoja de Trabajo para listado'!$CD$155:$DC$1048576,MATCH($A810,'Hoja de Trabajo para listado'!$CD$155:$CD$1048576,0),MATCH((CUADRO!G$5&amp;$E810),'Hoja de Trabajo para listado'!$CD$151:$DC$151,0)),0)</f>
        <v>0</v>
      </c>
      <c r="H810" s="255">
        <f ca="1">+IFERROR(INDEX('Hoja de Trabajo para listado'!$A$155:$Z$1048576,MATCH($A810,'Hoja de Trabajo para listado'!$A$155:$A$1048576,0),MATCH((CUADRO!H$5&amp;$E810),'Hoja de Trabajo para listado'!$A$151:$Z$151,0)),0)+IFERROR(INDEX('Hoja de Trabajo para listado'!$AB$155:$BA$1048576,MATCH($A810,'Hoja de Trabajo para listado'!$AB$155:$AB$1048576,0),MATCH((CUADRO!H$5&amp;$E810),'Hoja de Trabajo para listado'!$AB$151:$BA$151,0)),0)+IFERROR(INDEX('Hoja de Trabajo para listado'!$BC$155:$CB$1048576,MATCH($A810,'Hoja de Trabajo para listado'!$BC$155:$BC$1048576,0),MATCH((CUADRO!H$5&amp;$E810),'Hoja de Trabajo para listado'!$BC$151:$CB$151,0)),0)+IFERROR(INDEX('Hoja de Trabajo para listado'!$DE$153:$DG$274,MATCH($A810,'Hoja de Trabajo para listado'!$DE$153:$DE$1048576,0),MATCH((CUADRO!H$5&amp;$E810),'Hoja de Trabajo para listado'!$DE$151:$DG$151,0)),0)+IFERROR(INDEX('Hoja de Trabajo para listado'!$CD$155:$DC$1048576,MATCH($A810,'Hoja de Trabajo para listado'!$CD$155:$CD$1048576,0),MATCH((CUADRO!H$5&amp;$E810),'Hoja de Trabajo para listado'!$CD$151:$DC$151,0)),0)</f>
        <v>0</v>
      </c>
      <c r="I810" s="255">
        <f ca="1">+IFERROR(INDEX('Hoja de Trabajo para listado'!$A$155:$Z$1048576,MATCH($A810,'Hoja de Trabajo para listado'!$A$155:$A$1048576,0),MATCH((CUADRO!I$5&amp;$E810),'Hoja de Trabajo para listado'!$A$151:$Z$151,0)),0)+IFERROR(INDEX('Hoja de Trabajo para listado'!$AB$155:$BA$1048576,MATCH($A810,'Hoja de Trabajo para listado'!$AB$155:$AB$1048576,0),MATCH((CUADRO!I$5&amp;$E810),'Hoja de Trabajo para listado'!$AB$151:$BA$151,0)),0)+IFERROR(INDEX('Hoja de Trabajo para listado'!$BC$155:$CB$1048576,MATCH($A810,'Hoja de Trabajo para listado'!$BC$155:$BC$1048576,0),MATCH((CUADRO!I$5&amp;$E810),'Hoja de Trabajo para listado'!$BC$151:$CB$151,0)),0)+IFERROR(INDEX('Hoja de Trabajo para listado'!$DE$153:$DG$274,MATCH($A810,'Hoja de Trabajo para listado'!$DE$153:$DE$1048576,0),MATCH((CUADRO!I$5&amp;$E810),'Hoja de Trabajo para listado'!$DE$151:$DG$151,0)),0)+IFERROR(INDEX('Hoja de Trabajo para listado'!$CD$155:$DC$1048576,MATCH($A810,'Hoja de Trabajo para listado'!$CD$155:$CD$1048576,0),MATCH((CUADRO!I$5&amp;$E810),'Hoja de Trabajo para listado'!$CD$151:$DC$151,0)),0)</f>
        <v>0</v>
      </c>
      <c r="J810" s="255">
        <f ca="1">+IFERROR(INDEX('Hoja de Trabajo para listado'!$A$155:$Z$1048576,MATCH($A810,'Hoja de Trabajo para listado'!$A$155:$A$1048576,0),MATCH((CUADRO!J$5&amp;$E810),'Hoja de Trabajo para listado'!$A$151:$Z$151,0)),0)+IFERROR(INDEX('Hoja de Trabajo para listado'!$AB$155:$BA$1048576,MATCH($A810,'Hoja de Trabajo para listado'!$AB$155:$AB$1048576,0),MATCH((CUADRO!J$5&amp;$E810),'Hoja de Trabajo para listado'!$AB$151:$BA$151,0)),0)+IFERROR(INDEX('Hoja de Trabajo para listado'!$BC$155:$CB$1048576,MATCH($A810,'Hoja de Trabajo para listado'!$BC$155:$BC$1048576,0),MATCH((CUADRO!J$5&amp;$E810),'Hoja de Trabajo para listado'!$BC$151:$CB$151,0)),0)+IFERROR(INDEX('Hoja de Trabajo para listado'!$DE$153:$DG$274,MATCH($A810,'Hoja de Trabajo para listado'!$DE$153:$DE$1048576,0),MATCH((CUADRO!J$5&amp;$E810),'Hoja de Trabajo para listado'!$DE$151:$DG$151,0)),0)+IFERROR(INDEX('Hoja de Trabajo para listado'!$CD$155:$DC$1048576,MATCH($A810,'Hoja de Trabajo para listado'!$CD$155:$CD$1048576,0),MATCH((CUADRO!J$5&amp;$E810),'Hoja de Trabajo para listado'!$CD$151:$DC$151,0)),0)</f>
        <v>0</v>
      </c>
      <c r="K810" s="255">
        <f ca="1">+IFERROR(INDEX('Hoja de Trabajo para listado'!$A$155:$Z$1048576,MATCH($A810,'Hoja de Trabajo para listado'!$A$155:$A$1048576,0),MATCH((CUADRO!K$5&amp;$E810),'Hoja de Trabajo para listado'!$A$151:$Z$151,0)),0)+IFERROR(INDEX('Hoja de Trabajo para listado'!$AB$155:$BA$1048576,MATCH($A810,'Hoja de Trabajo para listado'!$AB$155:$AB$1048576,0),MATCH((CUADRO!K$5&amp;$E810),'Hoja de Trabajo para listado'!$AB$151:$BA$151,0)),0)+IFERROR(INDEX('Hoja de Trabajo para listado'!$BC$155:$CB$1048576,MATCH($A810,'Hoja de Trabajo para listado'!$BC$155:$BC$1048576,0),MATCH((CUADRO!K$5&amp;$E810),'Hoja de Trabajo para listado'!$BC$151:$CB$151,0)),0)+IFERROR(INDEX('Hoja de Trabajo para listado'!$DE$153:$DG$274,MATCH($A810,'Hoja de Trabajo para listado'!$DE$153:$DE$1048576,0),MATCH((CUADRO!K$5&amp;$E810),'Hoja de Trabajo para listado'!$DE$151:$DG$151,0)),0)+IFERROR(INDEX('Hoja de Trabajo para listado'!$CD$155:$DC$1048576,MATCH($A810,'Hoja de Trabajo para listado'!$CD$155:$CD$1048576,0),MATCH((CUADRO!K$5&amp;$E810),'Hoja de Trabajo para listado'!$CD$151:$DC$151,0)),0)</f>
        <v>0</v>
      </c>
      <c r="L810" s="255">
        <f ca="1">+IFERROR(INDEX('Hoja de Trabajo para listado'!$A$155:$Z$1048576,MATCH($A810,'Hoja de Trabajo para listado'!$A$155:$A$1048576,0),MATCH((CUADRO!L$5&amp;$E810),'Hoja de Trabajo para listado'!$A$151:$Z$151,0)),0)+IFERROR(INDEX('Hoja de Trabajo para listado'!$AB$155:$BA$1048576,MATCH($A810,'Hoja de Trabajo para listado'!$AB$155:$AB$1048576,0),MATCH((CUADRO!L$5&amp;$E810),'Hoja de Trabajo para listado'!$AB$151:$BA$151,0)),0)+IFERROR(INDEX('Hoja de Trabajo para listado'!$BC$155:$CB$1048576,MATCH($A810,'Hoja de Trabajo para listado'!$BC$155:$BC$1048576,0),MATCH((CUADRO!L$5&amp;$E810),'Hoja de Trabajo para listado'!$BC$151:$CB$151,0)),0)+IFERROR(INDEX('Hoja de Trabajo para listado'!$DE$153:$DG$274,MATCH($A810,'Hoja de Trabajo para listado'!$DE$153:$DE$1048576,0),MATCH((CUADRO!L$5&amp;$E810),'Hoja de Trabajo para listado'!$DE$151:$DG$151,0)),0)+IFERROR(INDEX('Hoja de Trabajo para listado'!$CD$155:$DC$1048576,MATCH($A810,'Hoja de Trabajo para listado'!$CD$155:$CD$1048576,0),MATCH((CUADRO!L$5&amp;$E810),'Hoja de Trabajo para listado'!$CD$151:$DC$151,0)),0)</f>
        <v>0</v>
      </c>
      <c r="M810" s="255">
        <f ca="1">+IFERROR(INDEX('Hoja de Trabajo para listado'!$A$155:$Z$1048576,MATCH($A810,'Hoja de Trabajo para listado'!$A$155:$A$1048576,0),MATCH((CUADRO!M$5&amp;$E810),'Hoja de Trabajo para listado'!$A$151:$Z$151,0)),0)+IFERROR(INDEX('Hoja de Trabajo para listado'!$AB$155:$BA$1048576,MATCH($A810,'Hoja de Trabajo para listado'!$AB$155:$AB$1048576,0),MATCH((CUADRO!M$5&amp;$E810),'Hoja de Trabajo para listado'!$AB$151:$BA$151,0)),0)+IFERROR(INDEX('Hoja de Trabajo para listado'!$BC$155:$CB$1048576,MATCH($A810,'Hoja de Trabajo para listado'!$BC$155:$BC$1048576,0),MATCH((CUADRO!M$5&amp;$E810),'Hoja de Trabajo para listado'!$BC$151:$CB$151,0)),0)+IFERROR(INDEX('Hoja de Trabajo para listado'!$DE$153:$DG$274,MATCH($A810,'Hoja de Trabajo para listado'!$DE$153:$DE$1048576,0),MATCH((CUADRO!M$5&amp;$E810),'Hoja de Trabajo para listado'!$DE$151:$DG$151,0)),0)+IFERROR(INDEX('Hoja de Trabajo para listado'!$CD$155:$DC$1048576,MATCH($A810,'Hoja de Trabajo para listado'!$CD$155:$CD$1048576,0),MATCH((CUADRO!M$5&amp;$E810),'Hoja de Trabajo para listado'!$CD$151:$DC$151,0)),0)</f>
        <v>0</v>
      </c>
      <c r="N810" s="255">
        <f ca="1">+IFERROR(INDEX('Hoja de Trabajo para listado'!$A$155:$Z$1048576,MATCH($A810,'Hoja de Trabajo para listado'!$A$155:$A$1048576,0),MATCH((CUADRO!N$5&amp;$E810),'Hoja de Trabajo para listado'!$A$151:$Z$151,0)),0)+IFERROR(INDEX('Hoja de Trabajo para listado'!$AB$155:$BA$1048576,MATCH($A810,'Hoja de Trabajo para listado'!$AB$155:$AB$1048576,0),MATCH((CUADRO!N$5&amp;$E810),'Hoja de Trabajo para listado'!$AB$151:$BA$151,0)),0)+IFERROR(INDEX('Hoja de Trabajo para listado'!$BC$155:$CB$1048576,MATCH($A810,'Hoja de Trabajo para listado'!$BC$155:$BC$1048576,0),MATCH((CUADRO!N$5&amp;$E810),'Hoja de Trabajo para listado'!$BC$151:$CB$151,0)),0)+IFERROR(INDEX('Hoja de Trabajo para listado'!$DE$153:$DG$274,MATCH($A810,'Hoja de Trabajo para listado'!$DE$153:$DE$1048576,0),MATCH((CUADRO!N$5&amp;$E810),'Hoja de Trabajo para listado'!$DE$151:$DG$151,0)),0)+IFERROR(INDEX('Hoja de Trabajo para listado'!$CD$155:$DC$1048576,MATCH($A810,'Hoja de Trabajo para listado'!$CD$155:$CD$1048576,0),MATCH((CUADRO!N$5&amp;$E810),'Hoja de Trabajo para listado'!$CD$151:$DC$151,0)),0)</f>
        <v>0</v>
      </c>
      <c r="O810" s="255">
        <f ca="1">+IFERROR(INDEX('Hoja de Trabajo para listado'!$A$155:$Z$1048576,MATCH($A810,'Hoja de Trabajo para listado'!$A$155:$A$1048576,0),MATCH((CUADRO!O$5&amp;$E810),'Hoja de Trabajo para listado'!$A$151:$Z$151,0)),0)+IFERROR(INDEX('Hoja de Trabajo para listado'!$AB$155:$BA$1048576,MATCH($A810,'Hoja de Trabajo para listado'!$AB$155:$AB$1048576,0),MATCH((CUADRO!O$5&amp;$E810),'Hoja de Trabajo para listado'!$AB$151:$BA$151,0)),0)+IFERROR(INDEX('Hoja de Trabajo para listado'!$BC$155:$CB$1048576,MATCH($A810,'Hoja de Trabajo para listado'!$BC$155:$BC$1048576,0),MATCH((CUADRO!O$5&amp;$E810),'Hoja de Trabajo para listado'!$BC$151:$CB$151,0)),0)+IFERROR(INDEX('Hoja de Trabajo para listado'!$DE$153:$DG$274,MATCH($A810,'Hoja de Trabajo para listado'!$DE$153:$DE$1048576,0),MATCH((CUADRO!O$5&amp;$E810),'Hoja de Trabajo para listado'!$DE$151:$DG$151,0)),0)+IFERROR(INDEX('Hoja de Trabajo para listado'!$CD$155:$DC$1048576,MATCH($A810,'Hoja de Trabajo para listado'!$CD$155:$CD$1048576,0),MATCH((CUADRO!O$5&amp;$E810),'Hoja de Trabajo para listado'!$CD$151:$DC$151,0)),0)</f>
        <v>0</v>
      </c>
      <c r="P810" s="255">
        <f ca="1">+IFERROR(INDEX('Hoja de Trabajo para listado'!$A$155:$Z$1048576,MATCH($A810,'Hoja de Trabajo para listado'!$A$155:$A$1048576,0),MATCH((CUADRO!P$5&amp;$E810),'Hoja de Trabajo para listado'!$A$151:$Z$151,0)),0)+IFERROR(INDEX('Hoja de Trabajo para listado'!$AB$155:$BA$1048576,MATCH($A810,'Hoja de Trabajo para listado'!$AB$155:$AB$1048576,0),MATCH((CUADRO!P$5&amp;$E810),'Hoja de Trabajo para listado'!$AB$151:$BA$151,0)),0)+IFERROR(INDEX('Hoja de Trabajo para listado'!$BC$155:$CB$1048576,MATCH($A810,'Hoja de Trabajo para listado'!$BC$155:$BC$1048576,0),MATCH((CUADRO!P$5&amp;$E810),'Hoja de Trabajo para listado'!$BC$151:$CB$151,0)),0)+IFERROR(INDEX('Hoja de Trabajo para listado'!$DE$153:$DG$274,MATCH($A810,'Hoja de Trabajo para listado'!$DE$153:$DE$1048576,0),MATCH((CUADRO!P$5&amp;$E810),'Hoja de Trabajo para listado'!$DE$151:$DG$151,0)),0)+IFERROR(INDEX('Hoja de Trabajo para listado'!$CD$155:$DC$1048576,MATCH($A810,'Hoja de Trabajo para listado'!$CD$155:$CD$1048576,0),MATCH((CUADRO!P$5&amp;$E810),'Hoja de Trabajo para listado'!$CD$151:$DC$151,0)),0)</f>
        <v>0</v>
      </c>
      <c r="Q810" s="255">
        <f ca="1">+IFERROR(INDEX('Hoja de Trabajo para listado'!$A$155:$Z$1048576,MATCH($A810,'Hoja de Trabajo para listado'!$A$155:$A$1048576,0),MATCH((CUADRO!Q$5&amp;$E810),'Hoja de Trabajo para listado'!$A$151:$Z$151,0)),0)+IFERROR(INDEX('Hoja de Trabajo para listado'!$AB$155:$BA$1048576,MATCH($A810,'Hoja de Trabajo para listado'!$AB$155:$AB$1048576,0),MATCH((CUADRO!Q$5&amp;$E810),'Hoja de Trabajo para listado'!$AB$151:$BA$151,0)),0)+IFERROR(INDEX('Hoja de Trabajo para listado'!$BC$155:$CB$1048576,MATCH($A810,'Hoja de Trabajo para listado'!$BC$155:$BC$1048576,0),MATCH((CUADRO!Q$5&amp;$E810),'Hoja de Trabajo para listado'!$BC$151:$CB$151,0)),0)+IFERROR(INDEX('Hoja de Trabajo para listado'!$DE$153:$DG$274,MATCH($A810,'Hoja de Trabajo para listado'!$DE$153:$DE$1048576,0),MATCH((CUADRO!Q$5&amp;$E810),'Hoja de Trabajo para listado'!$DE$151:$DG$151,0)),0)+IFERROR(INDEX('Hoja de Trabajo para listado'!$CD$155:$DC$1048576,MATCH($A810,'Hoja de Trabajo para listado'!$CD$155:$CD$1048576,0),MATCH((CUADRO!Q$5&amp;$E810),'Hoja de Trabajo para listado'!$CD$151:$DC$151,0)),0)</f>
        <v>0</v>
      </c>
      <c r="R810" s="255">
        <f t="shared" ca="1" si="24"/>
        <v>0</v>
      </c>
      <c r="S810" s="262"/>
      <c r="T810" s="255">
        <f ca="1">+T811</f>
        <v>0</v>
      </c>
      <c r="U810" s="254">
        <f t="shared" si="25"/>
        <v>1</v>
      </c>
      <c r="V810" s="362" t="str">
        <f>+VLOOKUP(A810,bd_lista!$A$3:$E$590,5,FALSE)</f>
        <v>Gobiernos Autonomos Municipales</v>
      </c>
      <c r="W810" s="361" t="str">
        <f>+V810</f>
        <v>Gobiernos Autonomos Municipales</v>
      </c>
      <c r="X810" s="254">
        <f>+VLOOKUP(A810,[2]Sheet1!$A$13:$D$744,4,FALSE)</f>
        <v>0</v>
      </c>
      <c r="Y810" s="254" t="e">
        <f>+VLOOKUP(X810,bd_lista!$A$3:$C$590,3,FALSE)</f>
        <v>#N/A</v>
      </c>
      <c r="Z810" s="316">
        <f>+X810</f>
        <v>0</v>
      </c>
      <c r="AA810" s="317" t="e">
        <f>+Y810</f>
        <v>#N/A</v>
      </c>
    </row>
    <row r="811" spans="1:27" customFormat="1" ht="27" hidden="1" customHeight="1">
      <c r="A811" s="32">
        <v>1517</v>
      </c>
      <c r="B811" s="307"/>
      <c r="C811" s="259" t="str">
        <f>+VLOOKUP(A811,bd_lista!$A$3:$C$590,3,FALSE)</f>
        <v>Gobierno Autónomo Municipal de Cotagaita</v>
      </c>
      <c r="D811" s="362"/>
      <c r="E811" s="256" t="s">
        <v>1314</v>
      </c>
      <c r="F811" s="255">
        <f ca="1">+IFERROR(INDEX('Hoja de Trabajo para listado'!$A$155:$Z$1048576,MATCH($A811,'Hoja de Trabajo para listado'!$A$155:$A$1048576,0),MATCH((CUADRO!F$5&amp;$E811),'Hoja de Trabajo para listado'!$A$151:$Z$151,0)),0)+IFERROR(INDEX('Hoja de Trabajo para listado'!$AB$155:$BA$1048576,MATCH($A811,'Hoja de Trabajo para listado'!$AB$155:$AB$1048576,0),MATCH((CUADRO!F$5&amp;$E811),'Hoja de Trabajo para listado'!$AB$151:$BA$151,0)),0)+IFERROR(INDEX('Hoja de Trabajo para listado'!$BC$155:$CB$1048576,MATCH($A811,'Hoja de Trabajo para listado'!$BC$155:$BC$1048576,0),MATCH((CUADRO!F$5&amp;$E811),'Hoja de Trabajo para listado'!$BC$151:$CB$151,0)),0)+IFERROR(INDEX('Hoja de Trabajo para listado'!$DE$153:$DG$274,MATCH($A811,'Hoja de Trabajo para listado'!$DE$153:$DE$1048576,0),MATCH((CUADRO!F$5&amp;$E811),'Hoja de Trabajo para listado'!$DE$151:$DG$151,0)),0)+IFERROR(INDEX('Hoja de Trabajo para listado'!$CD$155:$DC$1048576,MATCH($A811,'Hoja de Trabajo para listado'!$CD$155:$CD$1048576,0),MATCH((CUADRO!F$5&amp;$E811),'Hoja de Trabajo para listado'!$CD$151:$DC$151,0)),0)</f>
        <v>0</v>
      </c>
      <c r="G811" s="255">
        <f ca="1">+IFERROR(INDEX('Hoja de Trabajo para listado'!$A$155:$Z$1048576,MATCH($A811,'Hoja de Trabajo para listado'!$A$155:$A$1048576,0),MATCH((CUADRO!G$5&amp;$E811),'Hoja de Trabajo para listado'!$A$151:$Z$151,0)),0)+IFERROR(INDEX('Hoja de Trabajo para listado'!$AB$155:$BA$1048576,MATCH($A811,'Hoja de Trabajo para listado'!$AB$155:$AB$1048576,0),MATCH((CUADRO!G$5&amp;$E811),'Hoja de Trabajo para listado'!$AB$151:$BA$151,0)),0)+IFERROR(INDEX('Hoja de Trabajo para listado'!$BC$155:$CB$1048576,MATCH($A811,'Hoja de Trabajo para listado'!$BC$155:$BC$1048576,0),MATCH((CUADRO!G$5&amp;$E811),'Hoja de Trabajo para listado'!$BC$151:$CB$151,0)),0)+IFERROR(INDEX('Hoja de Trabajo para listado'!$DE$153:$DG$274,MATCH($A811,'Hoja de Trabajo para listado'!$DE$153:$DE$1048576,0),MATCH((CUADRO!G$5&amp;$E811),'Hoja de Trabajo para listado'!$DE$151:$DG$151,0)),0)+IFERROR(INDEX('Hoja de Trabajo para listado'!$CD$155:$DC$1048576,MATCH($A811,'Hoja de Trabajo para listado'!$CD$155:$CD$1048576,0),MATCH((CUADRO!G$5&amp;$E811),'Hoja de Trabajo para listado'!$CD$151:$DC$151,0)),0)</f>
        <v>0</v>
      </c>
      <c r="H811" s="255">
        <f ca="1">+IFERROR(INDEX('Hoja de Trabajo para listado'!$A$155:$Z$1048576,MATCH($A811,'Hoja de Trabajo para listado'!$A$155:$A$1048576,0),MATCH((CUADRO!H$5&amp;$E811),'Hoja de Trabajo para listado'!$A$151:$Z$151,0)),0)+IFERROR(INDEX('Hoja de Trabajo para listado'!$AB$155:$BA$1048576,MATCH($A811,'Hoja de Trabajo para listado'!$AB$155:$AB$1048576,0),MATCH((CUADRO!H$5&amp;$E811),'Hoja de Trabajo para listado'!$AB$151:$BA$151,0)),0)+IFERROR(INDEX('Hoja de Trabajo para listado'!$BC$155:$CB$1048576,MATCH($A811,'Hoja de Trabajo para listado'!$BC$155:$BC$1048576,0),MATCH((CUADRO!H$5&amp;$E811),'Hoja de Trabajo para listado'!$BC$151:$CB$151,0)),0)+IFERROR(INDEX('Hoja de Trabajo para listado'!$DE$153:$DG$274,MATCH($A811,'Hoja de Trabajo para listado'!$DE$153:$DE$1048576,0),MATCH((CUADRO!H$5&amp;$E811),'Hoja de Trabajo para listado'!$DE$151:$DG$151,0)),0)+IFERROR(INDEX('Hoja de Trabajo para listado'!$CD$155:$DC$1048576,MATCH($A811,'Hoja de Trabajo para listado'!$CD$155:$CD$1048576,0),MATCH((CUADRO!H$5&amp;$E811),'Hoja de Trabajo para listado'!$CD$151:$DC$151,0)),0)</f>
        <v>0</v>
      </c>
      <c r="I811" s="255">
        <f ca="1">+IFERROR(INDEX('Hoja de Trabajo para listado'!$A$155:$Z$1048576,MATCH($A811,'Hoja de Trabajo para listado'!$A$155:$A$1048576,0),MATCH((CUADRO!I$5&amp;$E811),'Hoja de Trabajo para listado'!$A$151:$Z$151,0)),0)+IFERROR(INDEX('Hoja de Trabajo para listado'!$AB$155:$BA$1048576,MATCH($A811,'Hoja de Trabajo para listado'!$AB$155:$AB$1048576,0),MATCH((CUADRO!I$5&amp;$E811),'Hoja de Trabajo para listado'!$AB$151:$BA$151,0)),0)+IFERROR(INDEX('Hoja de Trabajo para listado'!$BC$155:$CB$1048576,MATCH($A811,'Hoja de Trabajo para listado'!$BC$155:$BC$1048576,0),MATCH((CUADRO!I$5&amp;$E811),'Hoja de Trabajo para listado'!$BC$151:$CB$151,0)),0)+IFERROR(INDEX('Hoja de Trabajo para listado'!$DE$153:$DG$274,MATCH($A811,'Hoja de Trabajo para listado'!$DE$153:$DE$1048576,0),MATCH((CUADRO!I$5&amp;$E811),'Hoja de Trabajo para listado'!$DE$151:$DG$151,0)),0)+IFERROR(INDEX('Hoja de Trabajo para listado'!$CD$155:$DC$1048576,MATCH($A811,'Hoja de Trabajo para listado'!$CD$155:$CD$1048576,0),MATCH((CUADRO!I$5&amp;$E811),'Hoja de Trabajo para listado'!$CD$151:$DC$151,0)),0)</f>
        <v>0</v>
      </c>
      <c r="J811" s="255">
        <f ca="1">+IFERROR(INDEX('Hoja de Trabajo para listado'!$A$155:$Z$1048576,MATCH($A811,'Hoja de Trabajo para listado'!$A$155:$A$1048576,0),MATCH((CUADRO!J$5&amp;$E811),'Hoja de Trabajo para listado'!$A$151:$Z$151,0)),0)+IFERROR(INDEX('Hoja de Trabajo para listado'!$AB$155:$BA$1048576,MATCH($A811,'Hoja de Trabajo para listado'!$AB$155:$AB$1048576,0),MATCH((CUADRO!J$5&amp;$E811),'Hoja de Trabajo para listado'!$AB$151:$BA$151,0)),0)+IFERROR(INDEX('Hoja de Trabajo para listado'!$BC$155:$CB$1048576,MATCH($A811,'Hoja de Trabajo para listado'!$BC$155:$BC$1048576,0),MATCH((CUADRO!J$5&amp;$E811),'Hoja de Trabajo para listado'!$BC$151:$CB$151,0)),0)+IFERROR(INDEX('Hoja de Trabajo para listado'!$DE$153:$DG$274,MATCH($A811,'Hoja de Trabajo para listado'!$DE$153:$DE$1048576,0),MATCH((CUADRO!J$5&amp;$E811),'Hoja de Trabajo para listado'!$DE$151:$DG$151,0)),0)+IFERROR(INDEX('Hoja de Trabajo para listado'!$CD$155:$DC$1048576,MATCH($A811,'Hoja de Trabajo para listado'!$CD$155:$CD$1048576,0),MATCH((CUADRO!J$5&amp;$E811),'Hoja de Trabajo para listado'!$CD$151:$DC$151,0)),0)</f>
        <v>0</v>
      </c>
      <c r="K811" s="255">
        <f ca="1">+IFERROR(INDEX('Hoja de Trabajo para listado'!$A$155:$Z$1048576,MATCH($A811,'Hoja de Trabajo para listado'!$A$155:$A$1048576,0),MATCH((CUADRO!K$5&amp;$E811),'Hoja de Trabajo para listado'!$A$151:$Z$151,0)),0)+IFERROR(INDEX('Hoja de Trabajo para listado'!$AB$155:$BA$1048576,MATCH($A811,'Hoja de Trabajo para listado'!$AB$155:$AB$1048576,0),MATCH((CUADRO!K$5&amp;$E811),'Hoja de Trabajo para listado'!$AB$151:$BA$151,0)),0)+IFERROR(INDEX('Hoja de Trabajo para listado'!$BC$155:$CB$1048576,MATCH($A811,'Hoja de Trabajo para listado'!$BC$155:$BC$1048576,0),MATCH((CUADRO!K$5&amp;$E811),'Hoja de Trabajo para listado'!$BC$151:$CB$151,0)),0)+IFERROR(INDEX('Hoja de Trabajo para listado'!$DE$153:$DG$274,MATCH($A811,'Hoja de Trabajo para listado'!$DE$153:$DE$1048576,0),MATCH((CUADRO!K$5&amp;$E811),'Hoja de Trabajo para listado'!$DE$151:$DG$151,0)),0)+IFERROR(INDEX('Hoja de Trabajo para listado'!$CD$155:$DC$1048576,MATCH($A811,'Hoja de Trabajo para listado'!$CD$155:$CD$1048576,0),MATCH((CUADRO!K$5&amp;$E811),'Hoja de Trabajo para listado'!$CD$151:$DC$151,0)),0)</f>
        <v>0</v>
      </c>
      <c r="L811" s="255">
        <f ca="1">+IFERROR(INDEX('Hoja de Trabajo para listado'!$A$155:$Z$1048576,MATCH($A811,'Hoja de Trabajo para listado'!$A$155:$A$1048576,0),MATCH((CUADRO!L$5&amp;$E811),'Hoja de Trabajo para listado'!$A$151:$Z$151,0)),0)+IFERROR(INDEX('Hoja de Trabajo para listado'!$AB$155:$BA$1048576,MATCH($A811,'Hoja de Trabajo para listado'!$AB$155:$AB$1048576,0),MATCH((CUADRO!L$5&amp;$E811),'Hoja de Trabajo para listado'!$AB$151:$BA$151,0)),0)+IFERROR(INDEX('Hoja de Trabajo para listado'!$BC$155:$CB$1048576,MATCH($A811,'Hoja de Trabajo para listado'!$BC$155:$BC$1048576,0),MATCH((CUADRO!L$5&amp;$E811),'Hoja de Trabajo para listado'!$BC$151:$CB$151,0)),0)+IFERROR(INDEX('Hoja de Trabajo para listado'!$DE$153:$DG$274,MATCH($A811,'Hoja de Trabajo para listado'!$DE$153:$DE$1048576,0),MATCH((CUADRO!L$5&amp;$E811),'Hoja de Trabajo para listado'!$DE$151:$DG$151,0)),0)+IFERROR(INDEX('Hoja de Trabajo para listado'!$CD$155:$DC$1048576,MATCH($A811,'Hoja de Trabajo para listado'!$CD$155:$CD$1048576,0),MATCH((CUADRO!L$5&amp;$E811),'Hoja de Trabajo para listado'!$CD$151:$DC$151,0)),0)</f>
        <v>0</v>
      </c>
      <c r="M811" s="255">
        <f ca="1">+IFERROR(INDEX('Hoja de Trabajo para listado'!$A$155:$Z$1048576,MATCH($A811,'Hoja de Trabajo para listado'!$A$155:$A$1048576,0),MATCH((CUADRO!M$5&amp;$E811),'Hoja de Trabajo para listado'!$A$151:$Z$151,0)),0)+IFERROR(INDEX('Hoja de Trabajo para listado'!$AB$155:$BA$1048576,MATCH($A811,'Hoja de Trabajo para listado'!$AB$155:$AB$1048576,0),MATCH((CUADRO!M$5&amp;$E811),'Hoja de Trabajo para listado'!$AB$151:$BA$151,0)),0)+IFERROR(INDEX('Hoja de Trabajo para listado'!$BC$155:$CB$1048576,MATCH($A811,'Hoja de Trabajo para listado'!$BC$155:$BC$1048576,0),MATCH((CUADRO!M$5&amp;$E811),'Hoja de Trabajo para listado'!$BC$151:$CB$151,0)),0)+IFERROR(INDEX('Hoja de Trabajo para listado'!$DE$153:$DG$274,MATCH($A811,'Hoja de Trabajo para listado'!$DE$153:$DE$1048576,0),MATCH((CUADRO!M$5&amp;$E811),'Hoja de Trabajo para listado'!$DE$151:$DG$151,0)),0)+IFERROR(INDEX('Hoja de Trabajo para listado'!$CD$155:$DC$1048576,MATCH($A811,'Hoja de Trabajo para listado'!$CD$155:$CD$1048576,0),MATCH((CUADRO!M$5&amp;$E811),'Hoja de Trabajo para listado'!$CD$151:$DC$151,0)),0)</f>
        <v>0</v>
      </c>
      <c r="N811" s="255">
        <f ca="1">+IFERROR(INDEX('Hoja de Trabajo para listado'!$A$155:$Z$1048576,MATCH($A811,'Hoja de Trabajo para listado'!$A$155:$A$1048576,0),MATCH((CUADRO!N$5&amp;$E811),'Hoja de Trabajo para listado'!$A$151:$Z$151,0)),0)+IFERROR(INDEX('Hoja de Trabajo para listado'!$AB$155:$BA$1048576,MATCH($A811,'Hoja de Trabajo para listado'!$AB$155:$AB$1048576,0),MATCH((CUADRO!N$5&amp;$E811),'Hoja de Trabajo para listado'!$AB$151:$BA$151,0)),0)+IFERROR(INDEX('Hoja de Trabajo para listado'!$BC$155:$CB$1048576,MATCH($A811,'Hoja de Trabajo para listado'!$BC$155:$BC$1048576,0),MATCH((CUADRO!N$5&amp;$E811),'Hoja de Trabajo para listado'!$BC$151:$CB$151,0)),0)+IFERROR(INDEX('Hoja de Trabajo para listado'!$DE$153:$DG$274,MATCH($A811,'Hoja de Trabajo para listado'!$DE$153:$DE$1048576,0),MATCH((CUADRO!N$5&amp;$E811),'Hoja de Trabajo para listado'!$DE$151:$DG$151,0)),0)+IFERROR(INDEX('Hoja de Trabajo para listado'!$CD$155:$DC$1048576,MATCH($A811,'Hoja de Trabajo para listado'!$CD$155:$CD$1048576,0),MATCH((CUADRO!N$5&amp;$E811),'Hoja de Trabajo para listado'!$CD$151:$DC$151,0)),0)</f>
        <v>0</v>
      </c>
      <c r="O811" s="255">
        <f ca="1">+IFERROR(INDEX('Hoja de Trabajo para listado'!$A$155:$Z$1048576,MATCH($A811,'Hoja de Trabajo para listado'!$A$155:$A$1048576,0),MATCH((CUADRO!O$5&amp;$E811),'Hoja de Trabajo para listado'!$A$151:$Z$151,0)),0)+IFERROR(INDEX('Hoja de Trabajo para listado'!$AB$155:$BA$1048576,MATCH($A811,'Hoja de Trabajo para listado'!$AB$155:$AB$1048576,0),MATCH((CUADRO!O$5&amp;$E811),'Hoja de Trabajo para listado'!$AB$151:$BA$151,0)),0)+IFERROR(INDEX('Hoja de Trabajo para listado'!$BC$155:$CB$1048576,MATCH($A811,'Hoja de Trabajo para listado'!$BC$155:$BC$1048576,0),MATCH((CUADRO!O$5&amp;$E811),'Hoja de Trabajo para listado'!$BC$151:$CB$151,0)),0)+IFERROR(INDEX('Hoja de Trabajo para listado'!$DE$153:$DG$274,MATCH($A811,'Hoja de Trabajo para listado'!$DE$153:$DE$1048576,0),MATCH((CUADRO!O$5&amp;$E811),'Hoja de Trabajo para listado'!$DE$151:$DG$151,0)),0)+IFERROR(INDEX('Hoja de Trabajo para listado'!$CD$155:$DC$1048576,MATCH($A811,'Hoja de Trabajo para listado'!$CD$155:$CD$1048576,0),MATCH((CUADRO!O$5&amp;$E811),'Hoja de Trabajo para listado'!$CD$151:$DC$151,0)),0)</f>
        <v>0</v>
      </c>
      <c r="P811" s="255">
        <f ca="1">+IFERROR(INDEX('Hoja de Trabajo para listado'!$A$155:$Z$1048576,MATCH($A811,'Hoja de Trabajo para listado'!$A$155:$A$1048576,0),MATCH((CUADRO!P$5&amp;$E811),'Hoja de Trabajo para listado'!$A$151:$Z$151,0)),0)+IFERROR(INDEX('Hoja de Trabajo para listado'!$AB$155:$BA$1048576,MATCH($A811,'Hoja de Trabajo para listado'!$AB$155:$AB$1048576,0),MATCH((CUADRO!P$5&amp;$E811),'Hoja de Trabajo para listado'!$AB$151:$BA$151,0)),0)+IFERROR(INDEX('Hoja de Trabajo para listado'!$BC$155:$CB$1048576,MATCH($A811,'Hoja de Trabajo para listado'!$BC$155:$BC$1048576,0),MATCH((CUADRO!P$5&amp;$E811),'Hoja de Trabajo para listado'!$BC$151:$CB$151,0)),0)+IFERROR(INDEX('Hoja de Trabajo para listado'!$DE$153:$DG$274,MATCH($A811,'Hoja de Trabajo para listado'!$DE$153:$DE$1048576,0),MATCH((CUADRO!P$5&amp;$E811),'Hoja de Trabajo para listado'!$DE$151:$DG$151,0)),0)+IFERROR(INDEX('Hoja de Trabajo para listado'!$CD$155:$DC$1048576,MATCH($A811,'Hoja de Trabajo para listado'!$CD$155:$CD$1048576,0),MATCH((CUADRO!P$5&amp;$E811),'Hoja de Trabajo para listado'!$CD$151:$DC$151,0)),0)</f>
        <v>0</v>
      </c>
      <c r="Q811" s="255">
        <f ca="1">+IFERROR(INDEX('Hoja de Trabajo para listado'!$A$155:$Z$1048576,MATCH($A811,'Hoja de Trabajo para listado'!$A$155:$A$1048576,0),MATCH((CUADRO!Q$5&amp;$E811),'Hoja de Trabajo para listado'!$A$151:$Z$151,0)),0)+IFERROR(INDEX('Hoja de Trabajo para listado'!$AB$155:$BA$1048576,MATCH($A811,'Hoja de Trabajo para listado'!$AB$155:$AB$1048576,0),MATCH((CUADRO!Q$5&amp;$E811),'Hoja de Trabajo para listado'!$AB$151:$BA$151,0)),0)+IFERROR(INDEX('Hoja de Trabajo para listado'!$BC$155:$CB$1048576,MATCH($A811,'Hoja de Trabajo para listado'!$BC$155:$BC$1048576,0),MATCH((CUADRO!Q$5&amp;$E811),'Hoja de Trabajo para listado'!$BC$151:$CB$151,0)),0)+IFERROR(INDEX('Hoja de Trabajo para listado'!$DE$153:$DG$274,MATCH($A811,'Hoja de Trabajo para listado'!$DE$153:$DE$1048576,0),MATCH((CUADRO!Q$5&amp;$E811),'Hoja de Trabajo para listado'!$DE$151:$DG$151,0)),0)+IFERROR(INDEX('Hoja de Trabajo para listado'!$CD$155:$DC$1048576,MATCH($A811,'Hoja de Trabajo para listado'!$CD$155:$CD$1048576,0),MATCH((CUADRO!Q$5&amp;$E811),'Hoja de Trabajo para listado'!$CD$151:$DC$151,0)),0)</f>
        <v>0</v>
      </c>
      <c r="R811" s="255">
        <f t="shared" ca="1" si="24"/>
        <v>0</v>
      </c>
      <c r="S811" s="262">
        <f ca="1">+R810+R811</f>
        <v>0</v>
      </c>
      <c r="T811" s="255">
        <f ca="1">+S811</f>
        <v>0</v>
      </c>
      <c r="U811" s="254">
        <f t="shared" si="25"/>
        <v>2</v>
      </c>
      <c r="V811" s="362" t="str">
        <f>+VLOOKUP(A811,bd_lista!$A$3:$E$590,5,FALSE)</f>
        <v>Gobiernos Autonomos Municipales</v>
      </c>
      <c r="W811" s="362"/>
      <c r="X811" s="254">
        <f>+VLOOKUP(A811,[2]Sheet1!$A$13:$D$744,4,FALSE)</f>
        <v>0</v>
      </c>
      <c r="Y811" s="254" t="e">
        <f>+VLOOKUP(X811,bd_lista!$A$3:$C$590,3,FALSE)</f>
        <v>#N/A</v>
      </c>
      <c r="Z811" s="314"/>
      <c r="AA811" s="315"/>
    </row>
    <row r="812" spans="1:27" customFormat="1" ht="15" hidden="1" customHeight="1">
      <c r="A812" s="32">
        <v>1518</v>
      </c>
      <c r="B812" s="306">
        <f>+A812</f>
        <v>1518</v>
      </c>
      <c r="C812" s="259" t="str">
        <f>+VLOOKUP(A812,bd_lista!$A$3:$C$590,3,FALSE)</f>
        <v>Gobierno Autónomo Municipal de Vitichi</v>
      </c>
      <c r="D812" s="361" t="str">
        <f>+C812</f>
        <v>Gobierno Autónomo Municipal de Vitichi</v>
      </c>
      <c r="E812" s="254" t="s">
        <v>1313</v>
      </c>
      <c r="F812" s="255">
        <f ca="1">+IFERROR(INDEX('Hoja de Trabajo para listado'!$A$155:$Z$1048576,MATCH($A812,'Hoja de Trabajo para listado'!$A$155:$A$1048576,0),MATCH((CUADRO!F$5&amp;$E812),'Hoja de Trabajo para listado'!$A$151:$Z$151,0)),0)+IFERROR(INDEX('Hoja de Trabajo para listado'!$AB$155:$BA$1048576,MATCH($A812,'Hoja de Trabajo para listado'!$AB$155:$AB$1048576,0),MATCH((CUADRO!F$5&amp;$E812),'Hoja de Trabajo para listado'!$AB$151:$BA$151,0)),0)+IFERROR(INDEX('Hoja de Trabajo para listado'!$BC$155:$CB$1048576,MATCH($A812,'Hoja de Trabajo para listado'!$BC$155:$BC$1048576,0),MATCH((CUADRO!F$5&amp;$E812),'Hoja de Trabajo para listado'!$BC$151:$CB$151,0)),0)+IFERROR(INDEX('Hoja de Trabajo para listado'!$DE$153:$DG$274,MATCH($A812,'Hoja de Trabajo para listado'!$DE$153:$DE$1048576,0),MATCH((CUADRO!F$5&amp;$E812),'Hoja de Trabajo para listado'!$DE$151:$DG$151,0)),0)+IFERROR(INDEX('Hoja de Trabajo para listado'!$CD$155:$DC$1048576,MATCH($A812,'Hoja de Trabajo para listado'!$CD$155:$CD$1048576,0),MATCH((CUADRO!F$5&amp;$E812),'Hoja de Trabajo para listado'!$CD$151:$DC$151,0)),0)</f>
        <v>0</v>
      </c>
      <c r="G812" s="255">
        <f ca="1">+IFERROR(INDEX('Hoja de Trabajo para listado'!$A$155:$Z$1048576,MATCH($A812,'Hoja de Trabajo para listado'!$A$155:$A$1048576,0),MATCH((CUADRO!G$5&amp;$E812),'Hoja de Trabajo para listado'!$A$151:$Z$151,0)),0)+IFERROR(INDEX('Hoja de Trabajo para listado'!$AB$155:$BA$1048576,MATCH($A812,'Hoja de Trabajo para listado'!$AB$155:$AB$1048576,0),MATCH((CUADRO!G$5&amp;$E812),'Hoja de Trabajo para listado'!$AB$151:$BA$151,0)),0)+IFERROR(INDEX('Hoja de Trabajo para listado'!$BC$155:$CB$1048576,MATCH($A812,'Hoja de Trabajo para listado'!$BC$155:$BC$1048576,0),MATCH((CUADRO!G$5&amp;$E812),'Hoja de Trabajo para listado'!$BC$151:$CB$151,0)),0)+IFERROR(INDEX('Hoja de Trabajo para listado'!$DE$153:$DG$274,MATCH($A812,'Hoja de Trabajo para listado'!$DE$153:$DE$1048576,0),MATCH((CUADRO!G$5&amp;$E812),'Hoja de Trabajo para listado'!$DE$151:$DG$151,0)),0)+IFERROR(INDEX('Hoja de Trabajo para listado'!$CD$155:$DC$1048576,MATCH($A812,'Hoja de Trabajo para listado'!$CD$155:$CD$1048576,0),MATCH((CUADRO!G$5&amp;$E812),'Hoja de Trabajo para listado'!$CD$151:$DC$151,0)),0)</f>
        <v>0</v>
      </c>
      <c r="H812" s="255">
        <f ca="1">+IFERROR(INDEX('Hoja de Trabajo para listado'!$A$155:$Z$1048576,MATCH($A812,'Hoja de Trabajo para listado'!$A$155:$A$1048576,0),MATCH((CUADRO!H$5&amp;$E812),'Hoja de Trabajo para listado'!$A$151:$Z$151,0)),0)+IFERROR(INDEX('Hoja de Trabajo para listado'!$AB$155:$BA$1048576,MATCH($A812,'Hoja de Trabajo para listado'!$AB$155:$AB$1048576,0),MATCH((CUADRO!H$5&amp;$E812),'Hoja de Trabajo para listado'!$AB$151:$BA$151,0)),0)+IFERROR(INDEX('Hoja de Trabajo para listado'!$BC$155:$CB$1048576,MATCH($A812,'Hoja de Trabajo para listado'!$BC$155:$BC$1048576,0),MATCH((CUADRO!H$5&amp;$E812),'Hoja de Trabajo para listado'!$BC$151:$CB$151,0)),0)+IFERROR(INDEX('Hoja de Trabajo para listado'!$DE$153:$DG$274,MATCH($A812,'Hoja de Trabajo para listado'!$DE$153:$DE$1048576,0),MATCH((CUADRO!H$5&amp;$E812),'Hoja de Trabajo para listado'!$DE$151:$DG$151,0)),0)+IFERROR(INDEX('Hoja de Trabajo para listado'!$CD$155:$DC$1048576,MATCH($A812,'Hoja de Trabajo para listado'!$CD$155:$CD$1048576,0),MATCH((CUADRO!H$5&amp;$E812),'Hoja de Trabajo para listado'!$CD$151:$DC$151,0)),0)</f>
        <v>0</v>
      </c>
      <c r="I812" s="255">
        <f ca="1">+IFERROR(INDEX('Hoja de Trabajo para listado'!$A$155:$Z$1048576,MATCH($A812,'Hoja de Trabajo para listado'!$A$155:$A$1048576,0),MATCH((CUADRO!I$5&amp;$E812),'Hoja de Trabajo para listado'!$A$151:$Z$151,0)),0)+IFERROR(INDEX('Hoja de Trabajo para listado'!$AB$155:$BA$1048576,MATCH($A812,'Hoja de Trabajo para listado'!$AB$155:$AB$1048576,0),MATCH((CUADRO!I$5&amp;$E812),'Hoja de Trabajo para listado'!$AB$151:$BA$151,0)),0)+IFERROR(INDEX('Hoja de Trabajo para listado'!$BC$155:$CB$1048576,MATCH($A812,'Hoja de Trabajo para listado'!$BC$155:$BC$1048576,0),MATCH((CUADRO!I$5&amp;$E812),'Hoja de Trabajo para listado'!$BC$151:$CB$151,0)),0)+IFERROR(INDEX('Hoja de Trabajo para listado'!$DE$153:$DG$274,MATCH($A812,'Hoja de Trabajo para listado'!$DE$153:$DE$1048576,0),MATCH((CUADRO!I$5&amp;$E812),'Hoja de Trabajo para listado'!$DE$151:$DG$151,0)),0)+IFERROR(INDEX('Hoja de Trabajo para listado'!$CD$155:$DC$1048576,MATCH($A812,'Hoja de Trabajo para listado'!$CD$155:$CD$1048576,0),MATCH((CUADRO!I$5&amp;$E812),'Hoja de Trabajo para listado'!$CD$151:$DC$151,0)),0)</f>
        <v>0</v>
      </c>
      <c r="J812" s="255">
        <f ca="1">+IFERROR(INDEX('Hoja de Trabajo para listado'!$A$155:$Z$1048576,MATCH($A812,'Hoja de Trabajo para listado'!$A$155:$A$1048576,0),MATCH((CUADRO!J$5&amp;$E812),'Hoja de Trabajo para listado'!$A$151:$Z$151,0)),0)+IFERROR(INDEX('Hoja de Trabajo para listado'!$AB$155:$BA$1048576,MATCH($A812,'Hoja de Trabajo para listado'!$AB$155:$AB$1048576,0),MATCH((CUADRO!J$5&amp;$E812),'Hoja de Trabajo para listado'!$AB$151:$BA$151,0)),0)+IFERROR(INDEX('Hoja de Trabajo para listado'!$BC$155:$CB$1048576,MATCH($A812,'Hoja de Trabajo para listado'!$BC$155:$BC$1048576,0),MATCH((CUADRO!J$5&amp;$E812),'Hoja de Trabajo para listado'!$BC$151:$CB$151,0)),0)+IFERROR(INDEX('Hoja de Trabajo para listado'!$DE$153:$DG$274,MATCH($A812,'Hoja de Trabajo para listado'!$DE$153:$DE$1048576,0),MATCH((CUADRO!J$5&amp;$E812),'Hoja de Trabajo para listado'!$DE$151:$DG$151,0)),0)+IFERROR(INDEX('Hoja de Trabajo para listado'!$CD$155:$DC$1048576,MATCH($A812,'Hoja de Trabajo para listado'!$CD$155:$CD$1048576,0),MATCH((CUADRO!J$5&amp;$E812),'Hoja de Trabajo para listado'!$CD$151:$DC$151,0)),0)</f>
        <v>0</v>
      </c>
      <c r="K812" s="255">
        <f ca="1">+IFERROR(INDEX('Hoja de Trabajo para listado'!$A$155:$Z$1048576,MATCH($A812,'Hoja de Trabajo para listado'!$A$155:$A$1048576,0),MATCH((CUADRO!K$5&amp;$E812),'Hoja de Trabajo para listado'!$A$151:$Z$151,0)),0)+IFERROR(INDEX('Hoja de Trabajo para listado'!$AB$155:$BA$1048576,MATCH($A812,'Hoja de Trabajo para listado'!$AB$155:$AB$1048576,0),MATCH((CUADRO!K$5&amp;$E812),'Hoja de Trabajo para listado'!$AB$151:$BA$151,0)),0)+IFERROR(INDEX('Hoja de Trabajo para listado'!$BC$155:$CB$1048576,MATCH($A812,'Hoja de Trabajo para listado'!$BC$155:$BC$1048576,0),MATCH((CUADRO!K$5&amp;$E812),'Hoja de Trabajo para listado'!$BC$151:$CB$151,0)),0)+IFERROR(INDEX('Hoja de Trabajo para listado'!$DE$153:$DG$274,MATCH($A812,'Hoja de Trabajo para listado'!$DE$153:$DE$1048576,0),MATCH((CUADRO!K$5&amp;$E812),'Hoja de Trabajo para listado'!$DE$151:$DG$151,0)),0)+IFERROR(INDEX('Hoja de Trabajo para listado'!$CD$155:$DC$1048576,MATCH($A812,'Hoja de Trabajo para listado'!$CD$155:$CD$1048576,0),MATCH((CUADRO!K$5&amp;$E812),'Hoja de Trabajo para listado'!$CD$151:$DC$151,0)),0)</f>
        <v>0</v>
      </c>
      <c r="L812" s="255">
        <f ca="1">+IFERROR(INDEX('Hoja de Trabajo para listado'!$A$155:$Z$1048576,MATCH($A812,'Hoja de Trabajo para listado'!$A$155:$A$1048576,0),MATCH((CUADRO!L$5&amp;$E812),'Hoja de Trabajo para listado'!$A$151:$Z$151,0)),0)+IFERROR(INDEX('Hoja de Trabajo para listado'!$AB$155:$BA$1048576,MATCH($A812,'Hoja de Trabajo para listado'!$AB$155:$AB$1048576,0),MATCH((CUADRO!L$5&amp;$E812),'Hoja de Trabajo para listado'!$AB$151:$BA$151,0)),0)+IFERROR(INDEX('Hoja de Trabajo para listado'!$BC$155:$CB$1048576,MATCH($A812,'Hoja de Trabajo para listado'!$BC$155:$BC$1048576,0),MATCH((CUADRO!L$5&amp;$E812),'Hoja de Trabajo para listado'!$BC$151:$CB$151,0)),0)+IFERROR(INDEX('Hoja de Trabajo para listado'!$DE$153:$DG$274,MATCH($A812,'Hoja de Trabajo para listado'!$DE$153:$DE$1048576,0),MATCH((CUADRO!L$5&amp;$E812),'Hoja de Trabajo para listado'!$DE$151:$DG$151,0)),0)+IFERROR(INDEX('Hoja de Trabajo para listado'!$CD$155:$DC$1048576,MATCH($A812,'Hoja de Trabajo para listado'!$CD$155:$CD$1048576,0),MATCH((CUADRO!L$5&amp;$E812),'Hoja de Trabajo para listado'!$CD$151:$DC$151,0)),0)</f>
        <v>0</v>
      </c>
      <c r="M812" s="255">
        <f ca="1">+IFERROR(INDEX('Hoja de Trabajo para listado'!$A$155:$Z$1048576,MATCH($A812,'Hoja de Trabajo para listado'!$A$155:$A$1048576,0),MATCH((CUADRO!M$5&amp;$E812),'Hoja de Trabajo para listado'!$A$151:$Z$151,0)),0)+IFERROR(INDEX('Hoja de Trabajo para listado'!$AB$155:$BA$1048576,MATCH($A812,'Hoja de Trabajo para listado'!$AB$155:$AB$1048576,0),MATCH((CUADRO!M$5&amp;$E812),'Hoja de Trabajo para listado'!$AB$151:$BA$151,0)),0)+IFERROR(INDEX('Hoja de Trabajo para listado'!$BC$155:$CB$1048576,MATCH($A812,'Hoja de Trabajo para listado'!$BC$155:$BC$1048576,0),MATCH((CUADRO!M$5&amp;$E812),'Hoja de Trabajo para listado'!$BC$151:$CB$151,0)),0)+IFERROR(INDEX('Hoja de Trabajo para listado'!$DE$153:$DG$274,MATCH($A812,'Hoja de Trabajo para listado'!$DE$153:$DE$1048576,0),MATCH((CUADRO!M$5&amp;$E812),'Hoja de Trabajo para listado'!$DE$151:$DG$151,0)),0)+IFERROR(INDEX('Hoja de Trabajo para listado'!$CD$155:$DC$1048576,MATCH($A812,'Hoja de Trabajo para listado'!$CD$155:$CD$1048576,0),MATCH((CUADRO!M$5&amp;$E812),'Hoja de Trabajo para listado'!$CD$151:$DC$151,0)),0)</f>
        <v>0</v>
      </c>
      <c r="N812" s="255">
        <f ca="1">+IFERROR(INDEX('Hoja de Trabajo para listado'!$A$155:$Z$1048576,MATCH($A812,'Hoja de Trabajo para listado'!$A$155:$A$1048576,0),MATCH((CUADRO!N$5&amp;$E812),'Hoja de Trabajo para listado'!$A$151:$Z$151,0)),0)+IFERROR(INDEX('Hoja de Trabajo para listado'!$AB$155:$BA$1048576,MATCH($A812,'Hoja de Trabajo para listado'!$AB$155:$AB$1048576,0),MATCH((CUADRO!N$5&amp;$E812),'Hoja de Trabajo para listado'!$AB$151:$BA$151,0)),0)+IFERROR(INDEX('Hoja de Trabajo para listado'!$BC$155:$CB$1048576,MATCH($A812,'Hoja de Trabajo para listado'!$BC$155:$BC$1048576,0),MATCH((CUADRO!N$5&amp;$E812),'Hoja de Trabajo para listado'!$BC$151:$CB$151,0)),0)+IFERROR(INDEX('Hoja de Trabajo para listado'!$DE$153:$DG$274,MATCH($A812,'Hoja de Trabajo para listado'!$DE$153:$DE$1048576,0),MATCH((CUADRO!N$5&amp;$E812),'Hoja de Trabajo para listado'!$DE$151:$DG$151,0)),0)+IFERROR(INDEX('Hoja de Trabajo para listado'!$CD$155:$DC$1048576,MATCH($A812,'Hoja de Trabajo para listado'!$CD$155:$CD$1048576,0),MATCH((CUADRO!N$5&amp;$E812),'Hoja de Trabajo para listado'!$CD$151:$DC$151,0)),0)</f>
        <v>0</v>
      </c>
      <c r="O812" s="255">
        <f ca="1">+IFERROR(INDEX('Hoja de Trabajo para listado'!$A$155:$Z$1048576,MATCH($A812,'Hoja de Trabajo para listado'!$A$155:$A$1048576,0),MATCH((CUADRO!O$5&amp;$E812),'Hoja de Trabajo para listado'!$A$151:$Z$151,0)),0)+IFERROR(INDEX('Hoja de Trabajo para listado'!$AB$155:$BA$1048576,MATCH($A812,'Hoja de Trabajo para listado'!$AB$155:$AB$1048576,0),MATCH((CUADRO!O$5&amp;$E812),'Hoja de Trabajo para listado'!$AB$151:$BA$151,0)),0)+IFERROR(INDEX('Hoja de Trabajo para listado'!$BC$155:$CB$1048576,MATCH($A812,'Hoja de Trabajo para listado'!$BC$155:$BC$1048576,0),MATCH((CUADRO!O$5&amp;$E812),'Hoja de Trabajo para listado'!$BC$151:$CB$151,0)),0)+IFERROR(INDEX('Hoja de Trabajo para listado'!$DE$153:$DG$274,MATCH($A812,'Hoja de Trabajo para listado'!$DE$153:$DE$1048576,0),MATCH((CUADRO!O$5&amp;$E812),'Hoja de Trabajo para listado'!$DE$151:$DG$151,0)),0)+IFERROR(INDEX('Hoja de Trabajo para listado'!$CD$155:$DC$1048576,MATCH($A812,'Hoja de Trabajo para listado'!$CD$155:$CD$1048576,0),MATCH((CUADRO!O$5&amp;$E812),'Hoja de Trabajo para listado'!$CD$151:$DC$151,0)),0)</f>
        <v>0</v>
      </c>
      <c r="P812" s="255">
        <f ca="1">+IFERROR(INDEX('Hoja de Trabajo para listado'!$A$155:$Z$1048576,MATCH($A812,'Hoja de Trabajo para listado'!$A$155:$A$1048576,0),MATCH((CUADRO!P$5&amp;$E812),'Hoja de Trabajo para listado'!$A$151:$Z$151,0)),0)+IFERROR(INDEX('Hoja de Trabajo para listado'!$AB$155:$BA$1048576,MATCH($A812,'Hoja de Trabajo para listado'!$AB$155:$AB$1048576,0),MATCH((CUADRO!P$5&amp;$E812),'Hoja de Trabajo para listado'!$AB$151:$BA$151,0)),0)+IFERROR(INDEX('Hoja de Trabajo para listado'!$BC$155:$CB$1048576,MATCH($A812,'Hoja de Trabajo para listado'!$BC$155:$BC$1048576,0),MATCH((CUADRO!P$5&amp;$E812),'Hoja de Trabajo para listado'!$BC$151:$CB$151,0)),0)+IFERROR(INDEX('Hoja de Trabajo para listado'!$DE$153:$DG$274,MATCH($A812,'Hoja de Trabajo para listado'!$DE$153:$DE$1048576,0),MATCH((CUADRO!P$5&amp;$E812),'Hoja de Trabajo para listado'!$DE$151:$DG$151,0)),0)+IFERROR(INDEX('Hoja de Trabajo para listado'!$CD$155:$DC$1048576,MATCH($A812,'Hoja de Trabajo para listado'!$CD$155:$CD$1048576,0),MATCH((CUADRO!P$5&amp;$E812),'Hoja de Trabajo para listado'!$CD$151:$DC$151,0)),0)</f>
        <v>0</v>
      </c>
      <c r="Q812" s="255">
        <f ca="1">+IFERROR(INDEX('Hoja de Trabajo para listado'!$A$155:$Z$1048576,MATCH($A812,'Hoja de Trabajo para listado'!$A$155:$A$1048576,0),MATCH((CUADRO!Q$5&amp;$E812),'Hoja de Trabajo para listado'!$A$151:$Z$151,0)),0)+IFERROR(INDEX('Hoja de Trabajo para listado'!$AB$155:$BA$1048576,MATCH($A812,'Hoja de Trabajo para listado'!$AB$155:$AB$1048576,0),MATCH((CUADRO!Q$5&amp;$E812),'Hoja de Trabajo para listado'!$AB$151:$BA$151,0)),0)+IFERROR(INDEX('Hoja de Trabajo para listado'!$BC$155:$CB$1048576,MATCH($A812,'Hoja de Trabajo para listado'!$BC$155:$BC$1048576,0),MATCH((CUADRO!Q$5&amp;$E812),'Hoja de Trabajo para listado'!$BC$151:$CB$151,0)),0)+IFERROR(INDEX('Hoja de Trabajo para listado'!$DE$153:$DG$274,MATCH($A812,'Hoja de Trabajo para listado'!$DE$153:$DE$1048576,0),MATCH((CUADRO!Q$5&amp;$E812),'Hoja de Trabajo para listado'!$DE$151:$DG$151,0)),0)+IFERROR(INDEX('Hoja de Trabajo para listado'!$CD$155:$DC$1048576,MATCH($A812,'Hoja de Trabajo para listado'!$CD$155:$CD$1048576,0),MATCH((CUADRO!Q$5&amp;$E812),'Hoja de Trabajo para listado'!$CD$151:$DC$151,0)),0)</f>
        <v>0</v>
      </c>
      <c r="R812" s="255">
        <f t="shared" ca="1" si="24"/>
        <v>0</v>
      </c>
      <c r="S812" s="262"/>
      <c r="T812" s="255">
        <f ca="1">+T813</f>
        <v>0</v>
      </c>
      <c r="U812" s="254">
        <f t="shared" si="25"/>
        <v>1</v>
      </c>
      <c r="V812" s="362" t="str">
        <f>+VLOOKUP(A812,bd_lista!$A$3:$E$590,5,FALSE)</f>
        <v>Gobiernos Autonomos Municipales</v>
      </c>
      <c r="W812" s="361" t="str">
        <f>+V812</f>
        <v>Gobiernos Autonomos Municipales</v>
      </c>
      <c r="X812" s="254">
        <f>+VLOOKUP(A812,[2]Sheet1!$A$13:$D$744,4,FALSE)</f>
        <v>0</v>
      </c>
      <c r="Y812" s="254" t="e">
        <f>+VLOOKUP(X812,bd_lista!$A$3:$C$590,3,FALSE)</f>
        <v>#N/A</v>
      </c>
      <c r="Z812" s="316">
        <f>+X812</f>
        <v>0</v>
      </c>
      <c r="AA812" s="317" t="e">
        <f>+Y812</f>
        <v>#N/A</v>
      </c>
    </row>
    <row r="813" spans="1:27" customFormat="1" ht="15" hidden="1" customHeight="1">
      <c r="A813" s="32">
        <v>1518</v>
      </c>
      <c r="B813" s="307"/>
      <c r="C813" s="259" t="str">
        <f>+VLOOKUP(A813,bd_lista!$A$3:$C$590,3,FALSE)</f>
        <v>Gobierno Autónomo Municipal de Vitichi</v>
      </c>
      <c r="D813" s="362"/>
      <c r="E813" s="256" t="s">
        <v>1314</v>
      </c>
      <c r="F813" s="255">
        <f ca="1">+IFERROR(INDEX('Hoja de Trabajo para listado'!$A$155:$Z$1048576,MATCH($A813,'Hoja de Trabajo para listado'!$A$155:$A$1048576,0),MATCH((CUADRO!F$5&amp;$E813),'Hoja de Trabajo para listado'!$A$151:$Z$151,0)),0)+IFERROR(INDEX('Hoja de Trabajo para listado'!$AB$155:$BA$1048576,MATCH($A813,'Hoja de Trabajo para listado'!$AB$155:$AB$1048576,0),MATCH((CUADRO!F$5&amp;$E813),'Hoja de Trabajo para listado'!$AB$151:$BA$151,0)),0)+IFERROR(INDEX('Hoja de Trabajo para listado'!$BC$155:$CB$1048576,MATCH($A813,'Hoja de Trabajo para listado'!$BC$155:$BC$1048576,0),MATCH((CUADRO!F$5&amp;$E813),'Hoja de Trabajo para listado'!$BC$151:$CB$151,0)),0)+IFERROR(INDEX('Hoja de Trabajo para listado'!$DE$153:$DG$274,MATCH($A813,'Hoja de Trabajo para listado'!$DE$153:$DE$1048576,0),MATCH((CUADRO!F$5&amp;$E813),'Hoja de Trabajo para listado'!$DE$151:$DG$151,0)),0)+IFERROR(INDEX('Hoja de Trabajo para listado'!$CD$155:$DC$1048576,MATCH($A813,'Hoja de Trabajo para listado'!$CD$155:$CD$1048576,0),MATCH((CUADRO!F$5&amp;$E813),'Hoja de Trabajo para listado'!$CD$151:$DC$151,0)),0)</f>
        <v>0</v>
      </c>
      <c r="G813" s="255">
        <f ca="1">+IFERROR(INDEX('Hoja de Trabajo para listado'!$A$155:$Z$1048576,MATCH($A813,'Hoja de Trabajo para listado'!$A$155:$A$1048576,0),MATCH((CUADRO!G$5&amp;$E813),'Hoja de Trabajo para listado'!$A$151:$Z$151,0)),0)+IFERROR(INDEX('Hoja de Trabajo para listado'!$AB$155:$BA$1048576,MATCH($A813,'Hoja de Trabajo para listado'!$AB$155:$AB$1048576,0),MATCH((CUADRO!G$5&amp;$E813),'Hoja de Trabajo para listado'!$AB$151:$BA$151,0)),0)+IFERROR(INDEX('Hoja de Trabajo para listado'!$BC$155:$CB$1048576,MATCH($A813,'Hoja de Trabajo para listado'!$BC$155:$BC$1048576,0),MATCH((CUADRO!G$5&amp;$E813),'Hoja de Trabajo para listado'!$BC$151:$CB$151,0)),0)+IFERROR(INDEX('Hoja de Trabajo para listado'!$DE$153:$DG$274,MATCH($A813,'Hoja de Trabajo para listado'!$DE$153:$DE$1048576,0),MATCH((CUADRO!G$5&amp;$E813),'Hoja de Trabajo para listado'!$DE$151:$DG$151,0)),0)+IFERROR(INDEX('Hoja de Trabajo para listado'!$CD$155:$DC$1048576,MATCH($A813,'Hoja de Trabajo para listado'!$CD$155:$CD$1048576,0),MATCH((CUADRO!G$5&amp;$E813),'Hoja de Trabajo para listado'!$CD$151:$DC$151,0)),0)</f>
        <v>0</v>
      </c>
      <c r="H813" s="255">
        <f ca="1">+IFERROR(INDEX('Hoja de Trabajo para listado'!$A$155:$Z$1048576,MATCH($A813,'Hoja de Trabajo para listado'!$A$155:$A$1048576,0),MATCH((CUADRO!H$5&amp;$E813),'Hoja de Trabajo para listado'!$A$151:$Z$151,0)),0)+IFERROR(INDEX('Hoja de Trabajo para listado'!$AB$155:$BA$1048576,MATCH($A813,'Hoja de Trabajo para listado'!$AB$155:$AB$1048576,0),MATCH((CUADRO!H$5&amp;$E813),'Hoja de Trabajo para listado'!$AB$151:$BA$151,0)),0)+IFERROR(INDEX('Hoja de Trabajo para listado'!$BC$155:$CB$1048576,MATCH($A813,'Hoja de Trabajo para listado'!$BC$155:$BC$1048576,0),MATCH((CUADRO!H$5&amp;$E813),'Hoja de Trabajo para listado'!$BC$151:$CB$151,0)),0)+IFERROR(INDEX('Hoja de Trabajo para listado'!$DE$153:$DG$274,MATCH($A813,'Hoja de Trabajo para listado'!$DE$153:$DE$1048576,0),MATCH((CUADRO!H$5&amp;$E813),'Hoja de Trabajo para listado'!$DE$151:$DG$151,0)),0)+IFERROR(INDEX('Hoja de Trabajo para listado'!$CD$155:$DC$1048576,MATCH($A813,'Hoja de Trabajo para listado'!$CD$155:$CD$1048576,0),MATCH((CUADRO!H$5&amp;$E813),'Hoja de Trabajo para listado'!$CD$151:$DC$151,0)),0)</f>
        <v>0</v>
      </c>
      <c r="I813" s="255">
        <f ca="1">+IFERROR(INDEX('Hoja de Trabajo para listado'!$A$155:$Z$1048576,MATCH($A813,'Hoja de Trabajo para listado'!$A$155:$A$1048576,0),MATCH((CUADRO!I$5&amp;$E813),'Hoja de Trabajo para listado'!$A$151:$Z$151,0)),0)+IFERROR(INDEX('Hoja de Trabajo para listado'!$AB$155:$BA$1048576,MATCH($A813,'Hoja de Trabajo para listado'!$AB$155:$AB$1048576,0),MATCH((CUADRO!I$5&amp;$E813),'Hoja de Trabajo para listado'!$AB$151:$BA$151,0)),0)+IFERROR(INDEX('Hoja de Trabajo para listado'!$BC$155:$CB$1048576,MATCH($A813,'Hoja de Trabajo para listado'!$BC$155:$BC$1048576,0),MATCH((CUADRO!I$5&amp;$E813),'Hoja de Trabajo para listado'!$BC$151:$CB$151,0)),0)+IFERROR(INDEX('Hoja de Trabajo para listado'!$DE$153:$DG$274,MATCH($A813,'Hoja de Trabajo para listado'!$DE$153:$DE$1048576,0),MATCH((CUADRO!I$5&amp;$E813),'Hoja de Trabajo para listado'!$DE$151:$DG$151,0)),0)+IFERROR(INDEX('Hoja de Trabajo para listado'!$CD$155:$DC$1048576,MATCH($A813,'Hoja de Trabajo para listado'!$CD$155:$CD$1048576,0),MATCH((CUADRO!I$5&amp;$E813),'Hoja de Trabajo para listado'!$CD$151:$DC$151,0)),0)</f>
        <v>0</v>
      </c>
      <c r="J813" s="255">
        <f ca="1">+IFERROR(INDEX('Hoja de Trabajo para listado'!$A$155:$Z$1048576,MATCH($A813,'Hoja de Trabajo para listado'!$A$155:$A$1048576,0),MATCH((CUADRO!J$5&amp;$E813),'Hoja de Trabajo para listado'!$A$151:$Z$151,0)),0)+IFERROR(INDEX('Hoja de Trabajo para listado'!$AB$155:$BA$1048576,MATCH($A813,'Hoja de Trabajo para listado'!$AB$155:$AB$1048576,0),MATCH((CUADRO!J$5&amp;$E813),'Hoja de Trabajo para listado'!$AB$151:$BA$151,0)),0)+IFERROR(INDEX('Hoja de Trabajo para listado'!$BC$155:$CB$1048576,MATCH($A813,'Hoja de Trabajo para listado'!$BC$155:$BC$1048576,0),MATCH((CUADRO!J$5&amp;$E813),'Hoja de Trabajo para listado'!$BC$151:$CB$151,0)),0)+IFERROR(INDEX('Hoja de Trabajo para listado'!$DE$153:$DG$274,MATCH($A813,'Hoja de Trabajo para listado'!$DE$153:$DE$1048576,0),MATCH((CUADRO!J$5&amp;$E813),'Hoja de Trabajo para listado'!$DE$151:$DG$151,0)),0)+IFERROR(INDEX('Hoja de Trabajo para listado'!$CD$155:$DC$1048576,MATCH($A813,'Hoja de Trabajo para listado'!$CD$155:$CD$1048576,0),MATCH((CUADRO!J$5&amp;$E813),'Hoja de Trabajo para listado'!$CD$151:$DC$151,0)),0)</f>
        <v>0</v>
      </c>
      <c r="K813" s="255">
        <f ca="1">+IFERROR(INDEX('Hoja de Trabajo para listado'!$A$155:$Z$1048576,MATCH($A813,'Hoja de Trabajo para listado'!$A$155:$A$1048576,0),MATCH((CUADRO!K$5&amp;$E813),'Hoja de Trabajo para listado'!$A$151:$Z$151,0)),0)+IFERROR(INDEX('Hoja de Trabajo para listado'!$AB$155:$BA$1048576,MATCH($A813,'Hoja de Trabajo para listado'!$AB$155:$AB$1048576,0),MATCH((CUADRO!K$5&amp;$E813),'Hoja de Trabajo para listado'!$AB$151:$BA$151,0)),0)+IFERROR(INDEX('Hoja de Trabajo para listado'!$BC$155:$CB$1048576,MATCH($A813,'Hoja de Trabajo para listado'!$BC$155:$BC$1048576,0),MATCH((CUADRO!K$5&amp;$E813),'Hoja de Trabajo para listado'!$BC$151:$CB$151,0)),0)+IFERROR(INDEX('Hoja de Trabajo para listado'!$DE$153:$DG$274,MATCH($A813,'Hoja de Trabajo para listado'!$DE$153:$DE$1048576,0),MATCH((CUADRO!K$5&amp;$E813),'Hoja de Trabajo para listado'!$DE$151:$DG$151,0)),0)+IFERROR(INDEX('Hoja de Trabajo para listado'!$CD$155:$DC$1048576,MATCH($A813,'Hoja de Trabajo para listado'!$CD$155:$CD$1048576,0),MATCH((CUADRO!K$5&amp;$E813),'Hoja de Trabajo para listado'!$CD$151:$DC$151,0)),0)</f>
        <v>0</v>
      </c>
      <c r="L813" s="255">
        <f ca="1">+IFERROR(INDEX('Hoja de Trabajo para listado'!$A$155:$Z$1048576,MATCH($A813,'Hoja de Trabajo para listado'!$A$155:$A$1048576,0),MATCH((CUADRO!L$5&amp;$E813),'Hoja de Trabajo para listado'!$A$151:$Z$151,0)),0)+IFERROR(INDEX('Hoja de Trabajo para listado'!$AB$155:$BA$1048576,MATCH($A813,'Hoja de Trabajo para listado'!$AB$155:$AB$1048576,0),MATCH((CUADRO!L$5&amp;$E813),'Hoja de Trabajo para listado'!$AB$151:$BA$151,0)),0)+IFERROR(INDEX('Hoja de Trabajo para listado'!$BC$155:$CB$1048576,MATCH($A813,'Hoja de Trabajo para listado'!$BC$155:$BC$1048576,0),MATCH((CUADRO!L$5&amp;$E813),'Hoja de Trabajo para listado'!$BC$151:$CB$151,0)),0)+IFERROR(INDEX('Hoja de Trabajo para listado'!$DE$153:$DG$274,MATCH($A813,'Hoja de Trabajo para listado'!$DE$153:$DE$1048576,0),MATCH((CUADRO!L$5&amp;$E813),'Hoja de Trabajo para listado'!$DE$151:$DG$151,0)),0)+IFERROR(INDEX('Hoja de Trabajo para listado'!$CD$155:$DC$1048576,MATCH($A813,'Hoja de Trabajo para listado'!$CD$155:$CD$1048576,0),MATCH((CUADRO!L$5&amp;$E813),'Hoja de Trabajo para listado'!$CD$151:$DC$151,0)),0)</f>
        <v>0</v>
      </c>
      <c r="M813" s="255">
        <f ca="1">+IFERROR(INDEX('Hoja de Trabajo para listado'!$A$155:$Z$1048576,MATCH($A813,'Hoja de Trabajo para listado'!$A$155:$A$1048576,0),MATCH((CUADRO!M$5&amp;$E813),'Hoja de Trabajo para listado'!$A$151:$Z$151,0)),0)+IFERROR(INDEX('Hoja de Trabajo para listado'!$AB$155:$BA$1048576,MATCH($A813,'Hoja de Trabajo para listado'!$AB$155:$AB$1048576,0),MATCH((CUADRO!M$5&amp;$E813),'Hoja de Trabajo para listado'!$AB$151:$BA$151,0)),0)+IFERROR(INDEX('Hoja de Trabajo para listado'!$BC$155:$CB$1048576,MATCH($A813,'Hoja de Trabajo para listado'!$BC$155:$BC$1048576,0),MATCH((CUADRO!M$5&amp;$E813),'Hoja de Trabajo para listado'!$BC$151:$CB$151,0)),0)+IFERROR(INDEX('Hoja de Trabajo para listado'!$DE$153:$DG$274,MATCH($A813,'Hoja de Trabajo para listado'!$DE$153:$DE$1048576,0),MATCH((CUADRO!M$5&amp;$E813),'Hoja de Trabajo para listado'!$DE$151:$DG$151,0)),0)+IFERROR(INDEX('Hoja de Trabajo para listado'!$CD$155:$DC$1048576,MATCH($A813,'Hoja de Trabajo para listado'!$CD$155:$CD$1048576,0),MATCH((CUADRO!M$5&amp;$E813),'Hoja de Trabajo para listado'!$CD$151:$DC$151,0)),0)</f>
        <v>0</v>
      </c>
      <c r="N813" s="255">
        <f ca="1">+IFERROR(INDEX('Hoja de Trabajo para listado'!$A$155:$Z$1048576,MATCH($A813,'Hoja de Trabajo para listado'!$A$155:$A$1048576,0),MATCH((CUADRO!N$5&amp;$E813),'Hoja de Trabajo para listado'!$A$151:$Z$151,0)),0)+IFERROR(INDEX('Hoja de Trabajo para listado'!$AB$155:$BA$1048576,MATCH($A813,'Hoja de Trabajo para listado'!$AB$155:$AB$1048576,0),MATCH((CUADRO!N$5&amp;$E813),'Hoja de Trabajo para listado'!$AB$151:$BA$151,0)),0)+IFERROR(INDEX('Hoja de Trabajo para listado'!$BC$155:$CB$1048576,MATCH($A813,'Hoja de Trabajo para listado'!$BC$155:$BC$1048576,0),MATCH((CUADRO!N$5&amp;$E813),'Hoja de Trabajo para listado'!$BC$151:$CB$151,0)),0)+IFERROR(INDEX('Hoja de Trabajo para listado'!$DE$153:$DG$274,MATCH($A813,'Hoja de Trabajo para listado'!$DE$153:$DE$1048576,0),MATCH((CUADRO!N$5&amp;$E813),'Hoja de Trabajo para listado'!$DE$151:$DG$151,0)),0)+IFERROR(INDEX('Hoja de Trabajo para listado'!$CD$155:$DC$1048576,MATCH($A813,'Hoja de Trabajo para listado'!$CD$155:$CD$1048576,0),MATCH((CUADRO!N$5&amp;$E813),'Hoja de Trabajo para listado'!$CD$151:$DC$151,0)),0)</f>
        <v>0</v>
      </c>
      <c r="O813" s="255">
        <f ca="1">+IFERROR(INDEX('Hoja de Trabajo para listado'!$A$155:$Z$1048576,MATCH($A813,'Hoja de Trabajo para listado'!$A$155:$A$1048576,0),MATCH((CUADRO!O$5&amp;$E813),'Hoja de Trabajo para listado'!$A$151:$Z$151,0)),0)+IFERROR(INDEX('Hoja de Trabajo para listado'!$AB$155:$BA$1048576,MATCH($A813,'Hoja de Trabajo para listado'!$AB$155:$AB$1048576,0),MATCH((CUADRO!O$5&amp;$E813),'Hoja de Trabajo para listado'!$AB$151:$BA$151,0)),0)+IFERROR(INDEX('Hoja de Trabajo para listado'!$BC$155:$CB$1048576,MATCH($A813,'Hoja de Trabajo para listado'!$BC$155:$BC$1048576,0),MATCH((CUADRO!O$5&amp;$E813),'Hoja de Trabajo para listado'!$BC$151:$CB$151,0)),0)+IFERROR(INDEX('Hoja de Trabajo para listado'!$DE$153:$DG$274,MATCH($A813,'Hoja de Trabajo para listado'!$DE$153:$DE$1048576,0),MATCH((CUADRO!O$5&amp;$E813),'Hoja de Trabajo para listado'!$DE$151:$DG$151,0)),0)+IFERROR(INDEX('Hoja de Trabajo para listado'!$CD$155:$DC$1048576,MATCH($A813,'Hoja de Trabajo para listado'!$CD$155:$CD$1048576,0),MATCH((CUADRO!O$5&amp;$E813),'Hoja de Trabajo para listado'!$CD$151:$DC$151,0)),0)</f>
        <v>0</v>
      </c>
      <c r="P813" s="255">
        <f ca="1">+IFERROR(INDEX('Hoja de Trabajo para listado'!$A$155:$Z$1048576,MATCH($A813,'Hoja de Trabajo para listado'!$A$155:$A$1048576,0),MATCH((CUADRO!P$5&amp;$E813),'Hoja de Trabajo para listado'!$A$151:$Z$151,0)),0)+IFERROR(INDEX('Hoja de Trabajo para listado'!$AB$155:$BA$1048576,MATCH($A813,'Hoja de Trabajo para listado'!$AB$155:$AB$1048576,0),MATCH((CUADRO!P$5&amp;$E813),'Hoja de Trabajo para listado'!$AB$151:$BA$151,0)),0)+IFERROR(INDEX('Hoja de Trabajo para listado'!$BC$155:$CB$1048576,MATCH($A813,'Hoja de Trabajo para listado'!$BC$155:$BC$1048576,0),MATCH((CUADRO!P$5&amp;$E813),'Hoja de Trabajo para listado'!$BC$151:$CB$151,0)),0)+IFERROR(INDEX('Hoja de Trabajo para listado'!$DE$153:$DG$274,MATCH($A813,'Hoja de Trabajo para listado'!$DE$153:$DE$1048576,0),MATCH((CUADRO!P$5&amp;$E813),'Hoja de Trabajo para listado'!$DE$151:$DG$151,0)),0)+IFERROR(INDEX('Hoja de Trabajo para listado'!$CD$155:$DC$1048576,MATCH($A813,'Hoja de Trabajo para listado'!$CD$155:$CD$1048576,0),MATCH((CUADRO!P$5&amp;$E813),'Hoja de Trabajo para listado'!$CD$151:$DC$151,0)),0)</f>
        <v>0</v>
      </c>
      <c r="Q813" s="255">
        <f ca="1">+IFERROR(INDEX('Hoja de Trabajo para listado'!$A$155:$Z$1048576,MATCH($A813,'Hoja de Trabajo para listado'!$A$155:$A$1048576,0),MATCH((CUADRO!Q$5&amp;$E813),'Hoja de Trabajo para listado'!$A$151:$Z$151,0)),0)+IFERROR(INDEX('Hoja de Trabajo para listado'!$AB$155:$BA$1048576,MATCH($A813,'Hoja de Trabajo para listado'!$AB$155:$AB$1048576,0),MATCH((CUADRO!Q$5&amp;$E813),'Hoja de Trabajo para listado'!$AB$151:$BA$151,0)),0)+IFERROR(INDEX('Hoja de Trabajo para listado'!$BC$155:$CB$1048576,MATCH($A813,'Hoja de Trabajo para listado'!$BC$155:$BC$1048576,0),MATCH((CUADRO!Q$5&amp;$E813),'Hoja de Trabajo para listado'!$BC$151:$CB$151,0)),0)+IFERROR(INDEX('Hoja de Trabajo para listado'!$DE$153:$DG$274,MATCH($A813,'Hoja de Trabajo para listado'!$DE$153:$DE$1048576,0),MATCH((CUADRO!Q$5&amp;$E813),'Hoja de Trabajo para listado'!$DE$151:$DG$151,0)),0)+IFERROR(INDEX('Hoja de Trabajo para listado'!$CD$155:$DC$1048576,MATCH($A813,'Hoja de Trabajo para listado'!$CD$155:$CD$1048576,0),MATCH((CUADRO!Q$5&amp;$E813),'Hoja de Trabajo para listado'!$CD$151:$DC$151,0)),0)</f>
        <v>0</v>
      </c>
      <c r="R813" s="255">
        <f t="shared" ca="1" si="24"/>
        <v>0</v>
      </c>
      <c r="S813" s="262">
        <f ca="1">+R812+R813</f>
        <v>0</v>
      </c>
      <c r="T813" s="255">
        <f ca="1">+S813</f>
        <v>0</v>
      </c>
      <c r="U813" s="254">
        <f t="shared" si="25"/>
        <v>2</v>
      </c>
      <c r="V813" s="362" t="str">
        <f>+VLOOKUP(A813,bd_lista!$A$3:$E$590,5,FALSE)</f>
        <v>Gobiernos Autonomos Municipales</v>
      </c>
      <c r="W813" s="362"/>
      <c r="X813" s="254">
        <f>+VLOOKUP(A813,[2]Sheet1!$A$13:$D$744,4,FALSE)</f>
        <v>0</v>
      </c>
      <c r="Y813" s="254" t="e">
        <f>+VLOOKUP(X813,bd_lista!$A$3:$C$590,3,FALSE)</f>
        <v>#N/A</v>
      </c>
      <c r="Z813" s="314"/>
      <c r="AA813" s="315"/>
    </row>
    <row r="814" spans="1:27" customFormat="1" ht="15" hidden="1" customHeight="1">
      <c r="A814" s="32">
        <v>1520</v>
      </c>
      <c r="B814" s="306">
        <f>+A814</f>
        <v>1520</v>
      </c>
      <c r="C814" s="259" t="str">
        <f>+VLOOKUP(A814,bd_lista!$A$3:$C$590,3,FALSE)</f>
        <v>Gobierno Autónomo Municipal de Atocha</v>
      </c>
      <c r="D814" s="361" t="str">
        <f>+C814</f>
        <v>Gobierno Autónomo Municipal de Atocha</v>
      </c>
      <c r="E814" s="254" t="s">
        <v>1313</v>
      </c>
      <c r="F814" s="255">
        <f ca="1">+IFERROR(INDEX('Hoja de Trabajo para listado'!$A$155:$Z$1048576,MATCH($A814,'Hoja de Trabajo para listado'!$A$155:$A$1048576,0),MATCH((CUADRO!F$5&amp;$E814),'Hoja de Trabajo para listado'!$A$151:$Z$151,0)),0)+IFERROR(INDEX('Hoja de Trabajo para listado'!$AB$155:$BA$1048576,MATCH($A814,'Hoja de Trabajo para listado'!$AB$155:$AB$1048576,0),MATCH((CUADRO!F$5&amp;$E814),'Hoja de Trabajo para listado'!$AB$151:$BA$151,0)),0)+IFERROR(INDEX('Hoja de Trabajo para listado'!$BC$155:$CB$1048576,MATCH($A814,'Hoja de Trabajo para listado'!$BC$155:$BC$1048576,0),MATCH((CUADRO!F$5&amp;$E814),'Hoja de Trabajo para listado'!$BC$151:$CB$151,0)),0)+IFERROR(INDEX('Hoja de Trabajo para listado'!$DE$153:$DG$274,MATCH($A814,'Hoja de Trabajo para listado'!$DE$153:$DE$1048576,0),MATCH((CUADRO!F$5&amp;$E814),'Hoja de Trabajo para listado'!$DE$151:$DG$151,0)),0)+IFERROR(INDEX('Hoja de Trabajo para listado'!$CD$155:$DC$1048576,MATCH($A814,'Hoja de Trabajo para listado'!$CD$155:$CD$1048576,0),MATCH((CUADRO!F$5&amp;$E814),'Hoja de Trabajo para listado'!$CD$151:$DC$151,0)),0)</f>
        <v>0</v>
      </c>
      <c r="G814" s="255">
        <f ca="1">+IFERROR(INDEX('Hoja de Trabajo para listado'!$A$155:$Z$1048576,MATCH($A814,'Hoja de Trabajo para listado'!$A$155:$A$1048576,0),MATCH((CUADRO!G$5&amp;$E814),'Hoja de Trabajo para listado'!$A$151:$Z$151,0)),0)+IFERROR(INDEX('Hoja de Trabajo para listado'!$AB$155:$BA$1048576,MATCH($A814,'Hoja de Trabajo para listado'!$AB$155:$AB$1048576,0),MATCH((CUADRO!G$5&amp;$E814),'Hoja de Trabajo para listado'!$AB$151:$BA$151,0)),0)+IFERROR(INDEX('Hoja de Trabajo para listado'!$BC$155:$CB$1048576,MATCH($A814,'Hoja de Trabajo para listado'!$BC$155:$BC$1048576,0),MATCH((CUADRO!G$5&amp;$E814),'Hoja de Trabajo para listado'!$BC$151:$CB$151,0)),0)+IFERROR(INDEX('Hoja de Trabajo para listado'!$DE$153:$DG$274,MATCH($A814,'Hoja de Trabajo para listado'!$DE$153:$DE$1048576,0),MATCH((CUADRO!G$5&amp;$E814),'Hoja de Trabajo para listado'!$DE$151:$DG$151,0)),0)+IFERROR(INDEX('Hoja de Trabajo para listado'!$CD$155:$DC$1048576,MATCH($A814,'Hoja de Trabajo para listado'!$CD$155:$CD$1048576,0),MATCH((CUADRO!G$5&amp;$E814),'Hoja de Trabajo para listado'!$CD$151:$DC$151,0)),0)</f>
        <v>0</v>
      </c>
      <c r="H814" s="255">
        <f ca="1">+IFERROR(INDEX('Hoja de Trabajo para listado'!$A$155:$Z$1048576,MATCH($A814,'Hoja de Trabajo para listado'!$A$155:$A$1048576,0),MATCH((CUADRO!H$5&amp;$E814),'Hoja de Trabajo para listado'!$A$151:$Z$151,0)),0)+IFERROR(INDEX('Hoja de Trabajo para listado'!$AB$155:$BA$1048576,MATCH($A814,'Hoja de Trabajo para listado'!$AB$155:$AB$1048576,0),MATCH((CUADRO!H$5&amp;$E814),'Hoja de Trabajo para listado'!$AB$151:$BA$151,0)),0)+IFERROR(INDEX('Hoja de Trabajo para listado'!$BC$155:$CB$1048576,MATCH($A814,'Hoja de Trabajo para listado'!$BC$155:$BC$1048576,0),MATCH((CUADRO!H$5&amp;$E814),'Hoja de Trabajo para listado'!$BC$151:$CB$151,0)),0)+IFERROR(INDEX('Hoja de Trabajo para listado'!$DE$153:$DG$274,MATCH($A814,'Hoja de Trabajo para listado'!$DE$153:$DE$1048576,0),MATCH((CUADRO!H$5&amp;$E814),'Hoja de Trabajo para listado'!$DE$151:$DG$151,0)),0)+IFERROR(INDEX('Hoja de Trabajo para listado'!$CD$155:$DC$1048576,MATCH($A814,'Hoja de Trabajo para listado'!$CD$155:$CD$1048576,0),MATCH((CUADRO!H$5&amp;$E814),'Hoja de Trabajo para listado'!$CD$151:$DC$151,0)),0)</f>
        <v>0</v>
      </c>
      <c r="I814" s="255">
        <f ca="1">+IFERROR(INDEX('Hoja de Trabajo para listado'!$A$155:$Z$1048576,MATCH($A814,'Hoja de Trabajo para listado'!$A$155:$A$1048576,0),MATCH((CUADRO!I$5&amp;$E814),'Hoja de Trabajo para listado'!$A$151:$Z$151,0)),0)+IFERROR(INDEX('Hoja de Trabajo para listado'!$AB$155:$BA$1048576,MATCH($A814,'Hoja de Trabajo para listado'!$AB$155:$AB$1048576,0),MATCH((CUADRO!I$5&amp;$E814),'Hoja de Trabajo para listado'!$AB$151:$BA$151,0)),0)+IFERROR(INDEX('Hoja de Trabajo para listado'!$BC$155:$CB$1048576,MATCH($A814,'Hoja de Trabajo para listado'!$BC$155:$BC$1048576,0),MATCH((CUADRO!I$5&amp;$E814),'Hoja de Trabajo para listado'!$BC$151:$CB$151,0)),0)+IFERROR(INDEX('Hoja de Trabajo para listado'!$DE$153:$DG$274,MATCH($A814,'Hoja de Trabajo para listado'!$DE$153:$DE$1048576,0),MATCH((CUADRO!I$5&amp;$E814),'Hoja de Trabajo para listado'!$DE$151:$DG$151,0)),0)+IFERROR(INDEX('Hoja de Trabajo para listado'!$CD$155:$DC$1048576,MATCH($A814,'Hoja de Trabajo para listado'!$CD$155:$CD$1048576,0),MATCH((CUADRO!I$5&amp;$E814),'Hoja de Trabajo para listado'!$CD$151:$DC$151,0)),0)</f>
        <v>0</v>
      </c>
      <c r="J814" s="255">
        <f ca="1">+IFERROR(INDEX('Hoja de Trabajo para listado'!$A$155:$Z$1048576,MATCH($A814,'Hoja de Trabajo para listado'!$A$155:$A$1048576,0),MATCH((CUADRO!J$5&amp;$E814),'Hoja de Trabajo para listado'!$A$151:$Z$151,0)),0)+IFERROR(INDEX('Hoja de Trabajo para listado'!$AB$155:$BA$1048576,MATCH($A814,'Hoja de Trabajo para listado'!$AB$155:$AB$1048576,0),MATCH((CUADRO!J$5&amp;$E814),'Hoja de Trabajo para listado'!$AB$151:$BA$151,0)),0)+IFERROR(INDEX('Hoja de Trabajo para listado'!$BC$155:$CB$1048576,MATCH($A814,'Hoja de Trabajo para listado'!$BC$155:$BC$1048576,0),MATCH((CUADRO!J$5&amp;$E814),'Hoja de Trabajo para listado'!$BC$151:$CB$151,0)),0)+IFERROR(INDEX('Hoja de Trabajo para listado'!$DE$153:$DG$274,MATCH($A814,'Hoja de Trabajo para listado'!$DE$153:$DE$1048576,0),MATCH((CUADRO!J$5&amp;$E814),'Hoja de Trabajo para listado'!$DE$151:$DG$151,0)),0)+IFERROR(INDEX('Hoja de Trabajo para listado'!$CD$155:$DC$1048576,MATCH($A814,'Hoja de Trabajo para listado'!$CD$155:$CD$1048576,0),MATCH((CUADRO!J$5&amp;$E814),'Hoja de Trabajo para listado'!$CD$151:$DC$151,0)),0)</f>
        <v>0</v>
      </c>
      <c r="K814" s="255">
        <f ca="1">+IFERROR(INDEX('Hoja de Trabajo para listado'!$A$155:$Z$1048576,MATCH($A814,'Hoja de Trabajo para listado'!$A$155:$A$1048576,0),MATCH((CUADRO!K$5&amp;$E814),'Hoja de Trabajo para listado'!$A$151:$Z$151,0)),0)+IFERROR(INDEX('Hoja de Trabajo para listado'!$AB$155:$BA$1048576,MATCH($A814,'Hoja de Trabajo para listado'!$AB$155:$AB$1048576,0),MATCH((CUADRO!K$5&amp;$E814),'Hoja de Trabajo para listado'!$AB$151:$BA$151,0)),0)+IFERROR(INDEX('Hoja de Trabajo para listado'!$BC$155:$CB$1048576,MATCH($A814,'Hoja de Trabajo para listado'!$BC$155:$BC$1048576,0),MATCH((CUADRO!K$5&amp;$E814),'Hoja de Trabajo para listado'!$BC$151:$CB$151,0)),0)+IFERROR(INDEX('Hoja de Trabajo para listado'!$DE$153:$DG$274,MATCH($A814,'Hoja de Trabajo para listado'!$DE$153:$DE$1048576,0),MATCH((CUADRO!K$5&amp;$E814),'Hoja de Trabajo para listado'!$DE$151:$DG$151,0)),0)+IFERROR(INDEX('Hoja de Trabajo para listado'!$CD$155:$DC$1048576,MATCH($A814,'Hoja de Trabajo para listado'!$CD$155:$CD$1048576,0),MATCH((CUADRO!K$5&amp;$E814),'Hoja de Trabajo para listado'!$CD$151:$DC$151,0)),0)</f>
        <v>0</v>
      </c>
      <c r="L814" s="255">
        <f ca="1">+IFERROR(INDEX('Hoja de Trabajo para listado'!$A$155:$Z$1048576,MATCH($A814,'Hoja de Trabajo para listado'!$A$155:$A$1048576,0),MATCH((CUADRO!L$5&amp;$E814),'Hoja de Trabajo para listado'!$A$151:$Z$151,0)),0)+IFERROR(INDEX('Hoja de Trabajo para listado'!$AB$155:$BA$1048576,MATCH($A814,'Hoja de Trabajo para listado'!$AB$155:$AB$1048576,0),MATCH((CUADRO!L$5&amp;$E814),'Hoja de Trabajo para listado'!$AB$151:$BA$151,0)),0)+IFERROR(INDEX('Hoja de Trabajo para listado'!$BC$155:$CB$1048576,MATCH($A814,'Hoja de Trabajo para listado'!$BC$155:$BC$1048576,0),MATCH((CUADRO!L$5&amp;$E814),'Hoja de Trabajo para listado'!$BC$151:$CB$151,0)),0)+IFERROR(INDEX('Hoja de Trabajo para listado'!$DE$153:$DG$274,MATCH($A814,'Hoja de Trabajo para listado'!$DE$153:$DE$1048576,0),MATCH((CUADRO!L$5&amp;$E814),'Hoja de Trabajo para listado'!$DE$151:$DG$151,0)),0)+IFERROR(INDEX('Hoja de Trabajo para listado'!$CD$155:$DC$1048576,MATCH($A814,'Hoja de Trabajo para listado'!$CD$155:$CD$1048576,0),MATCH((CUADRO!L$5&amp;$E814),'Hoja de Trabajo para listado'!$CD$151:$DC$151,0)),0)</f>
        <v>0</v>
      </c>
      <c r="M814" s="255">
        <f ca="1">+IFERROR(INDEX('Hoja de Trabajo para listado'!$A$155:$Z$1048576,MATCH($A814,'Hoja de Trabajo para listado'!$A$155:$A$1048576,0),MATCH((CUADRO!M$5&amp;$E814),'Hoja de Trabajo para listado'!$A$151:$Z$151,0)),0)+IFERROR(INDEX('Hoja de Trabajo para listado'!$AB$155:$BA$1048576,MATCH($A814,'Hoja de Trabajo para listado'!$AB$155:$AB$1048576,0),MATCH((CUADRO!M$5&amp;$E814),'Hoja de Trabajo para listado'!$AB$151:$BA$151,0)),0)+IFERROR(INDEX('Hoja de Trabajo para listado'!$BC$155:$CB$1048576,MATCH($A814,'Hoja de Trabajo para listado'!$BC$155:$BC$1048576,0),MATCH((CUADRO!M$5&amp;$E814),'Hoja de Trabajo para listado'!$BC$151:$CB$151,0)),0)+IFERROR(INDEX('Hoja de Trabajo para listado'!$DE$153:$DG$274,MATCH($A814,'Hoja de Trabajo para listado'!$DE$153:$DE$1048576,0),MATCH((CUADRO!M$5&amp;$E814),'Hoja de Trabajo para listado'!$DE$151:$DG$151,0)),0)+IFERROR(INDEX('Hoja de Trabajo para listado'!$CD$155:$DC$1048576,MATCH($A814,'Hoja de Trabajo para listado'!$CD$155:$CD$1048576,0),MATCH((CUADRO!M$5&amp;$E814),'Hoja de Trabajo para listado'!$CD$151:$DC$151,0)),0)</f>
        <v>0</v>
      </c>
      <c r="N814" s="255">
        <f ca="1">+IFERROR(INDEX('Hoja de Trabajo para listado'!$A$155:$Z$1048576,MATCH($A814,'Hoja de Trabajo para listado'!$A$155:$A$1048576,0),MATCH((CUADRO!N$5&amp;$E814),'Hoja de Trabajo para listado'!$A$151:$Z$151,0)),0)+IFERROR(INDEX('Hoja de Trabajo para listado'!$AB$155:$BA$1048576,MATCH($A814,'Hoja de Trabajo para listado'!$AB$155:$AB$1048576,0),MATCH((CUADRO!N$5&amp;$E814),'Hoja de Trabajo para listado'!$AB$151:$BA$151,0)),0)+IFERROR(INDEX('Hoja de Trabajo para listado'!$BC$155:$CB$1048576,MATCH($A814,'Hoja de Trabajo para listado'!$BC$155:$BC$1048576,0),MATCH((CUADRO!N$5&amp;$E814),'Hoja de Trabajo para listado'!$BC$151:$CB$151,0)),0)+IFERROR(INDEX('Hoja de Trabajo para listado'!$DE$153:$DG$274,MATCH($A814,'Hoja de Trabajo para listado'!$DE$153:$DE$1048576,0),MATCH((CUADRO!N$5&amp;$E814),'Hoja de Trabajo para listado'!$DE$151:$DG$151,0)),0)+IFERROR(INDEX('Hoja de Trabajo para listado'!$CD$155:$DC$1048576,MATCH($A814,'Hoja de Trabajo para listado'!$CD$155:$CD$1048576,0),MATCH((CUADRO!N$5&amp;$E814),'Hoja de Trabajo para listado'!$CD$151:$DC$151,0)),0)</f>
        <v>0</v>
      </c>
      <c r="O814" s="255">
        <f ca="1">+IFERROR(INDEX('Hoja de Trabajo para listado'!$A$155:$Z$1048576,MATCH($A814,'Hoja de Trabajo para listado'!$A$155:$A$1048576,0),MATCH((CUADRO!O$5&amp;$E814),'Hoja de Trabajo para listado'!$A$151:$Z$151,0)),0)+IFERROR(INDEX('Hoja de Trabajo para listado'!$AB$155:$BA$1048576,MATCH($A814,'Hoja de Trabajo para listado'!$AB$155:$AB$1048576,0),MATCH((CUADRO!O$5&amp;$E814),'Hoja de Trabajo para listado'!$AB$151:$BA$151,0)),0)+IFERROR(INDEX('Hoja de Trabajo para listado'!$BC$155:$CB$1048576,MATCH($A814,'Hoja de Trabajo para listado'!$BC$155:$BC$1048576,0),MATCH((CUADRO!O$5&amp;$E814),'Hoja de Trabajo para listado'!$BC$151:$CB$151,0)),0)+IFERROR(INDEX('Hoja de Trabajo para listado'!$DE$153:$DG$274,MATCH($A814,'Hoja de Trabajo para listado'!$DE$153:$DE$1048576,0),MATCH((CUADRO!O$5&amp;$E814),'Hoja de Trabajo para listado'!$DE$151:$DG$151,0)),0)+IFERROR(INDEX('Hoja de Trabajo para listado'!$CD$155:$DC$1048576,MATCH($A814,'Hoja de Trabajo para listado'!$CD$155:$CD$1048576,0),MATCH((CUADRO!O$5&amp;$E814),'Hoja de Trabajo para listado'!$CD$151:$DC$151,0)),0)</f>
        <v>0</v>
      </c>
      <c r="P814" s="255">
        <f ca="1">+IFERROR(INDEX('Hoja de Trabajo para listado'!$A$155:$Z$1048576,MATCH($A814,'Hoja de Trabajo para listado'!$A$155:$A$1048576,0),MATCH((CUADRO!P$5&amp;$E814),'Hoja de Trabajo para listado'!$A$151:$Z$151,0)),0)+IFERROR(INDEX('Hoja de Trabajo para listado'!$AB$155:$BA$1048576,MATCH($A814,'Hoja de Trabajo para listado'!$AB$155:$AB$1048576,0),MATCH((CUADRO!P$5&amp;$E814),'Hoja de Trabajo para listado'!$AB$151:$BA$151,0)),0)+IFERROR(INDEX('Hoja de Trabajo para listado'!$BC$155:$CB$1048576,MATCH($A814,'Hoja de Trabajo para listado'!$BC$155:$BC$1048576,0),MATCH((CUADRO!P$5&amp;$E814),'Hoja de Trabajo para listado'!$BC$151:$CB$151,0)),0)+IFERROR(INDEX('Hoja de Trabajo para listado'!$DE$153:$DG$274,MATCH($A814,'Hoja de Trabajo para listado'!$DE$153:$DE$1048576,0),MATCH((CUADRO!P$5&amp;$E814),'Hoja de Trabajo para listado'!$DE$151:$DG$151,0)),0)+IFERROR(INDEX('Hoja de Trabajo para listado'!$CD$155:$DC$1048576,MATCH($A814,'Hoja de Trabajo para listado'!$CD$155:$CD$1048576,0),MATCH((CUADRO!P$5&amp;$E814),'Hoja de Trabajo para listado'!$CD$151:$DC$151,0)),0)</f>
        <v>0</v>
      </c>
      <c r="Q814" s="255">
        <f ca="1">+IFERROR(INDEX('Hoja de Trabajo para listado'!$A$155:$Z$1048576,MATCH($A814,'Hoja de Trabajo para listado'!$A$155:$A$1048576,0),MATCH((CUADRO!Q$5&amp;$E814),'Hoja de Trabajo para listado'!$A$151:$Z$151,0)),0)+IFERROR(INDEX('Hoja de Trabajo para listado'!$AB$155:$BA$1048576,MATCH($A814,'Hoja de Trabajo para listado'!$AB$155:$AB$1048576,0),MATCH((CUADRO!Q$5&amp;$E814),'Hoja de Trabajo para listado'!$AB$151:$BA$151,0)),0)+IFERROR(INDEX('Hoja de Trabajo para listado'!$BC$155:$CB$1048576,MATCH($A814,'Hoja de Trabajo para listado'!$BC$155:$BC$1048576,0),MATCH((CUADRO!Q$5&amp;$E814),'Hoja de Trabajo para listado'!$BC$151:$CB$151,0)),0)+IFERROR(INDEX('Hoja de Trabajo para listado'!$DE$153:$DG$274,MATCH($A814,'Hoja de Trabajo para listado'!$DE$153:$DE$1048576,0),MATCH((CUADRO!Q$5&amp;$E814),'Hoja de Trabajo para listado'!$DE$151:$DG$151,0)),0)+IFERROR(INDEX('Hoja de Trabajo para listado'!$CD$155:$DC$1048576,MATCH($A814,'Hoja de Trabajo para listado'!$CD$155:$CD$1048576,0),MATCH((CUADRO!Q$5&amp;$E814),'Hoja de Trabajo para listado'!$CD$151:$DC$151,0)),0)</f>
        <v>0</v>
      </c>
      <c r="R814" s="255">
        <f t="shared" ca="1" si="24"/>
        <v>0</v>
      </c>
      <c r="S814" s="262"/>
      <c r="T814" s="255">
        <f ca="1">+T815</f>
        <v>0</v>
      </c>
      <c r="U814" s="254">
        <f t="shared" si="25"/>
        <v>1</v>
      </c>
      <c r="V814" s="362" t="str">
        <f>+VLOOKUP(A814,bd_lista!$A$3:$E$590,5,FALSE)</f>
        <v>Gobiernos Autonomos Municipales</v>
      </c>
      <c r="W814" s="361" t="str">
        <f>+V814</f>
        <v>Gobiernos Autonomos Municipales</v>
      </c>
      <c r="X814" s="254">
        <f>+VLOOKUP(A814,[2]Sheet1!$A$13:$D$744,4,FALSE)</f>
        <v>0</v>
      </c>
      <c r="Y814" s="254" t="e">
        <f>+VLOOKUP(X814,bd_lista!$A$3:$C$590,3,FALSE)</f>
        <v>#N/A</v>
      </c>
      <c r="Z814" s="316">
        <f>+X814</f>
        <v>0</v>
      </c>
      <c r="AA814" s="317" t="e">
        <f>+Y814</f>
        <v>#N/A</v>
      </c>
    </row>
    <row r="815" spans="1:27" customFormat="1" ht="15" hidden="1" customHeight="1">
      <c r="A815" s="32">
        <v>1520</v>
      </c>
      <c r="B815" s="307"/>
      <c r="C815" s="259" t="str">
        <f>+VLOOKUP(A815,bd_lista!$A$3:$C$590,3,FALSE)</f>
        <v>Gobierno Autónomo Municipal de Atocha</v>
      </c>
      <c r="D815" s="362"/>
      <c r="E815" s="256" t="s">
        <v>1314</v>
      </c>
      <c r="F815" s="255">
        <f ca="1">+IFERROR(INDEX('Hoja de Trabajo para listado'!$A$155:$Z$1048576,MATCH($A815,'Hoja de Trabajo para listado'!$A$155:$A$1048576,0),MATCH((CUADRO!F$5&amp;$E815),'Hoja de Trabajo para listado'!$A$151:$Z$151,0)),0)+IFERROR(INDEX('Hoja de Trabajo para listado'!$AB$155:$BA$1048576,MATCH($A815,'Hoja de Trabajo para listado'!$AB$155:$AB$1048576,0),MATCH((CUADRO!F$5&amp;$E815),'Hoja de Trabajo para listado'!$AB$151:$BA$151,0)),0)+IFERROR(INDEX('Hoja de Trabajo para listado'!$BC$155:$CB$1048576,MATCH($A815,'Hoja de Trabajo para listado'!$BC$155:$BC$1048576,0),MATCH((CUADRO!F$5&amp;$E815),'Hoja de Trabajo para listado'!$BC$151:$CB$151,0)),0)+IFERROR(INDEX('Hoja de Trabajo para listado'!$DE$153:$DG$274,MATCH($A815,'Hoja de Trabajo para listado'!$DE$153:$DE$1048576,0),MATCH((CUADRO!F$5&amp;$E815),'Hoja de Trabajo para listado'!$DE$151:$DG$151,0)),0)+IFERROR(INDEX('Hoja de Trabajo para listado'!$CD$155:$DC$1048576,MATCH($A815,'Hoja de Trabajo para listado'!$CD$155:$CD$1048576,0),MATCH((CUADRO!F$5&amp;$E815),'Hoja de Trabajo para listado'!$CD$151:$DC$151,0)),0)</f>
        <v>0</v>
      </c>
      <c r="G815" s="255">
        <f ca="1">+IFERROR(INDEX('Hoja de Trabajo para listado'!$A$155:$Z$1048576,MATCH($A815,'Hoja de Trabajo para listado'!$A$155:$A$1048576,0),MATCH((CUADRO!G$5&amp;$E815),'Hoja de Trabajo para listado'!$A$151:$Z$151,0)),0)+IFERROR(INDEX('Hoja de Trabajo para listado'!$AB$155:$BA$1048576,MATCH($A815,'Hoja de Trabajo para listado'!$AB$155:$AB$1048576,0),MATCH((CUADRO!G$5&amp;$E815),'Hoja de Trabajo para listado'!$AB$151:$BA$151,0)),0)+IFERROR(INDEX('Hoja de Trabajo para listado'!$BC$155:$CB$1048576,MATCH($A815,'Hoja de Trabajo para listado'!$BC$155:$BC$1048576,0),MATCH((CUADRO!G$5&amp;$E815),'Hoja de Trabajo para listado'!$BC$151:$CB$151,0)),0)+IFERROR(INDEX('Hoja de Trabajo para listado'!$DE$153:$DG$274,MATCH($A815,'Hoja de Trabajo para listado'!$DE$153:$DE$1048576,0),MATCH((CUADRO!G$5&amp;$E815),'Hoja de Trabajo para listado'!$DE$151:$DG$151,0)),0)+IFERROR(INDEX('Hoja de Trabajo para listado'!$CD$155:$DC$1048576,MATCH($A815,'Hoja de Trabajo para listado'!$CD$155:$CD$1048576,0),MATCH((CUADRO!G$5&amp;$E815),'Hoja de Trabajo para listado'!$CD$151:$DC$151,0)),0)</f>
        <v>0</v>
      </c>
      <c r="H815" s="255">
        <f ca="1">+IFERROR(INDEX('Hoja de Trabajo para listado'!$A$155:$Z$1048576,MATCH($A815,'Hoja de Trabajo para listado'!$A$155:$A$1048576,0),MATCH((CUADRO!H$5&amp;$E815),'Hoja de Trabajo para listado'!$A$151:$Z$151,0)),0)+IFERROR(INDEX('Hoja de Trabajo para listado'!$AB$155:$BA$1048576,MATCH($A815,'Hoja de Trabajo para listado'!$AB$155:$AB$1048576,0),MATCH((CUADRO!H$5&amp;$E815),'Hoja de Trabajo para listado'!$AB$151:$BA$151,0)),0)+IFERROR(INDEX('Hoja de Trabajo para listado'!$BC$155:$CB$1048576,MATCH($A815,'Hoja de Trabajo para listado'!$BC$155:$BC$1048576,0),MATCH((CUADRO!H$5&amp;$E815),'Hoja de Trabajo para listado'!$BC$151:$CB$151,0)),0)+IFERROR(INDEX('Hoja de Trabajo para listado'!$DE$153:$DG$274,MATCH($A815,'Hoja de Trabajo para listado'!$DE$153:$DE$1048576,0),MATCH((CUADRO!H$5&amp;$E815),'Hoja de Trabajo para listado'!$DE$151:$DG$151,0)),0)+IFERROR(INDEX('Hoja de Trabajo para listado'!$CD$155:$DC$1048576,MATCH($A815,'Hoja de Trabajo para listado'!$CD$155:$CD$1048576,0),MATCH((CUADRO!H$5&amp;$E815),'Hoja de Trabajo para listado'!$CD$151:$DC$151,0)),0)</f>
        <v>0</v>
      </c>
      <c r="I815" s="255">
        <f ca="1">+IFERROR(INDEX('Hoja de Trabajo para listado'!$A$155:$Z$1048576,MATCH($A815,'Hoja de Trabajo para listado'!$A$155:$A$1048576,0),MATCH((CUADRO!I$5&amp;$E815),'Hoja de Trabajo para listado'!$A$151:$Z$151,0)),0)+IFERROR(INDEX('Hoja de Trabajo para listado'!$AB$155:$BA$1048576,MATCH($A815,'Hoja de Trabajo para listado'!$AB$155:$AB$1048576,0),MATCH((CUADRO!I$5&amp;$E815),'Hoja de Trabajo para listado'!$AB$151:$BA$151,0)),0)+IFERROR(INDEX('Hoja de Trabajo para listado'!$BC$155:$CB$1048576,MATCH($A815,'Hoja de Trabajo para listado'!$BC$155:$BC$1048576,0),MATCH((CUADRO!I$5&amp;$E815),'Hoja de Trabajo para listado'!$BC$151:$CB$151,0)),0)+IFERROR(INDEX('Hoja de Trabajo para listado'!$DE$153:$DG$274,MATCH($A815,'Hoja de Trabajo para listado'!$DE$153:$DE$1048576,0),MATCH((CUADRO!I$5&amp;$E815),'Hoja de Trabajo para listado'!$DE$151:$DG$151,0)),0)+IFERROR(INDEX('Hoja de Trabajo para listado'!$CD$155:$DC$1048576,MATCH($A815,'Hoja de Trabajo para listado'!$CD$155:$CD$1048576,0),MATCH((CUADRO!I$5&amp;$E815),'Hoja de Trabajo para listado'!$CD$151:$DC$151,0)),0)</f>
        <v>0</v>
      </c>
      <c r="J815" s="255">
        <f ca="1">+IFERROR(INDEX('Hoja de Trabajo para listado'!$A$155:$Z$1048576,MATCH($A815,'Hoja de Trabajo para listado'!$A$155:$A$1048576,0),MATCH((CUADRO!J$5&amp;$E815),'Hoja de Trabajo para listado'!$A$151:$Z$151,0)),0)+IFERROR(INDEX('Hoja de Trabajo para listado'!$AB$155:$BA$1048576,MATCH($A815,'Hoja de Trabajo para listado'!$AB$155:$AB$1048576,0),MATCH((CUADRO!J$5&amp;$E815),'Hoja de Trabajo para listado'!$AB$151:$BA$151,0)),0)+IFERROR(INDEX('Hoja de Trabajo para listado'!$BC$155:$CB$1048576,MATCH($A815,'Hoja de Trabajo para listado'!$BC$155:$BC$1048576,0),MATCH((CUADRO!J$5&amp;$E815),'Hoja de Trabajo para listado'!$BC$151:$CB$151,0)),0)+IFERROR(INDEX('Hoja de Trabajo para listado'!$DE$153:$DG$274,MATCH($A815,'Hoja de Trabajo para listado'!$DE$153:$DE$1048576,0),MATCH((CUADRO!J$5&amp;$E815),'Hoja de Trabajo para listado'!$DE$151:$DG$151,0)),0)+IFERROR(INDEX('Hoja de Trabajo para listado'!$CD$155:$DC$1048576,MATCH($A815,'Hoja de Trabajo para listado'!$CD$155:$CD$1048576,0),MATCH((CUADRO!J$5&amp;$E815),'Hoja de Trabajo para listado'!$CD$151:$DC$151,0)),0)</f>
        <v>0</v>
      </c>
      <c r="K815" s="255">
        <f ca="1">+IFERROR(INDEX('Hoja de Trabajo para listado'!$A$155:$Z$1048576,MATCH($A815,'Hoja de Trabajo para listado'!$A$155:$A$1048576,0),MATCH((CUADRO!K$5&amp;$E815),'Hoja de Trabajo para listado'!$A$151:$Z$151,0)),0)+IFERROR(INDEX('Hoja de Trabajo para listado'!$AB$155:$BA$1048576,MATCH($A815,'Hoja de Trabajo para listado'!$AB$155:$AB$1048576,0),MATCH((CUADRO!K$5&amp;$E815),'Hoja de Trabajo para listado'!$AB$151:$BA$151,0)),0)+IFERROR(INDEX('Hoja de Trabajo para listado'!$BC$155:$CB$1048576,MATCH($A815,'Hoja de Trabajo para listado'!$BC$155:$BC$1048576,0),MATCH((CUADRO!K$5&amp;$E815),'Hoja de Trabajo para listado'!$BC$151:$CB$151,0)),0)+IFERROR(INDEX('Hoja de Trabajo para listado'!$DE$153:$DG$274,MATCH($A815,'Hoja de Trabajo para listado'!$DE$153:$DE$1048576,0),MATCH((CUADRO!K$5&amp;$E815),'Hoja de Trabajo para listado'!$DE$151:$DG$151,0)),0)+IFERROR(INDEX('Hoja de Trabajo para listado'!$CD$155:$DC$1048576,MATCH($A815,'Hoja de Trabajo para listado'!$CD$155:$CD$1048576,0),MATCH((CUADRO!K$5&amp;$E815),'Hoja de Trabajo para listado'!$CD$151:$DC$151,0)),0)</f>
        <v>0</v>
      </c>
      <c r="L815" s="255">
        <f ca="1">+IFERROR(INDEX('Hoja de Trabajo para listado'!$A$155:$Z$1048576,MATCH($A815,'Hoja de Trabajo para listado'!$A$155:$A$1048576,0),MATCH((CUADRO!L$5&amp;$E815),'Hoja de Trabajo para listado'!$A$151:$Z$151,0)),0)+IFERROR(INDEX('Hoja de Trabajo para listado'!$AB$155:$BA$1048576,MATCH($A815,'Hoja de Trabajo para listado'!$AB$155:$AB$1048576,0),MATCH((CUADRO!L$5&amp;$E815),'Hoja de Trabajo para listado'!$AB$151:$BA$151,0)),0)+IFERROR(INDEX('Hoja de Trabajo para listado'!$BC$155:$CB$1048576,MATCH($A815,'Hoja de Trabajo para listado'!$BC$155:$BC$1048576,0),MATCH((CUADRO!L$5&amp;$E815),'Hoja de Trabajo para listado'!$BC$151:$CB$151,0)),0)+IFERROR(INDEX('Hoja de Trabajo para listado'!$DE$153:$DG$274,MATCH($A815,'Hoja de Trabajo para listado'!$DE$153:$DE$1048576,0),MATCH((CUADRO!L$5&amp;$E815),'Hoja de Trabajo para listado'!$DE$151:$DG$151,0)),0)+IFERROR(INDEX('Hoja de Trabajo para listado'!$CD$155:$DC$1048576,MATCH($A815,'Hoja de Trabajo para listado'!$CD$155:$CD$1048576,0),MATCH((CUADRO!L$5&amp;$E815),'Hoja de Trabajo para listado'!$CD$151:$DC$151,0)),0)</f>
        <v>0</v>
      </c>
      <c r="M815" s="255">
        <f ca="1">+IFERROR(INDEX('Hoja de Trabajo para listado'!$A$155:$Z$1048576,MATCH($A815,'Hoja de Trabajo para listado'!$A$155:$A$1048576,0),MATCH((CUADRO!M$5&amp;$E815),'Hoja de Trabajo para listado'!$A$151:$Z$151,0)),0)+IFERROR(INDEX('Hoja de Trabajo para listado'!$AB$155:$BA$1048576,MATCH($A815,'Hoja de Trabajo para listado'!$AB$155:$AB$1048576,0),MATCH((CUADRO!M$5&amp;$E815),'Hoja de Trabajo para listado'!$AB$151:$BA$151,0)),0)+IFERROR(INDEX('Hoja de Trabajo para listado'!$BC$155:$CB$1048576,MATCH($A815,'Hoja de Trabajo para listado'!$BC$155:$BC$1048576,0),MATCH((CUADRO!M$5&amp;$E815),'Hoja de Trabajo para listado'!$BC$151:$CB$151,0)),0)+IFERROR(INDEX('Hoja de Trabajo para listado'!$DE$153:$DG$274,MATCH($A815,'Hoja de Trabajo para listado'!$DE$153:$DE$1048576,0),MATCH((CUADRO!M$5&amp;$E815),'Hoja de Trabajo para listado'!$DE$151:$DG$151,0)),0)+IFERROR(INDEX('Hoja de Trabajo para listado'!$CD$155:$DC$1048576,MATCH($A815,'Hoja de Trabajo para listado'!$CD$155:$CD$1048576,0),MATCH((CUADRO!M$5&amp;$E815),'Hoja de Trabajo para listado'!$CD$151:$DC$151,0)),0)</f>
        <v>0</v>
      </c>
      <c r="N815" s="255">
        <f ca="1">+IFERROR(INDEX('Hoja de Trabajo para listado'!$A$155:$Z$1048576,MATCH($A815,'Hoja de Trabajo para listado'!$A$155:$A$1048576,0),MATCH((CUADRO!N$5&amp;$E815),'Hoja de Trabajo para listado'!$A$151:$Z$151,0)),0)+IFERROR(INDEX('Hoja de Trabajo para listado'!$AB$155:$BA$1048576,MATCH($A815,'Hoja de Trabajo para listado'!$AB$155:$AB$1048576,0),MATCH((CUADRO!N$5&amp;$E815),'Hoja de Trabajo para listado'!$AB$151:$BA$151,0)),0)+IFERROR(INDEX('Hoja de Trabajo para listado'!$BC$155:$CB$1048576,MATCH($A815,'Hoja de Trabajo para listado'!$BC$155:$BC$1048576,0),MATCH((CUADRO!N$5&amp;$E815),'Hoja de Trabajo para listado'!$BC$151:$CB$151,0)),0)+IFERROR(INDEX('Hoja de Trabajo para listado'!$DE$153:$DG$274,MATCH($A815,'Hoja de Trabajo para listado'!$DE$153:$DE$1048576,0),MATCH((CUADRO!N$5&amp;$E815),'Hoja de Trabajo para listado'!$DE$151:$DG$151,0)),0)+IFERROR(INDEX('Hoja de Trabajo para listado'!$CD$155:$DC$1048576,MATCH($A815,'Hoja de Trabajo para listado'!$CD$155:$CD$1048576,0),MATCH((CUADRO!N$5&amp;$E815),'Hoja de Trabajo para listado'!$CD$151:$DC$151,0)),0)</f>
        <v>0</v>
      </c>
      <c r="O815" s="255">
        <f ca="1">+IFERROR(INDEX('Hoja de Trabajo para listado'!$A$155:$Z$1048576,MATCH($A815,'Hoja de Trabajo para listado'!$A$155:$A$1048576,0),MATCH((CUADRO!O$5&amp;$E815),'Hoja de Trabajo para listado'!$A$151:$Z$151,0)),0)+IFERROR(INDEX('Hoja de Trabajo para listado'!$AB$155:$BA$1048576,MATCH($A815,'Hoja de Trabajo para listado'!$AB$155:$AB$1048576,0),MATCH((CUADRO!O$5&amp;$E815),'Hoja de Trabajo para listado'!$AB$151:$BA$151,0)),0)+IFERROR(INDEX('Hoja de Trabajo para listado'!$BC$155:$CB$1048576,MATCH($A815,'Hoja de Trabajo para listado'!$BC$155:$BC$1048576,0),MATCH((CUADRO!O$5&amp;$E815),'Hoja de Trabajo para listado'!$BC$151:$CB$151,0)),0)+IFERROR(INDEX('Hoja de Trabajo para listado'!$DE$153:$DG$274,MATCH($A815,'Hoja de Trabajo para listado'!$DE$153:$DE$1048576,0),MATCH((CUADRO!O$5&amp;$E815),'Hoja de Trabajo para listado'!$DE$151:$DG$151,0)),0)+IFERROR(INDEX('Hoja de Trabajo para listado'!$CD$155:$DC$1048576,MATCH($A815,'Hoja de Trabajo para listado'!$CD$155:$CD$1048576,0),MATCH((CUADRO!O$5&amp;$E815),'Hoja de Trabajo para listado'!$CD$151:$DC$151,0)),0)</f>
        <v>0</v>
      </c>
      <c r="P815" s="255">
        <f ca="1">+IFERROR(INDEX('Hoja de Trabajo para listado'!$A$155:$Z$1048576,MATCH($A815,'Hoja de Trabajo para listado'!$A$155:$A$1048576,0),MATCH((CUADRO!P$5&amp;$E815),'Hoja de Trabajo para listado'!$A$151:$Z$151,0)),0)+IFERROR(INDEX('Hoja de Trabajo para listado'!$AB$155:$BA$1048576,MATCH($A815,'Hoja de Trabajo para listado'!$AB$155:$AB$1048576,0),MATCH((CUADRO!P$5&amp;$E815),'Hoja de Trabajo para listado'!$AB$151:$BA$151,0)),0)+IFERROR(INDEX('Hoja de Trabajo para listado'!$BC$155:$CB$1048576,MATCH($A815,'Hoja de Trabajo para listado'!$BC$155:$BC$1048576,0),MATCH((CUADRO!P$5&amp;$E815),'Hoja de Trabajo para listado'!$BC$151:$CB$151,0)),0)+IFERROR(INDEX('Hoja de Trabajo para listado'!$DE$153:$DG$274,MATCH($A815,'Hoja de Trabajo para listado'!$DE$153:$DE$1048576,0),MATCH((CUADRO!P$5&amp;$E815),'Hoja de Trabajo para listado'!$DE$151:$DG$151,0)),0)+IFERROR(INDEX('Hoja de Trabajo para listado'!$CD$155:$DC$1048576,MATCH($A815,'Hoja de Trabajo para listado'!$CD$155:$CD$1048576,0),MATCH((CUADRO!P$5&amp;$E815),'Hoja de Trabajo para listado'!$CD$151:$DC$151,0)),0)</f>
        <v>0</v>
      </c>
      <c r="Q815" s="255">
        <f ca="1">+IFERROR(INDEX('Hoja de Trabajo para listado'!$A$155:$Z$1048576,MATCH($A815,'Hoja de Trabajo para listado'!$A$155:$A$1048576,0),MATCH((CUADRO!Q$5&amp;$E815),'Hoja de Trabajo para listado'!$A$151:$Z$151,0)),0)+IFERROR(INDEX('Hoja de Trabajo para listado'!$AB$155:$BA$1048576,MATCH($A815,'Hoja de Trabajo para listado'!$AB$155:$AB$1048576,0),MATCH((CUADRO!Q$5&amp;$E815),'Hoja de Trabajo para listado'!$AB$151:$BA$151,0)),0)+IFERROR(INDEX('Hoja de Trabajo para listado'!$BC$155:$CB$1048576,MATCH($A815,'Hoja de Trabajo para listado'!$BC$155:$BC$1048576,0),MATCH((CUADRO!Q$5&amp;$E815),'Hoja de Trabajo para listado'!$BC$151:$CB$151,0)),0)+IFERROR(INDEX('Hoja de Trabajo para listado'!$DE$153:$DG$274,MATCH($A815,'Hoja de Trabajo para listado'!$DE$153:$DE$1048576,0),MATCH((CUADRO!Q$5&amp;$E815),'Hoja de Trabajo para listado'!$DE$151:$DG$151,0)),0)+IFERROR(INDEX('Hoja de Trabajo para listado'!$CD$155:$DC$1048576,MATCH($A815,'Hoja de Trabajo para listado'!$CD$155:$CD$1048576,0),MATCH((CUADRO!Q$5&amp;$E815),'Hoja de Trabajo para listado'!$CD$151:$DC$151,0)),0)</f>
        <v>0</v>
      </c>
      <c r="R815" s="255">
        <f t="shared" ca="1" si="24"/>
        <v>0</v>
      </c>
      <c r="S815" s="262">
        <f ca="1">+R814+R815</f>
        <v>0</v>
      </c>
      <c r="T815" s="255">
        <f ca="1">+S815</f>
        <v>0</v>
      </c>
      <c r="U815" s="254">
        <f t="shared" si="25"/>
        <v>2</v>
      </c>
      <c r="V815" s="362" t="str">
        <f>+VLOOKUP(A815,bd_lista!$A$3:$E$590,5,FALSE)</f>
        <v>Gobiernos Autonomos Municipales</v>
      </c>
      <c r="W815" s="362"/>
      <c r="X815" s="254">
        <f>+VLOOKUP(A815,[2]Sheet1!$A$13:$D$744,4,FALSE)</f>
        <v>0</v>
      </c>
      <c r="Y815" s="254" t="e">
        <f>+VLOOKUP(X815,bd_lista!$A$3:$C$590,3,FALSE)</f>
        <v>#N/A</v>
      </c>
      <c r="Z815" s="314"/>
      <c r="AA815" s="315"/>
    </row>
    <row r="816" spans="1:27" customFormat="1" ht="27" hidden="1" customHeight="1">
      <c r="A816" s="32">
        <v>1521</v>
      </c>
      <c r="B816" s="306">
        <f>+A816</f>
        <v>1521</v>
      </c>
      <c r="C816" s="259" t="str">
        <f>+VLOOKUP(A816,bd_lista!$A$3:$C$590,3,FALSE)</f>
        <v>Gobierno Autónomo Municipal de Colcha"K" (Villa Martín)</v>
      </c>
      <c r="D816" s="361" t="str">
        <f>+C816</f>
        <v>Gobierno Autónomo Municipal de Colcha"K" (Villa Martín)</v>
      </c>
      <c r="E816" s="254" t="s">
        <v>1313</v>
      </c>
      <c r="F816" s="255">
        <f ca="1">+IFERROR(INDEX('Hoja de Trabajo para listado'!$A$155:$Z$1048576,MATCH($A816,'Hoja de Trabajo para listado'!$A$155:$A$1048576,0),MATCH((CUADRO!F$5&amp;$E816),'Hoja de Trabajo para listado'!$A$151:$Z$151,0)),0)+IFERROR(INDEX('Hoja de Trabajo para listado'!$AB$155:$BA$1048576,MATCH($A816,'Hoja de Trabajo para listado'!$AB$155:$AB$1048576,0),MATCH((CUADRO!F$5&amp;$E816),'Hoja de Trabajo para listado'!$AB$151:$BA$151,0)),0)+IFERROR(INDEX('Hoja de Trabajo para listado'!$BC$155:$CB$1048576,MATCH($A816,'Hoja de Trabajo para listado'!$BC$155:$BC$1048576,0),MATCH((CUADRO!F$5&amp;$E816),'Hoja de Trabajo para listado'!$BC$151:$CB$151,0)),0)+IFERROR(INDEX('Hoja de Trabajo para listado'!$DE$153:$DG$274,MATCH($A816,'Hoja de Trabajo para listado'!$DE$153:$DE$1048576,0),MATCH((CUADRO!F$5&amp;$E816),'Hoja de Trabajo para listado'!$DE$151:$DG$151,0)),0)+IFERROR(INDEX('Hoja de Trabajo para listado'!$CD$155:$DC$1048576,MATCH($A816,'Hoja de Trabajo para listado'!$CD$155:$CD$1048576,0),MATCH((CUADRO!F$5&amp;$E816),'Hoja de Trabajo para listado'!$CD$151:$DC$151,0)),0)</f>
        <v>0</v>
      </c>
      <c r="G816" s="255">
        <f ca="1">+IFERROR(INDEX('Hoja de Trabajo para listado'!$A$155:$Z$1048576,MATCH($A816,'Hoja de Trabajo para listado'!$A$155:$A$1048576,0),MATCH((CUADRO!G$5&amp;$E816),'Hoja de Trabajo para listado'!$A$151:$Z$151,0)),0)+IFERROR(INDEX('Hoja de Trabajo para listado'!$AB$155:$BA$1048576,MATCH($A816,'Hoja de Trabajo para listado'!$AB$155:$AB$1048576,0),MATCH((CUADRO!G$5&amp;$E816),'Hoja de Trabajo para listado'!$AB$151:$BA$151,0)),0)+IFERROR(INDEX('Hoja de Trabajo para listado'!$BC$155:$CB$1048576,MATCH($A816,'Hoja de Trabajo para listado'!$BC$155:$BC$1048576,0),MATCH((CUADRO!G$5&amp;$E816),'Hoja de Trabajo para listado'!$BC$151:$CB$151,0)),0)+IFERROR(INDEX('Hoja de Trabajo para listado'!$DE$153:$DG$274,MATCH($A816,'Hoja de Trabajo para listado'!$DE$153:$DE$1048576,0),MATCH((CUADRO!G$5&amp;$E816),'Hoja de Trabajo para listado'!$DE$151:$DG$151,0)),0)+IFERROR(INDEX('Hoja de Trabajo para listado'!$CD$155:$DC$1048576,MATCH($A816,'Hoja de Trabajo para listado'!$CD$155:$CD$1048576,0),MATCH((CUADRO!G$5&amp;$E816),'Hoja de Trabajo para listado'!$CD$151:$DC$151,0)),0)</f>
        <v>0</v>
      </c>
      <c r="H816" s="255">
        <f ca="1">+IFERROR(INDEX('Hoja de Trabajo para listado'!$A$155:$Z$1048576,MATCH($A816,'Hoja de Trabajo para listado'!$A$155:$A$1048576,0),MATCH((CUADRO!H$5&amp;$E816),'Hoja de Trabajo para listado'!$A$151:$Z$151,0)),0)+IFERROR(INDEX('Hoja de Trabajo para listado'!$AB$155:$BA$1048576,MATCH($A816,'Hoja de Trabajo para listado'!$AB$155:$AB$1048576,0),MATCH((CUADRO!H$5&amp;$E816),'Hoja de Trabajo para listado'!$AB$151:$BA$151,0)),0)+IFERROR(INDEX('Hoja de Trabajo para listado'!$BC$155:$CB$1048576,MATCH($A816,'Hoja de Trabajo para listado'!$BC$155:$BC$1048576,0),MATCH((CUADRO!H$5&amp;$E816),'Hoja de Trabajo para listado'!$BC$151:$CB$151,0)),0)+IFERROR(INDEX('Hoja de Trabajo para listado'!$DE$153:$DG$274,MATCH($A816,'Hoja de Trabajo para listado'!$DE$153:$DE$1048576,0),MATCH((CUADRO!H$5&amp;$E816),'Hoja de Trabajo para listado'!$DE$151:$DG$151,0)),0)+IFERROR(INDEX('Hoja de Trabajo para listado'!$CD$155:$DC$1048576,MATCH($A816,'Hoja de Trabajo para listado'!$CD$155:$CD$1048576,0),MATCH((CUADRO!H$5&amp;$E816),'Hoja de Trabajo para listado'!$CD$151:$DC$151,0)),0)</f>
        <v>0</v>
      </c>
      <c r="I816" s="255">
        <f ca="1">+IFERROR(INDEX('Hoja de Trabajo para listado'!$A$155:$Z$1048576,MATCH($A816,'Hoja de Trabajo para listado'!$A$155:$A$1048576,0),MATCH((CUADRO!I$5&amp;$E816),'Hoja de Trabajo para listado'!$A$151:$Z$151,0)),0)+IFERROR(INDEX('Hoja de Trabajo para listado'!$AB$155:$BA$1048576,MATCH($A816,'Hoja de Trabajo para listado'!$AB$155:$AB$1048576,0),MATCH((CUADRO!I$5&amp;$E816),'Hoja de Trabajo para listado'!$AB$151:$BA$151,0)),0)+IFERROR(INDEX('Hoja de Trabajo para listado'!$BC$155:$CB$1048576,MATCH($A816,'Hoja de Trabajo para listado'!$BC$155:$BC$1048576,0),MATCH((CUADRO!I$5&amp;$E816),'Hoja de Trabajo para listado'!$BC$151:$CB$151,0)),0)+IFERROR(INDEX('Hoja de Trabajo para listado'!$DE$153:$DG$274,MATCH($A816,'Hoja de Trabajo para listado'!$DE$153:$DE$1048576,0),MATCH((CUADRO!I$5&amp;$E816),'Hoja de Trabajo para listado'!$DE$151:$DG$151,0)),0)+IFERROR(INDEX('Hoja de Trabajo para listado'!$CD$155:$DC$1048576,MATCH($A816,'Hoja de Trabajo para listado'!$CD$155:$CD$1048576,0),MATCH((CUADRO!I$5&amp;$E816),'Hoja de Trabajo para listado'!$CD$151:$DC$151,0)),0)</f>
        <v>0</v>
      </c>
      <c r="J816" s="255">
        <f ca="1">+IFERROR(INDEX('Hoja de Trabajo para listado'!$A$155:$Z$1048576,MATCH($A816,'Hoja de Trabajo para listado'!$A$155:$A$1048576,0),MATCH((CUADRO!J$5&amp;$E816),'Hoja de Trabajo para listado'!$A$151:$Z$151,0)),0)+IFERROR(INDEX('Hoja de Trabajo para listado'!$AB$155:$BA$1048576,MATCH($A816,'Hoja de Trabajo para listado'!$AB$155:$AB$1048576,0),MATCH((CUADRO!J$5&amp;$E816),'Hoja de Trabajo para listado'!$AB$151:$BA$151,0)),0)+IFERROR(INDEX('Hoja de Trabajo para listado'!$BC$155:$CB$1048576,MATCH($A816,'Hoja de Trabajo para listado'!$BC$155:$BC$1048576,0),MATCH((CUADRO!J$5&amp;$E816),'Hoja de Trabajo para listado'!$BC$151:$CB$151,0)),0)+IFERROR(INDEX('Hoja de Trabajo para listado'!$DE$153:$DG$274,MATCH($A816,'Hoja de Trabajo para listado'!$DE$153:$DE$1048576,0),MATCH((CUADRO!J$5&amp;$E816),'Hoja de Trabajo para listado'!$DE$151:$DG$151,0)),0)+IFERROR(INDEX('Hoja de Trabajo para listado'!$CD$155:$DC$1048576,MATCH($A816,'Hoja de Trabajo para listado'!$CD$155:$CD$1048576,0),MATCH((CUADRO!J$5&amp;$E816),'Hoja de Trabajo para listado'!$CD$151:$DC$151,0)),0)</f>
        <v>0</v>
      </c>
      <c r="K816" s="255">
        <f ca="1">+IFERROR(INDEX('Hoja de Trabajo para listado'!$A$155:$Z$1048576,MATCH($A816,'Hoja de Trabajo para listado'!$A$155:$A$1048576,0),MATCH((CUADRO!K$5&amp;$E816),'Hoja de Trabajo para listado'!$A$151:$Z$151,0)),0)+IFERROR(INDEX('Hoja de Trabajo para listado'!$AB$155:$BA$1048576,MATCH($A816,'Hoja de Trabajo para listado'!$AB$155:$AB$1048576,0),MATCH((CUADRO!K$5&amp;$E816),'Hoja de Trabajo para listado'!$AB$151:$BA$151,0)),0)+IFERROR(INDEX('Hoja de Trabajo para listado'!$BC$155:$CB$1048576,MATCH($A816,'Hoja de Trabajo para listado'!$BC$155:$BC$1048576,0),MATCH((CUADRO!K$5&amp;$E816),'Hoja de Trabajo para listado'!$BC$151:$CB$151,0)),0)+IFERROR(INDEX('Hoja de Trabajo para listado'!$DE$153:$DG$274,MATCH($A816,'Hoja de Trabajo para listado'!$DE$153:$DE$1048576,0),MATCH((CUADRO!K$5&amp;$E816),'Hoja de Trabajo para listado'!$DE$151:$DG$151,0)),0)+IFERROR(INDEX('Hoja de Trabajo para listado'!$CD$155:$DC$1048576,MATCH($A816,'Hoja de Trabajo para listado'!$CD$155:$CD$1048576,0),MATCH((CUADRO!K$5&amp;$E816),'Hoja de Trabajo para listado'!$CD$151:$DC$151,0)),0)</f>
        <v>0</v>
      </c>
      <c r="L816" s="255">
        <f ca="1">+IFERROR(INDEX('Hoja de Trabajo para listado'!$A$155:$Z$1048576,MATCH($A816,'Hoja de Trabajo para listado'!$A$155:$A$1048576,0),MATCH((CUADRO!L$5&amp;$E816),'Hoja de Trabajo para listado'!$A$151:$Z$151,0)),0)+IFERROR(INDEX('Hoja de Trabajo para listado'!$AB$155:$BA$1048576,MATCH($A816,'Hoja de Trabajo para listado'!$AB$155:$AB$1048576,0),MATCH((CUADRO!L$5&amp;$E816),'Hoja de Trabajo para listado'!$AB$151:$BA$151,0)),0)+IFERROR(INDEX('Hoja de Trabajo para listado'!$BC$155:$CB$1048576,MATCH($A816,'Hoja de Trabajo para listado'!$BC$155:$BC$1048576,0),MATCH((CUADRO!L$5&amp;$E816),'Hoja de Trabajo para listado'!$BC$151:$CB$151,0)),0)+IFERROR(INDEX('Hoja de Trabajo para listado'!$DE$153:$DG$274,MATCH($A816,'Hoja de Trabajo para listado'!$DE$153:$DE$1048576,0),MATCH((CUADRO!L$5&amp;$E816),'Hoja de Trabajo para listado'!$DE$151:$DG$151,0)),0)+IFERROR(INDEX('Hoja de Trabajo para listado'!$CD$155:$DC$1048576,MATCH($A816,'Hoja de Trabajo para listado'!$CD$155:$CD$1048576,0),MATCH((CUADRO!L$5&amp;$E816),'Hoja de Trabajo para listado'!$CD$151:$DC$151,0)),0)</f>
        <v>0</v>
      </c>
      <c r="M816" s="255">
        <f ca="1">+IFERROR(INDEX('Hoja de Trabajo para listado'!$A$155:$Z$1048576,MATCH($A816,'Hoja de Trabajo para listado'!$A$155:$A$1048576,0),MATCH((CUADRO!M$5&amp;$E816),'Hoja de Trabajo para listado'!$A$151:$Z$151,0)),0)+IFERROR(INDEX('Hoja de Trabajo para listado'!$AB$155:$BA$1048576,MATCH($A816,'Hoja de Trabajo para listado'!$AB$155:$AB$1048576,0),MATCH((CUADRO!M$5&amp;$E816),'Hoja de Trabajo para listado'!$AB$151:$BA$151,0)),0)+IFERROR(INDEX('Hoja de Trabajo para listado'!$BC$155:$CB$1048576,MATCH($A816,'Hoja de Trabajo para listado'!$BC$155:$BC$1048576,0),MATCH((CUADRO!M$5&amp;$E816),'Hoja de Trabajo para listado'!$BC$151:$CB$151,0)),0)+IFERROR(INDEX('Hoja de Trabajo para listado'!$DE$153:$DG$274,MATCH($A816,'Hoja de Trabajo para listado'!$DE$153:$DE$1048576,0),MATCH((CUADRO!M$5&amp;$E816),'Hoja de Trabajo para listado'!$DE$151:$DG$151,0)),0)+IFERROR(INDEX('Hoja de Trabajo para listado'!$CD$155:$DC$1048576,MATCH($A816,'Hoja de Trabajo para listado'!$CD$155:$CD$1048576,0),MATCH((CUADRO!M$5&amp;$E816),'Hoja de Trabajo para listado'!$CD$151:$DC$151,0)),0)</f>
        <v>0</v>
      </c>
      <c r="N816" s="255">
        <f ca="1">+IFERROR(INDEX('Hoja de Trabajo para listado'!$A$155:$Z$1048576,MATCH($A816,'Hoja de Trabajo para listado'!$A$155:$A$1048576,0),MATCH((CUADRO!N$5&amp;$E816),'Hoja de Trabajo para listado'!$A$151:$Z$151,0)),0)+IFERROR(INDEX('Hoja de Trabajo para listado'!$AB$155:$BA$1048576,MATCH($A816,'Hoja de Trabajo para listado'!$AB$155:$AB$1048576,0),MATCH((CUADRO!N$5&amp;$E816),'Hoja de Trabajo para listado'!$AB$151:$BA$151,0)),0)+IFERROR(INDEX('Hoja de Trabajo para listado'!$BC$155:$CB$1048576,MATCH($A816,'Hoja de Trabajo para listado'!$BC$155:$BC$1048576,0),MATCH((CUADRO!N$5&amp;$E816),'Hoja de Trabajo para listado'!$BC$151:$CB$151,0)),0)+IFERROR(INDEX('Hoja de Trabajo para listado'!$DE$153:$DG$274,MATCH($A816,'Hoja de Trabajo para listado'!$DE$153:$DE$1048576,0),MATCH((CUADRO!N$5&amp;$E816),'Hoja de Trabajo para listado'!$DE$151:$DG$151,0)),0)+IFERROR(INDEX('Hoja de Trabajo para listado'!$CD$155:$DC$1048576,MATCH($A816,'Hoja de Trabajo para listado'!$CD$155:$CD$1048576,0),MATCH((CUADRO!N$5&amp;$E816),'Hoja de Trabajo para listado'!$CD$151:$DC$151,0)),0)</f>
        <v>0</v>
      </c>
      <c r="O816" s="255">
        <f ca="1">+IFERROR(INDEX('Hoja de Trabajo para listado'!$A$155:$Z$1048576,MATCH($A816,'Hoja de Trabajo para listado'!$A$155:$A$1048576,0),MATCH((CUADRO!O$5&amp;$E816),'Hoja de Trabajo para listado'!$A$151:$Z$151,0)),0)+IFERROR(INDEX('Hoja de Trabajo para listado'!$AB$155:$BA$1048576,MATCH($A816,'Hoja de Trabajo para listado'!$AB$155:$AB$1048576,0),MATCH((CUADRO!O$5&amp;$E816),'Hoja de Trabajo para listado'!$AB$151:$BA$151,0)),0)+IFERROR(INDEX('Hoja de Trabajo para listado'!$BC$155:$CB$1048576,MATCH($A816,'Hoja de Trabajo para listado'!$BC$155:$BC$1048576,0),MATCH((CUADRO!O$5&amp;$E816),'Hoja de Trabajo para listado'!$BC$151:$CB$151,0)),0)+IFERROR(INDEX('Hoja de Trabajo para listado'!$DE$153:$DG$274,MATCH($A816,'Hoja de Trabajo para listado'!$DE$153:$DE$1048576,0),MATCH((CUADRO!O$5&amp;$E816),'Hoja de Trabajo para listado'!$DE$151:$DG$151,0)),0)+IFERROR(INDEX('Hoja de Trabajo para listado'!$CD$155:$DC$1048576,MATCH($A816,'Hoja de Trabajo para listado'!$CD$155:$CD$1048576,0),MATCH((CUADRO!O$5&amp;$E816),'Hoja de Trabajo para listado'!$CD$151:$DC$151,0)),0)</f>
        <v>0</v>
      </c>
      <c r="P816" s="255">
        <f ca="1">+IFERROR(INDEX('Hoja de Trabajo para listado'!$A$155:$Z$1048576,MATCH($A816,'Hoja de Trabajo para listado'!$A$155:$A$1048576,0),MATCH((CUADRO!P$5&amp;$E816),'Hoja de Trabajo para listado'!$A$151:$Z$151,0)),0)+IFERROR(INDEX('Hoja de Trabajo para listado'!$AB$155:$BA$1048576,MATCH($A816,'Hoja de Trabajo para listado'!$AB$155:$AB$1048576,0),MATCH((CUADRO!P$5&amp;$E816),'Hoja de Trabajo para listado'!$AB$151:$BA$151,0)),0)+IFERROR(INDEX('Hoja de Trabajo para listado'!$BC$155:$CB$1048576,MATCH($A816,'Hoja de Trabajo para listado'!$BC$155:$BC$1048576,0),MATCH((CUADRO!P$5&amp;$E816),'Hoja de Trabajo para listado'!$BC$151:$CB$151,0)),0)+IFERROR(INDEX('Hoja de Trabajo para listado'!$DE$153:$DG$274,MATCH($A816,'Hoja de Trabajo para listado'!$DE$153:$DE$1048576,0),MATCH((CUADRO!P$5&amp;$E816),'Hoja de Trabajo para listado'!$DE$151:$DG$151,0)),0)+IFERROR(INDEX('Hoja de Trabajo para listado'!$CD$155:$DC$1048576,MATCH($A816,'Hoja de Trabajo para listado'!$CD$155:$CD$1048576,0),MATCH((CUADRO!P$5&amp;$E816),'Hoja de Trabajo para listado'!$CD$151:$DC$151,0)),0)</f>
        <v>0</v>
      </c>
      <c r="Q816" s="255">
        <f ca="1">+IFERROR(INDEX('Hoja de Trabajo para listado'!$A$155:$Z$1048576,MATCH($A816,'Hoja de Trabajo para listado'!$A$155:$A$1048576,0),MATCH((CUADRO!Q$5&amp;$E816),'Hoja de Trabajo para listado'!$A$151:$Z$151,0)),0)+IFERROR(INDEX('Hoja de Trabajo para listado'!$AB$155:$BA$1048576,MATCH($A816,'Hoja de Trabajo para listado'!$AB$155:$AB$1048576,0),MATCH((CUADRO!Q$5&amp;$E816),'Hoja de Trabajo para listado'!$AB$151:$BA$151,0)),0)+IFERROR(INDEX('Hoja de Trabajo para listado'!$BC$155:$CB$1048576,MATCH($A816,'Hoja de Trabajo para listado'!$BC$155:$BC$1048576,0),MATCH((CUADRO!Q$5&amp;$E816),'Hoja de Trabajo para listado'!$BC$151:$CB$151,0)),0)+IFERROR(INDEX('Hoja de Trabajo para listado'!$DE$153:$DG$274,MATCH($A816,'Hoja de Trabajo para listado'!$DE$153:$DE$1048576,0),MATCH((CUADRO!Q$5&amp;$E816),'Hoja de Trabajo para listado'!$DE$151:$DG$151,0)),0)+IFERROR(INDEX('Hoja de Trabajo para listado'!$CD$155:$DC$1048576,MATCH($A816,'Hoja de Trabajo para listado'!$CD$155:$CD$1048576,0),MATCH((CUADRO!Q$5&amp;$E816),'Hoja de Trabajo para listado'!$CD$151:$DC$151,0)),0)</f>
        <v>0</v>
      </c>
      <c r="R816" s="255">
        <f t="shared" ref="R816:R879" ca="1" si="26">+SUM(F816:Q816)</f>
        <v>0</v>
      </c>
      <c r="S816" s="262"/>
      <c r="T816" s="255">
        <f ca="1">+T817</f>
        <v>0</v>
      </c>
      <c r="U816" s="254">
        <f t="shared" ref="U816:U879" si="27">+IF(E816="Débitos",1,2)</f>
        <v>1</v>
      </c>
      <c r="V816" s="362" t="str">
        <f>+VLOOKUP(A816,bd_lista!$A$3:$E$590,5,FALSE)</f>
        <v>Gobiernos Autonomos Municipales</v>
      </c>
      <c r="W816" s="361" t="str">
        <f>+V816</f>
        <v>Gobiernos Autonomos Municipales</v>
      </c>
      <c r="X816" s="254">
        <f>+VLOOKUP(A816,[2]Sheet1!$A$13:$D$744,4,FALSE)</f>
        <v>0</v>
      </c>
      <c r="Y816" s="254" t="e">
        <f>+VLOOKUP(X816,bd_lista!$A$3:$C$590,3,FALSE)</f>
        <v>#N/A</v>
      </c>
      <c r="Z816" s="316">
        <f>+X816</f>
        <v>0</v>
      </c>
      <c r="AA816" s="317" t="e">
        <f>+Y816</f>
        <v>#N/A</v>
      </c>
    </row>
    <row r="817" spans="1:27" customFormat="1" ht="27" hidden="1" customHeight="1">
      <c r="A817" s="32">
        <v>1521</v>
      </c>
      <c r="B817" s="307"/>
      <c r="C817" s="259" t="str">
        <f>+VLOOKUP(A817,bd_lista!$A$3:$C$590,3,FALSE)</f>
        <v>Gobierno Autónomo Municipal de Colcha"K" (Villa Martín)</v>
      </c>
      <c r="D817" s="362"/>
      <c r="E817" s="256" t="s">
        <v>1314</v>
      </c>
      <c r="F817" s="255">
        <f ca="1">+IFERROR(INDEX('Hoja de Trabajo para listado'!$A$155:$Z$1048576,MATCH($A817,'Hoja de Trabajo para listado'!$A$155:$A$1048576,0),MATCH((CUADRO!F$5&amp;$E817),'Hoja de Trabajo para listado'!$A$151:$Z$151,0)),0)+IFERROR(INDEX('Hoja de Trabajo para listado'!$AB$155:$BA$1048576,MATCH($A817,'Hoja de Trabajo para listado'!$AB$155:$AB$1048576,0),MATCH((CUADRO!F$5&amp;$E817),'Hoja de Trabajo para listado'!$AB$151:$BA$151,0)),0)+IFERROR(INDEX('Hoja de Trabajo para listado'!$BC$155:$CB$1048576,MATCH($A817,'Hoja de Trabajo para listado'!$BC$155:$BC$1048576,0),MATCH((CUADRO!F$5&amp;$E817),'Hoja de Trabajo para listado'!$BC$151:$CB$151,0)),0)+IFERROR(INDEX('Hoja de Trabajo para listado'!$DE$153:$DG$274,MATCH($A817,'Hoja de Trabajo para listado'!$DE$153:$DE$1048576,0),MATCH((CUADRO!F$5&amp;$E817),'Hoja de Trabajo para listado'!$DE$151:$DG$151,0)),0)+IFERROR(INDEX('Hoja de Trabajo para listado'!$CD$155:$DC$1048576,MATCH($A817,'Hoja de Trabajo para listado'!$CD$155:$CD$1048576,0),MATCH((CUADRO!F$5&amp;$E817),'Hoja de Trabajo para listado'!$CD$151:$DC$151,0)),0)</f>
        <v>0</v>
      </c>
      <c r="G817" s="255">
        <f ca="1">+IFERROR(INDEX('Hoja de Trabajo para listado'!$A$155:$Z$1048576,MATCH($A817,'Hoja de Trabajo para listado'!$A$155:$A$1048576,0),MATCH((CUADRO!G$5&amp;$E817),'Hoja de Trabajo para listado'!$A$151:$Z$151,0)),0)+IFERROR(INDEX('Hoja de Trabajo para listado'!$AB$155:$BA$1048576,MATCH($A817,'Hoja de Trabajo para listado'!$AB$155:$AB$1048576,0),MATCH((CUADRO!G$5&amp;$E817),'Hoja de Trabajo para listado'!$AB$151:$BA$151,0)),0)+IFERROR(INDEX('Hoja de Trabajo para listado'!$BC$155:$CB$1048576,MATCH($A817,'Hoja de Trabajo para listado'!$BC$155:$BC$1048576,0),MATCH((CUADRO!G$5&amp;$E817),'Hoja de Trabajo para listado'!$BC$151:$CB$151,0)),0)+IFERROR(INDEX('Hoja de Trabajo para listado'!$DE$153:$DG$274,MATCH($A817,'Hoja de Trabajo para listado'!$DE$153:$DE$1048576,0),MATCH((CUADRO!G$5&amp;$E817),'Hoja de Trabajo para listado'!$DE$151:$DG$151,0)),0)+IFERROR(INDEX('Hoja de Trabajo para listado'!$CD$155:$DC$1048576,MATCH($A817,'Hoja de Trabajo para listado'!$CD$155:$CD$1048576,0),MATCH((CUADRO!G$5&amp;$E817),'Hoja de Trabajo para listado'!$CD$151:$DC$151,0)),0)</f>
        <v>0</v>
      </c>
      <c r="H817" s="255">
        <f ca="1">+IFERROR(INDEX('Hoja de Trabajo para listado'!$A$155:$Z$1048576,MATCH($A817,'Hoja de Trabajo para listado'!$A$155:$A$1048576,0),MATCH((CUADRO!H$5&amp;$E817),'Hoja de Trabajo para listado'!$A$151:$Z$151,0)),0)+IFERROR(INDEX('Hoja de Trabajo para listado'!$AB$155:$BA$1048576,MATCH($A817,'Hoja de Trabajo para listado'!$AB$155:$AB$1048576,0),MATCH((CUADRO!H$5&amp;$E817),'Hoja de Trabajo para listado'!$AB$151:$BA$151,0)),0)+IFERROR(INDEX('Hoja de Trabajo para listado'!$BC$155:$CB$1048576,MATCH($A817,'Hoja de Trabajo para listado'!$BC$155:$BC$1048576,0),MATCH((CUADRO!H$5&amp;$E817),'Hoja de Trabajo para listado'!$BC$151:$CB$151,0)),0)+IFERROR(INDEX('Hoja de Trabajo para listado'!$DE$153:$DG$274,MATCH($A817,'Hoja de Trabajo para listado'!$DE$153:$DE$1048576,0),MATCH((CUADRO!H$5&amp;$E817),'Hoja de Trabajo para listado'!$DE$151:$DG$151,0)),0)+IFERROR(INDEX('Hoja de Trabajo para listado'!$CD$155:$DC$1048576,MATCH($A817,'Hoja de Trabajo para listado'!$CD$155:$CD$1048576,0),MATCH((CUADRO!H$5&amp;$E817),'Hoja de Trabajo para listado'!$CD$151:$DC$151,0)),0)</f>
        <v>0</v>
      </c>
      <c r="I817" s="255">
        <f ca="1">+IFERROR(INDEX('Hoja de Trabajo para listado'!$A$155:$Z$1048576,MATCH($A817,'Hoja de Trabajo para listado'!$A$155:$A$1048576,0),MATCH((CUADRO!I$5&amp;$E817),'Hoja de Trabajo para listado'!$A$151:$Z$151,0)),0)+IFERROR(INDEX('Hoja de Trabajo para listado'!$AB$155:$BA$1048576,MATCH($A817,'Hoja de Trabajo para listado'!$AB$155:$AB$1048576,0),MATCH((CUADRO!I$5&amp;$E817),'Hoja de Trabajo para listado'!$AB$151:$BA$151,0)),0)+IFERROR(INDEX('Hoja de Trabajo para listado'!$BC$155:$CB$1048576,MATCH($A817,'Hoja de Trabajo para listado'!$BC$155:$BC$1048576,0),MATCH((CUADRO!I$5&amp;$E817),'Hoja de Trabajo para listado'!$BC$151:$CB$151,0)),0)+IFERROR(INDEX('Hoja de Trabajo para listado'!$DE$153:$DG$274,MATCH($A817,'Hoja de Trabajo para listado'!$DE$153:$DE$1048576,0),MATCH((CUADRO!I$5&amp;$E817),'Hoja de Trabajo para listado'!$DE$151:$DG$151,0)),0)+IFERROR(INDEX('Hoja de Trabajo para listado'!$CD$155:$DC$1048576,MATCH($A817,'Hoja de Trabajo para listado'!$CD$155:$CD$1048576,0),MATCH((CUADRO!I$5&amp;$E817),'Hoja de Trabajo para listado'!$CD$151:$DC$151,0)),0)</f>
        <v>0</v>
      </c>
      <c r="J817" s="255">
        <f ca="1">+IFERROR(INDEX('Hoja de Trabajo para listado'!$A$155:$Z$1048576,MATCH($A817,'Hoja de Trabajo para listado'!$A$155:$A$1048576,0),MATCH((CUADRO!J$5&amp;$E817),'Hoja de Trabajo para listado'!$A$151:$Z$151,0)),0)+IFERROR(INDEX('Hoja de Trabajo para listado'!$AB$155:$BA$1048576,MATCH($A817,'Hoja de Trabajo para listado'!$AB$155:$AB$1048576,0),MATCH((CUADRO!J$5&amp;$E817),'Hoja de Trabajo para listado'!$AB$151:$BA$151,0)),0)+IFERROR(INDEX('Hoja de Trabajo para listado'!$BC$155:$CB$1048576,MATCH($A817,'Hoja de Trabajo para listado'!$BC$155:$BC$1048576,0),MATCH((CUADRO!J$5&amp;$E817),'Hoja de Trabajo para listado'!$BC$151:$CB$151,0)),0)+IFERROR(INDEX('Hoja de Trabajo para listado'!$DE$153:$DG$274,MATCH($A817,'Hoja de Trabajo para listado'!$DE$153:$DE$1048576,0),MATCH((CUADRO!J$5&amp;$E817),'Hoja de Trabajo para listado'!$DE$151:$DG$151,0)),0)+IFERROR(INDEX('Hoja de Trabajo para listado'!$CD$155:$DC$1048576,MATCH($A817,'Hoja de Trabajo para listado'!$CD$155:$CD$1048576,0),MATCH((CUADRO!J$5&amp;$E817),'Hoja de Trabajo para listado'!$CD$151:$DC$151,0)),0)</f>
        <v>0</v>
      </c>
      <c r="K817" s="255">
        <f ca="1">+IFERROR(INDEX('Hoja de Trabajo para listado'!$A$155:$Z$1048576,MATCH($A817,'Hoja de Trabajo para listado'!$A$155:$A$1048576,0),MATCH((CUADRO!K$5&amp;$E817),'Hoja de Trabajo para listado'!$A$151:$Z$151,0)),0)+IFERROR(INDEX('Hoja de Trabajo para listado'!$AB$155:$BA$1048576,MATCH($A817,'Hoja de Trabajo para listado'!$AB$155:$AB$1048576,0),MATCH((CUADRO!K$5&amp;$E817),'Hoja de Trabajo para listado'!$AB$151:$BA$151,0)),0)+IFERROR(INDEX('Hoja de Trabajo para listado'!$BC$155:$CB$1048576,MATCH($A817,'Hoja de Trabajo para listado'!$BC$155:$BC$1048576,0),MATCH((CUADRO!K$5&amp;$E817),'Hoja de Trabajo para listado'!$BC$151:$CB$151,0)),0)+IFERROR(INDEX('Hoja de Trabajo para listado'!$DE$153:$DG$274,MATCH($A817,'Hoja de Trabajo para listado'!$DE$153:$DE$1048576,0),MATCH((CUADRO!K$5&amp;$E817),'Hoja de Trabajo para listado'!$DE$151:$DG$151,0)),0)+IFERROR(INDEX('Hoja de Trabajo para listado'!$CD$155:$DC$1048576,MATCH($A817,'Hoja de Trabajo para listado'!$CD$155:$CD$1048576,0),MATCH((CUADRO!K$5&amp;$E817),'Hoja de Trabajo para listado'!$CD$151:$DC$151,0)),0)</f>
        <v>0</v>
      </c>
      <c r="L817" s="255">
        <f ca="1">+IFERROR(INDEX('Hoja de Trabajo para listado'!$A$155:$Z$1048576,MATCH($A817,'Hoja de Trabajo para listado'!$A$155:$A$1048576,0),MATCH((CUADRO!L$5&amp;$E817),'Hoja de Trabajo para listado'!$A$151:$Z$151,0)),0)+IFERROR(INDEX('Hoja de Trabajo para listado'!$AB$155:$BA$1048576,MATCH($A817,'Hoja de Trabajo para listado'!$AB$155:$AB$1048576,0),MATCH((CUADRO!L$5&amp;$E817),'Hoja de Trabajo para listado'!$AB$151:$BA$151,0)),0)+IFERROR(INDEX('Hoja de Trabajo para listado'!$BC$155:$CB$1048576,MATCH($A817,'Hoja de Trabajo para listado'!$BC$155:$BC$1048576,0),MATCH((CUADRO!L$5&amp;$E817),'Hoja de Trabajo para listado'!$BC$151:$CB$151,0)),0)+IFERROR(INDEX('Hoja de Trabajo para listado'!$DE$153:$DG$274,MATCH($A817,'Hoja de Trabajo para listado'!$DE$153:$DE$1048576,0),MATCH((CUADRO!L$5&amp;$E817),'Hoja de Trabajo para listado'!$DE$151:$DG$151,0)),0)+IFERROR(INDEX('Hoja de Trabajo para listado'!$CD$155:$DC$1048576,MATCH($A817,'Hoja de Trabajo para listado'!$CD$155:$CD$1048576,0),MATCH((CUADRO!L$5&amp;$E817),'Hoja de Trabajo para listado'!$CD$151:$DC$151,0)),0)</f>
        <v>0</v>
      </c>
      <c r="M817" s="255">
        <f ca="1">+IFERROR(INDEX('Hoja de Trabajo para listado'!$A$155:$Z$1048576,MATCH($A817,'Hoja de Trabajo para listado'!$A$155:$A$1048576,0),MATCH((CUADRO!M$5&amp;$E817),'Hoja de Trabajo para listado'!$A$151:$Z$151,0)),0)+IFERROR(INDEX('Hoja de Trabajo para listado'!$AB$155:$BA$1048576,MATCH($A817,'Hoja de Trabajo para listado'!$AB$155:$AB$1048576,0),MATCH((CUADRO!M$5&amp;$E817),'Hoja de Trabajo para listado'!$AB$151:$BA$151,0)),0)+IFERROR(INDEX('Hoja de Trabajo para listado'!$BC$155:$CB$1048576,MATCH($A817,'Hoja de Trabajo para listado'!$BC$155:$BC$1048576,0),MATCH((CUADRO!M$5&amp;$E817),'Hoja de Trabajo para listado'!$BC$151:$CB$151,0)),0)+IFERROR(INDEX('Hoja de Trabajo para listado'!$DE$153:$DG$274,MATCH($A817,'Hoja de Trabajo para listado'!$DE$153:$DE$1048576,0),MATCH((CUADRO!M$5&amp;$E817),'Hoja de Trabajo para listado'!$DE$151:$DG$151,0)),0)+IFERROR(INDEX('Hoja de Trabajo para listado'!$CD$155:$DC$1048576,MATCH($A817,'Hoja de Trabajo para listado'!$CD$155:$CD$1048576,0),MATCH((CUADRO!M$5&amp;$E817),'Hoja de Trabajo para listado'!$CD$151:$DC$151,0)),0)</f>
        <v>0</v>
      </c>
      <c r="N817" s="255">
        <f ca="1">+IFERROR(INDEX('Hoja de Trabajo para listado'!$A$155:$Z$1048576,MATCH($A817,'Hoja de Trabajo para listado'!$A$155:$A$1048576,0),MATCH((CUADRO!N$5&amp;$E817),'Hoja de Trabajo para listado'!$A$151:$Z$151,0)),0)+IFERROR(INDEX('Hoja de Trabajo para listado'!$AB$155:$BA$1048576,MATCH($A817,'Hoja de Trabajo para listado'!$AB$155:$AB$1048576,0),MATCH((CUADRO!N$5&amp;$E817),'Hoja de Trabajo para listado'!$AB$151:$BA$151,0)),0)+IFERROR(INDEX('Hoja de Trabajo para listado'!$BC$155:$CB$1048576,MATCH($A817,'Hoja de Trabajo para listado'!$BC$155:$BC$1048576,0),MATCH((CUADRO!N$5&amp;$E817),'Hoja de Trabajo para listado'!$BC$151:$CB$151,0)),0)+IFERROR(INDEX('Hoja de Trabajo para listado'!$DE$153:$DG$274,MATCH($A817,'Hoja de Trabajo para listado'!$DE$153:$DE$1048576,0),MATCH((CUADRO!N$5&amp;$E817),'Hoja de Trabajo para listado'!$DE$151:$DG$151,0)),0)+IFERROR(INDEX('Hoja de Trabajo para listado'!$CD$155:$DC$1048576,MATCH($A817,'Hoja de Trabajo para listado'!$CD$155:$CD$1048576,0),MATCH((CUADRO!N$5&amp;$E817),'Hoja de Trabajo para listado'!$CD$151:$DC$151,0)),0)</f>
        <v>0</v>
      </c>
      <c r="O817" s="255">
        <f ca="1">+IFERROR(INDEX('Hoja de Trabajo para listado'!$A$155:$Z$1048576,MATCH($A817,'Hoja de Trabajo para listado'!$A$155:$A$1048576,0),MATCH((CUADRO!O$5&amp;$E817),'Hoja de Trabajo para listado'!$A$151:$Z$151,0)),0)+IFERROR(INDEX('Hoja de Trabajo para listado'!$AB$155:$BA$1048576,MATCH($A817,'Hoja de Trabajo para listado'!$AB$155:$AB$1048576,0),MATCH((CUADRO!O$5&amp;$E817),'Hoja de Trabajo para listado'!$AB$151:$BA$151,0)),0)+IFERROR(INDEX('Hoja de Trabajo para listado'!$BC$155:$CB$1048576,MATCH($A817,'Hoja de Trabajo para listado'!$BC$155:$BC$1048576,0),MATCH((CUADRO!O$5&amp;$E817),'Hoja de Trabajo para listado'!$BC$151:$CB$151,0)),0)+IFERROR(INDEX('Hoja de Trabajo para listado'!$DE$153:$DG$274,MATCH($A817,'Hoja de Trabajo para listado'!$DE$153:$DE$1048576,0),MATCH((CUADRO!O$5&amp;$E817),'Hoja de Trabajo para listado'!$DE$151:$DG$151,0)),0)+IFERROR(INDEX('Hoja de Trabajo para listado'!$CD$155:$DC$1048576,MATCH($A817,'Hoja de Trabajo para listado'!$CD$155:$CD$1048576,0),MATCH((CUADRO!O$5&amp;$E817),'Hoja de Trabajo para listado'!$CD$151:$DC$151,0)),0)</f>
        <v>0</v>
      </c>
      <c r="P817" s="255">
        <f ca="1">+IFERROR(INDEX('Hoja de Trabajo para listado'!$A$155:$Z$1048576,MATCH($A817,'Hoja de Trabajo para listado'!$A$155:$A$1048576,0),MATCH((CUADRO!P$5&amp;$E817),'Hoja de Trabajo para listado'!$A$151:$Z$151,0)),0)+IFERROR(INDEX('Hoja de Trabajo para listado'!$AB$155:$BA$1048576,MATCH($A817,'Hoja de Trabajo para listado'!$AB$155:$AB$1048576,0),MATCH((CUADRO!P$5&amp;$E817),'Hoja de Trabajo para listado'!$AB$151:$BA$151,0)),0)+IFERROR(INDEX('Hoja de Trabajo para listado'!$BC$155:$CB$1048576,MATCH($A817,'Hoja de Trabajo para listado'!$BC$155:$BC$1048576,0),MATCH((CUADRO!P$5&amp;$E817),'Hoja de Trabajo para listado'!$BC$151:$CB$151,0)),0)+IFERROR(INDEX('Hoja de Trabajo para listado'!$DE$153:$DG$274,MATCH($A817,'Hoja de Trabajo para listado'!$DE$153:$DE$1048576,0),MATCH((CUADRO!P$5&amp;$E817),'Hoja de Trabajo para listado'!$DE$151:$DG$151,0)),0)+IFERROR(INDEX('Hoja de Trabajo para listado'!$CD$155:$DC$1048576,MATCH($A817,'Hoja de Trabajo para listado'!$CD$155:$CD$1048576,0),MATCH((CUADRO!P$5&amp;$E817),'Hoja de Trabajo para listado'!$CD$151:$DC$151,0)),0)</f>
        <v>0</v>
      </c>
      <c r="Q817" s="255">
        <f ca="1">+IFERROR(INDEX('Hoja de Trabajo para listado'!$A$155:$Z$1048576,MATCH($A817,'Hoja de Trabajo para listado'!$A$155:$A$1048576,0),MATCH((CUADRO!Q$5&amp;$E817),'Hoja de Trabajo para listado'!$A$151:$Z$151,0)),0)+IFERROR(INDEX('Hoja de Trabajo para listado'!$AB$155:$BA$1048576,MATCH($A817,'Hoja de Trabajo para listado'!$AB$155:$AB$1048576,0),MATCH((CUADRO!Q$5&amp;$E817),'Hoja de Trabajo para listado'!$AB$151:$BA$151,0)),0)+IFERROR(INDEX('Hoja de Trabajo para listado'!$BC$155:$CB$1048576,MATCH($A817,'Hoja de Trabajo para listado'!$BC$155:$BC$1048576,0),MATCH((CUADRO!Q$5&amp;$E817),'Hoja de Trabajo para listado'!$BC$151:$CB$151,0)),0)+IFERROR(INDEX('Hoja de Trabajo para listado'!$DE$153:$DG$274,MATCH($A817,'Hoja de Trabajo para listado'!$DE$153:$DE$1048576,0),MATCH((CUADRO!Q$5&amp;$E817),'Hoja de Trabajo para listado'!$DE$151:$DG$151,0)),0)+IFERROR(INDEX('Hoja de Trabajo para listado'!$CD$155:$DC$1048576,MATCH($A817,'Hoja de Trabajo para listado'!$CD$155:$CD$1048576,0),MATCH((CUADRO!Q$5&amp;$E817),'Hoja de Trabajo para listado'!$CD$151:$DC$151,0)),0)</f>
        <v>0</v>
      </c>
      <c r="R817" s="255">
        <f t="shared" ca="1" si="26"/>
        <v>0</v>
      </c>
      <c r="S817" s="262">
        <f ca="1">+R816+R817</f>
        <v>0</v>
      </c>
      <c r="T817" s="255">
        <f ca="1">+S817</f>
        <v>0</v>
      </c>
      <c r="U817" s="254">
        <f t="shared" si="27"/>
        <v>2</v>
      </c>
      <c r="V817" s="362" t="str">
        <f>+VLOOKUP(A817,bd_lista!$A$3:$E$590,5,FALSE)</f>
        <v>Gobiernos Autonomos Municipales</v>
      </c>
      <c r="W817" s="362"/>
      <c r="X817" s="254">
        <f>+VLOOKUP(A817,[2]Sheet1!$A$13:$D$744,4,FALSE)</f>
        <v>0</v>
      </c>
      <c r="Y817" s="254" t="e">
        <f>+VLOOKUP(X817,bd_lista!$A$3:$C$590,3,FALSE)</f>
        <v>#N/A</v>
      </c>
      <c r="Z817" s="314"/>
      <c r="AA817" s="315"/>
    </row>
    <row r="818" spans="1:27" customFormat="1" ht="27" hidden="1" customHeight="1">
      <c r="A818" s="32">
        <v>1522</v>
      </c>
      <c r="B818" s="306">
        <f>+A818</f>
        <v>1522</v>
      </c>
      <c r="C818" s="259" t="str">
        <f>+VLOOKUP(A818,bd_lista!$A$3:$C$590,3,FALSE)</f>
        <v>Gobierno Autónomo Municipal de San Pedro de Quemes</v>
      </c>
      <c r="D818" s="361" t="str">
        <f>+C818</f>
        <v>Gobierno Autónomo Municipal de San Pedro de Quemes</v>
      </c>
      <c r="E818" s="254" t="s">
        <v>1313</v>
      </c>
      <c r="F818" s="255">
        <f ca="1">+IFERROR(INDEX('Hoja de Trabajo para listado'!$A$155:$Z$1048576,MATCH($A818,'Hoja de Trabajo para listado'!$A$155:$A$1048576,0),MATCH((CUADRO!F$5&amp;$E818),'Hoja de Trabajo para listado'!$A$151:$Z$151,0)),0)+IFERROR(INDEX('Hoja de Trabajo para listado'!$AB$155:$BA$1048576,MATCH($A818,'Hoja de Trabajo para listado'!$AB$155:$AB$1048576,0),MATCH((CUADRO!F$5&amp;$E818),'Hoja de Trabajo para listado'!$AB$151:$BA$151,0)),0)+IFERROR(INDEX('Hoja de Trabajo para listado'!$BC$155:$CB$1048576,MATCH($A818,'Hoja de Trabajo para listado'!$BC$155:$BC$1048576,0),MATCH((CUADRO!F$5&amp;$E818),'Hoja de Trabajo para listado'!$BC$151:$CB$151,0)),0)+IFERROR(INDEX('Hoja de Trabajo para listado'!$DE$153:$DG$274,MATCH($A818,'Hoja de Trabajo para listado'!$DE$153:$DE$1048576,0),MATCH((CUADRO!F$5&amp;$E818),'Hoja de Trabajo para listado'!$DE$151:$DG$151,0)),0)+IFERROR(INDEX('Hoja de Trabajo para listado'!$CD$155:$DC$1048576,MATCH($A818,'Hoja de Trabajo para listado'!$CD$155:$CD$1048576,0),MATCH((CUADRO!F$5&amp;$E818),'Hoja de Trabajo para listado'!$CD$151:$DC$151,0)),0)</f>
        <v>0</v>
      </c>
      <c r="G818" s="255">
        <f ca="1">+IFERROR(INDEX('Hoja de Trabajo para listado'!$A$155:$Z$1048576,MATCH($A818,'Hoja de Trabajo para listado'!$A$155:$A$1048576,0),MATCH((CUADRO!G$5&amp;$E818),'Hoja de Trabajo para listado'!$A$151:$Z$151,0)),0)+IFERROR(INDEX('Hoja de Trabajo para listado'!$AB$155:$BA$1048576,MATCH($A818,'Hoja de Trabajo para listado'!$AB$155:$AB$1048576,0),MATCH((CUADRO!G$5&amp;$E818),'Hoja de Trabajo para listado'!$AB$151:$BA$151,0)),0)+IFERROR(INDEX('Hoja de Trabajo para listado'!$BC$155:$CB$1048576,MATCH($A818,'Hoja de Trabajo para listado'!$BC$155:$BC$1048576,0),MATCH((CUADRO!G$5&amp;$E818),'Hoja de Trabajo para listado'!$BC$151:$CB$151,0)),0)+IFERROR(INDEX('Hoja de Trabajo para listado'!$DE$153:$DG$274,MATCH($A818,'Hoja de Trabajo para listado'!$DE$153:$DE$1048576,0),MATCH((CUADRO!G$5&amp;$E818),'Hoja de Trabajo para listado'!$DE$151:$DG$151,0)),0)+IFERROR(INDEX('Hoja de Trabajo para listado'!$CD$155:$DC$1048576,MATCH($A818,'Hoja de Trabajo para listado'!$CD$155:$CD$1048576,0),MATCH((CUADRO!G$5&amp;$E818),'Hoja de Trabajo para listado'!$CD$151:$DC$151,0)),0)</f>
        <v>0</v>
      </c>
      <c r="H818" s="255">
        <f ca="1">+IFERROR(INDEX('Hoja de Trabajo para listado'!$A$155:$Z$1048576,MATCH($A818,'Hoja de Trabajo para listado'!$A$155:$A$1048576,0),MATCH((CUADRO!H$5&amp;$E818),'Hoja de Trabajo para listado'!$A$151:$Z$151,0)),0)+IFERROR(INDEX('Hoja de Trabajo para listado'!$AB$155:$BA$1048576,MATCH($A818,'Hoja de Trabajo para listado'!$AB$155:$AB$1048576,0),MATCH((CUADRO!H$5&amp;$E818),'Hoja de Trabajo para listado'!$AB$151:$BA$151,0)),0)+IFERROR(INDEX('Hoja de Trabajo para listado'!$BC$155:$CB$1048576,MATCH($A818,'Hoja de Trabajo para listado'!$BC$155:$BC$1048576,0),MATCH((CUADRO!H$5&amp;$E818),'Hoja de Trabajo para listado'!$BC$151:$CB$151,0)),0)+IFERROR(INDEX('Hoja de Trabajo para listado'!$DE$153:$DG$274,MATCH($A818,'Hoja de Trabajo para listado'!$DE$153:$DE$1048576,0),MATCH((CUADRO!H$5&amp;$E818),'Hoja de Trabajo para listado'!$DE$151:$DG$151,0)),0)+IFERROR(INDEX('Hoja de Trabajo para listado'!$CD$155:$DC$1048576,MATCH($A818,'Hoja de Trabajo para listado'!$CD$155:$CD$1048576,0),MATCH((CUADRO!H$5&amp;$E818),'Hoja de Trabajo para listado'!$CD$151:$DC$151,0)),0)</f>
        <v>0</v>
      </c>
      <c r="I818" s="255">
        <f ca="1">+IFERROR(INDEX('Hoja de Trabajo para listado'!$A$155:$Z$1048576,MATCH($A818,'Hoja de Trabajo para listado'!$A$155:$A$1048576,0),MATCH((CUADRO!I$5&amp;$E818),'Hoja de Trabajo para listado'!$A$151:$Z$151,0)),0)+IFERROR(INDEX('Hoja de Trabajo para listado'!$AB$155:$BA$1048576,MATCH($A818,'Hoja de Trabajo para listado'!$AB$155:$AB$1048576,0),MATCH((CUADRO!I$5&amp;$E818),'Hoja de Trabajo para listado'!$AB$151:$BA$151,0)),0)+IFERROR(INDEX('Hoja de Trabajo para listado'!$BC$155:$CB$1048576,MATCH($A818,'Hoja de Trabajo para listado'!$BC$155:$BC$1048576,0),MATCH((CUADRO!I$5&amp;$E818),'Hoja de Trabajo para listado'!$BC$151:$CB$151,0)),0)+IFERROR(INDEX('Hoja de Trabajo para listado'!$DE$153:$DG$274,MATCH($A818,'Hoja de Trabajo para listado'!$DE$153:$DE$1048576,0),MATCH((CUADRO!I$5&amp;$E818),'Hoja de Trabajo para listado'!$DE$151:$DG$151,0)),0)+IFERROR(INDEX('Hoja de Trabajo para listado'!$CD$155:$DC$1048576,MATCH($A818,'Hoja de Trabajo para listado'!$CD$155:$CD$1048576,0),MATCH((CUADRO!I$5&amp;$E818),'Hoja de Trabajo para listado'!$CD$151:$DC$151,0)),0)</f>
        <v>0</v>
      </c>
      <c r="J818" s="255">
        <f ca="1">+IFERROR(INDEX('Hoja de Trabajo para listado'!$A$155:$Z$1048576,MATCH($A818,'Hoja de Trabajo para listado'!$A$155:$A$1048576,0),MATCH((CUADRO!J$5&amp;$E818),'Hoja de Trabajo para listado'!$A$151:$Z$151,0)),0)+IFERROR(INDEX('Hoja de Trabajo para listado'!$AB$155:$BA$1048576,MATCH($A818,'Hoja de Trabajo para listado'!$AB$155:$AB$1048576,0),MATCH((CUADRO!J$5&amp;$E818),'Hoja de Trabajo para listado'!$AB$151:$BA$151,0)),0)+IFERROR(INDEX('Hoja de Trabajo para listado'!$BC$155:$CB$1048576,MATCH($A818,'Hoja de Trabajo para listado'!$BC$155:$BC$1048576,0),MATCH((CUADRO!J$5&amp;$E818),'Hoja de Trabajo para listado'!$BC$151:$CB$151,0)),0)+IFERROR(INDEX('Hoja de Trabajo para listado'!$DE$153:$DG$274,MATCH($A818,'Hoja de Trabajo para listado'!$DE$153:$DE$1048576,0),MATCH((CUADRO!J$5&amp;$E818),'Hoja de Trabajo para listado'!$DE$151:$DG$151,0)),0)+IFERROR(INDEX('Hoja de Trabajo para listado'!$CD$155:$DC$1048576,MATCH($A818,'Hoja de Trabajo para listado'!$CD$155:$CD$1048576,0),MATCH((CUADRO!J$5&amp;$E818),'Hoja de Trabajo para listado'!$CD$151:$DC$151,0)),0)</f>
        <v>0</v>
      </c>
      <c r="K818" s="255">
        <f ca="1">+IFERROR(INDEX('Hoja de Trabajo para listado'!$A$155:$Z$1048576,MATCH($A818,'Hoja de Trabajo para listado'!$A$155:$A$1048576,0),MATCH((CUADRO!K$5&amp;$E818),'Hoja de Trabajo para listado'!$A$151:$Z$151,0)),0)+IFERROR(INDEX('Hoja de Trabajo para listado'!$AB$155:$BA$1048576,MATCH($A818,'Hoja de Trabajo para listado'!$AB$155:$AB$1048576,0),MATCH((CUADRO!K$5&amp;$E818),'Hoja de Trabajo para listado'!$AB$151:$BA$151,0)),0)+IFERROR(INDEX('Hoja de Trabajo para listado'!$BC$155:$CB$1048576,MATCH($A818,'Hoja de Trabajo para listado'!$BC$155:$BC$1048576,0),MATCH((CUADRO!K$5&amp;$E818),'Hoja de Trabajo para listado'!$BC$151:$CB$151,0)),0)+IFERROR(INDEX('Hoja de Trabajo para listado'!$DE$153:$DG$274,MATCH($A818,'Hoja de Trabajo para listado'!$DE$153:$DE$1048576,0),MATCH((CUADRO!K$5&amp;$E818),'Hoja de Trabajo para listado'!$DE$151:$DG$151,0)),0)+IFERROR(INDEX('Hoja de Trabajo para listado'!$CD$155:$DC$1048576,MATCH($A818,'Hoja de Trabajo para listado'!$CD$155:$CD$1048576,0),MATCH((CUADRO!K$5&amp;$E818),'Hoja de Trabajo para listado'!$CD$151:$DC$151,0)),0)</f>
        <v>0</v>
      </c>
      <c r="L818" s="255">
        <f ca="1">+IFERROR(INDEX('Hoja de Trabajo para listado'!$A$155:$Z$1048576,MATCH($A818,'Hoja de Trabajo para listado'!$A$155:$A$1048576,0),MATCH((CUADRO!L$5&amp;$E818),'Hoja de Trabajo para listado'!$A$151:$Z$151,0)),0)+IFERROR(INDEX('Hoja de Trabajo para listado'!$AB$155:$BA$1048576,MATCH($A818,'Hoja de Trabajo para listado'!$AB$155:$AB$1048576,0),MATCH((CUADRO!L$5&amp;$E818),'Hoja de Trabajo para listado'!$AB$151:$BA$151,0)),0)+IFERROR(INDEX('Hoja de Trabajo para listado'!$BC$155:$CB$1048576,MATCH($A818,'Hoja de Trabajo para listado'!$BC$155:$BC$1048576,0),MATCH((CUADRO!L$5&amp;$E818),'Hoja de Trabajo para listado'!$BC$151:$CB$151,0)),0)+IFERROR(INDEX('Hoja de Trabajo para listado'!$DE$153:$DG$274,MATCH($A818,'Hoja de Trabajo para listado'!$DE$153:$DE$1048576,0),MATCH((CUADRO!L$5&amp;$E818),'Hoja de Trabajo para listado'!$DE$151:$DG$151,0)),0)+IFERROR(INDEX('Hoja de Trabajo para listado'!$CD$155:$DC$1048576,MATCH($A818,'Hoja de Trabajo para listado'!$CD$155:$CD$1048576,0),MATCH((CUADRO!L$5&amp;$E818),'Hoja de Trabajo para listado'!$CD$151:$DC$151,0)),0)</f>
        <v>0</v>
      </c>
      <c r="M818" s="255">
        <f ca="1">+IFERROR(INDEX('Hoja de Trabajo para listado'!$A$155:$Z$1048576,MATCH($A818,'Hoja de Trabajo para listado'!$A$155:$A$1048576,0),MATCH((CUADRO!M$5&amp;$E818),'Hoja de Trabajo para listado'!$A$151:$Z$151,0)),0)+IFERROR(INDEX('Hoja de Trabajo para listado'!$AB$155:$BA$1048576,MATCH($A818,'Hoja de Trabajo para listado'!$AB$155:$AB$1048576,0),MATCH((CUADRO!M$5&amp;$E818),'Hoja de Trabajo para listado'!$AB$151:$BA$151,0)),0)+IFERROR(INDEX('Hoja de Trabajo para listado'!$BC$155:$CB$1048576,MATCH($A818,'Hoja de Trabajo para listado'!$BC$155:$BC$1048576,0),MATCH((CUADRO!M$5&amp;$E818),'Hoja de Trabajo para listado'!$BC$151:$CB$151,0)),0)+IFERROR(INDEX('Hoja de Trabajo para listado'!$DE$153:$DG$274,MATCH($A818,'Hoja de Trabajo para listado'!$DE$153:$DE$1048576,0),MATCH((CUADRO!M$5&amp;$E818),'Hoja de Trabajo para listado'!$DE$151:$DG$151,0)),0)+IFERROR(INDEX('Hoja de Trabajo para listado'!$CD$155:$DC$1048576,MATCH($A818,'Hoja de Trabajo para listado'!$CD$155:$CD$1048576,0),MATCH((CUADRO!M$5&amp;$E818),'Hoja de Trabajo para listado'!$CD$151:$DC$151,0)),0)</f>
        <v>0</v>
      </c>
      <c r="N818" s="255">
        <f ca="1">+IFERROR(INDEX('Hoja de Trabajo para listado'!$A$155:$Z$1048576,MATCH($A818,'Hoja de Trabajo para listado'!$A$155:$A$1048576,0),MATCH((CUADRO!N$5&amp;$E818),'Hoja de Trabajo para listado'!$A$151:$Z$151,0)),0)+IFERROR(INDEX('Hoja de Trabajo para listado'!$AB$155:$BA$1048576,MATCH($A818,'Hoja de Trabajo para listado'!$AB$155:$AB$1048576,0),MATCH((CUADRO!N$5&amp;$E818),'Hoja de Trabajo para listado'!$AB$151:$BA$151,0)),0)+IFERROR(INDEX('Hoja de Trabajo para listado'!$BC$155:$CB$1048576,MATCH($A818,'Hoja de Trabajo para listado'!$BC$155:$BC$1048576,0),MATCH((CUADRO!N$5&amp;$E818),'Hoja de Trabajo para listado'!$BC$151:$CB$151,0)),0)+IFERROR(INDEX('Hoja de Trabajo para listado'!$DE$153:$DG$274,MATCH($A818,'Hoja de Trabajo para listado'!$DE$153:$DE$1048576,0),MATCH((CUADRO!N$5&amp;$E818),'Hoja de Trabajo para listado'!$DE$151:$DG$151,0)),0)+IFERROR(INDEX('Hoja de Trabajo para listado'!$CD$155:$DC$1048576,MATCH($A818,'Hoja de Trabajo para listado'!$CD$155:$CD$1048576,0),MATCH((CUADRO!N$5&amp;$E818),'Hoja de Trabajo para listado'!$CD$151:$DC$151,0)),0)</f>
        <v>0</v>
      </c>
      <c r="O818" s="255">
        <f ca="1">+IFERROR(INDEX('Hoja de Trabajo para listado'!$A$155:$Z$1048576,MATCH($A818,'Hoja de Trabajo para listado'!$A$155:$A$1048576,0),MATCH((CUADRO!O$5&amp;$E818),'Hoja de Trabajo para listado'!$A$151:$Z$151,0)),0)+IFERROR(INDEX('Hoja de Trabajo para listado'!$AB$155:$BA$1048576,MATCH($A818,'Hoja de Trabajo para listado'!$AB$155:$AB$1048576,0),MATCH((CUADRO!O$5&amp;$E818),'Hoja de Trabajo para listado'!$AB$151:$BA$151,0)),0)+IFERROR(INDEX('Hoja de Trabajo para listado'!$BC$155:$CB$1048576,MATCH($A818,'Hoja de Trabajo para listado'!$BC$155:$BC$1048576,0),MATCH((CUADRO!O$5&amp;$E818),'Hoja de Trabajo para listado'!$BC$151:$CB$151,0)),0)+IFERROR(INDEX('Hoja de Trabajo para listado'!$DE$153:$DG$274,MATCH($A818,'Hoja de Trabajo para listado'!$DE$153:$DE$1048576,0),MATCH((CUADRO!O$5&amp;$E818),'Hoja de Trabajo para listado'!$DE$151:$DG$151,0)),0)+IFERROR(INDEX('Hoja de Trabajo para listado'!$CD$155:$DC$1048576,MATCH($A818,'Hoja de Trabajo para listado'!$CD$155:$CD$1048576,0),MATCH((CUADRO!O$5&amp;$E818),'Hoja de Trabajo para listado'!$CD$151:$DC$151,0)),0)</f>
        <v>0</v>
      </c>
      <c r="P818" s="255">
        <f ca="1">+IFERROR(INDEX('Hoja de Trabajo para listado'!$A$155:$Z$1048576,MATCH($A818,'Hoja de Trabajo para listado'!$A$155:$A$1048576,0),MATCH((CUADRO!P$5&amp;$E818),'Hoja de Trabajo para listado'!$A$151:$Z$151,0)),0)+IFERROR(INDEX('Hoja de Trabajo para listado'!$AB$155:$BA$1048576,MATCH($A818,'Hoja de Trabajo para listado'!$AB$155:$AB$1048576,0),MATCH((CUADRO!P$5&amp;$E818),'Hoja de Trabajo para listado'!$AB$151:$BA$151,0)),0)+IFERROR(INDEX('Hoja de Trabajo para listado'!$BC$155:$CB$1048576,MATCH($A818,'Hoja de Trabajo para listado'!$BC$155:$BC$1048576,0),MATCH((CUADRO!P$5&amp;$E818),'Hoja de Trabajo para listado'!$BC$151:$CB$151,0)),0)+IFERROR(INDEX('Hoja de Trabajo para listado'!$DE$153:$DG$274,MATCH($A818,'Hoja de Trabajo para listado'!$DE$153:$DE$1048576,0),MATCH((CUADRO!P$5&amp;$E818),'Hoja de Trabajo para listado'!$DE$151:$DG$151,0)),0)+IFERROR(INDEX('Hoja de Trabajo para listado'!$CD$155:$DC$1048576,MATCH($A818,'Hoja de Trabajo para listado'!$CD$155:$CD$1048576,0),MATCH((CUADRO!P$5&amp;$E818),'Hoja de Trabajo para listado'!$CD$151:$DC$151,0)),0)</f>
        <v>0</v>
      </c>
      <c r="Q818" s="255">
        <f ca="1">+IFERROR(INDEX('Hoja de Trabajo para listado'!$A$155:$Z$1048576,MATCH($A818,'Hoja de Trabajo para listado'!$A$155:$A$1048576,0),MATCH((CUADRO!Q$5&amp;$E818),'Hoja de Trabajo para listado'!$A$151:$Z$151,0)),0)+IFERROR(INDEX('Hoja de Trabajo para listado'!$AB$155:$BA$1048576,MATCH($A818,'Hoja de Trabajo para listado'!$AB$155:$AB$1048576,0),MATCH((CUADRO!Q$5&amp;$E818),'Hoja de Trabajo para listado'!$AB$151:$BA$151,0)),0)+IFERROR(INDEX('Hoja de Trabajo para listado'!$BC$155:$CB$1048576,MATCH($A818,'Hoja de Trabajo para listado'!$BC$155:$BC$1048576,0),MATCH((CUADRO!Q$5&amp;$E818),'Hoja de Trabajo para listado'!$BC$151:$CB$151,0)),0)+IFERROR(INDEX('Hoja de Trabajo para listado'!$DE$153:$DG$274,MATCH($A818,'Hoja de Trabajo para listado'!$DE$153:$DE$1048576,0),MATCH((CUADRO!Q$5&amp;$E818),'Hoja de Trabajo para listado'!$DE$151:$DG$151,0)),0)+IFERROR(INDEX('Hoja de Trabajo para listado'!$CD$155:$DC$1048576,MATCH($A818,'Hoja de Trabajo para listado'!$CD$155:$CD$1048576,0),MATCH((CUADRO!Q$5&amp;$E818),'Hoja de Trabajo para listado'!$CD$151:$DC$151,0)),0)</f>
        <v>0</v>
      </c>
      <c r="R818" s="255">
        <f t="shared" ca="1" si="26"/>
        <v>0</v>
      </c>
      <c r="S818" s="262"/>
      <c r="T818" s="255">
        <f ca="1">+T819</f>
        <v>0</v>
      </c>
      <c r="U818" s="254">
        <f t="shared" si="27"/>
        <v>1</v>
      </c>
      <c r="V818" s="362" t="str">
        <f>+VLOOKUP(A818,bd_lista!$A$3:$E$590,5,FALSE)</f>
        <v>Gobiernos Autonomos Municipales</v>
      </c>
      <c r="W818" s="361" t="str">
        <f>+V818</f>
        <v>Gobiernos Autonomos Municipales</v>
      </c>
      <c r="X818" s="254">
        <f>+VLOOKUP(A818,[2]Sheet1!$A$13:$D$744,4,FALSE)</f>
        <v>0</v>
      </c>
      <c r="Y818" s="254" t="e">
        <f>+VLOOKUP(X818,bd_lista!$A$3:$C$590,3,FALSE)</f>
        <v>#N/A</v>
      </c>
      <c r="Z818" s="316">
        <f>+X818</f>
        <v>0</v>
      </c>
      <c r="AA818" s="317" t="e">
        <f>+Y818</f>
        <v>#N/A</v>
      </c>
    </row>
    <row r="819" spans="1:27" customFormat="1" ht="27" hidden="1" customHeight="1">
      <c r="A819" s="32">
        <v>1522</v>
      </c>
      <c r="B819" s="307"/>
      <c r="C819" s="259" t="str">
        <f>+VLOOKUP(A819,bd_lista!$A$3:$C$590,3,FALSE)</f>
        <v>Gobierno Autónomo Municipal de San Pedro de Quemes</v>
      </c>
      <c r="D819" s="362"/>
      <c r="E819" s="256" t="s">
        <v>1314</v>
      </c>
      <c r="F819" s="255">
        <f ca="1">+IFERROR(INDEX('Hoja de Trabajo para listado'!$A$155:$Z$1048576,MATCH($A819,'Hoja de Trabajo para listado'!$A$155:$A$1048576,0),MATCH((CUADRO!F$5&amp;$E819),'Hoja de Trabajo para listado'!$A$151:$Z$151,0)),0)+IFERROR(INDEX('Hoja de Trabajo para listado'!$AB$155:$BA$1048576,MATCH($A819,'Hoja de Trabajo para listado'!$AB$155:$AB$1048576,0),MATCH((CUADRO!F$5&amp;$E819),'Hoja de Trabajo para listado'!$AB$151:$BA$151,0)),0)+IFERROR(INDEX('Hoja de Trabajo para listado'!$BC$155:$CB$1048576,MATCH($A819,'Hoja de Trabajo para listado'!$BC$155:$BC$1048576,0),MATCH((CUADRO!F$5&amp;$E819),'Hoja de Trabajo para listado'!$BC$151:$CB$151,0)),0)+IFERROR(INDEX('Hoja de Trabajo para listado'!$DE$153:$DG$274,MATCH($A819,'Hoja de Trabajo para listado'!$DE$153:$DE$1048576,0),MATCH((CUADRO!F$5&amp;$E819),'Hoja de Trabajo para listado'!$DE$151:$DG$151,0)),0)+IFERROR(INDEX('Hoja de Trabajo para listado'!$CD$155:$DC$1048576,MATCH($A819,'Hoja de Trabajo para listado'!$CD$155:$CD$1048576,0),MATCH((CUADRO!F$5&amp;$E819),'Hoja de Trabajo para listado'!$CD$151:$DC$151,0)),0)</f>
        <v>0</v>
      </c>
      <c r="G819" s="255">
        <f ca="1">+IFERROR(INDEX('Hoja de Trabajo para listado'!$A$155:$Z$1048576,MATCH($A819,'Hoja de Trabajo para listado'!$A$155:$A$1048576,0),MATCH((CUADRO!G$5&amp;$E819),'Hoja de Trabajo para listado'!$A$151:$Z$151,0)),0)+IFERROR(INDEX('Hoja de Trabajo para listado'!$AB$155:$BA$1048576,MATCH($A819,'Hoja de Trabajo para listado'!$AB$155:$AB$1048576,0),MATCH((CUADRO!G$5&amp;$E819),'Hoja de Trabajo para listado'!$AB$151:$BA$151,0)),0)+IFERROR(INDEX('Hoja de Trabajo para listado'!$BC$155:$CB$1048576,MATCH($A819,'Hoja de Trabajo para listado'!$BC$155:$BC$1048576,0),MATCH((CUADRO!G$5&amp;$E819),'Hoja de Trabajo para listado'!$BC$151:$CB$151,0)),0)+IFERROR(INDEX('Hoja de Trabajo para listado'!$DE$153:$DG$274,MATCH($A819,'Hoja de Trabajo para listado'!$DE$153:$DE$1048576,0),MATCH((CUADRO!G$5&amp;$E819),'Hoja de Trabajo para listado'!$DE$151:$DG$151,0)),0)+IFERROR(INDEX('Hoja de Trabajo para listado'!$CD$155:$DC$1048576,MATCH($A819,'Hoja de Trabajo para listado'!$CD$155:$CD$1048576,0),MATCH((CUADRO!G$5&amp;$E819),'Hoja de Trabajo para listado'!$CD$151:$DC$151,0)),0)</f>
        <v>0</v>
      </c>
      <c r="H819" s="255">
        <f ca="1">+IFERROR(INDEX('Hoja de Trabajo para listado'!$A$155:$Z$1048576,MATCH($A819,'Hoja de Trabajo para listado'!$A$155:$A$1048576,0),MATCH((CUADRO!H$5&amp;$E819),'Hoja de Trabajo para listado'!$A$151:$Z$151,0)),0)+IFERROR(INDEX('Hoja de Trabajo para listado'!$AB$155:$BA$1048576,MATCH($A819,'Hoja de Trabajo para listado'!$AB$155:$AB$1048576,0),MATCH((CUADRO!H$5&amp;$E819),'Hoja de Trabajo para listado'!$AB$151:$BA$151,0)),0)+IFERROR(INDEX('Hoja de Trabajo para listado'!$BC$155:$CB$1048576,MATCH($A819,'Hoja de Trabajo para listado'!$BC$155:$BC$1048576,0),MATCH((CUADRO!H$5&amp;$E819),'Hoja de Trabajo para listado'!$BC$151:$CB$151,0)),0)+IFERROR(INDEX('Hoja de Trabajo para listado'!$DE$153:$DG$274,MATCH($A819,'Hoja de Trabajo para listado'!$DE$153:$DE$1048576,0),MATCH((CUADRO!H$5&amp;$E819),'Hoja de Trabajo para listado'!$DE$151:$DG$151,0)),0)+IFERROR(INDEX('Hoja de Trabajo para listado'!$CD$155:$DC$1048576,MATCH($A819,'Hoja de Trabajo para listado'!$CD$155:$CD$1048576,0),MATCH((CUADRO!H$5&amp;$E819),'Hoja de Trabajo para listado'!$CD$151:$DC$151,0)),0)</f>
        <v>0</v>
      </c>
      <c r="I819" s="255">
        <f ca="1">+IFERROR(INDEX('Hoja de Trabajo para listado'!$A$155:$Z$1048576,MATCH($A819,'Hoja de Trabajo para listado'!$A$155:$A$1048576,0),MATCH((CUADRO!I$5&amp;$E819),'Hoja de Trabajo para listado'!$A$151:$Z$151,0)),0)+IFERROR(INDEX('Hoja de Trabajo para listado'!$AB$155:$BA$1048576,MATCH($A819,'Hoja de Trabajo para listado'!$AB$155:$AB$1048576,0),MATCH((CUADRO!I$5&amp;$E819),'Hoja de Trabajo para listado'!$AB$151:$BA$151,0)),0)+IFERROR(INDEX('Hoja de Trabajo para listado'!$BC$155:$CB$1048576,MATCH($A819,'Hoja de Trabajo para listado'!$BC$155:$BC$1048576,0),MATCH((CUADRO!I$5&amp;$E819),'Hoja de Trabajo para listado'!$BC$151:$CB$151,0)),0)+IFERROR(INDEX('Hoja de Trabajo para listado'!$DE$153:$DG$274,MATCH($A819,'Hoja de Trabajo para listado'!$DE$153:$DE$1048576,0),MATCH((CUADRO!I$5&amp;$E819),'Hoja de Trabajo para listado'!$DE$151:$DG$151,0)),0)+IFERROR(INDEX('Hoja de Trabajo para listado'!$CD$155:$DC$1048576,MATCH($A819,'Hoja de Trabajo para listado'!$CD$155:$CD$1048576,0),MATCH((CUADRO!I$5&amp;$E819),'Hoja de Trabajo para listado'!$CD$151:$DC$151,0)),0)</f>
        <v>0</v>
      </c>
      <c r="J819" s="255">
        <f ca="1">+IFERROR(INDEX('Hoja de Trabajo para listado'!$A$155:$Z$1048576,MATCH($A819,'Hoja de Trabajo para listado'!$A$155:$A$1048576,0),MATCH((CUADRO!J$5&amp;$E819),'Hoja de Trabajo para listado'!$A$151:$Z$151,0)),0)+IFERROR(INDEX('Hoja de Trabajo para listado'!$AB$155:$BA$1048576,MATCH($A819,'Hoja de Trabajo para listado'!$AB$155:$AB$1048576,0),MATCH((CUADRO!J$5&amp;$E819),'Hoja de Trabajo para listado'!$AB$151:$BA$151,0)),0)+IFERROR(INDEX('Hoja de Trabajo para listado'!$BC$155:$CB$1048576,MATCH($A819,'Hoja de Trabajo para listado'!$BC$155:$BC$1048576,0),MATCH((CUADRO!J$5&amp;$E819),'Hoja de Trabajo para listado'!$BC$151:$CB$151,0)),0)+IFERROR(INDEX('Hoja de Trabajo para listado'!$DE$153:$DG$274,MATCH($A819,'Hoja de Trabajo para listado'!$DE$153:$DE$1048576,0),MATCH((CUADRO!J$5&amp;$E819),'Hoja de Trabajo para listado'!$DE$151:$DG$151,0)),0)+IFERROR(INDEX('Hoja de Trabajo para listado'!$CD$155:$DC$1048576,MATCH($A819,'Hoja de Trabajo para listado'!$CD$155:$CD$1048576,0),MATCH((CUADRO!J$5&amp;$E819),'Hoja de Trabajo para listado'!$CD$151:$DC$151,0)),0)</f>
        <v>0</v>
      </c>
      <c r="K819" s="255">
        <f ca="1">+IFERROR(INDEX('Hoja de Trabajo para listado'!$A$155:$Z$1048576,MATCH($A819,'Hoja de Trabajo para listado'!$A$155:$A$1048576,0),MATCH((CUADRO!K$5&amp;$E819),'Hoja de Trabajo para listado'!$A$151:$Z$151,0)),0)+IFERROR(INDEX('Hoja de Trabajo para listado'!$AB$155:$BA$1048576,MATCH($A819,'Hoja de Trabajo para listado'!$AB$155:$AB$1048576,0),MATCH((CUADRO!K$5&amp;$E819),'Hoja de Trabajo para listado'!$AB$151:$BA$151,0)),0)+IFERROR(INDEX('Hoja de Trabajo para listado'!$BC$155:$CB$1048576,MATCH($A819,'Hoja de Trabajo para listado'!$BC$155:$BC$1048576,0),MATCH((CUADRO!K$5&amp;$E819),'Hoja de Trabajo para listado'!$BC$151:$CB$151,0)),0)+IFERROR(INDEX('Hoja de Trabajo para listado'!$DE$153:$DG$274,MATCH($A819,'Hoja de Trabajo para listado'!$DE$153:$DE$1048576,0),MATCH((CUADRO!K$5&amp;$E819),'Hoja de Trabajo para listado'!$DE$151:$DG$151,0)),0)+IFERROR(INDEX('Hoja de Trabajo para listado'!$CD$155:$DC$1048576,MATCH($A819,'Hoja de Trabajo para listado'!$CD$155:$CD$1048576,0),MATCH((CUADRO!K$5&amp;$E819),'Hoja de Trabajo para listado'!$CD$151:$DC$151,0)),0)</f>
        <v>0</v>
      </c>
      <c r="L819" s="255">
        <f ca="1">+IFERROR(INDEX('Hoja de Trabajo para listado'!$A$155:$Z$1048576,MATCH($A819,'Hoja de Trabajo para listado'!$A$155:$A$1048576,0),MATCH((CUADRO!L$5&amp;$E819),'Hoja de Trabajo para listado'!$A$151:$Z$151,0)),0)+IFERROR(INDEX('Hoja de Trabajo para listado'!$AB$155:$BA$1048576,MATCH($A819,'Hoja de Trabajo para listado'!$AB$155:$AB$1048576,0),MATCH((CUADRO!L$5&amp;$E819),'Hoja de Trabajo para listado'!$AB$151:$BA$151,0)),0)+IFERROR(INDEX('Hoja de Trabajo para listado'!$BC$155:$CB$1048576,MATCH($A819,'Hoja de Trabajo para listado'!$BC$155:$BC$1048576,0),MATCH((CUADRO!L$5&amp;$E819),'Hoja de Trabajo para listado'!$BC$151:$CB$151,0)),0)+IFERROR(INDEX('Hoja de Trabajo para listado'!$DE$153:$DG$274,MATCH($A819,'Hoja de Trabajo para listado'!$DE$153:$DE$1048576,0),MATCH((CUADRO!L$5&amp;$E819),'Hoja de Trabajo para listado'!$DE$151:$DG$151,0)),0)+IFERROR(INDEX('Hoja de Trabajo para listado'!$CD$155:$DC$1048576,MATCH($A819,'Hoja de Trabajo para listado'!$CD$155:$CD$1048576,0),MATCH((CUADRO!L$5&amp;$E819),'Hoja de Trabajo para listado'!$CD$151:$DC$151,0)),0)</f>
        <v>0</v>
      </c>
      <c r="M819" s="255">
        <f ca="1">+IFERROR(INDEX('Hoja de Trabajo para listado'!$A$155:$Z$1048576,MATCH($A819,'Hoja de Trabajo para listado'!$A$155:$A$1048576,0),MATCH((CUADRO!M$5&amp;$E819),'Hoja de Trabajo para listado'!$A$151:$Z$151,0)),0)+IFERROR(INDEX('Hoja de Trabajo para listado'!$AB$155:$BA$1048576,MATCH($A819,'Hoja de Trabajo para listado'!$AB$155:$AB$1048576,0),MATCH((CUADRO!M$5&amp;$E819),'Hoja de Trabajo para listado'!$AB$151:$BA$151,0)),0)+IFERROR(INDEX('Hoja de Trabajo para listado'!$BC$155:$CB$1048576,MATCH($A819,'Hoja de Trabajo para listado'!$BC$155:$BC$1048576,0),MATCH((CUADRO!M$5&amp;$E819),'Hoja de Trabajo para listado'!$BC$151:$CB$151,0)),0)+IFERROR(INDEX('Hoja de Trabajo para listado'!$DE$153:$DG$274,MATCH($A819,'Hoja de Trabajo para listado'!$DE$153:$DE$1048576,0),MATCH((CUADRO!M$5&amp;$E819),'Hoja de Trabajo para listado'!$DE$151:$DG$151,0)),0)+IFERROR(INDEX('Hoja de Trabajo para listado'!$CD$155:$DC$1048576,MATCH($A819,'Hoja de Trabajo para listado'!$CD$155:$CD$1048576,0),MATCH((CUADRO!M$5&amp;$E819),'Hoja de Trabajo para listado'!$CD$151:$DC$151,0)),0)</f>
        <v>0</v>
      </c>
      <c r="N819" s="255">
        <f ca="1">+IFERROR(INDEX('Hoja de Trabajo para listado'!$A$155:$Z$1048576,MATCH($A819,'Hoja de Trabajo para listado'!$A$155:$A$1048576,0),MATCH((CUADRO!N$5&amp;$E819),'Hoja de Trabajo para listado'!$A$151:$Z$151,0)),0)+IFERROR(INDEX('Hoja de Trabajo para listado'!$AB$155:$BA$1048576,MATCH($A819,'Hoja de Trabajo para listado'!$AB$155:$AB$1048576,0),MATCH((CUADRO!N$5&amp;$E819),'Hoja de Trabajo para listado'!$AB$151:$BA$151,0)),0)+IFERROR(INDEX('Hoja de Trabajo para listado'!$BC$155:$CB$1048576,MATCH($A819,'Hoja de Trabajo para listado'!$BC$155:$BC$1048576,0),MATCH((CUADRO!N$5&amp;$E819),'Hoja de Trabajo para listado'!$BC$151:$CB$151,0)),0)+IFERROR(INDEX('Hoja de Trabajo para listado'!$DE$153:$DG$274,MATCH($A819,'Hoja de Trabajo para listado'!$DE$153:$DE$1048576,0),MATCH((CUADRO!N$5&amp;$E819),'Hoja de Trabajo para listado'!$DE$151:$DG$151,0)),0)+IFERROR(INDEX('Hoja de Trabajo para listado'!$CD$155:$DC$1048576,MATCH($A819,'Hoja de Trabajo para listado'!$CD$155:$CD$1048576,0),MATCH((CUADRO!N$5&amp;$E819),'Hoja de Trabajo para listado'!$CD$151:$DC$151,0)),0)</f>
        <v>0</v>
      </c>
      <c r="O819" s="255">
        <f ca="1">+IFERROR(INDEX('Hoja de Trabajo para listado'!$A$155:$Z$1048576,MATCH($A819,'Hoja de Trabajo para listado'!$A$155:$A$1048576,0),MATCH((CUADRO!O$5&amp;$E819),'Hoja de Trabajo para listado'!$A$151:$Z$151,0)),0)+IFERROR(INDEX('Hoja de Trabajo para listado'!$AB$155:$BA$1048576,MATCH($A819,'Hoja de Trabajo para listado'!$AB$155:$AB$1048576,0),MATCH((CUADRO!O$5&amp;$E819),'Hoja de Trabajo para listado'!$AB$151:$BA$151,0)),0)+IFERROR(INDEX('Hoja de Trabajo para listado'!$BC$155:$CB$1048576,MATCH($A819,'Hoja de Trabajo para listado'!$BC$155:$BC$1048576,0),MATCH((CUADRO!O$5&amp;$E819),'Hoja de Trabajo para listado'!$BC$151:$CB$151,0)),0)+IFERROR(INDEX('Hoja de Trabajo para listado'!$DE$153:$DG$274,MATCH($A819,'Hoja de Trabajo para listado'!$DE$153:$DE$1048576,0),MATCH((CUADRO!O$5&amp;$E819),'Hoja de Trabajo para listado'!$DE$151:$DG$151,0)),0)+IFERROR(INDEX('Hoja de Trabajo para listado'!$CD$155:$DC$1048576,MATCH($A819,'Hoja de Trabajo para listado'!$CD$155:$CD$1048576,0),MATCH((CUADRO!O$5&amp;$E819),'Hoja de Trabajo para listado'!$CD$151:$DC$151,0)),0)</f>
        <v>0</v>
      </c>
      <c r="P819" s="255">
        <f ca="1">+IFERROR(INDEX('Hoja de Trabajo para listado'!$A$155:$Z$1048576,MATCH($A819,'Hoja de Trabajo para listado'!$A$155:$A$1048576,0),MATCH((CUADRO!P$5&amp;$E819),'Hoja de Trabajo para listado'!$A$151:$Z$151,0)),0)+IFERROR(INDEX('Hoja de Trabajo para listado'!$AB$155:$BA$1048576,MATCH($A819,'Hoja de Trabajo para listado'!$AB$155:$AB$1048576,0),MATCH((CUADRO!P$5&amp;$E819),'Hoja de Trabajo para listado'!$AB$151:$BA$151,0)),0)+IFERROR(INDEX('Hoja de Trabajo para listado'!$BC$155:$CB$1048576,MATCH($A819,'Hoja de Trabajo para listado'!$BC$155:$BC$1048576,0),MATCH((CUADRO!P$5&amp;$E819),'Hoja de Trabajo para listado'!$BC$151:$CB$151,0)),0)+IFERROR(INDEX('Hoja de Trabajo para listado'!$DE$153:$DG$274,MATCH($A819,'Hoja de Trabajo para listado'!$DE$153:$DE$1048576,0),MATCH((CUADRO!P$5&amp;$E819),'Hoja de Trabajo para listado'!$DE$151:$DG$151,0)),0)+IFERROR(INDEX('Hoja de Trabajo para listado'!$CD$155:$DC$1048576,MATCH($A819,'Hoja de Trabajo para listado'!$CD$155:$CD$1048576,0),MATCH((CUADRO!P$5&amp;$E819),'Hoja de Trabajo para listado'!$CD$151:$DC$151,0)),0)</f>
        <v>0</v>
      </c>
      <c r="Q819" s="255">
        <f ca="1">+IFERROR(INDEX('Hoja de Trabajo para listado'!$A$155:$Z$1048576,MATCH($A819,'Hoja de Trabajo para listado'!$A$155:$A$1048576,0),MATCH((CUADRO!Q$5&amp;$E819),'Hoja de Trabajo para listado'!$A$151:$Z$151,0)),0)+IFERROR(INDEX('Hoja de Trabajo para listado'!$AB$155:$BA$1048576,MATCH($A819,'Hoja de Trabajo para listado'!$AB$155:$AB$1048576,0),MATCH((CUADRO!Q$5&amp;$E819),'Hoja de Trabajo para listado'!$AB$151:$BA$151,0)),0)+IFERROR(INDEX('Hoja de Trabajo para listado'!$BC$155:$CB$1048576,MATCH($A819,'Hoja de Trabajo para listado'!$BC$155:$BC$1048576,0),MATCH((CUADRO!Q$5&amp;$E819),'Hoja de Trabajo para listado'!$BC$151:$CB$151,0)),0)+IFERROR(INDEX('Hoja de Trabajo para listado'!$DE$153:$DG$274,MATCH($A819,'Hoja de Trabajo para listado'!$DE$153:$DE$1048576,0),MATCH((CUADRO!Q$5&amp;$E819),'Hoja de Trabajo para listado'!$DE$151:$DG$151,0)),0)+IFERROR(INDEX('Hoja de Trabajo para listado'!$CD$155:$DC$1048576,MATCH($A819,'Hoja de Trabajo para listado'!$CD$155:$CD$1048576,0),MATCH((CUADRO!Q$5&amp;$E819),'Hoja de Trabajo para listado'!$CD$151:$DC$151,0)),0)</f>
        <v>0</v>
      </c>
      <c r="R819" s="255">
        <f t="shared" ca="1" si="26"/>
        <v>0</v>
      </c>
      <c r="S819" s="262">
        <f ca="1">+R818+R819</f>
        <v>0</v>
      </c>
      <c r="T819" s="255">
        <f ca="1">+S819</f>
        <v>0</v>
      </c>
      <c r="U819" s="254">
        <f t="shared" si="27"/>
        <v>2</v>
      </c>
      <c r="V819" s="362" t="str">
        <f>+VLOOKUP(A819,bd_lista!$A$3:$E$590,5,FALSE)</f>
        <v>Gobiernos Autonomos Municipales</v>
      </c>
      <c r="W819" s="362"/>
      <c r="X819" s="254">
        <f>+VLOOKUP(A819,[2]Sheet1!$A$13:$D$744,4,FALSE)</f>
        <v>0</v>
      </c>
      <c r="Y819" s="254" t="e">
        <f>+VLOOKUP(X819,bd_lista!$A$3:$C$590,3,FALSE)</f>
        <v>#N/A</v>
      </c>
      <c r="Z819" s="314"/>
      <c r="AA819" s="315"/>
    </row>
    <row r="820" spans="1:27" customFormat="1" ht="27" hidden="1" customHeight="1">
      <c r="A820" s="32">
        <v>1523</v>
      </c>
      <c r="B820" s="306">
        <f>+A820</f>
        <v>1523</v>
      </c>
      <c r="C820" s="259" t="str">
        <f>+VLOOKUP(A820,bd_lista!$A$3:$C$590,3,FALSE)</f>
        <v>Gobierno Autónomo Municipal de San Pablo de Lípez</v>
      </c>
      <c r="D820" s="361" t="str">
        <f>+C820</f>
        <v>Gobierno Autónomo Municipal de San Pablo de Lípez</v>
      </c>
      <c r="E820" s="254" t="s">
        <v>1313</v>
      </c>
      <c r="F820" s="255">
        <f ca="1">+IFERROR(INDEX('Hoja de Trabajo para listado'!$A$155:$Z$1048576,MATCH($A820,'Hoja de Trabajo para listado'!$A$155:$A$1048576,0),MATCH((CUADRO!F$5&amp;$E820),'Hoja de Trabajo para listado'!$A$151:$Z$151,0)),0)+IFERROR(INDEX('Hoja de Trabajo para listado'!$AB$155:$BA$1048576,MATCH($A820,'Hoja de Trabajo para listado'!$AB$155:$AB$1048576,0),MATCH((CUADRO!F$5&amp;$E820),'Hoja de Trabajo para listado'!$AB$151:$BA$151,0)),0)+IFERROR(INDEX('Hoja de Trabajo para listado'!$BC$155:$CB$1048576,MATCH($A820,'Hoja de Trabajo para listado'!$BC$155:$BC$1048576,0),MATCH((CUADRO!F$5&amp;$E820),'Hoja de Trabajo para listado'!$BC$151:$CB$151,0)),0)+IFERROR(INDEX('Hoja de Trabajo para listado'!$DE$153:$DG$274,MATCH($A820,'Hoja de Trabajo para listado'!$DE$153:$DE$1048576,0),MATCH((CUADRO!F$5&amp;$E820),'Hoja de Trabajo para listado'!$DE$151:$DG$151,0)),0)+IFERROR(INDEX('Hoja de Trabajo para listado'!$CD$155:$DC$1048576,MATCH($A820,'Hoja de Trabajo para listado'!$CD$155:$CD$1048576,0),MATCH((CUADRO!F$5&amp;$E820),'Hoja de Trabajo para listado'!$CD$151:$DC$151,0)),0)</f>
        <v>0</v>
      </c>
      <c r="G820" s="255">
        <f ca="1">+IFERROR(INDEX('Hoja de Trabajo para listado'!$A$155:$Z$1048576,MATCH($A820,'Hoja de Trabajo para listado'!$A$155:$A$1048576,0),MATCH((CUADRO!G$5&amp;$E820),'Hoja de Trabajo para listado'!$A$151:$Z$151,0)),0)+IFERROR(INDEX('Hoja de Trabajo para listado'!$AB$155:$BA$1048576,MATCH($A820,'Hoja de Trabajo para listado'!$AB$155:$AB$1048576,0),MATCH((CUADRO!G$5&amp;$E820),'Hoja de Trabajo para listado'!$AB$151:$BA$151,0)),0)+IFERROR(INDEX('Hoja de Trabajo para listado'!$BC$155:$CB$1048576,MATCH($A820,'Hoja de Trabajo para listado'!$BC$155:$BC$1048576,0),MATCH((CUADRO!G$5&amp;$E820),'Hoja de Trabajo para listado'!$BC$151:$CB$151,0)),0)+IFERROR(INDEX('Hoja de Trabajo para listado'!$DE$153:$DG$274,MATCH($A820,'Hoja de Trabajo para listado'!$DE$153:$DE$1048576,0),MATCH((CUADRO!G$5&amp;$E820),'Hoja de Trabajo para listado'!$DE$151:$DG$151,0)),0)+IFERROR(INDEX('Hoja de Trabajo para listado'!$CD$155:$DC$1048576,MATCH($A820,'Hoja de Trabajo para listado'!$CD$155:$CD$1048576,0),MATCH((CUADRO!G$5&amp;$E820),'Hoja de Trabajo para listado'!$CD$151:$DC$151,0)),0)</f>
        <v>0</v>
      </c>
      <c r="H820" s="255">
        <f ca="1">+IFERROR(INDEX('Hoja de Trabajo para listado'!$A$155:$Z$1048576,MATCH($A820,'Hoja de Trabajo para listado'!$A$155:$A$1048576,0),MATCH((CUADRO!H$5&amp;$E820),'Hoja de Trabajo para listado'!$A$151:$Z$151,0)),0)+IFERROR(INDEX('Hoja de Trabajo para listado'!$AB$155:$BA$1048576,MATCH($A820,'Hoja de Trabajo para listado'!$AB$155:$AB$1048576,0),MATCH((CUADRO!H$5&amp;$E820),'Hoja de Trabajo para listado'!$AB$151:$BA$151,0)),0)+IFERROR(INDEX('Hoja de Trabajo para listado'!$BC$155:$CB$1048576,MATCH($A820,'Hoja de Trabajo para listado'!$BC$155:$BC$1048576,0),MATCH((CUADRO!H$5&amp;$E820),'Hoja de Trabajo para listado'!$BC$151:$CB$151,0)),0)+IFERROR(INDEX('Hoja de Trabajo para listado'!$DE$153:$DG$274,MATCH($A820,'Hoja de Trabajo para listado'!$DE$153:$DE$1048576,0),MATCH((CUADRO!H$5&amp;$E820),'Hoja de Trabajo para listado'!$DE$151:$DG$151,0)),0)+IFERROR(INDEX('Hoja de Trabajo para listado'!$CD$155:$DC$1048576,MATCH($A820,'Hoja de Trabajo para listado'!$CD$155:$CD$1048576,0),MATCH((CUADRO!H$5&amp;$E820),'Hoja de Trabajo para listado'!$CD$151:$DC$151,0)),0)</f>
        <v>0</v>
      </c>
      <c r="I820" s="255">
        <f ca="1">+IFERROR(INDEX('Hoja de Trabajo para listado'!$A$155:$Z$1048576,MATCH($A820,'Hoja de Trabajo para listado'!$A$155:$A$1048576,0),MATCH((CUADRO!I$5&amp;$E820),'Hoja de Trabajo para listado'!$A$151:$Z$151,0)),0)+IFERROR(INDEX('Hoja de Trabajo para listado'!$AB$155:$BA$1048576,MATCH($A820,'Hoja de Trabajo para listado'!$AB$155:$AB$1048576,0),MATCH((CUADRO!I$5&amp;$E820),'Hoja de Trabajo para listado'!$AB$151:$BA$151,0)),0)+IFERROR(INDEX('Hoja de Trabajo para listado'!$BC$155:$CB$1048576,MATCH($A820,'Hoja de Trabajo para listado'!$BC$155:$BC$1048576,0),MATCH((CUADRO!I$5&amp;$E820),'Hoja de Trabajo para listado'!$BC$151:$CB$151,0)),0)+IFERROR(INDEX('Hoja de Trabajo para listado'!$DE$153:$DG$274,MATCH($A820,'Hoja de Trabajo para listado'!$DE$153:$DE$1048576,0),MATCH((CUADRO!I$5&amp;$E820),'Hoja de Trabajo para listado'!$DE$151:$DG$151,0)),0)+IFERROR(INDEX('Hoja de Trabajo para listado'!$CD$155:$DC$1048576,MATCH($A820,'Hoja de Trabajo para listado'!$CD$155:$CD$1048576,0),MATCH((CUADRO!I$5&amp;$E820),'Hoja de Trabajo para listado'!$CD$151:$DC$151,0)),0)</f>
        <v>0</v>
      </c>
      <c r="J820" s="255">
        <f ca="1">+IFERROR(INDEX('Hoja de Trabajo para listado'!$A$155:$Z$1048576,MATCH($A820,'Hoja de Trabajo para listado'!$A$155:$A$1048576,0),MATCH((CUADRO!J$5&amp;$E820),'Hoja de Trabajo para listado'!$A$151:$Z$151,0)),0)+IFERROR(INDEX('Hoja de Trabajo para listado'!$AB$155:$BA$1048576,MATCH($A820,'Hoja de Trabajo para listado'!$AB$155:$AB$1048576,0),MATCH((CUADRO!J$5&amp;$E820),'Hoja de Trabajo para listado'!$AB$151:$BA$151,0)),0)+IFERROR(INDEX('Hoja de Trabajo para listado'!$BC$155:$CB$1048576,MATCH($A820,'Hoja de Trabajo para listado'!$BC$155:$BC$1048576,0),MATCH((CUADRO!J$5&amp;$E820),'Hoja de Trabajo para listado'!$BC$151:$CB$151,0)),0)+IFERROR(INDEX('Hoja de Trabajo para listado'!$DE$153:$DG$274,MATCH($A820,'Hoja de Trabajo para listado'!$DE$153:$DE$1048576,0),MATCH((CUADRO!J$5&amp;$E820),'Hoja de Trabajo para listado'!$DE$151:$DG$151,0)),0)+IFERROR(INDEX('Hoja de Trabajo para listado'!$CD$155:$DC$1048576,MATCH($A820,'Hoja de Trabajo para listado'!$CD$155:$CD$1048576,0),MATCH((CUADRO!J$5&amp;$E820),'Hoja de Trabajo para listado'!$CD$151:$DC$151,0)),0)</f>
        <v>0</v>
      </c>
      <c r="K820" s="255">
        <f ca="1">+IFERROR(INDEX('Hoja de Trabajo para listado'!$A$155:$Z$1048576,MATCH($A820,'Hoja de Trabajo para listado'!$A$155:$A$1048576,0),MATCH((CUADRO!K$5&amp;$E820),'Hoja de Trabajo para listado'!$A$151:$Z$151,0)),0)+IFERROR(INDEX('Hoja de Trabajo para listado'!$AB$155:$BA$1048576,MATCH($A820,'Hoja de Trabajo para listado'!$AB$155:$AB$1048576,0),MATCH((CUADRO!K$5&amp;$E820),'Hoja de Trabajo para listado'!$AB$151:$BA$151,0)),0)+IFERROR(INDEX('Hoja de Trabajo para listado'!$BC$155:$CB$1048576,MATCH($A820,'Hoja de Trabajo para listado'!$BC$155:$BC$1048576,0),MATCH((CUADRO!K$5&amp;$E820),'Hoja de Trabajo para listado'!$BC$151:$CB$151,0)),0)+IFERROR(INDEX('Hoja de Trabajo para listado'!$DE$153:$DG$274,MATCH($A820,'Hoja de Trabajo para listado'!$DE$153:$DE$1048576,0),MATCH((CUADRO!K$5&amp;$E820),'Hoja de Trabajo para listado'!$DE$151:$DG$151,0)),0)+IFERROR(INDEX('Hoja de Trabajo para listado'!$CD$155:$DC$1048576,MATCH($A820,'Hoja de Trabajo para listado'!$CD$155:$CD$1048576,0),MATCH((CUADRO!K$5&amp;$E820),'Hoja de Trabajo para listado'!$CD$151:$DC$151,0)),0)</f>
        <v>0</v>
      </c>
      <c r="L820" s="255">
        <f ca="1">+IFERROR(INDEX('Hoja de Trabajo para listado'!$A$155:$Z$1048576,MATCH($A820,'Hoja de Trabajo para listado'!$A$155:$A$1048576,0),MATCH((CUADRO!L$5&amp;$E820),'Hoja de Trabajo para listado'!$A$151:$Z$151,0)),0)+IFERROR(INDEX('Hoja de Trabajo para listado'!$AB$155:$BA$1048576,MATCH($A820,'Hoja de Trabajo para listado'!$AB$155:$AB$1048576,0),MATCH((CUADRO!L$5&amp;$E820),'Hoja de Trabajo para listado'!$AB$151:$BA$151,0)),0)+IFERROR(INDEX('Hoja de Trabajo para listado'!$BC$155:$CB$1048576,MATCH($A820,'Hoja de Trabajo para listado'!$BC$155:$BC$1048576,0),MATCH((CUADRO!L$5&amp;$E820),'Hoja de Trabajo para listado'!$BC$151:$CB$151,0)),0)+IFERROR(INDEX('Hoja de Trabajo para listado'!$DE$153:$DG$274,MATCH($A820,'Hoja de Trabajo para listado'!$DE$153:$DE$1048576,0),MATCH((CUADRO!L$5&amp;$E820),'Hoja de Trabajo para listado'!$DE$151:$DG$151,0)),0)+IFERROR(INDEX('Hoja de Trabajo para listado'!$CD$155:$DC$1048576,MATCH($A820,'Hoja de Trabajo para listado'!$CD$155:$CD$1048576,0),MATCH((CUADRO!L$5&amp;$E820),'Hoja de Trabajo para listado'!$CD$151:$DC$151,0)),0)</f>
        <v>0</v>
      </c>
      <c r="M820" s="255">
        <f ca="1">+IFERROR(INDEX('Hoja de Trabajo para listado'!$A$155:$Z$1048576,MATCH($A820,'Hoja de Trabajo para listado'!$A$155:$A$1048576,0),MATCH((CUADRO!M$5&amp;$E820),'Hoja de Trabajo para listado'!$A$151:$Z$151,0)),0)+IFERROR(INDEX('Hoja de Trabajo para listado'!$AB$155:$BA$1048576,MATCH($A820,'Hoja de Trabajo para listado'!$AB$155:$AB$1048576,0),MATCH((CUADRO!M$5&amp;$E820),'Hoja de Trabajo para listado'!$AB$151:$BA$151,0)),0)+IFERROR(INDEX('Hoja de Trabajo para listado'!$BC$155:$CB$1048576,MATCH($A820,'Hoja de Trabajo para listado'!$BC$155:$BC$1048576,0),MATCH((CUADRO!M$5&amp;$E820),'Hoja de Trabajo para listado'!$BC$151:$CB$151,0)),0)+IFERROR(INDEX('Hoja de Trabajo para listado'!$DE$153:$DG$274,MATCH($A820,'Hoja de Trabajo para listado'!$DE$153:$DE$1048576,0),MATCH((CUADRO!M$5&amp;$E820),'Hoja de Trabajo para listado'!$DE$151:$DG$151,0)),0)+IFERROR(INDEX('Hoja de Trabajo para listado'!$CD$155:$DC$1048576,MATCH($A820,'Hoja de Trabajo para listado'!$CD$155:$CD$1048576,0),MATCH((CUADRO!M$5&amp;$E820),'Hoja de Trabajo para listado'!$CD$151:$DC$151,0)),0)</f>
        <v>0</v>
      </c>
      <c r="N820" s="255">
        <f ca="1">+IFERROR(INDEX('Hoja de Trabajo para listado'!$A$155:$Z$1048576,MATCH($A820,'Hoja de Trabajo para listado'!$A$155:$A$1048576,0),MATCH((CUADRO!N$5&amp;$E820),'Hoja de Trabajo para listado'!$A$151:$Z$151,0)),0)+IFERROR(INDEX('Hoja de Trabajo para listado'!$AB$155:$BA$1048576,MATCH($A820,'Hoja de Trabajo para listado'!$AB$155:$AB$1048576,0),MATCH((CUADRO!N$5&amp;$E820),'Hoja de Trabajo para listado'!$AB$151:$BA$151,0)),0)+IFERROR(INDEX('Hoja de Trabajo para listado'!$BC$155:$CB$1048576,MATCH($A820,'Hoja de Trabajo para listado'!$BC$155:$BC$1048576,0),MATCH((CUADRO!N$5&amp;$E820),'Hoja de Trabajo para listado'!$BC$151:$CB$151,0)),0)+IFERROR(INDEX('Hoja de Trabajo para listado'!$DE$153:$DG$274,MATCH($A820,'Hoja de Trabajo para listado'!$DE$153:$DE$1048576,0),MATCH((CUADRO!N$5&amp;$E820),'Hoja de Trabajo para listado'!$DE$151:$DG$151,0)),0)+IFERROR(INDEX('Hoja de Trabajo para listado'!$CD$155:$DC$1048576,MATCH($A820,'Hoja de Trabajo para listado'!$CD$155:$CD$1048576,0),MATCH((CUADRO!N$5&amp;$E820),'Hoja de Trabajo para listado'!$CD$151:$DC$151,0)),0)</f>
        <v>0</v>
      </c>
      <c r="O820" s="255">
        <f ca="1">+IFERROR(INDEX('Hoja de Trabajo para listado'!$A$155:$Z$1048576,MATCH($A820,'Hoja de Trabajo para listado'!$A$155:$A$1048576,0),MATCH((CUADRO!O$5&amp;$E820),'Hoja de Trabajo para listado'!$A$151:$Z$151,0)),0)+IFERROR(INDEX('Hoja de Trabajo para listado'!$AB$155:$BA$1048576,MATCH($A820,'Hoja de Trabajo para listado'!$AB$155:$AB$1048576,0),MATCH((CUADRO!O$5&amp;$E820),'Hoja de Trabajo para listado'!$AB$151:$BA$151,0)),0)+IFERROR(INDEX('Hoja de Trabajo para listado'!$BC$155:$CB$1048576,MATCH($A820,'Hoja de Trabajo para listado'!$BC$155:$BC$1048576,0),MATCH((CUADRO!O$5&amp;$E820),'Hoja de Trabajo para listado'!$BC$151:$CB$151,0)),0)+IFERROR(INDEX('Hoja de Trabajo para listado'!$DE$153:$DG$274,MATCH($A820,'Hoja de Trabajo para listado'!$DE$153:$DE$1048576,0),MATCH((CUADRO!O$5&amp;$E820),'Hoja de Trabajo para listado'!$DE$151:$DG$151,0)),0)+IFERROR(INDEX('Hoja de Trabajo para listado'!$CD$155:$DC$1048576,MATCH($A820,'Hoja de Trabajo para listado'!$CD$155:$CD$1048576,0),MATCH((CUADRO!O$5&amp;$E820),'Hoja de Trabajo para listado'!$CD$151:$DC$151,0)),0)</f>
        <v>0</v>
      </c>
      <c r="P820" s="255">
        <f ca="1">+IFERROR(INDEX('Hoja de Trabajo para listado'!$A$155:$Z$1048576,MATCH($A820,'Hoja de Trabajo para listado'!$A$155:$A$1048576,0),MATCH((CUADRO!P$5&amp;$E820),'Hoja de Trabajo para listado'!$A$151:$Z$151,0)),0)+IFERROR(INDEX('Hoja de Trabajo para listado'!$AB$155:$BA$1048576,MATCH($A820,'Hoja de Trabajo para listado'!$AB$155:$AB$1048576,0),MATCH((CUADRO!P$5&amp;$E820),'Hoja de Trabajo para listado'!$AB$151:$BA$151,0)),0)+IFERROR(INDEX('Hoja de Trabajo para listado'!$BC$155:$CB$1048576,MATCH($A820,'Hoja de Trabajo para listado'!$BC$155:$BC$1048576,0),MATCH((CUADRO!P$5&amp;$E820),'Hoja de Trabajo para listado'!$BC$151:$CB$151,0)),0)+IFERROR(INDEX('Hoja de Trabajo para listado'!$DE$153:$DG$274,MATCH($A820,'Hoja de Trabajo para listado'!$DE$153:$DE$1048576,0),MATCH((CUADRO!P$5&amp;$E820),'Hoja de Trabajo para listado'!$DE$151:$DG$151,0)),0)+IFERROR(INDEX('Hoja de Trabajo para listado'!$CD$155:$DC$1048576,MATCH($A820,'Hoja de Trabajo para listado'!$CD$155:$CD$1048576,0),MATCH((CUADRO!P$5&amp;$E820),'Hoja de Trabajo para listado'!$CD$151:$DC$151,0)),0)</f>
        <v>0</v>
      </c>
      <c r="Q820" s="255">
        <f ca="1">+IFERROR(INDEX('Hoja de Trabajo para listado'!$A$155:$Z$1048576,MATCH($A820,'Hoja de Trabajo para listado'!$A$155:$A$1048576,0),MATCH((CUADRO!Q$5&amp;$E820),'Hoja de Trabajo para listado'!$A$151:$Z$151,0)),0)+IFERROR(INDEX('Hoja de Trabajo para listado'!$AB$155:$BA$1048576,MATCH($A820,'Hoja de Trabajo para listado'!$AB$155:$AB$1048576,0),MATCH((CUADRO!Q$5&amp;$E820),'Hoja de Trabajo para listado'!$AB$151:$BA$151,0)),0)+IFERROR(INDEX('Hoja de Trabajo para listado'!$BC$155:$CB$1048576,MATCH($A820,'Hoja de Trabajo para listado'!$BC$155:$BC$1048576,0),MATCH((CUADRO!Q$5&amp;$E820),'Hoja de Trabajo para listado'!$BC$151:$CB$151,0)),0)+IFERROR(INDEX('Hoja de Trabajo para listado'!$DE$153:$DG$274,MATCH($A820,'Hoja de Trabajo para listado'!$DE$153:$DE$1048576,0),MATCH((CUADRO!Q$5&amp;$E820),'Hoja de Trabajo para listado'!$DE$151:$DG$151,0)),0)+IFERROR(INDEX('Hoja de Trabajo para listado'!$CD$155:$DC$1048576,MATCH($A820,'Hoja de Trabajo para listado'!$CD$155:$CD$1048576,0),MATCH((CUADRO!Q$5&amp;$E820),'Hoja de Trabajo para listado'!$CD$151:$DC$151,0)),0)</f>
        <v>0</v>
      </c>
      <c r="R820" s="255">
        <f t="shared" ca="1" si="26"/>
        <v>0</v>
      </c>
      <c r="S820" s="262"/>
      <c r="T820" s="255">
        <f ca="1">+T821</f>
        <v>0</v>
      </c>
      <c r="U820" s="254">
        <f t="shared" si="27"/>
        <v>1</v>
      </c>
      <c r="V820" s="362" t="str">
        <f>+VLOOKUP(A820,bd_lista!$A$3:$E$590,5,FALSE)</f>
        <v>Gobiernos Autonomos Municipales</v>
      </c>
      <c r="W820" s="361" t="str">
        <f>+V820</f>
        <v>Gobiernos Autonomos Municipales</v>
      </c>
      <c r="X820" s="254">
        <f>+VLOOKUP(A820,[2]Sheet1!$A$13:$D$744,4,FALSE)</f>
        <v>0</v>
      </c>
      <c r="Y820" s="254" t="e">
        <f>+VLOOKUP(X820,bd_lista!$A$3:$C$590,3,FALSE)</f>
        <v>#N/A</v>
      </c>
      <c r="Z820" s="316">
        <f>+X820</f>
        <v>0</v>
      </c>
      <c r="AA820" s="317" t="e">
        <f>+Y820</f>
        <v>#N/A</v>
      </c>
    </row>
    <row r="821" spans="1:27" customFormat="1" ht="27" hidden="1" customHeight="1">
      <c r="A821" s="32">
        <v>1523</v>
      </c>
      <c r="B821" s="307"/>
      <c r="C821" s="259" t="str">
        <f>+VLOOKUP(A821,bd_lista!$A$3:$C$590,3,FALSE)</f>
        <v>Gobierno Autónomo Municipal de San Pablo de Lípez</v>
      </c>
      <c r="D821" s="362"/>
      <c r="E821" s="256" t="s">
        <v>1314</v>
      </c>
      <c r="F821" s="255">
        <f ca="1">+IFERROR(INDEX('Hoja de Trabajo para listado'!$A$155:$Z$1048576,MATCH($A821,'Hoja de Trabajo para listado'!$A$155:$A$1048576,0),MATCH((CUADRO!F$5&amp;$E821),'Hoja de Trabajo para listado'!$A$151:$Z$151,0)),0)+IFERROR(INDEX('Hoja de Trabajo para listado'!$AB$155:$BA$1048576,MATCH($A821,'Hoja de Trabajo para listado'!$AB$155:$AB$1048576,0),MATCH((CUADRO!F$5&amp;$E821),'Hoja de Trabajo para listado'!$AB$151:$BA$151,0)),0)+IFERROR(INDEX('Hoja de Trabajo para listado'!$BC$155:$CB$1048576,MATCH($A821,'Hoja de Trabajo para listado'!$BC$155:$BC$1048576,0),MATCH((CUADRO!F$5&amp;$E821),'Hoja de Trabajo para listado'!$BC$151:$CB$151,0)),0)+IFERROR(INDEX('Hoja de Trabajo para listado'!$DE$153:$DG$274,MATCH($A821,'Hoja de Trabajo para listado'!$DE$153:$DE$1048576,0),MATCH((CUADRO!F$5&amp;$E821),'Hoja de Trabajo para listado'!$DE$151:$DG$151,0)),0)+IFERROR(INDEX('Hoja de Trabajo para listado'!$CD$155:$DC$1048576,MATCH($A821,'Hoja de Trabajo para listado'!$CD$155:$CD$1048576,0),MATCH((CUADRO!F$5&amp;$E821),'Hoja de Trabajo para listado'!$CD$151:$DC$151,0)),0)</f>
        <v>0</v>
      </c>
      <c r="G821" s="255">
        <f ca="1">+IFERROR(INDEX('Hoja de Trabajo para listado'!$A$155:$Z$1048576,MATCH($A821,'Hoja de Trabajo para listado'!$A$155:$A$1048576,0),MATCH((CUADRO!G$5&amp;$E821),'Hoja de Trabajo para listado'!$A$151:$Z$151,0)),0)+IFERROR(INDEX('Hoja de Trabajo para listado'!$AB$155:$BA$1048576,MATCH($A821,'Hoja de Trabajo para listado'!$AB$155:$AB$1048576,0),MATCH((CUADRO!G$5&amp;$E821),'Hoja de Trabajo para listado'!$AB$151:$BA$151,0)),0)+IFERROR(INDEX('Hoja de Trabajo para listado'!$BC$155:$CB$1048576,MATCH($A821,'Hoja de Trabajo para listado'!$BC$155:$BC$1048576,0),MATCH((CUADRO!G$5&amp;$E821),'Hoja de Trabajo para listado'!$BC$151:$CB$151,0)),0)+IFERROR(INDEX('Hoja de Trabajo para listado'!$DE$153:$DG$274,MATCH($A821,'Hoja de Trabajo para listado'!$DE$153:$DE$1048576,0),MATCH((CUADRO!G$5&amp;$E821),'Hoja de Trabajo para listado'!$DE$151:$DG$151,0)),0)+IFERROR(INDEX('Hoja de Trabajo para listado'!$CD$155:$DC$1048576,MATCH($A821,'Hoja de Trabajo para listado'!$CD$155:$CD$1048576,0),MATCH((CUADRO!G$5&amp;$E821),'Hoja de Trabajo para listado'!$CD$151:$DC$151,0)),0)</f>
        <v>0</v>
      </c>
      <c r="H821" s="255">
        <f ca="1">+IFERROR(INDEX('Hoja de Trabajo para listado'!$A$155:$Z$1048576,MATCH($A821,'Hoja de Trabajo para listado'!$A$155:$A$1048576,0),MATCH((CUADRO!H$5&amp;$E821),'Hoja de Trabajo para listado'!$A$151:$Z$151,0)),0)+IFERROR(INDEX('Hoja de Trabajo para listado'!$AB$155:$BA$1048576,MATCH($A821,'Hoja de Trabajo para listado'!$AB$155:$AB$1048576,0),MATCH((CUADRO!H$5&amp;$E821),'Hoja de Trabajo para listado'!$AB$151:$BA$151,0)),0)+IFERROR(INDEX('Hoja de Trabajo para listado'!$BC$155:$CB$1048576,MATCH($A821,'Hoja de Trabajo para listado'!$BC$155:$BC$1048576,0),MATCH((CUADRO!H$5&amp;$E821),'Hoja de Trabajo para listado'!$BC$151:$CB$151,0)),0)+IFERROR(INDEX('Hoja de Trabajo para listado'!$DE$153:$DG$274,MATCH($A821,'Hoja de Trabajo para listado'!$DE$153:$DE$1048576,0),MATCH((CUADRO!H$5&amp;$E821),'Hoja de Trabajo para listado'!$DE$151:$DG$151,0)),0)+IFERROR(INDEX('Hoja de Trabajo para listado'!$CD$155:$DC$1048576,MATCH($A821,'Hoja de Trabajo para listado'!$CD$155:$CD$1048576,0),MATCH((CUADRO!H$5&amp;$E821),'Hoja de Trabajo para listado'!$CD$151:$DC$151,0)),0)</f>
        <v>0</v>
      </c>
      <c r="I821" s="255">
        <f ca="1">+IFERROR(INDEX('Hoja de Trabajo para listado'!$A$155:$Z$1048576,MATCH($A821,'Hoja de Trabajo para listado'!$A$155:$A$1048576,0),MATCH((CUADRO!I$5&amp;$E821),'Hoja de Trabajo para listado'!$A$151:$Z$151,0)),0)+IFERROR(INDEX('Hoja de Trabajo para listado'!$AB$155:$BA$1048576,MATCH($A821,'Hoja de Trabajo para listado'!$AB$155:$AB$1048576,0),MATCH((CUADRO!I$5&amp;$E821),'Hoja de Trabajo para listado'!$AB$151:$BA$151,0)),0)+IFERROR(INDEX('Hoja de Trabajo para listado'!$BC$155:$CB$1048576,MATCH($A821,'Hoja de Trabajo para listado'!$BC$155:$BC$1048576,0),MATCH((CUADRO!I$5&amp;$E821),'Hoja de Trabajo para listado'!$BC$151:$CB$151,0)),0)+IFERROR(INDEX('Hoja de Trabajo para listado'!$DE$153:$DG$274,MATCH($A821,'Hoja de Trabajo para listado'!$DE$153:$DE$1048576,0),MATCH((CUADRO!I$5&amp;$E821),'Hoja de Trabajo para listado'!$DE$151:$DG$151,0)),0)+IFERROR(INDEX('Hoja de Trabajo para listado'!$CD$155:$DC$1048576,MATCH($A821,'Hoja de Trabajo para listado'!$CD$155:$CD$1048576,0),MATCH((CUADRO!I$5&amp;$E821),'Hoja de Trabajo para listado'!$CD$151:$DC$151,0)),0)</f>
        <v>0</v>
      </c>
      <c r="J821" s="255">
        <f ca="1">+IFERROR(INDEX('Hoja de Trabajo para listado'!$A$155:$Z$1048576,MATCH($A821,'Hoja de Trabajo para listado'!$A$155:$A$1048576,0),MATCH((CUADRO!J$5&amp;$E821),'Hoja de Trabajo para listado'!$A$151:$Z$151,0)),0)+IFERROR(INDEX('Hoja de Trabajo para listado'!$AB$155:$BA$1048576,MATCH($A821,'Hoja de Trabajo para listado'!$AB$155:$AB$1048576,0),MATCH((CUADRO!J$5&amp;$E821),'Hoja de Trabajo para listado'!$AB$151:$BA$151,0)),0)+IFERROR(INDEX('Hoja de Trabajo para listado'!$BC$155:$CB$1048576,MATCH($A821,'Hoja de Trabajo para listado'!$BC$155:$BC$1048576,0),MATCH((CUADRO!J$5&amp;$E821),'Hoja de Trabajo para listado'!$BC$151:$CB$151,0)),0)+IFERROR(INDEX('Hoja de Trabajo para listado'!$DE$153:$DG$274,MATCH($A821,'Hoja de Trabajo para listado'!$DE$153:$DE$1048576,0),MATCH((CUADRO!J$5&amp;$E821),'Hoja de Trabajo para listado'!$DE$151:$DG$151,0)),0)+IFERROR(INDEX('Hoja de Trabajo para listado'!$CD$155:$DC$1048576,MATCH($A821,'Hoja de Trabajo para listado'!$CD$155:$CD$1048576,0),MATCH((CUADRO!J$5&amp;$E821),'Hoja de Trabajo para listado'!$CD$151:$DC$151,0)),0)</f>
        <v>0</v>
      </c>
      <c r="K821" s="255">
        <f ca="1">+IFERROR(INDEX('Hoja de Trabajo para listado'!$A$155:$Z$1048576,MATCH($A821,'Hoja de Trabajo para listado'!$A$155:$A$1048576,0),MATCH((CUADRO!K$5&amp;$E821),'Hoja de Trabajo para listado'!$A$151:$Z$151,0)),0)+IFERROR(INDEX('Hoja de Trabajo para listado'!$AB$155:$BA$1048576,MATCH($A821,'Hoja de Trabajo para listado'!$AB$155:$AB$1048576,0),MATCH((CUADRO!K$5&amp;$E821),'Hoja de Trabajo para listado'!$AB$151:$BA$151,0)),0)+IFERROR(INDEX('Hoja de Trabajo para listado'!$BC$155:$CB$1048576,MATCH($A821,'Hoja de Trabajo para listado'!$BC$155:$BC$1048576,0),MATCH((CUADRO!K$5&amp;$E821),'Hoja de Trabajo para listado'!$BC$151:$CB$151,0)),0)+IFERROR(INDEX('Hoja de Trabajo para listado'!$DE$153:$DG$274,MATCH($A821,'Hoja de Trabajo para listado'!$DE$153:$DE$1048576,0),MATCH((CUADRO!K$5&amp;$E821),'Hoja de Trabajo para listado'!$DE$151:$DG$151,0)),0)+IFERROR(INDEX('Hoja de Trabajo para listado'!$CD$155:$DC$1048576,MATCH($A821,'Hoja de Trabajo para listado'!$CD$155:$CD$1048576,0),MATCH((CUADRO!K$5&amp;$E821),'Hoja de Trabajo para listado'!$CD$151:$DC$151,0)),0)</f>
        <v>0</v>
      </c>
      <c r="L821" s="255">
        <f ca="1">+IFERROR(INDEX('Hoja de Trabajo para listado'!$A$155:$Z$1048576,MATCH($A821,'Hoja de Trabajo para listado'!$A$155:$A$1048576,0),MATCH((CUADRO!L$5&amp;$E821),'Hoja de Trabajo para listado'!$A$151:$Z$151,0)),0)+IFERROR(INDEX('Hoja de Trabajo para listado'!$AB$155:$BA$1048576,MATCH($A821,'Hoja de Trabajo para listado'!$AB$155:$AB$1048576,0),MATCH((CUADRO!L$5&amp;$E821),'Hoja de Trabajo para listado'!$AB$151:$BA$151,0)),0)+IFERROR(INDEX('Hoja de Trabajo para listado'!$BC$155:$CB$1048576,MATCH($A821,'Hoja de Trabajo para listado'!$BC$155:$BC$1048576,0),MATCH((CUADRO!L$5&amp;$E821),'Hoja de Trabajo para listado'!$BC$151:$CB$151,0)),0)+IFERROR(INDEX('Hoja de Trabajo para listado'!$DE$153:$DG$274,MATCH($A821,'Hoja de Trabajo para listado'!$DE$153:$DE$1048576,0),MATCH((CUADRO!L$5&amp;$E821),'Hoja de Trabajo para listado'!$DE$151:$DG$151,0)),0)+IFERROR(INDEX('Hoja de Trabajo para listado'!$CD$155:$DC$1048576,MATCH($A821,'Hoja de Trabajo para listado'!$CD$155:$CD$1048576,0),MATCH((CUADRO!L$5&amp;$E821),'Hoja de Trabajo para listado'!$CD$151:$DC$151,0)),0)</f>
        <v>0</v>
      </c>
      <c r="M821" s="255">
        <f ca="1">+IFERROR(INDEX('Hoja de Trabajo para listado'!$A$155:$Z$1048576,MATCH($A821,'Hoja de Trabajo para listado'!$A$155:$A$1048576,0),MATCH((CUADRO!M$5&amp;$E821),'Hoja de Trabajo para listado'!$A$151:$Z$151,0)),0)+IFERROR(INDEX('Hoja de Trabajo para listado'!$AB$155:$BA$1048576,MATCH($A821,'Hoja de Trabajo para listado'!$AB$155:$AB$1048576,0),MATCH((CUADRO!M$5&amp;$E821),'Hoja de Trabajo para listado'!$AB$151:$BA$151,0)),0)+IFERROR(INDEX('Hoja de Trabajo para listado'!$BC$155:$CB$1048576,MATCH($A821,'Hoja de Trabajo para listado'!$BC$155:$BC$1048576,0),MATCH((CUADRO!M$5&amp;$E821),'Hoja de Trabajo para listado'!$BC$151:$CB$151,0)),0)+IFERROR(INDEX('Hoja de Trabajo para listado'!$DE$153:$DG$274,MATCH($A821,'Hoja de Trabajo para listado'!$DE$153:$DE$1048576,0),MATCH((CUADRO!M$5&amp;$E821),'Hoja de Trabajo para listado'!$DE$151:$DG$151,0)),0)+IFERROR(INDEX('Hoja de Trabajo para listado'!$CD$155:$DC$1048576,MATCH($A821,'Hoja de Trabajo para listado'!$CD$155:$CD$1048576,0),MATCH((CUADRO!M$5&amp;$E821),'Hoja de Trabajo para listado'!$CD$151:$DC$151,0)),0)</f>
        <v>0</v>
      </c>
      <c r="N821" s="255">
        <f ca="1">+IFERROR(INDEX('Hoja de Trabajo para listado'!$A$155:$Z$1048576,MATCH($A821,'Hoja de Trabajo para listado'!$A$155:$A$1048576,0),MATCH((CUADRO!N$5&amp;$E821),'Hoja de Trabajo para listado'!$A$151:$Z$151,0)),0)+IFERROR(INDEX('Hoja de Trabajo para listado'!$AB$155:$BA$1048576,MATCH($A821,'Hoja de Trabajo para listado'!$AB$155:$AB$1048576,0),MATCH((CUADRO!N$5&amp;$E821),'Hoja de Trabajo para listado'!$AB$151:$BA$151,0)),0)+IFERROR(INDEX('Hoja de Trabajo para listado'!$BC$155:$CB$1048576,MATCH($A821,'Hoja de Trabajo para listado'!$BC$155:$BC$1048576,0),MATCH((CUADRO!N$5&amp;$E821),'Hoja de Trabajo para listado'!$BC$151:$CB$151,0)),0)+IFERROR(INDEX('Hoja de Trabajo para listado'!$DE$153:$DG$274,MATCH($A821,'Hoja de Trabajo para listado'!$DE$153:$DE$1048576,0),MATCH((CUADRO!N$5&amp;$E821),'Hoja de Trabajo para listado'!$DE$151:$DG$151,0)),0)+IFERROR(INDEX('Hoja de Trabajo para listado'!$CD$155:$DC$1048576,MATCH($A821,'Hoja de Trabajo para listado'!$CD$155:$CD$1048576,0),MATCH((CUADRO!N$5&amp;$E821),'Hoja de Trabajo para listado'!$CD$151:$DC$151,0)),0)</f>
        <v>0</v>
      </c>
      <c r="O821" s="255">
        <f ca="1">+IFERROR(INDEX('Hoja de Trabajo para listado'!$A$155:$Z$1048576,MATCH($A821,'Hoja de Trabajo para listado'!$A$155:$A$1048576,0),MATCH((CUADRO!O$5&amp;$E821),'Hoja de Trabajo para listado'!$A$151:$Z$151,0)),0)+IFERROR(INDEX('Hoja de Trabajo para listado'!$AB$155:$BA$1048576,MATCH($A821,'Hoja de Trabajo para listado'!$AB$155:$AB$1048576,0),MATCH((CUADRO!O$5&amp;$E821),'Hoja de Trabajo para listado'!$AB$151:$BA$151,0)),0)+IFERROR(INDEX('Hoja de Trabajo para listado'!$BC$155:$CB$1048576,MATCH($A821,'Hoja de Trabajo para listado'!$BC$155:$BC$1048576,0),MATCH((CUADRO!O$5&amp;$E821),'Hoja de Trabajo para listado'!$BC$151:$CB$151,0)),0)+IFERROR(INDEX('Hoja de Trabajo para listado'!$DE$153:$DG$274,MATCH($A821,'Hoja de Trabajo para listado'!$DE$153:$DE$1048576,0),MATCH((CUADRO!O$5&amp;$E821),'Hoja de Trabajo para listado'!$DE$151:$DG$151,0)),0)+IFERROR(INDEX('Hoja de Trabajo para listado'!$CD$155:$DC$1048576,MATCH($A821,'Hoja de Trabajo para listado'!$CD$155:$CD$1048576,0),MATCH((CUADRO!O$5&amp;$E821),'Hoja de Trabajo para listado'!$CD$151:$DC$151,0)),0)</f>
        <v>0</v>
      </c>
      <c r="P821" s="255">
        <f ca="1">+IFERROR(INDEX('Hoja de Trabajo para listado'!$A$155:$Z$1048576,MATCH($A821,'Hoja de Trabajo para listado'!$A$155:$A$1048576,0),MATCH((CUADRO!P$5&amp;$E821),'Hoja de Trabajo para listado'!$A$151:$Z$151,0)),0)+IFERROR(INDEX('Hoja de Trabajo para listado'!$AB$155:$BA$1048576,MATCH($A821,'Hoja de Trabajo para listado'!$AB$155:$AB$1048576,0),MATCH((CUADRO!P$5&amp;$E821),'Hoja de Trabajo para listado'!$AB$151:$BA$151,0)),0)+IFERROR(INDEX('Hoja de Trabajo para listado'!$BC$155:$CB$1048576,MATCH($A821,'Hoja de Trabajo para listado'!$BC$155:$BC$1048576,0),MATCH((CUADRO!P$5&amp;$E821),'Hoja de Trabajo para listado'!$BC$151:$CB$151,0)),0)+IFERROR(INDEX('Hoja de Trabajo para listado'!$DE$153:$DG$274,MATCH($A821,'Hoja de Trabajo para listado'!$DE$153:$DE$1048576,0),MATCH((CUADRO!P$5&amp;$E821),'Hoja de Trabajo para listado'!$DE$151:$DG$151,0)),0)+IFERROR(INDEX('Hoja de Trabajo para listado'!$CD$155:$DC$1048576,MATCH($A821,'Hoja de Trabajo para listado'!$CD$155:$CD$1048576,0),MATCH((CUADRO!P$5&amp;$E821),'Hoja de Trabajo para listado'!$CD$151:$DC$151,0)),0)</f>
        <v>0</v>
      </c>
      <c r="Q821" s="255">
        <f ca="1">+IFERROR(INDEX('Hoja de Trabajo para listado'!$A$155:$Z$1048576,MATCH($A821,'Hoja de Trabajo para listado'!$A$155:$A$1048576,0),MATCH((CUADRO!Q$5&amp;$E821),'Hoja de Trabajo para listado'!$A$151:$Z$151,0)),0)+IFERROR(INDEX('Hoja de Trabajo para listado'!$AB$155:$BA$1048576,MATCH($A821,'Hoja de Trabajo para listado'!$AB$155:$AB$1048576,0),MATCH((CUADRO!Q$5&amp;$E821),'Hoja de Trabajo para listado'!$AB$151:$BA$151,0)),0)+IFERROR(INDEX('Hoja de Trabajo para listado'!$BC$155:$CB$1048576,MATCH($A821,'Hoja de Trabajo para listado'!$BC$155:$BC$1048576,0),MATCH((CUADRO!Q$5&amp;$E821),'Hoja de Trabajo para listado'!$BC$151:$CB$151,0)),0)+IFERROR(INDEX('Hoja de Trabajo para listado'!$DE$153:$DG$274,MATCH($A821,'Hoja de Trabajo para listado'!$DE$153:$DE$1048576,0),MATCH((CUADRO!Q$5&amp;$E821),'Hoja de Trabajo para listado'!$DE$151:$DG$151,0)),0)+IFERROR(INDEX('Hoja de Trabajo para listado'!$CD$155:$DC$1048576,MATCH($A821,'Hoja de Trabajo para listado'!$CD$155:$CD$1048576,0),MATCH((CUADRO!Q$5&amp;$E821),'Hoja de Trabajo para listado'!$CD$151:$DC$151,0)),0)</f>
        <v>0</v>
      </c>
      <c r="R821" s="255">
        <f t="shared" ca="1" si="26"/>
        <v>0</v>
      </c>
      <c r="S821" s="262">
        <f ca="1">+R820+R821</f>
        <v>0</v>
      </c>
      <c r="T821" s="255">
        <f ca="1">+S821</f>
        <v>0</v>
      </c>
      <c r="U821" s="254">
        <f t="shared" si="27"/>
        <v>2</v>
      </c>
      <c r="V821" s="362" t="str">
        <f>+VLOOKUP(A821,bd_lista!$A$3:$E$590,5,FALSE)</f>
        <v>Gobiernos Autonomos Municipales</v>
      </c>
      <c r="W821" s="362"/>
      <c r="X821" s="254">
        <f>+VLOOKUP(A821,[2]Sheet1!$A$13:$D$744,4,FALSE)</f>
        <v>0</v>
      </c>
      <c r="Y821" s="254" t="e">
        <f>+VLOOKUP(X821,bd_lista!$A$3:$C$590,3,FALSE)</f>
        <v>#N/A</v>
      </c>
      <c r="Z821" s="314"/>
      <c r="AA821" s="315"/>
    </row>
    <row r="822" spans="1:27" customFormat="1" ht="15" hidden="1" customHeight="1">
      <c r="A822" s="32">
        <v>1524</v>
      </c>
      <c r="B822" s="306">
        <f>+A822</f>
        <v>1524</v>
      </c>
      <c r="C822" s="259" t="str">
        <f>+VLOOKUP(A822,bd_lista!$A$3:$C$590,3,FALSE)</f>
        <v>Gobierno Autónomo Municipal de Mojinete</v>
      </c>
      <c r="D822" s="361" t="str">
        <f>+C822</f>
        <v>Gobierno Autónomo Municipal de Mojinete</v>
      </c>
      <c r="E822" s="254" t="s">
        <v>1313</v>
      </c>
      <c r="F822" s="255">
        <f ca="1">+IFERROR(INDEX('Hoja de Trabajo para listado'!$A$155:$Z$1048576,MATCH($A822,'Hoja de Trabajo para listado'!$A$155:$A$1048576,0),MATCH((CUADRO!F$5&amp;$E822),'Hoja de Trabajo para listado'!$A$151:$Z$151,0)),0)+IFERROR(INDEX('Hoja de Trabajo para listado'!$AB$155:$BA$1048576,MATCH($A822,'Hoja de Trabajo para listado'!$AB$155:$AB$1048576,0),MATCH((CUADRO!F$5&amp;$E822),'Hoja de Trabajo para listado'!$AB$151:$BA$151,0)),0)+IFERROR(INDEX('Hoja de Trabajo para listado'!$BC$155:$CB$1048576,MATCH($A822,'Hoja de Trabajo para listado'!$BC$155:$BC$1048576,0),MATCH((CUADRO!F$5&amp;$E822),'Hoja de Trabajo para listado'!$BC$151:$CB$151,0)),0)+IFERROR(INDEX('Hoja de Trabajo para listado'!$DE$153:$DG$274,MATCH($A822,'Hoja de Trabajo para listado'!$DE$153:$DE$1048576,0),MATCH((CUADRO!F$5&amp;$E822),'Hoja de Trabajo para listado'!$DE$151:$DG$151,0)),0)+IFERROR(INDEX('Hoja de Trabajo para listado'!$CD$155:$DC$1048576,MATCH($A822,'Hoja de Trabajo para listado'!$CD$155:$CD$1048576,0),MATCH((CUADRO!F$5&amp;$E822),'Hoja de Trabajo para listado'!$CD$151:$DC$151,0)),0)</f>
        <v>0</v>
      </c>
      <c r="G822" s="255">
        <f ca="1">+IFERROR(INDEX('Hoja de Trabajo para listado'!$A$155:$Z$1048576,MATCH($A822,'Hoja de Trabajo para listado'!$A$155:$A$1048576,0),MATCH((CUADRO!G$5&amp;$E822),'Hoja de Trabajo para listado'!$A$151:$Z$151,0)),0)+IFERROR(INDEX('Hoja de Trabajo para listado'!$AB$155:$BA$1048576,MATCH($A822,'Hoja de Trabajo para listado'!$AB$155:$AB$1048576,0),MATCH((CUADRO!G$5&amp;$E822),'Hoja de Trabajo para listado'!$AB$151:$BA$151,0)),0)+IFERROR(INDEX('Hoja de Trabajo para listado'!$BC$155:$CB$1048576,MATCH($A822,'Hoja de Trabajo para listado'!$BC$155:$BC$1048576,0),MATCH((CUADRO!G$5&amp;$E822),'Hoja de Trabajo para listado'!$BC$151:$CB$151,0)),0)+IFERROR(INDEX('Hoja de Trabajo para listado'!$DE$153:$DG$274,MATCH($A822,'Hoja de Trabajo para listado'!$DE$153:$DE$1048576,0),MATCH((CUADRO!G$5&amp;$E822),'Hoja de Trabajo para listado'!$DE$151:$DG$151,0)),0)+IFERROR(INDEX('Hoja de Trabajo para listado'!$CD$155:$DC$1048576,MATCH($A822,'Hoja de Trabajo para listado'!$CD$155:$CD$1048576,0),MATCH((CUADRO!G$5&amp;$E822),'Hoja de Trabajo para listado'!$CD$151:$DC$151,0)),0)</f>
        <v>0</v>
      </c>
      <c r="H822" s="255">
        <f ca="1">+IFERROR(INDEX('Hoja de Trabajo para listado'!$A$155:$Z$1048576,MATCH($A822,'Hoja de Trabajo para listado'!$A$155:$A$1048576,0),MATCH((CUADRO!H$5&amp;$E822),'Hoja de Trabajo para listado'!$A$151:$Z$151,0)),0)+IFERROR(INDEX('Hoja de Trabajo para listado'!$AB$155:$BA$1048576,MATCH($A822,'Hoja de Trabajo para listado'!$AB$155:$AB$1048576,0),MATCH((CUADRO!H$5&amp;$E822),'Hoja de Trabajo para listado'!$AB$151:$BA$151,0)),0)+IFERROR(INDEX('Hoja de Trabajo para listado'!$BC$155:$CB$1048576,MATCH($A822,'Hoja de Trabajo para listado'!$BC$155:$BC$1048576,0),MATCH((CUADRO!H$5&amp;$E822),'Hoja de Trabajo para listado'!$BC$151:$CB$151,0)),0)+IFERROR(INDEX('Hoja de Trabajo para listado'!$DE$153:$DG$274,MATCH($A822,'Hoja de Trabajo para listado'!$DE$153:$DE$1048576,0),MATCH((CUADRO!H$5&amp;$E822),'Hoja de Trabajo para listado'!$DE$151:$DG$151,0)),0)+IFERROR(INDEX('Hoja de Trabajo para listado'!$CD$155:$DC$1048576,MATCH($A822,'Hoja de Trabajo para listado'!$CD$155:$CD$1048576,0),MATCH((CUADRO!H$5&amp;$E822),'Hoja de Trabajo para listado'!$CD$151:$DC$151,0)),0)</f>
        <v>0</v>
      </c>
      <c r="I822" s="255">
        <f ca="1">+IFERROR(INDEX('Hoja de Trabajo para listado'!$A$155:$Z$1048576,MATCH($A822,'Hoja de Trabajo para listado'!$A$155:$A$1048576,0),MATCH((CUADRO!I$5&amp;$E822),'Hoja de Trabajo para listado'!$A$151:$Z$151,0)),0)+IFERROR(INDEX('Hoja de Trabajo para listado'!$AB$155:$BA$1048576,MATCH($A822,'Hoja de Trabajo para listado'!$AB$155:$AB$1048576,0),MATCH((CUADRO!I$5&amp;$E822),'Hoja de Trabajo para listado'!$AB$151:$BA$151,0)),0)+IFERROR(INDEX('Hoja de Trabajo para listado'!$BC$155:$CB$1048576,MATCH($A822,'Hoja de Trabajo para listado'!$BC$155:$BC$1048576,0),MATCH((CUADRO!I$5&amp;$E822),'Hoja de Trabajo para listado'!$BC$151:$CB$151,0)),0)+IFERROR(INDEX('Hoja de Trabajo para listado'!$DE$153:$DG$274,MATCH($A822,'Hoja de Trabajo para listado'!$DE$153:$DE$1048576,0),MATCH((CUADRO!I$5&amp;$E822),'Hoja de Trabajo para listado'!$DE$151:$DG$151,0)),0)+IFERROR(INDEX('Hoja de Trabajo para listado'!$CD$155:$DC$1048576,MATCH($A822,'Hoja de Trabajo para listado'!$CD$155:$CD$1048576,0),MATCH((CUADRO!I$5&amp;$E822),'Hoja de Trabajo para listado'!$CD$151:$DC$151,0)),0)</f>
        <v>0</v>
      </c>
      <c r="J822" s="255">
        <f ca="1">+IFERROR(INDEX('Hoja de Trabajo para listado'!$A$155:$Z$1048576,MATCH($A822,'Hoja de Trabajo para listado'!$A$155:$A$1048576,0),MATCH((CUADRO!J$5&amp;$E822),'Hoja de Trabajo para listado'!$A$151:$Z$151,0)),0)+IFERROR(INDEX('Hoja de Trabajo para listado'!$AB$155:$BA$1048576,MATCH($A822,'Hoja de Trabajo para listado'!$AB$155:$AB$1048576,0),MATCH((CUADRO!J$5&amp;$E822),'Hoja de Trabajo para listado'!$AB$151:$BA$151,0)),0)+IFERROR(INDEX('Hoja de Trabajo para listado'!$BC$155:$CB$1048576,MATCH($A822,'Hoja de Trabajo para listado'!$BC$155:$BC$1048576,0),MATCH((CUADRO!J$5&amp;$E822),'Hoja de Trabajo para listado'!$BC$151:$CB$151,0)),0)+IFERROR(INDEX('Hoja de Trabajo para listado'!$DE$153:$DG$274,MATCH($A822,'Hoja de Trabajo para listado'!$DE$153:$DE$1048576,0),MATCH((CUADRO!J$5&amp;$E822),'Hoja de Trabajo para listado'!$DE$151:$DG$151,0)),0)+IFERROR(INDEX('Hoja de Trabajo para listado'!$CD$155:$DC$1048576,MATCH($A822,'Hoja de Trabajo para listado'!$CD$155:$CD$1048576,0),MATCH((CUADRO!J$5&amp;$E822),'Hoja de Trabajo para listado'!$CD$151:$DC$151,0)),0)</f>
        <v>0</v>
      </c>
      <c r="K822" s="255">
        <f ca="1">+IFERROR(INDEX('Hoja de Trabajo para listado'!$A$155:$Z$1048576,MATCH($A822,'Hoja de Trabajo para listado'!$A$155:$A$1048576,0),MATCH((CUADRO!K$5&amp;$E822),'Hoja de Trabajo para listado'!$A$151:$Z$151,0)),0)+IFERROR(INDEX('Hoja de Trabajo para listado'!$AB$155:$BA$1048576,MATCH($A822,'Hoja de Trabajo para listado'!$AB$155:$AB$1048576,0),MATCH((CUADRO!K$5&amp;$E822),'Hoja de Trabajo para listado'!$AB$151:$BA$151,0)),0)+IFERROR(INDEX('Hoja de Trabajo para listado'!$BC$155:$CB$1048576,MATCH($A822,'Hoja de Trabajo para listado'!$BC$155:$BC$1048576,0),MATCH((CUADRO!K$5&amp;$E822),'Hoja de Trabajo para listado'!$BC$151:$CB$151,0)),0)+IFERROR(INDEX('Hoja de Trabajo para listado'!$DE$153:$DG$274,MATCH($A822,'Hoja de Trabajo para listado'!$DE$153:$DE$1048576,0),MATCH((CUADRO!K$5&amp;$E822),'Hoja de Trabajo para listado'!$DE$151:$DG$151,0)),0)+IFERROR(INDEX('Hoja de Trabajo para listado'!$CD$155:$DC$1048576,MATCH($A822,'Hoja de Trabajo para listado'!$CD$155:$CD$1048576,0),MATCH((CUADRO!K$5&amp;$E822),'Hoja de Trabajo para listado'!$CD$151:$DC$151,0)),0)</f>
        <v>0</v>
      </c>
      <c r="L822" s="255">
        <f ca="1">+IFERROR(INDEX('Hoja de Trabajo para listado'!$A$155:$Z$1048576,MATCH($A822,'Hoja de Trabajo para listado'!$A$155:$A$1048576,0),MATCH((CUADRO!L$5&amp;$E822),'Hoja de Trabajo para listado'!$A$151:$Z$151,0)),0)+IFERROR(INDEX('Hoja de Trabajo para listado'!$AB$155:$BA$1048576,MATCH($A822,'Hoja de Trabajo para listado'!$AB$155:$AB$1048576,0),MATCH((CUADRO!L$5&amp;$E822),'Hoja de Trabajo para listado'!$AB$151:$BA$151,0)),0)+IFERROR(INDEX('Hoja de Trabajo para listado'!$BC$155:$CB$1048576,MATCH($A822,'Hoja de Trabajo para listado'!$BC$155:$BC$1048576,0),MATCH((CUADRO!L$5&amp;$E822),'Hoja de Trabajo para listado'!$BC$151:$CB$151,0)),0)+IFERROR(INDEX('Hoja de Trabajo para listado'!$DE$153:$DG$274,MATCH($A822,'Hoja de Trabajo para listado'!$DE$153:$DE$1048576,0),MATCH((CUADRO!L$5&amp;$E822),'Hoja de Trabajo para listado'!$DE$151:$DG$151,0)),0)+IFERROR(INDEX('Hoja de Trabajo para listado'!$CD$155:$DC$1048576,MATCH($A822,'Hoja de Trabajo para listado'!$CD$155:$CD$1048576,0),MATCH((CUADRO!L$5&amp;$E822),'Hoja de Trabajo para listado'!$CD$151:$DC$151,0)),0)</f>
        <v>0</v>
      </c>
      <c r="M822" s="255">
        <f ca="1">+IFERROR(INDEX('Hoja de Trabajo para listado'!$A$155:$Z$1048576,MATCH($A822,'Hoja de Trabajo para listado'!$A$155:$A$1048576,0),MATCH((CUADRO!M$5&amp;$E822),'Hoja de Trabajo para listado'!$A$151:$Z$151,0)),0)+IFERROR(INDEX('Hoja de Trabajo para listado'!$AB$155:$BA$1048576,MATCH($A822,'Hoja de Trabajo para listado'!$AB$155:$AB$1048576,0),MATCH((CUADRO!M$5&amp;$E822),'Hoja de Trabajo para listado'!$AB$151:$BA$151,0)),0)+IFERROR(INDEX('Hoja de Trabajo para listado'!$BC$155:$CB$1048576,MATCH($A822,'Hoja de Trabajo para listado'!$BC$155:$BC$1048576,0),MATCH((CUADRO!M$5&amp;$E822),'Hoja de Trabajo para listado'!$BC$151:$CB$151,0)),0)+IFERROR(INDEX('Hoja de Trabajo para listado'!$DE$153:$DG$274,MATCH($A822,'Hoja de Trabajo para listado'!$DE$153:$DE$1048576,0),MATCH((CUADRO!M$5&amp;$E822),'Hoja de Trabajo para listado'!$DE$151:$DG$151,0)),0)+IFERROR(INDEX('Hoja de Trabajo para listado'!$CD$155:$DC$1048576,MATCH($A822,'Hoja de Trabajo para listado'!$CD$155:$CD$1048576,0),MATCH((CUADRO!M$5&amp;$E822),'Hoja de Trabajo para listado'!$CD$151:$DC$151,0)),0)</f>
        <v>0</v>
      </c>
      <c r="N822" s="255">
        <f ca="1">+IFERROR(INDEX('Hoja de Trabajo para listado'!$A$155:$Z$1048576,MATCH($A822,'Hoja de Trabajo para listado'!$A$155:$A$1048576,0),MATCH((CUADRO!N$5&amp;$E822),'Hoja de Trabajo para listado'!$A$151:$Z$151,0)),0)+IFERROR(INDEX('Hoja de Trabajo para listado'!$AB$155:$BA$1048576,MATCH($A822,'Hoja de Trabajo para listado'!$AB$155:$AB$1048576,0),MATCH((CUADRO!N$5&amp;$E822),'Hoja de Trabajo para listado'!$AB$151:$BA$151,0)),0)+IFERROR(INDEX('Hoja de Trabajo para listado'!$BC$155:$CB$1048576,MATCH($A822,'Hoja de Trabajo para listado'!$BC$155:$BC$1048576,0),MATCH((CUADRO!N$5&amp;$E822),'Hoja de Trabajo para listado'!$BC$151:$CB$151,0)),0)+IFERROR(INDEX('Hoja de Trabajo para listado'!$DE$153:$DG$274,MATCH($A822,'Hoja de Trabajo para listado'!$DE$153:$DE$1048576,0),MATCH((CUADRO!N$5&amp;$E822),'Hoja de Trabajo para listado'!$DE$151:$DG$151,0)),0)+IFERROR(INDEX('Hoja de Trabajo para listado'!$CD$155:$DC$1048576,MATCH($A822,'Hoja de Trabajo para listado'!$CD$155:$CD$1048576,0),MATCH((CUADRO!N$5&amp;$E822),'Hoja de Trabajo para listado'!$CD$151:$DC$151,0)),0)</f>
        <v>0</v>
      </c>
      <c r="O822" s="255">
        <f ca="1">+IFERROR(INDEX('Hoja de Trabajo para listado'!$A$155:$Z$1048576,MATCH($A822,'Hoja de Trabajo para listado'!$A$155:$A$1048576,0),MATCH((CUADRO!O$5&amp;$E822),'Hoja de Trabajo para listado'!$A$151:$Z$151,0)),0)+IFERROR(INDEX('Hoja de Trabajo para listado'!$AB$155:$BA$1048576,MATCH($A822,'Hoja de Trabajo para listado'!$AB$155:$AB$1048576,0),MATCH((CUADRO!O$5&amp;$E822),'Hoja de Trabajo para listado'!$AB$151:$BA$151,0)),0)+IFERROR(INDEX('Hoja de Trabajo para listado'!$BC$155:$CB$1048576,MATCH($A822,'Hoja de Trabajo para listado'!$BC$155:$BC$1048576,0),MATCH((CUADRO!O$5&amp;$E822),'Hoja de Trabajo para listado'!$BC$151:$CB$151,0)),0)+IFERROR(INDEX('Hoja de Trabajo para listado'!$DE$153:$DG$274,MATCH($A822,'Hoja de Trabajo para listado'!$DE$153:$DE$1048576,0),MATCH((CUADRO!O$5&amp;$E822),'Hoja de Trabajo para listado'!$DE$151:$DG$151,0)),0)+IFERROR(INDEX('Hoja de Trabajo para listado'!$CD$155:$DC$1048576,MATCH($A822,'Hoja de Trabajo para listado'!$CD$155:$CD$1048576,0),MATCH((CUADRO!O$5&amp;$E822),'Hoja de Trabajo para listado'!$CD$151:$DC$151,0)),0)</f>
        <v>0</v>
      </c>
      <c r="P822" s="255">
        <f ca="1">+IFERROR(INDEX('Hoja de Trabajo para listado'!$A$155:$Z$1048576,MATCH($A822,'Hoja de Trabajo para listado'!$A$155:$A$1048576,0),MATCH((CUADRO!P$5&amp;$E822),'Hoja de Trabajo para listado'!$A$151:$Z$151,0)),0)+IFERROR(INDEX('Hoja de Trabajo para listado'!$AB$155:$BA$1048576,MATCH($A822,'Hoja de Trabajo para listado'!$AB$155:$AB$1048576,0),MATCH((CUADRO!P$5&amp;$E822),'Hoja de Trabajo para listado'!$AB$151:$BA$151,0)),0)+IFERROR(INDEX('Hoja de Trabajo para listado'!$BC$155:$CB$1048576,MATCH($A822,'Hoja de Trabajo para listado'!$BC$155:$BC$1048576,0),MATCH((CUADRO!P$5&amp;$E822),'Hoja de Trabajo para listado'!$BC$151:$CB$151,0)),0)+IFERROR(INDEX('Hoja de Trabajo para listado'!$DE$153:$DG$274,MATCH($A822,'Hoja de Trabajo para listado'!$DE$153:$DE$1048576,0),MATCH((CUADRO!P$5&amp;$E822),'Hoja de Trabajo para listado'!$DE$151:$DG$151,0)),0)+IFERROR(INDEX('Hoja de Trabajo para listado'!$CD$155:$DC$1048576,MATCH($A822,'Hoja de Trabajo para listado'!$CD$155:$CD$1048576,0),MATCH((CUADRO!P$5&amp;$E822),'Hoja de Trabajo para listado'!$CD$151:$DC$151,0)),0)</f>
        <v>0</v>
      </c>
      <c r="Q822" s="255">
        <f ca="1">+IFERROR(INDEX('Hoja de Trabajo para listado'!$A$155:$Z$1048576,MATCH($A822,'Hoja de Trabajo para listado'!$A$155:$A$1048576,0),MATCH((CUADRO!Q$5&amp;$E822),'Hoja de Trabajo para listado'!$A$151:$Z$151,0)),0)+IFERROR(INDEX('Hoja de Trabajo para listado'!$AB$155:$BA$1048576,MATCH($A822,'Hoja de Trabajo para listado'!$AB$155:$AB$1048576,0),MATCH((CUADRO!Q$5&amp;$E822),'Hoja de Trabajo para listado'!$AB$151:$BA$151,0)),0)+IFERROR(INDEX('Hoja de Trabajo para listado'!$BC$155:$CB$1048576,MATCH($A822,'Hoja de Trabajo para listado'!$BC$155:$BC$1048576,0),MATCH((CUADRO!Q$5&amp;$E822),'Hoja de Trabajo para listado'!$BC$151:$CB$151,0)),0)+IFERROR(INDEX('Hoja de Trabajo para listado'!$DE$153:$DG$274,MATCH($A822,'Hoja de Trabajo para listado'!$DE$153:$DE$1048576,0),MATCH((CUADRO!Q$5&amp;$E822),'Hoja de Trabajo para listado'!$DE$151:$DG$151,0)),0)+IFERROR(INDEX('Hoja de Trabajo para listado'!$CD$155:$DC$1048576,MATCH($A822,'Hoja de Trabajo para listado'!$CD$155:$CD$1048576,0),MATCH((CUADRO!Q$5&amp;$E822),'Hoja de Trabajo para listado'!$CD$151:$DC$151,0)),0)</f>
        <v>0</v>
      </c>
      <c r="R822" s="255">
        <f t="shared" ca="1" si="26"/>
        <v>0</v>
      </c>
      <c r="S822" s="262"/>
      <c r="T822" s="255">
        <f ca="1">+T823</f>
        <v>0</v>
      </c>
      <c r="U822" s="254">
        <f t="shared" si="27"/>
        <v>1</v>
      </c>
      <c r="V822" s="362" t="str">
        <f>+VLOOKUP(A822,bd_lista!$A$3:$E$590,5,FALSE)</f>
        <v>Gobiernos Autonomos Municipales</v>
      </c>
      <c r="W822" s="361" t="str">
        <f>+V822</f>
        <v>Gobiernos Autonomos Municipales</v>
      </c>
      <c r="X822" s="254">
        <f>+VLOOKUP(A822,[2]Sheet1!$A$13:$D$744,4,FALSE)</f>
        <v>0</v>
      </c>
      <c r="Y822" s="254" t="e">
        <f>+VLOOKUP(X822,bd_lista!$A$3:$C$590,3,FALSE)</f>
        <v>#N/A</v>
      </c>
      <c r="Z822" s="316">
        <f>+X822</f>
        <v>0</v>
      </c>
      <c r="AA822" s="317" t="e">
        <f>+Y822</f>
        <v>#N/A</v>
      </c>
    </row>
    <row r="823" spans="1:27" customFormat="1" ht="15" hidden="1" customHeight="1">
      <c r="A823" s="32">
        <v>1524</v>
      </c>
      <c r="B823" s="307"/>
      <c r="C823" s="259" t="str">
        <f>+VLOOKUP(A823,bd_lista!$A$3:$C$590,3,FALSE)</f>
        <v>Gobierno Autónomo Municipal de Mojinete</v>
      </c>
      <c r="D823" s="362"/>
      <c r="E823" s="256" t="s">
        <v>1314</v>
      </c>
      <c r="F823" s="255">
        <f ca="1">+IFERROR(INDEX('Hoja de Trabajo para listado'!$A$155:$Z$1048576,MATCH($A823,'Hoja de Trabajo para listado'!$A$155:$A$1048576,0),MATCH((CUADRO!F$5&amp;$E823),'Hoja de Trabajo para listado'!$A$151:$Z$151,0)),0)+IFERROR(INDEX('Hoja de Trabajo para listado'!$AB$155:$BA$1048576,MATCH($A823,'Hoja de Trabajo para listado'!$AB$155:$AB$1048576,0),MATCH((CUADRO!F$5&amp;$E823),'Hoja de Trabajo para listado'!$AB$151:$BA$151,0)),0)+IFERROR(INDEX('Hoja de Trabajo para listado'!$BC$155:$CB$1048576,MATCH($A823,'Hoja de Trabajo para listado'!$BC$155:$BC$1048576,0),MATCH((CUADRO!F$5&amp;$E823),'Hoja de Trabajo para listado'!$BC$151:$CB$151,0)),0)+IFERROR(INDEX('Hoja de Trabajo para listado'!$DE$153:$DG$274,MATCH($A823,'Hoja de Trabajo para listado'!$DE$153:$DE$1048576,0),MATCH((CUADRO!F$5&amp;$E823),'Hoja de Trabajo para listado'!$DE$151:$DG$151,0)),0)+IFERROR(INDEX('Hoja de Trabajo para listado'!$CD$155:$DC$1048576,MATCH($A823,'Hoja de Trabajo para listado'!$CD$155:$CD$1048576,0),MATCH((CUADRO!F$5&amp;$E823),'Hoja de Trabajo para listado'!$CD$151:$DC$151,0)),0)</f>
        <v>0</v>
      </c>
      <c r="G823" s="255">
        <f ca="1">+IFERROR(INDEX('Hoja de Trabajo para listado'!$A$155:$Z$1048576,MATCH($A823,'Hoja de Trabajo para listado'!$A$155:$A$1048576,0),MATCH((CUADRO!G$5&amp;$E823),'Hoja de Trabajo para listado'!$A$151:$Z$151,0)),0)+IFERROR(INDEX('Hoja de Trabajo para listado'!$AB$155:$BA$1048576,MATCH($A823,'Hoja de Trabajo para listado'!$AB$155:$AB$1048576,0),MATCH((CUADRO!G$5&amp;$E823),'Hoja de Trabajo para listado'!$AB$151:$BA$151,0)),0)+IFERROR(INDEX('Hoja de Trabajo para listado'!$BC$155:$CB$1048576,MATCH($A823,'Hoja de Trabajo para listado'!$BC$155:$BC$1048576,0),MATCH((CUADRO!G$5&amp;$E823),'Hoja de Trabajo para listado'!$BC$151:$CB$151,0)),0)+IFERROR(INDEX('Hoja de Trabajo para listado'!$DE$153:$DG$274,MATCH($A823,'Hoja de Trabajo para listado'!$DE$153:$DE$1048576,0),MATCH((CUADRO!G$5&amp;$E823),'Hoja de Trabajo para listado'!$DE$151:$DG$151,0)),0)+IFERROR(INDEX('Hoja de Trabajo para listado'!$CD$155:$DC$1048576,MATCH($A823,'Hoja de Trabajo para listado'!$CD$155:$CD$1048576,0),MATCH((CUADRO!G$5&amp;$E823),'Hoja de Trabajo para listado'!$CD$151:$DC$151,0)),0)</f>
        <v>0</v>
      </c>
      <c r="H823" s="255">
        <f ca="1">+IFERROR(INDEX('Hoja de Trabajo para listado'!$A$155:$Z$1048576,MATCH($A823,'Hoja de Trabajo para listado'!$A$155:$A$1048576,0),MATCH((CUADRO!H$5&amp;$E823),'Hoja de Trabajo para listado'!$A$151:$Z$151,0)),0)+IFERROR(INDEX('Hoja de Trabajo para listado'!$AB$155:$BA$1048576,MATCH($A823,'Hoja de Trabajo para listado'!$AB$155:$AB$1048576,0),MATCH((CUADRO!H$5&amp;$E823),'Hoja de Trabajo para listado'!$AB$151:$BA$151,0)),0)+IFERROR(INDEX('Hoja de Trabajo para listado'!$BC$155:$CB$1048576,MATCH($A823,'Hoja de Trabajo para listado'!$BC$155:$BC$1048576,0),MATCH((CUADRO!H$5&amp;$E823),'Hoja de Trabajo para listado'!$BC$151:$CB$151,0)),0)+IFERROR(INDEX('Hoja de Trabajo para listado'!$DE$153:$DG$274,MATCH($A823,'Hoja de Trabajo para listado'!$DE$153:$DE$1048576,0),MATCH((CUADRO!H$5&amp;$E823),'Hoja de Trabajo para listado'!$DE$151:$DG$151,0)),0)+IFERROR(INDEX('Hoja de Trabajo para listado'!$CD$155:$DC$1048576,MATCH($A823,'Hoja de Trabajo para listado'!$CD$155:$CD$1048576,0),MATCH((CUADRO!H$5&amp;$E823),'Hoja de Trabajo para listado'!$CD$151:$DC$151,0)),0)</f>
        <v>0</v>
      </c>
      <c r="I823" s="255">
        <f ca="1">+IFERROR(INDEX('Hoja de Trabajo para listado'!$A$155:$Z$1048576,MATCH($A823,'Hoja de Trabajo para listado'!$A$155:$A$1048576,0),MATCH((CUADRO!I$5&amp;$E823),'Hoja de Trabajo para listado'!$A$151:$Z$151,0)),0)+IFERROR(INDEX('Hoja de Trabajo para listado'!$AB$155:$BA$1048576,MATCH($A823,'Hoja de Trabajo para listado'!$AB$155:$AB$1048576,0),MATCH((CUADRO!I$5&amp;$E823),'Hoja de Trabajo para listado'!$AB$151:$BA$151,0)),0)+IFERROR(INDEX('Hoja de Trabajo para listado'!$BC$155:$CB$1048576,MATCH($A823,'Hoja de Trabajo para listado'!$BC$155:$BC$1048576,0),MATCH((CUADRO!I$5&amp;$E823),'Hoja de Trabajo para listado'!$BC$151:$CB$151,0)),0)+IFERROR(INDEX('Hoja de Trabajo para listado'!$DE$153:$DG$274,MATCH($A823,'Hoja de Trabajo para listado'!$DE$153:$DE$1048576,0),MATCH((CUADRO!I$5&amp;$E823),'Hoja de Trabajo para listado'!$DE$151:$DG$151,0)),0)+IFERROR(INDEX('Hoja de Trabajo para listado'!$CD$155:$DC$1048576,MATCH($A823,'Hoja de Trabajo para listado'!$CD$155:$CD$1048576,0),MATCH((CUADRO!I$5&amp;$E823),'Hoja de Trabajo para listado'!$CD$151:$DC$151,0)),0)</f>
        <v>0</v>
      </c>
      <c r="J823" s="255">
        <f ca="1">+IFERROR(INDEX('Hoja de Trabajo para listado'!$A$155:$Z$1048576,MATCH($A823,'Hoja de Trabajo para listado'!$A$155:$A$1048576,0),MATCH((CUADRO!J$5&amp;$E823),'Hoja de Trabajo para listado'!$A$151:$Z$151,0)),0)+IFERROR(INDEX('Hoja de Trabajo para listado'!$AB$155:$BA$1048576,MATCH($A823,'Hoja de Trabajo para listado'!$AB$155:$AB$1048576,0),MATCH((CUADRO!J$5&amp;$E823),'Hoja de Trabajo para listado'!$AB$151:$BA$151,0)),0)+IFERROR(INDEX('Hoja de Trabajo para listado'!$BC$155:$CB$1048576,MATCH($A823,'Hoja de Trabajo para listado'!$BC$155:$BC$1048576,0),MATCH((CUADRO!J$5&amp;$E823),'Hoja de Trabajo para listado'!$BC$151:$CB$151,0)),0)+IFERROR(INDEX('Hoja de Trabajo para listado'!$DE$153:$DG$274,MATCH($A823,'Hoja de Trabajo para listado'!$DE$153:$DE$1048576,0),MATCH((CUADRO!J$5&amp;$E823),'Hoja de Trabajo para listado'!$DE$151:$DG$151,0)),0)+IFERROR(INDEX('Hoja de Trabajo para listado'!$CD$155:$DC$1048576,MATCH($A823,'Hoja de Trabajo para listado'!$CD$155:$CD$1048576,0),MATCH((CUADRO!J$5&amp;$E823),'Hoja de Trabajo para listado'!$CD$151:$DC$151,0)),0)</f>
        <v>0</v>
      </c>
      <c r="K823" s="255">
        <f ca="1">+IFERROR(INDEX('Hoja de Trabajo para listado'!$A$155:$Z$1048576,MATCH($A823,'Hoja de Trabajo para listado'!$A$155:$A$1048576,0),MATCH((CUADRO!K$5&amp;$E823),'Hoja de Trabajo para listado'!$A$151:$Z$151,0)),0)+IFERROR(INDEX('Hoja de Trabajo para listado'!$AB$155:$BA$1048576,MATCH($A823,'Hoja de Trabajo para listado'!$AB$155:$AB$1048576,0),MATCH((CUADRO!K$5&amp;$E823),'Hoja de Trabajo para listado'!$AB$151:$BA$151,0)),0)+IFERROR(INDEX('Hoja de Trabajo para listado'!$BC$155:$CB$1048576,MATCH($A823,'Hoja de Trabajo para listado'!$BC$155:$BC$1048576,0),MATCH((CUADRO!K$5&amp;$E823),'Hoja de Trabajo para listado'!$BC$151:$CB$151,0)),0)+IFERROR(INDEX('Hoja de Trabajo para listado'!$DE$153:$DG$274,MATCH($A823,'Hoja de Trabajo para listado'!$DE$153:$DE$1048576,0),MATCH((CUADRO!K$5&amp;$E823),'Hoja de Trabajo para listado'!$DE$151:$DG$151,0)),0)+IFERROR(INDEX('Hoja de Trabajo para listado'!$CD$155:$DC$1048576,MATCH($A823,'Hoja de Trabajo para listado'!$CD$155:$CD$1048576,0),MATCH((CUADRO!K$5&amp;$E823),'Hoja de Trabajo para listado'!$CD$151:$DC$151,0)),0)</f>
        <v>0</v>
      </c>
      <c r="L823" s="255">
        <f ca="1">+IFERROR(INDEX('Hoja de Trabajo para listado'!$A$155:$Z$1048576,MATCH($A823,'Hoja de Trabajo para listado'!$A$155:$A$1048576,0),MATCH((CUADRO!L$5&amp;$E823),'Hoja de Trabajo para listado'!$A$151:$Z$151,0)),0)+IFERROR(INDEX('Hoja de Trabajo para listado'!$AB$155:$BA$1048576,MATCH($A823,'Hoja de Trabajo para listado'!$AB$155:$AB$1048576,0),MATCH((CUADRO!L$5&amp;$E823),'Hoja de Trabajo para listado'!$AB$151:$BA$151,0)),0)+IFERROR(INDEX('Hoja de Trabajo para listado'!$BC$155:$CB$1048576,MATCH($A823,'Hoja de Trabajo para listado'!$BC$155:$BC$1048576,0),MATCH((CUADRO!L$5&amp;$E823),'Hoja de Trabajo para listado'!$BC$151:$CB$151,0)),0)+IFERROR(INDEX('Hoja de Trabajo para listado'!$DE$153:$DG$274,MATCH($A823,'Hoja de Trabajo para listado'!$DE$153:$DE$1048576,0),MATCH((CUADRO!L$5&amp;$E823),'Hoja de Trabajo para listado'!$DE$151:$DG$151,0)),0)+IFERROR(INDEX('Hoja de Trabajo para listado'!$CD$155:$DC$1048576,MATCH($A823,'Hoja de Trabajo para listado'!$CD$155:$CD$1048576,0),MATCH((CUADRO!L$5&amp;$E823),'Hoja de Trabajo para listado'!$CD$151:$DC$151,0)),0)</f>
        <v>0</v>
      </c>
      <c r="M823" s="255">
        <f ca="1">+IFERROR(INDEX('Hoja de Trabajo para listado'!$A$155:$Z$1048576,MATCH($A823,'Hoja de Trabajo para listado'!$A$155:$A$1048576,0),MATCH((CUADRO!M$5&amp;$E823),'Hoja de Trabajo para listado'!$A$151:$Z$151,0)),0)+IFERROR(INDEX('Hoja de Trabajo para listado'!$AB$155:$BA$1048576,MATCH($A823,'Hoja de Trabajo para listado'!$AB$155:$AB$1048576,0),MATCH((CUADRO!M$5&amp;$E823),'Hoja de Trabajo para listado'!$AB$151:$BA$151,0)),0)+IFERROR(INDEX('Hoja de Trabajo para listado'!$BC$155:$CB$1048576,MATCH($A823,'Hoja de Trabajo para listado'!$BC$155:$BC$1048576,0),MATCH((CUADRO!M$5&amp;$E823),'Hoja de Trabajo para listado'!$BC$151:$CB$151,0)),0)+IFERROR(INDEX('Hoja de Trabajo para listado'!$DE$153:$DG$274,MATCH($A823,'Hoja de Trabajo para listado'!$DE$153:$DE$1048576,0),MATCH((CUADRO!M$5&amp;$E823),'Hoja de Trabajo para listado'!$DE$151:$DG$151,0)),0)+IFERROR(INDEX('Hoja de Trabajo para listado'!$CD$155:$DC$1048576,MATCH($A823,'Hoja de Trabajo para listado'!$CD$155:$CD$1048576,0),MATCH((CUADRO!M$5&amp;$E823),'Hoja de Trabajo para listado'!$CD$151:$DC$151,0)),0)</f>
        <v>0</v>
      </c>
      <c r="N823" s="255">
        <f ca="1">+IFERROR(INDEX('Hoja de Trabajo para listado'!$A$155:$Z$1048576,MATCH($A823,'Hoja de Trabajo para listado'!$A$155:$A$1048576,0),MATCH((CUADRO!N$5&amp;$E823),'Hoja de Trabajo para listado'!$A$151:$Z$151,0)),0)+IFERROR(INDEX('Hoja de Trabajo para listado'!$AB$155:$BA$1048576,MATCH($A823,'Hoja de Trabajo para listado'!$AB$155:$AB$1048576,0),MATCH((CUADRO!N$5&amp;$E823),'Hoja de Trabajo para listado'!$AB$151:$BA$151,0)),0)+IFERROR(INDEX('Hoja de Trabajo para listado'!$BC$155:$CB$1048576,MATCH($A823,'Hoja de Trabajo para listado'!$BC$155:$BC$1048576,0),MATCH((CUADRO!N$5&amp;$E823),'Hoja de Trabajo para listado'!$BC$151:$CB$151,0)),0)+IFERROR(INDEX('Hoja de Trabajo para listado'!$DE$153:$DG$274,MATCH($A823,'Hoja de Trabajo para listado'!$DE$153:$DE$1048576,0),MATCH((CUADRO!N$5&amp;$E823),'Hoja de Trabajo para listado'!$DE$151:$DG$151,0)),0)+IFERROR(INDEX('Hoja de Trabajo para listado'!$CD$155:$DC$1048576,MATCH($A823,'Hoja de Trabajo para listado'!$CD$155:$CD$1048576,0),MATCH((CUADRO!N$5&amp;$E823),'Hoja de Trabajo para listado'!$CD$151:$DC$151,0)),0)</f>
        <v>0</v>
      </c>
      <c r="O823" s="255">
        <f ca="1">+IFERROR(INDEX('Hoja de Trabajo para listado'!$A$155:$Z$1048576,MATCH($A823,'Hoja de Trabajo para listado'!$A$155:$A$1048576,0),MATCH((CUADRO!O$5&amp;$E823),'Hoja de Trabajo para listado'!$A$151:$Z$151,0)),0)+IFERROR(INDEX('Hoja de Trabajo para listado'!$AB$155:$BA$1048576,MATCH($A823,'Hoja de Trabajo para listado'!$AB$155:$AB$1048576,0),MATCH((CUADRO!O$5&amp;$E823),'Hoja de Trabajo para listado'!$AB$151:$BA$151,0)),0)+IFERROR(INDEX('Hoja de Trabajo para listado'!$BC$155:$CB$1048576,MATCH($A823,'Hoja de Trabajo para listado'!$BC$155:$BC$1048576,0),MATCH((CUADRO!O$5&amp;$E823),'Hoja de Trabajo para listado'!$BC$151:$CB$151,0)),0)+IFERROR(INDEX('Hoja de Trabajo para listado'!$DE$153:$DG$274,MATCH($A823,'Hoja de Trabajo para listado'!$DE$153:$DE$1048576,0),MATCH((CUADRO!O$5&amp;$E823),'Hoja de Trabajo para listado'!$DE$151:$DG$151,0)),0)+IFERROR(INDEX('Hoja de Trabajo para listado'!$CD$155:$DC$1048576,MATCH($A823,'Hoja de Trabajo para listado'!$CD$155:$CD$1048576,0),MATCH((CUADRO!O$5&amp;$E823),'Hoja de Trabajo para listado'!$CD$151:$DC$151,0)),0)</f>
        <v>0</v>
      </c>
      <c r="P823" s="255">
        <f ca="1">+IFERROR(INDEX('Hoja de Trabajo para listado'!$A$155:$Z$1048576,MATCH($A823,'Hoja de Trabajo para listado'!$A$155:$A$1048576,0),MATCH((CUADRO!P$5&amp;$E823),'Hoja de Trabajo para listado'!$A$151:$Z$151,0)),0)+IFERROR(INDEX('Hoja de Trabajo para listado'!$AB$155:$BA$1048576,MATCH($A823,'Hoja de Trabajo para listado'!$AB$155:$AB$1048576,0),MATCH((CUADRO!P$5&amp;$E823),'Hoja de Trabajo para listado'!$AB$151:$BA$151,0)),0)+IFERROR(INDEX('Hoja de Trabajo para listado'!$BC$155:$CB$1048576,MATCH($A823,'Hoja de Trabajo para listado'!$BC$155:$BC$1048576,0),MATCH((CUADRO!P$5&amp;$E823),'Hoja de Trabajo para listado'!$BC$151:$CB$151,0)),0)+IFERROR(INDEX('Hoja de Trabajo para listado'!$DE$153:$DG$274,MATCH($A823,'Hoja de Trabajo para listado'!$DE$153:$DE$1048576,0),MATCH((CUADRO!P$5&amp;$E823),'Hoja de Trabajo para listado'!$DE$151:$DG$151,0)),0)+IFERROR(INDEX('Hoja de Trabajo para listado'!$CD$155:$DC$1048576,MATCH($A823,'Hoja de Trabajo para listado'!$CD$155:$CD$1048576,0),MATCH((CUADRO!P$5&amp;$E823),'Hoja de Trabajo para listado'!$CD$151:$DC$151,0)),0)</f>
        <v>0</v>
      </c>
      <c r="Q823" s="255">
        <f ca="1">+IFERROR(INDEX('Hoja de Trabajo para listado'!$A$155:$Z$1048576,MATCH($A823,'Hoja de Trabajo para listado'!$A$155:$A$1048576,0),MATCH((CUADRO!Q$5&amp;$E823),'Hoja de Trabajo para listado'!$A$151:$Z$151,0)),0)+IFERROR(INDEX('Hoja de Trabajo para listado'!$AB$155:$BA$1048576,MATCH($A823,'Hoja de Trabajo para listado'!$AB$155:$AB$1048576,0),MATCH((CUADRO!Q$5&amp;$E823),'Hoja de Trabajo para listado'!$AB$151:$BA$151,0)),0)+IFERROR(INDEX('Hoja de Trabajo para listado'!$BC$155:$CB$1048576,MATCH($A823,'Hoja de Trabajo para listado'!$BC$155:$BC$1048576,0),MATCH((CUADRO!Q$5&amp;$E823),'Hoja de Trabajo para listado'!$BC$151:$CB$151,0)),0)+IFERROR(INDEX('Hoja de Trabajo para listado'!$DE$153:$DG$274,MATCH($A823,'Hoja de Trabajo para listado'!$DE$153:$DE$1048576,0),MATCH((CUADRO!Q$5&amp;$E823),'Hoja de Trabajo para listado'!$DE$151:$DG$151,0)),0)+IFERROR(INDEX('Hoja de Trabajo para listado'!$CD$155:$DC$1048576,MATCH($A823,'Hoja de Trabajo para listado'!$CD$155:$CD$1048576,0),MATCH((CUADRO!Q$5&amp;$E823),'Hoja de Trabajo para listado'!$CD$151:$DC$151,0)),0)</f>
        <v>0</v>
      </c>
      <c r="R823" s="255">
        <f t="shared" ca="1" si="26"/>
        <v>0</v>
      </c>
      <c r="S823" s="262">
        <f ca="1">+R822+R823</f>
        <v>0</v>
      </c>
      <c r="T823" s="255">
        <f ca="1">+S823</f>
        <v>0</v>
      </c>
      <c r="U823" s="254">
        <f t="shared" si="27"/>
        <v>2</v>
      </c>
      <c r="V823" s="362" t="str">
        <f>+VLOOKUP(A823,bd_lista!$A$3:$E$590,5,FALSE)</f>
        <v>Gobiernos Autonomos Municipales</v>
      </c>
      <c r="W823" s="362"/>
      <c r="X823" s="254">
        <f>+VLOOKUP(A823,[2]Sheet1!$A$13:$D$744,4,FALSE)</f>
        <v>0</v>
      </c>
      <c r="Y823" s="254" t="e">
        <f>+VLOOKUP(X823,bd_lista!$A$3:$C$590,3,FALSE)</f>
        <v>#N/A</v>
      </c>
      <c r="Z823" s="314"/>
      <c r="AA823" s="315"/>
    </row>
    <row r="824" spans="1:27" customFormat="1" ht="15" hidden="1" customHeight="1">
      <c r="A824" s="32">
        <v>1525</v>
      </c>
      <c r="B824" s="306">
        <f>+A824</f>
        <v>1525</v>
      </c>
      <c r="C824" s="259" t="str">
        <f>+VLOOKUP(A824,bd_lista!$A$3:$C$590,3,FALSE)</f>
        <v>Gobierno Autónomo Municipal de San Antonio de Esmoruco</v>
      </c>
      <c r="D824" s="361" t="str">
        <f>+C824</f>
        <v>Gobierno Autónomo Municipal de San Antonio de Esmoruco</v>
      </c>
      <c r="E824" s="254" t="s">
        <v>1313</v>
      </c>
      <c r="F824" s="255">
        <f ca="1">+IFERROR(INDEX('Hoja de Trabajo para listado'!$A$155:$Z$1048576,MATCH($A824,'Hoja de Trabajo para listado'!$A$155:$A$1048576,0),MATCH((CUADRO!F$5&amp;$E824),'Hoja de Trabajo para listado'!$A$151:$Z$151,0)),0)+IFERROR(INDEX('Hoja de Trabajo para listado'!$AB$155:$BA$1048576,MATCH($A824,'Hoja de Trabajo para listado'!$AB$155:$AB$1048576,0),MATCH((CUADRO!F$5&amp;$E824),'Hoja de Trabajo para listado'!$AB$151:$BA$151,0)),0)+IFERROR(INDEX('Hoja de Trabajo para listado'!$BC$155:$CB$1048576,MATCH($A824,'Hoja de Trabajo para listado'!$BC$155:$BC$1048576,0),MATCH((CUADRO!F$5&amp;$E824),'Hoja de Trabajo para listado'!$BC$151:$CB$151,0)),0)+IFERROR(INDEX('Hoja de Trabajo para listado'!$DE$153:$DG$274,MATCH($A824,'Hoja de Trabajo para listado'!$DE$153:$DE$1048576,0),MATCH((CUADRO!F$5&amp;$E824),'Hoja de Trabajo para listado'!$DE$151:$DG$151,0)),0)+IFERROR(INDEX('Hoja de Trabajo para listado'!$CD$155:$DC$1048576,MATCH($A824,'Hoja de Trabajo para listado'!$CD$155:$CD$1048576,0),MATCH((CUADRO!F$5&amp;$E824),'Hoja de Trabajo para listado'!$CD$151:$DC$151,0)),0)</f>
        <v>0</v>
      </c>
      <c r="G824" s="255">
        <f ca="1">+IFERROR(INDEX('Hoja de Trabajo para listado'!$A$155:$Z$1048576,MATCH($A824,'Hoja de Trabajo para listado'!$A$155:$A$1048576,0),MATCH((CUADRO!G$5&amp;$E824),'Hoja de Trabajo para listado'!$A$151:$Z$151,0)),0)+IFERROR(INDEX('Hoja de Trabajo para listado'!$AB$155:$BA$1048576,MATCH($A824,'Hoja de Trabajo para listado'!$AB$155:$AB$1048576,0),MATCH((CUADRO!G$5&amp;$E824),'Hoja de Trabajo para listado'!$AB$151:$BA$151,0)),0)+IFERROR(INDEX('Hoja de Trabajo para listado'!$BC$155:$CB$1048576,MATCH($A824,'Hoja de Trabajo para listado'!$BC$155:$BC$1048576,0),MATCH((CUADRO!G$5&amp;$E824),'Hoja de Trabajo para listado'!$BC$151:$CB$151,0)),0)+IFERROR(INDEX('Hoja de Trabajo para listado'!$DE$153:$DG$274,MATCH($A824,'Hoja de Trabajo para listado'!$DE$153:$DE$1048576,0),MATCH((CUADRO!G$5&amp;$E824),'Hoja de Trabajo para listado'!$DE$151:$DG$151,0)),0)+IFERROR(INDEX('Hoja de Trabajo para listado'!$CD$155:$DC$1048576,MATCH($A824,'Hoja de Trabajo para listado'!$CD$155:$CD$1048576,0),MATCH((CUADRO!G$5&amp;$E824),'Hoja de Trabajo para listado'!$CD$151:$DC$151,0)),0)</f>
        <v>0</v>
      </c>
      <c r="H824" s="255">
        <f ca="1">+IFERROR(INDEX('Hoja de Trabajo para listado'!$A$155:$Z$1048576,MATCH($A824,'Hoja de Trabajo para listado'!$A$155:$A$1048576,0),MATCH((CUADRO!H$5&amp;$E824),'Hoja de Trabajo para listado'!$A$151:$Z$151,0)),0)+IFERROR(INDEX('Hoja de Trabajo para listado'!$AB$155:$BA$1048576,MATCH($A824,'Hoja de Trabajo para listado'!$AB$155:$AB$1048576,0),MATCH((CUADRO!H$5&amp;$E824),'Hoja de Trabajo para listado'!$AB$151:$BA$151,0)),0)+IFERROR(INDEX('Hoja de Trabajo para listado'!$BC$155:$CB$1048576,MATCH($A824,'Hoja de Trabajo para listado'!$BC$155:$BC$1048576,0),MATCH((CUADRO!H$5&amp;$E824),'Hoja de Trabajo para listado'!$BC$151:$CB$151,0)),0)+IFERROR(INDEX('Hoja de Trabajo para listado'!$DE$153:$DG$274,MATCH($A824,'Hoja de Trabajo para listado'!$DE$153:$DE$1048576,0),MATCH((CUADRO!H$5&amp;$E824),'Hoja de Trabajo para listado'!$DE$151:$DG$151,0)),0)+IFERROR(INDEX('Hoja de Trabajo para listado'!$CD$155:$DC$1048576,MATCH($A824,'Hoja de Trabajo para listado'!$CD$155:$CD$1048576,0),MATCH((CUADRO!H$5&amp;$E824),'Hoja de Trabajo para listado'!$CD$151:$DC$151,0)),0)</f>
        <v>0</v>
      </c>
      <c r="I824" s="255">
        <f ca="1">+IFERROR(INDEX('Hoja de Trabajo para listado'!$A$155:$Z$1048576,MATCH($A824,'Hoja de Trabajo para listado'!$A$155:$A$1048576,0),MATCH((CUADRO!I$5&amp;$E824),'Hoja de Trabajo para listado'!$A$151:$Z$151,0)),0)+IFERROR(INDEX('Hoja de Trabajo para listado'!$AB$155:$BA$1048576,MATCH($A824,'Hoja de Trabajo para listado'!$AB$155:$AB$1048576,0),MATCH((CUADRO!I$5&amp;$E824),'Hoja de Trabajo para listado'!$AB$151:$BA$151,0)),0)+IFERROR(INDEX('Hoja de Trabajo para listado'!$BC$155:$CB$1048576,MATCH($A824,'Hoja de Trabajo para listado'!$BC$155:$BC$1048576,0),MATCH((CUADRO!I$5&amp;$E824),'Hoja de Trabajo para listado'!$BC$151:$CB$151,0)),0)+IFERROR(INDEX('Hoja de Trabajo para listado'!$DE$153:$DG$274,MATCH($A824,'Hoja de Trabajo para listado'!$DE$153:$DE$1048576,0),MATCH((CUADRO!I$5&amp;$E824),'Hoja de Trabajo para listado'!$DE$151:$DG$151,0)),0)+IFERROR(INDEX('Hoja de Trabajo para listado'!$CD$155:$DC$1048576,MATCH($A824,'Hoja de Trabajo para listado'!$CD$155:$CD$1048576,0),MATCH((CUADRO!I$5&amp;$E824),'Hoja de Trabajo para listado'!$CD$151:$DC$151,0)),0)</f>
        <v>0</v>
      </c>
      <c r="J824" s="255">
        <f ca="1">+IFERROR(INDEX('Hoja de Trabajo para listado'!$A$155:$Z$1048576,MATCH($A824,'Hoja de Trabajo para listado'!$A$155:$A$1048576,0),MATCH((CUADRO!J$5&amp;$E824),'Hoja de Trabajo para listado'!$A$151:$Z$151,0)),0)+IFERROR(INDEX('Hoja de Trabajo para listado'!$AB$155:$BA$1048576,MATCH($A824,'Hoja de Trabajo para listado'!$AB$155:$AB$1048576,0),MATCH((CUADRO!J$5&amp;$E824),'Hoja de Trabajo para listado'!$AB$151:$BA$151,0)),0)+IFERROR(INDEX('Hoja de Trabajo para listado'!$BC$155:$CB$1048576,MATCH($A824,'Hoja de Trabajo para listado'!$BC$155:$BC$1048576,0),MATCH((CUADRO!J$5&amp;$E824),'Hoja de Trabajo para listado'!$BC$151:$CB$151,0)),0)+IFERROR(INDEX('Hoja de Trabajo para listado'!$DE$153:$DG$274,MATCH($A824,'Hoja de Trabajo para listado'!$DE$153:$DE$1048576,0),MATCH((CUADRO!J$5&amp;$E824),'Hoja de Trabajo para listado'!$DE$151:$DG$151,0)),0)+IFERROR(INDEX('Hoja de Trabajo para listado'!$CD$155:$DC$1048576,MATCH($A824,'Hoja de Trabajo para listado'!$CD$155:$CD$1048576,0),MATCH((CUADRO!J$5&amp;$E824),'Hoja de Trabajo para listado'!$CD$151:$DC$151,0)),0)</f>
        <v>0</v>
      </c>
      <c r="K824" s="255">
        <f ca="1">+IFERROR(INDEX('Hoja de Trabajo para listado'!$A$155:$Z$1048576,MATCH($A824,'Hoja de Trabajo para listado'!$A$155:$A$1048576,0),MATCH((CUADRO!K$5&amp;$E824),'Hoja de Trabajo para listado'!$A$151:$Z$151,0)),0)+IFERROR(INDEX('Hoja de Trabajo para listado'!$AB$155:$BA$1048576,MATCH($A824,'Hoja de Trabajo para listado'!$AB$155:$AB$1048576,0),MATCH((CUADRO!K$5&amp;$E824),'Hoja de Trabajo para listado'!$AB$151:$BA$151,0)),0)+IFERROR(INDEX('Hoja de Trabajo para listado'!$BC$155:$CB$1048576,MATCH($A824,'Hoja de Trabajo para listado'!$BC$155:$BC$1048576,0),MATCH((CUADRO!K$5&amp;$E824),'Hoja de Trabajo para listado'!$BC$151:$CB$151,0)),0)+IFERROR(INDEX('Hoja de Trabajo para listado'!$DE$153:$DG$274,MATCH($A824,'Hoja de Trabajo para listado'!$DE$153:$DE$1048576,0),MATCH((CUADRO!K$5&amp;$E824),'Hoja de Trabajo para listado'!$DE$151:$DG$151,0)),0)+IFERROR(INDEX('Hoja de Trabajo para listado'!$CD$155:$DC$1048576,MATCH($A824,'Hoja de Trabajo para listado'!$CD$155:$CD$1048576,0),MATCH((CUADRO!K$5&amp;$E824),'Hoja de Trabajo para listado'!$CD$151:$DC$151,0)),0)</f>
        <v>0</v>
      </c>
      <c r="L824" s="255">
        <f ca="1">+IFERROR(INDEX('Hoja de Trabajo para listado'!$A$155:$Z$1048576,MATCH($A824,'Hoja de Trabajo para listado'!$A$155:$A$1048576,0),MATCH((CUADRO!L$5&amp;$E824),'Hoja de Trabajo para listado'!$A$151:$Z$151,0)),0)+IFERROR(INDEX('Hoja de Trabajo para listado'!$AB$155:$BA$1048576,MATCH($A824,'Hoja de Trabajo para listado'!$AB$155:$AB$1048576,0),MATCH((CUADRO!L$5&amp;$E824),'Hoja de Trabajo para listado'!$AB$151:$BA$151,0)),0)+IFERROR(INDEX('Hoja de Trabajo para listado'!$BC$155:$CB$1048576,MATCH($A824,'Hoja de Trabajo para listado'!$BC$155:$BC$1048576,0),MATCH((CUADRO!L$5&amp;$E824),'Hoja de Trabajo para listado'!$BC$151:$CB$151,0)),0)+IFERROR(INDEX('Hoja de Trabajo para listado'!$DE$153:$DG$274,MATCH($A824,'Hoja de Trabajo para listado'!$DE$153:$DE$1048576,0),MATCH((CUADRO!L$5&amp;$E824),'Hoja de Trabajo para listado'!$DE$151:$DG$151,0)),0)+IFERROR(INDEX('Hoja de Trabajo para listado'!$CD$155:$DC$1048576,MATCH($A824,'Hoja de Trabajo para listado'!$CD$155:$CD$1048576,0),MATCH((CUADRO!L$5&amp;$E824),'Hoja de Trabajo para listado'!$CD$151:$DC$151,0)),0)</f>
        <v>0</v>
      </c>
      <c r="M824" s="255">
        <f ca="1">+IFERROR(INDEX('Hoja de Trabajo para listado'!$A$155:$Z$1048576,MATCH($A824,'Hoja de Trabajo para listado'!$A$155:$A$1048576,0),MATCH((CUADRO!M$5&amp;$E824),'Hoja de Trabajo para listado'!$A$151:$Z$151,0)),0)+IFERROR(INDEX('Hoja de Trabajo para listado'!$AB$155:$BA$1048576,MATCH($A824,'Hoja de Trabajo para listado'!$AB$155:$AB$1048576,0),MATCH((CUADRO!M$5&amp;$E824),'Hoja de Trabajo para listado'!$AB$151:$BA$151,0)),0)+IFERROR(INDEX('Hoja de Trabajo para listado'!$BC$155:$CB$1048576,MATCH($A824,'Hoja de Trabajo para listado'!$BC$155:$BC$1048576,0),MATCH((CUADRO!M$5&amp;$E824),'Hoja de Trabajo para listado'!$BC$151:$CB$151,0)),0)+IFERROR(INDEX('Hoja de Trabajo para listado'!$DE$153:$DG$274,MATCH($A824,'Hoja de Trabajo para listado'!$DE$153:$DE$1048576,0),MATCH((CUADRO!M$5&amp;$E824),'Hoja de Trabajo para listado'!$DE$151:$DG$151,0)),0)+IFERROR(INDEX('Hoja de Trabajo para listado'!$CD$155:$DC$1048576,MATCH($A824,'Hoja de Trabajo para listado'!$CD$155:$CD$1048576,0),MATCH((CUADRO!M$5&amp;$E824),'Hoja de Trabajo para listado'!$CD$151:$DC$151,0)),0)</f>
        <v>0</v>
      </c>
      <c r="N824" s="255">
        <f ca="1">+IFERROR(INDEX('Hoja de Trabajo para listado'!$A$155:$Z$1048576,MATCH($A824,'Hoja de Trabajo para listado'!$A$155:$A$1048576,0),MATCH((CUADRO!N$5&amp;$E824),'Hoja de Trabajo para listado'!$A$151:$Z$151,0)),0)+IFERROR(INDEX('Hoja de Trabajo para listado'!$AB$155:$BA$1048576,MATCH($A824,'Hoja de Trabajo para listado'!$AB$155:$AB$1048576,0),MATCH((CUADRO!N$5&amp;$E824),'Hoja de Trabajo para listado'!$AB$151:$BA$151,0)),0)+IFERROR(INDEX('Hoja de Trabajo para listado'!$BC$155:$CB$1048576,MATCH($A824,'Hoja de Trabajo para listado'!$BC$155:$BC$1048576,0),MATCH((CUADRO!N$5&amp;$E824),'Hoja de Trabajo para listado'!$BC$151:$CB$151,0)),0)+IFERROR(INDEX('Hoja de Trabajo para listado'!$DE$153:$DG$274,MATCH($A824,'Hoja de Trabajo para listado'!$DE$153:$DE$1048576,0),MATCH((CUADRO!N$5&amp;$E824),'Hoja de Trabajo para listado'!$DE$151:$DG$151,0)),0)+IFERROR(INDEX('Hoja de Trabajo para listado'!$CD$155:$DC$1048576,MATCH($A824,'Hoja de Trabajo para listado'!$CD$155:$CD$1048576,0),MATCH((CUADRO!N$5&amp;$E824),'Hoja de Trabajo para listado'!$CD$151:$DC$151,0)),0)</f>
        <v>0</v>
      </c>
      <c r="O824" s="255">
        <f ca="1">+IFERROR(INDEX('Hoja de Trabajo para listado'!$A$155:$Z$1048576,MATCH($A824,'Hoja de Trabajo para listado'!$A$155:$A$1048576,0),MATCH((CUADRO!O$5&amp;$E824),'Hoja de Trabajo para listado'!$A$151:$Z$151,0)),0)+IFERROR(INDEX('Hoja de Trabajo para listado'!$AB$155:$BA$1048576,MATCH($A824,'Hoja de Trabajo para listado'!$AB$155:$AB$1048576,0),MATCH((CUADRO!O$5&amp;$E824),'Hoja de Trabajo para listado'!$AB$151:$BA$151,0)),0)+IFERROR(INDEX('Hoja de Trabajo para listado'!$BC$155:$CB$1048576,MATCH($A824,'Hoja de Trabajo para listado'!$BC$155:$BC$1048576,0),MATCH((CUADRO!O$5&amp;$E824),'Hoja de Trabajo para listado'!$BC$151:$CB$151,0)),0)+IFERROR(INDEX('Hoja de Trabajo para listado'!$DE$153:$DG$274,MATCH($A824,'Hoja de Trabajo para listado'!$DE$153:$DE$1048576,0),MATCH((CUADRO!O$5&amp;$E824),'Hoja de Trabajo para listado'!$DE$151:$DG$151,0)),0)+IFERROR(INDEX('Hoja de Trabajo para listado'!$CD$155:$DC$1048576,MATCH($A824,'Hoja de Trabajo para listado'!$CD$155:$CD$1048576,0),MATCH((CUADRO!O$5&amp;$E824),'Hoja de Trabajo para listado'!$CD$151:$DC$151,0)),0)</f>
        <v>0</v>
      </c>
      <c r="P824" s="255">
        <f ca="1">+IFERROR(INDEX('Hoja de Trabajo para listado'!$A$155:$Z$1048576,MATCH($A824,'Hoja de Trabajo para listado'!$A$155:$A$1048576,0),MATCH((CUADRO!P$5&amp;$E824),'Hoja de Trabajo para listado'!$A$151:$Z$151,0)),0)+IFERROR(INDEX('Hoja de Trabajo para listado'!$AB$155:$BA$1048576,MATCH($A824,'Hoja de Trabajo para listado'!$AB$155:$AB$1048576,0),MATCH((CUADRO!P$5&amp;$E824),'Hoja de Trabajo para listado'!$AB$151:$BA$151,0)),0)+IFERROR(INDEX('Hoja de Trabajo para listado'!$BC$155:$CB$1048576,MATCH($A824,'Hoja de Trabajo para listado'!$BC$155:$BC$1048576,0),MATCH((CUADRO!P$5&amp;$E824),'Hoja de Trabajo para listado'!$BC$151:$CB$151,0)),0)+IFERROR(INDEX('Hoja de Trabajo para listado'!$DE$153:$DG$274,MATCH($A824,'Hoja de Trabajo para listado'!$DE$153:$DE$1048576,0),MATCH((CUADRO!P$5&amp;$E824),'Hoja de Trabajo para listado'!$DE$151:$DG$151,0)),0)+IFERROR(INDEX('Hoja de Trabajo para listado'!$CD$155:$DC$1048576,MATCH($A824,'Hoja de Trabajo para listado'!$CD$155:$CD$1048576,0),MATCH((CUADRO!P$5&amp;$E824),'Hoja de Trabajo para listado'!$CD$151:$DC$151,0)),0)</f>
        <v>0</v>
      </c>
      <c r="Q824" s="255">
        <f ca="1">+IFERROR(INDEX('Hoja de Trabajo para listado'!$A$155:$Z$1048576,MATCH($A824,'Hoja de Trabajo para listado'!$A$155:$A$1048576,0),MATCH((CUADRO!Q$5&amp;$E824),'Hoja de Trabajo para listado'!$A$151:$Z$151,0)),0)+IFERROR(INDEX('Hoja de Trabajo para listado'!$AB$155:$BA$1048576,MATCH($A824,'Hoja de Trabajo para listado'!$AB$155:$AB$1048576,0),MATCH((CUADRO!Q$5&amp;$E824),'Hoja de Trabajo para listado'!$AB$151:$BA$151,0)),0)+IFERROR(INDEX('Hoja de Trabajo para listado'!$BC$155:$CB$1048576,MATCH($A824,'Hoja de Trabajo para listado'!$BC$155:$BC$1048576,0),MATCH((CUADRO!Q$5&amp;$E824),'Hoja de Trabajo para listado'!$BC$151:$CB$151,0)),0)+IFERROR(INDEX('Hoja de Trabajo para listado'!$DE$153:$DG$274,MATCH($A824,'Hoja de Trabajo para listado'!$DE$153:$DE$1048576,0),MATCH((CUADRO!Q$5&amp;$E824),'Hoja de Trabajo para listado'!$DE$151:$DG$151,0)),0)+IFERROR(INDEX('Hoja de Trabajo para listado'!$CD$155:$DC$1048576,MATCH($A824,'Hoja de Trabajo para listado'!$CD$155:$CD$1048576,0),MATCH((CUADRO!Q$5&amp;$E824),'Hoja de Trabajo para listado'!$CD$151:$DC$151,0)),0)</f>
        <v>0</v>
      </c>
      <c r="R824" s="255">
        <f t="shared" ca="1" si="26"/>
        <v>0</v>
      </c>
      <c r="S824" s="262"/>
      <c r="T824" s="255">
        <f ca="1">+T825</f>
        <v>0</v>
      </c>
      <c r="U824" s="254">
        <f t="shared" si="27"/>
        <v>1</v>
      </c>
      <c r="V824" s="362" t="str">
        <f>+VLOOKUP(A824,bd_lista!$A$3:$E$590,5,FALSE)</f>
        <v>Gobiernos Autonomos Municipales</v>
      </c>
      <c r="W824" s="361" t="str">
        <f>+V824</f>
        <v>Gobiernos Autonomos Municipales</v>
      </c>
      <c r="X824" s="254">
        <f>+VLOOKUP(A824,[2]Sheet1!$A$13:$D$744,4,FALSE)</f>
        <v>0</v>
      </c>
      <c r="Y824" s="254" t="e">
        <f>+VLOOKUP(X824,bd_lista!$A$3:$C$590,3,FALSE)</f>
        <v>#N/A</v>
      </c>
      <c r="Z824" s="316">
        <f>+X824</f>
        <v>0</v>
      </c>
      <c r="AA824" s="317" t="e">
        <f>+Y824</f>
        <v>#N/A</v>
      </c>
    </row>
    <row r="825" spans="1:27" customFormat="1" ht="15" hidden="1" customHeight="1">
      <c r="A825" s="32">
        <v>1525</v>
      </c>
      <c r="B825" s="307"/>
      <c r="C825" s="259" t="str">
        <f>+VLOOKUP(A825,bd_lista!$A$3:$C$590,3,FALSE)</f>
        <v>Gobierno Autónomo Municipal de San Antonio de Esmoruco</v>
      </c>
      <c r="D825" s="362"/>
      <c r="E825" s="256" t="s">
        <v>1314</v>
      </c>
      <c r="F825" s="255">
        <f ca="1">+IFERROR(INDEX('Hoja de Trabajo para listado'!$A$155:$Z$1048576,MATCH($A825,'Hoja de Trabajo para listado'!$A$155:$A$1048576,0),MATCH((CUADRO!F$5&amp;$E825),'Hoja de Trabajo para listado'!$A$151:$Z$151,0)),0)+IFERROR(INDEX('Hoja de Trabajo para listado'!$AB$155:$BA$1048576,MATCH($A825,'Hoja de Trabajo para listado'!$AB$155:$AB$1048576,0),MATCH((CUADRO!F$5&amp;$E825),'Hoja de Trabajo para listado'!$AB$151:$BA$151,0)),0)+IFERROR(INDEX('Hoja de Trabajo para listado'!$BC$155:$CB$1048576,MATCH($A825,'Hoja de Trabajo para listado'!$BC$155:$BC$1048576,0),MATCH((CUADRO!F$5&amp;$E825),'Hoja de Trabajo para listado'!$BC$151:$CB$151,0)),0)+IFERROR(INDEX('Hoja de Trabajo para listado'!$DE$153:$DG$274,MATCH($A825,'Hoja de Trabajo para listado'!$DE$153:$DE$1048576,0),MATCH((CUADRO!F$5&amp;$E825),'Hoja de Trabajo para listado'!$DE$151:$DG$151,0)),0)+IFERROR(INDEX('Hoja de Trabajo para listado'!$CD$155:$DC$1048576,MATCH($A825,'Hoja de Trabajo para listado'!$CD$155:$CD$1048576,0),MATCH((CUADRO!F$5&amp;$E825),'Hoja de Trabajo para listado'!$CD$151:$DC$151,0)),0)</f>
        <v>0</v>
      </c>
      <c r="G825" s="255">
        <f ca="1">+IFERROR(INDEX('Hoja de Trabajo para listado'!$A$155:$Z$1048576,MATCH($A825,'Hoja de Trabajo para listado'!$A$155:$A$1048576,0),MATCH((CUADRO!G$5&amp;$E825),'Hoja de Trabajo para listado'!$A$151:$Z$151,0)),0)+IFERROR(INDEX('Hoja de Trabajo para listado'!$AB$155:$BA$1048576,MATCH($A825,'Hoja de Trabajo para listado'!$AB$155:$AB$1048576,0),MATCH((CUADRO!G$5&amp;$E825),'Hoja de Trabajo para listado'!$AB$151:$BA$151,0)),0)+IFERROR(INDEX('Hoja de Trabajo para listado'!$BC$155:$CB$1048576,MATCH($A825,'Hoja de Trabajo para listado'!$BC$155:$BC$1048576,0),MATCH((CUADRO!G$5&amp;$E825),'Hoja de Trabajo para listado'!$BC$151:$CB$151,0)),0)+IFERROR(INDEX('Hoja de Trabajo para listado'!$DE$153:$DG$274,MATCH($A825,'Hoja de Trabajo para listado'!$DE$153:$DE$1048576,0),MATCH((CUADRO!G$5&amp;$E825),'Hoja de Trabajo para listado'!$DE$151:$DG$151,0)),0)+IFERROR(INDEX('Hoja de Trabajo para listado'!$CD$155:$DC$1048576,MATCH($A825,'Hoja de Trabajo para listado'!$CD$155:$CD$1048576,0),MATCH((CUADRO!G$5&amp;$E825),'Hoja de Trabajo para listado'!$CD$151:$DC$151,0)),0)</f>
        <v>0</v>
      </c>
      <c r="H825" s="255">
        <f ca="1">+IFERROR(INDEX('Hoja de Trabajo para listado'!$A$155:$Z$1048576,MATCH($A825,'Hoja de Trabajo para listado'!$A$155:$A$1048576,0),MATCH((CUADRO!H$5&amp;$E825),'Hoja de Trabajo para listado'!$A$151:$Z$151,0)),0)+IFERROR(INDEX('Hoja de Trabajo para listado'!$AB$155:$BA$1048576,MATCH($A825,'Hoja de Trabajo para listado'!$AB$155:$AB$1048576,0),MATCH((CUADRO!H$5&amp;$E825),'Hoja de Trabajo para listado'!$AB$151:$BA$151,0)),0)+IFERROR(INDEX('Hoja de Trabajo para listado'!$BC$155:$CB$1048576,MATCH($A825,'Hoja de Trabajo para listado'!$BC$155:$BC$1048576,0),MATCH((CUADRO!H$5&amp;$E825),'Hoja de Trabajo para listado'!$BC$151:$CB$151,0)),0)+IFERROR(INDEX('Hoja de Trabajo para listado'!$DE$153:$DG$274,MATCH($A825,'Hoja de Trabajo para listado'!$DE$153:$DE$1048576,0),MATCH((CUADRO!H$5&amp;$E825),'Hoja de Trabajo para listado'!$DE$151:$DG$151,0)),0)+IFERROR(INDEX('Hoja de Trabajo para listado'!$CD$155:$DC$1048576,MATCH($A825,'Hoja de Trabajo para listado'!$CD$155:$CD$1048576,0),MATCH((CUADRO!H$5&amp;$E825),'Hoja de Trabajo para listado'!$CD$151:$DC$151,0)),0)</f>
        <v>0</v>
      </c>
      <c r="I825" s="255">
        <f ca="1">+IFERROR(INDEX('Hoja de Trabajo para listado'!$A$155:$Z$1048576,MATCH($A825,'Hoja de Trabajo para listado'!$A$155:$A$1048576,0),MATCH((CUADRO!I$5&amp;$E825),'Hoja de Trabajo para listado'!$A$151:$Z$151,0)),0)+IFERROR(INDEX('Hoja de Trabajo para listado'!$AB$155:$BA$1048576,MATCH($A825,'Hoja de Trabajo para listado'!$AB$155:$AB$1048576,0),MATCH((CUADRO!I$5&amp;$E825),'Hoja de Trabajo para listado'!$AB$151:$BA$151,0)),0)+IFERROR(INDEX('Hoja de Trabajo para listado'!$BC$155:$CB$1048576,MATCH($A825,'Hoja de Trabajo para listado'!$BC$155:$BC$1048576,0),MATCH((CUADRO!I$5&amp;$E825),'Hoja de Trabajo para listado'!$BC$151:$CB$151,0)),0)+IFERROR(INDEX('Hoja de Trabajo para listado'!$DE$153:$DG$274,MATCH($A825,'Hoja de Trabajo para listado'!$DE$153:$DE$1048576,0),MATCH((CUADRO!I$5&amp;$E825),'Hoja de Trabajo para listado'!$DE$151:$DG$151,0)),0)+IFERROR(INDEX('Hoja de Trabajo para listado'!$CD$155:$DC$1048576,MATCH($A825,'Hoja de Trabajo para listado'!$CD$155:$CD$1048576,0),MATCH((CUADRO!I$5&amp;$E825),'Hoja de Trabajo para listado'!$CD$151:$DC$151,0)),0)</f>
        <v>0</v>
      </c>
      <c r="J825" s="255">
        <f ca="1">+IFERROR(INDEX('Hoja de Trabajo para listado'!$A$155:$Z$1048576,MATCH($A825,'Hoja de Trabajo para listado'!$A$155:$A$1048576,0),MATCH((CUADRO!J$5&amp;$E825),'Hoja de Trabajo para listado'!$A$151:$Z$151,0)),0)+IFERROR(INDEX('Hoja de Trabajo para listado'!$AB$155:$BA$1048576,MATCH($A825,'Hoja de Trabajo para listado'!$AB$155:$AB$1048576,0),MATCH((CUADRO!J$5&amp;$E825),'Hoja de Trabajo para listado'!$AB$151:$BA$151,0)),0)+IFERROR(INDEX('Hoja de Trabajo para listado'!$BC$155:$CB$1048576,MATCH($A825,'Hoja de Trabajo para listado'!$BC$155:$BC$1048576,0),MATCH((CUADRO!J$5&amp;$E825),'Hoja de Trabajo para listado'!$BC$151:$CB$151,0)),0)+IFERROR(INDEX('Hoja de Trabajo para listado'!$DE$153:$DG$274,MATCH($A825,'Hoja de Trabajo para listado'!$DE$153:$DE$1048576,0),MATCH((CUADRO!J$5&amp;$E825),'Hoja de Trabajo para listado'!$DE$151:$DG$151,0)),0)+IFERROR(INDEX('Hoja de Trabajo para listado'!$CD$155:$DC$1048576,MATCH($A825,'Hoja de Trabajo para listado'!$CD$155:$CD$1048576,0),MATCH((CUADRO!J$5&amp;$E825),'Hoja de Trabajo para listado'!$CD$151:$DC$151,0)),0)</f>
        <v>0</v>
      </c>
      <c r="K825" s="255">
        <f ca="1">+IFERROR(INDEX('Hoja de Trabajo para listado'!$A$155:$Z$1048576,MATCH($A825,'Hoja de Trabajo para listado'!$A$155:$A$1048576,0),MATCH((CUADRO!K$5&amp;$E825),'Hoja de Trabajo para listado'!$A$151:$Z$151,0)),0)+IFERROR(INDEX('Hoja de Trabajo para listado'!$AB$155:$BA$1048576,MATCH($A825,'Hoja de Trabajo para listado'!$AB$155:$AB$1048576,0),MATCH((CUADRO!K$5&amp;$E825),'Hoja de Trabajo para listado'!$AB$151:$BA$151,0)),0)+IFERROR(INDEX('Hoja de Trabajo para listado'!$BC$155:$CB$1048576,MATCH($A825,'Hoja de Trabajo para listado'!$BC$155:$BC$1048576,0),MATCH((CUADRO!K$5&amp;$E825),'Hoja de Trabajo para listado'!$BC$151:$CB$151,0)),0)+IFERROR(INDEX('Hoja de Trabajo para listado'!$DE$153:$DG$274,MATCH($A825,'Hoja de Trabajo para listado'!$DE$153:$DE$1048576,0),MATCH((CUADRO!K$5&amp;$E825),'Hoja de Trabajo para listado'!$DE$151:$DG$151,0)),0)+IFERROR(INDEX('Hoja de Trabajo para listado'!$CD$155:$DC$1048576,MATCH($A825,'Hoja de Trabajo para listado'!$CD$155:$CD$1048576,0),MATCH((CUADRO!K$5&amp;$E825),'Hoja de Trabajo para listado'!$CD$151:$DC$151,0)),0)</f>
        <v>0</v>
      </c>
      <c r="L825" s="255">
        <f ca="1">+IFERROR(INDEX('Hoja de Trabajo para listado'!$A$155:$Z$1048576,MATCH($A825,'Hoja de Trabajo para listado'!$A$155:$A$1048576,0),MATCH((CUADRO!L$5&amp;$E825),'Hoja de Trabajo para listado'!$A$151:$Z$151,0)),0)+IFERROR(INDEX('Hoja de Trabajo para listado'!$AB$155:$BA$1048576,MATCH($A825,'Hoja de Trabajo para listado'!$AB$155:$AB$1048576,0),MATCH((CUADRO!L$5&amp;$E825),'Hoja de Trabajo para listado'!$AB$151:$BA$151,0)),0)+IFERROR(INDEX('Hoja de Trabajo para listado'!$BC$155:$CB$1048576,MATCH($A825,'Hoja de Trabajo para listado'!$BC$155:$BC$1048576,0),MATCH((CUADRO!L$5&amp;$E825),'Hoja de Trabajo para listado'!$BC$151:$CB$151,0)),0)+IFERROR(INDEX('Hoja de Trabajo para listado'!$DE$153:$DG$274,MATCH($A825,'Hoja de Trabajo para listado'!$DE$153:$DE$1048576,0),MATCH((CUADRO!L$5&amp;$E825),'Hoja de Trabajo para listado'!$DE$151:$DG$151,0)),0)+IFERROR(INDEX('Hoja de Trabajo para listado'!$CD$155:$DC$1048576,MATCH($A825,'Hoja de Trabajo para listado'!$CD$155:$CD$1048576,0),MATCH((CUADRO!L$5&amp;$E825),'Hoja de Trabajo para listado'!$CD$151:$DC$151,0)),0)</f>
        <v>0</v>
      </c>
      <c r="M825" s="255">
        <f ca="1">+IFERROR(INDEX('Hoja de Trabajo para listado'!$A$155:$Z$1048576,MATCH($A825,'Hoja de Trabajo para listado'!$A$155:$A$1048576,0),MATCH((CUADRO!M$5&amp;$E825),'Hoja de Trabajo para listado'!$A$151:$Z$151,0)),0)+IFERROR(INDEX('Hoja de Trabajo para listado'!$AB$155:$BA$1048576,MATCH($A825,'Hoja de Trabajo para listado'!$AB$155:$AB$1048576,0),MATCH((CUADRO!M$5&amp;$E825),'Hoja de Trabajo para listado'!$AB$151:$BA$151,0)),0)+IFERROR(INDEX('Hoja de Trabajo para listado'!$BC$155:$CB$1048576,MATCH($A825,'Hoja de Trabajo para listado'!$BC$155:$BC$1048576,0),MATCH((CUADRO!M$5&amp;$E825),'Hoja de Trabajo para listado'!$BC$151:$CB$151,0)),0)+IFERROR(INDEX('Hoja de Trabajo para listado'!$DE$153:$DG$274,MATCH($A825,'Hoja de Trabajo para listado'!$DE$153:$DE$1048576,0),MATCH((CUADRO!M$5&amp;$E825),'Hoja de Trabajo para listado'!$DE$151:$DG$151,0)),0)+IFERROR(INDEX('Hoja de Trabajo para listado'!$CD$155:$DC$1048576,MATCH($A825,'Hoja de Trabajo para listado'!$CD$155:$CD$1048576,0),MATCH((CUADRO!M$5&amp;$E825),'Hoja de Trabajo para listado'!$CD$151:$DC$151,0)),0)</f>
        <v>0</v>
      </c>
      <c r="N825" s="255">
        <f ca="1">+IFERROR(INDEX('Hoja de Trabajo para listado'!$A$155:$Z$1048576,MATCH($A825,'Hoja de Trabajo para listado'!$A$155:$A$1048576,0),MATCH((CUADRO!N$5&amp;$E825),'Hoja de Trabajo para listado'!$A$151:$Z$151,0)),0)+IFERROR(INDEX('Hoja de Trabajo para listado'!$AB$155:$BA$1048576,MATCH($A825,'Hoja de Trabajo para listado'!$AB$155:$AB$1048576,0),MATCH((CUADRO!N$5&amp;$E825),'Hoja de Trabajo para listado'!$AB$151:$BA$151,0)),0)+IFERROR(INDEX('Hoja de Trabajo para listado'!$BC$155:$CB$1048576,MATCH($A825,'Hoja de Trabajo para listado'!$BC$155:$BC$1048576,0),MATCH((CUADRO!N$5&amp;$E825),'Hoja de Trabajo para listado'!$BC$151:$CB$151,0)),0)+IFERROR(INDEX('Hoja de Trabajo para listado'!$DE$153:$DG$274,MATCH($A825,'Hoja de Trabajo para listado'!$DE$153:$DE$1048576,0),MATCH((CUADRO!N$5&amp;$E825),'Hoja de Trabajo para listado'!$DE$151:$DG$151,0)),0)+IFERROR(INDEX('Hoja de Trabajo para listado'!$CD$155:$DC$1048576,MATCH($A825,'Hoja de Trabajo para listado'!$CD$155:$CD$1048576,0),MATCH((CUADRO!N$5&amp;$E825),'Hoja de Trabajo para listado'!$CD$151:$DC$151,0)),0)</f>
        <v>0</v>
      </c>
      <c r="O825" s="255">
        <f ca="1">+IFERROR(INDEX('Hoja de Trabajo para listado'!$A$155:$Z$1048576,MATCH($A825,'Hoja de Trabajo para listado'!$A$155:$A$1048576,0),MATCH((CUADRO!O$5&amp;$E825),'Hoja de Trabajo para listado'!$A$151:$Z$151,0)),0)+IFERROR(INDEX('Hoja de Trabajo para listado'!$AB$155:$BA$1048576,MATCH($A825,'Hoja de Trabajo para listado'!$AB$155:$AB$1048576,0),MATCH((CUADRO!O$5&amp;$E825),'Hoja de Trabajo para listado'!$AB$151:$BA$151,0)),0)+IFERROR(INDEX('Hoja de Trabajo para listado'!$BC$155:$CB$1048576,MATCH($A825,'Hoja de Trabajo para listado'!$BC$155:$BC$1048576,0),MATCH((CUADRO!O$5&amp;$E825),'Hoja de Trabajo para listado'!$BC$151:$CB$151,0)),0)+IFERROR(INDEX('Hoja de Trabajo para listado'!$DE$153:$DG$274,MATCH($A825,'Hoja de Trabajo para listado'!$DE$153:$DE$1048576,0),MATCH((CUADRO!O$5&amp;$E825),'Hoja de Trabajo para listado'!$DE$151:$DG$151,0)),0)+IFERROR(INDEX('Hoja de Trabajo para listado'!$CD$155:$DC$1048576,MATCH($A825,'Hoja de Trabajo para listado'!$CD$155:$CD$1048576,0),MATCH((CUADRO!O$5&amp;$E825),'Hoja de Trabajo para listado'!$CD$151:$DC$151,0)),0)</f>
        <v>0</v>
      </c>
      <c r="P825" s="255">
        <f ca="1">+IFERROR(INDEX('Hoja de Trabajo para listado'!$A$155:$Z$1048576,MATCH($A825,'Hoja de Trabajo para listado'!$A$155:$A$1048576,0),MATCH((CUADRO!P$5&amp;$E825),'Hoja de Trabajo para listado'!$A$151:$Z$151,0)),0)+IFERROR(INDEX('Hoja de Trabajo para listado'!$AB$155:$BA$1048576,MATCH($A825,'Hoja de Trabajo para listado'!$AB$155:$AB$1048576,0),MATCH((CUADRO!P$5&amp;$E825),'Hoja de Trabajo para listado'!$AB$151:$BA$151,0)),0)+IFERROR(INDEX('Hoja de Trabajo para listado'!$BC$155:$CB$1048576,MATCH($A825,'Hoja de Trabajo para listado'!$BC$155:$BC$1048576,0),MATCH((CUADRO!P$5&amp;$E825),'Hoja de Trabajo para listado'!$BC$151:$CB$151,0)),0)+IFERROR(INDEX('Hoja de Trabajo para listado'!$DE$153:$DG$274,MATCH($A825,'Hoja de Trabajo para listado'!$DE$153:$DE$1048576,0),MATCH((CUADRO!P$5&amp;$E825),'Hoja de Trabajo para listado'!$DE$151:$DG$151,0)),0)+IFERROR(INDEX('Hoja de Trabajo para listado'!$CD$155:$DC$1048576,MATCH($A825,'Hoja de Trabajo para listado'!$CD$155:$CD$1048576,0),MATCH((CUADRO!P$5&amp;$E825),'Hoja de Trabajo para listado'!$CD$151:$DC$151,0)),0)</f>
        <v>0</v>
      </c>
      <c r="Q825" s="255">
        <f ca="1">+IFERROR(INDEX('Hoja de Trabajo para listado'!$A$155:$Z$1048576,MATCH($A825,'Hoja de Trabajo para listado'!$A$155:$A$1048576,0),MATCH((CUADRO!Q$5&amp;$E825),'Hoja de Trabajo para listado'!$A$151:$Z$151,0)),0)+IFERROR(INDEX('Hoja de Trabajo para listado'!$AB$155:$BA$1048576,MATCH($A825,'Hoja de Trabajo para listado'!$AB$155:$AB$1048576,0),MATCH((CUADRO!Q$5&amp;$E825),'Hoja de Trabajo para listado'!$AB$151:$BA$151,0)),0)+IFERROR(INDEX('Hoja de Trabajo para listado'!$BC$155:$CB$1048576,MATCH($A825,'Hoja de Trabajo para listado'!$BC$155:$BC$1048576,0),MATCH((CUADRO!Q$5&amp;$E825),'Hoja de Trabajo para listado'!$BC$151:$CB$151,0)),0)+IFERROR(INDEX('Hoja de Trabajo para listado'!$DE$153:$DG$274,MATCH($A825,'Hoja de Trabajo para listado'!$DE$153:$DE$1048576,0),MATCH((CUADRO!Q$5&amp;$E825),'Hoja de Trabajo para listado'!$DE$151:$DG$151,0)),0)+IFERROR(INDEX('Hoja de Trabajo para listado'!$CD$155:$DC$1048576,MATCH($A825,'Hoja de Trabajo para listado'!$CD$155:$CD$1048576,0),MATCH((CUADRO!Q$5&amp;$E825),'Hoja de Trabajo para listado'!$CD$151:$DC$151,0)),0)</f>
        <v>0</v>
      </c>
      <c r="R825" s="255">
        <f t="shared" ca="1" si="26"/>
        <v>0</v>
      </c>
      <c r="S825" s="262">
        <f ca="1">+R824+R825</f>
        <v>0</v>
      </c>
      <c r="T825" s="255">
        <f ca="1">+S825</f>
        <v>0</v>
      </c>
      <c r="U825" s="254">
        <f t="shared" si="27"/>
        <v>2</v>
      </c>
      <c r="V825" s="362" t="str">
        <f>+VLOOKUP(A825,bd_lista!$A$3:$E$590,5,FALSE)</f>
        <v>Gobiernos Autonomos Municipales</v>
      </c>
      <c r="W825" s="362"/>
      <c r="X825" s="254">
        <f>+VLOOKUP(A825,[2]Sheet1!$A$13:$D$744,4,FALSE)</f>
        <v>0</v>
      </c>
      <c r="Y825" s="254" t="e">
        <f>+VLOOKUP(X825,bd_lista!$A$3:$C$590,3,FALSE)</f>
        <v>#N/A</v>
      </c>
      <c r="Z825" s="314"/>
      <c r="AA825" s="315"/>
    </row>
    <row r="826" spans="1:27" customFormat="1" ht="15" hidden="1" customHeight="1">
      <c r="A826" s="32">
        <v>1526</v>
      </c>
      <c r="B826" s="306">
        <f>+A826</f>
        <v>1526</v>
      </c>
      <c r="C826" s="259" t="str">
        <f>+VLOOKUP(A826,bd_lista!$A$3:$C$590,3,FALSE)</f>
        <v>Gobierno Autónomo Municipal de Sacaca (Villa de Sacaca)</v>
      </c>
      <c r="D826" s="361" t="str">
        <f>+C826</f>
        <v>Gobierno Autónomo Municipal de Sacaca (Villa de Sacaca)</v>
      </c>
      <c r="E826" s="254" t="s">
        <v>1313</v>
      </c>
      <c r="F826" s="255">
        <f ca="1">+IFERROR(INDEX('Hoja de Trabajo para listado'!$A$155:$Z$1048576,MATCH($A826,'Hoja de Trabajo para listado'!$A$155:$A$1048576,0),MATCH((CUADRO!F$5&amp;$E826),'Hoja de Trabajo para listado'!$A$151:$Z$151,0)),0)+IFERROR(INDEX('Hoja de Trabajo para listado'!$AB$155:$BA$1048576,MATCH($A826,'Hoja de Trabajo para listado'!$AB$155:$AB$1048576,0),MATCH((CUADRO!F$5&amp;$E826),'Hoja de Trabajo para listado'!$AB$151:$BA$151,0)),0)+IFERROR(INDEX('Hoja de Trabajo para listado'!$BC$155:$CB$1048576,MATCH($A826,'Hoja de Trabajo para listado'!$BC$155:$BC$1048576,0),MATCH((CUADRO!F$5&amp;$E826),'Hoja de Trabajo para listado'!$BC$151:$CB$151,0)),0)+IFERROR(INDEX('Hoja de Trabajo para listado'!$DE$153:$DG$274,MATCH($A826,'Hoja de Trabajo para listado'!$DE$153:$DE$1048576,0),MATCH((CUADRO!F$5&amp;$E826),'Hoja de Trabajo para listado'!$DE$151:$DG$151,0)),0)+IFERROR(INDEX('Hoja de Trabajo para listado'!$CD$155:$DC$1048576,MATCH($A826,'Hoja de Trabajo para listado'!$CD$155:$CD$1048576,0),MATCH((CUADRO!F$5&amp;$E826),'Hoja de Trabajo para listado'!$CD$151:$DC$151,0)),0)</f>
        <v>0</v>
      </c>
      <c r="G826" s="255">
        <f ca="1">+IFERROR(INDEX('Hoja de Trabajo para listado'!$A$155:$Z$1048576,MATCH($A826,'Hoja de Trabajo para listado'!$A$155:$A$1048576,0),MATCH((CUADRO!G$5&amp;$E826),'Hoja de Trabajo para listado'!$A$151:$Z$151,0)),0)+IFERROR(INDEX('Hoja de Trabajo para listado'!$AB$155:$BA$1048576,MATCH($A826,'Hoja de Trabajo para listado'!$AB$155:$AB$1048576,0),MATCH((CUADRO!G$5&amp;$E826),'Hoja de Trabajo para listado'!$AB$151:$BA$151,0)),0)+IFERROR(INDEX('Hoja de Trabajo para listado'!$BC$155:$CB$1048576,MATCH($A826,'Hoja de Trabajo para listado'!$BC$155:$BC$1048576,0),MATCH((CUADRO!G$5&amp;$E826),'Hoja de Trabajo para listado'!$BC$151:$CB$151,0)),0)+IFERROR(INDEX('Hoja de Trabajo para listado'!$DE$153:$DG$274,MATCH($A826,'Hoja de Trabajo para listado'!$DE$153:$DE$1048576,0),MATCH((CUADRO!G$5&amp;$E826),'Hoja de Trabajo para listado'!$DE$151:$DG$151,0)),0)+IFERROR(INDEX('Hoja de Trabajo para listado'!$CD$155:$DC$1048576,MATCH($A826,'Hoja de Trabajo para listado'!$CD$155:$CD$1048576,0),MATCH((CUADRO!G$5&amp;$E826),'Hoja de Trabajo para listado'!$CD$151:$DC$151,0)),0)</f>
        <v>0</v>
      </c>
      <c r="H826" s="255">
        <f ca="1">+IFERROR(INDEX('Hoja de Trabajo para listado'!$A$155:$Z$1048576,MATCH($A826,'Hoja de Trabajo para listado'!$A$155:$A$1048576,0),MATCH((CUADRO!H$5&amp;$E826),'Hoja de Trabajo para listado'!$A$151:$Z$151,0)),0)+IFERROR(INDEX('Hoja de Trabajo para listado'!$AB$155:$BA$1048576,MATCH($A826,'Hoja de Trabajo para listado'!$AB$155:$AB$1048576,0),MATCH((CUADRO!H$5&amp;$E826),'Hoja de Trabajo para listado'!$AB$151:$BA$151,0)),0)+IFERROR(INDEX('Hoja de Trabajo para listado'!$BC$155:$CB$1048576,MATCH($A826,'Hoja de Trabajo para listado'!$BC$155:$BC$1048576,0),MATCH((CUADRO!H$5&amp;$E826),'Hoja de Trabajo para listado'!$BC$151:$CB$151,0)),0)+IFERROR(INDEX('Hoja de Trabajo para listado'!$DE$153:$DG$274,MATCH($A826,'Hoja de Trabajo para listado'!$DE$153:$DE$1048576,0),MATCH((CUADRO!H$5&amp;$E826),'Hoja de Trabajo para listado'!$DE$151:$DG$151,0)),0)+IFERROR(INDEX('Hoja de Trabajo para listado'!$CD$155:$DC$1048576,MATCH($A826,'Hoja de Trabajo para listado'!$CD$155:$CD$1048576,0),MATCH((CUADRO!H$5&amp;$E826),'Hoja de Trabajo para listado'!$CD$151:$DC$151,0)),0)</f>
        <v>0</v>
      </c>
      <c r="I826" s="255">
        <f ca="1">+IFERROR(INDEX('Hoja de Trabajo para listado'!$A$155:$Z$1048576,MATCH($A826,'Hoja de Trabajo para listado'!$A$155:$A$1048576,0),MATCH((CUADRO!I$5&amp;$E826),'Hoja de Trabajo para listado'!$A$151:$Z$151,0)),0)+IFERROR(INDEX('Hoja de Trabajo para listado'!$AB$155:$BA$1048576,MATCH($A826,'Hoja de Trabajo para listado'!$AB$155:$AB$1048576,0),MATCH((CUADRO!I$5&amp;$E826),'Hoja de Trabajo para listado'!$AB$151:$BA$151,0)),0)+IFERROR(INDEX('Hoja de Trabajo para listado'!$BC$155:$CB$1048576,MATCH($A826,'Hoja de Trabajo para listado'!$BC$155:$BC$1048576,0),MATCH((CUADRO!I$5&amp;$E826),'Hoja de Trabajo para listado'!$BC$151:$CB$151,0)),0)+IFERROR(INDEX('Hoja de Trabajo para listado'!$DE$153:$DG$274,MATCH($A826,'Hoja de Trabajo para listado'!$DE$153:$DE$1048576,0),MATCH((CUADRO!I$5&amp;$E826),'Hoja de Trabajo para listado'!$DE$151:$DG$151,0)),0)+IFERROR(INDEX('Hoja de Trabajo para listado'!$CD$155:$DC$1048576,MATCH($A826,'Hoja de Trabajo para listado'!$CD$155:$CD$1048576,0),MATCH((CUADRO!I$5&amp;$E826),'Hoja de Trabajo para listado'!$CD$151:$DC$151,0)),0)</f>
        <v>0</v>
      </c>
      <c r="J826" s="255">
        <f ca="1">+IFERROR(INDEX('Hoja de Trabajo para listado'!$A$155:$Z$1048576,MATCH($A826,'Hoja de Trabajo para listado'!$A$155:$A$1048576,0),MATCH((CUADRO!J$5&amp;$E826),'Hoja de Trabajo para listado'!$A$151:$Z$151,0)),0)+IFERROR(INDEX('Hoja de Trabajo para listado'!$AB$155:$BA$1048576,MATCH($A826,'Hoja de Trabajo para listado'!$AB$155:$AB$1048576,0),MATCH((CUADRO!J$5&amp;$E826),'Hoja de Trabajo para listado'!$AB$151:$BA$151,0)),0)+IFERROR(INDEX('Hoja de Trabajo para listado'!$BC$155:$CB$1048576,MATCH($A826,'Hoja de Trabajo para listado'!$BC$155:$BC$1048576,0),MATCH((CUADRO!J$5&amp;$E826),'Hoja de Trabajo para listado'!$BC$151:$CB$151,0)),0)+IFERROR(INDEX('Hoja de Trabajo para listado'!$DE$153:$DG$274,MATCH($A826,'Hoja de Trabajo para listado'!$DE$153:$DE$1048576,0),MATCH((CUADRO!J$5&amp;$E826),'Hoja de Trabajo para listado'!$DE$151:$DG$151,0)),0)+IFERROR(INDEX('Hoja de Trabajo para listado'!$CD$155:$DC$1048576,MATCH($A826,'Hoja de Trabajo para listado'!$CD$155:$CD$1048576,0),MATCH((CUADRO!J$5&amp;$E826),'Hoja de Trabajo para listado'!$CD$151:$DC$151,0)),0)</f>
        <v>0</v>
      </c>
      <c r="K826" s="255">
        <f ca="1">+IFERROR(INDEX('Hoja de Trabajo para listado'!$A$155:$Z$1048576,MATCH($A826,'Hoja de Trabajo para listado'!$A$155:$A$1048576,0),MATCH((CUADRO!K$5&amp;$E826),'Hoja de Trabajo para listado'!$A$151:$Z$151,0)),0)+IFERROR(INDEX('Hoja de Trabajo para listado'!$AB$155:$BA$1048576,MATCH($A826,'Hoja de Trabajo para listado'!$AB$155:$AB$1048576,0),MATCH((CUADRO!K$5&amp;$E826),'Hoja de Trabajo para listado'!$AB$151:$BA$151,0)),0)+IFERROR(INDEX('Hoja de Trabajo para listado'!$BC$155:$CB$1048576,MATCH($A826,'Hoja de Trabajo para listado'!$BC$155:$BC$1048576,0),MATCH((CUADRO!K$5&amp;$E826),'Hoja de Trabajo para listado'!$BC$151:$CB$151,0)),0)+IFERROR(INDEX('Hoja de Trabajo para listado'!$DE$153:$DG$274,MATCH($A826,'Hoja de Trabajo para listado'!$DE$153:$DE$1048576,0),MATCH((CUADRO!K$5&amp;$E826),'Hoja de Trabajo para listado'!$DE$151:$DG$151,0)),0)+IFERROR(INDEX('Hoja de Trabajo para listado'!$CD$155:$DC$1048576,MATCH($A826,'Hoja de Trabajo para listado'!$CD$155:$CD$1048576,0),MATCH((CUADRO!K$5&amp;$E826),'Hoja de Trabajo para listado'!$CD$151:$DC$151,0)),0)</f>
        <v>0</v>
      </c>
      <c r="L826" s="255">
        <f ca="1">+IFERROR(INDEX('Hoja de Trabajo para listado'!$A$155:$Z$1048576,MATCH($A826,'Hoja de Trabajo para listado'!$A$155:$A$1048576,0),MATCH((CUADRO!L$5&amp;$E826),'Hoja de Trabajo para listado'!$A$151:$Z$151,0)),0)+IFERROR(INDEX('Hoja de Trabajo para listado'!$AB$155:$BA$1048576,MATCH($A826,'Hoja de Trabajo para listado'!$AB$155:$AB$1048576,0),MATCH((CUADRO!L$5&amp;$E826),'Hoja de Trabajo para listado'!$AB$151:$BA$151,0)),0)+IFERROR(INDEX('Hoja de Trabajo para listado'!$BC$155:$CB$1048576,MATCH($A826,'Hoja de Trabajo para listado'!$BC$155:$BC$1048576,0),MATCH((CUADRO!L$5&amp;$E826),'Hoja de Trabajo para listado'!$BC$151:$CB$151,0)),0)+IFERROR(INDEX('Hoja de Trabajo para listado'!$DE$153:$DG$274,MATCH($A826,'Hoja de Trabajo para listado'!$DE$153:$DE$1048576,0),MATCH((CUADRO!L$5&amp;$E826),'Hoja de Trabajo para listado'!$DE$151:$DG$151,0)),0)+IFERROR(INDEX('Hoja de Trabajo para listado'!$CD$155:$DC$1048576,MATCH($A826,'Hoja de Trabajo para listado'!$CD$155:$CD$1048576,0),MATCH((CUADRO!L$5&amp;$E826),'Hoja de Trabajo para listado'!$CD$151:$DC$151,0)),0)</f>
        <v>0</v>
      </c>
      <c r="M826" s="255">
        <f ca="1">+IFERROR(INDEX('Hoja de Trabajo para listado'!$A$155:$Z$1048576,MATCH($A826,'Hoja de Trabajo para listado'!$A$155:$A$1048576,0),MATCH((CUADRO!M$5&amp;$E826),'Hoja de Trabajo para listado'!$A$151:$Z$151,0)),0)+IFERROR(INDEX('Hoja de Trabajo para listado'!$AB$155:$BA$1048576,MATCH($A826,'Hoja de Trabajo para listado'!$AB$155:$AB$1048576,0),MATCH((CUADRO!M$5&amp;$E826),'Hoja de Trabajo para listado'!$AB$151:$BA$151,0)),0)+IFERROR(INDEX('Hoja de Trabajo para listado'!$BC$155:$CB$1048576,MATCH($A826,'Hoja de Trabajo para listado'!$BC$155:$BC$1048576,0),MATCH((CUADRO!M$5&amp;$E826),'Hoja de Trabajo para listado'!$BC$151:$CB$151,0)),0)+IFERROR(INDEX('Hoja de Trabajo para listado'!$DE$153:$DG$274,MATCH($A826,'Hoja de Trabajo para listado'!$DE$153:$DE$1048576,0),MATCH((CUADRO!M$5&amp;$E826),'Hoja de Trabajo para listado'!$DE$151:$DG$151,0)),0)+IFERROR(INDEX('Hoja de Trabajo para listado'!$CD$155:$DC$1048576,MATCH($A826,'Hoja de Trabajo para listado'!$CD$155:$CD$1048576,0),MATCH((CUADRO!M$5&amp;$E826),'Hoja de Trabajo para listado'!$CD$151:$DC$151,0)),0)</f>
        <v>0</v>
      </c>
      <c r="N826" s="255">
        <f ca="1">+IFERROR(INDEX('Hoja de Trabajo para listado'!$A$155:$Z$1048576,MATCH($A826,'Hoja de Trabajo para listado'!$A$155:$A$1048576,0),MATCH((CUADRO!N$5&amp;$E826),'Hoja de Trabajo para listado'!$A$151:$Z$151,0)),0)+IFERROR(INDEX('Hoja de Trabajo para listado'!$AB$155:$BA$1048576,MATCH($A826,'Hoja de Trabajo para listado'!$AB$155:$AB$1048576,0),MATCH((CUADRO!N$5&amp;$E826),'Hoja de Trabajo para listado'!$AB$151:$BA$151,0)),0)+IFERROR(INDEX('Hoja de Trabajo para listado'!$BC$155:$CB$1048576,MATCH($A826,'Hoja de Trabajo para listado'!$BC$155:$BC$1048576,0),MATCH((CUADRO!N$5&amp;$E826),'Hoja de Trabajo para listado'!$BC$151:$CB$151,0)),0)+IFERROR(INDEX('Hoja de Trabajo para listado'!$DE$153:$DG$274,MATCH($A826,'Hoja de Trabajo para listado'!$DE$153:$DE$1048576,0),MATCH((CUADRO!N$5&amp;$E826),'Hoja de Trabajo para listado'!$DE$151:$DG$151,0)),0)+IFERROR(INDEX('Hoja de Trabajo para listado'!$CD$155:$DC$1048576,MATCH($A826,'Hoja de Trabajo para listado'!$CD$155:$CD$1048576,0),MATCH((CUADRO!N$5&amp;$E826),'Hoja de Trabajo para listado'!$CD$151:$DC$151,0)),0)</f>
        <v>0</v>
      </c>
      <c r="O826" s="255">
        <f ca="1">+IFERROR(INDEX('Hoja de Trabajo para listado'!$A$155:$Z$1048576,MATCH($A826,'Hoja de Trabajo para listado'!$A$155:$A$1048576,0),MATCH((CUADRO!O$5&amp;$E826),'Hoja de Trabajo para listado'!$A$151:$Z$151,0)),0)+IFERROR(INDEX('Hoja de Trabajo para listado'!$AB$155:$BA$1048576,MATCH($A826,'Hoja de Trabajo para listado'!$AB$155:$AB$1048576,0),MATCH((CUADRO!O$5&amp;$E826),'Hoja de Trabajo para listado'!$AB$151:$BA$151,0)),0)+IFERROR(INDEX('Hoja de Trabajo para listado'!$BC$155:$CB$1048576,MATCH($A826,'Hoja de Trabajo para listado'!$BC$155:$BC$1048576,0),MATCH((CUADRO!O$5&amp;$E826),'Hoja de Trabajo para listado'!$BC$151:$CB$151,0)),0)+IFERROR(INDEX('Hoja de Trabajo para listado'!$DE$153:$DG$274,MATCH($A826,'Hoja de Trabajo para listado'!$DE$153:$DE$1048576,0),MATCH((CUADRO!O$5&amp;$E826),'Hoja de Trabajo para listado'!$DE$151:$DG$151,0)),0)+IFERROR(INDEX('Hoja de Trabajo para listado'!$CD$155:$DC$1048576,MATCH($A826,'Hoja de Trabajo para listado'!$CD$155:$CD$1048576,0),MATCH((CUADRO!O$5&amp;$E826),'Hoja de Trabajo para listado'!$CD$151:$DC$151,0)),0)</f>
        <v>0</v>
      </c>
      <c r="P826" s="255">
        <f ca="1">+IFERROR(INDEX('Hoja de Trabajo para listado'!$A$155:$Z$1048576,MATCH($A826,'Hoja de Trabajo para listado'!$A$155:$A$1048576,0),MATCH((CUADRO!P$5&amp;$E826),'Hoja de Trabajo para listado'!$A$151:$Z$151,0)),0)+IFERROR(INDEX('Hoja de Trabajo para listado'!$AB$155:$BA$1048576,MATCH($A826,'Hoja de Trabajo para listado'!$AB$155:$AB$1048576,0),MATCH((CUADRO!P$5&amp;$E826),'Hoja de Trabajo para listado'!$AB$151:$BA$151,0)),0)+IFERROR(INDEX('Hoja de Trabajo para listado'!$BC$155:$CB$1048576,MATCH($A826,'Hoja de Trabajo para listado'!$BC$155:$BC$1048576,0),MATCH((CUADRO!P$5&amp;$E826),'Hoja de Trabajo para listado'!$BC$151:$CB$151,0)),0)+IFERROR(INDEX('Hoja de Trabajo para listado'!$DE$153:$DG$274,MATCH($A826,'Hoja de Trabajo para listado'!$DE$153:$DE$1048576,0),MATCH((CUADRO!P$5&amp;$E826),'Hoja de Trabajo para listado'!$DE$151:$DG$151,0)),0)+IFERROR(INDEX('Hoja de Trabajo para listado'!$CD$155:$DC$1048576,MATCH($A826,'Hoja de Trabajo para listado'!$CD$155:$CD$1048576,0),MATCH((CUADRO!P$5&amp;$E826),'Hoja de Trabajo para listado'!$CD$151:$DC$151,0)),0)</f>
        <v>0</v>
      </c>
      <c r="Q826" s="255">
        <f ca="1">+IFERROR(INDEX('Hoja de Trabajo para listado'!$A$155:$Z$1048576,MATCH($A826,'Hoja de Trabajo para listado'!$A$155:$A$1048576,0),MATCH((CUADRO!Q$5&amp;$E826),'Hoja de Trabajo para listado'!$A$151:$Z$151,0)),0)+IFERROR(INDEX('Hoja de Trabajo para listado'!$AB$155:$BA$1048576,MATCH($A826,'Hoja de Trabajo para listado'!$AB$155:$AB$1048576,0),MATCH((CUADRO!Q$5&amp;$E826),'Hoja de Trabajo para listado'!$AB$151:$BA$151,0)),0)+IFERROR(INDEX('Hoja de Trabajo para listado'!$BC$155:$CB$1048576,MATCH($A826,'Hoja de Trabajo para listado'!$BC$155:$BC$1048576,0),MATCH((CUADRO!Q$5&amp;$E826),'Hoja de Trabajo para listado'!$BC$151:$CB$151,0)),0)+IFERROR(INDEX('Hoja de Trabajo para listado'!$DE$153:$DG$274,MATCH($A826,'Hoja de Trabajo para listado'!$DE$153:$DE$1048576,0),MATCH((CUADRO!Q$5&amp;$E826),'Hoja de Trabajo para listado'!$DE$151:$DG$151,0)),0)+IFERROR(INDEX('Hoja de Trabajo para listado'!$CD$155:$DC$1048576,MATCH($A826,'Hoja de Trabajo para listado'!$CD$155:$CD$1048576,0),MATCH((CUADRO!Q$5&amp;$E826),'Hoja de Trabajo para listado'!$CD$151:$DC$151,0)),0)</f>
        <v>0</v>
      </c>
      <c r="R826" s="255">
        <f t="shared" ca="1" si="26"/>
        <v>0</v>
      </c>
      <c r="S826" s="262"/>
      <c r="T826" s="255">
        <f ca="1">+T827</f>
        <v>0</v>
      </c>
      <c r="U826" s="254">
        <f t="shared" si="27"/>
        <v>1</v>
      </c>
      <c r="V826" s="362" t="str">
        <f>+VLOOKUP(A826,bd_lista!$A$3:$E$590,5,FALSE)</f>
        <v>Gobiernos Autonomos Municipales</v>
      </c>
      <c r="W826" s="361" t="str">
        <f>+V826</f>
        <v>Gobiernos Autonomos Municipales</v>
      </c>
      <c r="X826" s="254">
        <f>+VLOOKUP(A826,[2]Sheet1!$A$13:$D$744,4,FALSE)</f>
        <v>0</v>
      </c>
      <c r="Y826" s="254" t="e">
        <f>+VLOOKUP(X826,bd_lista!$A$3:$C$590,3,FALSE)</f>
        <v>#N/A</v>
      </c>
      <c r="Z826" s="316">
        <f>+X826</f>
        <v>0</v>
      </c>
      <c r="AA826" s="317" t="e">
        <f>+Y826</f>
        <v>#N/A</v>
      </c>
    </row>
    <row r="827" spans="1:27" customFormat="1" ht="15" hidden="1" customHeight="1">
      <c r="A827" s="32">
        <v>1526</v>
      </c>
      <c r="B827" s="307"/>
      <c r="C827" s="259" t="str">
        <f>+VLOOKUP(A827,bd_lista!$A$3:$C$590,3,FALSE)</f>
        <v>Gobierno Autónomo Municipal de Sacaca (Villa de Sacaca)</v>
      </c>
      <c r="D827" s="362"/>
      <c r="E827" s="256" t="s">
        <v>1314</v>
      </c>
      <c r="F827" s="255">
        <f ca="1">+IFERROR(INDEX('Hoja de Trabajo para listado'!$A$155:$Z$1048576,MATCH($A827,'Hoja de Trabajo para listado'!$A$155:$A$1048576,0),MATCH((CUADRO!F$5&amp;$E827),'Hoja de Trabajo para listado'!$A$151:$Z$151,0)),0)+IFERROR(INDEX('Hoja de Trabajo para listado'!$AB$155:$BA$1048576,MATCH($A827,'Hoja de Trabajo para listado'!$AB$155:$AB$1048576,0),MATCH((CUADRO!F$5&amp;$E827),'Hoja de Trabajo para listado'!$AB$151:$BA$151,0)),0)+IFERROR(INDEX('Hoja de Trabajo para listado'!$BC$155:$CB$1048576,MATCH($A827,'Hoja de Trabajo para listado'!$BC$155:$BC$1048576,0),MATCH((CUADRO!F$5&amp;$E827),'Hoja de Trabajo para listado'!$BC$151:$CB$151,0)),0)+IFERROR(INDEX('Hoja de Trabajo para listado'!$DE$153:$DG$274,MATCH($A827,'Hoja de Trabajo para listado'!$DE$153:$DE$1048576,0),MATCH((CUADRO!F$5&amp;$E827),'Hoja de Trabajo para listado'!$DE$151:$DG$151,0)),0)+IFERROR(INDEX('Hoja de Trabajo para listado'!$CD$155:$DC$1048576,MATCH($A827,'Hoja de Trabajo para listado'!$CD$155:$CD$1048576,0),MATCH((CUADRO!F$5&amp;$E827),'Hoja de Trabajo para listado'!$CD$151:$DC$151,0)),0)</f>
        <v>0</v>
      </c>
      <c r="G827" s="255">
        <f ca="1">+IFERROR(INDEX('Hoja de Trabajo para listado'!$A$155:$Z$1048576,MATCH($A827,'Hoja de Trabajo para listado'!$A$155:$A$1048576,0),MATCH((CUADRO!G$5&amp;$E827),'Hoja de Trabajo para listado'!$A$151:$Z$151,0)),0)+IFERROR(INDEX('Hoja de Trabajo para listado'!$AB$155:$BA$1048576,MATCH($A827,'Hoja de Trabajo para listado'!$AB$155:$AB$1048576,0),MATCH((CUADRO!G$5&amp;$E827),'Hoja de Trabajo para listado'!$AB$151:$BA$151,0)),0)+IFERROR(INDEX('Hoja de Trabajo para listado'!$BC$155:$CB$1048576,MATCH($A827,'Hoja de Trabajo para listado'!$BC$155:$BC$1048576,0),MATCH((CUADRO!G$5&amp;$E827),'Hoja de Trabajo para listado'!$BC$151:$CB$151,0)),0)+IFERROR(INDEX('Hoja de Trabajo para listado'!$DE$153:$DG$274,MATCH($A827,'Hoja de Trabajo para listado'!$DE$153:$DE$1048576,0),MATCH((CUADRO!G$5&amp;$E827),'Hoja de Trabajo para listado'!$DE$151:$DG$151,0)),0)+IFERROR(INDEX('Hoja de Trabajo para listado'!$CD$155:$DC$1048576,MATCH($A827,'Hoja de Trabajo para listado'!$CD$155:$CD$1048576,0),MATCH((CUADRO!G$5&amp;$E827),'Hoja de Trabajo para listado'!$CD$151:$DC$151,0)),0)</f>
        <v>0</v>
      </c>
      <c r="H827" s="255">
        <f ca="1">+IFERROR(INDEX('Hoja de Trabajo para listado'!$A$155:$Z$1048576,MATCH($A827,'Hoja de Trabajo para listado'!$A$155:$A$1048576,0),MATCH((CUADRO!H$5&amp;$E827),'Hoja de Trabajo para listado'!$A$151:$Z$151,0)),0)+IFERROR(INDEX('Hoja de Trabajo para listado'!$AB$155:$BA$1048576,MATCH($A827,'Hoja de Trabajo para listado'!$AB$155:$AB$1048576,0),MATCH((CUADRO!H$5&amp;$E827),'Hoja de Trabajo para listado'!$AB$151:$BA$151,0)),0)+IFERROR(INDEX('Hoja de Trabajo para listado'!$BC$155:$CB$1048576,MATCH($A827,'Hoja de Trabajo para listado'!$BC$155:$BC$1048576,0),MATCH((CUADRO!H$5&amp;$E827),'Hoja de Trabajo para listado'!$BC$151:$CB$151,0)),0)+IFERROR(INDEX('Hoja de Trabajo para listado'!$DE$153:$DG$274,MATCH($A827,'Hoja de Trabajo para listado'!$DE$153:$DE$1048576,0),MATCH((CUADRO!H$5&amp;$E827),'Hoja de Trabajo para listado'!$DE$151:$DG$151,0)),0)+IFERROR(INDEX('Hoja de Trabajo para listado'!$CD$155:$DC$1048576,MATCH($A827,'Hoja de Trabajo para listado'!$CD$155:$CD$1048576,0),MATCH((CUADRO!H$5&amp;$E827),'Hoja de Trabajo para listado'!$CD$151:$DC$151,0)),0)</f>
        <v>0</v>
      </c>
      <c r="I827" s="255">
        <f ca="1">+IFERROR(INDEX('Hoja de Trabajo para listado'!$A$155:$Z$1048576,MATCH($A827,'Hoja de Trabajo para listado'!$A$155:$A$1048576,0),MATCH((CUADRO!I$5&amp;$E827),'Hoja de Trabajo para listado'!$A$151:$Z$151,0)),0)+IFERROR(INDEX('Hoja de Trabajo para listado'!$AB$155:$BA$1048576,MATCH($A827,'Hoja de Trabajo para listado'!$AB$155:$AB$1048576,0),MATCH((CUADRO!I$5&amp;$E827),'Hoja de Trabajo para listado'!$AB$151:$BA$151,0)),0)+IFERROR(INDEX('Hoja de Trabajo para listado'!$BC$155:$CB$1048576,MATCH($A827,'Hoja de Trabajo para listado'!$BC$155:$BC$1048576,0),MATCH((CUADRO!I$5&amp;$E827),'Hoja de Trabajo para listado'!$BC$151:$CB$151,0)),0)+IFERROR(INDEX('Hoja de Trabajo para listado'!$DE$153:$DG$274,MATCH($A827,'Hoja de Trabajo para listado'!$DE$153:$DE$1048576,0),MATCH((CUADRO!I$5&amp;$E827),'Hoja de Trabajo para listado'!$DE$151:$DG$151,0)),0)+IFERROR(INDEX('Hoja de Trabajo para listado'!$CD$155:$DC$1048576,MATCH($A827,'Hoja de Trabajo para listado'!$CD$155:$CD$1048576,0),MATCH((CUADRO!I$5&amp;$E827),'Hoja de Trabajo para listado'!$CD$151:$DC$151,0)),0)</f>
        <v>0</v>
      </c>
      <c r="J827" s="255">
        <f ca="1">+IFERROR(INDEX('Hoja de Trabajo para listado'!$A$155:$Z$1048576,MATCH($A827,'Hoja de Trabajo para listado'!$A$155:$A$1048576,0),MATCH((CUADRO!J$5&amp;$E827),'Hoja de Trabajo para listado'!$A$151:$Z$151,0)),0)+IFERROR(INDEX('Hoja de Trabajo para listado'!$AB$155:$BA$1048576,MATCH($A827,'Hoja de Trabajo para listado'!$AB$155:$AB$1048576,0),MATCH((CUADRO!J$5&amp;$E827),'Hoja de Trabajo para listado'!$AB$151:$BA$151,0)),0)+IFERROR(INDEX('Hoja de Trabajo para listado'!$BC$155:$CB$1048576,MATCH($A827,'Hoja de Trabajo para listado'!$BC$155:$BC$1048576,0),MATCH((CUADRO!J$5&amp;$E827),'Hoja de Trabajo para listado'!$BC$151:$CB$151,0)),0)+IFERROR(INDEX('Hoja de Trabajo para listado'!$DE$153:$DG$274,MATCH($A827,'Hoja de Trabajo para listado'!$DE$153:$DE$1048576,0),MATCH((CUADRO!J$5&amp;$E827),'Hoja de Trabajo para listado'!$DE$151:$DG$151,0)),0)+IFERROR(INDEX('Hoja de Trabajo para listado'!$CD$155:$DC$1048576,MATCH($A827,'Hoja de Trabajo para listado'!$CD$155:$CD$1048576,0),MATCH((CUADRO!J$5&amp;$E827),'Hoja de Trabajo para listado'!$CD$151:$DC$151,0)),0)</f>
        <v>0</v>
      </c>
      <c r="K827" s="255">
        <f ca="1">+IFERROR(INDEX('Hoja de Trabajo para listado'!$A$155:$Z$1048576,MATCH($A827,'Hoja de Trabajo para listado'!$A$155:$A$1048576,0),MATCH((CUADRO!K$5&amp;$E827),'Hoja de Trabajo para listado'!$A$151:$Z$151,0)),0)+IFERROR(INDEX('Hoja de Trabajo para listado'!$AB$155:$BA$1048576,MATCH($A827,'Hoja de Trabajo para listado'!$AB$155:$AB$1048576,0),MATCH((CUADRO!K$5&amp;$E827),'Hoja de Trabajo para listado'!$AB$151:$BA$151,0)),0)+IFERROR(INDEX('Hoja de Trabajo para listado'!$BC$155:$CB$1048576,MATCH($A827,'Hoja de Trabajo para listado'!$BC$155:$BC$1048576,0),MATCH((CUADRO!K$5&amp;$E827),'Hoja de Trabajo para listado'!$BC$151:$CB$151,0)),0)+IFERROR(INDEX('Hoja de Trabajo para listado'!$DE$153:$DG$274,MATCH($A827,'Hoja de Trabajo para listado'!$DE$153:$DE$1048576,0),MATCH((CUADRO!K$5&amp;$E827),'Hoja de Trabajo para listado'!$DE$151:$DG$151,0)),0)+IFERROR(INDEX('Hoja de Trabajo para listado'!$CD$155:$DC$1048576,MATCH($A827,'Hoja de Trabajo para listado'!$CD$155:$CD$1048576,0),MATCH((CUADRO!K$5&amp;$E827),'Hoja de Trabajo para listado'!$CD$151:$DC$151,0)),0)</f>
        <v>0</v>
      </c>
      <c r="L827" s="255">
        <f ca="1">+IFERROR(INDEX('Hoja de Trabajo para listado'!$A$155:$Z$1048576,MATCH($A827,'Hoja de Trabajo para listado'!$A$155:$A$1048576,0),MATCH((CUADRO!L$5&amp;$E827),'Hoja de Trabajo para listado'!$A$151:$Z$151,0)),0)+IFERROR(INDEX('Hoja de Trabajo para listado'!$AB$155:$BA$1048576,MATCH($A827,'Hoja de Trabajo para listado'!$AB$155:$AB$1048576,0),MATCH((CUADRO!L$5&amp;$E827),'Hoja de Trabajo para listado'!$AB$151:$BA$151,0)),0)+IFERROR(INDEX('Hoja de Trabajo para listado'!$BC$155:$CB$1048576,MATCH($A827,'Hoja de Trabajo para listado'!$BC$155:$BC$1048576,0),MATCH((CUADRO!L$5&amp;$E827),'Hoja de Trabajo para listado'!$BC$151:$CB$151,0)),0)+IFERROR(INDEX('Hoja de Trabajo para listado'!$DE$153:$DG$274,MATCH($A827,'Hoja de Trabajo para listado'!$DE$153:$DE$1048576,0),MATCH((CUADRO!L$5&amp;$E827),'Hoja de Trabajo para listado'!$DE$151:$DG$151,0)),0)+IFERROR(INDEX('Hoja de Trabajo para listado'!$CD$155:$DC$1048576,MATCH($A827,'Hoja de Trabajo para listado'!$CD$155:$CD$1048576,0),MATCH((CUADRO!L$5&amp;$E827),'Hoja de Trabajo para listado'!$CD$151:$DC$151,0)),0)</f>
        <v>0</v>
      </c>
      <c r="M827" s="255">
        <f ca="1">+IFERROR(INDEX('Hoja de Trabajo para listado'!$A$155:$Z$1048576,MATCH($A827,'Hoja de Trabajo para listado'!$A$155:$A$1048576,0),MATCH((CUADRO!M$5&amp;$E827),'Hoja de Trabajo para listado'!$A$151:$Z$151,0)),0)+IFERROR(INDEX('Hoja de Trabajo para listado'!$AB$155:$BA$1048576,MATCH($A827,'Hoja de Trabajo para listado'!$AB$155:$AB$1048576,0),MATCH((CUADRO!M$5&amp;$E827),'Hoja de Trabajo para listado'!$AB$151:$BA$151,0)),0)+IFERROR(INDEX('Hoja de Trabajo para listado'!$BC$155:$CB$1048576,MATCH($A827,'Hoja de Trabajo para listado'!$BC$155:$BC$1048576,0),MATCH((CUADRO!M$5&amp;$E827),'Hoja de Trabajo para listado'!$BC$151:$CB$151,0)),0)+IFERROR(INDEX('Hoja de Trabajo para listado'!$DE$153:$DG$274,MATCH($A827,'Hoja de Trabajo para listado'!$DE$153:$DE$1048576,0),MATCH((CUADRO!M$5&amp;$E827),'Hoja de Trabajo para listado'!$DE$151:$DG$151,0)),0)+IFERROR(INDEX('Hoja de Trabajo para listado'!$CD$155:$DC$1048576,MATCH($A827,'Hoja de Trabajo para listado'!$CD$155:$CD$1048576,0),MATCH((CUADRO!M$5&amp;$E827),'Hoja de Trabajo para listado'!$CD$151:$DC$151,0)),0)</f>
        <v>0</v>
      </c>
      <c r="N827" s="255">
        <f ca="1">+IFERROR(INDEX('Hoja de Trabajo para listado'!$A$155:$Z$1048576,MATCH($A827,'Hoja de Trabajo para listado'!$A$155:$A$1048576,0),MATCH((CUADRO!N$5&amp;$E827),'Hoja de Trabajo para listado'!$A$151:$Z$151,0)),0)+IFERROR(INDEX('Hoja de Trabajo para listado'!$AB$155:$BA$1048576,MATCH($A827,'Hoja de Trabajo para listado'!$AB$155:$AB$1048576,0),MATCH((CUADRO!N$5&amp;$E827),'Hoja de Trabajo para listado'!$AB$151:$BA$151,0)),0)+IFERROR(INDEX('Hoja de Trabajo para listado'!$BC$155:$CB$1048576,MATCH($A827,'Hoja de Trabajo para listado'!$BC$155:$BC$1048576,0),MATCH((CUADRO!N$5&amp;$E827),'Hoja de Trabajo para listado'!$BC$151:$CB$151,0)),0)+IFERROR(INDEX('Hoja de Trabajo para listado'!$DE$153:$DG$274,MATCH($A827,'Hoja de Trabajo para listado'!$DE$153:$DE$1048576,0),MATCH((CUADRO!N$5&amp;$E827),'Hoja de Trabajo para listado'!$DE$151:$DG$151,0)),0)+IFERROR(INDEX('Hoja de Trabajo para listado'!$CD$155:$DC$1048576,MATCH($A827,'Hoja de Trabajo para listado'!$CD$155:$CD$1048576,0),MATCH((CUADRO!N$5&amp;$E827),'Hoja de Trabajo para listado'!$CD$151:$DC$151,0)),0)</f>
        <v>0</v>
      </c>
      <c r="O827" s="255">
        <f ca="1">+IFERROR(INDEX('Hoja de Trabajo para listado'!$A$155:$Z$1048576,MATCH($A827,'Hoja de Trabajo para listado'!$A$155:$A$1048576,0),MATCH((CUADRO!O$5&amp;$E827),'Hoja de Trabajo para listado'!$A$151:$Z$151,0)),0)+IFERROR(INDEX('Hoja de Trabajo para listado'!$AB$155:$BA$1048576,MATCH($A827,'Hoja de Trabajo para listado'!$AB$155:$AB$1048576,0),MATCH((CUADRO!O$5&amp;$E827),'Hoja de Trabajo para listado'!$AB$151:$BA$151,0)),0)+IFERROR(INDEX('Hoja de Trabajo para listado'!$BC$155:$CB$1048576,MATCH($A827,'Hoja de Trabajo para listado'!$BC$155:$BC$1048576,0),MATCH((CUADRO!O$5&amp;$E827),'Hoja de Trabajo para listado'!$BC$151:$CB$151,0)),0)+IFERROR(INDEX('Hoja de Trabajo para listado'!$DE$153:$DG$274,MATCH($A827,'Hoja de Trabajo para listado'!$DE$153:$DE$1048576,0),MATCH((CUADRO!O$5&amp;$E827),'Hoja de Trabajo para listado'!$DE$151:$DG$151,0)),0)+IFERROR(INDEX('Hoja de Trabajo para listado'!$CD$155:$DC$1048576,MATCH($A827,'Hoja de Trabajo para listado'!$CD$155:$CD$1048576,0),MATCH((CUADRO!O$5&amp;$E827),'Hoja de Trabajo para listado'!$CD$151:$DC$151,0)),0)</f>
        <v>0</v>
      </c>
      <c r="P827" s="255">
        <f ca="1">+IFERROR(INDEX('Hoja de Trabajo para listado'!$A$155:$Z$1048576,MATCH($A827,'Hoja de Trabajo para listado'!$A$155:$A$1048576,0),MATCH((CUADRO!P$5&amp;$E827),'Hoja de Trabajo para listado'!$A$151:$Z$151,0)),0)+IFERROR(INDEX('Hoja de Trabajo para listado'!$AB$155:$BA$1048576,MATCH($A827,'Hoja de Trabajo para listado'!$AB$155:$AB$1048576,0),MATCH((CUADRO!P$5&amp;$E827),'Hoja de Trabajo para listado'!$AB$151:$BA$151,0)),0)+IFERROR(INDEX('Hoja de Trabajo para listado'!$BC$155:$CB$1048576,MATCH($A827,'Hoja de Trabajo para listado'!$BC$155:$BC$1048576,0),MATCH((CUADRO!P$5&amp;$E827),'Hoja de Trabajo para listado'!$BC$151:$CB$151,0)),0)+IFERROR(INDEX('Hoja de Trabajo para listado'!$DE$153:$DG$274,MATCH($A827,'Hoja de Trabajo para listado'!$DE$153:$DE$1048576,0),MATCH((CUADRO!P$5&amp;$E827),'Hoja de Trabajo para listado'!$DE$151:$DG$151,0)),0)+IFERROR(INDEX('Hoja de Trabajo para listado'!$CD$155:$DC$1048576,MATCH($A827,'Hoja de Trabajo para listado'!$CD$155:$CD$1048576,0),MATCH((CUADRO!P$5&amp;$E827),'Hoja de Trabajo para listado'!$CD$151:$DC$151,0)),0)</f>
        <v>0</v>
      </c>
      <c r="Q827" s="255">
        <f ca="1">+IFERROR(INDEX('Hoja de Trabajo para listado'!$A$155:$Z$1048576,MATCH($A827,'Hoja de Trabajo para listado'!$A$155:$A$1048576,0),MATCH((CUADRO!Q$5&amp;$E827),'Hoja de Trabajo para listado'!$A$151:$Z$151,0)),0)+IFERROR(INDEX('Hoja de Trabajo para listado'!$AB$155:$BA$1048576,MATCH($A827,'Hoja de Trabajo para listado'!$AB$155:$AB$1048576,0),MATCH((CUADRO!Q$5&amp;$E827),'Hoja de Trabajo para listado'!$AB$151:$BA$151,0)),0)+IFERROR(INDEX('Hoja de Trabajo para listado'!$BC$155:$CB$1048576,MATCH($A827,'Hoja de Trabajo para listado'!$BC$155:$BC$1048576,0),MATCH((CUADRO!Q$5&amp;$E827),'Hoja de Trabajo para listado'!$BC$151:$CB$151,0)),0)+IFERROR(INDEX('Hoja de Trabajo para listado'!$DE$153:$DG$274,MATCH($A827,'Hoja de Trabajo para listado'!$DE$153:$DE$1048576,0),MATCH((CUADRO!Q$5&amp;$E827),'Hoja de Trabajo para listado'!$DE$151:$DG$151,0)),0)+IFERROR(INDEX('Hoja de Trabajo para listado'!$CD$155:$DC$1048576,MATCH($A827,'Hoja de Trabajo para listado'!$CD$155:$CD$1048576,0),MATCH((CUADRO!Q$5&amp;$E827),'Hoja de Trabajo para listado'!$CD$151:$DC$151,0)),0)</f>
        <v>0</v>
      </c>
      <c r="R827" s="255">
        <f t="shared" ca="1" si="26"/>
        <v>0</v>
      </c>
      <c r="S827" s="262">
        <f ca="1">+R826+R827</f>
        <v>0</v>
      </c>
      <c r="T827" s="255">
        <f ca="1">+S827</f>
        <v>0</v>
      </c>
      <c r="U827" s="254">
        <f t="shared" si="27"/>
        <v>2</v>
      </c>
      <c r="V827" s="362" t="str">
        <f>+VLOOKUP(A827,bd_lista!$A$3:$E$590,5,FALSE)</f>
        <v>Gobiernos Autonomos Municipales</v>
      </c>
      <c r="W827" s="362"/>
      <c r="X827" s="254">
        <f>+VLOOKUP(A827,[2]Sheet1!$A$13:$D$744,4,FALSE)</f>
        <v>0</v>
      </c>
      <c r="Y827" s="254" t="e">
        <f>+VLOOKUP(X827,bd_lista!$A$3:$C$590,3,FALSE)</f>
        <v>#N/A</v>
      </c>
      <c r="Z827" s="314"/>
      <c r="AA827" s="315"/>
    </row>
    <row r="828" spans="1:27" customFormat="1" ht="15" hidden="1" customHeight="1">
      <c r="A828" s="32">
        <v>1527</v>
      </c>
      <c r="B828" s="306">
        <f>+A828</f>
        <v>1527</v>
      </c>
      <c r="C828" s="259" t="str">
        <f>+VLOOKUP(A828,bd_lista!$A$3:$C$590,3,FALSE)</f>
        <v>Gobierno Autónomo Municipal de Caripuyo</v>
      </c>
      <c r="D828" s="361" t="str">
        <f>+C828</f>
        <v>Gobierno Autónomo Municipal de Caripuyo</v>
      </c>
      <c r="E828" s="254" t="s">
        <v>1313</v>
      </c>
      <c r="F828" s="255">
        <f ca="1">+IFERROR(INDEX('Hoja de Trabajo para listado'!$A$155:$Z$1048576,MATCH($A828,'Hoja de Trabajo para listado'!$A$155:$A$1048576,0),MATCH((CUADRO!F$5&amp;$E828),'Hoja de Trabajo para listado'!$A$151:$Z$151,0)),0)+IFERROR(INDEX('Hoja de Trabajo para listado'!$AB$155:$BA$1048576,MATCH($A828,'Hoja de Trabajo para listado'!$AB$155:$AB$1048576,0),MATCH((CUADRO!F$5&amp;$E828),'Hoja de Trabajo para listado'!$AB$151:$BA$151,0)),0)+IFERROR(INDEX('Hoja de Trabajo para listado'!$BC$155:$CB$1048576,MATCH($A828,'Hoja de Trabajo para listado'!$BC$155:$BC$1048576,0),MATCH((CUADRO!F$5&amp;$E828),'Hoja de Trabajo para listado'!$BC$151:$CB$151,0)),0)+IFERROR(INDEX('Hoja de Trabajo para listado'!$DE$153:$DG$274,MATCH($A828,'Hoja de Trabajo para listado'!$DE$153:$DE$1048576,0),MATCH((CUADRO!F$5&amp;$E828),'Hoja de Trabajo para listado'!$DE$151:$DG$151,0)),0)+IFERROR(INDEX('Hoja de Trabajo para listado'!$CD$155:$DC$1048576,MATCH($A828,'Hoja de Trabajo para listado'!$CD$155:$CD$1048576,0),MATCH((CUADRO!F$5&amp;$E828),'Hoja de Trabajo para listado'!$CD$151:$DC$151,0)),0)</f>
        <v>0</v>
      </c>
      <c r="G828" s="255">
        <f ca="1">+IFERROR(INDEX('Hoja de Trabajo para listado'!$A$155:$Z$1048576,MATCH($A828,'Hoja de Trabajo para listado'!$A$155:$A$1048576,0),MATCH((CUADRO!G$5&amp;$E828),'Hoja de Trabajo para listado'!$A$151:$Z$151,0)),0)+IFERROR(INDEX('Hoja de Trabajo para listado'!$AB$155:$BA$1048576,MATCH($A828,'Hoja de Trabajo para listado'!$AB$155:$AB$1048576,0),MATCH((CUADRO!G$5&amp;$E828),'Hoja de Trabajo para listado'!$AB$151:$BA$151,0)),0)+IFERROR(INDEX('Hoja de Trabajo para listado'!$BC$155:$CB$1048576,MATCH($A828,'Hoja de Trabajo para listado'!$BC$155:$BC$1048576,0),MATCH((CUADRO!G$5&amp;$E828),'Hoja de Trabajo para listado'!$BC$151:$CB$151,0)),0)+IFERROR(INDEX('Hoja de Trabajo para listado'!$DE$153:$DG$274,MATCH($A828,'Hoja de Trabajo para listado'!$DE$153:$DE$1048576,0),MATCH((CUADRO!G$5&amp;$E828),'Hoja de Trabajo para listado'!$DE$151:$DG$151,0)),0)+IFERROR(INDEX('Hoja de Trabajo para listado'!$CD$155:$DC$1048576,MATCH($A828,'Hoja de Trabajo para listado'!$CD$155:$CD$1048576,0),MATCH((CUADRO!G$5&amp;$E828),'Hoja de Trabajo para listado'!$CD$151:$DC$151,0)),0)</f>
        <v>0</v>
      </c>
      <c r="H828" s="255">
        <f ca="1">+IFERROR(INDEX('Hoja de Trabajo para listado'!$A$155:$Z$1048576,MATCH($A828,'Hoja de Trabajo para listado'!$A$155:$A$1048576,0),MATCH((CUADRO!H$5&amp;$E828),'Hoja de Trabajo para listado'!$A$151:$Z$151,0)),0)+IFERROR(INDEX('Hoja de Trabajo para listado'!$AB$155:$BA$1048576,MATCH($A828,'Hoja de Trabajo para listado'!$AB$155:$AB$1048576,0),MATCH((CUADRO!H$5&amp;$E828),'Hoja de Trabajo para listado'!$AB$151:$BA$151,0)),0)+IFERROR(INDEX('Hoja de Trabajo para listado'!$BC$155:$CB$1048576,MATCH($A828,'Hoja de Trabajo para listado'!$BC$155:$BC$1048576,0),MATCH((CUADRO!H$5&amp;$E828),'Hoja de Trabajo para listado'!$BC$151:$CB$151,0)),0)+IFERROR(INDEX('Hoja de Trabajo para listado'!$DE$153:$DG$274,MATCH($A828,'Hoja de Trabajo para listado'!$DE$153:$DE$1048576,0),MATCH((CUADRO!H$5&amp;$E828),'Hoja de Trabajo para listado'!$DE$151:$DG$151,0)),0)+IFERROR(INDEX('Hoja de Trabajo para listado'!$CD$155:$DC$1048576,MATCH($A828,'Hoja de Trabajo para listado'!$CD$155:$CD$1048576,0),MATCH((CUADRO!H$5&amp;$E828),'Hoja de Trabajo para listado'!$CD$151:$DC$151,0)),0)</f>
        <v>0</v>
      </c>
      <c r="I828" s="255">
        <f ca="1">+IFERROR(INDEX('Hoja de Trabajo para listado'!$A$155:$Z$1048576,MATCH($A828,'Hoja de Trabajo para listado'!$A$155:$A$1048576,0),MATCH((CUADRO!I$5&amp;$E828),'Hoja de Trabajo para listado'!$A$151:$Z$151,0)),0)+IFERROR(INDEX('Hoja de Trabajo para listado'!$AB$155:$BA$1048576,MATCH($A828,'Hoja de Trabajo para listado'!$AB$155:$AB$1048576,0),MATCH((CUADRO!I$5&amp;$E828),'Hoja de Trabajo para listado'!$AB$151:$BA$151,0)),0)+IFERROR(INDEX('Hoja de Trabajo para listado'!$BC$155:$CB$1048576,MATCH($A828,'Hoja de Trabajo para listado'!$BC$155:$BC$1048576,0),MATCH((CUADRO!I$5&amp;$E828),'Hoja de Trabajo para listado'!$BC$151:$CB$151,0)),0)+IFERROR(INDEX('Hoja de Trabajo para listado'!$DE$153:$DG$274,MATCH($A828,'Hoja de Trabajo para listado'!$DE$153:$DE$1048576,0),MATCH((CUADRO!I$5&amp;$E828),'Hoja de Trabajo para listado'!$DE$151:$DG$151,0)),0)+IFERROR(INDEX('Hoja de Trabajo para listado'!$CD$155:$DC$1048576,MATCH($A828,'Hoja de Trabajo para listado'!$CD$155:$CD$1048576,0),MATCH((CUADRO!I$5&amp;$E828),'Hoja de Trabajo para listado'!$CD$151:$DC$151,0)),0)</f>
        <v>0</v>
      </c>
      <c r="J828" s="255">
        <f ca="1">+IFERROR(INDEX('Hoja de Trabajo para listado'!$A$155:$Z$1048576,MATCH($A828,'Hoja de Trabajo para listado'!$A$155:$A$1048576,0),MATCH((CUADRO!J$5&amp;$E828),'Hoja de Trabajo para listado'!$A$151:$Z$151,0)),0)+IFERROR(INDEX('Hoja de Trabajo para listado'!$AB$155:$BA$1048576,MATCH($A828,'Hoja de Trabajo para listado'!$AB$155:$AB$1048576,0),MATCH((CUADRO!J$5&amp;$E828),'Hoja de Trabajo para listado'!$AB$151:$BA$151,0)),0)+IFERROR(INDEX('Hoja de Trabajo para listado'!$BC$155:$CB$1048576,MATCH($A828,'Hoja de Trabajo para listado'!$BC$155:$BC$1048576,0),MATCH((CUADRO!J$5&amp;$E828),'Hoja de Trabajo para listado'!$BC$151:$CB$151,0)),0)+IFERROR(INDEX('Hoja de Trabajo para listado'!$DE$153:$DG$274,MATCH($A828,'Hoja de Trabajo para listado'!$DE$153:$DE$1048576,0),MATCH((CUADRO!J$5&amp;$E828),'Hoja de Trabajo para listado'!$DE$151:$DG$151,0)),0)+IFERROR(INDEX('Hoja de Trabajo para listado'!$CD$155:$DC$1048576,MATCH($A828,'Hoja de Trabajo para listado'!$CD$155:$CD$1048576,0),MATCH((CUADRO!J$5&amp;$E828),'Hoja de Trabajo para listado'!$CD$151:$DC$151,0)),0)</f>
        <v>0</v>
      </c>
      <c r="K828" s="255">
        <f ca="1">+IFERROR(INDEX('Hoja de Trabajo para listado'!$A$155:$Z$1048576,MATCH($A828,'Hoja de Trabajo para listado'!$A$155:$A$1048576,0),MATCH((CUADRO!K$5&amp;$E828),'Hoja de Trabajo para listado'!$A$151:$Z$151,0)),0)+IFERROR(INDEX('Hoja de Trabajo para listado'!$AB$155:$BA$1048576,MATCH($A828,'Hoja de Trabajo para listado'!$AB$155:$AB$1048576,0),MATCH((CUADRO!K$5&amp;$E828),'Hoja de Trabajo para listado'!$AB$151:$BA$151,0)),0)+IFERROR(INDEX('Hoja de Trabajo para listado'!$BC$155:$CB$1048576,MATCH($A828,'Hoja de Trabajo para listado'!$BC$155:$BC$1048576,0),MATCH((CUADRO!K$5&amp;$E828),'Hoja de Trabajo para listado'!$BC$151:$CB$151,0)),0)+IFERROR(INDEX('Hoja de Trabajo para listado'!$DE$153:$DG$274,MATCH($A828,'Hoja de Trabajo para listado'!$DE$153:$DE$1048576,0),MATCH((CUADRO!K$5&amp;$E828),'Hoja de Trabajo para listado'!$DE$151:$DG$151,0)),0)+IFERROR(INDEX('Hoja de Trabajo para listado'!$CD$155:$DC$1048576,MATCH($A828,'Hoja de Trabajo para listado'!$CD$155:$CD$1048576,0),MATCH((CUADRO!K$5&amp;$E828),'Hoja de Trabajo para listado'!$CD$151:$DC$151,0)),0)</f>
        <v>0</v>
      </c>
      <c r="L828" s="255">
        <f ca="1">+IFERROR(INDEX('Hoja de Trabajo para listado'!$A$155:$Z$1048576,MATCH($A828,'Hoja de Trabajo para listado'!$A$155:$A$1048576,0),MATCH((CUADRO!L$5&amp;$E828),'Hoja de Trabajo para listado'!$A$151:$Z$151,0)),0)+IFERROR(INDEX('Hoja de Trabajo para listado'!$AB$155:$BA$1048576,MATCH($A828,'Hoja de Trabajo para listado'!$AB$155:$AB$1048576,0),MATCH((CUADRO!L$5&amp;$E828),'Hoja de Trabajo para listado'!$AB$151:$BA$151,0)),0)+IFERROR(INDEX('Hoja de Trabajo para listado'!$BC$155:$CB$1048576,MATCH($A828,'Hoja de Trabajo para listado'!$BC$155:$BC$1048576,0),MATCH((CUADRO!L$5&amp;$E828),'Hoja de Trabajo para listado'!$BC$151:$CB$151,0)),0)+IFERROR(INDEX('Hoja de Trabajo para listado'!$DE$153:$DG$274,MATCH($A828,'Hoja de Trabajo para listado'!$DE$153:$DE$1048576,0),MATCH((CUADRO!L$5&amp;$E828),'Hoja de Trabajo para listado'!$DE$151:$DG$151,0)),0)+IFERROR(INDEX('Hoja de Trabajo para listado'!$CD$155:$DC$1048576,MATCH($A828,'Hoja de Trabajo para listado'!$CD$155:$CD$1048576,0),MATCH((CUADRO!L$5&amp;$E828),'Hoja de Trabajo para listado'!$CD$151:$DC$151,0)),0)</f>
        <v>0</v>
      </c>
      <c r="M828" s="255">
        <f ca="1">+IFERROR(INDEX('Hoja de Trabajo para listado'!$A$155:$Z$1048576,MATCH($A828,'Hoja de Trabajo para listado'!$A$155:$A$1048576,0),MATCH((CUADRO!M$5&amp;$E828),'Hoja de Trabajo para listado'!$A$151:$Z$151,0)),0)+IFERROR(INDEX('Hoja de Trabajo para listado'!$AB$155:$BA$1048576,MATCH($A828,'Hoja de Trabajo para listado'!$AB$155:$AB$1048576,0),MATCH((CUADRO!M$5&amp;$E828),'Hoja de Trabajo para listado'!$AB$151:$BA$151,0)),0)+IFERROR(INDEX('Hoja de Trabajo para listado'!$BC$155:$CB$1048576,MATCH($A828,'Hoja de Trabajo para listado'!$BC$155:$BC$1048576,0),MATCH((CUADRO!M$5&amp;$E828),'Hoja de Trabajo para listado'!$BC$151:$CB$151,0)),0)+IFERROR(INDEX('Hoja de Trabajo para listado'!$DE$153:$DG$274,MATCH($A828,'Hoja de Trabajo para listado'!$DE$153:$DE$1048576,0),MATCH((CUADRO!M$5&amp;$E828),'Hoja de Trabajo para listado'!$DE$151:$DG$151,0)),0)+IFERROR(INDEX('Hoja de Trabajo para listado'!$CD$155:$DC$1048576,MATCH($A828,'Hoja de Trabajo para listado'!$CD$155:$CD$1048576,0),MATCH((CUADRO!M$5&amp;$E828),'Hoja de Trabajo para listado'!$CD$151:$DC$151,0)),0)</f>
        <v>0</v>
      </c>
      <c r="N828" s="255">
        <f ca="1">+IFERROR(INDEX('Hoja de Trabajo para listado'!$A$155:$Z$1048576,MATCH($A828,'Hoja de Trabajo para listado'!$A$155:$A$1048576,0),MATCH((CUADRO!N$5&amp;$E828),'Hoja de Trabajo para listado'!$A$151:$Z$151,0)),0)+IFERROR(INDEX('Hoja de Trabajo para listado'!$AB$155:$BA$1048576,MATCH($A828,'Hoja de Trabajo para listado'!$AB$155:$AB$1048576,0),MATCH((CUADRO!N$5&amp;$E828),'Hoja de Trabajo para listado'!$AB$151:$BA$151,0)),0)+IFERROR(INDEX('Hoja de Trabajo para listado'!$BC$155:$CB$1048576,MATCH($A828,'Hoja de Trabajo para listado'!$BC$155:$BC$1048576,0),MATCH((CUADRO!N$5&amp;$E828),'Hoja de Trabajo para listado'!$BC$151:$CB$151,0)),0)+IFERROR(INDEX('Hoja de Trabajo para listado'!$DE$153:$DG$274,MATCH($A828,'Hoja de Trabajo para listado'!$DE$153:$DE$1048576,0),MATCH((CUADRO!N$5&amp;$E828),'Hoja de Trabajo para listado'!$DE$151:$DG$151,0)),0)+IFERROR(INDEX('Hoja de Trabajo para listado'!$CD$155:$DC$1048576,MATCH($A828,'Hoja de Trabajo para listado'!$CD$155:$CD$1048576,0),MATCH((CUADRO!N$5&amp;$E828),'Hoja de Trabajo para listado'!$CD$151:$DC$151,0)),0)</f>
        <v>0</v>
      </c>
      <c r="O828" s="255">
        <f ca="1">+IFERROR(INDEX('Hoja de Trabajo para listado'!$A$155:$Z$1048576,MATCH($A828,'Hoja de Trabajo para listado'!$A$155:$A$1048576,0),MATCH((CUADRO!O$5&amp;$E828),'Hoja de Trabajo para listado'!$A$151:$Z$151,0)),0)+IFERROR(INDEX('Hoja de Trabajo para listado'!$AB$155:$BA$1048576,MATCH($A828,'Hoja de Trabajo para listado'!$AB$155:$AB$1048576,0),MATCH((CUADRO!O$5&amp;$E828),'Hoja de Trabajo para listado'!$AB$151:$BA$151,0)),0)+IFERROR(INDEX('Hoja de Trabajo para listado'!$BC$155:$CB$1048576,MATCH($A828,'Hoja de Trabajo para listado'!$BC$155:$BC$1048576,0),MATCH((CUADRO!O$5&amp;$E828),'Hoja de Trabajo para listado'!$BC$151:$CB$151,0)),0)+IFERROR(INDEX('Hoja de Trabajo para listado'!$DE$153:$DG$274,MATCH($A828,'Hoja de Trabajo para listado'!$DE$153:$DE$1048576,0),MATCH((CUADRO!O$5&amp;$E828),'Hoja de Trabajo para listado'!$DE$151:$DG$151,0)),0)+IFERROR(INDEX('Hoja de Trabajo para listado'!$CD$155:$DC$1048576,MATCH($A828,'Hoja de Trabajo para listado'!$CD$155:$CD$1048576,0),MATCH((CUADRO!O$5&amp;$E828),'Hoja de Trabajo para listado'!$CD$151:$DC$151,0)),0)</f>
        <v>0</v>
      </c>
      <c r="P828" s="255">
        <f ca="1">+IFERROR(INDEX('Hoja de Trabajo para listado'!$A$155:$Z$1048576,MATCH($A828,'Hoja de Trabajo para listado'!$A$155:$A$1048576,0),MATCH((CUADRO!P$5&amp;$E828),'Hoja de Trabajo para listado'!$A$151:$Z$151,0)),0)+IFERROR(INDEX('Hoja de Trabajo para listado'!$AB$155:$BA$1048576,MATCH($A828,'Hoja de Trabajo para listado'!$AB$155:$AB$1048576,0),MATCH((CUADRO!P$5&amp;$E828),'Hoja de Trabajo para listado'!$AB$151:$BA$151,0)),0)+IFERROR(INDEX('Hoja de Trabajo para listado'!$BC$155:$CB$1048576,MATCH($A828,'Hoja de Trabajo para listado'!$BC$155:$BC$1048576,0),MATCH((CUADRO!P$5&amp;$E828),'Hoja de Trabajo para listado'!$BC$151:$CB$151,0)),0)+IFERROR(INDEX('Hoja de Trabajo para listado'!$DE$153:$DG$274,MATCH($A828,'Hoja de Trabajo para listado'!$DE$153:$DE$1048576,0),MATCH((CUADRO!P$5&amp;$E828),'Hoja de Trabajo para listado'!$DE$151:$DG$151,0)),0)+IFERROR(INDEX('Hoja de Trabajo para listado'!$CD$155:$DC$1048576,MATCH($A828,'Hoja de Trabajo para listado'!$CD$155:$CD$1048576,0),MATCH((CUADRO!P$5&amp;$E828),'Hoja de Trabajo para listado'!$CD$151:$DC$151,0)),0)</f>
        <v>0</v>
      </c>
      <c r="Q828" s="255">
        <f ca="1">+IFERROR(INDEX('Hoja de Trabajo para listado'!$A$155:$Z$1048576,MATCH($A828,'Hoja de Trabajo para listado'!$A$155:$A$1048576,0),MATCH((CUADRO!Q$5&amp;$E828),'Hoja de Trabajo para listado'!$A$151:$Z$151,0)),0)+IFERROR(INDEX('Hoja de Trabajo para listado'!$AB$155:$BA$1048576,MATCH($A828,'Hoja de Trabajo para listado'!$AB$155:$AB$1048576,0),MATCH((CUADRO!Q$5&amp;$E828),'Hoja de Trabajo para listado'!$AB$151:$BA$151,0)),0)+IFERROR(INDEX('Hoja de Trabajo para listado'!$BC$155:$CB$1048576,MATCH($A828,'Hoja de Trabajo para listado'!$BC$155:$BC$1048576,0),MATCH((CUADRO!Q$5&amp;$E828),'Hoja de Trabajo para listado'!$BC$151:$CB$151,0)),0)+IFERROR(INDEX('Hoja de Trabajo para listado'!$DE$153:$DG$274,MATCH($A828,'Hoja de Trabajo para listado'!$DE$153:$DE$1048576,0),MATCH((CUADRO!Q$5&amp;$E828),'Hoja de Trabajo para listado'!$DE$151:$DG$151,0)),0)+IFERROR(INDEX('Hoja de Trabajo para listado'!$CD$155:$DC$1048576,MATCH($A828,'Hoja de Trabajo para listado'!$CD$155:$CD$1048576,0),MATCH((CUADRO!Q$5&amp;$E828),'Hoja de Trabajo para listado'!$CD$151:$DC$151,0)),0)</f>
        <v>0</v>
      </c>
      <c r="R828" s="255">
        <f t="shared" ca="1" si="26"/>
        <v>0</v>
      </c>
      <c r="S828" s="262"/>
      <c r="T828" s="255">
        <f ca="1">+T829</f>
        <v>0</v>
      </c>
      <c r="U828" s="254">
        <f t="shared" si="27"/>
        <v>1</v>
      </c>
      <c r="V828" s="362" t="str">
        <f>+VLOOKUP(A828,bd_lista!$A$3:$E$590,5,FALSE)</f>
        <v>Gobiernos Autonomos Municipales</v>
      </c>
      <c r="W828" s="361" t="str">
        <f>+V828</f>
        <v>Gobiernos Autonomos Municipales</v>
      </c>
      <c r="X828" s="254">
        <f>+VLOOKUP(A828,[2]Sheet1!$A$13:$D$744,4,FALSE)</f>
        <v>0</v>
      </c>
      <c r="Y828" s="254" t="e">
        <f>+VLOOKUP(X828,bd_lista!$A$3:$C$590,3,FALSE)</f>
        <v>#N/A</v>
      </c>
      <c r="Z828" s="316">
        <f>+X828</f>
        <v>0</v>
      </c>
      <c r="AA828" s="317" t="e">
        <f>+Y828</f>
        <v>#N/A</v>
      </c>
    </row>
    <row r="829" spans="1:27" customFormat="1" ht="15" hidden="1" customHeight="1">
      <c r="A829" s="32">
        <v>1527</v>
      </c>
      <c r="B829" s="307"/>
      <c r="C829" s="259" t="str">
        <f>+VLOOKUP(A829,bd_lista!$A$3:$C$590,3,FALSE)</f>
        <v>Gobierno Autónomo Municipal de Caripuyo</v>
      </c>
      <c r="D829" s="362"/>
      <c r="E829" s="256" t="s">
        <v>1314</v>
      </c>
      <c r="F829" s="255">
        <f ca="1">+IFERROR(INDEX('Hoja de Trabajo para listado'!$A$155:$Z$1048576,MATCH($A829,'Hoja de Trabajo para listado'!$A$155:$A$1048576,0),MATCH((CUADRO!F$5&amp;$E829),'Hoja de Trabajo para listado'!$A$151:$Z$151,0)),0)+IFERROR(INDEX('Hoja de Trabajo para listado'!$AB$155:$BA$1048576,MATCH($A829,'Hoja de Trabajo para listado'!$AB$155:$AB$1048576,0),MATCH((CUADRO!F$5&amp;$E829),'Hoja de Trabajo para listado'!$AB$151:$BA$151,0)),0)+IFERROR(INDEX('Hoja de Trabajo para listado'!$BC$155:$CB$1048576,MATCH($A829,'Hoja de Trabajo para listado'!$BC$155:$BC$1048576,0),MATCH((CUADRO!F$5&amp;$E829),'Hoja de Trabajo para listado'!$BC$151:$CB$151,0)),0)+IFERROR(INDEX('Hoja de Trabajo para listado'!$DE$153:$DG$274,MATCH($A829,'Hoja de Trabajo para listado'!$DE$153:$DE$1048576,0),MATCH((CUADRO!F$5&amp;$E829),'Hoja de Trabajo para listado'!$DE$151:$DG$151,0)),0)+IFERROR(INDEX('Hoja de Trabajo para listado'!$CD$155:$DC$1048576,MATCH($A829,'Hoja de Trabajo para listado'!$CD$155:$CD$1048576,0),MATCH((CUADRO!F$5&amp;$E829),'Hoja de Trabajo para listado'!$CD$151:$DC$151,0)),0)</f>
        <v>0</v>
      </c>
      <c r="G829" s="255">
        <f ca="1">+IFERROR(INDEX('Hoja de Trabajo para listado'!$A$155:$Z$1048576,MATCH($A829,'Hoja de Trabajo para listado'!$A$155:$A$1048576,0),MATCH((CUADRO!G$5&amp;$E829),'Hoja de Trabajo para listado'!$A$151:$Z$151,0)),0)+IFERROR(INDEX('Hoja de Trabajo para listado'!$AB$155:$BA$1048576,MATCH($A829,'Hoja de Trabajo para listado'!$AB$155:$AB$1048576,0),MATCH((CUADRO!G$5&amp;$E829),'Hoja de Trabajo para listado'!$AB$151:$BA$151,0)),0)+IFERROR(INDEX('Hoja de Trabajo para listado'!$BC$155:$CB$1048576,MATCH($A829,'Hoja de Trabajo para listado'!$BC$155:$BC$1048576,0),MATCH((CUADRO!G$5&amp;$E829),'Hoja de Trabajo para listado'!$BC$151:$CB$151,0)),0)+IFERROR(INDEX('Hoja de Trabajo para listado'!$DE$153:$DG$274,MATCH($A829,'Hoja de Trabajo para listado'!$DE$153:$DE$1048576,0),MATCH((CUADRO!G$5&amp;$E829),'Hoja de Trabajo para listado'!$DE$151:$DG$151,0)),0)+IFERROR(INDEX('Hoja de Trabajo para listado'!$CD$155:$DC$1048576,MATCH($A829,'Hoja de Trabajo para listado'!$CD$155:$CD$1048576,0),MATCH((CUADRO!G$5&amp;$E829),'Hoja de Trabajo para listado'!$CD$151:$DC$151,0)),0)</f>
        <v>0</v>
      </c>
      <c r="H829" s="255">
        <f ca="1">+IFERROR(INDEX('Hoja de Trabajo para listado'!$A$155:$Z$1048576,MATCH($A829,'Hoja de Trabajo para listado'!$A$155:$A$1048576,0),MATCH((CUADRO!H$5&amp;$E829),'Hoja de Trabajo para listado'!$A$151:$Z$151,0)),0)+IFERROR(INDEX('Hoja de Trabajo para listado'!$AB$155:$BA$1048576,MATCH($A829,'Hoja de Trabajo para listado'!$AB$155:$AB$1048576,0),MATCH((CUADRO!H$5&amp;$E829),'Hoja de Trabajo para listado'!$AB$151:$BA$151,0)),0)+IFERROR(INDEX('Hoja de Trabajo para listado'!$BC$155:$CB$1048576,MATCH($A829,'Hoja de Trabajo para listado'!$BC$155:$BC$1048576,0),MATCH((CUADRO!H$5&amp;$E829),'Hoja de Trabajo para listado'!$BC$151:$CB$151,0)),0)+IFERROR(INDEX('Hoja de Trabajo para listado'!$DE$153:$DG$274,MATCH($A829,'Hoja de Trabajo para listado'!$DE$153:$DE$1048576,0),MATCH((CUADRO!H$5&amp;$E829),'Hoja de Trabajo para listado'!$DE$151:$DG$151,0)),0)+IFERROR(INDEX('Hoja de Trabajo para listado'!$CD$155:$DC$1048576,MATCH($A829,'Hoja de Trabajo para listado'!$CD$155:$CD$1048576,0),MATCH((CUADRO!H$5&amp;$E829),'Hoja de Trabajo para listado'!$CD$151:$DC$151,0)),0)</f>
        <v>0</v>
      </c>
      <c r="I829" s="255">
        <f ca="1">+IFERROR(INDEX('Hoja de Trabajo para listado'!$A$155:$Z$1048576,MATCH($A829,'Hoja de Trabajo para listado'!$A$155:$A$1048576,0),MATCH((CUADRO!I$5&amp;$E829),'Hoja de Trabajo para listado'!$A$151:$Z$151,0)),0)+IFERROR(INDEX('Hoja de Trabajo para listado'!$AB$155:$BA$1048576,MATCH($A829,'Hoja de Trabajo para listado'!$AB$155:$AB$1048576,0),MATCH((CUADRO!I$5&amp;$E829),'Hoja de Trabajo para listado'!$AB$151:$BA$151,0)),0)+IFERROR(INDEX('Hoja de Trabajo para listado'!$BC$155:$CB$1048576,MATCH($A829,'Hoja de Trabajo para listado'!$BC$155:$BC$1048576,0),MATCH((CUADRO!I$5&amp;$E829),'Hoja de Trabajo para listado'!$BC$151:$CB$151,0)),0)+IFERROR(INDEX('Hoja de Trabajo para listado'!$DE$153:$DG$274,MATCH($A829,'Hoja de Trabajo para listado'!$DE$153:$DE$1048576,0),MATCH((CUADRO!I$5&amp;$E829),'Hoja de Trabajo para listado'!$DE$151:$DG$151,0)),0)+IFERROR(INDEX('Hoja de Trabajo para listado'!$CD$155:$DC$1048576,MATCH($A829,'Hoja de Trabajo para listado'!$CD$155:$CD$1048576,0),MATCH((CUADRO!I$5&amp;$E829),'Hoja de Trabajo para listado'!$CD$151:$DC$151,0)),0)</f>
        <v>0</v>
      </c>
      <c r="J829" s="255">
        <f ca="1">+IFERROR(INDEX('Hoja de Trabajo para listado'!$A$155:$Z$1048576,MATCH($A829,'Hoja de Trabajo para listado'!$A$155:$A$1048576,0),MATCH((CUADRO!J$5&amp;$E829),'Hoja de Trabajo para listado'!$A$151:$Z$151,0)),0)+IFERROR(INDEX('Hoja de Trabajo para listado'!$AB$155:$BA$1048576,MATCH($A829,'Hoja de Trabajo para listado'!$AB$155:$AB$1048576,0),MATCH((CUADRO!J$5&amp;$E829),'Hoja de Trabajo para listado'!$AB$151:$BA$151,0)),0)+IFERROR(INDEX('Hoja de Trabajo para listado'!$BC$155:$CB$1048576,MATCH($A829,'Hoja de Trabajo para listado'!$BC$155:$BC$1048576,0),MATCH((CUADRO!J$5&amp;$E829),'Hoja de Trabajo para listado'!$BC$151:$CB$151,0)),0)+IFERROR(INDEX('Hoja de Trabajo para listado'!$DE$153:$DG$274,MATCH($A829,'Hoja de Trabajo para listado'!$DE$153:$DE$1048576,0),MATCH((CUADRO!J$5&amp;$E829),'Hoja de Trabajo para listado'!$DE$151:$DG$151,0)),0)+IFERROR(INDEX('Hoja de Trabajo para listado'!$CD$155:$DC$1048576,MATCH($A829,'Hoja de Trabajo para listado'!$CD$155:$CD$1048576,0),MATCH((CUADRO!J$5&amp;$E829),'Hoja de Trabajo para listado'!$CD$151:$DC$151,0)),0)</f>
        <v>0</v>
      </c>
      <c r="K829" s="255">
        <f ca="1">+IFERROR(INDEX('Hoja de Trabajo para listado'!$A$155:$Z$1048576,MATCH($A829,'Hoja de Trabajo para listado'!$A$155:$A$1048576,0),MATCH((CUADRO!K$5&amp;$E829),'Hoja de Trabajo para listado'!$A$151:$Z$151,0)),0)+IFERROR(INDEX('Hoja de Trabajo para listado'!$AB$155:$BA$1048576,MATCH($A829,'Hoja de Trabajo para listado'!$AB$155:$AB$1048576,0),MATCH((CUADRO!K$5&amp;$E829),'Hoja de Trabajo para listado'!$AB$151:$BA$151,0)),0)+IFERROR(INDEX('Hoja de Trabajo para listado'!$BC$155:$CB$1048576,MATCH($A829,'Hoja de Trabajo para listado'!$BC$155:$BC$1048576,0),MATCH((CUADRO!K$5&amp;$E829),'Hoja de Trabajo para listado'!$BC$151:$CB$151,0)),0)+IFERROR(INDEX('Hoja de Trabajo para listado'!$DE$153:$DG$274,MATCH($A829,'Hoja de Trabajo para listado'!$DE$153:$DE$1048576,0),MATCH((CUADRO!K$5&amp;$E829),'Hoja de Trabajo para listado'!$DE$151:$DG$151,0)),0)+IFERROR(INDEX('Hoja de Trabajo para listado'!$CD$155:$DC$1048576,MATCH($A829,'Hoja de Trabajo para listado'!$CD$155:$CD$1048576,0),MATCH((CUADRO!K$5&amp;$E829),'Hoja de Trabajo para listado'!$CD$151:$DC$151,0)),0)</f>
        <v>0</v>
      </c>
      <c r="L829" s="255">
        <f ca="1">+IFERROR(INDEX('Hoja de Trabajo para listado'!$A$155:$Z$1048576,MATCH($A829,'Hoja de Trabajo para listado'!$A$155:$A$1048576,0),MATCH((CUADRO!L$5&amp;$E829),'Hoja de Trabajo para listado'!$A$151:$Z$151,0)),0)+IFERROR(INDEX('Hoja de Trabajo para listado'!$AB$155:$BA$1048576,MATCH($A829,'Hoja de Trabajo para listado'!$AB$155:$AB$1048576,0),MATCH((CUADRO!L$5&amp;$E829),'Hoja de Trabajo para listado'!$AB$151:$BA$151,0)),0)+IFERROR(INDEX('Hoja de Trabajo para listado'!$BC$155:$CB$1048576,MATCH($A829,'Hoja de Trabajo para listado'!$BC$155:$BC$1048576,0),MATCH((CUADRO!L$5&amp;$E829),'Hoja de Trabajo para listado'!$BC$151:$CB$151,0)),0)+IFERROR(INDEX('Hoja de Trabajo para listado'!$DE$153:$DG$274,MATCH($A829,'Hoja de Trabajo para listado'!$DE$153:$DE$1048576,0),MATCH((CUADRO!L$5&amp;$E829),'Hoja de Trabajo para listado'!$DE$151:$DG$151,0)),0)+IFERROR(INDEX('Hoja de Trabajo para listado'!$CD$155:$DC$1048576,MATCH($A829,'Hoja de Trabajo para listado'!$CD$155:$CD$1048576,0),MATCH((CUADRO!L$5&amp;$E829),'Hoja de Trabajo para listado'!$CD$151:$DC$151,0)),0)</f>
        <v>0</v>
      </c>
      <c r="M829" s="255">
        <f ca="1">+IFERROR(INDEX('Hoja de Trabajo para listado'!$A$155:$Z$1048576,MATCH($A829,'Hoja de Trabajo para listado'!$A$155:$A$1048576,0),MATCH((CUADRO!M$5&amp;$E829),'Hoja de Trabajo para listado'!$A$151:$Z$151,0)),0)+IFERROR(INDEX('Hoja de Trabajo para listado'!$AB$155:$BA$1048576,MATCH($A829,'Hoja de Trabajo para listado'!$AB$155:$AB$1048576,0),MATCH((CUADRO!M$5&amp;$E829),'Hoja de Trabajo para listado'!$AB$151:$BA$151,0)),0)+IFERROR(INDEX('Hoja de Trabajo para listado'!$BC$155:$CB$1048576,MATCH($A829,'Hoja de Trabajo para listado'!$BC$155:$BC$1048576,0),MATCH((CUADRO!M$5&amp;$E829),'Hoja de Trabajo para listado'!$BC$151:$CB$151,0)),0)+IFERROR(INDEX('Hoja de Trabajo para listado'!$DE$153:$DG$274,MATCH($A829,'Hoja de Trabajo para listado'!$DE$153:$DE$1048576,0),MATCH((CUADRO!M$5&amp;$E829),'Hoja de Trabajo para listado'!$DE$151:$DG$151,0)),0)+IFERROR(INDEX('Hoja de Trabajo para listado'!$CD$155:$DC$1048576,MATCH($A829,'Hoja de Trabajo para listado'!$CD$155:$CD$1048576,0),MATCH((CUADRO!M$5&amp;$E829),'Hoja de Trabajo para listado'!$CD$151:$DC$151,0)),0)</f>
        <v>0</v>
      </c>
      <c r="N829" s="255">
        <f ca="1">+IFERROR(INDEX('Hoja de Trabajo para listado'!$A$155:$Z$1048576,MATCH($A829,'Hoja de Trabajo para listado'!$A$155:$A$1048576,0),MATCH((CUADRO!N$5&amp;$E829),'Hoja de Trabajo para listado'!$A$151:$Z$151,0)),0)+IFERROR(INDEX('Hoja de Trabajo para listado'!$AB$155:$BA$1048576,MATCH($A829,'Hoja de Trabajo para listado'!$AB$155:$AB$1048576,0),MATCH((CUADRO!N$5&amp;$E829),'Hoja de Trabajo para listado'!$AB$151:$BA$151,0)),0)+IFERROR(INDEX('Hoja de Trabajo para listado'!$BC$155:$CB$1048576,MATCH($A829,'Hoja de Trabajo para listado'!$BC$155:$BC$1048576,0),MATCH((CUADRO!N$5&amp;$E829),'Hoja de Trabajo para listado'!$BC$151:$CB$151,0)),0)+IFERROR(INDEX('Hoja de Trabajo para listado'!$DE$153:$DG$274,MATCH($A829,'Hoja de Trabajo para listado'!$DE$153:$DE$1048576,0),MATCH((CUADRO!N$5&amp;$E829),'Hoja de Trabajo para listado'!$DE$151:$DG$151,0)),0)+IFERROR(INDEX('Hoja de Trabajo para listado'!$CD$155:$DC$1048576,MATCH($A829,'Hoja de Trabajo para listado'!$CD$155:$CD$1048576,0),MATCH((CUADRO!N$5&amp;$E829),'Hoja de Trabajo para listado'!$CD$151:$DC$151,0)),0)</f>
        <v>0</v>
      </c>
      <c r="O829" s="255">
        <f ca="1">+IFERROR(INDEX('Hoja de Trabajo para listado'!$A$155:$Z$1048576,MATCH($A829,'Hoja de Trabajo para listado'!$A$155:$A$1048576,0),MATCH((CUADRO!O$5&amp;$E829),'Hoja de Trabajo para listado'!$A$151:$Z$151,0)),0)+IFERROR(INDEX('Hoja de Trabajo para listado'!$AB$155:$BA$1048576,MATCH($A829,'Hoja de Trabajo para listado'!$AB$155:$AB$1048576,0),MATCH((CUADRO!O$5&amp;$E829),'Hoja de Trabajo para listado'!$AB$151:$BA$151,0)),0)+IFERROR(INDEX('Hoja de Trabajo para listado'!$BC$155:$CB$1048576,MATCH($A829,'Hoja de Trabajo para listado'!$BC$155:$BC$1048576,0),MATCH((CUADRO!O$5&amp;$E829),'Hoja de Trabajo para listado'!$BC$151:$CB$151,0)),0)+IFERROR(INDEX('Hoja de Trabajo para listado'!$DE$153:$DG$274,MATCH($A829,'Hoja de Trabajo para listado'!$DE$153:$DE$1048576,0),MATCH((CUADRO!O$5&amp;$E829),'Hoja de Trabajo para listado'!$DE$151:$DG$151,0)),0)+IFERROR(INDEX('Hoja de Trabajo para listado'!$CD$155:$DC$1048576,MATCH($A829,'Hoja de Trabajo para listado'!$CD$155:$CD$1048576,0),MATCH((CUADRO!O$5&amp;$E829),'Hoja de Trabajo para listado'!$CD$151:$DC$151,0)),0)</f>
        <v>0</v>
      </c>
      <c r="P829" s="255">
        <f ca="1">+IFERROR(INDEX('Hoja de Trabajo para listado'!$A$155:$Z$1048576,MATCH($A829,'Hoja de Trabajo para listado'!$A$155:$A$1048576,0),MATCH((CUADRO!P$5&amp;$E829),'Hoja de Trabajo para listado'!$A$151:$Z$151,0)),0)+IFERROR(INDEX('Hoja de Trabajo para listado'!$AB$155:$BA$1048576,MATCH($A829,'Hoja de Trabajo para listado'!$AB$155:$AB$1048576,0),MATCH((CUADRO!P$5&amp;$E829),'Hoja de Trabajo para listado'!$AB$151:$BA$151,0)),0)+IFERROR(INDEX('Hoja de Trabajo para listado'!$BC$155:$CB$1048576,MATCH($A829,'Hoja de Trabajo para listado'!$BC$155:$BC$1048576,0),MATCH((CUADRO!P$5&amp;$E829),'Hoja de Trabajo para listado'!$BC$151:$CB$151,0)),0)+IFERROR(INDEX('Hoja de Trabajo para listado'!$DE$153:$DG$274,MATCH($A829,'Hoja de Trabajo para listado'!$DE$153:$DE$1048576,0),MATCH((CUADRO!P$5&amp;$E829),'Hoja de Trabajo para listado'!$DE$151:$DG$151,0)),0)+IFERROR(INDEX('Hoja de Trabajo para listado'!$CD$155:$DC$1048576,MATCH($A829,'Hoja de Trabajo para listado'!$CD$155:$CD$1048576,0),MATCH((CUADRO!P$5&amp;$E829),'Hoja de Trabajo para listado'!$CD$151:$DC$151,0)),0)</f>
        <v>0</v>
      </c>
      <c r="Q829" s="255">
        <f ca="1">+IFERROR(INDEX('Hoja de Trabajo para listado'!$A$155:$Z$1048576,MATCH($A829,'Hoja de Trabajo para listado'!$A$155:$A$1048576,0),MATCH((CUADRO!Q$5&amp;$E829),'Hoja de Trabajo para listado'!$A$151:$Z$151,0)),0)+IFERROR(INDEX('Hoja de Trabajo para listado'!$AB$155:$BA$1048576,MATCH($A829,'Hoja de Trabajo para listado'!$AB$155:$AB$1048576,0),MATCH((CUADRO!Q$5&amp;$E829),'Hoja de Trabajo para listado'!$AB$151:$BA$151,0)),0)+IFERROR(INDEX('Hoja de Trabajo para listado'!$BC$155:$CB$1048576,MATCH($A829,'Hoja de Trabajo para listado'!$BC$155:$BC$1048576,0),MATCH((CUADRO!Q$5&amp;$E829),'Hoja de Trabajo para listado'!$BC$151:$CB$151,0)),0)+IFERROR(INDEX('Hoja de Trabajo para listado'!$DE$153:$DG$274,MATCH($A829,'Hoja de Trabajo para listado'!$DE$153:$DE$1048576,0),MATCH((CUADRO!Q$5&amp;$E829),'Hoja de Trabajo para listado'!$DE$151:$DG$151,0)),0)+IFERROR(INDEX('Hoja de Trabajo para listado'!$CD$155:$DC$1048576,MATCH($A829,'Hoja de Trabajo para listado'!$CD$155:$CD$1048576,0),MATCH((CUADRO!Q$5&amp;$E829),'Hoja de Trabajo para listado'!$CD$151:$DC$151,0)),0)</f>
        <v>0</v>
      </c>
      <c r="R829" s="255">
        <f t="shared" ca="1" si="26"/>
        <v>0</v>
      </c>
      <c r="S829" s="262">
        <f ca="1">+R828+R829</f>
        <v>0</v>
      </c>
      <c r="T829" s="255">
        <f ca="1">+S829</f>
        <v>0</v>
      </c>
      <c r="U829" s="254">
        <f t="shared" si="27"/>
        <v>2</v>
      </c>
      <c r="V829" s="362" t="str">
        <f>+VLOOKUP(A829,bd_lista!$A$3:$E$590,5,FALSE)</f>
        <v>Gobiernos Autonomos Municipales</v>
      </c>
      <c r="W829" s="362"/>
      <c r="X829" s="254">
        <f>+VLOOKUP(A829,[2]Sheet1!$A$13:$D$744,4,FALSE)</f>
        <v>0</v>
      </c>
      <c r="Y829" s="254" t="e">
        <f>+VLOOKUP(X829,bd_lista!$A$3:$C$590,3,FALSE)</f>
        <v>#N/A</v>
      </c>
      <c r="Z829" s="314"/>
      <c r="AA829" s="315"/>
    </row>
    <row r="830" spans="1:27" customFormat="1" ht="15" hidden="1" customHeight="1">
      <c r="A830" s="32">
        <v>1528</v>
      </c>
      <c r="B830" s="306">
        <f>+A830</f>
        <v>1528</v>
      </c>
      <c r="C830" s="259" t="str">
        <f>+VLOOKUP(A830,bd_lista!$A$3:$C$590,3,FALSE)</f>
        <v>Gobierno Autónomo Municipal de Puna (Villa Talavera)</v>
      </c>
      <c r="D830" s="361" t="str">
        <f>+C830</f>
        <v>Gobierno Autónomo Municipal de Puna (Villa Talavera)</v>
      </c>
      <c r="E830" s="254" t="s">
        <v>1313</v>
      </c>
      <c r="F830" s="255">
        <f ca="1">+IFERROR(INDEX('Hoja de Trabajo para listado'!$A$155:$Z$1048576,MATCH($A830,'Hoja de Trabajo para listado'!$A$155:$A$1048576,0),MATCH((CUADRO!F$5&amp;$E830),'Hoja de Trabajo para listado'!$A$151:$Z$151,0)),0)+IFERROR(INDEX('Hoja de Trabajo para listado'!$AB$155:$BA$1048576,MATCH($A830,'Hoja de Trabajo para listado'!$AB$155:$AB$1048576,0),MATCH((CUADRO!F$5&amp;$E830),'Hoja de Trabajo para listado'!$AB$151:$BA$151,0)),0)+IFERROR(INDEX('Hoja de Trabajo para listado'!$BC$155:$CB$1048576,MATCH($A830,'Hoja de Trabajo para listado'!$BC$155:$BC$1048576,0),MATCH((CUADRO!F$5&amp;$E830),'Hoja de Trabajo para listado'!$BC$151:$CB$151,0)),0)+IFERROR(INDEX('Hoja de Trabajo para listado'!$DE$153:$DG$274,MATCH($A830,'Hoja de Trabajo para listado'!$DE$153:$DE$1048576,0),MATCH((CUADRO!F$5&amp;$E830),'Hoja de Trabajo para listado'!$DE$151:$DG$151,0)),0)+IFERROR(INDEX('Hoja de Trabajo para listado'!$CD$155:$DC$1048576,MATCH($A830,'Hoja de Trabajo para listado'!$CD$155:$CD$1048576,0),MATCH((CUADRO!F$5&amp;$E830),'Hoja de Trabajo para listado'!$CD$151:$DC$151,0)),0)</f>
        <v>0</v>
      </c>
      <c r="G830" s="255">
        <f ca="1">+IFERROR(INDEX('Hoja de Trabajo para listado'!$A$155:$Z$1048576,MATCH($A830,'Hoja de Trabajo para listado'!$A$155:$A$1048576,0),MATCH((CUADRO!G$5&amp;$E830),'Hoja de Trabajo para listado'!$A$151:$Z$151,0)),0)+IFERROR(INDEX('Hoja de Trabajo para listado'!$AB$155:$BA$1048576,MATCH($A830,'Hoja de Trabajo para listado'!$AB$155:$AB$1048576,0),MATCH((CUADRO!G$5&amp;$E830),'Hoja de Trabajo para listado'!$AB$151:$BA$151,0)),0)+IFERROR(INDEX('Hoja de Trabajo para listado'!$BC$155:$CB$1048576,MATCH($A830,'Hoja de Trabajo para listado'!$BC$155:$BC$1048576,0),MATCH((CUADRO!G$5&amp;$E830),'Hoja de Trabajo para listado'!$BC$151:$CB$151,0)),0)+IFERROR(INDEX('Hoja de Trabajo para listado'!$DE$153:$DG$274,MATCH($A830,'Hoja de Trabajo para listado'!$DE$153:$DE$1048576,0),MATCH((CUADRO!G$5&amp;$E830),'Hoja de Trabajo para listado'!$DE$151:$DG$151,0)),0)+IFERROR(INDEX('Hoja de Trabajo para listado'!$CD$155:$DC$1048576,MATCH($A830,'Hoja de Trabajo para listado'!$CD$155:$CD$1048576,0),MATCH((CUADRO!G$5&amp;$E830),'Hoja de Trabajo para listado'!$CD$151:$DC$151,0)),0)</f>
        <v>0</v>
      </c>
      <c r="H830" s="255">
        <f ca="1">+IFERROR(INDEX('Hoja de Trabajo para listado'!$A$155:$Z$1048576,MATCH($A830,'Hoja de Trabajo para listado'!$A$155:$A$1048576,0),MATCH((CUADRO!H$5&amp;$E830),'Hoja de Trabajo para listado'!$A$151:$Z$151,0)),0)+IFERROR(INDEX('Hoja de Trabajo para listado'!$AB$155:$BA$1048576,MATCH($A830,'Hoja de Trabajo para listado'!$AB$155:$AB$1048576,0),MATCH((CUADRO!H$5&amp;$E830),'Hoja de Trabajo para listado'!$AB$151:$BA$151,0)),0)+IFERROR(INDEX('Hoja de Trabajo para listado'!$BC$155:$CB$1048576,MATCH($A830,'Hoja de Trabajo para listado'!$BC$155:$BC$1048576,0),MATCH((CUADRO!H$5&amp;$E830),'Hoja de Trabajo para listado'!$BC$151:$CB$151,0)),0)+IFERROR(INDEX('Hoja de Trabajo para listado'!$DE$153:$DG$274,MATCH($A830,'Hoja de Trabajo para listado'!$DE$153:$DE$1048576,0),MATCH((CUADRO!H$5&amp;$E830),'Hoja de Trabajo para listado'!$DE$151:$DG$151,0)),0)+IFERROR(INDEX('Hoja de Trabajo para listado'!$CD$155:$DC$1048576,MATCH($A830,'Hoja de Trabajo para listado'!$CD$155:$CD$1048576,0),MATCH((CUADRO!H$5&amp;$E830),'Hoja de Trabajo para listado'!$CD$151:$DC$151,0)),0)</f>
        <v>0</v>
      </c>
      <c r="I830" s="255">
        <f ca="1">+IFERROR(INDEX('Hoja de Trabajo para listado'!$A$155:$Z$1048576,MATCH($A830,'Hoja de Trabajo para listado'!$A$155:$A$1048576,0),MATCH((CUADRO!I$5&amp;$E830),'Hoja de Trabajo para listado'!$A$151:$Z$151,0)),0)+IFERROR(INDEX('Hoja de Trabajo para listado'!$AB$155:$BA$1048576,MATCH($A830,'Hoja de Trabajo para listado'!$AB$155:$AB$1048576,0),MATCH((CUADRO!I$5&amp;$E830),'Hoja de Trabajo para listado'!$AB$151:$BA$151,0)),0)+IFERROR(INDEX('Hoja de Trabajo para listado'!$BC$155:$CB$1048576,MATCH($A830,'Hoja de Trabajo para listado'!$BC$155:$BC$1048576,0),MATCH((CUADRO!I$5&amp;$E830),'Hoja de Trabajo para listado'!$BC$151:$CB$151,0)),0)+IFERROR(INDEX('Hoja de Trabajo para listado'!$DE$153:$DG$274,MATCH($A830,'Hoja de Trabajo para listado'!$DE$153:$DE$1048576,0),MATCH((CUADRO!I$5&amp;$E830),'Hoja de Trabajo para listado'!$DE$151:$DG$151,0)),0)+IFERROR(INDEX('Hoja de Trabajo para listado'!$CD$155:$DC$1048576,MATCH($A830,'Hoja de Trabajo para listado'!$CD$155:$CD$1048576,0),MATCH((CUADRO!I$5&amp;$E830),'Hoja de Trabajo para listado'!$CD$151:$DC$151,0)),0)</f>
        <v>0</v>
      </c>
      <c r="J830" s="255">
        <f ca="1">+IFERROR(INDEX('Hoja de Trabajo para listado'!$A$155:$Z$1048576,MATCH($A830,'Hoja de Trabajo para listado'!$A$155:$A$1048576,0),MATCH((CUADRO!J$5&amp;$E830),'Hoja de Trabajo para listado'!$A$151:$Z$151,0)),0)+IFERROR(INDEX('Hoja de Trabajo para listado'!$AB$155:$BA$1048576,MATCH($A830,'Hoja de Trabajo para listado'!$AB$155:$AB$1048576,0),MATCH((CUADRO!J$5&amp;$E830),'Hoja de Trabajo para listado'!$AB$151:$BA$151,0)),0)+IFERROR(INDEX('Hoja de Trabajo para listado'!$BC$155:$CB$1048576,MATCH($A830,'Hoja de Trabajo para listado'!$BC$155:$BC$1048576,0),MATCH((CUADRO!J$5&amp;$E830),'Hoja de Trabajo para listado'!$BC$151:$CB$151,0)),0)+IFERROR(INDEX('Hoja de Trabajo para listado'!$DE$153:$DG$274,MATCH($A830,'Hoja de Trabajo para listado'!$DE$153:$DE$1048576,0),MATCH((CUADRO!J$5&amp;$E830),'Hoja de Trabajo para listado'!$DE$151:$DG$151,0)),0)+IFERROR(INDEX('Hoja de Trabajo para listado'!$CD$155:$DC$1048576,MATCH($A830,'Hoja de Trabajo para listado'!$CD$155:$CD$1048576,0),MATCH((CUADRO!J$5&amp;$E830),'Hoja de Trabajo para listado'!$CD$151:$DC$151,0)),0)</f>
        <v>0</v>
      </c>
      <c r="K830" s="255">
        <f ca="1">+IFERROR(INDEX('Hoja de Trabajo para listado'!$A$155:$Z$1048576,MATCH($A830,'Hoja de Trabajo para listado'!$A$155:$A$1048576,0),MATCH((CUADRO!K$5&amp;$E830),'Hoja de Trabajo para listado'!$A$151:$Z$151,0)),0)+IFERROR(INDEX('Hoja de Trabajo para listado'!$AB$155:$BA$1048576,MATCH($A830,'Hoja de Trabajo para listado'!$AB$155:$AB$1048576,0),MATCH((CUADRO!K$5&amp;$E830),'Hoja de Trabajo para listado'!$AB$151:$BA$151,0)),0)+IFERROR(INDEX('Hoja de Trabajo para listado'!$BC$155:$CB$1048576,MATCH($A830,'Hoja de Trabajo para listado'!$BC$155:$BC$1048576,0),MATCH((CUADRO!K$5&amp;$E830),'Hoja de Trabajo para listado'!$BC$151:$CB$151,0)),0)+IFERROR(INDEX('Hoja de Trabajo para listado'!$DE$153:$DG$274,MATCH($A830,'Hoja de Trabajo para listado'!$DE$153:$DE$1048576,0),MATCH((CUADRO!K$5&amp;$E830),'Hoja de Trabajo para listado'!$DE$151:$DG$151,0)),0)+IFERROR(INDEX('Hoja de Trabajo para listado'!$CD$155:$DC$1048576,MATCH($A830,'Hoja de Trabajo para listado'!$CD$155:$CD$1048576,0),MATCH((CUADRO!K$5&amp;$E830),'Hoja de Trabajo para listado'!$CD$151:$DC$151,0)),0)</f>
        <v>0</v>
      </c>
      <c r="L830" s="255">
        <f ca="1">+IFERROR(INDEX('Hoja de Trabajo para listado'!$A$155:$Z$1048576,MATCH($A830,'Hoja de Trabajo para listado'!$A$155:$A$1048576,0),MATCH((CUADRO!L$5&amp;$E830),'Hoja de Trabajo para listado'!$A$151:$Z$151,0)),0)+IFERROR(INDEX('Hoja de Trabajo para listado'!$AB$155:$BA$1048576,MATCH($A830,'Hoja de Trabajo para listado'!$AB$155:$AB$1048576,0),MATCH((CUADRO!L$5&amp;$E830),'Hoja de Trabajo para listado'!$AB$151:$BA$151,0)),0)+IFERROR(INDEX('Hoja de Trabajo para listado'!$BC$155:$CB$1048576,MATCH($A830,'Hoja de Trabajo para listado'!$BC$155:$BC$1048576,0),MATCH((CUADRO!L$5&amp;$E830),'Hoja de Trabajo para listado'!$BC$151:$CB$151,0)),0)+IFERROR(INDEX('Hoja de Trabajo para listado'!$DE$153:$DG$274,MATCH($A830,'Hoja de Trabajo para listado'!$DE$153:$DE$1048576,0),MATCH((CUADRO!L$5&amp;$E830),'Hoja de Trabajo para listado'!$DE$151:$DG$151,0)),0)+IFERROR(INDEX('Hoja de Trabajo para listado'!$CD$155:$DC$1048576,MATCH($A830,'Hoja de Trabajo para listado'!$CD$155:$CD$1048576,0),MATCH((CUADRO!L$5&amp;$E830),'Hoja de Trabajo para listado'!$CD$151:$DC$151,0)),0)</f>
        <v>0</v>
      </c>
      <c r="M830" s="255">
        <f ca="1">+IFERROR(INDEX('Hoja de Trabajo para listado'!$A$155:$Z$1048576,MATCH($A830,'Hoja de Trabajo para listado'!$A$155:$A$1048576,0),MATCH((CUADRO!M$5&amp;$E830),'Hoja de Trabajo para listado'!$A$151:$Z$151,0)),0)+IFERROR(INDEX('Hoja de Trabajo para listado'!$AB$155:$BA$1048576,MATCH($A830,'Hoja de Trabajo para listado'!$AB$155:$AB$1048576,0),MATCH((CUADRO!M$5&amp;$E830),'Hoja de Trabajo para listado'!$AB$151:$BA$151,0)),0)+IFERROR(INDEX('Hoja de Trabajo para listado'!$BC$155:$CB$1048576,MATCH($A830,'Hoja de Trabajo para listado'!$BC$155:$BC$1048576,0),MATCH((CUADRO!M$5&amp;$E830),'Hoja de Trabajo para listado'!$BC$151:$CB$151,0)),0)+IFERROR(INDEX('Hoja de Trabajo para listado'!$DE$153:$DG$274,MATCH($A830,'Hoja de Trabajo para listado'!$DE$153:$DE$1048576,0),MATCH((CUADRO!M$5&amp;$E830),'Hoja de Trabajo para listado'!$DE$151:$DG$151,0)),0)+IFERROR(INDEX('Hoja de Trabajo para listado'!$CD$155:$DC$1048576,MATCH($A830,'Hoja de Trabajo para listado'!$CD$155:$CD$1048576,0),MATCH((CUADRO!M$5&amp;$E830),'Hoja de Trabajo para listado'!$CD$151:$DC$151,0)),0)</f>
        <v>0</v>
      </c>
      <c r="N830" s="255">
        <f ca="1">+IFERROR(INDEX('Hoja de Trabajo para listado'!$A$155:$Z$1048576,MATCH($A830,'Hoja de Trabajo para listado'!$A$155:$A$1048576,0),MATCH((CUADRO!N$5&amp;$E830),'Hoja de Trabajo para listado'!$A$151:$Z$151,0)),0)+IFERROR(INDEX('Hoja de Trabajo para listado'!$AB$155:$BA$1048576,MATCH($A830,'Hoja de Trabajo para listado'!$AB$155:$AB$1048576,0),MATCH((CUADRO!N$5&amp;$E830),'Hoja de Trabajo para listado'!$AB$151:$BA$151,0)),0)+IFERROR(INDEX('Hoja de Trabajo para listado'!$BC$155:$CB$1048576,MATCH($A830,'Hoja de Trabajo para listado'!$BC$155:$BC$1048576,0),MATCH((CUADRO!N$5&amp;$E830),'Hoja de Trabajo para listado'!$BC$151:$CB$151,0)),0)+IFERROR(INDEX('Hoja de Trabajo para listado'!$DE$153:$DG$274,MATCH($A830,'Hoja de Trabajo para listado'!$DE$153:$DE$1048576,0),MATCH((CUADRO!N$5&amp;$E830),'Hoja de Trabajo para listado'!$DE$151:$DG$151,0)),0)+IFERROR(INDEX('Hoja de Trabajo para listado'!$CD$155:$DC$1048576,MATCH($A830,'Hoja de Trabajo para listado'!$CD$155:$CD$1048576,0),MATCH((CUADRO!N$5&amp;$E830),'Hoja de Trabajo para listado'!$CD$151:$DC$151,0)),0)</f>
        <v>0</v>
      </c>
      <c r="O830" s="255">
        <f ca="1">+IFERROR(INDEX('Hoja de Trabajo para listado'!$A$155:$Z$1048576,MATCH($A830,'Hoja de Trabajo para listado'!$A$155:$A$1048576,0),MATCH((CUADRO!O$5&amp;$E830),'Hoja de Trabajo para listado'!$A$151:$Z$151,0)),0)+IFERROR(INDEX('Hoja de Trabajo para listado'!$AB$155:$BA$1048576,MATCH($A830,'Hoja de Trabajo para listado'!$AB$155:$AB$1048576,0),MATCH((CUADRO!O$5&amp;$E830),'Hoja de Trabajo para listado'!$AB$151:$BA$151,0)),0)+IFERROR(INDEX('Hoja de Trabajo para listado'!$BC$155:$CB$1048576,MATCH($A830,'Hoja de Trabajo para listado'!$BC$155:$BC$1048576,0),MATCH((CUADRO!O$5&amp;$E830),'Hoja de Trabajo para listado'!$BC$151:$CB$151,0)),0)+IFERROR(INDEX('Hoja de Trabajo para listado'!$DE$153:$DG$274,MATCH($A830,'Hoja de Trabajo para listado'!$DE$153:$DE$1048576,0),MATCH((CUADRO!O$5&amp;$E830),'Hoja de Trabajo para listado'!$DE$151:$DG$151,0)),0)+IFERROR(INDEX('Hoja de Trabajo para listado'!$CD$155:$DC$1048576,MATCH($A830,'Hoja de Trabajo para listado'!$CD$155:$CD$1048576,0),MATCH((CUADRO!O$5&amp;$E830),'Hoja de Trabajo para listado'!$CD$151:$DC$151,0)),0)</f>
        <v>0</v>
      </c>
      <c r="P830" s="255">
        <f ca="1">+IFERROR(INDEX('Hoja de Trabajo para listado'!$A$155:$Z$1048576,MATCH($A830,'Hoja de Trabajo para listado'!$A$155:$A$1048576,0),MATCH((CUADRO!P$5&amp;$E830),'Hoja de Trabajo para listado'!$A$151:$Z$151,0)),0)+IFERROR(INDEX('Hoja de Trabajo para listado'!$AB$155:$BA$1048576,MATCH($A830,'Hoja de Trabajo para listado'!$AB$155:$AB$1048576,0),MATCH((CUADRO!P$5&amp;$E830),'Hoja de Trabajo para listado'!$AB$151:$BA$151,0)),0)+IFERROR(INDEX('Hoja de Trabajo para listado'!$BC$155:$CB$1048576,MATCH($A830,'Hoja de Trabajo para listado'!$BC$155:$BC$1048576,0),MATCH((CUADRO!P$5&amp;$E830),'Hoja de Trabajo para listado'!$BC$151:$CB$151,0)),0)+IFERROR(INDEX('Hoja de Trabajo para listado'!$DE$153:$DG$274,MATCH($A830,'Hoja de Trabajo para listado'!$DE$153:$DE$1048576,0),MATCH((CUADRO!P$5&amp;$E830),'Hoja de Trabajo para listado'!$DE$151:$DG$151,0)),0)+IFERROR(INDEX('Hoja de Trabajo para listado'!$CD$155:$DC$1048576,MATCH($A830,'Hoja de Trabajo para listado'!$CD$155:$CD$1048576,0),MATCH((CUADRO!P$5&amp;$E830),'Hoja de Trabajo para listado'!$CD$151:$DC$151,0)),0)</f>
        <v>0</v>
      </c>
      <c r="Q830" s="255">
        <f ca="1">+IFERROR(INDEX('Hoja de Trabajo para listado'!$A$155:$Z$1048576,MATCH($A830,'Hoja de Trabajo para listado'!$A$155:$A$1048576,0),MATCH((CUADRO!Q$5&amp;$E830),'Hoja de Trabajo para listado'!$A$151:$Z$151,0)),0)+IFERROR(INDEX('Hoja de Trabajo para listado'!$AB$155:$BA$1048576,MATCH($A830,'Hoja de Trabajo para listado'!$AB$155:$AB$1048576,0),MATCH((CUADRO!Q$5&amp;$E830),'Hoja de Trabajo para listado'!$AB$151:$BA$151,0)),0)+IFERROR(INDEX('Hoja de Trabajo para listado'!$BC$155:$CB$1048576,MATCH($A830,'Hoja de Trabajo para listado'!$BC$155:$BC$1048576,0),MATCH((CUADRO!Q$5&amp;$E830),'Hoja de Trabajo para listado'!$BC$151:$CB$151,0)),0)+IFERROR(INDEX('Hoja de Trabajo para listado'!$DE$153:$DG$274,MATCH($A830,'Hoja de Trabajo para listado'!$DE$153:$DE$1048576,0),MATCH((CUADRO!Q$5&amp;$E830),'Hoja de Trabajo para listado'!$DE$151:$DG$151,0)),0)+IFERROR(INDEX('Hoja de Trabajo para listado'!$CD$155:$DC$1048576,MATCH($A830,'Hoja de Trabajo para listado'!$CD$155:$CD$1048576,0),MATCH((CUADRO!Q$5&amp;$E830),'Hoja de Trabajo para listado'!$CD$151:$DC$151,0)),0)</f>
        <v>0</v>
      </c>
      <c r="R830" s="255">
        <f t="shared" ca="1" si="26"/>
        <v>0</v>
      </c>
      <c r="S830" s="262"/>
      <c r="T830" s="255">
        <f ca="1">+T831</f>
        <v>0</v>
      </c>
      <c r="U830" s="254">
        <f t="shared" si="27"/>
        <v>1</v>
      </c>
      <c r="V830" s="362" t="str">
        <f>+VLOOKUP(A830,bd_lista!$A$3:$E$590,5,FALSE)</f>
        <v>Gobiernos Autonomos Municipales</v>
      </c>
      <c r="W830" s="361" t="str">
        <f>+V830</f>
        <v>Gobiernos Autonomos Municipales</v>
      </c>
      <c r="X830" s="254">
        <f>+VLOOKUP(A830,[2]Sheet1!$A$13:$D$744,4,FALSE)</f>
        <v>0</v>
      </c>
      <c r="Y830" s="254" t="e">
        <f>+VLOOKUP(X830,bd_lista!$A$3:$C$590,3,FALSE)</f>
        <v>#N/A</v>
      </c>
      <c r="Z830" s="316">
        <f>+X830</f>
        <v>0</v>
      </c>
      <c r="AA830" s="317" t="e">
        <f>+Y830</f>
        <v>#N/A</v>
      </c>
    </row>
    <row r="831" spans="1:27" customFormat="1" ht="15" hidden="1" customHeight="1">
      <c r="A831" s="32">
        <v>1528</v>
      </c>
      <c r="B831" s="307"/>
      <c r="C831" s="259" t="str">
        <f>+VLOOKUP(A831,bd_lista!$A$3:$C$590,3,FALSE)</f>
        <v>Gobierno Autónomo Municipal de Puna (Villa Talavera)</v>
      </c>
      <c r="D831" s="362"/>
      <c r="E831" s="256" t="s">
        <v>1314</v>
      </c>
      <c r="F831" s="255">
        <f ca="1">+IFERROR(INDEX('Hoja de Trabajo para listado'!$A$155:$Z$1048576,MATCH($A831,'Hoja de Trabajo para listado'!$A$155:$A$1048576,0),MATCH((CUADRO!F$5&amp;$E831),'Hoja de Trabajo para listado'!$A$151:$Z$151,0)),0)+IFERROR(INDEX('Hoja de Trabajo para listado'!$AB$155:$BA$1048576,MATCH($A831,'Hoja de Trabajo para listado'!$AB$155:$AB$1048576,0),MATCH((CUADRO!F$5&amp;$E831),'Hoja de Trabajo para listado'!$AB$151:$BA$151,0)),0)+IFERROR(INDEX('Hoja de Trabajo para listado'!$BC$155:$CB$1048576,MATCH($A831,'Hoja de Trabajo para listado'!$BC$155:$BC$1048576,0),MATCH((CUADRO!F$5&amp;$E831),'Hoja de Trabajo para listado'!$BC$151:$CB$151,0)),0)+IFERROR(INDEX('Hoja de Trabajo para listado'!$DE$153:$DG$274,MATCH($A831,'Hoja de Trabajo para listado'!$DE$153:$DE$1048576,0),MATCH((CUADRO!F$5&amp;$E831),'Hoja de Trabajo para listado'!$DE$151:$DG$151,0)),0)+IFERROR(INDEX('Hoja de Trabajo para listado'!$CD$155:$DC$1048576,MATCH($A831,'Hoja de Trabajo para listado'!$CD$155:$CD$1048576,0),MATCH((CUADRO!F$5&amp;$E831),'Hoja de Trabajo para listado'!$CD$151:$DC$151,0)),0)</f>
        <v>0</v>
      </c>
      <c r="G831" s="255">
        <f ca="1">+IFERROR(INDEX('Hoja de Trabajo para listado'!$A$155:$Z$1048576,MATCH($A831,'Hoja de Trabajo para listado'!$A$155:$A$1048576,0),MATCH((CUADRO!G$5&amp;$E831),'Hoja de Trabajo para listado'!$A$151:$Z$151,0)),0)+IFERROR(INDEX('Hoja de Trabajo para listado'!$AB$155:$BA$1048576,MATCH($A831,'Hoja de Trabajo para listado'!$AB$155:$AB$1048576,0),MATCH((CUADRO!G$5&amp;$E831),'Hoja de Trabajo para listado'!$AB$151:$BA$151,0)),0)+IFERROR(INDEX('Hoja de Trabajo para listado'!$BC$155:$CB$1048576,MATCH($A831,'Hoja de Trabajo para listado'!$BC$155:$BC$1048576,0),MATCH((CUADRO!G$5&amp;$E831),'Hoja de Trabajo para listado'!$BC$151:$CB$151,0)),0)+IFERROR(INDEX('Hoja de Trabajo para listado'!$DE$153:$DG$274,MATCH($A831,'Hoja de Trabajo para listado'!$DE$153:$DE$1048576,0),MATCH((CUADRO!G$5&amp;$E831),'Hoja de Trabajo para listado'!$DE$151:$DG$151,0)),0)+IFERROR(INDEX('Hoja de Trabajo para listado'!$CD$155:$DC$1048576,MATCH($A831,'Hoja de Trabajo para listado'!$CD$155:$CD$1048576,0),MATCH((CUADRO!G$5&amp;$E831),'Hoja de Trabajo para listado'!$CD$151:$DC$151,0)),0)</f>
        <v>0</v>
      </c>
      <c r="H831" s="255">
        <f ca="1">+IFERROR(INDEX('Hoja de Trabajo para listado'!$A$155:$Z$1048576,MATCH($A831,'Hoja de Trabajo para listado'!$A$155:$A$1048576,0),MATCH((CUADRO!H$5&amp;$E831),'Hoja de Trabajo para listado'!$A$151:$Z$151,0)),0)+IFERROR(INDEX('Hoja de Trabajo para listado'!$AB$155:$BA$1048576,MATCH($A831,'Hoja de Trabajo para listado'!$AB$155:$AB$1048576,0),MATCH((CUADRO!H$5&amp;$E831),'Hoja de Trabajo para listado'!$AB$151:$BA$151,0)),0)+IFERROR(INDEX('Hoja de Trabajo para listado'!$BC$155:$CB$1048576,MATCH($A831,'Hoja de Trabajo para listado'!$BC$155:$BC$1048576,0),MATCH((CUADRO!H$5&amp;$E831),'Hoja de Trabajo para listado'!$BC$151:$CB$151,0)),0)+IFERROR(INDEX('Hoja de Trabajo para listado'!$DE$153:$DG$274,MATCH($A831,'Hoja de Trabajo para listado'!$DE$153:$DE$1048576,0),MATCH((CUADRO!H$5&amp;$E831),'Hoja de Trabajo para listado'!$DE$151:$DG$151,0)),0)+IFERROR(INDEX('Hoja de Trabajo para listado'!$CD$155:$DC$1048576,MATCH($A831,'Hoja de Trabajo para listado'!$CD$155:$CD$1048576,0),MATCH((CUADRO!H$5&amp;$E831),'Hoja de Trabajo para listado'!$CD$151:$DC$151,0)),0)</f>
        <v>0</v>
      </c>
      <c r="I831" s="255">
        <f ca="1">+IFERROR(INDEX('Hoja de Trabajo para listado'!$A$155:$Z$1048576,MATCH($A831,'Hoja de Trabajo para listado'!$A$155:$A$1048576,0),MATCH((CUADRO!I$5&amp;$E831),'Hoja de Trabajo para listado'!$A$151:$Z$151,0)),0)+IFERROR(INDEX('Hoja de Trabajo para listado'!$AB$155:$BA$1048576,MATCH($A831,'Hoja de Trabajo para listado'!$AB$155:$AB$1048576,0),MATCH((CUADRO!I$5&amp;$E831),'Hoja de Trabajo para listado'!$AB$151:$BA$151,0)),0)+IFERROR(INDEX('Hoja de Trabajo para listado'!$BC$155:$CB$1048576,MATCH($A831,'Hoja de Trabajo para listado'!$BC$155:$BC$1048576,0),MATCH((CUADRO!I$5&amp;$E831),'Hoja de Trabajo para listado'!$BC$151:$CB$151,0)),0)+IFERROR(INDEX('Hoja de Trabajo para listado'!$DE$153:$DG$274,MATCH($A831,'Hoja de Trabajo para listado'!$DE$153:$DE$1048576,0),MATCH((CUADRO!I$5&amp;$E831),'Hoja de Trabajo para listado'!$DE$151:$DG$151,0)),0)+IFERROR(INDEX('Hoja de Trabajo para listado'!$CD$155:$DC$1048576,MATCH($A831,'Hoja de Trabajo para listado'!$CD$155:$CD$1048576,0),MATCH((CUADRO!I$5&amp;$E831),'Hoja de Trabajo para listado'!$CD$151:$DC$151,0)),0)</f>
        <v>0</v>
      </c>
      <c r="J831" s="255">
        <f ca="1">+IFERROR(INDEX('Hoja de Trabajo para listado'!$A$155:$Z$1048576,MATCH($A831,'Hoja de Trabajo para listado'!$A$155:$A$1048576,0),MATCH((CUADRO!J$5&amp;$E831),'Hoja de Trabajo para listado'!$A$151:$Z$151,0)),0)+IFERROR(INDEX('Hoja de Trabajo para listado'!$AB$155:$BA$1048576,MATCH($A831,'Hoja de Trabajo para listado'!$AB$155:$AB$1048576,0),MATCH((CUADRO!J$5&amp;$E831),'Hoja de Trabajo para listado'!$AB$151:$BA$151,0)),0)+IFERROR(INDEX('Hoja de Trabajo para listado'!$BC$155:$CB$1048576,MATCH($A831,'Hoja de Trabajo para listado'!$BC$155:$BC$1048576,0),MATCH((CUADRO!J$5&amp;$E831),'Hoja de Trabajo para listado'!$BC$151:$CB$151,0)),0)+IFERROR(INDEX('Hoja de Trabajo para listado'!$DE$153:$DG$274,MATCH($A831,'Hoja de Trabajo para listado'!$DE$153:$DE$1048576,0),MATCH((CUADRO!J$5&amp;$E831),'Hoja de Trabajo para listado'!$DE$151:$DG$151,0)),0)+IFERROR(INDEX('Hoja de Trabajo para listado'!$CD$155:$DC$1048576,MATCH($A831,'Hoja de Trabajo para listado'!$CD$155:$CD$1048576,0),MATCH((CUADRO!J$5&amp;$E831),'Hoja de Trabajo para listado'!$CD$151:$DC$151,0)),0)</f>
        <v>0</v>
      </c>
      <c r="K831" s="255">
        <f ca="1">+IFERROR(INDEX('Hoja de Trabajo para listado'!$A$155:$Z$1048576,MATCH($A831,'Hoja de Trabajo para listado'!$A$155:$A$1048576,0),MATCH((CUADRO!K$5&amp;$E831),'Hoja de Trabajo para listado'!$A$151:$Z$151,0)),0)+IFERROR(INDEX('Hoja de Trabajo para listado'!$AB$155:$BA$1048576,MATCH($A831,'Hoja de Trabajo para listado'!$AB$155:$AB$1048576,0),MATCH((CUADRO!K$5&amp;$E831),'Hoja de Trabajo para listado'!$AB$151:$BA$151,0)),0)+IFERROR(INDEX('Hoja de Trabajo para listado'!$BC$155:$CB$1048576,MATCH($A831,'Hoja de Trabajo para listado'!$BC$155:$BC$1048576,0),MATCH((CUADRO!K$5&amp;$E831),'Hoja de Trabajo para listado'!$BC$151:$CB$151,0)),0)+IFERROR(INDEX('Hoja de Trabajo para listado'!$DE$153:$DG$274,MATCH($A831,'Hoja de Trabajo para listado'!$DE$153:$DE$1048576,0),MATCH((CUADRO!K$5&amp;$E831),'Hoja de Trabajo para listado'!$DE$151:$DG$151,0)),0)+IFERROR(INDEX('Hoja de Trabajo para listado'!$CD$155:$DC$1048576,MATCH($A831,'Hoja de Trabajo para listado'!$CD$155:$CD$1048576,0),MATCH((CUADRO!K$5&amp;$E831),'Hoja de Trabajo para listado'!$CD$151:$DC$151,0)),0)</f>
        <v>0</v>
      </c>
      <c r="L831" s="255">
        <f ca="1">+IFERROR(INDEX('Hoja de Trabajo para listado'!$A$155:$Z$1048576,MATCH($A831,'Hoja de Trabajo para listado'!$A$155:$A$1048576,0),MATCH((CUADRO!L$5&amp;$E831),'Hoja de Trabajo para listado'!$A$151:$Z$151,0)),0)+IFERROR(INDEX('Hoja de Trabajo para listado'!$AB$155:$BA$1048576,MATCH($A831,'Hoja de Trabajo para listado'!$AB$155:$AB$1048576,0),MATCH((CUADRO!L$5&amp;$E831),'Hoja de Trabajo para listado'!$AB$151:$BA$151,0)),0)+IFERROR(INDEX('Hoja de Trabajo para listado'!$BC$155:$CB$1048576,MATCH($A831,'Hoja de Trabajo para listado'!$BC$155:$BC$1048576,0),MATCH((CUADRO!L$5&amp;$E831),'Hoja de Trabajo para listado'!$BC$151:$CB$151,0)),0)+IFERROR(INDEX('Hoja de Trabajo para listado'!$DE$153:$DG$274,MATCH($A831,'Hoja de Trabajo para listado'!$DE$153:$DE$1048576,0),MATCH((CUADRO!L$5&amp;$E831),'Hoja de Trabajo para listado'!$DE$151:$DG$151,0)),0)+IFERROR(INDEX('Hoja de Trabajo para listado'!$CD$155:$DC$1048576,MATCH($A831,'Hoja de Trabajo para listado'!$CD$155:$CD$1048576,0),MATCH((CUADRO!L$5&amp;$E831),'Hoja de Trabajo para listado'!$CD$151:$DC$151,0)),0)</f>
        <v>0</v>
      </c>
      <c r="M831" s="255">
        <f ca="1">+IFERROR(INDEX('Hoja de Trabajo para listado'!$A$155:$Z$1048576,MATCH($A831,'Hoja de Trabajo para listado'!$A$155:$A$1048576,0),MATCH((CUADRO!M$5&amp;$E831),'Hoja de Trabajo para listado'!$A$151:$Z$151,0)),0)+IFERROR(INDEX('Hoja de Trabajo para listado'!$AB$155:$BA$1048576,MATCH($A831,'Hoja de Trabajo para listado'!$AB$155:$AB$1048576,0),MATCH((CUADRO!M$5&amp;$E831),'Hoja de Trabajo para listado'!$AB$151:$BA$151,0)),0)+IFERROR(INDEX('Hoja de Trabajo para listado'!$BC$155:$CB$1048576,MATCH($A831,'Hoja de Trabajo para listado'!$BC$155:$BC$1048576,0),MATCH((CUADRO!M$5&amp;$E831),'Hoja de Trabajo para listado'!$BC$151:$CB$151,0)),0)+IFERROR(INDEX('Hoja de Trabajo para listado'!$DE$153:$DG$274,MATCH($A831,'Hoja de Trabajo para listado'!$DE$153:$DE$1048576,0),MATCH((CUADRO!M$5&amp;$E831),'Hoja de Trabajo para listado'!$DE$151:$DG$151,0)),0)+IFERROR(INDEX('Hoja de Trabajo para listado'!$CD$155:$DC$1048576,MATCH($A831,'Hoja de Trabajo para listado'!$CD$155:$CD$1048576,0),MATCH((CUADRO!M$5&amp;$E831),'Hoja de Trabajo para listado'!$CD$151:$DC$151,0)),0)</f>
        <v>0</v>
      </c>
      <c r="N831" s="255">
        <f ca="1">+IFERROR(INDEX('Hoja de Trabajo para listado'!$A$155:$Z$1048576,MATCH($A831,'Hoja de Trabajo para listado'!$A$155:$A$1048576,0),MATCH((CUADRO!N$5&amp;$E831),'Hoja de Trabajo para listado'!$A$151:$Z$151,0)),0)+IFERROR(INDEX('Hoja de Trabajo para listado'!$AB$155:$BA$1048576,MATCH($A831,'Hoja de Trabajo para listado'!$AB$155:$AB$1048576,0),MATCH((CUADRO!N$5&amp;$E831),'Hoja de Trabajo para listado'!$AB$151:$BA$151,0)),0)+IFERROR(INDEX('Hoja de Trabajo para listado'!$BC$155:$CB$1048576,MATCH($A831,'Hoja de Trabajo para listado'!$BC$155:$BC$1048576,0),MATCH((CUADRO!N$5&amp;$E831),'Hoja de Trabajo para listado'!$BC$151:$CB$151,0)),0)+IFERROR(INDEX('Hoja de Trabajo para listado'!$DE$153:$DG$274,MATCH($A831,'Hoja de Trabajo para listado'!$DE$153:$DE$1048576,0),MATCH((CUADRO!N$5&amp;$E831),'Hoja de Trabajo para listado'!$DE$151:$DG$151,0)),0)+IFERROR(INDEX('Hoja de Trabajo para listado'!$CD$155:$DC$1048576,MATCH($A831,'Hoja de Trabajo para listado'!$CD$155:$CD$1048576,0),MATCH((CUADRO!N$5&amp;$E831),'Hoja de Trabajo para listado'!$CD$151:$DC$151,0)),0)</f>
        <v>0</v>
      </c>
      <c r="O831" s="255">
        <f ca="1">+IFERROR(INDEX('Hoja de Trabajo para listado'!$A$155:$Z$1048576,MATCH($A831,'Hoja de Trabajo para listado'!$A$155:$A$1048576,0),MATCH((CUADRO!O$5&amp;$E831),'Hoja de Trabajo para listado'!$A$151:$Z$151,0)),0)+IFERROR(INDEX('Hoja de Trabajo para listado'!$AB$155:$BA$1048576,MATCH($A831,'Hoja de Trabajo para listado'!$AB$155:$AB$1048576,0),MATCH((CUADRO!O$5&amp;$E831),'Hoja de Trabajo para listado'!$AB$151:$BA$151,0)),0)+IFERROR(INDEX('Hoja de Trabajo para listado'!$BC$155:$CB$1048576,MATCH($A831,'Hoja de Trabajo para listado'!$BC$155:$BC$1048576,0),MATCH((CUADRO!O$5&amp;$E831),'Hoja de Trabajo para listado'!$BC$151:$CB$151,0)),0)+IFERROR(INDEX('Hoja de Trabajo para listado'!$DE$153:$DG$274,MATCH($A831,'Hoja de Trabajo para listado'!$DE$153:$DE$1048576,0),MATCH((CUADRO!O$5&amp;$E831),'Hoja de Trabajo para listado'!$DE$151:$DG$151,0)),0)+IFERROR(INDEX('Hoja de Trabajo para listado'!$CD$155:$DC$1048576,MATCH($A831,'Hoja de Trabajo para listado'!$CD$155:$CD$1048576,0),MATCH((CUADRO!O$5&amp;$E831),'Hoja de Trabajo para listado'!$CD$151:$DC$151,0)),0)</f>
        <v>0</v>
      </c>
      <c r="P831" s="255">
        <f ca="1">+IFERROR(INDEX('Hoja de Trabajo para listado'!$A$155:$Z$1048576,MATCH($A831,'Hoja de Trabajo para listado'!$A$155:$A$1048576,0),MATCH((CUADRO!P$5&amp;$E831),'Hoja de Trabajo para listado'!$A$151:$Z$151,0)),0)+IFERROR(INDEX('Hoja de Trabajo para listado'!$AB$155:$BA$1048576,MATCH($A831,'Hoja de Trabajo para listado'!$AB$155:$AB$1048576,0),MATCH((CUADRO!P$5&amp;$E831),'Hoja de Trabajo para listado'!$AB$151:$BA$151,0)),0)+IFERROR(INDEX('Hoja de Trabajo para listado'!$BC$155:$CB$1048576,MATCH($A831,'Hoja de Trabajo para listado'!$BC$155:$BC$1048576,0),MATCH((CUADRO!P$5&amp;$E831),'Hoja de Trabajo para listado'!$BC$151:$CB$151,0)),0)+IFERROR(INDEX('Hoja de Trabajo para listado'!$DE$153:$DG$274,MATCH($A831,'Hoja de Trabajo para listado'!$DE$153:$DE$1048576,0),MATCH((CUADRO!P$5&amp;$E831),'Hoja de Trabajo para listado'!$DE$151:$DG$151,0)),0)+IFERROR(INDEX('Hoja de Trabajo para listado'!$CD$155:$DC$1048576,MATCH($A831,'Hoja de Trabajo para listado'!$CD$155:$CD$1048576,0),MATCH((CUADRO!P$5&amp;$E831),'Hoja de Trabajo para listado'!$CD$151:$DC$151,0)),0)</f>
        <v>0</v>
      </c>
      <c r="Q831" s="255">
        <f ca="1">+IFERROR(INDEX('Hoja de Trabajo para listado'!$A$155:$Z$1048576,MATCH($A831,'Hoja de Trabajo para listado'!$A$155:$A$1048576,0),MATCH((CUADRO!Q$5&amp;$E831),'Hoja de Trabajo para listado'!$A$151:$Z$151,0)),0)+IFERROR(INDEX('Hoja de Trabajo para listado'!$AB$155:$BA$1048576,MATCH($A831,'Hoja de Trabajo para listado'!$AB$155:$AB$1048576,0),MATCH((CUADRO!Q$5&amp;$E831),'Hoja de Trabajo para listado'!$AB$151:$BA$151,0)),0)+IFERROR(INDEX('Hoja de Trabajo para listado'!$BC$155:$CB$1048576,MATCH($A831,'Hoja de Trabajo para listado'!$BC$155:$BC$1048576,0),MATCH((CUADRO!Q$5&amp;$E831),'Hoja de Trabajo para listado'!$BC$151:$CB$151,0)),0)+IFERROR(INDEX('Hoja de Trabajo para listado'!$DE$153:$DG$274,MATCH($A831,'Hoja de Trabajo para listado'!$DE$153:$DE$1048576,0),MATCH((CUADRO!Q$5&amp;$E831),'Hoja de Trabajo para listado'!$DE$151:$DG$151,0)),0)+IFERROR(INDEX('Hoja de Trabajo para listado'!$CD$155:$DC$1048576,MATCH($A831,'Hoja de Trabajo para listado'!$CD$155:$CD$1048576,0),MATCH((CUADRO!Q$5&amp;$E831),'Hoja de Trabajo para listado'!$CD$151:$DC$151,0)),0)</f>
        <v>0</v>
      </c>
      <c r="R831" s="255">
        <f t="shared" ca="1" si="26"/>
        <v>0</v>
      </c>
      <c r="S831" s="262">
        <f ca="1">+R830+R831</f>
        <v>0</v>
      </c>
      <c r="T831" s="255">
        <f ca="1">+S831</f>
        <v>0</v>
      </c>
      <c r="U831" s="254">
        <f t="shared" si="27"/>
        <v>2</v>
      </c>
      <c r="V831" s="362" t="str">
        <f>+VLOOKUP(A831,bd_lista!$A$3:$E$590,5,FALSE)</f>
        <v>Gobiernos Autonomos Municipales</v>
      </c>
      <c r="W831" s="362"/>
      <c r="X831" s="254">
        <f>+VLOOKUP(A831,[2]Sheet1!$A$13:$D$744,4,FALSE)</f>
        <v>0</v>
      </c>
      <c r="Y831" s="254" t="e">
        <f>+VLOOKUP(X831,bd_lista!$A$3:$C$590,3,FALSE)</f>
        <v>#N/A</v>
      </c>
      <c r="Z831" s="314"/>
      <c r="AA831" s="315"/>
    </row>
    <row r="832" spans="1:27" customFormat="1" ht="15" hidden="1" customHeight="1">
      <c r="A832" s="32">
        <v>1529</v>
      </c>
      <c r="B832" s="306">
        <f>+A832</f>
        <v>1529</v>
      </c>
      <c r="C832" s="259" t="str">
        <f>+VLOOKUP(A832,bd_lista!$A$3:$C$590,3,FALSE)</f>
        <v>Gobierno Autónomo Municipal de Caiza "D"</v>
      </c>
      <c r="D832" s="361" t="str">
        <f>+C832</f>
        <v>Gobierno Autónomo Municipal de Caiza "D"</v>
      </c>
      <c r="E832" s="254" t="s">
        <v>1313</v>
      </c>
      <c r="F832" s="255">
        <f ca="1">+IFERROR(INDEX('Hoja de Trabajo para listado'!$A$155:$Z$1048576,MATCH($A832,'Hoja de Trabajo para listado'!$A$155:$A$1048576,0),MATCH((CUADRO!F$5&amp;$E832),'Hoja de Trabajo para listado'!$A$151:$Z$151,0)),0)+IFERROR(INDEX('Hoja de Trabajo para listado'!$AB$155:$BA$1048576,MATCH($A832,'Hoja de Trabajo para listado'!$AB$155:$AB$1048576,0),MATCH((CUADRO!F$5&amp;$E832),'Hoja de Trabajo para listado'!$AB$151:$BA$151,0)),0)+IFERROR(INDEX('Hoja de Trabajo para listado'!$BC$155:$CB$1048576,MATCH($A832,'Hoja de Trabajo para listado'!$BC$155:$BC$1048576,0),MATCH((CUADRO!F$5&amp;$E832),'Hoja de Trabajo para listado'!$BC$151:$CB$151,0)),0)+IFERROR(INDEX('Hoja de Trabajo para listado'!$DE$153:$DG$274,MATCH($A832,'Hoja de Trabajo para listado'!$DE$153:$DE$1048576,0),MATCH((CUADRO!F$5&amp;$E832),'Hoja de Trabajo para listado'!$DE$151:$DG$151,0)),0)+IFERROR(INDEX('Hoja de Trabajo para listado'!$CD$155:$DC$1048576,MATCH($A832,'Hoja de Trabajo para listado'!$CD$155:$CD$1048576,0),MATCH((CUADRO!F$5&amp;$E832),'Hoja de Trabajo para listado'!$CD$151:$DC$151,0)),0)</f>
        <v>0</v>
      </c>
      <c r="G832" s="255">
        <f ca="1">+IFERROR(INDEX('Hoja de Trabajo para listado'!$A$155:$Z$1048576,MATCH($A832,'Hoja de Trabajo para listado'!$A$155:$A$1048576,0),MATCH((CUADRO!G$5&amp;$E832),'Hoja de Trabajo para listado'!$A$151:$Z$151,0)),0)+IFERROR(INDEX('Hoja de Trabajo para listado'!$AB$155:$BA$1048576,MATCH($A832,'Hoja de Trabajo para listado'!$AB$155:$AB$1048576,0),MATCH((CUADRO!G$5&amp;$E832),'Hoja de Trabajo para listado'!$AB$151:$BA$151,0)),0)+IFERROR(INDEX('Hoja de Trabajo para listado'!$BC$155:$CB$1048576,MATCH($A832,'Hoja de Trabajo para listado'!$BC$155:$BC$1048576,0),MATCH((CUADRO!G$5&amp;$E832),'Hoja de Trabajo para listado'!$BC$151:$CB$151,0)),0)+IFERROR(INDEX('Hoja de Trabajo para listado'!$DE$153:$DG$274,MATCH($A832,'Hoja de Trabajo para listado'!$DE$153:$DE$1048576,0),MATCH((CUADRO!G$5&amp;$E832),'Hoja de Trabajo para listado'!$DE$151:$DG$151,0)),0)+IFERROR(INDEX('Hoja de Trabajo para listado'!$CD$155:$DC$1048576,MATCH($A832,'Hoja de Trabajo para listado'!$CD$155:$CD$1048576,0),MATCH((CUADRO!G$5&amp;$E832),'Hoja de Trabajo para listado'!$CD$151:$DC$151,0)),0)</f>
        <v>0</v>
      </c>
      <c r="H832" s="255">
        <f ca="1">+IFERROR(INDEX('Hoja de Trabajo para listado'!$A$155:$Z$1048576,MATCH($A832,'Hoja de Trabajo para listado'!$A$155:$A$1048576,0),MATCH((CUADRO!H$5&amp;$E832),'Hoja de Trabajo para listado'!$A$151:$Z$151,0)),0)+IFERROR(INDEX('Hoja de Trabajo para listado'!$AB$155:$BA$1048576,MATCH($A832,'Hoja de Trabajo para listado'!$AB$155:$AB$1048576,0),MATCH((CUADRO!H$5&amp;$E832),'Hoja de Trabajo para listado'!$AB$151:$BA$151,0)),0)+IFERROR(INDEX('Hoja de Trabajo para listado'!$BC$155:$CB$1048576,MATCH($A832,'Hoja de Trabajo para listado'!$BC$155:$BC$1048576,0),MATCH((CUADRO!H$5&amp;$E832),'Hoja de Trabajo para listado'!$BC$151:$CB$151,0)),0)+IFERROR(INDEX('Hoja de Trabajo para listado'!$DE$153:$DG$274,MATCH($A832,'Hoja de Trabajo para listado'!$DE$153:$DE$1048576,0),MATCH((CUADRO!H$5&amp;$E832),'Hoja de Trabajo para listado'!$DE$151:$DG$151,0)),0)+IFERROR(INDEX('Hoja de Trabajo para listado'!$CD$155:$DC$1048576,MATCH($A832,'Hoja de Trabajo para listado'!$CD$155:$CD$1048576,0),MATCH((CUADRO!H$5&amp;$E832),'Hoja de Trabajo para listado'!$CD$151:$DC$151,0)),0)</f>
        <v>0</v>
      </c>
      <c r="I832" s="255">
        <f ca="1">+IFERROR(INDEX('Hoja de Trabajo para listado'!$A$155:$Z$1048576,MATCH($A832,'Hoja de Trabajo para listado'!$A$155:$A$1048576,0),MATCH((CUADRO!I$5&amp;$E832),'Hoja de Trabajo para listado'!$A$151:$Z$151,0)),0)+IFERROR(INDEX('Hoja de Trabajo para listado'!$AB$155:$BA$1048576,MATCH($A832,'Hoja de Trabajo para listado'!$AB$155:$AB$1048576,0),MATCH((CUADRO!I$5&amp;$E832),'Hoja de Trabajo para listado'!$AB$151:$BA$151,0)),0)+IFERROR(INDEX('Hoja de Trabajo para listado'!$BC$155:$CB$1048576,MATCH($A832,'Hoja de Trabajo para listado'!$BC$155:$BC$1048576,0),MATCH((CUADRO!I$5&amp;$E832),'Hoja de Trabajo para listado'!$BC$151:$CB$151,0)),0)+IFERROR(INDEX('Hoja de Trabajo para listado'!$DE$153:$DG$274,MATCH($A832,'Hoja de Trabajo para listado'!$DE$153:$DE$1048576,0),MATCH((CUADRO!I$5&amp;$E832),'Hoja de Trabajo para listado'!$DE$151:$DG$151,0)),0)+IFERROR(INDEX('Hoja de Trabajo para listado'!$CD$155:$DC$1048576,MATCH($A832,'Hoja de Trabajo para listado'!$CD$155:$CD$1048576,0),MATCH((CUADRO!I$5&amp;$E832),'Hoja de Trabajo para listado'!$CD$151:$DC$151,0)),0)</f>
        <v>0</v>
      </c>
      <c r="J832" s="255">
        <f ca="1">+IFERROR(INDEX('Hoja de Trabajo para listado'!$A$155:$Z$1048576,MATCH($A832,'Hoja de Trabajo para listado'!$A$155:$A$1048576,0),MATCH((CUADRO!J$5&amp;$E832),'Hoja de Trabajo para listado'!$A$151:$Z$151,0)),0)+IFERROR(INDEX('Hoja de Trabajo para listado'!$AB$155:$BA$1048576,MATCH($A832,'Hoja de Trabajo para listado'!$AB$155:$AB$1048576,0),MATCH((CUADRO!J$5&amp;$E832),'Hoja de Trabajo para listado'!$AB$151:$BA$151,0)),0)+IFERROR(INDEX('Hoja de Trabajo para listado'!$BC$155:$CB$1048576,MATCH($A832,'Hoja de Trabajo para listado'!$BC$155:$BC$1048576,0),MATCH((CUADRO!J$5&amp;$E832),'Hoja de Trabajo para listado'!$BC$151:$CB$151,0)),0)+IFERROR(INDEX('Hoja de Trabajo para listado'!$DE$153:$DG$274,MATCH($A832,'Hoja de Trabajo para listado'!$DE$153:$DE$1048576,0),MATCH((CUADRO!J$5&amp;$E832),'Hoja de Trabajo para listado'!$DE$151:$DG$151,0)),0)+IFERROR(INDEX('Hoja de Trabajo para listado'!$CD$155:$DC$1048576,MATCH($A832,'Hoja de Trabajo para listado'!$CD$155:$CD$1048576,0),MATCH((CUADRO!J$5&amp;$E832),'Hoja de Trabajo para listado'!$CD$151:$DC$151,0)),0)</f>
        <v>0</v>
      </c>
      <c r="K832" s="255">
        <f ca="1">+IFERROR(INDEX('Hoja de Trabajo para listado'!$A$155:$Z$1048576,MATCH($A832,'Hoja de Trabajo para listado'!$A$155:$A$1048576,0),MATCH((CUADRO!K$5&amp;$E832),'Hoja de Trabajo para listado'!$A$151:$Z$151,0)),0)+IFERROR(INDEX('Hoja de Trabajo para listado'!$AB$155:$BA$1048576,MATCH($A832,'Hoja de Trabajo para listado'!$AB$155:$AB$1048576,0),MATCH((CUADRO!K$5&amp;$E832),'Hoja de Trabajo para listado'!$AB$151:$BA$151,0)),0)+IFERROR(INDEX('Hoja de Trabajo para listado'!$BC$155:$CB$1048576,MATCH($A832,'Hoja de Trabajo para listado'!$BC$155:$BC$1048576,0),MATCH((CUADRO!K$5&amp;$E832),'Hoja de Trabajo para listado'!$BC$151:$CB$151,0)),0)+IFERROR(INDEX('Hoja de Trabajo para listado'!$DE$153:$DG$274,MATCH($A832,'Hoja de Trabajo para listado'!$DE$153:$DE$1048576,0),MATCH((CUADRO!K$5&amp;$E832),'Hoja de Trabajo para listado'!$DE$151:$DG$151,0)),0)+IFERROR(INDEX('Hoja de Trabajo para listado'!$CD$155:$DC$1048576,MATCH($A832,'Hoja de Trabajo para listado'!$CD$155:$CD$1048576,0),MATCH((CUADRO!K$5&amp;$E832),'Hoja de Trabajo para listado'!$CD$151:$DC$151,0)),0)</f>
        <v>0</v>
      </c>
      <c r="L832" s="255">
        <f ca="1">+IFERROR(INDEX('Hoja de Trabajo para listado'!$A$155:$Z$1048576,MATCH($A832,'Hoja de Trabajo para listado'!$A$155:$A$1048576,0),MATCH((CUADRO!L$5&amp;$E832),'Hoja de Trabajo para listado'!$A$151:$Z$151,0)),0)+IFERROR(INDEX('Hoja de Trabajo para listado'!$AB$155:$BA$1048576,MATCH($A832,'Hoja de Trabajo para listado'!$AB$155:$AB$1048576,0),MATCH((CUADRO!L$5&amp;$E832),'Hoja de Trabajo para listado'!$AB$151:$BA$151,0)),0)+IFERROR(INDEX('Hoja de Trabajo para listado'!$BC$155:$CB$1048576,MATCH($A832,'Hoja de Trabajo para listado'!$BC$155:$BC$1048576,0),MATCH((CUADRO!L$5&amp;$E832),'Hoja de Trabajo para listado'!$BC$151:$CB$151,0)),0)+IFERROR(INDEX('Hoja de Trabajo para listado'!$DE$153:$DG$274,MATCH($A832,'Hoja de Trabajo para listado'!$DE$153:$DE$1048576,0),MATCH((CUADRO!L$5&amp;$E832),'Hoja de Trabajo para listado'!$DE$151:$DG$151,0)),0)+IFERROR(INDEX('Hoja de Trabajo para listado'!$CD$155:$DC$1048576,MATCH($A832,'Hoja de Trabajo para listado'!$CD$155:$CD$1048576,0),MATCH((CUADRO!L$5&amp;$E832),'Hoja de Trabajo para listado'!$CD$151:$DC$151,0)),0)</f>
        <v>0</v>
      </c>
      <c r="M832" s="255">
        <f ca="1">+IFERROR(INDEX('Hoja de Trabajo para listado'!$A$155:$Z$1048576,MATCH($A832,'Hoja de Trabajo para listado'!$A$155:$A$1048576,0),MATCH((CUADRO!M$5&amp;$E832),'Hoja de Trabajo para listado'!$A$151:$Z$151,0)),0)+IFERROR(INDEX('Hoja de Trabajo para listado'!$AB$155:$BA$1048576,MATCH($A832,'Hoja de Trabajo para listado'!$AB$155:$AB$1048576,0),MATCH((CUADRO!M$5&amp;$E832),'Hoja de Trabajo para listado'!$AB$151:$BA$151,0)),0)+IFERROR(INDEX('Hoja de Trabajo para listado'!$BC$155:$CB$1048576,MATCH($A832,'Hoja de Trabajo para listado'!$BC$155:$BC$1048576,0),MATCH((CUADRO!M$5&amp;$E832),'Hoja de Trabajo para listado'!$BC$151:$CB$151,0)),0)+IFERROR(INDEX('Hoja de Trabajo para listado'!$DE$153:$DG$274,MATCH($A832,'Hoja de Trabajo para listado'!$DE$153:$DE$1048576,0),MATCH((CUADRO!M$5&amp;$E832),'Hoja de Trabajo para listado'!$DE$151:$DG$151,0)),0)+IFERROR(INDEX('Hoja de Trabajo para listado'!$CD$155:$DC$1048576,MATCH($A832,'Hoja de Trabajo para listado'!$CD$155:$CD$1048576,0),MATCH((CUADRO!M$5&amp;$E832),'Hoja de Trabajo para listado'!$CD$151:$DC$151,0)),0)</f>
        <v>0</v>
      </c>
      <c r="N832" s="255">
        <f ca="1">+IFERROR(INDEX('Hoja de Trabajo para listado'!$A$155:$Z$1048576,MATCH($A832,'Hoja de Trabajo para listado'!$A$155:$A$1048576,0),MATCH((CUADRO!N$5&amp;$E832),'Hoja de Trabajo para listado'!$A$151:$Z$151,0)),0)+IFERROR(INDEX('Hoja de Trabajo para listado'!$AB$155:$BA$1048576,MATCH($A832,'Hoja de Trabajo para listado'!$AB$155:$AB$1048576,0),MATCH((CUADRO!N$5&amp;$E832),'Hoja de Trabajo para listado'!$AB$151:$BA$151,0)),0)+IFERROR(INDEX('Hoja de Trabajo para listado'!$BC$155:$CB$1048576,MATCH($A832,'Hoja de Trabajo para listado'!$BC$155:$BC$1048576,0),MATCH((CUADRO!N$5&amp;$E832),'Hoja de Trabajo para listado'!$BC$151:$CB$151,0)),0)+IFERROR(INDEX('Hoja de Trabajo para listado'!$DE$153:$DG$274,MATCH($A832,'Hoja de Trabajo para listado'!$DE$153:$DE$1048576,0),MATCH((CUADRO!N$5&amp;$E832),'Hoja de Trabajo para listado'!$DE$151:$DG$151,0)),0)+IFERROR(INDEX('Hoja de Trabajo para listado'!$CD$155:$DC$1048576,MATCH($A832,'Hoja de Trabajo para listado'!$CD$155:$CD$1048576,0),MATCH((CUADRO!N$5&amp;$E832),'Hoja de Trabajo para listado'!$CD$151:$DC$151,0)),0)</f>
        <v>0</v>
      </c>
      <c r="O832" s="255">
        <f ca="1">+IFERROR(INDEX('Hoja de Trabajo para listado'!$A$155:$Z$1048576,MATCH($A832,'Hoja de Trabajo para listado'!$A$155:$A$1048576,0),MATCH((CUADRO!O$5&amp;$E832),'Hoja de Trabajo para listado'!$A$151:$Z$151,0)),0)+IFERROR(INDEX('Hoja de Trabajo para listado'!$AB$155:$BA$1048576,MATCH($A832,'Hoja de Trabajo para listado'!$AB$155:$AB$1048576,0),MATCH((CUADRO!O$5&amp;$E832),'Hoja de Trabajo para listado'!$AB$151:$BA$151,0)),0)+IFERROR(INDEX('Hoja de Trabajo para listado'!$BC$155:$CB$1048576,MATCH($A832,'Hoja de Trabajo para listado'!$BC$155:$BC$1048576,0),MATCH((CUADRO!O$5&amp;$E832),'Hoja de Trabajo para listado'!$BC$151:$CB$151,0)),0)+IFERROR(INDEX('Hoja de Trabajo para listado'!$DE$153:$DG$274,MATCH($A832,'Hoja de Trabajo para listado'!$DE$153:$DE$1048576,0),MATCH((CUADRO!O$5&amp;$E832),'Hoja de Trabajo para listado'!$DE$151:$DG$151,0)),0)+IFERROR(INDEX('Hoja de Trabajo para listado'!$CD$155:$DC$1048576,MATCH($A832,'Hoja de Trabajo para listado'!$CD$155:$CD$1048576,0),MATCH((CUADRO!O$5&amp;$E832),'Hoja de Trabajo para listado'!$CD$151:$DC$151,0)),0)</f>
        <v>0</v>
      </c>
      <c r="P832" s="255">
        <f ca="1">+IFERROR(INDEX('Hoja de Trabajo para listado'!$A$155:$Z$1048576,MATCH($A832,'Hoja de Trabajo para listado'!$A$155:$A$1048576,0),MATCH((CUADRO!P$5&amp;$E832),'Hoja de Trabajo para listado'!$A$151:$Z$151,0)),0)+IFERROR(INDEX('Hoja de Trabajo para listado'!$AB$155:$BA$1048576,MATCH($A832,'Hoja de Trabajo para listado'!$AB$155:$AB$1048576,0),MATCH((CUADRO!P$5&amp;$E832),'Hoja de Trabajo para listado'!$AB$151:$BA$151,0)),0)+IFERROR(INDEX('Hoja de Trabajo para listado'!$BC$155:$CB$1048576,MATCH($A832,'Hoja de Trabajo para listado'!$BC$155:$BC$1048576,0),MATCH((CUADRO!P$5&amp;$E832),'Hoja de Trabajo para listado'!$BC$151:$CB$151,0)),0)+IFERROR(INDEX('Hoja de Trabajo para listado'!$DE$153:$DG$274,MATCH($A832,'Hoja de Trabajo para listado'!$DE$153:$DE$1048576,0),MATCH((CUADRO!P$5&amp;$E832),'Hoja de Trabajo para listado'!$DE$151:$DG$151,0)),0)+IFERROR(INDEX('Hoja de Trabajo para listado'!$CD$155:$DC$1048576,MATCH($A832,'Hoja de Trabajo para listado'!$CD$155:$CD$1048576,0),MATCH((CUADRO!P$5&amp;$E832),'Hoja de Trabajo para listado'!$CD$151:$DC$151,0)),0)</f>
        <v>0</v>
      </c>
      <c r="Q832" s="255">
        <f ca="1">+IFERROR(INDEX('Hoja de Trabajo para listado'!$A$155:$Z$1048576,MATCH($A832,'Hoja de Trabajo para listado'!$A$155:$A$1048576,0),MATCH((CUADRO!Q$5&amp;$E832),'Hoja de Trabajo para listado'!$A$151:$Z$151,0)),0)+IFERROR(INDEX('Hoja de Trabajo para listado'!$AB$155:$BA$1048576,MATCH($A832,'Hoja de Trabajo para listado'!$AB$155:$AB$1048576,0),MATCH((CUADRO!Q$5&amp;$E832),'Hoja de Trabajo para listado'!$AB$151:$BA$151,0)),0)+IFERROR(INDEX('Hoja de Trabajo para listado'!$BC$155:$CB$1048576,MATCH($A832,'Hoja de Trabajo para listado'!$BC$155:$BC$1048576,0),MATCH((CUADRO!Q$5&amp;$E832),'Hoja de Trabajo para listado'!$BC$151:$CB$151,0)),0)+IFERROR(INDEX('Hoja de Trabajo para listado'!$DE$153:$DG$274,MATCH($A832,'Hoja de Trabajo para listado'!$DE$153:$DE$1048576,0),MATCH((CUADRO!Q$5&amp;$E832),'Hoja de Trabajo para listado'!$DE$151:$DG$151,0)),0)+IFERROR(INDEX('Hoja de Trabajo para listado'!$CD$155:$DC$1048576,MATCH($A832,'Hoja de Trabajo para listado'!$CD$155:$CD$1048576,0),MATCH((CUADRO!Q$5&amp;$E832),'Hoja de Trabajo para listado'!$CD$151:$DC$151,0)),0)</f>
        <v>0</v>
      </c>
      <c r="R832" s="255">
        <f t="shared" ca="1" si="26"/>
        <v>0</v>
      </c>
      <c r="S832" s="262"/>
      <c r="T832" s="255">
        <f ca="1">+T833</f>
        <v>0</v>
      </c>
      <c r="U832" s="254">
        <f t="shared" si="27"/>
        <v>1</v>
      </c>
      <c r="V832" s="362" t="str">
        <f>+VLOOKUP(A832,bd_lista!$A$3:$E$590,5,FALSE)</f>
        <v>Gobiernos Autonomos Municipales</v>
      </c>
      <c r="W832" s="361" t="str">
        <f>+V832</f>
        <v>Gobiernos Autonomos Municipales</v>
      </c>
      <c r="X832" s="254">
        <f>+VLOOKUP(A832,[2]Sheet1!$A$13:$D$744,4,FALSE)</f>
        <v>0</v>
      </c>
      <c r="Y832" s="254" t="e">
        <f>+VLOOKUP(X832,bd_lista!$A$3:$C$590,3,FALSE)</f>
        <v>#N/A</v>
      </c>
      <c r="Z832" s="316">
        <f>+X832</f>
        <v>0</v>
      </c>
      <c r="AA832" s="317" t="e">
        <f>+Y832</f>
        <v>#N/A</v>
      </c>
    </row>
    <row r="833" spans="1:27" customFormat="1" ht="15" hidden="1" customHeight="1">
      <c r="A833" s="32">
        <v>1529</v>
      </c>
      <c r="B833" s="307"/>
      <c r="C833" s="259" t="str">
        <f>+VLOOKUP(A833,bd_lista!$A$3:$C$590,3,FALSE)</f>
        <v>Gobierno Autónomo Municipal de Caiza "D"</v>
      </c>
      <c r="D833" s="362"/>
      <c r="E833" s="256" t="s">
        <v>1314</v>
      </c>
      <c r="F833" s="255">
        <f ca="1">+IFERROR(INDEX('Hoja de Trabajo para listado'!$A$155:$Z$1048576,MATCH($A833,'Hoja de Trabajo para listado'!$A$155:$A$1048576,0),MATCH((CUADRO!F$5&amp;$E833),'Hoja de Trabajo para listado'!$A$151:$Z$151,0)),0)+IFERROR(INDEX('Hoja de Trabajo para listado'!$AB$155:$BA$1048576,MATCH($A833,'Hoja de Trabajo para listado'!$AB$155:$AB$1048576,0),MATCH((CUADRO!F$5&amp;$E833),'Hoja de Trabajo para listado'!$AB$151:$BA$151,0)),0)+IFERROR(INDEX('Hoja de Trabajo para listado'!$BC$155:$CB$1048576,MATCH($A833,'Hoja de Trabajo para listado'!$BC$155:$BC$1048576,0),MATCH((CUADRO!F$5&amp;$E833),'Hoja de Trabajo para listado'!$BC$151:$CB$151,0)),0)+IFERROR(INDEX('Hoja de Trabajo para listado'!$DE$153:$DG$274,MATCH($A833,'Hoja de Trabajo para listado'!$DE$153:$DE$1048576,0),MATCH((CUADRO!F$5&amp;$E833),'Hoja de Trabajo para listado'!$DE$151:$DG$151,0)),0)+IFERROR(INDEX('Hoja de Trabajo para listado'!$CD$155:$DC$1048576,MATCH($A833,'Hoja de Trabajo para listado'!$CD$155:$CD$1048576,0),MATCH((CUADRO!F$5&amp;$E833),'Hoja de Trabajo para listado'!$CD$151:$DC$151,0)),0)</f>
        <v>0</v>
      </c>
      <c r="G833" s="255">
        <f ca="1">+IFERROR(INDEX('Hoja de Trabajo para listado'!$A$155:$Z$1048576,MATCH($A833,'Hoja de Trabajo para listado'!$A$155:$A$1048576,0),MATCH((CUADRO!G$5&amp;$E833),'Hoja de Trabajo para listado'!$A$151:$Z$151,0)),0)+IFERROR(INDEX('Hoja de Trabajo para listado'!$AB$155:$BA$1048576,MATCH($A833,'Hoja de Trabajo para listado'!$AB$155:$AB$1048576,0),MATCH((CUADRO!G$5&amp;$E833),'Hoja de Trabajo para listado'!$AB$151:$BA$151,0)),0)+IFERROR(INDEX('Hoja de Trabajo para listado'!$BC$155:$CB$1048576,MATCH($A833,'Hoja de Trabajo para listado'!$BC$155:$BC$1048576,0),MATCH((CUADRO!G$5&amp;$E833),'Hoja de Trabajo para listado'!$BC$151:$CB$151,0)),0)+IFERROR(INDEX('Hoja de Trabajo para listado'!$DE$153:$DG$274,MATCH($A833,'Hoja de Trabajo para listado'!$DE$153:$DE$1048576,0),MATCH((CUADRO!G$5&amp;$E833),'Hoja de Trabajo para listado'!$DE$151:$DG$151,0)),0)+IFERROR(INDEX('Hoja de Trabajo para listado'!$CD$155:$DC$1048576,MATCH($A833,'Hoja de Trabajo para listado'!$CD$155:$CD$1048576,0),MATCH((CUADRO!G$5&amp;$E833),'Hoja de Trabajo para listado'!$CD$151:$DC$151,0)),0)</f>
        <v>0</v>
      </c>
      <c r="H833" s="255">
        <f ca="1">+IFERROR(INDEX('Hoja de Trabajo para listado'!$A$155:$Z$1048576,MATCH($A833,'Hoja de Trabajo para listado'!$A$155:$A$1048576,0),MATCH((CUADRO!H$5&amp;$E833),'Hoja de Trabajo para listado'!$A$151:$Z$151,0)),0)+IFERROR(INDEX('Hoja de Trabajo para listado'!$AB$155:$BA$1048576,MATCH($A833,'Hoja de Trabajo para listado'!$AB$155:$AB$1048576,0),MATCH((CUADRO!H$5&amp;$E833),'Hoja de Trabajo para listado'!$AB$151:$BA$151,0)),0)+IFERROR(INDEX('Hoja de Trabajo para listado'!$BC$155:$CB$1048576,MATCH($A833,'Hoja de Trabajo para listado'!$BC$155:$BC$1048576,0),MATCH((CUADRO!H$5&amp;$E833),'Hoja de Trabajo para listado'!$BC$151:$CB$151,0)),0)+IFERROR(INDEX('Hoja de Trabajo para listado'!$DE$153:$DG$274,MATCH($A833,'Hoja de Trabajo para listado'!$DE$153:$DE$1048576,0),MATCH((CUADRO!H$5&amp;$E833),'Hoja de Trabajo para listado'!$DE$151:$DG$151,0)),0)+IFERROR(INDEX('Hoja de Trabajo para listado'!$CD$155:$DC$1048576,MATCH($A833,'Hoja de Trabajo para listado'!$CD$155:$CD$1048576,0),MATCH((CUADRO!H$5&amp;$E833),'Hoja de Trabajo para listado'!$CD$151:$DC$151,0)),0)</f>
        <v>0</v>
      </c>
      <c r="I833" s="255">
        <f ca="1">+IFERROR(INDEX('Hoja de Trabajo para listado'!$A$155:$Z$1048576,MATCH($A833,'Hoja de Trabajo para listado'!$A$155:$A$1048576,0),MATCH((CUADRO!I$5&amp;$E833),'Hoja de Trabajo para listado'!$A$151:$Z$151,0)),0)+IFERROR(INDEX('Hoja de Trabajo para listado'!$AB$155:$BA$1048576,MATCH($A833,'Hoja de Trabajo para listado'!$AB$155:$AB$1048576,0),MATCH((CUADRO!I$5&amp;$E833),'Hoja de Trabajo para listado'!$AB$151:$BA$151,0)),0)+IFERROR(INDEX('Hoja de Trabajo para listado'!$BC$155:$CB$1048576,MATCH($A833,'Hoja de Trabajo para listado'!$BC$155:$BC$1048576,0),MATCH((CUADRO!I$5&amp;$E833),'Hoja de Trabajo para listado'!$BC$151:$CB$151,0)),0)+IFERROR(INDEX('Hoja de Trabajo para listado'!$DE$153:$DG$274,MATCH($A833,'Hoja de Trabajo para listado'!$DE$153:$DE$1048576,0),MATCH((CUADRO!I$5&amp;$E833),'Hoja de Trabajo para listado'!$DE$151:$DG$151,0)),0)+IFERROR(INDEX('Hoja de Trabajo para listado'!$CD$155:$DC$1048576,MATCH($A833,'Hoja de Trabajo para listado'!$CD$155:$CD$1048576,0),MATCH((CUADRO!I$5&amp;$E833),'Hoja de Trabajo para listado'!$CD$151:$DC$151,0)),0)</f>
        <v>0</v>
      </c>
      <c r="J833" s="255">
        <f ca="1">+IFERROR(INDEX('Hoja de Trabajo para listado'!$A$155:$Z$1048576,MATCH($A833,'Hoja de Trabajo para listado'!$A$155:$A$1048576,0),MATCH((CUADRO!J$5&amp;$E833),'Hoja de Trabajo para listado'!$A$151:$Z$151,0)),0)+IFERROR(INDEX('Hoja de Trabajo para listado'!$AB$155:$BA$1048576,MATCH($A833,'Hoja de Trabajo para listado'!$AB$155:$AB$1048576,0),MATCH((CUADRO!J$5&amp;$E833),'Hoja de Trabajo para listado'!$AB$151:$BA$151,0)),0)+IFERROR(INDEX('Hoja de Trabajo para listado'!$BC$155:$CB$1048576,MATCH($A833,'Hoja de Trabajo para listado'!$BC$155:$BC$1048576,0),MATCH((CUADRO!J$5&amp;$E833),'Hoja de Trabajo para listado'!$BC$151:$CB$151,0)),0)+IFERROR(INDEX('Hoja de Trabajo para listado'!$DE$153:$DG$274,MATCH($A833,'Hoja de Trabajo para listado'!$DE$153:$DE$1048576,0),MATCH((CUADRO!J$5&amp;$E833),'Hoja de Trabajo para listado'!$DE$151:$DG$151,0)),0)+IFERROR(INDEX('Hoja de Trabajo para listado'!$CD$155:$DC$1048576,MATCH($A833,'Hoja de Trabajo para listado'!$CD$155:$CD$1048576,0),MATCH((CUADRO!J$5&amp;$E833),'Hoja de Trabajo para listado'!$CD$151:$DC$151,0)),0)</f>
        <v>0</v>
      </c>
      <c r="K833" s="255">
        <f ca="1">+IFERROR(INDEX('Hoja de Trabajo para listado'!$A$155:$Z$1048576,MATCH($A833,'Hoja de Trabajo para listado'!$A$155:$A$1048576,0),MATCH((CUADRO!K$5&amp;$E833),'Hoja de Trabajo para listado'!$A$151:$Z$151,0)),0)+IFERROR(INDEX('Hoja de Trabajo para listado'!$AB$155:$BA$1048576,MATCH($A833,'Hoja de Trabajo para listado'!$AB$155:$AB$1048576,0),MATCH((CUADRO!K$5&amp;$E833),'Hoja de Trabajo para listado'!$AB$151:$BA$151,0)),0)+IFERROR(INDEX('Hoja de Trabajo para listado'!$BC$155:$CB$1048576,MATCH($A833,'Hoja de Trabajo para listado'!$BC$155:$BC$1048576,0),MATCH((CUADRO!K$5&amp;$E833),'Hoja de Trabajo para listado'!$BC$151:$CB$151,0)),0)+IFERROR(INDEX('Hoja de Trabajo para listado'!$DE$153:$DG$274,MATCH($A833,'Hoja de Trabajo para listado'!$DE$153:$DE$1048576,0),MATCH((CUADRO!K$5&amp;$E833),'Hoja de Trabajo para listado'!$DE$151:$DG$151,0)),0)+IFERROR(INDEX('Hoja de Trabajo para listado'!$CD$155:$DC$1048576,MATCH($A833,'Hoja de Trabajo para listado'!$CD$155:$CD$1048576,0),MATCH((CUADRO!K$5&amp;$E833),'Hoja de Trabajo para listado'!$CD$151:$DC$151,0)),0)</f>
        <v>0</v>
      </c>
      <c r="L833" s="255">
        <f ca="1">+IFERROR(INDEX('Hoja de Trabajo para listado'!$A$155:$Z$1048576,MATCH($A833,'Hoja de Trabajo para listado'!$A$155:$A$1048576,0),MATCH((CUADRO!L$5&amp;$E833),'Hoja de Trabajo para listado'!$A$151:$Z$151,0)),0)+IFERROR(INDEX('Hoja de Trabajo para listado'!$AB$155:$BA$1048576,MATCH($A833,'Hoja de Trabajo para listado'!$AB$155:$AB$1048576,0),MATCH((CUADRO!L$5&amp;$E833),'Hoja de Trabajo para listado'!$AB$151:$BA$151,0)),0)+IFERROR(INDEX('Hoja de Trabajo para listado'!$BC$155:$CB$1048576,MATCH($A833,'Hoja de Trabajo para listado'!$BC$155:$BC$1048576,0),MATCH((CUADRO!L$5&amp;$E833),'Hoja de Trabajo para listado'!$BC$151:$CB$151,0)),0)+IFERROR(INDEX('Hoja de Trabajo para listado'!$DE$153:$DG$274,MATCH($A833,'Hoja de Trabajo para listado'!$DE$153:$DE$1048576,0),MATCH((CUADRO!L$5&amp;$E833),'Hoja de Trabajo para listado'!$DE$151:$DG$151,0)),0)+IFERROR(INDEX('Hoja de Trabajo para listado'!$CD$155:$DC$1048576,MATCH($A833,'Hoja de Trabajo para listado'!$CD$155:$CD$1048576,0),MATCH((CUADRO!L$5&amp;$E833),'Hoja de Trabajo para listado'!$CD$151:$DC$151,0)),0)</f>
        <v>0</v>
      </c>
      <c r="M833" s="255">
        <f ca="1">+IFERROR(INDEX('Hoja de Trabajo para listado'!$A$155:$Z$1048576,MATCH($A833,'Hoja de Trabajo para listado'!$A$155:$A$1048576,0),MATCH((CUADRO!M$5&amp;$E833),'Hoja de Trabajo para listado'!$A$151:$Z$151,0)),0)+IFERROR(INDEX('Hoja de Trabajo para listado'!$AB$155:$BA$1048576,MATCH($A833,'Hoja de Trabajo para listado'!$AB$155:$AB$1048576,0),MATCH((CUADRO!M$5&amp;$E833),'Hoja de Trabajo para listado'!$AB$151:$BA$151,0)),0)+IFERROR(INDEX('Hoja de Trabajo para listado'!$BC$155:$CB$1048576,MATCH($A833,'Hoja de Trabajo para listado'!$BC$155:$BC$1048576,0),MATCH((CUADRO!M$5&amp;$E833),'Hoja de Trabajo para listado'!$BC$151:$CB$151,0)),0)+IFERROR(INDEX('Hoja de Trabajo para listado'!$DE$153:$DG$274,MATCH($A833,'Hoja de Trabajo para listado'!$DE$153:$DE$1048576,0),MATCH((CUADRO!M$5&amp;$E833),'Hoja de Trabajo para listado'!$DE$151:$DG$151,0)),0)+IFERROR(INDEX('Hoja de Trabajo para listado'!$CD$155:$DC$1048576,MATCH($A833,'Hoja de Trabajo para listado'!$CD$155:$CD$1048576,0),MATCH((CUADRO!M$5&amp;$E833),'Hoja de Trabajo para listado'!$CD$151:$DC$151,0)),0)</f>
        <v>0</v>
      </c>
      <c r="N833" s="255">
        <f ca="1">+IFERROR(INDEX('Hoja de Trabajo para listado'!$A$155:$Z$1048576,MATCH($A833,'Hoja de Trabajo para listado'!$A$155:$A$1048576,0),MATCH((CUADRO!N$5&amp;$E833),'Hoja de Trabajo para listado'!$A$151:$Z$151,0)),0)+IFERROR(INDEX('Hoja de Trabajo para listado'!$AB$155:$BA$1048576,MATCH($A833,'Hoja de Trabajo para listado'!$AB$155:$AB$1048576,0),MATCH((CUADRO!N$5&amp;$E833),'Hoja de Trabajo para listado'!$AB$151:$BA$151,0)),0)+IFERROR(INDEX('Hoja de Trabajo para listado'!$BC$155:$CB$1048576,MATCH($A833,'Hoja de Trabajo para listado'!$BC$155:$BC$1048576,0),MATCH((CUADRO!N$5&amp;$E833),'Hoja de Trabajo para listado'!$BC$151:$CB$151,0)),0)+IFERROR(INDEX('Hoja de Trabajo para listado'!$DE$153:$DG$274,MATCH($A833,'Hoja de Trabajo para listado'!$DE$153:$DE$1048576,0),MATCH((CUADRO!N$5&amp;$E833),'Hoja de Trabajo para listado'!$DE$151:$DG$151,0)),0)+IFERROR(INDEX('Hoja de Trabajo para listado'!$CD$155:$DC$1048576,MATCH($A833,'Hoja de Trabajo para listado'!$CD$155:$CD$1048576,0),MATCH((CUADRO!N$5&amp;$E833),'Hoja de Trabajo para listado'!$CD$151:$DC$151,0)),0)</f>
        <v>0</v>
      </c>
      <c r="O833" s="255">
        <f ca="1">+IFERROR(INDEX('Hoja de Trabajo para listado'!$A$155:$Z$1048576,MATCH($A833,'Hoja de Trabajo para listado'!$A$155:$A$1048576,0),MATCH((CUADRO!O$5&amp;$E833),'Hoja de Trabajo para listado'!$A$151:$Z$151,0)),0)+IFERROR(INDEX('Hoja de Trabajo para listado'!$AB$155:$BA$1048576,MATCH($A833,'Hoja de Trabajo para listado'!$AB$155:$AB$1048576,0),MATCH((CUADRO!O$5&amp;$E833),'Hoja de Trabajo para listado'!$AB$151:$BA$151,0)),0)+IFERROR(INDEX('Hoja de Trabajo para listado'!$BC$155:$CB$1048576,MATCH($A833,'Hoja de Trabajo para listado'!$BC$155:$BC$1048576,0),MATCH((CUADRO!O$5&amp;$E833),'Hoja de Trabajo para listado'!$BC$151:$CB$151,0)),0)+IFERROR(INDEX('Hoja de Trabajo para listado'!$DE$153:$DG$274,MATCH($A833,'Hoja de Trabajo para listado'!$DE$153:$DE$1048576,0),MATCH((CUADRO!O$5&amp;$E833),'Hoja de Trabajo para listado'!$DE$151:$DG$151,0)),0)+IFERROR(INDEX('Hoja de Trabajo para listado'!$CD$155:$DC$1048576,MATCH($A833,'Hoja de Trabajo para listado'!$CD$155:$CD$1048576,0),MATCH((CUADRO!O$5&amp;$E833),'Hoja de Trabajo para listado'!$CD$151:$DC$151,0)),0)</f>
        <v>0</v>
      </c>
      <c r="P833" s="255">
        <f ca="1">+IFERROR(INDEX('Hoja de Trabajo para listado'!$A$155:$Z$1048576,MATCH($A833,'Hoja de Trabajo para listado'!$A$155:$A$1048576,0),MATCH((CUADRO!P$5&amp;$E833),'Hoja de Trabajo para listado'!$A$151:$Z$151,0)),0)+IFERROR(INDEX('Hoja de Trabajo para listado'!$AB$155:$BA$1048576,MATCH($A833,'Hoja de Trabajo para listado'!$AB$155:$AB$1048576,0),MATCH((CUADRO!P$5&amp;$E833),'Hoja de Trabajo para listado'!$AB$151:$BA$151,0)),0)+IFERROR(INDEX('Hoja de Trabajo para listado'!$BC$155:$CB$1048576,MATCH($A833,'Hoja de Trabajo para listado'!$BC$155:$BC$1048576,0),MATCH((CUADRO!P$5&amp;$E833),'Hoja de Trabajo para listado'!$BC$151:$CB$151,0)),0)+IFERROR(INDEX('Hoja de Trabajo para listado'!$DE$153:$DG$274,MATCH($A833,'Hoja de Trabajo para listado'!$DE$153:$DE$1048576,0),MATCH((CUADRO!P$5&amp;$E833),'Hoja de Trabajo para listado'!$DE$151:$DG$151,0)),0)+IFERROR(INDEX('Hoja de Trabajo para listado'!$CD$155:$DC$1048576,MATCH($A833,'Hoja de Trabajo para listado'!$CD$155:$CD$1048576,0),MATCH((CUADRO!P$5&amp;$E833),'Hoja de Trabajo para listado'!$CD$151:$DC$151,0)),0)</f>
        <v>0</v>
      </c>
      <c r="Q833" s="255">
        <f ca="1">+IFERROR(INDEX('Hoja de Trabajo para listado'!$A$155:$Z$1048576,MATCH($A833,'Hoja de Trabajo para listado'!$A$155:$A$1048576,0),MATCH((CUADRO!Q$5&amp;$E833),'Hoja de Trabajo para listado'!$A$151:$Z$151,0)),0)+IFERROR(INDEX('Hoja de Trabajo para listado'!$AB$155:$BA$1048576,MATCH($A833,'Hoja de Trabajo para listado'!$AB$155:$AB$1048576,0),MATCH((CUADRO!Q$5&amp;$E833),'Hoja de Trabajo para listado'!$AB$151:$BA$151,0)),0)+IFERROR(INDEX('Hoja de Trabajo para listado'!$BC$155:$CB$1048576,MATCH($A833,'Hoja de Trabajo para listado'!$BC$155:$BC$1048576,0),MATCH((CUADRO!Q$5&amp;$E833),'Hoja de Trabajo para listado'!$BC$151:$CB$151,0)),0)+IFERROR(INDEX('Hoja de Trabajo para listado'!$DE$153:$DG$274,MATCH($A833,'Hoja de Trabajo para listado'!$DE$153:$DE$1048576,0),MATCH((CUADRO!Q$5&amp;$E833),'Hoja de Trabajo para listado'!$DE$151:$DG$151,0)),0)+IFERROR(INDEX('Hoja de Trabajo para listado'!$CD$155:$DC$1048576,MATCH($A833,'Hoja de Trabajo para listado'!$CD$155:$CD$1048576,0),MATCH((CUADRO!Q$5&amp;$E833),'Hoja de Trabajo para listado'!$CD$151:$DC$151,0)),0)</f>
        <v>0</v>
      </c>
      <c r="R833" s="255">
        <f t="shared" ca="1" si="26"/>
        <v>0</v>
      </c>
      <c r="S833" s="262">
        <f ca="1">+R832+R833</f>
        <v>0</v>
      </c>
      <c r="T833" s="255">
        <f ca="1">+S833</f>
        <v>0</v>
      </c>
      <c r="U833" s="254">
        <f t="shared" si="27"/>
        <v>2</v>
      </c>
      <c r="V833" s="362" t="str">
        <f>+VLOOKUP(A833,bd_lista!$A$3:$E$590,5,FALSE)</f>
        <v>Gobiernos Autonomos Municipales</v>
      </c>
      <c r="W833" s="362"/>
      <c r="X833" s="254">
        <f>+VLOOKUP(A833,[2]Sheet1!$A$13:$D$744,4,FALSE)</f>
        <v>0</v>
      </c>
      <c r="Y833" s="254" t="e">
        <f>+VLOOKUP(X833,bd_lista!$A$3:$C$590,3,FALSE)</f>
        <v>#N/A</v>
      </c>
      <c r="Z833" s="314"/>
      <c r="AA833" s="315"/>
    </row>
    <row r="834" spans="1:27" customFormat="1" ht="15" hidden="1" customHeight="1">
      <c r="A834" s="32">
        <v>1530</v>
      </c>
      <c r="B834" s="306">
        <f>+A834</f>
        <v>1530</v>
      </c>
      <c r="C834" s="259" t="str">
        <f>+VLOOKUP(A834,bd_lista!$A$3:$C$590,3,FALSE)</f>
        <v>Gobierno Autónomo Municipal de Uyuni</v>
      </c>
      <c r="D834" s="361" t="str">
        <f>+C834</f>
        <v>Gobierno Autónomo Municipal de Uyuni</v>
      </c>
      <c r="E834" s="254" t="s">
        <v>1313</v>
      </c>
      <c r="F834" s="255">
        <f ca="1">+IFERROR(INDEX('Hoja de Trabajo para listado'!$A$155:$Z$1048576,MATCH($A834,'Hoja de Trabajo para listado'!$A$155:$A$1048576,0),MATCH((CUADRO!F$5&amp;$E834),'Hoja de Trabajo para listado'!$A$151:$Z$151,0)),0)+IFERROR(INDEX('Hoja de Trabajo para listado'!$AB$155:$BA$1048576,MATCH($A834,'Hoja de Trabajo para listado'!$AB$155:$AB$1048576,0),MATCH((CUADRO!F$5&amp;$E834),'Hoja de Trabajo para listado'!$AB$151:$BA$151,0)),0)+IFERROR(INDEX('Hoja de Trabajo para listado'!$BC$155:$CB$1048576,MATCH($A834,'Hoja de Trabajo para listado'!$BC$155:$BC$1048576,0),MATCH((CUADRO!F$5&amp;$E834),'Hoja de Trabajo para listado'!$BC$151:$CB$151,0)),0)+IFERROR(INDEX('Hoja de Trabajo para listado'!$DE$153:$DG$274,MATCH($A834,'Hoja de Trabajo para listado'!$DE$153:$DE$1048576,0),MATCH((CUADRO!F$5&amp;$E834),'Hoja de Trabajo para listado'!$DE$151:$DG$151,0)),0)+IFERROR(INDEX('Hoja de Trabajo para listado'!$CD$155:$DC$1048576,MATCH($A834,'Hoja de Trabajo para listado'!$CD$155:$CD$1048576,0),MATCH((CUADRO!F$5&amp;$E834),'Hoja de Trabajo para listado'!$CD$151:$DC$151,0)),0)</f>
        <v>0</v>
      </c>
      <c r="G834" s="255">
        <f ca="1">+IFERROR(INDEX('Hoja de Trabajo para listado'!$A$155:$Z$1048576,MATCH($A834,'Hoja de Trabajo para listado'!$A$155:$A$1048576,0),MATCH((CUADRO!G$5&amp;$E834),'Hoja de Trabajo para listado'!$A$151:$Z$151,0)),0)+IFERROR(INDEX('Hoja de Trabajo para listado'!$AB$155:$BA$1048576,MATCH($A834,'Hoja de Trabajo para listado'!$AB$155:$AB$1048576,0),MATCH((CUADRO!G$5&amp;$E834),'Hoja de Trabajo para listado'!$AB$151:$BA$151,0)),0)+IFERROR(INDEX('Hoja de Trabajo para listado'!$BC$155:$CB$1048576,MATCH($A834,'Hoja de Trabajo para listado'!$BC$155:$BC$1048576,0),MATCH((CUADRO!G$5&amp;$E834),'Hoja de Trabajo para listado'!$BC$151:$CB$151,0)),0)+IFERROR(INDEX('Hoja de Trabajo para listado'!$DE$153:$DG$274,MATCH($A834,'Hoja de Trabajo para listado'!$DE$153:$DE$1048576,0),MATCH((CUADRO!G$5&amp;$E834),'Hoja de Trabajo para listado'!$DE$151:$DG$151,0)),0)+IFERROR(INDEX('Hoja de Trabajo para listado'!$CD$155:$DC$1048576,MATCH($A834,'Hoja de Trabajo para listado'!$CD$155:$CD$1048576,0),MATCH((CUADRO!G$5&amp;$E834),'Hoja de Trabajo para listado'!$CD$151:$DC$151,0)),0)</f>
        <v>0</v>
      </c>
      <c r="H834" s="255">
        <f ca="1">+IFERROR(INDEX('Hoja de Trabajo para listado'!$A$155:$Z$1048576,MATCH($A834,'Hoja de Trabajo para listado'!$A$155:$A$1048576,0),MATCH((CUADRO!H$5&amp;$E834),'Hoja de Trabajo para listado'!$A$151:$Z$151,0)),0)+IFERROR(INDEX('Hoja de Trabajo para listado'!$AB$155:$BA$1048576,MATCH($A834,'Hoja de Trabajo para listado'!$AB$155:$AB$1048576,0),MATCH((CUADRO!H$5&amp;$E834),'Hoja de Trabajo para listado'!$AB$151:$BA$151,0)),0)+IFERROR(INDEX('Hoja de Trabajo para listado'!$BC$155:$CB$1048576,MATCH($A834,'Hoja de Trabajo para listado'!$BC$155:$BC$1048576,0),MATCH((CUADRO!H$5&amp;$E834),'Hoja de Trabajo para listado'!$BC$151:$CB$151,0)),0)+IFERROR(INDEX('Hoja de Trabajo para listado'!$DE$153:$DG$274,MATCH($A834,'Hoja de Trabajo para listado'!$DE$153:$DE$1048576,0),MATCH((CUADRO!H$5&amp;$E834),'Hoja de Trabajo para listado'!$DE$151:$DG$151,0)),0)+IFERROR(INDEX('Hoja de Trabajo para listado'!$CD$155:$DC$1048576,MATCH($A834,'Hoja de Trabajo para listado'!$CD$155:$CD$1048576,0),MATCH((CUADRO!H$5&amp;$E834),'Hoja de Trabajo para listado'!$CD$151:$DC$151,0)),0)</f>
        <v>0</v>
      </c>
      <c r="I834" s="255">
        <f ca="1">+IFERROR(INDEX('Hoja de Trabajo para listado'!$A$155:$Z$1048576,MATCH($A834,'Hoja de Trabajo para listado'!$A$155:$A$1048576,0),MATCH((CUADRO!I$5&amp;$E834),'Hoja de Trabajo para listado'!$A$151:$Z$151,0)),0)+IFERROR(INDEX('Hoja de Trabajo para listado'!$AB$155:$BA$1048576,MATCH($A834,'Hoja de Trabajo para listado'!$AB$155:$AB$1048576,0),MATCH((CUADRO!I$5&amp;$E834),'Hoja de Trabajo para listado'!$AB$151:$BA$151,0)),0)+IFERROR(INDEX('Hoja de Trabajo para listado'!$BC$155:$CB$1048576,MATCH($A834,'Hoja de Trabajo para listado'!$BC$155:$BC$1048576,0),MATCH((CUADRO!I$5&amp;$E834),'Hoja de Trabajo para listado'!$BC$151:$CB$151,0)),0)+IFERROR(INDEX('Hoja de Trabajo para listado'!$DE$153:$DG$274,MATCH($A834,'Hoja de Trabajo para listado'!$DE$153:$DE$1048576,0),MATCH((CUADRO!I$5&amp;$E834),'Hoja de Trabajo para listado'!$DE$151:$DG$151,0)),0)+IFERROR(INDEX('Hoja de Trabajo para listado'!$CD$155:$DC$1048576,MATCH($A834,'Hoja de Trabajo para listado'!$CD$155:$CD$1048576,0),MATCH((CUADRO!I$5&amp;$E834),'Hoja de Trabajo para listado'!$CD$151:$DC$151,0)),0)</f>
        <v>0</v>
      </c>
      <c r="J834" s="255">
        <f ca="1">+IFERROR(INDEX('Hoja de Trabajo para listado'!$A$155:$Z$1048576,MATCH($A834,'Hoja de Trabajo para listado'!$A$155:$A$1048576,0),MATCH((CUADRO!J$5&amp;$E834),'Hoja de Trabajo para listado'!$A$151:$Z$151,0)),0)+IFERROR(INDEX('Hoja de Trabajo para listado'!$AB$155:$BA$1048576,MATCH($A834,'Hoja de Trabajo para listado'!$AB$155:$AB$1048576,0),MATCH((CUADRO!J$5&amp;$E834),'Hoja de Trabajo para listado'!$AB$151:$BA$151,0)),0)+IFERROR(INDEX('Hoja de Trabajo para listado'!$BC$155:$CB$1048576,MATCH($A834,'Hoja de Trabajo para listado'!$BC$155:$BC$1048576,0),MATCH((CUADRO!J$5&amp;$E834),'Hoja de Trabajo para listado'!$BC$151:$CB$151,0)),0)+IFERROR(INDEX('Hoja de Trabajo para listado'!$DE$153:$DG$274,MATCH($A834,'Hoja de Trabajo para listado'!$DE$153:$DE$1048576,0),MATCH((CUADRO!J$5&amp;$E834),'Hoja de Trabajo para listado'!$DE$151:$DG$151,0)),0)+IFERROR(INDEX('Hoja de Trabajo para listado'!$CD$155:$DC$1048576,MATCH($A834,'Hoja de Trabajo para listado'!$CD$155:$CD$1048576,0),MATCH((CUADRO!J$5&amp;$E834),'Hoja de Trabajo para listado'!$CD$151:$DC$151,0)),0)</f>
        <v>0</v>
      </c>
      <c r="K834" s="255">
        <f ca="1">+IFERROR(INDEX('Hoja de Trabajo para listado'!$A$155:$Z$1048576,MATCH($A834,'Hoja de Trabajo para listado'!$A$155:$A$1048576,0),MATCH((CUADRO!K$5&amp;$E834),'Hoja de Trabajo para listado'!$A$151:$Z$151,0)),0)+IFERROR(INDEX('Hoja de Trabajo para listado'!$AB$155:$BA$1048576,MATCH($A834,'Hoja de Trabajo para listado'!$AB$155:$AB$1048576,0),MATCH((CUADRO!K$5&amp;$E834),'Hoja de Trabajo para listado'!$AB$151:$BA$151,0)),0)+IFERROR(INDEX('Hoja de Trabajo para listado'!$BC$155:$CB$1048576,MATCH($A834,'Hoja de Trabajo para listado'!$BC$155:$BC$1048576,0),MATCH((CUADRO!K$5&amp;$E834),'Hoja de Trabajo para listado'!$BC$151:$CB$151,0)),0)+IFERROR(INDEX('Hoja de Trabajo para listado'!$DE$153:$DG$274,MATCH($A834,'Hoja de Trabajo para listado'!$DE$153:$DE$1048576,0),MATCH((CUADRO!K$5&amp;$E834),'Hoja de Trabajo para listado'!$DE$151:$DG$151,0)),0)+IFERROR(INDEX('Hoja de Trabajo para listado'!$CD$155:$DC$1048576,MATCH($A834,'Hoja de Trabajo para listado'!$CD$155:$CD$1048576,0),MATCH((CUADRO!K$5&amp;$E834),'Hoja de Trabajo para listado'!$CD$151:$DC$151,0)),0)</f>
        <v>0</v>
      </c>
      <c r="L834" s="255">
        <f ca="1">+IFERROR(INDEX('Hoja de Trabajo para listado'!$A$155:$Z$1048576,MATCH($A834,'Hoja de Trabajo para listado'!$A$155:$A$1048576,0),MATCH((CUADRO!L$5&amp;$E834),'Hoja de Trabajo para listado'!$A$151:$Z$151,0)),0)+IFERROR(INDEX('Hoja de Trabajo para listado'!$AB$155:$BA$1048576,MATCH($A834,'Hoja de Trabajo para listado'!$AB$155:$AB$1048576,0),MATCH((CUADRO!L$5&amp;$E834),'Hoja de Trabajo para listado'!$AB$151:$BA$151,0)),0)+IFERROR(INDEX('Hoja de Trabajo para listado'!$BC$155:$CB$1048576,MATCH($A834,'Hoja de Trabajo para listado'!$BC$155:$BC$1048576,0),MATCH((CUADRO!L$5&amp;$E834),'Hoja de Trabajo para listado'!$BC$151:$CB$151,0)),0)+IFERROR(INDEX('Hoja de Trabajo para listado'!$DE$153:$DG$274,MATCH($A834,'Hoja de Trabajo para listado'!$DE$153:$DE$1048576,0),MATCH((CUADRO!L$5&amp;$E834),'Hoja de Trabajo para listado'!$DE$151:$DG$151,0)),0)+IFERROR(INDEX('Hoja de Trabajo para listado'!$CD$155:$DC$1048576,MATCH($A834,'Hoja de Trabajo para listado'!$CD$155:$CD$1048576,0),MATCH((CUADRO!L$5&amp;$E834),'Hoja de Trabajo para listado'!$CD$151:$DC$151,0)),0)</f>
        <v>0</v>
      </c>
      <c r="M834" s="255">
        <f ca="1">+IFERROR(INDEX('Hoja de Trabajo para listado'!$A$155:$Z$1048576,MATCH($A834,'Hoja de Trabajo para listado'!$A$155:$A$1048576,0),MATCH((CUADRO!M$5&amp;$E834),'Hoja de Trabajo para listado'!$A$151:$Z$151,0)),0)+IFERROR(INDEX('Hoja de Trabajo para listado'!$AB$155:$BA$1048576,MATCH($A834,'Hoja de Trabajo para listado'!$AB$155:$AB$1048576,0),MATCH((CUADRO!M$5&amp;$E834),'Hoja de Trabajo para listado'!$AB$151:$BA$151,0)),0)+IFERROR(INDEX('Hoja de Trabajo para listado'!$BC$155:$CB$1048576,MATCH($A834,'Hoja de Trabajo para listado'!$BC$155:$BC$1048576,0),MATCH((CUADRO!M$5&amp;$E834),'Hoja de Trabajo para listado'!$BC$151:$CB$151,0)),0)+IFERROR(INDEX('Hoja de Trabajo para listado'!$DE$153:$DG$274,MATCH($A834,'Hoja de Trabajo para listado'!$DE$153:$DE$1048576,0),MATCH((CUADRO!M$5&amp;$E834),'Hoja de Trabajo para listado'!$DE$151:$DG$151,0)),0)+IFERROR(INDEX('Hoja de Trabajo para listado'!$CD$155:$DC$1048576,MATCH($A834,'Hoja de Trabajo para listado'!$CD$155:$CD$1048576,0),MATCH((CUADRO!M$5&amp;$E834),'Hoja de Trabajo para listado'!$CD$151:$DC$151,0)),0)</f>
        <v>0</v>
      </c>
      <c r="N834" s="255">
        <f ca="1">+IFERROR(INDEX('Hoja de Trabajo para listado'!$A$155:$Z$1048576,MATCH($A834,'Hoja de Trabajo para listado'!$A$155:$A$1048576,0),MATCH((CUADRO!N$5&amp;$E834),'Hoja de Trabajo para listado'!$A$151:$Z$151,0)),0)+IFERROR(INDEX('Hoja de Trabajo para listado'!$AB$155:$BA$1048576,MATCH($A834,'Hoja de Trabajo para listado'!$AB$155:$AB$1048576,0),MATCH((CUADRO!N$5&amp;$E834),'Hoja de Trabajo para listado'!$AB$151:$BA$151,0)),0)+IFERROR(INDEX('Hoja de Trabajo para listado'!$BC$155:$CB$1048576,MATCH($A834,'Hoja de Trabajo para listado'!$BC$155:$BC$1048576,0),MATCH((CUADRO!N$5&amp;$E834),'Hoja de Trabajo para listado'!$BC$151:$CB$151,0)),0)+IFERROR(INDEX('Hoja de Trabajo para listado'!$DE$153:$DG$274,MATCH($A834,'Hoja de Trabajo para listado'!$DE$153:$DE$1048576,0),MATCH((CUADRO!N$5&amp;$E834),'Hoja de Trabajo para listado'!$DE$151:$DG$151,0)),0)+IFERROR(INDEX('Hoja de Trabajo para listado'!$CD$155:$DC$1048576,MATCH($A834,'Hoja de Trabajo para listado'!$CD$155:$CD$1048576,0),MATCH((CUADRO!N$5&amp;$E834),'Hoja de Trabajo para listado'!$CD$151:$DC$151,0)),0)</f>
        <v>0</v>
      </c>
      <c r="O834" s="255">
        <f ca="1">+IFERROR(INDEX('Hoja de Trabajo para listado'!$A$155:$Z$1048576,MATCH($A834,'Hoja de Trabajo para listado'!$A$155:$A$1048576,0),MATCH((CUADRO!O$5&amp;$E834),'Hoja de Trabajo para listado'!$A$151:$Z$151,0)),0)+IFERROR(INDEX('Hoja de Trabajo para listado'!$AB$155:$BA$1048576,MATCH($A834,'Hoja de Trabajo para listado'!$AB$155:$AB$1048576,0),MATCH((CUADRO!O$5&amp;$E834),'Hoja de Trabajo para listado'!$AB$151:$BA$151,0)),0)+IFERROR(INDEX('Hoja de Trabajo para listado'!$BC$155:$CB$1048576,MATCH($A834,'Hoja de Trabajo para listado'!$BC$155:$BC$1048576,0),MATCH((CUADRO!O$5&amp;$E834),'Hoja de Trabajo para listado'!$BC$151:$CB$151,0)),0)+IFERROR(INDEX('Hoja de Trabajo para listado'!$DE$153:$DG$274,MATCH($A834,'Hoja de Trabajo para listado'!$DE$153:$DE$1048576,0),MATCH((CUADRO!O$5&amp;$E834),'Hoja de Trabajo para listado'!$DE$151:$DG$151,0)),0)+IFERROR(INDEX('Hoja de Trabajo para listado'!$CD$155:$DC$1048576,MATCH($A834,'Hoja de Trabajo para listado'!$CD$155:$CD$1048576,0),MATCH((CUADRO!O$5&amp;$E834),'Hoja de Trabajo para listado'!$CD$151:$DC$151,0)),0)</f>
        <v>0</v>
      </c>
      <c r="P834" s="255">
        <f ca="1">+IFERROR(INDEX('Hoja de Trabajo para listado'!$A$155:$Z$1048576,MATCH($A834,'Hoja de Trabajo para listado'!$A$155:$A$1048576,0),MATCH((CUADRO!P$5&amp;$E834),'Hoja de Trabajo para listado'!$A$151:$Z$151,0)),0)+IFERROR(INDEX('Hoja de Trabajo para listado'!$AB$155:$BA$1048576,MATCH($A834,'Hoja de Trabajo para listado'!$AB$155:$AB$1048576,0),MATCH((CUADRO!P$5&amp;$E834),'Hoja de Trabajo para listado'!$AB$151:$BA$151,0)),0)+IFERROR(INDEX('Hoja de Trabajo para listado'!$BC$155:$CB$1048576,MATCH($A834,'Hoja de Trabajo para listado'!$BC$155:$BC$1048576,0),MATCH((CUADRO!P$5&amp;$E834),'Hoja de Trabajo para listado'!$BC$151:$CB$151,0)),0)+IFERROR(INDEX('Hoja de Trabajo para listado'!$DE$153:$DG$274,MATCH($A834,'Hoja de Trabajo para listado'!$DE$153:$DE$1048576,0),MATCH((CUADRO!P$5&amp;$E834),'Hoja de Trabajo para listado'!$DE$151:$DG$151,0)),0)+IFERROR(INDEX('Hoja de Trabajo para listado'!$CD$155:$DC$1048576,MATCH($A834,'Hoja de Trabajo para listado'!$CD$155:$CD$1048576,0),MATCH((CUADRO!P$5&amp;$E834),'Hoja de Trabajo para listado'!$CD$151:$DC$151,0)),0)</f>
        <v>0</v>
      </c>
      <c r="Q834" s="255">
        <f ca="1">+IFERROR(INDEX('Hoja de Trabajo para listado'!$A$155:$Z$1048576,MATCH($A834,'Hoja de Trabajo para listado'!$A$155:$A$1048576,0),MATCH((CUADRO!Q$5&amp;$E834),'Hoja de Trabajo para listado'!$A$151:$Z$151,0)),0)+IFERROR(INDEX('Hoja de Trabajo para listado'!$AB$155:$BA$1048576,MATCH($A834,'Hoja de Trabajo para listado'!$AB$155:$AB$1048576,0),MATCH((CUADRO!Q$5&amp;$E834),'Hoja de Trabajo para listado'!$AB$151:$BA$151,0)),0)+IFERROR(INDEX('Hoja de Trabajo para listado'!$BC$155:$CB$1048576,MATCH($A834,'Hoja de Trabajo para listado'!$BC$155:$BC$1048576,0),MATCH((CUADRO!Q$5&amp;$E834),'Hoja de Trabajo para listado'!$BC$151:$CB$151,0)),0)+IFERROR(INDEX('Hoja de Trabajo para listado'!$DE$153:$DG$274,MATCH($A834,'Hoja de Trabajo para listado'!$DE$153:$DE$1048576,0),MATCH((CUADRO!Q$5&amp;$E834),'Hoja de Trabajo para listado'!$DE$151:$DG$151,0)),0)+IFERROR(INDEX('Hoja de Trabajo para listado'!$CD$155:$DC$1048576,MATCH($A834,'Hoja de Trabajo para listado'!$CD$155:$CD$1048576,0),MATCH((CUADRO!Q$5&amp;$E834),'Hoja de Trabajo para listado'!$CD$151:$DC$151,0)),0)</f>
        <v>0</v>
      </c>
      <c r="R834" s="255">
        <f t="shared" ca="1" si="26"/>
        <v>0</v>
      </c>
      <c r="S834" s="262"/>
      <c r="T834" s="255">
        <f ca="1">+T835</f>
        <v>0</v>
      </c>
      <c r="U834" s="254">
        <f t="shared" si="27"/>
        <v>1</v>
      </c>
      <c r="V834" s="362" t="str">
        <f>+VLOOKUP(A834,bd_lista!$A$3:$E$590,5,FALSE)</f>
        <v>Gobiernos Autonomos Municipales</v>
      </c>
      <c r="W834" s="361" t="str">
        <f>+V834</f>
        <v>Gobiernos Autonomos Municipales</v>
      </c>
      <c r="X834" s="254">
        <f>+VLOOKUP(A834,[2]Sheet1!$A$13:$D$744,4,FALSE)</f>
        <v>0</v>
      </c>
      <c r="Y834" s="254" t="e">
        <f>+VLOOKUP(X834,bd_lista!$A$3:$C$590,3,FALSE)</f>
        <v>#N/A</v>
      </c>
      <c r="Z834" s="316">
        <f>+X834</f>
        <v>0</v>
      </c>
      <c r="AA834" s="317" t="e">
        <f>+Y834</f>
        <v>#N/A</v>
      </c>
    </row>
    <row r="835" spans="1:27" customFormat="1" ht="15" hidden="1" customHeight="1">
      <c r="A835" s="32">
        <v>1530</v>
      </c>
      <c r="B835" s="307"/>
      <c r="C835" s="259" t="str">
        <f>+VLOOKUP(A835,bd_lista!$A$3:$C$590,3,FALSE)</f>
        <v>Gobierno Autónomo Municipal de Uyuni</v>
      </c>
      <c r="D835" s="362"/>
      <c r="E835" s="256" t="s">
        <v>1314</v>
      </c>
      <c r="F835" s="255">
        <f ca="1">+IFERROR(INDEX('Hoja de Trabajo para listado'!$A$155:$Z$1048576,MATCH($A835,'Hoja de Trabajo para listado'!$A$155:$A$1048576,0),MATCH((CUADRO!F$5&amp;$E835),'Hoja de Trabajo para listado'!$A$151:$Z$151,0)),0)+IFERROR(INDEX('Hoja de Trabajo para listado'!$AB$155:$BA$1048576,MATCH($A835,'Hoja de Trabajo para listado'!$AB$155:$AB$1048576,0),MATCH((CUADRO!F$5&amp;$E835),'Hoja de Trabajo para listado'!$AB$151:$BA$151,0)),0)+IFERROR(INDEX('Hoja de Trabajo para listado'!$BC$155:$CB$1048576,MATCH($A835,'Hoja de Trabajo para listado'!$BC$155:$BC$1048576,0),MATCH((CUADRO!F$5&amp;$E835),'Hoja de Trabajo para listado'!$BC$151:$CB$151,0)),0)+IFERROR(INDEX('Hoja de Trabajo para listado'!$DE$153:$DG$274,MATCH($A835,'Hoja de Trabajo para listado'!$DE$153:$DE$1048576,0),MATCH((CUADRO!F$5&amp;$E835),'Hoja de Trabajo para listado'!$DE$151:$DG$151,0)),0)+IFERROR(INDEX('Hoja de Trabajo para listado'!$CD$155:$DC$1048576,MATCH($A835,'Hoja de Trabajo para listado'!$CD$155:$CD$1048576,0),MATCH((CUADRO!F$5&amp;$E835),'Hoja de Trabajo para listado'!$CD$151:$DC$151,0)),0)</f>
        <v>0</v>
      </c>
      <c r="G835" s="255">
        <f ca="1">+IFERROR(INDEX('Hoja de Trabajo para listado'!$A$155:$Z$1048576,MATCH($A835,'Hoja de Trabajo para listado'!$A$155:$A$1048576,0),MATCH((CUADRO!G$5&amp;$E835),'Hoja de Trabajo para listado'!$A$151:$Z$151,0)),0)+IFERROR(INDEX('Hoja de Trabajo para listado'!$AB$155:$BA$1048576,MATCH($A835,'Hoja de Trabajo para listado'!$AB$155:$AB$1048576,0),MATCH((CUADRO!G$5&amp;$E835),'Hoja de Trabajo para listado'!$AB$151:$BA$151,0)),0)+IFERROR(INDEX('Hoja de Trabajo para listado'!$BC$155:$CB$1048576,MATCH($A835,'Hoja de Trabajo para listado'!$BC$155:$BC$1048576,0),MATCH((CUADRO!G$5&amp;$E835),'Hoja de Trabajo para listado'!$BC$151:$CB$151,0)),0)+IFERROR(INDEX('Hoja de Trabajo para listado'!$DE$153:$DG$274,MATCH($A835,'Hoja de Trabajo para listado'!$DE$153:$DE$1048576,0),MATCH((CUADRO!G$5&amp;$E835),'Hoja de Trabajo para listado'!$DE$151:$DG$151,0)),0)+IFERROR(INDEX('Hoja de Trabajo para listado'!$CD$155:$DC$1048576,MATCH($A835,'Hoja de Trabajo para listado'!$CD$155:$CD$1048576,0),MATCH((CUADRO!G$5&amp;$E835),'Hoja de Trabajo para listado'!$CD$151:$DC$151,0)),0)</f>
        <v>0</v>
      </c>
      <c r="H835" s="255">
        <f ca="1">+IFERROR(INDEX('Hoja de Trabajo para listado'!$A$155:$Z$1048576,MATCH($A835,'Hoja de Trabajo para listado'!$A$155:$A$1048576,0),MATCH((CUADRO!H$5&amp;$E835),'Hoja de Trabajo para listado'!$A$151:$Z$151,0)),0)+IFERROR(INDEX('Hoja de Trabajo para listado'!$AB$155:$BA$1048576,MATCH($A835,'Hoja de Trabajo para listado'!$AB$155:$AB$1048576,0),MATCH((CUADRO!H$5&amp;$E835),'Hoja de Trabajo para listado'!$AB$151:$BA$151,0)),0)+IFERROR(INDEX('Hoja de Trabajo para listado'!$BC$155:$CB$1048576,MATCH($A835,'Hoja de Trabajo para listado'!$BC$155:$BC$1048576,0),MATCH((CUADRO!H$5&amp;$E835),'Hoja de Trabajo para listado'!$BC$151:$CB$151,0)),0)+IFERROR(INDEX('Hoja de Trabajo para listado'!$DE$153:$DG$274,MATCH($A835,'Hoja de Trabajo para listado'!$DE$153:$DE$1048576,0),MATCH((CUADRO!H$5&amp;$E835),'Hoja de Trabajo para listado'!$DE$151:$DG$151,0)),0)+IFERROR(INDEX('Hoja de Trabajo para listado'!$CD$155:$DC$1048576,MATCH($A835,'Hoja de Trabajo para listado'!$CD$155:$CD$1048576,0),MATCH((CUADRO!H$5&amp;$E835),'Hoja de Trabajo para listado'!$CD$151:$DC$151,0)),0)</f>
        <v>0</v>
      </c>
      <c r="I835" s="255">
        <f ca="1">+IFERROR(INDEX('Hoja de Trabajo para listado'!$A$155:$Z$1048576,MATCH($A835,'Hoja de Trabajo para listado'!$A$155:$A$1048576,0),MATCH((CUADRO!I$5&amp;$E835),'Hoja de Trabajo para listado'!$A$151:$Z$151,0)),0)+IFERROR(INDEX('Hoja de Trabajo para listado'!$AB$155:$BA$1048576,MATCH($A835,'Hoja de Trabajo para listado'!$AB$155:$AB$1048576,0),MATCH((CUADRO!I$5&amp;$E835),'Hoja de Trabajo para listado'!$AB$151:$BA$151,0)),0)+IFERROR(INDEX('Hoja de Trabajo para listado'!$BC$155:$CB$1048576,MATCH($A835,'Hoja de Trabajo para listado'!$BC$155:$BC$1048576,0),MATCH((CUADRO!I$5&amp;$E835),'Hoja de Trabajo para listado'!$BC$151:$CB$151,0)),0)+IFERROR(INDEX('Hoja de Trabajo para listado'!$DE$153:$DG$274,MATCH($A835,'Hoja de Trabajo para listado'!$DE$153:$DE$1048576,0),MATCH((CUADRO!I$5&amp;$E835),'Hoja de Trabajo para listado'!$DE$151:$DG$151,0)),0)+IFERROR(INDEX('Hoja de Trabajo para listado'!$CD$155:$DC$1048576,MATCH($A835,'Hoja de Trabajo para listado'!$CD$155:$CD$1048576,0),MATCH((CUADRO!I$5&amp;$E835),'Hoja de Trabajo para listado'!$CD$151:$DC$151,0)),0)</f>
        <v>0</v>
      </c>
      <c r="J835" s="255">
        <f ca="1">+IFERROR(INDEX('Hoja de Trabajo para listado'!$A$155:$Z$1048576,MATCH($A835,'Hoja de Trabajo para listado'!$A$155:$A$1048576,0),MATCH((CUADRO!J$5&amp;$E835),'Hoja de Trabajo para listado'!$A$151:$Z$151,0)),0)+IFERROR(INDEX('Hoja de Trabajo para listado'!$AB$155:$BA$1048576,MATCH($A835,'Hoja de Trabajo para listado'!$AB$155:$AB$1048576,0),MATCH((CUADRO!J$5&amp;$E835),'Hoja de Trabajo para listado'!$AB$151:$BA$151,0)),0)+IFERROR(INDEX('Hoja de Trabajo para listado'!$BC$155:$CB$1048576,MATCH($A835,'Hoja de Trabajo para listado'!$BC$155:$BC$1048576,0),MATCH((CUADRO!J$5&amp;$E835),'Hoja de Trabajo para listado'!$BC$151:$CB$151,0)),0)+IFERROR(INDEX('Hoja de Trabajo para listado'!$DE$153:$DG$274,MATCH($A835,'Hoja de Trabajo para listado'!$DE$153:$DE$1048576,0),MATCH((CUADRO!J$5&amp;$E835),'Hoja de Trabajo para listado'!$DE$151:$DG$151,0)),0)+IFERROR(INDEX('Hoja de Trabajo para listado'!$CD$155:$DC$1048576,MATCH($A835,'Hoja de Trabajo para listado'!$CD$155:$CD$1048576,0),MATCH((CUADRO!J$5&amp;$E835),'Hoja de Trabajo para listado'!$CD$151:$DC$151,0)),0)</f>
        <v>0</v>
      </c>
      <c r="K835" s="255">
        <f ca="1">+IFERROR(INDEX('Hoja de Trabajo para listado'!$A$155:$Z$1048576,MATCH($A835,'Hoja de Trabajo para listado'!$A$155:$A$1048576,0),MATCH((CUADRO!K$5&amp;$E835),'Hoja de Trabajo para listado'!$A$151:$Z$151,0)),0)+IFERROR(INDEX('Hoja de Trabajo para listado'!$AB$155:$BA$1048576,MATCH($A835,'Hoja de Trabajo para listado'!$AB$155:$AB$1048576,0),MATCH((CUADRO!K$5&amp;$E835),'Hoja de Trabajo para listado'!$AB$151:$BA$151,0)),0)+IFERROR(INDEX('Hoja de Trabajo para listado'!$BC$155:$CB$1048576,MATCH($A835,'Hoja de Trabajo para listado'!$BC$155:$BC$1048576,0),MATCH((CUADRO!K$5&amp;$E835),'Hoja de Trabajo para listado'!$BC$151:$CB$151,0)),0)+IFERROR(INDEX('Hoja de Trabajo para listado'!$DE$153:$DG$274,MATCH($A835,'Hoja de Trabajo para listado'!$DE$153:$DE$1048576,0),MATCH((CUADRO!K$5&amp;$E835),'Hoja de Trabajo para listado'!$DE$151:$DG$151,0)),0)+IFERROR(INDEX('Hoja de Trabajo para listado'!$CD$155:$DC$1048576,MATCH($A835,'Hoja de Trabajo para listado'!$CD$155:$CD$1048576,0),MATCH((CUADRO!K$5&amp;$E835),'Hoja de Trabajo para listado'!$CD$151:$DC$151,0)),0)</f>
        <v>0</v>
      </c>
      <c r="L835" s="255">
        <f ca="1">+IFERROR(INDEX('Hoja de Trabajo para listado'!$A$155:$Z$1048576,MATCH($A835,'Hoja de Trabajo para listado'!$A$155:$A$1048576,0),MATCH((CUADRO!L$5&amp;$E835),'Hoja de Trabajo para listado'!$A$151:$Z$151,0)),0)+IFERROR(INDEX('Hoja de Trabajo para listado'!$AB$155:$BA$1048576,MATCH($A835,'Hoja de Trabajo para listado'!$AB$155:$AB$1048576,0),MATCH((CUADRO!L$5&amp;$E835),'Hoja de Trabajo para listado'!$AB$151:$BA$151,0)),0)+IFERROR(INDEX('Hoja de Trabajo para listado'!$BC$155:$CB$1048576,MATCH($A835,'Hoja de Trabajo para listado'!$BC$155:$BC$1048576,0),MATCH((CUADRO!L$5&amp;$E835),'Hoja de Trabajo para listado'!$BC$151:$CB$151,0)),0)+IFERROR(INDEX('Hoja de Trabajo para listado'!$DE$153:$DG$274,MATCH($A835,'Hoja de Trabajo para listado'!$DE$153:$DE$1048576,0),MATCH((CUADRO!L$5&amp;$E835),'Hoja de Trabajo para listado'!$DE$151:$DG$151,0)),0)+IFERROR(INDEX('Hoja de Trabajo para listado'!$CD$155:$DC$1048576,MATCH($A835,'Hoja de Trabajo para listado'!$CD$155:$CD$1048576,0),MATCH((CUADRO!L$5&amp;$E835),'Hoja de Trabajo para listado'!$CD$151:$DC$151,0)),0)</f>
        <v>0</v>
      </c>
      <c r="M835" s="255">
        <f ca="1">+IFERROR(INDEX('Hoja de Trabajo para listado'!$A$155:$Z$1048576,MATCH($A835,'Hoja de Trabajo para listado'!$A$155:$A$1048576,0),MATCH((CUADRO!M$5&amp;$E835),'Hoja de Trabajo para listado'!$A$151:$Z$151,0)),0)+IFERROR(INDEX('Hoja de Trabajo para listado'!$AB$155:$BA$1048576,MATCH($A835,'Hoja de Trabajo para listado'!$AB$155:$AB$1048576,0),MATCH((CUADRO!M$5&amp;$E835),'Hoja de Trabajo para listado'!$AB$151:$BA$151,0)),0)+IFERROR(INDEX('Hoja de Trabajo para listado'!$BC$155:$CB$1048576,MATCH($A835,'Hoja de Trabajo para listado'!$BC$155:$BC$1048576,0),MATCH((CUADRO!M$5&amp;$E835),'Hoja de Trabajo para listado'!$BC$151:$CB$151,0)),0)+IFERROR(INDEX('Hoja de Trabajo para listado'!$DE$153:$DG$274,MATCH($A835,'Hoja de Trabajo para listado'!$DE$153:$DE$1048576,0),MATCH((CUADRO!M$5&amp;$E835),'Hoja de Trabajo para listado'!$DE$151:$DG$151,0)),0)+IFERROR(INDEX('Hoja de Trabajo para listado'!$CD$155:$DC$1048576,MATCH($A835,'Hoja de Trabajo para listado'!$CD$155:$CD$1048576,0),MATCH((CUADRO!M$5&amp;$E835),'Hoja de Trabajo para listado'!$CD$151:$DC$151,0)),0)</f>
        <v>0</v>
      </c>
      <c r="N835" s="255">
        <f ca="1">+IFERROR(INDEX('Hoja de Trabajo para listado'!$A$155:$Z$1048576,MATCH($A835,'Hoja de Trabajo para listado'!$A$155:$A$1048576,0),MATCH((CUADRO!N$5&amp;$E835),'Hoja de Trabajo para listado'!$A$151:$Z$151,0)),0)+IFERROR(INDEX('Hoja de Trabajo para listado'!$AB$155:$BA$1048576,MATCH($A835,'Hoja de Trabajo para listado'!$AB$155:$AB$1048576,0),MATCH((CUADRO!N$5&amp;$E835),'Hoja de Trabajo para listado'!$AB$151:$BA$151,0)),0)+IFERROR(INDEX('Hoja de Trabajo para listado'!$BC$155:$CB$1048576,MATCH($A835,'Hoja de Trabajo para listado'!$BC$155:$BC$1048576,0),MATCH((CUADRO!N$5&amp;$E835),'Hoja de Trabajo para listado'!$BC$151:$CB$151,0)),0)+IFERROR(INDEX('Hoja de Trabajo para listado'!$DE$153:$DG$274,MATCH($A835,'Hoja de Trabajo para listado'!$DE$153:$DE$1048576,0),MATCH((CUADRO!N$5&amp;$E835),'Hoja de Trabajo para listado'!$DE$151:$DG$151,0)),0)+IFERROR(INDEX('Hoja de Trabajo para listado'!$CD$155:$DC$1048576,MATCH($A835,'Hoja de Trabajo para listado'!$CD$155:$CD$1048576,0),MATCH((CUADRO!N$5&amp;$E835),'Hoja de Trabajo para listado'!$CD$151:$DC$151,0)),0)</f>
        <v>0</v>
      </c>
      <c r="O835" s="255">
        <f ca="1">+IFERROR(INDEX('Hoja de Trabajo para listado'!$A$155:$Z$1048576,MATCH($A835,'Hoja de Trabajo para listado'!$A$155:$A$1048576,0),MATCH((CUADRO!O$5&amp;$E835),'Hoja de Trabajo para listado'!$A$151:$Z$151,0)),0)+IFERROR(INDEX('Hoja de Trabajo para listado'!$AB$155:$BA$1048576,MATCH($A835,'Hoja de Trabajo para listado'!$AB$155:$AB$1048576,0),MATCH((CUADRO!O$5&amp;$E835),'Hoja de Trabajo para listado'!$AB$151:$BA$151,0)),0)+IFERROR(INDEX('Hoja de Trabajo para listado'!$BC$155:$CB$1048576,MATCH($A835,'Hoja de Trabajo para listado'!$BC$155:$BC$1048576,0),MATCH((CUADRO!O$5&amp;$E835),'Hoja de Trabajo para listado'!$BC$151:$CB$151,0)),0)+IFERROR(INDEX('Hoja de Trabajo para listado'!$DE$153:$DG$274,MATCH($A835,'Hoja de Trabajo para listado'!$DE$153:$DE$1048576,0),MATCH((CUADRO!O$5&amp;$E835),'Hoja de Trabajo para listado'!$DE$151:$DG$151,0)),0)+IFERROR(INDEX('Hoja de Trabajo para listado'!$CD$155:$DC$1048576,MATCH($A835,'Hoja de Trabajo para listado'!$CD$155:$CD$1048576,0),MATCH((CUADRO!O$5&amp;$E835),'Hoja de Trabajo para listado'!$CD$151:$DC$151,0)),0)</f>
        <v>0</v>
      </c>
      <c r="P835" s="255">
        <f ca="1">+IFERROR(INDEX('Hoja de Trabajo para listado'!$A$155:$Z$1048576,MATCH($A835,'Hoja de Trabajo para listado'!$A$155:$A$1048576,0),MATCH((CUADRO!P$5&amp;$E835),'Hoja de Trabajo para listado'!$A$151:$Z$151,0)),0)+IFERROR(INDEX('Hoja de Trabajo para listado'!$AB$155:$BA$1048576,MATCH($A835,'Hoja de Trabajo para listado'!$AB$155:$AB$1048576,0),MATCH((CUADRO!P$5&amp;$E835),'Hoja de Trabajo para listado'!$AB$151:$BA$151,0)),0)+IFERROR(INDEX('Hoja de Trabajo para listado'!$BC$155:$CB$1048576,MATCH($A835,'Hoja de Trabajo para listado'!$BC$155:$BC$1048576,0),MATCH((CUADRO!P$5&amp;$E835),'Hoja de Trabajo para listado'!$BC$151:$CB$151,0)),0)+IFERROR(INDEX('Hoja de Trabajo para listado'!$DE$153:$DG$274,MATCH($A835,'Hoja de Trabajo para listado'!$DE$153:$DE$1048576,0),MATCH((CUADRO!P$5&amp;$E835),'Hoja de Trabajo para listado'!$DE$151:$DG$151,0)),0)+IFERROR(INDEX('Hoja de Trabajo para listado'!$CD$155:$DC$1048576,MATCH($A835,'Hoja de Trabajo para listado'!$CD$155:$CD$1048576,0),MATCH((CUADRO!P$5&amp;$E835),'Hoja de Trabajo para listado'!$CD$151:$DC$151,0)),0)</f>
        <v>0</v>
      </c>
      <c r="Q835" s="255">
        <f ca="1">+IFERROR(INDEX('Hoja de Trabajo para listado'!$A$155:$Z$1048576,MATCH($A835,'Hoja de Trabajo para listado'!$A$155:$A$1048576,0),MATCH((CUADRO!Q$5&amp;$E835),'Hoja de Trabajo para listado'!$A$151:$Z$151,0)),0)+IFERROR(INDEX('Hoja de Trabajo para listado'!$AB$155:$BA$1048576,MATCH($A835,'Hoja de Trabajo para listado'!$AB$155:$AB$1048576,0),MATCH((CUADRO!Q$5&amp;$E835),'Hoja de Trabajo para listado'!$AB$151:$BA$151,0)),0)+IFERROR(INDEX('Hoja de Trabajo para listado'!$BC$155:$CB$1048576,MATCH($A835,'Hoja de Trabajo para listado'!$BC$155:$BC$1048576,0),MATCH((CUADRO!Q$5&amp;$E835),'Hoja de Trabajo para listado'!$BC$151:$CB$151,0)),0)+IFERROR(INDEX('Hoja de Trabajo para listado'!$DE$153:$DG$274,MATCH($A835,'Hoja de Trabajo para listado'!$DE$153:$DE$1048576,0),MATCH((CUADRO!Q$5&amp;$E835),'Hoja de Trabajo para listado'!$DE$151:$DG$151,0)),0)+IFERROR(INDEX('Hoja de Trabajo para listado'!$CD$155:$DC$1048576,MATCH($A835,'Hoja de Trabajo para listado'!$CD$155:$CD$1048576,0),MATCH((CUADRO!Q$5&amp;$E835),'Hoja de Trabajo para listado'!$CD$151:$DC$151,0)),0)</f>
        <v>0</v>
      </c>
      <c r="R835" s="255">
        <f t="shared" ca="1" si="26"/>
        <v>0</v>
      </c>
      <c r="S835" s="262">
        <f ca="1">+R834+R835</f>
        <v>0</v>
      </c>
      <c r="T835" s="255">
        <f ca="1">+S835</f>
        <v>0</v>
      </c>
      <c r="U835" s="254">
        <f t="shared" si="27"/>
        <v>2</v>
      </c>
      <c r="V835" s="362" t="str">
        <f>+VLOOKUP(A835,bd_lista!$A$3:$E$590,5,FALSE)</f>
        <v>Gobiernos Autonomos Municipales</v>
      </c>
      <c r="W835" s="362"/>
      <c r="X835" s="254">
        <f>+VLOOKUP(A835,[2]Sheet1!$A$13:$D$744,4,FALSE)</f>
        <v>0</v>
      </c>
      <c r="Y835" s="254" t="e">
        <f>+VLOOKUP(X835,bd_lista!$A$3:$C$590,3,FALSE)</f>
        <v>#N/A</v>
      </c>
      <c r="Z835" s="314"/>
      <c r="AA835" s="315"/>
    </row>
    <row r="836" spans="1:27" customFormat="1" ht="27" hidden="1" customHeight="1">
      <c r="A836" s="32">
        <v>1531</v>
      </c>
      <c r="B836" s="306">
        <f>+A836</f>
        <v>1531</v>
      </c>
      <c r="C836" s="259" t="str">
        <f>+VLOOKUP(A836,bd_lista!$A$3:$C$590,3,FALSE)</f>
        <v>Gobierno Autónomo Municipal de Tomave</v>
      </c>
      <c r="D836" s="361" t="str">
        <f>+C836</f>
        <v>Gobierno Autónomo Municipal de Tomave</v>
      </c>
      <c r="E836" s="254" t="s">
        <v>1313</v>
      </c>
      <c r="F836" s="255">
        <f ca="1">+IFERROR(INDEX('Hoja de Trabajo para listado'!$A$155:$Z$1048576,MATCH($A836,'Hoja de Trabajo para listado'!$A$155:$A$1048576,0),MATCH((CUADRO!F$5&amp;$E836),'Hoja de Trabajo para listado'!$A$151:$Z$151,0)),0)+IFERROR(INDEX('Hoja de Trabajo para listado'!$AB$155:$BA$1048576,MATCH($A836,'Hoja de Trabajo para listado'!$AB$155:$AB$1048576,0),MATCH((CUADRO!F$5&amp;$E836),'Hoja de Trabajo para listado'!$AB$151:$BA$151,0)),0)+IFERROR(INDEX('Hoja de Trabajo para listado'!$BC$155:$CB$1048576,MATCH($A836,'Hoja de Trabajo para listado'!$BC$155:$BC$1048576,0),MATCH((CUADRO!F$5&amp;$E836),'Hoja de Trabajo para listado'!$BC$151:$CB$151,0)),0)+IFERROR(INDEX('Hoja de Trabajo para listado'!$DE$153:$DG$274,MATCH($A836,'Hoja de Trabajo para listado'!$DE$153:$DE$1048576,0),MATCH((CUADRO!F$5&amp;$E836),'Hoja de Trabajo para listado'!$DE$151:$DG$151,0)),0)+IFERROR(INDEX('Hoja de Trabajo para listado'!$CD$155:$DC$1048576,MATCH($A836,'Hoja de Trabajo para listado'!$CD$155:$CD$1048576,0),MATCH((CUADRO!F$5&amp;$E836),'Hoja de Trabajo para listado'!$CD$151:$DC$151,0)),0)</f>
        <v>0</v>
      </c>
      <c r="G836" s="255">
        <f ca="1">+IFERROR(INDEX('Hoja de Trabajo para listado'!$A$155:$Z$1048576,MATCH($A836,'Hoja de Trabajo para listado'!$A$155:$A$1048576,0),MATCH((CUADRO!G$5&amp;$E836),'Hoja de Trabajo para listado'!$A$151:$Z$151,0)),0)+IFERROR(INDEX('Hoja de Trabajo para listado'!$AB$155:$BA$1048576,MATCH($A836,'Hoja de Trabajo para listado'!$AB$155:$AB$1048576,0),MATCH((CUADRO!G$5&amp;$E836),'Hoja de Trabajo para listado'!$AB$151:$BA$151,0)),0)+IFERROR(INDEX('Hoja de Trabajo para listado'!$BC$155:$CB$1048576,MATCH($A836,'Hoja de Trabajo para listado'!$BC$155:$BC$1048576,0),MATCH((CUADRO!G$5&amp;$E836),'Hoja de Trabajo para listado'!$BC$151:$CB$151,0)),0)+IFERROR(INDEX('Hoja de Trabajo para listado'!$DE$153:$DG$274,MATCH($A836,'Hoja de Trabajo para listado'!$DE$153:$DE$1048576,0),MATCH((CUADRO!G$5&amp;$E836),'Hoja de Trabajo para listado'!$DE$151:$DG$151,0)),0)+IFERROR(INDEX('Hoja de Trabajo para listado'!$CD$155:$DC$1048576,MATCH($A836,'Hoja de Trabajo para listado'!$CD$155:$CD$1048576,0),MATCH((CUADRO!G$5&amp;$E836),'Hoja de Trabajo para listado'!$CD$151:$DC$151,0)),0)</f>
        <v>0</v>
      </c>
      <c r="H836" s="255">
        <f ca="1">+IFERROR(INDEX('Hoja de Trabajo para listado'!$A$155:$Z$1048576,MATCH($A836,'Hoja de Trabajo para listado'!$A$155:$A$1048576,0),MATCH((CUADRO!H$5&amp;$E836),'Hoja de Trabajo para listado'!$A$151:$Z$151,0)),0)+IFERROR(INDEX('Hoja de Trabajo para listado'!$AB$155:$BA$1048576,MATCH($A836,'Hoja de Trabajo para listado'!$AB$155:$AB$1048576,0),MATCH((CUADRO!H$5&amp;$E836),'Hoja de Trabajo para listado'!$AB$151:$BA$151,0)),0)+IFERROR(INDEX('Hoja de Trabajo para listado'!$BC$155:$CB$1048576,MATCH($A836,'Hoja de Trabajo para listado'!$BC$155:$BC$1048576,0),MATCH((CUADRO!H$5&amp;$E836),'Hoja de Trabajo para listado'!$BC$151:$CB$151,0)),0)+IFERROR(INDEX('Hoja de Trabajo para listado'!$DE$153:$DG$274,MATCH($A836,'Hoja de Trabajo para listado'!$DE$153:$DE$1048576,0),MATCH((CUADRO!H$5&amp;$E836),'Hoja de Trabajo para listado'!$DE$151:$DG$151,0)),0)+IFERROR(INDEX('Hoja de Trabajo para listado'!$CD$155:$DC$1048576,MATCH($A836,'Hoja de Trabajo para listado'!$CD$155:$CD$1048576,0),MATCH((CUADRO!H$5&amp;$E836),'Hoja de Trabajo para listado'!$CD$151:$DC$151,0)),0)</f>
        <v>0</v>
      </c>
      <c r="I836" s="255">
        <f ca="1">+IFERROR(INDEX('Hoja de Trabajo para listado'!$A$155:$Z$1048576,MATCH($A836,'Hoja de Trabajo para listado'!$A$155:$A$1048576,0),MATCH((CUADRO!I$5&amp;$E836),'Hoja de Trabajo para listado'!$A$151:$Z$151,0)),0)+IFERROR(INDEX('Hoja de Trabajo para listado'!$AB$155:$BA$1048576,MATCH($A836,'Hoja de Trabajo para listado'!$AB$155:$AB$1048576,0),MATCH((CUADRO!I$5&amp;$E836),'Hoja de Trabajo para listado'!$AB$151:$BA$151,0)),0)+IFERROR(INDEX('Hoja de Trabajo para listado'!$BC$155:$CB$1048576,MATCH($A836,'Hoja de Trabajo para listado'!$BC$155:$BC$1048576,0),MATCH((CUADRO!I$5&amp;$E836),'Hoja de Trabajo para listado'!$BC$151:$CB$151,0)),0)+IFERROR(INDEX('Hoja de Trabajo para listado'!$DE$153:$DG$274,MATCH($A836,'Hoja de Trabajo para listado'!$DE$153:$DE$1048576,0),MATCH((CUADRO!I$5&amp;$E836),'Hoja de Trabajo para listado'!$DE$151:$DG$151,0)),0)+IFERROR(INDEX('Hoja de Trabajo para listado'!$CD$155:$DC$1048576,MATCH($A836,'Hoja de Trabajo para listado'!$CD$155:$CD$1048576,0),MATCH((CUADRO!I$5&amp;$E836),'Hoja de Trabajo para listado'!$CD$151:$DC$151,0)),0)</f>
        <v>0</v>
      </c>
      <c r="J836" s="255">
        <f ca="1">+IFERROR(INDEX('Hoja de Trabajo para listado'!$A$155:$Z$1048576,MATCH($A836,'Hoja de Trabajo para listado'!$A$155:$A$1048576,0),MATCH((CUADRO!J$5&amp;$E836),'Hoja de Trabajo para listado'!$A$151:$Z$151,0)),0)+IFERROR(INDEX('Hoja de Trabajo para listado'!$AB$155:$BA$1048576,MATCH($A836,'Hoja de Trabajo para listado'!$AB$155:$AB$1048576,0),MATCH((CUADRO!J$5&amp;$E836),'Hoja de Trabajo para listado'!$AB$151:$BA$151,0)),0)+IFERROR(INDEX('Hoja de Trabajo para listado'!$BC$155:$CB$1048576,MATCH($A836,'Hoja de Trabajo para listado'!$BC$155:$BC$1048576,0),MATCH((CUADRO!J$5&amp;$E836),'Hoja de Trabajo para listado'!$BC$151:$CB$151,0)),0)+IFERROR(INDEX('Hoja de Trabajo para listado'!$DE$153:$DG$274,MATCH($A836,'Hoja de Trabajo para listado'!$DE$153:$DE$1048576,0),MATCH((CUADRO!J$5&amp;$E836),'Hoja de Trabajo para listado'!$DE$151:$DG$151,0)),0)+IFERROR(INDEX('Hoja de Trabajo para listado'!$CD$155:$DC$1048576,MATCH($A836,'Hoja de Trabajo para listado'!$CD$155:$CD$1048576,0),MATCH((CUADRO!J$5&amp;$E836),'Hoja de Trabajo para listado'!$CD$151:$DC$151,0)),0)</f>
        <v>0</v>
      </c>
      <c r="K836" s="255">
        <f ca="1">+IFERROR(INDEX('Hoja de Trabajo para listado'!$A$155:$Z$1048576,MATCH($A836,'Hoja de Trabajo para listado'!$A$155:$A$1048576,0),MATCH((CUADRO!K$5&amp;$E836),'Hoja de Trabajo para listado'!$A$151:$Z$151,0)),0)+IFERROR(INDEX('Hoja de Trabajo para listado'!$AB$155:$BA$1048576,MATCH($A836,'Hoja de Trabajo para listado'!$AB$155:$AB$1048576,0),MATCH((CUADRO!K$5&amp;$E836),'Hoja de Trabajo para listado'!$AB$151:$BA$151,0)),0)+IFERROR(INDEX('Hoja de Trabajo para listado'!$BC$155:$CB$1048576,MATCH($A836,'Hoja de Trabajo para listado'!$BC$155:$BC$1048576,0),MATCH((CUADRO!K$5&amp;$E836),'Hoja de Trabajo para listado'!$BC$151:$CB$151,0)),0)+IFERROR(INDEX('Hoja de Trabajo para listado'!$DE$153:$DG$274,MATCH($A836,'Hoja de Trabajo para listado'!$DE$153:$DE$1048576,0),MATCH((CUADRO!K$5&amp;$E836),'Hoja de Trabajo para listado'!$DE$151:$DG$151,0)),0)+IFERROR(INDEX('Hoja de Trabajo para listado'!$CD$155:$DC$1048576,MATCH($A836,'Hoja de Trabajo para listado'!$CD$155:$CD$1048576,0),MATCH((CUADRO!K$5&amp;$E836),'Hoja de Trabajo para listado'!$CD$151:$DC$151,0)),0)</f>
        <v>0</v>
      </c>
      <c r="L836" s="255">
        <f ca="1">+IFERROR(INDEX('Hoja de Trabajo para listado'!$A$155:$Z$1048576,MATCH($A836,'Hoja de Trabajo para listado'!$A$155:$A$1048576,0),MATCH((CUADRO!L$5&amp;$E836),'Hoja de Trabajo para listado'!$A$151:$Z$151,0)),0)+IFERROR(INDEX('Hoja de Trabajo para listado'!$AB$155:$BA$1048576,MATCH($A836,'Hoja de Trabajo para listado'!$AB$155:$AB$1048576,0),MATCH((CUADRO!L$5&amp;$E836),'Hoja de Trabajo para listado'!$AB$151:$BA$151,0)),0)+IFERROR(INDEX('Hoja de Trabajo para listado'!$BC$155:$CB$1048576,MATCH($A836,'Hoja de Trabajo para listado'!$BC$155:$BC$1048576,0),MATCH((CUADRO!L$5&amp;$E836),'Hoja de Trabajo para listado'!$BC$151:$CB$151,0)),0)+IFERROR(INDEX('Hoja de Trabajo para listado'!$DE$153:$DG$274,MATCH($A836,'Hoja de Trabajo para listado'!$DE$153:$DE$1048576,0),MATCH((CUADRO!L$5&amp;$E836),'Hoja de Trabajo para listado'!$DE$151:$DG$151,0)),0)+IFERROR(INDEX('Hoja de Trabajo para listado'!$CD$155:$DC$1048576,MATCH($A836,'Hoja de Trabajo para listado'!$CD$155:$CD$1048576,0),MATCH((CUADRO!L$5&amp;$E836),'Hoja de Trabajo para listado'!$CD$151:$DC$151,0)),0)</f>
        <v>0</v>
      </c>
      <c r="M836" s="255">
        <f ca="1">+IFERROR(INDEX('Hoja de Trabajo para listado'!$A$155:$Z$1048576,MATCH($A836,'Hoja de Trabajo para listado'!$A$155:$A$1048576,0),MATCH((CUADRO!M$5&amp;$E836),'Hoja de Trabajo para listado'!$A$151:$Z$151,0)),0)+IFERROR(INDEX('Hoja de Trabajo para listado'!$AB$155:$BA$1048576,MATCH($A836,'Hoja de Trabajo para listado'!$AB$155:$AB$1048576,0),MATCH((CUADRO!M$5&amp;$E836),'Hoja de Trabajo para listado'!$AB$151:$BA$151,0)),0)+IFERROR(INDEX('Hoja de Trabajo para listado'!$BC$155:$CB$1048576,MATCH($A836,'Hoja de Trabajo para listado'!$BC$155:$BC$1048576,0),MATCH((CUADRO!M$5&amp;$E836),'Hoja de Trabajo para listado'!$BC$151:$CB$151,0)),0)+IFERROR(INDEX('Hoja de Trabajo para listado'!$DE$153:$DG$274,MATCH($A836,'Hoja de Trabajo para listado'!$DE$153:$DE$1048576,0),MATCH((CUADRO!M$5&amp;$E836),'Hoja de Trabajo para listado'!$DE$151:$DG$151,0)),0)+IFERROR(INDEX('Hoja de Trabajo para listado'!$CD$155:$DC$1048576,MATCH($A836,'Hoja de Trabajo para listado'!$CD$155:$CD$1048576,0),MATCH((CUADRO!M$5&amp;$E836),'Hoja de Trabajo para listado'!$CD$151:$DC$151,0)),0)</f>
        <v>0</v>
      </c>
      <c r="N836" s="255">
        <f ca="1">+IFERROR(INDEX('Hoja de Trabajo para listado'!$A$155:$Z$1048576,MATCH($A836,'Hoja de Trabajo para listado'!$A$155:$A$1048576,0),MATCH((CUADRO!N$5&amp;$E836),'Hoja de Trabajo para listado'!$A$151:$Z$151,0)),0)+IFERROR(INDEX('Hoja de Trabajo para listado'!$AB$155:$BA$1048576,MATCH($A836,'Hoja de Trabajo para listado'!$AB$155:$AB$1048576,0),MATCH((CUADRO!N$5&amp;$E836),'Hoja de Trabajo para listado'!$AB$151:$BA$151,0)),0)+IFERROR(INDEX('Hoja de Trabajo para listado'!$BC$155:$CB$1048576,MATCH($A836,'Hoja de Trabajo para listado'!$BC$155:$BC$1048576,0),MATCH((CUADRO!N$5&amp;$E836),'Hoja de Trabajo para listado'!$BC$151:$CB$151,0)),0)+IFERROR(INDEX('Hoja de Trabajo para listado'!$DE$153:$DG$274,MATCH($A836,'Hoja de Trabajo para listado'!$DE$153:$DE$1048576,0),MATCH((CUADRO!N$5&amp;$E836),'Hoja de Trabajo para listado'!$DE$151:$DG$151,0)),0)+IFERROR(INDEX('Hoja de Trabajo para listado'!$CD$155:$DC$1048576,MATCH($A836,'Hoja de Trabajo para listado'!$CD$155:$CD$1048576,0),MATCH((CUADRO!N$5&amp;$E836),'Hoja de Trabajo para listado'!$CD$151:$DC$151,0)),0)</f>
        <v>0</v>
      </c>
      <c r="O836" s="255">
        <f ca="1">+IFERROR(INDEX('Hoja de Trabajo para listado'!$A$155:$Z$1048576,MATCH($A836,'Hoja de Trabajo para listado'!$A$155:$A$1048576,0),MATCH((CUADRO!O$5&amp;$E836),'Hoja de Trabajo para listado'!$A$151:$Z$151,0)),0)+IFERROR(INDEX('Hoja de Trabajo para listado'!$AB$155:$BA$1048576,MATCH($A836,'Hoja de Trabajo para listado'!$AB$155:$AB$1048576,0),MATCH((CUADRO!O$5&amp;$E836),'Hoja de Trabajo para listado'!$AB$151:$BA$151,0)),0)+IFERROR(INDEX('Hoja de Trabajo para listado'!$BC$155:$CB$1048576,MATCH($A836,'Hoja de Trabajo para listado'!$BC$155:$BC$1048576,0),MATCH((CUADRO!O$5&amp;$E836),'Hoja de Trabajo para listado'!$BC$151:$CB$151,0)),0)+IFERROR(INDEX('Hoja de Trabajo para listado'!$DE$153:$DG$274,MATCH($A836,'Hoja de Trabajo para listado'!$DE$153:$DE$1048576,0),MATCH((CUADRO!O$5&amp;$E836),'Hoja de Trabajo para listado'!$DE$151:$DG$151,0)),0)+IFERROR(INDEX('Hoja de Trabajo para listado'!$CD$155:$DC$1048576,MATCH($A836,'Hoja de Trabajo para listado'!$CD$155:$CD$1048576,0),MATCH((CUADRO!O$5&amp;$E836),'Hoja de Trabajo para listado'!$CD$151:$DC$151,0)),0)</f>
        <v>0</v>
      </c>
      <c r="P836" s="255">
        <f ca="1">+IFERROR(INDEX('Hoja de Trabajo para listado'!$A$155:$Z$1048576,MATCH($A836,'Hoja de Trabajo para listado'!$A$155:$A$1048576,0),MATCH((CUADRO!P$5&amp;$E836),'Hoja de Trabajo para listado'!$A$151:$Z$151,0)),0)+IFERROR(INDEX('Hoja de Trabajo para listado'!$AB$155:$BA$1048576,MATCH($A836,'Hoja de Trabajo para listado'!$AB$155:$AB$1048576,0),MATCH((CUADRO!P$5&amp;$E836),'Hoja de Trabajo para listado'!$AB$151:$BA$151,0)),0)+IFERROR(INDEX('Hoja de Trabajo para listado'!$BC$155:$CB$1048576,MATCH($A836,'Hoja de Trabajo para listado'!$BC$155:$BC$1048576,0),MATCH((CUADRO!P$5&amp;$E836),'Hoja de Trabajo para listado'!$BC$151:$CB$151,0)),0)+IFERROR(INDEX('Hoja de Trabajo para listado'!$DE$153:$DG$274,MATCH($A836,'Hoja de Trabajo para listado'!$DE$153:$DE$1048576,0),MATCH((CUADRO!P$5&amp;$E836),'Hoja de Trabajo para listado'!$DE$151:$DG$151,0)),0)+IFERROR(INDEX('Hoja de Trabajo para listado'!$CD$155:$DC$1048576,MATCH($A836,'Hoja de Trabajo para listado'!$CD$155:$CD$1048576,0),MATCH((CUADRO!P$5&amp;$E836),'Hoja de Trabajo para listado'!$CD$151:$DC$151,0)),0)</f>
        <v>0</v>
      </c>
      <c r="Q836" s="255">
        <f ca="1">+IFERROR(INDEX('Hoja de Trabajo para listado'!$A$155:$Z$1048576,MATCH($A836,'Hoja de Trabajo para listado'!$A$155:$A$1048576,0),MATCH((CUADRO!Q$5&amp;$E836),'Hoja de Trabajo para listado'!$A$151:$Z$151,0)),0)+IFERROR(INDEX('Hoja de Trabajo para listado'!$AB$155:$BA$1048576,MATCH($A836,'Hoja de Trabajo para listado'!$AB$155:$AB$1048576,0),MATCH((CUADRO!Q$5&amp;$E836),'Hoja de Trabajo para listado'!$AB$151:$BA$151,0)),0)+IFERROR(INDEX('Hoja de Trabajo para listado'!$BC$155:$CB$1048576,MATCH($A836,'Hoja de Trabajo para listado'!$BC$155:$BC$1048576,0),MATCH((CUADRO!Q$5&amp;$E836),'Hoja de Trabajo para listado'!$BC$151:$CB$151,0)),0)+IFERROR(INDEX('Hoja de Trabajo para listado'!$DE$153:$DG$274,MATCH($A836,'Hoja de Trabajo para listado'!$DE$153:$DE$1048576,0),MATCH((CUADRO!Q$5&amp;$E836),'Hoja de Trabajo para listado'!$DE$151:$DG$151,0)),0)+IFERROR(INDEX('Hoja de Trabajo para listado'!$CD$155:$DC$1048576,MATCH($A836,'Hoja de Trabajo para listado'!$CD$155:$CD$1048576,0),MATCH((CUADRO!Q$5&amp;$E836),'Hoja de Trabajo para listado'!$CD$151:$DC$151,0)),0)</f>
        <v>0</v>
      </c>
      <c r="R836" s="255">
        <f t="shared" ca="1" si="26"/>
        <v>0</v>
      </c>
      <c r="S836" s="262"/>
      <c r="T836" s="255">
        <f ca="1">+T837</f>
        <v>0</v>
      </c>
      <c r="U836" s="254">
        <f t="shared" si="27"/>
        <v>1</v>
      </c>
      <c r="V836" s="362" t="str">
        <f>+VLOOKUP(A836,bd_lista!$A$3:$E$590,5,FALSE)</f>
        <v>Gobiernos Autonomos Municipales</v>
      </c>
      <c r="W836" s="361" t="str">
        <f>+V836</f>
        <v>Gobiernos Autonomos Municipales</v>
      </c>
      <c r="X836" s="254">
        <f>+VLOOKUP(A836,[2]Sheet1!$A$13:$D$744,4,FALSE)</f>
        <v>0</v>
      </c>
      <c r="Y836" s="254" t="e">
        <f>+VLOOKUP(X836,bd_lista!$A$3:$C$590,3,FALSE)</f>
        <v>#N/A</v>
      </c>
      <c r="Z836" s="316">
        <f>+X836</f>
        <v>0</v>
      </c>
      <c r="AA836" s="317" t="e">
        <f>+Y836</f>
        <v>#N/A</v>
      </c>
    </row>
    <row r="837" spans="1:27" customFormat="1" ht="27" hidden="1" customHeight="1">
      <c r="A837" s="32">
        <v>1531</v>
      </c>
      <c r="B837" s="307"/>
      <c r="C837" s="259" t="str">
        <f>+VLOOKUP(A837,bd_lista!$A$3:$C$590,3,FALSE)</f>
        <v>Gobierno Autónomo Municipal de Tomave</v>
      </c>
      <c r="D837" s="362"/>
      <c r="E837" s="256" t="s">
        <v>1314</v>
      </c>
      <c r="F837" s="255">
        <f ca="1">+IFERROR(INDEX('Hoja de Trabajo para listado'!$A$155:$Z$1048576,MATCH($A837,'Hoja de Trabajo para listado'!$A$155:$A$1048576,0),MATCH((CUADRO!F$5&amp;$E837),'Hoja de Trabajo para listado'!$A$151:$Z$151,0)),0)+IFERROR(INDEX('Hoja de Trabajo para listado'!$AB$155:$BA$1048576,MATCH($A837,'Hoja de Trabajo para listado'!$AB$155:$AB$1048576,0),MATCH((CUADRO!F$5&amp;$E837),'Hoja de Trabajo para listado'!$AB$151:$BA$151,0)),0)+IFERROR(INDEX('Hoja de Trabajo para listado'!$BC$155:$CB$1048576,MATCH($A837,'Hoja de Trabajo para listado'!$BC$155:$BC$1048576,0),MATCH((CUADRO!F$5&amp;$E837),'Hoja de Trabajo para listado'!$BC$151:$CB$151,0)),0)+IFERROR(INDEX('Hoja de Trabajo para listado'!$DE$153:$DG$274,MATCH($A837,'Hoja de Trabajo para listado'!$DE$153:$DE$1048576,0),MATCH((CUADRO!F$5&amp;$E837),'Hoja de Trabajo para listado'!$DE$151:$DG$151,0)),0)+IFERROR(INDEX('Hoja de Trabajo para listado'!$CD$155:$DC$1048576,MATCH($A837,'Hoja de Trabajo para listado'!$CD$155:$CD$1048576,0),MATCH((CUADRO!F$5&amp;$E837),'Hoja de Trabajo para listado'!$CD$151:$DC$151,0)),0)</f>
        <v>0</v>
      </c>
      <c r="G837" s="255">
        <f ca="1">+IFERROR(INDEX('Hoja de Trabajo para listado'!$A$155:$Z$1048576,MATCH($A837,'Hoja de Trabajo para listado'!$A$155:$A$1048576,0),MATCH((CUADRO!G$5&amp;$E837),'Hoja de Trabajo para listado'!$A$151:$Z$151,0)),0)+IFERROR(INDEX('Hoja de Trabajo para listado'!$AB$155:$BA$1048576,MATCH($A837,'Hoja de Trabajo para listado'!$AB$155:$AB$1048576,0),MATCH((CUADRO!G$5&amp;$E837),'Hoja de Trabajo para listado'!$AB$151:$BA$151,0)),0)+IFERROR(INDEX('Hoja de Trabajo para listado'!$BC$155:$CB$1048576,MATCH($A837,'Hoja de Trabajo para listado'!$BC$155:$BC$1048576,0),MATCH((CUADRO!G$5&amp;$E837),'Hoja de Trabajo para listado'!$BC$151:$CB$151,0)),0)+IFERROR(INDEX('Hoja de Trabajo para listado'!$DE$153:$DG$274,MATCH($A837,'Hoja de Trabajo para listado'!$DE$153:$DE$1048576,0),MATCH((CUADRO!G$5&amp;$E837),'Hoja de Trabajo para listado'!$DE$151:$DG$151,0)),0)+IFERROR(INDEX('Hoja de Trabajo para listado'!$CD$155:$DC$1048576,MATCH($A837,'Hoja de Trabajo para listado'!$CD$155:$CD$1048576,0),MATCH((CUADRO!G$5&amp;$E837),'Hoja de Trabajo para listado'!$CD$151:$DC$151,0)),0)</f>
        <v>0</v>
      </c>
      <c r="H837" s="255">
        <f ca="1">+IFERROR(INDEX('Hoja de Trabajo para listado'!$A$155:$Z$1048576,MATCH($A837,'Hoja de Trabajo para listado'!$A$155:$A$1048576,0),MATCH((CUADRO!H$5&amp;$E837),'Hoja de Trabajo para listado'!$A$151:$Z$151,0)),0)+IFERROR(INDEX('Hoja de Trabajo para listado'!$AB$155:$BA$1048576,MATCH($A837,'Hoja de Trabajo para listado'!$AB$155:$AB$1048576,0),MATCH((CUADRO!H$5&amp;$E837),'Hoja de Trabajo para listado'!$AB$151:$BA$151,0)),0)+IFERROR(INDEX('Hoja de Trabajo para listado'!$BC$155:$CB$1048576,MATCH($A837,'Hoja de Trabajo para listado'!$BC$155:$BC$1048576,0),MATCH((CUADRO!H$5&amp;$E837),'Hoja de Trabajo para listado'!$BC$151:$CB$151,0)),0)+IFERROR(INDEX('Hoja de Trabajo para listado'!$DE$153:$DG$274,MATCH($A837,'Hoja de Trabajo para listado'!$DE$153:$DE$1048576,0),MATCH((CUADRO!H$5&amp;$E837),'Hoja de Trabajo para listado'!$DE$151:$DG$151,0)),0)+IFERROR(INDEX('Hoja de Trabajo para listado'!$CD$155:$DC$1048576,MATCH($A837,'Hoja de Trabajo para listado'!$CD$155:$CD$1048576,0),MATCH((CUADRO!H$5&amp;$E837),'Hoja de Trabajo para listado'!$CD$151:$DC$151,0)),0)</f>
        <v>0</v>
      </c>
      <c r="I837" s="255">
        <f ca="1">+IFERROR(INDEX('Hoja de Trabajo para listado'!$A$155:$Z$1048576,MATCH($A837,'Hoja de Trabajo para listado'!$A$155:$A$1048576,0),MATCH((CUADRO!I$5&amp;$E837),'Hoja de Trabajo para listado'!$A$151:$Z$151,0)),0)+IFERROR(INDEX('Hoja de Trabajo para listado'!$AB$155:$BA$1048576,MATCH($A837,'Hoja de Trabajo para listado'!$AB$155:$AB$1048576,0),MATCH((CUADRO!I$5&amp;$E837),'Hoja de Trabajo para listado'!$AB$151:$BA$151,0)),0)+IFERROR(INDEX('Hoja de Trabajo para listado'!$BC$155:$CB$1048576,MATCH($A837,'Hoja de Trabajo para listado'!$BC$155:$BC$1048576,0),MATCH((CUADRO!I$5&amp;$E837),'Hoja de Trabajo para listado'!$BC$151:$CB$151,0)),0)+IFERROR(INDEX('Hoja de Trabajo para listado'!$DE$153:$DG$274,MATCH($A837,'Hoja de Trabajo para listado'!$DE$153:$DE$1048576,0),MATCH((CUADRO!I$5&amp;$E837),'Hoja de Trabajo para listado'!$DE$151:$DG$151,0)),0)+IFERROR(INDEX('Hoja de Trabajo para listado'!$CD$155:$DC$1048576,MATCH($A837,'Hoja de Trabajo para listado'!$CD$155:$CD$1048576,0),MATCH((CUADRO!I$5&amp;$E837),'Hoja de Trabajo para listado'!$CD$151:$DC$151,0)),0)</f>
        <v>0</v>
      </c>
      <c r="J837" s="255">
        <f ca="1">+IFERROR(INDEX('Hoja de Trabajo para listado'!$A$155:$Z$1048576,MATCH($A837,'Hoja de Trabajo para listado'!$A$155:$A$1048576,0),MATCH((CUADRO!J$5&amp;$E837),'Hoja de Trabajo para listado'!$A$151:$Z$151,0)),0)+IFERROR(INDEX('Hoja de Trabajo para listado'!$AB$155:$BA$1048576,MATCH($A837,'Hoja de Trabajo para listado'!$AB$155:$AB$1048576,0),MATCH((CUADRO!J$5&amp;$E837),'Hoja de Trabajo para listado'!$AB$151:$BA$151,0)),0)+IFERROR(INDEX('Hoja de Trabajo para listado'!$BC$155:$CB$1048576,MATCH($A837,'Hoja de Trabajo para listado'!$BC$155:$BC$1048576,0),MATCH((CUADRO!J$5&amp;$E837),'Hoja de Trabajo para listado'!$BC$151:$CB$151,0)),0)+IFERROR(INDEX('Hoja de Trabajo para listado'!$DE$153:$DG$274,MATCH($A837,'Hoja de Trabajo para listado'!$DE$153:$DE$1048576,0),MATCH((CUADRO!J$5&amp;$E837),'Hoja de Trabajo para listado'!$DE$151:$DG$151,0)),0)+IFERROR(INDEX('Hoja de Trabajo para listado'!$CD$155:$DC$1048576,MATCH($A837,'Hoja de Trabajo para listado'!$CD$155:$CD$1048576,0),MATCH((CUADRO!J$5&amp;$E837),'Hoja de Trabajo para listado'!$CD$151:$DC$151,0)),0)</f>
        <v>0</v>
      </c>
      <c r="K837" s="255">
        <f ca="1">+IFERROR(INDEX('Hoja de Trabajo para listado'!$A$155:$Z$1048576,MATCH($A837,'Hoja de Trabajo para listado'!$A$155:$A$1048576,0),MATCH((CUADRO!K$5&amp;$E837),'Hoja de Trabajo para listado'!$A$151:$Z$151,0)),0)+IFERROR(INDEX('Hoja de Trabajo para listado'!$AB$155:$BA$1048576,MATCH($A837,'Hoja de Trabajo para listado'!$AB$155:$AB$1048576,0),MATCH((CUADRO!K$5&amp;$E837),'Hoja de Trabajo para listado'!$AB$151:$BA$151,0)),0)+IFERROR(INDEX('Hoja de Trabajo para listado'!$BC$155:$CB$1048576,MATCH($A837,'Hoja de Trabajo para listado'!$BC$155:$BC$1048576,0),MATCH((CUADRO!K$5&amp;$E837),'Hoja de Trabajo para listado'!$BC$151:$CB$151,0)),0)+IFERROR(INDEX('Hoja de Trabajo para listado'!$DE$153:$DG$274,MATCH($A837,'Hoja de Trabajo para listado'!$DE$153:$DE$1048576,0),MATCH((CUADRO!K$5&amp;$E837),'Hoja de Trabajo para listado'!$DE$151:$DG$151,0)),0)+IFERROR(INDEX('Hoja de Trabajo para listado'!$CD$155:$DC$1048576,MATCH($A837,'Hoja de Trabajo para listado'!$CD$155:$CD$1048576,0),MATCH((CUADRO!K$5&amp;$E837),'Hoja de Trabajo para listado'!$CD$151:$DC$151,0)),0)</f>
        <v>0</v>
      </c>
      <c r="L837" s="255">
        <f ca="1">+IFERROR(INDEX('Hoja de Trabajo para listado'!$A$155:$Z$1048576,MATCH($A837,'Hoja de Trabajo para listado'!$A$155:$A$1048576,0),MATCH((CUADRO!L$5&amp;$E837),'Hoja de Trabajo para listado'!$A$151:$Z$151,0)),0)+IFERROR(INDEX('Hoja de Trabajo para listado'!$AB$155:$BA$1048576,MATCH($A837,'Hoja de Trabajo para listado'!$AB$155:$AB$1048576,0),MATCH((CUADRO!L$5&amp;$E837),'Hoja de Trabajo para listado'!$AB$151:$BA$151,0)),0)+IFERROR(INDEX('Hoja de Trabajo para listado'!$BC$155:$CB$1048576,MATCH($A837,'Hoja de Trabajo para listado'!$BC$155:$BC$1048576,0),MATCH((CUADRO!L$5&amp;$E837),'Hoja de Trabajo para listado'!$BC$151:$CB$151,0)),0)+IFERROR(INDEX('Hoja de Trabajo para listado'!$DE$153:$DG$274,MATCH($A837,'Hoja de Trabajo para listado'!$DE$153:$DE$1048576,0),MATCH((CUADRO!L$5&amp;$E837),'Hoja de Trabajo para listado'!$DE$151:$DG$151,0)),0)+IFERROR(INDEX('Hoja de Trabajo para listado'!$CD$155:$DC$1048576,MATCH($A837,'Hoja de Trabajo para listado'!$CD$155:$CD$1048576,0),MATCH((CUADRO!L$5&amp;$E837),'Hoja de Trabajo para listado'!$CD$151:$DC$151,0)),0)</f>
        <v>0</v>
      </c>
      <c r="M837" s="255">
        <f ca="1">+IFERROR(INDEX('Hoja de Trabajo para listado'!$A$155:$Z$1048576,MATCH($A837,'Hoja de Trabajo para listado'!$A$155:$A$1048576,0),MATCH((CUADRO!M$5&amp;$E837),'Hoja de Trabajo para listado'!$A$151:$Z$151,0)),0)+IFERROR(INDEX('Hoja de Trabajo para listado'!$AB$155:$BA$1048576,MATCH($A837,'Hoja de Trabajo para listado'!$AB$155:$AB$1048576,0),MATCH((CUADRO!M$5&amp;$E837),'Hoja de Trabajo para listado'!$AB$151:$BA$151,0)),0)+IFERROR(INDEX('Hoja de Trabajo para listado'!$BC$155:$CB$1048576,MATCH($A837,'Hoja de Trabajo para listado'!$BC$155:$BC$1048576,0),MATCH((CUADRO!M$5&amp;$E837),'Hoja de Trabajo para listado'!$BC$151:$CB$151,0)),0)+IFERROR(INDEX('Hoja de Trabajo para listado'!$DE$153:$DG$274,MATCH($A837,'Hoja de Trabajo para listado'!$DE$153:$DE$1048576,0),MATCH((CUADRO!M$5&amp;$E837),'Hoja de Trabajo para listado'!$DE$151:$DG$151,0)),0)+IFERROR(INDEX('Hoja de Trabajo para listado'!$CD$155:$DC$1048576,MATCH($A837,'Hoja de Trabajo para listado'!$CD$155:$CD$1048576,0),MATCH((CUADRO!M$5&amp;$E837),'Hoja de Trabajo para listado'!$CD$151:$DC$151,0)),0)</f>
        <v>0</v>
      </c>
      <c r="N837" s="255">
        <f ca="1">+IFERROR(INDEX('Hoja de Trabajo para listado'!$A$155:$Z$1048576,MATCH($A837,'Hoja de Trabajo para listado'!$A$155:$A$1048576,0),MATCH((CUADRO!N$5&amp;$E837),'Hoja de Trabajo para listado'!$A$151:$Z$151,0)),0)+IFERROR(INDEX('Hoja de Trabajo para listado'!$AB$155:$BA$1048576,MATCH($A837,'Hoja de Trabajo para listado'!$AB$155:$AB$1048576,0),MATCH((CUADRO!N$5&amp;$E837),'Hoja de Trabajo para listado'!$AB$151:$BA$151,0)),0)+IFERROR(INDEX('Hoja de Trabajo para listado'!$BC$155:$CB$1048576,MATCH($A837,'Hoja de Trabajo para listado'!$BC$155:$BC$1048576,0),MATCH((CUADRO!N$5&amp;$E837),'Hoja de Trabajo para listado'!$BC$151:$CB$151,0)),0)+IFERROR(INDEX('Hoja de Trabajo para listado'!$DE$153:$DG$274,MATCH($A837,'Hoja de Trabajo para listado'!$DE$153:$DE$1048576,0),MATCH((CUADRO!N$5&amp;$E837),'Hoja de Trabajo para listado'!$DE$151:$DG$151,0)),0)+IFERROR(INDEX('Hoja de Trabajo para listado'!$CD$155:$DC$1048576,MATCH($A837,'Hoja de Trabajo para listado'!$CD$155:$CD$1048576,0),MATCH((CUADRO!N$5&amp;$E837),'Hoja de Trabajo para listado'!$CD$151:$DC$151,0)),0)</f>
        <v>0</v>
      </c>
      <c r="O837" s="255">
        <f ca="1">+IFERROR(INDEX('Hoja de Trabajo para listado'!$A$155:$Z$1048576,MATCH($A837,'Hoja de Trabajo para listado'!$A$155:$A$1048576,0),MATCH((CUADRO!O$5&amp;$E837),'Hoja de Trabajo para listado'!$A$151:$Z$151,0)),0)+IFERROR(INDEX('Hoja de Trabajo para listado'!$AB$155:$BA$1048576,MATCH($A837,'Hoja de Trabajo para listado'!$AB$155:$AB$1048576,0),MATCH((CUADRO!O$5&amp;$E837),'Hoja de Trabajo para listado'!$AB$151:$BA$151,0)),0)+IFERROR(INDEX('Hoja de Trabajo para listado'!$BC$155:$CB$1048576,MATCH($A837,'Hoja de Trabajo para listado'!$BC$155:$BC$1048576,0),MATCH((CUADRO!O$5&amp;$E837),'Hoja de Trabajo para listado'!$BC$151:$CB$151,0)),0)+IFERROR(INDEX('Hoja de Trabajo para listado'!$DE$153:$DG$274,MATCH($A837,'Hoja de Trabajo para listado'!$DE$153:$DE$1048576,0),MATCH((CUADRO!O$5&amp;$E837),'Hoja de Trabajo para listado'!$DE$151:$DG$151,0)),0)+IFERROR(INDEX('Hoja de Trabajo para listado'!$CD$155:$DC$1048576,MATCH($A837,'Hoja de Trabajo para listado'!$CD$155:$CD$1048576,0),MATCH((CUADRO!O$5&amp;$E837),'Hoja de Trabajo para listado'!$CD$151:$DC$151,0)),0)</f>
        <v>0</v>
      </c>
      <c r="P837" s="255">
        <f ca="1">+IFERROR(INDEX('Hoja de Trabajo para listado'!$A$155:$Z$1048576,MATCH($A837,'Hoja de Trabajo para listado'!$A$155:$A$1048576,0),MATCH((CUADRO!P$5&amp;$E837),'Hoja de Trabajo para listado'!$A$151:$Z$151,0)),0)+IFERROR(INDEX('Hoja de Trabajo para listado'!$AB$155:$BA$1048576,MATCH($A837,'Hoja de Trabajo para listado'!$AB$155:$AB$1048576,0),MATCH((CUADRO!P$5&amp;$E837),'Hoja de Trabajo para listado'!$AB$151:$BA$151,0)),0)+IFERROR(INDEX('Hoja de Trabajo para listado'!$BC$155:$CB$1048576,MATCH($A837,'Hoja de Trabajo para listado'!$BC$155:$BC$1048576,0),MATCH((CUADRO!P$5&amp;$E837),'Hoja de Trabajo para listado'!$BC$151:$CB$151,0)),0)+IFERROR(INDEX('Hoja de Trabajo para listado'!$DE$153:$DG$274,MATCH($A837,'Hoja de Trabajo para listado'!$DE$153:$DE$1048576,0),MATCH((CUADRO!P$5&amp;$E837),'Hoja de Trabajo para listado'!$DE$151:$DG$151,0)),0)+IFERROR(INDEX('Hoja de Trabajo para listado'!$CD$155:$DC$1048576,MATCH($A837,'Hoja de Trabajo para listado'!$CD$155:$CD$1048576,0),MATCH((CUADRO!P$5&amp;$E837),'Hoja de Trabajo para listado'!$CD$151:$DC$151,0)),0)</f>
        <v>0</v>
      </c>
      <c r="Q837" s="255">
        <f ca="1">+IFERROR(INDEX('Hoja de Trabajo para listado'!$A$155:$Z$1048576,MATCH($A837,'Hoja de Trabajo para listado'!$A$155:$A$1048576,0),MATCH((CUADRO!Q$5&amp;$E837),'Hoja de Trabajo para listado'!$A$151:$Z$151,0)),0)+IFERROR(INDEX('Hoja de Trabajo para listado'!$AB$155:$BA$1048576,MATCH($A837,'Hoja de Trabajo para listado'!$AB$155:$AB$1048576,0),MATCH((CUADRO!Q$5&amp;$E837),'Hoja de Trabajo para listado'!$AB$151:$BA$151,0)),0)+IFERROR(INDEX('Hoja de Trabajo para listado'!$BC$155:$CB$1048576,MATCH($A837,'Hoja de Trabajo para listado'!$BC$155:$BC$1048576,0),MATCH((CUADRO!Q$5&amp;$E837),'Hoja de Trabajo para listado'!$BC$151:$CB$151,0)),0)+IFERROR(INDEX('Hoja de Trabajo para listado'!$DE$153:$DG$274,MATCH($A837,'Hoja de Trabajo para listado'!$DE$153:$DE$1048576,0),MATCH((CUADRO!Q$5&amp;$E837),'Hoja de Trabajo para listado'!$DE$151:$DG$151,0)),0)+IFERROR(INDEX('Hoja de Trabajo para listado'!$CD$155:$DC$1048576,MATCH($A837,'Hoja de Trabajo para listado'!$CD$155:$CD$1048576,0),MATCH((CUADRO!Q$5&amp;$E837),'Hoja de Trabajo para listado'!$CD$151:$DC$151,0)),0)</f>
        <v>0</v>
      </c>
      <c r="R837" s="255">
        <f t="shared" ca="1" si="26"/>
        <v>0</v>
      </c>
      <c r="S837" s="262">
        <f ca="1">+R836+R837</f>
        <v>0</v>
      </c>
      <c r="T837" s="255">
        <f ca="1">+S837</f>
        <v>0</v>
      </c>
      <c r="U837" s="254">
        <f t="shared" si="27"/>
        <v>2</v>
      </c>
      <c r="V837" s="362" t="str">
        <f>+VLOOKUP(A837,bd_lista!$A$3:$E$590,5,FALSE)</f>
        <v>Gobiernos Autonomos Municipales</v>
      </c>
      <c r="W837" s="362"/>
      <c r="X837" s="254">
        <f>+VLOOKUP(A837,[2]Sheet1!$A$13:$D$744,4,FALSE)</f>
        <v>0</v>
      </c>
      <c r="Y837" s="254" t="e">
        <f>+VLOOKUP(X837,bd_lista!$A$3:$C$590,3,FALSE)</f>
        <v>#N/A</v>
      </c>
      <c r="Z837" s="314"/>
      <c r="AA837" s="315"/>
    </row>
    <row r="838" spans="1:27" customFormat="1" ht="15" hidden="1" customHeight="1">
      <c r="A838" s="32">
        <v>1532</v>
      </c>
      <c r="B838" s="306">
        <f>+A838</f>
        <v>1532</v>
      </c>
      <c r="C838" s="259" t="str">
        <f>+VLOOKUP(A838,bd_lista!$A$3:$C$590,3,FALSE)</f>
        <v>Gobierno Autónomo Municipal de Porco</v>
      </c>
      <c r="D838" s="361" t="str">
        <f>+C838</f>
        <v>Gobierno Autónomo Municipal de Porco</v>
      </c>
      <c r="E838" s="254" t="s">
        <v>1313</v>
      </c>
      <c r="F838" s="255">
        <f ca="1">+IFERROR(INDEX('Hoja de Trabajo para listado'!$A$155:$Z$1048576,MATCH($A838,'Hoja de Trabajo para listado'!$A$155:$A$1048576,0),MATCH((CUADRO!F$5&amp;$E838),'Hoja de Trabajo para listado'!$A$151:$Z$151,0)),0)+IFERROR(INDEX('Hoja de Trabajo para listado'!$AB$155:$BA$1048576,MATCH($A838,'Hoja de Trabajo para listado'!$AB$155:$AB$1048576,0),MATCH((CUADRO!F$5&amp;$E838),'Hoja de Trabajo para listado'!$AB$151:$BA$151,0)),0)+IFERROR(INDEX('Hoja de Trabajo para listado'!$BC$155:$CB$1048576,MATCH($A838,'Hoja de Trabajo para listado'!$BC$155:$BC$1048576,0),MATCH((CUADRO!F$5&amp;$E838),'Hoja de Trabajo para listado'!$BC$151:$CB$151,0)),0)+IFERROR(INDEX('Hoja de Trabajo para listado'!$DE$153:$DG$274,MATCH($A838,'Hoja de Trabajo para listado'!$DE$153:$DE$1048576,0),MATCH((CUADRO!F$5&amp;$E838),'Hoja de Trabajo para listado'!$DE$151:$DG$151,0)),0)+IFERROR(INDEX('Hoja de Trabajo para listado'!$CD$155:$DC$1048576,MATCH($A838,'Hoja de Trabajo para listado'!$CD$155:$CD$1048576,0),MATCH((CUADRO!F$5&amp;$E838),'Hoja de Trabajo para listado'!$CD$151:$DC$151,0)),0)</f>
        <v>0</v>
      </c>
      <c r="G838" s="255">
        <f ca="1">+IFERROR(INDEX('Hoja de Trabajo para listado'!$A$155:$Z$1048576,MATCH($A838,'Hoja de Trabajo para listado'!$A$155:$A$1048576,0),MATCH((CUADRO!G$5&amp;$E838),'Hoja de Trabajo para listado'!$A$151:$Z$151,0)),0)+IFERROR(INDEX('Hoja de Trabajo para listado'!$AB$155:$BA$1048576,MATCH($A838,'Hoja de Trabajo para listado'!$AB$155:$AB$1048576,0),MATCH((CUADRO!G$5&amp;$E838),'Hoja de Trabajo para listado'!$AB$151:$BA$151,0)),0)+IFERROR(INDEX('Hoja de Trabajo para listado'!$BC$155:$CB$1048576,MATCH($A838,'Hoja de Trabajo para listado'!$BC$155:$BC$1048576,0),MATCH((CUADRO!G$5&amp;$E838),'Hoja de Trabajo para listado'!$BC$151:$CB$151,0)),0)+IFERROR(INDEX('Hoja de Trabajo para listado'!$DE$153:$DG$274,MATCH($A838,'Hoja de Trabajo para listado'!$DE$153:$DE$1048576,0),MATCH((CUADRO!G$5&amp;$E838),'Hoja de Trabajo para listado'!$DE$151:$DG$151,0)),0)+IFERROR(INDEX('Hoja de Trabajo para listado'!$CD$155:$DC$1048576,MATCH($A838,'Hoja de Trabajo para listado'!$CD$155:$CD$1048576,0),MATCH((CUADRO!G$5&amp;$E838),'Hoja de Trabajo para listado'!$CD$151:$DC$151,0)),0)</f>
        <v>0</v>
      </c>
      <c r="H838" s="255">
        <f ca="1">+IFERROR(INDEX('Hoja de Trabajo para listado'!$A$155:$Z$1048576,MATCH($A838,'Hoja de Trabajo para listado'!$A$155:$A$1048576,0),MATCH((CUADRO!H$5&amp;$E838),'Hoja de Trabajo para listado'!$A$151:$Z$151,0)),0)+IFERROR(INDEX('Hoja de Trabajo para listado'!$AB$155:$BA$1048576,MATCH($A838,'Hoja de Trabajo para listado'!$AB$155:$AB$1048576,0),MATCH((CUADRO!H$5&amp;$E838),'Hoja de Trabajo para listado'!$AB$151:$BA$151,0)),0)+IFERROR(INDEX('Hoja de Trabajo para listado'!$BC$155:$CB$1048576,MATCH($A838,'Hoja de Trabajo para listado'!$BC$155:$BC$1048576,0),MATCH((CUADRO!H$5&amp;$E838),'Hoja de Trabajo para listado'!$BC$151:$CB$151,0)),0)+IFERROR(INDEX('Hoja de Trabajo para listado'!$DE$153:$DG$274,MATCH($A838,'Hoja de Trabajo para listado'!$DE$153:$DE$1048576,0),MATCH((CUADRO!H$5&amp;$E838),'Hoja de Trabajo para listado'!$DE$151:$DG$151,0)),0)+IFERROR(INDEX('Hoja de Trabajo para listado'!$CD$155:$DC$1048576,MATCH($A838,'Hoja de Trabajo para listado'!$CD$155:$CD$1048576,0),MATCH((CUADRO!H$5&amp;$E838),'Hoja de Trabajo para listado'!$CD$151:$DC$151,0)),0)</f>
        <v>0</v>
      </c>
      <c r="I838" s="255">
        <f ca="1">+IFERROR(INDEX('Hoja de Trabajo para listado'!$A$155:$Z$1048576,MATCH($A838,'Hoja de Trabajo para listado'!$A$155:$A$1048576,0),MATCH((CUADRO!I$5&amp;$E838),'Hoja de Trabajo para listado'!$A$151:$Z$151,0)),0)+IFERROR(INDEX('Hoja de Trabajo para listado'!$AB$155:$BA$1048576,MATCH($A838,'Hoja de Trabajo para listado'!$AB$155:$AB$1048576,0),MATCH((CUADRO!I$5&amp;$E838),'Hoja de Trabajo para listado'!$AB$151:$BA$151,0)),0)+IFERROR(INDEX('Hoja de Trabajo para listado'!$BC$155:$CB$1048576,MATCH($A838,'Hoja de Trabajo para listado'!$BC$155:$BC$1048576,0),MATCH((CUADRO!I$5&amp;$E838),'Hoja de Trabajo para listado'!$BC$151:$CB$151,0)),0)+IFERROR(INDEX('Hoja de Trabajo para listado'!$DE$153:$DG$274,MATCH($A838,'Hoja de Trabajo para listado'!$DE$153:$DE$1048576,0),MATCH((CUADRO!I$5&amp;$E838),'Hoja de Trabajo para listado'!$DE$151:$DG$151,0)),0)+IFERROR(INDEX('Hoja de Trabajo para listado'!$CD$155:$DC$1048576,MATCH($A838,'Hoja de Trabajo para listado'!$CD$155:$CD$1048576,0),MATCH((CUADRO!I$5&amp;$E838),'Hoja de Trabajo para listado'!$CD$151:$DC$151,0)),0)</f>
        <v>0</v>
      </c>
      <c r="J838" s="255">
        <f ca="1">+IFERROR(INDEX('Hoja de Trabajo para listado'!$A$155:$Z$1048576,MATCH($A838,'Hoja de Trabajo para listado'!$A$155:$A$1048576,0),MATCH((CUADRO!J$5&amp;$E838),'Hoja de Trabajo para listado'!$A$151:$Z$151,0)),0)+IFERROR(INDEX('Hoja de Trabajo para listado'!$AB$155:$BA$1048576,MATCH($A838,'Hoja de Trabajo para listado'!$AB$155:$AB$1048576,0),MATCH((CUADRO!J$5&amp;$E838),'Hoja de Trabajo para listado'!$AB$151:$BA$151,0)),0)+IFERROR(INDEX('Hoja de Trabajo para listado'!$BC$155:$CB$1048576,MATCH($A838,'Hoja de Trabajo para listado'!$BC$155:$BC$1048576,0),MATCH((CUADRO!J$5&amp;$E838),'Hoja de Trabajo para listado'!$BC$151:$CB$151,0)),0)+IFERROR(INDEX('Hoja de Trabajo para listado'!$DE$153:$DG$274,MATCH($A838,'Hoja de Trabajo para listado'!$DE$153:$DE$1048576,0),MATCH((CUADRO!J$5&amp;$E838),'Hoja de Trabajo para listado'!$DE$151:$DG$151,0)),0)+IFERROR(INDEX('Hoja de Trabajo para listado'!$CD$155:$DC$1048576,MATCH($A838,'Hoja de Trabajo para listado'!$CD$155:$CD$1048576,0),MATCH((CUADRO!J$5&amp;$E838),'Hoja de Trabajo para listado'!$CD$151:$DC$151,0)),0)</f>
        <v>0</v>
      </c>
      <c r="K838" s="255">
        <f ca="1">+IFERROR(INDEX('Hoja de Trabajo para listado'!$A$155:$Z$1048576,MATCH($A838,'Hoja de Trabajo para listado'!$A$155:$A$1048576,0),MATCH((CUADRO!K$5&amp;$E838),'Hoja de Trabajo para listado'!$A$151:$Z$151,0)),0)+IFERROR(INDEX('Hoja de Trabajo para listado'!$AB$155:$BA$1048576,MATCH($A838,'Hoja de Trabajo para listado'!$AB$155:$AB$1048576,0),MATCH((CUADRO!K$5&amp;$E838),'Hoja de Trabajo para listado'!$AB$151:$BA$151,0)),0)+IFERROR(INDEX('Hoja de Trabajo para listado'!$BC$155:$CB$1048576,MATCH($A838,'Hoja de Trabajo para listado'!$BC$155:$BC$1048576,0),MATCH((CUADRO!K$5&amp;$E838),'Hoja de Trabajo para listado'!$BC$151:$CB$151,0)),0)+IFERROR(INDEX('Hoja de Trabajo para listado'!$DE$153:$DG$274,MATCH($A838,'Hoja de Trabajo para listado'!$DE$153:$DE$1048576,0),MATCH((CUADRO!K$5&amp;$E838),'Hoja de Trabajo para listado'!$DE$151:$DG$151,0)),0)+IFERROR(INDEX('Hoja de Trabajo para listado'!$CD$155:$DC$1048576,MATCH($A838,'Hoja de Trabajo para listado'!$CD$155:$CD$1048576,0),MATCH((CUADRO!K$5&amp;$E838),'Hoja de Trabajo para listado'!$CD$151:$DC$151,0)),0)</f>
        <v>0</v>
      </c>
      <c r="L838" s="255">
        <f ca="1">+IFERROR(INDEX('Hoja de Trabajo para listado'!$A$155:$Z$1048576,MATCH($A838,'Hoja de Trabajo para listado'!$A$155:$A$1048576,0),MATCH((CUADRO!L$5&amp;$E838),'Hoja de Trabajo para listado'!$A$151:$Z$151,0)),0)+IFERROR(INDEX('Hoja de Trabajo para listado'!$AB$155:$BA$1048576,MATCH($A838,'Hoja de Trabajo para listado'!$AB$155:$AB$1048576,0),MATCH((CUADRO!L$5&amp;$E838),'Hoja de Trabajo para listado'!$AB$151:$BA$151,0)),0)+IFERROR(INDEX('Hoja de Trabajo para listado'!$BC$155:$CB$1048576,MATCH($A838,'Hoja de Trabajo para listado'!$BC$155:$BC$1048576,0),MATCH((CUADRO!L$5&amp;$E838),'Hoja de Trabajo para listado'!$BC$151:$CB$151,0)),0)+IFERROR(INDEX('Hoja de Trabajo para listado'!$DE$153:$DG$274,MATCH($A838,'Hoja de Trabajo para listado'!$DE$153:$DE$1048576,0),MATCH((CUADRO!L$5&amp;$E838),'Hoja de Trabajo para listado'!$DE$151:$DG$151,0)),0)+IFERROR(INDEX('Hoja de Trabajo para listado'!$CD$155:$DC$1048576,MATCH($A838,'Hoja de Trabajo para listado'!$CD$155:$CD$1048576,0),MATCH((CUADRO!L$5&amp;$E838),'Hoja de Trabajo para listado'!$CD$151:$DC$151,0)),0)</f>
        <v>0</v>
      </c>
      <c r="M838" s="255">
        <f ca="1">+IFERROR(INDEX('Hoja de Trabajo para listado'!$A$155:$Z$1048576,MATCH($A838,'Hoja de Trabajo para listado'!$A$155:$A$1048576,0),MATCH((CUADRO!M$5&amp;$E838),'Hoja de Trabajo para listado'!$A$151:$Z$151,0)),0)+IFERROR(INDEX('Hoja de Trabajo para listado'!$AB$155:$BA$1048576,MATCH($A838,'Hoja de Trabajo para listado'!$AB$155:$AB$1048576,0),MATCH((CUADRO!M$5&amp;$E838),'Hoja de Trabajo para listado'!$AB$151:$BA$151,0)),0)+IFERROR(INDEX('Hoja de Trabajo para listado'!$BC$155:$CB$1048576,MATCH($A838,'Hoja de Trabajo para listado'!$BC$155:$BC$1048576,0),MATCH((CUADRO!M$5&amp;$E838),'Hoja de Trabajo para listado'!$BC$151:$CB$151,0)),0)+IFERROR(INDEX('Hoja de Trabajo para listado'!$DE$153:$DG$274,MATCH($A838,'Hoja de Trabajo para listado'!$DE$153:$DE$1048576,0),MATCH((CUADRO!M$5&amp;$E838),'Hoja de Trabajo para listado'!$DE$151:$DG$151,0)),0)+IFERROR(INDEX('Hoja de Trabajo para listado'!$CD$155:$DC$1048576,MATCH($A838,'Hoja de Trabajo para listado'!$CD$155:$CD$1048576,0),MATCH((CUADRO!M$5&amp;$E838),'Hoja de Trabajo para listado'!$CD$151:$DC$151,0)),0)</f>
        <v>0</v>
      </c>
      <c r="N838" s="255">
        <f ca="1">+IFERROR(INDEX('Hoja de Trabajo para listado'!$A$155:$Z$1048576,MATCH($A838,'Hoja de Trabajo para listado'!$A$155:$A$1048576,0),MATCH((CUADRO!N$5&amp;$E838),'Hoja de Trabajo para listado'!$A$151:$Z$151,0)),0)+IFERROR(INDEX('Hoja de Trabajo para listado'!$AB$155:$BA$1048576,MATCH($A838,'Hoja de Trabajo para listado'!$AB$155:$AB$1048576,0),MATCH((CUADRO!N$5&amp;$E838),'Hoja de Trabajo para listado'!$AB$151:$BA$151,0)),0)+IFERROR(INDEX('Hoja de Trabajo para listado'!$BC$155:$CB$1048576,MATCH($A838,'Hoja de Trabajo para listado'!$BC$155:$BC$1048576,0),MATCH((CUADRO!N$5&amp;$E838),'Hoja de Trabajo para listado'!$BC$151:$CB$151,0)),0)+IFERROR(INDEX('Hoja de Trabajo para listado'!$DE$153:$DG$274,MATCH($A838,'Hoja de Trabajo para listado'!$DE$153:$DE$1048576,0),MATCH((CUADRO!N$5&amp;$E838),'Hoja de Trabajo para listado'!$DE$151:$DG$151,0)),0)+IFERROR(INDEX('Hoja de Trabajo para listado'!$CD$155:$DC$1048576,MATCH($A838,'Hoja de Trabajo para listado'!$CD$155:$CD$1048576,0),MATCH((CUADRO!N$5&amp;$E838),'Hoja de Trabajo para listado'!$CD$151:$DC$151,0)),0)</f>
        <v>0</v>
      </c>
      <c r="O838" s="255">
        <f ca="1">+IFERROR(INDEX('Hoja de Trabajo para listado'!$A$155:$Z$1048576,MATCH($A838,'Hoja de Trabajo para listado'!$A$155:$A$1048576,0),MATCH((CUADRO!O$5&amp;$E838),'Hoja de Trabajo para listado'!$A$151:$Z$151,0)),0)+IFERROR(INDEX('Hoja de Trabajo para listado'!$AB$155:$BA$1048576,MATCH($A838,'Hoja de Trabajo para listado'!$AB$155:$AB$1048576,0),MATCH((CUADRO!O$5&amp;$E838),'Hoja de Trabajo para listado'!$AB$151:$BA$151,0)),0)+IFERROR(INDEX('Hoja de Trabajo para listado'!$BC$155:$CB$1048576,MATCH($A838,'Hoja de Trabajo para listado'!$BC$155:$BC$1048576,0),MATCH((CUADRO!O$5&amp;$E838),'Hoja de Trabajo para listado'!$BC$151:$CB$151,0)),0)+IFERROR(INDEX('Hoja de Trabajo para listado'!$DE$153:$DG$274,MATCH($A838,'Hoja de Trabajo para listado'!$DE$153:$DE$1048576,0),MATCH((CUADRO!O$5&amp;$E838),'Hoja de Trabajo para listado'!$DE$151:$DG$151,0)),0)+IFERROR(INDEX('Hoja de Trabajo para listado'!$CD$155:$DC$1048576,MATCH($A838,'Hoja de Trabajo para listado'!$CD$155:$CD$1048576,0),MATCH((CUADRO!O$5&amp;$E838),'Hoja de Trabajo para listado'!$CD$151:$DC$151,0)),0)</f>
        <v>0</v>
      </c>
      <c r="P838" s="255">
        <f ca="1">+IFERROR(INDEX('Hoja de Trabajo para listado'!$A$155:$Z$1048576,MATCH($A838,'Hoja de Trabajo para listado'!$A$155:$A$1048576,0),MATCH((CUADRO!P$5&amp;$E838),'Hoja de Trabajo para listado'!$A$151:$Z$151,0)),0)+IFERROR(INDEX('Hoja de Trabajo para listado'!$AB$155:$BA$1048576,MATCH($A838,'Hoja de Trabajo para listado'!$AB$155:$AB$1048576,0),MATCH((CUADRO!P$5&amp;$E838),'Hoja de Trabajo para listado'!$AB$151:$BA$151,0)),0)+IFERROR(INDEX('Hoja de Trabajo para listado'!$BC$155:$CB$1048576,MATCH($A838,'Hoja de Trabajo para listado'!$BC$155:$BC$1048576,0),MATCH((CUADRO!P$5&amp;$E838),'Hoja de Trabajo para listado'!$BC$151:$CB$151,0)),0)+IFERROR(INDEX('Hoja de Trabajo para listado'!$DE$153:$DG$274,MATCH($A838,'Hoja de Trabajo para listado'!$DE$153:$DE$1048576,0),MATCH((CUADRO!P$5&amp;$E838),'Hoja de Trabajo para listado'!$DE$151:$DG$151,0)),0)+IFERROR(INDEX('Hoja de Trabajo para listado'!$CD$155:$DC$1048576,MATCH($A838,'Hoja de Trabajo para listado'!$CD$155:$CD$1048576,0),MATCH((CUADRO!P$5&amp;$E838),'Hoja de Trabajo para listado'!$CD$151:$DC$151,0)),0)</f>
        <v>0</v>
      </c>
      <c r="Q838" s="255">
        <f ca="1">+IFERROR(INDEX('Hoja de Trabajo para listado'!$A$155:$Z$1048576,MATCH($A838,'Hoja de Trabajo para listado'!$A$155:$A$1048576,0),MATCH((CUADRO!Q$5&amp;$E838),'Hoja de Trabajo para listado'!$A$151:$Z$151,0)),0)+IFERROR(INDEX('Hoja de Trabajo para listado'!$AB$155:$BA$1048576,MATCH($A838,'Hoja de Trabajo para listado'!$AB$155:$AB$1048576,0),MATCH((CUADRO!Q$5&amp;$E838),'Hoja de Trabajo para listado'!$AB$151:$BA$151,0)),0)+IFERROR(INDEX('Hoja de Trabajo para listado'!$BC$155:$CB$1048576,MATCH($A838,'Hoja de Trabajo para listado'!$BC$155:$BC$1048576,0),MATCH((CUADRO!Q$5&amp;$E838),'Hoja de Trabajo para listado'!$BC$151:$CB$151,0)),0)+IFERROR(INDEX('Hoja de Trabajo para listado'!$DE$153:$DG$274,MATCH($A838,'Hoja de Trabajo para listado'!$DE$153:$DE$1048576,0),MATCH((CUADRO!Q$5&amp;$E838),'Hoja de Trabajo para listado'!$DE$151:$DG$151,0)),0)+IFERROR(INDEX('Hoja de Trabajo para listado'!$CD$155:$DC$1048576,MATCH($A838,'Hoja de Trabajo para listado'!$CD$155:$CD$1048576,0),MATCH((CUADRO!Q$5&amp;$E838),'Hoja de Trabajo para listado'!$CD$151:$DC$151,0)),0)</f>
        <v>0</v>
      </c>
      <c r="R838" s="255">
        <f t="shared" ca="1" si="26"/>
        <v>0</v>
      </c>
      <c r="S838" s="262"/>
      <c r="T838" s="255">
        <f ca="1">+T839</f>
        <v>0</v>
      </c>
      <c r="U838" s="254">
        <f t="shared" si="27"/>
        <v>1</v>
      </c>
      <c r="V838" s="362" t="str">
        <f>+VLOOKUP(A838,bd_lista!$A$3:$E$590,5,FALSE)</f>
        <v>Gobiernos Autonomos Municipales</v>
      </c>
      <c r="W838" s="361" t="str">
        <f>+V838</f>
        <v>Gobiernos Autonomos Municipales</v>
      </c>
      <c r="X838" s="254">
        <f>+VLOOKUP(A838,[2]Sheet1!$A$13:$D$744,4,FALSE)</f>
        <v>0</v>
      </c>
      <c r="Y838" s="254" t="e">
        <f>+VLOOKUP(X838,bd_lista!$A$3:$C$590,3,FALSE)</f>
        <v>#N/A</v>
      </c>
      <c r="Z838" s="316">
        <f>+X838</f>
        <v>0</v>
      </c>
      <c r="AA838" s="317" t="e">
        <f>+Y838</f>
        <v>#N/A</v>
      </c>
    </row>
    <row r="839" spans="1:27" customFormat="1" ht="15" hidden="1" customHeight="1">
      <c r="A839" s="32">
        <v>1532</v>
      </c>
      <c r="B839" s="307"/>
      <c r="C839" s="259" t="str">
        <f>+VLOOKUP(A839,bd_lista!$A$3:$C$590,3,FALSE)</f>
        <v>Gobierno Autónomo Municipal de Porco</v>
      </c>
      <c r="D839" s="362"/>
      <c r="E839" s="256" t="s">
        <v>1314</v>
      </c>
      <c r="F839" s="257">
        <f ca="1">+IFERROR(INDEX('Hoja de Trabajo para listado'!$A$155:$Z$1048576,MATCH($A839,'Hoja de Trabajo para listado'!$A$155:$A$1048576,0),MATCH((CUADRO!F$5&amp;$E839),'Hoja de Trabajo para listado'!$A$151:$Z$151,0)),0)+IFERROR(INDEX('Hoja de Trabajo para listado'!$AB$155:$BA$1048576,MATCH($A839,'Hoja de Trabajo para listado'!$AB$155:$AB$1048576,0),MATCH((CUADRO!F$5&amp;$E839),'Hoja de Trabajo para listado'!$AB$151:$BA$151,0)),0)+IFERROR(INDEX('Hoja de Trabajo para listado'!$BC$155:$CB$1048576,MATCH($A839,'Hoja de Trabajo para listado'!$BC$155:$BC$1048576,0),MATCH((CUADRO!F$5&amp;$E839),'Hoja de Trabajo para listado'!$BC$151:$CB$151,0)),0)+IFERROR(INDEX('Hoja de Trabajo para listado'!$DE$153:$DG$274,MATCH($A839,'Hoja de Trabajo para listado'!$DE$153:$DE$1048576,0),MATCH((CUADRO!F$5&amp;$E839),'Hoja de Trabajo para listado'!$DE$151:$DG$151,0)),0)+IFERROR(INDEX('Hoja de Trabajo para listado'!$CD$155:$DC$1048576,MATCH($A839,'Hoja de Trabajo para listado'!$CD$155:$CD$1048576,0),MATCH((CUADRO!F$5&amp;$E839),'Hoja de Trabajo para listado'!$CD$151:$DC$151,0)),0)</f>
        <v>0</v>
      </c>
      <c r="G839" s="257">
        <f ca="1">+IFERROR(INDEX('Hoja de Trabajo para listado'!$A$155:$Z$1048576,MATCH($A839,'Hoja de Trabajo para listado'!$A$155:$A$1048576,0),MATCH((CUADRO!G$5&amp;$E839),'Hoja de Trabajo para listado'!$A$151:$Z$151,0)),0)+IFERROR(INDEX('Hoja de Trabajo para listado'!$AB$155:$BA$1048576,MATCH($A839,'Hoja de Trabajo para listado'!$AB$155:$AB$1048576,0),MATCH((CUADRO!G$5&amp;$E839),'Hoja de Trabajo para listado'!$AB$151:$BA$151,0)),0)+IFERROR(INDEX('Hoja de Trabajo para listado'!$BC$155:$CB$1048576,MATCH($A839,'Hoja de Trabajo para listado'!$BC$155:$BC$1048576,0),MATCH((CUADRO!G$5&amp;$E839),'Hoja de Trabajo para listado'!$BC$151:$CB$151,0)),0)+IFERROR(INDEX('Hoja de Trabajo para listado'!$DE$153:$DG$274,MATCH($A839,'Hoja de Trabajo para listado'!$DE$153:$DE$1048576,0),MATCH((CUADRO!G$5&amp;$E839),'Hoja de Trabajo para listado'!$DE$151:$DG$151,0)),0)+IFERROR(INDEX('Hoja de Trabajo para listado'!$CD$155:$DC$1048576,MATCH($A839,'Hoja de Trabajo para listado'!$CD$155:$CD$1048576,0),MATCH((CUADRO!G$5&amp;$E839),'Hoja de Trabajo para listado'!$CD$151:$DC$151,0)),0)</f>
        <v>0</v>
      </c>
      <c r="H839" s="257">
        <f ca="1">+IFERROR(INDEX('Hoja de Trabajo para listado'!$A$155:$Z$1048576,MATCH($A839,'Hoja de Trabajo para listado'!$A$155:$A$1048576,0),MATCH((CUADRO!H$5&amp;$E839),'Hoja de Trabajo para listado'!$A$151:$Z$151,0)),0)+IFERROR(INDEX('Hoja de Trabajo para listado'!$AB$155:$BA$1048576,MATCH($A839,'Hoja de Trabajo para listado'!$AB$155:$AB$1048576,0),MATCH((CUADRO!H$5&amp;$E839),'Hoja de Trabajo para listado'!$AB$151:$BA$151,0)),0)+IFERROR(INDEX('Hoja de Trabajo para listado'!$BC$155:$CB$1048576,MATCH($A839,'Hoja de Trabajo para listado'!$BC$155:$BC$1048576,0),MATCH((CUADRO!H$5&amp;$E839),'Hoja de Trabajo para listado'!$BC$151:$CB$151,0)),0)+IFERROR(INDEX('Hoja de Trabajo para listado'!$DE$153:$DG$274,MATCH($A839,'Hoja de Trabajo para listado'!$DE$153:$DE$1048576,0),MATCH((CUADRO!H$5&amp;$E839),'Hoja de Trabajo para listado'!$DE$151:$DG$151,0)),0)+IFERROR(INDEX('Hoja de Trabajo para listado'!$CD$155:$DC$1048576,MATCH($A839,'Hoja de Trabajo para listado'!$CD$155:$CD$1048576,0),MATCH((CUADRO!H$5&amp;$E839),'Hoja de Trabajo para listado'!$CD$151:$DC$151,0)),0)</f>
        <v>0</v>
      </c>
      <c r="I839" s="257">
        <f ca="1">+IFERROR(INDEX('Hoja de Trabajo para listado'!$A$155:$Z$1048576,MATCH($A839,'Hoja de Trabajo para listado'!$A$155:$A$1048576,0),MATCH((CUADRO!I$5&amp;$E839),'Hoja de Trabajo para listado'!$A$151:$Z$151,0)),0)+IFERROR(INDEX('Hoja de Trabajo para listado'!$AB$155:$BA$1048576,MATCH($A839,'Hoja de Trabajo para listado'!$AB$155:$AB$1048576,0),MATCH((CUADRO!I$5&amp;$E839),'Hoja de Trabajo para listado'!$AB$151:$BA$151,0)),0)+IFERROR(INDEX('Hoja de Trabajo para listado'!$BC$155:$CB$1048576,MATCH($A839,'Hoja de Trabajo para listado'!$BC$155:$BC$1048576,0),MATCH((CUADRO!I$5&amp;$E839),'Hoja de Trabajo para listado'!$BC$151:$CB$151,0)),0)+IFERROR(INDEX('Hoja de Trabajo para listado'!$DE$153:$DG$274,MATCH($A839,'Hoja de Trabajo para listado'!$DE$153:$DE$1048576,0),MATCH((CUADRO!I$5&amp;$E839),'Hoja de Trabajo para listado'!$DE$151:$DG$151,0)),0)+IFERROR(INDEX('Hoja de Trabajo para listado'!$CD$155:$DC$1048576,MATCH($A839,'Hoja de Trabajo para listado'!$CD$155:$CD$1048576,0),MATCH((CUADRO!I$5&amp;$E839),'Hoja de Trabajo para listado'!$CD$151:$DC$151,0)),0)</f>
        <v>0</v>
      </c>
      <c r="J839" s="257">
        <f ca="1">+IFERROR(INDEX('Hoja de Trabajo para listado'!$A$155:$Z$1048576,MATCH($A839,'Hoja de Trabajo para listado'!$A$155:$A$1048576,0),MATCH((CUADRO!J$5&amp;$E839),'Hoja de Trabajo para listado'!$A$151:$Z$151,0)),0)+IFERROR(INDEX('Hoja de Trabajo para listado'!$AB$155:$BA$1048576,MATCH($A839,'Hoja de Trabajo para listado'!$AB$155:$AB$1048576,0),MATCH((CUADRO!J$5&amp;$E839),'Hoja de Trabajo para listado'!$AB$151:$BA$151,0)),0)+IFERROR(INDEX('Hoja de Trabajo para listado'!$BC$155:$CB$1048576,MATCH($A839,'Hoja de Trabajo para listado'!$BC$155:$BC$1048576,0),MATCH((CUADRO!J$5&amp;$E839),'Hoja de Trabajo para listado'!$BC$151:$CB$151,0)),0)+IFERROR(INDEX('Hoja de Trabajo para listado'!$DE$153:$DG$274,MATCH($A839,'Hoja de Trabajo para listado'!$DE$153:$DE$1048576,0),MATCH((CUADRO!J$5&amp;$E839),'Hoja de Trabajo para listado'!$DE$151:$DG$151,0)),0)+IFERROR(INDEX('Hoja de Trabajo para listado'!$CD$155:$DC$1048576,MATCH($A839,'Hoja de Trabajo para listado'!$CD$155:$CD$1048576,0),MATCH((CUADRO!J$5&amp;$E839),'Hoja de Trabajo para listado'!$CD$151:$DC$151,0)),0)</f>
        <v>0</v>
      </c>
      <c r="K839" s="257">
        <f ca="1">+IFERROR(INDEX('Hoja de Trabajo para listado'!$A$155:$Z$1048576,MATCH($A839,'Hoja de Trabajo para listado'!$A$155:$A$1048576,0),MATCH((CUADRO!K$5&amp;$E839),'Hoja de Trabajo para listado'!$A$151:$Z$151,0)),0)+IFERROR(INDEX('Hoja de Trabajo para listado'!$AB$155:$BA$1048576,MATCH($A839,'Hoja de Trabajo para listado'!$AB$155:$AB$1048576,0),MATCH((CUADRO!K$5&amp;$E839),'Hoja de Trabajo para listado'!$AB$151:$BA$151,0)),0)+IFERROR(INDEX('Hoja de Trabajo para listado'!$BC$155:$CB$1048576,MATCH($A839,'Hoja de Trabajo para listado'!$BC$155:$BC$1048576,0),MATCH((CUADRO!K$5&amp;$E839),'Hoja de Trabajo para listado'!$BC$151:$CB$151,0)),0)+IFERROR(INDEX('Hoja de Trabajo para listado'!$DE$153:$DG$274,MATCH($A839,'Hoja de Trabajo para listado'!$DE$153:$DE$1048576,0),MATCH((CUADRO!K$5&amp;$E839),'Hoja de Trabajo para listado'!$DE$151:$DG$151,0)),0)+IFERROR(INDEX('Hoja de Trabajo para listado'!$CD$155:$DC$1048576,MATCH($A839,'Hoja de Trabajo para listado'!$CD$155:$CD$1048576,0),MATCH((CUADRO!K$5&amp;$E839),'Hoja de Trabajo para listado'!$CD$151:$DC$151,0)),0)</f>
        <v>0</v>
      </c>
      <c r="L839" s="257">
        <f ca="1">+IFERROR(INDEX('Hoja de Trabajo para listado'!$A$155:$Z$1048576,MATCH($A839,'Hoja de Trabajo para listado'!$A$155:$A$1048576,0),MATCH((CUADRO!L$5&amp;$E839),'Hoja de Trabajo para listado'!$A$151:$Z$151,0)),0)+IFERROR(INDEX('Hoja de Trabajo para listado'!$AB$155:$BA$1048576,MATCH($A839,'Hoja de Trabajo para listado'!$AB$155:$AB$1048576,0),MATCH((CUADRO!L$5&amp;$E839),'Hoja de Trabajo para listado'!$AB$151:$BA$151,0)),0)+IFERROR(INDEX('Hoja de Trabajo para listado'!$BC$155:$CB$1048576,MATCH($A839,'Hoja de Trabajo para listado'!$BC$155:$BC$1048576,0),MATCH((CUADRO!L$5&amp;$E839),'Hoja de Trabajo para listado'!$BC$151:$CB$151,0)),0)+IFERROR(INDEX('Hoja de Trabajo para listado'!$DE$153:$DG$274,MATCH($A839,'Hoja de Trabajo para listado'!$DE$153:$DE$1048576,0),MATCH((CUADRO!L$5&amp;$E839),'Hoja de Trabajo para listado'!$DE$151:$DG$151,0)),0)+IFERROR(INDEX('Hoja de Trabajo para listado'!$CD$155:$DC$1048576,MATCH($A839,'Hoja de Trabajo para listado'!$CD$155:$CD$1048576,0),MATCH((CUADRO!L$5&amp;$E839),'Hoja de Trabajo para listado'!$CD$151:$DC$151,0)),0)</f>
        <v>0</v>
      </c>
      <c r="M839" s="257">
        <f ca="1">+IFERROR(INDEX('Hoja de Trabajo para listado'!$A$155:$Z$1048576,MATCH($A839,'Hoja de Trabajo para listado'!$A$155:$A$1048576,0),MATCH((CUADRO!M$5&amp;$E839),'Hoja de Trabajo para listado'!$A$151:$Z$151,0)),0)+IFERROR(INDEX('Hoja de Trabajo para listado'!$AB$155:$BA$1048576,MATCH($A839,'Hoja de Trabajo para listado'!$AB$155:$AB$1048576,0),MATCH((CUADRO!M$5&amp;$E839),'Hoja de Trabajo para listado'!$AB$151:$BA$151,0)),0)+IFERROR(INDEX('Hoja de Trabajo para listado'!$BC$155:$CB$1048576,MATCH($A839,'Hoja de Trabajo para listado'!$BC$155:$BC$1048576,0),MATCH((CUADRO!M$5&amp;$E839),'Hoja de Trabajo para listado'!$BC$151:$CB$151,0)),0)+IFERROR(INDEX('Hoja de Trabajo para listado'!$DE$153:$DG$274,MATCH($A839,'Hoja de Trabajo para listado'!$DE$153:$DE$1048576,0),MATCH((CUADRO!M$5&amp;$E839),'Hoja de Trabajo para listado'!$DE$151:$DG$151,0)),0)+IFERROR(INDEX('Hoja de Trabajo para listado'!$CD$155:$DC$1048576,MATCH($A839,'Hoja de Trabajo para listado'!$CD$155:$CD$1048576,0),MATCH((CUADRO!M$5&amp;$E839),'Hoja de Trabajo para listado'!$CD$151:$DC$151,0)),0)</f>
        <v>0</v>
      </c>
      <c r="N839" s="257">
        <f ca="1">+IFERROR(INDEX('Hoja de Trabajo para listado'!$A$155:$Z$1048576,MATCH($A839,'Hoja de Trabajo para listado'!$A$155:$A$1048576,0),MATCH((CUADRO!N$5&amp;$E839),'Hoja de Trabajo para listado'!$A$151:$Z$151,0)),0)+IFERROR(INDEX('Hoja de Trabajo para listado'!$AB$155:$BA$1048576,MATCH($A839,'Hoja de Trabajo para listado'!$AB$155:$AB$1048576,0),MATCH((CUADRO!N$5&amp;$E839),'Hoja de Trabajo para listado'!$AB$151:$BA$151,0)),0)+IFERROR(INDEX('Hoja de Trabajo para listado'!$BC$155:$CB$1048576,MATCH($A839,'Hoja de Trabajo para listado'!$BC$155:$BC$1048576,0),MATCH((CUADRO!N$5&amp;$E839),'Hoja de Trabajo para listado'!$BC$151:$CB$151,0)),0)+IFERROR(INDEX('Hoja de Trabajo para listado'!$DE$153:$DG$274,MATCH($A839,'Hoja de Trabajo para listado'!$DE$153:$DE$1048576,0),MATCH((CUADRO!N$5&amp;$E839),'Hoja de Trabajo para listado'!$DE$151:$DG$151,0)),0)+IFERROR(INDEX('Hoja de Trabajo para listado'!$CD$155:$DC$1048576,MATCH($A839,'Hoja de Trabajo para listado'!$CD$155:$CD$1048576,0),MATCH((CUADRO!N$5&amp;$E839),'Hoja de Trabajo para listado'!$CD$151:$DC$151,0)),0)</f>
        <v>0</v>
      </c>
      <c r="O839" s="257">
        <f ca="1">+IFERROR(INDEX('Hoja de Trabajo para listado'!$A$155:$Z$1048576,MATCH($A839,'Hoja de Trabajo para listado'!$A$155:$A$1048576,0),MATCH((CUADRO!O$5&amp;$E839),'Hoja de Trabajo para listado'!$A$151:$Z$151,0)),0)+IFERROR(INDEX('Hoja de Trabajo para listado'!$AB$155:$BA$1048576,MATCH($A839,'Hoja de Trabajo para listado'!$AB$155:$AB$1048576,0),MATCH((CUADRO!O$5&amp;$E839),'Hoja de Trabajo para listado'!$AB$151:$BA$151,0)),0)+IFERROR(INDEX('Hoja de Trabajo para listado'!$BC$155:$CB$1048576,MATCH($A839,'Hoja de Trabajo para listado'!$BC$155:$BC$1048576,0),MATCH((CUADRO!O$5&amp;$E839),'Hoja de Trabajo para listado'!$BC$151:$CB$151,0)),0)+IFERROR(INDEX('Hoja de Trabajo para listado'!$DE$153:$DG$274,MATCH($A839,'Hoja de Trabajo para listado'!$DE$153:$DE$1048576,0),MATCH((CUADRO!O$5&amp;$E839),'Hoja de Trabajo para listado'!$DE$151:$DG$151,0)),0)+IFERROR(INDEX('Hoja de Trabajo para listado'!$CD$155:$DC$1048576,MATCH($A839,'Hoja de Trabajo para listado'!$CD$155:$CD$1048576,0),MATCH((CUADRO!O$5&amp;$E839),'Hoja de Trabajo para listado'!$CD$151:$DC$151,0)),0)</f>
        <v>0</v>
      </c>
      <c r="P839" s="257">
        <f ca="1">+IFERROR(INDEX('Hoja de Trabajo para listado'!$A$155:$Z$1048576,MATCH($A839,'Hoja de Trabajo para listado'!$A$155:$A$1048576,0),MATCH((CUADRO!P$5&amp;$E839),'Hoja de Trabajo para listado'!$A$151:$Z$151,0)),0)+IFERROR(INDEX('Hoja de Trabajo para listado'!$AB$155:$BA$1048576,MATCH($A839,'Hoja de Trabajo para listado'!$AB$155:$AB$1048576,0),MATCH((CUADRO!P$5&amp;$E839),'Hoja de Trabajo para listado'!$AB$151:$BA$151,0)),0)+IFERROR(INDEX('Hoja de Trabajo para listado'!$BC$155:$CB$1048576,MATCH($A839,'Hoja de Trabajo para listado'!$BC$155:$BC$1048576,0),MATCH((CUADRO!P$5&amp;$E839),'Hoja de Trabajo para listado'!$BC$151:$CB$151,0)),0)+IFERROR(INDEX('Hoja de Trabajo para listado'!$DE$153:$DG$274,MATCH($A839,'Hoja de Trabajo para listado'!$DE$153:$DE$1048576,0),MATCH((CUADRO!P$5&amp;$E839),'Hoja de Trabajo para listado'!$DE$151:$DG$151,0)),0)+IFERROR(INDEX('Hoja de Trabajo para listado'!$CD$155:$DC$1048576,MATCH($A839,'Hoja de Trabajo para listado'!$CD$155:$CD$1048576,0),MATCH((CUADRO!P$5&amp;$E839),'Hoja de Trabajo para listado'!$CD$151:$DC$151,0)),0)</f>
        <v>0</v>
      </c>
      <c r="Q839" s="257">
        <f ca="1">+IFERROR(INDEX('Hoja de Trabajo para listado'!$A$155:$Z$1048576,MATCH($A839,'Hoja de Trabajo para listado'!$A$155:$A$1048576,0),MATCH((CUADRO!Q$5&amp;$E839),'Hoja de Trabajo para listado'!$A$151:$Z$151,0)),0)+IFERROR(INDEX('Hoja de Trabajo para listado'!$AB$155:$BA$1048576,MATCH($A839,'Hoja de Trabajo para listado'!$AB$155:$AB$1048576,0),MATCH((CUADRO!Q$5&amp;$E839),'Hoja de Trabajo para listado'!$AB$151:$BA$151,0)),0)+IFERROR(INDEX('Hoja de Trabajo para listado'!$BC$155:$CB$1048576,MATCH($A839,'Hoja de Trabajo para listado'!$BC$155:$BC$1048576,0),MATCH((CUADRO!Q$5&amp;$E839),'Hoja de Trabajo para listado'!$BC$151:$CB$151,0)),0)+IFERROR(INDEX('Hoja de Trabajo para listado'!$DE$153:$DG$274,MATCH($A839,'Hoja de Trabajo para listado'!$DE$153:$DE$1048576,0),MATCH((CUADRO!Q$5&amp;$E839),'Hoja de Trabajo para listado'!$DE$151:$DG$151,0)),0)+IFERROR(INDEX('Hoja de Trabajo para listado'!$CD$155:$DC$1048576,MATCH($A839,'Hoja de Trabajo para listado'!$CD$155:$CD$1048576,0),MATCH((CUADRO!Q$5&amp;$E839),'Hoja de Trabajo para listado'!$CD$151:$DC$151,0)),0)</f>
        <v>0</v>
      </c>
      <c r="R839" s="257">
        <f t="shared" ca="1" si="26"/>
        <v>0</v>
      </c>
      <c r="S839" s="274">
        <f ca="1">+R838+R839</f>
        <v>0</v>
      </c>
      <c r="T839" s="257">
        <f ca="1">+S839</f>
        <v>0</v>
      </c>
      <c r="U839" s="256">
        <f t="shared" si="27"/>
        <v>2</v>
      </c>
      <c r="V839" s="362" t="str">
        <f>+VLOOKUP(A839,bd_lista!$A$3:$E$590,5,FALSE)</f>
        <v>Gobiernos Autonomos Municipales</v>
      </c>
      <c r="W839" s="362"/>
      <c r="X839" s="254">
        <f>+VLOOKUP(A839,[2]Sheet1!$A$13:$D$744,4,FALSE)</f>
        <v>0</v>
      </c>
      <c r="Y839" s="254" t="e">
        <f>+VLOOKUP(X839,bd_lista!$A$3:$C$590,3,FALSE)</f>
        <v>#N/A</v>
      </c>
      <c r="Z839" s="314"/>
      <c r="AA839" s="315"/>
    </row>
    <row r="840" spans="1:27" customFormat="1" ht="15" hidden="1" customHeight="1">
      <c r="A840" s="32">
        <v>1533</v>
      </c>
      <c r="B840" s="306">
        <f>+A840</f>
        <v>1533</v>
      </c>
      <c r="C840" s="259" t="str">
        <f>+VLOOKUP(A840,bd_lista!$A$3:$C$590,3,FALSE)</f>
        <v>Gobierno Autónomo Municipal de Arampampa</v>
      </c>
      <c r="D840" s="361" t="str">
        <f>+C840</f>
        <v>Gobierno Autónomo Municipal de Arampampa</v>
      </c>
      <c r="E840" s="254" t="s">
        <v>1313</v>
      </c>
      <c r="F840" s="255">
        <f ca="1">+IFERROR(INDEX('Hoja de Trabajo para listado'!$A$155:$Z$1048576,MATCH($A840,'Hoja de Trabajo para listado'!$A$155:$A$1048576,0),MATCH((CUADRO!F$5&amp;$E840),'Hoja de Trabajo para listado'!$A$151:$Z$151,0)),0)+IFERROR(INDEX('Hoja de Trabajo para listado'!$AB$155:$BA$1048576,MATCH($A840,'Hoja de Trabajo para listado'!$AB$155:$AB$1048576,0),MATCH((CUADRO!F$5&amp;$E840),'Hoja de Trabajo para listado'!$AB$151:$BA$151,0)),0)+IFERROR(INDEX('Hoja de Trabajo para listado'!$BC$155:$CB$1048576,MATCH($A840,'Hoja de Trabajo para listado'!$BC$155:$BC$1048576,0),MATCH((CUADRO!F$5&amp;$E840),'Hoja de Trabajo para listado'!$BC$151:$CB$151,0)),0)+IFERROR(INDEX('Hoja de Trabajo para listado'!$DE$153:$DG$274,MATCH($A840,'Hoja de Trabajo para listado'!$DE$153:$DE$1048576,0),MATCH((CUADRO!F$5&amp;$E840),'Hoja de Trabajo para listado'!$DE$151:$DG$151,0)),0)+IFERROR(INDEX('Hoja de Trabajo para listado'!$CD$155:$DC$1048576,MATCH($A840,'Hoja de Trabajo para listado'!$CD$155:$CD$1048576,0),MATCH((CUADRO!F$5&amp;$E840),'Hoja de Trabajo para listado'!$CD$151:$DC$151,0)),0)</f>
        <v>0</v>
      </c>
      <c r="G840" s="255">
        <f ca="1">+IFERROR(INDEX('Hoja de Trabajo para listado'!$A$155:$Z$1048576,MATCH($A840,'Hoja de Trabajo para listado'!$A$155:$A$1048576,0),MATCH((CUADRO!G$5&amp;$E840),'Hoja de Trabajo para listado'!$A$151:$Z$151,0)),0)+IFERROR(INDEX('Hoja de Trabajo para listado'!$AB$155:$BA$1048576,MATCH($A840,'Hoja de Trabajo para listado'!$AB$155:$AB$1048576,0),MATCH((CUADRO!G$5&amp;$E840),'Hoja de Trabajo para listado'!$AB$151:$BA$151,0)),0)+IFERROR(INDEX('Hoja de Trabajo para listado'!$BC$155:$CB$1048576,MATCH($A840,'Hoja de Trabajo para listado'!$BC$155:$BC$1048576,0),MATCH((CUADRO!G$5&amp;$E840),'Hoja de Trabajo para listado'!$BC$151:$CB$151,0)),0)+IFERROR(INDEX('Hoja de Trabajo para listado'!$DE$153:$DG$274,MATCH($A840,'Hoja de Trabajo para listado'!$DE$153:$DE$1048576,0),MATCH((CUADRO!G$5&amp;$E840),'Hoja de Trabajo para listado'!$DE$151:$DG$151,0)),0)+IFERROR(INDEX('Hoja de Trabajo para listado'!$CD$155:$DC$1048576,MATCH($A840,'Hoja de Trabajo para listado'!$CD$155:$CD$1048576,0),MATCH((CUADRO!G$5&amp;$E840),'Hoja de Trabajo para listado'!$CD$151:$DC$151,0)),0)</f>
        <v>0</v>
      </c>
      <c r="H840" s="255">
        <f ca="1">+IFERROR(INDEX('Hoja de Trabajo para listado'!$A$155:$Z$1048576,MATCH($A840,'Hoja de Trabajo para listado'!$A$155:$A$1048576,0),MATCH((CUADRO!H$5&amp;$E840),'Hoja de Trabajo para listado'!$A$151:$Z$151,0)),0)+IFERROR(INDEX('Hoja de Trabajo para listado'!$AB$155:$BA$1048576,MATCH($A840,'Hoja de Trabajo para listado'!$AB$155:$AB$1048576,0),MATCH((CUADRO!H$5&amp;$E840),'Hoja de Trabajo para listado'!$AB$151:$BA$151,0)),0)+IFERROR(INDEX('Hoja de Trabajo para listado'!$BC$155:$CB$1048576,MATCH($A840,'Hoja de Trabajo para listado'!$BC$155:$BC$1048576,0),MATCH((CUADRO!H$5&amp;$E840),'Hoja de Trabajo para listado'!$BC$151:$CB$151,0)),0)+IFERROR(INDEX('Hoja de Trabajo para listado'!$DE$153:$DG$274,MATCH($A840,'Hoja de Trabajo para listado'!$DE$153:$DE$1048576,0),MATCH((CUADRO!H$5&amp;$E840),'Hoja de Trabajo para listado'!$DE$151:$DG$151,0)),0)+IFERROR(INDEX('Hoja de Trabajo para listado'!$CD$155:$DC$1048576,MATCH($A840,'Hoja de Trabajo para listado'!$CD$155:$CD$1048576,0),MATCH((CUADRO!H$5&amp;$E840),'Hoja de Trabajo para listado'!$CD$151:$DC$151,0)),0)</f>
        <v>0</v>
      </c>
      <c r="I840" s="255">
        <f ca="1">+IFERROR(INDEX('Hoja de Trabajo para listado'!$A$155:$Z$1048576,MATCH($A840,'Hoja de Trabajo para listado'!$A$155:$A$1048576,0),MATCH((CUADRO!I$5&amp;$E840),'Hoja de Trabajo para listado'!$A$151:$Z$151,0)),0)+IFERROR(INDEX('Hoja de Trabajo para listado'!$AB$155:$BA$1048576,MATCH($A840,'Hoja de Trabajo para listado'!$AB$155:$AB$1048576,0),MATCH((CUADRO!I$5&amp;$E840),'Hoja de Trabajo para listado'!$AB$151:$BA$151,0)),0)+IFERROR(INDEX('Hoja de Trabajo para listado'!$BC$155:$CB$1048576,MATCH($A840,'Hoja de Trabajo para listado'!$BC$155:$BC$1048576,0),MATCH((CUADRO!I$5&amp;$E840),'Hoja de Trabajo para listado'!$BC$151:$CB$151,0)),0)+IFERROR(INDEX('Hoja de Trabajo para listado'!$DE$153:$DG$274,MATCH($A840,'Hoja de Trabajo para listado'!$DE$153:$DE$1048576,0),MATCH((CUADRO!I$5&amp;$E840),'Hoja de Trabajo para listado'!$DE$151:$DG$151,0)),0)+IFERROR(INDEX('Hoja de Trabajo para listado'!$CD$155:$DC$1048576,MATCH($A840,'Hoja de Trabajo para listado'!$CD$155:$CD$1048576,0),MATCH((CUADRO!I$5&amp;$E840),'Hoja de Trabajo para listado'!$CD$151:$DC$151,0)),0)</f>
        <v>0</v>
      </c>
      <c r="J840" s="255">
        <f ca="1">+IFERROR(INDEX('Hoja de Trabajo para listado'!$A$155:$Z$1048576,MATCH($A840,'Hoja de Trabajo para listado'!$A$155:$A$1048576,0),MATCH((CUADRO!J$5&amp;$E840),'Hoja de Trabajo para listado'!$A$151:$Z$151,0)),0)+IFERROR(INDEX('Hoja de Trabajo para listado'!$AB$155:$BA$1048576,MATCH($A840,'Hoja de Trabajo para listado'!$AB$155:$AB$1048576,0),MATCH((CUADRO!J$5&amp;$E840),'Hoja de Trabajo para listado'!$AB$151:$BA$151,0)),0)+IFERROR(INDEX('Hoja de Trabajo para listado'!$BC$155:$CB$1048576,MATCH($A840,'Hoja de Trabajo para listado'!$BC$155:$BC$1048576,0),MATCH((CUADRO!J$5&amp;$E840),'Hoja de Trabajo para listado'!$BC$151:$CB$151,0)),0)+IFERROR(INDEX('Hoja de Trabajo para listado'!$DE$153:$DG$274,MATCH($A840,'Hoja de Trabajo para listado'!$DE$153:$DE$1048576,0),MATCH((CUADRO!J$5&amp;$E840),'Hoja de Trabajo para listado'!$DE$151:$DG$151,0)),0)+IFERROR(INDEX('Hoja de Trabajo para listado'!$CD$155:$DC$1048576,MATCH($A840,'Hoja de Trabajo para listado'!$CD$155:$CD$1048576,0),MATCH((CUADRO!J$5&amp;$E840),'Hoja de Trabajo para listado'!$CD$151:$DC$151,0)),0)</f>
        <v>0</v>
      </c>
      <c r="K840" s="255">
        <f ca="1">+IFERROR(INDEX('Hoja de Trabajo para listado'!$A$155:$Z$1048576,MATCH($A840,'Hoja de Trabajo para listado'!$A$155:$A$1048576,0),MATCH((CUADRO!K$5&amp;$E840),'Hoja de Trabajo para listado'!$A$151:$Z$151,0)),0)+IFERROR(INDEX('Hoja de Trabajo para listado'!$AB$155:$BA$1048576,MATCH($A840,'Hoja de Trabajo para listado'!$AB$155:$AB$1048576,0),MATCH((CUADRO!K$5&amp;$E840),'Hoja de Trabajo para listado'!$AB$151:$BA$151,0)),0)+IFERROR(INDEX('Hoja de Trabajo para listado'!$BC$155:$CB$1048576,MATCH($A840,'Hoja de Trabajo para listado'!$BC$155:$BC$1048576,0),MATCH((CUADRO!K$5&amp;$E840),'Hoja de Trabajo para listado'!$BC$151:$CB$151,0)),0)+IFERROR(INDEX('Hoja de Trabajo para listado'!$DE$153:$DG$274,MATCH($A840,'Hoja de Trabajo para listado'!$DE$153:$DE$1048576,0),MATCH((CUADRO!K$5&amp;$E840),'Hoja de Trabajo para listado'!$DE$151:$DG$151,0)),0)+IFERROR(INDEX('Hoja de Trabajo para listado'!$CD$155:$DC$1048576,MATCH($A840,'Hoja de Trabajo para listado'!$CD$155:$CD$1048576,0),MATCH((CUADRO!K$5&amp;$E840),'Hoja de Trabajo para listado'!$CD$151:$DC$151,0)),0)</f>
        <v>0</v>
      </c>
      <c r="L840" s="255">
        <f ca="1">+IFERROR(INDEX('Hoja de Trabajo para listado'!$A$155:$Z$1048576,MATCH($A840,'Hoja de Trabajo para listado'!$A$155:$A$1048576,0),MATCH((CUADRO!L$5&amp;$E840),'Hoja de Trabajo para listado'!$A$151:$Z$151,0)),0)+IFERROR(INDEX('Hoja de Trabajo para listado'!$AB$155:$BA$1048576,MATCH($A840,'Hoja de Trabajo para listado'!$AB$155:$AB$1048576,0),MATCH((CUADRO!L$5&amp;$E840),'Hoja de Trabajo para listado'!$AB$151:$BA$151,0)),0)+IFERROR(INDEX('Hoja de Trabajo para listado'!$BC$155:$CB$1048576,MATCH($A840,'Hoja de Trabajo para listado'!$BC$155:$BC$1048576,0),MATCH((CUADRO!L$5&amp;$E840),'Hoja de Trabajo para listado'!$BC$151:$CB$151,0)),0)+IFERROR(INDEX('Hoja de Trabajo para listado'!$DE$153:$DG$274,MATCH($A840,'Hoja de Trabajo para listado'!$DE$153:$DE$1048576,0),MATCH((CUADRO!L$5&amp;$E840),'Hoja de Trabajo para listado'!$DE$151:$DG$151,0)),0)+IFERROR(INDEX('Hoja de Trabajo para listado'!$CD$155:$DC$1048576,MATCH($A840,'Hoja de Trabajo para listado'!$CD$155:$CD$1048576,0),MATCH((CUADRO!L$5&amp;$E840),'Hoja de Trabajo para listado'!$CD$151:$DC$151,0)),0)</f>
        <v>0</v>
      </c>
      <c r="M840" s="255">
        <f ca="1">+IFERROR(INDEX('Hoja de Trabajo para listado'!$A$155:$Z$1048576,MATCH($A840,'Hoja de Trabajo para listado'!$A$155:$A$1048576,0),MATCH((CUADRO!M$5&amp;$E840),'Hoja de Trabajo para listado'!$A$151:$Z$151,0)),0)+IFERROR(INDEX('Hoja de Trabajo para listado'!$AB$155:$BA$1048576,MATCH($A840,'Hoja de Trabajo para listado'!$AB$155:$AB$1048576,0),MATCH((CUADRO!M$5&amp;$E840),'Hoja de Trabajo para listado'!$AB$151:$BA$151,0)),0)+IFERROR(INDEX('Hoja de Trabajo para listado'!$BC$155:$CB$1048576,MATCH($A840,'Hoja de Trabajo para listado'!$BC$155:$BC$1048576,0),MATCH((CUADRO!M$5&amp;$E840),'Hoja de Trabajo para listado'!$BC$151:$CB$151,0)),0)+IFERROR(INDEX('Hoja de Trabajo para listado'!$DE$153:$DG$274,MATCH($A840,'Hoja de Trabajo para listado'!$DE$153:$DE$1048576,0),MATCH((CUADRO!M$5&amp;$E840),'Hoja de Trabajo para listado'!$DE$151:$DG$151,0)),0)+IFERROR(INDEX('Hoja de Trabajo para listado'!$CD$155:$DC$1048576,MATCH($A840,'Hoja de Trabajo para listado'!$CD$155:$CD$1048576,0),MATCH((CUADRO!M$5&amp;$E840),'Hoja de Trabajo para listado'!$CD$151:$DC$151,0)),0)</f>
        <v>0</v>
      </c>
      <c r="N840" s="255">
        <f ca="1">+IFERROR(INDEX('Hoja de Trabajo para listado'!$A$155:$Z$1048576,MATCH($A840,'Hoja de Trabajo para listado'!$A$155:$A$1048576,0),MATCH((CUADRO!N$5&amp;$E840),'Hoja de Trabajo para listado'!$A$151:$Z$151,0)),0)+IFERROR(INDEX('Hoja de Trabajo para listado'!$AB$155:$BA$1048576,MATCH($A840,'Hoja de Trabajo para listado'!$AB$155:$AB$1048576,0),MATCH((CUADRO!N$5&amp;$E840),'Hoja de Trabajo para listado'!$AB$151:$BA$151,0)),0)+IFERROR(INDEX('Hoja de Trabajo para listado'!$BC$155:$CB$1048576,MATCH($A840,'Hoja de Trabajo para listado'!$BC$155:$BC$1048576,0),MATCH((CUADRO!N$5&amp;$E840),'Hoja de Trabajo para listado'!$BC$151:$CB$151,0)),0)+IFERROR(INDEX('Hoja de Trabajo para listado'!$DE$153:$DG$274,MATCH($A840,'Hoja de Trabajo para listado'!$DE$153:$DE$1048576,0),MATCH((CUADRO!N$5&amp;$E840),'Hoja de Trabajo para listado'!$DE$151:$DG$151,0)),0)+IFERROR(INDEX('Hoja de Trabajo para listado'!$CD$155:$DC$1048576,MATCH($A840,'Hoja de Trabajo para listado'!$CD$155:$CD$1048576,0),MATCH((CUADRO!N$5&amp;$E840),'Hoja de Trabajo para listado'!$CD$151:$DC$151,0)),0)</f>
        <v>0</v>
      </c>
      <c r="O840" s="255">
        <f ca="1">+IFERROR(INDEX('Hoja de Trabajo para listado'!$A$155:$Z$1048576,MATCH($A840,'Hoja de Trabajo para listado'!$A$155:$A$1048576,0),MATCH((CUADRO!O$5&amp;$E840),'Hoja de Trabajo para listado'!$A$151:$Z$151,0)),0)+IFERROR(INDEX('Hoja de Trabajo para listado'!$AB$155:$BA$1048576,MATCH($A840,'Hoja de Trabajo para listado'!$AB$155:$AB$1048576,0),MATCH((CUADRO!O$5&amp;$E840),'Hoja de Trabajo para listado'!$AB$151:$BA$151,0)),0)+IFERROR(INDEX('Hoja de Trabajo para listado'!$BC$155:$CB$1048576,MATCH($A840,'Hoja de Trabajo para listado'!$BC$155:$BC$1048576,0),MATCH((CUADRO!O$5&amp;$E840),'Hoja de Trabajo para listado'!$BC$151:$CB$151,0)),0)+IFERROR(INDEX('Hoja de Trabajo para listado'!$DE$153:$DG$274,MATCH($A840,'Hoja de Trabajo para listado'!$DE$153:$DE$1048576,0),MATCH((CUADRO!O$5&amp;$E840),'Hoja de Trabajo para listado'!$DE$151:$DG$151,0)),0)+IFERROR(INDEX('Hoja de Trabajo para listado'!$CD$155:$DC$1048576,MATCH($A840,'Hoja de Trabajo para listado'!$CD$155:$CD$1048576,0),MATCH((CUADRO!O$5&amp;$E840),'Hoja de Trabajo para listado'!$CD$151:$DC$151,0)),0)</f>
        <v>0</v>
      </c>
      <c r="P840" s="255">
        <f ca="1">+IFERROR(INDEX('Hoja de Trabajo para listado'!$A$155:$Z$1048576,MATCH($A840,'Hoja de Trabajo para listado'!$A$155:$A$1048576,0),MATCH((CUADRO!P$5&amp;$E840),'Hoja de Trabajo para listado'!$A$151:$Z$151,0)),0)+IFERROR(INDEX('Hoja de Trabajo para listado'!$AB$155:$BA$1048576,MATCH($A840,'Hoja de Trabajo para listado'!$AB$155:$AB$1048576,0),MATCH((CUADRO!P$5&amp;$E840),'Hoja de Trabajo para listado'!$AB$151:$BA$151,0)),0)+IFERROR(INDEX('Hoja de Trabajo para listado'!$BC$155:$CB$1048576,MATCH($A840,'Hoja de Trabajo para listado'!$BC$155:$BC$1048576,0),MATCH((CUADRO!P$5&amp;$E840),'Hoja de Trabajo para listado'!$BC$151:$CB$151,0)),0)+IFERROR(INDEX('Hoja de Trabajo para listado'!$DE$153:$DG$274,MATCH($A840,'Hoja de Trabajo para listado'!$DE$153:$DE$1048576,0),MATCH((CUADRO!P$5&amp;$E840),'Hoja de Trabajo para listado'!$DE$151:$DG$151,0)),0)+IFERROR(INDEX('Hoja de Trabajo para listado'!$CD$155:$DC$1048576,MATCH($A840,'Hoja de Trabajo para listado'!$CD$155:$CD$1048576,0),MATCH((CUADRO!P$5&amp;$E840),'Hoja de Trabajo para listado'!$CD$151:$DC$151,0)),0)</f>
        <v>0</v>
      </c>
      <c r="Q840" s="255">
        <f ca="1">+IFERROR(INDEX('Hoja de Trabajo para listado'!$A$155:$Z$1048576,MATCH($A840,'Hoja de Trabajo para listado'!$A$155:$A$1048576,0),MATCH((CUADRO!Q$5&amp;$E840),'Hoja de Trabajo para listado'!$A$151:$Z$151,0)),0)+IFERROR(INDEX('Hoja de Trabajo para listado'!$AB$155:$BA$1048576,MATCH($A840,'Hoja de Trabajo para listado'!$AB$155:$AB$1048576,0),MATCH((CUADRO!Q$5&amp;$E840),'Hoja de Trabajo para listado'!$AB$151:$BA$151,0)),0)+IFERROR(INDEX('Hoja de Trabajo para listado'!$BC$155:$CB$1048576,MATCH($A840,'Hoja de Trabajo para listado'!$BC$155:$BC$1048576,0),MATCH((CUADRO!Q$5&amp;$E840),'Hoja de Trabajo para listado'!$BC$151:$CB$151,0)),0)+IFERROR(INDEX('Hoja de Trabajo para listado'!$DE$153:$DG$274,MATCH($A840,'Hoja de Trabajo para listado'!$DE$153:$DE$1048576,0),MATCH((CUADRO!Q$5&amp;$E840),'Hoja de Trabajo para listado'!$DE$151:$DG$151,0)),0)+IFERROR(INDEX('Hoja de Trabajo para listado'!$CD$155:$DC$1048576,MATCH($A840,'Hoja de Trabajo para listado'!$CD$155:$CD$1048576,0),MATCH((CUADRO!Q$5&amp;$E840),'Hoja de Trabajo para listado'!$CD$151:$DC$151,0)),0)</f>
        <v>0</v>
      </c>
      <c r="R840" s="255">
        <f t="shared" ca="1" si="26"/>
        <v>0</v>
      </c>
      <c r="S840" s="262"/>
      <c r="T840" s="255">
        <f ca="1">+T841</f>
        <v>0</v>
      </c>
      <c r="U840" s="254">
        <f t="shared" si="27"/>
        <v>1</v>
      </c>
      <c r="V840" s="362" t="str">
        <f>+VLOOKUP(A840,bd_lista!$A$3:$E$590,5,FALSE)</f>
        <v>Gobiernos Autonomos Municipales</v>
      </c>
      <c r="W840" s="361" t="str">
        <f>+V840</f>
        <v>Gobiernos Autonomos Municipales</v>
      </c>
      <c r="X840" s="254">
        <f>+VLOOKUP(A840,[2]Sheet1!$A$13:$D$744,4,FALSE)</f>
        <v>0</v>
      </c>
      <c r="Y840" s="254" t="e">
        <f>+VLOOKUP(X840,bd_lista!$A$3:$C$590,3,FALSE)</f>
        <v>#N/A</v>
      </c>
      <c r="Z840" s="316">
        <f>+X840</f>
        <v>0</v>
      </c>
      <c r="AA840" s="317" t="e">
        <f>+Y840</f>
        <v>#N/A</v>
      </c>
    </row>
    <row r="841" spans="1:27" customFormat="1" ht="15" hidden="1" customHeight="1">
      <c r="A841" s="32">
        <v>1533</v>
      </c>
      <c r="B841" s="307"/>
      <c r="C841" s="259" t="str">
        <f>+VLOOKUP(A841,bd_lista!$A$3:$C$590,3,FALSE)</f>
        <v>Gobierno Autónomo Municipal de Arampampa</v>
      </c>
      <c r="D841" s="362"/>
      <c r="E841" s="256" t="s">
        <v>1314</v>
      </c>
      <c r="F841" s="257">
        <f ca="1">+IFERROR(INDEX('Hoja de Trabajo para listado'!$A$155:$Z$1048576,MATCH($A841,'Hoja de Trabajo para listado'!$A$155:$A$1048576,0),MATCH((CUADRO!F$5&amp;$E841),'Hoja de Trabajo para listado'!$A$151:$Z$151,0)),0)+IFERROR(INDEX('Hoja de Trabajo para listado'!$AB$155:$BA$1048576,MATCH($A841,'Hoja de Trabajo para listado'!$AB$155:$AB$1048576,0),MATCH((CUADRO!F$5&amp;$E841),'Hoja de Trabajo para listado'!$AB$151:$BA$151,0)),0)+IFERROR(INDEX('Hoja de Trabajo para listado'!$BC$155:$CB$1048576,MATCH($A841,'Hoja de Trabajo para listado'!$BC$155:$BC$1048576,0),MATCH((CUADRO!F$5&amp;$E841),'Hoja de Trabajo para listado'!$BC$151:$CB$151,0)),0)+IFERROR(INDEX('Hoja de Trabajo para listado'!$DE$153:$DG$274,MATCH($A841,'Hoja de Trabajo para listado'!$DE$153:$DE$1048576,0),MATCH((CUADRO!F$5&amp;$E841),'Hoja de Trabajo para listado'!$DE$151:$DG$151,0)),0)+IFERROR(INDEX('Hoja de Trabajo para listado'!$CD$155:$DC$1048576,MATCH($A841,'Hoja de Trabajo para listado'!$CD$155:$CD$1048576,0),MATCH((CUADRO!F$5&amp;$E841),'Hoja de Trabajo para listado'!$CD$151:$DC$151,0)),0)</f>
        <v>0</v>
      </c>
      <c r="G841" s="257">
        <f ca="1">+IFERROR(INDEX('Hoja de Trabajo para listado'!$A$155:$Z$1048576,MATCH($A841,'Hoja de Trabajo para listado'!$A$155:$A$1048576,0),MATCH((CUADRO!G$5&amp;$E841),'Hoja de Trabajo para listado'!$A$151:$Z$151,0)),0)+IFERROR(INDEX('Hoja de Trabajo para listado'!$AB$155:$BA$1048576,MATCH($A841,'Hoja de Trabajo para listado'!$AB$155:$AB$1048576,0),MATCH((CUADRO!G$5&amp;$E841),'Hoja de Trabajo para listado'!$AB$151:$BA$151,0)),0)+IFERROR(INDEX('Hoja de Trabajo para listado'!$BC$155:$CB$1048576,MATCH($A841,'Hoja de Trabajo para listado'!$BC$155:$BC$1048576,0),MATCH((CUADRO!G$5&amp;$E841),'Hoja de Trabajo para listado'!$BC$151:$CB$151,0)),0)+IFERROR(INDEX('Hoja de Trabajo para listado'!$DE$153:$DG$274,MATCH($A841,'Hoja de Trabajo para listado'!$DE$153:$DE$1048576,0),MATCH((CUADRO!G$5&amp;$E841),'Hoja de Trabajo para listado'!$DE$151:$DG$151,0)),0)+IFERROR(INDEX('Hoja de Trabajo para listado'!$CD$155:$DC$1048576,MATCH($A841,'Hoja de Trabajo para listado'!$CD$155:$CD$1048576,0),MATCH((CUADRO!G$5&amp;$E841),'Hoja de Trabajo para listado'!$CD$151:$DC$151,0)),0)</f>
        <v>0</v>
      </c>
      <c r="H841" s="257">
        <f ca="1">+IFERROR(INDEX('Hoja de Trabajo para listado'!$A$155:$Z$1048576,MATCH($A841,'Hoja de Trabajo para listado'!$A$155:$A$1048576,0),MATCH((CUADRO!H$5&amp;$E841),'Hoja de Trabajo para listado'!$A$151:$Z$151,0)),0)+IFERROR(INDEX('Hoja de Trabajo para listado'!$AB$155:$BA$1048576,MATCH($A841,'Hoja de Trabajo para listado'!$AB$155:$AB$1048576,0),MATCH((CUADRO!H$5&amp;$E841),'Hoja de Trabajo para listado'!$AB$151:$BA$151,0)),0)+IFERROR(INDEX('Hoja de Trabajo para listado'!$BC$155:$CB$1048576,MATCH($A841,'Hoja de Trabajo para listado'!$BC$155:$BC$1048576,0),MATCH((CUADRO!H$5&amp;$E841),'Hoja de Trabajo para listado'!$BC$151:$CB$151,0)),0)+IFERROR(INDEX('Hoja de Trabajo para listado'!$DE$153:$DG$274,MATCH($A841,'Hoja de Trabajo para listado'!$DE$153:$DE$1048576,0),MATCH((CUADRO!H$5&amp;$E841),'Hoja de Trabajo para listado'!$DE$151:$DG$151,0)),0)+IFERROR(INDEX('Hoja de Trabajo para listado'!$CD$155:$DC$1048576,MATCH($A841,'Hoja de Trabajo para listado'!$CD$155:$CD$1048576,0),MATCH((CUADRO!H$5&amp;$E841),'Hoja de Trabajo para listado'!$CD$151:$DC$151,0)),0)</f>
        <v>0</v>
      </c>
      <c r="I841" s="257">
        <f ca="1">+IFERROR(INDEX('Hoja de Trabajo para listado'!$A$155:$Z$1048576,MATCH($A841,'Hoja de Trabajo para listado'!$A$155:$A$1048576,0),MATCH((CUADRO!I$5&amp;$E841),'Hoja de Trabajo para listado'!$A$151:$Z$151,0)),0)+IFERROR(INDEX('Hoja de Trabajo para listado'!$AB$155:$BA$1048576,MATCH($A841,'Hoja de Trabajo para listado'!$AB$155:$AB$1048576,0),MATCH((CUADRO!I$5&amp;$E841),'Hoja de Trabajo para listado'!$AB$151:$BA$151,0)),0)+IFERROR(INDEX('Hoja de Trabajo para listado'!$BC$155:$CB$1048576,MATCH($A841,'Hoja de Trabajo para listado'!$BC$155:$BC$1048576,0),MATCH((CUADRO!I$5&amp;$E841),'Hoja de Trabajo para listado'!$BC$151:$CB$151,0)),0)+IFERROR(INDEX('Hoja de Trabajo para listado'!$DE$153:$DG$274,MATCH($A841,'Hoja de Trabajo para listado'!$DE$153:$DE$1048576,0),MATCH((CUADRO!I$5&amp;$E841),'Hoja de Trabajo para listado'!$DE$151:$DG$151,0)),0)+IFERROR(INDEX('Hoja de Trabajo para listado'!$CD$155:$DC$1048576,MATCH($A841,'Hoja de Trabajo para listado'!$CD$155:$CD$1048576,0),MATCH((CUADRO!I$5&amp;$E841),'Hoja de Trabajo para listado'!$CD$151:$DC$151,0)),0)</f>
        <v>0</v>
      </c>
      <c r="J841" s="257">
        <f ca="1">+IFERROR(INDEX('Hoja de Trabajo para listado'!$A$155:$Z$1048576,MATCH($A841,'Hoja de Trabajo para listado'!$A$155:$A$1048576,0),MATCH((CUADRO!J$5&amp;$E841),'Hoja de Trabajo para listado'!$A$151:$Z$151,0)),0)+IFERROR(INDEX('Hoja de Trabajo para listado'!$AB$155:$BA$1048576,MATCH($A841,'Hoja de Trabajo para listado'!$AB$155:$AB$1048576,0),MATCH((CUADRO!J$5&amp;$E841),'Hoja de Trabajo para listado'!$AB$151:$BA$151,0)),0)+IFERROR(INDEX('Hoja de Trabajo para listado'!$BC$155:$CB$1048576,MATCH($A841,'Hoja de Trabajo para listado'!$BC$155:$BC$1048576,0),MATCH((CUADRO!J$5&amp;$E841),'Hoja de Trabajo para listado'!$BC$151:$CB$151,0)),0)+IFERROR(INDEX('Hoja de Trabajo para listado'!$DE$153:$DG$274,MATCH($A841,'Hoja de Trabajo para listado'!$DE$153:$DE$1048576,0),MATCH((CUADRO!J$5&amp;$E841),'Hoja de Trabajo para listado'!$DE$151:$DG$151,0)),0)+IFERROR(INDEX('Hoja de Trabajo para listado'!$CD$155:$DC$1048576,MATCH($A841,'Hoja de Trabajo para listado'!$CD$155:$CD$1048576,0),MATCH((CUADRO!J$5&amp;$E841),'Hoja de Trabajo para listado'!$CD$151:$DC$151,0)),0)</f>
        <v>0</v>
      </c>
      <c r="K841" s="257">
        <f ca="1">+IFERROR(INDEX('Hoja de Trabajo para listado'!$A$155:$Z$1048576,MATCH($A841,'Hoja de Trabajo para listado'!$A$155:$A$1048576,0),MATCH((CUADRO!K$5&amp;$E841),'Hoja de Trabajo para listado'!$A$151:$Z$151,0)),0)+IFERROR(INDEX('Hoja de Trabajo para listado'!$AB$155:$BA$1048576,MATCH($A841,'Hoja de Trabajo para listado'!$AB$155:$AB$1048576,0),MATCH((CUADRO!K$5&amp;$E841),'Hoja de Trabajo para listado'!$AB$151:$BA$151,0)),0)+IFERROR(INDEX('Hoja de Trabajo para listado'!$BC$155:$CB$1048576,MATCH($A841,'Hoja de Trabajo para listado'!$BC$155:$BC$1048576,0),MATCH((CUADRO!K$5&amp;$E841),'Hoja de Trabajo para listado'!$BC$151:$CB$151,0)),0)+IFERROR(INDEX('Hoja de Trabajo para listado'!$DE$153:$DG$274,MATCH($A841,'Hoja de Trabajo para listado'!$DE$153:$DE$1048576,0),MATCH((CUADRO!K$5&amp;$E841),'Hoja de Trabajo para listado'!$DE$151:$DG$151,0)),0)+IFERROR(INDEX('Hoja de Trabajo para listado'!$CD$155:$DC$1048576,MATCH($A841,'Hoja de Trabajo para listado'!$CD$155:$CD$1048576,0),MATCH((CUADRO!K$5&amp;$E841),'Hoja de Trabajo para listado'!$CD$151:$DC$151,0)),0)</f>
        <v>0</v>
      </c>
      <c r="L841" s="257">
        <f ca="1">+IFERROR(INDEX('Hoja de Trabajo para listado'!$A$155:$Z$1048576,MATCH($A841,'Hoja de Trabajo para listado'!$A$155:$A$1048576,0),MATCH((CUADRO!L$5&amp;$E841),'Hoja de Trabajo para listado'!$A$151:$Z$151,0)),0)+IFERROR(INDEX('Hoja de Trabajo para listado'!$AB$155:$BA$1048576,MATCH($A841,'Hoja de Trabajo para listado'!$AB$155:$AB$1048576,0),MATCH((CUADRO!L$5&amp;$E841),'Hoja de Trabajo para listado'!$AB$151:$BA$151,0)),0)+IFERROR(INDEX('Hoja de Trabajo para listado'!$BC$155:$CB$1048576,MATCH($A841,'Hoja de Trabajo para listado'!$BC$155:$BC$1048576,0),MATCH((CUADRO!L$5&amp;$E841),'Hoja de Trabajo para listado'!$BC$151:$CB$151,0)),0)+IFERROR(INDEX('Hoja de Trabajo para listado'!$DE$153:$DG$274,MATCH($A841,'Hoja de Trabajo para listado'!$DE$153:$DE$1048576,0),MATCH((CUADRO!L$5&amp;$E841),'Hoja de Trabajo para listado'!$DE$151:$DG$151,0)),0)+IFERROR(INDEX('Hoja de Trabajo para listado'!$CD$155:$DC$1048576,MATCH($A841,'Hoja de Trabajo para listado'!$CD$155:$CD$1048576,0),MATCH((CUADRO!L$5&amp;$E841),'Hoja de Trabajo para listado'!$CD$151:$DC$151,0)),0)</f>
        <v>0</v>
      </c>
      <c r="M841" s="257">
        <f ca="1">+IFERROR(INDEX('Hoja de Trabajo para listado'!$A$155:$Z$1048576,MATCH($A841,'Hoja de Trabajo para listado'!$A$155:$A$1048576,0),MATCH((CUADRO!M$5&amp;$E841),'Hoja de Trabajo para listado'!$A$151:$Z$151,0)),0)+IFERROR(INDEX('Hoja de Trabajo para listado'!$AB$155:$BA$1048576,MATCH($A841,'Hoja de Trabajo para listado'!$AB$155:$AB$1048576,0),MATCH((CUADRO!M$5&amp;$E841),'Hoja de Trabajo para listado'!$AB$151:$BA$151,0)),0)+IFERROR(INDEX('Hoja de Trabajo para listado'!$BC$155:$CB$1048576,MATCH($A841,'Hoja de Trabajo para listado'!$BC$155:$BC$1048576,0),MATCH((CUADRO!M$5&amp;$E841),'Hoja de Trabajo para listado'!$BC$151:$CB$151,0)),0)+IFERROR(INDEX('Hoja de Trabajo para listado'!$DE$153:$DG$274,MATCH($A841,'Hoja de Trabajo para listado'!$DE$153:$DE$1048576,0),MATCH((CUADRO!M$5&amp;$E841),'Hoja de Trabajo para listado'!$DE$151:$DG$151,0)),0)+IFERROR(INDEX('Hoja de Trabajo para listado'!$CD$155:$DC$1048576,MATCH($A841,'Hoja de Trabajo para listado'!$CD$155:$CD$1048576,0),MATCH((CUADRO!M$5&amp;$E841),'Hoja de Trabajo para listado'!$CD$151:$DC$151,0)),0)</f>
        <v>0</v>
      </c>
      <c r="N841" s="257">
        <f ca="1">+IFERROR(INDEX('Hoja de Trabajo para listado'!$A$155:$Z$1048576,MATCH($A841,'Hoja de Trabajo para listado'!$A$155:$A$1048576,0),MATCH((CUADRO!N$5&amp;$E841),'Hoja de Trabajo para listado'!$A$151:$Z$151,0)),0)+IFERROR(INDEX('Hoja de Trabajo para listado'!$AB$155:$BA$1048576,MATCH($A841,'Hoja de Trabajo para listado'!$AB$155:$AB$1048576,0),MATCH((CUADRO!N$5&amp;$E841),'Hoja de Trabajo para listado'!$AB$151:$BA$151,0)),0)+IFERROR(INDEX('Hoja de Trabajo para listado'!$BC$155:$CB$1048576,MATCH($A841,'Hoja de Trabajo para listado'!$BC$155:$BC$1048576,0),MATCH((CUADRO!N$5&amp;$E841),'Hoja de Trabajo para listado'!$BC$151:$CB$151,0)),0)+IFERROR(INDEX('Hoja de Trabajo para listado'!$DE$153:$DG$274,MATCH($A841,'Hoja de Trabajo para listado'!$DE$153:$DE$1048576,0),MATCH((CUADRO!N$5&amp;$E841),'Hoja de Trabajo para listado'!$DE$151:$DG$151,0)),0)+IFERROR(INDEX('Hoja de Trabajo para listado'!$CD$155:$DC$1048576,MATCH($A841,'Hoja de Trabajo para listado'!$CD$155:$CD$1048576,0),MATCH((CUADRO!N$5&amp;$E841),'Hoja de Trabajo para listado'!$CD$151:$DC$151,0)),0)</f>
        <v>0</v>
      </c>
      <c r="O841" s="257">
        <f ca="1">+IFERROR(INDEX('Hoja de Trabajo para listado'!$A$155:$Z$1048576,MATCH($A841,'Hoja de Trabajo para listado'!$A$155:$A$1048576,0),MATCH((CUADRO!O$5&amp;$E841),'Hoja de Trabajo para listado'!$A$151:$Z$151,0)),0)+IFERROR(INDEX('Hoja de Trabajo para listado'!$AB$155:$BA$1048576,MATCH($A841,'Hoja de Trabajo para listado'!$AB$155:$AB$1048576,0),MATCH((CUADRO!O$5&amp;$E841),'Hoja de Trabajo para listado'!$AB$151:$BA$151,0)),0)+IFERROR(INDEX('Hoja de Trabajo para listado'!$BC$155:$CB$1048576,MATCH($A841,'Hoja de Trabajo para listado'!$BC$155:$BC$1048576,0),MATCH((CUADRO!O$5&amp;$E841),'Hoja de Trabajo para listado'!$BC$151:$CB$151,0)),0)+IFERROR(INDEX('Hoja de Trabajo para listado'!$DE$153:$DG$274,MATCH($A841,'Hoja de Trabajo para listado'!$DE$153:$DE$1048576,0),MATCH((CUADRO!O$5&amp;$E841),'Hoja de Trabajo para listado'!$DE$151:$DG$151,0)),0)+IFERROR(INDEX('Hoja de Trabajo para listado'!$CD$155:$DC$1048576,MATCH($A841,'Hoja de Trabajo para listado'!$CD$155:$CD$1048576,0),MATCH((CUADRO!O$5&amp;$E841),'Hoja de Trabajo para listado'!$CD$151:$DC$151,0)),0)</f>
        <v>0</v>
      </c>
      <c r="P841" s="257">
        <f ca="1">+IFERROR(INDEX('Hoja de Trabajo para listado'!$A$155:$Z$1048576,MATCH($A841,'Hoja de Trabajo para listado'!$A$155:$A$1048576,0),MATCH((CUADRO!P$5&amp;$E841),'Hoja de Trabajo para listado'!$A$151:$Z$151,0)),0)+IFERROR(INDEX('Hoja de Trabajo para listado'!$AB$155:$BA$1048576,MATCH($A841,'Hoja de Trabajo para listado'!$AB$155:$AB$1048576,0),MATCH((CUADRO!P$5&amp;$E841),'Hoja de Trabajo para listado'!$AB$151:$BA$151,0)),0)+IFERROR(INDEX('Hoja de Trabajo para listado'!$BC$155:$CB$1048576,MATCH($A841,'Hoja de Trabajo para listado'!$BC$155:$BC$1048576,0),MATCH((CUADRO!P$5&amp;$E841),'Hoja de Trabajo para listado'!$BC$151:$CB$151,0)),0)+IFERROR(INDEX('Hoja de Trabajo para listado'!$DE$153:$DG$274,MATCH($A841,'Hoja de Trabajo para listado'!$DE$153:$DE$1048576,0),MATCH((CUADRO!P$5&amp;$E841),'Hoja de Trabajo para listado'!$DE$151:$DG$151,0)),0)+IFERROR(INDEX('Hoja de Trabajo para listado'!$CD$155:$DC$1048576,MATCH($A841,'Hoja de Trabajo para listado'!$CD$155:$CD$1048576,0),MATCH((CUADRO!P$5&amp;$E841),'Hoja de Trabajo para listado'!$CD$151:$DC$151,0)),0)</f>
        <v>0</v>
      </c>
      <c r="Q841" s="257">
        <f ca="1">+IFERROR(INDEX('Hoja de Trabajo para listado'!$A$155:$Z$1048576,MATCH($A841,'Hoja de Trabajo para listado'!$A$155:$A$1048576,0),MATCH((CUADRO!Q$5&amp;$E841),'Hoja de Trabajo para listado'!$A$151:$Z$151,0)),0)+IFERROR(INDEX('Hoja de Trabajo para listado'!$AB$155:$BA$1048576,MATCH($A841,'Hoja de Trabajo para listado'!$AB$155:$AB$1048576,0),MATCH((CUADRO!Q$5&amp;$E841),'Hoja de Trabajo para listado'!$AB$151:$BA$151,0)),0)+IFERROR(INDEX('Hoja de Trabajo para listado'!$BC$155:$CB$1048576,MATCH($A841,'Hoja de Trabajo para listado'!$BC$155:$BC$1048576,0),MATCH((CUADRO!Q$5&amp;$E841),'Hoja de Trabajo para listado'!$BC$151:$CB$151,0)),0)+IFERROR(INDEX('Hoja de Trabajo para listado'!$DE$153:$DG$274,MATCH($A841,'Hoja de Trabajo para listado'!$DE$153:$DE$1048576,0),MATCH((CUADRO!Q$5&amp;$E841),'Hoja de Trabajo para listado'!$DE$151:$DG$151,0)),0)+IFERROR(INDEX('Hoja de Trabajo para listado'!$CD$155:$DC$1048576,MATCH($A841,'Hoja de Trabajo para listado'!$CD$155:$CD$1048576,0),MATCH((CUADRO!Q$5&amp;$E841),'Hoja de Trabajo para listado'!$CD$151:$DC$151,0)),0)</f>
        <v>0</v>
      </c>
      <c r="R841" s="257">
        <f t="shared" ca="1" si="26"/>
        <v>0</v>
      </c>
      <c r="S841" s="274">
        <f ca="1">+R840+R841</f>
        <v>0</v>
      </c>
      <c r="T841" s="257">
        <f ca="1">+S841</f>
        <v>0</v>
      </c>
      <c r="U841" s="256">
        <f t="shared" si="27"/>
        <v>2</v>
      </c>
      <c r="V841" s="362" t="str">
        <f>+VLOOKUP(A841,bd_lista!$A$3:$E$590,5,FALSE)</f>
        <v>Gobiernos Autonomos Municipales</v>
      </c>
      <c r="W841" s="362"/>
      <c r="X841" s="254">
        <f>+VLOOKUP(A841,[2]Sheet1!$A$13:$D$744,4,FALSE)</f>
        <v>0</v>
      </c>
      <c r="Y841" s="254" t="e">
        <f>+VLOOKUP(X841,bd_lista!$A$3:$C$590,3,FALSE)</f>
        <v>#N/A</v>
      </c>
      <c r="Z841" s="314"/>
      <c r="AA841" s="315"/>
    </row>
    <row r="842" spans="1:27" customFormat="1" ht="15" hidden="1" customHeight="1">
      <c r="A842" s="32">
        <v>1534</v>
      </c>
      <c r="B842" s="306">
        <f>+A842</f>
        <v>1534</v>
      </c>
      <c r="C842" s="259" t="str">
        <f>+VLOOKUP(A842,bd_lista!$A$3:$C$590,3,FALSE)</f>
        <v>Gobierno Autónomo Municipal de Acasio</v>
      </c>
      <c r="D842" s="361" t="str">
        <f>+C842</f>
        <v>Gobierno Autónomo Municipal de Acasio</v>
      </c>
      <c r="E842" s="254" t="s">
        <v>1313</v>
      </c>
      <c r="F842" s="255">
        <f ca="1">+IFERROR(INDEX('Hoja de Trabajo para listado'!$A$155:$Z$1048576,MATCH($A842,'Hoja de Trabajo para listado'!$A$155:$A$1048576,0),MATCH((CUADRO!F$5&amp;$E842),'Hoja de Trabajo para listado'!$A$151:$Z$151,0)),0)+IFERROR(INDEX('Hoja de Trabajo para listado'!$AB$155:$BA$1048576,MATCH($A842,'Hoja de Trabajo para listado'!$AB$155:$AB$1048576,0),MATCH((CUADRO!F$5&amp;$E842),'Hoja de Trabajo para listado'!$AB$151:$BA$151,0)),0)+IFERROR(INDEX('Hoja de Trabajo para listado'!$BC$155:$CB$1048576,MATCH($A842,'Hoja de Trabajo para listado'!$BC$155:$BC$1048576,0),MATCH((CUADRO!F$5&amp;$E842),'Hoja de Trabajo para listado'!$BC$151:$CB$151,0)),0)+IFERROR(INDEX('Hoja de Trabajo para listado'!$DE$153:$DG$274,MATCH($A842,'Hoja de Trabajo para listado'!$DE$153:$DE$1048576,0),MATCH((CUADRO!F$5&amp;$E842),'Hoja de Trabajo para listado'!$DE$151:$DG$151,0)),0)+IFERROR(INDEX('Hoja de Trabajo para listado'!$CD$155:$DC$1048576,MATCH($A842,'Hoja de Trabajo para listado'!$CD$155:$CD$1048576,0),MATCH((CUADRO!F$5&amp;$E842),'Hoja de Trabajo para listado'!$CD$151:$DC$151,0)),0)</f>
        <v>0</v>
      </c>
      <c r="G842" s="255">
        <f ca="1">+IFERROR(INDEX('Hoja de Trabajo para listado'!$A$155:$Z$1048576,MATCH($A842,'Hoja de Trabajo para listado'!$A$155:$A$1048576,0),MATCH((CUADRO!G$5&amp;$E842),'Hoja de Trabajo para listado'!$A$151:$Z$151,0)),0)+IFERROR(INDEX('Hoja de Trabajo para listado'!$AB$155:$BA$1048576,MATCH($A842,'Hoja de Trabajo para listado'!$AB$155:$AB$1048576,0),MATCH((CUADRO!G$5&amp;$E842),'Hoja de Trabajo para listado'!$AB$151:$BA$151,0)),0)+IFERROR(INDEX('Hoja de Trabajo para listado'!$BC$155:$CB$1048576,MATCH($A842,'Hoja de Trabajo para listado'!$BC$155:$BC$1048576,0),MATCH((CUADRO!G$5&amp;$E842),'Hoja de Trabajo para listado'!$BC$151:$CB$151,0)),0)+IFERROR(INDEX('Hoja de Trabajo para listado'!$DE$153:$DG$274,MATCH($A842,'Hoja de Trabajo para listado'!$DE$153:$DE$1048576,0),MATCH((CUADRO!G$5&amp;$E842),'Hoja de Trabajo para listado'!$DE$151:$DG$151,0)),0)+IFERROR(INDEX('Hoja de Trabajo para listado'!$CD$155:$DC$1048576,MATCH($A842,'Hoja de Trabajo para listado'!$CD$155:$CD$1048576,0),MATCH((CUADRO!G$5&amp;$E842),'Hoja de Trabajo para listado'!$CD$151:$DC$151,0)),0)</f>
        <v>0</v>
      </c>
      <c r="H842" s="255">
        <f ca="1">+IFERROR(INDEX('Hoja de Trabajo para listado'!$A$155:$Z$1048576,MATCH($A842,'Hoja de Trabajo para listado'!$A$155:$A$1048576,0),MATCH((CUADRO!H$5&amp;$E842),'Hoja de Trabajo para listado'!$A$151:$Z$151,0)),0)+IFERROR(INDEX('Hoja de Trabajo para listado'!$AB$155:$BA$1048576,MATCH($A842,'Hoja de Trabajo para listado'!$AB$155:$AB$1048576,0),MATCH((CUADRO!H$5&amp;$E842),'Hoja de Trabajo para listado'!$AB$151:$BA$151,0)),0)+IFERROR(INDEX('Hoja de Trabajo para listado'!$BC$155:$CB$1048576,MATCH($A842,'Hoja de Trabajo para listado'!$BC$155:$BC$1048576,0),MATCH((CUADRO!H$5&amp;$E842),'Hoja de Trabajo para listado'!$BC$151:$CB$151,0)),0)+IFERROR(INDEX('Hoja de Trabajo para listado'!$DE$153:$DG$274,MATCH($A842,'Hoja de Trabajo para listado'!$DE$153:$DE$1048576,0),MATCH((CUADRO!H$5&amp;$E842),'Hoja de Trabajo para listado'!$DE$151:$DG$151,0)),0)+IFERROR(INDEX('Hoja de Trabajo para listado'!$CD$155:$DC$1048576,MATCH($A842,'Hoja de Trabajo para listado'!$CD$155:$CD$1048576,0),MATCH((CUADRO!H$5&amp;$E842),'Hoja de Trabajo para listado'!$CD$151:$DC$151,0)),0)</f>
        <v>0</v>
      </c>
      <c r="I842" s="255">
        <f ca="1">+IFERROR(INDEX('Hoja de Trabajo para listado'!$A$155:$Z$1048576,MATCH($A842,'Hoja de Trabajo para listado'!$A$155:$A$1048576,0),MATCH((CUADRO!I$5&amp;$E842),'Hoja de Trabajo para listado'!$A$151:$Z$151,0)),0)+IFERROR(INDEX('Hoja de Trabajo para listado'!$AB$155:$BA$1048576,MATCH($A842,'Hoja de Trabajo para listado'!$AB$155:$AB$1048576,0),MATCH((CUADRO!I$5&amp;$E842),'Hoja de Trabajo para listado'!$AB$151:$BA$151,0)),0)+IFERROR(INDEX('Hoja de Trabajo para listado'!$BC$155:$CB$1048576,MATCH($A842,'Hoja de Trabajo para listado'!$BC$155:$BC$1048576,0),MATCH((CUADRO!I$5&amp;$E842),'Hoja de Trabajo para listado'!$BC$151:$CB$151,0)),0)+IFERROR(INDEX('Hoja de Trabajo para listado'!$DE$153:$DG$274,MATCH($A842,'Hoja de Trabajo para listado'!$DE$153:$DE$1048576,0),MATCH((CUADRO!I$5&amp;$E842),'Hoja de Trabajo para listado'!$DE$151:$DG$151,0)),0)+IFERROR(INDEX('Hoja de Trabajo para listado'!$CD$155:$DC$1048576,MATCH($A842,'Hoja de Trabajo para listado'!$CD$155:$CD$1048576,0),MATCH((CUADRO!I$5&amp;$E842),'Hoja de Trabajo para listado'!$CD$151:$DC$151,0)),0)</f>
        <v>0</v>
      </c>
      <c r="J842" s="255">
        <f ca="1">+IFERROR(INDEX('Hoja de Trabajo para listado'!$A$155:$Z$1048576,MATCH($A842,'Hoja de Trabajo para listado'!$A$155:$A$1048576,0),MATCH((CUADRO!J$5&amp;$E842),'Hoja de Trabajo para listado'!$A$151:$Z$151,0)),0)+IFERROR(INDEX('Hoja de Trabajo para listado'!$AB$155:$BA$1048576,MATCH($A842,'Hoja de Trabajo para listado'!$AB$155:$AB$1048576,0),MATCH((CUADRO!J$5&amp;$E842),'Hoja de Trabajo para listado'!$AB$151:$BA$151,0)),0)+IFERROR(INDEX('Hoja de Trabajo para listado'!$BC$155:$CB$1048576,MATCH($A842,'Hoja de Trabajo para listado'!$BC$155:$BC$1048576,0),MATCH((CUADRO!J$5&amp;$E842),'Hoja de Trabajo para listado'!$BC$151:$CB$151,0)),0)+IFERROR(INDEX('Hoja de Trabajo para listado'!$DE$153:$DG$274,MATCH($A842,'Hoja de Trabajo para listado'!$DE$153:$DE$1048576,0),MATCH((CUADRO!J$5&amp;$E842),'Hoja de Trabajo para listado'!$DE$151:$DG$151,0)),0)+IFERROR(INDEX('Hoja de Trabajo para listado'!$CD$155:$DC$1048576,MATCH($A842,'Hoja de Trabajo para listado'!$CD$155:$CD$1048576,0),MATCH((CUADRO!J$5&amp;$E842),'Hoja de Trabajo para listado'!$CD$151:$DC$151,0)),0)</f>
        <v>0</v>
      </c>
      <c r="K842" s="255">
        <f ca="1">+IFERROR(INDEX('Hoja de Trabajo para listado'!$A$155:$Z$1048576,MATCH($A842,'Hoja de Trabajo para listado'!$A$155:$A$1048576,0),MATCH((CUADRO!K$5&amp;$E842),'Hoja de Trabajo para listado'!$A$151:$Z$151,0)),0)+IFERROR(INDEX('Hoja de Trabajo para listado'!$AB$155:$BA$1048576,MATCH($A842,'Hoja de Trabajo para listado'!$AB$155:$AB$1048576,0),MATCH((CUADRO!K$5&amp;$E842),'Hoja de Trabajo para listado'!$AB$151:$BA$151,0)),0)+IFERROR(INDEX('Hoja de Trabajo para listado'!$BC$155:$CB$1048576,MATCH($A842,'Hoja de Trabajo para listado'!$BC$155:$BC$1048576,0),MATCH((CUADRO!K$5&amp;$E842),'Hoja de Trabajo para listado'!$BC$151:$CB$151,0)),0)+IFERROR(INDEX('Hoja de Trabajo para listado'!$DE$153:$DG$274,MATCH($A842,'Hoja de Trabajo para listado'!$DE$153:$DE$1048576,0),MATCH((CUADRO!K$5&amp;$E842),'Hoja de Trabajo para listado'!$DE$151:$DG$151,0)),0)+IFERROR(INDEX('Hoja de Trabajo para listado'!$CD$155:$DC$1048576,MATCH($A842,'Hoja de Trabajo para listado'!$CD$155:$CD$1048576,0),MATCH((CUADRO!K$5&amp;$E842),'Hoja de Trabajo para listado'!$CD$151:$DC$151,0)),0)</f>
        <v>0</v>
      </c>
      <c r="L842" s="255">
        <f ca="1">+IFERROR(INDEX('Hoja de Trabajo para listado'!$A$155:$Z$1048576,MATCH($A842,'Hoja de Trabajo para listado'!$A$155:$A$1048576,0),MATCH((CUADRO!L$5&amp;$E842),'Hoja de Trabajo para listado'!$A$151:$Z$151,0)),0)+IFERROR(INDEX('Hoja de Trabajo para listado'!$AB$155:$BA$1048576,MATCH($A842,'Hoja de Trabajo para listado'!$AB$155:$AB$1048576,0),MATCH((CUADRO!L$5&amp;$E842),'Hoja de Trabajo para listado'!$AB$151:$BA$151,0)),0)+IFERROR(INDEX('Hoja de Trabajo para listado'!$BC$155:$CB$1048576,MATCH($A842,'Hoja de Trabajo para listado'!$BC$155:$BC$1048576,0),MATCH((CUADRO!L$5&amp;$E842),'Hoja de Trabajo para listado'!$BC$151:$CB$151,0)),0)+IFERROR(INDEX('Hoja de Trabajo para listado'!$DE$153:$DG$274,MATCH($A842,'Hoja de Trabajo para listado'!$DE$153:$DE$1048576,0),MATCH((CUADRO!L$5&amp;$E842),'Hoja de Trabajo para listado'!$DE$151:$DG$151,0)),0)+IFERROR(INDEX('Hoja de Trabajo para listado'!$CD$155:$DC$1048576,MATCH($A842,'Hoja de Trabajo para listado'!$CD$155:$CD$1048576,0),MATCH((CUADRO!L$5&amp;$E842),'Hoja de Trabajo para listado'!$CD$151:$DC$151,0)),0)</f>
        <v>0</v>
      </c>
      <c r="M842" s="255">
        <f ca="1">+IFERROR(INDEX('Hoja de Trabajo para listado'!$A$155:$Z$1048576,MATCH($A842,'Hoja de Trabajo para listado'!$A$155:$A$1048576,0),MATCH((CUADRO!M$5&amp;$E842),'Hoja de Trabajo para listado'!$A$151:$Z$151,0)),0)+IFERROR(INDEX('Hoja de Trabajo para listado'!$AB$155:$BA$1048576,MATCH($A842,'Hoja de Trabajo para listado'!$AB$155:$AB$1048576,0),MATCH((CUADRO!M$5&amp;$E842),'Hoja de Trabajo para listado'!$AB$151:$BA$151,0)),0)+IFERROR(INDEX('Hoja de Trabajo para listado'!$BC$155:$CB$1048576,MATCH($A842,'Hoja de Trabajo para listado'!$BC$155:$BC$1048576,0),MATCH((CUADRO!M$5&amp;$E842),'Hoja de Trabajo para listado'!$BC$151:$CB$151,0)),0)+IFERROR(INDEX('Hoja de Trabajo para listado'!$DE$153:$DG$274,MATCH($A842,'Hoja de Trabajo para listado'!$DE$153:$DE$1048576,0),MATCH((CUADRO!M$5&amp;$E842),'Hoja de Trabajo para listado'!$DE$151:$DG$151,0)),0)+IFERROR(INDEX('Hoja de Trabajo para listado'!$CD$155:$DC$1048576,MATCH($A842,'Hoja de Trabajo para listado'!$CD$155:$CD$1048576,0),MATCH((CUADRO!M$5&amp;$E842),'Hoja de Trabajo para listado'!$CD$151:$DC$151,0)),0)</f>
        <v>0</v>
      </c>
      <c r="N842" s="255">
        <f ca="1">+IFERROR(INDEX('Hoja de Trabajo para listado'!$A$155:$Z$1048576,MATCH($A842,'Hoja de Trabajo para listado'!$A$155:$A$1048576,0),MATCH((CUADRO!N$5&amp;$E842),'Hoja de Trabajo para listado'!$A$151:$Z$151,0)),0)+IFERROR(INDEX('Hoja de Trabajo para listado'!$AB$155:$BA$1048576,MATCH($A842,'Hoja de Trabajo para listado'!$AB$155:$AB$1048576,0),MATCH((CUADRO!N$5&amp;$E842),'Hoja de Trabajo para listado'!$AB$151:$BA$151,0)),0)+IFERROR(INDEX('Hoja de Trabajo para listado'!$BC$155:$CB$1048576,MATCH($A842,'Hoja de Trabajo para listado'!$BC$155:$BC$1048576,0),MATCH((CUADRO!N$5&amp;$E842),'Hoja de Trabajo para listado'!$BC$151:$CB$151,0)),0)+IFERROR(INDEX('Hoja de Trabajo para listado'!$DE$153:$DG$274,MATCH($A842,'Hoja de Trabajo para listado'!$DE$153:$DE$1048576,0),MATCH((CUADRO!N$5&amp;$E842),'Hoja de Trabajo para listado'!$DE$151:$DG$151,0)),0)+IFERROR(INDEX('Hoja de Trabajo para listado'!$CD$155:$DC$1048576,MATCH($A842,'Hoja de Trabajo para listado'!$CD$155:$CD$1048576,0),MATCH((CUADRO!N$5&amp;$E842),'Hoja de Trabajo para listado'!$CD$151:$DC$151,0)),0)</f>
        <v>0</v>
      </c>
      <c r="O842" s="255">
        <f ca="1">+IFERROR(INDEX('Hoja de Trabajo para listado'!$A$155:$Z$1048576,MATCH($A842,'Hoja de Trabajo para listado'!$A$155:$A$1048576,0),MATCH((CUADRO!O$5&amp;$E842),'Hoja de Trabajo para listado'!$A$151:$Z$151,0)),0)+IFERROR(INDEX('Hoja de Trabajo para listado'!$AB$155:$BA$1048576,MATCH($A842,'Hoja de Trabajo para listado'!$AB$155:$AB$1048576,0),MATCH((CUADRO!O$5&amp;$E842),'Hoja de Trabajo para listado'!$AB$151:$BA$151,0)),0)+IFERROR(INDEX('Hoja de Trabajo para listado'!$BC$155:$CB$1048576,MATCH($A842,'Hoja de Trabajo para listado'!$BC$155:$BC$1048576,0),MATCH((CUADRO!O$5&amp;$E842),'Hoja de Trabajo para listado'!$BC$151:$CB$151,0)),0)+IFERROR(INDEX('Hoja de Trabajo para listado'!$DE$153:$DG$274,MATCH($A842,'Hoja de Trabajo para listado'!$DE$153:$DE$1048576,0),MATCH((CUADRO!O$5&amp;$E842),'Hoja de Trabajo para listado'!$DE$151:$DG$151,0)),0)+IFERROR(INDEX('Hoja de Trabajo para listado'!$CD$155:$DC$1048576,MATCH($A842,'Hoja de Trabajo para listado'!$CD$155:$CD$1048576,0),MATCH((CUADRO!O$5&amp;$E842),'Hoja de Trabajo para listado'!$CD$151:$DC$151,0)),0)</f>
        <v>0</v>
      </c>
      <c r="P842" s="255">
        <f ca="1">+IFERROR(INDEX('Hoja de Trabajo para listado'!$A$155:$Z$1048576,MATCH($A842,'Hoja de Trabajo para listado'!$A$155:$A$1048576,0),MATCH((CUADRO!P$5&amp;$E842),'Hoja de Trabajo para listado'!$A$151:$Z$151,0)),0)+IFERROR(INDEX('Hoja de Trabajo para listado'!$AB$155:$BA$1048576,MATCH($A842,'Hoja de Trabajo para listado'!$AB$155:$AB$1048576,0),MATCH((CUADRO!P$5&amp;$E842),'Hoja de Trabajo para listado'!$AB$151:$BA$151,0)),0)+IFERROR(INDEX('Hoja de Trabajo para listado'!$BC$155:$CB$1048576,MATCH($A842,'Hoja de Trabajo para listado'!$BC$155:$BC$1048576,0),MATCH((CUADRO!P$5&amp;$E842),'Hoja de Trabajo para listado'!$BC$151:$CB$151,0)),0)+IFERROR(INDEX('Hoja de Trabajo para listado'!$DE$153:$DG$274,MATCH($A842,'Hoja de Trabajo para listado'!$DE$153:$DE$1048576,0),MATCH((CUADRO!P$5&amp;$E842),'Hoja de Trabajo para listado'!$DE$151:$DG$151,0)),0)+IFERROR(INDEX('Hoja de Trabajo para listado'!$CD$155:$DC$1048576,MATCH($A842,'Hoja de Trabajo para listado'!$CD$155:$CD$1048576,0),MATCH((CUADRO!P$5&amp;$E842),'Hoja de Trabajo para listado'!$CD$151:$DC$151,0)),0)</f>
        <v>0</v>
      </c>
      <c r="Q842" s="255">
        <f ca="1">+IFERROR(INDEX('Hoja de Trabajo para listado'!$A$155:$Z$1048576,MATCH($A842,'Hoja de Trabajo para listado'!$A$155:$A$1048576,0),MATCH((CUADRO!Q$5&amp;$E842),'Hoja de Trabajo para listado'!$A$151:$Z$151,0)),0)+IFERROR(INDEX('Hoja de Trabajo para listado'!$AB$155:$BA$1048576,MATCH($A842,'Hoja de Trabajo para listado'!$AB$155:$AB$1048576,0),MATCH((CUADRO!Q$5&amp;$E842),'Hoja de Trabajo para listado'!$AB$151:$BA$151,0)),0)+IFERROR(INDEX('Hoja de Trabajo para listado'!$BC$155:$CB$1048576,MATCH($A842,'Hoja de Trabajo para listado'!$BC$155:$BC$1048576,0),MATCH((CUADRO!Q$5&amp;$E842),'Hoja de Trabajo para listado'!$BC$151:$CB$151,0)),0)+IFERROR(INDEX('Hoja de Trabajo para listado'!$DE$153:$DG$274,MATCH($A842,'Hoja de Trabajo para listado'!$DE$153:$DE$1048576,0),MATCH((CUADRO!Q$5&amp;$E842),'Hoja de Trabajo para listado'!$DE$151:$DG$151,0)),0)+IFERROR(INDEX('Hoja de Trabajo para listado'!$CD$155:$DC$1048576,MATCH($A842,'Hoja de Trabajo para listado'!$CD$155:$CD$1048576,0),MATCH((CUADRO!Q$5&amp;$E842),'Hoja de Trabajo para listado'!$CD$151:$DC$151,0)),0)</f>
        <v>0</v>
      </c>
      <c r="R842" s="255">
        <f t="shared" ca="1" si="26"/>
        <v>0</v>
      </c>
      <c r="S842" s="262"/>
      <c r="T842" s="255">
        <f ca="1">+T843</f>
        <v>0</v>
      </c>
      <c r="U842" s="254">
        <f t="shared" si="27"/>
        <v>1</v>
      </c>
      <c r="V842" s="362" t="str">
        <f>+VLOOKUP(A842,bd_lista!$A$3:$E$590,5,FALSE)</f>
        <v>Gobiernos Autonomos Municipales</v>
      </c>
      <c r="W842" s="361" t="str">
        <f>+V842</f>
        <v>Gobiernos Autonomos Municipales</v>
      </c>
      <c r="X842" s="254">
        <f>+VLOOKUP(A842,[2]Sheet1!$A$13:$D$744,4,FALSE)</f>
        <v>0</v>
      </c>
      <c r="Y842" s="254" t="e">
        <f>+VLOOKUP(X842,bd_lista!$A$3:$C$590,3,FALSE)</f>
        <v>#N/A</v>
      </c>
      <c r="Z842" s="316">
        <f>+X842</f>
        <v>0</v>
      </c>
      <c r="AA842" s="317" t="e">
        <f>+Y842</f>
        <v>#N/A</v>
      </c>
    </row>
    <row r="843" spans="1:27" customFormat="1" ht="15" hidden="1" customHeight="1">
      <c r="A843" s="32">
        <v>1534</v>
      </c>
      <c r="B843" s="307"/>
      <c r="C843" s="259" t="str">
        <f>+VLOOKUP(A843,bd_lista!$A$3:$C$590,3,FALSE)</f>
        <v>Gobierno Autónomo Municipal de Acasio</v>
      </c>
      <c r="D843" s="362"/>
      <c r="E843" s="256" t="s">
        <v>1314</v>
      </c>
      <c r="F843" s="257">
        <f ca="1">+IFERROR(INDEX('Hoja de Trabajo para listado'!$A$155:$Z$1048576,MATCH($A843,'Hoja de Trabajo para listado'!$A$155:$A$1048576,0),MATCH((CUADRO!F$5&amp;$E843),'Hoja de Trabajo para listado'!$A$151:$Z$151,0)),0)+IFERROR(INDEX('Hoja de Trabajo para listado'!$AB$155:$BA$1048576,MATCH($A843,'Hoja de Trabajo para listado'!$AB$155:$AB$1048576,0),MATCH((CUADRO!F$5&amp;$E843),'Hoja de Trabajo para listado'!$AB$151:$BA$151,0)),0)+IFERROR(INDEX('Hoja de Trabajo para listado'!$BC$155:$CB$1048576,MATCH($A843,'Hoja de Trabajo para listado'!$BC$155:$BC$1048576,0),MATCH((CUADRO!F$5&amp;$E843),'Hoja de Trabajo para listado'!$BC$151:$CB$151,0)),0)+IFERROR(INDEX('Hoja de Trabajo para listado'!$DE$153:$DG$274,MATCH($A843,'Hoja de Trabajo para listado'!$DE$153:$DE$1048576,0),MATCH((CUADRO!F$5&amp;$E843),'Hoja de Trabajo para listado'!$DE$151:$DG$151,0)),0)+IFERROR(INDEX('Hoja de Trabajo para listado'!$CD$155:$DC$1048576,MATCH($A843,'Hoja de Trabajo para listado'!$CD$155:$CD$1048576,0),MATCH((CUADRO!F$5&amp;$E843),'Hoja de Trabajo para listado'!$CD$151:$DC$151,0)),0)</f>
        <v>0</v>
      </c>
      <c r="G843" s="257">
        <f ca="1">+IFERROR(INDEX('Hoja de Trabajo para listado'!$A$155:$Z$1048576,MATCH($A843,'Hoja de Trabajo para listado'!$A$155:$A$1048576,0),MATCH((CUADRO!G$5&amp;$E843),'Hoja de Trabajo para listado'!$A$151:$Z$151,0)),0)+IFERROR(INDEX('Hoja de Trabajo para listado'!$AB$155:$BA$1048576,MATCH($A843,'Hoja de Trabajo para listado'!$AB$155:$AB$1048576,0),MATCH((CUADRO!G$5&amp;$E843),'Hoja de Trabajo para listado'!$AB$151:$BA$151,0)),0)+IFERROR(INDEX('Hoja de Trabajo para listado'!$BC$155:$CB$1048576,MATCH($A843,'Hoja de Trabajo para listado'!$BC$155:$BC$1048576,0),MATCH((CUADRO!G$5&amp;$E843),'Hoja de Trabajo para listado'!$BC$151:$CB$151,0)),0)+IFERROR(INDEX('Hoja de Trabajo para listado'!$DE$153:$DG$274,MATCH($A843,'Hoja de Trabajo para listado'!$DE$153:$DE$1048576,0),MATCH((CUADRO!G$5&amp;$E843),'Hoja de Trabajo para listado'!$DE$151:$DG$151,0)),0)+IFERROR(INDEX('Hoja de Trabajo para listado'!$CD$155:$DC$1048576,MATCH($A843,'Hoja de Trabajo para listado'!$CD$155:$CD$1048576,0),MATCH((CUADRO!G$5&amp;$E843),'Hoja de Trabajo para listado'!$CD$151:$DC$151,0)),0)</f>
        <v>0</v>
      </c>
      <c r="H843" s="257">
        <f ca="1">+IFERROR(INDEX('Hoja de Trabajo para listado'!$A$155:$Z$1048576,MATCH($A843,'Hoja de Trabajo para listado'!$A$155:$A$1048576,0),MATCH((CUADRO!H$5&amp;$E843),'Hoja de Trabajo para listado'!$A$151:$Z$151,0)),0)+IFERROR(INDEX('Hoja de Trabajo para listado'!$AB$155:$BA$1048576,MATCH($A843,'Hoja de Trabajo para listado'!$AB$155:$AB$1048576,0),MATCH((CUADRO!H$5&amp;$E843),'Hoja de Trabajo para listado'!$AB$151:$BA$151,0)),0)+IFERROR(INDEX('Hoja de Trabajo para listado'!$BC$155:$CB$1048576,MATCH($A843,'Hoja de Trabajo para listado'!$BC$155:$BC$1048576,0),MATCH((CUADRO!H$5&amp;$E843),'Hoja de Trabajo para listado'!$BC$151:$CB$151,0)),0)+IFERROR(INDEX('Hoja de Trabajo para listado'!$DE$153:$DG$274,MATCH($A843,'Hoja de Trabajo para listado'!$DE$153:$DE$1048576,0),MATCH((CUADRO!H$5&amp;$E843),'Hoja de Trabajo para listado'!$DE$151:$DG$151,0)),0)+IFERROR(INDEX('Hoja de Trabajo para listado'!$CD$155:$DC$1048576,MATCH($A843,'Hoja de Trabajo para listado'!$CD$155:$CD$1048576,0),MATCH((CUADRO!H$5&amp;$E843),'Hoja de Trabajo para listado'!$CD$151:$DC$151,0)),0)</f>
        <v>0</v>
      </c>
      <c r="I843" s="257">
        <f ca="1">+IFERROR(INDEX('Hoja de Trabajo para listado'!$A$155:$Z$1048576,MATCH($A843,'Hoja de Trabajo para listado'!$A$155:$A$1048576,0),MATCH((CUADRO!I$5&amp;$E843),'Hoja de Trabajo para listado'!$A$151:$Z$151,0)),0)+IFERROR(INDEX('Hoja de Trabajo para listado'!$AB$155:$BA$1048576,MATCH($A843,'Hoja de Trabajo para listado'!$AB$155:$AB$1048576,0),MATCH((CUADRO!I$5&amp;$E843),'Hoja de Trabajo para listado'!$AB$151:$BA$151,0)),0)+IFERROR(INDEX('Hoja de Trabajo para listado'!$BC$155:$CB$1048576,MATCH($A843,'Hoja de Trabajo para listado'!$BC$155:$BC$1048576,0),MATCH((CUADRO!I$5&amp;$E843),'Hoja de Trabajo para listado'!$BC$151:$CB$151,0)),0)+IFERROR(INDEX('Hoja de Trabajo para listado'!$DE$153:$DG$274,MATCH($A843,'Hoja de Trabajo para listado'!$DE$153:$DE$1048576,0),MATCH((CUADRO!I$5&amp;$E843),'Hoja de Trabajo para listado'!$DE$151:$DG$151,0)),0)+IFERROR(INDEX('Hoja de Trabajo para listado'!$CD$155:$DC$1048576,MATCH($A843,'Hoja de Trabajo para listado'!$CD$155:$CD$1048576,0),MATCH((CUADRO!I$5&amp;$E843),'Hoja de Trabajo para listado'!$CD$151:$DC$151,0)),0)</f>
        <v>0</v>
      </c>
      <c r="J843" s="257">
        <f ca="1">+IFERROR(INDEX('Hoja de Trabajo para listado'!$A$155:$Z$1048576,MATCH($A843,'Hoja de Trabajo para listado'!$A$155:$A$1048576,0),MATCH((CUADRO!J$5&amp;$E843),'Hoja de Trabajo para listado'!$A$151:$Z$151,0)),0)+IFERROR(INDEX('Hoja de Trabajo para listado'!$AB$155:$BA$1048576,MATCH($A843,'Hoja de Trabajo para listado'!$AB$155:$AB$1048576,0),MATCH((CUADRO!J$5&amp;$E843),'Hoja de Trabajo para listado'!$AB$151:$BA$151,0)),0)+IFERROR(INDEX('Hoja de Trabajo para listado'!$BC$155:$CB$1048576,MATCH($A843,'Hoja de Trabajo para listado'!$BC$155:$BC$1048576,0),MATCH((CUADRO!J$5&amp;$E843),'Hoja de Trabajo para listado'!$BC$151:$CB$151,0)),0)+IFERROR(INDEX('Hoja de Trabajo para listado'!$DE$153:$DG$274,MATCH($A843,'Hoja de Trabajo para listado'!$DE$153:$DE$1048576,0),MATCH((CUADRO!J$5&amp;$E843),'Hoja de Trabajo para listado'!$DE$151:$DG$151,0)),0)+IFERROR(INDEX('Hoja de Trabajo para listado'!$CD$155:$DC$1048576,MATCH($A843,'Hoja de Trabajo para listado'!$CD$155:$CD$1048576,0),MATCH((CUADRO!J$5&amp;$E843),'Hoja de Trabajo para listado'!$CD$151:$DC$151,0)),0)</f>
        <v>0</v>
      </c>
      <c r="K843" s="257">
        <f ca="1">+IFERROR(INDEX('Hoja de Trabajo para listado'!$A$155:$Z$1048576,MATCH($A843,'Hoja de Trabajo para listado'!$A$155:$A$1048576,0),MATCH((CUADRO!K$5&amp;$E843),'Hoja de Trabajo para listado'!$A$151:$Z$151,0)),0)+IFERROR(INDEX('Hoja de Trabajo para listado'!$AB$155:$BA$1048576,MATCH($A843,'Hoja de Trabajo para listado'!$AB$155:$AB$1048576,0),MATCH((CUADRO!K$5&amp;$E843),'Hoja de Trabajo para listado'!$AB$151:$BA$151,0)),0)+IFERROR(INDEX('Hoja de Trabajo para listado'!$BC$155:$CB$1048576,MATCH($A843,'Hoja de Trabajo para listado'!$BC$155:$BC$1048576,0),MATCH((CUADRO!K$5&amp;$E843),'Hoja de Trabajo para listado'!$BC$151:$CB$151,0)),0)+IFERROR(INDEX('Hoja de Trabajo para listado'!$DE$153:$DG$274,MATCH($A843,'Hoja de Trabajo para listado'!$DE$153:$DE$1048576,0),MATCH((CUADRO!K$5&amp;$E843),'Hoja de Trabajo para listado'!$DE$151:$DG$151,0)),0)+IFERROR(INDEX('Hoja de Trabajo para listado'!$CD$155:$DC$1048576,MATCH($A843,'Hoja de Trabajo para listado'!$CD$155:$CD$1048576,0),MATCH((CUADRO!K$5&amp;$E843),'Hoja de Trabajo para listado'!$CD$151:$DC$151,0)),0)</f>
        <v>0</v>
      </c>
      <c r="L843" s="257">
        <f ca="1">+IFERROR(INDEX('Hoja de Trabajo para listado'!$A$155:$Z$1048576,MATCH($A843,'Hoja de Trabajo para listado'!$A$155:$A$1048576,0),MATCH((CUADRO!L$5&amp;$E843),'Hoja de Trabajo para listado'!$A$151:$Z$151,0)),0)+IFERROR(INDEX('Hoja de Trabajo para listado'!$AB$155:$BA$1048576,MATCH($A843,'Hoja de Trabajo para listado'!$AB$155:$AB$1048576,0),MATCH((CUADRO!L$5&amp;$E843),'Hoja de Trabajo para listado'!$AB$151:$BA$151,0)),0)+IFERROR(INDEX('Hoja de Trabajo para listado'!$BC$155:$CB$1048576,MATCH($A843,'Hoja de Trabajo para listado'!$BC$155:$BC$1048576,0),MATCH((CUADRO!L$5&amp;$E843),'Hoja de Trabajo para listado'!$BC$151:$CB$151,0)),0)+IFERROR(INDEX('Hoja de Trabajo para listado'!$DE$153:$DG$274,MATCH($A843,'Hoja de Trabajo para listado'!$DE$153:$DE$1048576,0),MATCH((CUADRO!L$5&amp;$E843),'Hoja de Trabajo para listado'!$DE$151:$DG$151,0)),0)+IFERROR(INDEX('Hoja de Trabajo para listado'!$CD$155:$DC$1048576,MATCH($A843,'Hoja de Trabajo para listado'!$CD$155:$CD$1048576,0),MATCH((CUADRO!L$5&amp;$E843),'Hoja de Trabajo para listado'!$CD$151:$DC$151,0)),0)</f>
        <v>0</v>
      </c>
      <c r="M843" s="257">
        <f ca="1">+IFERROR(INDEX('Hoja de Trabajo para listado'!$A$155:$Z$1048576,MATCH($A843,'Hoja de Trabajo para listado'!$A$155:$A$1048576,0),MATCH((CUADRO!M$5&amp;$E843),'Hoja de Trabajo para listado'!$A$151:$Z$151,0)),0)+IFERROR(INDEX('Hoja de Trabajo para listado'!$AB$155:$BA$1048576,MATCH($A843,'Hoja de Trabajo para listado'!$AB$155:$AB$1048576,0),MATCH((CUADRO!M$5&amp;$E843),'Hoja de Trabajo para listado'!$AB$151:$BA$151,0)),0)+IFERROR(INDEX('Hoja de Trabajo para listado'!$BC$155:$CB$1048576,MATCH($A843,'Hoja de Trabajo para listado'!$BC$155:$BC$1048576,0),MATCH((CUADRO!M$5&amp;$E843),'Hoja de Trabajo para listado'!$BC$151:$CB$151,0)),0)+IFERROR(INDEX('Hoja de Trabajo para listado'!$DE$153:$DG$274,MATCH($A843,'Hoja de Trabajo para listado'!$DE$153:$DE$1048576,0),MATCH((CUADRO!M$5&amp;$E843),'Hoja de Trabajo para listado'!$DE$151:$DG$151,0)),0)+IFERROR(INDEX('Hoja de Trabajo para listado'!$CD$155:$DC$1048576,MATCH($A843,'Hoja de Trabajo para listado'!$CD$155:$CD$1048576,0),MATCH((CUADRO!M$5&amp;$E843),'Hoja de Trabajo para listado'!$CD$151:$DC$151,0)),0)</f>
        <v>0</v>
      </c>
      <c r="N843" s="257">
        <f ca="1">+IFERROR(INDEX('Hoja de Trabajo para listado'!$A$155:$Z$1048576,MATCH($A843,'Hoja de Trabajo para listado'!$A$155:$A$1048576,0),MATCH((CUADRO!N$5&amp;$E843),'Hoja de Trabajo para listado'!$A$151:$Z$151,0)),0)+IFERROR(INDEX('Hoja de Trabajo para listado'!$AB$155:$BA$1048576,MATCH($A843,'Hoja de Trabajo para listado'!$AB$155:$AB$1048576,0),MATCH((CUADRO!N$5&amp;$E843),'Hoja de Trabajo para listado'!$AB$151:$BA$151,0)),0)+IFERROR(INDEX('Hoja de Trabajo para listado'!$BC$155:$CB$1048576,MATCH($A843,'Hoja de Trabajo para listado'!$BC$155:$BC$1048576,0),MATCH((CUADRO!N$5&amp;$E843),'Hoja de Trabajo para listado'!$BC$151:$CB$151,0)),0)+IFERROR(INDEX('Hoja de Trabajo para listado'!$DE$153:$DG$274,MATCH($A843,'Hoja de Trabajo para listado'!$DE$153:$DE$1048576,0),MATCH((CUADRO!N$5&amp;$E843),'Hoja de Trabajo para listado'!$DE$151:$DG$151,0)),0)+IFERROR(INDEX('Hoja de Trabajo para listado'!$CD$155:$DC$1048576,MATCH($A843,'Hoja de Trabajo para listado'!$CD$155:$CD$1048576,0),MATCH((CUADRO!N$5&amp;$E843),'Hoja de Trabajo para listado'!$CD$151:$DC$151,0)),0)</f>
        <v>0</v>
      </c>
      <c r="O843" s="257">
        <f ca="1">+IFERROR(INDEX('Hoja de Trabajo para listado'!$A$155:$Z$1048576,MATCH($A843,'Hoja de Trabajo para listado'!$A$155:$A$1048576,0),MATCH((CUADRO!O$5&amp;$E843),'Hoja de Trabajo para listado'!$A$151:$Z$151,0)),0)+IFERROR(INDEX('Hoja de Trabajo para listado'!$AB$155:$BA$1048576,MATCH($A843,'Hoja de Trabajo para listado'!$AB$155:$AB$1048576,0),MATCH((CUADRO!O$5&amp;$E843),'Hoja de Trabajo para listado'!$AB$151:$BA$151,0)),0)+IFERROR(INDEX('Hoja de Trabajo para listado'!$BC$155:$CB$1048576,MATCH($A843,'Hoja de Trabajo para listado'!$BC$155:$BC$1048576,0),MATCH((CUADRO!O$5&amp;$E843),'Hoja de Trabajo para listado'!$BC$151:$CB$151,0)),0)+IFERROR(INDEX('Hoja de Trabajo para listado'!$DE$153:$DG$274,MATCH($A843,'Hoja de Trabajo para listado'!$DE$153:$DE$1048576,0),MATCH((CUADRO!O$5&amp;$E843),'Hoja de Trabajo para listado'!$DE$151:$DG$151,0)),0)+IFERROR(INDEX('Hoja de Trabajo para listado'!$CD$155:$DC$1048576,MATCH($A843,'Hoja de Trabajo para listado'!$CD$155:$CD$1048576,0),MATCH((CUADRO!O$5&amp;$E843),'Hoja de Trabajo para listado'!$CD$151:$DC$151,0)),0)</f>
        <v>0</v>
      </c>
      <c r="P843" s="257">
        <f ca="1">+IFERROR(INDEX('Hoja de Trabajo para listado'!$A$155:$Z$1048576,MATCH($A843,'Hoja de Trabajo para listado'!$A$155:$A$1048576,0),MATCH((CUADRO!P$5&amp;$E843),'Hoja de Trabajo para listado'!$A$151:$Z$151,0)),0)+IFERROR(INDEX('Hoja de Trabajo para listado'!$AB$155:$BA$1048576,MATCH($A843,'Hoja de Trabajo para listado'!$AB$155:$AB$1048576,0),MATCH((CUADRO!P$5&amp;$E843),'Hoja de Trabajo para listado'!$AB$151:$BA$151,0)),0)+IFERROR(INDEX('Hoja de Trabajo para listado'!$BC$155:$CB$1048576,MATCH($A843,'Hoja de Trabajo para listado'!$BC$155:$BC$1048576,0),MATCH((CUADRO!P$5&amp;$E843),'Hoja de Trabajo para listado'!$BC$151:$CB$151,0)),0)+IFERROR(INDEX('Hoja de Trabajo para listado'!$DE$153:$DG$274,MATCH($A843,'Hoja de Trabajo para listado'!$DE$153:$DE$1048576,0),MATCH((CUADRO!P$5&amp;$E843),'Hoja de Trabajo para listado'!$DE$151:$DG$151,0)),0)+IFERROR(INDEX('Hoja de Trabajo para listado'!$CD$155:$DC$1048576,MATCH($A843,'Hoja de Trabajo para listado'!$CD$155:$CD$1048576,0),MATCH((CUADRO!P$5&amp;$E843),'Hoja de Trabajo para listado'!$CD$151:$DC$151,0)),0)</f>
        <v>0</v>
      </c>
      <c r="Q843" s="257">
        <f ca="1">+IFERROR(INDEX('Hoja de Trabajo para listado'!$A$155:$Z$1048576,MATCH($A843,'Hoja de Trabajo para listado'!$A$155:$A$1048576,0),MATCH((CUADRO!Q$5&amp;$E843),'Hoja de Trabajo para listado'!$A$151:$Z$151,0)),0)+IFERROR(INDEX('Hoja de Trabajo para listado'!$AB$155:$BA$1048576,MATCH($A843,'Hoja de Trabajo para listado'!$AB$155:$AB$1048576,0),MATCH((CUADRO!Q$5&amp;$E843),'Hoja de Trabajo para listado'!$AB$151:$BA$151,0)),0)+IFERROR(INDEX('Hoja de Trabajo para listado'!$BC$155:$CB$1048576,MATCH($A843,'Hoja de Trabajo para listado'!$BC$155:$BC$1048576,0),MATCH((CUADRO!Q$5&amp;$E843),'Hoja de Trabajo para listado'!$BC$151:$CB$151,0)),0)+IFERROR(INDEX('Hoja de Trabajo para listado'!$DE$153:$DG$274,MATCH($A843,'Hoja de Trabajo para listado'!$DE$153:$DE$1048576,0),MATCH((CUADRO!Q$5&amp;$E843),'Hoja de Trabajo para listado'!$DE$151:$DG$151,0)),0)+IFERROR(INDEX('Hoja de Trabajo para listado'!$CD$155:$DC$1048576,MATCH($A843,'Hoja de Trabajo para listado'!$CD$155:$CD$1048576,0),MATCH((CUADRO!Q$5&amp;$E843),'Hoja de Trabajo para listado'!$CD$151:$DC$151,0)),0)</f>
        <v>0</v>
      </c>
      <c r="R843" s="257">
        <f t="shared" ca="1" si="26"/>
        <v>0</v>
      </c>
      <c r="S843" s="274">
        <f ca="1">+R842+R843</f>
        <v>0</v>
      </c>
      <c r="T843" s="257">
        <f ca="1">+S843</f>
        <v>0</v>
      </c>
      <c r="U843" s="256">
        <f t="shared" si="27"/>
        <v>2</v>
      </c>
      <c r="V843" s="362" t="str">
        <f>+VLOOKUP(A843,bd_lista!$A$3:$E$590,5,FALSE)</f>
        <v>Gobiernos Autonomos Municipales</v>
      </c>
      <c r="W843" s="362"/>
      <c r="X843" s="254">
        <f>+VLOOKUP(A843,[2]Sheet1!$A$13:$D$744,4,FALSE)</f>
        <v>0</v>
      </c>
      <c r="Y843" s="254" t="e">
        <f>+VLOOKUP(X843,bd_lista!$A$3:$C$590,3,FALSE)</f>
        <v>#N/A</v>
      </c>
      <c r="Z843" s="314"/>
      <c r="AA843" s="315"/>
    </row>
    <row r="844" spans="1:27" customFormat="1" ht="15" hidden="1" customHeight="1">
      <c r="A844" s="32">
        <v>1535</v>
      </c>
      <c r="B844" s="306">
        <f>+A844</f>
        <v>1535</v>
      </c>
      <c r="C844" s="259" t="str">
        <f>+VLOOKUP(A844,bd_lista!$A$3:$C$590,3,FALSE)</f>
        <v>Gobierno Autónomo Municipal de Llica</v>
      </c>
      <c r="D844" s="361" t="str">
        <f>+C844</f>
        <v>Gobierno Autónomo Municipal de Llica</v>
      </c>
      <c r="E844" s="254" t="s">
        <v>1313</v>
      </c>
      <c r="F844" s="255">
        <f ca="1">+IFERROR(INDEX('Hoja de Trabajo para listado'!$A$155:$Z$1048576,MATCH($A844,'Hoja de Trabajo para listado'!$A$155:$A$1048576,0),MATCH((CUADRO!F$5&amp;$E844),'Hoja de Trabajo para listado'!$A$151:$Z$151,0)),0)+IFERROR(INDEX('Hoja de Trabajo para listado'!$AB$155:$BA$1048576,MATCH($A844,'Hoja de Trabajo para listado'!$AB$155:$AB$1048576,0),MATCH((CUADRO!F$5&amp;$E844),'Hoja de Trabajo para listado'!$AB$151:$BA$151,0)),0)+IFERROR(INDEX('Hoja de Trabajo para listado'!$BC$155:$CB$1048576,MATCH($A844,'Hoja de Trabajo para listado'!$BC$155:$BC$1048576,0),MATCH((CUADRO!F$5&amp;$E844),'Hoja de Trabajo para listado'!$BC$151:$CB$151,0)),0)+IFERROR(INDEX('Hoja de Trabajo para listado'!$DE$153:$DG$274,MATCH($A844,'Hoja de Trabajo para listado'!$DE$153:$DE$1048576,0),MATCH((CUADRO!F$5&amp;$E844),'Hoja de Trabajo para listado'!$DE$151:$DG$151,0)),0)+IFERROR(INDEX('Hoja de Trabajo para listado'!$CD$155:$DC$1048576,MATCH($A844,'Hoja de Trabajo para listado'!$CD$155:$CD$1048576,0),MATCH((CUADRO!F$5&amp;$E844),'Hoja de Trabajo para listado'!$CD$151:$DC$151,0)),0)</f>
        <v>0</v>
      </c>
      <c r="G844" s="255">
        <f ca="1">+IFERROR(INDEX('Hoja de Trabajo para listado'!$A$155:$Z$1048576,MATCH($A844,'Hoja de Trabajo para listado'!$A$155:$A$1048576,0),MATCH((CUADRO!G$5&amp;$E844),'Hoja de Trabajo para listado'!$A$151:$Z$151,0)),0)+IFERROR(INDEX('Hoja de Trabajo para listado'!$AB$155:$BA$1048576,MATCH($A844,'Hoja de Trabajo para listado'!$AB$155:$AB$1048576,0),MATCH((CUADRO!G$5&amp;$E844),'Hoja de Trabajo para listado'!$AB$151:$BA$151,0)),0)+IFERROR(INDEX('Hoja de Trabajo para listado'!$BC$155:$CB$1048576,MATCH($A844,'Hoja de Trabajo para listado'!$BC$155:$BC$1048576,0),MATCH((CUADRO!G$5&amp;$E844),'Hoja de Trabajo para listado'!$BC$151:$CB$151,0)),0)+IFERROR(INDEX('Hoja de Trabajo para listado'!$DE$153:$DG$274,MATCH($A844,'Hoja de Trabajo para listado'!$DE$153:$DE$1048576,0),MATCH((CUADRO!G$5&amp;$E844),'Hoja de Trabajo para listado'!$DE$151:$DG$151,0)),0)+IFERROR(INDEX('Hoja de Trabajo para listado'!$CD$155:$DC$1048576,MATCH($A844,'Hoja de Trabajo para listado'!$CD$155:$CD$1048576,0),MATCH((CUADRO!G$5&amp;$E844),'Hoja de Trabajo para listado'!$CD$151:$DC$151,0)),0)</f>
        <v>0</v>
      </c>
      <c r="H844" s="255">
        <f ca="1">+IFERROR(INDEX('Hoja de Trabajo para listado'!$A$155:$Z$1048576,MATCH($A844,'Hoja de Trabajo para listado'!$A$155:$A$1048576,0),MATCH((CUADRO!H$5&amp;$E844),'Hoja de Trabajo para listado'!$A$151:$Z$151,0)),0)+IFERROR(INDEX('Hoja de Trabajo para listado'!$AB$155:$BA$1048576,MATCH($A844,'Hoja de Trabajo para listado'!$AB$155:$AB$1048576,0),MATCH((CUADRO!H$5&amp;$E844),'Hoja de Trabajo para listado'!$AB$151:$BA$151,0)),0)+IFERROR(INDEX('Hoja de Trabajo para listado'!$BC$155:$CB$1048576,MATCH($A844,'Hoja de Trabajo para listado'!$BC$155:$BC$1048576,0),MATCH((CUADRO!H$5&amp;$E844),'Hoja de Trabajo para listado'!$BC$151:$CB$151,0)),0)+IFERROR(INDEX('Hoja de Trabajo para listado'!$DE$153:$DG$274,MATCH($A844,'Hoja de Trabajo para listado'!$DE$153:$DE$1048576,0),MATCH((CUADRO!H$5&amp;$E844),'Hoja de Trabajo para listado'!$DE$151:$DG$151,0)),0)+IFERROR(INDEX('Hoja de Trabajo para listado'!$CD$155:$DC$1048576,MATCH($A844,'Hoja de Trabajo para listado'!$CD$155:$CD$1048576,0),MATCH((CUADRO!H$5&amp;$E844),'Hoja de Trabajo para listado'!$CD$151:$DC$151,0)),0)</f>
        <v>0</v>
      </c>
      <c r="I844" s="255">
        <f ca="1">+IFERROR(INDEX('Hoja de Trabajo para listado'!$A$155:$Z$1048576,MATCH($A844,'Hoja de Trabajo para listado'!$A$155:$A$1048576,0),MATCH((CUADRO!I$5&amp;$E844),'Hoja de Trabajo para listado'!$A$151:$Z$151,0)),0)+IFERROR(INDEX('Hoja de Trabajo para listado'!$AB$155:$BA$1048576,MATCH($A844,'Hoja de Trabajo para listado'!$AB$155:$AB$1048576,0),MATCH((CUADRO!I$5&amp;$E844),'Hoja de Trabajo para listado'!$AB$151:$BA$151,0)),0)+IFERROR(INDEX('Hoja de Trabajo para listado'!$BC$155:$CB$1048576,MATCH($A844,'Hoja de Trabajo para listado'!$BC$155:$BC$1048576,0),MATCH((CUADRO!I$5&amp;$E844),'Hoja de Trabajo para listado'!$BC$151:$CB$151,0)),0)+IFERROR(INDEX('Hoja de Trabajo para listado'!$DE$153:$DG$274,MATCH($A844,'Hoja de Trabajo para listado'!$DE$153:$DE$1048576,0),MATCH((CUADRO!I$5&amp;$E844),'Hoja de Trabajo para listado'!$DE$151:$DG$151,0)),0)+IFERROR(INDEX('Hoja de Trabajo para listado'!$CD$155:$DC$1048576,MATCH($A844,'Hoja de Trabajo para listado'!$CD$155:$CD$1048576,0),MATCH((CUADRO!I$5&amp;$E844),'Hoja de Trabajo para listado'!$CD$151:$DC$151,0)),0)</f>
        <v>0</v>
      </c>
      <c r="J844" s="255">
        <f ca="1">+IFERROR(INDEX('Hoja de Trabajo para listado'!$A$155:$Z$1048576,MATCH($A844,'Hoja de Trabajo para listado'!$A$155:$A$1048576,0),MATCH((CUADRO!J$5&amp;$E844),'Hoja de Trabajo para listado'!$A$151:$Z$151,0)),0)+IFERROR(INDEX('Hoja de Trabajo para listado'!$AB$155:$BA$1048576,MATCH($A844,'Hoja de Trabajo para listado'!$AB$155:$AB$1048576,0),MATCH((CUADRO!J$5&amp;$E844),'Hoja de Trabajo para listado'!$AB$151:$BA$151,0)),0)+IFERROR(INDEX('Hoja de Trabajo para listado'!$BC$155:$CB$1048576,MATCH($A844,'Hoja de Trabajo para listado'!$BC$155:$BC$1048576,0),MATCH((CUADRO!J$5&amp;$E844),'Hoja de Trabajo para listado'!$BC$151:$CB$151,0)),0)+IFERROR(INDEX('Hoja de Trabajo para listado'!$DE$153:$DG$274,MATCH($A844,'Hoja de Trabajo para listado'!$DE$153:$DE$1048576,0),MATCH((CUADRO!J$5&amp;$E844),'Hoja de Trabajo para listado'!$DE$151:$DG$151,0)),0)+IFERROR(INDEX('Hoja de Trabajo para listado'!$CD$155:$DC$1048576,MATCH($A844,'Hoja de Trabajo para listado'!$CD$155:$CD$1048576,0),MATCH((CUADRO!J$5&amp;$E844),'Hoja de Trabajo para listado'!$CD$151:$DC$151,0)),0)</f>
        <v>0</v>
      </c>
      <c r="K844" s="255">
        <f ca="1">+IFERROR(INDEX('Hoja de Trabajo para listado'!$A$155:$Z$1048576,MATCH($A844,'Hoja de Trabajo para listado'!$A$155:$A$1048576,0),MATCH((CUADRO!K$5&amp;$E844),'Hoja de Trabajo para listado'!$A$151:$Z$151,0)),0)+IFERROR(INDEX('Hoja de Trabajo para listado'!$AB$155:$BA$1048576,MATCH($A844,'Hoja de Trabajo para listado'!$AB$155:$AB$1048576,0),MATCH((CUADRO!K$5&amp;$E844),'Hoja de Trabajo para listado'!$AB$151:$BA$151,0)),0)+IFERROR(INDEX('Hoja de Trabajo para listado'!$BC$155:$CB$1048576,MATCH($A844,'Hoja de Trabajo para listado'!$BC$155:$BC$1048576,0),MATCH((CUADRO!K$5&amp;$E844),'Hoja de Trabajo para listado'!$BC$151:$CB$151,0)),0)+IFERROR(INDEX('Hoja de Trabajo para listado'!$DE$153:$DG$274,MATCH($A844,'Hoja de Trabajo para listado'!$DE$153:$DE$1048576,0),MATCH((CUADRO!K$5&amp;$E844),'Hoja de Trabajo para listado'!$DE$151:$DG$151,0)),0)+IFERROR(INDEX('Hoja de Trabajo para listado'!$CD$155:$DC$1048576,MATCH($A844,'Hoja de Trabajo para listado'!$CD$155:$CD$1048576,0),MATCH((CUADRO!K$5&amp;$E844),'Hoja de Trabajo para listado'!$CD$151:$DC$151,0)),0)</f>
        <v>0</v>
      </c>
      <c r="L844" s="255">
        <f ca="1">+IFERROR(INDEX('Hoja de Trabajo para listado'!$A$155:$Z$1048576,MATCH($A844,'Hoja de Trabajo para listado'!$A$155:$A$1048576,0),MATCH((CUADRO!L$5&amp;$E844),'Hoja de Trabajo para listado'!$A$151:$Z$151,0)),0)+IFERROR(INDEX('Hoja de Trabajo para listado'!$AB$155:$BA$1048576,MATCH($A844,'Hoja de Trabajo para listado'!$AB$155:$AB$1048576,0),MATCH((CUADRO!L$5&amp;$E844),'Hoja de Trabajo para listado'!$AB$151:$BA$151,0)),0)+IFERROR(INDEX('Hoja de Trabajo para listado'!$BC$155:$CB$1048576,MATCH($A844,'Hoja de Trabajo para listado'!$BC$155:$BC$1048576,0),MATCH((CUADRO!L$5&amp;$E844),'Hoja de Trabajo para listado'!$BC$151:$CB$151,0)),0)+IFERROR(INDEX('Hoja de Trabajo para listado'!$DE$153:$DG$274,MATCH($A844,'Hoja de Trabajo para listado'!$DE$153:$DE$1048576,0),MATCH((CUADRO!L$5&amp;$E844),'Hoja de Trabajo para listado'!$DE$151:$DG$151,0)),0)+IFERROR(INDEX('Hoja de Trabajo para listado'!$CD$155:$DC$1048576,MATCH($A844,'Hoja de Trabajo para listado'!$CD$155:$CD$1048576,0),MATCH((CUADRO!L$5&amp;$E844),'Hoja de Trabajo para listado'!$CD$151:$DC$151,0)),0)</f>
        <v>0</v>
      </c>
      <c r="M844" s="255">
        <f ca="1">+IFERROR(INDEX('Hoja de Trabajo para listado'!$A$155:$Z$1048576,MATCH($A844,'Hoja de Trabajo para listado'!$A$155:$A$1048576,0),MATCH((CUADRO!M$5&amp;$E844),'Hoja de Trabajo para listado'!$A$151:$Z$151,0)),0)+IFERROR(INDEX('Hoja de Trabajo para listado'!$AB$155:$BA$1048576,MATCH($A844,'Hoja de Trabajo para listado'!$AB$155:$AB$1048576,0),MATCH((CUADRO!M$5&amp;$E844),'Hoja de Trabajo para listado'!$AB$151:$BA$151,0)),0)+IFERROR(INDEX('Hoja de Trabajo para listado'!$BC$155:$CB$1048576,MATCH($A844,'Hoja de Trabajo para listado'!$BC$155:$BC$1048576,0),MATCH((CUADRO!M$5&amp;$E844),'Hoja de Trabajo para listado'!$BC$151:$CB$151,0)),0)+IFERROR(INDEX('Hoja de Trabajo para listado'!$DE$153:$DG$274,MATCH($A844,'Hoja de Trabajo para listado'!$DE$153:$DE$1048576,0),MATCH((CUADRO!M$5&amp;$E844),'Hoja de Trabajo para listado'!$DE$151:$DG$151,0)),0)+IFERROR(INDEX('Hoja de Trabajo para listado'!$CD$155:$DC$1048576,MATCH($A844,'Hoja de Trabajo para listado'!$CD$155:$CD$1048576,0),MATCH((CUADRO!M$5&amp;$E844),'Hoja de Trabajo para listado'!$CD$151:$DC$151,0)),0)</f>
        <v>0</v>
      </c>
      <c r="N844" s="255">
        <f ca="1">+IFERROR(INDEX('Hoja de Trabajo para listado'!$A$155:$Z$1048576,MATCH($A844,'Hoja de Trabajo para listado'!$A$155:$A$1048576,0),MATCH((CUADRO!N$5&amp;$E844),'Hoja de Trabajo para listado'!$A$151:$Z$151,0)),0)+IFERROR(INDEX('Hoja de Trabajo para listado'!$AB$155:$BA$1048576,MATCH($A844,'Hoja de Trabajo para listado'!$AB$155:$AB$1048576,0),MATCH((CUADRO!N$5&amp;$E844),'Hoja de Trabajo para listado'!$AB$151:$BA$151,0)),0)+IFERROR(INDEX('Hoja de Trabajo para listado'!$BC$155:$CB$1048576,MATCH($A844,'Hoja de Trabajo para listado'!$BC$155:$BC$1048576,0),MATCH((CUADRO!N$5&amp;$E844),'Hoja de Trabajo para listado'!$BC$151:$CB$151,0)),0)+IFERROR(INDEX('Hoja de Trabajo para listado'!$DE$153:$DG$274,MATCH($A844,'Hoja de Trabajo para listado'!$DE$153:$DE$1048576,0),MATCH((CUADRO!N$5&amp;$E844),'Hoja de Trabajo para listado'!$DE$151:$DG$151,0)),0)+IFERROR(INDEX('Hoja de Trabajo para listado'!$CD$155:$DC$1048576,MATCH($A844,'Hoja de Trabajo para listado'!$CD$155:$CD$1048576,0),MATCH((CUADRO!N$5&amp;$E844),'Hoja de Trabajo para listado'!$CD$151:$DC$151,0)),0)</f>
        <v>0</v>
      </c>
      <c r="O844" s="255">
        <f ca="1">+IFERROR(INDEX('Hoja de Trabajo para listado'!$A$155:$Z$1048576,MATCH($A844,'Hoja de Trabajo para listado'!$A$155:$A$1048576,0),MATCH((CUADRO!O$5&amp;$E844),'Hoja de Trabajo para listado'!$A$151:$Z$151,0)),0)+IFERROR(INDEX('Hoja de Trabajo para listado'!$AB$155:$BA$1048576,MATCH($A844,'Hoja de Trabajo para listado'!$AB$155:$AB$1048576,0),MATCH((CUADRO!O$5&amp;$E844),'Hoja de Trabajo para listado'!$AB$151:$BA$151,0)),0)+IFERROR(INDEX('Hoja de Trabajo para listado'!$BC$155:$CB$1048576,MATCH($A844,'Hoja de Trabajo para listado'!$BC$155:$BC$1048576,0),MATCH((CUADRO!O$5&amp;$E844),'Hoja de Trabajo para listado'!$BC$151:$CB$151,0)),0)+IFERROR(INDEX('Hoja de Trabajo para listado'!$DE$153:$DG$274,MATCH($A844,'Hoja de Trabajo para listado'!$DE$153:$DE$1048576,0),MATCH((CUADRO!O$5&amp;$E844),'Hoja de Trabajo para listado'!$DE$151:$DG$151,0)),0)+IFERROR(INDEX('Hoja de Trabajo para listado'!$CD$155:$DC$1048576,MATCH($A844,'Hoja de Trabajo para listado'!$CD$155:$CD$1048576,0),MATCH((CUADRO!O$5&amp;$E844),'Hoja de Trabajo para listado'!$CD$151:$DC$151,0)),0)</f>
        <v>0</v>
      </c>
      <c r="P844" s="255">
        <f ca="1">+IFERROR(INDEX('Hoja de Trabajo para listado'!$A$155:$Z$1048576,MATCH($A844,'Hoja de Trabajo para listado'!$A$155:$A$1048576,0),MATCH((CUADRO!P$5&amp;$E844),'Hoja de Trabajo para listado'!$A$151:$Z$151,0)),0)+IFERROR(INDEX('Hoja de Trabajo para listado'!$AB$155:$BA$1048576,MATCH($A844,'Hoja de Trabajo para listado'!$AB$155:$AB$1048576,0),MATCH((CUADRO!P$5&amp;$E844),'Hoja de Trabajo para listado'!$AB$151:$BA$151,0)),0)+IFERROR(INDEX('Hoja de Trabajo para listado'!$BC$155:$CB$1048576,MATCH($A844,'Hoja de Trabajo para listado'!$BC$155:$BC$1048576,0),MATCH((CUADRO!P$5&amp;$E844),'Hoja de Trabajo para listado'!$BC$151:$CB$151,0)),0)+IFERROR(INDEX('Hoja de Trabajo para listado'!$DE$153:$DG$274,MATCH($A844,'Hoja de Trabajo para listado'!$DE$153:$DE$1048576,0),MATCH((CUADRO!P$5&amp;$E844),'Hoja de Trabajo para listado'!$DE$151:$DG$151,0)),0)+IFERROR(INDEX('Hoja de Trabajo para listado'!$CD$155:$DC$1048576,MATCH($A844,'Hoja de Trabajo para listado'!$CD$155:$CD$1048576,0),MATCH((CUADRO!P$5&amp;$E844),'Hoja de Trabajo para listado'!$CD$151:$DC$151,0)),0)</f>
        <v>0</v>
      </c>
      <c r="Q844" s="255">
        <f ca="1">+IFERROR(INDEX('Hoja de Trabajo para listado'!$A$155:$Z$1048576,MATCH($A844,'Hoja de Trabajo para listado'!$A$155:$A$1048576,0),MATCH((CUADRO!Q$5&amp;$E844),'Hoja de Trabajo para listado'!$A$151:$Z$151,0)),0)+IFERROR(INDEX('Hoja de Trabajo para listado'!$AB$155:$BA$1048576,MATCH($A844,'Hoja de Trabajo para listado'!$AB$155:$AB$1048576,0),MATCH((CUADRO!Q$5&amp;$E844),'Hoja de Trabajo para listado'!$AB$151:$BA$151,0)),0)+IFERROR(INDEX('Hoja de Trabajo para listado'!$BC$155:$CB$1048576,MATCH($A844,'Hoja de Trabajo para listado'!$BC$155:$BC$1048576,0),MATCH((CUADRO!Q$5&amp;$E844),'Hoja de Trabajo para listado'!$BC$151:$CB$151,0)),0)+IFERROR(INDEX('Hoja de Trabajo para listado'!$DE$153:$DG$274,MATCH($A844,'Hoja de Trabajo para listado'!$DE$153:$DE$1048576,0),MATCH((CUADRO!Q$5&amp;$E844),'Hoja de Trabajo para listado'!$DE$151:$DG$151,0)),0)+IFERROR(INDEX('Hoja de Trabajo para listado'!$CD$155:$DC$1048576,MATCH($A844,'Hoja de Trabajo para listado'!$CD$155:$CD$1048576,0),MATCH((CUADRO!Q$5&amp;$E844),'Hoja de Trabajo para listado'!$CD$151:$DC$151,0)),0)</f>
        <v>0</v>
      </c>
      <c r="R844" s="255">
        <f t="shared" ca="1" si="26"/>
        <v>0</v>
      </c>
      <c r="S844" s="262"/>
      <c r="T844" s="255">
        <f ca="1">+T845</f>
        <v>0</v>
      </c>
      <c r="U844" s="254">
        <f t="shared" si="27"/>
        <v>1</v>
      </c>
      <c r="V844" s="362" t="str">
        <f>+VLOOKUP(A844,bd_lista!$A$3:$E$590,5,FALSE)</f>
        <v>Gobiernos Autonomos Municipales</v>
      </c>
      <c r="W844" s="361" t="str">
        <f>+V844</f>
        <v>Gobiernos Autonomos Municipales</v>
      </c>
      <c r="X844" s="254">
        <f>+VLOOKUP(A844,[2]Sheet1!$A$13:$D$744,4,FALSE)</f>
        <v>0</v>
      </c>
      <c r="Y844" s="254" t="e">
        <f>+VLOOKUP(X844,bd_lista!$A$3:$C$590,3,FALSE)</f>
        <v>#N/A</v>
      </c>
      <c r="Z844" s="316">
        <f>+X844</f>
        <v>0</v>
      </c>
      <c r="AA844" s="317" t="e">
        <f>+Y844</f>
        <v>#N/A</v>
      </c>
    </row>
    <row r="845" spans="1:27" customFormat="1" ht="15" hidden="1" customHeight="1">
      <c r="A845" s="32">
        <v>1535</v>
      </c>
      <c r="B845" s="307"/>
      <c r="C845" s="259" t="str">
        <f>+VLOOKUP(A845,bd_lista!$A$3:$C$590,3,FALSE)</f>
        <v>Gobierno Autónomo Municipal de Llica</v>
      </c>
      <c r="D845" s="362"/>
      <c r="E845" s="256" t="s">
        <v>1314</v>
      </c>
      <c r="F845" s="257">
        <f ca="1">+IFERROR(INDEX('Hoja de Trabajo para listado'!$A$155:$Z$1048576,MATCH($A845,'Hoja de Trabajo para listado'!$A$155:$A$1048576,0),MATCH((CUADRO!F$5&amp;$E845),'Hoja de Trabajo para listado'!$A$151:$Z$151,0)),0)+IFERROR(INDEX('Hoja de Trabajo para listado'!$AB$155:$BA$1048576,MATCH($A845,'Hoja de Trabajo para listado'!$AB$155:$AB$1048576,0),MATCH((CUADRO!F$5&amp;$E845),'Hoja de Trabajo para listado'!$AB$151:$BA$151,0)),0)+IFERROR(INDEX('Hoja de Trabajo para listado'!$BC$155:$CB$1048576,MATCH($A845,'Hoja de Trabajo para listado'!$BC$155:$BC$1048576,0),MATCH((CUADRO!F$5&amp;$E845),'Hoja de Trabajo para listado'!$BC$151:$CB$151,0)),0)+IFERROR(INDEX('Hoja de Trabajo para listado'!$DE$153:$DG$274,MATCH($A845,'Hoja de Trabajo para listado'!$DE$153:$DE$1048576,0),MATCH((CUADRO!F$5&amp;$E845),'Hoja de Trabajo para listado'!$DE$151:$DG$151,0)),0)+IFERROR(INDEX('Hoja de Trabajo para listado'!$CD$155:$DC$1048576,MATCH($A845,'Hoja de Trabajo para listado'!$CD$155:$CD$1048576,0),MATCH((CUADRO!F$5&amp;$E845),'Hoja de Trabajo para listado'!$CD$151:$DC$151,0)),0)</f>
        <v>0</v>
      </c>
      <c r="G845" s="257">
        <f ca="1">+IFERROR(INDEX('Hoja de Trabajo para listado'!$A$155:$Z$1048576,MATCH($A845,'Hoja de Trabajo para listado'!$A$155:$A$1048576,0),MATCH((CUADRO!G$5&amp;$E845),'Hoja de Trabajo para listado'!$A$151:$Z$151,0)),0)+IFERROR(INDEX('Hoja de Trabajo para listado'!$AB$155:$BA$1048576,MATCH($A845,'Hoja de Trabajo para listado'!$AB$155:$AB$1048576,0),MATCH((CUADRO!G$5&amp;$E845),'Hoja de Trabajo para listado'!$AB$151:$BA$151,0)),0)+IFERROR(INDEX('Hoja de Trabajo para listado'!$BC$155:$CB$1048576,MATCH($A845,'Hoja de Trabajo para listado'!$BC$155:$BC$1048576,0),MATCH((CUADRO!G$5&amp;$E845),'Hoja de Trabajo para listado'!$BC$151:$CB$151,0)),0)+IFERROR(INDEX('Hoja de Trabajo para listado'!$DE$153:$DG$274,MATCH($A845,'Hoja de Trabajo para listado'!$DE$153:$DE$1048576,0),MATCH((CUADRO!G$5&amp;$E845),'Hoja de Trabajo para listado'!$DE$151:$DG$151,0)),0)+IFERROR(INDEX('Hoja de Trabajo para listado'!$CD$155:$DC$1048576,MATCH($A845,'Hoja de Trabajo para listado'!$CD$155:$CD$1048576,0),MATCH((CUADRO!G$5&amp;$E845),'Hoja de Trabajo para listado'!$CD$151:$DC$151,0)),0)</f>
        <v>0</v>
      </c>
      <c r="H845" s="257">
        <f ca="1">+IFERROR(INDEX('Hoja de Trabajo para listado'!$A$155:$Z$1048576,MATCH($A845,'Hoja de Trabajo para listado'!$A$155:$A$1048576,0),MATCH((CUADRO!H$5&amp;$E845),'Hoja de Trabajo para listado'!$A$151:$Z$151,0)),0)+IFERROR(INDEX('Hoja de Trabajo para listado'!$AB$155:$BA$1048576,MATCH($A845,'Hoja de Trabajo para listado'!$AB$155:$AB$1048576,0),MATCH((CUADRO!H$5&amp;$E845),'Hoja de Trabajo para listado'!$AB$151:$BA$151,0)),0)+IFERROR(INDEX('Hoja de Trabajo para listado'!$BC$155:$CB$1048576,MATCH($A845,'Hoja de Trabajo para listado'!$BC$155:$BC$1048576,0),MATCH((CUADRO!H$5&amp;$E845),'Hoja de Trabajo para listado'!$BC$151:$CB$151,0)),0)+IFERROR(INDEX('Hoja de Trabajo para listado'!$DE$153:$DG$274,MATCH($A845,'Hoja de Trabajo para listado'!$DE$153:$DE$1048576,0),MATCH((CUADRO!H$5&amp;$E845),'Hoja de Trabajo para listado'!$DE$151:$DG$151,0)),0)+IFERROR(INDEX('Hoja de Trabajo para listado'!$CD$155:$DC$1048576,MATCH($A845,'Hoja de Trabajo para listado'!$CD$155:$CD$1048576,0),MATCH((CUADRO!H$5&amp;$E845),'Hoja de Trabajo para listado'!$CD$151:$DC$151,0)),0)</f>
        <v>0</v>
      </c>
      <c r="I845" s="257">
        <f ca="1">+IFERROR(INDEX('Hoja de Trabajo para listado'!$A$155:$Z$1048576,MATCH($A845,'Hoja de Trabajo para listado'!$A$155:$A$1048576,0),MATCH((CUADRO!I$5&amp;$E845),'Hoja de Trabajo para listado'!$A$151:$Z$151,0)),0)+IFERROR(INDEX('Hoja de Trabajo para listado'!$AB$155:$BA$1048576,MATCH($A845,'Hoja de Trabajo para listado'!$AB$155:$AB$1048576,0),MATCH((CUADRO!I$5&amp;$E845),'Hoja de Trabajo para listado'!$AB$151:$BA$151,0)),0)+IFERROR(INDEX('Hoja de Trabajo para listado'!$BC$155:$CB$1048576,MATCH($A845,'Hoja de Trabajo para listado'!$BC$155:$BC$1048576,0),MATCH((CUADRO!I$5&amp;$E845),'Hoja de Trabajo para listado'!$BC$151:$CB$151,0)),0)+IFERROR(INDEX('Hoja de Trabajo para listado'!$DE$153:$DG$274,MATCH($A845,'Hoja de Trabajo para listado'!$DE$153:$DE$1048576,0),MATCH((CUADRO!I$5&amp;$E845),'Hoja de Trabajo para listado'!$DE$151:$DG$151,0)),0)+IFERROR(INDEX('Hoja de Trabajo para listado'!$CD$155:$DC$1048576,MATCH($A845,'Hoja de Trabajo para listado'!$CD$155:$CD$1048576,0),MATCH((CUADRO!I$5&amp;$E845),'Hoja de Trabajo para listado'!$CD$151:$DC$151,0)),0)</f>
        <v>0</v>
      </c>
      <c r="J845" s="257">
        <f ca="1">+IFERROR(INDEX('Hoja de Trabajo para listado'!$A$155:$Z$1048576,MATCH($A845,'Hoja de Trabajo para listado'!$A$155:$A$1048576,0),MATCH((CUADRO!J$5&amp;$E845),'Hoja de Trabajo para listado'!$A$151:$Z$151,0)),0)+IFERROR(INDEX('Hoja de Trabajo para listado'!$AB$155:$BA$1048576,MATCH($A845,'Hoja de Trabajo para listado'!$AB$155:$AB$1048576,0),MATCH((CUADRO!J$5&amp;$E845),'Hoja de Trabajo para listado'!$AB$151:$BA$151,0)),0)+IFERROR(INDEX('Hoja de Trabajo para listado'!$BC$155:$CB$1048576,MATCH($A845,'Hoja de Trabajo para listado'!$BC$155:$BC$1048576,0),MATCH((CUADRO!J$5&amp;$E845),'Hoja de Trabajo para listado'!$BC$151:$CB$151,0)),0)+IFERROR(INDEX('Hoja de Trabajo para listado'!$DE$153:$DG$274,MATCH($A845,'Hoja de Trabajo para listado'!$DE$153:$DE$1048576,0),MATCH((CUADRO!J$5&amp;$E845),'Hoja de Trabajo para listado'!$DE$151:$DG$151,0)),0)+IFERROR(INDEX('Hoja de Trabajo para listado'!$CD$155:$DC$1048576,MATCH($A845,'Hoja de Trabajo para listado'!$CD$155:$CD$1048576,0),MATCH((CUADRO!J$5&amp;$E845),'Hoja de Trabajo para listado'!$CD$151:$DC$151,0)),0)</f>
        <v>0</v>
      </c>
      <c r="K845" s="257">
        <f ca="1">+IFERROR(INDEX('Hoja de Trabajo para listado'!$A$155:$Z$1048576,MATCH($A845,'Hoja de Trabajo para listado'!$A$155:$A$1048576,0),MATCH((CUADRO!K$5&amp;$E845),'Hoja de Trabajo para listado'!$A$151:$Z$151,0)),0)+IFERROR(INDEX('Hoja de Trabajo para listado'!$AB$155:$BA$1048576,MATCH($A845,'Hoja de Trabajo para listado'!$AB$155:$AB$1048576,0),MATCH((CUADRO!K$5&amp;$E845),'Hoja de Trabajo para listado'!$AB$151:$BA$151,0)),0)+IFERROR(INDEX('Hoja de Trabajo para listado'!$BC$155:$CB$1048576,MATCH($A845,'Hoja de Trabajo para listado'!$BC$155:$BC$1048576,0),MATCH((CUADRO!K$5&amp;$E845),'Hoja de Trabajo para listado'!$BC$151:$CB$151,0)),0)+IFERROR(INDEX('Hoja de Trabajo para listado'!$DE$153:$DG$274,MATCH($A845,'Hoja de Trabajo para listado'!$DE$153:$DE$1048576,0),MATCH((CUADRO!K$5&amp;$E845),'Hoja de Trabajo para listado'!$DE$151:$DG$151,0)),0)+IFERROR(INDEX('Hoja de Trabajo para listado'!$CD$155:$DC$1048576,MATCH($A845,'Hoja de Trabajo para listado'!$CD$155:$CD$1048576,0),MATCH((CUADRO!K$5&amp;$E845),'Hoja de Trabajo para listado'!$CD$151:$DC$151,0)),0)</f>
        <v>0</v>
      </c>
      <c r="L845" s="257">
        <f ca="1">+IFERROR(INDEX('Hoja de Trabajo para listado'!$A$155:$Z$1048576,MATCH($A845,'Hoja de Trabajo para listado'!$A$155:$A$1048576,0),MATCH((CUADRO!L$5&amp;$E845),'Hoja de Trabajo para listado'!$A$151:$Z$151,0)),0)+IFERROR(INDEX('Hoja de Trabajo para listado'!$AB$155:$BA$1048576,MATCH($A845,'Hoja de Trabajo para listado'!$AB$155:$AB$1048576,0),MATCH((CUADRO!L$5&amp;$E845),'Hoja de Trabajo para listado'!$AB$151:$BA$151,0)),0)+IFERROR(INDEX('Hoja de Trabajo para listado'!$BC$155:$CB$1048576,MATCH($A845,'Hoja de Trabajo para listado'!$BC$155:$BC$1048576,0),MATCH((CUADRO!L$5&amp;$E845),'Hoja de Trabajo para listado'!$BC$151:$CB$151,0)),0)+IFERROR(INDEX('Hoja de Trabajo para listado'!$DE$153:$DG$274,MATCH($A845,'Hoja de Trabajo para listado'!$DE$153:$DE$1048576,0),MATCH((CUADRO!L$5&amp;$E845),'Hoja de Trabajo para listado'!$DE$151:$DG$151,0)),0)+IFERROR(INDEX('Hoja de Trabajo para listado'!$CD$155:$DC$1048576,MATCH($A845,'Hoja de Trabajo para listado'!$CD$155:$CD$1048576,0),MATCH((CUADRO!L$5&amp;$E845),'Hoja de Trabajo para listado'!$CD$151:$DC$151,0)),0)</f>
        <v>0</v>
      </c>
      <c r="M845" s="257">
        <f ca="1">+IFERROR(INDEX('Hoja de Trabajo para listado'!$A$155:$Z$1048576,MATCH($A845,'Hoja de Trabajo para listado'!$A$155:$A$1048576,0),MATCH((CUADRO!M$5&amp;$E845),'Hoja de Trabajo para listado'!$A$151:$Z$151,0)),0)+IFERROR(INDEX('Hoja de Trabajo para listado'!$AB$155:$BA$1048576,MATCH($A845,'Hoja de Trabajo para listado'!$AB$155:$AB$1048576,0),MATCH((CUADRO!M$5&amp;$E845),'Hoja de Trabajo para listado'!$AB$151:$BA$151,0)),0)+IFERROR(INDEX('Hoja de Trabajo para listado'!$BC$155:$CB$1048576,MATCH($A845,'Hoja de Trabajo para listado'!$BC$155:$BC$1048576,0),MATCH((CUADRO!M$5&amp;$E845),'Hoja de Trabajo para listado'!$BC$151:$CB$151,0)),0)+IFERROR(INDEX('Hoja de Trabajo para listado'!$DE$153:$DG$274,MATCH($A845,'Hoja de Trabajo para listado'!$DE$153:$DE$1048576,0),MATCH((CUADRO!M$5&amp;$E845),'Hoja de Trabajo para listado'!$DE$151:$DG$151,0)),0)+IFERROR(INDEX('Hoja de Trabajo para listado'!$CD$155:$DC$1048576,MATCH($A845,'Hoja de Trabajo para listado'!$CD$155:$CD$1048576,0),MATCH((CUADRO!M$5&amp;$E845),'Hoja de Trabajo para listado'!$CD$151:$DC$151,0)),0)</f>
        <v>0</v>
      </c>
      <c r="N845" s="257">
        <f ca="1">+IFERROR(INDEX('Hoja de Trabajo para listado'!$A$155:$Z$1048576,MATCH($A845,'Hoja de Trabajo para listado'!$A$155:$A$1048576,0),MATCH((CUADRO!N$5&amp;$E845),'Hoja de Trabajo para listado'!$A$151:$Z$151,0)),0)+IFERROR(INDEX('Hoja de Trabajo para listado'!$AB$155:$BA$1048576,MATCH($A845,'Hoja de Trabajo para listado'!$AB$155:$AB$1048576,0),MATCH((CUADRO!N$5&amp;$E845),'Hoja de Trabajo para listado'!$AB$151:$BA$151,0)),0)+IFERROR(INDEX('Hoja de Trabajo para listado'!$BC$155:$CB$1048576,MATCH($A845,'Hoja de Trabajo para listado'!$BC$155:$BC$1048576,0),MATCH((CUADRO!N$5&amp;$E845),'Hoja de Trabajo para listado'!$BC$151:$CB$151,0)),0)+IFERROR(INDEX('Hoja de Trabajo para listado'!$DE$153:$DG$274,MATCH($A845,'Hoja de Trabajo para listado'!$DE$153:$DE$1048576,0),MATCH((CUADRO!N$5&amp;$E845),'Hoja de Trabajo para listado'!$DE$151:$DG$151,0)),0)+IFERROR(INDEX('Hoja de Trabajo para listado'!$CD$155:$DC$1048576,MATCH($A845,'Hoja de Trabajo para listado'!$CD$155:$CD$1048576,0),MATCH((CUADRO!N$5&amp;$E845),'Hoja de Trabajo para listado'!$CD$151:$DC$151,0)),0)</f>
        <v>0</v>
      </c>
      <c r="O845" s="257">
        <f ca="1">+IFERROR(INDEX('Hoja de Trabajo para listado'!$A$155:$Z$1048576,MATCH($A845,'Hoja de Trabajo para listado'!$A$155:$A$1048576,0),MATCH((CUADRO!O$5&amp;$E845),'Hoja de Trabajo para listado'!$A$151:$Z$151,0)),0)+IFERROR(INDEX('Hoja de Trabajo para listado'!$AB$155:$BA$1048576,MATCH($A845,'Hoja de Trabajo para listado'!$AB$155:$AB$1048576,0),MATCH((CUADRO!O$5&amp;$E845),'Hoja de Trabajo para listado'!$AB$151:$BA$151,0)),0)+IFERROR(INDEX('Hoja de Trabajo para listado'!$BC$155:$CB$1048576,MATCH($A845,'Hoja de Trabajo para listado'!$BC$155:$BC$1048576,0),MATCH((CUADRO!O$5&amp;$E845),'Hoja de Trabajo para listado'!$BC$151:$CB$151,0)),0)+IFERROR(INDEX('Hoja de Trabajo para listado'!$DE$153:$DG$274,MATCH($A845,'Hoja de Trabajo para listado'!$DE$153:$DE$1048576,0),MATCH((CUADRO!O$5&amp;$E845),'Hoja de Trabajo para listado'!$DE$151:$DG$151,0)),0)+IFERROR(INDEX('Hoja de Trabajo para listado'!$CD$155:$DC$1048576,MATCH($A845,'Hoja de Trabajo para listado'!$CD$155:$CD$1048576,0),MATCH((CUADRO!O$5&amp;$E845),'Hoja de Trabajo para listado'!$CD$151:$DC$151,0)),0)</f>
        <v>0</v>
      </c>
      <c r="P845" s="257">
        <f ca="1">+IFERROR(INDEX('Hoja de Trabajo para listado'!$A$155:$Z$1048576,MATCH($A845,'Hoja de Trabajo para listado'!$A$155:$A$1048576,0),MATCH((CUADRO!P$5&amp;$E845),'Hoja de Trabajo para listado'!$A$151:$Z$151,0)),0)+IFERROR(INDEX('Hoja de Trabajo para listado'!$AB$155:$BA$1048576,MATCH($A845,'Hoja de Trabajo para listado'!$AB$155:$AB$1048576,0),MATCH((CUADRO!P$5&amp;$E845),'Hoja de Trabajo para listado'!$AB$151:$BA$151,0)),0)+IFERROR(INDEX('Hoja de Trabajo para listado'!$BC$155:$CB$1048576,MATCH($A845,'Hoja de Trabajo para listado'!$BC$155:$BC$1048576,0),MATCH((CUADRO!P$5&amp;$E845),'Hoja de Trabajo para listado'!$BC$151:$CB$151,0)),0)+IFERROR(INDEX('Hoja de Trabajo para listado'!$DE$153:$DG$274,MATCH($A845,'Hoja de Trabajo para listado'!$DE$153:$DE$1048576,0),MATCH((CUADRO!P$5&amp;$E845),'Hoja de Trabajo para listado'!$DE$151:$DG$151,0)),0)+IFERROR(INDEX('Hoja de Trabajo para listado'!$CD$155:$DC$1048576,MATCH($A845,'Hoja de Trabajo para listado'!$CD$155:$CD$1048576,0),MATCH((CUADRO!P$5&amp;$E845),'Hoja de Trabajo para listado'!$CD$151:$DC$151,0)),0)</f>
        <v>0</v>
      </c>
      <c r="Q845" s="257">
        <f ca="1">+IFERROR(INDEX('Hoja de Trabajo para listado'!$A$155:$Z$1048576,MATCH($A845,'Hoja de Trabajo para listado'!$A$155:$A$1048576,0),MATCH((CUADRO!Q$5&amp;$E845),'Hoja de Trabajo para listado'!$A$151:$Z$151,0)),0)+IFERROR(INDEX('Hoja de Trabajo para listado'!$AB$155:$BA$1048576,MATCH($A845,'Hoja de Trabajo para listado'!$AB$155:$AB$1048576,0),MATCH((CUADRO!Q$5&amp;$E845),'Hoja de Trabajo para listado'!$AB$151:$BA$151,0)),0)+IFERROR(INDEX('Hoja de Trabajo para listado'!$BC$155:$CB$1048576,MATCH($A845,'Hoja de Trabajo para listado'!$BC$155:$BC$1048576,0),MATCH((CUADRO!Q$5&amp;$E845),'Hoja de Trabajo para listado'!$BC$151:$CB$151,0)),0)+IFERROR(INDEX('Hoja de Trabajo para listado'!$DE$153:$DG$274,MATCH($A845,'Hoja de Trabajo para listado'!$DE$153:$DE$1048576,0),MATCH((CUADRO!Q$5&amp;$E845),'Hoja de Trabajo para listado'!$DE$151:$DG$151,0)),0)+IFERROR(INDEX('Hoja de Trabajo para listado'!$CD$155:$DC$1048576,MATCH($A845,'Hoja de Trabajo para listado'!$CD$155:$CD$1048576,0),MATCH((CUADRO!Q$5&amp;$E845),'Hoja de Trabajo para listado'!$CD$151:$DC$151,0)),0)</f>
        <v>0</v>
      </c>
      <c r="R845" s="257">
        <f t="shared" ca="1" si="26"/>
        <v>0</v>
      </c>
      <c r="S845" s="274">
        <f ca="1">+R844+R845</f>
        <v>0</v>
      </c>
      <c r="T845" s="257">
        <f ca="1">+S845</f>
        <v>0</v>
      </c>
      <c r="U845" s="256">
        <f t="shared" si="27"/>
        <v>2</v>
      </c>
      <c r="V845" s="362" t="str">
        <f>+VLOOKUP(A845,bd_lista!$A$3:$E$590,5,FALSE)</f>
        <v>Gobiernos Autonomos Municipales</v>
      </c>
      <c r="W845" s="362"/>
      <c r="X845" s="254">
        <f>+VLOOKUP(A845,[2]Sheet1!$A$13:$D$744,4,FALSE)</f>
        <v>0</v>
      </c>
      <c r="Y845" s="254" t="e">
        <f>+VLOOKUP(X845,bd_lista!$A$3:$C$590,3,FALSE)</f>
        <v>#N/A</v>
      </c>
      <c r="Z845" s="314"/>
      <c r="AA845" s="315"/>
    </row>
    <row r="846" spans="1:27" customFormat="1" ht="15" hidden="1" customHeight="1">
      <c r="A846" s="32">
        <v>1536</v>
      </c>
      <c r="B846" s="306">
        <f>+A846</f>
        <v>1536</v>
      </c>
      <c r="C846" s="259" t="str">
        <f>+VLOOKUP(A846,bd_lista!$A$3:$C$590,3,FALSE)</f>
        <v>Gobierno Autónomo Municipal de Tahua</v>
      </c>
      <c r="D846" s="361" t="str">
        <f>+C846</f>
        <v>Gobierno Autónomo Municipal de Tahua</v>
      </c>
      <c r="E846" s="254" t="s">
        <v>1313</v>
      </c>
      <c r="F846" s="255">
        <f ca="1">+IFERROR(INDEX('Hoja de Trabajo para listado'!$A$155:$Z$1048576,MATCH($A846,'Hoja de Trabajo para listado'!$A$155:$A$1048576,0),MATCH((CUADRO!F$5&amp;$E846),'Hoja de Trabajo para listado'!$A$151:$Z$151,0)),0)+IFERROR(INDEX('Hoja de Trabajo para listado'!$AB$155:$BA$1048576,MATCH($A846,'Hoja de Trabajo para listado'!$AB$155:$AB$1048576,0),MATCH((CUADRO!F$5&amp;$E846),'Hoja de Trabajo para listado'!$AB$151:$BA$151,0)),0)+IFERROR(INDEX('Hoja de Trabajo para listado'!$BC$155:$CB$1048576,MATCH($A846,'Hoja de Trabajo para listado'!$BC$155:$BC$1048576,0),MATCH((CUADRO!F$5&amp;$E846),'Hoja de Trabajo para listado'!$BC$151:$CB$151,0)),0)+IFERROR(INDEX('Hoja de Trabajo para listado'!$DE$153:$DG$274,MATCH($A846,'Hoja de Trabajo para listado'!$DE$153:$DE$1048576,0),MATCH((CUADRO!F$5&amp;$E846),'Hoja de Trabajo para listado'!$DE$151:$DG$151,0)),0)+IFERROR(INDEX('Hoja de Trabajo para listado'!$CD$155:$DC$1048576,MATCH($A846,'Hoja de Trabajo para listado'!$CD$155:$CD$1048576,0),MATCH((CUADRO!F$5&amp;$E846),'Hoja de Trabajo para listado'!$CD$151:$DC$151,0)),0)</f>
        <v>0</v>
      </c>
      <c r="G846" s="255">
        <f ca="1">+IFERROR(INDEX('Hoja de Trabajo para listado'!$A$155:$Z$1048576,MATCH($A846,'Hoja de Trabajo para listado'!$A$155:$A$1048576,0),MATCH((CUADRO!G$5&amp;$E846),'Hoja de Trabajo para listado'!$A$151:$Z$151,0)),0)+IFERROR(INDEX('Hoja de Trabajo para listado'!$AB$155:$BA$1048576,MATCH($A846,'Hoja de Trabajo para listado'!$AB$155:$AB$1048576,0),MATCH((CUADRO!G$5&amp;$E846),'Hoja de Trabajo para listado'!$AB$151:$BA$151,0)),0)+IFERROR(INDEX('Hoja de Trabajo para listado'!$BC$155:$CB$1048576,MATCH($A846,'Hoja de Trabajo para listado'!$BC$155:$BC$1048576,0),MATCH((CUADRO!G$5&amp;$E846),'Hoja de Trabajo para listado'!$BC$151:$CB$151,0)),0)+IFERROR(INDEX('Hoja de Trabajo para listado'!$DE$153:$DG$274,MATCH($A846,'Hoja de Trabajo para listado'!$DE$153:$DE$1048576,0),MATCH((CUADRO!G$5&amp;$E846),'Hoja de Trabajo para listado'!$DE$151:$DG$151,0)),0)+IFERROR(INDEX('Hoja de Trabajo para listado'!$CD$155:$DC$1048576,MATCH($A846,'Hoja de Trabajo para listado'!$CD$155:$CD$1048576,0),MATCH((CUADRO!G$5&amp;$E846),'Hoja de Trabajo para listado'!$CD$151:$DC$151,0)),0)</f>
        <v>0</v>
      </c>
      <c r="H846" s="255">
        <f ca="1">+IFERROR(INDEX('Hoja de Trabajo para listado'!$A$155:$Z$1048576,MATCH($A846,'Hoja de Trabajo para listado'!$A$155:$A$1048576,0),MATCH((CUADRO!H$5&amp;$E846),'Hoja de Trabajo para listado'!$A$151:$Z$151,0)),0)+IFERROR(INDEX('Hoja de Trabajo para listado'!$AB$155:$BA$1048576,MATCH($A846,'Hoja de Trabajo para listado'!$AB$155:$AB$1048576,0),MATCH((CUADRO!H$5&amp;$E846),'Hoja de Trabajo para listado'!$AB$151:$BA$151,0)),0)+IFERROR(INDEX('Hoja de Trabajo para listado'!$BC$155:$CB$1048576,MATCH($A846,'Hoja de Trabajo para listado'!$BC$155:$BC$1048576,0),MATCH((CUADRO!H$5&amp;$E846),'Hoja de Trabajo para listado'!$BC$151:$CB$151,0)),0)+IFERROR(INDEX('Hoja de Trabajo para listado'!$DE$153:$DG$274,MATCH($A846,'Hoja de Trabajo para listado'!$DE$153:$DE$1048576,0),MATCH((CUADRO!H$5&amp;$E846),'Hoja de Trabajo para listado'!$DE$151:$DG$151,0)),0)+IFERROR(INDEX('Hoja de Trabajo para listado'!$CD$155:$DC$1048576,MATCH($A846,'Hoja de Trabajo para listado'!$CD$155:$CD$1048576,0),MATCH((CUADRO!H$5&amp;$E846),'Hoja de Trabajo para listado'!$CD$151:$DC$151,0)),0)</f>
        <v>0</v>
      </c>
      <c r="I846" s="255">
        <f ca="1">+IFERROR(INDEX('Hoja de Trabajo para listado'!$A$155:$Z$1048576,MATCH($A846,'Hoja de Trabajo para listado'!$A$155:$A$1048576,0),MATCH((CUADRO!I$5&amp;$E846),'Hoja de Trabajo para listado'!$A$151:$Z$151,0)),0)+IFERROR(INDEX('Hoja de Trabajo para listado'!$AB$155:$BA$1048576,MATCH($A846,'Hoja de Trabajo para listado'!$AB$155:$AB$1048576,0),MATCH((CUADRO!I$5&amp;$E846),'Hoja de Trabajo para listado'!$AB$151:$BA$151,0)),0)+IFERROR(INDEX('Hoja de Trabajo para listado'!$BC$155:$CB$1048576,MATCH($A846,'Hoja de Trabajo para listado'!$BC$155:$BC$1048576,0),MATCH((CUADRO!I$5&amp;$E846),'Hoja de Trabajo para listado'!$BC$151:$CB$151,0)),0)+IFERROR(INDEX('Hoja de Trabajo para listado'!$DE$153:$DG$274,MATCH($A846,'Hoja de Trabajo para listado'!$DE$153:$DE$1048576,0),MATCH((CUADRO!I$5&amp;$E846),'Hoja de Trabajo para listado'!$DE$151:$DG$151,0)),0)+IFERROR(INDEX('Hoja de Trabajo para listado'!$CD$155:$DC$1048576,MATCH($A846,'Hoja de Trabajo para listado'!$CD$155:$CD$1048576,0),MATCH((CUADRO!I$5&amp;$E846),'Hoja de Trabajo para listado'!$CD$151:$DC$151,0)),0)</f>
        <v>0</v>
      </c>
      <c r="J846" s="255">
        <f ca="1">+IFERROR(INDEX('Hoja de Trabajo para listado'!$A$155:$Z$1048576,MATCH($A846,'Hoja de Trabajo para listado'!$A$155:$A$1048576,0),MATCH((CUADRO!J$5&amp;$E846),'Hoja de Trabajo para listado'!$A$151:$Z$151,0)),0)+IFERROR(INDEX('Hoja de Trabajo para listado'!$AB$155:$BA$1048576,MATCH($A846,'Hoja de Trabajo para listado'!$AB$155:$AB$1048576,0),MATCH((CUADRO!J$5&amp;$E846),'Hoja de Trabajo para listado'!$AB$151:$BA$151,0)),0)+IFERROR(INDEX('Hoja de Trabajo para listado'!$BC$155:$CB$1048576,MATCH($A846,'Hoja de Trabajo para listado'!$BC$155:$BC$1048576,0),MATCH((CUADRO!J$5&amp;$E846),'Hoja de Trabajo para listado'!$BC$151:$CB$151,0)),0)+IFERROR(INDEX('Hoja de Trabajo para listado'!$DE$153:$DG$274,MATCH($A846,'Hoja de Trabajo para listado'!$DE$153:$DE$1048576,0),MATCH((CUADRO!J$5&amp;$E846),'Hoja de Trabajo para listado'!$DE$151:$DG$151,0)),0)+IFERROR(INDEX('Hoja de Trabajo para listado'!$CD$155:$DC$1048576,MATCH($A846,'Hoja de Trabajo para listado'!$CD$155:$CD$1048576,0),MATCH((CUADRO!J$5&amp;$E846),'Hoja de Trabajo para listado'!$CD$151:$DC$151,0)),0)</f>
        <v>0</v>
      </c>
      <c r="K846" s="255">
        <f ca="1">+IFERROR(INDEX('Hoja de Trabajo para listado'!$A$155:$Z$1048576,MATCH($A846,'Hoja de Trabajo para listado'!$A$155:$A$1048576,0),MATCH((CUADRO!K$5&amp;$E846),'Hoja de Trabajo para listado'!$A$151:$Z$151,0)),0)+IFERROR(INDEX('Hoja de Trabajo para listado'!$AB$155:$BA$1048576,MATCH($A846,'Hoja de Trabajo para listado'!$AB$155:$AB$1048576,0),MATCH((CUADRO!K$5&amp;$E846),'Hoja de Trabajo para listado'!$AB$151:$BA$151,0)),0)+IFERROR(INDEX('Hoja de Trabajo para listado'!$BC$155:$CB$1048576,MATCH($A846,'Hoja de Trabajo para listado'!$BC$155:$BC$1048576,0),MATCH((CUADRO!K$5&amp;$E846),'Hoja de Trabajo para listado'!$BC$151:$CB$151,0)),0)+IFERROR(INDEX('Hoja de Trabajo para listado'!$DE$153:$DG$274,MATCH($A846,'Hoja de Trabajo para listado'!$DE$153:$DE$1048576,0),MATCH((CUADRO!K$5&amp;$E846),'Hoja de Trabajo para listado'!$DE$151:$DG$151,0)),0)+IFERROR(INDEX('Hoja de Trabajo para listado'!$CD$155:$DC$1048576,MATCH($A846,'Hoja de Trabajo para listado'!$CD$155:$CD$1048576,0),MATCH((CUADRO!K$5&amp;$E846),'Hoja de Trabajo para listado'!$CD$151:$DC$151,0)),0)</f>
        <v>0</v>
      </c>
      <c r="L846" s="255">
        <f ca="1">+IFERROR(INDEX('Hoja de Trabajo para listado'!$A$155:$Z$1048576,MATCH($A846,'Hoja de Trabajo para listado'!$A$155:$A$1048576,0),MATCH((CUADRO!L$5&amp;$E846),'Hoja de Trabajo para listado'!$A$151:$Z$151,0)),0)+IFERROR(INDEX('Hoja de Trabajo para listado'!$AB$155:$BA$1048576,MATCH($A846,'Hoja de Trabajo para listado'!$AB$155:$AB$1048576,0),MATCH((CUADRO!L$5&amp;$E846),'Hoja de Trabajo para listado'!$AB$151:$BA$151,0)),0)+IFERROR(INDEX('Hoja de Trabajo para listado'!$BC$155:$CB$1048576,MATCH($A846,'Hoja de Trabajo para listado'!$BC$155:$BC$1048576,0),MATCH((CUADRO!L$5&amp;$E846),'Hoja de Trabajo para listado'!$BC$151:$CB$151,0)),0)+IFERROR(INDEX('Hoja de Trabajo para listado'!$DE$153:$DG$274,MATCH($A846,'Hoja de Trabajo para listado'!$DE$153:$DE$1048576,0),MATCH((CUADRO!L$5&amp;$E846),'Hoja de Trabajo para listado'!$DE$151:$DG$151,0)),0)+IFERROR(INDEX('Hoja de Trabajo para listado'!$CD$155:$DC$1048576,MATCH($A846,'Hoja de Trabajo para listado'!$CD$155:$CD$1048576,0),MATCH((CUADRO!L$5&amp;$E846),'Hoja de Trabajo para listado'!$CD$151:$DC$151,0)),0)</f>
        <v>0</v>
      </c>
      <c r="M846" s="255">
        <f ca="1">+IFERROR(INDEX('Hoja de Trabajo para listado'!$A$155:$Z$1048576,MATCH($A846,'Hoja de Trabajo para listado'!$A$155:$A$1048576,0),MATCH((CUADRO!M$5&amp;$E846),'Hoja de Trabajo para listado'!$A$151:$Z$151,0)),0)+IFERROR(INDEX('Hoja de Trabajo para listado'!$AB$155:$BA$1048576,MATCH($A846,'Hoja de Trabajo para listado'!$AB$155:$AB$1048576,0),MATCH((CUADRO!M$5&amp;$E846),'Hoja de Trabajo para listado'!$AB$151:$BA$151,0)),0)+IFERROR(INDEX('Hoja de Trabajo para listado'!$BC$155:$CB$1048576,MATCH($A846,'Hoja de Trabajo para listado'!$BC$155:$BC$1048576,0),MATCH((CUADRO!M$5&amp;$E846),'Hoja de Trabajo para listado'!$BC$151:$CB$151,0)),0)+IFERROR(INDEX('Hoja de Trabajo para listado'!$DE$153:$DG$274,MATCH($A846,'Hoja de Trabajo para listado'!$DE$153:$DE$1048576,0),MATCH((CUADRO!M$5&amp;$E846),'Hoja de Trabajo para listado'!$DE$151:$DG$151,0)),0)+IFERROR(INDEX('Hoja de Trabajo para listado'!$CD$155:$DC$1048576,MATCH($A846,'Hoja de Trabajo para listado'!$CD$155:$CD$1048576,0),MATCH((CUADRO!M$5&amp;$E846),'Hoja de Trabajo para listado'!$CD$151:$DC$151,0)),0)</f>
        <v>0</v>
      </c>
      <c r="N846" s="255">
        <f ca="1">+IFERROR(INDEX('Hoja de Trabajo para listado'!$A$155:$Z$1048576,MATCH($A846,'Hoja de Trabajo para listado'!$A$155:$A$1048576,0),MATCH((CUADRO!N$5&amp;$E846),'Hoja de Trabajo para listado'!$A$151:$Z$151,0)),0)+IFERROR(INDEX('Hoja de Trabajo para listado'!$AB$155:$BA$1048576,MATCH($A846,'Hoja de Trabajo para listado'!$AB$155:$AB$1048576,0),MATCH((CUADRO!N$5&amp;$E846),'Hoja de Trabajo para listado'!$AB$151:$BA$151,0)),0)+IFERROR(INDEX('Hoja de Trabajo para listado'!$BC$155:$CB$1048576,MATCH($A846,'Hoja de Trabajo para listado'!$BC$155:$BC$1048576,0),MATCH((CUADRO!N$5&amp;$E846),'Hoja de Trabajo para listado'!$BC$151:$CB$151,0)),0)+IFERROR(INDEX('Hoja de Trabajo para listado'!$DE$153:$DG$274,MATCH($A846,'Hoja de Trabajo para listado'!$DE$153:$DE$1048576,0),MATCH((CUADRO!N$5&amp;$E846),'Hoja de Trabajo para listado'!$DE$151:$DG$151,0)),0)+IFERROR(INDEX('Hoja de Trabajo para listado'!$CD$155:$DC$1048576,MATCH($A846,'Hoja de Trabajo para listado'!$CD$155:$CD$1048576,0),MATCH((CUADRO!N$5&amp;$E846),'Hoja de Trabajo para listado'!$CD$151:$DC$151,0)),0)</f>
        <v>0</v>
      </c>
      <c r="O846" s="255">
        <f ca="1">+IFERROR(INDEX('Hoja de Trabajo para listado'!$A$155:$Z$1048576,MATCH($A846,'Hoja de Trabajo para listado'!$A$155:$A$1048576,0),MATCH((CUADRO!O$5&amp;$E846),'Hoja de Trabajo para listado'!$A$151:$Z$151,0)),0)+IFERROR(INDEX('Hoja de Trabajo para listado'!$AB$155:$BA$1048576,MATCH($A846,'Hoja de Trabajo para listado'!$AB$155:$AB$1048576,0),MATCH((CUADRO!O$5&amp;$E846),'Hoja de Trabajo para listado'!$AB$151:$BA$151,0)),0)+IFERROR(INDEX('Hoja de Trabajo para listado'!$BC$155:$CB$1048576,MATCH($A846,'Hoja de Trabajo para listado'!$BC$155:$BC$1048576,0),MATCH((CUADRO!O$5&amp;$E846),'Hoja de Trabajo para listado'!$BC$151:$CB$151,0)),0)+IFERROR(INDEX('Hoja de Trabajo para listado'!$DE$153:$DG$274,MATCH($A846,'Hoja de Trabajo para listado'!$DE$153:$DE$1048576,0),MATCH((CUADRO!O$5&amp;$E846),'Hoja de Trabajo para listado'!$DE$151:$DG$151,0)),0)+IFERROR(INDEX('Hoja de Trabajo para listado'!$CD$155:$DC$1048576,MATCH($A846,'Hoja de Trabajo para listado'!$CD$155:$CD$1048576,0),MATCH((CUADRO!O$5&amp;$E846),'Hoja de Trabajo para listado'!$CD$151:$DC$151,0)),0)</f>
        <v>0</v>
      </c>
      <c r="P846" s="255">
        <f ca="1">+IFERROR(INDEX('Hoja de Trabajo para listado'!$A$155:$Z$1048576,MATCH($A846,'Hoja de Trabajo para listado'!$A$155:$A$1048576,0),MATCH((CUADRO!P$5&amp;$E846),'Hoja de Trabajo para listado'!$A$151:$Z$151,0)),0)+IFERROR(INDEX('Hoja de Trabajo para listado'!$AB$155:$BA$1048576,MATCH($A846,'Hoja de Trabajo para listado'!$AB$155:$AB$1048576,0),MATCH((CUADRO!P$5&amp;$E846),'Hoja de Trabajo para listado'!$AB$151:$BA$151,0)),0)+IFERROR(INDEX('Hoja de Trabajo para listado'!$BC$155:$CB$1048576,MATCH($A846,'Hoja de Trabajo para listado'!$BC$155:$BC$1048576,0),MATCH((CUADRO!P$5&amp;$E846),'Hoja de Trabajo para listado'!$BC$151:$CB$151,0)),0)+IFERROR(INDEX('Hoja de Trabajo para listado'!$DE$153:$DG$274,MATCH($A846,'Hoja de Trabajo para listado'!$DE$153:$DE$1048576,0),MATCH((CUADRO!P$5&amp;$E846),'Hoja de Trabajo para listado'!$DE$151:$DG$151,0)),0)+IFERROR(INDEX('Hoja de Trabajo para listado'!$CD$155:$DC$1048576,MATCH($A846,'Hoja de Trabajo para listado'!$CD$155:$CD$1048576,0),MATCH((CUADRO!P$5&amp;$E846),'Hoja de Trabajo para listado'!$CD$151:$DC$151,0)),0)</f>
        <v>0</v>
      </c>
      <c r="Q846" s="255">
        <f ca="1">+IFERROR(INDEX('Hoja de Trabajo para listado'!$A$155:$Z$1048576,MATCH($A846,'Hoja de Trabajo para listado'!$A$155:$A$1048576,0),MATCH((CUADRO!Q$5&amp;$E846),'Hoja de Trabajo para listado'!$A$151:$Z$151,0)),0)+IFERROR(INDEX('Hoja de Trabajo para listado'!$AB$155:$BA$1048576,MATCH($A846,'Hoja de Trabajo para listado'!$AB$155:$AB$1048576,0),MATCH((CUADRO!Q$5&amp;$E846),'Hoja de Trabajo para listado'!$AB$151:$BA$151,0)),0)+IFERROR(INDEX('Hoja de Trabajo para listado'!$BC$155:$CB$1048576,MATCH($A846,'Hoja de Trabajo para listado'!$BC$155:$BC$1048576,0),MATCH((CUADRO!Q$5&amp;$E846),'Hoja de Trabajo para listado'!$BC$151:$CB$151,0)),0)+IFERROR(INDEX('Hoja de Trabajo para listado'!$DE$153:$DG$274,MATCH($A846,'Hoja de Trabajo para listado'!$DE$153:$DE$1048576,0),MATCH((CUADRO!Q$5&amp;$E846),'Hoja de Trabajo para listado'!$DE$151:$DG$151,0)),0)+IFERROR(INDEX('Hoja de Trabajo para listado'!$CD$155:$DC$1048576,MATCH($A846,'Hoja de Trabajo para listado'!$CD$155:$CD$1048576,0),MATCH((CUADRO!Q$5&amp;$E846),'Hoja de Trabajo para listado'!$CD$151:$DC$151,0)),0)</f>
        <v>0</v>
      </c>
      <c r="R846" s="255">
        <f t="shared" ca="1" si="26"/>
        <v>0</v>
      </c>
      <c r="S846" s="262"/>
      <c r="T846" s="255">
        <f ca="1">+T847</f>
        <v>0</v>
      </c>
      <c r="U846" s="254">
        <f t="shared" si="27"/>
        <v>1</v>
      </c>
      <c r="V846" s="362" t="str">
        <f>+VLOOKUP(A846,bd_lista!$A$3:$E$590,5,FALSE)</f>
        <v>Gobiernos Autonomos Municipales</v>
      </c>
      <c r="W846" s="361" t="str">
        <f>+V846</f>
        <v>Gobiernos Autonomos Municipales</v>
      </c>
      <c r="X846" s="254">
        <f>+VLOOKUP(A846,[2]Sheet1!$A$13:$D$744,4,FALSE)</f>
        <v>0</v>
      </c>
      <c r="Y846" s="254" t="e">
        <f>+VLOOKUP(X846,bd_lista!$A$3:$C$590,3,FALSE)</f>
        <v>#N/A</v>
      </c>
      <c r="Z846" s="316">
        <f>+X846</f>
        <v>0</v>
      </c>
      <c r="AA846" s="317" t="e">
        <f>+Y846</f>
        <v>#N/A</v>
      </c>
    </row>
    <row r="847" spans="1:27" customFormat="1" ht="15" hidden="1" customHeight="1">
      <c r="A847" s="32">
        <v>1536</v>
      </c>
      <c r="B847" s="307"/>
      <c r="C847" s="259" t="str">
        <f>+VLOOKUP(A847,bd_lista!$A$3:$C$590,3,FALSE)</f>
        <v>Gobierno Autónomo Municipal de Tahua</v>
      </c>
      <c r="D847" s="362"/>
      <c r="E847" s="256" t="s">
        <v>1314</v>
      </c>
      <c r="F847" s="257">
        <f ca="1">+IFERROR(INDEX('Hoja de Trabajo para listado'!$A$155:$Z$1048576,MATCH($A847,'Hoja de Trabajo para listado'!$A$155:$A$1048576,0),MATCH((CUADRO!F$5&amp;$E847),'Hoja de Trabajo para listado'!$A$151:$Z$151,0)),0)+IFERROR(INDEX('Hoja de Trabajo para listado'!$AB$155:$BA$1048576,MATCH($A847,'Hoja de Trabajo para listado'!$AB$155:$AB$1048576,0),MATCH((CUADRO!F$5&amp;$E847),'Hoja de Trabajo para listado'!$AB$151:$BA$151,0)),0)+IFERROR(INDEX('Hoja de Trabajo para listado'!$BC$155:$CB$1048576,MATCH($A847,'Hoja de Trabajo para listado'!$BC$155:$BC$1048576,0),MATCH((CUADRO!F$5&amp;$E847),'Hoja de Trabajo para listado'!$BC$151:$CB$151,0)),0)+IFERROR(INDEX('Hoja de Trabajo para listado'!$DE$153:$DG$274,MATCH($A847,'Hoja de Trabajo para listado'!$DE$153:$DE$1048576,0),MATCH((CUADRO!F$5&amp;$E847),'Hoja de Trabajo para listado'!$DE$151:$DG$151,0)),0)+IFERROR(INDEX('Hoja de Trabajo para listado'!$CD$155:$DC$1048576,MATCH($A847,'Hoja de Trabajo para listado'!$CD$155:$CD$1048576,0),MATCH((CUADRO!F$5&amp;$E847),'Hoja de Trabajo para listado'!$CD$151:$DC$151,0)),0)</f>
        <v>0</v>
      </c>
      <c r="G847" s="257">
        <f ca="1">+IFERROR(INDEX('Hoja de Trabajo para listado'!$A$155:$Z$1048576,MATCH($A847,'Hoja de Trabajo para listado'!$A$155:$A$1048576,0),MATCH((CUADRO!G$5&amp;$E847),'Hoja de Trabajo para listado'!$A$151:$Z$151,0)),0)+IFERROR(INDEX('Hoja de Trabajo para listado'!$AB$155:$BA$1048576,MATCH($A847,'Hoja de Trabajo para listado'!$AB$155:$AB$1048576,0),MATCH((CUADRO!G$5&amp;$E847),'Hoja de Trabajo para listado'!$AB$151:$BA$151,0)),0)+IFERROR(INDEX('Hoja de Trabajo para listado'!$BC$155:$CB$1048576,MATCH($A847,'Hoja de Trabajo para listado'!$BC$155:$BC$1048576,0),MATCH((CUADRO!G$5&amp;$E847),'Hoja de Trabajo para listado'!$BC$151:$CB$151,0)),0)+IFERROR(INDEX('Hoja de Trabajo para listado'!$DE$153:$DG$274,MATCH($A847,'Hoja de Trabajo para listado'!$DE$153:$DE$1048576,0),MATCH((CUADRO!G$5&amp;$E847),'Hoja de Trabajo para listado'!$DE$151:$DG$151,0)),0)+IFERROR(INDEX('Hoja de Trabajo para listado'!$CD$155:$DC$1048576,MATCH($A847,'Hoja de Trabajo para listado'!$CD$155:$CD$1048576,0),MATCH((CUADRO!G$5&amp;$E847),'Hoja de Trabajo para listado'!$CD$151:$DC$151,0)),0)</f>
        <v>0</v>
      </c>
      <c r="H847" s="257">
        <f ca="1">+IFERROR(INDEX('Hoja de Trabajo para listado'!$A$155:$Z$1048576,MATCH($A847,'Hoja de Trabajo para listado'!$A$155:$A$1048576,0),MATCH((CUADRO!H$5&amp;$E847),'Hoja de Trabajo para listado'!$A$151:$Z$151,0)),0)+IFERROR(INDEX('Hoja de Trabajo para listado'!$AB$155:$BA$1048576,MATCH($A847,'Hoja de Trabajo para listado'!$AB$155:$AB$1048576,0),MATCH((CUADRO!H$5&amp;$E847),'Hoja de Trabajo para listado'!$AB$151:$BA$151,0)),0)+IFERROR(INDEX('Hoja de Trabajo para listado'!$BC$155:$CB$1048576,MATCH($A847,'Hoja de Trabajo para listado'!$BC$155:$BC$1048576,0),MATCH((CUADRO!H$5&amp;$E847),'Hoja de Trabajo para listado'!$BC$151:$CB$151,0)),0)+IFERROR(INDEX('Hoja de Trabajo para listado'!$DE$153:$DG$274,MATCH($A847,'Hoja de Trabajo para listado'!$DE$153:$DE$1048576,0),MATCH((CUADRO!H$5&amp;$E847),'Hoja de Trabajo para listado'!$DE$151:$DG$151,0)),0)+IFERROR(INDEX('Hoja de Trabajo para listado'!$CD$155:$DC$1048576,MATCH($A847,'Hoja de Trabajo para listado'!$CD$155:$CD$1048576,0),MATCH((CUADRO!H$5&amp;$E847),'Hoja de Trabajo para listado'!$CD$151:$DC$151,0)),0)</f>
        <v>0</v>
      </c>
      <c r="I847" s="257">
        <f ca="1">+IFERROR(INDEX('Hoja de Trabajo para listado'!$A$155:$Z$1048576,MATCH($A847,'Hoja de Trabajo para listado'!$A$155:$A$1048576,0),MATCH((CUADRO!I$5&amp;$E847),'Hoja de Trabajo para listado'!$A$151:$Z$151,0)),0)+IFERROR(INDEX('Hoja de Trabajo para listado'!$AB$155:$BA$1048576,MATCH($A847,'Hoja de Trabajo para listado'!$AB$155:$AB$1048576,0),MATCH((CUADRO!I$5&amp;$E847),'Hoja de Trabajo para listado'!$AB$151:$BA$151,0)),0)+IFERROR(INDEX('Hoja de Trabajo para listado'!$BC$155:$CB$1048576,MATCH($A847,'Hoja de Trabajo para listado'!$BC$155:$BC$1048576,0),MATCH((CUADRO!I$5&amp;$E847),'Hoja de Trabajo para listado'!$BC$151:$CB$151,0)),0)+IFERROR(INDEX('Hoja de Trabajo para listado'!$DE$153:$DG$274,MATCH($A847,'Hoja de Trabajo para listado'!$DE$153:$DE$1048576,0),MATCH((CUADRO!I$5&amp;$E847),'Hoja de Trabajo para listado'!$DE$151:$DG$151,0)),0)+IFERROR(INDEX('Hoja de Trabajo para listado'!$CD$155:$DC$1048576,MATCH($A847,'Hoja de Trabajo para listado'!$CD$155:$CD$1048576,0),MATCH((CUADRO!I$5&amp;$E847),'Hoja de Trabajo para listado'!$CD$151:$DC$151,0)),0)</f>
        <v>0</v>
      </c>
      <c r="J847" s="257">
        <f ca="1">+IFERROR(INDEX('Hoja de Trabajo para listado'!$A$155:$Z$1048576,MATCH($A847,'Hoja de Trabajo para listado'!$A$155:$A$1048576,0),MATCH((CUADRO!J$5&amp;$E847),'Hoja de Trabajo para listado'!$A$151:$Z$151,0)),0)+IFERROR(INDEX('Hoja de Trabajo para listado'!$AB$155:$BA$1048576,MATCH($A847,'Hoja de Trabajo para listado'!$AB$155:$AB$1048576,0),MATCH((CUADRO!J$5&amp;$E847),'Hoja de Trabajo para listado'!$AB$151:$BA$151,0)),0)+IFERROR(INDEX('Hoja de Trabajo para listado'!$BC$155:$CB$1048576,MATCH($A847,'Hoja de Trabajo para listado'!$BC$155:$BC$1048576,0),MATCH((CUADRO!J$5&amp;$E847),'Hoja de Trabajo para listado'!$BC$151:$CB$151,0)),0)+IFERROR(INDEX('Hoja de Trabajo para listado'!$DE$153:$DG$274,MATCH($A847,'Hoja de Trabajo para listado'!$DE$153:$DE$1048576,0),MATCH((CUADRO!J$5&amp;$E847),'Hoja de Trabajo para listado'!$DE$151:$DG$151,0)),0)+IFERROR(INDEX('Hoja de Trabajo para listado'!$CD$155:$DC$1048576,MATCH($A847,'Hoja de Trabajo para listado'!$CD$155:$CD$1048576,0),MATCH((CUADRO!J$5&amp;$E847),'Hoja de Trabajo para listado'!$CD$151:$DC$151,0)),0)</f>
        <v>0</v>
      </c>
      <c r="K847" s="257">
        <f ca="1">+IFERROR(INDEX('Hoja de Trabajo para listado'!$A$155:$Z$1048576,MATCH($A847,'Hoja de Trabajo para listado'!$A$155:$A$1048576,0),MATCH((CUADRO!K$5&amp;$E847),'Hoja de Trabajo para listado'!$A$151:$Z$151,0)),0)+IFERROR(INDEX('Hoja de Trabajo para listado'!$AB$155:$BA$1048576,MATCH($A847,'Hoja de Trabajo para listado'!$AB$155:$AB$1048576,0),MATCH((CUADRO!K$5&amp;$E847),'Hoja de Trabajo para listado'!$AB$151:$BA$151,0)),0)+IFERROR(INDEX('Hoja de Trabajo para listado'!$BC$155:$CB$1048576,MATCH($A847,'Hoja de Trabajo para listado'!$BC$155:$BC$1048576,0),MATCH((CUADRO!K$5&amp;$E847),'Hoja de Trabajo para listado'!$BC$151:$CB$151,0)),0)+IFERROR(INDEX('Hoja de Trabajo para listado'!$DE$153:$DG$274,MATCH($A847,'Hoja de Trabajo para listado'!$DE$153:$DE$1048576,0),MATCH((CUADRO!K$5&amp;$E847),'Hoja de Trabajo para listado'!$DE$151:$DG$151,0)),0)+IFERROR(INDEX('Hoja de Trabajo para listado'!$CD$155:$DC$1048576,MATCH($A847,'Hoja de Trabajo para listado'!$CD$155:$CD$1048576,0),MATCH((CUADRO!K$5&amp;$E847),'Hoja de Trabajo para listado'!$CD$151:$DC$151,0)),0)</f>
        <v>0</v>
      </c>
      <c r="L847" s="257">
        <f ca="1">+IFERROR(INDEX('Hoja de Trabajo para listado'!$A$155:$Z$1048576,MATCH($A847,'Hoja de Trabajo para listado'!$A$155:$A$1048576,0),MATCH((CUADRO!L$5&amp;$E847),'Hoja de Trabajo para listado'!$A$151:$Z$151,0)),0)+IFERROR(INDEX('Hoja de Trabajo para listado'!$AB$155:$BA$1048576,MATCH($A847,'Hoja de Trabajo para listado'!$AB$155:$AB$1048576,0),MATCH((CUADRO!L$5&amp;$E847),'Hoja de Trabajo para listado'!$AB$151:$BA$151,0)),0)+IFERROR(INDEX('Hoja de Trabajo para listado'!$BC$155:$CB$1048576,MATCH($A847,'Hoja de Trabajo para listado'!$BC$155:$BC$1048576,0),MATCH((CUADRO!L$5&amp;$E847),'Hoja de Trabajo para listado'!$BC$151:$CB$151,0)),0)+IFERROR(INDEX('Hoja de Trabajo para listado'!$DE$153:$DG$274,MATCH($A847,'Hoja de Trabajo para listado'!$DE$153:$DE$1048576,0),MATCH((CUADRO!L$5&amp;$E847),'Hoja de Trabajo para listado'!$DE$151:$DG$151,0)),0)+IFERROR(INDEX('Hoja de Trabajo para listado'!$CD$155:$DC$1048576,MATCH($A847,'Hoja de Trabajo para listado'!$CD$155:$CD$1048576,0),MATCH((CUADRO!L$5&amp;$E847),'Hoja de Trabajo para listado'!$CD$151:$DC$151,0)),0)</f>
        <v>0</v>
      </c>
      <c r="M847" s="257">
        <f ca="1">+IFERROR(INDEX('Hoja de Trabajo para listado'!$A$155:$Z$1048576,MATCH($A847,'Hoja de Trabajo para listado'!$A$155:$A$1048576,0),MATCH((CUADRO!M$5&amp;$E847),'Hoja de Trabajo para listado'!$A$151:$Z$151,0)),0)+IFERROR(INDEX('Hoja de Trabajo para listado'!$AB$155:$BA$1048576,MATCH($A847,'Hoja de Trabajo para listado'!$AB$155:$AB$1048576,0),MATCH((CUADRO!M$5&amp;$E847),'Hoja de Trabajo para listado'!$AB$151:$BA$151,0)),0)+IFERROR(INDEX('Hoja de Trabajo para listado'!$BC$155:$CB$1048576,MATCH($A847,'Hoja de Trabajo para listado'!$BC$155:$BC$1048576,0),MATCH((CUADRO!M$5&amp;$E847),'Hoja de Trabajo para listado'!$BC$151:$CB$151,0)),0)+IFERROR(INDEX('Hoja de Trabajo para listado'!$DE$153:$DG$274,MATCH($A847,'Hoja de Trabajo para listado'!$DE$153:$DE$1048576,0),MATCH((CUADRO!M$5&amp;$E847),'Hoja de Trabajo para listado'!$DE$151:$DG$151,0)),0)+IFERROR(INDEX('Hoja de Trabajo para listado'!$CD$155:$DC$1048576,MATCH($A847,'Hoja de Trabajo para listado'!$CD$155:$CD$1048576,0),MATCH((CUADRO!M$5&amp;$E847),'Hoja de Trabajo para listado'!$CD$151:$DC$151,0)),0)</f>
        <v>0</v>
      </c>
      <c r="N847" s="257">
        <f ca="1">+IFERROR(INDEX('Hoja de Trabajo para listado'!$A$155:$Z$1048576,MATCH($A847,'Hoja de Trabajo para listado'!$A$155:$A$1048576,0),MATCH((CUADRO!N$5&amp;$E847),'Hoja de Trabajo para listado'!$A$151:$Z$151,0)),0)+IFERROR(INDEX('Hoja de Trabajo para listado'!$AB$155:$BA$1048576,MATCH($A847,'Hoja de Trabajo para listado'!$AB$155:$AB$1048576,0),MATCH((CUADRO!N$5&amp;$E847),'Hoja de Trabajo para listado'!$AB$151:$BA$151,0)),0)+IFERROR(INDEX('Hoja de Trabajo para listado'!$BC$155:$CB$1048576,MATCH($A847,'Hoja de Trabajo para listado'!$BC$155:$BC$1048576,0),MATCH((CUADRO!N$5&amp;$E847),'Hoja de Trabajo para listado'!$BC$151:$CB$151,0)),0)+IFERROR(INDEX('Hoja de Trabajo para listado'!$DE$153:$DG$274,MATCH($A847,'Hoja de Trabajo para listado'!$DE$153:$DE$1048576,0),MATCH((CUADRO!N$5&amp;$E847),'Hoja de Trabajo para listado'!$DE$151:$DG$151,0)),0)+IFERROR(INDEX('Hoja de Trabajo para listado'!$CD$155:$DC$1048576,MATCH($A847,'Hoja de Trabajo para listado'!$CD$155:$CD$1048576,0),MATCH((CUADRO!N$5&amp;$E847),'Hoja de Trabajo para listado'!$CD$151:$DC$151,0)),0)</f>
        <v>0</v>
      </c>
      <c r="O847" s="257">
        <f ca="1">+IFERROR(INDEX('Hoja de Trabajo para listado'!$A$155:$Z$1048576,MATCH($A847,'Hoja de Trabajo para listado'!$A$155:$A$1048576,0),MATCH((CUADRO!O$5&amp;$E847),'Hoja de Trabajo para listado'!$A$151:$Z$151,0)),0)+IFERROR(INDEX('Hoja de Trabajo para listado'!$AB$155:$BA$1048576,MATCH($A847,'Hoja de Trabajo para listado'!$AB$155:$AB$1048576,0),MATCH((CUADRO!O$5&amp;$E847),'Hoja de Trabajo para listado'!$AB$151:$BA$151,0)),0)+IFERROR(INDEX('Hoja de Trabajo para listado'!$BC$155:$CB$1048576,MATCH($A847,'Hoja de Trabajo para listado'!$BC$155:$BC$1048576,0),MATCH((CUADRO!O$5&amp;$E847),'Hoja de Trabajo para listado'!$BC$151:$CB$151,0)),0)+IFERROR(INDEX('Hoja de Trabajo para listado'!$DE$153:$DG$274,MATCH($A847,'Hoja de Trabajo para listado'!$DE$153:$DE$1048576,0),MATCH((CUADRO!O$5&amp;$E847),'Hoja de Trabajo para listado'!$DE$151:$DG$151,0)),0)+IFERROR(INDEX('Hoja de Trabajo para listado'!$CD$155:$DC$1048576,MATCH($A847,'Hoja de Trabajo para listado'!$CD$155:$CD$1048576,0),MATCH((CUADRO!O$5&amp;$E847),'Hoja de Trabajo para listado'!$CD$151:$DC$151,0)),0)</f>
        <v>0</v>
      </c>
      <c r="P847" s="257">
        <f ca="1">+IFERROR(INDEX('Hoja de Trabajo para listado'!$A$155:$Z$1048576,MATCH($A847,'Hoja de Trabajo para listado'!$A$155:$A$1048576,0),MATCH((CUADRO!P$5&amp;$E847),'Hoja de Trabajo para listado'!$A$151:$Z$151,0)),0)+IFERROR(INDEX('Hoja de Trabajo para listado'!$AB$155:$BA$1048576,MATCH($A847,'Hoja de Trabajo para listado'!$AB$155:$AB$1048576,0),MATCH((CUADRO!P$5&amp;$E847),'Hoja de Trabajo para listado'!$AB$151:$BA$151,0)),0)+IFERROR(INDEX('Hoja de Trabajo para listado'!$BC$155:$CB$1048576,MATCH($A847,'Hoja de Trabajo para listado'!$BC$155:$BC$1048576,0),MATCH((CUADRO!P$5&amp;$E847),'Hoja de Trabajo para listado'!$BC$151:$CB$151,0)),0)+IFERROR(INDEX('Hoja de Trabajo para listado'!$DE$153:$DG$274,MATCH($A847,'Hoja de Trabajo para listado'!$DE$153:$DE$1048576,0),MATCH((CUADRO!P$5&amp;$E847),'Hoja de Trabajo para listado'!$DE$151:$DG$151,0)),0)+IFERROR(INDEX('Hoja de Trabajo para listado'!$CD$155:$DC$1048576,MATCH($A847,'Hoja de Trabajo para listado'!$CD$155:$CD$1048576,0),MATCH((CUADRO!P$5&amp;$E847),'Hoja de Trabajo para listado'!$CD$151:$DC$151,0)),0)</f>
        <v>0</v>
      </c>
      <c r="Q847" s="257">
        <f ca="1">+IFERROR(INDEX('Hoja de Trabajo para listado'!$A$155:$Z$1048576,MATCH($A847,'Hoja de Trabajo para listado'!$A$155:$A$1048576,0),MATCH((CUADRO!Q$5&amp;$E847),'Hoja de Trabajo para listado'!$A$151:$Z$151,0)),0)+IFERROR(INDEX('Hoja de Trabajo para listado'!$AB$155:$BA$1048576,MATCH($A847,'Hoja de Trabajo para listado'!$AB$155:$AB$1048576,0),MATCH((CUADRO!Q$5&amp;$E847),'Hoja de Trabajo para listado'!$AB$151:$BA$151,0)),0)+IFERROR(INDEX('Hoja de Trabajo para listado'!$BC$155:$CB$1048576,MATCH($A847,'Hoja de Trabajo para listado'!$BC$155:$BC$1048576,0),MATCH((CUADRO!Q$5&amp;$E847),'Hoja de Trabajo para listado'!$BC$151:$CB$151,0)),0)+IFERROR(INDEX('Hoja de Trabajo para listado'!$DE$153:$DG$274,MATCH($A847,'Hoja de Trabajo para listado'!$DE$153:$DE$1048576,0),MATCH((CUADRO!Q$5&amp;$E847),'Hoja de Trabajo para listado'!$DE$151:$DG$151,0)),0)+IFERROR(INDEX('Hoja de Trabajo para listado'!$CD$155:$DC$1048576,MATCH($A847,'Hoja de Trabajo para listado'!$CD$155:$CD$1048576,0),MATCH((CUADRO!Q$5&amp;$E847),'Hoja de Trabajo para listado'!$CD$151:$DC$151,0)),0)</f>
        <v>0</v>
      </c>
      <c r="R847" s="257">
        <f t="shared" ca="1" si="26"/>
        <v>0</v>
      </c>
      <c r="S847" s="274">
        <f ca="1">+R846+R847</f>
        <v>0</v>
      </c>
      <c r="T847" s="257">
        <f ca="1">+S847</f>
        <v>0</v>
      </c>
      <c r="U847" s="256">
        <f t="shared" si="27"/>
        <v>2</v>
      </c>
      <c r="V847" s="362" t="str">
        <f>+VLOOKUP(A847,bd_lista!$A$3:$E$590,5,FALSE)</f>
        <v>Gobiernos Autonomos Municipales</v>
      </c>
      <c r="W847" s="362"/>
      <c r="X847" s="254">
        <f>+VLOOKUP(A847,[2]Sheet1!$A$13:$D$744,4,FALSE)</f>
        <v>0</v>
      </c>
      <c r="Y847" s="254" t="e">
        <f>+VLOOKUP(X847,bd_lista!$A$3:$C$590,3,FALSE)</f>
        <v>#N/A</v>
      </c>
      <c r="Z847" s="314"/>
      <c r="AA847" s="315"/>
    </row>
    <row r="848" spans="1:27" customFormat="1" ht="15" hidden="1" customHeight="1">
      <c r="A848" s="32">
        <v>1537</v>
      </c>
      <c r="B848" s="306">
        <f>+A848</f>
        <v>1537</v>
      </c>
      <c r="C848" s="259" t="str">
        <f>+VLOOKUP(A848,bd_lista!$A$3:$C$590,3,FALSE)</f>
        <v>Gobierno Autónomo Municipal de Villazón</v>
      </c>
      <c r="D848" s="361" t="str">
        <f>+C848</f>
        <v>Gobierno Autónomo Municipal de Villazón</v>
      </c>
      <c r="E848" s="254" t="s">
        <v>1313</v>
      </c>
      <c r="F848" s="255">
        <f ca="1">+IFERROR(INDEX('Hoja de Trabajo para listado'!$A$155:$Z$1048576,MATCH($A848,'Hoja de Trabajo para listado'!$A$155:$A$1048576,0),MATCH((CUADRO!F$5&amp;$E848),'Hoja de Trabajo para listado'!$A$151:$Z$151,0)),0)+IFERROR(INDEX('Hoja de Trabajo para listado'!$AB$155:$BA$1048576,MATCH($A848,'Hoja de Trabajo para listado'!$AB$155:$AB$1048576,0),MATCH((CUADRO!F$5&amp;$E848),'Hoja de Trabajo para listado'!$AB$151:$BA$151,0)),0)+IFERROR(INDEX('Hoja de Trabajo para listado'!$BC$155:$CB$1048576,MATCH($A848,'Hoja de Trabajo para listado'!$BC$155:$BC$1048576,0),MATCH((CUADRO!F$5&amp;$E848),'Hoja de Trabajo para listado'!$BC$151:$CB$151,0)),0)+IFERROR(INDEX('Hoja de Trabajo para listado'!$DE$153:$DG$274,MATCH($A848,'Hoja de Trabajo para listado'!$DE$153:$DE$1048576,0),MATCH((CUADRO!F$5&amp;$E848),'Hoja de Trabajo para listado'!$DE$151:$DG$151,0)),0)+IFERROR(INDEX('Hoja de Trabajo para listado'!$CD$155:$DC$1048576,MATCH($A848,'Hoja de Trabajo para listado'!$CD$155:$CD$1048576,0),MATCH((CUADRO!F$5&amp;$E848),'Hoja de Trabajo para listado'!$CD$151:$DC$151,0)),0)</f>
        <v>0</v>
      </c>
      <c r="G848" s="255">
        <f ca="1">+IFERROR(INDEX('Hoja de Trabajo para listado'!$A$155:$Z$1048576,MATCH($A848,'Hoja de Trabajo para listado'!$A$155:$A$1048576,0),MATCH((CUADRO!G$5&amp;$E848),'Hoja de Trabajo para listado'!$A$151:$Z$151,0)),0)+IFERROR(INDEX('Hoja de Trabajo para listado'!$AB$155:$BA$1048576,MATCH($A848,'Hoja de Trabajo para listado'!$AB$155:$AB$1048576,0),MATCH((CUADRO!G$5&amp;$E848),'Hoja de Trabajo para listado'!$AB$151:$BA$151,0)),0)+IFERROR(INDEX('Hoja de Trabajo para listado'!$BC$155:$CB$1048576,MATCH($A848,'Hoja de Trabajo para listado'!$BC$155:$BC$1048576,0),MATCH((CUADRO!G$5&amp;$E848),'Hoja de Trabajo para listado'!$BC$151:$CB$151,0)),0)+IFERROR(INDEX('Hoja de Trabajo para listado'!$DE$153:$DG$274,MATCH($A848,'Hoja de Trabajo para listado'!$DE$153:$DE$1048576,0),MATCH((CUADRO!G$5&amp;$E848),'Hoja de Trabajo para listado'!$DE$151:$DG$151,0)),0)+IFERROR(INDEX('Hoja de Trabajo para listado'!$CD$155:$DC$1048576,MATCH($A848,'Hoja de Trabajo para listado'!$CD$155:$CD$1048576,0),MATCH((CUADRO!G$5&amp;$E848),'Hoja de Trabajo para listado'!$CD$151:$DC$151,0)),0)</f>
        <v>0</v>
      </c>
      <c r="H848" s="255">
        <f ca="1">+IFERROR(INDEX('Hoja de Trabajo para listado'!$A$155:$Z$1048576,MATCH($A848,'Hoja de Trabajo para listado'!$A$155:$A$1048576,0),MATCH((CUADRO!H$5&amp;$E848),'Hoja de Trabajo para listado'!$A$151:$Z$151,0)),0)+IFERROR(INDEX('Hoja de Trabajo para listado'!$AB$155:$BA$1048576,MATCH($A848,'Hoja de Trabajo para listado'!$AB$155:$AB$1048576,0),MATCH((CUADRO!H$5&amp;$E848),'Hoja de Trabajo para listado'!$AB$151:$BA$151,0)),0)+IFERROR(INDEX('Hoja de Trabajo para listado'!$BC$155:$CB$1048576,MATCH($A848,'Hoja de Trabajo para listado'!$BC$155:$BC$1048576,0),MATCH((CUADRO!H$5&amp;$E848),'Hoja de Trabajo para listado'!$BC$151:$CB$151,0)),0)+IFERROR(INDEX('Hoja de Trabajo para listado'!$DE$153:$DG$274,MATCH($A848,'Hoja de Trabajo para listado'!$DE$153:$DE$1048576,0),MATCH((CUADRO!H$5&amp;$E848),'Hoja de Trabajo para listado'!$DE$151:$DG$151,0)),0)+IFERROR(INDEX('Hoja de Trabajo para listado'!$CD$155:$DC$1048576,MATCH($A848,'Hoja de Trabajo para listado'!$CD$155:$CD$1048576,0),MATCH((CUADRO!H$5&amp;$E848),'Hoja de Trabajo para listado'!$CD$151:$DC$151,0)),0)</f>
        <v>0</v>
      </c>
      <c r="I848" s="255">
        <f ca="1">+IFERROR(INDEX('Hoja de Trabajo para listado'!$A$155:$Z$1048576,MATCH($A848,'Hoja de Trabajo para listado'!$A$155:$A$1048576,0),MATCH((CUADRO!I$5&amp;$E848),'Hoja de Trabajo para listado'!$A$151:$Z$151,0)),0)+IFERROR(INDEX('Hoja de Trabajo para listado'!$AB$155:$BA$1048576,MATCH($A848,'Hoja de Trabajo para listado'!$AB$155:$AB$1048576,0),MATCH((CUADRO!I$5&amp;$E848),'Hoja de Trabajo para listado'!$AB$151:$BA$151,0)),0)+IFERROR(INDEX('Hoja de Trabajo para listado'!$BC$155:$CB$1048576,MATCH($A848,'Hoja de Trabajo para listado'!$BC$155:$BC$1048576,0),MATCH((CUADRO!I$5&amp;$E848),'Hoja de Trabajo para listado'!$BC$151:$CB$151,0)),0)+IFERROR(INDEX('Hoja de Trabajo para listado'!$DE$153:$DG$274,MATCH($A848,'Hoja de Trabajo para listado'!$DE$153:$DE$1048576,0),MATCH((CUADRO!I$5&amp;$E848),'Hoja de Trabajo para listado'!$DE$151:$DG$151,0)),0)+IFERROR(INDEX('Hoja de Trabajo para listado'!$CD$155:$DC$1048576,MATCH($A848,'Hoja de Trabajo para listado'!$CD$155:$CD$1048576,0),MATCH((CUADRO!I$5&amp;$E848),'Hoja de Trabajo para listado'!$CD$151:$DC$151,0)),0)</f>
        <v>0</v>
      </c>
      <c r="J848" s="255">
        <f ca="1">+IFERROR(INDEX('Hoja de Trabajo para listado'!$A$155:$Z$1048576,MATCH($A848,'Hoja de Trabajo para listado'!$A$155:$A$1048576,0),MATCH((CUADRO!J$5&amp;$E848),'Hoja de Trabajo para listado'!$A$151:$Z$151,0)),0)+IFERROR(INDEX('Hoja de Trabajo para listado'!$AB$155:$BA$1048576,MATCH($A848,'Hoja de Trabajo para listado'!$AB$155:$AB$1048576,0),MATCH((CUADRO!J$5&amp;$E848),'Hoja de Trabajo para listado'!$AB$151:$BA$151,0)),0)+IFERROR(INDEX('Hoja de Trabajo para listado'!$BC$155:$CB$1048576,MATCH($A848,'Hoja de Trabajo para listado'!$BC$155:$BC$1048576,0),MATCH((CUADRO!J$5&amp;$E848),'Hoja de Trabajo para listado'!$BC$151:$CB$151,0)),0)+IFERROR(INDEX('Hoja de Trabajo para listado'!$DE$153:$DG$274,MATCH($A848,'Hoja de Trabajo para listado'!$DE$153:$DE$1048576,0),MATCH((CUADRO!J$5&amp;$E848),'Hoja de Trabajo para listado'!$DE$151:$DG$151,0)),0)+IFERROR(INDEX('Hoja de Trabajo para listado'!$CD$155:$DC$1048576,MATCH($A848,'Hoja de Trabajo para listado'!$CD$155:$CD$1048576,0),MATCH((CUADRO!J$5&amp;$E848),'Hoja de Trabajo para listado'!$CD$151:$DC$151,0)),0)</f>
        <v>0</v>
      </c>
      <c r="K848" s="255">
        <f ca="1">+IFERROR(INDEX('Hoja de Trabajo para listado'!$A$155:$Z$1048576,MATCH($A848,'Hoja de Trabajo para listado'!$A$155:$A$1048576,0),MATCH((CUADRO!K$5&amp;$E848),'Hoja de Trabajo para listado'!$A$151:$Z$151,0)),0)+IFERROR(INDEX('Hoja de Trabajo para listado'!$AB$155:$BA$1048576,MATCH($A848,'Hoja de Trabajo para listado'!$AB$155:$AB$1048576,0),MATCH((CUADRO!K$5&amp;$E848),'Hoja de Trabajo para listado'!$AB$151:$BA$151,0)),0)+IFERROR(INDEX('Hoja de Trabajo para listado'!$BC$155:$CB$1048576,MATCH($A848,'Hoja de Trabajo para listado'!$BC$155:$BC$1048576,0),MATCH((CUADRO!K$5&amp;$E848),'Hoja de Trabajo para listado'!$BC$151:$CB$151,0)),0)+IFERROR(INDEX('Hoja de Trabajo para listado'!$DE$153:$DG$274,MATCH($A848,'Hoja de Trabajo para listado'!$DE$153:$DE$1048576,0),MATCH((CUADRO!K$5&amp;$E848),'Hoja de Trabajo para listado'!$DE$151:$DG$151,0)),0)+IFERROR(INDEX('Hoja de Trabajo para listado'!$CD$155:$DC$1048576,MATCH($A848,'Hoja de Trabajo para listado'!$CD$155:$CD$1048576,0),MATCH((CUADRO!K$5&amp;$E848),'Hoja de Trabajo para listado'!$CD$151:$DC$151,0)),0)</f>
        <v>0</v>
      </c>
      <c r="L848" s="255">
        <f ca="1">+IFERROR(INDEX('Hoja de Trabajo para listado'!$A$155:$Z$1048576,MATCH($A848,'Hoja de Trabajo para listado'!$A$155:$A$1048576,0),MATCH((CUADRO!L$5&amp;$E848),'Hoja de Trabajo para listado'!$A$151:$Z$151,0)),0)+IFERROR(INDEX('Hoja de Trabajo para listado'!$AB$155:$BA$1048576,MATCH($A848,'Hoja de Trabajo para listado'!$AB$155:$AB$1048576,0),MATCH((CUADRO!L$5&amp;$E848),'Hoja de Trabajo para listado'!$AB$151:$BA$151,0)),0)+IFERROR(INDEX('Hoja de Trabajo para listado'!$BC$155:$CB$1048576,MATCH($A848,'Hoja de Trabajo para listado'!$BC$155:$BC$1048576,0),MATCH((CUADRO!L$5&amp;$E848),'Hoja de Trabajo para listado'!$BC$151:$CB$151,0)),0)+IFERROR(INDEX('Hoja de Trabajo para listado'!$DE$153:$DG$274,MATCH($A848,'Hoja de Trabajo para listado'!$DE$153:$DE$1048576,0),MATCH((CUADRO!L$5&amp;$E848),'Hoja de Trabajo para listado'!$DE$151:$DG$151,0)),0)+IFERROR(INDEX('Hoja de Trabajo para listado'!$CD$155:$DC$1048576,MATCH($A848,'Hoja de Trabajo para listado'!$CD$155:$CD$1048576,0),MATCH((CUADRO!L$5&amp;$E848),'Hoja de Trabajo para listado'!$CD$151:$DC$151,0)),0)</f>
        <v>0</v>
      </c>
      <c r="M848" s="255">
        <f ca="1">+IFERROR(INDEX('Hoja de Trabajo para listado'!$A$155:$Z$1048576,MATCH($A848,'Hoja de Trabajo para listado'!$A$155:$A$1048576,0),MATCH((CUADRO!M$5&amp;$E848),'Hoja de Trabajo para listado'!$A$151:$Z$151,0)),0)+IFERROR(INDEX('Hoja de Trabajo para listado'!$AB$155:$BA$1048576,MATCH($A848,'Hoja de Trabajo para listado'!$AB$155:$AB$1048576,0),MATCH((CUADRO!M$5&amp;$E848),'Hoja de Trabajo para listado'!$AB$151:$BA$151,0)),0)+IFERROR(INDEX('Hoja de Trabajo para listado'!$BC$155:$CB$1048576,MATCH($A848,'Hoja de Trabajo para listado'!$BC$155:$BC$1048576,0),MATCH((CUADRO!M$5&amp;$E848),'Hoja de Trabajo para listado'!$BC$151:$CB$151,0)),0)+IFERROR(INDEX('Hoja de Trabajo para listado'!$DE$153:$DG$274,MATCH($A848,'Hoja de Trabajo para listado'!$DE$153:$DE$1048576,0),MATCH((CUADRO!M$5&amp;$E848),'Hoja de Trabajo para listado'!$DE$151:$DG$151,0)),0)+IFERROR(INDEX('Hoja de Trabajo para listado'!$CD$155:$DC$1048576,MATCH($A848,'Hoja de Trabajo para listado'!$CD$155:$CD$1048576,0),MATCH((CUADRO!M$5&amp;$E848),'Hoja de Trabajo para listado'!$CD$151:$DC$151,0)),0)</f>
        <v>0</v>
      </c>
      <c r="N848" s="255">
        <f ca="1">+IFERROR(INDEX('Hoja de Trabajo para listado'!$A$155:$Z$1048576,MATCH($A848,'Hoja de Trabajo para listado'!$A$155:$A$1048576,0),MATCH((CUADRO!N$5&amp;$E848),'Hoja de Trabajo para listado'!$A$151:$Z$151,0)),0)+IFERROR(INDEX('Hoja de Trabajo para listado'!$AB$155:$BA$1048576,MATCH($A848,'Hoja de Trabajo para listado'!$AB$155:$AB$1048576,0),MATCH((CUADRO!N$5&amp;$E848),'Hoja de Trabajo para listado'!$AB$151:$BA$151,0)),0)+IFERROR(INDEX('Hoja de Trabajo para listado'!$BC$155:$CB$1048576,MATCH($A848,'Hoja de Trabajo para listado'!$BC$155:$BC$1048576,0),MATCH((CUADRO!N$5&amp;$E848),'Hoja de Trabajo para listado'!$BC$151:$CB$151,0)),0)+IFERROR(INDEX('Hoja de Trabajo para listado'!$DE$153:$DG$274,MATCH($A848,'Hoja de Trabajo para listado'!$DE$153:$DE$1048576,0),MATCH((CUADRO!N$5&amp;$E848),'Hoja de Trabajo para listado'!$DE$151:$DG$151,0)),0)+IFERROR(INDEX('Hoja de Trabajo para listado'!$CD$155:$DC$1048576,MATCH($A848,'Hoja de Trabajo para listado'!$CD$155:$CD$1048576,0),MATCH((CUADRO!N$5&amp;$E848),'Hoja de Trabajo para listado'!$CD$151:$DC$151,0)),0)</f>
        <v>0</v>
      </c>
      <c r="O848" s="255">
        <f ca="1">+IFERROR(INDEX('Hoja de Trabajo para listado'!$A$155:$Z$1048576,MATCH($A848,'Hoja de Trabajo para listado'!$A$155:$A$1048576,0),MATCH((CUADRO!O$5&amp;$E848),'Hoja de Trabajo para listado'!$A$151:$Z$151,0)),0)+IFERROR(INDEX('Hoja de Trabajo para listado'!$AB$155:$BA$1048576,MATCH($A848,'Hoja de Trabajo para listado'!$AB$155:$AB$1048576,0),MATCH((CUADRO!O$5&amp;$E848),'Hoja de Trabajo para listado'!$AB$151:$BA$151,0)),0)+IFERROR(INDEX('Hoja de Trabajo para listado'!$BC$155:$CB$1048576,MATCH($A848,'Hoja de Trabajo para listado'!$BC$155:$BC$1048576,0),MATCH((CUADRO!O$5&amp;$E848),'Hoja de Trabajo para listado'!$BC$151:$CB$151,0)),0)+IFERROR(INDEX('Hoja de Trabajo para listado'!$DE$153:$DG$274,MATCH($A848,'Hoja de Trabajo para listado'!$DE$153:$DE$1048576,0),MATCH((CUADRO!O$5&amp;$E848),'Hoja de Trabajo para listado'!$DE$151:$DG$151,0)),0)+IFERROR(INDEX('Hoja de Trabajo para listado'!$CD$155:$DC$1048576,MATCH($A848,'Hoja de Trabajo para listado'!$CD$155:$CD$1048576,0),MATCH((CUADRO!O$5&amp;$E848),'Hoja de Trabajo para listado'!$CD$151:$DC$151,0)),0)</f>
        <v>0</v>
      </c>
      <c r="P848" s="255">
        <f ca="1">+IFERROR(INDEX('Hoja de Trabajo para listado'!$A$155:$Z$1048576,MATCH($A848,'Hoja de Trabajo para listado'!$A$155:$A$1048576,0),MATCH((CUADRO!P$5&amp;$E848),'Hoja de Trabajo para listado'!$A$151:$Z$151,0)),0)+IFERROR(INDEX('Hoja de Trabajo para listado'!$AB$155:$BA$1048576,MATCH($A848,'Hoja de Trabajo para listado'!$AB$155:$AB$1048576,0),MATCH((CUADRO!P$5&amp;$E848),'Hoja de Trabajo para listado'!$AB$151:$BA$151,0)),0)+IFERROR(INDEX('Hoja de Trabajo para listado'!$BC$155:$CB$1048576,MATCH($A848,'Hoja de Trabajo para listado'!$BC$155:$BC$1048576,0),MATCH((CUADRO!P$5&amp;$E848),'Hoja de Trabajo para listado'!$BC$151:$CB$151,0)),0)+IFERROR(INDEX('Hoja de Trabajo para listado'!$DE$153:$DG$274,MATCH($A848,'Hoja de Trabajo para listado'!$DE$153:$DE$1048576,0),MATCH((CUADRO!P$5&amp;$E848),'Hoja de Trabajo para listado'!$DE$151:$DG$151,0)),0)+IFERROR(INDEX('Hoja de Trabajo para listado'!$CD$155:$DC$1048576,MATCH($A848,'Hoja de Trabajo para listado'!$CD$155:$CD$1048576,0),MATCH((CUADRO!P$5&amp;$E848),'Hoja de Trabajo para listado'!$CD$151:$DC$151,0)),0)</f>
        <v>0</v>
      </c>
      <c r="Q848" s="255">
        <f ca="1">+IFERROR(INDEX('Hoja de Trabajo para listado'!$A$155:$Z$1048576,MATCH($A848,'Hoja de Trabajo para listado'!$A$155:$A$1048576,0),MATCH((CUADRO!Q$5&amp;$E848),'Hoja de Trabajo para listado'!$A$151:$Z$151,0)),0)+IFERROR(INDEX('Hoja de Trabajo para listado'!$AB$155:$BA$1048576,MATCH($A848,'Hoja de Trabajo para listado'!$AB$155:$AB$1048576,0),MATCH((CUADRO!Q$5&amp;$E848),'Hoja de Trabajo para listado'!$AB$151:$BA$151,0)),0)+IFERROR(INDEX('Hoja de Trabajo para listado'!$BC$155:$CB$1048576,MATCH($A848,'Hoja de Trabajo para listado'!$BC$155:$BC$1048576,0),MATCH((CUADRO!Q$5&amp;$E848),'Hoja de Trabajo para listado'!$BC$151:$CB$151,0)),0)+IFERROR(INDEX('Hoja de Trabajo para listado'!$DE$153:$DG$274,MATCH($A848,'Hoja de Trabajo para listado'!$DE$153:$DE$1048576,0),MATCH((CUADRO!Q$5&amp;$E848),'Hoja de Trabajo para listado'!$DE$151:$DG$151,0)),0)+IFERROR(INDEX('Hoja de Trabajo para listado'!$CD$155:$DC$1048576,MATCH($A848,'Hoja de Trabajo para listado'!$CD$155:$CD$1048576,0),MATCH((CUADRO!Q$5&amp;$E848),'Hoja de Trabajo para listado'!$CD$151:$DC$151,0)),0)</f>
        <v>0</v>
      </c>
      <c r="R848" s="255">
        <f t="shared" ca="1" si="26"/>
        <v>0</v>
      </c>
      <c r="S848" s="262"/>
      <c r="T848" s="255">
        <f ca="1">+T849</f>
        <v>0</v>
      </c>
      <c r="U848" s="254">
        <f t="shared" si="27"/>
        <v>1</v>
      </c>
      <c r="V848" s="362" t="str">
        <f>+VLOOKUP(A848,bd_lista!$A$3:$E$590,5,FALSE)</f>
        <v>Gobiernos Autonomos Municipales</v>
      </c>
      <c r="W848" s="361" t="str">
        <f>+V848</f>
        <v>Gobiernos Autonomos Municipales</v>
      </c>
      <c r="X848" s="254">
        <f>+VLOOKUP(A848,[2]Sheet1!$A$13:$D$744,4,FALSE)</f>
        <v>0</v>
      </c>
      <c r="Y848" s="254" t="e">
        <f>+VLOOKUP(X848,bd_lista!$A$3:$C$590,3,FALSE)</f>
        <v>#N/A</v>
      </c>
      <c r="Z848" s="316">
        <f>+X848</f>
        <v>0</v>
      </c>
      <c r="AA848" s="317" t="e">
        <f>+Y848</f>
        <v>#N/A</v>
      </c>
    </row>
    <row r="849" spans="1:27" customFormat="1" ht="15" hidden="1" customHeight="1">
      <c r="A849" s="32">
        <v>1537</v>
      </c>
      <c r="B849" s="307"/>
      <c r="C849" s="259" t="str">
        <f>+VLOOKUP(A849,bd_lista!$A$3:$C$590,3,FALSE)</f>
        <v>Gobierno Autónomo Municipal de Villazón</v>
      </c>
      <c r="D849" s="362"/>
      <c r="E849" s="256" t="s">
        <v>1314</v>
      </c>
      <c r="F849" s="257">
        <f ca="1">+IFERROR(INDEX('Hoja de Trabajo para listado'!$A$155:$Z$1048576,MATCH($A849,'Hoja de Trabajo para listado'!$A$155:$A$1048576,0),MATCH((CUADRO!F$5&amp;$E849),'Hoja de Trabajo para listado'!$A$151:$Z$151,0)),0)+IFERROR(INDEX('Hoja de Trabajo para listado'!$AB$155:$BA$1048576,MATCH($A849,'Hoja de Trabajo para listado'!$AB$155:$AB$1048576,0),MATCH((CUADRO!F$5&amp;$E849),'Hoja de Trabajo para listado'!$AB$151:$BA$151,0)),0)+IFERROR(INDEX('Hoja de Trabajo para listado'!$BC$155:$CB$1048576,MATCH($A849,'Hoja de Trabajo para listado'!$BC$155:$BC$1048576,0),MATCH((CUADRO!F$5&amp;$E849),'Hoja de Trabajo para listado'!$BC$151:$CB$151,0)),0)+IFERROR(INDEX('Hoja de Trabajo para listado'!$DE$153:$DG$274,MATCH($A849,'Hoja de Trabajo para listado'!$DE$153:$DE$1048576,0),MATCH((CUADRO!F$5&amp;$E849),'Hoja de Trabajo para listado'!$DE$151:$DG$151,0)),0)+IFERROR(INDEX('Hoja de Trabajo para listado'!$CD$155:$DC$1048576,MATCH($A849,'Hoja de Trabajo para listado'!$CD$155:$CD$1048576,0),MATCH((CUADRO!F$5&amp;$E849),'Hoja de Trabajo para listado'!$CD$151:$DC$151,0)),0)</f>
        <v>0</v>
      </c>
      <c r="G849" s="257">
        <f ca="1">+IFERROR(INDEX('Hoja de Trabajo para listado'!$A$155:$Z$1048576,MATCH($A849,'Hoja de Trabajo para listado'!$A$155:$A$1048576,0),MATCH((CUADRO!G$5&amp;$E849),'Hoja de Trabajo para listado'!$A$151:$Z$151,0)),0)+IFERROR(INDEX('Hoja de Trabajo para listado'!$AB$155:$BA$1048576,MATCH($A849,'Hoja de Trabajo para listado'!$AB$155:$AB$1048576,0),MATCH((CUADRO!G$5&amp;$E849),'Hoja de Trabajo para listado'!$AB$151:$BA$151,0)),0)+IFERROR(INDEX('Hoja de Trabajo para listado'!$BC$155:$CB$1048576,MATCH($A849,'Hoja de Trabajo para listado'!$BC$155:$BC$1048576,0),MATCH((CUADRO!G$5&amp;$E849),'Hoja de Trabajo para listado'!$BC$151:$CB$151,0)),0)+IFERROR(INDEX('Hoja de Trabajo para listado'!$DE$153:$DG$274,MATCH($A849,'Hoja de Trabajo para listado'!$DE$153:$DE$1048576,0),MATCH((CUADRO!G$5&amp;$E849),'Hoja de Trabajo para listado'!$DE$151:$DG$151,0)),0)+IFERROR(INDEX('Hoja de Trabajo para listado'!$CD$155:$DC$1048576,MATCH($A849,'Hoja de Trabajo para listado'!$CD$155:$CD$1048576,0),MATCH((CUADRO!G$5&amp;$E849),'Hoja de Trabajo para listado'!$CD$151:$DC$151,0)),0)</f>
        <v>0</v>
      </c>
      <c r="H849" s="257">
        <f ca="1">+IFERROR(INDEX('Hoja de Trabajo para listado'!$A$155:$Z$1048576,MATCH($A849,'Hoja de Trabajo para listado'!$A$155:$A$1048576,0),MATCH((CUADRO!H$5&amp;$E849),'Hoja de Trabajo para listado'!$A$151:$Z$151,0)),0)+IFERROR(INDEX('Hoja de Trabajo para listado'!$AB$155:$BA$1048576,MATCH($A849,'Hoja de Trabajo para listado'!$AB$155:$AB$1048576,0),MATCH((CUADRO!H$5&amp;$E849),'Hoja de Trabajo para listado'!$AB$151:$BA$151,0)),0)+IFERROR(INDEX('Hoja de Trabajo para listado'!$BC$155:$CB$1048576,MATCH($A849,'Hoja de Trabajo para listado'!$BC$155:$BC$1048576,0),MATCH((CUADRO!H$5&amp;$E849),'Hoja de Trabajo para listado'!$BC$151:$CB$151,0)),0)+IFERROR(INDEX('Hoja de Trabajo para listado'!$DE$153:$DG$274,MATCH($A849,'Hoja de Trabajo para listado'!$DE$153:$DE$1048576,0),MATCH((CUADRO!H$5&amp;$E849),'Hoja de Trabajo para listado'!$DE$151:$DG$151,0)),0)+IFERROR(INDEX('Hoja de Trabajo para listado'!$CD$155:$DC$1048576,MATCH($A849,'Hoja de Trabajo para listado'!$CD$155:$CD$1048576,0),MATCH((CUADRO!H$5&amp;$E849),'Hoja de Trabajo para listado'!$CD$151:$DC$151,0)),0)</f>
        <v>0</v>
      </c>
      <c r="I849" s="257">
        <f ca="1">+IFERROR(INDEX('Hoja de Trabajo para listado'!$A$155:$Z$1048576,MATCH($A849,'Hoja de Trabajo para listado'!$A$155:$A$1048576,0),MATCH((CUADRO!I$5&amp;$E849),'Hoja de Trabajo para listado'!$A$151:$Z$151,0)),0)+IFERROR(INDEX('Hoja de Trabajo para listado'!$AB$155:$BA$1048576,MATCH($A849,'Hoja de Trabajo para listado'!$AB$155:$AB$1048576,0),MATCH((CUADRO!I$5&amp;$E849),'Hoja de Trabajo para listado'!$AB$151:$BA$151,0)),0)+IFERROR(INDEX('Hoja de Trabajo para listado'!$BC$155:$CB$1048576,MATCH($A849,'Hoja de Trabajo para listado'!$BC$155:$BC$1048576,0),MATCH((CUADRO!I$5&amp;$E849),'Hoja de Trabajo para listado'!$BC$151:$CB$151,0)),0)+IFERROR(INDEX('Hoja de Trabajo para listado'!$DE$153:$DG$274,MATCH($A849,'Hoja de Trabajo para listado'!$DE$153:$DE$1048576,0),MATCH((CUADRO!I$5&amp;$E849),'Hoja de Trabajo para listado'!$DE$151:$DG$151,0)),0)+IFERROR(INDEX('Hoja de Trabajo para listado'!$CD$155:$DC$1048576,MATCH($A849,'Hoja de Trabajo para listado'!$CD$155:$CD$1048576,0),MATCH((CUADRO!I$5&amp;$E849),'Hoja de Trabajo para listado'!$CD$151:$DC$151,0)),0)</f>
        <v>0</v>
      </c>
      <c r="J849" s="257">
        <f ca="1">+IFERROR(INDEX('Hoja de Trabajo para listado'!$A$155:$Z$1048576,MATCH($A849,'Hoja de Trabajo para listado'!$A$155:$A$1048576,0),MATCH((CUADRO!J$5&amp;$E849),'Hoja de Trabajo para listado'!$A$151:$Z$151,0)),0)+IFERROR(INDEX('Hoja de Trabajo para listado'!$AB$155:$BA$1048576,MATCH($A849,'Hoja de Trabajo para listado'!$AB$155:$AB$1048576,0),MATCH((CUADRO!J$5&amp;$E849),'Hoja de Trabajo para listado'!$AB$151:$BA$151,0)),0)+IFERROR(INDEX('Hoja de Trabajo para listado'!$BC$155:$CB$1048576,MATCH($A849,'Hoja de Trabajo para listado'!$BC$155:$BC$1048576,0),MATCH((CUADRO!J$5&amp;$E849),'Hoja de Trabajo para listado'!$BC$151:$CB$151,0)),0)+IFERROR(INDEX('Hoja de Trabajo para listado'!$DE$153:$DG$274,MATCH($A849,'Hoja de Trabajo para listado'!$DE$153:$DE$1048576,0),MATCH((CUADRO!J$5&amp;$E849),'Hoja de Trabajo para listado'!$DE$151:$DG$151,0)),0)+IFERROR(INDEX('Hoja de Trabajo para listado'!$CD$155:$DC$1048576,MATCH($A849,'Hoja de Trabajo para listado'!$CD$155:$CD$1048576,0),MATCH((CUADRO!J$5&amp;$E849),'Hoja de Trabajo para listado'!$CD$151:$DC$151,0)),0)</f>
        <v>0</v>
      </c>
      <c r="K849" s="257">
        <f ca="1">+IFERROR(INDEX('Hoja de Trabajo para listado'!$A$155:$Z$1048576,MATCH($A849,'Hoja de Trabajo para listado'!$A$155:$A$1048576,0),MATCH((CUADRO!K$5&amp;$E849),'Hoja de Trabajo para listado'!$A$151:$Z$151,0)),0)+IFERROR(INDEX('Hoja de Trabajo para listado'!$AB$155:$BA$1048576,MATCH($A849,'Hoja de Trabajo para listado'!$AB$155:$AB$1048576,0),MATCH((CUADRO!K$5&amp;$E849),'Hoja de Trabajo para listado'!$AB$151:$BA$151,0)),0)+IFERROR(INDEX('Hoja de Trabajo para listado'!$BC$155:$CB$1048576,MATCH($A849,'Hoja de Trabajo para listado'!$BC$155:$BC$1048576,0),MATCH((CUADRO!K$5&amp;$E849),'Hoja de Trabajo para listado'!$BC$151:$CB$151,0)),0)+IFERROR(INDEX('Hoja de Trabajo para listado'!$DE$153:$DG$274,MATCH($A849,'Hoja de Trabajo para listado'!$DE$153:$DE$1048576,0),MATCH((CUADRO!K$5&amp;$E849),'Hoja de Trabajo para listado'!$DE$151:$DG$151,0)),0)+IFERROR(INDEX('Hoja de Trabajo para listado'!$CD$155:$DC$1048576,MATCH($A849,'Hoja de Trabajo para listado'!$CD$155:$CD$1048576,0),MATCH((CUADRO!K$5&amp;$E849),'Hoja de Trabajo para listado'!$CD$151:$DC$151,0)),0)</f>
        <v>0</v>
      </c>
      <c r="L849" s="257">
        <f ca="1">+IFERROR(INDEX('Hoja de Trabajo para listado'!$A$155:$Z$1048576,MATCH($A849,'Hoja de Trabajo para listado'!$A$155:$A$1048576,0),MATCH((CUADRO!L$5&amp;$E849),'Hoja de Trabajo para listado'!$A$151:$Z$151,0)),0)+IFERROR(INDEX('Hoja de Trabajo para listado'!$AB$155:$BA$1048576,MATCH($A849,'Hoja de Trabajo para listado'!$AB$155:$AB$1048576,0),MATCH((CUADRO!L$5&amp;$E849),'Hoja de Trabajo para listado'!$AB$151:$BA$151,0)),0)+IFERROR(INDEX('Hoja de Trabajo para listado'!$BC$155:$CB$1048576,MATCH($A849,'Hoja de Trabajo para listado'!$BC$155:$BC$1048576,0),MATCH((CUADRO!L$5&amp;$E849),'Hoja de Trabajo para listado'!$BC$151:$CB$151,0)),0)+IFERROR(INDEX('Hoja de Trabajo para listado'!$DE$153:$DG$274,MATCH($A849,'Hoja de Trabajo para listado'!$DE$153:$DE$1048576,0),MATCH((CUADRO!L$5&amp;$E849),'Hoja de Trabajo para listado'!$DE$151:$DG$151,0)),0)+IFERROR(INDEX('Hoja de Trabajo para listado'!$CD$155:$DC$1048576,MATCH($A849,'Hoja de Trabajo para listado'!$CD$155:$CD$1048576,0),MATCH((CUADRO!L$5&amp;$E849),'Hoja de Trabajo para listado'!$CD$151:$DC$151,0)),0)</f>
        <v>0</v>
      </c>
      <c r="M849" s="257">
        <f ca="1">+IFERROR(INDEX('Hoja de Trabajo para listado'!$A$155:$Z$1048576,MATCH($A849,'Hoja de Trabajo para listado'!$A$155:$A$1048576,0),MATCH((CUADRO!M$5&amp;$E849),'Hoja de Trabajo para listado'!$A$151:$Z$151,0)),0)+IFERROR(INDEX('Hoja de Trabajo para listado'!$AB$155:$BA$1048576,MATCH($A849,'Hoja de Trabajo para listado'!$AB$155:$AB$1048576,0),MATCH((CUADRO!M$5&amp;$E849),'Hoja de Trabajo para listado'!$AB$151:$BA$151,0)),0)+IFERROR(INDEX('Hoja de Trabajo para listado'!$BC$155:$CB$1048576,MATCH($A849,'Hoja de Trabajo para listado'!$BC$155:$BC$1048576,0),MATCH((CUADRO!M$5&amp;$E849),'Hoja de Trabajo para listado'!$BC$151:$CB$151,0)),0)+IFERROR(INDEX('Hoja de Trabajo para listado'!$DE$153:$DG$274,MATCH($A849,'Hoja de Trabajo para listado'!$DE$153:$DE$1048576,0),MATCH((CUADRO!M$5&amp;$E849),'Hoja de Trabajo para listado'!$DE$151:$DG$151,0)),0)+IFERROR(INDEX('Hoja de Trabajo para listado'!$CD$155:$DC$1048576,MATCH($A849,'Hoja de Trabajo para listado'!$CD$155:$CD$1048576,0),MATCH((CUADRO!M$5&amp;$E849),'Hoja de Trabajo para listado'!$CD$151:$DC$151,0)),0)</f>
        <v>0</v>
      </c>
      <c r="N849" s="257">
        <f ca="1">+IFERROR(INDEX('Hoja de Trabajo para listado'!$A$155:$Z$1048576,MATCH($A849,'Hoja de Trabajo para listado'!$A$155:$A$1048576,0),MATCH((CUADRO!N$5&amp;$E849),'Hoja de Trabajo para listado'!$A$151:$Z$151,0)),0)+IFERROR(INDEX('Hoja de Trabajo para listado'!$AB$155:$BA$1048576,MATCH($A849,'Hoja de Trabajo para listado'!$AB$155:$AB$1048576,0),MATCH((CUADRO!N$5&amp;$E849),'Hoja de Trabajo para listado'!$AB$151:$BA$151,0)),0)+IFERROR(INDEX('Hoja de Trabajo para listado'!$BC$155:$CB$1048576,MATCH($A849,'Hoja de Trabajo para listado'!$BC$155:$BC$1048576,0),MATCH((CUADRO!N$5&amp;$E849),'Hoja de Trabajo para listado'!$BC$151:$CB$151,0)),0)+IFERROR(INDEX('Hoja de Trabajo para listado'!$DE$153:$DG$274,MATCH($A849,'Hoja de Trabajo para listado'!$DE$153:$DE$1048576,0),MATCH((CUADRO!N$5&amp;$E849),'Hoja de Trabajo para listado'!$DE$151:$DG$151,0)),0)+IFERROR(INDEX('Hoja de Trabajo para listado'!$CD$155:$DC$1048576,MATCH($A849,'Hoja de Trabajo para listado'!$CD$155:$CD$1048576,0),MATCH((CUADRO!N$5&amp;$E849),'Hoja de Trabajo para listado'!$CD$151:$DC$151,0)),0)</f>
        <v>0</v>
      </c>
      <c r="O849" s="257">
        <f ca="1">+IFERROR(INDEX('Hoja de Trabajo para listado'!$A$155:$Z$1048576,MATCH($A849,'Hoja de Trabajo para listado'!$A$155:$A$1048576,0),MATCH((CUADRO!O$5&amp;$E849),'Hoja de Trabajo para listado'!$A$151:$Z$151,0)),0)+IFERROR(INDEX('Hoja de Trabajo para listado'!$AB$155:$BA$1048576,MATCH($A849,'Hoja de Trabajo para listado'!$AB$155:$AB$1048576,0),MATCH((CUADRO!O$5&amp;$E849),'Hoja de Trabajo para listado'!$AB$151:$BA$151,0)),0)+IFERROR(INDEX('Hoja de Trabajo para listado'!$BC$155:$CB$1048576,MATCH($A849,'Hoja de Trabajo para listado'!$BC$155:$BC$1048576,0),MATCH((CUADRO!O$5&amp;$E849),'Hoja de Trabajo para listado'!$BC$151:$CB$151,0)),0)+IFERROR(INDEX('Hoja de Trabajo para listado'!$DE$153:$DG$274,MATCH($A849,'Hoja de Trabajo para listado'!$DE$153:$DE$1048576,0),MATCH((CUADRO!O$5&amp;$E849),'Hoja de Trabajo para listado'!$DE$151:$DG$151,0)),0)+IFERROR(INDEX('Hoja de Trabajo para listado'!$CD$155:$DC$1048576,MATCH($A849,'Hoja de Trabajo para listado'!$CD$155:$CD$1048576,0),MATCH((CUADRO!O$5&amp;$E849),'Hoja de Trabajo para listado'!$CD$151:$DC$151,0)),0)</f>
        <v>0</v>
      </c>
      <c r="P849" s="257">
        <f ca="1">+IFERROR(INDEX('Hoja de Trabajo para listado'!$A$155:$Z$1048576,MATCH($A849,'Hoja de Trabajo para listado'!$A$155:$A$1048576,0),MATCH((CUADRO!P$5&amp;$E849),'Hoja de Trabajo para listado'!$A$151:$Z$151,0)),0)+IFERROR(INDEX('Hoja de Trabajo para listado'!$AB$155:$BA$1048576,MATCH($A849,'Hoja de Trabajo para listado'!$AB$155:$AB$1048576,0),MATCH((CUADRO!P$5&amp;$E849),'Hoja de Trabajo para listado'!$AB$151:$BA$151,0)),0)+IFERROR(INDEX('Hoja de Trabajo para listado'!$BC$155:$CB$1048576,MATCH($A849,'Hoja de Trabajo para listado'!$BC$155:$BC$1048576,0),MATCH((CUADRO!P$5&amp;$E849),'Hoja de Trabajo para listado'!$BC$151:$CB$151,0)),0)+IFERROR(INDEX('Hoja de Trabajo para listado'!$DE$153:$DG$274,MATCH($A849,'Hoja de Trabajo para listado'!$DE$153:$DE$1048576,0),MATCH((CUADRO!P$5&amp;$E849),'Hoja de Trabajo para listado'!$DE$151:$DG$151,0)),0)+IFERROR(INDEX('Hoja de Trabajo para listado'!$CD$155:$DC$1048576,MATCH($A849,'Hoja de Trabajo para listado'!$CD$155:$CD$1048576,0),MATCH((CUADRO!P$5&amp;$E849),'Hoja de Trabajo para listado'!$CD$151:$DC$151,0)),0)</f>
        <v>0</v>
      </c>
      <c r="Q849" s="257">
        <f ca="1">+IFERROR(INDEX('Hoja de Trabajo para listado'!$A$155:$Z$1048576,MATCH($A849,'Hoja de Trabajo para listado'!$A$155:$A$1048576,0),MATCH((CUADRO!Q$5&amp;$E849),'Hoja de Trabajo para listado'!$A$151:$Z$151,0)),0)+IFERROR(INDEX('Hoja de Trabajo para listado'!$AB$155:$BA$1048576,MATCH($A849,'Hoja de Trabajo para listado'!$AB$155:$AB$1048576,0),MATCH((CUADRO!Q$5&amp;$E849),'Hoja de Trabajo para listado'!$AB$151:$BA$151,0)),0)+IFERROR(INDEX('Hoja de Trabajo para listado'!$BC$155:$CB$1048576,MATCH($A849,'Hoja de Trabajo para listado'!$BC$155:$BC$1048576,0),MATCH((CUADRO!Q$5&amp;$E849),'Hoja de Trabajo para listado'!$BC$151:$CB$151,0)),0)+IFERROR(INDEX('Hoja de Trabajo para listado'!$DE$153:$DG$274,MATCH($A849,'Hoja de Trabajo para listado'!$DE$153:$DE$1048576,0),MATCH((CUADRO!Q$5&amp;$E849),'Hoja de Trabajo para listado'!$DE$151:$DG$151,0)),0)+IFERROR(INDEX('Hoja de Trabajo para listado'!$CD$155:$DC$1048576,MATCH($A849,'Hoja de Trabajo para listado'!$CD$155:$CD$1048576,0),MATCH((CUADRO!Q$5&amp;$E849),'Hoja de Trabajo para listado'!$CD$151:$DC$151,0)),0)</f>
        <v>0</v>
      </c>
      <c r="R849" s="257">
        <f t="shared" ca="1" si="26"/>
        <v>0</v>
      </c>
      <c r="S849" s="274">
        <f ca="1">+R848+R849</f>
        <v>0</v>
      </c>
      <c r="T849" s="257">
        <f ca="1">+S849</f>
        <v>0</v>
      </c>
      <c r="U849" s="256">
        <f t="shared" si="27"/>
        <v>2</v>
      </c>
      <c r="V849" s="362" t="str">
        <f>+VLOOKUP(A849,bd_lista!$A$3:$E$590,5,FALSE)</f>
        <v>Gobiernos Autonomos Municipales</v>
      </c>
      <c r="W849" s="362"/>
      <c r="X849" s="254">
        <f>+VLOOKUP(A849,[2]Sheet1!$A$13:$D$744,4,FALSE)</f>
        <v>0</v>
      </c>
      <c r="Y849" s="254" t="e">
        <f>+VLOOKUP(X849,bd_lista!$A$3:$C$590,3,FALSE)</f>
        <v>#N/A</v>
      </c>
      <c r="Z849" s="314"/>
      <c r="AA849" s="315"/>
    </row>
    <row r="850" spans="1:27" customFormat="1" ht="15" hidden="1" customHeight="1">
      <c r="A850" s="32">
        <v>1538</v>
      </c>
      <c r="B850" s="306">
        <f>+A850</f>
        <v>1538</v>
      </c>
      <c r="C850" s="259" t="str">
        <f>+VLOOKUP(A850,bd_lista!$A$3:$C$590,3,FALSE)</f>
        <v>Gobierno Autónomo Municipal de San Agustín</v>
      </c>
      <c r="D850" s="361" t="str">
        <f>+C850</f>
        <v>Gobierno Autónomo Municipal de San Agustín</v>
      </c>
      <c r="E850" s="254" t="s">
        <v>1313</v>
      </c>
      <c r="F850" s="255">
        <f ca="1">+IFERROR(INDEX('Hoja de Trabajo para listado'!$A$155:$Z$1048576,MATCH($A850,'Hoja de Trabajo para listado'!$A$155:$A$1048576,0),MATCH((CUADRO!F$5&amp;$E850),'Hoja de Trabajo para listado'!$A$151:$Z$151,0)),0)+IFERROR(INDEX('Hoja de Trabajo para listado'!$AB$155:$BA$1048576,MATCH($A850,'Hoja de Trabajo para listado'!$AB$155:$AB$1048576,0),MATCH((CUADRO!F$5&amp;$E850),'Hoja de Trabajo para listado'!$AB$151:$BA$151,0)),0)+IFERROR(INDEX('Hoja de Trabajo para listado'!$BC$155:$CB$1048576,MATCH($A850,'Hoja de Trabajo para listado'!$BC$155:$BC$1048576,0),MATCH((CUADRO!F$5&amp;$E850),'Hoja de Trabajo para listado'!$BC$151:$CB$151,0)),0)+IFERROR(INDEX('Hoja de Trabajo para listado'!$DE$153:$DG$274,MATCH($A850,'Hoja de Trabajo para listado'!$DE$153:$DE$1048576,0),MATCH((CUADRO!F$5&amp;$E850),'Hoja de Trabajo para listado'!$DE$151:$DG$151,0)),0)+IFERROR(INDEX('Hoja de Trabajo para listado'!$CD$155:$DC$1048576,MATCH($A850,'Hoja de Trabajo para listado'!$CD$155:$CD$1048576,0),MATCH((CUADRO!F$5&amp;$E850),'Hoja de Trabajo para listado'!$CD$151:$DC$151,0)),0)</f>
        <v>0</v>
      </c>
      <c r="G850" s="255">
        <f ca="1">+IFERROR(INDEX('Hoja de Trabajo para listado'!$A$155:$Z$1048576,MATCH($A850,'Hoja de Trabajo para listado'!$A$155:$A$1048576,0),MATCH((CUADRO!G$5&amp;$E850),'Hoja de Trabajo para listado'!$A$151:$Z$151,0)),0)+IFERROR(INDEX('Hoja de Trabajo para listado'!$AB$155:$BA$1048576,MATCH($A850,'Hoja de Trabajo para listado'!$AB$155:$AB$1048576,0),MATCH((CUADRO!G$5&amp;$E850),'Hoja de Trabajo para listado'!$AB$151:$BA$151,0)),0)+IFERROR(INDEX('Hoja de Trabajo para listado'!$BC$155:$CB$1048576,MATCH($A850,'Hoja de Trabajo para listado'!$BC$155:$BC$1048576,0),MATCH((CUADRO!G$5&amp;$E850),'Hoja de Trabajo para listado'!$BC$151:$CB$151,0)),0)+IFERROR(INDEX('Hoja de Trabajo para listado'!$DE$153:$DG$274,MATCH($A850,'Hoja de Trabajo para listado'!$DE$153:$DE$1048576,0),MATCH((CUADRO!G$5&amp;$E850),'Hoja de Trabajo para listado'!$DE$151:$DG$151,0)),0)+IFERROR(INDEX('Hoja de Trabajo para listado'!$CD$155:$DC$1048576,MATCH($A850,'Hoja de Trabajo para listado'!$CD$155:$CD$1048576,0),MATCH((CUADRO!G$5&amp;$E850),'Hoja de Trabajo para listado'!$CD$151:$DC$151,0)),0)</f>
        <v>0</v>
      </c>
      <c r="H850" s="255">
        <f ca="1">+IFERROR(INDEX('Hoja de Trabajo para listado'!$A$155:$Z$1048576,MATCH($A850,'Hoja de Trabajo para listado'!$A$155:$A$1048576,0),MATCH((CUADRO!H$5&amp;$E850),'Hoja de Trabajo para listado'!$A$151:$Z$151,0)),0)+IFERROR(INDEX('Hoja de Trabajo para listado'!$AB$155:$BA$1048576,MATCH($A850,'Hoja de Trabajo para listado'!$AB$155:$AB$1048576,0),MATCH((CUADRO!H$5&amp;$E850),'Hoja de Trabajo para listado'!$AB$151:$BA$151,0)),0)+IFERROR(INDEX('Hoja de Trabajo para listado'!$BC$155:$CB$1048576,MATCH($A850,'Hoja de Trabajo para listado'!$BC$155:$BC$1048576,0),MATCH((CUADRO!H$5&amp;$E850),'Hoja de Trabajo para listado'!$BC$151:$CB$151,0)),0)+IFERROR(INDEX('Hoja de Trabajo para listado'!$DE$153:$DG$274,MATCH($A850,'Hoja de Trabajo para listado'!$DE$153:$DE$1048576,0),MATCH((CUADRO!H$5&amp;$E850),'Hoja de Trabajo para listado'!$DE$151:$DG$151,0)),0)+IFERROR(INDEX('Hoja de Trabajo para listado'!$CD$155:$DC$1048576,MATCH($A850,'Hoja de Trabajo para listado'!$CD$155:$CD$1048576,0),MATCH((CUADRO!H$5&amp;$E850),'Hoja de Trabajo para listado'!$CD$151:$DC$151,0)),0)</f>
        <v>0</v>
      </c>
      <c r="I850" s="255">
        <f ca="1">+IFERROR(INDEX('Hoja de Trabajo para listado'!$A$155:$Z$1048576,MATCH($A850,'Hoja de Trabajo para listado'!$A$155:$A$1048576,0),MATCH((CUADRO!I$5&amp;$E850),'Hoja de Trabajo para listado'!$A$151:$Z$151,0)),0)+IFERROR(INDEX('Hoja de Trabajo para listado'!$AB$155:$BA$1048576,MATCH($A850,'Hoja de Trabajo para listado'!$AB$155:$AB$1048576,0),MATCH((CUADRO!I$5&amp;$E850),'Hoja de Trabajo para listado'!$AB$151:$BA$151,0)),0)+IFERROR(INDEX('Hoja de Trabajo para listado'!$BC$155:$CB$1048576,MATCH($A850,'Hoja de Trabajo para listado'!$BC$155:$BC$1048576,0),MATCH((CUADRO!I$5&amp;$E850),'Hoja de Trabajo para listado'!$BC$151:$CB$151,0)),0)+IFERROR(INDEX('Hoja de Trabajo para listado'!$DE$153:$DG$274,MATCH($A850,'Hoja de Trabajo para listado'!$DE$153:$DE$1048576,0),MATCH((CUADRO!I$5&amp;$E850),'Hoja de Trabajo para listado'!$DE$151:$DG$151,0)),0)+IFERROR(INDEX('Hoja de Trabajo para listado'!$CD$155:$DC$1048576,MATCH($A850,'Hoja de Trabajo para listado'!$CD$155:$CD$1048576,0),MATCH((CUADRO!I$5&amp;$E850),'Hoja de Trabajo para listado'!$CD$151:$DC$151,0)),0)</f>
        <v>0</v>
      </c>
      <c r="J850" s="255">
        <f ca="1">+IFERROR(INDEX('Hoja de Trabajo para listado'!$A$155:$Z$1048576,MATCH($A850,'Hoja de Trabajo para listado'!$A$155:$A$1048576,0),MATCH((CUADRO!J$5&amp;$E850),'Hoja de Trabajo para listado'!$A$151:$Z$151,0)),0)+IFERROR(INDEX('Hoja de Trabajo para listado'!$AB$155:$BA$1048576,MATCH($A850,'Hoja de Trabajo para listado'!$AB$155:$AB$1048576,0),MATCH((CUADRO!J$5&amp;$E850),'Hoja de Trabajo para listado'!$AB$151:$BA$151,0)),0)+IFERROR(INDEX('Hoja de Trabajo para listado'!$BC$155:$CB$1048576,MATCH($A850,'Hoja de Trabajo para listado'!$BC$155:$BC$1048576,0),MATCH((CUADRO!J$5&amp;$E850),'Hoja de Trabajo para listado'!$BC$151:$CB$151,0)),0)+IFERROR(INDEX('Hoja de Trabajo para listado'!$DE$153:$DG$274,MATCH($A850,'Hoja de Trabajo para listado'!$DE$153:$DE$1048576,0),MATCH((CUADRO!J$5&amp;$E850),'Hoja de Trabajo para listado'!$DE$151:$DG$151,0)),0)+IFERROR(INDEX('Hoja de Trabajo para listado'!$CD$155:$DC$1048576,MATCH($A850,'Hoja de Trabajo para listado'!$CD$155:$CD$1048576,0),MATCH((CUADRO!J$5&amp;$E850),'Hoja de Trabajo para listado'!$CD$151:$DC$151,0)),0)</f>
        <v>0</v>
      </c>
      <c r="K850" s="255">
        <f ca="1">+IFERROR(INDEX('Hoja de Trabajo para listado'!$A$155:$Z$1048576,MATCH($A850,'Hoja de Trabajo para listado'!$A$155:$A$1048576,0),MATCH((CUADRO!K$5&amp;$E850),'Hoja de Trabajo para listado'!$A$151:$Z$151,0)),0)+IFERROR(INDEX('Hoja de Trabajo para listado'!$AB$155:$BA$1048576,MATCH($A850,'Hoja de Trabajo para listado'!$AB$155:$AB$1048576,0),MATCH((CUADRO!K$5&amp;$E850),'Hoja de Trabajo para listado'!$AB$151:$BA$151,0)),0)+IFERROR(INDEX('Hoja de Trabajo para listado'!$BC$155:$CB$1048576,MATCH($A850,'Hoja de Trabajo para listado'!$BC$155:$BC$1048576,0),MATCH((CUADRO!K$5&amp;$E850),'Hoja de Trabajo para listado'!$BC$151:$CB$151,0)),0)+IFERROR(INDEX('Hoja de Trabajo para listado'!$DE$153:$DG$274,MATCH($A850,'Hoja de Trabajo para listado'!$DE$153:$DE$1048576,0),MATCH((CUADRO!K$5&amp;$E850),'Hoja de Trabajo para listado'!$DE$151:$DG$151,0)),0)+IFERROR(INDEX('Hoja de Trabajo para listado'!$CD$155:$DC$1048576,MATCH($A850,'Hoja de Trabajo para listado'!$CD$155:$CD$1048576,0),MATCH((CUADRO!K$5&amp;$E850),'Hoja de Trabajo para listado'!$CD$151:$DC$151,0)),0)</f>
        <v>0</v>
      </c>
      <c r="L850" s="255">
        <f ca="1">+IFERROR(INDEX('Hoja de Trabajo para listado'!$A$155:$Z$1048576,MATCH($A850,'Hoja de Trabajo para listado'!$A$155:$A$1048576,0),MATCH((CUADRO!L$5&amp;$E850),'Hoja de Trabajo para listado'!$A$151:$Z$151,0)),0)+IFERROR(INDEX('Hoja de Trabajo para listado'!$AB$155:$BA$1048576,MATCH($A850,'Hoja de Trabajo para listado'!$AB$155:$AB$1048576,0),MATCH((CUADRO!L$5&amp;$E850),'Hoja de Trabajo para listado'!$AB$151:$BA$151,0)),0)+IFERROR(INDEX('Hoja de Trabajo para listado'!$BC$155:$CB$1048576,MATCH($A850,'Hoja de Trabajo para listado'!$BC$155:$BC$1048576,0),MATCH((CUADRO!L$5&amp;$E850),'Hoja de Trabajo para listado'!$BC$151:$CB$151,0)),0)+IFERROR(INDEX('Hoja de Trabajo para listado'!$DE$153:$DG$274,MATCH($A850,'Hoja de Trabajo para listado'!$DE$153:$DE$1048576,0),MATCH((CUADRO!L$5&amp;$E850),'Hoja de Trabajo para listado'!$DE$151:$DG$151,0)),0)+IFERROR(INDEX('Hoja de Trabajo para listado'!$CD$155:$DC$1048576,MATCH($A850,'Hoja de Trabajo para listado'!$CD$155:$CD$1048576,0),MATCH((CUADRO!L$5&amp;$E850),'Hoja de Trabajo para listado'!$CD$151:$DC$151,0)),0)</f>
        <v>0</v>
      </c>
      <c r="M850" s="255">
        <f ca="1">+IFERROR(INDEX('Hoja de Trabajo para listado'!$A$155:$Z$1048576,MATCH($A850,'Hoja de Trabajo para listado'!$A$155:$A$1048576,0),MATCH((CUADRO!M$5&amp;$E850),'Hoja de Trabajo para listado'!$A$151:$Z$151,0)),0)+IFERROR(INDEX('Hoja de Trabajo para listado'!$AB$155:$BA$1048576,MATCH($A850,'Hoja de Trabajo para listado'!$AB$155:$AB$1048576,0),MATCH((CUADRO!M$5&amp;$E850),'Hoja de Trabajo para listado'!$AB$151:$BA$151,0)),0)+IFERROR(INDEX('Hoja de Trabajo para listado'!$BC$155:$CB$1048576,MATCH($A850,'Hoja de Trabajo para listado'!$BC$155:$BC$1048576,0),MATCH((CUADRO!M$5&amp;$E850),'Hoja de Trabajo para listado'!$BC$151:$CB$151,0)),0)+IFERROR(INDEX('Hoja de Trabajo para listado'!$DE$153:$DG$274,MATCH($A850,'Hoja de Trabajo para listado'!$DE$153:$DE$1048576,0),MATCH((CUADRO!M$5&amp;$E850),'Hoja de Trabajo para listado'!$DE$151:$DG$151,0)),0)+IFERROR(INDEX('Hoja de Trabajo para listado'!$CD$155:$DC$1048576,MATCH($A850,'Hoja de Trabajo para listado'!$CD$155:$CD$1048576,0),MATCH((CUADRO!M$5&amp;$E850),'Hoja de Trabajo para listado'!$CD$151:$DC$151,0)),0)</f>
        <v>0</v>
      </c>
      <c r="N850" s="255">
        <f ca="1">+IFERROR(INDEX('Hoja de Trabajo para listado'!$A$155:$Z$1048576,MATCH($A850,'Hoja de Trabajo para listado'!$A$155:$A$1048576,0),MATCH((CUADRO!N$5&amp;$E850),'Hoja de Trabajo para listado'!$A$151:$Z$151,0)),0)+IFERROR(INDEX('Hoja de Trabajo para listado'!$AB$155:$BA$1048576,MATCH($A850,'Hoja de Trabajo para listado'!$AB$155:$AB$1048576,0),MATCH((CUADRO!N$5&amp;$E850),'Hoja de Trabajo para listado'!$AB$151:$BA$151,0)),0)+IFERROR(INDEX('Hoja de Trabajo para listado'!$BC$155:$CB$1048576,MATCH($A850,'Hoja de Trabajo para listado'!$BC$155:$BC$1048576,0),MATCH((CUADRO!N$5&amp;$E850),'Hoja de Trabajo para listado'!$BC$151:$CB$151,0)),0)+IFERROR(INDEX('Hoja de Trabajo para listado'!$DE$153:$DG$274,MATCH($A850,'Hoja de Trabajo para listado'!$DE$153:$DE$1048576,0),MATCH((CUADRO!N$5&amp;$E850),'Hoja de Trabajo para listado'!$DE$151:$DG$151,0)),0)+IFERROR(INDEX('Hoja de Trabajo para listado'!$CD$155:$DC$1048576,MATCH($A850,'Hoja de Trabajo para listado'!$CD$155:$CD$1048576,0),MATCH((CUADRO!N$5&amp;$E850),'Hoja de Trabajo para listado'!$CD$151:$DC$151,0)),0)</f>
        <v>0</v>
      </c>
      <c r="O850" s="255">
        <f ca="1">+IFERROR(INDEX('Hoja de Trabajo para listado'!$A$155:$Z$1048576,MATCH($A850,'Hoja de Trabajo para listado'!$A$155:$A$1048576,0),MATCH((CUADRO!O$5&amp;$E850),'Hoja de Trabajo para listado'!$A$151:$Z$151,0)),0)+IFERROR(INDEX('Hoja de Trabajo para listado'!$AB$155:$BA$1048576,MATCH($A850,'Hoja de Trabajo para listado'!$AB$155:$AB$1048576,0),MATCH((CUADRO!O$5&amp;$E850),'Hoja de Trabajo para listado'!$AB$151:$BA$151,0)),0)+IFERROR(INDEX('Hoja de Trabajo para listado'!$BC$155:$CB$1048576,MATCH($A850,'Hoja de Trabajo para listado'!$BC$155:$BC$1048576,0),MATCH((CUADRO!O$5&amp;$E850),'Hoja de Trabajo para listado'!$BC$151:$CB$151,0)),0)+IFERROR(INDEX('Hoja de Trabajo para listado'!$DE$153:$DG$274,MATCH($A850,'Hoja de Trabajo para listado'!$DE$153:$DE$1048576,0),MATCH((CUADRO!O$5&amp;$E850),'Hoja de Trabajo para listado'!$DE$151:$DG$151,0)),0)+IFERROR(INDEX('Hoja de Trabajo para listado'!$CD$155:$DC$1048576,MATCH($A850,'Hoja de Trabajo para listado'!$CD$155:$CD$1048576,0),MATCH((CUADRO!O$5&amp;$E850),'Hoja de Trabajo para listado'!$CD$151:$DC$151,0)),0)</f>
        <v>0</v>
      </c>
      <c r="P850" s="255">
        <f ca="1">+IFERROR(INDEX('Hoja de Trabajo para listado'!$A$155:$Z$1048576,MATCH($A850,'Hoja de Trabajo para listado'!$A$155:$A$1048576,0),MATCH((CUADRO!P$5&amp;$E850),'Hoja de Trabajo para listado'!$A$151:$Z$151,0)),0)+IFERROR(INDEX('Hoja de Trabajo para listado'!$AB$155:$BA$1048576,MATCH($A850,'Hoja de Trabajo para listado'!$AB$155:$AB$1048576,0),MATCH((CUADRO!P$5&amp;$E850),'Hoja de Trabajo para listado'!$AB$151:$BA$151,0)),0)+IFERROR(INDEX('Hoja de Trabajo para listado'!$BC$155:$CB$1048576,MATCH($A850,'Hoja de Trabajo para listado'!$BC$155:$BC$1048576,0),MATCH((CUADRO!P$5&amp;$E850),'Hoja de Trabajo para listado'!$BC$151:$CB$151,0)),0)+IFERROR(INDEX('Hoja de Trabajo para listado'!$DE$153:$DG$274,MATCH($A850,'Hoja de Trabajo para listado'!$DE$153:$DE$1048576,0),MATCH((CUADRO!P$5&amp;$E850),'Hoja de Trabajo para listado'!$DE$151:$DG$151,0)),0)+IFERROR(INDEX('Hoja de Trabajo para listado'!$CD$155:$DC$1048576,MATCH($A850,'Hoja de Trabajo para listado'!$CD$155:$CD$1048576,0),MATCH((CUADRO!P$5&amp;$E850),'Hoja de Trabajo para listado'!$CD$151:$DC$151,0)),0)</f>
        <v>0</v>
      </c>
      <c r="Q850" s="255">
        <f ca="1">+IFERROR(INDEX('Hoja de Trabajo para listado'!$A$155:$Z$1048576,MATCH($A850,'Hoja de Trabajo para listado'!$A$155:$A$1048576,0),MATCH((CUADRO!Q$5&amp;$E850),'Hoja de Trabajo para listado'!$A$151:$Z$151,0)),0)+IFERROR(INDEX('Hoja de Trabajo para listado'!$AB$155:$BA$1048576,MATCH($A850,'Hoja de Trabajo para listado'!$AB$155:$AB$1048576,0),MATCH((CUADRO!Q$5&amp;$E850),'Hoja de Trabajo para listado'!$AB$151:$BA$151,0)),0)+IFERROR(INDEX('Hoja de Trabajo para listado'!$BC$155:$CB$1048576,MATCH($A850,'Hoja de Trabajo para listado'!$BC$155:$BC$1048576,0),MATCH((CUADRO!Q$5&amp;$E850),'Hoja de Trabajo para listado'!$BC$151:$CB$151,0)),0)+IFERROR(INDEX('Hoja de Trabajo para listado'!$DE$153:$DG$274,MATCH($A850,'Hoja de Trabajo para listado'!$DE$153:$DE$1048576,0),MATCH((CUADRO!Q$5&amp;$E850),'Hoja de Trabajo para listado'!$DE$151:$DG$151,0)),0)+IFERROR(INDEX('Hoja de Trabajo para listado'!$CD$155:$DC$1048576,MATCH($A850,'Hoja de Trabajo para listado'!$CD$155:$CD$1048576,0),MATCH((CUADRO!Q$5&amp;$E850),'Hoja de Trabajo para listado'!$CD$151:$DC$151,0)),0)</f>
        <v>0</v>
      </c>
      <c r="R850" s="255">
        <f t="shared" ca="1" si="26"/>
        <v>0</v>
      </c>
      <c r="S850" s="262"/>
      <c r="T850" s="255">
        <f ca="1">+T851</f>
        <v>0</v>
      </c>
      <c r="U850" s="254">
        <f t="shared" si="27"/>
        <v>1</v>
      </c>
      <c r="V850" s="362" t="str">
        <f>+VLOOKUP(A850,bd_lista!$A$3:$E$590,5,FALSE)</f>
        <v>Gobiernos Autonomos Municipales</v>
      </c>
      <c r="W850" s="361" t="str">
        <f>+V850</f>
        <v>Gobiernos Autonomos Municipales</v>
      </c>
      <c r="X850" s="254">
        <f>+VLOOKUP(A850,[2]Sheet1!$A$13:$D$744,4,FALSE)</f>
        <v>0</v>
      </c>
      <c r="Y850" s="254" t="e">
        <f>+VLOOKUP(X850,bd_lista!$A$3:$C$590,3,FALSE)</f>
        <v>#N/A</v>
      </c>
      <c r="Z850" s="316">
        <f>+X850</f>
        <v>0</v>
      </c>
      <c r="AA850" s="317" t="e">
        <f>+Y850</f>
        <v>#N/A</v>
      </c>
    </row>
    <row r="851" spans="1:27" customFormat="1" ht="15" hidden="1" customHeight="1">
      <c r="A851" s="32">
        <v>1538</v>
      </c>
      <c r="B851" s="307"/>
      <c r="C851" s="259" t="str">
        <f>+VLOOKUP(A851,bd_lista!$A$3:$C$590,3,FALSE)</f>
        <v>Gobierno Autónomo Municipal de San Agustín</v>
      </c>
      <c r="D851" s="362"/>
      <c r="E851" s="256" t="s">
        <v>1314</v>
      </c>
      <c r="F851" s="257">
        <f ca="1">+IFERROR(INDEX('Hoja de Trabajo para listado'!$A$155:$Z$1048576,MATCH($A851,'Hoja de Trabajo para listado'!$A$155:$A$1048576,0),MATCH((CUADRO!F$5&amp;$E851),'Hoja de Trabajo para listado'!$A$151:$Z$151,0)),0)+IFERROR(INDEX('Hoja de Trabajo para listado'!$AB$155:$BA$1048576,MATCH($A851,'Hoja de Trabajo para listado'!$AB$155:$AB$1048576,0),MATCH((CUADRO!F$5&amp;$E851),'Hoja de Trabajo para listado'!$AB$151:$BA$151,0)),0)+IFERROR(INDEX('Hoja de Trabajo para listado'!$BC$155:$CB$1048576,MATCH($A851,'Hoja de Trabajo para listado'!$BC$155:$BC$1048576,0),MATCH((CUADRO!F$5&amp;$E851),'Hoja de Trabajo para listado'!$BC$151:$CB$151,0)),0)+IFERROR(INDEX('Hoja de Trabajo para listado'!$DE$153:$DG$274,MATCH($A851,'Hoja de Trabajo para listado'!$DE$153:$DE$1048576,0),MATCH((CUADRO!F$5&amp;$E851),'Hoja de Trabajo para listado'!$DE$151:$DG$151,0)),0)+IFERROR(INDEX('Hoja de Trabajo para listado'!$CD$155:$DC$1048576,MATCH($A851,'Hoja de Trabajo para listado'!$CD$155:$CD$1048576,0),MATCH((CUADRO!F$5&amp;$E851),'Hoja de Trabajo para listado'!$CD$151:$DC$151,0)),0)</f>
        <v>0</v>
      </c>
      <c r="G851" s="257">
        <f ca="1">+IFERROR(INDEX('Hoja de Trabajo para listado'!$A$155:$Z$1048576,MATCH($A851,'Hoja de Trabajo para listado'!$A$155:$A$1048576,0),MATCH((CUADRO!G$5&amp;$E851),'Hoja de Trabajo para listado'!$A$151:$Z$151,0)),0)+IFERROR(INDEX('Hoja de Trabajo para listado'!$AB$155:$BA$1048576,MATCH($A851,'Hoja de Trabajo para listado'!$AB$155:$AB$1048576,0),MATCH((CUADRO!G$5&amp;$E851),'Hoja de Trabajo para listado'!$AB$151:$BA$151,0)),0)+IFERROR(INDEX('Hoja de Trabajo para listado'!$BC$155:$CB$1048576,MATCH($A851,'Hoja de Trabajo para listado'!$BC$155:$BC$1048576,0),MATCH((CUADRO!G$5&amp;$E851),'Hoja de Trabajo para listado'!$BC$151:$CB$151,0)),0)+IFERROR(INDEX('Hoja de Trabajo para listado'!$DE$153:$DG$274,MATCH($A851,'Hoja de Trabajo para listado'!$DE$153:$DE$1048576,0),MATCH((CUADRO!G$5&amp;$E851),'Hoja de Trabajo para listado'!$DE$151:$DG$151,0)),0)+IFERROR(INDEX('Hoja de Trabajo para listado'!$CD$155:$DC$1048576,MATCH($A851,'Hoja de Trabajo para listado'!$CD$155:$CD$1048576,0),MATCH((CUADRO!G$5&amp;$E851),'Hoja de Trabajo para listado'!$CD$151:$DC$151,0)),0)</f>
        <v>0</v>
      </c>
      <c r="H851" s="257">
        <f ca="1">+IFERROR(INDEX('Hoja de Trabajo para listado'!$A$155:$Z$1048576,MATCH($A851,'Hoja de Trabajo para listado'!$A$155:$A$1048576,0),MATCH((CUADRO!H$5&amp;$E851),'Hoja de Trabajo para listado'!$A$151:$Z$151,0)),0)+IFERROR(INDEX('Hoja de Trabajo para listado'!$AB$155:$BA$1048576,MATCH($A851,'Hoja de Trabajo para listado'!$AB$155:$AB$1048576,0),MATCH((CUADRO!H$5&amp;$E851),'Hoja de Trabajo para listado'!$AB$151:$BA$151,0)),0)+IFERROR(INDEX('Hoja de Trabajo para listado'!$BC$155:$CB$1048576,MATCH($A851,'Hoja de Trabajo para listado'!$BC$155:$BC$1048576,0),MATCH((CUADRO!H$5&amp;$E851),'Hoja de Trabajo para listado'!$BC$151:$CB$151,0)),0)+IFERROR(INDEX('Hoja de Trabajo para listado'!$DE$153:$DG$274,MATCH($A851,'Hoja de Trabajo para listado'!$DE$153:$DE$1048576,0),MATCH((CUADRO!H$5&amp;$E851),'Hoja de Trabajo para listado'!$DE$151:$DG$151,0)),0)+IFERROR(INDEX('Hoja de Trabajo para listado'!$CD$155:$DC$1048576,MATCH($A851,'Hoja de Trabajo para listado'!$CD$155:$CD$1048576,0),MATCH((CUADRO!H$5&amp;$E851),'Hoja de Trabajo para listado'!$CD$151:$DC$151,0)),0)</f>
        <v>0</v>
      </c>
      <c r="I851" s="257">
        <f ca="1">+IFERROR(INDEX('Hoja de Trabajo para listado'!$A$155:$Z$1048576,MATCH($A851,'Hoja de Trabajo para listado'!$A$155:$A$1048576,0),MATCH((CUADRO!I$5&amp;$E851),'Hoja de Trabajo para listado'!$A$151:$Z$151,0)),0)+IFERROR(INDEX('Hoja de Trabajo para listado'!$AB$155:$BA$1048576,MATCH($A851,'Hoja de Trabajo para listado'!$AB$155:$AB$1048576,0),MATCH((CUADRO!I$5&amp;$E851),'Hoja de Trabajo para listado'!$AB$151:$BA$151,0)),0)+IFERROR(INDEX('Hoja de Trabajo para listado'!$BC$155:$CB$1048576,MATCH($A851,'Hoja de Trabajo para listado'!$BC$155:$BC$1048576,0),MATCH((CUADRO!I$5&amp;$E851),'Hoja de Trabajo para listado'!$BC$151:$CB$151,0)),0)+IFERROR(INDEX('Hoja de Trabajo para listado'!$DE$153:$DG$274,MATCH($A851,'Hoja de Trabajo para listado'!$DE$153:$DE$1048576,0),MATCH((CUADRO!I$5&amp;$E851),'Hoja de Trabajo para listado'!$DE$151:$DG$151,0)),0)+IFERROR(INDEX('Hoja de Trabajo para listado'!$CD$155:$DC$1048576,MATCH($A851,'Hoja de Trabajo para listado'!$CD$155:$CD$1048576,0),MATCH((CUADRO!I$5&amp;$E851),'Hoja de Trabajo para listado'!$CD$151:$DC$151,0)),0)</f>
        <v>0</v>
      </c>
      <c r="J851" s="257">
        <f ca="1">+IFERROR(INDEX('Hoja de Trabajo para listado'!$A$155:$Z$1048576,MATCH($A851,'Hoja de Trabajo para listado'!$A$155:$A$1048576,0),MATCH((CUADRO!J$5&amp;$E851),'Hoja de Trabajo para listado'!$A$151:$Z$151,0)),0)+IFERROR(INDEX('Hoja de Trabajo para listado'!$AB$155:$BA$1048576,MATCH($A851,'Hoja de Trabajo para listado'!$AB$155:$AB$1048576,0),MATCH((CUADRO!J$5&amp;$E851),'Hoja de Trabajo para listado'!$AB$151:$BA$151,0)),0)+IFERROR(INDEX('Hoja de Trabajo para listado'!$BC$155:$CB$1048576,MATCH($A851,'Hoja de Trabajo para listado'!$BC$155:$BC$1048576,0),MATCH((CUADRO!J$5&amp;$E851),'Hoja de Trabajo para listado'!$BC$151:$CB$151,0)),0)+IFERROR(INDEX('Hoja de Trabajo para listado'!$DE$153:$DG$274,MATCH($A851,'Hoja de Trabajo para listado'!$DE$153:$DE$1048576,0),MATCH((CUADRO!J$5&amp;$E851),'Hoja de Trabajo para listado'!$DE$151:$DG$151,0)),0)+IFERROR(INDEX('Hoja de Trabajo para listado'!$CD$155:$DC$1048576,MATCH($A851,'Hoja de Trabajo para listado'!$CD$155:$CD$1048576,0),MATCH((CUADRO!J$5&amp;$E851),'Hoja de Trabajo para listado'!$CD$151:$DC$151,0)),0)</f>
        <v>0</v>
      </c>
      <c r="K851" s="257">
        <f ca="1">+IFERROR(INDEX('Hoja de Trabajo para listado'!$A$155:$Z$1048576,MATCH($A851,'Hoja de Trabajo para listado'!$A$155:$A$1048576,0),MATCH((CUADRO!K$5&amp;$E851),'Hoja de Trabajo para listado'!$A$151:$Z$151,0)),0)+IFERROR(INDEX('Hoja de Trabajo para listado'!$AB$155:$BA$1048576,MATCH($A851,'Hoja de Trabajo para listado'!$AB$155:$AB$1048576,0),MATCH((CUADRO!K$5&amp;$E851),'Hoja de Trabajo para listado'!$AB$151:$BA$151,0)),0)+IFERROR(INDEX('Hoja de Trabajo para listado'!$BC$155:$CB$1048576,MATCH($A851,'Hoja de Trabajo para listado'!$BC$155:$BC$1048576,0),MATCH((CUADRO!K$5&amp;$E851),'Hoja de Trabajo para listado'!$BC$151:$CB$151,0)),0)+IFERROR(INDEX('Hoja de Trabajo para listado'!$DE$153:$DG$274,MATCH($A851,'Hoja de Trabajo para listado'!$DE$153:$DE$1048576,0),MATCH((CUADRO!K$5&amp;$E851),'Hoja de Trabajo para listado'!$DE$151:$DG$151,0)),0)+IFERROR(INDEX('Hoja de Trabajo para listado'!$CD$155:$DC$1048576,MATCH($A851,'Hoja de Trabajo para listado'!$CD$155:$CD$1048576,0),MATCH((CUADRO!K$5&amp;$E851),'Hoja de Trabajo para listado'!$CD$151:$DC$151,0)),0)</f>
        <v>0</v>
      </c>
      <c r="L851" s="257">
        <f ca="1">+IFERROR(INDEX('Hoja de Trabajo para listado'!$A$155:$Z$1048576,MATCH($A851,'Hoja de Trabajo para listado'!$A$155:$A$1048576,0),MATCH((CUADRO!L$5&amp;$E851),'Hoja de Trabajo para listado'!$A$151:$Z$151,0)),0)+IFERROR(INDEX('Hoja de Trabajo para listado'!$AB$155:$BA$1048576,MATCH($A851,'Hoja de Trabajo para listado'!$AB$155:$AB$1048576,0),MATCH((CUADRO!L$5&amp;$E851),'Hoja de Trabajo para listado'!$AB$151:$BA$151,0)),0)+IFERROR(INDEX('Hoja de Trabajo para listado'!$BC$155:$CB$1048576,MATCH($A851,'Hoja de Trabajo para listado'!$BC$155:$BC$1048576,0),MATCH((CUADRO!L$5&amp;$E851),'Hoja de Trabajo para listado'!$BC$151:$CB$151,0)),0)+IFERROR(INDEX('Hoja de Trabajo para listado'!$DE$153:$DG$274,MATCH($A851,'Hoja de Trabajo para listado'!$DE$153:$DE$1048576,0),MATCH((CUADRO!L$5&amp;$E851),'Hoja de Trabajo para listado'!$DE$151:$DG$151,0)),0)+IFERROR(INDEX('Hoja de Trabajo para listado'!$CD$155:$DC$1048576,MATCH($A851,'Hoja de Trabajo para listado'!$CD$155:$CD$1048576,0),MATCH((CUADRO!L$5&amp;$E851),'Hoja de Trabajo para listado'!$CD$151:$DC$151,0)),0)</f>
        <v>0</v>
      </c>
      <c r="M851" s="257">
        <f ca="1">+IFERROR(INDEX('Hoja de Trabajo para listado'!$A$155:$Z$1048576,MATCH($A851,'Hoja de Trabajo para listado'!$A$155:$A$1048576,0),MATCH((CUADRO!M$5&amp;$E851),'Hoja de Trabajo para listado'!$A$151:$Z$151,0)),0)+IFERROR(INDEX('Hoja de Trabajo para listado'!$AB$155:$BA$1048576,MATCH($A851,'Hoja de Trabajo para listado'!$AB$155:$AB$1048576,0),MATCH((CUADRO!M$5&amp;$E851),'Hoja de Trabajo para listado'!$AB$151:$BA$151,0)),0)+IFERROR(INDEX('Hoja de Trabajo para listado'!$BC$155:$CB$1048576,MATCH($A851,'Hoja de Trabajo para listado'!$BC$155:$BC$1048576,0),MATCH((CUADRO!M$5&amp;$E851),'Hoja de Trabajo para listado'!$BC$151:$CB$151,0)),0)+IFERROR(INDEX('Hoja de Trabajo para listado'!$DE$153:$DG$274,MATCH($A851,'Hoja de Trabajo para listado'!$DE$153:$DE$1048576,0),MATCH((CUADRO!M$5&amp;$E851),'Hoja de Trabajo para listado'!$DE$151:$DG$151,0)),0)+IFERROR(INDEX('Hoja de Trabajo para listado'!$CD$155:$DC$1048576,MATCH($A851,'Hoja de Trabajo para listado'!$CD$155:$CD$1048576,0),MATCH((CUADRO!M$5&amp;$E851),'Hoja de Trabajo para listado'!$CD$151:$DC$151,0)),0)</f>
        <v>0</v>
      </c>
      <c r="N851" s="257">
        <f ca="1">+IFERROR(INDEX('Hoja de Trabajo para listado'!$A$155:$Z$1048576,MATCH($A851,'Hoja de Trabajo para listado'!$A$155:$A$1048576,0),MATCH((CUADRO!N$5&amp;$E851),'Hoja de Trabajo para listado'!$A$151:$Z$151,0)),0)+IFERROR(INDEX('Hoja de Trabajo para listado'!$AB$155:$BA$1048576,MATCH($A851,'Hoja de Trabajo para listado'!$AB$155:$AB$1048576,0),MATCH((CUADRO!N$5&amp;$E851),'Hoja de Trabajo para listado'!$AB$151:$BA$151,0)),0)+IFERROR(INDEX('Hoja de Trabajo para listado'!$BC$155:$CB$1048576,MATCH($A851,'Hoja de Trabajo para listado'!$BC$155:$BC$1048576,0),MATCH((CUADRO!N$5&amp;$E851),'Hoja de Trabajo para listado'!$BC$151:$CB$151,0)),0)+IFERROR(INDEX('Hoja de Trabajo para listado'!$DE$153:$DG$274,MATCH($A851,'Hoja de Trabajo para listado'!$DE$153:$DE$1048576,0),MATCH((CUADRO!N$5&amp;$E851),'Hoja de Trabajo para listado'!$DE$151:$DG$151,0)),0)+IFERROR(INDEX('Hoja de Trabajo para listado'!$CD$155:$DC$1048576,MATCH($A851,'Hoja de Trabajo para listado'!$CD$155:$CD$1048576,0),MATCH((CUADRO!N$5&amp;$E851),'Hoja de Trabajo para listado'!$CD$151:$DC$151,0)),0)</f>
        <v>0</v>
      </c>
      <c r="O851" s="257">
        <f ca="1">+IFERROR(INDEX('Hoja de Trabajo para listado'!$A$155:$Z$1048576,MATCH($A851,'Hoja de Trabajo para listado'!$A$155:$A$1048576,0),MATCH((CUADRO!O$5&amp;$E851),'Hoja de Trabajo para listado'!$A$151:$Z$151,0)),0)+IFERROR(INDEX('Hoja de Trabajo para listado'!$AB$155:$BA$1048576,MATCH($A851,'Hoja de Trabajo para listado'!$AB$155:$AB$1048576,0),MATCH((CUADRO!O$5&amp;$E851),'Hoja de Trabajo para listado'!$AB$151:$BA$151,0)),0)+IFERROR(INDEX('Hoja de Trabajo para listado'!$BC$155:$CB$1048576,MATCH($A851,'Hoja de Trabajo para listado'!$BC$155:$BC$1048576,0),MATCH((CUADRO!O$5&amp;$E851),'Hoja de Trabajo para listado'!$BC$151:$CB$151,0)),0)+IFERROR(INDEX('Hoja de Trabajo para listado'!$DE$153:$DG$274,MATCH($A851,'Hoja de Trabajo para listado'!$DE$153:$DE$1048576,0),MATCH((CUADRO!O$5&amp;$E851),'Hoja de Trabajo para listado'!$DE$151:$DG$151,0)),0)+IFERROR(INDEX('Hoja de Trabajo para listado'!$CD$155:$DC$1048576,MATCH($A851,'Hoja de Trabajo para listado'!$CD$155:$CD$1048576,0),MATCH((CUADRO!O$5&amp;$E851),'Hoja de Trabajo para listado'!$CD$151:$DC$151,0)),0)</f>
        <v>0</v>
      </c>
      <c r="P851" s="257">
        <f ca="1">+IFERROR(INDEX('Hoja de Trabajo para listado'!$A$155:$Z$1048576,MATCH($A851,'Hoja de Trabajo para listado'!$A$155:$A$1048576,0),MATCH((CUADRO!P$5&amp;$E851),'Hoja de Trabajo para listado'!$A$151:$Z$151,0)),0)+IFERROR(INDEX('Hoja de Trabajo para listado'!$AB$155:$BA$1048576,MATCH($A851,'Hoja de Trabajo para listado'!$AB$155:$AB$1048576,0),MATCH((CUADRO!P$5&amp;$E851),'Hoja de Trabajo para listado'!$AB$151:$BA$151,0)),0)+IFERROR(INDEX('Hoja de Trabajo para listado'!$BC$155:$CB$1048576,MATCH($A851,'Hoja de Trabajo para listado'!$BC$155:$BC$1048576,0),MATCH((CUADRO!P$5&amp;$E851),'Hoja de Trabajo para listado'!$BC$151:$CB$151,0)),0)+IFERROR(INDEX('Hoja de Trabajo para listado'!$DE$153:$DG$274,MATCH($A851,'Hoja de Trabajo para listado'!$DE$153:$DE$1048576,0),MATCH((CUADRO!P$5&amp;$E851),'Hoja de Trabajo para listado'!$DE$151:$DG$151,0)),0)+IFERROR(INDEX('Hoja de Trabajo para listado'!$CD$155:$DC$1048576,MATCH($A851,'Hoja de Trabajo para listado'!$CD$155:$CD$1048576,0),MATCH((CUADRO!P$5&amp;$E851),'Hoja de Trabajo para listado'!$CD$151:$DC$151,0)),0)</f>
        <v>0</v>
      </c>
      <c r="Q851" s="257">
        <f ca="1">+IFERROR(INDEX('Hoja de Trabajo para listado'!$A$155:$Z$1048576,MATCH($A851,'Hoja de Trabajo para listado'!$A$155:$A$1048576,0),MATCH((CUADRO!Q$5&amp;$E851),'Hoja de Trabajo para listado'!$A$151:$Z$151,0)),0)+IFERROR(INDEX('Hoja de Trabajo para listado'!$AB$155:$BA$1048576,MATCH($A851,'Hoja de Trabajo para listado'!$AB$155:$AB$1048576,0),MATCH((CUADRO!Q$5&amp;$E851),'Hoja de Trabajo para listado'!$AB$151:$BA$151,0)),0)+IFERROR(INDEX('Hoja de Trabajo para listado'!$BC$155:$CB$1048576,MATCH($A851,'Hoja de Trabajo para listado'!$BC$155:$BC$1048576,0),MATCH((CUADRO!Q$5&amp;$E851),'Hoja de Trabajo para listado'!$BC$151:$CB$151,0)),0)+IFERROR(INDEX('Hoja de Trabajo para listado'!$DE$153:$DG$274,MATCH($A851,'Hoja de Trabajo para listado'!$DE$153:$DE$1048576,0),MATCH((CUADRO!Q$5&amp;$E851),'Hoja de Trabajo para listado'!$DE$151:$DG$151,0)),0)+IFERROR(INDEX('Hoja de Trabajo para listado'!$CD$155:$DC$1048576,MATCH($A851,'Hoja de Trabajo para listado'!$CD$155:$CD$1048576,0),MATCH((CUADRO!Q$5&amp;$E851),'Hoja de Trabajo para listado'!$CD$151:$DC$151,0)),0)</f>
        <v>0</v>
      </c>
      <c r="R851" s="257">
        <f t="shared" ca="1" si="26"/>
        <v>0</v>
      </c>
      <c r="S851" s="274">
        <f ca="1">+R850+R851</f>
        <v>0</v>
      </c>
      <c r="T851" s="257">
        <f ca="1">+S851</f>
        <v>0</v>
      </c>
      <c r="U851" s="256">
        <f t="shared" si="27"/>
        <v>2</v>
      </c>
      <c r="V851" s="362" t="str">
        <f>+VLOOKUP(A851,bd_lista!$A$3:$E$590,5,FALSE)</f>
        <v>Gobiernos Autonomos Municipales</v>
      </c>
      <c r="W851" s="362"/>
      <c r="X851" s="254">
        <f>+VLOOKUP(A851,[2]Sheet1!$A$13:$D$744,4,FALSE)</f>
        <v>0</v>
      </c>
      <c r="Y851" s="254" t="e">
        <f>+VLOOKUP(X851,bd_lista!$A$3:$C$590,3,FALSE)</f>
        <v>#N/A</v>
      </c>
      <c r="Z851" s="314"/>
      <c r="AA851" s="315"/>
    </row>
    <row r="852" spans="1:27" customFormat="1" ht="15" hidden="1" customHeight="1">
      <c r="A852" s="32">
        <v>1539</v>
      </c>
      <c r="B852" s="306">
        <f>+A852</f>
        <v>1539</v>
      </c>
      <c r="C852" s="259" t="str">
        <f>+VLOOKUP(A852,bd_lista!$A$3:$C$590,3,FALSE)</f>
        <v>Gobierno Autónomo Municipal de Ckochas</v>
      </c>
      <c r="D852" s="361" t="str">
        <f>+C852</f>
        <v>Gobierno Autónomo Municipal de Ckochas</v>
      </c>
      <c r="E852" s="254" t="s">
        <v>1313</v>
      </c>
      <c r="F852" s="255">
        <f ca="1">+IFERROR(INDEX('Hoja de Trabajo para listado'!$A$155:$Z$1048576,MATCH($A852,'Hoja de Trabajo para listado'!$A$155:$A$1048576,0),MATCH((CUADRO!F$5&amp;$E852),'Hoja de Trabajo para listado'!$A$151:$Z$151,0)),0)+IFERROR(INDEX('Hoja de Trabajo para listado'!$AB$155:$BA$1048576,MATCH($A852,'Hoja de Trabajo para listado'!$AB$155:$AB$1048576,0),MATCH((CUADRO!F$5&amp;$E852),'Hoja de Trabajo para listado'!$AB$151:$BA$151,0)),0)+IFERROR(INDEX('Hoja de Trabajo para listado'!$BC$155:$CB$1048576,MATCH($A852,'Hoja de Trabajo para listado'!$BC$155:$BC$1048576,0),MATCH((CUADRO!F$5&amp;$E852),'Hoja de Trabajo para listado'!$BC$151:$CB$151,0)),0)+IFERROR(INDEX('Hoja de Trabajo para listado'!$DE$153:$DG$274,MATCH($A852,'Hoja de Trabajo para listado'!$DE$153:$DE$1048576,0),MATCH((CUADRO!F$5&amp;$E852),'Hoja de Trabajo para listado'!$DE$151:$DG$151,0)),0)+IFERROR(INDEX('Hoja de Trabajo para listado'!$CD$155:$DC$1048576,MATCH($A852,'Hoja de Trabajo para listado'!$CD$155:$CD$1048576,0),MATCH((CUADRO!F$5&amp;$E852),'Hoja de Trabajo para listado'!$CD$151:$DC$151,0)),0)</f>
        <v>0</v>
      </c>
      <c r="G852" s="255">
        <f ca="1">+IFERROR(INDEX('Hoja de Trabajo para listado'!$A$155:$Z$1048576,MATCH($A852,'Hoja de Trabajo para listado'!$A$155:$A$1048576,0),MATCH((CUADRO!G$5&amp;$E852),'Hoja de Trabajo para listado'!$A$151:$Z$151,0)),0)+IFERROR(INDEX('Hoja de Trabajo para listado'!$AB$155:$BA$1048576,MATCH($A852,'Hoja de Trabajo para listado'!$AB$155:$AB$1048576,0),MATCH((CUADRO!G$5&amp;$E852),'Hoja de Trabajo para listado'!$AB$151:$BA$151,0)),0)+IFERROR(INDEX('Hoja de Trabajo para listado'!$BC$155:$CB$1048576,MATCH($A852,'Hoja de Trabajo para listado'!$BC$155:$BC$1048576,0),MATCH((CUADRO!G$5&amp;$E852),'Hoja de Trabajo para listado'!$BC$151:$CB$151,0)),0)+IFERROR(INDEX('Hoja de Trabajo para listado'!$DE$153:$DG$274,MATCH($A852,'Hoja de Trabajo para listado'!$DE$153:$DE$1048576,0),MATCH((CUADRO!G$5&amp;$E852),'Hoja de Trabajo para listado'!$DE$151:$DG$151,0)),0)+IFERROR(INDEX('Hoja de Trabajo para listado'!$CD$155:$DC$1048576,MATCH($A852,'Hoja de Trabajo para listado'!$CD$155:$CD$1048576,0),MATCH((CUADRO!G$5&amp;$E852),'Hoja de Trabajo para listado'!$CD$151:$DC$151,0)),0)</f>
        <v>0</v>
      </c>
      <c r="H852" s="255">
        <f ca="1">+IFERROR(INDEX('Hoja de Trabajo para listado'!$A$155:$Z$1048576,MATCH($A852,'Hoja de Trabajo para listado'!$A$155:$A$1048576,0),MATCH((CUADRO!H$5&amp;$E852),'Hoja de Trabajo para listado'!$A$151:$Z$151,0)),0)+IFERROR(INDEX('Hoja de Trabajo para listado'!$AB$155:$BA$1048576,MATCH($A852,'Hoja de Trabajo para listado'!$AB$155:$AB$1048576,0),MATCH((CUADRO!H$5&amp;$E852),'Hoja de Trabajo para listado'!$AB$151:$BA$151,0)),0)+IFERROR(INDEX('Hoja de Trabajo para listado'!$BC$155:$CB$1048576,MATCH($A852,'Hoja de Trabajo para listado'!$BC$155:$BC$1048576,0),MATCH((CUADRO!H$5&amp;$E852),'Hoja de Trabajo para listado'!$BC$151:$CB$151,0)),0)+IFERROR(INDEX('Hoja de Trabajo para listado'!$DE$153:$DG$274,MATCH($A852,'Hoja de Trabajo para listado'!$DE$153:$DE$1048576,0),MATCH((CUADRO!H$5&amp;$E852),'Hoja de Trabajo para listado'!$DE$151:$DG$151,0)),0)+IFERROR(INDEX('Hoja de Trabajo para listado'!$CD$155:$DC$1048576,MATCH($A852,'Hoja de Trabajo para listado'!$CD$155:$CD$1048576,0),MATCH((CUADRO!H$5&amp;$E852),'Hoja de Trabajo para listado'!$CD$151:$DC$151,0)),0)</f>
        <v>0</v>
      </c>
      <c r="I852" s="255">
        <f ca="1">+IFERROR(INDEX('Hoja de Trabajo para listado'!$A$155:$Z$1048576,MATCH($A852,'Hoja de Trabajo para listado'!$A$155:$A$1048576,0),MATCH((CUADRO!I$5&amp;$E852),'Hoja de Trabajo para listado'!$A$151:$Z$151,0)),0)+IFERROR(INDEX('Hoja de Trabajo para listado'!$AB$155:$BA$1048576,MATCH($A852,'Hoja de Trabajo para listado'!$AB$155:$AB$1048576,0),MATCH((CUADRO!I$5&amp;$E852),'Hoja de Trabajo para listado'!$AB$151:$BA$151,0)),0)+IFERROR(INDEX('Hoja de Trabajo para listado'!$BC$155:$CB$1048576,MATCH($A852,'Hoja de Trabajo para listado'!$BC$155:$BC$1048576,0),MATCH((CUADRO!I$5&amp;$E852),'Hoja de Trabajo para listado'!$BC$151:$CB$151,0)),0)+IFERROR(INDEX('Hoja de Trabajo para listado'!$DE$153:$DG$274,MATCH($A852,'Hoja de Trabajo para listado'!$DE$153:$DE$1048576,0),MATCH((CUADRO!I$5&amp;$E852),'Hoja de Trabajo para listado'!$DE$151:$DG$151,0)),0)+IFERROR(INDEX('Hoja de Trabajo para listado'!$CD$155:$DC$1048576,MATCH($A852,'Hoja de Trabajo para listado'!$CD$155:$CD$1048576,0),MATCH((CUADRO!I$5&amp;$E852),'Hoja de Trabajo para listado'!$CD$151:$DC$151,0)),0)</f>
        <v>0</v>
      </c>
      <c r="J852" s="255">
        <f ca="1">+IFERROR(INDEX('Hoja de Trabajo para listado'!$A$155:$Z$1048576,MATCH($A852,'Hoja de Trabajo para listado'!$A$155:$A$1048576,0),MATCH((CUADRO!J$5&amp;$E852),'Hoja de Trabajo para listado'!$A$151:$Z$151,0)),0)+IFERROR(INDEX('Hoja de Trabajo para listado'!$AB$155:$BA$1048576,MATCH($A852,'Hoja de Trabajo para listado'!$AB$155:$AB$1048576,0),MATCH((CUADRO!J$5&amp;$E852),'Hoja de Trabajo para listado'!$AB$151:$BA$151,0)),0)+IFERROR(INDEX('Hoja de Trabajo para listado'!$BC$155:$CB$1048576,MATCH($A852,'Hoja de Trabajo para listado'!$BC$155:$BC$1048576,0),MATCH((CUADRO!J$5&amp;$E852),'Hoja de Trabajo para listado'!$BC$151:$CB$151,0)),0)+IFERROR(INDEX('Hoja de Trabajo para listado'!$DE$153:$DG$274,MATCH($A852,'Hoja de Trabajo para listado'!$DE$153:$DE$1048576,0),MATCH((CUADRO!J$5&amp;$E852),'Hoja de Trabajo para listado'!$DE$151:$DG$151,0)),0)+IFERROR(INDEX('Hoja de Trabajo para listado'!$CD$155:$DC$1048576,MATCH($A852,'Hoja de Trabajo para listado'!$CD$155:$CD$1048576,0),MATCH((CUADRO!J$5&amp;$E852),'Hoja de Trabajo para listado'!$CD$151:$DC$151,0)),0)</f>
        <v>0</v>
      </c>
      <c r="K852" s="255">
        <f ca="1">+IFERROR(INDEX('Hoja de Trabajo para listado'!$A$155:$Z$1048576,MATCH($A852,'Hoja de Trabajo para listado'!$A$155:$A$1048576,0),MATCH((CUADRO!K$5&amp;$E852),'Hoja de Trabajo para listado'!$A$151:$Z$151,0)),0)+IFERROR(INDEX('Hoja de Trabajo para listado'!$AB$155:$BA$1048576,MATCH($A852,'Hoja de Trabajo para listado'!$AB$155:$AB$1048576,0),MATCH((CUADRO!K$5&amp;$E852),'Hoja de Trabajo para listado'!$AB$151:$BA$151,0)),0)+IFERROR(INDEX('Hoja de Trabajo para listado'!$BC$155:$CB$1048576,MATCH($A852,'Hoja de Trabajo para listado'!$BC$155:$BC$1048576,0),MATCH((CUADRO!K$5&amp;$E852),'Hoja de Trabajo para listado'!$BC$151:$CB$151,0)),0)+IFERROR(INDEX('Hoja de Trabajo para listado'!$DE$153:$DG$274,MATCH($A852,'Hoja de Trabajo para listado'!$DE$153:$DE$1048576,0),MATCH((CUADRO!K$5&amp;$E852),'Hoja de Trabajo para listado'!$DE$151:$DG$151,0)),0)+IFERROR(INDEX('Hoja de Trabajo para listado'!$CD$155:$DC$1048576,MATCH($A852,'Hoja de Trabajo para listado'!$CD$155:$CD$1048576,0),MATCH((CUADRO!K$5&amp;$E852),'Hoja de Trabajo para listado'!$CD$151:$DC$151,0)),0)</f>
        <v>0</v>
      </c>
      <c r="L852" s="255">
        <f ca="1">+IFERROR(INDEX('Hoja de Trabajo para listado'!$A$155:$Z$1048576,MATCH($A852,'Hoja de Trabajo para listado'!$A$155:$A$1048576,0),MATCH((CUADRO!L$5&amp;$E852),'Hoja de Trabajo para listado'!$A$151:$Z$151,0)),0)+IFERROR(INDEX('Hoja de Trabajo para listado'!$AB$155:$BA$1048576,MATCH($A852,'Hoja de Trabajo para listado'!$AB$155:$AB$1048576,0),MATCH((CUADRO!L$5&amp;$E852),'Hoja de Trabajo para listado'!$AB$151:$BA$151,0)),0)+IFERROR(INDEX('Hoja de Trabajo para listado'!$BC$155:$CB$1048576,MATCH($A852,'Hoja de Trabajo para listado'!$BC$155:$BC$1048576,0),MATCH((CUADRO!L$5&amp;$E852),'Hoja de Trabajo para listado'!$BC$151:$CB$151,0)),0)+IFERROR(INDEX('Hoja de Trabajo para listado'!$DE$153:$DG$274,MATCH($A852,'Hoja de Trabajo para listado'!$DE$153:$DE$1048576,0),MATCH((CUADRO!L$5&amp;$E852),'Hoja de Trabajo para listado'!$DE$151:$DG$151,0)),0)+IFERROR(INDEX('Hoja de Trabajo para listado'!$CD$155:$DC$1048576,MATCH($A852,'Hoja de Trabajo para listado'!$CD$155:$CD$1048576,0),MATCH((CUADRO!L$5&amp;$E852),'Hoja de Trabajo para listado'!$CD$151:$DC$151,0)),0)</f>
        <v>0</v>
      </c>
      <c r="M852" s="255">
        <f ca="1">+IFERROR(INDEX('Hoja de Trabajo para listado'!$A$155:$Z$1048576,MATCH($A852,'Hoja de Trabajo para listado'!$A$155:$A$1048576,0),MATCH((CUADRO!M$5&amp;$E852),'Hoja de Trabajo para listado'!$A$151:$Z$151,0)),0)+IFERROR(INDEX('Hoja de Trabajo para listado'!$AB$155:$BA$1048576,MATCH($A852,'Hoja de Trabajo para listado'!$AB$155:$AB$1048576,0),MATCH((CUADRO!M$5&amp;$E852),'Hoja de Trabajo para listado'!$AB$151:$BA$151,0)),0)+IFERROR(INDEX('Hoja de Trabajo para listado'!$BC$155:$CB$1048576,MATCH($A852,'Hoja de Trabajo para listado'!$BC$155:$BC$1048576,0),MATCH((CUADRO!M$5&amp;$E852),'Hoja de Trabajo para listado'!$BC$151:$CB$151,0)),0)+IFERROR(INDEX('Hoja de Trabajo para listado'!$DE$153:$DG$274,MATCH($A852,'Hoja de Trabajo para listado'!$DE$153:$DE$1048576,0),MATCH((CUADRO!M$5&amp;$E852),'Hoja de Trabajo para listado'!$DE$151:$DG$151,0)),0)+IFERROR(INDEX('Hoja de Trabajo para listado'!$CD$155:$DC$1048576,MATCH($A852,'Hoja de Trabajo para listado'!$CD$155:$CD$1048576,0),MATCH((CUADRO!M$5&amp;$E852),'Hoja de Trabajo para listado'!$CD$151:$DC$151,0)),0)</f>
        <v>0</v>
      </c>
      <c r="N852" s="255">
        <f ca="1">+IFERROR(INDEX('Hoja de Trabajo para listado'!$A$155:$Z$1048576,MATCH($A852,'Hoja de Trabajo para listado'!$A$155:$A$1048576,0),MATCH((CUADRO!N$5&amp;$E852),'Hoja de Trabajo para listado'!$A$151:$Z$151,0)),0)+IFERROR(INDEX('Hoja de Trabajo para listado'!$AB$155:$BA$1048576,MATCH($A852,'Hoja de Trabajo para listado'!$AB$155:$AB$1048576,0),MATCH((CUADRO!N$5&amp;$E852),'Hoja de Trabajo para listado'!$AB$151:$BA$151,0)),0)+IFERROR(INDEX('Hoja de Trabajo para listado'!$BC$155:$CB$1048576,MATCH($A852,'Hoja de Trabajo para listado'!$BC$155:$BC$1048576,0),MATCH((CUADRO!N$5&amp;$E852),'Hoja de Trabajo para listado'!$BC$151:$CB$151,0)),0)+IFERROR(INDEX('Hoja de Trabajo para listado'!$DE$153:$DG$274,MATCH($A852,'Hoja de Trabajo para listado'!$DE$153:$DE$1048576,0),MATCH((CUADRO!N$5&amp;$E852),'Hoja de Trabajo para listado'!$DE$151:$DG$151,0)),0)+IFERROR(INDEX('Hoja de Trabajo para listado'!$CD$155:$DC$1048576,MATCH($A852,'Hoja de Trabajo para listado'!$CD$155:$CD$1048576,0),MATCH((CUADRO!N$5&amp;$E852),'Hoja de Trabajo para listado'!$CD$151:$DC$151,0)),0)</f>
        <v>0</v>
      </c>
      <c r="O852" s="255">
        <f ca="1">+IFERROR(INDEX('Hoja de Trabajo para listado'!$A$155:$Z$1048576,MATCH($A852,'Hoja de Trabajo para listado'!$A$155:$A$1048576,0),MATCH((CUADRO!O$5&amp;$E852),'Hoja de Trabajo para listado'!$A$151:$Z$151,0)),0)+IFERROR(INDEX('Hoja de Trabajo para listado'!$AB$155:$BA$1048576,MATCH($A852,'Hoja de Trabajo para listado'!$AB$155:$AB$1048576,0),MATCH((CUADRO!O$5&amp;$E852),'Hoja de Trabajo para listado'!$AB$151:$BA$151,0)),0)+IFERROR(INDEX('Hoja de Trabajo para listado'!$BC$155:$CB$1048576,MATCH($A852,'Hoja de Trabajo para listado'!$BC$155:$BC$1048576,0),MATCH((CUADRO!O$5&amp;$E852),'Hoja de Trabajo para listado'!$BC$151:$CB$151,0)),0)+IFERROR(INDEX('Hoja de Trabajo para listado'!$DE$153:$DG$274,MATCH($A852,'Hoja de Trabajo para listado'!$DE$153:$DE$1048576,0),MATCH((CUADRO!O$5&amp;$E852),'Hoja de Trabajo para listado'!$DE$151:$DG$151,0)),0)+IFERROR(INDEX('Hoja de Trabajo para listado'!$CD$155:$DC$1048576,MATCH($A852,'Hoja de Trabajo para listado'!$CD$155:$CD$1048576,0),MATCH((CUADRO!O$5&amp;$E852),'Hoja de Trabajo para listado'!$CD$151:$DC$151,0)),0)</f>
        <v>0</v>
      </c>
      <c r="P852" s="255">
        <f ca="1">+IFERROR(INDEX('Hoja de Trabajo para listado'!$A$155:$Z$1048576,MATCH($A852,'Hoja de Trabajo para listado'!$A$155:$A$1048576,0),MATCH((CUADRO!P$5&amp;$E852),'Hoja de Trabajo para listado'!$A$151:$Z$151,0)),0)+IFERROR(INDEX('Hoja de Trabajo para listado'!$AB$155:$BA$1048576,MATCH($A852,'Hoja de Trabajo para listado'!$AB$155:$AB$1048576,0),MATCH((CUADRO!P$5&amp;$E852),'Hoja de Trabajo para listado'!$AB$151:$BA$151,0)),0)+IFERROR(INDEX('Hoja de Trabajo para listado'!$BC$155:$CB$1048576,MATCH($A852,'Hoja de Trabajo para listado'!$BC$155:$BC$1048576,0),MATCH((CUADRO!P$5&amp;$E852),'Hoja de Trabajo para listado'!$BC$151:$CB$151,0)),0)+IFERROR(INDEX('Hoja de Trabajo para listado'!$DE$153:$DG$274,MATCH($A852,'Hoja de Trabajo para listado'!$DE$153:$DE$1048576,0),MATCH((CUADRO!P$5&amp;$E852),'Hoja de Trabajo para listado'!$DE$151:$DG$151,0)),0)+IFERROR(INDEX('Hoja de Trabajo para listado'!$CD$155:$DC$1048576,MATCH($A852,'Hoja de Trabajo para listado'!$CD$155:$CD$1048576,0),MATCH((CUADRO!P$5&amp;$E852),'Hoja de Trabajo para listado'!$CD$151:$DC$151,0)),0)</f>
        <v>0</v>
      </c>
      <c r="Q852" s="255">
        <f ca="1">+IFERROR(INDEX('Hoja de Trabajo para listado'!$A$155:$Z$1048576,MATCH($A852,'Hoja de Trabajo para listado'!$A$155:$A$1048576,0),MATCH((CUADRO!Q$5&amp;$E852),'Hoja de Trabajo para listado'!$A$151:$Z$151,0)),0)+IFERROR(INDEX('Hoja de Trabajo para listado'!$AB$155:$BA$1048576,MATCH($A852,'Hoja de Trabajo para listado'!$AB$155:$AB$1048576,0),MATCH((CUADRO!Q$5&amp;$E852),'Hoja de Trabajo para listado'!$AB$151:$BA$151,0)),0)+IFERROR(INDEX('Hoja de Trabajo para listado'!$BC$155:$CB$1048576,MATCH($A852,'Hoja de Trabajo para listado'!$BC$155:$BC$1048576,0),MATCH((CUADRO!Q$5&amp;$E852),'Hoja de Trabajo para listado'!$BC$151:$CB$151,0)),0)+IFERROR(INDEX('Hoja de Trabajo para listado'!$DE$153:$DG$274,MATCH($A852,'Hoja de Trabajo para listado'!$DE$153:$DE$1048576,0),MATCH((CUADRO!Q$5&amp;$E852),'Hoja de Trabajo para listado'!$DE$151:$DG$151,0)),0)+IFERROR(INDEX('Hoja de Trabajo para listado'!$CD$155:$DC$1048576,MATCH($A852,'Hoja de Trabajo para listado'!$CD$155:$CD$1048576,0),MATCH((CUADRO!Q$5&amp;$E852),'Hoja de Trabajo para listado'!$CD$151:$DC$151,0)),0)</f>
        <v>0</v>
      </c>
      <c r="R852" s="255">
        <f t="shared" ca="1" si="26"/>
        <v>0</v>
      </c>
      <c r="S852" s="262"/>
      <c r="T852" s="255">
        <f ca="1">+T853</f>
        <v>0</v>
      </c>
      <c r="U852" s="254">
        <f t="shared" si="27"/>
        <v>1</v>
      </c>
      <c r="V852" s="362" t="str">
        <f>+VLOOKUP(A852,bd_lista!$A$3:$E$590,5,FALSE)</f>
        <v>Gobiernos Autonomos Municipales</v>
      </c>
      <c r="W852" s="361" t="str">
        <f>+V852</f>
        <v>Gobiernos Autonomos Municipales</v>
      </c>
      <c r="X852" s="254">
        <f>+VLOOKUP(A852,[2]Sheet1!$A$13:$D$744,4,FALSE)</f>
        <v>0</v>
      </c>
      <c r="Y852" s="254" t="e">
        <f>+VLOOKUP(X852,bd_lista!$A$3:$C$590,3,FALSE)</f>
        <v>#N/A</v>
      </c>
      <c r="Z852" s="316">
        <f>+X852</f>
        <v>0</v>
      </c>
      <c r="AA852" s="317" t="e">
        <f>+Y852</f>
        <v>#N/A</v>
      </c>
    </row>
    <row r="853" spans="1:27" customFormat="1" ht="15" hidden="1" customHeight="1">
      <c r="A853" s="32">
        <v>1539</v>
      </c>
      <c r="B853" s="307"/>
      <c r="C853" s="259" t="str">
        <f>+VLOOKUP(A853,bd_lista!$A$3:$C$590,3,FALSE)</f>
        <v>Gobierno Autónomo Municipal de Ckochas</v>
      </c>
      <c r="D853" s="362"/>
      <c r="E853" s="256" t="s">
        <v>1314</v>
      </c>
      <c r="F853" s="257">
        <f ca="1">+IFERROR(INDEX('Hoja de Trabajo para listado'!$A$155:$Z$1048576,MATCH($A853,'Hoja de Trabajo para listado'!$A$155:$A$1048576,0),MATCH((CUADRO!F$5&amp;$E853),'Hoja de Trabajo para listado'!$A$151:$Z$151,0)),0)+IFERROR(INDEX('Hoja de Trabajo para listado'!$AB$155:$BA$1048576,MATCH($A853,'Hoja de Trabajo para listado'!$AB$155:$AB$1048576,0),MATCH((CUADRO!F$5&amp;$E853),'Hoja de Trabajo para listado'!$AB$151:$BA$151,0)),0)+IFERROR(INDEX('Hoja de Trabajo para listado'!$BC$155:$CB$1048576,MATCH($A853,'Hoja de Trabajo para listado'!$BC$155:$BC$1048576,0),MATCH((CUADRO!F$5&amp;$E853),'Hoja de Trabajo para listado'!$BC$151:$CB$151,0)),0)+IFERROR(INDEX('Hoja de Trabajo para listado'!$DE$153:$DG$274,MATCH($A853,'Hoja de Trabajo para listado'!$DE$153:$DE$1048576,0),MATCH((CUADRO!F$5&amp;$E853),'Hoja de Trabajo para listado'!$DE$151:$DG$151,0)),0)+IFERROR(INDEX('Hoja de Trabajo para listado'!$CD$155:$DC$1048576,MATCH($A853,'Hoja de Trabajo para listado'!$CD$155:$CD$1048576,0),MATCH((CUADRO!F$5&amp;$E853),'Hoja de Trabajo para listado'!$CD$151:$DC$151,0)),0)</f>
        <v>0</v>
      </c>
      <c r="G853" s="257">
        <f ca="1">+IFERROR(INDEX('Hoja de Trabajo para listado'!$A$155:$Z$1048576,MATCH($A853,'Hoja de Trabajo para listado'!$A$155:$A$1048576,0),MATCH((CUADRO!G$5&amp;$E853),'Hoja de Trabajo para listado'!$A$151:$Z$151,0)),0)+IFERROR(INDEX('Hoja de Trabajo para listado'!$AB$155:$BA$1048576,MATCH($A853,'Hoja de Trabajo para listado'!$AB$155:$AB$1048576,0),MATCH((CUADRO!G$5&amp;$E853),'Hoja de Trabajo para listado'!$AB$151:$BA$151,0)),0)+IFERROR(INDEX('Hoja de Trabajo para listado'!$BC$155:$CB$1048576,MATCH($A853,'Hoja de Trabajo para listado'!$BC$155:$BC$1048576,0),MATCH((CUADRO!G$5&amp;$E853),'Hoja de Trabajo para listado'!$BC$151:$CB$151,0)),0)+IFERROR(INDEX('Hoja de Trabajo para listado'!$DE$153:$DG$274,MATCH($A853,'Hoja de Trabajo para listado'!$DE$153:$DE$1048576,0),MATCH((CUADRO!G$5&amp;$E853),'Hoja de Trabajo para listado'!$DE$151:$DG$151,0)),0)+IFERROR(INDEX('Hoja de Trabajo para listado'!$CD$155:$DC$1048576,MATCH($A853,'Hoja de Trabajo para listado'!$CD$155:$CD$1048576,0),MATCH((CUADRO!G$5&amp;$E853),'Hoja de Trabajo para listado'!$CD$151:$DC$151,0)),0)</f>
        <v>0</v>
      </c>
      <c r="H853" s="257">
        <f ca="1">+IFERROR(INDEX('Hoja de Trabajo para listado'!$A$155:$Z$1048576,MATCH($A853,'Hoja de Trabajo para listado'!$A$155:$A$1048576,0),MATCH((CUADRO!H$5&amp;$E853),'Hoja de Trabajo para listado'!$A$151:$Z$151,0)),0)+IFERROR(INDEX('Hoja de Trabajo para listado'!$AB$155:$BA$1048576,MATCH($A853,'Hoja de Trabajo para listado'!$AB$155:$AB$1048576,0),MATCH((CUADRO!H$5&amp;$E853),'Hoja de Trabajo para listado'!$AB$151:$BA$151,0)),0)+IFERROR(INDEX('Hoja de Trabajo para listado'!$BC$155:$CB$1048576,MATCH($A853,'Hoja de Trabajo para listado'!$BC$155:$BC$1048576,0),MATCH((CUADRO!H$5&amp;$E853),'Hoja de Trabajo para listado'!$BC$151:$CB$151,0)),0)+IFERROR(INDEX('Hoja de Trabajo para listado'!$DE$153:$DG$274,MATCH($A853,'Hoja de Trabajo para listado'!$DE$153:$DE$1048576,0),MATCH((CUADRO!H$5&amp;$E853),'Hoja de Trabajo para listado'!$DE$151:$DG$151,0)),0)+IFERROR(INDEX('Hoja de Trabajo para listado'!$CD$155:$DC$1048576,MATCH($A853,'Hoja de Trabajo para listado'!$CD$155:$CD$1048576,0),MATCH((CUADRO!H$5&amp;$E853),'Hoja de Trabajo para listado'!$CD$151:$DC$151,0)),0)</f>
        <v>0</v>
      </c>
      <c r="I853" s="257">
        <f ca="1">+IFERROR(INDEX('Hoja de Trabajo para listado'!$A$155:$Z$1048576,MATCH($A853,'Hoja de Trabajo para listado'!$A$155:$A$1048576,0),MATCH((CUADRO!I$5&amp;$E853),'Hoja de Trabajo para listado'!$A$151:$Z$151,0)),0)+IFERROR(INDEX('Hoja de Trabajo para listado'!$AB$155:$BA$1048576,MATCH($A853,'Hoja de Trabajo para listado'!$AB$155:$AB$1048576,0),MATCH((CUADRO!I$5&amp;$E853),'Hoja de Trabajo para listado'!$AB$151:$BA$151,0)),0)+IFERROR(INDEX('Hoja de Trabajo para listado'!$BC$155:$CB$1048576,MATCH($A853,'Hoja de Trabajo para listado'!$BC$155:$BC$1048576,0),MATCH((CUADRO!I$5&amp;$E853),'Hoja de Trabajo para listado'!$BC$151:$CB$151,0)),0)+IFERROR(INDEX('Hoja de Trabajo para listado'!$DE$153:$DG$274,MATCH($A853,'Hoja de Trabajo para listado'!$DE$153:$DE$1048576,0),MATCH((CUADRO!I$5&amp;$E853),'Hoja de Trabajo para listado'!$DE$151:$DG$151,0)),0)+IFERROR(INDEX('Hoja de Trabajo para listado'!$CD$155:$DC$1048576,MATCH($A853,'Hoja de Trabajo para listado'!$CD$155:$CD$1048576,0),MATCH((CUADRO!I$5&amp;$E853),'Hoja de Trabajo para listado'!$CD$151:$DC$151,0)),0)</f>
        <v>0</v>
      </c>
      <c r="J853" s="257">
        <f ca="1">+IFERROR(INDEX('Hoja de Trabajo para listado'!$A$155:$Z$1048576,MATCH($A853,'Hoja de Trabajo para listado'!$A$155:$A$1048576,0),MATCH((CUADRO!J$5&amp;$E853),'Hoja de Trabajo para listado'!$A$151:$Z$151,0)),0)+IFERROR(INDEX('Hoja de Trabajo para listado'!$AB$155:$BA$1048576,MATCH($A853,'Hoja de Trabajo para listado'!$AB$155:$AB$1048576,0),MATCH((CUADRO!J$5&amp;$E853),'Hoja de Trabajo para listado'!$AB$151:$BA$151,0)),0)+IFERROR(INDEX('Hoja de Trabajo para listado'!$BC$155:$CB$1048576,MATCH($A853,'Hoja de Trabajo para listado'!$BC$155:$BC$1048576,0),MATCH((CUADRO!J$5&amp;$E853),'Hoja de Trabajo para listado'!$BC$151:$CB$151,0)),0)+IFERROR(INDEX('Hoja de Trabajo para listado'!$DE$153:$DG$274,MATCH($A853,'Hoja de Trabajo para listado'!$DE$153:$DE$1048576,0),MATCH((CUADRO!J$5&amp;$E853),'Hoja de Trabajo para listado'!$DE$151:$DG$151,0)),0)+IFERROR(INDEX('Hoja de Trabajo para listado'!$CD$155:$DC$1048576,MATCH($A853,'Hoja de Trabajo para listado'!$CD$155:$CD$1048576,0),MATCH((CUADRO!J$5&amp;$E853),'Hoja de Trabajo para listado'!$CD$151:$DC$151,0)),0)</f>
        <v>0</v>
      </c>
      <c r="K853" s="257">
        <f ca="1">+IFERROR(INDEX('Hoja de Trabajo para listado'!$A$155:$Z$1048576,MATCH($A853,'Hoja de Trabajo para listado'!$A$155:$A$1048576,0),MATCH((CUADRO!K$5&amp;$E853),'Hoja de Trabajo para listado'!$A$151:$Z$151,0)),0)+IFERROR(INDEX('Hoja de Trabajo para listado'!$AB$155:$BA$1048576,MATCH($A853,'Hoja de Trabajo para listado'!$AB$155:$AB$1048576,0),MATCH((CUADRO!K$5&amp;$E853),'Hoja de Trabajo para listado'!$AB$151:$BA$151,0)),0)+IFERROR(INDEX('Hoja de Trabajo para listado'!$BC$155:$CB$1048576,MATCH($A853,'Hoja de Trabajo para listado'!$BC$155:$BC$1048576,0),MATCH((CUADRO!K$5&amp;$E853),'Hoja de Trabajo para listado'!$BC$151:$CB$151,0)),0)+IFERROR(INDEX('Hoja de Trabajo para listado'!$DE$153:$DG$274,MATCH($A853,'Hoja de Trabajo para listado'!$DE$153:$DE$1048576,0),MATCH((CUADRO!K$5&amp;$E853),'Hoja de Trabajo para listado'!$DE$151:$DG$151,0)),0)+IFERROR(INDEX('Hoja de Trabajo para listado'!$CD$155:$DC$1048576,MATCH($A853,'Hoja de Trabajo para listado'!$CD$155:$CD$1048576,0),MATCH((CUADRO!K$5&amp;$E853),'Hoja de Trabajo para listado'!$CD$151:$DC$151,0)),0)</f>
        <v>0</v>
      </c>
      <c r="L853" s="257">
        <f ca="1">+IFERROR(INDEX('Hoja de Trabajo para listado'!$A$155:$Z$1048576,MATCH($A853,'Hoja de Trabajo para listado'!$A$155:$A$1048576,0),MATCH((CUADRO!L$5&amp;$E853),'Hoja de Trabajo para listado'!$A$151:$Z$151,0)),0)+IFERROR(INDEX('Hoja de Trabajo para listado'!$AB$155:$BA$1048576,MATCH($A853,'Hoja de Trabajo para listado'!$AB$155:$AB$1048576,0),MATCH((CUADRO!L$5&amp;$E853),'Hoja de Trabajo para listado'!$AB$151:$BA$151,0)),0)+IFERROR(INDEX('Hoja de Trabajo para listado'!$BC$155:$CB$1048576,MATCH($A853,'Hoja de Trabajo para listado'!$BC$155:$BC$1048576,0),MATCH((CUADRO!L$5&amp;$E853),'Hoja de Trabajo para listado'!$BC$151:$CB$151,0)),0)+IFERROR(INDEX('Hoja de Trabajo para listado'!$DE$153:$DG$274,MATCH($A853,'Hoja de Trabajo para listado'!$DE$153:$DE$1048576,0),MATCH((CUADRO!L$5&amp;$E853),'Hoja de Trabajo para listado'!$DE$151:$DG$151,0)),0)+IFERROR(INDEX('Hoja de Trabajo para listado'!$CD$155:$DC$1048576,MATCH($A853,'Hoja de Trabajo para listado'!$CD$155:$CD$1048576,0),MATCH((CUADRO!L$5&amp;$E853),'Hoja de Trabajo para listado'!$CD$151:$DC$151,0)),0)</f>
        <v>0</v>
      </c>
      <c r="M853" s="257">
        <f ca="1">+IFERROR(INDEX('Hoja de Trabajo para listado'!$A$155:$Z$1048576,MATCH($A853,'Hoja de Trabajo para listado'!$A$155:$A$1048576,0),MATCH((CUADRO!M$5&amp;$E853),'Hoja de Trabajo para listado'!$A$151:$Z$151,0)),0)+IFERROR(INDEX('Hoja de Trabajo para listado'!$AB$155:$BA$1048576,MATCH($A853,'Hoja de Trabajo para listado'!$AB$155:$AB$1048576,0),MATCH((CUADRO!M$5&amp;$E853),'Hoja de Trabajo para listado'!$AB$151:$BA$151,0)),0)+IFERROR(INDEX('Hoja de Trabajo para listado'!$BC$155:$CB$1048576,MATCH($A853,'Hoja de Trabajo para listado'!$BC$155:$BC$1048576,0),MATCH((CUADRO!M$5&amp;$E853),'Hoja de Trabajo para listado'!$BC$151:$CB$151,0)),0)+IFERROR(INDEX('Hoja de Trabajo para listado'!$DE$153:$DG$274,MATCH($A853,'Hoja de Trabajo para listado'!$DE$153:$DE$1048576,0),MATCH((CUADRO!M$5&amp;$E853),'Hoja de Trabajo para listado'!$DE$151:$DG$151,0)),0)+IFERROR(INDEX('Hoja de Trabajo para listado'!$CD$155:$DC$1048576,MATCH($A853,'Hoja de Trabajo para listado'!$CD$155:$CD$1048576,0),MATCH((CUADRO!M$5&amp;$E853),'Hoja de Trabajo para listado'!$CD$151:$DC$151,0)),0)</f>
        <v>0</v>
      </c>
      <c r="N853" s="257">
        <f ca="1">+IFERROR(INDEX('Hoja de Trabajo para listado'!$A$155:$Z$1048576,MATCH($A853,'Hoja de Trabajo para listado'!$A$155:$A$1048576,0),MATCH((CUADRO!N$5&amp;$E853),'Hoja de Trabajo para listado'!$A$151:$Z$151,0)),0)+IFERROR(INDEX('Hoja de Trabajo para listado'!$AB$155:$BA$1048576,MATCH($A853,'Hoja de Trabajo para listado'!$AB$155:$AB$1048576,0),MATCH((CUADRO!N$5&amp;$E853),'Hoja de Trabajo para listado'!$AB$151:$BA$151,0)),0)+IFERROR(INDEX('Hoja de Trabajo para listado'!$BC$155:$CB$1048576,MATCH($A853,'Hoja de Trabajo para listado'!$BC$155:$BC$1048576,0),MATCH((CUADRO!N$5&amp;$E853),'Hoja de Trabajo para listado'!$BC$151:$CB$151,0)),0)+IFERROR(INDEX('Hoja de Trabajo para listado'!$DE$153:$DG$274,MATCH($A853,'Hoja de Trabajo para listado'!$DE$153:$DE$1048576,0),MATCH((CUADRO!N$5&amp;$E853),'Hoja de Trabajo para listado'!$DE$151:$DG$151,0)),0)+IFERROR(INDEX('Hoja de Trabajo para listado'!$CD$155:$DC$1048576,MATCH($A853,'Hoja de Trabajo para listado'!$CD$155:$CD$1048576,0),MATCH((CUADRO!N$5&amp;$E853),'Hoja de Trabajo para listado'!$CD$151:$DC$151,0)),0)</f>
        <v>0</v>
      </c>
      <c r="O853" s="257">
        <f ca="1">+IFERROR(INDEX('Hoja de Trabajo para listado'!$A$155:$Z$1048576,MATCH($A853,'Hoja de Trabajo para listado'!$A$155:$A$1048576,0),MATCH((CUADRO!O$5&amp;$E853),'Hoja de Trabajo para listado'!$A$151:$Z$151,0)),0)+IFERROR(INDEX('Hoja de Trabajo para listado'!$AB$155:$BA$1048576,MATCH($A853,'Hoja de Trabajo para listado'!$AB$155:$AB$1048576,0),MATCH((CUADRO!O$5&amp;$E853),'Hoja de Trabajo para listado'!$AB$151:$BA$151,0)),0)+IFERROR(INDEX('Hoja de Trabajo para listado'!$BC$155:$CB$1048576,MATCH($A853,'Hoja de Trabajo para listado'!$BC$155:$BC$1048576,0),MATCH((CUADRO!O$5&amp;$E853),'Hoja de Trabajo para listado'!$BC$151:$CB$151,0)),0)+IFERROR(INDEX('Hoja de Trabajo para listado'!$DE$153:$DG$274,MATCH($A853,'Hoja de Trabajo para listado'!$DE$153:$DE$1048576,0),MATCH((CUADRO!O$5&amp;$E853),'Hoja de Trabajo para listado'!$DE$151:$DG$151,0)),0)+IFERROR(INDEX('Hoja de Trabajo para listado'!$CD$155:$DC$1048576,MATCH($A853,'Hoja de Trabajo para listado'!$CD$155:$CD$1048576,0),MATCH((CUADRO!O$5&amp;$E853),'Hoja de Trabajo para listado'!$CD$151:$DC$151,0)),0)</f>
        <v>0</v>
      </c>
      <c r="P853" s="257">
        <f ca="1">+IFERROR(INDEX('Hoja de Trabajo para listado'!$A$155:$Z$1048576,MATCH($A853,'Hoja de Trabajo para listado'!$A$155:$A$1048576,0),MATCH((CUADRO!P$5&amp;$E853),'Hoja de Trabajo para listado'!$A$151:$Z$151,0)),0)+IFERROR(INDEX('Hoja de Trabajo para listado'!$AB$155:$BA$1048576,MATCH($A853,'Hoja de Trabajo para listado'!$AB$155:$AB$1048576,0),MATCH((CUADRO!P$5&amp;$E853),'Hoja de Trabajo para listado'!$AB$151:$BA$151,0)),0)+IFERROR(INDEX('Hoja de Trabajo para listado'!$BC$155:$CB$1048576,MATCH($A853,'Hoja de Trabajo para listado'!$BC$155:$BC$1048576,0),MATCH((CUADRO!P$5&amp;$E853),'Hoja de Trabajo para listado'!$BC$151:$CB$151,0)),0)+IFERROR(INDEX('Hoja de Trabajo para listado'!$DE$153:$DG$274,MATCH($A853,'Hoja de Trabajo para listado'!$DE$153:$DE$1048576,0),MATCH((CUADRO!P$5&amp;$E853),'Hoja de Trabajo para listado'!$DE$151:$DG$151,0)),0)+IFERROR(INDEX('Hoja de Trabajo para listado'!$CD$155:$DC$1048576,MATCH($A853,'Hoja de Trabajo para listado'!$CD$155:$CD$1048576,0),MATCH((CUADRO!P$5&amp;$E853),'Hoja de Trabajo para listado'!$CD$151:$DC$151,0)),0)</f>
        <v>0</v>
      </c>
      <c r="Q853" s="257">
        <f ca="1">+IFERROR(INDEX('Hoja de Trabajo para listado'!$A$155:$Z$1048576,MATCH($A853,'Hoja de Trabajo para listado'!$A$155:$A$1048576,0),MATCH((CUADRO!Q$5&amp;$E853),'Hoja de Trabajo para listado'!$A$151:$Z$151,0)),0)+IFERROR(INDEX('Hoja de Trabajo para listado'!$AB$155:$BA$1048576,MATCH($A853,'Hoja de Trabajo para listado'!$AB$155:$AB$1048576,0),MATCH((CUADRO!Q$5&amp;$E853),'Hoja de Trabajo para listado'!$AB$151:$BA$151,0)),0)+IFERROR(INDEX('Hoja de Trabajo para listado'!$BC$155:$CB$1048576,MATCH($A853,'Hoja de Trabajo para listado'!$BC$155:$BC$1048576,0),MATCH((CUADRO!Q$5&amp;$E853),'Hoja de Trabajo para listado'!$BC$151:$CB$151,0)),0)+IFERROR(INDEX('Hoja de Trabajo para listado'!$DE$153:$DG$274,MATCH($A853,'Hoja de Trabajo para listado'!$DE$153:$DE$1048576,0),MATCH((CUADRO!Q$5&amp;$E853),'Hoja de Trabajo para listado'!$DE$151:$DG$151,0)),0)+IFERROR(INDEX('Hoja de Trabajo para listado'!$CD$155:$DC$1048576,MATCH($A853,'Hoja de Trabajo para listado'!$CD$155:$CD$1048576,0),MATCH((CUADRO!Q$5&amp;$E853),'Hoja de Trabajo para listado'!$CD$151:$DC$151,0)),0)</f>
        <v>0</v>
      </c>
      <c r="R853" s="257">
        <f t="shared" ca="1" si="26"/>
        <v>0</v>
      </c>
      <c r="S853" s="274">
        <f ca="1">+R852+R853</f>
        <v>0</v>
      </c>
      <c r="T853" s="257">
        <f ca="1">+S853</f>
        <v>0</v>
      </c>
      <c r="U853" s="256">
        <f t="shared" si="27"/>
        <v>2</v>
      </c>
      <c r="V853" s="362" t="str">
        <f>+VLOOKUP(A853,bd_lista!$A$3:$E$590,5,FALSE)</f>
        <v>Gobiernos Autonomos Municipales</v>
      </c>
      <c r="W853" s="362"/>
      <c r="X853" s="254">
        <f>+VLOOKUP(A853,[2]Sheet1!$A$13:$D$744,4,FALSE)</f>
        <v>0</v>
      </c>
      <c r="Y853" s="254" t="e">
        <f>+VLOOKUP(X853,bd_lista!$A$3:$C$590,3,FALSE)</f>
        <v>#N/A</v>
      </c>
      <c r="Z853" s="314"/>
      <c r="AA853" s="315"/>
    </row>
    <row r="854" spans="1:27" customFormat="1" ht="15" hidden="1" customHeight="1">
      <c r="A854" s="32">
        <v>1540</v>
      </c>
      <c r="B854" s="306">
        <f>+A854</f>
        <v>1540</v>
      </c>
      <c r="C854" s="259" t="str">
        <f>+VLOOKUP(A854,bd_lista!$A$3:$C$590,3,FALSE)</f>
        <v>Gobierno Autónomo Municipal de Chuquihuta Ayllu Jucumani</v>
      </c>
      <c r="D854" s="361" t="str">
        <f>+C854</f>
        <v>Gobierno Autónomo Municipal de Chuquihuta Ayllu Jucumani</v>
      </c>
      <c r="E854" s="254" t="s">
        <v>1313</v>
      </c>
      <c r="F854" s="255">
        <f ca="1">+IFERROR(INDEX('Hoja de Trabajo para listado'!$A$155:$Z$1048576,MATCH($A854,'Hoja de Trabajo para listado'!$A$155:$A$1048576,0),MATCH((CUADRO!F$5&amp;$E854),'Hoja de Trabajo para listado'!$A$151:$Z$151,0)),0)+IFERROR(INDEX('Hoja de Trabajo para listado'!$AB$155:$BA$1048576,MATCH($A854,'Hoja de Trabajo para listado'!$AB$155:$AB$1048576,0),MATCH((CUADRO!F$5&amp;$E854),'Hoja de Trabajo para listado'!$AB$151:$BA$151,0)),0)+IFERROR(INDEX('Hoja de Trabajo para listado'!$BC$155:$CB$1048576,MATCH($A854,'Hoja de Trabajo para listado'!$BC$155:$BC$1048576,0),MATCH((CUADRO!F$5&amp;$E854),'Hoja de Trabajo para listado'!$BC$151:$CB$151,0)),0)+IFERROR(INDEX('Hoja de Trabajo para listado'!$DE$153:$DG$274,MATCH($A854,'Hoja de Trabajo para listado'!$DE$153:$DE$1048576,0),MATCH((CUADRO!F$5&amp;$E854),'Hoja de Trabajo para listado'!$DE$151:$DG$151,0)),0)+IFERROR(INDEX('Hoja de Trabajo para listado'!$CD$155:$DC$1048576,MATCH($A854,'Hoja de Trabajo para listado'!$CD$155:$CD$1048576,0),MATCH((CUADRO!F$5&amp;$E854),'Hoja de Trabajo para listado'!$CD$151:$DC$151,0)),0)</f>
        <v>0</v>
      </c>
      <c r="G854" s="255">
        <f ca="1">+IFERROR(INDEX('Hoja de Trabajo para listado'!$A$155:$Z$1048576,MATCH($A854,'Hoja de Trabajo para listado'!$A$155:$A$1048576,0),MATCH((CUADRO!G$5&amp;$E854),'Hoja de Trabajo para listado'!$A$151:$Z$151,0)),0)+IFERROR(INDEX('Hoja de Trabajo para listado'!$AB$155:$BA$1048576,MATCH($A854,'Hoja de Trabajo para listado'!$AB$155:$AB$1048576,0),MATCH((CUADRO!G$5&amp;$E854),'Hoja de Trabajo para listado'!$AB$151:$BA$151,0)),0)+IFERROR(INDEX('Hoja de Trabajo para listado'!$BC$155:$CB$1048576,MATCH($A854,'Hoja de Trabajo para listado'!$BC$155:$BC$1048576,0),MATCH((CUADRO!G$5&amp;$E854),'Hoja de Trabajo para listado'!$BC$151:$CB$151,0)),0)+IFERROR(INDEX('Hoja de Trabajo para listado'!$DE$153:$DG$274,MATCH($A854,'Hoja de Trabajo para listado'!$DE$153:$DE$1048576,0),MATCH((CUADRO!G$5&amp;$E854),'Hoja de Trabajo para listado'!$DE$151:$DG$151,0)),0)+IFERROR(INDEX('Hoja de Trabajo para listado'!$CD$155:$DC$1048576,MATCH($A854,'Hoja de Trabajo para listado'!$CD$155:$CD$1048576,0),MATCH((CUADRO!G$5&amp;$E854),'Hoja de Trabajo para listado'!$CD$151:$DC$151,0)),0)</f>
        <v>0</v>
      </c>
      <c r="H854" s="255">
        <f ca="1">+IFERROR(INDEX('Hoja de Trabajo para listado'!$A$155:$Z$1048576,MATCH($A854,'Hoja de Trabajo para listado'!$A$155:$A$1048576,0),MATCH((CUADRO!H$5&amp;$E854),'Hoja de Trabajo para listado'!$A$151:$Z$151,0)),0)+IFERROR(INDEX('Hoja de Trabajo para listado'!$AB$155:$BA$1048576,MATCH($A854,'Hoja de Trabajo para listado'!$AB$155:$AB$1048576,0),MATCH((CUADRO!H$5&amp;$E854),'Hoja de Trabajo para listado'!$AB$151:$BA$151,0)),0)+IFERROR(INDEX('Hoja de Trabajo para listado'!$BC$155:$CB$1048576,MATCH($A854,'Hoja de Trabajo para listado'!$BC$155:$BC$1048576,0),MATCH((CUADRO!H$5&amp;$E854),'Hoja de Trabajo para listado'!$BC$151:$CB$151,0)),0)+IFERROR(INDEX('Hoja de Trabajo para listado'!$DE$153:$DG$274,MATCH($A854,'Hoja de Trabajo para listado'!$DE$153:$DE$1048576,0),MATCH((CUADRO!H$5&amp;$E854),'Hoja de Trabajo para listado'!$DE$151:$DG$151,0)),0)+IFERROR(INDEX('Hoja de Trabajo para listado'!$CD$155:$DC$1048576,MATCH($A854,'Hoja de Trabajo para listado'!$CD$155:$CD$1048576,0),MATCH((CUADRO!H$5&amp;$E854),'Hoja de Trabajo para listado'!$CD$151:$DC$151,0)),0)</f>
        <v>0</v>
      </c>
      <c r="I854" s="255">
        <f ca="1">+IFERROR(INDEX('Hoja de Trabajo para listado'!$A$155:$Z$1048576,MATCH($A854,'Hoja de Trabajo para listado'!$A$155:$A$1048576,0),MATCH((CUADRO!I$5&amp;$E854),'Hoja de Trabajo para listado'!$A$151:$Z$151,0)),0)+IFERROR(INDEX('Hoja de Trabajo para listado'!$AB$155:$BA$1048576,MATCH($A854,'Hoja de Trabajo para listado'!$AB$155:$AB$1048576,0),MATCH((CUADRO!I$5&amp;$E854),'Hoja de Trabajo para listado'!$AB$151:$BA$151,0)),0)+IFERROR(INDEX('Hoja de Trabajo para listado'!$BC$155:$CB$1048576,MATCH($A854,'Hoja de Trabajo para listado'!$BC$155:$BC$1048576,0),MATCH((CUADRO!I$5&amp;$E854),'Hoja de Trabajo para listado'!$BC$151:$CB$151,0)),0)+IFERROR(INDEX('Hoja de Trabajo para listado'!$DE$153:$DG$274,MATCH($A854,'Hoja de Trabajo para listado'!$DE$153:$DE$1048576,0),MATCH((CUADRO!I$5&amp;$E854),'Hoja de Trabajo para listado'!$DE$151:$DG$151,0)),0)+IFERROR(INDEX('Hoja de Trabajo para listado'!$CD$155:$DC$1048576,MATCH($A854,'Hoja de Trabajo para listado'!$CD$155:$CD$1048576,0),MATCH((CUADRO!I$5&amp;$E854),'Hoja de Trabajo para listado'!$CD$151:$DC$151,0)),0)</f>
        <v>0</v>
      </c>
      <c r="J854" s="255">
        <f ca="1">+IFERROR(INDEX('Hoja de Trabajo para listado'!$A$155:$Z$1048576,MATCH($A854,'Hoja de Trabajo para listado'!$A$155:$A$1048576,0),MATCH((CUADRO!J$5&amp;$E854),'Hoja de Trabajo para listado'!$A$151:$Z$151,0)),0)+IFERROR(INDEX('Hoja de Trabajo para listado'!$AB$155:$BA$1048576,MATCH($A854,'Hoja de Trabajo para listado'!$AB$155:$AB$1048576,0),MATCH((CUADRO!J$5&amp;$E854),'Hoja de Trabajo para listado'!$AB$151:$BA$151,0)),0)+IFERROR(INDEX('Hoja de Trabajo para listado'!$BC$155:$CB$1048576,MATCH($A854,'Hoja de Trabajo para listado'!$BC$155:$BC$1048576,0),MATCH((CUADRO!J$5&amp;$E854),'Hoja de Trabajo para listado'!$BC$151:$CB$151,0)),0)+IFERROR(INDEX('Hoja de Trabajo para listado'!$DE$153:$DG$274,MATCH($A854,'Hoja de Trabajo para listado'!$DE$153:$DE$1048576,0),MATCH((CUADRO!J$5&amp;$E854),'Hoja de Trabajo para listado'!$DE$151:$DG$151,0)),0)+IFERROR(INDEX('Hoja de Trabajo para listado'!$CD$155:$DC$1048576,MATCH($A854,'Hoja de Trabajo para listado'!$CD$155:$CD$1048576,0),MATCH((CUADRO!J$5&amp;$E854),'Hoja de Trabajo para listado'!$CD$151:$DC$151,0)),0)</f>
        <v>0</v>
      </c>
      <c r="K854" s="255">
        <f ca="1">+IFERROR(INDEX('Hoja de Trabajo para listado'!$A$155:$Z$1048576,MATCH($A854,'Hoja de Trabajo para listado'!$A$155:$A$1048576,0),MATCH((CUADRO!K$5&amp;$E854),'Hoja de Trabajo para listado'!$A$151:$Z$151,0)),0)+IFERROR(INDEX('Hoja de Trabajo para listado'!$AB$155:$BA$1048576,MATCH($A854,'Hoja de Trabajo para listado'!$AB$155:$AB$1048576,0),MATCH((CUADRO!K$5&amp;$E854),'Hoja de Trabajo para listado'!$AB$151:$BA$151,0)),0)+IFERROR(INDEX('Hoja de Trabajo para listado'!$BC$155:$CB$1048576,MATCH($A854,'Hoja de Trabajo para listado'!$BC$155:$BC$1048576,0),MATCH((CUADRO!K$5&amp;$E854),'Hoja de Trabajo para listado'!$BC$151:$CB$151,0)),0)+IFERROR(INDEX('Hoja de Trabajo para listado'!$DE$153:$DG$274,MATCH($A854,'Hoja de Trabajo para listado'!$DE$153:$DE$1048576,0),MATCH((CUADRO!K$5&amp;$E854),'Hoja de Trabajo para listado'!$DE$151:$DG$151,0)),0)+IFERROR(INDEX('Hoja de Trabajo para listado'!$CD$155:$DC$1048576,MATCH($A854,'Hoja de Trabajo para listado'!$CD$155:$CD$1048576,0),MATCH((CUADRO!K$5&amp;$E854),'Hoja de Trabajo para listado'!$CD$151:$DC$151,0)),0)</f>
        <v>0</v>
      </c>
      <c r="L854" s="255">
        <f ca="1">+IFERROR(INDEX('Hoja de Trabajo para listado'!$A$155:$Z$1048576,MATCH($A854,'Hoja de Trabajo para listado'!$A$155:$A$1048576,0),MATCH((CUADRO!L$5&amp;$E854),'Hoja de Trabajo para listado'!$A$151:$Z$151,0)),0)+IFERROR(INDEX('Hoja de Trabajo para listado'!$AB$155:$BA$1048576,MATCH($A854,'Hoja de Trabajo para listado'!$AB$155:$AB$1048576,0),MATCH((CUADRO!L$5&amp;$E854),'Hoja de Trabajo para listado'!$AB$151:$BA$151,0)),0)+IFERROR(INDEX('Hoja de Trabajo para listado'!$BC$155:$CB$1048576,MATCH($A854,'Hoja de Trabajo para listado'!$BC$155:$BC$1048576,0),MATCH((CUADRO!L$5&amp;$E854),'Hoja de Trabajo para listado'!$BC$151:$CB$151,0)),0)+IFERROR(INDEX('Hoja de Trabajo para listado'!$DE$153:$DG$274,MATCH($A854,'Hoja de Trabajo para listado'!$DE$153:$DE$1048576,0),MATCH((CUADRO!L$5&amp;$E854),'Hoja de Trabajo para listado'!$DE$151:$DG$151,0)),0)+IFERROR(INDEX('Hoja de Trabajo para listado'!$CD$155:$DC$1048576,MATCH($A854,'Hoja de Trabajo para listado'!$CD$155:$CD$1048576,0),MATCH((CUADRO!L$5&amp;$E854),'Hoja de Trabajo para listado'!$CD$151:$DC$151,0)),0)</f>
        <v>0</v>
      </c>
      <c r="M854" s="255">
        <f ca="1">+IFERROR(INDEX('Hoja de Trabajo para listado'!$A$155:$Z$1048576,MATCH($A854,'Hoja de Trabajo para listado'!$A$155:$A$1048576,0),MATCH((CUADRO!M$5&amp;$E854),'Hoja de Trabajo para listado'!$A$151:$Z$151,0)),0)+IFERROR(INDEX('Hoja de Trabajo para listado'!$AB$155:$BA$1048576,MATCH($A854,'Hoja de Trabajo para listado'!$AB$155:$AB$1048576,0),MATCH((CUADRO!M$5&amp;$E854),'Hoja de Trabajo para listado'!$AB$151:$BA$151,0)),0)+IFERROR(INDEX('Hoja de Trabajo para listado'!$BC$155:$CB$1048576,MATCH($A854,'Hoja de Trabajo para listado'!$BC$155:$BC$1048576,0),MATCH((CUADRO!M$5&amp;$E854),'Hoja de Trabajo para listado'!$BC$151:$CB$151,0)),0)+IFERROR(INDEX('Hoja de Trabajo para listado'!$DE$153:$DG$274,MATCH($A854,'Hoja de Trabajo para listado'!$DE$153:$DE$1048576,0),MATCH((CUADRO!M$5&amp;$E854),'Hoja de Trabajo para listado'!$DE$151:$DG$151,0)),0)+IFERROR(INDEX('Hoja de Trabajo para listado'!$CD$155:$DC$1048576,MATCH($A854,'Hoja de Trabajo para listado'!$CD$155:$CD$1048576,0),MATCH((CUADRO!M$5&amp;$E854),'Hoja de Trabajo para listado'!$CD$151:$DC$151,0)),0)</f>
        <v>0</v>
      </c>
      <c r="N854" s="255">
        <f ca="1">+IFERROR(INDEX('Hoja de Trabajo para listado'!$A$155:$Z$1048576,MATCH($A854,'Hoja de Trabajo para listado'!$A$155:$A$1048576,0),MATCH((CUADRO!N$5&amp;$E854),'Hoja de Trabajo para listado'!$A$151:$Z$151,0)),0)+IFERROR(INDEX('Hoja de Trabajo para listado'!$AB$155:$BA$1048576,MATCH($A854,'Hoja de Trabajo para listado'!$AB$155:$AB$1048576,0),MATCH((CUADRO!N$5&amp;$E854),'Hoja de Trabajo para listado'!$AB$151:$BA$151,0)),0)+IFERROR(INDEX('Hoja de Trabajo para listado'!$BC$155:$CB$1048576,MATCH($A854,'Hoja de Trabajo para listado'!$BC$155:$BC$1048576,0),MATCH((CUADRO!N$5&amp;$E854),'Hoja de Trabajo para listado'!$BC$151:$CB$151,0)),0)+IFERROR(INDEX('Hoja de Trabajo para listado'!$DE$153:$DG$274,MATCH($A854,'Hoja de Trabajo para listado'!$DE$153:$DE$1048576,0),MATCH((CUADRO!N$5&amp;$E854),'Hoja de Trabajo para listado'!$DE$151:$DG$151,0)),0)+IFERROR(INDEX('Hoja de Trabajo para listado'!$CD$155:$DC$1048576,MATCH($A854,'Hoja de Trabajo para listado'!$CD$155:$CD$1048576,0),MATCH((CUADRO!N$5&amp;$E854),'Hoja de Trabajo para listado'!$CD$151:$DC$151,0)),0)</f>
        <v>0</v>
      </c>
      <c r="O854" s="255">
        <f ca="1">+IFERROR(INDEX('Hoja de Trabajo para listado'!$A$155:$Z$1048576,MATCH($A854,'Hoja de Trabajo para listado'!$A$155:$A$1048576,0),MATCH((CUADRO!O$5&amp;$E854),'Hoja de Trabajo para listado'!$A$151:$Z$151,0)),0)+IFERROR(INDEX('Hoja de Trabajo para listado'!$AB$155:$BA$1048576,MATCH($A854,'Hoja de Trabajo para listado'!$AB$155:$AB$1048576,0),MATCH((CUADRO!O$5&amp;$E854),'Hoja de Trabajo para listado'!$AB$151:$BA$151,0)),0)+IFERROR(INDEX('Hoja de Trabajo para listado'!$BC$155:$CB$1048576,MATCH($A854,'Hoja de Trabajo para listado'!$BC$155:$BC$1048576,0),MATCH((CUADRO!O$5&amp;$E854),'Hoja de Trabajo para listado'!$BC$151:$CB$151,0)),0)+IFERROR(INDEX('Hoja de Trabajo para listado'!$DE$153:$DG$274,MATCH($A854,'Hoja de Trabajo para listado'!$DE$153:$DE$1048576,0),MATCH((CUADRO!O$5&amp;$E854),'Hoja de Trabajo para listado'!$DE$151:$DG$151,0)),0)+IFERROR(INDEX('Hoja de Trabajo para listado'!$CD$155:$DC$1048576,MATCH($A854,'Hoja de Trabajo para listado'!$CD$155:$CD$1048576,0),MATCH((CUADRO!O$5&amp;$E854),'Hoja de Trabajo para listado'!$CD$151:$DC$151,0)),0)</f>
        <v>0</v>
      </c>
      <c r="P854" s="255">
        <f ca="1">+IFERROR(INDEX('Hoja de Trabajo para listado'!$A$155:$Z$1048576,MATCH($A854,'Hoja de Trabajo para listado'!$A$155:$A$1048576,0),MATCH((CUADRO!P$5&amp;$E854),'Hoja de Trabajo para listado'!$A$151:$Z$151,0)),0)+IFERROR(INDEX('Hoja de Trabajo para listado'!$AB$155:$BA$1048576,MATCH($A854,'Hoja de Trabajo para listado'!$AB$155:$AB$1048576,0),MATCH((CUADRO!P$5&amp;$E854),'Hoja de Trabajo para listado'!$AB$151:$BA$151,0)),0)+IFERROR(INDEX('Hoja de Trabajo para listado'!$BC$155:$CB$1048576,MATCH($A854,'Hoja de Trabajo para listado'!$BC$155:$BC$1048576,0),MATCH((CUADRO!P$5&amp;$E854),'Hoja de Trabajo para listado'!$BC$151:$CB$151,0)),0)+IFERROR(INDEX('Hoja de Trabajo para listado'!$DE$153:$DG$274,MATCH($A854,'Hoja de Trabajo para listado'!$DE$153:$DE$1048576,0),MATCH((CUADRO!P$5&amp;$E854),'Hoja de Trabajo para listado'!$DE$151:$DG$151,0)),0)+IFERROR(INDEX('Hoja de Trabajo para listado'!$CD$155:$DC$1048576,MATCH($A854,'Hoja de Trabajo para listado'!$CD$155:$CD$1048576,0),MATCH((CUADRO!P$5&amp;$E854),'Hoja de Trabajo para listado'!$CD$151:$DC$151,0)),0)</f>
        <v>0</v>
      </c>
      <c r="Q854" s="255">
        <f ca="1">+IFERROR(INDEX('Hoja de Trabajo para listado'!$A$155:$Z$1048576,MATCH($A854,'Hoja de Trabajo para listado'!$A$155:$A$1048576,0),MATCH((CUADRO!Q$5&amp;$E854),'Hoja de Trabajo para listado'!$A$151:$Z$151,0)),0)+IFERROR(INDEX('Hoja de Trabajo para listado'!$AB$155:$BA$1048576,MATCH($A854,'Hoja de Trabajo para listado'!$AB$155:$AB$1048576,0),MATCH((CUADRO!Q$5&amp;$E854),'Hoja de Trabajo para listado'!$AB$151:$BA$151,0)),0)+IFERROR(INDEX('Hoja de Trabajo para listado'!$BC$155:$CB$1048576,MATCH($A854,'Hoja de Trabajo para listado'!$BC$155:$BC$1048576,0),MATCH((CUADRO!Q$5&amp;$E854),'Hoja de Trabajo para listado'!$BC$151:$CB$151,0)),0)+IFERROR(INDEX('Hoja de Trabajo para listado'!$DE$153:$DG$274,MATCH($A854,'Hoja de Trabajo para listado'!$DE$153:$DE$1048576,0),MATCH((CUADRO!Q$5&amp;$E854),'Hoja de Trabajo para listado'!$DE$151:$DG$151,0)),0)+IFERROR(INDEX('Hoja de Trabajo para listado'!$CD$155:$DC$1048576,MATCH($A854,'Hoja de Trabajo para listado'!$CD$155:$CD$1048576,0),MATCH((CUADRO!Q$5&amp;$E854),'Hoja de Trabajo para listado'!$CD$151:$DC$151,0)),0)</f>
        <v>0</v>
      </c>
      <c r="R854" s="255">
        <f t="shared" ca="1" si="26"/>
        <v>0</v>
      </c>
      <c r="S854" s="262"/>
      <c r="T854" s="255">
        <f ca="1">+T855</f>
        <v>0</v>
      </c>
      <c r="U854" s="254">
        <f t="shared" si="27"/>
        <v>1</v>
      </c>
      <c r="V854" s="362" t="str">
        <f>+VLOOKUP(A854,bd_lista!$A$3:$E$590,5,FALSE)</f>
        <v>Gobiernos Autonomos Municipales</v>
      </c>
      <c r="W854" s="361" t="str">
        <f>+V854</f>
        <v>Gobiernos Autonomos Municipales</v>
      </c>
      <c r="X854" s="254">
        <f>+VLOOKUP(A854,[2]Sheet1!$A$13:$D$744,4,FALSE)</f>
        <v>0</v>
      </c>
      <c r="Y854" s="254" t="e">
        <f>+VLOOKUP(X854,bd_lista!$A$3:$C$590,3,FALSE)</f>
        <v>#N/A</v>
      </c>
      <c r="Z854" s="316">
        <f>+X854</f>
        <v>0</v>
      </c>
      <c r="AA854" s="317" t="e">
        <f>+Y854</f>
        <v>#N/A</v>
      </c>
    </row>
    <row r="855" spans="1:27" customFormat="1" ht="15" hidden="1" customHeight="1">
      <c r="A855" s="32">
        <v>1540</v>
      </c>
      <c r="B855" s="307"/>
      <c r="C855" s="259" t="str">
        <f>+VLOOKUP(A855,bd_lista!$A$3:$C$590,3,FALSE)</f>
        <v>Gobierno Autónomo Municipal de Chuquihuta Ayllu Jucumani</v>
      </c>
      <c r="D855" s="362"/>
      <c r="E855" s="256" t="s">
        <v>1314</v>
      </c>
      <c r="F855" s="257">
        <f ca="1">+IFERROR(INDEX('Hoja de Trabajo para listado'!$A$155:$Z$1048576,MATCH($A855,'Hoja de Trabajo para listado'!$A$155:$A$1048576,0),MATCH((CUADRO!F$5&amp;$E855),'Hoja de Trabajo para listado'!$A$151:$Z$151,0)),0)+IFERROR(INDEX('Hoja de Trabajo para listado'!$AB$155:$BA$1048576,MATCH($A855,'Hoja de Trabajo para listado'!$AB$155:$AB$1048576,0),MATCH((CUADRO!F$5&amp;$E855),'Hoja de Trabajo para listado'!$AB$151:$BA$151,0)),0)+IFERROR(INDEX('Hoja de Trabajo para listado'!$BC$155:$CB$1048576,MATCH($A855,'Hoja de Trabajo para listado'!$BC$155:$BC$1048576,0),MATCH((CUADRO!F$5&amp;$E855),'Hoja de Trabajo para listado'!$BC$151:$CB$151,0)),0)+IFERROR(INDEX('Hoja de Trabajo para listado'!$DE$153:$DG$274,MATCH($A855,'Hoja de Trabajo para listado'!$DE$153:$DE$1048576,0),MATCH((CUADRO!F$5&amp;$E855),'Hoja de Trabajo para listado'!$DE$151:$DG$151,0)),0)+IFERROR(INDEX('Hoja de Trabajo para listado'!$CD$155:$DC$1048576,MATCH($A855,'Hoja de Trabajo para listado'!$CD$155:$CD$1048576,0),MATCH((CUADRO!F$5&amp;$E855),'Hoja de Trabajo para listado'!$CD$151:$DC$151,0)),0)</f>
        <v>0</v>
      </c>
      <c r="G855" s="257">
        <f ca="1">+IFERROR(INDEX('Hoja de Trabajo para listado'!$A$155:$Z$1048576,MATCH($A855,'Hoja de Trabajo para listado'!$A$155:$A$1048576,0),MATCH((CUADRO!G$5&amp;$E855),'Hoja de Trabajo para listado'!$A$151:$Z$151,0)),0)+IFERROR(INDEX('Hoja de Trabajo para listado'!$AB$155:$BA$1048576,MATCH($A855,'Hoja de Trabajo para listado'!$AB$155:$AB$1048576,0),MATCH((CUADRO!G$5&amp;$E855),'Hoja de Trabajo para listado'!$AB$151:$BA$151,0)),0)+IFERROR(INDEX('Hoja de Trabajo para listado'!$BC$155:$CB$1048576,MATCH($A855,'Hoja de Trabajo para listado'!$BC$155:$BC$1048576,0),MATCH((CUADRO!G$5&amp;$E855),'Hoja de Trabajo para listado'!$BC$151:$CB$151,0)),0)+IFERROR(INDEX('Hoja de Trabajo para listado'!$DE$153:$DG$274,MATCH($A855,'Hoja de Trabajo para listado'!$DE$153:$DE$1048576,0),MATCH((CUADRO!G$5&amp;$E855),'Hoja de Trabajo para listado'!$DE$151:$DG$151,0)),0)+IFERROR(INDEX('Hoja de Trabajo para listado'!$CD$155:$DC$1048576,MATCH($A855,'Hoja de Trabajo para listado'!$CD$155:$CD$1048576,0),MATCH((CUADRO!G$5&amp;$E855),'Hoja de Trabajo para listado'!$CD$151:$DC$151,0)),0)</f>
        <v>0</v>
      </c>
      <c r="H855" s="257">
        <f ca="1">+IFERROR(INDEX('Hoja de Trabajo para listado'!$A$155:$Z$1048576,MATCH($A855,'Hoja de Trabajo para listado'!$A$155:$A$1048576,0),MATCH((CUADRO!H$5&amp;$E855),'Hoja de Trabajo para listado'!$A$151:$Z$151,0)),0)+IFERROR(INDEX('Hoja de Trabajo para listado'!$AB$155:$BA$1048576,MATCH($A855,'Hoja de Trabajo para listado'!$AB$155:$AB$1048576,0),MATCH((CUADRO!H$5&amp;$E855),'Hoja de Trabajo para listado'!$AB$151:$BA$151,0)),0)+IFERROR(INDEX('Hoja de Trabajo para listado'!$BC$155:$CB$1048576,MATCH($A855,'Hoja de Trabajo para listado'!$BC$155:$BC$1048576,0),MATCH((CUADRO!H$5&amp;$E855),'Hoja de Trabajo para listado'!$BC$151:$CB$151,0)),0)+IFERROR(INDEX('Hoja de Trabajo para listado'!$DE$153:$DG$274,MATCH($A855,'Hoja de Trabajo para listado'!$DE$153:$DE$1048576,0),MATCH((CUADRO!H$5&amp;$E855),'Hoja de Trabajo para listado'!$DE$151:$DG$151,0)),0)+IFERROR(INDEX('Hoja de Trabajo para listado'!$CD$155:$DC$1048576,MATCH($A855,'Hoja de Trabajo para listado'!$CD$155:$CD$1048576,0),MATCH((CUADRO!H$5&amp;$E855),'Hoja de Trabajo para listado'!$CD$151:$DC$151,0)),0)</f>
        <v>0</v>
      </c>
      <c r="I855" s="257">
        <f ca="1">+IFERROR(INDEX('Hoja de Trabajo para listado'!$A$155:$Z$1048576,MATCH($A855,'Hoja de Trabajo para listado'!$A$155:$A$1048576,0),MATCH((CUADRO!I$5&amp;$E855),'Hoja de Trabajo para listado'!$A$151:$Z$151,0)),0)+IFERROR(INDEX('Hoja de Trabajo para listado'!$AB$155:$BA$1048576,MATCH($A855,'Hoja de Trabajo para listado'!$AB$155:$AB$1048576,0),MATCH((CUADRO!I$5&amp;$E855),'Hoja de Trabajo para listado'!$AB$151:$BA$151,0)),0)+IFERROR(INDEX('Hoja de Trabajo para listado'!$BC$155:$CB$1048576,MATCH($A855,'Hoja de Trabajo para listado'!$BC$155:$BC$1048576,0),MATCH((CUADRO!I$5&amp;$E855),'Hoja de Trabajo para listado'!$BC$151:$CB$151,0)),0)+IFERROR(INDEX('Hoja de Trabajo para listado'!$DE$153:$DG$274,MATCH($A855,'Hoja de Trabajo para listado'!$DE$153:$DE$1048576,0),MATCH((CUADRO!I$5&amp;$E855),'Hoja de Trabajo para listado'!$DE$151:$DG$151,0)),0)+IFERROR(INDEX('Hoja de Trabajo para listado'!$CD$155:$DC$1048576,MATCH($A855,'Hoja de Trabajo para listado'!$CD$155:$CD$1048576,0),MATCH((CUADRO!I$5&amp;$E855),'Hoja de Trabajo para listado'!$CD$151:$DC$151,0)),0)</f>
        <v>0</v>
      </c>
      <c r="J855" s="257">
        <f ca="1">+IFERROR(INDEX('Hoja de Trabajo para listado'!$A$155:$Z$1048576,MATCH($A855,'Hoja de Trabajo para listado'!$A$155:$A$1048576,0),MATCH((CUADRO!J$5&amp;$E855),'Hoja de Trabajo para listado'!$A$151:$Z$151,0)),0)+IFERROR(INDEX('Hoja de Trabajo para listado'!$AB$155:$BA$1048576,MATCH($A855,'Hoja de Trabajo para listado'!$AB$155:$AB$1048576,0),MATCH((CUADRO!J$5&amp;$E855),'Hoja de Trabajo para listado'!$AB$151:$BA$151,0)),0)+IFERROR(INDEX('Hoja de Trabajo para listado'!$BC$155:$CB$1048576,MATCH($A855,'Hoja de Trabajo para listado'!$BC$155:$BC$1048576,0),MATCH((CUADRO!J$5&amp;$E855),'Hoja de Trabajo para listado'!$BC$151:$CB$151,0)),0)+IFERROR(INDEX('Hoja de Trabajo para listado'!$DE$153:$DG$274,MATCH($A855,'Hoja de Trabajo para listado'!$DE$153:$DE$1048576,0),MATCH((CUADRO!J$5&amp;$E855),'Hoja de Trabajo para listado'!$DE$151:$DG$151,0)),0)+IFERROR(INDEX('Hoja de Trabajo para listado'!$CD$155:$DC$1048576,MATCH($A855,'Hoja de Trabajo para listado'!$CD$155:$CD$1048576,0),MATCH((CUADRO!J$5&amp;$E855),'Hoja de Trabajo para listado'!$CD$151:$DC$151,0)),0)</f>
        <v>0</v>
      </c>
      <c r="K855" s="257">
        <f ca="1">+IFERROR(INDEX('Hoja de Trabajo para listado'!$A$155:$Z$1048576,MATCH($A855,'Hoja de Trabajo para listado'!$A$155:$A$1048576,0),MATCH((CUADRO!K$5&amp;$E855),'Hoja de Trabajo para listado'!$A$151:$Z$151,0)),0)+IFERROR(INDEX('Hoja de Trabajo para listado'!$AB$155:$BA$1048576,MATCH($A855,'Hoja de Trabajo para listado'!$AB$155:$AB$1048576,0),MATCH((CUADRO!K$5&amp;$E855),'Hoja de Trabajo para listado'!$AB$151:$BA$151,0)),0)+IFERROR(INDEX('Hoja de Trabajo para listado'!$BC$155:$CB$1048576,MATCH($A855,'Hoja de Trabajo para listado'!$BC$155:$BC$1048576,0),MATCH((CUADRO!K$5&amp;$E855),'Hoja de Trabajo para listado'!$BC$151:$CB$151,0)),0)+IFERROR(INDEX('Hoja de Trabajo para listado'!$DE$153:$DG$274,MATCH($A855,'Hoja de Trabajo para listado'!$DE$153:$DE$1048576,0),MATCH((CUADRO!K$5&amp;$E855),'Hoja de Trabajo para listado'!$DE$151:$DG$151,0)),0)+IFERROR(INDEX('Hoja de Trabajo para listado'!$CD$155:$DC$1048576,MATCH($A855,'Hoja de Trabajo para listado'!$CD$155:$CD$1048576,0),MATCH((CUADRO!K$5&amp;$E855),'Hoja de Trabajo para listado'!$CD$151:$DC$151,0)),0)</f>
        <v>0</v>
      </c>
      <c r="L855" s="257">
        <f ca="1">+IFERROR(INDEX('Hoja de Trabajo para listado'!$A$155:$Z$1048576,MATCH($A855,'Hoja de Trabajo para listado'!$A$155:$A$1048576,0),MATCH((CUADRO!L$5&amp;$E855),'Hoja de Trabajo para listado'!$A$151:$Z$151,0)),0)+IFERROR(INDEX('Hoja de Trabajo para listado'!$AB$155:$BA$1048576,MATCH($A855,'Hoja de Trabajo para listado'!$AB$155:$AB$1048576,0),MATCH((CUADRO!L$5&amp;$E855),'Hoja de Trabajo para listado'!$AB$151:$BA$151,0)),0)+IFERROR(INDEX('Hoja de Trabajo para listado'!$BC$155:$CB$1048576,MATCH($A855,'Hoja de Trabajo para listado'!$BC$155:$BC$1048576,0),MATCH((CUADRO!L$5&amp;$E855),'Hoja de Trabajo para listado'!$BC$151:$CB$151,0)),0)+IFERROR(INDEX('Hoja de Trabajo para listado'!$DE$153:$DG$274,MATCH($A855,'Hoja de Trabajo para listado'!$DE$153:$DE$1048576,0),MATCH((CUADRO!L$5&amp;$E855),'Hoja de Trabajo para listado'!$DE$151:$DG$151,0)),0)+IFERROR(INDEX('Hoja de Trabajo para listado'!$CD$155:$DC$1048576,MATCH($A855,'Hoja de Trabajo para listado'!$CD$155:$CD$1048576,0),MATCH((CUADRO!L$5&amp;$E855),'Hoja de Trabajo para listado'!$CD$151:$DC$151,0)),0)</f>
        <v>0</v>
      </c>
      <c r="M855" s="257">
        <f ca="1">+IFERROR(INDEX('Hoja de Trabajo para listado'!$A$155:$Z$1048576,MATCH($A855,'Hoja de Trabajo para listado'!$A$155:$A$1048576,0),MATCH((CUADRO!M$5&amp;$E855),'Hoja de Trabajo para listado'!$A$151:$Z$151,0)),0)+IFERROR(INDEX('Hoja de Trabajo para listado'!$AB$155:$BA$1048576,MATCH($A855,'Hoja de Trabajo para listado'!$AB$155:$AB$1048576,0),MATCH((CUADRO!M$5&amp;$E855),'Hoja de Trabajo para listado'!$AB$151:$BA$151,0)),0)+IFERROR(INDEX('Hoja de Trabajo para listado'!$BC$155:$CB$1048576,MATCH($A855,'Hoja de Trabajo para listado'!$BC$155:$BC$1048576,0),MATCH((CUADRO!M$5&amp;$E855),'Hoja de Trabajo para listado'!$BC$151:$CB$151,0)),0)+IFERROR(INDEX('Hoja de Trabajo para listado'!$DE$153:$DG$274,MATCH($A855,'Hoja de Trabajo para listado'!$DE$153:$DE$1048576,0),MATCH((CUADRO!M$5&amp;$E855),'Hoja de Trabajo para listado'!$DE$151:$DG$151,0)),0)+IFERROR(INDEX('Hoja de Trabajo para listado'!$CD$155:$DC$1048576,MATCH($A855,'Hoja de Trabajo para listado'!$CD$155:$CD$1048576,0),MATCH((CUADRO!M$5&amp;$E855),'Hoja de Trabajo para listado'!$CD$151:$DC$151,0)),0)</f>
        <v>0</v>
      </c>
      <c r="N855" s="257">
        <f ca="1">+IFERROR(INDEX('Hoja de Trabajo para listado'!$A$155:$Z$1048576,MATCH($A855,'Hoja de Trabajo para listado'!$A$155:$A$1048576,0),MATCH((CUADRO!N$5&amp;$E855),'Hoja de Trabajo para listado'!$A$151:$Z$151,0)),0)+IFERROR(INDEX('Hoja de Trabajo para listado'!$AB$155:$BA$1048576,MATCH($A855,'Hoja de Trabajo para listado'!$AB$155:$AB$1048576,0),MATCH((CUADRO!N$5&amp;$E855),'Hoja de Trabajo para listado'!$AB$151:$BA$151,0)),0)+IFERROR(INDEX('Hoja de Trabajo para listado'!$BC$155:$CB$1048576,MATCH($A855,'Hoja de Trabajo para listado'!$BC$155:$BC$1048576,0),MATCH((CUADRO!N$5&amp;$E855),'Hoja de Trabajo para listado'!$BC$151:$CB$151,0)),0)+IFERROR(INDEX('Hoja de Trabajo para listado'!$DE$153:$DG$274,MATCH($A855,'Hoja de Trabajo para listado'!$DE$153:$DE$1048576,0),MATCH((CUADRO!N$5&amp;$E855),'Hoja de Trabajo para listado'!$DE$151:$DG$151,0)),0)+IFERROR(INDEX('Hoja de Trabajo para listado'!$CD$155:$DC$1048576,MATCH($A855,'Hoja de Trabajo para listado'!$CD$155:$CD$1048576,0),MATCH((CUADRO!N$5&amp;$E855),'Hoja de Trabajo para listado'!$CD$151:$DC$151,0)),0)</f>
        <v>0</v>
      </c>
      <c r="O855" s="257">
        <f ca="1">+IFERROR(INDEX('Hoja de Trabajo para listado'!$A$155:$Z$1048576,MATCH($A855,'Hoja de Trabajo para listado'!$A$155:$A$1048576,0),MATCH((CUADRO!O$5&amp;$E855),'Hoja de Trabajo para listado'!$A$151:$Z$151,0)),0)+IFERROR(INDEX('Hoja de Trabajo para listado'!$AB$155:$BA$1048576,MATCH($A855,'Hoja de Trabajo para listado'!$AB$155:$AB$1048576,0),MATCH((CUADRO!O$5&amp;$E855),'Hoja de Trabajo para listado'!$AB$151:$BA$151,0)),0)+IFERROR(INDEX('Hoja de Trabajo para listado'!$BC$155:$CB$1048576,MATCH($A855,'Hoja de Trabajo para listado'!$BC$155:$BC$1048576,0),MATCH((CUADRO!O$5&amp;$E855),'Hoja de Trabajo para listado'!$BC$151:$CB$151,0)),0)+IFERROR(INDEX('Hoja de Trabajo para listado'!$DE$153:$DG$274,MATCH($A855,'Hoja de Trabajo para listado'!$DE$153:$DE$1048576,0),MATCH((CUADRO!O$5&amp;$E855),'Hoja de Trabajo para listado'!$DE$151:$DG$151,0)),0)+IFERROR(INDEX('Hoja de Trabajo para listado'!$CD$155:$DC$1048576,MATCH($A855,'Hoja de Trabajo para listado'!$CD$155:$CD$1048576,0),MATCH((CUADRO!O$5&amp;$E855),'Hoja de Trabajo para listado'!$CD$151:$DC$151,0)),0)</f>
        <v>0</v>
      </c>
      <c r="P855" s="257">
        <f ca="1">+IFERROR(INDEX('Hoja de Trabajo para listado'!$A$155:$Z$1048576,MATCH($A855,'Hoja de Trabajo para listado'!$A$155:$A$1048576,0),MATCH((CUADRO!P$5&amp;$E855),'Hoja de Trabajo para listado'!$A$151:$Z$151,0)),0)+IFERROR(INDEX('Hoja de Trabajo para listado'!$AB$155:$BA$1048576,MATCH($A855,'Hoja de Trabajo para listado'!$AB$155:$AB$1048576,0),MATCH((CUADRO!P$5&amp;$E855),'Hoja de Trabajo para listado'!$AB$151:$BA$151,0)),0)+IFERROR(INDEX('Hoja de Trabajo para listado'!$BC$155:$CB$1048576,MATCH($A855,'Hoja de Trabajo para listado'!$BC$155:$BC$1048576,0),MATCH((CUADRO!P$5&amp;$E855),'Hoja de Trabajo para listado'!$BC$151:$CB$151,0)),0)+IFERROR(INDEX('Hoja de Trabajo para listado'!$DE$153:$DG$274,MATCH($A855,'Hoja de Trabajo para listado'!$DE$153:$DE$1048576,0),MATCH((CUADRO!P$5&amp;$E855),'Hoja de Trabajo para listado'!$DE$151:$DG$151,0)),0)+IFERROR(INDEX('Hoja de Trabajo para listado'!$CD$155:$DC$1048576,MATCH($A855,'Hoja de Trabajo para listado'!$CD$155:$CD$1048576,0),MATCH((CUADRO!P$5&amp;$E855),'Hoja de Trabajo para listado'!$CD$151:$DC$151,0)),0)</f>
        <v>0</v>
      </c>
      <c r="Q855" s="257">
        <f ca="1">+IFERROR(INDEX('Hoja de Trabajo para listado'!$A$155:$Z$1048576,MATCH($A855,'Hoja de Trabajo para listado'!$A$155:$A$1048576,0),MATCH((CUADRO!Q$5&amp;$E855),'Hoja de Trabajo para listado'!$A$151:$Z$151,0)),0)+IFERROR(INDEX('Hoja de Trabajo para listado'!$AB$155:$BA$1048576,MATCH($A855,'Hoja de Trabajo para listado'!$AB$155:$AB$1048576,0),MATCH((CUADRO!Q$5&amp;$E855),'Hoja de Trabajo para listado'!$AB$151:$BA$151,0)),0)+IFERROR(INDEX('Hoja de Trabajo para listado'!$BC$155:$CB$1048576,MATCH($A855,'Hoja de Trabajo para listado'!$BC$155:$BC$1048576,0),MATCH((CUADRO!Q$5&amp;$E855),'Hoja de Trabajo para listado'!$BC$151:$CB$151,0)),0)+IFERROR(INDEX('Hoja de Trabajo para listado'!$DE$153:$DG$274,MATCH($A855,'Hoja de Trabajo para listado'!$DE$153:$DE$1048576,0),MATCH((CUADRO!Q$5&amp;$E855),'Hoja de Trabajo para listado'!$DE$151:$DG$151,0)),0)+IFERROR(INDEX('Hoja de Trabajo para listado'!$CD$155:$DC$1048576,MATCH($A855,'Hoja de Trabajo para listado'!$CD$155:$CD$1048576,0),MATCH((CUADRO!Q$5&amp;$E855),'Hoja de Trabajo para listado'!$CD$151:$DC$151,0)),0)</f>
        <v>0</v>
      </c>
      <c r="R855" s="257">
        <f t="shared" ca="1" si="26"/>
        <v>0</v>
      </c>
      <c r="S855" s="274">
        <f ca="1">+R854+R855</f>
        <v>0</v>
      </c>
      <c r="T855" s="257">
        <f ca="1">+S855</f>
        <v>0</v>
      </c>
      <c r="U855" s="256">
        <f t="shared" si="27"/>
        <v>2</v>
      </c>
      <c r="V855" s="362" t="str">
        <f>+VLOOKUP(A855,bd_lista!$A$3:$E$590,5,FALSE)</f>
        <v>Gobiernos Autonomos Municipales</v>
      </c>
      <c r="W855" s="362"/>
      <c r="X855" s="254">
        <f>+VLOOKUP(A855,[2]Sheet1!$A$13:$D$744,4,FALSE)</f>
        <v>0</v>
      </c>
      <c r="Y855" s="254" t="e">
        <f>+VLOOKUP(X855,bd_lista!$A$3:$C$590,3,FALSE)</f>
        <v>#N/A</v>
      </c>
      <c r="Z855" s="314"/>
      <c r="AA855" s="315"/>
    </row>
    <row r="856" spans="1:27" customFormat="1" ht="15" hidden="1" customHeight="1">
      <c r="A856" s="32">
        <v>1601</v>
      </c>
      <c r="B856" s="306">
        <f>+A856</f>
        <v>1601</v>
      </c>
      <c r="C856" s="259" t="str">
        <f>+VLOOKUP(A856,bd_lista!$A$3:$C$590,3,FALSE)</f>
        <v>Gobierno Autónomo Municipal de Tarija</v>
      </c>
      <c r="D856" s="361" t="str">
        <f>+C856</f>
        <v>Gobierno Autónomo Municipal de Tarija</v>
      </c>
      <c r="E856" s="254" t="s">
        <v>1313</v>
      </c>
      <c r="F856" s="255">
        <f ca="1">+IFERROR(INDEX('Hoja de Trabajo para listado'!$A$155:$Z$1048576,MATCH($A856,'Hoja de Trabajo para listado'!$A$155:$A$1048576,0),MATCH((CUADRO!F$5&amp;$E856),'Hoja de Trabajo para listado'!$A$151:$Z$151,0)),0)+IFERROR(INDEX('Hoja de Trabajo para listado'!$AB$155:$BA$1048576,MATCH($A856,'Hoja de Trabajo para listado'!$AB$155:$AB$1048576,0),MATCH((CUADRO!F$5&amp;$E856),'Hoja de Trabajo para listado'!$AB$151:$BA$151,0)),0)+IFERROR(INDEX('Hoja de Trabajo para listado'!$BC$155:$CB$1048576,MATCH($A856,'Hoja de Trabajo para listado'!$BC$155:$BC$1048576,0),MATCH((CUADRO!F$5&amp;$E856),'Hoja de Trabajo para listado'!$BC$151:$CB$151,0)),0)+IFERROR(INDEX('Hoja de Trabajo para listado'!$DE$153:$DG$274,MATCH($A856,'Hoja de Trabajo para listado'!$DE$153:$DE$1048576,0),MATCH((CUADRO!F$5&amp;$E856),'Hoja de Trabajo para listado'!$DE$151:$DG$151,0)),0)+IFERROR(INDEX('Hoja de Trabajo para listado'!$CD$155:$DC$1048576,MATCH($A856,'Hoja de Trabajo para listado'!$CD$155:$CD$1048576,0),MATCH((CUADRO!F$5&amp;$E856),'Hoja de Trabajo para listado'!$CD$151:$DC$151,0)),0)</f>
        <v>0</v>
      </c>
      <c r="G856" s="255">
        <f ca="1">+IFERROR(INDEX('Hoja de Trabajo para listado'!$A$155:$Z$1048576,MATCH($A856,'Hoja de Trabajo para listado'!$A$155:$A$1048576,0),MATCH((CUADRO!G$5&amp;$E856),'Hoja de Trabajo para listado'!$A$151:$Z$151,0)),0)+IFERROR(INDEX('Hoja de Trabajo para listado'!$AB$155:$BA$1048576,MATCH($A856,'Hoja de Trabajo para listado'!$AB$155:$AB$1048576,0),MATCH((CUADRO!G$5&amp;$E856),'Hoja de Trabajo para listado'!$AB$151:$BA$151,0)),0)+IFERROR(INDEX('Hoja de Trabajo para listado'!$BC$155:$CB$1048576,MATCH($A856,'Hoja de Trabajo para listado'!$BC$155:$BC$1048576,0),MATCH((CUADRO!G$5&amp;$E856),'Hoja de Trabajo para listado'!$BC$151:$CB$151,0)),0)+IFERROR(INDEX('Hoja de Trabajo para listado'!$DE$153:$DG$274,MATCH($A856,'Hoja de Trabajo para listado'!$DE$153:$DE$1048576,0),MATCH((CUADRO!G$5&amp;$E856),'Hoja de Trabajo para listado'!$DE$151:$DG$151,0)),0)+IFERROR(INDEX('Hoja de Trabajo para listado'!$CD$155:$DC$1048576,MATCH($A856,'Hoja de Trabajo para listado'!$CD$155:$CD$1048576,0),MATCH((CUADRO!G$5&amp;$E856),'Hoja de Trabajo para listado'!$CD$151:$DC$151,0)),0)</f>
        <v>0</v>
      </c>
      <c r="H856" s="255">
        <f ca="1">+IFERROR(INDEX('Hoja de Trabajo para listado'!$A$155:$Z$1048576,MATCH($A856,'Hoja de Trabajo para listado'!$A$155:$A$1048576,0),MATCH((CUADRO!H$5&amp;$E856),'Hoja de Trabajo para listado'!$A$151:$Z$151,0)),0)+IFERROR(INDEX('Hoja de Trabajo para listado'!$AB$155:$BA$1048576,MATCH($A856,'Hoja de Trabajo para listado'!$AB$155:$AB$1048576,0),MATCH((CUADRO!H$5&amp;$E856),'Hoja de Trabajo para listado'!$AB$151:$BA$151,0)),0)+IFERROR(INDEX('Hoja de Trabajo para listado'!$BC$155:$CB$1048576,MATCH($A856,'Hoja de Trabajo para listado'!$BC$155:$BC$1048576,0),MATCH((CUADRO!H$5&amp;$E856),'Hoja de Trabajo para listado'!$BC$151:$CB$151,0)),0)+IFERROR(INDEX('Hoja de Trabajo para listado'!$DE$153:$DG$274,MATCH($A856,'Hoja de Trabajo para listado'!$DE$153:$DE$1048576,0),MATCH((CUADRO!H$5&amp;$E856),'Hoja de Trabajo para listado'!$DE$151:$DG$151,0)),0)+IFERROR(INDEX('Hoja de Trabajo para listado'!$CD$155:$DC$1048576,MATCH($A856,'Hoja de Trabajo para listado'!$CD$155:$CD$1048576,0),MATCH((CUADRO!H$5&amp;$E856),'Hoja de Trabajo para listado'!$CD$151:$DC$151,0)),0)</f>
        <v>0</v>
      </c>
      <c r="I856" s="255">
        <f ca="1">+IFERROR(INDEX('Hoja de Trabajo para listado'!$A$155:$Z$1048576,MATCH($A856,'Hoja de Trabajo para listado'!$A$155:$A$1048576,0),MATCH((CUADRO!I$5&amp;$E856),'Hoja de Trabajo para listado'!$A$151:$Z$151,0)),0)+IFERROR(INDEX('Hoja de Trabajo para listado'!$AB$155:$BA$1048576,MATCH($A856,'Hoja de Trabajo para listado'!$AB$155:$AB$1048576,0),MATCH((CUADRO!I$5&amp;$E856),'Hoja de Trabajo para listado'!$AB$151:$BA$151,0)),0)+IFERROR(INDEX('Hoja de Trabajo para listado'!$BC$155:$CB$1048576,MATCH($A856,'Hoja de Trabajo para listado'!$BC$155:$BC$1048576,0),MATCH((CUADRO!I$5&amp;$E856),'Hoja de Trabajo para listado'!$BC$151:$CB$151,0)),0)+IFERROR(INDEX('Hoja de Trabajo para listado'!$DE$153:$DG$274,MATCH($A856,'Hoja de Trabajo para listado'!$DE$153:$DE$1048576,0),MATCH((CUADRO!I$5&amp;$E856),'Hoja de Trabajo para listado'!$DE$151:$DG$151,0)),0)+IFERROR(INDEX('Hoja de Trabajo para listado'!$CD$155:$DC$1048576,MATCH($A856,'Hoja de Trabajo para listado'!$CD$155:$CD$1048576,0),MATCH((CUADRO!I$5&amp;$E856),'Hoja de Trabajo para listado'!$CD$151:$DC$151,0)),0)</f>
        <v>0</v>
      </c>
      <c r="J856" s="255">
        <f ca="1">+IFERROR(INDEX('Hoja de Trabajo para listado'!$A$155:$Z$1048576,MATCH($A856,'Hoja de Trabajo para listado'!$A$155:$A$1048576,0),MATCH((CUADRO!J$5&amp;$E856),'Hoja de Trabajo para listado'!$A$151:$Z$151,0)),0)+IFERROR(INDEX('Hoja de Trabajo para listado'!$AB$155:$BA$1048576,MATCH($A856,'Hoja de Trabajo para listado'!$AB$155:$AB$1048576,0),MATCH((CUADRO!J$5&amp;$E856),'Hoja de Trabajo para listado'!$AB$151:$BA$151,0)),0)+IFERROR(INDEX('Hoja de Trabajo para listado'!$BC$155:$CB$1048576,MATCH($A856,'Hoja de Trabajo para listado'!$BC$155:$BC$1048576,0),MATCH((CUADRO!J$5&amp;$E856),'Hoja de Trabajo para listado'!$BC$151:$CB$151,0)),0)+IFERROR(INDEX('Hoja de Trabajo para listado'!$DE$153:$DG$274,MATCH($A856,'Hoja de Trabajo para listado'!$DE$153:$DE$1048576,0),MATCH((CUADRO!J$5&amp;$E856),'Hoja de Trabajo para listado'!$DE$151:$DG$151,0)),0)+IFERROR(INDEX('Hoja de Trabajo para listado'!$CD$155:$DC$1048576,MATCH($A856,'Hoja de Trabajo para listado'!$CD$155:$CD$1048576,0),MATCH((CUADRO!J$5&amp;$E856),'Hoja de Trabajo para listado'!$CD$151:$DC$151,0)),0)</f>
        <v>0</v>
      </c>
      <c r="K856" s="255">
        <f ca="1">+IFERROR(INDEX('Hoja de Trabajo para listado'!$A$155:$Z$1048576,MATCH($A856,'Hoja de Trabajo para listado'!$A$155:$A$1048576,0),MATCH((CUADRO!K$5&amp;$E856),'Hoja de Trabajo para listado'!$A$151:$Z$151,0)),0)+IFERROR(INDEX('Hoja de Trabajo para listado'!$AB$155:$BA$1048576,MATCH($A856,'Hoja de Trabajo para listado'!$AB$155:$AB$1048576,0),MATCH((CUADRO!K$5&amp;$E856),'Hoja de Trabajo para listado'!$AB$151:$BA$151,0)),0)+IFERROR(INDEX('Hoja de Trabajo para listado'!$BC$155:$CB$1048576,MATCH($A856,'Hoja de Trabajo para listado'!$BC$155:$BC$1048576,0),MATCH((CUADRO!K$5&amp;$E856),'Hoja de Trabajo para listado'!$BC$151:$CB$151,0)),0)+IFERROR(INDEX('Hoja de Trabajo para listado'!$DE$153:$DG$274,MATCH($A856,'Hoja de Trabajo para listado'!$DE$153:$DE$1048576,0),MATCH((CUADRO!K$5&amp;$E856),'Hoja de Trabajo para listado'!$DE$151:$DG$151,0)),0)+IFERROR(INDEX('Hoja de Trabajo para listado'!$CD$155:$DC$1048576,MATCH($A856,'Hoja de Trabajo para listado'!$CD$155:$CD$1048576,0),MATCH((CUADRO!K$5&amp;$E856),'Hoja de Trabajo para listado'!$CD$151:$DC$151,0)),0)</f>
        <v>0</v>
      </c>
      <c r="L856" s="255">
        <f ca="1">+IFERROR(INDEX('Hoja de Trabajo para listado'!$A$155:$Z$1048576,MATCH($A856,'Hoja de Trabajo para listado'!$A$155:$A$1048576,0),MATCH((CUADRO!L$5&amp;$E856),'Hoja de Trabajo para listado'!$A$151:$Z$151,0)),0)+IFERROR(INDEX('Hoja de Trabajo para listado'!$AB$155:$BA$1048576,MATCH($A856,'Hoja de Trabajo para listado'!$AB$155:$AB$1048576,0),MATCH((CUADRO!L$5&amp;$E856),'Hoja de Trabajo para listado'!$AB$151:$BA$151,0)),0)+IFERROR(INDEX('Hoja de Trabajo para listado'!$BC$155:$CB$1048576,MATCH($A856,'Hoja de Trabajo para listado'!$BC$155:$BC$1048576,0),MATCH((CUADRO!L$5&amp;$E856),'Hoja de Trabajo para listado'!$BC$151:$CB$151,0)),0)+IFERROR(INDEX('Hoja de Trabajo para listado'!$DE$153:$DG$274,MATCH($A856,'Hoja de Trabajo para listado'!$DE$153:$DE$1048576,0),MATCH((CUADRO!L$5&amp;$E856),'Hoja de Trabajo para listado'!$DE$151:$DG$151,0)),0)+IFERROR(INDEX('Hoja de Trabajo para listado'!$CD$155:$DC$1048576,MATCH($A856,'Hoja de Trabajo para listado'!$CD$155:$CD$1048576,0),MATCH((CUADRO!L$5&amp;$E856),'Hoja de Trabajo para listado'!$CD$151:$DC$151,0)),0)</f>
        <v>0</v>
      </c>
      <c r="M856" s="255">
        <f ca="1">+IFERROR(INDEX('Hoja de Trabajo para listado'!$A$155:$Z$1048576,MATCH($A856,'Hoja de Trabajo para listado'!$A$155:$A$1048576,0),MATCH((CUADRO!M$5&amp;$E856),'Hoja de Trabajo para listado'!$A$151:$Z$151,0)),0)+IFERROR(INDEX('Hoja de Trabajo para listado'!$AB$155:$BA$1048576,MATCH($A856,'Hoja de Trabajo para listado'!$AB$155:$AB$1048576,0),MATCH((CUADRO!M$5&amp;$E856),'Hoja de Trabajo para listado'!$AB$151:$BA$151,0)),0)+IFERROR(INDEX('Hoja de Trabajo para listado'!$BC$155:$CB$1048576,MATCH($A856,'Hoja de Trabajo para listado'!$BC$155:$BC$1048576,0),MATCH((CUADRO!M$5&amp;$E856),'Hoja de Trabajo para listado'!$BC$151:$CB$151,0)),0)+IFERROR(INDEX('Hoja de Trabajo para listado'!$DE$153:$DG$274,MATCH($A856,'Hoja de Trabajo para listado'!$DE$153:$DE$1048576,0),MATCH((CUADRO!M$5&amp;$E856),'Hoja de Trabajo para listado'!$DE$151:$DG$151,0)),0)+IFERROR(INDEX('Hoja de Trabajo para listado'!$CD$155:$DC$1048576,MATCH($A856,'Hoja de Trabajo para listado'!$CD$155:$CD$1048576,0),MATCH((CUADRO!M$5&amp;$E856),'Hoja de Trabajo para listado'!$CD$151:$DC$151,0)),0)</f>
        <v>0</v>
      </c>
      <c r="N856" s="255">
        <f ca="1">+IFERROR(INDEX('Hoja de Trabajo para listado'!$A$155:$Z$1048576,MATCH($A856,'Hoja de Trabajo para listado'!$A$155:$A$1048576,0),MATCH((CUADRO!N$5&amp;$E856),'Hoja de Trabajo para listado'!$A$151:$Z$151,0)),0)+IFERROR(INDEX('Hoja de Trabajo para listado'!$AB$155:$BA$1048576,MATCH($A856,'Hoja de Trabajo para listado'!$AB$155:$AB$1048576,0),MATCH((CUADRO!N$5&amp;$E856),'Hoja de Trabajo para listado'!$AB$151:$BA$151,0)),0)+IFERROR(INDEX('Hoja de Trabajo para listado'!$BC$155:$CB$1048576,MATCH($A856,'Hoja de Trabajo para listado'!$BC$155:$BC$1048576,0),MATCH((CUADRO!N$5&amp;$E856),'Hoja de Trabajo para listado'!$BC$151:$CB$151,0)),0)+IFERROR(INDEX('Hoja de Trabajo para listado'!$DE$153:$DG$274,MATCH($A856,'Hoja de Trabajo para listado'!$DE$153:$DE$1048576,0),MATCH((CUADRO!N$5&amp;$E856),'Hoja de Trabajo para listado'!$DE$151:$DG$151,0)),0)+IFERROR(INDEX('Hoja de Trabajo para listado'!$CD$155:$DC$1048576,MATCH($A856,'Hoja de Trabajo para listado'!$CD$155:$CD$1048576,0),MATCH((CUADRO!N$5&amp;$E856),'Hoja de Trabajo para listado'!$CD$151:$DC$151,0)),0)</f>
        <v>0</v>
      </c>
      <c r="O856" s="255">
        <f ca="1">+IFERROR(INDEX('Hoja de Trabajo para listado'!$A$155:$Z$1048576,MATCH($A856,'Hoja de Trabajo para listado'!$A$155:$A$1048576,0),MATCH((CUADRO!O$5&amp;$E856),'Hoja de Trabajo para listado'!$A$151:$Z$151,0)),0)+IFERROR(INDEX('Hoja de Trabajo para listado'!$AB$155:$BA$1048576,MATCH($A856,'Hoja de Trabajo para listado'!$AB$155:$AB$1048576,0),MATCH((CUADRO!O$5&amp;$E856),'Hoja de Trabajo para listado'!$AB$151:$BA$151,0)),0)+IFERROR(INDEX('Hoja de Trabajo para listado'!$BC$155:$CB$1048576,MATCH($A856,'Hoja de Trabajo para listado'!$BC$155:$BC$1048576,0),MATCH((CUADRO!O$5&amp;$E856),'Hoja de Trabajo para listado'!$BC$151:$CB$151,0)),0)+IFERROR(INDEX('Hoja de Trabajo para listado'!$DE$153:$DG$274,MATCH($A856,'Hoja de Trabajo para listado'!$DE$153:$DE$1048576,0),MATCH((CUADRO!O$5&amp;$E856),'Hoja de Trabajo para listado'!$DE$151:$DG$151,0)),0)+IFERROR(INDEX('Hoja de Trabajo para listado'!$CD$155:$DC$1048576,MATCH($A856,'Hoja de Trabajo para listado'!$CD$155:$CD$1048576,0),MATCH((CUADRO!O$5&amp;$E856),'Hoja de Trabajo para listado'!$CD$151:$DC$151,0)),0)</f>
        <v>0</v>
      </c>
      <c r="P856" s="255">
        <f ca="1">+IFERROR(INDEX('Hoja de Trabajo para listado'!$A$155:$Z$1048576,MATCH($A856,'Hoja de Trabajo para listado'!$A$155:$A$1048576,0),MATCH((CUADRO!P$5&amp;$E856),'Hoja de Trabajo para listado'!$A$151:$Z$151,0)),0)+IFERROR(INDEX('Hoja de Trabajo para listado'!$AB$155:$BA$1048576,MATCH($A856,'Hoja de Trabajo para listado'!$AB$155:$AB$1048576,0),MATCH((CUADRO!P$5&amp;$E856),'Hoja de Trabajo para listado'!$AB$151:$BA$151,0)),0)+IFERROR(INDEX('Hoja de Trabajo para listado'!$BC$155:$CB$1048576,MATCH($A856,'Hoja de Trabajo para listado'!$BC$155:$BC$1048576,0),MATCH((CUADRO!P$5&amp;$E856),'Hoja de Trabajo para listado'!$BC$151:$CB$151,0)),0)+IFERROR(INDEX('Hoja de Trabajo para listado'!$DE$153:$DG$274,MATCH($A856,'Hoja de Trabajo para listado'!$DE$153:$DE$1048576,0),MATCH((CUADRO!P$5&amp;$E856),'Hoja de Trabajo para listado'!$DE$151:$DG$151,0)),0)+IFERROR(INDEX('Hoja de Trabajo para listado'!$CD$155:$DC$1048576,MATCH($A856,'Hoja de Trabajo para listado'!$CD$155:$CD$1048576,0),MATCH((CUADRO!P$5&amp;$E856),'Hoja de Trabajo para listado'!$CD$151:$DC$151,0)),0)</f>
        <v>0</v>
      </c>
      <c r="Q856" s="255">
        <f ca="1">+IFERROR(INDEX('Hoja de Trabajo para listado'!$A$155:$Z$1048576,MATCH($A856,'Hoja de Trabajo para listado'!$A$155:$A$1048576,0),MATCH((CUADRO!Q$5&amp;$E856),'Hoja de Trabajo para listado'!$A$151:$Z$151,0)),0)+IFERROR(INDEX('Hoja de Trabajo para listado'!$AB$155:$BA$1048576,MATCH($A856,'Hoja de Trabajo para listado'!$AB$155:$AB$1048576,0),MATCH((CUADRO!Q$5&amp;$E856),'Hoja de Trabajo para listado'!$AB$151:$BA$151,0)),0)+IFERROR(INDEX('Hoja de Trabajo para listado'!$BC$155:$CB$1048576,MATCH($A856,'Hoja de Trabajo para listado'!$BC$155:$BC$1048576,0),MATCH((CUADRO!Q$5&amp;$E856),'Hoja de Trabajo para listado'!$BC$151:$CB$151,0)),0)+IFERROR(INDEX('Hoja de Trabajo para listado'!$DE$153:$DG$274,MATCH($A856,'Hoja de Trabajo para listado'!$DE$153:$DE$1048576,0),MATCH((CUADRO!Q$5&amp;$E856),'Hoja de Trabajo para listado'!$DE$151:$DG$151,0)),0)+IFERROR(INDEX('Hoja de Trabajo para listado'!$CD$155:$DC$1048576,MATCH($A856,'Hoja de Trabajo para listado'!$CD$155:$CD$1048576,0),MATCH((CUADRO!Q$5&amp;$E856),'Hoja de Trabajo para listado'!$CD$151:$DC$151,0)),0)</f>
        <v>0</v>
      </c>
      <c r="R856" s="255">
        <f t="shared" ca="1" si="26"/>
        <v>0</v>
      </c>
      <c r="S856" s="262"/>
      <c r="T856" s="255">
        <f ca="1">+T857</f>
        <v>0</v>
      </c>
      <c r="U856" s="254">
        <f t="shared" si="27"/>
        <v>1</v>
      </c>
      <c r="V856" s="362" t="str">
        <f>+VLOOKUP(A856,bd_lista!$A$3:$E$590,5,FALSE)</f>
        <v>Gobiernos Autonomos Municipales</v>
      </c>
      <c r="W856" s="361" t="str">
        <f>+V856</f>
        <v>Gobiernos Autonomos Municipales</v>
      </c>
      <c r="X856" s="254">
        <f>+VLOOKUP(A856,[2]Sheet1!$A$13:$D$744,4,FALSE)</f>
        <v>0</v>
      </c>
      <c r="Y856" s="254" t="e">
        <f>+VLOOKUP(X856,bd_lista!$A$3:$C$590,3,FALSE)</f>
        <v>#N/A</v>
      </c>
      <c r="Z856" s="316">
        <f>+X856</f>
        <v>0</v>
      </c>
      <c r="AA856" s="317" t="e">
        <f>+Y856</f>
        <v>#N/A</v>
      </c>
    </row>
    <row r="857" spans="1:27" customFormat="1" ht="15" hidden="1" customHeight="1">
      <c r="A857" s="32">
        <v>1601</v>
      </c>
      <c r="B857" s="307"/>
      <c r="C857" s="259" t="str">
        <f>+VLOOKUP(A857,bd_lista!$A$3:$C$590,3,FALSE)</f>
        <v>Gobierno Autónomo Municipal de Tarija</v>
      </c>
      <c r="D857" s="362"/>
      <c r="E857" s="256" t="s">
        <v>1314</v>
      </c>
      <c r="F857" s="257">
        <f ca="1">+IFERROR(INDEX('Hoja de Trabajo para listado'!$A$155:$Z$1048576,MATCH($A857,'Hoja de Trabajo para listado'!$A$155:$A$1048576,0),MATCH((CUADRO!F$5&amp;$E857),'Hoja de Trabajo para listado'!$A$151:$Z$151,0)),0)+IFERROR(INDEX('Hoja de Trabajo para listado'!$AB$155:$BA$1048576,MATCH($A857,'Hoja de Trabajo para listado'!$AB$155:$AB$1048576,0),MATCH((CUADRO!F$5&amp;$E857),'Hoja de Trabajo para listado'!$AB$151:$BA$151,0)),0)+IFERROR(INDEX('Hoja de Trabajo para listado'!$BC$155:$CB$1048576,MATCH($A857,'Hoja de Trabajo para listado'!$BC$155:$BC$1048576,0),MATCH((CUADRO!F$5&amp;$E857),'Hoja de Trabajo para listado'!$BC$151:$CB$151,0)),0)+IFERROR(INDEX('Hoja de Trabajo para listado'!$DE$153:$DG$274,MATCH($A857,'Hoja de Trabajo para listado'!$DE$153:$DE$1048576,0),MATCH((CUADRO!F$5&amp;$E857),'Hoja de Trabajo para listado'!$DE$151:$DG$151,0)),0)+IFERROR(INDEX('Hoja de Trabajo para listado'!$CD$155:$DC$1048576,MATCH($A857,'Hoja de Trabajo para listado'!$CD$155:$CD$1048576,0),MATCH((CUADRO!F$5&amp;$E857),'Hoja de Trabajo para listado'!$CD$151:$DC$151,0)),0)</f>
        <v>0</v>
      </c>
      <c r="G857" s="257">
        <f ca="1">+IFERROR(INDEX('Hoja de Trabajo para listado'!$A$155:$Z$1048576,MATCH($A857,'Hoja de Trabajo para listado'!$A$155:$A$1048576,0),MATCH((CUADRO!G$5&amp;$E857),'Hoja de Trabajo para listado'!$A$151:$Z$151,0)),0)+IFERROR(INDEX('Hoja de Trabajo para listado'!$AB$155:$BA$1048576,MATCH($A857,'Hoja de Trabajo para listado'!$AB$155:$AB$1048576,0),MATCH((CUADRO!G$5&amp;$E857),'Hoja de Trabajo para listado'!$AB$151:$BA$151,0)),0)+IFERROR(INDEX('Hoja de Trabajo para listado'!$BC$155:$CB$1048576,MATCH($A857,'Hoja de Trabajo para listado'!$BC$155:$BC$1048576,0),MATCH((CUADRO!G$5&amp;$E857),'Hoja de Trabajo para listado'!$BC$151:$CB$151,0)),0)+IFERROR(INDEX('Hoja de Trabajo para listado'!$DE$153:$DG$274,MATCH($A857,'Hoja de Trabajo para listado'!$DE$153:$DE$1048576,0),MATCH((CUADRO!G$5&amp;$E857),'Hoja de Trabajo para listado'!$DE$151:$DG$151,0)),0)+IFERROR(INDEX('Hoja de Trabajo para listado'!$CD$155:$DC$1048576,MATCH($A857,'Hoja de Trabajo para listado'!$CD$155:$CD$1048576,0),MATCH((CUADRO!G$5&amp;$E857),'Hoja de Trabajo para listado'!$CD$151:$DC$151,0)),0)</f>
        <v>0</v>
      </c>
      <c r="H857" s="257">
        <f ca="1">+IFERROR(INDEX('Hoja de Trabajo para listado'!$A$155:$Z$1048576,MATCH($A857,'Hoja de Trabajo para listado'!$A$155:$A$1048576,0),MATCH((CUADRO!H$5&amp;$E857),'Hoja de Trabajo para listado'!$A$151:$Z$151,0)),0)+IFERROR(INDEX('Hoja de Trabajo para listado'!$AB$155:$BA$1048576,MATCH($A857,'Hoja de Trabajo para listado'!$AB$155:$AB$1048576,0),MATCH((CUADRO!H$5&amp;$E857),'Hoja de Trabajo para listado'!$AB$151:$BA$151,0)),0)+IFERROR(INDEX('Hoja de Trabajo para listado'!$BC$155:$CB$1048576,MATCH($A857,'Hoja de Trabajo para listado'!$BC$155:$BC$1048576,0),MATCH((CUADRO!H$5&amp;$E857),'Hoja de Trabajo para listado'!$BC$151:$CB$151,0)),0)+IFERROR(INDEX('Hoja de Trabajo para listado'!$DE$153:$DG$274,MATCH($A857,'Hoja de Trabajo para listado'!$DE$153:$DE$1048576,0),MATCH((CUADRO!H$5&amp;$E857),'Hoja de Trabajo para listado'!$DE$151:$DG$151,0)),0)+IFERROR(INDEX('Hoja de Trabajo para listado'!$CD$155:$DC$1048576,MATCH($A857,'Hoja de Trabajo para listado'!$CD$155:$CD$1048576,0),MATCH((CUADRO!H$5&amp;$E857),'Hoja de Trabajo para listado'!$CD$151:$DC$151,0)),0)</f>
        <v>0</v>
      </c>
      <c r="I857" s="257">
        <f ca="1">+IFERROR(INDEX('Hoja de Trabajo para listado'!$A$155:$Z$1048576,MATCH($A857,'Hoja de Trabajo para listado'!$A$155:$A$1048576,0),MATCH((CUADRO!I$5&amp;$E857),'Hoja de Trabajo para listado'!$A$151:$Z$151,0)),0)+IFERROR(INDEX('Hoja de Trabajo para listado'!$AB$155:$BA$1048576,MATCH($A857,'Hoja de Trabajo para listado'!$AB$155:$AB$1048576,0),MATCH((CUADRO!I$5&amp;$E857),'Hoja de Trabajo para listado'!$AB$151:$BA$151,0)),0)+IFERROR(INDEX('Hoja de Trabajo para listado'!$BC$155:$CB$1048576,MATCH($A857,'Hoja de Trabajo para listado'!$BC$155:$BC$1048576,0),MATCH((CUADRO!I$5&amp;$E857),'Hoja de Trabajo para listado'!$BC$151:$CB$151,0)),0)+IFERROR(INDEX('Hoja de Trabajo para listado'!$DE$153:$DG$274,MATCH($A857,'Hoja de Trabajo para listado'!$DE$153:$DE$1048576,0),MATCH((CUADRO!I$5&amp;$E857),'Hoja de Trabajo para listado'!$DE$151:$DG$151,0)),0)+IFERROR(INDEX('Hoja de Trabajo para listado'!$CD$155:$DC$1048576,MATCH($A857,'Hoja de Trabajo para listado'!$CD$155:$CD$1048576,0),MATCH((CUADRO!I$5&amp;$E857),'Hoja de Trabajo para listado'!$CD$151:$DC$151,0)),0)</f>
        <v>0</v>
      </c>
      <c r="J857" s="257">
        <f ca="1">+IFERROR(INDEX('Hoja de Trabajo para listado'!$A$155:$Z$1048576,MATCH($A857,'Hoja de Trabajo para listado'!$A$155:$A$1048576,0),MATCH((CUADRO!J$5&amp;$E857),'Hoja de Trabajo para listado'!$A$151:$Z$151,0)),0)+IFERROR(INDEX('Hoja de Trabajo para listado'!$AB$155:$BA$1048576,MATCH($A857,'Hoja de Trabajo para listado'!$AB$155:$AB$1048576,0),MATCH((CUADRO!J$5&amp;$E857),'Hoja de Trabajo para listado'!$AB$151:$BA$151,0)),0)+IFERROR(INDEX('Hoja de Trabajo para listado'!$BC$155:$CB$1048576,MATCH($A857,'Hoja de Trabajo para listado'!$BC$155:$BC$1048576,0),MATCH((CUADRO!J$5&amp;$E857),'Hoja de Trabajo para listado'!$BC$151:$CB$151,0)),0)+IFERROR(INDEX('Hoja de Trabajo para listado'!$DE$153:$DG$274,MATCH($A857,'Hoja de Trabajo para listado'!$DE$153:$DE$1048576,0),MATCH((CUADRO!J$5&amp;$E857),'Hoja de Trabajo para listado'!$DE$151:$DG$151,0)),0)+IFERROR(INDEX('Hoja de Trabajo para listado'!$CD$155:$DC$1048576,MATCH($A857,'Hoja de Trabajo para listado'!$CD$155:$CD$1048576,0),MATCH((CUADRO!J$5&amp;$E857),'Hoja de Trabajo para listado'!$CD$151:$DC$151,0)),0)</f>
        <v>0</v>
      </c>
      <c r="K857" s="257">
        <f ca="1">+IFERROR(INDEX('Hoja de Trabajo para listado'!$A$155:$Z$1048576,MATCH($A857,'Hoja de Trabajo para listado'!$A$155:$A$1048576,0),MATCH((CUADRO!K$5&amp;$E857),'Hoja de Trabajo para listado'!$A$151:$Z$151,0)),0)+IFERROR(INDEX('Hoja de Trabajo para listado'!$AB$155:$BA$1048576,MATCH($A857,'Hoja de Trabajo para listado'!$AB$155:$AB$1048576,0),MATCH((CUADRO!K$5&amp;$E857),'Hoja de Trabajo para listado'!$AB$151:$BA$151,0)),0)+IFERROR(INDEX('Hoja de Trabajo para listado'!$BC$155:$CB$1048576,MATCH($A857,'Hoja de Trabajo para listado'!$BC$155:$BC$1048576,0),MATCH((CUADRO!K$5&amp;$E857),'Hoja de Trabajo para listado'!$BC$151:$CB$151,0)),0)+IFERROR(INDEX('Hoja de Trabajo para listado'!$DE$153:$DG$274,MATCH($A857,'Hoja de Trabajo para listado'!$DE$153:$DE$1048576,0),MATCH((CUADRO!K$5&amp;$E857),'Hoja de Trabajo para listado'!$DE$151:$DG$151,0)),0)+IFERROR(INDEX('Hoja de Trabajo para listado'!$CD$155:$DC$1048576,MATCH($A857,'Hoja de Trabajo para listado'!$CD$155:$CD$1048576,0),MATCH((CUADRO!K$5&amp;$E857),'Hoja de Trabajo para listado'!$CD$151:$DC$151,0)),0)</f>
        <v>0</v>
      </c>
      <c r="L857" s="257">
        <f ca="1">+IFERROR(INDEX('Hoja de Trabajo para listado'!$A$155:$Z$1048576,MATCH($A857,'Hoja de Trabajo para listado'!$A$155:$A$1048576,0),MATCH((CUADRO!L$5&amp;$E857),'Hoja de Trabajo para listado'!$A$151:$Z$151,0)),0)+IFERROR(INDEX('Hoja de Trabajo para listado'!$AB$155:$BA$1048576,MATCH($A857,'Hoja de Trabajo para listado'!$AB$155:$AB$1048576,0),MATCH((CUADRO!L$5&amp;$E857),'Hoja de Trabajo para listado'!$AB$151:$BA$151,0)),0)+IFERROR(INDEX('Hoja de Trabajo para listado'!$BC$155:$CB$1048576,MATCH($A857,'Hoja de Trabajo para listado'!$BC$155:$BC$1048576,0),MATCH((CUADRO!L$5&amp;$E857),'Hoja de Trabajo para listado'!$BC$151:$CB$151,0)),0)+IFERROR(INDEX('Hoja de Trabajo para listado'!$DE$153:$DG$274,MATCH($A857,'Hoja de Trabajo para listado'!$DE$153:$DE$1048576,0),MATCH((CUADRO!L$5&amp;$E857),'Hoja de Trabajo para listado'!$DE$151:$DG$151,0)),0)+IFERROR(INDEX('Hoja de Trabajo para listado'!$CD$155:$DC$1048576,MATCH($A857,'Hoja de Trabajo para listado'!$CD$155:$CD$1048576,0),MATCH((CUADRO!L$5&amp;$E857),'Hoja de Trabajo para listado'!$CD$151:$DC$151,0)),0)</f>
        <v>0</v>
      </c>
      <c r="M857" s="257">
        <f ca="1">+IFERROR(INDEX('Hoja de Trabajo para listado'!$A$155:$Z$1048576,MATCH($A857,'Hoja de Trabajo para listado'!$A$155:$A$1048576,0),MATCH((CUADRO!M$5&amp;$E857),'Hoja de Trabajo para listado'!$A$151:$Z$151,0)),0)+IFERROR(INDEX('Hoja de Trabajo para listado'!$AB$155:$BA$1048576,MATCH($A857,'Hoja de Trabajo para listado'!$AB$155:$AB$1048576,0),MATCH((CUADRO!M$5&amp;$E857),'Hoja de Trabajo para listado'!$AB$151:$BA$151,0)),0)+IFERROR(INDEX('Hoja de Trabajo para listado'!$BC$155:$CB$1048576,MATCH($A857,'Hoja de Trabajo para listado'!$BC$155:$BC$1048576,0),MATCH((CUADRO!M$5&amp;$E857),'Hoja de Trabajo para listado'!$BC$151:$CB$151,0)),0)+IFERROR(INDEX('Hoja de Trabajo para listado'!$DE$153:$DG$274,MATCH($A857,'Hoja de Trabajo para listado'!$DE$153:$DE$1048576,0),MATCH((CUADRO!M$5&amp;$E857),'Hoja de Trabajo para listado'!$DE$151:$DG$151,0)),0)+IFERROR(INDEX('Hoja de Trabajo para listado'!$CD$155:$DC$1048576,MATCH($A857,'Hoja de Trabajo para listado'!$CD$155:$CD$1048576,0),MATCH((CUADRO!M$5&amp;$E857),'Hoja de Trabajo para listado'!$CD$151:$DC$151,0)),0)</f>
        <v>0</v>
      </c>
      <c r="N857" s="257">
        <f ca="1">+IFERROR(INDEX('Hoja de Trabajo para listado'!$A$155:$Z$1048576,MATCH($A857,'Hoja de Trabajo para listado'!$A$155:$A$1048576,0),MATCH((CUADRO!N$5&amp;$E857),'Hoja de Trabajo para listado'!$A$151:$Z$151,0)),0)+IFERROR(INDEX('Hoja de Trabajo para listado'!$AB$155:$BA$1048576,MATCH($A857,'Hoja de Trabajo para listado'!$AB$155:$AB$1048576,0),MATCH((CUADRO!N$5&amp;$E857),'Hoja de Trabajo para listado'!$AB$151:$BA$151,0)),0)+IFERROR(INDEX('Hoja de Trabajo para listado'!$BC$155:$CB$1048576,MATCH($A857,'Hoja de Trabajo para listado'!$BC$155:$BC$1048576,0),MATCH((CUADRO!N$5&amp;$E857),'Hoja de Trabajo para listado'!$BC$151:$CB$151,0)),0)+IFERROR(INDEX('Hoja de Trabajo para listado'!$DE$153:$DG$274,MATCH($A857,'Hoja de Trabajo para listado'!$DE$153:$DE$1048576,0),MATCH((CUADRO!N$5&amp;$E857),'Hoja de Trabajo para listado'!$DE$151:$DG$151,0)),0)+IFERROR(INDEX('Hoja de Trabajo para listado'!$CD$155:$DC$1048576,MATCH($A857,'Hoja de Trabajo para listado'!$CD$155:$CD$1048576,0),MATCH((CUADRO!N$5&amp;$E857),'Hoja de Trabajo para listado'!$CD$151:$DC$151,0)),0)</f>
        <v>0</v>
      </c>
      <c r="O857" s="257">
        <f ca="1">+IFERROR(INDEX('Hoja de Trabajo para listado'!$A$155:$Z$1048576,MATCH($A857,'Hoja de Trabajo para listado'!$A$155:$A$1048576,0),MATCH((CUADRO!O$5&amp;$E857),'Hoja de Trabajo para listado'!$A$151:$Z$151,0)),0)+IFERROR(INDEX('Hoja de Trabajo para listado'!$AB$155:$BA$1048576,MATCH($A857,'Hoja de Trabajo para listado'!$AB$155:$AB$1048576,0),MATCH((CUADRO!O$5&amp;$E857),'Hoja de Trabajo para listado'!$AB$151:$BA$151,0)),0)+IFERROR(INDEX('Hoja de Trabajo para listado'!$BC$155:$CB$1048576,MATCH($A857,'Hoja de Trabajo para listado'!$BC$155:$BC$1048576,0),MATCH((CUADRO!O$5&amp;$E857),'Hoja de Trabajo para listado'!$BC$151:$CB$151,0)),0)+IFERROR(INDEX('Hoja de Trabajo para listado'!$DE$153:$DG$274,MATCH($A857,'Hoja de Trabajo para listado'!$DE$153:$DE$1048576,0),MATCH((CUADRO!O$5&amp;$E857),'Hoja de Trabajo para listado'!$DE$151:$DG$151,0)),0)+IFERROR(INDEX('Hoja de Trabajo para listado'!$CD$155:$DC$1048576,MATCH($A857,'Hoja de Trabajo para listado'!$CD$155:$CD$1048576,0),MATCH((CUADRO!O$5&amp;$E857),'Hoja de Trabajo para listado'!$CD$151:$DC$151,0)),0)</f>
        <v>0</v>
      </c>
      <c r="P857" s="257">
        <f ca="1">+IFERROR(INDEX('Hoja de Trabajo para listado'!$A$155:$Z$1048576,MATCH($A857,'Hoja de Trabajo para listado'!$A$155:$A$1048576,0),MATCH((CUADRO!P$5&amp;$E857),'Hoja de Trabajo para listado'!$A$151:$Z$151,0)),0)+IFERROR(INDEX('Hoja de Trabajo para listado'!$AB$155:$BA$1048576,MATCH($A857,'Hoja de Trabajo para listado'!$AB$155:$AB$1048576,0),MATCH((CUADRO!P$5&amp;$E857),'Hoja de Trabajo para listado'!$AB$151:$BA$151,0)),0)+IFERROR(INDEX('Hoja de Trabajo para listado'!$BC$155:$CB$1048576,MATCH($A857,'Hoja de Trabajo para listado'!$BC$155:$BC$1048576,0),MATCH((CUADRO!P$5&amp;$E857),'Hoja de Trabajo para listado'!$BC$151:$CB$151,0)),0)+IFERROR(INDEX('Hoja de Trabajo para listado'!$DE$153:$DG$274,MATCH($A857,'Hoja de Trabajo para listado'!$DE$153:$DE$1048576,0),MATCH((CUADRO!P$5&amp;$E857),'Hoja de Trabajo para listado'!$DE$151:$DG$151,0)),0)+IFERROR(INDEX('Hoja de Trabajo para listado'!$CD$155:$DC$1048576,MATCH($A857,'Hoja de Trabajo para listado'!$CD$155:$CD$1048576,0),MATCH((CUADRO!P$5&amp;$E857),'Hoja de Trabajo para listado'!$CD$151:$DC$151,0)),0)</f>
        <v>0</v>
      </c>
      <c r="Q857" s="257">
        <f ca="1">+IFERROR(INDEX('Hoja de Trabajo para listado'!$A$155:$Z$1048576,MATCH($A857,'Hoja de Trabajo para listado'!$A$155:$A$1048576,0),MATCH((CUADRO!Q$5&amp;$E857),'Hoja de Trabajo para listado'!$A$151:$Z$151,0)),0)+IFERROR(INDEX('Hoja de Trabajo para listado'!$AB$155:$BA$1048576,MATCH($A857,'Hoja de Trabajo para listado'!$AB$155:$AB$1048576,0),MATCH((CUADRO!Q$5&amp;$E857),'Hoja de Trabajo para listado'!$AB$151:$BA$151,0)),0)+IFERROR(INDEX('Hoja de Trabajo para listado'!$BC$155:$CB$1048576,MATCH($A857,'Hoja de Trabajo para listado'!$BC$155:$BC$1048576,0),MATCH((CUADRO!Q$5&amp;$E857),'Hoja de Trabajo para listado'!$BC$151:$CB$151,0)),0)+IFERROR(INDEX('Hoja de Trabajo para listado'!$DE$153:$DG$274,MATCH($A857,'Hoja de Trabajo para listado'!$DE$153:$DE$1048576,0),MATCH((CUADRO!Q$5&amp;$E857),'Hoja de Trabajo para listado'!$DE$151:$DG$151,0)),0)+IFERROR(INDEX('Hoja de Trabajo para listado'!$CD$155:$DC$1048576,MATCH($A857,'Hoja de Trabajo para listado'!$CD$155:$CD$1048576,0),MATCH((CUADRO!Q$5&amp;$E857),'Hoja de Trabajo para listado'!$CD$151:$DC$151,0)),0)</f>
        <v>0</v>
      </c>
      <c r="R857" s="257">
        <f t="shared" ca="1" si="26"/>
        <v>0</v>
      </c>
      <c r="S857" s="274">
        <f ca="1">+R856+R857</f>
        <v>0</v>
      </c>
      <c r="T857" s="257">
        <f ca="1">+S857</f>
        <v>0</v>
      </c>
      <c r="U857" s="256">
        <f t="shared" si="27"/>
        <v>2</v>
      </c>
      <c r="V857" s="362" t="str">
        <f>+VLOOKUP(A857,bd_lista!$A$3:$E$590,5,FALSE)</f>
        <v>Gobiernos Autonomos Municipales</v>
      </c>
      <c r="W857" s="362"/>
      <c r="X857" s="254">
        <f>+VLOOKUP(A857,[2]Sheet1!$A$13:$D$744,4,FALSE)</f>
        <v>0</v>
      </c>
      <c r="Y857" s="254" t="e">
        <f>+VLOOKUP(X857,bd_lista!$A$3:$C$590,3,FALSE)</f>
        <v>#N/A</v>
      </c>
      <c r="Z857" s="314"/>
      <c r="AA857" s="315"/>
    </row>
    <row r="858" spans="1:27" customFormat="1" ht="15" hidden="1" customHeight="1">
      <c r="A858" s="32">
        <v>1602</v>
      </c>
      <c r="B858" s="306">
        <f>+A858</f>
        <v>1602</v>
      </c>
      <c r="C858" s="259" t="str">
        <f>+VLOOKUP(A858,bd_lista!$A$3:$C$590,3,FALSE)</f>
        <v>Gobierno Autónomo Municipal de Padcaya</v>
      </c>
      <c r="D858" s="361" t="str">
        <f>+C858</f>
        <v>Gobierno Autónomo Municipal de Padcaya</v>
      </c>
      <c r="E858" s="254" t="s">
        <v>1313</v>
      </c>
      <c r="F858" s="255">
        <f ca="1">+IFERROR(INDEX('Hoja de Trabajo para listado'!$A$155:$Z$1048576,MATCH($A858,'Hoja de Trabajo para listado'!$A$155:$A$1048576,0),MATCH((CUADRO!F$5&amp;$E858),'Hoja de Trabajo para listado'!$A$151:$Z$151,0)),0)+IFERROR(INDEX('Hoja de Trabajo para listado'!$AB$155:$BA$1048576,MATCH($A858,'Hoja de Trabajo para listado'!$AB$155:$AB$1048576,0),MATCH((CUADRO!F$5&amp;$E858),'Hoja de Trabajo para listado'!$AB$151:$BA$151,0)),0)+IFERROR(INDEX('Hoja de Trabajo para listado'!$BC$155:$CB$1048576,MATCH($A858,'Hoja de Trabajo para listado'!$BC$155:$BC$1048576,0),MATCH((CUADRO!F$5&amp;$E858),'Hoja de Trabajo para listado'!$BC$151:$CB$151,0)),0)+IFERROR(INDEX('Hoja de Trabajo para listado'!$DE$153:$DG$274,MATCH($A858,'Hoja de Trabajo para listado'!$DE$153:$DE$1048576,0),MATCH((CUADRO!F$5&amp;$E858),'Hoja de Trabajo para listado'!$DE$151:$DG$151,0)),0)+IFERROR(INDEX('Hoja de Trabajo para listado'!$CD$155:$DC$1048576,MATCH($A858,'Hoja de Trabajo para listado'!$CD$155:$CD$1048576,0),MATCH((CUADRO!F$5&amp;$E858),'Hoja de Trabajo para listado'!$CD$151:$DC$151,0)),0)</f>
        <v>0</v>
      </c>
      <c r="G858" s="255">
        <f ca="1">+IFERROR(INDEX('Hoja de Trabajo para listado'!$A$155:$Z$1048576,MATCH($A858,'Hoja de Trabajo para listado'!$A$155:$A$1048576,0),MATCH((CUADRO!G$5&amp;$E858),'Hoja de Trabajo para listado'!$A$151:$Z$151,0)),0)+IFERROR(INDEX('Hoja de Trabajo para listado'!$AB$155:$BA$1048576,MATCH($A858,'Hoja de Trabajo para listado'!$AB$155:$AB$1048576,0),MATCH((CUADRO!G$5&amp;$E858),'Hoja de Trabajo para listado'!$AB$151:$BA$151,0)),0)+IFERROR(INDEX('Hoja de Trabajo para listado'!$BC$155:$CB$1048576,MATCH($A858,'Hoja de Trabajo para listado'!$BC$155:$BC$1048576,0),MATCH((CUADRO!G$5&amp;$E858),'Hoja de Trabajo para listado'!$BC$151:$CB$151,0)),0)+IFERROR(INDEX('Hoja de Trabajo para listado'!$DE$153:$DG$274,MATCH($A858,'Hoja de Trabajo para listado'!$DE$153:$DE$1048576,0),MATCH((CUADRO!G$5&amp;$E858),'Hoja de Trabajo para listado'!$DE$151:$DG$151,0)),0)+IFERROR(INDEX('Hoja de Trabajo para listado'!$CD$155:$DC$1048576,MATCH($A858,'Hoja de Trabajo para listado'!$CD$155:$CD$1048576,0),MATCH((CUADRO!G$5&amp;$E858),'Hoja de Trabajo para listado'!$CD$151:$DC$151,0)),0)</f>
        <v>0</v>
      </c>
      <c r="H858" s="255">
        <f ca="1">+IFERROR(INDEX('Hoja de Trabajo para listado'!$A$155:$Z$1048576,MATCH($A858,'Hoja de Trabajo para listado'!$A$155:$A$1048576,0),MATCH((CUADRO!H$5&amp;$E858),'Hoja de Trabajo para listado'!$A$151:$Z$151,0)),0)+IFERROR(INDEX('Hoja de Trabajo para listado'!$AB$155:$BA$1048576,MATCH($A858,'Hoja de Trabajo para listado'!$AB$155:$AB$1048576,0),MATCH((CUADRO!H$5&amp;$E858),'Hoja de Trabajo para listado'!$AB$151:$BA$151,0)),0)+IFERROR(INDEX('Hoja de Trabajo para listado'!$BC$155:$CB$1048576,MATCH($A858,'Hoja de Trabajo para listado'!$BC$155:$BC$1048576,0),MATCH((CUADRO!H$5&amp;$E858),'Hoja de Trabajo para listado'!$BC$151:$CB$151,0)),0)+IFERROR(INDEX('Hoja de Trabajo para listado'!$DE$153:$DG$274,MATCH($A858,'Hoja de Trabajo para listado'!$DE$153:$DE$1048576,0),MATCH((CUADRO!H$5&amp;$E858),'Hoja de Trabajo para listado'!$DE$151:$DG$151,0)),0)+IFERROR(INDEX('Hoja de Trabajo para listado'!$CD$155:$DC$1048576,MATCH($A858,'Hoja de Trabajo para listado'!$CD$155:$CD$1048576,0),MATCH((CUADRO!H$5&amp;$E858),'Hoja de Trabajo para listado'!$CD$151:$DC$151,0)),0)</f>
        <v>0</v>
      </c>
      <c r="I858" s="255">
        <f ca="1">+IFERROR(INDEX('Hoja de Trabajo para listado'!$A$155:$Z$1048576,MATCH($A858,'Hoja de Trabajo para listado'!$A$155:$A$1048576,0),MATCH((CUADRO!I$5&amp;$E858),'Hoja de Trabajo para listado'!$A$151:$Z$151,0)),0)+IFERROR(INDEX('Hoja de Trabajo para listado'!$AB$155:$BA$1048576,MATCH($A858,'Hoja de Trabajo para listado'!$AB$155:$AB$1048576,0),MATCH((CUADRO!I$5&amp;$E858),'Hoja de Trabajo para listado'!$AB$151:$BA$151,0)),0)+IFERROR(INDEX('Hoja de Trabajo para listado'!$BC$155:$CB$1048576,MATCH($A858,'Hoja de Trabajo para listado'!$BC$155:$BC$1048576,0),MATCH((CUADRO!I$5&amp;$E858),'Hoja de Trabajo para listado'!$BC$151:$CB$151,0)),0)+IFERROR(INDEX('Hoja de Trabajo para listado'!$DE$153:$DG$274,MATCH($A858,'Hoja de Trabajo para listado'!$DE$153:$DE$1048576,0),MATCH((CUADRO!I$5&amp;$E858),'Hoja de Trabajo para listado'!$DE$151:$DG$151,0)),0)+IFERROR(INDEX('Hoja de Trabajo para listado'!$CD$155:$DC$1048576,MATCH($A858,'Hoja de Trabajo para listado'!$CD$155:$CD$1048576,0),MATCH((CUADRO!I$5&amp;$E858),'Hoja de Trabajo para listado'!$CD$151:$DC$151,0)),0)</f>
        <v>0</v>
      </c>
      <c r="J858" s="255">
        <f ca="1">+IFERROR(INDEX('Hoja de Trabajo para listado'!$A$155:$Z$1048576,MATCH($A858,'Hoja de Trabajo para listado'!$A$155:$A$1048576,0),MATCH((CUADRO!J$5&amp;$E858),'Hoja de Trabajo para listado'!$A$151:$Z$151,0)),0)+IFERROR(INDEX('Hoja de Trabajo para listado'!$AB$155:$BA$1048576,MATCH($A858,'Hoja de Trabajo para listado'!$AB$155:$AB$1048576,0),MATCH((CUADRO!J$5&amp;$E858),'Hoja de Trabajo para listado'!$AB$151:$BA$151,0)),0)+IFERROR(INDEX('Hoja de Trabajo para listado'!$BC$155:$CB$1048576,MATCH($A858,'Hoja de Trabajo para listado'!$BC$155:$BC$1048576,0),MATCH((CUADRO!J$5&amp;$E858),'Hoja de Trabajo para listado'!$BC$151:$CB$151,0)),0)+IFERROR(INDEX('Hoja de Trabajo para listado'!$DE$153:$DG$274,MATCH($A858,'Hoja de Trabajo para listado'!$DE$153:$DE$1048576,0),MATCH((CUADRO!J$5&amp;$E858),'Hoja de Trabajo para listado'!$DE$151:$DG$151,0)),0)+IFERROR(INDEX('Hoja de Trabajo para listado'!$CD$155:$DC$1048576,MATCH($A858,'Hoja de Trabajo para listado'!$CD$155:$CD$1048576,0),MATCH((CUADRO!J$5&amp;$E858),'Hoja de Trabajo para listado'!$CD$151:$DC$151,0)),0)</f>
        <v>0</v>
      </c>
      <c r="K858" s="255">
        <f ca="1">+IFERROR(INDEX('Hoja de Trabajo para listado'!$A$155:$Z$1048576,MATCH($A858,'Hoja de Trabajo para listado'!$A$155:$A$1048576,0),MATCH((CUADRO!K$5&amp;$E858),'Hoja de Trabajo para listado'!$A$151:$Z$151,0)),0)+IFERROR(INDEX('Hoja de Trabajo para listado'!$AB$155:$BA$1048576,MATCH($A858,'Hoja de Trabajo para listado'!$AB$155:$AB$1048576,0),MATCH((CUADRO!K$5&amp;$E858),'Hoja de Trabajo para listado'!$AB$151:$BA$151,0)),0)+IFERROR(INDEX('Hoja de Trabajo para listado'!$BC$155:$CB$1048576,MATCH($A858,'Hoja de Trabajo para listado'!$BC$155:$BC$1048576,0),MATCH((CUADRO!K$5&amp;$E858),'Hoja de Trabajo para listado'!$BC$151:$CB$151,0)),0)+IFERROR(INDEX('Hoja de Trabajo para listado'!$DE$153:$DG$274,MATCH($A858,'Hoja de Trabajo para listado'!$DE$153:$DE$1048576,0),MATCH((CUADRO!K$5&amp;$E858),'Hoja de Trabajo para listado'!$DE$151:$DG$151,0)),0)+IFERROR(INDEX('Hoja de Trabajo para listado'!$CD$155:$DC$1048576,MATCH($A858,'Hoja de Trabajo para listado'!$CD$155:$CD$1048576,0),MATCH((CUADRO!K$5&amp;$E858),'Hoja de Trabajo para listado'!$CD$151:$DC$151,0)),0)</f>
        <v>0</v>
      </c>
      <c r="L858" s="255">
        <f ca="1">+IFERROR(INDEX('Hoja de Trabajo para listado'!$A$155:$Z$1048576,MATCH($A858,'Hoja de Trabajo para listado'!$A$155:$A$1048576,0),MATCH((CUADRO!L$5&amp;$E858),'Hoja de Trabajo para listado'!$A$151:$Z$151,0)),0)+IFERROR(INDEX('Hoja de Trabajo para listado'!$AB$155:$BA$1048576,MATCH($A858,'Hoja de Trabajo para listado'!$AB$155:$AB$1048576,0),MATCH((CUADRO!L$5&amp;$E858),'Hoja de Trabajo para listado'!$AB$151:$BA$151,0)),0)+IFERROR(INDEX('Hoja de Trabajo para listado'!$BC$155:$CB$1048576,MATCH($A858,'Hoja de Trabajo para listado'!$BC$155:$BC$1048576,0),MATCH((CUADRO!L$5&amp;$E858),'Hoja de Trabajo para listado'!$BC$151:$CB$151,0)),0)+IFERROR(INDEX('Hoja de Trabajo para listado'!$DE$153:$DG$274,MATCH($A858,'Hoja de Trabajo para listado'!$DE$153:$DE$1048576,0),MATCH((CUADRO!L$5&amp;$E858),'Hoja de Trabajo para listado'!$DE$151:$DG$151,0)),0)+IFERROR(INDEX('Hoja de Trabajo para listado'!$CD$155:$DC$1048576,MATCH($A858,'Hoja de Trabajo para listado'!$CD$155:$CD$1048576,0),MATCH((CUADRO!L$5&amp;$E858),'Hoja de Trabajo para listado'!$CD$151:$DC$151,0)),0)</f>
        <v>0</v>
      </c>
      <c r="M858" s="255">
        <f ca="1">+IFERROR(INDEX('Hoja de Trabajo para listado'!$A$155:$Z$1048576,MATCH($A858,'Hoja de Trabajo para listado'!$A$155:$A$1048576,0),MATCH((CUADRO!M$5&amp;$E858),'Hoja de Trabajo para listado'!$A$151:$Z$151,0)),0)+IFERROR(INDEX('Hoja de Trabajo para listado'!$AB$155:$BA$1048576,MATCH($A858,'Hoja de Trabajo para listado'!$AB$155:$AB$1048576,0),MATCH((CUADRO!M$5&amp;$E858),'Hoja de Trabajo para listado'!$AB$151:$BA$151,0)),0)+IFERROR(INDEX('Hoja de Trabajo para listado'!$BC$155:$CB$1048576,MATCH($A858,'Hoja de Trabajo para listado'!$BC$155:$BC$1048576,0),MATCH((CUADRO!M$5&amp;$E858),'Hoja de Trabajo para listado'!$BC$151:$CB$151,0)),0)+IFERROR(INDEX('Hoja de Trabajo para listado'!$DE$153:$DG$274,MATCH($A858,'Hoja de Trabajo para listado'!$DE$153:$DE$1048576,0),MATCH((CUADRO!M$5&amp;$E858),'Hoja de Trabajo para listado'!$DE$151:$DG$151,0)),0)+IFERROR(INDEX('Hoja de Trabajo para listado'!$CD$155:$DC$1048576,MATCH($A858,'Hoja de Trabajo para listado'!$CD$155:$CD$1048576,0),MATCH((CUADRO!M$5&amp;$E858),'Hoja de Trabajo para listado'!$CD$151:$DC$151,0)),0)</f>
        <v>0</v>
      </c>
      <c r="N858" s="255">
        <f ca="1">+IFERROR(INDEX('Hoja de Trabajo para listado'!$A$155:$Z$1048576,MATCH($A858,'Hoja de Trabajo para listado'!$A$155:$A$1048576,0),MATCH((CUADRO!N$5&amp;$E858),'Hoja de Trabajo para listado'!$A$151:$Z$151,0)),0)+IFERROR(INDEX('Hoja de Trabajo para listado'!$AB$155:$BA$1048576,MATCH($A858,'Hoja de Trabajo para listado'!$AB$155:$AB$1048576,0),MATCH((CUADRO!N$5&amp;$E858),'Hoja de Trabajo para listado'!$AB$151:$BA$151,0)),0)+IFERROR(INDEX('Hoja de Trabajo para listado'!$BC$155:$CB$1048576,MATCH($A858,'Hoja de Trabajo para listado'!$BC$155:$BC$1048576,0),MATCH((CUADRO!N$5&amp;$E858),'Hoja de Trabajo para listado'!$BC$151:$CB$151,0)),0)+IFERROR(INDEX('Hoja de Trabajo para listado'!$DE$153:$DG$274,MATCH($A858,'Hoja de Trabajo para listado'!$DE$153:$DE$1048576,0),MATCH((CUADRO!N$5&amp;$E858),'Hoja de Trabajo para listado'!$DE$151:$DG$151,0)),0)+IFERROR(INDEX('Hoja de Trabajo para listado'!$CD$155:$DC$1048576,MATCH($A858,'Hoja de Trabajo para listado'!$CD$155:$CD$1048576,0),MATCH((CUADRO!N$5&amp;$E858),'Hoja de Trabajo para listado'!$CD$151:$DC$151,0)),0)</f>
        <v>0</v>
      </c>
      <c r="O858" s="255">
        <f ca="1">+IFERROR(INDEX('Hoja de Trabajo para listado'!$A$155:$Z$1048576,MATCH($A858,'Hoja de Trabajo para listado'!$A$155:$A$1048576,0),MATCH((CUADRO!O$5&amp;$E858),'Hoja de Trabajo para listado'!$A$151:$Z$151,0)),0)+IFERROR(INDEX('Hoja de Trabajo para listado'!$AB$155:$BA$1048576,MATCH($A858,'Hoja de Trabajo para listado'!$AB$155:$AB$1048576,0),MATCH((CUADRO!O$5&amp;$E858),'Hoja de Trabajo para listado'!$AB$151:$BA$151,0)),0)+IFERROR(INDEX('Hoja de Trabajo para listado'!$BC$155:$CB$1048576,MATCH($A858,'Hoja de Trabajo para listado'!$BC$155:$BC$1048576,0),MATCH((CUADRO!O$5&amp;$E858),'Hoja de Trabajo para listado'!$BC$151:$CB$151,0)),0)+IFERROR(INDEX('Hoja de Trabajo para listado'!$DE$153:$DG$274,MATCH($A858,'Hoja de Trabajo para listado'!$DE$153:$DE$1048576,0),MATCH((CUADRO!O$5&amp;$E858),'Hoja de Trabajo para listado'!$DE$151:$DG$151,0)),0)+IFERROR(INDEX('Hoja de Trabajo para listado'!$CD$155:$DC$1048576,MATCH($A858,'Hoja de Trabajo para listado'!$CD$155:$CD$1048576,0),MATCH((CUADRO!O$5&amp;$E858),'Hoja de Trabajo para listado'!$CD$151:$DC$151,0)),0)</f>
        <v>0</v>
      </c>
      <c r="P858" s="255">
        <f ca="1">+IFERROR(INDEX('Hoja de Trabajo para listado'!$A$155:$Z$1048576,MATCH($A858,'Hoja de Trabajo para listado'!$A$155:$A$1048576,0),MATCH((CUADRO!P$5&amp;$E858),'Hoja de Trabajo para listado'!$A$151:$Z$151,0)),0)+IFERROR(INDEX('Hoja de Trabajo para listado'!$AB$155:$BA$1048576,MATCH($A858,'Hoja de Trabajo para listado'!$AB$155:$AB$1048576,0),MATCH((CUADRO!P$5&amp;$E858),'Hoja de Trabajo para listado'!$AB$151:$BA$151,0)),0)+IFERROR(INDEX('Hoja de Trabajo para listado'!$BC$155:$CB$1048576,MATCH($A858,'Hoja de Trabajo para listado'!$BC$155:$BC$1048576,0),MATCH((CUADRO!P$5&amp;$E858),'Hoja de Trabajo para listado'!$BC$151:$CB$151,0)),0)+IFERROR(INDEX('Hoja de Trabajo para listado'!$DE$153:$DG$274,MATCH($A858,'Hoja de Trabajo para listado'!$DE$153:$DE$1048576,0),MATCH((CUADRO!P$5&amp;$E858),'Hoja de Trabajo para listado'!$DE$151:$DG$151,0)),0)+IFERROR(INDEX('Hoja de Trabajo para listado'!$CD$155:$DC$1048576,MATCH($A858,'Hoja de Trabajo para listado'!$CD$155:$CD$1048576,0),MATCH((CUADRO!P$5&amp;$E858),'Hoja de Trabajo para listado'!$CD$151:$DC$151,0)),0)</f>
        <v>0</v>
      </c>
      <c r="Q858" s="255">
        <f ca="1">+IFERROR(INDEX('Hoja de Trabajo para listado'!$A$155:$Z$1048576,MATCH($A858,'Hoja de Trabajo para listado'!$A$155:$A$1048576,0),MATCH((CUADRO!Q$5&amp;$E858),'Hoja de Trabajo para listado'!$A$151:$Z$151,0)),0)+IFERROR(INDEX('Hoja de Trabajo para listado'!$AB$155:$BA$1048576,MATCH($A858,'Hoja de Trabajo para listado'!$AB$155:$AB$1048576,0),MATCH((CUADRO!Q$5&amp;$E858),'Hoja de Trabajo para listado'!$AB$151:$BA$151,0)),0)+IFERROR(INDEX('Hoja de Trabajo para listado'!$BC$155:$CB$1048576,MATCH($A858,'Hoja de Trabajo para listado'!$BC$155:$BC$1048576,0),MATCH((CUADRO!Q$5&amp;$E858),'Hoja de Trabajo para listado'!$BC$151:$CB$151,0)),0)+IFERROR(INDEX('Hoja de Trabajo para listado'!$DE$153:$DG$274,MATCH($A858,'Hoja de Trabajo para listado'!$DE$153:$DE$1048576,0),MATCH((CUADRO!Q$5&amp;$E858),'Hoja de Trabajo para listado'!$DE$151:$DG$151,0)),0)+IFERROR(INDEX('Hoja de Trabajo para listado'!$CD$155:$DC$1048576,MATCH($A858,'Hoja de Trabajo para listado'!$CD$155:$CD$1048576,0),MATCH((CUADRO!Q$5&amp;$E858),'Hoja de Trabajo para listado'!$CD$151:$DC$151,0)),0)</f>
        <v>0</v>
      </c>
      <c r="R858" s="255">
        <f t="shared" ca="1" si="26"/>
        <v>0</v>
      </c>
      <c r="S858" s="262"/>
      <c r="T858" s="255">
        <f ca="1">+T859</f>
        <v>0</v>
      </c>
      <c r="U858" s="254">
        <f t="shared" si="27"/>
        <v>1</v>
      </c>
      <c r="V858" s="362" t="str">
        <f>+VLOOKUP(A858,bd_lista!$A$3:$E$590,5,FALSE)</f>
        <v>Gobiernos Autonomos Municipales</v>
      </c>
      <c r="W858" s="361" t="str">
        <f>+V858</f>
        <v>Gobiernos Autonomos Municipales</v>
      </c>
      <c r="X858" s="254">
        <f>+VLOOKUP(A858,[2]Sheet1!$A$13:$D$744,4,FALSE)</f>
        <v>0</v>
      </c>
      <c r="Y858" s="254" t="e">
        <f>+VLOOKUP(X858,bd_lista!$A$3:$C$590,3,FALSE)</f>
        <v>#N/A</v>
      </c>
      <c r="Z858" s="316">
        <f>+X858</f>
        <v>0</v>
      </c>
      <c r="AA858" s="317" t="e">
        <f>+Y858</f>
        <v>#N/A</v>
      </c>
    </row>
    <row r="859" spans="1:27" customFormat="1" ht="15" hidden="1" customHeight="1">
      <c r="A859" s="32">
        <v>1602</v>
      </c>
      <c r="B859" s="307"/>
      <c r="C859" s="259" t="str">
        <f>+VLOOKUP(A859,bd_lista!$A$3:$C$590,3,FALSE)</f>
        <v>Gobierno Autónomo Municipal de Padcaya</v>
      </c>
      <c r="D859" s="362"/>
      <c r="E859" s="256" t="s">
        <v>1314</v>
      </c>
      <c r="F859" s="257">
        <f ca="1">+IFERROR(INDEX('Hoja de Trabajo para listado'!$A$155:$Z$1048576,MATCH($A859,'Hoja de Trabajo para listado'!$A$155:$A$1048576,0),MATCH((CUADRO!F$5&amp;$E859),'Hoja de Trabajo para listado'!$A$151:$Z$151,0)),0)+IFERROR(INDEX('Hoja de Trabajo para listado'!$AB$155:$BA$1048576,MATCH($A859,'Hoja de Trabajo para listado'!$AB$155:$AB$1048576,0),MATCH((CUADRO!F$5&amp;$E859),'Hoja de Trabajo para listado'!$AB$151:$BA$151,0)),0)+IFERROR(INDEX('Hoja de Trabajo para listado'!$BC$155:$CB$1048576,MATCH($A859,'Hoja de Trabajo para listado'!$BC$155:$BC$1048576,0),MATCH((CUADRO!F$5&amp;$E859),'Hoja de Trabajo para listado'!$BC$151:$CB$151,0)),0)+IFERROR(INDEX('Hoja de Trabajo para listado'!$DE$153:$DG$274,MATCH($A859,'Hoja de Trabajo para listado'!$DE$153:$DE$1048576,0),MATCH((CUADRO!F$5&amp;$E859),'Hoja de Trabajo para listado'!$DE$151:$DG$151,0)),0)+IFERROR(INDEX('Hoja de Trabajo para listado'!$CD$155:$DC$1048576,MATCH($A859,'Hoja de Trabajo para listado'!$CD$155:$CD$1048576,0),MATCH((CUADRO!F$5&amp;$E859),'Hoja de Trabajo para listado'!$CD$151:$DC$151,0)),0)</f>
        <v>0</v>
      </c>
      <c r="G859" s="257">
        <f ca="1">+IFERROR(INDEX('Hoja de Trabajo para listado'!$A$155:$Z$1048576,MATCH($A859,'Hoja de Trabajo para listado'!$A$155:$A$1048576,0),MATCH((CUADRO!G$5&amp;$E859),'Hoja de Trabajo para listado'!$A$151:$Z$151,0)),0)+IFERROR(INDEX('Hoja de Trabajo para listado'!$AB$155:$BA$1048576,MATCH($A859,'Hoja de Trabajo para listado'!$AB$155:$AB$1048576,0),MATCH((CUADRO!G$5&amp;$E859),'Hoja de Trabajo para listado'!$AB$151:$BA$151,0)),0)+IFERROR(INDEX('Hoja de Trabajo para listado'!$BC$155:$CB$1048576,MATCH($A859,'Hoja de Trabajo para listado'!$BC$155:$BC$1048576,0),MATCH((CUADRO!G$5&amp;$E859),'Hoja de Trabajo para listado'!$BC$151:$CB$151,0)),0)+IFERROR(INDEX('Hoja de Trabajo para listado'!$DE$153:$DG$274,MATCH($A859,'Hoja de Trabajo para listado'!$DE$153:$DE$1048576,0),MATCH((CUADRO!G$5&amp;$E859),'Hoja de Trabajo para listado'!$DE$151:$DG$151,0)),0)+IFERROR(INDEX('Hoja de Trabajo para listado'!$CD$155:$DC$1048576,MATCH($A859,'Hoja de Trabajo para listado'!$CD$155:$CD$1048576,0),MATCH((CUADRO!G$5&amp;$E859),'Hoja de Trabajo para listado'!$CD$151:$DC$151,0)),0)</f>
        <v>0</v>
      </c>
      <c r="H859" s="257">
        <f ca="1">+IFERROR(INDEX('Hoja de Trabajo para listado'!$A$155:$Z$1048576,MATCH($A859,'Hoja de Trabajo para listado'!$A$155:$A$1048576,0),MATCH((CUADRO!H$5&amp;$E859),'Hoja de Trabajo para listado'!$A$151:$Z$151,0)),0)+IFERROR(INDEX('Hoja de Trabajo para listado'!$AB$155:$BA$1048576,MATCH($A859,'Hoja de Trabajo para listado'!$AB$155:$AB$1048576,0),MATCH((CUADRO!H$5&amp;$E859),'Hoja de Trabajo para listado'!$AB$151:$BA$151,0)),0)+IFERROR(INDEX('Hoja de Trabajo para listado'!$BC$155:$CB$1048576,MATCH($A859,'Hoja de Trabajo para listado'!$BC$155:$BC$1048576,0),MATCH((CUADRO!H$5&amp;$E859),'Hoja de Trabajo para listado'!$BC$151:$CB$151,0)),0)+IFERROR(INDEX('Hoja de Trabajo para listado'!$DE$153:$DG$274,MATCH($A859,'Hoja de Trabajo para listado'!$DE$153:$DE$1048576,0),MATCH((CUADRO!H$5&amp;$E859),'Hoja de Trabajo para listado'!$DE$151:$DG$151,0)),0)+IFERROR(INDEX('Hoja de Trabajo para listado'!$CD$155:$DC$1048576,MATCH($A859,'Hoja de Trabajo para listado'!$CD$155:$CD$1048576,0),MATCH((CUADRO!H$5&amp;$E859),'Hoja de Trabajo para listado'!$CD$151:$DC$151,0)),0)</f>
        <v>0</v>
      </c>
      <c r="I859" s="257">
        <f ca="1">+IFERROR(INDEX('Hoja de Trabajo para listado'!$A$155:$Z$1048576,MATCH($A859,'Hoja de Trabajo para listado'!$A$155:$A$1048576,0),MATCH((CUADRO!I$5&amp;$E859),'Hoja de Trabajo para listado'!$A$151:$Z$151,0)),0)+IFERROR(INDEX('Hoja de Trabajo para listado'!$AB$155:$BA$1048576,MATCH($A859,'Hoja de Trabajo para listado'!$AB$155:$AB$1048576,0),MATCH((CUADRO!I$5&amp;$E859),'Hoja de Trabajo para listado'!$AB$151:$BA$151,0)),0)+IFERROR(INDEX('Hoja de Trabajo para listado'!$BC$155:$CB$1048576,MATCH($A859,'Hoja de Trabajo para listado'!$BC$155:$BC$1048576,0),MATCH((CUADRO!I$5&amp;$E859),'Hoja de Trabajo para listado'!$BC$151:$CB$151,0)),0)+IFERROR(INDEX('Hoja de Trabajo para listado'!$DE$153:$DG$274,MATCH($A859,'Hoja de Trabajo para listado'!$DE$153:$DE$1048576,0),MATCH((CUADRO!I$5&amp;$E859),'Hoja de Trabajo para listado'!$DE$151:$DG$151,0)),0)+IFERROR(INDEX('Hoja de Trabajo para listado'!$CD$155:$DC$1048576,MATCH($A859,'Hoja de Trabajo para listado'!$CD$155:$CD$1048576,0),MATCH((CUADRO!I$5&amp;$E859),'Hoja de Trabajo para listado'!$CD$151:$DC$151,0)),0)</f>
        <v>0</v>
      </c>
      <c r="J859" s="257">
        <f ca="1">+IFERROR(INDEX('Hoja de Trabajo para listado'!$A$155:$Z$1048576,MATCH($A859,'Hoja de Trabajo para listado'!$A$155:$A$1048576,0),MATCH((CUADRO!J$5&amp;$E859),'Hoja de Trabajo para listado'!$A$151:$Z$151,0)),0)+IFERROR(INDEX('Hoja de Trabajo para listado'!$AB$155:$BA$1048576,MATCH($A859,'Hoja de Trabajo para listado'!$AB$155:$AB$1048576,0),MATCH((CUADRO!J$5&amp;$E859),'Hoja de Trabajo para listado'!$AB$151:$BA$151,0)),0)+IFERROR(INDEX('Hoja de Trabajo para listado'!$BC$155:$CB$1048576,MATCH($A859,'Hoja de Trabajo para listado'!$BC$155:$BC$1048576,0),MATCH((CUADRO!J$5&amp;$E859),'Hoja de Trabajo para listado'!$BC$151:$CB$151,0)),0)+IFERROR(INDEX('Hoja de Trabajo para listado'!$DE$153:$DG$274,MATCH($A859,'Hoja de Trabajo para listado'!$DE$153:$DE$1048576,0),MATCH((CUADRO!J$5&amp;$E859),'Hoja de Trabajo para listado'!$DE$151:$DG$151,0)),0)+IFERROR(INDEX('Hoja de Trabajo para listado'!$CD$155:$DC$1048576,MATCH($A859,'Hoja de Trabajo para listado'!$CD$155:$CD$1048576,0),MATCH((CUADRO!J$5&amp;$E859),'Hoja de Trabajo para listado'!$CD$151:$DC$151,0)),0)</f>
        <v>0</v>
      </c>
      <c r="K859" s="257">
        <f ca="1">+IFERROR(INDEX('Hoja de Trabajo para listado'!$A$155:$Z$1048576,MATCH($A859,'Hoja de Trabajo para listado'!$A$155:$A$1048576,0),MATCH((CUADRO!K$5&amp;$E859),'Hoja de Trabajo para listado'!$A$151:$Z$151,0)),0)+IFERROR(INDEX('Hoja de Trabajo para listado'!$AB$155:$BA$1048576,MATCH($A859,'Hoja de Trabajo para listado'!$AB$155:$AB$1048576,0),MATCH((CUADRO!K$5&amp;$E859),'Hoja de Trabajo para listado'!$AB$151:$BA$151,0)),0)+IFERROR(INDEX('Hoja de Trabajo para listado'!$BC$155:$CB$1048576,MATCH($A859,'Hoja de Trabajo para listado'!$BC$155:$BC$1048576,0),MATCH((CUADRO!K$5&amp;$E859),'Hoja de Trabajo para listado'!$BC$151:$CB$151,0)),0)+IFERROR(INDEX('Hoja de Trabajo para listado'!$DE$153:$DG$274,MATCH($A859,'Hoja de Trabajo para listado'!$DE$153:$DE$1048576,0),MATCH((CUADRO!K$5&amp;$E859),'Hoja de Trabajo para listado'!$DE$151:$DG$151,0)),0)+IFERROR(INDEX('Hoja de Trabajo para listado'!$CD$155:$DC$1048576,MATCH($A859,'Hoja de Trabajo para listado'!$CD$155:$CD$1048576,0),MATCH((CUADRO!K$5&amp;$E859),'Hoja de Trabajo para listado'!$CD$151:$DC$151,0)),0)</f>
        <v>0</v>
      </c>
      <c r="L859" s="257">
        <f ca="1">+IFERROR(INDEX('Hoja de Trabajo para listado'!$A$155:$Z$1048576,MATCH($A859,'Hoja de Trabajo para listado'!$A$155:$A$1048576,0),MATCH((CUADRO!L$5&amp;$E859),'Hoja de Trabajo para listado'!$A$151:$Z$151,0)),0)+IFERROR(INDEX('Hoja de Trabajo para listado'!$AB$155:$BA$1048576,MATCH($A859,'Hoja de Trabajo para listado'!$AB$155:$AB$1048576,0),MATCH((CUADRO!L$5&amp;$E859),'Hoja de Trabajo para listado'!$AB$151:$BA$151,0)),0)+IFERROR(INDEX('Hoja de Trabajo para listado'!$BC$155:$CB$1048576,MATCH($A859,'Hoja de Trabajo para listado'!$BC$155:$BC$1048576,0),MATCH((CUADRO!L$5&amp;$E859),'Hoja de Trabajo para listado'!$BC$151:$CB$151,0)),0)+IFERROR(INDEX('Hoja de Trabajo para listado'!$DE$153:$DG$274,MATCH($A859,'Hoja de Trabajo para listado'!$DE$153:$DE$1048576,0),MATCH((CUADRO!L$5&amp;$E859),'Hoja de Trabajo para listado'!$DE$151:$DG$151,0)),0)+IFERROR(INDEX('Hoja de Trabajo para listado'!$CD$155:$DC$1048576,MATCH($A859,'Hoja de Trabajo para listado'!$CD$155:$CD$1048576,0),MATCH((CUADRO!L$5&amp;$E859),'Hoja de Trabajo para listado'!$CD$151:$DC$151,0)),0)</f>
        <v>0</v>
      </c>
      <c r="M859" s="257">
        <f ca="1">+IFERROR(INDEX('Hoja de Trabajo para listado'!$A$155:$Z$1048576,MATCH($A859,'Hoja de Trabajo para listado'!$A$155:$A$1048576,0),MATCH((CUADRO!M$5&amp;$E859),'Hoja de Trabajo para listado'!$A$151:$Z$151,0)),0)+IFERROR(INDEX('Hoja de Trabajo para listado'!$AB$155:$BA$1048576,MATCH($A859,'Hoja de Trabajo para listado'!$AB$155:$AB$1048576,0),MATCH((CUADRO!M$5&amp;$E859),'Hoja de Trabajo para listado'!$AB$151:$BA$151,0)),0)+IFERROR(INDEX('Hoja de Trabajo para listado'!$BC$155:$CB$1048576,MATCH($A859,'Hoja de Trabajo para listado'!$BC$155:$BC$1048576,0),MATCH((CUADRO!M$5&amp;$E859),'Hoja de Trabajo para listado'!$BC$151:$CB$151,0)),0)+IFERROR(INDEX('Hoja de Trabajo para listado'!$DE$153:$DG$274,MATCH($A859,'Hoja de Trabajo para listado'!$DE$153:$DE$1048576,0),MATCH((CUADRO!M$5&amp;$E859),'Hoja de Trabajo para listado'!$DE$151:$DG$151,0)),0)+IFERROR(INDEX('Hoja de Trabajo para listado'!$CD$155:$DC$1048576,MATCH($A859,'Hoja de Trabajo para listado'!$CD$155:$CD$1048576,0),MATCH((CUADRO!M$5&amp;$E859),'Hoja de Trabajo para listado'!$CD$151:$DC$151,0)),0)</f>
        <v>0</v>
      </c>
      <c r="N859" s="257">
        <f ca="1">+IFERROR(INDEX('Hoja de Trabajo para listado'!$A$155:$Z$1048576,MATCH($A859,'Hoja de Trabajo para listado'!$A$155:$A$1048576,0),MATCH((CUADRO!N$5&amp;$E859),'Hoja de Trabajo para listado'!$A$151:$Z$151,0)),0)+IFERROR(INDEX('Hoja de Trabajo para listado'!$AB$155:$BA$1048576,MATCH($A859,'Hoja de Trabajo para listado'!$AB$155:$AB$1048576,0),MATCH((CUADRO!N$5&amp;$E859),'Hoja de Trabajo para listado'!$AB$151:$BA$151,0)),0)+IFERROR(INDEX('Hoja de Trabajo para listado'!$BC$155:$CB$1048576,MATCH($A859,'Hoja de Trabajo para listado'!$BC$155:$BC$1048576,0),MATCH((CUADRO!N$5&amp;$E859),'Hoja de Trabajo para listado'!$BC$151:$CB$151,0)),0)+IFERROR(INDEX('Hoja de Trabajo para listado'!$DE$153:$DG$274,MATCH($A859,'Hoja de Trabajo para listado'!$DE$153:$DE$1048576,0),MATCH((CUADRO!N$5&amp;$E859),'Hoja de Trabajo para listado'!$DE$151:$DG$151,0)),0)+IFERROR(INDEX('Hoja de Trabajo para listado'!$CD$155:$DC$1048576,MATCH($A859,'Hoja de Trabajo para listado'!$CD$155:$CD$1048576,0),MATCH((CUADRO!N$5&amp;$E859),'Hoja de Trabajo para listado'!$CD$151:$DC$151,0)),0)</f>
        <v>0</v>
      </c>
      <c r="O859" s="257">
        <f ca="1">+IFERROR(INDEX('Hoja de Trabajo para listado'!$A$155:$Z$1048576,MATCH($A859,'Hoja de Trabajo para listado'!$A$155:$A$1048576,0),MATCH((CUADRO!O$5&amp;$E859),'Hoja de Trabajo para listado'!$A$151:$Z$151,0)),0)+IFERROR(INDEX('Hoja de Trabajo para listado'!$AB$155:$BA$1048576,MATCH($A859,'Hoja de Trabajo para listado'!$AB$155:$AB$1048576,0),MATCH((CUADRO!O$5&amp;$E859),'Hoja de Trabajo para listado'!$AB$151:$BA$151,0)),0)+IFERROR(INDEX('Hoja de Trabajo para listado'!$BC$155:$CB$1048576,MATCH($A859,'Hoja de Trabajo para listado'!$BC$155:$BC$1048576,0),MATCH((CUADRO!O$5&amp;$E859),'Hoja de Trabajo para listado'!$BC$151:$CB$151,0)),0)+IFERROR(INDEX('Hoja de Trabajo para listado'!$DE$153:$DG$274,MATCH($A859,'Hoja de Trabajo para listado'!$DE$153:$DE$1048576,0),MATCH((CUADRO!O$5&amp;$E859),'Hoja de Trabajo para listado'!$DE$151:$DG$151,0)),0)+IFERROR(INDEX('Hoja de Trabajo para listado'!$CD$155:$DC$1048576,MATCH($A859,'Hoja de Trabajo para listado'!$CD$155:$CD$1048576,0),MATCH((CUADRO!O$5&amp;$E859),'Hoja de Trabajo para listado'!$CD$151:$DC$151,0)),0)</f>
        <v>0</v>
      </c>
      <c r="P859" s="257">
        <f ca="1">+IFERROR(INDEX('Hoja de Trabajo para listado'!$A$155:$Z$1048576,MATCH($A859,'Hoja de Trabajo para listado'!$A$155:$A$1048576,0),MATCH((CUADRO!P$5&amp;$E859),'Hoja de Trabajo para listado'!$A$151:$Z$151,0)),0)+IFERROR(INDEX('Hoja de Trabajo para listado'!$AB$155:$BA$1048576,MATCH($A859,'Hoja de Trabajo para listado'!$AB$155:$AB$1048576,0),MATCH((CUADRO!P$5&amp;$E859),'Hoja de Trabajo para listado'!$AB$151:$BA$151,0)),0)+IFERROR(INDEX('Hoja de Trabajo para listado'!$BC$155:$CB$1048576,MATCH($A859,'Hoja de Trabajo para listado'!$BC$155:$BC$1048576,0),MATCH((CUADRO!P$5&amp;$E859),'Hoja de Trabajo para listado'!$BC$151:$CB$151,0)),0)+IFERROR(INDEX('Hoja de Trabajo para listado'!$DE$153:$DG$274,MATCH($A859,'Hoja de Trabajo para listado'!$DE$153:$DE$1048576,0),MATCH((CUADRO!P$5&amp;$E859),'Hoja de Trabajo para listado'!$DE$151:$DG$151,0)),0)+IFERROR(INDEX('Hoja de Trabajo para listado'!$CD$155:$DC$1048576,MATCH($A859,'Hoja de Trabajo para listado'!$CD$155:$CD$1048576,0),MATCH((CUADRO!P$5&amp;$E859),'Hoja de Trabajo para listado'!$CD$151:$DC$151,0)),0)</f>
        <v>0</v>
      </c>
      <c r="Q859" s="257">
        <f ca="1">+IFERROR(INDEX('Hoja de Trabajo para listado'!$A$155:$Z$1048576,MATCH($A859,'Hoja de Trabajo para listado'!$A$155:$A$1048576,0),MATCH((CUADRO!Q$5&amp;$E859),'Hoja de Trabajo para listado'!$A$151:$Z$151,0)),0)+IFERROR(INDEX('Hoja de Trabajo para listado'!$AB$155:$BA$1048576,MATCH($A859,'Hoja de Trabajo para listado'!$AB$155:$AB$1048576,0),MATCH((CUADRO!Q$5&amp;$E859),'Hoja de Trabajo para listado'!$AB$151:$BA$151,0)),0)+IFERROR(INDEX('Hoja de Trabajo para listado'!$BC$155:$CB$1048576,MATCH($A859,'Hoja de Trabajo para listado'!$BC$155:$BC$1048576,0),MATCH((CUADRO!Q$5&amp;$E859),'Hoja de Trabajo para listado'!$BC$151:$CB$151,0)),0)+IFERROR(INDEX('Hoja de Trabajo para listado'!$DE$153:$DG$274,MATCH($A859,'Hoja de Trabajo para listado'!$DE$153:$DE$1048576,0),MATCH((CUADRO!Q$5&amp;$E859),'Hoja de Trabajo para listado'!$DE$151:$DG$151,0)),0)+IFERROR(INDEX('Hoja de Trabajo para listado'!$CD$155:$DC$1048576,MATCH($A859,'Hoja de Trabajo para listado'!$CD$155:$CD$1048576,0),MATCH((CUADRO!Q$5&amp;$E859),'Hoja de Trabajo para listado'!$CD$151:$DC$151,0)),0)</f>
        <v>0</v>
      </c>
      <c r="R859" s="257">
        <f t="shared" ca="1" si="26"/>
        <v>0</v>
      </c>
      <c r="S859" s="274">
        <f ca="1">+R858+R859</f>
        <v>0</v>
      </c>
      <c r="T859" s="257">
        <f ca="1">+S859</f>
        <v>0</v>
      </c>
      <c r="U859" s="256">
        <f t="shared" si="27"/>
        <v>2</v>
      </c>
      <c r="V859" s="362" t="str">
        <f>+VLOOKUP(A859,bd_lista!$A$3:$E$590,5,FALSE)</f>
        <v>Gobiernos Autonomos Municipales</v>
      </c>
      <c r="W859" s="362"/>
      <c r="X859" s="254">
        <f>+VLOOKUP(A859,[2]Sheet1!$A$13:$D$744,4,FALSE)</f>
        <v>0</v>
      </c>
      <c r="Y859" s="254" t="e">
        <f>+VLOOKUP(X859,bd_lista!$A$3:$C$590,3,FALSE)</f>
        <v>#N/A</v>
      </c>
      <c r="Z859" s="314"/>
      <c r="AA859" s="315"/>
    </row>
    <row r="860" spans="1:27" customFormat="1" ht="15" hidden="1" customHeight="1">
      <c r="A860" s="32">
        <v>1603</v>
      </c>
      <c r="B860" s="306">
        <f>+A860</f>
        <v>1603</v>
      </c>
      <c r="C860" s="259" t="str">
        <f>+VLOOKUP(A860,bd_lista!$A$3:$C$590,3,FALSE)</f>
        <v>Gobierno Autónomo Municipal de Bermejo</v>
      </c>
      <c r="D860" s="361" t="str">
        <f>+C860</f>
        <v>Gobierno Autónomo Municipal de Bermejo</v>
      </c>
      <c r="E860" s="254" t="s">
        <v>1313</v>
      </c>
      <c r="F860" s="255">
        <f ca="1">+IFERROR(INDEX('Hoja de Trabajo para listado'!$A$155:$Z$1048576,MATCH($A860,'Hoja de Trabajo para listado'!$A$155:$A$1048576,0),MATCH((CUADRO!F$5&amp;$E860),'Hoja de Trabajo para listado'!$A$151:$Z$151,0)),0)+IFERROR(INDEX('Hoja de Trabajo para listado'!$AB$155:$BA$1048576,MATCH($A860,'Hoja de Trabajo para listado'!$AB$155:$AB$1048576,0),MATCH((CUADRO!F$5&amp;$E860),'Hoja de Trabajo para listado'!$AB$151:$BA$151,0)),0)+IFERROR(INDEX('Hoja de Trabajo para listado'!$BC$155:$CB$1048576,MATCH($A860,'Hoja de Trabajo para listado'!$BC$155:$BC$1048576,0),MATCH((CUADRO!F$5&amp;$E860),'Hoja de Trabajo para listado'!$BC$151:$CB$151,0)),0)+IFERROR(INDEX('Hoja de Trabajo para listado'!$DE$153:$DG$274,MATCH($A860,'Hoja de Trabajo para listado'!$DE$153:$DE$1048576,0),MATCH((CUADRO!F$5&amp;$E860),'Hoja de Trabajo para listado'!$DE$151:$DG$151,0)),0)+IFERROR(INDEX('Hoja de Trabajo para listado'!$CD$155:$DC$1048576,MATCH($A860,'Hoja de Trabajo para listado'!$CD$155:$CD$1048576,0),MATCH((CUADRO!F$5&amp;$E860),'Hoja de Trabajo para listado'!$CD$151:$DC$151,0)),0)</f>
        <v>0</v>
      </c>
      <c r="G860" s="255">
        <f ca="1">+IFERROR(INDEX('Hoja de Trabajo para listado'!$A$155:$Z$1048576,MATCH($A860,'Hoja de Trabajo para listado'!$A$155:$A$1048576,0),MATCH((CUADRO!G$5&amp;$E860),'Hoja de Trabajo para listado'!$A$151:$Z$151,0)),0)+IFERROR(INDEX('Hoja de Trabajo para listado'!$AB$155:$BA$1048576,MATCH($A860,'Hoja de Trabajo para listado'!$AB$155:$AB$1048576,0),MATCH((CUADRO!G$5&amp;$E860),'Hoja de Trabajo para listado'!$AB$151:$BA$151,0)),0)+IFERROR(INDEX('Hoja de Trabajo para listado'!$BC$155:$CB$1048576,MATCH($A860,'Hoja de Trabajo para listado'!$BC$155:$BC$1048576,0),MATCH((CUADRO!G$5&amp;$E860),'Hoja de Trabajo para listado'!$BC$151:$CB$151,0)),0)+IFERROR(INDEX('Hoja de Trabajo para listado'!$DE$153:$DG$274,MATCH($A860,'Hoja de Trabajo para listado'!$DE$153:$DE$1048576,0),MATCH((CUADRO!G$5&amp;$E860),'Hoja de Trabajo para listado'!$DE$151:$DG$151,0)),0)+IFERROR(INDEX('Hoja de Trabajo para listado'!$CD$155:$DC$1048576,MATCH($A860,'Hoja de Trabajo para listado'!$CD$155:$CD$1048576,0),MATCH((CUADRO!G$5&amp;$E860),'Hoja de Trabajo para listado'!$CD$151:$DC$151,0)),0)</f>
        <v>0</v>
      </c>
      <c r="H860" s="255">
        <f ca="1">+IFERROR(INDEX('Hoja de Trabajo para listado'!$A$155:$Z$1048576,MATCH($A860,'Hoja de Trabajo para listado'!$A$155:$A$1048576,0),MATCH((CUADRO!H$5&amp;$E860),'Hoja de Trabajo para listado'!$A$151:$Z$151,0)),0)+IFERROR(INDEX('Hoja de Trabajo para listado'!$AB$155:$BA$1048576,MATCH($A860,'Hoja de Trabajo para listado'!$AB$155:$AB$1048576,0),MATCH((CUADRO!H$5&amp;$E860),'Hoja de Trabajo para listado'!$AB$151:$BA$151,0)),0)+IFERROR(INDEX('Hoja de Trabajo para listado'!$BC$155:$CB$1048576,MATCH($A860,'Hoja de Trabajo para listado'!$BC$155:$BC$1048576,0),MATCH((CUADRO!H$5&amp;$E860),'Hoja de Trabajo para listado'!$BC$151:$CB$151,0)),0)+IFERROR(INDEX('Hoja de Trabajo para listado'!$DE$153:$DG$274,MATCH($A860,'Hoja de Trabajo para listado'!$DE$153:$DE$1048576,0),MATCH((CUADRO!H$5&amp;$E860),'Hoja de Trabajo para listado'!$DE$151:$DG$151,0)),0)+IFERROR(INDEX('Hoja de Trabajo para listado'!$CD$155:$DC$1048576,MATCH($A860,'Hoja de Trabajo para listado'!$CD$155:$CD$1048576,0),MATCH((CUADRO!H$5&amp;$E860),'Hoja de Trabajo para listado'!$CD$151:$DC$151,0)),0)</f>
        <v>0</v>
      </c>
      <c r="I860" s="255">
        <f ca="1">+IFERROR(INDEX('Hoja de Trabajo para listado'!$A$155:$Z$1048576,MATCH($A860,'Hoja de Trabajo para listado'!$A$155:$A$1048576,0),MATCH((CUADRO!I$5&amp;$E860),'Hoja de Trabajo para listado'!$A$151:$Z$151,0)),0)+IFERROR(INDEX('Hoja de Trabajo para listado'!$AB$155:$BA$1048576,MATCH($A860,'Hoja de Trabajo para listado'!$AB$155:$AB$1048576,0),MATCH((CUADRO!I$5&amp;$E860),'Hoja de Trabajo para listado'!$AB$151:$BA$151,0)),0)+IFERROR(INDEX('Hoja de Trabajo para listado'!$BC$155:$CB$1048576,MATCH($A860,'Hoja de Trabajo para listado'!$BC$155:$BC$1048576,0),MATCH((CUADRO!I$5&amp;$E860),'Hoja de Trabajo para listado'!$BC$151:$CB$151,0)),0)+IFERROR(INDEX('Hoja de Trabajo para listado'!$DE$153:$DG$274,MATCH($A860,'Hoja de Trabajo para listado'!$DE$153:$DE$1048576,0),MATCH((CUADRO!I$5&amp;$E860),'Hoja de Trabajo para listado'!$DE$151:$DG$151,0)),0)+IFERROR(INDEX('Hoja de Trabajo para listado'!$CD$155:$DC$1048576,MATCH($A860,'Hoja de Trabajo para listado'!$CD$155:$CD$1048576,0),MATCH((CUADRO!I$5&amp;$E860),'Hoja de Trabajo para listado'!$CD$151:$DC$151,0)),0)</f>
        <v>0</v>
      </c>
      <c r="J860" s="255">
        <f ca="1">+IFERROR(INDEX('Hoja de Trabajo para listado'!$A$155:$Z$1048576,MATCH($A860,'Hoja de Trabajo para listado'!$A$155:$A$1048576,0),MATCH((CUADRO!J$5&amp;$E860),'Hoja de Trabajo para listado'!$A$151:$Z$151,0)),0)+IFERROR(INDEX('Hoja de Trabajo para listado'!$AB$155:$BA$1048576,MATCH($A860,'Hoja de Trabajo para listado'!$AB$155:$AB$1048576,0),MATCH((CUADRO!J$5&amp;$E860),'Hoja de Trabajo para listado'!$AB$151:$BA$151,0)),0)+IFERROR(INDEX('Hoja de Trabajo para listado'!$BC$155:$CB$1048576,MATCH($A860,'Hoja de Trabajo para listado'!$BC$155:$BC$1048576,0),MATCH((CUADRO!J$5&amp;$E860),'Hoja de Trabajo para listado'!$BC$151:$CB$151,0)),0)+IFERROR(INDEX('Hoja de Trabajo para listado'!$DE$153:$DG$274,MATCH($A860,'Hoja de Trabajo para listado'!$DE$153:$DE$1048576,0),MATCH((CUADRO!J$5&amp;$E860),'Hoja de Trabajo para listado'!$DE$151:$DG$151,0)),0)+IFERROR(INDEX('Hoja de Trabajo para listado'!$CD$155:$DC$1048576,MATCH($A860,'Hoja de Trabajo para listado'!$CD$155:$CD$1048576,0),MATCH((CUADRO!J$5&amp;$E860),'Hoja de Trabajo para listado'!$CD$151:$DC$151,0)),0)</f>
        <v>0</v>
      </c>
      <c r="K860" s="255">
        <f ca="1">+IFERROR(INDEX('Hoja de Trabajo para listado'!$A$155:$Z$1048576,MATCH($A860,'Hoja de Trabajo para listado'!$A$155:$A$1048576,0),MATCH((CUADRO!K$5&amp;$E860),'Hoja de Trabajo para listado'!$A$151:$Z$151,0)),0)+IFERROR(INDEX('Hoja de Trabajo para listado'!$AB$155:$BA$1048576,MATCH($A860,'Hoja de Trabajo para listado'!$AB$155:$AB$1048576,0),MATCH((CUADRO!K$5&amp;$E860),'Hoja de Trabajo para listado'!$AB$151:$BA$151,0)),0)+IFERROR(INDEX('Hoja de Trabajo para listado'!$BC$155:$CB$1048576,MATCH($A860,'Hoja de Trabajo para listado'!$BC$155:$BC$1048576,0),MATCH((CUADRO!K$5&amp;$E860),'Hoja de Trabajo para listado'!$BC$151:$CB$151,0)),0)+IFERROR(INDEX('Hoja de Trabajo para listado'!$DE$153:$DG$274,MATCH($A860,'Hoja de Trabajo para listado'!$DE$153:$DE$1048576,0),MATCH((CUADRO!K$5&amp;$E860),'Hoja de Trabajo para listado'!$DE$151:$DG$151,0)),0)+IFERROR(INDEX('Hoja de Trabajo para listado'!$CD$155:$DC$1048576,MATCH($A860,'Hoja de Trabajo para listado'!$CD$155:$CD$1048576,0),MATCH((CUADRO!K$5&amp;$E860),'Hoja de Trabajo para listado'!$CD$151:$DC$151,0)),0)</f>
        <v>0</v>
      </c>
      <c r="L860" s="255">
        <f ca="1">+IFERROR(INDEX('Hoja de Trabajo para listado'!$A$155:$Z$1048576,MATCH($A860,'Hoja de Trabajo para listado'!$A$155:$A$1048576,0),MATCH((CUADRO!L$5&amp;$E860),'Hoja de Trabajo para listado'!$A$151:$Z$151,0)),0)+IFERROR(INDEX('Hoja de Trabajo para listado'!$AB$155:$BA$1048576,MATCH($A860,'Hoja de Trabajo para listado'!$AB$155:$AB$1048576,0),MATCH((CUADRO!L$5&amp;$E860),'Hoja de Trabajo para listado'!$AB$151:$BA$151,0)),0)+IFERROR(INDEX('Hoja de Trabajo para listado'!$BC$155:$CB$1048576,MATCH($A860,'Hoja de Trabajo para listado'!$BC$155:$BC$1048576,0),MATCH((CUADRO!L$5&amp;$E860),'Hoja de Trabajo para listado'!$BC$151:$CB$151,0)),0)+IFERROR(INDEX('Hoja de Trabajo para listado'!$DE$153:$DG$274,MATCH($A860,'Hoja de Trabajo para listado'!$DE$153:$DE$1048576,0),MATCH((CUADRO!L$5&amp;$E860),'Hoja de Trabajo para listado'!$DE$151:$DG$151,0)),0)+IFERROR(INDEX('Hoja de Trabajo para listado'!$CD$155:$DC$1048576,MATCH($A860,'Hoja de Trabajo para listado'!$CD$155:$CD$1048576,0),MATCH((CUADRO!L$5&amp;$E860),'Hoja de Trabajo para listado'!$CD$151:$DC$151,0)),0)</f>
        <v>0</v>
      </c>
      <c r="M860" s="255">
        <f ca="1">+IFERROR(INDEX('Hoja de Trabajo para listado'!$A$155:$Z$1048576,MATCH($A860,'Hoja de Trabajo para listado'!$A$155:$A$1048576,0),MATCH((CUADRO!M$5&amp;$E860),'Hoja de Trabajo para listado'!$A$151:$Z$151,0)),0)+IFERROR(INDEX('Hoja de Trabajo para listado'!$AB$155:$BA$1048576,MATCH($A860,'Hoja de Trabajo para listado'!$AB$155:$AB$1048576,0),MATCH((CUADRO!M$5&amp;$E860),'Hoja de Trabajo para listado'!$AB$151:$BA$151,0)),0)+IFERROR(INDEX('Hoja de Trabajo para listado'!$BC$155:$CB$1048576,MATCH($A860,'Hoja de Trabajo para listado'!$BC$155:$BC$1048576,0),MATCH((CUADRO!M$5&amp;$E860),'Hoja de Trabajo para listado'!$BC$151:$CB$151,0)),0)+IFERROR(INDEX('Hoja de Trabajo para listado'!$DE$153:$DG$274,MATCH($A860,'Hoja de Trabajo para listado'!$DE$153:$DE$1048576,0),MATCH((CUADRO!M$5&amp;$E860),'Hoja de Trabajo para listado'!$DE$151:$DG$151,0)),0)+IFERROR(INDEX('Hoja de Trabajo para listado'!$CD$155:$DC$1048576,MATCH($A860,'Hoja de Trabajo para listado'!$CD$155:$CD$1048576,0),MATCH((CUADRO!M$5&amp;$E860),'Hoja de Trabajo para listado'!$CD$151:$DC$151,0)),0)</f>
        <v>0</v>
      </c>
      <c r="N860" s="255">
        <f ca="1">+IFERROR(INDEX('Hoja de Trabajo para listado'!$A$155:$Z$1048576,MATCH($A860,'Hoja de Trabajo para listado'!$A$155:$A$1048576,0),MATCH((CUADRO!N$5&amp;$E860),'Hoja de Trabajo para listado'!$A$151:$Z$151,0)),0)+IFERROR(INDEX('Hoja de Trabajo para listado'!$AB$155:$BA$1048576,MATCH($A860,'Hoja de Trabajo para listado'!$AB$155:$AB$1048576,0),MATCH((CUADRO!N$5&amp;$E860),'Hoja de Trabajo para listado'!$AB$151:$BA$151,0)),0)+IFERROR(INDEX('Hoja de Trabajo para listado'!$BC$155:$CB$1048576,MATCH($A860,'Hoja de Trabajo para listado'!$BC$155:$BC$1048576,0),MATCH((CUADRO!N$5&amp;$E860),'Hoja de Trabajo para listado'!$BC$151:$CB$151,0)),0)+IFERROR(INDEX('Hoja de Trabajo para listado'!$DE$153:$DG$274,MATCH($A860,'Hoja de Trabajo para listado'!$DE$153:$DE$1048576,0),MATCH((CUADRO!N$5&amp;$E860),'Hoja de Trabajo para listado'!$DE$151:$DG$151,0)),0)+IFERROR(INDEX('Hoja de Trabajo para listado'!$CD$155:$DC$1048576,MATCH($A860,'Hoja de Trabajo para listado'!$CD$155:$CD$1048576,0),MATCH((CUADRO!N$5&amp;$E860),'Hoja de Trabajo para listado'!$CD$151:$DC$151,0)),0)</f>
        <v>0</v>
      </c>
      <c r="O860" s="255">
        <f ca="1">+IFERROR(INDEX('Hoja de Trabajo para listado'!$A$155:$Z$1048576,MATCH($A860,'Hoja de Trabajo para listado'!$A$155:$A$1048576,0),MATCH((CUADRO!O$5&amp;$E860),'Hoja de Trabajo para listado'!$A$151:$Z$151,0)),0)+IFERROR(INDEX('Hoja de Trabajo para listado'!$AB$155:$BA$1048576,MATCH($A860,'Hoja de Trabajo para listado'!$AB$155:$AB$1048576,0),MATCH((CUADRO!O$5&amp;$E860),'Hoja de Trabajo para listado'!$AB$151:$BA$151,0)),0)+IFERROR(INDEX('Hoja de Trabajo para listado'!$BC$155:$CB$1048576,MATCH($A860,'Hoja de Trabajo para listado'!$BC$155:$BC$1048576,0),MATCH((CUADRO!O$5&amp;$E860),'Hoja de Trabajo para listado'!$BC$151:$CB$151,0)),0)+IFERROR(INDEX('Hoja de Trabajo para listado'!$DE$153:$DG$274,MATCH($A860,'Hoja de Trabajo para listado'!$DE$153:$DE$1048576,0),MATCH((CUADRO!O$5&amp;$E860),'Hoja de Trabajo para listado'!$DE$151:$DG$151,0)),0)+IFERROR(INDEX('Hoja de Trabajo para listado'!$CD$155:$DC$1048576,MATCH($A860,'Hoja de Trabajo para listado'!$CD$155:$CD$1048576,0),MATCH((CUADRO!O$5&amp;$E860),'Hoja de Trabajo para listado'!$CD$151:$DC$151,0)),0)</f>
        <v>0</v>
      </c>
      <c r="P860" s="255">
        <f ca="1">+IFERROR(INDEX('Hoja de Trabajo para listado'!$A$155:$Z$1048576,MATCH($A860,'Hoja de Trabajo para listado'!$A$155:$A$1048576,0),MATCH((CUADRO!P$5&amp;$E860),'Hoja de Trabajo para listado'!$A$151:$Z$151,0)),0)+IFERROR(INDEX('Hoja de Trabajo para listado'!$AB$155:$BA$1048576,MATCH($A860,'Hoja de Trabajo para listado'!$AB$155:$AB$1048576,0),MATCH((CUADRO!P$5&amp;$E860),'Hoja de Trabajo para listado'!$AB$151:$BA$151,0)),0)+IFERROR(INDEX('Hoja de Trabajo para listado'!$BC$155:$CB$1048576,MATCH($A860,'Hoja de Trabajo para listado'!$BC$155:$BC$1048576,0),MATCH((CUADRO!P$5&amp;$E860),'Hoja de Trabajo para listado'!$BC$151:$CB$151,0)),0)+IFERROR(INDEX('Hoja de Trabajo para listado'!$DE$153:$DG$274,MATCH($A860,'Hoja de Trabajo para listado'!$DE$153:$DE$1048576,0),MATCH((CUADRO!P$5&amp;$E860),'Hoja de Trabajo para listado'!$DE$151:$DG$151,0)),0)+IFERROR(INDEX('Hoja de Trabajo para listado'!$CD$155:$DC$1048576,MATCH($A860,'Hoja de Trabajo para listado'!$CD$155:$CD$1048576,0),MATCH((CUADRO!P$5&amp;$E860),'Hoja de Trabajo para listado'!$CD$151:$DC$151,0)),0)</f>
        <v>0</v>
      </c>
      <c r="Q860" s="255">
        <f ca="1">+IFERROR(INDEX('Hoja de Trabajo para listado'!$A$155:$Z$1048576,MATCH($A860,'Hoja de Trabajo para listado'!$A$155:$A$1048576,0),MATCH((CUADRO!Q$5&amp;$E860),'Hoja de Trabajo para listado'!$A$151:$Z$151,0)),0)+IFERROR(INDEX('Hoja de Trabajo para listado'!$AB$155:$BA$1048576,MATCH($A860,'Hoja de Trabajo para listado'!$AB$155:$AB$1048576,0),MATCH((CUADRO!Q$5&amp;$E860),'Hoja de Trabajo para listado'!$AB$151:$BA$151,0)),0)+IFERROR(INDEX('Hoja de Trabajo para listado'!$BC$155:$CB$1048576,MATCH($A860,'Hoja de Trabajo para listado'!$BC$155:$BC$1048576,0),MATCH((CUADRO!Q$5&amp;$E860),'Hoja de Trabajo para listado'!$BC$151:$CB$151,0)),0)+IFERROR(INDEX('Hoja de Trabajo para listado'!$DE$153:$DG$274,MATCH($A860,'Hoja de Trabajo para listado'!$DE$153:$DE$1048576,0),MATCH((CUADRO!Q$5&amp;$E860),'Hoja de Trabajo para listado'!$DE$151:$DG$151,0)),0)+IFERROR(INDEX('Hoja de Trabajo para listado'!$CD$155:$DC$1048576,MATCH($A860,'Hoja de Trabajo para listado'!$CD$155:$CD$1048576,0),MATCH((CUADRO!Q$5&amp;$E860),'Hoja de Trabajo para listado'!$CD$151:$DC$151,0)),0)</f>
        <v>0</v>
      </c>
      <c r="R860" s="255">
        <f t="shared" ca="1" si="26"/>
        <v>0</v>
      </c>
      <c r="S860" s="262"/>
      <c r="T860" s="255">
        <f ca="1">+T861</f>
        <v>0</v>
      </c>
      <c r="U860" s="254">
        <f t="shared" si="27"/>
        <v>1</v>
      </c>
      <c r="V860" s="362" t="str">
        <f>+VLOOKUP(A860,bd_lista!$A$3:$E$590,5,FALSE)</f>
        <v>Gobiernos Autonomos Municipales</v>
      </c>
      <c r="W860" s="361" t="str">
        <f>+V860</f>
        <v>Gobiernos Autonomos Municipales</v>
      </c>
      <c r="X860" s="254">
        <f>+VLOOKUP(A860,[2]Sheet1!$A$13:$D$744,4,FALSE)</f>
        <v>0</v>
      </c>
      <c r="Y860" s="254" t="e">
        <f>+VLOOKUP(X860,bd_lista!$A$3:$C$590,3,FALSE)</f>
        <v>#N/A</v>
      </c>
      <c r="Z860" s="316">
        <f>+X860</f>
        <v>0</v>
      </c>
      <c r="AA860" s="317" t="e">
        <f>+Y860</f>
        <v>#N/A</v>
      </c>
    </row>
    <row r="861" spans="1:27" customFormat="1" ht="15" hidden="1" customHeight="1">
      <c r="A861" s="32">
        <v>1603</v>
      </c>
      <c r="B861" s="307"/>
      <c r="C861" s="259" t="str">
        <f>+VLOOKUP(A861,bd_lista!$A$3:$C$590,3,FALSE)</f>
        <v>Gobierno Autónomo Municipal de Bermejo</v>
      </c>
      <c r="D861" s="362"/>
      <c r="E861" s="256" t="s">
        <v>1314</v>
      </c>
      <c r="F861" s="257">
        <f ca="1">+IFERROR(INDEX('Hoja de Trabajo para listado'!$A$155:$Z$1048576,MATCH($A861,'Hoja de Trabajo para listado'!$A$155:$A$1048576,0),MATCH((CUADRO!F$5&amp;$E861),'Hoja de Trabajo para listado'!$A$151:$Z$151,0)),0)+IFERROR(INDEX('Hoja de Trabajo para listado'!$AB$155:$BA$1048576,MATCH($A861,'Hoja de Trabajo para listado'!$AB$155:$AB$1048576,0),MATCH((CUADRO!F$5&amp;$E861),'Hoja de Trabajo para listado'!$AB$151:$BA$151,0)),0)+IFERROR(INDEX('Hoja de Trabajo para listado'!$BC$155:$CB$1048576,MATCH($A861,'Hoja de Trabajo para listado'!$BC$155:$BC$1048576,0),MATCH((CUADRO!F$5&amp;$E861),'Hoja de Trabajo para listado'!$BC$151:$CB$151,0)),0)+IFERROR(INDEX('Hoja de Trabajo para listado'!$DE$153:$DG$274,MATCH($A861,'Hoja de Trabajo para listado'!$DE$153:$DE$1048576,0),MATCH((CUADRO!F$5&amp;$E861),'Hoja de Trabajo para listado'!$DE$151:$DG$151,0)),0)+IFERROR(INDEX('Hoja de Trabajo para listado'!$CD$155:$DC$1048576,MATCH($A861,'Hoja de Trabajo para listado'!$CD$155:$CD$1048576,0),MATCH((CUADRO!F$5&amp;$E861),'Hoja de Trabajo para listado'!$CD$151:$DC$151,0)),0)</f>
        <v>0</v>
      </c>
      <c r="G861" s="257">
        <f ca="1">+IFERROR(INDEX('Hoja de Trabajo para listado'!$A$155:$Z$1048576,MATCH($A861,'Hoja de Trabajo para listado'!$A$155:$A$1048576,0),MATCH((CUADRO!G$5&amp;$E861),'Hoja de Trabajo para listado'!$A$151:$Z$151,0)),0)+IFERROR(INDEX('Hoja de Trabajo para listado'!$AB$155:$BA$1048576,MATCH($A861,'Hoja de Trabajo para listado'!$AB$155:$AB$1048576,0),MATCH((CUADRO!G$5&amp;$E861),'Hoja de Trabajo para listado'!$AB$151:$BA$151,0)),0)+IFERROR(INDEX('Hoja de Trabajo para listado'!$BC$155:$CB$1048576,MATCH($A861,'Hoja de Trabajo para listado'!$BC$155:$BC$1048576,0),MATCH((CUADRO!G$5&amp;$E861),'Hoja de Trabajo para listado'!$BC$151:$CB$151,0)),0)+IFERROR(INDEX('Hoja de Trabajo para listado'!$DE$153:$DG$274,MATCH($A861,'Hoja de Trabajo para listado'!$DE$153:$DE$1048576,0),MATCH((CUADRO!G$5&amp;$E861),'Hoja de Trabajo para listado'!$DE$151:$DG$151,0)),0)+IFERROR(INDEX('Hoja de Trabajo para listado'!$CD$155:$DC$1048576,MATCH($A861,'Hoja de Trabajo para listado'!$CD$155:$CD$1048576,0),MATCH((CUADRO!G$5&amp;$E861),'Hoja de Trabajo para listado'!$CD$151:$DC$151,0)),0)</f>
        <v>0</v>
      </c>
      <c r="H861" s="257">
        <f ca="1">+IFERROR(INDEX('Hoja de Trabajo para listado'!$A$155:$Z$1048576,MATCH($A861,'Hoja de Trabajo para listado'!$A$155:$A$1048576,0),MATCH((CUADRO!H$5&amp;$E861),'Hoja de Trabajo para listado'!$A$151:$Z$151,0)),0)+IFERROR(INDEX('Hoja de Trabajo para listado'!$AB$155:$BA$1048576,MATCH($A861,'Hoja de Trabajo para listado'!$AB$155:$AB$1048576,0),MATCH((CUADRO!H$5&amp;$E861),'Hoja de Trabajo para listado'!$AB$151:$BA$151,0)),0)+IFERROR(INDEX('Hoja de Trabajo para listado'!$BC$155:$CB$1048576,MATCH($A861,'Hoja de Trabajo para listado'!$BC$155:$BC$1048576,0),MATCH((CUADRO!H$5&amp;$E861),'Hoja de Trabajo para listado'!$BC$151:$CB$151,0)),0)+IFERROR(INDEX('Hoja de Trabajo para listado'!$DE$153:$DG$274,MATCH($A861,'Hoja de Trabajo para listado'!$DE$153:$DE$1048576,0),MATCH((CUADRO!H$5&amp;$E861),'Hoja de Trabajo para listado'!$DE$151:$DG$151,0)),0)+IFERROR(INDEX('Hoja de Trabajo para listado'!$CD$155:$DC$1048576,MATCH($A861,'Hoja de Trabajo para listado'!$CD$155:$CD$1048576,0),MATCH((CUADRO!H$5&amp;$E861),'Hoja de Trabajo para listado'!$CD$151:$DC$151,0)),0)</f>
        <v>0</v>
      </c>
      <c r="I861" s="257">
        <f ca="1">+IFERROR(INDEX('Hoja de Trabajo para listado'!$A$155:$Z$1048576,MATCH($A861,'Hoja de Trabajo para listado'!$A$155:$A$1048576,0),MATCH((CUADRO!I$5&amp;$E861),'Hoja de Trabajo para listado'!$A$151:$Z$151,0)),0)+IFERROR(INDEX('Hoja de Trabajo para listado'!$AB$155:$BA$1048576,MATCH($A861,'Hoja de Trabajo para listado'!$AB$155:$AB$1048576,0),MATCH((CUADRO!I$5&amp;$E861),'Hoja de Trabajo para listado'!$AB$151:$BA$151,0)),0)+IFERROR(INDEX('Hoja de Trabajo para listado'!$BC$155:$CB$1048576,MATCH($A861,'Hoja de Trabajo para listado'!$BC$155:$BC$1048576,0),MATCH((CUADRO!I$5&amp;$E861),'Hoja de Trabajo para listado'!$BC$151:$CB$151,0)),0)+IFERROR(INDEX('Hoja de Trabajo para listado'!$DE$153:$DG$274,MATCH($A861,'Hoja de Trabajo para listado'!$DE$153:$DE$1048576,0),MATCH((CUADRO!I$5&amp;$E861),'Hoja de Trabajo para listado'!$DE$151:$DG$151,0)),0)+IFERROR(INDEX('Hoja de Trabajo para listado'!$CD$155:$DC$1048576,MATCH($A861,'Hoja de Trabajo para listado'!$CD$155:$CD$1048576,0),MATCH((CUADRO!I$5&amp;$E861),'Hoja de Trabajo para listado'!$CD$151:$DC$151,0)),0)</f>
        <v>0</v>
      </c>
      <c r="J861" s="257">
        <f ca="1">+IFERROR(INDEX('Hoja de Trabajo para listado'!$A$155:$Z$1048576,MATCH($A861,'Hoja de Trabajo para listado'!$A$155:$A$1048576,0),MATCH((CUADRO!J$5&amp;$E861),'Hoja de Trabajo para listado'!$A$151:$Z$151,0)),0)+IFERROR(INDEX('Hoja de Trabajo para listado'!$AB$155:$BA$1048576,MATCH($A861,'Hoja de Trabajo para listado'!$AB$155:$AB$1048576,0),MATCH((CUADRO!J$5&amp;$E861),'Hoja de Trabajo para listado'!$AB$151:$BA$151,0)),0)+IFERROR(INDEX('Hoja de Trabajo para listado'!$BC$155:$CB$1048576,MATCH($A861,'Hoja de Trabajo para listado'!$BC$155:$BC$1048576,0),MATCH((CUADRO!J$5&amp;$E861),'Hoja de Trabajo para listado'!$BC$151:$CB$151,0)),0)+IFERROR(INDEX('Hoja de Trabajo para listado'!$DE$153:$DG$274,MATCH($A861,'Hoja de Trabajo para listado'!$DE$153:$DE$1048576,0),MATCH((CUADRO!J$5&amp;$E861),'Hoja de Trabajo para listado'!$DE$151:$DG$151,0)),0)+IFERROR(INDEX('Hoja de Trabajo para listado'!$CD$155:$DC$1048576,MATCH($A861,'Hoja de Trabajo para listado'!$CD$155:$CD$1048576,0),MATCH((CUADRO!J$5&amp;$E861),'Hoja de Trabajo para listado'!$CD$151:$DC$151,0)),0)</f>
        <v>0</v>
      </c>
      <c r="K861" s="257">
        <f ca="1">+IFERROR(INDEX('Hoja de Trabajo para listado'!$A$155:$Z$1048576,MATCH($A861,'Hoja de Trabajo para listado'!$A$155:$A$1048576,0),MATCH((CUADRO!K$5&amp;$E861),'Hoja de Trabajo para listado'!$A$151:$Z$151,0)),0)+IFERROR(INDEX('Hoja de Trabajo para listado'!$AB$155:$BA$1048576,MATCH($A861,'Hoja de Trabajo para listado'!$AB$155:$AB$1048576,0),MATCH((CUADRO!K$5&amp;$E861),'Hoja de Trabajo para listado'!$AB$151:$BA$151,0)),0)+IFERROR(INDEX('Hoja de Trabajo para listado'!$BC$155:$CB$1048576,MATCH($A861,'Hoja de Trabajo para listado'!$BC$155:$BC$1048576,0),MATCH((CUADRO!K$5&amp;$E861),'Hoja de Trabajo para listado'!$BC$151:$CB$151,0)),0)+IFERROR(INDEX('Hoja de Trabajo para listado'!$DE$153:$DG$274,MATCH($A861,'Hoja de Trabajo para listado'!$DE$153:$DE$1048576,0),MATCH((CUADRO!K$5&amp;$E861),'Hoja de Trabajo para listado'!$DE$151:$DG$151,0)),0)+IFERROR(INDEX('Hoja de Trabajo para listado'!$CD$155:$DC$1048576,MATCH($A861,'Hoja de Trabajo para listado'!$CD$155:$CD$1048576,0),MATCH((CUADRO!K$5&amp;$E861),'Hoja de Trabajo para listado'!$CD$151:$DC$151,0)),0)</f>
        <v>0</v>
      </c>
      <c r="L861" s="257">
        <f ca="1">+IFERROR(INDEX('Hoja de Trabajo para listado'!$A$155:$Z$1048576,MATCH($A861,'Hoja de Trabajo para listado'!$A$155:$A$1048576,0),MATCH((CUADRO!L$5&amp;$E861),'Hoja de Trabajo para listado'!$A$151:$Z$151,0)),0)+IFERROR(INDEX('Hoja de Trabajo para listado'!$AB$155:$BA$1048576,MATCH($A861,'Hoja de Trabajo para listado'!$AB$155:$AB$1048576,0),MATCH((CUADRO!L$5&amp;$E861),'Hoja de Trabajo para listado'!$AB$151:$BA$151,0)),0)+IFERROR(INDEX('Hoja de Trabajo para listado'!$BC$155:$CB$1048576,MATCH($A861,'Hoja de Trabajo para listado'!$BC$155:$BC$1048576,0),MATCH((CUADRO!L$5&amp;$E861),'Hoja de Trabajo para listado'!$BC$151:$CB$151,0)),0)+IFERROR(INDEX('Hoja de Trabajo para listado'!$DE$153:$DG$274,MATCH($A861,'Hoja de Trabajo para listado'!$DE$153:$DE$1048576,0),MATCH((CUADRO!L$5&amp;$E861),'Hoja de Trabajo para listado'!$DE$151:$DG$151,0)),0)+IFERROR(INDEX('Hoja de Trabajo para listado'!$CD$155:$DC$1048576,MATCH($A861,'Hoja de Trabajo para listado'!$CD$155:$CD$1048576,0),MATCH((CUADRO!L$5&amp;$E861),'Hoja de Trabajo para listado'!$CD$151:$DC$151,0)),0)</f>
        <v>0</v>
      </c>
      <c r="M861" s="257">
        <f ca="1">+IFERROR(INDEX('Hoja de Trabajo para listado'!$A$155:$Z$1048576,MATCH($A861,'Hoja de Trabajo para listado'!$A$155:$A$1048576,0),MATCH((CUADRO!M$5&amp;$E861),'Hoja de Trabajo para listado'!$A$151:$Z$151,0)),0)+IFERROR(INDEX('Hoja de Trabajo para listado'!$AB$155:$BA$1048576,MATCH($A861,'Hoja de Trabajo para listado'!$AB$155:$AB$1048576,0),MATCH((CUADRO!M$5&amp;$E861),'Hoja de Trabajo para listado'!$AB$151:$BA$151,0)),0)+IFERROR(INDEX('Hoja de Trabajo para listado'!$BC$155:$CB$1048576,MATCH($A861,'Hoja de Trabajo para listado'!$BC$155:$BC$1048576,0),MATCH((CUADRO!M$5&amp;$E861),'Hoja de Trabajo para listado'!$BC$151:$CB$151,0)),0)+IFERROR(INDEX('Hoja de Trabajo para listado'!$DE$153:$DG$274,MATCH($A861,'Hoja de Trabajo para listado'!$DE$153:$DE$1048576,0),MATCH((CUADRO!M$5&amp;$E861),'Hoja de Trabajo para listado'!$DE$151:$DG$151,0)),0)+IFERROR(INDEX('Hoja de Trabajo para listado'!$CD$155:$DC$1048576,MATCH($A861,'Hoja de Trabajo para listado'!$CD$155:$CD$1048576,0),MATCH((CUADRO!M$5&amp;$E861),'Hoja de Trabajo para listado'!$CD$151:$DC$151,0)),0)</f>
        <v>0</v>
      </c>
      <c r="N861" s="257">
        <f ca="1">+IFERROR(INDEX('Hoja de Trabajo para listado'!$A$155:$Z$1048576,MATCH($A861,'Hoja de Trabajo para listado'!$A$155:$A$1048576,0),MATCH((CUADRO!N$5&amp;$E861),'Hoja de Trabajo para listado'!$A$151:$Z$151,0)),0)+IFERROR(INDEX('Hoja de Trabajo para listado'!$AB$155:$BA$1048576,MATCH($A861,'Hoja de Trabajo para listado'!$AB$155:$AB$1048576,0),MATCH((CUADRO!N$5&amp;$E861),'Hoja de Trabajo para listado'!$AB$151:$BA$151,0)),0)+IFERROR(INDEX('Hoja de Trabajo para listado'!$BC$155:$CB$1048576,MATCH($A861,'Hoja de Trabajo para listado'!$BC$155:$BC$1048576,0),MATCH((CUADRO!N$5&amp;$E861),'Hoja de Trabajo para listado'!$BC$151:$CB$151,0)),0)+IFERROR(INDEX('Hoja de Trabajo para listado'!$DE$153:$DG$274,MATCH($A861,'Hoja de Trabajo para listado'!$DE$153:$DE$1048576,0),MATCH((CUADRO!N$5&amp;$E861),'Hoja de Trabajo para listado'!$DE$151:$DG$151,0)),0)+IFERROR(INDEX('Hoja de Trabajo para listado'!$CD$155:$DC$1048576,MATCH($A861,'Hoja de Trabajo para listado'!$CD$155:$CD$1048576,0),MATCH((CUADRO!N$5&amp;$E861),'Hoja de Trabajo para listado'!$CD$151:$DC$151,0)),0)</f>
        <v>0</v>
      </c>
      <c r="O861" s="257">
        <f ca="1">+IFERROR(INDEX('Hoja de Trabajo para listado'!$A$155:$Z$1048576,MATCH($A861,'Hoja de Trabajo para listado'!$A$155:$A$1048576,0),MATCH((CUADRO!O$5&amp;$E861),'Hoja de Trabajo para listado'!$A$151:$Z$151,0)),0)+IFERROR(INDEX('Hoja de Trabajo para listado'!$AB$155:$BA$1048576,MATCH($A861,'Hoja de Trabajo para listado'!$AB$155:$AB$1048576,0),MATCH((CUADRO!O$5&amp;$E861),'Hoja de Trabajo para listado'!$AB$151:$BA$151,0)),0)+IFERROR(INDEX('Hoja de Trabajo para listado'!$BC$155:$CB$1048576,MATCH($A861,'Hoja de Trabajo para listado'!$BC$155:$BC$1048576,0),MATCH((CUADRO!O$5&amp;$E861),'Hoja de Trabajo para listado'!$BC$151:$CB$151,0)),0)+IFERROR(INDEX('Hoja de Trabajo para listado'!$DE$153:$DG$274,MATCH($A861,'Hoja de Trabajo para listado'!$DE$153:$DE$1048576,0),MATCH((CUADRO!O$5&amp;$E861),'Hoja de Trabajo para listado'!$DE$151:$DG$151,0)),0)+IFERROR(INDEX('Hoja de Trabajo para listado'!$CD$155:$DC$1048576,MATCH($A861,'Hoja de Trabajo para listado'!$CD$155:$CD$1048576,0),MATCH((CUADRO!O$5&amp;$E861),'Hoja de Trabajo para listado'!$CD$151:$DC$151,0)),0)</f>
        <v>0</v>
      </c>
      <c r="P861" s="257">
        <f ca="1">+IFERROR(INDEX('Hoja de Trabajo para listado'!$A$155:$Z$1048576,MATCH($A861,'Hoja de Trabajo para listado'!$A$155:$A$1048576,0),MATCH((CUADRO!P$5&amp;$E861),'Hoja de Trabajo para listado'!$A$151:$Z$151,0)),0)+IFERROR(INDEX('Hoja de Trabajo para listado'!$AB$155:$BA$1048576,MATCH($A861,'Hoja de Trabajo para listado'!$AB$155:$AB$1048576,0),MATCH((CUADRO!P$5&amp;$E861),'Hoja de Trabajo para listado'!$AB$151:$BA$151,0)),0)+IFERROR(INDEX('Hoja de Trabajo para listado'!$BC$155:$CB$1048576,MATCH($A861,'Hoja de Trabajo para listado'!$BC$155:$BC$1048576,0),MATCH((CUADRO!P$5&amp;$E861),'Hoja de Trabajo para listado'!$BC$151:$CB$151,0)),0)+IFERROR(INDEX('Hoja de Trabajo para listado'!$DE$153:$DG$274,MATCH($A861,'Hoja de Trabajo para listado'!$DE$153:$DE$1048576,0),MATCH((CUADRO!P$5&amp;$E861),'Hoja de Trabajo para listado'!$DE$151:$DG$151,0)),0)+IFERROR(INDEX('Hoja de Trabajo para listado'!$CD$155:$DC$1048576,MATCH($A861,'Hoja de Trabajo para listado'!$CD$155:$CD$1048576,0),MATCH((CUADRO!P$5&amp;$E861),'Hoja de Trabajo para listado'!$CD$151:$DC$151,0)),0)</f>
        <v>0</v>
      </c>
      <c r="Q861" s="257">
        <f ca="1">+IFERROR(INDEX('Hoja de Trabajo para listado'!$A$155:$Z$1048576,MATCH($A861,'Hoja de Trabajo para listado'!$A$155:$A$1048576,0),MATCH((CUADRO!Q$5&amp;$E861),'Hoja de Trabajo para listado'!$A$151:$Z$151,0)),0)+IFERROR(INDEX('Hoja de Trabajo para listado'!$AB$155:$BA$1048576,MATCH($A861,'Hoja de Trabajo para listado'!$AB$155:$AB$1048576,0),MATCH((CUADRO!Q$5&amp;$E861),'Hoja de Trabajo para listado'!$AB$151:$BA$151,0)),0)+IFERROR(INDEX('Hoja de Trabajo para listado'!$BC$155:$CB$1048576,MATCH($A861,'Hoja de Trabajo para listado'!$BC$155:$BC$1048576,0),MATCH((CUADRO!Q$5&amp;$E861),'Hoja de Trabajo para listado'!$BC$151:$CB$151,0)),0)+IFERROR(INDEX('Hoja de Trabajo para listado'!$DE$153:$DG$274,MATCH($A861,'Hoja de Trabajo para listado'!$DE$153:$DE$1048576,0),MATCH((CUADRO!Q$5&amp;$E861),'Hoja de Trabajo para listado'!$DE$151:$DG$151,0)),0)+IFERROR(INDEX('Hoja de Trabajo para listado'!$CD$155:$DC$1048576,MATCH($A861,'Hoja de Trabajo para listado'!$CD$155:$CD$1048576,0),MATCH((CUADRO!Q$5&amp;$E861),'Hoja de Trabajo para listado'!$CD$151:$DC$151,0)),0)</f>
        <v>0</v>
      </c>
      <c r="R861" s="257">
        <f t="shared" ca="1" si="26"/>
        <v>0</v>
      </c>
      <c r="S861" s="274">
        <f ca="1">+R860+R861</f>
        <v>0</v>
      </c>
      <c r="T861" s="257">
        <f ca="1">+S861</f>
        <v>0</v>
      </c>
      <c r="U861" s="256">
        <f t="shared" si="27"/>
        <v>2</v>
      </c>
      <c r="V861" s="362" t="str">
        <f>+VLOOKUP(A861,bd_lista!$A$3:$E$590,5,FALSE)</f>
        <v>Gobiernos Autonomos Municipales</v>
      </c>
      <c r="W861" s="362"/>
      <c r="X861" s="254">
        <f>+VLOOKUP(A861,[2]Sheet1!$A$13:$D$744,4,FALSE)</f>
        <v>0</v>
      </c>
      <c r="Y861" s="254" t="e">
        <f>+VLOOKUP(X861,bd_lista!$A$3:$C$590,3,FALSE)</f>
        <v>#N/A</v>
      </c>
      <c r="Z861" s="314"/>
      <c r="AA861" s="315"/>
    </row>
    <row r="862" spans="1:27" customFormat="1" ht="15" hidden="1" customHeight="1">
      <c r="A862" s="32">
        <v>1604</v>
      </c>
      <c r="B862" s="306">
        <f>+A862</f>
        <v>1604</v>
      </c>
      <c r="C862" s="259" t="str">
        <f>+VLOOKUP(A862,bd_lista!$A$3:$C$590,3,FALSE)</f>
        <v>Gobierno Autónomo Municipal de Yacuiba</v>
      </c>
      <c r="D862" s="361" t="str">
        <f>+C862</f>
        <v>Gobierno Autónomo Municipal de Yacuiba</v>
      </c>
      <c r="E862" s="254" t="s">
        <v>1313</v>
      </c>
      <c r="F862" s="255">
        <f ca="1">+IFERROR(INDEX('Hoja de Trabajo para listado'!$A$155:$Z$1048576,MATCH($A862,'Hoja de Trabajo para listado'!$A$155:$A$1048576,0),MATCH((CUADRO!F$5&amp;$E862),'Hoja de Trabajo para listado'!$A$151:$Z$151,0)),0)+IFERROR(INDEX('Hoja de Trabajo para listado'!$AB$155:$BA$1048576,MATCH($A862,'Hoja de Trabajo para listado'!$AB$155:$AB$1048576,0),MATCH((CUADRO!F$5&amp;$E862),'Hoja de Trabajo para listado'!$AB$151:$BA$151,0)),0)+IFERROR(INDEX('Hoja de Trabajo para listado'!$BC$155:$CB$1048576,MATCH($A862,'Hoja de Trabajo para listado'!$BC$155:$BC$1048576,0),MATCH((CUADRO!F$5&amp;$E862),'Hoja de Trabajo para listado'!$BC$151:$CB$151,0)),0)+IFERROR(INDEX('Hoja de Trabajo para listado'!$DE$153:$DG$274,MATCH($A862,'Hoja de Trabajo para listado'!$DE$153:$DE$1048576,0),MATCH((CUADRO!F$5&amp;$E862),'Hoja de Trabajo para listado'!$DE$151:$DG$151,0)),0)+IFERROR(INDEX('Hoja de Trabajo para listado'!$CD$155:$DC$1048576,MATCH($A862,'Hoja de Trabajo para listado'!$CD$155:$CD$1048576,0),MATCH((CUADRO!F$5&amp;$E862),'Hoja de Trabajo para listado'!$CD$151:$DC$151,0)),0)</f>
        <v>0</v>
      </c>
      <c r="G862" s="255">
        <f ca="1">+IFERROR(INDEX('Hoja de Trabajo para listado'!$A$155:$Z$1048576,MATCH($A862,'Hoja de Trabajo para listado'!$A$155:$A$1048576,0),MATCH((CUADRO!G$5&amp;$E862),'Hoja de Trabajo para listado'!$A$151:$Z$151,0)),0)+IFERROR(INDEX('Hoja de Trabajo para listado'!$AB$155:$BA$1048576,MATCH($A862,'Hoja de Trabajo para listado'!$AB$155:$AB$1048576,0),MATCH((CUADRO!G$5&amp;$E862),'Hoja de Trabajo para listado'!$AB$151:$BA$151,0)),0)+IFERROR(INDEX('Hoja de Trabajo para listado'!$BC$155:$CB$1048576,MATCH($A862,'Hoja de Trabajo para listado'!$BC$155:$BC$1048576,0),MATCH((CUADRO!G$5&amp;$E862),'Hoja de Trabajo para listado'!$BC$151:$CB$151,0)),0)+IFERROR(INDEX('Hoja de Trabajo para listado'!$DE$153:$DG$274,MATCH($A862,'Hoja de Trabajo para listado'!$DE$153:$DE$1048576,0),MATCH((CUADRO!G$5&amp;$E862),'Hoja de Trabajo para listado'!$DE$151:$DG$151,0)),0)+IFERROR(INDEX('Hoja de Trabajo para listado'!$CD$155:$DC$1048576,MATCH($A862,'Hoja de Trabajo para listado'!$CD$155:$CD$1048576,0),MATCH((CUADRO!G$5&amp;$E862),'Hoja de Trabajo para listado'!$CD$151:$DC$151,0)),0)</f>
        <v>0</v>
      </c>
      <c r="H862" s="255">
        <f ca="1">+IFERROR(INDEX('Hoja de Trabajo para listado'!$A$155:$Z$1048576,MATCH($A862,'Hoja de Trabajo para listado'!$A$155:$A$1048576,0),MATCH((CUADRO!H$5&amp;$E862),'Hoja de Trabajo para listado'!$A$151:$Z$151,0)),0)+IFERROR(INDEX('Hoja de Trabajo para listado'!$AB$155:$BA$1048576,MATCH($A862,'Hoja de Trabajo para listado'!$AB$155:$AB$1048576,0),MATCH((CUADRO!H$5&amp;$E862),'Hoja de Trabajo para listado'!$AB$151:$BA$151,0)),0)+IFERROR(INDEX('Hoja de Trabajo para listado'!$BC$155:$CB$1048576,MATCH($A862,'Hoja de Trabajo para listado'!$BC$155:$BC$1048576,0),MATCH((CUADRO!H$5&amp;$E862),'Hoja de Trabajo para listado'!$BC$151:$CB$151,0)),0)+IFERROR(INDEX('Hoja de Trabajo para listado'!$DE$153:$DG$274,MATCH($A862,'Hoja de Trabajo para listado'!$DE$153:$DE$1048576,0),MATCH((CUADRO!H$5&amp;$E862),'Hoja de Trabajo para listado'!$DE$151:$DG$151,0)),0)+IFERROR(INDEX('Hoja de Trabajo para listado'!$CD$155:$DC$1048576,MATCH($A862,'Hoja de Trabajo para listado'!$CD$155:$CD$1048576,0),MATCH((CUADRO!H$5&amp;$E862),'Hoja de Trabajo para listado'!$CD$151:$DC$151,0)),0)</f>
        <v>0</v>
      </c>
      <c r="I862" s="255">
        <f ca="1">+IFERROR(INDEX('Hoja de Trabajo para listado'!$A$155:$Z$1048576,MATCH($A862,'Hoja de Trabajo para listado'!$A$155:$A$1048576,0),MATCH((CUADRO!I$5&amp;$E862),'Hoja de Trabajo para listado'!$A$151:$Z$151,0)),0)+IFERROR(INDEX('Hoja de Trabajo para listado'!$AB$155:$BA$1048576,MATCH($A862,'Hoja de Trabajo para listado'!$AB$155:$AB$1048576,0),MATCH((CUADRO!I$5&amp;$E862),'Hoja de Trabajo para listado'!$AB$151:$BA$151,0)),0)+IFERROR(INDEX('Hoja de Trabajo para listado'!$BC$155:$CB$1048576,MATCH($A862,'Hoja de Trabajo para listado'!$BC$155:$BC$1048576,0),MATCH((CUADRO!I$5&amp;$E862),'Hoja de Trabajo para listado'!$BC$151:$CB$151,0)),0)+IFERROR(INDEX('Hoja de Trabajo para listado'!$DE$153:$DG$274,MATCH($A862,'Hoja de Trabajo para listado'!$DE$153:$DE$1048576,0),MATCH((CUADRO!I$5&amp;$E862),'Hoja de Trabajo para listado'!$DE$151:$DG$151,0)),0)+IFERROR(INDEX('Hoja de Trabajo para listado'!$CD$155:$DC$1048576,MATCH($A862,'Hoja de Trabajo para listado'!$CD$155:$CD$1048576,0),MATCH((CUADRO!I$5&amp;$E862),'Hoja de Trabajo para listado'!$CD$151:$DC$151,0)),0)</f>
        <v>0</v>
      </c>
      <c r="J862" s="255">
        <f ca="1">+IFERROR(INDEX('Hoja de Trabajo para listado'!$A$155:$Z$1048576,MATCH($A862,'Hoja de Trabajo para listado'!$A$155:$A$1048576,0),MATCH((CUADRO!J$5&amp;$E862),'Hoja de Trabajo para listado'!$A$151:$Z$151,0)),0)+IFERROR(INDEX('Hoja de Trabajo para listado'!$AB$155:$BA$1048576,MATCH($A862,'Hoja de Trabajo para listado'!$AB$155:$AB$1048576,0),MATCH((CUADRO!J$5&amp;$E862),'Hoja de Trabajo para listado'!$AB$151:$BA$151,0)),0)+IFERROR(INDEX('Hoja de Trabajo para listado'!$BC$155:$CB$1048576,MATCH($A862,'Hoja de Trabajo para listado'!$BC$155:$BC$1048576,0),MATCH((CUADRO!J$5&amp;$E862),'Hoja de Trabajo para listado'!$BC$151:$CB$151,0)),0)+IFERROR(INDEX('Hoja de Trabajo para listado'!$DE$153:$DG$274,MATCH($A862,'Hoja de Trabajo para listado'!$DE$153:$DE$1048576,0),MATCH((CUADRO!J$5&amp;$E862),'Hoja de Trabajo para listado'!$DE$151:$DG$151,0)),0)+IFERROR(INDEX('Hoja de Trabajo para listado'!$CD$155:$DC$1048576,MATCH($A862,'Hoja de Trabajo para listado'!$CD$155:$CD$1048576,0),MATCH((CUADRO!J$5&amp;$E862),'Hoja de Trabajo para listado'!$CD$151:$DC$151,0)),0)</f>
        <v>0</v>
      </c>
      <c r="K862" s="255">
        <f ca="1">+IFERROR(INDEX('Hoja de Trabajo para listado'!$A$155:$Z$1048576,MATCH($A862,'Hoja de Trabajo para listado'!$A$155:$A$1048576,0),MATCH((CUADRO!K$5&amp;$E862),'Hoja de Trabajo para listado'!$A$151:$Z$151,0)),0)+IFERROR(INDEX('Hoja de Trabajo para listado'!$AB$155:$BA$1048576,MATCH($A862,'Hoja de Trabajo para listado'!$AB$155:$AB$1048576,0),MATCH((CUADRO!K$5&amp;$E862),'Hoja de Trabajo para listado'!$AB$151:$BA$151,0)),0)+IFERROR(INDEX('Hoja de Trabajo para listado'!$BC$155:$CB$1048576,MATCH($A862,'Hoja de Trabajo para listado'!$BC$155:$BC$1048576,0),MATCH((CUADRO!K$5&amp;$E862),'Hoja de Trabajo para listado'!$BC$151:$CB$151,0)),0)+IFERROR(INDEX('Hoja de Trabajo para listado'!$DE$153:$DG$274,MATCH($A862,'Hoja de Trabajo para listado'!$DE$153:$DE$1048576,0),MATCH((CUADRO!K$5&amp;$E862),'Hoja de Trabajo para listado'!$DE$151:$DG$151,0)),0)+IFERROR(INDEX('Hoja de Trabajo para listado'!$CD$155:$DC$1048576,MATCH($A862,'Hoja de Trabajo para listado'!$CD$155:$CD$1048576,0),MATCH((CUADRO!K$5&amp;$E862),'Hoja de Trabajo para listado'!$CD$151:$DC$151,0)),0)</f>
        <v>0</v>
      </c>
      <c r="L862" s="255">
        <f ca="1">+IFERROR(INDEX('Hoja de Trabajo para listado'!$A$155:$Z$1048576,MATCH($A862,'Hoja de Trabajo para listado'!$A$155:$A$1048576,0),MATCH((CUADRO!L$5&amp;$E862),'Hoja de Trabajo para listado'!$A$151:$Z$151,0)),0)+IFERROR(INDEX('Hoja de Trabajo para listado'!$AB$155:$BA$1048576,MATCH($A862,'Hoja de Trabajo para listado'!$AB$155:$AB$1048576,0),MATCH((CUADRO!L$5&amp;$E862),'Hoja de Trabajo para listado'!$AB$151:$BA$151,0)),0)+IFERROR(INDEX('Hoja de Trabajo para listado'!$BC$155:$CB$1048576,MATCH($A862,'Hoja de Trabajo para listado'!$BC$155:$BC$1048576,0),MATCH((CUADRO!L$5&amp;$E862),'Hoja de Trabajo para listado'!$BC$151:$CB$151,0)),0)+IFERROR(INDEX('Hoja de Trabajo para listado'!$DE$153:$DG$274,MATCH($A862,'Hoja de Trabajo para listado'!$DE$153:$DE$1048576,0),MATCH((CUADRO!L$5&amp;$E862),'Hoja de Trabajo para listado'!$DE$151:$DG$151,0)),0)+IFERROR(INDEX('Hoja de Trabajo para listado'!$CD$155:$DC$1048576,MATCH($A862,'Hoja de Trabajo para listado'!$CD$155:$CD$1048576,0),MATCH((CUADRO!L$5&amp;$E862),'Hoja de Trabajo para listado'!$CD$151:$DC$151,0)),0)</f>
        <v>0</v>
      </c>
      <c r="M862" s="255">
        <f ca="1">+IFERROR(INDEX('Hoja de Trabajo para listado'!$A$155:$Z$1048576,MATCH($A862,'Hoja de Trabajo para listado'!$A$155:$A$1048576,0),MATCH((CUADRO!M$5&amp;$E862),'Hoja de Trabajo para listado'!$A$151:$Z$151,0)),0)+IFERROR(INDEX('Hoja de Trabajo para listado'!$AB$155:$BA$1048576,MATCH($A862,'Hoja de Trabajo para listado'!$AB$155:$AB$1048576,0),MATCH((CUADRO!M$5&amp;$E862),'Hoja de Trabajo para listado'!$AB$151:$BA$151,0)),0)+IFERROR(INDEX('Hoja de Trabajo para listado'!$BC$155:$CB$1048576,MATCH($A862,'Hoja de Trabajo para listado'!$BC$155:$BC$1048576,0),MATCH((CUADRO!M$5&amp;$E862),'Hoja de Trabajo para listado'!$BC$151:$CB$151,0)),0)+IFERROR(INDEX('Hoja de Trabajo para listado'!$DE$153:$DG$274,MATCH($A862,'Hoja de Trabajo para listado'!$DE$153:$DE$1048576,0),MATCH((CUADRO!M$5&amp;$E862),'Hoja de Trabajo para listado'!$DE$151:$DG$151,0)),0)+IFERROR(INDEX('Hoja de Trabajo para listado'!$CD$155:$DC$1048576,MATCH($A862,'Hoja de Trabajo para listado'!$CD$155:$CD$1048576,0),MATCH((CUADRO!M$5&amp;$E862),'Hoja de Trabajo para listado'!$CD$151:$DC$151,0)),0)</f>
        <v>0</v>
      </c>
      <c r="N862" s="255">
        <f ca="1">+IFERROR(INDEX('Hoja de Trabajo para listado'!$A$155:$Z$1048576,MATCH($A862,'Hoja de Trabajo para listado'!$A$155:$A$1048576,0),MATCH((CUADRO!N$5&amp;$E862),'Hoja de Trabajo para listado'!$A$151:$Z$151,0)),0)+IFERROR(INDEX('Hoja de Trabajo para listado'!$AB$155:$BA$1048576,MATCH($A862,'Hoja de Trabajo para listado'!$AB$155:$AB$1048576,0),MATCH((CUADRO!N$5&amp;$E862),'Hoja de Trabajo para listado'!$AB$151:$BA$151,0)),0)+IFERROR(INDEX('Hoja de Trabajo para listado'!$BC$155:$CB$1048576,MATCH($A862,'Hoja de Trabajo para listado'!$BC$155:$BC$1048576,0),MATCH((CUADRO!N$5&amp;$E862),'Hoja de Trabajo para listado'!$BC$151:$CB$151,0)),0)+IFERROR(INDEX('Hoja de Trabajo para listado'!$DE$153:$DG$274,MATCH($A862,'Hoja de Trabajo para listado'!$DE$153:$DE$1048576,0),MATCH((CUADRO!N$5&amp;$E862),'Hoja de Trabajo para listado'!$DE$151:$DG$151,0)),0)+IFERROR(INDEX('Hoja de Trabajo para listado'!$CD$155:$DC$1048576,MATCH($A862,'Hoja de Trabajo para listado'!$CD$155:$CD$1048576,0),MATCH((CUADRO!N$5&amp;$E862),'Hoja de Trabajo para listado'!$CD$151:$DC$151,0)),0)</f>
        <v>0</v>
      </c>
      <c r="O862" s="255">
        <f ca="1">+IFERROR(INDEX('Hoja de Trabajo para listado'!$A$155:$Z$1048576,MATCH($A862,'Hoja de Trabajo para listado'!$A$155:$A$1048576,0),MATCH((CUADRO!O$5&amp;$E862),'Hoja de Trabajo para listado'!$A$151:$Z$151,0)),0)+IFERROR(INDEX('Hoja de Trabajo para listado'!$AB$155:$BA$1048576,MATCH($A862,'Hoja de Trabajo para listado'!$AB$155:$AB$1048576,0),MATCH((CUADRO!O$5&amp;$E862),'Hoja de Trabajo para listado'!$AB$151:$BA$151,0)),0)+IFERROR(INDEX('Hoja de Trabajo para listado'!$BC$155:$CB$1048576,MATCH($A862,'Hoja de Trabajo para listado'!$BC$155:$BC$1048576,0),MATCH((CUADRO!O$5&amp;$E862),'Hoja de Trabajo para listado'!$BC$151:$CB$151,0)),0)+IFERROR(INDEX('Hoja de Trabajo para listado'!$DE$153:$DG$274,MATCH($A862,'Hoja de Trabajo para listado'!$DE$153:$DE$1048576,0),MATCH((CUADRO!O$5&amp;$E862),'Hoja de Trabajo para listado'!$DE$151:$DG$151,0)),0)+IFERROR(INDEX('Hoja de Trabajo para listado'!$CD$155:$DC$1048576,MATCH($A862,'Hoja de Trabajo para listado'!$CD$155:$CD$1048576,0),MATCH((CUADRO!O$5&amp;$E862),'Hoja de Trabajo para listado'!$CD$151:$DC$151,0)),0)</f>
        <v>0</v>
      </c>
      <c r="P862" s="255">
        <f ca="1">+IFERROR(INDEX('Hoja de Trabajo para listado'!$A$155:$Z$1048576,MATCH($A862,'Hoja de Trabajo para listado'!$A$155:$A$1048576,0),MATCH((CUADRO!P$5&amp;$E862),'Hoja de Trabajo para listado'!$A$151:$Z$151,0)),0)+IFERROR(INDEX('Hoja de Trabajo para listado'!$AB$155:$BA$1048576,MATCH($A862,'Hoja de Trabajo para listado'!$AB$155:$AB$1048576,0),MATCH((CUADRO!P$5&amp;$E862),'Hoja de Trabajo para listado'!$AB$151:$BA$151,0)),0)+IFERROR(INDEX('Hoja de Trabajo para listado'!$BC$155:$CB$1048576,MATCH($A862,'Hoja de Trabajo para listado'!$BC$155:$BC$1048576,0),MATCH((CUADRO!P$5&amp;$E862),'Hoja de Trabajo para listado'!$BC$151:$CB$151,0)),0)+IFERROR(INDEX('Hoja de Trabajo para listado'!$DE$153:$DG$274,MATCH($A862,'Hoja de Trabajo para listado'!$DE$153:$DE$1048576,0),MATCH((CUADRO!P$5&amp;$E862),'Hoja de Trabajo para listado'!$DE$151:$DG$151,0)),0)+IFERROR(INDEX('Hoja de Trabajo para listado'!$CD$155:$DC$1048576,MATCH($A862,'Hoja de Trabajo para listado'!$CD$155:$CD$1048576,0),MATCH((CUADRO!P$5&amp;$E862),'Hoja de Trabajo para listado'!$CD$151:$DC$151,0)),0)</f>
        <v>0</v>
      </c>
      <c r="Q862" s="255">
        <f ca="1">+IFERROR(INDEX('Hoja de Trabajo para listado'!$A$155:$Z$1048576,MATCH($A862,'Hoja de Trabajo para listado'!$A$155:$A$1048576,0),MATCH((CUADRO!Q$5&amp;$E862),'Hoja de Trabajo para listado'!$A$151:$Z$151,0)),0)+IFERROR(INDEX('Hoja de Trabajo para listado'!$AB$155:$BA$1048576,MATCH($A862,'Hoja de Trabajo para listado'!$AB$155:$AB$1048576,0),MATCH((CUADRO!Q$5&amp;$E862),'Hoja de Trabajo para listado'!$AB$151:$BA$151,0)),0)+IFERROR(INDEX('Hoja de Trabajo para listado'!$BC$155:$CB$1048576,MATCH($A862,'Hoja de Trabajo para listado'!$BC$155:$BC$1048576,0),MATCH((CUADRO!Q$5&amp;$E862),'Hoja de Trabajo para listado'!$BC$151:$CB$151,0)),0)+IFERROR(INDEX('Hoja de Trabajo para listado'!$DE$153:$DG$274,MATCH($A862,'Hoja de Trabajo para listado'!$DE$153:$DE$1048576,0),MATCH((CUADRO!Q$5&amp;$E862),'Hoja de Trabajo para listado'!$DE$151:$DG$151,0)),0)+IFERROR(INDEX('Hoja de Trabajo para listado'!$CD$155:$DC$1048576,MATCH($A862,'Hoja de Trabajo para listado'!$CD$155:$CD$1048576,0),MATCH((CUADRO!Q$5&amp;$E862),'Hoja de Trabajo para listado'!$CD$151:$DC$151,0)),0)</f>
        <v>0</v>
      </c>
      <c r="R862" s="255">
        <f t="shared" ca="1" si="26"/>
        <v>0</v>
      </c>
      <c r="S862" s="262"/>
      <c r="T862" s="255">
        <f ca="1">+T863</f>
        <v>0</v>
      </c>
      <c r="U862" s="254">
        <f t="shared" si="27"/>
        <v>1</v>
      </c>
      <c r="V862" s="362" t="str">
        <f>+VLOOKUP(A862,bd_lista!$A$3:$E$590,5,FALSE)</f>
        <v>Gobiernos Autonomos Municipales</v>
      </c>
      <c r="W862" s="361" t="str">
        <f>+V862</f>
        <v>Gobiernos Autonomos Municipales</v>
      </c>
      <c r="X862" s="254">
        <f>+VLOOKUP(A862,[2]Sheet1!$A$13:$D$744,4,FALSE)</f>
        <v>0</v>
      </c>
      <c r="Y862" s="254" t="e">
        <f>+VLOOKUP(X862,bd_lista!$A$3:$C$590,3,FALSE)</f>
        <v>#N/A</v>
      </c>
      <c r="Z862" s="316">
        <f>+X862</f>
        <v>0</v>
      </c>
      <c r="AA862" s="317" t="e">
        <f>+Y862</f>
        <v>#N/A</v>
      </c>
    </row>
    <row r="863" spans="1:27" customFormat="1" ht="15" hidden="1" customHeight="1">
      <c r="A863" s="32">
        <v>1604</v>
      </c>
      <c r="B863" s="307"/>
      <c r="C863" s="259" t="str">
        <f>+VLOOKUP(A863,bd_lista!$A$3:$C$590,3,FALSE)</f>
        <v>Gobierno Autónomo Municipal de Yacuiba</v>
      </c>
      <c r="D863" s="362"/>
      <c r="E863" s="256" t="s">
        <v>1314</v>
      </c>
      <c r="F863" s="257">
        <f ca="1">+IFERROR(INDEX('Hoja de Trabajo para listado'!$A$155:$Z$1048576,MATCH($A863,'Hoja de Trabajo para listado'!$A$155:$A$1048576,0),MATCH((CUADRO!F$5&amp;$E863),'Hoja de Trabajo para listado'!$A$151:$Z$151,0)),0)+IFERROR(INDEX('Hoja de Trabajo para listado'!$AB$155:$BA$1048576,MATCH($A863,'Hoja de Trabajo para listado'!$AB$155:$AB$1048576,0),MATCH((CUADRO!F$5&amp;$E863),'Hoja de Trabajo para listado'!$AB$151:$BA$151,0)),0)+IFERROR(INDEX('Hoja de Trabajo para listado'!$BC$155:$CB$1048576,MATCH($A863,'Hoja de Trabajo para listado'!$BC$155:$BC$1048576,0),MATCH((CUADRO!F$5&amp;$E863),'Hoja de Trabajo para listado'!$BC$151:$CB$151,0)),0)+IFERROR(INDEX('Hoja de Trabajo para listado'!$DE$153:$DG$274,MATCH($A863,'Hoja de Trabajo para listado'!$DE$153:$DE$1048576,0),MATCH((CUADRO!F$5&amp;$E863),'Hoja de Trabajo para listado'!$DE$151:$DG$151,0)),0)+IFERROR(INDEX('Hoja de Trabajo para listado'!$CD$155:$DC$1048576,MATCH($A863,'Hoja de Trabajo para listado'!$CD$155:$CD$1048576,0),MATCH((CUADRO!F$5&amp;$E863),'Hoja de Trabajo para listado'!$CD$151:$DC$151,0)),0)</f>
        <v>0</v>
      </c>
      <c r="G863" s="257">
        <f ca="1">+IFERROR(INDEX('Hoja de Trabajo para listado'!$A$155:$Z$1048576,MATCH($A863,'Hoja de Trabajo para listado'!$A$155:$A$1048576,0),MATCH((CUADRO!G$5&amp;$E863),'Hoja de Trabajo para listado'!$A$151:$Z$151,0)),0)+IFERROR(INDEX('Hoja de Trabajo para listado'!$AB$155:$BA$1048576,MATCH($A863,'Hoja de Trabajo para listado'!$AB$155:$AB$1048576,0),MATCH((CUADRO!G$5&amp;$E863),'Hoja de Trabajo para listado'!$AB$151:$BA$151,0)),0)+IFERROR(INDEX('Hoja de Trabajo para listado'!$BC$155:$CB$1048576,MATCH($A863,'Hoja de Trabajo para listado'!$BC$155:$BC$1048576,0),MATCH((CUADRO!G$5&amp;$E863),'Hoja de Trabajo para listado'!$BC$151:$CB$151,0)),0)+IFERROR(INDEX('Hoja de Trabajo para listado'!$DE$153:$DG$274,MATCH($A863,'Hoja de Trabajo para listado'!$DE$153:$DE$1048576,0),MATCH((CUADRO!G$5&amp;$E863),'Hoja de Trabajo para listado'!$DE$151:$DG$151,0)),0)+IFERROR(INDEX('Hoja de Trabajo para listado'!$CD$155:$DC$1048576,MATCH($A863,'Hoja de Trabajo para listado'!$CD$155:$CD$1048576,0),MATCH((CUADRO!G$5&amp;$E863),'Hoja de Trabajo para listado'!$CD$151:$DC$151,0)),0)</f>
        <v>0</v>
      </c>
      <c r="H863" s="257">
        <f ca="1">+IFERROR(INDEX('Hoja de Trabajo para listado'!$A$155:$Z$1048576,MATCH($A863,'Hoja de Trabajo para listado'!$A$155:$A$1048576,0),MATCH((CUADRO!H$5&amp;$E863),'Hoja de Trabajo para listado'!$A$151:$Z$151,0)),0)+IFERROR(INDEX('Hoja de Trabajo para listado'!$AB$155:$BA$1048576,MATCH($A863,'Hoja de Trabajo para listado'!$AB$155:$AB$1048576,0),MATCH((CUADRO!H$5&amp;$E863),'Hoja de Trabajo para listado'!$AB$151:$BA$151,0)),0)+IFERROR(INDEX('Hoja de Trabajo para listado'!$BC$155:$CB$1048576,MATCH($A863,'Hoja de Trabajo para listado'!$BC$155:$BC$1048576,0),MATCH((CUADRO!H$5&amp;$E863),'Hoja de Trabajo para listado'!$BC$151:$CB$151,0)),0)+IFERROR(INDEX('Hoja de Trabajo para listado'!$DE$153:$DG$274,MATCH($A863,'Hoja de Trabajo para listado'!$DE$153:$DE$1048576,0),MATCH((CUADRO!H$5&amp;$E863),'Hoja de Trabajo para listado'!$DE$151:$DG$151,0)),0)+IFERROR(INDEX('Hoja de Trabajo para listado'!$CD$155:$DC$1048576,MATCH($A863,'Hoja de Trabajo para listado'!$CD$155:$CD$1048576,0),MATCH((CUADRO!H$5&amp;$E863),'Hoja de Trabajo para listado'!$CD$151:$DC$151,0)),0)</f>
        <v>0</v>
      </c>
      <c r="I863" s="257">
        <f ca="1">+IFERROR(INDEX('Hoja de Trabajo para listado'!$A$155:$Z$1048576,MATCH($A863,'Hoja de Trabajo para listado'!$A$155:$A$1048576,0),MATCH((CUADRO!I$5&amp;$E863),'Hoja de Trabajo para listado'!$A$151:$Z$151,0)),0)+IFERROR(INDEX('Hoja de Trabajo para listado'!$AB$155:$BA$1048576,MATCH($A863,'Hoja de Trabajo para listado'!$AB$155:$AB$1048576,0),MATCH((CUADRO!I$5&amp;$E863),'Hoja de Trabajo para listado'!$AB$151:$BA$151,0)),0)+IFERROR(INDEX('Hoja de Trabajo para listado'!$BC$155:$CB$1048576,MATCH($A863,'Hoja de Trabajo para listado'!$BC$155:$BC$1048576,0),MATCH((CUADRO!I$5&amp;$E863),'Hoja de Trabajo para listado'!$BC$151:$CB$151,0)),0)+IFERROR(INDEX('Hoja de Trabajo para listado'!$DE$153:$DG$274,MATCH($A863,'Hoja de Trabajo para listado'!$DE$153:$DE$1048576,0),MATCH((CUADRO!I$5&amp;$E863),'Hoja de Trabajo para listado'!$DE$151:$DG$151,0)),0)+IFERROR(INDEX('Hoja de Trabajo para listado'!$CD$155:$DC$1048576,MATCH($A863,'Hoja de Trabajo para listado'!$CD$155:$CD$1048576,0),MATCH((CUADRO!I$5&amp;$E863),'Hoja de Trabajo para listado'!$CD$151:$DC$151,0)),0)</f>
        <v>0</v>
      </c>
      <c r="J863" s="257">
        <f ca="1">+IFERROR(INDEX('Hoja de Trabajo para listado'!$A$155:$Z$1048576,MATCH($A863,'Hoja de Trabajo para listado'!$A$155:$A$1048576,0),MATCH((CUADRO!J$5&amp;$E863),'Hoja de Trabajo para listado'!$A$151:$Z$151,0)),0)+IFERROR(INDEX('Hoja de Trabajo para listado'!$AB$155:$BA$1048576,MATCH($A863,'Hoja de Trabajo para listado'!$AB$155:$AB$1048576,0),MATCH((CUADRO!J$5&amp;$E863),'Hoja de Trabajo para listado'!$AB$151:$BA$151,0)),0)+IFERROR(INDEX('Hoja de Trabajo para listado'!$BC$155:$CB$1048576,MATCH($A863,'Hoja de Trabajo para listado'!$BC$155:$BC$1048576,0),MATCH((CUADRO!J$5&amp;$E863),'Hoja de Trabajo para listado'!$BC$151:$CB$151,0)),0)+IFERROR(INDEX('Hoja de Trabajo para listado'!$DE$153:$DG$274,MATCH($A863,'Hoja de Trabajo para listado'!$DE$153:$DE$1048576,0),MATCH((CUADRO!J$5&amp;$E863),'Hoja de Trabajo para listado'!$DE$151:$DG$151,0)),0)+IFERROR(INDEX('Hoja de Trabajo para listado'!$CD$155:$DC$1048576,MATCH($A863,'Hoja de Trabajo para listado'!$CD$155:$CD$1048576,0),MATCH((CUADRO!J$5&amp;$E863),'Hoja de Trabajo para listado'!$CD$151:$DC$151,0)),0)</f>
        <v>0</v>
      </c>
      <c r="K863" s="257">
        <f ca="1">+IFERROR(INDEX('Hoja de Trabajo para listado'!$A$155:$Z$1048576,MATCH($A863,'Hoja de Trabajo para listado'!$A$155:$A$1048576,0),MATCH((CUADRO!K$5&amp;$E863),'Hoja de Trabajo para listado'!$A$151:$Z$151,0)),0)+IFERROR(INDEX('Hoja de Trabajo para listado'!$AB$155:$BA$1048576,MATCH($A863,'Hoja de Trabajo para listado'!$AB$155:$AB$1048576,0),MATCH((CUADRO!K$5&amp;$E863),'Hoja de Trabajo para listado'!$AB$151:$BA$151,0)),0)+IFERROR(INDEX('Hoja de Trabajo para listado'!$BC$155:$CB$1048576,MATCH($A863,'Hoja de Trabajo para listado'!$BC$155:$BC$1048576,0),MATCH((CUADRO!K$5&amp;$E863),'Hoja de Trabajo para listado'!$BC$151:$CB$151,0)),0)+IFERROR(INDEX('Hoja de Trabajo para listado'!$DE$153:$DG$274,MATCH($A863,'Hoja de Trabajo para listado'!$DE$153:$DE$1048576,0),MATCH((CUADRO!K$5&amp;$E863),'Hoja de Trabajo para listado'!$DE$151:$DG$151,0)),0)+IFERROR(INDEX('Hoja de Trabajo para listado'!$CD$155:$DC$1048576,MATCH($A863,'Hoja de Trabajo para listado'!$CD$155:$CD$1048576,0),MATCH((CUADRO!K$5&amp;$E863),'Hoja de Trabajo para listado'!$CD$151:$DC$151,0)),0)</f>
        <v>0</v>
      </c>
      <c r="L863" s="257">
        <f ca="1">+IFERROR(INDEX('Hoja de Trabajo para listado'!$A$155:$Z$1048576,MATCH($A863,'Hoja de Trabajo para listado'!$A$155:$A$1048576,0),MATCH((CUADRO!L$5&amp;$E863),'Hoja de Trabajo para listado'!$A$151:$Z$151,0)),0)+IFERROR(INDEX('Hoja de Trabajo para listado'!$AB$155:$BA$1048576,MATCH($A863,'Hoja de Trabajo para listado'!$AB$155:$AB$1048576,0),MATCH((CUADRO!L$5&amp;$E863),'Hoja de Trabajo para listado'!$AB$151:$BA$151,0)),0)+IFERROR(INDEX('Hoja de Trabajo para listado'!$BC$155:$CB$1048576,MATCH($A863,'Hoja de Trabajo para listado'!$BC$155:$BC$1048576,0),MATCH((CUADRO!L$5&amp;$E863),'Hoja de Trabajo para listado'!$BC$151:$CB$151,0)),0)+IFERROR(INDEX('Hoja de Trabajo para listado'!$DE$153:$DG$274,MATCH($A863,'Hoja de Trabajo para listado'!$DE$153:$DE$1048576,0),MATCH((CUADRO!L$5&amp;$E863),'Hoja de Trabajo para listado'!$DE$151:$DG$151,0)),0)+IFERROR(INDEX('Hoja de Trabajo para listado'!$CD$155:$DC$1048576,MATCH($A863,'Hoja de Trabajo para listado'!$CD$155:$CD$1048576,0),MATCH((CUADRO!L$5&amp;$E863),'Hoja de Trabajo para listado'!$CD$151:$DC$151,0)),0)</f>
        <v>0</v>
      </c>
      <c r="M863" s="257">
        <f ca="1">+IFERROR(INDEX('Hoja de Trabajo para listado'!$A$155:$Z$1048576,MATCH($A863,'Hoja de Trabajo para listado'!$A$155:$A$1048576,0),MATCH((CUADRO!M$5&amp;$E863),'Hoja de Trabajo para listado'!$A$151:$Z$151,0)),0)+IFERROR(INDEX('Hoja de Trabajo para listado'!$AB$155:$BA$1048576,MATCH($A863,'Hoja de Trabajo para listado'!$AB$155:$AB$1048576,0),MATCH((CUADRO!M$5&amp;$E863),'Hoja de Trabajo para listado'!$AB$151:$BA$151,0)),0)+IFERROR(INDEX('Hoja de Trabajo para listado'!$BC$155:$CB$1048576,MATCH($A863,'Hoja de Trabajo para listado'!$BC$155:$BC$1048576,0),MATCH((CUADRO!M$5&amp;$E863),'Hoja de Trabajo para listado'!$BC$151:$CB$151,0)),0)+IFERROR(INDEX('Hoja de Trabajo para listado'!$DE$153:$DG$274,MATCH($A863,'Hoja de Trabajo para listado'!$DE$153:$DE$1048576,0),MATCH((CUADRO!M$5&amp;$E863),'Hoja de Trabajo para listado'!$DE$151:$DG$151,0)),0)+IFERROR(INDEX('Hoja de Trabajo para listado'!$CD$155:$DC$1048576,MATCH($A863,'Hoja de Trabajo para listado'!$CD$155:$CD$1048576,0),MATCH((CUADRO!M$5&amp;$E863),'Hoja de Trabajo para listado'!$CD$151:$DC$151,0)),0)</f>
        <v>0</v>
      </c>
      <c r="N863" s="257">
        <f ca="1">+IFERROR(INDEX('Hoja de Trabajo para listado'!$A$155:$Z$1048576,MATCH($A863,'Hoja de Trabajo para listado'!$A$155:$A$1048576,0),MATCH((CUADRO!N$5&amp;$E863),'Hoja de Trabajo para listado'!$A$151:$Z$151,0)),0)+IFERROR(INDEX('Hoja de Trabajo para listado'!$AB$155:$BA$1048576,MATCH($A863,'Hoja de Trabajo para listado'!$AB$155:$AB$1048576,0),MATCH((CUADRO!N$5&amp;$E863),'Hoja de Trabajo para listado'!$AB$151:$BA$151,0)),0)+IFERROR(INDEX('Hoja de Trabajo para listado'!$BC$155:$CB$1048576,MATCH($A863,'Hoja de Trabajo para listado'!$BC$155:$BC$1048576,0),MATCH((CUADRO!N$5&amp;$E863),'Hoja de Trabajo para listado'!$BC$151:$CB$151,0)),0)+IFERROR(INDEX('Hoja de Trabajo para listado'!$DE$153:$DG$274,MATCH($A863,'Hoja de Trabajo para listado'!$DE$153:$DE$1048576,0),MATCH((CUADRO!N$5&amp;$E863),'Hoja de Trabajo para listado'!$DE$151:$DG$151,0)),0)+IFERROR(INDEX('Hoja de Trabajo para listado'!$CD$155:$DC$1048576,MATCH($A863,'Hoja de Trabajo para listado'!$CD$155:$CD$1048576,0),MATCH((CUADRO!N$5&amp;$E863),'Hoja de Trabajo para listado'!$CD$151:$DC$151,0)),0)</f>
        <v>0</v>
      </c>
      <c r="O863" s="257">
        <f ca="1">+IFERROR(INDEX('Hoja de Trabajo para listado'!$A$155:$Z$1048576,MATCH($A863,'Hoja de Trabajo para listado'!$A$155:$A$1048576,0),MATCH((CUADRO!O$5&amp;$E863),'Hoja de Trabajo para listado'!$A$151:$Z$151,0)),0)+IFERROR(INDEX('Hoja de Trabajo para listado'!$AB$155:$BA$1048576,MATCH($A863,'Hoja de Trabajo para listado'!$AB$155:$AB$1048576,0),MATCH((CUADRO!O$5&amp;$E863),'Hoja de Trabajo para listado'!$AB$151:$BA$151,0)),0)+IFERROR(INDEX('Hoja de Trabajo para listado'!$BC$155:$CB$1048576,MATCH($A863,'Hoja de Trabajo para listado'!$BC$155:$BC$1048576,0),MATCH((CUADRO!O$5&amp;$E863),'Hoja de Trabajo para listado'!$BC$151:$CB$151,0)),0)+IFERROR(INDEX('Hoja de Trabajo para listado'!$DE$153:$DG$274,MATCH($A863,'Hoja de Trabajo para listado'!$DE$153:$DE$1048576,0),MATCH((CUADRO!O$5&amp;$E863),'Hoja de Trabajo para listado'!$DE$151:$DG$151,0)),0)+IFERROR(INDEX('Hoja de Trabajo para listado'!$CD$155:$DC$1048576,MATCH($A863,'Hoja de Trabajo para listado'!$CD$155:$CD$1048576,0),MATCH((CUADRO!O$5&amp;$E863),'Hoja de Trabajo para listado'!$CD$151:$DC$151,0)),0)</f>
        <v>0</v>
      </c>
      <c r="P863" s="257">
        <f ca="1">+IFERROR(INDEX('Hoja de Trabajo para listado'!$A$155:$Z$1048576,MATCH($A863,'Hoja de Trabajo para listado'!$A$155:$A$1048576,0),MATCH((CUADRO!P$5&amp;$E863),'Hoja de Trabajo para listado'!$A$151:$Z$151,0)),0)+IFERROR(INDEX('Hoja de Trabajo para listado'!$AB$155:$BA$1048576,MATCH($A863,'Hoja de Trabajo para listado'!$AB$155:$AB$1048576,0),MATCH((CUADRO!P$5&amp;$E863),'Hoja de Trabajo para listado'!$AB$151:$BA$151,0)),0)+IFERROR(INDEX('Hoja de Trabajo para listado'!$BC$155:$CB$1048576,MATCH($A863,'Hoja de Trabajo para listado'!$BC$155:$BC$1048576,0),MATCH((CUADRO!P$5&amp;$E863),'Hoja de Trabajo para listado'!$BC$151:$CB$151,0)),0)+IFERROR(INDEX('Hoja de Trabajo para listado'!$DE$153:$DG$274,MATCH($A863,'Hoja de Trabajo para listado'!$DE$153:$DE$1048576,0),MATCH((CUADRO!P$5&amp;$E863),'Hoja de Trabajo para listado'!$DE$151:$DG$151,0)),0)+IFERROR(INDEX('Hoja de Trabajo para listado'!$CD$155:$DC$1048576,MATCH($A863,'Hoja de Trabajo para listado'!$CD$155:$CD$1048576,0),MATCH((CUADRO!P$5&amp;$E863),'Hoja de Trabajo para listado'!$CD$151:$DC$151,0)),0)</f>
        <v>0</v>
      </c>
      <c r="Q863" s="257">
        <f ca="1">+IFERROR(INDEX('Hoja de Trabajo para listado'!$A$155:$Z$1048576,MATCH($A863,'Hoja de Trabajo para listado'!$A$155:$A$1048576,0),MATCH((CUADRO!Q$5&amp;$E863),'Hoja de Trabajo para listado'!$A$151:$Z$151,0)),0)+IFERROR(INDEX('Hoja de Trabajo para listado'!$AB$155:$BA$1048576,MATCH($A863,'Hoja de Trabajo para listado'!$AB$155:$AB$1048576,0),MATCH((CUADRO!Q$5&amp;$E863),'Hoja de Trabajo para listado'!$AB$151:$BA$151,0)),0)+IFERROR(INDEX('Hoja de Trabajo para listado'!$BC$155:$CB$1048576,MATCH($A863,'Hoja de Trabajo para listado'!$BC$155:$BC$1048576,0),MATCH((CUADRO!Q$5&amp;$E863),'Hoja de Trabajo para listado'!$BC$151:$CB$151,0)),0)+IFERROR(INDEX('Hoja de Trabajo para listado'!$DE$153:$DG$274,MATCH($A863,'Hoja de Trabajo para listado'!$DE$153:$DE$1048576,0),MATCH((CUADRO!Q$5&amp;$E863),'Hoja de Trabajo para listado'!$DE$151:$DG$151,0)),0)+IFERROR(INDEX('Hoja de Trabajo para listado'!$CD$155:$DC$1048576,MATCH($A863,'Hoja de Trabajo para listado'!$CD$155:$CD$1048576,0),MATCH((CUADRO!Q$5&amp;$E863),'Hoja de Trabajo para listado'!$CD$151:$DC$151,0)),0)</f>
        <v>0</v>
      </c>
      <c r="R863" s="257">
        <f t="shared" ca="1" si="26"/>
        <v>0</v>
      </c>
      <c r="S863" s="274">
        <f ca="1">+R862+R863</f>
        <v>0</v>
      </c>
      <c r="T863" s="257">
        <f ca="1">+S863</f>
        <v>0</v>
      </c>
      <c r="U863" s="256">
        <f t="shared" si="27"/>
        <v>2</v>
      </c>
      <c r="V863" s="362" t="str">
        <f>+VLOOKUP(A863,bd_lista!$A$3:$E$590,5,FALSE)</f>
        <v>Gobiernos Autonomos Municipales</v>
      </c>
      <c r="W863" s="362"/>
      <c r="X863" s="254">
        <f>+VLOOKUP(A863,[2]Sheet1!$A$13:$D$744,4,FALSE)</f>
        <v>0</v>
      </c>
      <c r="Y863" s="254" t="e">
        <f>+VLOOKUP(X863,bd_lista!$A$3:$C$590,3,FALSE)</f>
        <v>#N/A</v>
      </c>
      <c r="Z863" s="314"/>
      <c r="AA863" s="315"/>
    </row>
    <row r="864" spans="1:27" customFormat="1" ht="15" hidden="1" customHeight="1">
      <c r="A864" s="32">
        <v>1605</v>
      </c>
      <c r="B864" s="306">
        <f>+A864</f>
        <v>1605</v>
      </c>
      <c r="C864" s="259" t="str">
        <f>+VLOOKUP(A864,bd_lista!$A$3:$C$590,3,FALSE)</f>
        <v>Gobierno Autónomo Municipal de Caraparí</v>
      </c>
      <c r="D864" s="361" t="str">
        <f>+C864</f>
        <v>Gobierno Autónomo Municipal de Caraparí</v>
      </c>
      <c r="E864" s="254" t="s">
        <v>1313</v>
      </c>
      <c r="F864" s="255">
        <f ca="1">+IFERROR(INDEX('Hoja de Trabajo para listado'!$A$155:$Z$1048576,MATCH($A864,'Hoja de Trabajo para listado'!$A$155:$A$1048576,0),MATCH((CUADRO!F$5&amp;$E864),'Hoja de Trabajo para listado'!$A$151:$Z$151,0)),0)+IFERROR(INDEX('Hoja de Trabajo para listado'!$AB$155:$BA$1048576,MATCH($A864,'Hoja de Trabajo para listado'!$AB$155:$AB$1048576,0),MATCH((CUADRO!F$5&amp;$E864),'Hoja de Trabajo para listado'!$AB$151:$BA$151,0)),0)+IFERROR(INDEX('Hoja de Trabajo para listado'!$BC$155:$CB$1048576,MATCH($A864,'Hoja de Trabajo para listado'!$BC$155:$BC$1048576,0),MATCH((CUADRO!F$5&amp;$E864),'Hoja de Trabajo para listado'!$BC$151:$CB$151,0)),0)+IFERROR(INDEX('Hoja de Trabajo para listado'!$DE$153:$DG$274,MATCH($A864,'Hoja de Trabajo para listado'!$DE$153:$DE$1048576,0),MATCH((CUADRO!F$5&amp;$E864),'Hoja de Trabajo para listado'!$DE$151:$DG$151,0)),0)+IFERROR(INDEX('Hoja de Trabajo para listado'!$CD$155:$DC$1048576,MATCH($A864,'Hoja de Trabajo para listado'!$CD$155:$CD$1048576,0),MATCH((CUADRO!F$5&amp;$E864),'Hoja de Trabajo para listado'!$CD$151:$DC$151,0)),0)</f>
        <v>0</v>
      </c>
      <c r="G864" s="255">
        <f ca="1">+IFERROR(INDEX('Hoja de Trabajo para listado'!$A$155:$Z$1048576,MATCH($A864,'Hoja de Trabajo para listado'!$A$155:$A$1048576,0),MATCH((CUADRO!G$5&amp;$E864),'Hoja de Trabajo para listado'!$A$151:$Z$151,0)),0)+IFERROR(INDEX('Hoja de Trabajo para listado'!$AB$155:$BA$1048576,MATCH($A864,'Hoja de Trabajo para listado'!$AB$155:$AB$1048576,0),MATCH((CUADRO!G$5&amp;$E864),'Hoja de Trabajo para listado'!$AB$151:$BA$151,0)),0)+IFERROR(INDEX('Hoja de Trabajo para listado'!$BC$155:$CB$1048576,MATCH($A864,'Hoja de Trabajo para listado'!$BC$155:$BC$1048576,0),MATCH((CUADRO!G$5&amp;$E864),'Hoja de Trabajo para listado'!$BC$151:$CB$151,0)),0)+IFERROR(INDEX('Hoja de Trabajo para listado'!$DE$153:$DG$274,MATCH($A864,'Hoja de Trabajo para listado'!$DE$153:$DE$1048576,0),MATCH((CUADRO!G$5&amp;$E864),'Hoja de Trabajo para listado'!$DE$151:$DG$151,0)),0)+IFERROR(INDEX('Hoja de Trabajo para listado'!$CD$155:$DC$1048576,MATCH($A864,'Hoja de Trabajo para listado'!$CD$155:$CD$1048576,0),MATCH((CUADRO!G$5&amp;$E864),'Hoja de Trabajo para listado'!$CD$151:$DC$151,0)),0)</f>
        <v>0</v>
      </c>
      <c r="H864" s="255">
        <f ca="1">+IFERROR(INDEX('Hoja de Trabajo para listado'!$A$155:$Z$1048576,MATCH($A864,'Hoja de Trabajo para listado'!$A$155:$A$1048576,0),MATCH((CUADRO!H$5&amp;$E864),'Hoja de Trabajo para listado'!$A$151:$Z$151,0)),0)+IFERROR(INDEX('Hoja de Trabajo para listado'!$AB$155:$BA$1048576,MATCH($A864,'Hoja de Trabajo para listado'!$AB$155:$AB$1048576,0),MATCH((CUADRO!H$5&amp;$E864),'Hoja de Trabajo para listado'!$AB$151:$BA$151,0)),0)+IFERROR(INDEX('Hoja de Trabajo para listado'!$BC$155:$CB$1048576,MATCH($A864,'Hoja de Trabajo para listado'!$BC$155:$BC$1048576,0),MATCH((CUADRO!H$5&amp;$E864),'Hoja de Trabajo para listado'!$BC$151:$CB$151,0)),0)+IFERROR(INDEX('Hoja de Trabajo para listado'!$DE$153:$DG$274,MATCH($A864,'Hoja de Trabajo para listado'!$DE$153:$DE$1048576,0),MATCH((CUADRO!H$5&amp;$E864),'Hoja de Trabajo para listado'!$DE$151:$DG$151,0)),0)+IFERROR(INDEX('Hoja de Trabajo para listado'!$CD$155:$DC$1048576,MATCH($A864,'Hoja de Trabajo para listado'!$CD$155:$CD$1048576,0),MATCH((CUADRO!H$5&amp;$E864),'Hoja de Trabajo para listado'!$CD$151:$DC$151,0)),0)</f>
        <v>0</v>
      </c>
      <c r="I864" s="255">
        <f ca="1">+IFERROR(INDEX('Hoja de Trabajo para listado'!$A$155:$Z$1048576,MATCH($A864,'Hoja de Trabajo para listado'!$A$155:$A$1048576,0),MATCH((CUADRO!I$5&amp;$E864),'Hoja de Trabajo para listado'!$A$151:$Z$151,0)),0)+IFERROR(INDEX('Hoja de Trabajo para listado'!$AB$155:$BA$1048576,MATCH($A864,'Hoja de Trabajo para listado'!$AB$155:$AB$1048576,0),MATCH((CUADRO!I$5&amp;$E864),'Hoja de Trabajo para listado'!$AB$151:$BA$151,0)),0)+IFERROR(INDEX('Hoja de Trabajo para listado'!$BC$155:$CB$1048576,MATCH($A864,'Hoja de Trabajo para listado'!$BC$155:$BC$1048576,0),MATCH((CUADRO!I$5&amp;$E864),'Hoja de Trabajo para listado'!$BC$151:$CB$151,0)),0)+IFERROR(INDEX('Hoja de Trabajo para listado'!$DE$153:$DG$274,MATCH($A864,'Hoja de Trabajo para listado'!$DE$153:$DE$1048576,0),MATCH((CUADRO!I$5&amp;$E864),'Hoja de Trabajo para listado'!$DE$151:$DG$151,0)),0)+IFERROR(INDEX('Hoja de Trabajo para listado'!$CD$155:$DC$1048576,MATCH($A864,'Hoja de Trabajo para listado'!$CD$155:$CD$1048576,0),MATCH((CUADRO!I$5&amp;$E864),'Hoja de Trabajo para listado'!$CD$151:$DC$151,0)),0)</f>
        <v>0</v>
      </c>
      <c r="J864" s="255">
        <f ca="1">+IFERROR(INDEX('Hoja de Trabajo para listado'!$A$155:$Z$1048576,MATCH($A864,'Hoja de Trabajo para listado'!$A$155:$A$1048576,0),MATCH((CUADRO!J$5&amp;$E864),'Hoja de Trabajo para listado'!$A$151:$Z$151,0)),0)+IFERROR(INDEX('Hoja de Trabajo para listado'!$AB$155:$BA$1048576,MATCH($A864,'Hoja de Trabajo para listado'!$AB$155:$AB$1048576,0),MATCH((CUADRO!J$5&amp;$E864),'Hoja de Trabajo para listado'!$AB$151:$BA$151,0)),0)+IFERROR(INDEX('Hoja de Trabajo para listado'!$BC$155:$CB$1048576,MATCH($A864,'Hoja de Trabajo para listado'!$BC$155:$BC$1048576,0),MATCH((CUADRO!J$5&amp;$E864),'Hoja de Trabajo para listado'!$BC$151:$CB$151,0)),0)+IFERROR(INDEX('Hoja de Trabajo para listado'!$DE$153:$DG$274,MATCH($A864,'Hoja de Trabajo para listado'!$DE$153:$DE$1048576,0),MATCH((CUADRO!J$5&amp;$E864),'Hoja de Trabajo para listado'!$DE$151:$DG$151,0)),0)+IFERROR(INDEX('Hoja de Trabajo para listado'!$CD$155:$DC$1048576,MATCH($A864,'Hoja de Trabajo para listado'!$CD$155:$CD$1048576,0),MATCH((CUADRO!J$5&amp;$E864),'Hoja de Trabajo para listado'!$CD$151:$DC$151,0)),0)</f>
        <v>0</v>
      </c>
      <c r="K864" s="255">
        <f ca="1">+IFERROR(INDEX('Hoja de Trabajo para listado'!$A$155:$Z$1048576,MATCH($A864,'Hoja de Trabajo para listado'!$A$155:$A$1048576,0),MATCH((CUADRO!K$5&amp;$E864),'Hoja de Trabajo para listado'!$A$151:$Z$151,0)),0)+IFERROR(INDEX('Hoja de Trabajo para listado'!$AB$155:$BA$1048576,MATCH($A864,'Hoja de Trabajo para listado'!$AB$155:$AB$1048576,0),MATCH((CUADRO!K$5&amp;$E864),'Hoja de Trabajo para listado'!$AB$151:$BA$151,0)),0)+IFERROR(INDEX('Hoja de Trabajo para listado'!$BC$155:$CB$1048576,MATCH($A864,'Hoja de Trabajo para listado'!$BC$155:$BC$1048576,0),MATCH((CUADRO!K$5&amp;$E864),'Hoja de Trabajo para listado'!$BC$151:$CB$151,0)),0)+IFERROR(INDEX('Hoja de Trabajo para listado'!$DE$153:$DG$274,MATCH($A864,'Hoja de Trabajo para listado'!$DE$153:$DE$1048576,0),MATCH((CUADRO!K$5&amp;$E864),'Hoja de Trabajo para listado'!$DE$151:$DG$151,0)),0)+IFERROR(INDEX('Hoja de Trabajo para listado'!$CD$155:$DC$1048576,MATCH($A864,'Hoja de Trabajo para listado'!$CD$155:$CD$1048576,0),MATCH((CUADRO!K$5&amp;$E864),'Hoja de Trabajo para listado'!$CD$151:$DC$151,0)),0)</f>
        <v>0</v>
      </c>
      <c r="L864" s="255">
        <f ca="1">+IFERROR(INDEX('Hoja de Trabajo para listado'!$A$155:$Z$1048576,MATCH($A864,'Hoja de Trabajo para listado'!$A$155:$A$1048576,0),MATCH((CUADRO!L$5&amp;$E864),'Hoja de Trabajo para listado'!$A$151:$Z$151,0)),0)+IFERROR(INDEX('Hoja de Trabajo para listado'!$AB$155:$BA$1048576,MATCH($A864,'Hoja de Trabajo para listado'!$AB$155:$AB$1048576,0),MATCH((CUADRO!L$5&amp;$E864),'Hoja de Trabajo para listado'!$AB$151:$BA$151,0)),0)+IFERROR(INDEX('Hoja de Trabajo para listado'!$BC$155:$CB$1048576,MATCH($A864,'Hoja de Trabajo para listado'!$BC$155:$BC$1048576,0),MATCH((CUADRO!L$5&amp;$E864),'Hoja de Trabajo para listado'!$BC$151:$CB$151,0)),0)+IFERROR(INDEX('Hoja de Trabajo para listado'!$DE$153:$DG$274,MATCH($A864,'Hoja de Trabajo para listado'!$DE$153:$DE$1048576,0),MATCH((CUADRO!L$5&amp;$E864),'Hoja de Trabajo para listado'!$DE$151:$DG$151,0)),0)+IFERROR(INDEX('Hoja de Trabajo para listado'!$CD$155:$DC$1048576,MATCH($A864,'Hoja de Trabajo para listado'!$CD$155:$CD$1048576,0),MATCH((CUADRO!L$5&amp;$E864),'Hoja de Trabajo para listado'!$CD$151:$DC$151,0)),0)</f>
        <v>0</v>
      </c>
      <c r="M864" s="255">
        <f ca="1">+IFERROR(INDEX('Hoja de Trabajo para listado'!$A$155:$Z$1048576,MATCH($A864,'Hoja de Trabajo para listado'!$A$155:$A$1048576,0),MATCH((CUADRO!M$5&amp;$E864),'Hoja de Trabajo para listado'!$A$151:$Z$151,0)),0)+IFERROR(INDEX('Hoja de Trabajo para listado'!$AB$155:$BA$1048576,MATCH($A864,'Hoja de Trabajo para listado'!$AB$155:$AB$1048576,0),MATCH((CUADRO!M$5&amp;$E864),'Hoja de Trabajo para listado'!$AB$151:$BA$151,0)),0)+IFERROR(INDEX('Hoja de Trabajo para listado'!$BC$155:$CB$1048576,MATCH($A864,'Hoja de Trabajo para listado'!$BC$155:$BC$1048576,0),MATCH((CUADRO!M$5&amp;$E864),'Hoja de Trabajo para listado'!$BC$151:$CB$151,0)),0)+IFERROR(INDEX('Hoja de Trabajo para listado'!$DE$153:$DG$274,MATCH($A864,'Hoja de Trabajo para listado'!$DE$153:$DE$1048576,0),MATCH((CUADRO!M$5&amp;$E864),'Hoja de Trabajo para listado'!$DE$151:$DG$151,0)),0)+IFERROR(INDEX('Hoja de Trabajo para listado'!$CD$155:$DC$1048576,MATCH($A864,'Hoja de Trabajo para listado'!$CD$155:$CD$1048576,0),MATCH((CUADRO!M$5&amp;$E864),'Hoja de Trabajo para listado'!$CD$151:$DC$151,0)),0)</f>
        <v>0</v>
      </c>
      <c r="N864" s="255">
        <f ca="1">+IFERROR(INDEX('Hoja de Trabajo para listado'!$A$155:$Z$1048576,MATCH($A864,'Hoja de Trabajo para listado'!$A$155:$A$1048576,0),MATCH((CUADRO!N$5&amp;$E864),'Hoja de Trabajo para listado'!$A$151:$Z$151,0)),0)+IFERROR(INDEX('Hoja de Trabajo para listado'!$AB$155:$BA$1048576,MATCH($A864,'Hoja de Trabajo para listado'!$AB$155:$AB$1048576,0),MATCH((CUADRO!N$5&amp;$E864),'Hoja de Trabajo para listado'!$AB$151:$BA$151,0)),0)+IFERROR(INDEX('Hoja de Trabajo para listado'!$BC$155:$CB$1048576,MATCH($A864,'Hoja de Trabajo para listado'!$BC$155:$BC$1048576,0),MATCH((CUADRO!N$5&amp;$E864),'Hoja de Trabajo para listado'!$BC$151:$CB$151,0)),0)+IFERROR(INDEX('Hoja de Trabajo para listado'!$DE$153:$DG$274,MATCH($A864,'Hoja de Trabajo para listado'!$DE$153:$DE$1048576,0),MATCH((CUADRO!N$5&amp;$E864),'Hoja de Trabajo para listado'!$DE$151:$DG$151,0)),0)+IFERROR(INDEX('Hoja de Trabajo para listado'!$CD$155:$DC$1048576,MATCH($A864,'Hoja de Trabajo para listado'!$CD$155:$CD$1048576,0),MATCH((CUADRO!N$5&amp;$E864),'Hoja de Trabajo para listado'!$CD$151:$DC$151,0)),0)</f>
        <v>0</v>
      </c>
      <c r="O864" s="255">
        <f ca="1">+IFERROR(INDEX('Hoja de Trabajo para listado'!$A$155:$Z$1048576,MATCH($A864,'Hoja de Trabajo para listado'!$A$155:$A$1048576,0),MATCH((CUADRO!O$5&amp;$E864),'Hoja de Trabajo para listado'!$A$151:$Z$151,0)),0)+IFERROR(INDEX('Hoja de Trabajo para listado'!$AB$155:$BA$1048576,MATCH($A864,'Hoja de Trabajo para listado'!$AB$155:$AB$1048576,0),MATCH((CUADRO!O$5&amp;$E864),'Hoja de Trabajo para listado'!$AB$151:$BA$151,0)),0)+IFERROR(INDEX('Hoja de Trabajo para listado'!$BC$155:$CB$1048576,MATCH($A864,'Hoja de Trabajo para listado'!$BC$155:$BC$1048576,0),MATCH((CUADRO!O$5&amp;$E864),'Hoja de Trabajo para listado'!$BC$151:$CB$151,0)),0)+IFERROR(INDEX('Hoja de Trabajo para listado'!$DE$153:$DG$274,MATCH($A864,'Hoja de Trabajo para listado'!$DE$153:$DE$1048576,0),MATCH((CUADRO!O$5&amp;$E864),'Hoja de Trabajo para listado'!$DE$151:$DG$151,0)),0)+IFERROR(INDEX('Hoja de Trabajo para listado'!$CD$155:$DC$1048576,MATCH($A864,'Hoja de Trabajo para listado'!$CD$155:$CD$1048576,0),MATCH((CUADRO!O$5&amp;$E864),'Hoja de Trabajo para listado'!$CD$151:$DC$151,0)),0)</f>
        <v>0</v>
      </c>
      <c r="P864" s="255">
        <f ca="1">+IFERROR(INDEX('Hoja de Trabajo para listado'!$A$155:$Z$1048576,MATCH($A864,'Hoja de Trabajo para listado'!$A$155:$A$1048576,0),MATCH((CUADRO!P$5&amp;$E864),'Hoja de Trabajo para listado'!$A$151:$Z$151,0)),0)+IFERROR(INDEX('Hoja de Trabajo para listado'!$AB$155:$BA$1048576,MATCH($A864,'Hoja de Trabajo para listado'!$AB$155:$AB$1048576,0),MATCH((CUADRO!P$5&amp;$E864),'Hoja de Trabajo para listado'!$AB$151:$BA$151,0)),0)+IFERROR(INDEX('Hoja de Trabajo para listado'!$BC$155:$CB$1048576,MATCH($A864,'Hoja de Trabajo para listado'!$BC$155:$BC$1048576,0),MATCH((CUADRO!P$5&amp;$E864),'Hoja de Trabajo para listado'!$BC$151:$CB$151,0)),0)+IFERROR(INDEX('Hoja de Trabajo para listado'!$DE$153:$DG$274,MATCH($A864,'Hoja de Trabajo para listado'!$DE$153:$DE$1048576,0),MATCH((CUADRO!P$5&amp;$E864),'Hoja de Trabajo para listado'!$DE$151:$DG$151,0)),0)+IFERROR(INDEX('Hoja de Trabajo para listado'!$CD$155:$DC$1048576,MATCH($A864,'Hoja de Trabajo para listado'!$CD$155:$CD$1048576,0),MATCH((CUADRO!P$5&amp;$E864),'Hoja de Trabajo para listado'!$CD$151:$DC$151,0)),0)</f>
        <v>0</v>
      </c>
      <c r="Q864" s="255">
        <f ca="1">+IFERROR(INDEX('Hoja de Trabajo para listado'!$A$155:$Z$1048576,MATCH($A864,'Hoja de Trabajo para listado'!$A$155:$A$1048576,0),MATCH((CUADRO!Q$5&amp;$E864),'Hoja de Trabajo para listado'!$A$151:$Z$151,0)),0)+IFERROR(INDEX('Hoja de Trabajo para listado'!$AB$155:$BA$1048576,MATCH($A864,'Hoja de Trabajo para listado'!$AB$155:$AB$1048576,0),MATCH((CUADRO!Q$5&amp;$E864),'Hoja de Trabajo para listado'!$AB$151:$BA$151,0)),0)+IFERROR(INDEX('Hoja de Trabajo para listado'!$BC$155:$CB$1048576,MATCH($A864,'Hoja de Trabajo para listado'!$BC$155:$BC$1048576,0),MATCH((CUADRO!Q$5&amp;$E864),'Hoja de Trabajo para listado'!$BC$151:$CB$151,0)),0)+IFERROR(INDEX('Hoja de Trabajo para listado'!$DE$153:$DG$274,MATCH($A864,'Hoja de Trabajo para listado'!$DE$153:$DE$1048576,0),MATCH((CUADRO!Q$5&amp;$E864),'Hoja de Trabajo para listado'!$DE$151:$DG$151,0)),0)+IFERROR(INDEX('Hoja de Trabajo para listado'!$CD$155:$DC$1048576,MATCH($A864,'Hoja de Trabajo para listado'!$CD$155:$CD$1048576,0),MATCH((CUADRO!Q$5&amp;$E864),'Hoja de Trabajo para listado'!$CD$151:$DC$151,0)),0)</f>
        <v>0</v>
      </c>
      <c r="R864" s="255">
        <f t="shared" ca="1" si="26"/>
        <v>0</v>
      </c>
      <c r="S864" s="262"/>
      <c r="T864" s="255">
        <f ca="1">+T865</f>
        <v>0</v>
      </c>
      <c r="U864" s="254">
        <f t="shared" si="27"/>
        <v>1</v>
      </c>
      <c r="V864" s="362" t="str">
        <f>+VLOOKUP(A864,bd_lista!$A$3:$E$590,5,FALSE)</f>
        <v>Gobiernos Autonomos Municipales</v>
      </c>
      <c r="W864" s="361" t="str">
        <f>+V864</f>
        <v>Gobiernos Autonomos Municipales</v>
      </c>
      <c r="X864" s="254">
        <f>+VLOOKUP(A864,[2]Sheet1!$A$13:$D$744,4,FALSE)</f>
        <v>0</v>
      </c>
      <c r="Y864" s="254" t="e">
        <f>+VLOOKUP(X864,bd_lista!$A$3:$C$590,3,FALSE)</f>
        <v>#N/A</v>
      </c>
      <c r="Z864" s="316">
        <f>+X864</f>
        <v>0</v>
      </c>
      <c r="AA864" s="317" t="e">
        <f>+Y864</f>
        <v>#N/A</v>
      </c>
    </row>
    <row r="865" spans="1:27" customFormat="1" ht="15" hidden="1" customHeight="1">
      <c r="A865" s="32">
        <v>1605</v>
      </c>
      <c r="B865" s="307"/>
      <c r="C865" s="259" t="str">
        <f>+VLOOKUP(A865,bd_lista!$A$3:$C$590,3,FALSE)</f>
        <v>Gobierno Autónomo Municipal de Caraparí</v>
      </c>
      <c r="D865" s="362"/>
      <c r="E865" s="256" t="s">
        <v>1314</v>
      </c>
      <c r="F865" s="257">
        <f ca="1">+IFERROR(INDEX('Hoja de Trabajo para listado'!$A$155:$Z$1048576,MATCH($A865,'Hoja de Trabajo para listado'!$A$155:$A$1048576,0),MATCH((CUADRO!F$5&amp;$E865),'Hoja de Trabajo para listado'!$A$151:$Z$151,0)),0)+IFERROR(INDEX('Hoja de Trabajo para listado'!$AB$155:$BA$1048576,MATCH($A865,'Hoja de Trabajo para listado'!$AB$155:$AB$1048576,0),MATCH((CUADRO!F$5&amp;$E865),'Hoja de Trabajo para listado'!$AB$151:$BA$151,0)),0)+IFERROR(INDEX('Hoja de Trabajo para listado'!$BC$155:$CB$1048576,MATCH($A865,'Hoja de Trabajo para listado'!$BC$155:$BC$1048576,0),MATCH((CUADRO!F$5&amp;$E865),'Hoja de Trabajo para listado'!$BC$151:$CB$151,0)),0)+IFERROR(INDEX('Hoja de Trabajo para listado'!$DE$153:$DG$274,MATCH($A865,'Hoja de Trabajo para listado'!$DE$153:$DE$1048576,0),MATCH((CUADRO!F$5&amp;$E865),'Hoja de Trabajo para listado'!$DE$151:$DG$151,0)),0)+IFERROR(INDEX('Hoja de Trabajo para listado'!$CD$155:$DC$1048576,MATCH($A865,'Hoja de Trabajo para listado'!$CD$155:$CD$1048576,0),MATCH((CUADRO!F$5&amp;$E865),'Hoja de Trabajo para listado'!$CD$151:$DC$151,0)),0)</f>
        <v>0</v>
      </c>
      <c r="G865" s="257">
        <f ca="1">+IFERROR(INDEX('Hoja de Trabajo para listado'!$A$155:$Z$1048576,MATCH($A865,'Hoja de Trabajo para listado'!$A$155:$A$1048576,0),MATCH((CUADRO!G$5&amp;$E865),'Hoja de Trabajo para listado'!$A$151:$Z$151,0)),0)+IFERROR(INDEX('Hoja de Trabajo para listado'!$AB$155:$BA$1048576,MATCH($A865,'Hoja de Trabajo para listado'!$AB$155:$AB$1048576,0),MATCH((CUADRO!G$5&amp;$E865),'Hoja de Trabajo para listado'!$AB$151:$BA$151,0)),0)+IFERROR(INDEX('Hoja de Trabajo para listado'!$BC$155:$CB$1048576,MATCH($A865,'Hoja de Trabajo para listado'!$BC$155:$BC$1048576,0),MATCH((CUADRO!G$5&amp;$E865),'Hoja de Trabajo para listado'!$BC$151:$CB$151,0)),0)+IFERROR(INDEX('Hoja de Trabajo para listado'!$DE$153:$DG$274,MATCH($A865,'Hoja de Trabajo para listado'!$DE$153:$DE$1048576,0),MATCH((CUADRO!G$5&amp;$E865),'Hoja de Trabajo para listado'!$DE$151:$DG$151,0)),0)+IFERROR(INDEX('Hoja de Trabajo para listado'!$CD$155:$DC$1048576,MATCH($A865,'Hoja de Trabajo para listado'!$CD$155:$CD$1048576,0),MATCH((CUADRO!G$5&amp;$E865),'Hoja de Trabajo para listado'!$CD$151:$DC$151,0)),0)</f>
        <v>0</v>
      </c>
      <c r="H865" s="257">
        <f ca="1">+IFERROR(INDEX('Hoja de Trabajo para listado'!$A$155:$Z$1048576,MATCH($A865,'Hoja de Trabajo para listado'!$A$155:$A$1048576,0),MATCH((CUADRO!H$5&amp;$E865),'Hoja de Trabajo para listado'!$A$151:$Z$151,0)),0)+IFERROR(INDEX('Hoja de Trabajo para listado'!$AB$155:$BA$1048576,MATCH($A865,'Hoja de Trabajo para listado'!$AB$155:$AB$1048576,0),MATCH((CUADRO!H$5&amp;$E865),'Hoja de Trabajo para listado'!$AB$151:$BA$151,0)),0)+IFERROR(INDEX('Hoja de Trabajo para listado'!$BC$155:$CB$1048576,MATCH($A865,'Hoja de Trabajo para listado'!$BC$155:$BC$1048576,0),MATCH((CUADRO!H$5&amp;$E865),'Hoja de Trabajo para listado'!$BC$151:$CB$151,0)),0)+IFERROR(INDEX('Hoja de Trabajo para listado'!$DE$153:$DG$274,MATCH($A865,'Hoja de Trabajo para listado'!$DE$153:$DE$1048576,0),MATCH((CUADRO!H$5&amp;$E865),'Hoja de Trabajo para listado'!$DE$151:$DG$151,0)),0)+IFERROR(INDEX('Hoja de Trabajo para listado'!$CD$155:$DC$1048576,MATCH($A865,'Hoja de Trabajo para listado'!$CD$155:$CD$1048576,0),MATCH((CUADRO!H$5&amp;$E865),'Hoja de Trabajo para listado'!$CD$151:$DC$151,0)),0)</f>
        <v>0</v>
      </c>
      <c r="I865" s="257">
        <f ca="1">+IFERROR(INDEX('Hoja de Trabajo para listado'!$A$155:$Z$1048576,MATCH($A865,'Hoja de Trabajo para listado'!$A$155:$A$1048576,0),MATCH((CUADRO!I$5&amp;$E865),'Hoja de Trabajo para listado'!$A$151:$Z$151,0)),0)+IFERROR(INDEX('Hoja de Trabajo para listado'!$AB$155:$BA$1048576,MATCH($A865,'Hoja de Trabajo para listado'!$AB$155:$AB$1048576,0),MATCH((CUADRO!I$5&amp;$E865),'Hoja de Trabajo para listado'!$AB$151:$BA$151,0)),0)+IFERROR(INDEX('Hoja de Trabajo para listado'!$BC$155:$CB$1048576,MATCH($A865,'Hoja de Trabajo para listado'!$BC$155:$BC$1048576,0),MATCH((CUADRO!I$5&amp;$E865),'Hoja de Trabajo para listado'!$BC$151:$CB$151,0)),0)+IFERROR(INDEX('Hoja de Trabajo para listado'!$DE$153:$DG$274,MATCH($A865,'Hoja de Trabajo para listado'!$DE$153:$DE$1048576,0),MATCH((CUADRO!I$5&amp;$E865),'Hoja de Trabajo para listado'!$DE$151:$DG$151,0)),0)+IFERROR(INDEX('Hoja de Trabajo para listado'!$CD$155:$DC$1048576,MATCH($A865,'Hoja de Trabajo para listado'!$CD$155:$CD$1048576,0),MATCH((CUADRO!I$5&amp;$E865),'Hoja de Trabajo para listado'!$CD$151:$DC$151,0)),0)</f>
        <v>0</v>
      </c>
      <c r="J865" s="257">
        <f ca="1">+IFERROR(INDEX('Hoja de Trabajo para listado'!$A$155:$Z$1048576,MATCH($A865,'Hoja de Trabajo para listado'!$A$155:$A$1048576,0),MATCH((CUADRO!J$5&amp;$E865),'Hoja de Trabajo para listado'!$A$151:$Z$151,0)),0)+IFERROR(INDEX('Hoja de Trabajo para listado'!$AB$155:$BA$1048576,MATCH($A865,'Hoja de Trabajo para listado'!$AB$155:$AB$1048576,0),MATCH((CUADRO!J$5&amp;$E865),'Hoja de Trabajo para listado'!$AB$151:$BA$151,0)),0)+IFERROR(INDEX('Hoja de Trabajo para listado'!$BC$155:$CB$1048576,MATCH($A865,'Hoja de Trabajo para listado'!$BC$155:$BC$1048576,0),MATCH((CUADRO!J$5&amp;$E865),'Hoja de Trabajo para listado'!$BC$151:$CB$151,0)),0)+IFERROR(INDEX('Hoja de Trabajo para listado'!$DE$153:$DG$274,MATCH($A865,'Hoja de Trabajo para listado'!$DE$153:$DE$1048576,0),MATCH((CUADRO!J$5&amp;$E865),'Hoja de Trabajo para listado'!$DE$151:$DG$151,0)),0)+IFERROR(INDEX('Hoja de Trabajo para listado'!$CD$155:$DC$1048576,MATCH($A865,'Hoja de Trabajo para listado'!$CD$155:$CD$1048576,0),MATCH((CUADRO!J$5&amp;$E865),'Hoja de Trabajo para listado'!$CD$151:$DC$151,0)),0)</f>
        <v>0</v>
      </c>
      <c r="K865" s="257">
        <f ca="1">+IFERROR(INDEX('Hoja de Trabajo para listado'!$A$155:$Z$1048576,MATCH($A865,'Hoja de Trabajo para listado'!$A$155:$A$1048576,0),MATCH((CUADRO!K$5&amp;$E865),'Hoja de Trabajo para listado'!$A$151:$Z$151,0)),0)+IFERROR(INDEX('Hoja de Trabajo para listado'!$AB$155:$BA$1048576,MATCH($A865,'Hoja de Trabajo para listado'!$AB$155:$AB$1048576,0),MATCH((CUADRO!K$5&amp;$E865),'Hoja de Trabajo para listado'!$AB$151:$BA$151,0)),0)+IFERROR(INDEX('Hoja de Trabajo para listado'!$BC$155:$CB$1048576,MATCH($A865,'Hoja de Trabajo para listado'!$BC$155:$BC$1048576,0),MATCH((CUADRO!K$5&amp;$E865),'Hoja de Trabajo para listado'!$BC$151:$CB$151,0)),0)+IFERROR(INDEX('Hoja de Trabajo para listado'!$DE$153:$DG$274,MATCH($A865,'Hoja de Trabajo para listado'!$DE$153:$DE$1048576,0),MATCH((CUADRO!K$5&amp;$E865),'Hoja de Trabajo para listado'!$DE$151:$DG$151,0)),0)+IFERROR(INDEX('Hoja de Trabajo para listado'!$CD$155:$DC$1048576,MATCH($A865,'Hoja de Trabajo para listado'!$CD$155:$CD$1048576,0),MATCH((CUADRO!K$5&amp;$E865),'Hoja de Trabajo para listado'!$CD$151:$DC$151,0)),0)</f>
        <v>0</v>
      </c>
      <c r="L865" s="257">
        <f ca="1">+IFERROR(INDEX('Hoja de Trabajo para listado'!$A$155:$Z$1048576,MATCH($A865,'Hoja de Trabajo para listado'!$A$155:$A$1048576,0),MATCH((CUADRO!L$5&amp;$E865),'Hoja de Trabajo para listado'!$A$151:$Z$151,0)),0)+IFERROR(INDEX('Hoja de Trabajo para listado'!$AB$155:$BA$1048576,MATCH($A865,'Hoja de Trabajo para listado'!$AB$155:$AB$1048576,0),MATCH((CUADRO!L$5&amp;$E865),'Hoja de Trabajo para listado'!$AB$151:$BA$151,0)),0)+IFERROR(INDEX('Hoja de Trabajo para listado'!$BC$155:$CB$1048576,MATCH($A865,'Hoja de Trabajo para listado'!$BC$155:$BC$1048576,0),MATCH((CUADRO!L$5&amp;$E865),'Hoja de Trabajo para listado'!$BC$151:$CB$151,0)),0)+IFERROR(INDEX('Hoja de Trabajo para listado'!$DE$153:$DG$274,MATCH($A865,'Hoja de Trabajo para listado'!$DE$153:$DE$1048576,0),MATCH((CUADRO!L$5&amp;$E865),'Hoja de Trabajo para listado'!$DE$151:$DG$151,0)),0)+IFERROR(INDEX('Hoja de Trabajo para listado'!$CD$155:$DC$1048576,MATCH($A865,'Hoja de Trabajo para listado'!$CD$155:$CD$1048576,0),MATCH((CUADRO!L$5&amp;$E865),'Hoja de Trabajo para listado'!$CD$151:$DC$151,0)),0)</f>
        <v>0</v>
      </c>
      <c r="M865" s="257">
        <f ca="1">+IFERROR(INDEX('Hoja de Trabajo para listado'!$A$155:$Z$1048576,MATCH($A865,'Hoja de Trabajo para listado'!$A$155:$A$1048576,0),MATCH((CUADRO!M$5&amp;$E865),'Hoja de Trabajo para listado'!$A$151:$Z$151,0)),0)+IFERROR(INDEX('Hoja de Trabajo para listado'!$AB$155:$BA$1048576,MATCH($A865,'Hoja de Trabajo para listado'!$AB$155:$AB$1048576,0),MATCH((CUADRO!M$5&amp;$E865),'Hoja de Trabajo para listado'!$AB$151:$BA$151,0)),0)+IFERROR(INDEX('Hoja de Trabajo para listado'!$BC$155:$CB$1048576,MATCH($A865,'Hoja de Trabajo para listado'!$BC$155:$BC$1048576,0),MATCH((CUADRO!M$5&amp;$E865),'Hoja de Trabajo para listado'!$BC$151:$CB$151,0)),0)+IFERROR(INDEX('Hoja de Trabajo para listado'!$DE$153:$DG$274,MATCH($A865,'Hoja de Trabajo para listado'!$DE$153:$DE$1048576,0),MATCH((CUADRO!M$5&amp;$E865),'Hoja de Trabajo para listado'!$DE$151:$DG$151,0)),0)+IFERROR(INDEX('Hoja de Trabajo para listado'!$CD$155:$DC$1048576,MATCH($A865,'Hoja de Trabajo para listado'!$CD$155:$CD$1048576,0),MATCH((CUADRO!M$5&amp;$E865),'Hoja de Trabajo para listado'!$CD$151:$DC$151,0)),0)</f>
        <v>0</v>
      </c>
      <c r="N865" s="257">
        <f ca="1">+IFERROR(INDEX('Hoja de Trabajo para listado'!$A$155:$Z$1048576,MATCH($A865,'Hoja de Trabajo para listado'!$A$155:$A$1048576,0),MATCH((CUADRO!N$5&amp;$E865),'Hoja de Trabajo para listado'!$A$151:$Z$151,0)),0)+IFERROR(INDEX('Hoja de Trabajo para listado'!$AB$155:$BA$1048576,MATCH($A865,'Hoja de Trabajo para listado'!$AB$155:$AB$1048576,0),MATCH((CUADRO!N$5&amp;$E865),'Hoja de Trabajo para listado'!$AB$151:$BA$151,0)),0)+IFERROR(INDEX('Hoja de Trabajo para listado'!$BC$155:$CB$1048576,MATCH($A865,'Hoja de Trabajo para listado'!$BC$155:$BC$1048576,0),MATCH((CUADRO!N$5&amp;$E865),'Hoja de Trabajo para listado'!$BC$151:$CB$151,0)),0)+IFERROR(INDEX('Hoja de Trabajo para listado'!$DE$153:$DG$274,MATCH($A865,'Hoja de Trabajo para listado'!$DE$153:$DE$1048576,0),MATCH((CUADRO!N$5&amp;$E865),'Hoja de Trabajo para listado'!$DE$151:$DG$151,0)),0)+IFERROR(INDEX('Hoja de Trabajo para listado'!$CD$155:$DC$1048576,MATCH($A865,'Hoja de Trabajo para listado'!$CD$155:$CD$1048576,0),MATCH((CUADRO!N$5&amp;$E865),'Hoja de Trabajo para listado'!$CD$151:$DC$151,0)),0)</f>
        <v>0</v>
      </c>
      <c r="O865" s="257">
        <f ca="1">+IFERROR(INDEX('Hoja de Trabajo para listado'!$A$155:$Z$1048576,MATCH($A865,'Hoja de Trabajo para listado'!$A$155:$A$1048576,0),MATCH((CUADRO!O$5&amp;$E865),'Hoja de Trabajo para listado'!$A$151:$Z$151,0)),0)+IFERROR(INDEX('Hoja de Trabajo para listado'!$AB$155:$BA$1048576,MATCH($A865,'Hoja de Trabajo para listado'!$AB$155:$AB$1048576,0),MATCH((CUADRO!O$5&amp;$E865),'Hoja de Trabajo para listado'!$AB$151:$BA$151,0)),0)+IFERROR(INDEX('Hoja de Trabajo para listado'!$BC$155:$CB$1048576,MATCH($A865,'Hoja de Trabajo para listado'!$BC$155:$BC$1048576,0),MATCH((CUADRO!O$5&amp;$E865),'Hoja de Trabajo para listado'!$BC$151:$CB$151,0)),0)+IFERROR(INDEX('Hoja de Trabajo para listado'!$DE$153:$DG$274,MATCH($A865,'Hoja de Trabajo para listado'!$DE$153:$DE$1048576,0),MATCH((CUADRO!O$5&amp;$E865),'Hoja de Trabajo para listado'!$DE$151:$DG$151,0)),0)+IFERROR(INDEX('Hoja de Trabajo para listado'!$CD$155:$DC$1048576,MATCH($A865,'Hoja de Trabajo para listado'!$CD$155:$CD$1048576,0),MATCH((CUADRO!O$5&amp;$E865),'Hoja de Trabajo para listado'!$CD$151:$DC$151,0)),0)</f>
        <v>0</v>
      </c>
      <c r="P865" s="257">
        <f ca="1">+IFERROR(INDEX('Hoja de Trabajo para listado'!$A$155:$Z$1048576,MATCH($A865,'Hoja de Trabajo para listado'!$A$155:$A$1048576,0),MATCH((CUADRO!P$5&amp;$E865),'Hoja de Trabajo para listado'!$A$151:$Z$151,0)),0)+IFERROR(INDEX('Hoja de Trabajo para listado'!$AB$155:$BA$1048576,MATCH($A865,'Hoja de Trabajo para listado'!$AB$155:$AB$1048576,0),MATCH((CUADRO!P$5&amp;$E865),'Hoja de Trabajo para listado'!$AB$151:$BA$151,0)),0)+IFERROR(INDEX('Hoja de Trabajo para listado'!$BC$155:$CB$1048576,MATCH($A865,'Hoja de Trabajo para listado'!$BC$155:$BC$1048576,0),MATCH((CUADRO!P$5&amp;$E865),'Hoja de Trabajo para listado'!$BC$151:$CB$151,0)),0)+IFERROR(INDEX('Hoja de Trabajo para listado'!$DE$153:$DG$274,MATCH($A865,'Hoja de Trabajo para listado'!$DE$153:$DE$1048576,0),MATCH((CUADRO!P$5&amp;$E865),'Hoja de Trabajo para listado'!$DE$151:$DG$151,0)),0)+IFERROR(INDEX('Hoja de Trabajo para listado'!$CD$155:$DC$1048576,MATCH($A865,'Hoja de Trabajo para listado'!$CD$155:$CD$1048576,0),MATCH((CUADRO!P$5&amp;$E865),'Hoja de Trabajo para listado'!$CD$151:$DC$151,0)),0)</f>
        <v>0</v>
      </c>
      <c r="Q865" s="257">
        <f ca="1">+IFERROR(INDEX('Hoja de Trabajo para listado'!$A$155:$Z$1048576,MATCH($A865,'Hoja de Trabajo para listado'!$A$155:$A$1048576,0),MATCH((CUADRO!Q$5&amp;$E865),'Hoja de Trabajo para listado'!$A$151:$Z$151,0)),0)+IFERROR(INDEX('Hoja de Trabajo para listado'!$AB$155:$BA$1048576,MATCH($A865,'Hoja de Trabajo para listado'!$AB$155:$AB$1048576,0),MATCH((CUADRO!Q$5&amp;$E865),'Hoja de Trabajo para listado'!$AB$151:$BA$151,0)),0)+IFERROR(INDEX('Hoja de Trabajo para listado'!$BC$155:$CB$1048576,MATCH($A865,'Hoja de Trabajo para listado'!$BC$155:$BC$1048576,0),MATCH((CUADRO!Q$5&amp;$E865),'Hoja de Trabajo para listado'!$BC$151:$CB$151,0)),0)+IFERROR(INDEX('Hoja de Trabajo para listado'!$DE$153:$DG$274,MATCH($A865,'Hoja de Trabajo para listado'!$DE$153:$DE$1048576,0),MATCH((CUADRO!Q$5&amp;$E865),'Hoja de Trabajo para listado'!$DE$151:$DG$151,0)),0)+IFERROR(INDEX('Hoja de Trabajo para listado'!$CD$155:$DC$1048576,MATCH($A865,'Hoja de Trabajo para listado'!$CD$155:$CD$1048576,0),MATCH((CUADRO!Q$5&amp;$E865),'Hoja de Trabajo para listado'!$CD$151:$DC$151,0)),0)</f>
        <v>0</v>
      </c>
      <c r="R865" s="257">
        <f t="shared" ca="1" si="26"/>
        <v>0</v>
      </c>
      <c r="S865" s="274">
        <f ca="1">+R864+R865</f>
        <v>0</v>
      </c>
      <c r="T865" s="257">
        <f ca="1">+S865</f>
        <v>0</v>
      </c>
      <c r="U865" s="256">
        <f t="shared" si="27"/>
        <v>2</v>
      </c>
      <c r="V865" s="362" t="str">
        <f>+VLOOKUP(A865,bd_lista!$A$3:$E$590,5,FALSE)</f>
        <v>Gobiernos Autonomos Municipales</v>
      </c>
      <c r="W865" s="362"/>
      <c r="X865" s="254">
        <f>+VLOOKUP(A865,[2]Sheet1!$A$13:$D$744,4,FALSE)</f>
        <v>0</v>
      </c>
      <c r="Y865" s="254" t="e">
        <f>+VLOOKUP(X865,bd_lista!$A$3:$C$590,3,FALSE)</f>
        <v>#N/A</v>
      </c>
      <c r="Z865" s="314"/>
      <c r="AA865" s="315"/>
    </row>
    <row r="866" spans="1:27" customFormat="1" ht="15" hidden="1" customHeight="1">
      <c r="A866" s="32">
        <v>1606</v>
      </c>
      <c r="B866" s="306">
        <f>+A866</f>
        <v>1606</v>
      </c>
      <c r="C866" s="259" t="str">
        <f>+VLOOKUP(A866,bd_lista!$A$3:$C$590,3,FALSE)</f>
        <v>Gobierno Autónomo Municipal de Villamontes</v>
      </c>
      <c r="D866" s="361" t="str">
        <f>+C866</f>
        <v>Gobierno Autónomo Municipal de Villamontes</v>
      </c>
      <c r="E866" s="254" t="s">
        <v>1313</v>
      </c>
      <c r="F866" s="255">
        <f ca="1">+IFERROR(INDEX('Hoja de Trabajo para listado'!$A$155:$Z$1048576,MATCH($A866,'Hoja de Trabajo para listado'!$A$155:$A$1048576,0),MATCH((CUADRO!F$5&amp;$E866),'Hoja de Trabajo para listado'!$A$151:$Z$151,0)),0)+IFERROR(INDEX('Hoja de Trabajo para listado'!$AB$155:$BA$1048576,MATCH($A866,'Hoja de Trabajo para listado'!$AB$155:$AB$1048576,0),MATCH((CUADRO!F$5&amp;$E866),'Hoja de Trabajo para listado'!$AB$151:$BA$151,0)),0)+IFERROR(INDEX('Hoja de Trabajo para listado'!$BC$155:$CB$1048576,MATCH($A866,'Hoja de Trabajo para listado'!$BC$155:$BC$1048576,0),MATCH((CUADRO!F$5&amp;$E866),'Hoja de Trabajo para listado'!$BC$151:$CB$151,0)),0)+IFERROR(INDEX('Hoja de Trabajo para listado'!$DE$153:$DG$274,MATCH($A866,'Hoja de Trabajo para listado'!$DE$153:$DE$1048576,0),MATCH((CUADRO!F$5&amp;$E866),'Hoja de Trabajo para listado'!$DE$151:$DG$151,0)),0)+IFERROR(INDEX('Hoja de Trabajo para listado'!$CD$155:$DC$1048576,MATCH($A866,'Hoja de Trabajo para listado'!$CD$155:$CD$1048576,0),MATCH((CUADRO!F$5&amp;$E866),'Hoja de Trabajo para listado'!$CD$151:$DC$151,0)),0)</f>
        <v>0</v>
      </c>
      <c r="G866" s="255">
        <f ca="1">+IFERROR(INDEX('Hoja de Trabajo para listado'!$A$155:$Z$1048576,MATCH($A866,'Hoja de Trabajo para listado'!$A$155:$A$1048576,0),MATCH((CUADRO!G$5&amp;$E866),'Hoja de Trabajo para listado'!$A$151:$Z$151,0)),0)+IFERROR(INDEX('Hoja de Trabajo para listado'!$AB$155:$BA$1048576,MATCH($A866,'Hoja de Trabajo para listado'!$AB$155:$AB$1048576,0),MATCH((CUADRO!G$5&amp;$E866),'Hoja de Trabajo para listado'!$AB$151:$BA$151,0)),0)+IFERROR(INDEX('Hoja de Trabajo para listado'!$BC$155:$CB$1048576,MATCH($A866,'Hoja de Trabajo para listado'!$BC$155:$BC$1048576,0),MATCH((CUADRO!G$5&amp;$E866),'Hoja de Trabajo para listado'!$BC$151:$CB$151,0)),0)+IFERROR(INDEX('Hoja de Trabajo para listado'!$DE$153:$DG$274,MATCH($A866,'Hoja de Trabajo para listado'!$DE$153:$DE$1048576,0),MATCH((CUADRO!G$5&amp;$E866),'Hoja de Trabajo para listado'!$DE$151:$DG$151,0)),0)+IFERROR(INDEX('Hoja de Trabajo para listado'!$CD$155:$DC$1048576,MATCH($A866,'Hoja de Trabajo para listado'!$CD$155:$CD$1048576,0),MATCH((CUADRO!G$5&amp;$E866),'Hoja de Trabajo para listado'!$CD$151:$DC$151,0)),0)</f>
        <v>0</v>
      </c>
      <c r="H866" s="255">
        <f ca="1">+IFERROR(INDEX('Hoja de Trabajo para listado'!$A$155:$Z$1048576,MATCH($A866,'Hoja de Trabajo para listado'!$A$155:$A$1048576,0),MATCH((CUADRO!H$5&amp;$E866),'Hoja de Trabajo para listado'!$A$151:$Z$151,0)),0)+IFERROR(INDEX('Hoja de Trabajo para listado'!$AB$155:$BA$1048576,MATCH($A866,'Hoja de Trabajo para listado'!$AB$155:$AB$1048576,0),MATCH((CUADRO!H$5&amp;$E866),'Hoja de Trabajo para listado'!$AB$151:$BA$151,0)),0)+IFERROR(INDEX('Hoja de Trabajo para listado'!$BC$155:$CB$1048576,MATCH($A866,'Hoja de Trabajo para listado'!$BC$155:$BC$1048576,0),MATCH((CUADRO!H$5&amp;$E866),'Hoja de Trabajo para listado'!$BC$151:$CB$151,0)),0)+IFERROR(INDEX('Hoja de Trabajo para listado'!$DE$153:$DG$274,MATCH($A866,'Hoja de Trabajo para listado'!$DE$153:$DE$1048576,0),MATCH((CUADRO!H$5&amp;$E866),'Hoja de Trabajo para listado'!$DE$151:$DG$151,0)),0)+IFERROR(INDEX('Hoja de Trabajo para listado'!$CD$155:$DC$1048576,MATCH($A866,'Hoja de Trabajo para listado'!$CD$155:$CD$1048576,0),MATCH((CUADRO!H$5&amp;$E866),'Hoja de Trabajo para listado'!$CD$151:$DC$151,0)),0)</f>
        <v>0</v>
      </c>
      <c r="I866" s="255">
        <f ca="1">+IFERROR(INDEX('Hoja de Trabajo para listado'!$A$155:$Z$1048576,MATCH($A866,'Hoja de Trabajo para listado'!$A$155:$A$1048576,0),MATCH((CUADRO!I$5&amp;$E866),'Hoja de Trabajo para listado'!$A$151:$Z$151,0)),0)+IFERROR(INDEX('Hoja de Trabajo para listado'!$AB$155:$BA$1048576,MATCH($A866,'Hoja de Trabajo para listado'!$AB$155:$AB$1048576,0),MATCH((CUADRO!I$5&amp;$E866),'Hoja de Trabajo para listado'!$AB$151:$BA$151,0)),0)+IFERROR(INDEX('Hoja de Trabajo para listado'!$BC$155:$CB$1048576,MATCH($A866,'Hoja de Trabajo para listado'!$BC$155:$BC$1048576,0),MATCH((CUADRO!I$5&amp;$E866),'Hoja de Trabajo para listado'!$BC$151:$CB$151,0)),0)+IFERROR(INDEX('Hoja de Trabajo para listado'!$DE$153:$DG$274,MATCH($A866,'Hoja de Trabajo para listado'!$DE$153:$DE$1048576,0),MATCH((CUADRO!I$5&amp;$E866),'Hoja de Trabajo para listado'!$DE$151:$DG$151,0)),0)+IFERROR(INDEX('Hoja de Trabajo para listado'!$CD$155:$DC$1048576,MATCH($A866,'Hoja de Trabajo para listado'!$CD$155:$CD$1048576,0),MATCH((CUADRO!I$5&amp;$E866),'Hoja de Trabajo para listado'!$CD$151:$DC$151,0)),0)</f>
        <v>0</v>
      </c>
      <c r="J866" s="255">
        <f ca="1">+IFERROR(INDEX('Hoja de Trabajo para listado'!$A$155:$Z$1048576,MATCH($A866,'Hoja de Trabajo para listado'!$A$155:$A$1048576,0),MATCH((CUADRO!J$5&amp;$E866),'Hoja de Trabajo para listado'!$A$151:$Z$151,0)),0)+IFERROR(INDEX('Hoja de Trabajo para listado'!$AB$155:$BA$1048576,MATCH($A866,'Hoja de Trabajo para listado'!$AB$155:$AB$1048576,0),MATCH((CUADRO!J$5&amp;$E866),'Hoja de Trabajo para listado'!$AB$151:$BA$151,0)),0)+IFERROR(INDEX('Hoja de Trabajo para listado'!$BC$155:$CB$1048576,MATCH($A866,'Hoja de Trabajo para listado'!$BC$155:$BC$1048576,0),MATCH((CUADRO!J$5&amp;$E866),'Hoja de Trabajo para listado'!$BC$151:$CB$151,0)),0)+IFERROR(INDEX('Hoja de Trabajo para listado'!$DE$153:$DG$274,MATCH($A866,'Hoja de Trabajo para listado'!$DE$153:$DE$1048576,0),MATCH((CUADRO!J$5&amp;$E866),'Hoja de Trabajo para listado'!$DE$151:$DG$151,0)),0)+IFERROR(INDEX('Hoja de Trabajo para listado'!$CD$155:$DC$1048576,MATCH($A866,'Hoja de Trabajo para listado'!$CD$155:$CD$1048576,0),MATCH((CUADRO!J$5&amp;$E866),'Hoja de Trabajo para listado'!$CD$151:$DC$151,0)),0)</f>
        <v>0</v>
      </c>
      <c r="K866" s="255">
        <f ca="1">+IFERROR(INDEX('Hoja de Trabajo para listado'!$A$155:$Z$1048576,MATCH($A866,'Hoja de Trabajo para listado'!$A$155:$A$1048576,0),MATCH((CUADRO!K$5&amp;$E866),'Hoja de Trabajo para listado'!$A$151:$Z$151,0)),0)+IFERROR(INDEX('Hoja de Trabajo para listado'!$AB$155:$BA$1048576,MATCH($A866,'Hoja de Trabajo para listado'!$AB$155:$AB$1048576,0),MATCH((CUADRO!K$5&amp;$E866),'Hoja de Trabajo para listado'!$AB$151:$BA$151,0)),0)+IFERROR(INDEX('Hoja de Trabajo para listado'!$BC$155:$CB$1048576,MATCH($A866,'Hoja de Trabajo para listado'!$BC$155:$BC$1048576,0),MATCH((CUADRO!K$5&amp;$E866),'Hoja de Trabajo para listado'!$BC$151:$CB$151,0)),0)+IFERROR(INDEX('Hoja de Trabajo para listado'!$DE$153:$DG$274,MATCH($A866,'Hoja de Trabajo para listado'!$DE$153:$DE$1048576,0),MATCH((CUADRO!K$5&amp;$E866),'Hoja de Trabajo para listado'!$DE$151:$DG$151,0)),0)+IFERROR(INDEX('Hoja de Trabajo para listado'!$CD$155:$DC$1048576,MATCH($A866,'Hoja de Trabajo para listado'!$CD$155:$CD$1048576,0),MATCH((CUADRO!K$5&amp;$E866),'Hoja de Trabajo para listado'!$CD$151:$DC$151,0)),0)</f>
        <v>0</v>
      </c>
      <c r="L866" s="255">
        <f ca="1">+IFERROR(INDEX('Hoja de Trabajo para listado'!$A$155:$Z$1048576,MATCH($A866,'Hoja de Trabajo para listado'!$A$155:$A$1048576,0),MATCH((CUADRO!L$5&amp;$E866),'Hoja de Trabajo para listado'!$A$151:$Z$151,0)),0)+IFERROR(INDEX('Hoja de Trabajo para listado'!$AB$155:$BA$1048576,MATCH($A866,'Hoja de Trabajo para listado'!$AB$155:$AB$1048576,0),MATCH((CUADRO!L$5&amp;$E866),'Hoja de Trabajo para listado'!$AB$151:$BA$151,0)),0)+IFERROR(INDEX('Hoja de Trabajo para listado'!$BC$155:$CB$1048576,MATCH($A866,'Hoja de Trabajo para listado'!$BC$155:$BC$1048576,0),MATCH((CUADRO!L$5&amp;$E866),'Hoja de Trabajo para listado'!$BC$151:$CB$151,0)),0)+IFERROR(INDEX('Hoja de Trabajo para listado'!$DE$153:$DG$274,MATCH($A866,'Hoja de Trabajo para listado'!$DE$153:$DE$1048576,0),MATCH((CUADRO!L$5&amp;$E866),'Hoja de Trabajo para listado'!$DE$151:$DG$151,0)),0)+IFERROR(INDEX('Hoja de Trabajo para listado'!$CD$155:$DC$1048576,MATCH($A866,'Hoja de Trabajo para listado'!$CD$155:$CD$1048576,0),MATCH((CUADRO!L$5&amp;$E866),'Hoja de Trabajo para listado'!$CD$151:$DC$151,0)),0)</f>
        <v>0</v>
      </c>
      <c r="M866" s="255">
        <f ca="1">+IFERROR(INDEX('Hoja de Trabajo para listado'!$A$155:$Z$1048576,MATCH($A866,'Hoja de Trabajo para listado'!$A$155:$A$1048576,0),MATCH((CUADRO!M$5&amp;$E866),'Hoja de Trabajo para listado'!$A$151:$Z$151,0)),0)+IFERROR(INDEX('Hoja de Trabajo para listado'!$AB$155:$BA$1048576,MATCH($A866,'Hoja de Trabajo para listado'!$AB$155:$AB$1048576,0),MATCH((CUADRO!M$5&amp;$E866),'Hoja de Trabajo para listado'!$AB$151:$BA$151,0)),0)+IFERROR(INDEX('Hoja de Trabajo para listado'!$BC$155:$CB$1048576,MATCH($A866,'Hoja de Trabajo para listado'!$BC$155:$BC$1048576,0),MATCH((CUADRO!M$5&amp;$E866),'Hoja de Trabajo para listado'!$BC$151:$CB$151,0)),0)+IFERROR(INDEX('Hoja de Trabajo para listado'!$DE$153:$DG$274,MATCH($A866,'Hoja de Trabajo para listado'!$DE$153:$DE$1048576,0),MATCH((CUADRO!M$5&amp;$E866),'Hoja de Trabajo para listado'!$DE$151:$DG$151,0)),0)+IFERROR(INDEX('Hoja de Trabajo para listado'!$CD$155:$DC$1048576,MATCH($A866,'Hoja de Trabajo para listado'!$CD$155:$CD$1048576,0),MATCH((CUADRO!M$5&amp;$E866),'Hoja de Trabajo para listado'!$CD$151:$DC$151,0)),0)</f>
        <v>0</v>
      </c>
      <c r="N866" s="255">
        <f ca="1">+IFERROR(INDEX('Hoja de Trabajo para listado'!$A$155:$Z$1048576,MATCH($A866,'Hoja de Trabajo para listado'!$A$155:$A$1048576,0),MATCH((CUADRO!N$5&amp;$E866),'Hoja de Trabajo para listado'!$A$151:$Z$151,0)),0)+IFERROR(INDEX('Hoja de Trabajo para listado'!$AB$155:$BA$1048576,MATCH($A866,'Hoja de Trabajo para listado'!$AB$155:$AB$1048576,0),MATCH((CUADRO!N$5&amp;$E866),'Hoja de Trabajo para listado'!$AB$151:$BA$151,0)),0)+IFERROR(INDEX('Hoja de Trabajo para listado'!$BC$155:$CB$1048576,MATCH($A866,'Hoja de Trabajo para listado'!$BC$155:$BC$1048576,0),MATCH((CUADRO!N$5&amp;$E866),'Hoja de Trabajo para listado'!$BC$151:$CB$151,0)),0)+IFERROR(INDEX('Hoja de Trabajo para listado'!$DE$153:$DG$274,MATCH($A866,'Hoja de Trabajo para listado'!$DE$153:$DE$1048576,0),MATCH((CUADRO!N$5&amp;$E866),'Hoja de Trabajo para listado'!$DE$151:$DG$151,0)),0)+IFERROR(INDEX('Hoja de Trabajo para listado'!$CD$155:$DC$1048576,MATCH($A866,'Hoja de Trabajo para listado'!$CD$155:$CD$1048576,0),MATCH((CUADRO!N$5&amp;$E866),'Hoja de Trabajo para listado'!$CD$151:$DC$151,0)),0)</f>
        <v>0</v>
      </c>
      <c r="O866" s="255">
        <f ca="1">+IFERROR(INDEX('Hoja de Trabajo para listado'!$A$155:$Z$1048576,MATCH($A866,'Hoja de Trabajo para listado'!$A$155:$A$1048576,0),MATCH((CUADRO!O$5&amp;$E866),'Hoja de Trabajo para listado'!$A$151:$Z$151,0)),0)+IFERROR(INDEX('Hoja de Trabajo para listado'!$AB$155:$BA$1048576,MATCH($A866,'Hoja de Trabajo para listado'!$AB$155:$AB$1048576,0),MATCH((CUADRO!O$5&amp;$E866),'Hoja de Trabajo para listado'!$AB$151:$BA$151,0)),0)+IFERROR(INDEX('Hoja de Trabajo para listado'!$BC$155:$CB$1048576,MATCH($A866,'Hoja de Trabajo para listado'!$BC$155:$BC$1048576,0),MATCH((CUADRO!O$5&amp;$E866),'Hoja de Trabajo para listado'!$BC$151:$CB$151,0)),0)+IFERROR(INDEX('Hoja de Trabajo para listado'!$DE$153:$DG$274,MATCH($A866,'Hoja de Trabajo para listado'!$DE$153:$DE$1048576,0),MATCH((CUADRO!O$5&amp;$E866),'Hoja de Trabajo para listado'!$DE$151:$DG$151,0)),0)+IFERROR(INDEX('Hoja de Trabajo para listado'!$CD$155:$DC$1048576,MATCH($A866,'Hoja de Trabajo para listado'!$CD$155:$CD$1048576,0),MATCH((CUADRO!O$5&amp;$E866),'Hoja de Trabajo para listado'!$CD$151:$DC$151,0)),0)</f>
        <v>0</v>
      </c>
      <c r="P866" s="255">
        <f ca="1">+IFERROR(INDEX('Hoja de Trabajo para listado'!$A$155:$Z$1048576,MATCH($A866,'Hoja de Trabajo para listado'!$A$155:$A$1048576,0),MATCH((CUADRO!P$5&amp;$E866),'Hoja de Trabajo para listado'!$A$151:$Z$151,0)),0)+IFERROR(INDEX('Hoja de Trabajo para listado'!$AB$155:$BA$1048576,MATCH($A866,'Hoja de Trabajo para listado'!$AB$155:$AB$1048576,0),MATCH((CUADRO!P$5&amp;$E866),'Hoja de Trabajo para listado'!$AB$151:$BA$151,0)),0)+IFERROR(INDEX('Hoja de Trabajo para listado'!$BC$155:$CB$1048576,MATCH($A866,'Hoja de Trabajo para listado'!$BC$155:$BC$1048576,0),MATCH((CUADRO!P$5&amp;$E866),'Hoja de Trabajo para listado'!$BC$151:$CB$151,0)),0)+IFERROR(INDEX('Hoja de Trabajo para listado'!$DE$153:$DG$274,MATCH($A866,'Hoja de Trabajo para listado'!$DE$153:$DE$1048576,0),MATCH((CUADRO!P$5&amp;$E866),'Hoja de Trabajo para listado'!$DE$151:$DG$151,0)),0)+IFERROR(INDEX('Hoja de Trabajo para listado'!$CD$155:$DC$1048576,MATCH($A866,'Hoja de Trabajo para listado'!$CD$155:$CD$1048576,0),MATCH((CUADRO!P$5&amp;$E866),'Hoja de Trabajo para listado'!$CD$151:$DC$151,0)),0)</f>
        <v>0</v>
      </c>
      <c r="Q866" s="255">
        <f ca="1">+IFERROR(INDEX('Hoja de Trabajo para listado'!$A$155:$Z$1048576,MATCH($A866,'Hoja de Trabajo para listado'!$A$155:$A$1048576,0),MATCH((CUADRO!Q$5&amp;$E866),'Hoja de Trabajo para listado'!$A$151:$Z$151,0)),0)+IFERROR(INDEX('Hoja de Trabajo para listado'!$AB$155:$BA$1048576,MATCH($A866,'Hoja de Trabajo para listado'!$AB$155:$AB$1048576,0),MATCH((CUADRO!Q$5&amp;$E866),'Hoja de Trabajo para listado'!$AB$151:$BA$151,0)),0)+IFERROR(INDEX('Hoja de Trabajo para listado'!$BC$155:$CB$1048576,MATCH($A866,'Hoja de Trabajo para listado'!$BC$155:$BC$1048576,0),MATCH((CUADRO!Q$5&amp;$E866),'Hoja de Trabajo para listado'!$BC$151:$CB$151,0)),0)+IFERROR(INDEX('Hoja de Trabajo para listado'!$DE$153:$DG$274,MATCH($A866,'Hoja de Trabajo para listado'!$DE$153:$DE$1048576,0),MATCH((CUADRO!Q$5&amp;$E866),'Hoja de Trabajo para listado'!$DE$151:$DG$151,0)),0)+IFERROR(INDEX('Hoja de Trabajo para listado'!$CD$155:$DC$1048576,MATCH($A866,'Hoja de Trabajo para listado'!$CD$155:$CD$1048576,0),MATCH((CUADRO!Q$5&amp;$E866),'Hoja de Trabajo para listado'!$CD$151:$DC$151,0)),0)</f>
        <v>0</v>
      </c>
      <c r="R866" s="255">
        <f t="shared" ca="1" si="26"/>
        <v>0</v>
      </c>
      <c r="S866" s="262"/>
      <c r="T866" s="255">
        <f ca="1">+T867</f>
        <v>0</v>
      </c>
      <c r="U866" s="254">
        <f t="shared" si="27"/>
        <v>1</v>
      </c>
      <c r="V866" s="362" t="str">
        <f>+VLOOKUP(A866,bd_lista!$A$3:$E$590,5,FALSE)</f>
        <v>Gobiernos Autonomos Municipales</v>
      </c>
      <c r="W866" s="361" t="str">
        <f>+V866</f>
        <v>Gobiernos Autonomos Municipales</v>
      </c>
      <c r="X866" s="254">
        <f>+VLOOKUP(A866,[2]Sheet1!$A$13:$D$744,4,FALSE)</f>
        <v>0</v>
      </c>
      <c r="Y866" s="254" t="e">
        <f>+VLOOKUP(X866,bd_lista!$A$3:$C$590,3,FALSE)</f>
        <v>#N/A</v>
      </c>
      <c r="Z866" s="316">
        <f>+X866</f>
        <v>0</v>
      </c>
      <c r="AA866" s="317" t="e">
        <f>+Y866</f>
        <v>#N/A</v>
      </c>
    </row>
    <row r="867" spans="1:27" customFormat="1" ht="15" hidden="1" customHeight="1">
      <c r="A867" s="32">
        <v>1606</v>
      </c>
      <c r="B867" s="307"/>
      <c r="C867" s="259" t="str">
        <f>+VLOOKUP(A867,bd_lista!$A$3:$C$590,3,FALSE)</f>
        <v>Gobierno Autónomo Municipal de Villamontes</v>
      </c>
      <c r="D867" s="362"/>
      <c r="E867" s="256" t="s">
        <v>1314</v>
      </c>
      <c r="F867" s="257">
        <f ca="1">+IFERROR(INDEX('Hoja de Trabajo para listado'!$A$155:$Z$1048576,MATCH($A867,'Hoja de Trabajo para listado'!$A$155:$A$1048576,0),MATCH((CUADRO!F$5&amp;$E867),'Hoja de Trabajo para listado'!$A$151:$Z$151,0)),0)+IFERROR(INDEX('Hoja de Trabajo para listado'!$AB$155:$BA$1048576,MATCH($A867,'Hoja de Trabajo para listado'!$AB$155:$AB$1048576,0),MATCH((CUADRO!F$5&amp;$E867),'Hoja de Trabajo para listado'!$AB$151:$BA$151,0)),0)+IFERROR(INDEX('Hoja de Trabajo para listado'!$BC$155:$CB$1048576,MATCH($A867,'Hoja de Trabajo para listado'!$BC$155:$BC$1048576,0),MATCH((CUADRO!F$5&amp;$E867),'Hoja de Trabajo para listado'!$BC$151:$CB$151,0)),0)+IFERROR(INDEX('Hoja de Trabajo para listado'!$DE$153:$DG$274,MATCH($A867,'Hoja de Trabajo para listado'!$DE$153:$DE$1048576,0),MATCH((CUADRO!F$5&amp;$E867),'Hoja de Trabajo para listado'!$DE$151:$DG$151,0)),0)+IFERROR(INDEX('Hoja de Trabajo para listado'!$CD$155:$DC$1048576,MATCH($A867,'Hoja de Trabajo para listado'!$CD$155:$CD$1048576,0),MATCH((CUADRO!F$5&amp;$E867),'Hoja de Trabajo para listado'!$CD$151:$DC$151,0)),0)</f>
        <v>0</v>
      </c>
      <c r="G867" s="257">
        <f ca="1">+IFERROR(INDEX('Hoja de Trabajo para listado'!$A$155:$Z$1048576,MATCH($A867,'Hoja de Trabajo para listado'!$A$155:$A$1048576,0),MATCH((CUADRO!G$5&amp;$E867),'Hoja de Trabajo para listado'!$A$151:$Z$151,0)),0)+IFERROR(INDEX('Hoja de Trabajo para listado'!$AB$155:$BA$1048576,MATCH($A867,'Hoja de Trabajo para listado'!$AB$155:$AB$1048576,0),MATCH((CUADRO!G$5&amp;$E867),'Hoja de Trabajo para listado'!$AB$151:$BA$151,0)),0)+IFERROR(INDEX('Hoja de Trabajo para listado'!$BC$155:$CB$1048576,MATCH($A867,'Hoja de Trabajo para listado'!$BC$155:$BC$1048576,0),MATCH((CUADRO!G$5&amp;$E867),'Hoja de Trabajo para listado'!$BC$151:$CB$151,0)),0)+IFERROR(INDEX('Hoja de Trabajo para listado'!$DE$153:$DG$274,MATCH($A867,'Hoja de Trabajo para listado'!$DE$153:$DE$1048576,0),MATCH((CUADRO!G$5&amp;$E867),'Hoja de Trabajo para listado'!$DE$151:$DG$151,0)),0)+IFERROR(INDEX('Hoja de Trabajo para listado'!$CD$155:$DC$1048576,MATCH($A867,'Hoja de Trabajo para listado'!$CD$155:$CD$1048576,0),MATCH((CUADRO!G$5&amp;$E867),'Hoja de Trabajo para listado'!$CD$151:$DC$151,0)),0)</f>
        <v>0</v>
      </c>
      <c r="H867" s="257">
        <f ca="1">+IFERROR(INDEX('Hoja de Trabajo para listado'!$A$155:$Z$1048576,MATCH($A867,'Hoja de Trabajo para listado'!$A$155:$A$1048576,0),MATCH((CUADRO!H$5&amp;$E867),'Hoja de Trabajo para listado'!$A$151:$Z$151,0)),0)+IFERROR(INDEX('Hoja de Trabajo para listado'!$AB$155:$BA$1048576,MATCH($A867,'Hoja de Trabajo para listado'!$AB$155:$AB$1048576,0),MATCH((CUADRO!H$5&amp;$E867),'Hoja de Trabajo para listado'!$AB$151:$BA$151,0)),0)+IFERROR(INDEX('Hoja de Trabajo para listado'!$BC$155:$CB$1048576,MATCH($A867,'Hoja de Trabajo para listado'!$BC$155:$BC$1048576,0),MATCH((CUADRO!H$5&amp;$E867),'Hoja de Trabajo para listado'!$BC$151:$CB$151,0)),0)+IFERROR(INDEX('Hoja de Trabajo para listado'!$DE$153:$DG$274,MATCH($A867,'Hoja de Trabajo para listado'!$DE$153:$DE$1048576,0),MATCH((CUADRO!H$5&amp;$E867),'Hoja de Trabajo para listado'!$DE$151:$DG$151,0)),0)+IFERROR(INDEX('Hoja de Trabajo para listado'!$CD$155:$DC$1048576,MATCH($A867,'Hoja de Trabajo para listado'!$CD$155:$CD$1048576,0),MATCH((CUADRO!H$5&amp;$E867),'Hoja de Trabajo para listado'!$CD$151:$DC$151,0)),0)</f>
        <v>0</v>
      </c>
      <c r="I867" s="257">
        <f ca="1">+IFERROR(INDEX('Hoja de Trabajo para listado'!$A$155:$Z$1048576,MATCH($A867,'Hoja de Trabajo para listado'!$A$155:$A$1048576,0),MATCH((CUADRO!I$5&amp;$E867),'Hoja de Trabajo para listado'!$A$151:$Z$151,0)),0)+IFERROR(INDEX('Hoja de Trabajo para listado'!$AB$155:$BA$1048576,MATCH($A867,'Hoja de Trabajo para listado'!$AB$155:$AB$1048576,0),MATCH((CUADRO!I$5&amp;$E867),'Hoja de Trabajo para listado'!$AB$151:$BA$151,0)),0)+IFERROR(INDEX('Hoja de Trabajo para listado'!$BC$155:$CB$1048576,MATCH($A867,'Hoja de Trabajo para listado'!$BC$155:$BC$1048576,0),MATCH((CUADRO!I$5&amp;$E867),'Hoja de Trabajo para listado'!$BC$151:$CB$151,0)),0)+IFERROR(INDEX('Hoja de Trabajo para listado'!$DE$153:$DG$274,MATCH($A867,'Hoja de Trabajo para listado'!$DE$153:$DE$1048576,0),MATCH((CUADRO!I$5&amp;$E867),'Hoja de Trabajo para listado'!$DE$151:$DG$151,0)),0)+IFERROR(INDEX('Hoja de Trabajo para listado'!$CD$155:$DC$1048576,MATCH($A867,'Hoja de Trabajo para listado'!$CD$155:$CD$1048576,0),MATCH((CUADRO!I$5&amp;$E867),'Hoja de Trabajo para listado'!$CD$151:$DC$151,0)),0)</f>
        <v>0</v>
      </c>
      <c r="J867" s="257">
        <f ca="1">+IFERROR(INDEX('Hoja de Trabajo para listado'!$A$155:$Z$1048576,MATCH($A867,'Hoja de Trabajo para listado'!$A$155:$A$1048576,0),MATCH((CUADRO!J$5&amp;$E867),'Hoja de Trabajo para listado'!$A$151:$Z$151,0)),0)+IFERROR(INDEX('Hoja de Trabajo para listado'!$AB$155:$BA$1048576,MATCH($A867,'Hoja de Trabajo para listado'!$AB$155:$AB$1048576,0),MATCH((CUADRO!J$5&amp;$E867),'Hoja de Trabajo para listado'!$AB$151:$BA$151,0)),0)+IFERROR(INDEX('Hoja de Trabajo para listado'!$BC$155:$CB$1048576,MATCH($A867,'Hoja de Trabajo para listado'!$BC$155:$BC$1048576,0),MATCH((CUADRO!J$5&amp;$E867),'Hoja de Trabajo para listado'!$BC$151:$CB$151,0)),0)+IFERROR(INDEX('Hoja de Trabajo para listado'!$DE$153:$DG$274,MATCH($A867,'Hoja de Trabajo para listado'!$DE$153:$DE$1048576,0),MATCH((CUADRO!J$5&amp;$E867),'Hoja de Trabajo para listado'!$DE$151:$DG$151,0)),0)+IFERROR(INDEX('Hoja de Trabajo para listado'!$CD$155:$DC$1048576,MATCH($A867,'Hoja de Trabajo para listado'!$CD$155:$CD$1048576,0),MATCH((CUADRO!J$5&amp;$E867),'Hoja de Trabajo para listado'!$CD$151:$DC$151,0)),0)</f>
        <v>0</v>
      </c>
      <c r="K867" s="257">
        <f ca="1">+IFERROR(INDEX('Hoja de Trabajo para listado'!$A$155:$Z$1048576,MATCH($A867,'Hoja de Trabajo para listado'!$A$155:$A$1048576,0),MATCH((CUADRO!K$5&amp;$E867),'Hoja de Trabajo para listado'!$A$151:$Z$151,0)),0)+IFERROR(INDEX('Hoja de Trabajo para listado'!$AB$155:$BA$1048576,MATCH($A867,'Hoja de Trabajo para listado'!$AB$155:$AB$1048576,0),MATCH((CUADRO!K$5&amp;$E867),'Hoja de Trabajo para listado'!$AB$151:$BA$151,0)),0)+IFERROR(INDEX('Hoja de Trabajo para listado'!$BC$155:$CB$1048576,MATCH($A867,'Hoja de Trabajo para listado'!$BC$155:$BC$1048576,0),MATCH((CUADRO!K$5&amp;$E867),'Hoja de Trabajo para listado'!$BC$151:$CB$151,0)),0)+IFERROR(INDEX('Hoja de Trabajo para listado'!$DE$153:$DG$274,MATCH($A867,'Hoja de Trabajo para listado'!$DE$153:$DE$1048576,0),MATCH((CUADRO!K$5&amp;$E867),'Hoja de Trabajo para listado'!$DE$151:$DG$151,0)),0)+IFERROR(INDEX('Hoja de Trabajo para listado'!$CD$155:$DC$1048576,MATCH($A867,'Hoja de Trabajo para listado'!$CD$155:$CD$1048576,0),MATCH((CUADRO!K$5&amp;$E867),'Hoja de Trabajo para listado'!$CD$151:$DC$151,0)),0)</f>
        <v>0</v>
      </c>
      <c r="L867" s="257">
        <f ca="1">+IFERROR(INDEX('Hoja de Trabajo para listado'!$A$155:$Z$1048576,MATCH($A867,'Hoja de Trabajo para listado'!$A$155:$A$1048576,0),MATCH((CUADRO!L$5&amp;$E867),'Hoja de Trabajo para listado'!$A$151:$Z$151,0)),0)+IFERROR(INDEX('Hoja de Trabajo para listado'!$AB$155:$BA$1048576,MATCH($A867,'Hoja de Trabajo para listado'!$AB$155:$AB$1048576,0),MATCH((CUADRO!L$5&amp;$E867),'Hoja de Trabajo para listado'!$AB$151:$BA$151,0)),0)+IFERROR(INDEX('Hoja de Trabajo para listado'!$BC$155:$CB$1048576,MATCH($A867,'Hoja de Trabajo para listado'!$BC$155:$BC$1048576,0),MATCH((CUADRO!L$5&amp;$E867),'Hoja de Trabajo para listado'!$BC$151:$CB$151,0)),0)+IFERROR(INDEX('Hoja de Trabajo para listado'!$DE$153:$DG$274,MATCH($A867,'Hoja de Trabajo para listado'!$DE$153:$DE$1048576,0),MATCH((CUADRO!L$5&amp;$E867),'Hoja de Trabajo para listado'!$DE$151:$DG$151,0)),0)+IFERROR(INDEX('Hoja de Trabajo para listado'!$CD$155:$DC$1048576,MATCH($A867,'Hoja de Trabajo para listado'!$CD$155:$CD$1048576,0),MATCH((CUADRO!L$5&amp;$E867),'Hoja de Trabajo para listado'!$CD$151:$DC$151,0)),0)</f>
        <v>0</v>
      </c>
      <c r="M867" s="257">
        <f ca="1">+IFERROR(INDEX('Hoja de Trabajo para listado'!$A$155:$Z$1048576,MATCH($A867,'Hoja de Trabajo para listado'!$A$155:$A$1048576,0),MATCH((CUADRO!M$5&amp;$E867),'Hoja de Trabajo para listado'!$A$151:$Z$151,0)),0)+IFERROR(INDEX('Hoja de Trabajo para listado'!$AB$155:$BA$1048576,MATCH($A867,'Hoja de Trabajo para listado'!$AB$155:$AB$1048576,0),MATCH((CUADRO!M$5&amp;$E867),'Hoja de Trabajo para listado'!$AB$151:$BA$151,0)),0)+IFERROR(INDEX('Hoja de Trabajo para listado'!$BC$155:$CB$1048576,MATCH($A867,'Hoja de Trabajo para listado'!$BC$155:$BC$1048576,0),MATCH((CUADRO!M$5&amp;$E867),'Hoja de Trabajo para listado'!$BC$151:$CB$151,0)),0)+IFERROR(INDEX('Hoja de Trabajo para listado'!$DE$153:$DG$274,MATCH($A867,'Hoja de Trabajo para listado'!$DE$153:$DE$1048576,0),MATCH((CUADRO!M$5&amp;$E867),'Hoja de Trabajo para listado'!$DE$151:$DG$151,0)),0)+IFERROR(INDEX('Hoja de Trabajo para listado'!$CD$155:$DC$1048576,MATCH($A867,'Hoja de Trabajo para listado'!$CD$155:$CD$1048576,0),MATCH((CUADRO!M$5&amp;$E867),'Hoja de Trabajo para listado'!$CD$151:$DC$151,0)),0)</f>
        <v>0</v>
      </c>
      <c r="N867" s="257">
        <f ca="1">+IFERROR(INDEX('Hoja de Trabajo para listado'!$A$155:$Z$1048576,MATCH($A867,'Hoja de Trabajo para listado'!$A$155:$A$1048576,0),MATCH((CUADRO!N$5&amp;$E867),'Hoja de Trabajo para listado'!$A$151:$Z$151,0)),0)+IFERROR(INDEX('Hoja de Trabajo para listado'!$AB$155:$BA$1048576,MATCH($A867,'Hoja de Trabajo para listado'!$AB$155:$AB$1048576,0),MATCH((CUADRO!N$5&amp;$E867),'Hoja de Trabajo para listado'!$AB$151:$BA$151,0)),0)+IFERROR(INDEX('Hoja de Trabajo para listado'!$BC$155:$CB$1048576,MATCH($A867,'Hoja de Trabajo para listado'!$BC$155:$BC$1048576,0),MATCH((CUADRO!N$5&amp;$E867),'Hoja de Trabajo para listado'!$BC$151:$CB$151,0)),0)+IFERROR(INDEX('Hoja de Trabajo para listado'!$DE$153:$DG$274,MATCH($A867,'Hoja de Trabajo para listado'!$DE$153:$DE$1048576,0),MATCH((CUADRO!N$5&amp;$E867),'Hoja de Trabajo para listado'!$DE$151:$DG$151,0)),0)+IFERROR(INDEX('Hoja de Trabajo para listado'!$CD$155:$DC$1048576,MATCH($A867,'Hoja de Trabajo para listado'!$CD$155:$CD$1048576,0),MATCH((CUADRO!N$5&amp;$E867),'Hoja de Trabajo para listado'!$CD$151:$DC$151,0)),0)</f>
        <v>0</v>
      </c>
      <c r="O867" s="257">
        <f ca="1">+IFERROR(INDEX('Hoja de Trabajo para listado'!$A$155:$Z$1048576,MATCH($A867,'Hoja de Trabajo para listado'!$A$155:$A$1048576,0),MATCH((CUADRO!O$5&amp;$E867),'Hoja de Trabajo para listado'!$A$151:$Z$151,0)),0)+IFERROR(INDEX('Hoja de Trabajo para listado'!$AB$155:$BA$1048576,MATCH($A867,'Hoja de Trabajo para listado'!$AB$155:$AB$1048576,0),MATCH((CUADRO!O$5&amp;$E867),'Hoja de Trabajo para listado'!$AB$151:$BA$151,0)),0)+IFERROR(INDEX('Hoja de Trabajo para listado'!$BC$155:$CB$1048576,MATCH($A867,'Hoja de Trabajo para listado'!$BC$155:$BC$1048576,0),MATCH((CUADRO!O$5&amp;$E867),'Hoja de Trabajo para listado'!$BC$151:$CB$151,0)),0)+IFERROR(INDEX('Hoja de Trabajo para listado'!$DE$153:$DG$274,MATCH($A867,'Hoja de Trabajo para listado'!$DE$153:$DE$1048576,0),MATCH((CUADRO!O$5&amp;$E867),'Hoja de Trabajo para listado'!$DE$151:$DG$151,0)),0)+IFERROR(INDEX('Hoja de Trabajo para listado'!$CD$155:$DC$1048576,MATCH($A867,'Hoja de Trabajo para listado'!$CD$155:$CD$1048576,0),MATCH((CUADRO!O$5&amp;$E867),'Hoja de Trabajo para listado'!$CD$151:$DC$151,0)),0)</f>
        <v>0</v>
      </c>
      <c r="P867" s="257">
        <f ca="1">+IFERROR(INDEX('Hoja de Trabajo para listado'!$A$155:$Z$1048576,MATCH($A867,'Hoja de Trabajo para listado'!$A$155:$A$1048576,0),MATCH((CUADRO!P$5&amp;$E867),'Hoja de Trabajo para listado'!$A$151:$Z$151,0)),0)+IFERROR(INDEX('Hoja de Trabajo para listado'!$AB$155:$BA$1048576,MATCH($A867,'Hoja de Trabajo para listado'!$AB$155:$AB$1048576,0),MATCH((CUADRO!P$5&amp;$E867),'Hoja de Trabajo para listado'!$AB$151:$BA$151,0)),0)+IFERROR(INDEX('Hoja de Trabajo para listado'!$BC$155:$CB$1048576,MATCH($A867,'Hoja de Trabajo para listado'!$BC$155:$BC$1048576,0),MATCH((CUADRO!P$5&amp;$E867),'Hoja de Trabajo para listado'!$BC$151:$CB$151,0)),0)+IFERROR(INDEX('Hoja de Trabajo para listado'!$DE$153:$DG$274,MATCH($A867,'Hoja de Trabajo para listado'!$DE$153:$DE$1048576,0),MATCH((CUADRO!P$5&amp;$E867),'Hoja de Trabajo para listado'!$DE$151:$DG$151,0)),0)+IFERROR(INDEX('Hoja de Trabajo para listado'!$CD$155:$DC$1048576,MATCH($A867,'Hoja de Trabajo para listado'!$CD$155:$CD$1048576,0),MATCH((CUADRO!P$5&amp;$E867),'Hoja de Trabajo para listado'!$CD$151:$DC$151,0)),0)</f>
        <v>0</v>
      </c>
      <c r="Q867" s="257">
        <f ca="1">+IFERROR(INDEX('Hoja de Trabajo para listado'!$A$155:$Z$1048576,MATCH($A867,'Hoja de Trabajo para listado'!$A$155:$A$1048576,0),MATCH((CUADRO!Q$5&amp;$E867),'Hoja de Trabajo para listado'!$A$151:$Z$151,0)),0)+IFERROR(INDEX('Hoja de Trabajo para listado'!$AB$155:$BA$1048576,MATCH($A867,'Hoja de Trabajo para listado'!$AB$155:$AB$1048576,0),MATCH((CUADRO!Q$5&amp;$E867),'Hoja de Trabajo para listado'!$AB$151:$BA$151,0)),0)+IFERROR(INDEX('Hoja de Trabajo para listado'!$BC$155:$CB$1048576,MATCH($A867,'Hoja de Trabajo para listado'!$BC$155:$BC$1048576,0),MATCH((CUADRO!Q$5&amp;$E867),'Hoja de Trabajo para listado'!$BC$151:$CB$151,0)),0)+IFERROR(INDEX('Hoja de Trabajo para listado'!$DE$153:$DG$274,MATCH($A867,'Hoja de Trabajo para listado'!$DE$153:$DE$1048576,0),MATCH((CUADRO!Q$5&amp;$E867),'Hoja de Trabajo para listado'!$DE$151:$DG$151,0)),0)+IFERROR(INDEX('Hoja de Trabajo para listado'!$CD$155:$DC$1048576,MATCH($A867,'Hoja de Trabajo para listado'!$CD$155:$CD$1048576,0),MATCH((CUADRO!Q$5&amp;$E867),'Hoja de Trabajo para listado'!$CD$151:$DC$151,0)),0)</f>
        <v>0</v>
      </c>
      <c r="R867" s="257">
        <f t="shared" ca="1" si="26"/>
        <v>0</v>
      </c>
      <c r="S867" s="274">
        <f ca="1">+R866+R867</f>
        <v>0</v>
      </c>
      <c r="T867" s="257">
        <f ca="1">+S867</f>
        <v>0</v>
      </c>
      <c r="U867" s="256">
        <f t="shared" si="27"/>
        <v>2</v>
      </c>
      <c r="V867" s="362" t="str">
        <f>+VLOOKUP(A867,bd_lista!$A$3:$E$590,5,FALSE)</f>
        <v>Gobiernos Autonomos Municipales</v>
      </c>
      <c r="W867" s="362"/>
      <c r="X867" s="254">
        <f>+VLOOKUP(A867,[2]Sheet1!$A$13:$D$744,4,FALSE)</f>
        <v>0</v>
      </c>
      <c r="Y867" s="254" t="e">
        <f>+VLOOKUP(X867,bd_lista!$A$3:$C$590,3,FALSE)</f>
        <v>#N/A</v>
      </c>
      <c r="Z867" s="314"/>
      <c r="AA867" s="315"/>
    </row>
    <row r="868" spans="1:27" customFormat="1" ht="15" hidden="1" customHeight="1">
      <c r="A868" s="32">
        <v>1607</v>
      </c>
      <c r="B868" s="306">
        <f>+A868</f>
        <v>1607</v>
      </c>
      <c r="C868" s="259" t="str">
        <f>+VLOOKUP(A868,bd_lista!$A$3:$C$590,3,FALSE)</f>
        <v>Gobierno Autónomo Municipal de Uriondo (Concepción)</v>
      </c>
      <c r="D868" s="361" t="str">
        <f>+C868</f>
        <v>Gobierno Autónomo Municipal de Uriondo (Concepción)</v>
      </c>
      <c r="E868" s="254" t="s">
        <v>1313</v>
      </c>
      <c r="F868" s="255">
        <f ca="1">+IFERROR(INDEX('Hoja de Trabajo para listado'!$A$155:$Z$1048576,MATCH($A868,'Hoja de Trabajo para listado'!$A$155:$A$1048576,0),MATCH((CUADRO!F$5&amp;$E868),'Hoja de Trabajo para listado'!$A$151:$Z$151,0)),0)+IFERROR(INDEX('Hoja de Trabajo para listado'!$AB$155:$BA$1048576,MATCH($A868,'Hoja de Trabajo para listado'!$AB$155:$AB$1048576,0),MATCH((CUADRO!F$5&amp;$E868),'Hoja de Trabajo para listado'!$AB$151:$BA$151,0)),0)+IFERROR(INDEX('Hoja de Trabajo para listado'!$BC$155:$CB$1048576,MATCH($A868,'Hoja de Trabajo para listado'!$BC$155:$BC$1048576,0),MATCH((CUADRO!F$5&amp;$E868),'Hoja de Trabajo para listado'!$BC$151:$CB$151,0)),0)+IFERROR(INDEX('Hoja de Trabajo para listado'!$DE$153:$DG$274,MATCH($A868,'Hoja de Trabajo para listado'!$DE$153:$DE$1048576,0),MATCH((CUADRO!F$5&amp;$E868),'Hoja de Trabajo para listado'!$DE$151:$DG$151,0)),0)+IFERROR(INDEX('Hoja de Trabajo para listado'!$CD$155:$DC$1048576,MATCH($A868,'Hoja de Trabajo para listado'!$CD$155:$CD$1048576,0),MATCH((CUADRO!F$5&amp;$E868),'Hoja de Trabajo para listado'!$CD$151:$DC$151,0)),0)</f>
        <v>0</v>
      </c>
      <c r="G868" s="255">
        <f ca="1">+IFERROR(INDEX('Hoja de Trabajo para listado'!$A$155:$Z$1048576,MATCH($A868,'Hoja de Trabajo para listado'!$A$155:$A$1048576,0),MATCH((CUADRO!G$5&amp;$E868),'Hoja de Trabajo para listado'!$A$151:$Z$151,0)),0)+IFERROR(INDEX('Hoja de Trabajo para listado'!$AB$155:$BA$1048576,MATCH($A868,'Hoja de Trabajo para listado'!$AB$155:$AB$1048576,0),MATCH((CUADRO!G$5&amp;$E868),'Hoja de Trabajo para listado'!$AB$151:$BA$151,0)),0)+IFERROR(INDEX('Hoja de Trabajo para listado'!$BC$155:$CB$1048576,MATCH($A868,'Hoja de Trabajo para listado'!$BC$155:$BC$1048576,0),MATCH((CUADRO!G$5&amp;$E868),'Hoja de Trabajo para listado'!$BC$151:$CB$151,0)),0)+IFERROR(INDEX('Hoja de Trabajo para listado'!$DE$153:$DG$274,MATCH($A868,'Hoja de Trabajo para listado'!$DE$153:$DE$1048576,0),MATCH((CUADRO!G$5&amp;$E868),'Hoja de Trabajo para listado'!$DE$151:$DG$151,0)),0)+IFERROR(INDEX('Hoja de Trabajo para listado'!$CD$155:$DC$1048576,MATCH($A868,'Hoja de Trabajo para listado'!$CD$155:$CD$1048576,0),MATCH((CUADRO!G$5&amp;$E868),'Hoja de Trabajo para listado'!$CD$151:$DC$151,0)),0)</f>
        <v>0</v>
      </c>
      <c r="H868" s="255">
        <f ca="1">+IFERROR(INDEX('Hoja de Trabajo para listado'!$A$155:$Z$1048576,MATCH($A868,'Hoja de Trabajo para listado'!$A$155:$A$1048576,0),MATCH((CUADRO!H$5&amp;$E868),'Hoja de Trabajo para listado'!$A$151:$Z$151,0)),0)+IFERROR(INDEX('Hoja de Trabajo para listado'!$AB$155:$BA$1048576,MATCH($A868,'Hoja de Trabajo para listado'!$AB$155:$AB$1048576,0),MATCH((CUADRO!H$5&amp;$E868),'Hoja de Trabajo para listado'!$AB$151:$BA$151,0)),0)+IFERROR(INDEX('Hoja de Trabajo para listado'!$BC$155:$CB$1048576,MATCH($A868,'Hoja de Trabajo para listado'!$BC$155:$BC$1048576,0),MATCH((CUADRO!H$5&amp;$E868),'Hoja de Trabajo para listado'!$BC$151:$CB$151,0)),0)+IFERROR(INDEX('Hoja de Trabajo para listado'!$DE$153:$DG$274,MATCH($A868,'Hoja de Trabajo para listado'!$DE$153:$DE$1048576,0),MATCH((CUADRO!H$5&amp;$E868),'Hoja de Trabajo para listado'!$DE$151:$DG$151,0)),0)+IFERROR(INDEX('Hoja de Trabajo para listado'!$CD$155:$DC$1048576,MATCH($A868,'Hoja de Trabajo para listado'!$CD$155:$CD$1048576,0),MATCH((CUADRO!H$5&amp;$E868),'Hoja de Trabajo para listado'!$CD$151:$DC$151,0)),0)</f>
        <v>0</v>
      </c>
      <c r="I868" s="255">
        <f ca="1">+IFERROR(INDEX('Hoja de Trabajo para listado'!$A$155:$Z$1048576,MATCH($A868,'Hoja de Trabajo para listado'!$A$155:$A$1048576,0),MATCH((CUADRO!I$5&amp;$E868),'Hoja de Trabajo para listado'!$A$151:$Z$151,0)),0)+IFERROR(INDEX('Hoja de Trabajo para listado'!$AB$155:$BA$1048576,MATCH($A868,'Hoja de Trabajo para listado'!$AB$155:$AB$1048576,0),MATCH((CUADRO!I$5&amp;$E868),'Hoja de Trabajo para listado'!$AB$151:$BA$151,0)),0)+IFERROR(INDEX('Hoja de Trabajo para listado'!$BC$155:$CB$1048576,MATCH($A868,'Hoja de Trabajo para listado'!$BC$155:$BC$1048576,0),MATCH((CUADRO!I$5&amp;$E868),'Hoja de Trabajo para listado'!$BC$151:$CB$151,0)),0)+IFERROR(INDEX('Hoja de Trabajo para listado'!$DE$153:$DG$274,MATCH($A868,'Hoja de Trabajo para listado'!$DE$153:$DE$1048576,0),MATCH((CUADRO!I$5&amp;$E868),'Hoja de Trabajo para listado'!$DE$151:$DG$151,0)),0)+IFERROR(INDEX('Hoja de Trabajo para listado'!$CD$155:$DC$1048576,MATCH($A868,'Hoja de Trabajo para listado'!$CD$155:$CD$1048576,0),MATCH((CUADRO!I$5&amp;$E868),'Hoja de Trabajo para listado'!$CD$151:$DC$151,0)),0)</f>
        <v>0</v>
      </c>
      <c r="J868" s="255">
        <f ca="1">+IFERROR(INDEX('Hoja de Trabajo para listado'!$A$155:$Z$1048576,MATCH($A868,'Hoja de Trabajo para listado'!$A$155:$A$1048576,0),MATCH((CUADRO!J$5&amp;$E868),'Hoja de Trabajo para listado'!$A$151:$Z$151,0)),0)+IFERROR(INDEX('Hoja de Trabajo para listado'!$AB$155:$BA$1048576,MATCH($A868,'Hoja de Trabajo para listado'!$AB$155:$AB$1048576,0),MATCH((CUADRO!J$5&amp;$E868),'Hoja de Trabajo para listado'!$AB$151:$BA$151,0)),0)+IFERROR(INDEX('Hoja de Trabajo para listado'!$BC$155:$CB$1048576,MATCH($A868,'Hoja de Trabajo para listado'!$BC$155:$BC$1048576,0),MATCH((CUADRO!J$5&amp;$E868),'Hoja de Trabajo para listado'!$BC$151:$CB$151,0)),0)+IFERROR(INDEX('Hoja de Trabajo para listado'!$DE$153:$DG$274,MATCH($A868,'Hoja de Trabajo para listado'!$DE$153:$DE$1048576,0),MATCH((CUADRO!J$5&amp;$E868),'Hoja de Trabajo para listado'!$DE$151:$DG$151,0)),0)+IFERROR(INDEX('Hoja de Trabajo para listado'!$CD$155:$DC$1048576,MATCH($A868,'Hoja de Trabajo para listado'!$CD$155:$CD$1048576,0),MATCH((CUADRO!J$5&amp;$E868),'Hoja de Trabajo para listado'!$CD$151:$DC$151,0)),0)</f>
        <v>0</v>
      </c>
      <c r="K868" s="255">
        <f ca="1">+IFERROR(INDEX('Hoja de Trabajo para listado'!$A$155:$Z$1048576,MATCH($A868,'Hoja de Trabajo para listado'!$A$155:$A$1048576,0),MATCH((CUADRO!K$5&amp;$E868),'Hoja de Trabajo para listado'!$A$151:$Z$151,0)),0)+IFERROR(INDEX('Hoja de Trabajo para listado'!$AB$155:$BA$1048576,MATCH($A868,'Hoja de Trabajo para listado'!$AB$155:$AB$1048576,0),MATCH((CUADRO!K$5&amp;$E868),'Hoja de Trabajo para listado'!$AB$151:$BA$151,0)),0)+IFERROR(INDEX('Hoja de Trabajo para listado'!$BC$155:$CB$1048576,MATCH($A868,'Hoja de Trabajo para listado'!$BC$155:$BC$1048576,0),MATCH((CUADRO!K$5&amp;$E868),'Hoja de Trabajo para listado'!$BC$151:$CB$151,0)),0)+IFERROR(INDEX('Hoja de Trabajo para listado'!$DE$153:$DG$274,MATCH($A868,'Hoja de Trabajo para listado'!$DE$153:$DE$1048576,0),MATCH((CUADRO!K$5&amp;$E868),'Hoja de Trabajo para listado'!$DE$151:$DG$151,0)),0)+IFERROR(INDEX('Hoja de Trabajo para listado'!$CD$155:$DC$1048576,MATCH($A868,'Hoja de Trabajo para listado'!$CD$155:$CD$1048576,0),MATCH((CUADRO!K$5&amp;$E868),'Hoja de Trabajo para listado'!$CD$151:$DC$151,0)),0)</f>
        <v>0</v>
      </c>
      <c r="L868" s="255">
        <f ca="1">+IFERROR(INDEX('Hoja de Trabajo para listado'!$A$155:$Z$1048576,MATCH($A868,'Hoja de Trabajo para listado'!$A$155:$A$1048576,0),MATCH((CUADRO!L$5&amp;$E868),'Hoja de Trabajo para listado'!$A$151:$Z$151,0)),0)+IFERROR(INDEX('Hoja de Trabajo para listado'!$AB$155:$BA$1048576,MATCH($A868,'Hoja de Trabajo para listado'!$AB$155:$AB$1048576,0),MATCH((CUADRO!L$5&amp;$E868),'Hoja de Trabajo para listado'!$AB$151:$BA$151,0)),0)+IFERROR(INDEX('Hoja de Trabajo para listado'!$BC$155:$CB$1048576,MATCH($A868,'Hoja de Trabajo para listado'!$BC$155:$BC$1048576,0),MATCH((CUADRO!L$5&amp;$E868),'Hoja de Trabajo para listado'!$BC$151:$CB$151,0)),0)+IFERROR(INDEX('Hoja de Trabajo para listado'!$DE$153:$DG$274,MATCH($A868,'Hoja de Trabajo para listado'!$DE$153:$DE$1048576,0),MATCH((CUADRO!L$5&amp;$E868),'Hoja de Trabajo para listado'!$DE$151:$DG$151,0)),0)+IFERROR(INDEX('Hoja de Trabajo para listado'!$CD$155:$DC$1048576,MATCH($A868,'Hoja de Trabajo para listado'!$CD$155:$CD$1048576,0),MATCH((CUADRO!L$5&amp;$E868),'Hoja de Trabajo para listado'!$CD$151:$DC$151,0)),0)</f>
        <v>0</v>
      </c>
      <c r="M868" s="255">
        <f ca="1">+IFERROR(INDEX('Hoja de Trabajo para listado'!$A$155:$Z$1048576,MATCH($A868,'Hoja de Trabajo para listado'!$A$155:$A$1048576,0),MATCH((CUADRO!M$5&amp;$E868),'Hoja de Trabajo para listado'!$A$151:$Z$151,0)),0)+IFERROR(INDEX('Hoja de Trabajo para listado'!$AB$155:$BA$1048576,MATCH($A868,'Hoja de Trabajo para listado'!$AB$155:$AB$1048576,0),MATCH((CUADRO!M$5&amp;$E868),'Hoja de Trabajo para listado'!$AB$151:$BA$151,0)),0)+IFERROR(INDEX('Hoja de Trabajo para listado'!$BC$155:$CB$1048576,MATCH($A868,'Hoja de Trabajo para listado'!$BC$155:$BC$1048576,0),MATCH((CUADRO!M$5&amp;$E868),'Hoja de Trabajo para listado'!$BC$151:$CB$151,0)),0)+IFERROR(INDEX('Hoja de Trabajo para listado'!$DE$153:$DG$274,MATCH($A868,'Hoja de Trabajo para listado'!$DE$153:$DE$1048576,0),MATCH((CUADRO!M$5&amp;$E868),'Hoja de Trabajo para listado'!$DE$151:$DG$151,0)),0)+IFERROR(INDEX('Hoja de Trabajo para listado'!$CD$155:$DC$1048576,MATCH($A868,'Hoja de Trabajo para listado'!$CD$155:$CD$1048576,0),MATCH((CUADRO!M$5&amp;$E868),'Hoja de Trabajo para listado'!$CD$151:$DC$151,0)),0)</f>
        <v>0</v>
      </c>
      <c r="N868" s="255">
        <f ca="1">+IFERROR(INDEX('Hoja de Trabajo para listado'!$A$155:$Z$1048576,MATCH($A868,'Hoja de Trabajo para listado'!$A$155:$A$1048576,0),MATCH((CUADRO!N$5&amp;$E868),'Hoja de Trabajo para listado'!$A$151:$Z$151,0)),0)+IFERROR(INDEX('Hoja de Trabajo para listado'!$AB$155:$BA$1048576,MATCH($A868,'Hoja de Trabajo para listado'!$AB$155:$AB$1048576,0),MATCH((CUADRO!N$5&amp;$E868),'Hoja de Trabajo para listado'!$AB$151:$BA$151,0)),0)+IFERROR(INDEX('Hoja de Trabajo para listado'!$BC$155:$CB$1048576,MATCH($A868,'Hoja de Trabajo para listado'!$BC$155:$BC$1048576,0),MATCH((CUADRO!N$5&amp;$E868),'Hoja de Trabajo para listado'!$BC$151:$CB$151,0)),0)+IFERROR(INDEX('Hoja de Trabajo para listado'!$DE$153:$DG$274,MATCH($A868,'Hoja de Trabajo para listado'!$DE$153:$DE$1048576,0),MATCH((CUADRO!N$5&amp;$E868),'Hoja de Trabajo para listado'!$DE$151:$DG$151,0)),0)+IFERROR(INDEX('Hoja de Trabajo para listado'!$CD$155:$DC$1048576,MATCH($A868,'Hoja de Trabajo para listado'!$CD$155:$CD$1048576,0),MATCH((CUADRO!N$5&amp;$E868),'Hoja de Trabajo para listado'!$CD$151:$DC$151,0)),0)</f>
        <v>0</v>
      </c>
      <c r="O868" s="255">
        <f ca="1">+IFERROR(INDEX('Hoja de Trabajo para listado'!$A$155:$Z$1048576,MATCH($A868,'Hoja de Trabajo para listado'!$A$155:$A$1048576,0),MATCH((CUADRO!O$5&amp;$E868),'Hoja de Trabajo para listado'!$A$151:$Z$151,0)),0)+IFERROR(INDEX('Hoja de Trabajo para listado'!$AB$155:$BA$1048576,MATCH($A868,'Hoja de Trabajo para listado'!$AB$155:$AB$1048576,0),MATCH((CUADRO!O$5&amp;$E868),'Hoja de Trabajo para listado'!$AB$151:$BA$151,0)),0)+IFERROR(INDEX('Hoja de Trabajo para listado'!$BC$155:$CB$1048576,MATCH($A868,'Hoja de Trabajo para listado'!$BC$155:$BC$1048576,0),MATCH((CUADRO!O$5&amp;$E868),'Hoja de Trabajo para listado'!$BC$151:$CB$151,0)),0)+IFERROR(INDEX('Hoja de Trabajo para listado'!$DE$153:$DG$274,MATCH($A868,'Hoja de Trabajo para listado'!$DE$153:$DE$1048576,0),MATCH((CUADRO!O$5&amp;$E868),'Hoja de Trabajo para listado'!$DE$151:$DG$151,0)),0)+IFERROR(INDEX('Hoja de Trabajo para listado'!$CD$155:$DC$1048576,MATCH($A868,'Hoja de Trabajo para listado'!$CD$155:$CD$1048576,0),MATCH((CUADRO!O$5&amp;$E868),'Hoja de Trabajo para listado'!$CD$151:$DC$151,0)),0)</f>
        <v>0</v>
      </c>
      <c r="P868" s="255">
        <f ca="1">+IFERROR(INDEX('Hoja de Trabajo para listado'!$A$155:$Z$1048576,MATCH($A868,'Hoja de Trabajo para listado'!$A$155:$A$1048576,0),MATCH((CUADRO!P$5&amp;$E868),'Hoja de Trabajo para listado'!$A$151:$Z$151,0)),0)+IFERROR(INDEX('Hoja de Trabajo para listado'!$AB$155:$BA$1048576,MATCH($A868,'Hoja de Trabajo para listado'!$AB$155:$AB$1048576,0),MATCH((CUADRO!P$5&amp;$E868),'Hoja de Trabajo para listado'!$AB$151:$BA$151,0)),0)+IFERROR(INDEX('Hoja de Trabajo para listado'!$BC$155:$CB$1048576,MATCH($A868,'Hoja de Trabajo para listado'!$BC$155:$BC$1048576,0),MATCH((CUADRO!P$5&amp;$E868),'Hoja de Trabajo para listado'!$BC$151:$CB$151,0)),0)+IFERROR(INDEX('Hoja de Trabajo para listado'!$DE$153:$DG$274,MATCH($A868,'Hoja de Trabajo para listado'!$DE$153:$DE$1048576,0),MATCH((CUADRO!P$5&amp;$E868),'Hoja de Trabajo para listado'!$DE$151:$DG$151,0)),0)+IFERROR(INDEX('Hoja de Trabajo para listado'!$CD$155:$DC$1048576,MATCH($A868,'Hoja de Trabajo para listado'!$CD$155:$CD$1048576,0),MATCH((CUADRO!P$5&amp;$E868),'Hoja de Trabajo para listado'!$CD$151:$DC$151,0)),0)</f>
        <v>0</v>
      </c>
      <c r="Q868" s="255">
        <f ca="1">+IFERROR(INDEX('Hoja de Trabajo para listado'!$A$155:$Z$1048576,MATCH($A868,'Hoja de Trabajo para listado'!$A$155:$A$1048576,0),MATCH((CUADRO!Q$5&amp;$E868),'Hoja de Trabajo para listado'!$A$151:$Z$151,0)),0)+IFERROR(INDEX('Hoja de Trabajo para listado'!$AB$155:$BA$1048576,MATCH($A868,'Hoja de Trabajo para listado'!$AB$155:$AB$1048576,0),MATCH((CUADRO!Q$5&amp;$E868),'Hoja de Trabajo para listado'!$AB$151:$BA$151,0)),0)+IFERROR(INDEX('Hoja de Trabajo para listado'!$BC$155:$CB$1048576,MATCH($A868,'Hoja de Trabajo para listado'!$BC$155:$BC$1048576,0),MATCH((CUADRO!Q$5&amp;$E868),'Hoja de Trabajo para listado'!$BC$151:$CB$151,0)),0)+IFERROR(INDEX('Hoja de Trabajo para listado'!$DE$153:$DG$274,MATCH($A868,'Hoja de Trabajo para listado'!$DE$153:$DE$1048576,0),MATCH((CUADRO!Q$5&amp;$E868),'Hoja de Trabajo para listado'!$DE$151:$DG$151,0)),0)+IFERROR(INDEX('Hoja de Trabajo para listado'!$CD$155:$DC$1048576,MATCH($A868,'Hoja de Trabajo para listado'!$CD$155:$CD$1048576,0),MATCH((CUADRO!Q$5&amp;$E868),'Hoja de Trabajo para listado'!$CD$151:$DC$151,0)),0)</f>
        <v>0</v>
      </c>
      <c r="R868" s="255">
        <f t="shared" ca="1" si="26"/>
        <v>0</v>
      </c>
      <c r="S868" s="262"/>
      <c r="T868" s="255">
        <f ca="1">+T869</f>
        <v>0</v>
      </c>
      <c r="U868" s="254">
        <f t="shared" si="27"/>
        <v>1</v>
      </c>
      <c r="V868" s="362" t="str">
        <f>+VLOOKUP(A868,bd_lista!$A$3:$E$590,5,FALSE)</f>
        <v>Gobiernos Autonomos Municipales</v>
      </c>
      <c r="W868" s="361" t="str">
        <f>+V868</f>
        <v>Gobiernos Autonomos Municipales</v>
      </c>
      <c r="X868" s="254">
        <f>+VLOOKUP(A868,[2]Sheet1!$A$13:$D$744,4,FALSE)</f>
        <v>0</v>
      </c>
      <c r="Y868" s="254" t="e">
        <f>+VLOOKUP(X868,bd_lista!$A$3:$C$590,3,FALSE)</f>
        <v>#N/A</v>
      </c>
      <c r="Z868" s="316">
        <f>+X868</f>
        <v>0</v>
      </c>
      <c r="AA868" s="317" t="e">
        <f>+Y868</f>
        <v>#N/A</v>
      </c>
    </row>
    <row r="869" spans="1:27" customFormat="1" ht="15" hidden="1" customHeight="1">
      <c r="A869" s="32">
        <v>1607</v>
      </c>
      <c r="B869" s="307"/>
      <c r="C869" s="259" t="str">
        <f>+VLOOKUP(A869,bd_lista!$A$3:$C$590,3,FALSE)</f>
        <v>Gobierno Autónomo Municipal de Uriondo (Concepción)</v>
      </c>
      <c r="D869" s="362"/>
      <c r="E869" s="256" t="s">
        <v>1314</v>
      </c>
      <c r="F869" s="257">
        <f ca="1">+IFERROR(INDEX('Hoja de Trabajo para listado'!$A$155:$Z$1048576,MATCH($A869,'Hoja de Trabajo para listado'!$A$155:$A$1048576,0),MATCH((CUADRO!F$5&amp;$E869),'Hoja de Trabajo para listado'!$A$151:$Z$151,0)),0)+IFERROR(INDEX('Hoja de Trabajo para listado'!$AB$155:$BA$1048576,MATCH($A869,'Hoja de Trabajo para listado'!$AB$155:$AB$1048576,0),MATCH((CUADRO!F$5&amp;$E869),'Hoja de Trabajo para listado'!$AB$151:$BA$151,0)),0)+IFERROR(INDEX('Hoja de Trabajo para listado'!$BC$155:$CB$1048576,MATCH($A869,'Hoja de Trabajo para listado'!$BC$155:$BC$1048576,0),MATCH((CUADRO!F$5&amp;$E869),'Hoja de Trabajo para listado'!$BC$151:$CB$151,0)),0)+IFERROR(INDEX('Hoja de Trabajo para listado'!$DE$153:$DG$274,MATCH($A869,'Hoja de Trabajo para listado'!$DE$153:$DE$1048576,0),MATCH((CUADRO!F$5&amp;$E869),'Hoja de Trabajo para listado'!$DE$151:$DG$151,0)),0)+IFERROR(INDEX('Hoja de Trabajo para listado'!$CD$155:$DC$1048576,MATCH($A869,'Hoja de Trabajo para listado'!$CD$155:$CD$1048576,0),MATCH((CUADRO!F$5&amp;$E869),'Hoja de Trabajo para listado'!$CD$151:$DC$151,0)),0)</f>
        <v>0</v>
      </c>
      <c r="G869" s="257">
        <f ca="1">+IFERROR(INDEX('Hoja de Trabajo para listado'!$A$155:$Z$1048576,MATCH($A869,'Hoja de Trabajo para listado'!$A$155:$A$1048576,0),MATCH((CUADRO!G$5&amp;$E869),'Hoja de Trabajo para listado'!$A$151:$Z$151,0)),0)+IFERROR(INDEX('Hoja de Trabajo para listado'!$AB$155:$BA$1048576,MATCH($A869,'Hoja de Trabajo para listado'!$AB$155:$AB$1048576,0),MATCH((CUADRO!G$5&amp;$E869),'Hoja de Trabajo para listado'!$AB$151:$BA$151,0)),0)+IFERROR(INDEX('Hoja de Trabajo para listado'!$BC$155:$CB$1048576,MATCH($A869,'Hoja de Trabajo para listado'!$BC$155:$BC$1048576,0),MATCH((CUADRO!G$5&amp;$E869),'Hoja de Trabajo para listado'!$BC$151:$CB$151,0)),0)+IFERROR(INDEX('Hoja de Trabajo para listado'!$DE$153:$DG$274,MATCH($A869,'Hoja de Trabajo para listado'!$DE$153:$DE$1048576,0),MATCH((CUADRO!G$5&amp;$E869),'Hoja de Trabajo para listado'!$DE$151:$DG$151,0)),0)+IFERROR(INDEX('Hoja de Trabajo para listado'!$CD$155:$DC$1048576,MATCH($A869,'Hoja de Trabajo para listado'!$CD$155:$CD$1048576,0),MATCH((CUADRO!G$5&amp;$E869),'Hoja de Trabajo para listado'!$CD$151:$DC$151,0)),0)</f>
        <v>0</v>
      </c>
      <c r="H869" s="257">
        <f ca="1">+IFERROR(INDEX('Hoja de Trabajo para listado'!$A$155:$Z$1048576,MATCH($A869,'Hoja de Trabajo para listado'!$A$155:$A$1048576,0),MATCH((CUADRO!H$5&amp;$E869),'Hoja de Trabajo para listado'!$A$151:$Z$151,0)),0)+IFERROR(INDEX('Hoja de Trabajo para listado'!$AB$155:$BA$1048576,MATCH($A869,'Hoja de Trabajo para listado'!$AB$155:$AB$1048576,0),MATCH((CUADRO!H$5&amp;$E869),'Hoja de Trabajo para listado'!$AB$151:$BA$151,0)),0)+IFERROR(INDEX('Hoja de Trabajo para listado'!$BC$155:$CB$1048576,MATCH($A869,'Hoja de Trabajo para listado'!$BC$155:$BC$1048576,0),MATCH((CUADRO!H$5&amp;$E869),'Hoja de Trabajo para listado'!$BC$151:$CB$151,0)),0)+IFERROR(INDEX('Hoja de Trabajo para listado'!$DE$153:$DG$274,MATCH($A869,'Hoja de Trabajo para listado'!$DE$153:$DE$1048576,0),MATCH((CUADRO!H$5&amp;$E869),'Hoja de Trabajo para listado'!$DE$151:$DG$151,0)),0)+IFERROR(INDEX('Hoja de Trabajo para listado'!$CD$155:$DC$1048576,MATCH($A869,'Hoja de Trabajo para listado'!$CD$155:$CD$1048576,0),MATCH((CUADRO!H$5&amp;$E869),'Hoja de Trabajo para listado'!$CD$151:$DC$151,0)),0)</f>
        <v>0</v>
      </c>
      <c r="I869" s="257">
        <f ca="1">+IFERROR(INDEX('Hoja de Trabajo para listado'!$A$155:$Z$1048576,MATCH($A869,'Hoja de Trabajo para listado'!$A$155:$A$1048576,0),MATCH((CUADRO!I$5&amp;$E869),'Hoja de Trabajo para listado'!$A$151:$Z$151,0)),0)+IFERROR(INDEX('Hoja de Trabajo para listado'!$AB$155:$BA$1048576,MATCH($A869,'Hoja de Trabajo para listado'!$AB$155:$AB$1048576,0),MATCH((CUADRO!I$5&amp;$E869),'Hoja de Trabajo para listado'!$AB$151:$BA$151,0)),0)+IFERROR(INDEX('Hoja de Trabajo para listado'!$BC$155:$CB$1048576,MATCH($A869,'Hoja de Trabajo para listado'!$BC$155:$BC$1048576,0),MATCH((CUADRO!I$5&amp;$E869),'Hoja de Trabajo para listado'!$BC$151:$CB$151,0)),0)+IFERROR(INDEX('Hoja de Trabajo para listado'!$DE$153:$DG$274,MATCH($A869,'Hoja de Trabajo para listado'!$DE$153:$DE$1048576,0),MATCH((CUADRO!I$5&amp;$E869),'Hoja de Trabajo para listado'!$DE$151:$DG$151,0)),0)+IFERROR(INDEX('Hoja de Trabajo para listado'!$CD$155:$DC$1048576,MATCH($A869,'Hoja de Trabajo para listado'!$CD$155:$CD$1048576,0),MATCH((CUADRO!I$5&amp;$E869),'Hoja de Trabajo para listado'!$CD$151:$DC$151,0)),0)</f>
        <v>0</v>
      </c>
      <c r="J869" s="257">
        <f ca="1">+IFERROR(INDEX('Hoja de Trabajo para listado'!$A$155:$Z$1048576,MATCH($A869,'Hoja de Trabajo para listado'!$A$155:$A$1048576,0),MATCH((CUADRO!J$5&amp;$E869),'Hoja de Trabajo para listado'!$A$151:$Z$151,0)),0)+IFERROR(INDEX('Hoja de Trabajo para listado'!$AB$155:$BA$1048576,MATCH($A869,'Hoja de Trabajo para listado'!$AB$155:$AB$1048576,0),MATCH((CUADRO!J$5&amp;$E869),'Hoja de Trabajo para listado'!$AB$151:$BA$151,0)),0)+IFERROR(INDEX('Hoja de Trabajo para listado'!$BC$155:$CB$1048576,MATCH($A869,'Hoja de Trabajo para listado'!$BC$155:$BC$1048576,0),MATCH((CUADRO!J$5&amp;$E869),'Hoja de Trabajo para listado'!$BC$151:$CB$151,0)),0)+IFERROR(INDEX('Hoja de Trabajo para listado'!$DE$153:$DG$274,MATCH($A869,'Hoja de Trabajo para listado'!$DE$153:$DE$1048576,0),MATCH((CUADRO!J$5&amp;$E869),'Hoja de Trabajo para listado'!$DE$151:$DG$151,0)),0)+IFERROR(INDEX('Hoja de Trabajo para listado'!$CD$155:$DC$1048576,MATCH($A869,'Hoja de Trabajo para listado'!$CD$155:$CD$1048576,0),MATCH((CUADRO!J$5&amp;$E869),'Hoja de Trabajo para listado'!$CD$151:$DC$151,0)),0)</f>
        <v>0</v>
      </c>
      <c r="K869" s="257">
        <f ca="1">+IFERROR(INDEX('Hoja de Trabajo para listado'!$A$155:$Z$1048576,MATCH($A869,'Hoja de Trabajo para listado'!$A$155:$A$1048576,0),MATCH((CUADRO!K$5&amp;$E869),'Hoja de Trabajo para listado'!$A$151:$Z$151,0)),0)+IFERROR(INDEX('Hoja de Trabajo para listado'!$AB$155:$BA$1048576,MATCH($A869,'Hoja de Trabajo para listado'!$AB$155:$AB$1048576,0),MATCH((CUADRO!K$5&amp;$E869),'Hoja de Trabajo para listado'!$AB$151:$BA$151,0)),0)+IFERROR(INDEX('Hoja de Trabajo para listado'!$BC$155:$CB$1048576,MATCH($A869,'Hoja de Trabajo para listado'!$BC$155:$BC$1048576,0),MATCH((CUADRO!K$5&amp;$E869),'Hoja de Trabajo para listado'!$BC$151:$CB$151,0)),0)+IFERROR(INDEX('Hoja de Trabajo para listado'!$DE$153:$DG$274,MATCH($A869,'Hoja de Trabajo para listado'!$DE$153:$DE$1048576,0),MATCH((CUADRO!K$5&amp;$E869),'Hoja de Trabajo para listado'!$DE$151:$DG$151,0)),0)+IFERROR(INDEX('Hoja de Trabajo para listado'!$CD$155:$DC$1048576,MATCH($A869,'Hoja de Trabajo para listado'!$CD$155:$CD$1048576,0),MATCH((CUADRO!K$5&amp;$E869),'Hoja de Trabajo para listado'!$CD$151:$DC$151,0)),0)</f>
        <v>0</v>
      </c>
      <c r="L869" s="257">
        <f ca="1">+IFERROR(INDEX('Hoja de Trabajo para listado'!$A$155:$Z$1048576,MATCH($A869,'Hoja de Trabajo para listado'!$A$155:$A$1048576,0),MATCH((CUADRO!L$5&amp;$E869),'Hoja de Trabajo para listado'!$A$151:$Z$151,0)),0)+IFERROR(INDEX('Hoja de Trabajo para listado'!$AB$155:$BA$1048576,MATCH($A869,'Hoja de Trabajo para listado'!$AB$155:$AB$1048576,0),MATCH((CUADRO!L$5&amp;$E869),'Hoja de Trabajo para listado'!$AB$151:$BA$151,0)),0)+IFERROR(INDEX('Hoja de Trabajo para listado'!$BC$155:$CB$1048576,MATCH($A869,'Hoja de Trabajo para listado'!$BC$155:$BC$1048576,0),MATCH((CUADRO!L$5&amp;$E869),'Hoja de Trabajo para listado'!$BC$151:$CB$151,0)),0)+IFERROR(INDEX('Hoja de Trabajo para listado'!$DE$153:$DG$274,MATCH($A869,'Hoja de Trabajo para listado'!$DE$153:$DE$1048576,0),MATCH((CUADRO!L$5&amp;$E869),'Hoja de Trabajo para listado'!$DE$151:$DG$151,0)),0)+IFERROR(INDEX('Hoja de Trabajo para listado'!$CD$155:$DC$1048576,MATCH($A869,'Hoja de Trabajo para listado'!$CD$155:$CD$1048576,0),MATCH((CUADRO!L$5&amp;$E869),'Hoja de Trabajo para listado'!$CD$151:$DC$151,0)),0)</f>
        <v>0</v>
      </c>
      <c r="M869" s="257">
        <f ca="1">+IFERROR(INDEX('Hoja de Trabajo para listado'!$A$155:$Z$1048576,MATCH($A869,'Hoja de Trabajo para listado'!$A$155:$A$1048576,0),MATCH((CUADRO!M$5&amp;$E869),'Hoja de Trabajo para listado'!$A$151:$Z$151,0)),0)+IFERROR(INDEX('Hoja de Trabajo para listado'!$AB$155:$BA$1048576,MATCH($A869,'Hoja de Trabajo para listado'!$AB$155:$AB$1048576,0),MATCH((CUADRO!M$5&amp;$E869),'Hoja de Trabajo para listado'!$AB$151:$BA$151,0)),0)+IFERROR(INDEX('Hoja de Trabajo para listado'!$BC$155:$CB$1048576,MATCH($A869,'Hoja de Trabajo para listado'!$BC$155:$BC$1048576,0),MATCH((CUADRO!M$5&amp;$E869),'Hoja de Trabajo para listado'!$BC$151:$CB$151,0)),0)+IFERROR(INDEX('Hoja de Trabajo para listado'!$DE$153:$DG$274,MATCH($A869,'Hoja de Trabajo para listado'!$DE$153:$DE$1048576,0),MATCH((CUADRO!M$5&amp;$E869),'Hoja de Trabajo para listado'!$DE$151:$DG$151,0)),0)+IFERROR(INDEX('Hoja de Trabajo para listado'!$CD$155:$DC$1048576,MATCH($A869,'Hoja de Trabajo para listado'!$CD$155:$CD$1048576,0),MATCH((CUADRO!M$5&amp;$E869),'Hoja de Trabajo para listado'!$CD$151:$DC$151,0)),0)</f>
        <v>0</v>
      </c>
      <c r="N869" s="257">
        <f ca="1">+IFERROR(INDEX('Hoja de Trabajo para listado'!$A$155:$Z$1048576,MATCH($A869,'Hoja de Trabajo para listado'!$A$155:$A$1048576,0),MATCH((CUADRO!N$5&amp;$E869),'Hoja de Trabajo para listado'!$A$151:$Z$151,0)),0)+IFERROR(INDEX('Hoja de Trabajo para listado'!$AB$155:$BA$1048576,MATCH($A869,'Hoja de Trabajo para listado'!$AB$155:$AB$1048576,0),MATCH((CUADRO!N$5&amp;$E869),'Hoja de Trabajo para listado'!$AB$151:$BA$151,0)),0)+IFERROR(INDEX('Hoja de Trabajo para listado'!$BC$155:$CB$1048576,MATCH($A869,'Hoja de Trabajo para listado'!$BC$155:$BC$1048576,0),MATCH((CUADRO!N$5&amp;$E869),'Hoja de Trabajo para listado'!$BC$151:$CB$151,0)),0)+IFERROR(INDEX('Hoja de Trabajo para listado'!$DE$153:$DG$274,MATCH($A869,'Hoja de Trabajo para listado'!$DE$153:$DE$1048576,0),MATCH((CUADRO!N$5&amp;$E869),'Hoja de Trabajo para listado'!$DE$151:$DG$151,0)),0)+IFERROR(INDEX('Hoja de Trabajo para listado'!$CD$155:$DC$1048576,MATCH($A869,'Hoja de Trabajo para listado'!$CD$155:$CD$1048576,0),MATCH((CUADRO!N$5&amp;$E869),'Hoja de Trabajo para listado'!$CD$151:$DC$151,0)),0)</f>
        <v>0</v>
      </c>
      <c r="O869" s="257">
        <f ca="1">+IFERROR(INDEX('Hoja de Trabajo para listado'!$A$155:$Z$1048576,MATCH($A869,'Hoja de Trabajo para listado'!$A$155:$A$1048576,0),MATCH((CUADRO!O$5&amp;$E869),'Hoja de Trabajo para listado'!$A$151:$Z$151,0)),0)+IFERROR(INDEX('Hoja de Trabajo para listado'!$AB$155:$BA$1048576,MATCH($A869,'Hoja de Trabajo para listado'!$AB$155:$AB$1048576,0),MATCH((CUADRO!O$5&amp;$E869),'Hoja de Trabajo para listado'!$AB$151:$BA$151,0)),0)+IFERROR(INDEX('Hoja de Trabajo para listado'!$BC$155:$CB$1048576,MATCH($A869,'Hoja de Trabajo para listado'!$BC$155:$BC$1048576,0),MATCH((CUADRO!O$5&amp;$E869),'Hoja de Trabajo para listado'!$BC$151:$CB$151,0)),0)+IFERROR(INDEX('Hoja de Trabajo para listado'!$DE$153:$DG$274,MATCH($A869,'Hoja de Trabajo para listado'!$DE$153:$DE$1048576,0),MATCH((CUADRO!O$5&amp;$E869),'Hoja de Trabajo para listado'!$DE$151:$DG$151,0)),0)+IFERROR(INDEX('Hoja de Trabajo para listado'!$CD$155:$DC$1048576,MATCH($A869,'Hoja de Trabajo para listado'!$CD$155:$CD$1048576,0),MATCH((CUADRO!O$5&amp;$E869),'Hoja de Trabajo para listado'!$CD$151:$DC$151,0)),0)</f>
        <v>0</v>
      </c>
      <c r="P869" s="257">
        <f ca="1">+IFERROR(INDEX('Hoja de Trabajo para listado'!$A$155:$Z$1048576,MATCH($A869,'Hoja de Trabajo para listado'!$A$155:$A$1048576,0),MATCH((CUADRO!P$5&amp;$E869),'Hoja de Trabajo para listado'!$A$151:$Z$151,0)),0)+IFERROR(INDEX('Hoja de Trabajo para listado'!$AB$155:$BA$1048576,MATCH($A869,'Hoja de Trabajo para listado'!$AB$155:$AB$1048576,0),MATCH((CUADRO!P$5&amp;$E869),'Hoja de Trabajo para listado'!$AB$151:$BA$151,0)),0)+IFERROR(INDEX('Hoja de Trabajo para listado'!$BC$155:$CB$1048576,MATCH($A869,'Hoja de Trabajo para listado'!$BC$155:$BC$1048576,0),MATCH((CUADRO!P$5&amp;$E869),'Hoja de Trabajo para listado'!$BC$151:$CB$151,0)),0)+IFERROR(INDEX('Hoja de Trabajo para listado'!$DE$153:$DG$274,MATCH($A869,'Hoja de Trabajo para listado'!$DE$153:$DE$1048576,0),MATCH((CUADRO!P$5&amp;$E869),'Hoja de Trabajo para listado'!$DE$151:$DG$151,0)),0)+IFERROR(INDEX('Hoja de Trabajo para listado'!$CD$155:$DC$1048576,MATCH($A869,'Hoja de Trabajo para listado'!$CD$155:$CD$1048576,0),MATCH((CUADRO!P$5&amp;$E869),'Hoja de Trabajo para listado'!$CD$151:$DC$151,0)),0)</f>
        <v>0</v>
      </c>
      <c r="Q869" s="257">
        <f ca="1">+IFERROR(INDEX('Hoja de Trabajo para listado'!$A$155:$Z$1048576,MATCH($A869,'Hoja de Trabajo para listado'!$A$155:$A$1048576,0),MATCH((CUADRO!Q$5&amp;$E869),'Hoja de Trabajo para listado'!$A$151:$Z$151,0)),0)+IFERROR(INDEX('Hoja de Trabajo para listado'!$AB$155:$BA$1048576,MATCH($A869,'Hoja de Trabajo para listado'!$AB$155:$AB$1048576,0),MATCH((CUADRO!Q$5&amp;$E869),'Hoja de Trabajo para listado'!$AB$151:$BA$151,0)),0)+IFERROR(INDEX('Hoja de Trabajo para listado'!$BC$155:$CB$1048576,MATCH($A869,'Hoja de Trabajo para listado'!$BC$155:$BC$1048576,0),MATCH((CUADRO!Q$5&amp;$E869),'Hoja de Trabajo para listado'!$BC$151:$CB$151,0)),0)+IFERROR(INDEX('Hoja de Trabajo para listado'!$DE$153:$DG$274,MATCH($A869,'Hoja de Trabajo para listado'!$DE$153:$DE$1048576,0),MATCH((CUADRO!Q$5&amp;$E869),'Hoja de Trabajo para listado'!$DE$151:$DG$151,0)),0)+IFERROR(INDEX('Hoja de Trabajo para listado'!$CD$155:$DC$1048576,MATCH($A869,'Hoja de Trabajo para listado'!$CD$155:$CD$1048576,0),MATCH((CUADRO!Q$5&amp;$E869),'Hoja de Trabajo para listado'!$CD$151:$DC$151,0)),0)</f>
        <v>0</v>
      </c>
      <c r="R869" s="257">
        <f t="shared" ca="1" si="26"/>
        <v>0</v>
      </c>
      <c r="S869" s="274">
        <f ca="1">+R868+R869</f>
        <v>0</v>
      </c>
      <c r="T869" s="257">
        <f ca="1">+S869</f>
        <v>0</v>
      </c>
      <c r="U869" s="256">
        <f t="shared" si="27"/>
        <v>2</v>
      </c>
      <c r="V869" s="362" t="str">
        <f>+VLOOKUP(A869,bd_lista!$A$3:$E$590,5,FALSE)</f>
        <v>Gobiernos Autonomos Municipales</v>
      </c>
      <c r="W869" s="362"/>
      <c r="X869" s="254">
        <f>+VLOOKUP(A869,[2]Sheet1!$A$13:$D$744,4,FALSE)</f>
        <v>0</v>
      </c>
      <c r="Y869" s="254" t="e">
        <f>+VLOOKUP(X869,bd_lista!$A$3:$C$590,3,FALSE)</f>
        <v>#N/A</v>
      </c>
      <c r="Z869" s="314"/>
      <c r="AA869" s="315"/>
    </row>
    <row r="870" spans="1:27" customFormat="1" ht="15" hidden="1" customHeight="1">
      <c r="A870" s="32">
        <v>1608</v>
      </c>
      <c r="B870" s="306">
        <f>+A870</f>
        <v>1608</v>
      </c>
      <c r="C870" s="259" t="str">
        <f>+VLOOKUP(A870,bd_lista!$A$3:$C$590,3,FALSE)</f>
        <v>Gobierno Autónomo Municipal de Yunchara</v>
      </c>
      <c r="D870" s="361" t="str">
        <f>+C870</f>
        <v>Gobierno Autónomo Municipal de Yunchara</v>
      </c>
      <c r="E870" s="254" t="s">
        <v>1313</v>
      </c>
      <c r="F870" s="255">
        <f ca="1">+IFERROR(INDEX('Hoja de Trabajo para listado'!$A$155:$Z$1048576,MATCH($A870,'Hoja de Trabajo para listado'!$A$155:$A$1048576,0),MATCH((CUADRO!F$5&amp;$E870),'Hoja de Trabajo para listado'!$A$151:$Z$151,0)),0)+IFERROR(INDEX('Hoja de Trabajo para listado'!$AB$155:$BA$1048576,MATCH($A870,'Hoja de Trabajo para listado'!$AB$155:$AB$1048576,0),MATCH((CUADRO!F$5&amp;$E870),'Hoja de Trabajo para listado'!$AB$151:$BA$151,0)),0)+IFERROR(INDEX('Hoja de Trabajo para listado'!$BC$155:$CB$1048576,MATCH($A870,'Hoja de Trabajo para listado'!$BC$155:$BC$1048576,0),MATCH((CUADRO!F$5&amp;$E870),'Hoja de Trabajo para listado'!$BC$151:$CB$151,0)),0)+IFERROR(INDEX('Hoja de Trabajo para listado'!$DE$153:$DG$274,MATCH($A870,'Hoja de Trabajo para listado'!$DE$153:$DE$1048576,0),MATCH((CUADRO!F$5&amp;$E870),'Hoja de Trabajo para listado'!$DE$151:$DG$151,0)),0)+IFERROR(INDEX('Hoja de Trabajo para listado'!$CD$155:$DC$1048576,MATCH($A870,'Hoja de Trabajo para listado'!$CD$155:$CD$1048576,0),MATCH((CUADRO!F$5&amp;$E870),'Hoja de Trabajo para listado'!$CD$151:$DC$151,0)),0)</f>
        <v>0</v>
      </c>
      <c r="G870" s="255">
        <f ca="1">+IFERROR(INDEX('Hoja de Trabajo para listado'!$A$155:$Z$1048576,MATCH($A870,'Hoja de Trabajo para listado'!$A$155:$A$1048576,0),MATCH((CUADRO!G$5&amp;$E870),'Hoja de Trabajo para listado'!$A$151:$Z$151,0)),0)+IFERROR(INDEX('Hoja de Trabajo para listado'!$AB$155:$BA$1048576,MATCH($A870,'Hoja de Trabajo para listado'!$AB$155:$AB$1048576,0),MATCH((CUADRO!G$5&amp;$E870),'Hoja de Trabajo para listado'!$AB$151:$BA$151,0)),0)+IFERROR(INDEX('Hoja de Trabajo para listado'!$BC$155:$CB$1048576,MATCH($A870,'Hoja de Trabajo para listado'!$BC$155:$BC$1048576,0),MATCH((CUADRO!G$5&amp;$E870),'Hoja de Trabajo para listado'!$BC$151:$CB$151,0)),0)+IFERROR(INDEX('Hoja de Trabajo para listado'!$DE$153:$DG$274,MATCH($A870,'Hoja de Trabajo para listado'!$DE$153:$DE$1048576,0),MATCH((CUADRO!G$5&amp;$E870),'Hoja de Trabajo para listado'!$DE$151:$DG$151,0)),0)+IFERROR(INDEX('Hoja de Trabajo para listado'!$CD$155:$DC$1048576,MATCH($A870,'Hoja de Trabajo para listado'!$CD$155:$CD$1048576,0),MATCH((CUADRO!G$5&amp;$E870),'Hoja de Trabajo para listado'!$CD$151:$DC$151,0)),0)</f>
        <v>0</v>
      </c>
      <c r="H870" s="255">
        <f ca="1">+IFERROR(INDEX('Hoja de Trabajo para listado'!$A$155:$Z$1048576,MATCH($A870,'Hoja de Trabajo para listado'!$A$155:$A$1048576,0),MATCH((CUADRO!H$5&amp;$E870),'Hoja de Trabajo para listado'!$A$151:$Z$151,0)),0)+IFERROR(INDEX('Hoja de Trabajo para listado'!$AB$155:$BA$1048576,MATCH($A870,'Hoja de Trabajo para listado'!$AB$155:$AB$1048576,0),MATCH((CUADRO!H$5&amp;$E870),'Hoja de Trabajo para listado'!$AB$151:$BA$151,0)),0)+IFERROR(INDEX('Hoja de Trabajo para listado'!$BC$155:$CB$1048576,MATCH($A870,'Hoja de Trabajo para listado'!$BC$155:$BC$1048576,0),MATCH((CUADRO!H$5&amp;$E870),'Hoja de Trabajo para listado'!$BC$151:$CB$151,0)),0)+IFERROR(INDEX('Hoja de Trabajo para listado'!$DE$153:$DG$274,MATCH($A870,'Hoja de Trabajo para listado'!$DE$153:$DE$1048576,0),MATCH((CUADRO!H$5&amp;$E870),'Hoja de Trabajo para listado'!$DE$151:$DG$151,0)),0)+IFERROR(INDEX('Hoja de Trabajo para listado'!$CD$155:$DC$1048576,MATCH($A870,'Hoja de Trabajo para listado'!$CD$155:$CD$1048576,0),MATCH((CUADRO!H$5&amp;$E870),'Hoja de Trabajo para listado'!$CD$151:$DC$151,0)),0)</f>
        <v>0</v>
      </c>
      <c r="I870" s="255">
        <f ca="1">+IFERROR(INDEX('Hoja de Trabajo para listado'!$A$155:$Z$1048576,MATCH($A870,'Hoja de Trabajo para listado'!$A$155:$A$1048576,0),MATCH((CUADRO!I$5&amp;$E870),'Hoja de Trabajo para listado'!$A$151:$Z$151,0)),0)+IFERROR(INDEX('Hoja de Trabajo para listado'!$AB$155:$BA$1048576,MATCH($A870,'Hoja de Trabajo para listado'!$AB$155:$AB$1048576,0),MATCH((CUADRO!I$5&amp;$E870),'Hoja de Trabajo para listado'!$AB$151:$BA$151,0)),0)+IFERROR(INDEX('Hoja de Trabajo para listado'!$BC$155:$CB$1048576,MATCH($A870,'Hoja de Trabajo para listado'!$BC$155:$BC$1048576,0),MATCH((CUADRO!I$5&amp;$E870),'Hoja de Trabajo para listado'!$BC$151:$CB$151,0)),0)+IFERROR(INDEX('Hoja de Trabajo para listado'!$DE$153:$DG$274,MATCH($A870,'Hoja de Trabajo para listado'!$DE$153:$DE$1048576,0),MATCH((CUADRO!I$5&amp;$E870),'Hoja de Trabajo para listado'!$DE$151:$DG$151,0)),0)+IFERROR(INDEX('Hoja de Trabajo para listado'!$CD$155:$DC$1048576,MATCH($A870,'Hoja de Trabajo para listado'!$CD$155:$CD$1048576,0),MATCH((CUADRO!I$5&amp;$E870),'Hoja de Trabajo para listado'!$CD$151:$DC$151,0)),0)</f>
        <v>0</v>
      </c>
      <c r="J870" s="255">
        <f ca="1">+IFERROR(INDEX('Hoja de Trabajo para listado'!$A$155:$Z$1048576,MATCH($A870,'Hoja de Trabajo para listado'!$A$155:$A$1048576,0),MATCH((CUADRO!J$5&amp;$E870),'Hoja de Trabajo para listado'!$A$151:$Z$151,0)),0)+IFERROR(INDEX('Hoja de Trabajo para listado'!$AB$155:$BA$1048576,MATCH($A870,'Hoja de Trabajo para listado'!$AB$155:$AB$1048576,0),MATCH((CUADRO!J$5&amp;$E870),'Hoja de Trabajo para listado'!$AB$151:$BA$151,0)),0)+IFERROR(INDEX('Hoja de Trabajo para listado'!$BC$155:$CB$1048576,MATCH($A870,'Hoja de Trabajo para listado'!$BC$155:$BC$1048576,0),MATCH((CUADRO!J$5&amp;$E870),'Hoja de Trabajo para listado'!$BC$151:$CB$151,0)),0)+IFERROR(INDEX('Hoja de Trabajo para listado'!$DE$153:$DG$274,MATCH($A870,'Hoja de Trabajo para listado'!$DE$153:$DE$1048576,0),MATCH((CUADRO!J$5&amp;$E870),'Hoja de Trabajo para listado'!$DE$151:$DG$151,0)),0)+IFERROR(INDEX('Hoja de Trabajo para listado'!$CD$155:$DC$1048576,MATCH($A870,'Hoja de Trabajo para listado'!$CD$155:$CD$1048576,0),MATCH((CUADRO!J$5&amp;$E870),'Hoja de Trabajo para listado'!$CD$151:$DC$151,0)),0)</f>
        <v>0</v>
      </c>
      <c r="K870" s="255">
        <f ca="1">+IFERROR(INDEX('Hoja de Trabajo para listado'!$A$155:$Z$1048576,MATCH($A870,'Hoja de Trabajo para listado'!$A$155:$A$1048576,0),MATCH((CUADRO!K$5&amp;$E870),'Hoja de Trabajo para listado'!$A$151:$Z$151,0)),0)+IFERROR(INDEX('Hoja de Trabajo para listado'!$AB$155:$BA$1048576,MATCH($A870,'Hoja de Trabajo para listado'!$AB$155:$AB$1048576,0),MATCH((CUADRO!K$5&amp;$E870),'Hoja de Trabajo para listado'!$AB$151:$BA$151,0)),0)+IFERROR(INDEX('Hoja de Trabajo para listado'!$BC$155:$CB$1048576,MATCH($A870,'Hoja de Trabajo para listado'!$BC$155:$BC$1048576,0),MATCH((CUADRO!K$5&amp;$E870),'Hoja de Trabajo para listado'!$BC$151:$CB$151,0)),0)+IFERROR(INDEX('Hoja de Trabajo para listado'!$DE$153:$DG$274,MATCH($A870,'Hoja de Trabajo para listado'!$DE$153:$DE$1048576,0),MATCH((CUADRO!K$5&amp;$E870),'Hoja de Trabajo para listado'!$DE$151:$DG$151,0)),0)+IFERROR(INDEX('Hoja de Trabajo para listado'!$CD$155:$DC$1048576,MATCH($A870,'Hoja de Trabajo para listado'!$CD$155:$CD$1048576,0),MATCH((CUADRO!K$5&amp;$E870),'Hoja de Trabajo para listado'!$CD$151:$DC$151,0)),0)</f>
        <v>0</v>
      </c>
      <c r="L870" s="255">
        <f ca="1">+IFERROR(INDEX('Hoja de Trabajo para listado'!$A$155:$Z$1048576,MATCH($A870,'Hoja de Trabajo para listado'!$A$155:$A$1048576,0),MATCH((CUADRO!L$5&amp;$E870),'Hoja de Trabajo para listado'!$A$151:$Z$151,0)),0)+IFERROR(INDEX('Hoja de Trabajo para listado'!$AB$155:$BA$1048576,MATCH($A870,'Hoja de Trabajo para listado'!$AB$155:$AB$1048576,0),MATCH((CUADRO!L$5&amp;$E870),'Hoja de Trabajo para listado'!$AB$151:$BA$151,0)),0)+IFERROR(INDEX('Hoja de Trabajo para listado'!$BC$155:$CB$1048576,MATCH($A870,'Hoja de Trabajo para listado'!$BC$155:$BC$1048576,0),MATCH((CUADRO!L$5&amp;$E870),'Hoja de Trabajo para listado'!$BC$151:$CB$151,0)),0)+IFERROR(INDEX('Hoja de Trabajo para listado'!$DE$153:$DG$274,MATCH($A870,'Hoja de Trabajo para listado'!$DE$153:$DE$1048576,0),MATCH((CUADRO!L$5&amp;$E870),'Hoja de Trabajo para listado'!$DE$151:$DG$151,0)),0)+IFERROR(INDEX('Hoja de Trabajo para listado'!$CD$155:$DC$1048576,MATCH($A870,'Hoja de Trabajo para listado'!$CD$155:$CD$1048576,0),MATCH((CUADRO!L$5&amp;$E870),'Hoja de Trabajo para listado'!$CD$151:$DC$151,0)),0)</f>
        <v>0</v>
      </c>
      <c r="M870" s="255">
        <f ca="1">+IFERROR(INDEX('Hoja de Trabajo para listado'!$A$155:$Z$1048576,MATCH($A870,'Hoja de Trabajo para listado'!$A$155:$A$1048576,0),MATCH((CUADRO!M$5&amp;$E870),'Hoja de Trabajo para listado'!$A$151:$Z$151,0)),0)+IFERROR(INDEX('Hoja de Trabajo para listado'!$AB$155:$BA$1048576,MATCH($A870,'Hoja de Trabajo para listado'!$AB$155:$AB$1048576,0),MATCH((CUADRO!M$5&amp;$E870),'Hoja de Trabajo para listado'!$AB$151:$BA$151,0)),0)+IFERROR(INDEX('Hoja de Trabajo para listado'!$BC$155:$CB$1048576,MATCH($A870,'Hoja de Trabajo para listado'!$BC$155:$BC$1048576,0),MATCH((CUADRO!M$5&amp;$E870),'Hoja de Trabajo para listado'!$BC$151:$CB$151,0)),0)+IFERROR(INDEX('Hoja de Trabajo para listado'!$DE$153:$DG$274,MATCH($A870,'Hoja de Trabajo para listado'!$DE$153:$DE$1048576,0),MATCH((CUADRO!M$5&amp;$E870),'Hoja de Trabajo para listado'!$DE$151:$DG$151,0)),0)+IFERROR(INDEX('Hoja de Trabajo para listado'!$CD$155:$DC$1048576,MATCH($A870,'Hoja de Trabajo para listado'!$CD$155:$CD$1048576,0),MATCH((CUADRO!M$5&amp;$E870),'Hoja de Trabajo para listado'!$CD$151:$DC$151,0)),0)</f>
        <v>0</v>
      </c>
      <c r="N870" s="255">
        <f ca="1">+IFERROR(INDEX('Hoja de Trabajo para listado'!$A$155:$Z$1048576,MATCH($A870,'Hoja de Trabajo para listado'!$A$155:$A$1048576,0),MATCH((CUADRO!N$5&amp;$E870),'Hoja de Trabajo para listado'!$A$151:$Z$151,0)),0)+IFERROR(INDEX('Hoja de Trabajo para listado'!$AB$155:$BA$1048576,MATCH($A870,'Hoja de Trabajo para listado'!$AB$155:$AB$1048576,0),MATCH((CUADRO!N$5&amp;$E870),'Hoja de Trabajo para listado'!$AB$151:$BA$151,0)),0)+IFERROR(INDEX('Hoja de Trabajo para listado'!$BC$155:$CB$1048576,MATCH($A870,'Hoja de Trabajo para listado'!$BC$155:$BC$1048576,0),MATCH((CUADRO!N$5&amp;$E870),'Hoja de Trabajo para listado'!$BC$151:$CB$151,0)),0)+IFERROR(INDEX('Hoja de Trabajo para listado'!$DE$153:$DG$274,MATCH($A870,'Hoja de Trabajo para listado'!$DE$153:$DE$1048576,0),MATCH((CUADRO!N$5&amp;$E870),'Hoja de Trabajo para listado'!$DE$151:$DG$151,0)),0)+IFERROR(INDEX('Hoja de Trabajo para listado'!$CD$155:$DC$1048576,MATCH($A870,'Hoja de Trabajo para listado'!$CD$155:$CD$1048576,0),MATCH((CUADRO!N$5&amp;$E870),'Hoja de Trabajo para listado'!$CD$151:$DC$151,0)),0)</f>
        <v>0</v>
      </c>
      <c r="O870" s="255">
        <f ca="1">+IFERROR(INDEX('Hoja de Trabajo para listado'!$A$155:$Z$1048576,MATCH($A870,'Hoja de Trabajo para listado'!$A$155:$A$1048576,0),MATCH((CUADRO!O$5&amp;$E870),'Hoja de Trabajo para listado'!$A$151:$Z$151,0)),0)+IFERROR(INDEX('Hoja de Trabajo para listado'!$AB$155:$BA$1048576,MATCH($A870,'Hoja de Trabajo para listado'!$AB$155:$AB$1048576,0),MATCH((CUADRO!O$5&amp;$E870),'Hoja de Trabajo para listado'!$AB$151:$BA$151,0)),0)+IFERROR(INDEX('Hoja de Trabajo para listado'!$BC$155:$CB$1048576,MATCH($A870,'Hoja de Trabajo para listado'!$BC$155:$BC$1048576,0),MATCH((CUADRO!O$5&amp;$E870),'Hoja de Trabajo para listado'!$BC$151:$CB$151,0)),0)+IFERROR(INDEX('Hoja de Trabajo para listado'!$DE$153:$DG$274,MATCH($A870,'Hoja de Trabajo para listado'!$DE$153:$DE$1048576,0),MATCH((CUADRO!O$5&amp;$E870),'Hoja de Trabajo para listado'!$DE$151:$DG$151,0)),0)+IFERROR(INDEX('Hoja de Trabajo para listado'!$CD$155:$DC$1048576,MATCH($A870,'Hoja de Trabajo para listado'!$CD$155:$CD$1048576,0),MATCH((CUADRO!O$5&amp;$E870),'Hoja de Trabajo para listado'!$CD$151:$DC$151,0)),0)</f>
        <v>0</v>
      </c>
      <c r="P870" s="255">
        <f ca="1">+IFERROR(INDEX('Hoja de Trabajo para listado'!$A$155:$Z$1048576,MATCH($A870,'Hoja de Trabajo para listado'!$A$155:$A$1048576,0),MATCH((CUADRO!P$5&amp;$E870),'Hoja de Trabajo para listado'!$A$151:$Z$151,0)),0)+IFERROR(INDEX('Hoja de Trabajo para listado'!$AB$155:$BA$1048576,MATCH($A870,'Hoja de Trabajo para listado'!$AB$155:$AB$1048576,0),MATCH((CUADRO!P$5&amp;$E870),'Hoja de Trabajo para listado'!$AB$151:$BA$151,0)),0)+IFERROR(INDEX('Hoja de Trabajo para listado'!$BC$155:$CB$1048576,MATCH($A870,'Hoja de Trabajo para listado'!$BC$155:$BC$1048576,0),MATCH((CUADRO!P$5&amp;$E870),'Hoja de Trabajo para listado'!$BC$151:$CB$151,0)),0)+IFERROR(INDEX('Hoja de Trabajo para listado'!$DE$153:$DG$274,MATCH($A870,'Hoja de Trabajo para listado'!$DE$153:$DE$1048576,0),MATCH((CUADRO!P$5&amp;$E870),'Hoja de Trabajo para listado'!$DE$151:$DG$151,0)),0)+IFERROR(INDEX('Hoja de Trabajo para listado'!$CD$155:$DC$1048576,MATCH($A870,'Hoja de Trabajo para listado'!$CD$155:$CD$1048576,0),MATCH((CUADRO!P$5&amp;$E870),'Hoja de Trabajo para listado'!$CD$151:$DC$151,0)),0)</f>
        <v>0</v>
      </c>
      <c r="Q870" s="255">
        <f ca="1">+IFERROR(INDEX('Hoja de Trabajo para listado'!$A$155:$Z$1048576,MATCH($A870,'Hoja de Trabajo para listado'!$A$155:$A$1048576,0),MATCH((CUADRO!Q$5&amp;$E870),'Hoja de Trabajo para listado'!$A$151:$Z$151,0)),0)+IFERROR(INDEX('Hoja de Trabajo para listado'!$AB$155:$BA$1048576,MATCH($A870,'Hoja de Trabajo para listado'!$AB$155:$AB$1048576,0),MATCH((CUADRO!Q$5&amp;$E870),'Hoja de Trabajo para listado'!$AB$151:$BA$151,0)),0)+IFERROR(INDEX('Hoja de Trabajo para listado'!$BC$155:$CB$1048576,MATCH($A870,'Hoja de Trabajo para listado'!$BC$155:$BC$1048576,0),MATCH((CUADRO!Q$5&amp;$E870),'Hoja de Trabajo para listado'!$BC$151:$CB$151,0)),0)+IFERROR(INDEX('Hoja de Trabajo para listado'!$DE$153:$DG$274,MATCH($A870,'Hoja de Trabajo para listado'!$DE$153:$DE$1048576,0),MATCH((CUADRO!Q$5&amp;$E870),'Hoja de Trabajo para listado'!$DE$151:$DG$151,0)),0)+IFERROR(INDEX('Hoja de Trabajo para listado'!$CD$155:$DC$1048576,MATCH($A870,'Hoja de Trabajo para listado'!$CD$155:$CD$1048576,0),MATCH((CUADRO!Q$5&amp;$E870),'Hoja de Trabajo para listado'!$CD$151:$DC$151,0)),0)</f>
        <v>0</v>
      </c>
      <c r="R870" s="255">
        <f t="shared" ca="1" si="26"/>
        <v>0</v>
      </c>
      <c r="S870" s="262"/>
      <c r="T870" s="255">
        <f ca="1">+T871</f>
        <v>0</v>
      </c>
      <c r="U870" s="254">
        <f t="shared" si="27"/>
        <v>1</v>
      </c>
      <c r="V870" s="362" t="str">
        <f>+VLOOKUP(A870,bd_lista!$A$3:$E$590,5,FALSE)</f>
        <v>Gobiernos Autonomos Municipales</v>
      </c>
      <c r="W870" s="361" t="str">
        <f>+V870</f>
        <v>Gobiernos Autonomos Municipales</v>
      </c>
      <c r="X870" s="254">
        <f>+VLOOKUP(A870,[2]Sheet1!$A$13:$D$744,4,FALSE)</f>
        <v>0</v>
      </c>
      <c r="Y870" s="254" t="e">
        <f>+VLOOKUP(X870,bd_lista!$A$3:$C$590,3,FALSE)</f>
        <v>#N/A</v>
      </c>
      <c r="Z870" s="316">
        <f>+X870</f>
        <v>0</v>
      </c>
      <c r="AA870" s="317" t="e">
        <f>+Y870</f>
        <v>#N/A</v>
      </c>
    </row>
    <row r="871" spans="1:27" customFormat="1" ht="15" hidden="1" customHeight="1">
      <c r="A871" s="32">
        <v>1608</v>
      </c>
      <c r="B871" s="307"/>
      <c r="C871" s="259" t="str">
        <f>+VLOOKUP(A871,bd_lista!$A$3:$C$590,3,FALSE)</f>
        <v>Gobierno Autónomo Municipal de Yunchara</v>
      </c>
      <c r="D871" s="362"/>
      <c r="E871" s="256" t="s">
        <v>1314</v>
      </c>
      <c r="F871" s="257">
        <f ca="1">+IFERROR(INDEX('Hoja de Trabajo para listado'!$A$155:$Z$1048576,MATCH($A871,'Hoja de Trabajo para listado'!$A$155:$A$1048576,0),MATCH((CUADRO!F$5&amp;$E871),'Hoja de Trabajo para listado'!$A$151:$Z$151,0)),0)+IFERROR(INDEX('Hoja de Trabajo para listado'!$AB$155:$BA$1048576,MATCH($A871,'Hoja de Trabajo para listado'!$AB$155:$AB$1048576,0),MATCH((CUADRO!F$5&amp;$E871),'Hoja de Trabajo para listado'!$AB$151:$BA$151,0)),0)+IFERROR(INDEX('Hoja de Trabajo para listado'!$BC$155:$CB$1048576,MATCH($A871,'Hoja de Trabajo para listado'!$BC$155:$BC$1048576,0),MATCH((CUADRO!F$5&amp;$E871),'Hoja de Trabajo para listado'!$BC$151:$CB$151,0)),0)+IFERROR(INDEX('Hoja de Trabajo para listado'!$DE$153:$DG$274,MATCH($A871,'Hoja de Trabajo para listado'!$DE$153:$DE$1048576,0),MATCH((CUADRO!F$5&amp;$E871),'Hoja de Trabajo para listado'!$DE$151:$DG$151,0)),0)+IFERROR(INDEX('Hoja de Trabajo para listado'!$CD$155:$DC$1048576,MATCH($A871,'Hoja de Trabajo para listado'!$CD$155:$CD$1048576,0),MATCH((CUADRO!F$5&amp;$E871),'Hoja de Trabajo para listado'!$CD$151:$DC$151,0)),0)</f>
        <v>0</v>
      </c>
      <c r="G871" s="257">
        <f ca="1">+IFERROR(INDEX('Hoja de Trabajo para listado'!$A$155:$Z$1048576,MATCH($A871,'Hoja de Trabajo para listado'!$A$155:$A$1048576,0),MATCH((CUADRO!G$5&amp;$E871),'Hoja de Trabajo para listado'!$A$151:$Z$151,0)),0)+IFERROR(INDEX('Hoja de Trabajo para listado'!$AB$155:$BA$1048576,MATCH($A871,'Hoja de Trabajo para listado'!$AB$155:$AB$1048576,0),MATCH((CUADRO!G$5&amp;$E871),'Hoja de Trabajo para listado'!$AB$151:$BA$151,0)),0)+IFERROR(INDEX('Hoja de Trabajo para listado'!$BC$155:$CB$1048576,MATCH($A871,'Hoja de Trabajo para listado'!$BC$155:$BC$1048576,0),MATCH((CUADRO!G$5&amp;$E871),'Hoja de Trabajo para listado'!$BC$151:$CB$151,0)),0)+IFERROR(INDEX('Hoja de Trabajo para listado'!$DE$153:$DG$274,MATCH($A871,'Hoja de Trabajo para listado'!$DE$153:$DE$1048576,0),MATCH((CUADRO!G$5&amp;$E871),'Hoja de Trabajo para listado'!$DE$151:$DG$151,0)),0)+IFERROR(INDEX('Hoja de Trabajo para listado'!$CD$155:$DC$1048576,MATCH($A871,'Hoja de Trabajo para listado'!$CD$155:$CD$1048576,0),MATCH((CUADRO!G$5&amp;$E871),'Hoja de Trabajo para listado'!$CD$151:$DC$151,0)),0)</f>
        <v>0</v>
      </c>
      <c r="H871" s="257">
        <f ca="1">+IFERROR(INDEX('Hoja de Trabajo para listado'!$A$155:$Z$1048576,MATCH($A871,'Hoja de Trabajo para listado'!$A$155:$A$1048576,0),MATCH((CUADRO!H$5&amp;$E871),'Hoja de Trabajo para listado'!$A$151:$Z$151,0)),0)+IFERROR(INDEX('Hoja de Trabajo para listado'!$AB$155:$BA$1048576,MATCH($A871,'Hoja de Trabajo para listado'!$AB$155:$AB$1048576,0),MATCH((CUADRO!H$5&amp;$E871),'Hoja de Trabajo para listado'!$AB$151:$BA$151,0)),0)+IFERROR(INDEX('Hoja de Trabajo para listado'!$BC$155:$CB$1048576,MATCH($A871,'Hoja de Trabajo para listado'!$BC$155:$BC$1048576,0),MATCH((CUADRO!H$5&amp;$E871),'Hoja de Trabajo para listado'!$BC$151:$CB$151,0)),0)+IFERROR(INDEX('Hoja de Trabajo para listado'!$DE$153:$DG$274,MATCH($A871,'Hoja de Trabajo para listado'!$DE$153:$DE$1048576,0),MATCH((CUADRO!H$5&amp;$E871),'Hoja de Trabajo para listado'!$DE$151:$DG$151,0)),0)+IFERROR(INDEX('Hoja de Trabajo para listado'!$CD$155:$DC$1048576,MATCH($A871,'Hoja de Trabajo para listado'!$CD$155:$CD$1048576,0),MATCH((CUADRO!H$5&amp;$E871),'Hoja de Trabajo para listado'!$CD$151:$DC$151,0)),0)</f>
        <v>0</v>
      </c>
      <c r="I871" s="257">
        <f ca="1">+IFERROR(INDEX('Hoja de Trabajo para listado'!$A$155:$Z$1048576,MATCH($A871,'Hoja de Trabajo para listado'!$A$155:$A$1048576,0),MATCH((CUADRO!I$5&amp;$E871),'Hoja de Trabajo para listado'!$A$151:$Z$151,0)),0)+IFERROR(INDEX('Hoja de Trabajo para listado'!$AB$155:$BA$1048576,MATCH($A871,'Hoja de Trabajo para listado'!$AB$155:$AB$1048576,0),MATCH((CUADRO!I$5&amp;$E871),'Hoja de Trabajo para listado'!$AB$151:$BA$151,0)),0)+IFERROR(INDEX('Hoja de Trabajo para listado'!$BC$155:$CB$1048576,MATCH($A871,'Hoja de Trabajo para listado'!$BC$155:$BC$1048576,0),MATCH((CUADRO!I$5&amp;$E871),'Hoja de Trabajo para listado'!$BC$151:$CB$151,0)),0)+IFERROR(INDEX('Hoja de Trabajo para listado'!$DE$153:$DG$274,MATCH($A871,'Hoja de Trabajo para listado'!$DE$153:$DE$1048576,0),MATCH((CUADRO!I$5&amp;$E871),'Hoja de Trabajo para listado'!$DE$151:$DG$151,0)),0)+IFERROR(INDEX('Hoja de Trabajo para listado'!$CD$155:$DC$1048576,MATCH($A871,'Hoja de Trabajo para listado'!$CD$155:$CD$1048576,0),MATCH((CUADRO!I$5&amp;$E871),'Hoja de Trabajo para listado'!$CD$151:$DC$151,0)),0)</f>
        <v>0</v>
      </c>
      <c r="J871" s="257">
        <f ca="1">+IFERROR(INDEX('Hoja de Trabajo para listado'!$A$155:$Z$1048576,MATCH($A871,'Hoja de Trabajo para listado'!$A$155:$A$1048576,0),MATCH((CUADRO!J$5&amp;$E871),'Hoja de Trabajo para listado'!$A$151:$Z$151,0)),0)+IFERROR(INDEX('Hoja de Trabajo para listado'!$AB$155:$BA$1048576,MATCH($A871,'Hoja de Trabajo para listado'!$AB$155:$AB$1048576,0),MATCH((CUADRO!J$5&amp;$E871),'Hoja de Trabajo para listado'!$AB$151:$BA$151,0)),0)+IFERROR(INDEX('Hoja de Trabajo para listado'!$BC$155:$CB$1048576,MATCH($A871,'Hoja de Trabajo para listado'!$BC$155:$BC$1048576,0),MATCH((CUADRO!J$5&amp;$E871),'Hoja de Trabajo para listado'!$BC$151:$CB$151,0)),0)+IFERROR(INDEX('Hoja de Trabajo para listado'!$DE$153:$DG$274,MATCH($A871,'Hoja de Trabajo para listado'!$DE$153:$DE$1048576,0),MATCH((CUADRO!J$5&amp;$E871),'Hoja de Trabajo para listado'!$DE$151:$DG$151,0)),0)+IFERROR(INDEX('Hoja de Trabajo para listado'!$CD$155:$DC$1048576,MATCH($A871,'Hoja de Trabajo para listado'!$CD$155:$CD$1048576,0),MATCH((CUADRO!J$5&amp;$E871),'Hoja de Trabajo para listado'!$CD$151:$DC$151,0)),0)</f>
        <v>0</v>
      </c>
      <c r="K871" s="257">
        <f ca="1">+IFERROR(INDEX('Hoja de Trabajo para listado'!$A$155:$Z$1048576,MATCH($A871,'Hoja de Trabajo para listado'!$A$155:$A$1048576,0),MATCH((CUADRO!K$5&amp;$E871),'Hoja de Trabajo para listado'!$A$151:$Z$151,0)),0)+IFERROR(INDEX('Hoja de Trabajo para listado'!$AB$155:$BA$1048576,MATCH($A871,'Hoja de Trabajo para listado'!$AB$155:$AB$1048576,0),MATCH((CUADRO!K$5&amp;$E871),'Hoja de Trabajo para listado'!$AB$151:$BA$151,0)),0)+IFERROR(INDEX('Hoja de Trabajo para listado'!$BC$155:$CB$1048576,MATCH($A871,'Hoja de Trabajo para listado'!$BC$155:$BC$1048576,0),MATCH((CUADRO!K$5&amp;$E871),'Hoja de Trabajo para listado'!$BC$151:$CB$151,0)),0)+IFERROR(INDEX('Hoja de Trabajo para listado'!$DE$153:$DG$274,MATCH($A871,'Hoja de Trabajo para listado'!$DE$153:$DE$1048576,0),MATCH((CUADRO!K$5&amp;$E871),'Hoja de Trabajo para listado'!$DE$151:$DG$151,0)),0)+IFERROR(INDEX('Hoja de Trabajo para listado'!$CD$155:$DC$1048576,MATCH($A871,'Hoja de Trabajo para listado'!$CD$155:$CD$1048576,0),MATCH((CUADRO!K$5&amp;$E871),'Hoja de Trabajo para listado'!$CD$151:$DC$151,0)),0)</f>
        <v>0</v>
      </c>
      <c r="L871" s="257">
        <f ca="1">+IFERROR(INDEX('Hoja de Trabajo para listado'!$A$155:$Z$1048576,MATCH($A871,'Hoja de Trabajo para listado'!$A$155:$A$1048576,0),MATCH((CUADRO!L$5&amp;$E871),'Hoja de Trabajo para listado'!$A$151:$Z$151,0)),0)+IFERROR(INDEX('Hoja de Trabajo para listado'!$AB$155:$BA$1048576,MATCH($A871,'Hoja de Trabajo para listado'!$AB$155:$AB$1048576,0),MATCH((CUADRO!L$5&amp;$E871),'Hoja de Trabajo para listado'!$AB$151:$BA$151,0)),0)+IFERROR(INDEX('Hoja de Trabajo para listado'!$BC$155:$CB$1048576,MATCH($A871,'Hoja de Trabajo para listado'!$BC$155:$BC$1048576,0),MATCH((CUADRO!L$5&amp;$E871),'Hoja de Trabajo para listado'!$BC$151:$CB$151,0)),0)+IFERROR(INDEX('Hoja de Trabajo para listado'!$DE$153:$DG$274,MATCH($A871,'Hoja de Trabajo para listado'!$DE$153:$DE$1048576,0),MATCH((CUADRO!L$5&amp;$E871),'Hoja de Trabajo para listado'!$DE$151:$DG$151,0)),0)+IFERROR(INDEX('Hoja de Trabajo para listado'!$CD$155:$DC$1048576,MATCH($A871,'Hoja de Trabajo para listado'!$CD$155:$CD$1048576,0),MATCH((CUADRO!L$5&amp;$E871),'Hoja de Trabajo para listado'!$CD$151:$DC$151,0)),0)</f>
        <v>0</v>
      </c>
      <c r="M871" s="257">
        <f ca="1">+IFERROR(INDEX('Hoja de Trabajo para listado'!$A$155:$Z$1048576,MATCH($A871,'Hoja de Trabajo para listado'!$A$155:$A$1048576,0),MATCH((CUADRO!M$5&amp;$E871),'Hoja de Trabajo para listado'!$A$151:$Z$151,0)),0)+IFERROR(INDEX('Hoja de Trabajo para listado'!$AB$155:$BA$1048576,MATCH($A871,'Hoja de Trabajo para listado'!$AB$155:$AB$1048576,0),MATCH((CUADRO!M$5&amp;$E871),'Hoja de Trabajo para listado'!$AB$151:$BA$151,0)),0)+IFERROR(INDEX('Hoja de Trabajo para listado'!$BC$155:$CB$1048576,MATCH($A871,'Hoja de Trabajo para listado'!$BC$155:$BC$1048576,0),MATCH((CUADRO!M$5&amp;$E871),'Hoja de Trabajo para listado'!$BC$151:$CB$151,0)),0)+IFERROR(INDEX('Hoja de Trabajo para listado'!$DE$153:$DG$274,MATCH($A871,'Hoja de Trabajo para listado'!$DE$153:$DE$1048576,0),MATCH((CUADRO!M$5&amp;$E871),'Hoja de Trabajo para listado'!$DE$151:$DG$151,0)),0)+IFERROR(INDEX('Hoja de Trabajo para listado'!$CD$155:$DC$1048576,MATCH($A871,'Hoja de Trabajo para listado'!$CD$155:$CD$1048576,0),MATCH((CUADRO!M$5&amp;$E871),'Hoja de Trabajo para listado'!$CD$151:$DC$151,0)),0)</f>
        <v>0</v>
      </c>
      <c r="N871" s="257">
        <f ca="1">+IFERROR(INDEX('Hoja de Trabajo para listado'!$A$155:$Z$1048576,MATCH($A871,'Hoja de Trabajo para listado'!$A$155:$A$1048576,0),MATCH((CUADRO!N$5&amp;$E871),'Hoja de Trabajo para listado'!$A$151:$Z$151,0)),0)+IFERROR(INDEX('Hoja de Trabajo para listado'!$AB$155:$BA$1048576,MATCH($A871,'Hoja de Trabajo para listado'!$AB$155:$AB$1048576,0),MATCH((CUADRO!N$5&amp;$E871),'Hoja de Trabajo para listado'!$AB$151:$BA$151,0)),0)+IFERROR(INDEX('Hoja de Trabajo para listado'!$BC$155:$CB$1048576,MATCH($A871,'Hoja de Trabajo para listado'!$BC$155:$BC$1048576,0),MATCH((CUADRO!N$5&amp;$E871),'Hoja de Trabajo para listado'!$BC$151:$CB$151,0)),0)+IFERROR(INDEX('Hoja de Trabajo para listado'!$DE$153:$DG$274,MATCH($A871,'Hoja de Trabajo para listado'!$DE$153:$DE$1048576,0),MATCH((CUADRO!N$5&amp;$E871),'Hoja de Trabajo para listado'!$DE$151:$DG$151,0)),0)+IFERROR(INDEX('Hoja de Trabajo para listado'!$CD$155:$DC$1048576,MATCH($A871,'Hoja de Trabajo para listado'!$CD$155:$CD$1048576,0),MATCH((CUADRO!N$5&amp;$E871),'Hoja de Trabajo para listado'!$CD$151:$DC$151,0)),0)</f>
        <v>0</v>
      </c>
      <c r="O871" s="257">
        <f ca="1">+IFERROR(INDEX('Hoja de Trabajo para listado'!$A$155:$Z$1048576,MATCH($A871,'Hoja de Trabajo para listado'!$A$155:$A$1048576,0),MATCH((CUADRO!O$5&amp;$E871),'Hoja de Trabajo para listado'!$A$151:$Z$151,0)),0)+IFERROR(INDEX('Hoja de Trabajo para listado'!$AB$155:$BA$1048576,MATCH($A871,'Hoja de Trabajo para listado'!$AB$155:$AB$1048576,0),MATCH((CUADRO!O$5&amp;$E871),'Hoja de Trabajo para listado'!$AB$151:$BA$151,0)),0)+IFERROR(INDEX('Hoja de Trabajo para listado'!$BC$155:$CB$1048576,MATCH($A871,'Hoja de Trabajo para listado'!$BC$155:$BC$1048576,0),MATCH((CUADRO!O$5&amp;$E871),'Hoja de Trabajo para listado'!$BC$151:$CB$151,0)),0)+IFERROR(INDEX('Hoja de Trabajo para listado'!$DE$153:$DG$274,MATCH($A871,'Hoja de Trabajo para listado'!$DE$153:$DE$1048576,0),MATCH((CUADRO!O$5&amp;$E871),'Hoja de Trabajo para listado'!$DE$151:$DG$151,0)),0)+IFERROR(INDEX('Hoja de Trabajo para listado'!$CD$155:$DC$1048576,MATCH($A871,'Hoja de Trabajo para listado'!$CD$155:$CD$1048576,0),MATCH((CUADRO!O$5&amp;$E871),'Hoja de Trabajo para listado'!$CD$151:$DC$151,0)),0)</f>
        <v>0</v>
      </c>
      <c r="P871" s="257">
        <f ca="1">+IFERROR(INDEX('Hoja de Trabajo para listado'!$A$155:$Z$1048576,MATCH($A871,'Hoja de Trabajo para listado'!$A$155:$A$1048576,0),MATCH((CUADRO!P$5&amp;$E871),'Hoja de Trabajo para listado'!$A$151:$Z$151,0)),0)+IFERROR(INDEX('Hoja de Trabajo para listado'!$AB$155:$BA$1048576,MATCH($A871,'Hoja de Trabajo para listado'!$AB$155:$AB$1048576,0),MATCH((CUADRO!P$5&amp;$E871),'Hoja de Trabajo para listado'!$AB$151:$BA$151,0)),0)+IFERROR(INDEX('Hoja de Trabajo para listado'!$BC$155:$CB$1048576,MATCH($A871,'Hoja de Trabajo para listado'!$BC$155:$BC$1048576,0),MATCH((CUADRO!P$5&amp;$E871),'Hoja de Trabajo para listado'!$BC$151:$CB$151,0)),0)+IFERROR(INDEX('Hoja de Trabajo para listado'!$DE$153:$DG$274,MATCH($A871,'Hoja de Trabajo para listado'!$DE$153:$DE$1048576,0),MATCH((CUADRO!P$5&amp;$E871),'Hoja de Trabajo para listado'!$DE$151:$DG$151,0)),0)+IFERROR(INDEX('Hoja de Trabajo para listado'!$CD$155:$DC$1048576,MATCH($A871,'Hoja de Trabajo para listado'!$CD$155:$CD$1048576,0),MATCH((CUADRO!P$5&amp;$E871),'Hoja de Trabajo para listado'!$CD$151:$DC$151,0)),0)</f>
        <v>0</v>
      </c>
      <c r="Q871" s="257">
        <f ca="1">+IFERROR(INDEX('Hoja de Trabajo para listado'!$A$155:$Z$1048576,MATCH($A871,'Hoja de Trabajo para listado'!$A$155:$A$1048576,0),MATCH((CUADRO!Q$5&amp;$E871),'Hoja de Trabajo para listado'!$A$151:$Z$151,0)),0)+IFERROR(INDEX('Hoja de Trabajo para listado'!$AB$155:$BA$1048576,MATCH($A871,'Hoja de Trabajo para listado'!$AB$155:$AB$1048576,0),MATCH((CUADRO!Q$5&amp;$E871),'Hoja de Trabajo para listado'!$AB$151:$BA$151,0)),0)+IFERROR(INDEX('Hoja de Trabajo para listado'!$BC$155:$CB$1048576,MATCH($A871,'Hoja de Trabajo para listado'!$BC$155:$BC$1048576,0),MATCH((CUADRO!Q$5&amp;$E871),'Hoja de Trabajo para listado'!$BC$151:$CB$151,0)),0)+IFERROR(INDEX('Hoja de Trabajo para listado'!$DE$153:$DG$274,MATCH($A871,'Hoja de Trabajo para listado'!$DE$153:$DE$1048576,0),MATCH((CUADRO!Q$5&amp;$E871),'Hoja de Trabajo para listado'!$DE$151:$DG$151,0)),0)+IFERROR(INDEX('Hoja de Trabajo para listado'!$CD$155:$DC$1048576,MATCH($A871,'Hoja de Trabajo para listado'!$CD$155:$CD$1048576,0),MATCH((CUADRO!Q$5&amp;$E871),'Hoja de Trabajo para listado'!$CD$151:$DC$151,0)),0)</f>
        <v>0</v>
      </c>
      <c r="R871" s="257">
        <f t="shared" ca="1" si="26"/>
        <v>0</v>
      </c>
      <c r="S871" s="274">
        <f ca="1">+R870+R871</f>
        <v>0</v>
      </c>
      <c r="T871" s="257">
        <f ca="1">+S871</f>
        <v>0</v>
      </c>
      <c r="U871" s="256">
        <f t="shared" si="27"/>
        <v>2</v>
      </c>
      <c r="V871" s="362" t="str">
        <f>+VLOOKUP(A871,bd_lista!$A$3:$E$590,5,FALSE)</f>
        <v>Gobiernos Autonomos Municipales</v>
      </c>
      <c r="W871" s="362"/>
      <c r="X871" s="254">
        <f>+VLOOKUP(A871,[2]Sheet1!$A$13:$D$744,4,FALSE)</f>
        <v>0</v>
      </c>
      <c r="Y871" s="254" t="e">
        <f>+VLOOKUP(X871,bd_lista!$A$3:$C$590,3,FALSE)</f>
        <v>#N/A</v>
      </c>
      <c r="Z871" s="314"/>
      <c r="AA871" s="315"/>
    </row>
    <row r="872" spans="1:27" customFormat="1" ht="15" hidden="1" customHeight="1">
      <c r="A872" s="32">
        <v>1609</v>
      </c>
      <c r="B872" s="306">
        <f>+A872</f>
        <v>1609</v>
      </c>
      <c r="C872" s="259" t="str">
        <f>+VLOOKUP(A872,bd_lista!$A$3:$C$590,3,FALSE)</f>
        <v>Gobierno Autónomo Municipal de San Lorenzo</v>
      </c>
      <c r="D872" s="361" t="str">
        <f>+C872</f>
        <v>Gobierno Autónomo Municipal de San Lorenzo</v>
      </c>
      <c r="E872" s="254" t="s">
        <v>1313</v>
      </c>
      <c r="F872" s="255">
        <f ca="1">+IFERROR(INDEX('Hoja de Trabajo para listado'!$A$155:$Z$1048576,MATCH($A872,'Hoja de Trabajo para listado'!$A$155:$A$1048576,0),MATCH((CUADRO!F$5&amp;$E872),'Hoja de Trabajo para listado'!$A$151:$Z$151,0)),0)+IFERROR(INDEX('Hoja de Trabajo para listado'!$AB$155:$BA$1048576,MATCH($A872,'Hoja de Trabajo para listado'!$AB$155:$AB$1048576,0),MATCH((CUADRO!F$5&amp;$E872),'Hoja de Trabajo para listado'!$AB$151:$BA$151,0)),0)+IFERROR(INDEX('Hoja de Trabajo para listado'!$BC$155:$CB$1048576,MATCH($A872,'Hoja de Trabajo para listado'!$BC$155:$BC$1048576,0),MATCH((CUADRO!F$5&amp;$E872),'Hoja de Trabajo para listado'!$BC$151:$CB$151,0)),0)+IFERROR(INDEX('Hoja de Trabajo para listado'!$DE$153:$DG$274,MATCH($A872,'Hoja de Trabajo para listado'!$DE$153:$DE$1048576,0),MATCH((CUADRO!F$5&amp;$E872),'Hoja de Trabajo para listado'!$DE$151:$DG$151,0)),0)+IFERROR(INDEX('Hoja de Trabajo para listado'!$CD$155:$DC$1048576,MATCH($A872,'Hoja de Trabajo para listado'!$CD$155:$CD$1048576,0),MATCH((CUADRO!F$5&amp;$E872),'Hoja de Trabajo para listado'!$CD$151:$DC$151,0)),0)</f>
        <v>0</v>
      </c>
      <c r="G872" s="255">
        <f ca="1">+IFERROR(INDEX('Hoja de Trabajo para listado'!$A$155:$Z$1048576,MATCH($A872,'Hoja de Trabajo para listado'!$A$155:$A$1048576,0),MATCH((CUADRO!G$5&amp;$E872),'Hoja de Trabajo para listado'!$A$151:$Z$151,0)),0)+IFERROR(INDEX('Hoja de Trabajo para listado'!$AB$155:$BA$1048576,MATCH($A872,'Hoja de Trabajo para listado'!$AB$155:$AB$1048576,0),MATCH((CUADRO!G$5&amp;$E872),'Hoja de Trabajo para listado'!$AB$151:$BA$151,0)),0)+IFERROR(INDEX('Hoja de Trabajo para listado'!$BC$155:$CB$1048576,MATCH($A872,'Hoja de Trabajo para listado'!$BC$155:$BC$1048576,0),MATCH((CUADRO!G$5&amp;$E872),'Hoja de Trabajo para listado'!$BC$151:$CB$151,0)),0)+IFERROR(INDEX('Hoja de Trabajo para listado'!$DE$153:$DG$274,MATCH($A872,'Hoja de Trabajo para listado'!$DE$153:$DE$1048576,0),MATCH((CUADRO!G$5&amp;$E872),'Hoja de Trabajo para listado'!$DE$151:$DG$151,0)),0)+IFERROR(INDEX('Hoja de Trabajo para listado'!$CD$155:$DC$1048576,MATCH($A872,'Hoja de Trabajo para listado'!$CD$155:$CD$1048576,0),MATCH((CUADRO!G$5&amp;$E872),'Hoja de Trabajo para listado'!$CD$151:$DC$151,0)),0)</f>
        <v>0</v>
      </c>
      <c r="H872" s="255">
        <f ca="1">+IFERROR(INDEX('Hoja de Trabajo para listado'!$A$155:$Z$1048576,MATCH($A872,'Hoja de Trabajo para listado'!$A$155:$A$1048576,0),MATCH((CUADRO!H$5&amp;$E872),'Hoja de Trabajo para listado'!$A$151:$Z$151,0)),0)+IFERROR(INDEX('Hoja de Trabajo para listado'!$AB$155:$BA$1048576,MATCH($A872,'Hoja de Trabajo para listado'!$AB$155:$AB$1048576,0),MATCH((CUADRO!H$5&amp;$E872),'Hoja de Trabajo para listado'!$AB$151:$BA$151,0)),0)+IFERROR(INDEX('Hoja de Trabajo para listado'!$BC$155:$CB$1048576,MATCH($A872,'Hoja de Trabajo para listado'!$BC$155:$BC$1048576,0),MATCH((CUADRO!H$5&amp;$E872),'Hoja de Trabajo para listado'!$BC$151:$CB$151,0)),0)+IFERROR(INDEX('Hoja de Trabajo para listado'!$DE$153:$DG$274,MATCH($A872,'Hoja de Trabajo para listado'!$DE$153:$DE$1048576,0),MATCH((CUADRO!H$5&amp;$E872),'Hoja de Trabajo para listado'!$DE$151:$DG$151,0)),0)+IFERROR(INDEX('Hoja de Trabajo para listado'!$CD$155:$DC$1048576,MATCH($A872,'Hoja de Trabajo para listado'!$CD$155:$CD$1048576,0),MATCH((CUADRO!H$5&amp;$E872),'Hoja de Trabajo para listado'!$CD$151:$DC$151,0)),0)</f>
        <v>0</v>
      </c>
      <c r="I872" s="255">
        <f ca="1">+IFERROR(INDEX('Hoja de Trabajo para listado'!$A$155:$Z$1048576,MATCH($A872,'Hoja de Trabajo para listado'!$A$155:$A$1048576,0),MATCH((CUADRO!I$5&amp;$E872),'Hoja de Trabajo para listado'!$A$151:$Z$151,0)),0)+IFERROR(INDEX('Hoja de Trabajo para listado'!$AB$155:$BA$1048576,MATCH($A872,'Hoja de Trabajo para listado'!$AB$155:$AB$1048576,0),MATCH((CUADRO!I$5&amp;$E872),'Hoja de Trabajo para listado'!$AB$151:$BA$151,0)),0)+IFERROR(INDEX('Hoja de Trabajo para listado'!$BC$155:$CB$1048576,MATCH($A872,'Hoja de Trabajo para listado'!$BC$155:$BC$1048576,0),MATCH((CUADRO!I$5&amp;$E872),'Hoja de Trabajo para listado'!$BC$151:$CB$151,0)),0)+IFERROR(INDEX('Hoja de Trabajo para listado'!$DE$153:$DG$274,MATCH($A872,'Hoja de Trabajo para listado'!$DE$153:$DE$1048576,0),MATCH((CUADRO!I$5&amp;$E872),'Hoja de Trabajo para listado'!$DE$151:$DG$151,0)),0)+IFERROR(INDEX('Hoja de Trabajo para listado'!$CD$155:$DC$1048576,MATCH($A872,'Hoja de Trabajo para listado'!$CD$155:$CD$1048576,0),MATCH((CUADRO!I$5&amp;$E872),'Hoja de Trabajo para listado'!$CD$151:$DC$151,0)),0)</f>
        <v>0</v>
      </c>
      <c r="J872" s="255">
        <f ca="1">+IFERROR(INDEX('Hoja de Trabajo para listado'!$A$155:$Z$1048576,MATCH($A872,'Hoja de Trabajo para listado'!$A$155:$A$1048576,0),MATCH((CUADRO!J$5&amp;$E872),'Hoja de Trabajo para listado'!$A$151:$Z$151,0)),0)+IFERROR(INDEX('Hoja de Trabajo para listado'!$AB$155:$BA$1048576,MATCH($A872,'Hoja de Trabajo para listado'!$AB$155:$AB$1048576,0),MATCH((CUADRO!J$5&amp;$E872),'Hoja de Trabajo para listado'!$AB$151:$BA$151,0)),0)+IFERROR(INDEX('Hoja de Trabajo para listado'!$BC$155:$CB$1048576,MATCH($A872,'Hoja de Trabajo para listado'!$BC$155:$BC$1048576,0),MATCH((CUADRO!J$5&amp;$E872),'Hoja de Trabajo para listado'!$BC$151:$CB$151,0)),0)+IFERROR(INDEX('Hoja de Trabajo para listado'!$DE$153:$DG$274,MATCH($A872,'Hoja de Trabajo para listado'!$DE$153:$DE$1048576,0),MATCH((CUADRO!J$5&amp;$E872),'Hoja de Trabajo para listado'!$DE$151:$DG$151,0)),0)+IFERROR(INDEX('Hoja de Trabajo para listado'!$CD$155:$DC$1048576,MATCH($A872,'Hoja de Trabajo para listado'!$CD$155:$CD$1048576,0),MATCH((CUADRO!J$5&amp;$E872),'Hoja de Trabajo para listado'!$CD$151:$DC$151,0)),0)</f>
        <v>0</v>
      </c>
      <c r="K872" s="255">
        <f ca="1">+IFERROR(INDEX('Hoja de Trabajo para listado'!$A$155:$Z$1048576,MATCH($A872,'Hoja de Trabajo para listado'!$A$155:$A$1048576,0),MATCH((CUADRO!K$5&amp;$E872),'Hoja de Trabajo para listado'!$A$151:$Z$151,0)),0)+IFERROR(INDEX('Hoja de Trabajo para listado'!$AB$155:$BA$1048576,MATCH($A872,'Hoja de Trabajo para listado'!$AB$155:$AB$1048576,0),MATCH((CUADRO!K$5&amp;$E872),'Hoja de Trabajo para listado'!$AB$151:$BA$151,0)),0)+IFERROR(INDEX('Hoja de Trabajo para listado'!$BC$155:$CB$1048576,MATCH($A872,'Hoja de Trabajo para listado'!$BC$155:$BC$1048576,0),MATCH((CUADRO!K$5&amp;$E872),'Hoja de Trabajo para listado'!$BC$151:$CB$151,0)),0)+IFERROR(INDEX('Hoja de Trabajo para listado'!$DE$153:$DG$274,MATCH($A872,'Hoja de Trabajo para listado'!$DE$153:$DE$1048576,0),MATCH((CUADRO!K$5&amp;$E872),'Hoja de Trabajo para listado'!$DE$151:$DG$151,0)),0)+IFERROR(INDEX('Hoja de Trabajo para listado'!$CD$155:$DC$1048576,MATCH($A872,'Hoja de Trabajo para listado'!$CD$155:$CD$1048576,0),MATCH((CUADRO!K$5&amp;$E872),'Hoja de Trabajo para listado'!$CD$151:$DC$151,0)),0)</f>
        <v>0</v>
      </c>
      <c r="L872" s="255">
        <f ca="1">+IFERROR(INDEX('Hoja de Trabajo para listado'!$A$155:$Z$1048576,MATCH($A872,'Hoja de Trabajo para listado'!$A$155:$A$1048576,0),MATCH((CUADRO!L$5&amp;$E872),'Hoja de Trabajo para listado'!$A$151:$Z$151,0)),0)+IFERROR(INDEX('Hoja de Trabajo para listado'!$AB$155:$BA$1048576,MATCH($A872,'Hoja de Trabajo para listado'!$AB$155:$AB$1048576,0),MATCH((CUADRO!L$5&amp;$E872),'Hoja de Trabajo para listado'!$AB$151:$BA$151,0)),0)+IFERROR(INDEX('Hoja de Trabajo para listado'!$BC$155:$CB$1048576,MATCH($A872,'Hoja de Trabajo para listado'!$BC$155:$BC$1048576,0),MATCH((CUADRO!L$5&amp;$E872),'Hoja de Trabajo para listado'!$BC$151:$CB$151,0)),0)+IFERROR(INDEX('Hoja de Trabajo para listado'!$DE$153:$DG$274,MATCH($A872,'Hoja de Trabajo para listado'!$DE$153:$DE$1048576,0),MATCH((CUADRO!L$5&amp;$E872),'Hoja de Trabajo para listado'!$DE$151:$DG$151,0)),0)+IFERROR(INDEX('Hoja de Trabajo para listado'!$CD$155:$DC$1048576,MATCH($A872,'Hoja de Trabajo para listado'!$CD$155:$CD$1048576,0),MATCH((CUADRO!L$5&amp;$E872),'Hoja de Trabajo para listado'!$CD$151:$DC$151,0)),0)</f>
        <v>0</v>
      </c>
      <c r="M872" s="255">
        <f ca="1">+IFERROR(INDEX('Hoja de Trabajo para listado'!$A$155:$Z$1048576,MATCH($A872,'Hoja de Trabajo para listado'!$A$155:$A$1048576,0),MATCH((CUADRO!M$5&amp;$E872),'Hoja de Trabajo para listado'!$A$151:$Z$151,0)),0)+IFERROR(INDEX('Hoja de Trabajo para listado'!$AB$155:$BA$1048576,MATCH($A872,'Hoja de Trabajo para listado'!$AB$155:$AB$1048576,0),MATCH((CUADRO!M$5&amp;$E872),'Hoja de Trabajo para listado'!$AB$151:$BA$151,0)),0)+IFERROR(INDEX('Hoja de Trabajo para listado'!$BC$155:$CB$1048576,MATCH($A872,'Hoja de Trabajo para listado'!$BC$155:$BC$1048576,0),MATCH((CUADRO!M$5&amp;$E872),'Hoja de Trabajo para listado'!$BC$151:$CB$151,0)),0)+IFERROR(INDEX('Hoja de Trabajo para listado'!$DE$153:$DG$274,MATCH($A872,'Hoja de Trabajo para listado'!$DE$153:$DE$1048576,0),MATCH((CUADRO!M$5&amp;$E872),'Hoja de Trabajo para listado'!$DE$151:$DG$151,0)),0)+IFERROR(INDEX('Hoja de Trabajo para listado'!$CD$155:$DC$1048576,MATCH($A872,'Hoja de Trabajo para listado'!$CD$155:$CD$1048576,0),MATCH((CUADRO!M$5&amp;$E872),'Hoja de Trabajo para listado'!$CD$151:$DC$151,0)),0)</f>
        <v>0</v>
      </c>
      <c r="N872" s="255">
        <f ca="1">+IFERROR(INDEX('Hoja de Trabajo para listado'!$A$155:$Z$1048576,MATCH($A872,'Hoja de Trabajo para listado'!$A$155:$A$1048576,0),MATCH((CUADRO!N$5&amp;$E872),'Hoja de Trabajo para listado'!$A$151:$Z$151,0)),0)+IFERROR(INDEX('Hoja de Trabajo para listado'!$AB$155:$BA$1048576,MATCH($A872,'Hoja de Trabajo para listado'!$AB$155:$AB$1048576,0),MATCH((CUADRO!N$5&amp;$E872),'Hoja de Trabajo para listado'!$AB$151:$BA$151,0)),0)+IFERROR(INDEX('Hoja de Trabajo para listado'!$BC$155:$CB$1048576,MATCH($A872,'Hoja de Trabajo para listado'!$BC$155:$BC$1048576,0),MATCH((CUADRO!N$5&amp;$E872),'Hoja de Trabajo para listado'!$BC$151:$CB$151,0)),0)+IFERROR(INDEX('Hoja de Trabajo para listado'!$DE$153:$DG$274,MATCH($A872,'Hoja de Trabajo para listado'!$DE$153:$DE$1048576,0),MATCH((CUADRO!N$5&amp;$E872),'Hoja de Trabajo para listado'!$DE$151:$DG$151,0)),0)+IFERROR(INDEX('Hoja de Trabajo para listado'!$CD$155:$DC$1048576,MATCH($A872,'Hoja de Trabajo para listado'!$CD$155:$CD$1048576,0),MATCH((CUADRO!N$5&amp;$E872),'Hoja de Trabajo para listado'!$CD$151:$DC$151,0)),0)</f>
        <v>0</v>
      </c>
      <c r="O872" s="255">
        <f ca="1">+IFERROR(INDEX('Hoja de Trabajo para listado'!$A$155:$Z$1048576,MATCH($A872,'Hoja de Trabajo para listado'!$A$155:$A$1048576,0),MATCH((CUADRO!O$5&amp;$E872),'Hoja de Trabajo para listado'!$A$151:$Z$151,0)),0)+IFERROR(INDEX('Hoja de Trabajo para listado'!$AB$155:$BA$1048576,MATCH($A872,'Hoja de Trabajo para listado'!$AB$155:$AB$1048576,0),MATCH((CUADRO!O$5&amp;$E872),'Hoja de Trabajo para listado'!$AB$151:$BA$151,0)),0)+IFERROR(INDEX('Hoja de Trabajo para listado'!$BC$155:$CB$1048576,MATCH($A872,'Hoja de Trabajo para listado'!$BC$155:$BC$1048576,0),MATCH((CUADRO!O$5&amp;$E872),'Hoja de Trabajo para listado'!$BC$151:$CB$151,0)),0)+IFERROR(INDEX('Hoja de Trabajo para listado'!$DE$153:$DG$274,MATCH($A872,'Hoja de Trabajo para listado'!$DE$153:$DE$1048576,0),MATCH((CUADRO!O$5&amp;$E872),'Hoja de Trabajo para listado'!$DE$151:$DG$151,0)),0)+IFERROR(INDEX('Hoja de Trabajo para listado'!$CD$155:$DC$1048576,MATCH($A872,'Hoja de Trabajo para listado'!$CD$155:$CD$1048576,0),MATCH((CUADRO!O$5&amp;$E872),'Hoja de Trabajo para listado'!$CD$151:$DC$151,0)),0)</f>
        <v>0</v>
      </c>
      <c r="P872" s="255">
        <f ca="1">+IFERROR(INDEX('Hoja de Trabajo para listado'!$A$155:$Z$1048576,MATCH($A872,'Hoja de Trabajo para listado'!$A$155:$A$1048576,0),MATCH((CUADRO!P$5&amp;$E872),'Hoja de Trabajo para listado'!$A$151:$Z$151,0)),0)+IFERROR(INDEX('Hoja de Trabajo para listado'!$AB$155:$BA$1048576,MATCH($A872,'Hoja de Trabajo para listado'!$AB$155:$AB$1048576,0),MATCH((CUADRO!P$5&amp;$E872),'Hoja de Trabajo para listado'!$AB$151:$BA$151,0)),0)+IFERROR(INDEX('Hoja de Trabajo para listado'!$BC$155:$CB$1048576,MATCH($A872,'Hoja de Trabajo para listado'!$BC$155:$BC$1048576,0),MATCH((CUADRO!P$5&amp;$E872),'Hoja de Trabajo para listado'!$BC$151:$CB$151,0)),0)+IFERROR(INDEX('Hoja de Trabajo para listado'!$DE$153:$DG$274,MATCH($A872,'Hoja de Trabajo para listado'!$DE$153:$DE$1048576,0),MATCH((CUADRO!P$5&amp;$E872),'Hoja de Trabajo para listado'!$DE$151:$DG$151,0)),0)+IFERROR(INDEX('Hoja de Trabajo para listado'!$CD$155:$DC$1048576,MATCH($A872,'Hoja de Trabajo para listado'!$CD$155:$CD$1048576,0),MATCH((CUADRO!P$5&amp;$E872),'Hoja de Trabajo para listado'!$CD$151:$DC$151,0)),0)</f>
        <v>0</v>
      </c>
      <c r="Q872" s="255">
        <f ca="1">+IFERROR(INDEX('Hoja de Trabajo para listado'!$A$155:$Z$1048576,MATCH($A872,'Hoja de Trabajo para listado'!$A$155:$A$1048576,0),MATCH((CUADRO!Q$5&amp;$E872),'Hoja de Trabajo para listado'!$A$151:$Z$151,0)),0)+IFERROR(INDEX('Hoja de Trabajo para listado'!$AB$155:$BA$1048576,MATCH($A872,'Hoja de Trabajo para listado'!$AB$155:$AB$1048576,0),MATCH((CUADRO!Q$5&amp;$E872),'Hoja de Trabajo para listado'!$AB$151:$BA$151,0)),0)+IFERROR(INDEX('Hoja de Trabajo para listado'!$BC$155:$CB$1048576,MATCH($A872,'Hoja de Trabajo para listado'!$BC$155:$BC$1048576,0),MATCH((CUADRO!Q$5&amp;$E872),'Hoja de Trabajo para listado'!$BC$151:$CB$151,0)),0)+IFERROR(INDEX('Hoja de Trabajo para listado'!$DE$153:$DG$274,MATCH($A872,'Hoja de Trabajo para listado'!$DE$153:$DE$1048576,0),MATCH((CUADRO!Q$5&amp;$E872),'Hoja de Trabajo para listado'!$DE$151:$DG$151,0)),0)+IFERROR(INDEX('Hoja de Trabajo para listado'!$CD$155:$DC$1048576,MATCH($A872,'Hoja de Trabajo para listado'!$CD$155:$CD$1048576,0),MATCH((CUADRO!Q$5&amp;$E872),'Hoja de Trabajo para listado'!$CD$151:$DC$151,0)),0)</f>
        <v>0</v>
      </c>
      <c r="R872" s="255">
        <f t="shared" ca="1" si="26"/>
        <v>0</v>
      </c>
      <c r="S872" s="262"/>
      <c r="T872" s="255">
        <f ca="1">+T873</f>
        <v>0</v>
      </c>
      <c r="U872" s="254">
        <f t="shared" si="27"/>
        <v>1</v>
      </c>
      <c r="V872" s="362" t="str">
        <f>+VLOOKUP(A872,bd_lista!$A$3:$E$590,5,FALSE)</f>
        <v>Gobiernos Autonomos Municipales</v>
      </c>
      <c r="W872" s="361" t="str">
        <f>+V872</f>
        <v>Gobiernos Autonomos Municipales</v>
      </c>
      <c r="X872" s="254">
        <f>+VLOOKUP(A872,[2]Sheet1!$A$13:$D$744,4,FALSE)</f>
        <v>0</v>
      </c>
      <c r="Y872" s="254" t="e">
        <f>+VLOOKUP(X872,bd_lista!$A$3:$C$590,3,FALSE)</f>
        <v>#N/A</v>
      </c>
      <c r="Z872" s="316">
        <f>+X872</f>
        <v>0</v>
      </c>
      <c r="AA872" s="317" t="e">
        <f>+Y872</f>
        <v>#N/A</v>
      </c>
    </row>
    <row r="873" spans="1:27" customFormat="1" ht="15" hidden="1" customHeight="1">
      <c r="A873" s="32">
        <v>1609</v>
      </c>
      <c r="B873" s="307"/>
      <c r="C873" s="259" t="str">
        <f>+VLOOKUP(A873,bd_lista!$A$3:$C$590,3,FALSE)</f>
        <v>Gobierno Autónomo Municipal de San Lorenzo</v>
      </c>
      <c r="D873" s="362"/>
      <c r="E873" s="256" t="s">
        <v>1314</v>
      </c>
      <c r="F873" s="257">
        <f ca="1">+IFERROR(INDEX('Hoja de Trabajo para listado'!$A$155:$Z$1048576,MATCH($A873,'Hoja de Trabajo para listado'!$A$155:$A$1048576,0),MATCH((CUADRO!F$5&amp;$E873),'Hoja de Trabajo para listado'!$A$151:$Z$151,0)),0)+IFERROR(INDEX('Hoja de Trabajo para listado'!$AB$155:$BA$1048576,MATCH($A873,'Hoja de Trabajo para listado'!$AB$155:$AB$1048576,0),MATCH((CUADRO!F$5&amp;$E873),'Hoja de Trabajo para listado'!$AB$151:$BA$151,0)),0)+IFERROR(INDEX('Hoja de Trabajo para listado'!$BC$155:$CB$1048576,MATCH($A873,'Hoja de Trabajo para listado'!$BC$155:$BC$1048576,0),MATCH((CUADRO!F$5&amp;$E873),'Hoja de Trabajo para listado'!$BC$151:$CB$151,0)),0)+IFERROR(INDEX('Hoja de Trabajo para listado'!$DE$153:$DG$274,MATCH($A873,'Hoja de Trabajo para listado'!$DE$153:$DE$1048576,0),MATCH((CUADRO!F$5&amp;$E873),'Hoja de Trabajo para listado'!$DE$151:$DG$151,0)),0)+IFERROR(INDEX('Hoja de Trabajo para listado'!$CD$155:$DC$1048576,MATCH($A873,'Hoja de Trabajo para listado'!$CD$155:$CD$1048576,0),MATCH((CUADRO!F$5&amp;$E873),'Hoja de Trabajo para listado'!$CD$151:$DC$151,0)),0)</f>
        <v>0</v>
      </c>
      <c r="G873" s="257">
        <f ca="1">+IFERROR(INDEX('Hoja de Trabajo para listado'!$A$155:$Z$1048576,MATCH($A873,'Hoja de Trabajo para listado'!$A$155:$A$1048576,0),MATCH((CUADRO!G$5&amp;$E873),'Hoja de Trabajo para listado'!$A$151:$Z$151,0)),0)+IFERROR(INDEX('Hoja de Trabajo para listado'!$AB$155:$BA$1048576,MATCH($A873,'Hoja de Trabajo para listado'!$AB$155:$AB$1048576,0),MATCH((CUADRO!G$5&amp;$E873),'Hoja de Trabajo para listado'!$AB$151:$BA$151,0)),0)+IFERROR(INDEX('Hoja de Trabajo para listado'!$BC$155:$CB$1048576,MATCH($A873,'Hoja de Trabajo para listado'!$BC$155:$BC$1048576,0),MATCH((CUADRO!G$5&amp;$E873),'Hoja de Trabajo para listado'!$BC$151:$CB$151,0)),0)+IFERROR(INDEX('Hoja de Trabajo para listado'!$DE$153:$DG$274,MATCH($A873,'Hoja de Trabajo para listado'!$DE$153:$DE$1048576,0),MATCH((CUADRO!G$5&amp;$E873),'Hoja de Trabajo para listado'!$DE$151:$DG$151,0)),0)+IFERROR(INDEX('Hoja de Trabajo para listado'!$CD$155:$DC$1048576,MATCH($A873,'Hoja de Trabajo para listado'!$CD$155:$CD$1048576,0),MATCH((CUADRO!G$5&amp;$E873),'Hoja de Trabajo para listado'!$CD$151:$DC$151,0)),0)</f>
        <v>0</v>
      </c>
      <c r="H873" s="257">
        <f ca="1">+IFERROR(INDEX('Hoja de Trabajo para listado'!$A$155:$Z$1048576,MATCH($A873,'Hoja de Trabajo para listado'!$A$155:$A$1048576,0),MATCH((CUADRO!H$5&amp;$E873),'Hoja de Trabajo para listado'!$A$151:$Z$151,0)),0)+IFERROR(INDEX('Hoja de Trabajo para listado'!$AB$155:$BA$1048576,MATCH($A873,'Hoja de Trabajo para listado'!$AB$155:$AB$1048576,0),MATCH((CUADRO!H$5&amp;$E873),'Hoja de Trabajo para listado'!$AB$151:$BA$151,0)),0)+IFERROR(INDEX('Hoja de Trabajo para listado'!$BC$155:$CB$1048576,MATCH($A873,'Hoja de Trabajo para listado'!$BC$155:$BC$1048576,0),MATCH((CUADRO!H$5&amp;$E873),'Hoja de Trabajo para listado'!$BC$151:$CB$151,0)),0)+IFERROR(INDEX('Hoja de Trabajo para listado'!$DE$153:$DG$274,MATCH($A873,'Hoja de Trabajo para listado'!$DE$153:$DE$1048576,0),MATCH((CUADRO!H$5&amp;$E873),'Hoja de Trabajo para listado'!$DE$151:$DG$151,0)),0)+IFERROR(INDEX('Hoja de Trabajo para listado'!$CD$155:$DC$1048576,MATCH($A873,'Hoja de Trabajo para listado'!$CD$155:$CD$1048576,0),MATCH((CUADRO!H$5&amp;$E873),'Hoja de Trabajo para listado'!$CD$151:$DC$151,0)),0)</f>
        <v>0</v>
      </c>
      <c r="I873" s="257">
        <f ca="1">+IFERROR(INDEX('Hoja de Trabajo para listado'!$A$155:$Z$1048576,MATCH($A873,'Hoja de Trabajo para listado'!$A$155:$A$1048576,0),MATCH((CUADRO!I$5&amp;$E873),'Hoja de Trabajo para listado'!$A$151:$Z$151,0)),0)+IFERROR(INDEX('Hoja de Trabajo para listado'!$AB$155:$BA$1048576,MATCH($A873,'Hoja de Trabajo para listado'!$AB$155:$AB$1048576,0),MATCH((CUADRO!I$5&amp;$E873),'Hoja de Trabajo para listado'!$AB$151:$BA$151,0)),0)+IFERROR(INDEX('Hoja de Trabajo para listado'!$BC$155:$CB$1048576,MATCH($A873,'Hoja de Trabajo para listado'!$BC$155:$BC$1048576,0),MATCH((CUADRO!I$5&amp;$E873),'Hoja de Trabajo para listado'!$BC$151:$CB$151,0)),0)+IFERROR(INDEX('Hoja de Trabajo para listado'!$DE$153:$DG$274,MATCH($A873,'Hoja de Trabajo para listado'!$DE$153:$DE$1048576,0),MATCH((CUADRO!I$5&amp;$E873),'Hoja de Trabajo para listado'!$DE$151:$DG$151,0)),0)+IFERROR(INDEX('Hoja de Trabajo para listado'!$CD$155:$DC$1048576,MATCH($A873,'Hoja de Trabajo para listado'!$CD$155:$CD$1048576,0),MATCH((CUADRO!I$5&amp;$E873),'Hoja de Trabajo para listado'!$CD$151:$DC$151,0)),0)</f>
        <v>0</v>
      </c>
      <c r="J873" s="257">
        <f ca="1">+IFERROR(INDEX('Hoja de Trabajo para listado'!$A$155:$Z$1048576,MATCH($A873,'Hoja de Trabajo para listado'!$A$155:$A$1048576,0),MATCH((CUADRO!J$5&amp;$E873),'Hoja de Trabajo para listado'!$A$151:$Z$151,0)),0)+IFERROR(INDEX('Hoja de Trabajo para listado'!$AB$155:$BA$1048576,MATCH($A873,'Hoja de Trabajo para listado'!$AB$155:$AB$1048576,0),MATCH((CUADRO!J$5&amp;$E873),'Hoja de Trabajo para listado'!$AB$151:$BA$151,0)),0)+IFERROR(INDEX('Hoja de Trabajo para listado'!$BC$155:$CB$1048576,MATCH($A873,'Hoja de Trabajo para listado'!$BC$155:$BC$1048576,0),MATCH((CUADRO!J$5&amp;$E873),'Hoja de Trabajo para listado'!$BC$151:$CB$151,0)),0)+IFERROR(INDEX('Hoja de Trabajo para listado'!$DE$153:$DG$274,MATCH($A873,'Hoja de Trabajo para listado'!$DE$153:$DE$1048576,0),MATCH((CUADRO!J$5&amp;$E873),'Hoja de Trabajo para listado'!$DE$151:$DG$151,0)),0)+IFERROR(INDEX('Hoja de Trabajo para listado'!$CD$155:$DC$1048576,MATCH($A873,'Hoja de Trabajo para listado'!$CD$155:$CD$1048576,0),MATCH((CUADRO!J$5&amp;$E873),'Hoja de Trabajo para listado'!$CD$151:$DC$151,0)),0)</f>
        <v>0</v>
      </c>
      <c r="K873" s="257">
        <f ca="1">+IFERROR(INDEX('Hoja de Trabajo para listado'!$A$155:$Z$1048576,MATCH($A873,'Hoja de Trabajo para listado'!$A$155:$A$1048576,0),MATCH((CUADRO!K$5&amp;$E873),'Hoja de Trabajo para listado'!$A$151:$Z$151,0)),0)+IFERROR(INDEX('Hoja de Trabajo para listado'!$AB$155:$BA$1048576,MATCH($A873,'Hoja de Trabajo para listado'!$AB$155:$AB$1048576,0),MATCH((CUADRO!K$5&amp;$E873),'Hoja de Trabajo para listado'!$AB$151:$BA$151,0)),0)+IFERROR(INDEX('Hoja de Trabajo para listado'!$BC$155:$CB$1048576,MATCH($A873,'Hoja de Trabajo para listado'!$BC$155:$BC$1048576,0),MATCH((CUADRO!K$5&amp;$E873),'Hoja de Trabajo para listado'!$BC$151:$CB$151,0)),0)+IFERROR(INDEX('Hoja de Trabajo para listado'!$DE$153:$DG$274,MATCH($A873,'Hoja de Trabajo para listado'!$DE$153:$DE$1048576,0),MATCH((CUADRO!K$5&amp;$E873),'Hoja de Trabajo para listado'!$DE$151:$DG$151,0)),0)+IFERROR(INDEX('Hoja de Trabajo para listado'!$CD$155:$DC$1048576,MATCH($A873,'Hoja de Trabajo para listado'!$CD$155:$CD$1048576,0),MATCH((CUADRO!K$5&amp;$E873),'Hoja de Trabajo para listado'!$CD$151:$DC$151,0)),0)</f>
        <v>0</v>
      </c>
      <c r="L873" s="257">
        <f ca="1">+IFERROR(INDEX('Hoja de Trabajo para listado'!$A$155:$Z$1048576,MATCH($A873,'Hoja de Trabajo para listado'!$A$155:$A$1048576,0),MATCH((CUADRO!L$5&amp;$E873),'Hoja de Trabajo para listado'!$A$151:$Z$151,0)),0)+IFERROR(INDEX('Hoja de Trabajo para listado'!$AB$155:$BA$1048576,MATCH($A873,'Hoja de Trabajo para listado'!$AB$155:$AB$1048576,0),MATCH((CUADRO!L$5&amp;$E873),'Hoja de Trabajo para listado'!$AB$151:$BA$151,0)),0)+IFERROR(INDEX('Hoja de Trabajo para listado'!$BC$155:$CB$1048576,MATCH($A873,'Hoja de Trabajo para listado'!$BC$155:$BC$1048576,0),MATCH((CUADRO!L$5&amp;$E873),'Hoja de Trabajo para listado'!$BC$151:$CB$151,0)),0)+IFERROR(INDEX('Hoja de Trabajo para listado'!$DE$153:$DG$274,MATCH($A873,'Hoja de Trabajo para listado'!$DE$153:$DE$1048576,0),MATCH((CUADRO!L$5&amp;$E873),'Hoja de Trabajo para listado'!$DE$151:$DG$151,0)),0)+IFERROR(INDEX('Hoja de Trabajo para listado'!$CD$155:$DC$1048576,MATCH($A873,'Hoja de Trabajo para listado'!$CD$155:$CD$1048576,0),MATCH((CUADRO!L$5&amp;$E873),'Hoja de Trabajo para listado'!$CD$151:$DC$151,0)),0)</f>
        <v>0</v>
      </c>
      <c r="M873" s="257">
        <f ca="1">+IFERROR(INDEX('Hoja de Trabajo para listado'!$A$155:$Z$1048576,MATCH($A873,'Hoja de Trabajo para listado'!$A$155:$A$1048576,0),MATCH((CUADRO!M$5&amp;$E873),'Hoja de Trabajo para listado'!$A$151:$Z$151,0)),0)+IFERROR(INDEX('Hoja de Trabajo para listado'!$AB$155:$BA$1048576,MATCH($A873,'Hoja de Trabajo para listado'!$AB$155:$AB$1048576,0),MATCH((CUADRO!M$5&amp;$E873),'Hoja de Trabajo para listado'!$AB$151:$BA$151,0)),0)+IFERROR(INDEX('Hoja de Trabajo para listado'!$BC$155:$CB$1048576,MATCH($A873,'Hoja de Trabajo para listado'!$BC$155:$BC$1048576,0),MATCH((CUADRO!M$5&amp;$E873),'Hoja de Trabajo para listado'!$BC$151:$CB$151,0)),0)+IFERROR(INDEX('Hoja de Trabajo para listado'!$DE$153:$DG$274,MATCH($A873,'Hoja de Trabajo para listado'!$DE$153:$DE$1048576,0),MATCH((CUADRO!M$5&amp;$E873),'Hoja de Trabajo para listado'!$DE$151:$DG$151,0)),0)+IFERROR(INDEX('Hoja de Trabajo para listado'!$CD$155:$DC$1048576,MATCH($A873,'Hoja de Trabajo para listado'!$CD$155:$CD$1048576,0),MATCH((CUADRO!M$5&amp;$E873),'Hoja de Trabajo para listado'!$CD$151:$DC$151,0)),0)</f>
        <v>0</v>
      </c>
      <c r="N873" s="257">
        <f ca="1">+IFERROR(INDEX('Hoja de Trabajo para listado'!$A$155:$Z$1048576,MATCH($A873,'Hoja de Trabajo para listado'!$A$155:$A$1048576,0),MATCH((CUADRO!N$5&amp;$E873),'Hoja de Trabajo para listado'!$A$151:$Z$151,0)),0)+IFERROR(INDEX('Hoja de Trabajo para listado'!$AB$155:$BA$1048576,MATCH($A873,'Hoja de Trabajo para listado'!$AB$155:$AB$1048576,0),MATCH((CUADRO!N$5&amp;$E873),'Hoja de Trabajo para listado'!$AB$151:$BA$151,0)),0)+IFERROR(INDEX('Hoja de Trabajo para listado'!$BC$155:$CB$1048576,MATCH($A873,'Hoja de Trabajo para listado'!$BC$155:$BC$1048576,0),MATCH((CUADRO!N$5&amp;$E873),'Hoja de Trabajo para listado'!$BC$151:$CB$151,0)),0)+IFERROR(INDEX('Hoja de Trabajo para listado'!$DE$153:$DG$274,MATCH($A873,'Hoja de Trabajo para listado'!$DE$153:$DE$1048576,0),MATCH((CUADRO!N$5&amp;$E873),'Hoja de Trabajo para listado'!$DE$151:$DG$151,0)),0)+IFERROR(INDEX('Hoja de Trabajo para listado'!$CD$155:$DC$1048576,MATCH($A873,'Hoja de Trabajo para listado'!$CD$155:$CD$1048576,0),MATCH((CUADRO!N$5&amp;$E873),'Hoja de Trabajo para listado'!$CD$151:$DC$151,0)),0)</f>
        <v>0</v>
      </c>
      <c r="O873" s="257">
        <f ca="1">+IFERROR(INDEX('Hoja de Trabajo para listado'!$A$155:$Z$1048576,MATCH($A873,'Hoja de Trabajo para listado'!$A$155:$A$1048576,0),MATCH((CUADRO!O$5&amp;$E873),'Hoja de Trabajo para listado'!$A$151:$Z$151,0)),0)+IFERROR(INDEX('Hoja de Trabajo para listado'!$AB$155:$BA$1048576,MATCH($A873,'Hoja de Trabajo para listado'!$AB$155:$AB$1048576,0),MATCH((CUADRO!O$5&amp;$E873),'Hoja de Trabajo para listado'!$AB$151:$BA$151,0)),0)+IFERROR(INDEX('Hoja de Trabajo para listado'!$BC$155:$CB$1048576,MATCH($A873,'Hoja de Trabajo para listado'!$BC$155:$BC$1048576,0),MATCH((CUADRO!O$5&amp;$E873),'Hoja de Trabajo para listado'!$BC$151:$CB$151,0)),0)+IFERROR(INDEX('Hoja de Trabajo para listado'!$DE$153:$DG$274,MATCH($A873,'Hoja de Trabajo para listado'!$DE$153:$DE$1048576,0),MATCH((CUADRO!O$5&amp;$E873),'Hoja de Trabajo para listado'!$DE$151:$DG$151,0)),0)+IFERROR(INDEX('Hoja de Trabajo para listado'!$CD$155:$DC$1048576,MATCH($A873,'Hoja de Trabajo para listado'!$CD$155:$CD$1048576,0),MATCH((CUADRO!O$5&amp;$E873),'Hoja de Trabajo para listado'!$CD$151:$DC$151,0)),0)</f>
        <v>0</v>
      </c>
      <c r="P873" s="257">
        <f ca="1">+IFERROR(INDEX('Hoja de Trabajo para listado'!$A$155:$Z$1048576,MATCH($A873,'Hoja de Trabajo para listado'!$A$155:$A$1048576,0),MATCH((CUADRO!P$5&amp;$E873),'Hoja de Trabajo para listado'!$A$151:$Z$151,0)),0)+IFERROR(INDEX('Hoja de Trabajo para listado'!$AB$155:$BA$1048576,MATCH($A873,'Hoja de Trabajo para listado'!$AB$155:$AB$1048576,0),MATCH((CUADRO!P$5&amp;$E873),'Hoja de Trabajo para listado'!$AB$151:$BA$151,0)),0)+IFERROR(INDEX('Hoja de Trabajo para listado'!$BC$155:$CB$1048576,MATCH($A873,'Hoja de Trabajo para listado'!$BC$155:$BC$1048576,0),MATCH((CUADRO!P$5&amp;$E873),'Hoja de Trabajo para listado'!$BC$151:$CB$151,0)),0)+IFERROR(INDEX('Hoja de Trabajo para listado'!$DE$153:$DG$274,MATCH($A873,'Hoja de Trabajo para listado'!$DE$153:$DE$1048576,0),MATCH((CUADRO!P$5&amp;$E873),'Hoja de Trabajo para listado'!$DE$151:$DG$151,0)),0)+IFERROR(INDEX('Hoja de Trabajo para listado'!$CD$155:$DC$1048576,MATCH($A873,'Hoja de Trabajo para listado'!$CD$155:$CD$1048576,0),MATCH((CUADRO!P$5&amp;$E873),'Hoja de Trabajo para listado'!$CD$151:$DC$151,0)),0)</f>
        <v>0</v>
      </c>
      <c r="Q873" s="257">
        <f ca="1">+IFERROR(INDEX('Hoja de Trabajo para listado'!$A$155:$Z$1048576,MATCH($A873,'Hoja de Trabajo para listado'!$A$155:$A$1048576,0),MATCH((CUADRO!Q$5&amp;$E873),'Hoja de Trabajo para listado'!$A$151:$Z$151,0)),0)+IFERROR(INDEX('Hoja de Trabajo para listado'!$AB$155:$BA$1048576,MATCH($A873,'Hoja de Trabajo para listado'!$AB$155:$AB$1048576,0),MATCH((CUADRO!Q$5&amp;$E873),'Hoja de Trabajo para listado'!$AB$151:$BA$151,0)),0)+IFERROR(INDEX('Hoja de Trabajo para listado'!$BC$155:$CB$1048576,MATCH($A873,'Hoja de Trabajo para listado'!$BC$155:$BC$1048576,0),MATCH((CUADRO!Q$5&amp;$E873),'Hoja de Trabajo para listado'!$BC$151:$CB$151,0)),0)+IFERROR(INDEX('Hoja de Trabajo para listado'!$DE$153:$DG$274,MATCH($A873,'Hoja de Trabajo para listado'!$DE$153:$DE$1048576,0),MATCH((CUADRO!Q$5&amp;$E873),'Hoja de Trabajo para listado'!$DE$151:$DG$151,0)),0)+IFERROR(INDEX('Hoja de Trabajo para listado'!$CD$155:$DC$1048576,MATCH($A873,'Hoja de Trabajo para listado'!$CD$155:$CD$1048576,0),MATCH((CUADRO!Q$5&amp;$E873),'Hoja de Trabajo para listado'!$CD$151:$DC$151,0)),0)</f>
        <v>0</v>
      </c>
      <c r="R873" s="257">
        <f t="shared" ca="1" si="26"/>
        <v>0</v>
      </c>
      <c r="S873" s="274">
        <f ca="1">+R872+R873</f>
        <v>0</v>
      </c>
      <c r="T873" s="257">
        <f ca="1">+S873</f>
        <v>0</v>
      </c>
      <c r="U873" s="256">
        <f t="shared" si="27"/>
        <v>2</v>
      </c>
      <c r="V873" s="362" t="str">
        <f>+VLOOKUP(A873,bd_lista!$A$3:$E$590,5,FALSE)</f>
        <v>Gobiernos Autonomos Municipales</v>
      </c>
      <c r="W873" s="362"/>
      <c r="X873" s="254">
        <f>+VLOOKUP(A873,[2]Sheet1!$A$13:$D$744,4,FALSE)</f>
        <v>0</v>
      </c>
      <c r="Y873" s="254" t="e">
        <f>+VLOOKUP(X873,bd_lista!$A$3:$C$590,3,FALSE)</f>
        <v>#N/A</v>
      </c>
      <c r="Z873" s="314"/>
      <c r="AA873" s="315"/>
    </row>
    <row r="874" spans="1:27" customFormat="1" ht="15" hidden="1" customHeight="1">
      <c r="A874" s="32">
        <v>1610</v>
      </c>
      <c r="B874" s="306">
        <f>+A874</f>
        <v>1610</v>
      </c>
      <c r="C874" s="259" t="str">
        <f>+VLOOKUP(A874,bd_lista!$A$3:$C$590,3,FALSE)</f>
        <v>Gobierno Autónomo Municipal de El Puente</v>
      </c>
      <c r="D874" s="361" t="str">
        <f>+C874</f>
        <v>Gobierno Autónomo Municipal de El Puente</v>
      </c>
      <c r="E874" s="254" t="s">
        <v>1313</v>
      </c>
      <c r="F874" s="255">
        <f ca="1">+IFERROR(INDEX('Hoja de Trabajo para listado'!$A$155:$Z$1048576,MATCH($A874,'Hoja de Trabajo para listado'!$A$155:$A$1048576,0),MATCH((CUADRO!F$5&amp;$E874),'Hoja de Trabajo para listado'!$A$151:$Z$151,0)),0)+IFERROR(INDEX('Hoja de Trabajo para listado'!$AB$155:$BA$1048576,MATCH($A874,'Hoja de Trabajo para listado'!$AB$155:$AB$1048576,0),MATCH((CUADRO!F$5&amp;$E874),'Hoja de Trabajo para listado'!$AB$151:$BA$151,0)),0)+IFERROR(INDEX('Hoja de Trabajo para listado'!$BC$155:$CB$1048576,MATCH($A874,'Hoja de Trabajo para listado'!$BC$155:$BC$1048576,0),MATCH((CUADRO!F$5&amp;$E874),'Hoja de Trabajo para listado'!$BC$151:$CB$151,0)),0)+IFERROR(INDEX('Hoja de Trabajo para listado'!$DE$153:$DG$274,MATCH($A874,'Hoja de Trabajo para listado'!$DE$153:$DE$1048576,0),MATCH((CUADRO!F$5&amp;$E874),'Hoja de Trabajo para listado'!$DE$151:$DG$151,0)),0)+IFERROR(INDEX('Hoja de Trabajo para listado'!$CD$155:$DC$1048576,MATCH($A874,'Hoja de Trabajo para listado'!$CD$155:$CD$1048576,0),MATCH((CUADRO!F$5&amp;$E874),'Hoja de Trabajo para listado'!$CD$151:$DC$151,0)),0)</f>
        <v>0</v>
      </c>
      <c r="G874" s="255">
        <f ca="1">+IFERROR(INDEX('Hoja de Trabajo para listado'!$A$155:$Z$1048576,MATCH($A874,'Hoja de Trabajo para listado'!$A$155:$A$1048576,0),MATCH((CUADRO!G$5&amp;$E874),'Hoja de Trabajo para listado'!$A$151:$Z$151,0)),0)+IFERROR(INDEX('Hoja de Trabajo para listado'!$AB$155:$BA$1048576,MATCH($A874,'Hoja de Trabajo para listado'!$AB$155:$AB$1048576,0),MATCH((CUADRO!G$5&amp;$E874),'Hoja de Trabajo para listado'!$AB$151:$BA$151,0)),0)+IFERROR(INDEX('Hoja de Trabajo para listado'!$BC$155:$CB$1048576,MATCH($A874,'Hoja de Trabajo para listado'!$BC$155:$BC$1048576,0),MATCH((CUADRO!G$5&amp;$E874),'Hoja de Trabajo para listado'!$BC$151:$CB$151,0)),0)+IFERROR(INDEX('Hoja de Trabajo para listado'!$DE$153:$DG$274,MATCH($A874,'Hoja de Trabajo para listado'!$DE$153:$DE$1048576,0),MATCH((CUADRO!G$5&amp;$E874),'Hoja de Trabajo para listado'!$DE$151:$DG$151,0)),0)+IFERROR(INDEX('Hoja de Trabajo para listado'!$CD$155:$DC$1048576,MATCH($A874,'Hoja de Trabajo para listado'!$CD$155:$CD$1048576,0),MATCH((CUADRO!G$5&amp;$E874),'Hoja de Trabajo para listado'!$CD$151:$DC$151,0)),0)</f>
        <v>0</v>
      </c>
      <c r="H874" s="255">
        <f ca="1">+IFERROR(INDEX('Hoja de Trabajo para listado'!$A$155:$Z$1048576,MATCH($A874,'Hoja de Trabajo para listado'!$A$155:$A$1048576,0),MATCH((CUADRO!H$5&amp;$E874),'Hoja de Trabajo para listado'!$A$151:$Z$151,0)),0)+IFERROR(INDEX('Hoja de Trabajo para listado'!$AB$155:$BA$1048576,MATCH($A874,'Hoja de Trabajo para listado'!$AB$155:$AB$1048576,0),MATCH((CUADRO!H$5&amp;$E874),'Hoja de Trabajo para listado'!$AB$151:$BA$151,0)),0)+IFERROR(INDEX('Hoja de Trabajo para listado'!$BC$155:$CB$1048576,MATCH($A874,'Hoja de Trabajo para listado'!$BC$155:$BC$1048576,0),MATCH((CUADRO!H$5&amp;$E874),'Hoja de Trabajo para listado'!$BC$151:$CB$151,0)),0)+IFERROR(INDEX('Hoja de Trabajo para listado'!$DE$153:$DG$274,MATCH($A874,'Hoja de Trabajo para listado'!$DE$153:$DE$1048576,0),MATCH((CUADRO!H$5&amp;$E874),'Hoja de Trabajo para listado'!$DE$151:$DG$151,0)),0)+IFERROR(INDEX('Hoja de Trabajo para listado'!$CD$155:$DC$1048576,MATCH($A874,'Hoja de Trabajo para listado'!$CD$155:$CD$1048576,0),MATCH((CUADRO!H$5&amp;$E874),'Hoja de Trabajo para listado'!$CD$151:$DC$151,0)),0)</f>
        <v>0</v>
      </c>
      <c r="I874" s="255">
        <f ca="1">+IFERROR(INDEX('Hoja de Trabajo para listado'!$A$155:$Z$1048576,MATCH($A874,'Hoja de Trabajo para listado'!$A$155:$A$1048576,0),MATCH((CUADRO!I$5&amp;$E874),'Hoja de Trabajo para listado'!$A$151:$Z$151,0)),0)+IFERROR(INDEX('Hoja de Trabajo para listado'!$AB$155:$BA$1048576,MATCH($A874,'Hoja de Trabajo para listado'!$AB$155:$AB$1048576,0),MATCH((CUADRO!I$5&amp;$E874),'Hoja de Trabajo para listado'!$AB$151:$BA$151,0)),0)+IFERROR(INDEX('Hoja de Trabajo para listado'!$BC$155:$CB$1048576,MATCH($A874,'Hoja de Trabajo para listado'!$BC$155:$BC$1048576,0),MATCH((CUADRO!I$5&amp;$E874),'Hoja de Trabajo para listado'!$BC$151:$CB$151,0)),0)+IFERROR(INDEX('Hoja de Trabajo para listado'!$DE$153:$DG$274,MATCH($A874,'Hoja de Trabajo para listado'!$DE$153:$DE$1048576,0),MATCH((CUADRO!I$5&amp;$E874),'Hoja de Trabajo para listado'!$DE$151:$DG$151,0)),0)+IFERROR(INDEX('Hoja de Trabajo para listado'!$CD$155:$DC$1048576,MATCH($A874,'Hoja de Trabajo para listado'!$CD$155:$CD$1048576,0),MATCH((CUADRO!I$5&amp;$E874),'Hoja de Trabajo para listado'!$CD$151:$DC$151,0)),0)</f>
        <v>0</v>
      </c>
      <c r="J874" s="255">
        <f ca="1">+IFERROR(INDEX('Hoja de Trabajo para listado'!$A$155:$Z$1048576,MATCH($A874,'Hoja de Trabajo para listado'!$A$155:$A$1048576,0),MATCH((CUADRO!J$5&amp;$E874),'Hoja de Trabajo para listado'!$A$151:$Z$151,0)),0)+IFERROR(INDEX('Hoja de Trabajo para listado'!$AB$155:$BA$1048576,MATCH($A874,'Hoja de Trabajo para listado'!$AB$155:$AB$1048576,0),MATCH((CUADRO!J$5&amp;$E874),'Hoja de Trabajo para listado'!$AB$151:$BA$151,0)),0)+IFERROR(INDEX('Hoja de Trabajo para listado'!$BC$155:$CB$1048576,MATCH($A874,'Hoja de Trabajo para listado'!$BC$155:$BC$1048576,0),MATCH((CUADRO!J$5&amp;$E874),'Hoja de Trabajo para listado'!$BC$151:$CB$151,0)),0)+IFERROR(INDEX('Hoja de Trabajo para listado'!$DE$153:$DG$274,MATCH($A874,'Hoja de Trabajo para listado'!$DE$153:$DE$1048576,0),MATCH((CUADRO!J$5&amp;$E874),'Hoja de Trabajo para listado'!$DE$151:$DG$151,0)),0)+IFERROR(INDEX('Hoja de Trabajo para listado'!$CD$155:$DC$1048576,MATCH($A874,'Hoja de Trabajo para listado'!$CD$155:$CD$1048576,0),MATCH((CUADRO!J$5&amp;$E874),'Hoja de Trabajo para listado'!$CD$151:$DC$151,0)),0)</f>
        <v>0</v>
      </c>
      <c r="K874" s="255">
        <f ca="1">+IFERROR(INDEX('Hoja de Trabajo para listado'!$A$155:$Z$1048576,MATCH($A874,'Hoja de Trabajo para listado'!$A$155:$A$1048576,0),MATCH((CUADRO!K$5&amp;$E874),'Hoja de Trabajo para listado'!$A$151:$Z$151,0)),0)+IFERROR(INDEX('Hoja de Trabajo para listado'!$AB$155:$BA$1048576,MATCH($A874,'Hoja de Trabajo para listado'!$AB$155:$AB$1048576,0),MATCH((CUADRO!K$5&amp;$E874),'Hoja de Trabajo para listado'!$AB$151:$BA$151,0)),0)+IFERROR(INDEX('Hoja de Trabajo para listado'!$BC$155:$CB$1048576,MATCH($A874,'Hoja de Trabajo para listado'!$BC$155:$BC$1048576,0),MATCH((CUADRO!K$5&amp;$E874),'Hoja de Trabajo para listado'!$BC$151:$CB$151,0)),0)+IFERROR(INDEX('Hoja de Trabajo para listado'!$DE$153:$DG$274,MATCH($A874,'Hoja de Trabajo para listado'!$DE$153:$DE$1048576,0),MATCH((CUADRO!K$5&amp;$E874),'Hoja de Trabajo para listado'!$DE$151:$DG$151,0)),0)+IFERROR(INDEX('Hoja de Trabajo para listado'!$CD$155:$DC$1048576,MATCH($A874,'Hoja de Trabajo para listado'!$CD$155:$CD$1048576,0),MATCH((CUADRO!K$5&amp;$E874),'Hoja de Trabajo para listado'!$CD$151:$DC$151,0)),0)</f>
        <v>0</v>
      </c>
      <c r="L874" s="255">
        <f ca="1">+IFERROR(INDEX('Hoja de Trabajo para listado'!$A$155:$Z$1048576,MATCH($A874,'Hoja de Trabajo para listado'!$A$155:$A$1048576,0),MATCH((CUADRO!L$5&amp;$E874),'Hoja de Trabajo para listado'!$A$151:$Z$151,0)),0)+IFERROR(INDEX('Hoja de Trabajo para listado'!$AB$155:$BA$1048576,MATCH($A874,'Hoja de Trabajo para listado'!$AB$155:$AB$1048576,0),MATCH((CUADRO!L$5&amp;$E874),'Hoja de Trabajo para listado'!$AB$151:$BA$151,0)),0)+IFERROR(INDEX('Hoja de Trabajo para listado'!$BC$155:$CB$1048576,MATCH($A874,'Hoja de Trabajo para listado'!$BC$155:$BC$1048576,0),MATCH((CUADRO!L$5&amp;$E874),'Hoja de Trabajo para listado'!$BC$151:$CB$151,0)),0)+IFERROR(INDEX('Hoja de Trabajo para listado'!$DE$153:$DG$274,MATCH($A874,'Hoja de Trabajo para listado'!$DE$153:$DE$1048576,0),MATCH((CUADRO!L$5&amp;$E874),'Hoja de Trabajo para listado'!$DE$151:$DG$151,0)),0)+IFERROR(INDEX('Hoja de Trabajo para listado'!$CD$155:$DC$1048576,MATCH($A874,'Hoja de Trabajo para listado'!$CD$155:$CD$1048576,0),MATCH((CUADRO!L$5&amp;$E874),'Hoja de Trabajo para listado'!$CD$151:$DC$151,0)),0)</f>
        <v>0</v>
      </c>
      <c r="M874" s="255">
        <f ca="1">+IFERROR(INDEX('Hoja de Trabajo para listado'!$A$155:$Z$1048576,MATCH($A874,'Hoja de Trabajo para listado'!$A$155:$A$1048576,0),MATCH((CUADRO!M$5&amp;$E874),'Hoja de Trabajo para listado'!$A$151:$Z$151,0)),0)+IFERROR(INDEX('Hoja de Trabajo para listado'!$AB$155:$BA$1048576,MATCH($A874,'Hoja de Trabajo para listado'!$AB$155:$AB$1048576,0),MATCH((CUADRO!M$5&amp;$E874),'Hoja de Trabajo para listado'!$AB$151:$BA$151,0)),0)+IFERROR(INDEX('Hoja de Trabajo para listado'!$BC$155:$CB$1048576,MATCH($A874,'Hoja de Trabajo para listado'!$BC$155:$BC$1048576,0),MATCH((CUADRO!M$5&amp;$E874),'Hoja de Trabajo para listado'!$BC$151:$CB$151,0)),0)+IFERROR(INDEX('Hoja de Trabajo para listado'!$DE$153:$DG$274,MATCH($A874,'Hoja de Trabajo para listado'!$DE$153:$DE$1048576,0),MATCH((CUADRO!M$5&amp;$E874),'Hoja de Trabajo para listado'!$DE$151:$DG$151,0)),0)+IFERROR(INDEX('Hoja de Trabajo para listado'!$CD$155:$DC$1048576,MATCH($A874,'Hoja de Trabajo para listado'!$CD$155:$CD$1048576,0),MATCH((CUADRO!M$5&amp;$E874),'Hoja de Trabajo para listado'!$CD$151:$DC$151,0)),0)</f>
        <v>0</v>
      </c>
      <c r="N874" s="255">
        <f ca="1">+IFERROR(INDEX('Hoja de Trabajo para listado'!$A$155:$Z$1048576,MATCH($A874,'Hoja de Trabajo para listado'!$A$155:$A$1048576,0),MATCH((CUADRO!N$5&amp;$E874),'Hoja de Trabajo para listado'!$A$151:$Z$151,0)),0)+IFERROR(INDEX('Hoja de Trabajo para listado'!$AB$155:$BA$1048576,MATCH($A874,'Hoja de Trabajo para listado'!$AB$155:$AB$1048576,0),MATCH((CUADRO!N$5&amp;$E874),'Hoja de Trabajo para listado'!$AB$151:$BA$151,0)),0)+IFERROR(INDEX('Hoja de Trabajo para listado'!$BC$155:$CB$1048576,MATCH($A874,'Hoja de Trabajo para listado'!$BC$155:$BC$1048576,0),MATCH((CUADRO!N$5&amp;$E874),'Hoja de Trabajo para listado'!$BC$151:$CB$151,0)),0)+IFERROR(INDEX('Hoja de Trabajo para listado'!$DE$153:$DG$274,MATCH($A874,'Hoja de Trabajo para listado'!$DE$153:$DE$1048576,0),MATCH((CUADRO!N$5&amp;$E874),'Hoja de Trabajo para listado'!$DE$151:$DG$151,0)),0)+IFERROR(INDEX('Hoja de Trabajo para listado'!$CD$155:$DC$1048576,MATCH($A874,'Hoja de Trabajo para listado'!$CD$155:$CD$1048576,0),MATCH((CUADRO!N$5&amp;$E874),'Hoja de Trabajo para listado'!$CD$151:$DC$151,0)),0)</f>
        <v>0</v>
      </c>
      <c r="O874" s="255">
        <f ca="1">+IFERROR(INDEX('Hoja de Trabajo para listado'!$A$155:$Z$1048576,MATCH($A874,'Hoja de Trabajo para listado'!$A$155:$A$1048576,0),MATCH((CUADRO!O$5&amp;$E874),'Hoja de Trabajo para listado'!$A$151:$Z$151,0)),0)+IFERROR(INDEX('Hoja de Trabajo para listado'!$AB$155:$BA$1048576,MATCH($A874,'Hoja de Trabajo para listado'!$AB$155:$AB$1048576,0),MATCH((CUADRO!O$5&amp;$E874),'Hoja de Trabajo para listado'!$AB$151:$BA$151,0)),0)+IFERROR(INDEX('Hoja de Trabajo para listado'!$BC$155:$CB$1048576,MATCH($A874,'Hoja de Trabajo para listado'!$BC$155:$BC$1048576,0),MATCH((CUADRO!O$5&amp;$E874),'Hoja de Trabajo para listado'!$BC$151:$CB$151,0)),0)+IFERROR(INDEX('Hoja de Trabajo para listado'!$DE$153:$DG$274,MATCH($A874,'Hoja de Trabajo para listado'!$DE$153:$DE$1048576,0),MATCH((CUADRO!O$5&amp;$E874),'Hoja de Trabajo para listado'!$DE$151:$DG$151,0)),0)+IFERROR(INDEX('Hoja de Trabajo para listado'!$CD$155:$DC$1048576,MATCH($A874,'Hoja de Trabajo para listado'!$CD$155:$CD$1048576,0),MATCH((CUADRO!O$5&amp;$E874),'Hoja de Trabajo para listado'!$CD$151:$DC$151,0)),0)</f>
        <v>0</v>
      </c>
      <c r="P874" s="255">
        <f ca="1">+IFERROR(INDEX('Hoja de Trabajo para listado'!$A$155:$Z$1048576,MATCH($A874,'Hoja de Trabajo para listado'!$A$155:$A$1048576,0),MATCH((CUADRO!P$5&amp;$E874),'Hoja de Trabajo para listado'!$A$151:$Z$151,0)),0)+IFERROR(INDEX('Hoja de Trabajo para listado'!$AB$155:$BA$1048576,MATCH($A874,'Hoja de Trabajo para listado'!$AB$155:$AB$1048576,0),MATCH((CUADRO!P$5&amp;$E874),'Hoja de Trabajo para listado'!$AB$151:$BA$151,0)),0)+IFERROR(INDEX('Hoja de Trabajo para listado'!$BC$155:$CB$1048576,MATCH($A874,'Hoja de Trabajo para listado'!$BC$155:$BC$1048576,0),MATCH((CUADRO!P$5&amp;$E874),'Hoja de Trabajo para listado'!$BC$151:$CB$151,0)),0)+IFERROR(INDEX('Hoja de Trabajo para listado'!$DE$153:$DG$274,MATCH($A874,'Hoja de Trabajo para listado'!$DE$153:$DE$1048576,0),MATCH((CUADRO!P$5&amp;$E874),'Hoja de Trabajo para listado'!$DE$151:$DG$151,0)),0)+IFERROR(INDEX('Hoja de Trabajo para listado'!$CD$155:$DC$1048576,MATCH($A874,'Hoja de Trabajo para listado'!$CD$155:$CD$1048576,0),MATCH((CUADRO!P$5&amp;$E874),'Hoja de Trabajo para listado'!$CD$151:$DC$151,0)),0)</f>
        <v>0</v>
      </c>
      <c r="Q874" s="255">
        <f ca="1">+IFERROR(INDEX('Hoja de Trabajo para listado'!$A$155:$Z$1048576,MATCH($A874,'Hoja de Trabajo para listado'!$A$155:$A$1048576,0),MATCH((CUADRO!Q$5&amp;$E874),'Hoja de Trabajo para listado'!$A$151:$Z$151,0)),0)+IFERROR(INDEX('Hoja de Trabajo para listado'!$AB$155:$BA$1048576,MATCH($A874,'Hoja de Trabajo para listado'!$AB$155:$AB$1048576,0),MATCH((CUADRO!Q$5&amp;$E874),'Hoja de Trabajo para listado'!$AB$151:$BA$151,0)),0)+IFERROR(INDEX('Hoja de Trabajo para listado'!$BC$155:$CB$1048576,MATCH($A874,'Hoja de Trabajo para listado'!$BC$155:$BC$1048576,0),MATCH((CUADRO!Q$5&amp;$E874),'Hoja de Trabajo para listado'!$BC$151:$CB$151,0)),0)+IFERROR(INDEX('Hoja de Trabajo para listado'!$DE$153:$DG$274,MATCH($A874,'Hoja de Trabajo para listado'!$DE$153:$DE$1048576,0),MATCH((CUADRO!Q$5&amp;$E874),'Hoja de Trabajo para listado'!$DE$151:$DG$151,0)),0)+IFERROR(INDEX('Hoja de Trabajo para listado'!$CD$155:$DC$1048576,MATCH($A874,'Hoja de Trabajo para listado'!$CD$155:$CD$1048576,0),MATCH((CUADRO!Q$5&amp;$E874),'Hoja de Trabajo para listado'!$CD$151:$DC$151,0)),0)</f>
        <v>0</v>
      </c>
      <c r="R874" s="255">
        <f t="shared" ca="1" si="26"/>
        <v>0</v>
      </c>
      <c r="S874" s="262"/>
      <c r="T874" s="255">
        <f ca="1">+T875</f>
        <v>0</v>
      </c>
      <c r="U874" s="254">
        <f t="shared" si="27"/>
        <v>1</v>
      </c>
      <c r="V874" s="362" t="str">
        <f>+VLOOKUP(A874,bd_lista!$A$3:$E$590,5,FALSE)</f>
        <v>Gobiernos Autonomos Municipales</v>
      </c>
      <c r="W874" s="361" t="str">
        <f>+V874</f>
        <v>Gobiernos Autonomos Municipales</v>
      </c>
      <c r="X874" s="254">
        <f>+VLOOKUP(A874,[2]Sheet1!$A$13:$D$744,4,FALSE)</f>
        <v>0</v>
      </c>
      <c r="Y874" s="254" t="e">
        <f>+VLOOKUP(X874,bd_lista!$A$3:$C$590,3,FALSE)</f>
        <v>#N/A</v>
      </c>
      <c r="Z874" s="316">
        <f>+X874</f>
        <v>0</v>
      </c>
      <c r="AA874" s="317" t="e">
        <f>+Y874</f>
        <v>#N/A</v>
      </c>
    </row>
    <row r="875" spans="1:27" customFormat="1" ht="15" hidden="1" customHeight="1">
      <c r="A875" s="32">
        <v>1610</v>
      </c>
      <c r="B875" s="307"/>
      <c r="C875" s="259" t="str">
        <f>+VLOOKUP(A875,bd_lista!$A$3:$C$590,3,FALSE)</f>
        <v>Gobierno Autónomo Municipal de El Puente</v>
      </c>
      <c r="D875" s="362"/>
      <c r="E875" s="256" t="s">
        <v>1314</v>
      </c>
      <c r="F875" s="257">
        <f ca="1">+IFERROR(INDEX('Hoja de Trabajo para listado'!$A$155:$Z$1048576,MATCH($A875,'Hoja de Trabajo para listado'!$A$155:$A$1048576,0),MATCH((CUADRO!F$5&amp;$E875),'Hoja de Trabajo para listado'!$A$151:$Z$151,0)),0)+IFERROR(INDEX('Hoja de Trabajo para listado'!$AB$155:$BA$1048576,MATCH($A875,'Hoja de Trabajo para listado'!$AB$155:$AB$1048576,0),MATCH((CUADRO!F$5&amp;$E875),'Hoja de Trabajo para listado'!$AB$151:$BA$151,0)),0)+IFERROR(INDEX('Hoja de Trabajo para listado'!$BC$155:$CB$1048576,MATCH($A875,'Hoja de Trabajo para listado'!$BC$155:$BC$1048576,0),MATCH((CUADRO!F$5&amp;$E875),'Hoja de Trabajo para listado'!$BC$151:$CB$151,0)),0)+IFERROR(INDEX('Hoja de Trabajo para listado'!$DE$153:$DG$274,MATCH($A875,'Hoja de Trabajo para listado'!$DE$153:$DE$1048576,0),MATCH((CUADRO!F$5&amp;$E875),'Hoja de Trabajo para listado'!$DE$151:$DG$151,0)),0)+IFERROR(INDEX('Hoja de Trabajo para listado'!$CD$155:$DC$1048576,MATCH($A875,'Hoja de Trabajo para listado'!$CD$155:$CD$1048576,0),MATCH((CUADRO!F$5&amp;$E875),'Hoja de Trabajo para listado'!$CD$151:$DC$151,0)),0)</f>
        <v>0</v>
      </c>
      <c r="G875" s="257">
        <f ca="1">+IFERROR(INDEX('Hoja de Trabajo para listado'!$A$155:$Z$1048576,MATCH($A875,'Hoja de Trabajo para listado'!$A$155:$A$1048576,0),MATCH((CUADRO!G$5&amp;$E875),'Hoja de Trabajo para listado'!$A$151:$Z$151,0)),0)+IFERROR(INDEX('Hoja de Trabajo para listado'!$AB$155:$BA$1048576,MATCH($A875,'Hoja de Trabajo para listado'!$AB$155:$AB$1048576,0),MATCH((CUADRO!G$5&amp;$E875),'Hoja de Trabajo para listado'!$AB$151:$BA$151,0)),0)+IFERROR(INDEX('Hoja de Trabajo para listado'!$BC$155:$CB$1048576,MATCH($A875,'Hoja de Trabajo para listado'!$BC$155:$BC$1048576,0),MATCH((CUADRO!G$5&amp;$E875),'Hoja de Trabajo para listado'!$BC$151:$CB$151,0)),0)+IFERROR(INDEX('Hoja de Trabajo para listado'!$DE$153:$DG$274,MATCH($A875,'Hoja de Trabajo para listado'!$DE$153:$DE$1048576,0),MATCH((CUADRO!G$5&amp;$E875),'Hoja de Trabajo para listado'!$DE$151:$DG$151,0)),0)+IFERROR(INDEX('Hoja de Trabajo para listado'!$CD$155:$DC$1048576,MATCH($A875,'Hoja de Trabajo para listado'!$CD$155:$CD$1048576,0),MATCH((CUADRO!G$5&amp;$E875),'Hoja de Trabajo para listado'!$CD$151:$DC$151,0)),0)</f>
        <v>0</v>
      </c>
      <c r="H875" s="257">
        <f ca="1">+IFERROR(INDEX('Hoja de Trabajo para listado'!$A$155:$Z$1048576,MATCH($A875,'Hoja de Trabajo para listado'!$A$155:$A$1048576,0),MATCH((CUADRO!H$5&amp;$E875),'Hoja de Trabajo para listado'!$A$151:$Z$151,0)),0)+IFERROR(INDEX('Hoja de Trabajo para listado'!$AB$155:$BA$1048576,MATCH($A875,'Hoja de Trabajo para listado'!$AB$155:$AB$1048576,0),MATCH((CUADRO!H$5&amp;$E875),'Hoja de Trabajo para listado'!$AB$151:$BA$151,0)),0)+IFERROR(INDEX('Hoja de Trabajo para listado'!$BC$155:$CB$1048576,MATCH($A875,'Hoja de Trabajo para listado'!$BC$155:$BC$1048576,0),MATCH((CUADRO!H$5&amp;$E875),'Hoja de Trabajo para listado'!$BC$151:$CB$151,0)),0)+IFERROR(INDEX('Hoja de Trabajo para listado'!$DE$153:$DG$274,MATCH($A875,'Hoja de Trabajo para listado'!$DE$153:$DE$1048576,0),MATCH((CUADRO!H$5&amp;$E875),'Hoja de Trabajo para listado'!$DE$151:$DG$151,0)),0)+IFERROR(INDEX('Hoja de Trabajo para listado'!$CD$155:$DC$1048576,MATCH($A875,'Hoja de Trabajo para listado'!$CD$155:$CD$1048576,0),MATCH((CUADRO!H$5&amp;$E875),'Hoja de Trabajo para listado'!$CD$151:$DC$151,0)),0)</f>
        <v>0</v>
      </c>
      <c r="I875" s="257">
        <f ca="1">+IFERROR(INDEX('Hoja de Trabajo para listado'!$A$155:$Z$1048576,MATCH($A875,'Hoja de Trabajo para listado'!$A$155:$A$1048576,0),MATCH((CUADRO!I$5&amp;$E875),'Hoja de Trabajo para listado'!$A$151:$Z$151,0)),0)+IFERROR(INDEX('Hoja de Trabajo para listado'!$AB$155:$BA$1048576,MATCH($A875,'Hoja de Trabajo para listado'!$AB$155:$AB$1048576,0),MATCH((CUADRO!I$5&amp;$E875),'Hoja de Trabajo para listado'!$AB$151:$BA$151,0)),0)+IFERROR(INDEX('Hoja de Trabajo para listado'!$BC$155:$CB$1048576,MATCH($A875,'Hoja de Trabajo para listado'!$BC$155:$BC$1048576,0),MATCH((CUADRO!I$5&amp;$E875),'Hoja de Trabajo para listado'!$BC$151:$CB$151,0)),0)+IFERROR(INDEX('Hoja de Trabajo para listado'!$DE$153:$DG$274,MATCH($A875,'Hoja de Trabajo para listado'!$DE$153:$DE$1048576,0),MATCH((CUADRO!I$5&amp;$E875),'Hoja de Trabajo para listado'!$DE$151:$DG$151,0)),0)+IFERROR(INDEX('Hoja de Trabajo para listado'!$CD$155:$DC$1048576,MATCH($A875,'Hoja de Trabajo para listado'!$CD$155:$CD$1048576,0),MATCH((CUADRO!I$5&amp;$E875),'Hoja de Trabajo para listado'!$CD$151:$DC$151,0)),0)</f>
        <v>0</v>
      </c>
      <c r="J875" s="257">
        <f ca="1">+IFERROR(INDEX('Hoja de Trabajo para listado'!$A$155:$Z$1048576,MATCH($A875,'Hoja de Trabajo para listado'!$A$155:$A$1048576,0),MATCH((CUADRO!J$5&amp;$E875),'Hoja de Trabajo para listado'!$A$151:$Z$151,0)),0)+IFERROR(INDEX('Hoja de Trabajo para listado'!$AB$155:$BA$1048576,MATCH($A875,'Hoja de Trabajo para listado'!$AB$155:$AB$1048576,0),MATCH((CUADRO!J$5&amp;$E875),'Hoja de Trabajo para listado'!$AB$151:$BA$151,0)),0)+IFERROR(INDEX('Hoja de Trabajo para listado'!$BC$155:$CB$1048576,MATCH($A875,'Hoja de Trabajo para listado'!$BC$155:$BC$1048576,0),MATCH((CUADRO!J$5&amp;$E875),'Hoja de Trabajo para listado'!$BC$151:$CB$151,0)),0)+IFERROR(INDEX('Hoja de Trabajo para listado'!$DE$153:$DG$274,MATCH($A875,'Hoja de Trabajo para listado'!$DE$153:$DE$1048576,0),MATCH((CUADRO!J$5&amp;$E875),'Hoja de Trabajo para listado'!$DE$151:$DG$151,0)),0)+IFERROR(INDEX('Hoja de Trabajo para listado'!$CD$155:$DC$1048576,MATCH($A875,'Hoja de Trabajo para listado'!$CD$155:$CD$1048576,0),MATCH((CUADRO!J$5&amp;$E875),'Hoja de Trabajo para listado'!$CD$151:$DC$151,0)),0)</f>
        <v>0</v>
      </c>
      <c r="K875" s="257">
        <f ca="1">+IFERROR(INDEX('Hoja de Trabajo para listado'!$A$155:$Z$1048576,MATCH($A875,'Hoja de Trabajo para listado'!$A$155:$A$1048576,0),MATCH((CUADRO!K$5&amp;$E875),'Hoja de Trabajo para listado'!$A$151:$Z$151,0)),0)+IFERROR(INDEX('Hoja de Trabajo para listado'!$AB$155:$BA$1048576,MATCH($A875,'Hoja de Trabajo para listado'!$AB$155:$AB$1048576,0),MATCH((CUADRO!K$5&amp;$E875),'Hoja de Trabajo para listado'!$AB$151:$BA$151,0)),0)+IFERROR(INDEX('Hoja de Trabajo para listado'!$BC$155:$CB$1048576,MATCH($A875,'Hoja de Trabajo para listado'!$BC$155:$BC$1048576,0),MATCH((CUADRO!K$5&amp;$E875),'Hoja de Trabajo para listado'!$BC$151:$CB$151,0)),0)+IFERROR(INDEX('Hoja de Trabajo para listado'!$DE$153:$DG$274,MATCH($A875,'Hoja de Trabajo para listado'!$DE$153:$DE$1048576,0),MATCH((CUADRO!K$5&amp;$E875),'Hoja de Trabajo para listado'!$DE$151:$DG$151,0)),0)+IFERROR(INDEX('Hoja de Trabajo para listado'!$CD$155:$DC$1048576,MATCH($A875,'Hoja de Trabajo para listado'!$CD$155:$CD$1048576,0),MATCH((CUADRO!K$5&amp;$E875),'Hoja de Trabajo para listado'!$CD$151:$DC$151,0)),0)</f>
        <v>0</v>
      </c>
      <c r="L875" s="257">
        <f ca="1">+IFERROR(INDEX('Hoja de Trabajo para listado'!$A$155:$Z$1048576,MATCH($A875,'Hoja de Trabajo para listado'!$A$155:$A$1048576,0),MATCH((CUADRO!L$5&amp;$E875),'Hoja de Trabajo para listado'!$A$151:$Z$151,0)),0)+IFERROR(INDEX('Hoja de Trabajo para listado'!$AB$155:$BA$1048576,MATCH($A875,'Hoja de Trabajo para listado'!$AB$155:$AB$1048576,0),MATCH((CUADRO!L$5&amp;$E875),'Hoja de Trabajo para listado'!$AB$151:$BA$151,0)),0)+IFERROR(INDEX('Hoja de Trabajo para listado'!$BC$155:$CB$1048576,MATCH($A875,'Hoja de Trabajo para listado'!$BC$155:$BC$1048576,0),MATCH((CUADRO!L$5&amp;$E875),'Hoja de Trabajo para listado'!$BC$151:$CB$151,0)),0)+IFERROR(INDEX('Hoja de Trabajo para listado'!$DE$153:$DG$274,MATCH($A875,'Hoja de Trabajo para listado'!$DE$153:$DE$1048576,0),MATCH((CUADRO!L$5&amp;$E875),'Hoja de Trabajo para listado'!$DE$151:$DG$151,0)),0)+IFERROR(INDEX('Hoja de Trabajo para listado'!$CD$155:$DC$1048576,MATCH($A875,'Hoja de Trabajo para listado'!$CD$155:$CD$1048576,0),MATCH((CUADRO!L$5&amp;$E875),'Hoja de Trabajo para listado'!$CD$151:$DC$151,0)),0)</f>
        <v>0</v>
      </c>
      <c r="M875" s="257">
        <f ca="1">+IFERROR(INDEX('Hoja de Trabajo para listado'!$A$155:$Z$1048576,MATCH($A875,'Hoja de Trabajo para listado'!$A$155:$A$1048576,0),MATCH((CUADRO!M$5&amp;$E875),'Hoja de Trabajo para listado'!$A$151:$Z$151,0)),0)+IFERROR(INDEX('Hoja de Trabajo para listado'!$AB$155:$BA$1048576,MATCH($A875,'Hoja de Trabajo para listado'!$AB$155:$AB$1048576,0),MATCH((CUADRO!M$5&amp;$E875),'Hoja de Trabajo para listado'!$AB$151:$BA$151,0)),0)+IFERROR(INDEX('Hoja de Trabajo para listado'!$BC$155:$CB$1048576,MATCH($A875,'Hoja de Trabajo para listado'!$BC$155:$BC$1048576,0),MATCH((CUADRO!M$5&amp;$E875),'Hoja de Trabajo para listado'!$BC$151:$CB$151,0)),0)+IFERROR(INDEX('Hoja de Trabajo para listado'!$DE$153:$DG$274,MATCH($A875,'Hoja de Trabajo para listado'!$DE$153:$DE$1048576,0),MATCH((CUADRO!M$5&amp;$E875),'Hoja de Trabajo para listado'!$DE$151:$DG$151,0)),0)+IFERROR(INDEX('Hoja de Trabajo para listado'!$CD$155:$DC$1048576,MATCH($A875,'Hoja de Trabajo para listado'!$CD$155:$CD$1048576,0),MATCH((CUADRO!M$5&amp;$E875),'Hoja de Trabajo para listado'!$CD$151:$DC$151,0)),0)</f>
        <v>0</v>
      </c>
      <c r="N875" s="257">
        <f ca="1">+IFERROR(INDEX('Hoja de Trabajo para listado'!$A$155:$Z$1048576,MATCH($A875,'Hoja de Trabajo para listado'!$A$155:$A$1048576,0),MATCH((CUADRO!N$5&amp;$E875),'Hoja de Trabajo para listado'!$A$151:$Z$151,0)),0)+IFERROR(INDEX('Hoja de Trabajo para listado'!$AB$155:$BA$1048576,MATCH($A875,'Hoja de Trabajo para listado'!$AB$155:$AB$1048576,0),MATCH((CUADRO!N$5&amp;$E875),'Hoja de Trabajo para listado'!$AB$151:$BA$151,0)),0)+IFERROR(INDEX('Hoja de Trabajo para listado'!$BC$155:$CB$1048576,MATCH($A875,'Hoja de Trabajo para listado'!$BC$155:$BC$1048576,0),MATCH((CUADRO!N$5&amp;$E875),'Hoja de Trabajo para listado'!$BC$151:$CB$151,0)),0)+IFERROR(INDEX('Hoja de Trabajo para listado'!$DE$153:$DG$274,MATCH($A875,'Hoja de Trabajo para listado'!$DE$153:$DE$1048576,0),MATCH((CUADRO!N$5&amp;$E875),'Hoja de Trabajo para listado'!$DE$151:$DG$151,0)),0)+IFERROR(INDEX('Hoja de Trabajo para listado'!$CD$155:$DC$1048576,MATCH($A875,'Hoja de Trabajo para listado'!$CD$155:$CD$1048576,0),MATCH((CUADRO!N$5&amp;$E875),'Hoja de Trabajo para listado'!$CD$151:$DC$151,0)),0)</f>
        <v>0</v>
      </c>
      <c r="O875" s="257">
        <f ca="1">+IFERROR(INDEX('Hoja de Trabajo para listado'!$A$155:$Z$1048576,MATCH($A875,'Hoja de Trabajo para listado'!$A$155:$A$1048576,0),MATCH((CUADRO!O$5&amp;$E875),'Hoja de Trabajo para listado'!$A$151:$Z$151,0)),0)+IFERROR(INDEX('Hoja de Trabajo para listado'!$AB$155:$BA$1048576,MATCH($A875,'Hoja de Trabajo para listado'!$AB$155:$AB$1048576,0),MATCH((CUADRO!O$5&amp;$E875),'Hoja de Trabajo para listado'!$AB$151:$BA$151,0)),0)+IFERROR(INDEX('Hoja de Trabajo para listado'!$BC$155:$CB$1048576,MATCH($A875,'Hoja de Trabajo para listado'!$BC$155:$BC$1048576,0),MATCH((CUADRO!O$5&amp;$E875),'Hoja de Trabajo para listado'!$BC$151:$CB$151,0)),0)+IFERROR(INDEX('Hoja de Trabajo para listado'!$DE$153:$DG$274,MATCH($A875,'Hoja de Trabajo para listado'!$DE$153:$DE$1048576,0),MATCH((CUADRO!O$5&amp;$E875),'Hoja de Trabajo para listado'!$DE$151:$DG$151,0)),0)+IFERROR(INDEX('Hoja de Trabajo para listado'!$CD$155:$DC$1048576,MATCH($A875,'Hoja de Trabajo para listado'!$CD$155:$CD$1048576,0),MATCH((CUADRO!O$5&amp;$E875),'Hoja de Trabajo para listado'!$CD$151:$DC$151,0)),0)</f>
        <v>0</v>
      </c>
      <c r="P875" s="257">
        <f ca="1">+IFERROR(INDEX('Hoja de Trabajo para listado'!$A$155:$Z$1048576,MATCH($A875,'Hoja de Trabajo para listado'!$A$155:$A$1048576,0),MATCH((CUADRO!P$5&amp;$E875),'Hoja de Trabajo para listado'!$A$151:$Z$151,0)),0)+IFERROR(INDEX('Hoja de Trabajo para listado'!$AB$155:$BA$1048576,MATCH($A875,'Hoja de Trabajo para listado'!$AB$155:$AB$1048576,0),MATCH((CUADRO!P$5&amp;$E875),'Hoja de Trabajo para listado'!$AB$151:$BA$151,0)),0)+IFERROR(INDEX('Hoja de Trabajo para listado'!$BC$155:$CB$1048576,MATCH($A875,'Hoja de Trabajo para listado'!$BC$155:$BC$1048576,0),MATCH((CUADRO!P$5&amp;$E875),'Hoja de Trabajo para listado'!$BC$151:$CB$151,0)),0)+IFERROR(INDEX('Hoja de Trabajo para listado'!$DE$153:$DG$274,MATCH($A875,'Hoja de Trabajo para listado'!$DE$153:$DE$1048576,0),MATCH((CUADRO!P$5&amp;$E875),'Hoja de Trabajo para listado'!$DE$151:$DG$151,0)),0)+IFERROR(INDEX('Hoja de Trabajo para listado'!$CD$155:$DC$1048576,MATCH($A875,'Hoja de Trabajo para listado'!$CD$155:$CD$1048576,0),MATCH((CUADRO!P$5&amp;$E875),'Hoja de Trabajo para listado'!$CD$151:$DC$151,0)),0)</f>
        <v>0</v>
      </c>
      <c r="Q875" s="257">
        <f ca="1">+IFERROR(INDEX('Hoja de Trabajo para listado'!$A$155:$Z$1048576,MATCH($A875,'Hoja de Trabajo para listado'!$A$155:$A$1048576,0),MATCH((CUADRO!Q$5&amp;$E875),'Hoja de Trabajo para listado'!$A$151:$Z$151,0)),0)+IFERROR(INDEX('Hoja de Trabajo para listado'!$AB$155:$BA$1048576,MATCH($A875,'Hoja de Trabajo para listado'!$AB$155:$AB$1048576,0),MATCH((CUADRO!Q$5&amp;$E875),'Hoja de Trabajo para listado'!$AB$151:$BA$151,0)),0)+IFERROR(INDEX('Hoja de Trabajo para listado'!$BC$155:$CB$1048576,MATCH($A875,'Hoja de Trabajo para listado'!$BC$155:$BC$1048576,0),MATCH((CUADRO!Q$5&amp;$E875),'Hoja de Trabajo para listado'!$BC$151:$CB$151,0)),0)+IFERROR(INDEX('Hoja de Trabajo para listado'!$DE$153:$DG$274,MATCH($A875,'Hoja de Trabajo para listado'!$DE$153:$DE$1048576,0),MATCH((CUADRO!Q$5&amp;$E875),'Hoja de Trabajo para listado'!$DE$151:$DG$151,0)),0)+IFERROR(INDEX('Hoja de Trabajo para listado'!$CD$155:$DC$1048576,MATCH($A875,'Hoja de Trabajo para listado'!$CD$155:$CD$1048576,0),MATCH((CUADRO!Q$5&amp;$E875),'Hoja de Trabajo para listado'!$CD$151:$DC$151,0)),0)</f>
        <v>0</v>
      </c>
      <c r="R875" s="257">
        <f t="shared" ca="1" si="26"/>
        <v>0</v>
      </c>
      <c r="S875" s="274">
        <f ca="1">+R874+R875</f>
        <v>0</v>
      </c>
      <c r="T875" s="257">
        <f ca="1">+S875</f>
        <v>0</v>
      </c>
      <c r="U875" s="256">
        <f t="shared" si="27"/>
        <v>2</v>
      </c>
      <c r="V875" s="362" t="str">
        <f>+VLOOKUP(A875,bd_lista!$A$3:$E$590,5,FALSE)</f>
        <v>Gobiernos Autonomos Municipales</v>
      </c>
      <c r="W875" s="362"/>
      <c r="X875" s="254">
        <f>+VLOOKUP(A875,[2]Sheet1!$A$13:$D$744,4,FALSE)</f>
        <v>0</v>
      </c>
      <c r="Y875" s="254" t="e">
        <f>+VLOOKUP(X875,bd_lista!$A$3:$C$590,3,FALSE)</f>
        <v>#N/A</v>
      </c>
      <c r="Z875" s="314"/>
      <c r="AA875" s="315"/>
    </row>
    <row r="876" spans="1:27" customFormat="1" ht="15" hidden="1" customHeight="1">
      <c r="A876" s="32">
        <v>1611</v>
      </c>
      <c r="B876" s="306">
        <f>+A876</f>
        <v>1611</v>
      </c>
      <c r="C876" s="259" t="str">
        <f>+VLOOKUP(A876,bd_lista!$A$3:$C$590,3,FALSE)</f>
        <v>Gobierno Autónomo Municipal de Entre Ríos</v>
      </c>
      <c r="D876" s="361" t="str">
        <f>+C876</f>
        <v>Gobierno Autónomo Municipal de Entre Ríos</v>
      </c>
      <c r="E876" s="254" t="s">
        <v>1313</v>
      </c>
      <c r="F876" s="255">
        <f ca="1">+IFERROR(INDEX('Hoja de Trabajo para listado'!$A$155:$Z$1048576,MATCH($A876,'Hoja de Trabajo para listado'!$A$155:$A$1048576,0),MATCH((CUADRO!F$5&amp;$E876),'Hoja de Trabajo para listado'!$A$151:$Z$151,0)),0)+IFERROR(INDEX('Hoja de Trabajo para listado'!$AB$155:$BA$1048576,MATCH($A876,'Hoja de Trabajo para listado'!$AB$155:$AB$1048576,0),MATCH((CUADRO!F$5&amp;$E876),'Hoja de Trabajo para listado'!$AB$151:$BA$151,0)),0)+IFERROR(INDEX('Hoja de Trabajo para listado'!$BC$155:$CB$1048576,MATCH($A876,'Hoja de Trabajo para listado'!$BC$155:$BC$1048576,0),MATCH((CUADRO!F$5&amp;$E876),'Hoja de Trabajo para listado'!$BC$151:$CB$151,0)),0)+IFERROR(INDEX('Hoja de Trabajo para listado'!$DE$153:$DG$274,MATCH($A876,'Hoja de Trabajo para listado'!$DE$153:$DE$1048576,0),MATCH((CUADRO!F$5&amp;$E876),'Hoja de Trabajo para listado'!$DE$151:$DG$151,0)),0)+IFERROR(INDEX('Hoja de Trabajo para listado'!$CD$155:$DC$1048576,MATCH($A876,'Hoja de Trabajo para listado'!$CD$155:$CD$1048576,0),MATCH((CUADRO!F$5&amp;$E876),'Hoja de Trabajo para listado'!$CD$151:$DC$151,0)),0)</f>
        <v>0</v>
      </c>
      <c r="G876" s="255">
        <f ca="1">+IFERROR(INDEX('Hoja de Trabajo para listado'!$A$155:$Z$1048576,MATCH($A876,'Hoja de Trabajo para listado'!$A$155:$A$1048576,0),MATCH((CUADRO!G$5&amp;$E876),'Hoja de Trabajo para listado'!$A$151:$Z$151,0)),0)+IFERROR(INDEX('Hoja de Trabajo para listado'!$AB$155:$BA$1048576,MATCH($A876,'Hoja de Trabajo para listado'!$AB$155:$AB$1048576,0),MATCH((CUADRO!G$5&amp;$E876),'Hoja de Trabajo para listado'!$AB$151:$BA$151,0)),0)+IFERROR(INDEX('Hoja de Trabajo para listado'!$BC$155:$CB$1048576,MATCH($A876,'Hoja de Trabajo para listado'!$BC$155:$BC$1048576,0),MATCH((CUADRO!G$5&amp;$E876),'Hoja de Trabajo para listado'!$BC$151:$CB$151,0)),0)+IFERROR(INDEX('Hoja de Trabajo para listado'!$DE$153:$DG$274,MATCH($A876,'Hoja de Trabajo para listado'!$DE$153:$DE$1048576,0),MATCH((CUADRO!G$5&amp;$E876),'Hoja de Trabajo para listado'!$DE$151:$DG$151,0)),0)+IFERROR(INDEX('Hoja de Trabajo para listado'!$CD$155:$DC$1048576,MATCH($A876,'Hoja de Trabajo para listado'!$CD$155:$CD$1048576,0),MATCH((CUADRO!G$5&amp;$E876),'Hoja de Trabajo para listado'!$CD$151:$DC$151,0)),0)</f>
        <v>0</v>
      </c>
      <c r="H876" s="255">
        <f ca="1">+IFERROR(INDEX('Hoja de Trabajo para listado'!$A$155:$Z$1048576,MATCH($A876,'Hoja de Trabajo para listado'!$A$155:$A$1048576,0),MATCH((CUADRO!H$5&amp;$E876),'Hoja de Trabajo para listado'!$A$151:$Z$151,0)),0)+IFERROR(INDEX('Hoja de Trabajo para listado'!$AB$155:$BA$1048576,MATCH($A876,'Hoja de Trabajo para listado'!$AB$155:$AB$1048576,0),MATCH((CUADRO!H$5&amp;$E876),'Hoja de Trabajo para listado'!$AB$151:$BA$151,0)),0)+IFERROR(INDEX('Hoja de Trabajo para listado'!$BC$155:$CB$1048576,MATCH($A876,'Hoja de Trabajo para listado'!$BC$155:$BC$1048576,0),MATCH((CUADRO!H$5&amp;$E876),'Hoja de Trabajo para listado'!$BC$151:$CB$151,0)),0)+IFERROR(INDEX('Hoja de Trabajo para listado'!$DE$153:$DG$274,MATCH($A876,'Hoja de Trabajo para listado'!$DE$153:$DE$1048576,0),MATCH((CUADRO!H$5&amp;$E876),'Hoja de Trabajo para listado'!$DE$151:$DG$151,0)),0)+IFERROR(INDEX('Hoja de Trabajo para listado'!$CD$155:$DC$1048576,MATCH($A876,'Hoja de Trabajo para listado'!$CD$155:$CD$1048576,0),MATCH((CUADRO!H$5&amp;$E876),'Hoja de Trabajo para listado'!$CD$151:$DC$151,0)),0)</f>
        <v>0</v>
      </c>
      <c r="I876" s="255">
        <f ca="1">+IFERROR(INDEX('Hoja de Trabajo para listado'!$A$155:$Z$1048576,MATCH($A876,'Hoja de Trabajo para listado'!$A$155:$A$1048576,0),MATCH((CUADRO!I$5&amp;$E876),'Hoja de Trabajo para listado'!$A$151:$Z$151,0)),0)+IFERROR(INDEX('Hoja de Trabajo para listado'!$AB$155:$BA$1048576,MATCH($A876,'Hoja de Trabajo para listado'!$AB$155:$AB$1048576,0),MATCH((CUADRO!I$5&amp;$E876),'Hoja de Trabajo para listado'!$AB$151:$BA$151,0)),0)+IFERROR(INDEX('Hoja de Trabajo para listado'!$BC$155:$CB$1048576,MATCH($A876,'Hoja de Trabajo para listado'!$BC$155:$BC$1048576,0),MATCH((CUADRO!I$5&amp;$E876),'Hoja de Trabajo para listado'!$BC$151:$CB$151,0)),0)+IFERROR(INDEX('Hoja de Trabajo para listado'!$DE$153:$DG$274,MATCH($A876,'Hoja de Trabajo para listado'!$DE$153:$DE$1048576,0),MATCH((CUADRO!I$5&amp;$E876),'Hoja de Trabajo para listado'!$DE$151:$DG$151,0)),0)+IFERROR(INDEX('Hoja de Trabajo para listado'!$CD$155:$DC$1048576,MATCH($A876,'Hoja de Trabajo para listado'!$CD$155:$CD$1048576,0),MATCH((CUADRO!I$5&amp;$E876),'Hoja de Trabajo para listado'!$CD$151:$DC$151,0)),0)</f>
        <v>0</v>
      </c>
      <c r="J876" s="255">
        <f ca="1">+IFERROR(INDEX('Hoja de Trabajo para listado'!$A$155:$Z$1048576,MATCH($A876,'Hoja de Trabajo para listado'!$A$155:$A$1048576,0),MATCH((CUADRO!J$5&amp;$E876),'Hoja de Trabajo para listado'!$A$151:$Z$151,0)),0)+IFERROR(INDEX('Hoja de Trabajo para listado'!$AB$155:$BA$1048576,MATCH($A876,'Hoja de Trabajo para listado'!$AB$155:$AB$1048576,0),MATCH((CUADRO!J$5&amp;$E876),'Hoja de Trabajo para listado'!$AB$151:$BA$151,0)),0)+IFERROR(INDEX('Hoja de Trabajo para listado'!$BC$155:$CB$1048576,MATCH($A876,'Hoja de Trabajo para listado'!$BC$155:$BC$1048576,0),MATCH((CUADRO!J$5&amp;$E876),'Hoja de Trabajo para listado'!$BC$151:$CB$151,0)),0)+IFERROR(INDEX('Hoja de Trabajo para listado'!$DE$153:$DG$274,MATCH($A876,'Hoja de Trabajo para listado'!$DE$153:$DE$1048576,0),MATCH((CUADRO!J$5&amp;$E876),'Hoja de Trabajo para listado'!$DE$151:$DG$151,0)),0)+IFERROR(INDEX('Hoja de Trabajo para listado'!$CD$155:$DC$1048576,MATCH($A876,'Hoja de Trabajo para listado'!$CD$155:$CD$1048576,0),MATCH((CUADRO!J$5&amp;$E876),'Hoja de Trabajo para listado'!$CD$151:$DC$151,0)),0)</f>
        <v>0</v>
      </c>
      <c r="K876" s="255">
        <f ca="1">+IFERROR(INDEX('Hoja de Trabajo para listado'!$A$155:$Z$1048576,MATCH($A876,'Hoja de Trabajo para listado'!$A$155:$A$1048576,0),MATCH((CUADRO!K$5&amp;$E876),'Hoja de Trabajo para listado'!$A$151:$Z$151,0)),0)+IFERROR(INDEX('Hoja de Trabajo para listado'!$AB$155:$BA$1048576,MATCH($A876,'Hoja de Trabajo para listado'!$AB$155:$AB$1048576,0),MATCH((CUADRO!K$5&amp;$E876),'Hoja de Trabajo para listado'!$AB$151:$BA$151,0)),0)+IFERROR(INDEX('Hoja de Trabajo para listado'!$BC$155:$CB$1048576,MATCH($A876,'Hoja de Trabajo para listado'!$BC$155:$BC$1048576,0),MATCH((CUADRO!K$5&amp;$E876),'Hoja de Trabajo para listado'!$BC$151:$CB$151,0)),0)+IFERROR(INDEX('Hoja de Trabajo para listado'!$DE$153:$DG$274,MATCH($A876,'Hoja de Trabajo para listado'!$DE$153:$DE$1048576,0),MATCH((CUADRO!K$5&amp;$E876),'Hoja de Trabajo para listado'!$DE$151:$DG$151,0)),0)+IFERROR(INDEX('Hoja de Trabajo para listado'!$CD$155:$DC$1048576,MATCH($A876,'Hoja de Trabajo para listado'!$CD$155:$CD$1048576,0),MATCH((CUADRO!K$5&amp;$E876),'Hoja de Trabajo para listado'!$CD$151:$DC$151,0)),0)</f>
        <v>0</v>
      </c>
      <c r="L876" s="255">
        <f ca="1">+IFERROR(INDEX('Hoja de Trabajo para listado'!$A$155:$Z$1048576,MATCH($A876,'Hoja de Trabajo para listado'!$A$155:$A$1048576,0),MATCH((CUADRO!L$5&amp;$E876),'Hoja de Trabajo para listado'!$A$151:$Z$151,0)),0)+IFERROR(INDEX('Hoja de Trabajo para listado'!$AB$155:$BA$1048576,MATCH($A876,'Hoja de Trabajo para listado'!$AB$155:$AB$1048576,0),MATCH((CUADRO!L$5&amp;$E876),'Hoja de Trabajo para listado'!$AB$151:$BA$151,0)),0)+IFERROR(INDEX('Hoja de Trabajo para listado'!$BC$155:$CB$1048576,MATCH($A876,'Hoja de Trabajo para listado'!$BC$155:$BC$1048576,0),MATCH((CUADRO!L$5&amp;$E876),'Hoja de Trabajo para listado'!$BC$151:$CB$151,0)),0)+IFERROR(INDEX('Hoja de Trabajo para listado'!$DE$153:$DG$274,MATCH($A876,'Hoja de Trabajo para listado'!$DE$153:$DE$1048576,0),MATCH((CUADRO!L$5&amp;$E876),'Hoja de Trabajo para listado'!$DE$151:$DG$151,0)),0)+IFERROR(INDEX('Hoja de Trabajo para listado'!$CD$155:$DC$1048576,MATCH($A876,'Hoja de Trabajo para listado'!$CD$155:$CD$1048576,0),MATCH((CUADRO!L$5&amp;$E876),'Hoja de Trabajo para listado'!$CD$151:$DC$151,0)),0)</f>
        <v>0</v>
      </c>
      <c r="M876" s="255">
        <f ca="1">+IFERROR(INDEX('Hoja de Trabajo para listado'!$A$155:$Z$1048576,MATCH($A876,'Hoja de Trabajo para listado'!$A$155:$A$1048576,0),MATCH((CUADRO!M$5&amp;$E876),'Hoja de Trabajo para listado'!$A$151:$Z$151,0)),0)+IFERROR(INDEX('Hoja de Trabajo para listado'!$AB$155:$BA$1048576,MATCH($A876,'Hoja de Trabajo para listado'!$AB$155:$AB$1048576,0),MATCH((CUADRO!M$5&amp;$E876),'Hoja de Trabajo para listado'!$AB$151:$BA$151,0)),0)+IFERROR(INDEX('Hoja de Trabajo para listado'!$BC$155:$CB$1048576,MATCH($A876,'Hoja de Trabajo para listado'!$BC$155:$BC$1048576,0),MATCH((CUADRO!M$5&amp;$E876),'Hoja de Trabajo para listado'!$BC$151:$CB$151,0)),0)+IFERROR(INDEX('Hoja de Trabajo para listado'!$DE$153:$DG$274,MATCH($A876,'Hoja de Trabajo para listado'!$DE$153:$DE$1048576,0),MATCH((CUADRO!M$5&amp;$E876),'Hoja de Trabajo para listado'!$DE$151:$DG$151,0)),0)+IFERROR(INDEX('Hoja de Trabajo para listado'!$CD$155:$DC$1048576,MATCH($A876,'Hoja de Trabajo para listado'!$CD$155:$CD$1048576,0),MATCH((CUADRO!M$5&amp;$E876),'Hoja de Trabajo para listado'!$CD$151:$DC$151,0)),0)</f>
        <v>0</v>
      </c>
      <c r="N876" s="255">
        <f ca="1">+IFERROR(INDEX('Hoja de Trabajo para listado'!$A$155:$Z$1048576,MATCH($A876,'Hoja de Trabajo para listado'!$A$155:$A$1048576,0),MATCH((CUADRO!N$5&amp;$E876),'Hoja de Trabajo para listado'!$A$151:$Z$151,0)),0)+IFERROR(INDEX('Hoja de Trabajo para listado'!$AB$155:$BA$1048576,MATCH($A876,'Hoja de Trabajo para listado'!$AB$155:$AB$1048576,0),MATCH((CUADRO!N$5&amp;$E876),'Hoja de Trabajo para listado'!$AB$151:$BA$151,0)),0)+IFERROR(INDEX('Hoja de Trabajo para listado'!$BC$155:$CB$1048576,MATCH($A876,'Hoja de Trabajo para listado'!$BC$155:$BC$1048576,0),MATCH((CUADRO!N$5&amp;$E876),'Hoja de Trabajo para listado'!$BC$151:$CB$151,0)),0)+IFERROR(INDEX('Hoja de Trabajo para listado'!$DE$153:$DG$274,MATCH($A876,'Hoja de Trabajo para listado'!$DE$153:$DE$1048576,0),MATCH((CUADRO!N$5&amp;$E876),'Hoja de Trabajo para listado'!$DE$151:$DG$151,0)),0)+IFERROR(INDEX('Hoja de Trabajo para listado'!$CD$155:$DC$1048576,MATCH($A876,'Hoja de Trabajo para listado'!$CD$155:$CD$1048576,0),MATCH((CUADRO!N$5&amp;$E876),'Hoja de Trabajo para listado'!$CD$151:$DC$151,0)),0)</f>
        <v>0</v>
      </c>
      <c r="O876" s="255">
        <f ca="1">+IFERROR(INDEX('Hoja de Trabajo para listado'!$A$155:$Z$1048576,MATCH($A876,'Hoja de Trabajo para listado'!$A$155:$A$1048576,0),MATCH((CUADRO!O$5&amp;$E876),'Hoja de Trabajo para listado'!$A$151:$Z$151,0)),0)+IFERROR(INDEX('Hoja de Trabajo para listado'!$AB$155:$BA$1048576,MATCH($A876,'Hoja de Trabajo para listado'!$AB$155:$AB$1048576,0),MATCH((CUADRO!O$5&amp;$E876),'Hoja de Trabajo para listado'!$AB$151:$BA$151,0)),0)+IFERROR(INDEX('Hoja de Trabajo para listado'!$BC$155:$CB$1048576,MATCH($A876,'Hoja de Trabajo para listado'!$BC$155:$BC$1048576,0),MATCH((CUADRO!O$5&amp;$E876),'Hoja de Trabajo para listado'!$BC$151:$CB$151,0)),0)+IFERROR(INDEX('Hoja de Trabajo para listado'!$DE$153:$DG$274,MATCH($A876,'Hoja de Trabajo para listado'!$DE$153:$DE$1048576,0),MATCH((CUADRO!O$5&amp;$E876),'Hoja de Trabajo para listado'!$DE$151:$DG$151,0)),0)+IFERROR(INDEX('Hoja de Trabajo para listado'!$CD$155:$DC$1048576,MATCH($A876,'Hoja de Trabajo para listado'!$CD$155:$CD$1048576,0),MATCH((CUADRO!O$5&amp;$E876),'Hoja de Trabajo para listado'!$CD$151:$DC$151,0)),0)</f>
        <v>0</v>
      </c>
      <c r="P876" s="255">
        <f ca="1">+IFERROR(INDEX('Hoja de Trabajo para listado'!$A$155:$Z$1048576,MATCH($A876,'Hoja de Trabajo para listado'!$A$155:$A$1048576,0),MATCH((CUADRO!P$5&amp;$E876),'Hoja de Trabajo para listado'!$A$151:$Z$151,0)),0)+IFERROR(INDEX('Hoja de Trabajo para listado'!$AB$155:$BA$1048576,MATCH($A876,'Hoja de Trabajo para listado'!$AB$155:$AB$1048576,0),MATCH((CUADRO!P$5&amp;$E876),'Hoja de Trabajo para listado'!$AB$151:$BA$151,0)),0)+IFERROR(INDEX('Hoja de Trabajo para listado'!$BC$155:$CB$1048576,MATCH($A876,'Hoja de Trabajo para listado'!$BC$155:$BC$1048576,0),MATCH((CUADRO!P$5&amp;$E876),'Hoja de Trabajo para listado'!$BC$151:$CB$151,0)),0)+IFERROR(INDEX('Hoja de Trabajo para listado'!$DE$153:$DG$274,MATCH($A876,'Hoja de Trabajo para listado'!$DE$153:$DE$1048576,0),MATCH((CUADRO!P$5&amp;$E876),'Hoja de Trabajo para listado'!$DE$151:$DG$151,0)),0)+IFERROR(INDEX('Hoja de Trabajo para listado'!$CD$155:$DC$1048576,MATCH($A876,'Hoja de Trabajo para listado'!$CD$155:$CD$1048576,0),MATCH((CUADRO!P$5&amp;$E876),'Hoja de Trabajo para listado'!$CD$151:$DC$151,0)),0)</f>
        <v>0</v>
      </c>
      <c r="Q876" s="255">
        <f ca="1">+IFERROR(INDEX('Hoja de Trabajo para listado'!$A$155:$Z$1048576,MATCH($A876,'Hoja de Trabajo para listado'!$A$155:$A$1048576,0),MATCH((CUADRO!Q$5&amp;$E876),'Hoja de Trabajo para listado'!$A$151:$Z$151,0)),0)+IFERROR(INDEX('Hoja de Trabajo para listado'!$AB$155:$BA$1048576,MATCH($A876,'Hoja de Trabajo para listado'!$AB$155:$AB$1048576,0),MATCH((CUADRO!Q$5&amp;$E876),'Hoja de Trabajo para listado'!$AB$151:$BA$151,0)),0)+IFERROR(INDEX('Hoja de Trabajo para listado'!$BC$155:$CB$1048576,MATCH($A876,'Hoja de Trabajo para listado'!$BC$155:$BC$1048576,0),MATCH((CUADRO!Q$5&amp;$E876),'Hoja de Trabajo para listado'!$BC$151:$CB$151,0)),0)+IFERROR(INDEX('Hoja de Trabajo para listado'!$DE$153:$DG$274,MATCH($A876,'Hoja de Trabajo para listado'!$DE$153:$DE$1048576,0),MATCH((CUADRO!Q$5&amp;$E876),'Hoja de Trabajo para listado'!$DE$151:$DG$151,0)),0)+IFERROR(INDEX('Hoja de Trabajo para listado'!$CD$155:$DC$1048576,MATCH($A876,'Hoja de Trabajo para listado'!$CD$155:$CD$1048576,0),MATCH((CUADRO!Q$5&amp;$E876),'Hoja de Trabajo para listado'!$CD$151:$DC$151,0)),0)</f>
        <v>0</v>
      </c>
      <c r="R876" s="255">
        <f t="shared" ca="1" si="26"/>
        <v>0</v>
      </c>
      <c r="S876" s="262"/>
      <c r="T876" s="255">
        <f ca="1">+T877</f>
        <v>0</v>
      </c>
      <c r="U876" s="254">
        <f t="shared" si="27"/>
        <v>1</v>
      </c>
      <c r="V876" s="362" t="str">
        <f>+VLOOKUP(A876,bd_lista!$A$3:$E$590,5,FALSE)</f>
        <v>Gobiernos Autonomos Municipales</v>
      </c>
      <c r="W876" s="361" t="str">
        <f>+V876</f>
        <v>Gobiernos Autonomos Municipales</v>
      </c>
      <c r="X876" s="254">
        <f>+VLOOKUP(A876,[2]Sheet1!$A$13:$D$744,4,FALSE)</f>
        <v>0</v>
      </c>
      <c r="Y876" s="254" t="e">
        <f>+VLOOKUP(X876,bd_lista!$A$3:$C$590,3,FALSE)</f>
        <v>#N/A</v>
      </c>
      <c r="Z876" s="316">
        <f>+X876</f>
        <v>0</v>
      </c>
      <c r="AA876" s="317" t="e">
        <f>+Y876</f>
        <v>#N/A</v>
      </c>
    </row>
    <row r="877" spans="1:27" customFormat="1" ht="15" hidden="1" customHeight="1">
      <c r="A877" s="32">
        <v>1611</v>
      </c>
      <c r="B877" s="307"/>
      <c r="C877" s="259" t="str">
        <f>+VLOOKUP(A877,bd_lista!$A$3:$C$590,3,FALSE)</f>
        <v>Gobierno Autónomo Municipal de Entre Ríos</v>
      </c>
      <c r="D877" s="362"/>
      <c r="E877" s="256" t="s">
        <v>1314</v>
      </c>
      <c r="F877" s="257">
        <f ca="1">+IFERROR(INDEX('Hoja de Trabajo para listado'!$A$155:$Z$1048576,MATCH($A877,'Hoja de Trabajo para listado'!$A$155:$A$1048576,0),MATCH((CUADRO!F$5&amp;$E877),'Hoja de Trabajo para listado'!$A$151:$Z$151,0)),0)+IFERROR(INDEX('Hoja de Trabajo para listado'!$AB$155:$BA$1048576,MATCH($A877,'Hoja de Trabajo para listado'!$AB$155:$AB$1048576,0),MATCH((CUADRO!F$5&amp;$E877),'Hoja de Trabajo para listado'!$AB$151:$BA$151,0)),0)+IFERROR(INDEX('Hoja de Trabajo para listado'!$BC$155:$CB$1048576,MATCH($A877,'Hoja de Trabajo para listado'!$BC$155:$BC$1048576,0),MATCH((CUADRO!F$5&amp;$E877),'Hoja de Trabajo para listado'!$BC$151:$CB$151,0)),0)+IFERROR(INDEX('Hoja de Trabajo para listado'!$DE$153:$DG$274,MATCH($A877,'Hoja de Trabajo para listado'!$DE$153:$DE$1048576,0),MATCH((CUADRO!F$5&amp;$E877),'Hoja de Trabajo para listado'!$DE$151:$DG$151,0)),0)+IFERROR(INDEX('Hoja de Trabajo para listado'!$CD$155:$DC$1048576,MATCH($A877,'Hoja de Trabajo para listado'!$CD$155:$CD$1048576,0),MATCH((CUADRO!F$5&amp;$E877),'Hoja de Trabajo para listado'!$CD$151:$DC$151,0)),0)</f>
        <v>0</v>
      </c>
      <c r="G877" s="257">
        <f ca="1">+IFERROR(INDEX('Hoja de Trabajo para listado'!$A$155:$Z$1048576,MATCH($A877,'Hoja de Trabajo para listado'!$A$155:$A$1048576,0),MATCH((CUADRO!G$5&amp;$E877),'Hoja de Trabajo para listado'!$A$151:$Z$151,0)),0)+IFERROR(INDEX('Hoja de Trabajo para listado'!$AB$155:$BA$1048576,MATCH($A877,'Hoja de Trabajo para listado'!$AB$155:$AB$1048576,0),MATCH((CUADRO!G$5&amp;$E877),'Hoja de Trabajo para listado'!$AB$151:$BA$151,0)),0)+IFERROR(INDEX('Hoja de Trabajo para listado'!$BC$155:$CB$1048576,MATCH($A877,'Hoja de Trabajo para listado'!$BC$155:$BC$1048576,0),MATCH((CUADRO!G$5&amp;$E877),'Hoja de Trabajo para listado'!$BC$151:$CB$151,0)),0)+IFERROR(INDEX('Hoja de Trabajo para listado'!$DE$153:$DG$274,MATCH($A877,'Hoja de Trabajo para listado'!$DE$153:$DE$1048576,0),MATCH((CUADRO!G$5&amp;$E877),'Hoja de Trabajo para listado'!$DE$151:$DG$151,0)),0)+IFERROR(INDEX('Hoja de Trabajo para listado'!$CD$155:$DC$1048576,MATCH($A877,'Hoja de Trabajo para listado'!$CD$155:$CD$1048576,0),MATCH((CUADRO!G$5&amp;$E877),'Hoja de Trabajo para listado'!$CD$151:$DC$151,0)),0)</f>
        <v>0</v>
      </c>
      <c r="H877" s="257">
        <f ca="1">+IFERROR(INDEX('Hoja de Trabajo para listado'!$A$155:$Z$1048576,MATCH($A877,'Hoja de Trabajo para listado'!$A$155:$A$1048576,0),MATCH((CUADRO!H$5&amp;$E877),'Hoja de Trabajo para listado'!$A$151:$Z$151,0)),0)+IFERROR(INDEX('Hoja de Trabajo para listado'!$AB$155:$BA$1048576,MATCH($A877,'Hoja de Trabajo para listado'!$AB$155:$AB$1048576,0),MATCH((CUADRO!H$5&amp;$E877),'Hoja de Trabajo para listado'!$AB$151:$BA$151,0)),0)+IFERROR(INDEX('Hoja de Trabajo para listado'!$BC$155:$CB$1048576,MATCH($A877,'Hoja de Trabajo para listado'!$BC$155:$BC$1048576,0),MATCH((CUADRO!H$5&amp;$E877),'Hoja de Trabajo para listado'!$BC$151:$CB$151,0)),0)+IFERROR(INDEX('Hoja de Trabajo para listado'!$DE$153:$DG$274,MATCH($A877,'Hoja de Trabajo para listado'!$DE$153:$DE$1048576,0),MATCH((CUADRO!H$5&amp;$E877),'Hoja de Trabajo para listado'!$DE$151:$DG$151,0)),0)+IFERROR(INDEX('Hoja de Trabajo para listado'!$CD$155:$DC$1048576,MATCH($A877,'Hoja de Trabajo para listado'!$CD$155:$CD$1048576,0),MATCH((CUADRO!H$5&amp;$E877),'Hoja de Trabajo para listado'!$CD$151:$DC$151,0)),0)</f>
        <v>0</v>
      </c>
      <c r="I877" s="257">
        <f ca="1">+IFERROR(INDEX('Hoja de Trabajo para listado'!$A$155:$Z$1048576,MATCH($A877,'Hoja de Trabajo para listado'!$A$155:$A$1048576,0),MATCH((CUADRO!I$5&amp;$E877),'Hoja de Trabajo para listado'!$A$151:$Z$151,0)),0)+IFERROR(INDEX('Hoja de Trabajo para listado'!$AB$155:$BA$1048576,MATCH($A877,'Hoja de Trabajo para listado'!$AB$155:$AB$1048576,0),MATCH((CUADRO!I$5&amp;$E877),'Hoja de Trabajo para listado'!$AB$151:$BA$151,0)),0)+IFERROR(INDEX('Hoja de Trabajo para listado'!$BC$155:$CB$1048576,MATCH($A877,'Hoja de Trabajo para listado'!$BC$155:$BC$1048576,0),MATCH((CUADRO!I$5&amp;$E877),'Hoja de Trabajo para listado'!$BC$151:$CB$151,0)),0)+IFERROR(INDEX('Hoja de Trabajo para listado'!$DE$153:$DG$274,MATCH($A877,'Hoja de Trabajo para listado'!$DE$153:$DE$1048576,0),MATCH((CUADRO!I$5&amp;$E877),'Hoja de Trabajo para listado'!$DE$151:$DG$151,0)),0)+IFERROR(INDEX('Hoja de Trabajo para listado'!$CD$155:$DC$1048576,MATCH($A877,'Hoja de Trabajo para listado'!$CD$155:$CD$1048576,0),MATCH((CUADRO!I$5&amp;$E877),'Hoja de Trabajo para listado'!$CD$151:$DC$151,0)),0)</f>
        <v>0</v>
      </c>
      <c r="J877" s="257">
        <f ca="1">+IFERROR(INDEX('Hoja de Trabajo para listado'!$A$155:$Z$1048576,MATCH($A877,'Hoja de Trabajo para listado'!$A$155:$A$1048576,0),MATCH((CUADRO!J$5&amp;$E877),'Hoja de Trabajo para listado'!$A$151:$Z$151,0)),0)+IFERROR(INDEX('Hoja de Trabajo para listado'!$AB$155:$BA$1048576,MATCH($A877,'Hoja de Trabajo para listado'!$AB$155:$AB$1048576,0),MATCH((CUADRO!J$5&amp;$E877),'Hoja de Trabajo para listado'!$AB$151:$BA$151,0)),0)+IFERROR(INDEX('Hoja de Trabajo para listado'!$BC$155:$CB$1048576,MATCH($A877,'Hoja de Trabajo para listado'!$BC$155:$BC$1048576,0),MATCH((CUADRO!J$5&amp;$E877),'Hoja de Trabajo para listado'!$BC$151:$CB$151,0)),0)+IFERROR(INDEX('Hoja de Trabajo para listado'!$DE$153:$DG$274,MATCH($A877,'Hoja de Trabajo para listado'!$DE$153:$DE$1048576,0),MATCH((CUADRO!J$5&amp;$E877),'Hoja de Trabajo para listado'!$DE$151:$DG$151,0)),0)+IFERROR(INDEX('Hoja de Trabajo para listado'!$CD$155:$DC$1048576,MATCH($A877,'Hoja de Trabajo para listado'!$CD$155:$CD$1048576,0),MATCH((CUADRO!J$5&amp;$E877),'Hoja de Trabajo para listado'!$CD$151:$DC$151,0)),0)</f>
        <v>0</v>
      </c>
      <c r="K877" s="257">
        <f ca="1">+IFERROR(INDEX('Hoja de Trabajo para listado'!$A$155:$Z$1048576,MATCH($A877,'Hoja de Trabajo para listado'!$A$155:$A$1048576,0),MATCH((CUADRO!K$5&amp;$E877),'Hoja de Trabajo para listado'!$A$151:$Z$151,0)),0)+IFERROR(INDEX('Hoja de Trabajo para listado'!$AB$155:$BA$1048576,MATCH($A877,'Hoja de Trabajo para listado'!$AB$155:$AB$1048576,0),MATCH((CUADRO!K$5&amp;$E877),'Hoja de Trabajo para listado'!$AB$151:$BA$151,0)),0)+IFERROR(INDEX('Hoja de Trabajo para listado'!$BC$155:$CB$1048576,MATCH($A877,'Hoja de Trabajo para listado'!$BC$155:$BC$1048576,0),MATCH((CUADRO!K$5&amp;$E877),'Hoja de Trabajo para listado'!$BC$151:$CB$151,0)),0)+IFERROR(INDEX('Hoja de Trabajo para listado'!$DE$153:$DG$274,MATCH($A877,'Hoja de Trabajo para listado'!$DE$153:$DE$1048576,0),MATCH((CUADRO!K$5&amp;$E877),'Hoja de Trabajo para listado'!$DE$151:$DG$151,0)),0)+IFERROR(INDEX('Hoja de Trabajo para listado'!$CD$155:$DC$1048576,MATCH($A877,'Hoja de Trabajo para listado'!$CD$155:$CD$1048576,0),MATCH((CUADRO!K$5&amp;$E877),'Hoja de Trabajo para listado'!$CD$151:$DC$151,0)),0)</f>
        <v>0</v>
      </c>
      <c r="L877" s="257">
        <f ca="1">+IFERROR(INDEX('Hoja de Trabajo para listado'!$A$155:$Z$1048576,MATCH($A877,'Hoja de Trabajo para listado'!$A$155:$A$1048576,0),MATCH((CUADRO!L$5&amp;$E877),'Hoja de Trabajo para listado'!$A$151:$Z$151,0)),0)+IFERROR(INDEX('Hoja de Trabajo para listado'!$AB$155:$BA$1048576,MATCH($A877,'Hoja de Trabajo para listado'!$AB$155:$AB$1048576,0),MATCH((CUADRO!L$5&amp;$E877),'Hoja de Trabajo para listado'!$AB$151:$BA$151,0)),0)+IFERROR(INDEX('Hoja de Trabajo para listado'!$BC$155:$CB$1048576,MATCH($A877,'Hoja de Trabajo para listado'!$BC$155:$BC$1048576,0),MATCH((CUADRO!L$5&amp;$E877),'Hoja de Trabajo para listado'!$BC$151:$CB$151,0)),0)+IFERROR(INDEX('Hoja de Trabajo para listado'!$DE$153:$DG$274,MATCH($A877,'Hoja de Trabajo para listado'!$DE$153:$DE$1048576,0),MATCH((CUADRO!L$5&amp;$E877),'Hoja de Trabajo para listado'!$DE$151:$DG$151,0)),0)+IFERROR(INDEX('Hoja de Trabajo para listado'!$CD$155:$DC$1048576,MATCH($A877,'Hoja de Trabajo para listado'!$CD$155:$CD$1048576,0),MATCH((CUADRO!L$5&amp;$E877),'Hoja de Trabajo para listado'!$CD$151:$DC$151,0)),0)</f>
        <v>0</v>
      </c>
      <c r="M877" s="257">
        <f ca="1">+IFERROR(INDEX('Hoja de Trabajo para listado'!$A$155:$Z$1048576,MATCH($A877,'Hoja de Trabajo para listado'!$A$155:$A$1048576,0),MATCH((CUADRO!M$5&amp;$E877),'Hoja de Trabajo para listado'!$A$151:$Z$151,0)),0)+IFERROR(INDEX('Hoja de Trabajo para listado'!$AB$155:$BA$1048576,MATCH($A877,'Hoja de Trabajo para listado'!$AB$155:$AB$1048576,0),MATCH((CUADRO!M$5&amp;$E877),'Hoja de Trabajo para listado'!$AB$151:$BA$151,0)),0)+IFERROR(INDEX('Hoja de Trabajo para listado'!$BC$155:$CB$1048576,MATCH($A877,'Hoja de Trabajo para listado'!$BC$155:$BC$1048576,0),MATCH((CUADRO!M$5&amp;$E877),'Hoja de Trabajo para listado'!$BC$151:$CB$151,0)),0)+IFERROR(INDEX('Hoja de Trabajo para listado'!$DE$153:$DG$274,MATCH($A877,'Hoja de Trabajo para listado'!$DE$153:$DE$1048576,0),MATCH((CUADRO!M$5&amp;$E877),'Hoja de Trabajo para listado'!$DE$151:$DG$151,0)),0)+IFERROR(INDEX('Hoja de Trabajo para listado'!$CD$155:$DC$1048576,MATCH($A877,'Hoja de Trabajo para listado'!$CD$155:$CD$1048576,0),MATCH((CUADRO!M$5&amp;$E877),'Hoja de Trabajo para listado'!$CD$151:$DC$151,0)),0)</f>
        <v>0</v>
      </c>
      <c r="N877" s="257">
        <f ca="1">+IFERROR(INDEX('Hoja de Trabajo para listado'!$A$155:$Z$1048576,MATCH($A877,'Hoja de Trabajo para listado'!$A$155:$A$1048576,0),MATCH((CUADRO!N$5&amp;$E877),'Hoja de Trabajo para listado'!$A$151:$Z$151,0)),0)+IFERROR(INDEX('Hoja de Trabajo para listado'!$AB$155:$BA$1048576,MATCH($A877,'Hoja de Trabajo para listado'!$AB$155:$AB$1048576,0),MATCH((CUADRO!N$5&amp;$E877),'Hoja de Trabajo para listado'!$AB$151:$BA$151,0)),0)+IFERROR(INDEX('Hoja de Trabajo para listado'!$BC$155:$CB$1048576,MATCH($A877,'Hoja de Trabajo para listado'!$BC$155:$BC$1048576,0),MATCH((CUADRO!N$5&amp;$E877),'Hoja de Trabajo para listado'!$BC$151:$CB$151,0)),0)+IFERROR(INDEX('Hoja de Trabajo para listado'!$DE$153:$DG$274,MATCH($A877,'Hoja de Trabajo para listado'!$DE$153:$DE$1048576,0),MATCH((CUADRO!N$5&amp;$E877),'Hoja de Trabajo para listado'!$DE$151:$DG$151,0)),0)+IFERROR(INDEX('Hoja de Trabajo para listado'!$CD$155:$DC$1048576,MATCH($A877,'Hoja de Trabajo para listado'!$CD$155:$CD$1048576,0),MATCH((CUADRO!N$5&amp;$E877),'Hoja de Trabajo para listado'!$CD$151:$DC$151,0)),0)</f>
        <v>0</v>
      </c>
      <c r="O877" s="257">
        <f ca="1">+IFERROR(INDEX('Hoja de Trabajo para listado'!$A$155:$Z$1048576,MATCH($A877,'Hoja de Trabajo para listado'!$A$155:$A$1048576,0),MATCH((CUADRO!O$5&amp;$E877),'Hoja de Trabajo para listado'!$A$151:$Z$151,0)),0)+IFERROR(INDEX('Hoja de Trabajo para listado'!$AB$155:$BA$1048576,MATCH($A877,'Hoja de Trabajo para listado'!$AB$155:$AB$1048576,0),MATCH((CUADRO!O$5&amp;$E877),'Hoja de Trabajo para listado'!$AB$151:$BA$151,0)),0)+IFERROR(INDEX('Hoja de Trabajo para listado'!$BC$155:$CB$1048576,MATCH($A877,'Hoja de Trabajo para listado'!$BC$155:$BC$1048576,0),MATCH((CUADRO!O$5&amp;$E877),'Hoja de Trabajo para listado'!$BC$151:$CB$151,0)),0)+IFERROR(INDEX('Hoja de Trabajo para listado'!$DE$153:$DG$274,MATCH($A877,'Hoja de Trabajo para listado'!$DE$153:$DE$1048576,0),MATCH((CUADRO!O$5&amp;$E877),'Hoja de Trabajo para listado'!$DE$151:$DG$151,0)),0)+IFERROR(INDEX('Hoja de Trabajo para listado'!$CD$155:$DC$1048576,MATCH($A877,'Hoja de Trabajo para listado'!$CD$155:$CD$1048576,0),MATCH((CUADRO!O$5&amp;$E877),'Hoja de Trabajo para listado'!$CD$151:$DC$151,0)),0)</f>
        <v>0</v>
      </c>
      <c r="P877" s="257">
        <f ca="1">+IFERROR(INDEX('Hoja de Trabajo para listado'!$A$155:$Z$1048576,MATCH($A877,'Hoja de Trabajo para listado'!$A$155:$A$1048576,0),MATCH((CUADRO!P$5&amp;$E877),'Hoja de Trabajo para listado'!$A$151:$Z$151,0)),0)+IFERROR(INDEX('Hoja de Trabajo para listado'!$AB$155:$BA$1048576,MATCH($A877,'Hoja de Trabajo para listado'!$AB$155:$AB$1048576,0),MATCH((CUADRO!P$5&amp;$E877),'Hoja de Trabajo para listado'!$AB$151:$BA$151,0)),0)+IFERROR(INDEX('Hoja de Trabajo para listado'!$BC$155:$CB$1048576,MATCH($A877,'Hoja de Trabajo para listado'!$BC$155:$BC$1048576,0),MATCH((CUADRO!P$5&amp;$E877),'Hoja de Trabajo para listado'!$BC$151:$CB$151,0)),0)+IFERROR(INDEX('Hoja de Trabajo para listado'!$DE$153:$DG$274,MATCH($A877,'Hoja de Trabajo para listado'!$DE$153:$DE$1048576,0),MATCH((CUADRO!P$5&amp;$E877),'Hoja de Trabajo para listado'!$DE$151:$DG$151,0)),0)+IFERROR(INDEX('Hoja de Trabajo para listado'!$CD$155:$DC$1048576,MATCH($A877,'Hoja de Trabajo para listado'!$CD$155:$CD$1048576,0),MATCH((CUADRO!P$5&amp;$E877),'Hoja de Trabajo para listado'!$CD$151:$DC$151,0)),0)</f>
        <v>0</v>
      </c>
      <c r="Q877" s="257">
        <f ca="1">+IFERROR(INDEX('Hoja de Trabajo para listado'!$A$155:$Z$1048576,MATCH($A877,'Hoja de Trabajo para listado'!$A$155:$A$1048576,0),MATCH((CUADRO!Q$5&amp;$E877),'Hoja de Trabajo para listado'!$A$151:$Z$151,0)),0)+IFERROR(INDEX('Hoja de Trabajo para listado'!$AB$155:$BA$1048576,MATCH($A877,'Hoja de Trabajo para listado'!$AB$155:$AB$1048576,0),MATCH((CUADRO!Q$5&amp;$E877),'Hoja de Trabajo para listado'!$AB$151:$BA$151,0)),0)+IFERROR(INDEX('Hoja de Trabajo para listado'!$BC$155:$CB$1048576,MATCH($A877,'Hoja de Trabajo para listado'!$BC$155:$BC$1048576,0),MATCH((CUADRO!Q$5&amp;$E877),'Hoja de Trabajo para listado'!$BC$151:$CB$151,0)),0)+IFERROR(INDEX('Hoja de Trabajo para listado'!$DE$153:$DG$274,MATCH($A877,'Hoja de Trabajo para listado'!$DE$153:$DE$1048576,0),MATCH((CUADRO!Q$5&amp;$E877),'Hoja de Trabajo para listado'!$DE$151:$DG$151,0)),0)+IFERROR(INDEX('Hoja de Trabajo para listado'!$CD$155:$DC$1048576,MATCH($A877,'Hoja de Trabajo para listado'!$CD$155:$CD$1048576,0),MATCH((CUADRO!Q$5&amp;$E877),'Hoja de Trabajo para listado'!$CD$151:$DC$151,0)),0)</f>
        <v>0</v>
      </c>
      <c r="R877" s="257">
        <f t="shared" ca="1" si="26"/>
        <v>0</v>
      </c>
      <c r="S877" s="274">
        <f ca="1">+R876+R877</f>
        <v>0</v>
      </c>
      <c r="T877" s="257">
        <f ca="1">+S877</f>
        <v>0</v>
      </c>
      <c r="U877" s="256">
        <f t="shared" si="27"/>
        <v>2</v>
      </c>
      <c r="V877" s="362" t="str">
        <f>+VLOOKUP(A877,bd_lista!$A$3:$E$590,5,FALSE)</f>
        <v>Gobiernos Autonomos Municipales</v>
      </c>
      <c r="W877" s="362"/>
      <c r="X877" s="254">
        <f>+VLOOKUP(A877,[2]Sheet1!$A$13:$D$744,4,FALSE)</f>
        <v>0</v>
      </c>
      <c r="Y877" s="254" t="e">
        <f>+VLOOKUP(X877,bd_lista!$A$3:$C$590,3,FALSE)</f>
        <v>#N/A</v>
      </c>
      <c r="Z877" s="314"/>
      <c r="AA877" s="315"/>
    </row>
    <row r="878" spans="1:27" customFormat="1" ht="15" hidden="1" customHeight="1">
      <c r="A878" s="32">
        <v>1701</v>
      </c>
      <c r="B878" s="306">
        <f>+A878</f>
        <v>1701</v>
      </c>
      <c r="C878" s="259" t="str">
        <f>+VLOOKUP(A878,bd_lista!$A$3:$C$590,3,FALSE)</f>
        <v>Gobierno Autónomo Municipal de Santa Cruz de La Sierra</v>
      </c>
      <c r="D878" s="361" t="str">
        <f>+C878</f>
        <v>Gobierno Autónomo Municipal de Santa Cruz de La Sierra</v>
      </c>
      <c r="E878" s="254" t="s">
        <v>1313</v>
      </c>
      <c r="F878" s="255">
        <f ca="1">+IFERROR(INDEX('Hoja de Trabajo para listado'!$A$155:$Z$1048576,MATCH($A878,'Hoja de Trabajo para listado'!$A$155:$A$1048576,0),MATCH((CUADRO!F$5&amp;$E878),'Hoja de Trabajo para listado'!$A$151:$Z$151,0)),0)+IFERROR(INDEX('Hoja de Trabajo para listado'!$AB$155:$BA$1048576,MATCH($A878,'Hoja de Trabajo para listado'!$AB$155:$AB$1048576,0),MATCH((CUADRO!F$5&amp;$E878),'Hoja de Trabajo para listado'!$AB$151:$BA$151,0)),0)+IFERROR(INDEX('Hoja de Trabajo para listado'!$BC$155:$CB$1048576,MATCH($A878,'Hoja de Trabajo para listado'!$BC$155:$BC$1048576,0),MATCH((CUADRO!F$5&amp;$E878),'Hoja de Trabajo para listado'!$BC$151:$CB$151,0)),0)+IFERROR(INDEX('Hoja de Trabajo para listado'!$DE$153:$DG$274,MATCH($A878,'Hoja de Trabajo para listado'!$DE$153:$DE$1048576,0),MATCH((CUADRO!F$5&amp;$E878),'Hoja de Trabajo para listado'!$DE$151:$DG$151,0)),0)+IFERROR(INDEX('Hoja de Trabajo para listado'!$CD$155:$DC$1048576,MATCH($A878,'Hoja de Trabajo para listado'!$CD$155:$CD$1048576,0),MATCH((CUADRO!F$5&amp;$E878),'Hoja de Trabajo para listado'!$CD$151:$DC$151,0)),0)</f>
        <v>0</v>
      </c>
      <c r="G878" s="255">
        <f ca="1">+IFERROR(INDEX('Hoja de Trabajo para listado'!$A$155:$Z$1048576,MATCH($A878,'Hoja de Trabajo para listado'!$A$155:$A$1048576,0),MATCH((CUADRO!G$5&amp;$E878),'Hoja de Trabajo para listado'!$A$151:$Z$151,0)),0)+IFERROR(INDEX('Hoja de Trabajo para listado'!$AB$155:$BA$1048576,MATCH($A878,'Hoja de Trabajo para listado'!$AB$155:$AB$1048576,0),MATCH((CUADRO!G$5&amp;$E878),'Hoja de Trabajo para listado'!$AB$151:$BA$151,0)),0)+IFERROR(INDEX('Hoja de Trabajo para listado'!$BC$155:$CB$1048576,MATCH($A878,'Hoja de Trabajo para listado'!$BC$155:$BC$1048576,0),MATCH((CUADRO!G$5&amp;$E878),'Hoja de Trabajo para listado'!$BC$151:$CB$151,0)),0)+IFERROR(INDEX('Hoja de Trabajo para listado'!$DE$153:$DG$274,MATCH($A878,'Hoja de Trabajo para listado'!$DE$153:$DE$1048576,0),MATCH((CUADRO!G$5&amp;$E878),'Hoja de Trabajo para listado'!$DE$151:$DG$151,0)),0)+IFERROR(INDEX('Hoja de Trabajo para listado'!$CD$155:$DC$1048576,MATCH($A878,'Hoja de Trabajo para listado'!$CD$155:$CD$1048576,0),MATCH((CUADRO!G$5&amp;$E878),'Hoja de Trabajo para listado'!$CD$151:$DC$151,0)),0)</f>
        <v>0</v>
      </c>
      <c r="H878" s="255">
        <f ca="1">+IFERROR(INDEX('Hoja de Trabajo para listado'!$A$155:$Z$1048576,MATCH($A878,'Hoja de Trabajo para listado'!$A$155:$A$1048576,0),MATCH((CUADRO!H$5&amp;$E878),'Hoja de Trabajo para listado'!$A$151:$Z$151,0)),0)+IFERROR(INDEX('Hoja de Trabajo para listado'!$AB$155:$BA$1048576,MATCH($A878,'Hoja de Trabajo para listado'!$AB$155:$AB$1048576,0),MATCH((CUADRO!H$5&amp;$E878),'Hoja de Trabajo para listado'!$AB$151:$BA$151,0)),0)+IFERROR(INDEX('Hoja de Trabajo para listado'!$BC$155:$CB$1048576,MATCH($A878,'Hoja de Trabajo para listado'!$BC$155:$BC$1048576,0),MATCH((CUADRO!H$5&amp;$E878),'Hoja de Trabajo para listado'!$BC$151:$CB$151,0)),0)+IFERROR(INDEX('Hoja de Trabajo para listado'!$DE$153:$DG$274,MATCH($A878,'Hoja de Trabajo para listado'!$DE$153:$DE$1048576,0),MATCH((CUADRO!H$5&amp;$E878),'Hoja de Trabajo para listado'!$DE$151:$DG$151,0)),0)+IFERROR(INDEX('Hoja de Trabajo para listado'!$CD$155:$DC$1048576,MATCH($A878,'Hoja de Trabajo para listado'!$CD$155:$CD$1048576,0),MATCH((CUADRO!H$5&amp;$E878),'Hoja de Trabajo para listado'!$CD$151:$DC$151,0)),0)</f>
        <v>0</v>
      </c>
      <c r="I878" s="255">
        <f ca="1">+IFERROR(INDEX('Hoja de Trabajo para listado'!$A$155:$Z$1048576,MATCH($A878,'Hoja de Trabajo para listado'!$A$155:$A$1048576,0),MATCH((CUADRO!I$5&amp;$E878),'Hoja de Trabajo para listado'!$A$151:$Z$151,0)),0)+IFERROR(INDEX('Hoja de Trabajo para listado'!$AB$155:$BA$1048576,MATCH($A878,'Hoja de Trabajo para listado'!$AB$155:$AB$1048576,0),MATCH((CUADRO!I$5&amp;$E878),'Hoja de Trabajo para listado'!$AB$151:$BA$151,0)),0)+IFERROR(INDEX('Hoja de Trabajo para listado'!$BC$155:$CB$1048576,MATCH($A878,'Hoja de Trabajo para listado'!$BC$155:$BC$1048576,0),MATCH((CUADRO!I$5&amp;$E878),'Hoja de Trabajo para listado'!$BC$151:$CB$151,0)),0)+IFERROR(INDEX('Hoja de Trabajo para listado'!$DE$153:$DG$274,MATCH($A878,'Hoja de Trabajo para listado'!$DE$153:$DE$1048576,0),MATCH((CUADRO!I$5&amp;$E878),'Hoja de Trabajo para listado'!$DE$151:$DG$151,0)),0)+IFERROR(INDEX('Hoja de Trabajo para listado'!$CD$155:$DC$1048576,MATCH($A878,'Hoja de Trabajo para listado'!$CD$155:$CD$1048576,0),MATCH((CUADRO!I$5&amp;$E878),'Hoja de Trabajo para listado'!$CD$151:$DC$151,0)),0)</f>
        <v>0</v>
      </c>
      <c r="J878" s="255">
        <f ca="1">+IFERROR(INDEX('Hoja de Trabajo para listado'!$A$155:$Z$1048576,MATCH($A878,'Hoja de Trabajo para listado'!$A$155:$A$1048576,0),MATCH((CUADRO!J$5&amp;$E878),'Hoja de Trabajo para listado'!$A$151:$Z$151,0)),0)+IFERROR(INDEX('Hoja de Trabajo para listado'!$AB$155:$BA$1048576,MATCH($A878,'Hoja de Trabajo para listado'!$AB$155:$AB$1048576,0),MATCH((CUADRO!J$5&amp;$E878),'Hoja de Trabajo para listado'!$AB$151:$BA$151,0)),0)+IFERROR(INDEX('Hoja de Trabajo para listado'!$BC$155:$CB$1048576,MATCH($A878,'Hoja de Trabajo para listado'!$BC$155:$BC$1048576,0),MATCH((CUADRO!J$5&amp;$E878),'Hoja de Trabajo para listado'!$BC$151:$CB$151,0)),0)+IFERROR(INDEX('Hoja de Trabajo para listado'!$DE$153:$DG$274,MATCH($A878,'Hoja de Trabajo para listado'!$DE$153:$DE$1048576,0),MATCH((CUADRO!J$5&amp;$E878),'Hoja de Trabajo para listado'!$DE$151:$DG$151,0)),0)+IFERROR(INDEX('Hoja de Trabajo para listado'!$CD$155:$DC$1048576,MATCH($A878,'Hoja de Trabajo para listado'!$CD$155:$CD$1048576,0),MATCH((CUADRO!J$5&amp;$E878),'Hoja de Trabajo para listado'!$CD$151:$DC$151,0)),0)</f>
        <v>0</v>
      </c>
      <c r="K878" s="255">
        <f ca="1">+IFERROR(INDEX('Hoja de Trabajo para listado'!$A$155:$Z$1048576,MATCH($A878,'Hoja de Trabajo para listado'!$A$155:$A$1048576,0),MATCH((CUADRO!K$5&amp;$E878),'Hoja de Trabajo para listado'!$A$151:$Z$151,0)),0)+IFERROR(INDEX('Hoja de Trabajo para listado'!$AB$155:$BA$1048576,MATCH($A878,'Hoja de Trabajo para listado'!$AB$155:$AB$1048576,0),MATCH((CUADRO!K$5&amp;$E878),'Hoja de Trabajo para listado'!$AB$151:$BA$151,0)),0)+IFERROR(INDEX('Hoja de Trabajo para listado'!$BC$155:$CB$1048576,MATCH($A878,'Hoja de Trabajo para listado'!$BC$155:$BC$1048576,0),MATCH((CUADRO!K$5&amp;$E878),'Hoja de Trabajo para listado'!$BC$151:$CB$151,0)),0)+IFERROR(INDEX('Hoja de Trabajo para listado'!$DE$153:$DG$274,MATCH($A878,'Hoja de Trabajo para listado'!$DE$153:$DE$1048576,0),MATCH((CUADRO!K$5&amp;$E878),'Hoja de Trabajo para listado'!$DE$151:$DG$151,0)),0)+IFERROR(INDEX('Hoja de Trabajo para listado'!$CD$155:$DC$1048576,MATCH($A878,'Hoja de Trabajo para listado'!$CD$155:$CD$1048576,0),MATCH((CUADRO!K$5&amp;$E878),'Hoja de Trabajo para listado'!$CD$151:$DC$151,0)),0)</f>
        <v>0</v>
      </c>
      <c r="L878" s="255">
        <f ca="1">+IFERROR(INDEX('Hoja de Trabajo para listado'!$A$155:$Z$1048576,MATCH($A878,'Hoja de Trabajo para listado'!$A$155:$A$1048576,0),MATCH((CUADRO!L$5&amp;$E878),'Hoja de Trabajo para listado'!$A$151:$Z$151,0)),0)+IFERROR(INDEX('Hoja de Trabajo para listado'!$AB$155:$BA$1048576,MATCH($A878,'Hoja de Trabajo para listado'!$AB$155:$AB$1048576,0),MATCH((CUADRO!L$5&amp;$E878),'Hoja de Trabajo para listado'!$AB$151:$BA$151,0)),0)+IFERROR(INDEX('Hoja de Trabajo para listado'!$BC$155:$CB$1048576,MATCH($A878,'Hoja de Trabajo para listado'!$BC$155:$BC$1048576,0),MATCH((CUADRO!L$5&amp;$E878),'Hoja de Trabajo para listado'!$BC$151:$CB$151,0)),0)+IFERROR(INDEX('Hoja de Trabajo para listado'!$DE$153:$DG$274,MATCH($A878,'Hoja de Trabajo para listado'!$DE$153:$DE$1048576,0),MATCH((CUADRO!L$5&amp;$E878),'Hoja de Trabajo para listado'!$DE$151:$DG$151,0)),0)+IFERROR(INDEX('Hoja de Trabajo para listado'!$CD$155:$DC$1048576,MATCH($A878,'Hoja de Trabajo para listado'!$CD$155:$CD$1048576,0),MATCH((CUADRO!L$5&amp;$E878),'Hoja de Trabajo para listado'!$CD$151:$DC$151,0)),0)</f>
        <v>0</v>
      </c>
      <c r="M878" s="255">
        <f ca="1">+IFERROR(INDEX('Hoja de Trabajo para listado'!$A$155:$Z$1048576,MATCH($A878,'Hoja de Trabajo para listado'!$A$155:$A$1048576,0),MATCH((CUADRO!M$5&amp;$E878),'Hoja de Trabajo para listado'!$A$151:$Z$151,0)),0)+IFERROR(INDEX('Hoja de Trabajo para listado'!$AB$155:$BA$1048576,MATCH($A878,'Hoja de Trabajo para listado'!$AB$155:$AB$1048576,0),MATCH((CUADRO!M$5&amp;$E878),'Hoja de Trabajo para listado'!$AB$151:$BA$151,0)),0)+IFERROR(INDEX('Hoja de Trabajo para listado'!$BC$155:$CB$1048576,MATCH($A878,'Hoja de Trabajo para listado'!$BC$155:$BC$1048576,0),MATCH((CUADRO!M$5&amp;$E878),'Hoja de Trabajo para listado'!$BC$151:$CB$151,0)),0)+IFERROR(INDEX('Hoja de Trabajo para listado'!$DE$153:$DG$274,MATCH($A878,'Hoja de Trabajo para listado'!$DE$153:$DE$1048576,0),MATCH((CUADRO!M$5&amp;$E878),'Hoja de Trabajo para listado'!$DE$151:$DG$151,0)),0)+IFERROR(INDEX('Hoja de Trabajo para listado'!$CD$155:$DC$1048576,MATCH($A878,'Hoja de Trabajo para listado'!$CD$155:$CD$1048576,0),MATCH((CUADRO!M$5&amp;$E878),'Hoja de Trabajo para listado'!$CD$151:$DC$151,0)),0)</f>
        <v>0</v>
      </c>
      <c r="N878" s="255">
        <f ca="1">+IFERROR(INDEX('Hoja de Trabajo para listado'!$A$155:$Z$1048576,MATCH($A878,'Hoja de Trabajo para listado'!$A$155:$A$1048576,0),MATCH((CUADRO!N$5&amp;$E878),'Hoja de Trabajo para listado'!$A$151:$Z$151,0)),0)+IFERROR(INDEX('Hoja de Trabajo para listado'!$AB$155:$BA$1048576,MATCH($A878,'Hoja de Trabajo para listado'!$AB$155:$AB$1048576,0),MATCH((CUADRO!N$5&amp;$E878),'Hoja de Trabajo para listado'!$AB$151:$BA$151,0)),0)+IFERROR(INDEX('Hoja de Trabajo para listado'!$BC$155:$CB$1048576,MATCH($A878,'Hoja de Trabajo para listado'!$BC$155:$BC$1048576,0),MATCH((CUADRO!N$5&amp;$E878),'Hoja de Trabajo para listado'!$BC$151:$CB$151,0)),0)+IFERROR(INDEX('Hoja de Trabajo para listado'!$DE$153:$DG$274,MATCH($A878,'Hoja de Trabajo para listado'!$DE$153:$DE$1048576,0),MATCH((CUADRO!N$5&amp;$E878),'Hoja de Trabajo para listado'!$DE$151:$DG$151,0)),0)+IFERROR(INDEX('Hoja de Trabajo para listado'!$CD$155:$DC$1048576,MATCH($A878,'Hoja de Trabajo para listado'!$CD$155:$CD$1048576,0),MATCH((CUADRO!N$5&amp;$E878),'Hoja de Trabajo para listado'!$CD$151:$DC$151,0)),0)</f>
        <v>0</v>
      </c>
      <c r="O878" s="255">
        <f ca="1">+IFERROR(INDEX('Hoja de Trabajo para listado'!$A$155:$Z$1048576,MATCH($A878,'Hoja de Trabajo para listado'!$A$155:$A$1048576,0),MATCH((CUADRO!O$5&amp;$E878),'Hoja de Trabajo para listado'!$A$151:$Z$151,0)),0)+IFERROR(INDEX('Hoja de Trabajo para listado'!$AB$155:$BA$1048576,MATCH($A878,'Hoja de Trabajo para listado'!$AB$155:$AB$1048576,0),MATCH((CUADRO!O$5&amp;$E878),'Hoja de Trabajo para listado'!$AB$151:$BA$151,0)),0)+IFERROR(INDEX('Hoja de Trabajo para listado'!$BC$155:$CB$1048576,MATCH($A878,'Hoja de Trabajo para listado'!$BC$155:$BC$1048576,0),MATCH((CUADRO!O$5&amp;$E878),'Hoja de Trabajo para listado'!$BC$151:$CB$151,0)),0)+IFERROR(INDEX('Hoja de Trabajo para listado'!$DE$153:$DG$274,MATCH($A878,'Hoja de Trabajo para listado'!$DE$153:$DE$1048576,0),MATCH((CUADRO!O$5&amp;$E878),'Hoja de Trabajo para listado'!$DE$151:$DG$151,0)),0)+IFERROR(INDEX('Hoja de Trabajo para listado'!$CD$155:$DC$1048576,MATCH($A878,'Hoja de Trabajo para listado'!$CD$155:$CD$1048576,0),MATCH((CUADRO!O$5&amp;$E878),'Hoja de Trabajo para listado'!$CD$151:$DC$151,0)),0)</f>
        <v>0</v>
      </c>
      <c r="P878" s="255">
        <f ca="1">+IFERROR(INDEX('Hoja de Trabajo para listado'!$A$155:$Z$1048576,MATCH($A878,'Hoja de Trabajo para listado'!$A$155:$A$1048576,0),MATCH((CUADRO!P$5&amp;$E878),'Hoja de Trabajo para listado'!$A$151:$Z$151,0)),0)+IFERROR(INDEX('Hoja de Trabajo para listado'!$AB$155:$BA$1048576,MATCH($A878,'Hoja de Trabajo para listado'!$AB$155:$AB$1048576,0),MATCH((CUADRO!P$5&amp;$E878),'Hoja de Trabajo para listado'!$AB$151:$BA$151,0)),0)+IFERROR(INDEX('Hoja de Trabajo para listado'!$BC$155:$CB$1048576,MATCH($A878,'Hoja de Trabajo para listado'!$BC$155:$BC$1048576,0),MATCH((CUADRO!P$5&amp;$E878),'Hoja de Trabajo para listado'!$BC$151:$CB$151,0)),0)+IFERROR(INDEX('Hoja de Trabajo para listado'!$DE$153:$DG$274,MATCH($A878,'Hoja de Trabajo para listado'!$DE$153:$DE$1048576,0),MATCH((CUADRO!P$5&amp;$E878),'Hoja de Trabajo para listado'!$DE$151:$DG$151,0)),0)+IFERROR(INDEX('Hoja de Trabajo para listado'!$CD$155:$DC$1048576,MATCH($A878,'Hoja de Trabajo para listado'!$CD$155:$CD$1048576,0),MATCH((CUADRO!P$5&amp;$E878),'Hoja de Trabajo para listado'!$CD$151:$DC$151,0)),0)</f>
        <v>0</v>
      </c>
      <c r="Q878" s="255">
        <f ca="1">+IFERROR(INDEX('Hoja de Trabajo para listado'!$A$155:$Z$1048576,MATCH($A878,'Hoja de Trabajo para listado'!$A$155:$A$1048576,0),MATCH((CUADRO!Q$5&amp;$E878),'Hoja de Trabajo para listado'!$A$151:$Z$151,0)),0)+IFERROR(INDEX('Hoja de Trabajo para listado'!$AB$155:$BA$1048576,MATCH($A878,'Hoja de Trabajo para listado'!$AB$155:$AB$1048576,0),MATCH((CUADRO!Q$5&amp;$E878),'Hoja de Trabajo para listado'!$AB$151:$BA$151,0)),0)+IFERROR(INDEX('Hoja de Trabajo para listado'!$BC$155:$CB$1048576,MATCH($A878,'Hoja de Trabajo para listado'!$BC$155:$BC$1048576,0),MATCH((CUADRO!Q$5&amp;$E878),'Hoja de Trabajo para listado'!$BC$151:$CB$151,0)),0)+IFERROR(INDEX('Hoja de Trabajo para listado'!$DE$153:$DG$274,MATCH($A878,'Hoja de Trabajo para listado'!$DE$153:$DE$1048576,0),MATCH((CUADRO!Q$5&amp;$E878),'Hoja de Trabajo para listado'!$DE$151:$DG$151,0)),0)+IFERROR(INDEX('Hoja de Trabajo para listado'!$CD$155:$DC$1048576,MATCH($A878,'Hoja de Trabajo para listado'!$CD$155:$CD$1048576,0),MATCH((CUADRO!Q$5&amp;$E878),'Hoja de Trabajo para listado'!$CD$151:$DC$151,0)),0)</f>
        <v>0</v>
      </c>
      <c r="R878" s="255">
        <f t="shared" ca="1" si="26"/>
        <v>0</v>
      </c>
      <c r="S878" s="262"/>
      <c r="T878" s="255">
        <f ca="1">+T879</f>
        <v>0</v>
      </c>
      <c r="U878" s="254">
        <f t="shared" si="27"/>
        <v>1</v>
      </c>
      <c r="V878" s="362" t="str">
        <f>+VLOOKUP(A878,bd_lista!$A$3:$E$590,5,FALSE)</f>
        <v>Gobiernos Autonomos Municipales</v>
      </c>
      <c r="W878" s="361" t="str">
        <f>+V878</f>
        <v>Gobiernos Autonomos Municipales</v>
      </c>
      <c r="X878" s="254">
        <f>+VLOOKUP(A878,[2]Sheet1!$A$13:$D$744,4,FALSE)</f>
        <v>0</v>
      </c>
      <c r="Y878" s="254" t="e">
        <f>+VLOOKUP(X878,bd_lista!$A$3:$C$590,3,FALSE)</f>
        <v>#N/A</v>
      </c>
      <c r="Z878" s="316">
        <f>+X878</f>
        <v>0</v>
      </c>
      <c r="AA878" s="317" t="e">
        <f>+Y878</f>
        <v>#N/A</v>
      </c>
    </row>
    <row r="879" spans="1:27" customFormat="1" ht="15" hidden="1" customHeight="1">
      <c r="A879" s="32">
        <v>1701</v>
      </c>
      <c r="B879" s="307"/>
      <c r="C879" s="259" t="str">
        <f>+VLOOKUP(A879,bd_lista!$A$3:$C$590,3,FALSE)</f>
        <v>Gobierno Autónomo Municipal de Santa Cruz de La Sierra</v>
      </c>
      <c r="D879" s="362"/>
      <c r="E879" s="256" t="s">
        <v>1314</v>
      </c>
      <c r="F879" s="257">
        <f ca="1">+IFERROR(INDEX('Hoja de Trabajo para listado'!$A$155:$Z$1048576,MATCH($A879,'Hoja de Trabajo para listado'!$A$155:$A$1048576,0),MATCH((CUADRO!F$5&amp;$E879),'Hoja de Trabajo para listado'!$A$151:$Z$151,0)),0)+IFERROR(INDEX('Hoja de Trabajo para listado'!$AB$155:$BA$1048576,MATCH($A879,'Hoja de Trabajo para listado'!$AB$155:$AB$1048576,0),MATCH((CUADRO!F$5&amp;$E879),'Hoja de Trabajo para listado'!$AB$151:$BA$151,0)),0)+IFERROR(INDEX('Hoja de Trabajo para listado'!$BC$155:$CB$1048576,MATCH($A879,'Hoja de Trabajo para listado'!$BC$155:$BC$1048576,0),MATCH((CUADRO!F$5&amp;$E879),'Hoja de Trabajo para listado'!$BC$151:$CB$151,0)),0)+IFERROR(INDEX('Hoja de Trabajo para listado'!$DE$153:$DG$274,MATCH($A879,'Hoja de Trabajo para listado'!$DE$153:$DE$1048576,0),MATCH((CUADRO!F$5&amp;$E879),'Hoja de Trabajo para listado'!$DE$151:$DG$151,0)),0)+IFERROR(INDEX('Hoja de Trabajo para listado'!$CD$155:$DC$1048576,MATCH($A879,'Hoja de Trabajo para listado'!$CD$155:$CD$1048576,0),MATCH((CUADRO!F$5&amp;$E879),'Hoja de Trabajo para listado'!$CD$151:$DC$151,0)),0)</f>
        <v>0</v>
      </c>
      <c r="G879" s="257">
        <f ca="1">+IFERROR(INDEX('Hoja de Trabajo para listado'!$A$155:$Z$1048576,MATCH($A879,'Hoja de Trabajo para listado'!$A$155:$A$1048576,0),MATCH((CUADRO!G$5&amp;$E879),'Hoja de Trabajo para listado'!$A$151:$Z$151,0)),0)+IFERROR(INDEX('Hoja de Trabajo para listado'!$AB$155:$BA$1048576,MATCH($A879,'Hoja de Trabajo para listado'!$AB$155:$AB$1048576,0),MATCH((CUADRO!G$5&amp;$E879),'Hoja de Trabajo para listado'!$AB$151:$BA$151,0)),0)+IFERROR(INDEX('Hoja de Trabajo para listado'!$BC$155:$CB$1048576,MATCH($A879,'Hoja de Trabajo para listado'!$BC$155:$BC$1048576,0),MATCH((CUADRO!G$5&amp;$E879),'Hoja de Trabajo para listado'!$BC$151:$CB$151,0)),0)+IFERROR(INDEX('Hoja de Trabajo para listado'!$DE$153:$DG$274,MATCH($A879,'Hoja de Trabajo para listado'!$DE$153:$DE$1048576,0),MATCH((CUADRO!G$5&amp;$E879),'Hoja de Trabajo para listado'!$DE$151:$DG$151,0)),0)+IFERROR(INDEX('Hoja de Trabajo para listado'!$CD$155:$DC$1048576,MATCH($A879,'Hoja de Trabajo para listado'!$CD$155:$CD$1048576,0),MATCH((CUADRO!G$5&amp;$E879),'Hoja de Trabajo para listado'!$CD$151:$DC$151,0)),0)</f>
        <v>0</v>
      </c>
      <c r="H879" s="257">
        <f ca="1">+IFERROR(INDEX('Hoja de Trabajo para listado'!$A$155:$Z$1048576,MATCH($A879,'Hoja de Trabajo para listado'!$A$155:$A$1048576,0),MATCH((CUADRO!H$5&amp;$E879),'Hoja de Trabajo para listado'!$A$151:$Z$151,0)),0)+IFERROR(INDEX('Hoja de Trabajo para listado'!$AB$155:$BA$1048576,MATCH($A879,'Hoja de Trabajo para listado'!$AB$155:$AB$1048576,0),MATCH((CUADRO!H$5&amp;$E879),'Hoja de Trabajo para listado'!$AB$151:$BA$151,0)),0)+IFERROR(INDEX('Hoja de Trabajo para listado'!$BC$155:$CB$1048576,MATCH($A879,'Hoja de Trabajo para listado'!$BC$155:$BC$1048576,0),MATCH((CUADRO!H$5&amp;$E879),'Hoja de Trabajo para listado'!$BC$151:$CB$151,0)),0)+IFERROR(INDEX('Hoja de Trabajo para listado'!$DE$153:$DG$274,MATCH($A879,'Hoja de Trabajo para listado'!$DE$153:$DE$1048576,0),MATCH((CUADRO!H$5&amp;$E879),'Hoja de Trabajo para listado'!$DE$151:$DG$151,0)),0)+IFERROR(INDEX('Hoja de Trabajo para listado'!$CD$155:$DC$1048576,MATCH($A879,'Hoja de Trabajo para listado'!$CD$155:$CD$1048576,0),MATCH((CUADRO!H$5&amp;$E879),'Hoja de Trabajo para listado'!$CD$151:$DC$151,0)),0)</f>
        <v>0</v>
      </c>
      <c r="I879" s="257">
        <f ca="1">+IFERROR(INDEX('Hoja de Trabajo para listado'!$A$155:$Z$1048576,MATCH($A879,'Hoja de Trabajo para listado'!$A$155:$A$1048576,0),MATCH((CUADRO!I$5&amp;$E879),'Hoja de Trabajo para listado'!$A$151:$Z$151,0)),0)+IFERROR(INDEX('Hoja de Trabajo para listado'!$AB$155:$BA$1048576,MATCH($A879,'Hoja de Trabajo para listado'!$AB$155:$AB$1048576,0),MATCH((CUADRO!I$5&amp;$E879),'Hoja de Trabajo para listado'!$AB$151:$BA$151,0)),0)+IFERROR(INDEX('Hoja de Trabajo para listado'!$BC$155:$CB$1048576,MATCH($A879,'Hoja de Trabajo para listado'!$BC$155:$BC$1048576,0),MATCH((CUADRO!I$5&amp;$E879),'Hoja de Trabajo para listado'!$BC$151:$CB$151,0)),0)+IFERROR(INDEX('Hoja de Trabajo para listado'!$DE$153:$DG$274,MATCH($A879,'Hoja de Trabajo para listado'!$DE$153:$DE$1048576,0),MATCH((CUADRO!I$5&amp;$E879),'Hoja de Trabajo para listado'!$DE$151:$DG$151,0)),0)+IFERROR(INDEX('Hoja de Trabajo para listado'!$CD$155:$DC$1048576,MATCH($A879,'Hoja de Trabajo para listado'!$CD$155:$CD$1048576,0),MATCH((CUADRO!I$5&amp;$E879),'Hoja de Trabajo para listado'!$CD$151:$DC$151,0)),0)</f>
        <v>0</v>
      </c>
      <c r="J879" s="257">
        <f ca="1">+IFERROR(INDEX('Hoja de Trabajo para listado'!$A$155:$Z$1048576,MATCH($A879,'Hoja de Trabajo para listado'!$A$155:$A$1048576,0),MATCH((CUADRO!J$5&amp;$E879),'Hoja de Trabajo para listado'!$A$151:$Z$151,0)),0)+IFERROR(INDEX('Hoja de Trabajo para listado'!$AB$155:$BA$1048576,MATCH($A879,'Hoja de Trabajo para listado'!$AB$155:$AB$1048576,0),MATCH((CUADRO!J$5&amp;$E879),'Hoja de Trabajo para listado'!$AB$151:$BA$151,0)),0)+IFERROR(INDEX('Hoja de Trabajo para listado'!$BC$155:$CB$1048576,MATCH($A879,'Hoja de Trabajo para listado'!$BC$155:$BC$1048576,0),MATCH((CUADRO!J$5&amp;$E879),'Hoja de Trabajo para listado'!$BC$151:$CB$151,0)),0)+IFERROR(INDEX('Hoja de Trabajo para listado'!$DE$153:$DG$274,MATCH($A879,'Hoja de Trabajo para listado'!$DE$153:$DE$1048576,0),MATCH((CUADRO!J$5&amp;$E879),'Hoja de Trabajo para listado'!$DE$151:$DG$151,0)),0)+IFERROR(INDEX('Hoja de Trabajo para listado'!$CD$155:$DC$1048576,MATCH($A879,'Hoja de Trabajo para listado'!$CD$155:$CD$1048576,0),MATCH((CUADRO!J$5&amp;$E879),'Hoja de Trabajo para listado'!$CD$151:$DC$151,0)),0)</f>
        <v>0</v>
      </c>
      <c r="K879" s="257">
        <f ca="1">+IFERROR(INDEX('Hoja de Trabajo para listado'!$A$155:$Z$1048576,MATCH($A879,'Hoja de Trabajo para listado'!$A$155:$A$1048576,0),MATCH((CUADRO!K$5&amp;$E879),'Hoja de Trabajo para listado'!$A$151:$Z$151,0)),0)+IFERROR(INDEX('Hoja de Trabajo para listado'!$AB$155:$BA$1048576,MATCH($A879,'Hoja de Trabajo para listado'!$AB$155:$AB$1048576,0),MATCH((CUADRO!K$5&amp;$E879),'Hoja de Trabajo para listado'!$AB$151:$BA$151,0)),0)+IFERROR(INDEX('Hoja de Trabajo para listado'!$BC$155:$CB$1048576,MATCH($A879,'Hoja de Trabajo para listado'!$BC$155:$BC$1048576,0),MATCH((CUADRO!K$5&amp;$E879),'Hoja de Trabajo para listado'!$BC$151:$CB$151,0)),0)+IFERROR(INDEX('Hoja de Trabajo para listado'!$DE$153:$DG$274,MATCH($A879,'Hoja de Trabajo para listado'!$DE$153:$DE$1048576,0),MATCH((CUADRO!K$5&amp;$E879),'Hoja de Trabajo para listado'!$DE$151:$DG$151,0)),0)+IFERROR(INDEX('Hoja de Trabajo para listado'!$CD$155:$DC$1048576,MATCH($A879,'Hoja de Trabajo para listado'!$CD$155:$CD$1048576,0),MATCH((CUADRO!K$5&amp;$E879),'Hoja de Trabajo para listado'!$CD$151:$DC$151,0)),0)</f>
        <v>0</v>
      </c>
      <c r="L879" s="257">
        <f ca="1">+IFERROR(INDEX('Hoja de Trabajo para listado'!$A$155:$Z$1048576,MATCH($A879,'Hoja de Trabajo para listado'!$A$155:$A$1048576,0),MATCH((CUADRO!L$5&amp;$E879),'Hoja de Trabajo para listado'!$A$151:$Z$151,0)),0)+IFERROR(INDEX('Hoja de Trabajo para listado'!$AB$155:$BA$1048576,MATCH($A879,'Hoja de Trabajo para listado'!$AB$155:$AB$1048576,0),MATCH((CUADRO!L$5&amp;$E879),'Hoja de Trabajo para listado'!$AB$151:$BA$151,0)),0)+IFERROR(INDEX('Hoja de Trabajo para listado'!$BC$155:$CB$1048576,MATCH($A879,'Hoja de Trabajo para listado'!$BC$155:$BC$1048576,0),MATCH((CUADRO!L$5&amp;$E879),'Hoja de Trabajo para listado'!$BC$151:$CB$151,0)),0)+IFERROR(INDEX('Hoja de Trabajo para listado'!$DE$153:$DG$274,MATCH($A879,'Hoja de Trabajo para listado'!$DE$153:$DE$1048576,0),MATCH((CUADRO!L$5&amp;$E879),'Hoja de Trabajo para listado'!$DE$151:$DG$151,0)),0)+IFERROR(INDEX('Hoja de Trabajo para listado'!$CD$155:$DC$1048576,MATCH($A879,'Hoja de Trabajo para listado'!$CD$155:$CD$1048576,0),MATCH((CUADRO!L$5&amp;$E879),'Hoja de Trabajo para listado'!$CD$151:$DC$151,0)),0)</f>
        <v>0</v>
      </c>
      <c r="M879" s="257">
        <f ca="1">+IFERROR(INDEX('Hoja de Trabajo para listado'!$A$155:$Z$1048576,MATCH($A879,'Hoja de Trabajo para listado'!$A$155:$A$1048576,0),MATCH((CUADRO!M$5&amp;$E879),'Hoja de Trabajo para listado'!$A$151:$Z$151,0)),0)+IFERROR(INDEX('Hoja de Trabajo para listado'!$AB$155:$BA$1048576,MATCH($A879,'Hoja de Trabajo para listado'!$AB$155:$AB$1048576,0),MATCH((CUADRO!M$5&amp;$E879),'Hoja de Trabajo para listado'!$AB$151:$BA$151,0)),0)+IFERROR(INDEX('Hoja de Trabajo para listado'!$BC$155:$CB$1048576,MATCH($A879,'Hoja de Trabajo para listado'!$BC$155:$BC$1048576,0),MATCH((CUADRO!M$5&amp;$E879),'Hoja de Trabajo para listado'!$BC$151:$CB$151,0)),0)+IFERROR(INDEX('Hoja de Trabajo para listado'!$DE$153:$DG$274,MATCH($A879,'Hoja de Trabajo para listado'!$DE$153:$DE$1048576,0),MATCH((CUADRO!M$5&amp;$E879),'Hoja de Trabajo para listado'!$DE$151:$DG$151,0)),0)+IFERROR(INDEX('Hoja de Trabajo para listado'!$CD$155:$DC$1048576,MATCH($A879,'Hoja de Trabajo para listado'!$CD$155:$CD$1048576,0),MATCH((CUADRO!M$5&amp;$E879),'Hoja de Trabajo para listado'!$CD$151:$DC$151,0)),0)</f>
        <v>0</v>
      </c>
      <c r="N879" s="257">
        <f ca="1">+IFERROR(INDEX('Hoja de Trabajo para listado'!$A$155:$Z$1048576,MATCH($A879,'Hoja de Trabajo para listado'!$A$155:$A$1048576,0),MATCH((CUADRO!N$5&amp;$E879),'Hoja de Trabajo para listado'!$A$151:$Z$151,0)),0)+IFERROR(INDEX('Hoja de Trabajo para listado'!$AB$155:$BA$1048576,MATCH($A879,'Hoja de Trabajo para listado'!$AB$155:$AB$1048576,0),MATCH((CUADRO!N$5&amp;$E879),'Hoja de Trabajo para listado'!$AB$151:$BA$151,0)),0)+IFERROR(INDEX('Hoja de Trabajo para listado'!$BC$155:$CB$1048576,MATCH($A879,'Hoja de Trabajo para listado'!$BC$155:$BC$1048576,0),MATCH((CUADRO!N$5&amp;$E879),'Hoja de Trabajo para listado'!$BC$151:$CB$151,0)),0)+IFERROR(INDEX('Hoja de Trabajo para listado'!$DE$153:$DG$274,MATCH($A879,'Hoja de Trabajo para listado'!$DE$153:$DE$1048576,0),MATCH((CUADRO!N$5&amp;$E879),'Hoja de Trabajo para listado'!$DE$151:$DG$151,0)),0)+IFERROR(INDEX('Hoja de Trabajo para listado'!$CD$155:$DC$1048576,MATCH($A879,'Hoja de Trabajo para listado'!$CD$155:$CD$1048576,0),MATCH((CUADRO!N$5&amp;$E879),'Hoja de Trabajo para listado'!$CD$151:$DC$151,0)),0)</f>
        <v>0</v>
      </c>
      <c r="O879" s="257">
        <f ca="1">+IFERROR(INDEX('Hoja de Trabajo para listado'!$A$155:$Z$1048576,MATCH($A879,'Hoja de Trabajo para listado'!$A$155:$A$1048576,0),MATCH((CUADRO!O$5&amp;$E879),'Hoja de Trabajo para listado'!$A$151:$Z$151,0)),0)+IFERROR(INDEX('Hoja de Trabajo para listado'!$AB$155:$BA$1048576,MATCH($A879,'Hoja de Trabajo para listado'!$AB$155:$AB$1048576,0),MATCH((CUADRO!O$5&amp;$E879),'Hoja de Trabajo para listado'!$AB$151:$BA$151,0)),0)+IFERROR(INDEX('Hoja de Trabajo para listado'!$BC$155:$CB$1048576,MATCH($A879,'Hoja de Trabajo para listado'!$BC$155:$BC$1048576,0),MATCH((CUADRO!O$5&amp;$E879),'Hoja de Trabajo para listado'!$BC$151:$CB$151,0)),0)+IFERROR(INDEX('Hoja de Trabajo para listado'!$DE$153:$DG$274,MATCH($A879,'Hoja de Trabajo para listado'!$DE$153:$DE$1048576,0),MATCH((CUADRO!O$5&amp;$E879),'Hoja de Trabajo para listado'!$DE$151:$DG$151,0)),0)+IFERROR(INDEX('Hoja de Trabajo para listado'!$CD$155:$DC$1048576,MATCH($A879,'Hoja de Trabajo para listado'!$CD$155:$CD$1048576,0),MATCH((CUADRO!O$5&amp;$E879),'Hoja de Trabajo para listado'!$CD$151:$DC$151,0)),0)</f>
        <v>0</v>
      </c>
      <c r="P879" s="257">
        <f ca="1">+IFERROR(INDEX('Hoja de Trabajo para listado'!$A$155:$Z$1048576,MATCH($A879,'Hoja de Trabajo para listado'!$A$155:$A$1048576,0),MATCH((CUADRO!P$5&amp;$E879),'Hoja de Trabajo para listado'!$A$151:$Z$151,0)),0)+IFERROR(INDEX('Hoja de Trabajo para listado'!$AB$155:$BA$1048576,MATCH($A879,'Hoja de Trabajo para listado'!$AB$155:$AB$1048576,0),MATCH((CUADRO!P$5&amp;$E879),'Hoja de Trabajo para listado'!$AB$151:$BA$151,0)),0)+IFERROR(INDEX('Hoja de Trabajo para listado'!$BC$155:$CB$1048576,MATCH($A879,'Hoja de Trabajo para listado'!$BC$155:$BC$1048576,0),MATCH((CUADRO!P$5&amp;$E879),'Hoja de Trabajo para listado'!$BC$151:$CB$151,0)),0)+IFERROR(INDEX('Hoja de Trabajo para listado'!$DE$153:$DG$274,MATCH($A879,'Hoja de Trabajo para listado'!$DE$153:$DE$1048576,0),MATCH((CUADRO!P$5&amp;$E879),'Hoja de Trabajo para listado'!$DE$151:$DG$151,0)),0)+IFERROR(INDEX('Hoja de Trabajo para listado'!$CD$155:$DC$1048576,MATCH($A879,'Hoja de Trabajo para listado'!$CD$155:$CD$1048576,0),MATCH((CUADRO!P$5&amp;$E879),'Hoja de Trabajo para listado'!$CD$151:$DC$151,0)),0)</f>
        <v>0</v>
      </c>
      <c r="Q879" s="257">
        <f ca="1">+IFERROR(INDEX('Hoja de Trabajo para listado'!$A$155:$Z$1048576,MATCH($A879,'Hoja de Trabajo para listado'!$A$155:$A$1048576,0),MATCH((CUADRO!Q$5&amp;$E879),'Hoja de Trabajo para listado'!$A$151:$Z$151,0)),0)+IFERROR(INDEX('Hoja de Trabajo para listado'!$AB$155:$BA$1048576,MATCH($A879,'Hoja de Trabajo para listado'!$AB$155:$AB$1048576,0),MATCH((CUADRO!Q$5&amp;$E879),'Hoja de Trabajo para listado'!$AB$151:$BA$151,0)),0)+IFERROR(INDEX('Hoja de Trabajo para listado'!$BC$155:$CB$1048576,MATCH($A879,'Hoja de Trabajo para listado'!$BC$155:$BC$1048576,0),MATCH((CUADRO!Q$5&amp;$E879),'Hoja de Trabajo para listado'!$BC$151:$CB$151,0)),0)+IFERROR(INDEX('Hoja de Trabajo para listado'!$DE$153:$DG$274,MATCH($A879,'Hoja de Trabajo para listado'!$DE$153:$DE$1048576,0),MATCH((CUADRO!Q$5&amp;$E879),'Hoja de Trabajo para listado'!$DE$151:$DG$151,0)),0)+IFERROR(INDEX('Hoja de Trabajo para listado'!$CD$155:$DC$1048576,MATCH($A879,'Hoja de Trabajo para listado'!$CD$155:$CD$1048576,0),MATCH((CUADRO!Q$5&amp;$E879),'Hoja de Trabajo para listado'!$CD$151:$DC$151,0)),0)</f>
        <v>0</v>
      </c>
      <c r="R879" s="257">
        <f t="shared" ca="1" si="26"/>
        <v>0</v>
      </c>
      <c r="S879" s="274">
        <f ca="1">+R878+R879</f>
        <v>0</v>
      </c>
      <c r="T879" s="257">
        <f ca="1">+S879</f>
        <v>0</v>
      </c>
      <c r="U879" s="256">
        <f t="shared" si="27"/>
        <v>2</v>
      </c>
      <c r="V879" s="362" t="str">
        <f>+VLOOKUP(A879,bd_lista!$A$3:$E$590,5,FALSE)</f>
        <v>Gobiernos Autonomos Municipales</v>
      </c>
      <c r="W879" s="362"/>
      <c r="X879" s="254">
        <f>+VLOOKUP(A879,[2]Sheet1!$A$13:$D$744,4,FALSE)</f>
        <v>0</v>
      </c>
      <c r="Y879" s="254" t="e">
        <f>+VLOOKUP(X879,bd_lista!$A$3:$C$590,3,FALSE)</f>
        <v>#N/A</v>
      </c>
      <c r="Z879" s="314"/>
      <c r="AA879" s="315"/>
    </row>
    <row r="880" spans="1:27" customFormat="1" ht="15" hidden="1" customHeight="1">
      <c r="A880" s="32">
        <v>1702</v>
      </c>
      <c r="B880" s="306">
        <f>+A880</f>
        <v>1702</v>
      </c>
      <c r="C880" s="259" t="str">
        <f>+VLOOKUP(A880,bd_lista!$A$3:$C$590,3,FALSE)</f>
        <v>Gobierno Autónomo Municipal de Cotoca</v>
      </c>
      <c r="D880" s="361" t="str">
        <f>+C880</f>
        <v>Gobierno Autónomo Municipal de Cotoca</v>
      </c>
      <c r="E880" s="254" t="s">
        <v>1313</v>
      </c>
      <c r="F880" s="255">
        <f ca="1">+IFERROR(INDEX('Hoja de Trabajo para listado'!$A$155:$Z$1048576,MATCH($A880,'Hoja de Trabajo para listado'!$A$155:$A$1048576,0),MATCH((CUADRO!F$5&amp;$E880),'Hoja de Trabajo para listado'!$A$151:$Z$151,0)),0)+IFERROR(INDEX('Hoja de Trabajo para listado'!$AB$155:$BA$1048576,MATCH($A880,'Hoja de Trabajo para listado'!$AB$155:$AB$1048576,0),MATCH((CUADRO!F$5&amp;$E880),'Hoja de Trabajo para listado'!$AB$151:$BA$151,0)),0)+IFERROR(INDEX('Hoja de Trabajo para listado'!$BC$155:$CB$1048576,MATCH($A880,'Hoja de Trabajo para listado'!$BC$155:$BC$1048576,0),MATCH((CUADRO!F$5&amp;$E880),'Hoja de Trabajo para listado'!$BC$151:$CB$151,0)),0)+IFERROR(INDEX('Hoja de Trabajo para listado'!$DE$153:$DG$274,MATCH($A880,'Hoja de Trabajo para listado'!$DE$153:$DE$1048576,0),MATCH((CUADRO!F$5&amp;$E880),'Hoja de Trabajo para listado'!$DE$151:$DG$151,0)),0)+IFERROR(INDEX('Hoja de Trabajo para listado'!$CD$155:$DC$1048576,MATCH($A880,'Hoja de Trabajo para listado'!$CD$155:$CD$1048576,0),MATCH((CUADRO!F$5&amp;$E880),'Hoja de Trabajo para listado'!$CD$151:$DC$151,0)),0)</f>
        <v>0</v>
      </c>
      <c r="G880" s="255">
        <f ca="1">+IFERROR(INDEX('Hoja de Trabajo para listado'!$A$155:$Z$1048576,MATCH($A880,'Hoja de Trabajo para listado'!$A$155:$A$1048576,0),MATCH((CUADRO!G$5&amp;$E880),'Hoja de Trabajo para listado'!$A$151:$Z$151,0)),0)+IFERROR(INDEX('Hoja de Trabajo para listado'!$AB$155:$BA$1048576,MATCH($A880,'Hoja de Trabajo para listado'!$AB$155:$AB$1048576,0),MATCH((CUADRO!G$5&amp;$E880),'Hoja de Trabajo para listado'!$AB$151:$BA$151,0)),0)+IFERROR(INDEX('Hoja de Trabajo para listado'!$BC$155:$CB$1048576,MATCH($A880,'Hoja de Trabajo para listado'!$BC$155:$BC$1048576,0),MATCH((CUADRO!G$5&amp;$E880),'Hoja de Trabajo para listado'!$BC$151:$CB$151,0)),0)+IFERROR(INDEX('Hoja de Trabajo para listado'!$DE$153:$DG$274,MATCH($A880,'Hoja de Trabajo para listado'!$DE$153:$DE$1048576,0),MATCH((CUADRO!G$5&amp;$E880),'Hoja de Trabajo para listado'!$DE$151:$DG$151,0)),0)+IFERROR(INDEX('Hoja de Trabajo para listado'!$CD$155:$DC$1048576,MATCH($A880,'Hoja de Trabajo para listado'!$CD$155:$CD$1048576,0),MATCH((CUADRO!G$5&amp;$E880),'Hoja de Trabajo para listado'!$CD$151:$DC$151,0)),0)</f>
        <v>0</v>
      </c>
      <c r="H880" s="255">
        <f ca="1">+IFERROR(INDEX('Hoja de Trabajo para listado'!$A$155:$Z$1048576,MATCH($A880,'Hoja de Trabajo para listado'!$A$155:$A$1048576,0),MATCH((CUADRO!H$5&amp;$E880),'Hoja de Trabajo para listado'!$A$151:$Z$151,0)),0)+IFERROR(INDEX('Hoja de Trabajo para listado'!$AB$155:$BA$1048576,MATCH($A880,'Hoja de Trabajo para listado'!$AB$155:$AB$1048576,0),MATCH((CUADRO!H$5&amp;$E880),'Hoja de Trabajo para listado'!$AB$151:$BA$151,0)),0)+IFERROR(INDEX('Hoja de Trabajo para listado'!$BC$155:$CB$1048576,MATCH($A880,'Hoja de Trabajo para listado'!$BC$155:$BC$1048576,0),MATCH((CUADRO!H$5&amp;$E880),'Hoja de Trabajo para listado'!$BC$151:$CB$151,0)),0)+IFERROR(INDEX('Hoja de Trabajo para listado'!$DE$153:$DG$274,MATCH($A880,'Hoja de Trabajo para listado'!$DE$153:$DE$1048576,0),MATCH((CUADRO!H$5&amp;$E880),'Hoja de Trabajo para listado'!$DE$151:$DG$151,0)),0)+IFERROR(INDEX('Hoja de Trabajo para listado'!$CD$155:$DC$1048576,MATCH($A880,'Hoja de Trabajo para listado'!$CD$155:$CD$1048576,0),MATCH((CUADRO!H$5&amp;$E880),'Hoja de Trabajo para listado'!$CD$151:$DC$151,0)),0)</f>
        <v>0</v>
      </c>
      <c r="I880" s="255">
        <f ca="1">+IFERROR(INDEX('Hoja de Trabajo para listado'!$A$155:$Z$1048576,MATCH($A880,'Hoja de Trabajo para listado'!$A$155:$A$1048576,0),MATCH((CUADRO!I$5&amp;$E880),'Hoja de Trabajo para listado'!$A$151:$Z$151,0)),0)+IFERROR(INDEX('Hoja de Trabajo para listado'!$AB$155:$BA$1048576,MATCH($A880,'Hoja de Trabajo para listado'!$AB$155:$AB$1048576,0),MATCH((CUADRO!I$5&amp;$E880),'Hoja de Trabajo para listado'!$AB$151:$BA$151,0)),0)+IFERROR(INDEX('Hoja de Trabajo para listado'!$BC$155:$CB$1048576,MATCH($A880,'Hoja de Trabajo para listado'!$BC$155:$BC$1048576,0),MATCH((CUADRO!I$5&amp;$E880),'Hoja de Trabajo para listado'!$BC$151:$CB$151,0)),0)+IFERROR(INDEX('Hoja de Trabajo para listado'!$DE$153:$DG$274,MATCH($A880,'Hoja de Trabajo para listado'!$DE$153:$DE$1048576,0),MATCH((CUADRO!I$5&amp;$E880),'Hoja de Trabajo para listado'!$DE$151:$DG$151,0)),0)+IFERROR(INDEX('Hoja de Trabajo para listado'!$CD$155:$DC$1048576,MATCH($A880,'Hoja de Trabajo para listado'!$CD$155:$CD$1048576,0),MATCH((CUADRO!I$5&amp;$E880),'Hoja de Trabajo para listado'!$CD$151:$DC$151,0)),0)</f>
        <v>0</v>
      </c>
      <c r="J880" s="255">
        <f ca="1">+IFERROR(INDEX('Hoja de Trabajo para listado'!$A$155:$Z$1048576,MATCH($A880,'Hoja de Trabajo para listado'!$A$155:$A$1048576,0),MATCH((CUADRO!J$5&amp;$E880),'Hoja de Trabajo para listado'!$A$151:$Z$151,0)),0)+IFERROR(INDEX('Hoja de Trabajo para listado'!$AB$155:$BA$1048576,MATCH($A880,'Hoja de Trabajo para listado'!$AB$155:$AB$1048576,0),MATCH((CUADRO!J$5&amp;$E880),'Hoja de Trabajo para listado'!$AB$151:$BA$151,0)),0)+IFERROR(INDEX('Hoja de Trabajo para listado'!$BC$155:$CB$1048576,MATCH($A880,'Hoja de Trabajo para listado'!$BC$155:$BC$1048576,0),MATCH((CUADRO!J$5&amp;$E880),'Hoja de Trabajo para listado'!$BC$151:$CB$151,0)),0)+IFERROR(INDEX('Hoja de Trabajo para listado'!$DE$153:$DG$274,MATCH($A880,'Hoja de Trabajo para listado'!$DE$153:$DE$1048576,0),MATCH((CUADRO!J$5&amp;$E880),'Hoja de Trabajo para listado'!$DE$151:$DG$151,0)),0)+IFERROR(INDEX('Hoja de Trabajo para listado'!$CD$155:$DC$1048576,MATCH($A880,'Hoja de Trabajo para listado'!$CD$155:$CD$1048576,0),MATCH((CUADRO!J$5&amp;$E880),'Hoja de Trabajo para listado'!$CD$151:$DC$151,0)),0)</f>
        <v>0</v>
      </c>
      <c r="K880" s="255">
        <f ca="1">+IFERROR(INDEX('Hoja de Trabajo para listado'!$A$155:$Z$1048576,MATCH($A880,'Hoja de Trabajo para listado'!$A$155:$A$1048576,0),MATCH((CUADRO!K$5&amp;$E880),'Hoja de Trabajo para listado'!$A$151:$Z$151,0)),0)+IFERROR(INDEX('Hoja de Trabajo para listado'!$AB$155:$BA$1048576,MATCH($A880,'Hoja de Trabajo para listado'!$AB$155:$AB$1048576,0),MATCH((CUADRO!K$5&amp;$E880),'Hoja de Trabajo para listado'!$AB$151:$BA$151,0)),0)+IFERROR(INDEX('Hoja de Trabajo para listado'!$BC$155:$CB$1048576,MATCH($A880,'Hoja de Trabajo para listado'!$BC$155:$BC$1048576,0),MATCH((CUADRO!K$5&amp;$E880),'Hoja de Trabajo para listado'!$BC$151:$CB$151,0)),0)+IFERROR(INDEX('Hoja de Trabajo para listado'!$DE$153:$DG$274,MATCH($A880,'Hoja de Trabajo para listado'!$DE$153:$DE$1048576,0),MATCH((CUADRO!K$5&amp;$E880),'Hoja de Trabajo para listado'!$DE$151:$DG$151,0)),0)+IFERROR(INDEX('Hoja de Trabajo para listado'!$CD$155:$DC$1048576,MATCH($A880,'Hoja de Trabajo para listado'!$CD$155:$CD$1048576,0),MATCH((CUADRO!K$5&amp;$E880),'Hoja de Trabajo para listado'!$CD$151:$DC$151,0)),0)</f>
        <v>0</v>
      </c>
      <c r="L880" s="255">
        <f ca="1">+IFERROR(INDEX('Hoja de Trabajo para listado'!$A$155:$Z$1048576,MATCH($A880,'Hoja de Trabajo para listado'!$A$155:$A$1048576,0),MATCH((CUADRO!L$5&amp;$E880),'Hoja de Trabajo para listado'!$A$151:$Z$151,0)),0)+IFERROR(INDEX('Hoja de Trabajo para listado'!$AB$155:$BA$1048576,MATCH($A880,'Hoja de Trabajo para listado'!$AB$155:$AB$1048576,0),MATCH((CUADRO!L$5&amp;$E880),'Hoja de Trabajo para listado'!$AB$151:$BA$151,0)),0)+IFERROR(INDEX('Hoja de Trabajo para listado'!$BC$155:$CB$1048576,MATCH($A880,'Hoja de Trabajo para listado'!$BC$155:$BC$1048576,0),MATCH((CUADRO!L$5&amp;$E880),'Hoja de Trabajo para listado'!$BC$151:$CB$151,0)),0)+IFERROR(INDEX('Hoja de Trabajo para listado'!$DE$153:$DG$274,MATCH($A880,'Hoja de Trabajo para listado'!$DE$153:$DE$1048576,0),MATCH((CUADRO!L$5&amp;$E880),'Hoja de Trabajo para listado'!$DE$151:$DG$151,0)),0)+IFERROR(INDEX('Hoja de Trabajo para listado'!$CD$155:$DC$1048576,MATCH($A880,'Hoja de Trabajo para listado'!$CD$155:$CD$1048576,0),MATCH((CUADRO!L$5&amp;$E880),'Hoja de Trabajo para listado'!$CD$151:$DC$151,0)),0)</f>
        <v>0</v>
      </c>
      <c r="M880" s="255">
        <f ca="1">+IFERROR(INDEX('Hoja de Trabajo para listado'!$A$155:$Z$1048576,MATCH($A880,'Hoja de Trabajo para listado'!$A$155:$A$1048576,0),MATCH((CUADRO!M$5&amp;$E880),'Hoja de Trabajo para listado'!$A$151:$Z$151,0)),0)+IFERROR(INDEX('Hoja de Trabajo para listado'!$AB$155:$BA$1048576,MATCH($A880,'Hoja de Trabajo para listado'!$AB$155:$AB$1048576,0),MATCH((CUADRO!M$5&amp;$E880),'Hoja de Trabajo para listado'!$AB$151:$BA$151,0)),0)+IFERROR(INDEX('Hoja de Trabajo para listado'!$BC$155:$CB$1048576,MATCH($A880,'Hoja de Trabajo para listado'!$BC$155:$BC$1048576,0),MATCH((CUADRO!M$5&amp;$E880),'Hoja de Trabajo para listado'!$BC$151:$CB$151,0)),0)+IFERROR(INDEX('Hoja de Trabajo para listado'!$DE$153:$DG$274,MATCH($A880,'Hoja de Trabajo para listado'!$DE$153:$DE$1048576,0),MATCH((CUADRO!M$5&amp;$E880),'Hoja de Trabajo para listado'!$DE$151:$DG$151,0)),0)+IFERROR(INDEX('Hoja de Trabajo para listado'!$CD$155:$DC$1048576,MATCH($A880,'Hoja de Trabajo para listado'!$CD$155:$CD$1048576,0),MATCH((CUADRO!M$5&amp;$E880),'Hoja de Trabajo para listado'!$CD$151:$DC$151,0)),0)</f>
        <v>0</v>
      </c>
      <c r="N880" s="255">
        <f ca="1">+IFERROR(INDEX('Hoja de Trabajo para listado'!$A$155:$Z$1048576,MATCH($A880,'Hoja de Trabajo para listado'!$A$155:$A$1048576,0),MATCH((CUADRO!N$5&amp;$E880),'Hoja de Trabajo para listado'!$A$151:$Z$151,0)),0)+IFERROR(INDEX('Hoja de Trabajo para listado'!$AB$155:$BA$1048576,MATCH($A880,'Hoja de Trabajo para listado'!$AB$155:$AB$1048576,0),MATCH((CUADRO!N$5&amp;$E880),'Hoja de Trabajo para listado'!$AB$151:$BA$151,0)),0)+IFERROR(INDEX('Hoja de Trabajo para listado'!$BC$155:$CB$1048576,MATCH($A880,'Hoja de Trabajo para listado'!$BC$155:$BC$1048576,0),MATCH((CUADRO!N$5&amp;$E880),'Hoja de Trabajo para listado'!$BC$151:$CB$151,0)),0)+IFERROR(INDEX('Hoja de Trabajo para listado'!$DE$153:$DG$274,MATCH($A880,'Hoja de Trabajo para listado'!$DE$153:$DE$1048576,0),MATCH((CUADRO!N$5&amp;$E880),'Hoja de Trabajo para listado'!$DE$151:$DG$151,0)),0)+IFERROR(INDEX('Hoja de Trabajo para listado'!$CD$155:$DC$1048576,MATCH($A880,'Hoja de Trabajo para listado'!$CD$155:$CD$1048576,0),MATCH((CUADRO!N$5&amp;$E880),'Hoja de Trabajo para listado'!$CD$151:$DC$151,0)),0)</f>
        <v>0</v>
      </c>
      <c r="O880" s="255">
        <f ca="1">+IFERROR(INDEX('Hoja de Trabajo para listado'!$A$155:$Z$1048576,MATCH($A880,'Hoja de Trabajo para listado'!$A$155:$A$1048576,0),MATCH((CUADRO!O$5&amp;$E880),'Hoja de Trabajo para listado'!$A$151:$Z$151,0)),0)+IFERROR(INDEX('Hoja de Trabajo para listado'!$AB$155:$BA$1048576,MATCH($A880,'Hoja de Trabajo para listado'!$AB$155:$AB$1048576,0),MATCH((CUADRO!O$5&amp;$E880),'Hoja de Trabajo para listado'!$AB$151:$BA$151,0)),0)+IFERROR(INDEX('Hoja de Trabajo para listado'!$BC$155:$CB$1048576,MATCH($A880,'Hoja de Trabajo para listado'!$BC$155:$BC$1048576,0),MATCH((CUADRO!O$5&amp;$E880),'Hoja de Trabajo para listado'!$BC$151:$CB$151,0)),0)+IFERROR(INDEX('Hoja de Trabajo para listado'!$DE$153:$DG$274,MATCH($A880,'Hoja de Trabajo para listado'!$DE$153:$DE$1048576,0),MATCH((CUADRO!O$5&amp;$E880),'Hoja de Trabajo para listado'!$DE$151:$DG$151,0)),0)+IFERROR(INDEX('Hoja de Trabajo para listado'!$CD$155:$DC$1048576,MATCH($A880,'Hoja de Trabajo para listado'!$CD$155:$CD$1048576,0),MATCH((CUADRO!O$5&amp;$E880),'Hoja de Trabajo para listado'!$CD$151:$DC$151,0)),0)</f>
        <v>0</v>
      </c>
      <c r="P880" s="255">
        <f ca="1">+IFERROR(INDEX('Hoja de Trabajo para listado'!$A$155:$Z$1048576,MATCH($A880,'Hoja de Trabajo para listado'!$A$155:$A$1048576,0),MATCH((CUADRO!P$5&amp;$E880),'Hoja de Trabajo para listado'!$A$151:$Z$151,0)),0)+IFERROR(INDEX('Hoja de Trabajo para listado'!$AB$155:$BA$1048576,MATCH($A880,'Hoja de Trabajo para listado'!$AB$155:$AB$1048576,0),MATCH((CUADRO!P$5&amp;$E880),'Hoja de Trabajo para listado'!$AB$151:$BA$151,0)),0)+IFERROR(INDEX('Hoja de Trabajo para listado'!$BC$155:$CB$1048576,MATCH($A880,'Hoja de Trabajo para listado'!$BC$155:$BC$1048576,0),MATCH((CUADRO!P$5&amp;$E880),'Hoja de Trabajo para listado'!$BC$151:$CB$151,0)),0)+IFERROR(INDEX('Hoja de Trabajo para listado'!$DE$153:$DG$274,MATCH($A880,'Hoja de Trabajo para listado'!$DE$153:$DE$1048576,0),MATCH((CUADRO!P$5&amp;$E880),'Hoja de Trabajo para listado'!$DE$151:$DG$151,0)),0)+IFERROR(INDEX('Hoja de Trabajo para listado'!$CD$155:$DC$1048576,MATCH($A880,'Hoja de Trabajo para listado'!$CD$155:$CD$1048576,0),MATCH((CUADRO!P$5&amp;$E880),'Hoja de Trabajo para listado'!$CD$151:$DC$151,0)),0)</f>
        <v>0</v>
      </c>
      <c r="Q880" s="255">
        <f ca="1">+IFERROR(INDEX('Hoja de Trabajo para listado'!$A$155:$Z$1048576,MATCH($A880,'Hoja de Trabajo para listado'!$A$155:$A$1048576,0),MATCH((CUADRO!Q$5&amp;$E880),'Hoja de Trabajo para listado'!$A$151:$Z$151,0)),0)+IFERROR(INDEX('Hoja de Trabajo para listado'!$AB$155:$BA$1048576,MATCH($A880,'Hoja de Trabajo para listado'!$AB$155:$AB$1048576,0),MATCH((CUADRO!Q$5&amp;$E880),'Hoja de Trabajo para listado'!$AB$151:$BA$151,0)),0)+IFERROR(INDEX('Hoja de Trabajo para listado'!$BC$155:$CB$1048576,MATCH($A880,'Hoja de Trabajo para listado'!$BC$155:$BC$1048576,0),MATCH((CUADRO!Q$5&amp;$E880),'Hoja de Trabajo para listado'!$BC$151:$CB$151,0)),0)+IFERROR(INDEX('Hoja de Trabajo para listado'!$DE$153:$DG$274,MATCH($A880,'Hoja de Trabajo para listado'!$DE$153:$DE$1048576,0),MATCH((CUADRO!Q$5&amp;$E880),'Hoja de Trabajo para listado'!$DE$151:$DG$151,0)),0)+IFERROR(INDEX('Hoja de Trabajo para listado'!$CD$155:$DC$1048576,MATCH($A880,'Hoja de Trabajo para listado'!$CD$155:$CD$1048576,0),MATCH((CUADRO!Q$5&amp;$E880),'Hoja de Trabajo para listado'!$CD$151:$DC$151,0)),0)</f>
        <v>0</v>
      </c>
      <c r="R880" s="255">
        <f t="shared" ref="R880:R943" ca="1" si="28">+SUM(F880:Q880)</f>
        <v>0</v>
      </c>
      <c r="S880" s="262"/>
      <c r="T880" s="255">
        <f ca="1">+T881</f>
        <v>0</v>
      </c>
      <c r="U880" s="254">
        <f t="shared" ref="U880:U943" si="29">+IF(E880="Débitos",1,2)</f>
        <v>1</v>
      </c>
      <c r="V880" s="362" t="str">
        <f>+VLOOKUP(A880,bd_lista!$A$3:$E$590,5,FALSE)</f>
        <v>Gobiernos Autonomos Municipales</v>
      </c>
      <c r="W880" s="361" t="str">
        <f>+V880</f>
        <v>Gobiernos Autonomos Municipales</v>
      </c>
      <c r="X880" s="254">
        <f>+VLOOKUP(A880,[2]Sheet1!$A$13:$D$744,4,FALSE)</f>
        <v>0</v>
      </c>
      <c r="Y880" s="254" t="e">
        <f>+VLOOKUP(X880,bd_lista!$A$3:$C$590,3,FALSE)</f>
        <v>#N/A</v>
      </c>
      <c r="Z880" s="316">
        <f>+X880</f>
        <v>0</v>
      </c>
      <c r="AA880" s="317" t="e">
        <f>+Y880</f>
        <v>#N/A</v>
      </c>
    </row>
    <row r="881" spans="1:27" customFormat="1" ht="15" hidden="1" customHeight="1">
      <c r="A881" s="32">
        <v>1702</v>
      </c>
      <c r="B881" s="307"/>
      <c r="C881" s="259" t="str">
        <f>+VLOOKUP(A881,bd_lista!$A$3:$C$590,3,FALSE)</f>
        <v>Gobierno Autónomo Municipal de Cotoca</v>
      </c>
      <c r="D881" s="362"/>
      <c r="E881" s="256" t="s">
        <v>1314</v>
      </c>
      <c r="F881" s="257">
        <f ca="1">+IFERROR(INDEX('Hoja de Trabajo para listado'!$A$155:$Z$1048576,MATCH($A881,'Hoja de Trabajo para listado'!$A$155:$A$1048576,0),MATCH((CUADRO!F$5&amp;$E881),'Hoja de Trabajo para listado'!$A$151:$Z$151,0)),0)+IFERROR(INDEX('Hoja de Trabajo para listado'!$AB$155:$BA$1048576,MATCH($A881,'Hoja de Trabajo para listado'!$AB$155:$AB$1048576,0),MATCH((CUADRO!F$5&amp;$E881),'Hoja de Trabajo para listado'!$AB$151:$BA$151,0)),0)+IFERROR(INDEX('Hoja de Trabajo para listado'!$BC$155:$CB$1048576,MATCH($A881,'Hoja de Trabajo para listado'!$BC$155:$BC$1048576,0),MATCH((CUADRO!F$5&amp;$E881),'Hoja de Trabajo para listado'!$BC$151:$CB$151,0)),0)+IFERROR(INDEX('Hoja de Trabajo para listado'!$DE$153:$DG$274,MATCH($A881,'Hoja de Trabajo para listado'!$DE$153:$DE$1048576,0),MATCH((CUADRO!F$5&amp;$E881),'Hoja de Trabajo para listado'!$DE$151:$DG$151,0)),0)+IFERROR(INDEX('Hoja de Trabajo para listado'!$CD$155:$DC$1048576,MATCH($A881,'Hoja de Trabajo para listado'!$CD$155:$CD$1048576,0),MATCH((CUADRO!F$5&amp;$E881),'Hoja de Trabajo para listado'!$CD$151:$DC$151,0)),0)</f>
        <v>0</v>
      </c>
      <c r="G881" s="257">
        <f ca="1">+IFERROR(INDEX('Hoja de Trabajo para listado'!$A$155:$Z$1048576,MATCH($A881,'Hoja de Trabajo para listado'!$A$155:$A$1048576,0),MATCH((CUADRO!G$5&amp;$E881),'Hoja de Trabajo para listado'!$A$151:$Z$151,0)),0)+IFERROR(INDEX('Hoja de Trabajo para listado'!$AB$155:$BA$1048576,MATCH($A881,'Hoja de Trabajo para listado'!$AB$155:$AB$1048576,0),MATCH((CUADRO!G$5&amp;$E881),'Hoja de Trabajo para listado'!$AB$151:$BA$151,0)),0)+IFERROR(INDEX('Hoja de Trabajo para listado'!$BC$155:$CB$1048576,MATCH($A881,'Hoja de Trabajo para listado'!$BC$155:$BC$1048576,0),MATCH((CUADRO!G$5&amp;$E881),'Hoja de Trabajo para listado'!$BC$151:$CB$151,0)),0)+IFERROR(INDEX('Hoja de Trabajo para listado'!$DE$153:$DG$274,MATCH($A881,'Hoja de Trabajo para listado'!$DE$153:$DE$1048576,0),MATCH((CUADRO!G$5&amp;$E881),'Hoja de Trabajo para listado'!$DE$151:$DG$151,0)),0)+IFERROR(INDEX('Hoja de Trabajo para listado'!$CD$155:$DC$1048576,MATCH($A881,'Hoja de Trabajo para listado'!$CD$155:$CD$1048576,0),MATCH((CUADRO!G$5&amp;$E881),'Hoja de Trabajo para listado'!$CD$151:$DC$151,0)),0)</f>
        <v>0</v>
      </c>
      <c r="H881" s="257">
        <f ca="1">+IFERROR(INDEX('Hoja de Trabajo para listado'!$A$155:$Z$1048576,MATCH($A881,'Hoja de Trabajo para listado'!$A$155:$A$1048576,0),MATCH((CUADRO!H$5&amp;$E881),'Hoja de Trabajo para listado'!$A$151:$Z$151,0)),0)+IFERROR(INDEX('Hoja de Trabajo para listado'!$AB$155:$BA$1048576,MATCH($A881,'Hoja de Trabajo para listado'!$AB$155:$AB$1048576,0),MATCH((CUADRO!H$5&amp;$E881),'Hoja de Trabajo para listado'!$AB$151:$BA$151,0)),0)+IFERROR(INDEX('Hoja de Trabajo para listado'!$BC$155:$CB$1048576,MATCH($A881,'Hoja de Trabajo para listado'!$BC$155:$BC$1048576,0),MATCH((CUADRO!H$5&amp;$E881),'Hoja de Trabajo para listado'!$BC$151:$CB$151,0)),0)+IFERROR(INDEX('Hoja de Trabajo para listado'!$DE$153:$DG$274,MATCH($A881,'Hoja de Trabajo para listado'!$DE$153:$DE$1048576,0),MATCH((CUADRO!H$5&amp;$E881),'Hoja de Trabajo para listado'!$DE$151:$DG$151,0)),0)+IFERROR(INDEX('Hoja de Trabajo para listado'!$CD$155:$DC$1048576,MATCH($A881,'Hoja de Trabajo para listado'!$CD$155:$CD$1048576,0),MATCH((CUADRO!H$5&amp;$E881),'Hoja de Trabajo para listado'!$CD$151:$DC$151,0)),0)</f>
        <v>0</v>
      </c>
      <c r="I881" s="257">
        <f ca="1">+IFERROR(INDEX('Hoja de Trabajo para listado'!$A$155:$Z$1048576,MATCH($A881,'Hoja de Trabajo para listado'!$A$155:$A$1048576,0),MATCH((CUADRO!I$5&amp;$E881),'Hoja de Trabajo para listado'!$A$151:$Z$151,0)),0)+IFERROR(INDEX('Hoja de Trabajo para listado'!$AB$155:$BA$1048576,MATCH($A881,'Hoja de Trabajo para listado'!$AB$155:$AB$1048576,0),MATCH((CUADRO!I$5&amp;$E881),'Hoja de Trabajo para listado'!$AB$151:$BA$151,0)),0)+IFERROR(INDEX('Hoja de Trabajo para listado'!$BC$155:$CB$1048576,MATCH($A881,'Hoja de Trabajo para listado'!$BC$155:$BC$1048576,0),MATCH((CUADRO!I$5&amp;$E881),'Hoja de Trabajo para listado'!$BC$151:$CB$151,0)),0)+IFERROR(INDEX('Hoja de Trabajo para listado'!$DE$153:$DG$274,MATCH($A881,'Hoja de Trabajo para listado'!$DE$153:$DE$1048576,0),MATCH((CUADRO!I$5&amp;$E881),'Hoja de Trabajo para listado'!$DE$151:$DG$151,0)),0)+IFERROR(INDEX('Hoja de Trabajo para listado'!$CD$155:$DC$1048576,MATCH($A881,'Hoja de Trabajo para listado'!$CD$155:$CD$1048576,0),MATCH((CUADRO!I$5&amp;$E881),'Hoja de Trabajo para listado'!$CD$151:$DC$151,0)),0)</f>
        <v>0</v>
      </c>
      <c r="J881" s="257">
        <f ca="1">+IFERROR(INDEX('Hoja de Trabajo para listado'!$A$155:$Z$1048576,MATCH($A881,'Hoja de Trabajo para listado'!$A$155:$A$1048576,0),MATCH((CUADRO!J$5&amp;$E881),'Hoja de Trabajo para listado'!$A$151:$Z$151,0)),0)+IFERROR(INDEX('Hoja de Trabajo para listado'!$AB$155:$BA$1048576,MATCH($A881,'Hoja de Trabajo para listado'!$AB$155:$AB$1048576,0),MATCH((CUADRO!J$5&amp;$E881),'Hoja de Trabajo para listado'!$AB$151:$BA$151,0)),0)+IFERROR(INDEX('Hoja de Trabajo para listado'!$BC$155:$CB$1048576,MATCH($A881,'Hoja de Trabajo para listado'!$BC$155:$BC$1048576,0),MATCH((CUADRO!J$5&amp;$E881),'Hoja de Trabajo para listado'!$BC$151:$CB$151,0)),0)+IFERROR(INDEX('Hoja de Trabajo para listado'!$DE$153:$DG$274,MATCH($A881,'Hoja de Trabajo para listado'!$DE$153:$DE$1048576,0),MATCH((CUADRO!J$5&amp;$E881),'Hoja de Trabajo para listado'!$DE$151:$DG$151,0)),0)+IFERROR(INDEX('Hoja de Trabajo para listado'!$CD$155:$DC$1048576,MATCH($A881,'Hoja de Trabajo para listado'!$CD$155:$CD$1048576,0),MATCH((CUADRO!J$5&amp;$E881),'Hoja de Trabajo para listado'!$CD$151:$DC$151,0)),0)</f>
        <v>0</v>
      </c>
      <c r="K881" s="257">
        <f ca="1">+IFERROR(INDEX('Hoja de Trabajo para listado'!$A$155:$Z$1048576,MATCH($A881,'Hoja de Trabajo para listado'!$A$155:$A$1048576,0),MATCH((CUADRO!K$5&amp;$E881),'Hoja de Trabajo para listado'!$A$151:$Z$151,0)),0)+IFERROR(INDEX('Hoja de Trabajo para listado'!$AB$155:$BA$1048576,MATCH($A881,'Hoja de Trabajo para listado'!$AB$155:$AB$1048576,0),MATCH((CUADRO!K$5&amp;$E881),'Hoja de Trabajo para listado'!$AB$151:$BA$151,0)),0)+IFERROR(INDEX('Hoja de Trabajo para listado'!$BC$155:$CB$1048576,MATCH($A881,'Hoja de Trabajo para listado'!$BC$155:$BC$1048576,0),MATCH((CUADRO!K$5&amp;$E881),'Hoja de Trabajo para listado'!$BC$151:$CB$151,0)),0)+IFERROR(INDEX('Hoja de Trabajo para listado'!$DE$153:$DG$274,MATCH($A881,'Hoja de Trabajo para listado'!$DE$153:$DE$1048576,0),MATCH((CUADRO!K$5&amp;$E881),'Hoja de Trabajo para listado'!$DE$151:$DG$151,0)),0)+IFERROR(INDEX('Hoja de Trabajo para listado'!$CD$155:$DC$1048576,MATCH($A881,'Hoja de Trabajo para listado'!$CD$155:$CD$1048576,0),MATCH((CUADRO!K$5&amp;$E881),'Hoja de Trabajo para listado'!$CD$151:$DC$151,0)),0)</f>
        <v>0</v>
      </c>
      <c r="L881" s="257">
        <f ca="1">+IFERROR(INDEX('Hoja de Trabajo para listado'!$A$155:$Z$1048576,MATCH($A881,'Hoja de Trabajo para listado'!$A$155:$A$1048576,0),MATCH((CUADRO!L$5&amp;$E881),'Hoja de Trabajo para listado'!$A$151:$Z$151,0)),0)+IFERROR(INDEX('Hoja de Trabajo para listado'!$AB$155:$BA$1048576,MATCH($A881,'Hoja de Trabajo para listado'!$AB$155:$AB$1048576,0),MATCH((CUADRO!L$5&amp;$E881),'Hoja de Trabajo para listado'!$AB$151:$BA$151,0)),0)+IFERROR(INDEX('Hoja de Trabajo para listado'!$BC$155:$CB$1048576,MATCH($A881,'Hoja de Trabajo para listado'!$BC$155:$BC$1048576,0),MATCH((CUADRO!L$5&amp;$E881),'Hoja de Trabajo para listado'!$BC$151:$CB$151,0)),0)+IFERROR(INDEX('Hoja de Trabajo para listado'!$DE$153:$DG$274,MATCH($A881,'Hoja de Trabajo para listado'!$DE$153:$DE$1048576,0),MATCH((CUADRO!L$5&amp;$E881),'Hoja de Trabajo para listado'!$DE$151:$DG$151,0)),0)+IFERROR(INDEX('Hoja de Trabajo para listado'!$CD$155:$DC$1048576,MATCH($A881,'Hoja de Trabajo para listado'!$CD$155:$CD$1048576,0),MATCH((CUADRO!L$5&amp;$E881),'Hoja de Trabajo para listado'!$CD$151:$DC$151,0)),0)</f>
        <v>0</v>
      </c>
      <c r="M881" s="257">
        <f ca="1">+IFERROR(INDEX('Hoja de Trabajo para listado'!$A$155:$Z$1048576,MATCH($A881,'Hoja de Trabajo para listado'!$A$155:$A$1048576,0),MATCH((CUADRO!M$5&amp;$E881),'Hoja de Trabajo para listado'!$A$151:$Z$151,0)),0)+IFERROR(INDEX('Hoja de Trabajo para listado'!$AB$155:$BA$1048576,MATCH($A881,'Hoja de Trabajo para listado'!$AB$155:$AB$1048576,0),MATCH((CUADRO!M$5&amp;$E881),'Hoja de Trabajo para listado'!$AB$151:$BA$151,0)),0)+IFERROR(INDEX('Hoja de Trabajo para listado'!$BC$155:$CB$1048576,MATCH($A881,'Hoja de Trabajo para listado'!$BC$155:$BC$1048576,0),MATCH((CUADRO!M$5&amp;$E881),'Hoja de Trabajo para listado'!$BC$151:$CB$151,0)),0)+IFERROR(INDEX('Hoja de Trabajo para listado'!$DE$153:$DG$274,MATCH($A881,'Hoja de Trabajo para listado'!$DE$153:$DE$1048576,0),MATCH((CUADRO!M$5&amp;$E881),'Hoja de Trabajo para listado'!$DE$151:$DG$151,0)),0)+IFERROR(INDEX('Hoja de Trabajo para listado'!$CD$155:$DC$1048576,MATCH($A881,'Hoja de Trabajo para listado'!$CD$155:$CD$1048576,0),MATCH((CUADRO!M$5&amp;$E881),'Hoja de Trabajo para listado'!$CD$151:$DC$151,0)),0)</f>
        <v>0</v>
      </c>
      <c r="N881" s="257">
        <f ca="1">+IFERROR(INDEX('Hoja de Trabajo para listado'!$A$155:$Z$1048576,MATCH($A881,'Hoja de Trabajo para listado'!$A$155:$A$1048576,0),MATCH((CUADRO!N$5&amp;$E881),'Hoja de Trabajo para listado'!$A$151:$Z$151,0)),0)+IFERROR(INDEX('Hoja de Trabajo para listado'!$AB$155:$BA$1048576,MATCH($A881,'Hoja de Trabajo para listado'!$AB$155:$AB$1048576,0),MATCH((CUADRO!N$5&amp;$E881),'Hoja de Trabajo para listado'!$AB$151:$BA$151,0)),0)+IFERROR(INDEX('Hoja de Trabajo para listado'!$BC$155:$CB$1048576,MATCH($A881,'Hoja de Trabajo para listado'!$BC$155:$BC$1048576,0),MATCH((CUADRO!N$5&amp;$E881),'Hoja de Trabajo para listado'!$BC$151:$CB$151,0)),0)+IFERROR(INDEX('Hoja de Trabajo para listado'!$DE$153:$DG$274,MATCH($A881,'Hoja de Trabajo para listado'!$DE$153:$DE$1048576,0),MATCH((CUADRO!N$5&amp;$E881),'Hoja de Trabajo para listado'!$DE$151:$DG$151,0)),0)+IFERROR(INDEX('Hoja de Trabajo para listado'!$CD$155:$DC$1048576,MATCH($A881,'Hoja de Trabajo para listado'!$CD$155:$CD$1048576,0),MATCH((CUADRO!N$5&amp;$E881),'Hoja de Trabajo para listado'!$CD$151:$DC$151,0)),0)</f>
        <v>0</v>
      </c>
      <c r="O881" s="257">
        <f ca="1">+IFERROR(INDEX('Hoja de Trabajo para listado'!$A$155:$Z$1048576,MATCH($A881,'Hoja de Trabajo para listado'!$A$155:$A$1048576,0),MATCH((CUADRO!O$5&amp;$E881),'Hoja de Trabajo para listado'!$A$151:$Z$151,0)),0)+IFERROR(INDEX('Hoja de Trabajo para listado'!$AB$155:$BA$1048576,MATCH($A881,'Hoja de Trabajo para listado'!$AB$155:$AB$1048576,0),MATCH((CUADRO!O$5&amp;$E881),'Hoja de Trabajo para listado'!$AB$151:$BA$151,0)),0)+IFERROR(INDEX('Hoja de Trabajo para listado'!$BC$155:$CB$1048576,MATCH($A881,'Hoja de Trabajo para listado'!$BC$155:$BC$1048576,0),MATCH((CUADRO!O$5&amp;$E881),'Hoja de Trabajo para listado'!$BC$151:$CB$151,0)),0)+IFERROR(INDEX('Hoja de Trabajo para listado'!$DE$153:$DG$274,MATCH($A881,'Hoja de Trabajo para listado'!$DE$153:$DE$1048576,0),MATCH((CUADRO!O$5&amp;$E881),'Hoja de Trabajo para listado'!$DE$151:$DG$151,0)),0)+IFERROR(INDEX('Hoja de Trabajo para listado'!$CD$155:$DC$1048576,MATCH($A881,'Hoja de Trabajo para listado'!$CD$155:$CD$1048576,0),MATCH((CUADRO!O$5&amp;$E881),'Hoja de Trabajo para listado'!$CD$151:$DC$151,0)),0)</f>
        <v>0</v>
      </c>
      <c r="P881" s="257">
        <f ca="1">+IFERROR(INDEX('Hoja de Trabajo para listado'!$A$155:$Z$1048576,MATCH($A881,'Hoja de Trabajo para listado'!$A$155:$A$1048576,0),MATCH((CUADRO!P$5&amp;$E881),'Hoja de Trabajo para listado'!$A$151:$Z$151,0)),0)+IFERROR(INDEX('Hoja de Trabajo para listado'!$AB$155:$BA$1048576,MATCH($A881,'Hoja de Trabajo para listado'!$AB$155:$AB$1048576,0),MATCH((CUADRO!P$5&amp;$E881),'Hoja de Trabajo para listado'!$AB$151:$BA$151,0)),0)+IFERROR(INDEX('Hoja de Trabajo para listado'!$BC$155:$CB$1048576,MATCH($A881,'Hoja de Trabajo para listado'!$BC$155:$BC$1048576,0),MATCH((CUADRO!P$5&amp;$E881),'Hoja de Trabajo para listado'!$BC$151:$CB$151,0)),0)+IFERROR(INDEX('Hoja de Trabajo para listado'!$DE$153:$DG$274,MATCH($A881,'Hoja de Trabajo para listado'!$DE$153:$DE$1048576,0),MATCH((CUADRO!P$5&amp;$E881),'Hoja de Trabajo para listado'!$DE$151:$DG$151,0)),0)+IFERROR(INDEX('Hoja de Trabajo para listado'!$CD$155:$DC$1048576,MATCH($A881,'Hoja de Trabajo para listado'!$CD$155:$CD$1048576,0),MATCH((CUADRO!P$5&amp;$E881),'Hoja de Trabajo para listado'!$CD$151:$DC$151,0)),0)</f>
        <v>0</v>
      </c>
      <c r="Q881" s="257">
        <f ca="1">+IFERROR(INDEX('Hoja de Trabajo para listado'!$A$155:$Z$1048576,MATCH($A881,'Hoja de Trabajo para listado'!$A$155:$A$1048576,0),MATCH((CUADRO!Q$5&amp;$E881),'Hoja de Trabajo para listado'!$A$151:$Z$151,0)),0)+IFERROR(INDEX('Hoja de Trabajo para listado'!$AB$155:$BA$1048576,MATCH($A881,'Hoja de Trabajo para listado'!$AB$155:$AB$1048576,0),MATCH((CUADRO!Q$5&amp;$E881),'Hoja de Trabajo para listado'!$AB$151:$BA$151,0)),0)+IFERROR(INDEX('Hoja de Trabajo para listado'!$BC$155:$CB$1048576,MATCH($A881,'Hoja de Trabajo para listado'!$BC$155:$BC$1048576,0),MATCH((CUADRO!Q$5&amp;$E881),'Hoja de Trabajo para listado'!$BC$151:$CB$151,0)),0)+IFERROR(INDEX('Hoja de Trabajo para listado'!$DE$153:$DG$274,MATCH($A881,'Hoja de Trabajo para listado'!$DE$153:$DE$1048576,0),MATCH((CUADRO!Q$5&amp;$E881),'Hoja de Trabajo para listado'!$DE$151:$DG$151,0)),0)+IFERROR(INDEX('Hoja de Trabajo para listado'!$CD$155:$DC$1048576,MATCH($A881,'Hoja de Trabajo para listado'!$CD$155:$CD$1048576,0),MATCH((CUADRO!Q$5&amp;$E881),'Hoja de Trabajo para listado'!$CD$151:$DC$151,0)),0)</f>
        <v>0</v>
      </c>
      <c r="R881" s="257">
        <f t="shared" ca="1" si="28"/>
        <v>0</v>
      </c>
      <c r="S881" s="274">
        <f ca="1">+R880+R881</f>
        <v>0</v>
      </c>
      <c r="T881" s="257">
        <f ca="1">+S881</f>
        <v>0</v>
      </c>
      <c r="U881" s="256">
        <f t="shared" si="29"/>
        <v>2</v>
      </c>
      <c r="V881" s="362" t="str">
        <f>+VLOOKUP(A881,bd_lista!$A$3:$E$590,5,FALSE)</f>
        <v>Gobiernos Autonomos Municipales</v>
      </c>
      <c r="W881" s="362"/>
      <c r="X881" s="254">
        <f>+VLOOKUP(A881,[2]Sheet1!$A$13:$D$744,4,FALSE)</f>
        <v>0</v>
      </c>
      <c r="Y881" s="254" t="e">
        <f>+VLOOKUP(X881,bd_lista!$A$3:$C$590,3,FALSE)</f>
        <v>#N/A</v>
      </c>
      <c r="Z881" s="314"/>
      <c r="AA881" s="315"/>
    </row>
    <row r="882" spans="1:27" customFormat="1" ht="15" hidden="1" customHeight="1">
      <c r="A882" s="32">
        <v>1703</v>
      </c>
      <c r="B882" s="306">
        <f>+A882</f>
        <v>1703</v>
      </c>
      <c r="C882" s="259" t="str">
        <f>+VLOOKUP(A882,bd_lista!$A$3:$C$590,3,FALSE)</f>
        <v>Gobierno Autónomo Municipal de Porongo (Ayacucho)</v>
      </c>
      <c r="D882" s="361" t="str">
        <f>+C882</f>
        <v>Gobierno Autónomo Municipal de Porongo (Ayacucho)</v>
      </c>
      <c r="E882" s="254" t="s">
        <v>1313</v>
      </c>
      <c r="F882" s="255">
        <f ca="1">+IFERROR(INDEX('Hoja de Trabajo para listado'!$A$155:$Z$1048576,MATCH($A882,'Hoja de Trabajo para listado'!$A$155:$A$1048576,0),MATCH((CUADRO!F$5&amp;$E882),'Hoja de Trabajo para listado'!$A$151:$Z$151,0)),0)+IFERROR(INDEX('Hoja de Trabajo para listado'!$AB$155:$BA$1048576,MATCH($A882,'Hoja de Trabajo para listado'!$AB$155:$AB$1048576,0),MATCH((CUADRO!F$5&amp;$E882),'Hoja de Trabajo para listado'!$AB$151:$BA$151,0)),0)+IFERROR(INDEX('Hoja de Trabajo para listado'!$BC$155:$CB$1048576,MATCH($A882,'Hoja de Trabajo para listado'!$BC$155:$BC$1048576,0),MATCH((CUADRO!F$5&amp;$E882),'Hoja de Trabajo para listado'!$BC$151:$CB$151,0)),0)+IFERROR(INDEX('Hoja de Trabajo para listado'!$DE$153:$DG$274,MATCH($A882,'Hoja de Trabajo para listado'!$DE$153:$DE$1048576,0),MATCH((CUADRO!F$5&amp;$E882),'Hoja de Trabajo para listado'!$DE$151:$DG$151,0)),0)+IFERROR(INDEX('Hoja de Trabajo para listado'!$CD$155:$DC$1048576,MATCH($A882,'Hoja de Trabajo para listado'!$CD$155:$CD$1048576,0),MATCH((CUADRO!F$5&amp;$E882),'Hoja de Trabajo para listado'!$CD$151:$DC$151,0)),0)</f>
        <v>0</v>
      </c>
      <c r="G882" s="255">
        <f ca="1">+IFERROR(INDEX('Hoja de Trabajo para listado'!$A$155:$Z$1048576,MATCH($A882,'Hoja de Trabajo para listado'!$A$155:$A$1048576,0),MATCH((CUADRO!G$5&amp;$E882),'Hoja de Trabajo para listado'!$A$151:$Z$151,0)),0)+IFERROR(INDEX('Hoja de Trabajo para listado'!$AB$155:$BA$1048576,MATCH($A882,'Hoja de Trabajo para listado'!$AB$155:$AB$1048576,0),MATCH((CUADRO!G$5&amp;$E882),'Hoja de Trabajo para listado'!$AB$151:$BA$151,0)),0)+IFERROR(INDEX('Hoja de Trabajo para listado'!$BC$155:$CB$1048576,MATCH($A882,'Hoja de Trabajo para listado'!$BC$155:$BC$1048576,0),MATCH((CUADRO!G$5&amp;$E882),'Hoja de Trabajo para listado'!$BC$151:$CB$151,0)),0)+IFERROR(INDEX('Hoja de Trabajo para listado'!$DE$153:$DG$274,MATCH($A882,'Hoja de Trabajo para listado'!$DE$153:$DE$1048576,0),MATCH((CUADRO!G$5&amp;$E882),'Hoja de Trabajo para listado'!$DE$151:$DG$151,0)),0)+IFERROR(INDEX('Hoja de Trabajo para listado'!$CD$155:$DC$1048576,MATCH($A882,'Hoja de Trabajo para listado'!$CD$155:$CD$1048576,0),MATCH((CUADRO!G$5&amp;$E882),'Hoja de Trabajo para listado'!$CD$151:$DC$151,0)),0)</f>
        <v>0</v>
      </c>
      <c r="H882" s="255">
        <f ca="1">+IFERROR(INDEX('Hoja de Trabajo para listado'!$A$155:$Z$1048576,MATCH($A882,'Hoja de Trabajo para listado'!$A$155:$A$1048576,0),MATCH((CUADRO!H$5&amp;$E882),'Hoja de Trabajo para listado'!$A$151:$Z$151,0)),0)+IFERROR(INDEX('Hoja de Trabajo para listado'!$AB$155:$BA$1048576,MATCH($A882,'Hoja de Trabajo para listado'!$AB$155:$AB$1048576,0),MATCH((CUADRO!H$5&amp;$E882),'Hoja de Trabajo para listado'!$AB$151:$BA$151,0)),0)+IFERROR(INDEX('Hoja de Trabajo para listado'!$BC$155:$CB$1048576,MATCH($A882,'Hoja de Trabajo para listado'!$BC$155:$BC$1048576,0),MATCH((CUADRO!H$5&amp;$E882),'Hoja de Trabajo para listado'!$BC$151:$CB$151,0)),0)+IFERROR(INDEX('Hoja de Trabajo para listado'!$DE$153:$DG$274,MATCH($A882,'Hoja de Trabajo para listado'!$DE$153:$DE$1048576,0),MATCH((CUADRO!H$5&amp;$E882),'Hoja de Trabajo para listado'!$DE$151:$DG$151,0)),0)+IFERROR(INDEX('Hoja de Trabajo para listado'!$CD$155:$DC$1048576,MATCH($A882,'Hoja de Trabajo para listado'!$CD$155:$CD$1048576,0),MATCH((CUADRO!H$5&amp;$E882),'Hoja de Trabajo para listado'!$CD$151:$DC$151,0)),0)</f>
        <v>0</v>
      </c>
      <c r="I882" s="255">
        <f ca="1">+IFERROR(INDEX('Hoja de Trabajo para listado'!$A$155:$Z$1048576,MATCH($A882,'Hoja de Trabajo para listado'!$A$155:$A$1048576,0),MATCH((CUADRO!I$5&amp;$E882),'Hoja de Trabajo para listado'!$A$151:$Z$151,0)),0)+IFERROR(INDEX('Hoja de Trabajo para listado'!$AB$155:$BA$1048576,MATCH($A882,'Hoja de Trabajo para listado'!$AB$155:$AB$1048576,0),MATCH((CUADRO!I$5&amp;$E882),'Hoja de Trabajo para listado'!$AB$151:$BA$151,0)),0)+IFERROR(INDEX('Hoja de Trabajo para listado'!$BC$155:$CB$1048576,MATCH($A882,'Hoja de Trabajo para listado'!$BC$155:$BC$1048576,0),MATCH((CUADRO!I$5&amp;$E882),'Hoja de Trabajo para listado'!$BC$151:$CB$151,0)),0)+IFERROR(INDEX('Hoja de Trabajo para listado'!$DE$153:$DG$274,MATCH($A882,'Hoja de Trabajo para listado'!$DE$153:$DE$1048576,0),MATCH((CUADRO!I$5&amp;$E882),'Hoja de Trabajo para listado'!$DE$151:$DG$151,0)),0)+IFERROR(INDEX('Hoja de Trabajo para listado'!$CD$155:$DC$1048576,MATCH($A882,'Hoja de Trabajo para listado'!$CD$155:$CD$1048576,0),MATCH((CUADRO!I$5&amp;$E882),'Hoja de Trabajo para listado'!$CD$151:$DC$151,0)),0)</f>
        <v>0</v>
      </c>
      <c r="J882" s="255">
        <f ca="1">+IFERROR(INDEX('Hoja de Trabajo para listado'!$A$155:$Z$1048576,MATCH($A882,'Hoja de Trabajo para listado'!$A$155:$A$1048576,0),MATCH((CUADRO!J$5&amp;$E882),'Hoja de Trabajo para listado'!$A$151:$Z$151,0)),0)+IFERROR(INDEX('Hoja de Trabajo para listado'!$AB$155:$BA$1048576,MATCH($A882,'Hoja de Trabajo para listado'!$AB$155:$AB$1048576,0),MATCH((CUADRO!J$5&amp;$E882),'Hoja de Trabajo para listado'!$AB$151:$BA$151,0)),0)+IFERROR(INDEX('Hoja de Trabajo para listado'!$BC$155:$CB$1048576,MATCH($A882,'Hoja de Trabajo para listado'!$BC$155:$BC$1048576,0),MATCH((CUADRO!J$5&amp;$E882),'Hoja de Trabajo para listado'!$BC$151:$CB$151,0)),0)+IFERROR(INDEX('Hoja de Trabajo para listado'!$DE$153:$DG$274,MATCH($A882,'Hoja de Trabajo para listado'!$DE$153:$DE$1048576,0),MATCH((CUADRO!J$5&amp;$E882),'Hoja de Trabajo para listado'!$DE$151:$DG$151,0)),0)+IFERROR(INDEX('Hoja de Trabajo para listado'!$CD$155:$DC$1048576,MATCH($A882,'Hoja de Trabajo para listado'!$CD$155:$CD$1048576,0),MATCH((CUADRO!J$5&amp;$E882),'Hoja de Trabajo para listado'!$CD$151:$DC$151,0)),0)</f>
        <v>0</v>
      </c>
      <c r="K882" s="255">
        <f ca="1">+IFERROR(INDEX('Hoja de Trabajo para listado'!$A$155:$Z$1048576,MATCH($A882,'Hoja de Trabajo para listado'!$A$155:$A$1048576,0),MATCH((CUADRO!K$5&amp;$E882),'Hoja de Trabajo para listado'!$A$151:$Z$151,0)),0)+IFERROR(INDEX('Hoja de Trabajo para listado'!$AB$155:$BA$1048576,MATCH($A882,'Hoja de Trabajo para listado'!$AB$155:$AB$1048576,0),MATCH((CUADRO!K$5&amp;$E882),'Hoja de Trabajo para listado'!$AB$151:$BA$151,0)),0)+IFERROR(INDEX('Hoja de Trabajo para listado'!$BC$155:$CB$1048576,MATCH($A882,'Hoja de Trabajo para listado'!$BC$155:$BC$1048576,0),MATCH((CUADRO!K$5&amp;$E882),'Hoja de Trabajo para listado'!$BC$151:$CB$151,0)),0)+IFERROR(INDEX('Hoja de Trabajo para listado'!$DE$153:$DG$274,MATCH($A882,'Hoja de Trabajo para listado'!$DE$153:$DE$1048576,0),MATCH((CUADRO!K$5&amp;$E882),'Hoja de Trabajo para listado'!$DE$151:$DG$151,0)),0)+IFERROR(INDEX('Hoja de Trabajo para listado'!$CD$155:$DC$1048576,MATCH($A882,'Hoja de Trabajo para listado'!$CD$155:$CD$1048576,0),MATCH((CUADRO!K$5&amp;$E882),'Hoja de Trabajo para listado'!$CD$151:$DC$151,0)),0)</f>
        <v>0</v>
      </c>
      <c r="L882" s="255">
        <f ca="1">+IFERROR(INDEX('Hoja de Trabajo para listado'!$A$155:$Z$1048576,MATCH($A882,'Hoja de Trabajo para listado'!$A$155:$A$1048576,0),MATCH((CUADRO!L$5&amp;$E882),'Hoja de Trabajo para listado'!$A$151:$Z$151,0)),0)+IFERROR(INDEX('Hoja de Trabajo para listado'!$AB$155:$BA$1048576,MATCH($A882,'Hoja de Trabajo para listado'!$AB$155:$AB$1048576,0),MATCH((CUADRO!L$5&amp;$E882),'Hoja de Trabajo para listado'!$AB$151:$BA$151,0)),0)+IFERROR(INDEX('Hoja de Trabajo para listado'!$BC$155:$CB$1048576,MATCH($A882,'Hoja de Trabajo para listado'!$BC$155:$BC$1048576,0),MATCH((CUADRO!L$5&amp;$E882),'Hoja de Trabajo para listado'!$BC$151:$CB$151,0)),0)+IFERROR(INDEX('Hoja de Trabajo para listado'!$DE$153:$DG$274,MATCH($A882,'Hoja de Trabajo para listado'!$DE$153:$DE$1048576,0),MATCH((CUADRO!L$5&amp;$E882),'Hoja de Trabajo para listado'!$DE$151:$DG$151,0)),0)+IFERROR(INDEX('Hoja de Trabajo para listado'!$CD$155:$DC$1048576,MATCH($A882,'Hoja de Trabajo para listado'!$CD$155:$CD$1048576,0),MATCH((CUADRO!L$5&amp;$E882),'Hoja de Trabajo para listado'!$CD$151:$DC$151,0)),0)</f>
        <v>0</v>
      </c>
      <c r="M882" s="255">
        <f ca="1">+IFERROR(INDEX('Hoja de Trabajo para listado'!$A$155:$Z$1048576,MATCH($A882,'Hoja de Trabajo para listado'!$A$155:$A$1048576,0),MATCH((CUADRO!M$5&amp;$E882),'Hoja de Trabajo para listado'!$A$151:$Z$151,0)),0)+IFERROR(INDEX('Hoja de Trabajo para listado'!$AB$155:$BA$1048576,MATCH($A882,'Hoja de Trabajo para listado'!$AB$155:$AB$1048576,0),MATCH((CUADRO!M$5&amp;$E882),'Hoja de Trabajo para listado'!$AB$151:$BA$151,0)),0)+IFERROR(INDEX('Hoja de Trabajo para listado'!$BC$155:$CB$1048576,MATCH($A882,'Hoja de Trabajo para listado'!$BC$155:$BC$1048576,0),MATCH((CUADRO!M$5&amp;$E882),'Hoja de Trabajo para listado'!$BC$151:$CB$151,0)),0)+IFERROR(INDEX('Hoja de Trabajo para listado'!$DE$153:$DG$274,MATCH($A882,'Hoja de Trabajo para listado'!$DE$153:$DE$1048576,0),MATCH((CUADRO!M$5&amp;$E882),'Hoja de Trabajo para listado'!$DE$151:$DG$151,0)),0)+IFERROR(INDEX('Hoja de Trabajo para listado'!$CD$155:$DC$1048576,MATCH($A882,'Hoja de Trabajo para listado'!$CD$155:$CD$1048576,0),MATCH((CUADRO!M$5&amp;$E882),'Hoja de Trabajo para listado'!$CD$151:$DC$151,0)),0)</f>
        <v>0</v>
      </c>
      <c r="N882" s="255">
        <f ca="1">+IFERROR(INDEX('Hoja de Trabajo para listado'!$A$155:$Z$1048576,MATCH($A882,'Hoja de Trabajo para listado'!$A$155:$A$1048576,0),MATCH((CUADRO!N$5&amp;$E882),'Hoja de Trabajo para listado'!$A$151:$Z$151,0)),0)+IFERROR(INDEX('Hoja de Trabajo para listado'!$AB$155:$BA$1048576,MATCH($A882,'Hoja de Trabajo para listado'!$AB$155:$AB$1048576,0),MATCH((CUADRO!N$5&amp;$E882),'Hoja de Trabajo para listado'!$AB$151:$BA$151,0)),0)+IFERROR(INDEX('Hoja de Trabajo para listado'!$BC$155:$CB$1048576,MATCH($A882,'Hoja de Trabajo para listado'!$BC$155:$BC$1048576,0),MATCH((CUADRO!N$5&amp;$E882),'Hoja de Trabajo para listado'!$BC$151:$CB$151,0)),0)+IFERROR(INDEX('Hoja de Trabajo para listado'!$DE$153:$DG$274,MATCH($A882,'Hoja de Trabajo para listado'!$DE$153:$DE$1048576,0),MATCH((CUADRO!N$5&amp;$E882),'Hoja de Trabajo para listado'!$DE$151:$DG$151,0)),0)+IFERROR(INDEX('Hoja de Trabajo para listado'!$CD$155:$DC$1048576,MATCH($A882,'Hoja de Trabajo para listado'!$CD$155:$CD$1048576,0),MATCH((CUADRO!N$5&amp;$E882),'Hoja de Trabajo para listado'!$CD$151:$DC$151,0)),0)</f>
        <v>0</v>
      </c>
      <c r="O882" s="255">
        <f ca="1">+IFERROR(INDEX('Hoja de Trabajo para listado'!$A$155:$Z$1048576,MATCH($A882,'Hoja de Trabajo para listado'!$A$155:$A$1048576,0),MATCH((CUADRO!O$5&amp;$E882),'Hoja de Trabajo para listado'!$A$151:$Z$151,0)),0)+IFERROR(INDEX('Hoja de Trabajo para listado'!$AB$155:$BA$1048576,MATCH($A882,'Hoja de Trabajo para listado'!$AB$155:$AB$1048576,0),MATCH((CUADRO!O$5&amp;$E882),'Hoja de Trabajo para listado'!$AB$151:$BA$151,0)),0)+IFERROR(INDEX('Hoja de Trabajo para listado'!$BC$155:$CB$1048576,MATCH($A882,'Hoja de Trabajo para listado'!$BC$155:$BC$1048576,0),MATCH((CUADRO!O$5&amp;$E882),'Hoja de Trabajo para listado'!$BC$151:$CB$151,0)),0)+IFERROR(INDEX('Hoja de Trabajo para listado'!$DE$153:$DG$274,MATCH($A882,'Hoja de Trabajo para listado'!$DE$153:$DE$1048576,0),MATCH((CUADRO!O$5&amp;$E882),'Hoja de Trabajo para listado'!$DE$151:$DG$151,0)),0)+IFERROR(INDEX('Hoja de Trabajo para listado'!$CD$155:$DC$1048576,MATCH($A882,'Hoja de Trabajo para listado'!$CD$155:$CD$1048576,0),MATCH((CUADRO!O$5&amp;$E882),'Hoja de Trabajo para listado'!$CD$151:$DC$151,0)),0)</f>
        <v>0</v>
      </c>
      <c r="P882" s="255">
        <f ca="1">+IFERROR(INDEX('Hoja de Trabajo para listado'!$A$155:$Z$1048576,MATCH($A882,'Hoja de Trabajo para listado'!$A$155:$A$1048576,0),MATCH((CUADRO!P$5&amp;$E882),'Hoja de Trabajo para listado'!$A$151:$Z$151,0)),0)+IFERROR(INDEX('Hoja de Trabajo para listado'!$AB$155:$BA$1048576,MATCH($A882,'Hoja de Trabajo para listado'!$AB$155:$AB$1048576,0),MATCH((CUADRO!P$5&amp;$E882),'Hoja de Trabajo para listado'!$AB$151:$BA$151,0)),0)+IFERROR(INDEX('Hoja de Trabajo para listado'!$BC$155:$CB$1048576,MATCH($A882,'Hoja de Trabajo para listado'!$BC$155:$BC$1048576,0),MATCH((CUADRO!P$5&amp;$E882),'Hoja de Trabajo para listado'!$BC$151:$CB$151,0)),0)+IFERROR(INDEX('Hoja de Trabajo para listado'!$DE$153:$DG$274,MATCH($A882,'Hoja de Trabajo para listado'!$DE$153:$DE$1048576,0),MATCH((CUADRO!P$5&amp;$E882),'Hoja de Trabajo para listado'!$DE$151:$DG$151,0)),0)+IFERROR(INDEX('Hoja de Trabajo para listado'!$CD$155:$DC$1048576,MATCH($A882,'Hoja de Trabajo para listado'!$CD$155:$CD$1048576,0),MATCH((CUADRO!P$5&amp;$E882),'Hoja de Trabajo para listado'!$CD$151:$DC$151,0)),0)</f>
        <v>0</v>
      </c>
      <c r="Q882" s="255">
        <f ca="1">+IFERROR(INDEX('Hoja de Trabajo para listado'!$A$155:$Z$1048576,MATCH($A882,'Hoja de Trabajo para listado'!$A$155:$A$1048576,0),MATCH((CUADRO!Q$5&amp;$E882),'Hoja de Trabajo para listado'!$A$151:$Z$151,0)),0)+IFERROR(INDEX('Hoja de Trabajo para listado'!$AB$155:$BA$1048576,MATCH($A882,'Hoja de Trabajo para listado'!$AB$155:$AB$1048576,0),MATCH((CUADRO!Q$5&amp;$E882),'Hoja de Trabajo para listado'!$AB$151:$BA$151,0)),0)+IFERROR(INDEX('Hoja de Trabajo para listado'!$BC$155:$CB$1048576,MATCH($A882,'Hoja de Trabajo para listado'!$BC$155:$BC$1048576,0),MATCH((CUADRO!Q$5&amp;$E882),'Hoja de Trabajo para listado'!$BC$151:$CB$151,0)),0)+IFERROR(INDEX('Hoja de Trabajo para listado'!$DE$153:$DG$274,MATCH($A882,'Hoja de Trabajo para listado'!$DE$153:$DE$1048576,0),MATCH((CUADRO!Q$5&amp;$E882),'Hoja de Trabajo para listado'!$DE$151:$DG$151,0)),0)+IFERROR(INDEX('Hoja de Trabajo para listado'!$CD$155:$DC$1048576,MATCH($A882,'Hoja de Trabajo para listado'!$CD$155:$CD$1048576,0),MATCH((CUADRO!Q$5&amp;$E882),'Hoja de Trabajo para listado'!$CD$151:$DC$151,0)),0)</f>
        <v>0</v>
      </c>
      <c r="R882" s="255">
        <f t="shared" ca="1" si="28"/>
        <v>0</v>
      </c>
      <c r="S882" s="262"/>
      <c r="T882" s="255">
        <f ca="1">+T883</f>
        <v>0</v>
      </c>
      <c r="U882" s="254">
        <f t="shared" si="29"/>
        <v>1</v>
      </c>
      <c r="V882" s="362" t="str">
        <f>+VLOOKUP(A882,bd_lista!$A$3:$E$590,5,FALSE)</f>
        <v>Gobiernos Autonomos Municipales</v>
      </c>
      <c r="W882" s="361" t="str">
        <f>+V882</f>
        <v>Gobiernos Autonomos Municipales</v>
      </c>
      <c r="X882" s="254">
        <f>+VLOOKUP(A882,[2]Sheet1!$A$13:$D$744,4,FALSE)</f>
        <v>0</v>
      </c>
      <c r="Y882" s="254" t="e">
        <f>+VLOOKUP(X882,bd_lista!$A$3:$C$590,3,FALSE)</f>
        <v>#N/A</v>
      </c>
      <c r="Z882" s="316">
        <f>+X882</f>
        <v>0</v>
      </c>
      <c r="AA882" s="317" t="e">
        <f>+Y882</f>
        <v>#N/A</v>
      </c>
    </row>
    <row r="883" spans="1:27" customFormat="1" ht="15" hidden="1" customHeight="1">
      <c r="A883" s="32">
        <v>1703</v>
      </c>
      <c r="B883" s="307"/>
      <c r="C883" s="259" t="str">
        <f>+VLOOKUP(A883,bd_lista!$A$3:$C$590,3,FALSE)</f>
        <v>Gobierno Autónomo Municipal de Porongo (Ayacucho)</v>
      </c>
      <c r="D883" s="362"/>
      <c r="E883" s="256" t="s">
        <v>1314</v>
      </c>
      <c r="F883" s="257">
        <f ca="1">+IFERROR(INDEX('Hoja de Trabajo para listado'!$A$155:$Z$1048576,MATCH($A883,'Hoja de Trabajo para listado'!$A$155:$A$1048576,0),MATCH((CUADRO!F$5&amp;$E883),'Hoja de Trabajo para listado'!$A$151:$Z$151,0)),0)+IFERROR(INDEX('Hoja de Trabajo para listado'!$AB$155:$BA$1048576,MATCH($A883,'Hoja de Trabajo para listado'!$AB$155:$AB$1048576,0),MATCH((CUADRO!F$5&amp;$E883),'Hoja de Trabajo para listado'!$AB$151:$BA$151,0)),0)+IFERROR(INDEX('Hoja de Trabajo para listado'!$BC$155:$CB$1048576,MATCH($A883,'Hoja de Trabajo para listado'!$BC$155:$BC$1048576,0),MATCH((CUADRO!F$5&amp;$E883),'Hoja de Trabajo para listado'!$BC$151:$CB$151,0)),0)+IFERROR(INDEX('Hoja de Trabajo para listado'!$DE$153:$DG$274,MATCH($A883,'Hoja de Trabajo para listado'!$DE$153:$DE$1048576,0),MATCH((CUADRO!F$5&amp;$E883),'Hoja de Trabajo para listado'!$DE$151:$DG$151,0)),0)+IFERROR(INDEX('Hoja de Trabajo para listado'!$CD$155:$DC$1048576,MATCH($A883,'Hoja de Trabajo para listado'!$CD$155:$CD$1048576,0),MATCH((CUADRO!F$5&amp;$E883),'Hoja de Trabajo para listado'!$CD$151:$DC$151,0)),0)</f>
        <v>0</v>
      </c>
      <c r="G883" s="257">
        <f ca="1">+IFERROR(INDEX('Hoja de Trabajo para listado'!$A$155:$Z$1048576,MATCH($A883,'Hoja de Trabajo para listado'!$A$155:$A$1048576,0),MATCH((CUADRO!G$5&amp;$E883),'Hoja de Trabajo para listado'!$A$151:$Z$151,0)),0)+IFERROR(INDEX('Hoja de Trabajo para listado'!$AB$155:$BA$1048576,MATCH($A883,'Hoja de Trabajo para listado'!$AB$155:$AB$1048576,0),MATCH((CUADRO!G$5&amp;$E883),'Hoja de Trabajo para listado'!$AB$151:$BA$151,0)),0)+IFERROR(INDEX('Hoja de Trabajo para listado'!$BC$155:$CB$1048576,MATCH($A883,'Hoja de Trabajo para listado'!$BC$155:$BC$1048576,0),MATCH((CUADRO!G$5&amp;$E883),'Hoja de Trabajo para listado'!$BC$151:$CB$151,0)),0)+IFERROR(INDEX('Hoja de Trabajo para listado'!$DE$153:$DG$274,MATCH($A883,'Hoja de Trabajo para listado'!$DE$153:$DE$1048576,0),MATCH((CUADRO!G$5&amp;$E883),'Hoja de Trabajo para listado'!$DE$151:$DG$151,0)),0)+IFERROR(INDEX('Hoja de Trabajo para listado'!$CD$155:$DC$1048576,MATCH($A883,'Hoja de Trabajo para listado'!$CD$155:$CD$1048576,0),MATCH((CUADRO!G$5&amp;$E883),'Hoja de Trabajo para listado'!$CD$151:$DC$151,0)),0)</f>
        <v>0</v>
      </c>
      <c r="H883" s="257">
        <f ca="1">+IFERROR(INDEX('Hoja de Trabajo para listado'!$A$155:$Z$1048576,MATCH($A883,'Hoja de Trabajo para listado'!$A$155:$A$1048576,0),MATCH((CUADRO!H$5&amp;$E883),'Hoja de Trabajo para listado'!$A$151:$Z$151,0)),0)+IFERROR(INDEX('Hoja de Trabajo para listado'!$AB$155:$BA$1048576,MATCH($A883,'Hoja de Trabajo para listado'!$AB$155:$AB$1048576,0),MATCH((CUADRO!H$5&amp;$E883),'Hoja de Trabajo para listado'!$AB$151:$BA$151,0)),0)+IFERROR(INDEX('Hoja de Trabajo para listado'!$BC$155:$CB$1048576,MATCH($A883,'Hoja de Trabajo para listado'!$BC$155:$BC$1048576,0),MATCH((CUADRO!H$5&amp;$E883),'Hoja de Trabajo para listado'!$BC$151:$CB$151,0)),0)+IFERROR(INDEX('Hoja de Trabajo para listado'!$DE$153:$DG$274,MATCH($A883,'Hoja de Trabajo para listado'!$DE$153:$DE$1048576,0),MATCH((CUADRO!H$5&amp;$E883),'Hoja de Trabajo para listado'!$DE$151:$DG$151,0)),0)+IFERROR(INDEX('Hoja de Trabajo para listado'!$CD$155:$DC$1048576,MATCH($A883,'Hoja de Trabajo para listado'!$CD$155:$CD$1048576,0),MATCH((CUADRO!H$5&amp;$E883),'Hoja de Trabajo para listado'!$CD$151:$DC$151,0)),0)</f>
        <v>0</v>
      </c>
      <c r="I883" s="257">
        <f ca="1">+IFERROR(INDEX('Hoja de Trabajo para listado'!$A$155:$Z$1048576,MATCH($A883,'Hoja de Trabajo para listado'!$A$155:$A$1048576,0),MATCH((CUADRO!I$5&amp;$E883),'Hoja de Trabajo para listado'!$A$151:$Z$151,0)),0)+IFERROR(INDEX('Hoja de Trabajo para listado'!$AB$155:$BA$1048576,MATCH($A883,'Hoja de Trabajo para listado'!$AB$155:$AB$1048576,0),MATCH((CUADRO!I$5&amp;$E883),'Hoja de Trabajo para listado'!$AB$151:$BA$151,0)),0)+IFERROR(INDEX('Hoja de Trabajo para listado'!$BC$155:$CB$1048576,MATCH($A883,'Hoja de Trabajo para listado'!$BC$155:$BC$1048576,0),MATCH((CUADRO!I$5&amp;$E883),'Hoja de Trabajo para listado'!$BC$151:$CB$151,0)),0)+IFERROR(INDEX('Hoja de Trabajo para listado'!$DE$153:$DG$274,MATCH($A883,'Hoja de Trabajo para listado'!$DE$153:$DE$1048576,0),MATCH((CUADRO!I$5&amp;$E883),'Hoja de Trabajo para listado'!$DE$151:$DG$151,0)),0)+IFERROR(INDEX('Hoja de Trabajo para listado'!$CD$155:$DC$1048576,MATCH($A883,'Hoja de Trabajo para listado'!$CD$155:$CD$1048576,0),MATCH((CUADRO!I$5&amp;$E883),'Hoja de Trabajo para listado'!$CD$151:$DC$151,0)),0)</f>
        <v>0</v>
      </c>
      <c r="J883" s="257">
        <f ca="1">+IFERROR(INDEX('Hoja de Trabajo para listado'!$A$155:$Z$1048576,MATCH($A883,'Hoja de Trabajo para listado'!$A$155:$A$1048576,0),MATCH((CUADRO!J$5&amp;$E883),'Hoja de Trabajo para listado'!$A$151:$Z$151,0)),0)+IFERROR(INDEX('Hoja de Trabajo para listado'!$AB$155:$BA$1048576,MATCH($A883,'Hoja de Trabajo para listado'!$AB$155:$AB$1048576,0),MATCH((CUADRO!J$5&amp;$E883),'Hoja de Trabajo para listado'!$AB$151:$BA$151,0)),0)+IFERROR(INDEX('Hoja de Trabajo para listado'!$BC$155:$CB$1048576,MATCH($A883,'Hoja de Trabajo para listado'!$BC$155:$BC$1048576,0),MATCH((CUADRO!J$5&amp;$E883),'Hoja de Trabajo para listado'!$BC$151:$CB$151,0)),0)+IFERROR(INDEX('Hoja de Trabajo para listado'!$DE$153:$DG$274,MATCH($A883,'Hoja de Trabajo para listado'!$DE$153:$DE$1048576,0),MATCH((CUADRO!J$5&amp;$E883),'Hoja de Trabajo para listado'!$DE$151:$DG$151,0)),0)+IFERROR(INDEX('Hoja de Trabajo para listado'!$CD$155:$DC$1048576,MATCH($A883,'Hoja de Trabajo para listado'!$CD$155:$CD$1048576,0),MATCH((CUADRO!J$5&amp;$E883),'Hoja de Trabajo para listado'!$CD$151:$DC$151,0)),0)</f>
        <v>0</v>
      </c>
      <c r="K883" s="257">
        <f ca="1">+IFERROR(INDEX('Hoja de Trabajo para listado'!$A$155:$Z$1048576,MATCH($A883,'Hoja de Trabajo para listado'!$A$155:$A$1048576,0),MATCH((CUADRO!K$5&amp;$E883),'Hoja de Trabajo para listado'!$A$151:$Z$151,0)),0)+IFERROR(INDEX('Hoja de Trabajo para listado'!$AB$155:$BA$1048576,MATCH($A883,'Hoja de Trabajo para listado'!$AB$155:$AB$1048576,0),MATCH((CUADRO!K$5&amp;$E883),'Hoja de Trabajo para listado'!$AB$151:$BA$151,0)),0)+IFERROR(INDEX('Hoja de Trabajo para listado'!$BC$155:$CB$1048576,MATCH($A883,'Hoja de Trabajo para listado'!$BC$155:$BC$1048576,0),MATCH((CUADRO!K$5&amp;$E883),'Hoja de Trabajo para listado'!$BC$151:$CB$151,0)),0)+IFERROR(INDEX('Hoja de Trabajo para listado'!$DE$153:$DG$274,MATCH($A883,'Hoja de Trabajo para listado'!$DE$153:$DE$1048576,0),MATCH((CUADRO!K$5&amp;$E883),'Hoja de Trabajo para listado'!$DE$151:$DG$151,0)),0)+IFERROR(INDEX('Hoja de Trabajo para listado'!$CD$155:$DC$1048576,MATCH($A883,'Hoja de Trabajo para listado'!$CD$155:$CD$1048576,0),MATCH((CUADRO!K$5&amp;$E883),'Hoja de Trabajo para listado'!$CD$151:$DC$151,0)),0)</f>
        <v>0</v>
      </c>
      <c r="L883" s="257">
        <f ca="1">+IFERROR(INDEX('Hoja de Trabajo para listado'!$A$155:$Z$1048576,MATCH($A883,'Hoja de Trabajo para listado'!$A$155:$A$1048576,0),MATCH((CUADRO!L$5&amp;$E883),'Hoja de Trabajo para listado'!$A$151:$Z$151,0)),0)+IFERROR(INDEX('Hoja de Trabajo para listado'!$AB$155:$BA$1048576,MATCH($A883,'Hoja de Trabajo para listado'!$AB$155:$AB$1048576,0),MATCH((CUADRO!L$5&amp;$E883),'Hoja de Trabajo para listado'!$AB$151:$BA$151,0)),0)+IFERROR(INDEX('Hoja de Trabajo para listado'!$BC$155:$CB$1048576,MATCH($A883,'Hoja de Trabajo para listado'!$BC$155:$BC$1048576,0),MATCH((CUADRO!L$5&amp;$E883),'Hoja de Trabajo para listado'!$BC$151:$CB$151,0)),0)+IFERROR(INDEX('Hoja de Trabajo para listado'!$DE$153:$DG$274,MATCH($A883,'Hoja de Trabajo para listado'!$DE$153:$DE$1048576,0),MATCH((CUADRO!L$5&amp;$E883),'Hoja de Trabajo para listado'!$DE$151:$DG$151,0)),0)+IFERROR(INDEX('Hoja de Trabajo para listado'!$CD$155:$DC$1048576,MATCH($A883,'Hoja de Trabajo para listado'!$CD$155:$CD$1048576,0),MATCH((CUADRO!L$5&amp;$E883),'Hoja de Trabajo para listado'!$CD$151:$DC$151,0)),0)</f>
        <v>0</v>
      </c>
      <c r="M883" s="257">
        <f ca="1">+IFERROR(INDEX('Hoja de Trabajo para listado'!$A$155:$Z$1048576,MATCH($A883,'Hoja de Trabajo para listado'!$A$155:$A$1048576,0),MATCH((CUADRO!M$5&amp;$E883),'Hoja de Trabajo para listado'!$A$151:$Z$151,0)),0)+IFERROR(INDEX('Hoja de Trabajo para listado'!$AB$155:$BA$1048576,MATCH($A883,'Hoja de Trabajo para listado'!$AB$155:$AB$1048576,0),MATCH((CUADRO!M$5&amp;$E883),'Hoja de Trabajo para listado'!$AB$151:$BA$151,0)),0)+IFERROR(INDEX('Hoja de Trabajo para listado'!$BC$155:$CB$1048576,MATCH($A883,'Hoja de Trabajo para listado'!$BC$155:$BC$1048576,0),MATCH((CUADRO!M$5&amp;$E883),'Hoja de Trabajo para listado'!$BC$151:$CB$151,0)),0)+IFERROR(INDEX('Hoja de Trabajo para listado'!$DE$153:$DG$274,MATCH($A883,'Hoja de Trabajo para listado'!$DE$153:$DE$1048576,0),MATCH((CUADRO!M$5&amp;$E883),'Hoja de Trabajo para listado'!$DE$151:$DG$151,0)),0)+IFERROR(INDEX('Hoja de Trabajo para listado'!$CD$155:$DC$1048576,MATCH($A883,'Hoja de Trabajo para listado'!$CD$155:$CD$1048576,0),MATCH((CUADRO!M$5&amp;$E883),'Hoja de Trabajo para listado'!$CD$151:$DC$151,0)),0)</f>
        <v>0</v>
      </c>
      <c r="N883" s="257">
        <f ca="1">+IFERROR(INDEX('Hoja de Trabajo para listado'!$A$155:$Z$1048576,MATCH($A883,'Hoja de Trabajo para listado'!$A$155:$A$1048576,0),MATCH((CUADRO!N$5&amp;$E883),'Hoja de Trabajo para listado'!$A$151:$Z$151,0)),0)+IFERROR(INDEX('Hoja de Trabajo para listado'!$AB$155:$BA$1048576,MATCH($A883,'Hoja de Trabajo para listado'!$AB$155:$AB$1048576,0),MATCH((CUADRO!N$5&amp;$E883),'Hoja de Trabajo para listado'!$AB$151:$BA$151,0)),0)+IFERROR(INDEX('Hoja de Trabajo para listado'!$BC$155:$CB$1048576,MATCH($A883,'Hoja de Trabajo para listado'!$BC$155:$BC$1048576,0),MATCH((CUADRO!N$5&amp;$E883),'Hoja de Trabajo para listado'!$BC$151:$CB$151,0)),0)+IFERROR(INDEX('Hoja de Trabajo para listado'!$DE$153:$DG$274,MATCH($A883,'Hoja de Trabajo para listado'!$DE$153:$DE$1048576,0),MATCH((CUADRO!N$5&amp;$E883),'Hoja de Trabajo para listado'!$DE$151:$DG$151,0)),0)+IFERROR(INDEX('Hoja de Trabajo para listado'!$CD$155:$DC$1048576,MATCH($A883,'Hoja de Trabajo para listado'!$CD$155:$CD$1048576,0),MATCH((CUADRO!N$5&amp;$E883),'Hoja de Trabajo para listado'!$CD$151:$DC$151,0)),0)</f>
        <v>0</v>
      </c>
      <c r="O883" s="257">
        <f ca="1">+IFERROR(INDEX('Hoja de Trabajo para listado'!$A$155:$Z$1048576,MATCH($A883,'Hoja de Trabajo para listado'!$A$155:$A$1048576,0),MATCH((CUADRO!O$5&amp;$E883),'Hoja de Trabajo para listado'!$A$151:$Z$151,0)),0)+IFERROR(INDEX('Hoja de Trabajo para listado'!$AB$155:$BA$1048576,MATCH($A883,'Hoja de Trabajo para listado'!$AB$155:$AB$1048576,0),MATCH((CUADRO!O$5&amp;$E883),'Hoja de Trabajo para listado'!$AB$151:$BA$151,0)),0)+IFERROR(INDEX('Hoja de Trabajo para listado'!$BC$155:$CB$1048576,MATCH($A883,'Hoja de Trabajo para listado'!$BC$155:$BC$1048576,0),MATCH((CUADRO!O$5&amp;$E883),'Hoja de Trabajo para listado'!$BC$151:$CB$151,0)),0)+IFERROR(INDEX('Hoja de Trabajo para listado'!$DE$153:$DG$274,MATCH($A883,'Hoja de Trabajo para listado'!$DE$153:$DE$1048576,0),MATCH((CUADRO!O$5&amp;$E883),'Hoja de Trabajo para listado'!$DE$151:$DG$151,0)),0)+IFERROR(INDEX('Hoja de Trabajo para listado'!$CD$155:$DC$1048576,MATCH($A883,'Hoja de Trabajo para listado'!$CD$155:$CD$1048576,0),MATCH((CUADRO!O$5&amp;$E883),'Hoja de Trabajo para listado'!$CD$151:$DC$151,0)),0)</f>
        <v>0</v>
      </c>
      <c r="P883" s="257">
        <f ca="1">+IFERROR(INDEX('Hoja de Trabajo para listado'!$A$155:$Z$1048576,MATCH($A883,'Hoja de Trabajo para listado'!$A$155:$A$1048576,0),MATCH((CUADRO!P$5&amp;$E883),'Hoja de Trabajo para listado'!$A$151:$Z$151,0)),0)+IFERROR(INDEX('Hoja de Trabajo para listado'!$AB$155:$BA$1048576,MATCH($A883,'Hoja de Trabajo para listado'!$AB$155:$AB$1048576,0),MATCH((CUADRO!P$5&amp;$E883),'Hoja de Trabajo para listado'!$AB$151:$BA$151,0)),0)+IFERROR(INDEX('Hoja de Trabajo para listado'!$BC$155:$CB$1048576,MATCH($A883,'Hoja de Trabajo para listado'!$BC$155:$BC$1048576,0),MATCH((CUADRO!P$5&amp;$E883),'Hoja de Trabajo para listado'!$BC$151:$CB$151,0)),0)+IFERROR(INDEX('Hoja de Trabajo para listado'!$DE$153:$DG$274,MATCH($A883,'Hoja de Trabajo para listado'!$DE$153:$DE$1048576,0),MATCH((CUADRO!P$5&amp;$E883),'Hoja de Trabajo para listado'!$DE$151:$DG$151,0)),0)+IFERROR(INDEX('Hoja de Trabajo para listado'!$CD$155:$DC$1048576,MATCH($A883,'Hoja de Trabajo para listado'!$CD$155:$CD$1048576,0),MATCH((CUADRO!P$5&amp;$E883),'Hoja de Trabajo para listado'!$CD$151:$DC$151,0)),0)</f>
        <v>0</v>
      </c>
      <c r="Q883" s="257">
        <f ca="1">+IFERROR(INDEX('Hoja de Trabajo para listado'!$A$155:$Z$1048576,MATCH($A883,'Hoja de Trabajo para listado'!$A$155:$A$1048576,0),MATCH((CUADRO!Q$5&amp;$E883),'Hoja de Trabajo para listado'!$A$151:$Z$151,0)),0)+IFERROR(INDEX('Hoja de Trabajo para listado'!$AB$155:$BA$1048576,MATCH($A883,'Hoja de Trabajo para listado'!$AB$155:$AB$1048576,0),MATCH((CUADRO!Q$5&amp;$E883),'Hoja de Trabajo para listado'!$AB$151:$BA$151,0)),0)+IFERROR(INDEX('Hoja de Trabajo para listado'!$BC$155:$CB$1048576,MATCH($A883,'Hoja de Trabajo para listado'!$BC$155:$BC$1048576,0),MATCH((CUADRO!Q$5&amp;$E883),'Hoja de Trabajo para listado'!$BC$151:$CB$151,0)),0)+IFERROR(INDEX('Hoja de Trabajo para listado'!$DE$153:$DG$274,MATCH($A883,'Hoja de Trabajo para listado'!$DE$153:$DE$1048576,0),MATCH((CUADRO!Q$5&amp;$E883),'Hoja de Trabajo para listado'!$DE$151:$DG$151,0)),0)+IFERROR(INDEX('Hoja de Trabajo para listado'!$CD$155:$DC$1048576,MATCH($A883,'Hoja de Trabajo para listado'!$CD$155:$CD$1048576,0),MATCH((CUADRO!Q$5&amp;$E883),'Hoja de Trabajo para listado'!$CD$151:$DC$151,0)),0)</f>
        <v>0</v>
      </c>
      <c r="R883" s="257">
        <f t="shared" ca="1" si="28"/>
        <v>0</v>
      </c>
      <c r="S883" s="274">
        <f ca="1">+R882+R883</f>
        <v>0</v>
      </c>
      <c r="T883" s="257">
        <f ca="1">+S883</f>
        <v>0</v>
      </c>
      <c r="U883" s="256">
        <f t="shared" si="29"/>
        <v>2</v>
      </c>
      <c r="V883" s="362" t="str">
        <f>+VLOOKUP(A883,bd_lista!$A$3:$E$590,5,FALSE)</f>
        <v>Gobiernos Autonomos Municipales</v>
      </c>
      <c r="W883" s="362"/>
      <c r="X883" s="254">
        <f>+VLOOKUP(A883,[2]Sheet1!$A$13:$D$744,4,FALSE)</f>
        <v>0</v>
      </c>
      <c r="Y883" s="254" t="e">
        <f>+VLOOKUP(X883,bd_lista!$A$3:$C$590,3,FALSE)</f>
        <v>#N/A</v>
      </c>
      <c r="Z883" s="314"/>
      <c r="AA883" s="315"/>
    </row>
    <row r="884" spans="1:27" customFormat="1" ht="15" hidden="1" customHeight="1">
      <c r="A884" s="32">
        <v>1704</v>
      </c>
      <c r="B884" s="306">
        <f>+A884</f>
        <v>1704</v>
      </c>
      <c r="C884" s="259" t="str">
        <f>+VLOOKUP(A884,bd_lista!$A$3:$C$590,3,FALSE)</f>
        <v>Gobierno Autónomo Municipal de La Guardia</v>
      </c>
      <c r="D884" s="361" t="str">
        <f>+C884</f>
        <v>Gobierno Autónomo Municipal de La Guardia</v>
      </c>
      <c r="E884" s="254" t="s">
        <v>1313</v>
      </c>
      <c r="F884" s="255">
        <f ca="1">+IFERROR(INDEX('Hoja de Trabajo para listado'!$A$155:$Z$1048576,MATCH($A884,'Hoja de Trabajo para listado'!$A$155:$A$1048576,0),MATCH((CUADRO!F$5&amp;$E884),'Hoja de Trabajo para listado'!$A$151:$Z$151,0)),0)+IFERROR(INDEX('Hoja de Trabajo para listado'!$AB$155:$BA$1048576,MATCH($A884,'Hoja de Trabajo para listado'!$AB$155:$AB$1048576,0),MATCH((CUADRO!F$5&amp;$E884),'Hoja de Trabajo para listado'!$AB$151:$BA$151,0)),0)+IFERROR(INDEX('Hoja de Trabajo para listado'!$BC$155:$CB$1048576,MATCH($A884,'Hoja de Trabajo para listado'!$BC$155:$BC$1048576,0),MATCH((CUADRO!F$5&amp;$E884),'Hoja de Trabajo para listado'!$BC$151:$CB$151,0)),0)+IFERROR(INDEX('Hoja de Trabajo para listado'!$DE$153:$DG$274,MATCH($A884,'Hoja de Trabajo para listado'!$DE$153:$DE$1048576,0),MATCH((CUADRO!F$5&amp;$E884),'Hoja de Trabajo para listado'!$DE$151:$DG$151,0)),0)+IFERROR(INDEX('Hoja de Trabajo para listado'!$CD$155:$DC$1048576,MATCH($A884,'Hoja de Trabajo para listado'!$CD$155:$CD$1048576,0),MATCH((CUADRO!F$5&amp;$E884),'Hoja de Trabajo para listado'!$CD$151:$DC$151,0)),0)</f>
        <v>0</v>
      </c>
      <c r="G884" s="255">
        <f ca="1">+IFERROR(INDEX('Hoja de Trabajo para listado'!$A$155:$Z$1048576,MATCH($A884,'Hoja de Trabajo para listado'!$A$155:$A$1048576,0),MATCH((CUADRO!G$5&amp;$E884),'Hoja de Trabajo para listado'!$A$151:$Z$151,0)),0)+IFERROR(INDEX('Hoja de Trabajo para listado'!$AB$155:$BA$1048576,MATCH($A884,'Hoja de Trabajo para listado'!$AB$155:$AB$1048576,0),MATCH((CUADRO!G$5&amp;$E884),'Hoja de Trabajo para listado'!$AB$151:$BA$151,0)),0)+IFERROR(INDEX('Hoja de Trabajo para listado'!$BC$155:$CB$1048576,MATCH($A884,'Hoja de Trabajo para listado'!$BC$155:$BC$1048576,0),MATCH((CUADRO!G$5&amp;$E884),'Hoja de Trabajo para listado'!$BC$151:$CB$151,0)),0)+IFERROR(INDEX('Hoja de Trabajo para listado'!$DE$153:$DG$274,MATCH($A884,'Hoja de Trabajo para listado'!$DE$153:$DE$1048576,0),MATCH((CUADRO!G$5&amp;$E884),'Hoja de Trabajo para listado'!$DE$151:$DG$151,0)),0)+IFERROR(INDEX('Hoja de Trabajo para listado'!$CD$155:$DC$1048576,MATCH($A884,'Hoja de Trabajo para listado'!$CD$155:$CD$1048576,0),MATCH((CUADRO!G$5&amp;$E884),'Hoja de Trabajo para listado'!$CD$151:$DC$151,0)),0)</f>
        <v>0</v>
      </c>
      <c r="H884" s="255">
        <f ca="1">+IFERROR(INDEX('Hoja de Trabajo para listado'!$A$155:$Z$1048576,MATCH($A884,'Hoja de Trabajo para listado'!$A$155:$A$1048576,0),MATCH((CUADRO!H$5&amp;$E884),'Hoja de Trabajo para listado'!$A$151:$Z$151,0)),0)+IFERROR(INDEX('Hoja de Trabajo para listado'!$AB$155:$BA$1048576,MATCH($A884,'Hoja de Trabajo para listado'!$AB$155:$AB$1048576,0),MATCH((CUADRO!H$5&amp;$E884),'Hoja de Trabajo para listado'!$AB$151:$BA$151,0)),0)+IFERROR(INDEX('Hoja de Trabajo para listado'!$BC$155:$CB$1048576,MATCH($A884,'Hoja de Trabajo para listado'!$BC$155:$BC$1048576,0),MATCH((CUADRO!H$5&amp;$E884),'Hoja de Trabajo para listado'!$BC$151:$CB$151,0)),0)+IFERROR(INDEX('Hoja de Trabajo para listado'!$DE$153:$DG$274,MATCH($A884,'Hoja de Trabajo para listado'!$DE$153:$DE$1048576,0),MATCH((CUADRO!H$5&amp;$E884),'Hoja de Trabajo para listado'!$DE$151:$DG$151,0)),0)+IFERROR(INDEX('Hoja de Trabajo para listado'!$CD$155:$DC$1048576,MATCH($A884,'Hoja de Trabajo para listado'!$CD$155:$CD$1048576,0),MATCH((CUADRO!H$5&amp;$E884),'Hoja de Trabajo para listado'!$CD$151:$DC$151,0)),0)</f>
        <v>0</v>
      </c>
      <c r="I884" s="255">
        <f ca="1">+IFERROR(INDEX('Hoja de Trabajo para listado'!$A$155:$Z$1048576,MATCH($A884,'Hoja de Trabajo para listado'!$A$155:$A$1048576,0),MATCH((CUADRO!I$5&amp;$E884),'Hoja de Trabajo para listado'!$A$151:$Z$151,0)),0)+IFERROR(INDEX('Hoja de Trabajo para listado'!$AB$155:$BA$1048576,MATCH($A884,'Hoja de Trabajo para listado'!$AB$155:$AB$1048576,0),MATCH((CUADRO!I$5&amp;$E884),'Hoja de Trabajo para listado'!$AB$151:$BA$151,0)),0)+IFERROR(INDEX('Hoja de Trabajo para listado'!$BC$155:$CB$1048576,MATCH($A884,'Hoja de Trabajo para listado'!$BC$155:$BC$1048576,0),MATCH((CUADRO!I$5&amp;$E884),'Hoja de Trabajo para listado'!$BC$151:$CB$151,0)),0)+IFERROR(INDEX('Hoja de Trabajo para listado'!$DE$153:$DG$274,MATCH($A884,'Hoja de Trabajo para listado'!$DE$153:$DE$1048576,0),MATCH((CUADRO!I$5&amp;$E884),'Hoja de Trabajo para listado'!$DE$151:$DG$151,0)),0)+IFERROR(INDEX('Hoja de Trabajo para listado'!$CD$155:$DC$1048576,MATCH($A884,'Hoja de Trabajo para listado'!$CD$155:$CD$1048576,0),MATCH((CUADRO!I$5&amp;$E884),'Hoja de Trabajo para listado'!$CD$151:$DC$151,0)),0)</f>
        <v>0</v>
      </c>
      <c r="J884" s="255">
        <f ca="1">+IFERROR(INDEX('Hoja de Trabajo para listado'!$A$155:$Z$1048576,MATCH($A884,'Hoja de Trabajo para listado'!$A$155:$A$1048576,0),MATCH((CUADRO!J$5&amp;$E884),'Hoja de Trabajo para listado'!$A$151:$Z$151,0)),0)+IFERROR(INDEX('Hoja de Trabajo para listado'!$AB$155:$BA$1048576,MATCH($A884,'Hoja de Trabajo para listado'!$AB$155:$AB$1048576,0),MATCH((CUADRO!J$5&amp;$E884),'Hoja de Trabajo para listado'!$AB$151:$BA$151,0)),0)+IFERROR(INDEX('Hoja de Trabajo para listado'!$BC$155:$CB$1048576,MATCH($A884,'Hoja de Trabajo para listado'!$BC$155:$BC$1048576,0),MATCH((CUADRO!J$5&amp;$E884),'Hoja de Trabajo para listado'!$BC$151:$CB$151,0)),0)+IFERROR(INDEX('Hoja de Trabajo para listado'!$DE$153:$DG$274,MATCH($A884,'Hoja de Trabajo para listado'!$DE$153:$DE$1048576,0),MATCH((CUADRO!J$5&amp;$E884),'Hoja de Trabajo para listado'!$DE$151:$DG$151,0)),0)+IFERROR(INDEX('Hoja de Trabajo para listado'!$CD$155:$DC$1048576,MATCH($A884,'Hoja de Trabajo para listado'!$CD$155:$CD$1048576,0),MATCH((CUADRO!J$5&amp;$E884),'Hoja de Trabajo para listado'!$CD$151:$DC$151,0)),0)</f>
        <v>0</v>
      </c>
      <c r="K884" s="255">
        <f ca="1">+IFERROR(INDEX('Hoja de Trabajo para listado'!$A$155:$Z$1048576,MATCH($A884,'Hoja de Trabajo para listado'!$A$155:$A$1048576,0),MATCH((CUADRO!K$5&amp;$E884),'Hoja de Trabajo para listado'!$A$151:$Z$151,0)),0)+IFERROR(INDEX('Hoja de Trabajo para listado'!$AB$155:$BA$1048576,MATCH($A884,'Hoja de Trabajo para listado'!$AB$155:$AB$1048576,0),MATCH((CUADRO!K$5&amp;$E884),'Hoja de Trabajo para listado'!$AB$151:$BA$151,0)),0)+IFERROR(INDEX('Hoja de Trabajo para listado'!$BC$155:$CB$1048576,MATCH($A884,'Hoja de Trabajo para listado'!$BC$155:$BC$1048576,0),MATCH((CUADRO!K$5&amp;$E884),'Hoja de Trabajo para listado'!$BC$151:$CB$151,0)),0)+IFERROR(INDEX('Hoja de Trabajo para listado'!$DE$153:$DG$274,MATCH($A884,'Hoja de Trabajo para listado'!$DE$153:$DE$1048576,0),MATCH((CUADRO!K$5&amp;$E884),'Hoja de Trabajo para listado'!$DE$151:$DG$151,0)),0)+IFERROR(INDEX('Hoja de Trabajo para listado'!$CD$155:$DC$1048576,MATCH($A884,'Hoja de Trabajo para listado'!$CD$155:$CD$1048576,0),MATCH((CUADRO!K$5&amp;$E884),'Hoja de Trabajo para listado'!$CD$151:$DC$151,0)),0)</f>
        <v>0</v>
      </c>
      <c r="L884" s="255">
        <f ca="1">+IFERROR(INDEX('Hoja de Trabajo para listado'!$A$155:$Z$1048576,MATCH($A884,'Hoja de Trabajo para listado'!$A$155:$A$1048576,0),MATCH((CUADRO!L$5&amp;$E884),'Hoja de Trabajo para listado'!$A$151:$Z$151,0)),0)+IFERROR(INDEX('Hoja de Trabajo para listado'!$AB$155:$BA$1048576,MATCH($A884,'Hoja de Trabajo para listado'!$AB$155:$AB$1048576,0),MATCH((CUADRO!L$5&amp;$E884),'Hoja de Trabajo para listado'!$AB$151:$BA$151,0)),0)+IFERROR(INDEX('Hoja de Trabajo para listado'!$BC$155:$CB$1048576,MATCH($A884,'Hoja de Trabajo para listado'!$BC$155:$BC$1048576,0),MATCH((CUADRO!L$5&amp;$E884),'Hoja de Trabajo para listado'!$BC$151:$CB$151,0)),0)+IFERROR(INDEX('Hoja de Trabajo para listado'!$DE$153:$DG$274,MATCH($A884,'Hoja de Trabajo para listado'!$DE$153:$DE$1048576,0),MATCH((CUADRO!L$5&amp;$E884),'Hoja de Trabajo para listado'!$DE$151:$DG$151,0)),0)+IFERROR(INDEX('Hoja de Trabajo para listado'!$CD$155:$DC$1048576,MATCH($A884,'Hoja de Trabajo para listado'!$CD$155:$CD$1048576,0),MATCH((CUADRO!L$5&amp;$E884),'Hoja de Trabajo para listado'!$CD$151:$DC$151,0)),0)</f>
        <v>0</v>
      </c>
      <c r="M884" s="255">
        <f ca="1">+IFERROR(INDEX('Hoja de Trabajo para listado'!$A$155:$Z$1048576,MATCH($A884,'Hoja de Trabajo para listado'!$A$155:$A$1048576,0),MATCH((CUADRO!M$5&amp;$E884),'Hoja de Trabajo para listado'!$A$151:$Z$151,0)),0)+IFERROR(INDEX('Hoja de Trabajo para listado'!$AB$155:$BA$1048576,MATCH($A884,'Hoja de Trabajo para listado'!$AB$155:$AB$1048576,0),MATCH((CUADRO!M$5&amp;$E884),'Hoja de Trabajo para listado'!$AB$151:$BA$151,0)),0)+IFERROR(INDEX('Hoja de Trabajo para listado'!$BC$155:$CB$1048576,MATCH($A884,'Hoja de Trabajo para listado'!$BC$155:$BC$1048576,0),MATCH((CUADRO!M$5&amp;$E884),'Hoja de Trabajo para listado'!$BC$151:$CB$151,0)),0)+IFERROR(INDEX('Hoja de Trabajo para listado'!$DE$153:$DG$274,MATCH($A884,'Hoja de Trabajo para listado'!$DE$153:$DE$1048576,0),MATCH((CUADRO!M$5&amp;$E884),'Hoja de Trabajo para listado'!$DE$151:$DG$151,0)),0)+IFERROR(INDEX('Hoja de Trabajo para listado'!$CD$155:$DC$1048576,MATCH($A884,'Hoja de Trabajo para listado'!$CD$155:$CD$1048576,0),MATCH((CUADRO!M$5&amp;$E884),'Hoja de Trabajo para listado'!$CD$151:$DC$151,0)),0)</f>
        <v>0</v>
      </c>
      <c r="N884" s="255">
        <f ca="1">+IFERROR(INDEX('Hoja de Trabajo para listado'!$A$155:$Z$1048576,MATCH($A884,'Hoja de Trabajo para listado'!$A$155:$A$1048576,0),MATCH((CUADRO!N$5&amp;$E884),'Hoja de Trabajo para listado'!$A$151:$Z$151,0)),0)+IFERROR(INDEX('Hoja de Trabajo para listado'!$AB$155:$BA$1048576,MATCH($A884,'Hoja de Trabajo para listado'!$AB$155:$AB$1048576,0),MATCH((CUADRO!N$5&amp;$E884),'Hoja de Trabajo para listado'!$AB$151:$BA$151,0)),0)+IFERROR(INDEX('Hoja de Trabajo para listado'!$BC$155:$CB$1048576,MATCH($A884,'Hoja de Trabajo para listado'!$BC$155:$BC$1048576,0),MATCH((CUADRO!N$5&amp;$E884),'Hoja de Trabajo para listado'!$BC$151:$CB$151,0)),0)+IFERROR(INDEX('Hoja de Trabajo para listado'!$DE$153:$DG$274,MATCH($A884,'Hoja de Trabajo para listado'!$DE$153:$DE$1048576,0),MATCH((CUADRO!N$5&amp;$E884),'Hoja de Trabajo para listado'!$DE$151:$DG$151,0)),0)+IFERROR(INDEX('Hoja de Trabajo para listado'!$CD$155:$DC$1048576,MATCH($A884,'Hoja de Trabajo para listado'!$CD$155:$CD$1048576,0),MATCH((CUADRO!N$5&amp;$E884),'Hoja de Trabajo para listado'!$CD$151:$DC$151,0)),0)</f>
        <v>0</v>
      </c>
      <c r="O884" s="255">
        <f ca="1">+IFERROR(INDEX('Hoja de Trabajo para listado'!$A$155:$Z$1048576,MATCH($A884,'Hoja de Trabajo para listado'!$A$155:$A$1048576,0),MATCH((CUADRO!O$5&amp;$E884),'Hoja de Trabajo para listado'!$A$151:$Z$151,0)),0)+IFERROR(INDEX('Hoja de Trabajo para listado'!$AB$155:$BA$1048576,MATCH($A884,'Hoja de Trabajo para listado'!$AB$155:$AB$1048576,0),MATCH((CUADRO!O$5&amp;$E884),'Hoja de Trabajo para listado'!$AB$151:$BA$151,0)),0)+IFERROR(INDEX('Hoja de Trabajo para listado'!$BC$155:$CB$1048576,MATCH($A884,'Hoja de Trabajo para listado'!$BC$155:$BC$1048576,0),MATCH((CUADRO!O$5&amp;$E884),'Hoja de Trabajo para listado'!$BC$151:$CB$151,0)),0)+IFERROR(INDEX('Hoja de Trabajo para listado'!$DE$153:$DG$274,MATCH($A884,'Hoja de Trabajo para listado'!$DE$153:$DE$1048576,0),MATCH((CUADRO!O$5&amp;$E884),'Hoja de Trabajo para listado'!$DE$151:$DG$151,0)),0)+IFERROR(INDEX('Hoja de Trabajo para listado'!$CD$155:$DC$1048576,MATCH($A884,'Hoja de Trabajo para listado'!$CD$155:$CD$1048576,0),MATCH((CUADRO!O$5&amp;$E884),'Hoja de Trabajo para listado'!$CD$151:$DC$151,0)),0)</f>
        <v>0</v>
      </c>
      <c r="P884" s="255">
        <f ca="1">+IFERROR(INDEX('Hoja de Trabajo para listado'!$A$155:$Z$1048576,MATCH($A884,'Hoja de Trabajo para listado'!$A$155:$A$1048576,0),MATCH((CUADRO!P$5&amp;$E884),'Hoja de Trabajo para listado'!$A$151:$Z$151,0)),0)+IFERROR(INDEX('Hoja de Trabajo para listado'!$AB$155:$BA$1048576,MATCH($A884,'Hoja de Trabajo para listado'!$AB$155:$AB$1048576,0),MATCH((CUADRO!P$5&amp;$E884),'Hoja de Trabajo para listado'!$AB$151:$BA$151,0)),0)+IFERROR(INDEX('Hoja de Trabajo para listado'!$BC$155:$CB$1048576,MATCH($A884,'Hoja de Trabajo para listado'!$BC$155:$BC$1048576,0),MATCH((CUADRO!P$5&amp;$E884),'Hoja de Trabajo para listado'!$BC$151:$CB$151,0)),0)+IFERROR(INDEX('Hoja de Trabajo para listado'!$DE$153:$DG$274,MATCH($A884,'Hoja de Trabajo para listado'!$DE$153:$DE$1048576,0),MATCH((CUADRO!P$5&amp;$E884),'Hoja de Trabajo para listado'!$DE$151:$DG$151,0)),0)+IFERROR(INDEX('Hoja de Trabajo para listado'!$CD$155:$DC$1048576,MATCH($A884,'Hoja de Trabajo para listado'!$CD$155:$CD$1048576,0),MATCH((CUADRO!P$5&amp;$E884),'Hoja de Trabajo para listado'!$CD$151:$DC$151,0)),0)</f>
        <v>0</v>
      </c>
      <c r="Q884" s="255">
        <f ca="1">+IFERROR(INDEX('Hoja de Trabajo para listado'!$A$155:$Z$1048576,MATCH($A884,'Hoja de Trabajo para listado'!$A$155:$A$1048576,0),MATCH((CUADRO!Q$5&amp;$E884),'Hoja de Trabajo para listado'!$A$151:$Z$151,0)),0)+IFERROR(INDEX('Hoja de Trabajo para listado'!$AB$155:$BA$1048576,MATCH($A884,'Hoja de Trabajo para listado'!$AB$155:$AB$1048576,0),MATCH((CUADRO!Q$5&amp;$E884),'Hoja de Trabajo para listado'!$AB$151:$BA$151,0)),0)+IFERROR(INDEX('Hoja de Trabajo para listado'!$BC$155:$CB$1048576,MATCH($A884,'Hoja de Trabajo para listado'!$BC$155:$BC$1048576,0),MATCH((CUADRO!Q$5&amp;$E884),'Hoja de Trabajo para listado'!$BC$151:$CB$151,0)),0)+IFERROR(INDEX('Hoja de Trabajo para listado'!$DE$153:$DG$274,MATCH($A884,'Hoja de Trabajo para listado'!$DE$153:$DE$1048576,0),MATCH((CUADRO!Q$5&amp;$E884),'Hoja de Trabajo para listado'!$DE$151:$DG$151,0)),0)+IFERROR(INDEX('Hoja de Trabajo para listado'!$CD$155:$DC$1048576,MATCH($A884,'Hoja de Trabajo para listado'!$CD$155:$CD$1048576,0),MATCH((CUADRO!Q$5&amp;$E884),'Hoja de Trabajo para listado'!$CD$151:$DC$151,0)),0)</f>
        <v>0</v>
      </c>
      <c r="R884" s="255">
        <f t="shared" ca="1" si="28"/>
        <v>0</v>
      </c>
      <c r="S884" s="262"/>
      <c r="T884" s="255">
        <f ca="1">+T885</f>
        <v>0</v>
      </c>
      <c r="U884" s="254">
        <f t="shared" si="29"/>
        <v>1</v>
      </c>
      <c r="V884" s="362" t="str">
        <f>+VLOOKUP(A884,bd_lista!$A$3:$E$590,5,FALSE)</f>
        <v>Gobiernos Autonomos Municipales</v>
      </c>
      <c r="W884" s="361" t="str">
        <f>+V884</f>
        <v>Gobiernos Autonomos Municipales</v>
      </c>
      <c r="X884" s="254">
        <f>+VLOOKUP(A884,[2]Sheet1!$A$13:$D$744,4,FALSE)</f>
        <v>0</v>
      </c>
      <c r="Y884" s="254" t="e">
        <f>+VLOOKUP(X884,bd_lista!$A$3:$C$590,3,FALSE)</f>
        <v>#N/A</v>
      </c>
      <c r="Z884" s="316">
        <f>+X884</f>
        <v>0</v>
      </c>
      <c r="AA884" s="317" t="e">
        <f>+Y884</f>
        <v>#N/A</v>
      </c>
    </row>
    <row r="885" spans="1:27" customFormat="1" ht="27" hidden="1" customHeight="1">
      <c r="A885" s="32">
        <v>1704</v>
      </c>
      <c r="B885" s="307"/>
      <c r="C885" s="259" t="str">
        <f>+VLOOKUP(A885,bd_lista!$A$3:$C$590,3,FALSE)</f>
        <v>Gobierno Autónomo Municipal de La Guardia</v>
      </c>
      <c r="D885" s="362"/>
      <c r="E885" s="256" t="s">
        <v>1314</v>
      </c>
      <c r="F885" s="257">
        <f ca="1">+IFERROR(INDEX('Hoja de Trabajo para listado'!$A$155:$Z$1048576,MATCH($A885,'Hoja de Trabajo para listado'!$A$155:$A$1048576,0),MATCH((CUADRO!F$5&amp;$E885),'Hoja de Trabajo para listado'!$A$151:$Z$151,0)),0)+IFERROR(INDEX('Hoja de Trabajo para listado'!$AB$155:$BA$1048576,MATCH($A885,'Hoja de Trabajo para listado'!$AB$155:$AB$1048576,0),MATCH((CUADRO!F$5&amp;$E885),'Hoja de Trabajo para listado'!$AB$151:$BA$151,0)),0)+IFERROR(INDEX('Hoja de Trabajo para listado'!$BC$155:$CB$1048576,MATCH($A885,'Hoja de Trabajo para listado'!$BC$155:$BC$1048576,0),MATCH((CUADRO!F$5&amp;$E885),'Hoja de Trabajo para listado'!$BC$151:$CB$151,0)),0)+IFERROR(INDEX('Hoja de Trabajo para listado'!$DE$153:$DG$274,MATCH($A885,'Hoja de Trabajo para listado'!$DE$153:$DE$1048576,0),MATCH((CUADRO!F$5&amp;$E885),'Hoja de Trabajo para listado'!$DE$151:$DG$151,0)),0)+IFERROR(INDEX('Hoja de Trabajo para listado'!$CD$155:$DC$1048576,MATCH($A885,'Hoja de Trabajo para listado'!$CD$155:$CD$1048576,0),MATCH((CUADRO!F$5&amp;$E885),'Hoja de Trabajo para listado'!$CD$151:$DC$151,0)),0)</f>
        <v>0</v>
      </c>
      <c r="G885" s="257">
        <f ca="1">+IFERROR(INDEX('Hoja de Trabajo para listado'!$A$155:$Z$1048576,MATCH($A885,'Hoja de Trabajo para listado'!$A$155:$A$1048576,0),MATCH((CUADRO!G$5&amp;$E885),'Hoja de Trabajo para listado'!$A$151:$Z$151,0)),0)+IFERROR(INDEX('Hoja de Trabajo para listado'!$AB$155:$BA$1048576,MATCH($A885,'Hoja de Trabajo para listado'!$AB$155:$AB$1048576,0),MATCH((CUADRO!G$5&amp;$E885),'Hoja de Trabajo para listado'!$AB$151:$BA$151,0)),0)+IFERROR(INDEX('Hoja de Trabajo para listado'!$BC$155:$CB$1048576,MATCH($A885,'Hoja de Trabajo para listado'!$BC$155:$BC$1048576,0),MATCH((CUADRO!G$5&amp;$E885),'Hoja de Trabajo para listado'!$BC$151:$CB$151,0)),0)+IFERROR(INDEX('Hoja de Trabajo para listado'!$DE$153:$DG$274,MATCH($A885,'Hoja de Trabajo para listado'!$DE$153:$DE$1048576,0),MATCH((CUADRO!G$5&amp;$E885),'Hoja de Trabajo para listado'!$DE$151:$DG$151,0)),0)+IFERROR(INDEX('Hoja de Trabajo para listado'!$CD$155:$DC$1048576,MATCH($A885,'Hoja de Trabajo para listado'!$CD$155:$CD$1048576,0),MATCH((CUADRO!G$5&amp;$E885),'Hoja de Trabajo para listado'!$CD$151:$DC$151,0)),0)</f>
        <v>0</v>
      </c>
      <c r="H885" s="257">
        <f ca="1">+IFERROR(INDEX('Hoja de Trabajo para listado'!$A$155:$Z$1048576,MATCH($A885,'Hoja de Trabajo para listado'!$A$155:$A$1048576,0),MATCH((CUADRO!H$5&amp;$E885),'Hoja de Trabajo para listado'!$A$151:$Z$151,0)),0)+IFERROR(INDEX('Hoja de Trabajo para listado'!$AB$155:$BA$1048576,MATCH($A885,'Hoja de Trabajo para listado'!$AB$155:$AB$1048576,0),MATCH((CUADRO!H$5&amp;$E885),'Hoja de Trabajo para listado'!$AB$151:$BA$151,0)),0)+IFERROR(INDEX('Hoja de Trabajo para listado'!$BC$155:$CB$1048576,MATCH($A885,'Hoja de Trabajo para listado'!$BC$155:$BC$1048576,0),MATCH((CUADRO!H$5&amp;$E885),'Hoja de Trabajo para listado'!$BC$151:$CB$151,0)),0)+IFERROR(INDEX('Hoja de Trabajo para listado'!$DE$153:$DG$274,MATCH($A885,'Hoja de Trabajo para listado'!$DE$153:$DE$1048576,0),MATCH((CUADRO!H$5&amp;$E885),'Hoja de Trabajo para listado'!$DE$151:$DG$151,0)),0)+IFERROR(INDEX('Hoja de Trabajo para listado'!$CD$155:$DC$1048576,MATCH($A885,'Hoja de Trabajo para listado'!$CD$155:$CD$1048576,0),MATCH((CUADRO!H$5&amp;$E885),'Hoja de Trabajo para listado'!$CD$151:$DC$151,0)),0)</f>
        <v>0</v>
      </c>
      <c r="I885" s="257">
        <f ca="1">+IFERROR(INDEX('Hoja de Trabajo para listado'!$A$155:$Z$1048576,MATCH($A885,'Hoja de Trabajo para listado'!$A$155:$A$1048576,0),MATCH((CUADRO!I$5&amp;$E885),'Hoja de Trabajo para listado'!$A$151:$Z$151,0)),0)+IFERROR(INDEX('Hoja de Trabajo para listado'!$AB$155:$BA$1048576,MATCH($A885,'Hoja de Trabajo para listado'!$AB$155:$AB$1048576,0),MATCH((CUADRO!I$5&amp;$E885),'Hoja de Trabajo para listado'!$AB$151:$BA$151,0)),0)+IFERROR(INDEX('Hoja de Trabajo para listado'!$BC$155:$CB$1048576,MATCH($A885,'Hoja de Trabajo para listado'!$BC$155:$BC$1048576,0),MATCH((CUADRO!I$5&amp;$E885),'Hoja de Trabajo para listado'!$BC$151:$CB$151,0)),0)+IFERROR(INDEX('Hoja de Trabajo para listado'!$DE$153:$DG$274,MATCH($A885,'Hoja de Trabajo para listado'!$DE$153:$DE$1048576,0),MATCH((CUADRO!I$5&amp;$E885),'Hoja de Trabajo para listado'!$DE$151:$DG$151,0)),0)+IFERROR(INDEX('Hoja de Trabajo para listado'!$CD$155:$DC$1048576,MATCH($A885,'Hoja de Trabajo para listado'!$CD$155:$CD$1048576,0),MATCH((CUADRO!I$5&amp;$E885),'Hoja de Trabajo para listado'!$CD$151:$DC$151,0)),0)</f>
        <v>0</v>
      </c>
      <c r="J885" s="257">
        <f ca="1">+IFERROR(INDEX('Hoja de Trabajo para listado'!$A$155:$Z$1048576,MATCH($A885,'Hoja de Trabajo para listado'!$A$155:$A$1048576,0),MATCH((CUADRO!J$5&amp;$E885),'Hoja de Trabajo para listado'!$A$151:$Z$151,0)),0)+IFERROR(INDEX('Hoja de Trabajo para listado'!$AB$155:$BA$1048576,MATCH($A885,'Hoja de Trabajo para listado'!$AB$155:$AB$1048576,0),MATCH((CUADRO!J$5&amp;$E885),'Hoja de Trabajo para listado'!$AB$151:$BA$151,0)),0)+IFERROR(INDEX('Hoja de Trabajo para listado'!$BC$155:$CB$1048576,MATCH($A885,'Hoja de Trabajo para listado'!$BC$155:$BC$1048576,0),MATCH((CUADRO!J$5&amp;$E885),'Hoja de Trabajo para listado'!$BC$151:$CB$151,0)),0)+IFERROR(INDEX('Hoja de Trabajo para listado'!$DE$153:$DG$274,MATCH($A885,'Hoja de Trabajo para listado'!$DE$153:$DE$1048576,0),MATCH((CUADRO!J$5&amp;$E885),'Hoja de Trabajo para listado'!$DE$151:$DG$151,0)),0)+IFERROR(INDEX('Hoja de Trabajo para listado'!$CD$155:$DC$1048576,MATCH($A885,'Hoja de Trabajo para listado'!$CD$155:$CD$1048576,0),MATCH((CUADRO!J$5&amp;$E885),'Hoja de Trabajo para listado'!$CD$151:$DC$151,0)),0)</f>
        <v>0</v>
      </c>
      <c r="K885" s="257">
        <f ca="1">+IFERROR(INDEX('Hoja de Trabajo para listado'!$A$155:$Z$1048576,MATCH($A885,'Hoja de Trabajo para listado'!$A$155:$A$1048576,0),MATCH((CUADRO!K$5&amp;$E885),'Hoja de Trabajo para listado'!$A$151:$Z$151,0)),0)+IFERROR(INDEX('Hoja de Trabajo para listado'!$AB$155:$BA$1048576,MATCH($A885,'Hoja de Trabajo para listado'!$AB$155:$AB$1048576,0),MATCH((CUADRO!K$5&amp;$E885),'Hoja de Trabajo para listado'!$AB$151:$BA$151,0)),0)+IFERROR(INDEX('Hoja de Trabajo para listado'!$BC$155:$CB$1048576,MATCH($A885,'Hoja de Trabajo para listado'!$BC$155:$BC$1048576,0),MATCH((CUADRO!K$5&amp;$E885),'Hoja de Trabajo para listado'!$BC$151:$CB$151,0)),0)+IFERROR(INDEX('Hoja de Trabajo para listado'!$DE$153:$DG$274,MATCH($A885,'Hoja de Trabajo para listado'!$DE$153:$DE$1048576,0),MATCH((CUADRO!K$5&amp;$E885),'Hoja de Trabajo para listado'!$DE$151:$DG$151,0)),0)+IFERROR(INDEX('Hoja de Trabajo para listado'!$CD$155:$DC$1048576,MATCH($A885,'Hoja de Trabajo para listado'!$CD$155:$CD$1048576,0),MATCH((CUADRO!K$5&amp;$E885),'Hoja de Trabajo para listado'!$CD$151:$DC$151,0)),0)</f>
        <v>0</v>
      </c>
      <c r="L885" s="257">
        <f ca="1">+IFERROR(INDEX('Hoja de Trabajo para listado'!$A$155:$Z$1048576,MATCH($A885,'Hoja de Trabajo para listado'!$A$155:$A$1048576,0),MATCH((CUADRO!L$5&amp;$E885),'Hoja de Trabajo para listado'!$A$151:$Z$151,0)),0)+IFERROR(INDEX('Hoja de Trabajo para listado'!$AB$155:$BA$1048576,MATCH($A885,'Hoja de Trabajo para listado'!$AB$155:$AB$1048576,0),MATCH((CUADRO!L$5&amp;$E885),'Hoja de Trabajo para listado'!$AB$151:$BA$151,0)),0)+IFERROR(INDEX('Hoja de Trabajo para listado'!$BC$155:$CB$1048576,MATCH($A885,'Hoja de Trabajo para listado'!$BC$155:$BC$1048576,0),MATCH((CUADRO!L$5&amp;$E885),'Hoja de Trabajo para listado'!$BC$151:$CB$151,0)),0)+IFERROR(INDEX('Hoja de Trabajo para listado'!$DE$153:$DG$274,MATCH($A885,'Hoja de Trabajo para listado'!$DE$153:$DE$1048576,0),MATCH((CUADRO!L$5&amp;$E885),'Hoja de Trabajo para listado'!$DE$151:$DG$151,0)),0)+IFERROR(INDEX('Hoja de Trabajo para listado'!$CD$155:$DC$1048576,MATCH($A885,'Hoja de Trabajo para listado'!$CD$155:$CD$1048576,0),MATCH((CUADRO!L$5&amp;$E885),'Hoja de Trabajo para listado'!$CD$151:$DC$151,0)),0)</f>
        <v>0</v>
      </c>
      <c r="M885" s="257">
        <f ca="1">+IFERROR(INDEX('Hoja de Trabajo para listado'!$A$155:$Z$1048576,MATCH($A885,'Hoja de Trabajo para listado'!$A$155:$A$1048576,0),MATCH((CUADRO!M$5&amp;$E885),'Hoja de Trabajo para listado'!$A$151:$Z$151,0)),0)+IFERROR(INDEX('Hoja de Trabajo para listado'!$AB$155:$BA$1048576,MATCH($A885,'Hoja de Trabajo para listado'!$AB$155:$AB$1048576,0),MATCH((CUADRO!M$5&amp;$E885),'Hoja de Trabajo para listado'!$AB$151:$BA$151,0)),0)+IFERROR(INDEX('Hoja de Trabajo para listado'!$BC$155:$CB$1048576,MATCH($A885,'Hoja de Trabajo para listado'!$BC$155:$BC$1048576,0),MATCH((CUADRO!M$5&amp;$E885),'Hoja de Trabajo para listado'!$BC$151:$CB$151,0)),0)+IFERROR(INDEX('Hoja de Trabajo para listado'!$DE$153:$DG$274,MATCH($A885,'Hoja de Trabajo para listado'!$DE$153:$DE$1048576,0),MATCH((CUADRO!M$5&amp;$E885),'Hoja de Trabajo para listado'!$DE$151:$DG$151,0)),0)+IFERROR(INDEX('Hoja de Trabajo para listado'!$CD$155:$DC$1048576,MATCH($A885,'Hoja de Trabajo para listado'!$CD$155:$CD$1048576,0),MATCH((CUADRO!M$5&amp;$E885),'Hoja de Trabajo para listado'!$CD$151:$DC$151,0)),0)</f>
        <v>0</v>
      </c>
      <c r="N885" s="257">
        <f ca="1">+IFERROR(INDEX('Hoja de Trabajo para listado'!$A$155:$Z$1048576,MATCH($A885,'Hoja de Trabajo para listado'!$A$155:$A$1048576,0),MATCH((CUADRO!N$5&amp;$E885),'Hoja de Trabajo para listado'!$A$151:$Z$151,0)),0)+IFERROR(INDEX('Hoja de Trabajo para listado'!$AB$155:$BA$1048576,MATCH($A885,'Hoja de Trabajo para listado'!$AB$155:$AB$1048576,0),MATCH((CUADRO!N$5&amp;$E885),'Hoja de Trabajo para listado'!$AB$151:$BA$151,0)),0)+IFERROR(INDEX('Hoja de Trabajo para listado'!$BC$155:$CB$1048576,MATCH($A885,'Hoja de Trabajo para listado'!$BC$155:$BC$1048576,0),MATCH((CUADRO!N$5&amp;$E885),'Hoja de Trabajo para listado'!$BC$151:$CB$151,0)),0)+IFERROR(INDEX('Hoja de Trabajo para listado'!$DE$153:$DG$274,MATCH($A885,'Hoja de Trabajo para listado'!$DE$153:$DE$1048576,0),MATCH((CUADRO!N$5&amp;$E885),'Hoja de Trabajo para listado'!$DE$151:$DG$151,0)),0)+IFERROR(INDEX('Hoja de Trabajo para listado'!$CD$155:$DC$1048576,MATCH($A885,'Hoja de Trabajo para listado'!$CD$155:$CD$1048576,0),MATCH((CUADRO!N$5&amp;$E885),'Hoja de Trabajo para listado'!$CD$151:$DC$151,0)),0)</f>
        <v>0</v>
      </c>
      <c r="O885" s="257">
        <f ca="1">+IFERROR(INDEX('Hoja de Trabajo para listado'!$A$155:$Z$1048576,MATCH($A885,'Hoja de Trabajo para listado'!$A$155:$A$1048576,0),MATCH((CUADRO!O$5&amp;$E885),'Hoja de Trabajo para listado'!$A$151:$Z$151,0)),0)+IFERROR(INDEX('Hoja de Trabajo para listado'!$AB$155:$BA$1048576,MATCH($A885,'Hoja de Trabajo para listado'!$AB$155:$AB$1048576,0),MATCH((CUADRO!O$5&amp;$E885),'Hoja de Trabajo para listado'!$AB$151:$BA$151,0)),0)+IFERROR(INDEX('Hoja de Trabajo para listado'!$BC$155:$CB$1048576,MATCH($A885,'Hoja de Trabajo para listado'!$BC$155:$BC$1048576,0),MATCH((CUADRO!O$5&amp;$E885),'Hoja de Trabajo para listado'!$BC$151:$CB$151,0)),0)+IFERROR(INDEX('Hoja de Trabajo para listado'!$DE$153:$DG$274,MATCH($A885,'Hoja de Trabajo para listado'!$DE$153:$DE$1048576,0),MATCH((CUADRO!O$5&amp;$E885),'Hoja de Trabajo para listado'!$DE$151:$DG$151,0)),0)+IFERROR(INDEX('Hoja de Trabajo para listado'!$CD$155:$DC$1048576,MATCH($A885,'Hoja de Trabajo para listado'!$CD$155:$CD$1048576,0),MATCH((CUADRO!O$5&amp;$E885),'Hoja de Trabajo para listado'!$CD$151:$DC$151,0)),0)</f>
        <v>0</v>
      </c>
      <c r="P885" s="257">
        <f ca="1">+IFERROR(INDEX('Hoja de Trabajo para listado'!$A$155:$Z$1048576,MATCH($A885,'Hoja de Trabajo para listado'!$A$155:$A$1048576,0),MATCH((CUADRO!P$5&amp;$E885),'Hoja de Trabajo para listado'!$A$151:$Z$151,0)),0)+IFERROR(INDEX('Hoja de Trabajo para listado'!$AB$155:$BA$1048576,MATCH($A885,'Hoja de Trabajo para listado'!$AB$155:$AB$1048576,0),MATCH((CUADRO!P$5&amp;$E885),'Hoja de Trabajo para listado'!$AB$151:$BA$151,0)),0)+IFERROR(INDEX('Hoja de Trabajo para listado'!$BC$155:$CB$1048576,MATCH($A885,'Hoja de Trabajo para listado'!$BC$155:$BC$1048576,0),MATCH((CUADRO!P$5&amp;$E885),'Hoja de Trabajo para listado'!$BC$151:$CB$151,0)),0)+IFERROR(INDEX('Hoja de Trabajo para listado'!$DE$153:$DG$274,MATCH($A885,'Hoja de Trabajo para listado'!$DE$153:$DE$1048576,0),MATCH((CUADRO!P$5&amp;$E885),'Hoja de Trabajo para listado'!$DE$151:$DG$151,0)),0)+IFERROR(INDEX('Hoja de Trabajo para listado'!$CD$155:$DC$1048576,MATCH($A885,'Hoja de Trabajo para listado'!$CD$155:$CD$1048576,0),MATCH((CUADRO!P$5&amp;$E885),'Hoja de Trabajo para listado'!$CD$151:$DC$151,0)),0)</f>
        <v>0</v>
      </c>
      <c r="Q885" s="257">
        <f ca="1">+IFERROR(INDEX('Hoja de Trabajo para listado'!$A$155:$Z$1048576,MATCH($A885,'Hoja de Trabajo para listado'!$A$155:$A$1048576,0),MATCH((CUADRO!Q$5&amp;$E885),'Hoja de Trabajo para listado'!$A$151:$Z$151,0)),0)+IFERROR(INDEX('Hoja de Trabajo para listado'!$AB$155:$BA$1048576,MATCH($A885,'Hoja de Trabajo para listado'!$AB$155:$AB$1048576,0),MATCH((CUADRO!Q$5&amp;$E885),'Hoja de Trabajo para listado'!$AB$151:$BA$151,0)),0)+IFERROR(INDEX('Hoja de Trabajo para listado'!$BC$155:$CB$1048576,MATCH($A885,'Hoja de Trabajo para listado'!$BC$155:$BC$1048576,0),MATCH((CUADRO!Q$5&amp;$E885),'Hoja de Trabajo para listado'!$BC$151:$CB$151,0)),0)+IFERROR(INDEX('Hoja de Trabajo para listado'!$DE$153:$DG$274,MATCH($A885,'Hoja de Trabajo para listado'!$DE$153:$DE$1048576,0),MATCH((CUADRO!Q$5&amp;$E885),'Hoja de Trabajo para listado'!$DE$151:$DG$151,0)),0)+IFERROR(INDEX('Hoja de Trabajo para listado'!$CD$155:$DC$1048576,MATCH($A885,'Hoja de Trabajo para listado'!$CD$155:$CD$1048576,0),MATCH((CUADRO!Q$5&amp;$E885),'Hoja de Trabajo para listado'!$CD$151:$DC$151,0)),0)</f>
        <v>0</v>
      </c>
      <c r="R885" s="257">
        <f t="shared" ca="1" si="28"/>
        <v>0</v>
      </c>
      <c r="S885" s="274">
        <f ca="1">+R884+R885</f>
        <v>0</v>
      </c>
      <c r="T885" s="257">
        <f ca="1">+S885</f>
        <v>0</v>
      </c>
      <c r="U885" s="256">
        <f t="shared" si="29"/>
        <v>2</v>
      </c>
      <c r="V885" s="362" t="str">
        <f>+VLOOKUP(A885,bd_lista!$A$3:$E$590,5,FALSE)</f>
        <v>Gobiernos Autonomos Municipales</v>
      </c>
      <c r="W885" s="362"/>
      <c r="X885" s="254">
        <f>+VLOOKUP(A885,[2]Sheet1!$A$13:$D$744,4,FALSE)</f>
        <v>0</v>
      </c>
      <c r="Y885" s="254" t="e">
        <f>+VLOOKUP(X885,bd_lista!$A$3:$C$590,3,FALSE)</f>
        <v>#N/A</v>
      </c>
      <c r="Z885" s="314"/>
      <c r="AA885" s="315"/>
    </row>
    <row r="886" spans="1:27" customFormat="1" ht="15" hidden="1" customHeight="1">
      <c r="A886" s="32">
        <v>1705</v>
      </c>
      <c r="B886" s="306">
        <f>+A886</f>
        <v>1705</v>
      </c>
      <c r="C886" s="259" t="str">
        <f>+VLOOKUP(A886,bd_lista!$A$3:$C$590,3,FALSE)</f>
        <v>Gobierno Autónomo Municipal de El Torno</v>
      </c>
      <c r="D886" s="361" t="str">
        <f>+C886</f>
        <v>Gobierno Autónomo Municipal de El Torno</v>
      </c>
      <c r="E886" s="254" t="s">
        <v>1313</v>
      </c>
      <c r="F886" s="255">
        <f ca="1">+IFERROR(INDEX('Hoja de Trabajo para listado'!$A$155:$Z$1048576,MATCH($A886,'Hoja de Trabajo para listado'!$A$155:$A$1048576,0),MATCH((CUADRO!F$5&amp;$E886),'Hoja de Trabajo para listado'!$A$151:$Z$151,0)),0)+IFERROR(INDEX('Hoja de Trabajo para listado'!$AB$155:$BA$1048576,MATCH($A886,'Hoja de Trabajo para listado'!$AB$155:$AB$1048576,0),MATCH((CUADRO!F$5&amp;$E886),'Hoja de Trabajo para listado'!$AB$151:$BA$151,0)),0)+IFERROR(INDEX('Hoja de Trabajo para listado'!$BC$155:$CB$1048576,MATCH($A886,'Hoja de Trabajo para listado'!$BC$155:$BC$1048576,0),MATCH((CUADRO!F$5&amp;$E886),'Hoja de Trabajo para listado'!$BC$151:$CB$151,0)),0)+IFERROR(INDEX('Hoja de Trabajo para listado'!$DE$153:$DG$274,MATCH($A886,'Hoja de Trabajo para listado'!$DE$153:$DE$1048576,0),MATCH((CUADRO!F$5&amp;$E886),'Hoja de Trabajo para listado'!$DE$151:$DG$151,0)),0)+IFERROR(INDEX('Hoja de Trabajo para listado'!$CD$155:$DC$1048576,MATCH($A886,'Hoja de Trabajo para listado'!$CD$155:$CD$1048576,0),MATCH((CUADRO!F$5&amp;$E886),'Hoja de Trabajo para listado'!$CD$151:$DC$151,0)),0)</f>
        <v>0</v>
      </c>
      <c r="G886" s="255">
        <f ca="1">+IFERROR(INDEX('Hoja de Trabajo para listado'!$A$155:$Z$1048576,MATCH($A886,'Hoja de Trabajo para listado'!$A$155:$A$1048576,0),MATCH((CUADRO!G$5&amp;$E886),'Hoja de Trabajo para listado'!$A$151:$Z$151,0)),0)+IFERROR(INDEX('Hoja de Trabajo para listado'!$AB$155:$BA$1048576,MATCH($A886,'Hoja de Trabajo para listado'!$AB$155:$AB$1048576,0),MATCH((CUADRO!G$5&amp;$E886),'Hoja de Trabajo para listado'!$AB$151:$BA$151,0)),0)+IFERROR(INDEX('Hoja de Trabajo para listado'!$BC$155:$CB$1048576,MATCH($A886,'Hoja de Trabajo para listado'!$BC$155:$BC$1048576,0),MATCH((CUADRO!G$5&amp;$E886),'Hoja de Trabajo para listado'!$BC$151:$CB$151,0)),0)+IFERROR(INDEX('Hoja de Trabajo para listado'!$DE$153:$DG$274,MATCH($A886,'Hoja de Trabajo para listado'!$DE$153:$DE$1048576,0),MATCH((CUADRO!G$5&amp;$E886),'Hoja de Trabajo para listado'!$DE$151:$DG$151,0)),0)+IFERROR(INDEX('Hoja de Trabajo para listado'!$CD$155:$DC$1048576,MATCH($A886,'Hoja de Trabajo para listado'!$CD$155:$CD$1048576,0),MATCH((CUADRO!G$5&amp;$E886),'Hoja de Trabajo para listado'!$CD$151:$DC$151,0)),0)</f>
        <v>0</v>
      </c>
      <c r="H886" s="255">
        <f ca="1">+IFERROR(INDEX('Hoja de Trabajo para listado'!$A$155:$Z$1048576,MATCH($A886,'Hoja de Trabajo para listado'!$A$155:$A$1048576,0),MATCH((CUADRO!H$5&amp;$E886),'Hoja de Trabajo para listado'!$A$151:$Z$151,0)),0)+IFERROR(INDEX('Hoja de Trabajo para listado'!$AB$155:$BA$1048576,MATCH($A886,'Hoja de Trabajo para listado'!$AB$155:$AB$1048576,0),MATCH((CUADRO!H$5&amp;$E886),'Hoja de Trabajo para listado'!$AB$151:$BA$151,0)),0)+IFERROR(INDEX('Hoja de Trabajo para listado'!$BC$155:$CB$1048576,MATCH($A886,'Hoja de Trabajo para listado'!$BC$155:$BC$1048576,0),MATCH((CUADRO!H$5&amp;$E886),'Hoja de Trabajo para listado'!$BC$151:$CB$151,0)),0)+IFERROR(INDEX('Hoja de Trabajo para listado'!$DE$153:$DG$274,MATCH($A886,'Hoja de Trabajo para listado'!$DE$153:$DE$1048576,0),MATCH((CUADRO!H$5&amp;$E886),'Hoja de Trabajo para listado'!$DE$151:$DG$151,0)),0)+IFERROR(INDEX('Hoja de Trabajo para listado'!$CD$155:$DC$1048576,MATCH($A886,'Hoja de Trabajo para listado'!$CD$155:$CD$1048576,0),MATCH((CUADRO!H$5&amp;$E886),'Hoja de Trabajo para listado'!$CD$151:$DC$151,0)),0)</f>
        <v>0</v>
      </c>
      <c r="I886" s="255">
        <f ca="1">+IFERROR(INDEX('Hoja de Trabajo para listado'!$A$155:$Z$1048576,MATCH($A886,'Hoja de Trabajo para listado'!$A$155:$A$1048576,0),MATCH((CUADRO!I$5&amp;$E886),'Hoja de Trabajo para listado'!$A$151:$Z$151,0)),0)+IFERROR(INDEX('Hoja de Trabajo para listado'!$AB$155:$BA$1048576,MATCH($A886,'Hoja de Trabajo para listado'!$AB$155:$AB$1048576,0),MATCH((CUADRO!I$5&amp;$E886),'Hoja de Trabajo para listado'!$AB$151:$BA$151,0)),0)+IFERROR(INDEX('Hoja de Trabajo para listado'!$BC$155:$CB$1048576,MATCH($A886,'Hoja de Trabajo para listado'!$BC$155:$BC$1048576,0),MATCH((CUADRO!I$5&amp;$E886),'Hoja de Trabajo para listado'!$BC$151:$CB$151,0)),0)+IFERROR(INDEX('Hoja de Trabajo para listado'!$DE$153:$DG$274,MATCH($A886,'Hoja de Trabajo para listado'!$DE$153:$DE$1048576,0),MATCH((CUADRO!I$5&amp;$E886),'Hoja de Trabajo para listado'!$DE$151:$DG$151,0)),0)+IFERROR(INDEX('Hoja de Trabajo para listado'!$CD$155:$DC$1048576,MATCH($A886,'Hoja de Trabajo para listado'!$CD$155:$CD$1048576,0),MATCH((CUADRO!I$5&amp;$E886),'Hoja de Trabajo para listado'!$CD$151:$DC$151,0)),0)</f>
        <v>0</v>
      </c>
      <c r="J886" s="255">
        <f ca="1">+IFERROR(INDEX('Hoja de Trabajo para listado'!$A$155:$Z$1048576,MATCH($A886,'Hoja de Trabajo para listado'!$A$155:$A$1048576,0),MATCH((CUADRO!J$5&amp;$E886),'Hoja de Trabajo para listado'!$A$151:$Z$151,0)),0)+IFERROR(INDEX('Hoja de Trabajo para listado'!$AB$155:$BA$1048576,MATCH($A886,'Hoja de Trabajo para listado'!$AB$155:$AB$1048576,0),MATCH((CUADRO!J$5&amp;$E886),'Hoja de Trabajo para listado'!$AB$151:$BA$151,0)),0)+IFERROR(INDEX('Hoja de Trabajo para listado'!$BC$155:$CB$1048576,MATCH($A886,'Hoja de Trabajo para listado'!$BC$155:$BC$1048576,0),MATCH((CUADRO!J$5&amp;$E886),'Hoja de Trabajo para listado'!$BC$151:$CB$151,0)),0)+IFERROR(INDEX('Hoja de Trabajo para listado'!$DE$153:$DG$274,MATCH($A886,'Hoja de Trabajo para listado'!$DE$153:$DE$1048576,0),MATCH((CUADRO!J$5&amp;$E886),'Hoja de Trabajo para listado'!$DE$151:$DG$151,0)),0)+IFERROR(INDEX('Hoja de Trabajo para listado'!$CD$155:$DC$1048576,MATCH($A886,'Hoja de Trabajo para listado'!$CD$155:$CD$1048576,0),MATCH((CUADRO!J$5&amp;$E886),'Hoja de Trabajo para listado'!$CD$151:$DC$151,0)),0)</f>
        <v>0</v>
      </c>
      <c r="K886" s="255">
        <f ca="1">+IFERROR(INDEX('Hoja de Trabajo para listado'!$A$155:$Z$1048576,MATCH($A886,'Hoja de Trabajo para listado'!$A$155:$A$1048576,0),MATCH((CUADRO!K$5&amp;$E886),'Hoja de Trabajo para listado'!$A$151:$Z$151,0)),0)+IFERROR(INDEX('Hoja de Trabajo para listado'!$AB$155:$BA$1048576,MATCH($A886,'Hoja de Trabajo para listado'!$AB$155:$AB$1048576,0),MATCH((CUADRO!K$5&amp;$E886),'Hoja de Trabajo para listado'!$AB$151:$BA$151,0)),0)+IFERROR(INDEX('Hoja de Trabajo para listado'!$BC$155:$CB$1048576,MATCH($A886,'Hoja de Trabajo para listado'!$BC$155:$BC$1048576,0),MATCH((CUADRO!K$5&amp;$E886),'Hoja de Trabajo para listado'!$BC$151:$CB$151,0)),0)+IFERROR(INDEX('Hoja de Trabajo para listado'!$DE$153:$DG$274,MATCH($A886,'Hoja de Trabajo para listado'!$DE$153:$DE$1048576,0),MATCH((CUADRO!K$5&amp;$E886),'Hoja de Trabajo para listado'!$DE$151:$DG$151,0)),0)+IFERROR(INDEX('Hoja de Trabajo para listado'!$CD$155:$DC$1048576,MATCH($A886,'Hoja de Trabajo para listado'!$CD$155:$CD$1048576,0),MATCH((CUADRO!K$5&amp;$E886),'Hoja de Trabajo para listado'!$CD$151:$DC$151,0)),0)</f>
        <v>0</v>
      </c>
      <c r="L886" s="255">
        <f ca="1">+IFERROR(INDEX('Hoja de Trabajo para listado'!$A$155:$Z$1048576,MATCH($A886,'Hoja de Trabajo para listado'!$A$155:$A$1048576,0),MATCH((CUADRO!L$5&amp;$E886),'Hoja de Trabajo para listado'!$A$151:$Z$151,0)),0)+IFERROR(INDEX('Hoja de Trabajo para listado'!$AB$155:$BA$1048576,MATCH($A886,'Hoja de Trabajo para listado'!$AB$155:$AB$1048576,0),MATCH((CUADRO!L$5&amp;$E886),'Hoja de Trabajo para listado'!$AB$151:$BA$151,0)),0)+IFERROR(INDEX('Hoja de Trabajo para listado'!$BC$155:$CB$1048576,MATCH($A886,'Hoja de Trabajo para listado'!$BC$155:$BC$1048576,0),MATCH((CUADRO!L$5&amp;$E886),'Hoja de Trabajo para listado'!$BC$151:$CB$151,0)),0)+IFERROR(INDEX('Hoja de Trabajo para listado'!$DE$153:$DG$274,MATCH($A886,'Hoja de Trabajo para listado'!$DE$153:$DE$1048576,0),MATCH((CUADRO!L$5&amp;$E886),'Hoja de Trabajo para listado'!$DE$151:$DG$151,0)),0)+IFERROR(INDEX('Hoja de Trabajo para listado'!$CD$155:$DC$1048576,MATCH($A886,'Hoja de Trabajo para listado'!$CD$155:$CD$1048576,0),MATCH((CUADRO!L$5&amp;$E886),'Hoja de Trabajo para listado'!$CD$151:$DC$151,0)),0)</f>
        <v>0</v>
      </c>
      <c r="M886" s="255">
        <f ca="1">+IFERROR(INDEX('Hoja de Trabajo para listado'!$A$155:$Z$1048576,MATCH($A886,'Hoja de Trabajo para listado'!$A$155:$A$1048576,0),MATCH((CUADRO!M$5&amp;$E886),'Hoja de Trabajo para listado'!$A$151:$Z$151,0)),0)+IFERROR(INDEX('Hoja de Trabajo para listado'!$AB$155:$BA$1048576,MATCH($A886,'Hoja de Trabajo para listado'!$AB$155:$AB$1048576,0),MATCH((CUADRO!M$5&amp;$E886),'Hoja de Trabajo para listado'!$AB$151:$BA$151,0)),0)+IFERROR(INDEX('Hoja de Trabajo para listado'!$BC$155:$CB$1048576,MATCH($A886,'Hoja de Trabajo para listado'!$BC$155:$BC$1048576,0),MATCH((CUADRO!M$5&amp;$E886),'Hoja de Trabajo para listado'!$BC$151:$CB$151,0)),0)+IFERROR(INDEX('Hoja de Trabajo para listado'!$DE$153:$DG$274,MATCH($A886,'Hoja de Trabajo para listado'!$DE$153:$DE$1048576,0),MATCH((CUADRO!M$5&amp;$E886),'Hoja de Trabajo para listado'!$DE$151:$DG$151,0)),0)+IFERROR(INDEX('Hoja de Trabajo para listado'!$CD$155:$DC$1048576,MATCH($A886,'Hoja de Trabajo para listado'!$CD$155:$CD$1048576,0),MATCH((CUADRO!M$5&amp;$E886),'Hoja de Trabajo para listado'!$CD$151:$DC$151,0)),0)</f>
        <v>0</v>
      </c>
      <c r="N886" s="255">
        <f ca="1">+IFERROR(INDEX('Hoja de Trabajo para listado'!$A$155:$Z$1048576,MATCH($A886,'Hoja de Trabajo para listado'!$A$155:$A$1048576,0),MATCH((CUADRO!N$5&amp;$E886),'Hoja de Trabajo para listado'!$A$151:$Z$151,0)),0)+IFERROR(INDEX('Hoja de Trabajo para listado'!$AB$155:$BA$1048576,MATCH($A886,'Hoja de Trabajo para listado'!$AB$155:$AB$1048576,0),MATCH((CUADRO!N$5&amp;$E886),'Hoja de Trabajo para listado'!$AB$151:$BA$151,0)),0)+IFERROR(INDEX('Hoja de Trabajo para listado'!$BC$155:$CB$1048576,MATCH($A886,'Hoja de Trabajo para listado'!$BC$155:$BC$1048576,0),MATCH((CUADRO!N$5&amp;$E886),'Hoja de Trabajo para listado'!$BC$151:$CB$151,0)),0)+IFERROR(INDEX('Hoja de Trabajo para listado'!$DE$153:$DG$274,MATCH($A886,'Hoja de Trabajo para listado'!$DE$153:$DE$1048576,0),MATCH((CUADRO!N$5&amp;$E886),'Hoja de Trabajo para listado'!$DE$151:$DG$151,0)),0)+IFERROR(INDEX('Hoja de Trabajo para listado'!$CD$155:$DC$1048576,MATCH($A886,'Hoja de Trabajo para listado'!$CD$155:$CD$1048576,0),MATCH((CUADRO!N$5&amp;$E886),'Hoja de Trabajo para listado'!$CD$151:$DC$151,0)),0)</f>
        <v>0</v>
      </c>
      <c r="O886" s="255">
        <f ca="1">+IFERROR(INDEX('Hoja de Trabajo para listado'!$A$155:$Z$1048576,MATCH($A886,'Hoja de Trabajo para listado'!$A$155:$A$1048576,0),MATCH((CUADRO!O$5&amp;$E886),'Hoja de Trabajo para listado'!$A$151:$Z$151,0)),0)+IFERROR(INDEX('Hoja de Trabajo para listado'!$AB$155:$BA$1048576,MATCH($A886,'Hoja de Trabajo para listado'!$AB$155:$AB$1048576,0),MATCH((CUADRO!O$5&amp;$E886),'Hoja de Trabajo para listado'!$AB$151:$BA$151,0)),0)+IFERROR(INDEX('Hoja de Trabajo para listado'!$BC$155:$CB$1048576,MATCH($A886,'Hoja de Trabajo para listado'!$BC$155:$BC$1048576,0),MATCH((CUADRO!O$5&amp;$E886),'Hoja de Trabajo para listado'!$BC$151:$CB$151,0)),0)+IFERROR(INDEX('Hoja de Trabajo para listado'!$DE$153:$DG$274,MATCH($A886,'Hoja de Trabajo para listado'!$DE$153:$DE$1048576,0),MATCH((CUADRO!O$5&amp;$E886),'Hoja de Trabajo para listado'!$DE$151:$DG$151,0)),0)+IFERROR(INDEX('Hoja de Trabajo para listado'!$CD$155:$DC$1048576,MATCH($A886,'Hoja de Trabajo para listado'!$CD$155:$CD$1048576,0),MATCH((CUADRO!O$5&amp;$E886),'Hoja de Trabajo para listado'!$CD$151:$DC$151,0)),0)</f>
        <v>0</v>
      </c>
      <c r="P886" s="255">
        <f ca="1">+IFERROR(INDEX('Hoja de Trabajo para listado'!$A$155:$Z$1048576,MATCH($A886,'Hoja de Trabajo para listado'!$A$155:$A$1048576,0),MATCH((CUADRO!P$5&amp;$E886),'Hoja de Trabajo para listado'!$A$151:$Z$151,0)),0)+IFERROR(INDEX('Hoja de Trabajo para listado'!$AB$155:$BA$1048576,MATCH($A886,'Hoja de Trabajo para listado'!$AB$155:$AB$1048576,0),MATCH((CUADRO!P$5&amp;$E886),'Hoja de Trabajo para listado'!$AB$151:$BA$151,0)),0)+IFERROR(INDEX('Hoja de Trabajo para listado'!$BC$155:$CB$1048576,MATCH($A886,'Hoja de Trabajo para listado'!$BC$155:$BC$1048576,0),MATCH((CUADRO!P$5&amp;$E886),'Hoja de Trabajo para listado'!$BC$151:$CB$151,0)),0)+IFERROR(INDEX('Hoja de Trabajo para listado'!$DE$153:$DG$274,MATCH($A886,'Hoja de Trabajo para listado'!$DE$153:$DE$1048576,0),MATCH((CUADRO!P$5&amp;$E886),'Hoja de Trabajo para listado'!$DE$151:$DG$151,0)),0)+IFERROR(INDEX('Hoja de Trabajo para listado'!$CD$155:$DC$1048576,MATCH($A886,'Hoja de Trabajo para listado'!$CD$155:$CD$1048576,0),MATCH((CUADRO!P$5&amp;$E886),'Hoja de Trabajo para listado'!$CD$151:$DC$151,0)),0)</f>
        <v>0</v>
      </c>
      <c r="Q886" s="255">
        <f ca="1">+IFERROR(INDEX('Hoja de Trabajo para listado'!$A$155:$Z$1048576,MATCH($A886,'Hoja de Trabajo para listado'!$A$155:$A$1048576,0),MATCH((CUADRO!Q$5&amp;$E886),'Hoja de Trabajo para listado'!$A$151:$Z$151,0)),0)+IFERROR(INDEX('Hoja de Trabajo para listado'!$AB$155:$BA$1048576,MATCH($A886,'Hoja de Trabajo para listado'!$AB$155:$AB$1048576,0),MATCH((CUADRO!Q$5&amp;$E886),'Hoja de Trabajo para listado'!$AB$151:$BA$151,0)),0)+IFERROR(INDEX('Hoja de Trabajo para listado'!$BC$155:$CB$1048576,MATCH($A886,'Hoja de Trabajo para listado'!$BC$155:$BC$1048576,0),MATCH((CUADRO!Q$5&amp;$E886),'Hoja de Trabajo para listado'!$BC$151:$CB$151,0)),0)+IFERROR(INDEX('Hoja de Trabajo para listado'!$DE$153:$DG$274,MATCH($A886,'Hoja de Trabajo para listado'!$DE$153:$DE$1048576,0),MATCH((CUADRO!Q$5&amp;$E886),'Hoja de Trabajo para listado'!$DE$151:$DG$151,0)),0)+IFERROR(INDEX('Hoja de Trabajo para listado'!$CD$155:$DC$1048576,MATCH($A886,'Hoja de Trabajo para listado'!$CD$155:$CD$1048576,0),MATCH((CUADRO!Q$5&amp;$E886),'Hoja de Trabajo para listado'!$CD$151:$DC$151,0)),0)</f>
        <v>0</v>
      </c>
      <c r="R886" s="255">
        <f t="shared" ca="1" si="28"/>
        <v>0</v>
      </c>
      <c r="S886" s="262"/>
      <c r="T886" s="255">
        <f ca="1">+T887</f>
        <v>0</v>
      </c>
      <c r="U886" s="254">
        <f t="shared" si="29"/>
        <v>1</v>
      </c>
      <c r="V886" s="362" t="str">
        <f>+VLOOKUP(A886,bd_lista!$A$3:$E$590,5,FALSE)</f>
        <v>Gobiernos Autonomos Municipales</v>
      </c>
      <c r="W886" s="361" t="str">
        <f>+V886</f>
        <v>Gobiernos Autonomos Municipales</v>
      </c>
      <c r="X886" s="254">
        <f>+VLOOKUP(A886,[2]Sheet1!$A$13:$D$744,4,FALSE)</f>
        <v>0</v>
      </c>
      <c r="Y886" s="254" t="e">
        <f>+VLOOKUP(X886,bd_lista!$A$3:$C$590,3,FALSE)</f>
        <v>#N/A</v>
      </c>
      <c r="Z886" s="316">
        <f>+X886</f>
        <v>0</v>
      </c>
      <c r="AA886" s="317" t="e">
        <f>+Y886</f>
        <v>#N/A</v>
      </c>
    </row>
    <row r="887" spans="1:27" customFormat="1" ht="15" hidden="1" customHeight="1">
      <c r="A887" s="32">
        <v>1705</v>
      </c>
      <c r="B887" s="307"/>
      <c r="C887" s="259" t="str">
        <f>+VLOOKUP(A887,bd_lista!$A$3:$C$590,3,FALSE)</f>
        <v>Gobierno Autónomo Municipal de El Torno</v>
      </c>
      <c r="D887" s="362"/>
      <c r="E887" s="256" t="s">
        <v>1314</v>
      </c>
      <c r="F887" s="257">
        <f ca="1">+IFERROR(INDEX('Hoja de Trabajo para listado'!$A$155:$Z$1048576,MATCH($A887,'Hoja de Trabajo para listado'!$A$155:$A$1048576,0),MATCH((CUADRO!F$5&amp;$E887),'Hoja de Trabajo para listado'!$A$151:$Z$151,0)),0)+IFERROR(INDEX('Hoja de Trabajo para listado'!$AB$155:$BA$1048576,MATCH($A887,'Hoja de Trabajo para listado'!$AB$155:$AB$1048576,0),MATCH((CUADRO!F$5&amp;$E887),'Hoja de Trabajo para listado'!$AB$151:$BA$151,0)),0)+IFERROR(INDEX('Hoja de Trabajo para listado'!$BC$155:$CB$1048576,MATCH($A887,'Hoja de Trabajo para listado'!$BC$155:$BC$1048576,0),MATCH((CUADRO!F$5&amp;$E887),'Hoja de Trabajo para listado'!$BC$151:$CB$151,0)),0)+IFERROR(INDEX('Hoja de Trabajo para listado'!$DE$153:$DG$274,MATCH($A887,'Hoja de Trabajo para listado'!$DE$153:$DE$1048576,0),MATCH((CUADRO!F$5&amp;$E887),'Hoja de Trabajo para listado'!$DE$151:$DG$151,0)),0)+IFERROR(INDEX('Hoja de Trabajo para listado'!$CD$155:$DC$1048576,MATCH($A887,'Hoja de Trabajo para listado'!$CD$155:$CD$1048576,0),MATCH((CUADRO!F$5&amp;$E887),'Hoja de Trabajo para listado'!$CD$151:$DC$151,0)),0)</f>
        <v>0</v>
      </c>
      <c r="G887" s="257">
        <f ca="1">+IFERROR(INDEX('Hoja de Trabajo para listado'!$A$155:$Z$1048576,MATCH($A887,'Hoja de Trabajo para listado'!$A$155:$A$1048576,0),MATCH((CUADRO!G$5&amp;$E887),'Hoja de Trabajo para listado'!$A$151:$Z$151,0)),0)+IFERROR(INDEX('Hoja de Trabajo para listado'!$AB$155:$BA$1048576,MATCH($A887,'Hoja de Trabajo para listado'!$AB$155:$AB$1048576,0),MATCH((CUADRO!G$5&amp;$E887),'Hoja de Trabajo para listado'!$AB$151:$BA$151,0)),0)+IFERROR(INDEX('Hoja de Trabajo para listado'!$BC$155:$CB$1048576,MATCH($A887,'Hoja de Trabajo para listado'!$BC$155:$BC$1048576,0),MATCH((CUADRO!G$5&amp;$E887),'Hoja de Trabajo para listado'!$BC$151:$CB$151,0)),0)+IFERROR(INDEX('Hoja de Trabajo para listado'!$DE$153:$DG$274,MATCH($A887,'Hoja de Trabajo para listado'!$DE$153:$DE$1048576,0),MATCH((CUADRO!G$5&amp;$E887),'Hoja de Trabajo para listado'!$DE$151:$DG$151,0)),0)+IFERROR(INDEX('Hoja de Trabajo para listado'!$CD$155:$DC$1048576,MATCH($A887,'Hoja de Trabajo para listado'!$CD$155:$CD$1048576,0),MATCH((CUADRO!G$5&amp;$E887),'Hoja de Trabajo para listado'!$CD$151:$DC$151,0)),0)</f>
        <v>0</v>
      </c>
      <c r="H887" s="257">
        <f ca="1">+IFERROR(INDEX('Hoja de Trabajo para listado'!$A$155:$Z$1048576,MATCH($A887,'Hoja de Trabajo para listado'!$A$155:$A$1048576,0),MATCH((CUADRO!H$5&amp;$E887),'Hoja de Trabajo para listado'!$A$151:$Z$151,0)),0)+IFERROR(INDEX('Hoja de Trabajo para listado'!$AB$155:$BA$1048576,MATCH($A887,'Hoja de Trabajo para listado'!$AB$155:$AB$1048576,0),MATCH((CUADRO!H$5&amp;$E887),'Hoja de Trabajo para listado'!$AB$151:$BA$151,0)),0)+IFERROR(INDEX('Hoja de Trabajo para listado'!$BC$155:$CB$1048576,MATCH($A887,'Hoja de Trabajo para listado'!$BC$155:$BC$1048576,0),MATCH((CUADRO!H$5&amp;$E887),'Hoja de Trabajo para listado'!$BC$151:$CB$151,0)),0)+IFERROR(INDEX('Hoja de Trabajo para listado'!$DE$153:$DG$274,MATCH($A887,'Hoja de Trabajo para listado'!$DE$153:$DE$1048576,0),MATCH((CUADRO!H$5&amp;$E887),'Hoja de Trabajo para listado'!$DE$151:$DG$151,0)),0)+IFERROR(INDEX('Hoja de Trabajo para listado'!$CD$155:$DC$1048576,MATCH($A887,'Hoja de Trabajo para listado'!$CD$155:$CD$1048576,0),MATCH((CUADRO!H$5&amp;$E887),'Hoja de Trabajo para listado'!$CD$151:$DC$151,0)),0)</f>
        <v>0</v>
      </c>
      <c r="I887" s="257">
        <f ca="1">+IFERROR(INDEX('Hoja de Trabajo para listado'!$A$155:$Z$1048576,MATCH($A887,'Hoja de Trabajo para listado'!$A$155:$A$1048576,0),MATCH((CUADRO!I$5&amp;$E887),'Hoja de Trabajo para listado'!$A$151:$Z$151,0)),0)+IFERROR(INDEX('Hoja de Trabajo para listado'!$AB$155:$BA$1048576,MATCH($A887,'Hoja de Trabajo para listado'!$AB$155:$AB$1048576,0),MATCH((CUADRO!I$5&amp;$E887),'Hoja de Trabajo para listado'!$AB$151:$BA$151,0)),0)+IFERROR(INDEX('Hoja de Trabajo para listado'!$BC$155:$CB$1048576,MATCH($A887,'Hoja de Trabajo para listado'!$BC$155:$BC$1048576,0),MATCH((CUADRO!I$5&amp;$E887),'Hoja de Trabajo para listado'!$BC$151:$CB$151,0)),0)+IFERROR(INDEX('Hoja de Trabajo para listado'!$DE$153:$DG$274,MATCH($A887,'Hoja de Trabajo para listado'!$DE$153:$DE$1048576,0),MATCH((CUADRO!I$5&amp;$E887),'Hoja de Trabajo para listado'!$DE$151:$DG$151,0)),0)+IFERROR(INDEX('Hoja de Trabajo para listado'!$CD$155:$DC$1048576,MATCH($A887,'Hoja de Trabajo para listado'!$CD$155:$CD$1048576,0),MATCH((CUADRO!I$5&amp;$E887),'Hoja de Trabajo para listado'!$CD$151:$DC$151,0)),0)</f>
        <v>0</v>
      </c>
      <c r="J887" s="257">
        <f ca="1">+IFERROR(INDEX('Hoja de Trabajo para listado'!$A$155:$Z$1048576,MATCH($A887,'Hoja de Trabajo para listado'!$A$155:$A$1048576,0),MATCH((CUADRO!J$5&amp;$E887),'Hoja de Trabajo para listado'!$A$151:$Z$151,0)),0)+IFERROR(INDEX('Hoja de Trabajo para listado'!$AB$155:$BA$1048576,MATCH($A887,'Hoja de Trabajo para listado'!$AB$155:$AB$1048576,0),MATCH((CUADRO!J$5&amp;$E887),'Hoja de Trabajo para listado'!$AB$151:$BA$151,0)),0)+IFERROR(INDEX('Hoja de Trabajo para listado'!$BC$155:$CB$1048576,MATCH($A887,'Hoja de Trabajo para listado'!$BC$155:$BC$1048576,0),MATCH((CUADRO!J$5&amp;$E887),'Hoja de Trabajo para listado'!$BC$151:$CB$151,0)),0)+IFERROR(INDEX('Hoja de Trabajo para listado'!$DE$153:$DG$274,MATCH($A887,'Hoja de Trabajo para listado'!$DE$153:$DE$1048576,0),MATCH((CUADRO!J$5&amp;$E887),'Hoja de Trabajo para listado'!$DE$151:$DG$151,0)),0)+IFERROR(INDEX('Hoja de Trabajo para listado'!$CD$155:$DC$1048576,MATCH($A887,'Hoja de Trabajo para listado'!$CD$155:$CD$1048576,0),MATCH((CUADRO!J$5&amp;$E887),'Hoja de Trabajo para listado'!$CD$151:$DC$151,0)),0)</f>
        <v>0</v>
      </c>
      <c r="K887" s="257">
        <f ca="1">+IFERROR(INDEX('Hoja de Trabajo para listado'!$A$155:$Z$1048576,MATCH($A887,'Hoja de Trabajo para listado'!$A$155:$A$1048576,0),MATCH((CUADRO!K$5&amp;$E887),'Hoja de Trabajo para listado'!$A$151:$Z$151,0)),0)+IFERROR(INDEX('Hoja de Trabajo para listado'!$AB$155:$BA$1048576,MATCH($A887,'Hoja de Trabajo para listado'!$AB$155:$AB$1048576,0),MATCH((CUADRO!K$5&amp;$E887),'Hoja de Trabajo para listado'!$AB$151:$BA$151,0)),0)+IFERROR(INDEX('Hoja de Trabajo para listado'!$BC$155:$CB$1048576,MATCH($A887,'Hoja de Trabajo para listado'!$BC$155:$BC$1048576,0),MATCH((CUADRO!K$5&amp;$E887),'Hoja de Trabajo para listado'!$BC$151:$CB$151,0)),0)+IFERROR(INDEX('Hoja de Trabajo para listado'!$DE$153:$DG$274,MATCH($A887,'Hoja de Trabajo para listado'!$DE$153:$DE$1048576,0),MATCH((CUADRO!K$5&amp;$E887),'Hoja de Trabajo para listado'!$DE$151:$DG$151,0)),0)+IFERROR(INDEX('Hoja de Trabajo para listado'!$CD$155:$DC$1048576,MATCH($A887,'Hoja de Trabajo para listado'!$CD$155:$CD$1048576,0),MATCH((CUADRO!K$5&amp;$E887),'Hoja de Trabajo para listado'!$CD$151:$DC$151,0)),0)</f>
        <v>0</v>
      </c>
      <c r="L887" s="257">
        <f ca="1">+IFERROR(INDEX('Hoja de Trabajo para listado'!$A$155:$Z$1048576,MATCH($A887,'Hoja de Trabajo para listado'!$A$155:$A$1048576,0),MATCH((CUADRO!L$5&amp;$E887),'Hoja de Trabajo para listado'!$A$151:$Z$151,0)),0)+IFERROR(INDEX('Hoja de Trabajo para listado'!$AB$155:$BA$1048576,MATCH($A887,'Hoja de Trabajo para listado'!$AB$155:$AB$1048576,0),MATCH((CUADRO!L$5&amp;$E887),'Hoja de Trabajo para listado'!$AB$151:$BA$151,0)),0)+IFERROR(INDEX('Hoja de Trabajo para listado'!$BC$155:$CB$1048576,MATCH($A887,'Hoja de Trabajo para listado'!$BC$155:$BC$1048576,0),MATCH((CUADRO!L$5&amp;$E887),'Hoja de Trabajo para listado'!$BC$151:$CB$151,0)),0)+IFERROR(INDEX('Hoja de Trabajo para listado'!$DE$153:$DG$274,MATCH($A887,'Hoja de Trabajo para listado'!$DE$153:$DE$1048576,0),MATCH((CUADRO!L$5&amp;$E887),'Hoja de Trabajo para listado'!$DE$151:$DG$151,0)),0)+IFERROR(INDEX('Hoja de Trabajo para listado'!$CD$155:$DC$1048576,MATCH($A887,'Hoja de Trabajo para listado'!$CD$155:$CD$1048576,0),MATCH((CUADRO!L$5&amp;$E887),'Hoja de Trabajo para listado'!$CD$151:$DC$151,0)),0)</f>
        <v>0</v>
      </c>
      <c r="M887" s="257">
        <f ca="1">+IFERROR(INDEX('Hoja de Trabajo para listado'!$A$155:$Z$1048576,MATCH($A887,'Hoja de Trabajo para listado'!$A$155:$A$1048576,0),MATCH((CUADRO!M$5&amp;$E887),'Hoja de Trabajo para listado'!$A$151:$Z$151,0)),0)+IFERROR(INDEX('Hoja de Trabajo para listado'!$AB$155:$BA$1048576,MATCH($A887,'Hoja de Trabajo para listado'!$AB$155:$AB$1048576,0),MATCH((CUADRO!M$5&amp;$E887),'Hoja de Trabajo para listado'!$AB$151:$BA$151,0)),0)+IFERROR(INDEX('Hoja de Trabajo para listado'!$BC$155:$CB$1048576,MATCH($A887,'Hoja de Trabajo para listado'!$BC$155:$BC$1048576,0),MATCH((CUADRO!M$5&amp;$E887),'Hoja de Trabajo para listado'!$BC$151:$CB$151,0)),0)+IFERROR(INDEX('Hoja de Trabajo para listado'!$DE$153:$DG$274,MATCH($A887,'Hoja de Trabajo para listado'!$DE$153:$DE$1048576,0),MATCH((CUADRO!M$5&amp;$E887),'Hoja de Trabajo para listado'!$DE$151:$DG$151,0)),0)+IFERROR(INDEX('Hoja de Trabajo para listado'!$CD$155:$DC$1048576,MATCH($A887,'Hoja de Trabajo para listado'!$CD$155:$CD$1048576,0),MATCH((CUADRO!M$5&amp;$E887),'Hoja de Trabajo para listado'!$CD$151:$DC$151,0)),0)</f>
        <v>0</v>
      </c>
      <c r="N887" s="257">
        <f ca="1">+IFERROR(INDEX('Hoja de Trabajo para listado'!$A$155:$Z$1048576,MATCH($A887,'Hoja de Trabajo para listado'!$A$155:$A$1048576,0),MATCH((CUADRO!N$5&amp;$E887),'Hoja de Trabajo para listado'!$A$151:$Z$151,0)),0)+IFERROR(INDEX('Hoja de Trabajo para listado'!$AB$155:$BA$1048576,MATCH($A887,'Hoja de Trabajo para listado'!$AB$155:$AB$1048576,0),MATCH((CUADRO!N$5&amp;$E887),'Hoja de Trabajo para listado'!$AB$151:$BA$151,0)),0)+IFERROR(INDEX('Hoja de Trabajo para listado'!$BC$155:$CB$1048576,MATCH($A887,'Hoja de Trabajo para listado'!$BC$155:$BC$1048576,0),MATCH((CUADRO!N$5&amp;$E887),'Hoja de Trabajo para listado'!$BC$151:$CB$151,0)),0)+IFERROR(INDEX('Hoja de Trabajo para listado'!$DE$153:$DG$274,MATCH($A887,'Hoja de Trabajo para listado'!$DE$153:$DE$1048576,0),MATCH((CUADRO!N$5&amp;$E887),'Hoja de Trabajo para listado'!$DE$151:$DG$151,0)),0)+IFERROR(INDEX('Hoja de Trabajo para listado'!$CD$155:$DC$1048576,MATCH($A887,'Hoja de Trabajo para listado'!$CD$155:$CD$1048576,0),MATCH((CUADRO!N$5&amp;$E887),'Hoja de Trabajo para listado'!$CD$151:$DC$151,0)),0)</f>
        <v>0</v>
      </c>
      <c r="O887" s="257">
        <f ca="1">+IFERROR(INDEX('Hoja de Trabajo para listado'!$A$155:$Z$1048576,MATCH($A887,'Hoja de Trabajo para listado'!$A$155:$A$1048576,0),MATCH((CUADRO!O$5&amp;$E887),'Hoja de Trabajo para listado'!$A$151:$Z$151,0)),0)+IFERROR(INDEX('Hoja de Trabajo para listado'!$AB$155:$BA$1048576,MATCH($A887,'Hoja de Trabajo para listado'!$AB$155:$AB$1048576,0),MATCH((CUADRO!O$5&amp;$E887),'Hoja de Trabajo para listado'!$AB$151:$BA$151,0)),0)+IFERROR(INDEX('Hoja de Trabajo para listado'!$BC$155:$CB$1048576,MATCH($A887,'Hoja de Trabajo para listado'!$BC$155:$BC$1048576,0),MATCH((CUADRO!O$5&amp;$E887),'Hoja de Trabajo para listado'!$BC$151:$CB$151,0)),0)+IFERROR(INDEX('Hoja de Trabajo para listado'!$DE$153:$DG$274,MATCH($A887,'Hoja de Trabajo para listado'!$DE$153:$DE$1048576,0),MATCH((CUADRO!O$5&amp;$E887),'Hoja de Trabajo para listado'!$DE$151:$DG$151,0)),0)+IFERROR(INDEX('Hoja de Trabajo para listado'!$CD$155:$DC$1048576,MATCH($A887,'Hoja de Trabajo para listado'!$CD$155:$CD$1048576,0),MATCH((CUADRO!O$5&amp;$E887),'Hoja de Trabajo para listado'!$CD$151:$DC$151,0)),0)</f>
        <v>0</v>
      </c>
      <c r="P887" s="257">
        <f ca="1">+IFERROR(INDEX('Hoja de Trabajo para listado'!$A$155:$Z$1048576,MATCH($A887,'Hoja de Trabajo para listado'!$A$155:$A$1048576,0),MATCH((CUADRO!P$5&amp;$E887),'Hoja de Trabajo para listado'!$A$151:$Z$151,0)),0)+IFERROR(INDEX('Hoja de Trabajo para listado'!$AB$155:$BA$1048576,MATCH($A887,'Hoja de Trabajo para listado'!$AB$155:$AB$1048576,0),MATCH((CUADRO!P$5&amp;$E887),'Hoja de Trabajo para listado'!$AB$151:$BA$151,0)),0)+IFERROR(INDEX('Hoja de Trabajo para listado'!$BC$155:$CB$1048576,MATCH($A887,'Hoja de Trabajo para listado'!$BC$155:$BC$1048576,0),MATCH((CUADRO!P$5&amp;$E887),'Hoja de Trabajo para listado'!$BC$151:$CB$151,0)),0)+IFERROR(INDEX('Hoja de Trabajo para listado'!$DE$153:$DG$274,MATCH($A887,'Hoja de Trabajo para listado'!$DE$153:$DE$1048576,0),MATCH((CUADRO!P$5&amp;$E887),'Hoja de Trabajo para listado'!$DE$151:$DG$151,0)),0)+IFERROR(INDEX('Hoja de Trabajo para listado'!$CD$155:$DC$1048576,MATCH($A887,'Hoja de Trabajo para listado'!$CD$155:$CD$1048576,0),MATCH((CUADRO!P$5&amp;$E887),'Hoja de Trabajo para listado'!$CD$151:$DC$151,0)),0)</f>
        <v>0</v>
      </c>
      <c r="Q887" s="257">
        <f ca="1">+IFERROR(INDEX('Hoja de Trabajo para listado'!$A$155:$Z$1048576,MATCH($A887,'Hoja de Trabajo para listado'!$A$155:$A$1048576,0),MATCH((CUADRO!Q$5&amp;$E887),'Hoja de Trabajo para listado'!$A$151:$Z$151,0)),0)+IFERROR(INDEX('Hoja de Trabajo para listado'!$AB$155:$BA$1048576,MATCH($A887,'Hoja de Trabajo para listado'!$AB$155:$AB$1048576,0),MATCH((CUADRO!Q$5&amp;$E887),'Hoja de Trabajo para listado'!$AB$151:$BA$151,0)),0)+IFERROR(INDEX('Hoja de Trabajo para listado'!$BC$155:$CB$1048576,MATCH($A887,'Hoja de Trabajo para listado'!$BC$155:$BC$1048576,0),MATCH((CUADRO!Q$5&amp;$E887),'Hoja de Trabajo para listado'!$BC$151:$CB$151,0)),0)+IFERROR(INDEX('Hoja de Trabajo para listado'!$DE$153:$DG$274,MATCH($A887,'Hoja de Trabajo para listado'!$DE$153:$DE$1048576,0),MATCH((CUADRO!Q$5&amp;$E887),'Hoja de Trabajo para listado'!$DE$151:$DG$151,0)),0)+IFERROR(INDEX('Hoja de Trabajo para listado'!$CD$155:$DC$1048576,MATCH($A887,'Hoja de Trabajo para listado'!$CD$155:$CD$1048576,0),MATCH((CUADRO!Q$5&amp;$E887),'Hoja de Trabajo para listado'!$CD$151:$DC$151,0)),0)</f>
        <v>0</v>
      </c>
      <c r="R887" s="257">
        <f t="shared" ca="1" si="28"/>
        <v>0</v>
      </c>
      <c r="S887" s="274">
        <f ca="1">+R886+R887</f>
        <v>0</v>
      </c>
      <c r="T887" s="257">
        <f ca="1">+S887</f>
        <v>0</v>
      </c>
      <c r="U887" s="256">
        <f t="shared" si="29"/>
        <v>2</v>
      </c>
      <c r="V887" s="362" t="str">
        <f>+VLOOKUP(A887,bd_lista!$A$3:$E$590,5,FALSE)</f>
        <v>Gobiernos Autonomos Municipales</v>
      </c>
      <c r="W887" s="362"/>
      <c r="X887" s="254">
        <f>+VLOOKUP(A887,[2]Sheet1!$A$13:$D$744,4,FALSE)</f>
        <v>0</v>
      </c>
      <c r="Y887" s="254" t="e">
        <f>+VLOOKUP(X887,bd_lista!$A$3:$C$590,3,FALSE)</f>
        <v>#N/A</v>
      </c>
      <c r="Z887" s="314"/>
      <c r="AA887" s="315"/>
    </row>
    <row r="888" spans="1:27" customFormat="1" ht="15" hidden="1" customHeight="1">
      <c r="A888" s="32">
        <v>1706</v>
      </c>
      <c r="B888" s="306">
        <f>+A888</f>
        <v>1706</v>
      </c>
      <c r="C888" s="259" t="str">
        <f>+VLOOKUP(A888,bd_lista!$A$3:$C$590,3,FALSE)</f>
        <v>Gobierno Autónomo Municipal de Warnes</v>
      </c>
      <c r="D888" s="361" t="str">
        <f>+C888</f>
        <v>Gobierno Autónomo Municipal de Warnes</v>
      </c>
      <c r="E888" s="254" t="s">
        <v>1313</v>
      </c>
      <c r="F888" s="255">
        <f ca="1">+IFERROR(INDEX('Hoja de Trabajo para listado'!$A$155:$Z$1048576,MATCH($A888,'Hoja de Trabajo para listado'!$A$155:$A$1048576,0),MATCH((CUADRO!F$5&amp;$E888),'Hoja de Trabajo para listado'!$A$151:$Z$151,0)),0)+IFERROR(INDEX('Hoja de Trabajo para listado'!$AB$155:$BA$1048576,MATCH($A888,'Hoja de Trabajo para listado'!$AB$155:$AB$1048576,0),MATCH((CUADRO!F$5&amp;$E888),'Hoja de Trabajo para listado'!$AB$151:$BA$151,0)),0)+IFERROR(INDEX('Hoja de Trabajo para listado'!$BC$155:$CB$1048576,MATCH($A888,'Hoja de Trabajo para listado'!$BC$155:$BC$1048576,0),MATCH((CUADRO!F$5&amp;$E888),'Hoja de Trabajo para listado'!$BC$151:$CB$151,0)),0)+IFERROR(INDEX('Hoja de Trabajo para listado'!$DE$153:$DG$274,MATCH($A888,'Hoja de Trabajo para listado'!$DE$153:$DE$1048576,0),MATCH((CUADRO!F$5&amp;$E888),'Hoja de Trabajo para listado'!$DE$151:$DG$151,0)),0)+IFERROR(INDEX('Hoja de Trabajo para listado'!$CD$155:$DC$1048576,MATCH($A888,'Hoja de Trabajo para listado'!$CD$155:$CD$1048576,0),MATCH((CUADRO!F$5&amp;$E888),'Hoja de Trabajo para listado'!$CD$151:$DC$151,0)),0)</f>
        <v>0</v>
      </c>
      <c r="G888" s="255">
        <f ca="1">+IFERROR(INDEX('Hoja de Trabajo para listado'!$A$155:$Z$1048576,MATCH($A888,'Hoja de Trabajo para listado'!$A$155:$A$1048576,0),MATCH((CUADRO!G$5&amp;$E888),'Hoja de Trabajo para listado'!$A$151:$Z$151,0)),0)+IFERROR(INDEX('Hoja de Trabajo para listado'!$AB$155:$BA$1048576,MATCH($A888,'Hoja de Trabajo para listado'!$AB$155:$AB$1048576,0),MATCH((CUADRO!G$5&amp;$E888),'Hoja de Trabajo para listado'!$AB$151:$BA$151,0)),0)+IFERROR(INDEX('Hoja de Trabajo para listado'!$BC$155:$CB$1048576,MATCH($A888,'Hoja de Trabajo para listado'!$BC$155:$BC$1048576,0),MATCH((CUADRO!G$5&amp;$E888),'Hoja de Trabajo para listado'!$BC$151:$CB$151,0)),0)+IFERROR(INDEX('Hoja de Trabajo para listado'!$DE$153:$DG$274,MATCH($A888,'Hoja de Trabajo para listado'!$DE$153:$DE$1048576,0),MATCH((CUADRO!G$5&amp;$E888),'Hoja de Trabajo para listado'!$DE$151:$DG$151,0)),0)+IFERROR(INDEX('Hoja de Trabajo para listado'!$CD$155:$DC$1048576,MATCH($A888,'Hoja de Trabajo para listado'!$CD$155:$CD$1048576,0),MATCH((CUADRO!G$5&amp;$E888),'Hoja de Trabajo para listado'!$CD$151:$DC$151,0)),0)</f>
        <v>0</v>
      </c>
      <c r="H888" s="255">
        <f ca="1">+IFERROR(INDEX('Hoja de Trabajo para listado'!$A$155:$Z$1048576,MATCH($A888,'Hoja de Trabajo para listado'!$A$155:$A$1048576,0),MATCH((CUADRO!H$5&amp;$E888),'Hoja de Trabajo para listado'!$A$151:$Z$151,0)),0)+IFERROR(INDEX('Hoja de Trabajo para listado'!$AB$155:$BA$1048576,MATCH($A888,'Hoja de Trabajo para listado'!$AB$155:$AB$1048576,0),MATCH((CUADRO!H$5&amp;$E888),'Hoja de Trabajo para listado'!$AB$151:$BA$151,0)),0)+IFERROR(INDEX('Hoja de Trabajo para listado'!$BC$155:$CB$1048576,MATCH($A888,'Hoja de Trabajo para listado'!$BC$155:$BC$1048576,0),MATCH((CUADRO!H$5&amp;$E888),'Hoja de Trabajo para listado'!$BC$151:$CB$151,0)),0)+IFERROR(INDEX('Hoja de Trabajo para listado'!$DE$153:$DG$274,MATCH($A888,'Hoja de Trabajo para listado'!$DE$153:$DE$1048576,0),MATCH((CUADRO!H$5&amp;$E888),'Hoja de Trabajo para listado'!$DE$151:$DG$151,0)),0)+IFERROR(INDEX('Hoja de Trabajo para listado'!$CD$155:$DC$1048576,MATCH($A888,'Hoja de Trabajo para listado'!$CD$155:$CD$1048576,0),MATCH((CUADRO!H$5&amp;$E888),'Hoja de Trabajo para listado'!$CD$151:$DC$151,0)),0)</f>
        <v>0</v>
      </c>
      <c r="I888" s="255">
        <f ca="1">+IFERROR(INDEX('Hoja de Trabajo para listado'!$A$155:$Z$1048576,MATCH($A888,'Hoja de Trabajo para listado'!$A$155:$A$1048576,0),MATCH((CUADRO!I$5&amp;$E888),'Hoja de Trabajo para listado'!$A$151:$Z$151,0)),0)+IFERROR(INDEX('Hoja de Trabajo para listado'!$AB$155:$BA$1048576,MATCH($A888,'Hoja de Trabajo para listado'!$AB$155:$AB$1048576,0),MATCH((CUADRO!I$5&amp;$E888),'Hoja de Trabajo para listado'!$AB$151:$BA$151,0)),0)+IFERROR(INDEX('Hoja de Trabajo para listado'!$BC$155:$CB$1048576,MATCH($A888,'Hoja de Trabajo para listado'!$BC$155:$BC$1048576,0),MATCH((CUADRO!I$5&amp;$E888),'Hoja de Trabajo para listado'!$BC$151:$CB$151,0)),0)+IFERROR(INDEX('Hoja de Trabajo para listado'!$DE$153:$DG$274,MATCH($A888,'Hoja de Trabajo para listado'!$DE$153:$DE$1048576,0),MATCH((CUADRO!I$5&amp;$E888),'Hoja de Trabajo para listado'!$DE$151:$DG$151,0)),0)+IFERROR(INDEX('Hoja de Trabajo para listado'!$CD$155:$DC$1048576,MATCH($A888,'Hoja de Trabajo para listado'!$CD$155:$CD$1048576,0),MATCH((CUADRO!I$5&amp;$E888),'Hoja de Trabajo para listado'!$CD$151:$DC$151,0)),0)</f>
        <v>0</v>
      </c>
      <c r="J888" s="255">
        <f ca="1">+IFERROR(INDEX('Hoja de Trabajo para listado'!$A$155:$Z$1048576,MATCH($A888,'Hoja de Trabajo para listado'!$A$155:$A$1048576,0),MATCH((CUADRO!J$5&amp;$E888),'Hoja de Trabajo para listado'!$A$151:$Z$151,0)),0)+IFERROR(INDEX('Hoja de Trabajo para listado'!$AB$155:$BA$1048576,MATCH($A888,'Hoja de Trabajo para listado'!$AB$155:$AB$1048576,0),MATCH((CUADRO!J$5&amp;$E888),'Hoja de Trabajo para listado'!$AB$151:$BA$151,0)),0)+IFERROR(INDEX('Hoja de Trabajo para listado'!$BC$155:$CB$1048576,MATCH($A888,'Hoja de Trabajo para listado'!$BC$155:$BC$1048576,0),MATCH((CUADRO!J$5&amp;$E888),'Hoja de Trabajo para listado'!$BC$151:$CB$151,0)),0)+IFERROR(INDEX('Hoja de Trabajo para listado'!$DE$153:$DG$274,MATCH($A888,'Hoja de Trabajo para listado'!$DE$153:$DE$1048576,0),MATCH((CUADRO!J$5&amp;$E888),'Hoja de Trabajo para listado'!$DE$151:$DG$151,0)),0)+IFERROR(INDEX('Hoja de Trabajo para listado'!$CD$155:$DC$1048576,MATCH($A888,'Hoja de Trabajo para listado'!$CD$155:$CD$1048576,0),MATCH((CUADRO!J$5&amp;$E888),'Hoja de Trabajo para listado'!$CD$151:$DC$151,0)),0)</f>
        <v>0</v>
      </c>
      <c r="K888" s="255">
        <f ca="1">+IFERROR(INDEX('Hoja de Trabajo para listado'!$A$155:$Z$1048576,MATCH($A888,'Hoja de Trabajo para listado'!$A$155:$A$1048576,0),MATCH((CUADRO!K$5&amp;$E888),'Hoja de Trabajo para listado'!$A$151:$Z$151,0)),0)+IFERROR(INDEX('Hoja de Trabajo para listado'!$AB$155:$BA$1048576,MATCH($A888,'Hoja de Trabajo para listado'!$AB$155:$AB$1048576,0),MATCH((CUADRO!K$5&amp;$E888),'Hoja de Trabajo para listado'!$AB$151:$BA$151,0)),0)+IFERROR(INDEX('Hoja de Trabajo para listado'!$BC$155:$CB$1048576,MATCH($A888,'Hoja de Trabajo para listado'!$BC$155:$BC$1048576,0),MATCH((CUADRO!K$5&amp;$E888),'Hoja de Trabajo para listado'!$BC$151:$CB$151,0)),0)+IFERROR(INDEX('Hoja de Trabajo para listado'!$DE$153:$DG$274,MATCH($A888,'Hoja de Trabajo para listado'!$DE$153:$DE$1048576,0),MATCH((CUADRO!K$5&amp;$E888),'Hoja de Trabajo para listado'!$DE$151:$DG$151,0)),0)+IFERROR(INDEX('Hoja de Trabajo para listado'!$CD$155:$DC$1048576,MATCH($A888,'Hoja de Trabajo para listado'!$CD$155:$CD$1048576,0),MATCH((CUADRO!K$5&amp;$E888),'Hoja de Trabajo para listado'!$CD$151:$DC$151,0)),0)</f>
        <v>0</v>
      </c>
      <c r="L888" s="255">
        <f ca="1">+IFERROR(INDEX('Hoja de Trabajo para listado'!$A$155:$Z$1048576,MATCH($A888,'Hoja de Trabajo para listado'!$A$155:$A$1048576,0),MATCH((CUADRO!L$5&amp;$E888),'Hoja de Trabajo para listado'!$A$151:$Z$151,0)),0)+IFERROR(INDEX('Hoja de Trabajo para listado'!$AB$155:$BA$1048576,MATCH($A888,'Hoja de Trabajo para listado'!$AB$155:$AB$1048576,0),MATCH((CUADRO!L$5&amp;$E888),'Hoja de Trabajo para listado'!$AB$151:$BA$151,0)),0)+IFERROR(INDEX('Hoja de Trabajo para listado'!$BC$155:$CB$1048576,MATCH($A888,'Hoja de Trabajo para listado'!$BC$155:$BC$1048576,0),MATCH((CUADRO!L$5&amp;$E888),'Hoja de Trabajo para listado'!$BC$151:$CB$151,0)),0)+IFERROR(INDEX('Hoja de Trabajo para listado'!$DE$153:$DG$274,MATCH($A888,'Hoja de Trabajo para listado'!$DE$153:$DE$1048576,0),MATCH((CUADRO!L$5&amp;$E888),'Hoja de Trabajo para listado'!$DE$151:$DG$151,0)),0)+IFERROR(INDEX('Hoja de Trabajo para listado'!$CD$155:$DC$1048576,MATCH($A888,'Hoja de Trabajo para listado'!$CD$155:$CD$1048576,0),MATCH((CUADRO!L$5&amp;$E888),'Hoja de Trabajo para listado'!$CD$151:$DC$151,0)),0)</f>
        <v>0</v>
      </c>
      <c r="M888" s="255">
        <f ca="1">+IFERROR(INDEX('Hoja de Trabajo para listado'!$A$155:$Z$1048576,MATCH($A888,'Hoja de Trabajo para listado'!$A$155:$A$1048576,0),MATCH((CUADRO!M$5&amp;$E888),'Hoja de Trabajo para listado'!$A$151:$Z$151,0)),0)+IFERROR(INDEX('Hoja de Trabajo para listado'!$AB$155:$BA$1048576,MATCH($A888,'Hoja de Trabajo para listado'!$AB$155:$AB$1048576,0),MATCH((CUADRO!M$5&amp;$E888),'Hoja de Trabajo para listado'!$AB$151:$BA$151,0)),0)+IFERROR(INDEX('Hoja de Trabajo para listado'!$BC$155:$CB$1048576,MATCH($A888,'Hoja de Trabajo para listado'!$BC$155:$BC$1048576,0),MATCH((CUADRO!M$5&amp;$E888),'Hoja de Trabajo para listado'!$BC$151:$CB$151,0)),0)+IFERROR(INDEX('Hoja de Trabajo para listado'!$DE$153:$DG$274,MATCH($A888,'Hoja de Trabajo para listado'!$DE$153:$DE$1048576,0),MATCH((CUADRO!M$5&amp;$E888),'Hoja de Trabajo para listado'!$DE$151:$DG$151,0)),0)+IFERROR(INDEX('Hoja de Trabajo para listado'!$CD$155:$DC$1048576,MATCH($A888,'Hoja de Trabajo para listado'!$CD$155:$CD$1048576,0),MATCH((CUADRO!M$5&amp;$E888),'Hoja de Trabajo para listado'!$CD$151:$DC$151,0)),0)</f>
        <v>0</v>
      </c>
      <c r="N888" s="255">
        <f ca="1">+IFERROR(INDEX('Hoja de Trabajo para listado'!$A$155:$Z$1048576,MATCH($A888,'Hoja de Trabajo para listado'!$A$155:$A$1048576,0),MATCH((CUADRO!N$5&amp;$E888),'Hoja de Trabajo para listado'!$A$151:$Z$151,0)),0)+IFERROR(INDEX('Hoja de Trabajo para listado'!$AB$155:$BA$1048576,MATCH($A888,'Hoja de Trabajo para listado'!$AB$155:$AB$1048576,0),MATCH((CUADRO!N$5&amp;$E888),'Hoja de Trabajo para listado'!$AB$151:$BA$151,0)),0)+IFERROR(INDEX('Hoja de Trabajo para listado'!$BC$155:$CB$1048576,MATCH($A888,'Hoja de Trabajo para listado'!$BC$155:$BC$1048576,0),MATCH((CUADRO!N$5&amp;$E888),'Hoja de Trabajo para listado'!$BC$151:$CB$151,0)),0)+IFERROR(INDEX('Hoja de Trabajo para listado'!$DE$153:$DG$274,MATCH($A888,'Hoja de Trabajo para listado'!$DE$153:$DE$1048576,0),MATCH((CUADRO!N$5&amp;$E888),'Hoja de Trabajo para listado'!$DE$151:$DG$151,0)),0)+IFERROR(INDEX('Hoja de Trabajo para listado'!$CD$155:$DC$1048576,MATCH($A888,'Hoja de Trabajo para listado'!$CD$155:$CD$1048576,0),MATCH((CUADRO!N$5&amp;$E888),'Hoja de Trabajo para listado'!$CD$151:$DC$151,0)),0)</f>
        <v>0</v>
      </c>
      <c r="O888" s="255">
        <f ca="1">+IFERROR(INDEX('Hoja de Trabajo para listado'!$A$155:$Z$1048576,MATCH($A888,'Hoja de Trabajo para listado'!$A$155:$A$1048576,0),MATCH((CUADRO!O$5&amp;$E888),'Hoja de Trabajo para listado'!$A$151:$Z$151,0)),0)+IFERROR(INDEX('Hoja de Trabajo para listado'!$AB$155:$BA$1048576,MATCH($A888,'Hoja de Trabajo para listado'!$AB$155:$AB$1048576,0),MATCH((CUADRO!O$5&amp;$E888),'Hoja de Trabajo para listado'!$AB$151:$BA$151,0)),0)+IFERROR(INDEX('Hoja de Trabajo para listado'!$BC$155:$CB$1048576,MATCH($A888,'Hoja de Trabajo para listado'!$BC$155:$BC$1048576,0),MATCH((CUADRO!O$5&amp;$E888),'Hoja de Trabajo para listado'!$BC$151:$CB$151,0)),0)+IFERROR(INDEX('Hoja de Trabajo para listado'!$DE$153:$DG$274,MATCH($A888,'Hoja de Trabajo para listado'!$DE$153:$DE$1048576,0),MATCH((CUADRO!O$5&amp;$E888),'Hoja de Trabajo para listado'!$DE$151:$DG$151,0)),0)+IFERROR(INDEX('Hoja de Trabajo para listado'!$CD$155:$DC$1048576,MATCH($A888,'Hoja de Trabajo para listado'!$CD$155:$CD$1048576,0),MATCH((CUADRO!O$5&amp;$E888),'Hoja de Trabajo para listado'!$CD$151:$DC$151,0)),0)</f>
        <v>0</v>
      </c>
      <c r="P888" s="255">
        <f ca="1">+IFERROR(INDEX('Hoja de Trabajo para listado'!$A$155:$Z$1048576,MATCH($A888,'Hoja de Trabajo para listado'!$A$155:$A$1048576,0),MATCH((CUADRO!P$5&amp;$E888),'Hoja de Trabajo para listado'!$A$151:$Z$151,0)),0)+IFERROR(INDEX('Hoja de Trabajo para listado'!$AB$155:$BA$1048576,MATCH($A888,'Hoja de Trabajo para listado'!$AB$155:$AB$1048576,0),MATCH((CUADRO!P$5&amp;$E888),'Hoja de Trabajo para listado'!$AB$151:$BA$151,0)),0)+IFERROR(INDEX('Hoja de Trabajo para listado'!$BC$155:$CB$1048576,MATCH($A888,'Hoja de Trabajo para listado'!$BC$155:$BC$1048576,0),MATCH((CUADRO!P$5&amp;$E888),'Hoja de Trabajo para listado'!$BC$151:$CB$151,0)),0)+IFERROR(INDEX('Hoja de Trabajo para listado'!$DE$153:$DG$274,MATCH($A888,'Hoja de Trabajo para listado'!$DE$153:$DE$1048576,0),MATCH((CUADRO!P$5&amp;$E888),'Hoja de Trabajo para listado'!$DE$151:$DG$151,0)),0)+IFERROR(INDEX('Hoja de Trabajo para listado'!$CD$155:$DC$1048576,MATCH($A888,'Hoja de Trabajo para listado'!$CD$155:$CD$1048576,0),MATCH((CUADRO!P$5&amp;$E888),'Hoja de Trabajo para listado'!$CD$151:$DC$151,0)),0)</f>
        <v>0</v>
      </c>
      <c r="Q888" s="255">
        <f ca="1">+IFERROR(INDEX('Hoja de Trabajo para listado'!$A$155:$Z$1048576,MATCH($A888,'Hoja de Trabajo para listado'!$A$155:$A$1048576,0),MATCH((CUADRO!Q$5&amp;$E888),'Hoja de Trabajo para listado'!$A$151:$Z$151,0)),0)+IFERROR(INDEX('Hoja de Trabajo para listado'!$AB$155:$BA$1048576,MATCH($A888,'Hoja de Trabajo para listado'!$AB$155:$AB$1048576,0),MATCH((CUADRO!Q$5&amp;$E888),'Hoja de Trabajo para listado'!$AB$151:$BA$151,0)),0)+IFERROR(INDEX('Hoja de Trabajo para listado'!$BC$155:$CB$1048576,MATCH($A888,'Hoja de Trabajo para listado'!$BC$155:$BC$1048576,0),MATCH((CUADRO!Q$5&amp;$E888),'Hoja de Trabajo para listado'!$BC$151:$CB$151,0)),0)+IFERROR(INDEX('Hoja de Trabajo para listado'!$DE$153:$DG$274,MATCH($A888,'Hoja de Trabajo para listado'!$DE$153:$DE$1048576,0),MATCH((CUADRO!Q$5&amp;$E888),'Hoja de Trabajo para listado'!$DE$151:$DG$151,0)),0)+IFERROR(INDEX('Hoja de Trabajo para listado'!$CD$155:$DC$1048576,MATCH($A888,'Hoja de Trabajo para listado'!$CD$155:$CD$1048576,0),MATCH((CUADRO!Q$5&amp;$E888),'Hoja de Trabajo para listado'!$CD$151:$DC$151,0)),0)</f>
        <v>0</v>
      </c>
      <c r="R888" s="255">
        <f t="shared" ca="1" si="28"/>
        <v>0</v>
      </c>
      <c r="S888" s="262"/>
      <c r="T888" s="255">
        <f ca="1">+T889</f>
        <v>0</v>
      </c>
      <c r="U888" s="254">
        <f t="shared" si="29"/>
        <v>1</v>
      </c>
      <c r="V888" s="362" t="str">
        <f>+VLOOKUP(A888,bd_lista!$A$3:$E$590,5,FALSE)</f>
        <v>Gobiernos Autonomos Municipales</v>
      </c>
      <c r="W888" s="361" t="str">
        <f>+V888</f>
        <v>Gobiernos Autonomos Municipales</v>
      </c>
      <c r="X888" s="254">
        <f>+VLOOKUP(A888,[2]Sheet1!$A$13:$D$744,4,FALSE)</f>
        <v>0</v>
      </c>
      <c r="Y888" s="254" t="e">
        <f>+VLOOKUP(X888,bd_lista!$A$3:$C$590,3,FALSE)</f>
        <v>#N/A</v>
      </c>
      <c r="Z888" s="316">
        <f>+X888</f>
        <v>0</v>
      </c>
      <c r="AA888" s="317" t="e">
        <f>+Y888</f>
        <v>#N/A</v>
      </c>
    </row>
    <row r="889" spans="1:27" customFormat="1" ht="15" hidden="1" customHeight="1">
      <c r="A889" s="32">
        <v>1706</v>
      </c>
      <c r="B889" s="307"/>
      <c r="C889" s="259" t="str">
        <f>+VLOOKUP(A889,bd_lista!$A$3:$C$590,3,FALSE)</f>
        <v>Gobierno Autónomo Municipal de Warnes</v>
      </c>
      <c r="D889" s="362"/>
      <c r="E889" s="256" t="s">
        <v>1314</v>
      </c>
      <c r="F889" s="257">
        <f ca="1">+IFERROR(INDEX('Hoja de Trabajo para listado'!$A$155:$Z$1048576,MATCH($A889,'Hoja de Trabajo para listado'!$A$155:$A$1048576,0),MATCH((CUADRO!F$5&amp;$E889),'Hoja de Trabajo para listado'!$A$151:$Z$151,0)),0)+IFERROR(INDEX('Hoja de Trabajo para listado'!$AB$155:$BA$1048576,MATCH($A889,'Hoja de Trabajo para listado'!$AB$155:$AB$1048576,0),MATCH((CUADRO!F$5&amp;$E889),'Hoja de Trabajo para listado'!$AB$151:$BA$151,0)),0)+IFERROR(INDEX('Hoja de Trabajo para listado'!$BC$155:$CB$1048576,MATCH($A889,'Hoja de Trabajo para listado'!$BC$155:$BC$1048576,0),MATCH((CUADRO!F$5&amp;$E889),'Hoja de Trabajo para listado'!$BC$151:$CB$151,0)),0)+IFERROR(INDEX('Hoja de Trabajo para listado'!$DE$153:$DG$274,MATCH($A889,'Hoja de Trabajo para listado'!$DE$153:$DE$1048576,0),MATCH((CUADRO!F$5&amp;$E889),'Hoja de Trabajo para listado'!$DE$151:$DG$151,0)),0)+IFERROR(INDEX('Hoja de Trabajo para listado'!$CD$155:$DC$1048576,MATCH($A889,'Hoja de Trabajo para listado'!$CD$155:$CD$1048576,0),MATCH((CUADRO!F$5&amp;$E889),'Hoja de Trabajo para listado'!$CD$151:$DC$151,0)),0)</f>
        <v>0</v>
      </c>
      <c r="G889" s="257">
        <f ca="1">+IFERROR(INDEX('Hoja de Trabajo para listado'!$A$155:$Z$1048576,MATCH($A889,'Hoja de Trabajo para listado'!$A$155:$A$1048576,0),MATCH((CUADRO!G$5&amp;$E889),'Hoja de Trabajo para listado'!$A$151:$Z$151,0)),0)+IFERROR(INDEX('Hoja de Trabajo para listado'!$AB$155:$BA$1048576,MATCH($A889,'Hoja de Trabajo para listado'!$AB$155:$AB$1048576,0),MATCH((CUADRO!G$5&amp;$E889),'Hoja de Trabajo para listado'!$AB$151:$BA$151,0)),0)+IFERROR(INDEX('Hoja de Trabajo para listado'!$BC$155:$CB$1048576,MATCH($A889,'Hoja de Trabajo para listado'!$BC$155:$BC$1048576,0),MATCH((CUADRO!G$5&amp;$E889),'Hoja de Trabajo para listado'!$BC$151:$CB$151,0)),0)+IFERROR(INDEX('Hoja de Trabajo para listado'!$DE$153:$DG$274,MATCH($A889,'Hoja de Trabajo para listado'!$DE$153:$DE$1048576,0),MATCH((CUADRO!G$5&amp;$E889),'Hoja de Trabajo para listado'!$DE$151:$DG$151,0)),0)+IFERROR(INDEX('Hoja de Trabajo para listado'!$CD$155:$DC$1048576,MATCH($A889,'Hoja de Trabajo para listado'!$CD$155:$CD$1048576,0),MATCH((CUADRO!G$5&amp;$E889),'Hoja de Trabajo para listado'!$CD$151:$DC$151,0)),0)</f>
        <v>0</v>
      </c>
      <c r="H889" s="257">
        <f ca="1">+IFERROR(INDEX('Hoja de Trabajo para listado'!$A$155:$Z$1048576,MATCH($A889,'Hoja de Trabajo para listado'!$A$155:$A$1048576,0),MATCH((CUADRO!H$5&amp;$E889),'Hoja de Trabajo para listado'!$A$151:$Z$151,0)),0)+IFERROR(INDEX('Hoja de Trabajo para listado'!$AB$155:$BA$1048576,MATCH($A889,'Hoja de Trabajo para listado'!$AB$155:$AB$1048576,0),MATCH((CUADRO!H$5&amp;$E889),'Hoja de Trabajo para listado'!$AB$151:$BA$151,0)),0)+IFERROR(INDEX('Hoja de Trabajo para listado'!$BC$155:$CB$1048576,MATCH($A889,'Hoja de Trabajo para listado'!$BC$155:$BC$1048576,0),MATCH((CUADRO!H$5&amp;$E889),'Hoja de Trabajo para listado'!$BC$151:$CB$151,0)),0)+IFERROR(INDEX('Hoja de Trabajo para listado'!$DE$153:$DG$274,MATCH($A889,'Hoja de Trabajo para listado'!$DE$153:$DE$1048576,0),MATCH((CUADRO!H$5&amp;$E889),'Hoja de Trabajo para listado'!$DE$151:$DG$151,0)),0)+IFERROR(INDEX('Hoja de Trabajo para listado'!$CD$155:$DC$1048576,MATCH($A889,'Hoja de Trabajo para listado'!$CD$155:$CD$1048576,0),MATCH((CUADRO!H$5&amp;$E889),'Hoja de Trabajo para listado'!$CD$151:$DC$151,0)),0)</f>
        <v>0</v>
      </c>
      <c r="I889" s="257">
        <f ca="1">+IFERROR(INDEX('Hoja de Trabajo para listado'!$A$155:$Z$1048576,MATCH($A889,'Hoja de Trabajo para listado'!$A$155:$A$1048576,0),MATCH((CUADRO!I$5&amp;$E889),'Hoja de Trabajo para listado'!$A$151:$Z$151,0)),0)+IFERROR(INDEX('Hoja de Trabajo para listado'!$AB$155:$BA$1048576,MATCH($A889,'Hoja de Trabajo para listado'!$AB$155:$AB$1048576,0),MATCH((CUADRO!I$5&amp;$E889),'Hoja de Trabajo para listado'!$AB$151:$BA$151,0)),0)+IFERROR(INDEX('Hoja de Trabajo para listado'!$BC$155:$CB$1048576,MATCH($A889,'Hoja de Trabajo para listado'!$BC$155:$BC$1048576,0),MATCH((CUADRO!I$5&amp;$E889),'Hoja de Trabajo para listado'!$BC$151:$CB$151,0)),0)+IFERROR(INDEX('Hoja de Trabajo para listado'!$DE$153:$DG$274,MATCH($A889,'Hoja de Trabajo para listado'!$DE$153:$DE$1048576,0),MATCH((CUADRO!I$5&amp;$E889),'Hoja de Trabajo para listado'!$DE$151:$DG$151,0)),0)+IFERROR(INDEX('Hoja de Trabajo para listado'!$CD$155:$DC$1048576,MATCH($A889,'Hoja de Trabajo para listado'!$CD$155:$CD$1048576,0),MATCH((CUADRO!I$5&amp;$E889),'Hoja de Trabajo para listado'!$CD$151:$DC$151,0)),0)</f>
        <v>0</v>
      </c>
      <c r="J889" s="257">
        <f ca="1">+IFERROR(INDEX('Hoja de Trabajo para listado'!$A$155:$Z$1048576,MATCH($A889,'Hoja de Trabajo para listado'!$A$155:$A$1048576,0),MATCH((CUADRO!J$5&amp;$E889),'Hoja de Trabajo para listado'!$A$151:$Z$151,0)),0)+IFERROR(INDEX('Hoja de Trabajo para listado'!$AB$155:$BA$1048576,MATCH($A889,'Hoja de Trabajo para listado'!$AB$155:$AB$1048576,0),MATCH((CUADRO!J$5&amp;$E889),'Hoja de Trabajo para listado'!$AB$151:$BA$151,0)),0)+IFERROR(INDEX('Hoja de Trabajo para listado'!$BC$155:$CB$1048576,MATCH($A889,'Hoja de Trabajo para listado'!$BC$155:$BC$1048576,0),MATCH((CUADRO!J$5&amp;$E889),'Hoja de Trabajo para listado'!$BC$151:$CB$151,0)),0)+IFERROR(INDEX('Hoja de Trabajo para listado'!$DE$153:$DG$274,MATCH($A889,'Hoja de Trabajo para listado'!$DE$153:$DE$1048576,0),MATCH((CUADRO!J$5&amp;$E889),'Hoja de Trabajo para listado'!$DE$151:$DG$151,0)),0)+IFERROR(INDEX('Hoja de Trabajo para listado'!$CD$155:$DC$1048576,MATCH($A889,'Hoja de Trabajo para listado'!$CD$155:$CD$1048576,0),MATCH((CUADRO!J$5&amp;$E889),'Hoja de Trabajo para listado'!$CD$151:$DC$151,0)),0)</f>
        <v>0</v>
      </c>
      <c r="K889" s="257">
        <f ca="1">+IFERROR(INDEX('Hoja de Trabajo para listado'!$A$155:$Z$1048576,MATCH($A889,'Hoja de Trabajo para listado'!$A$155:$A$1048576,0),MATCH((CUADRO!K$5&amp;$E889),'Hoja de Trabajo para listado'!$A$151:$Z$151,0)),0)+IFERROR(INDEX('Hoja de Trabajo para listado'!$AB$155:$BA$1048576,MATCH($A889,'Hoja de Trabajo para listado'!$AB$155:$AB$1048576,0),MATCH((CUADRO!K$5&amp;$E889),'Hoja de Trabajo para listado'!$AB$151:$BA$151,0)),0)+IFERROR(INDEX('Hoja de Trabajo para listado'!$BC$155:$CB$1048576,MATCH($A889,'Hoja de Trabajo para listado'!$BC$155:$BC$1048576,0),MATCH((CUADRO!K$5&amp;$E889),'Hoja de Trabajo para listado'!$BC$151:$CB$151,0)),0)+IFERROR(INDEX('Hoja de Trabajo para listado'!$DE$153:$DG$274,MATCH($A889,'Hoja de Trabajo para listado'!$DE$153:$DE$1048576,0),MATCH((CUADRO!K$5&amp;$E889),'Hoja de Trabajo para listado'!$DE$151:$DG$151,0)),0)+IFERROR(INDEX('Hoja de Trabajo para listado'!$CD$155:$DC$1048576,MATCH($A889,'Hoja de Trabajo para listado'!$CD$155:$CD$1048576,0),MATCH((CUADRO!K$5&amp;$E889),'Hoja de Trabajo para listado'!$CD$151:$DC$151,0)),0)</f>
        <v>0</v>
      </c>
      <c r="L889" s="257">
        <f ca="1">+IFERROR(INDEX('Hoja de Trabajo para listado'!$A$155:$Z$1048576,MATCH($A889,'Hoja de Trabajo para listado'!$A$155:$A$1048576,0),MATCH((CUADRO!L$5&amp;$E889),'Hoja de Trabajo para listado'!$A$151:$Z$151,0)),0)+IFERROR(INDEX('Hoja de Trabajo para listado'!$AB$155:$BA$1048576,MATCH($A889,'Hoja de Trabajo para listado'!$AB$155:$AB$1048576,0),MATCH((CUADRO!L$5&amp;$E889),'Hoja de Trabajo para listado'!$AB$151:$BA$151,0)),0)+IFERROR(INDEX('Hoja de Trabajo para listado'!$BC$155:$CB$1048576,MATCH($A889,'Hoja de Trabajo para listado'!$BC$155:$BC$1048576,0),MATCH((CUADRO!L$5&amp;$E889),'Hoja de Trabajo para listado'!$BC$151:$CB$151,0)),0)+IFERROR(INDEX('Hoja de Trabajo para listado'!$DE$153:$DG$274,MATCH($A889,'Hoja de Trabajo para listado'!$DE$153:$DE$1048576,0),MATCH((CUADRO!L$5&amp;$E889),'Hoja de Trabajo para listado'!$DE$151:$DG$151,0)),0)+IFERROR(INDEX('Hoja de Trabajo para listado'!$CD$155:$DC$1048576,MATCH($A889,'Hoja de Trabajo para listado'!$CD$155:$CD$1048576,0),MATCH((CUADRO!L$5&amp;$E889),'Hoja de Trabajo para listado'!$CD$151:$DC$151,0)),0)</f>
        <v>0</v>
      </c>
      <c r="M889" s="257">
        <f ca="1">+IFERROR(INDEX('Hoja de Trabajo para listado'!$A$155:$Z$1048576,MATCH($A889,'Hoja de Trabajo para listado'!$A$155:$A$1048576,0),MATCH((CUADRO!M$5&amp;$E889),'Hoja de Trabajo para listado'!$A$151:$Z$151,0)),0)+IFERROR(INDEX('Hoja de Trabajo para listado'!$AB$155:$BA$1048576,MATCH($A889,'Hoja de Trabajo para listado'!$AB$155:$AB$1048576,0),MATCH((CUADRO!M$5&amp;$E889),'Hoja de Trabajo para listado'!$AB$151:$BA$151,0)),0)+IFERROR(INDEX('Hoja de Trabajo para listado'!$BC$155:$CB$1048576,MATCH($A889,'Hoja de Trabajo para listado'!$BC$155:$BC$1048576,0),MATCH((CUADRO!M$5&amp;$E889),'Hoja de Trabajo para listado'!$BC$151:$CB$151,0)),0)+IFERROR(INDEX('Hoja de Trabajo para listado'!$DE$153:$DG$274,MATCH($A889,'Hoja de Trabajo para listado'!$DE$153:$DE$1048576,0),MATCH((CUADRO!M$5&amp;$E889),'Hoja de Trabajo para listado'!$DE$151:$DG$151,0)),0)+IFERROR(INDEX('Hoja de Trabajo para listado'!$CD$155:$DC$1048576,MATCH($A889,'Hoja de Trabajo para listado'!$CD$155:$CD$1048576,0),MATCH((CUADRO!M$5&amp;$E889),'Hoja de Trabajo para listado'!$CD$151:$DC$151,0)),0)</f>
        <v>0</v>
      </c>
      <c r="N889" s="257">
        <f ca="1">+IFERROR(INDEX('Hoja de Trabajo para listado'!$A$155:$Z$1048576,MATCH($A889,'Hoja de Trabajo para listado'!$A$155:$A$1048576,0),MATCH((CUADRO!N$5&amp;$E889),'Hoja de Trabajo para listado'!$A$151:$Z$151,0)),0)+IFERROR(INDEX('Hoja de Trabajo para listado'!$AB$155:$BA$1048576,MATCH($A889,'Hoja de Trabajo para listado'!$AB$155:$AB$1048576,0),MATCH((CUADRO!N$5&amp;$E889),'Hoja de Trabajo para listado'!$AB$151:$BA$151,0)),0)+IFERROR(INDEX('Hoja de Trabajo para listado'!$BC$155:$CB$1048576,MATCH($A889,'Hoja de Trabajo para listado'!$BC$155:$BC$1048576,0),MATCH((CUADRO!N$5&amp;$E889),'Hoja de Trabajo para listado'!$BC$151:$CB$151,0)),0)+IFERROR(INDEX('Hoja de Trabajo para listado'!$DE$153:$DG$274,MATCH($A889,'Hoja de Trabajo para listado'!$DE$153:$DE$1048576,0),MATCH((CUADRO!N$5&amp;$E889),'Hoja de Trabajo para listado'!$DE$151:$DG$151,0)),0)+IFERROR(INDEX('Hoja de Trabajo para listado'!$CD$155:$DC$1048576,MATCH($A889,'Hoja de Trabajo para listado'!$CD$155:$CD$1048576,0),MATCH((CUADRO!N$5&amp;$E889),'Hoja de Trabajo para listado'!$CD$151:$DC$151,0)),0)</f>
        <v>0</v>
      </c>
      <c r="O889" s="257">
        <f ca="1">+IFERROR(INDEX('Hoja de Trabajo para listado'!$A$155:$Z$1048576,MATCH($A889,'Hoja de Trabajo para listado'!$A$155:$A$1048576,0),MATCH((CUADRO!O$5&amp;$E889),'Hoja de Trabajo para listado'!$A$151:$Z$151,0)),0)+IFERROR(INDEX('Hoja de Trabajo para listado'!$AB$155:$BA$1048576,MATCH($A889,'Hoja de Trabajo para listado'!$AB$155:$AB$1048576,0),MATCH((CUADRO!O$5&amp;$E889),'Hoja de Trabajo para listado'!$AB$151:$BA$151,0)),0)+IFERROR(INDEX('Hoja de Trabajo para listado'!$BC$155:$CB$1048576,MATCH($A889,'Hoja de Trabajo para listado'!$BC$155:$BC$1048576,0),MATCH((CUADRO!O$5&amp;$E889),'Hoja de Trabajo para listado'!$BC$151:$CB$151,0)),0)+IFERROR(INDEX('Hoja de Trabajo para listado'!$DE$153:$DG$274,MATCH($A889,'Hoja de Trabajo para listado'!$DE$153:$DE$1048576,0),MATCH((CUADRO!O$5&amp;$E889),'Hoja de Trabajo para listado'!$DE$151:$DG$151,0)),0)+IFERROR(INDEX('Hoja de Trabajo para listado'!$CD$155:$DC$1048576,MATCH($A889,'Hoja de Trabajo para listado'!$CD$155:$CD$1048576,0),MATCH((CUADRO!O$5&amp;$E889),'Hoja de Trabajo para listado'!$CD$151:$DC$151,0)),0)</f>
        <v>0</v>
      </c>
      <c r="P889" s="257">
        <f ca="1">+IFERROR(INDEX('Hoja de Trabajo para listado'!$A$155:$Z$1048576,MATCH($A889,'Hoja de Trabajo para listado'!$A$155:$A$1048576,0),MATCH((CUADRO!P$5&amp;$E889),'Hoja de Trabajo para listado'!$A$151:$Z$151,0)),0)+IFERROR(INDEX('Hoja de Trabajo para listado'!$AB$155:$BA$1048576,MATCH($A889,'Hoja de Trabajo para listado'!$AB$155:$AB$1048576,0),MATCH((CUADRO!P$5&amp;$E889),'Hoja de Trabajo para listado'!$AB$151:$BA$151,0)),0)+IFERROR(INDEX('Hoja de Trabajo para listado'!$BC$155:$CB$1048576,MATCH($A889,'Hoja de Trabajo para listado'!$BC$155:$BC$1048576,0),MATCH((CUADRO!P$5&amp;$E889),'Hoja de Trabajo para listado'!$BC$151:$CB$151,0)),0)+IFERROR(INDEX('Hoja de Trabajo para listado'!$DE$153:$DG$274,MATCH($A889,'Hoja de Trabajo para listado'!$DE$153:$DE$1048576,0),MATCH((CUADRO!P$5&amp;$E889),'Hoja de Trabajo para listado'!$DE$151:$DG$151,0)),0)+IFERROR(INDEX('Hoja de Trabajo para listado'!$CD$155:$DC$1048576,MATCH($A889,'Hoja de Trabajo para listado'!$CD$155:$CD$1048576,0),MATCH((CUADRO!P$5&amp;$E889),'Hoja de Trabajo para listado'!$CD$151:$DC$151,0)),0)</f>
        <v>0</v>
      </c>
      <c r="Q889" s="257">
        <f ca="1">+IFERROR(INDEX('Hoja de Trabajo para listado'!$A$155:$Z$1048576,MATCH($A889,'Hoja de Trabajo para listado'!$A$155:$A$1048576,0),MATCH((CUADRO!Q$5&amp;$E889),'Hoja de Trabajo para listado'!$A$151:$Z$151,0)),0)+IFERROR(INDEX('Hoja de Trabajo para listado'!$AB$155:$BA$1048576,MATCH($A889,'Hoja de Trabajo para listado'!$AB$155:$AB$1048576,0),MATCH((CUADRO!Q$5&amp;$E889),'Hoja de Trabajo para listado'!$AB$151:$BA$151,0)),0)+IFERROR(INDEX('Hoja de Trabajo para listado'!$BC$155:$CB$1048576,MATCH($A889,'Hoja de Trabajo para listado'!$BC$155:$BC$1048576,0),MATCH((CUADRO!Q$5&amp;$E889),'Hoja de Trabajo para listado'!$BC$151:$CB$151,0)),0)+IFERROR(INDEX('Hoja de Trabajo para listado'!$DE$153:$DG$274,MATCH($A889,'Hoja de Trabajo para listado'!$DE$153:$DE$1048576,0),MATCH((CUADRO!Q$5&amp;$E889),'Hoja de Trabajo para listado'!$DE$151:$DG$151,0)),0)+IFERROR(INDEX('Hoja de Trabajo para listado'!$CD$155:$DC$1048576,MATCH($A889,'Hoja de Trabajo para listado'!$CD$155:$CD$1048576,0),MATCH((CUADRO!Q$5&amp;$E889),'Hoja de Trabajo para listado'!$CD$151:$DC$151,0)),0)</f>
        <v>0</v>
      </c>
      <c r="R889" s="257">
        <f t="shared" ca="1" si="28"/>
        <v>0</v>
      </c>
      <c r="S889" s="274">
        <f ca="1">+R888+R889</f>
        <v>0</v>
      </c>
      <c r="T889" s="257">
        <f ca="1">+S889</f>
        <v>0</v>
      </c>
      <c r="U889" s="256">
        <f t="shared" si="29"/>
        <v>2</v>
      </c>
      <c r="V889" s="362" t="str">
        <f>+VLOOKUP(A889,bd_lista!$A$3:$E$590,5,FALSE)</f>
        <v>Gobiernos Autonomos Municipales</v>
      </c>
      <c r="W889" s="362"/>
      <c r="X889" s="254">
        <f>+VLOOKUP(A889,[2]Sheet1!$A$13:$D$744,4,FALSE)</f>
        <v>0</v>
      </c>
      <c r="Y889" s="254" t="e">
        <f>+VLOOKUP(X889,bd_lista!$A$3:$C$590,3,FALSE)</f>
        <v>#N/A</v>
      </c>
      <c r="Z889" s="314"/>
      <c r="AA889" s="315"/>
    </row>
    <row r="890" spans="1:27" customFormat="1" ht="15" hidden="1" customHeight="1">
      <c r="A890" s="32">
        <v>1707</v>
      </c>
      <c r="B890" s="306">
        <f>+A890</f>
        <v>1707</v>
      </c>
      <c r="C890" s="259" t="str">
        <f>+VLOOKUP(A890,bd_lista!$A$3:$C$590,3,FALSE)</f>
        <v>Gobierno Autónomo Municipal de San Ignacio (San Ignacio de Velasco)</v>
      </c>
      <c r="D890" s="361" t="str">
        <f>+C890</f>
        <v>Gobierno Autónomo Municipal de San Ignacio (San Ignacio de Velasco)</v>
      </c>
      <c r="E890" s="254" t="s">
        <v>1313</v>
      </c>
      <c r="F890" s="255">
        <f ca="1">+IFERROR(INDEX('Hoja de Trabajo para listado'!$A$155:$Z$1048576,MATCH($A890,'Hoja de Trabajo para listado'!$A$155:$A$1048576,0),MATCH((CUADRO!F$5&amp;$E890),'Hoja de Trabajo para listado'!$A$151:$Z$151,0)),0)+IFERROR(INDEX('Hoja de Trabajo para listado'!$AB$155:$BA$1048576,MATCH($A890,'Hoja de Trabajo para listado'!$AB$155:$AB$1048576,0),MATCH((CUADRO!F$5&amp;$E890),'Hoja de Trabajo para listado'!$AB$151:$BA$151,0)),0)+IFERROR(INDEX('Hoja de Trabajo para listado'!$BC$155:$CB$1048576,MATCH($A890,'Hoja de Trabajo para listado'!$BC$155:$BC$1048576,0),MATCH((CUADRO!F$5&amp;$E890),'Hoja de Trabajo para listado'!$BC$151:$CB$151,0)),0)+IFERROR(INDEX('Hoja de Trabajo para listado'!$DE$153:$DG$274,MATCH($A890,'Hoja de Trabajo para listado'!$DE$153:$DE$1048576,0),MATCH((CUADRO!F$5&amp;$E890),'Hoja de Trabajo para listado'!$DE$151:$DG$151,0)),0)+IFERROR(INDEX('Hoja de Trabajo para listado'!$CD$155:$DC$1048576,MATCH($A890,'Hoja de Trabajo para listado'!$CD$155:$CD$1048576,0),MATCH((CUADRO!F$5&amp;$E890),'Hoja de Trabajo para listado'!$CD$151:$DC$151,0)),0)</f>
        <v>0</v>
      </c>
      <c r="G890" s="255">
        <f ca="1">+IFERROR(INDEX('Hoja de Trabajo para listado'!$A$155:$Z$1048576,MATCH($A890,'Hoja de Trabajo para listado'!$A$155:$A$1048576,0),MATCH((CUADRO!G$5&amp;$E890),'Hoja de Trabajo para listado'!$A$151:$Z$151,0)),0)+IFERROR(INDEX('Hoja de Trabajo para listado'!$AB$155:$BA$1048576,MATCH($A890,'Hoja de Trabajo para listado'!$AB$155:$AB$1048576,0),MATCH((CUADRO!G$5&amp;$E890),'Hoja de Trabajo para listado'!$AB$151:$BA$151,0)),0)+IFERROR(INDEX('Hoja de Trabajo para listado'!$BC$155:$CB$1048576,MATCH($A890,'Hoja de Trabajo para listado'!$BC$155:$BC$1048576,0),MATCH((CUADRO!G$5&amp;$E890),'Hoja de Trabajo para listado'!$BC$151:$CB$151,0)),0)+IFERROR(INDEX('Hoja de Trabajo para listado'!$DE$153:$DG$274,MATCH($A890,'Hoja de Trabajo para listado'!$DE$153:$DE$1048576,0),MATCH((CUADRO!G$5&amp;$E890),'Hoja de Trabajo para listado'!$DE$151:$DG$151,0)),0)+IFERROR(INDEX('Hoja de Trabajo para listado'!$CD$155:$DC$1048576,MATCH($A890,'Hoja de Trabajo para listado'!$CD$155:$CD$1048576,0),MATCH((CUADRO!G$5&amp;$E890),'Hoja de Trabajo para listado'!$CD$151:$DC$151,0)),0)</f>
        <v>0</v>
      </c>
      <c r="H890" s="255">
        <f ca="1">+IFERROR(INDEX('Hoja de Trabajo para listado'!$A$155:$Z$1048576,MATCH($A890,'Hoja de Trabajo para listado'!$A$155:$A$1048576,0),MATCH((CUADRO!H$5&amp;$E890),'Hoja de Trabajo para listado'!$A$151:$Z$151,0)),0)+IFERROR(INDEX('Hoja de Trabajo para listado'!$AB$155:$BA$1048576,MATCH($A890,'Hoja de Trabajo para listado'!$AB$155:$AB$1048576,0),MATCH((CUADRO!H$5&amp;$E890),'Hoja de Trabajo para listado'!$AB$151:$BA$151,0)),0)+IFERROR(INDEX('Hoja de Trabajo para listado'!$BC$155:$CB$1048576,MATCH($A890,'Hoja de Trabajo para listado'!$BC$155:$BC$1048576,0),MATCH((CUADRO!H$5&amp;$E890),'Hoja de Trabajo para listado'!$BC$151:$CB$151,0)),0)+IFERROR(INDEX('Hoja de Trabajo para listado'!$DE$153:$DG$274,MATCH($A890,'Hoja de Trabajo para listado'!$DE$153:$DE$1048576,0),MATCH((CUADRO!H$5&amp;$E890),'Hoja de Trabajo para listado'!$DE$151:$DG$151,0)),0)+IFERROR(INDEX('Hoja de Trabajo para listado'!$CD$155:$DC$1048576,MATCH($A890,'Hoja de Trabajo para listado'!$CD$155:$CD$1048576,0),MATCH((CUADRO!H$5&amp;$E890),'Hoja de Trabajo para listado'!$CD$151:$DC$151,0)),0)</f>
        <v>0</v>
      </c>
      <c r="I890" s="255">
        <f ca="1">+IFERROR(INDEX('Hoja de Trabajo para listado'!$A$155:$Z$1048576,MATCH($A890,'Hoja de Trabajo para listado'!$A$155:$A$1048576,0),MATCH((CUADRO!I$5&amp;$E890),'Hoja de Trabajo para listado'!$A$151:$Z$151,0)),0)+IFERROR(INDEX('Hoja de Trabajo para listado'!$AB$155:$BA$1048576,MATCH($A890,'Hoja de Trabajo para listado'!$AB$155:$AB$1048576,0),MATCH((CUADRO!I$5&amp;$E890),'Hoja de Trabajo para listado'!$AB$151:$BA$151,0)),0)+IFERROR(INDEX('Hoja de Trabajo para listado'!$BC$155:$CB$1048576,MATCH($A890,'Hoja de Trabajo para listado'!$BC$155:$BC$1048576,0),MATCH((CUADRO!I$5&amp;$E890),'Hoja de Trabajo para listado'!$BC$151:$CB$151,0)),0)+IFERROR(INDEX('Hoja de Trabajo para listado'!$DE$153:$DG$274,MATCH($A890,'Hoja de Trabajo para listado'!$DE$153:$DE$1048576,0),MATCH((CUADRO!I$5&amp;$E890),'Hoja de Trabajo para listado'!$DE$151:$DG$151,0)),0)+IFERROR(INDEX('Hoja de Trabajo para listado'!$CD$155:$DC$1048576,MATCH($A890,'Hoja de Trabajo para listado'!$CD$155:$CD$1048576,0),MATCH((CUADRO!I$5&amp;$E890),'Hoja de Trabajo para listado'!$CD$151:$DC$151,0)),0)</f>
        <v>0</v>
      </c>
      <c r="J890" s="255">
        <f ca="1">+IFERROR(INDEX('Hoja de Trabajo para listado'!$A$155:$Z$1048576,MATCH($A890,'Hoja de Trabajo para listado'!$A$155:$A$1048576,0),MATCH((CUADRO!J$5&amp;$E890),'Hoja de Trabajo para listado'!$A$151:$Z$151,0)),0)+IFERROR(INDEX('Hoja de Trabajo para listado'!$AB$155:$BA$1048576,MATCH($A890,'Hoja de Trabajo para listado'!$AB$155:$AB$1048576,0),MATCH((CUADRO!J$5&amp;$E890),'Hoja de Trabajo para listado'!$AB$151:$BA$151,0)),0)+IFERROR(INDEX('Hoja de Trabajo para listado'!$BC$155:$CB$1048576,MATCH($A890,'Hoja de Trabajo para listado'!$BC$155:$BC$1048576,0),MATCH((CUADRO!J$5&amp;$E890),'Hoja de Trabajo para listado'!$BC$151:$CB$151,0)),0)+IFERROR(INDEX('Hoja de Trabajo para listado'!$DE$153:$DG$274,MATCH($A890,'Hoja de Trabajo para listado'!$DE$153:$DE$1048576,0),MATCH((CUADRO!J$5&amp;$E890),'Hoja de Trabajo para listado'!$DE$151:$DG$151,0)),0)+IFERROR(INDEX('Hoja de Trabajo para listado'!$CD$155:$DC$1048576,MATCH($A890,'Hoja de Trabajo para listado'!$CD$155:$CD$1048576,0),MATCH((CUADRO!J$5&amp;$E890),'Hoja de Trabajo para listado'!$CD$151:$DC$151,0)),0)</f>
        <v>0</v>
      </c>
      <c r="K890" s="255">
        <f ca="1">+IFERROR(INDEX('Hoja de Trabajo para listado'!$A$155:$Z$1048576,MATCH($A890,'Hoja de Trabajo para listado'!$A$155:$A$1048576,0),MATCH((CUADRO!K$5&amp;$E890),'Hoja de Trabajo para listado'!$A$151:$Z$151,0)),0)+IFERROR(INDEX('Hoja de Trabajo para listado'!$AB$155:$BA$1048576,MATCH($A890,'Hoja de Trabajo para listado'!$AB$155:$AB$1048576,0),MATCH((CUADRO!K$5&amp;$E890),'Hoja de Trabajo para listado'!$AB$151:$BA$151,0)),0)+IFERROR(INDEX('Hoja de Trabajo para listado'!$BC$155:$CB$1048576,MATCH($A890,'Hoja de Trabajo para listado'!$BC$155:$BC$1048576,0),MATCH((CUADRO!K$5&amp;$E890),'Hoja de Trabajo para listado'!$BC$151:$CB$151,0)),0)+IFERROR(INDEX('Hoja de Trabajo para listado'!$DE$153:$DG$274,MATCH($A890,'Hoja de Trabajo para listado'!$DE$153:$DE$1048576,0),MATCH((CUADRO!K$5&amp;$E890),'Hoja de Trabajo para listado'!$DE$151:$DG$151,0)),0)+IFERROR(INDEX('Hoja de Trabajo para listado'!$CD$155:$DC$1048576,MATCH($A890,'Hoja de Trabajo para listado'!$CD$155:$CD$1048576,0),MATCH((CUADRO!K$5&amp;$E890),'Hoja de Trabajo para listado'!$CD$151:$DC$151,0)),0)</f>
        <v>0</v>
      </c>
      <c r="L890" s="255">
        <f ca="1">+IFERROR(INDEX('Hoja de Trabajo para listado'!$A$155:$Z$1048576,MATCH($A890,'Hoja de Trabajo para listado'!$A$155:$A$1048576,0),MATCH((CUADRO!L$5&amp;$E890),'Hoja de Trabajo para listado'!$A$151:$Z$151,0)),0)+IFERROR(INDEX('Hoja de Trabajo para listado'!$AB$155:$BA$1048576,MATCH($A890,'Hoja de Trabajo para listado'!$AB$155:$AB$1048576,0),MATCH((CUADRO!L$5&amp;$E890),'Hoja de Trabajo para listado'!$AB$151:$BA$151,0)),0)+IFERROR(INDEX('Hoja de Trabajo para listado'!$BC$155:$CB$1048576,MATCH($A890,'Hoja de Trabajo para listado'!$BC$155:$BC$1048576,0),MATCH((CUADRO!L$5&amp;$E890),'Hoja de Trabajo para listado'!$BC$151:$CB$151,0)),0)+IFERROR(INDEX('Hoja de Trabajo para listado'!$DE$153:$DG$274,MATCH($A890,'Hoja de Trabajo para listado'!$DE$153:$DE$1048576,0),MATCH((CUADRO!L$5&amp;$E890),'Hoja de Trabajo para listado'!$DE$151:$DG$151,0)),0)+IFERROR(INDEX('Hoja de Trabajo para listado'!$CD$155:$DC$1048576,MATCH($A890,'Hoja de Trabajo para listado'!$CD$155:$CD$1048576,0),MATCH((CUADRO!L$5&amp;$E890),'Hoja de Trabajo para listado'!$CD$151:$DC$151,0)),0)</f>
        <v>0</v>
      </c>
      <c r="M890" s="255">
        <f ca="1">+IFERROR(INDEX('Hoja de Trabajo para listado'!$A$155:$Z$1048576,MATCH($A890,'Hoja de Trabajo para listado'!$A$155:$A$1048576,0),MATCH((CUADRO!M$5&amp;$E890),'Hoja de Trabajo para listado'!$A$151:$Z$151,0)),0)+IFERROR(INDEX('Hoja de Trabajo para listado'!$AB$155:$BA$1048576,MATCH($A890,'Hoja de Trabajo para listado'!$AB$155:$AB$1048576,0),MATCH((CUADRO!M$5&amp;$E890),'Hoja de Trabajo para listado'!$AB$151:$BA$151,0)),0)+IFERROR(INDEX('Hoja de Trabajo para listado'!$BC$155:$CB$1048576,MATCH($A890,'Hoja de Trabajo para listado'!$BC$155:$BC$1048576,0),MATCH((CUADRO!M$5&amp;$E890),'Hoja de Trabajo para listado'!$BC$151:$CB$151,0)),0)+IFERROR(INDEX('Hoja de Trabajo para listado'!$DE$153:$DG$274,MATCH($A890,'Hoja de Trabajo para listado'!$DE$153:$DE$1048576,0),MATCH((CUADRO!M$5&amp;$E890),'Hoja de Trabajo para listado'!$DE$151:$DG$151,0)),0)+IFERROR(INDEX('Hoja de Trabajo para listado'!$CD$155:$DC$1048576,MATCH($A890,'Hoja de Trabajo para listado'!$CD$155:$CD$1048576,0),MATCH((CUADRO!M$5&amp;$E890),'Hoja de Trabajo para listado'!$CD$151:$DC$151,0)),0)</f>
        <v>0</v>
      </c>
      <c r="N890" s="255">
        <f ca="1">+IFERROR(INDEX('Hoja de Trabajo para listado'!$A$155:$Z$1048576,MATCH($A890,'Hoja de Trabajo para listado'!$A$155:$A$1048576,0),MATCH((CUADRO!N$5&amp;$E890),'Hoja de Trabajo para listado'!$A$151:$Z$151,0)),0)+IFERROR(INDEX('Hoja de Trabajo para listado'!$AB$155:$BA$1048576,MATCH($A890,'Hoja de Trabajo para listado'!$AB$155:$AB$1048576,0),MATCH((CUADRO!N$5&amp;$E890),'Hoja de Trabajo para listado'!$AB$151:$BA$151,0)),0)+IFERROR(INDEX('Hoja de Trabajo para listado'!$BC$155:$CB$1048576,MATCH($A890,'Hoja de Trabajo para listado'!$BC$155:$BC$1048576,0),MATCH((CUADRO!N$5&amp;$E890),'Hoja de Trabajo para listado'!$BC$151:$CB$151,0)),0)+IFERROR(INDEX('Hoja de Trabajo para listado'!$DE$153:$DG$274,MATCH($A890,'Hoja de Trabajo para listado'!$DE$153:$DE$1048576,0),MATCH((CUADRO!N$5&amp;$E890),'Hoja de Trabajo para listado'!$DE$151:$DG$151,0)),0)+IFERROR(INDEX('Hoja de Trabajo para listado'!$CD$155:$DC$1048576,MATCH($A890,'Hoja de Trabajo para listado'!$CD$155:$CD$1048576,0),MATCH((CUADRO!N$5&amp;$E890),'Hoja de Trabajo para listado'!$CD$151:$DC$151,0)),0)</f>
        <v>0</v>
      </c>
      <c r="O890" s="255">
        <f ca="1">+IFERROR(INDEX('Hoja de Trabajo para listado'!$A$155:$Z$1048576,MATCH($A890,'Hoja de Trabajo para listado'!$A$155:$A$1048576,0),MATCH((CUADRO!O$5&amp;$E890),'Hoja de Trabajo para listado'!$A$151:$Z$151,0)),0)+IFERROR(INDEX('Hoja de Trabajo para listado'!$AB$155:$BA$1048576,MATCH($A890,'Hoja de Trabajo para listado'!$AB$155:$AB$1048576,0),MATCH((CUADRO!O$5&amp;$E890),'Hoja de Trabajo para listado'!$AB$151:$BA$151,0)),0)+IFERROR(INDEX('Hoja de Trabajo para listado'!$BC$155:$CB$1048576,MATCH($A890,'Hoja de Trabajo para listado'!$BC$155:$BC$1048576,0),MATCH((CUADRO!O$5&amp;$E890),'Hoja de Trabajo para listado'!$BC$151:$CB$151,0)),0)+IFERROR(INDEX('Hoja de Trabajo para listado'!$DE$153:$DG$274,MATCH($A890,'Hoja de Trabajo para listado'!$DE$153:$DE$1048576,0),MATCH((CUADRO!O$5&amp;$E890),'Hoja de Trabajo para listado'!$DE$151:$DG$151,0)),0)+IFERROR(INDEX('Hoja de Trabajo para listado'!$CD$155:$DC$1048576,MATCH($A890,'Hoja de Trabajo para listado'!$CD$155:$CD$1048576,0),MATCH((CUADRO!O$5&amp;$E890),'Hoja de Trabajo para listado'!$CD$151:$DC$151,0)),0)</f>
        <v>0</v>
      </c>
      <c r="P890" s="255">
        <f ca="1">+IFERROR(INDEX('Hoja de Trabajo para listado'!$A$155:$Z$1048576,MATCH($A890,'Hoja de Trabajo para listado'!$A$155:$A$1048576,0),MATCH((CUADRO!P$5&amp;$E890),'Hoja de Trabajo para listado'!$A$151:$Z$151,0)),0)+IFERROR(INDEX('Hoja de Trabajo para listado'!$AB$155:$BA$1048576,MATCH($A890,'Hoja de Trabajo para listado'!$AB$155:$AB$1048576,0),MATCH((CUADRO!P$5&amp;$E890),'Hoja de Trabajo para listado'!$AB$151:$BA$151,0)),0)+IFERROR(INDEX('Hoja de Trabajo para listado'!$BC$155:$CB$1048576,MATCH($A890,'Hoja de Trabajo para listado'!$BC$155:$BC$1048576,0),MATCH((CUADRO!P$5&amp;$E890),'Hoja de Trabajo para listado'!$BC$151:$CB$151,0)),0)+IFERROR(INDEX('Hoja de Trabajo para listado'!$DE$153:$DG$274,MATCH($A890,'Hoja de Trabajo para listado'!$DE$153:$DE$1048576,0),MATCH((CUADRO!P$5&amp;$E890),'Hoja de Trabajo para listado'!$DE$151:$DG$151,0)),0)+IFERROR(INDEX('Hoja de Trabajo para listado'!$CD$155:$DC$1048576,MATCH($A890,'Hoja de Trabajo para listado'!$CD$155:$CD$1048576,0),MATCH((CUADRO!P$5&amp;$E890),'Hoja de Trabajo para listado'!$CD$151:$DC$151,0)),0)</f>
        <v>0</v>
      </c>
      <c r="Q890" s="255">
        <f ca="1">+IFERROR(INDEX('Hoja de Trabajo para listado'!$A$155:$Z$1048576,MATCH($A890,'Hoja de Trabajo para listado'!$A$155:$A$1048576,0),MATCH((CUADRO!Q$5&amp;$E890),'Hoja de Trabajo para listado'!$A$151:$Z$151,0)),0)+IFERROR(INDEX('Hoja de Trabajo para listado'!$AB$155:$BA$1048576,MATCH($A890,'Hoja de Trabajo para listado'!$AB$155:$AB$1048576,0),MATCH((CUADRO!Q$5&amp;$E890),'Hoja de Trabajo para listado'!$AB$151:$BA$151,0)),0)+IFERROR(INDEX('Hoja de Trabajo para listado'!$BC$155:$CB$1048576,MATCH($A890,'Hoja de Trabajo para listado'!$BC$155:$BC$1048576,0),MATCH((CUADRO!Q$5&amp;$E890),'Hoja de Trabajo para listado'!$BC$151:$CB$151,0)),0)+IFERROR(INDEX('Hoja de Trabajo para listado'!$DE$153:$DG$274,MATCH($A890,'Hoja de Trabajo para listado'!$DE$153:$DE$1048576,0),MATCH((CUADRO!Q$5&amp;$E890),'Hoja de Trabajo para listado'!$DE$151:$DG$151,0)),0)+IFERROR(INDEX('Hoja de Trabajo para listado'!$CD$155:$DC$1048576,MATCH($A890,'Hoja de Trabajo para listado'!$CD$155:$CD$1048576,0),MATCH((CUADRO!Q$5&amp;$E890),'Hoja de Trabajo para listado'!$CD$151:$DC$151,0)),0)</f>
        <v>0</v>
      </c>
      <c r="R890" s="255">
        <f t="shared" ca="1" si="28"/>
        <v>0</v>
      </c>
      <c r="S890" s="262"/>
      <c r="T890" s="255">
        <f ca="1">+T891</f>
        <v>0</v>
      </c>
      <c r="U890" s="254">
        <f t="shared" si="29"/>
        <v>1</v>
      </c>
      <c r="V890" s="362" t="str">
        <f>+VLOOKUP(A890,bd_lista!$A$3:$E$590,5,FALSE)</f>
        <v>Gobiernos Autonomos Municipales</v>
      </c>
      <c r="W890" s="361" t="str">
        <f>+V890</f>
        <v>Gobiernos Autonomos Municipales</v>
      </c>
      <c r="X890" s="254">
        <f>+VLOOKUP(A890,[2]Sheet1!$A$13:$D$744,4,FALSE)</f>
        <v>0</v>
      </c>
      <c r="Y890" s="254" t="e">
        <f>+VLOOKUP(X890,bd_lista!$A$3:$C$590,3,FALSE)</f>
        <v>#N/A</v>
      </c>
      <c r="Z890" s="316">
        <f>+X890</f>
        <v>0</v>
      </c>
      <c r="AA890" s="317" t="e">
        <f>+Y890</f>
        <v>#N/A</v>
      </c>
    </row>
    <row r="891" spans="1:27" customFormat="1" ht="15" hidden="1" customHeight="1">
      <c r="A891" s="32">
        <v>1707</v>
      </c>
      <c r="B891" s="307"/>
      <c r="C891" s="259" t="str">
        <f>+VLOOKUP(A891,bd_lista!$A$3:$C$590,3,FALSE)</f>
        <v>Gobierno Autónomo Municipal de San Ignacio (San Ignacio de Velasco)</v>
      </c>
      <c r="D891" s="362"/>
      <c r="E891" s="256" t="s">
        <v>1314</v>
      </c>
      <c r="F891" s="257">
        <f ca="1">+IFERROR(INDEX('Hoja de Trabajo para listado'!$A$155:$Z$1048576,MATCH($A891,'Hoja de Trabajo para listado'!$A$155:$A$1048576,0),MATCH((CUADRO!F$5&amp;$E891),'Hoja de Trabajo para listado'!$A$151:$Z$151,0)),0)+IFERROR(INDEX('Hoja de Trabajo para listado'!$AB$155:$BA$1048576,MATCH($A891,'Hoja de Trabajo para listado'!$AB$155:$AB$1048576,0),MATCH((CUADRO!F$5&amp;$E891),'Hoja de Trabajo para listado'!$AB$151:$BA$151,0)),0)+IFERROR(INDEX('Hoja de Trabajo para listado'!$BC$155:$CB$1048576,MATCH($A891,'Hoja de Trabajo para listado'!$BC$155:$BC$1048576,0),MATCH((CUADRO!F$5&amp;$E891),'Hoja de Trabajo para listado'!$BC$151:$CB$151,0)),0)+IFERROR(INDEX('Hoja de Trabajo para listado'!$DE$153:$DG$274,MATCH($A891,'Hoja de Trabajo para listado'!$DE$153:$DE$1048576,0),MATCH((CUADRO!F$5&amp;$E891),'Hoja de Trabajo para listado'!$DE$151:$DG$151,0)),0)+IFERROR(INDEX('Hoja de Trabajo para listado'!$CD$155:$DC$1048576,MATCH($A891,'Hoja de Trabajo para listado'!$CD$155:$CD$1048576,0),MATCH((CUADRO!F$5&amp;$E891),'Hoja de Trabajo para listado'!$CD$151:$DC$151,0)),0)</f>
        <v>0</v>
      </c>
      <c r="G891" s="257">
        <f ca="1">+IFERROR(INDEX('Hoja de Trabajo para listado'!$A$155:$Z$1048576,MATCH($A891,'Hoja de Trabajo para listado'!$A$155:$A$1048576,0),MATCH((CUADRO!G$5&amp;$E891),'Hoja de Trabajo para listado'!$A$151:$Z$151,0)),0)+IFERROR(INDEX('Hoja de Trabajo para listado'!$AB$155:$BA$1048576,MATCH($A891,'Hoja de Trabajo para listado'!$AB$155:$AB$1048576,0),MATCH((CUADRO!G$5&amp;$E891),'Hoja de Trabajo para listado'!$AB$151:$BA$151,0)),0)+IFERROR(INDEX('Hoja de Trabajo para listado'!$BC$155:$CB$1048576,MATCH($A891,'Hoja de Trabajo para listado'!$BC$155:$BC$1048576,0),MATCH((CUADRO!G$5&amp;$E891),'Hoja de Trabajo para listado'!$BC$151:$CB$151,0)),0)+IFERROR(INDEX('Hoja de Trabajo para listado'!$DE$153:$DG$274,MATCH($A891,'Hoja de Trabajo para listado'!$DE$153:$DE$1048576,0),MATCH((CUADRO!G$5&amp;$E891),'Hoja de Trabajo para listado'!$DE$151:$DG$151,0)),0)+IFERROR(INDEX('Hoja de Trabajo para listado'!$CD$155:$DC$1048576,MATCH($A891,'Hoja de Trabajo para listado'!$CD$155:$CD$1048576,0),MATCH((CUADRO!G$5&amp;$E891),'Hoja de Trabajo para listado'!$CD$151:$DC$151,0)),0)</f>
        <v>0</v>
      </c>
      <c r="H891" s="257">
        <f ca="1">+IFERROR(INDEX('Hoja de Trabajo para listado'!$A$155:$Z$1048576,MATCH($A891,'Hoja de Trabajo para listado'!$A$155:$A$1048576,0),MATCH((CUADRO!H$5&amp;$E891),'Hoja de Trabajo para listado'!$A$151:$Z$151,0)),0)+IFERROR(INDEX('Hoja de Trabajo para listado'!$AB$155:$BA$1048576,MATCH($A891,'Hoja de Trabajo para listado'!$AB$155:$AB$1048576,0),MATCH((CUADRO!H$5&amp;$E891),'Hoja de Trabajo para listado'!$AB$151:$BA$151,0)),0)+IFERROR(INDEX('Hoja de Trabajo para listado'!$BC$155:$CB$1048576,MATCH($A891,'Hoja de Trabajo para listado'!$BC$155:$BC$1048576,0),MATCH((CUADRO!H$5&amp;$E891),'Hoja de Trabajo para listado'!$BC$151:$CB$151,0)),0)+IFERROR(INDEX('Hoja de Trabajo para listado'!$DE$153:$DG$274,MATCH($A891,'Hoja de Trabajo para listado'!$DE$153:$DE$1048576,0),MATCH((CUADRO!H$5&amp;$E891),'Hoja de Trabajo para listado'!$DE$151:$DG$151,0)),0)+IFERROR(INDEX('Hoja de Trabajo para listado'!$CD$155:$DC$1048576,MATCH($A891,'Hoja de Trabajo para listado'!$CD$155:$CD$1048576,0),MATCH((CUADRO!H$5&amp;$E891),'Hoja de Trabajo para listado'!$CD$151:$DC$151,0)),0)</f>
        <v>0</v>
      </c>
      <c r="I891" s="257">
        <f ca="1">+IFERROR(INDEX('Hoja de Trabajo para listado'!$A$155:$Z$1048576,MATCH($A891,'Hoja de Trabajo para listado'!$A$155:$A$1048576,0),MATCH((CUADRO!I$5&amp;$E891),'Hoja de Trabajo para listado'!$A$151:$Z$151,0)),0)+IFERROR(INDEX('Hoja de Trabajo para listado'!$AB$155:$BA$1048576,MATCH($A891,'Hoja de Trabajo para listado'!$AB$155:$AB$1048576,0),MATCH((CUADRO!I$5&amp;$E891),'Hoja de Trabajo para listado'!$AB$151:$BA$151,0)),0)+IFERROR(INDEX('Hoja de Trabajo para listado'!$BC$155:$CB$1048576,MATCH($A891,'Hoja de Trabajo para listado'!$BC$155:$BC$1048576,0),MATCH((CUADRO!I$5&amp;$E891),'Hoja de Trabajo para listado'!$BC$151:$CB$151,0)),0)+IFERROR(INDEX('Hoja de Trabajo para listado'!$DE$153:$DG$274,MATCH($A891,'Hoja de Trabajo para listado'!$DE$153:$DE$1048576,0),MATCH((CUADRO!I$5&amp;$E891),'Hoja de Trabajo para listado'!$DE$151:$DG$151,0)),0)+IFERROR(INDEX('Hoja de Trabajo para listado'!$CD$155:$DC$1048576,MATCH($A891,'Hoja de Trabajo para listado'!$CD$155:$CD$1048576,0),MATCH((CUADRO!I$5&amp;$E891),'Hoja de Trabajo para listado'!$CD$151:$DC$151,0)),0)</f>
        <v>0</v>
      </c>
      <c r="J891" s="257">
        <f ca="1">+IFERROR(INDEX('Hoja de Trabajo para listado'!$A$155:$Z$1048576,MATCH($A891,'Hoja de Trabajo para listado'!$A$155:$A$1048576,0),MATCH((CUADRO!J$5&amp;$E891),'Hoja de Trabajo para listado'!$A$151:$Z$151,0)),0)+IFERROR(INDEX('Hoja de Trabajo para listado'!$AB$155:$BA$1048576,MATCH($A891,'Hoja de Trabajo para listado'!$AB$155:$AB$1048576,0),MATCH((CUADRO!J$5&amp;$E891),'Hoja de Trabajo para listado'!$AB$151:$BA$151,0)),0)+IFERROR(INDEX('Hoja de Trabajo para listado'!$BC$155:$CB$1048576,MATCH($A891,'Hoja de Trabajo para listado'!$BC$155:$BC$1048576,0),MATCH((CUADRO!J$5&amp;$E891),'Hoja de Trabajo para listado'!$BC$151:$CB$151,0)),0)+IFERROR(INDEX('Hoja de Trabajo para listado'!$DE$153:$DG$274,MATCH($A891,'Hoja de Trabajo para listado'!$DE$153:$DE$1048576,0),MATCH((CUADRO!J$5&amp;$E891),'Hoja de Trabajo para listado'!$DE$151:$DG$151,0)),0)+IFERROR(INDEX('Hoja de Trabajo para listado'!$CD$155:$DC$1048576,MATCH($A891,'Hoja de Trabajo para listado'!$CD$155:$CD$1048576,0),MATCH((CUADRO!J$5&amp;$E891),'Hoja de Trabajo para listado'!$CD$151:$DC$151,0)),0)</f>
        <v>0</v>
      </c>
      <c r="K891" s="257">
        <f ca="1">+IFERROR(INDEX('Hoja de Trabajo para listado'!$A$155:$Z$1048576,MATCH($A891,'Hoja de Trabajo para listado'!$A$155:$A$1048576,0),MATCH((CUADRO!K$5&amp;$E891),'Hoja de Trabajo para listado'!$A$151:$Z$151,0)),0)+IFERROR(INDEX('Hoja de Trabajo para listado'!$AB$155:$BA$1048576,MATCH($A891,'Hoja de Trabajo para listado'!$AB$155:$AB$1048576,0),MATCH((CUADRO!K$5&amp;$E891),'Hoja de Trabajo para listado'!$AB$151:$BA$151,0)),0)+IFERROR(INDEX('Hoja de Trabajo para listado'!$BC$155:$CB$1048576,MATCH($A891,'Hoja de Trabajo para listado'!$BC$155:$BC$1048576,0),MATCH((CUADRO!K$5&amp;$E891),'Hoja de Trabajo para listado'!$BC$151:$CB$151,0)),0)+IFERROR(INDEX('Hoja de Trabajo para listado'!$DE$153:$DG$274,MATCH($A891,'Hoja de Trabajo para listado'!$DE$153:$DE$1048576,0),MATCH((CUADRO!K$5&amp;$E891),'Hoja de Trabajo para listado'!$DE$151:$DG$151,0)),0)+IFERROR(INDEX('Hoja de Trabajo para listado'!$CD$155:$DC$1048576,MATCH($A891,'Hoja de Trabajo para listado'!$CD$155:$CD$1048576,0),MATCH((CUADRO!K$5&amp;$E891),'Hoja de Trabajo para listado'!$CD$151:$DC$151,0)),0)</f>
        <v>0</v>
      </c>
      <c r="L891" s="257">
        <f ca="1">+IFERROR(INDEX('Hoja de Trabajo para listado'!$A$155:$Z$1048576,MATCH($A891,'Hoja de Trabajo para listado'!$A$155:$A$1048576,0),MATCH((CUADRO!L$5&amp;$E891),'Hoja de Trabajo para listado'!$A$151:$Z$151,0)),0)+IFERROR(INDEX('Hoja de Trabajo para listado'!$AB$155:$BA$1048576,MATCH($A891,'Hoja de Trabajo para listado'!$AB$155:$AB$1048576,0),MATCH((CUADRO!L$5&amp;$E891),'Hoja de Trabajo para listado'!$AB$151:$BA$151,0)),0)+IFERROR(INDEX('Hoja de Trabajo para listado'!$BC$155:$CB$1048576,MATCH($A891,'Hoja de Trabajo para listado'!$BC$155:$BC$1048576,0),MATCH((CUADRO!L$5&amp;$E891),'Hoja de Trabajo para listado'!$BC$151:$CB$151,0)),0)+IFERROR(INDEX('Hoja de Trabajo para listado'!$DE$153:$DG$274,MATCH($A891,'Hoja de Trabajo para listado'!$DE$153:$DE$1048576,0),MATCH((CUADRO!L$5&amp;$E891),'Hoja de Trabajo para listado'!$DE$151:$DG$151,0)),0)+IFERROR(INDEX('Hoja de Trabajo para listado'!$CD$155:$DC$1048576,MATCH($A891,'Hoja de Trabajo para listado'!$CD$155:$CD$1048576,0),MATCH((CUADRO!L$5&amp;$E891),'Hoja de Trabajo para listado'!$CD$151:$DC$151,0)),0)</f>
        <v>0</v>
      </c>
      <c r="M891" s="257">
        <f ca="1">+IFERROR(INDEX('Hoja de Trabajo para listado'!$A$155:$Z$1048576,MATCH($A891,'Hoja de Trabajo para listado'!$A$155:$A$1048576,0),MATCH((CUADRO!M$5&amp;$E891),'Hoja de Trabajo para listado'!$A$151:$Z$151,0)),0)+IFERROR(INDEX('Hoja de Trabajo para listado'!$AB$155:$BA$1048576,MATCH($A891,'Hoja de Trabajo para listado'!$AB$155:$AB$1048576,0),MATCH((CUADRO!M$5&amp;$E891),'Hoja de Trabajo para listado'!$AB$151:$BA$151,0)),0)+IFERROR(INDEX('Hoja de Trabajo para listado'!$BC$155:$CB$1048576,MATCH($A891,'Hoja de Trabajo para listado'!$BC$155:$BC$1048576,0),MATCH((CUADRO!M$5&amp;$E891),'Hoja de Trabajo para listado'!$BC$151:$CB$151,0)),0)+IFERROR(INDEX('Hoja de Trabajo para listado'!$DE$153:$DG$274,MATCH($A891,'Hoja de Trabajo para listado'!$DE$153:$DE$1048576,0),MATCH((CUADRO!M$5&amp;$E891),'Hoja de Trabajo para listado'!$DE$151:$DG$151,0)),0)+IFERROR(INDEX('Hoja de Trabajo para listado'!$CD$155:$DC$1048576,MATCH($A891,'Hoja de Trabajo para listado'!$CD$155:$CD$1048576,0),MATCH((CUADRO!M$5&amp;$E891),'Hoja de Trabajo para listado'!$CD$151:$DC$151,0)),0)</f>
        <v>0</v>
      </c>
      <c r="N891" s="257">
        <f ca="1">+IFERROR(INDEX('Hoja de Trabajo para listado'!$A$155:$Z$1048576,MATCH($A891,'Hoja de Trabajo para listado'!$A$155:$A$1048576,0),MATCH((CUADRO!N$5&amp;$E891),'Hoja de Trabajo para listado'!$A$151:$Z$151,0)),0)+IFERROR(INDEX('Hoja de Trabajo para listado'!$AB$155:$BA$1048576,MATCH($A891,'Hoja de Trabajo para listado'!$AB$155:$AB$1048576,0),MATCH((CUADRO!N$5&amp;$E891),'Hoja de Trabajo para listado'!$AB$151:$BA$151,0)),0)+IFERROR(INDEX('Hoja de Trabajo para listado'!$BC$155:$CB$1048576,MATCH($A891,'Hoja de Trabajo para listado'!$BC$155:$BC$1048576,0),MATCH((CUADRO!N$5&amp;$E891),'Hoja de Trabajo para listado'!$BC$151:$CB$151,0)),0)+IFERROR(INDEX('Hoja de Trabajo para listado'!$DE$153:$DG$274,MATCH($A891,'Hoja de Trabajo para listado'!$DE$153:$DE$1048576,0),MATCH((CUADRO!N$5&amp;$E891),'Hoja de Trabajo para listado'!$DE$151:$DG$151,0)),0)+IFERROR(INDEX('Hoja de Trabajo para listado'!$CD$155:$DC$1048576,MATCH($A891,'Hoja de Trabajo para listado'!$CD$155:$CD$1048576,0),MATCH((CUADRO!N$5&amp;$E891),'Hoja de Trabajo para listado'!$CD$151:$DC$151,0)),0)</f>
        <v>0</v>
      </c>
      <c r="O891" s="257">
        <f ca="1">+IFERROR(INDEX('Hoja de Trabajo para listado'!$A$155:$Z$1048576,MATCH($A891,'Hoja de Trabajo para listado'!$A$155:$A$1048576,0),MATCH((CUADRO!O$5&amp;$E891),'Hoja de Trabajo para listado'!$A$151:$Z$151,0)),0)+IFERROR(INDEX('Hoja de Trabajo para listado'!$AB$155:$BA$1048576,MATCH($A891,'Hoja de Trabajo para listado'!$AB$155:$AB$1048576,0),MATCH((CUADRO!O$5&amp;$E891),'Hoja de Trabajo para listado'!$AB$151:$BA$151,0)),0)+IFERROR(INDEX('Hoja de Trabajo para listado'!$BC$155:$CB$1048576,MATCH($A891,'Hoja de Trabajo para listado'!$BC$155:$BC$1048576,0),MATCH((CUADRO!O$5&amp;$E891),'Hoja de Trabajo para listado'!$BC$151:$CB$151,0)),0)+IFERROR(INDEX('Hoja de Trabajo para listado'!$DE$153:$DG$274,MATCH($A891,'Hoja de Trabajo para listado'!$DE$153:$DE$1048576,0),MATCH((CUADRO!O$5&amp;$E891),'Hoja de Trabajo para listado'!$DE$151:$DG$151,0)),0)+IFERROR(INDEX('Hoja de Trabajo para listado'!$CD$155:$DC$1048576,MATCH($A891,'Hoja de Trabajo para listado'!$CD$155:$CD$1048576,0),MATCH((CUADRO!O$5&amp;$E891),'Hoja de Trabajo para listado'!$CD$151:$DC$151,0)),0)</f>
        <v>0</v>
      </c>
      <c r="P891" s="257">
        <f ca="1">+IFERROR(INDEX('Hoja de Trabajo para listado'!$A$155:$Z$1048576,MATCH($A891,'Hoja de Trabajo para listado'!$A$155:$A$1048576,0),MATCH((CUADRO!P$5&amp;$E891),'Hoja de Trabajo para listado'!$A$151:$Z$151,0)),0)+IFERROR(INDEX('Hoja de Trabajo para listado'!$AB$155:$BA$1048576,MATCH($A891,'Hoja de Trabajo para listado'!$AB$155:$AB$1048576,0),MATCH((CUADRO!P$5&amp;$E891),'Hoja de Trabajo para listado'!$AB$151:$BA$151,0)),0)+IFERROR(INDEX('Hoja de Trabajo para listado'!$BC$155:$CB$1048576,MATCH($A891,'Hoja de Trabajo para listado'!$BC$155:$BC$1048576,0),MATCH((CUADRO!P$5&amp;$E891),'Hoja de Trabajo para listado'!$BC$151:$CB$151,0)),0)+IFERROR(INDEX('Hoja de Trabajo para listado'!$DE$153:$DG$274,MATCH($A891,'Hoja de Trabajo para listado'!$DE$153:$DE$1048576,0),MATCH((CUADRO!P$5&amp;$E891),'Hoja de Trabajo para listado'!$DE$151:$DG$151,0)),0)+IFERROR(INDEX('Hoja de Trabajo para listado'!$CD$155:$DC$1048576,MATCH($A891,'Hoja de Trabajo para listado'!$CD$155:$CD$1048576,0),MATCH((CUADRO!P$5&amp;$E891),'Hoja de Trabajo para listado'!$CD$151:$DC$151,0)),0)</f>
        <v>0</v>
      </c>
      <c r="Q891" s="257">
        <f ca="1">+IFERROR(INDEX('Hoja de Trabajo para listado'!$A$155:$Z$1048576,MATCH($A891,'Hoja de Trabajo para listado'!$A$155:$A$1048576,0),MATCH((CUADRO!Q$5&amp;$E891),'Hoja de Trabajo para listado'!$A$151:$Z$151,0)),0)+IFERROR(INDEX('Hoja de Trabajo para listado'!$AB$155:$BA$1048576,MATCH($A891,'Hoja de Trabajo para listado'!$AB$155:$AB$1048576,0),MATCH((CUADRO!Q$5&amp;$E891),'Hoja de Trabajo para listado'!$AB$151:$BA$151,0)),0)+IFERROR(INDEX('Hoja de Trabajo para listado'!$BC$155:$CB$1048576,MATCH($A891,'Hoja de Trabajo para listado'!$BC$155:$BC$1048576,0),MATCH((CUADRO!Q$5&amp;$E891),'Hoja de Trabajo para listado'!$BC$151:$CB$151,0)),0)+IFERROR(INDEX('Hoja de Trabajo para listado'!$DE$153:$DG$274,MATCH($A891,'Hoja de Trabajo para listado'!$DE$153:$DE$1048576,0),MATCH((CUADRO!Q$5&amp;$E891),'Hoja de Trabajo para listado'!$DE$151:$DG$151,0)),0)+IFERROR(INDEX('Hoja de Trabajo para listado'!$CD$155:$DC$1048576,MATCH($A891,'Hoja de Trabajo para listado'!$CD$155:$CD$1048576,0),MATCH((CUADRO!Q$5&amp;$E891),'Hoja de Trabajo para listado'!$CD$151:$DC$151,0)),0)</f>
        <v>0</v>
      </c>
      <c r="R891" s="257">
        <f t="shared" ca="1" si="28"/>
        <v>0</v>
      </c>
      <c r="S891" s="274">
        <f ca="1">+R890+R891</f>
        <v>0</v>
      </c>
      <c r="T891" s="257">
        <f ca="1">+S891</f>
        <v>0</v>
      </c>
      <c r="U891" s="256">
        <f t="shared" si="29"/>
        <v>2</v>
      </c>
      <c r="V891" s="362" t="str">
        <f>+VLOOKUP(A891,bd_lista!$A$3:$E$590,5,FALSE)</f>
        <v>Gobiernos Autonomos Municipales</v>
      </c>
      <c r="W891" s="362"/>
      <c r="X891" s="254">
        <f>+VLOOKUP(A891,[2]Sheet1!$A$13:$D$744,4,FALSE)</f>
        <v>0</v>
      </c>
      <c r="Y891" s="254" t="e">
        <f>+VLOOKUP(X891,bd_lista!$A$3:$C$590,3,FALSE)</f>
        <v>#N/A</v>
      </c>
      <c r="Z891" s="314"/>
      <c r="AA891" s="315"/>
    </row>
    <row r="892" spans="1:27" customFormat="1" ht="15" hidden="1" customHeight="1">
      <c r="A892" s="32">
        <v>1708</v>
      </c>
      <c r="B892" s="306">
        <f>+A892</f>
        <v>1708</v>
      </c>
      <c r="C892" s="259" t="str">
        <f>+VLOOKUP(A892,bd_lista!$A$3:$C$590,3,FALSE)</f>
        <v>Gobierno Autónomo Municipal de San Miguel (San Miguel de Velasco)</v>
      </c>
      <c r="D892" s="361" t="str">
        <f>+C892</f>
        <v>Gobierno Autónomo Municipal de San Miguel (San Miguel de Velasco)</v>
      </c>
      <c r="E892" s="254" t="s">
        <v>1313</v>
      </c>
      <c r="F892" s="255">
        <f ca="1">+IFERROR(INDEX('Hoja de Trabajo para listado'!$A$155:$Z$1048576,MATCH($A892,'Hoja de Trabajo para listado'!$A$155:$A$1048576,0),MATCH((CUADRO!F$5&amp;$E892),'Hoja de Trabajo para listado'!$A$151:$Z$151,0)),0)+IFERROR(INDEX('Hoja de Trabajo para listado'!$AB$155:$BA$1048576,MATCH($A892,'Hoja de Trabajo para listado'!$AB$155:$AB$1048576,0),MATCH((CUADRO!F$5&amp;$E892),'Hoja de Trabajo para listado'!$AB$151:$BA$151,0)),0)+IFERROR(INDEX('Hoja de Trabajo para listado'!$BC$155:$CB$1048576,MATCH($A892,'Hoja de Trabajo para listado'!$BC$155:$BC$1048576,0),MATCH((CUADRO!F$5&amp;$E892),'Hoja de Trabajo para listado'!$BC$151:$CB$151,0)),0)+IFERROR(INDEX('Hoja de Trabajo para listado'!$DE$153:$DG$274,MATCH($A892,'Hoja de Trabajo para listado'!$DE$153:$DE$1048576,0),MATCH((CUADRO!F$5&amp;$E892),'Hoja de Trabajo para listado'!$DE$151:$DG$151,0)),0)+IFERROR(INDEX('Hoja de Trabajo para listado'!$CD$155:$DC$1048576,MATCH($A892,'Hoja de Trabajo para listado'!$CD$155:$CD$1048576,0),MATCH((CUADRO!F$5&amp;$E892),'Hoja de Trabajo para listado'!$CD$151:$DC$151,0)),0)</f>
        <v>0</v>
      </c>
      <c r="G892" s="255">
        <f ca="1">+IFERROR(INDEX('Hoja de Trabajo para listado'!$A$155:$Z$1048576,MATCH($A892,'Hoja de Trabajo para listado'!$A$155:$A$1048576,0),MATCH((CUADRO!G$5&amp;$E892),'Hoja de Trabajo para listado'!$A$151:$Z$151,0)),0)+IFERROR(INDEX('Hoja de Trabajo para listado'!$AB$155:$BA$1048576,MATCH($A892,'Hoja de Trabajo para listado'!$AB$155:$AB$1048576,0),MATCH((CUADRO!G$5&amp;$E892),'Hoja de Trabajo para listado'!$AB$151:$BA$151,0)),0)+IFERROR(INDEX('Hoja de Trabajo para listado'!$BC$155:$CB$1048576,MATCH($A892,'Hoja de Trabajo para listado'!$BC$155:$BC$1048576,0),MATCH((CUADRO!G$5&amp;$E892),'Hoja de Trabajo para listado'!$BC$151:$CB$151,0)),0)+IFERROR(INDEX('Hoja de Trabajo para listado'!$DE$153:$DG$274,MATCH($A892,'Hoja de Trabajo para listado'!$DE$153:$DE$1048576,0),MATCH((CUADRO!G$5&amp;$E892),'Hoja de Trabajo para listado'!$DE$151:$DG$151,0)),0)+IFERROR(INDEX('Hoja de Trabajo para listado'!$CD$155:$DC$1048576,MATCH($A892,'Hoja de Trabajo para listado'!$CD$155:$CD$1048576,0),MATCH((CUADRO!G$5&amp;$E892),'Hoja de Trabajo para listado'!$CD$151:$DC$151,0)),0)</f>
        <v>0</v>
      </c>
      <c r="H892" s="255">
        <f ca="1">+IFERROR(INDEX('Hoja de Trabajo para listado'!$A$155:$Z$1048576,MATCH($A892,'Hoja de Trabajo para listado'!$A$155:$A$1048576,0),MATCH((CUADRO!H$5&amp;$E892),'Hoja de Trabajo para listado'!$A$151:$Z$151,0)),0)+IFERROR(INDEX('Hoja de Trabajo para listado'!$AB$155:$BA$1048576,MATCH($A892,'Hoja de Trabajo para listado'!$AB$155:$AB$1048576,0),MATCH((CUADRO!H$5&amp;$E892),'Hoja de Trabajo para listado'!$AB$151:$BA$151,0)),0)+IFERROR(INDEX('Hoja de Trabajo para listado'!$BC$155:$CB$1048576,MATCH($A892,'Hoja de Trabajo para listado'!$BC$155:$BC$1048576,0),MATCH((CUADRO!H$5&amp;$E892),'Hoja de Trabajo para listado'!$BC$151:$CB$151,0)),0)+IFERROR(INDEX('Hoja de Trabajo para listado'!$DE$153:$DG$274,MATCH($A892,'Hoja de Trabajo para listado'!$DE$153:$DE$1048576,0),MATCH((CUADRO!H$5&amp;$E892),'Hoja de Trabajo para listado'!$DE$151:$DG$151,0)),0)+IFERROR(INDEX('Hoja de Trabajo para listado'!$CD$155:$DC$1048576,MATCH($A892,'Hoja de Trabajo para listado'!$CD$155:$CD$1048576,0),MATCH((CUADRO!H$5&amp;$E892),'Hoja de Trabajo para listado'!$CD$151:$DC$151,0)),0)</f>
        <v>0</v>
      </c>
      <c r="I892" s="255">
        <f ca="1">+IFERROR(INDEX('Hoja de Trabajo para listado'!$A$155:$Z$1048576,MATCH($A892,'Hoja de Trabajo para listado'!$A$155:$A$1048576,0),MATCH((CUADRO!I$5&amp;$E892),'Hoja de Trabajo para listado'!$A$151:$Z$151,0)),0)+IFERROR(INDEX('Hoja de Trabajo para listado'!$AB$155:$BA$1048576,MATCH($A892,'Hoja de Trabajo para listado'!$AB$155:$AB$1048576,0),MATCH((CUADRO!I$5&amp;$E892),'Hoja de Trabajo para listado'!$AB$151:$BA$151,0)),0)+IFERROR(INDEX('Hoja de Trabajo para listado'!$BC$155:$CB$1048576,MATCH($A892,'Hoja de Trabajo para listado'!$BC$155:$BC$1048576,0),MATCH((CUADRO!I$5&amp;$E892),'Hoja de Trabajo para listado'!$BC$151:$CB$151,0)),0)+IFERROR(INDEX('Hoja de Trabajo para listado'!$DE$153:$DG$274,MATCH($A892,'Hoja de Trabajo para listado'!$DE$153:$DE$1048576,0),MATCH((CUADRO!I$5&amp;$E892),'Hoja de Trabajo para listado'!$DE$151:$DG$151,0)),0)+IFERROR(INDEX('Hoja de Trabajo para listado'!$CD$155:$DC$1048576,MATCH($A892,'Hoja de Trabajo para listado'!$CD$155:$CD$1048576,0),MATCH((CUADRO!I$5&amp;$E892),'Hoja de Trabajo para listado'!$CD$151:$DC$151,0)),0)</f>
        <v>0</v>
      </c>
      <c r="J892" s="255">
        <f ca="1">+IFERROR(INDEX('Hoja de Trabajo para listado'!$A$155:$Z$1048576,MATCH($A892,'Hoja de Trabajo para listado'!$A$155:$A$1048576,0),MATCH((CUADRO!J$5&amp;$E892),'Hoja de Trabajo para listado'!$A$151:$Z$151,0)),0)+IFERROR(INDEX('Hoja de Trabajo para listado'!$AB$155:$BA$1048576,MATCH($A892,'Hoja de Trabajo para listado'!$AB$155:$AB$1048576,0),MATCH((CUADRO!J$5&amp;$E892),'Hoja de Trabajo para listado'!$AB$151:$BA$151,0)),0)+IFERROR(INDEX('Hoja de Trabajo para listado'!$BC$155:$CB$1048576,MATCH($A892,'Hoja de Trabajo para listado'!$BC$155:$BC$1048576,0),MATCH((CUADRO!J$5&amp;$E892),'Hoja de Trabajo para listado'!$BC$151:$CB$151,0)),0)+IFERROR(INDEX('Hoja de Trabajo para listado'!$DE$153:$DG$274,MATCH($A892,'Hoja de Trabajo para listado'!$DE$153:$DE$1048576,0),MATCH((CUADRO!J$5&amp;$E892),'Hoja de Trabajo para listado'!$DE$151:$DG$151,0)),0)+IFERROR(INDEX('Hoja de Trabajo para listado'!$CD$155:$DC$1048576,MATCH($A892,'Hoja de Trabajo para listado'!$CD$155:$CD$1048576,0),MATCH((CUADRO!J$5&amp;$E892),'Hoja de Trabajo para listado'!$CD$151:$DC$151,0)),0)</f>
        <v>0</v>
      </c>
      <c r="K892" s="255">
        <f ca="1">+IFERROR(INDEX('Hoja de Trabajo para listado'!$A$155:$Z$1048576,MATCH($A892,'Hoja de Trabajo para listado'!$A$155:$A$1048576,0),MATCH((CUADRO!K$5&amp;$E892),'Hoja de Trabajo para listado'!$A$151:$Z$151,0)),0)+IFERROR(INDEX('Hoja de Trabajo para listado'!$AB$155:$BA$1048576,MATCH($A892,'Hoja de Trabajo para listado'!$AB$155:$AB$1048576,0),MATCH((CUADRO!K$5&amp;$E892),'Hoja de Trabajo para listado'!$AB$151:$BA$151,0)),0)+IFERROR(INDEX('Hoja de Trabajo para listado'!$BC$155:$CB$1048576,MATCH($A892,'Hoja de Trabajo para listado'!$BC$155:$BC$1048576,0),MATCH((CUADRO!K$5&amp;$E892),'Hoja de Trabajo para listado'!$BC$151:$CB$151,0)),0)+IFERROR(INDEX('Hoja de Trabajo para listado'!$DE$153:$DG$274,MATCH($A892,'Hoja de Trabajo para listado'!$DE$153:$DE$1048576,0),MATCH((CUADRO!K$5&amp;$E892),'Hoja de Trabajo para listado'!$DE$151:$DG$151,0)),0)+IFERROR(INDEX('Hoja de Trabajo para listado'!$CD$155:$DC$1048576,MATCH($A892,'Hoja de Trabajo para listado'!$CD$155:$CD$1048576,0),MATCH((CUADRO!K$5&amp;$E892),'Hoja de Trabajo para listado'!$CD$151:$DC$151,0)),0)</f>
        <v>0</v>
      </c>
      <c r="L892" s="255">
        <f ca="1">+IFERROR(INDEX('Hoja de Trabajo para listado'!$A$155:$Z$1048576,MATCH($A892,'Hoja de Trabajo para listado'!$A$155:$A$1048576,0),MATCH((CUADRO!L$5&amp;$E892),'Hoja de Trabajo para listado'!$A$151:$Z$151,0)),0)+IFERROR(INDEX('Hoja de Trabajo para listado'!$AB$155:$BA$1048576,MATCH($A892,'Hoja de Trabajo para listado'!$AB$155:$AB$1048576,0),MATCH((CUADRO!L$5&amp;$E892),'Hoja de Trabajo para listado'!$AB$151:$BA$151,0)),0)+IFERROR(INDEX('Hoja de Trabajo para listado'!$BC$155:$CB$1048576,MATCH($A892,'Hoja de Trabajo para listado'!$BC$155:$BC$1048576,0),MATCH((CUADRO!L$5&amp;$E892),'Hoja de Trabajo para listado'!$BC$151:$CB$151,0)),0)+IFERROR(INDEX('Hoja de Trabajo para listado'!$DE$153:$DG$274,MATCH($A892,'Hoja de Trabajo para listado'!$DE$153:$DE$1048576,0),MATCH((CUADRO!L$5&amp;$E892),'Hoja de Trabajo para listado'!$DE$151:$DG$151,0)),0)+IFERROR(INDEX('Hoja de Trabajo para listado'!$CD$155:$DC$1048576,MATCH($A892,'Hoja de Trabajo para listado'!$CD$155:$CD$1048576,0),MATCH((CUADRO!L$5&amp;$E892),'Hoja de Trabajo para listado'!$CD$151:$DC$151,0)),0)</f>
        <v>0</v>
      </c>
      <c r="M892" s="255">
        <f ca="1">+IFERROR(INDEX('Hoja de Trabajo para listado'!$A$155:$Z$1048576,MATCH($A892,'Hoja de Trabajo para listado'!$A$155:$A$1048576,0),MATCH((CUADRO!M$5&amp;$E892),'Hoja de Trabajo para listado'!$A$151:$Z$151,0)),0)+IFERROR(INDEX('Hoja de Trabajo para listado'!$AB$155:$BA$1048576,MATCH($A892,'Hoja de Trabajo para listado'!$AB$155:$AB$1048576,0),MATCH((CUADRO!M$5&amp;$E892),'Hoja de Trabajo para listado'!$AB$151:$BA$151,0)),0)+IFERROR(INDEX('Hoja de Trabajo para listado'!$BC$155:$CB$1048576,MATCH($A892,'Hoja de Trabajo para listado'!$BC$155:$BC$1048576,0),MATCH((CUADRO!M$5&amp;$E892),'Hoja de Trabajo para listado'!$BC$151:$CB$151,0)),0)+IFERROR(INDEX('Hoja de Trabajo para listado'!$DE$153:$DG$274,MATCH($A892,'Hoja de Trabajo para listado'!$DE$153:$DE$1048576,0),MATCH((CUADRO!M$5&amp;$E892),'Hoja de Trabajo para listado'!$DE$151:$DG$151,0)),0)+IFERROR(INDEX('Hoja de Trabajo para listado'!$CD$155:$DC$1048576,MATCH($A892,'Hoja de Trabajo para listado'!$CD$155:$CD$1048576,0),MATCH((CUADRO!M$5&amp;$E892),'Hoja de Trabajo para listado'!$CD$151:$DC$151,0)),0)</f>
        <v>0</v>
      </c>
      <c r="N892" s="255">
        <f ca="1">+IFERROR(INDEX('Hoja de Trabajo para listado'!$A$155:$Z$1048576,MATCH($A892,'Hoja de Trabajo para listado'!$A$155:$A$1048576,0),MATCH((CUADRO!N$5&amp;$E892),'Hoja de Trabajo para listado'!$A$151:$Z$151,0)),0)+IFERROR(INDEX('Hoja de Trabajo para listado'!$AB$155:$BA$1048576,MATCH($A892,'Hoja de Trabajo para listado'!$AB$155:$AB$1048576,0),MATCH((CUADRO!N$5&amp;$E892),'Hoja de Trabajo para listado'!$AB$151:$BA$151,0)),0)+IFERROR(INDEX('Hoja de Trabajo para listado'!$BC$155:$CB$1048576,MATCH($A892,'Hoja de Trabajo para listado'!$BC$155:$BC$1048576,0),MATCH((CUADRO!N$5&amp;$E892),'Hoja de Trabajo para listado'!$BC$151:$CB$151,0)),0)+IFERROR(INDEX('Hoja de Trabajo para listado'!$DE$153:$DG$274,MATCH($A892,'Hoja de Trabajo para listado'!$DE$153:$DE$1048576,0),MATCH((CUADRO!N$5&amp;$E892),'Hoja de Trabajo para listado'!$DE$151:$DG$151,0)),0)+IFERROR(INDEX('Hoja de Trabajo para listado'!$CD$155:$DC$1048576,MATCH($A892,'Hoja de Trabajo para listado'!$CD$155:$CD$1048576,0),MATCH((CUADRO!N$5&amp;$E892),'Hoja de Trabajo para listado'!$CD$151:$DC$151,0)),0)</f>
        <v>0</v>
      </c>
      <c r="O892" s="255">
        <f ca="1">+IFERROR(INDEX('Hoja de Trabajo para listado'!$A$155:$Z$1048576,MATCH($A892,'Hoja de Trabajo para listado'!$A$155:$A$1048576,0),MATCH((CUADRO!O$5&amp;$E892),'Hoja de Trabajo para listado'!$A$151:$Z$151,0)),0)+IFERROR(INDEX('Hoja de Trabajo para listado'!$AB$155:$BA$1048576,MATCH($A892,'Hoja de Trabajo para listado'!$AB$155:$AB$1048576,0),MATCH((CUADRO!O$5&amp;$E892),'Hoja de Trabajo para listado'!$AB$151:$BA$151,0)),0)+IFERROR(INDEX('Hoja de Trabajo para listado'!$BC$155:$CB$1048576,MATCH($A892,'Hoja de Trabajo para listado'!$BC$155:$BC$1048576,0),MATCH((CUADRO!O$5&amp;$E892),'Hoja de Trabajo para listado'!$BC$151:$CB$151,0)),0)+IFERROR(INDEX('Hoja de Trabajo para listado'!$DE$153:$DG$274,MATCH($A892,'Hoja de Trabajo para listado'!$DE$153:$DE$1048576,0),MATCH((CUADRO!O$5&amp;$E892),'Hoja de Trabajo para listado'!$DE$151:$DG$151,0)),0)+IFERROR(INDEX('Hoja de Trabajo para listado'!$CD$155:$DC$1048576,MATCH($A892,'Hoja de Trabajo para listado'!$CD$155:$CD$1048576,0),MATCH((CUADRO!O$5&amp;$E892),'Hoja de Trabajo para listado'!$CD$151:$DC$151,0)),0)</f>
        <v>0</v>
      </c>
      <c r="P892" s="255">
        <f ca="1">+IFERROR(INDEX('Hoja de Trabajo para listado'!$A$155:$Z$1048576,MATCH($A892,'Hoja de Trabajo para listado'!$A$155:$A$1048576,0),MATCH((CUADRO!P$5&amp;$E892),'Hoja de Trabajo para listado'!$A$151:$Z$151,0)),0)+IFERROR(INDEX('Hoja de Trabajo para listado'!$AB$155:$BA$1048576,MATCH($A892,'Hoja de Trabajo para listado'!$AB$155:$AB$1048576,0),MATCH((CUADRO!P$5&amp;$E892),'Hoja de Trabajo para listado'!$AB$151:$BA$151,0)),0)+IFERROR(INDEX('Hoja de Trabajo para listado'!$BC$155:$CB$1048576,MATCH($A892,'Hoja de Trabajo para listado'!$BC$155:$BC$1048576,0),MATCH((CUADRO!P$5&amp;$E892),'Hoja de Trabajo para listado'!$BC$151:$CB$151,0)),0)+IFERROR(INDEX('Hoja de Trabajo para listado'!$DE$153:$DG$274,MATCH($A892,'Hoja de Trabajo para listado'!$DE$153:$DE$1048576,0),MATCH((CUADRO!P$5&amp;$E892),'Hoja de Trabajo para listado'!$DE$151:$DG$151,0)),0)+IFERROR(INDEX('Hoja de Trabajo para listado'!$CD$155:$DC$1048576,MATCH($A892,'Hoja de Trabajo para listado'!$CD$155:$CD$1048576,0),MATCH((CUADRO!P$5&amp;$E892),'Hoja de Trabajo para listado'!$CD$151:$DC$151,0)),0)</f>
        <v>0</v>
      </c>
      <c r="Q892" s="255">
        <f ca="1">+IFERROR(INDEX('Hoja de Trabajo para listado'!$A$155:$Z$1048576,MATCH($A892,'Hoja de Trabajo para listado'!$A$155:$A$1048576,0),MATCH((CUADRO!Q$5&amp;$E892),'Hoja de Trabajo para listado'!$A$151:$Z$151,0)),0)+IFERROR(INDEX('Hoja de Trabajo para listado'!$AB$155:$BA$1048576,MATCH($A892,'Hoja de Trabajo para listado'!$AB$155:$AB$1048576,0),MATCH((CUADRO!Q$5&amp;$E892),'Hoja de Trabajo para listado'!$AB$151:$BA$151,0)),0)+IFERROR(INDEX('Hoja de Trabajo para listado'!$BC$155:$CB$1048576,MATCH($A892,'Hoja de Trabajo para listado'!$BC$155:$BC$1048576,0),MATCH((CUADRO!Q$5&amp;$E892),'Hoja de Trabajo para listado'!$BC$151:$CB$151,0)),0)+IFERROR(INDEX('Hoja de Trabajo para listado'!$DE$153:$DG$274,MATCH($A892,'Hoja de Trabajo para listado'!$DE$153:$DE$1048576,0),MATCH((CUADRO!Q$5&amp;$E892),'Hoja de Trabajo para listado'!$DE$151:$DG$151,0)),0)+IFERROR(INDEX('Hoja de Trabajo para listado'!$CD$155:$DC$1048576,MATCH($A892,'Hoja de Trabajo para listado'!$CD$155:$CD$1048576,0),MATCH((CUADRO!Q$5&amp;$E892),'Hoja de Trabajo para listado'!$CD$151:$DC$151,0)),0)</f>
        <v>0</v>
      </c>
      <c r="R892" s="255">
        <f t="shared" ca="1" si="28"/>
        <v>0</v>
      </c>
      <c r="S892" s="262"/>
      <c r="T892" s="255">
        <f ca="1">+T893</f>
        <v>0</v>
      </c>
      <c r="U892" s="254">
        <f t="shared" si="29"/>
        <v>1</v>
      </c>
      <c r="V892" s="362" t="str">
        <f>+VLOOKUP(A892,bd_lista!$A$3:$E$590,5,FALSE)</f>
        <v>Gobiernos Autonomos Municipales</v>
      </c>
      <c r="W892" s="361" t="str">
        <f>+V892</f>
        <v>Gobiernos Autonomos Municipales</v>
      </c>
      <c r="X892" s="254">
        <f>+VLOOKUP(A892,[2]Sheet1!$A$13:$D$744,4,FALSE)</f>
        <v>0</v>
      </c>
      <c r="Y892" s="254" t="e">
        <f>+VLOOKUP(X892,bd_lista!$A$3:$C$590,3,FALSE)</f>
        <v>#N/A</v>
      </c>
      <c r="Z892" s="316">
        <f>+X892</f>
        <v>0</v>
      </c>
      <c r="AA892" s="317" t="e">
        <f>+Y892</f>
        <v>#N/A</v>
      </c>
    </row>
    <row r="893" spans="1:27" customFormat="1" ht="15" hidden="1" customHeight="1">
      <c r="A893" s="32">
        <v>1708</v>
      </c>
      <c r="B893" s="307"/>
      <c r="C893" s="259" t="str">
        <f>+VLOOKUP(A893,bd_lista!$A$3:$C$590,3,FALSE)</f>
        <v>Gobierno Autónomo Municipal de San Miguel (San Miguel de Velasco)</v>
      </c>
      <c r="D893" s="362"/>
      <c r="E893" s="256" t="s">
        <v>1314</v>
      </c>
      <c r="F893" s="257">
        <f ca="1">+IFERROR(INDEX('Hoja de Trabajo para listado'!$A$155:$Z$1048576,MATCH($A893,'Hoja de Trabajo para listado'!$A$155:$A$1048576,0),MATCH((CUADRO!F$5&amp;$E893),'Hoja de Trabajo para listado'!$A$151:$Z$151,0)),0)+IFERROR(INDEX('Hoja de Trabajo para listado'!$AB$155:$BA$1048576,MATCH($A893,'Hoja de Trabajo para listado'!$AB$155:$AB$1048576,0),MATCH((CUADRO!F$5&amp;$E893),'Hoja de Trabajo para listado'!$AB$151:$BA$151,0)),0)+IFERROR(INDEX('Hoja de Trabajo para listado'!$BC$155:$CB$1048576,MATCH($A893,'Hoja de Trabajo para listado'!$BC$155:$BC$1048576,0),MATCH((CUADRO!F$5&amp;$E893),'Hoja de Trabajo para listado'!$BC$151:$CB$151,0)),0)+IFERROR(INDEX('Hoja de Trabajo para listado'!$DE$153:$DG$274,MATCH($A893,'Hoja de Trabajo para listado'!$DE$153:$DE$1048576,0),MATCH((CUADRO!F$5&amp;$E893),'Hoja de Trabajo para listado'!$DE$151:$DG$151,0)),0)+IFERROR(INDEX('Hoja de Trabajo para listado'!$CD$155:$DC$1048576,MATCH($A893,'Hoja de Trabajo para listado'!$CD$155:$CD$1048576,0),MATCH((CUADRO!F$5&amp;$E893),'Hoja de Trabajo para listado'!$CD$151:$DC$151,0)),0)</f>
        <v>0</v>
      </c>
      <c r="G893" s="257">
        <f ca="1">+IFERROR(INDEX('Hoja de Trabajo para listado'!$A$155:$Z$1048576,MATCH($A893,'Hoja de Trabajo para listado'!$A$155:$A$1048576,0),MATCH((CUADRO!G$5&amp;$E893),'Hoja de Trabajo para listado'!$A$151:$Z$151,0)),0)+IFERROR(INDEX('Hoja de Trabajo para listado'!$AB$155:$BA$1048576,MATCH($A893,'Hoja de Trabajo para listado'!$AB$155:$AB$1048576,0),MATCH((CUADRO!G$5&amp;$E893),'Hoja de Trabajo para listado'!$AB$151:$BA$151,0)),0)+IFERROR(INDEX('Hoja de Trabajo para listado'!$BC$155:$CB$1048576,MATCH($A893,'Hoja de Trabajo para listado'!$BC$155:$BC$1048576,0),MATCH((CUADRO!G$5&amp;$E893),'Hoja de Trabajo para listado'!$BC$151:$CB$151,0)),0)+IFERROR(INDEX('Hoja de Trabajo para listado'!$DE$153:$DG$274,MATCH($A893,'Hoja de Trabajo para listado'!$DE$153:$DE$1048576,0),MATCH((CUADRO!G$5&amp;$E893),'Hoja de Trabajo para listado'!$DE$151:$DG$151,0)),0)+IFERROR(INDEX('Hoja de Trabajo para listado'!$CD$155:$DC$1048576,MATCH($A893,'Hoja de Trabajo para listado'!$CD$155:$CD$1048576,0),MATCH((CUADRO!G$5&amp;$E893),'Hoja de Trabajo para listado'!$CD$151:$DC$151,0)),0)</f>
        <v>0</v>
      </c>
      <c r="H893" s="257">
        <f ca="1">+IFERROR(INDEX('Hoja de Trabajo para listado'!$A$155:$Z$1048576,MATCH($A893,'Hoja de Trabajo para listado'!$A$155:$A$1048576,0),MATCH((CUADRO!H$5&amp;$E893),'Hoja de Trabajo para listado'!$A$151:$Z$151,0)),0)+IFERROR(INDEX('Hoja de Trabajo para listado'!$AB$155:$BA$1048576,MATCH($A893,'Hoja de Trabajo para listado'!$AB$155:$AB$1048576,0),MATCH((CUADRO!H$5&amp;$E893),'Hoja de Trabajo para listado'!$AB$151:$BA$151,0)),0)+IFERROR(INDEX('Hoja de Trabajo para listado'!$BC$155:$CB$1048576,MATCH($A893,'Hoja de Trabajo para listado'!$BC$155:$BC$1048576,0),MATCH((CUADRO!H$5&amp;$E893),'Hoja de Trabajo para listado'!$BC$151:$CB$151,0)),0)+IFERROR(INDEX('Hoja de Trabajo para listado'!$DE$153:$DG$274,MATCH($A893,'Hoja de Trabajo para listado'!$DE$153:$DE$1048576,0),MATCH((CUADRO!H$5&amp;$E893),'Hoja de Trabajo para listado'!$DE$151:$DG$151,0)),0)+IFERROR(INDEX('Hoja de Trabajo para listado'!$CD$155:$DC$1048576,MATCH($A893,'Hoja de Trabajo para listado'!$CD$155:$CD$1048576,0),MATCH((CUADRO!H$5&amp;$E893),'Hoja de Trabajo para listado'!$CD$151:$DC$151,0)),0)</f>
        <v>0</v>
      </c>
      <c r="I893" s="257">
        <f ca="1">+IFERROR(INDEX('Hoja de Trabajo para listado'!$A$155:$Z$1048576,MATCH($A893,'Hoja de Trabajo para listado'!$A$155:$A$1048576,0),MATCH((CUADRO!I$5&amp;$E893),'Hoja de Trabajo para listado'!$A$151:$Z$151,0)),0)+IFERROR(INDEX('Hoja de Trabajo para listado'!$AB$155:$BA$1048576,MATCH($A893,'Hoja de Trabajo para listado'!$AB$155:$AB$1048576,0),MATCH((CUADRO!I$5&amp;$E893),'Hoja de Trabajo para listado'!$AB$151:$BA$151,0)),0)+IFERROR(INDEX('Hoja de Trabajo para listado'!$BC$155:$CB$1048576,MATCH($A893,'Hoja de Trabajo para listado'!$BC$155:$BC$1048576,0),MATCH((CUADRO!I$5&amp;$E893),'Hoja de Trabajo para listado'!$BC$151:$CB$151,0)),0)+IFERROR(INDEX('Hoja de Trabajo para listado'!$DE$153:$DG$274,MATCH($A893,'Hoja de Trabajo para listado'!$DE$153:$DE$1048576,0),MATCH((CUADRO!I$5&amp;$E893),'Hoja de Trabajo para listado'!$DE$151:$DG$151,0)),0)+IFERROR(INDEX('Hoja de Trabajo para listado'!$CD$155:$DC$1048576,MATCH($A893,'Hoja de Trabajo para listado'!$CD$155:$CD$1048576,0),MATCH((CUADRO!I$5&amp;$E893),'Hoja de Trabajo para listado'!$CD$151:$DC$151,0)),0)</f>
        <v>0</v>
      </c>
      <c r="J893" s="257">
        <f ca="1">+IFERROR(INDEX('Hoja de Trabajo para listado'!$A$155:$Z$1048576,MATCH($A893,'Hoja de Trabajo para listado'!$A$155:$A$1048576,0),MATCH((CUADRO!J$5&amp;$E893),'Hoja de Trabajo para listado'!$A$151:$Z$151,0)),0)+IFERROR(INDEX('Hoja de Trabajo para listado'!$AB$155:$BA$1048576,MATCH($A893,'Hoja de Trabajo para listado'!$AB$155:$AB$1048576,0),MATCH((CUADRO!J$5&amp;$E893),'Hoja de Trabajo para listado'!$AB$151:$BA$151,0)),0)+IFERROR(INDEX('Hoja de Trabajo para listado'!$BC$155:$CB$1048576,MATCH($A893,'Hoja de Trabajo para listado'!$BC$155:$BC$1048576,0),MATCH((CUADRO!J$5&amp;$E893),'Hoja de Trabajo para listado'!$BC$151:$CB$151,0)),0)+IFERROR(INDEX('Hoja de Trabajo para listado'!$DE$153:$DG$274,MATCH($A893,'Hoja de Trabajo para listado'!$DE$153:$DE$1048576,0),MATCH((CUADRO!J$5&amp;$E893),'Hoja de Trabajo para listado'!$DE$151:$DG$151,0)),0)+IFERROR(INDEX('Hoja de Trabajo para listado'!$CD$155:$DC$1048576,MATCH($A893,'Hoja de Trabajo para listado'!$CD$155:$CD$1048576,0),MATCH((CUADRO!J$5&amp;$E893),'Hoja de Trabajo para listado'!$CD$151:$DC$151,0)),0)</f>
        <v>0</v>
      </c>
      <c r="K893" s="257">
        <f ca="1">+IFERROR(INDEX('Hoja de Trabajo para listado'!$A$155:$Z$1048576,MATCH($A893,'Hoja de Trabajo para listado'!$A$155:$A$1048576,0),MATCH((CUADRO!K$5&amp;$E893),'Hoja de Trabajo para listado'!$A$151:$Z$151,0)),0)+IFERROR(INDEX('Hoja de Trabajo para listado'!$AB$155:$BA$1048576,MATCH($A893,'Hoja de Trabajo para listado'!$AB$155:$AB$1048576,0),MATCH((CUADRO!K$5&amp;$E893),'Hoja de Trabajo para listado'!$AB$151:$BA$151,0)),0)+IFERROR(INDEX('Hoja de Trabajo para listado'!$BC$155:$CB$1048576,MATCH($A893,'Hoja de Trabajo para listado'!$BC$155:$BC$1048576,0),MATCH((CUADRO!K$5&amp;$E893),'Hoja de Trabajo para listado'!$BC$151:$CB$151,0)),0)+IFERROR(INDEX('Hoja de Trabajo para listado'!$DE$153:$DG$274,MATCH($A893,'Hoja de Trabajo para listado'!$DE$153:$DE$1048576,0),MATCH((CUADRO!K$5&amp;$E893),'Hoja de Trabajo para listado'!$DE$151:$DG$151,0)),0)+IFERROR(INDEX('Hoja de Trabajo para listado'!$CD$155:$DC$1048576,MATCH($A893,'Hoja de Trabajo para listado'!$CD$155:$CD$1048576,0),MATCH((CUADRO!K$5&amp;$E893),'Hoja de Trabajo para listado'!$CD$151:$DC$151,0)),0)</f>
        <v>0</v>
      </c>
      <c r="L893" s="257">
        <f ca="1">+IFERROR(INDEX('Hoja de Trabajo para listado'!$A$155:$Z$1048576,MATCH($A893,'Hoja de Trabajo para listado'!$A$155:$A$1048576,0),MATCH((CUADRO!L$5&amp;$E893),'Hoja de Trabajo para listado'!$A$151:$Z$151,0)),0)+IFERROR(INDEX('Hoja de Trabajo para listado'!$AB$155:$BA$1048576,MATCH($A893,'Hoja de Trabajo para listado'!$AB$155:$AB$1048576,0),MATCH((CUADRO!L$5&amp;$E893),'Hoja de Trabajo para listado'!$AB$151:$BA$151,0)),0)+IFERROR(INDEX('Hoja de Trabajo para listado'!$BC$155:$CB$1048576,MATCH($A893,'Hoja de Trabajo para listado'!$BC$155:$BC$1048576,0),MATCH((CUADRO!L$5&amp;$E893),'Hoja de Trabajo para listado'!$BC$151:$CB$151,0)),0)+IFERROR(INDEX('Hoja de Trabajo para listado'!$DE$153:$DG$274,MATCH($A893,'Hoja de Trabajo para listado'!$DE$153:$DE$1048576,0),MATCH((CUADRO!L$5&amp;$E893),'Hoja de Trabajo para listado'!$DE$151:$DG$151,0)),0)+IFERROR(INDEX('Hoja de Trabajo para listado'!$CD$155:$DC$1048576,MATCH($A893,'Hoja de Trabajo para listado'!$CD$155:$CD$1048576,0),MATCH((CUADRO!L$5&amp;$E893),'Hoja de Trabajo para listado'!$CD$151:$DC$151,0)),0)</f>
        <v>0</v>
      </c>
      <c r="M893" s="257">
        <f ca="1">+IFERROR(INDEX('Hoja de Trabajo para listado'!$A$155:$Z$1048576,MATCH($A893,'Hoja de Trabajo para listado'!$A$155:$A$1048576,0),MATCH((CUADRO!M$5&amp;$E893),'Hoja de Trabajo para listado'!$A$151:$Z$151,0)),0)+IFERROR(INDEX('Hoja de Trabajo para listado'!$AB$155:$BA$1048576,MATCH($A893,'Hoja de Trabajo para listado'!$AB$155:$AB$1048576,0),MATCH((CUADRO!M$5&amp;$E893),'Hoja de Trabajo para listado'!$AB$151:$BA$151,0)),0)+IFERROR(INDEX('Hoja de Trabajo para listado'!$BC$155:$CB$1048576,MATCH($A893,'Hoja de Trabajo para listado'!$BC$155:$BC$1048576,0),MATCH((CUADRO!M$5&amp;$E893),'Hoja de Trabajo para listado'!$BC$151:$CB$151,0)),0)+IFERROR(INDEX('Hoja de Trabajo para listado'!$DE$153:$DG$274,MATCH($A893,'Hoja de Trabajo para listado'!$DE$153:$DE$1048576,0),MATCH((CUADRO!M$5&amp;$E893),'Hoja de Trabajo para listado'!$DE$151:$DG$151,0)),0)+IFERROR(INDEX('Hoja de Trabajo para listado'!$CD$155:$DC$1048576,MATCH($A893,'Hoja de Trabajo para listado'!$CD$155:$CD$1048576,0),MATCH((CUADRO!M$5&amp;$E893),'Hoja de Trabajo para listado'!$CD$151:$DC$151,0)),0)</f>
        <v>0</v>
      </c>
      <c r="N893" s="257">
        <f ca="1">+IFERROR(INDEX('Hoja de Trabajo para listado'!$A$155:$Z$1048576,MATCH($A893,'Hoja de Trabajo para listado'!$A$155:$A$1048576,0),MATCH((CUADRO!N$5&amp;$E893),'Hoja de Trabajo para listado'!$A$151:$Z$151,0)),0)+IFERROR(INDEX('Hoja de Trabajo para listado'!$AB$155:$BA$1048576,MATCH($A893,'Hoja de Trabajo para listado'!$AB$155:$AB$1048576,0),MATCH((CUADRO!N$5&amp;$E893),'Hoja de Trabajo para listado'!$AB$151:$BA$151,0)),0)+IFERROR(INDEX('Hoja de Trabajo para listado'!$BC$155:$CB$1048576,MATCH($A893,'Hoja de Trabajo para listado'!$BC$155:$BC$1048576,0),MATCH((CUADRO!N$5&amp;$E893),'Hoja de Trabajo para listado'!$BC$151:$CB$151,0)),0)+IFERROR(INDEX('Hoja de Trabajo para listado'!$DE$153:$DG$274,MATCH($A893,'Hoja de Trabajo para listado'!$DE$153:$DE$1048576,0),MATCH((CUADRO!N$5&amp;$E893),'Hoja de Trabajo para listado'!$DE$151:$DG$151,0)),0)+IFERROR(INDEX('Hoja de Trabajo para listado'!$CD$155:$DC$1048576,MATCH($A893,'Hoja de Trabajo para listado'!$CD$155:$CD$1048576,0),MATCH((CUADRO!N$5&amp;$E893),'Hoja de Trabajo para listado'!$CD$151:$DC$151,0)),0)</f>
        <v>0</v>
      </c>
      <c r="O893" s="257">
        <f ca="1">+IFERROR(INDEX('Hoja de Trabajo para listado'!$A$155:$Z$1048576,MATCH($A893,'Hoja de Trabajo para listado'!$A$155:$A$1048576,0),MATCH((CUADRO!O$5&amp;$E893),'Hoja de Trabajo para listado'!$A$151:$Z$151,0)),0)+IFERROR(INDEX('Hoja de Trabajo para listado'!$AB$155:$BA$1048576,MATCH($A893,'Hoja de Trabajo para listado'!$AB$155:$AB$1048576,0),MATCH((CUADRO!O$5&amp;$E893),'Hoja de Trabajo para listado'!$AB$151:$BA$151,0)),0)+IFERROR(INDEX('Hoja de Trabajo para listado'!$BC$155:$CB$1048576,MATCH($A893,'Hoja de Trabajo para listado'!$BC$155:$BC$1048576,0),MATCH((CUADRO!O$5&amp;$E893),'Hoja de Trabajo para listado'!$BC$151:$CB$151,0)),0)+IFERROR(INDEX('Hoja de Trabajo para listado'!$DE$153:$DG$274,MATCH($A893,'Hoja de Trabajo para listado'!$DE$153:$DE$1048576,0),MATCH((CUADRO!O$5&amp;$E893),'Hoja de Trabajo para listado'!$DE$151:$DG$151,0)),0)+IFERROR(INDEX('Hoja de Trabajo para listado'!$CD$155:$DC$1048576,MATCH($A893,'Hoja de Trabajo para listado'!$CD$155:$CD$1048576,0),MATCH((CUADRO!O$5&amp;$E893),'Hoja de Trabajo para listado'!$CD$151:$DC$151,0)),0)</f>
        <v>0</v>
      </c>
      <c r="P893" s="257">
        <f ca="1">+IFERROR(INDEX('Hoja de Trabajo para listado'!$A$155:$Z$1048576,MATCH($A893,'Hoja de Trabajo para listado'!$A$155:$A$1048576,0),MATCH((CUADRO!P$5&amp;$E893),'Hoja de Trabajo para listado'!$A$151:$Z$151,0)),0)+IFERROR(INDEX('Hoja de Trabajo para listado'!$AB$155:$BA$1048576,MATCH($A893,'Hoja de Trabajo para listado'!$AB$155:$AB$1048576,0),MATCH((CUADRO!P$5&amp;$E893),'Hoja de Trabajo para listado'!$AB$151:$BA$151,0)),0)+IFERROR(INDEX('Hoja de Trabajo para listado'!$BC$155:$CB$1048576,MATCH($A893,'Hoja de Trabajo para listado'!$BC$155:$BC$1048576,0),MATCH((CUADRO!P$5&amp;$E893),'Hoja de Trabajo para listado'!$BC$151:$CB$151,0)),0)+IFERROR(INDEX('Hoja de Trabajo para listado'!$DE$153:$DG$274,MATCH($A893,'Hoja de Trabajo para listado'!$DE$153:$DE$1048576,0),MATCH((CUADRO!P$5&amp;$E893),'Hoja de Trabajo para listado'!$DE$151:$DG$151,0)),0)+IFERROR(INDEX('Hoja de Trabajo para listado'!$CD$155:$DC$1048576,MATCH($A893,'Hoja de Trabajo para listado'!$CD$155:$CD$1048576,0),MATCH((CUADRO!P$5&amp;$E893),'Hoja de Trabajo para listado'!$CD$151:$DC$151,0)),0)</f>
        <v>0</v>
      </c>
      <c r="Q893" s="257">
        <f ca="1">+IFERROR(INDEX('Hoja de Trabajo para listado'!$A$155:$Z$1048576,MATCH($A893,'Hoja de Trabajo para listado'!$A$155:$A$1048576,0),MATCH((CUADRO!Q$5&amp;$E893),'Hoja de Trabajo para listado'!$A$151:$Z$151,0)),0)+IFERROR(INDEX('Hoja de Trabajo para listado'!$AB$155:$BA$1048576,MATCH($A893,'Hoja de Trabajo para listado'!$AB$155:$AB$1048576,0),MATCH((CUADRO!Q$5&amp;$E893),'Hoja de Trabajo para listado'!$AB$151:$BA$151,0)),0)+IFERROR(INDEX('Hoja de Trabajo para listado'!$BC$155:$CB$1048576,MATCH($A893,'Hoja de Trabajo para listado'!$BC$155:$BC$1048576,0),MATCH((CUADRO!Q$5&amp;$E893),'Hoja de Trabajo para listado'!$BC$151:$CB$151,0)),0)+IFERROR(INDEX('Hoja de Trabajo para listado'!$DE$153:$DG$274,MATCH($A893,'Hoja de Trabajo para listado'!$DE$153:$DE$1048576,0),MATCH((CUADRO!Q$5&amp;$E893),'Hoja de Trabajo para listado'!$DE$151:$DG$151,0)),0)+IFERROR(INDEX('Hoja de Trabajo para listado'!$CD$155:$DC$1048576,MATCH($A893,'Hoja de Trabajo para listado'!$CD$155:$CD$1048576,0),MATCH((CUADRO!Q$5&amp;$E893),'Hoja de Trabajo para listado'!$CD$151:$DC$151,0)),0)</f>
        <v>0</v>
      </c>
      <c r="R893" s="257">
        <f t="shared" ca="1" si="28"/>
        <v>0</v>
      </c>
      <c r="S893" s="274">
        <f ca="1">+R892+R893</f>
        <v>0</v>
      </c>
      <c r="T893" s="257">
        <f ca="1">+S893</f>
        <v>0</v>
      </c>
      <c r="U893" s="256">
        <f t="shared" si="29"/>
        <v>2</v>
      </c>
      <c r="V893" s="362" t="str">
        <f>+VLOOKUP(A893,bd_lista!$A$3:$E$590,5,FALSE)</f>
        <v>Gobiernos Autonomos Municipales</v>
      </c>
      <c r="W893" s="362"/>
      <c r="X893" s="254">
        <f>+VLOOKUP(A893,[2]Sheet1!$A$13:$D$744,4,FALSE)</f>
        <v>0</v>
      </c>
      <c r="Y893" s="254" t="e">
        <f>+VLOOKUP(X893,bd_lista!$A$3:$C$590,3,FALSE)</f>
        <v>#N/A</v>
      </c>
      <c r="Z893" s="314"/>
      <c r="AA893" s="315"/>
    </row>
    <row r="894" spans="1:27" customFormat="1" ht="15" hidden="1" customHeight="1">
      <c r="A894" s="32">
        <v>1709</v>
      </c>
      <c r="B894" s="306">
        <f>+A894</f>
        <v>1709</v>
      </c>
      <c r="C894" s="259" t="str">
        <f>+VLOOKUP(A894,bd_lista!$A$3:$C$590,3,FALSE)</f>
        <v>Gobierno Autónomo Municipal de San Rafael</v>
      </c>
      <c r="D894" s="361" t="str">
        <f>+C894</f>
        <v>Gobierno Autónomo Municipal de San Rafael</v>
      </c>
      <c r="E894" s="254" t="s">
        <v>1313</v>
      </c>
      <c r="F894" s="255">
        <f ca="1">+IFERROR(INDEX('Hoja de Trabajo para listado'!$A$155:$Z$1048576,MATCH($A894,'Hoja de Trabajo para listado'!$A$155:$A$1048576,0),MATCH((CUADRO!F$5&amp;$E894),'Hoja de Trabajo para listado'!$A$151:$Z$151,0)),0)+IFERROR(INDEX('Hoja de Trabajo para listado'!$AB$155:$BA$1048576,MATCH($A894,'Hoja de Trabajo para listado'!$AB$155:$AB$1048576,0),MATCH((CUADRO!F$5&amp;$E894),'Hoja de Trabajo para listado'!$AB$151:$BA$151,0)),0)+IFERROR(INDEX('Hoja de Trabajo para listado'!$BC$155:$CB$1048576,MATCH($A894,'Hoja de Trabajo para listado'!$BC$155:$BC$1048576,0),MATCH((CUADRO!F$5&amp;$E894),'Hoja de Trabajo para listado'!$BC$151:$CB$151,0)),0)+IFERROR(INDEX('Hoja de Trabajo para listado'!$DE$153:$DG$274,MATCH($A894,'Hoja de Trabajo para listado'!$DE$153:$DE$1048576,0),MATCH((CUADRO!F$5&amp;$E894),'Hoja de Trabajo para listado'!$DE$151:$DG$151,0)),0)+IFERROR(INDEX('Hoja de Trabajo para listado'!$CD$155:$DC$1048576,MATCH($A894,'Hoja de Trabajo para listado'!$CD$155:$CD$1048576,0),MATCH((CUADRO!F$5&amp;$E894),'Hoja de Trabajo para listado'!$CD$151:$DC$151,0)),0)</f>
        <v>0</v>
      </c>
      <c r="G894" s="255">
        <f ca="1">+IFERROR(INDEX('Hoja de Trabajo para listado'!$A$155:$Z$1048576,MATCH($A894,'Hoja de Trabajo para listado'!$A$155:$A$1048576,0),MATCH((CUADRO!G$5&amp;$E894),'Hoja de Trabajo para listado'!$A$151:$Z$151,0)),0)+IFERROR(INDEX('Hoja de Trabajo para listado'!$AB$155:$BA$1048576,MATCH($A894,'Hoja de Trabajo para listado'!$AB$155:$AB$1048576,0),MATCH((CUADRO!G$5&amp;$E894),'Hoja de Trabajo para listado'!$AB$151:$BA$151,0)),0)+IFERROR(INDEX('Hoja de Trabajo para listado'!$BC$155:$CB$1048576,MATCH($A894,'Hoja de Trabajo para listado'!$BC$155:$BC$1048576,0),MATCH((CUADRO!G$5&amp;$E894),'Hoja de Trabajo para listado'!$BC$151:$CB$151,0)),0)+IFERROR(INDEX('Hoja de Trabajo para listado'!$DE$153:$DG$274,MATCH($A894,'Hoja de Trabajo para listado'!$DE$153:$DE$1048576,0),MATCH((CUADRO!G$5&amp;$E894),'Hoja de Trabajo para listado'!$DE$151:$DG$151,0)),0)+IFERROR(INDEX('Hoja de Trabajo para listado'!$CD$155:$DC$1048576,MATCH($A894,'Hoja de Trabajo para listado'!$CD$155:$CD$1048576,0),MATCH((CUADRO!G$5&amp;$E894),'Hoja de Trabajo para listado'!$CD$151:$DC$151,0)),0)</f>
        <v>0</v>
      </c>
      <c r="H894" s="255">
        <f ca="1">+IFERROR(INDEX('Hoja de Trabajo para listado'!$A$155:$Z$1048576,MATCH($A894,'Hoja de Trabajo para listado'!$A$155:$A$1048576,0),MATCH((CUADRO!H$5&amp;$E894),'Hoja de Trabajo para listado'!$A$151:$Z$151,0)),0)+IFERROR(INDEX('Hoja de Trabajo para listado'!$AB$155:$BA$1048576,MATCH($A894,'Hoja de Trabajo para listado'!$AB$155:$AB$1048576,0),MATCH((CUADRO!H$5&amp;$E894),'Hoja de Trabajo para listado'!$AB$151:$BA$151,0)),0)+IFERROR(INDEX('Hoja de Trabajo para listado'!$BC$155:$CB$1048576,MATCH($A894,'Hoja de Trabajo para listado'!$BC$155:$BC$1048576,0),MATCH((CUADRO!H$5&amp;$E894),'Hoja de Trabajo para listado'!$BC$151:$CB$151,0)),0)+IFERROR(INDEX('Hoja de Trabajo para listado'!$DE$153:$DG$274,MATCH($A894,'Hoja de Trabajo para listado'!$DE$153:$DE$1048576,0),MATCH((CUADRO!H$5&amp;$E894),'Hoja de Trabajo para listado'!$DE$151:$DG$151,0)),0)+IFERROR(INDEX('Hoja de Trabajo para listado'!$CD$155:$DC$1048576,MATCH($A894,'Hoja de Trabajo para listado'!$CD$155:$CD$1048576,0),MATCH((CUADRO!H$5&amp;$E894),'Hoja de Trabajo para listado'!$CD$151:$DC$151,0)),0)</f>
        <v>0</v>
      </c>
      <c r="I894" s="255">
        <f ca="1">+IFERROR(INDEX('Hoja de Trabajo para listado'!$A$155:$Z$1048576,MATCH($A894,'Hoja de Trabajo para listado'!$A$155:$A$1048576,0),MATCH((CUADRO!I$5&amp;$E894),'Hoja de Trabajo para listado'!$A$151:$Z$151,0)),0)+IFERROR(INDEX('Hoja de Trabajo para listado'!$AB$155:$BA$1048576,MATCH($A894,'Hoja de Trabajo para listado'!$AB$155:$AB$1048576,0),MATCH((CUADRO!I$5&amp;$E894),'Hoja de Trabajo para listado'!$AB$151:$BA$151,0)),0)+IFERROR(INDEX('Hoja de Trabajo para listado'!$BC$155:$CB$1048576,MATCH($A894,'Hoja de Trabajo para listado'!$BC$155:$BC$1048576,0),MATCH((CUADRO!I$5&amp;$E894),'Hoja de Trabajo para listado'!$BC$151:$CB$151,0)),0)+IFERROR(INDEX('Hoja de Trabajo para listado'!$DE$153:$DG$274,MATCH($A894,'Hoja de Trabajo para listado'!$DE$153:$DE$1048576,0),MATCH((CUADRO!I$5&amp;$E894),'Hoja de Trabajo para listado'!$DE$151:$DG$151,0)),0)+IFERROR(INDEX('Hoja de Trabajo para listado'!$CD$155:$DC$1048576,MATCH($A894,'Hoja de Trabajo para listado'!$CD$155:$CD$1048576,0),MATCH((CUADRO!I$5&amp;$E894),'Hoja de Trabajo para listado'!$CD$151:$DC$151,0)),0)</f>
        <v>0</v>
      </c>
      <c r="J894" s="255">
        <f ca="1">+IFERROR(INDEX('Hoja de Trabajo para listado'!$A$155:$Z$1048576,MATCH($A894,'Hoja de Trabajo para listado'!$A$155:$A$1048576,0),MATCH((CUADRO!J$5&amp;$E894),'Hoja de Trabajo para listado'!$A$151:$Z$151,0)),0)+IFERROR(INDEX('Hoja de Trabajo para listado'!$AB$155:$BA$1048576,MATCH($A894,'Hoja de Trabajo para listado'!$AB$155:$AB$1048576,0),MATCH((CUADRO!J$5&amp;$E894),'Hoja de Trabajo para listado'!$AB$151:$BA$151,0)),0)+IFERROR(INDEX('Hoja de Trabajo para listado'!$BC$155:$CB$1048576,MATCH($A894,'Hoja de Trabajo para listado'!$BC$155:$BC$1048576,0),MATCH((CUADRO!J$5&amp;$E894),'Hoja de Trabajo para listado'!$BC$151:$CB$151,0)),0)+IFERROR(INDEX('Hoja de Trabajo para listado'!$DE$153:$DG$274,MATCH($A894,'Hoja de Trabajo para listado'!$DE$153:$DE$1048576,0),MATCH((CUADRO!J$5&amp;$E894),'Hoja de Trabajo para listado'!$DE$151:$DG$151,0)),0)+IFERROR(INDEX('Hoja de Trabajo para listado'!$CD$155:$DC$1048576,MATCH($A894,'Hoja de Trabajo para listado'!$CD$155:$CD$1048576,0),MATCH((CUADRO!J$5&amp;$E894),'Hoja de Trabajo para listado'!$CD$151:$DC$151,0)),0)</f>
        <v>0</v>
      </c>
      <c r="K894" s="255">
        <f ca="1">+IFERROR(INDEX('Hoja de Trabajo para listado'!$A$155:$Z$1048576,MATCH($A894,'Hoja de Trabajo para listado'!$A$155:$A$1048576,0),MATCH((CUADRO!K$5&amp;$E894),'Hoja de Trabajo para listado'!$A$151:$Z$151,0)),0)+IFERROR(INDEX('Hoja de Trabajo para listado'!$AB$155:$BA$1048576,MATCH($A894,'Hoja de Trabajo para listado'!$AB$155:$AB$1048576,0),MATCH((CUADRO!K$5&amp;$E894),'Hoja de Trabajo para listado'!$AB$151:$BA$151,0)),0)+IFERROR(INDEX('Hoja de Trabajo para listado'!$BC$155:$CB$1048576,MATCH($A894,'Hoja de Trabajo para listado'!$BC$155:$BC$1048576,0),MATCH((CUADRO!K$5&amp;$E894),'Hoja de Trabajo para listado'!$BC$151:$CB$151,0)),0)+IFERROR(INDEX('Hoja de Trabajo para listado'!$DE$153:$DG$274,MATCH($A894,'Hoja de Trabajo para listado'!$DE$153:$DE$1048576,0),MATCH((CUADRO!K$5&amp;$E894),'Hoja de Trabajo para listado'!$DE$151:$DG$151,0)),0)+IFERROR(INDEX('Hoja de Trabajo para listado'!$CD$155:$DC$1048576,MATCH($A894,'Hoja de Trabajo para listado'!$CD$155:$CD$1048576,0),MATCH((CUADRO!K$5&amp;$E894),'Hoja de Trabajo para listado'!$CD$151:$DC$151,0)),0)</f>
        <v>0</v>
      </c>
      <c r="L894" s="255">
        <f ca="1">+IFERROR(INDEX('Hoja de Trabajo para listado'!$A$155:$Z$1048576,MATCH($A894,'Hoja de Trabajo para listado'!$A$155:$A$1048576,0),MATCH((CUADRO!L$5&amp;$E894),'Hoja de Trabajo para listado'!$A$151:$Z$151,0)),0)+IFERROR(INDEX('Hoja de Trabajo para listado'!$AB$155:$BA$1048576,MATCH($A894,'Hoja de Trabajo para listado'!$AB$155:$AB$1048576,0),MATCH((CUADRO!L$5&amp;$E894),'Hoja de Trabajo para listado'!$AB$151:$BA$151,0)),0)+IFERROR(INDEX('Hoja de Trabajo para listado'!$BC$155:$CB$1048576,MATCH($A894,'Hoja de Trabajo para listado'!$BC$155:$BC$1048576,0),MATCH((CUADRO!L$5&amp;$E894),'Hoja de Trabajo para listado'!$BC$151:$CB$151,0)),0)+IFERROR(INDEX('Hoja de Trabajo para listado'!$DE$153:$DG$274,MATCH($A894,'Hoja de Trabajo para listado'!$DE$153:$DE$1048576,0),MATCH((CUADRO!L$5&amp;$E894),'Hoja de Trabajo para listado'!$DE$151:$DG$151,0)),0)+IFERROR(INDEX('Hoja de Trabajo para listado'!$CD$155:$DC$1048576,MATCH($A894,'Hoja de Trabajo para listado'!$CD$155:$CD$1048576,0),MATCH((CUADRO!L$5&amp;$E894),'Hoja de Trabajo para listado'!$CD$151:$DC$151,0)),0)</f>
        <v>0</v>
      </c>
      <c r="M894" s="255">
        <f ca="1">+IFERROR(INDEX('Hoja de Trabajo para listado'!$A$155:$Z$1048576,MATCH($A894,'Hoja de Trabajo para listado'!$A$155:$A$1048576,0),MATCH((CUADRO!M$5&amp;$E894),'Hoja de Trabajo para listado'!$A$151:$Z$151,0)),0)+IFERROR(INDEX('Hoja de Trabajo para listado'!$AB$155:$BA$1048576,MATCH($A894,'Hoja de Trabajo para listado'!$AB$155:$AB$1048576,0),MATCH((CUADRO!M$5&amp;$E894),'Hoja de Trabajo para listado'!$AB$151:$BA$151,0)),0)+IFERROR(INDEX('Hoja de Trabajo para listado'!$BC$155:$CB$1048576,MATCH($A894,'Hoja de Trabajo para listado'!$BC$155:$BC$1048576,0),MATCH((CUADRO!M$5&amp;$E894),'Hoja de Trabajo para listado'!$BC$151:$CB$151,0)),0)+IFERROR(INDEX('Hoja de Trabajo para listado'!$DE$153:$DG$274,MATCH($A894,'Hoja de Trabajo para listado'!$DE$153:$DE$1048576,0),MATCH((CUADRO!M$5&amp;$E894),'Hoja de Trabajo para listado'!$DE$151:$DG$151,0)),0)+IFERROR(INDEX('Hoja de Trabajo para listado'!$CD$155:$DC$1048576,MATCH($A894,'Hoja de Trabajo para listado'!$CD$155:$CD$1048576,0),MATCH((CUADRO!M$5&amp;$E894),'Hoja de Trabajo para listado'!$CD$151:$DC$151,0)),0)</f>
        <v>0</v>
      </c>
      <c r="N894" s="255">
        <f ca="1">+IFERROR(INDEX('Hoja de Trabajo para listado'!$A$155:$Z$1048576,MATCH($A894,'Hoja de Trabajo para listado'!$A$155:$A$1048576,0),MATCH((CUADRO!N$5&amp;$E894),'Hoja de Trabajo para listado'!$A$151:$Z$151,0)),0)+IFERROR(INDEX('Hoja de Trabajo para listado'!$AB$155:$BA$1048576,MATCH($A894,'Hoja de Trabajo para listado'!$AB$155:$AB$1048576,0),MATCH((CUADRO!N$5&amp;$E894),'Hoja de Trabajo para listado'!$AB$151:$BA$151,0)),0)+IFERROR(INDEX('Hoja de Trabajo para listado'!$BC$155:$CB$1048576,MATCH($A894,'Hoja de Trabajo para listado'!$BC$155:$BC$1048576,0),MATCH((CUADRO!N$5&amp;$E894),'Hoja de Trabajo para listado'!$BC$151:$CB$151,0)),0)+IFERROR(INDEX('Hoja de Trabajo para listado'!$DE$153:$DG$274,MATCH($A894,'Hoja de Trabajo para listado'!$DE$153:$DE$1048576,0),MATCH((CUADRO!N$5&amp;$E894),'Hoja de Trabajo para listado'!$DE$151:$DG$151,0)),0)+IFERROR(INDEX('Hoja de Trabajo para listado'!$CD$155:$DC$1048576,MATCH($A894,'Hoja de Trabajo para listado'!$CD$155:$CD$1048576,0),MATCH((CUADRO!N$5&amp;$E894),'Hoja de Trabajo para listado'!$CD$151:$DC$151,0)),0)</f>
        <v>0</v>
      </c>
      <c r="O894" s="255">
        <f ca="1">+IFERROR(INDEX('Hoja de Trabajo para listado'!$A$155:$Z$1048576,MATCH($A894,'Hoja de Trabajo para listado'!$A$155:$A$1048576,0),MATCH((CUADRO!O$5&amp;$E894),'Hoja de Trabajo para listado'!$A$151:$Z$151,0)),0)+IFERROR(INDEX('Hoja de Trabajo para listado'!$AB$155:$BA$1048576,MATCH($A894,'Hoja de Trabajo para listado'!$AB$155:$AB$1048576,0),MATCH((CUADRO!O$5&amp;$E894),'Hoja de Trabajo para listado'!$AB$151:$BA$151,0)),0)+IFERROR(INDEX('Hoja de Trabajo para listado'!$BC$155:$CB$1048576,MATCH($A894,'Hoja de Trabajo para listado'!$BC$155:$BC$1048576,0),MATCH((CUADRO!O$5&amp;$E894),'Hoja de Trabajo para listado'!$BC$151:$CB$151,0)),0)+IFERROR(INDEX('Hoja de Trabajo para listado'!$DE$153:$DG$274,MATCH($A894,'Hoja de Trabajo para listado'!$DE$153:$DE$1048576,0),MATCH((CUADRO!O$5&amp;$E894),'Hoja de Trabajo para listado'!$DE$151:$DG$151,0)),0)+IFERROR(INDEX('Hoja de Trabajo para listado'!$CD$155:$DC$1048576,MATCH($A894,'Hoja de Trabajo para listado'!$CD$155:$CD$1048576,0),MATCH((CUADRO!O$5&amp;$E894),'Hoja de Trabajo para listado'!$CD$151:$DC$151,0)),0)</f>
        <v>0</v>
      </c>
      <c r="P894" s="255">
        <f ca="1">+IFERROR(INDEX('Hoja de Trabajo para listado'!$A$155:$Z$1048576,MATCH($A894,'Hoja de Trabajo para listado'!$A$155:$A$1048576,0),MATCH((CUADRO!P$5&amp;$E894),'Hoja de Trabajo para listado'!$A$151:$Z$151,0)),0)+IFERROR(INDEX('Hoja de Trabajo para listado'!$AB$155:$BA$1048576,MATCH($A894,'Hoja de Trabajo para listado'!$AB$155:$AB$1048576,0),MATCH((CUADRO!P$5&amp;$E894),'Hoja de Trabajo para listado'!$AB$151:$BA$151,0)),0)+IFERROR(INDEX('Hoja de Trabajo para listado'!$BC$155:$CB$1048576,MATCH($A894,'Hoja de Trabajo para listado'!$BC$155:$BC$1048576,0),MATCH((CUADRO!P$5&amp;$E894),'Hoja de Trabajo para listado'!$BC$151:$CB$151,0)),0)+IFERROR(INDEX('Hoja de Trabajo para listado'!$DE$153:$DG$274,MATCH($A894,'Hoja de Trabajo para listado'!$DE$153:$DE$1048576,0),MATCH((CUADRO!P$5&amp;$E894),'Hoja de Trabajo para listado'!$DE$151:$DG$151,0)),0)+IFERROR(INDEX('Hoja de Trabajo para listado'!$CD$155:$DC$1048576,MATCH($A894,'Hoja de Trabajo para listado'!$CD$155:$CD$1048576,0),MATCH((CUADRO!P$5&amp;$E894),'Hoja de Trabajo para listado'!$CD$151:$DC$151,0)),0)</f>
        <v>0</v>
      </c>
      <c r="Q894" s="255">
        <f ca="1">+IFERROR(INDEX('Hoja de Trabajo para listado'!$A$155:$Z$1048576,MATCH($A894,'Hoja de Trabajo para listado'!$A$155:$A$1048576,0),MATCH((CUADRO!Q$5&amp;$E894),'Hoja de Trabajo para listado'!$A$151:$Z$151,0)),0)+IFERROR(INDEX('Hoja de Trabajo para listado'!$AB$155:$BA$1048576,MATCH($A894,'Hoja de Trabajo para listado'!$AB$155:$AB$1048576,0),MATCH((CUADRO!Q$5&amp;$E894),'Hoja de Trabajo para listado'!$AB$151:$BA$151,0)),0)+IFERROR(INDEX('Hoja de Trabajo para listado'!$BC$155:$CB$1048576,MATCH($A894,'Hoja de Trabajo para listado'!$BC$155:$BC$1048576,0),MATCH((CUADRO!Q$5&amp;$E894),'Hoja de Trabajo para listado'!$BC$151:$CB$151,0)),0)+IFERROR(INDEX('Hoja de Trabajo para listado'!$DE$153:$DG$274,MATCH($A894,'Hoja de Trabajo para listado'!$DE$153:$DE$1048576,0),MATCH((CUADRO!Q$5&amp;$E894),'Hoja de Trabajo para listado'!$DE$151:$DG$151,0)),0)+IFERROR(INDEX('Hoja de Trabajo para listado'!$CD$155:$DC$1048576,MATCH($A894,'Hoja de Trabajo para listado'!$CD$155:$CD$1048576,0),MATCH((CUADRO!Q$5&amp;$E894),'Hoja de Trabajo para listado'!$CD$151:$DC$151,0)),0)</f>
        <v>0</v>
      </c>
      <c r="R894" s="255">
        <f t="shared" ca="1" si="28"/>
        <v>0</v>
      </c>
      <c r="S894" s="262"/>
      <c r="T894" s="255">
        <f ca="1">+T895</f>
        <v>0</v>
      </c>
      <c r="U894" s="254">
        <f t="shared" si="29"/>
        <v>1</v>
      </c>
      <c r="V894" s="362" t="str">
        <f>+VLOOKUP(A894,bd_lista!$A$3:$E$590,5,FALSE)</f>
        <v>Gobiernos Autonomos Municipales</v>
      </c>
      <c r="W894" s="361" t="str">
        <f>+V894</f>
        <v>Gobiernos Autonomos Municipales</v>
      </c>
      <c r="X894" s="254">
        <f>+VLOOKUP(A894,[2]Sheet1!$A$13:$D$744,4,FALSE)</f>
        <v>0</v>
      </c>
      <c r="Y894" s="254" t="e">
        <f>+VLOOKUP(X894,bd_lista!$A$3:$C$590,3,FALSE)</f>
        <v>#N/A</v>
      </c>
      <c r="Z894" s="316">
        <f>+X894</f>
        <v>0</v>
      </c>
      <c r="AA894" s="317" t="e">
        <f>+Y894</f>
        <v>#N/A</v>
      </c>
    </row>
    <row r="895" spans="1:27" customFormat="1" ht="15" hidden="1" customHeight="1">
      <c r="A895" s="32">
        <v>1709</v>
      </c>
      <c r="B895" s="307"/>
      <c r="C895" s="259" t="str">
        <f>+VLOOKUP(A895,bd_lista!$A$3:$C$590,3,FALSE)</f>
        <v>Gobierno Autónomo Municipal de San Rafael</v>
      </c>
      <c r="D895" s="362"/>
      <c r="E895" s="256" t="s">
        <v>1314</v>
      </c>
      <c r="F895" s="257">
        <f ca="1">+IFERROR(INDEX('Hoja de Trabajo para listado'!$A$155:$Z$1048576,MATCH($A895,'Hoja de Trabajo para listado'!$A$155:$A$1048576,0),MATCH((CUADRO!F$5&amp;$E895),'Hoja de Trabajo para listado'!$A$151:$Z$151,0)),0)+IFERROR(INDEX('Hoja de Trabajo para listado'!$AB$155:$BA$1048576,MATCH($A895,'Hoja de Trabajo para listado'!$AB$155:$AB$1048576,0),MATCH((CUADRO!F$5&amp;$E895),'Hoja de Trabajo para listado'!$AB$151:$BA$151,0)),0)+IFERROR(INDEX('Hoja de Trabajo para listado'!$BC$155:$CB$1048576,MATCH($A895,'Hoja de Trabajo para listado'!$BC$155:$BC$1048576,0),MATCH((CUADRO!F$5&amp;$E895),'Hoja de Trabajo para listado'!$BC$151:$CB$151,0)),0)+IFERROR(INDEX('Hoja de Trabajo para listado'!$DE$153:$DG$274,MATCH($A895,'Hoja de Trabajo para listado'!$DE$153:$DE$1048576,0),MATCH((CUADRO!F$5&amp;$E895),'Hoja de Trabajo para listado'!$DE$151:$DG$151,0)),0)+IFERROR(INDEX('Hoja de Trabajo para listado'!$CD$155:$DC$1048576,MATCH($A895,'Hoja de Trabajo para listado'!$CD$155:$CD$1048576,0),MATCH((CUADRO!F$5&amp;$E895),'Hoja de Trabajo para listado'!$CD$151:$DC$151,0)),0)</f>
        <v>0</v>
      </c>
      <c r="G895" s="257">
        <f ca="1">+IFERROR(INDEX('Hoja de Trabajo para listado'!$A$155:$Z$1048576,MATCH($A895,'Hoja de Trabajo para listado'!$A$155:$A$1048576,0),MATCH((CUADRO!G$5&amp;$E895),'Hoja de Trabajo para listado'!$A$151:$Z$151,0)),0)+IFERROR(INDEX('Hoja de Trabajo para listado'!$AB$155:$BA$1048576,MATCH($A895,'Hoja de Trabajo para listado'!$AB$155:$AB$1048576,0),MATCH((CUADRO!G$5&amp;$E895),'Hoja de Trabajo para listado'!$AB$151:$BA$151,0)),0)+IFERROR(INDEX('Hoja de Trabajo para listado'!$BC$155:$CB$1048576,MATCH($A895,'Hoja de Trabajo para listado'!$BC$155:$BC$1048576,0),MATCH((CUADRO!G$5&amp;$E895),'Hoja de Trabajo para listado'!$BC$151:$CB$151,0)),0)+IFERROR(INDEX('Hoja de Trabajo para listado'!$DE$153:$DG$274,MATCH($A895,'Hoja de Trabajo para listado'!$DE$153:$DE$1048576,0),MATCH((CUADRO!G$5&amp;$E895),'Hoja de Trabajo para listado'!$DE$151:$DG$151,0)),0)+IFERROR(INDEX('Hoja de Trabajo para listado'!$CD$155:$DC$1048576,MATCH($A895,'Hoja de Trabajo para listado'!$CD$155:$CD$1048576,0),MATCH((CUADRO!G$5&amp;$E895),'Hoja de Trabajo para listado'!$CD$151:$DC$151,0)),0)</f>
        <v>0</v>
      </c>
      <c r="H895" s="257">
        <f ca="1">+IFERROR(INDEX('Hoja de Trabajo para listado'!$A$155:$Z$1048576,MATCH($A895,'Hoja de Trabajo para listado'!$A$155:$A$1048576,0),MATCH((CUADRO!H$5&amp;$E895),'Hoja de Trabajo para listado'!$A$151:$Z$151,0)),0)+IFERROR(INDEX('Hoja de Trabajo para listado'!$AB$155:$BA$1048576,MATCH($A895,'Hoja de Trabajo para listado'!$AB$155:$AB$1048576,0),MATCH((CUADRO!H$5&amp;$E895),'Hoja de Trabajo para listado'!$AB$151:$BA$151,0)),0)+IFERROR(INDEX('Hoja de Trabajo para listado'!$BC$155:$CB$1048576,MATCH($A895,'Hoja de Trabajo para listado'!$BC$155:$BC$1048576,0),MATCH((CUADRO!H$5&amp;$E895),'Hoja de Trabajo para listado'!$BC$151:$CB$151,0)),0)+IFERROR(INDEX('Hoja de Trabajo para listado'!$DE$153:$DG$274,MATCH($A895,'Hoja de Trabajo para listado'!$DE$153:$DE$1048576,0),MATCH((CUADRO!H$5&amp;$E895),'Hoja de Trabajo para listado'!$DE$151:$DG$151,0)),0)+IFERROR(INDEX('Hoja de Trabajo para listado'!$CD$155:$DC$1048576,MATCH($A895,'Hoja de Trabajo para listado'!$CD$155:$CD$1048576,0),MATCH((CUADRO!H$5&amp;$E895),'Hoja de Trabajo para listado'!$CD$151:$DC$151,0)),0)</f>
        <v>0</v>
      </c>
      <c r="I895" s="257">
        <f ca="1">+IFERROR(INDEX('Hoja de Trabajo para listado'!$A$155:$Z$1048576,MATCH($A895,'Hoja de Trabajo para listado'!$A$155:$A$1048576,0),MATCH((CUADRO!I$5&amp;$E895),'Hoja de Trabajo para listado'!$A$151:$Z$151,0)),0)+IFERROR(INDEX('Hoja de Trabajo para listado'!$AB$155:$BA$1048576,MATCH($A895,'Hoja de Trabajo para listado'!$AB$155:$AB$1048576,0),MATCH((CUADRO!I$5&amp;$E895),'Hoja de Trabajo para listado'!$AB$151:$BA$151,0)),0)+IFERROR(INDEX('Hoja de Trabajo para listado'!$BC$155:$CB$1048576,MATCH($A895,'Hoja de Trabajo para listado'!$BC$155:$BC$1048576,0),MATCH((CUADRO!I$5&amp;$E895),'Hoja de Trabajo para listado'!$BC$151:$CB$151,0)),0)+IFERROR(INDEX('Hoja de Trabajo para listado'!$DE$153:$DG$274,MATCH($A895,'Hoja de Trabajo para listado'!$DE$153:$DE$1048576,0),MATCH((CUADRO!I$5&amp;$E895),'Hoja de Trabajo para listado'!$DE$151:$DG$151,0)),0)+IFERROR(INDEX('Hoja de Trabajo para listado'!$CD$155:$DC$1048576,MATCH($A895,'Hoja de Trabajo para listado'!$CD$155:$CD$1048576,0),MATCH((CUADRO!I$5&amp;$E895),'Hoja de Trabajo para listado'!$CD$151:$DC$151,0)),0)</f>
        <v>0</v>
      </c>
      <c r="J895" s="257">
        <f ca="1">+IFERROR(INDEX('Hoja de Trabajo para listado'!$A$155:$Z$1048576,MATCH($A895,'Hoja de Trabajo para listado'!$A$155:$A$1048576,0),MATCH((CUADRO!J$5&amp;$E895),'Hoja de Trabajo para listado'!$A$151:$Z$151,0)),0)+IFERROR(INDEX('Hoja de Trabajo para listado'!$AB$155:$BA$1048576,MATCH($A895,'Hoja de Trabajo para listado'!$AB$155:$AB$1048576,0),MATCH((CUADRO!J$5&amp;$E895),'Hoja de Trabajo para listado'!$AB$151:$BA$151,0)),0)+IFERROR(INDEX('Hoja de Trabajo para listado'!$BC$155:$CB$1048576,MATCH($A895,'Hoja de Trabajo para listado'!$BC$155:$BC$1048576,0),MATCH((CUADRO!J$5&amp;$E895),'Hoja de Trabajo para listado'!$BC$151:$CB$151,0)),0)+IFERROR(INDEX('Hoja de Trabajo para listado'!$DE$153:$DG$274,MATCH($A895,'Hoja de Trabajo para listado'!$DE$153:$DE$1048576,0),MATCH((CUADRO!J$5&amp;$E895),'Hoja de Trabajo para listado'!$DE$151:$DG$151,0)),0)+IFERROR(INDEX('Hoja de Trabajo para listado'!$CD$155:$DC$1048576,MATCH($A895,'Hoja de Trabajo para listado'!$CD$155:$CD$1048576,0),MATCH((CUADRO!J$5&amp;$E895),'Hoja de Trabajo para listado'!$CD$151:$DC$151,0)),0)</f>
        <v>0</v>
      </c>
      <c r="K895" s="257">
        <f ca="1">+IFERROR(INDEX('Hoja de Trabajo para listado'!$A$155:$Z$1048576,MATCH($A895,'Hoja de Trabajo para listado'!$A$155:$A$1048576,0),MATCH((CUADRO!K$5&amp;$E895),'Hoja de Trabajo para listado'!$A$151:$Z$151,0)),0)+IFERROR(INDEX('Hoja de Trabajo para listado'!$AB$155:$BA$1048576,MATCH($A895,'Hoja de Trabajo para listado'!$AB$155:$AB$1048576,0),MATCH((CUADRO!K$5&amp;$E895),'Hoja de Trabajo para listado'!$AB$151:$BA$151,0)),0)+IFERROR(INDEX('Hoja de Trabajo para listado'!$BC$155:$CB$1048576,MATCH($A895,'Hoja de Trabajo para listado'!$BC$155:$BC$1048576,0),MATCH((CUADRO!K$5&amp;$E895),'Hoja de Trabajo para listado'!$BC$151:$CB$151,0)),0)+IFERROR(INDEX('Hoja de Trabajo para listado'!$DE$153:$DG$274,MATCH($A895,'Hoja de Trabajo para listado'!$DE$153:$DE$1048576,0),MATCH((CUADRO!K$5&amp;$E895),'Hoja de Trabajo para listado'!$DE$151:$DG$151,0)),0)+IFERROR(INDEX('Hoja de Trabajo para listado'!$CD$155:$DC$1048576,MATCH($A895,'Hoja de Trabajo para listado'!$CD$155:$CD$1048576,0),MATCH((CUADRO!K$5&amp;$E895),'Hoja de Trabajo para listado'!$CD$151:$DC$151,0)),0)</f>
        <v>0</v>
      </c>
      <c r="L895" s="257">
        <f ca="1">+IFERROR(INDEX('Hoja de Trabajo para listado'!$A$155:$Z$1048576,MATCH($A895,'Hoja de Trabajo para listado'!$A$155:$A$1048576,0),MATCH((CUADRO!L$5&amp;$E895),'Hoja de Trabajo para listado'!$A$151:$Z$151,0)),0)+IFERROR(INDEX('Hoja de Trabajo para listado'!$AB$155:$BA$1048576,MATCH($A895,'Hoja de Trabajo para listado'!$AB$155:$AB$1048576,0),MATCH((CUADRO!L$5&amp;$E895),'Hoja de Trabajo para listado'!$AB$151:$BA$151,0)),0)+IFERROR(INDEX('Hoja de Trabajo para listado'!$BC$155:$CB$1048576,MATCH($A895,'Hoja de Trabajo para listado'!$BC$155:$BC$1048576,0),MATCH((CUADRO!L$5&amp;$E895),'Hoja de Trabajo para listado'!$BC$151:$CB$151,0)),0)+IFERROR(INDEX('Hoja de Trabajo para listado'!$DE$153:$DG$274,MATCH($A895,'Hoja de Trabajo para listado'!$DE$153:$DE$1048576,0),MATCH((CUADRO!L$5&amp;$E895),'Hoja de Trabajo para listado'!$DE$151:$DG$151,0)),0)+IFERROR(INDEX('Hoja de Trabajo para listado'!$CD$155:$DC$1048576,MATCH($A895,'Hoja de Trabajo para listado'!$CD$155:$CD$1048576,0),MATCH((CUADRO!L$5&amp;$E895),'Hoja de Trabajo para listado'!$CD$151:$DC$151,0)),0)</f>
        <v>0</v>
      </c>
      <c r="M895" s="257">
        <f ca="1">+IFERROR(INDEX('Hoja de Trabajo para listado'!$A$155:$Z$1048576,MATCH($A895,'Hoja de Trabajo para listado'!$A$155:$A$1048576,0),MATCH((CUADRO!M$5&amp;$E895),'Hoja de Trabajo para listado'!$A$151:$Z$151,0)),0)+IFERROR(INDEX('Hoja de Trabajo para listado'!$AB$155:$BA$1048576,MATCH($A895,'Hoja de Trabajo para listado'!$AB$155:$AB$1048576,0),MATCH((CUADRO!M$5&amp;$E895),'Hoja de Trabajo para listado'!$AB$151:$BA$151,0)),0)+IFERROR(INDEX('Hoja de Trabajo para listado'!$BC$155:$CB$1048576,MATCH($A895,'Hoja de Trabajo para listado'!$BC$155:$BC$1048576,0),MATCH((CUADRO!M$5&amp;$E895),'Hoja de Trabajo para listado'!$BC$151:$CB$151,0)),0)+IFERROR(INDEX('Hoja de Trabajo para listado'!$DE$153:$DG$274,MATCH($A895,'Hoja de Trabajo para listado'!$DE$153:$DE$1048576,0),MATCH((CUADRO!M$5&amp;$E895),'Hoja de Trabajo para listado'!$DE$151:$DG$151,0)),0)+IFERROR(INDEX('Hoja de Trabajo para listado'!$CD$155:$DC$1048576,MATCH($A895,'Hoja de Trabajo para listado'!$CD$155:$CD$1048576,0),MATCH((CUADRO!M$5&amp;$E895),'Hoja de Trabajo para listado'!$CD$151:$DC$151,0)),0)</f>
        <v>0</v>
      </c>
      <c r="N895" s="257">
        <f ca="1">+IFERROR(INDEX('Hoja de Trabajo para listado'!$A$155:$Z$1048576,MATCH($A895,'Hoja de Trabajo para listado'!$A$155:$A$1048576,0),MATCH((CUADRO!N$5&amp;$E895),'Hoja de Trabajo para listado'!$A$151:$Z$151,0)),0)+IFERROR(INDEX('Hoja de Trabajo para listado'!$AB$155:$BA$1048576,MATCH($A895,'Hoja de Trabajo para listado'!$AB$155:$AB$1048576,0),MATCH((CUADRO!N$5&amp;$E895),'Hoja de Trabajo para listado'!$AB$151:$BA$151,0)),0)+IFERROR(INDEX('Hoja de Trabajo para listado'!$BC$155:$CB$1048576,MATCH($A895,'Hoja de Trabajo para listado'!$BC$155:$BC$1048576,0),MATCH((CUADRO!N$5&amp;$E895),'Hoja de Trabajo para listado'!$BC$151:$CB$151,0)),0)+IFERROR(INDEX('Hoja de Trabajo para listado'!$DE$153:$DG$274,MATCH($A895,'Hoja de Trabajo para listado'!$DE$153:$DE$1048576,0),MATCH((CUADRO!N$5&amp;$E895),'Hoja de Trabajo para listado'!$DE$151:$DG$151,0)),0)+IFERROR(INDEX('Hoja de Trabajo para listado'!$CD$155:$DC$1048576,MATCH($A895,'Hoja de Trabajo para listado'!$CD$155:$CD$1048576,0),MATCH((CUADRO!N$5&amp;$E895),'Hoja de Trabajo para listado'!$CD$151:$DC$151,0)),0)</f>
        <v>0</v>
      </c>
      <c r="O895" s="257">
        <f ca="1">+IFERROR(INDEX('Hoja de Trabajo para listado'!$A$155:$Z$1048576,MATCH($A895,'Hoja de Trabajo para listado'!$A$155:$A$1048576,0),MATCH((CUADRO!O$5&amp;$E895),'Hoja de Trabajo para listado'!$A$151:$Z$151,0)),0)+IFERROR(INDEX('Hoja de Trabajo para listado'!$AB$155:$BA$1048576,MATCH($A895,'Hoja de Trabajo para listado'!$AB$155:$AB$1048576,0),MATCH((CUADRO!O$5&amp;$E895),'Hoja de Trabajo para listado'!$AB$151:$BA$151,0)),0)+IFERROR(INDEX('Hoja de Trabajo para listado'!$BC$155:$CB$1048576,MATCH($A895,'Hoja de Trabajo para listado'!$BC$155:$BC$1048576,0),MATCH((CUADRO!O$5&amp;$E895),'Hoja de Trabajo para listado'!$BC$151:$CB$151,0)),0)+IFERROR(INDEX('Hoja de Trabajo para listado'!$DE$153:$DG$274,MATCH($A895,'Hoja de Trabajo para listado'!$DE$153:$DE$1048576,0),MATCH((CUADRO!O$5&amp;$E895),'Hoja de Trabajo para listado'!$DE$151:$DG$151,0)),0)+IFERROR(INDEX('Hoja de Trabajo para listado'!$CD$155:$DC$1048576,MATCH($A895,'Hoja de Trabajo para listado'!$CD$155:$CD$1048576,0),MATCH((CUADRO!O$5&amp;$E895),'Hoja de Trabajo para listado'!$CD$151:$DC$151,0)),0)</f>
        <v>0</v>
      </c>
      <c r="P895" s="257">
        <f ca="1">+IFERROR(INDEX('Hoja de Trabajo para listado'!$A$155:$Z$1048576,MATCH($A895,'Hoja de Trabajo para listado'!$A$155:$A$1048576,0),MATCH((CUADRO!P$5&amp;$E895),'Hoja de Trabajo para listado'!$A$151:$Z$151,0)),0)+IFERROR(INDEX('Hoja de Trabajo para listado'!$AB$155:$BA$1048576,MATCH($A895,'Hoja de Trabajo para listado'!$AB$155:$AB$1048576,0),MATCH((CUADRO!P$5&amp;$E895),'Hoja de Trabajo para listado'!$AB$151:$BA$151,0)),0)+IFERROR(INDEX('Hoja de Trabajo para listado'!$BC$155:$CB$1048576,MATCH($A895,'Hoja de Trabajo para listado'!$BC$155:$BC$1048576,0),MATCH((CUADRO!P$5&amp;$E895),'Hoja de Trabajo para listado'!$BC$151:$CB$151,0)),0)+IFERROR(INDEX('Hoja de Trabajo para listado'!$DE$153:$DG$274,MATCH($A895,'Hoja de Trabajo para listado'!$DE$153:$DE$1048576,0),MATCH((CUADRO!P$5&amp;$E895),'Hoja de Trabajo para listado'!$DE$151:$DG$151,0)),0)+IFERROR(INDEX('Hoja de Trabajo para listado'!$CD$155:$DC$1048576,MATCH($A895,'Hoja de Trabajo para listado'!$CD$155:$CD$1048576,0),MATCH((CUADRO!P$5&amp;$E895),'Hoja de Trabajo para listado'!$CD$151:$DC$151,0)),0)</f>
        <v>0</v>
      </c>
      <c r="Q895" s="257">
        <f ca="1">+IFERROR(INDEX('Hoja de Trabajo para listado'!$A$155:$Z$1048576,MATCH($A895,'Hoja de Trabajo para listado'!$A$155:$A$1048576,0),MATCH((CUADRO!Q$5&amp;$E895),'Hoja de Trabajo para listado'!$A$151:$Z$151,0)),0)+IFERROR(INDEX('Hoja de Trabajo para listado'!$AB$155:$BA$1048576,MATCH($A895,'Hoja de Trabajo para listado'!$AB$155:$AB$1048576,0),MATCH((CUADRO!Q$5&amp;$E895),'Hoja de Trabajo para listado'!$AB$151:$BA$151,0)),0)+IFERROR(INDEX('Hoja de Trabajo para listado'!$BC$155:$CB$1048576,MATCH($A895,'Hoja de Trabajo para listado'!$BC$155:$BC$1048576,0),MATCH((CUADRO!Q$5&amp;$E895),'Hoja de Trabajo para listado'!$BC$151:$CB$151,0)),0)+IFERROR(INDEX('Hoja de Trabajo para listado'!$DE$153:$DG$274,MATCH($A895,'Hoja de Trabajo para listado'!$DE$153:$DE$1048576,0),MATCH((CUADRO!Q$5&amp;$E895),'Hoja de Trabajo para listado'!$DE$151:$DG$151,0)),0)+IFERROR(INDEX('Hoja de Trabajo para listado'!$CD$155:$DC$1048576,MATCH($A895,'Hoja de Trabajo para listado'!$CD$155:$CD$1048576,0),MATCH((CUADRO!Q$5&amp;$E895),'Hoja de Trabajo para listado'!$CD$151:$DC$151,0)),0)</f>
        <v>0</v>
      </c>
      <c r="R895" s="257">
        <f t="shared" ca="1" si="28"/>
        <v>0</v>
      </c>
      <c r="S895" s="274">
        <f ca="1">+R894+R895</f>
        <v>0</v>
      </c>
      <c r="T895" s="257">
        <f ca="1">+S895</f>
        <v>0</v>
      </c>
      <c r="U895" s="256">
        <f t="shared" si="29"/>
        <v>2</v>
      </c>
      <c r="V895" s="362" t="str">
        <f>+VLOOKUP(A895,bd_lista!$A$3:$E$590,5,FALSE)</f>
        <v>Gobiernos Autonomos Municipales</v>
      </c>
      <c r="W895" s="362"/>
      <c r="X895" s="254">
        <f>+VLOOKUP(A895,[2]Sheet1!$A$13:$D$744,4,FALSE)</f>
        <v>0</v>
      </c>
      <c r="Y895" s="254" t="e">
        <f>+VLOOKUP(X895,bd_lista!$A$3:$C$590,3,FALSE)</f>
        <v>#N/A</v>
      </c>
      <c r="Z895" s="314"/>
      <c r="AA895" s="315"/>
    </row>
    <row r="896" spans="1:27" customFormat="1" ht="15" hidden="1" customHeight="1">
      <c r="A896" s="32">
        <v>1710</v>
      </c>
      <c r="B896" s="306">
        <f>+A896</f>
        <v>1710</v>
      </c>
      <c r="C896" s="259" t="str">
        <f>+VLOOKUP(A896,bd_lista!$A$3:$C$590,3,FALSE)</f>
        <v>Gobierno Autónomo Municipal de Buena Vista</v>
      </c>
      <c r="D896" s="361" t="str">
        <f>+C896</f>
        <v>Gobierno Autónomo Municipal de Buena Vista</v>
      </c>
      <c r="E896" s="254" t="s">
        <v>1313</v>
      </c>
      <c r="F896" s="255">
        <f ca="1">+IFERROR(INDEX('Hoja de Trabajo para listado'!$A$155:$Z$1048576,MATCH($A896,'Hoja de Trabajo para listado'!$A$155:$A$1048576,0),MATCH((CUADRO!F$5&amp;$E896),'Hoja de Trabajo para listado'!$A$151:$Z$151,0)),0)+IFERROR(INDEX('Hoja de Trabajo para listado'!$AB$155:$BA$1048576,MATCH($A896,'Hoja de Trabajo para listado'!$AB$155:$AB$1048576,0),MATCH((CUADRO!F$5&amp;$E896),'Hoja de Trabajo para listado'!$AB$151:$BA$151,0)),0)+IFERROR(INDEX('Hoja de Trabajo para listado'!$BC$155:$CB$1048576,MATCH($A896,'Hoja de Trabajo para listado'!$BC$155:$BC$1048576,0),MATCH((CUADRO!F$5&amp;$E896),'Hoja de Trabajo para listado'!$BC$151:$CB$151,0)),0)+IFERROR(INDEX('Hoja de Trabajo para listado'!$DE$153:$DG$274,MATCH($A896,'Hoja de Trabajo para listado'!$DE$153:$DE$1048576,0),MATCH((CUADRO!F$5&amp;$E896),'Hoja de Trabajo para listado'!$DE$151:$DG$151,0)),0)+IFERROR(INDEX('Hoja de Trabajo para listado'!$CD$155:$DC$1048576,MATCH($A896,'Hoja de Trabajo para listado'!$CD$155:$CD$1048576,0),MATCH((CUADRO!F$5&amp;$E896),'Hoja de Trabajo para listado'!$CD$151:$DC$151,0)),0)</f>
        <v>0</v>
      </c>
      <c r="G896" s="255">
        <f ca="1">+IFERROR(INDEX('Hoja de Trabajo para listado'!$A$155:$Z$1048576,MATCH($A896,'Hoja de Trabajo para listado'!$A$155:$A$1048576,0),MATCH((CUADRO!G$5&amp;$E896),'Hoja de Trabajo para listado'!$A$151:$Z$151,0)),0)+IFERROR(INDEX('Hoja de Trabajo para listado'!$AB$155:$BA$1048576,MATCH($A896,'Hoja de Trabajo para listado'!$AB$155:$AB$1048576,0),MATCH((CUADRO!G$5&amp;$E896),'Hoja de Trabajo para listado'!$AB$151:$BA$151,0)),0)+IFERROR(INDEX('Hoja de Trabajo para listado'!$BC$155:$CB$1048576,MATCH($A896,'Hoja de Trabajo para listado'!$BC$155:$BC$1048576,0),MATCH((CUADRO!G$5&amp;$E896),'Hoja de Trabajo para listado'!$BC$151:$CB$151,0)),0)+IFERROR(INDEX('Hoja de Trabajo para listado'!$DE$153:$DG$274,MATCH($A896,'Hoja de Trabajo para listado'!$DE$153:$DE$1048576,0),MATCH((CUADRO!G$5&amp;$E896),'Hoja de Trabajo para listado'!$DE$151:$DG$151,0)),0)+IFERROR(INDEX('Hoja de Trabajo para listado'!$CD$155:$DC$1048576,MATCH($A896,'Hoja de Trabajo para listado'!$CD$155:$CD$1048576,0),MATCH((CUADRO!G$5&amp;$E896),'Hoja de Trabajo para listado'!$CD$151:$DC$151,0)),0)</f>
        <v>0</v>
      </c>
      <c r="H896" s="255">
        <f ca="1">+IFERROR(INDEX('Hoja de Trabajo para listado'!$A$155:$Z$1048576,MATCH($A896,'Hoja de Trabajo para listado'!$A$155:$A$1048576,0),MATCH((CUADRO!H$5&amp;$E896),'Hoja de Trabajo para listado'!$A$151:$Z$151,0)),0)+IFERROR(INDEX('Hoja de Trabajo para listado'!$AB$155:$BA$1048576,MATCH($A896,'Hoja de Trabajo para listado'!$AB$155:$AB$1048576,0),MATCH((CUADRO!H$5&amp;$E896),'Hoja de Trabajo para listado'!$AB$151:$BA$151,0)),0)+IFERROR(INDEX('Hoja de Trabajo para listado'!$BC$155:$CB$1048576,MATCH($A896,'Hoja de Trabajo para listado'!$BC$155:$BC$1048576,0),MATCH((CUADRO!H$5&amp;$E896),'Hoja de Trabajo para listado'!$BC$151:$CB$151,0)),0)+IFERROR(INDEX('Hoja de Trabajo para listado'!$DE$153:$DG$274,MATCH($A896,'Hoja de Trabajo para listado'!$DE$153:$DE$1048576,0),MATCH((CUADRO!H$5&amp;$E896),'Hoja de Trabajo para listado'!$DE$151:$DG$151,0)),0)+IFERROR(INDEX('Hoja de Trabajo para listado'!$CD$155:$DC$1048576,MATCH($A896,'Hoja de Trabajo para listado'!$CD$155:$CD$1048576,0),MATCH((CUADRO!H$5&amp;$E896),'Hoja de Trabajo para listado'!$CD$151:$DC$151,0)),0)</f>
        <v>0</v>
      </c>
      <c r="I896" s="255">
        <f ca="1">+IFERROR(INDEX('Hoja de Trabajo para listado'!$A$155:$Z$1048576,MATCH($A896,'Hoja de Trabajo para listado'!$A$155:$A$1048576,0),MATCH((CUADRO!I$5&amp;$E896),'Hoja de Trabajo para listado'!$A$151:$Z$151,0)),0)+IFERROR(INDEX('Hoja de Trabajo para listado'!$AB$155:$BA$1048576,MATCH($A896,'Hoja de Trabajo para listado'!$AB$155:$AB$1048576,0),MATCH((CUADRO!I$5&amp;$E896),'Hoja de Trabajo para listado'!$AB$151:$BA$151,0)),0)+IFERROR(INDEX('Hoja de Trabajo para listado'!$BC$155:$CB$1048576,MATCH($A896,'Hoja de Trabajo para listado'!$BC$155:$BC$1048576,0),MATCH((CUADRO!I$5&amp;$E896),'Hoja de Trabajo para listado'!$BC$151:$CB$151,0)),0)+IFERROR(INDEX('Hoja de Trabajo para listado'!$DE$153:$DG$274,MATCH($A896,'Hoja de Trabajo para listado'!$DE$153:$DE$1048576,0),MATCH((CUADRO!I$5&amp;$E896),'Hoja de Trabajo para listado'!$DE$151:$DG$151,0)),0)+IFERROR(INDEX('Hoja de Trabajo para listado'!$CD$155:$DC$1048576,MATCH($A896,'Hoja de Trabajo para listado'!$CD$155:$CD$1048576,0),MATCH((CUADRO!I$5&amp;$E896),'Hoja de Trabajo para listado'!$CD$151:$DC$151,0)),0)</f>
        <v>0</v>
      </c>
      <c r="J896" s="255">
        <f ca="1">+IFERROR(INDEX('Hoja de Trabajo para listado'!$A$155:$Z$1048576,MATCH($A896,'Hoja de Trabajo para listado'!$A$155:$A$1048576,0),MATCH((CUADRO!J$5&amp;$E896),'Hoja de Trabajo para listado'!$A$151:$Z$151,0)),0)+IFERROR(INDEX('Hoja de Trabajo para listado'!$AB$155:$BA$1048576,MATCH($A896,'Hoja de Trabajo para listado'!$AB$155:$AB$1048576,0),MATCH((CUADRO!J$5&amp;$E896),'Hoja de Trabajo para listado'!$AB$151:$BA$151,0)),0)+IFERROR(INDEX('Hoja de Trabajo para listado'!$BC$155:$CB$1048576,MATCH($A896,'Hoja de Trabajo para listado'!$BC$155:$BC$1048576,0),MATCH((CUADRO!J$5&amp;$E896),'Hoja de Trabajo para listado'!$BC$151:$CB$151,0)),0)+IFERROR(INDEX('Hoja de Trabajo para listado'!$DE$153:$DG$274,MATCH($A896,'Hoja de Trabajo para listado'!$DE$153:$DE$1048576,0),MATCH((CUADRO!J$5&amp;$E896),'Hoja de Trabajo para listado'!$DE$151:$DG$151,0)),0)+IFERROR(INDEX('Hoja de Trabajo para listado'!$CD$155:$DC$1048576,MATCH($A896,'Hoja de Trabajo para listado'!$CD$155:$CD$1048576,0),MATCH((CUADRO!J$5&amp;$E896),'Hoja de Trabajo para listado'!$CD$151:$DC$151,0)),0)</f>
        <v>0</v>
      </c>
      <c r="K896" s="255">
        <f ca="1">+IFERROR(INDEX('Hoja de Trabajo para listado'!$A$155:$Z$1048576,MATCH($A896,'Hoja de Trabajo para listado'!$A$155:$A$1048576,0),MATCH((CUADRO!K$5&amp;$E896),'Hoja de Trabajo para listado'!$A$151:$Z$151,0)),0)+IFERROR(INDEX('Hoja de Trabajo para listado'!$AB$155:$BA$1048576,MATCH($A896,'Hoja de Trabajo para listado'!$AB$155:$AB$1048576,0),MATCH((CUADRO!K$5&amp;$E896),'Hoja de Trabajo para listado'!$AB$151:$BA$151,0)),0)+IFERROR(INDEX('Hoja de Trabajo para listado'!$BC$155:$CB$1048576,MATCH($A896,'Hoja de Trabajo para listado'!$BC$155:$BC$1048576,0),MATCH((CUADRO!K$5&amp;$E896),'Hoja de Trabajo para listado'!$BC$151:$CB$151,0)),0)+IFERROR(INDEX('Hoja de Trabajo para listado'!$DE$153:$DG$274,MATCH($A896,'Hoja de Trabajo para listado'!$DE$153:$DE$1048576,0),MATCH((CUADRO!K$5&amp;$E896),'Hoja de Trabajo para listado'!$DE$151:$DG$151,0)),0)+IFERROR(INDEX('Hoja de Trabajo para listado'!$CD$155:$DC$1048576,MATCH($A896,'Hoja de Trabajo para listado'!$CD$155:$CD$1048576,0),MATCH((CUADRO!K$5&amp;$E896),'Hoja de Trabajo para listado'!$CD$151:$DC$151,0)),0)</f>
        <v>0</v>
      </c>
      <c r="L896" s="255">
        <f ca="1">+IFERROR(INDEX('Hoja de Trabajo para listado'!$A$155:$Z$1048576,MATCH($A896,'Hoja de Trabajo para listado'!$A$155:$A$1048576,0),MATCH((CUADRO!L$5&amp;$E896),'Hoja de Trabajo para listado'!$A$151:$Z$151,0)),0)+IFERROR(INDEX('Hoja de Trabajo para listado'!$AB$155:$BA$1048576,MATCH($A896,'Hoja de Trabajo para listado'!$AB$155:$AB$1048576,0),MATCH((CUADRO!L$5&amp;$E896),'Hoja de Trabajo para listado'!$AB$151:$BA$151,0)),0)+IFERROR(INDEX('Hoja de Trabajo para listado'!$BC$155:$CB$1048576,MATCH($A896,'Hoja de Trabajo para listado'!$BC$155:$BC$1048576,0),MATCH((CUADRO!L$5&amp;$E896),'Hoja de Trabajo para listado'!$BC$151:$CB$151,0)),0)+IFERROR(INDEX('Hoja de Trabajo para listado'!$DE$153:$DG$274,MATCH($A896,'Hoja de Trabajo para listado'!$DE$153:$DE$1048576,0),MATCH((CUADRO!L$5&amp;$E896),'Hoja de Trabajo para listado'!$DE$151:$DG$151,0)),0)+IFERROR(INDEX('Hoja de Trabajo para listado'!$CD$155:$DC$1048576,MATCH($A896,'Hoja de Trabajo para listado'!$CD$155:$CD$1048576,0),MATCH((CUADRO!L$5&amp;$E896),'Hoja de Trabajo para listado'!$CD$151:$DC$151,0)),0)</f>
        <v>0</v>
      </c>
      <c r="M896" s="255">
        <f ca="1">+IFERROR(INDEX('Hoja de Trabajo para listado'!$A$155:$Z$1048576,MATCH($A896,'Hoja de Trabajo para listado'!$A$155:$A$1048576,0),MATCH((CUADRO!M$5&amp;$E896),'Hoja de Trabajo para listado'!$A$151:$Z$151,0)),0)+IFERROR(INDEX('Hoja de Trabajo para listado'!$AB$155:$BA$1048576,MATCH($A896,'Hoja de Trabajo para listado'!$AB$155:$AB$1048576,0),MATCH((CUADRO!M$5&amp;$E896),'Hoja de Trabajo para listado'!$AB$151:$BA$151,0)),0)+IFERROR(INDEX('Hoja de Trabajo para listado'!$BC$155:$CB$1048576,MATCH($A896,'Hoja de Trabajo para listado'!$BC$155:$BC$1048576,0),MATCH((CUADRO!M$5&amp;$E896),'Hoja de Trabajo para listado'!$BC$151:$CB$151,0)),0)+IFERROR(INDEX('Hoja de Trabajo para listado'!$DE$153:$DG$274,MATCH($A896,'Hoja de Trabajo para listado'!$DE$153:$DE$1048576,0),MATCH((CUADRO!M$5&amp;$E896),'Hoja de Trabajo para listado'!$DE$151:$DG$151,0)),0)+IFERROR(INDEX('Hoja de Trabajo para listado'!$CD$155:$DC$1048576,MATCH($A896,'Hoja de Trabajo para listado'!$CD$155:$CD$1048576,0),MATCH((CUADRO!M$5&amp;$E896),'Hoja de Trabajo para listado'!$CD$151:$DC$151,0)),0)</f>
        <v>0</v>
      </c>
      <c r="N896" s="255">
        <f ca="1">+IFERROR(INDEX('Hoja de Trabajo para listado'!$A$155:$Z$1048576,MATCH($A896,'Hoja de Trabajo para listado'!$A$155:$A$1048576,0),MATCH((CUADRO!N$5&amp;$E896),'Hoja de Trabajo para listado'!$A$151:$Z$151,0)),0)+IFERROR(INDEX('Hoja de Trabajo para listado'!$AB$155:$BA$1048576,MATCH($A896,'Hoja de Trabajo para listado'!$AB$155:$AB$1048576,0),MATCH((CUADRO!N$5&amp;$E896),'Hoja de Trabajo para listado'!$AB$151:$BA$151,0)),0)+IFERROR(INDEX('Hoja de Trabajo para listado'!$BC$155:$CB$1048576,MATCH($A896,'Hoja de Trabajo para listado'!$BC$155:$BC$1048576,0),MATCH((CUADRO!N$5&amp;$E896),'Hoja de Trabajo para listado'!$BC$151:$CB$151,0)),0)+IFERROR(INDEX('Hoja de Trabajo para listado'!$DE$153:$DG$274,MATCH($A896,'Hoja de Trabajo para listado'!$DE$153:$DE$1048576,0),MATCH((CUADRO!N$5&amp;$E896),'Hoja de Trabajo para listado'!$DE$151:$DG$151,0)),0)+IFERROR(INDEX('Hoja de Trabajo para listado'!$CD$155:$DC$1048576,MATCH($A896,'Hoja de Trabajo para listado'!$CD$155:$CD$1048576,0),MATCH((CUADRO!N$5&amp;$E896),'Hoja de Trabajo para listado'!$CD$151:$DC$151,0)),0)</f>
        <v>0</v>
      </c>
      <c r="O896" s="255">
        <f ca="1">+IFERROR(INDEX('Hoja de Trabajo para listado'!$A$155:$Z$1048576,MATCH($A896,'Hoja de Trabajo para listado'!$A$155:$A$1048576,0),MATCH((CUADRO!O$5&amp;$E896),'Hoja de Trabajo para listado'!$A$151:$Z$151,0)),0)+IFERROR(INDEX('Hoja de Trabajo para listado'!$AB$155:$BA$1048576,MATCH($A896,'Hoja de Trabajo para listado'!$AB$155:$AB$1048576,0),MATCH((CUADRO!O$5&amp;$E896),'Hoja de Trabajo para listado'!$AB$151:$BA$151,0)),0)+IFERROR(INDEX('Hoja de Trabajo para listado'!$BC$155:$CB$1048576,MATCH($A896,'Hoja de Trabajo para listado'!$BC$155:$BC$1048576,0),MATCH((CUADRO!O$5&amp;$E896),'Hoja de Trabajo para listado'!$BC$151:$CB$151,0)),0)+IFERROR(INDEX('Hoja de Trabajo para listado'!$DE$153:$DG$274,MATCH($A896,'Hoja de Trabajo para listado'!$DE$153:$DE$1048576,0),MATCH((CUADRO!O$5&amp;$E896),'Hoja de Trabajo para listado'!$DE$151:$DG$151,0)),0)+IFERROR(INDEX('Hoja de Trabajo para listado'!$CD$155:$DC$1048576,MATCH($A896,'Hoja de Trabajo para listado'!$CD$155:$CD$1048576,0),MATCH((CUADRO!O$5&amp;$E896),'Hoja de Trabajo para listado'!$CD$151:$DC$151,0)),0)</f>
        <v>0</v>
      </c>
      <c r="P896" s="255">
        <f ca="1">+IFERROR(INDEX('Hoja de Trabajo para listado'!$A$155:$Z$1048576,MATCH($A896,'Hoja de Trabajo para listado'!$A$155:$A$1048576,0),MATCH((CUADRO!P$5&amp;$E896),'Hoja de Trabajo para listado'!$A$151:$Z$151,0)),0)+IFERROR(INDEX('Hoja de Trabajo para listado'!$AB$155:$BA$1048576,MATCH($A896,'Hoja de Trabajo para listado'!$AB$155:$AB$1048576,0),MATCH((CUADRO!P$5&amp;$E896),'Hoja de Trabajo para listado'!$AB$151:$BA$151,0)),0)+IFERROR(INDEX('Hoja de Trabajo para listado'!$BC$155:$CB$1048576,MATCH($A896,'Hoja de Trabajo para listado'!$BC$155:$BC$1048576,0),MATCH((CUADRO!P$5&amp;$E896),'Hoja de Trabajo para listado'!$BC$151:$CB$151,0)),0)+IFERROR(INDEX('Hoja de Trabajo para listado'!$DE$153:$DG$274,MATCH($A896,'Hoja de Trabajo para listado'!$DE$153:$DE$1048576,0),MATCH((CUADRO!P$5&amp;$E896),'Hoja de Trabajo para listado'!$DE$151:$DG$151,0)),0)+IFERROR(INDEX('Hoja de Trabajo para listado'!$CD$155:$DC$1048576,MATCH($A896,'Hoja de Trabajo para listado'!$CD$155:$CD$1048576,0),MATCH((CUADRO!P$5&amp;$E896),'Hoja de Trabajo para listado'!$CD$151:$DC$151,0)),0)</f>
        <v>0</v>
      </c>
      <c r="Q896" s="255">
        <f ca="1">+IFERROR(INDEX('Hoja de Trabajo para listado'!$A$155:$Z$1048576,MATCH($A896,'Hoja de Trabajo para listado'!$A$155:$A$1048576,0),MATCH((CUADRO!Q$5&amp;$E896),'Hoja de Trabajo para listado'!$A$151:$Z$151,0)),0)+IFERROR(INDEX('Hoja de Trabajo para listado'!$AB$155:$BA$1048576,MATCH($A896,'Hoja de Trabajo para listado'!$AB$155:$AB$1048576,0),MATCH((CUADRO!Q$5&amp;$E896),'Hoja de Trabajo para listado'!$AB$151:$BA$151,0)),0)+IFERROR(INDEX('Hoja de Trabajo para listado'!$BC$155:$CB$1048576,MATCH($A896,'Hoja de Trabajo para listado'!$BC$155:$BC$1048576,0),MATCH((CUADRO!Q$5&amp;$E896),'Hoja de Trabajo para listado'!$BC$151:$CB$151,0)),0)+IFERROR(INDEX('Hoja de Trabajo para listado'!$DE$153:$DG$274,MATCH($A896,'Hoja de Trabajo para listado'!$DE$153:$DE$1048576,0),MATCH((CUADRO!Q$5&amp;$E896),'Hoja de Trabajo para listado'!$DE$151:$DG$151,0)),0)+IFERROR(INDEX('Hoja de Trabajo para listado'!$CD$155:$DC$1048576,MATCH($A896,'Hoja de Trabajo para listado'!$CD$155:$CD$1048576,0),MATCH((CUADRO!Q$5&amp;$E896),'Hoja de Trabajo para listado'!$CD$151:$DC$151,0)),0)</f>
        <v>0</v>
      </c>
      <c r="R896" s="255">
        <f t="shared" ca="1" si="28"/>
        <v>0</v>
      </c>
      <c r="S896" s="262"/>
      <c r="T896" s="255">
        <f ca="1">+T897</f>
        <v>0</v>
      </c>
      <c r="U896" s="254">
        <f t="shared" si="29"/>
        <v>1</v>
      </c>
      <c r="V896" s="362" t="str">
        <f>+VLOOKUP(A896,bd_lista!$A$3:$E$590,5,FALSE)</f>
        <v>Gobiernos Autonomos Municipales</v>
      </c>
      <c r="W896" s="361" t="str">
        <f>+V896</f>
        <v>Gobiernos Autonomos Municipales</v>
      </c>
      <c r="X896" s="254">
        <f>+VLOOKUP(A896,[2]Sheet1!$A$13:$D$744,4,FALSE)</f>
        <v>0</v>
      </c>
      <c r="Y896" s="254" t="e">
        <f>+VLOOKUP(X896,bd_lista!$A$3:$C$590,3,FALSE)</f>
        <v>#N/A</v>
      </c>
      <c r="Z896" s="316">
        <f>+X896</f>
        <v>0</v>
      </c>
      <c r="AA896" s="317" t="e">
        <f>+Y896</f>
        <v>#N/A</v>
      </c>
    </row>
    <row r="897" spans="1:27" customFormat="1" ht="15" hidden="1" customHeight="1">
      <c r="A897" s="32">
        <v>1710</v>
      </c>
      <c r="B897" s="307"/>
      <c r="C897" s="259" t="str">
        <f>+VLOOKUP(A897,bd_lista!$A$3:$C$590,3,FALSE)</f>
        <v>Gobierno Autónomo Municipal de Buena Vista</v>
      </c>
      <c r="D897" s="362"/>
      <c r="E897" s="256" t="s">
        <v>1314</v>
      </c>
      <c r="F897" s="257">
        <f ca="1">+IFERROR(INDEX('Hoja de Trabajo para listado'!$A$155:$Z$1048576,MATCH($A897,'Hoja de Trabajo para listado'!$A$155:$A$1048576,0),MATCH((CUADRO!F$5&amp;$E897),'Hoja de Trabajo para listado'!$A$151:$Z$151,0)),0)+IFERROR(INDEX('Hoja de Trabajo para listado'!$AB$155:$BA$1048576,MATCH($A897,'Hoja de Trabajo para listado'!$AB$155:$AB$1048576,0),MATCH((CUADRO!F$5&amp;$E897),'Hoja de Trabajo para listado'!$AB$151:$BA$151,0)),0)+IFERROR(INDEX('Hoja de Trabajo para listado'!$BC$155:$CB$1048576,MATCH($A897,'Hoja de Trabajo para listado'!$BC$155:$BC$1048576,0),MATCH((CUADRO!F$5&amp;$E897),'Hoja de Trabajo para listado'!$BC$151:$CB$151,0)),0)+IFERROR(INDEX('Hoja de Trabajo para listado'!$DE$153:$DG$274,MATCH($A897,'Hoja de Trabajo para listado'!$DE$153:$DE$1048576,0),MATCH((CUADRO!F$5&amp;$E897),'Hoja de Trabajo para listado'!$DE$151:$DG$151,0)),0)+IFERROR(INDEX('Hoja de Trabajo para listado'!$CD$155:$DC$1048576,MATCH($A897,'Hoja de Trabajo para listado'!$CD$155:$CD$1048576,0),MATCH((CUADRO!F$5&amp;$E897),'Hoja de Trabajo para listado'!$CD$151:$DC$151,0)),0)</f>
        <v>0</v>
      </c>
      <c r="G897" s="257">
        <f ca="1">+IFERROR(INDEX('Hoja de Trabajo para listado'!$A$155:$Z$1048576,MATCH($A897,'Hoja de Trabajo para listado'!$A$155:$A$1048576,0),MATCH((CUADRO!G$5&amp;$E897),'Hoja de Trabajo para listado'!$A$151:$Z$151,0)),0)+IFERROR(INDEX('Hoja de Trabajo para listado'!$AB$155:$BA$1048576,MATCH($A897,'Hoja de Trabajo para listado'!$AB$155:$AB$1048576,0),MATCH((CUADRO!G$5&amp;$E897),'Hoja de Trabajo para listado'!$AB$151:$BA$151,0)),0)+IFERROR(INDEX('Hoja de Trabajo para listado'!$BC$155:$CB$1048576,MATCH($A897,'Hoja de Trabajo para listado'!$BC$155:$BC$1048576,0),MATCH((CUADRO!G$5&amp;$E897),'Hoja de Trabajo para listado'!$BC$151:$CB$151,0)),0)+IFERROR(INDEX('Hoja de Trabajo para listado'!$DE$153:$DG$274,MATCH($A897,'Hoja de Trabajo para listado'!$DE$153:$DE$1048576,0),MATCH((CUADRO!G$5&amp;$E897),'Hoja de Trabajo para listado'!$DE$151:$DG$151,0)),0)+IFERROR(INDEX('Hoja de Trabajo para listado'!$CD$155:$DC$1048576,MATCH($A897,'Hoja de Trabajo para listado'!$CD$155:$CD$1048576,0),MATCH((CUADRO!G$5&amp;$E897),'Hoja de Trabajo para listado'!$CD$151:$DC$151,0)),0)</f>
        <v>0</v>
      </c>
      <c r="H897" s="257">
        <f ca="1">+IFERROR(INDEX('Hoja de Trabajo para listado'!$A$155:$Z$1048576,MATCH($A897,'Hoja de Trabajo para listado'!$A$155:$A$1048576,0),MATCH((CUADRO!H$5&amp;$E897),'Hoja de Trabajo para listado'!$A$151:$Z$151,0)),0)+IFERROR(INDEX('Hoja de Trabajo para listado'!$AB$155:$BA$1048576,MATCH($A897,'Hoja de Trabajo para listado'!$AB$155:$AB$1048576,0),MATCH((CUADRO!H$5&amp;$E897),'Hoja de Trabajo para listado'!$AB$151:$BA$151,0)),0)+IFERROR(INDEX('Hoja de Trabajo para listado'!$BC$155:$CB$1048576,MATCH($A897,'Hoja de Trabajo para listado'!$BC$155:$BC$1048576,0),MATCH((CUADRO!H$5&amp;$E897),'Hoja de Trabajo para listado'!$BC$151:$CB$151,0)),0)+IFERROR(INDEX('Hoja de Trabajo para listado'!$DE$153:$DG$274,MATCH($A897,'Hoja de Trabajo para listado'!$DE$153:$DE$1048576,0),MATCH((CUADRO!H$5&amp;$E897),'Hoja de Trabajo para listado'!$DE$151:$DG$151,0)),0)+IFERROR(INDEX('Hoja de Trabajo para listado'!$CD$155:$DC$1048576,MATCH($A897,'Hoja de Trabajo para listado'!$CD$155:$CD$1048576,0),MATCH((CUADRO!H$5&amp;$E897),'Hoja de Trabajo para listado'!$CD$151:$DC$151,0)),0)</f>
        <v>0</v>
      </c>
      <c r="I897" s="257">
        <f ca="1">+IFERROR(INDEX('Hoja de Trabajo para listado'!$A$155:$Z$1048576,MATCH($A897,'Hoja de Trabajo para listado'!$A$155:$A$1048576,0),MATCH((CUADRO!I$5&amp;$E897),'Hoja de Trabajo para listado'!$A$151:$Z$151,0)),0)+IFERROR(INDEX('Hoja de Trabajo para listado'!$AB$155:$BA$1048576,MATCH($A897,'Hoja de Trabajo para listado'!$AB$155:$AB$1048576,0),MATCH((CUADRO!I$5&amp;$E897),'Hoja de Trabajo para listado'!$AB$151:$BA$151,0)),0)+IFERROR(INDEX('Hoja de Trabajo para listado'!$BC$155:$CB$1048576,MATCH($A897,'Hoja de Trabajo para listado'!$BC$155:$BC$1048576,0),MATCH((CUADRO!I$5&amp;$E897),'Hoja de Trabajo para listado'!$BC$151:$CB$151,0)),0)+IFERROR(INDEX('Hoja de Trabajo para listado'!$DE$153:$DG$274,MATCH($A897,'Hoja de Trabajo para listado'!$DE$153:$DE$1048576,0),MATCH((CUADRO!I$5&amp;$E897),'Hoja de Trabajo para listado'!$DE$151:$DG$151,0)),0)+IFERROR(INDEX('Hoja de Trabajo para listado'!$CD$155:$DC$1048576,MATCH($A897,'Hoja de Trabajo para listado'!$CD$155:$CD$1048576,0),MATCH((CUADRO!I$5&amp;$E897),'Hoja de Trabajo para listado'!$CD$151:$DC$151,0)),0)</f>
        <v>0</v>
      </c>
      <c r="J897" s="257">
        <f ca="1">+IFERROR(INDEX('Hoja de Trabajo para listado'!$A$155:$Z$1048576,MATCH($A897,'Hoja de Trabajo para listado'!$A$155:$A$1048576,0),MATCH((CUADRO!J$5&amp;$E897),'Hoja de Trabajo para listado'!$A$151:$Z$151,0)),0)+IFERROR(INDEX('Hoja de Trabajo para listado'!$AB$155:$BA$1048576,MATCH($A897,'Hoja de Trabajo para listado'!$AB$155:$AB$1048576,0),MATCH((CUADRO!J$5&amp;$E897),'Hoja de Trabajo para listado'!$AB$151:$BA$151,0)),0)+IFERROR(INDEX('Hoja de Trabajo para listado'!$BC$155:$CB$1048576,MATCH($A897,'Hoja de Trabajo para listado'!$BC$155:$BC$1048576,0),MATCH((CUADRO!J$5&amp;$E897),'Hoja de Trabajo para listado'!$BC$151:$CB$151,0)),0)+IFERROR(INDEX('Hoja de Trabajo para listado'!$DE$153:$DG$274,MATCH($A897,'Hoja de Trabajo para listado'!$DE$153:$DE$1048576,0),MATCH((CUADRO!J$5&amp;$E897),'Hoja de Trabajo para listado'!$DE$151:$DG$151,0)),0)+IFERROR(INDEX('Hoja de Trabajo para listado'!$CD$155:$DC$1048576,MATCH($A897,'Hoja de Trabajo para listado'!$CD$155:$CD$1048576,0),MATCH((CUADRO!J$5&amp;$E897),'Hoja de Trabajo para listado'!$CD$151:$DC$151,0)),0)</f>
        <v>0</v>
      </c>
      <c r="K897" s="257">
        <f ca="1">+IFERROR(INDEX('Hoja de Trabajo para listado'!$A$155:$Z$1048576,MATCH($A897,'Hoja de Trabajo para listado'!$A$155:$A$1048576,0),MATCH((CUADRO!K$5&amp;$E897),'Hoja de Trabajo para listado'!$A$151:$Z$151,0)),0)+IFERROR(INDEX('Hoja de Trabajo para listado'!$AB$155:$BA$1048576,MATCH($A897,'Hoja de Trabajo para listado'!$AB$155:$AB$1048576,0),MATCH((CUADRO!K$5&amp;$E897),'Hoja de Trabajo para listado'!$AB$151:$BA$151,0)),0)+IFERROR(INDEX('Hoja de Trabajo para listado'!$BC$155:$CB$1048576,MATCH($A897,'Hoja de Trabajo para listado'!$BC$155:$BC$1048576,0),MATCH((CUADRO!K$5&amp;$E897),'Hoja de Trabajo para listado'!$BC$151:$CB$151,0)),0)+IFERROR(INDEX('Hoja de Trabajo para listado'!$DE$153:$DG$274,MATCH($A897,'Hoja de Trabajo para listado'!$DE$153:$DE$1048576,0),MATCH((CUADRO!K$5&amp;$E897),'Hoja de Trabajo para listado'!$DE$151:$DG$151,0)),0)+IFERROR(INDEX('Hoja de Trabajo para listado'!$CD$155:$DC$1048576,MATCH($A897,'Hoja de Trabajo para listado'!$CD$155:$CD$1048576,0),MATCH((CUADRO!K$5&amp;$E897),'Hoja de Trabajo para listado'!$CD$151:$DC$151,0)),0)</f>
        <v>0</v>
      </c>
      <c r="L897" s="257">
        <f ca="1">+IFERROR(INDEX('Hoja de Trabajo para listado'!$A$155:$Z$1048576,MATCH($A897,'Hoja de Trabajo para listado'!$A$155:$A$1048576,0),MATCH((CUADRO!L$5&amp;$E897),'Hoja de Trabajo para listado'!$A$151:$Z$151,0)),0)+IFERROR(INDEX('Hoja de Trabajo para listado'!$AB$155:$BA$1048576,MATCH($A897,'Hoja de Trabajo para listado'!$AB$155:$AB$1048576,0),MATCH((CUADRO!L$5&amp;$E897),'Hoja de Trabajo para listado'!$AB$151:$BA$151,0)),0)+IFERROR(INDEX('Hoja de Trabajo para listado'!$BC$155:$CB$1048576,MATCH($A897,'Hoja de Trabajo para listado'!$BC$155:$BC$1048576,0),MATCH((CUADRO!L$5&amp;$E897),'Hoja de Trabajo para listado'!$BC$151:$CB$151,0)),0)+IFERROR(INDEX('Hoja de Trabajo para listado'!$DE$153:$DG$274,MATCH($A897,'Hoja de Trabajo para listado'!$DE$153:$DE$1048576,0),MATCH((CUADRO!L$5&amp;$E897),'Hoja de Trabajo para listado'!$DE$151:$DG$151,0)),0)+IFERROR(INDEX('Hoja de Trabajo para listado'!$CD$155:$DC$1048576,MATCH($A897,'Hoja de Trabajo para listado'!$CD$155:$CD$1048576,0),MATCH((CUADRO!L$5&amp;$E897),'Hoja de Trabajo para listado'!$CD$151:$DC$151,0)),0)</f>
        <v>0</v>
      </c>
      <c r="M897" s="257">
        <f ca="1">+IFERROR(INDEX('Hoja de Trabajo para listado'!$A$155:$Z$1048576,MATCH($A897,'Hoja de Trabajo para listado'!$A$155:$A$1048576,0),MATCH((CUADRO!M$5&amp;$E897),'Hoja de Trabajo para listado'!$A$151:$Z$151,0)),0)+IFERROR(INDEX('Hoja de Trabajo para listado'!$AB$155:$BA$1048576,MATCH($A897,'Hoja de Trabajo para listado'!$AB$155:$AB$1048576,0),MATCH((CUADRO!M$5&amp;$E897),'Hoja de Trabajo para listado'!$AB$151:$BA$151,0)),0)+IFERROR(INDEX('Hoja de Trabajo para listado'!$BC$155:$CB$1048576,MATCH($A897,'Hoja de Trabajo para listado'!$BC$155:$BC$1048576,0),MATCH((CUADRO!M$5&amp;$E897),'Hoja de Trabajo para listado'!$BC$151:$CB$151,0)),0)+IFERROR(INDEX('Hoja de Trabajo para listado'!$DE$153:$DG$274,MATCH($A897,'Hoja de Trabajo para listado'!$DE$153:$DE$1048576,0),MATCH((CUADRO!M$5&amp;$E897),'Hoja de Trabajo para listado'!$DE$151:$DG$151,0)),0)+IFERROR(INDEX('Hoja de Trabajo para listado'!$CD$155:$DC$1048576,MATCH($A897,'Hoja de Trabajo para listado'!$CD$155:$CD$1048576,0),MATCH((CUADRO!M$5&amp;$E897),'Hoja de Trabajo para listado'!$CD$151:$DC$151,0)),0)</f>
        <v>0</v>
      </c>
      <c r="N897" s="257">
        <f ca="1">+IFERROR(INDEX('Hoja de Trabajo para listado'!$A$155:$Z$1048576,MATCH($A897,'Hoja de Trabajo para listado'!$A$155:$A$1048576,0),MATCH((CUADRO!N$5&amp;$E897),'Hoja de Trabajo para listado'!$A$151:$Z$151,0)),0)+IFERROR(INDEX('Hoja de Trabajo para listado'!$AB$155:$BA$1048576,MATCH($A897,'Hoja de Trabajo para listado'!$AB$155:$AB$1048576,0),MATCH((CUADRO!N$5&amp;$E897),'Hoja de Trabajo para listado'!$AB$151:$BA$151,0)),0)+IFERROR(INDEX('Hoja de Trabajo para listado'!$BC$155:$CB$1048576,MATCH($A897,'Hoja de Trabajo para listado'!$BC$155:$BC$1048576,0),MATCH((CUADRO!N$5&amp;$E897),'Hoja de Trabajo para listado'!$BC$151:$CB$151,0)),0)+IFERROR(INDEX('Hoja de Trabajo para listado'!$DE$153:$DG$274,MATCH($A897,'Hoja de Trabajo para listado'!$DE$153:$DE$1048576,0),MATCH((CUADRO!N$5&amp;$E897),'Hoja de Trabajo para listado'!$DE$151:$DG$151,0)),0)+IFERROR(INDEX('Hoja de Trabajo para listado'!$CD$155:$DC$1048576,MATCH($A897,'Hoja de Trabajo para listado'!$CD$155:$CD$1048576,0),MATCH((CUADRO!N$5&amp;$E897),'Hoja de Trabajo para listado'!$CD$151:$DC$151,0)),0)</f>
        <v>0</v>
      </c>
      <c r="O897" s="257">
        <f ca="1">+IFERROR(INDEX('Hoja de Trabajo para listado'!$A$155:$Z$1048576,MATCH($A897,'Hoja de Trabajo para listado'!$A$155:$A$1048576,0),MATCH((CUADRO!O$5&amp;$E897),'Hoja de Trabajo para listado'!$A$151:$Z$151,0)),0)+IFERROR(INDEX('Hoja de Trabajo para listado'!$AB$155:$BA$1048576,MATCH($A897,'Hoja de Trabajo para listado'!$AB$155:$AB$1048576,0),MATCH((CUADRO!O$5&amp;$E897),'Hoja de Trabajo para listado'!$AB$151:$BA$151,0)),0)+IFERROR(INDEX('Hoja de Trabajo para listado'!$BC$155:$CB$1048576,MATCH($A897,'Hoja de Trabajo para listado'!$BC$155:$BC$1048576,0),MATCH((CUADRO!O$5&amp;$E897),'Hoja de Trabajo para listado'!$BC$151:$CB$151,0)),0)+IFERROR(INDEX('Hoja de Trabajo para listado'!$DE$153:$DG$274,MATCH($A897,'Hoja de Trabajo para listado'!$DE$153:$DE$1048576,0),MATCH((CUADRO!O$5&amp;$E897),'Hoja de Trabajo para listado'!$DE$151:$DG$151,0)),0)+IFERROR(INDEX('Hoja de Trabajo para listado'!$CD$155:$DC$1048576,MATCH($A897,'Hoja de Trabajo para listado'!$CD$155:$CD$1048576,0),MATCH((CUADRO!O$5&amp;$E897),'Hoja de Trabajo para listado'!$CD$151:$DC$151,0)),0)</f>
        <v>0</v>
      </c>
      <c r="P897" s="257">
        <f ca="1">+IFERROR(INDEX('Hoja de Trabajo para listado'!$A$155:$Z$1048576,MATCH($A897,'Hoja de Trabajo para listado'!$A$155:$A$1048576,0),MATCH((CUADRO!P$5&amp;$E897),'Hoja de Trabajo para listado'!$A$151:$Z$151,0)),0)+IFERROR(INDEX('Hoja de Trabajo para listado'!$AB$155:$BA$1048576,MATCH($A897,'Hoja de Trabajo para listado'!$AB$155:$AB$1048576,0),MATCH((CUADRO!P$5&amp;$E897),'Hoja de Trabajo para listado'!$AB$151:$BA$151,0)),0)+IFERROR(INDEX('Hoja de Trabajo para listado'!$BC$155:$CB$1048576,MATCH($A897,'Hoja de Trabajo para listado'!$BC$155:$BC$1048576,0),MATCH((CUADRO!P$5&amp;$E897),'Hoja de Trabajo para listado'!$BC$151:$CB$151,0)),0)+IFERROR(INDEX('Hoja de Trabajo para listado'!$DE$153:$DG$274,MATCH($A897,'Hoja de Trabajo para listado'!$DE$153:$DE$1048576,0),MATCH((CUADRO!P$5&amp;$E897),'Hoja de Trabajo para listado'!$DE$151:$DG$151,0)),0)+IFERROR(INDEX('Hoja de Trabajo para listado'!$CD$155:$DC$1048576,MATCH($A897,'Hoja de Trabajo para listado'!$CD$155:$CD$1048576,0),MATCH((CUADRO!P$5&amp;$E897),'Hoja de Trabajo para listado'!$CD$151:$DC$151,0)),0)</f>
        <v>0</v>
      </c>
      <c r="Q897" s="257">
        <f ca="1">+IFERROR(INDEX('Hoja de Trabajo para listado'!$A$155:$Z$1048576,MATCH($A897,'Hoja de Trabajo para listado'!$A$155:$A$1048576,0),MATCH((CUADRO!Q$5&amp;$E897),'Hoja de Trabajo para listado'!$A$151:$Z$151,0)),0)+IFERROR(INDEX('Hoja de Trabajo para listado'!$AB$155:$BA$1048576,MATCH($A897,'Hoja de Trabajo para listado'!$AB$155:$AB$1048576,0),MATCH((CUADRO!Q$5&amp;$E897),'Hoja de Trabajo para listado'!$AB$151:$BA$151,0)),0)+IFERROR(INDEX('Hoja de Trabajo para listado'!$BC$155:$CB$1048576,MATCH($A897,'Hoja de Trabajo para listado'!$BC$155:$BC$1048576,0),MATCH((CUADRO!Q$5&amp;$E897),'Hoja de Trabajo para listado'!$BC$151:$CB$151,0)),0)+IFERROR(INDEX('Hoja de Trabajo para listado'!$DE$153:$DG$274,MATCH($A897,'Hoja de Trabajo para listado'!$DE$153:$DE$1048576,0),MATCH((CUADRO!Q$5&amp;$E897),'Hoja de Trabajo para listado'!$DE$151:$DG$151,0)),0)+IFERROR(INDEX('Hoja de Trabajo para listado'!$CD$155:$DC$1048576,MATCH($A897,'Hoja de Trabajo para listado'!$CD$155:$CD$1048576,0),MATCH((CUADRO!Q$5&amp;$E897),'Hoja de Trabajo para listado'!$CD$151:$DC$151,0)),0)</f>
        <v>0</v>
      </c>
      <c r="R897" s="257">
        <f t="shared" ca="1" si="28"/>
        <v>0</v>
      </c>
      <c r="S897" s="274">
        <f ca="1">+R896+R897</f>
        <v>0</v>
      </c>
      <c r="T897" s="257">
        <f ca="1">+S897</f>
        <v>0</v>
      </c>
      <c r="U897" s="256">
        <f t="shared" si="29"/>
        <v>2</v>
      </c>
      <c r="V897" s="362" t="str">
        <f>+VLOOKUP(A897,bd_lista!$A$3:$E$590,5,FALSE)</f>
        <v>Gobiernos Autonomos Municipales</v>
      </c>
      <c r="W897" s="362"/>
      <c r="X897" s="254">
        <f>+VLOOKUP(A897,[2]Sheet1!$A$13:$D$744,4,FALSE)</f>
        <v>0</v>
      </c>
      <c r="Y897" s="254" t="e">
        <f>+VLOOKUP(X897,bd_lista!$A$3:$C$590,3,FALSE)</f>
        <v>#N/A</v>
      </c>
      <c r="Z897" s="314"/>
      <c r="AA897" s="315"/>
    </row>
    <row r="898" spans="1:27" customFormat="1" ht="15" hidden="1" customHeight="1">
      <c r="A898" s="32">
        <v>1711</v>
      </c>
      <c r="B898" s="306">
        <f>+A898</f>
        <v>1711</v>
      </c>
      <c r="C898" s="259" t="str">
        <f>+VLOOKUP(A898,bd_lista!$A$3:$C$590,3,FALSE)</f>
        <v>Gobierno Autónomo Municipal de San Carlos</v>
      </c>
      <c r="D898" s="361" t="str">
        <f>+C898</f>
        <v>Gobierno Autónomo Municipal de San Carlos</v>
      </c>
      <c r="E898" s="254" t="s">
        <v>1313</v>
      </c>
      <c r="F898" s="255">
        <f ca="1">+IFERROR(INDEX('Hoja de Trabajo para listado'!$A$155:$Z$1048576,MATCH($A898,'Hoja de Trabajo para listado'!$A$155:$A$1048576,0),MATCH((CUADRO!F$5&amp;$E898),'Hoja de Trabajo para listado'!$A$151:$Z$151,0)),0)+IFERROR(INDEX('Hoja de Trabajo para listado'!$AB$155:$BA$1048576,MATCH($A898,'Hoja de Trabajo para listado'!$AB$155:$AB$1048576,0),MATCH((CUADRO!F$5&amp;$E898),'Hoja de Trabajo para listado'!$AB$151:$BA$151,0)),0)+IFERROR(INDEX('Hoja de Trabajo para listado'!$BC$155:$CB$1048576,MATCH($A898,'Hoja de Trabajo para listado'!$BC$155:$BC$1048576,0),MATCH((CUADRO!F$5&amp;$E898),'Hoja de Trabajo para listado'!$BC$151:$CB$151,0)),0)+IFERROR(INDEX('Hoja de Trabajo para listado'!$DE$153:$DG$274,MATCH($A898,'Hoja de Trabajo para listado'!$DE$153:$DE$1048576,0),MATCH((CUADRO!F$5&amp;$E898),'Hoja de Trabajo para listado'!$DE$151:$DG$151,0)),0)+IFERROR(INDEX('Hoja de Trabajo para listado'!$CD$155:$DC$1048576,MATCH($A898,'Hoja de Trabajo para listado'!$CD$155:$CD$1048576,0),MATCH((CUADRO!F$5&amp;$E898),'Hoja de Trabajo para listado'!$CD$151:$DC$151,0)),0)</f>
        <v>0</v>
      </c>
      <c r="G898" s="255">
        <f ca="1">+IFERROR(INDEX('Hoja de Trabajo para listado'!$A$155:$Z$1048576,MATCH($A898,'Hoja de Trabajo para listado'!$A$155:$A$1048576,0),MATCH((CUADRO!G$5&amp;$E898),'Hoja de Trabajo para listado'!$A$151:$Z$151,0)),0)+IFERROR(INDEX('Hoja de Trabajo para listado'!$AB$155:$BA$1048576,MATCH($A898,'Hoja de Trabajo para listado'!$AB$155:$AB$1048576,0),MATCH((CUADRO!G$5&amp;$E898),'Hoja de Trabajo para listado'!$AB$151:$BA$151,0)),0)+IFERROR(INDEX('Hoja de Trabajo para listado'!$BC$155:$CB$1048576,MATCH($A898,'Hoja de Trabajo para listado'!$BC$155:$BC$1048576,0),MATCH((CUADRO!G$5&amp;$E898),'Hoja de Trabajo para listado'!$BC$151:$CB$151,0)),0)+IFERROR(INDEX('Hoja de Trabajo para listado'!$DE$153:$DG$274,MATCH($A898,'Hoja de Trabajo para listado'!$DE$153:$DE$1048576,0),MATCH((CUADRO!G$5&amp;$E898),'Hoja de Trabajo para listado'!$DE$151:$DG$151,0)),0)+IFERROR(INDEX('Hoja de Trabajo para listado'!$CD$155:$DC$1048576,MATCH($A898,'Hoja de Trabajo para listado'!$CD$155:$CD$1048576,0),MATCH((CUADRO!G$5&amp;$E898),'Hoja de Trabajo para listado'!$CD$151:$DC$151,0)),0)</f>
        <v>0</v>
      </c>
      <c r="H898" s="255">
        <f ca="1">+IFERROR(INDEX('Hoja de Trabajo para listado'!$A$155:$Z$1048576,MATCH($A898,'Hoja de Trabajo para listado'!$A$155:$A$1048576,0),MATCH((CUADRO!H$5&amp;$E898),'Hoja de Trabajo para listado'!$A$151:$Z$151,0)),0)+IFERROR(INDEX('Hoja de Trabajo para listado'!$AB$155:$BA$1048576,MATCH($A898,'Hoja de Trabajo para listado'!$AB$155:$AB$1048576,0),MATCH((CUADRO!H$5&amp;$E898),'Hoja de Trabajo para listado'!$AB$151:$BA$151,0)),0)+IFERROR(INDEX('Hoja de Trabajo para listado'!$BC$155:$CB$1048576,MATCH($A898,'Hoja de Trabajo para listado'!$BC$155:$BC$1048576,0),MATCH((CUADRO!H$5&amp;$E898),'Hoja de Trabajo para listado'!$BC$151:$CB$151,0)),0)+IFERROR(INDEX('Hoja de Trabajo para listado'!$DE$153:$DG$274,MATCH($A898,'Hoja de Trabajo para listado'!$DE$153:$DE$1048576,0),MATCH((CUADRO!H$5&amp;$E898),'Hoja de Trabajo para listado'!$DE$151:$DG$151,0)),0)+IFERROR(INDEX('Hoja de Trabajo para listado'!$CD$155:$DC$1048576,MATCH($A898,'Hoja de Trabajo para listado'!$CD$155:$CD$1048576,0),MATCH((CUADRO!H$5&amp;$E898),'Hoja de Trabajo para listado'!$CD$151:$DC$151,0)),0)</f>
        <v>0</v>
      </c>
      <c r="I898" s="255">
        <f ca="1">+IFERROR(INDEX('Hoja de Trabajo para listado'!$A$155:$Z$1048576,MATCH($A898,'Hoja de Trabajo para listado'!$A$155:$A$1048576,0),MATCH((CUADRO!I$5&amp;$E898),'Hoja de Trabajo para listado'!$A$151:$Z$151,0)),0)+IFERROR(INDEX('Hoja de Trabajo para listado'!$AB$155:$BA$1048576,MATCH($A898,'Hoja de Trabajo para listado'!$AB$155:$AB$1048576,0),MATCH((CUADRO!I$5&amp;$E898),'Hoja de Trabajo para listado'!$AB$151:$BA$151,0)),0)+IFERROR(INDEX('Hoja de Trabajo para listado'!$BC$155:$CB$1048576,MATCH($A898,'Hoja de Trabajo para listado'!$BC$155:$BC$1048576,0),MATCH((CUADRO!I$5&amp;$E898),'Hoja de Trabajo para listado'!$BC$151:$CB$151,0)),0)+IFERROR(INDEX('Hoja de Trabajo para listado'!$DE$153:$DG$274,MATCH($A898,'Hoja de Trabajo para listado'!$DE$153:$DE$1048576,0),MATCH((CUADRO!I$5&amp;$E898),'Hoja de Trabajo para listado'!$DE$151:$DG$151,0)),0)+IFERROR(INDEX('Hoja de Trabajo para listado'!$CD$155:$DC$1048576,MATCH($A898,'Hoja de Trabajo para listado'!$CD$155:$CD$1048576,0),MATCH((CUADRO!I$5&amp;$E898),'Hoja de Trabajo para listado'!$CD$151:$DC$151,0)),0)</f>
        <v>0</v>
      </c>
      <c r="J898" s="255">
        <f ca="1">+IFERROR(INDEX('Hoja de Trabajo para listado'!$A$155:$Z$1048576,MATCH($A898,'Hoja de Trabajo para listado'!$A$155:$A$1048576,0),MATCH((CUADRO!J$5&amp;$E898),'Hoja de Trabajo para listado'!$A$151:$Z$151,0)),0)+IFERROR(INDEX('Hoja de Trabajo para listado'!$AB$155:$BA$1048576,MATCH($A898,'Hoja de Trabajo para listado'!$AB$155:$AB$1048576,0),MATCH((CUADRO!J$5&amp;$E898),'Hoja de Trabajo para listado'!$AB$151:$BA$151,0)),0)+IFERROR(INDEX('Hoja de Trabajo para listado'!$BC$155:$CB$1048576,MATCH($A898,'Hoja de Trabajo para listado'!$BC$155:$BC$1048576,0),MATCH((CUADRO!J$5&amp;$E898),'Hoja de Trabajo para listado'!$BC$151:$CB$151,0)),0)+IFERROR(INDEX('Hoja de Trabajo para listado'!$DE$153:$DG$274,MATCH($A898,'Hoja de Trabajo para listado'!$DE$153:$DE$1048576,0),MATCH((CUADRO!J$5&amp;$E898),'Hoja de Trabajo para listado'!$DE$151:$DG$151,0)),0)+IFERROR(INDEX('Hoja de Trabajo para listado'!$CD$155:$DC$1048576,MATCH($A898,'Hoja de Trabajo para listado'!$CD$155:$CD$1048576,0),MATCH((CUADRO!J$5&amp;$E898),'Hoja de Trabajo para listado'!$CD$151:$DC$151,0)),0)</f>
        <v>0</v>
      </c>
      <c r="K898" s="255">
        <f ca="1">+IFERROR(INDEX('Hoja de Trabajo para listado'!$A$155:$Z$1048576,MATCH($A898,'Hoja de Trabajo para listado'!$A$155:$A$1048576,0),MATCH((CUADRO!K$5&amp;$E898),'Hoja de Trabajo para listado'!$A$151:$Z$151,0)),0)+IFERROR(INDEX('Hoja de Trabajo para listado'!$AB$155:$BA$1048576,MATCH($A898,'Hoja de Trabajo para listado'!$AB$155:$AB$1048576,0),MATCH((CUADRO!K$5&amp;$E898),'Hoja de Trabajo para listado'!$AB$151:$BA$151,0)),0)+IFERROR(INDEX('Hoja de Trabajo para listado'!$BC$155:$CB$1048576,MATCH($A898,'Hoja de Trabajo para listado'!$BC$155:$BC$1048576,0),MATCH((CUADRO!K$5&amp;$E898),'Hoja de Trabajo para listado'!$BC$151:$CB$151,0)),0)+IFERROR(INDEX('Hoja de Trabajo para listado'!$DE$153:$DG$274,MATCH($A898,'Hoja de Trabajo para listado'!$DE$153:$DE$1048576,0),MATCH((CUADRO!K$5&amp;$E898),'Hoja de Trabajo para listado'!$DE$151:$DG$151,0)),0)+IFERROR(INDEX('Hoja de Trabajo para listado'!$CD$155:$DC$1048576,MATCH($A898,'Hoja de Trabajo para listado'!$CD$155:$CD$1048576,0),MATCH((CUADRO!K$5&amp;$E898),'Hoja de Trabajo para listado'!$CD$151:$DC$151,0)),0)</f>
        <v>0</v>
      </c>
      <c r="L898" s="255">
        <f ca="1">+IFERROR(INDEX('Hoja de Trabajo para listado'!$A$155:$Z$1048576,MATCH($A898,'Hoja de Trabajo para listado'!$A$155:$A$1048576,0),MATCH((CUADRO!L$5&amp;$E898),'Hoja de Trabajo para listado'!$A$151:$Z$151,0)),0)+IFERROR(INDEX('Hoja de Trabajo para listado'!$AB$155:$BA$1048576,MATCH($A898,'Hoja de Trabajo para listado'!$AB$155:$AB$1048576,0),MATCH((CUADRO!L$5&amp;$E898),'Hoja de Trabajo para listado'!$AB$151:$BA$151,0)),0)+IFERROR(INDEX('Hoja de Trabajo para listado'!$BC$155:$CB$1048576,MATCH($A898,'Hoja de Trabajo para listado'!$BC$155:$BC$1048576,0),MATCH((CUADRO!L$5&amp;$E898),'Hoja de Trabajo para listado'!$BC$151:$CB$151,0)),0)+IFERROR(INDEX('Hoja de Trabajo para listado'!$DE$153:$DG$274,MATCH($A898,'Hoja de Trabajo para listado'!$DE$153:$DE$1048576,0),MATCH((CUADRO!L$5&amp;$E898),'Hoja de Trabajo para listado'!$DE$151:$DG$151,0)),0)+IFERROR(INDEX('Hoja de Trabajo para listado'!$CD$155:$DC$1048576,MATCH($A898,'Hoja de Trabajo para listado'!$CD$155:$CD$1048576,0),MATCH((CUADRO!L$5&amp;$E898),'Hoja de Trabajo para listado'!$CD$151:$DC$151,0)),0)</f>
        <v>0</v>
      </c>
      <c r="M898" s="255">
        <f ca="1">+IFERROR(INDEX('Hoja de Trabajo para listado'!$A$155:$Z$1048576,MATCH($A898,'Hoja de Trabajo para listado'!$A$155:$A$1048576,0),MATCH((CUADRO!M$5&amp;$E898),'Hoja de Trabajo para listado'!$A$151:$Z$151,0)),0)+IFERROR(INDEX('Hoja de Trabajo para listado'!$AB$155:$BA$1048576,MATCH($A898,'Hoja de Trabajo para listado'!$AB$155:$AB$1048576,0),MATCH((CUADRO!M$5&amp;$E898),'Hoja de Trabajo para listado'!$AB$151:$BA$151,0)),0)+IFERROR(INDEX('Hoja de Trabajo para listado'!$BC$155:$CB$1048576,MATCH($A898,'Hoja de Trabajo para listado'!$BC$155:$BC$1048576,0),MATCH((CUADRO!M$5&amp;$E898),'Hoja de Trabajo para listado'!$BC$151:$CB$151,0)),0)+IFERROR(INDEX('Hoja de Trabajo para listado'!$DE$153:$DG$274,MATCH($A898,'Hoja de Trabajo para listado'!$DE$153:$DE$1048576,0),MATCH((CUADRO!M$5&amp;$E898),'Hoja de Trabajo para listado'!$DE$151:$DG$151,0)),0)+IFERROR(INDEX('Hoja de Trabajo para listado'!$CD$155:$DC$1048576,MATCH($A898,'Hoja de Trabajo para listado'!$CD$155:$CD$1048576,0),MATCH((CUADRO!M$5&amp;$E898),'Hoja de Trabajo para listado'!$CD$151:$DC$151,0)),0)</f>
        <v>0</v>
      </c>
      <c r="N898" s="255">
        <f ca="1">+IFERROR(INDEX('Hoja de Trabajo para listado'!$A$155:$Z$1048576,MATCH($A898,'Hoja de Trabajo para listado'!$A$155:$A$1048576,0),MATCH((CUADRO!N$5&amp;$E898),'Hoja de Trabajo para listado'!$A$151:$Z$151,0)),0)+IFERROR(INDEX('Hoja de Trabajo para listado'!$AB$155:$BA$1048576,MATCH($A898,'Hoja de Trabajo para listado'!$AB$155:$AB$1048576,0),MATCH((CUADRO!N$5&amp;$E898),'Hoja de Trabajo para listado'!$AB$151:$BA$151,0)),0)+IFERROR(INDEX('Hoja de Trabajo para listado'!$BC$155:$CB$1048576,MATCH($A898,'Hoja de Trabajo para listado'!$BC$155:$BC$1048576,0),MATCH((CUADRO!N$5&amp;$E898),'Hoja de Trabajo para listado'!$BC$151:$CB$151,0)),0)+IFERROR(INDEX('Hoja de Trabajo para listado'!$DE$153:$DG$274,MATCH($A898,'Hoja de Trabajo para listado'!$DE$153:$DE$1048576,0),MATCH((CUADRO!N$5&amp;$E898),'Hoja de Trabajo para listado'!$DE$151:$DG$151,0)),0)+IFERROR(INDEX('Hoja de Trabajo para listado'!$CD$155:$DC$1048576,MATCH($A898,'Hoja de Trabajo para listado'!$CD$155:$CD$1048576,0),MATCH((CUADRO!N$5&amp;$E898),'Hoja de Trabajo para listado'!$CD$151:$DC$151,0)),0)</f>
        <v>0</v>
      </c>
      <c r="O898" s="255">
        <f ca="1">+IFERROR(INDEX('Hoja de Trabajo para listado'!$A$155:$Z$1048576,MATCH($A898,'Hoja de Trabajo para listado'!$A$155:$A$1048576,0),MATCH((CUADRO!O$5&amp;$E898),'Hoja de Trabajo para listado'!$A$151:$Z$151,0)),0)+IFERROR(INDEX('Hoja de Trabajo para listado'!$AB$155:$BA$1048576,MATCH($A898,'Hoja de Trabajo para listado'!$AB$155:$AB$1048576,0),MATCH((CUADRO!O$5&amp;$E898),'Hoja de Trabajo para listado'!$AB$151:$BA$151,0)),0)+IFERROR(INDEX('Hoja de Trabajo para listado'!$BC$155:$CB$1048576,MATCH($A898,'Hoja de Trabajo para listado'!$BC$155:$BC$1048576,0),MATCH((CUADRO!O$5&amp;$E898),'Hoja de Trabajo para listado'!$BC$151:$CB$151,0)),0)+IFERROR(INDEX('Hoja de Trabajo para listado'!$DE$153:$DG$274,MATCH($A898,'Hoja de Trabajo para listado'!$DE$153:$DE$1048576,0),MATCH((CUADRO!O$5&amp;$E898),'Hoja de Trabajo para listado'!$DE$151:$DG$151,0)),0)+IFERROR(INDEX('Hoja de Trabajo para listado'!$CD$155:$DC$1048576,MATCH($A898,'Hoja de Trabajo para listado'!$CD$155:$CD$1048576,0),MATCH((CUADRO!O$5&amp;$E898),'Hoja de Trabajo para listado'!$CD$151:$DC$151,0)),0)</f>
        <v>0</v>
      </c>
      <c r="P898" s="255">
        <f ca="1">+IFERROR(INDEX('Hoja de Trabajo para listado'!$A$155:$Z$1048576,MATCH($A898,'Hoja de Trabajo para listado'!$A$155:$A$1048576,0),MATCH((CUADRO!P$5&amp;$E898),'Hoja de Trabajo para listado'!$A$151:$Z$151,0)),0)+IFERROR(INDEX('Hoja de Trabajo para listado'!$AB$155:$BA$1048576,MATCH($A898,'Hoja de Trabajo para listado'!$AB$155:$AB$1048576,0),MATCH((CUADRO!P$5&amp;$E898),'Hoja de Trabajo para listado'!$AB$151:$BA$151,0)),0)+IFERROR(INDEX('Hoja de Trabajo para listado'!$BC$155:$CB$1048576,MATCH($A898,'Hoja de Trabajo para listado'!$BC$155:$BC$1048576,0),MATCH((CUADRO!P$5&amp;$E898),'Hoja de Trabajo para listado'!$BC$151:$CB$151,0)),0)+IFERROR(INDEX('Hoja de Trabajo para listado'!$DE$153:$DG$274,MATCH($A898,'Hoja de Trabajo para listado'!$DE$153:$DE$1048576,0),MATCH((CUADRO!P$5&amp;$E898),'Hoja de Trabajo para listado'!$DE$151:$DG$151,0)),0)+IFERROR(INDEX('Hoja de Trabajo para listado'!$CD$155:$DC$1048576,MATCH($A898,'Hoja de Trabajo para listado'!$CD$155:$CD$1048576,0),MATCH((CUADRO!P$5&amp;$E898),'Hoja de Trabajo para listado'!$CD$151:$DC$151,0)),0)</f>
        <v>0</v>
      </c>
      <c r="Q898" s="255">
        <f ca="1">+IFERROR(INDEX('Hoja de Trabajo para listado'!$A$155:$Z$1048576,MATCH($A898,'Hoja de Trabajo para listado'!$A$155:$A$1048576,0),MATCH((CUADRO!Q$5&amp;$E898),'Hoja de Trabajo para listado'!$A$151:$Z$151,0)),0)+IFERROR(INDEX('Hoja de Trabajo para listado'!$AB$155:$BA$1048576,MATCH($A898,'Hoja de Trabajo para listado'!$AB$155:$AB$1048576,0),MATCH((CUADRO!Q$5&amp;$E898),'Hoja de Trabajo para listado'!$AB$151:$BA$151,0)),0)+IFERROR(INDEX('Hoja de Trabajo para listado'!$BC$155:$CB$1048576,MATCH($A898,'Hoja de Trabajo para listado'!$BC$155:$BC$1048576,0),MATCH((CUADRO!Q$5&amp;$E898),'Hoja de Trabajo para listado'!$BC$151:$CB$151,0)),0)+IFERROR(INDEX('Hoja de Trabajo para listado'!$DE$153:$DG$274,MATCH($A898,'Hoja de Trabajo para listado'!$DE$153:$DE$1048576,0),MATCH((CUADRO!Q$5&amp;$E898),'Hoja de Trabajo para listado'!$DE$151:$DG$151,0)),0)+IFERROR(INDEX('Hoja de Trabajo para listado'!$CD$155:$DC$1048576,MATCH($A898,'Hoja de Trabajo para listado'!$CD$155:$CD$1048576,0),MATCH((CUADRO!Q$5&amp;$E898),'Hoja de Trabajo para listado'!$CD$151:$DC$151,0)),0)</f>
        <v>0</v>
      </c>
      <c r="R898" s="255">
        <f t="shared" ca="1" si="28"/>
        <v>0</v>
      </c>
      <c r="S898" s="262"/>
      <c r="T898" s="255">
        <f ca="1">+T899</f>
        <v>0</v>
      </c>
      <c r="U898" s="254">
        <f t="shared" si="29"/>
        <v>1</v>
      </c>
      <c r="V898" s="362" t="str">
        <f>+VLOOKUP(A898,bd_lista!$A$3:$E$590,5,FALSE)</f>
        <v>Gobiernos Autonomos Municipales</v>
      </c>
      <c r="W898" s="361" t="str">
        <f>+V898</f>
        <v>Gobiernos Autonomos Municipales</v>
      </c>
      <c r="X898" s="254">
        <f>+VLOOKUP(A898,[2]Sheet1!$A$13:$D$744,4,FALSE)</f>
        <v>0</v>
      </c>
      <c r="Y898" s="254" t="e">
        <f>+VLOOKUP(X898,bd_lista!$A$3:$C$590,3,FALSE)</f>
        <v>#N/A</v>
      </c>
      <c r="Z898" s="316">
        <f>+X898</f>
        <v>0</v>
      </c>
      <c r="AA898" s="317" t="e">
        <f>+Y898</f>
        <v>#N/A</v>
      </c>
    </row>
    <row r="899" spans="1:27" customFormat="1" ht="15" hidden="1" customHeight="1">
      <c r="A899" s="32">
        <v>1711</v>
      </c>
      <c r="B899" s="307"/>
      <c r="C899" s="259" t="str">
        <f>+VLOOKUP(A899,bd_lista!$A$3:$C$590,3,FALSE)</f>
        <v>Gobierno Autónomo Municipal de San Carlos</v>
      </c>
      <c r="D899" s="362"/>
      <c r="E899" s="256" t="s">
        <v>1314</v>
      </c>
      <c r="F899" s="257">
        <f ca="1">+IFERROR(INDEX('Hoja de Trabajo para listado'!$A$155:$Z$1048576,MATCH($A899,'Hoja de Trabajo para listado'!$A$155:$A$1048576,0),MATCH((CUADRO!F$5&amp;$E899),'Hoja de Trabajo para listado'!$A$151:$Z$151,0)),0)+IFERROR(INDEX('Hoja de Trabajo para listado'!$AB$155:$BA$1048576,MATCH($A899,'Hoja de Trabajo para listado'!$AB$155:$AB$1048576,0),MATCH((CUADRO!F$5&amp;$E899),'Hoja de Trabajo para listado'!$AB$151:$BA$151,0)),0)+IFERROR(INDEX('Hoja de Trabajo para listado'!$BC$155:$CB$1048576,MATCH($A899,'Hoja de Trabajo para listado'!$BC$155:$BC$1048576,0),MATCH((CUADRO!F$5&amp;$E899),'Hoja de Trabajo para listado'!$BC$151:$CB$151,0)),0)+IFERROR(INDEX('Hoja de Trabajo para listado'!$DE$153:$DG$274,MATCH($A899,'Hoja de Trabajo para listado'!$DE$153:$DE$1048576,0),MATCH((CUADRO!F$5&amp;$E899),'Hoja de Trabajo para listado'!$DE$151:$DG$151,0)),0)+IFERROR(INDEX('Hoja de Trabajo para listado'!$CD$155:$DC$1048576,MATCH($A899,'Hoja de Trabajo para listado'!$CD$155:$CD$1048576,0),MATCH((CUADRO!F$5&amp;$E899),'Hoja de Trabajo para listado'!$CD$151:$DC$151,0)),0)</f>
        <v>0</v>
      </c>
      <c r="G899" s="257">
        <f ca="1">+IFERROR(INDEX('Hoja de Trabajo para listado'!$A$155:$Z$1048576,MATCH($A899,'Hoja de Trabajo para listado'!$A$155:$A$1048576,0),MATCH((CUADRO!G$5&amp;$E899),'Hoja de Trabajo para listado'!$A$151:$Z$151,0)),0)+IFERROR(INDEX('Hoja de Trabajo para listado'!$AB$155:$BA$1048576,MATCH($A899,'Hoja de Trabajo para listado'!$AB$155:$AB$1048576,0),MATCH((CUADRO!G$5&amp;$E899),'Hoja de Trabajo para listado'!$AB$151:$BA$151,0)),0)+IFERROR(INDEX('Hoja de Trabajo para listado'!$BC$155:$CB$1048576,MATCH($A899,'Hoja de Trabajo para listado'!$BC$155:$BC$1048576,0),MATCH((CUADRO!G$5&amp;$E899),'Hoja de Trabajo para listado'!$BC$151:$CB$151,0)),0)+IFERROR(INDEX('Hoja de Trabajo para listado'!$DE$153:$DG$274,MATCH($A899,'Hoja de Trabajo para listado'!$DE$153:$DE$1048576,0),MATCH((CUADRO!G$5&amp;$E899),'Hoja de Trabajo para listado'!$DE$151:$DG$151,0)),0)+IFERROR(INDEX('Hoja de Trabajo para listado'!$CD$155:$DC$1048576,MATCH($A899,'Hoja de Trabajo para listado'!$CD$155:$CD$1048576,0),MATCH((CUADRO!G$5&amp;$E899),'Hoja de Trabajo para listado'!$CD$151:$DC$151,0)),0)</f>
        <v>0</v>
      </c>
      <c r="H899" s="257">
        <f ca="1">+IFERROR(INDEX('Hoja de Trabajo para listado'!$A$155:$Z$1048576,MATCH($A899,'Hoja de Trabajo para listado'!$A$155:$A$1048576,0),MATCH((CUADRO!H$5&amp;$E899),'Hoja de Trabajo para listado'!$A$151:$Z$151,0)),0)+IFERROR(INDEX('Hoja de Trabajo para listado'!$AB$155:$BA$1048576,MATCH($A899,'Hoja de Trabajo para listado'!$AB$155:$AB$1048576,0),MATCH((CUADRO!H$5&amp;$E899),'Hoja de Trabajo para listado'!$AB$151:$BA$151,0)),0)+IFERROR(INDEX('Hoja de Trabajo para listado'!$BC$155:$CB$1048576,MATCH($A899,'Hoja de Trabajo para listado'!$BC$155:$BC$1048576,0),MATCH((CUADRO!H$5&amp;$E899),'Hoja de Trabajo para listado'!$BC$151:$CB$151,0)),0)+IFERROR(INDEX('Hoja de Trabajo para listado'!$DE$153:$DG$274,MATCH($A899,'Hoja de Trabajo para listado'!$DE$153:$DE$1048576,0),MATCH((CUADRO!H$5&amp;$E899),'Hoja de Trabajo para listado'!$DE$151:$DG$151,0)),0)+IFERROR(INDEX('Hoja de Trabajo para listado'!$CD$155:$DC$1048576,MATCH($A899,'Hoja de Trabajo para listado'!$CD$155:$CD$1048576,0),MATCH((CUADRO!H$5&amp;$E899),'Hoja de Trabajo para listado'!$CD$151:$DC$151,0)),0)</f>
        <v>0</v>
      </c>
      <c r="I899" s="257">
        <f ca="1">+IFERROR(INDEX('Hoja de Trabajo para listado'!$A$155:$Z$1048576,MATCH($A899,'Hoja de Trabajo para listado'!$A$155:$A$1048576,0),MATCH((CUADRO!I$5&amp;$E899),'Hoja de Trabajo para listado'!$A$151:$Z$151,0)),0)+IFERROR(INDEX('Hoja de Trabajo para listado'!$AB$155:$BA$1048576,MATCH($A899,'Hoja de Trabajo para listado'!$AB$155:$AB$1048576,0),MATCH((CUADRO!I$5&amp;$E899),'Hoja de Trabajo para listado'!$AB$151:$BA$151,0)),0)+IFERROR(INDEX('Hoja de Trabajo para listado'!$BC$155:$CB$1048576,MATCH($A899,'Hoja de Trabajo para listado'!$BC$155:$BC$1048576,0),MATCH((CUADRO!I$5&amp;$E899),'Hoja de Trabajo para listado'!$BC$151:$CB$151,0)),0)+IFERROR(INDEX('Hoja de Trabajo para listado'!$DE$153:$DG$274,MATCH($A899,'Hoja de Trabajo para listado'!$DE$153:$DE$1048576,0),MATCH((CUADRO!I$5&amp;$E899),'Hoja de Trabajo para listado'!$DE$151:$DG$151,0)),0)+IFERROR(INDEX('Hoja de Trabajo para listado'!$CD$155:$DC$1048576,MATCH($A899,'Hoja de Trabajo para listado'!$CD$155:$CD$1048576,0),MATCH((CUADRO!I$5&amp;$E899),'Hoja de Trabajo para listado'!$CD$151:$DC$151,0)),0)</f>
        <v>0</v>
      </c>
      <c r="J899" s="257">
        <f ca="1">+IFERROR(INDEX('Hoja de Trabajo para listado'!$A$155:$Z$1048576,MATCH($A899,'Hoja de Trabajo para listado'!$A$155:$A$1048576,0),MATCH((CUADRO!J$5&amp;$E899),'Hoja de Trabajo para listado'!$A$151:$Z$151,0)),0)+IFERROR(INDEX('Hoja de Trabajo para listado'!$AB$155:$BA$1048576,MATCH($A899,'Hoja de Trabajo para listado'!$AB$155:$AB$1048576,0),MATCH((CUADRO!J$5&amp;$E899),'Hoja de Trabajo para listado'!$AB$151:$BA$151,0)),0)+IFERROR(INDEX('Hoja de Trabajo para listado'!$BC$155:$CB$1048576,MATCH($A899,'Hoja de Trabajo para listado'!$BC$155:$BC$1048576,0),MATCH((CUADRO!J$5&amp;$E899),'Hoja de Trabajo para listado'!$BC$151:$CB$151,0)),0)+IFERROR(INDEX('Hoja de Trabajo para listado'!$DE$153:$DG$274,MATCH($A899,'Hoja de Trabajo para listado'!$DE$153:$DE$1048576,0),MATCH((CUADRO!J$5&amp;$E899),'Hoja de Trabajo para listado'!$DE$151:$DG$151,0)),0)+IFERROR(INDEX('Hoja de Trabajo para listado'!$CD$155:$DC$1048576,MATCH($A899,'Hoja de Trabajo para listado'!$CD$155:$CD$1048576,0),MATCH((CUADRO!J$5&amp;$E899),'Hoja de Trabajo para listado'!$CD$151:$DC$151,0)),0)</f>
        <v>0</v>
      </c>
      <c r="K899" s="257">
        <f ca="1">+IFERROR(INDEX('Hoja de Trabajo para listado'!$A$155:$Z$1048576,MATCH($A899,'Hoja de Trabajo para listado'!$A$155:$A$1048576,0),MATCH((CUADRO!K$5&amp;$E899),'Hoja de Trabajo para listado'!$A$151:$Z$151,0)),0)+IFERROR(INDEX('Hoja de Trabajo para listado'!$AB$155:$BA$1048576,MATCH($A899,'Hoja de Trabajo para listado'!$AB$155:$AB$1048576,0),MATCH((CUADRO!K$5&amp;$E899),'Hoja de Trabajo para listado'!$AB$151:$BA$151,0)),0)+IFERROR(INDEX('Hoja de Trabajo para listado'!$BC$155:$CB$1048576,MATCH($A899,'Hoja de Trabajo para listado'!$BC$155:$BC$1048576,0),MATCH((CUADRO!K$5&amp;$E899),'Hoja de Trabajo para listado'!$BC$151:$CB$151,0)),0)+IFERROR(INDEX('Hoja de Trabajo para listado'!$DE$153:$DG$274,MATCH($A899,'Hoja de Trabajo para listado'!$DE$153:$DE$1048576,0),MATCH((CUADRO!K$5&amp;$E899),'Hoja de Trabajo para listado'!$DE$151:$DG$151,0)),0)+IFERROR(INDEX('Hoja de Trabajo para listado'!$CD$155:$DC$1048576,MATCH($A899,'Hoja de Trabajo para listado'!$CD$155:$CD$1048576,0),MATCH((CUADRO!K$5&amp;$E899),'Hoja de Trabajo para listado'!$CD$151:$DC$151,0)),0)</f>
        <v>0</v>
      </c>
      <c r="L899" s="257">
        <f ca="1">+IFERROR(INDEX('Hoja de Trabajo para listado'!$A$155:$Z$1048576,MATCH($A899,'Hoja de Trabajo para listado'!$A$155:$A$1048576,0),MATCH((CUADRO!L$5&amp;$E899),'Hoja de Trabajo para listado'!$A$151:$Z$151,0)),0)+IFERROR(INDEX('Hoja de Trabajo para listado'!$AB$155:$BA$1048576,MATCH($A899,'Hoja de Trabajo para listado'!$AB$155:$AB$1048576,0),MATCH((CUADRO!L$5&amp;$E899),'Hoja de Trabajo para listado'!$AB$151:$BA$151,0)),0)+IFERROR(INDEX('Hoja de Trabajo para listado'!$BC$155:$CB$1048576,MATCH($A899,'Hoja de Trabajo para listado'!$BC$155:$BC$1048576,0),MATCH((CUADRO!L$5&amp;$E899),'Hoja de Trabajo para listado'!$BC$151:$CB$151,0)),0)+IFERROR(INDEX('Hoja de Trabajo para listado'!$DE$153:$DG$274,MATCH($A899,'Hoja de Trabajo para listado'!$DE$153:$DE$1048576,0),MATCH((CUADRO!L$5&amp;$E899),'Hoja de Trabajo para listado'!$DE$151:$DG$151,0)),0)+IFERROR(INDEX('Hoja de Trabajo para listado'!$CD$155:$DC$1048576,MATCH($A899,'Hoja de Trabajo para listado'!$CD$155:$CD$1048576,0),MATCH((CUADRO!L$5&amp;$E899),'Hoja de Trabajo para listado'!$CD$151:$DC$151,0)),0)</f>
        <v>0</v>
      </c>
      <c r="M899" s="257">
        <f ca="1">+IFERROR(INDEX('Hoja de Trabajo para listado'!$A$155:$Z$1048576,MATCH($A899,'Hoja de Trabajo para listado'!$A$155:$A$1048576,0),MATCH((CUADRO!M$5&amp;$E899),'Hoja de Trabajo para listado'!$A$151:$Z$151,0)),0)+IFERROR(INDEX('Hoja de Trabajo para listado'!$AB$155:$BA$1048576,MATCH($A899,'Hoja de Trabajo para listado'!$AB$155:$AB$1048576,0),MATCH((CUADRO!M$5&amp;$E899),'Hoja de Trabajo para listado'!$AB$151:$BA$151,0)),0)+IFERROR(INDEX('Hoja de Trabajo para listado'!$BC$155:$CB$1048576,MATCH($A899,'Hoja de Trabajo para listado'!$BC$155:$BC$1048576,0),MATCH((CUADRO!M$5&amp;$E899),'Hoja de Trabajo para listado'!$BC$151:$CB$151,0)),0)+IFERROR(INDEX('Hoja de Trabajo para listado'!$DE$153:$DG$274,MATCH($A899,'Hoja de Trabajo para listado'!$DE$153:$DE$1048576,0),MATCH((CUADRO!M$5&amp;$E899),'Hoja de Trabajo para listado'!$DE$151:$DG$151,0)),0)+IFERROR(INDEX('Hoja de Trabajo para listado'!$CD$155:$DC$1048576,MATCH($A899,'Hoja de Trabajo para listado'!$CD$155:$CD$1048576,0),MATCH((CUADRO!M$5&amp;$E899),'Hoja de Trabajo para listado'!$CD$151:$DC$151,0)),0)</f>
        <v>0</v>
      </c>
      <c r="N899" s="257">
        <f ca="1">+IFERROR(INDEX('Hoja de Trabajo para listado'!$A$155:$Z$1048576,MATCH($A899,'Hoja de Trabajo para listado'!$A$155:$A$1048576,0),MATCH((CUADRO!N$5&amp;$E899),'Hoja de Trabajo para listado'!$A$151:$Z$151,0)),0)+IFERROR(INDEX('Hoja de Trabajo para listado'!$AB$155:$BA$1048576,MATCH($A899,'Hoja de Trabajo para listado'!$AB$155:$AB$1048576,0),MATCH((CUADRO!N$5&amp;$E899),'Hoja de Trabajo para listado'!$AB$151:$BA$151,0)),0)+IFERROR(INDEX('Hoja de Trabajo para listado'!$BC$155:$CB$1048576,MATCH($A899,'Hoja de Trabajo para listado'!$BC$155:$BC$1048576,0),MATCH((CUADRO!N$5&amp;$E899),'Hoja de Trabajo para listado'!$BC$151:$CB$151,0)),0)+IFERROR(INDEX('Hoja de Trabajo para listado'!$DE$153:$DG$274,MATCH($A899,'Hoja de Trabajo para listado'!$DE$153:$DE$1048576,0),MATCH((CUADRO!N$5&amp;$E899),'Hoja de Trabajo para listado'!$DE$151:$DG$151,0)),0)+IFERROR(INDEX('Hoja de Trabajo para listado'!$CD$155:$DC$1048576,MATCH($A899,'Hoja de Trabajo para listado'!$CD$155:$CD$1048576,0),MATCH((CUADRO!N$5&amp;$E899),'Hoja de Trabajo para listado'!$CD$151:$DC$151,0)),0)</f>
        <v>0</v>
      </c>
      <c r="O899" s="257">
        <f ca="1">+IFERROR(INDEX('Hoja de Trabajo para listado'!$A$155:$Z$1048576,MATCH($A899,'Hoja de Trabajo para listado'!$A$155:$A$1048576,0),MATCH((CUADRO!O$5&amp;$E899),'Hoja de Trabajo para listado'!$A$151:$Z$151,0)),0)+IFERROR(INDEX('Hoja de Trabajo para listado'!$AB$155:$BA$1048576,MATCH($A899,'Hoja de Trabajo para listado'!$AB$155:$AB$1048576,0),MATCH((CUADRO!O$5&amp;$E899),'Hoja de Trabajo para listado'!$AB$151:$BA$151,0)),0)+IFERROR(INDEX('Hoja de Trabajo para listado'!$BC$155:$CB$1048576,MATCH($A899,'Hoja de Trabajo para listado'!$BC$155:$BC$1048576,0),MATCH((CUADRO!O$5&amp;$E899),'Hoja de Trabajo para listado'!$BC$151:$CB$151,0)),0)+IFERROR(INDEX('Hoja de Trabajo para listado'!$DE$153:$DG$274,MATCH($A899,'Hoja de Trabajo para listado'!$DE$153:$DE$1048576,0),MATCH((CUADRO!O$5&amp;$E899),'Hoja de Trabajo para listado'!$DE$151:$DG$151,0)),0)+IFERROR(INDEX('Hoja de Trabajo para listado'!$CD$155:$DC$1048576,MATCH($A899,'Hoja de Trabajo para listado'!$CD$155:$CD$1048576,0),MATCH((CUADRO!O$5&amp;$E899),'Hoja de Trabajo para listado'!$CD$151:$DC$151,0)),0)</f>
        <v>0</v>
      </c>
      <c r="P899" s="257">
        <f ca="1">+IFERROR(INDEX('Hoja de Trabajo para listado'!$A$155:$Z$1048576,MATCH($A899,'Hoja de Trabajo para listado'!$A$155:$A$1048576,0),MATCH((CUADRO!P$5&amp;$E899),'Hoja de Trabajo para listado'!$A$151:$Z$151,0)),0)+IFERROR(INDEX('Hoja de Trabajo para listado'!$AB$155:$BA$1048576,MATCH($A899,'Hoja de Trabajo para listado'!$AB$155:$AB$1048576,0),MATCH((CUADRO!P$5&amp;$E899),'Hoja de Trabajo para listado'!$AB$151:$BA$151,0)),0)+IFERROR(INDEX('Hoja de Trabajo para listado'!$BC$155:$CB$1048576,MATCH($A899,'Hoja de Trabajo para listado'!$BC$155:$BC$1048576,0),MATCH((CUADRO!P$5&amp;$E899),'Hoja de Trabajo para listado'!$BC$151:$CB$151,0)),0)+IFERROR(INDEX('Hoja de Trabajo para listado'!$DE$153:$DG$274,MATCH($A899,'Hoja de Trabajo para listado'!$DE$153:$DE$1048576,0),MATCH((CUADRO!P$5&amp;$E899),'Hoja de Trabajo para listado'!$DE$151:$DG$151,0)),0)+IFERROR(INDEX('Hoja de Trabajo para listado'!$CD$155:$DC$1048576,MATCH($A899,'Hoja de Trabajo para listado'!$CD$155:$CD$1048576,0),MATCH((CUADRO!P$5&amp;$E899),'Hoja de Trabajo para listado'!$CD$151:$DC$151,0)),0)</f>
        <v>0</v>
      </c>
      <c r="Q899" s="257">
        <f ca="1">+IFERROR(INDEX('Hoja de Trabajo para listado'!$A$155:$Z$1048576,MATCH($A899,'Hoja de Trabajo para listado'!$A$155:$A$1048576,0),MATCH((CUADRO!Q$5&amp;$E899),'Hoja de Trabajo para listado'!$A$151:$Z$151,0)),0)+IFERROR(INDEX('Hoja de Trabajo para listado'!$AB$155:$BA$1048576,MATCH($A899,'Hoja de Trabajo para listado'!$AB$155:$AB$1048576,0),MATCH((CUADRO!Q$5&amp;$E899),'Hoja de Trabajo para listado'!$AB$151:$BA$151,0)),0)+IFERROR(INDEX('Hoja de Trabajo para listado'!$BC$155:$CB$1048576,MATCH($A899,'Hoja de Trabajo para listado'!$BC$155:$BC$1048576,0),MATCH((CUADRO!Q$5&amp;$E899),'Hoja de Trabajo para listado'!$BC$151:$CB$151,0)),0)+IFERROR(INDEX('Hoja de Trabajo para listado'!$DE$153:$DG$274,MATCH($A899,'Hoja de Trabajo para listado'!$DE$153:$DE$1048576,0),MATCH((CUADRO!Q$5&amp;$E899),'Hoja de Trabajo para listado'!$DE$151:$DG$151,0)),0)+IFERROR(INDEX('Hoja de Trabajo para listado'!$CD$155:$DC$1048576,MATCH($A899,'Hoja de Trabajo para listado'!$CD$155:$CD$1048576,0),MATCH((CUADRO!Q$5&amp;$E899),'Hoja de Trabajo para listado'!$CD$151:$DC$151,0)),0)</f>
        <v>0</v>
      </c>
      <c r="R899" s="257">
        <f t="shared" ca="1" si="28"/>
        <v>0</v>
      </c>
      <c r="S899" s="274">
        <f ca="1">+R898+R899</f>
        <v>0</v>
      </c>
      <c r="T899" s="257">
        <f ca="1">+S899</f>
        <v>0</v>
      </c>
      <c r="U899" s="256">
        <f t="shared" si="29"/>
        <v>2</v>
      </c>
      <c r="V899" s="362" t="str">
        <f>+VLOOKUP(A899,bd_lista!$A$3:$E$590,5,FALSE)</f>
        <v>Gobiernos Autonomos Municipales</v>
      </c>
      <c r="W899" s="362"/>
      <c r="X899" s="254">
        <f>+VLOOKUP(A899,[2]Sheet1!$A$13:$D$744,4,FALSE)</f>
        <v>0</v>
      </c>
      <c r="Y899" s="254" t="e">
        <f>+VLOOKUP(X899,bd_lista!$A$3:$C$590,3,FALSE)</f>
        <v>#N/A</v>
      </c>
      <c r="Z899" s="314"/>
      <c r="AA899" s="315"/>
    </row>
    <row r="900" spans="1:27" customFormat="1" ht="15" hidden="1" customHeight="1">
      <c r="A900" s="32">
        <v>1712</v>
      </c>
      <c r="B900" s="306">
        <f>+A900</f>
        <v>1712</v>
      </c>
      <c r="C900" s="259" t="str">
        <f>+VLOOKUP(A900,bd_lista!$A$3:$C$590,3,FALSE)</f>
        <v>Gobierno Autónomo Municipal de Yapacaní</v>
      </c>
      <c r="D900" s="361" t="str">
        <f>+C900</f>
        <v>Gobierno Autónomo Municipal de Yapacaní</v>
      </c>
      <c r="E900" s="254" t="s">
        <v>1313</v>
      </c>
      <c r="F900" s="255">
        <f ca="1">+IFERROR(INDEX('Hoja de Trabajo para listado'!$A$155:$Z$1048576,MATCH($A900,'Hoja de Trabajo para listado'!$A$155:$A$1048576,0),MATCH((CUADRO!F$5&amp;$E900),'Hoja de Trabajo para listado'!$A$151:$Z$151,0)),0)+IFERROR(INDEX('Hoja de Trabajo para listado'!$AB$155:$BA$1048576,MATCH($A900,'Hoja de Trabajo para listado'!$AB$155:$AB$1048576,0),MATCH((CUADRO!F$5&amp;$E900),'Hoja de Trabajo para listado'!$AB$151:$BA$151,0)),0)+IFERROR(INDEX('Hoja de Trabajo para listado'!$BC$155:$CB$1048576,MATCH($A900,'Hoja de Trabajo para listado'!$BC$155:$BC$1048576,0),MATCH((CUADRO!F$5&amp;$E900),'Hoja de Trabajo para listado'!$BC$151:$CB$151,0)),0)+IFERROR(INDEX('Hoja de Trabajo para listado'!$DE$153:$DG$274,MATCH($A900,'Hoja de Trabajo para listado'!$DE$153:$DE$1048576,0),MATCH((CUADRO!F$5&amp;$E900),'Hoja de Trabajo para listado'!$DE$151:$DG$151,0)),0)+IFERROR(INDEX('Hoja de Trabajo para listado'!$CD$155:$DC$1048576,MATCH($A900,'Hoja de Trabajo para listado'!$CD$155:$CD$1048576,0),MATCH((CUADRO!F$5&amp;$E900),'Hoja de Trabajo para listado'!$CD$151:$DC$151,0)),0)</f>
        <v>0</v>
      </c>
      <c r="G900" s="255">
        <f ca="1">+IFERROR(INDEX('Hoja de Trabajo para listado'!$A$155:$Z$1048576,MATCH($A900,'Hoja de Trabajo para listado'!$A$155:$A$1048576,0),MATCH((CUADRO!G$5&amp;$E900),'Hoja de Trabajo para listado'!$A$151:$Z$151,0)),0)+IFERROR(INDEX('Hoja de Trabajo para listado'!$AB$155:$BA$1048576,MATCH($A900,'Hoja de Trabajo para listado'!$AB$155:$AB$1048576,0),MATCH((CUADRO!G$5&amp;$E900),'Hoja de Trabajo para listado'!$AB$151:$BA$151,0)),0)+IFERROR(INDEX('Hoja de Trabajo para listado'!$BC$155:$CB$1048576,MATCH($A900,'Hoja de Trabajo para listado'!$BC$155:$BC$1048576,0),MATCH((CUADRO!G$5&amp;$E900),'Hoja de Trabajo para listado'!$BC$151:$CB$151,0)),0)+IFERROR(INDEX('Hoja de Trabajo para listado'!$DE$153:$DG$274,MATCH($A900,'Hoja de Trabajo para listado'!$DE$153:$DE$1048576,0),MATCH((CUADRO!G$5&amp;$E900),'Hoja de Trabajo para listado'!$DE$151:$DG$151,0)),0)+IFERROR(INDEX('Hoja de Trabajo para listado'!$CD$155:$DC$1048576,MATCH($A900,'Hoja de Trabajo para listado'!$CD$155:$CD$1048576,0),MATCH((CUADRO!G$5&amp;$E900),'Hoja de Trabajo para listado'!$CD$151:$DC$151,0)),0)</f>
        <v>0</v>
      </c>
      <c r="H900" s="255">
        <f ca="1">+IFERROR(INDEX('Hoja de Trabajo para listado'!$A$155:$Z$1048576,MATCH($A900,'Hoja de Trabajo para listado'!$A$155:$A$1048576,0),MATCH((CUADRO!H$5&amp;$E900),'Hoja de Trabajo para listado'!$A$151:$Z$151,0)),0)+IFERROR(INDEX('Hoja de Trabajo para listado'!$AB$155:$BA$1048576,MATCH($A900,'Hoja de Trabajo para listado'!$AB$155:$AB$1048576,0),MATCH((CUADRO!H$5&amp;$E900),'Hoja de Trabajo para listado'!$AB$151:$BA$151,0)),0)+IFERROR(INDEX('Hoja de Trabajo para listado'!$BC$155:$CB$1048576,MATCH($A900,'Hoja de Trabajo para listado'!$BC$155:$BC$1048576,0),MATCH((CUADRO!H$5&amp;$E900),'Hoja de Trabajo para listado'!$BC$151:$CB$151,0)),0)+IFERROR(INDEX('Hoja de Trabajo para listado'!$DE$153:$DG$274,MATCH($A900,'Hoja de Trabajo para listado'!$DE$153:$DE$1048576,0),MATCH((CUADRO!H$5&amp;$E900),'Hoja de Trabajo para listado'!$DE$151:$DG$151,0)),0)+IFERROR(INDEX('Hoja de Trabajo para listado'!$CD$155:$DC$1048576,MATCH($A900,'Hoja de Trabajo para listado'!$CD$155:$CD$1048576,0),MATCH((CUADRO!H$5&amp;$E900),'Hoja de Trabajo para listado'!$CD$151:$DC$151,0)),0)</f>
        <v>0</v>
      </c>
      <c r="I900" s="255">
        <f ca="1">+IFERROR(INDEX('Hoja de Trabajo para listado'!$A$155:$Z$1048576,MATCH($A900,'Hoja de Trabajo para listado'!$A$155:$A$1048576,0),MATCH((CUADRO!I$5&amp;$E900),'Hoja de Trabajo para listado'!$A$151:$Z$151,0)),0)+IFERROR(INDEX('Hoja de Trabajo para listado'!$AB$155:$BA$1048576,MATCH($A900,'Hoja de Trabajo para listado'!$AB$155:$AB$1048576,0),MATCH((CUADRO!I$5&amp;$E900),'Hoja de Trabajo para listado'!$AB$151:$BA$151,0)),0)+IFERROR(INDEX('Hoja de Trabajo para listado'!$BC$155:$CB$1048576,MATCH($A900,'Hoja de Trabajo para listado'!$BC$155:$BC$1048576,0),MATCH((CUADRO!I$5&amp;$E900),'Hoja de Trabajo para listado'!$BC$151:$CB$151,0)),0)+IFERROR(INDEX('Hoja de Trabajo para listado'!$DE$153:$DG$274,MATCH($A900,'Hoja de Trabajo para listado'!$DE$153:$DE$1048576,0),MATCH((CUADRO!I$5&amp;$E900),'Hoja de Trabajo para listado'!$DE$151:$DG$151,0)),0)+IFERROR(INDEX('Hoja de Trabajo para listado'!$CD$155:$DC$1048576,MATCH($A900,'Hoja de Trabajo para listado'!$CD$155:$CD$1048576,0),MATCH((CUADRO!I$5&amp;$E900),'Hoja de Trabajo para listado'!$CD$151:$DC$151,0)),0)</f>
        <v>0</v>
      </c>
      <c r="J900" s="255">
        <f ca="1">+IFERROR(INDEX('Hoja de Trabajo para listado'!$A$155:$Z$1048576,MATCH($A900,'Hoja de Trabajo para listado'!$A$155:$A$1048576,0),MATCH((CUADRO!J$5&amp;$E900),'Hoja de Trabajo para listado'!$A$151:$Z$151,0)),0)+IFERROR(INDEX('Hoja de Trabajo para listado'!$AB$155:$BA$1048576,MATCH($A900,'Hoja de Trabajo para listado'!$AB$155:$AB$1048576,0),MATCH((CUADRO!J$5&amp;$E900),'Hoja de Trabajo para listado'!$AB$151:$BA$151,0)),0)+IFERROR(INDEX('Hoja de Trabajo para listado'!$BC$155:$CB$1048576,MATCH($A900,'Hoja de Trabajo para listado'!$BC$155:$BC$1048576,0),MATCH((CUADRO!J$5&amp;$E900),'Hoja de Trabajo para listado'!$BC$151:$CB$151,0)),0)+IFERROR(INDEX('Hoja de Trabajo para listado'!$DE$153:$DG$274,MATCH($A900,'Hoja de Trabajo para listado'!$DE$153:$DE$1048576,0),MATCH((CUADRO!J$5&amp;$E900),'Hoja de Trabajo para listado'!$DE$151:$DG$151,0)),0)+IFERROR(INDEX('Hoja de Trabajo para listado'!$CD$155:$DC$1048576,MATCH($A900,'Hoja de Trabajo para listado'!$CD$155:$CD$1048576,0),MATCH((CUADRO!J$5&amp;$E900),'Hoja de Trabajo para listado'!$CD$151:$DC$151,0)),0)</f>
        <v>0</v>
      </c>
      <c r="K900" s="255">
        <f ca="1">+IFERROR(INDEX('Hoja de Trabajo para listado'!$A$155:$Z$1048576,MATCH($A900,'Hoja de Trabajo para listado'!$A$155:$A$1048576,0),MATCH((CUADRO!K$5&amp;$E900),'Hoja de Trabajo para listado'!$A$151:$Z$151,0)),0)+IFERROR(INDEX('Hoja de Trabajo para listado'!$AB$155:$BA$1048576,MATCH($A900,'Hoja de Trabajo para listado'!$AB$155:$AB$1048576,0),MATCH((CUADRO!K$5&amp;$E900),'Hoja de Trabajo para listado'!$AB$151:$BA$151,0)),0)+IFERROR(INDEX('Hoja de Trabajo para listado'!$BC$155:$CB$1048576,MATCH($A900,'Hoja de Trabajo para listado'!$BC$155:$BC$1048576,0),MATCH((CUADRO!K$5&amp;$E900),'Hoja de Trabajo para listado'!$BC$151:$CB$151,0)),0)+IFERROR(INDEX('Hoja de Trabajo para listado'!$DE$153:$DG$274,MATCH($A900,'Hoja de Trabajo para listado'!$DE$153:$DE$1048576,0),MATCH((CUADRO!K$5&amp;$E900),'Hoja de Trabajo para listado'!$DE$151:$DG$151,0)),0)+IFERROR(INDEX('Hoja de Trabajo para listado'!$CD$155:$DC$1048576,MATCH($A900,'Hoja de Trabajo para listado'!$CD$155:$CD$1048576,0),MATCH((CUADRO!K$5&amp;$E900),'Hoja de Trabajo para listado'!$CD$151:$DC$151,0)),0)</f>
        <v>0</v>
      </c>
      <c r="L900" s="255">
        <f ca="1">+IFERROR(INDEX('Hoja de Trabajo para listado'!$A$155:$Z$1048576,MATCH($A900,'Hoja de Trabajo para listado'!$A$155:$A$1048576,0),MATCH((CUADRO!L$5&amp;$E900),'Hoja de Trabajo para listado'!$A$151:$Z$151,0)),0)+IFERROR(INDEX('Hoja de Trabajo para listado'!$AB$155:$BA$1048576,MATCH($A900,'Hoja de Trabajo para listado'!$AB$155:$AB$1048576,0),MATCH((CUADRO!L$5&amp;$E900),'Hoja de Trabajo para listado'!$AB$151:$BA$151,0)),0)+IFERROR(INDEX('Hoja de Trabajo para listado'!$BC$155:$CB$1048576,MATCH($A900,'Hoja de Trabajo para listado'!$BC$155:$BC$1048576,0),MATCH((CUADRO!L$5&amp;$E900),'Hoja de Trabajo para listado'!$BC$151:$CB$151,0)),0)+IFERROR(INDEX('Hoja de Trabajo para listado'!$DE$153:$DG$274,MATCH($A900,'Hoja de Trabajo para listado'!$DE$153:$DE$1048576,0),MATCH((CUADRO!L$5&amp;$E900),'Hoja de Trabajo para listado'!$DE$151:$DG$151,0)),0)+IFERROR(INDEX('Hoja de Trabajo para listado'!$CD$155:$DC$1048576,MATCH($A900,'Hoja de Trabajo para listado'!$CD$155:$CD$1048576,0),MATCH((CUADRO!L$5&amp;$E900),'Hoja de Trabajo para listado'!$CD$151:$DC$151,0)),0)</f>
        <v>0</v>
      </c>
      <c r="M900" s="255">
        <f ca="1">+IFERROR(INDEX('Hoja de Trabajo para listado'!$A$155:$Z$1048576,MATCH($A900,'Hoja de Trabajo para listado'!$A$155:$A$1048576,0),MATCH((CUADRO!M$5&amp;$E900),'Hoja de Trabajo para listado'!$A$151:$Z$151,0)),0)+IFERROR(INDEX('Hoja de Trabajo para listado'!$AB$155:$BA$1048576,MATCH($A900,'Hoja de Trabajo para listado'!$AB$155:$AB$1048576,0),MATCH((CUADRO!M$5&amp;$E900),'Hoja de Trabajo para listado'!$AB$151:$BA$151,0)),0)+IFERROR(INDEX('Hoja de Trabajo para listado'!$BC$155:$CB$1048576,MATCH($A900,'Hoja de Trabajo para listado'!$BC$155:$BC$1048576,0),MATCH((CUADRO!M$5&amp;$E900),'Hoja de Trabajo para listado'!$BC$151:$CB$151,0)),0)+IFERROR(INDEX('Hoja de Trabajo para listado'!$DE$153:$DG$274,MATCH($A900,'Hoja de Trabajo para listado'!$DE$153:$DE$1048576,0),MATCH((CUADRO!M$5&amp;$E900),'Hoja de Trabajo para listado'!$DE$151:$DG$151,0)),0)+IFERROR(INDEX('Hoja de Trabajo para listado'!$CD$155:$DC$1048576,MATCH($A900,'Hoja de Trabajo para listado'!$CD$155:$CD$1048576,0),MATCH((CUADRO!M$5&amp;$E900),'Hoja de Trabajo para listado'!$CD$151:$DC$151,0)),0)</f>
        <v>0</v>
      </c>
      <c r="N900" s="255">
        <f ca="1">+IFERROR(INDEX('Hoja de Trabajo para listado'!$A$155:$Z$1048576,MATCH($A900,'Hoja de Trabajo para listado'!$A$155:$A$1048576,0),MATCH((CUADRO!N$5&amp;$E900),'Hoja de Trabajo para listado'!$A$151:$Z$151,0)),0)+IFERROR(INDEX('Hoja de Trabajo para listado'!$AB$155:$BA$1048576,MATCH($A900,'Hoja de Trabajo para listado'!$AB$155:$AB$1048576,0),MATCH((CUADRO!N$5&amp;$E900),'Hoja de Trabajo para listado'!$AB$151:$BA$151,0)),0)+IFERROR(INDEX('Hoja de Trabajo para listado'!$BC$155:$CB$1048576,MATCH($A900,'Hoja de Trabajo para listado'!$BC$155:$BC$1048576,0),MATCH((CUADRO!N$5&amp;$E900),'Hoja de Trabajo para listado'!$BC$151:$CB$151,0)),0)+IFERROR(INDEX('Hoja de Trabajo para listado'!$DE$153:$DG$274,MATCH($A900,'Hoja de Trabajo para listado'!$DE$153:$DE$1048576,0),MATCH((CUADRO!N$5&amp;$E900),'Hoja de Trabajo para listado'!$DE$151:$DG$151,0)),0)+IFERROR(INDEX('Hoja de Trabajo para listado'!$CD$155:$DC$1048576,MATCH($A900,'Hoja de Trabajo para listado'!$CD$155:$CD$1048576,0),MATCH((CUADRO!N$5&amp;$E900),'Hoja de Trabajo para listado'!$CD$151:$DC$151,0)),0)</f>
        <v>0</v>
      </c>
      <c r="O900" s="255">
        <f ca="1">+IFERROR(INDEX('Hoja de Trabajo para listado'!$A$155:$Z$1048576,MATCH($A900,'Hoja de Trabajo para listado'!$A$155:$A$1048576,0),MATCH((CUADRO!O$5&amp;$E900),'Hoja de Trabajo para listado'!$A$151:$Z$151,0)),0)+IFERROR(INDEX('Hoja de Trabajo para listado'!$AB$155:$BA$1048576,MATCH($A900,'Hoja de Trabajo para listado'!$AB$155:$AB$1048576,0),MATCH((CUADRO!O$5&amp;$E900),'Hoja de Trabajo para listado'!$AB$151:$BA$151,0)),0)+IFERROR(INDEX('Hoja de Trabajo para listado'!$BC$155:$CB$1048576,MATCH($A900,'Hoja de Trabajo para listado'!$BC$155:$BC$1048576,0),MATCH((CUADRO!O$5&amp;$E900),'Hoja de Trabajo para listado'!$BC$151:$CB$151,0)),0)+IFERROR(INDEX('Hoja de Trabajo para listado'!$DE$153:$DG$274,MATCH($A900,'Hoja de Trabajo para listado'!$DE$153:$DE$1048576,0),MATCH((CUADRO!O$5&amp;$E900),'Hoja de Trabajo para listado'!$DE$151:$DG$151,0)),0)+IFERROR(INDEX('Hoja de Trabajo para listado'!$CD$155:$DC$1048576,MATCH($A900,'Hoja de Trabajo para listado'!$CD$155:$CD$1048576,0),MATCH((CUADRO!O$5&amp;$E900),'Hoja de Trabajo para listado'!$CD$151:$DC$151,0)),0)</f>
        <v>0</v>
      </c>
      <c r="P900" s="255">
        <f ca="1">+IFERROR(INDEX('Hoja de Trabajo para listado'!$A$155:$Z$1048576,MATCH($A900,'Hoja de Trabajo para listado'!$A$155:$A$1048576,0),MATCH((CUADRO!P$5&amp;$E900),'Hoja de Trabajo para listado'!$A$151:$Z$151,0)),0)+IFERROR(INDEX('Hoja de Trabajo para listado'!$AB$155:$BA$1048576,MATCH($A900,'Hoja de Trabajo para listado'!$AB$155:$AB$1048576,0),MATCH((CUADRO!P$5&amp;$E900),'Hoja de Trabajo para listado'!$AB$151:$BA$151,0)),0)+IFERROR(INDEX('Hoja de Trabajo para listado'!$BC$155:$CB$1048576,MATCH($A900,'Hoja de Trabajo para listado'!$BC$155:$BC$1048576,0),MATCH((CUADRO!P$5&amp;$E900),'Hoja de Trabajo para listado'!$BC$151:$CB$151,0)),0)+IFERROR(INDEX('Hoja de Trabajo para listado'!$DE$153:$DG$274,MATCH($A900,'Hoja de Trabajo para listado'!$DE$153:$DE$1048576,0),MATCH((CUADRO!P$5&amp;$E900),'Hoja de Trabajo para listado'!$DE$151:$DG$151,0)),0)+IFERROR(INDEX('Hoja de Trabajo para listado'!$CD$155:$DC$1048576,MATCH($A900,'Hoja de Trabajo para listado'!$CD$155:$CD$1048576,0),MATCH((CUADRO!P$5&amp;$E900),'Hoja de Trabajo para listado'!$CD$151:$DC$151,0)),0)</f>
        <v>0</v>
      </c>
      <c r="Q900" s="255">
        <f ca="1">+IFERROR(INDEX('Hoja de Trabajo para listado'!$A$155:$Z$1048576,MATCH($A900,'Hoja de Trabajo para listado'!$A$155:$A$1048576,0),MATCH((CUADRO!Q$5&amp;$E900),'Hoja de Trabajo para listado'!$A$151:$Z$151,0)),0)+IFERROR(INDEX('Hoja de Trabajo para listado'!$AB$155:$BA$1048576,MATCH($A900,'Hoja de Trabajo para listado'!$AB$155:$AB$1048576,0),MATCH((CUADRO!Q$5&amp;$E900),'Hoja de Trabajo para listado'!$AB$151:$BA$151,0)),0)+IFERROR(INDEX('Hoja de Trabajo para listado'!$BC$155:$CB$1048576,MATCH($A900,'Hoja de Trabajo para listado'!$BC$155:$BC$1048576,0),MATCH((CUADRO!Q$5&amp;$E900),'Hoja de Trabajo para listado'!$BC$151:$CB$151,0)),0)+IFERROR(INDEX('Hoja de Trabajo para listado'!$DE$153:$DG$274,MATCH($A900,'Hoja de Trabajo para listado'!$DE$153:$DE$1048576,0),MATCH((CUADRO!Q$5&amp;$E900),'Hoja de Trabajo para listado'!$DE$151:$DG$151,0)),0)+IFERROR(INDEX('Hoja de Trabajo para listado'!$CD$155:$DC$1048576,MATCH($A900,'Hoja de Trabajo para listado'!$CD$155:$CD$1048576,0),MATCH((CUADRO!Q$5&amp;$E900),'Hoja de Trabajo para listado'!$CD$151:$DC$151,0)),0)</f>
        <v>0</v>
      </c>
      <c r="R900" s="255">
        <f t="shared" ca="1" si="28"/>
        <v>0</v>
      </c>
      <c r="S900" s="262"/>
      <c r="T900" s="255">
        <f ca="1">+T901</f>
        <v>0</v>
      </c>
      <c r="U900" s="254">
        <f t="shared" si="29"/>
        <v>1</v>
      </c>
      <c r="V900" s="362" t="str">
        <f>+VLOOKUP(A900,bd_lista!$A$3:$E$590,5,FALSE)</f>
        <v>Gobiernos Autonomos Municipales</v>
      </c>
      <c r="W900" s="361" t="str">
        <f>+V900</f>
        <v>Gobiernos Autonomos Municipales</v>
      </c>
      <c r="X900" s="254">
        <f>+VLOOKUP(A900,[2]Sheet1!$A$13:$D$744,4,FALSE)</f>
        <v>0</v>
      </c>
      <c r="Y900" s="254" t="e">
        <f>+VLOOKUP(X900,bd_lista!$A$3:$C$590,3,FALSE)</f>
        <v>#N/A</v>
      </c>
      <c r="Z900" s="316">
        <f>+X900</f>
        <v>0</v>
      </c>
      <c r="AA900" s="317" t="e">
        <f>+Y900</f>
        <v>#N/A</v>
      </c>
    </row>
    <row r="901" spans="1:27" customFormat="1" ht="15" hidden="1" customHeight="1">
      <c r="A901" s="32">
        <v>1712</v>
      </c>
      <c r="B901" s="307"/>
      <c r="C901" s="259" t="str">
        <f>+VLOOKUP(A901,bd_lista!$A$3:$C$590,3,FALSE)</f>
        <v>Gobierno Autónomo Municipal de Yapacaní</v>
      </c>
      <c r="D901" s="362"/>
      <c r="E901" s="256" t="s">
        <v>1314</v>
      </c>
      <c r="F901" s="257">
        <f ca="1">+IFERROR(INDEX('Hoja de Trabajo para listado'!$A$155:$Z$1048576,MATCH($A901,'Hoja de Trabajo para listado'!$A$155:$A$1048576,0),MATCH((CUADRO!F$5&amp;$E901),'Hoja de Trabajo para listado'!$A$151:$Z$151,0)),0)+IFERROR(INDEX('Hoja de Trabajo para listado'!$AB$155:$BA$1048576,MATCH($A901,'Hoja de Trabajo para listado'!$AB$155:$AB$1048576,0),MATCH((CUADRO!F$5&amp;$E901),'Hoja de Trabajo para listado'!$AB$151:$BA$151,0)),0)+IFERROR(INDEX('Hoja de Trabajo para listado'!$BC$155:$CB$1048576,MATCH($A901,'Hoja de Trabajo para listado'!$BC$155:$BC$1048576,0),MATCH((CUADRO!F$5&amp;$E901),'Hoja de Trabajo para listado'!$BC$151:$CB$151,0)),0)+IFERROR(INDEX('Hoja de Trabajo para listado'!$DE$153:$DG$274,MATCH($A901,'Hoja de Trabajo para listado'!$DE$153:$DE$1048576,0),MATCH((CUADRO!F$5&amp;$E901),'Hoja de Trabajo para listado'!$DE$151:$DG$151,0)),0)+IFERROR(INDEX('Hoja de Trabajo para listado'!$CD$155:$DC$1048576,MATCH($A901,'Hoja de Trabajo para listado'!$CD$155:$CD$1048576,0),MATCH((CUADRO!F$5&amp;$E901),'Hoja de Trabajo para listado'!$CD$151:$DC$151,0)),0)</f>
        <v>0</v>
      </c>
      <c r="G901" s="257">
        <f ca="1">+IFERROR(INDEX('Hoja de Trabajo para listado'!$A$155:$Z$1048576,MATCH($A901,'Hoja de Trabajo para listado'!$A$155:$A$1048576,0),MATCH((CUADRO!G$5&amp;$E901),'Hoja de Trabajo para listado'!$A$151:$Z$151,0)),0)+IFERROR(INDEX('Hoja de Trabajo para listado'!$AB$155:$BA$1048576,MATCH($A901,'Hoja de Trabajo para listado'!$AB$155:$AB$1048576,0),MATCH((CUADRO!G$5&amp;$E901),'Hoja de Trabajo para listado'!$AB$151:$BA$151,0)),0)+IFERROR(INDEX('Hoja de Trabajo para listado'!$BC$155:$CB$1048576,MATCH($A901,'Hoja de Trabajo para listado'!$BC$155:$BC$1048576,0),MATCH((CUADRO!G$5&amp;$E901),'Hoja de Trabajo para listado'!$BC$151:$CB$151,0)),0)+IFERROR(INDEX('Hoja de Trabajo para listado'!$DE$153:$DG$274,MATCH($A901,'Hoja de Trabajo para listado'!$DE$153:$DE$1048576,0),MATCH((CUADRO!G$5&amp;$E901),'Hoja de Trabajo para listado'!$DE$151:$DG$151,0)),0)+IFERROR(INDEX('Hoja de Trabajo para listado'!$CD$155:$DC$1048576,MATCH($A901,'Hoja de Trabajo para listado'!$CD$155:$CD$1048576,0),MATCH((CUADRO!G$5&amp;$E901),'Hoja de Trabajo para listado'!$CD$151:$DC$151,0)),0)</f>
        <v>0</v>
      </c>
      <c r="H901" s="257">
        <f ca="1">+IFERROR(INDEX('Hoja de Trabajo para listado'!$A$155:$Z$1048576,MATCH($A901,'Hoja de Trabajo para listado'!$A$155:$A$1048576,0),MATCH((CUADRO!H$5&amp;$E901),'Hoja de Trabajo para listado'!$A$151:$Z$151,0)),0)+IFERROR(INDEX('Hoja de Trabajo para listado'!$AB$155:$BA$1048576,MATCH($A901,'Hoja de Trabajo para listado'!$AB$155:$AB$1048576,0),MATCH((CUADRO!H$5&amp;$E901),'Hoja de Trabajo para listado'!$AB$151:$BA$151,0)),0)+IFERROR(INDEX('Hoja de Trabajo para listado'!$BC$155:$CB$1048576,MATCH($A901,'Hoja de Trabajo para listado'!$BC$155:$BC$1048576,0),MATCH((CUADRO!H$5&amp;$E901),'Hoja de Trabajo para listado'!$BC$151:$CB$151,0)),0)+IFERROR(INDEX('Hoja de Trabajo para listado'!$DE$153:$DG$274,MATCH($A901,'Hoja de Trabajo para listado'!$DE$153:$DE$1048576,0),MATCH((CUADRO!H$5&amp;$E901),'Hoja de Trabajo para listado'!$DE$151:$DG$151,0)),0)+IFERROR(INDEX('Hoja de Trabajo para listado'!$CD$155:$DC$1048576,MATCH($A901,'Hoja de Trabajo para listado'!$CD$155:$CD$1048576,0),MATCH((CUADRO!H$5&amp;$E901),'Hoja de Trabajo para listado'!$CD$151:$DC$151,0)),0)</f>
        <v>0</v>
      </c>
      <c r="I901" s="257">
        <f ca="1">+IFERROR(INDEX('Hoja de Trabajo para listado'!$A$155:$Z$1048576,MATCH($A901,'Hoja de Trabajo para listado'!$A$155:$A$1048576,0),MATCH((CUADRO!I$5&amp;$E901),'Hoja de Trabajo para listado'!$A$151:$Z$151,0)),0)+IFERROR(INDEX('Hoja de Trabajo para listado'!$AB$155:$BA$1048576,MATCH($A901,'Hoja de Trabajo para listado'!$AB$155:$AB$1048576,0),MATCH((CUADRO!I$5&amp;$E901),'Hoja de Trabajo para listado'!$AB$151:$BA$151,0)),0)+IFERROR(INDEX('Hoja de Trabajo para listado'!$BC$155:$CB$1048576,MATCH($A901,'Hoja de Trabajo para listado'!$BC$155:$BC$1048576,0),MATCH((CUADRO!I$5&amp;$E901),'Hoja de Trabajo para listado'!$BC$151:$CB$151,0)),0)+IFERROR(INDEX('Hoja de Trabajo para listado'!$DE$153:$DG$274,MATCH($A901,'Hoja de Trabajo para listado'!$DE$153:$DE$1048576,0),MATCH((CUADRO!I$5&amp;$E901),'Hoja de Trabajo para listado'!$DE$151:$DG$151,0)),0)+IFERROR(INDEX('Hoja de Trabajo para listado'!$CD$155:$DC$1048576,MATCH($A901,'Hoja de Trabajo para listado'!$CD$155:$CD$1048576,0),MATCH((CUADRO!I$5&amp;$E901),'Hoja de Trabajo para listado'!$CD$151:$DC$151,0)),0)</f>
        <v>0</v>
      </c>
      <c r="J901" s="257">
        <f ca="1">+IFERROR(INDEX('Hoja de Trabajo para listado'!$A$155:$Z$1048576,MATCH($A901,'Hoja de Trabajo para listado'!$A$155:$A$1048576,0),MATCH((CUADRO!J$5&amp;$E901),'Hoja de Trabajo para listado'!$A$151:$Z$151,0)),0)+IFERROR(INDEX('Hoja de Trabajo para listado'!$AB$155:$BA$1048576,MATCH($A901,'Hoja de Trabajo para listado'!$AB$155:$AB$1048576,0),MATCH((CUADRO!J$5&amp;$E901),'Hoja de Trabajo para listado'!$AB$151:$BA$151,0)),0)+IFERROR(INDEX('Hoja de Trabajo para listado'!$BC$155:$CB$1048576,MATCH($A901,'Hoja de Trabajo para listado'!$BC$155:$BC$1048576,0),MATCH((CUADRO!J$5&amp;$E901),'Hoja de Trabajo para listado'!$BC$151:$CB$151,0)),0)+IFERROR(INDEX('Hoja de Trabajo para listado'!$DE$153:$DG$274,MATCH($A901,'Hoja de Trabajo para listado'!$DE$153:$DE$1048576,0),MATCH((CUADRO!J$5&amp;$E901),'Hoja de Trabajo para listado'!$DE$151:$DG$151,0)),0)+IFERROR(INDEX('Hoja de Trabajo para listado'!$CD$155:$DC$1048576,MATCH($A901,'Hoja de Trabajo para listado'!$CD$155:$CD$1048576,0),MATCH((CUADRO!J$5&amp;$E901),'Hoja de Trabajo para listado'!$CD$151:$DC$151,0)),0)</f>
        <v>0</v>
      </c>
      <c r="K901" s="257">
        <f ca="1">+IFERROR(INDEX('Hoja de Trabajo para listado'!$A$155:$Z$1048576,MATCH($A901,'Hoja de Trabajo para listado'!$A$155:$A$1048576,0),MATCH((CUADRO!K$5&amp;$E901),'Hoja de Trabajo para listado'!$A$151:$Z$151,0)),0)+IFERROR(INDEX('Hoja de Trabajo para listado'!$AB$155:$BA$1048576,MATCH($A901,'Hoja de Trabajo para listado'!$AB$155:$AB$1048576,0),MATCH((CUADRO!K$5&amp;$E901),'Hoja de Trabajo para listado'!$AB$151:$BA$151,0)),0)+IFERROR(INDEX('Hoja de Trabajo para listado'!$BC$155:$CB$1048576,MATCH($A901,'Hoja de Trabajo para listado'!$BC$155:$BC$1048576,0),MATCH((CUADRO!K$5&amp;$E901),'Hoja de Trabajo para listado'!$BC$151:$CB$151,0)),0)+IFERROR(INDEX('Hoja de Trabajo para listado'!$DE$153:$DG$274,MATCH($A901,'Hoja de Trabajo para listado'!$DE$153:$DE$1048576,0),MATCH((CUADRO!K$5&amp;$E901),'Hoja de Trabajo para listado'!$DE$151:$DG$151,0)),0)+IFERROR(INDEX('Hoja de Trabajo para listado'!$CD$155:$DC$1048576,MATCH($A901,'Hoja de Trabajo para listado'!$CD$155:$CD$1048576,0),MATCH((CUADRO!K$5&amp;$E901),'Hoja de Trabajo para listado'!$CD$151:$DC$151,0)),0)</f>
        <v>0</v>
      </c>
      <c r="L901" s="257">
        <f ca="1">+IFERROR(INDEX('Hoja de Trabajo para listado'!$A$155:$Z$1048576,MATCH($A901,'Hoja de Trabajo para listado'!$A$155:$A$1048576,0),MATCH((CUADRO!L$5&amp;$E901),'Hoja de Trabajo para listado'!$A$151:$Z$151,0)),0)+IFERROR(INDEX('Hoja de Trabajo para listado'!$AB$155:$BA$1048576,MATCH($A901,'Hoja de Trabajo para listado'!$AB$155:$AB$1048576,0),MATCH((CUADRO!L$5&amp;$E901),'Hoja de Trabajo para listado'!$AB$151:$BA$151,0)),0)+IFERROR(INDEX('Hoja de Trabajo para listado'!$BC$155:$CB$1048576,MATCH($A901,'Hoja de Trabajo para listado'!$BC$155:$BC$1048576,0),MATCH((CUADRO!L$5&amp;$E901),'Hoja de Trabajo para listado'!$BC$151:$CB$151,0)),0)+IFERROR(INDEX('Hoja de Trabajo para listado'!$DE$153:$DG$274,MATCH($A901,'Hoja de Trabajo para listado'!$DE$153:$DE$1048576,0),MATCH((CUADRO!L$5&amp;$E901),'Hoja de Trabajo para listado'!$DE$151:$DG$151,0)),0)+IFERROR(INDEX('Hoja de Trabajo para listado'!$CD$155:$DC$1048576,MATCH($A901,'Hoja de Trabajo para listado'!$CD$155:$CD$1048576,0),MATCH((CUADRO!L$5&amp;$E901),'Hoja de Trabajo para listado'!$CD$151:$DC$151,0)),0)</f>
        <v>0</v>
      </c>
      <c r="M901" s="257">
        <f ca="1">+IFERROR(INDEX('Hoja de Trabajo para listado'!$A$155:$Z$1048576,MATCH($A901,'Hoja de Trabajo para listado'!$A$155:$A$1048576,0),MATCH((CUADRO!M$5&amp;$E901),'Hoja de Trabajo para listado'!$A$151:$Z$151,0)),0)+IFERROR(INDEX('Hoja de Trabajo para listado'!$AB$155:$BA$1048576,MATCH($A901,'Hoja de Trabajo para listado'!$AB$155:$AB$1048576,0),MATCH((CUADRO!M$5&amp;$E901),'Hoja de Trabajo para listado'!$AB$151:$BA$151,0)),0)+IFERROR(INDEX('Hoja de Trabajo para listado'!$BC$155:$CB$1048576,MATCH($A901,'Hoja de Trabajo para listado'!$BC$155:$BC$1048576,0),MATCH((CUADRO!M$5&amp;$E901),'Hoja de Trabajo para listado'!$BC$151:$CB$151,0)),0)+IFERROR(INDEX('Hoja de Trabajo para listado'!$DE$153:$DG$274,MATCH($A901,'Hoja de Trabajo para listado'!$DE$153:$DE$1048576,0),MATCH((CUADRO!M$5&amp;$E901),'Hoja de Trabajo para listado'!$DE$151:$DG$151,0)),0)+IFERROR(INDEX('Hoja de Trabajo para listado'!$CD$155:$DC$1048576,MATCH($A901,'Hoja de Trabajo para listado'!$CD$155:$CD$1048576,0),MATCH((CUADRO!M$5&amp;$E901),'Hoja de Trabajo para listado'!$CD$151:$DC$151,0)),0)</f>
        <v>0</v>
      </c>
      <c r="N901" s="257">
        <f ca="1">+IFERROR(INDEX('Hoja de Trabajo para listado'!$A$155:$Z$1048576,MATCH($A901,'Hoja de Trabajo para listado'!$A$155:$A$1048576,0),MATCH((CUADRO!N$5&amp;$E901),'Hoja de Trabajo para listado'!$A$151:$Z$151,0)),0)+IFERROR(INDEX('Hoja de Trabajo para listado'!$AB$155:$BA$1048576,MATCH($A901,'Hoja de Trabajo para listado'!$AB$155:$AB$1048576,0),MATCH((CUADRO!N$5&amp;$E901),'Hoja de Trabajo para listado'!$AB$151:$BA$151,0)),0)+IFERROR(INDEX('Hoja de Trabajo para listado'!$BC$155:$CB$1048576,MATCH($A901,'Hoja de Trabajo para listado'!$BC$155:$BC$1048576,0),MATCH((CUADRO!N$5&amp;$E901),'Hoja de Trabajo para listado'!$BC$151:$CB$151,0)),0)+IFERROR(INDEX('Hoja de Trabajo para listado'!$DE$153:$DG$274,MATCH($A901,'Hoja de Trabajo para listado'!$DE$153:$DE$1048576,0),MATCH((CUADRO!N$5&amp;$E901),'Hoja de Trabajo para listado'!$DE$151:$DG$151,0)),0)+IFERROR(INDEX('Hoja de Trabajo para listado'!$CD$155:$DC$1048576,MATCH($A901,'Hoja de Trabajo para listado'!$CD$155:$CD$1048576,0),MATCH((CUADRO!N$5&amp;$E901),'Hoja de Trabajo para listado'!$CD$151:$DC$151,0)),0)</f>
        <v>0</v>
      </c>
      <c r="O901" s="257">
        <f ca="1">+IFERROR(INDEX('Hoja de Trabajo para listado'!$A$155:$Z$1048576,MATCH($A901,'Hoja de Trabajo para listado'!$A$155:$A$1048576,0),MATCH((CUADRO!O$5&amp;$E901),'Hoja de Trabajo para listado'!$A$151:$Z$151,0)),0)+IFERROR(INDEX('Hoja de Trabajo para listado'!$AB$155:$BA$1048576,MATCH($A901,'Hoja de Trabajo para listado'!$AB$155:$AB$1048576,0),MATCH((CUADRO!O$5&amp;$E901),'Hoja de Trabajo para listado'!$AB$151:$BA$151,0)),0)+IFERROR(INDEX('Hoja de Trabajo para listado'!$BC$155:$CB$1048576,MATCH($A901,'Hoja de Trabajo para listado'!$BC$155:$BC$1048576,0),MATCH((CUADRO!O$5&amp;$E901),'Hoja de Trabajo para listado'!$BC$151:$CB$151,0)),0)+IFERROR(INDEX('Hoja de Trabajo para listado'!$DE$153:$DG$274,MATCH($A901,'Hoja de Trabajo para listado'!$DE$153:$DE$1048576,0),MATCH((CUADRO!O$5&amp;$E901),'Hoja de Trabajo para listado'!$DE$151:$DG$151,0)),0)+IFERROR(INDEX('Hoja de Trabajo para listado'!$CD$155:$DC$1048576,MATCH($A901,'Hoja de Trabajo para listado'!$CD$155:$CD$1048576,0),MATCH((CUADRO!O$5&amp;$E901),'Hoja de Trabajo para listado'!$CD$151:$DC$151,0)),0)</f>
        <v>0</v>
      </c>
      <c r="P901" s="257">
        <f ca="1">+IFERROR(INDEX('Hoja de Trabajo para listado'!$A$155:$Z$1048576,MATCH($A901,'Hoja de Trabajo para listado'!$A$155:$A$1048576,0),MATCH((CUADRO!P$5&amp;$E901),'Hoja de Trabajo para listado'!$A$151:$Z$151,0)),0)+IFERROR(INDEX('Hoja de Trabajo para listado'!$AB$155:$BA$1048576,MATCH($A901,'Hoja de Trabajo para listado'!$AB$155:$AB$1048576,0),MATCH((CUADRO!P$5&amp;$E901),'Hoja de Trabajo para listado'!$AB$151:$BA$151,0)),0)+IFERROR(INDEX('Hoja de Trabajo para listado'!$BC$155:$CB$1048576,MATCH($A901,'Hoja de Trabajo para listado'!$BC$155:$BC$1048576,0),MATCH((CUADRO!P$5&amp;$E901),'Hoja de Trabajo para listado'!$BC$151:$CB$151,0)),0)+IFERROR(INDEX('Hoja de Trabajo para listado'!$DE$153:$DG$274,MATCH($A901,'Hoja de Trabajo para listado'!$DE$153:$DE$1048576,0),MATCH((CUADRO!P$5&amp;$E901),'Hoja de Trabajo para listado'!$DE$151:$DG$151,0)),0)+IFERROR(INDEX('Hoja de Trabajo para listado'!$CD$155:$DC$1048576,MATCH($A901,'Hoja de Trabajo para listado'!$CD$155:$CD$1048576,0),MATCH((CUADRO!P$5&amp;$E901),'Hoja de Trabajo para listado'!$CD$151:$DC$151,0)),0)</f>
        <v>0</v>
      </c>
      <c r="Q901" s="257">
        <f ca="1">+IFERROR(INDEX('Hoja de Trabajo para listado'!$A$155:$Z$1048576,MATCH($A901,'Hoja de Trabajo para listado'!$A$155:$A$1048576,0),MATCH((CUADRO!Q$5&amp;$E901),'Hoja de Trabajo para listado'!$A$151:$Z$151,0)),0)+IFERROR(INDEX('Hoja de Trabajo para listado'!$AB$155:$BA$1048576,MATCH($A901,'Hoja de Trabajo para listado'!$AB$155:$AB$1048576,0),MATCH((CUADRO!Q$5&amp;$E901),'Hoja de Trabajo para listado'!$AB$151:$BA$151,0)),0)+IFERROR(INDEX('Hoja de Trabajo para listado'!$BC$155:$CB$1048576,MATCH($A901,'Hoja de Trabajo para listado'!$BC$155:$BC$1048576,0),MATCH((CUADRO!Q$5&amp;$E901),'Hoja de Trabajo para listado'!$BC$151:$CB$151,0)),0)+IFERROR(INDEX('Hoja de Trabajo para listado'!$DE$153:$DG$274,MATCH($A901,'Hoja de Trabajo para listado'!$DE$153:$DE$1048576,0),MATCH((CUADRO!Q$5&amp;$E901),'Hoja de Trabajo para listado'!$DE$151:$DG$151,0)),0)+IFERROR(INDEX('Hoja de Trabajo para listado'!$CD$155:$DC$1048576,MATCH($A901,'Hoja de Trabajo para listado'!$CD$155:$CD$1048576,0),MATCH((CUADRO!Q$5&amp;$E901),'Hoja de Trabajo para listado'!$CD$151:$DC$151,0)),0)</f>
        <v>0</v>
      </c>
      <c r="R901" s="257">
        <f t="shared" ca="1" si="28"/>
        <v>0</v>
      </c>
      <c r="S901" s="274">
        <f ca="1">+R900+R901</f>
        <v>0</v>
      </c>
      <c r="T901" s="257">
        <f ca="1">+S901</f>
        <v>0</v>
      </c>
      <c r="U901" s="256">
        <f t="shared" si="29"/>
        <v>2</v>
      </c>
      <c r="V901" s="362" t="str">
        <f>+VLOOKUP(A901,bd_lista!$A$3:$E$590,5,FALSE)</f>
        <v>Gobiernos Autonomos Municipales</v>
      </c>
      <c r="W901" s="362"/>
      <c r="X901" s="254">
        <f>+VLOOKUP(A901,[2]Sheet1!$A$13:$D$744,4,FALSE)</f>
        <v>0</v>
      </c>
      <c r="Y901" s="254" t="e">
        <f>+VLOOKUP(X901,bd_lista!$A$3:$C$590,3,FALSE)</f>
        <v>#N/A</v>
      </c>
      <c r="Z901" s="314"/>
      <c r="AA901" s="315"/>
    </row>
    <row r="902" spans="1:27" customFormat="1" ht="15" hidden="1" customHeight="1">
      <c r="A902" s="32">
        <v>1713</v>
      </c>
      <c r="B902" s="306">
        <f>+A902</f>
        <v>1713</v>
      </c>
      <c r="C902" s="259" t="str">
        <f>+VLOOKUP(A902,bd_lista!$A$3:$C$590,3,FALSE)</f>
        <v>Gobierno Autónomo Municipal de San José</v>
      </c>
      <c r="D902" s="361" t="str">
        <f>+C902</f>
        <v>Gobierno Autónomo Municipal de San José</v>
      </c>
      <c r="E902" s="254" t="s">
        <v>1313</v>
      </c>
      <c r="F902" s="255">
        <f ca="1">+IFERROR(INDEX('Hoja de Trabajo para listado'!$A$155:$Z$1048576,MATCH($A902,'Hoja de Trabajo para listado'!$A$155:$A$1048576,0),MATCH((CUADRO!F$5&amp;$E902),'Hoja de Trabajo para listado'!$A$151:$Z$151,0)),0)+IFERROR(INDEX('Hoja de Trabajo para listado'!$AB$155:$BA$1048576,MATCH($A902,'Hoja de Trabajo para listado'!$AB$155:$AB$1048576,0),MATCH((CUADRO!F$5&amp;$E902),'Hoja de Trabajo para listado'!$AB$151:$BA$151,0)),0)+IFERROR(INDEX('Hoja de Trabajo para listado'!$BC$155:$CB$1048576,MATCH($A902,'Hoja de Trabajo para listado'!$BC$155:$BC$1048576,0),MATCH((CUADRO!F$5&amp;$E902),'Hoja de Trabajo para listado'!$BC$151:$CB$151,0)),0)+IFERROR(INDEX('Hoja de Trabajo para listado'!$DE$153:$DG$274,MATCH($A902,'Hoja de Trabajo para listado'!$DE$153:$DE$1048576,0),MATCH((CUADRO!F$5&amp;$E902),'Hoja de Trabajo para listado'!$DE$151:$DG$151,0)),0)+IFERROR(INDEX('Hoja de Trabajo para listado'!$CD$155:$DC$1048576,MATCH($A902,'Hoja de Trabajo para listado'!$CD$155:$CD$1048576,0),MATCH((CUADRO!F$5&amp;$E902),'Hoja de Trabajo para listado'!$CD$151:$DC$151,0)),0)</f>
        <v>0</v>
      </c>
      <c r="G902" s="255">
        <f ca="1">+IFERROR(INDEX('Hoja de Trabajo para listado'!$A$155:$Z$1048576,MATCH($A902,'Hoja de Trabajo para listado'!$A$155:$A$1048576,0),MATCH((CUADRO!G$5&amp;$E902),'Hoja de Trabajo para listado'!$A$151:$Z$151,0)),0)+IFERROR(INDEX('Hoja de Trabajo para listado'!$AB$155:$BA$1048576,MATCH($A902,'Hoja de Trabajo para listado'!$AB$155:$AB$1048576,0),MATCH((CUADRO!G$5&amp;$E902),'Hoja de Trabajo para listado'!$AB$151:$BA$151,0)),0)+IFERROR(INDEX('Hoja de Trabajo para listado'!$BC$155:$CB$1048576,MATCH($A902,'Hoja de Trabajo para listado'!$BC$155:$BC$1048576,0),MATCH((CUADRO!G$5&amp;$E902),'Hoja de Trabajo para listado'!$BC$151:$CB$151,0)),0)+IFERROR(INDEX('Hoja de Trabajo para listado'!$DE$153:$DG$274,MATCH($A902,'Hoja de Trabajo para listado'!$DE$153:$DE$1048576,0),MATCH((CUADRO!G$5&amp;$E902),'Hoja de Trabajo para listado'!$DE$151:$DG$151,0)),0)+IFERROR(INDEX('Hoja de Trabajo para listado'!$CD$155:$DC$1048576,MATCH($A902,'Hoja de Trabajo para listado'!$CD$155:$CD$1048576,0),MATCH((CUADRO!G$5&amp;$E902),'Hoja de Trabajo para listado'!$CD$151:$DC$151,0)),0)</f>
        <v>0</v>
      </c>
      <c r="H902" s="255">
        <f ca="1">+IFERROR(INDEX('Hoja de Trabajo para listado'!$A$155:$Z$1048576,MATCH($A902,'Hoja de Trabajo para listado'!$A$155:$A$1048576,0),MATCH((CUADRO!H$5&amp;$E902),'Hoja de Trabajo para listado'!$A$151:$Z$151,0)),0)+IFERROR(INDEX('Hoja de Trabajo para listado'!$AB$155:$BA$1048576,MATCH($A902,'Hoja de Trabajo para listado'!$AB$155:$AB$1048576,0),MATCH((CUADRO!H$5&amp;$E902),'Hoja de Trabajo para listado'!$AB$151:$BA$151,0)),0)+IFERROR(INDEX('Hoja de Trabajo para listado'!$BC$155:$CB$1048576,MATCH($A902,'Hoja de Trabajo para listado'!$BC$155:$BC$1048576,0),MATCH((CUADRO!H$5&amp;$E902),'Hoja de Trabajo para listado'!$BC$151:$CB$151,0)),0)+IFERROR(INDEX('Hoja de Trabajo para listado'!$DE$153:$DG$274,MATCH($A902,'Hoja de Trabajo para listado'!$DE$153:$DE$1048576,0),MATCH((CUADRO!H$5&amp;$E902),'Hoja de Trabajo para listado'!$DE$151:$DG$151,0)),0)+IFERROR(INDEX('Hoja de Trabajo para listado'!$CD$155:$DC$1048576,MATCH($A902,'Hoja de Trabajo para listado'!$CD$155:$CD$1048576,0),MATCH((CUADRO!H$5&amp;$E902),'Hoja de Trabajo para listado'!$CD$151:$DC$151,0)),0)</f>
        <v>0</v>
      </c>
      <c r="I902" s="255">
        <f ca="1">+IFERROR(INDEX('Hoja de Trabajo para listado'!$A$155:$Z$1048576,MATCH($A902,'Hoja de Trabajo para listado'!$A$155:$A$1048576,0),MATCH((CUADRO!I$5&amp;$E902),'Hoja de Trabajo para listado'!$A$151:$Z$151,0)),0)+IFERROR(INDEX('Hoja de Trabajo para listado'!$AB$155:$BA$1048576,MATCH($A902,'Hoja de Trabajo para listado'!$AB$155:$AB$1048576,0),MATCH((CUADRO!I$5&amp;$E902),'Hoja de Trabajo para listado'!$AB$151:$BA$151,0)),0)+IFERROR(INDEX('Hoja de Trabajo para listado'!$BC$155:$CB$1048576,MATCH($A902,'Hoja de Trabajo para listado'!$BC$155:$BC$1048576,0),MATCH((CUADRO!I$5&amp;$E902),'Hoja de Trabajo para listado'!$BC$151:$CB$151,0)),0)+IFERROR(INDEX('Hoja de Trabajo para listado'!$DE$153:$DG$274,MATCH($A902,'Hoja de Trabajo para listado'!$DE$153:$DE$1048576,0),MATCH((CUADRO!I$5&amp;$E902),'Hoja de Trabajo para listado'!$DE$151:$DG$151,0)),0)+IFERROR(INDEX('Hoja de Trabajo para listado'!$CD$155:$DC$1048576,MATCH($A902,'Hoja de Trabajo para listado'!$CD$155:$CD$1048576,0),MATCH((CUADRO!I$5&amp;$E902),'Hoja de Trabajo para listado'!$CD$151:$DC$151,0)),0)</f>
        <v>0</v>
      </c>
      <c r="J902" s="255">
        <f ca="1">+IFERROR(INDEX('Hoja de Trabajo para listado'!$A$155:$Z$1048576,MATCH($A902,'Hoja de Trabajo para listado'!$A$155:$A$1048576,0),MATCH((CUADRO!J$5&amp;$E902),'Hoja de Trabajo para listado'!$A$151:$Z$151,0)),0)+IFERROR(INDEX('Hoja de Trabajo para listado'!$AB$155:$BA$1048576,MATCH($A902,'Hoja de Trabajo para listado'!$AB$155:$AB$1048576,0),MATCH((CUADRO!J$5&amp;$E902),'Hoja de Trabajo para listado'!$AB$151:$BA$151,0)),0)+IFERROR(INDEX('Hoja de Trabajo para listado'!$BC$155:$CB$1048576,MATCH($A902,'Hoja de Trabajo para listado'!$BC$155:$BC$1048576,0),MATCH((CUADRO!J$5&amp;$E902),'Hoja de Trabajo para listado'!$BC$151:$CB$151,0)),0)+IFERROR(INDEX('Hoja de Trabajo para listado'!$DE$153:$DG$274,MATCH($A902,'Hoja de Trabajo para listado'!$DE$153:$DE$1048576,0),MATCH((CUADRO!J$5&amp;$E902),'Hoja de Trabajo para listado'!$DE$151:$DG$151,0)),0)+IFERROR(INDEX('Hoja de Trabajo para listado'!$CD$155:$DC$1048576,MATCH($A902,'Hoja de Trabajo para listado'!$CD$155:$CD$1048576,0),MATCH((CUADRO!J$5&amp;$E902),'Hoja de Trabajo para listado'!$CD$151:$DC$151,0)),0)</f>
        <v>0</v>
      </c>
      <c r="K902" s="255">
        <f ca="1">+IFERROR(INDEX('Hoja de Trabajo para listado'!$A$155:$Z$1048576,MATCH($A902,'Hoja de Trabajo para listado'!$A$155:$A$1048576,0),MATCH((CUADRO!K$5&amp;$E902),'Hoja de Trabajo para listado'!$A$151:$Z$151,0)),0)+IFERROR(INDEX('Hoja de Trabajo para listado'!$AB$155:$BA$1048576,MATCH($A902,'Hoja de Trabajo para listado'!$AB$155:$AB$1048576,0),MATCH((CUADRO!K$5&amp;$E902),'Hoja de Trabajo para listado'!$AB$151:$BA$151,0)),0)+IFERROR(INDEX('Hoja de Trabajo para listado'!$BC$155:$CB$1048576,MATCH($A902,'Hoja de Trabajo para listado'!$BC$155:$BC$1048576,0),MATCH((CUADRO!K$5&amp;$E902),'Hoja de Trabajo para listado'!$BC$151:$CB$151,0)),0)+IFERROR(INDEX('Hoja de Trabajo para listado'!$DE$153:$DG$274,MATCH($A902,'Hoja de Trabajo para listado'!$DE$153:$DE$1048576,0),MATCH((CUADRO!K$5&amp;$E902),'Hoja de Trabajo para listado'!$DE$151:$DG$151,0)),0)+IFERROR(INDEX('Hoja de Trabajo para listado'!$CD$155:$DC$1048576,MATCH($A902,'Hoja de Trabajo para listado'!$CD$155:$CD$1048576,0),MATCH((CUADRO!K$5&amp;$E902),'Hoja de Trabajo para listado'!$CD$151:$DC$151,0)),0)</f>
        <v>0</v>
      </c>
      <c r="L902" s="255">
        <f ca="1">+IFERROR(INDEX('Hoja de Trabajo para listado'!$A$155:$Z$1048576,MATCH($A902,'Hoja de Trabajo para listado'!$A$155:$A$1048576,0),MATCH((CUADRO!L$5&amp;$E902),'Hoja de Trabajo para listado'!$A$151:$Z$151,0)),0)+IFERROR(INDEX('Hoja de Trabajo para listado'!$AB$155:$BA$1048576,MATCH($A902,'Hoja de Trabajo para listado'!$AB$155:$AB$1048576,0),MATCH((CUADRO!L$5&amp;$E902),'Hoja de Trabajo para listado'!$AB$151:$BA$151,0)),0)+IFERROR(INDEX('Hoja de Trabajo para listado'!$BC$155:$CB$1048576,MATCH($A902,'Hoja de Trabajo para listado'!$BC$155:$BC$1048576,0),MATCH((CUADRO!L$5&amp;$E902),'Hoja de Trabajo para listado'!$BC$151:$CB$151,0)),0)+IFERROR(INDEX('Hoja de Trabajo para listado'!$DE$153:$DG$274,MATCH($A902,'Hoja de Trabajo para listado'!$DE$153:$DE$1048576,0),MATCH((CUADRO!L$5&amp;$E902),'Hoja de Trabajo para listado'!$DE$151:$DG$151,0)),0)+IFERROR(INDEX('Hoja de Trabajo para listado'!$CD$155:$DC$1048576,MATCH($A902,'Hoja de Trabajo para listado'!$CD$155:$CD$1048576,0),MATCH((CUADRO!L$5&amp;$E902),'Hoja de Trabajo para listado'!$CD$151:$DC$151,0)),0)</f>
        <v>0</v>
      </c>
      <c r="M902" s="255">
        <f ca="1">+IFERROR(INDEX('Hoja de Trabajo para listado'!$A$155:$Z$1048576,MATCH($A902,'Hoja de Trabajo para listado'!$A$155:$A$1048576,0),MATCH((CUADRO!M$5&amp;$E902),'Hoja de Trabajo para listado'!$A$151:$Z$151,0)),0)+IFERROR(INDEX('Hoja de Trabajo para listado'!$AB$155:$BA$1048576,MATCH($A902,'Hoja de Trabajo para listado'!$AB$155:$AB$1048576,0),MATCH((CUADRO!M$5&amp;$E902),'Hoja de Trabajo para listado'!$AB$151:$BA$151,0)),0)+IFERROR(INDEX('Hoja de Trabajo para listado'!$BC$155:$CB$1048576,MATCH($A902,'Hoja de Trabajo para listado'!$BC$155:$BC$1048576,0),MATCH((CUADRO!M$5&amp;$E902),'Hoja de Trabajo para listado'!$BC$151:$CB$151,0)),0)+IFERROR(INDEX('Hoja de Trabajo para listado'!$DE$153:$DG$274,MATCH($A902,'Hoja de Trabajo para listado'!$DE$153:$DE$1048576,0),MATCH((CUADRO!M$5&amp;$E902),'Hoja de Trabajo para listado'!$DE$151:$DG$151,0)),0)+IFERROR(INDEX('Hoja de Trabajo para listado'!$CD$155:$DC$1048576,MATCH($A902,'Hoja de Trabajo para listado'!$CD$155:$CD$1048576,0),MATCH((CUADRO!M$5&amp;$E902),'Hoja de Trabajo para listado'!$CD$151:$DC$151,0)),0)</f>
        <v>0</v>
      </c>
      <c r="N902" s="255">
        <f ca="1">+IFERROR(INDEX('Hoja de Trabajo para listado'!$A$155:$Z$1048576,MATCH($A902,'Hoja de Trabajo para listado'!$A$155:$A$1048576,0),MATCH((CUADRO!N$5&amp;$E902),'Hoja de Trabajo para listado'!$A$151:$Z$151,0)),0)+IFERROR(INDEX('Hoja de Trabajo para listado'!$AB$155:$BA$1048576,MATCH($A902,'Hoja de Trabajo para listado'!$AB$155:$AB$1048576,0),MATCH((CUADRO!N$5&amp;$E902),'Hoja de Trabajo para listado'!$AB$151:$BA$151,0)),0)+IFERROR(INDEX('Hoja de Trabajo para listado'!$BC$155:$CB$1048576,MATCH($A902,'Hoja de Trabajo para listado'!$BC$155:$BC$1048576,0),MATCH((CUADRO!N$5&amp;$E902),'Hoja de Trabajo para listado'!$BC$151:$CB$151,0)),0)+IFERROR(INDEX('Hoja de Trabajo para listado'!$DE$153:$DG$274,MATCH($A902,'Hoja de Trabajo para listado'!$DE$153:$DE$1048576,0),MATCH((CUADRO!N$5&amp;$E902),'Hoja de Trabajo para listado'!$DE$151:$DG$151,0)),0)+IFERROR(INDEX('Hoja de Trabajo para listado'!$CD$155:$DC$1048576,MATCH($A902,'Hoja de Trabajo para listado'!$CD$155:$CD$1048576,0),MATCH((CUADRO!N$5&amp;$E902),'Hoja de Trabajo para listado'!$CD$151:$DC$151,0)),0)</f>
        <v>0</v>
      </c>
      <c r="O902" s="255">
        <f ca="1">+IFERROR(INDEX('Hoja de Trabajo para listado'!$A$155:$Z$1048576,MATCH($A902,'Hoja de Trabajo para listado'!$A$155:$A$1048576,0),MATCH((CUADRO!O$5&amp;$E902),'Hoja de Trabajo para listado'!$A$151:$Z$151,0)),0)+IFERROR(INDEX('Hoja de Trabajo para listado'!$AB$155:$BA$1048576,MATCH($A902,'Hoja de Trabajo para listado'!$AB$155:$AB$1048576,0),MATCH((CUADRO!O$5&amp;$E902),'Hoja de Trabajo para listado'!$AB$151:$BA$151,0)),0)+IFERROR(INDEX('Hoja de Trabajo para listado'!$BC$155:$CB$1048576,MATCH($A902,'Hoja de Trabajo para listado'!$BC$155:$BC$1048576,0),MATCH((CUADRO!O$5&amp;$E902),'Hoja de Trabajo para listado'!$BC$151:$CB$151,0)),0)+IFERROR(INDEX('Hoja de Trabajo para listado'!$DE$153:$DG$274,MATCH($A902,'Hoja de Trabajo para listado'!$DE$153:$DE$1048576,0),MATCH((CUADRO!O$5&amp;$E902),'Hoja de Trabajo para listado'!$DE$151:$DG$151,0)),0)+IFERROR(INDEX('Hoja de Trabajo para listado'!$CD$155:$DC$1048576,MATCH($A902,'Hoja de Trabajo para listado'!$CD$155:$CD$1048576,0),MATCH((CUADRO!O$5&amp;$E902),'Hoja de Trabajo para listado'!$CD$151:$DC$151,0)),0)</f>
        <v>0</v>
      </c>
      <c r="P902" s="255">
        <f ca="1">+IFERROR(INDEX('Hoja de Trabajo para listado'!$A$155:$Z$1048576,MATCH($A902,'Hoja de Trabajo para listado'!$A$155:$A$1048576,0),MATCH((CUADRO!P$5&amp;$E902),'Hoja de Trabajo para listado'!$A$151:$Z$151,0)),0)+IFERROR(INDEX('Hoja de Trabajo para listado'!$AB$155:$BA$1048576,MATCH($A902,'Hoja de Trabajo para listado'!$AB$155:$AB$1048576,0),MATCH((CUADRO!P$5&amp;$E902),'Hoja de Trabajo para listado'!$AB$151:$BA$151,0)),0)+IFERROR(INDEX('Hoja de Trabajo para listado'!$BC$155:$CB$1048576,MATCH($A902,'Hoja de Trabajo para listado'!$BC$155:$BC$1048576,0),MATCH((CUADRO!P$5&amp;$E902),'Hoja de Trabajo para listado'!$BC$151:$CB$151,0)),0)+IFERROR(INDEX('Hoja de Trabajo para listado'!$DE$153:$DG$274,MATCH($A902,'Hoja de Trabajo para listado'!$DE$153:$DE$1048576,0),MATCH((CUADRO!P$5&amp;$E902),'Hoja de Trabajo para listado'!$DE$151:$DG$151,0)),0)+IFERROR(INDEX('Hoja de Trabajo para listado'!$CD$155:$DC$1048576,MATCH($A902,'Hoja de Trabajo para listado'!$CD$155:$CD$1048576,0),MATCH((CUADRO!P$5&amp;$E902),'Hoja de Trabajo para listado'!$CD$151:$DC$151,0)),0)</f>
        <v>0</v>
      </c>
      <c r="Q902" s="255">
        <f ca="1">+IFERROR(INDEX('Hoja de Trabajo para listado'!$A$155:$Z$1048576,MATCH($A902,'Hoja de Trabajo para listado'!$A$155:$A$1048576,0),MATCH((CUADRO!Q$5&amp;$E902),'Hoja de Trabajo para listado'!$A$151:$Z$151,0)),0)+IFERROR(INDEX('Hoja de Trabajo para listado'!$AB$155:$BA$1048576,MATCH($A902,'Hoja de Trabajo para listado'!$AB$155:$AB$1048576,0),MATCH((CUADRO!Q$5&amp;$E902),'Hoja de Trabajo para listado'!$AB$151:$BA$151,0)),0)+IFERROR(INDEX('Hoja de Trabajo para listado'!$BC$155:$CB$1048576,MATCH($A902,'Hoja de Trabajo para listado'!$BC$155:$BC$1048576,0),MATCH((CUADRO!Q$5&amp;$E902),'Hoja de Trabajo para listado'!$BC$151:$CB$151,0)),0)+IFERROR(INDEX('Hoja de Trabajo para listado'!$DE$153:$DG$274,MATCH($A902,'Hoja de Trabajo para listado'!$DE$153:$DE$1048576,0),MATCH((CUADRO!Q$5&amp;$E902),'Hoja de Trabajo para listado'!$DE$151:$DG$151,0)),0)+IFERROR(INDEX('Hoja de Trabajo para listado'!$CD$155:$DC$1048576,MATCH($A902,'Hoja de Trabajo para listado'!$CD$155:$CD$1048576,0),MATCH((CUADRO!Q$5&amp;$E902),'Hoja de Trabajo para listado'!$CD$151:$DC$151,0)),0)</f>
        <v>0</v>
      </c>
      <c r="R902" s="255">
        <f t="shared" ca="1" si="28"/>
        <v>0</v>
      </c>
      <c r="S902" s="262"/>
      <c r="T902" s="255">
        <f ca="1">+T903</f>
        <v>0</v>
      </c>
      <c r="U902" s="254">
        <f t="shared" si="29"/>
        <v>1</v>
      </c>
      <c r="V902" s="362" t="str">
        <f>+VLOOKUP(A902,bd_lista!$A$3:$E$590,5,FALSE)</f>
        <v>Gobiernos Autonomos Municipales</v>
      </c>
      <c r="W902" s="361" t="str">
        <f>+V902</f>
        <v>Gobiernos Autonomos Municipales</v>
      </c>
      <c r="X902" s="254">
        <f>+VLOOKUP(A902,[2]Sheet1!$A$13:$D$744,4,FALSE)</f>
        <v>0</v>
      </c>
      <c r="Y902" s="254" t="e">
        <f>+VLOOKUP(X902,bd_lista!$A$3:$C$590,3,FALSE)</f>
        <v>#N/A</v>
      </c>
      <c r="Z902" s="316">
        <f>+X902</f>
        <v>0</v>
      </c>
      <c r="AA902" s="317" t="e">
        <f>+Y902</f>
        <v>#N/A</v>
      </c>
    </row>
    <row r="903" spans="1:27" customFormat="1" ht="15" hidden="1" customHeight="1">
      <c r="A903" s="32">
        <v>1713</v>
      </c>
      <c r="B903" s="307"/>
      <c r="C903" s="259" t="str">
        <f>+VLOOKUP(A903,bd_lista!$A$3:$C$590,3,FALSE)</f>
        <v>Gobierno Autónomo Municipal de San José</v>
      </c>
      <c r="D903" s="362"/>
      <c r="E903" s="256" t="s">
        <v>1314</v>
      </c>
      <c r="F903" s="257">
        <f ca="1">+IFERROR(INDEX('Hoja de Trabajo para listado'!$A$155:$Z$1048576,MATCH($A903,'Hoja de Trabajo para listado'!$A$155:$A$1048576,0),MATCH((CUADRO!F$5&amp;$E903),'Hoja de Trabajo para listado'!$A$151:$Z$151,0)),0)+IFERROR(INDEX('Hoja de Trabajo para listado'!$AB$155:$BA$1048576,MATCH($A903,'Hoja de Trabajo para listado'!$AB$155:$AB$1048576,0),MATCH((CUADRO!F$5&amp;$E903),'Hoja de Trabajo para listado'!$AB$151:$BA$151,0)),0)+IFERROR(INDEX('Hoja de Trabajo para listado'!$BC$155:$CB$1048576,MATCH($A903,'Hoja de Trabajo para listado'!$BC$155:$BC$1048576,0),MATCH((CUADRO!F$5&amp;$E903),'Hoja de Trabajo para listado'!$BC$151:$CB$151,0)),0)+IFERROR(INDEX('Hoja de Trabajo para listado'!$DE$153:$DG$274,MATCH($A903,'Hoja de Trabajo para listado'!$DE$153:$DE$1048576,0),MATCH((CUADRO!F$5&amp;$E903),'Hoja de Trabajo para listado'!$DE$151:$DG$151,0)),0)+IFERROR(INDEX('Hoja de Trabajo para listado'!$CD$155:$DC$1048576,MATCH($A903,'Hoja de Trabajo para listado'!$CD$155:$CD$1048576,0),MATCH((CUADRO!F$5&amp;$E903),'Hoja de Trabajo para listado'!$CD$151:$DC$151,0)),0)</f>
        <v>0</v>
      </c>
      <c r="G903" s="257">
        <f ca="1">+IFERROR(INDEX('Hoja de Trabajo para listado'!$A$155:$Z$1048576,MATCH($A903,'Hoja de Trabajo para listado'!$A$155:$A$1048576,0),MATCH((CUADRO!G$5&amp;$E903),'Hoja de Trabajo para listado'!$A$151:$Z$151,0)),0)+IFERROR(INDEX('Hoja de Trabajo para listado'!$AB$155:$BA$1048576,MATCH($A903,'Hoja de Trabajo para listado'!$AB$155:$AB$1048576,0),MATCH((CUADRO!G$5&amp;$E903),'Hoja de Trabajo para listado'!$AB$151:$BA$151,0)),0)+IFERROR(INDEX('Hoja de Trabajo para listado'!$BC$155:$CB$1048576,MATCH($A903,'Hoja de Trabajo para listado'!$BC$155:$BC$1048576,0),MATCH((CUADRO!G$5&amp;$E903),'Hoja de Trabajo para listado'!$BC$151:$CB$151,0)),0)+IFERROR(INDEX('Hoja de Trabajo para listado'!$DE$153:$DG$274,MATCH($A903,'Hoja de Trabajo para listado'!$DE$153:$DE$1048576,0),MATCH((CUADRO!G$5&amp;$E903),'Hoja de Trabajo para listado'!$DE$151:$DG$151,0)),0)+IFERROR(INDEX('Hoja de Trabajo para listado'!$CD$155:$DC$1048576,MATCH($A903,'Hoja de Trabajo para listado'!$CD$155:$CD$1048576,0),MATCH((CUADRO!G$5&amp;$E903),'Hoja de Trabajo para listado'!$CD$151:$DC$151,0)),0)</f>
        <v>0</v>
      </c>
      <c r="H903" s="257">
        <f ca="1">+IFERROR(INDEX('Hoja de Trabajo para listado'!$A$155:$Z$1048576,MATCH($A903,'Hoja de Trabajo para listado'!$A$155:$A$1048576,0),MATCH((CUADRO!H$5&amp;$E903),'Hoja de Trabajo para listado'!$A$151:$Z$151,0)),0)+IFERROR(INDEX('Hoja de Trabajo para listado'!$AB$155:$BA$1048576,MATCH($A903,'Hoja de Trabajo para listado'!$AB$155:$AB$1048576,0),MATCH((CUADRO!H$5&amp;$E903),'Hoja de Trabajo para listado'!$AB$151:$BA$151,0)),0)+IFERROR(INDEX('Hoja de Trabajo para listado'!$BC$155:$CB$1048576,MATCH($A903,'Hoja de Trabajo para listado'!$BC$155:$BC$1048576,0),MATCH((CUADRO!H$5&amp;$E903),'Hoja de Trabajo para listado'!$BC$151:$CB$151,0)),0)+IFERROR(INDEX('Hoja de Trabajo para listado'!$DE$153:$DG$274,MATCH($A903,'Hoja de Trabajo para listado'!$DE$153:$DE$1048576,0),MATCH((CUADRO!H$5&amp;$E903),'Hoja de Trabajo para listado'!$DE$151:$DG$151,0)),0)+IFERROR(INDEX('Hoja de Trabajo para listado'!$CD$155:$DC$1048576,MATCH($A903,'Hoja de Trabajo para listado'!$CD$155:$CD$1048576,0),MATCH((CUADRO!H$5&amp;$E903),'Hoja de Trabajo para listado'!$CD$151:$DC$151,0)),0)</f>
        <v>0</v>
      </c>
      <c r="I903" s="257">
        <f ca="1">+IFERROR(INDEX('Hoja de Trabajo para listado'!$A$155:$Z$1048576,MATCH($A903,'Hoja de Trabajo para listado'!$A$155:$A$1048576,0),MATCH((CUADRO!I$5&amp;$E903),'Hoja de Trabajo para listado'!$A$151:$Z$151,0)),0)+IFERROR(INDEX('Hoja de Trabajo para listado'!$AB$155:$BA$1048576,MATCH($A903,'Hoja de Trabajo para listado'!$AB$155:$AB$1048576,0),MATCH((CUADRO!I$5&amp;$E903),'Hoja de Trabajo para listado'!$AB$151:$BA$151,0)),0)+IFERROR(INDEX('Hoja de Trabajo para listado'!$BC$155:$CB$1048576,MATCH($A903,'Hoja de Trabajo para listado'!$BC$155:$BC$1048576,0),MATCH((CUADRO!I$5&amp;$E903),'Hoja de Trabajo para listado'!$BC$151:$CB$151,0)),0)+IFERROR(INDEX('Hoja de Trabajo para listado'!$DE$153:$DG$274,MATCH($A903,'Hoja de Trabajo para listado'!$DE$153:$DE$1048576,0),MATCH((CUADRO!I$5&amp;$E903),'Hoja de Trabajo para listado'!$DE$151:$DG$151,0)),0)+IFERROR(INDEX('Hoja de Trabajo para listado'!$CD$155:$DC$1048576,MATCH($A903,'Hoja de Trabajo para listado'!$CD$155:$CD$1048576,0),MATCH((CUADRO!I$5&amp;$E903),'Hoja de Trabajo para listado'!$CD$151:$DC$151,0)),0)</f>
        <v>0</v>
      </c>
      <c r="J903" s="257">
        <f ca="1">+IFERROR(INDEX('Hoja de Trabajo para listado'!$A$155:$Z$1048576,MATCH($A903,'Hoja de Trabajo para listado'!$A$155:$A$1048576,0),MATCH((CUADRO!J$5&amp;$E903),'Hoja de Trabajo para listado'!$A$151:$Z$151,0)),0)+IFERROR(INDEX('Hoja de Trabajo para listado'!$AB$155:$BA$1048576,MATCH($A903,'Hoja de Trabajo para listado'!$AB$155:$AB$1048576,0),MATCH((CUADRO!J$5&amp;$E903),'Hoja de Trabajo para listado'!$AB$151:$BA$151,0)),0)+IFERROR(INDEX('Hoja de Trabajo para listado'!$BC$155:$CB$1048576,MATCH($A903,'Hoja de Trabajo para listado'!$BC$155:$BC$1048576,0),MATCH((CUADRO!J$5&amp;$E903),'Hoja de Trabajo para listado'!$BC$151:$CB$151,0)),0)+IFERROR(INDEX('Hoja de Trabajo para listado'!$DE$153:$DG$274,MATCH($A903,'Hoja de Trabajo para listado'!$DE$153:$DE$1048576,0),MATCH((CUADRO!J$5&amp;$E903),'Hoja de Trabajo para listado'!$DE$151:$DG$151,0)),0)+IFERROR(INDEX('Hoja de Trabajo para listado'!$CD$155:$DC$1048576,MATCH($A903,'Hoja de Trabajo para listado'!$CD$155:$CD$1048576,0),MATCH((CUADRO!J$5&amp;$E903),'Hoja de Trabajo para listado'!$CD$151:$DC$151,0)),0)</f>
        <v>0</v>
      </c>
      <c r="K903" s="257">
        <f ca="1">+IFERROR(INDEX('Hoja de Trabajo para listado'!$A$155:$Z$1048576,MATCH($A903,'Hoja de Trabajo para listado'!$A$155:$A$1048576,0),MATCH((CUADRO!K$5&amp;$E903),'Hoja de Trabajo para listado'!$A$151:$Z$151,0)),0)+IFERROR(INDEX('Hoja de Trabajo para listado'!$AB$155:$BA$1048576,MATCH($A903,'Hoja de Trabajo para listado'!$AB$155:$AB$1048576,0),MATCH((CUADRO!K$5&amp;$E903),'Hoja de Trabajo para listado'!$AB$151:$BA$151,0)),0)+IFERROR(INDEX('Hoja de Trabajo para listado'!$BC$155:$CB$1048576,MATCH($A903,'Hoja de Trabajo para listado'!$BC$155:$BC$1048576,0),MATCH((CUADRO!K$5&amp;$E903),'Hoja de Trabajo para listado'!$BC$151:$CB$151,0)),0)+IFERROR(INDEX('Hoja de Trabajo para listado'!$DE$153:$DG$274,MATCH($A903,'Hoja de Trabajo para listado'!$DE$153:$DE$1048576,0),MATCH((CUADRO!K$5&amp;$E903),'Hoja de Trabajo para listado'!$DE$151:$DG$151,0)),0)+IFERROR(INDEX('Hoja de Trabajo para listado'!$CD$155:$DC$1048576,MATCH($A903,'Hoja de Trabajo para listado'!$CD$155:$CD$1048576,0),MATCH((CUADRO!K$5&amp;$E903),'Hoja de Trabajo para listado'!$CD$151:$DC$151,0)),0)</f>
        <v>0</v>
      </c>
      <c r="L903" s="257">
        <f ca="1">+IFERROR(INDEX('Hoja de Trabajo para listado'!$A$155:$Z$1048576,MATCH($A903,'Hoja de Trabajo para listado'!$A$155:$A$1048576,0),MATCH((CUADRO!L$5&amp;$E903),'Hoja de Trabajo para listado'!$A$151:$Z$151,0)),0)+IFERROR(INDEX('Hoja de Trabajo para listado'!$AB$155:$BA$1048576,MATCH($A903,'Hoja de Trabajo para listado'!$AB$155:$AB$1048576,0),MATCH((CUADRO!L$5&amp;$E903),'Hoja de Trabajo para listado'!$AB$151:$BA$151,0)),0)+IFERROR(INDEX('Hoja de Trabajo para listado'!$BC$155:$CB$1048576,MATCH($A903,'Hoja de Trabajo para listado'!$BC$155:$BC$1048576,0),MATCH((CUADRO!L$5&amp;$E903),'Hoja de Trabajo para listado'!$BC$151:$CB$151,0)),0)+IFERROR(INDEX('Hoja de Trabajo para listado'!$DE$153:$DG$274,MATCH($A903,'Hoja de Trabajo para listado'!$DE$153:$DE$1048576,0),MATCH((CUADRO!L$5&amp;$E903),'Hoja de Trabajo para listado'!$DE$151:$DG$151,0)),0)+IFERROR(INDEX('Hoja de Trabajo para listado'!$CD$155:$DC$1048576,MATCH($A903,'Hoja de Trabajo para listado'!$CD$155:$CD$1048576,0),MATCH((CUADRO!L$5&amp;$E903),'Hoja de Trabajo para listado'!$CD$151:$DC$151,0)),0)</f>
        <v>0</v>
      </c>
      <c r="M903" s="257">
        <f ca="1">+IFERROR(INDEX('Hoja de Trabajo para listado'!$A$155:$Z$1048576,MATCH($A903,'Hoja de Trabajo para listado'!$A$155:$A$1048576,0),MATCH((CUADRO!M$5&amp;$E903),'Hoja de Trabajo para listado'!$A$151:$Z$151,0)),0)+IFERROR(INDEX('Hoja de Trabajo para listado'!$AB$155:$BA$1048576,MATCH($A903,'Hoja de Trabajo para listado'!$AB$155:$AB$1048576,0),MATCH((CUADRO!M$5&amp;$E903),'Hoja de Trabajo para listado'!$AB$151:$BA$151,0)),0)+IFERROR(INDEX('Hoja de Trabajo para listado'!$BC$155:$CB$1048576,MATCH($A903,'Hoja de Trabajo para listado'!$BC$155:$BC$1048576,0),MATCH((CUADRO!M$5&amp;$E903),'Hoja de Trabajo para listado'!$BC$151:$CB$151,0)),0)+IFERROR(INDEX('Hoja de Trabajo para listado'!$DE$153:$DG$274,MATCH($A903,'Hoja de Trabajo para listado'!$DE$153:$DE$1048576,0),MATCH((CUADRO!M$5&amp;$E903),'Hoja de Trabajo para listado'!$DE$151:$DG$151,0)),0)+IFERROR(INDEX('Hoja de Trabajo para listado'!$CD$155:$DC$1048576,MATCH($A903,'Hoja de Trabajo para listado'!$CD$155:$CD$1048576,0),MATCH((CUADRO!M$5&amp;$E903),'Hoja de Trabajo para listado'!$CD$151:$DC$151,0)),0)</f>
        <v>0</v>
      </c>
      <c r="N903" s="257">
        <f ca="1">+IFERROR(INDEX('Hoja de Trabajo para listado'!$A$155:$Z$1048576,MATCH($A903,'Hoja de Trabajo para listado'!$A$155:$A$1048576,0),MATCH((CUADRO!N$5&amp;$E903),'Hoja de Trabajo para listado'!$A$151:$Z$151,0)),0)+IFERROR(INDEX('Hoja de Trabajo para listado'!$AB$155:$BA$1048576,MATCH($A903,'Hoja de Trabajo para listado'!$AB$155:$AB$1048576,0),MATCH((CUADRO!N$5&amp;$E903),'Hoja de Trabajo para listado'!$AB$151:$BA$151,0)),0)+IFERROR(INDEX('Hoja de Trabajo para listado'!$BC$155:$CB$1048576,MATCH($A903,'Hoja de Trabajo para listado'!$BC$155:$BC$1048576,0),MATCH((CUADRO!N$5&amp;$E903),'Hoja de Trabajo para listado'!$BC$151:$CB$151,0)),0)+IFERROR(INDEX('Hoja de Trabajo para listado'!$DE$153:$DG$274,MATCH($A903,'Hoja de Trabajo para listado'!$DE$153:$DE$1048576,0),MATCH((CUADRO!N$5&amp;$E903),'Hoja de Trabajo para listado'!$DE$151:$DG$151,0)),0)+IFERROR(INDEX('Hoja de Trabajo para listado'!$CD$155:$DC$1048576,MATCH($A903,'Hoja de Trabajo para listado'!$CD$155:$CD$1048576,0),MATCH((CUADRO!N$5&amp;$E903),'Hoja de Trabajo para listado'!$CD$151:$DC$151,0)),0)</f>
        <v>0</v>
      </c>
      <c r="O903" s="257">
        <f ca="1">+IFERROR(INDEX('Hoja de Trabajo para listado'!$A$155:$Z$1048576,MATCH($A903,'Hoja de Trabajo para listado'!$A$155:$A$1048576,0),MATCH((CUADRO!O$5&amp;$E903),'Hoja de Trabajo para listado'!$A$151:$Z$151,0)),0)+IFERROR(INDEX('Hoja de Trabajo para listado'!$AB$155:$BA$1048576,MATCH($A903,'Hoja de Trabajo para listado'!$AB$155:$AB$1048576,0),MATCH((CUADRO!O$5&amp;$E903),'Hoja de Trabajo para listado'!$AB$151:$BA$151,0)),0)+IFERROR(INDEX('Hoja de Trabajo para listado'!$BC$155:$CB$1048576,MATCH($A903,'Hoja de Trabajo para listado'!$BC$155:$BC$1048576,0),MATCH((CUADRO!O$5&amp;$E903),'Hoja de Trabajo para listado'!$BC$151:$CB$151,0)),0)+IFERROR(INDEX('Hoja de Trabajo para listado'!$DE$153:$DG$274,MATCH($A903,'Hoja de Trabajo para listado'!$DE$153:$DE$1048576,0),MATCH((CUADRO!O$5&amp;$E903),'Hoja de Trabajo para listado'!$DE$151:$DG$151,0)),0)+IFERROR(INDEX('Hoja de Trabajo para listado'!$CD$155:$DC$1048576,MATCH($A903,'Hoja de Trabajo para listado'!$CD$155:$CD$1048576,0),MATCH((CUADRO!O$5&amp;$E903),'Hoja de Trabajo para listado'!$CD$151:$DC$151,0)),0)</f>
        <v>0</v>
      </c>
      <c r="P903" s="257">
        <f ca="1">+IFERROR(INDEX('Hoja de Trabajo para listado'!$A$155:$Z$1048576,MATCH($A903,'Hoja de Trabajo para listado'!$A$155:$A$1048576,0),MATCH((CUADRO!P$5&amp;$E903),'Hoja de Trabajo para listado'!$A$151:$Z$151,0)),0)+IFERROR(INDEX('Hoja de Trabajo para listado'!$AB$155:$BA$1048576,MATCH($A903,'Hoja de Trabajo para listado'!$AB$155:$AB$1048576,0),MATCH((CUADRO!P$5&amp;$E903),'Hoja de Trabajo para listado'!$AB$151:$BA$151,0)),0)+IFERROR(INDEX('Hoja de Trabajo para listado'!$BC$155:$CB$1048576,MATCH($A903,'Hoja de Trabajo para listado'!$BC$155:$BC$1048576,0),MATCH((CUADRO!P$5&amp;$E903),'Hoja de Trabajo para listado'!$BC$151:$CB$151,0)),0)+IFERROR(INDEX('Hoja de Trabajo para listado'!$DE$153:$DG$274,MATCH($A903,'Hoja de Trabajo para listado'!$DE$153:$DE$1048576,0),MATCH((CUADRO!P$5&amp;$E903),'Hoja de Trabajo para listado'!$DE$151:$DG$151,0)),0)+IFERROR(INDEX('Hoja de Trabajo para listado'!$CD$155:$DC$1048576,MATCH($A903,'Hoja de Trabajo para listado'!$CD$155:$CD$1048576,0),MATCH((CUADRO!P$5&amp;$E903),'Hoja de Trabajo para listado'!$CD$151:$DC$151,0)),0)</f>
        <v>0</v>
      </c>
      <c r="Q903" s="257">
        <f ca="1">+IFERROR(INDEX('Hoja de Trabajo para listado'!$A$155:$Z$1048576,MATCH($A903,'Hoja de Trabajo para listado'!$A$155:$A$1048576,0),MATCH((CUADRO!Q$5&amp;$E903),'Hoja de Trabajo para listado'!$A$151:$Z$151,0)),0)+IFERROR(INDEX('Hoja de Trabajo para listado'!$AB$155:$BA$1048576,MATCH($A903,'Hoja de Trabajo para listado'!$AB$155:$AB$1048576,0),MATCH((CUADRO!Q$5&amp;$E903),'Hoja de Trabajo para listado'!$AB$151:$BA$151,0)),0)+IFERROR(INDEX('Hoja de Trabajo para listado'!$BC$155:$CB$1048576,MATCH($A903,'Hoja de Trabajo para listado'!$BC$155:$BC$1048576,0),MATCH((CUADRO!Q$5&amp;$E903),'Hoja de Trabajo para listado'!$BC$151:$CB$151,0)),0)+IFERROR(INDEX('Hoja de Trabajo para listado'!$DE$153:$DG$274,MATCH($A903,'Hoja de Trabajo para listado'!$DE$153:$DE$1048576,0),MATCH((CUADRO!Q$5&amp;$E903),'Hoja de Trabajo para listado'!$DE$151:$DG$151,0)),0)+IFERROR(INDEX('Hoja de Trabajo para listado'!$CD$155:$DC$1048576,MATCH($A903,'Hoja de Trabajo para listado'!$CD$155:$CD$1048576,0),MATCH((CUADRO!Q$5&amp;$E903),'Hoja de Trabajo para listado'!$CD$151:$DC$151,0)),0)</f>
        <v>0</v>
      </c>
      <c r="R903" s="257">
        <f t="shared" ca="1" si="28"/>
        <v>0</v>
      </c>
      <c r="S903" s="274">
        <f ca="1">+R902+R903</f>
        <v>0</v>
      </c>
      <c r="T903" s="257">
        <f ca="1">+S903</f>
        <v>0</v>
      </c>
      <c r="U903" s="256">
        <f t="shared" si="29"/>
        <v>2</v>
      </c>
      <c r="V903" s="362" t="str">
        <f>+VLOOKUP(A903,bd_lista!$A$3:$E$590,5,FALSE)</f>
        <v>Gobiernos Autonomos Municipales</v>
      </c>
      <c r="W903" s="362"/>
      <c r="X903" s="254">
        <f>+VLOOKUP(A903,[2]Sheet1!$A$13:$D$744,4,FALSE)</f>
        <v>0</v>
      </c>
      <c r="Y903" s="254" t="e">
        <f>+VLOOKUP(X903,bd_lista!$A$3:$C$590,3,FALSE)</f>
        <v>#N/A</v>
      </c>
      <c r="Z903" s="314"/>
      <c r="AA903" s="315"/>
    </row>
    <row r="904" spans="1:27" customFormat="1" ht="15" hidden="1" customHeight="1">
      <c r="A904" s="32">
        <v>1714</v>
      </c>
      <c r="B904" s="306">
        <f>+A904</f>
        <v>1714</v>
      </c>
      <c r="C904" s="259" t="str">
        <f>+VLOOKUP(A904,bd_lista!$A$3:$C$590,3,FALSE)</f>
        <v>Gobierno Autónomo Municipal de Pailón</v>
      </c>
      <c r="D904" s="361" t="str">
        <f>+C904</f>
        <v>Gobierno Autónomo Municipal de Pailón</v>
      </c>
      <c r="E904" s="254" t="s">
        <v>1313</v>
      </c>
      <c r="F904" s="255">
        <f ca="1">+IFERROR(INDEX('Hoja de Trabajo para listado'!$A$155:$Z$1048576,MATCH($A904,'Hoja de Trabajo para listado'!$A$155:$A$1048576,0),MATCH((CUADRO!F$5&amp;$E904),'Hoja de Trabajo para listado'!$A$151:$Z$151,0)),0)+IFERROR(INDEX('Hoja de Trabajo para listado'!$AB$155:$BA$1048576,MATCH($A904,'Hoja de Trabajo para listado'!$AB$155:$AB$1048576,0),MATCH((CUADRO!F$5&amp;$E904),'Hoja de Trabajo para listado'!$AB$151:$BA$151,0)),0)+IFERROR(INDEX('Hoja de Trabajo para listado'!$BC$155:$CB$1048576,MATCH($A904,'Hoja de Trabajo para listado'!$BC$155:$BC$1048576,0),MATCH((CUADRO!F$5&amp;$E904),'Hoja de Trabajo para listado'!$BC$151:$CB$151,0)),0)+IFERROR(INDEX('Hoja de Trabajo para listado'!$DE$153:$DG$274,MATCH($A904,'Hoja de Trabajo para listado'!$DE$153:$DE$1048576,0),MATCH((CUADRO!F$5&amp;$E904),'Hoja de Trabajo para listado'!$DE$151:$DG$151,0)),0)+IFERROR(INDEX('Hoja de Trabajo para listado'!$CD$155:$DC$1048576,MATCH($A904,'Hoja de Trabajo para listado'!$CD$155:$CD$1048576,0),MATCH((CUADRO!F$5&amp;$E904),'Hoja de Trabajo para listado'!$CD$151:$DC$151,0)),0)</f>
        <v>0</v>
      </c>
      <c r="G904" s="255">
        <f ca="1">+IFERROR(INDEX('Hoja de Trabajo para listado'!$A$155:$Z$1048576,MATCH($A904,'Hoja de Trabajo para listado'!$A$155:$A$1048576,0),MATCH((CUADRO!G$5&amp;$E904),'Hoja de Trabajo para listado'!$A$151:$Z$151,0)),0)+IFERROR(INDEX('Hoja de Trabajo para listado'!$AB$155:$BA$1048576,MATCH($A904,'Hoja de Trabajo para listado'!$AB$155:$AB$1048576,0),MATCH((CUADRO!G$5&amp;$E904),'Hoja de Trabajo para listado'!$AB$151:$BA$151,0)),0)+IFERROR(INDEX('Hoja de Trabajo para listado'!$BC$155:$CB$1048576,MATCH($A904,'Hoja de Trabajo para listado'!$BC$155:$BC$1048576,0),MATCH((CUADRO!G$5&amp;$E904),'Hoja de Trabajo para listado'!$BC$151:$CB$151,0)),0)+IFERROR(INDEX('Hoja de Trabajo para listado'!$DE$153:$DG$274,MATCH($A904,'Hoja de Trabajo para listado'!$DE$153:$DE$1048576,0),MATCH((CUADRO!G$5&amp;$E904),'Hoja de Trabajo para listado'!$DE$151:$DG$151,0)),0)+IFERROR(INDEX('Hoja de Trabajo para listado'!$CD$155:$DC$1048576,MATCH($A904,'Hoja de Trabajo para listado'!$CD$155:$CD$1048576,0),MATCH((CUADRO!G$5&amp;$E904),'Hoja de Trabajo para listado'!$CD$151:$DC$151,0)),0)</f>
        <v>0</v>
      </c>
      <c r="H904" s="255">
        <f ca="1">+IFERROR(INDEX('Hoja de Trabajo para listado'!$A$155:$Z$1048576,MATCH($A904,'Hoja de Trabajo para listado'!$A$155:$A$1048576,0),MATCH((CUADRO!H$5&amp;$E904),'Hoja de Trabajo para listado'!$A$151:$Z$151,0)),0)+IFERROR(INDEX('Hoja de Trabajo para listado'!$AB$155:$BA$1048576,MATCH($A904,'Hoja de Trabajo para listado'!$AB$155:$AB$1048576,0),MATCH((CUADRO!H$5&amp;$E904),'Hoja de Trabajo para listado'!$AB$151:$BA$151,0)),0)+IFERROR(INDEX('Hoja de Trabajo para listado'!$BC$155:$CB$1048576,MATCH($A904,'Hoja de Trabajo para listado'!$BC$155:$BC$1048576,0),MATCH((CUADRO!H$5&amp;$E904),'Hoja de Trabajo para listado'!$BC$151:$CB$151,0)),0)+IFERROR(INDEX('Hoja de Trabajo para listado'!$DE$153:$DG$274,MATCH($A904,'Hoja de Trabajo para listado'!$DE$153:$DE$1048576,0),MATCH((CUADRO!H$5&amp;$E904),'Hoja de Trabajo para listado'!$DE$151:$DG$151,0)),0)+IFERROR(INDEX('Hoja de Trabajo para listado'!$CD$155:$DC$1048576,MATCH($A904,'Hoja de Trabajo para listado'!$CD$155:$CD$1048576,0),MATCH((CUADRO!H$5&amp;$E904),'Hoja de Trabajo para listado'!$CD$151:$DC$151,0)),0)</f>
        <v>0</v>
      </c>
      <c r="I904" s="255">
        <f ca="1">+IFERROR(INDEX('Hoja de Trabajo para listado'!$A$155:$Z$1048576,MATCH($A904,'Hoja de Trabajo para listado'!$A$155:$A$1048576,0),MATCH((CUADRO!I$5&amp;$E904),'Hoja de Trabajo para listado'!$A$151:$Z$151,0)),0)+IFERROR(INDEX('Hoja de Trabajo para listado'!$AB$155:$BA$1048576,MATCH($A904,'Hoja de Trabajo para listado'!$AB$155:$AB$1048576,0),MATCH((CUADRO!I$5&amp;$E904),'Hoja de Trabajo para listado'!$AB$151:$BA$151,0)),0)+IFERROR(INDEX('Hoja de Trabajo para listado'!$BC$155:$CB$1048576,MATCH($A904,'Hoja de Trabajo para listado'!$BC$155:$BC$1048576,0),MATCH((CUADRO!I$5&amp;$E904),'Hoja de Trabajo para listado'!$BC$151:$CB$151,0)),0)+IFERROR(INDEX('Hoja de Trabajo para listado'!$DE$153:$DG$274,MATCH($A904,'Hoja de Trabajo para listado'!$DE$153:$DE$1048576,0),MATCH((CUADRO!I$5&amp;$E904),'Hoja de Trabajo para listado'!$DE$151:$DG$151,0)),0)+IFERROR(INDEX('Hoja de Trabajo para listado'!$CD$155:$DC$1048576,MATCH($A904,'Hoja de Trabajo para listado'!$CD$155:$CD$1048576,0),MATCH((CUADRO!I$5&amp;$E904),'Hoja de Trabajo para listado'!$CD$151:$DC$151,0)),0)</f>
        <v>0</v>
      </c>
      <c r="J904" s="255">
        <f ca="1">+IFERROR(INDEX('Hoja de Trabajo para listado'!$A$155:$Z$1048576,MATCH($A904,'Hoja de Trabajo para listado'!$A$155:$A$1048576,0),MATCH((CUADRO!J$5&amp;$E904),'Hoja de Trabajo para listado'!$A$151:$Z$151,0)),0)+IFERROR(INDEX('Hoja de Trabajo para listado'!$AB$155:$BA$1048576,MATCH($A904,'Hoja de Trabajo para listado'!$AB$155:$AB$1048576,0),MATCH((CUADRO!J$5&amp;$E904),'Hoja de Trabajo para listado'!$AB$151:$BA$151,0)),0)+IFERROR(INDEX('Hoja de Trabajo para listado'!$BC$155:$CB$1048576,MATCH($A904,'Hoja de Trabajo para listado'!$BC$155:$BC$1048576,0),MATCH((CUADRO!J$5&amp;$E904),'Hoja de Trabajo para listado'!$BC$151:$CB$151,0)),0)+IFERROR(INDEX('Hoja de Trabajo para listado'!$DE$153:$DG$274,MATCH($A904,'Hoja de Trabajo para listado'!$DE$153:$DE$1048576,0),MATCH((CUADRO!J$5&amp;$E904),'Hoja de Trabajo para listado'!$DE$151:$DG$151,0)),0)+IFERROR(INDEX('Hoja de Trabajo para listado'!$CD$155:$DC$1048576,MATCH($A904,'Hoja de Trabajo para listado'!$CD$155:$CD$1048576,0),MATCH((CUADRO!J$5&amp;$E904),'Hoja de Trabajo para listado'!$CD$151:$DC$151,0)),0)</f>
        <v>0</v>
      </c>
      <c r="K904" s="255">
        <f ca="1">+IFERROR(INDEX('Hoja de Trabajo para listado'!$A$155:$Z$1048576,MATCH($A904,'Hoja de Trabajo para listado'!$A$155:$A$1048576,0),MATCH((CUADRO!K$5&amp;$E904),'Hoja de Trabajo para listado'!$A$151:$Z$151,0)),0)+IFERROR(INDEX('Hoja de Trabajo para listado'!$AB$155:$BA$1048576,MATCH($A904,'Hoja de Trabajo para listado'!$AB$155:$AB$1048576,0),MATCH((CUADRO!K$5&amp;$E904),'Hoja de Trabajo para listado'!$AB$151:$BA$151,0)),0)+IFERROR(INDEX('Hoja de Trabajo para listado'!$BC$155:$CB$1048576,MATCH($A904,'Hoja de Trabajo para listado'!$BC$155:$BC$1048576,0),MATCH((CUADRO!K$5&amp;$E904),'Hoja de Trabajo para listado'!$BC$151:$CB$151,0)),0)+IFERROR(INDEX('Hoja de Trabajo para listado'!$DE$153:$DG$274,MATCH($A904,'Hoja de Trabajo para listado'!$DE$153:$DE$1048576,0),MATCH((CUADRO!K$5&amp;$E904),'Hoja de Trabajo para listado'!$DE$151:$DG$151,0)),0)+IFERROR(INDEX('Hoja de Trabajo para listado'!$CD$155:$DC$1048576,MATCH($A904,'Hoja de Trabajo para listado'!$CD$155:$CD$1048576,0),MATCH((CUADRO!K$5&amp;$E904),'Hoja de Trabajo para listado'!$CD$151:$DC$151,0)),0)</f>
        <v>0</v>
      </c>
      <c r="L904" s="255">
        <f ca="1">+IFERROR(INDEX('Hoja de Trabajo para listado'!$A$155:$Z$1048576,MATCH($A904,'Hoja de Trabajo para listado'!$A$155:$A$1048576,0),MATCH((CUADRO!L$5&amp;$E904),'Hoja de Trabajo para listado'!$A$151:$Z$151,0)),0)+IFERROR(INDEX('Hoja de Trabajo para listado'!$AB$155:$BA$1048576,MATCH($A904,'Hoja de Trabajo para listado'!$AB$155:$AB$1048576,0),MATCH((CUADRO!L$5&amp;$E904),'Hoja de Trabajo para listado'!$AB$151:$BA$151,0)),0)+IFERROR(INDEX('Hoja de Trabajo para listado'!$BC$155:$CB$1048576,MATCH($A904,'Hoja de Trabajo para listado'!$BC$155:$BC$1048576,0),MATCH((CUADRO!L$5&amp;$E904),'Hoja de Trabajo para listado'!$BC$151:$CB$151,0)),0)+IFERROR(INDEX('Hoja de Trabajo para listado'!$DE$153:$DG$274,MATCH($A904,'Hoja de Trabajo para listado'!$DE$153:$DE$1048576,0),MATCH((CUADRO!L$5&amp;$E904),'Hoja de Trabajo para listado'!$DE$151:$DG$151,0)),0)+IFERROR(INDEX('Hoja de Trabajo para listado'!$CD$155:$DC$1048576,MATCH($A904,'Hoja de Trabajo para listado'!$CD$155:$CD$1048576,0),MATCH((CUADRO!L$5&amp;$E904),'Hoja de Trabajo para listado'!$CD$151:$DC$151,0)),0)</f>
        <v>0</v>
      </c>
      <c r="M904" s="255">
        <f ca="1">+IFERROR(INDEX('Hoja de Trabajo para listado'!$A$155:$Z$1048576,MATCH($A904,'Hoja de Trabajo para listado'!$A$155:$A$1048576,0),MATCH((CUADRO!M$5&amp;$E904),'Hoja de Trabajo para listado'!$A$151:$Z$151,0)),0)+IFERROR(INDEX('Hoja de Trabajo para listado'!$AB$155:$BA$1048576,MATCH($A904,'Hoja de Trabajo para listado'!$AB$155:$AB$1048576,0),MATCH((CUADRO!M$5&amp;$E904),'Hoja de Trabajo para listado'!$AB$151:$BA$151,0)),0)+IFERROR(INDEX('Hoja de Trabajo para listado'!$BC$155:$CB$1048576,MATCH($A904,'Hoja de Trabajo para listado'!$BC$155:$BC$1048576,0),MATCH((CUADRO!M$5&amp;$E904),'Hoja de Trabajo para listado'!$BC$151:$CB$151,0)),0)+IFERROR(INDEX('Hoja de Trabajo para listado'!$DE$153:$DG$274,MATCH($A904,'Hoja de Trabajo para listado'!$DE$153:$DE$1048576,0),MATCH((CUADRO!M$5&amp;$E904),'Hoja de Trabajo para listado'!$DE$151:$DG$151,0)),0)+IFERROR(INDEX('Hoja de Trabajo para listado'!$CD$155:$DC$1048576,MATCH($A904,'Hoja de Trabajo para listado'!$CD$155:$CD$1048576,0),MATCH((CUADRO!M$5&amp;$E904),'Hoja de Trabajo para listado'!$CD$151:$DC$151,0)),0)</f>
        <v>0</v>
      </c>
      <c r="N904" s="255">
        <f ca="1">+IFERROR(INDEX('Hoja de Trabajo para listado'!$A$155:$Z$1048576,MATCH($A904,'Hoja de Trabajo para listado'!$A$155:$A$1048576,0),MATCH((CUADRO!N$5&amp;$E904),'Hoja de Trabajo para listado'!$A$151:$Z$151,0)),0)+IFERROR(INDEX('Hoja de Trabajo para listado'!$AB$155:$BA$1048576,MATCH($A904,'Hoja de Trabajo para listado'!$AB$155:$AB$1048576,0),MATCH((CUADRO!N$5&amp;$E904),'Hoja de Trabajo para listado'!$AB$151:$BA$151,0)),0)+IFERROR(INDEX('Hoja de Trabajo para listado'!$BC$155:$CB$1048576,MATCH($A904,'Hoja de Trabajo para listado'!$BC$155:$BC$1048576,0),MATCH((CUADRO!N$5&amp;$E904),'Hoja de Trabajo para listado'!$BC$151:$CB$151,0)),0)+IFERROR(INDEX('Hoja de Trabajo para listado'!$DE$153:$DG$274,MATCH($A904,'Hoja de Trabajo para listado'!$DE$153:$DE$1048576,0),MATCH((CUADRO!N$5&amp;$E904),'Hoja de Trabajo para listado'!$DE$151:$DG$151,0)),0)+IFERROR(INDEX('Hoja de Trabajo para listado'!$CD$155:$DC$1048576,MATCH($A904,'Hoja de Trabajo para listado'!$CD$155:$CD$1048576,0),MATCH((CUADRO!N$5&amp;$E904),'Hoja de Trabajo para listado'!$CD$151:$DC$151,0)),0)</f>
        <v>0</v>
      </c>
      <c r="O904" s="255">
        <f ca="1">+IFERROR(INDEX('Hoja de Trabajo para listado'!$A$155:$Z$1048576,MATCH($A904,'Hoja de Trabajo para listado'!$A$155:$A$1048576,0),MATCH((CUADRO!O$5&amp;$E904),'Hoja de Trabajo para listado'!$A$151:$Z$151,0)),0)+IFERROR(INDEX('Hoja de Trabajo para listado'!$AB$155:$BA$1048576,MATCH($A904,'Hoja de Trabajo para listado'!$AB$155:$AB$1048576,0),MATCH((CUADRO!O$5&amp;$E904),'Hoja de Trabajo para listado'!$AB$151:$BA$151,0)),0)+IFERROR(INDEX('Hoja de Trabajo para listado'!$BC$155:$CB$1048576,MATCH($A904,'Hoja de Trabajo para listado'!$BC$155:$BC$1048576,0),MATCH((CUADRO!O$5&amp;$E904),'Hoja de Trabajo para listado'!$BC$151:$CB$151,0)),0)+IFERROR(INDEX('Hoja de Trabajo para listado'!$DE$153:$DG$274,MATCH($A904,'Hoja de Trabajo para listado'!$DE$153:$DE$1048576,0),MATCH((CUADRO!O$5&amp;$E904),'Hoja de Trabajo para listado'!$DE$151:$DG$151,0)),0)+IFERROR(INDEX('Hoja de Trabajo para listado'!$CD$155:$DC$1048576,MATCH($A904,'Hoja de Trabajo para listado'!$CD$155:$CD$1048576,0),MATCH((CUADRO!O$5&amp;$E904),'Hoja de Trabajo para listado'!$CD$151:$DC$151,0)),0)</f>
        <v>0</v>
      </c>
      <c r="P904" s="255">
        <f ca="1">+IFERROR(INDEX('Hoja de Trabajo para listado'!$A$155:$Z$1048576,MATCH($A904,'Hoja de Trabajo para listado'!$A$155:$A$1048576,0),MATCH((CUADRO!P$5&amp;$E904),'Hoja de Trabajo para listado'!$A$151:$Z$151,0)),0)+IFERROR(INDEX('Hoja de Trabajo para listado'!$AB$155:$BA$1048576,MATCH($A904,'Hoja de Trabajo para listado'!$AB$155:$AB$1048576,0),MATCH((CUADRO!P$5&amp;$E904),'Hoja de Trabajo para listado'!$AB$151:$BA$151,0)),0)+IFERROR(INDEX('Hoja de Trabajo para listado'!$BC$155:$CB$1048576,MATCH($A904,'Hoja de Trabajo para listado'!$BC$155:$BC$1048576,0),MATCH((CUADRO!P$5&amp;$E904),'Hoja de Trabajo para listado'!$BC$151:$CB$151,0)),0)+IFERROR(INDEX('Hoja de Trabajo para listado'!$DE$153:$DG$274,MATCH($A904,'Hoja de Trabajo para listado'!$DE$153:$DE$1048576,0),MATCH((CUADRO!P$5&amp;$E904),'Hoja de Trabajo para listado'!$DE$151:$DG$151,0)),0)+IFERROR(INDEX('Hoja de Trabajo para listado'!$CD$155:$DC$1048576,MATCH($A904,'Hoja de Trabajo para listado'!$CD$155:$CD$1048576,0),MATCH((CUADRO!P$5&amp;$E904),'Hoja de Trabajo para listado'!$CD$151:$DC$151,0)),0)</f>
        <v>0</v>
      </c>
      <c r="Q904" s="255">
        <f ca="1">+IFERROR(INDEX('Hoja de Trabajo para listado'!$A$155:$Z$1048576,MATCH($A904,'Hoja de Trabajo para listado'!$A$155:$A$1048576,0),MATCH((CUADRO!Q$5&amp;$E904),'Hoja de Trabajo para listado'!$A$151:$Z$151,0)),0)+IFERROR(INDEX('Hoja de Trabajo para listado'!$AB$155:$BA$1048576,MATCH($A904,'Hoja de Trabajo para listado'!$AB$155:$AB$1048576,0),MATCH((CUADRO!Q$5&amp;$E904),'Hoja de Trabajo para listado'!$AB$151:$BA$151,0)),0)+IFERROR(INDEX('Hoja de Trabajo para listado'!$BC$155:$CB$1048576,MATCH($A904,'Hoja de Trabajo para listado'!$BC$155:$BC$1048576,0),MATCH((CUADRO!Q$5&amp;$E904),'Hoja de Trabajo para listado'!$BC$151:$CB$151,0)),0)+IFERROR(INDEX('Hoja de Trabajo para listado'!$DE$153:$DG$274,MATCH($A904,'Hoja de Trabajo para listado'!$DE$153:$DE$1048576,0),MATCH((CUADRO!Q$5&amp;$E904),'Hoja de Trabajo para listado'!$DE$151:$DG$151,0)),0)+IFERROR(INDEX('Hoja de Trabajo para listado'!$CD$155:$DC$1048576,MATCH($A904,'Hoja de Trabajo para listado'!$CD$155:$CD$1048576,0),MATCH((CUADRO!Q$5&amp;$E904),'Hoja de Trabajo para listado'!$CD$151:$DC$151,0)),0)</f>
        <v>0</v>
      </c>
      <c r="R904" s="255">
        <f t="shared" ca="1" si="28"/>
        <v>0</v>
      </c>
      <c r="S904" s="262"/>
      <c r="T904" s="255">
        <f ca="1">+T905</f>
        <v>0</v>
      </c>
      <c r="U904" s="254">
        <f t="shared" si="29"/>
        <v>1</v>
      </c>
      <c r="V904" s="362" t="str">
        <f>+VLOOKUP(A904,bd_lista!$A$3:$E$590,5,FALSE)</f>
        <v>Gobiernos Autonomos Municipales</v>
      </c>
      <c r="W904" s="361" t="str">
        <f>+V904</f>
        <v>Gobiernos Autonomos Municipales</v>
      </c>
      <c r="X904" s="254">
        <f>+VLOOKUP(A904,[2]Sheet1!$A$13:$D$744,4,FALSE)</f>
        <v>0</v>
      </c>
      <c r="Y904" s="254" t="e">
        <f>+VLOOKUP(X904,bd_lista!$A$3:$C$590,3,FALSE)</f>
        <v>#N/A</v>
      </c>
      <c r="Z904" s="316">
        <f>+X904</f>
        <v>0</v>
      </c>
      <c r="AA904" s="317" t="e">
        <f>+Y904</f>
        <v>#N/A</v>
      </c>
    </row>
    <row r="905" spans="1:27" customFormat="1" ht="15" hidden="1" customHeight="1">
      <c r="A905" s="32">
        <v>1714</v>
      </c>
      <c r="B905" s="307"/>
      <c r="C905" s="259" t="str">
        <f>+VLOOKUP(A905,bd_lista!$A$3:$C$590,3,FALSE)</f>
        <v>Gobierno Autónomo Municipal de Pailón</v>
      </c>
      <c r="D905" s="362"/>
      <c r="E905" s="256" t="s">
        <v>1314</v>
      </c>
      <c r="F905" s="257">
        <f ca="1">+IFERROR(INDEX('Hoja de Trabajo para listado'!$A$155:$Z$1048576,MATCH($A905,'Hoja de Trabajo para listado'!$A$155:$A$1048576,0),MATCH((CUADRO!F$5&amp;$E905),'Hoja de Trabajo para listado'!$A$151:$Z$151,0)),0)+IFERROR(INDEX('Hoja de Trabajo para listado'!$AB$155:$BA$1048576,MATCH($A905,'Hoja de Trabajo para listado'!$AB$155:$AB$1048576,0),MATCH((CUADRO!F$5&amp;$E905),'Hoja de Trabajo para listado'!$AB$151:$BA$151,0)),0)+IFERROR(INDEX('Hoja de Trabajo para listado'!$BC$155:$CB$1048576,MATCH($A905,'Hoja de Trabajo para listado'!$BC$155:$BC$1048576,0),MATCH((CUADRO!F$5&amp;$E905),'Hoja de Trabajo para listado'!$BC$151:$CB$151,0)),0)+IFERROR(INDEX('Hoja de Trabajo para listado'!$DE$153:$DG$274,MATCH($A905,'Hoja de Trabajo para listado'!$DE$153:$DE$1048576,0),MATCH((CUADRO!F$5&amp;$E905),'Hoja de Trabajo para listado'!$DE$151:$DG$151,0)),0)+IFERROR(INDEX('Hoja de Trabajo para listado'!$CD$155:$DC$1048576,MATCH($A905,'Hoja de Trabajo para listado'!$CD$155:$CD$1048576,0),MATCH((CUADRO!F$5&amp;$E905),'Hoja de Trabajo para listado'!$CD$151:$DC$151,0)),0)</f>
        <v>0</v>
      </c>
      <c r="G905" s="257">
        <f ca="1">+IFERROR(INDEX('Hoja de Trabajo para listado'!$A$155:$Z$1048576,MATCH($A905,'Hoja de Trabajo para listado'!$A$155:$A$1048576,0),MATCH((CUADRO!G$5&amp;$E905),'Hoja de Trabajo para listado'!$A$151:$Z$151,0)),0)+IFERROR(INDEX('Hoja de Trabajo para listado'!$AB$155:$BA$1048576,MATCH($A905,'Hoja de Trabajo para listado'!$AB$155:$AB$1048576,0),MATCH((CUADRO!G$5&amp;$E905),'Hoja de Trabajo para listado'!$AB$151:$BA$151,0)),0)+IFERROR(INDEX('Hoja de Trabajo para listado'!$BC$155:$CB$1048576,MATCH($A905,'Hoja de Trabajo para listado'!$BC$155:$BC$1048576,0),MATCH((CUADRO!G$5&amp;$E905),'Hoja de Trabajo para listado'!$BC$151:$CB$151,0)),0)+IFERROR(INDEX('Hoja de Trabajo para listado'!$DE$153:$DG$274,MATCH($A905,'Hoja de Trabajo para listado'!$DE$153:$DE$1048576,0),MATCH((CUADRO!G$5&amp;$E905),'Hoja de Trabajo para listado'!$DE$151:$DG$151,0)),0)+IFERROR(INDEX('Hoja de Trabajo para listado'!$CD$155:$DC$1048576,MATCH($A905,'Hoja de Trabajo para listado'!$CD$155:$CD$1048576,0),MATCH((CUADRO!G$5&amp;$E905),'Hoja de Trabajo para listado'!$CD$151:$DC$151,0)),0)</f>
        <v>0</v>
      </c>
      <c r="H905" s="257">
        <f ca="1">+IFERROR(INDEX('Hoja de Trabajo para listado'!$A$155:$Z$1048576,MATCH($A905,'Hoja de Trabajo para listado'!$A$155:$A$1048576,0),MATCH((CUADRO!H$5&amp;$E905),'Hoja de Trabajo para listado'!$A$151:$Z$151,0)),0)+IFERROR(INDEX('Hoja de Trabajo para listado'!$AB$155:$BA$1048576,MATCH($A905,'Hoja de Trabajo para listado'!$AB$155:$AB$1048576,0),MATCH((CUADRO!H$5&amp;$E905),'Hoja de Trabajo para listado'!$AB$151:$BA$151,0)),0)+IFERROR(INDEX('Hoja de Trabajo para listado'!$BC$155:$CB$1048576,MATCH($A905,'Hoja de Trabajo para listado'!$BC$155:$BC$1048576,0),MATCH((CUADRO!H$5&amp;$E905),'Hoja de Trabajo para listado'!$BC$151:$CB$151,0)),0)+IFERROR(INDEX('Hoja de Trabajo para listado'!$DE$153:$DG$274,MATCH($A905,'Hoja de Trabajo para listado'!$DE$153:$DE$1048576,0),MATCH((CUADRO!H$5&amp;$E905),'Hoja de Trabajo para listado'!$DE$151:$DG$151,0)),0)+IFERROR(INDEX('Hoja de Trabajo para listado'!$CD$155:$DC$1048576,MATCH($A905,'Hoja de Trabajo para listado'!$CD$155:$CD$1048576,0),MATCH((CUADRO!H$5&amp;$E905),'Hoja de Trabajo para listado'!$CD$151:$DC$151,0)),0)</f>
        <v>0</v>
      </c>
      <c r="I905" s="257">
        <f ca="1">+IFERROR(INDEX('Hoja de Trabajo para listado'!$A$155:$Z$1048576,MATCH($A905,'Hoja de Trabajo para listado'!$A$155:$A$1048576,0),MATCH((CUADRO!I$5&amp;$E905),'Hoja de Trabajo para listado'!$A$151:$Z$151,0)),0)+IFERROR(INDEX('Hoja de Trabajo para listado'!$AB$155:$BA$1048576,MATCH($A905,'Hoja de Trabajo para listado'!$AB$155:$AB$1048576,0),MATCH((CUADRO!I$5&amp;$E905),'Hoja de Trabajo para listado'!$AB$151:$BA$151,0)),0)+IFERROR(INDEX('Hoja de Trabajo para listado'!$BC$155:$CB$1048576,MATCH($A905,'Hoja de Trabajo para listado'!$BC$155:$BC$1048576,0),MATCH((CUADRO!I$5&amp;$E905),'Hoja de Trabajo para listado'!$BC$151:$CB$151,0)),0)+IFERROR(INDEX('Hoja de Trabajo para listado'!$DE$153:$DG$274,MATCH($A905,'Hoja de Trabajo para listado'!$DE$153:$DE$1048576,0),MATCH((CUADRO!I$5&amp;$E905),'Hoja de Trabajo para listado'!$DE$151:$DG$151,0)),0)+IFERROR(INDEX('Hoja de Trabajo para listado'!$CD$155:$DC$1048576,MATCH($A905,'Hoja de Trabajo para listado'!$CD$155:$CD$1048576,0),MATCH((CUADRO!I$5&amp;$E905),'Hoja de Trabajo para listado'!$CD$151:$DC$151,0)),0)</f>
        <v>0</v>
      </c>
      <c r="J905" s="257">
        <f ca="1">+IFERROR(INDEX('Hoja de Trabajo para listado'!$A$155:$Z$1048576,MATCH($A905,'Hoja de Trabajo para listado'!$A$155:$A$1048576,0),MATCH((CUADRO!J$5&amp;$E905),'Hoja de Trabajo para listado'!$A$151:$Z$151,0)),0)+IFERROR(INDEX('Hoja de Trabajo para listado'!$AB$155:$BA$1048576,MATCH($A905,'Hoja de Trabajo para listado'!$AB$155:$AB$1048576,0),MATCH((CUADRO!J$5&amp;$E905),'Hoja de Trabajo para listado'!$AB$151:$BA$151,0)),0)+IFERROR(INDEX('Hoja de Trabajo para listado'!$BC$155:$CB$1048576,MATCH($A905,'Hoja de Trabajo para listado'!$BC$155:$BC$1048576,0),MATCH((CUADRO!J$5&amp;$E905),'Hoja de Trabajo para listado'!$BC$151:$CB$151,0)),0)+IFERROR(INDEX('Hoja de Trabajo para listado'!$DE$153:$DG$274,MATCH($A905,'Hoja de Trabajo para listado'!$DE$153:$DE$1048576,0),MATCH((CUADRO!J$5&amp;$E905),'Hoja de Trabajo para listado'!$DE$151:$DG$151,0)),0)+IFERROR(INDEX('Hoja de Trabajo para listado'!$CD$155:$DC$1048576,MATCH($A905,'Hoja de Trabajo para listado'!$CD$155:$CD$1048576,0),MATCH((CUADRO!J$5&amp;$E905),'Hoja de Trabajo para listado'!$CD$151:$DC$151,0)),0)</f>
        <v>0</v>
      </c>
      <c r="K905" s="257">
        <f ca="1">+IFERROR(INDEX('Hoja de Trabajo para listado'!$A$155:$Z$1048576,MATCH($A905,'Hoja de Trabajo para listado'!$A$155:$A$1048576,0),MATCH((CUADRO!K$5&amp;$E905),'Hoja de Trabajo para listado'!$A$151:$Z$151,0)),0)+IFERROR(INDEX('Hoja de Trabajo para listado'!$AB$155:$BA$1048576,MATCH($A905,'Hoja de Trabajo para listado'!$AB$155:$AB$1048576,0),MATCH((CUADRO!K$5&amp;$E905),'Hoja de Trabajo para listado'!$AB$151:$BA$151,0)),0)+IFERROR(INDEX('Hoja de Trabajo para listado'!$BC$155:$CB$1048576,MATCH($A905,'Hoja de Trabajo para listado'!$BC$155:$BC$1048576,0),MATCH((CUADRO!K$5&amp;$E905),'Hoja de Trabajo para listado'!$BC$151:$CB$151,0)),0)+IFERROR(INDEX('Hoja de Trabajo para listado'!$DE$153:$DG$274,MATCH($A905,'Hoja de Trabajo para listado'!$DE$153:$DE$1048576,0),MATCH((CUADRO!K$5&amp;$E905),'Hoja de Trabajo para listado'!$DE$151:$DG$151,0)),0)+IFERROR(INDEX('Hoja de Trabajo para listado'!$CD$155:$DC$1048576,MATCH($A905,'Hoja de Trabajo para listado'!$CD$155:$CD$1048576,0),MATCH((CUADRO!K$5&amp;$E905),'Hoja de Trabajo para listado'!$CD$151:$DC$151,0)),0)</f>
        <v>0</v>
      </c>
      <c r="L905" s="257">
        <f ca="1">+IFERROR(INDEX('Hoja de Trabajo para listado'!$A$155:$Z$1048576,MATCH($A905,'Hoja de Trabajo para listado'!$A$155:$A$1048576,0),MATCH((CUADRO!L$5&amp;$E905),'Hoja de Trabajo para listado'!$A$151:$Z$151,0)),0)+IFERROR(INDEX('Hoja de Trabajo para listado'!$AB$155:$BA$1048576,MATCH($A905,'Hoja de Trabajo para listado'!$AB$155:$AB$1048576,0),MATCH((CUADRO!L$5&amp;$E905),'Hoja de Trabajo para listado'!$AB$151:$BA$151,0)),0)+IFERROR(INDEX('Hoja de Trabajo para listado'!$BC$155:$CB$1048576,MATCH($A905,'Hoja de Trabajo para listado'!$BC$155:$BC$1048576,0),MATCH((CUADRO!L$5&amp;$E905),'Hoja de Trabajo para listado'!$BC$151:$CB$151,0)),0)+IFERROR(INDEX('Hoja de Trabajo para listado'!$DE$153:$DG$274,MATCH($A905,'Hoja de Trabajo para listado'!$DE$153:$DE$1048576,0),MATCH((CUADRO!L$5&amp;$E905),'Hoja de Trabajo para listado'!$DE$151:$DG$151,0)),0)+IFERROR(INDEX('Hoja de Trabajo para listado'!$CD$155:$DC$1048576,MATCH($A905,'Hoja de Trabajo para listado'!$CD$155:$CD$1048576,0),MATCH((CUADRO!L$5&amp;$E905),'Hoja de Trabajo para listado'!$CD$151:$DC$151,0)),0)</f>
        <v>0</v>
      </c>
      <c r="M905" s="257">
        <f ca="1">+IFERROR(INDEX('Hoja de Trabajo para listado'!$A$155:$Z$1048576,MATCH($A905,'Hoja de Trabajo para listado'!$A$155:$A$1048576,0),MATCH((CUADRO!M$5&amp;$E905),'Hoja de Trabajo para listado'!$A$151:$Z$151,0)),0)+IFERROR(INDEX('Hoja de Trabajo para listado'!$AB$155:$BA$1048576,MATCH($A905,'Hoja de Trabajo para listado'!$AB$155:$AB$1048576,0),MATCH((CUADRO!M$5&amp;$E905),'Hoja de Trabajo para listado'!$AB$151:$BA$151,0)),0)+IFERROR(INDEX('Hoja de Trabajo para listado'!$BC$155:$CB$1048576,MATCH($A905,'Hoja de Trabajo para listado'!$BC$155:$BC$1048576,0),MATCH((CUADRO!M$5&amp;$E905),'Hoja de Trabajo para listado'!$BC$151:$CB$151,0)),0)+IFERROR(INDEX('Hoja de Trabajo para listado'!$DE$153:$DG$274,MATCH($A905,'Hoja de Trabajo para listado'!$DE$153:$DE$1048576,0),MATCH((CUADRO!M$5&amp;$E905),'Hoja de Trabajo para listado'!$DE$151:$DG$151,0)),0)+IFERROR(INDEX('Hoja de Trabajo para listado'!$CD$155:$DC$1048576,MATCH($A905,'Hoja de Trabajo para listado'!$CD$155:$CD$1048576,0),MATCH((CUADRO!M$5&amp;$E905),'Hoja de Trabajo para listado'!$CD$151:$DC$151,0)),0)</f>
        <v>0</v>
      </c>
      <c r="N905" s="257">
        <f ca="1">+IFERROR(INDEX('Hoja de Trabajo para listado'!$A$155:$Z$1048576,MATCH($A905,'Hoja de Trabajo para listado'!$A$155:$A$1048576,0),MATCH((CUADRO!N$5&amp;$E905),'Hoja de Trabajo para listado'!$A$151:$Z$151,0)),0)+IFERROR(INDEX('Hoja de Trabajo para listado'!$AB$155:$BA$1048576,MATCH($A905,'Hoja de Trabajo para listado'!$AB$155:$AB$1048576,0),MATCH((CUADRO!N$5&amp;$E905),'Hoja de Trabajo para listado'!$AB$151:$BA$151,0)),0)+IFERROR(INDEX('Hoja de Trabajo para listado'!$BC$155:$CB$1048576,MATCH($A905,'Hoja de Trabajo para listado'!$BC$155:$BC$1048576,0),MATCH((CUADRO!N$5&amp;$E905),'Hoja de Trabajo para listado'!$BC$151:$CB$151,0)),0)+IFERROR(INDEX('Hoja de Trabajo para listado'!$DE$153:$DG$274,MATCH($A905,'Hoja de Trabajo para listado'!$DE$153:$DE$1048576,0),MATCH((CUADRO!N$5&amp;$E905),'Hoja de Trabajo para listado'!$DE$151:$DG$151,0)),0)+IFERROR(INDEX('Hoja de Trabajo para listado'!$CD$155:$DC$1048576,MATCH($A905,'Hoja de Trabajo para listado'!$CD$155:$CD$1048576,0),MATCH((CUADRO!N$5&amp;$E905),'Hoja de Trabajo para listado'!$CD$151:$DC$151,0)),0)</f>
        <v>0</v>
      </c>
      <c r="O905" s="257">
        <f ca="1">+IFERROR(INDEX('Hoja de Trabajo para listado'!$A$155:$Z$1048576,MATCH($A905,'Hoja de Trabajo para listado'!$A$155:$A$1048576,0),MATCH((CUADRO!O$5&amp;$E905),'Hoja de Trabajo para listado'!$A$151:$Z$151,0)),0)+IFERROR(INDEX('Hoja de Trabajo para listado'!$AB$155:$BA$1048576,MATCH($A905,'Hoja de Trabajo para listado'!$AB$155:$AB$1048576,0),MATCH((CUADRO!O$5&amp;$E905),'Hoja de Trabajo para listado'!$AB$151:$BA$151,0)),0)+IFERROR(INDEX('Hoja de Trabajo para listado'!$BC$155:$CB$1048576,MATCH($A905,'Hoja de Trabajo para listado'!$BC$155:$BC$1048576,0),MATCH((CUADRO!O$5&amp;$E905),'Hoja de Trabajo para listado'!$BC$151:$CB$151,0)),0)+IFERROR(INDEX('Hoja de Trabajo para listado'!$DE$153:$DG$274,MATCH($A905,'Hoja de Trabajo para listado'!$DE$153:$DE$1048576,0),MATCH((CUADRO!O$5&amp;$E905),'Hoja de Trabajo para listado'!$DE$151:$DG$151,0)),0)+IFERROR(INDEX('Hoja de Trabajo para listado'!$CD$155:$DC$1048576,MATCH($A905,'Hoja de Trabajo para listado'!$CD$155:$CD$1048576,0),MATCH((CUADRO!O$5&amp;$E905),'Hoja de Trabajo para listado'!$CD$151:$DC$151,0)),0)</f>
        <v>0</v>
      </c>
      <c r="P905" s="257">
        <f ca="1">+IFERROR(INDEX('Hoja de Trabajo para listado'!$A$155:$Z$1048576,MATCH($A905,'Hoja de Trabajo para listado'!$A$155:$A$1048576,0),MATCH((CUADRO!P$5&amp;$E905),'Hoja de Trabajo para listado'!$A$151:$Z$151,0)),0)+IFERROR(INDEX('Hoja de Trabajo para listado'!$AB$155:$BA$1048576,MATCH($A905,'Hoja de Trabajo para listado'!$AB$155:$AB$1048576,0),MATCH((CUADRO!P$5&amp;$E905),'Hoja de Trabajo para listado'!$AB$151:$BA$151,0)),0)+IFERROR(INDEX('Hoja de Trabajo para listado'!$BC$155:$CB$1048576,MATCH($A905,'Hoja de Trabajo para listado'!$BC$155:$BC$1048576,0),MATCH((CUADRO!P$5&amp;$E905),'Hoja de Trabajo para listado'!$BC$151:$CB$151,0)),0)+IFERROR(INDEX('Hoja de Trabajo para listado'!$DE$153:$DG$274,MATCH($A905,'Hoja de Trabajo para listado'!$DE$153:$DE$1048576,0),MATCH((CUADRO!P$5&amp;$E905),'Hoja de Trabajo para listado'!$DE$151:$DG$151,0)),0)+IFERROR(INDEX('Hoja de Trabajo para listado'!$CD$155:$DC$1048576,MATCH($A905,'Hoja de Trabajo para listado'!$CD$155:$CD$1048576,0),MATCH((CUADRO!P$5&amp;$E905),'Hoja de Trabajo para listado'!$CD$151:$DC$151,0)),0)</f>
        <v>0</v>
      </c>
      <c r="Q905" s="257">
        <f ca="1">+IFERROR(INDEX('Hoja de Trabajo para listado'!$A$155:$Z$1048576,MATCH($A905,'Hoja de Trabajo para listado'!$A$155:$A$1048576,0),MATCH((CUADRO!Q$5&amp;$E905),'Hoja de Trabajo para listado'!$A$151:$Z$151,0)),0)+IFERROR(INDEX('Hoja de Trabajo para listado'!$AB$155:$BA$1048576,MATCH($A905,'Hoja de Trabajo para listado'!$AB$155:$AB$1048576,0),MATCH((CUADRO!Q$5&amp;$E905),'Hoja de Trabajo para listado'!$AB$151:$BA$151,0)),0)+IFERROR(INDEX('Hoja de Trabajo para listado'!$BC$155:$CB$1048576,MATCH($A905,'Hoja de Trabajo para listado'!$BC$155:$BC$1048576,0),MATCH((CUADRO!Q$5&amp;$E905),'Hoja de Trabajo para listado'!$BC$151:$CB$151,0)),0)+IFERROR(INDEX('Hoja de Trabajo para listado'!$DE$153:$DG$274,MATCH($A905,'Hoja de Trabajo para listado'!$DE$153:$DE$1048576,0),MATCH((CUADRO!Q$5&amp;$E905),'Hoja de Trabajo para listado'!$DE$151:$DG$151,0)),0)+IFERROR(INDEX('Hoja de Trabajo para listado'!$CD$155:$DC$1048576,MATCH($A905,'Hoja de Trabajo para listado'!$CD$155:$CD$1048576,0),MATCH((CUADRO!Q$5&amp;$E905),'Hoja de Trabajo para listado'!$CD$151:$DC$151,0)),0)</f>
        <v>0</v>
      </c>
      <c r="R905" s="257">
        <f t="shared" ca="1" si="28"/>
        <v>0</v>
      </c>
      <c r="S905" s="274">
        <f ca="1">+R904+R905</f>
        <v>0</v>
      </c>
      <c r="T905" s="257">
        <f ca="1">+S905</f>
        <v>0</v>
      </c>
      <c r="U905" s="256">
        <f t="shared" si="29"/>
        <v>2</v>
      </c>
      <c r="V905" s="362" t="str">
        <f>+VLOOKUP(A905,bd_lista!$A$3:$E$590,5,FALSE)</f>
        <v>Gobiernos Autonomos Municipales</v>
      </c>
      <c r="W905" s="362"/>
      <c r="X905" s="254">
        <f>+VLOOKUP(A905,[2]Sheet1!$A$13:$D$744,4,FALSE)</f>
        <v>0</v>
      </c>
      <c r="Y905" s="254" t="e">
        <f>+VLOOKUP(X905,bd_lista!$A$3:$C$590,3,FALSE)</f>
        <v>#N/A</v>
      </c>
      <c r="Z905" s="314"/>
      <c r="AA905" s="315"/>
    </row>
    <row r="906" spans="1:27" customFormat="1" ht="15" hidden="1" customHeight="1">
      <c r="A906" s="32">
        <v>1715</v>
      </c>
      <c r="B906" s="306">
        <f>+A906</f>
        <v>1715</v>
      </c>
      <c r="C906" s="259" t="str">
        <f>+VLOOKUP(A906,bd_lista!$A$3:$C$590,3,FALSE)</f>
        <v>Gobierno Autónomo Municipal de Roboré</v>
      </c>
      <c r="D906" s="361" t="str">
        <f>+C906</f>
        <v>Gobierno Autónomo Municipal de Roboré</v>
      </c>
      <c r="E906" s="254" t="s">
        <v>1313</v>
      </c>
      <c r="F906" s="255">
        <f ca="1">+IFERROR(INDEX('Hoja de Trabajo para listado'!$A$155:$Z$1048576,MATCH($A906,'Hoja de Trabajo para listado'!$A$155:$A$1048576,0),MATCH((CUADRO!F$5&amp;$E906),'Hoja de Trabajo para listado'!$A$151:$Z$151,0)),0)+IFERROR(INDEX('Hoja de Trabajo para listado'!$AB$155:$BA$1048576,MATCH($A906,'Hoja de Trabajo para listado'!$AB$155:$AB$1048576,0),MATCH((CUADRO!F$5&amp;$E906),'Hoja de Trabajo para listado'!$AB$151:$BA$151,0)),0)+IFERROR(INDEX('Hoja de Trabajo para listado'!$BC$155:$CB$1048576,MATCH($A906,'Hoja de Trabajo para listado'!$BC$155:$BC$1048576,0),MATCH((CUADRO!F$5&amp;$E906),'Hoja de Trabajo para listado'!$BC$151:$CB$151,0)),0)+IFERROR(INDEX('Hoja de Trabajo para listado'!$DE$153:$DG$274,MATCH($A906,'Hoja de Trabajo para listado'!$DE$153:$DE$1048576,0),MATCH((CUADRO!F$5&amp;$E906),'Hoja de Trabajo para listado'!$DE$151:$DG$151,0)),0)+IFERROR(INDEX('Hoja de Trabajo para listado'!$CD$155:$DC$1048576,MATCH($A906,'Hoja de Trabajo para listado'!$CD$155:$CD$1048576,0),MATCH((CUADRO!F$5&amp;$E906),'Hoja de Trabajo para listado'!$CD$151:$DC$151,0)),0)</f>
        <v>0</v>
      </c>
      <c r="G906" s="255">
        <f ca="1">+IFERROR(INDEX('Hoja de Trabajo para listado'!$A$155:$Z$1048576,MATCH($A906,'Hoja de Trabajo para listado'!$A$155:$A$1048576,0),MATCH((CUADRO!G$5&amp;$E906),'Hoja de Trabajo para listado'!$A$151:$Z$151,0)),0)+IFERROR(INDEX('Hoja de Trabajo para listado'!$AB$155:$BA$1048576,MATCH($A906,'Hoja de Trabajo para listado'!$AB$155:$AB$1048576,0),MATCH((CUADRO!G$5&amp;$E906),'Hoja de Trabajo para listado'!$AB$151:$BA$151,0)),0)+IFERROR(INDEX('Hoja de Trabajo para listado'!$BC$155:$CB$1048576,MATCH($A906,'Hoja de Trabajo para listado'!$BC$155:$BC$1048576,0),MATCH((CUADRO!G$5&amp;$E906),'Hoja de Trabajo para listado'!$BC$151:$CB$151,0)),0)+IFERROR(INDEX('Hoja de Trabajo para listado'!$DE$153:$DG$274,MATCH($A906,'Hoja de Trabajo para listado'!$DE$153:$DE$1048576,0),MATCH((CUADRO!G$5&amp;$E906),'Hoja de Trabajo para listado'!$DE$151:$DG$151,0)),0)+IFERROR(INDEX('Hoja de Trabajo para listado'!$CD$155:$DC$1048576,MATCH($A906,'Hoja de Trabajo para listado'!$CD$155:$CD$1048576,0),MATCH((CUADRO!G$5&amp;$E906),'Hoja de Trabajo para listado'!$CD$151:$DC$151,0)),0)</f>
        <v>0</v>
      </c>
      <c r="H906" s="255">
        <f ca="1">+IFERROR(INDEX('Hoja de Trabajo para listado'!$A$155:$Z$1048576,MATCH($A906,'Hoja de Trabajo para listado'!$A$155:$A$1048576,0),MATCH((CUADRO!H$5&amp;$E906),'Hoja de Trabajo para listado'!$A$151:$Z$151,0)),0)+IFERROR(INDEX('Hoja de Trabajo para listado'!$AB$155:$BA$1048576,MATCH($A906,'Hoja de Trabajo para listado'!$AB$155:$AB$1048576,0),MATCH((CUADRO!H$5&amp;$E906),'Hoja de Trabajo para listado'!$AB$151:$BA$151,0)),0)+IFERROR(INDEX('Hoja de Trabajo para listado'!$BC$155:$CB$1048576,MATCH($A906,'Hoja de Trabajo para listado'!$BC$155:$BC$1048576,0),MATCH((CUADRO!H$5&amp;$E906),'Hoja de Trabajo para listado'!$BC$151:$CB$151,0)),0)+IFERROR(INDEX('Hoja de Trabajo para listado'!$DE$153:$DG$274,MATCH($A906,'Hoja de Trabajo para listado'!$DE$153:$DE$1048576,0),MATCH((CUADRO!H$5&amp;$E906),'Hoja de Trabajo para listado'!$DE$151:$DG$151,0)),0)+IFERROR(INDEX('Hoja de Trabajo para listado'!$CD$155:$DC$1048576,MATCH($A906,'Hoja de Trabajo para listado'!$CD$155:$CD$1048576,0),MATCH((CUADRO!H$5&amp;$E906),'Hoja de Trabajo para listado'!$CD$151:$DC$151,0)),0)</f>
        <v>0</v>
      </c>
      <c r="I906" s="255">
        <f ca="1">+IFERROR(INDEX('Hoja de Trabajo para listado'!$A$155:$Z$1048576,MATCH($A906,'Hoja de Trabajo para listado'!$A$155:$A$1048576,0),MATCH((CUADRO!I$5&amp;$E906),'Hoja de Trabajo para listado'!$A$151:$Z$151,0)),0)+IFERROR(INDEX('Hoja de Trabajo para listado'!$AB$155:$BA$1048576,MATCH($A906,'Hoja de Trabajo para listado'!$AB$155:$AB$1048576,0),MATCH((CUADRO!I$5&amp;$E906),'Hoja de Trabajo para listado'!$AB$151:$BA$151,0)),0)+IFERROR(INDEX('Hoja de Trabajo para listado'!$BC$155:$CB$1048576,MATCH($A906,'Hoja de Trabajo para listado'!$BC$155:$BC$1048576,0),MATCH((CUADRO!I$5&amp;$E906),'Hoja de Trabajo para listado'!$BC$151:$CB$151,0)),0)+IFERROR(INDEX('Hoja de Trabajo para listado'!$DE$153:$DG$274,MATCH($A906,'Hoja de Trabajo para listado'!$DE$153:$DE$1048576,0),MATCH((CUADRO!I$5&amp;$E906),'Hoja de Trabajo para listado'!$DE$151:$DG$151,0)),0)+IFERROR(INDEX('Hoja de Trabajo para listado'!$CD$155:$DC$1048576,MATCH($A906,'Hoja de Trabajo para listado'!$CD$155:$CD$1048576,0),MATCH((CUADRO!I$5&amp;$E906),'Hoja de Trabajo para listado'!$CD$151:$DC$151,0)),0)</f>
        <v>0</v>
      </c>
      <c r="J906" s="255">
        <f ca="1">+IFERROR(INDEX('Hoja de Trabajo para listado'!$A$155:$Z$1048576,MATCH($A906,'Hoja de Trabajo para listado'!$A$155:$A$1048576,0),MATCH((CUADRO!J$5&amp;$E906),'Hoja de Trabajo para listado'!$A$151:$Z$151,0)),0)+IFERROR(INDEX('Hoja de Trabajo para listado'!$AB$155:$BA$1048576,MATCH($A906,'Hoja de Trabajo para listado'!$AB$155:$AB$1048576,0),MATCH((CUADRO!J$5&amp;$E906),'Hoja de Trabajo para listado'!$AB$151:$BA$151,0)),0)+IFERROR(INDEX('Hoja de Trabajo para listado'!$BC$155:$CB$1048576,MATCH($A906,'Hoja de Trabajo para listado'!$BC$155:$BC$1048576,0),MATCH((CUADRO!J$5&amp;$E906),'Hoja de Trabajo para listado'!$BC$151:$CB$151,0)),0)+IFERROR(INDEX('Hoja de Trabajo para listado'!$DE$153:$DG$274,MATCH($A906,'Hoja de Trabajo para listado'!$DE$153:$DE$1048576,0),MATCH((CUADRO!J$5&amp;$E906),'Hoja de Trabajo para listado'!$DE$151:$DG$151,0)),0)+IFERROR(INDEX('Hoja de Trabajo para listado'!$CD$155:$DC$1048576,MATCH($A906,'Hoja de Trabajo para listado'!$CD$155:$CD$1048576,0),MATCH((CUADRO!J$5&amp;$E906),'Hoja de Trabajo para listado'!$CD$151:$DC$151,0)),0)</f>
        <v>0</v>
      </c>
      <c r="K906" s="255">
        <f ca="1">+IFERROR(INDEX('Hoja de Trabajo para listado'!$A$155:$Z$1048576,MATCH($A906,'Hoja de Trabajo para listado'!$A$155:$A$1048576,0),MATCH((CUADRO!K$5&amp;$E906),'Hoja de Trabajo para listado'!$A$151:$Z$151,0)),0)+IFERROR(INDEX('Hoja de Trabajo para listado'!$AB$155:$BA$1048576,MATCH($A906,'Hoja de Trabajo para listado'!$AB$155:$AB$1048576,0),MATCH((CUADRO!K$5&amp;$E906),'Hoja de Trabajo para listado'!$AB$151:$BA$151,0)),0)+IFERROR(INDEX('Hoja de Trabajo para listado'!$BC$155:$CB$1048576,MATCH($A906,'Hoja de Trabajo para listado'!$BC$155:$BC$1048576,0),MATCH((CUADRO!K$5&amp;$E906),'Hoja de Trabajo para listado'!$BC$151:$CB$151,0)),0)+IFERROR(INDEX('Hoja de Trabajo para listado'!$DE$153:$DG$274,MATCH($A906,'Hoja de Trabajo para listado'!$DE$153:$DE$1048576,0),MATCH((CUADRO!K$5&amp;$E906),'Hoja de Trabajo para listado'!$DE$151:$DG$151,0)),0)+IFERROR(INDEX('Hoja de Trabajo para listado'!$CD$155:$DC$1048576,MATCH($A906,'Hoja de Trabajo para listado'!$CD$155:$CD$1048576,0),MATCH((CUADRO!K$5&amp;$E906),'Hoja de Trabajo para listado'!$CD$151:$DC$151,0)),0)</f>
        <v>0</v>
      </c>
      <c r="L906" s="255">
        <f ca="1">+IFERROR(INDEX('Hoja de Trabajo para listado'!$A$155:$Z$1048576,MATCH($A906,'Hoja de Trabajo para listado'!$A$155:$A$1048576,0),MATCH((CUADRO!L$5&amp;$E906),'Hoja de Trabajo para listado'!$A$151:$Z$151,0)),0)+IFERROR(INDEX('Hoja de Trabajo para listado'!$AB$155:$BA$1048576,MATCH($A906,'Hoja de Trabajo para listado'!$AB$155:$AB$1048576,0),MATCH((CUADRO!L$5&amp;$E906),'Hoja de Trabajo para listado'!$AB$151:$BA$151,0)),0)+IFERROR(INDEX('Hoja de Trabajo para listado'!$BC$155:$CB$1048576,MATCH($A906,'Hoja de Trabajo para listado'!$BC$155:$BC$1048576,0),MATCH((CUADRO!L$5&amp;$E906),'Hoja de Trabajo para listado'!$BC$151:$CB$151,0)),0)+IFERROR(INDEX('Hoja de Trabajo para listado'!$DE$153:$DG$274,MATCH($A906,'Hoja de Trabajo para listado'!$DE$153:$DE$1048576,0),MATCH((CUADRO!L$5&amp;$E906),'Hoja de Trabajo para listado'!$DE$151:$DG$151,0)),0)+IFERROR(INDEX('Hoja de Trabajo para listado'!$CD$155:$DC$1048576,MATCH($A906,'Hoja de Trabajo para listado'!$CD$155:$CD$1048576,0),MATCH((CUADRO!L$5&amp;$E906),'Hoja de Trabajo para listado'!$CD$151:$DC$151,0)),0)</f>
        <v>0</v>
      </c>
      <c r="M906" s="255">
        <f ca="1">+IFERROR(INDEX('Hoja de Trabajo para listado'!$A$155:$Z$1048576,MATCH($A906,'Hoja de Trabajo para listado'!$A$155:$A$1048576,0),MATCH((CUADRO!M$5&amp;$E906),'Hoja de Trabajo para listado'!$A$151:$Z$151,0)),0)+IFERROR(INDEX('Hoja de Trabajo para listado'!$AB$155:$BA$1048576,MATCH($A906,'Hoja de Trabajo para listado'!$AB$155:$AB$1048576,0),MATCH((CUADRO!M$5&amp;$E906),'Hoja de Trabajo para listado'!$AB$151:$BA$151,0)),0)+IFERROR(INDEX('Hoja de Trabajo para listado'!$BC$155:$CB$1048576,MATCH($A906,'Hoja de Trabajo para listado'!$BC$155:$BC$1048576,0),MATCH((CUADRO!M$5&amp;$E906),'Hoja de Trabajo para listado'!$BC$151:$CB$151,0)),0)+IFERROR(INDEX('Hoja de Trabajo para listado'!$DE$153:$DG$274,MATCH($A906,'Hoja de Trabajo para listado'!$DE$153:$DE$1048576,0),MATCH((CUADRO!M$5&amp;$E906),'Hoja de Trabajo para listado'!$DE$151:$DG$151,0)),0)+IFERROR(INDEX('Hoja de Trabajo para listado'!$CD$155:$DC$1048576,MATCH($A906,'Hoja de Trabajo para listado'!$CD$155:$CD$1048576,0),MATCH((CUADRO!M$5&amp;$E906),'Hoja de Trabajo para listado'!$CD$151:$DC$151,0)),0)</f>
        <v>0</v>
      </c>
      <c r="N906" s="255">
        <f ca="1">+IFERROR(INDEX('Hoja de Trabajo para listado'!$A$155:$Z$1048576,MATCH($A906,'Hoja de Trabajo para listado'!$A$155:$A$1048576,0),MATCH((CUADRO!N$5&amp;$E906),'Hoja de Trabajo para listado'!$A$151:$Z$151,0)),0)+IFERROR(INDEX('Hoja de Trabajo para listado'!$AB$155:$BA$1048576,MATCH($A906,'Hoja de Trabajo para listado'!$AB$155:$AB$1048576,0),MATCH((CUADRO!N$5&amp;$E906),'Hoja de Trabajo para listado'!$AB$151:$BA$151,0)),0)+IFERROR(INDEX('Hoja de Trabajo para listado'!$BC$155:$CB$1048576,MATCH($A906,'Hoja de Trabajo para listado'!$BC$155:$BC$1048576,0),MATCH((CUADRO!N$5&amp;$E906),'Hoja de Trabajo para listado'!$BC$151:$CB$151,0)),0)+IFERROR(INDEX('Hoja de Trabajo para listado'!$DE$153:$DG$274,MATCH($A906,'Hoja de Trabajo para listado'!$DE$153:$DE$1048576,0),MATCH((CUADRO!N$5&amp;$E906),'Hoja de Trabajo para listado'!$DE$151:$DG$151,0)),0)+IFERROR(INDEX('Hoja de Trabajo para listado'!$CD$155:$DC$1048576,MATCH($A906,'Hoja de Trabajo para listado'!$CD$155:$CD$1048576,0),MATCH((CUADRO!N$5&amp;$E906),'Hoja de Trabajo para listado'!$CD$151:$DC$151,0)),0)</f>
        <v>0</v>
      </c>
      <c r="O906" s="255">
        <f ca="1">+IFERROR(INDEX('Hoja de Trabajo para listado'!$A$155:$Z$1048576,MATCH($A906,'Hoja de Trabajo para listado'!$A$155:$A$1048576,0),MATCH((CUADRO!O$5&amp;$E906),'Hoja de Trabajo para listado'!$A$151:$Z$151,0)),0)+IFERROR(INDEX('Hoja de Trabajo para listado'!$AB$155:$BA$1048576,MATCH($A906,'Hoja de Trabajo para listado'!$AB$155:$AB$1048576,0),MATCH((CUADRO!O$5&amp;$E906),'Hoja de Trabajo para listado'!$AB$151:$BA$151,0)),0)+IFERROR(INDEX('Hoja de Trabajo para listado'!$BC$155:$CB$1048576,MATCH($A906,'Hoja de Trabajo para listado'!$BC$155:$BC$1048576,0),MATCH((CUADRO!O$5&amp;$E906),'Hoja de Trabajo para listado'!$BC$151:$CB$151,0)),0)+IFERROR(INDEX('Hoja de Trabajo para listado'!$DE$153:$DG$274,MATCH($A906,'Hoja de Trabajo para listado'!$DE$153:$DE$1048576,0),MATCH((CUADRO!O$5&amp;$E906),'Hoja de Trabajo para listado'!$DE$151:$DG$151,0)),0)+IFERROR(INDEX('Hoja de Trabajo para listado'!$CD$155:$DC$1048576,MATCH($A906,'Hoja de Trabajo para listado'!$CD$155:$CD$1048576,0),MATCH((CUADRO!O$5&amp;$E906),'Hoja de Trabajo para listado'!$CD$151:$DC$151,0)),0)</f>
        <v>0</v>
      </c>
      <c r="P906" s="255">
        <f ca="1">+IFERROR(INDEX('Hoja de Trabajo para listado'!$A$155:$Z$1048576,MATCH($A906,'Hoja de Trabajo para listado'!$A$155:$A$1048576,0),MATCH((CUADRO!P$5&amp;$E906),'Hoja de Trabajo para listado'!$A$151:$Z$151,0)),0)+IFERROR(INDEX('Hoja de Trabajo para listado'!$AB$155:$BA$1048576,MATCH($A906,'Hoja de Trabajo para listado'!$AB$155:$AB$1048576,0),MATCH((CUADRO!P$5&amp;$E906),'Hoja de Trabajo para listado'!$AB$151:$BA$151,0)),0)+IFERROR(INDEX('Hoja de Trabajo para listado'!$BC$155:$CB$1048576,MATCH($A906,'Hoja de Trabajo para listado'!$BC$155:$BC$1048576,0),MATCH((CUADRO!P$5&amp;$E906),'Hoja de Trabajo para listado'!$BC$151:$CB$151,0)),0)+IFERROR(INDEX('Hoja de Trabajo para listado'!$DE$153:$DG$274,MATCH($A906,'Hoja de Trabajo para listado'!$DE$153:$DE$1048576,0),MATCH((CUADRO!P$5&amp;$E906),'Hoja de Trabajo para listado'!$DE$151:$DG$151,0)),0)+IFERROR(INDEX('Hoja de Trabajo para listado'!$CD$155:$DC$1048576,MATCH($A906,'Hoja de Trabajo para listado'!$CD$155:$CD$1048576,0),MATCH((CUADRO!P$5&amp;$E906),'Hoja de Trabajo para listado'!$CD$151:$DC$151,0)),0)</f>
        <v>0</v>
      </c>
      <c r="Q906" s="255">
        <f ca="1">+IFERROR(INDEX('Hoja de Trabajo para listado'!$A$155:$Z$1048576,MATCH($A906,'Hoja de Trabajo para listado'!$A$155:$A$1048576,0),MATCH((CUADRO!Q$5&amp;$E906),'Hoja de Trabajo para listado'!$A$151:$Z$151,0)),0)+IFERROR(INDEX('Hoja de Trabajo para listado'!$AB$155:$BA$1048576,MATCH($A906,'Hoja de Trabajo para listado'!$AB$155:$AB$1048576,0),MATCH((CUADRO!Q$5&amp;$E906),'Hoja de Trabajo para listado'!$AB$151:$BA$151,0)),0)+IFERROR(INDEX('Hoja de Trabajo para listado'!$BC$155:$CB$1048576,MATCH($A906,'Hoja de Trabajo para listado'!$BC$155:$BC$1048576,0),MATCH((CUADRO!Q$5&amp;$E906),'Hoja de Trabajo para listado'!$BC$151:$CB$151,0)),0)+IFERROR(INDEX('Hoja de Trabajo para listado'!$DE$153:$DG$274,MATCH($A906,'Hoja de Trabajo para listado'!$DE$153:$DE$1048576,0),MATCH((CUADRO!Q$5&amp;$E906),'Hoja de Trabajo para listado'!$DE$151:$DG$151,0)),0)+IFERROR(INDEX('Hoja de Trabajo para listado'!$CD$155:$DC$1048576,MATCH($A906,'Hoja de Trabajo para listado'!$CD$155:$CD$1048576,0),MATCH((CUADRO!Q$5&amp;$E906),'Hoja de Trabajo para listado'!$CD$151:$DC$151,0)),0)</f>
        <v>0</v>
      </c>
      <c r="R906" s="255">
        <f t="shared" ca="1" si="28"/>
        <v>0</v>
      </c>
      <c r="S906" s="262"/>
      <c r="T906" s="255">
        <f ca="1">+T907</f>
        <v>0</v>
      </c>
      <c r="U906" s="254">
        <f t="shared" si="29"/>
        <v>1</v>
      </c>
      <c r="V906" s="362" t="str">
        <f>+VLOOKUP(A906,bd_lista!$A$3:$E$590,5,FALSE)</f>
        <v>Gobiernos Autonomos Municipales</v>
      </c>
      <c r="W906" s="361" t="str">
        <f>+V906</f>
        <v>Gobiernos Autonomos Municipales</v>
      </c>
      <c r="X906" s="254">
        <f>+VLOOKUP(A906,[2]Sheet1!$A$13:$D$744,4,FALSE)</f>
        <v>0</v>
      </c>
      <c r="Y906" s="254" t="e">
        <f>+VLOOKUP(X906,bd_lista!$A$3:$C$590,3,FALSE)</f>
        <v>#N/A</v>
      </c>
      <c r="Z906" s="316">
        <f>+X906</f>
        <v>0</v>
      </c>
      <c r="AA906" s="317" t="e">
        <f>+Y906</f>
        <v>#N/A</v>
      </c>
    </row>
    <row r="907" spans="1:27" customFormat="1" ht="15" hidden="1" customHeight="1">
      <c r="A907" s="32">
        <v>1715</v>
      </c>
      <c r="B907" s="307"/>
      <c r="C907" s="259" t="str">
        <f>+VLOOKUP(A907,bd_lista!$A$3:$C$590,3,FALSE)</f>
        <v>Gobierno Autónomo Municipal de Roboré</v>
      </c>
      <c r="D907" s="362"/>
      <c r="E907" s="256" t="s">
        <v>1314</v>
      </c>
      <c r="F907" s="257">
        <f ca="1">+IFERROR(INDEX('Hoja de Trabajo para listado'!$A$155:$Z$1048576,MATCH($A907,'Hoja de Trabajo para listado'!$A$155:$A$1048576,0),MATCH((CUADRO!F$5&amp;$E907),'Hoja de Trabajo para listado'!$A$151:$Z$151,0)),0)+IFERROR(INDEX('Hoja de Trabajo para listado'!$AB$155:$BA$1048576,MATCH($A907,'Hoja de Trabajo para listado'!$AB$155:$AB$1048576,0),MATCH((CUADRO!F$5&amp;$E907),'Hoja de Trabajo para listado'!$AB$151:$BA$151,0)),0)+IFERROR(INDEX('Hoja de Trabajo para listado'!$BC$155:$CB$1048576,MATCH($A907,'Hoja de Trabajo para listado'!$BC$155:$BC$1048576,0),MATCH((CUADRO!F$5&amp;$E907),'Hoja de Trabajo para listado'!$BC$151:$CB$151,0)),0)+IFERROR(INDEX('Hoja de Trabajo para listado'!$DE$153:$DG$274,MATCH($A907,'Hoja de Trabajo para listado'!$DE$153:$DE$1048576,0),MATCH((CUADRO!F$5&amp;$E907),'Hoja de Trabajo para listado'!$DE$151:$DG$151,0)),0)+IFERROR(INDEX('Hoja de Trabajo para listado'!$CD$155:$DC$1048576,MATCH($A907,'Hoja de Trabajo para listado'!$CD$155:$CD$1048576,0),MATCH((CUADRO!F$5&amp;$E907),'Hoja de Trabajo para listado'!$CD$151:$DC$151,0)),0)</f>
        <v>0</v>
      </c>
      <c r="G907" s="257">
        <f ca="1">+IFERROR(INDEX('Hoja de Trabajo para listado'!$A$155:$Z$1048576,MATCH($A907,'Hoja de Trabajo para listado'!$A$155:$A$1048576,0),MATCH((CUADRO!G$5&amp;$E907),'Hoja de Trabajo para listado'!$A$151:$Z$151,0)),0)+IFERROR(INDEX('Hoja de Trabajo para listado'!$AB$155:$BA$1048576,MATCH($A907,'Hoja de Trabajo para listado'!$AB$155:$AB$1048576,0),MATCH((CUADRO!G$5&amp;$E907),'Hoja de Trabajo para listado'!$AB$151:$BA$151,0)),0)+IFERROR(INDEX('Hoja de Trabajo para listado'!$BC$155:$CB$1048576,MATCH($A907,'Hoja de Trabajo para listado'!$BC$155:$BC$1048576,0),MATCH((CUADRO!G$5&amp;$E907),'Hoja de Trabajo para listado'!$BC$151:$CB$151,0)),0)+IFERROR(INDEX('Hoja de Trabajo para listado'!$DE$153:$DG$274,MATCH($A907,'Hoja de Trabajo para listado'!$DE$153:$DE$1048576,0),MATCH((CUADRO!G$5&amp;$E907),'Hoja de Trabajo para listado'!$DE$151:$DG$151,0)),0)+IFERROR(INDEX('Hoja de Trabajo para listado'!$CD$155:$DC$1048576,MATCH($A907,'Hoja de Trabajo para listado'!$CD$155:$CD$1048576,0),MATCH((CUADRO!G$5&amp;$E907),'Hoja de Trabajo para listado'!$CD$151:$DC$151,0)),0)</f>
        <v>0</v>
      </c>
      <c r="H907" s="257">
        <f ca="1">+IFERROR(INDEX('Hoja de Trabajo para listado'!$A$155:$Z$1048576,MATCH($A907,'Hoja de Trabajo para listado'!$A$155:$A$1048576,0),MATCH((CUADRO!H$5&amp;$E907),'Hoja de Trabajo para listado'!$A$151:$Z$151,0)),0)+IFERROR(INDEX('Hoja de Trabajo para listado'!$AB$155:$BA$1048576,MATCH($A907,'Hoja de Trabajo para listado'!$AB$155:$AB$1048576,0),MATCH((CUADRO!H$5&amp;$E907),'Hoja de Trabajo para listado'!$AB$151:$BA$151,0)),0)+IFERROR(INDEX('Hoja de Trabajo para listado'!$BC$155:$CB$1048576,MATCH($A907,'Hoja de Trabajo para listado'!$BC$155:$BC$1048576,0),MATCH((CUADRO!H$5&amp;$E907),'Hoja de Trabajo para listado'!$BC$151:$CB$151,0)),0)+IFERROR(INDEX('Hoja de Trabajo para listado'!$DE$153:$DG$274,MATCH($A907,'Hoja de Trabajo para listado'!$DE$153:$DE$1048576,0),MATCH((CUADRO!H$5&amp;$E907),'Hoja de Trabajo para listado'!$DE$151:$DG$151,0)),0)+IFERROR(INDEX('Hoja de Trabajo para listado'!$CD$155:$DC$1048576,MATCH($A907,'Hoja de Trabajo para listado'!$CD$155:$CD$1048576,0),MATCH((CUADRO!H$5&amp;$E907),'Hoja de Trabajo para listado'!$CD$151:$DC$151,0)),0)</f>
        <v>0</v>
      </c>
      <c r="I907" s="257">
        <f ca="1">+IFERROR(INDEX('Hoja de Trabajo para listado'!$A$155:$Z$1048576,MATCH($A907,'Hoja de Trabajo para listado'!$A$155:$A$1048576,0),MATCH((CUADRO!I$5&amp;$E907),'Hoja de Trabajo para listado'!$A$151:$Z$151,0)),0)+IFERROR(INDEX('Hoja de Trabajo para listado'!$AB$155:$BA$1048576,MATCH($A907,'Hoja de Trabajo para listado'!$AB$155:$AB$1048576,0),MATCH((CUADRO!I$5&amp;$E907),'Hoja de Trabajo para listado'!$AB$151:$BA$151,0)),0)+IFERROR(INDEX('Hoja de Trabajo para listado'!$BC$155:$CB$1048576,MATCH($A907,'Hoja de Trabajo para listado'!$BC$155:$BC$1048576,0),MATCH((CUADRO!I$5&amp;$E907),'Hoja de Trabajo para listado'!$BC$151:$CB$151,0)),0)+IFERROR(INDEX('Hoja de Trabajo para listado'!$DE$153:$DG$274,MATCH($A907,'Hoja de Trabajo para listado'!$DE$153:$DE$1048576,0),MATCH((CUADRO!I$5&amp;$E907),'Hoja de Trabajo para listado'!$DE$151:$DG$151,0)),0)+IFERROR(INDEX('Hoja de Trabajo para listado'!$CD$155:$DC$1048576,MATCH($A907,'Hoja de Trabajo para listado'!$CD$155:$CD$1048576,0),MATCH((CUADRO!I$5&amp;$E907),'Hoja de Trabajo para listado'!$CD$151:$DC$151,0)),0)</f>
        <v>0</v>
      </c>
      <c r="J907" s="257">
        <f ca="1">+IFERROR(INDEX('Hoja de Trabajo para listado'!$A$155:$Z$1048576,MATCH($A907,'Hoja de Trabajo para listado'!$A$155:$A$1048576,0),MATCH((CUADRO!J$5&amp;$E907),'Hoja de Trabajo para listado'!$A$151:$Z$151,0)),0)+IFERROR(INDEX('Hoja de Trabajo para listado'!$AB$155:$BA$1048576,MATCH($A907,'Hoja de Trabajo para listado'!$AB$155:$AB$1048576,0),MATCH((CUADRO!J$5&amp;$E907),'Hoja de Trabajo para listado'!$AB$151:$BA$151,0)),0)+IFERROR(INDEX('Hoja de Trabajo para listado'!$BC$155:$CB$1048576,MATCH($A907,'Hoja de Trabajo para listado'!$BC$155:$BC$1048576,0),MATCH((CUADRO!J$5&amp;$E907),'Hoja de Trabajo para listado'!$BC$151:$CB$151,0)),0)+IFERROR(INDEX('Hoja de Trabajo para listado'!$DE$153:$DG$274,MATCH($A907,'Hoja de Trabajo para listado'!$DE$153:$DE$1048576,0),MATCH((CUADRO!J$5&amp;$E907),'Hoja de Trabajo para listado'!$DE$151:$DG$151,0)),0)+IFERROR(INDEX('Hoja de Trabajo para listado'!$CD$155:$DC$1048576,MATCH($A907,'Hoja de Trabajo para listado'!$CD$155:$CD$1048576,0),MATCH((CUADRO!J$5&amp;$E907),'Hoja de Trabajo para listado'!$CD$151:$DC$151,0)),0)</f>
        <v>0</v>
      </c>
      <c r="K907" s="257">
        <f ca="1">+IFERROR(INDEX('Hoja de Trabajo para listado'!$A$155:$Z$1048576,MATCH($A907,'Hoja de Trabajo para listado'!$A$155:$A$1048576,0),MATCH((CUADRO!K$5&amp;$E907),'Hoja de Trabajo para listado'!$A$151:$Z$151,0)),0)+IFERROR(INDEX('Hoja de Trabajo para listado'!$AB$155:$BA$1048576,MATCH($A907,'Hoja de Trabajo para listado'!$AB$155:$AB$1048576,0),MATCH((CUADRO!K$5&amp;$E907),'Hoja de Trabajo para listado'!$AB$151:$BA$151,0)),0)+IFERROR(INDEX('Hoja de Trabajo para listado'!$BC$155:$CB$1048576,MATCH($A907,'Hoja de Trabajo para listado'!$BC$155:$BC$1048576,0),MATCH((CUADRO!K$5&amp;$E907),'Hoja de Trabajo para listado'!$BC$151:$CB$151,0)),0)+IFERROR(INDEX('Hoja de Trabajo para listado'!$DE$153:$DG$274,MATCH($A907,'Hoja de Trabajo para listado'!$DE$153:$DE$1048576,0),MATCH((CUADRO!K$5&amp;$E907),'Hoja de Trabajo para listado'!$DE$151:$DG$151,0)),0)+IFERROR(INDEX('Hoja de Trabajo para listado'!$CD$155:$DC$1048576,MATCH($A907,'Hoja de Trabajo para listado'!$CD$155:$CD$1048576,0),MATCH((CUADRO!K$5&amp;$E907),'Hoja de Trabajo para listado'!$CD$151:$DC$151,0)),0)</f>
        <v>0</v>
      </c>
      <c r="L907" s="257">
        <f ca="1">+IFERROR(INDEX('Hoja de Trabajo para listado'!$A$155:$Z$1048576,MATCH($A907,'Hoja de Trabajo para listado'!$A$155:$A$1048576,0),MATCH((CUADRO!L$5&amp;$E907),'Hoja de Trabajo para listado'!$A$151:$Z$151,0)),0)+IFERROR(INDEX('Hoja de Trabajo para listado'!$AB$155:$BA$1048576,MATCH($A907,'Hoja de Trabajo para listado'!$AB$155:$AB$1048576,0),MATCH((CUADRO!L$5&amp;$E907),'Hoja de Trabajo para listado'!$AB$151:$BA$151,0)),0)+IFERROR(INDEX('Hoja de Trabajo para listado'!$BC$155:$CB$1048576,MATCH($A907,'Hoja de Trabajo para listado'!$BC$155:$BC$1048576,0),MATCH((CUADRO!L$5&amp;$E907),'Hoja de Trabajo para listado'!$BC$151:$CB$151,0)),0)+IFERROR(INDEX('Hoja de Trabajo para listado'!$DE$153:$DG$274,MATCH($A907,'Hoja de Trabajo para listado'!$DE$153:$DE$1048576,0),MATCH((CUADRO!L$5&amp;$E907),'Hoja de Trabajo para listado'!$DE$151:$DG$151,0)),0)+IFERROR(INDEX('Hoja de Trabajo para listado'!$CD$155:$DC$1048576,MATCH($A907,'Hoja de Trabajo para listado'!$CD$155:$CD$1048576,0),MATCH((CUADRO!L$5&amp;$E907),'Hoja de Trabajo para listado'!$CD$151:$DC$151,0)),0)</f>
        <v>0</v>
      </c>
      <c r="M907" s="257">
        <f ca="1">+IFERROR(INDEX('Hoja de Trabajo para listado'!$A$155:$Z$1048576,MATCH($A907,'Hoja de Trabajo para listado'!$A$155:$A$1048576,0),MATCH((CUADRO!M$5&amp;$E907),'Hoja de Trabajo para listado'!$A$151:$Z$151,0)),0)+IFERROR(INDEX('Hoja de Trabajo para listado'!$AB$155:$BA$1048576,MATCH($A907,'Hoja de Trabajo para listado'!$AB$155:$AB$1048576,0),MATCH((CUADRO!M$5&amp;$E907),'Hoja de Trabajo para listado'!$AB$151:$BA$151,0)),0)+IFERROR(INDEX('Hoja de Trabajo para listado'!$BC$155:$CB$1048576,MATCH($A907,'Hoja de Trabajo para listado'!$BC$155:$BC$1048576,0),MATCH((CUADRO!M$5&amp;$E907),'Hoja de Trabajo para listado'!$BC$151:$CB$151,0)),0)+IFERROR(INDEX('Hoja de Trabajo para listado'!$DE$153:$DG$274,MATCH($A907,'Hoja de Trabajo para listado'!$DE$153:$DE$1048576,0),MATCH((CUADRO!M$5&amp;$E907),'Hoja de Trabajo para listado'!$DE$151:$DG$151,0)),0)+IFERROR(INDEX('Hoja de Trabajo para listado'!$CD$155:$DC$1048576,MATCH($A907,'Hoja de Trabajo para listado'!$CD$155:$CD$1048576,0),MATCH((CUADRO!M$5&amp;$E907),'Hoja de Trabajo para listado'!$CD$151:$DC$151,0)),0)</f>
        <v>0</v>
      </c>
      <c r="N907" s="257">
        <f ca="1">+IFERROR(INDEX('Hoja de Trabajo para listado'!$A$155:$Z$1048576,MATCH($A907,'Hoja de Trabajo para listado'!$A$155:$A$1048576,0),MATCH((CUADRO!N$5&amp;$E907),'Hoja de Trabajo para listado'!$A$151:$Z$151,0)),0)+IFERROR(INDEX('Hoja de Trabajo para listado'!$AB$155:$BA$1048576,MATCH($A907,'Hoja de Trabajo para listado'!$AB$155:$AB$1048576,0),MATCH((CUADRO!N$5&amp;$E907),'Hoja de Trabajo para listado'!$AB$151:$BA$151,0)),0)+IFERROR(INDEX('Hoja de Trabajo para listado'!$BC$155:$CB$1048576,MATCH($A907,'Hoja de Trabajo para listado'!$BC$155:$BC$1048576,0),MATCH((CUADRO!N$5&amp;$E907),'Hoja de Trabajo para listado'!$BC$151:$CB$151,0)),0)+IFERROR(INDEX('Hoja de Trabajo para listado'!$DE$153:$DG$274,MATCH($A907,'Hoja de Trabajo para listado'!$DE$153:$DE$1048576,0),MATCH((CUADRO!N$5&amp;$E907),'Hoja de Trabajo para listado'!$DE$151:$DG$151,0)),0)+IFERROR(INDEX('Hoja de Trabajo para listado'!$CD$155:$DC$1048576,MATCH($A907,'Hoja de Trabajo para listado'!$CD$155:$CD$1048576,0),MATCH((CUADRO!N$5&amp;$E907),'Hoja de Trabajo para listado'!$CD$151:$DC$151,0)),0)</f>
        <v>0</v>
      </c>
      <c r="O907" s="257">
        <f ca="1">+IFERROR(INDEX('Hoja de Trabajo para listado'!$A$155:$Z$1048576,MATCH($A907,'Hoja de Trabajo para listado'!$A$155:$A$1048576,0),MATCH((CUADRO!O$5&amp;$E907),'Hoja de Trabajo para listado'!$A$151:$Z$151,0)),0)+IFERROR(INDEX('Hoja de Trabajo para listado'!$AB$155:$BA$1048576,MATCH($A907,'Hoja de Trabajo para listado'!$AB$155:$AB$1048576,0),MATCH((CUADRO!O$5&amp;$E907),'Hoja de Trabajo para listado'!$AB$151:$BA$151,0)),0)+IFERROR(INDEX('Hoja de Trabajo para listado'!$BC$155:$CB$1048576,MATCH($A907,'Hoja de Trabajo para listado'!$BC$155:$BC$1048576,0),MATCH((CUADRO!O$5&amp;$E907),'Hoja de Trabajo para listado'!$BC$151:$CB$151,0)),0)+IFERROR(INDEX('Hoja de Trabajo para listado'!$DE$153:$DG$274,MATCH($A907,'Hoja de Trabajo para listado'!$DE$153:$DE$1048576,0),MATCH((CUADRO!O$5&amp;$E907),'Hoja de Trabajo para listado'!$DE$151:$DG$151,0)),0)+IFERROR(INDEX('Hoja de Trabajo para listado'!$CD$155:$DC$1048576,MATCH($A907,'Hoja de Trabajo para listado'!$CD$155:$CD$1048576,0),MATCH((CUADRO!O$5&amp;$E907),'Hoja de Trabajo para listado'!$CD$151:$DC$151,0)),0)</f>
        <v>0</v>
      </c>
      <c r="P907" s="257">
        <f ca="1">+IFERROR(INDEX('Hoja de Trabajo para listado'!$A$155:$Z$1048576,MATCH($A907,'Hoja de Trabajo para listado'!$A$155:$A$1048576,0),MATCH((CUADRO!P$5&amp;$E907),'Hoja de Trabajo para listado'!$A$151:$Z$151,0)),0)+IFERROR(INDEX('Hoja de Trabajo para listado'!$AB$155:$BA$1048576,MATCH($A907,'Hoja de Trabajo para listado'!$AB$155:$AB$1048576,0),MATCH((CUADRO!P$5&amp;$E907),'Hoja de Trabajo para listado'!$AB$151:$BA$151,0)),0)+IFERROR(INDEX('Hoja de Trabajo para listado'!$BC$155:$CB$1048576,MATCH($A907,'Hoja de Trabajo para listado'!$BC$155:$BC$1048576,0),MATCH((CUADRO!P$5&amp;$E907),'Hoja de Trabajo para listado'!$BC$151:$CB$151,0)),0)+IFERROR(INDEX('Hoja de Trabajo para listado'!$DE$153:$DG$274,MATCH($A907,'Hoja de Trabajo para listado'!$DE$153:$DE$1048576,0),MATCH((CUADRO!P$5&amp;$E907),'Hoja de Trabajo para listado'!$DE$151:$DG$151,0)),0)+IFERROR(INDEX('Hoja de Trabajo para listado'!$CD$155:$DC$1048576,MATCH($A907,'Hoja de Trabajo para listado'!$CD$155:$CD$1048576,0),MATCH((CUADRO!P$5&amp;$E907),'Hoja de Trabajo para listado'!$CD$151:$DC$151,0)),0)</f>
        <v>0</v>
      </c>
      <c r="Q907" s="257">
        <f ca="1">+IFERROR(INDEX('Hoja de Trabajo para listado'!$A$155:$Z$1048576,MATCH($A907,'Hoja de Trabajo para listado'!$A$155:$A$1048576,0),MATCH((CUADRO!Q$5&amp;$E907),'Hoja de Trabajo para listado'!$A$151:$Z$151,0)),0)+IFERROR(INDEX('Hoja de Trabajo para listado'!$AB$155:$BA$1048576,MATCH($A907,'Hoja de Trabajo para listado'!$AB$155:$AB$1048576,0),MATCH((CUADRO!Q$5&amp;$E907),'Hoja de Trabajo para listado'!$AB$151:$BA$151,0)),0)+IFERROR(INDEX('Hoja de Trabajo para listado'!$BC$155:$CB$1048576,MATCH($A907,'Hoja de Trabajo para listado'!$BC$155:$BC$1048576,0),MATCH((CUADRO!Q$5&amp;$E907),'Hoja de Trabajo para listado'!$BC$151:$CB$151,0)),0)+IFERROR(INDEX('Hoja de Trabajo para listado'!$DE$153:$DG$274,MATCH($A907,'Hoja de Trabajo para listado'!$DE$153:$DE$1048576,0),MATCH((CUADRO!Q$5&amp;$E907),'Hoja de Trabajo para listado'!$DE$151:$DG$151,0)),0)+IFERROR(INDEX('Hoja de Trabajo para listado'!$CD$155:$DC$1048576,MATCH($A907,'Hoja de Trabajo para listado'!$CD$155:$CD$1048576,0),MATCH((CUADRO!Q$5&amp;$E907),'Hoja de Trabajo para listado'!$CD$151:$DC$151,0)),0)</f>
        <v>0</v>
      </c>
      <c r="R907" s="257">
        <f t="shared" ca="1" si="28"/>
        <v>0</v>
      </c>
      <c r="S907" s="274">
        <f ca="1">+R906+R907</f>
        <v>0</v>
      </c>
      <c r="T907" s="257">
        <f ca="1">+S907</f>
        <v>0</v>
      </c>
      <c r="U907" s="256">
        <f t="shared" si="29"/>
        <v>2</v>
      </c>
      <c r="V907" s="362" t="str">
        <f>+VLOOKUP(A907,bd_lista!$A$3:$E$590,5,FALSE)</f>
        <v>Gobiernos Autonomos Municipales</v>
      </c>
      <c r="W907" s="362"/>
      <c r="X907" s="254">
        <f>+VLOOKUP(A907,[2]Sheet1!$A$13:$D$744,4,FALSE)</f>
        <v>0</v>
      </c>
      <c r="Y907" s="254" t="e">
        <f>+VLOOKUP(X907,bd_lista!$A$3:$C$590,3,FALSE)</f>
        <v>#N/A</v>
      </c>
      <c r="Z907" s="314"/>
      <c r="AA907" s="315"/>
    </row>
    <row r="908" spans="1:27" customFormat="1" ht="15" hidden="1" customHeight="1">
      <c r="A908" s="32">
        <v>1716</v>
      </c>
      <c r="B908" s="306">
        <f>+A908</f>
        <v>1716</v>
      </c>
      <c r="C908" s="259" t="str">
        <f>+VLOOKUP(A908,bd_lista!$A$3:$C$590,3,FALSE)</f>
        <v>Gobierno Autónomo Municipal de Portachuelo</v>
      </c>
      <c r="D908" s="361" t="str">
        <f>+C908</f>
        <v>Gobierno Autónomo Municipal de Portachuelo</v>
      </c>
      <c r="E908" s="254" t="s">
        <v>1313</v>
      </c>
      <c r="F908" s="255">
        <f ca="1">+IFERROR(INDEX('Hoja de Trabajo para listado'!$A$155:$Z$1048576,MATCH($A908,'Hoja de Trabajo para listado'!$A$155:$A$1048576,0),MATCH((CUADRO!F$5&amp;$E908),'Hoja de Trabajo para listado'!$A$151:$Z$151,0)),0)+IFERROR(INDEX('Hoja de Trabajo para listado'!$AB$155:$BA$1048576,MATCH($A908,'Hoja de Trabajo para listado'!$AB$155:$AB$1048576,0),MATCH((CUADRO!F$5&amp;$E908),'Hoja de Trabajo para listado'!$AB$151:$BA$151,0)),0)+IFERROR(INDEX('Hoja de Trabajo para listado'!$BC$155:$CB$1048576,MATCH($A908,'Hoja de Trabajo para listado'!$BC$155:$BC$1048576,0),MATCH((CUADRO!F$5&amp;$E908),'Hoja de Trabajo para listado'!$BC$151:$CB$151,0)),0)+IFERROR(INDEX('Hoja de Trabajo para listado'!$DE$153:$DG$274,MATCH($A908,'Hoja de Trabajo para listado'!$DE$153:$DE$1048576,0),MATCH((CUADRO!F$5&amp;$E908),'Hoja de Trabajo para listado'!$DE$151:$DG$151,0)),0)+IFERROR(INDEX('Hoja de Trabajo para listado'!$CD$155:$DC$1048576,MATCH($A908,'Hoja de Trabajo para listado'!$CD$155:$CD$1048576,0),MATCH((CUADRO!F$5&amp;$E908),'Hoja de Trabajo para listado'!$CD$151:$DC$151,0)),0)</f>
        <v>0</v>
      </c>
      <c r="G908" s="255">
        <f ca="1">+IFERROR(INDEX('Hoja de Trabajo para listado'!$A$155:$Z$1048576,MATCH($A908,'Hoja de Trabajo para listado'!$A$155:$A$1048576,0),MATCH((CUADRO!G$5&amp;$E908),'Hoja de Trabajo para listado'!$A$151:$Z$151,0)),0)+IFERROR(INDEX('Hoja de Trabajo para listado'!$AB$155:$BA$1048576,MATCH($A908,'Hoja de Trabajo para listado'!$AB$155:$AB$1048576,0),MATCH((CUADRO!G$5&amp;$E908),'Hoja de Trabajo para listado'!$AB$151:$BA$151,0)),0)+IFERROR(INDEX('Hoja de Trabajo para listado'!$BC$155:$CB$1048576,MATCH($A908,'Hoja de Trabajo para listado'!$BC$155:$BC$1048576,0),MATCH((CUADRO!G$5&amp;$E908),'Hoja de Trabajo para listado'!$BC$151:$CB$151,0)),0)+IFERROR(INDEX('Hoja de Trabajo para listado'!$DE$153:$DG$274,MATCH($A908,'Hoja de Trabajo para listado'!$DE$153:$DE$1048576,0),MATCH((CUADRO!G$5&amp;$E908),'Hoja de Trabajo para listado'!$DE$151:$DG$151,0)),0)+IFERROR(INDEX('Hoja de Trabajo para listado'!$CD$155:$DC$1048576,MATCH($A908,'Hoja de Trabajo para listado'!$CD$155:$CD$1048576,0),MATCH((CUADRO!G$5&amp;$E908),'Hoja de Trabajo para listado'!$CD$151:$DC$151,0)),0)</f>
        <v>0</v>
      </c>
      <c r="H908" s="255">
        <f ca="1">+IFERROR(INDEX('Hoja de Trabajo para listado'!$A$155:$Z$1048576,MATCH($A908,'Hoja de Trabajo para listado'!$A$155:$A$1048576,0),MATCH((CUADRO!H$5&amp;$E908),'Hoja de Trabajo para listado'!$A$151:$Z$151,0)),0)+IFERROR(INDEX('Hoja de Trabajo para listado'!$AB$155:$BA$1048576,MATCH($A908,'Hoja de Trabajo para listado'!$AB$155:$AB$1048576,0),MATCH((CUADRO!H$5&amp;$E908),'Hoja de Trabajo para listado'!$AB$151:$BA$151,0)),0)+IFERROR(INDEX('Hoja de Trabajo para listado'!$BC$155:$CB$1048576,MATCH($A908,'Hoja de Trabajo para listado'!$BC$155:$BC$1048576,0),MATCH((CUADRO!H$5&amp;$E908),'Hoja de Trabajo para listado'!$BC$151:$CB$151,0)),0)+IFERROR(INDEX('Hoja de Trabajo para listado'!$DE$153:$DG$274,MATCH($A908,'Hoja de Trabajo para listado'!$DE$153:$DE$1048576,0),MATCH((CUADRO!H$5&amp;$E908),'Hoja de Trabajo para listado'!$DE$151:$DG$151,0)),0)+IFERROR(INDEX('Hoja de Trabajo para listado'!$CD$155:$DC$1048576,MATCH($A908,'Hoja de Trabajo para listado'!$CD$155:$CD$1048576,0),MATCH((CUADRO!H$5&amp;$E908),'Hoja de Trabajo para listado'!$CD$151:$DC$151,0)),0)</f>
        <v>0</v>
      </c>
      <c r="I908" s="255">
        <f ca="1">+IFERROR(INDEX('Hoja de Trabajo para listado'!$A$155:$Z$1048576,MATCH($A908,'Hoja de Trabajo para listado'!$A$155:$A$1048576,0),MATCH((CUADRO!I$5&amp;$E908),'Hoja de Trabajo para listado'!$A$151:$Z$151,0)),0)+IFERROR(INDEX('Hoja de Trabajo para listado'!$AB$155:$BA$1048576,MATCH($A908,'Hoja de Trabajo para listado'!$AB$155:$AB$1048576,0),MATCH((CUADRO!I$5&amp;$E908),'Hoja de Trabajo para listado'!$AB$151:$BA$151,0)),0)+IFERROR(INDEX('Hoja de Trabajo para listado'!$BC$155:$CB$1048576,MATCH($A908,'Hoja de Trabajo para listado'!$BC$155:$BC$1048576,0),MATCH((CUADRO!I$5&amp;$E908),'Hoja de Trabajo para listado'!$BC$151:$CB$151,0)),0)+IFERROR(INDEX('Hoja de Trabajo para listado'!$DE$153:$DG$274,MATCH($A908,'Hoja de Trabajo para listado'!$DE$153:$DE$1048576,0),MATCH((CUADRO!I$5&amp;$E908),'Hoja de Trabajo para listado'!$DE$151:$DG$151,0)),0)+IFERROR(INDEX('Hoja de Trabajo para listado'!$CD$155:$DC$1048576,MATCH($A908,'Hoja de Trabajo para listado'!$CD$155:$CD$1048576,0),MATCH((CUADRO!I$5&amp;$E908),'Hoja de Trabajo para listado'!$CD$151:$DC$151,0)),0)</f>
        <v>0</v>
      </c>
      <c r="J908" s="255">
        <f ca="1">+IFERROR(INDEX('Hoja de Trabajo para listado'!$A$155:$Z$1048576,MATCH($A908,'Hoja de Trabajo para listado'!$A$155:$A$1048576,0),MATCH((CUADRO!J$5&amp;$E908),'Hoja de Trabajo para listado'!$A$151:$Z$151,0)),0)+IFERROR(INDEX('Hoja de Trabajo para listado'!$AB$155:$BA$1048576,MATCH($A908,'Hoja de Trabajo para listado'!$AB$155:$AB$1048576,0),MATCH((CUADRO!J$5&amp;$E908),'Hoja de Trabajo para listado'!$AB$151:$BA$151,0)),0)+IFERROR(INDEX('Hoja de Trabajo para listado'!$BC$155:$CB$1048576,MATCH($A908,'Hoja de Trabajo para listado'!$BC$155:$BC$1048576,0),MATCH((CUADRO!J$5&amp;$E908),'Hoja de Trabajo para listado'!$BC$151:$CB$151,0)),0)+IFERROR(INDEX('Hoja de Trabajo para listado'!$DE$153:$DG$274,MATCH($A908,'Hoja de Trabajo para listado'!$DE$153:$DE$1048576,0),MATCH((CUADRO!J$5&amp;$E908),'Hoja de Trabajo para listado'!$DE$151:$DG$151,0)),0)+IFERROR(INDEX('Hoja de Trabajo para listado'!$CD$155:$DC$1048576,MATCH($A908,'Hoja de Trabajo para listado'!$CD$155:$CD$1048576,0),MATCH((CUADRO!J$5&amp;$E908),'Hoja de Trabajo para listado'!$CD$151:$DC$151,0)),0)</f>
        <v>0</v>
      </c>
      <c r="K908" s="255">
        <f ca="1">+IFERROR(INDEX('Hoja de Trabajo para listado'!$A$155:$Z$1048576,MATCH($A908,'Hoja de Trabajo para listado'!$A$155:$A$1048576,0),MATCH((CUADRO!K$5&amp;$E908),'Hoja de Trabajo para listado'!$A$151:$Z$151,0)),0)+IFERROR(INDEX('Hoja de Trabajo para listado'!$AB$155:$BA$1048576,MATCH($A908,'Hoja de Trabajo para listado'!$AB$155:$AB$1048576,0),MATCH((CUADRO!K$5&amp;$E908),'Hoja de Trabajo para listado'!$AB$151:$BA$151,0)),0)+IFERROR(INDEX('Hoja de Trabajo para listado'!$BC$155:$CB$1048576,MATCH($A908,'Hoja de Trabajo para listado'!$BC$155:$BC$1048576,0),MATCH((CUADRO!K$5&amp;$E908),'Hoja de Trabajo para listado'!$BC$151:$CB$151,0)),0)+IFERROR(INDEX('Hoja de Trabajo para listado'!$DE$153:$DG$274,MATCH($A908,'Hoja de Trabajo para listado'!$DE$153:$DE$1048576,0),MATCH((CUADRO!K$5&amp;$E908),'Hoja de Trabajo para listado'!$DE$151:$DG$151,0)),0)+IFERROR(INDEX('Hoja de Trabajo para listado'!$CD$155:$DC$1048576,MATCH($A908,'Hoja de Trabajo para listado'!$CD$155:$CD$1048576,0),MATCH((CUADRO!K$5&amp;$E908),'Hoja de Trabajo para listado'!$CD$151:$DC$151,0)),0)</f>
        <v>0</v>
      </c>
      <c r="L908" s="255">
        <f ca="1">+IFERROR(INDEX('Hoja de Trabajo para listado'!$A$155:$Z$1048576,MATCH($A908,'Hoja de Trabajo para listado'!$A$155:$A$1048576,0),MATCH((CUADRO!L$5&amp;$E908),'Hoja de Trabajo para listado'!$A$151:$Z$151,0)),0)+IFERROR(INDEX('Hoja de Trabajo para listado'!$AB$155:$BA$1048576,MATCH($A908,'Hoja de Trabajo para listado'!$AB$155:$AB$1048576,0),MATCH((CUADRO!L$5&amp;$E908),'Hoja de Trabajo para listado'!$AB$151:$BA$151,0)),0)+IFERROR(INDEX('Hoja de Trabajo para listado'!$BC$155:$CB$1048576,MATCH($A908,'Hoja de Trabajo para listado'!$BC$155:$BC$1048576,0),MATCH((CUADRO!L$5&amp;$E908),'Hoja de Trabajo para listado'!$BC$151:$CB$151,0)),0)+IFERROR(INDEX('Hoja de Trabajo para listado'!$DE$153:$DG$274,MATCH($A908,'Hoja de Trabajo para listado'!$DE$153:$DE$1048576,0),MATCH((CUADRO!L$5&amp;$E908),'Hoja de Trabajo para listado'!$DE$151:$DG$151,0)),0)+IFERROR(INDEX('Hoja de Trabajo para listado'!$CD$155:$DC$1048576,MATCH($A908,'Hoja de Trabajo para listado'!$CD$155:$CD$1048576,0),MATCH((CUADRO!L$5&amp;$E908),'Hoja de Trabajo para listado'!$CD$151:$DC$151,0)),0)</f>
        <v>0</v>
      </c>
      <c r="M908" s="255">
        <f ca="1">+IFERROR(INDEX('Hoja de Trabajo para listado'!$A$155:$Z$1048576,MATCH($A908,'Hoja de Trabajo para listado'!$A$155:$A$1048576,0),MATCH((CUADRO!M$5&amp;$E908),'Hoja de Trabajo para listado'!$A$151:$Z$151,0)),0)+IFERROR(INDEX('Hoja de Trabajo para listado'!$AB$155:$BA$1048576,MATCH($A908,'Hoja de Trabajo para listado'!$AB$155:$AB$1048576,0),MATCH((CUADRO!M$5&amp;$E908),'Hoja de Trabajo para listado'!$AB$151:$BA$151,0)),0)+IFERROR(INDEX('Hoja de Trabajo para listado'!$BC$155:$CB$1048576,MATCH($A908,'Hoja de Trabajo para listado'!$BC$155:$BC$1048576,0),MATCH((CUADRO!M$5&amp;$E908),'Hoja de Trabajo para listado'!$BC$151:$CB$151,0)),0)+IFERROR(INDEX('Hoja de Trabajo para listado'!$DE$153:$DG$274,MATCH($A908,'Hoja de Trabajo para listado'!$DE$153:$DE$1048576,0),MATCH((CUADRO!M$5&amp;$E908),'Hoja de Trabajo para listado'!$DE$151:$DG$151,0)),0)+IFERROR(INDEX('Hoja de Trabajo para listado'!$CD$155:$DC$1048576,MATCH($A908,'Hoja de Trabajo para listado'!$CD$155:$CD$1048576,0),MATCH((CUADRO!M$5&amp;$E908),'Hoja de Trabajo para listado'!$CD$151:$DC$151,0)),0)</f>
        <v>0</v>
      </c>
      <c r="N908" s="255">
        <f ca="1">+IFERROR(INDEX('Hoja de Trabajo para listado'!$A$155:$Z$1048576,MATCH($A908,'Hoja de Trabajo para listado'!$A$155:$A$1048576,0),MATCH((CUADRO!N$5&amp;$E908),'Hoja de Trabajo para listado'!$A$151:$Z$151,0)),0)+IFERROR(INDEX('Hoja de Trabajo para listado'!$AB$155:$BA$1048576,MATCH($A908,'Hoja de Trabajo para listado'!$AB$155:$AB$1048576,0),MATCH((CUADRO!N$5&amp;$E908),'Hoja de Trabajo para listado'!$AB$151:$BA$151,0)),0)+IFERROR(INDEX('Hoja de Trabajo para listado'!$BC$155:$CB$1048576,MATCH($A908,'Hoja de Trabajo para listado'!$BC$155:$BC$1048576,0),MATCH((CUADRO!N$5&amp;$E908),'Hoja de Trabajo para listado'!$BC$151:$CB$151,0)),0)+IFERROR(INDEX('Hoja de Trabajo para listado'!$DE$153:$DG$274,MATCH($A908,'Hoja de Trabajo para listado'!$DE$153:$DE$1048576,0),MATCH((CUADRO!N$5&amp;$E908),'Hoja de Trabajo para listado'!$DE$151:$DG$151,0)),0)+IFERROR(INDEX('Hoja de Trabajo para listado'!$CD$155:$DC$1048576,MATCH($A908,'Hoja de Trabajo para listado'!$CD$155:$CD$1048576,0),MATCH((CUADRO!N$5&amp;$E908),'Hoja de Trabajo para listado'!$CD$151:$DC$151,0)),0)</f>
        <v>0</v>
      </c>
      <c r="O908" s="255">
        <f ca="1">+IFERROR(INDEX('Hoja de Trabajo para listado'!$A$155:$Z$1048576,MATCH($A908,'Hoja de Trabajo para listado'!$A$155:$A$1048576,0),MATCH((CUADRO!O$5&amp;$E908),'Hoja de Trabajo para listado'!$A$151:$Z$151,0)),0)+IFERROR(INDEX('Hoja de Trabajo para listado'!$AB$155:$BA$1048576,MATCH($A908,'Hoja de Trabajo para listado'!$AB$155:$AB$1048576,0),MATCH((CUADRO!O$5&amp;$E908),'Hoja de Trabajo para listado'!$AB$151:$BA$151,0)),0)+IFERROR(INDEX('Hoja de Trabajo para listado'!$BC$155:$CB$1048576,MATCH($A908,'Hoja de Trabajo para listado'!$BC$155:$BC$1048576,0),MATCH((CUADRO!O$5&amp;$E908),'Hoja de Trabajo para listado'!$BC$151:$CB$151,0)),0)+IFERROR(INDEX('Hoja de Trabajo para listado'!$DE$153:$DG$274,MATCH($A908,'Hoja de Trabajo para listado'!$DE$153:$DE$1048576,0),MATCH((CUADRO!O$5&amp;$E908),'Hoja de Trabajo para listado'!$DE$151:$DG$151,0)),0)+IFERROR(INDEX('Hoja de Trabajo para listado'!$CD$155:$DC$1048576,MATCH($A908,'Hoja de Trabajo para listado'!$CD$155:$CD$1048576,0),MATCH((CUADRO!O$5&amp;$E908),'Hoja de Trabajo para listado'!$CD$151:$DC$151,0)),0)</f>
        <v>0</v>
      </c>
      <c r="P908" s="255">
        <f ca="1">+IFERROR(INDEX('Hoja de Trabajo para listado'!$A$155:$Z$1048576,MATCH($A908,'Hoja de Trabajo para listado'!$A$155:$A$1048576,0),MATCH((CUADRO!P$5&amp;$E908),'Hoja de Trabajo para listado'!$A$151:$Z$151,0)),0)+IFERROR(INDEX('Hoja de Trabajo para listado'!$AB$155:$BA$1048576,MATCH($A908,'Hoja de Trabajo para listado'!$AB$155:$AB$1048576,0),MATCH((CUADRO!P$5&amp;$E908),'Hoja de Trabajo para listado'!$AB$151:$BA$151,0)),0)+IFERROR(INDEX('Hoja de Trabajo para listado'!$BC$155:$CB$1048576,MATCH($A908,'Hoja de Trabajo para listado'!$BC$155:$BC$1048576,0),MATCH((CUADRO!P$5&amp;$E908),'Hoja de Trabajo para listado'!$BC$151:$CB$151,0)),0)+IFERROR(INDEX('Hoja de Trabajo para listado'!$DE$153:$DG$274,MATCH($A908,'Hoja de Trabajo para listado'!$DE$153:$DE$1048576,0),MATCH((CUADRO!P$5&amp;$E908),'Hoja de Trabajo para listado'!$DE$151:$DG$151,0)),0)+IFERROR(INDEX('Hoja de Trabajo para listado'!$CD$155:$DC$1048576,MATCH($A908,'Hoja de Trabajo para listado'!$CD$155:$CD$1048576,0),MATCH((CUADRO!P$5&amp;$E908),'Hoja de Trabajo para listado'!$CD$151:$DC$151,0)),0)</f>
        <v>0</v>
      </c>
      <c r="Q908" s="255">
        <f ca="1">+IFERROR(INDEX('Hoja de Trabajo para listado'!$A$155:$Z$1048576,MATCH($A908,'Hoja de Trabajo para listado'!$A$155:$A$1048576,0),MATCH((CUADRO!Q$5&amp;$E908),'Hoja de Trabajo para listado'!$A$151:$Z$151,0)),0)+IFERROR(INDEX('Hoja de Trabajo para listado'!$AB$155:$BA$1048576,MATCH($A908,'Hoja de Trabajo para listado'!$AB$155:$AB$1048576,0),MATCH((CUADRO!Q$5&amp;$E908),'Hoja de Trabajo para listado'!$AB$151:$BA$151,0)),0)+IFERROR(INDEX('Hoja de Trabajo para listado'!$BC$155:$CB$1048576,MATCH($A908,'Hoja de Trabajo para listado'!$BC$155:$BC$1048576,0),MATCH((CUADRO!Q$5&amp;$E908),'Hoja de Trabajo para listado'!$BC$151:$CB$151,0)),0)+IFERROR(INDEX('Hoja de Trabajo para listado'!$DE$153:$DG$274,MATCH($A908,'Hoja de Trabajo para listado'!$DE$153:$DE$1048576,0),MATCH((CUADRO!Q$5&amp;$E908),'Hoja de Trabajo para listado'!$DE$151:$DG$151,0)),0)+IFERROR(INDEX('Hoja de Trabajo para listado'!$CD$155:$DC$1048576,MATCH($A908,'Hoja de Trabajo para listado'!$CD$155:$CD$1048576,0),MATCH((CUADRO!Q$5&amp;$E908),'Hoja de Trabajo para listado'!$CD$151:$DC$151,0)),0)</f>
        <v>0</v>
      </c>
      <c r="R908" s="255">
        <f t="shared" ca="1" si="28"/>
        <v>0</v>
      </c>
      <c r="S908" s="262"/>
      <c r="T908" s="255">
        <f ca="1">+T909</f>
        <v>0</v>
      </c>
      <c r="U908" s="254">
        <f t="shared" si="29"/>
        <v>1</v>
      </c>
      <c r="V908" s="362" t="str">
        <f>+VLOOKUP(A908,bd_lista!$A$3:$E$590,5,FALSE)</f>
        <v>Gobiernos Autonomos Municipales</v>
      </c>
      <c r="W908" s="361" t="str">
        <f>+V908</f>
        <v>Gobiernos Autonomos Municipales</v>
      </c>
      <c r="X908" s="254">
        <f>+VLOOKUP(A908,[2]Sheet1!$A$13:$D$744,4,FALSE)</f>
        <v>0</v>
      </c>
      <c r="Y908" s="254" t="e">
        <f>+VLOOKUP(X908,bd_lista!$A$3:$C$590,3,FALSE)</f>
        <v>#N/A</v>
      </c>
      <c r="Z908" s="316">
        <f>+X908</f>
        <v>0</v>
      </c>
      <c r="AA908" s="317" t="e">
        <f>+Y908</f>
        <v>#N/A</v>
      </c>
    </row>
    <row r="909" spans="1:27" customFormat="1" ht="15" hidden="1" customHeight="1">
      <c r="A909" s="32">
        <v>1716</v>
      </c>
      <c r="B909" s="307"/>
      <c r="C909" s="259" t="str">
        <f>+VLOOKUP(A909,bd_lista!$A$3:$C$590,3,FALSE)</f>
        <v>Gobierno Autónomo Municipal de Portachuelo</v>
      </c>
      <c r="D909" s="362"/>
      <c r="E909" s="256" t="s">
        <v>1314</v>
      </c>
      <c r="F909" s="257">
        <f ca="1">+IFERROR(INDEX('Hoja de Trabajo para listado'!$A$155:$Z$1048576,MATCH($A909,'Hoja de Trabajo para listado'!$A$155:$A$1048576,0),MATCH((CUADRO!F$5&amp;$E909),'Hoja de Trabajo para listado'!$A$151:$Z$151,0)),0)+IFERROR(INDEX('Hoja de Trabajo para listado'!$AB$155:$BA$1048576,MATCH($A909,'Hoja de Trabajo para listado'!$AB$155:$AB$1048576,0),MATCH((CUADRO!F$5&amp;$E909),'Hoja de Trabajo para listado'!$AB$151:$BA$151,0)),0)+IFERROR(INDEX('Hoja de Trabajo para listado'!$BC$155:$CB$1048576,MATCH($A909,'Hoja de Trabajo para listado'!$BC$155:$BC$1048576,0),MATCH((CUADRO!F$5&amp;$E909),'Hoja de Trabajo para listado'!$BC$151:$CB$151,0)),0)+IFERROR(INDEX('Hoja de Trabajo para listado'!$DE$153:$DG$274,MATCH($A909,'Hoja de Trabajo para listado'!$DE$153:$DE$1048576,0),MATCH((CUADRO!F$5&amp;$E909),'Hoja de Trabajo para listado'!$DE$151:$DG$151,0)),0)+IFERROR(INDEX('Hoja de Trabajo para listado'!$CD$155:$DC$1048576,MATCH($A909,'Hoja de Trabajo para listado'!$CD$155:$CD$1048576,0),MATCH((CUADRO!F$5&amp;$E909),'Hoja de Trabajo para listado'!$CD$151:$DC$151,0)),0)</f>
        <v>0</v>
      </c>
      <c r="G909" s="257">
        <f ca="1">+IFERROR(INDEX('Hoja de Trabajo para listado'!$A$155:$Z$1048576,MATCH($A909,'Hoja de Trabajo para listado'!$A$155:$A$1048576,0),MATCH((CUADRO!G$5&amp;$E909),'Hoja de Trabajo para listado'!$A$151:$Z$151,0)),0)+IFERROR(INDEX('Hoja de Trabajo para listado'!$AB$155:$BA$1048576,MATCH($A909,'Hoja de Trabajo para listado'!$AB$155:$AB$1048576,0),MATCH((CUADRO!G$5&amp;$E909),'Hoja de Trabajo para listado'!$AB$151:$BA$151,0)),0)+IFERROR(INDEX('Hoja de Trabajo para listado'!$BC$155:$CB$1048576,MATCH($A909,'Hoja de Trabajo para listado'!$BC$155:$BC$1048576,0),MATCH((CUADRO!G$5&amp;$E909),'Hoja de Trabajo para listado'!$BC$151:$CB$151,0)),0)+IFERROR(INDEX('Hoja de Trabajo para listado'!$DE$153:$DG$274,MATCH($A909,'Hoja de Trabajo para listado'!$DE$153:$DE$1048576,0),MATCH((CUADRO!G$5&amp;$E909),'Hoja de Trabajo para listado'!$DE$151:$DG$151,0)),0)+IFERROR(INDEX('Hoja de Trabajo para listado'!$CD$155:$DC$1048576,MATCH($A909,'Hoja de Trabajo para listado'!$CD$155:$CD$1048576,0),MATCH((CUADRO!G$5&amp;$E909),'Hoja de Trabajo para listado'!$CD$151:$DC$151,0)),0)</f>
        <v>0</v>
      </c>
      <c r="H909" s="257">
        <f ca="1">+IFERROR(INDEX('Hoja de Trabajo para listado'!$A$155:$Z$1048576,MATCH($A909,'Hoja de Trabajo para listado'!$A$155:$A$1048576,0),MATCH((CUADRO!H$5&amp;$E909),'Hoja de Trabajo para listado'!$A$151:$Z$151,0)),0)+IFERROR(INDEX('Hoja de Trabajo para listado'!$AB$155:$BA$1048576,MATCH($A909,'Hoja de Trabajo para listado'!$AB$155:$AB$1048576,0),MATCH((CUADRO!H$5&amp;$E909),'Hoja de Trabajo para listado'!$AB$151:$BA$151,0)),0)+IFERROR(INDEX('Hoja de Trabajo para listado'!$BC$155:$CB$1048576,MATCH($A909,'Hoja de Trabajo para listado'!$BC$155:$BC$1048576,0),MATCH((CUADRO!H$5&amp;$E909),'Hoja de Trabajo para listado'!$BC$151:$CB$151,0)),0)+IFERROR(INDEX('Hoja de Trabajo para listado'!$DE$153:$DG$274,MATCH($A909,'Hoja de Trabajo para listado'!$DE$153:$DE$1048576,0),MATCH((CUADRO!H$5&amp;$E909),'Hoja de Trabajo para listado'!$DE$151:$DG$151,0)),0)+IFERROR(INDEX('Hoja de Trabajo para listado'!$CD$155:$DC$1048576,MATCH($A909,'Hoja de Trabajo para listado'!$CD$155:$CD$1048576,0),MATCH((CUADRO!H$5&amp;$E909),'Hoja de Trabajo para listado'!$CD$151:$DC$151,0)),0)</f>
        <v>0</v>
      </c>
      <c r="I909" s="257">
        <f ca="1">+IFERROR(INDEX('Hoja de Trabajo para listado'!$A$155:$Z$1048576,MATCH($A909,'Hoja de Trabajo para listado'!$A$155:$A$1048576,0),MATCH((CUADRO!I$5&amp;$E909),'Hoja de Trabajo para listado'!$A$151:$Z$151,0)),0)+IFERROR(INDEX('Hoja de Trabajo para listado'!$AB$155:$BA$1048576,MATCH($A909,'Hoja de Trabajo para listado'!$AB$155:$AB$1048576,0),MATCH((CUADRO!I$5&amp;$E909),'Hoja de Trabajo para listado'!$AB$151:$BA$151,0)),0)+IFERROR(INDEX('Hoja de Trabajo para listado'!$BC$155:$CB$1048576,MATCH($A909,'Hoja de Trabajo para listado'!$BC$155:$BC$1048576,0),MATCH((CUADRO!I$5&amp;$E909),'Hoja de Trabajo para listado'!$BC$151:$CB$151,0)),0)+IFERROR(INDEX('Hoja de Trabajo para listado'!$DE$153:$DG$274,MATCH($A909,'Hoja de Trabajo para listado'!$DE$153:$DE$1048576,0),MATCH((CUADRO!I$5&amp;$E909),'Hoja de Trabajo para listado'!$DE$151:$DG$151,0)),0)+IFERROR(INDEX('Hoja de Trabajo para listado'!$CD$155:$DC$1048576,MATCH($A909,'Hoja de Trabajo para listado'!$CD$155:$CD$1048576,0),MATCH((CUADRO!I$5&amp;$E909),'Hoja de Trabajo para listado'!$CD$151:$DC$151,0)),0)</f>
        <v>0</v>
      </c>
      <c r="J909" s="257">
        <f ca="1">+IFERROR(INDEX('Hoja de Trabajo para listado'!$A$155:$Z$1048576,MATCH($A909,'Hoja de Trabajo para listado'!$A$155:$A$1048576,0),MATCH((CUADRO!J$5&amp;$E909),'Hoja de Trabajo para listado'!$A$151:$Z$151,0)),0)+IFERROR(INDEX('Hoja de Trabajo para listado'!$AB$155:$BA$1048576,MATCH($A909,'Hoja de Trabajo para listado'!$AB$155:$AB$1048576,0),MATCH((CUADRO!J$5&amp;$E909),'Hoja de Trabajo para listado'!$AB$151:$BA$151,0)),0)+IFERROR(INDEX('Hoja de Trabajo para listado'!$BC$155:$CB$1048576,MATCH($A909,'Hoja de Trabajo para listado'!$BC$155:$BC$1048576,0),MATCH((CUADRO!J$5&amp;$E909),'Hoja de Trabajo para listado'!$BC$151:$CB$151,0)),0)+IFERROR(INDEX('Hoja de Trabajo para listado'!$DE$153:$DG$274,MATCH($A909,'Hoja de Trabajo para listado'!$DE$153:$DE$1048576,0),MATCH((CUADRO!J$5&amp;$E909),'Hoja de Trabajo para listado'!$DE$151:$DG$151,0)),0)+IFERROR(INDEX('Hoja de Trabajo para listado'!$CD$155:$DC$1048576,MATCH($A909,'Hoja de Trabajo para listado'!$CD$155:$CD$1048576,0),MATCH((CUADRO!J$5&amp;$E909),'Hoja de Trabajo para listado'!$CD$151:$DC$151,0)),0)</f>
        <v>0</v>
      </c>
      <c r="K909" s="257">
        <f ca="1">+IFERROR(INDEX('Hoja de Trabajo para listado'!$A$155:$Z$1048576,MATCH($A909,'Hoja de Trabajo para listado'!$A$155:$A$1048576,0),MATCH((CUADRO!K$5&amp;$E909),'Hoja de Trabajo para listado'!$A$151:$Z$151,0)),0)+IFERROR(INDEX('Hoja de Trabajo para listado'!$AB$155:$BA$1048576,MATCH($A909,'Hoja de Trabajo para listado'!$AB$155:$AB$1048576,0),MATCH((CUADRO!K$5&amp;$E909),'Hoja de Trabajo para listado'!$AB$151:$BA$151,0)),0)+IFERROR(INDEX('Hoja de Trabajo para listado'!$BC$155:$CB$1048576,MATCH($A909,'Hoja de Trabajo para listado'!$BC$155:$BC$1048576,0),MATCH((CUADRO!K$5&amp;$E909),'Hoja de Trabajo para listado'!$BC$151:$CB$151,0)),0)+IFERROR(INDEX('Hoja de Trabajo para listado'!$DE$153:$DG$274,MATCH($A909,'Hoja de Trabajo para listado'!$DE$153:$DE$1048576,0),MATCH((CUADRO!K$5&amp;$E909),'Hoja de Trabajo para listado'!$DE$151:$DG$151,0)),0)+IFERROR(INDEX('Hoja de Trabajo para listado'!$CD$155:$DC$1048576,MATCH($A909,'Hoja de Trabajo para listado'!$CD$155:$CD$1048576,0),MATCH((CUADRO!K$5&amp;$E909),'Hoja de Trabajo para listado'!$CD$151:$DC$151,0)),0)</f>
        <v>0</v>
      </c>
      <c r="L909" s="257">
        <f ca="1">+IFERROR(INDEX('Hoja de Trabajo para listado'!$A$155:$Z$1048576,MATCH($A909,'Hoja de Trabajo para listado'!$A$155:$A$1048576,0),MATCH((CUADRO!L$5&amp;$E909),'Hoja de Trabajo para listado'!$A$151:$Z$151,0)),0)+IFERROR(INDEX('Hoja de Trabajo para listado'!$AB$155:$BA$1048576,MATCH($A909,'Hoja de Trabajo para listado'!$AB$155:$AB$1048576,0),MATCH((CUADRO!L$5&amp;$E909),'Hoja de Trabajo para listado'!$AB$151:$BA$151,0)),0)+IFERROR(INDEX('Hoja de Trabajo para listado'!$BC$155:$CB$1048576,MATCH($A909,'Hoja de Trabajo para listado'!$BC$155:$BC$1048576,0),MATCH((CUADRO!L$5&amp;$E909),'Hoja de Trabajo para listado'!$BC$151:$CB$151,0)),0)+IFERROR(INDEX('Hoja de Trabajo para listado'!$DE$153:$DG$274,MATCH($A909,'Hoja de Trabajo para listado'!$DE$153:$DE$1048576,0),MATCH((CUADRO!L$5&amp;$E909),'Hoja de Trabajo para listado'!$DE$151:$DG$151,0)),0)+IFERROR(INDEX('Hoja de Trabajo para listado'!$CD$155:$DC$1048576,MATCH($A909,'Hoja de Trabajo para listado'!$CD$155:$CD$1048576,0),MATCH((CUADRO!L$5&amp;$E909),'Hoja de Trabajo para listado'!$CD$151:$DC$151,0)),0)</f>
        <v>0</v>
      </c>
      <c r="M909" s="257">
        <f ca="1">+IFERROR(INDEX('Hoja de Trabajo para listado'!$A$155:$Z$1048576,MATCH($A909,'Hoja de Trabajo para listado'!$A$155:$A$1048576,0),MATCH((CUADRO!M$5&amp;$E909),'Hoja de Trabajo para listado'!$A$151:$Z$151,0)),0)+IFERROR(INDEX('Hoja de Trabajo para listado'!$AB$155:$BA$1048576,MATCH($A909,'Hoja de Trabajo para listado'!$AB$155:$AB$1048576,0),MATCH((CUADRO!M$5&amp;$E909),'Hoja de Trabajo para listado'!$AB$151:$BA$151,0)),0)+IFERROR(INDEX('Hoja de Trabajo para listado'!$BC$155:$CB$1048576,MATCH($A909,'Hoja de Trabajo para listado'!$BC$155:$BC$1048576,0),MATCH((CUADRO!M$5&amp;$E909),'Hoja de Trabajo para listado'!$BC$151:$CB$151,0)),0)+IFERROR(INDEX('Hoja de Trabajo para listado'!$DE$153:$DG$274,MATCH($A909,'Hoja de Trabajo para listado'!$DE$153:$DE$1048576,0),MATCH((CUADRO!M$5&amp;$E909),'Hoja de Trabajo para listado'!$DE$151:$DG$151,0)),0)+IFERROR(INDEX('Hoja de Trabajo para listado'!$CD$155:$DC$1048576,MATCH($A909,'Hoja de Trabajo para listado'!$CD$155:$CD$1048576,0),MATCH((CUADRO!M$5&amp;$E909),'Hoja de Trabajo para listado'!$CD$151:$DC$151,0)),0)</f>
        <v>0</v>
      </c>
      <c r="N909" s="257">
        <f ca="1">+IFERROR(INDEX('Hoja de Trabajo para listado'!$A$155:$Z$1048576,MATCH($A909,'Hoja de Trabajo para listado'!$A$155:$A$1048576,0),MATCH((CUADRO!N$5&amp;$E909),'Hoja de Trabajo para listado'!$A$151:$Z$151,0)),0)+IFERROR(INDEX('Hoja de Trabajo para listado'!$AB$155:$BA$1048576,MATCH($A909,'Hoja de Trabajo para listado'!$AB$155:$AB$1048576,0),MATCH((CUADRO!N$5&amp;$E909),'Hoja de Trabajo para listado'!$AB$151:$BA$151,0)),0)+IFERROR(INDEX('Hoja de Trabajo para listado'!$BC$155:$CB$1048576,MATCH($A909,'Hoja de Trabajo para listado'!$BC$155:$BC$1048576,0),MATCH((CUADRO!N$5&amp;$E909),'Hoja de Trabajo para listado'!$BC$151:$CB$151,0)),0)+IFERROR(INDEX('Hoja de Trabajo para listado'!$DE$153:$DG$274,MATCH($A909,'Hoja de Trabajo para listado'!$DE$153:$DE$1048576,0),MATCH((CUADRO!N$5&amp;$E909),'Hoja de Trabajo para listado'!$DE$151:$DG$151,0)),0)+IFERROR(INDEX('Hoja de Trabajo para listado'!$CD$155:$DC$1048576,MATCH($A909,'Hoja de Trabajo para listado'!$CD$155:$CD$1048576,0),MATCH((CUADRO!N$5&amp;$E909),'Hoja de Trabajo para listado'!$CD$151:$DC$151,0)),0)</f>
        <v>0</v>
      </c>
      <c r="O909" s="257">
        <f ca="1">+IFERROR(INDEX('Hoja de Trabajo para listado'!$A$155:$Z$1048576,MATCH($A909,'Hoja de Trabajo para listado'!$A$155:$A$1048576,0),MATCH((CUADRO!O$5&amp;$E909),'Hoja de Trabajo para listado'!$A$151:$Z$151,0)),0)+IFERROR(INDEX('Hoja de Trabajo para listado'!$AB$155:$BA$1048576,MATCH($A909,'Hoja de Trabajo para listado'!$AB$155:$AB$1048576,0),MATCH((CUADRO!O$5&amp;$E909),'Hoja de Trabajo para listado'!$AB$151:$BA$151,0)),0)+IFERROR(INDEX('Hoja de Trabajo para listado'!$BC$155:$CB$1048576,MATCH($A909,'Hoja de Trabajo para listado'!$BC$155:$BC$1048576,0),MATCH((CUADRO!O$5&amp;$E909),'Hoja de Trabajo para listado'!$BC$151:$CB$151,0)),0)+IFERROR(INDEX('Hoja de Trabajo para listado'!$DE$153:$DG$274,MATCH($A909,'Hoja de Trabajo para listado'!$DE$153:$DE$1048576,0),MATCH((CUADRO!O$5&amp;$E909),'Hoja de Trabajo para listado'!$DE$151:$DG$151,0)),0)+IFERROR(INDEX('Hoja de Trabajo para listado'!$CD$155:$DC$1048576,MATCH($A909,'Hoja de Trabajo para listado'!$CD$155:$CD$1048576,0),MATCH((CUADRO!O$5&amp;$E909),'Hoja de Trabajo para listado'!$CD$151:$DC$151,0)),0)</f>
        <v>0</v>
      </c>
      <c r="P909" s="257">
        <f ca="1">+IFERROR(INDEX('Hoja de Trabajo para listado'!$A$155:$Z$1048576,MATCH($A909,'Hoja de Trabajo para listado'!$A$155:$A$1048576,0),MATCH((CUADRO!P$5&amp;$E909),'Hoja de Trabajo para listado'!$A$151:$Z$151,0)),0)+IFERROR(INDEX('Hoja de Trabajo para listado'!$AB$155:$BA$1048576,MATCH($A909,'Hoja de Trabajo para listado'!$AB$155:$AB$1048576,0),MATCH((CUADRO!P$5&amp;$E909),'Hoja de Trabajo para listado'!$AB$151:$BA$151,0)),0)+IFERROR(INDEX('Hoja de Trabajo para listado'!$BC$155:$CB$1048576,MATCH($A909,'Hoja de Trabajo para listado'!$BC$155:$BC$1048576,0),MATCH((CUADRO!P$5&amp;$E909),'Hoja de Trabajo para listado'!$BC$151:$CB$151,0)),0)+IFERROR(INDEX('Hoja de Trabajo para listado'!$DE$153:$DG$274,MATCH($A909,'Hoja de Trabajo para listado'!$DE$153:$DE$1048576,0),MATCH((CUADRO!P$5&amp;$E909),'Hoja de Trabajo para listado'!$DE$151:$DG$151,0)),0)+IFERROR(INDEX('Hoja de Trabajo para listado'!$CD$155:$DC$1048576,MATCH($A909,'Hoja de Trabajo para listado'!$CD$155:$CD$1048576,0),MATCH((CUADRO!P$5&amp;$E909),'Hoja de Trabajo para listado'!$CD$151:$DC$151,0)),0)</f>
        <v>0</v>
      </c>
      <c r="Q909" s="257">
        <f ca="1">+IFERROR(INDEX('Hoja de Trabajo para listado'!$A$155:$Z$1048576,MATCH($A909,'Hoja de Trabajo para listado'!$A$155:$A$1048576,0),MATCH((CUADRO!Q$5&amp;$E909),'Hoja de Trabajo para listado'!$A$151:$Z$151,0)),0)+IFERROR(INDEX('Hoja de Trabajo para listado'!$AB$155:$BA$1048576,MATCH($A909,'Hoja de Trabajo para listado'!$AB$155:$AB$1048576,0),MATCH((CUADRO!Q$5&amp;$E909),'Hoja de Trabajo para listado'!$AB$151:$BA$151,0)),0)+IFERROR(INDEX('Hoja de Trabajo para listado'!$BC$155:$CB$1048576,MATCH($A909,'Hoja de Trabajo para listado'!$BC$155:$BC$1048576,0),MATCH((CUADRO!Q$5&amp;$E909),'Hoja de Trabajo para listado'!$BC$151:$CB$151,0)),0)+IFERROR(INDEX('Hoja de Trabajo para listado'!$DE$153:$DG$274,MATCH($A909,'Hoja de Trabajo para listado'!$DE$153:$DE$1048576,0),MATCH((CUADRO!Q$5&amp;$E909),'Hoja de Trabajo para listado'!$DE$151:$DG$151,0)),0)+IFERROR(INDEX('Hoja de Trabajo para listado'!$CD$155:$DC$1048576,MATCH($A909,'Hoja de Trabajo para listado'!$CD$155:$CD$1048576,0),MATCH((CUADRO!Q$5&amp;$E909),'Hoja de Trabajo para listado'!$CD$151:$DC$151,0)),0)</f>
        <v>0</v>
      </c>
      <c r="R909" s="257">
        <f t="shared" ca="1" si="28"/>
        <v>0</v>
      </c>
      <c r="S909" s="274">
        <f ca="1">+R908+R909</f>
        <v>0</v>
      </c>
      <c r="T909" s="257">
        <f ca="1">+S909</f>
        <v>0</v>
      </c>
      <c r="U909" s="256">
        <f t="shared" si="29"/>
        <v>2</v>
      </c>
      <c r="V909" s="362" t="str">
        <f>+VLOOKUP(A909,bd_lista!$A$3:$E$590,5,FALSE)</f>
        <v>Gobiernos Autonomos Municipales</v>
      </c>
      <c r="W909" s="362"/>
      <c r="X909" s="254">
        <f>+VLOOKUP(A909,[2]Sheet1!$A$13:$D$744,4,FALSE)</f>
        <v>0</v>
      </c>
      <c r="Y909" s="254" t="e">
        <f>+VLOOKUP(X909,bd_lista!$A$3:$C$590,3,FALSE)</f>
        <v>#N/A</v>
      </c>
      <c r="Z909" s="314"/>
      <c r="AA909" s="315"/>
    </row>
    <row r="910" spans="1:27" customFormat="1" ht="15" hidden="1" customHeight="1">
      <c r="A910" s="32">
        <v>1717</v>
      </c>
      <c r="B910" s="306">
        <f>+A910</f>
        <v>1717</v>
      </c>
      <c r="C910" s="259" t="str">
        <f>+VLOOKUP(A910,bd_lista!$A$3:$C$590,3,FALSE)</f>
        <v>Gobierno Autónomo Municipal de Santa Rosa del Sara</v>
      </c>
      <c r="D910" s="361" t="str">
        <f>+C910</f>
        <v>Gobierno Autónomo Municipal de Santa Rosa del Sara</v>
      </c>
      <c r="E910" s="254" t="s">
        <v>1313</v>
      </c>
      <c r="F910" s="255">
        <f ca="1">+IFERROR(INDEX('Hoja de Trabajo para listado'!$A$155:$Z$1048576,MATCH($A910,'Hoja de Trabajo para listado'!$A$155:$A$1048576,0),MATCH((CUADRO!F$5&amp;$E910),'Hoja de Trabajo para listado'!$A$151:$Z$151,0)),0)+IFERROR(INDEX('Hoja de Trabajo para listado'!$AB$155:$BA$1048576,MATCH($A910,'Hoja de Trabajo para listado'!$AB$155:$AB$1048576,0),MATCH((CUADRO!F$5&amp;$E910),'Hoja de Trabajo para listado'!$AB$151:$BA$151,0)),0)+IFERROR(INDEX('Hoja de Trabajo para listado'!$BC$155:$CB$1048576,MATCH($A910,'Hoja de Trabajo para listado'!$BC$155:$BC$1048576,0),MATCH((CUADRO!F$5&amp;$E910),'Hoja de Trabajo para listado'!$BC$151:$CB$151,0)),0)+IFERROR(INDEX('Hoja de Trabajo para listado'!$DE$153:$DG$274,MATCH($A910,'Hoja de Trabajo para listado'!$DE$153:$DE$1048576,0),MATCH((CUADRO!F$5&amp;$E910),'Hoja de Trabajo para listado'!$DE$151:$DG$151,0)),0)+IFERROR(INDEX('Hoja de Trabajo para listado'!$CD$155:$DC$1048576,MATCH($A910,'Hoja de Trabajo para listado'!$CD$155:$CD$1048576,0),MATCH((CUADRO!F$5&amp;$E910),'Hoja de Trabajo para listado'!$CD$151:$DC$151,0)),0)</f>
        <v>0</v>
      </c>
      <c r="G910" s="255">
        <f ca="1">+IFERROR(INDEX('Hoja de Trabajo para listado'!$A$155:$Z$1048576,MATCH($A910,'Hoja de Trabajo para listado'!$A$155:$A$1048576,0),MATCH((CUADRO!G$5&amp;$E910),'Hoja de Trabajo para listado'!$A$151:$Z$151,0)),0)+IFERROR(INDEX('Hoja de Trabajo para listado'!$AB$155:$BA$1048576,MATCH($A910,'Hoja de Trabajo para listado'!$AB$155:$AB$1048576,0),MATCH((CUADRO!G$5&amp;$E910),'Hoja de Trabajo para listado'!$AB$151:$BA$151,0)),0)+IFERROR(INDEX('Hoja de Trabajo para listado'!$BC$155:$CB$1048576,MATCH($A910,'Hoja de Trabajo para listado'!$BC$155:$BC$1048576,0),MATCH((CUADRO!G$5&amp;$E910),'Hoja de Trabajo para listado'!$BC$151:$CB$151,0)),0)+IFERROR(INDEX('Hoja de Trabajo para listado'!$DE$153:$DG$274,MATCH($A910,'Hoja de Trabajo para listado'!$DE$153:$DE$1048576,0),MATCH((CUADRO!G$5&amp;$E910),'Hoja de Trabajo para listado'!$DE$151:$DG$151,0)),0)+IFERROR(INDEX('Hoja de Trabajo para listado'!$CD$155:$DC$1048576,MATCH($A910,'Hoja de Trabajo para listado'!$CD$155:$CD$1048576,0),MATCH((CUADRO!G$5&amp;$E910),'Hoja de Trabajo para listado'!$CD$151:$DC$151,0)),0)</f>
        <v>0</v>
      </c>
      <c r="H910" s="255">
        <f ca="1">+IFERROR(INDEX('Hoja de Trabajo para listado'!$A$155:$Z$1048576,MATCH($A910,'Hoja de Trabajo para listado'!$A$155:$A$1048576,0),MATCH((CUADRO!H$5&amp;$E910),'Hoja de Trabajo para listado'!$A$151:$Z$151,0)),0)+IFERROR(INDEX('Hoja de Trabajo para listado'!$AB$155:$BA$1048576,MATCH($A910,'Hoja de Trabajo para listado'!$AB$155:$AB$1048576,0),MATCH((CUADRO!H$5&amp;$E910),'Hoja de Trabajo para listado'!$AB$151:$BA$151,0)),0)+IFERROR(INDEX('Hoja de Trabajo para listado'!$BC$155:$CB$1048576,MATCH($A910,'Hoja de Trabajo para listado'!$BC$155:$BC$1048576,0),MATCH((CUADRO!H$5&amp;$E910),'Hoja de Trabajo para listado'!$BC$151:$CB$151,0)),0)+IFERROR(INDEX('Hoja de Trabajo para listado'!$DE$153:$DG$274,MATCH($A910,'Hoja de Trabajo para listado'!$DE$153:$DE$1048576,0),MATCH((CUADRO!H$5&amp;$E910),'Hoja de Trabajo para listado'!$DE$151:$DG$151,0)),0)+IFERROR(INDEX('Hoja de Trabajo para listado'!$CD$155:$DC$1048576,MATCH($A910,'Hoja de Trabajo para listado'!$CD$155:$CD$1048576,0),MATCH((CUADRO!H$5&amp;$E910),'Hoja de Trabajo para listado'!$CD$151:$DC$151,0)),0)</f>
        <v>0</v>
      </c>
      <c r="I910" s="255">
        <f ca="1">+IFERROR(INDEX('Hoja de Trabajo para listado'!$A$155:$Z$1048576,MATCH($A910,'Hoja de Trabajo para listado'!$A$155:$A$1048576,0),MATCH((CUADRO!I$5&amp;$E910),'Hoja de Trabajo para listado'!$A$151:$Z$151,0)),0)+IFERROR(INDEX('Hoja de Trabajo para listado'!$AB$155:$BA$1048576,MATCH($A910,'Hoja de Trabajo para listado'!$AB$155:$AB$1048576,0),MATCH((CUADRO!I$5&amp;$E910),'Hoja de Trabajo para listado'!$AB$151:$BA$151,0)),0)+IFERROR(INDEX('Hoja de Trabajo para listado'!$BC$155:$CB$1048576,MATCH($A910,'Hoja de Trabajo para listado'!$BC$155:$BC$1048576,0),MATCH((CUADRO!I$5&amp;$E910),'Hoja de Trabajo para listado'!$BC$151:$CB$151,0)),0)+IFERROR(INDEX('Hoja de Trabajo para listado'!$DE$153:$DG$274,MATCH($A910,'Hoja de Trabajo para listado'!$DE$153:$DE$1048576,0),MATCH((CUADRO!I$5&amp;$E910),'Hoja de Trabajo para listado'!$DE$151:$DG$151,0)),0)+IFERROR(INDEX('Hoja de Trabajo para listado'!$CD$155:$DC$1048576,MATCH($A910,'Hoja de Trabajo para listado'!$CD$155:$CD$1048576,0),MATCH((CUADRO!I$5&amp;$E910),'Hoja de Trabajo para listado'!$CD$151:$DC$151,0)),0)</f>
        <v>0</v>
      </c>
      <c r="J910" s="255">
        <f ca="1">+IFERROR(INDEX('Hoja de Trabajo para listado'!$A$155:$Z$1048576,MATCH($A910,'Hoja de Trabajo para listado'!$A$155:$A$1048576,0),MATCH((CUADRO!J$5&amp;$E910),'Hoja de Trabajo para listado'!$A$151:$Z$151,0)),0)+IFERROR(INDEX('Hoja de Trabajo para listado'!$AB$155:$BA$1048576,MATCH($A910,'Hoja de Trabajo para listado'!$AB$155:$AB$1048576,0),MATCH((CUADRO!J$5&amp;$E910),'Hoja de Trabajo para listado'!$AB$151:$BA$151,0)),0)+IFERROR(INDEX('Hoja de Trabajo para listado'!$BC$155:$CB$1048576,MATCH($A910,'Hoja de Trabajo para listado'!$BC$155:$BC$1048576,0),MATCH((CUADRO!J$5&amp;$E910),'Hoja de Trabajo para listado'!$BC$151:$CB$151,0)),0)+IFERROR(INDEX('Hoja de Trabajo para listado'!$DE$153:$DG$274,MATCH($A910,'Hoja de Trabajo para listado'!$DE$153:$DE$1048576,0),MATCH((CUADRO!J$5&amp;$E910),'Hoja de Trabajo para listado'!$DE$151:$DG$151,0)),0)+IFERROR(INDEX('Hoja de Trabajo para listado'!$CD$155:$DC$1048576,MATCH($A910,'Hoja de Trabajo para listado'!$CD$155:$CD$1048576,0),MATCH((CUADRO!J$5&amp;$E910),'Hoja de Trabajo para listado'!$CD$151:$DC$151,0)),0)</f>
        <v>0</v>
      </c>
      <c r="K910" s="255">
        <f ca="1">+IFERROR(INDEX('Hoja de Trabajo para listado'!$A$155:$Z$1048576,MATCH($A910,'Hoja de Trabajo para listado'!$A$155:$A$1048576,0),MATCH((CUADRO!K$5&amp;$E910),'Hoja de Trabajo para listado'!$A$151:$Z$151,0)),0)+IFERROR(INDEX('Hoja de Trabajo para listado'!$AB$155:$BA$1048576,MATCH($A910,'Hoja de Trabajo para listado'!$AB$155:$AB$1048576,0),MATCH((CUADRO!K$5&amp;$E910),'Hoja de Trabajo para listado'!$AB$151:$BA$151,0)),0)+IFERROR(INDEX('Hoja de Trabajo para listado'!$BC$155:$CB$1048576,MATCH($A910,'Hoja de Trabajo para listado'!$BC$155:$BC$1048576,0),MATCH((CUADRO!K$5&amp;$E910),'Hoja de Trabajo para listado'!$BC$151:$CB$151,0)),0)+IFERROR(INDEX('Hoja de Trabajo para listado'!$DE$153:$DG$274,MATCH($A910,'Hoja de Trabajo para listado'!$DE$153:$DE$1048576,0),MATCH((CUADRO!K$5&amp;$E910),'Hoja de Trabajo para listado'!$DE$151:$DG$151,0)),0)+IFERROR(INDEX('Hoja de Trabajo para listado'!$CD$155:$DC$1048576,MATCH($A910,'Hoja de Trabajo para listado'!$CD$155:$CD$1048576,0),MATCH((CUADRO!K$5&amp;$E910),'Hoja de Trabajo para listado'!$CD$151:$DC$151,0)),0)</f>
        <v>0</v>
      </c>
      <c r="L910" s="255">
        <f ca="1">+IFERROR(INDEX('Hoja de Trabajo para listado'!$A$155:$Z$1048576,MATCH($A910,'Hoja de Trabajo para listado'!$A$155:$A$1048576,0),MATCH((CUADRO!L$5&amp;$E910),'Hoja de Trabajo para listado'!$A$151:$Z$151,0)),0)+IFERROR(INDEX('Hoja de Trabajo para listado'!$AB$155:$BA$1048576,MATCH($A910,'Hoja de Trabajo para listado'!$AB$155:$AB$1048576,0),MATCH((CUADRO!L$5&amp;$E910),'Hoja de Trabajo para listado'!$AB$151:$BA$151,0)),0)+IFERROR(INDEX('Hoja de Trabajo para listado'!$BC$155:$CB$1048576,MATCH($A910,'Hoja de Trabajo para listado'!$BC$155:$BC$1048576,0),MATCH((CUADRO!L$5&amp;$E910),'Hoja de Trabajo para listado'!$BC$151:$CB$151,0)),0)+IFERROR(INDEX('Hoja de Trabajo para listado'!$DE$153:$DG$274,MATCH($A910,'Hoja de Trabajo para listado'!$DE$153:$DE$1048576,0),MATCH((CUADRO!L$5&amp;$E910),'Hoja de Trabajo para listado'!$DE$151:$DG$151,0)),0)+IFERROR(INDEX('Hoja de Trabajo para listado'!$CD$155:$DC$1048576,MATCH($A910,'Hoja de Trabajo para listado'!$CD$155:$CD$1048576,0),MATCH((CUADRO!L$5&amp;$E910),'Hoja de Trabajo para listado'!$CD$151:$DC$151,0)),0)</f>
        <v>0</v>
      </c>
      <c r="M910" s="255">
        <f ca="1">+IFERROR(INDEX('Hoja de Trabajo para listado'!$A$155:$Z$1048576,MATCH($A910,'Hoja de Trabajo para listado'!$A$155:$A$1048576,0),MATCH((CUADRO!M$5&amp;$E910),'Hoja de Trabajo para listado'!$A$151:$Z$151,0)),0)+IFERROR(INDEX('Hoja de Trabajo para listado'!$AB$155:$BA$1048576,MATCH($A910,'Hoja de Trabajo para listado'!$AB$155:$AB$1048576,0),MATCH((CUADRO!M$5&amp;$E910),'Hoja de Trabajo para listado'!$AB$151:$BA$151,0)),0)+IFERROR(INDEX('Hoja de Trabajo para listado'!$BC$155:$CB$1048576,MATCH($A910,'Hoja de Trabajo para listado'!$BC$155:$BC$1048576,0),MATCH((CUADRO!M$5&amp;$E910),'Hoja de Trabajo para listado'!$BC$151:$CB$151,0)),0)+IFERROR(INDEX('Hoja de Trabajo para listado'!$DE$153:$DG$274,MATCH($A910,'Hoja de Trabajo para listado'!$DE$153:$DE$1048576,0),MATCH((CUADRO!M$5&amp;$E910),'Hoja de Trabajo para listado'!$DE$151:$DG$151,0)),0)+IFERROR(INDEX('Hoja de Trabajo para listado'!$CD$155:$DC$1048576,MATCH($A910,'Hoja de Trabajo para listado'!$CD$155:$CD$1048576,0),MATCH((CUADRO!M$5&amp;$E910),'Hoja de Trabajo para listado'!$CD$151:$DC$151,0)),0)</f>
        <v>0</v>
      </c>
      <c r="N910" s="255">
        <f ca="1">+IFERROR(INDEX('Hoja de Trabajo para listado'!$A$155:$Z$1048576,MATCH($A910,'Hoja de Trabajo para listado'!$A$155:$A$1048576,0),MATCH((CUADRO!N$5&amp;$E910),'Hoja de Trabajo para listado'!$A$151:$Z$151,0)),0)+IFERROR(INDEX('Hoja de Trabajo para listado'!$AB$155:$BA$1048576,MATCH($A910,'Hoja de Trabajo para listado'!$AB$155:$AB$1048576,0),MATCH((CUADRO!N$5&amp;$E910),'Hoja de Trabajo para listado'!$AB$151:$BA$151,0)),0)+IFERROR(INDEX('Hoja de Trabajo para listado'!$BC$155:$CB$1048576,MATCH($A910,'Hoja de Trabajo para listado'!$BC$155:$BC$1048576,0),MATCH((CUADRO!N$5&amp;$E910),'Hoja de Trabajo para listado'!$BC$151:$CB$151,0)),0)+IFERROR(INDEX('Hoja de Trabajo para listado'!$DE$153:$DG$274,MATCH($A910,'Hoja de Trabajo para listado'!$DE$153:$DE$1048576,0),MATCH((CUADRO!N$5&amp;$E910),'Hoja de Trabajo para listado'!$DE$151:$DG$151,0)),0)+IFERROR(INDEX('Hoja de Trabajo para listado'!$CD$155:$DC$1048576,MATCH($A910,'Hoja de Trabajo para listado'!$CD$155:$CD$1048576,0),MATCH((CUADRO!N$5&amp;$E910),'Hoja de Trabajo para listado'!$CD$151:$DC$151,0)),0)</f>
        <v>0</v>
      </c>
      <c r="O910" s="255">
        <f ca="1">+IFERROR(INDEX('Hoja de Trabajo para listado'!$A$155:$Z$1048576,MATCH($A910,'Hoja de Trabajo para listado'!$A$155:$A$1048576,0),MATCH((CUADRO!O$5&amp;$E910),'Hoja de Trabajo para listado'!$A$151:$Z$151,0)),0)+IFERROR(INDEX('Hoja de Trabajo para listado'!$AB$155:$BA$1048576,MATCH($A910,'Hoja de Trabajo para listado'!$AB$155:$AB$1048576,0),MATCH((CUADRO!O$5&amp;$E910),'Hoja de Trabajo para listado'!$AB$151:$BA$151,0)),0)+IFERROR(INDEX('Hoja de Trabajo para listado'!$BC$155:$CB$1048576,MATCH($A910,'Hoja de Trabajo para listado'!$BC$155:$BC$1048576,0),MATCH((CUADRO!O$5&amp;$E910),'Hoja de Trabajo para listado'!$BC$151:$CB$151,0)),0)+IFERROR(INDEX('Hoja de Trabajo para listado'!$DE$153:$DG$274,MATCH($A910,'Hoja de Trabajo para listado'!$DE$153:$DE$1048576,0),MATCH((CUADRO!O$5&amp;$E910),'Hoja de Trabajo para listado'!$DE$151:$DG$151,0)),0)+IFERROR(INDEX('Hoja de Trabajo para listado'!$CD$155:$DC$1048576,MATCH($A910,'Hoja de Trabajo para listado'!$CD$155:$CD$1048576,0),MATCH((CUADRO!O$5&amp;$E910),'Hoja de Trabajo para listado'!$CD$151:$DC$151,0)),0)</f>
        <v>0</v>
      </c>
      <c r="P910" s="255">
        <f ca="1">+IFERROR(INDEX('Hoja de Trabajo para listado'!$A$155:$Z$1048576,MATCH($A910,'Hoja de Trabajo para listado'!$A$155:$A$1048576,0),MATCH((CUADRO!P$5&amp;$E910),'Hoja de Trabajo para listado'!$A$151:$Z$151,0)),0)+IFERROR(INDEX('Hoja de Trabajo para listado'!$AB$155:$BA$1048576,MATCH($A910,'Hoja de Trabajo para listado'!$AB$155:$AB$1048576,0),MATCH((CUADRO!P$5&amp;$E910),'Hoja de Trabajo para listado'!$AB$151:$BA$151,0)),0)+IFERROR(INDEX('Hoja de Trabajo para listado'!$BC$155:$CB$1048576,MATCH($A910,'Hoja de Trabajo para listado'!$BC$155:$BC$1048576,0),MATCH((CUADRO!P$5&amp;$E910),'Hoja de Trabajo para listado'!$BC$151:$CB$151,0)),0)+IFERROR(INDEX('Hoja de Trabajo para listado'!$DE$153:$DG$274,MATCH($A910,'Hoja de Trabajo para listado'!$DE$153:$DE$1048576,0),MATCH((CUADRO!P$5&amp;$E910),'Hoja de Trabajo para listado'!$DE$151:$DG$151,0)),0)+IFERROR(INDEX('Hoja de Trabajo para listado'!$CD$155:$DC$1048576,MATCH($A910,'Hoja de Trabajo para listado'!$CD$155:$CD$1048576,0),MATCH((CUADRO!P$5&amp;$E910),'Hoja de Trabajo para listado'!$CD$151:$DC$151,0)),0)</f>
        <v>0</v>
      </c>
      <c r="Q910" s="255">
        <f ca="1">+IFERROR(INDEX('Hoja de Trabajo para listado'!$A$155:$Z$1048576,MATCH($A910,'Hoja de Trabajo para listado'!$A$155:$A$1048576,0),MATCH((CUADRO!Q$5&amp;$E910),'Hoja de Trabajo para listado'!$A$151:$Z$151,0)),0)+IFERROR(INDEX('Hoja de Trabajo para listado'!$AB$155:$BA$1048576,MATCH($A910,'Hoja de Trabajo para listado'!$AB$155:$AB$1048576,0),MATCH((CUADRO!Q$5&amp;$E910),'Hoja de Trabajo para listado'!$AB$151:$BA$151,0)),0)+IFERROR(INDEX('Hoja de Trabajo para listado'!$BC$155:$CB$1048576,MATCH($A910,'Hoja de Trabajo para listado'!$BC$155:$BC$1048576,0),MATCH((CUADRO!Q$5&amp;$E910),'Hoja de Trabajo para listado'!$BC$151:$CB$151,0)),0)+IFERROR(INDEX('Hoja de Trabajo para listado'!$DE$153:$DG$274,MATCH($A910,'Hoja de Trabajo para listado'!$DE$153:$DE$1048576,0),MATCH((CUADRO!Q$5&amp;$E910),'Hoja de Trabajo para listado'!$DE$151:$DG$151,0)),0)+IFERROR(INDEX('Hoja de Trabajo para listado'!$CD$155:$DC$1048576,MATCH($A910,'Hoja de Trabajo para listado'!$CD$155:$CD$1048576,0),MATCH((CUADRO!Q$5&amp;$E910),'Hoja de Trabajo para listado'!$CD$151:$DC$151,0)),0)</f>
        <v>0</v>
      </c>
      <c r="R910" s="255">
        <f t="shared" ca="1" si="28"/>
        <v>0</v>
      </c>
      <c r="S910" s="262"/>
      <c r="T910" s="255">
        <f ca="1">+T911</f>
        <v>0</v>
      </c>
      <c r="U910" s="254">
        <f t="shared" si="29"/>
        <v>1</v>
      </c>
      <c r="V910" s="362" t="str">
        <f>+VLOOKUP(A910,bd_lista!$A$3:$E$590,5,FALSE)</f>
        <v>Gobiernos Autonomos Municipales</v>
      </c>
      <c r="W910" s="361" t="str">
        <f>+V910</f>
        <v>Gobiernos Autonomos Municipales</v>
      </c>
      <c r="X910" s="254">
        <f>+VLOOKUP(A910,[2]Sheet1!$A$13:$D$744,4,FALSE)</f>
        <v>0</v>
      </c>
      <c r="Y910" s="254" t="e">
        <f>+VLOOKUP(X910,bd_lista!$A$3:$C$590,3,FALSE)</f>
        <v>#N/A</v>
      </c>
      <c r="Z910" s="316">
        <f>+X910</f>
        <v>0</v>
      </c>
      <c r="AA910" s="317" t="e">
        <f>+Y910</f>
        <v>#N/A</v>
      </c>
    </row>
    <row r="911" spans="1:27" customFormat="1" ht="15" hidden="1" customHeight="1">
      <c r="A911" s="32">
        <v>1717</v>
      </c>
      <c r="B911" s="307"/>
      <c r="C911" s="259" t="str">
        <f>+VLOOKUP(A911,bd_lista!$A$3:$C$590,3,FALSE)</f>
        <v>Gobierno Autónomo Municipal de Santa Rosa del Sara</v>
      </c>
      <c r="D911" s="362"/>
      <c r="E911" s="256" t="s">
        <v>1314</v>
      </c>
      <c r="F911" s="257">
        <f ca="1">+IFERROR(INDEX('Hoja de Trabajo para listado'!$A$155:$Z$1048576,MATCH($A911,'Hoja de Trabajo para listado'!$A$155:$A$1048576,0),MATCH((CUADRO!F$5&amp;$E911),'Hoja de Trabajo para listado'!$A$151:$Z$151,0)),0)+IFERROR(INDEX('Hoja de Trabajo para listado'!$AB$155:$BA$1048576,MATCH($A911,'Hoja de Trabajo para listado'!$AB$155:$AB$1048576,0),MATCH((CUADRO!F$5&amp;$E911),'Hoja de Trabajo para listado'!$AB$151:$BA$151,0)),0)+IFERROR(INDEX('Hoja de Trabajo para listado'!$BC$155:$CB$1048576,MATCH($A911,'Hoja de Trabajo para listado'!$BC$155:$BC$1048576,0),MATCH((CUADRO!F$5&amp;$E911),'Hoja de Trabajo para listado'!$BC$151:$CB$151,0)),0)+IFERROR(INDEX('Hoja de Trabajo para listado'!$DE$153:$DG$274,MATCH($A911,'Hoja de Trabajo para listado'!$DE$153:$DE$1048576,0),MATCH((CUADRO!F$5&amp;$E911),'Hoja de Trabajo para listado'!$DE$151:$DG$151,0)),0)+IFERROR(INDEX('Hoja de Trabajo para listado'!$CD$155:$DC$1048576,MATCH($A911,'Hoja de Trabajo para listado'!$CD$155:$CD$1048576,0),MATCH((CUADRO!F$5&amp;$E911),'Hoja de Trabajo para listado'!$CD$151:$DC$151,0)),0)</f>
        <v>0</v>
      </c>
      <c r="G911" s="257">
        <f ca="1">+IFERROR(INDEX('Hoja de Trabajo para listado'!$A$155:$Z$1048576,MATCH($A911,'Hoja de Trabajo para listado'!$A$155:$A$1048576,0),MATCH((CUADRO!G$5&amp;$E911),'Hoja de Trabajo para listado'!$A$151:$Z$151,0)),0)+IFERROR(INDEX('Hoja de Trabajo para listado'!$AB$155:$BA$1048576,MATCH($A911,'Hoja de Trabajo para listado'!$AB$155:$AB$1048576,0),MATCH((CUADRO!G$5&amp;$E911),'Hoja de Trabajo para listado'!$AB$151:$BA$151,0)),0)+IFERROR(INDEX('Hoja de Trabajo para listado'!$BC$155:$CB$1048576,MATCH($A911,'Hoja de Trabajo para listado'!$BC$155:$BC$1048576,0),MATCH((CUADRO!G$5&amp;$E911),'Hoja de Trabajo para listado'!$BC$151:$CB$151,0)),0)+IFERROR(INDEX('Hoja de Trabajo para listado'!$DE$153:$DG$274,MATCH($A911,'Hoja de Trabajo para listado'!$DE$153:$DE$1048576,0),MATCH((CUADRO!G$5&amp;$E911),'Hoja de Trabajo para listado'!$DE$151:$DG$151,0)),0)+IFERROR(INDEX('Hoja de Trabajo para listado'!$CD$155:$DC$1048576,MATCH($A911,'Hoja de Trabajo para listado'!$CD$155:$CD$1048576,0),MATCH((CUADRO!G$5&amp;$E911),'Hoja de Trabajo para listado'!$CD$151:$DC$151,0)),0)</f>
        <v>0</v>
      </c>
      <c r="H911" s="257">
        <f ca="1">+IFERROR(INDEX('Hoja de Trabajo para listado'!$A$155:$Z$1048576,MATCH($A911,'Hoja de Trabajo para listado'!$A$155:$A$1048576,0),MATCH((CUADRO!H$5&amp;$E911),'Hoja de Trabajo para listado'!$A$151:$Z$151,0)),0)+IFERROR(INDEX('Hoja de Trabajo para listado'!$AB$155:$BA$1048576,MATCH($A911,'Hoja de Trabajo para listado'!$AB$155:$AB$1048576,0),MATCH((CUADRO!H$5&amp;$E911),'Hoja de Trabajo para listado'!$AB$151:$BA$151,0)),0)+IFERROR(INDEX('Hoja de Trabajo para listado'!$BC$155:$CB$1048576,MATCH($A911,'Hoja de Trabajo para listado'!$BC$155:$BC$1048576,0),MATCH((CUADRO!H$5&amp;$E911),'Hoja de Trabajo para listado'!$BC$151:$CB$151,0)),0)+IFERROR(INDEX('Hoja de Trabajo para listado'!$DE$153:$DG$274,MATCH($A911,'Hoja de Trabajo para listado'!$DE$153:$DE$1048576,0),MATCH((CUADRO!H$5&amp;$E911),'Hoja de Trabajo para listado'!$DE$151:$DG$151,0)),0)+IFERROR(INDEX('Hoja de Trabajo para listado'!$CD$155:$DC$1048576,MATCH($A911,'Hoja de Trabajo para listado'!$CD$155:$CD$1048576,0),MATCH((CUADRO!H$5&amp;$E911),'Hoja de Trabajo para listado'!$CD$151:$DC$151,0)),0)</f>
        <v>0</v>
      </c>
      <c r="I911" s="257">
        <f ca="1">+IFERROR(INDEX('Hoja de Trabajo para listado'!$A$155:$Z$1048576,MATCH($A911,'Hoja de Trabajo para listado'!$A$155:$A$1048576,0),MATCH((CUADRO!I$5&amp;$E911),'Hoja de Trabajo para listado'!$A$151:$Z$151,0)),0)+IFERROR(INDEX('Hoja de Trabajo para listado'!$AB$155:$BA$1048576,MATCH($A911,'Hoja de Trabajo para listado'!$AB$155:$AB$1048576,0),MATCH((CUADRO!I$5&amp;$E911),'Hoja de Trabajo para listado'!$AB$151:$BA$151,0)),0)+IFERROR(INDEX('Hoja de Trabajo para listado'!$BC$155:$CB$1048576,MATCH($A911,'Hoja de Trabajo para listado'!$BC$155:$BC$1048576,0),MATCH((CUADRO!I$5&amp;$E911),'Hoja de Trabajo para listado'!$BC$151:$CB$151,0)),0)+IFERROR(INDEX('Hoja de Trabajo para listado'!$DE$153:$DG$274,MATCH($A911,'Hoja de Trabajo para listado'!$DE$153:$DE$1048576,0),MATCH((CUADRO!I$5&amp;$E911),'Hoja de Trabajo para listado'!$DE$151:$DG$151,0)),0)+IFERROR(INDEX('Hoja de Trabajo para listado'!$CD$155:$DC$1048576,MATCH($A911,'Hoja de Trabajo para listado'!$CD$155:$CD$1048576,0),MATCH((CUADRO!I$5&amp;$E911),'Hoja de Trabajo para listado'!$CD$151:$DC$151,0)),0)</f>
        <v>0</v>
      </c>
      <c r="J911" s="257">
        <f ca="1">+IFERROR(INDEX('Hoja de Trabajo para listado'!$A$155:$Z$1048576,MATCH($A911,'Hoja de Trabajo para listado'!$A$155:$A$1048576,0),MATCH((CUADRO!J$5&amp;$E911),'Hoja de Trabajo para listado'!$A$151:$Z$151,0)),0)+IFERROR(INDEX('Hoja de Trabajo para listado'!$AB$155:$BA$1048576,MATCH($A911,'Hoja de Trabajo para listado'!$AB$155:$AB$1048576,0),MATCH((CUADRO!J$5&amp;$E911),'Hoja de Trabajo para listado'!$AB$151:$BA$151,0)),0)+IFERROR(INDEX('Hoja de Trabajo para listado'!$BC$155:$CB$1048576,MATCH($A911,'Hoja de Trabajo para listado'!$BC$155:$BC$1048576,0),MATCH((CUADRO!J$5&amp;$E911),'Hoja de Trabajo para listado'!$BC$151:$CB$151,0)),0)+IFERROR(INDEX('Hoja de Trabajo para listado'!$DE$153:$DG$274,MATCH($A911,'Hoja de Trabajo para listado'!$DE$153:$DE$1048576,0),MATCH((CUADRO!J$5&amp;$E911),'Hoja de Trabajo para listado'!$DE$151:$DG$151,0)),0)+IFERROR(INDEX('Hoja de Trabajo para listado'!$CD$155:$DC$1048576,MATCH($A911,'Hoja de Trabajo para listado'!$CD$155:$CD$1048576,0),MATCH((CUADRO!J$5&amp;$E911),'Hoja de Trabajo para listado'!$CD$151:$DC$151,0)),0)</f>
        <v>0</v>
      </c>
      <c r="K911" s="257">
        <f ca="1">+IFERROR(INDEX('Hoja de Trabajo para listado'!$A$155:$Z$1048576,MATCH($A911,'Hoja de Trabajo para listado'!$A$155:$A$1048576,0),MATCH((CUADRO!K$5&amp;$E911),'Hoja de Trabajo para listado'!$A$151:$Z$151,0)),0)+IFERROR(INDEX('Hoja de Trabajo para listado'!$AB$155:$BA$1048576,MATCH($A911,'Hoja de Trabajo para listado'!$AB$155:$AB$1048576,0),MATCH((CUADRO!K$5&amp;$E911),'Hoja de Trabajo para listado'!$AB$151:$BA$151,0)),0)+IFERROR(INDEX('Hoja de Trabajo para listado'!$BC$155:$CB$1048576,MATCH($A911,'Hoja de Trabajo para listado'!$BC$155:$BC$1048576,0),MATCH((CUADRO!K$5&amp;$E911),'Hoja de Trabajo para listado'!$BC$151:$CB$151,0)),0)+IFERROR(INDEX('Hoja de Trabajo para listado'!$DE$153:$DG$274,MATCH($A911,'Hoja de Trabajo para listado'!$DE$153:$DE$1048576,0),MATCH((CUADRO!K$5&amp;$E911),'Hoja de Trabajo para listado'!$DE$151:$DG$151,0)),0)+IFERROR(INDEX('Hoja de Trabajo para listado'!$CD$155:$DC$1048576,MATCH($A911,'Hoja de Trabajo para listado'!$CD$155:$CD$1048576,0),MATCH((CUADRO!K$5&amp;$E911),'Hoja de Trabajo para listado'!$CD$151:$DC$151,0)),0)</f>
        <v>0</v>
      </c>
      <c r="L911" s="257">
        <f ca="1">+IFERROR(INDEX('Hoja de Trabajo para listado'!$A$155:$Z$1048576,MATCH($A911,'Hoja de Trabajo para listado'!$A$155:$A$1048576,0),MATCH((CUADRO!L$5&amp;$E911),'Hoja de Trabajo para listado'!$A$151:$Z$151,0)),0)+IFERROR(INDEX('Hoja de Trabajo para listado'!$AB$155:$BA$1048576,MATCH($A911,'Hoja de Trabajo para listado'!$AB$155:$AB$1048576,0),MATCH((CUADRO!L$5&amp;$E911),'Hoja de Trabajo para listado'!$AB$151:$BA$151,0)),0)+IFERROR(INDEX('Hoja de Trabajo para listado'!$BC$155:$CB$1048576,MATCH($A911,'Hoja de Trabajo para listado'!$BC$155:$BC$1048576,0),MATCH((CUADRO!L$5&amp;$E911),'Hoja de Trabajo para listado'!$BC$151:$CB$151,0)),0)+IFERROR(INDEX('Hoja de Trabajo para listado'!$DE$153:$DG$274,MATCH($A911,'Hoja de Trabajo para listado'!$DE$153:$DE$1048576,0),MATCH((CUADRO!L$5&amp;$E911),'Hoja de Trabajo para listado'!$DE$151:$DG$151,0)),0)+IFERROR(INDEX('Hoja de Trabajo para listado'!$CD$155:$DC$1048576,MATCH($A911,'Hoja de Trabajo para listado'!$CD$155:$CD$1048576,0),MATCH((CUADRO!L$5&amp;$E911),'Hoja de Trabajo para listado'!$CD$151:$DC$151,0)),0)</f>
        <v>0</v>
      </c>
      <c r="M911" s="257">
        <f ca="1">+IFERROR(INDEX('Hoja de Trabajo para listado'!$A$155:$Z$1048576,MATCH($A911,'Hoja de Trabajo para listado'!$A$155:$A$1048576,0),MATCH((CUADRO!M$5&amp;$E911),'Hoja de Trabajo para listado'!$A$151:$Z$151,0)),0)+IFERROR(INDEX('Hoja de Trabajo para listado'!$AB$155:$BA$1048576,MATCH($A911,'Hoja de Trabajo para listado'!$AB$155:$AB$1048576,0),MATCH((CUADRO!M$5&amp;$E911),'Hoja de Trabajo para listado'!$AB$151:$BA$151,0)),0)+IFERROR(INDEX('Hoja de Trabajo para listado'!$BC$155:$CB$1048576,MATCH($A911,'Hoja de Trabajo para listado'!$BC$155:$BC$1048576,0),MATCH((CUADRO!M$5&amp;$E911),'Hoja de Trabajo para listado'!$BC$151:$CB$151,0)),0)+IFERROR(INDEX('Hoja de Trabajo para listado'!$DE$153:$DG$274,MATCH($A911,'Hoja de Trabajo para listado'!$DE$153:$DE$1048576,0),MATCH((CUADRO!M$5&amp;$E911),'Hoja de Trabajo para listado'!$DE$151:$DG$151,0)),0)+IFERROR(INDEX('Hoja de Trabajo para listado'!$CD$155:$DC$1048576,MATCH($A911,'Hoja de Trabajo para listado'!$CD$155:$CD$1048576,0),MATCH((CUADRO!M$5&amp;$E911),'Hoja de Trabajo para listado'!$CD$151:$DC$151,0)),0)</f>
        <v>0</v>
      </c>
      <c r="N911" s="257">
        <f ca="1">+IFERROR(INDEX('Hoja de Trabajo para listado'!$A$155:$Z$1048576,MATCH($A911,'Hoja de Trabajo para listado'!$A$155:$A$1048576,0),MATCH((CUADRO!N$5&amp;$E911),'Hoja de Trabajo para listado'!$A$151:$Z$151,0)),0)+IFERROR(INDEX('Hoja de Trabajo para listado'!$AB$155:$BA$1048576,MATCH($A911,'Hoja de Trabajo para listado'!$AB$155:$AB$1048576,0),MATCH((CUADRO!N$5&amp;$E911),'Hoja de Trabajo para listado'!$AB$151:$BA$151,0)),0)+IFERROR(INDEX('Hoja de Trabajo para listado'!$BC$155:$CB$1048576,MATCH($A911,'Hoja de Trabajo para listado'!$BC$155:$BC$1048576,0),MATCH((CUADRO!N$5&amp;$E911),'Hoja de Trabajo para listado'!$BC$151:$CB$151,0)),0)+IFERROR(INDEX('Hoja de Trabajo para listado'!$DE$153:$DG$274,MATCH($A911,'Hoja de Trabajo para listado'!$DE$153:$DE$1048576,0),MATCH((CUADRO!N$5&amp;$E911),'Hoja de Trabajo para listado'!$DE$151:$DG$151,0)),0)+IFERROR(INDEX('Hoja de Trabajo para listado'!$CD$155:$DC$1048576,MATCH($A911,'Hoja de Trabajo para listado'!$CD$155:$CD$1048576,0),MATCH((CUADRO!N$5&amp;$E911),'Hoja de Trabajo para listado'!$CD$151:$DC$151,0)),0)</f>
        <v>0</v>
      </c>
      <c r="O911" s="257">
        <f ca="1">+IFERROR(INDEX('Hoja de Trabajo para listado'!$A$155:$Z$1048576,MATCH($A911,'Hoja de Trabajo para listado'!$A$155:$A$1048576,0),MATCH((CUADRO!O$5&amp;$E911),'Hoja de Trabajo para listado'!$A$151:$Z$151,0)),0)+IFERROR(INDEX('Hoja de Trabajo para listado'!$AB$155:$BA$1048576,MATCH($A911,'Hoja de Trabajo para listado'!$AB$155:$AB$1048576,0),MATCH((CUADRO!O$5&amp;$E911),'Hoja de Trabajo para listado'!$AB$151:$BA$151,0)),0)+IFERROR(INDEX('Hoja de Trabajo para listado'!$BC$155:$CB$1048576,MATCH($A911,'Hoja de Trabajo para listado'!$BC$155:$BC$1048576,0),MATCH((CUADRO!O$5&amp;$E911),'Hoja de Trabajo para listado'!$BC$151:$CB$151,0)),0)+IFERROR(INDEX('Hoja de Trabajo para listado'!$DE$153:$DG$274,MATCH($A911,'Hoja de Trabajo para listado'!$DE$153:$DE$1048576,0),MATCH((CUADRO!O$5&amp;$E911),'Hoja de Trabajo para listado'!$DE$151:$DG$151,0)),0)+IFERROR(INDEX('Hoja de Trabajo para listado'!$CD$155:$DC$1048576,MATCH($A911,'Hoja de Trabajo para listado'!$CD$155:$CD$1048576,0),MATCH((CUADRO!O$5&amp;$E911),'Hoja de Trabajo para listado'!$CD$151:$DC$151,0)),0)</f>
        <v>0</v>
      </c>
      <c r="P911" s="257">
        <f ca="1">+IFERROR(INDEX('Hoja de Trabajo para listado'!$A$155:$Z$1048576,MATCH($A911,'Hoja de Trabajo para listado'!$A$155:$A$1048576,0),MATCH((CUADRO!P$5&amp;$E911),'Hoja de Trabajo para listado'!$A$151:$Z$151,0)),0)+IFERROR(INDEX('Hoja de Trabajo para listado'!$AB$155:$BA$1048576,MATCH($A911,'Hoja de Trabajo para listado'!$AB$155:$AB$1048576,0),MATCH((CUADRO!P$5&amp;$E911),'Hoja de Trabajo para listado'!$AB$151:$BA$151,0)),0)+IFERROR(INDEX('Hoja de Trabajo para listado'!$BC$155:$CB$1048576,MATCH($A911,'Hoja de Trabajo para listado'!$BC$155:$BC$1048576,0),MATCH((CUADRO!P$5&amp;$E911),'Hoja de Trabajo para listado'!$BC$151:$CB$151,0)),0)+IFERROR(INDEX('Hoja de Trabajo para listado'!$DE$153:$DG$274,MATCH($A911,'Hoja de Trabajo para listado'!$DE$153:$DE$1048576,0),MATCH((CUADRO!P$5&amp;$E911),'Hoja de Trabajo para listado'!$DE$151:$DG$151,0)),0)+IFERROR(INDEX('Hoja de Trabajo para listado'!$CD$155:$DC$1048576,MATCH($A911,'Hoja de Trabajo para listado'!$CD$155:$CD$1048576,0),MATCH((CUADRO!P$5&amp;$E911),'Hoja de Trabajo para listado'!$CD$151:$DC$151,0)),0)</f>
        <v>0</v>
      </c>
      <c r="Q911" s="257">
        <f ca="1">+IFERROR(INDEX('Hoja de Trabajo para listado'!$A$155:$Z$1048576,MATCH($A911,'Hoja de Trabajo para listado'!$A$155:$A$1048576,0),MATCH((CUADRO!Q$5&amp;$E911),'Hoja de Trabajo para listado'!$A$151:$Z$151,0)),0)+IFERROR(INDEX('Hoja de Trabajo para listado'!$AB$155:$BA$1048576,MATCH($A911,'Hoja de Trabajo para listado'!$AB$155:$AB$1048576,0),MATCH((CUADRO!Q$5&amp;$E911),'Hoja de Trabajo para listado'!$AB$151:$BA$151,0)),0)+IFERROR(INDEX('Hoja de Trabajo para listado'!$BC$155:$CB$1048576,MATCH($A911,'Hoja de Trabajo para listado'!$BC$155:$BC$1048576,0),MATCH((CUADRO!Q$5&amp;$E911),'Hoja de Trabajo para listado'!$BC$151:$CB$151,0)),0)+IFERROR(INDEX('Hoja de Trabajo para listado'!$DE$153:$DG$274,MATCH($A911,'Hoja de Trabajo para listado'!$DE$153:$DE$1048576,0),MATCH((CUADRO!Q$5&amp;$E911),'Hoja de Trabajo para listado'!$DE$151:$DG$151,0)),0)+IFERROR(INDEX('Hoja de Trabajo para listado'!$CD$155:$DC$1048576,MATCH($A911,'Hoja de Trabajo para listado'!$CD$155:$CD$1048576,0),MATCH((CUADRO!Q$5&amp;$E911),'Hoja de Trabajo para listado'!$CD$151:$DC$151,0)),0)</f>
        <v>0</v>
      </c>
      <c r="R911" s="257">
        <f t="shared" ca="1" si="28"/>
        <v>0</v>
      </c>
      <c r="S911" s="274">
        <f ca="1">+R910+R911</f>
        <v>0</v>
      </c>
      <c r="T911" s="257">
        <f ca="1">+S911</f>
        <v>0</v>
      </c>
      <c r="U911" s="256">
        <f t="shared" si="29"/>
        <v>2</v>
      </c>
      <c r="V911" s="362" t="str">
        <f>+VLOOKUP(A911,bd_lista!$A$3:$E$590,5,FALSE)</f>
        <v>Gobiernos Autonomos Municipales</v>
      </c>
      <c r="W911" s="362"/>
      <c r="X911" s="254">
        <f>+VLOOKUP(A911,[2]Sheet1!$A$13:$D$744,4,FALSE)</f>
        <v>0</v>
      </c>
      <c r="Y911" s="254" t="e">
        <f>+VLOOKUP(X911,bd_lista!$A$3:$C$590,3,FALSE)</f>
        <v>#N/A</v>
      </c>
      <c r="Z911" s="314"/>
      <c r="AA911" s="315"/>
    </row>
    <row r="912" spans="1:27" customFormat="1" ht="15" hidden="1" customHeight="1">
      <c r="A912" s="32">
        <v>1718</v>
      </c>
      <c r="B912" s="306">
        <f>+A912</f>
        <v>1718</v>
      </c>
      <c r="C912" s="259" t="str">
        <f>+VLOOKUP(A912,bd_lista!$A$3:$C$590,3,FALSE)</f>
        <v>Gobierno Autónomo Municipal de Lagunillas</v>
      </c>
      <c r="D912" s="361" t="str">
        <f>+C912</f>
        <v>Gobierno Autónomo Municipal de Lagunillas</v>
      </c>
      <c r="E912" s="254" t="s">
        <v>1313</v>
      </c>
      <c r="F912" s="255">
        <f ca="1">+IFERROR(INDEX('Hoja de Trabajo para listado'!$A$155:$Z$1048576,MATCH($A912,'Hoja de Trabajo para listado'!$A$155:$A$1048576,0),MATCH((CUADRO!F$5&amp;$E912),'Hoja de Trabajo para listado'!$A$151:$Z$151,0)),0)+IFERROR(INDEX('Hoja de Trabajo para listado'!$AB$155:$BA$1048576,MATCH($A912,'Hoja de Trabajo para listado'!$AB$155:$AB$1048576,0),MATCH((CUADRO!F$5&amp;$E912),'Hoja de Trabajo para listado'!$AB$151:$BA$151,0)),0)+IFERROR(INDEX('Hoja de Trabajo para listado'!$BC$155:$CB$1048576,MATCH($A912,'Hoja de Trabajo para listado'!$BC$155:$BC$1048576,0),MATCH((CUADRO!F$5&amp;$E912),'Hoja de Trabajo para listado'!$BC$151:$CB$151,0)),0)+IFERROR(INDEX('Hoja de Trabajo para listado'!$DE$153:$DG$274,MATCH($A912,'Hoja de Trabajo para listado'!$DE$153:$DE$1048576,0),MATCH((CUADRO!F$5&amp;$E912),'Hoja de Trabajo para listado'!$DE$151:$DG$151,0)),0)+IFERROR(INDEX('Hoja de Trabajo para listado'!$CD$155:$DC$1048576,MATCH($A912,'Hoja de Trabajo para listado'!$CD$155:$CD$1048576,0),MATCH((CUADRO!F$5&amp;$E912),'Hoja de Trabajo para listado'!$CD$151:$DC$151,0)),0)</f>
        <v>0</v>
      </c>
      <c r="G912" s="255">
        <f ca="1">+IFERROR(INDEX('Hoja de Trabajo para listado'!$A$155:$Z$1048576,MATCH($A912,'Hoja de Trabajo para listado'!$A$155:$A$1048576,0),MATCH((CUADRO!G$5&amp;$E912),'Hoja de Trabajo para listado'!$A$151:$Z$151,0)),0)+IFERROR(INDEX('Hoja de Trabajo para listado'!$AB$155:$BA$1048576,MATCH($A912,'Hoja de Trabajo para listado'!$AB$155:$AB$1048576,0),MATCH((CUADRO!G$5&amp;$E912),'Hoja de Trabajo para listado'!$AB$151:$BA$151,0)),0)+IFERROR(INDEX('Hoja de Trabajo para listado'!$BC$155:$CB$1048576,MATCH($A912,'Hoja de Trabajo para listado'!$BC$155:$BC$1048576,0),MATCH((CUADRO!G$5&amp;$E912),'Hoja de Trabajo para listado'!$BC$151:$CB$151,0)),0)+IFERROR(INDEX('Hoja de Trabajo para listado'!$DE$153:$DG$274,MATCH($A912,'Hoja de Trabajo para listado'!$DE$153:$DE$1048576,0),MATCH((CUADRO!G$5&amp;$E912),'Hoja de Trabajo para listado'!$DE$151:$DG$151,0)),0)+IFERROR(INDEX('Hoja de Trabajo para listado'!$CD$155:$DC$1048576,MATCH($A912,'Hoja de Trabajo para listado'!$CD$155:$CD$1048576,0),MATCH((CUADRO!G$5&amp;$E912),'Hoja de Trabajo para listado'!$CD$151:$DC$151,0)),0)</f>
        <v>0</v>
      </c>
      <c r="H912" s="255">
        <f ca="1">+IFERROR(INDEX('Hoja de Trabajo para listado'!$A$155:$Z$1048576,MATCH($A912,'Hoja de Trabajo para listado'!$A$155:$A$1048576,0),MATCH((CUADRO!H$5&amp;$E912),'Hoja de Trabajo para listado'!$A$151:$Z$151,0)),0)+IFERROR(INDEX('Hoja de Trabajo para listado'!$AB$155:$BA$1048576,MATCH($A912,'Hoja de Trabajo para listado'!$AB$155:$AB$1048576,0),MATCH((CUADRO!H$5&amp;$E912),'Hoja de Trabajo para listado'!$AB$151:$BA$151,0)),0)+IFERROR(INDEX('Hoja de Trabajo para listado'!$BC$155:$CB$1048576,MATCH($A912,'Hoja de Trabajo para listado'!$BC$155:$BC$1048576,0),MATCH((CUADRO!H$5&amp;$E912),'Hoja de Trabajo para listado'!$BC$151:$CB$151,0)),0)+IFERROR(INDEX('Hoja de Trabajo para listado'!$DE$153:$DG$274,MATCH($A912,'Hoja de Trabajo para listado'!$DE$153:$DE$1048576,0),MATCH((CUADRO!H$5&amp;$E912),'Hoja de Trabajo para listado'!$DE$151:$DG$151,0)),0)+IFERROR(INDEX('Hoja de Trabajo para listado'!$CD$155:$DC$1048576,MATCH($A912,'Hoja de Trabajo para listado'!$CD$155:$CD$1048576,0),MATCH((CUADRO!H$5&amp;$E912),'Hoja de Trabajo para listado'!$CD$151:$DC$151,0)),0)</f>
        <v>0</v>
      </c>
      <c r="I912" s="255">
        <f ca="1">+IFERROR(INDEX('Hoja de Trabajo para listado'!$A$155:$Z$1048576,MATCH($A912,'Hoja de Trabajo para listado'!$A$155:$A$1048576,0),MATCH((CUADRO!I$5&amp;$E912),'Hoja de Trabajo para listado'!$A$151:$Z$151,0)),0)+IFERROR(INDEX('Hoja de Trabajo para listado'!$AB$155:$BA$1048576,MATCH($A912,'Hoja de Trabajo para listado'!$AB$155:$AB$1048576,0),MATCH((CUADRO!I$5&amp;$E912),'Hoja de Trabajo para listado'!$AB$151:$BA$151,0)),0)+IFERROR(INDEX('Hoja de Trabajo para listado'!$BC$155:$CB$1048576,MATCH($A912,'Hoja de Trabajo para listado'!$BC$155:$BC$1048576,0),MATCH((CUADRO!I$5&amp;$E912),'Hoja de Trabajo para listado'!$BC$151:$CB$151,0)),0)+IFERROR(INDEX('Hoja de Trabajo para listado'!$DE$153:$DG$274,MATCH($A912,'Hoja de Trabajo para listado'!$DE$153:$DE$1048576,0),MATCH((CUADRO!I$5&amp;$E912),'Hoja de Trabajo para listado'!$DE$151:$DG$151,0)),0)+IFERROR(INDEX('Hoja de Trabajo para listado'!$CD$155:$DC$1048576,MATCH($A912,'Hoja de Trabajo para listado'!$CD$155:$CD$1048576,0),MATCH((CUADRO!I$5&amp;$E912),'Hoja de Trabajo para listado'!$CD$151:$DC$151,0)),0)</f>
        <v>0</v>
      </c>
      <c r="J912" s="255">
        <f ca="1">+IFERROR(INDEX('Hoja de Trabajo para listado'!$A$155:$Z$1048576,MATCH($A912,'Hoja de Trabajo para listado'!$A$155:$A$1048576,0),MATCH((CUADRO!J$5&amp;$E912),'Hoja de Trabajo para listado'!$A$151:$Z$151,0)),0)+IFERROR(INDEX('Hoja de Trabajo para listado'!$AB$155:$BA$1048576,MATCH($A912,'Hoja de Trabajo para listado'!$AB$155:$AB$1048576,0),MATCH((CUADRO!J$5&amp;$E912),'Hoja de Trabajo para listado'!$AB$151:$BA$151,0)),0)+IFERROR(INDEX('Hoja de Trabajo para listado'!$BC$155:$CB$1048576,MATCH($A912,'Hoja de Trabajo para listado'!$BC$155:$BC$1048576,0),MATCH((CUADRO!J$5&amp;$E912),'Hoja de Trabajo para listado'!$BC$151:$CB$151,0)),0)+IFERROR(INDEX('Hoja de Trabajo para listado'!$DE$153:$DG$274,MATCH($A912,'Hoja de Trabajo para listado'!$DE$153:$DE$1048576,0),MATCH((CUADRO!J$5&amp;$E912),'Hoja de Trabajo para listado'!$DE$151:$DG$151,0)),0)+IFERROR(INDEX('Hoja de Trabajo para listado'!$CD$155:$DC$1048576,MATCH($A912,'Hoja de Trabajo para listado'!$CD$155:$CD$1048576,0),MATCH((CUADRO!J$5&amp;$E912),'Hoja de Trabajo para listado'!$CD$151:$DC$151,0)),0)</f>
        <v>0</v>
      </c>
      <c r="K912" s="255">
        <f ca="1">+IFERROR(INDEX('Hoja de Trabajo para listado'!$A$155:$Z$1048576,MATCH($A912,'Hoja de Trabajo para listado'!$A$155:$A$1048576,0),MATCH((CUADRO!K$5&amp;$E912),'Hoja de Trabajo para listado'!$A$151:$Z$151,0)),0)+IFERROR(INDEX('Hoja de Trabajo para listado'!$AB$155:$BA$1048576,MATCH($A912,'Hoja de Trabajo para listado'!$AB$155:$AB$1048576,0),MATCH((CUADRO!K$5&amp;$E912),'Hoja de Trabajo para listado'!$AB$151:$BA$151,0)),0)+IFERROR(INDEX('Hoja de Trabajo para listado'!$BC$155:$CB$1048576,MATCH($A912,'Hoja de Trabajo para listado'!$BC$155:$BC$1048576,0),MATCH((CUADRO!K$5&amp;$E912),'Hoja de Trabajo para listado'!$BC$151:$CB$151,0)),0)+IFERROR(INDEX('Hoja de Trabajo para listado'!$DE$153:$DG$274,MATCH($A912,'Hoja de Trabajo para listado'!$DE$153:$DE$1048576,0),MATCH((CUADRO!K$5&amp;$E912),'Hoja de Trabajo para listado'!$DE$151:$DG$151,0)),0)+IFERROR(INDEX('Hoja de Trabajo para listado'!$CD$155:$DC$1048576,MATCH($A912,'Hoja de Trabajo para listado'!$CD$155:$CD$1048576,0),MATCH((CUADRO!K$5&amp;$E912),'Hoja de Trabajo para listado'!$CD$151:$DC$151,0)),0)</f>
        <v>0</v>
      </c>
      <c r="L912" s="255">
        <f ca="1">+IFERROR(INDEX('Hoja de Trabajo para listado'!$A$155:$Z$1048576,MATCH($A912,'Hoja de Trabajo para listado'!$A$155:$A$1048576,0),MATCH((CUADRO!L$5&amp;$E912),'Hoja de Trabajo para listado'!$A$151:$Z$151,0)),0)+IFERROR(INDEX('Hoja de Trabajo para listado'!$AB$155:$BA$1048576,MATCH($A912,'Hoja de Trabajo para listado'!$AB$155:$AB$1048576,0),MATCH((CUADRO!L$5&amp;$E912),'Hoja de Trabajo para listado'!$AB$151:$BA$151,0)),0)+IFERROR(INDEX('Hoja de Trabajo para listado'!$BC$155:$CB$1048576,MATCH($A912,'Hoja de Trabajo para listado'!$BC$155:$BC$1048576,0),MATCH((CUADRO!L$5&amp;$E912),'Hoja de Trabajo para listado'!$BC$151:$CB$151,0)),0)+IFERROR(INDEX('Hoja de Trabajo para listado'!$DE$153:$DG$274,MATCH($A912,'Hoja de Trabajo para listado'!$DE$153:$DE$1048576,0),MATCH((CUADRO!L$5&amp;$E912),'Hoja de Trabajo para listado'!$DE$151:$DG$151,0)),0)+IFERROR(INDEX('Hoja de Trabajo para listado'!$CD$155:$DC$1048576,MATCH($A912,'Hoja de Trabajo para listado'!$CD$155:$CD$1048576,0),MATCH((CUADRO!L$5&amp;$E912),'Hoja de Trabajo para listado'!$CD$151:$DC$151,0)),0)</f>
        <v>0</v>
      </c>
      <c r="M912" s="255">
        <f ca="1">+IFERROR(INDEX('Hoja de Trabajo para listado'!$A$155:$Z$1048576,MATCH($A912,'Hoja de Trabajo para listado'!$A$155:$A$1048576,0),MATCH((CUADRO!M$5&amp;$E912),'Hoja de Trabajo para listado'!$A$151:$Z$151,0)),0)+IFERROR(INDEX('Hoja de Trabajo para listado'!$AB$155:$BA$1048576,MATCH($A912,'Hoja de Trabajo para listado'!$AB$155:$AB$1048576,0),MATCH((CUADRO!M$5&amp;$E912),'Hoja de Trabajo para listado'!$AB$151:$BA$151,0)),0)+IFERROR(INDEX('Hoja de Trabajo para listado'!$BC$155:$CB$1048576,MATCH($A912,'Hoja de Trabajo para listado'!$BC$155:$BC$1048576,0),MATCH((CUADRO!M$5&amp;$E912),'Hoja de Trabajo para listado'!$BC$151:$CB$151,0)),0)+IFERROR(INDEX('Hoja de Trabajo para listado'!$DE$153:$DG$274,MATCH($A912,'Hoja de Trabajo para listado'!$DE$153:$DE$1048576,0),MATCH((CUADRO!M$5&amp;$E912),'Hoja de Trabajo para listado'!$DE$151:$DG$151,0)),0)+IFERROR(INDEX('Hoja de Trabajo para listado'!$CD$155:$DC$1048576,MATCH($A912,'Hoja de Trabajo para listado'!$CD$155:$CD$1048576,0),MATCH((CUADRO!M$5&amp;$E912),'Hoja de Trabajo para listado'!$CD$151:$DC$151,0)),0)</f>
        <v>0</v>
      </c>
      <c r="N912" s="255">
        <f ca="1">+IFERROR(INDEX('Hoja de Trabajo para listado'!$A$155:$Z$1048576,MATCH($A912,'Hoja de Trabajo para listado'!$A$155:$A$1048576,0),MATCH((CUADRO!N$5&amp;$E912),'Hoja de Trabajo para listado'!$A$151:$Z$151,0)),0)+IFERROR(INDEX('Hoja de Trabajo para listado'!$AB$155:$BA$1048576,MATCH($A912,'Hoja de Trabajo para listado'!$AB$155:$AB$1048576,0),MATCH((CUADRO!N$5&amp;$E912),'Hoja de Trabajo para listado'!$AB$151:$BA$151,0)),0)+IFERROR(INDEX('Hoja de Trabajo para listado'!$BC$155:$CB$1048576,MATCH($A912,'Hoja de Trabajo para listado'!$BC$155:$BC$1048576,0),MATCH((CUADRO!N$5&amp;$E912),'Hoja de Trabajo para listado'!$BC$151:$CB$151,0)),0)+IFERROR(INDEX('Hoja de Trabajo para listado'!$DE$153:$DG$274,MATCH($A912,'Hoja de Trabajo para listado'!$DE$153:$DE$1048576,0),MATCH((CUADRO!N$5&amp;$E912),'Hoja de Trabajo para listado'!$DE$151:$DG$151,0)),0)+IFERROR(INDEX('Hoja de Trabajo para listado'!$CD$155:$DC$1048576,MATCH($A912,'Hoja de Trabajo para listado'!$CD$155:$CD$1048576,0),MATCH((CUADRO!N$5&amp;$E912),'Hoja de Trabajo para listado'!$CD$151:$DC$151,0)),0)</f>
        <v>0</v>
      </c>
      <c r="O912" s="255">
        <f ca="1">+IFERROR(INDEX('Hoja de Trabajo para listado'!$A$155:$Z$1048576,MATCH($A912,'Hoja de Trabajo para listado'!$A$155:$A$1048576,0),MATCH((CUADRO!O$5&amp;$E912),'Hoja de Trabajo para listado'!$A$151:$Z$151,0)),0)+IFERROR(INDEX('Hoja de Trabajo para listado'!$AB$155:$BA$1048576,MATCH($A912,'Hoja de Trabajo para listado'!$AB$155:$AB$1048576,0),MATCH((CUADRO!O$5&amp;$E912),'Hoja de Trabajo para listado'!$AB$151:$BA$151,0)),0)+IFERROR(INDEX('Hoja de Trabajo para listado'!$BC$155:$CB$1048576,MATCH($A912,'Hoja de Trabajo para listado'!$BC$155:$BC$1048576,0),MATCH((CUADRO!O$5&amp;$E912),'Hoja de Trabajo para listado'!$BC$151:$CB$151,0)),0)+IFERROR(INDEX('Hoja de Trabajo para listado'!$DE$153:$DG$274,MATCH($A912,'Hoja de Trabajo para listado'!$DE$153:$DE$1048576,0),MATCH((CUADRO!O$5&amp;$E912),'Hoja de Trabajo para listado'!$DE$151:$DG$151,0)),0)+IFERROR(INDEX('Hoja de Trabajo para listado'!$CD$155:$DC$1048576,MATCH($A912,'Hoja de Trabajo para listado'!$CD$155:$CD$1048576,0),MATCH((CUADRO!O$5&amp;$E912),'Hoja de Trabajo para listado'!$CD$151:$DC$151,0)),0)</f>
        <v>0</v>
      </c>
      <c r="P912" s="255">
        <f ca="1">+IFERROR(INDEX('Hoja de Trabajo para listado'!$A$155:$Z$1048576,MATCH($A912,'Hoja de Trabajo para listado'!$A$155:$A$1048576,0),MATCH((CUADRO!P$5&amp;$E912),'Hoja de Trabajo para listado'!$A$151:$Z$151,0)),0)+IFERROR(INDEX('Hoja de Trabajo para listado'!$AB$155:$BA$1048576,MATCH($A912,'Hoja de Trabajo para listado'!$AB$155:$AB$1048576,0),MATCH((CUADRO!P$5&amp;$E912),'Hoja de Trabajo para listado'!$AB$151:$BA$151,0)),0)+IFERROR(INDEX('Hoja de Trabajo para listado'!$BC$155:$CB$1048576,MATCH($A912,'Hoja de Trabajo para listado'!$BC$155:$BC$1048576,0),MATCH((CUADRO!P$5&amp;$E912),'Hoja de Trabajo para listado'!$BC$151:$CB$151,0)),0)+IFERROR(INDEX('Hoja de Trabajo para listado'!$DE$153:$DG$274,MATCH($A912,'Hoja de Trabajo para listado'!$DE$153:$DE$1048576,0),MATCH((CUADRO!P$5&amp;$E912),'Hoja de Trabajo para listado'!$DE$151:$DG$151,0)),0)+IFERROR(INDEX('Hoja de Trabajo para listado'!$CD$155:$DC$1048576,MATCH($A912,'Hoja de Trabajo para listado'!$CD$155:$CD$1048576,0),MATCH((CUADRO!P$5&amp;$E912),'Hoja de Trabajo para listado'!$CD$151:$DC$151,0)),0)</f>
        <v>0</v>
      </c>
      <c r="Q912" s="255">
        <f ca="1">+IFERROR(INDEX('Hoja de Trabajo para listado'!$A$155:$Z$1048576,MATCH($A912,'Hoja de Trabajo para listado'!$A$155:$A$1048576,0),MATCH((CUADRO!Q$5&amp;$E912),'Hoja de Trabajo para listado'!$A$151:$Z$151,0)),0)+IFERROR(INDEX('Hoja de Trabajo para listado'!$AB$155:$BA$1048576,MATCH($A912,'Hoja de Trabajo para listado'!$AB$155:$AB$1048576,0),MATCH((CUADRO!Q$5&amp;$E912),'Hoja de Trabajo para listado'!$AB$151:$BA$151,0)),0)+IFERROR(INDEX('Hoja de Trabajo para listado'!$BC$155:$CB$1048576,MATCH($A912,'Hoja de Trabajo para listado'!$BC$155:$BC$1048576,0),MATCH((CUADRO!Q$5&amp;$E912),'Hoja de Trabajo para listado'!$BC$151:$CB$151,0)),0)+IFERROR(INDEX('Hoja de Trabajo para listado'!$DE$153:$DG$274,MATCH($A912,'Hoja de Trabajo para listado'!$DE$153:$DE$1048576,0),MATCH((CUADRO!Q$5&amp;$E912),'Hoja de Trabajo para listado'!$DE$151:$DG$151,0)),0)+IFERROR(INDEX('Hoja de Trabajo para listado'!$CD$155:$DC$1048576,MATCH($A912,'Hoja de Trabajo para listado'!$CD$155:$CD$1048576,0),MATCH((CUADRO!Q$5&amp;$E912),'Hoja de Trabajo para listado'!$CD$151:$DC$151,0)),0)</f>
        <v>0</v>
      </c>
      <c r="R912" s="255">
        <f t="shared" ca="1" si="28"/>
        <v>0</v>
      </c>
      <c r="S912" s="262"/>
      <c r="T912" s="255">
        <f ca="1">+T913</f>
        <v>0</v>
      </c>
      <c r="U912" s="254">
        <f t="shared" si="29"/>
        <v>1</v>
      </c>
      <c r="V912" s="362" t="str">
        <f>+VLOOKUP(A912,bd_lista!$A$3:$E$590,5,FALSE)</f>
        <v>Gobiernos Autonomos Municipales</v>
      </c>
      <c r="W912" s="361" t="str">
        <f>+V912</f>
        <v>Gobiernos Autonomos Municipales</v>
      </c>
      <c r="X912" s="254">
        <f>+VLOOKUP(A912,[2]Sheet1!$A$13:$D$744,4,FALSE)</f>
        <v>0</v>
      </c>
      <c r="Y912" s="254" t="e">
        <f>+VLOOKUP(X912,bd_lista!$A$3:$C$590,3,FALSE)</f>
        <v>#N/A</v>
      </c>
      <c r="Z912" s="316">
        <f>+X912</f>
        <v>0</v>
      </c>
      <c r="AA912" s="317" t="e">
        <f>+Y912</f>
        <v>#N/A</v>
      </c>
    </row>
    <row r="913" spans="1:27" customFormat="1" ht="15" hidden="1" customHeight="1">
      <c r="A913" s="32">
        <v>1718</v>
      </c>
      <c r="B913" s="307"/>
      <c r="C913" s="259" t="str">
        <f>+VLOOKUP(A913,bd_lista!$A$3:$C$590,3,FALSE)</f>
        <v>Gobierno Autónomo Municipal de Lagunillas</v>
      </c>
      <c r="D913" s="362"/>
      <c r="E913" s="256" t="s">
        <v>1314</v>
      </c>
      <c r="F913" s="257">
        <f ca="1">+IFERROR(INDEX('Hoja de Trabajo para listado'!$A$155:$Z$1048576,MATCH($A913,'Hoja de Trabajo para listado'!$A$155:$A$1048576,0),MATCH((CUADRO!F$5&amp;$E913),'Hoja de Trabajo para listado'!$A$151:$Z$151,0)),0)+IFERROR(INDEX('Hoja de Trabajo para listado'!$AB$155:$BA$1048576,MATCH($A913,'Hoja de Trabajo para listado'!$AB$155:$AB$1048576,0),MATCH((CUADRO!F$5&amp;$E913),'Hoja de Trabajo para listado'!$AB$151:$BA$151,0)),0)+IFERROR(INDEX('Hoja de Trabajo para listado'!$BC$155:$CB$1048576,MATCH($A913,'Hoja de Trabajo para listado'!$BC$155:$BC$1048576,0),MATCH((CUADRO!F$5&amp;$E913),'Hoja de Trabajo para listado'!$BC$151:$CB$151,0)),0)+IFERROR(INDEX('Hoja de Trabajo para listado'!$DE$153:$DG$274,MATCH($A913,'Hoja de Trabajo para listado'!$DE$153:$DE$1048576,0),MATCH((CUADRO!F$5&amp;$E913),'Hoja de Trabajo para listado'!$DE$151:$DG$151,0)),0)+IFERROR(INDEX('Hoja de Trabajo para listado'!$CD$155:$DC$1048576,MATCH($A913,'Hoja de Trabajo para listado'!$CD$155:$CD$1048576,0),MATCH((CUADRO!F$5&amp;$E913),'Hoja de Trabajo para listado'!$CD$151:$DC$151,0)),0)</f>
        <v>0</v>
      </c>
      <c r="G913" s="257">
        <f ca="1">+IFERROR(INDEX('Hoja de Trabajo para listado'!$A$155:$Z$1048576,MATCH($A913,'Hoja de Trabajo para listado'!$A$155:$A$1048576,0),MATCH((CUADRO!G$5&amp;$E913),'Hoja de Trabajo para listado'!$A$151:$Z$151,0)),0)+IFERROR(INDEX('Hoja de Trabajo para listado'!$AB$155:$BA$1048576,MATCH($A913,'Hoja de Trabajo para listado'!$AB$155:$AB$1048576,0),MATCH((CUADRO!G$5&amp;$E913),'Hoja de Trabajo para listado'!$AB$151:$BA$151,0)),0)+IFERROR(INDEX('Hoja de Trabajo para listado'!$BC$155:$CB$1048576,MATCH($A913,'Hoja de Trabajo para listado'!$BC$155:$BC$1048576,0),MATCH((CUADRO!G$5&amp;$E913),'Hoja de Trabajo para listado'!$BC$151:$CB$151,0)),0)+IFERROR(INDEX('Hoja de Trabajo para listado'!$DE$153:$DG$274,MATCH($A913,'Hoja de Trabajo para listado'!$DE$153:$DE$1048576,0),MATCH((CUADRO!G$5&amp;$E913),'Hoja de Trabajo para listado'!$DE$151:$DG$151,0)),0)+IFERROR(INDEX('Hoja de Trabajo para listado'!$CD$155:$DC$1048576,MATCH($A913,'Hoja de Trabajo para listado'!$CD$155:$CD$1048576,0),MATCH((CUADRO!G$5&amp;$E913),'Hoja de Trabajo para listado'!$CD$151:$DC$151,0)),0)</f>
        <v>0</v>
      </c>
      <c r="H913" s="257">
        <f ca="1">+IFERROR(INDEX('Hoja de Trabajo para listado'!$A$155:$Z$1048576,MATCH($A913,'Hoja de Trabajo para listado'!$A$155:$A$1048576,0),MATCH((CUADRO!H$5&amp;$E913),'Hoja de Trabajo para listado'!$A$151:$Z$151,0)),0)+IFERROR(INDEX('Hoja de Trabajo para listado'!$AB$155:$BA$1048576,MATCH($A913,'Hoja de Trabajo para listado'!$AB$155:$AB$1048576,0),MATCH((CUADRO!H$5&amp;$E913),'Hoja de Trabajo para listado'!$AB$151:$BA$151,0)),0)+IFERROR(INDEX('Hoja de Trabajo para listado'!$BC$155:$CB$1048576,MATCH($A913,'Hoja de Trabajo para listado'!$BC$155:$BC$1048576,0),MATCH((CUADRO!H$5&amp;$E913),'Hoja de Trabajo para listado'!$BC$151:$CB$151,0)),0)+IFERROR(INDEX('Hoja de Trabajo para listado'!$DE$153:$DG$274,MATCH($A913,'Hoja de Trabajo para listado'!$DE$153:$DE$1048576,0),MATCH((CUADRO!H$5&amp;$E913),'Hoja de Trabajo para listado'!$DE$151:$DG$151,0)),0)+IFERROR(INDEX('Hoja de Trabajo para listado'!$CD$155:$DC$1048576,MATCH($A913,'Hoja de Trabajo para listado'!$CD$155:$CD$1048576,0),MATCH((CUADRO!H$5&amp;$E913),'Hoja de Trabajo para listado'!$CD$151:$DC$151,0)),0)</f>
        <v>0</v>
      </c>
      <c r="I913" s="257">
        <f ca="1">+IFERROR(INDEX('Hoja de Trabajo para listado'!$A$155:$Z$1048576,MATCH($A913,'Hoja de Trabajo para listado'!$A$155:$A$1048576,0),MATCH((CUADRO!I$5&amp;$E913),'Hoja de Trabajo para listado'!$A$151:$Z$151,0)),0)+IFERROR(INDEX('Hoja de Trabajo para listado'!$AB$155:$BA$1048576,MATCH($A913,'Hoja de Trabajo para listado'!$AB$155:$AB$1048576,0),MATCH((CUADRO!I$5&amp;$E913),'Hoja de Trabajo para listado'!$AB$151:$BA$151,0)),0)+IFERROR(INDEX('Hoja de Trabajo para listado'!$BC$155:$CB$1048576,MATCH($A913,'Hoja de Trabajo para listado'!$BC$155:$BC$1048576,0),MATCH((CUADRO!I$5&amp;$E913),'Hoja de Trabajo para listado'!$BC$151:$CB$151,0)),0)+IFERROR(INDEX('Hoja de Trabajo para listado'!$DE$153:$DG$274,MATCH($A913,'Hoja de Trabajo para listado'!$DE$153:$DE$1048576,0),MATCH((CUADRO!I$5&amp;$E913),'Hoja de Trabajo para listado'!$DE$151:$DG$151,0)),0)+IFERROR(INDEX('Hoja de Trabajo para listado'!$CD$155:$DC$1048576,MATCH($A913,'Hoja de Trabajo para listado'!$CD$155:$CD$1048576,0),MATCH((CUADRO!I$5&amp;$E913),'Hoja de Trabajo para listado'!$CD$151:$DC$151,0)),0)</f>
        <v>0</v>
      </c>
      <c r="J913" s="257">
        <f ca="1">+IFERROR(INDEX('Hoja de Trabajo para listado'!$A$155:$Z$1048576,MATCH($A913,'Hoja de Trabajo para listado'!$A$155:$A$1048576,0),MATCH((CUADRO!J$5&amp;$E913),'Hoja de Trabajo para listado'!$A$151:$Z$151,0)),0)+IFERROR(INDEX('Hoja de Trabajo para listado'!$AB$155:$BA$1048576,MATCH($A913,'Hoja de Trabajo para listado'!$AB$155:$AB$1048576,0),MATCH((CUADRO!J$5&amp;$E913),'Hoja de Trabajo para listado'!$AB$151:$BA$151,0)),0)+IFERROR(INDEX('Hoja de Trabajo para listado'!$BC$155:$CB$1048576,MATCH($A913,'Hoja de Trabajo para listado'!$BC$155:$BC$1048576,0),MATCH((CUADRO!J$5&amp;$E913),'Hoja de Trabajo para listado'!$BC$151:$CB$151,0)),0)+IFERROR(INDEX('Hoja de Trabajo para listado'!$DE$153:$DG$274,MATCH($A913,'Hoja de Trabajo para listado'!$DE$153:$DE$1048576,0),MATCH((CUADRO!J$5&amp;$E913),'Hoja de Trabajo para listado'!$DE$151:$DG$151,0)),0)+IFERROR(INDEX('Hoja de Trabajo para listado'!$CD$155:$DC$1048576,MATCH($A913,'Hoja de Trabajo para listado'!$CD$155:$CD$1048576,0),MATCH((CUADRO!J$5&amp;$E913),'Hoja de Trabajo para listado'!$CD$151:$DC$151,0)),0)</f>
        <v>0</v>
      </c>
      <c r="K913" s="257">
        <f ca="1">+IFERROR(INDEX('Hoja de Trabajo para listado'!$A$155:$Z$1048576,MATCH($A913,'Hoja de Trabajo para listado'!$A$155:$A$1048576,0),MATCH((CUADRO!K$5&amp;$E913),'Hoja de Trabajo para listado'!$A$151:$Z$151,0)),0)+IFERROR(INDEX('Hoja de Trabajo para listado'!$AB$155:$BA$1048576,MATCH($A913,'Hoja de Trabajo para listado'!$AB$155:$AB$1048576,0),MATCH((CUADRO!K$5&amp;$E913),'Hoja de Trabajo para listado'!$AB$151:$BA$151,0)),0)+IFERROR(INDEX('Hoja de Trabajo para listado'!$BC$155:$CB$1048576,MATCH($A913,'Hoja de Trabajo para listado'!$BC$155:$BC$1048576,0),MATCH((CUADRO!K$5&amp;$E913),'Hoja de Trabajo para listado'!$BC$151:$CB$151,0)),0)+IFERROR(INDEX('Hoja de Trabajo para listado'!$DE$153:$DG$274,MATCH($A913,'Hoja de Trabajo para listado'!$DE$153:$DE$1048576,0),MATCH((CUADRO!K$5&amp;$E913),'Hoja de Trabajo para listado'!$DE$151:$DG$151,0)),0)+IFERROR(INDEX('Hoja de Trabajo para listado'!$CD$155:$DC$1048576,MATCH($A913,'Hoja de Trabajo para listado'!$CD$155:$CD$1048576,0),MATCH((CUADRO!K$5&amp;$E913),'Hoja de Trabajo para listado'!$CD$151:$DC$151,0)),0)</f>
        <v>0</v>
      </c>
      <c r="L913" s="257">
        <f ca="1">+IFERROR(INDEX('Hoja de Trabajo para listado'!$A$155:$Z$1048576,MATCH($A913,'Hoja de Trabajo para listado'!$A$155:$A$1048576,0),MATCH((CUADRO!L$5&amp;$E913),'Hoja de Trabajo para listado'!$A$151:$Z$151,0)),0)+IFERROR(INDEX('Hoja de Trabajo para listado'!$AB$155:$BA$1048576,MATCH($A913,'Hoja de Trabajo para listado'!$AB$155:$AB$1048576,0),MATCH((CUADRO!L$5&amp;$E913),'Hoja de Trabajo para listado'!$AB$151:$BA$151,0)),0)+IFERROR(INDEX('Hoja de Trabajo para listado'!$BC$155:$CB$1048576,MATCH($A913,'Hoja de Trabajo para listado'!$BC$155:$BC$1048576,0),MATCH((CUADRO!L$5&amp;$E913),'Hoja de Trabajo para listado'!$BC$151:$CB$151,0)),0)+IFERROR(INDEX('Hoja de Trabajo para listado'!$DE$153:$DG$274,MATCH($A913,'Hoja de Trabajo para listado'!$DE$153:$DE$1048576,0),MATCH((CUADRO!L$5&amp;$E913),'Hoja de Trabajo para listado'!$DE$151:$DG$151,0)),0)+IFERROR(INDEX('Hoja de Trabajo para listado'!$CD$155:$DC$1048576,MATCH($A913,'Hoja de Trabajo para listado'!$CD$155:$CD$1048576,0),MATCH((CUADRO!L$5&amp;$E913),'Hoja de Trabajo para listado'!$CD$151:$DC$151,0)),0)</f>
        <v>0</v>
      </c>
      <c r="M913" s="257">
        <f ca="1">+IFERROR(INDEX('Hoja de Trabajo para listado'!$A$155:$Z$1048576,MATCH($A913,'Hoja de Trabajo para listado'!$A$155:$A$1048576,0),MATCH((CUADRO!M$5&amp;$E913),'Hoja de Trabajo para listado'!$A$151:$Z$151,0)),0)+IFERROR(INDEX('Hoja de Trabajo para listado'!$AB$155:$BA$1048576,MATCH($A913,'Hoja de Trabajo para listado'!$AB$155:$AB$1048576,0),MATCH((CUADRO!M$5&amp;$E913),'Hoja de Trabajo para listado'!$AB$151:$BA$151,0)),0)+IFERROR(INDEX('Hoja de Trabajo para listado'!$BC$155:$CB$1048576,MATCH($A913,'Hoja de Trabajo para listado'!$BC$155:$BC$1048576,0),MATCH((CUADRO!M$5&amp;$E913),'Hoja de Trabajo para listado'!$BC$151:$CB$151,0)),0)+IFERROR(INDEX('Hoja de Trabajo para listado'!$DE$153:$DG$274,MATCH($A913,'Hoja de Trabajo para listado'!$DE$153:$DE$1048576,0),MATCH((CUADRO!M$5&amp;$E913),'Hoja de Trabajo para listado'!$DE$151:$DG$151,0)),0)+IFERROR(INDEX('Hoja de Trabajo para listado'!$CD$155:$DC$1048576,MATCH($A913,'Hoja de Trabajo para listado'!$CD$155:$CD$1048576,0),MATCH((CUADRO!M$5&amp;$E913),'Hoja de Trabajo para listado'!$CD$151:$DC$151,0)),0)</f>
        <v>0</v>
      </c>
      <c r="N913" s="257">
        <f ca="1">+IFERROR(INDEX('Hoja de Trabajo para listado'!$A$155:$Z$1048576,MATCH($A913,'Hoja de Trabajo para listado'!$A$155:$A$1048576,0),MATCH((CUADRO!N$5&amp;$E913),'Hoja de Trabajo para listado'!$A$151:$Z$151,0)),0)+IFERROR(INDEX('Hoja de Trabajo para listado'!$AB$155:$BA$1048576,MATCH($A913,'Hoja de Trabajo para listado'!$AB$155:$AB$1048576,0),MATCH((CUADRO!N$5&amp;$E913),'Hoja de Trabajo para listado'!$AB$151:$BA$151,0)),0)+IFERROR(INDEX('Hoja de Trabajo para listado'!$BC$155:$CB$1048576,MATCH($A913,'Hoja de Trabajo para listado'!$BC$155:$BC$1048576,0),MATCH((CUADRO!N$5&amp;$E913),'Hoja de Trabajo para listado'!$BC$151:$CB$151,0)),0)+IFERROR(INDEX('Hoja de Trabajo para listado'!$DE$153:$DG$274,MATCH($A913,'Hoja de Trabajo para listado'!$DE$153:$DE$1048576,0),MATCH((CUADRO!N$5&amp;$E913),'Hoja de Trabajo para listado'!$DE$151:$DG$151,0)),0)+IFERROR(INDEX('Hoja de Trabajo para listado'!$CD$155:$DC$1048576,MATCH($A913,'Hoja de Trabajo para listado'!$CD$155:$CD$1048576,0),MATCH((CUADRO!N$5&amp;$E913),'Hoja de Trabajo para listado'!$CD$151:$DC$151,0)),0)</f>
        <v>0</v>
      </c>
      <c r="O913" s="257">
        <f ca="1">+IFERROR(INDEX('Hoja de Trabajo para listado'!$A$155:$Z$1048576,MATCH($A913,'Hoja de Trabajo para listado'!$A$155:$A$1048576,0),MATCH((CUADRO!O$5&amp;$E913),'Hoja de Trabajo para listado'!$A$151:$Z$151,0)),0)+IFERROR(INDEX('Hoja de Trabajo para listado'!$AB$155:$BA$1048576,MATCH($A913,'Hoja de Trabajo para listado'!$AB$155:$AB$1048576,0),MATCH((CUADRO!O$5&amp;$E913),'Hoja de Trabajo para listado'!$AB$151:$BA$151,0)),0)+IFERROR(INDEX('Hoja de Trabajo para listado'!$BC$155:$CB$1048576,MATCH($A913,'Hoja de Trabajo para listado'!$BC$155:$BC$1048576,0),MATCH((CUADRO!O$5&amp;$E913),'Hoja de Trabajo para listado'!$BC$151:$CB$151,0)),0)+IFERROR(INDEX('Hoja de Trabajo para listado'!$DE$153:$DG$274,MATCH($A913,'Hoja de Trabajo para listado'!$DE$153:$DE$1048576,0),MATCH((CUADRO!O$5&amp;$E913),'Hoja de Trabajo para listado'!$DE$151:$DG$151,0)),0)+IFERROR(INDEX('Hoja de Trabajo para listado'!$CD$155:$DC$1048576,MATCH($A913,'Hoja de Trabajo para listado'!$CD$155:$CD$1048576,0),MATCH((CUADRO!O$5&amp;$E913),'Hoja de Trabajo para listado'!$CD$151:$DC$151,0)),0)</f>
        <v>0</v>
      </c>
      <c r="P913" s="257">
        <f ca="1">+IFERROR(INDEX('Hoja de Trabajo para listado'!$A$155:$Z$1048576,MATCH($A913,'Hoja de Trabajo para listado'!$A$155:$A$1048576,0),MATCH((CUADRO!P$5&amp;$E913),'Hoja de Trabajo para listado'!$A$151:$Z$151,0)),0)+IFERROR(INDEX('Hoja de Trabajo para listado'!$AB$155:$BA$1048576,MATCH($A913,'Hoja de Trabajo para listado'!$AB$155:$AB$1048576,0),MATCH((CUADRO!P$5&amp;$E913),'Hoja de Trabajo para listado'!$AB$151:$BA$151,0)),0)+IFERROR(INDEX('Hoja de Trabajo para listado'!$BC$155:$CB$1048576,MATCH($A913,'Hoja de Trabajo para listado'!$BC$155:$BC$1048576,0),MATCH((CUADRO!P$5&amp;$E913),'Hoja de Trabajo para listado'!$BC$151:$CB$151,0)),0)+IFERROR(INDEX('Hoja de Trabajo para listado'!$DE$153:$DG$274,MATCH($A913,'Hoja de Trabajo para listado'!$DE$153:$DE$1048576,0),MATCH((CUADRO!P$5&amp;$E913),'Hoja de Trabajo para listado'!$DE$151:$DG$151,0)),0)+IFERROR(INDEX('Hoja de Trabajo para listado'!$CD$155:$DC$1048576,MATCH($A913,'Hoja de Trabajo para listado'!$CD$155:$CD$1048576,0),MATCH((CUADRO!P$5&amp;$E913),'Hoja de Trabajo para listado'!$CD$151:$DC$151,0)),0)</f>
        <v>0</v>
      </c>
      <c r="Q913" s="257">
        <f ca="1">+IFERROR(INDEX('Hoja de Trabajo para listado'!$A$155:$Z$1048576,MATCH($A913,'Hoja de Trabajo para listado'!$A$155:$A$1048576,0),MATCH((CUADRO!Q$5&amp;$E913),'Hoja de Trabajo para listado'!$A$151:$Z$151,0)),0)+IFERROR(INDEX('Hoja de Trabajo para listado'!$AB$155:$BA$1048576,MATCH($A913,'Hoja de Trabajo para listado'!$AB$155:$AB$1048576,0),MATCH((CUADRO!Q$5&amp;$E913),'Hoja de Trabajo para listado'!$AB$151:$BA$151,0)),0)+IFERROR(INDEX('Hoja de Trabajo para listado'!$BC$155:$CB$1048576,MATCH($A913,'Hoja de Trabajo para listado'!$BC$155:$BC$1048576,0),MATCH((CUADRO!Q$5&amp;$E913),'Hoja de Trabajo para listado'!$BC$151:$CB$151,0)),0)+IFERROR(INDEX('Hoja de Trabajo para listado'!$DE$153:$DG$274,MATCH($A913,'Hoja de Trabajo para listado'!$DE$153:$DE$1048576,0),MATCH((CUADRO!Q$5&amp;$E913),'Hoja de Trabajo para listado'!$DE$151:$DG$151,0)),0)+IFERROR(INDEX('Hoja de Trabajo para listado'!$CD$155:$DC$1048576,MATCH($A913,'Hoja de Trabajo para listado'!$CD$155:$CD$1048576,0),MATCH((CUADRO!Q$5&amp;$E913),'Hoja de Trabajo para listado'!$CD$151:$DC$151,0)),0)</f>
        <v>0</v>
      </c>
      <c r="R913" s="257">
        <f t="shared" ca="1" si="28"/>
        <v>0</v>
      </c>
      <c r="S913" s="274">
        <f ca="1">+R912+R913</f>
        <v>0</v>
      </c>
      <c r="T913" s="257">
        <f ca="1">+S913</f>
        <v>0</v>
      </c>
      <c r="U913" s="256">
        <f t="shared" si="29"/>
        <v>2</v>
      </c>
      <c r="V913" s="362" t="str">
        <f>+VLOOKUP(A913,bd_lista!$A$3:$E$590,5,FALSE)</f>
        <v>Gobiernos Autonomos Municipales</v>
      </c>
      <c r="W913" s="362"/>
      <c r="X913" s="254">
        <f>+VLOOKUP(A913,[2]Sheet1!$A$13:$D$744,4,FALSE)</f>
        <v>0</v>
      </c>
      <c r="Y913" s="254" t="e">
        <f>+VLOOKUP(X913,bd_lista!$A$3:$C$590,3,FALSE)</f>
        <v>#N/A</v>
      </c>
      <c r="Z913" s="314"/>
      <c r="AA913" s="315"/>
    </row>
    <row r="914" spans="1:27" customFormat="1" ht="15" hidden="1" customHeight="1">
      <c r="A914" s="32">
        <v>1720</v>
      </c>
      <c r="B914" s="306">
        <f>+A914</f>
        <v>1720</v>
      </c>
      <c r="C914" s="259" t="str">
        <f>+VLOOKUP(A914,bd_lista!$A$3:$C$590,3,FALSE)</f>
        <v>Gobierno Autónomo Municipal de Cabezas</v>
      </c>
      <c r="D914" s="361" t="str">
        <f>+C914</f>
        <v>Gobierno Autónomo Municipal de Cabezas</v>
      </c>
      <c r="E914" s="254" t="s">
        <v>1313</v>
      </c>
      <c r="F914" s="255">
        <f ca="1">+IFERROR(INDEX('Hoja de Trabajo para listado'!$A$155:$Z$1048576,MATCH($A914,'Hoja de Trabajo para listado'!$A$155:$A$1048576,0),MATCH((CUADRO!F$5&amp;$E914),'Hoja de Trabajo para listado'!$A$151:$Z$151,0)),0)+IFERROR(INDEX('Hoja de Trabajo para listado'!$AB$155:$BA$1048576,MATCH($A914,'Hoja de Trabajo para listado'!$AB$155:$AB$1048576,0),MATCH((CUADRO!F$5&amp;$E914),'Hoja de Trabajo para listado'!$AB$151:$BA$151,0)),0)+IFERROR(INDEX('Hoja de Trabajo para listado'!$BC$155:$CB$1048576,MATCH($A914,'Hoja de Trabajo para listado'!$BC$155:$BC$1048576,0),MATCH((CUADRO!F$5&amp;$E914),'Hoja de Trabajo para listado'!$BC$151:$CB$151,0)),0)+IFERROR(INDEX('Hoja de Trabajo para listado'!$DE$153:$DG$274,MATCH($A914,'Hoja de Trabajo para listado'!$DE$153:$DE$1048576,0),MATCH((CUADRO!F$5&amp;$E914),'Hoja de Trabajo para listado'!$DE$151:$DG$151,0)),0)+IFERROR(INDEX('Hoja de Trabajo para listado'!$CD$155:$DC$1048576,MATCH($A914,'Hoja de Trabajo para listado'!$CD$155:$CD$1048576,0),MATCH((CUADRO!F$5&amp;$E914),'Hoja de Trabajo para listado'!$CD$151:$DC$151,0)),0)</f>
        <v>0</v>
      </c>
      <c r="G914" s="255">
        <f ca="1">+IFERROR(INDEX('Hoja de Trabajo para listado'!$A$155:$Z$1048576,MATCH($A914,'Hoja de Trabajo para listado'!$A$155:$A$1048576,0),MATCH((CUADRO!G$5&amp;$E914),'Hoja de Trabajo para listado'!$A$151:$Z$151,0)),0)+IFERROR(INDEX('Hoja de Trabajo para listado'!$AB$155:$BA$1048576,MATCH($A914,'Hoja de Trabajo para listado'!$AB$155:$AB$1048576,0),MATCH((CUADRO!G$5&amp;$E914),'Hoja de Trabajo para listado'!$AB$151:$BA$151,0)),0)+IFERROR(INDEX('Hoja de Trabajo para listado'!$BC$155:$CB$1048576,MATCH($A914,'Hoja de Trabajo para listado'!$BC$155:$BC$1048576,0),MATCH((CUADRO!G$5&amp;$E914),'Hoja de Trabajo para listado'!$BC$151:$CB$151,0)),0)+IFERROR(INDEX('Hoja de Trabajo para listado'!$DE$153:$DG$274,MATCH($A914,'Hoja de Trabajo para listado'!$DE$153:$DE$1048576,0),MATCH((CUADRO!G$5&amp;$E914),'Hoja de Trabajo para listado'!$DE$151:$DG$151,0)),0)+IFERROR(INDEX('Hoja de Trabajo para listado'!$CD$155:$DC$1048576,MATCH($A914,'Hoja de Trabajo para listado'!$CD$155:$CD$1048576,0),MATCH((CUADRO!G$5&amp;$E914),'Hoja de Trabajo para listado'!$CD$151:$DC$151,0)),0)</f>
        <v>0</v>
      </c>
      <c r="H914" s="255">
        <f ca="1">+IFERROR(INDEX('Hoja de Trabajo para listado'!$A$155:$Z$1048576,MATCH($A914,'Hoja de Trabajo para listado'!$A$155:$A$1048576,0),MATCH((CUADRO!H$5&amp;$E914),'Hoja de Trabajo para listado'!$A$151:$Z$151,0)),0)+IFERROR(INDEX('Hoja de Trabajo para listado'!$AB$155:$BA$1048576,MATCH($A914,'Hoja de Trabajo para listado'!$AB$155:$AB$1048576,0),MATCH((CUADRO!H$5&amp;$E914),'Hoja de Trabajo para listado'!$AB$151:$BA$151,0)),0)+IFERROR(INDEX('Hoja de Trabajo para listado'!$BC$155:$CB$1048576,MATCH($A914,'Hoja de Trabajo para listado'!$BC$155:$BC$1048576,0),MATCH((CUADRO!H$5&amp;$E914),'Hoja de Trabajo para listado'!$BC$151:$CB$151,0)),0)+IFERROR(INDEX('Hoja de Trabajo para listado'!$DE$153:$DG$274,MATCH($A914,'Hoja de Trabajo para listado'!$DE$153:$DE$1048576,0),MATCH((CUADRO!H$5&amp;$E914),'Hoja de Trabajo para listado'!$DE$151:$DG$151,0)),0)+IFERROR(INDEX('Hoja de Trabajo para listado'!$CD$155:$DC$1048576,MATCH($A914,'Hoja de Trabajo para listado'!$CD$155:$CD$1048576,0),MATCH((CUADRO!H$5&amp;$E914),'Hoja de Trabajo para listado'!$CD$151:$DC$151,0)),0)</f>
        <v>0</v>
      </c>
      <c r="I914" s="255">
        <f ca="1">+IFERROR(INDEX('Hoja de Trabajo para listado'!$A$155:$Z$1048576,MATCH($A914,'Hoja de Trabajo para listado'!$A$155:$A$1048576,0),MATCH((CUADRO!I$5&amp;$E914),'Hoja de Trabajo para listado'!$A$151:$Z$151,0)),0)+IFERROR(INDEX('Hoja de Trabajo para listado'!$AB$155:$BA$1048576,MATCH($A914,'Hoja de Trabajo para listado'!$AB$155:$AB$1048576,0),MATCH((CUADRO!I$5&amp;$E914),'Hoja de Trabajo para listado'!$AB$151:$BA$151,0)),0)+IFERROR(INDEX('Hoja de Trabajo para listado'!$BC$155:$CB$1048576,MATCH($A914,'Hoja de Trabajo para listado'!$BC$155:$BC$1048576,0),MATCH((CUADRO!I$5&amp;$E914),'Hoja de Trabajo para listado'!$BC$151:$CB$151,0)),0)+IFERROR(INDEX('Hoja de Trabajo para listado'!$DE$153:$DG$274,MATCH($A914,'Hoja de Trabajo para listado'!$DE$153:$DE$1048576,0),MATCH((CUADRO!I$5&amp;$E914),'Hoja de Trabajo para listado'!$DE$151:$DG$151,0)),0)+IFERROR(INDEX('Hoja de Trabajo para listado'!$CD$155:$DC$1048576,MATCH($A914,'Hoja de Trabajo para listado'!$CD$155:$CD$1048576,0),MATCH((CUADRO!I$5&amp;$E914),'Hoja de Trabajo para listado'!$CD$151:$DC$151,0)),0)</f>
        <v>0</v>
      </c>
      <c r="J914" s="255">
        <f ca="1">+IFERROR(INDEX('Hoja de Trabajo para listado'!$A$155:$Z$1048576,MATCH($A914,'Hoja de Trabajo para listado'!$A$155:$A$1048576,0),MATCH((CUADRO!J$5&amp;$E914),'Hoja de Trabajo para listado'!$A$151:$Z$151,0)),0)+IFERROR(INDEX('Hoja de Trabajo para listado'!$AB$155:$BA$1048576,MATCH($A914,'Hoja de Trabajo para listado'!$AB$155:$AB$1048576,0),MATCH((CUADRO!J$5&amp;$E914),'Hoja de Trabajo para listado'!$AB$151:$BA$151,0)),0)+IFERROR(INDEX('Hoja de Trabajo para listado'!$BC$155:$CB$1048576,MATCH($A914,'Hoja de Trabajo para listado'!$BC$155:$BC$1048576,0),MATCH((CUADRO!J$5&amp;$E914),'Hoja de Trabajo para listado'!$BC$151:$CB$151,0)),0)+IFERROR(INDEX('Hoja de Trabajo para listado'!$DE$153:$DG$274,MATCH($A914,'Hoja de Trabajo para listado'!$DE$153:$DE$1048576,0),MATCH((CUADRO!J$5&amp;$E914),'Hoja de Trabajo para listado'!$DE$151:$DG$151,0)),0)+IFERROR(INDEX('Hoja de Trabajo para listado'!$CD$155:$DC$1048576,MATCH($A914,'Hoja de Trabajo para listado'!$CD$155:$CD$1048576,0),MATCH((CUADRO!J$5&amp;$E914),'Hoja de Trabajo para listado'!$CD$151:$DC$151,0)),0)</f>
        <v>0</v>
      </c>
      <c r="K914" s="255">
        <f ca="1">+IFERROR(INDEX('Hoja de Trabajo para listado'!$A$155:$Z$1048576,MATCH($A914,'Hoja de Trabajo para listado'!$A$155:$A$1048576,0),MATCH((CUADRO!K$5&amp;$E914),'Hoja de Trabajo para listado'!$A$151:$Z$151,0)),0)+IFERROR(INDEX('Hoja de Trabajo para listado'!$AB$155:$BA$1048576,MATCH($A914,'Hoja de Trabajo para listado'!$AB$155:$AB$1048576,0),MATCH((CUADRO!K$5&amp;$E914),'Hoja de Trabajo para listado'!$AB$151:$BA$151,0)),0)+IFERROR(INDEX('Hoja de Trabajo para listado'!$BC$155:$CB$1048576,MATCH($A914,'Hoja de Trabajo para listado'!$BC$155:$BC$1048576,0),MATCH((CUADRO!K$5&amp;$E914),'Hoja de Trabajo para listado'!$BC$151:$CB$151,0)),0)+IFERROR(INDEX('Hoja de Trabajo para listado'!$DE$153:$DG$274,MATCH($A914,'Hoja de Trabajo para listado'!$DE$153:$DE$1048576,0),MATCH((CUADRO!K$5&amp;$E914),'Hoja de Trabajo para listado'!$DE$151:$DG$151,0)),0)+IFERROR(INDEX('Hoja de Trabajo para listado'!$CD$155:$DC$1048576,MATCH($A914,'Hoja de Trabajo para listado'!$CD$155:$CD$1048576,0),MATCH((CUADRO!K$5&amp;$E914),'Hoja de Trabajo para listado'!$CD$151:$DC$151,0)),0)</f>
        <v>0</v>
      </c>
      <c r="L914" s="255">
        <f ca="1">+IFERROR(INDEX('Hoja de Trabajo para listado'!$A$155:$Z$1048576,MATCH($A914,'Hoja de Trabajo para listado'!$A$155:$A$1048576,0),MATCH((CUADRO!L$5&amp;$E914),'Hoja de Trabajo para listado'!$A$151:$Z$151,0)),0)+IFERROR(INDEX('Hoja de Trabajo para listado'!$AB$155:$BA$1048576,MATCH($A914,'Hoja de Trabajo para listado'!$AB$155:$AB$1048576,0),MATCH((CUADRO!L$5&amp;$E914),'Hoja de Trabajo para listado'!$AB$151:$BA$151,0)),0)+IFERROR(INDEX('Hoja de Trabajo para listado'!$BC$155:$CB$1048576,MATCH($A914,'Hoja de Trabajo para listado'!$BC$155:$BC$1048576,0),MATCH((CUADRO!L$5&amp;$E914),'Hoja de Trabajo para listado'!$BC$151:$CB$151,0)),0)+IFERROR(INDEX('Hoja de Trabajo para listado'!$DE$153:$DG$274,MATCH($A914,'Hoja de Trabajo para listado'!$DE$153:$DE$1048576,0),MATCH((CUADRO!L$5&amp;$E914),'Hoja de Trabajo para listado'!$DE$151:$DG$151,0)),0)+IFERROR(INDEX('Hoja de Trabajo para listado'!$CD$155:$DC$1048576,MATCH($A914,'Hoja de Trabajo para listado'!$CD$155:$CD$1048576,0),MATCH((CUADRO!L$5&amp;$E914),'Hoja de Trabajo para listado'!$CD$151:$DC$151,0)),0)</f>
        <v>0</v>
      </c>
      <c r="M914" s="255">
        <f ca="1">+IFERROR(INDEX('Hoja de Trabajo para listado'!$A$155:$Z$1048576,MATCH($A914,'Hoja de Trabajo para listado'!$A$155:$A$1048576,0),MATCH((CUADRO!M$5&amp;$E914),'Hoja de Trabajo para listado'!$A$151:$Z$151,0)),0)+IFERROR(INDEX('Hoja de Trabajo para listado'!$AB$155:$BA$1048576,MATCH($A914,'Hoja de Trabajo para listado'!$AB$155:$AB$1048576,0),MATCH((CUADRO!M$5&amp;$E914),'Hoja de Trabajo para listado'!$AB$151:$BA$151,0)),0)+IFERROR(INDEX('Hoja de Trabajo para listado'!$BC$155:$CB$1048576,MATCH($A914,'Hoja de Trabajo para listado'!$BC$155:$BC$1048576,0),MATCH((CUADRO!M$5&amp;$E914),'Hoja de Trabajo para listado'!$BC$151:$CB$151,0)),0)+IFERROR(INDEX('Hoja de Trabajo para listado'!$DE$153:$DG$274,MATCH($A914,'Hoja de Trabajo para listado'!$DE$153:$DE$1048576,0),MATCH((CUADRO!M$5&amp;$E914),'Hoja de Trabajo para listado'!$DE$151:$DG$151,0)),0)+IFERROR(INDEX('Hoja de Trabajo para listado'!$CD$155:$DC$1048576,MATCH($A914,'Hoja de Trabajo para listado'!$CD$155:$CD$1048576,0),MATCH((CUADRO!M$5&amp;$E914),'Hoja de Trabajo para listado'!$CD$151:$DC$151,0)),0)</f>
        <v>0</v>
      </c>
      <c r="N914" s="255">
        <f ca="1">+IFERROR(INDEX('Hoja de Trabajo para listado'!$A$155:$Z$1048576,MATCH($A914,'Hoja de Trabajo para listado'!$A$155:$A$1048576,0),MATCH((CUADRO!N$5&amp;$E914),'Hoja de Trabajo para listado'!$A$151:$Z$151,0)),0)+IFERROR(INDEX('Hoja de Trabajo para listado'!$AB$155:$BA$1048576,MATCH($A914,'Hoja de Trabajo para listado'!$AB$155:$AB$1048576,0),MATCH((CUADRO!N$5&amp;$E914),'Hoja de Trabajo para listado'!$AB$151:$BA$151,0)),0)+IFERROR(INDEX('Hoja de Trabajo para listado'!$BC$155:$CB$1048576,MATCH($A914,'Hoja de Trabajo para listado'!$BC$155:$BC$1048576,0),MATCH((CUADRO!N$5&amp;$E914),'Hoja de Trabajo para listado'!$BC$151:$CB$151,0)),0)+IFERROR(INDEX('Hoja de Trabajo para listado'!$DE$153:$DG$274,MATCH($A914,'Hoja de Trabajo para listado'!$DE$153:$DE$1048576,0),MATCH((CUADRO!N$5&amp;$E914),'Hoja de Trabajo para listado'!$DE$151:$DG$151,0)),0)+IFERROR(INDEX('Hoja de Trabajo para listado'!$CD$155:$DC$1048576,MATCH($A914,'Hoja de Trabajo para listado'!$CD$155:$CD$1048576,0),MATCH((CUADRO!N$5&amp;$E914),'Hoja de Trabajo para listado'!$CD$151:$DC$151,0)),0)</f>
        <v>0</v>
      </c>
      <c r="O914" s="255">
        <f ca="1">+IFERROR(INDEX('Hoja de Trabajo para listado'!$A$155:$Z$1048576,MATCH($A914,'Hoja de Trabajo para listado'!$A$155:$A$1048576,0),MATCH((CUADRO!O$5&amp;$E914),'Hoja de Trabajo para listado'!$A$151:$Z$151,0)),0)+IFERROR(INDEX('Hoja de Trabajo para listado'!$AB$155:$BA$1048576,MATCH($A914,'Hoja de Trabajo para listado'!$AB$155:$AB$1048576,0),MATCH((CUADRO!O$5&amp;$E914),'Hoja de Trabajo para listado'!$AB$151:$BA$151,0)),0)+IFERROR(INDEX('Hoja de Trabajo para listado'!$BC$155:$CB$1048576,MATCH($A914,'Hoja de Trabajo para listado'!$BC$155:$BC$1048576,0),MATCH((CUADRO!O$5&amp;$E914),'Hoja de Trabajo para listado'!$BC$151:$CB$151,0)),0)+IFERROR(INDEX('Hoja de Trabajo para listado'!$DE$153:$DG$274,MATCH($A914,'Hoja de Trabajo para listado'!$DE$153:$DE$1048576,0),MATCH((CUADRO!O$5&amp;$E914),'Hoja de Trabajo para listado'!$DE$151:$DG$151,0)),0)+IFERROR(INDEX('Hoja de Trabajo para listado'!$CD$155:$DC$1048576,MATCH($A914,'Hoja de Trabajo para listado'!$CD$155:$CD$1048576,0),MATCH((CUADRO!O$5&amp;$E914),'Hoja de Trabajo para listado'!$CD$151:$DC$151,0)),0)</f>
        <v>0</v>
      </c>
      <c r="P914" s="255">
        <f ca="1">+IFERROR(INDEX('Hoja de Trabajo para listado'!$A$155:$Z$1048576,MATCH($A914,'Hoja de Trabajo para listado'!$A$155:$A$1048576,0),MATCH((CUADRO!P$5&amp;$E914),'Hoja de Trabajo para listado'!$A$151:$Z$151,0)),0)+IFERROR(INDEX('Hoja de Trabajo para listado'!$AB$155:$BA$1048576,MATCH($A914,'Hoja de Trabajo para listado'!$AB$155:$AB$1048576,0),MATCH((CUADRO!P$5&amp;$E914),'Hoja de Trabajo para listado'!$AB$151:$BA$151,0)),0)+IFERROR(INDEX('Hoja de Trabajo para listado'!$BC$155:$CB$1048576,MATCH($A914,'Hoja de Trabajo para listado'!$BC$155:$BC$1048576,0),MATCH((CUADRO!P$5&amp;$E914),'Hoja de Trabajo para listado'!$BC$151:$CB$151,0)),0)+IFERROR(INDEX('Hoja de Trabajo para listado'!$DE$153:$DG$274,MATCH($A914,'Hoja de Trabajo para listado'!$DE$153:$DE$1048576,0),MATCH((CUADRO!P$5&amp;$E914),'Hoja de Trabajo para listado'!$DE$151:$DG$151,0)),0)+IFERROR(INDEX('Hoja de Trabajo para listado'!$CD$155:$DC$1048576,MATCH($A914,'Hoja de Trabajo para listado'!$CD$155:$CD$1048576,0),MATCH((CUADRO!P$5&amp;$E914),'Hoja de Trabajo para listado'!$CD$151:$DC$151,0)),0)</f>
        <v>0</v>
      </c>
      <c r="Q914" s="255">
        <f ca="1">+IFERROR(INDEX('Hoja de Trabajo para listado'!$A$155:$Z$1048576,MATCH($A914,'Hoja de Trabajo para listado'!$A$155:$A$1048576,0),MATCH((CUADRO!Q$5&amp;$E914),'Hoja de Trabajo para listado'!$A$151:$Z$151,0)),0)+IFERROR(INDEX('Hoja de Trabajo para listado'!$AB$155:$BA$1048576,MATCH($A914,'Hoja de Trabajo para listado'!$AB$155:$AB$1048576,0),MATCH((CUADRO!Q$5&amp;$E914),'Hoja de Trabajo para listado'!$AB$151:$BA$151,0)),0)+IFERROR(INDEX('Hoja de Trabajo para listado'!$BC$155:$CB$1048576,MATCH($A914,'Hoja de Trabajo para listado'!$BC$155:$BC$1048576,0),MATCH((CUADRO!Q$5&amp;$E914),'Hoja de Trabajo para listado'!$BC$151:$CB$151,0)),0)+IFERROR(INDEX('Hoja de Trabajo para listado'!$DE$153:$DG$274,MATCH($A914,'Hoja de Trabajo para listado'!$DE$153:$DE$1048576,0),MATCH((CUADRO!Q$5&amp;$E914),'Hoja de Trabajo para listado'!$DE$151:$DG$151,0)),0)+IFERROR(INDEX('Hoja de Trabajo para listado'!$CD$155:$DC$1048576,MATCH($A914,'Hoja de Trabajo para listado'!$CD$155:$CD$1048576,0),MATCH((CUADRO!Q$5&amp;$E914),'Hoja de Trabajo para listado'!$CD$151:$DC$151,0)),0)</f>
        <v>0</v>
      </c>
      <c r="R914" s="255">
        <f t="shared" ca="1" si="28"/>
        <v>0</v>
      </c>
      <c r="S914" s="262"/>
      <c r="T914" s="255">
        <f ca="1">+T915</f>
        <v>0</v>
      </c>
      <c r="U914" s="254">
        <f t="shared" si="29"/>
        <v>1</v>
      </c>
      <c r="V914" s="362" t="str">
        <f>+VLOOKUP(A914,bd_lista!$A$3:$E$590,5,FALSE)</f>
        <v>Gobiernos Autonomos Municipales</v>
      </c>
      <c r="W914" s="361" t="str">
        <f>+V914</f>
        <v>Gobiernos Autonomos Municipales</v>
      </c>
      <c r="X914" s="254">
        <f>+VLOOKUP(A914,[2]Sheet1!$A$13:$D$744,4,FALSE)</f>
        <v>0</v>
      </c>
      <c r="Y914" s="254" t="e">
        <f>+VLOOKUP(X914,bd_lista!$A$3:$C$590,3,FALSE)</f>
        <v>#N/A</v>
      </c>
      <c r="Z914" s="316">
        <f>+X914</f>
        <v>0</v>
      </c>
      <c r="AA914" s="317" t="e">
        <f>+Y914</f>
        <v>#N/A</v>
      </c>
    </row>
    <row r="915" spans="1:27" customFormat="1" ht="15" hidden="1" customHeight="1">
      <c r="A915" s="32">
        <v>1720</v>
      </c>
      <c r="B915" s="307"/>
      <c r="C915" s="259" t="str">
        <f>+VLOOKUP(A915,bd_lista!$A$3:$C$590,3,FALSE)</f>
        <v>Gobierno Autónomo Municipal de Cabezas</v>
      </c>
      <c r="D915" s="362"/>
      <c r="E915" s="256" t="s">
        <v>1314</v>
      </c>
      <c r="F915" s="257">
        <f ca="1">+IFERROR(INDEX('Hoja de Trabajo para listado'!$A$155:$Z$1048576,MATCH($A915,'Hoja de Trabajo para listado'!$A$155:$A$1048576,0),MATCH((CUADRO!F$5&amp;$E915),'Hoja de Trabajo para listado'!$A$151:$Z$151,0)),0)+IFERROR(INDEX('Hoja de Trabajo para listado'!$AB$155:$BA$1048576,MATCH($A915,'Hoja de Trabajo para listado'!$AB$155:$AB$1048576,0),MATCH((CUADRO!F$5&amp;$E915),'Hoja de Trabajo para listado'!$AB$151:$BA$151,0)),0)+IFERROR(INDEX('Hoja de Trabajo para listado'!$BC$155:$CB$1048576,MATCH($A915,'Hoja de Trabajo para listado'!$BC$155:$BC$1048576,0),MATCH((CUADRO!F$5&amp;$E915),'Hoja de Trabajo para listado'!$BC$151:$CB$151,0)),0)+IFERROR(INDEX('Hoja de Trabajo para listado'!$DE$153:$DG$274,MATCH($A915,'Hoja de Trabajo para listado'!$DE$153:$DE$1048576,0),MATCH((CUADRO!F$5&amp;$E915),'Hoja de Trabajo para listado'!$DE$151:$DG$151,0)),0)+IFERROR(INDEX('Hoja de Trabajo para listado'!$CD$155:$DC$1048576,MATCH($A915,'Hoja de Trabajo para listado'!$CD$155:$CD$1048576,0),MATCH((CUADRO!F$5&amp;$E915),'Hoja de Trabajo para listado'!$CD$151:$DC$151,0)),0)</f>
        <v>0</v>
      </c>
      <c r="G915" s="257">
        <f ca="1">+IFERROR(INDEX('Hoja de Trabajo para listado'!$A$155:$Z$1048576,MATCH($A915,'Hoja de Trabajo para listado'!$A$155:$A$1048576,0),MATCH((CUADRO!G$5&amp;$E915),'Hoja de Trabajo para listado'!$A$151:$Z$151,0)),0)+IFERROR(INDEX('Hoja de Trabajo para listado'!$AB$155:$BA$1048576,MATCH($A915,'Hoja de Trabajo para listado'!$AB$155:$AB$1048576,0),MATCH((CUADRO!G$5&amp;$E915),'Hoja de Trabajo para listado'!$AB$151:$BA$151,0)),0)+IFERROR(INDEX('Hoja de Trabajo para listado'!$BC$155:$CB$1048576,MATCH($A915,'Hoja de Trabajo para listado'!$BC$155:$BC$1048576,0),MATCH((CUADRO!G$5&amp;$E915),'Hoja de Trabajo para listado'!$BC$151:$CB$151,0)),0)+IFERROR(INDEX('Hoja de Trabajo para listado'!$DE$153:$DG$274,MATCH($A915,'Hoja de Trabajo para listado'!$DE$153:$DE$1048576,0),MATCH((CUADRO!G$5&amp;$E915),'Hoja de Trabajo para listado'!$DE$151:$DG$151,0)),0)+IFERROR(INDEX('Hoja de Trabajo para listado'!$CD$155:$DC$1048576,MATCH($A915,'Hoja de Trabajo para listado'!$CD$155:$CD$1048576,0),MATCH((CUADRO!G$5&amp;$E915),'Hoja de Trabajo para listado'!$CD$151:$DC$151,0)),0)</f>
        <v>0</v>
      </c>
      <c r="H915" s="257">
        <f ca="1">+IFERROR(INDEX('Hoja de Trabajo para listado'!$A$155:$Z$1048576,MATCH($A915,'Hoja de Trabajo para listado'!$A$155:$A$1048576,0),MATCH((CUADRO!H$5&amp;$E915),'Hoja de Trabajo para listado'!$A$151:$Z$151,0)),0)+IFERROR(INDEX('Hoja de Trabajo para listado'!$AB$155:$BA$1048576,MATCH($A915,'Hoja de Trabajo para listado'!$AB$155:$AB$1048576,0),MATCH((CUADRO!H$5&amp;$E915),'Hoja de Trabajo para listado'!$AB$151:$BA$151,0)),0)+IFERROR(INDEX('Hoja de Trabajo para listado'!$BC$155:$CB$1048576,MATCH($A915,'Hoja de Trabajo para listado'!$BC$155:$BC$1048576,0),MATCH((CUADRO!H$5&amp;$E915),'Hoja de Trabajo para listado'!$BC$151:$CB$151,0)),0)+IFERROR(INDEX('Hoja de Trabajo para listado'!$DE$153:$DG$274,MATCH($A915,'Hoja de Trabajo para listado'!$DE$153:$DE$1048576,0),MATCH((CUADRO!H$5&amp;$E915),'Hoja de Trabajo para listado'!$DE$151:$DG$151,0)),0)+IFERROR(INDEX('Hoja de Trabajo para listado'!$CD$155:$DC$1048576,MATCH($A915,'Hoja de Trabajo para listado'!$CD$155:$CD$1048576,0),MATCH((CUADRO!H$5&amp;$E915),'Hoja de Trabajo para listado'!$CD$151:$DC$151,0)),0)</f>
        <v>0</v>
      </c>
      <c r="I915" s="257">
        <f ca="1">+IFERROR(INDEX('Hoja de Trabajo para listado'!$A$155:$Z$1048576,MATCH($A915,'Hoja de Trabajo para listado'!$A$155:$A$1048576,0),MATCH((CUADRO!I$5&amp;$E915),'Hoja de Trabajo para listado'!$A$151:$Z$151,0)),0)+IFERROR(INDEX('Hoja de Trabajo para listado'!$AB$155:$BA$1048576,MATCH($A915,'Hoja de Trabajo para listado'!$AB$155:$AB$1048576,0),MATCH((CUADRO!I$5&amp;$E915),'Hoja de Trabajo para listado'!$AB$151:$BA$151,0)),0)+IFERROR(INDEX('Hoja de Trabajo para listado'!$BC$155:$CB$1048576,MATCH($A915,'Hoja de Trabajo para listado'!$BC$155:$BC$1048576,0),MATCH((CUADRO!I$5&amp;$E915),'Hoja de Trabajo para listado'!$BC$151:$CB$151,0)),0)+IFERROR(INDEX('Hoja de Trabajo para listado'!$DE$153:$DG$274,MATCH($A915,'Hoja de Trabajo para listado'!$DE$153:$DE$1048576,0),MATCH((CUADRO!I$5&amp;$E915),'Hoja de Trabajo para listado'!$DE$151:$DG$151,0)),0)+IFERROR(INDEX('Hoja de Trabajo para listado'!$CD$155:$DC$1048576,MATCH($A915,'Hoja de Trabajo para listado'!$CD$155:$CD$1048576,0),MATCH((CUADRO!I$5&amp;$E915),'Hoja de Trabajo para listado'!$CD$151:$DC$151,0)),0)</f>
        <v>0</v>
      </c>
      <c r="J915" s="257">
        <f ca="1">+IFERROR(INDEX('Hoja de Trabajo para listado'!$A$155:$Z$1048576,MATCH($A915,'Hoja de Trabajo para listado'!$A$155:$A$1048576,0),MATCH((CUADRO!J$5&amp;$E915),'Hoja de Trabajo para listado'!$A$151:$Z$151,0)),0)+IFERROR(INDEX('Hoja de Trabajo para listado'!$AB$155:$BA$1048576,MATCH($A915,'Hoja de Trabajo para listado'!$AB$155:$AB$1048576,0),MATCH((CUADRO!J$5&amp;$E915),'Hoja de Trabajo para listado'!$AB$151:$BA$151,0)),0)+IFERROR(INDEX('Hoja de Trabajo para listado'!$BC$155:$CB$1048576,MATCH($A915,'Hoja de Trabajo para listado'!$BC$155:$BC$1048576,0),MATCH((CUADRO!J$5&amp;$E915),'Hoja de Trabajo para listado'!$BC$151:$CB$151,0)),0)+IFERROR(INDEX('Hoja de Trabajo para listado'!$DE$153:$DG$274,MATCH($A915,'Hoja de Trabajo para listado'!$DE$153:$DE$1048576,0),MATCH((CUADRO!J$5&amp;$E915),'Hoja de Trabajo para listado'!$DE$151:$DG$151,0)),0)+IFERROR(INDEX('Hoja de Trabajo para listado'!$CD$155:$DC$1048576,MATCH($A915,'Hoja de Trabajo para listado'!$CD$155:$CD$1048576,0),MATCH((CUADRO!J$5&amp;$E915),'Hoja de Trabajo para listado'!$CD$151:$DC$151,0)),0)</f>
        <v>0</v>
      </c>
      <c r="K915" s="257">
        <f ca="1">+IFERROR(INDEX('Hoja de Trabajo para listado'!$A$155:$Z$1048576,MATCH($A915,'Hoja de Trabajo para listado'!$A$155:$A$1048576,0),MATCH((CUADRO!K$5&amp;$E915),'Hoja de Trabajo para listado'!$A$151:$Z$151,0)),0)+IFERROR(INDEX('Hoja de Trabajo para listado'!$AB$155:$BA$1048576,MATCH($A915,'Hoja de Trabajo para listado'!$AB$155:$AB$1048576,0),MATCH((CUADRO!K$5&amp;$E915),'Hoja de Trabajo para listado'!$AB$151:$BA$151,0)),0)+IFERROR(INDEX('Hoja de Trabajo para listado'!$BC$155:$CB$1048576,MATCH($A915,'Hoja de Trabajo para listado'!$BC$155:$BC$1048576,0),MATCH((CUADRO!K$5&amp;$E915),'Hoja de Trabajo para listado'!$BC$151:$CB$151,0)),0)+IFERROR(INDEX('Hoja de Trabajo para listado'!$DE$153:$DG$274,MATCH($A915,'Hoja de Trabajo para listado'!$DE$153:$DE$1048576,0),MATCH((CUADRO!K$5&amp;$E915),'Hoja de Trabajo para listado'!$DE$151:$DG$151,0)),0)+IFERROR(INDEX('Hoja de Trabajo para listado'!$CD$155:$DC$1048576,MATCH($A915,'Hoja de Trabajo para listado'!$CD$155:$CD$1048576,0),MATCH((CUADRO!K$5&amp;$E915),'Hoja de Trabajo para listado'!$CD$151:$DC$151,0)),0)</f>
        <v>0</v>
      </c>
      <c r="L915" s="257">
        <f ca="1">+IFERROR(INDEX('Hoja de Trabajo para listado'!$A$155:$Z$1048576,MATCH($A915,'Hoja de Trabajo para listado'!$A$155:$A$1048576,0),MATCH((CUADRO!L$5&amp;$E915),'Hoja de Trabajo para listado'!$A$151:$Z$151,0)),0)+IFERROR(INDEX('Hoja de Trabajo para listado'!$AB$155:$BA$1048576,MATCH($A915,'Hoja de Trabajo para listado'!$AB$155:$AB$1048576,0),MATCH((CUADRO!L$5&amp;$E915),'Hoja de Trabajo para listado'!$AB$151:$BA$151,0)),0)+IFERROR(INDEX('Hoja de Trabajo para listado'!$BC$155:$CB$1048576,MATCH($A915,'Hoja de Trabajo para listado'!$BC$155:$BC$1048576,0),MATCH((CUADRO!L$5&amp;$E915),'Hoja de Trabajo para listado'!$BC$151:$CB$151,0)),0)+IFERROR(INDEX('Hoja de Trabajo para listado'!$DE$153:$DG$274,MATCH($A915,'Hoja de Trabajo para listado'!$DE$153:$DE$1048576,0),MATCH((CUADRO!L$5&amp;$E915),'Hoja de Trabajo para listado'!$DE$151:$DG$151,0)),0)+IFERROR(INDEX('Hoja de Trabajo para listado'!$CD$155:$DC$1048576,MATCH($A915,'Hoja de Trabajo para listado'!$CD$155:$CD$1048576,0),MATCH((CUADRO!L$5&amp;$E915),'Hoja de Trabajo para listado'!$CD$151:$DC$151,0)),0)</f>
        <v>0</v>
      </c>
      <c r="M915" s="257">
        <f ca="1">+IFERROR(INDEX('Hoja de Trabajo para listado'!$A$155:$Z$1048576,MATCH($A915,'Hoja de Trabajo para listado'!$A$155:$A$1048576,0),MATCH((CUADRO!M$5&amp;$E915),'Hoja de Trabajo para listado'!$A$151:$Z$151,0)),0)+IFERROR(INDEX('Hoja de Trabajo para listado'!$AB$155:$BA$1048576,MATCH($A915,'Hoja de Trabajo para listado'!$AB$155:$AB$1048576,0),MATCH((CUADRO!M$5&amp;$E915),'Hoja de Trabajo para listado'!$AB$151:$BA$151,0)),0)+IFERROR(INDEX('Hoja de Trabajo para listado'!$BC$155:$CB$1048576,MATCH($A915,'Hoja de Trabajo para listado'!$BC$155:$BC$1048576,0),MATCH((CUADRO!M$5&amp;$E915),'Hoja de Trabajo para listado'!$BC$151:$CB$151,0)),0)+IFERROR(INDEX('Hoja de Trabajo para listado'!$DE$153:$DG$274,MATCH($A915,'Hoja de Trabajo para listado'!$DE$153:$DE$1048576,0),MATCH((CUADRO!M$5&amp;$E915),'Hoja de Trabajo para listado'!$DE$151:$DG$151,0)),0)+IFERROR(INDEX('Hoja de Trabajo para listado'!$CD$155:$DC$1048576,MATCH($A915,'Hoja de Trabajo para listado'!$CD$155:$CD$1048576,0),MATCH((CUADRO!M$5&amp;$E915),'Hoja de Trabajo para listado'!$CD$151:$DC$151,0)),0)</f>
        <v>0</v>
      </c>
      <c r="N915" s="257">
        <f ca="1">+IFERROR(INDEX('Hoja de Trabajo para listado'!$A$155:$Z$1048576,MATCH($A915,'Hoja de Trabajo para listado'!$A$155:$A$1048576,0),MATCH((CUADRO!N$5&amp;$E915),'Hoja de Trabajo para listado'!$A$151:$Z$151,0)),0)+IFERROR(INDEX('Hoja de Trabajo para listado'!$AB$155:$BA$1048576,MATCH($A915,'Hoja de Trabajo para listado'!$AB$155:$AB$1048576,0),MATCH((CUADRO!N$5&amp;$E915),'Hoja de Trabajo para listado'!$AB$151:$BA$151,0)),0)+IFERROR(INDEX('Hoja de Trabajo para listado'!$BC$155:$CB$1048576,MATCH($A915,'Hoja de Trabajo para listado'!$BC$155:$BC$1048576,0),MATCH((CUADRO!N$5&amp;$E915),'Hoja de Trabajo para listado'!$BC$151:$CB$151,0)),0)+IFERROR(INDEX('Hoja de Trabajo para listado'!$DE$153:$DG$274,MATCH($A915,'Hoja de Trabajo para listado'!$DE$153:$DE$1048576,0),MATCH((CUADRO!N$5&amp;$E915),'Hoja de Trabajo para listado'!$DE$151:$DG$151,0)),0)+IFERROR(INDEX('Hoja de Trabajo para listado'!$CD$155:$DC$1048576,MATCH($A915,'Hoja de Trabajo para listado'!$CD$155:$CD$1048576,0),MATCH((CUADRO!N$5&amp;$E915),'Hoja de Trabajo para listado'!$CD$151:$DC$151,0)),0)</f>
        <v>0</v>
      </c>
      <c r="O915" s="257">
        <f ca="1">+IFERROR(INDEX('Hoja de Trabajo para listado'!$A$155:$Z$1048576,MATCH($A915,'Hoja de Trabajo para listado'!$A$155:$A$1048576,0),MATCH((CUADRO!O$5&amp;$E915),'Hoja de Trabajo para listado'!$A$151:$Z$151,0)),0)+IFERROR(INDEX('Hoja de Trabajo para listado'!$AB$155:$BA$1048576,MATCH($A915,'Hoja de Trabajo para listado'!$AB$155:$AB$1048576,0),MATCH((CUADRO!O$5&amp;$E915),'Hoja de Trabajo para listado'!$AB$151:$BA$151,0)),0)+IFERROR(INDEX('Hoja de Trabajo para listado'!$BC$155:$CB$1048576,MATCH($A915,'Hoja de Trabajo para listado'!$BC$155:$BC$1048576,0),MATCH((CUADRO!O$5&amp;$E915),'Hoja de Trabajo para listado'!$BC$151:$CB$151,0)),0)+IFERROR(INDEX('Hoja de Trabajo para listado'!$DE$153:$DG$274,MATCH($A915,'Hoja de Trabajo para listado'!$DE$153:$DE$1048576,0),MATCH((CUADRO!O$5&amp;$E915),'Hoja de Trabajo para listado'!$DE$151:$DG$151,0)),0)+IFERROR(INDEX('Hoja de Trabajo para listado'!$CD$155:$DC$1048576,MATCH($A915,'Hoja de Trabajo para listado'!$CD$155:$CD$1048576,0),MATCH((CUADRO!O$5&amp;$E915),'Hoja de Trabajo para listado'!$CD$151:$DC$151,0)),0)</f>
        <v>0</v>
      </c>
      <c r="P915" s="257">
        <f ca="1">+IFERROR(INDEX('Hoja de Trabajo para listado'!$A$155:$Z$1048576,MATCH($A915,'Hoja de Trabajo para listado'!$A$155:$A$1048576,0),MATCH((CUADRO!P$5&amp;$E915),'Hoja de Trabajo para listado'!$A$151:$Z$151,0)),0)+IFERROR(INDEX('Hoja de Trabajo para listado'!$AB$155:$BA$1048576,MATCH($A915,'Hoja de Trabajo para listado'!$AB$155:$AB$1048576,0),MATCH((CUADRO!P$5&amp;$E915),'Hoja de Trabajo para listado'!$AB$151:$BA$151,0)),0)+IFERROR(INDEX('Hoja de Trabajo para listado'!$BC$155:$CB$1048576,MATCH($A915,'Hoja de Trabajo para listado'!$BC$155:$BC$1048576,0),MATCH((CUADRO!P$5&amp;$E915),'Hoja de Trabajo para listado'!$BC$151:$CB$151,0)),0)+IFERROR(INDEX('Hoja de Trabajo para listado'!$DE$153:$DG$274,MATCH($A915,'Hoja de Trabajo para listado'!$DE$153:$DE$1048576,0),MATCH((CUADRO!P$5&amp;$E915),'Hoja de Trabajo para listado'!$DE$151:$DG$151,0)),0)+IFERROR(INDEX('Hoja de Trabajo para listado'!$CD$155:$DC$1048576,MATCH($A915,'Hoja de Trabajo para listado'!$CD$155:$CD$1048576,0),MATCH((CUADRO!P$5&amp;$E915),'Hoja de Trabajo para listado'!$CD$151:$DC$151,0)),0)</f>
        <v>0</v>
      </c>
      <c r="Q915" s="257">
        <f ca="1">+IFERROR(INDEX('Hoja de Trabajo para listado'!$A$155:$Z$1048576,MATCH($A915,'Hoja de Trabajo para listado'!$A$155:$A$1048576,0),MATCH((CUADRO!Q$5&amp;$E915),'Hoja de Trabajo para listado'!$A$151:$Z$151,0)),0)+IFERROR(INDEX('Hoja de Trabajo para listado'!$AB$155:$BA$1048576,MATCH($A915,'Hoja de Trabajo para listado'!$AB$155:$AB$1048576,0),MATCH((CUADRO!Q$5&amp;$E915),'Hoja de Trabajo para listado'!$AB$151:$BA$151,0)),0)+IFERROR(INDEX('Hoja de Trabajo para listado'!$BC$155:$CB$1048576,MATCH($A915,'Hoja de Trabajo para listado'!$BC$155:$BC$1048576,0),MATCH((CUADRO!Q$5&amp;$E915),'Hoja de Trabajo para listado'!$BC$151:$CB$151,0)),0)+IFERROR(INDEX('Hoja de Trabajo para listado'!$DE$153:$DG$274,MATCH($A915,'Hoja de Trabajo para listado'!$DE$153:$DE$1048576,0),MATCH((CUADRO!Q$5&amp;$E915),'Hoja de Trabajo para listado'!$DE$151:$DG$151,0)),0)+IFERROR(INDEX('Hoja de Trabajo para listado'!$CD$155:$DC$1048576,MATCH($A915,'Hoja de Trabajo para listado'!$CD$155:$CD$1048576,0),MATCH((CUADRO!Q$5&amp;$E915),'Hoja de Trabajo para listado'!$CD$151:$DC$151,0)),0)</f>
        <v>0</v>
      </c>
      <c r="R915" s="257">
        <f t="shared" ca="1" si="28"/>
        <v>0</v>
      </c>
      <c r="S915" s="274">
        <f ca="1">+R914+R915</f>
        <v>0</v>
      </c>
      <c r="T915" s="257">
        <f ca="1">+S915</f>
        <v>0</v>
      </c>
      <c r="U915" s="256">
        <f t="shared" si="29"/>
        <v>2</v>
      </c>
      <c r="V915" s="362" t="str">
        <f>+VLOOKUP(A915,bd_lista!$A$3:$E$590,5,FALSE)</f>
        <v>Gobiernos Autonomos Municipales</v>
      </c>
      <c r="W915" s="362"/>
      <c r="X915" s="254">
        <f>+VLOOKUP(A915,[2]Sheet1!$A$13:$D$744,4,FALSE)</f>
        <v>0</v>
      </c>
      <c r="Y915" s="254" t="e">
        <f>+VLOOKUP(X915,bd_lista!$A$3:$C$590,3,FALSE)</f>
        <v>#N/A</v>
      </c>
      <c r="Z915" s="314"/>
      <c r="AA915" s="315"/>
    </row>
    <row r="916" spans="1:27" customFormat="1" ht="15" hidden="1" customHeight="1">
      <c r="A916" s="32">
        <v>1721</v>
      </c>
      <c r="B916" s="306">
        <f>+A916</f>
        <v>1721</v>
      </c>
      <c r="C916" s="259" t="str">
        <f>+VLOOKUP(A916,bd_lista!$A$3:$C$590,3,FALSE)</f>
        <v>Gobierno Autónomo Municipal de Cuevo</v>
      </c>
      <c r="D916" s="361" t="str">
        <f>+C916</f>
        <v>Gobierno Autónomo Municipal de Cuevo</v>
      </c>
      <c r="E916" s="254" t="s">
        <v>1313</v>
      </c>
      <c r="F916" s="255">
        <f ca="1">+IFERROR(INDEX('Hoja de Trabajo para listado'!$A$155:$Z$1048576,MATCH($A916,'Hoja de Trabajo para listado'!$A$155:$A$1048576,0),MATCH((CUADRO!F$5&amp;$E916),'Hoja de Trabajo para listado'!$A$151:$Z$151,0)),0)+IFERROR(INDEX('Hoja de Trabajo para listado'!$AB$155:$BA$1048576,MATCH($A916,'Hoja de Trabajo para listado'!$AB$155:$AB$1048576,0),MATCH((CUADRO!F$5&amp;$E916),'Hoja de Trabajo para listado'!$AB$151:$BA$151,0)),0)+IFERROR(INDEX('Hoja de Trabajo para listado'!$BC$155:$CB$1048576,MATCH($A916,'Hoja de Trabajo para listado'!$BC$155:$BC$1048576,0),MATCH((CUADRO!F$5&amp;$E916),'Hoja de Trabajo para listado'!$BC$151:$CB$151,0)),0)+IFERROR(INDEX('Hoja de Trabajo para listado'!$DE$153:$DG$274,MATCH($A916,'Hoja de Trabajo para listado'!$DE$153:$DE$1048576,0),MATCH((CUADRO!F$5&amp;$E916),'Hoja de Trabajo para listado'!$DE$151:$DG$151,0)),0)+IFERROR(INDEX('Hoja de Trabajo para listado'!$CD$155:$DC$1048576,MATCH($A916,'Hoja de Trabajo para listado'!$CD$155:$CD$1048576,0),MATCH((CUADRO!F$5&amp;$E916),'Hoja de Trabajo para listado'!$CD$151:$DC$151,0)),0)</f>
        <v>0</v>
      </c>
      <c r="G916" s="255">
        <f ca="1">+IFERROR(INDEX('Hoja de Trabajo para listado'!$A$155:$Z$1048576,MATCH($A916,'Hoja de Trabajo para listado'!$A$155:$A$1048576,0),MATCH((CUADRO!G$5&amp;$E916),'Hoja de Trabajo para listado'!$A$151:$Z$151,0)),0)+IFERROR(INDEX('Hoja de Trabajo para listado'!$AB$155:$BA$1048576,MATCH($A916,'Hoja de Trabajo para listado'!$AB$155:$AB$1048576,0),MATCH((CUADRO!G$5&amp;$E916),'Hoja de Trabajo para listado'!$AB$151:$BA$151,0)),0)+IFERROR(INDEX('Hoja de Trabajo para listado'!$BC$155:$CB$1048576,MATCH($A916,'Hoja de Trabajo para listado'!$BC$155:$BC$1048576,0),MATCH((CUADRO!G$5&amp;$E916),'Hoja de Trabajo para listado'!$BC$151:$CB$151,0)),0)+IFERROR(INDEX('Hoja de Trabajo para listado'!$DE$153:$DG$274,MATCH($A916,'Hoja de Trabajo para listado'!$DE$153:$DE$1048576,0),MATCH((CUADRO!G$5&amp;$E916),'Hoja de Trabajo para listado'!$DE$151:$DG$151,0)),0)+IFERROR(INDEX('Hoja de Trabajo para listado'!$CD$155:$DC$1048576,MATCH($A916,'Hoja de Trabajo para listado'!$CD$155:$CD$1048576,0),MATCH((CUADRO!G$5&amp;$E916),'Hoja de Trabajo para listado'!$CD$151:$DC$151,0)),0)</f>
        <v>0</v>
      </c>
      <c r="H916" s="255">
        <f ca="1">+IFERROR(INDEX('Hoja de Trabajo para listado'!$A$155:$Z$1048576,MATCH($A916,'Hoja de Trabajo para listado'!$A$155:$A$1048576,0),MATCH((CUADRO!H$5&amp;$E916),'Hoja de Trabajo para listado'!$A$151:$Z$151,0)),0)+IFERROR(INDEX('Hoja de Trabajo para listado'!$AB$155:$BA$1048576,MATCH($A916,'Hoja de Trabajo para listado'!$AB$155:$AB$1048576,0),MATCH((CUADRO!H$5&amp;$E916),'Hoja de Trabajo para listado'!$AB$151:$BA$151,0)),0)+IFERROR(INDEX('Hoja de Trabajo para listado'!$BC$155:$CB$1048576,MATCH($A916,'Hoja de Trabajo para listado'!$BC$155:$BC$1048576,0),MATCH((CUADRO!H$5&amp;$E916),'Hoja de Trabajo para listado'!$BC$151:$CB$151,0)),0)+IFERROR(INDEX('Hoja de Trabajo para listado'!$DE$153:$DG$274,MATCH($A916,'Hoja de Trabajo para listado'!$DE$153:$DE$1048576,0),MATCH((CUADRO!H$5&amp;$E916),'Hoja de Trabajo para listado'!$DE$151:$DG$151,0)),0)+IFERROR(INDEX('Hoja de Trabajo para listado'!$CD$155:$DC$1048576,MATCH($A916,'Hoja de Trabajo para listado'!$CD$155:$CD$1048576,0),MATCH((CUADRO!H$5&amp;$E916),'Hoja de Trabajo para listado'!$CD$151:$DC$151,0)),0)</f>
        <v>0</v>
      </c>
      <c r="I916" s="255">
        <f ca="1">+IFERROR(INDEX('Hoja de Trabajo para listado'!$A$155:$Z$1048576,MATCH($A916,'Hoja de Trabajo para listado'!$A$155:$A$1048576,0),MATCH((CUADRO!I$5&amp;$E916),'Hoja de Trabajo para listado'!$A$151:$Z$151,0)),0)+IFERROR(INDEX('Hoja de Trabajo para listado'!$AB$155:$BA$1048576,MATCH($A916,'Hoja de Trabajo para listado'!$AB$155:$AB$1048576,0),MATCH((CUADRO!I$5&amp;$E916),'Hoja de Trabajo para listado'!$AB$151:$BA$151,0)),0)+IFERROR(INDEX('Hoja de Trabajo para listado'!$BC$155:$CB$1048576,MATCH($A916,'Hoja de Trabajo para listado'!$BC$155:$BC$1048576,0),MATCH((CUADRO!I$5&amp;$E916),'Hoja de Trabajo para listado'!$BC$151:$CB$151,0)),0)+IFERROR(INDEX('Hoja de Trabajo para listado'!$DE$153:$DG$274,MATCH($A916,'Hoja de Trabajo para listado'!$DE$153:$DE$1048576,0),MATCH((CUADRO!I$5&amp;$E916),'Hoja de Trabajo para listado'!$DE$151:$DG$151,0)),0)+IFERROR(INDEX('Hoja de Trabajo para listado'!$CD$155:$DC$1048576,MATCH($A916,'Hoja de Trabajo para listado'!$CD$155:$CD$1048576,0),MATCH((CUADRO!I$5&amp;$E916),'Hoja de Trabajo para listado'!$CD$151:$DC$151,0)),0)</f>
        <v>0</v>
      </c>
      <c r="J916" s="255">
        <f ca="1">+IFERROR(INDEX('Hoja de Trabajo para listado'!$A$155:$Z$1048576,MATCH($A916,'Hoja de Trabajo para listado'!$A$155:$A$1048576,0),MATCH((CUADRO!J$5&amp;$E916),'Hoja de Trabajo para listado'!$A$151:$Z$151,0)),0)+IFERROR(INDEX('Hoja de Trabajo para listado'!$AB$155:$BA$1048576,MATCH($A916,'Hoja de Trabajo para listado'!$AB$155:$AB$1048576,0),MATCH((CUADRO!J$5&amp;$E916),'Hoja de Trabajo para listado'!$AB$151:$BA$151,0)),0)+IFERROR(INDEX('Hoja de Trabajo para listado'!$BC$155:$CB$1048576,MATCH($A916,'Hoja de Trabajo para listado'!$BC$155:$BC$1048576,0),MATCH((CUADRO!J$5&amp;$E916),'Hoja de Trabajo para listado'!$BC$151:$CB$151,0)),0)+IFERROR(INDEX('Hoja de Trabajo para listado'!$DE$153:$DG$274,MATCH($A916,'Hoja de Trabajo para listado'!$DE$153:$DE$1048576,0),MATCH((CUADRO!J$5&amp;$E916),'Hoja de Trabajo para listado'!$DE$151:$DG$151,0)),0)+IFERROR(INDEX('Hoja de Trabajo para listado'!$CD$155:$DC$1048576,MATCH($A916,'Hoja de Trabajo para listado'!$CD$155:$CD$1048576,0),MATCH((CUADRO!J$5&amp;$E916),'Hoja de Trabajo para listado'!$CD$151:$DC$151,0)),0)</f>
        <v>0</v>
      </c>
      <c r="K916" s="255">
        <f ca="1">+IFERROR(INDEX('Hoja de Trabajo para listado'!$A$155:$Z$1048576,MATCH($A916,'Hoja de Trabajo para listado'!$A$155:$A$1048576,0),MATCH((CUADRO!K$5&amp;$E916),'Hoja de Trabajo para listado'!$A$151:$Z$151,0)),0)+IFERROR(INDEX('Hoja de Trabajo para listado'!$AB$155:$BA$1048576,MATCH($A916,'Hoja de Trabajo para listado'!$AB$155:$AB$1048576,0),MATCH((CUADRO!K$5&amp;$E916),'Hoja de Trabajo para listado'!$AB$151:$BA$151,0)),0)+IFERROR(INDEX('Hoja de Trabajo para listado'!$BC$155:$CB$1048576,MATCH($A916,'Hoja de Trabajo para listado'!$BC$155:$BC$1048576,0),MATCH((CUADRO!K$5&amp;$E916),'Hoja de Trabajo para listado'!$BC$151:$CB$151,0)),0)+IFERROR(INDEX('Hoja de Trabajo para listado'!$DE$153:$DG$274,MATCH($A916,'Hoja de Trabajo para listado'!$DE$153:$DE$1048576,0),MATCH((CUADRO!K$5&amp;$E916),'Hoja de Trabajo para listado'!$DE$151:$DG$151,0)),0)+IFERROR(INDEX('Hoja de Trabajo para listado'!$CD$155:$DC$1048576,MATCH($A916,'Hoja de Trabajo para listado'!$CD$155:$CD$1048576,0),MATCH((CUADRO!K$5&amp;$E916),'Hoja de Trabajo para listado'!$CD$151:$DC$151,0)),0)</f>
        <v>0</v>
      </c>
      <c r="L916" s="255">
        <f ca="1">+IFERROR(INDEX('Hoja de Trabajo para listado'!$A$155:$Z$1048576,MATCH($A916,'Hoja de Trabajo para listado'!$A$155:$A$1048576,0),MATCH((CUADRO!L$5&amp;$E916),'Hoja de Trabajo para listado'!$A$151:$Z$151,0)),0)+IFERROR(INDEX('Hoja de Trabajo para listado'!$AB$155:$BA$1048576,MATCH($A916,'Hoja de Trabajo para listado'!$AB$155:$AB$1048576,0),MATCH((CUADRO!L$5&amp;$E916),'Hoja de Trabajo para listado'!$AB$151:$BA$151,0)),0)+IFERROR(INDEX('Hoja de Trabajo para listado'!$BC$155:$CB$1048576,MATCH($A916,'Hoja de Trabajo para listado'!$BC$155:$BC$1048576,0),MATCH((CUADRO!L$5&amp;$E916),'Hoja de Trabajo para listado'!$BC$151:$CB$151,0)),0)+IFERROR(INDEX('Hoja de Trabajo para listado'!$DE$153:$DG$274,MATCH($A916,'Hoja de Trabajo para listado'!$DE$153:$DE$1048576,0),MATCH((CUADRO!L$5&amp;$E916),'Hoja de Trabajo para listado'!$DE$151:$DG$151,0)),0)+IFERROR(INDEX('Hoja de Trabajo para listado'!$CD$155:$DC$1048576,MATCH($A916,'Hoja de Trabajo para listado'!$CD$155:$CD$1048576,0),MATCH((CUADRO!L$5&amp;$E916),'Hoja de Trabajo para listado'!$CD$151:$DC$151,0)),0)</f>
        <v>0</v>
      </c>
      <c r="M916" s="255">
        <f ca="1">+IFERROR(INDEX('Hoja de Trabajo para listado'!$A$155:$Z$1048576,MATCH($A916,'Hoja de Trabajo para listado'!$A$155:$A$1048576,0),MATCH((CUADRO!M$5&amp;$E916),'Hoja de Trabajo para listado'!$A$151:$Z$151,0)),0)+IFERROR(INDEX('Hoja de Trabajo para listado'!$AB$155:$BA$1048576,MATCH($A916,'Hoja de Trabajo para listado'!$AB$155:$AB$1048576,0),MATCH((CUADRO!M$5&amp;$E916),'Hoja de Trabajo para listado'!$AB$151:$BA$151,0)),0)+IFERROR(INDEX('Hoja de Trabajo para listado'!$BC$155:$CB$1048576,MATCH($A916,'Hoja de Trabajo para listado'!$BC$155:$BC$1048576,0),MATCH((CUADRO!M$5&amp;$E916),'Hoja de Trabajo para listado'!$BC$151:$CB$151,0)),0)+IFERROR(INDEX('Hoja de Trabajo para listado'!$DE$153:$DG$274,MATCH($A916,'Hoja de Trabajo para listado'!$DE$153:$DE$1048576,0),MATCH((CUADRO!M$5&amp;$E916),'Hoja de Trabajo para listado'!$DE$151:$DG$151,0)),0)+IFERROR(INDEX('Hoja de Trabajo para listado'!$CD$155:$DC$1048576,MATCH($A916,'Hoja de Trabajo para listado'!$CD$155:$CD$1048576,0),MATCH((CUADRO!M$5&amp;$E916),'Hoja de Trabajo para listado'!$CD$151:$DC$151,0)),0)</f>
        <v>0</v>
      </c>
      <c r="N916" s="255">
        <f ca="1">+IFERROR(INDEX('Hoja de Trabajo para listado'!$A$155:$Z$1048576,MATCH($A916,'Hoja de Trabajo para listado'!$A$155:$A$1048576,0),MATCH((CUADRO!N$5&amp;$E916),'Hoja de Trabajo para listado'!$A$151:$Z$151,0)),0)+IFERROR(INDEX('Hoja de Trabajo para listado'!$AB$155:$BA$1048576,MATCH($A916,'Hoja de Trabajo para listado'!$AB$155:$AB$1048576,0),MATCH((CUADRO!N$5&amp;$E916),'Hoja de Trabajo para listado'!$AB$151:$BA$151,0)),0)+IFERROR(INDEX('Hoja de Trabajo para listado'!$BC$155:$CB$1048576,MATCH($A916,'Hoja de Trabajo para listado'!$BC$155:$BC$1048576,0),MATCH((CUADRO!N$5&amp;$E916),'Hoja de Trabajo para listado'!$BC$151:$CB$151,0)),0)+IFERROR(INDEX('Hoja de Trabajo para listado'!$DE$153:$DG$274,MATCH($A916,'Hoja de Trabajo para listado'!$DE$153:$DE$1048576,0),MATCH((CUADRO!N$5&amp;$E916),'Hoja de Trabajo para listado'!$DE$151:$DG$151,0)),0)+IFERROR(INDEX('Hoja de Trabajo para listado'!$CD$155:$DC$1048576,MATCH($A916,'Hoja de Trabajo para listado'!$CD$155:$CD$1048576,0),MATCH((CUADRO!N$5&amp;$E916),'Hoja de Trabajo para listado'!$CD$151:$DC$151,0)),0)</f>
        <v>0</v>
      </c>
      <c r="O916" s="255">
        <f ca="1">+IFERROR(INDEX('Hoja de Trabajo para listado'!$A$155:$Z$1048576,MATCH($A916,'Hoja de Trabajo para listado'!$A$155:$A$1048576,0),MATCH((CUADRO!O$5&amp;$E916),'Hoja de Trabajo para listado'!$A$151:$Z$151,0)),0)+IFERROR(INDEX('Hoja de Trabajo para listado'!$AB$155:$BA$1048576,MATCH($A916,'Hoja de Trabajo para listado'!$AB$155:$AB$1048576,0),MATCH((CUADRO!O$5&amp;$E916),'Hoja de Trabajo para listado'!$AB$151:$BA$151,0)),0)+IFERROR(INDEX('Hoja de Trabajo para listado'!$BC$155:$CB$1048576,MATCH($A916,'Hoja de Trabajo para listado'!$BC$155:$BC$1048576,0),MATCH((CUADRO!O$5&amp;$E916),'Hoja de Trabajo para listado'!$BC$151:$CB$151,0)),0)+IFERROR(INDEX('Hoja de Trabajo para listado'!$DE$153:$DG$274,MATCH($A916,'Hoja de Trabajo para listado'!$DE$153:$DE$1048576,0),MATCH((CUADRO!O$5&amp;$E916),'Hoja de Trabajo para listado'!$DE$151:$DG$151,0)),0)+IFERROR(INDEX('Hoja de Trabajo para listado'!$CD$155:$DC$1048576,MATCH($A916,'Hoja de Trabajo para listado'!$CD$155:$CD$1048576,0),MATCH((CUADRO!O$5&amp;$E916),'Hoja de Trabajo para listado'!$CD$151:$DC$151,0)),0)</f>
        <v>0</v>
      </c>
      <c r="P916" s="255">
        <f ca="1">+IFERROR(INDEX('Hoja de Trabajo para listado'!$A$155:$Z$1048576,MATCH($A916,'Hoja de Trabajo para listado'!$A$155:$A$1048576,0),MATCH((CUADRO!P$5&amp;$E916),'Hoja de Trabajo para listado'!$A$151:$Z$151,0)),0)+IFERROR(INDEX('Hoja de Trabajo para listado'!$AB$155:$BA$1048576,MATCH($A916,'Hoja de Trabajo para listado'!$AB$155:$AB$1048576,0),MATCH((CUADRO!P$5&amp;$E916),'Hoja de Trabajo para listado'!$AB$151:$BA$151,0)),0)+IFERROR(INDEX('Hoja de Trabajo para listado'!$BC$155:$CB$1048576,MATCH($A916,'Hoja de Trabajo para listado'!$BC$155:$BC$1048576,0),MATCH((CUADRO!P$5&amp;$E916),'Hoja de Trabajo para listado'!$BC$151:$CB$151,0)),0)+IFERROR(INDEX('Hoja de Trabajo para listado'!$DE$153:$DG$274,MATCH($A916,'Hoja de Trabajo para listado'!$DE$153:$DE$1048576,0),MATCH((CUADRO!P$5&amp;$E916),'Hoja de Trabajo para listado'!$DE$151:$DG$151,0)),0)+IFERROR(INDEX('Hoja de Trabajo para listado'!$CD$155:$DC$1048576,MATCH($A916,'Hoja de Trabajo para listado'!$CD$155:$CD$1048576,0),MATCH((CUADRO!P$5&amp;$E916),'Hoja de Trabajo para listado'!$CD$151:$DC$151,0)),0)</f>
        <v>0</v>
      </c>
      <c r="Q916" s="255">
        <f ca="1">+IFERROR(INDEX('Hoja de Trabajo para listado'!$A$155:$Z$1048576,MATCH($A916,'Hoja de Trabajo para listado'!$A$155:$A$1048576,0),MATCH((CUADRO!Q$5&amp;$E916),'Hoja de Trabajo para listado'!$A$151:$Z$151,0)),0)+IFERROR(INDEX('Hoja de Trabajo para listado'!$AB$155:$BA$1048576,MATCH($A916,'Hoja de Trabajo para listado'!$AB$155:$AB$1048576,0),MATCH((CUADRO!Q$5&amp;$E916),'Hoja de Trabajo para listado'!$AB$151:$BA$151,0)),0)+IFERROR(INDEX('Hoja de Trabajo para listado'!$BC$155:$CB$1048576,MATCH($A916,'Hoja de Trabajo para listado'!$BC$155:$BC$1048576,0),MATCH((CUADRO!Q$5&amp;$E916),'Hoja de Trabajo para listado'!$BC$151:$CB$151,0)),0)+IFERROR(INDEX('Hoja de Trabajo para listado'!$DE$153:$DG$274,MATCH($A916,'Hoja de Trabajo para listado'!$DE$153:$DE$1048576,0),MATCH((CUADRO!Q$5&amp;$E916),'Hoja de Trabajo para listado'!$DE$151:$DG$151,0)),0)+IFERROR(INDEX('Hoja de Trabajo para listado'!$CD$155:$DC$1048576,MATCH($A916,'Hoja de Trabajo para listado'!$CD$155:$CD$1048576,0),MATCH((CUADRO!Q$5&amp;$E916),'Hoja de Trabajo para listado'!$CD$151:$DC$151,0)),0)</f>
        <v>0</v>
      </c>
      <c r="R916" s="255">
        <f t="shared" ca="1" si="28"/>
        <v>0</v>
      </c>
      <c r="S916" s="262"/>
      <c r="T916" s="255">
        <f ca="1">+T917</f>
        <v>0</v>
      </c>
      <c r="U916" s="254">
        <f t="shared" si="29"/>
        <v>1</v>
      </c>
      <c r="V916" s="362" t="str">
        <f>+VLOOKUP(A916,bd_lista!$A$3:$E$590,5,FALSE)</f>
        <v>Gobiernos Autonomos Municipales</v>
      </c>
      <c r="W916" s="361" t="str">
        <f>+V916</f>
        <v>Gobiernos Autonomos Municipales</v>
      </c>
      <c r="X916" s="254">
        <f>+VLOOKUP(A916,[2]Sheet1!$A$13:$D$744,4,FALSE)</f>
        <v>0</v>
      </c>
      <c r="Y916" s="254" t="e">
        <f>+VLOOKUP(X916,bd_lista!$A$3:$C$590,3,FALSE)</f>
        <v>#N/A</v>
      </c>
      <c r="Z916" s="316">
        <f>+X916</f>
        <v>0</v>
      </c>
      <c r="AA916" s="317" t="e">
        <f>+Y916</f>
        <v>#N/A</v>
      </c>
    </row>
    <row r="917" spans="1:27" customFormat="1" ht="15" hidden="1" customHeight="1">
      <c r="A917" s="32">
        <v>1721</v>
      </c>
      <c r="B917" s="307"/>
      <c r="C917" s="259" t="str">
        <f>+VLOOKUP(A917,bd_lista!$A$3:$C$590,3,FALSE)</f>
        <v>Gobierno Autónomo Municipal de Cuevo</v>
      </c>
      <c r="D917" s="362"/>
      <c r="E917" s="256" t="s">
        <v>1314</v>
      </c>
      <c r="F917" s="257">
        <f ca="1">+IFERROR(INDEX('Hoja de Trabajo para listado'!$A$155:$Z$1048576,MATCH($A917,'Hoja de Trabajo para listado'!$A$155:$A$1048576,0),MATCH((CUADRO!F$5&amp;$E917),'Hoja de Trabajo para listado'!$A$151:$Z$151,0)),0)+IFERROR(INDEX('Hoja de Trabajo para listado'!$AB$155:$BA$1048576,MATCH($A917,'Hoja de Trabajo para listado'!$AB$155:$AB$1048576,0),MATCH((CUADRO!F$5&amp;$E917),'Hoja de Trabajo para listado'!$AB$151:$BA$151,0)),0)+IFERROR(INDEX('Hoja de Trabajo para listado'!$BC$155:$CB$1048576,MATCH($A917,'Hoja de Trabajo para listado'!$BC$155:$BC$1048576,0),MATCH((CUADRO!F$5&amp;$E917),'Hoja de Trabajo para listado'!$BC$151:$CB$151,0)),0)+IFERROR(INDEX('Hoja de Trabajo para listado'!$DE$153:$DG$274,MATCH($A917,'Hoja de Trabajo para listado'!$DE$153:$DE$1048576,0),MATCH((CUADRO!F$5&amp;$E917),'Hoja de Trabajo para listado'!$DE$151:$DG$151,0)),0)+IFERROR(INDEX('Hoja de Trabajo para listado'!$CD$155:$DC$1048576,MATCH($A917,'Hoja de Trabajo para listado'!$CD$155:$CD$1048576,0),MATCH((CUADRO!F$5&amp;$E917),'Hoja de Trabajo para listado'!$CD$151:$DC$151,0)),0)</f>
        <v>0</v>
      </c>
      <c r="G917" s="257">
        <f ca="1">+IFERROR(INDEX('Hoja de Trabajo para listado'!$A$155:$Z$1048576,MATCH($A917,'Hoja de Trabajo para listado'!$A$155:$A$1048576,0),MATCH((CUADRO!G$5&amp;$E917),'Hoja de Trabajo para listado'!$A$151:$Z$151,0)),0)+IFERROR(INDEX('Hoja de Trabajo para listado'!$AB$155:$BA$1048576,MATCH($A917,'Hoja de Trabajo para listado'!$AB$155:$AB$1048576,0),MATCH((CUADRO!G$5&amp;$E917),'Hoja de Trabajo para listado'!$AB$151:$BA$151,0)),0)+IFERROR(INDEX('Hoja de Trabajo para listado'!$BC$155:$CB$1048576,MATCH($A917,'Hoja de Trabajo para listado'!$BC$155:$BC$1048576,0),MATCH((CUADRO!G$5&amp;$E917),'Hoja de Trabajo para listado'!$BC$151:$CB$151,0)),0)+IFERROR(INDEX('Hoja de Trabajo para listado'!$DE$153:$DG$274,MATCH($A917,'Hoja de Trabajo para listado'!$DE$153:$DE$1048576,0),MATCH((CUADRO!G$5&amp;$E917),'Hoja de Trabajo para listado'!$DE$151:$DG$151,0)),0)+IFERROR(INDEX('Hoja de Trabajo para listado'!$CD$155:$DC$1048576,MATCH($A917,'Hoja de Trabajo para listado'!$CD$155:$CD$1048576,0),MATCH((CUADRO!G$5&amp;$E917),'Hoja de Trabajo para listado'!$CD$151:$DC$151,0)),0)</f>
        <v>0</v>
      </c>
      <c r="H917" s="257">
        <f ca="1">+IFERROR(INDEX('Hoja de Trabajo para listado'!$A$155:$Z$1048576,MATCH($A917,'Hoja de Trabajo para listado'!$A$155:$A$1048576,0),MATCH((CUADRO!H$5&amp;$E917),'Hoja de Trabajo para listado'!$A$151:$Z$151,0)),0)+IFERROR(INDEX('Hoja de Trabajo para listado'!$AB$155:$BA$1048576,MATCH($A917,'Hoja de Trabajo para listado'!$AB$155:$AB$1048576,0),MATCH((CUADRO!H$5&amp;$E917),'Hoja de Trabajo para listado'!$AB$151:$BA$151,0)),0)+IFERROR(INDEX('Hoja de Trabajo para listado'!$BC$155:$CB$1048576,MATCH($A917,'Hoja de Trabajo para listado'!$BC$155:$BC$1048576,0),MATCH((CUADRO!H$5&amp;$E917),'Hoja de Trabajo para listado'!$BC$151:$CB$151,0)),0)+IFERROR(INDEX('Hoja de Trabajo para listado'!$DE$153:$DG$274,MATCH($A917,'Hoja de Trabajo para listado'!$DE$153:$DE$1048576,0),MATCH((CUADRO!H$5&amp;$E917),'Hoja de Trabajo para listado'!$DE$151:$DG$151,0)),0)+IFERROR(INDEX('Hoja de Trabajo para listado'!$CD$155:$DC$1048576,MATCH($A917,'Hoja de Trabajo para listado'!$CD$155:$CD$1048576,0),MATCH((CUADRO!H$5&amp;$E917),'Hoja de Trabajo para listado'!$CD$151:$DC$151,0)),0)</f>
        <v>0</v>
      </c>
      <c r="I917" s="257">
        <f ca="1">+IFERROR(INDEX('Hoja de Trabajo para listado'!$A$155:$Z$1048576,MATCH($A917,'Hoja de Trabajo para listado'!$A$155:$A$1048576,0),MATCH((CUADRO!I$5&amp;$E917),'Hoja de Trabajo para listado'!$A$151:$Z$151,0)),0)+IFERROR(INDEX('Hoja de Trabajo para listado'!$AB$155:$BA$1048576,MATCH($A917,'Hoja de Trabajo para listado'!$AB$155:$AB$1048576,0),MATCH((CUADRO!I$5&amp;$E917),'Hoja de Trabajo para listado'!$AB$151:$BA$151,0)),0)+IFERROR(INDEX('Hoja de Trabajo para listado'!$BC$155:$CB$1048576,MATCH($A917,'Hoja de Trabajo para listado'!$BC$155:$BC$1048576,0),MATCH((CUADRO!I$5&amp;$E917),'Hoja de Trabajo para listado'!$BC$151:$CB$151,0)),0)+IFERROR(INDEX('Hoja de Trabajo para listado'!$DE$153:$DG$274,MATCH($A917,'Hoja de Trabajo para listado'!$DE$153:$DE$1048576,0),MATCH((CUADRO!I$5&amp;$E917),'Hoja de Trabajo para listado'!$DE$151:$DG$151,0)),0)+IFERROR(INDEX('Hoja de Trabajo para listado'!$CD$155:$DC$1048576,MATCH($A917,'Hoja de Trabajo para listado'!$CD$155:$CD$1048576,0),MATCH((CUADRO!I$5&amp;$E917),'Hoja de Trabajo para listado'!$CD$151:$DC$151,0)),0)</f>
        <v>0</v>
      </c>
      <c r="J917" s="257">
        <f ca="1">+IFERROR(INDEX('Hoja de Trabajo para listado'!$A$155:$Z$1048576,MATCH($A917,'Hoja de Trabajo para listado'!$A$155:$A$1048576,0),MATCH((CUADRO!J$5&amp;$E917),'Hoja de Trabajo para listado'!$A$151:$Z$151,0)),0)+IFERROR(INDEX('Hoja de Trabajo para listado'!$AB$155:$BA$1048576,MATCH($A917,'Hoja de Trabajo para listado'!$AB$155:$AB$1048576,0),MATCH((CUADRO!J$5&amp;$E917),'Hoja de Trabajo para listado'!$AB$151:$BA$151,0)),0)+IFERROR(INDEX('Hoja de Trabajo para listado'!$BC$155:$CB$1048576,MATCH($A917,'Hoja de Trabajo para listado'!$BC$155:$BC$1048576,0),MATCH((CUADRO!J$5&amp;$E917),'Hoja de Trabajo para listado'!$BC$151:$CB$151,0)),0)+IFERROR(INDEX('Hoja de Trabajo para listado'!$DE$153:$DG$274,MATCH($A917,'Hoja de Trabajo para listado'!$DE$153:$DE$1048576,0),MATCH((CUADRO!J$5&amp;$E917),'Hoja de Trabajo para listado'!$DE$151:$DG$151,0)),0)+IFERROR(INDEX('Hoja de Trabajo para listado'!$CD$155:$DC$1048576,MATCH($A917,'Hoja de Trabajo para listado'!$CD$155:$CD$1048576,0),MATCH((CUADRO!J$5&amp;$E917),'Hoja de Trabajo para listado'!$CD$151:$DC$151,0)),0)</f>
        <v>0</v>
      </c>
      <c r="K917" s="257">
        <f ca="1">+IFERROR(INDEX('Hoja de Trabajo para listado'!$A$155:$Z$1048576,MATCH($A917,'Hoja de Trabajo para listado'!$A$155:$A$1048576,0),MATCH((CUADRO!K$5&amp;$E917),'Hoja de Trabajo para listado'!$A$151:$Z$151,0)),0)+IFERROR(INDEX('Hoja de Trabajo para listado'!$AB$155:$BA$1048576,MATCH($A917,'Hoja de Trabajo para listado'!$AB$155:$AB$1048576,0),MATCH((CUADRO!K$5&amp;$E917),'Hoja de Trabajo para listado'!$AB$151:$BA$151,0)),0)+IFERROR(INDEX('Hoja de Trabajo para listado'!$BC$155:$CB$1048576,MATCH($A917,'Hoja de Trabajo para listado'!$BC$155:$BC$1048576,0),MATCH((CUADRO!K$5&amp;$E917),'Hoja de Trabajo para listado'!$BC$151:$CB$151,0)),0)+IFERROR(INDEX('Hoja de Trabajo para listado'!$DE$153:$DG$274,MATCH($A917,'Hoja de Trabajo para listado'!$DE$153:$DE$1048576,0),MATCH((CUADRO!K$5&amp;$E917),'Hoja de Trabajo para listado'!$DE$151:$DG$151,0)),0)+IFERROR(INDEX('Hoja de Trabajo para listado'!$CD$155:$DC$1048576,MATCH($A917,'Hoja de Trabajo para listado'!$CD$155:$CD$1048576,0),MATCH((CUADRO!K$5&amp;$E917),'Hoja de Trabajo para listado'!$CD$151:$DC$151,0)),0)</f>
        <v>0</v>
      </c>
      <c r="L917" s="257">
        <f ca="1">+IFERROR(INDEX('Hoja de Trabajo para listado'!$A$155:$Z$1048576,MATCH($A917,'Hoja de Trabajo para listado'!$A$155:$A$1048576,0),MATCH((CUADRO!L$5&amp;$E917),'Hoja de Trabajo para listado'!$A$151:$Z$151,0)),0)+IFERROR(INDEX('Hoja de Trabajo para listado'!$AB$155:$BA$1048576,MATCH($A917,'Hoja de Trabajo para listado'!$AB$155:$AB$1048576,0),MATCH((CUADRO!L$5&amp;$E917),'Hoja de Trabajo para listado'!$AB$151:$BA$151,0)),0)+IFERROR(INDEX('Hoja de Trabajo para listado'!$BC$155:$CB$1048576,MATCH($A917,'Hoja de Trabajo para listado'!$BC$155:$BC$1048576,0),MATCH((CUADRO!L$5&amp;$E917),'Hoja de Trabajo para listado'!$BC$151:$CB$151,0)),0)+IFERROR(INDEX('Hoja de Trabajo para listado'!$DE$153:$DG$274,MATCH($A917,'Hoja de Trabajo para listado'!$DE$153:$DE$1048576,0),MATCH((CUADRO!L$5&amp;$E917),'Hoja de Trabajo para listado'!$DE$151:$DG$151,0)),0)+IFERROR(INDEX('Hoja de Trabajo para listado'!$CD$155:$DC$1048576,MATCH($A917,'Hoja de Trabajo para listado'!$CD$155:$CD$1048576,0),MATCH((CUADRO!L$5&amp;$E917),'Hoja de Trabajo para listado'!$CD$151:$DC$151,0)),0)</f>
        <v>0</v>
      </c>
      <c r="M917" s="257">
        <f ca="1">+IFERROR(INDEX('Hoja de Trabajo para listado'!$A$155:$Z$1048576,MATCH($A917,'Hoja de Trabajo para listado'!$A$155:$A$1048576,0),MATCH((CUADRO!M$5&amp;$E917),'Hoja de Trabajo para listado'!$A$151:$Z$151,0)),0)+IFERROR(INDEX('Hoja de Trabajo para listado'!$AB$155:$BA$1048576,MATCH($A917,'Hoja de Trabajo para listado'!$AB$155:$AB$1048576,0),MATCH((CUADRO!M$5&amp;$E917),'Hoja de Trabajo para listado'!$AB$151:$BA$151,0)),0)+IFERROR(INDEX('Hoja de Trabajo para listado'!$BC$155:$CB$1048576,MATCH($A917,'Hoja de Trabajo para listado'!$BC$155:$BC$1048576,0),MATCH((CUADRO!M$5&amp;$E917),'Hoja de Trabajo para listado'!$BC$151:$CB$151,0)),0)+IFERROR(INDEX('Hoja de Trabajo para listado'!$DE$153:$DG$274,MATCH($A917,'Hoja de Trabajo para listado'!$DE$153:$DE$1048576,0),MATCH((CUADRO!M$5&amp;$E917),'Hoja de Trabajo para listado'!$DE$151:$DG$151,0)),0)+IFERROR(INDEX('Hoja de Trabajo para listado'!$CD$155:$DC$1048576,MATCH($A917,'Hoja de Trabajo para listado'!$CD$155:$CD$1048576,0),MATCH((CUADRO!M$5&amp;$E917),'Hoja de Trabajo para listado'!$CD$151:$DC$151,0)),0)</f>
        <v>0</v>
      </c>
      <c r="N917" s="257">
        <f ca="1">+IFERROR(INDEX('Hoja de Trabajo para listado'!$A$155:$Z$1048576,MATCH($A917,'Hoja de Trabajo para listado'!$A$155:$A$1048576,0),MATCH((CUADRO!N$5&amp;$E917),'Hoja de Trabajo para listado'!$A$151:$Z$151,0)),0)+IFERROR(INDEX('Hoja de Trabajo para listado'!$AB$155:$BA$1048576,MATCH($A917,'Hoja de Trabajo para listado'!$AB$155:$AB$1048576,0),MATCH((CUADRO!N$5&amp;$E917),'Hoja de Trabajo para listado'!$AB$151:$BA$151,0)),0)+IFERROR(INDEX('Hoja de Trabajo para listado'!$BC$155:$CB$1048576,MATCH($A917,'Hoja de Trabajo para listado'!$BC$155:$BC$1048576,0),MATCH((CUADRO!N$5&amp;$E917),'Hoja de Trabajo para listado'!$BC$151:$CB$151,0)),0)+IFERROR(INDEX('Hoja de Trabajo para listado'!$DE$153:$DG$274,MATCH($A917,'Hoja de Trabajo para listado'!$DE$153:$DE$1048576,0),MATCH((CUADRO!N$5&amp;$E917),'Hoja de Trabajo para listado'!$DE$151:$DG$151,0)),0)+IFERROR(INDEX('Hoja de Trabajo para listado'!$CD$155:$DC$1048576,MATCH($A917,'Hoja de Trabajo para listado'!$CD$155:$CD$1048576,0),MATCH((CUADRO!N$5&amp;$E917),'Hoja de Trabajo para listado'!$CD$151:$DC$151,0)),0)</f>
        <v>0</v>
      </c>
      <c r="O917" s="257">
        <f ca="1">+IFERROR(INDEX('Hoja de Trabajo para listado'!$A$155:$Z$1048576,MATCH($A917,'Hoja de Trabajo para listado'!$A$155:$A$1048576,0),MATCH((CUADRO!O$5&amp;$E917),'Hoja de Trabajo para listado'!$A$151:$Z$151,0)),0)+IFERROR(INDEX('Hoja de Trabajo para listado'!$AB$155:$BA$1048576,MATCH($A917,'Hoja de Trabajo para listado'!$AB$155:$AB$1048576,0),MATCH((CUADRO!O$5&amp;$E917),'Hoja de Trabajo para listado'!$AB$151:$BA$151,0)),0)+IFERROR(INDEX('Hoja de Trabajo para listado'!$BC$155:$CB$1048576,MATCH($A917,'Hoja de Trabajo para listado'!$BC$155:$BC$1048576,0),MATCH((CUADRO!O$5&amp;$E917),'Hoja de Trabajo para listado'!$BC$151:$CB$151,0)),0)+IFERROR(INDEX('Hoja de Trabajo para listado'!$DE$153:$DG$274,MATCH($A917,'Hoja de Trabajo para listado'!$DE$153:$DE$1048576,0),MATCH((CUADRO!O$5&amp;$E917),'Hoja de Trabajo para listado'!$DE$151:$DG$151,0)),0)+IFERROR(INDEX('Hoja de Trabajo para listado'!$CD$155:$DC$1048576,MATCH($A917,'Hoja de Trabajo para listado'!$CD$155:$CD$1048576,0),MATCH((CUADRO!O$5&amp;$E917),'Hoja de Trabajo para listado'!$CD$151:$DC$151,0)),0)</f>
        <v>0</v>
      </c>
      <c r="P917" s="257">
        <f ca="1">+IFERROR(INDEX('Hoja de Trabajo para listado'!$A$155:$Z$1048576,MATCH($A917,'Hoja de Trabajo para listado'!$A$155:$A$1048576,0),MATCH((CUADRO!P$5&amp;$E917),'Hoja de Trabajo para listado'!$A$151:$Z$151,0)),0)+IFERROR(INDEX('Hoja de Trabajo para listado'!$AB$155:$BA$1048576,MATCH($A917,'Hoja de Trabajo para listado'!$AB$155:$AB$1048576,0),MATCH((CUADRO!P$5&amp;$E917),'Hoja de Trabajo para listado'!$AB$151:$BA$151,0)),0)+IFERROR(INDEX('Hoja de Trabajo para listado'!$BC$155:$CB$1048576,MATCH($A917,'Hoja de Trabajo para listado'!$BC$155:$BC$1048576,0),MATCH((CUADRO!P$5&amp;$E917),'Hoja de Trabajo para listado'!$BC$151:$CB$151,0)),0)+IFERROR(INDEX('Hoja de Trabajo para listado'!$DE$153:$DG$274,MATCH($A917,'Hoja de Trabajo para listado'!$DE$153:$DE$1048576,0),MATCH((CUADRO!P$5&amp;$E917),'Hoja de Trabajo para listado'!$DE$151:$DG$151,0)),0)+IFERROR(INDEX('Hoja de Trabajo para listado'!$CD$155:$DC$1048576,MATCH($A917,'Hoja de Trabajo para listado'!$CD$155:$CD$1048576,0),MATCH((CUADRO!P$5&amp;$E917),'Hoja de Trabajo para listado'!$CD$151:$DC$151,0)),0)</f>
        <v>0</v>
      </c>
      <c r="Q917" s="257">
        <f ca="1">+IFERROR(INDEX('Hoja de Trabajo para listado'!$A$155:$Z$1048576,MATCH($A917,'Hoja de Trabajo para listado'!$A$155:$A$1048576,0),MATCH((CUADRO!Q$5&amp;$E917),'Hoja de Trabajo para listado'!$A$151:$Z$151,0)),0)+IFERROR(INDEX('Hoja de Trabajo para listado'!$AB$155:$BA$1048576,MATCH($A917,'Hoja de Trabajo para listado'!$AB$155:$AB$1048576,0),MATCH((CUADRO!Q$5&amp;$E917),'Hoja de Trabajo para listado'!$AB$151:$BA$151,0)),0)+IFERROR(INDEX('Hoja de Trabajo para listado'!$BC$155:$CB$1048576,MATCH($A917,'Hoja de Trabajo para listado'!$BC$155:$BC$1048576,0),MATCH((CUADRO!Q$5&amp;$E917),'Hoja de Trabajo para listado'!$BC$151:$CB$151,0)),0)+IFERROR(INDEX('Hoja de Trabajo para listado'!$DE$153:$DG$274,MATCH($A917,'Hoja de Trabajo para listado'!$DE$153:$DE$1048576,0),MATCH((CUADRO!Q$5&amp;$E917),'Hoja de Trabajo para listado'!$DE$151:$DG$151,0)),0)+IFERROR(INDEX('Hoja de Trabajo para listado'!$CD$155:$DC$1048576,MATCH($A917,'Hoja de Trabajo para listado'!$CD$155:$CD$1048576,0),MATCH((CUADRO!Q$5&amp;$E917),'Hoja de Trabajo para listado'!$CD$151:$DC$151,0)),0)</f>
        <v>0</v>
      </c>
      <c r="R917" s="257">
        <f t="shared" ca="1" si="28"/>
        <v>0</v>
      </c>
      <c r="S917" s="274">
        <f ca="1">+R916+R917</f>
        <v>0</v>
      </c>
      <c r="T917" s="257">
        <f ca="1">+S917</f>
        <v>0</v>
      </c>
      <c r="U917" s="256">
        <f t="shared" si="29"/>
        <v>2</v>
      </c>
      <c r="V917" s="362" t="str">
        <f>+VLOOKUP(A917,bd_lista!$A$3:$E$590,5,FALSE)</f>
        <v>Gobiernos Autonomos Municipales</v>
      </c>
      <c r="W917" s="362"/>
      <c r="X917" s="254">
        <f>+VLOOKUP(A917,[2]Sheet1!$A$13:$D$744,4,FALSE)</f>
        <v>0</v>
      </c>
      <c r="Y917" s="254" t="e">
        <f>+VLOOKUP(X917,bd_lista!$A$3:$C$590,3,FALSE)</f>
        <v>#N/A</v>
      </c>
      <c r="Z917" s="314"/>
      <c r="AA917" s="315"/>
    </row>
    <row r="918" spans="1:27" customFormat="1" ht="15" hidden="1" customHeight="1">
      <c r="A918" s="32">
        <v>1722</v>
      </c>
      <c r="B918" s="306">
        <f>+A918</f>
        <v>1722</v>
      </c>
      <c r="C918" s="259" t="str">
        <f>+VLOOKUP(A918,bd_lista!$A$3:$C$590,3,FALSE)</f>
        <v>Gobierno Autónomo Municipal de Gutiérrez</v>
      </c>
      <c r="D918" s="361" t="str">
        <f>+C918</f>
        <v>Gobierno Autónomo Municipal de Gutiérrez</v>
      </c>
      <c r="E918" s="254" t="s">
        <v>1313</v>
      </c>
      <c r="F918" s="255">
        <f ca="1">+IFERROR(INDEX('Hoja de Trabajo para listado'!$A$155:$Z$1048576,MATCH($A918,'Hoja de Trabajo para listado'!$A$155:$A$1048576,0),MATCH((CUADRO!F$5&amp;$E918),'Hoja de Trabajo para listado'!$A$151:$Z$151,0)),0)+IFERROR(INDEX('Hoja de Trabajo para listado'!$AB$155:$BA$1048576,MATCH($A918,'Hoja de Trabajo para listado'!$AB$155:$AB$1048576,0),MATCH((CUADRO!F$5&amp;$E918),'Hoja de Trabajo para listado'!$AB$151:$BA$151,0)),0)+IFERROR(INDEX('Hoja de Trabajo para listado'!$BC$155:$CB$1048576,MATCH($A918,'Hoja de Trabajo para listado'!$BC$155:$BC$1048576,0),MATCH((CUADRO!F$5&amp;$E918),'Hoja de Trabajo para listado'!$BC$151:$CB$151,0)),0)+IFERROR(INDEX('Hoja de Trabajo para listado'!$DE$153:$DG$274,MATCH($A918,'Hoja de Trabajo para listado'!$DE$153:$DE$1048576,0),MATCH((CUADRO!F$5&amp;$E918),'Hoja de Trabajo para listado'!$DE$151:$DG$151,0)),0)+IFERROR(INDEX('Hoja de Trabajo para listado'!$CD$155:$DC$1048576,MATCH($A918,'Hoja de Trabajo para listado'!$CD$155:$CD$1048576,0),MATCH((CUADRO!F$5&amp;$E918),'Hoja de Trabajo para listado'!$CD$151:$DC$151,0)),0)</f>
        <v>0</v>
      </c>
      <c r="G918" s="255">
        <f ca="1">+IFERROR(INDEX('Hoja de Trabajo para listado'!$A$155:$Z$1048576,MATCH($A918,'Hoja de Trabajo para listado'!$A$155:$A$1048576,0),MATCH((CUADRO!G$5&amp;$E918),'Hoja de Trabajo para listado'!$A$151:$Z$151,0)),0)+IFERROR(INDEX('Hoja de Trabajo para listado'!$AB$155:$BA$1048576,MATCH($A918,'Hoja de Trabajo para listado'!$AB$155:$AB$1048576,0),MATCH((CUADRO!G$5&amp;$E918),'Hoja de Trabajo para listado'!$AB$151:$BA$151,0)),0)+IFERROR(INDEX('Hoja de Trabajo para listado'!$BC$155:$CB$1048576,MATCH($A918,'Hoja de Trabajo para listado'!$BC$155:$BC$1048576,0),MATCH((CUADRO!G$5&amp;$E918),'Hoja de Trabajo para listado'!$BC$151:$CB$151,0)),0)+IFERROR(INDEX('Hoja de Trabajo para listado'!$DE$153:$DG$274,MATCH($A918,'Hoja de Trabajo para listado'!$DE$153:$DE$1048576,0),MATCH((CUADRO!G$5&amp;$E918),'Hoja de Trabajo para listado'!$DE$151:$DG$151,0)),0)+IFERROR(INDEX('Hoja de Trabajo para listado'!$CD$155:$DC$1048576,MATCH($A918,'Hoja de Trabajo para listado'!$CD$155:$CD$1048576,0),MATCH((CUADRO!G$5&amp;$E918),'Hoja de Trabajo para listado'!$CD$151:$DC$151,0)),0)</f>
        <v>0</v>
      </c>
      <c r="H918" s="255">
        <f ca="1">+IFERROR(INDEX('Hoja de Trabajo para listado'!$A$155:$Z$1048576,MATCH($A918,'Hoja de Trabajo para listado'!$A$155:$A$1048576,0),MATCH((CUADRO!H$5&amp;$E918),'Hoja de Trabajo para listado'!$A$151:$Z$151,0)),0)+IFERROR(INDEX('Hoja de Trabajo para listado'!$AB$155:$BA$1048576,MATCH($A918,'Hoja de Trabajo para listado'!$AB$155:$AB$1048576,0),MATCH((CUADRO!H$5&amp;$E918),'Hoja de Trabajo para listado'!$AB$151:$BA$151,0)),0)+IFERROR(INDEX('Hoja de Trabajo para listado'!$BC$155:$CB$1048576,MATCH($A918,'Hoja de Trabajo para listado'!$BC$155:$BC$1048576,0),MATCH((CUADRO!H$5&amp;$E918),'Hoja de Trabajo para listado'!$BC$151:$CB$151,0)),0)+IFERROR(INDEX('Hoja de Trabajo para listado'!$DE$153:$DG$274,MATCH($A918,'Hoja de Trabajo para listado'!$DE$153:$DE$1048576,0),MATCH((CUADRO!H$5&amp;$E918),'Hoja de Trabajo para listado'!$DE$151:$DG$151,0)),0)+IFERROR(INDEX('Hoja de Trabajo para listado'!$CD$155:$DC$1048576,MATCH($A918,'Hoja de Trabajo para listado'!$CD$155:$CD$1048576,0),MATCH((CUADRO!H$5&amp;$E918),'Hoja de Trabajo para listado'!$CD$151:$DC$151,0)),0)</f>
        <v>0</v>
      </c>
      <c r="I918" s="255">
        <f ca="1">+IFERROR(INDEX('Hoja de Trabajo para listado'!$A$155:$Z$1048576,MATCH($A918,'Hoja de Trabajo para listado'!$A$155:$A$1048576,0),MATCH((CUADRO!I$5&amp;$E918),'Hoja de Trabajo para listado'!$A$151:$Z$151,0)),0)+IFERROR(INDEX('Hoja de Trabajo para listado'!$AB$155:$BA$1048576,MATCH($A918,'Hoja de Trabajo para listado'!$AB$155:$AB$1048576,0),MATCH((CUADRO!I$5&amp;$E918),'Hoja de Trabajo para listado'!$AB$151:$BA$151,0)),0)+IFERROR(INDEX('Hoja de Trabajo para listado'!$BC$155:$CB$1048576,MATCH($A918,'Hoja de Trabajo para listado'!$BC$155:$BC$1048576,0),MATCH((CUADRO!I$5&amp;$E918),'Hoja de Trabajo para listado'!$BC$151:$CB$151,0)),0)+IFERROR(INDEX('Hoja de Trabajo para listado'!$DE$153:$DG$274,MATCH($A918,'Hoja de Trabajo para listado'!$DE$153:$DE$1048576,0),MATCH((CUADRO!I$5&amp;$E918),'Hoja de Trabajo para listado'!$DE$151:$DG$151,0)),0)+IFERROR(INDEX('Hoja de Trabajo para listado'!$CD$155:$DC$1048576,MATCH($A918,'Hoja de Trabajo para listado'!$CD$155:$CD$1048576,0),MATCH((CUADRO!I$5&amp;$E918),'Hoja de Trabajo para listado'!$CD$151:$DC$151,0)),0)</f>
        <v>0</v>
      </c>
      <c r="J918" s="255">
        <f ca="1">+IFERROR(INDEX('Hoja de Trabajo para listado'!$A$155:$Z$1048576,MATCH($A918,'Hoja de Trabajo para listado'!$A$155:$A$1048576,0),MATCH((CUADRO!J$5&amp;$E918),'Hoja de Trabajo para listado'!$A$151:$Z$151,0)),0)+IFERROR(INDEX('Hoja de Trabajo para listado'!$AB$155:$BA$1048576,MATCH($A918,'Hoja de Trabajo para listado'!$AB$155:$AB$1048576,0),MATCH((CUADRO!J$5&amp;$E918),'Hoja de Trabajo para listado'!$AB$151:$BA$151,0)),0)+IFERROR(INDEX('Hoja de Trabajo para listado'!$BC$155:$CB$1048576,MATCH($A918,'Hoja de Trabajo para listado'!$BC$155:$BC$1048576,0),MATCH((CUADRO!J$5&amp;$E918),'Hoja de Trabajo para listado'!$BC$151:$CB$151,0)),0)+IFERROR(INDEX('Hoja de Trabajo para listado'!$DE$153:$DG$274,MATCH($A918,'Hoja de Trabajo para listado'!$DE$153:$DE$1048576,0),MATCH((CUADRO!J$5&amp;$E918),'Hoja de Trabajo para listado'!$DE$151:$DG$151,0)),0)+IFERROR(INDEX('Hoja de Trabajo para listado'!$CD$155:$DC$1048576,MATCH($A918,'Hoja de Trabajo para listado'!$CD$155:$CD$1048576,0),MATCH((CUADRO!J$5&amp;$E918),'Hoja de Trabajo para listado'!$CD$151:$DC$151,0)),0)</f>
        <v>0</v>
      </c>
      <c r="K918" s="255">
        <f ca="1">+IFERROR(INDEX('Hoja de Trabajo para listado'!$A$155:$Z$1048576,MATCH($A918,'Hoja de Trabajo para listado'!$A$155:$A$1048576,0),MATCH((CUADRO!K$5&amp;$E918),'Hoja de Trabajo para listado'!$A$151:$Z$151,0)),0)+IFERROR(INDEX('Hoja de Trabajo para listado'!$AB$155:$BA$1048576,MATCH($A918,'Hoja de Trabajo para listado'!$AB$155:$AB$1048576,0),MATCH((CUADRO!K$5&amp;$E918),'Hoja de Trabajo para listado'!$AB$151:$BA$151,0)),0)+IFERROR(INDEX('Hoja de Trabajo para listado'!$BC$155:$CB$1048576,MATCH($A918,'Hoja de Trabajo para listado'!$BC$155:$BC$1048576,0),MATCH((CUADRO!K$5&amp;$E918),'Hoja de Trabajo para listado'!$BC$151:$CB$151,0)),0)+IFERROR(INDEX('Hoja de Trabajo para listado'!$DE$153:$DG$274,MATCH($A918,'Hoja de Trabajo para listado'!$DE$153:$DE$1048576,0),MATCH((CUADRO!K$5&amp;$E918),'Hoja de Trabajo para listado'!$DE$151:$DG$151,0)),0)+IFERROR(INDEX('Hoja de Trabajo para listado'!$CD$155:$DC$1048576,MATCH($A918,'Hoja de Trabajo para listado'!$CD$155:$CD$1048576,0),MATCH((CUADRO!K$5&amp;$E918),'Hoja de Trabajo para listado'!$CD$151:$DC$151,0)),0)</f>
        <v>0</v>
      </c>
      <c r="L918" s="255">
        <f ca="1">+IFERROR(INDEX('Hoja de Trabajo para listado'!$A$155:$Z$1048576,MATCH($A918,'Hoja de Trabajo para listado'!$A$155:$A$1048576,0),MATCH((CUADRO!L$5&amp;$E918),'Hoja de Trabajo para listado'!$A$151:$Z$151,0)),0)+IFERROR(INDEX('Hoja de Trabajo para listado'!$AB$155:$BA$1048576,MATCH($A918,'Hoja de Trabajo para listado'!$AB$155:$AB$1048576,0),MATCH((CUADRO!L$5&amp;$E918),'Hoja de Trabajo para listado'!$AB$151:$BA$151,0)),0)+IFERROR(INDEX('Hoja de Trabajo para listado'!$BC$155:$CB$1048576,MATCH($A918,'Hoja de Trabajo para listado'!$BC$155:$BC$1048576,0),MATCH((CUADRO!L$5&amp;$E918),'Hoja de Trabajo para listado'!$BC$151:$CB$151,0)),0)+IFERROR(INDEX('Hoja de Trabajo para listado'!$DE$153:$DG$274,MATCH($A918,'Hoja de Trabajo para listado'!$DE$153:$DE$1048576,0),MATCH((CUADRO!L$5&amp;$E918),'Hoja de Trabajo para listado'!$DE$151:$DG$151,0)),0)+IFERROR(INDEX('Hoja de Trabajo para listado'!$CD$155:$DC$1048576,MATCH($A918,'Hoja de Trabajo para listado'!$CD$155:$CD$1048576,0),MATCH((CUADRO!L$5&amp;$E918),'Hoja de Trabajo para listado'!$CD$151:$DC$151,0)),0)</f>
        <v>0</v>
      </c>
      <c r="M918" s="255">
        <f ca="1">+IFERROR(INDEX('Hoja de Trabajo para listado'!$A$155:$Z$1048576,MATCH($A918,'Hoja de Trabajo para listado'!$A$155:$A$1048576,0),MATCH((CUADRO!M$5&amp;$E918),'Hoja de Trabajo para listado'!$A$151:$Z$151,0)),0)+IFERROR(INDEX('Hoja de Trabajo para listado'!$AB$155:$BA$1048576,MATCH($A918,'Hoja de Trabajo para listado'!$AB$155:$AB$1048576,0),MATCH((CUADRO!M$5&amp;$E918),'Hoja de Trabajo para listado'!$AB$151:$BA$151,0)),0)+IFERROR(INDEX('Hoja de Trabajo para listado'!$BC$155:$CB$1048576,MATCH($A918,'Hoja de Trabajo para listado'!$BC$155:$BC$1048576,0),MATCH((CUADRO!M$5&amp;$E918),'Hoja de Trabajo para listado'!$BC$151:$CB$151,0)),0)+IFERROR(INDEX('Hoja de Trabajo para listado'!$DE$153:$DG$274,MATCH($A918,'Hoja de Trabajo para listado'!$DE$153:$DE$1048576,0),MATCH((CUADRO!M$5&amp;$E918),'Hoja de Trabajo para listado'!$DE$151:$DG$151,0)),0)+IFERROR(INDEX('Hoja de Trabajo para listado'!$CD$155:$DC$1048576,MATCH($A918,'Hoja de Trabajo para listado'!$CD$155:$CD$1048576,0),MATCH((CUADRO!M$5&amp;$E918),'Hoja de Trabajo para listado'!$CD$151:$DC$151,0)),0)</f>
        <v>0</v>
      </c>
      <c r="N918" s="255">
        <f ca="1">+IFERROR(INDEX('Hoja de Trabajo para listado'!$A$155:$Z$1048576,MATCH($A918,'Hoja de Trabajo para listado'!$A$155:$A$1048576,0),MATCH((CUADRO!N$5&amp;$E918),'Hoja de Trabajo para listado'!$A$151:$Z$151,0)),0)+IFERROR(INDEX('Hoja de Trabajo para listado'!$AB$155:$BA$1048576,MATCH($A918,'Hoja de Trabajo para listado'!$AB$155:$AB$1048576,0),MATCH((CUADRO!N$5&amp;$E918),'Hoja de Trabajo para listado'!$AB$151:$BA$151,0)),0)+IFERROR(INDEX('Hoja de Trabajo para listado'!$BC$155:$CB$1048576,MATCH($A918,'Hoja de Trabajo para listado'!$BC$155:$BC$1048576,0),MATCH((CUADRO!N$5&amp;$E918),'Hoja de Trabajo para listado'!$BC$151:$CB$151,0)),0)+IFERROR(INDEX('Hoja de Trabajo para listado'!$DE$153:$DG$274,MATCH($A918,'Hoja de Trabajo para listado'!$DE$153:$DE$1048576,0),MATCH((CUADRO!N$5&amp;$E918),'Hoja de Trabajo para listado'!$DE$151:$DG$151,0)),0)+IFERROR(INDEX('Hoja de Trabajo para listado'!$CD$155:$DC$1048576,MATCH($A918,'Hoja de Trabajo para listado'!$CD$155:$CD$1048576,0),MATCH((CUADRO!N$5&amp;$E918),'Hoja de Trabajo para listado'!$CD$151:$DC$151,0)),0)</f>
        <v>0</v>
      </c>
      <c r="O918" s="255">
        <f ca="1">+IFERROR(INDEX('Hoja de Trabajo para listado'!$A$155:$Z$1048576,MATCH($A918,'Hoja de Trabajo para listado'!$A$155:$A$1048576,0),MATCH((CUADRO!O$5&amp;$E918),'Hoja de Trabajo para listado'!$A$151:$Z$151,0)),0)+IFERROR(INDEX('Hoja de Trabajo para listado'!$AB$155:$BA$1048576,MATCH($A918,'Hoja de Trabajo para listado'!$AB$155:$AB$1048576,0),MATCH((CUADRO!O$5&amp;$E918),'Hoja de Trabajo para listado'!$AB$151:$BA$151,0)),0)+IFERROR(INDEX('Hoja de Trabajo para listado'!$BC$155:$CB$1048576,MATCH($A918,'Hoja de Trabajo para listado'!$BC$155:$BC$1048576,0),MATCH((CUADRO!O$5&amp;$E918),'Hoja de Trabajo para listado'!$BC$151:$CB$151,0)),0)+IFERROR(INDEX('Hoja de Trabajo para listado'!$DE$153:$DG$274,MATCH($A918,'Hoja de Trabajo para listado'!$DE$153:$DE$1048576,0),MATCH((CUADRO!O$5&amp;$E918),'Hoja de Trabajo para listado'!$DE$151:$DG$151,0)),0)+IFERROR(INDEX('Hoja de Trabajo para listado'!$CD$155:$DC$1048576,MATCH($A918,'Hoja de Trabajo para listado'!$CD$155:$CD$1048576,0),MATCH((CUADRO!O$5&amp;$E918),'Hoja de Trabajo para listado'!$CD$151:$DC$151,0)),0)</f>
        <v>0</v>
      </c>
      <c r="P918" s="255">
        <f ca="1">+IFERROR(INDEX('Hoja de Trabajo para listado'!$A$155:$Z$1048576,MATCH($A918,'Hoja de Trabajo para listado'!$A$155:$A$1048576,0),MATCH((CUADRO!P$5&amp;$E918),'Hoja de Trabajo para listado'!$A$151:$Z$151,0)),0)+IFERROR(INDEX('Hoja de Trabajo para listado'!$AB$155:$BA$1048576,MATCH($A918,'Hoja de Trabajo para listado'!$AB$155:$AB$1048576,0),MATCH((CUADRO!P$5&amp;$E918),'Hoja de Trabajo para listado'!$AB$151:$BA$151,0)),0)+IFERROR(INDEX('Hoja de Trabajo para listado'!$BC$155:$CB$1048576,MATCH($A918,'Hoja de Trabajo para listado'!$BC$155:$BC$1048576,0),MATCH((CUADRO!P$5&amp;$E918),'Hoja de Trabajo para listado'!$BC$151:$CB$151,0)),0)+IFERROR(INDEX('Hoja de Trabajo para listado'!$DE$153:$DG$274,MATCH($A918,'Hoja de Trabajo para listado'!$DE$153:$DE$1048576,0),MATCH((CUADRO!P$5&amp;$E918),'Hoja de Trabajo para listado'!$DE$151:$DG$151,0)),0)+IFERROR(INDEX('Hoja de Trabajo para listado'!$CD$155:$DC$1048576,MATCH($A918,'Hoja de Trabajo para listado'!$CD$155:$CD$1048576,0),MATCH((CUADRO!P$5&amp;$E918),'Hoja de Trabajo para listado'!$CD$151:$DC$151,0)),0)</f>
        <v>0</v>
      </c>
      <c r="Q918" s="255">
        <f ca="1">+IFERROR(INDEX('Hoja de Trabajo para listado'!$A$155:$Z$1048576,MATCH($A918,'Hoja de Trabajo para listado'!$A$155:$A$1048576,0),MATCH((CUADRO!Q$5&amp;$E918),'Hoja de Trabajo para listado'!$A$151:$Z$151,0)),0)+IFERROR(INDEX('Hoja de Trabajo para listado'!$AB$155:$BA$1048576,MATCH($A918,'Hoja de Trabajo para listado'!$AB$155:$AB$1048576,0),MATCH((CUADRO!Q$5&amp;$E918),'Hoja de Trabajo para listado'!$AB$151:$BA$151,0)),0)+IFERROR(INDEX('Hoja de Trabajo para listado'!$BC$155:$CB$1048576,MATCH($A918,'Hoja de Trabajo para listado'!$BC$155:$BC$1048576,0),MATCH((CUADRO!Q$5&amp;$E918),'Hoja de Trabajo para listado'!$BC$151:$CB$151,0)),0)+IFERROR(INDEX('Hoja de Trabajo para listado'!$DE$153:$DG$274,MATCH($A918,'Hoja de Trabajo para listado'!$DE$153:$DE$1048576,0),MATCH((CUADRO!Q$5&amp;$E918),'Hoja de Trabajo para listado'!$DE$151:$DG$151,0)),0)+IFERROR(INDEX('Hoja de Trabajo para listado'!$CD$155:$DC$1048576,MATCH($A918,'Hoja de Trabajo para listado'!$CD$155:$CD$1048576,0),MATCH((CUADRO!Q$5&amp;$E918),'Hoja de Trabajo para listado'!$CD$151:$DC$151,0)),0)</f>
        <v>0</v>
      </c>
      <c r="R918" s="255">
        <f t="shared" ca="1" si="28"/>
        <v>0</v>
      </c>
      <c r="S918" s="262"/>
      <c r="T918" s="255">
        <f ca="1">+T919</f>
        <v>0</v>
      </c>
      <c r="U918" s="254">
        <f t="shared" si="29"/>
        <v>1</v>
      </c>
      <c r="V918" s="362" t="str">
        <f>+VLOOKUP(A918,bd_lista!$A$3:$E$590,5,FALSE)</f>
        <v>Gobiernos Autonomos Municipales</v>
      </c>
      <c r="W918" s="361" t="str">
        <f>+V918</f>
        <v>Gobiernos Autonomos Municipales</v>
      </c>
      <c r="X918" s="254">
        <f>+VLOOKUP(A918,[2]Sheet1!$A$13:$D$744,4,FALSE)</f>
        <v>0</v>
      </c>
      <c r="Y918" s="254" t="e">
        <f>+VLOOKUP(X918,bd_lista!$A$3:$C$590,3,FALSE)</f>
        <v>#N/A</v>
      </c>
      <c r="Z918" s="316">
        <f>+X918</f>
        <v>0</v>
      </c>
      <c r="AA918" s="317" t="e">
        <f>+Y918</f>
        <v>#N/A</v>
      </c>
    </row>
    <row r="919" spans="1:27" customFormat="1" ht="15" hidden="1" customHeight="1">
      <c r="A919" s="32">
        <v>1722</v>
      </c>
      <c r="B919" s="307"/>
      <c r="C919" s="259" t="str">
        <f>+VLOOKUP(A919,bd_lista!$A$3:$C$590,3,FALSE)</f>
        <v>Gobierno Autónomo Municipal de Gutiérrez</v>
      </c>
      <c r="D919" s="362"/>
      <c r="E919" s="256" t="s">
        <v>1314</v>
      </c>
      <c r="F919" s="257">
        <f ca="1">+IFERROR(INDEX('Hoja de Trabajo para listado'!$A$155:$Z$1048576,MATCH($A919,'Hoja de Trabajo para listado'!$A$155:$A$1048576,0),MATCH((CUADRO!F$5&amp;$E919),'Hoja de Trabajo para listado'!$A$151:$Z$151,0)),0)+IFERROR(INDEX('Hoja de Trabajo para listado'!$AB$155:$BA$1048576,MATCH($A919,'Hoja de Trabajo para listado'!$AB$155:$AB$1048576,0),MATCH((CUADRO!F$5&amp;$E919),'Hoja de Trabajo para listado'!$AB$151:$BA$151,0)),0)+IFERROR(INDEX('Hoja de Trabajo para listado'!$BC$155:$CB$1048576,MATCH($A919,'Hoja de Trabajo para listado'!$BC$155:$BC$1048576,0),MATCH((CUADRO!F$5&amp;$E919),'Hoja de Trabajo para listado'!$BC$151:$CB$151,0)),0)+IFERROR(INDEX('Hoja de Trabajo para listado'!$DE$153:$DG$274,MATCH($A919,'Hoja de Trabajo para listado'!$DE$153:$DE$1048576,0),MATCH((CUADRO!F$5&amp;$E919),'Hoja de Trabajo para listado'!$DE$151:$DG$151,0)),0)+IFERROR(INDEX('Hoja de Trabajo para listado'!$CD$155:$DC$1048576,MATCH($A919,'Hoja de Trabajo para listado'!$CD$155:$CD$1048576,0),MATCH((CUADRO!F$5&amp;$E919),'Hoja de Trabajo para listado'!$CD$151:$DC$151,0)),0)</f>
        <v>0</v>
      </c>
      <c r="G919" s="257">
        <f ca="1">+IFERROR(INDEX('Hoja de Trabajo para listado'!$A$155:$Z$1048576,MATCH($A919,'Hoja de Trabajo para listado'!$A$155:$A$1048576,0),MATCH((CUADRO!G$5&amp;$E919),'Hoja de Trabajo para listado'!$A$151:$Z$151,0)),0)+IFERROR(INDEX('Hoja de Trabajo para listado'!$AB$155:$BA$1048576,MATCH($A919,'Hoja de Trabajo para listado'!$AB$155:$AB$1048576,0),MATCH((CUADRO!G$5&amp;$E919),'Hoja de Trabajo para listado'!$AB$151:$BA$151,0)),0)+IFERROR(INDEX('Hoja de Trabajo para listado'!$BC$155:$CB$1048576,MATCH($A919,'Hoja de Trabajo para listado'!$BC$155:$BC$1048576,0),MATCH((CUADRO!G$5&amp;$E919),'Hoja de Trabajo para listado'!$BC$151:$CB$151,0)),0)+IFERROR(INDEX('Hoja de Trabajo para listado'!$DE$153:$DG$274,MATCH($A919,'Hoja de Trabajo para listado'!$DE$153:$DE$1048576,0),MATCH((CUADRO!G$5&amp;$E919),'Hoja de Trabajo para listado'!$DE$151:$DG$151,0)),0)+IFERROR(INDEX('Hoja de Trabajo para listado'!$CD$155:$DC$1048576,MATCH($A919,'Hoja de Trabajo para listado'!$CD$155:$CD$1048576,0),MATCH((CUADRO!G$5&amp;$E919),'Hoja de Trabajo para listado'!$CD$151:$DC$151,0)),0)</f>
        <v>0</v>
      </c>
      <c r="H919" s="257">
        <f ca="1">+IFERROR(INDEX('Hoja de Trabajo para listado'!$A$155:$Z$1048576,MATCH($A919,'Hoja de Trabajo para listado'!$A$155:$A$1048576,0),MATCH((CUADRO!H$5&amp;$E919),'Hoja de Trabajo para listado'!$A$151:$Z$151,0)),0)+IFERROR(INDEX('Hoja de Trabajo para listado'!$AB$155:$BA$1048576,MATCH($A919,'Hoja de Trabajo para listado'!$AB$155:$AB$1048576,0),MATCH((CUADRO!H$5&amp;$E919),'Hoja de Trabajo para listado'!$AB$151:$BA$151,0)),0)+IFERROR(INDEX('Hoja de Trabajo para listado'!$BC$155:$CB$1048576,MATCH($A919,'Hoja de Trabajo para listado'!$BC$155:$BC$1048576,0),MATCH((CUADRO!H$5&amp;$E919),'Hoja de Trabajo para listado'!$BC$151:$CB$151,0)),0)+IFERROR(INDEX('Hoja de Trabajo para listado'!$DE$153:$DG$274,MATCH($A919,'Hoja de Trabajo para listado'!$DE$153:$DE$1048576,0),MATCH((CUADRO!H$5&amp;$E919),'Hoja de Trabajo para listado'!$DE$151:$DG$151,0)),0)+IFERROR(INDEX('Hoja de Trabajo para listado'!$CD$155:$DC$1048576,MATCH($A919,'Hoja de Trabajo para listado'!$CD$155:$CD$1048576,0),MATCH((CUADRO!H$5&amp;$E919),'Hoja de Trabajo para listado'!$CD$151:$DC$151,0)),0)</f>
        <v>0</v>
      </c>
      <c r="I919" s="257">
        <f ca="1">+IFERROR(INDEX('Hoja de Trabajo para listado'!$A$155:$Z$1048576,MATCH($A919,'Hoja de Trabajo para listado'!$A$155:$A$1048576,0),MATCH((CUADRO!I$5&amp;$E919),'Hoja de Trabajo para listado'!$A$151:$Z$151,0)),0)+IFERROR(INDEX('Hoja de Trabajo para listado'!$AB$155:$BA$1048576,MATCH($A919,'Hoja de Trabajo para listado'!$AB$155:$AB$1048576,0),MATCH((CUADRO!I$5&amp;$E919),'Hoja de Trabajo para listado'!$AB$151:$BA$151,0)),0)+IFERROR(INDEX('Hoja de Trabajo para listado'!$BC$155:$CB$1048576,MATCH($A919,'Hoja de Trabajo para listado'!$BC$155:$BC$1048576,0),MATCH((CUADRO!I$5&amp;$E919),'Hoja de Trabajo para listado'!$BC$151:$CB$151,0)),0)+IFERROR(INDEX('Hoja de Trabajo para listado'!$DE$153:$DG$274,MATCH($A919,'Hoja de Trabajo para listado'!$DE$153:$DE$1048576,0),MATCH((CUADRO!I$5&amp;$E919),'Hoja de Trabajo para listado'!$DE$151:$DG$151,0)),0)+IFERROR(INDEX('Hoja de Trabajo para listado'!$CD$155:$DC$1048576,MATCH($A919,'Hoja de Trabajo para listado'!$CD$155:$CD$1048576,0),MATCH((CUADRO!I$5&amp;$E919),'Hoja de Trabajo para listado'!$CD$151:$DC$151,0)),0)</f>
        <v>0</v>
      </c>
      <c r="J919" s="257">
        <f ca="1">+IFERROR(INDEX('Hoja de Trabajo para listado'!$A$155:$Z$1048576,MATCH($A919,'Hoja de Trabajo para listado'!$A$155:$A$1048576,0),MATCH((CUADRO!J$5&amp;$E919),'Hoja de Trabajo para listado'!$A$151:$Z$151,0)),0)+IFERROR(INDEX('Hoja de Trabajo para listado'!$AB$155:$BA$1048576,MATCH($A919,'Hoja de Trabajo para listado'!$AB$155:$AB$1048576,0),MATCH((CUADRO!J$5&amp;$E919),'Hoja de Trabajo para listado'!$AB$151:$BA$151,0)),0)+IFERROR(INDEX('Hoja de Trabajo para listado'!$BC$155:$CB$1048576,MATCH($A919,'Hoja de Trabajo para listado'!$BC$155:$BC$1048576,0),MATCH((CUADRO!J$5&amp;$E919),'Hoja de Trabajo para listado'!$BC$151:$CB$151,0)),0)+IFERROR(INDEX('Hoja de Trabajo para listado'!$DE$153:$DG$274,MATCH($A919,'Hoja de Trabajo para listado'!$DE$153:$DE$1048576,0),MATCH((CUADRO!J$5&amp;$E919),'Hoja de Trabajo para listado'!$DE$151:$DG$151,0)),0)+IFERROR(INDEX('Hoja de Trabajo para listado'!$CD$155:$DC$1048576,MATCH($A919,'Hoja de Trabajo para listado'!$CD$155:$CD$1048576,0),MATCH((CUADRO!J$5&amp;$E919),'Hoja de Trabajo para listado'!$CD$151:$DC$151,0)),0)</f>
        <v>0</v>
      </c>
      <c r="K919" s="257">
        <f ca="1">+IFERROR(INDEX('Hoja de Trabajo para listado'!$A$155:$Z$1048576,MATCH($A919,'Hoja de Trabajo para listado'!$A$155:$A$1048576,0),MATCH((CUADRO!K$5&amp;$E919),'Hoja de Trabajo para listado'!$A$151:$Z$151,0)),0)+IFERROR(INDEX('Hoja de Trabajo para listado'!$AB$155:$BA$1048576,MATCH($A919,'Hoja de Trabajo para listado'!$AB$155:$AB$1048576,0),MATCH((CUADRO!K$5&amp;$E919),'Hoja de Trabajo para listado'!$AB$151:$BA$151,0)),0)+IFERROR(INDEX('Hoja de Trabajo para listado'!$BC$155:$CB$1048576,MATCH($A919,'Hoja de Trabajo para listado'!$BC$155:$BC$1048576,0),MATCH((CUADRO!K$5&amp;$E919),'Hoja de Trabajo para listado'!$BC$151:$CB$151,0)),0)+IFERROR(INDEX('Hoja de Trabajo para listado'!$DE$153:$DG$274,MATCH($A919,'Hoja de Trabajo para listado'!$DE$153:$DE$1048576,0),MATCH((CUADRO!K$5&amp;$E919),'Hoja de Trabajo para listado'!$DE$151:$DG$151,0)),0)+IFERROR(INDEX('Hoja de Trabajo para listado'!$CD$155:$DC$1048576,MATCH($A919,'Hoja de Trabajo para listado'!$CD$155:$CD$1048576,0),MATCH((CUADRO!K$5&amp;$E919),'Hoja de Trabajo para listado'!$CD$151:$DC$151,0)),0)</f>
        <v>0</v>
      </c>
      <c r="L919" s="257">
        <f ca="1">+IFERROR(INDEX('Hoja de Trabajo para listado'!$A$155:$Z$1048576,MATCH($A919,'Hoja de Trabajo para listado'!$A$155:$A$1048576,0),MATCH((CUADRO!L$5&amp;$E919),'Hoja de Trabajo para listado'!$A$151:$Z$151,0)),0)+IFERROR(INDEX('Hoja de Trabajo para listado'!$AB$155:$BA$1048576,MATCH($A919,'Hoja de Trabajo para listado'!$AB$155:$AB$1048576,0),MATCH((CUADRO!L$5&amp;$E919),'Hoja de Trabajo para listado'!$AB$151:$BA$151,0)),0)+IFERROR(INDEX('Hoja de Trabajo para listado'!$BC$155:$CB$1048576,MATCH($A919,'Hoja de Trabajo para listado'!$BC$155:$BC$1048576,0),MATCH((CUADRO!L$5&amp;$E919),'Hoja de Trabajo para listado'!$BC$151:$CB$151,0)),0)+IFERROR(INDEX('Hoja de Trabajo para listado'!$DE$153:$DG$274,MATCH($A919,'Hoja de Trabajo para listado'!$DE$153:$DE$1048576,0),MATCH((CUADRO!L$5&amp;$E919),'Hoja de Trabajo para listado'!$DE$151:$DG$151,0)),0)+IFERROR(INDEX('Hoja de Trabajo para listado'!$CD$155:$DC$1048576,MATCH($A919,'Hoja de Trabajo para listado'!$CD$155:$CD$1048576,0),MATCH((CUADRO!L$5&amp;$E919),'Hoja de Trabajo para listado'!$CD$151:$DC$151,0)),0)</f>
        <v>0</v>
      </c>
      <c r="M919" s="257">
        <f ca="1">+IFERROR(INDEX('Hoja de Trabajo para listado'!$A$155:$Z$1048576,MATCH($A919,'Hoja de Trabajo para listado'!$A$155:$A$1048576,0),MATCH((CUADRO!M$5&amp;$E919),'Hoja de Trabajo para listado'!$A$151:$Z$151,0)),0)+IFERROR(INDEX('Hoja de Trabajo para listado'!$AB$155:$BA$1048576,MATCH($A919,'Hoja de Trabajo para listado'!$AB$155:$AB$1048576,0),MATCH((CUADRO!M$5&amp;$E919),'Hoja de Trabajo para listado'!$AB$151:$BA$151,0)),0)+IFERROR(INDEX('Hoja de Trabajo para listado'!$BC$155:$CB$1048576,MATCH($A919,'Hoja de Trabajo para listado'!$BC$155:$BC$1048576,0),MATCH((CUADRO!M$5&amp;$E919),'Hoja de Trabajo para listado'!$BC$151:$CB$151,0)),0)+IFERROR(INDEX('Hoja de Trabajo para listado'!$DE$153:$DG$274,MATCH($A919,'Hoja de Trabajo para listado'!$DE$153:$DE$1048576,0),MATCH((CUADRO!M$5&amp;$E919),'Hoja de Trabajo para listado'!$DE$151:$DG$151,0)),0)+IFERROR(INDEX('Hoja de Trabajo para listado'!$CD$155:$DC$1048576,MATCH($A919,'Hoja de Trabajo para listado'!$CD$155:$CD$1048576,0),MATCH((CUADRO!M$5&amp;$E919),'Hoja de Trabajo para listado'!$CD$151:$DC$151,0)),0)</f>
        <v>0</v>
      </c>
      <c r="N919" s="257">
        <f ca="1">+IFERROR(INDEX('Hoja de Trabajo para listado'!$A$155:$Z$1048576,MATCH($A919,'Hoja de Trabajo para listado'!$A$155:$A$1048576,0),MATCH((CUADRO!N$5&amp;$E919),'Hoja de Trabajo para listado'!$A$151:$Z$151,0)),0)+IFERROR(INDEX('Hoja de Trabajo para listado'!$AB$155:$BA$1048576,MATCH($A919,'Hoja de Trabajo para listado'!$AB$155:$AB$1048576,0),MATCH((CUADRO!N$5&amp;$E919),'Hoja de Trabajo para listado'!$AB$151:$BA$151,0)),0)+IFERROR(INDEX('Hoja de Trabajo para listado'!$BC$155:$CB$1048576,MATCH($A919,'Hoja de Trabajo para listado'!$BC$155:$BC$1048576,0),MATCH((CUADRO!N$5&amp;$E919),'Hoja de Trabajo para listado'!$BC$151:$CB$151,0)),0)+IFERROR(INDEX('Hoja de Trabajo para listado'!$DE$153:$DG$274,MATCH($A919,'Hoja de Trabajo para listado'!$DE$153:$DE$1048576,0),MATCH((CUADRO!N$5&amp;$E919),'Hoja de Trabajo para listado'!$DE$151:$DG$151,0)),0)+IFERROR(INDEX('Hoja de Trabajo para listado'!$CD$155:$DC$1048576,MATCH($A919,'Hoja de Trabajo para listado'!$CD$155:$CD$1048576,0),MATCH((CUADRO!N$5&amp;$E919),'Hoja de Trabajo para listado'!$CD$151:$DC$151,0)),0)</f>
        <v>0</v>
      </c>
      <c r="O919" s="257">
        <f ca="1">+IFERROR(INDEX('Hoja de Trabajo para listado'!$A$155:$Z$1048576,MATCH($A919,'Hoja de Trabajo para listado'!$A$155:$A$1048576,0),MATCH((CUADRO!O$5&amp;$E919),'Hoja de Trabajo para listado'!$A$151:$Z$151,0)),0)+IFERROR(INDEX('Hoja de Trabajo para listado'!$AB$155:$BA$1048576,MATCH($A919,'Hoja de Trabajo para listado'!$AB$155:$AB$1048576,0),MATCH((CUADRO!O$5&amp;$E919),'Hoja de Trabajo para listado'!$AB$151:$BA$151,0)),0)+IFERROR(INDEX('Hoja de Trabajo para listado'!$BC$155:$CB$1048576,MATCH($A919,'Hoja de Trabajo para listado'!$BC$155:$BC$1048576,0),MATCH((CUADRO!O$5&amp;$E919),'Hoja de Trabajo para listado'!$BC$151:$CB$151,0)),0)+IFERROR(INDEX('Hoja de Trabajo para listado'!$DE$153:$DG$274,MATCH($A919,'Hoja de Trabajo para listado'!$DE$153:$DE$1048576,0),MATCH((CUADRO!O$5&amp;$E919),'Hoja de Trabajo para listado'!$DE$151:$DG$151,0)),0)+IFERROR(INDEX('Hoja de Trabajo para listado'!$CD$155:$DC$1048576,MATCH($A919,'Hoja de Trabajo para listado'!$CD$155:$CD$1048576,0),MATCH((CUADRO!O$5&amp;$E919),'Hoja de Trabajo para listado'!$CD$151:$DC$151,0)),0)</f>
        <v>0</v>
      </c>
      <c r="P919" s="257">
        <f ca="1">+IFERROR(INDEX('Hoja de Trabajo para listado'!$A$155:$Z$1048576,MATCH($A919,'Hoja de Trabajo para listado'!$A$155:$A$1048576,0),MATCH((CUADRO!P$5&amp;$E919),'Hoja de Trabajo para listado'!$A$151:$Z$151,0)),0)+IFERROR(INDEX('Hoja de Trabajo para listado'!$AB$155:$BA$1048576,MATCH($A919,'Hoja de Trabajo para listado'!$AB$155:$AB$1048576,0),MATCH((CUADRO!P$5&amp;$E919),'Hoja de Trabajo para listado'!$AB$151:$BA$151,0)),0)+IFERROR(INDEX('Hoja de Trabajo para listado'!$BC$155:$CB$1048576,MATCH($A919,'Hoja de Trabajo para listado'!$BC$155:$BC$1048576,0),MATCH((CUADRO!P$5&amp;$E919),'Hoja de Trabajo para listado'!$BC$151:$CB$151,0)),0)+IFERROR(INDEX('Hoja de Trabajo para listado'!$DE$153:$DG$274,MATCH($A919,'Hoja de Trabajo para listado'!$DE$153:$DE$1048576,0),MATCH((CUADRO!P$5&amp;$E919),'Hoja de Trabajo para listado'!$DE$151:$DG$151,0)),0)+IFERROR(INDEX('Hoja de Trabajo para listado'!$CD$155:$DC$1048576,MATCH($A919,'Hoja de Trabajo para listado'!$CD$155:$CD$1048576,0),MATCH((CUADRO!P$5&amp;$E919),'Hoja de Trabajo para listado'!$CD$151:$DC$151,0)),0)</f>
        <v>0</v>
      </c>
      <c r="Q919" s="257">
        <f ca="1">+IFERROR(INDEX('Hoja de Trabajo para listado'!$A$155:$Z$1048576,MATCH($A919,'Hoja de Trabajo para listado'!$A$155:$A$1048576,0),MATCH((CUADRO!Q$5&amp;$E919),'Hoja de Trabajo para listado'!$A$151:$Z$151,0)),0)+IFERROR(INDEX('Hoja de Trabajo para listado'!$AB$155:$BA$1048576,MATCH($A919,'Hoja de Trabajo para listado'!$AB$155:$AB$1048576,0),MATCH((CUADRO!Q$5&amp;$E919),'Hoja de Trabajo para listado'!$AB$151:$BA$151,0)),0)+IFERROR(INDEX('Hoja de Trabajo para listado'!$BC$155:$CB$1048576,MATCH($A919,'Hoja de Trabajo para listado'!$BC$155:$BC$1048576,0),MATCH((CUADRO!Q$5&amp;$E919),'Hoja de Trabajo para listado'!$BC$151:$CB$151,0)),0)+IFERROR(INDEX('Hoja de Trabajo para listado'!$DE$153:$DG$274,MATCH($A919,'Hoja de Trabajo para listado'!$DE$153:$DE$1048576,0),MATCH((CUADRO!Q$5&amp;$E919),'Hoja de Trabajo para listado'!$DE$151:$DG$151,0)),0)+IFERROR(INDEX('Hoja de Trabajo para listado'!$CD$155:$DC$1048576,MATCH($A919,'Hoja de Trabajo para listado'!$CD$155:$CD$1048576,0),MATCH((CUADRO!Q$5&amp;$E919),'Hoja de Trabajo para listado'!$CD$151:$DC$151,0)),0)</f>
        <v>0</v>
      </c>
      <c r="R919" s="257">
        <f t="shared" ca="1" si="28"/>
        <v>0</v>
      </c>
      <c r="S919" s="274">
        <f ca="1">+R918+R919</f>
        <v>0</v>
      </c>
      <c r="T919" s="257">
        <f ca="1">+S919</f>
        <v>0</v>
      </c>
      <c r="U919" s="256">
        <f t="shared" si="29"/>
        <v>2</v>
      </c>
      <c r="V919" s="362" t="str">
        <f>+VLOOKUP(A919,bd_lista!$A$3:$E$590,5,FALSE)</f>
        <v>Gobiernos Autonomos Municipales</v>
      </c>
      <c r="W919" s="362"/>
      <c r="X919" s="254">
        <f>+VLOOKUP(A919,[2]Sheet1!$A$13:$D$744,4,FALSE)</f>
        <v>0</v>
      </c>
      <c r="Y919" s="254" t="e">
        <f>+VLOOKUP(X919,bd_lista!$A$3:$C$590,3,FALSE)</f>
        <v>#N/A</v>
      </c>
      <c r="Z919" s="314"/>
      <c r="AA919" s="315"/>
    </row>
    <row r="920" spans="1:27" customFormat="1" ht="15" hidden="1" customHeight="1">
      <c r="A920" s="32">
        <v>1723</v>
      </c>
      <c r="B920" s="306">
        <f>+A920</f>
        <v>1723</v>
      </c>
      <c r="C920" s="259" t="str">
        <f>+VLOOKUP(A920,bd_lista!$A$3:$C$590,3,FALSE)</f>
        <v>Gobierno Autónomo Municipal de Camiri</v>
      </c>
      <c r="D920" s="361" t="str">
        <f>+C920</f>
        <v>Gobierno Autónomo Municipal de Camiri</v>
      </c>
      <c r="E920" s="254" t="s">
        <v>1313</v>
      </c>
      <c r="F920" s="255">
        <f ca="1">+IFERROR(INDEX('Hoja de Trabajo para listado'!$A$155:$Z$1048576,MATCH($A920,'Hoja de Trabajo para listado'!$A$155:$A$1048576,0),MATCH((CUADRO!F$5&amp;$E920),'Hoja de Trabajo para listado'!$A$151:$Z$151,0)),0)+IFERROR(INDEX('Hoja de Trabajo para listado'!$AB$155:$BA$1048576,MATCH($A920,'Hoja de Trabajo para listado'!$AB$155:$AB$1048576,0),MATCH((CUADRO!F$5&amp;$E920),'Hoja de Trabajo para listado'!$AB$151:$BA$151,0)),0)+IFERROR(INDEX('Hoja de Trabajo para listado'!$BC$155:$CB$1048576,MATCH($A920,'Hoja de Trabajo para listado'!$BC$155:$BC$1048576,0),MATCH((CUADRO!F$5&amp;$E920),'Hoja de Trabajo para listado'!$BC$151:$CB$151,0)),0)+IFERROR(INDEX('Hoja de Trabajo para listado'!$DE$153:$DG$274,MATCH($A920,'Hoja de Trabajo para listado'!$DE$153:$DE$1048576,0),MATCH((CUADRO!F$5&amp;$E920),'Hoja de Trabajo para listado'!$DE$151:$DG$151,0)),0)+IFERROR(INDEX('Hoja de Trabajo para listado'!$CD$155:$DC$1048576,MATCH($A920,'Hoja de Trabajo para listado'!$CD$155:$CD$1048576,0),MATCH((CUADRO!F$5&amp;$E920),'Hoja de Trabajo para listado'!$CD$151:$DC$151,0)),0)</f>
        <v>0</v>
      </c>
      <c r="G920" s="255">
        <f ca="1">+IFERROR(INDEX('Hoja de Trabajo para listado'!$A$155:$Z$1048576,MATCH($A920,'Hoja de Trabajo para listado'!$A$155:$A$1048576,0),MATCH((CUADRO!G$5&amp;$E920),'Hoja de Trabajo para listado'!$A$151:$Z$151,0)),0)+IFERROR(INDEX('Hoja de Trabajo para listado'!$AB$155:$BA$1048576,MATCH($A920,'Hoja de Trabajo para listado'!$AB$155:$AB$1048576,0),MATCH((CUADRO!G$5&amp;$E920),'Hoja de Trabajo para listado'!$AB$151:$BA$151,0)),0)+IFERROR(INDEX('Hoja de Trabajo para listado'!$BC$155:$CB$1048576,MATCH($A920,'Hoja de Trabajo para listado'!$BC$155:$BC$1048576,0),MATCH((CUADRO!G$5&amp;$E920),'Hoja de Trabajo para listado'!$BC$151:$CB$151,0)),0)+IFERROR(INDEX('Hoja de Trabajo para listado'!$DE$153:$DG$274,MATCH($A920,'Hoja de Trabajo para listado'!$DE$153:$DE$1048576,0),MATCH((CUADRO!G$5&amp;$E920),'Hoja de Trabajo para listado'!$DE$151:$DG$151,0)),0)+IFERROR(INDEX('Hoja de Trabajo para listado'!$CD$155:$DC$1048576,MATCH($A920,'Hoja de Trabajo para listado'!$CD$155:$CD$1048576,0),MATCH((CUADRO!G$5&amp;$E920),'Hoja de Trabajo para listado'!$CD$151:$DC$151,0)),0)</f>
        <v>0</v>
      </c>
      <c r="H920" s="255">
        <f ca="1">+IFERROR(INDEX('Hoja de Trabajo para listado'!$A$155:$Z$1048576,MATCH($A920,'Hoja de Trabajo para listado'!$A$155:$A$1048576,0),MATCH((CUADRO!H$5&amp;$E920),'Hoja de Trabajo para listado'!$A$151:$Z$151,0)),0)+IFERROR(INDEX('Hoja de Trabajo para listado'!$AB$155:$BA$1048576,MATCH($A920,'Hoja de Trabajo para listado'!$AB$155:$AB$1048576,0),MATCH((CUADRO!H$5&amp;$E920),'Hoja de Trabajo para listado'!$AB$151:$BA$151,0)),0)+IFERROR(INDEX('Hoja de Trabajo para listado'!$BC$155:$CB$1048576,MATCH($A920,'Hoja de Trabajo para listado'!$BC$155:$BC$1048576,0),MATCH((CUADRO!H$5&amp;$E920),'Hoja de Trabajo para listado'!$BC$151:$CB$151,0)),0)+IFERROR(INDEX('Hoja de Trabajo para listado'!$DE$153:$DG$274,MATCH($A920,'Hoja de Trabajo para listado'!$DE$153:$DE$1048576,0),MATCH((CUADRO!H$5&amp;$E920),'Hoja de Trabajo para listado'!$DE$151:$DG$151,0)),0)+IFERROR(INDEX('Hoja de Trabajo para listado'!$CD$155:$DC$1048576,MATCH($A920,'Hoja de Trabajo para listado'!$CD$155:$CD$1048576,0),MATCH((CUADRO!H$5&amp;$E920),'Hoja de Trabajo para listado'!$CD$151:$DC$151,0)),0)</f>
        <v>0</v>
      </c>
      <c r="I920" s="255">
        <f ca="1">+IFERROR(INDEX('Hoja de Trabajo para listado'!$A$155:$Z$1048576,MATCH($A920,'Hoja de Trabajo para listado'!$A$155:$A$1048576,0),MATCH((CUADRO!I$5&amp;$E920),'Hoja de Trabajo para listado'!$A$151:$Z$151,0)),0)+IFERROR(INDEX('Hoja de Trabajo para listado'!$AB$155:$BA$1048576,MATCH($A920,'Hoja de Trabajo para listado'!$AB$155:$AB$1048576,0),MATCH((CUADRO!I$5&amp;$E920),'Hoja de Trabajo para listado'!$AB$151:$BA$151,0)),0)+IFERROR(INDEX('Hoja de Trabajo para listado'!$BC$155:$CB$1048576,MATCH($A920,'Hoja de Trabajo para listado'!$BC$155:$BC$1048576,0),MATCH((CUADRO!I$5&amp;$E920),'Hoja de Trabajo para listado'!$BC$151:$CB$151,0)),0)+IFERROR(INDEX('Hoja de Trabajo para listado'!$DE$153:$DG$274,MATCH($A920,'Hoja de Trabajo para listado'!$DE$153:$DE$1048576,0),MATCH((CUADRO!I$5&amp;$E920),'Hoja de Trabajo para listado'!$DE$151:$DG$151,0)),0)+IFERROR(INDEX('Hoja de Trabajo para listado'!$CD$155:$DC$1048576,MATCH($A920,'Hoja de Trabajo para listado'!$CD$155:$CD$1048576,0),MATCH((CUADRO!I$5&amp;$E920),'Hoja de Trabajo para listado'!$CD$151:$DC$151,0)),0)</f>
        <v>0</v>
      </c>
      <c r="J920" s="255">
        <f ca="1">+IFERROR(INDEX('Hoja de Trabajo para listado'!$A$155:$Z$1048576,MATCH($A920,'Hoja de Trabajo para listado'!$A$155:$A$1048576,0),MATCH((CUADRO!J$5&amp;$E920),'Hoja de Trabajo para listado'!$A$151:$Z$151,0)),0)+IFERROR(INDEX('Hoja de Trabajo para listado'!$AB$155:$BA$1048576,MATCH($A920,'Hoja de Trabajo para listado'!$AB$155:$AB$1048576,0),MATCH((CUADRO!J$5&amp;$E920),'Hoja de Trabajo para listado'!$AB$151:$BA$151,0)),0)+IFERROR(INDEX('Hoja de Trabajo para listado'!$BC$155:$CB$1048576,MATCH($A920,'Hoja de Trabajo para listado'!$BC$155:$BC$1048576,0),MATCH((CUADRO!J$5&amp;$E920),'Hoja de Trabajo para listado'!$BC$151:$CB$151,0)),0)+IFERROR(INDEX('Hoja de Trabajo para listado'!$DE$153:$DG$274,MATCH($A920,'Hoja de Trabajo para listado'!$DE$153:$DE$1048576,0),MATCH((CUADRO!J$5&amp;$E920),'Hoja de Trabajo para listado'!$DE$151:$DG$151,0)),0)+IFERROR(INDEX('Hoja de Trabajo para listado'!$CD$155:$DC$1048576,MATCH($A920,'Hoja de Trabajo para listado'!$CD$155:$CD$1048576,0),MATCH((CUADRO!J$5&amp;$E920),'Hoja de Trabajo para listado'!$CD$151:$DC$151,0)),0)</f>
        <v>0</v>
      </c>
      <c r="K920" s="255">
        <f ca="1">+IFERROR(INDEX('Hoja de Trabajo para listado'!$A$155:$Z$1048576,MATCH($A920,'Hoja de Trabajo para listado'!$A$155:$A$1048576,0),MATCH((CUADRO!K$5&amp;$E920),'Hoja de Trabajo para listado'!$A$151:$Z$151,0)),0)+IFERROR(INDEX('Hoja de Trabajo para listado'!$AB$155:$BA$1048576,MATCH($A920,'Hoja de Trabajo para listado'!$AB$155:$AB$1048576,0),MATCH((CUADRO!K$5&amp;$E920),'Hoja de Trabajo para listado'!$AB$151:$BA$151,0)),0)+IFERROR(INDEX('Hoja de Trabajo para listado'!$BC$155:$CB$1048576,MATCH($A920,'Hoja de Trabajo para listado'!$BC$155:$BC$1048576,0),MATCH((CUADRO!K$5&amp;$E920),'Hoja de Trabajo para listado'!$BC$151:$CB$151,0)),0)+IFERROR(INDEX('Hoja de Trabajo para listado'!$DE$153:$DG$274,MATCH($A920,'Hoja de Trabajo para listado'!$DE$153:$DE$1048576,0),MATCH((CUADRO!K$5&amp;$E920),'Hoja de Trabajo para listado'!$DE$151:$DG$151,0)),0)+IFERROR(INDEX('Hoja de Trabajo para listado'!$CD$155:$DC$1048576,MATCH($A920,'Hoja de Trabajo para listado'!$CD$155:$CD$1048576,0),MATCH((CUADRO!K$5&amp;$E920),'Hoja de Trabajo para listado'!$CD$151:$DC$151,0)),0)</f>
        <v>0</v>
      </c>
      <c r="L920" s="255">
        <f ca="1">+IFERROR(INDEX('Hoja de Trabajo para listado'!$A$155:$Z$1048576,MATCH($A920,'Hoja de Trabajo para listado'!$A$155:$A$1048576,0),MATCH((CUADRO!L$5&amp;$E920),'Hoja de Trabajo para listado'!$A$151:$Z$151,0)),0)+IFERROR(INDEX('Hoja de Trabajo para listado'!$AB$155:$BA$1048576,MATCH($A920,'Hoja de Trabajo para listado'!$AB$155:$AB$1048576,0),MATCH((CUADRO!L$5&amp;$E920),'Hoja de Trabajo para listado'!$AB$151:$BA$151,0)),0)+IFERROR(INDEX('Hoja de Trabajo para listado'!$BC$155:$CB$1048576,MATCH($A920,'Hoja de Trabajo para listado'!$BC$155:$BC$1048576,0),MATCH((CUADRO!L$5&amp;$E920),'Hoja de Trabajo para listado'!$BC$151:$CB$151,0)),0)+IFERROR(INDEX('Hoja de Trabajo para listado'!$DE$153:$DG$274,MATCH($A920,'Hoja de Trabajo para listado'!$DE$153:$DE$1048576,0),MATCH((CUADRO!L$5&amp;$E920),'Hoja de Trabajo para listado'!$DE$151:$DG$151,0)),0)+IFERROR(INDEX('Hoja de Trabajo para listado'!$CD$155:$DC$1048576,MATCH($A920,'Hoja de Trabajo para listado'!$CD$155:$CD$1048576,0),MATCH((CUADRO!L$5&amp;$E920),'Hoja de Trabajo para listado'!$CD$151:$DC$151,0)),0)</f>
        <v>0</v>
      </c>
      <c r="M920" s="255">
        <f ca="1">+IFERROR(INDEX('Hoja de Trabajo para listado'!$A$155:$Z$1048576,MATCH($A920,'Hoja de Trabajo para listado'!$A$155:$A$1048576,0),MATCH((CUADRO!M$5&amp;$E920),'Hoja de Trabajo para listado'!$A$151:$Z$151,0)),0)+IFERROR(INDEX('Hoja de Trabajo para listado'!$AB$155:$BA$1048576,MATCH($A920,'Hoja de Trabajo para listado'!$AB$155:$AB$1048576,0),MATCH((CUADRO!M$5&amp;$E920),'Hoja de Trabajo para listado'!$AB$151:$BA$151,0)),0)+IFERROR(INDEX('Hoja de Trabajo para listado'!$BC$155:$CB$1048576,MATCH($A920,'Hoja de Trabajo para listado'!$BC$155:$BC$1048576,0),MATCH((CUADRO!M$5&amp;$E920),'Hoja de Trabajo para listado'!$BC$151:$CB$151,0)),0)+IFERROR(INDEX('Hoja de Trabajo para listado'!$DE$153:$DG$274,MATCH($A920,'Hoja de Trabajo para listado'!$DE$153:$DE$1048576,0),MATCH((CUADRO!M$5&amp;$E920),'Hoja de Trabajo para listado'!$DE$151:$DG$151,0)),0)+IFERROR(INDEX('Hoja de Trabajo para listado'!$CD$155:$DC$1048576,MATCH($A920,'Hoja de Trabajo para listado'!$CD$155:$CD$1048576,0),MATCH((CUADRO!M$5&amp;$E920),'Hoja de Trabajo para listado'!$CD$151:$DC$151,0)),0)</f>
        <v>0</v>
      </c>
      <c r="N920" s="255">
        <f ca="1">+IFERROR(INDEX('Hoja de Trabajo para listado'!$A$155:$Z$1048576,MATCH($A920,'Hoja de Trabajo para listado'!$A$155:$A$1048576,0),MATCH((CUADRO!N$5&amp;$E920),'Hoja de Trabajo para listado'!$A$151:$Z$151,0)),0)+IFERROR(INDEX('Hoja de Trabajo para listado'!$AB$155:$BA$1048576,MATCH($A920,'Hoja de Trabajo para listado'!$AB$155:$AB$1048576,0),MATCH((CUADRO!N$5&amp;$E920),'Hoja de Trabajo para listado'!$AB$151:$BA$151,0)),0)+IFERROR(INDEX('Hoja de Trabajo para listado'!$BC$155:$CB$1048576,MATCH($A920,'Hoja de Trabajo para listado'!$BC$155:$BC$1048576,0),MATCH((CUADRO!N$5&amp;$E920),'Hoja de Trabajo para listado'!$BC$151:$CB$151,0)),0)+IFERROR(INDEX('Hoja de Trabajo para listado'!$DE$153:$DG$274,MATCH($A920,'Hoja de Trabajo para listado'!$DE$153:$DE$1048576,0),MATCH((CUADRO!N$5&amp;$E920),'Hoja de Trabajo para listado'!$DE$151:$DG$151,0)),0)+IFERROR(INDEX('Hoja de Trabajo para listado'!$CD$155:$DC$1048576,MATCH($A920,'Hoja de Trabajo para listado'!$CD$155:$CD$1048576,0),MATCH((CUADRO!N$5&amp;$E920),'Hoja de Trabajo para listado'!$CD$151:$DC$151,0)),0)</f>
        <v>0</v>
      </c>
      <c r="O920" s="255">
        <f ca="1">+IFERROR(INDEX('Hoja de Trabajo para listado'!$A$155:$Z$1048576,MATCH($A920,'Hoja de Trabajo para listado'!$A$155:$A$1048576,0),MATCH((CUADRO!O$5&amp;$E920),'Hoja de Trabajo para listado'!$A$151:$Z$151,0)),0)+IFERROR(INDEX('Hoja de Trabajo para listado'!$AB$155:$BA$1048576,MATCH($A920,'Hoja de Trabajo para listado'!$AB$155:$AB$1048576,0),MATCH((CUADRO!O$5&amp;$E920),'Hoja de Trabajo para listado'!$AB$151:$BA$151,0)),0)+IFERROR(INDEX('Hoja de Trabajo para listado'!$BC$155:$CB$1048576,MATCH($A920,'Hoja de Trabajo para listado'!$BC$155:$BC$1048576,0),MATCH((CUADRO!O$5&amp;$E920),'Hoja de Trabajo para listado'!$BC$151:$CB$151,0)),0)+IFERROR(INDEX('Hoja de Trabajo para listado'!$DE$153:$DG$274,MATCH($A920,'Hoja de Trabajo para listado'!$DE$153:$DE$1048576,0),MATCH((CUADRO!O$5&amp;$E920),'Hoja de Trabajo para listado'!$DE$151:$DG$151,0)),0)+IFERROR(INDEX('Hoja de Trabajo para listado'!$CD$155:$DC$1048576,MATCH($A920,'Hoja de Trabajo para listado'!$CD$155:$CD$1048576,0),MATCH((CUADRO!O$5&amp;$E920),'Hoja de Trabajo para listado'!$CD$151:$DC$151,0)),0)</f>
        <v>0</v>
      </c>
      <c r="P920" s="255">
        <f ca="1">+IFERROR(INDEX('Hoja de Trabajo para listado'!$A$155:$Z$1048576,MATCH($A920,'Hoja de Trabajo para listado'!$A$155:$A$1048576,0),MATCH((CUADRO!P$5&amp;$E920),'Hoja de Trabajo para listado'!$A$151:$Z$151,0)),0)+IFERROR(INDEX('Hoja de Trabajo para listado'!$AB$155:$BA$1048576,MATCH($A920,'Hoja de Trabajo para listado'!$AB$155:$AB$1048576,0),MATCH((CUADRO!P$5&amp;$E920),'Hoja de Trabajo para listado'!$AB$151:$BA$151,0)),0)+IFERROR(INDEX('Hoja de Trabajo para listado'!$BC$155:$CB$1048576,MATCH($A920,'Hoja de Trabajo para listado'!$BC$155:$BC$1048576,0),MATCH((CUADRO!P$5&amp;$E920),'Hoja de Trabajo para listado'!$BC$151:$CB$151,0)),0)+IFERROR(INDEX('Hoja de Trabajo para listado'!$DE$153:$DG$274,MATCH($A920,'Hoja de Trabajo para listado'!$DE$153:$DE$1048576,0),MATCH((CUADRO!P$5&amp;$E920),'Hoja de Trabajo para listado'!$DE$151:$DG$151,0)),0)+IFERROR(INDEX('Hoja de Trabajo para listado'!$CD$155:$DC$1048576,MATCH($A920,'Hoja de Trabajo para listado'!$CD$155:$CD$1048576,0),MATCH((CUADRO!P$5&amp;$E920),'Hoja de Trabajo para listado'!$CD$151:$DC$151,0)),0)</f>
        <v>0</v>
      </c>
      <c r="Q920" s="255">
        <f ca="1">+IFERROR(INDEX('Hoja de Trabajo para listado'!$A$155:$Z$1048576,MATCH($A920,'Hoja de Trabajo para listado'!$A$155:$A$1048576,0),MATCH((CUADRO!Q$5&amp;$E920),'Hoja de Trabajo para listado'!$A$151:$Z$151,0)),0)+IFERROR(INDEX('Hoja de Trabajo para listado'!$AB$155:$BA$1048576,MATCH($A920,'Hoja de Trabajo para listado'!$AB$155:$AB$1048576,0),MATCH((CUADRO!Q$5&amp;$E920),'Hoja de Trabajo para listado'!$AB$151:$BA$151,0)),0)+IFERROR(INDEX('Hoja de Trabajo para listado'!$BC$155:$CB$1048576,MATCH($A920,'Hoja de Trabajo para listado'!$BC$155:$BC$1048576,0),MATCH((CUADRO!Q$5&amp;$E920),'Hoja de Trabajo para listado'!$BC$151:$CB$151,0)),0)+IFERROR(INDEX('Hoja de Trabajo para listado'!$DE$153:$DG$274,MATCH($A920,'Hoja de Trabajo para listado'!$DE$153:$DE$1048576,0),MATCH((CUADRO!Q$5&amp;$E920),'Hoja de Trabajo para listado'!$DE$151:$DG$151,0)),0)+IFERROR(INDEX('Hoja de Trabajo para listado'!$CD$155:$DC$1048576,MATCH($A920,'Hoja de Trabajo para listado'!$CD$155:$CD$1048576,0),MATCH((CUADRO!Q$5&amp;$E920),'Hoja de Trabajo para listado'!$CD$151:$DC$151,0)),0)</f>
        <v>0</v>
      </c>
      <c r="R920" s="255">
        <f t="shared" ca="1" si="28"/>
        <v>0</v>
      </c>
      <c r="S920" s="262"/>
      <c r="T920" s="255">
        <f ca="1">+T921</f>
        <v>0</v>
      </c>
      <c r="U920" s="254">
        <f t="shared" si="29"/>
        <v>1</v>
      </c>
      <c r="V920" s="362" t="str">
        <f>+VLOOKUP(A920,bd_lista!$A$3:$E$590,5,FALSE)</f>
        <v>Gobiernos Autonomos Municipales</v>
      </c>
      <c r="W920" s="361" t="str">
        <f>+V920</f>
        <v>Gobiernos Autonomos Municipales</v>
      </c>
      <c r="X920" s="254">
        <f>+VLOOKUP(A920,[2]Sheet1!$A$13:$D$744,4,FALSE)</f>
        <v>0</v>
      </c>
      <c r="Y920" s="254" t="e">
        <f>+VLOOKUP(X920,bd_lista!$A$3:$C$590,3,FALSE)</f>
        <v>#N/A</v>
      </c>
      <c r="Z920" s="316">
        <f>+X920</f>
        <v>0</v>
      </c>
      <c r="AA920" s="317" t="e">
        <f>+Y920</f>
        <v>#N/A</v>
      </c>
    </row>
    <row r="921" spans="1:27" customFormat="1" ht="15" hidden="1" customHeight="1">
      <c r="A921" s="32">
        <v>1723</v>
      </c>
      <c r="B921" s="307"/>
      <c r="C921" s="259" t="str">
        <f>+VLOOKUP(A921,bd_lista!$A$3:$C$590,3,FALSE)</f>
        <v>Gobierno Autónomo Municipal de Camiri</v>
      </c>
      <c r="D921" s="362"/>
      <c r="E921" s="256" t="s">
        <v>1314</v>
      </c>
      <c r="F921" s="257">
        <f ca="1">+IFERROR(INDEX('Hoja de Trabajo para listado'!$A$155:$Z$1048576,MATCH($A921,'Hoja de Trabajo para listado'!$A$155:$A$1048576,0),MATCH((CUADRO!F$5&amp;$E921),'Hoja de Trabajo para listado'!$A$151:$Z$151,0)),0)+IFERROR(INDEX('Hoja de Trabajo para listado'!$AB$155:$BA$1048576,MATCH($A921,'Hoja de Trabajo para listado'!$AB$155:$AB$1048576,0),MATCH((CUADRO!F$5&amp;$E921),'Hoja de Trabajo para listado'!$AB$151:$BA$151,0)),0)+IFERROR(INDEX('Hoja de Trabajo para listado'!$BC$155:$CB$1048576,MATCH($A921,'Hoja de Trabajo para listado'!$BC$155:$BC$1048576,0),MATCH((CUADRO!F$5&amp;$E921),'Hoja de Trabajo para listado'!$BC$151:$CB$151,0)),0)+IFERROR(INDEX('Hoja de Trabajo para listado'!$DE$153:$DG$274,MATCH($A921,'Hoja de Trabajo para listado'!$DE$153:$DE$1048576,0),MATCH((CUADRO!F$5&amp;$E921),'Hoja de Trabajo para listado'!$DE$151:$DG$151,0)),0)+IFERROR(INDEX('Hoja de Trabajo para listado'!$CD$155:$DC$1048576,MATCH($A921,'Hoja de Trabajo para listado'!$CD$155:$CD$1048576,0),MATCH((CUADRO!F$5&amp;$E921),'Hoja de Trabajo para listado'!$CD$151:$DC$151,0)),0)</f>
        <v>0</v>
      </c>
      <c r="G921" s="257">
        <f ca="1">+IFERROR(INDEX('Hoja de Trabajo para listado'!$A$155:$Z$1048576,MATCH($A921,'Hoja de Trabajo para listado'!$A$155:$A$1048576,0),MATCH((CUADRO!G$5&amp;$E921),'Hoja de Trabajo para listado'!$A$151:$Z$151,0)),0)+IFERROR(INDEX('Hoja de Trabajo para listado'!$AB$155:$BA$1048576,MATCH($A921,'Hoja de Trabajo para listado'!$AB$155:$AB$1048576,0),MATCH((CUADRO!G$5&amp;$E921),'Hoja de Trabajo para listado'!$AB$151:$BA$151,0)),0)+IFERROR(INDEX('Hoja de Trabajo para listado'!$BC$155:$CB$1048576,MATCH($A921,'Hoja de Trabajo para listado'!$BC$155:$BC$1048576,0),MATCH((CUADRO!G$5&amp;$E921),'Hoja de Trabajo para listado'!$BC$151:$CB$151,0)),0)+IFERROR(INDEX('Hoja de Trabajo para listado'!$DE$153:$DG$274,MATCH($A921,'Hoja de Trabajo para listado'!$DE$153:$DE$1048576,0),MATCH((CUADRO!G$5&amp;$E921),'Hoja de Trabajo para listado'!$DE$151:$DG$151,0)),0)+IFERROR(INDEX('Hoja de Trabajo para listado'!$CD$155:$DC$1048576,MATCH($A921,'Hoja de Trabajo para listado'!$CD$155:$CD$1048576,0),MATCH((CUADRO!G$5&amp;$E921),'Hoja de Trabajo para listado'!$CD$151:$DC$151,0)),0)</f>
        <v>0</v>
      </c>
      <c r="H921" s="257">
        <f ca="1">+IFERROR(INDEX('Hoja de Trabajo para listado'!$A$155:$Z$1048576,MATCH($A921,'Hoja de Trabajo para listado'!$A$155:$A$1048576,0),MATCH((CUADRO!H$5&amp;$E921),'Hoja de Trabajo para listado'!$A$151:$Z$151,0)),0)+IFERROR(INDEX('Hoja de Trabajo para listado'!$AB$155:$BA$1048576,MATCH($A921,'Hoja de Trabajo para listado'!$AB$155:$AB$1048576,0),MATCH((CUADRO!H$5&amp;$E921),'Hoja de Trabajo para listado'!$AB$151:$BA$151,0)),0)+IFERROR(INDEX('Hoja de Trabajo para listado'!$BC$155:$CB$1048576,MATCH($A921,'Hoja de Trabajo para listado'!$BC$155:$BC$1048576,0),MATCH((CUADRO!H$5&amp;$E921),'Hoja de Trabajo para listado'!$BC$151:$CB$151,0)),0)+IFERROR(INDEX('Hoja de Trabajo para listado'!$DE$153:$DG$274,MATCH($A921,'Hoja de Trabajo para listado'!$DE$153:$DE$1048576,0),MATCH((CUADRO!H$5&amp;$E921),'Hoja de Trabajo para listado'!$DE$151:$DG$151,0)),0)+IFERROR(INDEX('Hoja de Trabajo para listado'!$CD$155:$DC$1048576,MATCH($A921,'Hoja de Trabajo para listado'!$CD$155:$CD$1048576,0),MATCH((CUADRO!H$5&amp;$E921),'Hoja de Trabajo para listado'!$CD$151:$DC$151,0)),0)</f>
        <v>0</v>
      </c>
      <c r="I921" s="257">
        <f ca="1">+IFERROR(INDEX('Hoja de Trabajo para listado'!$A$155:$Z$1048576,MATCH($A921,'Hoja de Trabajo para listado'!$A$155:$A$1048576,0),MATCH((CUADRO!I$5&amp;$E921),'Hoja de Trabajo para listado'!$A$151:$Z$151,0)),0)+IFERROR(INDEX('Hoja de Trabajo para listado'!$AB$155:$BA$1048576,MATCH($A921,'Hoja de Trabajo para listado'!$AB$155:$AB$1048576,0),MATCH((CUADRO!I$5&amp;$E921),'Hoja de Trabajo para listado'!$AB$151:$BA$151,0)),0)+IFERROR(INDEX('Hoja de Trabajo para listado'!$BC$155:$CB$1048576,MATCH($A921,'Hoja de Trabajo para listado'!$BC$155:$BC$1048576,0),MATCH((CUADRO!I$5&amp;$E921),'Hoja de Trabajo para listado'!$BC$151:$CB$151,0)),0)+IFERROR(INDEX('Hoja de Trabajo para listado'!$DE$153:$DG$274,MATCH($A921,'Hoja de Trabajo para listado'!$DE$153:$DE$1048576,0),MATCH((CUADRO!I$5&amp;$E921),'Hoja de Trabajo para listado'!$DE$151:$DG$151,0)),0)+IFERROR(INDEX('Hoja de Trabajo para listado'!$CD$155:$DC$1048576,MATCH($A921,'Hoja de Trabajo para listado'!$CD$155:$CD$1048576,0),MATCH((CUADRO!I$5&amp;$E921),'Hoja de Trabajo para listado'!$CD$151:$DC$151,0)),0)</f>
        <v>0</v>
      </c>
      <c r="J921" s="257">
        <f ca="1">+IFERROR(INDEX('Hoja de Trabajo para listado'!$A$155:$Z$1048576,MATCH($A921,'Hoja de Trabajo para listado'!$A$155:$A$1048576,0),MATCH((CUADRO!J$5&amp;$E921),'Hoja de Trabajo para listado'!$A$151:$Z$151,0)),0)+IFERROR(INDEX('Hoja de Trabajo para listado'!$AB$155:$BA$1048576,MATCH($A921,'Hoja de Trabajo para listado'!$AB$155:$AB$1048576,0),MATCH((CUADRO!J$5&amp;$E921),'Hoja de Trabajo para listado'!$AB$151:$BA$151,0)),0)+IFERROR(INDEX('Hoja de Trabajo para listado'!$BC$155:$CB$1048576,MATCH($A921,'Hoja de Trabajo para listado'!$BC$155:$BC$1048576,0),MATCH((CUADRO!J$5&amp;$E921),'Hoja de Trabajo para listado'!$BC$151:$CB$151,0)),0)+IFERROR(INDEX('Hoja de Trabajo para listado'!$DE$153:$DG$274,MATCH($A921,'Hoja de Trabajo para listado'!$DE$153:$DE$1048576,0),MATCH((CUADRO!J$5&amp;$E921),'Hoja de Trabajo para listado'!$DE$151:$DG$151,0)),0)+IFERROR(INDEX('Hoja de Trabajo para listado'!$CD$155:$DC$1048576,MATCH($A921,'Hoja de Trabajo para listado'!$CD$155:$CD$1048576,0),MATCH((CUADRO!J$5&amp;$E921),'Hoja de Trabajo para listado'!$CD$151:$DC$151,0)),0)</f>
        <v>0</v>
      </c>
      <c r="K921" s="257">
        <f ca="1">+IFERROR(INDEX('Hoja de Trabajo para listado'!$A$155:$Z$1048576,MATCH($A921,'Hoja de Trabajo para listado'!$A$155:$A$1048576,0),MATCH((CUADRO!K$5&amp;$E921),'Hoja de Trabajo para listado'!$A$151:$Z$151,0)),0)+IFERROR(INDEX('Hoja de Trabajo para listado'!$AB$155:$BA$1048576,MATCH($A921,'Hoja de Trabajo para listado'!$AB$155:$AB$1048576,0),MATCH((CUADRO!K$5&amp;$E921),'Hoja de Trabajo para listado'!$AB$151:$BA$151,0)),0)+IFERROR(INDEX('Hoja de Trabajo para listado'!$BC$155:$CB$1048576,MATCH($A921,'Hoja de Trabajo para listado'!$BC$155:$BC$1048576,0),MATCH((CUADRO!K$5&amp;$E921),'Hoja de Trabajo para listado'!$BC$151:$CB$151,0)),0)+IFERROR(INDEX('Hoja de Trabajo para listado'!$DE$153:$DG$274,MATCH($A921,'Hoja de Trabajo para listado'!$DE$153:$DE$1048576,0),MATCH((CUADRO!K$5&amp;$E921),'Hoja de Trabajo para listado'!$DE$151:$DG$151,0)),0)+IFERROR(INDEX('Hoja de Trabajo para listado'!$CD$155:$DC$1048576,MATCH($A921,'Hoja de Trabajo para listado'!$CD$155:$CD$1048576,0),MATCH((CUADRO!K$5&amp;$E921),'Hoja de Trabajo para listado'!$CD$151:$DC$151,0)),0)</f>
        <v>0</v>
      </c>
      <c r="L921" s="257">
        <f ca="1">+IFERROR(INDEX('Hoja de Trabajo para listado'!$A$155:$Z$1048576,MATCH($A921,'Hoja de Trabajo para listado'!$A$155:$A$1048576,0),MATCH((CUADRO!L$5&amp;$E921),'Hoja de Trabajo para listado'!$A$151:$Z$151,0)),0)+IFERROR(INDEX('Hoja de Trabajo para listado'!$AB$155:$BA$1048576,MATCH($A921,'Hoja de Trabajo para listado'!$AB$155:$AB$1048576,0),MATCH((CUADRO!L$5&amp;$E921),'Hoja de Trabajo para listado'!$AB$151:$BA$151,0)),0)+IFERROR(INDEX('Hoja de Trabajo para listado'!$BC$155:$CB$1048576,MATCH($A921,'Hoja de Trabajo para listado'!$BC$155:$BC$1048576,0),MATCH((CUADRO!L$5&amp;$E921),'Hoja de Trabajo para listado'!$BC$151:$CB$151,0)),0)+IFERROR(INDEX('Hoja de Trabajo para listado'!$DE$153:$DG$274,MATCH($A921,'Hoja de Trabajo para listado'!$DE$153:$DE$1048576,0),MATCH((CUADRO!L$5&amp;$E921),'Hoja de Trabajo para listado'!$DE$151:$DG$151,0)),0)+IFERROR(INDEX('Hoja de Trabajo para listado'!$CD$155:$DC$1048576,MATCH($A921,'Hoja de Trabajo para listado'!$CD$155:$CD$1048576,0),MATCH((CUADRO!L$5&amp;$E921),'Hoja de Trabajo para listado'!$CD$151:$DC$151,0)),0)</f>
        <v>0</v>
      </c>
      <c r="M921" s="257">
        <f ca="1">+IFERROR(INDEX('Hoja de Trabajo para listado'!$A$155:$Z$1048576,MATCH($A921,'Hoja de Trabajo para listado'!$A$155:$A$1048576,0),MATCH((CUADRO!M$5&amp;$E921),'Hoja de Trabajo para listado'!$A$151:$Z$151,0)),0)+IFERROR(INDEX('Hoja de Trabajo para listado'!$AB$155:$BA$1048576,MATCH($A921,'Hoja de Trabajo para listado'!$AB$155:$AB$1048576,0),MATCH((CUADRO!M$5&amp;$E921),'Hoja de Trabajo para listado'!$AB$151:$BA$151,0)),0)+IFERROR(INDEX('Hoja de Trabajo para listado'!$BC$155:$CB$1048576,MATCH($A921,'Hoja de Trabajo para listado'!$BC$155:$BC$1048576,0),MATCH((CUADRO!M$5&amp;$E921),'Hoja de Trabajo para listado'!$BC$151:$CB$151,0)),0)+IFERROR(INDEX('Hoja de Trabajo para listado'!$DE$153:$DG$274,MATCH($A921,'Hoja de Trabajo para listado'!$DE$153:$DE$1048576,0),MATCH((CUADRO!M$5&amp;$E921),'Hoja de Trabajo para listado'!$DE$151:$DG$151,0)),0)+IFERROR(INDEX('Hoja de Trabajo para listado'!$CD$155:$DC$1048576,MATCH($A921,'Hoja de Trabajo para listado'!$CD$155:$CD$1048576,0),MATCH((CUADRO!M$5&amp;$E921),'Hoja de Trabajo para listado'!$CD$151:$DC$151,0)),0)</f>
        <v>0</v>
      </c>
      <c r="N921" s="257">
        <f ca="1">+IFERROR(INDEX('Hoja de Trabajo para listado'!$A$155:$Z$1048576,MATCH($A921,'Hoja de Trabajo para listado'!$A$155:$A$1048576,0),MATCH((CUADRO!N$5&amp;$E921),'Hoja de Trabajo para listado'!$A$151:$Z$151,0)),0)+IFERROR(INDEX('Hoja de Trabajo para listado'!$AB$155:$BA$1048576,MATCH($A921,'Hoja de Trabajo para listado'!$AB$155:$AB$1048576,0),MATCH((CUADRO!N$5&amp;$E921),'Hoja de Trabajo para listado'!$AB$151:$BA$151,0)),0)+IFERROR(INDEX('Hoja de Trabajo para listado'!$BC$155:$CB$1048576,MATCH($A921,'Hoja de Trabajo para listado'!$BC$155:$BC$1048576,0),MATCH((CUADRO!N$5&amp;$E921),'Hoja de Trabajo para listado'!$BC$151:$CB$151,0)),0)+IFERROR(INDEX('Hoja de Trabajo para listado'!$DE$153:$DG$274,MATCH($A921,'Hoja de Trabajo para listado'!$DE$153:$DE$1048576,0),MATCH((CUADRO!N$5&amp;$E921),'Hoja de Trabajo para listado'!$DE$151:$DG$151,0)),0)+IFERROR(INDEX('Hoja de Trabajo para listado'!$CD$155:$DC$1048576,MATCH($A921,'Hoja de Trabajo para listado'!$CD$155:$CD$1048576,0),MATCH((CUADRO!N$5&amp;$E921),'Hoja de Trabajo para listado'!$CD$151:$DC$151,0)),0)</f>
        <v>0</v>
      </c>
      <c r="O921" s="257">
        <f ca="1">+IFERROR(INDEX('Hoja de Trabajo para listado'!$A$155:$Z$1048576,MATCH($A921,'Hoja de Trabajo para listado'!$A$155:$A$1048576,0),MATCH((CUADRO!O$5&amp;$E921),'Hoja de Trabajo para listado'!$A$151:$Z$151,0)),0)+IFERROR(INDEX('Hoja de Trabajo para listado'!$AB$155:$BA$1048576,MATCH($A921,'Hoja de Trabajo para listado'!$AB$155:$AB$1048576,0),MATCH((CUADRO!O$5&amp;$E921),'Hoja de Trabajo para listado'!$AB$151:$BA$151,0)),0)+IFERROR(INDEX('Hoja de Trabajo para listado'!$BC$155:$CB$1048576,MATCH($A921,'Hoja de Trabajo para listado'!$BC$155:$BC$1048576,0),MATCH((CUADRO!O$5&amp;$E921),'Hoja de Trabajo para listado'!$BC$151:$CB$151,0)),0)+IFERROR(INDEX('Hoja de Trabajo para listado'!$DE$153:$DG$274,MATCH($A921,'Hoja de Trabajo para listado'!$DE$153:$DE$1048576,0),MATCH((CUADRO!O$5&amp;$E921),'Hoja de Trabajo para listado'!$DE$151:$DG$151,0)),0)+IFERROR(INDEX('Hoja de Trabajo para listado'!$CD$155:$DC$1048576,MATCH($A921,'Hoja de Trabajo para listado'!$CD$155:$CD$1048576,0),MATCH((CUADRO!O$5&amp;$E921),'Hoja de Trabajo para listado'!$CD$151:$DC$151,0)),0)</f>
        <v>0</v>
      </c>
      <c r="P921" s="257">
        <f ca="1">+IFERROR(INDEX('Hoja de Trabajo para listado'!$A$155:$Z$1048576,MATCH($A921,'Hoja de Trabajo para listado'!$A$155:$A$1048576,0),MATCH((CUADRO!P$5&amp;$E921),'Hoja de Trabajo para listado'!$A$151:$Z$151,0)),0)+IFERROR(INDEX('Hoja de Trabajo para listado'!$AB$155:$BA$1048576,MATCH($A921,'Hoja de Trabajo para listado'!$AB$155:$AB$1048576,0),MATCH((CUADRO!P$5&amp;$E921),'Hoja de Trabajo para listado'!$AB$151:$BA$151,0)),0)+IFERROR(INDEX('Hoja de Trabajo para listado'!$BC$155:$CB$1048576,MATCH($A921,'Hoja de Trabajo para listado'!$BC$155:$BC$1048576,0),MATCH((CUADRO!P$5&amp;$E921),'Hoja de Trabajo para listado'!$BC$151:$CB$151,0)),0)+IFERROR(INDEX('Hoja de Trabajo para listado'!$DE$153:$DG$274,MATCH($A921,'Hoja de Trabajo para listado'!$DE$153:$DE$1048576,0),MATCH((CUADRO!P$5&amp;$E921),'Hoja de Trabajo para listado'!$DE$151:$DG$151,0)),0)+IFERROR(INDEX('Hoja de Trabajo para listado'!$CD$155:$DC$1048576,MATCH($A921,'Hoja de Trabajo para listado'!$CD$155:$CD$1048576,0),MATCH((CUADRO!P$5&amp;$E921),'Hoja de Trabajo para listado'!$CD$151:$DC$151,0)),0)</f>
        <v>0</v>
      </c>
      <c r="Q921" s="257">
        <f ca="1">+IFERROR(INDEX('Hoja de Trabajo para listado'!$A$155:$Z$1048576,MATCH($A921,'Hoja de Trabajo para listado'!$A$155:$A$1048576,0),MATCH((CUADRO!Q$5&amp;$E921),'Hoja de Trabajo para listado'!$A$151:$Z$151,0)),0)+IFERROR(INDEX('Hoja de Trabajo para listado'!$AB$155:$BA$1048576,MATCH($A921,'Hoja de Trabajo para listado'!$AB$155:$AB$1048576,0),MATCH((CUADRO!Q$5&amp;$E921),'Hoja de Trabajo para listado'!$AB$151:$BA$151,0)),0)+IFERROR(INDEX('Hoja de Trabajo para listado'!$BC$155:$CB$1048576,MATCH($A921,'Hoja de Trabajo para listado'!$BC$155:$BC$1048576,0),MATCH((CUADRO!Q$5&amp;$E921),'Hoja de Trabajo para listado'!$BC$151:$CB$151,0)),0)+IFERROR(INDEX('Hoja de Trabajo para listado'!$DE$153:$DG$274,MATCH($A921,'Hoja de Trabajo para listado'!$DE$153:$DE$1048576,0),MATCH((CUADRO!Q$5&amp;$E921),'Hoja de Trabajo para listado'!$DE$151:$DG$151,0)),0)+IFERROR(INDEX('Hoja de Trabajo para listado'!$CD$155:$DC$1048576,MATCH($A921,'Hoja de Trabajo para listado'!$CD$155:$CD$1048576,0),MATCH((CUADRO!Q$5&amp;$E921),'Hoja de Trabajo para listado'!$CD$151:$DC$151,0)),0)</f>
        <v>0</v>
      </c>
      <c r="R921" s="257">
        <f t="shared" ca="1" si="28"/>
        <v>0</v>
      </c>
      <c r="S921" s="274">
        <f ca="1">+R920+R921</f>
        <v>0</v>
      </c>
      <c r="T921" s="257">
        <f ca="1">+S921</f>
        <v>0</v>
      </c>
      <c r="U921" s="256">
        <f t="shared" si="29"/>
        <v>2</v>
      </c>
      <c r="V921" s="362" t="str">
        <f>+VLOOKUP(A921,bd_lista!$A$3:$E$590,5,FALSE)</f>
        <v>Gobiernos Autonomos Municipales</v>
      </c>
      <c r="W921" s="362"/>
      <c r="X921" s="254">
        <f>+VLOOKUP(A921,[2]Sheet1!$A$13:$D$744,4,FALSE)</f>
        <v>0</v>
      </c>
      <c r="Y921" s="254" t="e">
        <f>+VLOOKUP(X921,bd_lista!$A$3:$C$590,3,FALSE)</f>
        <v>#N/A</v>
      </c>
      <c r="Z921" s="314"/>
      <c r="AA921" s="315"/>
    </row>
    <row r="922" spans="1:27" customFormat="1" ht="15" hidden="1" customHeight="1">
      <c r="A922" s="32">
        <v>1724</v>
      </c>
      <c r="B922" s="306">
        <f>+A922</f>
        <v>1724</v>
      </c>
      <c r="C922" s="259" t="str">
        <f>+VLOOKUP(A922,bd_lista!$A$3:$C$590,3,FALSE)</f>
        <v>Gobierno Autónomo Municipal de Boyuibe</v>
      </c>
      <c r="D922" s="361" t="str">
        <f>+C922</f>
        <v>Gobierno Autónomo Municipal de Boyuibe</v>
      </c>
      <c r="E922" s="254" t="s">
        <v>1313</v>
      </c>
      <c r="F922" s="255">
        <f ca="1">+IFERROR(INDEX('Hoja de Trabajo para listado'!$A$155:$Z$1048576,MATCH($A922,'Hoja de Trabajo para listado'!$A$155:$A$1048576,0),MATCH((CUADRO!F$5&amp;$E922),'Hoja de Trabajo para listado'!$A$151:$Z$151,0)),0)+IFERROR(INDEX('Hoja de Trabajo para listado'!$AB$155:$BA$1048576,MATCH($A922,'Hoja de Trabajo para listado'!$AB$155:$AB$1048576,0),MATCH((CUADRO!F$5&amp;$E922),'Hoja de Trabajo para listado'!$AB$151:$BA$151,0)),0)+IFERROR(INDEX('Hoja de Trabajo para listado'!$BC$155:$CB$1048576,MATCH($A922,'Hoja de Trabajo para listado'!$BC$155:$BC$1048576,0),MATCH((CUADRO!F$5&amp;$E922),'Hoja de Trabajo para listado'!$BC$151:$CB$151,0)),0)+IFERROR(INDEX('Hoja de Trabajo para listado'!$DE$153:$DG$274,MATCH($A922,'Hoja de Trabajo para listado'!$DE$153:$DE$1048576,0),MATCH((CUADRO!F$5&amp;$E922),'Hoja de Trabajo para listado'!$DE$151:$DG$151,0)),0)+IFERROR(INDEX('Hoja de Trabajo para listado'!$CD$155:$DC$1048576,MATCH($A922,'Hoja de Trabajo para listado'!$CD$155:$CD$1048576,0),MATCH((CUADRO!F$5&amp;$E922),'Hoja de Trabajo para listado'!$CD$151:$DC$151,0)),0)</f>
        <v>0</v>
      </c>
      <c r="G922" s="255">
        <f ca="1">+IFERROR(INDEX('Hoja de Trabajo para listado'!$A$155:$Z$1048576,MATCH($A922,'Hoja de Trabajo para listado'!$A$155:$A$1048576,0),MATCH((CUADRO!G$5&amp;$E922),'Hoja de Trabajo para listado'!$A$151:$Z$151,0)),0)+IFERROR(INDEX('Hoja de Trabajo para listado'!$AB$155:$BA$1048576,MATCH($A922,'Hoja de Trabajo para listado'!$AB$155:$AB$1048576,0),MATCH((CUADRO!G$5&amp;$E922),'Hoja de Trabajo para listado'!$AB$151:$BA$151,0)),0)+IFERROR(INDEX('Hoja de Trabajo para listado'!$BC$155:$CB$1048576,MATCH($A922,'Hoja de Trabajo para listado'!$BC$155:$BC$1048576,0),MATCH((CUADRO!G$5&amp;$E922),'Hoja de Trabajo para listado'!$BC$151:$CB$151,0)),0)+IFERROR(INDEX('Hoja de Trabajo para listado'!$DE$153:$DG$274,MATCH($A922,'Hoja de Trabajo para listado'!$DE$153:$DE$1048576,0),MATCH((CUADRO!G$5&amp;$E922),'Hoja de Trabajo para listado'!$DE$151:$DG$151,0)),0)+IFERROR(INDEX('Hoja de Trabajo para listado'!$CD$155:$DC$1048576,MATCH($A922,'Hoja de Trabajo para listado'!$CD$155:$CD$1048576,0),MATCH((CUADRO!G$5&amp;$E922),'Hoja de Trabajo para listado'!$CD$151:$DC$151,0)),0)</f>
        <v>0</v>
      </c>
      <c r="H922" s="255">
        <f ca="1">+IFERROR(INDEX('Hoja de Trabajo para listado'!$A$155:$Z$1048576,MATCH($A922,'Hoja de Trabajo para listado'!$A$155:$A$1048576,0),MATCH((CUADRO!H$5&amp;$E922),'Hoja de Trabajo para listado'!$A$151:$Z$151,0)),0)+IFERROR(INDEX('Hoja de Trabajo para listado'!$AB$155:$BA$1048576,MATCH($A922,'Hoja de Trabajo para listado'!$AB$155:$AB$1048576,0),MATCH((CUADRO!H$5&amp;$E922),'Hoja de Trabajo para listado'!$AB$151:$BA$151,0)),0)+IFERROR(INDEX('Hoja de Trabajo para listado'!$BC$155:$CB$1048576,MATCH($A922,'Hoja de Trabajo para listado'!$BC$155:$BC$1048576,0),MATCH((CUADRO!H$5&amp;$E922),'Hoja de Trabajo para listado'!$BC$151:$CB$151,0)),0)+IFERROR(INDEX('Hoja de Trabajo para listado'!$DE$153:$DG$274,MATCH($A922,'Hoja de Trabajo para listado'!$DE$153:$DE$1048576,0),MATCH((CUADRO!H$5&amp;$E922),'Hoja de Trabajo para listado'!$DE$151:$DG$151,0)),0)+IFERROR(INDEX('Hoja de Trabajo para listado'!$CD$155:$DC$1048576,MATCH($A922,'Hoja de Trabajo para listado'!$CD$155:$CD$1048576,0),MATCH((CUADRO!H$5&amp;$E922),'Hoja de Trabajo para listado'!$CD$151:$DC$151,0)),0)</f>
        <v>0</v>
      </c>
      <c r="I922" s="255">
        <f ca="1">+IFERROR(INDEX('Hoja de Trabajo para listado'!$A$155:$Z$1048576,MATCH($A922,'Hoja de Trabajo para listado'!$A$155:$A$1048576,0),MATCH((CUADRO!I$5&amp;$E922),'Hoja de Trabajo para listado'!$A$151:$Z$151,0)),0)+IFERROR(INDEX('Hoja de Trabajo para listado'!$AB$155:$BA$1048576,MATCH($A922,'Hoja de Trabajo para listado'!$AB$155:$AB$1048576,0),MATCH((CUADRO!I$5&amp;$E922),'Hoja de Trabajo para listado'!$AB$151:$BA$151,0)),0)+IFERROR(INDEX('Hoja de Trabajo para listado'!$BC$155:$CB$1048576,MATCH($A922,'Hoja de Trabajo para listado'!$BC$155:$BC$1048576,0),MATCH((CUADRO!I$5&amp;$E922),'Hoja de Trabajo para listado'!$BC$151:$CB$151,0)),0)+IFERROR(INDEX('Hoja de Trabajo para listado'!$DE$153:$DG$274,MATCH($A922,'Hoja de Trabajo para listado'!$DE$153:$DE$1048576,0),MATCH((CUADRO!I$5&amp;$E922),'Hoja de Trabajo para listado'!$DE$151:$DG$151,0)),0)+IFERROR(INDEX('Hoja de Trabajo para listado'!$CD$155:$DC$1048576,MATCH($A922,'Hoja de Trabajo para listado'!$CD$155:$CD$1048576,0),MATCH((CUADRO!I$5&amp;$E922),'Hoja de Trabajo para listado'!$CD$151:$DC$151,0)),0)</f>
        <v>0</v>
      </c>
      <c r="J922" s="255">
        <f ca="1">+IFERROR(INDEX('Hoja de Trabajo para listado'!$A$155:$Z$1048576,MATCH($A922,'Hoja de Trabajo para listado'!$A$155:$A$1048576,0),MATCH((CUADRO!J$5&amp;$E922),'Hoja de Trabajo para listado'!$A$151:$Z$151,0)),0)+IFERROR(INDEX('Hoja de Trabajo para listado'!$AB$155:$BA$1048576,MATCH($A922,'Hoja de Trabajo para listado'!$AB$155:$AB$1048576,0),MATCH((CUADRO!J$5&amp;$E922),'Hoja de Trabajo para listado'!$AB$151:$BA$151,0)),0)+IFERROR(INDEX('Hoja de Trabajo para listado'!$BC$155:$CB$1048576,MATCH($A922,'Hoja de Trabajo para listado'!$BC$155:$BC$1048576,0),MATCH((CUADRO!J$5&amp;$E922),'Hoja de Trabajo para listado'!$BC$151:$CB$151,0)),0)+IFERROR(INDEX('Hoja de Trabajo para listado'!$DE$153:$DG$274,MATCH($A922,'Hoja de Trabajo para listado'!$DE$153:$DE$1048576,0),MATCH((CUADRO!J$5&amp;$E922),'Hoja de Trabajo para listado'!$DE$151:$DG$151,0)),0)+IFERROR(INDEX('Hoja de Trabajo para listado'!$CD$155:$DC$1048576,MATCH($A922,'Hoja de Trabajo para listado'!$CD$155:$CD$1048576,0),MATCH((CUADRO!J$5&amp;$E922),'Hoja de Trabajo para listado'!$CD$151:$DC$151,0)),0)</f>
        <v>0</v>
      </c>
      <c r="K922" s="255">
        <f ca="1">+IFERROR(INDEX('Hoja de Trabajo para listado'!$A$155:$Z$1048576,MATCH($A922,'Hoja de Trabajo para listado'!$A$155:$A$1048576,0),MATCH((CUADRO!K$5&amp;$E922),'Hoja de Trabajo para listado'!$A$151:$Z$151,0)),0)+IFERROR(INDEX('Hoja de Trabajo para listado'!$AB$155:$BA$1048576,MATCH($A922,'Hoja de Trabajo para listado'!$AB$155:$AB$1048576,0),MATCH((CUADRO!K$5&amp;$E922),'Hoja de Trabajo para listado'!$AB$151:$BA$151,0)),0)+IFERROR(INDEX('Hoja de Trabajo para listado'!$BC$155:$CB$1048576,MATCH($A922,'Hoja de Trabajo para listado'!$BC$155:$BC$1048576,0),MATCH((CUADRO!K$5&amp;$E922),'Hoja de Trabajo para listado'!$BC$151:$CB$151,0)),0)+IFERROR(INDEX('Hoja de Trabajo para listado'!$DE$153:$DG$274,MATCH($A922,'Hoja de Trabajo para listado'!$DE$153:$DE$1048576,0),MATCH((CUADRO!K$5&amp;$E922),'Hoja de Trabajo para listado'!$DE$151:$DG$151,0)),0)+IFERROR(INDEX('Hoja de Trabajo para listado'!$CD$155:$DC$1048576,MATCH($A922,'Hoja de Trabajo para listado'!$CD$155:$CD$1048576,0),MATCH((CUADRO!K$5&amp;$E922),'Hoja de Trabajo para listado'!$CD$151:$DC$151,0)),0)</f>
        <v>0</v>
      </c>
      <c r="L922" s="255">
        <f ca="1">+IFERROR(INDEX('Hoja de Trabajo para listado'!$A$155:$Z$1048576,MATCH($A922,'Hoja de Trabajo para listado'!$A$155:$A$1048576,0),MATCH((CUADRO!L$5&amp;$E922),'Hoja de Trabajo para listado'!$A$151:$Z$151,0)),0)+IFERROR(INDEX('Hoja de Trabajo para listado'!$AB$155:$BA$1048576,MATCH($A922,'Hoja de Trabajo para listado'!$AB$155:$AB$1048576,0),MATCH((CUADRO!L$5&amp;$E922),'Hoja de Trabajo para listado'!$AB$151:$BA$151,0)),0)+IFERROR(INDEX('Hoja de Trabajo para listado'!$BC$155:$CB$1048576,MATCH($A922,'Hoja de Trabajo para listado'!$BC$155:$BC$1048576,0),MATCH((CUADRO!L$5&amp;$E922),'Hoja de Trabajo para listado'!$BC$151:$CB$151,0)),0)+IFERROR(INDEX('Hoja de Trabajo para listado'!$DE$153:$DG$274,MATCH($A922,'Hoja de Trabajo para listado'!$DE$153:$DE$1048576,0),MATCH((CUADRO!L$5&amp;$E922),'Hoja de Trabajo para listado'!$DE$151:$DG$151,0)),0)+IFERROR(INDEX('Hoja de Trabajo para listado'!$CD$155:$DC$1048576,MATCH($A922,'Hoja de Trabajo para listado'!$CD$155:$CD$1048576,0),MATCH((CUADRO!L$5&amp;$E922),'Hoja de Trabajo para listado'!$CD$151:$DC$151,0)),0)</f>
        <v>0</v>
      </c>
      <c r="M922" s="255">
        <f ca="1">+IFERROR(INDEX('Hoja de Trabajo para listado'!$A$155:$Z$1048576,MATCH($A922,'Hoja de Trabajo para listado'!$A$155:$A$1048576,0),MATCH((CUADRO!M$5&amp;$E922),'Hoja de Trabajo para listado'!$A$151:$Z$151,0)),0)+IFERROR(INDEX('Hoja de Trabajo para listado'!$AB$155:$BA$1048576,MATCH($A922,'Hoja de Trabajo para listado'!$AB$155:$AB$1048576,0),MATCH((CUADRO!M$5&amp;$E922),'Hoja de Trabajo para listado'!$AB$151:$BA$151,0)),0)+IFERROR(INDEX('Hoja de Trabajo para listado'!$BC$155:$CB$1048576,MATCH($A922,'Hoja de Trabajo para listado'!$BC$155:$BC$1048576,0),MATCH((CUADRO!M$5&amp;$E922),'Hoja de Trabajo para listado'!$BC$151:$CB$151,0)),0)+IFERROR(INDEX('Hoja de Trabajo para listado'!$DE$153:$DG$274,MATCH($A922,'Hoja de Trabajo para listado'!$DE$153:$DE$1048576,0),MATCH((CUADRO!M$5&amp;$E922),'Hoja de Trabajo para listado'!$DE$151:$DG$151,0)),0)+IFERROR(INDEX('Hoja de Trabajo para listado'!$CD$155:$DC$1048576,MATCH($A922,'Hoja de Trabajo para listado'!$CD$155:$CD$1048576,0),MATCH((CUADRO!M$5&amp;$E922),'Hoja de Trabajo para listado'!$CD$151:$DC$151,0)),0)</f>
        <v>0</v>
      </c>
      <c r="N922" s="255">
        <f ca="1">+IFERROR(INDEX('Hoja de Trabajo para listado'!$A$155:$Z$1048576,MATCH($A922,'Hoja de Trabajo para listado'!$A$155:$A$1048576,0),MATCH((CUADRO!N$5&amp;$E922),'Hoja de Trabajo para listado'!$A$151:$Z$151,0)),0)+IFERROR(INDEX('Hoja de Trabajo para listado'!$AB$155:$BA$1048576,MATCH($A922,'Hoja de Trabajo para listado'!$AB$155:$AB$1048576,0),MATCH((CUADRO!N$5&amp;$E922),'Hoja de Trabajo para listado'!$AB$151:$BA$151,0)),0)+IFERROR(INDEX('Hoja de Trabajo para listado'!$BC$155:$CB$1048576,MATCH($A922,'Hoja de Trabajo para listado'!$BC$155:$BC$1048576,0),MATCH((CUADRO!N$5&amp;$E922),'Hoja de Trabajo para listado'!$BC$151:$CB$151,0)),0)+IFERROR(INDEX('Hoja de Trabajo para listado'!$DE$153:$DG$274,MATCH($A922,'Hoja de Trabajo para listado'!$DE$153:$DE$1048576,0),MATCH((CUADRO!N$5&amp;$E922),'Hoja de Trabajo para listado'!$DE$151:$DG$151,0)),0)+IFERROR(INDEX('Hoja de Trabajo para listado'!$CD$155:$DC$1048576,MATCH($A922,'Hoja de Trabajo para listado'!$CD$155:$CD$1048576,0),MATCH((CUADRO!N$5&amp;$E922),'Hoja de Trabajo para listado'!$CD$151:$DC$151,0)),0)</f>
        <v>0</v>
      </c>
      <c r="O922" s="255">
        <f ca="1">+IFERROR(INDEX('Hoja de Trabajo para listado'!$A$155:$Z$1048576,MATCH($A922,'Hoja de Trabajo para listado'!$A$155:$A$1048576,0),MATCH((CUADRO!O$5&amp;$E922),'Hoja de Trabajo para listado'!$A$151:$Z$151,0)),0)+IFERROR(INDEX('Hoja de Trabajo para listado'!$AB$155:$BA$1048576,MATCH($A922,'Hoja de Trabajo para listado'!$AB$155:$AB$1048576,0),MATCH((CUADRO!O$5&amp;$E922),'Hoja de Trabajo para listado'!$AB$151:$BA$151,0)),0)+IFERROR(INDEX('Hoja de Trabajo para listado'!$BC$155:$CB$1048576,MATCH($A922,'Hoja de Trabajo para listado'!$BC$155:$BC$1048576,0),MATCH((CUADRO!O$5&amp;$E922),'Hoja de Trabajo para listado'!$BC$151:$CB$151,0)),0)+IFERROR(INDEX('Hoja de Trabajo para listado'!$DE$153:$DG$274,MATCH($A922,'Hoja de Trabajo para listado'!$DE$153:$DE$1048576,0),MATCH((CUADRO!O$5&amp;$E922),'Hoja de Trabajo para listado'!$DE$151:$DG$151,0)),0)+IFERROR(INDEX('Hoja de Trabajo para listado'!$CD$155:$DC$1048576,MATCH($A922,'Hoja de Trabajo para listado'!$CD$155:$CD$1048576,0),MATCH((CUADRO!O$5&amp;$E922),'Hoja de Trabajo para listado'!$CD$151:$DC$151,0)),0)</f>
        <v>0</v>
      </c>
      <c r="P922" s="255">
        <f ca="1">+IFERROR(INDEX('Hoja de Trabajo para listado'!$A$155:$Z$1048576,MATCH($A922,'Hoja de Trabajo para listado'!$A$155:$A$1048576,0),MATCH((CUADRO!P$5&amp;$E922),'Hoja de Trabajo para listado'!$A$151:$Z$151,0)),0)+IFERROR(INDEX('Hoja de Trabajo para listado'!$AB$155:$BA$1048576,MATCH($A922,'Hoja de Trabajo para listado'!$AB$155:$AB$1048576,0),MATCH((CUADRO!P$5&amp;$E922),'Hoja de Trabajo para listado'!$AB$151:$BA$151,0)),0)+IFERROR(INDEX('Hoja de Trabajo para listado'!$BC$155:$CB$1048576,MATCH($A922,'Hoja de Trabajo para listado'!$BC$155:$BC$1048576,0),MATCH((CUADRO!P$5&amp;$E922),'Hoja de Trabajo para listado'!$BC$151:$CB$151,0)),0)+IFERROR(INDEX('Hoja de Trabajo para listado'!$DE$153:$DG$274,MATCH($A922,'Hoja de Trabajo para listado'!$DE$153:$DE$1048576,0),MATCH((CUADRO!P$5&amp;$E922),'Hoja de Trabajo para listado'!$DE$151:$DG$151,0)),0)+IFERROR(INDEX('Hoja de Trabajo para listado'!$CD$155:$DC$1048576,MATCH($A922,'Hoja de Trabajo para listado'!$CD$155:$CD$1048576,0),MATCH((CUADRO!P$5&amp;$E922),'Hoja de Trabajo para listado'!$CD$151:$DC$151,0)),0)</f>
        <v>0</v>
      </c>
      <c r="Q922" s="255">
        <f ca="1">+IFERROR(INDEX('Hoja de Trabajo para listado'!$A$155:$Z$1048576,MATCH($A922,'Hoja de Trabajo para listado'!$A$155:$A$1048576,0),MATCH((CUADRO!Q$5&amp;$E922),'Hoja de Trabajo para listado'!$A$151:$Z$151,0)),0)+IFERROR(INDEX('Hoja de Trabajo para listado'!$AB$155:$BA$1048576,MATCH($A922,'Hoja de Trabajo para listado'!$AB$155:$AB$1048576,0),MATCH((CUADRO!Q$5&amp;$E922),'Hoja de Trabajo para listado'!$AB$151:$BA$151,0)),0)+IFERROR(INDEX('Hoja de Trabajo para listado'!$BC$155:$CB$1048576,MATCH($A922,'Hoja de Trabajo para listado'!$BC$155:$BC$1048576,0),MATCH((CUADRO!Q$5&amp;$E922),'Hoja de Trabajo para listado'!$BC$151:$CB$151,0)),0)+IFERROR(INDEX('Hoja de Trabajo para listado'!$DE$153:$DG$274,MATCH($A922,'Hoja de Trabajo para listado'!$DE$153:$DE$1048576,0),MATCH((CUADRO!Q$5&amp;$E922),'Hoja de Trabajo para listado'!$DE$151:$DG$151,0)),0)+IFERROR(INDEX('Hoja de Trabajo para listado'!$CD$155:$DC$1048576,MATCH($A922,'Hoja de Trabajo para listado'!$CD$155:$CD$1048576,0),MATCH((CUADRO!Q$5&amp;$E922),'Hoja de Trabajo para listado'!$CD$151:$DC$151,0)),0)</f>
        <v>0</v>
      </c>
      <c r="R922" s="255">
        <f t="shared" ca="1" si="28"/>
        <v>0</v>
      </c>
      <c r="S922" s="262"/>
      <c r="T922" s="255">
        <f ca="1">+T923</f>
        <v>0</v>
      </c>
      <c r="U922" s="254">
        <f t="shared" si="29"/>
        <v>1</v>
      </c>
      <c r="V922" s="362" t="str">
        <f>+VLOOKUP(A922,bd_lista!$A$3:$E$590,5,FALSE)</f>
        <v>Gobiernos Autonomos Municipales</v>
      </c>
      <c r="W922" s="361" t="str">
        <f>+V922</f>
        <v>Gobiernos Autonomos Municipales</v>
      </c>
      <c r="X922" s="254">
        <f>+VLOOKUP(A922,[2]Sheet1!$A$13:$D$744,4,FALSE)</f>
        <v>0</v>
      </c>
      <c r="Y922" s="254" t="e">
        <f>+VLOOKUP(X922,bd_lista!$A$3:$C$590,3,FALSE)</f>
        <v>#N/A</v>
      </c>
      <c r="Z922" s="316">
        <f>+X922</f>
        <v>0</v>
      </c>
      <c r="AA922" s="317" t="e">
        <f>+Y922</f>
        <v>#N/A</v>
      </c>
    </row>
    <row r="923" spans="1:27" customFormat="1" ht="15" hidden="1" customHeight="1">
      <c r="A923" s="32">
        <v>1724</v>
      </c>
      <c r="B923" s="307"/>
      <c r="C923" s="259" t="str">
        <f>+VLOOKUP(A923,bd_lista!$A$3:$C$590,3,FALSE)</f>
        <v>Gobierno Autónomo Municipal de Boyuibe</v>
      </c>
      <c r="D923" s="362"/>
      <c r="E923" s="256" t="s">
        <v>1314</v>
      </c>
      <c r="F923" s="257">
        <f ca="1">+IFERROR(INDEX('Hoja de Trabajo para listado'!$A$155:$Z$1048576,MATCH($A923,'Hoja de Trabajo para listado'!$A$155:$A$1048576,0),MATCH((CUADRO!F$5&amp;$E923),'Hoja de Trabajo para listado'!$A$151:$Z$151,0)),0)+IFERROR(INDEX('Hoja de Trabajo para listado'!$AB$155:$BA$1048576,MATCH($A923,'Hoja de Trabajo para listado'!$AB$155:$AB$1048576,0),MATCH((CUADRO!F$5&amp;$E923),'Hoja de Trabajo para listado'!$AB$151:$BA$151,0)),0)+IFERROR(INDEX('Hoja de Trabajo para listado'!$BC$155:$CB$1048576,MATCH($A923,'Hoja de Trabajo para listado'!$BC$155:$BC$1048576,0),MATCH((CUADRO!F$5&amp;$E923),'Hoja de Trabajo para listado'!$BC$151:$CB$151,0)),0)+IFERROR(INDEX('Hoja de Trabajo para listado'!$DE$153:$DG$274,MATCH($A923,'Hoja de Trabajo para listado'!$DE$153:$DE$1048576,0),MATCH((CUADRO!F$5&amp;$E923),'Hoja de Trabajo para listado'!$DE$151:$DG$151,0)),0)+IFERROR(INDEX('Hoja de Trabajo para listado'!$CD$155:$DC$1048576,MATCH($A923,'Hoja de Trabajo para listado'!$CD$155:$CD$1048576,0),MATCH((CUADRO!F$5&amp;$E923),'Hoja de Trabajo para listado'!$CD$151:$DC$151,0)),0)</f>
        <v>0</v>
      </c>
      <c r="G923" s="257">
        <f ca="1">+IFERROR(INDEX('Hoja de Trabajo para listado'!$A$155:$Z$1048576,MATCH($A923,'Hoja de Trabajo para listado'!$A$155:$A$1048576,0),MATCH((CUADRO!G$5&amp;$E923),'Hoja de Trabajo para listado'!$A$151:$Z$151,0)),0)+IFERROR(INDEX('Hoja de Trabajo para listado'!$AB$155:$BA$1048576,MATCH($A923,'Hoja de Trabajo para listado'!$AB$155:$AB$1048576,0),MATCH((CUADRO!G$5&amp;$E923),'Hoja de Trabajo para listado'!$AB$151:$BA$151,0)),0)+IFERROR(INDEX('Hoja de Trabajo para listado'!$BC$155:$CB$1048576,MATCH($A923,'Hoja de Trabajo para listado'!$BC$155:$BC$1048576,0),MATCH((CUADRO!G$5&amp;$E923),'Hoja de Trabajo para listado'!$BC$151:$CB$151,0)),0)+IFERROR(INDEX('Hoja de Trabajo para listado'!$DE$153:$DG$274,MATCH($A923,'Hoja de Trabajo para listado'!$DE$153:$DE$1048576,0),MATCH((CUADRO!G$5&amp;$E923),'Hoja de Trabajo para listado'!$DE$151:$DG$151,0)),0)+IFERROR(INDEX('Hoja de Trabajo para listado'!$CD$155:$DC$1048576,MATCH($A923,'Hoja de Trabajo para listado'!$CD$155:$CD$1048576,0),MATCH((CUADRO!G$5&amp;$E923),'Hoja de Trabajo para listado'!$CD$151:$DC$151,0)),0)</f>
        <v>0</v>
      </c>
      <c r="H923" s="257">
        <f ca="1">+IFERROR(INDEX('Hoja de Trabajo para listado'!$A$155:$Z$1048576,MATCH($A923,'Hoja de Trabajo para listado'!$A$155:$A$1048576,0),MATCH((CUADRO!H$5&amp;$E923),'Hoja de Trabajo para listado'!$A$151:$Z$151,0)),0)+IFERROR(INDEX('Hoja de Trabajo para listado'!$AB$155:$BA$1048576,MATCH($A923,'Hoja de Trabajo para listado'!$AB$155:$AB$1048576,0),MATCH((CUADRO!H$5&amp;$E923),'Hoja de Trabajo para listado'!$AB$151:$BA$151,0)),0)+IFERROR(INDEX('Hoja de Trabajo para listado'!$BC$155:$CB$1048576,MATCH($A923,'Hoja de Trabajo para listado'!$BC$155:$BC$1048576,0),MATCH((CUADRO!H$5&amp;$E923),'Hoja de Trabajo para listado'!$BC$151:$CB$151,0)),0)+IFERROR(INDEX('Hoja de Trabajo para listado'!$DE$153:$DG$274,MATCH($A923,'Hoja de Trabajo para listado'!$DE$153:$DE$1048576,0),MATCH((CUADRO!H$5&amp;$E923),'Hoja de Trabajo para listado'!$DE$151:$DG$151,0)),0)+IFERROR(INDEX('Hoja de Trabajo para listado'!$CD$155:$DC$1048576,MATCH($A923,'Hoja de Trabajo para listado'!$CD$155:$CD$1048576,0),MATCH((CUADRO!H$5&amp;$E923),'Hoja de Trabajo para listado'!$CD$151:$DC$151,0)),0)</f>
        <v>0</v>
      </c>
      <c r="I923" s="257">
        <f ca="1">+IFERROR(INDEX('Hoja de Trabajo para listado'!$A$155:$Z$1048576,MATCH($A923,'Hoja de Trabajo para listado'!$A$155:$A$1048576,0),MATCH((CUADRO!I$5&amp;$E923),'Hoja de Trabajo para listado'!$A$151:$Z$151,0)),0)+IFERROR(INDEX('Hoja de Trabajo para listado'!$AB$155:$BA$1048576,MATCH($A923,'Hoja de Trabajo para listado'!$AB$155:$AB$1048576,0),MATCH((CUADRO!I$5&amp;$E923),'Hoja de Trabajo para listado'!$AB$151:$BA$151,0)),0)+IFERROR(INDEX('Hoja de Trabajo para listado'!$BC$155:$CB$1048576,MATCH($A923,'Hoja de Trabajo para listado'!$BC$155:$BC$1048576,0),MATCH((CUADRO!I$5&amp;$E923),'Hoja de Trabajo para listado'!$BC$151:$CB$151,0)),0)+IFERROR(INDEX('Hoja de Trabajo para listado'!$DE$153:$DG$274,MATCH($A923,'Hoja de Trabajo para listado'!$DE$153:$DE$1048576,0),MATCH((CUADRO!I$5&amp;$E923),'Hoja de Trabajo para listado'!$DE$151:$DG$151,0)),0)+IFERROR(INDEX('Hoja de Trabajo para listado'!$CD$155:$DC$1048576,MATCH($A923,'Hoja de Trabajo para listado'!$CD$155:$CD$1048576,0),MATCH((CUADRO!I$5&amp;$E923),'Hoja de Trabajo para listado'!$CD$151:$DC$151,0)),0)</f>
        <v>0</v>
      </c>
      <c r="J923" s="257">
        <f ca="1">+IFERROR(INDEX('Hoja de Trabajo para listado'!$A$155:$Z$1048576,MATCH($A923,'Hoja de Trabajo para listado'!$A$155:$A$1048576,0),MATCH((CUADRO!J$5&amp;$E923),'Hoja de Trabajo para listado'!$A$151:$Z$151,0)),0)+IFERROR(INDEX('Hoja de Trabajo para listado'!$AB$155:$BA$1048576,MATCH($A923,'Hoja de Trabajo para listado'!$AB$155:$AB$1048576,0),MATCH((CUADRO!J$5&amp;$E923),'Hoja de Trabajo para listado'!$AB$151:$BA$151,0)),0)+IFERROR(INDEX('Hoja de Trabajo para listado'!$BC$155:$CB$1048576,MATCH($A923,'Hoja de Trabajo para listado'!$BC$155:$BC$1048576,0),MATCH((CUADRO!J$5&amp;$E923),'Hoja de Trabajo para listado'!$BC$151:$CB$151,0)),0)+IFERROR(INDEX('Hoja de Trabajo para listado'!$DE$153:$DG$274,MATCH($A923,'Hoja de Trabajo para listado'!$DE$153:$DE$1048576,0),MATCH((CUADRO!J$5&amp;$E923),'Hoja de Trabajo para listado'!$DE$151:$DG$151,0)),0)+IFERROR(INDEX('Hoja de Trabajo para listado'!$CD$155:$DC$1048576,MATCH($A923,'Hoja de Trabajo para listado'!$CD$155:$CD$1048576,0),MATCH((CUADRO!J$5&amp;$E923),'Hoja de Trabajo para listado'!$CD$151:$DC$151,0)),0)</f>
        <v>0</v>
      </c>
      <c r="K923" s="257">
        <f ca="1">+IFERROR(INDEX('Hoja de Trabajo para listado'!$A$155:$Z$1048576,MATCH($A923,'Hoja de Trabajo para listado'!$A$155:$A$1048576,0),MATCH((CUADRO!K$5&amp;$E923),'Hoja de Trabajo para listado'!$A$151:$Z$151,0)),0)+IFERROR(INDEX('Hoja de Trabajo para listado'!$AB$155:$BA$1048576,MATCH($A923,'Hoja de Trabajo para listado'!$AB$155:$AB$1048576,0),MATCH((CUADRO!K$5&amp;$E923),'Hoja de Trabajo para listado'!$AB$151:$BA$151,0)),0)+IFERROR(INDEX('Hoja de Trabajo para listado'!$BC$155:$CB$1048576,MATCH($A923,'Hoja de Trabajo para listado'!$BC$155:$BC$1048576,0),MATCH((CUADRO!K$5&amp;$E923),'Hoja de Trabajo para listado'!$BC$151:$CB$151,0)),0)+IFERROR(INDEX('Hoja de Trabajo para listado'!$DE$153:$DG$274,MATCH($A923,'Hoja de Trabajo para listado'!$DE$153:$DE$1048576,0),MATCH((CUADRO!K$5&amp;$E923),'Hoja de Trabajo para listado'!$DE$151:$DG$151,0)),0)+IFERROR(INDEX('Hoja de Trabajo para listado'!$CD$155:$DC$1048576,MATCH($A923,'Hoja de Trabajo para listado'!$CD$155:$CD$1048576,0),MATCH((CUADRO!K$5&amp;$E923),'Hoja de Trabajo para listado'!$CD$151:$DC$151,0)),0)</f>
        <v>0</v>
      </c>
      <c r="L923" s="257">
        <f ca="1">+IFERROR(INDEX('Hoja de Trabajo para listado'!$A$155:$Z$1048576,MATCH($A923,'Hoja de Trabajo para listado'!$A$155:$A$1048576,0),MATCH((CUADRO!L$5&amp;$E923),'Hoja de Trabajo para listado'!$A$151:$Z$151,0)),0)+IFERROR(INDEX('Hoja de Trabajo para listado'!$AB$155:$BA$1048576,MATCH($A923,'Hoja de Trabajo para listado'!$AB$155:$AB$1048576,0),MATCH((CUADRO!L$5&amp;$E923),'Hoja de Trabajo para listado'!$AB$151:$BA$151,0)),0)+IFERROR(INDEX('Hoja de Trabajo para listado'!$BC$155:$CB$1048576,MATCH($A923,'Hoja de Trabajo para listado'!$BC$155:$BC$1048576,0),MATCH((CUADRO!L$5&amp;$E923),'Hoja de Trabajo para listado'!$BC$151:$CB$151,0)),0)+IFERROR(INDEX('Hoja de Trabajo para listado'!$DE$153:$DG$274,MATCH($A923,'Hoja de Trabajo para listado'!$DE$153:$DE$1048576,0),MATCH((CUADRO!L$5&amp;$E923),'Hoja de Trabajo para listado'!$DE$151:$DG$151,0)),0)+IFERROR(INDEX('Hoja de Trabajo para listado'!$CD$155:$DC$1048576,MATCH($A923,'Hoja de Trabajo para listado'!$CD$155:$CD$1048576,0),MATCH((CUADRO!L$5&amp;$E923),'Hoja de Trabajo para listado'!$CD$151:$DC$151,0)),0)</f>
        <v>0</v>
      </c>
      <c r="M923" s="257">
        <f ca="1">+IFERROR(INDEX('Hoja de Trabajo para listado'!$A$155:$Z$1048576,MATCH($A923,'Hoja de Trabajo para listado'!$A$155:$A$1048576,0),MATCH((CUADRO!M$5&amp;$E923),'Hoja de Trabajo para listado'!$A$151:$Z$151,0)),0)+IFERROR(INDEX('Hoja de Trabajo para listado'!$AB$155:$BA$1048576,MATCH($A923,'Hoja de Trabajo para listado'!$AB$155:$AB$1048576,0),MATCH((CUADRO!M$5&amp;$E923),'Hoja de Trabajo para listado'!$AB$151:$BA$151,0)),0)+IFERROR(INDEX('Hoja de Trabajo para listado'!$BC$155:$CB$1048576,MATCH($A923,'Hoja de Trabajo para listado'!$BC$155:$BC$1048576,0),MATCH((CUADRO!M$5&amp;$E923),'Hoja de Trabajo para listado'!$BC$151:$CB$151,0)),0)+IFERROR(INDEX('Hoja de Trabajo para listado'!$DE$153:$DG$274,MATCH($A923,'Hoja de Trabajo para listado'!$DE$153:$DE$1048576,0),MATCH((CUADRO!M$5&amp;$E923),'Hoja de Trabajo para listado'!$DE$151:$DG$151,0)),0)+IFERROR(INDEX('Hoja de Trabajo para listado'!$CD$155:$DC$1048576,MATCH($A923,'Hoja de Trabajo para listado'!$CD$155:$CD$1048576,0),MATCH((CUADRO!M$5&amp;$E923),'Hoja de Trabajo para listado'!$CD$151:$DC$151,0)),0)</f>
        <v>0</v>
      </c>
      <c r="N923" s="257">
        <f ca="1">+IFERROR(INDEX('Hoja de Trabajo para listado'!$A$155:$Z$1048576,MATCH($A923,'Hoja de Trabajo para listado'!$A$155:$A$1048576,0),MATCH((CUADRO!N$5&amp;$E923),'Hoja de Trabajo para listado'!$A$151:$Z$151,0)),0)+IFERROR(INDEX('Hoja de Trabajo para listado'!$AB$155:$BA$1048576,MATCH($A923,'Hoja de Trabajo para listado'!$AB$155:$AB$1048576,0),MATCH((CUADRO!N$5&amp;$E923),'Hoja de Trabajo para listado'!$AB$151:$BA$151,0)),0)+IFERROR(INDEX('Hoja de Trabajo para listado'!$BC$155:$CB$1048576,MATCH($A923,'Hoja de Trabajo para listado'!$BC$155:$BC$1048576,0),MATCH((CUADRO!N$5&amp;$E923),'Hoja de Trabajo para listado'!$BC$151:$CB$151,0)),0)+IFERROR(INDEX('Hoja de Trabajo para listado'!$DE$153:$DG$274,MATCH($A923,'Hoja de Trabajo para listado'!$DE$153:$DE$1048576,0),MATCH((CUADRO!N$5&amp;$E923),'Hoja de Trabajo para listado'!$DE$151:$DG$151,0)),0)+IFERROR(INDEX('Hoja de Trabajo para listado'!$CD$155:$DC$1048576,MATCH($A923,'Hoja de Trabajo para listado'!$CD$155:$CD$1048576,0),MATCH((CUADRO!N$5&amp;$E923),'Hoja de Trabajo para listado'!$CD$151:$DC$151,0)),0)</f>
        <v>0</v>
      </c>
      <c r="O923" s="257">
        <f ca="1">+IFERROR(INDEX('Hoja de Trabajo para listado'!$A$155:$Z$1048576,MATCH($A923,'Hoja de Trabajo para listado'!$A$155:$A$1048576,0),MATCH((CUADRO!O$5&amp;$E923),'Hoja de Trabajo para listado'!$A$151:$Z$151,0)),0)+IFERROR(INDEX('Hoja de Trabajo para listado'!$AB$155:$BA$1048576,MATCH($A923,'Hoja de Trabajo para listado'!$AB$155:$AB$1048576,0),MATCH((CUADRO!O$5&amp;$E923),'Hoja de Trabajo para listado'!$AB$151:$BA$151,0)),0)+IFERROR(INDEX('Hoja de Trabajo para listado'!$BC$155:$CB$1048576,MATCH($A923,'Hoja de Trabajo para listado'!$BC$155:$BC$1048576,0),MATCH((CUADRO!O$5&amp;$E923),'Hoja de Trabajo para listado'!$BC$151:$CB$151,0)),0)+IFERROR(INDEX('Hoja de Trabajo para listado'!$DE$153:$DG$274,MATCH($A923,'Hoja de Trabajo para listado'!$DE$153:$DE$1048576,0),MATCH((CUADRO!O$5&amp;$E923),'Hoja de Trabajo para listado'!$DE$151:$DG$151,0)),0)+IFERROR(INDEX('Hoja de Trabajo para listado'!$CD$155:$DC$1048576,MATCH($A923,'Hoja de Trabajo para listado'!$CD$155:$CD$1048576,0),MATCH((CUADRO!O$5&amp;$E923),'Hoja de Trabajo para listado'!$CD$151:$DC$151,0)),0)</f>
        <v>0</v>
      </c>
      <c r="P923" s="257">
        <f ca="1">+IFERROR(INDEX('Hoja de Trabajo para listado'!$A$155:$Z$1048576,MATCH($A923,'Hoja de Trabajo para listado'!$A$155:$A$1048576,0),MATCH((CUADRO!P$5&amp;$E923),'Hoja de Trabajo para listado'!$A$151:$Z$151,0)),0)+IFERROR(INDEX('Hoja de Trabajo para listado'!$AB$155:$BA$1048576,MATCH($A923,'Hoja de Trabajo para listado'!$AB$155:$AB$1048576,0),MATCH((CUADRO!P$5&amp;$E923),'Hoja de Trabajo para listado'!$AB$151:$BA$151,0)),0)+IFERROR(INDEX('Hoja de Trabajo para listado'!$BC$155:$CB$1048576,MATCH($A923,'Hoja de Trabajo para listado'!$BC$155:$BC$1048576,0),MATCH((CUADRO!P$5&amp;$E923),'Hoja de Trabajo para listado'!$BC$151:$CB$151,0)),0)+IFERROR(INDEX('Hoja de Trabajo para listado'!$DE$153:$DG$274,MATCH($A923,'Hoja de Trabajo para listado'!$DE$153:$DE$1048576,0),MATCH((CUADRO!P$5&amp;$E923),'Hoja de Trabajo para listado'!$DE$151:$DG$151,0)),0)+IFERROR(INDEX('Hoja de Trabajo para listado'!$CD$155:$DC$1048576,MATCH($A923,'Hoja de Trabajo para listado'!$CD$155:$CD$1048576,0),MATCH((CUADRO!P$5&amp;$E923),'Hoja de Trabajo para listado'!$CD$151:$DC$151,0)),0)</f>
        <v>0</v>
      </c>
      <c r="Q923" s="257">
        <f ca="1">+IFERROR(INDEX('Hoja de Trabajo para listado'!$A$155:$Z$1048576,MATCH($A923,'Hoja de Trabajo para listado'!$A$155:$A$1048576,0),MATCH((CUADRO!Q$5&amp;$E923),'Hoja de Trabajo para listado'!$A$151:$Z$151,0)),0)+IFERROR(INDEX('Hoja de Trabajo para listado'!$AB$155:$BA$1048576,MATCH($A923,'Hoja de Trabajo para listado'!$AB$155:$AB$1048576,0),MATCH((CUADRO!Q$5&amp;$E923),'Hoja de Trabajo para listado'!$AB$151:$BA$151,0)),0)+IFERROR(INDEX('Hoja de Trabajo para listado'!$BC$155:$CB$1048576,MATCH($A923,'Hoja de Trabajo para listado'!$BC$155:$BC$1048576,0),MATCH((CUADRO!Q$5&amp;$E923),'Hoja de Trabajo para listado'!$BC$151:$CB$151,0)),0)+IFERROR(INDEX('Hoja de Trabajo para listado'!$DE$153:$DG$274,MATCH($A923,'Hoja de Trabajo para listado'!$DE$153:$DE$1048576,0),MATCH((CUADRO!Q$5&amp;$E923),'Hoja de Trabajo para listado'!$DE$151:$DG$151,0)),0)+IFERROR(INDEX('Hoja de Trabajo para listado'!$CD$155:$DC$1048576,MATCH($A923,'Hoja de Trabajo para listado'!$CD$155:$CD$1048576,0),MATCH((CUADRO!Q$5&amp;$E923),'Hoja de Trabajo para listado'!$CD$151:$DC$151,0)),0)</f>
        <v>0</v>
      </c>
      <c r="R923" s="257">
        <f t="shared" ca="1" si="28"/>
        <v>0</v>
      </c>
      <c r="S923" s="274">
        <f ca="1">+R922+R923</f>
        <v>0</v>
      </c>
      <c r="T923" s="257">
        <f ca="1">+S923</f>
        <v>0</v>
      </c>
      <c r="U923" s="256">
        <f t="shared" si="29"/>
        <v>2</v>
      </c>
      <c r="V923" s="362" t="str">
        <f>+VLOOKUP(A923,bd_lista!$A$3:$E$590,5,FALSE)</f>
        <v>Gobiernos Autonomos Municipales</v>
      </c>
      <c r="W923" s="362"/>
      <c r="X923" s="254">
        <f>+VLOOKUP(A923,[2]Sheet1!$A$13:$D$744,4,FALSE)</f>
        <v>0</v>
      </c>
      <c r="Y923" s="254" t="e">
        <f>+VLOOKUP(X923,bd_lista!$A$3:$C$590,3,FALSE)</f>
        <v>#N/A</v>
      </c>
      <c r="Z923" s="314"/>
      <c r="AA923" s="315"/>
    </row>
    <row r="924" spans="1:27" customFormat="1" ht="15" hidden="1" customHeight="1">
      <c r="A924" s="32">
        <v>1725</v>
      </c>
      <c r="B924" s="306">
        <f>+A924</f>
        <v>1725</v>
      </c>
      <c r="C924" s="259" t="str">
        <f>+VLOOKUP(A924,bd_lista!$A$3:$C$590,3,FALSE)</f>
        <v>Gobierno Autónomo Municipal de Vallegrande</v>
      </c>
      <c r="D924" s="361" t="str">
        <f>+C924</f>
        <v>Gobierno Autónomo Municipal de Vallegrande</v>
      </c>
      <c r="E924" s="254" t="s">
        <v>1313</v>
      </c>
      <c r="F924" s="255">
        <f ca="1">+IFERROR(INDEX('Hoja de Trabajo para listado'!$A$155:$Z$1048576,MATCH($A924,'Hoja de Trabajo para listado'!$A$155:$A$1048576,0),MATCH((CUADRO!F$5&amp;$E924),'Hoja de Trabajo para listado'!$A$151:$Z$151,0)),0)+IFERROR(INDEX('Hoja de Trabajo para listado'!$AB$155:$BA$1048576,MATCH($A924,'Hoja de Trabajo para listado'!$AB$155:$AB$1048576,0),MATCH((CUADRO!F$5&amp;$E924),'Hoja de Trabajo para listado'!$AB$151:$BA$151,0)),0)+IFERROR(INDEX('Hoja de Trabajo para listado'!$BC$155:$CB$1048576,MATCH($A924,'Hoja de Trabajo para listado'!$BC$155:$BC$1048576,0),MATCH((CUADRO!F$5&amp;$E924),'Hoja de Trabajo para listado'!$BC$151:$CB$151,0)),0)+IFERROR(INDEX('Hoja de Trabajo para listado'!$DE$153:$DG$274,MATCH($A924,'Hoja de Trabajo para listado'!$DE$153:$DE$1048576,0),MATCH((CUADRO!F$5&amp;$E924),'Hoja de Trabajo para listado'!$DE$151:$DG$151,0)),0)+IFERROR(INDEX('Hoja de Trabajo para listado'!$CD$155:$DC$1048576,MATCH($A924,'Hoja de Trabajo para listado'!$CD$155:$CD$1048576,0),MATCH((CUADRO!F$5&amp;$E924),'Hoja de Trabajo para listado'!$CD$151:$DC$151,0)),0)</f>
        <v>0</v>
      </c>
      <c r="G924" s="255">
        <f ca="1">+IFERROR(INDEX('Hoja de Trabajo para listado'!$A$155:$Z$1048576,MATCH($A924,'Hoja de Trabajo para listado'!$A$155:$A$1048576,0),MATCH((CUADRO!G$5&amp;$E924),'Hoja de Trabajo para listado'!$A$151:$Z$151,0)),0)+IFERROR(INDEX('Hoja de Trabajo para listado'!$AB$155:$BA$1048576,MATCH($A924,'Hoja de Trabajo para listado'!$AB$155:$AB$1048576,0),MATCH((CUADRO!G$5&amp;$E924),'Hoja de Trabajo para listado'!$AB$151:$BA$151,0)),0)+IFERROR(INDEX('Hoja de Trabajo para listado'!$BC$155:$CB$1048576,MATCH($A924,'Hoja de Trabajo para listado'!$BC$155:$BC$1048576,0),MATCH((CUADRO!G$5&amp;$E924),'Hoja de Trabajo para listado'!$BC$151:$CB$151,0)),0)+IFERROR(INDEX('Hoja de Trabajo para listado'!$DE$153:$DG$274,MATCH($A924,'Hoja de Trabajo para listado'!$DE$153:$DE$1048576,0),MATCH((CUADRO!G$5&amp;$E924),'Hoja de Trabajo para listado'!$DE$151:$DG$151,0)),0)+IFERROR(INDEX('Hoja de Trabajo para listado'!$CD$155:$DC$1048576,MATCH($A924,'Hoja de Trabajo para listado'!$CD$155:$CD$1048576,0),MATCH((CUADRO!G$5&amp;$E924),'Hoja de Trabajo para listado'!$CD$151:$DC$151,0)),0)</f>
        <v>0</v>
      </c>
      <c r="H924" s="255">
        <f ca="1">+IFERROR(INDEX('Hoja de Trabajo para listado'!$A$155:$Z$1048576,MATCH($A924,'Hoja de Trabajo para listado'!$A$155:$A$1048576,0),MATCH((CUADRO!H$5&amp;$E924),'Hoja de Trabajo para listado'!$A$151:$Z$151,0)),0)+IFERROR(INDEX('Hoja de Trabajo para listado'!$AB$155:$BA$1048576,MATCH($A924,'Hoja de Trabajo para listado'!$AB$155:$AB$1048576,0),MATCH((CUADRO!H$5&amp;$E924),'Hoja de Trabajo para listado'!$AB$151:$BA$151,0)),0)+IFERROR(INDEX('Hoja de Trabajo para listado'!$BC$155:$CB$1048576,MATCH($A924,'Hoja de Trabajo para listado'!$BC$155:$BC$1048576,0),MATCH((CUADRO!H$5&amp;$E924),'Hoja de Trabajo para listado'!$BC$151:$CB$151,0)),0)+IFERROR(INDEX('Hoja de Trabajo para listado'!$DE$153:$DG$274,MATCH($A924,'Hoja de Trabajo para listado'!$DE$153:$DE$1048576,0),MATCH((CUADRO!H$5&amp;$E924),'Hoja de Trabajo para listado'!$DE$151:$DG$151,0)),0)+IFERROR(INDEX('Hoja de Trabajo para listado'!$CD$155:$DC$1048576,MATCH($A924,'Hoja de Trabajo para listado'!$CD$155:$CD$1048576,0),MATCH((CUADRO!H$5&amp;$E924),'Hoja de Trabajo para listado'!$CD$151:$DC$151,0)),0)</f>
        <v>0</v>
      </c>
      <c r="I924" s="255">
        <f ca="1">+IFERROR(INDEX('Hoja de Trabajo para listado'!$A$155:$Z$1048576,MATCH($A924,'Hoja de Trabajo para listado'!$A$155:$A$1048576,0),MATCH((CUADRO!I$5&amp;$E924),'Hoja de Trabajo para listado'!$A$151:$Z$151,0)),0)+IFERROR(INDEX('Hoja de Trabajo para listado'!$AB$155:$BA$1048576,MATCH($A924,'Hoja de Trabajo para listado'!$AB$155:$AB$1048576,0),MATCH((CUADRO!I$5&amp;$E924),'Hoja de Trabajo para listado'!$AB$151:$BA$151,0)),0)+IFERROR(INDEX('Hoja de Trabajo para listado'!$BC$155:$CB$1048576,MATCH($A924,'Hoja de Trabajo para listado'!$BC$155:$BC$1048576,0),MATCH((CUADRO!I$5&amp;$E924),'Hoja de Trabajo para listado'!$BC$151:$CB$151,0)),0)+IFERROR(INDEX('Hoja de Trabajo para listado'!$DE$153:$DG$274,MATCH($A924,'Hoja de Trabajo para listado'!$DE$153:$DE$1048576,0),MATCH((CUADRO!I$5&amp;$E924),'Hoja de Trabajo para listado'!$DE$151:$DG$151,0)),0)+IFERROR(INDEX('Hoja de Trabajo para listado'!$CD$155:$DC$1048576,MATCH($A924,'Hoja de Trabajo para listado'!$CD$155:$CD$1048576,0),MATCH((CUADRO!I$5&amp;$E924),'Hoja de Trabajo para listado'!$CD$151:$DC$151,0)),0)</f>
        <v>0</v>
      </c>
      <c r="J924" s="255">
        <f ca="1">+IFERROR(INDEX('Hoja de Trabajo para listado'!$A$155:$Z$1048576,MATCH($A924,'Hoja de Trabajo para listado'!$A$155:$A$1048576,0),MATCH((CUADRO!J$5&amp;$E924),'Hoja de Trabajo para listado'!$A$151:$Z$151,0)),0)+IFERROR(INDEX('Hoja de Trabajo para listado'!$AB$155:$BA$1048576,MATCH($A924,'Hoja de Trabajo para listado'!$AB$155:$AB$1048576,0),MATCH((CUADRO!J$5&amp;$E924),'Hoja de Trabajo para listado'!$AB$151:$BA$151,0)),0)+IFERROR(INDEX('Hoja de Trabajo para listado'!$BC$155:$CB$1048576,MATCH($A924,'Hoja de Trabajo para listado'!$BC$155:$BC$1048576,0),MATCH((CUADRO!J$5&amp;$E924),'Hoja de Trabajo para listado'!$BC$151:$CB$151,0)),0)+IFERROR(INDEX('Hoja de Trabajo para listado'!$DE$153:$DG$274,MATCH($A924,'Hoja de Trabajo para listado'!$DE$153:$DE$1048576,0),MATCH((CUADRO!J$5&amp;$E924),'Hoja de Trabajo para listado'!$DE$151:$DG$151,0)),0)+IFERROR(INDEX('Hoja de Trabajo para listado'!$CD$155:$DC$1048576,MATCH($A924,'Hoja de Trabajo para listado'!$CD$155:$CD$1048576,0),MATCH((CUADRO!J$5&amp;$E924),'Hoja de Trabajo para listado'!$CD$151:$DC$151,0)),0)</f>
        <v>0</v>
      </c>
      <c r="K924" s="255">
        <f ca="1">+IFERROR(INDEX('Hoja de Trabajo para listado'!$A$155:$Z$1048576,MATCH($A924,'Hoja de Trabajo para listado'!$A$155:$A$1048576,0),MATCH((CUADRO!K$5&amp;$E924),'Hoja de Trabajo para listado'!$A$151:$Z$151,0)),0)+IFERROR(INDEX('Hoja de Trabajo para listado'!$AB$155:$BA$1048576,MATCH($A924,'Hoja de Trabajo para listado'!$AB$155:$AB$1048576,0),MATCH((CUADRO!K$5&amp;$E924),'Hoja de Trabajo para listado'!$AB$151:$BA$151,0)),0)+IFERROR(INDEX('Hoja de Trabajo para listado'!$BC$155:$CB$1048576,MATCH($A924,'Hoja de Trabajo para listado'!$BC$155:$BC$1048576,0),MATCH((CUADRO!K$5&amp;$E924),'Hoja de Trabajo para listado'!$BC$151:$CB$151,0)),0)+IFERROR(INDEX('Hoja de Trabajo para listado'!$DE$153:$DG$274,MATCH($A924,'Hoja de Trabajo para listado'!$DE$153:$DE$1048576,0),MATCH((CUADRO!K$5&amp;$E924),'Hoja de Trabajo para listado'!$DE$151:$DG$151,0)),0)+IFERROR(INDEX('Hoja de Trabajo para listado'!$CD$155:$DC$1048576,MATCH($A924,'Hoja de Trabajo para listado'!$CD$155:$CD$1048576,0),MATCH((CUADRO!K$5&amp;$E924),'Hoja de Trabajo para listado'!$CD$151:$DC$151,0)),0)</f>
        <v>0</v>
      </c>
      <c r="L924" s="255">
        <f ca="1">+IFERROR(INDEX('Hoja de Trabajo para listado'!$A$155:$Z$1048576,MATCH($A924,'Hoja de Trabajo para listado'!$A$155:$A$1048576,0),MATCH((CUADRO!L$5&amp;$E924),'Hoja de Trabajo para listado'!$A$151:$Z$151,0)),0)+IFERROR(INDEX('Hoja de Trabajo para listado'!$AB$155:$BA$1048576,MATCH($A924,'Hoja de Trabajo para listado'!$AB$155:$AB$1048576,0),MATCH((CUADRO!L$5&amp;$E924),'Hoja de Trabajo para listado'!$AB$151:$BA$151,0)),0)+IFERROR(INDEX('Hoja de Trabajo para listado'!$BC$155:$CB$1048576,MATCH($A924,'Hoja de Trabajo para listado'!$BC$155:$BC$1048576,0),MATCH((CUADRO!L$5&amp;$E924),'Hoja de Trabajo para listado'!$BC$151:$CB$151,0)),0)+IFERROR(INDEX('Hoja de Trabajo para listado'!$DE$153:$DG$274,MATCH($A924,'Hoja de Trabajo para listado'!$DE$153:$DE$1048576,0),MATCH((CUADRO!L$5&amp;$E924),'Hoja de Trabajo para listado'!$DE$151:$DG$151,0)),0)+IFERROR(INDEX('Hoja de Trabajo para listado'!$CD$155:$DC$1048576,MATCH($A924,'Hoja de Trabajo para listado'!$CD$155:$CD$1048576,0),MATCH((CUADRO!L$5&amp;$E924),'Hoja de Trabajo para listado'!$CD$151:$DC$151,0)),0)</f>
        <v>0</v>
      </c>
      <c r="M924" s="255">
        <f ca="1">+IFERROR(INDEX('Hoja de Trabajo para listado'!$A$155:$Z$1048576,MATCH($A924,'Hoja de Trabajo para listado'!$A$155:$A$1048576,0),MATCH((CUADRO!M$5&amp;$E924),'Hoja de Trabajo para listado'!$A$151:$Z$151,0)),0)+IFERROR(INDEX('Hoja de Trabajo para listado'!$AB$155:$BA$1048576,MATCH($A924,'Hoja de Trabajo para listado'!$AB$155:$AB$1048576,0),MATCH((CUADRO!M$5&amp;$E924),'Hoja de Trabajo para listado'!$AB$151:$BA$151,0)),0)+IFERROR(INDEX('Hoja de Trabajo para listado'!$BC$155:$CB$1048576,MATCH($A924,'Hoja de Trabajo para listado'!$BC$155:$BC$1048576,0),MATCH((CUADRO!M$5&amp;$E924),'Hoja de Trabajo para listado'!$BC$151:$CB$151,0)),0)+IFERROR(INDEX('Hoja de Trabajo para listado'!$DE$153:$DG$274,MATCH($A924,'Hoja de Trabajo para listado'!$DE$153:$DE$1048576,0),MATCH((CUADRO!M$5&amp;$E924),'Hoja de Trabajo para listado'!$DE$151:$DG$151,0)),0)+IFERROR(INDEX('Hoja de Trabajo para listado'!$CD$155:$DC$1048576,MATCH($A924,'Hoja de Trabajo para listado'!$CD$155:$CD$1048576,0),MATCH((CUADRO!M$5&amp;$E924),'Hoja de Trabajo para listado'!$CD$151:$DC$151,0)),0)</f>
        <v>0</v>
      </c>
      <c r="N924" s="255">
        <f ca="1">+IFERROR(INDEX('Hoja de Trabajo para listado'!$A$155:$Z$1048576,MATCH($A924,'Hoja de Trabajo para listado'!$A$155:$A$1048576,0),MATCH((CUADRO!N$5&amp;$E924),'Hoja de Trabajo para listado'!$A$151:$Z$151,0)),0)+IFERROR(INDEX('Hoja de Trabajo para listado'!$AB$155:$BA$1048576,MATCH($A924,'Hoja de Trabajo para listado'!$AB$155:$AB$1048576,0),MATCH((CUADRO!N$5&amp;$E924),'Hoja de Trabajo para listado'!$AB$151:$BA$151,0)),0)+IFERROR(INDEX('Hoja de Trabajo para listado'!$BC$155:$CB$1048576,MATCH($A924,'Hoja de Trabajo para listado'!$BC$155:$BC$1048576,0),MATCH((CUADRO!N$5&amp;$E924),'Hoja de Trabajo para listado'!$BC$151:$CB$151,0)),0)+IFERROR(INDEX('Hoja de Trabajo para listado'!$DE$153:$DG$274,MATCH($A924,'Hoja de Trabajo para listado'!$DE$153:$DE$1048576,0),MATCH((CUADRO!N$5&amp;$E924),'Hoja de Trabajo para listado'!$DE$151:$DG$151,0)),0)+IFERROR(INDEX('Hoja de Trabajo para listado'!$CD$155:$DC$1048576,MATCH($A924,'Hoja de Trabajo para listado'!$CD$155:$CD$1048576,0),MATCH((CUADRO!N$5&amp;$E924),'Hoja de Trabajo para listado'!$CD$151:$DC$151,0)),0)</f>
        <v>0</v>
      </c>
      <c r="O924" s="255">
        <f ca="1">+IFERROR(INDEX('Hoja de Trabajo para listado'!$A$155:$Z$1048576,MATCH($A924,'Hoja de Trabajo para listado'!$A$155:$A$1048576,0),MATCH((CUADRO!O$5&amp;$E924),'Hoja de Trabajo para listado'!$A$151:$Z$151,0)),0)+IFERROR(INDEX('Hoja de Trabajo para listado'!$AB$155:$BA$1048576,MATCH($A924,'Hoja de Trabajo para listado'!$AB$155:$AB$1048576,0),MATCH((CUADRO!O$5&amp;$E924),'Hoja de Trabajo para listado'!$AB$151:$BA$151,0)),0)+IFERROR(INDEX('Hoja de Trabajo para listado'!$BC$155:$CB$1048576,MATCH($A924,'Hoja de Trabajo para listado'!$BC$155:$BC$1048576,0),MATCH((CUADRO!O$5&amp;$E924),'Hoja de Trabajo para listado'!$BC$151:$CB$151,0)),0)+IFERROR(INDEX('Hoja de Trabajo para listado'!$DE$153:$DG$274,MATCH($A924,'Hoja de Trabajo para listado'!$DE$153:$DE$1048576,0),MATCH((CUADRO!O$5&amp;$E924),'Hoja de Trabajo para listado'!$DE$151:$DG$151,0)),0)+IFERROR(INDEX('Hoja de Trabajo para listado'!$CD$155:$DC$1048576,MATCH($A924,'Hoja de Trabajo para listado'!$CD$155:$CD$1048576,0),MATCH((CUADRO!O$5&amp;$E924),'Hoja de Trabajo para listado'!$CD$151:$DC$151,0)),0)</f>
        <v>0</v>
      </c>
      <c r="P924" s="255">
        <f ca="1">+IFERROR(INDEX('Hoja de Trabajo para listado'!$A$155:$Z$1048576,MATCH($A924,'Hoja de Trabajo para listado'!$A$155:$A$1048576,0),MATCH((CUADRO!P$5&amp;$E924),'Hoja de Trabajo para listado'!$A$151:$Z$151,0)),0)+IFERROR(INDEX('Hoja de Trabajo para listado'!$AB$155:$BA$1048576,MATCH($A924,'Hoja de Trabajo para listado'!$AB$155:$AB$1048576,0),MATCH((CUADRO!P$5&amp;$E924),'Hoja de Trabajo para listado'!$AB$151:$BA$151,0)),0)+IFERROR(INDEX('Hoja de Trabajo para listado'!$BC$155:$CB$1048576,MATCH($A924,'Hoja de Trabajo para listado'!$BC$155:$BC$1048576,0),MATCH((CUADRO!P$5&amp;$E924),'Hoja de Trabajo para listado'!$BC$151:$CB$151,0)),0)+IFERROR(INDEX('Hoja de Trabajo para listado'!$DE$153:$DG$274,MATCH($A924,'Hoja de Trabajo para listado'!$DE$153:$DE$1048576,0),MATCH((CUADRO!P$5&amp;$E924),'Hoja de Trabajo para listado'!$DE$151:$DG$151,0)),0)+IFERROR(INDEX('Hoja de Trabajo para listado'!$CD$155:$DC$1048576,MATCH($A924,'Hoja de Trabajo para listado'!$CD$155:$CD$1048576,0),MATCH((CUADRO!P$5&amp;$E924),'Hoja de Trabajo para listado'!$CD$151:$DC$151,0)),0)</f>
        <v>0</v>
      </c>
      <c r="Q924" s="255">
        <f ca="1">+IFERROR(INDEX('Hoja de Trabajo para listado'!$A$155:$Z$1048576,MATCH($A924,'Hoja de Trabajo para listado'!$A$155:$A$1048576,0),MATCH((CUADRO!Q$5&amp;$E924),'Hoja de Trabajo para listado'!$A$151:$Z$151,0)),0)+IFERROR(INDEX('Hoja de Trabajo para listado'!$AB$155:$BA$1048576,MATCH($A924,'Hoja de Trabajo para listado'!$AB$155:$AB$1048576,0),MATCH((CUADRO!Q$5&amp;$E924),'Hoja de Trabajo para listado'!$AB$151:$BA$151,0)),0)+IFERROR(INDEX('Hoja de Trabajo para listado'!$BC$155:$CB$1048576,MATCH($A924,'Hoja de Trabajo para listado'!$BC$155:$BC$1048576,0),MATCH((CUADRO!Q$5&amp;$E924),'Hoja de Trabajo para listado'!$BC$151:$CB$151,0)),0)+IFERROR(INDEX('Hoja de Trabajo para listado'!$DE$153:$DG$274,MATCH($A924,'Hoja de Trabajo para listado'!$DE$153:$DE$1048576,0),MATCH((CUADRO!Q$5&amp;$E924),'Hoja de Trabajo para listado'!$DE$151:$DG$151,0)),0)+IFERROR(INDEX('Hoja de Trabajo para listado'!$CD$155:$DC$1048576,MATCH($A924,'Hoja de Trabajo para listado'!$CD$155:$CD$1048576,0),MATCH((CUADRO!Q$5&amp;$E924),'Hoja de Trabajo para listado'!$CD$151:$DC$151,0)),0)</f>
        <v>0</v>
      </c>
      <c r="R924" s="255">
        <f t="shared" ca="1" si="28"/>
        <v>0</v>
      </c>
      <c r="S924" s="262"/>
      <c r="T924" s="255">
        <f ca="1">+T925</f>
        <v>0</v>
      </c>
      <c r="U924" s="254">
        <f t="shared" si="29"/>
        <v>1</v>
      </c>
      <c r="V924" s="362" t="str">
        <f>+VLOOKUP(A924,bd_lista!$A$3:$E$590,5,FALSE)</f>
        <v>Gobiernos Autonomos Municipales</v>
      </c>
      <c r="W924" s="361" t="str">
        <f>+V924</f>
        <v>Gobiernos Autonomos Municipales</v>
      </c>
      <c r="X924" s="254">
        <f>+VLOOKUP(A924,[2]Sheet1!$A$13:$D$744,4,FALSE)</f>
        <v>0</v>
      </c>
      <c r="Y924" s="254" t="e">
        <f>+VLOOKUP(X924,bd_lista!$A$3:$C$590,3,FALSE)</f>
        <v>#N/A</v>
      </c>
      <c r="Z924" s="316">
        <f>+X924</f>
        <v>0</v>
      </c>
      <c r="AA924" s="317" t="e">
        <f>+Y924</f>
        <v>#N/A</v>
      </c>
    </row>
    <row r="925" spans="1:27" customFormat="1" ht="15" hidden="1" customHeight="1">
      <c r="A925" s="32">
        <v>1725</v>
      </c>
      <c r="B925" s="307"/>
      <c r="C925" s="259" t="str">
        <f>+VLOOKUP(A925,bd_lista!$A$3:$C$590,3,FALSE)</f>
        <v>Gobierno Autónomo Municipal de Vallegrande</v>
      </c>
      <c r="D925" s="362"/>
      <c r="E925" s="256" t="s">
        <v>1314</v>
      </c>
      <c r="F925" s="257">
        <f ca="1">+IFERROR(INDEX('Hoja de Trabajo para listado'!$A$155:$Z$1048576,MATCH($A925,'Hoja de Trabajo para listado'!$A$155:$A$1048576,0),MATCH((CUADRO!F$5&amp;$E925),'Hoja de Trabajo para listado'!$A$151:$Z$151,0)),0)+IFERROR(INDEX('Hoja de Trabajo para listado'!$AB$155:$BA$1048576,MATCH($A925,'Hoja de Trabajo para listado'!$AB$155:$AB$1048576,0),MATCH((CUADRO!F$5&amp;$E925),'Hoja de Trabajo para listado'!$AB$151:$BA$151,0)),0)+IFERROR(INDEX('Hoja de Trabajo para listado'!$BC$155:$CB$1048576,MATCH($A925,'Hoja de Trabajo para listado'!$BC$155:$BC$1048576,0),MATCH((CUADRO!F$5&amp;$E925),'Hoja de Trabajo para listado'!$BC$151:$CB$151,0)),0)+IFERROR(INDEX('Hoja de Trabajo para listado'!$DE$153:$DG$274,MATCH($A925,'Hoja de Trabajo para listado'!$DE$153:$DE$1048576,0),MATCH((CUADRO!F$5&amp;$E925),'Hoja de Trabajo para listado'!$DE$151:$DG$151,0)),0)+IFERROR(INDEX('Hoja de Trabajo para listado'!$CD$155:$DC$1048576,MATCH($A925,'Hoja de Trabajo para listado'!$CD$155:$CD$1048576,0),MATCH((CUADRO!F$5&amp;$E925),'Hoja de Trabajo para listado'!$CD$151:$DC$151,0)),0)</f>
        <v>0</v>
      </c>
      <c r="G925" s="257">
        <f ca="1">+IFERROR(INDEX('Hoja de Trabajo para listado'!$A$155:$Z$1048576,MATCH($A925,'Hoja de Trabajo para listado'!$A$155:$A$1048576,0),MATCH((CUADRO!G$5&amp;$E925),'Hoja de Trabajo para listado'!$A$151:$Z$151,0)),0)+IFERROR(INDEX('Hoja de Trabajo para listado'!$AB$155:$BA$1048576,MATCH($A925,'Hoja de Trabajo para listado'!$AB$155:$AB$1048576,0),MATCH((CUADRO!G$5&amp;$E925),'Hoja de Trabajo para listado'!$AB$151:$BA$151,0)),0)+IFERROR(INDEX('Hoja de Trabajo para listado'!$BC$155:$CB$1048576,MATCH($A925,'Hoja de Trabajo para listado'!$BC$155:$BC$1048576,0),MATCH((CUADRO!G$5&amp;$E925),'Hoja de Trabajo para listado'!$BC$151:$CB$151,0)),0)+IFERROR(INDEX('Hoja de Trabajo para listado'!$DE$153:$DG$274,MATCH($A925,'Hoja de Trabajo para listado'!$DE$153:$DE$1048576,0),MATCH((CUADRO!G$5&amp;$E925),'Hoja de Trabajo para listado'!$DE$151:$DG$151,0)),0)+IFERROR(INDEX('Hoja de Trabajo para listado'!$CD$155:$DC$1048576,MATCH($A925,'Hoja de Trabajo para listado'!$CD$155:$CD$1048576,0),MATCH((CUADRO!G$5&amp;$E925),'Hoja de Trabajo para listado'!$CD$151:$DC$151,0)),0)</f>
        <v>0</v>
      </c>
      <c r="H925" s="257">
        <f ca="1">+IFERROR(INDEX('Hoja de Trabajo para listado'!$A$155:$Z$1048576,MATCH($A925,'Hoja de Trabajo para listado'!$A$155:$A$1048576,0),MATCH((CUADRO!H$5&amp;$E925),'Hoja de Trabajo para listado'!$A$151:$Z$151,0)),0)+IFERROR(INDEX('Hoja de Trabajo para listado'!$AB$155:$BA$1048576,MATCH($A925,'Hoja de Trabajo para listado'!$AB$155:$AB$1048576,0),MATCH((CUADRO!H$5&amp;$E925),'Hoja de Trabajo para listado'!$AB$151:$BA$151,0)),0)+IFERROR(INDEX('Hoja de Trabajo para listado'!$BC$155:$CB$1048576,MATCH($A925,'Hoja de Trabajo para listado'!$BC$155:$BC$1048576,0),MATCH((CUADRO!H$5&amp;$E925),'Hoja de Trabajo para listado'!$BC$151:$CB$151,0)),0)+IFERROR(INDEX('Hoja de Trabajo para listado'!$DE$153:$DG$274,MATCH($A925,'Hoja de Trabajo para listado'!$DE$153:$DE$1048576,0),MATCH((CUADRO!H$5&amp;$E925),'Hoja de Trabajo para listado'!$DE$151:$DG$151,0)),0)+IFERROR(INDEX('Hoja de Trabajo para listado'!$CD$155:$DC$1048576,MATCH($A925,'Hoja de Trabajo para listado'!$CD$155:$CD$1048576,0),MATCH((CUADRO!H$5&amp;$E925),'Hoja de Trabajo para listado'!$CD$151:$DC$151,0)),0)</f>
        <v>0</v>
      </c>
      <c r="I925" s="257">
        <f ca="1">+IFERROR(INDEX('Hoja de Trabajo para listado'!$A$155:$Z$1048576,MATCH($A925,'Hoja de Trabajo para listado'!$A$155:$A$1048576,0),MATCH((CUADRO!I$5&amp;$E925),'Hoja de Trabajo para listado'!$A$151:$Z$151,0)),0)+IFERROR(INDEX('Hoja de Trabajo para listado'!$AB$155:$BA$1048576,MATCH($A925,'Hoja de Trabajo para listado'!$AB$155:$AB$1048576,0),MATCH((CUADRO!I$5&amp;$E925),'Hoja de Trabajo para listado'!$AB$151:$BA$151,0)),0)+IFERROR(INDEX('Hoja de Trabajo para listado'!$BC$155:$CB$1048576,MATCH($A925,'Hoja de Trabajo para listado'!$BC$155:$BC$1048576,0),MATCH((CUADRO!I$5&amp;$E925),'Hoja de Trabajo para listado'!$BC$151:$CB$151,0)),0)+IFERROR(INDEX('Hoja de Trabajo para listado'!$DE$153:$DG$274,MATCH($A925,'Hoja de Trabajo para listado'!$DE$153:$DE$1048576,0),MATCH((CUADRO!I$5&amp;$E925),'Hoja de Trabajo para listado'!$DE$151:$DG$151,0)),0)+IFERROR(INDEX('Hoja de Trabajo para listado'!$CD$155:$DC$1048576,MATCH($A925,'Hoja de Trabajo para listado'!$CD$155:$CD$1048576,0),MATCH((CUADRO!I$5&amp;$E925),'Hoja de Trabajo para listado'!$CD$151:$DC$151,0)),0)</f>
        <v>0</v>
      </c>
      <c r="J925" s="257">
        <f ca="1">+IFERROR(INDEX('Hoja de Trabajo para listado'!$A$155:$Z$1048576,MATCH($A925,'Hoja de Trabajo para listado'!$A$155:$A$1048576,0),MATCH((CUADRO!J$5&amp;$E925),'Hoja de Trabajo para listado'!$A$151:$Z$151,0)),0)+IFERROR(INDEX('Hoja de Trabajo para listado'!$AB$155:$BA$1048576,MATCH($A925,'Hoja de Trabajo para listado'!$AB$155:$AB$1048576,0),MATCH((CUADRO!J$5&amp;$E925),'Hoja de Trabajo para listado'!$AB$151:$BA$151,0)),0)+IFERROR(INDEX('Hoja de Trabajo para listado'!$BC$155:$CB$1048576,MATCH($A925,'Hoja de Trabajo para listado'!$BC$155:$BC$1048576,0),MATCH((CUADRO!J$5&amp;$E925),'Hoja de Trabajo para listado'!$BC$151:$CB$151,0)),0)+IFERROR(INDEX('Hoja de Trabajo para listado'!$DE$153:$DG$274,MATCH($A925,'Hoja de Trabajo para listado'!$DE$153:$DE$1048576,0),MATCH((CUADRO!J$5&amp;$E925),'Hoja de Trabajo para listado'!$DE$151:$DG$151,0)),0)+IFERROR(INDEX('Hoja de Trabajo para listado'!$CD$155:$DC$1048576,MATCH($A925,'Hoja de Trabajo para listado'!$CD$155:$CD$1048576,0),MATCH((CUADRO!J$5&amp;$E925),'Hoja de Trabajo para listado'!$CD$151:$DC$151,0)),0)</f>
        <v>0</v>
      </c>
      <c r="K925" s="257">
        <f ca="1">+IFERROR(INDEX('Hoja de Trabajo para listado'!$A$155:$Z$1048576,MATCH($A925,'Hoja de Trabajo para listado'!$A$155:$A$1048576,0),MATCH((CUADRO!K$5&amp;$E925),'Hoja de Trabajo para listado'!$A$151:$Z$151,0)),0)+IFERROR(INDEX('Hoja de Trabajo para listado'!$AB$155:$BA$1048576,MATCH($A925,'Hoja de Trabajo para listado'!$AB$155:$AB$1048576,0),MATCH((CUADRO!K$5&amp;$E925),'Hoja de Trabajo para listado'!$AB$151:$BA$151,0)),0)+IFERROR(INDEX('Hoja de Trabajo para listado'!$BC$155:$CB$1048576,MATCH($A925,'Hoja de Trabajo para listado'!$BC$155:$BC$1048576,0),MATCH((CUADRO!K$5&amp;$E925),'Hoja de Trabajo para listado'!$BC$151:$CB$151,0)),0)+IFERROR(INDEX('Hoja de Trabajo para listado'!$DE$153:$DG$274,MATCH($A925,'Hoja de Trabajo para listado'!$DE$153:$DE$1048576,0),MATCH((CUADRO!K$5&amp;$E925),'Hoja de Trabajo para listado'!$DE$151:$DG$151,0)),0)+IFERROR(INDEX('Hoja de Trabajo para listado'!$CD$155:$DC$1048576,MATCH($A925,'Hoja de Trabajo para listado'!$CD$155:$CD$1048576,0),MATCH((CUADRO!K$5&amp;$E925),'Hoja de Trabajo para listado'!$CD$151:$DC$151,0)),0)</f>
        <v>0</v>
      </c>
      <c r="L925" s="257">
        <f ca="1">+IFERROR(INDEX('Hoja de Trabajo para listado'!$A$155:$Z$1048576,MATCH($A925,'Hoja de Trabajo para listado'!$A$155:$A$1048576,0),MATCH((CUADRO!L$5&amp;$E925),'Hoja de Trabajo para listado'!$A$151:$Z$151,0)),0)+IFERROR(INDEX('Hoja de Trabajo para listado'!$AB$155:$BA$1048576,MATCH($A925,'Hoja de Trabajo para listado'!$AB$155:$AB$1048576,0),MATCH((CUADRO!L$5&amp;$E925),'Hoja de Trabajo para listado'!$AB$151:$BA$151,0)),0)+IFERROR(INDEX('Hoja de Trabajo para listado'!$BC$155:$CB$1048576,MATCH($A925,'Hoja de Trabajo para listado'!$BC$155:$BC$1048576,0),MATCH((CUADRO!L$5&amp;$E925),'Hoja de Trabajo para listado'!$BC$151:$CB$151,0)),0)+IFERROR(INDEX('Hoja de Trabajo para listado'!$DE$153:$DG$274,MATCH($A925,'Hoja de Trabajo para listado'!$DE$153:$DE$1048576,0),MATCH((CUADRO!L$5&amp;$E925),'Hoja de Trabajo para listado'!$DE$151:$DG$151,0)),0)+IFERROR(INDEX('Hoja de Trabajo para listado'!$CD$155:$DC$1048576,MATCH($A925,'Hoja de Trabajo para listado'!$CD$155:$CD$1048576,0),MATCH((CUADRO!L$5&amp;$E925),'Hoja de Trabajo para listado'!$CD$151:$DC$151,0)),0)</f>
        <v>0</v>
      </c>
      <c r="M925" s="257">
        <f ca="1">+IFERROR(INDEX('Hoja de Trabajo para listado'!$A$155:$Z$1048576,MATCH($A925,'Hoja de Trabajo para listado'!$A$155:$A$1048576,0),MATCH((CUADRO!M$5&amp;$E925),'Hoja de Trabajo para listado'!$A$151:$Z$151,0)),0)+IFERROR(INDEX('Hoja de Trabajo para listado'!$AB$155:$BA$1048576,MATCH($A925,'Hoja de Trabajo para listado'!$AB$155:$AB$1048576,0),MATCH((CUADRO!M$5&amp;$E925),'Hoja de Trabajo para listado'!$AB$151:$BA$151,0)),0)+IFERROR(INDEX('Hoja de Trabajo para listado'!$BC$155:$CB$1048576,MATCH($A925,'Hoja de Trabajo para listado'!$BC$155:$BC$1048576,0),MATCH((CUADRO!M$5&amp;$E925),'Hoja de Trabajo para listado'!$BC$151:$CB$151,0)),0)+IFERROR(INDEX('Hoja de Trabajo para listado'!$DE$153:$DG$274,MATCH($A925,'Hoja de Trabajo para listado'!$DE$153:$DE$1048576,0),MATCH((CUADRO!M$5&amp;$E925),'Hoja de Trabajo para listado'!$DE$151:$DG$151,0)),0)+IFERROR(INDEX('Hoja de Trabajo para listado'!$CD$155:$DC$1048576,MATCH($A925,'Hoja de Trabajo para listado'!$CD$155:$CD$1048576,0),MATCH((CUADRO!M$5&amp;$E925),'Hoja de Trabajo para listado'!$CD$151:$DC$151,0)),0)</f>
        <v>0</v>
      </c>
      <c r="N925" s="257">
        <f ca="1">+IFERROR(INDEX('Hoja de Trabajo para listado'!$A$155:$Z$1048576,MATCH($A925,'Hoja de Trabajo para listado'!$A$155:$A$1048576,0),MATCH((CUADRO!N$5&amp;$E925),'Hoja de Trabajo para listado'!$A$151:$Z$151,0)),0)+IFERROR(INDEX('Hoja de Trabajo para listado'!$AB$155:$BA$1048576,MATCH($A925,'Hoja de Trabajo para listado'!$AB$155:$AB$1048576,0),MATCH((CUADRO!N$5&amp;$E925),'Hoja de Trabajo para listado'!$AB$151:$BA$151,0)),0)+IFERROR(INDEX('Hoja de Trabajo para listado'!$BC$155:$CB$1048576,MATCH($A925,'Hoja de Trabajo para listado'!$BC$155:$BC$1048576,0),MATCH((CUADRO!N$5&amp;$E925),'Hoja de Trabajo para listado'!$BC$151:$CB$151,0)),0)+IFERROR(INDEX('Hoja de Trabajo para listado'!$DE$153:$DG$274,MATCH($A925,'Hoja de Trabajo para listado'!$DE$153:$DE$1048576,0),MATCH((CUADRO!N$5&amp;$E925),'Hoja de Trabajo para listado'!$DE$151:$DG$151,0)),0)+IFERROR(INDEX('Hoja de Trabajo para listado'!$CD$155:$DC$1048576,MATCH($A925,'Hoja de Trabajo para listado'!$CD$155:$CD$1048576,0),MATCH((CUADRO!N$5&amp;$E925),'Hoja de Trabajo para listado'!$CD$151:$DC$151,0)),0)</f>
        <v>0</v>
      </c>
      <c r="O925" s="257">
        <f ca="1">+IFERROR(INDEX('Hoja de Trabajo para listado'!$A$155:$Z$1048576,MATCH($A925,'Hoja de Trabajo para listado'!$A$155:$A$1048576,0),MATCH((CUADRO!O$5&amp;$E925),'Hoja de Trabajo para listado'!$A$151:$Z$151,0)),0)+IFERROR(INDEX('Hoja de Trabajo para listado'!$AB$155:$BA$1048576,MATCH($A925,'Hoja de Trabajo para listado'!$AB$155:$AB$1048576,0),MATCH((CUADRO!O$5&amp;$E925),'Hoja de Trabajo para listado'!$AB$151:$BA$151,0)),0)+IFERROR(INDEX('Hoja de Trabajo para listado'!$BC$155:$CB$1048576,MATCH($A925,'Hoja de Trabajo para listado'!$BC$155:$BC$1048576,0),MATCH((CUADRO!O$5&amp;$E925),'Hoja de Trabajo para listado'!$BC$151:$CB$151,0)),0)+IFERROR(INDEX('Hoja de Trabajo para listado'!$DE$153:$DG$274,MATCH($A925,'Hoja de Trabajo para listado'!$DE$153:$DE$1048576,0),MATCH((CUADRO!O$5&amp;$E925),'Hoja de Trabajo para listado'!$DE$151:$DG$151,0)),0)+IFERROR(INDEX('Hoja de Trabajo para listado'!$CD$155:$DC$1048576,MATCH($A925,'Hoja de Trabajo para listado'!$CD$155:$CD$1048576,0),MATCH((CUADRO!O$5&amp;$E925),'Hoja de Trabajo para listado'!$CD$151:$DC$151,0)),0)</f>
        <v>0</v>
      </c>
      <c r="P925" s="257">
        <f ca="1">+IFERROR(INDEX('Hoja de Trabajo para listado'!$A$155:$Z$1048576,MATCH($A925,'Hoja de Trabajo para listado'!$A$155:$A$1048576,0),MATCH((CUADRO!P$5&amp;$E925),'Hoja de Trabajo para listado'!$A$151:$Z$151,0)),0)+IFERROR(INDEX('Hoja de Trabajo para listado'!$AB$155:$BA$1048576,MATCH($A925,'Hoja de Trabajo para listado'!$AB$155:$AB$1048576,0),MATCH((CUADRO!P$5&amp;$E925),'Hoja de Trabajo para listado'!$AB$151:$BA$151,0)),0)+IFERROR(INDEX('Hoja de Trabajo para listado'!$BC$155:$CB$1048576,MATCH($A925,'Hoja de Trabajo para listado'!$BC$155:$BC$1048576,0),MATCH((CUADRO!P$5&amp;$E925),'Hoja de Trabajo para listado'!$BC$151:$CB$151,0)),0)+IFERROR(INDEX('Hoja de Trabajo para listado'!$DE$153:$DG$274,MATCH($A925,'Hoja de Trabajo para listado'!$DE$153:$DE$1048576,0),MATCH((CUADRO!P$5&amp;$E925),'Hoja de Trabajo para listado'!$DE$151:$DG$151,0)),0)+IFERROR(INDEX('Hoja de Trabajo para listado'!$CD$155:$DC$1048576,MATCH($A925,'Hoja de Trabajo para listado'!$CD$155:$CD$1048576,0),MATCH((CUADRO!P$5&amp;$E925),'Hoja de Trabajo para listado'!$CD$151:$DC$151,0)),0)</f>
        <v>0</v>
      </c>
      <c r="Q925" s="257">
        <f ca="1">+IFERROR(INDEX('Hoja de Trabajo para listado'!$A$155:$Z$1048576,MATCH($A925,'Hoja de Trabajo para listado'!$A$155:$A$1048576,0),MATCH((CUADRO!Q$5&amp;$E925),'Hoja de Trabajo para listado'!$A$151:$Z$151,0)),0)+IFERROR(INDEX('Hoja de Trabajo para listado'!$AB$155:$BA$1048576,MATCH($A925,'Hoja de Trabajo para listado'!$AB$155:$AB$1048576,0),MATCH((CUADRO!Q$5&amp;$E925),'Hoja de Trabajo para listado'!$AB$151:$BA$151,0)),0)+IFERROR(INDEX('Hoja de Trabajo para listado'!$BC$155:$CB$1048576,MATCH($A925,'Hoja de Trabajo para listado'!$BC$155:$BC$1048576,0),MATCH((CUADRO!Q$5&amp;$E925),'Hoja de Trabajo para listado'!$BC$151:$CB$151,0)),0)+IFERROR(INDEX('Hoja de Trabajo para listado'!$DE$153:$DG$274,MATCH($A925,'Hoja de Trabajo para listado'!$DE$153:$DE$1048576,0),MATCH((CUADRO!Q$5&amp;$E925),'Hoja de Trabajo para listado'!$DE$151:$DG$151,0)),0)+IFERROR(INDEX('Hoja de Trabajo para listado'!$CD$155:$DC$1048576,MATCH($A925,'Hoja de Trabajo para listado'!$CD$155:$CD$1048576,0),MATCH((CUADRO!Q$5&amp;$E925),'Hoja de Trabajo para listado'!$CD$151:$DC$151,0)),0)</f>
        <v>0</v>
      </c>
      <c r="R925" s="257">
        <f t="shared" ca="1" si="28"/>
        <v>0</v>
      </c>
      <c r="S925" s="274">
        <f ca="1">+R924+R925</f>
        <v>0</v>
      </c>
      <c r="T925" s="257">
        <f ca="1">+S925</f>
        <v>0</v>
      </c>
      <c r="U925" s="256">
        <f t="shared" si="29"/>
        <v>2</v>
      </c>
      <c r="V925" s="362" t="str">
        <f>+VLOOKUP(A925,bd_lista!$A$3:$E$590,5,FALSE)</f>
        <v>Gobiernos Autonomos Municipales</v>
      </c>
      <c r="W925" s="362"/>
      <c r="X925" s="254">
        <f>+VLOOKUP(A925,[2]Sheet1!$A$13:$D$744,4,FALSE)</f>
        <v>0</v>
      </c>
      <c r="Y925" s="254" t="e">
        <f>+VLOOKUP(X925,bd_lista!$A$3:$C$590,3,FALSE)</f>
        <v>#N/A</v>
      </c>
      <c r="Z925" s="314"/>
      <c r="AA925" s="315"/>
    </row>
    <row r="926" spans="1:27" customFormat="1" ht="15" hidden="1" customHeight="1">
      <c r="A926" s="32">
        <v>1726</v>
      </c>
      <c r="B926" s="306">
        <f>+A926</f>
        <v>1726</v>
      </c>
      <c r="C926" s="259" t="str">
        <f>+VLOOKUP(A926,bd_lista!$A$3:$C$590,3,FALSE)</f>
        <v>Gobierno Autónomo Municipal de Trigal</v>
      </c>
      <c r="D926" s="361" t="str">
        <f>+C926</f>
        <v>Gobierno Autónomo Municipal de Trigal</v>
      </c>
      <c r="E926" s="254" t="s">
        <v>1313</v>
      </c>
      <c r="F926" s="255">
        <f ca="1">+IFERROR(INDEX('Hoja de Trabajo para listado'!$A$155:$Z$1048576,MATCH($A926,'Hoja de Trabajo para listado'!$A$155:$A$1048576,0),MATCH((CUADRO!F$5&amp;$E926),'Hoja de Trabajo para listado'!$A$151:$Z$151,0)),0)+IFERROR(INDEX('Hoja de Trabajo para listado'!$AB$155:$BA$1048576,MATCH($A926,'Hoja de Trabajo para listado'!$AB$155:$AB$1048576,0),MATCH((CUADRO!F$5&amp;$E926),'Hoja de Trabajo para listado'!$AB$151:$BA$151,0)),0)+IFERROR(INDEX('Hoja de Trabajo para listado'!$BC$155:$CB$1048576,MATCH($A926,'Hoja de Trabajo para listado'!$BC$155:$BC$1048576,0),MATCH((CUADRO!F$5&amp;$E926),'Hoja de Trabajo para listado'!$BC$151:$CB$151,0)),0)+IFERROR(INDEX('Hoja de Trabajo para listado'!$DE$153:$DG$274,MATCH($A926,'Hoja de Trabajo para listado'!$DE$153:$DE$1048576,0),MATCH((CUADRO!F$5&amp;$E926),'Hoja de Trabajo para listado'!$DE$151:$DG$151,0)),0)+IFERROR(INDEX('Hoja de Trabajo para listado'!$CD$155:$DC$1048576,MATCH($A926,'Hoja de Trabajo para listado'!$CD$155:$CD$1048576,0),MATCH((CUADRO!F$5&amp;$E926),'Hoja de Trabajo para listado'!$CD$151:$DC$151,0)),0)</f>
        <v>0</v>
      </c>
      <c r="G926" s="255">
        <f ca="1">+IFERROR(INDEX('Hoja de Trabajo para listado'!$A$155:$Z$1048576,MATCH($A926,'Hoja de Trabajo para listado'!$A$155:$A$1048576,0),MATCH((CUADRO!G$5&amp;$E926),'Hoja de Trabajo para listado'!$A$151:$Z$151,0)),0)+IFERROR(INDEX('Hoja de Trabajo para listado'!$AB$155:$BA$1048576,MATCH($A926,'Hoja de Trabajo para listado'!$AB$155:$AB$1048576,0),MATCH((CUADRO!G$5&amp;$E926),'Hoja de Trabajo para listado'!$AB$151:$BA$151,0)),0)+IFERROR(INDEX('Hoja de Trabajo para listado'!$BC$155:$CB$1048576,MATCH($A926,'Hoja de Trabajo para listado'!$BC$155:$BC$1048576,0),MATCH((CUADRO!G$5&amp;$E926),'Hoja de Trabajo para listado'!$BC$151:$CB$151,0)),0)+IFERROR(INDEX('Hoja de Trabajo para listado'!$DE$153:$DG$274,MATCH($A926,'Hoja de Trabajo para listado'!$DE$153:$DE$1048576,0),MATCH((CUADRO!G$5&amp;$E926),'Hoja de Trabajo para listado'!$DE$151:$DG$151,0)),0)+IFERROR(INDEX('Hoja de Trabajo para listado'!$CD$155:$DC$1048576,MATCH($A926,'Hoja de Trabajo para listado'!$CD$155:$CD$1048576,0),MATCH((CUADRO!G$5&amp;$E926),'Hoja de Trabajo para listado'!$CD$151:$DC$151,0)),0)</f>
        <v>0</v>
      </c>
      <c r="H926" s="255">
        <f ca="1">+IFERROR(INDEX('Hoja de Trabajo para listado'!$A$155:$Z$1048576,MATCH($A926,'Hoja de Trabajo para listado'!$A$155:$A$1048576,0),MATCH((CUADRO!H$5&amp;$E926),'Hoja de Trabajo para listado'!$A$151:$Z$151,0)),0)+IFERROR(INDEX('Hoja de Trabajo para listado'!$AB$155:$BA$1048576,MATCH($A926,'Hoja de Trabajo para listado'!$AB$155:$AB$1048576,0),MATCH((CUADRO!H$5&amp;$E926),'Hoja de Trabajo para listado'!$AB$151:$BA$151,0)),0)+IFERROR(INDEX('Hoja de Trabajo para listado'!$BC$155:$CB$1048576,MATCH($A926,'Hoja de Trabajo para listado'!$BC$155:$BC$1048576,0),MATCH((CUADRO!H$5&amp;$E926),'Hoja de Trabajo para listado'!$BC$151:$CB$151,0)),0)+IFERROR(INDEX('Hoja de Trabajo para listado'!$DE$153:$DG$274,MATCH($A926,'Hoja de Trabajo para listado'!$DE$153:$DE$1048576,0),MATCH((CUADRO!H$5&amp;$E926),'Hoja de Trabajo para listado'!$DE$151:$DG$151,0)),0)+IFERROR(INDEX('Hoja de Trabajo para listado'!$CD$155:$DC$1048576,MATCH($A926,'Hoja de Trabajo para listado'!$CD$155:$CD$1048576,0),MATCH((CUADRO!H$5&amp;$E926),'Hoja de Trabajo para listado'!$CD$151:$DC$151,0)),0)</f>
        <v>0</v>
      </c>
      <c r="I926" s="255">
        <f ca="1">+IFERROR(INDEX('Hoja de Trabajo para listado'!$A$155:$Z$1048576,MATCH($A926,'Hoja de Trabajo para listado'!$A$155:$A$1048576,0),MATCH((CUADRO!I$5&amp;$E926),'Hoja de Trabajo para listado'!$A$151:$Z$151,0)),0)+IFERROR(INDEX('Hoja de Trabajo para listado'!$AB$155:$BA$1048576,MATCH($A926,'Hoja de Trabajo para listado'!$AB$155:$AB$1048576,0),MATCH((CUADRO!I$5&amp;$E926),'Hoja de Trabajo para listado'!$AB$151:$BA$151,0)),0)+IFERROR(INDEX('Hoja de Trabajo para listado'!$BC$155:$CB$1048576,MATCH($A926,'Hoja de Trabajo para listado'!$BC$155:$BC$1048576,0),MATCH((CUADRO!I$5&amp;$E926),'Hoja de Trabajo para listado'!$BC$151:$CB$151,0)),0)+IFERROR(INDEX('Hoja de Trabajo para listado'!$DE$153:$DG$274,MATCH($A926,'Hoja de Trabajo para listado'!$DE$153:$DE$1048576,0),MATCH((CUADRO!I$5&amp;$E926),'Hoja de Trabajo para listado'!$DE$151:$DG$151,0)),0)+IFERROR(INDEX('Hoja de Trabajo para listado'!$CD$155:$DC$1048576,MATCH($A926,'Hoja de Trabajo para listado'!$CD$155:$CD$1048576,0),MATCH((CUADRO!I$5&amp;$E926),'Hoja de Trabajo para listado'!$CD$151:$DC$151,0)),0)</f>
        <v>0</v>
      </c>
      <c r="J926" s="255">
        <f ca="1">+IFERROR(INDEX('Hoja de Trabajo para listado'!$A$155:$Z$1048576,MATCH($A926,'Hoja de Trabajo para listado'!$A$155:$A$1048576,0),MATCH((CUADRO!J$5&amp;$E926),'Hoja de Trabajo para listado'!$A$151:$Z$151,0)),0)+IFERROR(INDEX('Hoja de Trabajo para listado'!$AB$155:$BA$1048576,MATCH($A926,'Hoja de Trabajo para listado'!$AB$155:$AB$1048576,0),MATCH((CUADRO!J$5&amp;$E926),'Hoja de Trabajo para listado'!$AB$151:$BA$151,0)),0)+IFERROR(INDEX('Hoja de Trabajo para listado'!$BC$155:$CB$1048576,MATCH($A926,'Hoja de Trabajo para listado'!$BC$155:$BC$1048576,0),MATCH((CUADRO!J$5&amp;$E926),'Hoja de Trabajo para listado'!$BC$151:$CB$151,0)),0)+IFERROR(INDEX('Hoja de Trabajo para listado'!$DE$153:$DG$274,MATCH($A926,'Hoja de Trabajo para listado'!$DE$153:$DE$1048576,0),MATCH((CUADRO!J$5&amp;$E926),'Hoja de Trabajo para listado'!$DE$151:$DG$151,0)),0)+IFERROR(INDEX('Hoja de Trabajo para listado'!$CD$155:$DC$1048576,MATCH($A926,'Hoja de Trabajo para listado'!$CD$155:$CD$1048576,0),MATCH((CUADRO!J$5&amp;$E926),'Hoja de Trabajo para listado'!$CD$151:$DC$151,0)),0)</f>
        <v>0</v>
      </c>
      <c r="K926" s="255">
        <f ca="1">+IFERROR(INDEX('Hoja de Trabajo para listado'!$A$155:$Z$1048576,MATCH($A926,'Hoja de Trabajo para listado'!$A$155:$A$1048576,0),MATCH((CUADRO!K$5&amp;$E926),'Hoja de Trabajo para listado'!$A$151:$Z$151,0)),0)+IFERROR(INDEX('Hoja de Trabajo para listado'!$AB$155:$BA$1048576,MATCH($A926,'Hoja de Trabajo para listado'!$AB$155:$AB$1048576,0),MATCH((CUADRO!K$5&amp;$E926),'Hoja de Trabajo para listado'!$AB$151:$BA$151,0)),0)+IFERROR(INDEX('Hoja de Trabajo para listado'!$BC$155:$CB$1048576,MATCH($A926,'Hoja de Trabajo para listado'!$BC$155:$BC$1048576,0),MATCH((CUADRO!K$5&amp;$E926),'Hoja de Trabajo para listado'!$BC$151:$CB$151,0)),0)+IFERROR(INDEX('Hoja de Trabajo para listado'!$DE$153:$DG$274,MATCH($A926,'Hoja de Trabajo para listado'!$DE$153:$DE$1048576,0),MATCH((CUADRO!K$5&amp;$E926),'Hoja de Trabajo para listado'!$DE$151:$DG$151,0)),0)+IFERROR(INDEX('Hoja de Trabajo para listado'!$CD$155:$DC$1048576,MATCH($A926,'Hoja de Trabajo para listado'!$CD$155:$CD$1048576,0),MATCH((CUADRO!K$5&amp;$E926),'Hoja de Trabajo para listado'!$CD$151:$DC$151,0)),0)</f>
        <v>0</v>
      </c>
      <c r="L926" s="255">
        <f ca="1">+IFERROR(INDEX('Hoja de Trabajo para listado'!$A$155:$Z$1048576,MATCH($A926,'Hoja de Trabajo para listado'!$A$155:$A$1048576,0),MATCH((CUADRO!L$5&amp;$E926),'Hoja de Trabajo para listado'!$A$151:$Z$151,0)),0)+IFERROR(INDEX('Hoja de Trabajo para listado'!$AB$155:$BA$1048576,MATCH($A926,'Hoja de Trabajo para listado'!$AB$155:$AB$1048576,0),MATCH((CUADRO!L$5&amp;$E926),'Hoja de Trabajo para listado'!$AB$151:$BA$151,0)),0)+IFERROR(INDEX('Hoja de Trabajo para listado'!$BC$155:$CB$1048576,MATCH($A926,'Hoja de Trabajo para listado'!$BC$155:$BC$1048576,0),MATCH((CUADRO!L$5&amp;$E926),'Hoja de Trabajo para listado'!$BC$151:$CB$151,0)),0)+IFERROR(INDEX('Hoja de Trabajo para listado'!$DE$153:$DG$274,MATCH($A926,'Hoja de Trabajo para listado'!$DE$153:$DE$1048576,0),MATCH((CUADRO!L$5&amp;$E926),'Hoja de Trabajo para listado'!$DE$151:$DG$151,0)),0)+IFERROR(INDEX('Hoja de Trabajo para listado'!$CD$155:$DC$1048576,MATCH($A926,'Hoja de Trabajo para listado'!$CD$155:$CD$1048576,0),MATCH((CUADRO!L$5&amp;$E926),'Hoja de Trabajo para listado'!$CD$151:$DC$151,0)),0)</f>
        <v>0</v>
      </c>
      <c r="M926" s="255">
        <f ca="1">+IFERROR(INDEX('Hoja de Trabajo para listado'!$A$155:$Z$1048576,MATCH($A926,'Hoja de Trabajo para listado'!$A$155:$A$1048576,0),MATCH((CUADRO!M$5&amp;$E926),'Hoja de Trabajo para listado'!$A$151:$Z$151,0)),0)+IFERROR(INDEX('Hoja de Trabajo para listado'!$AB$155:$BA$1048576,MATCH($A926,'Hoja de Trabajo para listado'!$AB$155:$AB$1048576,0),MATCH((CUADRO!M$5&amp;$E926),'Hoja de Trabajo para listado'!$AB$151:$BA$151,0)),0)+IFERROR(INDEX('Hoja de Trabajo para listado'!$BC$155:$CB$1048576,MATCH($A926,'Hoja de Trabajo para listado'!$BC$155:$BC$1048576,0),MATCH((CUADRO!M$5&amp;$E926),'Hoja de Trabajo para listado'!$BC$151:$CB$151,0)),0)+IFERROR(INDEX('Hoja de Trabajo para listado'!$DE$153:$DG$274,MATCH($A926,'Hoja de Trabajo para listado'!$DE$153:$DE$1048576,0),MATCH((CUADRO!M$5&amp;$E926),'Hoja de Trabajo para listado'!$DE$151:$DG$151,0)),0)+IFERROR(INDEX('Hoja de Trabajo para listado'!$CD$155:$DC$1048576,MATCH($A926,'Hoja de Trabajo para listado'!$CD$155:$CD$1048576,0),MATCH((CUADRO!M$5&amp;$E926),'Hoja de Trabajo para listado'!$CD$151:$DC$151,0)),0)</f>
        <v>0</v>
      </c>
      <c r="N926" s="255">
        <f ca="1">+IFERROR(INDEX('Hoja de Trabajo para listado'!$A$155:$Z$1048576,MATCH($A926,'Hoja de Trabajo para listado'!$A$155:$A$1048576,0),MATCH((CUADRO!N$5&amp;$E926),'Hoja de Trabajo para listado'!$A$151:$Z$151,0)),0)+IFERROR(INDEX('Hoja de Trabajo para listado'!$AB$155:$BA$1048576,MATCH($A926,'Hoja de Trabajo para listado'!$AB$155:$AB$1048576,0),MATCH((CUADRO!N$5&amp;$E926),'Hoja de Trabajo para listado'!$AB$151:$BA$151,0)),0)+IFERROR(INDEX('Hoja de Trabajo para listado'!$BC$155:$CB$1048576,MATCH($A926,'Hoja de Trabajo para listado'!$BC$155:$BC$1048576,0),MATCH((CUADRO!N$5&amp;$E926),'Hoja de Trabajo para listado'!$BC$151:$CB$151,0)),0)+IFERROR(INDEX('Hoja de Trabajo para listado'!$DE$153:$DG$274,MATCH($A926,'Hoja de Trabajo para listado'!$DE$153:$DE$1048576,0),MATCH((CUADRO!N$5&amp;$E926),'Hoja de Trabajo para listado'!$DE$151:$DG$151,0)),0)+IFERROR(INDEX('Hoja de Trabajo para listado'!$CD$155:$DC$1048576,MATCH($A926,'Hoja de Trabajo para listado'!$CD$155:$CD$1048576,0),MATCH((CUADRO!N$5&amp;$E926),'Hoja de Trabajo para listado'!$CD$151:$DC$151,0)),0)</f>
        <v>0</v>
      </c>
      <c r="O926" s="255">
        <f ca="1">+IFERROR(INDEX('Hoja de Trabajo para listado'!$A$155:$Z$1048576,MATCH($A926,'Hoja de Trabajo para listado'!$A$155:$A$1048576,0),MATCH((CUADRO!O$5&amp;$E926),'Hoja de Trabajo para listado'!$A$151:$Z$151,0)),0)+IFERROR(INDEX('Hoja de Trabajo para listado'!$AB$155:$BA$1048576,MATCH($A926,'Hoja de Trabajo para listado'!$AB$155:$AB$1048576,0),MATCH((CUADRO!O$5&amp;$E926),'Hoja de Trabajo para listado'!$AB$151:$BA$151,0)),0)+IFERROR(INDEX('Hoja de Trabajo para listado'!$BC$155:$CB$1048576,MATCH($A926,'Hoja de Trabajo para listado'!$BC$155:$BC$1048576,0),MATCH((CUADRO!O$5&amp;$E926),'Hoja de Trabajo para listado'!$BC$151:$CB$151,0)),0)+IFERROR(INDEX('Hoja de Trabajo para listado'!$DE$153:$DG$274,MATCH($A926,'Hoja de Trabajo para listado'!$DE$153:$DE$1048576,0),MATCH((CUADRO!O$5&amp;$E926),'Hoja de Trabajo para listado'!$DE$151:$DG$151,0)),0)+IFERROR(INDEX('Hoja de Trabajo para listado'!$CD$155:$DC$1048576,MATCH($A926,'Hoja de Trabajo para listado'!$CD$155:$CD$1048576,0),MATCH((CUADRO!O$5&amp;$E926),'Hoja de Trabajo para listado'!$CD$151:$DC$151,0)),0)</f>
        <v>0</v>
      </c>
      <c r="P926" s="255">
        <f ca="1">+IFERROR(INDEX('Hoja de Trabajo para listado'!$A$155:$Z$1048576,MATCH($A926,'Hoja de Trabajo para listado'!$A$155:$A$1048576,0),MATCH((CUADRO!P$5&amp;$E926),'Hoja de Trabajo para listado'!$A$151:$Z$151,0)),0)+IFERROR(INDEX('Hoja de Trabajo para listado'!$AB$155:$BA$1048576,MATCH($A926,'Hoja de Trabajo para listado'!$AB$155:$AB$1048576,0),MATCH((CUADRO!P$5&amp;$E926),'Hoja de Trabajo para listado'!$AB$151:$BA$151,0)),0)+IFERROR(INDEX('Hoja de Trabajo para listado'!$BC$155:$CB$1048576,MATCH($A926,'Hoja de Trabajo para listado'!$BC$155:$BC$1048576,0),MATCH((CUADRO!P$5&amp;$E926),'Hoja de Trabajo para listado'!$BC$151:$CB$151,0)),0)+IFERROR(INDEX('Hoja de Trabajo para listado'!$DE$153:$DG$274,MATCH($A926,'Hoja de Trabajo para listado'!$DE$153:$DE$1048576,0),MATCH((CUADRO!P$5&amp;$E926),'Hoja de Trabajo para listado'!$DE$151:$DG$151,0)),0)+IFERROR(INDEX('Hoja de Trabajo para listado'!$CD$155:$DC$1048576,MATCH($A926,'Hoja de Trabajo para listado'!$CD$155:$CD$1048576,0),MATCH((CUADRO!P$5&amp;$E926),'Hoja de Trabajo para listado'!$CD$151:$DC$151,0)),0)</f>
        <v>0</v>
      </c>
      <c r="Q926" s="255">
        <f ca="1">+IFERROR(INDEX('Hoja de Trabajo para listado'!$A$155:$Z$1048576,MATCH($A926,'Hoja de Trabajo para listado'!$A$155:$A$1048576,0),MATCH((CUADRO!Q$5&amp;$E926),'Hoja de Trabajo para listado'!$A$151:$Z$151,0)),0)+IFERROR(INDEX('Hoja de Trabajo para listado'!$AB$155:$BA$1048576,MATCH($A926,'Hoja de Trabajo para listado'!$AB$155:$AB$1048576,0),MATCH((CUADRO!Q$5&amp;$E926),'Hoja de Trabajo para listado'!$AB$151:$BA$151,0)),0)+IFERROR(INDEX('Hoja de Trabajo para listado'!$BC$155:$CB$1048576,MATCH($A926,'Hoja de Trabajo para listado'!$BC$155:$BC$1048576,0),MATCH((CUADRO!Q$5&amp;$E926),'Hoja de Trabajo para listado'!$BC$151:$CB$151,0)),0)+IFERROR(INDEX('Hoja de Trabajo para listado'!$DE$153:$DG$274,MATCH($A926,'Hoja de Trabajo para listado'!$DE$153:$DE$1048576,0),MATCH((CUADRO!Q$5&amp;$E926),'Hoja de Trabajo para listado'!$DE$151:$DG$151,0)),0)+IFERROR(INDEX('Hoja de Trabajo para listado'!$CD$155:$DC$1048576,MATCH($A926,'Hoja de Trabajo para listado'!$CD$155:$CD$1048576,0),MATCH((CUADRO!Q$5&amp;$E926),'Hoja de Trabajo para listado'!$CD$151:$DC$151,0)),0)</f>
        <v>0</v>
      </c>
      <c r="R926" s="255">
        <f t="shared" ca="1" si="28"/>
        <v>0</v>
      </c>
      <c r="S926" s="262"/>
      <c r="T926" s="255">
        <f ca="1">+T927</f>
        <v>0</v>
      </c>
      <c r="U926" s="254">
        <f t="shared" si="29"/>
        <v>1</v>
      </c>
      <c r="V926" s="362" t="str">
        <f>+VLOOKUP(A926,bd_lista!$A$3:$E$590,5,FALSE)</f>
        <v>Gobiernos Autonomos Municipales</v>
      </c>
      <c r="W926" s="361" t="str">
        <f>+V926</f>
        <v>Gobiernos Autonomos Municipales</v>
      </c>
      <c r="X926" s="254">
        <f>+VLOOKUP(A926,[2]Sheet1!$A$13:$D$744,4,FALSE)</f>
        <v>0</v>
      </c>
      <c r="Y926" s="254" t="e">
        <f>+VLOOKUP(X926,bd_lista!$A$3:$C$590,3,FALSE)</f>
        <v>#N/A</v>
      </c>
      <c r="Z926" s="316">
        <f>+X926</f>
        <v>0</v>
      </c>
      <c r="AA926" s="317" t="e">
        <f>+Y926</f>
        <v>#N/A</v>
      </c>
    </row>
    <row r="927" spans="1:27" customFormat="1" ht="15" hidden="1" customHeight="1">
      <c r="A927" s="32">
        <v>1726</v>
      </c>
      <c r="B927" s="307"/>
      <c r="C927" s="259" t="str">
        <f>+VLOOKUP(A927,bd_lista!$A$3:$C$590,3,FALSE)</f>
        <v>Gobierno Autónomo Municipal de Trigal</v>
      </c>
      <c r="D927" s="362"/>
      <c r="E927" s="256" t="s">
        <v>1314</v>
      </c>
      <c r="F927" s="257">
        <f ca="1">+IFERROR(INDEX('Hoja de Trabajo para listado'!$A$155:$Z$1048576,MATCH($A927,'Hoja de Trabajo para listado'!$A$155:$A$1048576,0),MATCH((CUADRO!F$5&amp;$E927),'Hoja de Trabajo para listado'!$A$151:$Z$151,0)),0)+IFERROR(INDEX('Hoja de Trabajo para listado'!$AB$155:$BA$1048576,MATCH($A927,'Hoja de Trabajo para listado'!$AB$155:$AB$1048576,0),MATCH((CUADRO!F$5&amp;$E927),'Hoja de Trabajo para listado'!$AB$151:$BA$151,0)),0)+IFERROR(INDEX('Hoja de Trabajo para listado'!$BC$155:$CB$1048576,MATCH($A927,'Hoja de Trabajo para listado'!$BC$155:$BC$1048576,0),MATCH((CUADRO!F$5&amp;$E927),'Hoja de Trabajo para listado'!$BC$151:$CB$151,0)),0)+IFERROR(INDEX('Hoja de Trabajo para listado'!$DE$153:$DG$274,MATCH($A927,'Hoja de Trabajo para listado'!$DE$153:$DE$1048576,0),MATCH((CUADRO!F$5&amp;$E927),'Hoja de Trabajo para listado'!$DE$151:$DG$151,0)),0)+IFERROR(INDEX('Hoja de Trabajo para listado'!$CD$155:$DC$1048576,MATCH($A927,'Hoja de Trabajo para listado'!$CD$155:$CD$1048576,0),MATCH((CUADRO!F$5&amp;$E927),'Hoja de Trabajo para listado'!$CD$151:$DC$151,0)),0)</f>
        <v>0</v>
      </c>
      <c r="G927" s="257">
        <f ca="1">+IFERROR(INDEX('Hoja de Trabajo para listado'!$A$155:$Z$1048576,MATCH($A927,'Hoja de Trabajo para listado'!$A$155:$A$1048576,0),MATCH((CUADRO!G$5&amp;$E927),'Hoja de Trabajo para listado'!$A$151:$Z$151,0)),0)+IFERROR(INDEX('Hoja de Trabajo para listado'!$AB$155:$BA$1048576,MATCH($A927,'Hoja de Trabajo para listado'!$AB$155:$AB$1048576,0),MATCH((CUADRO!G$5&amp;$E927),'Hoja de Trabajo para listado'!$AB$151:$BA$151,0)),0)+IFERROR(INDEX('Hoja de Trabajo para listado'!$BC$155:$CB$1048576,MATCH($A927,'Hoja de Trabajo para listado'!$BC$155:$BC$1048576,0),MATCH((CUADRO!G$5&amp;$E927),'Hoja de Trabajo para listado'!$BC$151:$CB$151,0)),0)+IFERROR(INDEX('Hoja de Trabajo para listado'!$DE$153:$DG$274,MATCH($A927,'Hoja de Trabajo para listado'!$DE$153:$DE$1048576,0),MATCH((CUADRO!G$5&amp;$E927),'Hoja de Trabajo para listado'!$DE$151:$DG$151,0)),0)+IFERROR(INDEX('Hoja de Trabajo para listado'!$CD$155:$DC$1048576,MATCH($A927,'Hoja de Trabajo para listado'!$CD$155:$CD$1048576,0),MATCH((CUADRO!G$5&amp;$E927),'Hoja de Trabajo para listado'!$CD$151:$DC$151,0)),0)</f>
        <v>0</v>
      </c>
      <c r="H927" s="257">
        <f ca="1">+IFERROR(INDEX('Hoja de Trabajo para listado'!$A$155:$Z$1048576,MATCH($A927,'Hoja de Trabajo para listado'!$A$155:$A$1048576,0),MATCH((CUADRO!H$5&amp;$E927),'Hoja de Trabajo para listado'!$A$151:$Z$151,0)),0)+IFERROR(INDEX('Hoja de Trabajo para listado'!$AB$155:$BA$1048576,MATCH($A927,'Hoja de Trabajo para listado'!$AB$155:$AB$1048576,0),MATCH((CUADRO!H$5&amp;$E927),'Hoja de Trabajo para listado'!$AB$151:$BA$151,0)),0)+IFERROR(INDEX('Hoja de Trabajo para listado'!$BC$155:$CB$1048576,MATCH($A927,'Hoja de Trabajo para listado'!$BC$155:$BC$1048576,0),MATCH((CUADRO!H$5&amp;$E927),'Hoja de Trabajo para listado'!$BC$151:$CB$151,0)),0)+IFERROR(INDEX('Hoja de Trabajo para listado'!$DE$153:$DG$274,MATCH($A927,'Hoja de Trabajo para listado'!$DE$153:$DE$1048576,0),MATCH((CUADRO!H$5&amp;$E927),'Hoja de Trabajo para listado'!$DE$151:$DG$151,0)),0)+IFERROR(INDEX('Hoja de Trabajo para listado'!$CD$155:$DC$1048576,MATCH($A927,'Hoja de Trabajo para listado'!$CD$155:$CD$1048576,0),MATCH((CUADRO!H$5&amp;$E927),'Hoja de Trabajo para listado'!$CD$151:$DC$151,0)),0)</f>
        <v>0</v>
      </c>
      <c r="I927" s="257">
        <f ca="1">+IFERROR(INDEX('Hoja de Trabajo para listado'!$A$155:$Z$1048576,MATCH($A927,'Hoja de Trabajo para listado'!$A$155:$A$1048576,0),MATCH((CUADRO!I$5&amp;$E927),'Hoja de Trabajo para listado'!$A$151:$Z$151,0)),0)+IFERROR(INDEX('Hoja de Trabajo para listado'!$AB$155:$BA$1048576,MATCH($A927,'Hoja de Trabajo para listado'!$AB$155:$AB$1048576,0),MATCH((CUADRO!I$5&amp;$E927),'Hoja de Trabajo para listado'!$AB$151:$BA$151,0)),0)+IFERROR(INDEX('Hoja de Trabajo para listado'!$BC$155:$CB$1048576,MATCH($A927,'Hoja de Trabajo para listado'!$BC$155:$BC$1048576,0),MATCH((CUADRO!I$5&amp;$E927),'Hoja de Trabajo para listado'!$BC$151:$CB$151,0)),0)+IFERROR(INDEX('Hoja de Trabajo para listado'!$DE$153:$DG$274,MATCH($A927,'Hoja de Trabajo para listado'!$DE$153:$DE$1048576,0),MATCH((CUADRO!I$5&amp;$E927),'Hoja de Trabajo para listado'!$DE$151:$DG$151,0)),0)+IFERROR(INDEX('Hoja de Trabajo para listado'!$CD$155:$DC$1048576,MATCH($A927,'Hoja de Trabajo para listado'!$CD$155:$CD$1048576,0),MATCH((CUADRO!I$5&amp;$E927),'Hoja de Trabajo para listado'!$CD$151:$DC$151,0)),0)</f>
        <v>0</v>
      </c>
      <c r="J927" s="257">
        <f ca="1">+IFERROR(INDEX('Hoja de Trabajo para listado'!$A$155:$Z$1048576,MATCH($A927,'Hoja de Trabajo para listado'!$A$155:$A$1048576,0),MATCH((CUADRO!J$5&amp;$E927),'Hoja de Trabajo para listado'!$A$151:$Z$151,0)),0)+IFERROR(INDEX('Hoja de Trabajo para listado'!$AB$155:$BA$1048576,MATCH($A927,'Hoja de Trabajo para listado'!$AB$155:$AB$1048576,0),MATCH((CUADRO!J$5&amp;$E927),'Hoja de Trabajo para listado'!$AB$151:$BA$151,0)),0)+IFERROR(INDEX('Hoja de Trabajo para listado'!$BC$155:$CB$1048576,MATCH($A927,'Hoja de Trabajo para listado'!$BC$155:$BC$1048576,0),MATCH((CUADRO!J$5&amp;$E927),'Hoja de Trabajo para listado'!$BC$151:$CB$151,0)),0)+IFERROR(INDEX('Hoja de Trabajo para listado'!$DE$153:$DG$274,MATCH($A927,'Hoja de Trabajo para listado'!$DE$153:$DE$1048576,0),MATCH((CUADRO!J$5&amp;$E927),'Hoja de Trabajo para listado'!$DE$151:$DG$151,0)),0)+IFERROR(INDEX('Hoja de Trabajo para listado'!$CD$155:$DC$1048576,MATCH($A927,'Hoja de Trabajo para listado'!$CD$155:$CD$1048576,0),MATCH((CUADRO!J$5&amp;$E927),'Hoja de Trabajo para listado'!$CD$151:$DC$151,0)),0)</f>
        <v>0</v>
      </c>
      <c r="K927" s="257">
        <f ca="1">+IFERROR(INDEX('Hoja de Trabajo para listado'!$A$155:$Z$1048576,MATCH($A927,'Hoja de Trabajo para listado'!$A$155:$A$1048576,0),MATCH((CUADRO!K$5&amp;$E927),'Hoja de Trabajo para listado'!$A$151:$Z$151,0)),0)+IFERROR(INDEX('Hoja de Trabajo para listado'!$AB$155:$BA$1048576,MATCH($A927,'Hoja de Trabajo para listado'!$AB$155:$AB$1048576,0),MATCH((CUADRO!K$5&amp;$E927),'Hoja de Trabajo para listado'!$AB$151:$BA$151,0)),0)+IFERROR(INDEX('Hoja de Trabajo para listado'!$BC$155:$CB$1048576,MATCH($A927,'Hoja de Trabajo para listado'!$BC$155:$BC$1048576,0),MATCH((CUADRO!K$5&amp;$E927),'Hoja de Trabajo para listado'!$BC$151:$CB$151,0)),0)+IFERROR(INDEX('Hoja de Trabajo para listado'!$DE$153:$DG$274,MATCH($A927,'Hoja de Trabajo para listado'!$DE$153:$DE$1048576,0),MATCH((CUADRO!K$5&amp;$E927),'Hoja de Trabajo para listado'!$DE$151:$DG$151,0)),0)+IFERROR(INDEX('Hoja de Trabajo para listado'!$CD$155:$DC$1048576,MATCH($A927,'Hoja de Trabajo para listado'!$CD$155:$CD$1048576,0),MATCH((CUADRO!K$5&amp;$E927),'Hoja de Trabajo para listado'!$CD$151:$DC$151,0)),0)</f>
        <v>0</v>
      </c>
      <c r="L927" s="257">
        <f ca="1">+IFERROR(INDEX('Hoja de Trabajo para listado'!$A$155:$Z$1048576,MATCH($A927,'Hoja de Trabajo para listado'!$A$155:$A$1048576,0),MATCH((CUADRO!L$5&amp;$E927),'Hoja de Trabajo para listado'!$A$151:$Z$151,0)),0)+IFERROR(INDEX('Hoja de Trabajo para listado'!$AB$155:$BA$1048576,MATCH($A927,'Hoja de Trabajo para listado'!$AB$155:$AB$1048576,0),MATCH((CUADRO!L$5&amp;$E927),'Hoja de Trabajo para listado'!$AB$151:$BA$151,0)),0)+IFERROR(INDEX('Hoja de Trabajo para listado'!$BC$155:$CB$1048576,MATCH($A927,'Hoja de Trabajo para listado'!$BC$155:$BC$1048576,0),MATCH((CUADRO!L$5&amp;$E927),'Hoja de Trabajo para listado'!$BC$151:$CB$151,0)),0)+IFERROR(INDEX('Hoja de Trabajo para listado'!$DE$153:$DG$274,MATCH($A927,'Hoja de Trabajo para listado'!$DE$153:$DE$1048576,0),MATCH((CUADRO!L$5&amp;$E927),'Hoja de Trabajo para listado'!$DE$151:$DG$151,0)),0)+IFERROR(INDEX('Hoja de Trabajo para listado'!$CD$155:$DC$1048576,MATCH($A927,'Hoja de Trabajo para listado'!$CD$155:$CD$1048576,0),MATCH((CUADRO!L$5&amp;$E927),'Hoja de Trabajo para listado'!$CD$151:$DC$151,0)),0)</f>
        <v>0</v>
      </c>
      <c r="M927" s="257">
        <f ca="1">+IFERROR(INDEX('Hoja de Trabajo para listado'!$A$155:$Z$1048576,MATCH($A927,'Hoja de Trabajo para listado'!$A$155:$A$1048576,0),MATCH((CUADRO!M$5&amp;$E927),'Hoja de Trabajo para listado'!$A$151:$Z$151,0)),0)+IFERROR(INDEX('Hoja de Trabajo para listado'!$AB$155:$BA$1048576,MATCH($A927,'Hoja de Trabajo para listado'!$AB$155:$AB$1048576,0),MATCH((CUADRO!M$5&amp;$E927),'Hoja de Trabajo para listado'!$AB$151:$BA$151,0)),0)+IFERROR(INDEX('Hoja de Trabajo para listado'!$BC$155:$CB$1048576,MATCH($A927,'Hoja de Trabajo para listado'!$BC$155:$BC$1048576,0),MATCH((CUADRO!M$5&amp;$E927),'Hoja de Trabajo para listado'!$BC$151:$CB$151,0)),0)+IFERROR(INDEX('Hoja de Trabajo para listado'!$DE$153:$DG$274,MATCH($A927,'Hoja de Trabajo para listado'!$DE$153:$DE$1048576,0),MATCH((CUADRO!M$5&amp;$E927),'Hoja de Trabajo para listado'!$DE$151:$DG$151,0)),0)+IFERROR(INDEX('Hoja de Trabajo para listado'!$CD$155:$DC$1048576,MATCH($A927,'Hoja de Trabajo para listado'!$CD$155:$CD$1048576,0),MATCH((CUADRO!M$5&amp;$E927),'Hoja de Trabajo para listado'!$CD$151:$DC$151,0)),0)</f>
        <v>0</v>
      </c>
      <c r="N927" s="257">
        <f ca="1">+IFERROR(INDEX('Hoja de Trabajo para listado'!$A$155:$Z$1048576,MATCH($A927,'Hoja de Trabajo para listado'!$A$155:$A$1048576,0),MATCH((CUADRO!N$5&amp;$E927),'Hoja de Trabajo para listado'!$A$151:$Z$151,0)),0)+IFERROR(INDEX('Hoja de Trabajo para listado'!$AB$155:$BA$1048576,MATCH($A927,'Hoja de Trabajo para listado'!$AB$155:$AB$1048576,0),MATCH((CUADRO!N$5&amp;$E927),'Hoja de Trabajo para listado'!$AB$151:$BA$151,0)),0)+IFERROR(INDEX('Hoja de Trabajo para listado'!$BC$155:$CB$1048576,MATCH($A927,'Hoja de Trabajo para listado'!$BC$155:$BC$1048576,0),MATCH((CUADRO!N$5&amp;$E927),'Hoja de Trabajo para listado'!$BC$151:$CB$151,0)),0)+IFERROR(INDEX('Hoja de Trabajo para listado'!$DE$153:$DG$274,MATCH($A927,'Hoja de Trabajo para listado'!$DE$153:$DE$1048576,0),MATCH((CUADRO!N$5&amp;$E927),'Hoja de Trabajo para listado'!$DE$151:$DG$151,0)),0)+IFERROR(INDEX('Hoja de Trabajo para listado'!$CD$155:$DC$1048576,MATCH($A927,'Hoja de Trabajo para listado'!$CD$155:$CD$1048576,0),MATCH((CUADRO!N$5&amp;$E927),'Hoja de Trabajo para listado'!$CD$151:$DC$151,0)),0)</f>
        <v>0</v>
      </c>
      <c r="O927" s="257">
        <f ca="1">+IFERROR(INDEX('Hoja de Trabajo para listado'!$A$155:$Z$1048576,MATCH($A927,'Hoja de Trabajo para listado'!$A$155:$A$1048576,0),MATCH((CUADRO!O$5&amp;$E927),'Hoja de Trabajo para listado'!$A$151:$Z$151,0)),0)+IFERROR(INDEX('Hoja de Trabajo para listado'!$AB$155:$BA$1048576,MATCH($A927,'Hoja de Trabajo para listado'!$AB$155:$AB$1048576,0),MATCH((CUADRO!O$5&amp;$E927),'Hoja de Trabajo para listado'!$AB$151:$BA$151,0)),0)+IFERROR(INDEX('Hoja de Trabajo para listado'!$BC$155:$CB$1048576,MATCH($A927,'Hoja de Trabajo para listado'!$BC$155:$BC$1048576,0),MATCH((CUADRO!O$5&amp;$E927),'Hoja de Trabajo para listado'!$BC$151:$CB$151,0)),0)+IFERROR(INDEX('Hoja de Trabajo para listado'!$DE$153:$DG$274,MATCH($A927,'Hoja de Trabajo para listado'!$DE$153:$DE$1048576,0),MATCH((CUADRO!O$5&amp;$E927),'Hoja de Trabajo para listado'!$DE$151:$DG$151,0)),0)+IFERROR(INDEX('Hoja de Trabajo para listado'!$CD$155:$DC$1048576,MATCH($A927,'Hoja de Trabajo para listado'!$CD$155:$CD$1048576,0),MATCH((CUADRO!O$5&amp;$E927),'Hoja de Trabajo para listado'!$CD$151:$DC$151,0)),0)</f>
        <v>0</v>
      </c>
      <c r="P927" s="257">
        <f ca="1">+IFERROR(INDEX('Hoja de Trabajo para listado'!$A$155:$Z$1048576,MATCH($A927,'Hoja de Trabajo para listado'!$A$155:$A$1048576,0),MATCH((CUADRO!P$5&amp;$E927),'Hoja de Trabajo para listado'!$A$151:$Z$151,0)),0)+IFERROR(INDEX('Hoja de Trabajo para listado'!$AB$155:$BA$1048576,MATCH($A927,'Hoja de Trabajo para listado'!$AB$155:$AB$1048576,0),MATCH((CUADRO!P$5&amp;$E927),'Hoja de Trabajo para listado'!$AB$151:$BA$151,0)),0)+IFERROR(INDEX('Hoja de Trabajo para listado'!$BC$155:$CB$1048576,MATCH($A927,'Hoja de Trabajo para listado'!$BC$155:$BC$1048576,0),MATCH((CUADRO!P$5&amp;$E927),'Hoja de Trabajo para listado'!$BC$151:$CB$151,0)),0)+IFERROR(INDEX('Hoja de Trabajo para listado'!$DE$153:$DG$274,MATCH($A927,'Hoja de Trabajo para listado'!$DE$153:$DE$1048576,0),MATCH((CUADRO!P$5&amp;$E927),'Hoja de Trabajo para listado'!$DE$151:$DG$151,0)),0)+IFERROR(INDEX('Hoja de Trabajo para listado'!$CD$155:$DC$1048576,MATCH($A927,'Hoja de Trabajo para listado'!$CD$155:$CD$1048576,0),MATCH((CUADRO!P$5&amp;$E927),'Hoja de Trabajo para listado'!$CD$151:$DC$151,0)),0)</f>
        <v>0</v>
      </c>
      <c r="Q927" s="257">
        <f ca="1">+IFERROR(INDEX('Hoja de Trabajo para listado'!$A$155:$Z$1048576,MATCH($A927,'Hoja de Trabajo para listado'!$A$155:$A$1048576,0),MATCH((CUADRO!Q$5&amp;$E927),'Hoja de Trabajo para listado'!$A$151:$Z$151,0)),0)+IFERROR(INDEX('Hoja de Trabajo para listado'!$AB$155:$BA$1048576,MATCH($A927,'Hoja de Trabajo para listado'!$AB$155:$AB$1048576,0),MATCH((CUADRO!Q$5&amp;$E927),'Hoja de Trabajo para listado'!$AB$151:$BA$151,0)),0)+IFERROR(INDEX('Hoja de Trabajo para listado'!$BC$155:$CB$1048576,MATCH($A927,'Hoja de Trabajo para listado'!$BC$155:$BC$1048576,0),MATCH((CUADRO!Q$5&amp;$E927),'Hoja de Trabajo para listado'!$BC$151:$CB$151,0)),0)+IFERROR(INDEX('Hoja de Trabajo para listado'!$DE$153:$DG$274,MATCH($A927,'Hoja de Trabajo para listado'!$DE$153:$DE$1048576,0),MATCH((CUADRO!Q$5&amp;$E927),'Hoja de Trabajo para listado'!$DE$151:$DG$151,0)),0)+IFERROR(INDEX('Hoja de Trabajo para listado'!$CD$155:$DC$1048576,MATCH($A927,'Hoja de Trabajo para listado'!$CD$155:$CD$1048576,0),MATCH((CUADRO!Q$5&amp;$E927),'Hoja de Trabajo para listado'!$CD$151:$DC$151,0)),0)</f>
        <v>0</v>
      </c>
      <c r="R927" s="257">
        <f t="shared" ca="1" si="28"/>
        <v>0</v>
      </c>
      <c r="S927" s="274">
        <f ca="1">+R926+R927</f>
        <v>0</v>
      </c>
      <c r="T927" s="257">
        <f ca="1">+S927</f>
        <v>0</v>
      </c>
      <c r="U927" s="256">
        <f t="shared" si="29"/>
        <v>2</v>
      </c>
      <c r="V927" s="362" t="str">
        <f>+VLOOKUP(A927,bd_lista!$A$3:$E$590,5,FALSE)</f>
        <v>Gobiernos Autonomos Municipales</v>
      </c>
      <c r="W927" s="362"/>
      <c r="X927" s="254">
        <f>+VLOOKUP(A927,[2]Sheet1!$A$13:$D$744,4,FALSE)</f>
        <v>0</v>
      </c>
      <c r="Y927" s="254" t="e">
        <f>+VLOOKUP(X927,bd_lista!$A$3:$C$590,3,FALSE)</f>
        <v>#N/A</v>
      </c>
      <c r="Z927" s="314"/>
      <c r="AA927" s="315"/>
    </row>
    <row r="928" spans="1:27" customFormat="1" ht="15" hidden="1" customHeight="1">
      <c r="A928" s="32">
        <v>1727</v>
      </c>
      <c r="B928" s="306">
        <f>+A928</f>
        <v>1727</v>
      </c>
      <c r="C928" s="259" t="str">
        <f>+VLOOKUP(A928,bd_lista!$A$3:$C$590,3,FALSE)</f>
        <v>Gobierno Autónomo Municipal de Moro Moro</v>
      </c>
      <c r="D928" s="361" t="str">
        <f>+C928</f>
        <v>Gobierno Autónomo Municipal de Moro Moro</v>
      </c>
      <c r="E928" s="254" t="s">
        <v>1313</v>
      </c>
      <c r="F928" s="255">
        <f ca="1">+IFERROR(INDEX('Hoja de Trabajo para listado'!$A$155:$Z$1048576,MATCH($A928,'Hoja de Trabajo para listado'!$A$155:$A$1048576,0),MATCH((CUADRO!F$5&amp;$E928),'Hoja de Trabajo para listado'!$A$151:$Z$151,0)),0)+IFERROR(INDEX('Hoja de Trabajo para listado'!$AB$155:$BA$1048576,MATCH($A928,'Hoja de Trabajo para listado'!$AB$155:$AB$1048576,0),MATCH((CUADRO!F$5&amp;$E928),'Hoja de Trabajo para listado'!$AB$151:$BA$151,0)),0)+IFERROR(INDEX('Hoja de Trabajo para listado'!$BC$155:$CB$1048576,MATCH($A928,'Hoja de Trabajo para listado'!$BC$155:$BC$1048576,0),MATCH((CUADRO!F$5&amp;$E928),'Hoja de Trabajo para listado'!$BC$151:$CB$151,0)),0)+IFERROR(INDEX('Hoja de Trabajo para listado'!$DE$153:$DG$274,MATCH($A928,'Hoja de Trabajo para listado'!$DE$153:$DE$1048576,0),MATCH((CUADRO!F$5&amp;$E928),'Hoja de Trabajo para listado'!$DE$151:$DG$151,0)),0)+IFERROR(INDEX('Hoja de Trabajo para listado'!$CD$155:$DC$1048576,MATCH($A928,'Hoja de Trabajo para listado'!$CD$155:$CD$1048576,0),MATCH((CUADRO!F$5&amp;$E928),'Hoja de Trabajo para listado'!$CD$151:$DC$151,0)),0)</f>
        <v>0</v>
      </c>
      <c r="G928" s="255">
        <f ca="1">+IFERROR(INDEX('Hoja de Trabajo para listado'!$A$155:$Z$1048576,MATCH($A928,'Hoja de Trabajo para listado'!$A$155:$A$1048576,0),MATCH((CUADRO!G$5&amp;$E928),'Hoja de Trabajo para listado'!$A$151:$Z$151,0)),0)+IFERROR(INDEX('Hoja de Trabajo para listado'!$AB$155:$BA$1048576,MATCH($A928,'Hoja de Trabajo para listado'!$AB$155:$AB$1048576,0),MATCH((CUADRO!G$5&amp;$E928),'Hoja de Trabajo para listado'!$AB$151:$BA$151,0)),0)+IFERROR(INDEX('Hoja de Trabajo para listado'!$BC$155:$CB$1048576,MATCH($A928,'Hoja de Trabajo para listado'!$BC$155:$BC$1048576,0),MATCH((CUADRO!G$5&amp;$E928),'Hoja de Trabajo para listado'!$BC$151:$CB$151,0)),0)+IFERROR(INDEX('Hoja de Trabajo para listado'!$DE$153:$DG$274,MATCH($A928,'Hoja de Trabajo para listado'!$DE$153:$DE$1048576,0),MATCH((CUADRO!G$5&amp;$E928),'Hoja de Trabajo para listado'!$DE$151:$DG$151,0)),0)+IFERROR(INDEX('Hoja de Trabajo para listado'!$CD$155:$DC$1048576,MATCH($A928,'Hoja de Trabajo para listado'!$CD$155:$CD$1048576,0),MATCH((CUADRO!G$5&amp;$E928),'Hoja de Trabajo para listado'!$CD$151:$DC$151,0)),0)</f>
        <v>0</v>
      </c>
      <c r="H928" s="255">
        <f ca="1">+IFERROR(INDEX('Hoja de Trabajo para listado'!$A$155:$Z$1048576,MATCH($A928,'Hoja de Trabajo para listado'!$A$155:$A$1048576,0),MATCH((CUADRO!H$5&amp;$E928),'Hoja de Trabajo para listado'!$A$151:$Z$151,0)),0)+IFERROR(INDEX('Hoja de Trabajo para listado'!$AB$155:$BA$1048576,MATCH($A928,'Hoja de Trabajo para listado'!$AB$155:$AB$1048576,0),MATCH((CUADRO!H$5&amp;$E928),'Hoja de Trabajo para listado'!$AB$151:$BA$151,0)),0)+IFERROR(INDEX('Hoja de Trabajo para listado'!$BC$155:$CB$1048576,MATCH($A928,'Hoja de Trabajo para listado'!$BC$155:$BC$1048576,0),MATCH((CUADRO!H$5&amp;$E928),'Hoja de Trabajo para listado'!$BC$151:$CB$151,0)),0)+IFERROR(INDEX('Hoja de Trabajo para listado'!$DE$153:$DG$274,MATCH($A928,'Hoja de Trabajo para listado'!$DE$153:$DE$1048576,0),MATCH((CUADRO!H$5&amp;$E928),'Hoja de Trabajo para listado'!$DE$151:$DG$151,0)),0)+IFERROR(INDEX('Hoja de Trabajo para listado'!$CD$155:$DC$1048576,MATCH($A928,'Hoja de Trabajo para listado'!$CD$155:$CD$1048576,0),MATCH((CUADRO!H$5&amp;$E928),'Hoja de Trabajo para listado'!$CD$151:$DC$151,0)),0)</f>
        <v>0</v>
      </c>
      <c r="I928" s="255">
        <f ca="1">+IFERROR(INDEX('Hoja de Trabajo para listado'!$A$155:$Z$1048576,MATCH($A928,'Hoja de Trabajo para listado'!$A$155:$A$1048576,0),MATCH((CUADRO!I$5&amp;$E928),'Hoja de Trabajo para listado'!$A$151:$Z$151,0)),0)+IFERROR(INDEX('Hoja de Trabajo para listado'!$AB$155:$BA$1048576,MATCH($A928,'Hoja de Trabajo para listado'!$AB$155:$AB$1048576,0),MATCH((CUADRO!I$5&amp;$E928),'Hoja de Trabajo para listado'!$AB$151:$BA$151,0)),0)+IFERROR(INDEX('Hoja de Trabajo para listado'!$BC$155:$CB$1048576,MATCH($A928,'Hoja de Trabajo para listado'!$BC$155:$BC$1048576,0),MATCH((CUADRO!I$5&amp;$E928),'Hoja de Trabajo para listado'!$BC$151:$CB$151,0)),0)+IFERROR(INDEX('Hoja de Trabajo para listado'!$DE$153:$DG$274,MATCH($A928,'Hoja de Trabajo para listado'!$DE$153:$DE$1048576,0),MATCH((CUADRO!I$5&amp;$E928),'Hoja de Trabajo para listado'!$DE$151:$DG$151,0)),0)+IFERROR(INDEX('Hoja de Trabajo para listado'!$CD$155:$DC$1048576,MATCH($A928,'Hoja de Trabajo para listado'!$CD$155:$CD$1048576,0),MATCH((CUADRO!I$5&amp;$E928),'Hoja de Trabajo para listado'!$CD$151:$DC$151,0)),0)</f>
        <v>0</v>
      </c>
      <c r="J928" s="255">
        <f ca="1">+IFERROR(INDEX('Hoja de Trabajo para listado'!$A$155:$Z$1048576,MATCH($A928,'Hoja de Trabajo para listado'!$A$155:$A$1048576,0),MATCH((CUADRO!J$5&amp;$E928),'Hoja de Trabajo para listado'!$A$151:$Z$151,0)),0)+IFERROR(INDEX('Hoja de Trabajo para listado'!$AB$155:$BA$1048576,MATCH($A928,'Hoja de Trabajo para listado'!$AB$155:$AB$1048576,0),MATCH((CUADRO!J$5&amp;$E928),'Hoja de Trabajo para listado'!$AB$151:$BA$151,0)),0)+IFERROR(INDEX('Hoja de Trabajo para listado'!$BC$155:$CB$1048576,MATCH($A928,'Hoja de Trabajo para listado'!$BC$155:$BC$1048576,0),MATCH((CUADRO!J$5&amp;$E928),'Hoja de Trabajo para listado'!$BC$151:$CB$151,0)),0)+IFERROR(INDEX('Hoja de Trabajo para listado'!$DE$153:$DG$274,MATCH($A928,'Hoja de Trabajo para listado'!$DE$153:$DE$1048576,0),MATCH((CUADRO!J$5&amp;$E928),'Hoja de Trabajo para listado'!$DE$151:$DG$151,0)),0)+IFERROR(INDEX('Hoja de Trabajo para listado'!$CD$155:$DC$1048576,MATCH($A928,'Hoja de Trabajo para listado'!$CD$155:$CD$1048576,0),MATCH((CUADRO!J$5&amp;$E928),'Hoja de Trabajo para listado'!$CD$151:$DC$151,0)),0)</f>
        <v>0</v>
      </c>
      <c r="K928" s="255">
        <f ca="1">+IFERROR(INDEX('Hoja de Trabajo para listado'!$A$155:$Z$1048576,MATCH($A928,'Hoja de Trabajo para listado'!$A$155:$A$1048576,0),MATCH((CUADRO!K$5&amp;$E928),'Hoja de Trabajo para listado'!$A$151:$Z$151,0)),0)+IFERROR(INDEX('Hoja de Trabajo para listado'!$AB$155:$BA$1048576,MATCH($A928,'Hoja de Trabajo para listado'!$AB$155:$AB$1048576,0),MATCH((CUADRO!K$5&amp;$E928),'Hoja de Trabajo para listado'!$AB$151:$BA$151,0)),0)+IFERROR(INDEX('Hoja de Trabajo para listado'!$BC$155:$CB$1048576,MATCH($A928,'Hoja de Trabajo para listado'!$BC$155:$BC$1048576,0),MATCH((CUADRO!K$5&amp;$E928),'Hoja de Trabajo para listado'!$BC$151:$CB$151,0)),0)+IFERROR(INDEX('Hoja de Trabajo para listado'!$DE$153:$DG$274,MATCH($A928,'Hoja de Trabajo para listado'!$DE$153:$DE$1048576,0),MATCH((CUADRO!K$5&amp;$E928),'Hoja de Trabajo para listado'!$DE$151:$DG$151,0)),0)+IFERROR(INDEX('Hoja de Trabajo para listado'!$CD$155:$DC$1048576,MATCH($A928,'Hoja de Trabajo para listado'!$CD$155:$CD$1048576,0),MATCH((CUADRO!K$5&amp;$E928),'Hoja de Trabajo para listado'!$CD$151:$DC$151,0)),0)</f>
        <v>0</v>
      </c>
      <c r="L928" s="255">
        <f ca="1">+IFERROR(INDEX('Hoja de Trabajo para listado'!$A$155:$Z$1048576,MATCH($A928,'Hoja de Trabajo para listado'!$A$155:$A$1048576,0),MATCH((CUADRO!L$5&amp;$E928),'Hoja de Trabajo para listado'!$A$151:$Z$151,0)),0)+IFERROR(INDEX('Hoja de Trabajo para listado'!$AB$155:$BA$1048576,MATCH($A928,'Hoja de Trabajo para listado'!$AB$155:$AB$1048576,0),MATCH((CUADRO!L$5&amp;$E928),'Hoja de Trabajo para listado'!$AB$151:$BA$151,0)),0)+IFERROR(INDEX('Hoja de Trabajo para listado'!$BC$155:$CB$1048576,MATCH($A928,'Hoja de Trabajo para listado'!$BC$155:$BC$1048576,0),MATCH((CUADRO!L$5&amp;$E928),'Hoja de Trabajo para listado'!$BC$151:$CB$151,0)),0)+IFERROR(INDEX('Hoja de Trabajo para listado'!$DE$153:$DG$274,MATCH($A928,'Hoja de Trabajo para listado'!$DE$153:$DE$1048576,0),MATCH((CUADRO!L$5&amp;$E928),'Hoja de Trabajo para listado'!$DE$151:$DG$151,0)),0)+IFERROR(INDEX('Hoja de Trabajo para listado'!$CD$155:$DC$1048576,MATCH($A928,'Hoja de Trabajo para listado'!$CD$155:$CD$1048576,0),MATCH((CUADRO!L$5&amp;$E928),'Hoja de Trabajo para listado'!$CD$151:$DC$151,0)),0)</f>
        <v>0</v>
      </c>
      <c r="M928" s="255">
        <f ca="1">+IFERROR(INDEX('Hoja de Trabajo para listado'!$A$155:$Z$1048576,MATCH($A928,'Hoja de Trabajo para listado'!$A$155:$A$1048576,0),MATCH((CUADRO!M$5&amp;$E928),'Hoja de Trabajo para listado'!$A$151:$Z$151,0)),0)+IFERROR(INDEX('Hoja de Trabajo para listado'!$AB$155:$BA$1048576,MATCH($A928,'Hoja de Trabajo para listado'!$AB$155:$AB$1048576,0),MATCH((CUADRO!M$5&amp;$E928),'Hoja de Trabajo para listado'!$AB$151:$BA$151,0)),0)+IFERROR(INDEX('Hoja de Trabajo para listado'!$BC$155:$CB$1048576,MATCH($A928,'Hoja de Trabajo para listado'!$BC$155:$BC$1048576,0),MATCH((CUADRO!M$5&amp;$E928),'Hoja de Trabajo para listado'!$BC$151:$CB$151,0)),0)+IFERROR(INDEX('Hoja de Trabajo para listado'!$DE$153:$DG$274,MATCH($A928,'Hoja de Trabajo para listado'!$DE$153:$DE$1048576,0),MATCH((CUADRO!M$5&amp;$E928),'Hoja de Trabajo para listado'!$DE$151:$DG$151,0)),0)+IFERROR(INDEX('Hoja de Trabajo para listado'!$CD$155:$DC$1048576,MATCH($A928,'Hoja de Trabajo para listado'!$CD$155:$CD$1048576,0),MATCH((CUADRO!M$5&amp;$E928),'Hoja de Trabajo para listado'!$CD$151:$DC$151,0)),0)</f>
        <v>0</v>
      </c>
      <c r="N928" s="255">
        <f ca="1">+IFERROR(INDEX('Hoja de Trabajo para listado'!$A$155:$Z$1048576,MATCH($A928,'Hoja de Trabajo para listado'!$A$155:$A$1048576,0),MATCH((CUADRO!N$5&amp;$E928),'Hoja de Trabajo para listado'!$A$151:$Z$151,0)),0)+IFERROR(INDEX('Hoja de Trabajo para listado'!$AB$155:$BA$1048576,MATCH($A928,'Hoja de Trabajo para listado'!$AB$155:$AB$1048576,0),MATCH((CUADRO!N$5&amp;$E928),'Hoja de Trabajo para listado'!$AB$151:$BA$151,0)),0)+IFERROR(INDEX('Hoja de Trabajo para listado'!$BC$155:$CB$1048576,MATCH($A928,'Hoja de Trabajo para listado'!$BC$155:$BC$1048576,0),MATCH((CUADRO!N$5&amp;$E928),'Hoja de Trabajo para listado'!$BC$151:$CB$151,0)),0)+IFERROR(INDEX('Hoja de Trabajo para listado'!$DE$153:$DG$274,MATCH($A928,'Hoja de Trabajo para listado'!$DE$153:$DE$1048576,0),MATCH((CUADRO!N$5&amp;$E928),'Hoja de Trabajo para listado'!$DE$151:$DG$151,0)),0)+IFERROR(INDEX('Hoja de Trabajo para listado'!$CD$155:$DC$1048576,MATCH($A928,'Hoja de Trabajo para listado'!$CD$155:$CD$1048576,0),MATCH((CUADRO!N$5&amp;$E928),'Hoja de Trabajo para listado'!$CD$151:$DC$151,0)),0)</f>
        <v>0</v>
      </c>
      <c r="O928" s="255">
        <f ca="1">+IFERROR(INDEX('Hoja de Trabajo para listado'!$A$155:$Z$1048576,MATCH($A928,'Hoja de Trabajo para listado'!$A$155:$A$1048576,0),MATCH((CUADRO!O$5&amp;$E928),'Hoja de Trabajo para listado'!$A$151:$Z$151,0)),0)+IFERROR(INDEX('Hoja de Trabajo para listado'!$AB$155:$BA$1048576,MATCH($A928,'Hoja de Trabajo para listado'!$AB$155:$AB$1048576,0),MATCH((CUADRO!O$5&amp;$E928),'Hoja de Trabajo para listado'!$AB$151:$BA$151,0)),0)+IFERROR(INDEX('Hoja de Trabajo para listado'!$BC$155:$CB$1048576,MATCH($A928,'Hoja de Trabajo para listado'!$BC$155:$BC$1048576,0),MATCH((CUADRO!O$5&amp;$E928),'Hoja de Trabajo para listado'!$BC$151:$CB$151,0)),0)+IFERROR(INDEX('Hoja de Trabajo para listado'!$DE$153:$DG$274,MATCH($A928,'Hoja de Trabajo para listado'!$DE$153:$DE$1048576,0),MATCH((CUADRO!O$5&amp;$E928),'Hoja de Trabajo para listado'!$DE$151:$DG$151,0)),0)+IFERROR(INDEX('Hoja de Trabajo para listado'!$CD$155:$DC$1048576,MATCH($A928,'Hoja de Trabajo para listado'!$CD$155:$CD$1048576,0),MATCH((CUADRO!O$5&amp;$E928),'Hoja de Trabajo para listado'!$CD$151:$DC$151,0)),0)</f>
        <v>0</v>
      </c>
      <c r="P928" s="255">
        <f ca="1">+IFERROR(INDEX('Hoja de Trabajo para listado'!$A$155:$Z$1048576,MATCH($A928,'Hoja de Trabajo para listado'!$A$155:$A$1048576,0),MATCH((CUADRO!P$5&amp;$E928),'Hoja de Trabajo para listado'!$A$151:$Z$151,0)),0)+IFERROR(INDEX('Hoja de Trabajo para listado'!$AB$155:$BA$1048576,MATCH($A928,'Hoja de Trabajo para listado'!$AB$155:$AB$1048576,0),MATCH((CUADRO!P$5&amp;$E928),'Hoja de Trabajo para listado'!$AB$151:$BA$151,0)),0)+IFERROR(INDEX('Hoja de Trabajo para listado'!$BC$155:$CB$1048576,MATCH($A928,'Hoja de Trabajo para listado'!$BC$155:$BC$1048576,0),MATCH((CUADRO!P$5&amp;$E928),'Hoja de Trabajo para listado'!$BC$151:$CB$151,0)),0)+IFERROR(INDEX('Hoja de Trabajo para listado'!$DE$153:$DG$274,MATCH($A928,'Hoja de Trabajo para listado'!$DE$153:$DE$1048576,0),MATCH((CUADRO!P$5&amp;$E928),'Hoja de Trabajo para listado'!$DE$151:$DG$151,0)),0)+IFERROR(INDEX('Hoja de Trabajo para listado'!$CD$155:$DC$1048576,MATCH($A928,'Hoja de Trabajo para listado'!$CD$155:$CD$1048576,0),MATCH((CUADRO!P$5&amp;$E928),'Hoja de Trabajo para listado'!$CD$151:$DC$151,0)),0)</f>
        <v>0</v>
      </c>
      <c r="Q928" s="255">
        <f ca="1">+IFERROR(INDEX('Hoja de Trabajo para listado'!$A$155:$Z$1048576,MATCH($A928,'Hoja de Trabajo para listado'!$A$155:$A$1048576,0),MATCH((CUADRO!Q$5&amp;$E928),'Hoja de Trabajo para listado'!$A$151:$Z$151,0)),0)+IFERROR(INDEX('Hoja de Trabajo para listado'!$AB$155:$BA$1048576,MATCH($A928,'Hoja de Trabajo para listado'!$AB$155:$AB$1048576,0),MATCH((CUADRO!Q$5&amp;$E928),'Hoja de Trabajo para listado'!$AB$151:$BA$151,0)),0)+IFERROR(INDEX('Hoja de Trabajo para listado'!$BC$155:$CB$1048576,MATCH($A928,'Hoja de Trabajo para listado'!$BC$155:$BC$1048576,0),MATCH((CUADRO!Q$5&amp;$E928),'Hoja de Trabajo para listado'!$BC$151:$CB$151,0)),0)+IFERROR(INDEX('Hoja de Trabajo para listado'!$DE$153:$DG$274,MATCH($A928,'Hoja de Trabajo para listado'!$DE$153:$DE$1048576,0),MATCH((CUADRO!Q$5&amp;$E928),'Hoja de Trabajo para listado'!$DE$151:$DG$151,0)),0)+IFERROR(INDEX('Hoja de Trabajo para listado'!$CD$155:$DC$1048576,MATCH($A928,'Hoja de Trabajo para listado'!$CD$155:$CD$1048576,0),MATCH((CUADRO!Q$5&amp;$E928),'Hoja de Trabajo para listado'!$CD$151:$DC$151,0)),0)</f>
        <v>0</v>
      </c>
      <c r="R928" s="255">
        <f t="shared" ca="1" si="28"/>
        <v>0</v>
      </c>
      <c r="S928" s="262"/>
      <c r="T928" s="255">
        <f ca="1">+T929</f>
        <v>0</v>
      </c>
      <c r="U928" s="254">
        <f t="shared" si="29"/>
        <v>1</v>
      </c>
      <c r="V928" s="362" t="str">
        <f>+VLOOKUP(A928,bd_lista!$A$3:$E$590,5,FALSE)</f>
        <v>Gobiernos Autonomos Municipales</v>
      </c>
      <c r="W928" s="361" t="str">
        <f>+V928</f>
        <v>Gobiernos Autonomos Municipales</v>
      </c>
      <c r="X928" s="254">
        <f>+VLOOKUP(A928,[2]Sheet1!$A$13:$D$744,4,FALSE)</f>
        <v>0</v>
      </c>
      <c r="Y928" s="254" t="e">
        <f>+VLOOKUP(X928,bd_lista!$A$3:$C$590,3,FALSE)</f>
        <v>#N/A</v>
      </c>
      <c r="Z928" s="316">
        <f>+X928</f>
        <v>0</v>
      </c>
      <c r="AA928" s="317" t="e">
        <f>+Y928</f>
        <v>#N/A</v>
      </c>
    </row>
    <row r="929" spans="1:27" customFormat="1" ht="15" hidden="1" customHeight="1">
      <c r="A929" s="32">
        <v>1727</v>
      </c>
      <c r="B929" s="307"/>
      <c r="C929" s="259" t="str">
        <f>+VLOOKUP(A929,bd_lista!$A$3:$C$590,3,FALSE)</f>
        <v>Gobierno Autónomo Municipal de Moro Moro</v>
      </c>
      <c r="D929" s="362"/>
      <c r="E929" s="256" t="s">
        <v>1314</v>
      </c>
      <c r="F929" s="257">
        <f ca="1">+IFERROR(INDEX('Hoja de Trabajo para listado'!$A$155:$Z$1048576,MATCH($A929,'Hoja de Trabajo para listado'!$A$155:$A$1048576,0),MATCH((CUADRO!F$5&amp;$E929),'Hoja de Trabajo para listado'!$A$151:$Z$151,0)),0)+IFERROR(INDEX('Hoja de Trabajo para listado'!$AB$155:$BA$1048576,MATCH($A929,'Hoja de Trabajo para listado'!$AB$155:$AB$1048576,0),MATCH((CUADRO!F$5&amp;$E929),'Hoja de Trabajo para listado'!$AB$151:$BA$151,0)),0)+IFERROR(INDEX('Hoja de Trabajo para listado'!$BC$155:$CB$1048576,MATCH($A929,'Hoja de Trabajo para listado'!$BC$155:$BC$1048576,0),MATCH((CUADRO!F$5&amp;$E929),'Hoja de Trabajo para listado'!$BC$151:$CB$151,0)),0)+IFERROR(INDEX('Hoja de Trabajo para listado'!$DE$153:$DG$274,MATCH($A929,'Hoja de Trabajo para listado'!$DE$153:$DE$1048576,0),MATCH((CUADRO!F$5&amp;$E929),'Hoja de Trabajo para listado'!$DE$151:$DG$151,0)),0)+IFERROR(INDEX('Hoja de Trabajo para listado'!$CD$155:$DC$1048576,MATCH($A929,'Hoja de Trabajo para listado'!$CD$155:$CD$1048576,0),MATCH((CUADRO!F$5&amp;$E929),'Hoja de Trabajo para listado'!$CD$151:$DC$151,0)),0)</f>
        <v>0</v>
      </c>
      <c r="G929" s="257">
        <f ca="1">+IFERROR(INDEX('Hoja de Trabajo para listado'!$A$155:$Z$1048576,MATCH($A929,'Hoja de Trabajo para listado'!$A$155:$A$1048576,0),MATCH((CUADRO!G$5&amp;$E929),'Hoja de Trabajo para listado'!$A$151:$Z$151,0)),0)+IFERROR(INDEX('Hoja de Trabajo para listado'!$AB$155:$BA$1048576,MATCH($A929,'Hoja de Trabajo para listado'!$AB$155:$AB$1048576,0),MATCH((CUADRO!G$5&amp;$E929),'Hoja de Trabajo para listado'!$AB$151:$BA$151,0)),0)+IFERROR(INDEX('Hoja de Trabajo para listado'!$BC$155:$CB$1048576,MATCH($A929,'Hoja de Trabajo para listado'!$BC$155:$BC$1048576,0),MATCH((CUADRO!G$5&amp;$E929),'Hoja de Trabajo para listado'!$BC$151:$CB$151,0)),0)+IFERROR(INDEX('Hoja de Trabajo para listado'!$DE$153:$DG$274,MATCH($A929,'Hoja de Trabajo para listado'!$DE$153:$DE$1048576,0),MATCH((CUADRO!G$5&amp;$E929),'Hoja de Trabajo para listado'!$DE$151:$DG$151,0)),0)+IFERROR(INDEX('Hoja de Trabajo para listado'!$CD$155:$DC$1048576,MATCH($A929,'Hoja de Trabajo para listado'!$CD$155:$CD$1048576,0),MATCH((CUADRO!G$5&amp;$E929),'Hoja de Trabajo para listado'!$CD$151:$DC$151,0)),0)</f>
        <v>0</v>
      </c>
      <c r="H929" s="257">
        <f ca="1">+IFERROR(INDEX('Hoja de Trabajo para listado'!$A$155:$Z$1048576,MATCH($A929,'Hoja de Trabajo para listado'!$A$155:$A$1048576,0),MATCH((CUADRO!H$5&amp;$E929),'Hoja de Trabajo para listado'!$A$151:$Z$151,0)),0)+IFERROR(INDEX('Hoja de Trabajo para listado'!$AB$155:$BA$1048576,MATCH($A929,'Hoja de Trabajo para listado'!$AB$155:$AB$1048576,0),MATCH((CUADRO!H$5&amp;$E929),'Hoja de Trabajo para listado'!$AB$151:$BA$151,0)),0)+IFERROR(INDEX('Hoja de Trabajo para listado'!$BC$155:$CB$1048576,MATCH($A929,'Hoja de Trabajo para listado'!$BC$155:$BC$1048576,0),MATCH((CUADRO!H$5&amp;$E929),'Hoja de Trabajo para listado'!$BC$151:$CB$151,0)),0)+IFERROR(INDEX('Hoja de Trabajo para listado'!$DE$153:$DG$274,MATCH($A929,'Hoja de Trabajo para listado'!$DE$153:$DE$1048576,0),MATCH((CUADRO!H$5&amp;$E929),'Hoja de Trabajo para listado'!$DE$151:$DG$151,0)),0)+IFERROR(INDEX('Hoja de Trabajo para listado'!$CD$155:$DC$1048576,MATCH($A929,'Hoja de Trabajo para listado'!$CD$155:$CD$1048576,0),MATCH((CUADRO!H$5&amp;$E929),'Hoja de Trabajo para listado'!$CD$151:$DC$151,0)),0)</f>
        <v>0</v>
      </c>
      <c r="I929" s="257">
        <f ca="1">+IFERROR(INDEX('Hoja de Trabajo para listado'!$A$155:$Z$1048576,MATCH($A929,'Hoja de Trabajo para listado'!$A$155:$A$1048576,0),MATCH((CUADRO!I$5&amp;$E929),'Hoja de Trabajo para listado'!$A$151:$Z$151,0)),0)+IFERROR(INDEX('Hoja de Trabajo para listado'!$AB$155:$BA$1048576,MATCH($A929,'Hoja de Trabajo para listado'!$AB$155:$AB$1048576,0),MATCH((CUADRO!I$5&amp;$E929),'Hoja de Trabajo para listado'!$AB$151:$BA$151,0)),0)+IFERROR(INDEX('Hoja de Trabajo para listado'!$BC$155:$CB$1048576,MATCH($A929,'Hoja de Trabajo para listado'!$BC$155:$BC$1048576,0),MATCH((CUADRO!I$5&amp;$E929),'Hoja de Trabajo para listado'!$BC$151:$CB$151,0)),0)+IFERROR(INDEX('Hoja de Trabajo para listado'!$DE$153:$DG$274,MATCH($A929,'Hoja de Trabajo para listado'!$DE$153:$DE$1048576,0),MATCH((CUADRO!I$5&amp;$E929),'Hoja de Trabajo para listado'!$DE$151:$DG$151,0)),0)+IFERROR(INDEX('Hoja de Trabajo para listado'!$CD$155:$DC$1048576,MATCH($A929,'Hoja de Trabajo para listado'!$CD$155:$CD$1048576,0),MATCH((CUADRO!I$5&amp;$E929),'Hoja de Trabajo para listado'!$CD$151:$DC$151,0)),0)</f>
        <v>0</v>
      </c>
      <c r="J929" s="257">
        <f ca="1">+IFERROR(INDEX('Hoja de Trabajo para listado'!$A$155:$Z$1048576,MATCH($A929,'Hoja de Trabajo para listado'!$A$155:$A$1048576,0),MATCH((CUADRO!J$5&amp;$E929),'Hoja de Trabajo para listado'!$A$151:$Z$151,0)),0)+IFERROR(INDEX('Hoja de Trabajo para listado'!$AB$155:$BA$1048576,MATCH($A929,'Hoja de Trabajo para listado'!$AB$155:$AB$1048576,0),MATCH((CUADRO!J$5&amp;$E929),'Hoja de Trabajo para listado'!$AB$151:$BA$151,0)),0)+IFERROR(INDEX('Hoja de Trabajo para listado'!$BC$155:$CB$1048576,MATCH($A929,'Hoja de Trabajo para listado'!$BC$155:$BC$1048576,0),MATCH((CUADRO!J$5&amp;$E929),'Hoja de Trabajo para listado'!$BC$151:$CB$151,0)),0)+IFERROR(INDEX('Hoja de Trabajo para listado'!$DE$153:$DG$274,MATCH($A929,'Hoja de Trabajo para listado'!$DE$153:$DE$1048576,0),MATCH((CUADRO!J$5&amp;$E929),'Hoja de Trabajo para listado'!$DE$151:$DG$151,0)),0)+IFERROR(INDEX('Hoja de Trabajo para listado'!$CD$155:$DC$1048576,MATCH($A929,'Hoja de Trabajo para listado'!$CD$155:$CD$1048576,0),MATCH((CUADRO!J$5&amp;$E929),'Hoja de Trabajo para listado'!$CD$151:$DC$151,0)),0)</f>
        <v>0</v>
      </c>
      <c r="K929" s="257">
        <f ca="1">+IFERROR(INDEX('Hoja de Trabajo para listado'!$A$155:$Z$1048576,MATCH($A929,'Hoja de Trabajo para listado'!$A$155:$A$1048576,0),MATCH((CUADRO!K$5&amp;$E929),'Hoja de Trabajo para listado'!$A$151:$Z$151,0)),0)+IFERROR(INDEX('Hoja de Trabajo para listado'!$AB$155:$BA$1048576,MATCH($A929,'Hoja de Trabajo para listado'!$AB$155:$AB$1048576,0),MATCH((CUADRO!K$5&amp;$E929),'Hoja de Trabajo para listado'!$AB$151:$BA$151,0)),0)+IFERROR(INDEX('Hoja de Trabajo para listado'!$BC$155:$CB$1048576,MATCH($A929,'Hoja de Trabajo para listado'!$BC$155:$BC$1048576,0),MATCH((CUADRO!K$5&amp;$E929),'Hoja de Trabajo para listado'!$BC$151:$CB$151,0)),0)+IFERROR(INDEX('Hoja de Trabajo para listado'!$DE$153:$DG$274,MATCH($A929,'Hoja de Trabajo para listado'!$DE$153:$DE$1048576,0),MATCH((CUADRO!K$5&amp;$E929),'Hoja de Trabajo para listado'!$DE$151:$DG$151,0)),0)+IFERROR(INDEX('Hoja de Trabajo para listado'!$CD$155:$DC$1048576,MATCH($A929,'Hoja de Trabajo para listado'!$CD$155:$CD$1048576,0),MATCH((CUADRO!K$5&amp;$E929),'Hoja de Trabajo para listado'!$CD$151:$DC$151,0)),0)</f>
        <v>0</v>
      </c>
      <c r="L929" s="257">
        <f ca="1">+IFERROR(INDEX('Hoja de Trabajo para listado'!$A$155:$Z$1048576,MATCH($A929,'Hoja de Trabajo para listado'!$A$155:$A$1048576,0),MATCH((CUADRO!L$5&amp;$E929),'Hoja de Trabajo para listado'!$A$151:$Z$151,0)),0)+IFERROR(INDEX('Hoja de Trabajo para listado'!$AB$155:$BA$1048576,MATCH($A929,'Hoja de Trabajo para listado'!$AB$155:$AB$1048576,0),MATCH((CUADRO!L$5&amp;$E929),'Hoja de Trabajo para listado'!$AB$151:$BA$151,0)),0)+IFERROR(INDEX('Hoja de Trabajo para listado'!$BC$155:$CB$1048576,MATCH($A929,'Hoja de Trabajo para listado'!$BC$155:$BC$1048576,0),MATCH((CUADRO!L$5&amp;$E929),'Hoja de Trabajo para listado'!$BC$151:$CB$151,0)),0)+IFERROR(INDEX('Hoja de Trabajo para listado'!$DE$153:$DG$274,MATCH($A929,'Hoja de Trabajo para listado'!$DE$153:$DE$1048576,0),MATCH((CUADRO!L$5&amp;$E929),'Hoja de Trabajo para listado'!$DE$151:$DG$151,0)),0)+IFERROR(INDEX('Hoja de Trabajo para listado'!$CD$155:$DC$1048576,MATCH($A929,'Hoja de Trabajo para listado'!$CD$155:$CD$1048576,0),MATCH((CUADRO!L$5&amp;$E929),'Hoja de Trabajo para listado'!$CD$151:$DC$151,0)),0)</f>
        <v>0</v>
      </c>
      <c r="M929" s="257">
        <f ca="1">+IFERROR(INDEX('Hoja de Trabajo para listado'!$A$155:$Z$1048576,MATCH($A929,'Hoja de Trabajo para listado'!$A$155:$A$1048576,0),MATCH((CUADRO!M$5&amp;$E929),'Hoja de Trabajo para listado'!$A$151:$Z$151,0)),0)+IFERROR(INDEX('Hoja de Trabajo para listado'!$AB$155:$BA$1048576,MATCH($A929,'Hoja de Trabajo para listado'!$AB$155:$AB$1048576,0),MATCH((CUADRO!M$5&amp;$E929),'Hoja de Trabajo para listado'!$AB$151:$BA$151,0)),0)+IFERROR(INDEX('Hoja de Trabajo para listado'!$BC$155:$CB$1048576,MATCH($A929,'Hoja de Trabajo para listado'!$BC$155:$BC$1048576,0),MATCH((CUADRO!M$5&amp;$E929),'Hoja de Trabajo para listado'!$BC$151:$CB$151,0)),0)+IFERROR(INDEX('Hoja de Trabajo para listado'!$DE$153:$DG$274,MATCH($A929,'Hoja de Trabajo para listado'!$DE$153:$DE$1048576,0),MATCH((CUADRO!M$5&amp;$E929),'Hoja de Trabajo para listado'!$DE$151:$DG$151,0)),0)+IFERROR(INDEX('Hoja de Trabajo para listado'!$CD$155:$DC$1048576,MATCH($A929,'Hoja de Trabajo para listado'!$CD$155:$CD$1048576,0),MATCH((CUADRO!M$5&amp;$E929),'Hoja de Trabajo para listado'!$CD$151:$DC$151,0)),0)</f>
        <v>0</v>
      </c>
      <c r="N929" s="257">
        <f ca="1">+IFERROR(INDEX('Hoja de Trabajo para listado'!$A$155:$Z$1048576,MATCH($A929,'Hoja de Trabajo para listado'!$A$155:$A$1048576,0),MATCH((CUADRO!N$5&amp;$E929),'Hoja de Trabajo para listado'!$A$151:$Z$151,0)),0)+IFERROR(INDEX('Hoja de Trabajo para listado'!$AB$155:$BA$1048576,MATCH($A929,'Hoja de Trabajo para listado'!$AB$155:$AB$1048576,0),MATCH((CUADRO!N$5&amp;$E929),'Hoja de Trabajo para listado'!$AB$151:$BA$151,0)),0)+IFERROR(INDEX('Hoja de Trabajo para listado'!$BC$155:$CB$1048576,MATCH($A929,'Hoja de Trabajo para listado'!$BC$155:$BC$1048576,0),MATCH((CUADRO!N$5&amp;$E929),'Hoja de Trabajo para listado'!$BC$151:$CB$151,0)),0)+IFERROR(INDEX('Hoja de Trabajo para listado'!$DE$153:$DG$274,MATCH($A929,'Hoja de Trabajo para listado'!$DE$153:$DE$1048576,0),MATCH((CUADRO!N$5&amp;$E929),'Hoja de Trabajo para listado'!$DE$151:$DG$151,0)),0)+IFERROR(INDEX('Hoja de Trabajo para listado'!$CD$155:$DC$1048576,MATCH($A929,'Hoja de Trabajo para listado'!$CD$155:$CD$1048576,0),MATCH((CUADRO!N$5&amp;$E929),'Hoja de Trabajo para listado'!$CD$151:$DC$151,0)),0)</f>
        <v>0</v>
      </c>
      <c r="O929" s="257">
        <f ca="1">+IFERROR(INDEX('Hoja de Trabajo para listado'!$A$155:$Z$1048576,MATCH($A929,'Hoja de Trabajo para listado'!$A$155:$A$1048576,0),MATCH((CUADRO!O$5&amp;$E929),'Hoja de Trabajo para listado'!$A$151:$Z$151,0)),0)+IFERROR(INDEX('Hoja de Trabajo para listado'!$AB$155:$BA$1048576,MATCH($A929,'Hoja de Trabajo para listado'!$AB$155:$AB$1048576,0),MATCH((CUADRO!O$5&amp;$E929),'Hoja de Trabajo para listado'!$AB$151:$BA$151,0)),0)+IFERROR(INDEX('Hoja de Trabajo para listado'!$BC$155:$CB$1048576,MATCH($A929,'Hoja de Trabajo para listado'!$BC$155:$BC$1048576,0),MATCH((CUADRO!O$5&amp;$E929),'Hoja de Trabajo para listado'!$BC$151:$CB$151,0)),0)+IFERROR(INDEX('Hoja de Trabajo para listado'!$DE$153:$DG$274,MATCH($A929,'Hoja de Trabajo para listado'!$DE$153:$DE$1048576,0),MATCH((CUADRO!O$5&amp;$E929),'Hoja de Trabajo para listado'!$DE$151:$DG$151,0)),0)+IFERROR(INDEX('Hoja de Trabajo para listado'!$CD$155:$DC$1048576,MATCH($A929,'Hoja de Trabajo para listado'!$CD$155:$CD$1048576,0),MATCH((CUADRO!O$5&amp;$E929),'Hoja de Trabajo para listado'!$CD$151:$DC$151,0)),0)</f>
        <v>0</v>
      </c>
      <c r="P929" s="257">
        <f ca="1">+IFERROR(INDEX('Hoja de Trabajo para listado'!$A$155:$Z$1048576,MATCH($A929,'Hoja de Trabajo para listado'!$A$155:$A$1048576,0),MATCH((CUADRO!P$5&amp;$E929),'Hoja de Trabajo para listado'!$A$151:$Z$151,0)),0)+IFERROR(INDEX('Hoja de Trabajo para listado'!$AB$155:$BA$1048576,MATCH($A929,'Hoja de Trabajo para listado'!$AB$155:$AB$1048576,0),MATCH((CUADRO!P$5&amp;$E929),'Hoja de Trabajo para listado'!$AB$151:$BA$151,0)),0)+IFERROR(INDEX('Hoja de Trabajo para listado'!$BC$155:$CB$1048576,MATCH($A929,'Hoja de Trabajo para listado'!$BC$155:$BC$1048576,0),MATCH((CUADRO!P$5&amp;$E929),'Hoja de Trabajo para listado'!$BC$151:$CB$151,0)),0)+IFERROR(INDEX('Hoja de Trabajo para listado'!$DE$153:$DG$274,MATCH($A929,'Hoja de Trabajo para listado'!$DE$153:$DE$1048576,0),MATCH((CUADRO!P$5&amp;$E929),'Hoja de Trabajo para listado'!$DE$151:$DG$151,0)),0)+IFERROR(INDEX('Hoja de Trabajo para listado'!$CD$155:$DC$1048576,MATCH($A929,'Hoja de Trabajo para listado'!$CD$155:$CD$1048576,0),MATCH((CUADRO!P$5&amp;$E929),'Hoja de Trabajo para listado'!$CD$151:$DC$151,0)),0)</f>
        <v>0</v>
      </c>
      <c r="Q929" s="257">
        <f ca="1">+IFERROR(INDEX('Hoja de Trabajo para listado'!$A$155:$Z$1048576,MATCH($A929,'Hoja de Trabajo para listado'!$A$155:$A$1048576,0),MATCH((CUADRO!Q$5&amp;$E929),'Hoja de Trabajo para listado'!$A$151:$Z$151,0)),0)+IFERROR(INDEX('Hoja de Trabajo para listado'!$AB$155:$BA$1048576,MATCH($A929,'Hoja de Trabajo para listado'!$AB$155:$AB$1048576,0),MATCH((CUADRO!Q$5&amp;$E929),'Hoja de Trabajo para listado'!$AB$151:$BA$151,0)),0)+IFERROR(INDEX('Hoja de Trabajo para listado'!$BC$155:$CB$1048576,MATCH($A929,'Hoja de Trabajo para listado'!$BC$155:$BC$1048576,0),MATCH((CUADRO!Q$5&amp;$E929),'Hoja de Trabajo para listado'!$BC$151:$CB$151,0)),0)+IFERROR(INDEX('Hoja de Trabajo para listado'!$DE$153:$DG$274,MATCH($A929,'Hoja de Trabajo para listado'!$DE$153:$DE$1048576,0),MATCH((CUADRO!Q$5&amp;$E929),'Hoja de Trabajo para listado'!$DE$151:$DG$151,0)),0)+IFERROR(INDEX('Hoja de Trabajo para listado'!$CD$155:$DC$1048576,MATCH($A929,'Hoja de Trabajo para listado'!$CD$155:$CD$1048576,0),MATCH((CUADRO!Q$5&amp;$E929),'Hoja de Trabajo para listado'!$CD$151:$DC$151,0)),0)</f>
        <v>0</v>
      </c>
      <c r="R929" s="257">
        <f t="shared" ca="1" si="28"/>
        <v>0</v>
      </c>
      <c r="S929" s="274">
        <f ca="1">+R928+R929</f>
        <v>0</v>
      </c>
      <c r="T929" s="257">
        <f ca="1">+S929</f>
        <v>0</v>
      </c>
      <c r="U929" s="256">
        <f t="shared" si="29"/>
        <v>2</v>
      </c>
      <c r="V929" s="362" t="str">
        <f>+VLOOKUP(A929,bd_lista!$A$3:$E$590,5,FALSE)</f>
        <v>Gobiernos Autonomos Municipales</v>
      </c>
      <c r="W929" s="362"/>
      <c r="X929" s="254">
        <f>+VLOOKUP(A929,[2]Sheet1!$A$13:$D$744,4,FALSE)</f>
        <v>0</v>
      </c>
      <c r="Y929" s="254" t="e">
        <f>+VLOOKUP(X929,bd_lista!$A$3:$C$590,3,FALSE)</f>
        <v>#N/A</v>
      </c>
      <c r="Z929" s="314"/>
      <c r="AA929" s="315"/>
    </row>
    <row r="930" spans="1:27" customFormat="1" ht="15" hidden="1" customHeight="1">
      <c r="A930" s="32">
        <v>1728</v>
      </c>
      <c r="B930" s="306">
        <f>+A930</f>
        <v>1728</v>
      </c>
      <c r="C930" s="259" t="str">
        <f>+VLOOKUP(A930,bd_lista!$A$3:$C$590,3,FALSE)</f>
        <v>Gobierno Autónomo Municipal de Postrer Valle</v>
      </c>
      <c r="D930" s="361" t="str">
        <f>+C930</f>
        <v>Gobierno Autónomo Municipal de Postrer Valle</v>
      </c>
      <c r="E930" s="254" t="s">
        <v>1313</v>
      </c>
      <c r="F930" s="255">
        <f ca="1">+IFERROR(INDEX('Hoja de Trabajo para listado'!$A$155:$Z$1048576,MATCH($A930,'Hoja de Trabajo para listado'!$A$155:$A$1048576,0),MATCH((CUADRO!F$5&amp;$E930),'Hoja de Trabajo para listado'!$A$151:$Z$151,0)),0)+IFERROR(INDEX('Hoja de Trabajo para listado'!$AB$155:$BA$1048576,MATCH($A930,'Hoja de Trabajo para listado'!$AB$155:$AB$1048576,0),MATCH((CUADRO!F$5&amp;$E930),'Hoja de Trabajo para listado'!$AB$151:$BA$151,0)),0)+IFERROR(INDEX('Hoja de Trabajo para listado'!$BC$155:$CB$1048576,MATCH($A930,'Hoja de Trabajo para listado'!$BC$155:$BC$1048576,0),MATCH((CUADRO!F$5&amp;$E930),'Hoja de Trabajo para listado'!$BC$151:$CB$151,0)),0)+IFERROR(INDEX('Hoja de Trabajo para listado'!$DE$153:$DG$274,MATCH($A930,'Hoja de Trabajo para listado'!$DE$153:$DE$1048576,0),MATCH((CUADRO!F$5&amp;$E930),'Hoja de Trabajo para listado'!$DE$151:$DG$151,0)),0)+IFERROR(INDEX('Hoja de Trabajo para listado'!$CD$155:$DC$1048576,MATCH($A930,'Hoja de Trabajo para listado'!$CD$155:$CD$1048576,0),MATCH((CUADRO!F$5&amp;$E930),'Hoja de Trabajo para listado'!$CD$151:$DC$151,0)),0)</f>
        <v>0</v>
      </c>
      <c r="G930" s="255">
        <f ca="1">+IFERROR(INDEX('Hoja de Trabajo para listado'!$A$155:$Z$1048576,MATCH($A930,'Hoja de Trabajo para listado'!$A$155:$A$1048576,0),MATCH((CUADRO!G$5&amp;$E930),'Hoja de Trabajo para listado'!$A$151:$Z$151,0)),0)+IFERROR(INDEX('Hoja de Trabajo para listado'!$AB$155:$BA$1048576,MATCH($A930,'Hoja de Trabajo para listado'!$AB$155:$AB$1048576,0),MATCH((CUADRO!G$5&amp;$E930),'Hoja de Trabajo para listado'!$AB$151:$BA$151,0)),0)+IFERROR(INDEX('Hoja de Trabajo para listado'!$BC$155:$CB$1048576,MATCH($A930,'Hoja de Trabajo para listado'!$BC$155:$BC$1048576,0),MATCH((CUADRO!G$5&amp;$E930),'Hoja de Trabajo para listado'!$BC$151:$CB$151,0)),0)+IFERROR(INDEX('Hoja de Trabajo para listado'!$DE$153:$DG$274,MATCH($A930,'Hoja de Trabajo para listado'!$DE$153:$DE$1048576,0),MATCH((CUADRO!G$5&amp;$E930),'Hoja de Trabajo para listado'!$DE$151:$DG$151,0)),0)+IFERROR(INDEX('Hoja de Trabajo para listado'!$CD$155:$DC$1048576,MATCH($A930,'Hoja de Trabajo para listado'!$CD$155:$CD$1048576,0),MATCH((CUADRO!G$5&amp;$E930),'Hoja de Trabajo para listado'!$CD$151:$DC$151,0)),0)</f>
        <v>0</v>
      </c>
      <c r="H930" s="255">
        <f ca="1">+IFERROR(INDEX('Hoja de Trabajo para listado'!$A$155:$Z$1048576,MATCH($A930,'Hoja de Trabajo para listado'!$A$155:$A$1048576,0),MATCH((CUADRO!H$5&amp;$E930),'Hoja de Trabajo para listado'!$A$151:$Z$151,0)),0)+IFERROR(INDEX('Hoja de Trabajo para listado'!$AB$155:$BA$1048576,MATCH($A930,'Hoja de Trabajo para listado'!$AB$155:$AB$1048576,0),MATCH((CUADRO!H$5&amp;$E930),'Hoja de Trabajo para listado'!$AB$151:$BA$151,0)),0)+IFERROR(INDEX('Hoja de Trabajo para listado'!$BC$155:$CB$1048576,MATCH($A930,'Hoja de Trabajo para listado'!$BC$155:$BC$1048576,0),MATCH((CUADRO!H$5&amp;$E930),'Hoja de Trabajo para listado'!$BC$151:$CB$151,0)),0)+IFERROR(INDEX('Hoja de Trabajo para listado'!$DE$153:$DG$274,MATCH($A930,'Hoja de Trabajo para listado'!$DE$153:$DE$1048576,0),MATCH((CUADRO!H$5&amp;$E930),'Hoja de Trabajo para listado'!$DE$151:$DG$151,0)),0)+IFERROR(INDEX('Hoja de Trabajo para listado'!$CD$155:$DC$1048576,MATCH($A930,'Hoja de Trabajo para listado'!$CD$155:$CD$1048576,0),MATCH((CUADRO!H$5&amp;$E930),'Hoja de Trabajo para listado'!$CD$151:$DC$151,0)),0)</f>
        <v>0</v>
      </c>
      <c r="I930" s="255">
        <f ca="1">+IFERROR(INDEX('Hoja de Trabajo para listado'!$A$155:$Z$1048576,MATCH($A930,'Hoja de Trabajo para listado'!$A$155:$A$1048576,0),MATCH((CUADRO!I$5&amp;$E930),'Hoja de Trabajo para listado'!$A$151:$Z$151,0)),0)+IFERROR(INDEX('Hoja de Trabajo para listado'!$AB$155:$BA$1048576,MATCH($A930,'Hoja de Trabajo para listado'!$AB$155:$AB$1048576,0),MATCH((CUADRO!I$5&amp;$E930),'Hoja de Trabajo para listado'!$AB$151:$BA$151,0)),0)+IFERROR(INDEX('Hoja de Trabajo para listado'!$BC$155:$CB$1048576,MATCH($A930,'Hoja de Trabajo para listado'!$BC$155:$BC$1048576,0),MATCH((CUADRO!I$5&amp;$E930),'Hoja de Trabajo para listado'!$BC$151:$CB$151,0)),0)+IFERROR(INDEX('Hoja de Trabajo para listado'!$DE$153:$DG$274,MATCH($A930,'Hoja de Trabajo para listado'!$DE$153:$DE$1048576,0),MATCH((CUADRO!I$5&amp;$E930),'Hoja de Trabajo para listado'!$DE$151:$DG$151,0)),0)+IFERROR(INDEX('Hoja de Trabajo para listado'!$CD$155:$DC$1048576,MATCH($A930,'Hoja de Trabajo para listado'!$CD$155:$CD$1048576,0),MATCH((CUADRO!I$5&amp;$E930),'Hoja de Trabajo para listado'!$CD$151:$DC$151,0)),0)</f>
        <v>0</v>
      </c>
      <c r="J930" s="255">
        <f ca="1">+IFERROR(INDEX('Hoja de Trabajo para listado'!$A$155:$Z$1048576,MATCH($A930,'Hoja de Trabajo para listado'!$A$155:$A$1048576,0),MATCH((CUADRO!J$5&amp;$E930),'Hoja de Trabajo para listado'!$A$151:$Z$151,0)),0)+IFERROR(INDEX('Hoja de Trabajo para listado'!$AB$155:$BA$1048576,MATCH($A930,'Hoja de Trabajo para listado'!$AB$155:$AB$1048576,0),MATCH((CUADRO!J$5&amp;$E930),'Hoja de Trabajo para listado'!$AB$151:$BA$151,0)),0)+IFERROR(INDEX('Hoja de Trabajo para listado'!$BC$155:$CB$1048576,MATCH($A930,'Hoja de Trabajo para listado'!$BC$155:$BC$1048576,0),MATCH((CUADRO!J$5&amp;$E930),'Hoja de Trabajo para listado'!$BC$151:$CB$151,0)),0)+IFERROR(INDEX('Hoja de Trabajo para listado'!$DE$153:$DG$274,MATCH($A930,'Hoja de Trabajo para listado'!$DE$153:$DE$1048576,0),MATCH((CUADRO!J$5&amp;$E930),'Hoja de Trabajo para listado'!$DE$151:$DG$151,0)),0)+IFERROR(INDEX('Hoja de Trabajo para listado'!$CD$155:$DC$1048576,MATCH($A930,'Hoja de Trabajo para listado'!$CD$155:$CD$1048576,0),MATCH((CUADRO!J$5&amp;$E930),'Hoja de Trabajo para listado'!$CD$151:$DC$151,0)),0)</f>
        <v>0</v>
      </c>
      <c r="K930" s="255">
        <f ca="1">+IFERROR(INDEX('Hoja de Trabajo para listado'!$A$155:$Z$1048576,MATCH($A930,'Hoja de Trabajo para listado'!$A$155:$A$1048576,0),MATCH((CUADRO!K$5&amp;$E930),'Hoja de Trabajo para listado'!$A$151:$Z$151,0)),0)+IFERROR(INDEX('Hoja de Trabajo para listado'!$AB$155:$BA$1048576,MATCH($A930,'Hoja de Trabajo para listado'!$AB$155:$AB$1048576,0),MATCH((CUADRO!K$5&amp;$E930),'Hoja de Trabajo para listado'!$AB$151:$BA$151,0)),0)+IFERROR(INDEX('Hoja de Trabajo para listado'!$BC$155:$CB$1048576,MATCH($A930,'Hoja de Trabajo para listado'!$BC$155:$BC$1048576,0),MATCH((CUADRO!K$5&amp;$E930),'Hoja de Trabajo para listado'!$BC$151:$CB$151,0)),0)+IFERROR(INDEX('Hoja de Trabajo para listado'!$DE$153:$DG$274,MATCH($A930,'Hoja de Trabajo para listado'!$DE$153:$DE$1048576,0),MATCH((CUADRO!K$5&amp;$E930),'Hoja de Trabajo para listado'!$DE$151:$DG$151,0)),0)+IFERROR(INDEX('Hoja de Trabajo para listado'!$CD$155:$DC$1048576,MATCH($A930,'Hoja de Trabajo para listado'!$CD$155:$CD$1048576,0),MATCH((CUADRO!K$5&amp;$E930),'Hoja de Trabajo para listado'!$CD$151:$DC$151,0)),0)</f>
        <v>0</v>
      </c>
      <c r="L930" s="255">
        <f ca="1">+IFERROR(INDEX('Hoja de Trabajo para listado'!$A$155:$Z$1048576,MATCH($A930,'Hoja de Trabajo para listado'!$A$155:$A$1048576,0),MATCH((CUADRO!L$5&amp;$E930),'Hoja de Trabajo para listado'!$A$151:$Z$151,0)),0)+IFERROR(INDEX('Hoja de Trabajo para listado'!$AB$155:$BA$1048576,MATCH($A930,'Hoja de Trabajo para listado'!$AB$155:$AB$1048576,0),MATCH((CUADRO!L$5&amp;$E930),'Hoja de Trabajo para listado'!$AB$151:$BA$151,0)),0)+IFERROR(INDEX('Hoja de Trabajo para listado'!$BC$155:$CB$1048576,MATCH($A930,'Hoja de Trabajo para listado'!$BC$155:$BC$1048576,0),MATCH((CUADRO!L$5&amp;$E930),'Hoja de Trabajo para listado'!$BC$151:$CB$151,0)),0)+IFERROR(INDEX('Hoja de Trabajo para listado'!$DE$153:$DG$274,MATCH($A930,'Hoja de Trabajo para listado'!$DE$153:$DE$1048576,0),MATCH((CUADRO!L$5&amp;$E930),'Hoja de Trabajo para listado'!$DE$151:$DG$151,0)),0)+IFERROR(INDEX('Hoja de Trabajo para listado'!$CD$155:$DC$1048576,MATCH($A930,'Hoja de Trabajo para listado'!$CD$155:$CD$1048576,0),MATCH((CUADRO!L$5&amp;$E930),'Hoja de Trabajo para listado'!$CD$151:$DC$151,0)),0)</f>
        <v>0</v>
      </c>
      <c r="M930" s="255">
        <f ca="1">+IFERROR(INDEX('Hoja de Trabajo para listado'!$A$155:$Z$1048576,MATCH($A930,'Hoja de Trabajo para listado'!$A$155:$A$1048576,0),MATCH((CUADRO!M$5&amp;$E930),'Hoja de Trabajo para listado'!$A$151:$Z$151,0)),0)+IFERROR(INDEX('Hoja de Trabajo para listado'!$AB$155:$BA$1048576,MATCH($A930,'Hoja de Trabajo para listado'!$AB$155:$AB$1048576,0),MATCH((CUADRO!M$5&amp;$E930),'Hoja de Trabajo para listado'!$AB$151:$BA$151,0)),0)+IFERROR(INDEX('Hoja de Trabajo para listado'!$BC$155:$CB$1048576,MATCH($A930,'Hoja de Trabajo para listado'!$BC$155:$BC$1048576,0),MATCH((CUADRO!M$5&amp;$E930),'Hoja de Trabajo para listado'!$BC$151:$CB$151,0)),0)+IFERROR(INDEX('Hoja de Trabajo para listado'!$DE$153:$DG$274,MATCH($A930,'Hoja de Trabajo para listado'!$DE$153:$DE$1048576,0),MATCH((CUADRO!M$5&amp;$E930),'Hoja de Trabajo para listado'!$DE$151:$DG$151,0)),0)+IFERROR(INDEX('Hoja de Trabajo para listado'!$CD$155:$DC$1048576,MATCH($A930,'Hoja de Trabajo para listado'!$CD$155:$CD$1048576,0),MATCH((CUADRO!M$5&amp;$E930),'Hoja de Trabajo para listado'!$CD$151:$DC$151,0)),0)</f>
        <v>0</v>
      </c>
      <c r="N930" s="255">
        <f ca="1">+IFERROR(INDEX('Hoja de Trabajo para listado'!$A$155:$Z$1048576,MATCH($A930,'Hoja de Trabajo para listado'!$A$155:$A$1048576,0),MATCH((CUADRO!N$5&amp;$E930),'Hoja de Trabajo para listado'!$A$151:$Z$151,0)),0)+IFERROR(INDEX('Hoja de Trabajo para listado'!$AB$155:$BA$1048576,MATCH($A930,'Hoja de Trabajo para listado'!$AB$155:$AB$1048576,0),MATCH((CUADRO!N$5&amp;$E930),'Hoja de Trabajo para listado'!$AB$151:$BA$151,0)),0)+IFERROR(INDEX('Hoja de Trabajo para listado'!$BC$155:$CB$1048576,MATCH($A930,'Hoja de Trabajo para listado'!$BC$155:$BC$1048576,0),MATCH((CUADRO!N$5&amp;$E930),'Hoja de Trabajo para listado'!$BC$151:$CB$151,0)),0)+IFERROR(INDEX('Hoja de Trabajo para listado'!$DE$153:$DG$274,MATCH($A930,'Hoja de Trabajo para listado'!$DE$153:$DE$1048576,0),MATCH((CUADRO!N$5&amp;$E930),'Hoja de Trabajo para listado'!$DE$151:$DG$151,0)),0)+IFERROR(INDEX('Hoja de Trabajo para listado'!$CD$155:$DC$1048576,MATCH($A930,'Hoja de Trabajo para listado'!$CD$155:$CD$1048576,0),MATCH((CUADRO!N$5&amp;$E930),'Hoja de Trabajo para listado'!$CD$151:$DC$151,0)),0)</f>
        <v>0</v>
      </c>
      <c r="O930" s="255">
        <f ca="1">+IFERROR(INDEX('Hoja de Trabajo para listado'!$A$155:$Z$1048576,MATCH($A930,'Hoja de Trabajo para listado'!$A$155:$A$1048576,0),MATCH((CUADRO!O$5&amp;$E930),'Hoja de Trabajo para listado'!$A$151:$Z$151,0)),0)+IFERROR(INDEX('Hoja de Trabajo para listado'!$AB$155:$BA$1048576,MATCH($A930,'Hoja de Trabajo para listado'!$AB$155:$AB$1048576,0),MATCH((CUADRO!O$5&amp;$E930),'Hoja de Trabajo para listado'!$AB$151:$BA$151,0)),0)+IFERROR(INDEX('Hoja de Trabajo para listado'!$BC$155:$CB$1048576,MATCH($A930,'Hoja de Trabajo para listado'!$BC$155:$BC$1048576,0),MATCH((CUADRO!O$5&amp;$E930),'Hoja de Trabajo para listado'!$BC$151:$CB$151,0)),0)+IFERROR(INDEX('Hoja de Trabajo para listado'!$DE$153:$DG$274,MATCH($A930,'Hoja de Trabajo para listado'!$DE$153:$DE$1048576,0),MATCH((CUADRO!O$5&amp;$E930),'Hoja de Trabajo para listado'!$DE$151:$DG$151,0)),0)+IFERROR(INDEX('Hoja de Trabajo para listado'!$CD$155:$DC$1048576,MATCH($A930,'Hoja de Trabajo para listado'!$CD$155:$CD$1048576,0),MATCH((CUADRO!O$5&amp;$E930),'Hoja de Trabajo para listado'!$CD$151:$DC$151,0)),0)</f>
        <v>0</v>
      </c>
      <c r="P930" s="255">
        <f ca="1">+IFERROR(INDEX('Hoja de Trabajo para listado'!$A$155:$Z$1048576,MATCH($A930,'Hoja de Trabajo para listado'!$A$155:$A$1048576,0),MATCH((CUADRO!P$5&amp;$E930),'Hoja de Trabajo para listado'!$A$151:$Z$151,0)),0)+IFERROR(INDEX('Hoja de Trabajo para listado'!$AB$155:$BA$1048576,MATCH($A930,'Hoja de Trabajo para listado'!$AB$155:$AB$1048576,0),MATCH((CUADRO!P$5&amp;$E930),'Hoja de Trabajo para listado'!$AB$151:$BA$151,0)),0)+IFERROR(INDEX('Hoja de Trabajo para listado'!$BC$155:$CB$1048576,MATCH($A930,'Hoja de Trabajo para listado'!$BC$155:$BC$1048576,0),MATCH((CUADRO!P$5&amp;$E930),'Hoja de Trabajo para listado'!$BC$151:$CB$151,0)),0)+IFERROR(INDEX('Hoja de Trabajo para listado'!$DE$153:$DG$274,MATCH($A930,'Hoja de Trabajo para listado'!$DE$153:$DE$1048576,0),MATCH((CUADRO!P$5&amp;$E930),'Hoja de Trabajo para listado'!$DE$151:$DG$151,0)),0)+IFERROR(INDEX('Hoja de Trabajo para listado'!$CD$155:$DC$1048576,MATCH($A930,'Hoja de Trabajo para listado'!$CD$155:$CD$1048576,0),MATCH((CUADRO!P$5&amp;$E930),'Hoja de Trabajo para listado'!$CD$151:$DC$151,0)),0)</f>
        <v>0</v>
      </c>
      <c r="Q930" s="255">
        <f ca="1">+IFERROR(INDEX('Hoja de Trabajo para listado'!$A$155:$Z$1048576,MATCH($A930,'Hoja de Trabajo para listado'!$A$155:$A$1048576,0),MATCH((CUADRO!Q$5&amp;$E930),'Hoja de Trabajo para listado'!$A$151:$Z$151,0)),0)+IFERROR(INDEX('Hoja de Trabajo para listado'!$AB$155:$BA$1048576,MATCH($A930,'Hoja de Trabajo para listado'!$AB$155:$AB$1048576,0),MATCH((CUADRO!Q$5&amp;$E930),'Hoja de Trabajo para listado'!$AB$151:$BA$151,0)),0)+IFERROR(INDEX('Hoja de Trabajo para listado'!$BC$155:$CB$1048576,MATCH($A930,'Hoja de Trabajo para listado'!$BC$155:$BC$1048576,0),MATCH((CUADRO!Q$5&amp;$E930),'Hoja de Trabajo para listado'!$BC$151:$CB$151,0)),0)+IFERROR(INDEX('Hoja de Trabajo para listado'!$DE$153:$DG$274,MATCH($A930,'Hoja de Trabajo para listado'!$DE$153:$DE$1048576,0),MATCH((CUADRO!Q$5&amp;$E930),'Hoja de Trabajo para listado'!$DE$151:$DG$151,0)),0)+IFERROR(INDEX('Hoja de Trabajo para listado'!$CD$155:$DC$1048576,MATCH($A930,'Hoja de Trabajo para listado'!$CD$155:$CD$1048576,0),MATCH((CUADRO!Q$5&amp;$E930),'Hoja de Trabajo para listado'!$CD$151:$DC$151,0)),0)</f>
        <v>0</v>
      </c>
      <c r="R930" s="255">
        <f t="shared" ca="1" si="28"/>
        <v>0</v>
      </c>
      <c r="S930" s="262"/>
      <c r="T930" s="255">
        <f ca="1">+T931</f>
        <v>0</v>
      </c>
      <c r="U930" s="254">
        <f t="shared" si="29"/>
        <v>1</v>
      </c>
      <c r="V930" s="362" t="str">
        <f>+VLOOKUP(A930,bd_lista!$A$3:$E$590,5,FALSE)</f>
        <v>Gobiernos Autonomos Municipales</v>
      </c>
      <c r="W930" s="361" t="str">
        <f>+V930</f>
        <v>Gobiernos Autonomos Municipales</v>
      </c>
      <c r="X930" s="254">
        <f>+VLOOKUP(A930,[2]Sheet1!$A$13:$D$744,4,FALSE)</f>
        <v>0</v>
      </c>
      <c r="Y930" s="254" t="e">
        <f>+VLOOKUP(X930,bd_lista!$A$3:$C$590,3,FALSE)</f>
        <v>#N/A</v>
      </c>
      <c r="Z930" s="316">
        <f>+X930</f>
        <v>0</v>
      </c>
      <c r="AA930" s="317" t="e">
        <f>+Y930</f>
        <v>#N/A</v>
      </c>
    </row>
    <row r="931" spans="1:27" customFormat="1" ht="15" hidden="1" customHeight="1">
      <c r="A931" s="32">
        <v>1728</v>
      </c>
      <c r="B931" s="307"/>
      <c r="C931" s="259" t="str">
        <f>+VLOOKUP(A931,bd_lista!$A$3:$C$590,3,FALSE)</f>
        <v>Gobierno Autónomo Municipal de Postrer Valle</v>
      </c>
      <c r="D931" s="362"/>
      <c r="E931" s="256" t="s">
        <v>1314</v>
      </c>
      <c r="F931" s="257">
        <f ca="1">+IFERROR(INDEX('Hoja de Trabajo para listado'!$A$155:$Z$1048576,MATCH($A931,'Hoja de Trabajo para listado'!$A$155:$A$1048576,0),MATCH((CUADRO!F$5&amp;$E931),'Hoja de Trabajo para listado'!$A$151:$Z$151,0)),0)+IFERROR(INDEX('Hoja de Trabajo para listado'!$AB$155:$BA$1048576,MATCH($A931,'Hoja de Trabajo para listado'!$AB$155:$AB$1048576,0),MATCH((CUADRO!F$5&amp;$E931),'Hoja de Trabajo para listado'!$AB$151:$BA$151,0)),0)+IFERROR(INDEX('Hoja de Trabajo para listado'!$BC$155:$CB$1048576,MATCH($A931,'Hoja de Trabajo para listado'!$BC$155:$BC$1048576,0),MATCH((CUADRO!F$5&amp;$E931),'Hoja de Trabajo para listado'!$BC$151:$CB$151,0)),0)+IFERROR(INDEX('Hoja de Trabajo para listado'!$DE$153:$DG$274,MATCH($A931,'Hoja de Trabajo para listado'!$DE$153:$DE$1048576,0),MATCH((CUADRO!F$5&amp;$E931),'Hoja de Trabajo para listado'!$DE$151:$DG$151,0)),0)+IFERROR(INDEX('Hoja de Trabajo para listado'!$CD$155:$DC$1048576,MATCH($A931,'Hoja de Trabajo para listado'!$CD$155:$CD$1048576,0),MATCH((CUADRO!F$5&amp;$E931),'Hoja de Trabajo para listado'!$CD$151:$DC$151,0)),0)</f>
        <v>0</v>
      </c>
      <c r="G931" s="257">
        <f ca="1">+IFERROR(INDEX('Hoja de Trabajo para listado'!$A$155:$Z$1048576,MATCH($A931,'Hoja de Trabajo para listado'!$A$155:$A$1048576,0),MATCH((CUADRO!G$5&amp;$E931),'Hoja de Trabajo para listado'!$A$151:$Z$151,0)),0)+IFERROR(INDEX('Hoja de Trabajo para listado'!$AB$155:$BA$1048576,MATCH($A931,'Hoja de Trabajo para listado'!$AB$155:$AB$1048576,0),MATCH((CUADRO!G$5&amp;$E931),'Hoja de Trabajo para listado'!$AB$151:$BA$151,0)),0)+IFERROR(INDEX('Hoja de Trabajo para listado'!$BC$155:$CB$1048576,MATCH($A931,'Hoja de Trabajo para listado'!$BC$155:$BC$1048576,0),MATCH((CUADRO!G$5&amp;$E931),'Hoja de Trabajo para listado'!$BC$151:$CB$151,0)),0)+IFERROR(INDEX('Hoja de Trabajo para listado'!$DE$153:$DG$274,MATCH($A931,'Hoja de Trabajo para listado'!$DE$153:$DE$1048576,0),MATCH((CUADRO!G$5&amp;$E931),'Hoja de Trabajo para listado'!$DE$151:$DG$151,0)),0)+IFERROR(INDEX('Hoja de Trabajo para listado'!$CD$155:$DC$1048576,MATCH($A931,'Hoja de Trabajo para listado'!$CD$155:$CD$1048576,0),MATCH((CUADRO!G$5&amp;$E931),'Hoja de Trabajo para listado'!$CD$151:$DC$151,0)),0)</f>
        <v>0</v>
      </c>
      <c r="H931" s="257">
        <f ca="1">+IFERROR(INDEX('Hoja de Trabajo para listado'!$A$155:$Z$1048576,MATCH($A931,'Hoja de Trabajo para listado'!$A$155:$A$1048576,0),MATCH((CUADRO!H$5&amp;$E931),'Hoja de Trabajo para listado'!$A$151:$Z$151,0)),0)+IFERROR(INDEX('Hoja de Trabajo para listado'!$AB$155:$BA$1048576,MATCH($A931,'Hoja de Trabajo para listado'!$AB$155:$AB$1048576,0),MATCH((CUADRO!H$5&amp;$E931),'Hoja de Trabajo para listado'!$AB$151:$BA$151,0)),0)+IFERROR(INDEX('Hoja de Trabajo para listado'!$BC$155:$CB$1048576,MATCH($A931,'Hoja de Trabajo para listado'!$BC$155:$BC$1048576,0),MATCH((CUADRO!H$5&amp;$E931),'Hoja de Trabajo para listado'!$BC$151:$CB$151,0)),0)+IFERROR(INDEX('Hoja de Trabajo para listado'!$DE$153:$DG$274,MATCH($A931,'Hoja de Trabajo para listado'!$DE$153:$DE$1048576,0),MATCH((CUADRO!H$5&amp;$E931),'Hoja de Trabajo para listado'!$DE$151:$DG$151,0)),0)+IFERROR(INDEX('Hoja de Trabajo para listado'!$CD$155:$DC$1048576,MATCH($A931,'Hoja de Trabajo para listado'!$CD$155:$CD$1048576,0),MATCH((CUADRO!H$5&amp;$E931),'Hoja de Trabajo para listado'!$CD$151:$DC$151,0)),0)</f>
        <v>0</v>
      </c>
      <c r="I931" s="257">
        <f ca="1">+IFERROR(INDEX('Hoja de Trabajo para listado'!$A$155:$Z$1048576,MATCH($A931,'Hoja de Trabajo para listado'!$A$155:$A$1048576,0),MATCH((CUADRO!I$5&amp;$E931),'Hoja de Trabajo para listado'!$A$151:$Z$151,0)),0)+IFERROR(INDEX('Hoja de Trabajo para listado'!$AB$155:$BA$1048576,MATCH($A931,'Hoja de Trabajo para listado'!$AB$155:$AB$1048576,0),MATCH((CUADRO!I$5&amp;$E931),'Hoja de Trabajo para listado'!$AB$151:$BA$151,0)),0)+IFERROR(INDEX('Hoja de Trabajo para listado'!$BC$155:$CB$1048576,MATCH($A931,'Hoja de Trabajo para listado'!$BC$155:$BC$1048576,0),MATCH((CUADRO!I$5&amp;$E931),'Hoja de Trabajo para listado'!$BC$151:$CB$151,0)),0)+IFERROR(INDEX('Hoja de Trabajo para listado'!$DE$153:$DG$274,MATCH($A931,'Hoja de Trabajo para listado'!$DE$153:$DE$1048576,0),MATCH((CUADRO!I$5&amp;$E931),'Hoja de Trabajo para listado'!$DE$151:$DG$151,0)),0)+IFERROR(INDEX('Hoja de Trabajo para listado'!$CD$155:$DC$1048576,MATCH($A931,'Hoja de Trabajo para listado'!$CD$155:$CD$1048576,0),MATCH((CUADRO!I$5&amp;$E931),'Hoja de Trabajo para listado'!$CD$151:$DC$151,0)),0)</f>
        <v>0</v>
      </c>
      <c r="J931" s="257">
        <f ca="1">+IFERROR(INDEX('Hoja de Trabajo para listado'!$A$155:$Z$1048576,MATCH($A931,'Hoja de Trabajo para listado'!$A$155:$A$1048576,0),MATCH((CUADRO!J$5&amp;$E931),'Hoja de Trabajo para listado'!$A$151:$Z$151,0)),0)+IFERROR(INDEX('Hoja de Trabajo para listado'!$AB$155:$BA$1048576,MATCH($A931,'Hoja de Trabajo para listado'!$AB$155:$AB$1048576,0),MATCH((CUADRO!J$5&amp;$E931),'Hoja de Trabajo para listado'!$AB$151:$BA$151,0)),0)+IFERROR(INDEX('Hoja de Trabajo para listado'!$BC$155:$CB$1048576,MATCH($A931,'Hoja de Trabajo para listado'!$BC$155:$BC$1048576,0),MATCH((CUADRO!J$5&amp;$E931),'Hoja de Trabajo para listado'!$BC$151:$CB$151,0)),0)+IFERROR(INDEX('Hoja de Trabajo para listado'!$DE$153:$DG$274,MATCH($A931,'Hoja de Trabajo para listado'!$DE$153:$DE$1048576,0),MATCH((CUADRO!J$5&amp;$E931),'Hoja de Trabajo para listado'!$DE$151:$DG$151,0)),0)+IFERROR(INDEX('Hoja de Trabajo para listado'!$CD$155:$DC$1048576,MATCH($A931,'Hoja de Trabajo para listado'!$CD$155:$CD$1048576,0),MATCH((CUADRO!J$5&amp;$E931),'Hoja de Trabajo para listado'!$CD$151:$DC$151,0)),0)</f>
        <v>0</v>
      </c>
      <c r="K931" s="257">
        <f ca="1">+IFERROR(INDEX('Hoja de Trabajo para listado'!$A$155:$Z$1048576,MATCH($A931,'Hoja de Trabajo para listado'!$A$155:$A$1048576,0),MATCH((CUADRO!K$5&amp;$E931),'Hoja de Trabajo para listado'!$A$151:$Z$151,0)),0)+IFERROR(INDEX('Hoja de Trabajo para listado'!$AB$155:$BA$1048576,MATCH($A931,'Hoja de Trabajo para listado'!$AB$155:$AB$1048576,0),MATCH((CUADRO!K$5&amp;$E931),'Hoja de Trabajo para listado'!$AB$151:$BA$151,0)),0)+IFERROR(INDEX('Hoja de Trabajo para listado'!$BC$155:$CB$1048576,MATCH($A931,'Hoja de Trabajo para listado'!$BC$155:$BC$1048576,0),MATCH((CUADRO!K$5&amp;$E931),'Hoja de Trabajo para listado'!$BC$151:$CB$151,0)),0)+IFERROR(INDEX('Hoja de Trabajo para listado'!$DE$153:$DG$274,MATCH($A931,'Hoja de Trabajo para listado'!$DE$153:$DE$1048576,0),MATCH((CUADRO!K$5&amp;$E931),'Hoja de Trabajo para listado'!$DE$151:$DG$151,0)),0)+IFERROR(INDEX('Hoja de Trabajo para listado'!$CD$155:$DC$1048576,MATCH($A931,'Hoja de Trabajo para listado'!$CD$155:$CD$1048576,0),MATCH((CUADRO!K$5&amp;$E931),'Hoja de Trabajo para listado'!$CD$151:$DC$151,0)),0)</f>
        <v>0</v>
      </c>
      <c r="L931" s="257">
        <f ca="1">+IFERROR(INDEX('Hoja de Trabajo para listado'!$A$155:$Z$1048576,MATCH($A931,'Hoja de Trabajo para listado'!$A$155:$A$1048576,0),MATCH((CUADRO!L$5&amp;$E931),'Hoja de Trabajo para listado'!$A$151:$Z$151,0)),0)+IFERROR(INDEX('Hoja de Trabajo para listado'!$AB$155:$BA$1048576,MATCH($A931,'Hoja de Trabajo para listado'!$AB$155:$AB$1048576,0),MATCH((CUADRO!L$5&amp;$E931),'Hoja de Trabajo para listado'!$AB$151:$BA$151,0)),0)+IFERROR(INDEX('Hoja de Trabajo para listado'!$BC$155:$CB$1048576,MATCH($A931,'Hoja de Trabajo para listado'!$BC$155:$BC$1048576,0),MATCH((CUADRO!L$5&amp;$E931),'Hoja de Trabajo para listado'!$BC$151:$CB$151,0)),0)+IFERROR(INDEX('Hoja de Trabajo para listado'!$DE$153:$DG$274,MATCH($A931,'Hoja de Trabajo para listado'!$DE$153:$DE$1048576,0),MATCH((CUADRO!L$5&amp;$E931),'Hoja de Trabajo para listado'!$DE$151:$DG$151,0)),0)+IFERROR(INDEX('Hoja de Trabajo para listado'!$CD$155:$DC$1048576,MATCH($A931,'Hoja de Trabajo para listado'!$CD$155:$CD$1048576,0),MATCH((CUADRO!L$5&amp;$E931),'Hoja de Trabajo para listado'!$CD$151:$DC$151,0)),0)</f>
        <v>0</v>
      </c>
      <c r="M931" s="257">
        <f ca="1">+IFERROR(INDEX('Hoja de Trabajo para listado'!$A$155:$Z$1048576,MATCH($A931,'Hoja de Trabajo para listado'!$A$155:$A$1048576,0),MATCH((CUADRO!M$5&amp;$E931),'Hoja de Trabajo para listado'!$A$151:$Z$151,0)),0)+IFERROR(INDEX('Hoja de Trabajo para listado'!$AB$155:$BA$1048576,MATCH($A931,'Hoja de Trabajo para listado'!$AB$155:$AB$1048576,0),MATCH((CUADRO!M$5&amp;$E931),'Hoja de Trabajo para listado'!$AB$151:$BA$151,0)),0)+IFERROR(INDEX('Hoja de Trabajo para listado'!$BC$155:$CB$1048576,MATCH($A931,'Hoja de Trabajo para listado'!$BC$155:$BC$1048576,0),MATCH((CUADRO!M$5&amp;$E931),'Hoja de Trabajo para listado'!$BC$151:$CB$151,0)),0)+IFERROR(INDEX('Hoja de Trabajo para listado'!$DE$153:$DG$274,MATCH($A931,'Hoja de Trabajo para listado'!$DE$153:$DE$1048576,0),MATCH((CUADRO!M$5&amp;$E931),'Hoja de Trabajo para listado'!$DE$151:$DG$151,0)),0)+IFERROR(INDEX('Hoja de Trabajo para listado'!$CD$155:$DC$1048576,MATCH($A931,'Hoja de Trabajo para listado'!$CD$155:$CD$1048576,0),MATCH((CUADRO!M$5&amp;$E931),'Hoja de Trabajo para listado'!$CD$151:$DC$151,0)),0)</f>
        <v>0</v>
      </c>
      <c r="N931" s="257">
        <f ca="1">+IFERROR(INDEX('Hoja de Trabajo para listado'!$A$155:$Z$1048576,MATCH($A931,'Hoja de Trabajo para listado'!$A$155:$A$1048576,0),MATCH((CUADRO!N$5&amp;$E931),'Hoja de Trabajo para listado'!$A$151:$Z$151,0)),0)+IFERROR(INDEX('Hoja de Trabajo para listado'!$AB$155:$BA$1048576,MATCH($A931,'Hoja de Trabajo para listado'!$AB$155:$AB$1048576,0),MATCH((CUADRO!N$5&amp;$E931),'Hoja de Trabajo para listado'!$AB$151:$BA$151,0)),0)+IFERROR(INDEX('Hoja de Trabajo para listado'!$BC$155:$CB$1048576,MATCH($A931,'Hoja de Trabajo para listado'!$BC$155:$BC$1048576,0),MATCH((CUADRO!N$5&amp;$E931),'Hoja de Trabajo para listado'!$BC$151:$CB$151,0)),0)+IFERROR(INDEX('Hoja de Trabajo para listado'!$DE$153:$DG$274,MATCH($A931,'Hoja de Trabajo para listado'!$DE$153:$DE$1048576,0),MATCH((CUADRO!N$5&amp;$E931),'Hoja de Trabajo para listado'!$DE$151:$DG$151,0)),0)+IFERROR(INDEX('Hoja de Trabajo para listado'!$CD$155:$DC$1048576,MATCH($A931,'Hoja de Trabajo para listado'!$CD$155:$CD$1048576,0),MATCH((CUADRO!N$5&amp;$E931),'Hoja de Trabajo para listado'!$CD$151:$DC$151,0)),0)</f>
        <v>0</v>
      </c>
      <c r="O931" s="257">
        <f ca="1">+IFERROR(INDEX('Hoja de Trabajo para listado'!$A$155:$Z$1048576,MATCH($A931,'Hoja de Trabajo para listado'!$A$155:$A$1048576,0),MATCH((CUADRO!O$5&amp;$E931),'Hoja de Trabajo para listado'!$A$151:$Z$151,0)),0)+IFERROR(INDEX('Hoja de Trabajo para listado'!$AB$155:$BA$1048576,MATCH($A931,'Hoja de Trabajo para listado'!$AB$155:$AB$1048576,0),MATCH((CUADRO!O$5&amp;$E931),'Hoja de Trabajo para listado'!$AB$151:$BA$151,0)),0)+IFERROR(INDEX('Hoja de Trabajo para listado'!$BC$155:$CB$1048576,MATCH($A931,'Hoja de Trabajo para listado'!$BC$155:$BC$1048576,0),MATCH((CUADRO!O$5&amp;$E931),'Hoja de Trabajo para listado'!$BC$151:$CB$151,0)),0)+IFERROR(INDEX('Hoja de Trabajo para listado'!$DE$153:$DG$274,MATCH($A931,'Hoja de Trabajo para listado'!$DE$153:$DE$1048576,0),MATCH((CUADRO!O$5&amp;$E931),'Hoja de Trabajo para listado'!$DE$151:$DG$151,0)),0)+IFERROR(INDEX('Hoja de Trabajo para listado'!$CD$155:$DC$1048576,MATCH($A931,'Hoja de Trabajo para listado'!$CD$155:$CD$1048576,0),MATCH((CUADRO!O$5&amp;$E931),'Hoja de Trabajo para listado'!$CD$151:$DC$151,0)),0)</f>
        <v>0</v>
      </c>
      <c r="P931" s="257">
        <f ca="1">+IFERROR(INDEX('Hoja de Trabajo para listado'!$A$155:$Z$1048576,MATCH($A931,'Hoja de Trabajo para listado'!$A$155:$A$1048576,0),MATCH((CUADRO!P$5&amp;$E931),'Hoja de Trabajo para listado'!$A$151:$Z$151,0)),0)+IFERROR(INDEX('Hoja de Trabajo para listado'!$AB$155:$BA$1048576,MATCH($A931,'Hoja de Trabajo para listado'!$AB$155:$AB$1048576,0),MATCH((CUADRO!P$5&amp;$E931),'Hoja de Trabajo para listado'!$AB$151:$BA$151,0)),0)+IFERROR(INDEX('Hoja de Trabajo para listado'!$BC$155:$CB$1048576,MATCH($A931,'Hoja de Trabajo para listado'!$BC$155:$BC$1048576,0),MATCH((CUADRO!P$5&amp;$E931),'Hoja de Trabajo para listado'!$BC$151:$CB$151,0)),0)+IFERROR(INDEX('Hoja de Trabajo para listado'!$DE$153:$DG$274,MATCH($A931,'Hoja de Trabajo para listado'!$DE$153:$DE$1048576,0),MATCH((CUADRO!P$5&amp;$E931),'Hoja de Trabajo para listado'!$DE$151:$DG$151,0)),0)+IFERROR(INDEX('Hoja de Trabajo para listado'!$CD$155:$DC$1048576,MATCH($A931,'Hoja de Trabajo para listado'!$CD$155:$CD$1048576,0),MATCH((CUADRO!P$5&amp;$E931),'Hoja de Trabajo para listado'!$CD$151:$DC$151,0)),0)</f>
        <v>0</v>
      </c>
      <c r="Q931" s="257">
        <f ca="1">+IFERROR(INDEX('Hoja de Trabajo para listado'!$A$155:$Z$1048576,MATCH($A931,'Hoja de Trabajo para listado'!$A$155:$A$1048576,0),MATCH((CUADRO!Q$5&amp;$E931),'Hoja de Trabajo para listado'!$A$151:$Z$151,0)),0)+IFERROR(INDEX('Hoja de Trabajo para listado'!$AB$155:$BA$1048576,MATCH($A931,'Hoja de Trabajo para listado'!$AB$155:$AB$1048576,0),MATCH((CUADRO!Q$5&amp;$E931),'Hoja de Trabajo para listado'!$AB$151:$BA$151,0)),0)+IFERROR(INDEX('Hoja de Trabajo para listado'!$BC$155:$CB$1048576,MATCH($A931,'Hoja de Trabajo para listado'!$BC$155:$BC$1048576,0),MATCH((CUADRO!Q$5&amp;$E931),'Hoja de Trabajo para listado'!$BC$151:$CB$151,0)),0)+IFERROR(INDEX('Hoja de Trabajo para listado'!$DE$153:$DG$274,MATCH($A931,'Hoja de Trabajo para listado'!$DE$153:$DE$1048576,0),MATCH((CUADRO!Q$5&amp;$E931),'Hoja de Trabajo para listado'!$DE$151:$DG$151,0)),0)+IFERROR(INDEX('Hoja de Trabajo para listado'!$CD$155:$DC$1048576,MATCH($A931,'Hoja de Trabajo para listado'!$CD$155:$CD$1048576,0),MATCH((CUADRO!Q$5&amp;$E931),'Hoja de Trabajo para listado'!$CD$151:$DC$151,0)),0)</f>
        <v>0</v>
      </c>
      <c r="R931" s="257">
        <f t="shared" ca="1" si="28"/>
        <v>0</v>
      </c>
      <c r="S931" s="274">
        <f ca="1">+R930+R931</f>
        <v>0</v>
      </c>
      <c r="T931" s="257">
        <f ca="1">+S931</f>
        <v>0</v>
      </c>
      <c r="U931" s="256">
        <f t="shared" si="29"/>
        <v>2</v>
      </c>
      <c r="V931" s="362" t="str">
        <f>+VLOOKUP(A931,bd_lista!$A$3:$E$590,5,FALSE)</f>
        <v>Gobiernos Autonomos Municipales</v>
      </c>
      <c r="W931" s="362"/>
      <c r="X931" s="254">
        <f>+VLOOKUP(A931,[2]Sheet1!$A$13:$D$744,4,FALSE)</f>
        <v>0</v>
      </c>
      <c r="Y931" s="254" t="e">
        <f>+VLOOKUP(X931,bd_lista!$A$3:$C$590,3,FALSE)</f>
        <v>#N/A</v>
      </c>
      <c r="Z931" s="314"/>
      <c r="AA931" s="315"/>
    </row>
    <row r="932" spans="1:27" customFormat="1" ht="15" hidden="1" customHeight="1">
      <c r="A932" s="32">
        <v>1729</v>
      </c>
      <c r="B932" s="306">
        <f>+A932</f>
        <v>1729</v>
      </c>
      <c r="C932" s="259" t="str">
        <f>+VLOOKUP(A932,bd_lista!$A$3:$C$590,3,FALSE)</f>
        <v>Gobierno Autónomo Municipal de Pucara</v>
      </c>
      <c r="D932" s="361" t="str">
        <f>+C932</f>
        <v>Gobierno Autónomo Municipal de Pucara</v>
      </c>
      <c r="E932" s="254" t="s">
        <v>1313</v>
      </c>
      <c r="F932" s="255">
        <f ca="1">+IFERROR(INDEX('Hoja de Trabajo para listado'!$A$155:$Z$1048576,MATCH($A932,'Hoja de Trabajo para listado'!$A$155:$A$1048576,0),MATCH((CUADRO!F$5&amp;$E932),'Hoja de Trabajo para listado'!$A$151:$Z$151,0)),0)+IFERROR(INDEX('Hoja de Trabajo para listado'!$AB$155:$BA$1048576,MATCH($A932,'Hoja de Trabajo para listado'!$AB$155:$AB$1048576,0),MATCH((CUADRO!F$5&amp;$E932),'Hoja de Trabajo para listado'!$AB$151:$BA$151,0)),0)+IFERROR(INDEX('Hoja de Trabajo para listado'!$BC$155:$CB$1048576,MATCH($A932,'Hoja de Trabajo para listado'!$BC$155:$BC$1048576,0),MATCH((CUADRO!F$5&amp;$E932),'Hoja de Trabajo para listado'!$BC$151:$CB$151,0)),0)+IFERROR(INDEX('Hoja de Trabajo para listado'!$DE$153:$DG$274,MATCH($A932,'Hoja de Trabajo para listado'!$DE$153:$DE$1048576,0),MATCH((CUADRO!F$5&amp;$E932),'Hoja de Trabajo para listado'!$DE$151:$DG$151,0)),0)+IFERROR(INDEX('Hoja de Trabajo para listado'!$CD$155:$DC$1048576,MATCH($A932,'Hoja de Trabajo para listado'!$CD$155:$CD$1048576,0),MATCH((CUADRO!F$5&amp;$E932),'Hoja de Trabajo para listado'!$CD$151:$DC$151,0)),0)</f>
        <v>0</v>
      </c>
      <c r="G932" s="255">
        <f ca="1">+IFERROR(INDEX('Hoja de Trabajo para listado'!$A$155:$Z$1048576,MATCH($A932,'Hoja de Trabajo para listado'!$A$155:$A$1048576,0),MATCH((CUADRO!G$5&amp;$E932),'Hoja de Trabajo para listado'!$A$151:$Z$151,0)),0)+IFERROR(INDEX('Hoja de Trabajo para listado'!$AB$155:$BA$1048576,MATCH($A932,'Hoja de Trabajo para listado'!$AB$155:$AB$1048576,0),MATCH((CUADRO!G$5&amp;$E932),'Hoja de Trabajo para listado'!$AB$151:$BA$151,0)),0)+IFERROR(INDEX('Hoja de Trabajo para listado'!$BC$155:$CB$1048576,MATCH($A932,'Hoja de Trabajo para listado'!$BC$155:$BC$1048576,0),MATCH((CUADRO!G$5&amp;$E932),'Hoja de Trabajo para listado'!$BC$151:$CB$151,0)),0)+IFERROR(INDEX('Hoja de Trabajo para listado'!$DE$153:$DG$274,MATCH($A932,'Hoja de Trabajo para listado'!$DE$153:$DE$1048576,0),MATCH((CUADRO!G$5&amp;$E932),'Hoja de Trabajo para listado'!$DE$151:$DG$151,0)),0)+IFERROR(INDEX('Hoja de Trabajo para listado'!$CD$155:$DC$1048576,MATCH($A932,'Hoja de Trabajo para listado'!$CD$155:$CD$1048576,0),MATCH((CUADRO!G$5&amp;$E932),'Hoja de Trabajo para listado'!$CD$151:$DC$151,0)),0)</f>
        <v>0</v>
      </c>
      <c r="H932" s="255">
        <f ca="1">+IFERROR(INDEX('Hoja de Trabajo para listado'!$A$155:$Z$1048576,MATCH($A932,'Hoja de Trabajo para listado'!$A$155:$A$1048576,0),MATCH((CUADRO!H$5&amp;$E932),'Hoja de Trabajo para listado'!$A$151:$Z$151,0)),0)+IFERROR(INDEX('Hoja de Trabajo para listado'!$AB$155:$BA$1048576,MATCH($A932,'Hoja de Trabajo para listado'!$AB$155:$AB$1048576,0),MATCH((CUADRO!H$5&amp;$E932),'Hoja de Trabajo para listado'!$AB$151:$BA$151,0)),0)+IFERROR(INDEX('Hoja de Trabajo para listado'!$BC$155:$CB$1048576,MATCH($A932,'Hoja de Trabajo para listado'!$BC$155:$BC$1048576,0),MATCH((CUADRO!H$5&amp;$E932),'Hoja de Trabajo para listado'!$BC$151:$CB$151,0)),0)+IFERROR(INDEX('Hoja de Trabajo para listado'!$DE$153:$DG$274,MATCH($A932,'Hoja de Trabajo para listado'!$DE$153:$DE$1048576,0),MATCH((CUADRO!H$5&amp;$E932),'Hoja de Trabajo para listado'!$DE$151:$DG$151,0)),0)+IFERROR(INDEX('Hoja de Trabajo para listado'!$CD$155:$DC$1048576,MATCH($A932,'Hoja de Trabajo para listado'!$CD$155:$CD$1048576,0),MATCH((CUADRO!H$5&amp;$E932),'Hoja de Trabajo para listado'!$CD$151:$DC$151,0)),0)</f>
        <v>0</v>
      </c>
      <c r="I932" s="255">
        <f ca="1">+IFERROR(INDEX('Hoja de Trabajo para listado'!$A$155:$Z$1048576,MATCH($A932,'Hoja de Trabajo para listado'!$A$155:$A$1048576,0),MATCH((CUADRO!I$5&amp;$E932),'Hoja de Trabajo para listado'!$A$151:$Z$151,0)),0)+IFERROR(INDEX('Hoja de Trabajo para listado'!$AB$155:$BA$1048576,MATCH($A932,'Hoja de Trabajo para listado'!$AB$155:$AB$1048576,0),MATCH((CUADRO!I$5&amp;$E932),'Hoja de Trabajo para listado'!$AB$151:$BA$151,0)),0)+IFERROR(INDEX('Hoja de Trabajo para listado'!$BC$155:$CB$1048576,MATCH($A932,'Hoja de Trabajo para listado'!$BC$155:$BC$1048576,0),MATCH((CUADRO!I$5&amp;$E932),'Hoja de Trabajo para listado'!$BC$151:$CB$151,0)),0)+IFERROR(INDEX('Hoja de Trabajo para listado'!$DE$153:$DG$274,MATCH($A932,'Hoja de Trabajo para listado'!$DE$153:$DE$1048576,0),MATCH((CUADRO!I$5&amp;$E932),'Hoja de Trabajo para listado'!$DE$151:$DG$151,0)),0)+IFERROR(INDEX('Hoja de Trabajo para listado'!$CD$155:$DC$1048576,MATCH($A932,'Hoja de Trabajo para listado'!$CD$155:$CD$1048576,0),MATCH((CUADRO!I$5&amp;$E932),'Hoja de Trabajo para listado'!$CD$151:$DC$151,0)),0)</f>
        <v>0</v>
      </c>
      <c r="J932" s="255">
        <f ca="1">+IFERROR(INDEX('Hoja de Trabajo para listado'!$A$155:$Z$1048576,MATCH($A932,'Hoja de Trabajo para listado'!$A$155:$A$1048576,0),MATCH((CUADRO!J$5&amp;$E932),'Hoja de Trabajo para listado'!$A$151:$Z$151,0)),0)+IFERROR(INDEX('Hoja de Trabajo para listado'!$AB$155:$BA$1048576,MATCH($A932,'Hoja de Trabajo para listado'!$AB$155:$AB$1048576,0),MATCH((CUADRO!J$5&amp;$E932),'Hoja de Trabajo para listado'!$AB$151:$BA$151,0)),0)+IFERROR(INDEX('Hoja de Trabajo para listado'!$BC$155:$CB$1048576,MATCH($A932,'Hoja de Trabajo para listado'!$BC$155:$BC$1048576,0),MATCH((CUADRO!J$5&amp;$E932),'Hoja de Trabajo para listado'!$BC$151:$CB$151,0)),0)+IFERROR(INDEX('Hoja de Trabajo para listado'!$DE$153:$DG$274,MATCH($A932,'Hoja de Trabajo para listado'!$DE$153:$DE$1048576,0),MATCH((CUADRO!J$5&amp;$E932),'Hoja de Trabajo para listado'!$DE$151:$DG$151,0)),0)+IFERROR(INDEX('Hoja de Trabajo para listado'!$CD$155:$DC$1048576,MATCH($A932,'Hoja de Trabajo para listado'!$CD$155:$CD$1048576,0),MATCH((CUADRO!J$5&amp;$E932),'Hoja de Trabajo para listado'!$CD$151:$DC$151,0)),0)</f>
        <v>0</v>
      </c>
      <c r="K932" s="255">
        <f ca="1">+IFERROR(INDEX('Hoja de Trabajo para listado'!$A$155:$Z$1048576,MATCH($A932,'Hoja de Trabajo para listado'!$A$155:$A$1048576,0),MATCH((CUADRO!K$5&amp;$E932),'Hoja de Trabajo para listado'!$A$151:$Z$151,0)),0)+IFERROR(INDEX('Hoja de Trabajo para listado'!$AB$155:$BA$1048576,MATCH($A932,'Hoja de Trabajo para listado'!$AB$155:$AB$1048576,0),MATCH((CUADRO!K$5&amp;$E932),'Hoja de Trabajo para listado'!$AB$151:$BA$151,0)),0)+IFERROR(INDEX('Hoja de Trabajo para listado'!$BC$155:$CB$1048576,MATCH($A932,'Hoja de Trabajo para listado'!$BC$155:$BC$1048576,0),MATCH((CUADRO!K$5&amp;$E932),'Hoja de Trabajo para listado'!$BC$151:$CB$151,0)),0)+IFERROR(INDEX('Hoja de Trabajo para listado'!$DE$153:$DG$274,MATCH($A932,'Hoja de Trabajo para listado'!$DE$153:$DE$1048576,0),MATCH((CUADRO!K$5&amp;$E932),'Hoja de Trabajo para listado'!$DE$151:$DG$151,0)),0)+IFERROR(INDEX('Hoja de Trabajo para listado'!$CD$155:$DC$1048576,MATCH($A932,'Hoja de Trabajo para listado'!$CD$155:$CD$1048576,0),MATCH((CUADRO!K$5&amp;$E932),'Hoja de Trabajo para listado'!$CD$151:$DC$151,0)),0)</f>
        <v>0</v>
      </c>
      <c r="L932" s="255">
        <f ca="1">+IFERROR(INDEX('Hoja de Trabajo para listado'!$A$155:$Z$1048576,MATCH($A932,'Hoja de Trabajo para listado'!$A$155:$A$1048576,0),MATCH((CUADRO!L$5&amp;$E932),'Hoja de Trabajo para listado'!$A$151:$Z$151,0)),0)+IFERROR(INDEX('Hoja de Trabajo para listado'!$AB$155:$BA$1048576,MATCH($A932,'Hoja de Trabajo para listado'!$AB$155:$AB$1048576,0),MATCH((CUADRO!L$5&amp;$E932),'Hoja de Trabajo para listado'!$AB$151:$BA$151,0)),0)+IFERROR(INDEX('Hoja de Trabajo para listado'!$BC$155:$CB$1048576,MATCH($A932,'Hoja de Trabajo para listado'!$BC$155:$BC$1048576,0),MATCH((CUADRO!L$5&amp;$E932),'Hoja de Trabajo para listado'!$BC$151:$CB$151,0)),0)+IFERROR(INDEX('Hoja de Trabajo para listado'!$DE$153:$DG$274,MATCH($A932,'Hoja de Trabajo para listado'!$DE$153:$DE$1048576,0),MATCH((CUADRO!L$5&amp;$E932),'Hoja de Trabajo para listado'!$DE$151:$DG$151,0)),0)+IFERROR(INDEX('Hoja de Trabajo para listado'!$CD$155:$DC$1048576,MATCH($A932,'Hoja de Trabajo para listado'!$CD$155:$CD$1048576,0),MATCH((CUADRO!L$5&amp;$E932),'Hoja de Trabajo para listado'!$CD$151:$DC$151,0)),0)</f>
        <v>0</v>
      </c>
      <c r="M932" s="255">
        <f ca="1">+IFERROR(INDEX('Hoja de Trabajo para listado'!$A$155:$Z$1048576,MATCH($A932,'Hoja de Trabajo para listado'!$A$155:$A$1048576,0),MATCH((CUADRO!M$5&amp;$E932),'Hoja de Trabajo para listado'!$A$151:$Z$151,0)),0)+IFERROR(INDEX('Hoja de Trabajo para listado'!$AB$155:$BA$1048576,MATCH($A932,'Hoja de Trabajo para listado'!$AB$155:$AB$1048576,0),MATCH((CUADRO!M$5&amp;$E932),'Hoja de Trabajo para listado'!$AB$151:$BA$151,0)),0)+IFERROR(INDEX('Hoja de Trabajo para listado'!$BC$155:$CB$1048576,MATCH($A932,'Hoja de Trabajo para listado'!$BC$155:$BC$1048576,0),MATCH((CUADRO!M$5&amp;$E932),'Hoja de Trabajo para listado'!$BC$151:$CB$151,0)),0)+IFERROR(INDEX('Hoja de Trabajo para listado'!$DE$153:$DG$274,MATCH($A932,'Hoja de Trabajo para listado'!$DE$153:$DE$1048576,0),MATCH((CUADRO!M$5&amp;$E932),'Hoja de Trabajo para listado'!$DE$151:$DG$151,0)),0)+IFERROR(INDEX('Hoja de Trabajo para listado'!$CD$155:$DC$1048576,MATCH($A932,'Hoja de Trabajo para listado'!$CD$155:$CD$1048576,0),MATCH((CUADRO!M$5&amp;$E932),'Hoja de Trabajo para listado'!$CD$151:$DC$151,0)),0)</f>
        <v>0</v>
      </c>
      <c r="N932" s="255">
        <f ca="1">+IFERROR(INDEX('Hoja de Trabajo para listado'!$A$155:$Z$1048576,MATCH($A932,'Hoja de Trabajo para listado'!$A$155:$A$1048576,0),MATCH((CUADRO!N$5&amp;$E932),'Hoja de Trabajo para listado'!$A$151:$Z$151,0)),0)+IFERROR(INDEX('Hoja de Trabajo para listado'!$AB$155:$BA$1048576,MATCH($A932,'Hoja de Trabajo para listado'!$AB$155:$AB$1048576,0),MATCH((CUADRO!N$5&amp;$E932),'Hoja de Trabajo para listado'!$AB$151:$BA$151,0)),0)+IFERROR(INDEX('Hoja de Trabajo para listado'!$BC$155:$CB$1048576,MATCH($A932,'Hoja de Trabajo para listado'!$BC$155:$BC$1048576,0),MATCH((CUADRO!N$5&amp;$E932),'Hoja de Trabajo para listado'!$BC$151:$CB$151,0)),0)+IFERROR(INDEX('Hoja de Trabajo para listado'!$DE$153:$DG$274,MATCH($A932,'Hoja de Trabajo para listado'!$DE$153:$DE$1048576,0),MATCH((CUADRO!N$5&amp;$E932),'Hoja de Trabajo para listado'!$DE$151:$DG$151,0)),0)+IFERROR(INDEX('Hoja de Trabajo para listado'!$CD$155:$DC$1048576,MATCH($A932,'Hoja de Trabajo para listado'!$CD$155:$CD$1048576,0),MATCH((CUADRO!N$5&amp;$E932),'Hoja de Trabajo para listado'!$CD$151:$DC$151,0)),0)</f>
        <v>0</v>
      </c>
      <c r="O932" s="255">
        <f ca="1">+IFERROR(INDEX('Hoja de Trabajo para listado'!$A$155:$Z$1048576,MATCH($A932,'Hoja de Trabajo para listado'!$A$155:$A$1048576,0),MATCH((CUADRO!O$5&amp;$E932),'Hoja de Trabajo para listado'!$A$151:$Z$151,0)),0)+IFERROR(INDEX('Hoja de Trabajo para listado'!$AB$155:$BA$1048576,MATCH($A932,'Hoja de Trabajo para listado'!$AB$155:$AB$1048576,0),MATCH((CUADRO!O$5&amp;$E932),'Hoja de Trabajo para listado'!$AB$151:$BA$151,0)),0)+IFERROR(INDEX('Hoja de Trabajo para listado'!$BC$155:$CB$1048576,MATCH($A932,'Hoja de Trabajo para listado'!$BC$155:$BC$1048576,0),MATCH((CUADRO!O$5&amp;$E932),'Hoja de Trabajo para listado'!$BC$151:$CB$151,0)),0)+IFERROR(INDEX('Hoja de Trabajo para listado'!$DE$153:$DG$274,MATCH($A932,'Hoja de Trabajo para listado'!$DE$153:$DE$1048576,0),MATCH((CUADRO!O$5&amp;$E932),'Hoja de Trabajo para listado'!$DE$151:$DG$151,0)),0)+IFERROR(INDEX('Hoja de Trabajo para listado'!$CD$155:$DC$1048576,MATCH($A932,'Hoja de Trabajo para listado'!$CD$155:$CD$1048576,0),MATCH((CUADRO!O$5&amp;$E932),'Hoja de Trabajo para listado'!$CD$151:$DC$151,0)),0)</f>
        <v>0</v>
      </c>
      <c r="P932" s="255">
        <f ca="1">+IFERROR(INDEX('Hoja de Trabajo para listado'!$A$155:$Z$1048576,MATCH($A932,'Hoja de Trabajo para listado'!$A$155:$A$1048576,0),MATCH((CUADRO!P$5&amp;$E932),'Hoja de Trabajo para listado'!$A$151:$Z$151,0)),0)+IFERROR(INDEX('Hoja de Trabajo para listado'!$AB$155:$BA$1048576,MATCH($A932,'Hoja de Trabajo para listado'!$AB$155:$AB$1048576,0),MATCH((CUADRO!P$5&amp;$E932),'Hoja de Trabajo para listado'!$AB$151:$BA$151,0)),0)+IFERROR(INDEX('Hoja de Trabajo para listado'!$BC$155:$CB$1048576,MATCH($A932,'Hoja de Trabajo para listado'!$BC$155:$BC$1048576,0),MATCH((CUADRO!P$5&amp;$E932),'Hoja de Trabajo para listado'!$BC$151:$CB$151,0)),0)+IFERROR(INDEX('Hoja de Trabajo para listado'!$DE$153:$DG$274,MATCH($A932,'Hoja de Trabajo para listado'!$DE$153:$DE$1048576,0),MATCH((CUADRO!P$5&amp;$E932),'Hoja de Trabajo para listado'!$DE$151:$DG$151,0)),0)+IFERROR(INDEX('Hoja de Trabajo para listado'!$CD$155:$DC$1048576,MATCH($A932,'Hoja de Trabajo para listado'!$CD$155:$CD$1048576,0),MATCH((CUADRO!P$5&amp;$E932),'Hoja de Trabajo para listado'!$CD$151:$DC$151,0)),0)</f>
        <v>0</v>
      </c>
      <c r="Q932" s="255">
        <f ca="1">+IFERROR(INDEX('Hoja de Trabajo para listado'!$A$155:$Z$1048576,MATCH($A932,'Hoja de Trabajo para listado'!$A$155:$A$1048576,0),MATCH((CUADRO!Q$5&amp;$E932),'Hoja de Trabajo para listado'!$A$151:$Z$151,0)),0)+IFERROR(INDEX('Hoja de Trabajo para listado'!$AB$155:$BA$1048576,MATCH($A932,'Hoja de Trabajo para listado'!$AB$155:$AB$1048576,0),MATCH((CUADRO!Q$5&amp;$E932),'Hoja de Trabajo para listado'!$AB$151:$BA$151,0)),0)+IFERROR(INDEX('Hoja de Trabajo para listado'!$BC$155:$CB$1048576,MATCH($A932,'Hoja de Trabajo para listado'!$BC$155:$BC$1048576,0),MATCH((CUADRO!Q$5&amp;$E932),'Hoja de Trabajo para listado'!$BC$151:$CB$151,0)),0)+IFERROR(INDEX('Hoja de Trabajo para listado'!$DE$153:$DG$274,MATCH($A932,'Hoja de Trabajo para listado'!$DE$153:$DE$1048576,0),MATCH((CUADRO!Q$5&amp;$E932),'Hoja de Trabajo para listado'!$DE$151:$DG$151,0)),0)+IFERROR(INDEX('Hoja de Trabajo para listado'!$CD$155:$DC$1048576,MATCH($A932,'Hoja de Trabajo para listado'!$CD$155:$CD$1048576,0),MATCH((CUADRO!Q$5&amp;$E932),'Hoja de Trabajo para listado'!$CD$151:$DC$151,0)),0)</f>
        <v>0</v>
      </c>
      <c r="R932" s="255">
        <f t="shared" ca="1" si="28"/>
        <v>0</v>
      </c>
      <c r="S932" s="262"/>
      <c r="T932" s="255">
        <f ca="1">+T933</f>
        <v>0</v>
      </c>
      <c r="U932" s="254">
        <f t="shared" si="29"/>
        <v>1</v>
      </c>
      <c r="V932" s="362" t="str">
        <f>+VLOOKUP(A932,bd_lista!$A$3:$E$590,5,FALSE)</f>
        <v>Gobiernos Autonomos Municipales</v>
      </c>
      <c r="W932" s="361" t="str">
        <f>+V932</f>
        <v>Gobiernos Autonomos Municipales</v>
      </c>
      <c r="X932" s="254">
        <f>+VLOOKUP(A932,[2]Sheet1!$A$13:$D$744,4,FALSE)</f>
        <v>0</v>
      </c>
      <c r="Y932" s="254" t="e">
        <f>+VLOOKUP(X932,bd_lista!$A$3:$C$590,3,FALSE)</f>
        <v>#N/A</v>
      </c>
      <c r="Z932" s="316">
        <f>+X932</f>
        <v>0</v>
      </c>
      <c r="AA932" s="317" t="e">
        <f>+Y932</f>
        <v>#N/A</v>
      </c>
    </row>
    <row r="933" spans="1:27" customFormat="1" ht="15" hidden="1" customHeight="1">
      <c r="A933" s="32">
        <v>1729</v>
      </c>
      <c r="B933" s="307"/>
      <c r="C933" s="259" t="str">
        <f>+VLOOKUP(A933,bd_lista!$A$3:$C$590,3,FALSE)</f>
        <v>Gobierno Autónomo Municipal de Pucara</v>
      </c>
      <c r="D933" s="362"/>
      <c r="E933" s="256" t="s">
        <v>1314</v>
      </c>
      <c r="F933" s="257">
        <f ca="1">+IFERROR(INDEX('Hoja de Trabajo para listado'!$A$155:$Z$1048576,MATCH($A933,'Hoja de Trabajo para listado'!$A$155:$A$1048576,0),MATCH((CUADRO!F$5&amp;$E933),'Hoja de Trabajo para listado'!$A$151:$Z$151,0)),0)+IFERROR(INDEX('Hoja de Trabajo para listado'!$AB$155:$BA$1048576,MATCH($A933,'Hoja de Trabajo para listado'!$AB$155:$AB$1048576,0),MATCH((CUADRO!F$5&amp;$E933),'Hoja de Trabajo para listado'!$AB$151:$BA$151,0)),0)+IFERROR(INDEX('Hoja de Trabajo para listado'!$BC$155:$CB$1048576,MATCH($A933,'Hoja de Trabajo para listado'!$BC$155:$BC$1048576,0),MATCH((CUADRO!F$5&amp;$E933),'Hoja de Trabajo para listado'!$BC$151:$CB$151,0)),0)+IFERROR(INDEX('Hoja de Trabajo para listado'!$DE$153:$DG$274,MATCH($A933,'Hoja de Trabajo para listado'!$DE$153:$DE$1048576,0),MATCH((CUADRO!F$5&amp;$E933),'Hoja de Trabajo para listado'!$DE$151:$DG$151,0)),0)+IFERROR(INDEX('Hoja de Trabajo para listado'!$CD$155:$DC$1048576,MATCH($A933,'Hoja de Trabajo para listado'!$CD$155:$CD$1048576,0),MATCH((CUADRO!F$5&amp;$E933),'Hoja de Trabajo para listado'!$CD$151:$DC$151,0)),0)</f>
        <v>0</v>
      </c>
      <c r="G933" s="257">
        <f ca="1">+IFERROR(INDEX('Hoja de Trabajo para listado'!$A$155:$Z$1048576,MATCH($A933,'Hoja de Trabajo para listado'!$A$155:$A$1048576,0),MATCH((CUADRO!G$5&amp;$E933),'Hoja de Trabajo para listado'!$A$151:$Z$151,0)),0)+IFERROR(INDEX('Hoja de Trabajo para listado'!$AB$155:$BA$1048576,MATCH($A933,'Hoja de Trabajo para listado'!$AB$155:$AB$1048576,0),MATCH((CUADRO!G$5&amp;$E933),'Hoja de Trabajo para listado'!$AB$151:$BA$151,0)),0)+IFERROR(INDEX('Hoja de Trabajo para listado'!$BC$155:$CB$1048576,MATCH($A933,'Hoja de Trabajo para listado'!$BC$155:$BC$1048576,0),MATCH((CUADRO!G$5&amp;$E933),'Hoja de Trabajo para listado'!$BC$151:$CB$151,0)),0)+IFERROR(INDEX('Hoja de Trabajo para listado'!$DE$153:$DG$274,MATCH($A933,'Hoja de Trabajo para listado'!$DE$153:$DE$1048576,0),MATCH((CUADRO!G$5&amp;$E933),'Hoja de Trabajo para listado'!$DE$151:$DG$151,0)),0)+IFERROR(INDEX('Hoja de Trabajo para listado'!$CD$155:$DC$1048576,MATCH($A933,'Hoja de Trabajo para listado'!$CD$155:$CD$1048576,0),MATCH((CUADRO!G$5&amp;$E933),'Hoja de Trabajo para listado'!$CD$151:$DC$151,0)),0)</f>
        <v>0</v>
      </c>
      <c r="H933" s="257">
        <f ca="1">+IFERROR(INDEX('Hoja de Trabajo para listado'!$A$155:$Z$1048576,MATCH($A933,'Hoja de Trabajo para listado'!$A$155:$A$1048576,0),MATCH((CUADRO!H$5&amp;$E933),'Hoja de Trabajo para listado'!$A$151:$Z$151,0)),0)+IFERROR(INDEX('Hoja de Trabajo para listado'!$AB$155:$BA$1048576,MATCH($A933,'Hoja de Trabajo para listado'!$AB$155:$AB$1048576,0),MATCH((CUADRO!H$5&amp;$E933),'Hoja de Trabajo para listado'!$AB$151:$BA$151,0)),0)+IFERROR(INDEX('Hoja de Trabajo para listado'!$BC$155:$CB$1048576,MATCH($A933,'Hoja de Trabajo para listado'!$BC$155:$BC$1048576,0),MATCH((CUADRO!H$5&amp;$E933),'Hoja de Trabajo para listado'!$BC$151:$CB$151,0)),0)+IFERROR(INDEX('Hoja de Trabajo para listado'!$DE$153:$DG$274,MATCH($A933,'Hoja de Trabajo para listado'!$DE$153:$DE$1048576,0),MATCH((CUADRO!H$5&amp;$E933),'Hoja de Trabajo para listado'!$DE$151:$DG$151,0)),0)+IFERROR(INDEX('Hoja de Trabajo para listado'!$CD$155:$DC$1048576,MATCH($A933,'Hoja de Trabajo para listado'!$CD$155:$CD$1048576,0),MATCH((CUADRO!H$5&amp;$E933),'Hoja de Trabajo para listado'!$CD$151:$DC$151,0)),0)</f>
        <v>0</v>
      </c>
      <c r="I933" s="257">
        <f ca="1">+IFERROR(INDEX('Hoja de Trabajo para listado'!$A$155:$Z$1048576,MATCH($A933,'Hoja de Trabajo para listado'!$A$155:$A$1048576,0),MATCH((CUADRO!I$5&amp;$E933),'Hoja de Trabajo para listado'!$A$151:$Z$151,0)),0)+IFERROR(INDEX('Hoja de Trabajo para listado'!$AB$155:$BA$1048576,MATCH($A933,'Hoja de Trabajo para listado'!$AB$155:$AB$1048576,0),MATCH((CUADRO!I$5&amp;$E933),'Hoja de Trabajo para listado'!$AB$151:$BA$151,0)),0)+IFERROR(INDEX('Hoja de Trabajo para listado'!$BC$155:$CB$1048576,MATCH($A933,'Hoja de Trabajo para listado'!$BC$155:$BC$1048576,0),MATCH((CUADRO!I$5&amp;$E933),'Hoja de Trabajo para listado'!$BC$151:$CB$151,0)),0)+IFERROR(INDEX('Hoja de Trabajo para listado'!$DE$153:$DG$274,MATCH($A933,'Hoja de Trabajo para listado'!$DE$153:$DE$1048576,0),MATCH((CUADRO!I$5&amp;$E933),'Hoja de Trabajo para listado'!$DE$151:$DG$151,0)),0)+IFERROR(INDEX('Hoja de Trabajo para listado'!$CD$155:$DC$1048576,MATCH($A933,'Hoja de Trabajo para listado'!$CD$155:$CD$1048576,0),MATCH((CUADRO!I$5&amp;$E933),'Hoja de Trabajo para listado'!$CD$151:$DC$151,0)),0)</f>
        <v>0</v>
      </c>
      <c r="J933" s="257">
        <f ca="1">+IFERROR(INDEX('Hoja de Trabajo para listado'!$A$155:$Z$1048576,MATCH($A933,'Hoja de Trabajo para listado'!$A$155:$A$1048576,0),MATCH((CUADRO!J$5&amp;$E933),'Hoja de Trabajo para listado'!$A$151:$Z$151,0)),0)+IFERROR(INDEX('Hoja de Trabajo para listado'!$AB$155:$BA$1048576,MATCH($A933,'Hoja de Trabajo para listado'!$AB$155:$AB$1048576,0),MATCH((CUADRO!J$5&amp;$E933),'Hoja de Trabajo para listado'!$AB$151:$BA$151,0)),0)+IFERROR(INDEX('Hoja de Trabajo para listado'!$BC$155:$CB$1048576,MATCH($A933,'Hoja de Trabajo para listado'!$BC$155:$BC$1048576,0),MATCH((CUADRO!J$5&amp;$E933),'Hoja de Trabajo para listado'!$BC$151:$CB$151,0)),0)+IFERROR(INDEX('Hoja de Trabajo para listado'!$DE$153:$DG$274,MATCH($A933,'Hoja de Trabajo para listado'!$DE$153:$DE$1048576,0),MATCH((CUADRO!J$5&amp;$E933),'Hoja de Trabajo para listado'!$DE$151:$DG$151,0)),0)+IFERROR(INDEX('Hoja de Trabajo para listado'!$CD$155:$DC$1048576,MATCH($A933,'Hoja de Trabajo para listado'!$CD$155:$CD$1048576,0),MATCH((CUADRO!J$5&amp;$E933),'Hoja de Trabajo para listado'!$CD$151:$DC$151,0)),0)</f>
        <v>0</v>
      </c>
      <c r="K933" s="257">
        <f ca="1">+IFERROR(INDEX('Hoja de Trabajo para listado'!$A$155:$Z$1048576,MATCH($A933,'Hoja de Trabajo para listado'!$A$155:$A$1048576,0),MATCH((CUADRO!K$5&amp;$E933),'Hoja de Trabajo para listado'!$A$151:$Z$151,0)),0)+IFERROR(INDEX('Hoja de Trabajo para listado'!$AB$155:$BA$1048576,MATCH($A933,'Hoja de Trabajo para listado'!$AB$155:$AB$1048576,0),MATCH((CUADRO!K$5&amp;$E933),'Hoja de Trabajo para listado'!$AB$151:$BA$151,0)),0)+IFERROR(INDEX('Hoja de Trabajo para listado'!$BC$155:$CB$1048576,MATCH($A933,'Hoja de Trabajo para listado'!$BC$155:$BC$1048576,0),MATCH((CUADRO!K$5&amp;$E933),'Hoja de Trabajo para listado'!$BC$151:$CB$151,0)),0)+IFERROR(INDEX('Hoja de Trabajo para listado'!$DE$153:$DG$274,MATCH($A933,'Hoja de Trabajo para listado'!$DE$153:$DE$1048576,0),MATCH((CUADRO!K$5&amp;$E933),'Hoja de Trabajo para listado'!$DE$151:$DG$151,0)),0)+IFERROR(INDEX('Hoja de Trabajo para listado'!$CD$155:$DC$1048576,MATCH($A933,'Hoja de Trabajo para listado'!$CD$155:$CD$1048576,0),MATCH((CUADRO!K$5&amp;$E933),'Hoja de Trabajo para listado'!$CD$151:$DC$151,0)),0)</f>
        <v>0</v>
      </c>
      <c r="L933" s="257">
        <f ca="1">+IFERROR(INDEX('Hoja de Trabajo para listado'!$A$155:$Z$1048576,MATCH($A933,'Hoja de Trabajo para listado'!$A$155:$A$1048576,0),MATCH((CUADRO!L$5&amp;$E933),'Hoja de Trabajo para listado'!$A$151:$Z$151,0)),0)+IFERROR(INDEX('Hoja de Trabajo para listado'!$AB$155:$BA$1048576,MATCH($A933,'Hoja de Trabajo para listado'!$AB$155:$AB$1048576,0),MATCH((CUADRO!L$5&amp;$E933),'Hoja de Trabajo para listado'!$AB$151:$BA$151,0)),0)+IFERROR(INDEX('Hoja de Trabajo para listado'!$BC$155:$CB$1048576,MATCH($A933,'Hoja de Trabajo para listado'!$BC$155:$BC$1048576,0),MATCH((CUADRO!L$5&amp;$E933),'Hoja de Trabajo para listado'!$BC$151:$CB$151,0)),0)+IFERROR(INDEX('Hoja de Trabajo para listado'!$DE$153:$DG$274,MATCH($A933,'Hoja de Trabajo para listado'!$DE$153:$DE$1048576,0),MATCH((CUADRO!L$5&amp;$E933),'Hoja de Trabajo para listado'!$DE$151:$DG$151,0)),0)+IFERROR(INDEX('Hoja de Trabajo para listado'!$CD$155:$DC$1048576,MATCH($A933,'Hoja de Trabajo para listado'!$CD$155:$CD$1048576,0),MATCH((CUADRO!L$5&amp;$E933),'Hoja de Trabajo para listado'!$CD$151:$DC$151,0)),0)</f>
        <v>0</v>
      </c>
      <c r="M933" s="257">
        <f ca="1">+IFERROR(INDEX('Hoja de Trabajo para listado'!$A$155:$Z$1048576,MATCH($A933,'Hoja de Trabajo para listado'!$A$155:$A$1048576,0),MATCH((CUADRO!M$5&amp;$E933),'Hoja de Trabajo para listado'!$A$151:$Z$151,0)),0)+IFERROR(INDEX('Hoja de Trabajo para listado'!$AB$155:$BA$1048576,MATCH($A933,'Hoja de Trabajo para listado'!$AB$155:$AB$1048576,0),MATCH((CUADRO!M$5&amp;$E933),'Hoja de Trabajo para listado'!$AB$151:$BA$151,0)),0)+IFERROR(INDEX('Hoja de Trabajo para listado'!$BC$155:$CB$1048576,MATCH($A933,'Hoja de Trabajo para listado'!$BC$155:$BC$1048576,0),MATCH((CUADRO!M$5&amp;$E933),'Hoja de Trabajo para listado'!$BC$151:$CB$151,0)),0)+IFERROR(INDEX('Hoja de Trabajo para listado'!$DE$153:$DG$274,MATCH($A933,'Hoja de Trabajo para listado'!$DE$153:$DE$1048576,0),MATCH((CUADRO!M$5&amp;$E933),'Hoja de Trabajo para listado'!$DE$151:$DG$151,0)),0)+IFERROR(INDEX('Hoja de Trabajo para listado'!$CD$155:$DC$1048576,MATCH($A933,'Hoja de Trabajo para listado'!$CD$155:$CD$1048576,0),MATCH((CUADRO!M$5&amp;$E933),'Hoja de Trabajo para listado'!$CD$151:$DC$151,0)),0)</f>
        <v>0</v>
      </c>
      <c r="N933" s="257">
        <f ca="1">+IFERROR(INDEX('Hoja de Trabajo para listado'!$A$155:$Z$1048576,MATCH($A933,'Hoja de Trabajo para listado'!$A$155:$A$1048576,0),MATCH((CUADRO!N$5&amp;$E933),'Hoja de Trabajo para listado'!$A$151:$Z$151,0)),0)+IFERROR(INDEX('Hoja de Trabajo para listado'!$AB$155:$BA$1048576,MATCH($A933,'Hoja de Trabajo para listado'!$AB$155:$AB$1048576,0),MATCH((CUADRO!N$5&amp;$E933),'Hoja de Trabajo para listado'!$AB$151:$BA$151,0)),0)+IFERROR(INDEX('Hoja de Trabajo para listado'!$BC$155:$CB$1048576,MATCH($A933,'Hoja de Trabajo para listado'!$BC$155:$BC$1048576,0),MATCH((CUADRO!N$5&amp;$E933),'Hoja de Trabajo para listado'!$BC$151:$CB$151,0)),0)+IFERROR(INDEX('Hoja de Trabajo para listado'!$DE$153:$DG$274,MATCH($A933,'Hoja de Trabajo para listado'!$DE$153:$DE$1048576,0),MATCH((CUADRO!N$5&amp;$E933),'Hoja de Trabajo para listado'!$DE$151:$DG$151,0)),0)+IFERROR(INDEX('Hoja de Trabajo para listado'!$CD$155:$DC$1048576,MATCH($A933,'Hoja de Trabajo para listado'!$CD$155:$CD$1048576,0),MATCH((CUADRO!N$5&amp;$E933),'Hoja de Trabajo para listado'!$CD$151:$DC$151,0)),0)</f>
        <v>0</v>
      </c>
      <c r="O933" s="257">
        <f ca="1">+IFERROR(INDEX('Hoja de Trabajo para listado'!$A$155:$Z$1048576,MATCH($A933,'Hoja de Trabajo para listado'!$A$155:$A$1048576,0),MATCH((CUADRO!O$5&amp;$E933),'Hoja de Trabajo para listado'!$A$151:$Z$151,0)),0)+IFERROR(INDEX('Hoja de Trabajo para listado'!$AB$155:$BA$1048576,MATCH($A933,'Hoja de Trabajo para listado'!$AB$155:$AB$1048576,0),MATCH((CUADRO!O$5&amp;$E933),'Hoja de Trabajo para listado'!$AB$151:$BA$151,0)),0)+IFERROR(INDEX('Hoja de Trabajo para listado'!$BC$155:$CB$1048576,MATCH($A933,'Hoja de Trabajo para listado'!$BC$155:$BC$1048576,0),MATCH((CUADRO!O$5&amp;$E933),'Hoja de Trabajo para listado'!$BC$151:$CB$151,0)),0)+IFERROR(INDEX('Hoja de Trabajo para listado'!$DE$153:$DG$274,MATCH($A933,'Hoja de Trabajo para listado'!$DE$153:$DE$1048576,0),MATCH((CUADRO!O$5&amp;$E933),'Hoja de Trabajo para listado'!$DE$151:$DG$151,0)),0)+IFERROR(INDEX('Hoja de Trabajo para listado'!$CD$155:$DC$1048576,MATCH($A933,'Hoja de Trabajo para listado'!$CD$155:$CD$1048576,0),MATCH((CUADRO!O$5&amp;$E933),'Hoja de Trabajo para listado'!$CD$151:$DC$151,0)),0)</f>
        <v>0</v>
      </c>
      <c r="P933" s="257">
        <f ca="1">+IFERROR(INDEX('Hoja de Trabajo para listado'!$A$155:$Z$1048576,MATCH($A933,'Hoja de Trabajo para listado'!$A$155:$A$1048576,0),MATCH((CUADRO!P$5&amp;$E933),'Hoja de Trabajo para listado'!$A$151:$Z$151,0)),0)+IFERROR(INDEX('Hoja de Trabajo para listado'!$AB$155:$BA$1048576,MATCH($A933,'Hoja de Trabajo para listado'!$AB$155:$AB$1048576,0),MATCH((CUADRO!P$5&amp;$E933),'Hoja de Trabajo para listado'!$AB$151:$BA$151,0)),0)+IFERROR(INDEX('Hoja de Trabajo para listado'!$BC$155:$CB$1048576,MATCH($A933,'Hoja de Trabajo para listado'!$BC$155:$BC$1048576,0),MATCH((CUADRO!P$5&amp;$E933),'Hoja de Trabajo para listado'!$BC$151:$CB$151,0)),0)+IFERROR(INDEX('Hoja de Trabajo para listado'!$DE$153:$DG$274,MATCH($A933,'Hoja de Trabajo para listado'!$DE$153:$DE$1048576,0),MATCH((CUADRO!P$5&amp;$E933),'Hoja de Trabajo para listado'!$DE$151:$DG$151,0)),0)+IFERROR(INDEX('Hoja de Trabajo para listado'!$CD$155:$DC$1048576,MATCH($A933,'Hoja de Trabajo para listado'!$CD$155:$CD$1048576,0),MATCH((CUADRO!P$5&amp;$E933),'Hoja de Trabajo para listado'!$CD$151:$DC$151,0)),0)</f>
        <v>0</v>
      </c>
      <c r="Q933" s="257">
        <f ca="1">+IFERROR(INDEX('Hoja de Trabajo para listado'!$A$155:$Z$1048576,MATCH($A933,'Hoja de Trabajo para listado'!$A$155:$A$1048576,0),MATCH((CUADRO!Q$5&amp;$E933),'Hoja de Trabajo para listado'!$A$151:$Z$151,0)),0)+IFERROR(INDEX('Hoja de Trabajo para listado'!$AB$155:$BA$1048576,MATCH($A933,'Hoja de Trabajo para listado'!$AB$155:$AB$1048576,0),MATCH((CUADRO!Q$5&amp;$E933),'Hoja de Trabajo para listado'!$AB$151:$BA$151,0)),0)+IFERROR(INDEX('Hoja de Trabajo para listado'!$BC$155:$CB$1048576,MATCH($A933,'Hoja de Trabajo para listado'!$BC$155:$BC$1048576,0),MATCH((CUADRO!Q$5&amp;$E933),'Hoja de Trabajo para listado'!$BC$151:$CB$151,0)),0)+IFERROR(INDEX('Hoja de Trabajo para listado'!$DE$153:$DG$274,MATCH($A933,'Hoja de Trabajo para listado'!$DE$153:$DE$1048576,0),MATCH((CUADRO!Q$5&amp;$E933),'Hoja de Trabajo para listado'!$DE$151:$DG$151,0)),0)+IFERROR(INDEX('Hoja de Trabajo para listado'!$CD$155:$DC$1048576,MATCH($A933,'Hoja de Trabajo para listado'!$CD$155:$CD$1048576,0),MATCH((CUADRO!Q$5&amp;$E933),'Hoja de Trabajo para listado'!$CD$151:$DC$151,0)),0)</f>
        <v>0</v>
      </c>
      <c r="R933" s="257">
        <f t="shared" ca="1" si="28"/>
        <v>0</v>
      </c>
      <c r="S933" s="274">
        <f ca="1">+R932+R933</f>
        <v>0</v>
      </c>
      <c r="T933" s="257">
        <f ca="1">+S933</f>
        <v>0</v>
      </c>
      <c r="U933" s="256">
        <f t="shared" si="29"/>
        <v>2</v>
      </c>
      <c r="V933" s="362" t="str">
        <f>+VLOOKUP(A933,bd_lista!$A$3:$E$590,5,FALSE)</f>
        <v>Gobiernos Autonomos Municipales</v>
      </c>
      <c r="W933" s="362"/>
      <c r="X933" s="254">
        <f>+VLOOKUP(A933,[2]Sheet1!$A$13:$D$744,4,FALSE)</f>
        <v>0</v>
      </c>
      <c r="Y933" s="254" t="e">
        <f>+VLOOKUP(X933,bd_lista!$A$3:$C$590,3,FALSE)</f>
        <v>#N/A</v>
      </c>
      <c r="Z933" s="314"/>
      <c r="AA933" s="315"/>
    </row>
    <row r="934" spans="1:27" customFormat="1" ht="15" hidden="1" customHeight="1">
      <c r="A934" s="32">
        <v>1730</v>
      </c>
      <c r="B934" s="306">
        <f>+A934</f>
        <v>1730</v>
      </c>
      <c r="C934" s="259" t="str">
        <f>+VLOOKUP(A934,bd_lista!$A$3:$C$590,3,FALSE)</f>
        <v>Gobierno Autónomo Municipal de Samaipata</v>
      </c>
      <c r="D934" s="361" t="str">
        <f>+C934</f>
        <v>Gobierno Autónomo Municipal de Samaipata</v>
      </c>
      <c r="E934" s="254" t="s">
        <v>1313</v>
      </c>
      <c r="F934" s="255">
        <f ca="1">+IFERROR(INDEX('Hoja de Trabajo para listado'!$A$155:$Z$1048576,MATCH($A934,'Hoja de Trabajo para listado'!$A$155:$A$1048576,0),MATCH((CUADRO!F$5&amp;$E934),'Hoja de Trabajo para listado'!$A$151:$Z$151,0)),0)+IFERROR(INDEX('Hoja de Trabajo para listado'!$AB$155:$BA$1048576,MATCH($A934,'Hoja de Trabajo para listado'!$AB$155:$AB$1048576,0),MATCH((CUADRO!F$5&amp;$E934),'Hoja de Trabajo para listado'!$AB$151:$BA$151,0)),0)+IFERROR(INDEX('Hoja de Trabajo para listado'!$BC$155:$CB$1048576,MATCH($A934,'Hoja de Trabajo para listado'!$BC$155:$BC$1048576,0),MATCH((CUADRO!F$5&amp;$E934),'Hoja de Trabajo para listado'!$BC$151:$CB$151,0)),0)+IFERROR(INDEX('Hoja de Trabajo para listado'!$DE$153:$DG$274,MATCH($A934,'Hoja de Trabajo para listado'!$DE$153:$DE$1048576,0),MATCH((CUADRO!F$5&amp;$E934),'Hoja de Trabajo para listado'!$DE$151:$DG$151,0)),0)+IFERROR(INDEX('Hoja de Trabajo para listado'!$CD$155:$DC$1048576,MATCH($A934,'Hoja de Trabajo para listado'!$CD$155:$CD$1048576,0),MATCH((CUADRO!F$5&amp;$E934),'Hoja de Trabajo para listado'!$CD$151:$DC$151,0)),0)</f>
        <v>0</v>
      </c>
      <c r="G934" s="255">
        <f ca="1">+IFERROR(INDEX('Hoja de Trabajo para listado'!$A$155:$Z$1048576,MATCH($A934,'Hoja de Trabajo para listado'!$A$155:$A$1048576,0),MATCH((CUADRO!G$5&amp;$E934),'Hoja de Trabajo para listado'!$A$151:$Z$151,0)),0)+IFERROR(INDEX('Hoja de Trabajo para listado'!$AB$155:$BA$1048576,MATCH($A934,'Hoja de Trabajo para listado'!$AB$155:$AB$1048576,0),MATCH((CUADRO!G$5&amp;$E934),'Hoja de Trabajo para listado'!$AB$151:$BA$151,0)),0)+IFERROR(INDEX('Hoja de Trabajo para listado'!$BC$155:$CB$1048576,MATCH($A934,'Hoja de Trabajo para listado'!$BC$155:$BC$1048576,0),MATCH((CUADRO!G$5&amp;$E934),'Hoja de Trabajo para listado'!$BC$151:$CB$151,0)),0)+IFERROR(INDEX('Hoja de Trabajo para listado'!$DE$153:$DG$274,MATCH($A934,'Hoja de Trabajo para listado'!$DE$153:$DE$1048576,0),MATCH((CUADRO!G$5&amp;$E934),'Hoja de Trabajo para listado'!$DE$151:$DG$151,0)),0)+IFERROR(INDEX('Hoja de Trabajo para listado'!$CD$155:$DC$1048576,MATCH($A934,'Hoja de Trabajo para listado'!$CD$155:$CD$1048576,0),MATCH((CUADRO!G$5&amp;$E934),'Hoja de Trabajo para listado'!$CD$151:$DC$151,0)),0)</f>
        <v>0</v>
      </c>
      <c r="H934" s="255">
        <f ca="1">+IFERROR(INDEX('Hoja de Trabajo para listado'!$A$155:$Z$1048576,MATCH($A934,'Hoja de Trabajo para listado'!$A$155:$A$1048576,0),MATCH((CUADRO!H$5&amp;$E934),'Hoja de Trabajo para listado'!$A$151:$Z$151,0)),0)+IFERROR(INDEX('Hoja de Trabajo para listado'!$AB$155:$BA$1048576,MATCH($A934,'Hoja de Trabajo para listado'!$AB$155:$AB$1048576,0),MATCH((CUADRO!H$5&amp;$E934),'Hoja de Trabajo para listado'!$AB$151:$BA$151,0)),0)+IFERROR(INDEX('Hoja de Trabajo para listado'!$BC$155:$CB$1048576,MATCH($A934,'Hoja de Trabajo para listado'!$BC$155:$BC$1048576,0),MATCH((CUADRO!H$5&amp;$E934),'Hoja de Trabajo para listado'!$BC$151:$CB$151,0)),0)+IFERROR(INDEX('Hoja de Trabajo para listado'!$DE$153:$DG$274,MATCH($A934,'Hoja de Trabajo para listado'!$DE$153:$DE$1048576,0),MATCH((CUADRO!H$5&amp;$E934),'Hoja de Trabajo para listado'!$DE$151:$DG$151,0)),0)+IFERROR(INDEX('Hoja de Trabajo para listado'!$CD$155:$DC$1048576,MATCH($A934,'Hoja de Trabajo para listado'!$CD$155:$CD$1048576,0),MATCH((CUADRO!H$5&amp;$E934),'Hoja de Trabajo para listado'!$CD$151:$DC$151,0)),0)</f>
        <v>0</v>
      </c>
      <c r="I934" s="255">
        <f ca="1">+IFERROR(INDEX('Hoja de Trabajo para listado'!$A$155:$Z$1048576,MATCH($A934,'Hoja de Trabajo para listado'!$A$155:$A$1048576,0),MATCH((CUADRO!I$5&amp;$E934),'Hoja de Trabajo para listado'!$A$151:$Z$151,0)),0)+IFERROR(INDEX('Hoja de Trabajo para listado'!$AB$155:$BA$1048576,MATCH($A934,'Hoja de Trabajo para listado'!$AB$155:$AB$1048576,0),MATCH((CUADRO!I$5&amp;$E934),'Hoja de Trabajo para listado'!$AB$151:$BA$151,0)),0)+IFERROR(INDEX('Hoja de Trabajo para listado'!$BC$155:$CB$1048576,MATCH($A934,'Hoja de Trabajo para listado'!$BC$155:$BC$1048576,0),MATCH((CUADRO!I$5&amp;$E934),'Hoja de Trabajo para listado'!$BC$151:$CB$151,0)),0)+IFERROR(INDEX('Hoja de Trabajo para listado'!$DE$153:$DG$274,MATCH($A934,'Hoja de Trabajo para listado'!$DE$153:$DE$1048576,0),MATCH((CUADRO!I$5&amp;$E934),'Hoja de Trabajo para listado'!$DE$151:$DG$151,0)),0)+IFERROR(INDEX('Hoja de Trabajo para listado'!$CD$155:$DC$1048576,MATCH($A934,'Hoja de Trabajo para listado'!$CD$155:$CD$1048576,0),MATCH((CUADRO!I$5&amp;$E934),'Hoja de Trabajo para listado'!$CD$151:$DC$151,0)),0)</f>
        <v>0</v>
      </c>
      <c r="J934" s="255">
        <f ca="1">+IFERROR(INDEX('Hoja de Trabajo para listado'!$A$155:$Z$1048576,MATCH($A934,'Hoja de Trabajo para listado'!$A$155:$A$1048576,0),MATCH((CUADRO!J$5&amp;$E934),'Hoja de Trabajo para listado'!$A$151:$Z$151,0)),0)+IFERROR(INDEX('Hoja de Trabajo para listado'!$AB$155:$BA$1048576,MATCH($A934,'Hoja de Trabajo para listado'!$AB$155:$AB$1048576,0),MATCH((CUADRO!J$5&amp;$E934),'Hoja de Trabajo para listado'!$AB$151:$BA$151,0)),0)+IFERROR(INDEX('Hoja de Trabajo para listado'!$BC$155:$CB$1048576,MATCH($A934,'Hoja de Trabajo para listado'!$BC$155:$BC$1048576,0),MATCH((CUADRO!J$5&amp;$E934),'Hoja de Trabajo para listado'!$BC$151:$CB$151,0)),0)+IFERROR(INDEX('Hoja de Trabajo para listado'!$DE$153:$DG$274,MATCH($A934,'Hoja de Trabajo para listado'!$DE$153:$DE$1048576,0),MATCH((CUADRO!J$5&amp;$E934),'Hoja de Trabajo para listado'!$DE$151:$DG$151,0)),0)+IFERROR(INDEX('Hoja de Trabajo para listado'!$CD$155:$DC$1048576,MATCH($A934,'Hoja de Trabajo para listado'!$CD$155:$CD$1048576,0),MATCH((CUADRO!J$5&amp;$E934),'Hoja de Trabajo para listado'!$CD$151:$DC$151,0)),0)</f>
        <v>0</v>
      </c>
      <c r="K934" s="255">
        <f ca="1">+IFERROR(INDEX('Hoja de Trabajo para listado'!$A$155:$Z$1048576,MATCH($A934,'Hoja de Trabajo para listado'!$A$155:$A$1048576,0),MATCH((CUADRO!K$5&amp;$E934),'Hoja de Trabajo para listado'!$A$151:$Z$151,0)),0)+IFERROR(INDEX('Hoja de Trabajo para listado'!$AB$155:$BA$1048576,MATCH($A934,'Hoja de Trabajo para listado'!$AB$155:$AB$1048576,0),MATCH((CUADRO!K$5&amp;$E934),'Hoja de Trabajo para listado'!$AB$151:$BA$151,0)),0)+IFERROR(INDEX('Hoja de Trabajo para listado'!$BC$155:$CB$1048576,MATCH($A934,'Hoja de Trabajo para listado'!$BC$155:$BC$1048576,0),MATCH((CUADRO!K$5&amp;$E934),'Hoja de Trabajo para listado'!$BC$151:$CB$151,0)),0)+IFERROR(INDEX('Hoja de Trabajo para listado'!$DE$153:$DG$274,MATCH($A934,'Hoja de Trabajo para listado'!$DE$153:$DE$1048576,0),MATCH((CUADRO!K$5&amp;$E934),'Hoja de Trabajo para listado'!$DE$151:$DG$151,0)),0)+IFERROR(INDEX('Hoja de Trabajo para listado'!$CD$155:$DC$1048576,MATCH($A934,'Hoja de Trabajo para listado'!$CD$155:$CD$1048576,0),MATCH((CUADRO!K$5&amp;$E934),'Hoja de Trabajo para listado'!$CD$151:$DC$151,0)),0)</f>
        <v>0</v>
      </c>
      <c r="L934" s="255">
        <f ca="1">+IFERROR(INDEX('Hoja de Trabajo para listado'!$A$155:$Z$1048576,MATCH($A934,'Hoja de Trabajo para listado'!$A$155:$A$1048576,0),MATCH((CUADRO!L$5&amp;$E934),'Hoja de Trabajo para listado'!$A$151:$Z$151,0)),0)+IFERROR(INDEX('Hoja de Trabajo para listado'!$AB$155:$BA$1048576,MATCH($A934,'Hoja de Trabajo para listado'!$AB$155:$AB$1048576,0),MATCH((CUADRO!L$5&amp;$E934),'Hoja de Trabajo para listado'!$AB$151:$BA$151,0)),0)+IFERROR(INDEX('Hoja de Trabajo para listado'!$BC$155:$CB$1048576,MATCH($A934,'Hoja de Trabajo para listado'!$BC$155:$BC$1048576,0),MATCH((CUADRO!L$5&amp;$E934),'Hoja de Trabajo para listado'!$BC$151:$CB$151,0)),0)+IFERROR(INDEX('Hoja de Trabajo para listado'!$DE$153:$DG$274,MATCH($A934,'Hoja de Trabajo para listado'!$DE$153:$DE$1048576,0),MATCH((CUADRO!L$5&amp;$E934),'Hoja de Trabajo para listado'!$DE$151:$DG$151,0)),0)+IFERROR(INDEX('Hoja de Trabajo para listado'!$CD$155:$DC$1048576,MATCH($A934,'Hoja de Trabajo para listado'!$CD$155:$CD$1048576,0),MATCH((CUADRO!L$5&amp;$E934),'Hoja de Trabajo para listado'!$CD$151:$DC$151,0)),0)</f>
        <v>0</v>
      </c>
      <c r="M934" s="255">
        <f ca="1">+IFERROR(INDEX('Hoja de Trabajo para listado'!$A$155:$Z$1048576,MATCH($A934,'Hoja de Trabajo para listado'!$A$155:$A$1048576,0),MATCH((CUADRO!M$5&amp;$E934),'Hoja de Trabajo para listado'!$A$151:$Z$151,0)),0)+IFERROR(INDEX('Hoja de Trabajo para listado'!$AB$155:$BA$1048576,MATCH($A934,'Hoja de Trabajo para listado'!$AB$155:$AB$1048576,0),MATCH((CUADRO!M$5&amp;$E934),'Hoja de Trabajo para listado'!$AB$151:$BA$151,0)),0)+IFERROR(INDEX('Hoja de Trabajo para listado'!$BC$155:$CB$1048576,MATCH($A934,'Hoja de Trabajo para listado'!$BC$155:$BC$1048576,0),MATCH((CUADRO!M$5&amp;$E934),'Hoja de Trabajo para listado'!$BC$151:$CB$151,0)),0)+IFERROR(INDEX('Hoja de Trabajo para listado'!$DE$153:$DG$274,MATCH($A934,'Hoja de Trabajo para listado'!$DE$153:$DE$1048576,0),MATCH((CUADRO!M$5&amp;$E934),'Hoja de Trabajo para listado'!$DE$151:$DG$151,0)),0)+IFERROR(INDEX('Hoja de Trabajo para listado'!$CD$155:$DC$1048576,MATCH($A934,'Hoja de Trabajo para listado'!$CD$155:$CD$1048576,0),MATCH((CUADRO!M$5&amp;$E934),'Hoja de Trabajo para listado'!$CD$151:$DC$151,0)),0)</f>
        <v>0</v>
      </c>
      <c r="N934" s="255">
        <f ca="1">+IFERROR(INDEX('Hoja de Trabajo para listado'!$A$155:$Z$1048576,MATCH($A934,'Hoja de Trabajo para listado'!$A$155:$A$1048576,0),MATCH((CUADRO!N$5&amp;$E934),'Hoja de Trabajo para listado'!$A$151:$Z$151,0)),0)+IFERROR(INDEX('Hoja de Trabajo para listado'!$AB$155:$BA$1048576,MATCH($A934,'Hoja de Trabajo para listado'!$AB$155:$AB$1048576,0),MATCH((CUADRO!N$5&amp;$E934),'Hoja de Trabajo para listado'!$AB$151:$BA$151,0)),0)+IFERROR(INDEX('Hoja de Trabajo para listado'!$BC$155:$CB$1048576,MATCH($A934,'Hoja de Trabajo para listado'!$BC$155:$BC$1048576,0),MATCH((CUADRO!N$5&amp;$E934),'Hoja de Trabajo para listado'!$BC$151:$CB$151,0)),0)+IFERROR(INDEX('Hoja de Trabajo para listado'!$DE$153:$DG$274,MATCH($A934,'Hoja de Trabajo para listado'!$DE$153:$DE$1048576,0),MATCH((CUADRO!N$5&amp;$E934),'Hoja de Trabajo para listado'!$DE$151:$DG$151,0)),0)+IFERROR(INDEX('Hoja de Trabajo para listado'!$CD$155:$DC$1048576,MATCH($A934,'Hoja de Trabajo para listado'!$CD$155:$CD$1048576,0),MATCH((CUADRO!N$5&amp;$E934),'Hoja de Trabajo para listado'!$CD$151:$DC$151,0)),0)</f>
        <v>0</v>
      </c>
      <c r="O934" s="255">
        <f ca="1">+IFERROR(INDEX('Hoja de Trabajo para listado'!$A$155:$Z$1048576,MATCH($A934,'Hoja de Trabajo para listado'!$A$155:$A$1048576,0),MATCH((CUADRO!O$5&amp;$E934),'Hoja de Trabajo para listado'!$A$151:$Z$151,0)),0)+IFERROR(INDEX('Hoja de Trabajo para listado'!$AB$155:$BA$1048576,MATCH($A934,'Hoja de Trabajo para listado'!$AB$155:$AB$1048576,0),MATCH((CUADRO!O$5&amp;$E934),'Hoja de Trabajo para listado'!$AB$151:$BA$151,0)),0)+IFERROR(INDEX('Hoja de Trabajo para listado'!$BC$155:$CB$1048576,MATCH($A934,'Hoja de Trabajo para listado'!$BC$155:$BC$1048576,0),MATCH((CUADRO!O$5&amp;$E934),'Hoja de Trabajo para listado'!$BC$151:$CB$151,0)),0)+IFERROR(INDEX('Hoja de Trabajo para listado'!$DE$153:$DG$274,MATCH($A934,'Hoja de Trabajo para listado'!$DE$153:$DE$1048576,0),MATCH((CUADRO!O$5&amp;$E934),'Hoja de Trabajo para listado'!$DE$151:$DG$151,0)),0)+IFERROR(INDEX('Hoja de Trabajo para listado'!$CD$155:$DC$1048576,MATCH($A934,'Hoja de Trabajo para listado'!$CD$155:$CD$1048576,0),MATCH((CUADRO!O$5&amp;$E934),'Hoja de Trabajo para listado'!$CD$151:$DC$151,0)),0)</f>
        <v>0</v>
      </c>
      <c r="P934" s="255">
        <f ca="1">+IFERROR(INDEX('Hoja de Trabajo para listado'!$A$155:$Z$1048576,MATCH($A934,'Hoja de Trabajo para listado'!$A$155:$A$1048576,0),MATCH((CUADRO!P$5&amp;$E934),'Hoja de Trabajo para listado'!$A$151:$Z$151,0)),0)+IFERROR(INDEX('Hoja de Trabajo para listado'!$AB$155:$BA$1048576,MATCH($A934,'Hoja de Trabajo para listado'!$AB$155:$AB$1048576,0),MATCH((CUADRO!P$5&amp;$E934),'Hoja de Trabajo para listado'!$AB$151:$BA$151,0)),0)+IFERROR(INDEX('Hoja de Trabajo para listado'!$BC$155:$CB$1048576,MATCH($A934,'Hoja de Trabajo para listado'!$BC$155:$BC$1048576,0),MATCH((CUADRO!P$5&amp;$E934),'Hoja de Trabajo para listado'!$BC$151:$CB$151,0)),0)+IFERROR(INDEX('Hoja de Trabajo para listado'!$DE$153:$DG$274,MATCH($A934,'Hoja de Trabajo para listado'!$DE$153:$DE$1048576,0),MATCH((CUADRO!P$5&amp;$E934),'Hoja de Trabajo para listado'!$DE$151:$DG$151,0)),0)+IFERROR(INDEX('Hoja de Trabajo para listado'!$CD$155:$DC$1048576,MATCH($A934,'Hoja de Trabajo para listado'!$CD$155:$CD$1048576,0),MATCH((CUADRO!P$5&amp;$E934),'Hoja de Trabajo para listado'!$CD$151:$DC$151,0)),0)</f>
        <v>0</v>
      </c>
      <c r="Q934" s="255">
        <f ca="1">+IFERROR(INDEX('Hoja de Trabajo para listado'!$A$155:$Z$1048576,MATCH($A934,'Hoja de Trabajo para listado'!$A$155:$A$1048576,0),MATCH((CUADRO!Q$5&amp;$E934),'Hoja de Trabajo para listado'!$A$151:$Z$151,0)),0)+IFERROR(INDEX('Hoja de Trabajo para listado'!$AB$155:$BA$1048576,MATCH($A934,'Hoja de Trabajo para listado'!$AB$155:$AB$1048576,0),MATCH((CUADRO!Q$5&amp;$E934),'Hoja de Trabajo para listado'!$AB$151:$BA$151,0)),0)+IFERROR(INDEX('Hoja de Trabajo para listado'!$BC$155:$CB$1048576,MATCH($A934,'Hoja de Trabajo para listado'!$BC$155:$BC$1048576,0),MATCH((CUADRO!Q$5&amp;$E934),'Hoja de Trabajo para listado'!$BC$151:$CB$151,0)),0)+IFERROR(INDEX('Hoja de Trabajo para listado'!$DE$153:$DG$274,MATCH($A934,'Hoja de Trabajo para listado'!$DE$153:$DE$1048576,0),MATCH((CUADRO!Q$5&amp;$E934),'Hoja de Trabajo para listado'!$DE$151:$DG$151,0)),0)+IFERROR(INDEX('Hoja de Trabajo para listado'!$CD$155:$DC$1048576,MATCH($A934,'Hoja de Trabajo para listado'!$CD$155:$CD$1048576,0),MATCH((CUADRO!Q$5&amp;$E934),'Hoja de Trabajo para listado'!$CD$151:$DC$151,0)),0)</f>
        <v>0</v>
      </c>
      <c r="R934" s="255">
        <f t="shared" ca="1" si="28"/>
        <v>0</v>
      </c>
      <c r="S934" s="262"/>
      <c r="T934" s="255">
        <f ca="1">+T935</f>
        <v>0</v>
      </c>
      <c r="U934" s="254">
        <f t="shared" si="29"/>
        <v>1</v>
      </c>
      <c r="V934" s="362" t="str">
        <f>+VLOOKUP(A934,bd_lista!$A$3:$E$590,5,FALSE)</f>
        <v>Gobiernos Autonomos Municipales</v>
      </c>
      <c r="W934" s="361" t="str">
        <f>+V934</f>
        <v>Gobiernos Autonomos Municipales</v>
      </c>
      <c r="X934" s="254">
        <f>+VLOOKUP(A934,[2]Sheet1!$A$13:$D$744,4,FALSE)</f>
        <v>0</v>
      </c>
      <c r="Y934" s="254" t="e">
        <f>+VLOOKUP(X934,bd_lista!$A$3:$C$590,3,FALSE)</f>
        <v>#N/A</v>
      </c>
      <c r="Z934" s="316">
        <f>+X934</f>
        <v>0</v>
      </c>
      <c r="AA934" s="317" t="e">
        <f>+Y934</f>
        <v>#N/A</v>
      </c>
    </row>
    <row r="935" spans="1:27" customFormat="1" ht="15" hidden="1" customHeight="1">
      <c r="A935" s="32">
        <v>1730</v>
      </c>
      <c r="B935" s="307"/>
      <c r="C935" s="259" t="str">
        <f>+VLOOKUP(A935,bd_lista!$A$3:$C$590,3,FALSE)</f>
        <v>Gobierno Autónomo Municipal de Samaipata</v>
      </c>
      <c r="D935" s="362"/>
      <c r="E935" s="256" t="s">
        <v>1314</v>
      </c>
      <c r="F935" s="257">
        <f ca="1">+IFERROR(INDEX('Hoja de Trabajo para listado'!$A$155:$Z$1048576,MATCH($A935,'Hoja de Trabajo para listado'!$A$155:$A$1048576,0),MATCH((CUADRO!F$5&amp;$E935),'Hoja de Trabajo para listado'!$A$151:$Z$151,0)),0)+IFERROR(INDEX('Hoja de Trabajo para listado'!$AB$155:$BA$1048576,MATCH($A935,'Hoja de Trabajo para listado'!$AB$155:$AB$1048576,0),MATCH((CUADRO!F$5&amp;$E935),'Hoja de Trabajo para listado'!$AB$151:$BA$151,0)),0)+IFERROR(INDEX('Hoja de Trabajo para listado'!$BC$155:$CB$1048576,MATCH($A935,'Hoja de Trabajo para listado'!$BC$155:$BC$1048576,0),MATCH((CUADRO!F$5&amp;$E935),'Hoja de Trabajo para listado'!$BC$151:$CB$151,0)),0)+IFERROR(INDEX('Hoja de Trabajo para listado'!$DE$153:$DG$274,MATCH($A935,'Hoja de Trabajo para listado'!$DE$153:$DE$1048576,0),MATCH((CUADRO!F$5&amp;$E935),'Hoja de Trabajo para listado'!$DE$151:$DG$151,0)),0)+IFERROR(INDEX('Hoja de Trabajo para listado'!$CD$155:$DC$1048576,MATCH($A935,'Hoja de Trabajo para listado'!$CD$155:$CD$1048576,0),MATCH((CUADRO!F$5&amp;$E935),'Hoja de Trabajo para listado'!$CD$151:$DC$151,0)),0)</f>
        <v>0</v>
      </c>
      <c r="G935" s="257">
        <f ca="1">+IFERROR(INDEX('Hoja de Trabajo para listado'!$A$155:$Z$1048576,MATCH($A935,'Hoja de Trabajo para listado'!$A$155:$A$1048576,0),MATCH((CUADRO!G$5&amp;$E935),'Hoja de Trabajo para listado'!$A$151:$Z$151,0)),0)+IFERROR(INDEX('Hoja de Trabajo para listado'!$AB$155:$BA$1048576,MATCH($A935,'Hoja de Trabajo para listado'!$AB$155:$AB$1048576,0),MATCH((CUADRO!G$5&amp;$E935),'Hoja de Trabajo para listado'!$AB$151:$BA$151,0)),0)+IFERROR(INDEX('Hoja de Trabajo para listado'!$BC$155:$CB$1048576,MATCH($A935,'Hoja de Trabajo para listado'!$BC$155:$BC$1048576,0),MATCH((CUADRO!G$5&amp;$E935),'Hoja de Trabajo para listado'!$BC$151:$CB$151,0)),0)+IFERROR(INDEX('Hoja de Trabajo para listado'!$DE$153:$DG$274,MATCH($A935,'Hoja de Trabajo para listado'!$DE$153:$DE$1048576,0),MATCH((CUADRO!G$5&amp;$E935),'Hoja de Trabajo para listado'!$DE$151:$DG$151,0)),0)+IFERROR(INDEX('Hoja de Trabajo para listado'!$CD$155:$DC$1048576,MATCH($A935,'Hoja de Trabajo para listado'!$CD$155:$CD$1048576,0),MATCH((CUADRO!G$5&amp;$E935),'Hoja de Trabajo para listado'!$CD$151:$DC$151,0)),0)</f>
        <v>0</v>
      </c>
      <c r="H935" s="257">
        <f ca="1">+IFERROR(INDEX('Hoja de Trabajo para listado'!$A$155:$Z$1048576,MATCH($A935,'Hoja de Trabajo para listado'!$A$155:$A$1048576,0),MATCH((CUADRO!H$5&amp;$E935),'Hoja de Trabajo para listado'!$A$151:$Z$151,0)),0)+IFERROR(INDEX('Hoja de Trabajo para listado'!$AB$155:$BA$1048576,MATCH($A935,'Hoja de Trabajo para listado'!$AB$155:$AB$1048576,0),MATCH((CUADRO!H$5&amp;$E935),'Hoja de Trabajo para listado'!$AB$151:$BA$151,0)),0)+IFERROR(INDEX('Hoja de Trabajo para listado'!$BC$155:$CB$1048576,MATCH($A935,'Hoja de Trabajo para listado'!$BC$155:$BC$1048576,0),MATCH((CUADRO!H$5&amp;$E935),'Hoja de Trabajo para listado'!$BC$151:$CB$151,0)),0)+IFERROR(INDEX('Hoja de Trabajo para listado'!$DE$153:$DG$274,MATCH($A935,'Hoja de Trabajo para listado'!$DE$153:$DE$1048576,0),MATCH((CUADRO!H$5&amp;$E935),'Hoja de Trabajo para listado'!$DE$151:$DG$151,0)),0)+IFERROR(INDEX('Hoja de Trabajo para listado'!$CD$155:$DC$1048576,MATCH($A935,'Hoja de Trabajo para listado'!$CD$155:$CD$1048576,0),MATCH((CUADRO!H$5&amp;$E935),'Hoja de Trabajo para listado'!$CD$151:$DC$151,0)),0)</f>
        <v>0</v>
      </c>
      <c r="I935" s="257">
        <f ca="1">+IFERROR(INDEX('Hoja de Trabajo para listado'!$A$155:$Z$1048576,MATCH($A935,'Hoja de Trabajo para listado'!$A$155:$A$1048576,0),MATCH((CUADRO!I$5&amp;$E935),'Hoja de Trabajo para listado'!$A$151:$Z$151,0)),0)+IFERROR(INDEX('Hoja de Trabajo para listado'!$AB$155:$BA$1048576,MATCH($A935,'Hoja de Trabajo para listado'!$AB$155:$AB$1048576,0),MATCH((CUADRO!I$5&amp;$E935),'Hoja de Trabajo para listado'!$AB$151:$BA$151,0)),0)+IFERROR(INDEX('Hoja de Trabajo para listado'!$BC$155:$CB$1048576,MATCH($A935,'Hoja de Trabajo para listado'!$BC$155:$BC$1048576,0),MATCH((CUADRO!I$5&amp;$E935),'Hoja de Trabajo para listado'!$BC$151:$CB$151,0)),0)+IFERROR(INDEX('Hoja de Trabajo para listado'!$DE$153:$DG$274,MATCH($A935,'Hoja de Trabajo para listado'!$DE$153:$DE$1048576,0),MATCH((CUADRO!I$5&amp;$E935),'Hoja de Trabajo para listado'!$DE$151:$DG$151,0)),0)+IFERROR(INDEX('Hoja de Trabajo para listado'!$CD$155:$DC$1048576,MATCH($A935,'Hoja de Trabajo para listado'!$CD$155:$CD$1048576,0),MATCH((CUADRO!I$5&amp;$E935),'Hoja de Trabajo para listado'!$CD$151:$DC$151,0)),0)</f>
        <v>0</v>
      </c>
      <c r="J935" s="257">
        <f ca="1">+IFERROR(INDEX('Hoja de Trabajo para listado'!$A$155:$Z$1048576,MATCH($A935,'Hoja de Trabajo para listado'!$A$155:$A$1048576,0),MATCH((CUADRO!J$5&amp;$E935),'Hoja de Trabajo para listado'!$A$151:$Z$151,0)),0)+IFERROR(INDEX('Hoja de Trabajo para listado'!$AB$155:$BA$1048576,MATCH($A935,'Hoja de Trabajo para listado'!$AB$155:$AB$1048576,0),MATCH((CUADRO!J$5&amp;$E935),'Hoja de Trabajo para listado'!$AB$151:$BA$151,0)),0)+IFERROR(INDEX('Hoja de Trabajo para listado'!$BC$155:$CB$1048576,MATCH($A935,'Hoja de Trabajo para listado'!$BC$155:$BC$1048576,0),MATCH((CUADRO!J$5&amp;$E935),'Hoja de Trabajo para listado'!$BC$151:$CB$151,0)),0)+IFERROR(INDEX('Hoja de Trabajo para listado'!$DE$153:$DG$274,MATCH($A935,'Hoja de Trabajo para listado'!$DE$153:$DE$1048576,0),MATCH((CUADRO!J$5&amp;$E935),'Hoja de Trabajo para listado'!$DE$151:$DG$151,0)),0)+IFERROR(INDEX('Hoja de Trabajo para listado'!$CD$155:$DC$1048576,MATCH($A935,'Hoja de Trabajo para listado'!$CD$155:$CD$1048576,0),MATCH((CUADRO!J$5&amp;$E935),'Hoja de Trabajo para listado'!$CD$151:$DC$151,0)),0)</f>
        <v>0</v>
      </c>
      <c r="K935" s="257">
        <f ca="1">+IFERROR(INDEX('Hoja de Trabajo para listado'!$A$155:$Z$1048576,MATCH($A935,'Hoja de Trabajo para listado'!$A$155:$A$1048576,0),MATCH((CUADRO!K$5&amp;$E935),'Hoja de Trabajo para listado'!$A$151:$Z$151,0)),0)+IFERROR(INDEX('Hoja de Trabajo para listado'!$AB$155:$BA$1048576,MATCH($A935,'Hoja de Trabajo para listado'!$AB$155:$AB$1048576,0),MATCH((CUADRO!K$5&amp;$E935),'Hoja de Trabajo para listado'!$AB$151:$BA$151,0)),0)+IFERROR(INDEX('Hoja de Trabajo para listado'!$BC$155:$CB$1048576,MATCH($A935,'Hoja de Trabajo para listado'!$BC$155:$BC$1048576,0),MATCH((CUADRO!K$5&amp;$E935),'Hoja de Trabajo para listado'!$BC$151:$CB$151,0)),0)+IFERROR(INDEX('Hoja de Trabajo para listado'!$DE$153:$DG$274,MATCH($A935,'Hoja de Trabajo para listado'!$DE$153:$DE$1048576,0),MATCH((CUADRO!K$5&amp;$E935),'Hoja de Trabajo para listado'!$DE$151:$DG$151,0)),0)+IFERROR(INDEX('Hoja de Trabajo para listado'!$CD$155:$DC$1048576,MATCH($A935,'Hoja de Trabajo para listado'!$CD$155:$CD$1048576,0),MATCH((CUADRO!K$5&amp;$E935),'Hoja de Trabajo para listado'!$CD$151:$DC$151,0)),0)</f>
        <v>0</v>
      </c>
      <c r="L935" s="257">
        <f ca="1">+IFERROR(INDEX('Hoja de Trabajo para listado'!$A$155:$Z$1048576,MATCH($A935,'Hoja de Trabajo para listado'!$A$155:$A$1048576,0),MATCH((CUADRO!L$5&amp;$E935),'Hoja de Trabajo para listado'!$A$151:$Z$151,0)),0)+IFERROR(INDEX('Hoja de Trabajo para listado'!$AB$155:$BA$1048576,MATCH($A935,'Hoja de Trabajo para listado'!$AB$155:$AB$1048576,0),MATCH((CUADRO!L$5&amp;$E935),'Hoja de Trabajo para listado'!$AB$151:$BA$151,0)),0)+IFERROR(INDEX('Hoja de Trabajo para listado'!$BC$155:$CB$1048576,MATCH($A935,'Hoja de Trabajo para listado'!$BC$155:$BC$1048576,0),MATCH((CUADRO!L$5&amp;$E935),'Hoja de Trabajo para listado'!$BC$151:$CB$151,0)),0)+IFERROR(INDEX('Hoja de Trabajo para listado'!$DE$153:$DG$274,MATCH($A935,'Hoja de Trabajo para listado'!$DE$153:$DE$1048576,0),MATCH((CUADRO!L$5&amp;$E935),'Hoja de Trabajo para listado'!$DE$151:$DG$151,0)),0)+IFERROR(INDEX('Hoja de Trabajo para listado'!$CD$155:$DC$1048576,MATCH($A935,'Hoja de Trabajo para listado'!$CD$155:$CD$1048576,0),MATCH((CUADRO!L$5&amp;$E935),'Hoja de Trabajo para listado'!$CD$151:$DC$151,0)),0)</f>
        <v>0</v>
      </c>
      <c r="M935" s="257">
        <f ca="1">+IFERROR(INDEX('Hoja de Trabajo para listado'!$A$155:$Z$1048576,MATCH($A935,'Hoja de Trabajo para listado'!$A$155:$A$1048576,0),MATCH((CUADRO!M$5&amp;$E935),'Hoja de Trabajo para listado'!$A$151:$Z$151,0)),0)+IFERROR(INDEX('Hoja de Trabajo para listado'!$AB$155:$BA$1048576,MATCH($A935,'Hoja de Trabajo para listado'!$AB$155:$AB$1048576,0),MATCH((CUADRO!M$5&amp;$E935),'Hoja de Trabajo para listado'!$AB$151:$BA$151,0)),0)+IFERROR(INDEX('Hoja de Trabajo para listado'!$BC$155:$CB$1048576,MATCH($A935,'Hoja de Trabajo para listado'!$BC$155:$BC$1048576,0),MATCH((CUADRO!M$5&amp;$E935),'Hoja de Trabajo para listado'!$BC$151:$CB$151,0)),0)+IFERROR(INDEX('Hoja de Trabajo para listado'!$DE$153:$DG$274,MATCH($A935,'Hoja de Trabajo para listado'!$DE$153:$DE$1048576,0),MATCH((CUADRO!M$5&amp;$E935),'Hoja de Trabajo para listado'!$DE$151:$DG$151,0)),0)+IFERROR(INDEX('Hoja de Trabajo para listado'!$CD$155:$DC$1048576,MATCH($A935,'Hoja de Trabajo para listado'!$CD$155:$CD$1048576,0),MATCH((CUADRO!M$5&amp;$E935),'Hoja de Trabajo para listado'!$CD$151:$DC$151,0)),0)</f>
        <v>0</v>
      </c>
      <c r="N935" s="257">
        <f ca="1">+IFERROR(INDEX('Hoja de Trabajo para listado'!$A$155:$Z$1048576,MATCH($A935,'Hoja de Trabajo para listado'!$A$155:$A$1048576,0),MATCH((CUADRO!N$5&amp;$E935),'Hoja de Trabajo para listado'!$A$151:$Z$151,0)),0)+IFERROR(INDEX('Hoja de Trabajo para listado'!$AB$155:$BA$1048576,MATCH($A935,'Hoja de Trabajo para listado'!$AB$155:$AB$1048576,0),MATCH((CUADRO!N$5&amp;$E935),'Hoja de Trabajo para listado'!$AB$151:$BA$151,0)),0)+IFERROR(INDEX('Hoja de Trabajo para listado'!$BC$155:$CB$1048576,MATCH($A935,'Hoja de Trabajo para listado'!$BC$155:$BC$1048576,0),MATCH((CUADRO!N$5&amp;$E935),'Hoja de Trabajo para listado'!$BC$151:$CB$151,0)),0)+IFERROR(INDEX('Hoja de Trabajo para listado'!$DE$153:$DG$274,MATCH($A935,'Hoja de Trabajo para listado'!$DE$153:$DE$1048576,0),MATCH((CUADRO!N$5&amp;$E935),'Hoja de Trabajo para listado'!$DE$151:$DG$151,0)),0)+IFERROR(INDEX('Hoja de Trabajo para listado'!$CD$155:$DC$1048576,MATCH($A935,'Hoja de Trabajo para listado'!$CD$155:$CD$1048576,0),MATCH((CUADRO!N$5&amp;$E935),'Hoja de Trabajo para listado'!$CD$151:$DC$151,0)),0)</f>
        <v>0</v>
      </c>
      <c r="O935" s="257">
        <f ca="1">+IFERROR(INDEX('Hoja de Trabajo para listado'!$A$155:$Z$1048576,MATCH($A935,'Hoja de Trabajo para listado'!$A$155:$A$1048576,0),MATCH((CUADRO!O$5&amp;$E935),'Hoja de Trabajo para listado'!$A$151:$Z$151,0)),0)+IFERROR(INDEX('Hoja de Trabajo para listado'!$AB$155:$BA$1048576,MATCH($A935,'Hoja de Trabajo para listado'!$AB$155:$AB$1048576,0),MATCH((CUADRO!O$5&amp;$E935),'Hoja de Trabajo para listado'!$AB$151:$BA$151,0)),0)+IFERROR(INDEX('Hoja de Trabajo para listado'!$BC$155:$CB$1048576,MATCH($A935,'Hoja de Trabajo para listado'!$BC$155:$BC$1048576,0),MATCH((CUADRO!O$5&amp;$E935),'Hoja de Trabajo para listado'!$BC$151:$CB$151,0)),0)+IFERROR(INDEX('Hoja de Trabajo para listado'!$DE$153:$DG$274,MATCH($A935,'Hoja de Trabajo para listado'!$DE$153:$DE$1048576,0),MATCH((CUADRO!O$5&amp;$E935),'Hoja de Trabajo para listado'!$DE$151:$DG$151,0)),0)+IFERROR(INDEX('Hoja de Trabajo para listado'!$CD$155:$DC$1048576,MATCH($A935,'Hoja de Trabajo para listado'!$CD$155:$CD$1048576,0),MATCH((CUADRO!O$5&amp;$E935),'Hoja de Trabajo para listado'!$CD$151:$DC$151,0)),0)</f>
        <v>0</v>
      </c>
      <c r="P935" s="257">
        <f ca="1">+IFERROR(INDEX('Hoja de Trabajo para listado'!$A$155:$Z$1048576,MATCH($A935,'Hoja de Trabajo para listado'!$A$155:$A$1048576,0),MATCH((CUADRO!P$5&amp;$E935),'Hoja de Trabajo para listado'!$A$151:$Z$151,0)),0)+IFERROR(INDEX('Hoja de Trabajo para listado'!$AB$155:$BA$1048576,MATCH($A935,'Hoja de Trabajo para listado'!$AB$155:$AB$1048576,0),MATCH((CUADRO!P$5&amp;$E935),'Hoja de Trabajo para listado'!$AB$151:$BA$151,0)),0)+IFERROR(INDEX('Hoja de Trabajo para listado'!$BC$155:$CB$1048576,MATCH($A935,'Hoja de Trabajo para listado'!$BC$155:$BC$1048576,0),MATCH((CUADRO!P$5&amp;$E935),'Hoja de Trabajo para listado'!$BC$151:$CB$151,0)),0)+IFERROR(INDEX('Hoja de Trabajo para listado'!$DE$153:$DG$274,MATCH($A935,'Hoja de Trabajo para listado'!$DE$153:$DE$1048576,0),MATCH((CUADRO!P$5&amp;$E935),'Hoja de Trabajo para listado'!$DE$151:$DG$151,0)),0)+IFERROR(INDEX('Hoja de Trabajo para listado'!$CD$155:$DC$1048576,MATCH($A935,'Hoja de Trabajo para listado'!$CD$155:$CD$1048576,0),MATCH((CUADRO!P$5&amp;$E935),'Hoja de Trabajo para listado'!$CD$151:$DC$151,0)),0)</f>
        <v>0</v>
      </c>
      <c r="Q935" s="257">
        <f ca="1">+IFERROR(INDEX('Hoja de Trabajo para listado'!$A$155:$Z$1048576,MATCH($A935,'Hoja de Trabajo para listado'!$A$155:$A$1048576,0),MATCH((CUADRO!Q$5&amp;$E935),'Hoja de Trabajo para listado'!$A$151:$Z$151,0)),0)+IFERROR(INDEX('Hoja de Trabajo para listado'!$AB$155:$BA$1048576,MATCH($A935,'Hoja de Trabajo para listado'!$AB$155:$AB$1048576,0),MATCH((CUADRO!Q$5&amp;$E935),'Hoja de Trabajo para listado'!$AB$151:$BA$151,0)),0)+IFERROR(INDEX('Hoja de Trabajo para listado'!$BC$155:$CB$1048576,MATCH($A935,'Hoja de Trabajo para listado'!$BC$155:$BC$1048576,0),MATCH((CUADRO!Q$5&amp;$E935),'Hoja de Trabajo para listado'!$BC$151:$CB$151,0)),0)+IFERROR(INDEX('Hoja de Trabajo para listado'!$DE$153:$DG$274,MATCH($A935,'Hoja de Trabajo para listado'!$DE$153:$DE$1048576,0),MATCH((CUADRO!Q$5&amp;$E935),'Hoja de Trabajo para listado'!$DE$151:$DG$151,0)),0)+IFERROR(INDEX('Hoja de Trabajo para listado'!$CD$155:$DC$1048576,MATCH($A935,'Hoja de Trabajo para listado'!$CD$155:$CD$1048576,0),MATCH((CUADRO!Q$5&amp;$E935),'Hoja de Trabajo para listado'!$CD$151:$DC$151,0)),0)</f>
        <v>0</v>
      </c>
      <c r="R935" s="257">
        <f t="shared" ca="1" si="28"/>
        <v>0</v>
      </c>
      <c r="S935" s="274">
        <f ca="1">+R934+R935</f>
        <v>0</v>
      </c>
      <c r="T935" s="257">
        <f ca="1">+S935</f>
        <v>0</v>
      </c>
      <c r="U935" s="256">
        <f t="shared" si="29"/>
        <v>2</v>
      </c>
      <c r="V935" s="362" t="str">
        <f>+VLOOKUP(A935,bd_lista!$A$3:$E$590,5,FALSE)</f>
        <v>Gobiernos Autonomos Municipales</v>
      </c>
      <c r="W935" s="362"/>
      <c r="X935" s="254">
        <f>+VLOOKUP(A935,[2]Sheet1!$A$13:$D$744,4,FALSE)</f>
        <v>0</v>
      </c>
      <c r="Y935" s="254" t="e">
        <f>+VLOOKUP(X935,bd_lista!$A$3:$C$590,3,FALSE)</f>
        <v>#N/A</v>
      </c>
      <c r="Z935" s="314"/>
      <c r="AA935" s="315"/>
    </row>
    <row r="936" spans="1:27" customFormat="1" ht="15" hidden="1" customHeight="1">
      <c r="A936" s="32">
        <v>1731</v>
      </c>
      <c r="B936" s="306">
        <f>+A936</f>
        <v>1731</v>
      </c>
      <c r="C936" s="259" t="str">
        <f>+VLOOKUP(A936,bd_lista!$A$3:$C$590,3,FALSE)</f>
        <v>Gobierno Autónomo Municipal de Pampa Grande</v>
      </c>
      <c r="D936" s="361" t="str">
        <f>+C936</f>
        <v>Gobierno Autónomo Municipal de Pampa Grande</v>
      </c>
      <c r="E936" s="254" t="s">
        <v>1313</v>
      </c>
      <c r="F936" s="255">
        <f ca="1">+IFERROR(INDEX('Hoja de Trabajo para listado'!$A$155:$Z$1048576,MATCH($A936,'Hoja de Trabajo para listado'!$A$155:$A$1048576,0),MATCH((CUADRO!F$5&amp;$E936),'Hoja de Trabajo para listado'!$A$151:$Z$151,0)),0)+IFERROR(INDEX('Hoja de Trabajo para listado'!$AB$155:$BA$1048576,MATCH($A936,'Hoja de Trabajo para listado'!$AB$155:$AB$1048576,0),MATCH((CUADRO!F$5&amp;$E936),'Hoja de Trabajo para listado'!$AB$151:$BA$151,0)),0)+IFERROR(INDEX('Hoja de Trabajo para listado'!$BC$155:$CB$1048576,MATCH($A936,'Hoja de Trabajo para listado'!$BC$155:$BC$1048576,0),MATCH((CUADRO!F$5&amp;$E936),'Hoja de Trabajo para listado'!$BC$151:$CB$151,0)),0)+IFERROR(INDEX('Hoja de Trabajo para listado'!$DE$153:$DG$274,MATCH($A936,'Hoja de Trabajo para listado'!$DE$153:$DE$1048576,0),MATCH((CUADRO!F$5&amp;$E936),'Hoja de Trabajo para listado'!$DE$151:$DG$151,0)),0)+IFERROR(INDEX('Hoja de Trabajo para listado'!$CD$155:$DC$1048576,MATCH($A936,'Hoja de Trabajo para listado'!$CD$155:$CD$1048576,0),MATCH((CUADRO!F$5&amp;$E936),'Hoja de Trabajo para listado'!$CD$151:$DC$151,0)),0)</f>
        <v>0</v>
      </c>
      <c r="G936" s="255">
        <f ca="1">+IFERROR(INDEX('Hoja de Trabajo para listado'!$A$155:$Z$1048576,MATCH($A936,'Hoja de Trabajo para listado'!$A$155:$A$1048576,0),MATCH((CUADRO!G$5&amp;$E936),'Hoja de Trabajo para listado'!$A$151:$Z$151,0)),0)+IFERROR(INDEX('Hoja de Trabajo para listado'!$AB$155:$BA$1048576,MATCH($A936,'Hoja de Trabajo para listado'!$AB$155:$AB$1048576,0),MATCH((CUADRO!G$5&amp;$E936),'Hoja de Trabajo para listado'!$AB$151:$BA$151,0)),0)+IFERROR(INDEX('Hoja de Trabajo para listado'!$BC$155:$CB$1048576,MATCH($A936,'Hoja de Trabajo para listado'!$BC$155:$BC$1048576,0),MATCH((CUADRO!G$5&amp;$E936),'Hoja de Trabajo para listado'!$BC$151:$CB$151,0)),0)+IFERROR(INDEX('Hoja de Trabajo para listado'!$DE$153:$DG$274,MATCH($A936,'Hoja de Trabajo para listado'!$DE$153:$DE$1048576,0),MATCH((CUADRO!G$5&amp;$E936),'Hoja de Trabajo para listado'!$DE$151:$DG$151,0)),0)+IFERROR(INDEX('Hoja de Trabajo para listado'!$CD$155:$DC$1048576,MATCH($A936,'Hoja de Trabajo para listado'!$CD$155:$CD$1048576,0),MATCH((CUADRO!G$5&amp;$E936),'Hoja de Trabajo para listado'!$CD$151:$DC$151,0)),0)</f>
        <v>0</v>
      </c>
      <c r="H936" s="255">
        <f ca="1">+IFERROR(INDEX('Hoja de Trabajo para listado'!$A$155:$Z$1048576,MATCH($A936,'Hoja de Trabajo para listado'!$A$155:$A$1048576,0),MATCH((CUADRO!H$5&amp;$E936),'Hoja de Trabajo para listado'!$A$151:$Z$151,0)),0)+IFERROR(INDEX('Hoja de Trabajo para listado'!$AB$155:$BA$1048576,MATCH($A936,'Hoja de Trabajo para listado'!$AB$155:$AB$1048576,0),MATCH((CUADRO!H$5&amp;$E936),'Hoja de Trabajo para listado'!$AB$151:$BA$151,0)),0)+IFERROR(INDEX('Hoja de Trabajo para listado'!$BC$155:$CB$1048576,MATCH($A936,'Hoja de Trabajo para listado'!$BC$155:$BC$1048576,0),MATCH((CUADRO!H$5&amp;$E936),'Hoja de Trabajo para listado'!$BC$151:$CB$151,0)),0)+IFERROR(INDEX('Hoja de Trabajo para listado'!$DE$153:$DG$274,MATCH($A936,'Hoja de Trabajo para listado'!$DE$153:$DE$1048576,0),MATCH((CUADRO!H$5&amp;$E936),'Hoja de Trabajo para listado'!$DE$151:$DG$151,0)),0)+IFERROR(INDEX('Hoja de Trabajo para listado'!$CD$155:$DC$1048576,MATCH($A936,'Hoja de Trabajo para listado'!$CD$155:$CD$1048576,0),MATCH((CUADRO!H$5&amp;$E936),'Hoja de Trabajo para listado'!$CD$151:$DC$151,0)),0)</f>
        <v>0</v>
      </c>
      <c r="I936" s="255">
        <f ca="1">+IFERROR(INDEX('Hoja de Trabajo para listado'!$A$155:$Z$1048576,MATCH($A936,'Hoja de Trabajo para listado'!$A$155:$A$1048576,0),MATCH((CUADRO!I$5&amp;$E936),'Hoja de Trabajo para listado'!$A$151:$Z$151,0)),0)+IFERROR(INDEX('Hoja de Trabajo para listado'!$AB$155:$BA$1048576,MATCH($A936,'Hoja de Trabajo para listado'!$AB$155:$AB$1048576,0),MATCH((CUADRO!I$5&amp;$E936),'Hoja de Trabajo para listado'!$AB$151:$BA$151,0)),0)+IFERROR(INDEX('Hoja de Trabajo para listado'!$BC$155:$CB$1048576,MATCH($A936,'Hoja de Trabajo para listado'!$BC$155:$BC$1048576,0),MATCH((CUADRO!I$5&amp;$E936),'Hoja de Trabajo para listado'!$BC$151:$CB$151,0)),0)+IFERROR(INDEX('Hoja de Trabajo para listado'!$DE$153:$DG$274,MATCH($A936,'Hoja de Trabajo para listado'!$DE$153:$DE$1048576,0),MATCH((CUADRO!I$5&amp;$E936),'Hoja de Trabajo para listado'!$DE$151:$DG$151,0)),0)+IFERROR(INDEX('Hoja de Trabajo para listado'!$CD$155:$DC$1048576,MATCH($A936,'Hoja de Trabajo para listado'!$CD$155:$CD$1048576,0),MATCH((CUADRO!I$5&amp;$E936),'Hoja de Trabajo para listado'!$CD$151:$DC$151,0)),0)</f>
        <v>0</v>
      </c>
      <c r="J936" s="255">
        <f ca="1">+IFERROR(INDEX('Hoja de Trabajo para listado'!$A$155:$Z$1048576,MATCH($A936,'Hoja de Trabajo para listado'!$A$155:$A$1048576,0),MATCH((CUADRO!J$5&amp;$E936),'Hoja de Trabajo para listado'!$A$151:$Z$151,0)),0)+IFERROR(INDEX('Hoja de Trabajo para listado'!$AB$155:$BA$1048576,MATCH($A936,'Hoja de Trabajo para listado'!$AB$155:$AB$1048576,0),MATCH((CUADRO!J$5&amp;$E936),'Hoja de Trabajo para listado'!$AB$151:$BA$151,0)),0)+IFERROR(INDEX('Hoja de Trabajo para listado'!$BC$155:$CB$1048576,MATCH($A936,'Hoja de Trabajo para listado'!$BC$155:$BC$1048576,0),MATCH((CUADRO!J$5&amp;$E936),'Hoja de Trabajo para listado'!$BC$151:$CB$151,0)),0)+IFERROR(INDEX('Hoja de Trabajo para listado'!$DE$153:$DG$274,MATCH($A936,'Hoja de Trabajo para listado'!$DE$153:$DE$1048576,0),MATCH((CUADRO!J$5&amp;$E936),'Hoja de Trabajo para listado'!$DE$151:$DG$151,0)),0)+IFERROR(INDEX('Hoja de Trabajo para listado'!$CD$155:$DC$1048576,MATCH($A936,'Hoja de Trabajo para listado'!$CD$155:$CD$1048576,0),MATCH((CUADRO!J$5&amp;$E936),'Hoja de Trabajo para listado'!$CD$151:$DC$151,0)),0)</f>
        <v>0</v>
      </c>
      <c r="K936" s="255">
        <f ca="1">+IFERROR(INDEX('Hoja de Trabajo para listado'!$A$155:$Z$1048576,MATCH($A936,'Hoja de Trabajo para listado'!$A$155:$A$1048576,0),MATCH((CUADRO!K$5&amp;$E936),'Hoja de Trabajo para listado'!$A$151:$Z$151,0)),0)+IFERROR(INDEX('Hoja de Trabajo para listado'!$AB$155:$BA$1048576,MATCH($A936,'Hoja de Trabajo para listado'!$AB$155:$AB$1048576,0),MATCH((CUADRO!K$5&amp;$E936),'Hoja de Trabajo para listado'!$AB$151:$BA$151,0)),0)+IFERROR(INDEX('Hoja de Trabajo para listado'!$BC$155:$CB$1048576,MATCH($A936,'Hoja de Trabajo para listado'!$BC$155:$BC$1048576,0),MATCH((CUADRO!K$5&amp;$E936),'Hoja de Trabajo para listado'!$BC$151:$CB$151,0)),0)+IFERROR(INDEX('Hoja de Trabajo para listado'!$DE$153:$DG$274,MATCH($A936,'Hoja de Trabajo para listado'!$DE$153:$DE$1048576,0),MATCH((CUADRO!K$5&amp;$E936),'Hoja de Trabajo para listado'!$DE$151:$DG$151,0)),0)+IFERROR(INDEX('Hoja de Trabajo para listado'!$CD$155:$DC$1048576,MATCH($A936,'Hoja de Trabajo para listado'!$CD$155:$CD$1048576,0),MATCH((CUADRO!K$5&amp;$E936),'Hoja de Trabajo para listado'!$CD$151:$DC$151,0)),0)</f>
        <v>0</v>
      </c>
      <c r="L936" s="255">
        <f ca="1">+IFERROR(INDEX('Hoja de Trabajo para listado'!$A$155:$Z$1048576,MATCH($A936,'Hoja de Trabajo para listado'!$A$155:$A$1048576,0),MATCH((CUADRO!L$5&amp;$E936),'Hoja de Trabajo para listado'!$A$151:$Z$151,0)),0)+IFERROR(INDEX('Hoja de Trabajo para listado'!$AB$155:$BA$1048576,MATCH($A936,'Hoja de Trabajo para listado'!$AB$155:$AB$1048576,0),MATCH((CUADRO!L$5&amp;$E936),'Hoja de Trabajo para listado'!$AB$151:$BA$151,0)),0)+IFERROR(INDEX('Hoja de Trabajo para listado'!$BC$155:$CB$1048576,MATCH($A936,'Hoja de Trabajo para listado'!$BC$155:$BC$1048576,0),MATCH((CUADRO!L$5&amp;$E936),'Hoja de Trabajo para listado'!$BC$151:$CB$151,0)),0)+IFERROR(INDEX('Hoja de Trabajo para listado'!$DE$153:$DG$274,MATCH($A936,'Hoja de Trabajo para listado'!$DE$153:$DE$1048576,0),MATCH((CUADRO!L$5&amp;$E936),'Hoja de Trabajo para listado'!$DE$151:$DG$151,0)),0)+IFERROR(INDEX('Hoja de Trabajo para listado'!$CD$155:$DC$1048576,MATCH($A936,'Hoja de Trabajo para listado'!$CD$155:$CD$1048576,0),MATCH((CUADRO!L$5&amp;$E936),'Hoja de Trabajo para listado'!$CD$151:$DC$151,0)),0)</f>
        <v>0</v>
      </c>
      <c r="M936" s="255">
        <f ca="1">+IFERROR(INDEX('Hoja de Trabajo para listado'!$A$155:$Z$1048576,MATCH($A936,'Hoja de Trabajo para listado'!$A$155:$A$1048576,0),MATCH((CUADRO!M$5&amp;$E936),'Hoja de Trabajo para listado'!$A$151:$Z$151,0)),0)+IFERROR(INDEX('Hoja de Trabajo para listado'!$AB$155:$BA$1048576,MATCH($A936,'Hoja de Trabajo para listado'!$AB$155:$AB$1048576,0),MATCH((CUADRO!M$5&amp;$E936),'Hoja de Trabajo para listado'!$AB$151:$BA$151,0)),0)+IFERROR(INDEX('Hoja de Trabajo para listado'!$BC$155:$CB$1048576,MATCH($A936,'Hoja de Trabajo para listado'!$BC$155:$BC$1048576,0),MATCH((CUADRO!M$5&amp;$E936),'Hoja de Trabajo para listado'!$BC$151:$CB$151,0)),0)+IFERROR(INDEX('Hoja de Trabajo para listado'!$DE$153:$DG$274,MATCH($A936,'Hoja de Trabajo para listado'!$DE$153:$DE$1048576,0),MATCH((CUADRO!M$5&amp;$E936),'Hoja de Trabajo para listado'!$DE$151:$DG$151,0)),0)+IFERROR(INDEX('Hoja de Trabajo para listado'!$CD$155:$DC$1048576,MATCH($A936,'Hoja de Trabajo para listado'!$CD$155:$CD$1048576,0),MATCH((CUADRO!M$5&amp;$E936),'Hoja de Trabajo para listado'!$CD$151:$DC$151,0)),0)</f>
        <v>0</v>
      </c>
      <c r="N936" s="255">
        <f ca="1">+IFERROR(INDEX('Hoja de Trabajo para listado'!$A$155:$Z$1048576,MATCH($A936,'Hoja de Trabajo para listado'!$A$155:$A$1048576,0),MATCH((CUADRO!N$5&amp;$E936),'Hoja de Trabajo para listado'!$A$151:$Z$151,0)),0)+IFERROR(INDEX('Hoja de Trabajo para listado'!$AB$155:$BA$1048576,MATCH($A936,'Hoja de Trabajo para listado'!$AB$155:$AB$1048576,0),MATCH((CUADRO!N$5&amp;$E936),'Hoja de Trabajo para listado'!$AB$151:$BA$151,0)),0)+IFERROR(INDEX('Hoja de Trabajo para listado'!$BC$155:$CB$1048576,MATCH($A936,'Hoja de Trabajo para listado'!$BC$155:$BC$1048576,0),MATCH((CUADRO!N$5&amp;$E936),'Hoja de Trabajo para listado'!$BC$151:$CB$151,0)),0)+IFERROR(INDEX('Hoja de Trabajo para listado'!$DE$153:$DG$274,MATCH($A936,'Hoja de Trabajo para listado'!$DE$153:$DE$1048576,0),MATCH((CUADRO!N$5&amp;$E936),'Hoja de Trabajo para listado'!$DE$151:$DG$151,0)),0)+IFERROR(INDEX('Hoja de Trabajo para listado'!$CD$155:$DC$1048576,MATCH($A936,'Hoja de Trabajo para listado'!$CD$155:$CD$1048576,0),MATCH((CUADRO!N$5&amp;$E936),'Hoja de Trabajo para listado'!$CD$151:$DC$151,0)),0)</f>
        <v>0</v>
      </c>
      <c r="O936" s="255">
        <f ca="1">+IFERROR(INDEX('Hoja de Trabajo para listado'!$A$155:$Z$1048576,MATCH($A936,'Hoja de Trabajo para listado'!$A$155:$A$1048576,0),MATCH((CUADRO!O$5&amp;$E936),'Hoja de Trabajo para listado'!$A$151:$Z$151,0)),0)+IFERROR(INDEX('Hoja de Trabajo para listado'!$AB$155:$BA$1048576,MATCH($A936,'Hoja de Trabajo para listado'!$AB$155:$AB$1048576,0),MATCH((CUADRO!O$5&amp;$E936),'Hoja de Trabajo para listado'!$AB$151:$BA$151,0)),0)+IFERROR(INDEX('Hoja de Trabajo para listado'!$BC$155:$CB$1048576,MATCH($A936,'Hoja de Trabajo para listado'!$BC$155:$BC$1048576,0),MATCH((CUADRO!O$5&amp;$E936),'Hoja de Trabajo para listado'!$BC$151:$CB$151,0)),0)+IFERROR(INDEX('Hoja de Trabajo para listado'!$DE$153:$DG$274,MATCH($A936,'Hoja de Trabajo para listado'!$DE$153:$DE$1048576,0),MATCH((CUADRO!O$5&amp;$E936),'Hoja de Trabajo para listado'!$DE$151:$DG$151,0)),0)+IFERROR(INDEX('Hoja de Trabajo para listado'!$CD$155:$DC$1048576,MATCH($A936,'Hoja de Trabajo para listado'!$CD$155:$CD$1048576,0),MATCH((CUADRO!O$5&amp;$E936),'Hoja de Trabajo para listado'!$CD$151:$DC$151,0)),0)</f>
        <v>0</v>
      </c>
      <c r="P936" s="255">
        <f ca="1">+IFERROR(INDEX('Hoja de Trabajo para listado'!$A$155:$Z$1048576,MATCH($A936,'Hoja de Trabajo para listado'!$A$155:$A$1048576,0),MATCH((CUADRO!P$5&amp;$E936),'Hoja de Trabajo para listado'!$A$151:$Z$151,0)),0)+IFERROR(INDEX('Hoja de Trabajo para listado'!$AB$155:$BA$1048576,MATCH($A936,'Hoja de Trabajo para listado'!$AB$155:$AB$1048576,0),MATCH((CUADRO!P$5&amp;$E936),'Hoja de Trabajo para listado'!$AB$151:$BA$151,0)),0)+IFERROR(INDEX('Hoja de Trabajo para listado'!$BC$155:$CB$1048576,MATCH($A936,'Hoja de Trabajo para listado'!$BC$155:$BC$1048576,0),MATCH((CUADRO!P$5&amp;$E936),'Hoja de Trabajo para listado'!$BC$151:$CB$151,0)),0)+IFERROR(INDEX('Hoja de Trabajo para listado'!$DE$153:$DG$274,MATCH($A936,'Hoja de Trabajo para listado'!$DE$153:$DE$1048576,0),MATCH((CUADRO!P$5&amp;$E936),'Hoja de Trabajo para listado'!$DE$151:$DG$151,0)),0)+IFERROR(INDEX('Hoja de Trabajo para listado'!$CD$155:$DC$1048576,MATCH($A936,'Hoja de Trabajo para listado'!$CD$155:$CD$1048576,0),MATCH((CUADRO!P$5&amp;$E936),'Hoja de Trabajo para listado'!$CD$151:$DC$151,0)),0)</f>
        <v>0</v>
      </c>
      <c r="Q936" s="255">
        <f ca="1">+IFERROR(INDEX('Hoja de Trabajo para listado'!$A$155:$Z$1048576,MATCH($A936,'Hoja de Trabajo para listado'!$A$155:$A$1048576,0),MATCH((CUADRO!Q$5&amp;$E936),'Hoja de Trabajo para listado'!$A$151:$Z$151,0)),0)+IFERROR(INDEX('Hoja de Trabajo para listado'!$AB$155:$BA$1048576,MATCH($A936,'Hoja de Trabajo para listado'!$AB$155:$AB$1048576,0),MATCH((CUADRO!Q$5&amp;$E936),'Hoja de Trabajo para listado'!$AB$151:$BA$151,0)),0)+IFERROR(INDEX('Hoja de Trabajo para listado'!$BC$155:$CB$1048576,MATCH($A936,'Hoja de Trabajo para listado'!$BC$155:$BC$1048576,0),MATCH((CUADRO!Q$5&amp;$E936),'Hoja de Trabajo para listado'!$BC$151:$CB$151,0)),0)+IFERROR(INDEX('Hoja de Trabajo para listado'!$DE$153:$DG$274,MATCH($A936,'Hoja de Trabajo para listado'!$DE$153:$DE$1048576,0),MATCH((CUADRO!Q$5&amp;$E936),'Hoja de Trabajo para listado'!$DE$151:$DG$151,0)),0)+IFERROR(INDEX('Hoja de Trabajo para listado'!$CD$155:$DC$1048576,MATCH($A936,'Hoja de Trabajo para listado'!$CD$155:$CD$1048576,0),MATCH((CUADRO!Q$5&amp;$E936),'Hoja de Trabajo para listado'!$CD$151:$DC$151,0)),0)</f>
        <v>0</v>
      </c>
      <c r="R936" s="255">
        <f t="shared" ca="1" si="28"/>
        <v>0</v>
      </c>
      <c r="S936" s="262"/>
      <c r="T936" s="255">
        <f ca="1">+T937</f>
        <v>0</v>
      </c>
      <c r="U936" s="254">
        <f t="shared" si="29"/>
        <v>1</v>
      </c>
      <c r="V936" s="362" t="str">
        <f>+VLOOKUP(A936,bd_lista!$A$3:$E$590,5,FALSE)</f>
        <v>Gobiernos Autonomos Municipales</v>
      </c>
      <c r="W936" s="361" t="str">
        <f>+V936</f>
        <v>Gobiernos Autonomos Municipales</v>
      </c>
      <c r="X936" s="254">
        <f>+VLOOKUP(A936,[2]Sheet1!$A$13:$D$744,4,FALSE)</f>
        <v>0</v>
      </c>
      <c r="Y936" s="254" t="e">
        <f>+VLOOKUP(X936,bd_lista!$A$3:$C$590,3,FALSE)</f>
        <v>#N/A</v>
      </c>
      <c r="Z936" s="316">
        <f>+X936</f>
        <v>0</v>
      </c>
      <c r="AA936" s="317" t="e">
        <f>+Y936</f>
        <v>#N/A</v>
      </c>
    </row>
    <row r="937" spans="1:27" customFormat="1" ht="15" hidden="1" customHeight="1">
      <c r="A937" s="32">
        <v>1731</v>
      </c>
      <c r="B937" s="307"/>
      <c r="C937" s="259" t="str">
        <f>+VLOOKUP(A937,bd_lista!$A$3:$C$590,3,FALSE)</f>
        <v>Gobierno Autónomo Municipal de Pampa Grande</v>
      </c>
      <c r="D937" s="362"/>
      <c r="E937" s="256" t="s">
        <v>1314</v>
      </c>
      <c r="F937" s="257">
        <f ca="1">+IFERROR(INDEX('Hoja de Trabajo para listado'!$A$155:$Z$1048576,MATCH($A937,'Hoja de Trabajo para listado'!$A$155:$A$1048576,0),MATCH((CUADRO!F$5&amp;$E937),'Hoja de Trabajo para listado'!$A$151:$Z$151,0)),0)+IFERROR(INDEX('Hoja de Trabajo para listado'!$AB$155:$BA$1048576,MATCH($A937,'Hoja de Trabajo para listado'!$AB$155:$AB$1048576,0),MATCH((CUADRO!F$5&amp;$E937),'Hoja de Trabajo para listado'!$AB$151:$BA$151,0)),0)+IFERROR(INDEX('Hoja de Trabajo para listado'!$BC$155:$CB$1048576,MATCH($A937,'Hoja de Trabajo para listado'!$BC$155:$BC$1048576,0),MATCH((CUADRO!F$5&amp;$E937),'Hoja de Trabajo para listado'!$BC$151:$CB$151,0)),0)+IFERROR(INDEX('Hoja de Trabajo para listado'!$DE$153:$DG$274,MATCH($A937,'Hoja de Trabajo para listado'!$DE$153:$DE$1048576,0),MATCH((CUADRO!F$5&amp;$E937),'Hoja de Trabajo para listado'!$DE$151:$DG$151,0)),0)+IFERROR(INDEX('Hoja de Trabajo para listado'!$CD$155:$DC$1048576,MATCH($A937,'Hoja de Trabajo para listado'!$CD$155:$CD$1048576,0),MATCH((CUADRO!F$5&amp;$E937),'Hoja de Trabajo para listado'!$CD$151:$DC$151,0)),0)</f>
        <v>0</v>
      </c>
      <c r="G937" s="257">
        <f ca="1">+IFERROR(INDEX('Hoja de Trabajo para listado'!$A$155:$Z$1048576,MATCH($A937,'Hoja de Trabajo para listado'!$A$155:$A$1048576,0),MATCH((CUADRO!G$5&amp;$E937),'Hoja de Trabajo para listado'!$A$151:$Z$151,0)),0)+IFERROR(INDEX('Hoja de Trabajo para listado'!$AB$155:$BA$1048576,MATCH($A937,'Hoja de Trabajo para listado'!$AB$155:$AB$1048576,0),MATCH((CUADRO!G$5&amp;$E937),'Hoja de Trabajo para listado'!$AB$151:$BA$151,0)),0)+IFERROR(INDEX('Hoja de Trabajo para listado'!$BC$155:$CB$1048576,MATCH($A937,'Hoja de Trabajo para listado'!$BC$155:$BC$1048576,0),MATCH((CUADRO!G$5&amp;$E937),'Hoja de Trabajo para listado'!$BC$151:$CB$151,0)),0)+IFERROR(INDEX('Hoja de Trabajo para listado'!$DE$153:$DG$274,MATCH($A937,'Hoja de Trabajo para listado'!$DE$153:$DE$1048576,0),MATCH((CUADRO!G$5&amp;$E937),'Hoja de Trabajo para listado'!$DE$151:$DG$151,0)),0)+IFERROR(INDEX('Hoja de Trabajo para listado'!$CD$155:$DC$1048576,MATCH($A937,'Hoja de Trabajo para listado'!$CD$155:$CD$1048576,0),MATCH((CUADRO!G$5&amp;$E937),'Hoja de Trabajo para listado'!$CD$151:$DC$151,0)),0)</f>
        <v>0</v>
      </c>
      <c r="H937" s="257">
        <f ca="1">+IFERROR(INDEX('Hoja de Trabajo para listado'!$A$155:$Z$1048576,MATCH($A937,'Hoja de Trabajo para listado'!$A$155:$A$1048576,0),MATCH((CUADRO!H$5&amp;$E937),'Hoja de Trabajo para listado'!$A$151:$Z$151,0)),0)+IFERROR(INDEX('Hoja de Trabajo para listado'!$AB$155:$BA$1048576,MATCH($A937,'Hoja de Trabajo para listado'!$AB$155:$AB$1048576,0),MATCH((CUADRO!H$5&amp;$E937),'Hoja de Trabajo para listado'!$AB$151:$BA$151,0)),0)+IFERROR(INDEX('Hoja de Trabajo para listado'!$BC$155:$CB$1048576,MATCH($A937,'Hoja de Trabajo para listado'!$BC$155:$BC$1048576,0),MATCH((CUADRO!H$5&amp;$E937),'Hoja de Trabajo para listado'!$BC$151:$CB$151,0)),0)+IFERROR(INDEX('Hoja de Trabajo para listado'!$DE$153:$DG$274,MATCH($A937,'Hoja de Trabajo para listado'!$DE$153:$DE$1048576,0),MATCH((CUADRO!H$5&amp;$E937),'Hoja de Trabajo para listado'!$DE$151:$DG$151,0)),0)+IFERROR(INDEX('Hoja de Trabajo para listado'!$CD$155:$DC$1048576,MATCH($A937,'Hoja de Trabajo para listado'!$CD$155:$CD$1048576,0),MATCH((CUADRO!H$5&amp;$E937),'Hoja de Trabajo para listado'!$CD$151:$DC$151,0)),0)</f>
        <v>0</v>
      </c>
      <c r="I937" s="257">
        <f ca="1">+IFERROR(INDEX('Hoja de Trabajo para listado'!$A$155:$Z$1048576,MATCH($A937,'Hoja de Trabajo para listado'!$A$155:$A$1048576,0),MATCH((CUADRO!I$5&amp;$E937),'Hoja de Trabajo para listado'!$A$151:$Z$151,0)),0)+IFERROR(INDEX('Hoja de Trabajo para listado'!$AB$155:$BA$1048576,MATCH($A937,'Hoja de Trabajo para listado'!$AB$155:$AB$1048576,0),MATCH((CUADRO!I$5&amp;$E937),'Hoja de Trabajo para listado'!$AB$151:$BA$151,0)),0)+IFERROR(INDEX('Hoja de Trabajo para listado'!$BC$155:$CB$1048576,MATCH($A937,'Hoja de Trabajo para listado'!$BC$155:$BC$1048576,0),MATCH((CUADRO!I$5&amp;$E937),'Hoja de Trabajo para listado'!$BC$151:$CB$151,0)),0)+IFERROR(INDEX('Hoja de Trabajo para listado'!$DE$153:$DG$274,MATCH($A937,'Hoja de Trabajo para listado'!$DE$153:$DE$1048576,0),MATCH((CUADRO!I$5&amp;$E937),'Hoja de Trabajo para listado'!$DE$151:$DG$151,0)),0)+IFERROR(INDEX('Hoja de Trabajo para listado'!$CD$155:$DC$1048576,MATCH($A937,'Hoja de Trabajo para listado'!$CD$155:$CD$1048576,0),MATCH((CUADRO!I$5&amp;$E937),'Hoja de Trabajo para listado'!$CD$151:$DC$151,0)),0)</f>
        <v>0</v>
      </c>
      <c r="J937" s="257">
        <f ca="1">+IFERROR(INDEX('Hoja de Trabajo para listado'!$A$155:$Z$1048576,MATCH($A937,'Hoja de Trabajo para listado'!$A$155:$A$1048576,0),MATCH((CUADRO!J$5&amp;$E937),'Hoja de Trabajo para listado'!$A$151:$Z$151,0)),0)+IFERROR(INDEX('Hoja de Trabajo para listado'!$AB$155:$BA$1048576,MATCH($A937,'Hoja de Trabajo para listado'!$AB$155:$AB$1048576,0),MATCH((CUADRO!J$5&amp;$E937),'Hoja de Trabajo para listado'!$AB$151:$BA$151,0)),0)+IFERROR(INDEX('Hoja de Trabajo para listado'!$BC$155:$CB$1048576,MATCH($A937,'Hoja de Trabajo para listado'!$BC$155:$BC$1048576,0),MATCH((CUADRO!J$5&amp;$E937),'Hoja de Trabajo para listado'!$BC$151:$CB$151,0)),0)+IFERROR(INDEX('Hoja de Trabajo para listado'!$DE$153:$DG$274,MATCH($A937,'Hoja de Trabajo para listado'!$DE$153:$DE$1048576,0),MATCH((CUADRO!J$5&amp;$E937),'Hoja de Trabajo para listado'!$DE$151:$DG$151,0)),0)+IFERROR(INDEX('Hoja de Trabajo para listado'!$CD$155:$DC$1048576,MATCH($A937,'Hoja de Trabajo para listado'!$CD$155:$CD$1048576,0),MATCH((CUADRO!J$5&amp;$E937),'Hoja de Trabajo para listado'!$CD$151:$DC$151,0)),0)</f>
        <v>0</v>
      </c>
      <c r="K937" s="257">
        <f ca="1">+IFERROR(INDEX('Hoja de Trabajo para listado'!$A$155:$Z$1048576,MATCH($A937,'Hoja de Trabajo para listado'!$A$155:$A$1048576,0),MATCH((CUADRO!K$5&amp;$E937),'Hoja de Trabajo para listado'!$A$151:$Z$151,0)),0)+IFERROR(INDEX('Hoja de Trabajo para listado'!$AB$155:$BA$1048576,MATCH($A937,'Hoja de Trabajo para listado'!$AB$155:$AB$1048576,0),MATCH((CUADRO!K$5&amp;$E937),'Hoja de Trabajo para listado'!$AB$151:$BA$151,0)),0)+IFERROR(INDEX('Hoja de Trabajo para listado'!$BC$155:$CB$1048576,MATCH($A937,'Hoja de Trabajo para listado'!$BC$155:$BC$1048576,0),MATCH((CUADRO!K$5&amp;$E937),'Hoja de Trabajo para listado'!$BC$151:$CB$151,0)),0)+IFERROR(INDEX('Hoja de Trabajo para listado'!$DE$153:$DG$274,MATCH($A937,'Hoja de Trabajo para listado'!$DE$153:$DE$1048576,0),MATCH((CUADRO!K$5&amp;$E937),'Hoja de Trabajo para listado'!$DE$151:$DG$151,0)),0)+IFERROR(INDEX('Hoja de Trabajo para listado'!$CD$155:$DC$1048576,MATCH($A937,'Hoja de Trabajo para listado'!$CD$155:$CD$1048576,0),MATCH((CUADRO!K$5&amp;$E937),'Hoja de Trabajo para listado'!$CD$151:$DC$151,0)),0)</f>
        <v>0</v>
      </c>
      <c r="L937" s="257">
        <f ca="1">+IFERROR(INDEX('Hoja de Trabajo para listado'!$A$155:$Z$1048576,MATCH($A937,'Hoja de Trabajo para listado'!$A$155:$A$1048576,0),MATCH((CUADRO!L$5&amp;$E937),'Hoja de Trabajo para listado'!$A$151:$Z$151,0)),0)+IFERROR(INDEX('Hoja de Trabajo para listado'!$AB$155:$BA$1048576,MATCH($A937,'Hoja de Trabajo para listado'!$AB$155:$AB$1048576,0),MATCH((CUADRO!L$5&amp;$E937),'Hoja de Trabajo para listado'!$AB$151:$BA$151,0)),0)+IFERROR(INDEX('Hoja de Trabajo para listado'!$BC$155:$CB$1048576,MATCH($A937,'Hoja de Trabajo para listado'!$BC$155:$BC$1048576,0),MATCH((CUADRO!L$5&amp;$E937),'Hoja de Trabajo para listado'!$BC$151:$CB$151,0)),0)+IFERROR(INDEX('Hoja de Trabajo para listado'!$DE$153:$DG$274,MATCH($A937,'Hoja de Trabajo para listado'!$DE$153:$DE$1048576,0),MATCH((CUADRO!L$5&amp;$E937),'Hoja de Trabajo para listado'!$DE$151:$DG$151,0)),0)+IFERROR(INDEX('Hoja de Trabajo para listado'!$CD$155:$DC$1048576,MATCH($A937,'Hoja de Trabajo para listado'!$CD$155:$CD$1048576,0),MATCH((CUADRO!L$5&amp;$E937),'Hoja de Trabajo para listado'!$CD$151:$DC$151,0)),0)</f>
        <v>0</v>
      </c>
      <c r="M937" s="257">
        <f ca="1">+IFERROR(INDEX('Hoja de Trabajo para listado'!$A$155:$Z$1048576,MATCH($A937,'Hoja de Trabajo para listado'!$A$155:$A$1048576,0),MATCH((CUADRO!M$5&amp;$E937),'Hoja de Trabajo para listado'!$A$151:$Z$151,0)),0)+IFERROR(INDEX('Hoja de Trabajo para listado'!$AB$155:$BA$1048576,MATCH($A937,'Hoja de Trabajo para listado'!$AB$155:$AB$1048576,0),MATCH((CUADRO!M$5&amp;$E937),'Hoja de Trabajo para listado'!$AB$151:$BA$151,0)),0)+IFERROR(INDEX('Hoja de Trabajo para listado'!$BC$155:$CB$1048576,MATCH($A937,'Hoja de Trabajo para listado'!$BC$155:$BC$1048576,0),MATCH((CUADRO!M$5&amp;$E937),'Hoja de Trabajo para listado'!$BC$151:$CB$151,0)),0)+IFERROR(INDEX('Hoja de Trabajo para listado'!$DE$153:$DG$274,MATCH($A937,'Hoja de Trabajo para listado'!$DE$153:$DE$1048576,0),MATCH((CUADRO!M$5&amp;$E937),'Hoja de Trabajo para listado'!$DE$151:$DG$151,0)),0)+IFERROR(INDEX('Hoja de Trabajo para listado'!$CD$155:$DC$1048576,MATCH($A937,'Hoja de Trabajo para listado'!$CD$155:$CD$1048576,0),MATCH((CUADRO!M$5&amp;$E937),'Hoja de Trabajo para listado'!$CD$151:$DC$151,0)),0)</f>
        <v>0</v>
      </c>
      <c r="N937" s="257">
        <f ca="1">+IFERROR(INDEX('Hoja de Trabajo para listado'!$A$155:$Z$1048576,MATCH($A937,'Hoja de Trabajo para listado'!$A$155:$A$1048576,0),MATCH((CUADRO!N$5&amp;$E937),'Hoja de Trabajo para listado'!$A$151:$Z$151,0)),0)+IFERROR(INDEX('Hoja de Trabajo para listado'!$AB$155:$BA$1048576,MATCH($A937,'Hoja de Trabajo para listado'!$AB$155:$AB$1048576,0),MATCH((CUADRO!N$5&amp;$E937),'Hoja de Trabajo para listado'!$AB$151:$BA$151,0)),0)+IFERROR(INDEX('Hoja de Trabajo para listado'!$BC$155:$CB$1048576,MATCH($A937,'Hoja de Trabajo para listado'!$BC$155:$BC$1048576,0),MATCH((CUADRO!N$5&amp;$E937),'Hoja de Trabajo para listado'!$BC$151:$CB$151,0)),0)+IFERROR(INDEX('Hoja de Trabajo para listado'!$DE$153:$DG$274,MATCH($A937,'Hoja de Trabajo para listado'!$DE$153:$DE$1048576,0),MATCH((CUADRO!N$5&amp;$E937),'Hoja de Trabajo para listado'!$DE$151:$DG$151,0)),0)+IFERROR(INDEX('Hoja de Trabajo para listado'!$CD$155:$DC$1048576,MATCH($A937,'Hoja de Trabajo para listado'!$CD$155:$CD$1048576,0),MATCH((CUADRO!N$5&amp;$E937),'Hoja de Trabajo para listado'!$CD$151:$DC$151,0)),0)</f>
        <v>0</v>
      </c>
      <c r="O937" s="257">
        <f ca="1">+IFERROR(INDEX('Hoja de Trabajo para listado'!$A$155:$Z$1048576,MATCH($A937,'Hoja de Trabajo para listado'!$A$155:$A$1048576,0),MATCH((CUADRO!O$5&amp;$E937),'Hoja de Trabajo para listado'!$A$151:$Z$151,0)),0)+IFERROR(INDEX('Hoja de Trabajo para listado'!$AB$155:$BA$1048576,MATCH($A937,'Hoja de Trabajo para listado'!$AB$155:$AB$1048576,0),MATCH((CUADRO!O$5&amp;$E937),'Hoja de Trabajo para listado'!$AB$151:$BA$151,0)),0)+IFERROR(INDEX('Hoja de Trabajo para listado'!$BC$155:$CB$1048576,MATCH($A937,'Hoja de Trabajo para listado'!$BC$155:$BC$1048576,0),MATCH((CUADRO!O$5&amp;$E937),'Hoja de Trabajo para listado'!$BC$151:$CB$151,0)),0)+IFERROR(INDEX('Hoja de Trabajo para listado'!$DE$153:$DG$274,MATCH($A937,'Hoja de Trabajo para listado'!$DE$153:$DE$1048576,0),MATCH((CUADRO!O$5&amp;$E937),'Hoja de Trabajo para listado'!$DE$151:$DG$151,0)),0)+IFERROR(INDEX('Hoja de Trabajo para listado'!$CD$155:$DC$1048576,MATCH($A937,'Hoja de Trabajo para listado'!$CD$155:$CD$1048576,0),MATCH((CUADRO!O$5&amp;$E937),'Hoja de Trabajo para listado'!$CD$151:$DC$151,0)),0)</f>
        <v>0</v>
      </c>
      <c r="P937" s="257">
        <f ca="1">+IFERROR(INDEX('Hoja de Trabajo para listado'!$A$155:$Z$1048576,MATCH($A937,'Hoja de Trabajo para listado'!$A$155:$A$1048576,0),MATCH((CUADRO!P$5&amp;$E937),'Hoja de Trabajo para listado'!$A$151:$Z$151,0)),0)+IFERROR(INDEX('Hoja de Trabajo para listado'!$AB$155:$BA$1048576,MATCH($A937,'Hoja de Trabajo para listado'!$AB$155:$AB$1048576,0),MATCH((CUADRO!P$5&amp;$E937),'Hoja de Trabajo para listado'!$AB$151:$BA$151,0)),0)+IFERROR(INDEX('Hoja de Trabajo para listado'!$BC$155:$CB$1048576,MATCH($A937,'Hoja de Trabajo para listado'!$BC$155:$BC$1048576,0),MATCH((CUADRO!P$5&amp;$E937),'Hoja de Trabajo para listado'!$BC$151:$CB$151,0)),0)+IFERROR(INDEX('Hoja de Trabajo para listado'!$DE$153:$DG$274,MATCH($A937,'Hoja de Trabajo para listado'!$DE$153:$DE$1048576,0),MATCH((CUADRO!P$5&amp;$E937),'Hoja de Trabajo para listado'!$DE$151:$DG$151,0)),0)+IFERROR(INDEX('Hoja de Trabajo para listado'!$CD$155:$DC$1048576,MATCH($A937,'Hoja de Trabajo para listado'!$CD$155:$CD$1048576,0),MATCH((CUADRO!P$5&amp;$E937),'Hoja de Trabajo para listado'!$CD$151:$DC$151,0)),0)</f>
        <v>0</v>
      </c>
      <c r="Q937" s="257">
        <f ca="1">+IFERROR(INDEX('Hoja de Trabajo para listado'!$A$155:$Z$1048576,MATCH($A937,'Hoja de Trabajo para listado'!$A$155:$A$1048576,0),MATCH((CUADRO!Q$5&amp;$E937),'Hoja de Trabajo para listado'!$A$151:$Z$151,0)),0)+IFERROR(INDEX('Hoja de Trabajo para listado'!$AB$155:$BA$1048576,MATCH($A937,'Hoja de Trabajo para listado'!$AB$155:$AB$1048576,0),MATCH((CUADRO!Q$5&amp;$E937),'Hoja de Trabajo para listado'!$AB$151:$BA$151,0)),0)+IFERROR(INDEX('Hoja de Trabajo para listado'!$BC$155:$CB$1048576,MATCH($A937,'Hoja de Trabajo para listado'!$BC$155:$BC$1048576,0),MATCH((CUADRO!Q$5&amp;$E937),'Hoja de Trabajo para listado'!$BC$151:$CB$151,0)),0)+IFERROR(INDEX('Hoja de Trabajo para listado'!$DE$153:$DG$274,MATCH($A937,'Hoja de Trabajo para listado'!$DE$153:$DE$1048576,0),MATCH((CUADRO!Q$5&amp;$E937),'Hoja de Trabajo para listado'!$DE$151:$DG$151,0)),0)+IFERROR(INDEX('Hoja de Trabajo para listado'!$CD$155:$DC$1048576,MATCH($A937,'Hoja de Trabajo para listado'!$CD$155:$CD$1048576,0),MATCH((CUADRO!Q$5&amp;$E937),'Hoja de Trabajo para listado'!$CD$151:$DC$151,0)),0)</f>
        <v>0</v>
      </c>
      <c r="R937" s="257">
        <f t="shared" ca="1" si="28"/>
        <v>0</v>
      </c>
      <c r="S937" s="274">
        <f ca="1">+R936+R937</f>
        <v>0</v>
      </c>
      <c r="T937" s="257">
        <f ca="1">+S937</f>
        <v>0</v>
      </c>
      <c r="U937" s="256">
        <f t="shared" si="29"/>
        <v>2</v>
      </c>
      <c r="V937" s="362" t="str">
        <f>+VLOOKUP(A937,bd_lista!$A$3:$E$590,5,FALSE)</f>
        <v>Gobiernos Autonomos Municipales</v>
      </c>
      <c r="W937" s="362"/>
      <c r="X937" s="254">
        <f>+VLOOKUP(A937,[2]Sheet1!$A$13:$D$744,4,FALSE)</f>
        <v>0</v>
      </c>
      <c r="Y937" s="254" t="e">
        <f>+VLOOKUP(X937,bd_lista!$A$3:$C$590,3,FALSE)</f>
        <v>#N/A</v>
      </c>
      <c r="Z937" s="314"/>
      <c r="AA937" s="315"/>
    </row>
    <row r="938" spans="1:27" customFormat="1" ht="15" hidden="1" customHeight="1">
      <c r="A938" s="32">
        <v>1732</v>
      </c>
      <c r="B938" s="306">
        <f>+A938</f>
        <v>1732</v>
      </c>
      <c r="C938" s="259" t="str">
        <f>+VLOOKUP(A938,bd_lista!$A$3:$C$590,3,FALSE)</f>
        <v>Gobierno Autónomo Municipal de Mairana</v>
      </c>
      <c r="D938" s="361" t="str">
        <f>+C938</f>
        <v>Gobierno Autónomo Municipal de Mairana</v>
      </c>
      <c r="E938" s="254" t="s">
        <v>1313</v>
      </c>
      <c r="F938" s="255">
        <f ca="1">+IFERROR(INDEX('Hoja de Trabajo para listado'!$A$155:$Z$1048576,MATCH($A938,'Hoja de Trabajo para listado'!$A$155:$A$1048576,0),MATCH((CUADRO!F$5&amp;$E938),'Hoja de Trabajo para listado'!$A$151:$Z$151,0)),0)+IFERROR(INDEX('Hoja de Trabajo para listado'!$AB$155:$BA$1048576,MATCH($A938,'Hoja de Trabajo para listado'!$AB$155:$AB$1048576,0),MATCH((CUADRO!F$5&amp;$E938),'Hoja de Trabajo para listado'!$AB$151:$BA$151,0)),0)+IFERROR(INDEX('Hoja de Trabajo para listado'!$BC$155:$CB$1048576,MATCH($A938,'Hoja de Trabajo para listado'!$BC$155:$BC$1048576,0),MATCH((CUADRO!F$5&amp;$E938),'Hoja de Trabajo para listado'!$BC$151:$CB$151,0)),0)+IFERROR(INDEX('Hoja de Trabajo para listado'!$DE$153:$DG$274,MATCH($A938,'Hoja de Trabajo para listado'!$DE$153:$DE$1048576,0),MATCH((CUADRO!F$5&amp;$E938),'Hoja de Trabajo para listado'!$DE$151:$DG$151,0)),0)+IFERROR(INDEX('Hoja de Trabajo para listado'!$CD$155:$DC$1048576,MATCH($A938,'Hoja de Trabajo para listado'!$CD$155:$CD$1048576,0),MATCH((CUADRO!F$5&amp;$E938),'Hoja de Trabajo para listado'!$CD$151:$DC$151,0)),0)</f>
        <v>0</v>
      </c>
      <c r="G938" s="255">
        <f ca="1">+IFERROR(INDEX('Hoja de Trabajo para listado'!$A$155:$Z$1048576,MATCH($A938,'Hoja de Trabajo para listado'!$A$155:$A$1048576,0),MATCH((CUADRO!G$5&amp;$E938),'Hoja de Trabajo para listado'!$A$151:$Z$151,0)),0)+IFERROR(INDEX('Hoja de Trabajo para listado'!$AB$155:$BA$1048576,MATCH($A938,'Hoja de Trabajo para listado'!$AB$155:$AB$1048576,0),MATCH((CUADRO!G$5&amp;$E938),'Hoja de Trabajo para listado'!$AB$151:$BA$151,0)),0)+IFERROR(INDEX('Hoja de Trabajo para listado'!$BC$155:$CB$1048576,MATCH($A938,'Hoja de Trabajo para listado'!$BC$155:$BC$1048576,0),MATCH((CUADRO!G$5&amp;$E938),'Hoja de Trabajo para listado'!$BC$151:$CB$151,0)),0)+IFERROR(INDEX('Hoja de Trabajo para listado'!$DE$153:$DG$274,MATCH($A938,'Hoja de Trabajo para listado'!$DE$153:$DE$1048576,0),MATCH((CUADRO!G$5&amp;$E938),'Hoja de Trabajo para listado'!$DE$151:$DG$151,0)),0)+IFERROR(INDEX('Hoja de Trabajo para listado'!$CD$155:$DC$1048576,MATCH($A938,'Hoja de Trabajo para listado'!$CD$155:$CD$1048576,0),MATCH((CUADRO!G$5&amp;$E938),'Hoja de Trabajo para listado'!$CD$151:$DC$151,0)),0)</f>
        <v>0</v>
      </c>
      <c r="H938" s="255">
        <f ca="1">+IFERROR(INDEX('Hoja de Trabajo para listado'!$A$155:$Z$1048576,MATCH($A938,'Hoja de Trabajo para listado'!$A$155:$A$1048576,0),MATCH((CUADRO!H$5&amp;$E938),'Hoja de Trabajo para listado'!$A$151:$Z$151,0)),0)+IFERROR(INDEX('Hoja de Trabajo para listado'!$AB$155:$BA$1048576,MATCH($A938,'Hoja de Trabajo para listado'!$AB$155:$AB$1048576,0),MATCH((CUADRO!H$5&amp;$E938),'Hoja de Trabajo para listado'!$AB$151:$BA$151,0)),0)+IFERROR(INDEX('Hoja de Trabajo para listado'!$BC$155:$CB$1048576,MATCH($A938,'Hoja de Trabajo para listado'!$BC$155:$BC$1048576,0),MATCH((CUADRO!H$5&amp;$E938),'Hoja de Trabajo para listado'!$BC$151:$CB$151,0)),0)+IFERROR(INDEX('Hoja de Trabajo para listado'!$DE$153:$DG$274,MATCH($A938,'Hoja de Trabajo para listado'!$DE$153:$DE$1048576,0),MATCH((CUADRO!H$5&amp;$E938),'Hoja de Trabajo para listado'!$DE$151:$DG$151,0)),0)+IFERROR(INDEX('Hoja de Trabajo para listado'!$CD$155:$DC$1048576,MATCH($A938,'Hoja de Trabajo para listado'!$CD$155:$CD$1048576,0),MATCH((CUADRO!H$5&amp;$E938),'Hoja de Trabajo para listado'!$CD$151:$DC$151,0)),0)</f>
        <v>0</v>
      </c>
      <c r="I938" s="255">
        <f ca="1">+IFERROR(INDEX('Hoja de Trabajo para listado'!$A$155:$Z$1048576,MATCH($A938,'Hoja de Trabajo para listado'!$A$155:$A$1048576,0),MATCH((CUADRO!I$5&amp;$E938),'Hoja de Trabajo para listado'!$A$151:$Z$151,0)),0)+IFERROR(INDEX('Hoja de Trabajo para listado'!$AB$155:$BA$1048576,MATCH($A938,'Hoja de Trabajo para listado'!$AB$155:$AB$1048576,0),MATCH((CUADRO!I$5&amp;$E938),'Hoja de Trabajo para listado'!$AB$151:$BA$151,0)),0)+IFERROR(INDEX('Hoja de Trabajo para listado'!$BC$155:$CB$1048576,MATCH($A938,'Hoja de Trabajo para listado'!$BC$155:$BC$1048576,0),MATCH((CUADRO!I$5&amp;$E938),'Hoja de Trabajo para listado'!$BC$151:$CB$151,0)),0)+IFERROR(INDEX('Hoja de Trabajo para listado'!$DE$153:$DG$274,MATCH($A938,'Hoja de Trabajo para listado'!$DE$153:$DE$1048576,0),MATCH((CUADRO!I$5&amp;$E938),'Hoja de Trabajo para listado'!$DE$151:$DG$151,0)),0)+IFERROR(INDEX('Hoja de Trabajo para listado'!$CD$155:$DC$1048576,MATCH($A938,'Hoja de Trabajo para listado'!$CD$155:$CD$1048576,0),MATCH((CUADRO!I$5&amp;$E938),'Hoja de Trabajo para listado'!$CD$151:$DC$151,0)),0)</f>
        <v>0</v>
      </c>
      <c r="J938" s="255">
        <f ca="1">+IFERROR(INDEX('Hoja de Trabajo para listado'!$A$155:$Z$1048576,MATCH($A938,'Hoja de Trabajo para listado'!$A$155:$A$1048576,0),MATCH((CUADRO!J$5&amp;$E938),'Hoja de Trabajo para listado'!$A$151:$Z$151,0)),0)+IFERROR(INDEX('Hoja de Trabajo para listado'!$AB$155:$BA$1048576,MATCH($A938,'Hoja de Trabajo para listado'!$AB$155:$AB$1048576,0),MATCH((CUADRO!J$5&amp;$E938),'Hoja de Trabajo para listado'!$AB$151:$BA$151,0)),0)+IFERROR(INDEX('Hoja de Trabajo para listado'!$BC$155:$CB$1048576,MATCH($A938,'Hoja de Trabajo para listado'!$BC$155:$BC$1048576,0),MATCH((CUADRO!J$5&amp;$E938),'Hoja de Trabajo para listado'!$BC$151:$CB$151,0)),0)+IFERROR(INDEX('Hoja de Trabajo para listado'!$DE$153:$DG$274,MATCH($A938,'Hoja de Trabajo para listado'!$DE$153:$DE$1048576,0),MATCH((CUADRO!J$5&amp;$E938),'Hoja de Trabajo para listado'!$DE$151:$DG$151,0)),0)+IFERROR(INDEX('Hoja de Trabajo para listado'!$CD$155:$DC$1048576,MATCH($A938,'Hoja de Trabajo para listado'!$CD$155:$CD$1048576,0),MATCH((CUADRO!J$5&amp;$E938),'Hoja de Trabajo para listado'!$CD$151:$DC$151,0)),0)</f>
        <v>0</v>
      </c>
      <c r="K938" s="255">
        <f ca="1">+IFERROR(INDEX('Hoja de Trabajo para listado'!$A$155:$Z$1048576,MATCH($A938,'Hoja de Trabajo para listado'!$A$155:$A$1048576,0),MATCH((CUADRO!K$5&amp;$E938),'Hoja de Trabajo para listado'!$A$151:$Z$151,0)),0)+IFERROR(INDEX('Hoja de Trabajo para listado'!$AB$155:$BA$1048576,MATCH($A938,'Hoja de Trabajo para listado'!$AB$155:$AB$1048576,0),MATCH((CUADRO!K$5&amp;$E938),'Hoja de Trabajo para listado'!$AB$151:$BA$151,0)),0)+IFERROR(INDEX('Hoja de Trabajo para listado'!$BC$155:$CB$1048576,MATCH($A938,'Hoja de Trabajo para listado'!$BC$155:$BC$1048576,0),MATCH((CUADRO!K$5&amp;$E938),'Hoja de Trabajo para listado'!$BC$151:$CB$151,0)),0)+IFERROR(INDEX('Hoja de Trabajo para listado'!$DE$153:$DG$274,MATCH($A938,'Hoja de Trabajo para listado'!$DE$153:$DE$1048576,0),MATCH((CUADRO!K$5&amp;$E938),'Hoja de Trabajo para listado'!$DE$151:$DG$151,0)),0)+IFERROR(INDEX('Hoja de Trabajo para listado'!$CD$155:$DC$1048576,MATCH($A938,'Hoja de Trabajo para listado'!$CD$155:$CD$1048576,0),MATCH((CUADRO!K$5&amp;$E938),'Hoja de Trabajo para listado'!$CD$151:$DC$151,0)),0)</f>
        <v>0</v>
      </c>
      <c r="L938" s="255">
        <f ca="1">+IFERROR(INDEX('Hoja de Trabajo para listado'!$A$155:$Z$1048576,MATCH($A938,'Hoja de Trabajo para listado'!$A$155:$A$1048576,0),MATCH((CUADRO!L$5&amp;$E938),'Hoja de Trabajo para listado'!$A$151:$Z$151,0)),0)+IFERROR(INDEX('Hoja de Trabajo para listado'!$AB$155:$BA$1048576,MATCH($A938,'Hoja de Trabajo para listado'!$AB$155:$AB$1048576,0),MATCH((CUADRO!L$5&amp;$E938),'Hoja de Trabajo para listado'!$AB$151:$BA$151,0)),0)+IFERROR(INDEX('Hoja de Trabajo para listado'!$BC$155:$CB$1048576,MATCH($A938,'Hoja de Trabajo para listado'!$BC$155:$BC$1048576,0),MATCH((CUADRO!L$5&amp;$E938),'Hoja de Trabajo para listado'!$BC$151:$CB$151,0)),0)+IFERROR(INDEX('Hoja de Trabajo para listado'!$DE$153:$DG$274,MATCH($A938,'Hoja de Trabajo para listado'!$DE$153:$DE$1048576,0),MATCH((CUADRO!L$5&amp;$E938),'Hoja de Trabajo para listado'!$DE$151:$DG$151,0)),0)+IFERROR(INDEX('Hoja de Trabajo para listado'!$CD$155:$DC$1048576,MATCH($A938,'Hoja de Trabajo para listado'!$CD$155:$CD$1048576,0),MATCH((CUADRO!L$5&amp;$E938),'Hoja de Trabajo para listado'!$CD$151:$DC$151,0)),0)</f>
        <v>0</v>
      </c>
      <c r="M938" s="255">
        <f ca="1">+IFERROR(INDEX('Hoja de Trabajo para listado'!$A$155:$Z$1048576,MATCH($A938,'Hoja de Trabajo para listado'!$A$155:$A$1048576,0),MATCH((CUADRO!M$5&amp;$E938),'Hoja de Trabajo para listado'!$A$151:$Z$151,0)),0)+IFERROR(INDEX('Hoja de Trabajo para listado'!$AB$155:$BA$1048576,MATCH($A938,'Hoja de Trabajo para listado'!$AB$155:$AB$1048576,0),MATCH((CUADRO!M$5&amp;$E938),'Hoja de Trabajo para listado'!$AB$151:$BA$151,0)),0)+IFERROR(INDEX('Hoja de Trabajo para listado'!$BC$155:$CB$1048576,MATCH($A938,'Hoja de Trabajo para listado'!$BC$155:$BC$1048576,0),MATCH((CUADRO!M$5&amp;$E938),'Hoja de Trabajo para listado'!$BC$151:$CB$151,0)),0)+IFERROR(INDEX('Hoja de Trabajo para listado'!$DE$153:$DG$274,MATCH($A938,'Hoja de Trabajo para listado'!$DE$153:$DE$1048576,0),MATCH((CUADRO!M$5&amp;$E938),'Hoja de Trabajo para listado'!$DE$151:$DG$151,0)),0)+IFERROR(INDEX('Hoja de Trabajo para listado'!$CD$155:$DC$1048576,MATCH($A938,'Hoja de Trabajo para listado'!$CD$155:$CD$1048576,0),MATCH((CUADRO!M$5&amp;$E938),'Hoja de Trabajo para listado'!$CD$151:$DC$151,0)),0)</f>
        <v>0</v>
      </c>
      <c r="N938" s="255">
        <f ca="1">+IFERROR(INDEX('Hoja de Trabajo para listado'!$A$155:$Z$1048576,MATCH($A938,'Hoja de Trabajo para listado'!$A$155:$A$1048576,0),MATCH((CUADRO!N$5&amp;$E938),'Hoja de Trabajo para listado'!$A$151:$Z$151,0)),0)+IFERROR(INDEX('Hoja de Trabajo para listado'!$AB$155:$BA$1048576,MATCH($A938,'Hoja de Trabajo para listado'!$AB$155:$AB$1048576,0),MATCH((CUADRO!N$5&amp;$E938),'Hoja de Trabajo para listado'!$AB$151:$BA$151,0)),0)+IFERROR(INDEX('Hoja de Trabajo para listado'!$BC$155:$CB$1048576,MATCH($A938,'Hoja de Trabajo para listado'!$BC$155:$BC$1048576,0),MATCH((CUADRO!N$5&amp;$E938),'Hoja de Trabajo para listado'!$BC$151:$CB$151,0)),0)+IFERROR(INDEX('Hoja de Trabajo para listado'!$DE$153:$DG$274,MATCH($A938,'Hoja de Trabajo para listado'!$DE$153:$DE$1048576,0),MATCH((CUADRO!N$5&amp;$E938),'Hoja de Trabajo para listado'!$DE$151:$DG$151,0)),0)+IFERROR(INDEX('Hoja de Trabajo para listado'!$CD$155:$DC$1048576,MATCH($A938,'Hoja de Trabajo para listado'!$CD$155:$CD$1048576,0),MATCH((CUADRO!N$5&amp;$E938),'Hoja de Trabajo para listado'!$CD$151:$DC$151,0)),0)</f>
        <v>0</v>
      </c>
      <c r="O938" s="255">
        <f ca="1">+IFERROR(INDEX('Hoja de Trabajo para listado'!$A$155:$Z$1048576,MATCH($A938,'Hoja de Trabajo para listado'!$A$155:$A$1048576,0),MATCH((CUADRO!O$5&amp;$E938),'Hoja de Trabajo para listado'!$A$151:$Z$151,0)),0)+IFERROR(INDEX('Hoja de Trabajo para listado'!$AB$155:$BA$1048576,MATCH($A938,'Hoja de Trabajo para listado'!$AB$155:$AB$1048576,0),MATCH((CUADRO!O$5&amp;$E938),'Hoja de Trabajo para listado'!$AB$151:$BA$151,0)),0)+IFERROR(INDEX('Hoja de Trabajo para listado'!$BC$155:$CB$1048576,MATCH($A938,'Hoja de Trabajo para listado'!$BC$155:$BC$1048576,0),MATCH((CUADRO!O$5&amp;$E938),'Hoja de Trabajo para listado'!$BC$151:$CB$151,0)),0)+IFERROR(INDEX('Hoja de Trabajo para listado'!$DE$153:$DG$274,MATCH($A938,'Hoja de Trabajo para listado'!$DE$153:$DE$1048576,0),MATCH((CUADRO!O$5&amp;$E938),'Hoja de Trabajo para listado'!$DE$151:$DG$151,0)),0)+IFERROR(INDEX('Hoja de Trabajo para listado'!$CD$155:$DC$1048576,MATCH($A938,'Hoja de Trabajo para listado'!$CD$155:$CD$1048576,0),MATCH((CUADRO!O$5&amp;$E938),'Hoja de Trabajo para listado'!$CD$151:$DC$151,0)),0)</f>
        <v>0</v>
      </c>
      <c r="P938" s="255">
        <f ca="1">+IFERROR(INDEX('Hoja de Trabajo para listado'!$A$155:$Z$1048576,MATCH($A938,'Hoja de Trabajo para listado'!$A$155:$A$1048576,0),MATCH((CUADRO!P$5&amp;$E938),'Hoja de Trabajo para listado'!$A$151:$Z$151,0)),0)+IFERROR(INDEX('Hoja de Trabajo para listado'!$AB$155:$BA$1048576,MATCH($A938,'Hoja de Trabajo para listado'!$AB$155:$AB$1048576,0),MATCH((CUADRO!P$5&amp;$E938),'Hoja de Trabajo para listado'!$AB$151:$BA$151,0)),0)+IFERROR(INDEX('Hoja de Trabajo para listado'!$BC$155:$CB$1048576,MATCH($A938,'Hoja de Trabajo para listado'!$BC$155:$BC$1048576,0),MATCH((CUADRO!P$5&amp;$E938),'Hoja de Trabajo para listado'!$BC$151:$CB$151,0)),0)+IFERROR(INDEX('Hoja de Trabajo para listado'!$DE$153:$DG$274,MATCH($A938,'Hoja de Trabajo para listado'!$DE$153:$DE$1048576,0),MATCH((CUADRO!P$5&amp;$E938),'Hoja de Trabajo para listado'!$DE$151:$DG$151,0)),0)+IFERROR(INDEX('Hoja de Trabajo para listado'!$CD$155:$DC$1048576,MATCH($A938,'Hoja de Trabajo para listado'!$CD$155:$CD$1048576,0),MATCH((CUADRO!P$5&amp;$E938),'Hoja de Trabajo para listado'!$CD$151:$DC$151,0)),0)</f>
        <v>0</v>
      </c>
      <c r="Q938" s="255">
        <f ca="1">+IFERROR(INDEX('Hoja de Trabajo para listado'!$A$155:$Z$1048576,MATCH($A938,'Hoja de Trabajo para listado'!$A$155:$A$1048576,0),MATCH((CUADRO!Q$5&amp;$E938),'Hoja de Trabajo para listado'!$A$151:$Z$151,0)),0)+IFERROR(INDEX('Hoja de Trabajo para listado'!$AB$155:$BA$1048576,MATCH($A938,'Hoja de Trabajo para listado'!$AB$155:$AB$1048576,0),MATCH((CUADRO!Q$5&amp;$E938),'Hoja de Trabajo para listado'!$AB$151:$BA$151,0)),0)+IFERROR(INDEX('Hoja de Trabajo para listado'!$BC$155:$CB$1048576,MATCH($A938,'Hoja de Trabajo para listado'!$BC$155:$BC$1048576,0),MATCH((CUADRO!Q$5&amp;$E938),'Hoja de Trabajo para listado'!$BC$151:$CB$151,0)),0)+IFERROR(INDEX('Hoja de Trabajo para listado'!$DE$153:$DG$274,MATCH($A938,'Hoja de Trabajo para listado'!$DE$153:$DE$1048576,0),MATCH((CUADRO!Q$5&amp;$E938),'Hoja de Trabajo para listado'!$DE$151:$DG$151,0)),0)+IFERROR(INDEX('Hoja de Trabajo para listado'!$CD$155:$DC$1048576,MATCH($A938,'Hoja de Trabajo para listado'!$CD$155:$CD$1048576,0),MATCH((CUADRO!Q$5&amp;$E938),'Hoja de Trabajo para listado'!$CD$151:$DC$151,0)),0)</f>
        <v>0</v>
      </c>
      <c r="R938" s="255">
        <f t="shared" ca="1" si="28"/>
        <v>0</v>
      </c>
      <c r="S938" s="262"/>
      <c r="T938" s="255">
        <f ca="1">+T939</f>
        <v>0</v>
      </c>
      <c r="U938" s="254">
        <f t="shared" si="29"/>
        <v>1</v>
      </c>
      <c r="V938" s="362" t="str">
        <f>+VLOOKUP(A938,bd_lista!$A$3:$E$590,5,FALSE)</f>
        <v>Gobiernos Autonomos Municipales</v>
      </c>
      <c r="W938" s="361" t="str">
        <f>+V938</f>
        <v>Gobiernos Autonomos Municipales</v>
      </c>
      <c r="X938" s="254">
        <f>+VLOOKUP(A938,[2]Sheet1!$A$13:$D$744,4,FALSE)</f>
        <v>0</v>
      </c>
      <c r="Y938" s="254" t="e">
        <f>+VLOOKUP(X938,bd_lista!$A$3:$C$590,3,FALSE)</f>
        <v>#N/A</v>
      </c>
      <c r="Z938" s="316">
        <f>+X938</f>
        <v>0</v>
      </c>
      <c r="AA938" s="317" t="e">
        <f>+Y938</f>
        <v>#N/A</v>
      </c>
    </row>
    <row r="939" spans="1:27" customFormat="1" ht="15" hidden="1" customHeight="1">
      <c r="A939" s="32">
        <v>1732</v>
      </c>
      <c r="B939" s="307"/>
      <c r="C939" s="259" t="str">
        <f>+VLOOKUP(A939,bd_lista!$A$3:$C$590,3,FALSE)</f>
        <v>Gobierno Autónomo Municipal de Mairana</v>
      </c>
      <c r="D939" s="362"/>
      <c r="E939" s="256" t="s">
        <v>1314</v>
      </c>
      <c r="F939" s="257">
        <f ca="1">+IFERROR(INDEX('Hoja de Trabajo para listado'!$A$155:$Z$1048576,MATCH($A939,'Hoja de Trabajo para listado'!$A$155:$A$1048576,0),MATCH((CUADRO!F$5&amp;$E939),'Hoja de Trabajo para listado'!$A$151:$Z$151,0)),0)+IFERROR(INDEX('Hoja de Trabajo para listado'!$AB$155:$BA$1048576,MATCH($A939,'Hoja de Trabajo para listado'!$AB$155:$AB$1048576,0),MATCH((CUADRO!F$5&amp;$E939),'Hoja de Trabajo para listado'!$AB$151:$BA$151,0)),0)+IFERROR(INDEX('Hoja de Trabajo para listado'!$BC$155:$CB$1048576,MATCH($A939,'Hoja de Trabajo para listado'!$BC$155:$BC$1048576,0),MATCH((CUADRO!F$5&amp;$E939),'Hoja de Trabajo para listado'!$BC$151:$CB$151,0)),0)+IFERROR(INDEX('Hoja de Trabajo para listado'!$DE$153:$DG$274,MATCH($A939,'Hoja de Trabajo para listado'!$DE$153:$DE$1048576,0),MATCH((CUADRO!F$5&amp;$E939),'Hoja de Trabajo para listado'!$DE$151:$DG$151,0)),0)+IFERROR(INDEX('Hoja de Trabajo para listado'!$CD$155:$DC$1048576,MATCH($A939,'Hoja de Trabajo para listado'!$CD$155:$CD$1048576,0),MATCH((CUADRO!F$5&amp;$E939),'Hoja de Trabajo para listado'!$CD$151:$DC$151,0)),0)</f>
        <v>0</v>
      </c>
      <c r="G939" s="257">
        <f ca="1">+IFERROR(INDEX('Hoja de Trabajo para listado'!$A$155:$Z$1048576,MATCH($A939,'Hoja de Trabajo para listado'!$A$155:$A$1048576,0),MATCH((CUADRO!G$5&amp;$E939),'Hoja de Trabajo para listado'!$A$151:$Z$151,0)),0)+IFERROR(INDEX('Hoja de Trabajo para listado'!$AB$155:$BA$1048576,MATCH($A939,'Hoja de Trabajo para listado'!$AB$155:$AB$1048576,0),MATCH((CUADRO!G$5&amp;$E939),'Hoja de Trabajo para listado'!$AB$151:$BA$151,0)),0)+IFERROR(INDEX('Hoja de Trabajo para listado'!$BC$155:$CB$1048576,MATCH($A939,'Hoja de Trabajo para listado'!$BC$155:$BC$1048576,0),MATCH((CUADRO!G$5&amp;$E939),'Hoja de Trabajo para listado'!$BC$151:$CB$151,0)),0)+IFERROR(INDEX('Hoja de Trabajo para listado'!$DE$153:$DG$274,MATCH($A939,'Hoja de Trabajo para listado'!$DE$153:$DE$1048576,0),MATCH((CUADRO!G$5&amp;$E939),'Hoja de Trabajo para listado'!$DE$151:$DG$151,0)),0)+IFERROR(INDEX('Hoja de Trabajo para listado'!$CD$155:$DC$1048576,MATCH($A939,'Hoja de Trabajo para listado'!$CD$155:$CD$1048576,0),MATCH((CUADRO!G$5&amp;$E939),'Hoja de Trabajo para listado'!$CD$151:$DC$151,0)),0)</f>
        <v>0</v>
      </c>
      <c r="H939" s="257">
        <f ca="1">+IFERROR(INDEX('Hoja de Trabajo para listado'!$A$155:$Z$1048576,MATCH($A939,'Hoja de Trabajo para listado'!$A$155:$A$1048576,0),MATCH((CUADRO!H$5&amp;$E939),'Hoja de Trabajo para listado'!$A$151:$Z$151,0)),0)+IFERROR(INDEX('Hoja de Trabajo para listado'!$AB$155:$BA$1048576,MATCH($A939,'Hoja de Trabajo para listado'!$AB$155:$AB$1048576,0),MATCH((CUADRO!H$5&amp;$E939),'Hoja de Trabajo para listado'!$AB$151:$BA$151,0)),0)+IFERROR(INDEX('Hoja de Trabajo para listado'!$BC$155:$CB$1048576,MATCH($A939,'Hoja de Trabajo para listado'!$BC$155:$BC$1048576,0),MATCH((CUADRO!H$5&amp;$E939),'Hoja de Trabajo para listado'!$BC$151:$CB$151,0)),0)+IFERROR(INDEX('Hoja de Trabajo para listado'!$DE$153:$DG$274,MATCH($A939,'Hoja de Trabajo para listado'!$DE$153:$DE$1048576,0),MATCH((CUADRO!H$5&amp;$E939),'Hoja de Trabajo para listado'!$DE$151:$DG$151,0)),0)+IFERROR(INDEX('Hoja de Trabajo para listado'!$CD$155:$DC$1048576,MATCH($A939,'Hoja de Trabajo para listado'!$CD$155:$CD$1048576,0),MATCH((CUADRO!H$5&amp;$E939),'Hoja de Trabajo para listado'!$CD$151:$DC$151,0)),0)</f>
        <v>0</v>
      </c>
      <c r="I939" s="257">
        <f ca="1">+IFERROR(INDEX('Hoja de Trabajo para listado'!$A$155:$Z$1048576,MATCH($A939,'Hoja de Trabajo para listado'!$A$155:$A$1048576,0),MATCH((CUADRO!I$5&amp;$E939),'Hoja de Trabajo para listado'!$A$151:$Z$151,0)),0)+IFERROR(INDEX('Hoja de Trabajo para listado'!$AB$155:$BA$1048576,MATCH($A939,'Hoja de Trabajo para listado'!$AB$155:$AB$1048576,0),MATCH((CUADRO!I$5&amp;$E939),'Hoja de Trabajo para listado'!$AB$151:$BA$151,0)),0)+IFERROR(INDEX('Hoja de Trabajo para listado'!$BC$155:$CB$1048576,MATCH($A939,'Hoja de Trabajo para listado'!$BC$155:$BC$1048576,0),MATCH((CUADRO!I$5&amp;$E939),'Hoja de Trabajo para listado'!$BC$151:$CB$151,0)),0)+IFERROR(INDEX('Hoja de Trabajo para listado'!$DE$153:$DG$274,MATCH($A939,'Hoja de Trabajo para listado'!$DE$153:$DE$1048576,0),MATCH((CUADRO!I$5&amp;$E939),'Hoja de Trabajo para listado'!$DE$151:$DG$151,0)),0)+IFERROR(INDEX('Hoja de Trabajo para listado'!$CD$155:$DC$1048576,MATCH($A939,'Hoja de Trabajo para listado'!$CD$155:$CD$1048576,0),MATCH((CUADRO!I$5&amp;$E939),'Hoja de Trabajo para listado'!$CD$151:$DC$151,0)),0)</f>
        <v>0</v>
      </c>
      <c r="J939" s="257">
        <f ca="1">+IFERROR(INDEX('Hoja de Trabajo para listado'!$A$155:$Z$1048576,MATCH($A939,'Hoja de Trabajo para listado'!$A$155:$A$1048576,0),MATCH((CUADRO!J$5&amp;$E939),'Hoja de Trabajo para listado'!$A$151:$Z$151,0)),0)+IFERROR(INDEX('Hoja de Trabajo para listado'!$AB$155:$BA$1048576,MATCH($A939,'Hoja de Trabajo para listado'!$AB$155:$AB$1048576,0),MATCH((CUADRO!J$5&amp;$E939),'Hoja de Trabajo para listado'!$AB$151:$BA$151,0)),0)+IFERROR(INDEX('Hoja de Trabajo para listado'!$BC$155:$CB$1048576,MATCH($A939,'Hoja de Trabajo para listado'!$BC$155:$BC$1048576,0),MATCH((CUADRO!J$5&amp;$E939),'Hoja de Trabajo para listado'!$BC$151:$CB$151,0)),0)+IFERROR(INDEX('Hoja de Trabajo para listado'!$DE$153:$DG$274,MATCH($A939,'Hoja de Trabajo para listado'!$DE$153:$DE$1048576,0),MATCH((CUADRO!J$5&amp;$E939),'Hoja de Trabajo para listado'!$DE$151:$DG$151,0)),0)+IFERROR(INDEX('Hoja de Trabajo para listado'!$CD$155:$DC$1048576,MATCH($A939,'Hoja de Trabajo para listado'!$CD$155:$CD$1048576,0),MATCH((CUADRO!J$5&amp;$E939),'Hoja de Trabajo para listado'!$CD$151:$DC$151,0)),0)</f>
        <v>0</v>
      </c>
      <c r="K939" s="257">
        <f ca="1">+IFERROR(INDEX('Hoja de Trabajo para listado'!$A$155:$Z$1048576,MATCH($A939,'Hoja de Trabajo para listado'!$A$155:$A$1048576,0),MATCH((CUADRO!K$5&amp;$E939),'Hoja de Trabajo para listado'!$A$151:$Z$151,0)),0)+IFERROR(INDEX('Hoja de Trabajo para listado'!$AB$155:$BA$1048576,MATCH($A939,'Hoja de Trabajo para listado'!$AB$155:$AB$1048576,0),MATCH((CUADRO!K$5&amp;$E939),'Hoja de Trabajo para listado'!$AB$151:$BA$151,0)),0)+IFERROR(INDEX('Hoja de Trabajo para listado'!$BC$155:$CB$1048576,MATCH($A939,'Hoja de Trabajo para listado'!$BC$155:$BC$1048576,0),MATCH((CUADRO!K$5&amp;$E939),'Hoja de Trabajo para listado'!$BC$151:$CB$151,0)),0)+IFERROR(INDEX('Hoja de Trabajo para listado'!$DE$153:$DG$274,MATCH($A939,'Hoja de Trabajo para listado'!$DE$153:$DE$1048576,0),MATCH((CUADRO!K$5&amp;$E939),'Hoja de Trabajo para listado'!$DE$151:$DG$151,0)),0)+IFERROR(INDEX('Hoja de Trabajo para listado'!$CD$155:$DC$1048576,MATCH($A939,'Hoja de Trabajo para listado'!$CD$155:$CD$1048576,0),MATCH((CUADRO!K$5&amp;$E939),'Hoja de Trabajo para listado'!$CD$151:$DC$151,0)),0)</f>
        <v>0</v>
      </c>
      <c r="L939" s="257">
        <f ca="1">+IFERROR(INDEX('Hoja de Trabajo para listado'!$A$155:$Z$1048576,MATCH($A939,'Hoja de Trabajo para listado'!$A$155:$A$1048576,0),MATCH((CUADRO!L$5&amp;$E939),'Hoja de Trabajo para listado'!$A$151:$Z$151,0)),0)+IFERROR(INDEX('Hoja de Trabajo para listado'!$AB$155:$BA$1048576,MATCH($A939,'Hoja de Trabajo para listado'!$AB$155:$AB$1048576,0),MATCH((CUADRO!L$5&amp;$E939),'Hoja de Trabajo para listado'!$AB$151:$BA$151,0)),0)+IFERROR(INDEX('Hoja de Trabajo para listado'!$BC$155:$CB$1048576,MATCH($A939,'Hoja de Trabajo para listado'!$BC$155:$BC$1048576,0),MATCH((CUADRO!L$5&amp;$E939),'Hoja de Trabajo para listado'!$BC$151:$CB$151,0)),0)+IFERROR(INDEX('Hoja de Trabajo para listado'!$DE$153:$DG$274,MATCH($A939,'Hoja de Trabajo para listado'!$DE$153:$DE$1048576,0),MATCH((CUADRO!L$5&amp;$E939),'Hoja de Trabajo para listado'!$DE$151:$DG$151,0)),0)+IFERROR(INDEX('Hoja de Trabajo para listado'!$CD$155:$DC$1048576,MATCH($A939,'Hoja de Trabajo para listado'!$CD$155:$CD$1048576,0),MATCH((CUADRO!L$5&amp;$E939),'Hoja de Trabajo para listado'!$CD$151:$DC$151,0)),0)</f>
        <v>0</v>
      </c>
      <c r="M939" s="257">
        <f ca="1">+IFERROR(INDEX('Hoja de Trabajo para listado'!$A$155:$Z$1048576,MATCH($A939,'Hoja de Trabajo para listado'!$A$155:$A$1048576,0),MATCH((CUADRO!M$5&amp;$E939),'Hoja de Trabajo para listado'!$A$151:$Z$151,0)),0)+IFERROR(INDEX('Hoja de Trabajo para listado'!$AB$155:$BA$1048576,MATCH($A939,'Hoja de Trabajo para listado'!$AB$155:$AB$1048576,0),MATCH((CUADRO!M$5&amp;$E939),'Hoja de Trabajo para listado'!$AB$151:$BA$151,0)),0)+IFERROR(INDEX('Hoja de Trabajo para listado'!$BC$155:$CB$1048576,MATCH($A939,'Hoja de Trabajo para listado'!$BC$155:$BC$1048576,0),MATCH((CUADRO!M$5&amp;$E939),'Hoja de Trabajo para listado'!$BC$151:$CB$151,0)),0)+IFERROR(INDEX('Hoja de Trabajo para listado'!$DE$153:$DG$274,MATCH($A939,'Hoja de Trabajo para listado'!$DE$153:$DE$1048576,0),MATCH((CUADRO!M$5&amp;$E939),'Hoja de Trabajo para listado'!$DE$151:$DG$151,0)),0)+IFERROR(INDEX('Hoja de Trabajo para listado'!$CD$155:$DC$1048576,MATCH($A939,'Hoja de Trabajo para listado'!$CD$155:$CD$1048576,0),MATCH((CUADRO!M$5&amp;$E939),'Hoja de Trabajo para listado'!$CD$151:$DC$151,0)),0)</f>
        <v>0</v>
      </c>
      <c r="N939" s="257">
        <f ca="1">+IFERROR(INDEX('Hoja de Trabajo para listado'!$A$155:$Z$1048576,MATCH($A939,'Hoja de Trabajo para listado'!$A$155:$A$1048576,0),MATCH((CUADRO!N$5&amp;$E939),'Hoja de Trabajo para listado'!$A$151:$Z$151,0)),0)+IFERROR(INDEX('Hoja de Trabajo para listado'!$AB$155:$BA$1048576,MATCH($A939,'Hoja de Trabajo para listado'!$AB$155:$AB$1048576,0),MATCH((CUADRO!N$5&amp;$E939),'Hoja de Trabajo para listado'!$AB$151:$BA$151,0)),0)+IFERROR(INDEX('Hoja de Trabajo para listado'!$BC$155:$CB$1048576,MATCH($A939,'Hoja de Trabajo para listado'!$BC$155:$BC$1048576,0),MATCH((CUADRO!N$5&amp;$E939),'Hoja de Trabajo para listado'!$BC$151:$CB$151,0)),0)+IFERROR(INDEX('Hoja de Trabajo para listado'!$DE$153:$DG$274,MATCH($A939,'Hoja de Trabajo para listado'!$DE$153:$DE$1048576,0),MATCH((CUADRO!N$5&amp;$E939),'Hoja de Trabajo para listado'!$DE$151:$DG$151,0)),0)+IFERROR(INDEX('Hoja de Trabajo para listado'!$CD$155:$DC$1048576,MATCH($A939,'Hoja de Trabajo para listado'!$CD$155:$CD$1048576,0),MATCH((CUADRO!N$5&amp;$E939),'Hoja de Trabajo para listado'!$CD$151:$DC$151,0)),0)</f>
        <v>0</v>
      </c>
      <c r="O939" s="257">
        <f ca="1">+IFERROR(INDEX('Hoja de Trabajo para listado'!$A$155:$Z$1048576,MATCH($A939,'Hoja de Trabajo para listado'!$A$155:$A$1048576,0),MATCH((CUADRO!O$5&amp;$E939),'Hoja de Trabajo para listado'!$A$151:$Z$151,0)),0)+IFERROR(INDEX('Hoja de Trabajo para listado'!$AB$155:$BA$1048576,MATCH($A939,'Hoja de Trabajo para listado'!$AB$155:$AB$1048576,0),MATCH((CUADRO!O$5&amp;$E939),'Hoja de Trabajo para listado'!$AB$151:$BA$151,0)),0)+IFERROR(INDEX('Hoja de Trabajo para listado'!$BC$155:$CB$1048576,MATCH($A939,'Hoja de Trabajo para listado'!$BC$155:$BC$1048576,0),MATCH((CUADRO!O$5&amp;$E939),'Hoja de Trabajo para listado'!$BC$151:$CB$151,0)),0)+IFERROR(INDEX('Hoja de Trabajo para listado'!$DE$153:$DG$274,MATCH($A939,'Hoja de Trabajo para listado'!$DE$153:$DE$1048576,0),MATCH((CUADRO!O$5&amp;$E939),'Hoja de Trabajo para listado'!$DE$151:$DG$151,0)),0)+IFERROR(INDEX('Hoja de Trabajo para listado'!$CD$155:$DC$1048576,MATCH($A939,'Hoja de Trabajo para listado'!$CD$155:$CD$1048576,0),MATCH((CUADRO!O$5&amp;$E939),'Hoja de Trabajo para listado'!$CD$151:$DC$151,0)),0)</f>
        <v>0</v>
      </c>
      <c r="P939" s="257">
        <f ca="1">+IFERROR(INDEX('Hoja de Trabajo para listado'!$A$155:$Z$1048576,MATCH($A939,'Hoja de Trabajo para listado'!$A$155:$A$1048576,0),MATCH((CUADRO!P$5&amp;$E939),'Hoja de Trabajo para listado'!$A$151:$Z$151,0)),0)+IFERROR(INDEX('Hoja de Trabajo para listado'!$AB$155:$BA$1048576,MATCH($A939,'Hoja de Trabajo para listado'!$AB$155:$AB$1048576,0),MATCH((CUADRO!P$5&amp;$E939),'Hoja de Trabajo para listado'!$AB$151:$BA$151,0)),0)+IFERROR(INDEX('Hoja de Trabajo para listado'!$BC$155:$CB$1048576,MATCH($A939,'Hoja de Trabajo para listado'!$BC$155:$BC$1048576,0),MATCH((CUADRO!P$5&amp;$E939),'Hoja de Trabajo para listado'!$BC$151:$CB$151,0)),0)+IFERROR(INDEX('Hoja de Trabajo para listado'!$DE$153:$DG$274,MATCH($A939,'Hoja de Trabajo para listado'!$DE$153:$DE$1048576,0),MATCH((CUADRO!P$5&amp;$E939),'Hoja de Trabajo para listado'!$DE$151:$DG$151,0)),0)+IFERROR(INDEX('Hoja de Trabajo para listado'!$CD$155:$DC$1048576,MATCH($A939,'Hoja de Trabajo para listado'!$CD$155:$CD$1048576,0),MATCH((CUADRO!P$5&amp;$E939),'Hoja de Trabajo para listado'!$CD$151:$DC$151,0)),0)</f>
        <v>0</v>
      </c>
      <c r="Q939" s="257">
        <f ca="1">+IFERROR(INDEX('Hoja de Trabajo para listado'!$A$155:$Z$1048576,MATCH($A939,'Hoja de Trabajo para listado'!$A$155:$A$1048576,0),MATCH((CUADRO!Q$5&amp;$E939),'Hoja de Trabajo para listado'!$A$151:$Z$151,0)),0)+IFERROR(INDEX('Hoja de Trabajo para listado'!$AB$155:$BA$1048576,MATCH($A939,'Hoja de Trabajo para listado'!$AB$155:$AB$1048576,0),MATCH((CUADRO!Q$5&amp;$E939),'Hoja de Trabajo para listado'!$AB$151:$BA$151,0)),0)+IFERROR(INDEX('Hoja de Trabajo para listado'!$BC$155:$CB$1048576,MATCH($A939,'Hoja de Trabajo para listado'!$BC$155:$BC$1048576,0),MATCH((CUADRO!Q$5&amp;$E939),'Hoja de Trabajo para listado'!$BC$151:$CB$151,0)),0)+IFERROR(INDEX('Hoja de Trabajo para listado'!$DE$153:$DG$274,MATCH($A939,'Hoja de Trabajo para listado'!$DE$153:$DE$1048576,0),MATCH((CUADRO!Q$5&amp;$E939),'Hoja de Trabajo para listado'!$DE$151:$DG$151,0)),0)+IFERROR(INDEX('Hoja de Trabajo para listado'!$CD$155:$DC$1048576,MATCH($A939,'Hoja de Trabajo para listado'!$CD$155:$CD$1048576,0),MATCH((CUADRO!Q$5&amp;$E939),'Hoja de Trabajo para listado'!$CD$151:$DC$151,0)),0)</f>
        <v>0</v>
      </c>
      <c r="R939" s="257">
        <f t="shared" ca="1" si="28"/>
        <v>0</v>
      </c>
      <c r="S939" s="274">
        <f ca="1">+R938+R939</f>
        <v>0</v>
      </c>
      <c r="T939" s="257">
        <f ca="1">+S939</f>
        <v>0</v>
      </c>
      <c r="U939" s="256">
        <f t="shared" si="29"/>
        <v>2</v>
      </c>
      <c r="V939" s="362" t="str">
        <f>+VLOOKUP(A939,bd_lista!$A$3:$E$590,5,FALSE)</f>
        <v>Gobiernos Autonomos Municipales</v>
      </c>
      <c r="W939" s="362"/>
      <c r="X939" s="254">
        <f>+VLOOKUP(A939,[2]Sheet1!$A$13:$D$744,4,FALSE)</f>
        <v>0</v>
      </c>
      <c r="Y939" s="254" t="e">
        <f>+VLOOKUP(X939,bd_lista!$A$3:$C$590,3,FALSE)</f>
        <v>#N/A</v>
      </c>
      <c r="Z939" s="314"/>
      <c r="AA939" s="315"/>
    </row>
    <row r="940" spans="1:27" customFormat="1" ht="15" hidden="1" customHeight="1">
      <c r="A940" s="32">
        <v>1733</v>
      </c>
      <c r="B940" s="306">
        <f>+A940</f>
        <v>1733</v>
      </c>
      <c r="C940" s="259" t="str">
        <f>+VLOOKUP(A940,bd_lista!$A$3:$C$590,3,FALSE)</f>
        <v>Gobierno Autónomo Municipal de Quirusillas</v>
      </c>
      <c r="D940" s="361" t="str">
        <f>+C940</f>
        <v>Gobierno Autónomo Municipal de Quirusillas</v>
      </c>
      <c r="E940" s="254" t="s">
        <v>1313</v>
      </c>
      <c r="F940" s="255">
        <f ca="1">+IFERROR(INDEX('Hoja de Trabajo para listado'!$A$155:$Z$1048576,MATCH($A940,'Hoja de Trabajo para listado'!$A$155:$A$1048576,0),MATCH((CUADRO!F$5&amp;$E940),'Hoja de Trabajo para listado'!$A$151:$Z$151,0)),0)+IFERROR(INDEX('Hoja de Trabajo para listado'!$AB$155:$BA$1048576,MATCH($A940,'Hoja de Trabajo para listado'!$AB$155:$AB$1048576,0),MATCH((CUADRO!F$5&amp;$E940),'Hoja de Trabajo para listado'!$AB$151:$BA$151,0)),0)+IFERROR(INDEX('Hoja de Trabajo para listado'!$BC$155:$CB$1048576,MATCH($A940,'Hoja de Trabajo para listado'!$BC$155:$BC$1048576,0),MATCH((CUADRO!F$5&amp;$E940),'Hoja de Trabajo para listado'!$BC$151:$CB$151,0)),0)+IFERROR(INDEX('Hoja de Trabajo para listado'!$DE$153:$DG$274,MATCH($A940,'Hoja de Trabajo para listado'!$DE$153:$DE$1048576,0),MATCH((CUADRO!F$5&amp;$E940),'Hoja de Trabajo para listado'!$DE$151:$DG$151,0)),0)+IFERROR(INDEX('Hoja de Trabajo para listado'!$CD$155:$DC$1048576,MATCH($A940,'Hoja de Trabajo para listado'!$CD$155:$CD$1048576,0),MATCH((CUADRO!F$5&amp;$E940),'Hoja de Trabajo para listado'!$CD$151:$DC$151,0)),0)</f>
        <v>0</v>
      </c>
      <c r="G940" s="255">
        <f ca="1">+IFERROR(INDEX('Hoja de Trabajo para listado'!$A$155:$Z$1048576,MATCH($A940,'Hoja de Trabajo para listado'!$A$155:$A$1048576,0),MATCH((CUADRO!G$5&amp;$E940),'Hoja de Trabajo para listado'!$A$151:$Z$151,0)),0)+IFERROR(INDEX('Hoja de Trabajo para listado'!$AB$155:$BA$1048576,MATCH($A940,'Hoja de Trabajo para listado'!$AB$155:$AB$1048576,0),MATCH((CUADRO!G$5&amp;$E940),'Hoja de Trabajo para listado'!$AB$151:$BA$151,0)),0)+IFERROR(INDEX('Hoja de Trabajo para listado'!$BC$155:$CB$1048576,MATCH($A940,'Hoja de Trabajo para listado'!$BC$155:$BC$1048576,0),MATCH((CUADRO!G$5&amp;$E940),'Hoja de Trabajo para listado'!$BC$151:$CB$151,0)),0)+IFERROR(INDEX('Hoja de Trabajo para listado'!$DE$153:$DG$274,MATCH($A940,'Hoja de Trabajo para listado'!$DE$153:$DE$1048576,0),MATCH((CUADRO!G$5&amp;$E940),'Hoja de Trabajo para listado'!$DE$151:$DG$151,0)),0)+IFERROR(INDEX('Hoja de Trabajo para listado'!$CD$155:$DC$1048576,MATCH($A940,'Hoja de Trabajo para listado'!$CD$155:$CD$1048576,0),MATCH((CUADRO!G$5&amp;$E940),'Hoja de Trabajo para listado'!$CD$151:$DC$151,0)),0)</f>
        <v>0</v>
      </c>
      <c r="H940" s="255">
        <f ca="1">+IFERROR(INDEX('Hoja de Trabajo para listado'!$A$155:$Z$1048576,MATCH($A940,'Hoja de Trabajo para listado'!$A$155:$A$1048576,0),MATCH((CUADRO!H$5&amp;$E940),'Hoja de Trabajo para listado'!$A$151:$Z$151,0)),0)+IFERROR(INDEX('Hoja de Trabajo para listado'!$AB$155:$BA$1048576,MATCH($A940,'Hoja de Trabajo para listado'!$AB$155:$AB$1048576,0),MATCH((CUADRO!H$5&amp;$E940),'Hoja de Trabajo para listado'!$AB$151:$BA$151,0)),0)+IFERROR(INDEX('Hoja de Trabajo para listado'!$BC$155:$CB$1048576,MATCH($A940,'Hoja de Trabajo para listado'!$BC$155:$BC$1048576,0),MATCH((CUADRO!H$5&amp;$E940),'Hoja de Trabajo para listado'!$BC$151:$CB$151,0)),0)+IFERROR(INDEX('Hoja de Trabajo para listado'!$DE$153:$DG$274,MATCH($A940,'Hoja de Trabajo para listado'!$DE$153:$DE$1048576,0),MATCH((CUADRO!H$5&amp;$E940),'Hoja de Trabajo para listado'!$DE$151:$DG$151,0)),0)+IFERROR(INDEX('Hoja de Trabajo para listado'!$CD$155:$DC$1048576,MATCH($A940,'Hoja de Trabajo para listado'!$CD$155:$CD$1048576,0),MATCH((CUADRO!H$5&amp;$E940),'Hoja de Trabajo para listado'!$CD$151:$DC$151,0)),0)</f>
        <v>0</v>
      </c>
      <c r="I940" s="255">
        <f ca="1">+IFERROR(INDEX('Hoja de Trabajo para listado'!$A$155:$Z$1048576,MATCH($A940,'Hoja de Trabajo para listado'!$A$155:$A$1048576,0),MATCH((CUADRO!I$5&amp;$E940),'Hoja de Trabajo para listado'!$A$151:$Z$151,0)),0)+IFERROR(INDEX('Hoja de Trabajo para listado'!$AB$155:$BA$1048576,MATCH($A940,'Hoja de Trabajo para listado'!$AB$155:$AB$1048576,0),MATCH((CUADRO!I$5&amp;$E940),'Hoja de Trabajo para listado'!$AB$151:$BA$151,0)),0)+IFERROR(INDEX('Hoja de Trabajo para listado'!$BC$155:$CB$1048576,MATCH($A940,'Hoja de Trabajo para listado'!$BC$155:$BC$1048576,0),MATCH((CUADRO!I$5&amp;$E940),'Hoja de Trabajo para listado'!$BC$151:$CB$151,0)),0)+IFERROR(INDEX('Hoja de Trabajo para listado'!$DE$153:$DG$274,MATCH($A940,'Hoja de Trabajo para listado'!$DE$153:$DE$1048576,0),MATCH((CUADRO!I$5&amp;$E940),'Hoja de Trabajo para listado'!$DE$151:$DG$151,0)),0)+IFERROR(INDEX('Hoja de Trabajo para listado'!$CD$155:$DC$1048576,MATCH($A940,'Hoja de Trabajo para listado'!$CD$155:$CD$1048576,0),MATCH((CUADRO!I$5&amp;$E940),'Hoja de Trabajo para listado'!$CD$151:$DC$151,0)),0)</f>
        <v>0</v>
      </c>
      <c r="J940" s="255">
        <f ca="1">+IFERROR(INDEX('Hoja de Trabajo para listado'!$A$155:$Z$1048576,MATCH($A940,'Hoja de Trabajo para listado'!$A$155:$A$1048576,0),MATCH((CUADRO!J$5&amp;$E940),'Hoja de Trabajo para listado'!$A$151:$Z$151,0)),0)+IFERROR(INDEX('Hoja de Trabajo para listado'!$AB$155:$BA$1048576,MATCH($A940,'Hoja de Trabajo para listado'!$AB$155:$AB$1048576,0),MATCH((CUADRO!J$5&amp;$E940),'Hoja de Trabajo para listado'!$AB$151:$BA$151,0)),0)+IFERROR(INDEX('Hoja de Trabajo para listado'!$BC$155:$CB$1048576,MATCH($A940,'Hoja de Trabajo para listado'!$BC$155:$BC$1048576,0),MATCH((CUADRO!J$5&amp;$E940),'Hoja de Trabajo para listado'!$BC$151:$CB$151,0)),0)+IFERROR(INDEX('Hoja de Trabajo para listado'!$DE$153:$DG$274,MATCH($A940,'Hoja de Trabajo para listado'!$DE$153:$DE$1048576,0),MATCH((CUADRO!J$5&amp;$E940),'Hoja de Trabajo para listado'!$DE$151:$DG$151,0)),0)+IFERROR(INDEX('Hoja de Trabajo para listado'!$CD$155:$DC$1048576,MATCH($A940,'Hoja de Trabajo para listado'!$CD$155:$CD$1048576,0),MATCH((CUADRO!J$5&amp;$E940),'Hoja de Trabajo para listado'!$CD$151:$DC$151,0)),0)</f>
        <v>0</v>
      </c>
      <c r="K940" s="255">
        <f ca="1">+IFERROR(INDEX('Hoja de Trabajo para listado'!$A$155:$Z$1048576,MATCH($A940,'Hoja de Trabajo para listado'!$A$155:$A$1048576,0),MATCH((CUADRO!K$5&amp;$E940),'Hoja de Trabajo para listado'!$A$151:$Z$151,0)),0)+IFERROR(INDEX('Hoja de Trabajo para listado'!$AB$155:$BA$1048576,MATCH($A940,'Hoja de Trabajo para listado'!$AB$155:$AB$1048576,0),MATCH((CUADRO!K$5&amp;$E940),'Hoja de Trabajo para listado'!$AB$151:$BA$151,0)),0)+IFERROR(INDEX('Hoja de Trabajo para listado'!$BC$155:$CB$1048576,MATCH($A940,'Hoja de Trabajo para listado'!$BC$155:$BC$1048576,0),MATCH((CUADRO!K$5&amp;$E940),'Hoja de Trabajo para listado'!$BC$151:$CB$151,0)),0)+IFERROR(INDEX('Hoja de Trabajo para listado'!$DE$153:$DG$274,MATCH($A940,'Hoja de Trabajo para listado'!$DE$153:$DE$1048576,0),MATCH((CUADRO!K$5&amp;$E940),'Hoja de Trabajo para listado'!$DE$151:$DG$151,0)),0)+IFERROR(INDEX('Hoja de Trabajo para listado'!$CD$155:$DC$1048576,MATCH($A940,'Hoja de Trabajo para listado'!$CD$155:$CD$1048576,0),MATCH((CUADRO!K$5&amp;$E940),'Hoja de Trabajo para listado'!$CD$151:$DC$151,0)),0)</f>
        <v>0</v>
      </c>
      <c r="L940" s="255">
        <f ca="1">+IFERROR(INDEX('Hoja de Trabajo para listado'!$A$155:$Z$1048576,MATCH($A940,'Hoja de Trabajo para listado'!$A$155:$A$1048576,0),MATCH((CUADRO!L$5&amp;$E940),'Hoja de Trabajo para listado'!$A$151:$Z$151,0)),0)+IFERROR(INDEX('Hoja de Trabajo para listado'!$AB$155:$BA$1048576,MATCH($A940,'Hoja de Trabajo para listado'!$AB$155:$AB$1048576,0),MATCH((CUADRO!L$5&amp;$E940),'Hoja de Trabajo para listado'!$AB$151:$BA$151,0)),0)+IFERROR(INDEX('Hoja de Trabajo para listado'!$BC$155:$CB$1048576,MATCH($A940,'Hoja de Trabajo para listado'!$BC$155:$BC$1048576,0),MATCH((CUADRO!L$5&amp;$E940),'Hoja de Trabajo para listado'!$BC$151:$CB$151,0)),0)+IFERROR(INDEX('Hoja de Trabajo para listado'!$DE$153:$DG$274,MATCH($A940,'Hoja de Trabajo para listado'!$DE$153:$DE$1048576,0),MATCH((CUADRO!L$5&amp;$E940),'Hoja de Trabajo para listado'!$DE$151:$DG$151,0)),0)+IFERROR(INDEX('Hoja de Trabajo para listado'!$CD$155:$DC$1048576,MATCH($A940,'Hoja de Trabajo para listado'!$CD$155:$CD$1048576,0),MATCH((CUADRO!L$5&amp;$E940),'Hoja de Trabajo para listado'!$CD$151:$DC$151,0)),0)</f>
        <v>0</v>
      </c>
      <c r="M940" s="255">
        <f ca="1">+IFERROR(INDEX('Hoja de Trabajo para listado'!$A$155:$Z$1048576,MATCH($A940,'Hoja de Trabajo para listado'!$A$155:$A$1048576,0),MATCH((CUADRO!M$5&amp;$E940),'Hoja de Trabajo para listado'!$A$151:$Z$151,0)),0)+IFERROR(INDEX('Hoja de Trabajo para listado'!$AB$155:$BA$1048576,MATCH($A940,'Hoja de Trabajo para listado'!$AB$155:$AB$1048576,0),MATCH((CUADRO!M$5&amp;$E940),'Hoja de Trabajo para listado'!$AB$151:$BA$151,0)),0)+IFERROR(INDEX('Hoja de Trabajo para listado'!$BC$155:$CB$1048576,MATCH($A940,'Hoja de Trabajo para listado'!$BC$155:$BC$1048576,0),MATCH((CUADRO!M$5&amp;$E940),'Hoja de Trabajo para listado'!$BC$151:$CB$151,0)),0)+IFERROR(INDEX('Hoja de Trabajo para listado'!$DE$153:$DG$274,MATCH($A940,'Hoja de Trabajo para listado'!$DE$153:$DE$1048576,0),MATCH((CUADRO!M$5&amp;$E940),'Hoja de Trabajo para listado'!$DE$151:$DG$151,0)),0)+IFERROR(INDEX('Hoja de Trabajo para listado'!$CD$155:$DC$1048576,MATCH($A940,'Hoja de Trabajo para listado'!$CD$155:$CD$1048576,0),MATCH((CUADRO!M$5&amp;$E940),'Hoja de Trabajo para listado'!$CD$151:$DC$151,0)),0)</f>
        <v>0</v>
      </c>
      <c r="N940" s="255">
        <f ca="1">+IFERROR(INDEX('Hoja de Trabajo para listado'!$A$155:$Z$1048576,MATCH($A940,'Hoja de Trabajo para listado'!$A$155:$A$1048576,0),MATCH((CUADRO!N$5&amp;$E940),'Hoja de Trabajo para listado'!$A$151:$Z$151,0)),0)+IFERROR(INDEX('Hoja de Trabajo para listado'!$AB$155:$BA$1048576,MATCH($A940,'Hoja de Trabajo para listado'!$AB$155:$AB$1048576,0),MATCH((CUADRO!N$5&amp;$E940),'Hoja de Trabajo para listado'!$AB$151:$BA$151,0)),0)+IFERROR(INDEX('Hoja de Trabajo para listado'!$BC$155:$CB$1048576,MATCH($A940,'Hoja de Trabajo para listado'!$BC$155:$BC$1048576,0),MATCH((CUADRO!N$5&amp;$E940),'Hoja de Trabajo para listado'!$BC$151:$CB$151,0)),0)+IFERROR(INDEX('Hoja de Trabajo para listado'!$DE$153:$DG$274,MATCH($A940,'Hoja de Trabajo para listado'!$DE$153:$DE$1048576,0),MATCH((CUADRO!N$5&amp;$E940),'Hoja de Trabajo para listado'!$DE$151:$DG$151,0)),0)+IFERROR(INDEX('Hoja de Trabajo para listado'!$CD$155:$DC$1048576,MATCH($A940,'Hoja de Trabajo para listado'!$CD$155:$CD$1048576,0),MATCH((CUADRO!N$5&amp;$E940),'Hoja de Trabajo para listado'!$CD$151:$DC$151,0)),0)</f>
        <v>0</v>
      </c>
      <c r="O940" s="255">
        <f ca="1">+IFERROR(INDEX('Hoja de Trabajo para listado'!$A$155:$Z$1048576,MATCH($A940,'Hoja de Trabajo para listado'!$A$155:$A$1048576,0),MATCH((CUADRO!O$5&amp;$E940),'Hoja de Trabajo para listado'!$A$151:$Z$151,0)),0)+IFERROR(INDEX('Hoja de Trabajo para listado'!$AB$155:$BA$1048576,MATCH($A940,'Hoja de Trabajo para listado'!$AB$155:$AB$1048576,0),MATCH((CUADRO!O$5&amp;$E940),'Hoja de Trabajo para listado'!$AB$151:$BA$151,0)),0)+IFERROR(INDEX('Hoja de Trabajo para listado'!$BC$155:$CB$1048576,MATCH($A940,'Hoja de Trabajo para listado'!$BC$155:$BC$1048576,0),MATCH((CUADRO!O$5&amp;$E940),'Hoja de Trabajo para listado'!$BC$151:$CB$151,0)),0)+IFERROR(INDEX('Hoja de Trabajo para listado'!$DE$153:$DG$274,MATCH($A940,'Hoja de Trabajo para listado'!$DE$153:$DE$1048576,0),MATCH((CUADRO!O$5&amp;$E940),'Hoja de Trabajo para listado'!$DE$151:$DG$151,0)),0)+IFERROR(INDEX('Hoja de Trabajo para listado'!$CD$155:$DC$1048576,MATCH($A940,'Hoja de Trabajo para listado'!$CD$155:$CD$1048576,0),MATCH((CUADRO!O$5&amp;$E940),'Hoja de Trabajo para listado'!$CD$151:$DC$151,0)),0)</f>
        <v>0</v>
      </c>
      <c r="P940" s="255">
        <f ca="1">+IFERROR(INDEX('Hoja de Trabajo para listado'!$A$155:$Z$1048576,MATCH($A940,'Hoja de Trabajo para listado'!$A$155:$A$1048576,0),MATCH((CUADRO!P$5&amp;$E940),'Hoja de Trabajo para listado'!$A$151:$Z$151,0)),0)+IFERROR(INDEX('Hoja de Trabajo para listado'!$AB$155:$BA$1048576,MATCH($A940,'Hoja de Trabajo para listado'!$AB$155:$AB$1048576,0),MATCH((CUADRO!P$5&amp;$E940),'Hoja de Trabajo para listado'!$AB$151:$BA$151,0)),0)+IFERROR(INDEX('Hoja de Trabajo para listado'!$BC$155:$CB$1048576,MATCH($A940,'Hoja de Trabajo para listado'!$BC$155:$BC$1048576,0),MATCH((CUADRO!P$5&amp;$E940),'Hoja de Trabajo para listado'!$BC$151:$CB$151,0)),0)+IFERROR(INDEX('Hoja de Trabajo para listado'!$DE$153:$DG$274,MATCH($A940,'Hoja de Trabajo para listado'!$DE$153:$DE$1048576,0),MATCH((CUADRO!P$5&amp;$E940),'Hoja de Trabajo para listado'!$DE$151:$DG$151,0)),0)+IFERROR(INDEX('Hoja de Trabajo para listado'!$CD$155:$DC$1048576,MATCH($A940,'Hoja de Trabajo para listado'!$CD$155:$CD$1048576,0),MATCH((CUADRO!P$5&amp;$E940),'Hoja de Trabajo para listado'!$CD$151:$DC$151,0)),0)</f>
        <v>0</v>
      </c>
      <c r="Q940" s="255">
        <f ca="1">+IFERROR(INDEX('Hoja de Trabajo para listado'!$A$155:$Z$1048576,MATCH($A940,'Hoja de Trabajo para listado'!$A$155:$A$1048576,0),MATCH((CUADRO!Q$5&amp;$E940),'Hoja de Trabajo para listado'!$A$151:$Z$151,0)),0)+IFERROR(INDEX('Hoja de Trabajo para listado'!$AB$155:$BA$1048576,MATCH($A940,'Hoja de Trabajo para listado'!$AB$155:$AB$1048576,0),MATCH((CUADRO!Q$5&amp;$E940),'Hoja de Trabajo para listado'!$AB$151:$BA$151,0)),0)+IFERROR(INDEX('Hoja de Trabajo para listado'!$BC$155:$CB$1048576,MATCH($A940,'Hoja de Trabajo para listado'!$BC$155:$BC$1048576,0),MATCH((CUADRO!Q$5&amp;$E940),'Hoja de Trabajo para listado'!$BC$151:$CB$151,0)),0)+IFERROR(INDEX('Hoja de Trabajo para listado'!$DE$153:$DG$274,MATCH($A940,'Hoja de Trabajo para listado'!$DE$153:$DE$1048576,0),MATCH((CUADRO!Q$5&amp;$E940),'Hoja de Trabajo para listado'!$DE$151:$DG$151,0)),0)+IFERROR(INDEX('Hoja de Trabajo para listado'!$CD$155:$DC$1048576,MATCH($A940,'Hoja de Trabajo para listado'!$CD$155:$CD$1048576,0),MATCH((CUADRO!Q$5&amp;$E940),'Hoja de Trabajo para listado'!$CD$151:$DC$151,0)),0)</f>
        <v>0</v>
      </c>
      <c r="R940" s="255">
        <f t="shared" ca="1" si="28"/>
        <v>0</v>
      </c>
      <c r="S940" s="262"/>
      <c r="T940" s="255">
        <f ca="1">+T941</f>
        <v>0</v>
      </c>
      <c r="U940" s="254">
        <f t="shared" si="29"/>
        <v>1</v>
      </c>
      <c r="V940" s="362" t="str">
        <f>+VLOOKUP(A940,bd_lista!$A$3:$E$590,5,FALSE)</f>
        <v>Gobiernos Autonomos Municipales</v>
      </c>
      <c r="W940" s="361" t="str">
        <f>+V940</f>
        <v>Gobiernos Autonomos Municipales</v>
      </c>
      <c r="X940" s="254">
        <f>+VLOOKUP(A940,[2]Sheet1!$A$13:$D$744,4,FALSE)</f>
        <v>0</v>
      </c>
      <c r="Y940" s="254" t="e">
        <f>+VLOOKUP(X940,bd_lista!$A$3:$C$590,3,FALSE)</f>
        <v>#N/A</v>
      </c>
      <c r="Z940" s="316">
        <f>+X940</f>
        <v>0</v>
      </c>
      <c r="AA940" s="317" t="e">
        <f>+Y940</f>
        <v>#N/A</v>
      </c>
    </row>
    <row r="941" spans="1:27" customFormat="1" ht="15" hidden="1" customHeight="1">
      <c r="A941" s="32">
        <v>1733</v>
      </c>
      <c r="B941" s="307"/>
      <c r="C941" s="259" t="str">
        <f>+VLOOKUP(A941,bd_lista!$A$3:$C$590,3,FALSE)</f>
        <v>Gobierno Autónomo Municipal de Quirusillas</v>
      </c>
      <c r="D941" s="362"/>
      <c r="E941" s="256" t="s">
        <v>1314</v>
      </c>
      <c r="F941" s="257">
        <f ca="1">+IFERROR(INDEX('Hoja de Trabajo para listado'!$A$155:$Z$1048576,MATCH($A941,'Hoja de Trabajo para listado'!$A$155:$A$1048576,0),MATCH((CUADRO!F$5&amp;$E941),'Hoja de Trabajo para listado'!$A$151:$Z$151,0)),0)+IFERROR(INDEX('Hoja de Trabajo para listado'!$AB$155:$BA$1048576,MATCH($A941,'Hoja de Trabajo para listado'!$AB$155:$AB$1048576,0),MATCH((CUADRO!F$5&amp;$E941),'Hoja de Trabajo para listado'!$AB$151:$BA$151,0)),0)+IFERROR(INDEX('Hoja de Trabajo para listado'!$BC$155:$CB$1048576,MATCH($A941,'Hoja de Trabajo para listado'!$BC$155:$BC$1048576,0),MATCH((CUADRO!F$5&amp;$E941),'Hoja de Trabajo para listado'!$BC$151:$CB$151,0)),0)+IFERROR(INDEX('Hoja de Trabajo para listado'!$DE$153:$DG$274,MATCH($A941,'Hoja de Trabajo para listado'!$DE$153:$DE$1048576,0),MATCH((CUADRO!F$5&amp;$E941),'Hoja de Trabajo para listado'!$DE$151:$DG$151,0)),0)+IFERROR(INDEX('Hoja de Trabajo para listado'!$CD$155:$DC$1048576,MATCH($A941,'Hoja de Trabajo para listado'!$CD$155:$CD$1048576,0),MATCH((CUADRO!F$5&amp;$E941),'Hoja de Trabajo para listado'!$CD$151:$DC$151,0)),0)</f>
        <v>0</v>
      </c>
      <c r="G941" s="257">
        <f ca="1">+IFERROR(INDEX('Hoja de Trabajo para listado'!$A$155:$Z$1048576,MATCH($A941,'Hoja de Trabajo para listado'!$A$155:$A$1048576,0),MATCH((CUADRO!G$5&amp;$E941),'Hoja de Trabajo para listado'!$A$151:$Z$151,0)),0)+IFERROR(INDEX('Hoja de Trabajo para listado'!$AB$155:$BA$1048576,MATCH($A941,'Hoja de Trabajo para listado'!$AB$155:$AB$1048576,0),MATCH((CUADRO!G$5&amp;$E941),'Hoja de Trabajo para listado'!$AB$151:$BA$151,0)),0)+IFERROR(INDEX('Hoja de Trabajo para listado'!$BC$155:$CB$1048576,MATCH($A941,'Hoja de Trabajo para listado'!$BC$155:$BC$1048576,0),MATCH((CUADRO!G$5&amp;$E941),'Hoja de Trabajo para listado'!$BC$151:$CB$151,0)),0)+IFERROR(INDEX('Hoja de Trabajo para listado'!$DE$153:$DG$274,MATCH($A941,'Hoja de Trabajo para listado'!$DE$153:$DE$1048576,0),MATCH((CUADRO!G$5&amp;$E941),'Hoja de Trabajo para listado'!$DE$151:$DG$151,0)),0)+IFERROR(INDEX('Hoja de Trabajo para listado'!$CD$155:$DC$1048576,MATCH($A941,'Hoja de Trabajo para listado'!$CD$155:$CD$1048576,0),MATCH((CUADRO!G$5&amp;$E941),'Hoja de Trabajo para listado'!$CD$151:$DC$151,0)),0)</f>
        <v>0</v>
      </c>
      <c r="H941" s="257">
        <f ca="1">+IFERROR(INDEX('Hoja de Trabajo para listado'!$A$155:$Z$1048576,MATCH($A941,'Hoja de Trabajo para listado'!$A$155:$A$1048576,0),MATCH((CUADRO!H$5&amp;$E941),'Hoja de Trabajo para listado'!$A$151:$Z$151,0)),0)+IFERROR(INDEX('Hoja de Trabajo para listado'!$AB$155:$BA$1048576,MATCH($A941,'Hoja de Trabajo para listado'!$AB$155:$AB$1048576,0),MATCH((CUADRO!H$5&amp;$E941),'Hoja de Trabajo para listado'!$AB$151:$BA$151,0)),0)+IFERROR(INDEX('Hoja de Trabajo para listado'!$BC$155:$CB$1048576,MATCH($A941,'Hoja de Trabajo para listado'!$BC$155:$BC$1048576,0),MATCH((CUADRO!H$5&amp;$E941),'Hoja de Trabajo para listado'!$BC$151:$CB$151,0)),0)+IFERROR(INDEX('Hoja de Trabajo para listado'!$DE$153:$DG$274,MATCH($A941,'Hoja de Trabajo para listado'!$DE$153:$DE$1048576,0),MATCH((CUADRO!H$5&amp;$E941),'Hoja de Trabajo para listado'!$DE$151:$DG$151,0)),0)+IFERROR(INDEX('Hoja de Trabajo para listado'!$CD$155:$DC$1048576,MATCH($A941,'Hoja de Trabajo para listado'!$CD$155:$CD$1048576,0),MATCH((CUADRO!H$5&amp;$E941),'Hoja de Trabajo para listado'!$CD$151:$DC$151,0)),0)</f>
        <v>0</v>
      </c>
      <c r="I941" s="257">
        <f ca="1">+IFERROR(INDEX('Hoja de Trabajo para listado'!$A$155:$Z$1048576,MATCH($A941,'Hoja de Trabajo para listado'!$A$155:$A$1048576,0),MATCH((CUADRO!I$5&amp;$E941),'Hoja de Trabajo para listado'!$A$151:$Z$151,0)),0)+IFERROR(INDEX('Hoja de Trabajo para listado'!$AB$155:$BA$1048576,MATCH($A941,'Hoja de Trabajo para listado'!$AB$155:$AB$1048576,0),MATCH((CUADRO!I$5&amp;$E941),'Hoja de Trabajo para listado'!$AB$151:$BA$151,0)),0)+IFERROR(INDEX('Hoja de Trabajo para listado'!$BC$155:$CB$1048576,MATCH($A941,'Hoja de Trabajo para listado'!$BC$155:$BC$1048576,0),MATCH((CUADRO!I$5&amp;$E941),'Hoja de Trabajo para listado'!$BC$151:$CB$151,0)),0)+IFERROR(INDEX('Hoja de Trabajo para listado'!$DE$153:$DG$274,MATCH($A941,'Hoja de Trabajo para listado'!$DE$153:$DE$1048576,0),MATCH((CUADRO!I$5&amp;$E941),'Hoja de Trabajo para listado'!$DE$151:$DG$151,0)),0)+IFERROR(INDEX('Hoja de Trabajo para listado'!$CD$155:$DC$1048576,MATCH($A941,'Hoja de Trabajo para listado'!$CD$155:$CD$1048576,0),MATCH((CUADRO!I$5&amp;$E941),'Hoja de Trabajo para listado'!$CD$151:$DC$151,0)),0)</f>
        <v>0</v>
      </c>
      <c r="J941" s="257">
        <f ca="1">+IFERROR(INDEX('Hoja de Trabajo para listado'!$A$155:$Z$1048576,MATCH($A941,'Hoja de Trabajo para listado'!$A$155:$A$1048576,0),MATCH((CUADRO!J$5&amp;$E941),'Hoja de Trabajo para listado'!$A$151:$Z$151,0)),0)+IFERROR(INDEX('Hoja de Trabajo para listado'!$AB$155:$BA$1048576,MATCH($A941,'Hoja de Trabajo para listado'!$AB$155:$AB$1048576,0),MATCH((CUADRO!J$5&amp;$E941),'Hoja de Trabajo para listado'!$AB$151:$BA$151,0)),0)+IFERROR(INDEX('Hoja de Trabajo para listado'!$BC$155:$CB$1048576,MATCH($A941,'Hoja de Trabajo para listado'!$BC$155:$BC$1048576,0),MATCH((CUADRO!J$5&amp;$E941),'Hoja de Trabajo para listado'!$BC$151:$CB$151,0)),0)+IFERROR(INDEX('Hoja de Trabajo para listado'!$DE$153:$DG$274,MATCH($A941,'Hoja de Trabajo para listado'!$DE$153:$DE$1048576,0),MATCH((CUADRO!J$5&amp;$E941),'Hoja de Trabajo para listado'!$DE$151:$DG$151,0)),0)+IFERROR(INDEX('Hoja de Trabajo para listado'!$CD$155:$DC$1048576,MATCH($A941,'Hoja de Trabajo para listado'!$CD$155:$CD$1048576,0),MATCH((CUADRO!J$5&amp;$E941),'Hoja de Trabajo para listado'!$CD$151:$DC$151,0)),0)</f>
        <v>0</v>
      </c>
      <c r="K941" s="257">
        <f ca="1">+IFERROR(INDEX('Hoja de Trabajo para listado'!$A$155:$Z$1048576,MATCH($A941,'Hoja de Trabajo para listado'!$A$155:$A$1048576,0),MATCH((CUADRO!K$5&amp;$E941),'Hoja de Trabajo para listado'!$A$151:$Z$151,0)),0)+IFERROR(INDEX('Hoja de Trabajo para listado'!$AB$155:$BA$1048576,MATCH($A941,'Hoja de Trabajo para listado'!$AB$155:$AB$1048576,0),MATCH((CUADRO!K$5&amp;$E941),'Hoja de Trabajo para listado'!$AB$151:$BA$151,0)),0)+IFERROR(INDEX('Hoja de Trabajo para listado'!$BC$155:$CB$1048576,MATCH($A941,'Hoja de Trabajo para listado'!$BC$155:$BC$1048576,0),MATCH((CUADRO!K$5&amp;$E941),'Hoja de Trabajo para listado'!$BC$151:$CB$151,0)),0)+IFERROR(INDEX('Hoja de Trabajo para listado'!$DE$153:$DG$274,MATCH($A941,'Hoja de Trabajo para listado'!$DE$153:$DE$1048576,0),MATCH((CUADRO!K$5&amp;$E941),'Hoja de Trabajo para listado'!$DE$151:$DG$151,0)),0)+IFERROR(INDEX('Hoja de Trabajo para listado'!$CD$155:$DC$1048576,MATCH($A941,'Hoja de Trabajo para listado'!$CD$155:$CD$1048576,0),MATCH((CUADRO!K$5&amp;$E941),'Hoja de Trabajo para listado'!$CD$151:$DC$151,0)),0)</f>
        <v>0</v>
      </c>
      <c r="L941" s="257">
        <f ca="1">+IFERROR(INDEX('Hoja de Trabajo para listado'!$A$155:$Z$1048576,MATCH($A941,'Hoja de Trabajo para listado'!$A$155:$A$1048576,0),MATCH((CUADRO!L$5&amp;$E941),'Hoja de Trabajo para listado'!$A$151:$Z$151,0)),0)+IFERROR(INDEX('Hoja de Trabajo para listado'!$AB$155:$BA$1048576,MATCH($A941,'Hoja de Trabajo para listado'!$AB$155:$AB$1048576,0),MATCH((CUADRO!L$5&amp;$E941),'Hoja de Trabajo para listado'!$AB$151:$BA$151,0)),0)+IFERROR(INDEX('Hoja de Trabajo para listado'!$BC$155:$CB$1048576,MATCH($A941,'Hoja de Trabajo para listado'!$BC$155:$BC$1048576,0),MATCH((CUADRO!L$5&amp;$E941),'Hoja de Trabajo para listado'!$BC$151:$CB$151,0)),0)+IFERROR(INDEX('Hoja de Trabajo para listado'!$DE$153:$DG$274,MATCH($A941,'Hoja de Trabajo para listado'!$DE$153:$DE$1048576,0),MATCH((CUADRO!L$5&amp;$E941),'Hoja de Trabajo para listado'!$DE$151:$DG$151,0)),0)+IFERROR(INDEX('Hoja de Trabajo para listado'!$CD$155:$DC$1048576,MATCH($A941,'Hoja de Trabajo para listado'!$CD$155:$CD$1048576,0),MATCH((CUADRO!L$5&amp;$E941),'Hoja de Trabajo para listado'!$CD$151:$DC$151,0)),0)</f>
        <v>0</v>
      </c>
      <c r="M941" s="257">
        <f ca="1">+IFERROR(INDEX('Hoja de Trabajo para listado'!$A$155:$Z$1048576,MATCH($A941,'Hoja de Trabajo para listado'!$A$155:$A$1048576,0),MATCH((CUADRO!M$5&amp;$E941),'Hoja de Trabajo para listado'!$A$151:$Z$151,0)),0)+IFERROR(INDEX('Hoja de Trabajo para listado'!$AB$155:$BA$1048576,MATCH($A941,'Hoja de Trabajo para listado'!$AB$155:$AB$1048576,0),MATCH((CUADRO!M$5&amp;$E941),'Hoja de Trabajo para listado'!$AB$151:$BA$151,0)),0)+IFERROR(INDEX('Hoja de Trabajo para listado'!$BC$155:$CB$1048576,MATCH($A941,'Hoja de Trabajo para listado'!$BC$155:$BC$1048576,0),MATCH((CUADRO!M$5&amp;$E941),'Hoja de Trabajo para listado'!$BC$151:$CB$151,0)),0)+IFERROR(INDEX('Hoja de Trabajo para listado'!$DE$153:$DG$274,MATCH($A941,'Hoja de Trabajo para listado'!$DE$153:$DE$1048576,0),MATCH((CUADRO!M$5&amp;$E941),'Hoja de Trabajo para listado'!$DE$151:$DG$151,0)),0)+IFERROR(INDEX('Hoja de Trabajo para listado'!$CD$155:$DC$1048576,MATCH($A941,'Hoja de Trabajo para listado'!$CD$155:$CD$1048576,0),MATCH((CUADRO!M$5&amp;$E941),'Hoja de Trabajo para listado'!$CD$151:$DC$151,0)),0)</f>
        <v>0</v>
      </c>
      <c r="N941" s="257">
        <f ca="1">+IFERROR(INDEX('Hoja de Trabajo para listado'!$A$155:$Z$1048576,MATCH($A941,'Hoja de Trabajo para listado'!$A$155:$A$1048576,0),MATCH((CUADRO!N$5&amp;$E941),'Hoja de Trabajo para listado'!$A$151:$Z$151,0)),0)+IFERROR(INDEX('Hoja de Trabajo para listado'!$AB$155:$BA$1048576,MATCH($A941,'Hoja de Trabajo para listado'!$AB$155:$AB$1048576,0),MATCH((CUADRO!N$5&amp;$E941),'Hoja de Trabajo para listado'!$AB$151:$BA$151,0)),0)+IFERROR(INDEX('Hoja de Trabajo para listado'!$BC$155:$CB$1048576,MATCH($A941,'Hoja de Trabajo para listado'!$BC$155:$BC$1048576,0),MATCH((CUADRO!N$5&amp;$E941),'Hoja de Trabajo para listado'!$BC$151:$CB$151,0)),0)+IFERROR(INDEX('Hoja de Trabajo para listado'!$DE$153:$DG$274,MATCH($A941,'Hoja de Trabajo para listado'!$DE$153:$DE$1048576,0),MATCH((CUADRO!N$5&amp;$E941),'Hoja de Trabajo para listado'!$DE$151:$DG$151,0)),0)+IFERROR(INDEX('Hoja de Trabajo para listado'!$CD$155:$DC$1048576,MATCH($A941,'Hoja de Trabajo para listado'!$CD$155:$CD$1048576,0),MATCH((CUADRO!N$5&amp;$E941),'Hoja de Trabajo para listado'!$CD$151:$DC$151,0)),0)</f>
        <v>0</v>
      </c>
      <c r="O941" s="257">
        <f ca="1">+IFERROR(INDEX('Hoja de Trabajo para listado'!$A$155:$Z$1048576,MATCH($A941,'Hoja de Trabajo para listado'!$A$155:$A$1048576,0),MATCH((CUADRO!O$5&amp;$E941),'Hoja de Trabajo para listado'!$A$151:$Z$151,0)),0)+IFERROR(INDEX('Hoja de Trabajo para listado'!$AB$155:$BA$1048576,MATCH($A941,'Hoja de Trabajo para listado'!$AB$155:$AB$1048576,0),MATCH((CUADRO!O$5&amp;$E941),'Hoja de Trabajo para listado'!$AB$151:$BA$151,0)),0)+IFERROR(INDEX('Hoja de Trabajo para listado'!$BC$155:$CB$1048576,MATCH($A941,'Hoja de Trabajo para listado'!$BC$155:$BC$1048576,0),MATCH((CUADRO!O$5&amp;$E941),'Hoja de Trabajo para listado'!$BC$151:$CB$151,0)),0)+IFERROR(INDEX('Hoja de Trabajo para listado'!$DE$153:$DG$274,MATCH($A941,'Hoja de Trabajo para listado'!$DE$153:$DE$1048576,0),MATCH((CUADRO!O$5&amp;$E941),'Hoja de Trabajo para listado'!$DE$151:$DG$151,0)),0)+IFERROR(INDEX('Hoja de Trabajo para listado'!$CD$155:$DC$1048576,MATCH($A941,'Hoja de Trabajo para listado'!$CD$155:$CD$1048576,0),MATCH((CUADRO!O$5&amp;$E941),'Hoja de Trabajo para listado'!$CD$151:$DC$151,0)),0)</f>
        <v>0</v>
      </c>
      <c r="P941" s="257">
        <f ca="1">+IFERROR(INDEX('Hoja de Trabajo para listado'!$A$155:$Z$1048576,MATCH($A941,'Hoja de Trabajo para listado'!$A$155:$A$1048576,0),MATCH((CUADRO!P$5&amp;$E941),'Hoja de Trabajo para listado'!$A$151:$Z$151,0)),0)+IFERROR(INDEX('Hoja de Trabajo para listado'!$AB$155:$BA$1048576,MATCH($A941,'Hoja de Trabajo para listado'!$AB$155:$AB$1048576,0),MATCH((CUADRO!P$5&amp;$E941),'Hoja de Trabajo para listado'!$AB$151:$BA$151,0)),0)+IFERROR(INDEX('Hoja de Trabajo para listado'!$BC$155:$CB$1048576,MATCH($A941,'Hoja de Trabajo para listado'!$BC$155:$BC$1048576,0),MATCH((CUADRO!P$5&amp;$E941),'Hoja de Trabajo para listado'!$BC$151:$CB$151,0)),0)+IFERROR(INDEX('Hoja de Trabajo para listado'!$DE$153:$DG$274,MATCH($A941,'Hoja de Trabajo para listado'!$DE$153:$DE$1048576,0),MATCH((CUADRO!P$5&amp;$E941),'Hoja de Trabajo para listado'!$DE$151:$DG$151,0)),0)+IFERROR(INDEX('Hoja de Trabajo para listado'!$CD$155:$DC$1048576,MATCH($A941,'Hoja de Trabajo para listado'!$CD$155:$CD$1048576,0),MATCH((CUADRO!P$5&amp;$E941),'Hoja de Trabajo para listado'!$CD$151:$DC$151,0)),0)</f>
        <v>0</v>
      </c>
      <c r="Q941" s="257">
        <f ca="1">+IFERROR(INDEX('Hoja de Trabajo para listado'!$A$155:$Z$1048576,MATCH($A941,'Hoja de Trabajo para listado'!$A$155:$A$1048576,0),MATCH((CUADRO!Q$5&amp;$E941),'Hoja de Trabajo para listado'!$A$151:$Z$151,0)),0)+IFERROR(INDEX('Hoja de Trabajo para listado'!$AB$155:$BA$1048576,MATCH($A941,'Hoja de Trabajo para listado'!$AB$155:$AB$1048576,0),MATCH((CUADRO!Q$5&amp;$E941),'Hoja de Trabajo para listado'!$AB$151:$BA$151,0)),0)+IFERROR(INDEX('Hoja de Trabajo para listado'!$BC$155:$CB$1048576,MATCH($A941,'Hoja de Trabajo para listado'!$BC$155:$BC$1048576,0),MATCH((CUADRO!Q$5&amp;$E941),'Hoja de Trabajo para listado'!$BC$151:$CB$151,0)),0)+IFERROR(INDEX('Hoja de Trabajo para listado'!$DE$153:$DG$274,MATCH($A941,'Hoja de Trabajo para listado'!$DE$153:$DE$1048576,0),MATCH((CUADRO!Q$5&amp;$E941),'Hoja de Trabajo para listado'!$DE$151:$DG$151,0)),0)+IFERROR(INDEX('Hoja de Trabajo para listado'!$CD$155:$DC$1048576,MATCH($A941,'Hoja de Trabajo para listado'!$CD$155:$CD$1048576,0),MATCH((CUADRO!Q$5&amp;$E941),'Hoja de Trabajo para listado'!$CD$151:$DC$151,0)),0)</f>
        <v>0</v>
      </c>
      <c r="R941" s="257">
        <f t="shared" ca="1" si="28"/>
        <v>0</v>
      </c>
      <c r="S941" s="274">
        <f ca="1">+R940+R941</f>
        <v>0</v>
      </c>
      <c r="T941" s="257">
        <f ca="1">+S941</f>
        <v>0</v>
      </c>
      <c r="U941" s="256">
        <f t="shared" si="29"/>
        <v>2</v>
      </c>
      <c r="V941" s="362" t="str">
        <f>+VLOOKUP(A941,bd_lista!$A$3:$E$590,5,FALSE)</f>
        <v>Gobiernos Autonomos Municipales</v>
      </c>
      <c r="W941" s="362"/>
      <c r="X941" s="254">
        <f>+VLOOKUP(A941,[2]Sheet1!$A$13:$D$744,4,FALSE)</f>
        <v>0</v>
      </c>
      <c r="Y941" s="254" t="e">
        <f>+VLOOKUP(X941,bd_lista!$A$3:$C$590,3,FALSE)</f>
        <v>#N/A</v>
      </c>
      <c r="Z941" s="314"/>
      <c r="AA941" s="315"/>
    </row>
    <row r="942" spans="1:27" customFormat="1" ht="15" hidden="1" customHeight="1">
      <c r="A942" s="32">
        <v>1734</v>
      </c>
      <c r="B942" s="306">
        <f>+A942</f>
        <v>1734</v>
      </c>
      <c r="C942" s="259" t="str">
        <f>+VLOOKUP(A942,bd_lista!$A$3:$C$590,3,FALSE)</f>
        <v>Gobierno Autónomo Municipal de Montero</v>
      </c>
      <c r="D942" s="361" t="str">
        <f>+C942</f>
        <v>Gobierno Autónomo Municipal de Montero</v>
      </c>
      <c r="E942" s="254" t="s">
        <v>1313</v>
      </c>
      <c r="F942" s="255">
        <f ca="1">+IFERROR(INDEX('Hoja de Trabajo para listado'!$A$155:$Z$1048576,MATCH($A942,'Hoja de Trabajo para listado'!$A$155:$A$1048576,0),MATCH((CUADRO!F$5&amp;$E942),'Hoja de Trabajo para listado'!$A$151:$Z$151,0)),0)+IFERROR(INDEX('Hoja de Trabajo para listado'!$AB$155:$BA$1048576,MATCH($A942,'Hoja de Trabajo para listado'!$AB$155:$AB$1048576,0),MATCH((CUADRO!F$5&amp;$E942),'Hoja de Trabajo para listado'!$AB$151:$BA$151,0)),0)+IFERROR(INDEX('Hoja de Trabajo para listado'!$BC$155:$CB$1048576,MATCH($A942,'Hoja de Trabajo para listado'!$BC$155:$BC$1048576,0),MATCH((CUADRO!F$5&amp;$E942),'Hoja de Trabajo para listado'!$BC$151:$CB$151,0)),0)+IFERROR(INDEX('Hoja de Trabajo para listado'!$DE$153:$DG$274,MATCH($A942,'Hoja de Trabajo para listado'!$DE$153:$DE$1048576,0),MATCH((CUADRO!F$5&amp;$E942),'Hoja de Trabajo para listado'!$DE$151:$DG$151,0)),0)+IFERROR(INDEX('Hoja de Trabajo para listado'!$CD$155:$DC$1048576,MATCH($A942,'Hoja de Trabajo para listado'!$CD$155:$CD$1048576,0),MATCH((CUADRO!F$5&amp;$E942),'Hoja de Trabajo para listado'!$CD$151:$DC$151,0)),0)</f>
        <v>0</v>
      </c>
      <c r="G942" s="255">
        <f ca="1">+IFERROR(INDEX('Hoja de Trabajo para listado'!$A$155:$Z$1048576,MATCH($A942,'Hoja de Trabajo para listado'!$A$155:$A$1048576,0),MATCH((CUADRO!G$5&amp;$E942),'Hoja de Trabajo para listado'!$A$151:$Z$151,0)),0)+IFERROR(INDEX('Hoja de Trabajo para listado'!$AB$155:$BA$1048576,MATCH($A942,'Hoja de Trabajo para listado'!$AB$155:$AB$1048576,0),MATCH((CUADRO!G$5&amp;$E942),'Hoja de Trabajo para listado'!$AB$151:$BA$151,0)),0)+IFERROR(INDEX('Hoja de Trabajo para listado'!$BC$155:$CB$1048576,MATCH($A942,'Hoja de Trabajo para listado'!$BC$155:$BC$1048576,0),MATCH((CUADRO!G$5&amp;$E942),'Hoja de Trabajo para listado'!$BC$151:$CB$151,0)),0)+IFERROR(INDEX('Hoja de Trabajo para listado'!$DE$153:$DG$274,MATCH($A942,'Hoja de Trabajo para listado'!$DE$153:$DE$1048576,0),MATCH((CUADRO!G$5&amp;$E942),'Hoja de Trabajo para listado'!$DE$151:$DG$151,0)),0)+IFERROR(INDEX('Hoja de Trabajo para listado'!$CD$155:$DC$1048576,MATCH($A942,'Hoja de Trabajo para listado'!$CD$155:$CD$1048576,0),MATCH((CUADRO!G$5&amp;$E942),'Hoja de Trabajo para listado'!$CD$151:$DC$151,0)),0)</f>
        <v>0</v>
      </c>
      <c r="H942" s="255">
        <f ca="1">+IFERROR(INDEX('Hoja de Trabajo para listado'!$A$155:$Z$1048576,MATCH($A942,'Hoja de Trabajo para listado'!$A$155:$A$1048576,0),MATCH((CUADRO!H$5&amp;$E942),'Hoja de Trabajo para listado'!$A$151:$Z$151,0)),0)+IFERROR(INDEX('Hoja de Trabajo para listado'!$AB$155:$BA$1048576,MATCH($A942,'Hoja de Trabajo para listado'!$AB$155:$AB$1048576,0),MATCH((CUADRO!H$5&amp;$E942),'Hoja de Trabajo para listado'!$AB$151:$BA$151,0)),0)+IFERROR(INDEX('Hoja de Trabajo para listado'!$BC$155:$CB$1048576,MATCH($A942,'Hoja de Trabajo para listado'!$BC$155:$BC$1048576,0),MATCH((CUADRO!H$5&amp;$E942),'Hoja de Trabajo para listado'!$BC$151:$CB$151,0)),0)+IFERROR(INDEX('Hoja de Trabajo para listado'!$DE$153:$DG$274,MATCH($A942,'Hoja de Trabajo para listado'!$DE$153:$DE$1048576,0),MATCH((CUADRO!H$5&amp;$E942),'Hoja de Trabajo para listado'!$DE$151:$DG$151,0)),0)+IFERROR(INDEX('Hoja de Trabajo para listado'!$CD$155:$DC$1048576,MATCH($A942,'Hoja de Trabajo para listado'!$CD$155:$CD$1048576,0),MATCH((CUADRO!H$5&amp;$E942),'Hoja de Trabajo para listado'!$CD$151:$DC$151,0)),0)</f>
        <v>0</v>
      </c>
      <c r="I942" s="255">
        <f ca="1">+IFERROR(INDEX('Hoja de Trabajo para listado'!$A$155:$Z$1048576,MATCH($A942,'Hoja de Trabajo para listado'!$A$155:$A$1048576,0),MATCH((CUADRO!I$5&amp;$E942),'Hoja de Trabajo para listado'!$A$151:$Z$151,0)),0)+IFERROR(INDEX('Hoja de Trabajo para listado'!$AB$155:$BA$1048576,MATCH($A942,'Hoja de Trabajo para listado'!$AB$155:$AB$1048576,0),MATCH((CUADRO!I$5&amp;$E942),'Hoja de Trabajo para listado'!$AB$151:$BA$151,0)),0)+IFERROR(INDEX('Hoja de Trabajo para listado'!$BC$155:$CB$1048576,MATCH($A942,'Hoja de Trabajo para listado'!$BC$155:$BC$1048576,0),MATCH((CUADRO!I$5&amp;$E942),'Hoja de Trabajo para listado'!$BC$151:$CB$151,0)),0)+IFERROR(INDEX('Hoja de Trabajo para listado'!$DE$153:$DG$274,MATCH($A942,'Hoja de Trabajo para listado'!$DE$153:$DE$1048576,0),MATCH((CUADRO!I$5&amp;$E942),'Hoja de Trabajo para listado'!$DE$151:$DG$151,0)),0)+IFERROR(INDEX('Hoja de Trabajo para listado'!$CD$155:$DC$1048576,MATCH($A942,'Hoja de Trabajo para listado'!$CD$155:$CD$1048576,0),MATCH((CUADRO!I$5&amp;$E942),'Hoja de Trabajo para listado'!$CD$151:$DC$151,0)),0)</f>
        <v>0</v>
      </c>
      <c r="J942" s="255">
        <f ca="1">+IFERROR(INDEX('Hoja de Trabajo para listado'!$A$155:$Z$1048576,MATCH($A942,'Hoja de Trabajo para listado'!$A$155:$A$1048576,0),MATCH((CUADRO!J$5&amp;$E942),'Hoja de Trabajo para listado'!$A$151:$Z$151,0)),0)+IFERROR(INDEX('Hoja de Trabajo para listado'!$AB$155:$BA$1048576,MATCH($A942,'Hoja de Trabajo para listado'!$AB$155:$AB$1048576,0),MATCH((CUADRO!J$5&amp;$E942),'Hoja de Trabajo para listado'!$AB$151:$BA$151,0)),0)+IFERROR(INDEX('Hoja de Trabajo para listado'!$BC$155:$CB$1048576,MATCH($A942,'Hoja de Trabajo para listado'!$BC$155:$BC$1048576,0),MATCH((CUADRO!J$5&amp;$E942),'Hoja de Trabajo para listado'!$BC$151:$CB$151,0)),0)+IFERROR(INDEX('Hoja de Trabajo para listado'!$DE$153:$DG$274,MATCH($A942,'Hoja de Trabajo para listado'!$DE$153:$DE$1048576,0),MATCH((CUADRO!J$5&amp;$E942),'Hoja de Trabajo para listado'!$DE$151:$DG$151,0)),0)+IFERROR(INDEX('Hoja de Trabajo para listado'!$CD$155:$DC$1048576,MATCH($A942,'Hoja de Trabajo para listado'!$CD$155:$CD$1048576,0),MATCH((CUADRO!J$5&amp;$E942),'Hoja de Trabajo para listado'!$CD$151:$DC$151,0)),0)</f>
        <v>0</v>
      </c>
      <c r="K942" s="255">
        <f ca="1">+IFERROR(INDEX('Hoja de Trabajo para listado'!$A$155:$Z$1048576,MATCH($A942,'Hoja de Trabajo para listado'!$A$155:$A$1048576,0),MATCH((CUADRO!K$5&amp;$E942),'Hoja de Trabajo para listado'!$A$151:$Z$151,0)),0)+IFERROR(INDEX('Hoja de Trabajo para listado'!$AB$155:$BA$1048576,MATCH($A942,'Hoja de Trabajo para listado'!$AB$155:$AB$1048576,0),MATCH((CUADRO!K$5&amp;$E942),'Hoja de Trabajo para listado'!$AB$151:$BA$151,0)),0)+IFERROR(INDEX('Hoja de Trabajo para listado'!$BC$155:$CB$1048576,MATCH($A942,'Hoja de Trabajo para listado'!$BC$155:$BC$1048576,0),MATCH((CUADRO!K$5&amp;$E942),'Hoja de Trabajo para listado'!$BC$151:$CB$151,0)),0)+IFERROR(INDEX('Hoja de Trabajo para listado'!$DE$153:$DG$274,MATCH($A942,'Hoja de Trabajo para listado'!$DE$153:$DE$1048576,0),MATCH((CUADRO!K$5&amp;$E942),'Hoja de Trabajo para listado'!$DE$151:$DG$151,0)),0)+IFERROR(INDEX('Hoja de Trabajo para listado'!$CD$155:$DC$1048576,MATCH($A942,'Hoja de Trabajo para listado'!$CD$155:$CD$1048576,0),MATCH((CUADRO!K$5&amp;$E942),'Hoja de Trabajo para listado'!$CD$151:$DC$151,0)),0)</f>
        <v>0</v>
      </c>
      <c r="L942" s="255">
        <f ca="1">+IFERROR(INDEX('Hoja de Trabajo para listado'!$A$155:$Z$1048576,MATCH($A942,'Hoja de Trabajo para listado'!$A$155:$A$1048576,0),MATCH((CUADRO!L$5&amp;$E942),'Hoja de Trabajo para listado'!$A$151:$Z$151,0)),0)+IFERROR(INDEX('Hoja de Trabajo para listado'!$AB$155:$BA$1048576,MATCH($A942,'Hoja de Trabajo para listado'!$AB$155:$AB$1048576,0),MATCH((CUADRO!L$5&amp;$E942),'Hoja de Trabajo para listado'!$AB$151:$BA$151,0)),0)+IFERROR(INDEX('Hoja de Trabajo para listado'!$BC$155:$CB$1048576,MATCH($A942,'Hoja de Trabajo para listado'!$BC$155:$BC$1048576,0),MATCH((CUADRO!L$5&amp;$E942),'Hoja de Trabajo para listado'!$BC$151:$CB$151,0)),0)+IFERROR(INDEX('Hoja de Trabajo para listado'!$DE$153:$DG$274,MATCH($A942,'Hoja de Trabajo para listado'!$DE$153:$DE$1048576,0),MATCH((CUADRO!L$5&amp;$E942),'Hoja de Trabajo para listado'!$DE$151:$DG$151,0)),0)+IFERROR(INDEX('Hoja de Trabajo para listado'!$CD$155:$DC$1048576,MATCH($A942,'Hoja de Trabajo para listado'!$CD$155:$CD$1048576,0),MATCH((CUADRO!L$5&amp;$E942),'Hoja de Trabajo para listado'!$CD$151:$DC$151,0)),0)</f>
        <v>0</v>
      </c>
      <c r="M942" s="255">
        <f ca="1">+IFERROR(INDEX('Hoja de Trabajo para listado'!$A$155:$Z$1048576,MATCH($A942,'Hoja de Trabajo para listado'!$A$155:$A$1048576,0),MATCH((CUADRO!M$5&amp;$E942),'Hoja de Trabajo para listado'!$A$151:$Z$151,0)),0)+IFERROR(INDEX('Hoja de Trabajo para listado'!$AB$155:$BA$1048576,MATCH($A942,'Hoja de Trabajo para listado'!$AB$155:$AB$1048576,0),MATCH((CUADRO!M$5&amp;$E942),'Hoja de Trabajo para listado'!$AB$151:$BA$151,0)),0)+IFERROR(INDEX('Hoja de Trabajo para listado'!$BC$155:$CB$1048576,MATCH($A942,'Hoja de Trabajo para listado'!$BC$155:$BC$1048576,0),MATCH((CUADRO!M$5&amp;$E942),'Hoja de Trabajo para listado'!$BC$151:$CB$151,0)),0)+IFERROR(INDEX('Hoja de Trabajo para listado'!$DE$153:$DG$274,MATCH($A942,'Hoja de Trabajo para listado'!$DE$153:$DE$1048576,0),MATCH((CUADRO!M$5&amp;$E942),'Hoja de Trabajo para listado'!$DE$151:$DG$151,0)),0)+IFERROR(INDEX('Hoja de Trabajo para listado'!$CD$155:$DC$1048576,MATCH($A942,'Hoja de Trabajo para listado'!$CD$155:$CD$1048576,0),MATCH((CUADRO!M$5&amp;$E942),'Hoja de Trabajo para listado'!$CD$151:$DC$151,0)),0)</f>
        <v>0</v>
      </c>
      <c r="N942" s="255">
        <f ca="1">+IFERROR(INDEX('Hoja de Trabajo para listado'!$A$155:$Z$1048576,MATCH($A942,'Hoja de Trabajo para listado'!$A$155:$A$1048576,0),MATCH((CUADRO!N$5&amp;$E942),'Hoja de Trabajo para listado'!$A$151:$Z$151,0)),0)+IFERROR(INDEX('Hoja de Trabajo para listado'!$AB$155:$BA$1048576,MATCH($A942,'Hoja de Trabajo para listado'!$AB$155:$AB$1048576,0),MATCH((CUADRO!N$5&amp;$E942),'Hoja de Trabajo para listado'!$AB$151:$BA$151,0)),0)+IFERROR(INDEX('Hoja de Trabajo para listado'!$BC$155:$CB$1048576,MATCH($A942,'Hoja de Trabajo para listado'!$BC$155:$BC$1048576,0),MATCH((CUADRO!N$5&amp;$E942),'Hoja de Trabajo para listado'!$BC$151:$CB$151,0)),0)+IFERROR(INDEX('Hoja de Trabajo para listado'!$DE$153:$DG$274,MATCH($A942,'Hoja de Trabajo para listado'!$DE$153:$DE$1048576,0),MATCH((CUADRO!N$5&amp;$E942),'Hoja de Trabajo para listado'!$DE$151:$DG$151,0)),0)+IFERROR(INDEX('Hoja de Trabajo para listado'!$CD$155:$DC$1048576,MATCH($A942,'Hoja de Trabajo para listado'!$CD$155:$CD$1048576,0),MATCH((CUADRO!N$5&amp;$E942),'Hoja de Trabajo para listado'!$CD$151:$DC$151,0)),0)</f>
        <v>0</v>
      </c>
      <c r="O942" s="255">
        <f ca="1">+IFERROR(INDEX('Hoja de Trabajo para listado'!$A$155:$Z$1048576,MATCH($A942,'Hoja de Trabajo para listado'!$A$155:$A$1048576,0),MATCH((CUADRO!O$5&amp;$E942),'Hoja de Trabajo para listado'!$A$151:$Z$151,0)),0)+IFERROR(INDEX('Hoja de Trabajo para listado'!$AB$155:$BA$1048576,MATCH($A942,'Hoja de Trabajo para listado'!$AB$155:$AB$1048576,0),MATCH((CUADRO!O$5&amp;$E942),'Hoja de Trabajo para listado'!$AB$151:$BA$151,0)),0)+IFERROR(INDEX('Hoja de Trabajo para listado'!$BC$155:$CB$1048576,MATCH($A942,'Hoja de Trabajo para listado'!$BC$155:$BC$1048576,0),MATCH((CUADRO!O$5&amp;$E942),'Hoja de Trabajo para listado'!$BC$151:$CB$151,0)),0)+IFERROR(INDEX('Hoja de Trabajo para listado'!$DE$153:$DG$274,MATCH($A942,'Hoja de Trabajo para listado'!$DE$153:$DE$1048576,0),MATCH((CUADRO!O$5&amp;$E942),'Hoja de Trabajo para listado'!$DE$151:$DG$151,0)),0)+IFERROR(INDEX('Hoja de Trabajo para listado'!$CD$155:$DC$1048576,MATCH($A942,'Hoja de Trabajo para listado'!$CD$155:$CD$1048576,0),MATCH((CUADRO!O$5&amp;$E942),'Hoja de Trabajo para listado'!$CD$151:$DC$151,0)),0)</f>
        <v>0</v>
      </c>
      <c r="P942" s="255">
        <f ca="1">+IFERROR(INDEX('Hoja de Trabajo para listado'!$A$155:$Z$1048576,MATCH($A942,'Hoja de Trabajo para listado'!$A$155:$A$1048576,0),MATCH((CUADRO!P$5&amp;$E942),'Hoja de Trabajo para listado'!$A$151:$Z$151,0)),0)+IFERROR(INDEX('Hoja de Trabajo para listado'!$AB$155:$BA$1048576,MATCH($A942,'Hoja de Trabajo para listado'!$AB$155:$AB$1048576,0),MATCH((CUADRO!P$5&amp;$E942),'Hoja de Trabajo para listado'!$AB$151:$BA$151,0)),0)+IFERROR(INDEX('Hoja de Trabajo para listado'!$BC$155:$CB$1048576,MATCH($A942,'Hoja de Trabajo para listado'!$BC$155:$BC$1048576,0),MATCH((CUADRO!P$5&amp;$E942),'Hoja de Trabajo para listado'!$BC$151:$CB$151,0)),0)+IFERROR(INDEX('Hoja de Trabajo para listado'!$DE$153:$DG$274,MATCH($A942,'Hoja de Trabajo para listado'!$DE$153:$DE$1048576,0),MATCH((CUADRO!P$5&amp;$E942),'Hoja de Trabajo para listado'!$DE$151:$DG$151,0)),0)+IFERROR(INDEX('Hoja de Trabajo para listado'!$CD$155:$DC$1048576,MATCH($A942,'Hoja de Trabajo para listado'!$CD$155:$CD$1048576,0),MATCH((CUADRO!P$5&amp;$E942),'Hoja de Trabajo para listado'!$CD$151:$DC$151,0)),0)</f>
        <v>0</v>
      </c>
      <c r="Q942" s="255">
        <f ca="1">+IFERROR(INDEX('Hoja de Trabajo para listado'!$A$155:$Z$1048576,MATCH($A942,'Hoja de Trabajo para listado'!$A$155:$A$1048576,0),MATCH((CUADRO!Q$5&amp;$E942),'Hoja de Trabajo para listado'!$A$151:$Z$151,0)),0)+IFERROR(INDEX('Hoja de Trabajo para listado'!$AB$155:$BA$1048576,MATCH($A942,'Hoja de Trabajo para listado'!$AB$155:$AB$1048576,0),MATCH((CUADRO!Q$5&amp;$E942),'Hoja de Trabajo para listado'!$AB$151:$BA$151,0)),0)+IFERROR(INDEX('Hoja de Trabajo para listado'!$BC$155:$CB$1048576,MATCH($A942,'Hoja de Trabajo para listado'!$BC$155:$BC$1048576,0),MATCH((CUADRO!Q$5&amp;$E942),'Hoja de Trabajo para listado'!$BC$151:$CB$151,0)),0)+IFERROR(INDEX('Hoja de Trabajo para listado'!$DE$153:$DG$274,MATCH($A942,'Hoja de Trabajo para listado'!$DE$153:$DE$1048576,0),MATCH((CUADRO!Q$5&amp;$E942),'Hoja de Trabajo para listado'!$DE$151:$DG$151,0)),0)+IFERROR(INDEX('Hoja de Trabajo para listado'!$CD$155:$DC$1048576,MATCH($A942,'Hoja de Trabajo para listado'!$CD$155:$CD$1048576,0),MATCH((CUADRO!Q$5&amp;$E942),'Hoja de Trabajo para listado'!$CD$151:$DC$151,0)),0)</f>
        <v>0</v>
      </c>
      <c r="R942" s="255">
        <f t="shared" ca="1" si="28"/>
        <v>0</v>
      </c>
      <c r="S942" s="262"/>
      <c r="T942" s="255">
        <f ca="1">+T943</f>
        <v>0</v>
      </c>
      <c r="U942" s="254">
        <f t="shared" si="29"/>
        <v>1</v>
      </c>
      <c r="V942" s="362" t="str">
        <f>+VLOOKUP(A942,bd_lista!$A$3:$E$590,5,FALSE)</f>
        <v>Gobiernos Autonomos Municipales</v>
      </c>
      <c r="W942" s="361" t="str">
        <f>+V942</f>
        <v>Gobiernos Autonomos Municipales</v>
      </c>
      <c r="X942" s="254">
        <f>+VLOOKUP(A942,[2]Sheet1!$A$13:$D$744,4,FALSE)</f>
        <v>0</v>
      </c>
      <c r="Y942" s="254" t="e">
        <f>+VLOOKUP(X942,bd_lista!$A$3:$C$590,3,FALSE)</f>
        <v>#N/A</v>
      </c>
      <c r="Z942" s="316">
        <f>+X942</f>
        <v>0</v>
      </c>
      <c r="AA942" s="317" t="e">
        <f>+Y942</f>
        <v>#N/A</v>
      </c>
    </row>
    <row r="943" spans="1:27" customFormat="1" ht="15" hidden="1" customHeight="1">
      <c r="A943" s="32">
        <v>1734</v>
      </c>
      <c r="B943" s="307"/>
      <c r="C943" s="259" t="str">
        <f>+VLOOKUP(A943,bd_lista!$A$3:$C$590,3,FALSE)</f>
        <v>Gobierno Autónomo Municipal de Montero</v>
      </c>
      <c r="D943" s="362"/>
      <c r="E943" s="256" t="s">
        <v>1314</v>
      </c>
      <c r="F943" s="257">
        <f ca="1">+IFERROR(INDEX('Hoja de Trabajo para listado'!$A$155:$Z$1048576,MATCH($A943,'Hoja de Trabajo para listado'!$A$155:$A$1048576,0),MATCH((CUADRO!F$5&amp;$E943),'Hoja de Trabajo para listado'!$A$151:$Z$151,0)),0)+IFERROR(INDEX('Hoja de Trabajo para listado'!$AB$155:$BA$1048576,MATCH($A943,'Hoja de Trabajo para listado'!$AB$155:$AB$1048576,0),MATCH((CUADRO!F$5&amp;$E943),'Hoja de Trabajo para listado'!$AB$151:$BA$151,0)),0)+IFERROR(INDEX('Hoja de Trabajo para listado'!$BC$155:$CB$1048576,MATCH($A943,'Hoja de Trabajo para listado'!$BC$155:$BC$1048576,0),MATCH((CUADRO!F$5&amp;$E943),'Hoja de Trabajo para listado'!$BC$151:$CB$151,0)),0)+IFERROR(INDEX('Hoja de Trabajo para listado'!$DE$153:$DG$274,MATCH($A943,'Hoja de Trabajo para listado'!$DE$153:$DE$1048576,0),MATCH((CUADRO!F$5&amp;$E943),'Hoja de Trabajo para listado'!$DE$151:$DG$151,0)),0)+IFERROR(INDEX('Hoja de Trabajo para listado'!$CD$155:$DC$1048576,MATCH($A943,'Hoja de Trabajo para listado'!$CD$155:$CD$1048576,0),MATCH((CUADRO!F$5&amp;$E943),'Hoja de Trabajo para listado'!$CD$151:$DC$151,0)),0)</f>
        <v>0</v>
      </c>
      <c r="G943" s="257">
        <f ca="1">+IFERROR(INDEX('Hoja de Trabajo para listado'!$A$155:$Z$1048576,MATCH($A943,'Hoja de Trabajo para listado'!$A$155:$A$1048576,0),MATCH((CUADRO!G$5&amp;$E943),'Hoja de Trabajo para listado'!$A$151:$Z$151,0)),0)+IFERROR(INDEX('Hoja de Trabajo para listado'!$AB$155:$BA$1048576,MATCH($A943,'Hoja de Trabajo para listado'!$AB$155:$AB$1048576,0),MATCH((CUADRO!G$5&amp;$E943),'Hoja de Trabajo para listado'!$AB$151:$BA$151,0)),0)+IFERROR(INDEX('Hoja de Trabajo para listado'!$BC$155:$CB$1048576,MATCH($A943,'Hoja de Trabajo para listado'!$BC$155:$BC$1048576,0),MATCH((CUADRO!G$5&amp;$E943),'Hoja de Trabajo para listado'!$BC$151:$CB$151,0)),0)+IFERROR(INDEX('Hoja de Trabajo para listado'!$DE$153:$DG$274,MATCH($A943,'Hoja de Trabajo para listado'!$DE$153:$DE$1048576,0),MATCH((CUADRO!G$5&amp;$E943),'Hoja de Trabajo para listado'!$DE$151:$DG$151,0)),0)+IFERROR(INDEX('Hoja de Trabajo para listado'!$CD$155:$DC$1048576,MATCH($A943,'Hoja de Trabajo para listado'!$CD$155:$CD$1048576,0),MATCH((CUADRO!G$5&amp;$E943),'Hoja de Trabajo para listado'!$CD$151:$DC$151,0)),0)</f>
        <v>0</v>
      </c>
      <c r="H943" s="257">
        <f ca="1">+IFERROR(INDEX('Hoja de Trabajo para listado'!$A$155:$Z$1048576,MATCH($A943,'Hoja de Trabajo para listado'!$A$155:$A$1048576,0),MATCH((CUADRO!H$5&amp;$E943),'Hoja de Trabajo para listado'!$A$151:$Z$151,0)),0)+IFERROR(INDEX('Hoja de Trabajo para listado'!$AB$155:$BA$1048576,MATCH($A943,'Hoja de Trabajo para listado'!$AB$155:$AB$1048576,0),MATCH((CUADRO!H$5&amp;$E943),'Hoja de Trabajo para listado'!$AB$151:$BA$151,0)),0)+IFERROR(INDEX('Hoja de Trabajo para listado'!$BC$155:$CB$1048576,MATCH($A943,'Hoja de Trabajo para listado'!$BC$155:$BC$1048576,0),MATCH((CUADRO!H$5&amp;$E943),'Hoja de Trabajo para listado'!$BC$151:$CB$151,0)),0)+IFERROR(INDEX('Hoja de Trabajo para listado'!$DE$153:$DG$274,MATCH($A943,'Hoja de Trabajo para listado'!$DE$153:$DE$1048576,0),MATCH((CUADRO!H$5&amp;$E943),'Hoja de Trabajo para listado'!$DE$151:$DG$151,0)),0)+IFERROR(INDEX('Hoja de Trabajo para listado'!$CD$155:$DC$1048576,MATCH($A943,'Hoja de Trabajo para listado'!$CD$155:$CD$1048576,0),MATCH((CUADRO!H$5&amp;$E943),'Hoja de Trabajo para listado'!$CD$151:$DC$151,0)),0)</f>
        <v>0</v>
      </c>
      <c r="I943" s="257">
        <f ca="1">+IFERROR(INDEX('Hoja de Trabajo para listado'!$A$155:$Z$1048576,MATCH($A943,'Hoja de Trabajo para listado'!$A$155:$A$1048576,0),MATCH((CUADRO!I$5&amp;$E943),'Hoja de Trabajo para listado'!$A$151:$Z$151,0)),0)+IFERROR(INDEX('Hoja de Trabajo para listado'!$AB$155:$BA$1048576,MATCH($A943,'Hoja de Trabajo para listado'!$AB$155:$AB$1048576,0),MATCH((CUADRO!I$5&amp;$E943),'Hoja de Trabajo para listado'!$AB$151:$BA$151,0)),0)+IFERROR(INDEX('Hoja de Trabajo para listado'!$BC$155:$CB$1048576,MATCH($A943,'Hoja de Trabajo para listado'!$BC$155:$BC$1048576,0),MATCH((CUADRO!I$5&amp;$E943),'Hoja de Trabajo para listado'!$BC$151:$CB$151,0)),0)+IFERROR(INDEX('Hoja de Trabajo para listado'!$DE$153:$DG$274,MATCH($A943,'Hoja de Trabajo para listado'!$DE$153:$DE$1048576,0),MATCH((CUADRO!I$5&amp;$E943),'Hoja de Trabajo para listado'!$DE$151:$DG$151,0)),0)+IFERROR(INDEX('Hoja de Trabajo para listado'!$CD$155:$DC$1048576,MATCH($A943,'Hoja de Trabajo para listado'!$CD$155:$CD$1048576,0),MATCH((CUADRO!I$5&amp;$E943),'Hoja de Trabajo para listado'!$CD$151:$DC$151,0)),0)</f>
        <v>0</v>
      </c>
      <c r="J943" s="257">
        <f ca="1">+IFERROR(INDEX('Hoja de Trabajo para listado'!$A$155:$Z$1048576,MATCH($A943,'Hoja de Trabajo para listado'!$A$155:$A$1048576,0),MATCH((CUADRO!J$5&amp;$E943),'Hoja de Trabajo para listado'!$A$151:$Z$151,0)),0)+IFERROR(INDEX('Hoja de Trabajo para listado'!$AB$155:$BA$1048576,MATCH($A943,'Hoja de Trabajo para listado'!$AB$155:$AB$1048576,0),MATCH((CUADRO!J$5&amp;$E943),'Hoja de Trabajo para listado'!$AB$151:$BA$151,0)),0)+IFERROR(INDEX('Hoja de Trabajo para listado'!$BC$155:$CB$1048576,MATCH($A943,'Hoja de Trabajo para listado'!$BC$155:$BC$1048576,0),MATCH((CUADRO!J$5&amp;$E943),'Hoja de Trabajo para listado'!$BC$151:$CB$151,0)),0)+IFERROR(INDEX('Hoja de Trabajo para listado'!$DE$153:$DG$274,MATCH($A943,'Hoja de Trabajo para listado'!$DE$153:$DE$1048576,0),MATCH((CUADRO!J$5&amp;$E943),'Hoja de Trabajo para listado'!$DE$151:$DG$151,0)),0)+IFERROR(INDEX('Hoja de Trabajo para listado'!$CD$155:$DC$1048576,MATCH($A943,'Hoja de Trabajo para listado'!$CD$155:$CD$1048576,0),MATCH((CUADRO!J$5&amp;$E943),'Hoja de Trabajo para listado'!$CD$151:$DC$151,0)),0)</f>
        <v>0</v>
      </c>
      <c r="K943" s="257">
        <f ca="1">+IFERROR(INDEX('Hoja de Trabajo para listado'!$A$155:$Z$1048576,MATCH($A943,'Hoja de Trabajo para listado'!$A$155:$A$1048576,0),MATCH((CUADRO!K$5&amp;$E943),'Hoja de Trabajo para listado'!$A$151:$Z$151,0)),0)+IFERROR(INDEX('Hoja de Trabajo para listado'!$AB$155:$BA$1048576,MATCH($A943,'Hoja de Trabajo para listado'!$AB$155:$AB$1048576,0),MATCH((CUADRO!K$5&amp;$E943),'Hoja de Trabajo para listado'!$AB$151:$BA$151,0)),0)+IFERROR(INDEX('Hoja de Trabajo para listado'!$BC$155:$CB$1048576,MATCH($A943,'Hoja de Trabajo para listado'!$BC$155:$BC$1048576,0),MATCH((CUADRO!K$5&amp;$E943),'Hoja de Trabajo para listado'!$BC$151:$CB$151,0)),0)+IFERROR(INDEX('Hoja de Trabajo para listado'!$DE$153:$DG$274,MATCH($A943,'Hoja de Trabajo para listado'!$DE$153:$DE$1048576,0),MATCH((CUADRO!K$5&amp;$E943),'Hoja de Trabajo para listado'!$DE$151:$DG$151,0)),0)+IFERROR(INDEX('Hoja de Trabajo para listado'!$CD$155:$DC$1048576,MATCH($A943,'Hoja de Trabajo para listado'!$CD$155:$CD$1048576,0),MATCH((CUADRO!K$5&amp;$E943),'Hoja de Trabajo para listado'!$CD$151:$DC$151,0)),0)</f>
        <v>0</v>
      </c>
      <c r="L943" s="257">
        <f ca="1">+IFERROR(INDEX('Hoja de Trabajo para listado'!$A$155:$Z$1048576,MATCH($A943,'Hoja de Trabajo para listado'!$A$155:$A$1048576,0),MATCH((CUADRO!L$5&amp;$E943),'Hoja de Trabajo para listado'!$A$151:$Z$151,0)),0)+IFERROR(INDEX('Hoja de Trabajo para listado'!$AB$155:$BA$1048576,MATCH($A943,'Hoja de Trabajo para listado'!$AB$155:$AB$1048576,0),MATCH((CUADRO!L$5&amp;$E943),'Hoja de Trabajo para listado'!$AB$151:$BA$151,0)),0)+IFERROR(INDEX('Hoja de Trabajo para listado'!$BC$155:$CB$1048576,MATCH($A943,'Hoja de Trabajo para listado'!$BC$155:$BC$1048576,0),MATCH((CUADRO!L$5&amp;$E943),'Hoja de Trabajo para listado'!$BC$151:$CB$151,0)),0)+IFERROR(INDEX('Hoja de Trabajo para listado'!$DE$153:$DG$274,MATCH($A943,'Hoja de Trabajo para listado'!$DE$153:$DE$1048576,0),MATCH((CUADRO!L$5&amp;$E943),'Hoja de Trabajo para listado'!$DE$151:$DG$151,0)),0)+IFERROR(INDEX('Hoja de Trabajo para listado'!$CD$155:$DC$1048576,MATCH($A943,'Hoja de Trabajo para listado'!$CD$155:$CD$1048576,0),MATCH((CUADRO!L$5&amp;$E943),'Hoja de Trabajo para listado'!$CD$151:$DC$151,0)),0)</f>
        <v>0</v>
      </c>
      <c r="M943" s="257">
        <f ca="1">+IFERROR(INDEX('Hoja de Trabajo para listado'!$A$155:$Z$1048576,MATCH($A943,'Hoja de Trabajo para listado'!$A$155:$A$1048576,0),MATCH((CUADRO!M$5&amp;$E943),'Hoja de Trabajo para listado'!$A$151:$Z$151,0)),0)+IFERROR(INDEX('Hoja de Trabajo para listado'!$AB$155:$BA$1048576,MATCH($A943,'Hoja de Trabajo para listado'!$AB$155:$AB$1048576,0),MATCH((CUADRO!M$5&amp;$E943),'Hoja de Trabajo para listado'!$AB$151:$BA$151,0)),0)+IFERROR(INDEX('Hoja de Trabajo para listado'!$BC$155:$CB$1048576,MATCH($A943,'Hoja de Trabajo para listado'!$BC$155:$BC$1048576,0),MATCH((CUADRO!M$5&amp;$E943),'Hoja de Trabajo para listado'!$BC$151:$CB$151,0)),0)+IFERROR(INDEX('Hoja de Trabajo para listado'!$DE$153:$DG$274,MATCH($A943,'Hoja de Trabajo para listado'!$DE$153:$DE$1048576,0),MATCH((CUADRO!M$5&amp;$E943),'Hoja de Trabajo para listado'!$DE$151:$DG$151,0)),0)+IFERROR(INDEX('Hoja de Trabajo para listado'!$CD$155:$DC$1048576,MATCH($A943,'Hoja de Trabajo para listado'!$CD$155:$CD$1048576,0),MATCH((CUADRO!M$5&amp;$E943),'Hoja de Trabajo para listado'!$CD$151:$DC$151,0)),0)</f>
        <v>0</v>
      </c>
      <c r="N943" s="257">
        <f ca="1">+IFERROR(INDEX('Hoja de Trabajo para listado'!$A$155:$Z$1048576,MATCH($A943,'Hoja de Trabajo para listado'!$A$155:$A$1048576,0),MATCH((CUADRO!N$5&amp;$E943),'Hoja de Trabajo para listado'!$A$151:$Z$151,0)),0)+IFERROR(INDEX('Hoja de Trabajo para listado'!$AB$155:$BA$1048576,MATCH($A943,'Hoja de Trabajo para listado'!$AB$155:$AB$1048576,0),MATCH((CUADRO!N$5&amp;$E943),'Hoja de Trabajo para listado'!$AB$151:$BA$151,0)),0)+IFERROR(INDEX('Hoja de Trabajo para listado'!$BC$155:$CB$1048576,MATCH($A943,'Hoja de Trabajo para listado'!$BC$155:$BC$1048576,0),MATCH((CUADRO!N$5&amp;$E943),'Hoja de Trabajo para listado'!$BC$151:$CB$151,0)),0)+IFERROR(INDEX('Hoja de Trabajo para listado'!$DE$153:$DG$274,MATCH($A943,'Hoja de Trabajo para listado'!$DE$153:$DE$1048576,0),MATCH((CUADRO!N$5&amp;$E943),'Hoja de Trabajo para listado'!$DE$151:$DG$151,0)),0)+IFERROR(INDEX('Hoja de Trabajo para listado'!$CD$155:$DC$1048576,MATCH($A943,'Hoja de Trabajo para listado'!$CD$155:$CD$1048576,0),MATCH((CUADRO!N$5&amp;$E943),'Hoja de Trabajo para listado'!$CD$151:$DC$151,0)),0)</f>
        <v>0</v>
      </c>
      <c r="O943" s="257">
        <f ca="1">+IFERROR(INDEX('Hoja de Trabajo para listado'!$A$155:$Z$1048576,MATCH($A943,'Hoja de Trabajo para listado'!$A$155:$A$1048576,0),MATCH((CUADRO!O$5&amp;$E943),'Hoja de Trabajo para listado'!$A$151:$Z$151,0)),0)+IFERROR(INDEX('Hoja de Trabajo para listado'!$AB$155:$BA$1048576,MATCH($A943,'Hoja de Trabajo para listado'!$AB$155:$AB$1048576,0),MATCH((CUADRO!O$5&amp;$E943),'Hoja de Trabajo para listado'!$AB$151:$BA$151,0)),0)+IFERROR(INDEX('Hoja de Trabajo para listado'!$BC$155:$CB$1048576,MATCH($A943,'Hoja de Trabajo para listado'!$BC$155:$BC$1048576,0),MATCH((CUADRO!O$5&amp;$E943),'Hoja de Trabajo para listado'!$BC$151:$CB$151,0)),0)+IFERROR(INDEX('Hoja de Trabajo para listado'!$DE$153:$DG$274,MATCH($A943,'Hoja de Trabajo para listado'!$DE$153:$DE$1048576,0),MATCH((CUADRO!O$5&amp;$E943),'Hoja de Trabajo para listado'!$DE$151:$DG$151,0)),0)+IFERROR(INDEX('Hoja de Trabajo para listado'!$CD$155:$DC$1048576,MATCH($A943,'Hoja de Trabajo para listado'!$CD$155:$CD$1048576,0),MATCH((CUADRO!O$5&amp;$E943),'Hoja de Trabajo para listado'!$CD$151:$DC$151,0)),0)</f>
        <v>0</v>
      </c>
      <c r="P943" s="257">
        <f ca="1">+IFERROR(INDEX('Hoja de Trabajo para listado'!$A$155:$Z$1048576,MATCH($A943,'Hoja de Trabajo para listado'!$A$155:$A$1048576,0),MATCH((CUADRO!P$5&amp;$E943),'Hoja de Trabajo para listado'!$A$151:$Z$151,0)),0)+IFERROR(INDEX('Hoja de Trabajo para listado'!$AB$155:$BA$1048576,MATCH($A943,'Hoja de Trabajo para listado'!$AB$155:$AB$1048576,0),MATCH((CUADRO!P$5&amp;$E943),'Hoja de Trabajo para listado'!$AB$151:$BA$151,0)),0)+IFERROR(INDEX('Hoja de Trabajo para listado'!$BC$155:$CB$1048576,MATCH($A943,'Hoja de Trabajo para listado'!$BC$155:$BC$1048576,0),MATCH((CUADRO!P$5&amp;$E943),'Hoja de Trabajo para listado'!$BC$151:$CB$151,0)),0)+IFERROR(INDEX('Hoja de Trabajo para listado'!$DE$153:$DG$274,MATCH($A943,'Hoja de Trabajo para listado'!$DE$153:$DE$1048576,0),MATCH((CUADRO!P$5&amp;$E943),'Hoja de Trabajo para listado'!$DE$151:$DG$151,0)),0)+IFERROR(INDEX('Hoja de Trabajo para listado'!$CD$155:$DC$1048576,MATCH($A943,'Hoja de Trabajo para listado'!$CD$155:$CD$1048576,0),MATCH((CUADRO!P$5&amp;$E943),'Hoja de Trabajo para listado'!$CD$151:$DC$151,0)),0)</f>
        <v>0</v>
      </c>
      <c r="Q943" s="257">
        <f ca="1">+IFERROR(INDEX('Hoja de Trabajo para listado'!$A$155:$Z$1048576,MATCH($A943,'Hoja de Trabajo para listado'!$A$155:$A$1048576,0),MATCH((CUADRO!Q$5&amp;$E943),'Hoja de Trabajo para listado'!$A$151:$Z$151,0)),0)+IFERROR(INDEX('Hoja de Trabajo para listado'!$AB$155:$BA$1048576,MATCH($A943,'Hoja de Trabajo para listado'!$AB$155:$AB$1048576,0),MATCH((CUADRO!Q$5&amp;$E943),'Hoja de Trabajo para listado'!$AB$151:$BA$151,0)),0)+IFERROR(INDEX('Hoja de Trabajo para listado'!$BC$155:$CB$1048576,MATCH($A943,'Hoja de Trabajo para listado'!$BC$155:$BC$1048576,0),MATCH((CUADRO!Q$5&amp;$E943),'Hoja de Trabajo para listado'!$BC$151:$CB$151,0)),0)+IFERROR(INDEX('Hoja de Trabajo para listado'!$DE$153:$DG$274,MATCH($A943,'Hoja de Trabajo para listado'!$DE$153:$DE$1048576,0),MATCH((CUADRO!Q$5&amp;$E943),'Hoja de Trabajo para listado'!$DE$151:$DG$151,0)),0)+IFERROR(INDEX('Hoja de Trabajo para listado'!$CD$155:$DC$1048576,MATCH($A943,'Hoja de Trabajo para listado'!$CD$155:$CD$1048576,0),MATCH((CUADRO!Q$5&amp;$E943),'Hoja de Trabajo para listado'!$CD$151:$DC$151,0)),0)</f>
        <v>0</v>
      </c>
      <c r="R943" s="257">
        <f t="shared" ca="1" si="28"/>
        <v>0</v>
      </c>
      <c r="S943" s="274">
        <f ca="1">+R942+R943</f>
        <v>0</v>
      </c>
      <c r="T943" s="257">
        <f ca="1">+S943</f>
        <v>0</v>
      </c>
      <c r="U943" s="256">
        <f t="shared" si="29"/>
        <v>2</v>
      </c>
      <c r="V943" s="362" t="str">
        <f>+VLOOKUP(A943,bd_lista!$A$3:$E$590,5,FALSE)</f>
        <v>Gobiernos Autonomos Municipales</v>
      </c>
      <c r="W943" s="362"/>
      <c r="X943" s="254">
        <f>+VLOOKUP(A943,[2]Sheet1!$A$13:$D$744,4,FALSE)</f>
        <v>0</v>
      </c>
      <c r="Y943" s="254" t="e">
        <f>+VLOOKUP(X943,bd_lista!$A$3:$C$590,3,FALSE)</f>
        <v>#N/A</v>
      </c>
      <c r="Z943" s="314"/>
      <c r="AA943" s="315"/>
    </row>
    <row r="944" spans="1:27" customFormat="1" ht="15" hidden="1" customHeight="1">
      <c r="A944" s="32">
        <v>1735</v>
      </c>
      <c r="B944" s="306">
        <f>+A944</f>
        <v>1735</v>
      </c>
      <c r="C944" s="259" t="str">
        <f>+VLOOKUP(A944,bd_lista!$A$3:$C$590,3,FALSE)</f>
        <v>Gobierno Autónomo Municipal de General Agustín Saavedra</v>
      </c>
      <c r="D944" s="361" t="str">
        <f>+C944</f>
        <v>Gobierno Autónomo Municipal de General Agustín Saavedra</v>
      </c>
      <c r="E944" s="254" t="s">
        <v>1313</v>
      </c>
      <c r="F944" s="255">
        <f ca="1">+IFERROR(INDEX('Hoja de Trabajo para listado'!$A$155:$Z$1048576,MATCH($A944,'Hoja de Trabajo para listado'!$A$155:$A$1048576,0),MATCH((CUADRO!F$5&amp;$E944),'Hoja de Trabajo para listado'!$A$151:$Z$151,0)),0)+IFERROR(INDEX('Hoja de Trabajo para listado'!$AB$155:$BA$1048576,MATCH($A944,'Hoja de Trabajo para listado'!$AB$155:$AB$1048576,0),MATCH((CUADRO!F$5&amp;$E944),'Hoja de Trabajo para listado'!$AB$151:$BA$151,0)),0)+IFERROR(INDEX('Hoja de Trabajo para listado'!$BC$155:$CB$1048576,MATCH($A944,'Hoja de Trabajo para listado'!$BC$155:$BC$1048576,0),MATCH((CUADRO!F$5&amp;$E944),'Hoja de Trabajo para listado'!$BC$151:$CB$151,0)),0)+IFERROR(INDEX('Hoja de Trabajo para listado'!$DE$153:$DG$274,MATCH($A944,'Hoja de Trabajo para listado'!$DE$153:$DE$1048576,0),MATCH((CUADRO!F$5&amp;$E944),'Hoja de Trabajo para listado'!$DE$151:$DG$151,0)),0)+IFERROR(INDEX('Hoja de Trabajo para listado'!$CD$155:$DC$1048576,MATCH($A944,'Hoja de Trabajo para listado'!$CD$155:$CD$1048576,0),MATCH((CUADRO!F$5&amp;$E944),'Hoja de Trabajo para listado'!$CD$151:$DC$151,0)),0)</f>
        <v>0</v>
      </c>
      <c r="G944" s="255">
        <f ca="1">+IFERROR(INDEX('Hoja de Trabajo para listado'!$A$155:$Z$1048576,MATCH($A944,'Hoja de Trabajo para listado'!$A$155:$A$1048576,0),MATCH((CUADRO!G$5&amp;$E944),'Hoja de Trabajo para listado'!$A$151:$Z$151,0)),0)+IFERROR(INDEX('Hoja de Trabajo para listado'!$AB$155:$BA$1048576,MATCH($A944,'Hoja de Trabajo para listado'!$AB$155:$AB$1048576,0),MATCH((CUADRO!G$5&amp;$E944),'Hoja de Trabajo para listado'!$AB$151:$BA$151,0)),0)+IFERROR(INDEX('Hoja de Trabajo para listado'!$BC$155:$CB$1048576,MATCH($A944,'Hoja de Trabajo para listado'!$BC$155:$BC$1048576,0),MATCH((CUADRO!G$5&amp;$E944),'Hoja de Trabajo para listado'!$BC$151:$CB$151,0)),0)+IFERROR(INDEX('Hoja de Trabajo para listado'!$DE$153:$DG$274,MATCH($A944,'Hoja de Trabajo para listado'!$DE$153:$DE$1048576,0),MATCH((CUADRO!G$5&amp;$E944),'Hoja de Trabajo para listado'!$DE$151:$DG$151,0)),0)+IFERROR(INDEX('Hoja de Trabajo para listado'!$CD$155:$DC$1048576,MATCH($A944,'Hoja de Trabajo para listado'!$CD$155:$CD$1048576,0),MATCH((CUADRO!G$5&amp;$E944),'Hoja de Trabajo para listado'!$CD$151:$DC$151,0)),0)</f>
        <v>0</v>
      </c>
      <c r="H944" s="255">
        <f ca="1">+IFERROR(INDEX('Hoja de Trabajo para listado'!$A$155:$Z$1048576,MATCH($A944,'Hoja de Trabajo para listado'!$A$155:$A$1048576,0),MATCH((CUADRO!H$5&amp;$E944),'Hoja de Trabajo para listado'!$A$151:$Z$151,0)),0)+IFERROR(INDEX('Hoja de Trabajo para listado'!$AB$155:$BA$1048576,MATCH($A944,'Hoja de Trabajo para listado'!$AB$155:$AB$1048576,0),MATCH((CUADRO!H$5&amp;$E944),'Hoja de Trabajo para listado'!$AB$151:$BA$151,0)),0)+IFERROR(INDEX('Hoja de Trabajo para listado'!$BC$155:$CB$1048576,MATCH($A944,'Hoja de Trabajo para listado'!$BC$155:$BC$1048576,0),MATCH((CUADRO!H$5&amp;$E944),'Hoja de Trabajo para listado'!$BC$151:$CB$151,0)),0)+IFERROR(INDEX('Hoja de Trabajo para listado'!$DE$153:$DG$274,MATCH($A944,'Hoja de Trabajo para listado'!$DE$153:$DE$1048576,0),MATCH((CUADRO!H$5&amp;$E944),'Hoja de Trabajo para listado'!$DE$151:$DG$151,0)),0)+IFERROR(INDEX('Hoja de Trabajo para listado'!$CD$155:$DC$1048576,MATCH($A944,'Hoja de Trabajo para listado'!$CD$155:$CD$1048576,0),MATCH((CUADRO!H$5&amp;$E944),'Hoja de Trabajo para listado'!$CD$151:$DC$151,0)),0)</f>
        <v>0</v>
      </c>
      <c r="I944" s="255">
        <f ca="1">+IFERROR(INDEX('Hoja de Trabajo para listado'!$A$155:$Z$1048576,MATCH($A944,'Hoja de Trabajo para listado'!$A$155:$A$1048576,0),MATCH((CUADRO!I$5&amp;$E944),'Hoja de Trabajo para listado'!$A$151:$Z$151,0)),0)+IFERROR(INDEX('Hoja de Trabajo para listado'!$AB$155:$BA$1048576,MATCH($A944,'Hoja de Trabajo para listado'!$AB$155:$AB$1048576,0),MATCH((CUADRO!I$5&amp;$E944),'Hoja de Trabajo para listado'!$AB$151:$BA$151,0)),0)+IFERROR(INDEX('Hoja de Trabajo para listado'!$BC$155:$CB$1048576,MATCH($A944,'Hoja de Trabajo para listado'!$BC$155:$BC$1048576,0),MATCH((CUADRO!I$5&amp;$E944),'Hoja de Trabajo para listado'!$BC$151:$CB$151,0)),0)+IFERROR(INDEX('Hoja de Trabajo para listado'!$DE$153:$DG$274,MATCH($A944,'Hoja de Trabajo para listado'!$DE$153:$DE$1048576,0),MATCH((CUADRO!I$5&amp;$E944),'Hoja de Trabajo para listado'!$DE$151:$DG$151,0)),0)+IFERROR(INDEX('Hoja de Trabajo para listado'!$CD$155:$DC$1048576,MATCH($A944,'Hoja de Trabajo para listado'!$CD$155:$CD$1048576,0),MATCH((CUADRO!I$5&amp;$E944),'Hoja de Trabajo para listado'!$CD$151:$DC$151,0)),0)</f>
        <v>0</v>
      </c>
      <c r="J944" s="255">
        <f ca="1">+IFERROR(INDEX('Hoja de Trabajo para listado'!$A$155:$Z$1048576,MATCH($A944,'Hoja de Trabajo para listado'!$A$155:$A$1048576,0),MATCH((CUADRO!J$5&amp;$E944),'Hoja de Trabajo para listado'!$A$151:$Z$151,0)),0)+IFERROR(INDEX('Hoja de Trabajo para listado'!$AB$155:$BA$1048576,MATCH($A944,'Hoja de Trabajo para listado'!$AB$155:$AB$1048576,0),MATCH((CUADRO!J$5&amp;$E944),'Hoja de Trabajo para listado'!$AB$151:$BA$151,0)),0)+IFERROR(INDEX('Hoja de Trabajo para listado'!$BC$155:$CB$1048576,MATCH($A944,'Hoja de Trabajo para listado'!$BC$155:$BC$1048576,0),MATCH((CUADRO!J$5&amp;$E944),'Hoja de Trabajo para listado'!$BC$151:$CB$151,0)),0)+IFERROR(INDEX('Hoja de Trabajo para listado'!$DE$153:$DG$274,MATCH($A944,'Hoja de Trabajo para listado'!$DE$153:$DE$1048576,0),MATCH((CUADRO!J$5&amp;$E944),'Hoja de Trabajo para listado'!$DE$151:$DG$151,0)),0)+IFERROR(INDEX('Hoja de Trabajo para listado'!$CD$155:$DC$1048576,MATCH($A944,'Hoja de Trabajo para listado'!$CD$155:$CD$1048576,0),MATCH((CUADRO!J$5&amp;$E944),'Hoja de Trabajo para listado'!$CD$151:$DC$151,0)),0)</f>
        <v>0</v>
      </c>
      <c r="K944" s="255">
        <f ca="1">+IFERROR(INDEX('Hoja de Trabajo para listado'!$A$155:$Z$1048576,MATCH($A944,'Hoja de Trabajo para listado'!$A$155:$A$1048576,0),MATCH((CUADRO!K$5&amp;$E944),'Hoja de Trabajo para listado'!$A$151:$Z$151,0)),0)+IFERROR(INDEX('Hoja de Trabajo para listado'!$AB$155:$BA$1048576,MATCH($A944,'Hoja de Trabajo para listado'!$AB$155:$AB$1048576,0),MATCH((CUADRO!K$5&amp;$E944),'Hoja de Trabajo para listado'!$AB$151:$BA$151,0)),0)+IFERROR(INDEX('Hoja de Trabajo para listado'!$BC$155:$CB$1048576,MATCH($A944,'Hoja de Trabajo para listado'!$BC$155:$BC$1048576,0),MATCH((CUADRO!K$5&amp;$E944),'Hoja de Trabajo para listado'!$BC$151:$CB$151,0)),0)+IFERROR(INDEX('Hoja de Trabajo para listado'!$DE$153:$DG$274,MATCH($A944,'Hoja de Trabajo para listado'!$DE$153:$DE$1048576,0),MATCH((CUADRO!K$5&amp;$E944),'Hoja de Trabajo para listado'!$DE$151:$DG$151,0)),0)+IFERROR(INDEX('Hoja de Trabajo para listado'!$CD$155:$DC$1048576,MATCH($A944,'Hoja de Trabajo para listado'!$CD$155:$CD$1048576,0),MATCH((CUADRO!K$5&amp;$E944),'Hoja de Trabajo para listado'!$CD$151:$DC$151,0)),0)</f>
        <v>0</v>
      </c>
      <c r="L944" s="255">
        <f ca="1">+IFERROR(INDEX('Hoja de Trabajo para listado'!$A$155:$Z$1048576,MATCH($A944,'Hoja de Trabajo para listado'!$A$155:$A$1048576,0),MATCH((CUADRO!L$5&amp;$E944),'Hoja de Trabajo para listado'!$A$151:$Z$151,0)),0)+IFERROR(INDEX('Hoja de Trabajo para listado'!$AB$155:$BA$1048576,MATCH($A944,'Hoja de Trabajo para listado'!$AB$155:$AB$1048576,0),MATCH((CUADRO!L$5&amp;$E944),'Hoja de Trabajo para listado'!$AB$151:$BA$151,0)),0)+IFERROR(INDEX('Hoja de Trabajo para listado'!$BC$155:$CB$1048576,MATCH($A944,'Hoja de Trabajo para listado'!$BC$155:$BC$1048576,0),MATCH((CUADRO!L$5&amp;$E944),'Hoja de Trabajo para listado'!$BC$151:$CB$151,0)),0)+IFERROR(INDEX('Hoja de Trabajo para listado'!$DE$153:$DG$274,MATCH($A944,'Hoja de Trabajo para listado'!$DE$153:$DE$1048576,0),MATCH((CUADRO!L$5&amp;$E944),'Hoja de Trabajo para listado'!$DE$151:$DG$151,0)),0)+IFERROR(INDEX('Hoja de Trabajo para listado'!$CD$155:$DC$1048576,MATCH($A944,'Hoja de Trabajo para listado'!$CD$155:$CD$1048576,0),MATCH((CUADRO!L$5&amp;$E944),'Hoja de Trabajo para listado'!$CD$151:$DC$151,0)),0)</f>
        <v>0</v>
      </c>
      <c r="M944" s="255">
        <f ca="1">+IFERROR(INDEX('Hoja de Trabajo para listado'!$A$155:$Z$1048576,MATCH($A944,'Hoja de Trabajo para listado'!$A$155:$A$1048576,0),MATCH((CUADRO!M$5&amp;$E944),'Hoja de Trabajo para listado'!$A$151:$Z$151,0)),0)+IFERROR(INDEX('Hoja de Trabajo para listado'!$AB$155:$BA$1048576,MATCH($A944,'Hoja de Trabajo para listado'!$AB$155:$AB$1048576,0),MATCH((CUADRO!M$5&amp;$E944),'Hoja de Trabajo para listado'!$AB$151:$BA$151,0)),0)+IFERROR(INDEX('Hoja de Trabajo para listado'!$BC$155:$CB$1048576,MATCH($A944,'Hoja de Trabajo para listado'!$BC$155:$BC$1048576,0),MATCH((CUADRO!M$5&amp;$E944),'Hoja de Trabajo para listado'!$BC$151:$CB$151,0)),0)+IFERROR(INDEX('Hoja de Trabajo para listado'!$DE$153:$DG$274,MATCH($A944,'Hoja de Trabajo para listado'!$DE$153:$DE$1048576,0),MATCH((CUADRO!M$5&amp;$E944),'Hoja de Trabajo para listado'!$DE$151:$DG$151,0)),0)+IFERROR(INDEX('Hoja de Trabajo para listado'!$CD$155:$DC$1048576,MATCH($A944,'Hoja de Trabajo para listado'!$CD$155:$CD$1048576,0),MATCH((CUADRO!M$5&amp;$E944),'Hoja de Trabajo para listado'!$CD$151:$DC$151,0)),0)</f>
        <v>0</v>
      </c>
      <c r="N944" s="255">
        <f ca="1">+IFERROR(INDEX('Hoja de Trabajo para listado'!$A$155:$Z$1048576,MATCH($A944,'Hoja de Trabajo para listado'!$A$155:$A$1048576,0),MATCH((CUADRO!N$5&amp;$E944),'Hoja de Trabajo para listado'!$A$151:$Z$151,0)),0)+IFERROR(INDEX('Hoja de Trabajo para listado'!$AB$155:$BA$1048576,MATCH($A944,'Hoja de Trabajo para listado'!$AB$155:$AB$1048576,0),MATCH((CUADRO!N$5&amp;$E944),'Hoja de Trabajo para listado'!$AB$151:$BA$151,0)),0)+IFERROR(INDEX('Hoja de Trabajo para listado'!$BC$155:$CB$1048576,MATCH($A944,'Hoja de Trabajo para listado'!$BC$155:$BC$1048576,0),MATCH((CUADRO!N$5&amp;$E944),'Hoja de Trabajo para listado'!$BC$151:$CB$151,0)),0)+IFERROR(INDEX('Hoja de Trabajo para listado'!$DE$153:$DG$274,MATCH($A944,'Hoja de Trabajo para listado'!$DE$153:$DE$1048576,0),MATCH((CUADRO!N$5&amp;$E944),'Hoja de Trabajo para listado'!$DE$151:$DG$151,0)),0)+IFERROR(INDEX('Hoja de Trabajo para listado'!$CD$155:$DC$1048576,MATCH($A944,'Hoja de Trabajo para listado'!$CD$155:$CD$1048576,0),MATCH((CUADRO!N$5&amp;$E944),'Hoja de Trabajo para listado'!$CD$151:$DC$151,0)),0)</f>
        <v>0</v>
      </c>
      <c r="O944" s="255">
        <f ca="1">+IFERROR(INDEX('Hoja de Trabajo para listado'!$A$155:$Z$1048576,MATCH($A944,'Hoja de Trabajo para listado'!$A$155:$A$1048576,0),MATCH((CUADRO!O$5&amp;$E944),'Hoja de Trabajo para listado'!$A$151:$Z$151,0)),0)+IFERROR(INDEX('Hoja de Trabajo para listado'!$AB$155:$BA$1048576,MATCH($A944,'Hoja de Trabajo para listado'!$AB$155:$AB$1048576,0),MATCH((CUADRO!O$5&amp;$E944),'Hoja de Trabajo para listado'!$AB$151:$BA$151,0)),0)+IFERROR(INDEX('Hoja de Trabajo para listado'!$BC$155:$CB$1048576,MATCH($A944,'Hoja de Trabajo para listado'!$BC$155:$BC$1048576,0),MATCH((CUADRO!O$5&amp;$E944),'Hoja de Trabajo para listado'!$BC$151:$CB$151,0)),0)+IFERROR(INDEX('Hoja de Trabajo para listado'!$DE$153:$DG$274,MATCH($A944,'Hoja de Trabajo para listado'!$DE$153:$DE$1048576,0),MATCH((CUADRO!O$5&amp;$E944),'Hoja de Trabajo para listado'!$DE$151:$DG$151,0)),0)+IFERROR(INDEX('Hoja de Trabajo para listado'!$CD$155:$DC$1048576,MATCH($A944,'Hoja de Trabajo para listado'!$CD$155:$CD$1048576,0),MATCH((CUADRO!O$5&amp;$E944),'Hoja de Trabajo para listado'!$CD$151:$DC$151,0)),0)</f>
        <v>0</v>
      </c>
      <c r="P944" s="255">
        <f ca="1">+IFERROR(INDEX('Hoja de Trabajo para listado'!$A$155:$Z$1048576,MATCH($A944,'Hoja de Trabajo para listado'!$A$155:$A$1048576,0),MATCH((CUADRO!P$5&amp;$E944),'Hoja de Trabajo para listado'!$A$151:$Z$151,0)),0)+IFERROR(INDEX('Hoja de Trabajo para listado'!$AB$155:$BA$1048576,MATCH($A944,'Hoja de Trabajo para listado'!$AB$155:$AB$1048576,0),MATCH((CUADRO!P$5&amp;$E944),'Hoja de Trabajo para listado'!$AB$151:$BA$151,0)),0)+IFERROR(INDEX('Hoja de Trabajo para listado'!$BC$155:$CB$1048576,MATCH($A944,'Hoja de Trabajo para listado'!$BC$155:$BC$1048576,0),MATCH((CUADRO!P$5&amp;$E944),'Hoja de Trabajo para listado'!$BC$151:$CB$151,0)),0)+IFERROR(INDEX('Hoja de Trabajo para listado'!$DE$153:$DG$274,MATCH($A944,'Hoja de Trabajo para listado'!$DE$153:$DE$1048576,0),MATCH((CUADRO!P$5&amp;$E944),'Hoja de Trabajo para listado'!$DE$151:$DG$151,0)),0)+IFERROR(INDEX('Hoja de Trabajo para listado'!$CD$155:$DC$1048576,MATCH($A944,'Hoja de Trabajo para listado'!$CD$155:$CD$1048576,0),MATCH((CUADRO!P$5&amp;$E944),'Hoja de Trabajo para listado'!$CD$151:$DC$151,0)),0)</f>
        <v>0</v>
      </c>
      <c r="Q944" s="255">
        <f ca="1">+IFERROR(INDEX('Hoja de Trabajo para listado'!$A$155:$Z$1048576,MATCH($A944,'Hoja de Trabajo para listado'!$A$155:$A$1048576,0),MATCH((CUADRO!Q$5&amp;$E944),'Hoja de Trabajo para listado'!$A$151:$Z$151,0)),0)+IFERROR(INDEX('Hoja de Trabajo para listado'!$AB$155:$BA$1048576,MATCH($A944,'Hoja de Trabajo para listado'!$AB$155:$AB$1048576,0),MATCH((CUADRO!Q$5&amp;$E944),'Hoja de Trabajo para listado'!$AB$151:$BA$151,0)),0)+IFERROR(INDEX('Hoja de Trabajo para listado'!$BC$155:$CB$1048576,MATCH($A944,'Hoja de Trabajo para listado'!$BC$155:$BC$1048576,0),MATCH((CUADRO!Q$5&amp;$E944),'Hoja de Trabajo para listado'!$BC$151:$CB$151,0)),0)+IFERROR(INDEX('Hoja de Trabajo para listado'!$DE$153:$DG$274,MATCH($A944,'Hoja de Trabajo para listado'!$DE$153:$DE$1048576,0),MATCH((CUADRO!Q$5&amp;$E944),'Hoja de Trabajo para listado'!$DE$151:$DG$151,0)),0)+IFERROR(INDEX('Hoja de Trabajo para listado'!$CD$155:$DC$1048576,MATCH($A944,'Hoja de Trabajo para listado'!$CD$155:$CD$1048576,0),MATCH((CUADRO!Q$5&amp;$E944),'Hoja de Trabajo para listado'!$CD$151:$DC$151,0)),0)</f>
        <v>0</v>
      </c>
      <c r="R944" s="255">
        <f t="shared" ref="R944:R1007" ca="1" si="30">+SUM(F944:Q944)</f>
        <v>0</v>
      </c>
      <c r="S944" s="262"/>
      <c r="T944" s="255">
        <f ca="1">+T945</f>
        <v>0</v>
      </c>
      <c r="U944" s="254">
        <f t="shared" ref="U944:U1007" si="31">+IF(E944="Débitos",1,2)</f>
        <v>1</v>
      </c>
      <c r="V944" s="362" t="str">
        <f>+VLOOKUP(A944,bd_lista!$A$3:$E$590,5,FALSE)</f>
        <v>Gobiernos Autonomos Municipales</v>
      </c>
      <c r="W944" s="361" t="str">
        <f>+V944</f>
        <v>Gobiernos Autonomos Municipales</v>
      </c>
      <c r="X944" s="254">
        <f>+VLOOKUP(A944,[2]Sheet1!$A$13:$D$744,4,FALSE)</f>
        <v>0</v>
      </c>
      <c r="Y944" s="254" t="e">
        <f>+VLOOKUP(X944,bd_lista!$A$3:$C$590,3,FALSE)</f>
        <v>#N/A</v>
      </c>
      <c r="Z944" s="316">
        <f>+X944</f>
        <v>0</v>
      </c>
      <c r="AA944" s="317" t="e">
        <f>+Y944</f>
        <v>#N/A</v>
      </c>
    </row>
    <row r="945" spans="1:27" customFormat="1" ht="15" hidden="1" customHeight="1">
      <c r="A945" s="32">
        <v>1735</v>
      </c>
      <c r="B945" s="307"/>
      <c r="C945" s="259" t="str">
        <f>+VLOOKUP(A945,bd_lista!$A$3:$C$590,3,FALSE)</f>
        <v>Gobierno Autónomo Municipal de General Agustín Saavedra</v>
      </c>
      <c r="D945" s="362"/>
      <c r="E945" s="256" t="s">
        <v>1314</v>
      </c>
      <c r="F945" s="257">
        <f ca="1">+IFERROR(INDEX('Hoja de Trabajo para listado'!$A$155:$Z$1048576,MATCH($A945,'Hoja de Trabajo para listado'!$A$155:$A$1048576,0),MATCH((CUADRO!F$5&amp;$E945),'Hoja de Trabajo para listado'!$A$151:$Z$151,0)),0)+IFERROR(INDEX('Hoja de Trabajo para listado'!$AB$155:$BA$1048576,MATCH($A945,'Hoja de Trabajo para listado'!$AB$155:$AB$1048576,0),MATCH((CUADRO!F$5&amp;$E945),'Hoja de Trabajo para listado'!$AB$151:$BA$151,0)),0)+IFERROR(INDEX('Hoja de Trabajo para listado'!$BC$155:$CB$1048576,MATCH($A945,'Hoja de Trabajo para listado'!$BC$155:$BC$1048576,0),MATCH((CUADRO!F$5&amp;$E945),'Hoja de Trabajo para listado'!$BC$151:$CB$151,0)),0)+IFERROR(INDEX('Hoja de Trabajo para listado'!$DE$153:$DG$274,MATCH($A945,'Hoja de Trabajo para listado'!$DE$153:$DE$1048576,0),MATCH((CUADRO!F$5&amp;$E945),'Hoja de Trabajo para listado'!$DE$151:$DG$151,0)),0)+IFERROR(INDEX('Hoja de Trabajo para listado'!$CD$155:$DC$1048576,MATCH($A945,'Hoja de Trabajo para listado'!$CD$155:$CD$1048576,0),MATCH((CUADRO!F$5&amp;$E945),'Hoja de Trabajo para listado'!$CD$151:$DC$151,0)),0)</f>
        <v>0</v>
      </c>
      <c r="G945" s="257">
        <f ca="1">+IFERROR(INDEX('Hoja de Trabajo para listado'!$A$155:$Z$1048576,MATCH($A945,'Hoja de Trabajo para listado'!$A$155:$A$1048576,0),MATCH((CUADRO!G$5&amp;$E945),'Hoja de Trabajo para listado'!$A$151:$Z$151,0)),0)+IFERROR(INDEX('Hoja de Trabajo para listado'!$AB$155:$BA$1048576,MATCH($A945,'Hoja de Trabajo para listado'!$AB$155:$AB$1048576,0),MATCH((CUADRO!G$5&amp;$E945),'Hoja de Trabajo para listado'!$AB$151:$BA$151,0)),0)+IFERROR(INDEX('Hoja de Trabajo para listado'!$BC$155:$CB$1048576,MATCH($A945,'Hoja de Trabajo para listado'!$BC$155:$BC$1048576,0),MATCH((CUADRO!G$5&amp;$E945),'Hoja de Trabajo para listado'!$BC$151:$CB$151,0)),0)+IFERROR(INDEX('Hoja de Trabajo para listado'!$DE$153:$DG$274,MATCH($A945,'Hoja de Trabajo para listado'!$DE$153:$DE$1048576,0),MATCH((CUADRO!G$5&amp;$E945),'Hoja de Trabajo para listado'!$DE$151:$DG$151,0)),0)+IFERROR(INDEX('Hoja de Trabajo para listado'!$CD$155:$DC$1048576,MATCH($A945,'Hoja de Trabajo para listado'!$CD$155:$CD$1048576,0),MATCH((CUADRO!G$5&amp;$E945),'Hoja de Trabajo para listado'!$CD$151:$DC$151,0)),0)</f>
        <v>0</v>
      </c>
      <c r="H945" s="257">
        <f ca="1">+IFERROR(INDEX('Hoja de Trabajo para listado'!$A$155:$Z$1048576,MATCH($A945,'Hoja de Trabajo para listado'!$A$155:$A$1048576,0),MATCH((CUADRO!H$5&amp;$E945),'Hoja de Trabajo para listado'!$A$151:$Z$151,0)),0)+IFERROR(INDEX('Hoja de Trabajo para listado'!$AB$155:$BA$1048576,MATCH($A945,'Hoja de Trabajo para listado'!$AB$155:$AB$1048576,0),MATCH((CUADRO!H$5&amp;$E945),'Hoja de Trabajo para listado'!$AB$151:$BA$151,0)),0)+IFERROR(INDEX('Hoja de Trabajo para listado'!$BC$155:$CB$1048576,MATCH($A945,'Hoja de Trabajo para listado'!$BC$155:$BC$1048576,0),MATCH((CUADRO!H$5&amp;$E945),'Hoja de Trabajo para listado'!$BC$151:$CB$151,0)),0)+IFERROR(INDEX('Hoja de Trabajo para listado'!$DE$153:$DG$274,MATCH($A945,'Hoja de Trabajo para listado'!$DE$153:$DE$1048576,0),MATCH((CUADRO!H$5&amp;$E945),'Hoja de Trabajo para listado'!$DE$151:$DG$151,0)),0)+IFERROR(INDEX('Hoja de Trabajo para listado'!$CD$155:$DC$1048576,MATCH($A945,'Hoja de Trabajo para listado'!$CD$155:$CD$1048576,0),MATCH((CUADRO!H$5&amp;$E945),'Hoja de Trabajo para listado'!$CD$151:$DC$151,0)),0)</f>
        <v>0</v>
      </c>
      <c r="I945" s="257">
        <f ca="1">+IFERROR(INDEX('Hoja de Trabajo para listado'!$A$155:$Z$1048576,MATCH($A945,'Hoja de Trabajo para listado'!$A$155:$A$1048576,0),MATCH((CUADRO!I$5&amp;$E945),'Hoja de Trabajo para listado'!$A$151:$Z$151,0)),0)+IFERROR(INDEX('Hoja de Trabajo para listado'!$AB$155:$BA$1048576,MATCH($A945,'Hoja de Trabajo para listado'!$AB$155:$AB$1048576,0),MATCH((CUADRO!I$5&amp;$E945),'Hoja de Trabajo para listado'!$AB$151:$BA$151,0)),0)+IFERROR(INDEX('Hoja de Trabajo para listado'!$BC$155:$CB$1048576,MATCH($A945,'Hoja de Trabajo para listado'!$BC$155:$BC$1048576,0),MATCH((CUADRO!I$5&amp;$E945),'Hoja de Trabajo para listado'!$BC$151:$CB$151,0)),0)+IFERROR(INDEX('Hoja de Trabajo para listado'!$DE$153:$DG$274,MATCH($A945,'Hoja de Trabajo para listado'!$DE$153:$DE$1048576,0),MATCH((CUADRO!I$5&amp;$E945),'Hoja de Trabajo para listado'!$DE$151:$DG$151,0)),0)+IFERROR(INDEX('Hoja de Trabajo para listado'!$CD$155:$DC$1048576,MATCH($A945,'Hoja de Trabajo para listado'!$CD$155:$CD$1048576,0),MATCH((CUADRO!I$5&amp;$E945),'Hoja de Trabajo para listado'!$CD$151:$DC$151,0)),0)</f>
        <v>0</v>
      </c>
      <c r="J945" s="257">
        <f ca="1">+IFERROR(INDEX('Hoja de Trabajo para listado'!$A$155:$Z$1048576,MATCH($A945,'Hoja de Trabajo para listado'!$A$155:$A$1048576,0),MATCH((CUADRO!J$5&amp;$E945),'Hoja de Trabajo para listado'!$A$151:$Z$151,0)),0)+IFERROR(INDEX('Hoja de Trabajo para listado'!$AB$155:$BA$1048576,MATCH($A945,'Hoja de Trabajo para listado'!$AB$155:$AB$1048576,0),MATCH((CUADRO!J$5&amp;$E945),'Hoja de Trabajo para listado'!$AB$151:$BA$151,0)),0)+IFERROR(INDEX('Hoja de Trabajo para listado'!$BC$155:$CB$1048576,MATCH($A945,'Hoja de Trabajo para listado'!$BC$155:$BC$1048576,0),MATCH((CUADRO!J$5&amp;$E945),'Hoja de Trabajo para listado'!$BC$151:$CB$151,0)),0)+IFERROR(INDEX('Hoja de Trabajo para listado'!$DE$153:$DG$274,MATCH($A945,'Hoja de Trabajo para listado'!$DE$153:$DE$1048576,0),MATCH((CUADRO!J$5&amp;$E945),'Hoja de Trabajo para listado'!$DE$151:$DG$151,0)),0)+IFERROR(INDEX('Hoja de Trabajo para listado'!$CD$155:$DC$1048576,MATCH($A945,'Hoja de Trabajo para listado'!$CD$155:$CD$1048576,0),MATCH((CUADRO!J$5&amp;$E945),'Hoja de Trabajo para listado'!$CD$151:$DC$151,0)),0)</f>
        <v>0</v>
      </c>
      <c r="K945" s="257">
        <f ca="1">+IFERROR(INDEX('Hoja de Trabajo para listado'!$A$155:$Z$1048576,MATCH($A945,'Hoja de Trabajo para listado'!$A$155:$A$1048576,0),MATCH((CUADRO!K$5&amp;$E945),'Hoja de Trabajo para listado'!$A$151:$Z$151,0)),0)+IFERROR(INDEX('Hoja de Trabajo para listado'!$AB$155:$BA$1048576,MATCH($A945,'Hoja de Trabajo para listado'!$AB$155:$AB$1048576,0),MATCH((CUADRO!K$5&amp;$E945),'Hoja de Trabajo para listado'!$AB$151:$BA$151,0)),0)+IFERROR(INDEX('Hoja de Trabajo para listado'!$BC$155:$CB$1048576,MATCH($A945,'Hoja de Trabajo para listado'!$BC$155:$BC$1048576,0),MATCH((CUADRO!K$5&amp;$E945),'Hoja de Trabajo para listado'!$BC$151:$CB$151,0)),0)+IFERROR(INDEX('Hoja de Trabajo para listado'!$DE$153:$DG$274,MATCH($A945,'Hoja de Trabajo para listado'!$DE$153:$DE$1048576,0),MATCH((CUADRO!K$5&amp;$E945),'Hoja de Trabajo para listado'!$DE$151:$DG$151,0)),0)+IFERROR(INDEX('Hoja de Trabajo para listado'!$CD$155:$DC$1048576,MATCH($A945,'Hoja de Trabajo para listado'!$CD$155:$CD$1048576,0),MATCH((CUADRO!K$5&amp;$E945),'Hoja de Trabajo para listado'!$CD$151:$DC$151,0)),0)</f>
        <v>0</v>
      </c>
      <c r="L945" s="257">
        <f ca="1">+IFERROR(INDEX('Hoja de Trabajo para listado'!$A$155:$Z$1048576,MATCH($A945,'Hoja de Trabajo para listado'!$A$155:$A$1048576,0),MATCH((CUADRO!L$5&amp;$E945),'Hoja de Trabajo para listado'!$A$151:$Z$151,0)),0)+IFERROR(INDEX('Hoja de Trabajo para listado'!$AB$155:$BA$1048576,MATCH($A945,'Hoja de Trabajo para listado'!$AB$155:$AB$1048576,0),MATCH((CUADRO!L$5&amp;$E945),'Hoja de Trabajo para listado'!$AB$151:$BA$151,0)),0)+IFERROR(INDEX('Hoja de Trabajo para listado'!$BC$155:$CB$1048576,MATCH($A945,'Hoja de Trabajo para listado'!$BC$155:$BC$1048576,0),MATCH((CUADRO!L$5&amp;$E945),'Hoja de Trabajo para listado'!$BC$151:$CB$151,0)),0)+IFERROR(INDEX('Hoja de Trabajo para listado'!$DE$153:$DG$274,MATCH($A945,'Hoja de Trabajo para listado'!$DE$153:$DE$1048576,0),MATCH((CUADRO!L$5&amp;$E945),'Hoja de Trabajo para listado'!$DE$151:$DG$151,0)),0)+IFERROR(INDEX('Hoja de Trabajo para listado'!$CD$155:$DC$1048576,MATCH($A945,'Hoja de Trabajo para listado'!$CD$155:$CD$1048576,0),MATCH((CUADRO!L$5&amp;$E945),'Hoja de Trabajo para listado'!$CD$151:$DC$151,0)),0)</f>
        <v>0</v>
      </c>
      <c r="M945" s="257">
        <f ca="1">+IFERROR(INDEX('Hoja de Trabajo para listado'!$A$155:$Z$1048576,MATCH($A945,'Hoja de Trabajo para listado'!$A$155:$A$1048576,0),MATCH((CUADRO!M$5&amp;$E945),'Hoja de Trabajo para listado'!$A$151:$Z$151,0)),0)+IFERROR(INDEX('Hoja de Trabajo para listado'!$AB$155:$BA$1048576,MATCH($A945,'Hoja de Trabajo para listado'!$AB$155:$AB$1048576,0),MATCH((CUADRO!M$5&amp;$E945),'Hoja de Trabajo para listado'!$AB$151:$BA$151,0)),0)+IFERROR(INDEX('Hoja de Trabajo para listado'!$BC$155:$CB$1048576,MATCH($A945,'Hoja de Trabajo para listado'!$BC$155:$BC$1048576,0),MATCH((CUADRO!M$5&amp;$E945),'Hoja de Trabajo para listado'!$BC$151:$CB$151,0)),0)+IFERROR(INDEX('Hoja de Trabajo para listado'!$DE$153:$DG$274,MATCH($A945,'Hoja de Trabajo para listado'!$DE$153:$DE$1048576,0),MATCH((CUADRO!M$5&amp;$E945),'Hoja de Trabajo para listado'!$DE$151:$DG$151,0)),0)+IFERROR(INDEX('Hoja de Trabajo para listado'!$CD$155:$DC$1048576,MATCH($A945,'Hoja de Trabajo para listado'!$CD$155:$CD$1048576,0),MATCH((CUADRO!M$5&amp;$E945),'Hoja de Trabajo para listado'!$CD$151:$DC$151,0)),0)</f>
        <v>0</v>
      </c>
      <c r="N945" s="257">
        <f ca="1">+IFERROR(INDEX('Hoja de Trabajo para listado'!$A$155:$Z$1048576,MATCH($A945,'Hoja de Trabajo para listado'!$A$155:$A$1048576,0),MATCH((CUADRO!N$5&amp;$E945),'Hoja de Trabajo para listado'!$A$151:$Z$151,0)),0)+IFERROR(INDEX('Hoja de Trabajo para listado'!$AB$155:$BA$1048576,MATCH($A945,'Hoja de Trabajo para listado'!$AB$155:$AB$1048576,0),MATCH((CUADRO!N$5&amp;$E945),'Hoja de Trabajo para listado'!$AB$151:$BA$151,0)),0)+IFERROR(INDEX('Hoja de Trabajo para listado'!$BC$155:$CB$1048576,MATCH($A945,'Hoja de Trabajo para listado'!$BC$155:$BC$1048576,0),MATCH((CUADRO!N$5&amp;$E945),'Hoja de Trabajo para listado'!$BC$151:$CB$151,0)),0)+IFERROR(INDEX('Hoja de Trabajo para listado'!$DE$153:$DG$274,MATCH($A945,'Hoja de Trabajo para listado'!$DE$153:$DE$1048576,0),MATCH((CUADRO!N$5&amp;$E945),'Hoja de Trabajo para listado'!$DE$151:$DG$151,0)),0)+IFERROR(INDEX('Hoja de Trabajo para listado'!$CD$155:$DC$1048576,MATCH($A945,'Hoja de Trabajo para listado'!$CD$155:$CD$1048576,0),MATCH((CUADRO!N$5&amp;$E945),'Hoja de Trabajo para listado'!$CD$151:$DC$151,0)),0)</f>
        <v>0</v>
      </c>
      <c r="O945" s="257">
        <f ca="1">+IFERROR(INDEX('Hoja de Trabajo para listado'!$A$155:$Z$1048576,MATCH($A945,'Hoja de Trabajo para listado'!$A$155:$A$1048576,0),MATCH((CUADRO!O$5&amp;$E945),'Hoja de Trabajo para listado'!$A$151:$Z$151,0)),0)+IFERROR(INDEX('Hoja de Trabajo para listado'!$AB$155:$BA$1048576,MATCH($A945,'Hoja de Trabajo para listado'!$AB$155:$AB$1048576,0),MATCH((CUADRO!O$5&amp;$E945),'Hoja de Trabajo para listado'!$AB$151:$BA$151,0)),0)+IFERROR(INDEX('Hoja de Trabajo para listado'!$BC$155:$CB$1048576,MATCH($A945,'Hoja de Trabajo para listado'!$BC$155:$BC$1048576,0),MATCH((CUADRO!O$5&amp;$E945),'Hoja de Trabajo para listado'!$BC$151:$CB$151,0)),0)+IFERROR(INDEX('Hoja de Trabajo para listado'!$DE$153:$DG$274,MATCH($A945,'Hoja de Trabajo para listado'!$DE$153:$DE$1048576,0),MATCH((CUADRO!O$5&amp;$E945),'Hoja de Trabajo para listado'!$DE$151:$DG$151,0)),0)+IFERROR(INDEX('Hoja de Trabajo para listado'!$CD$155:$DC$1048576,MATCH($A945,'Hoja de Trabajo para listado'!$CD$155:$CD$1048576,0),MATCH((CUADRO!O$5&amp;$E945),'Hoja de Trabajo para listado'!$CD$151:$DC$151,0)),0)</f>
        <v>0</v>
      </c>
      <c r="P945" s="257">
        <f ca="1">+IFERROR(INDEX('Hoja de Trabajo para listado'!$A$155:$Z$1048576,MATCH($A945,'Hoja de Trabajo para listado'!$A$155:$A$1048576,0),MATCH((CUADRO!P$5&amp;$E945),'Hoja de Trabajo para listado'!$A$151:$Z$151,0)),0)+IFERROR(INDEX('Hoja de Trabajo para listado'!$AB$155:$BA$1048576,MATCH($A945,'Hoja de Trabajo para listado'!$AB$155:$AB$1048576,0),MATCH((CUADRO!P$5&amp;$E945),'Hoja de Trabajo para listado'!$AB$151:$BA$151,0)),0)+IFERROR(INDEX('Hoja de Trabajo para listado'!$BC$155:$CB$1048576,MATCH($A945,'Hoja de Trabajo para listado'!$BC$155:$BC$1048576,0),MATCH((CUADRO!P$5&amp;$E945),'Hoja de Trabajo para listado'!$BC$151:$CB$151,0)),0)+IFERROR(INDEX('Hoja de Trabajo para listado'!$DE$153:$DG$274,MATCH($A945,'Hoja de Trabajo para listado'!$DE$153:$DE$1048576,0),MATCH((CUADRO!P$5&amp;$E945),'Hoja de Trabajo para listado'!$DE$151:$DG$151,0)),0)+IFERROR(INDEX('Hoja de Trabajo para listado'!$CD$155:$DC$1048576,MATCH($A945,'Hoja de Trabajo para listado'!$CD$155:$CD$1048576,0),MATCH((CUADRO!P$5&amp;$E945),'Hoja de Trabajo para listado'!$CD$151:$DC$151,0)),0)</f>
        <v>0</v>
      </c>
      <c r="Q945" s="257">
        <f ca="1">+IFERROR(INDEX('Hoja de Trabajo para listado'!$A$155:$Z$1048576,MATCH($A945,'Hoja de Trabajo para listado'!$A$155:$A$1048576,0),MATCH((CUADRO!Q$5&amp;$E945),'Hoja de Trabajo para listado'!$A$151:$Z$151,0)),0)+IFERROR(INDEX('Hoja de Trabajo para listado'!$AB$155:$BA$1048576,MATCH($A945,'Hoja de Trabajo para listado'!$AB$155:$AB$1048576,0),MATCH((CUADRO!Q$5&amp;$E945),'Hoja de Trabajo para listado'!$AB$151:$BA$151,0)),0)+IFERROR(INDEX('Hoja de Trabajo para listado'!$BC$155:$CB$1048576,MATCH($A945,'Hoja de Trabajo para listado'!$BC$155:$BC$1048576,0),MATCH((CUADRO!Q$5&amp;$E945),'Hoja de Trabajo para listado'!$BC$151:$CB$151,0)),0)+IFERROR(INDEX('Hoja de Trabajo para listado'!$DE$153:$DG$274,MATCH($A945,'Hoja de Trabajo para listado'!$DE$153:$DE$1048576,0),MATCH((CUADRO!Q$5&amp;$E945),'Hoja de Trabajo para listado'!$DE$151:$DG$151,0)),0)+IFERROR(INDEX('Hoja de Trabajo para listado'!$CD$155:$DC$1048576,MATCH($A945,'Hoja de Trabajo para listado'!$CD$155:$CD$1048576,0),MATCH((CUADRO!Q$5&amp;$E945),'Hoja de Trabajo para listado'!$CD$151:$DC$151,0)),0)</f>
        <v>0</v>
      </c>
      <c r="R945" s="257">
        <f t="shared" ca="1" si="30"/>
        <v>0</v>
      </c>
      <c r="S945" s="274">
        <f ca="1">+R944+R945</f>
        <v>0</v>
      </c>
      <c r="T945" s="257">
        <f ca="1">+S945</f>
        <v>0</v>
      </c>
      <c r="U945" s="256">
        <f t="shared" si="31"/>
        <v>2</v>
      </c>
      <c r="V945" s="362" t="str">
        <f>+VLOOKUP(A945,bd_lista!$A$3:$E$590,5,FALSE)</f>
        <v>Gobiernos Autonomos Municipales</v>
      </c>
      <c r="W945" s="362"/>
      <c r="X945" s="254">
        <f>+VLOOKUP(A945,[2]Sheet1!$A$13:$D$744,4,FALSE)</f>
        <v>0</v>
      </c>
      <c r="Y945" s="254" t="e">
        <f>+VLOOKUP(X945,bd_lista!$A$3:$C$590,3,FALSE)</f>
        <v>#N/A</v>
      </c>
      <c r="Z945" s="314"/>
      <c r="AA945" s="315"/>
    </row>
    <row r="946" spans="1:27" customFormat="1" ht="15" hidden="1" customHeight="1">
      <c r="A946" s="32">
        <v>1736</v>
      </c>
      <c r="B946" s="306">
        <f>+A946</f>
        <v>1736</v>
      </c>
      <c r="C946" s="259" t="str">
        <f>+VLOOKUP(A946,bd_lista!$A$3:$C$590,3,FALSE)</f>
        <v>Gobierno Autónomo Municipal de Mineros</v>
      </c>
      <c r="D946" s="361" t="str">
        <f>+C946</f>
        <v>Gobierno Autónomo Municipal de Mineros</v>
      </c>
      <c r="E946" s="254" t="s">
        <v>1313</v>
      </c>
      <c r="F946" s="255">
        <f ca="1">+IFERROR(INDEX('Hoja de Trabajo para listado'!$A$155:$Z$1048576,MATCH($A946,'Hoja de Trabajo para listado'!$A$155:$A$1048576,0),MATCH((CUADRO!F$5&amp;$E946),'Hoja de Trabajo para listado'!$A$151:$Z$151,0)),0)+IFERROR(INDEX('Hoja de Trabajo para listado'!$AB$155:$BA$1048576,MATCH($A946,'Hoja de Trabajo para listado'!$AB$155:$AB$1048576,0),MATCH((CUADRO!F$5&amp;$E946),'Hoja de Trabajo para listado'!$AB$151:$BA$151,0)),0)+IFERROR(INDEX('Hoja de Trabajo para listado'!$BC$155:$CB$1048576,MATCH($A946,'Hoja de Trabajo para listado'!$BC$155:$BC$1048576,0),MATCH((CUADRO!F$5&amp;$E946),'Hoja de Trabajo para listado'!$BC$151:$CB$151,0)),0)+IFERROR(INDEX('Hoja de Trabajo para listado'!$DE$153:$DG$274,MATCH($A946,'Hoja de Trabajo para listado'!$DE$153:$DE$1048576,0),MATCH((CUADRO!F$5&amp;$E946),'Hoja de Trabajo para listado'!$DE$151:$DG$151,0)),0)+IFERROR(INDEX('Hoja de Trabajo para listado'!$CD$155:$DC$1048576,MATCH($A946,'Hoja de Trabajo para listado'!$CD$155:$CD$1048576,0),MATCH((CUADRO!F$5&amp;$E946),'Hoja de Trabajo para listado'!$CD$151:$DC$151,0)),0)</f>
        <v>0</v>
      </c>
      <c r="G946" s="255">
        <f ca="1">+IFERROR(INDEX('Hoja de Trabajo para listado'!$A$155:$Z$1048576,MATCH($A946,'Hoja de Trabajo para listado'!$A$155:$A$1048576,0),MATCH((CUADRO!G$5&amp;$E946),'Hoja de Trabajo para listado'!$A$151:$Z$151,0)),0)+IFERROR(INDEX('Hoja de Trabajo para listado'!$AB$155:$BA$1048576,MATCH($A946,'Hoja de Trabajo para listado'!$AB$155:$AB$1048576,0),MATCH((CUADRO!G$5&amp;$E946),'Hoja de Trabajo para listado'!$AB$151:$BA$151,0)),0)+IFERROR(INDEX('Hoja de Trabajo para listado'!$BC$155:$CB$1048576,MATCH($A946,'Hoja de Trabajo para listado'!$BC$155:$BC$1048576,0),MATCH((CUADRO!G$5&amp;$E946),'Hoja de Trabajo para listado'!$BC$151:$CB$151,0)),0)+IFERROR(INDEX('Hoja de Trabajo para listado'!$DE$153:$DG$274,MATCH($A946,'Hoja de Trabajo para listado'!$DE$153:$DE$1048576,0),MATCH((CUADRO!G$5&amp;$E946),'Hoja de Trabajo para listado'!$DE$151:$DG$151,0)),0)+IFERROR(INDEX('Hoja de Trabajo para listado'!$CD$155:$DC$1048576,MATCH($A946,'Hoja de Trabajo para listado'!$CD$155:$CD$1048576,0),MATCH((CUADRO!G$5&amp;$E946),'Hoja de Trabajo para listado'!$CD$151:$DC$151,0)),0)</f>
        <v>0</v>
      </c>
      <c r="H946" s="255">
        <f ca="1">+IFERROR(INDEX('Hoja de Trabajo para listado'!$A$155:$Z$1048576,MATCH($A946,'Hoja de Trabajo para listado'!$A$155:$A$1048576,0),MATCH((CUADRO!H$5&amp;$E946),'Hoja de Trabajo para listado'!$A$151:$Z$151,0)),0)+IFERROR(INDEX('Hoja de Trabajo para listado'!$AB$155:$BA$1048576,MATCH($A946,'Hoja de Trabajo para listado'!$AB$155:$AB$1048576,0),MATCH((CUADRO!H$5&amp;$E946),'Hoja de Trabajo para listado'!$AB$151:$BA$151,0)),0)+IFERROR(INDEX('Hoja de Trabajo para listado'!$BC$155:$CB$1048576,MATCH($A946,'Hoja de Trabajo para listado'!$BC$155:$BC$1048576,0),MATCH((CUADRO!H$5&amp;$E946),'Hoja de Trabajo para listado'!$BC$151:$CB$151,0)),0)+IFERROR(INDEX('Hoja de Trabajo para listado'!$DE$153:$DG$274,MATCH($A946,'Hoja de Trabajo para listado'!$DE$153:$DE$1048576,0),MATCH((CUADRO!H$5&amp;$E946),'Hoja de Trabajo para listado'!$DE$151:$DG$151,0)),0)+IFERROR(INDEX('Hoja de Trabajo para listado'!$CD$155:$DC$1048576,MATCH($A946,'Hoja de Trabajo para listado'!$CD$155:$CD$1048576,0),MATCH((CUADRO!H$5&amp;$E946),'Hoja de Trabajo para listado'!$CD$151:$DC$151,0)),0)</f>
        <v>0</v>
      </c>
      <c r="I946" s="255">
        <f ca="1">+IFERROR(INDEX('Hoja de Trabajo para listado'!$A$155:$Z$1048576,MATCH($A946,'Hoja de Trabajo para listado'!$A$155:$A$1048576,0),MATCH((CUADRO!I$5&amp;$E946),'Hoja de Trabajo para listado'!$A$151:$Z$151,0)),0)+IFERROR(INDEX('Hoja de Trabajo para listado'!$AB$155:$BA$1048576,MATCH($A946,'Hoja de Trabajo para listado'!$AB$155:$AB$1048576,0),MATCH((CUADRO!I$5&amp;$E946),'Hoja de Trabajo para listado'!$AB$151:$BA$151,0)),0)+IFERROR(INDEX('Hoja de Trabajo para listado'!$BC$155:$CB$1048576,MATCH($A946,'Hoja de Trabajo para listado'!$BC$155:$BC$1048576,0),MATCH((CUADRO!I$5&amp;$E946),'Hoja de Trabajo para listado'!$BC$151:$CB$151,0)),0)+IFERROR(INDEX('Hoja de Trabajo para listado'!$DE$153:$DG$274,MATCH($A946,'Hoja de Trabajo para listado'!$DE$153:$DE$1048576,0),MATCH((CUADRO!I$5&amp;$E946),'Hoja de Trabajo para listado'!$DE$151:$DG$151,0)),0)+IFERROR(INDEX('Hoja de Trabajo para listado'!$CD$155:$DC$1048576,MATCH($A946,'Hoja de Trabajo para listado'!$CD$155:$CD$1048576,0),MATCH((CUADRO!I$5&amp;$E946),'Hoja de Trabajo para listado'!$CD$151:$DC$151,0)),0)</f>
        <v>0</v>
      </c>
      <c r="J946" s="255">
        <f ca="1">+IFERROR(INDEX('Hoja de Trabajo para listado'!$A$155:$Z$1048576,MATCH($A946,'Hoja de Trabajo para listado'!$A$155:$A$1048576,0),MATCH((CUADRO!J$5&amp;$E946),'Hoja de Trabajo para listado'!$A$151:$Z$151,0)),0)+IFERROR(INDEX('Hoja de Trabajo para listado'!$AB$155:$BA$1048576,MATCH($A946,'Hoja de Trabajo para listado'!$AB$155:$AB$1048576,0),MATCH((CUADRO!J$5&amp;$E946),'Hoja de Trabajo para listado'!$AB$151:$BA$151,0)),0)+IFERROR(INDEX('Hoja de Trabajo para listado'!$BC$155:$CB$1048576,MATCH($A946,'Hoja de Trabajo para listado'!$BC$155:$BC$1048576,0),MATCH((CUADRO!J$5&amp;$E946),'Hoja de Trabajo para listado'!$BC$151:$CB$151,0)),0)+IFERROR(INDEX('Hoja de Trabajo para listado'!$DE$153:$DG$274,MATCH($A946,'Hoja de Trabajo para listado'!$DE$153:$DE$1048576,0),MATCH((CUADRO!J$5&amp;$E946),'Hoja de Trabajo para listado'!$DE$151:$DG$151,0)),0)+IFERROR(INDEX('Hoja de Trabajo para listado'!$CD$155:$DC$1048576,MATCH($A946,'Hoja de Trabajo para listado'!$CD$155:$CD$1048576,0),MATCH((CUADRO!J$5&amp;$E946),'Hoja de Trabajo para listado'!$CD$151:$DC$151,0)),0)</f>
        <v>0</v>
      </c>
      <c r="K946" s="255">
        <f ca="1">+IFERROR(INDEX('Hoja de Trabajo para listado'!$A$155:$Z$1048576,MATCH($A946,'Hoja de Trabajo para listado'!$A$155:$A$1048576,0),MATCH((CUADRO!K$5&amp;$E946),'Hoja de Trabajo para listado'!$A$151:$Z$151,0)),0)+IFERROR(INDEX('Hoja de Trabajo para listado'!$AB$155:$BA$1048576,MATCH($A946,'Hoja de Trabajo para listado'!$AB$155:$AB$1048576,0),MATCH((CUADRO!K$5&amp;$E946),'Hoja de Trabajo para listado'!$AB$151:$BA$151,0)),0)+IFERROR(INDEX('Hoja de Trabajo para listado'!$BC$155:$CB$1048576,MATCH($A946,'Hoja de Trabajo para listado'!$BC$155:$BC$1048576,0),MATCH((CUADRO!K$5&amp;$E946),'Hoja de Trabajo para listado'!$BC$151:$CB$151,0)),0)+IFERROR(INDEX('Hoja de Trabajo para listado'!$DE$153:$DG$274,MATCH($A946,'Hoja de Trabajo para listado'!$DE$153:$DE$1048576,0),MATCH((CUADRO!K$5&amp;$E946),'Hoja de Trabajo para listado'!$DE$151:$DG$151,0)),0)+IFERROR(INDEX('Hoja de Trabajo para listado'!$CD$155:$DC$1048576,MATCH($A946,'Hoja de Trabajo para listado'!$CD$155:$CD$1048576,0),MATCH((CUADRO!K$5&amp;$E946),'Hoja de Trabajo para listado'!$CD$151:$DC$151,0)),0)</f>
        <v>0</v>
      </c>
      <c r="L946" s="255">
        <f ca="1">+IFERROR(INDEX('Hoja de Trabajo para listado'!$A$155:$Z$1048576,MATCH($A946,'Hoja de Trabajo para listado'!$A$155:$A$1048576,0),MATCH((CUADRO!L$5&amp;$E946),'Hoja de Trabajo para listado'!$A$151:$Z$151,0)),0)+IFERROR(INDEX('Hoja de Trabajo para listado'!$AB$155:$BA$1048576,MATCH($A946,'Hoja de Trabajo para listado'!$AB$155:$AB$1048576,0),MATCH((CUADRO!L$5&amp;$E946),'Hoja de Trabajo para listado'!$AB$151:$BA$151,0)),0)+IFERROR(INDEX('Hoja de Trabajo para listado'!$BC$155:$CB$1048576,MATCH($A946,'Hoja de Trabajo para listado'!$BC$155:$BC$1048576,0),MATCH((CUADRO!L$5&amp;$E946),'Hoja de Trabajo para listado'!$BC$151:$CB$151,0)),0)+IFERROR(INDEX('Hoja de Trabajo para listado'!$DE$153:$DG$274,MATCH($A946,'Hoja de Trabajo para listado'!$DE$153:$DE$1048576,0),MATCH((CUADRO!L$5&amp;$E946),'Hoja de Trabajo para listado'!$DE$151:$DG$151,0)),0)+IFERROR(INDEX('Hoja de Trabajo para listado'!$CD$155:$DC$1048576,MATCH($A946,'Hoja de Trabajo para listado'!$CD$155:$CD$1048576,0),MATCH((CUADRO!L$5&amp;$E946),'Hoja de Trabajo para listado'!$CD$151:$DC$151,0)),0)</f>
        <v>0</v>
      </c>
      <c r="M946" s="255">
        <f ca="1">+IFERROR(INDEX('Hoja de Trabajo para listado'!$A$155:$Z$1048576,MATCH($A946,'Hoja de Trabajo para listado'!$A$155:$A$1048576,0),MATCH((CUADRO!M$5&amp;$E946),'Hoja de Trabajo para listado'!$A$151:$Z$151,0)),0)+IFERROR(INDEX('Hoja de Trabajo para listado'!$AB$155:$BA$1048576,MATCH($A946,'Hoja de Trabajo para listado'!$AB$155:$AB$1048576,0),MATCH((CUADRO!M$5&amp;$E946),'Hoja de Trabajo para listado'!$AB$151:$BA$151,0)),0)+IFERROR(INDEX('Hoja de Trabajo para listado'!$BC$155:$CB$1048576,MATCH($A946,'Hoja de Trabajo para listado'!$BC$155:$BC$1048576,0),MATCH((CUADRO!M$5&amp;$E946),'Hoja de Trabajo para listado'!$BC$151:$CB$151,0)),0)+IFERROR(INDEX('Hoja de Trabajo para listado'!$DE$153:$DG$274,MATCH($A946,'Hoja de Trabajo para listado'!$DE$153:$DE$1048576,0),MATCH((CUADRO!M$5&amp;$E946),'Hoja de Trabajo para listado'!$DE$151:$DG$151,0)),0)+IFERROR(INDEX('Hoja de Trabajo para listado'!$CD$155:$DC$1048576,MATCH($A946,'Hoja de Trabajo para listado'!$CD$155:$CD$1048576,0),MATCH((CUADRO!M$5&amp;$E946),'Hoja de Trabajo para listado'!$CD$151:$DC$151,0)),0)</f>
        <v>0</v>
      </c>
      <c r="N946" s="255">
        <f ca="1">+IFERROR(INDEX('Hoja de Trabajo para listado'!$A$155:$Z$1048576,MATCH($A946,'Hoja de Trabajo para listado'!$A$155:$A$1048576,0),MATCH((CUADRO!N$5&amp;$E946),'Hoja de Trabajo para listado'!$A$151:$Z$151,0)),0)+IFERROR(INDEX('Hoja de Trabajo para listado'!$AB$155:$BA$1048576,MATCH($A946,'Hoja de Trabajo para listado'!$AB$155:$AB$1048576,0),MATCH((CUADRO!N$5&amp;$E946),'Hoja de Trabajo para listado'!$AB$151:$BA$151,0)),0)+IFERROR(INDEX('Hoja de Trabajo para listado'!$BC$155:$CB$1048576,MATCH($A946,'Hoja de Trabajo para listado'!$BC$155:$BC$1048576,0),MATCH((CUADRO!N$5&amp;$E946),'Hoja de Trabajo para listado'!$BC$151:$CB$151,0)),0)+IFERROR(INDEX('Hoja de Trabajo para listado'!$DE$153:$DG$274,MATCH($A946,'Hoja de Trabajo para listado'!$DE$153:$DE$1048576,0),MATCH((CUADRO!N$5&amp;$E946),'Hoja de Trabajo para listado'!$DE$151:$DG$151,0)),0)+IFERROR(INDEX('Hoja de Trabajo para listado'!$CD$155:$DC$1048576,MATCH($A946,'Hoja de Trabajo para listado'!$CD$155:$CD$1048576,0),MATCH((CUADRO!N$5&amp;$E946),'Hoja de Trabajo para listado'!$CD$151:$DC$151,0)),0)</f>
        <v>0</v>
      </c>
      <c r="O946" s="255">
        <f ca="1">+IFERROR(INDEX('Hoja de Trabajo para listado'!$A$155:$Z$1048576,MATCH($A946,'Hoja de Trabajo para listado'!$A$155:$A$1048576,0),MATCH((CUADRO!O$5&amp;$E946),'Hoja de Trabajo para listado'!$A$151:$Z$151,0)),0)+IFERROR(INDEX('Hoja de Trabajo para listado'!$AB$155:$BA$1048576,MATCH($A946,'Hoja de Trabajo para listado'!$AB$155:$AB$1048576,0),MATCH((CUADRO!O$5&amp;$E946),'Hoja de Trabajo para listado'!$AB$151:$BA$151,0)),0)+IFERROR(INDEX('Hoja de Trabajo para listado'!$BC$155:$CB$1048576,MATCH($A946,'Hoja de Trabajo para listado'!$BC$155:$BC$1048576,0),MATCH((CUADRO!O$5&amp;$E946),'Hoja de Trabajo para listado'!$BC$151:$CB$151,0)),0)+IFERROR(INDEX('Hoja de Trabajo para listado'!$DE$153:$DG$274,MATCH($A946,'Hoja de Trabajo para listado'!$DE$153:$DE$1048576,0),MATCH((CUADRO!O$5&amp;$E946),'Hoja de Trabajo para listado'!$DE$151:$DG$151,0)),0)+IFERROR(INDEX('Hoja de Trabajo para listado'!$CD$155:$DC$1048576,MATCH($A946,'Hoja de Trabajo para listado'!$CD$155:$CD$1048576,0),MATCH((CUADRO!O$5&amp;$E946),'Hoja de Trabajo para listado'!$CD$151:$DC$151,0)),0)</f>
        <v>0</v>
      </c>
      <c r="P946" s="255">
        <f ca="1">+IFERROR(INDEX('Hoja de Trabajo para listado'!$A$155:$Z$1048576,MATCH($A946,'Hoja de Trabajo para listado'!$A$155:$A$1048576,0),MATCH((CUADRO!P$5&amp;$E946),'Hoja de Trabajo para listado'!$A$151:$Z$151,0)),0)+IFERROR(INDEX('Hoja de Trabajo para listado'!$AB$155:$BA$1048576,MATCH($A946,'Hoja de Trabajo para listado'!$AB$155:$AB$1048576,0),MATCH((CUADRO!P$5&amp;$E946),'Hoja de Trabajo para listado'!$AB$151:$BA$151,0)),0)+IFERROR(INDEX('Hoja de Trabajo para listado'!$BC$155:$CB$1048576,MATCH($A946,'Hoja de Trabajo para listado'!$BC$155:$BC$1048576,0),MATCH((CUADRO!P$5&amp;$E946),'Hoja de Trabajo para listado'!$BC$151:$CB$151,0)),0)+IFERROR(INDEX('Hoja de Trabajo para listado'!$DE$153:$DG$274,MATCH($A946,'Hoja de Trabajo para listado'!$DE$153:$DE$1048576,0),MATCH((CUADRO!P$5&amp;$E946),'Hoja de Trabajo para listado'!$DE$151:$DG$151,0)),0)+IFERROR(INDEX('Hoja de Trabajo para listado'!$CD$155:$DC$1048576,MATCH($A946,'Hoja de Trabajo para listado'!$CD$155:$CD$1048576,0),MATCH((CUADRO!P$5&amp;$E946),'Hoja de Trabajo para listado'!$CD$151:$DC$151,0)),0)</f>
        <v>0</v>
      </c>
      <c r="Q946" s="255">
        <f ca="1">+IFERROR(INDEX('Hoja de Trabajo para listado'!$A$155:$Z$1048576,MATCH($A946,'Hoja de Trabajo para listado'!$A$155:$A$1048576,0),MATCH((CUADRO!Q$5&amp;$E946),'Hoja de Trabajo para listado'!$A$151:$Z$151,0)),0)+IFERROR(INDEX('Hoja de Trabajo para listado'!$AB$155:$BA$1048576,MATCH($A946,'Hoja de Trabajo para listado'!$AB$155:$AB$1048576,0),MATCH((CUADRO!Q$5&amp;$E946),'Hoja de Trabajo para listado'!$AB$151:$BA$151,0)),0)+IFERROR(INDEX('Hoja de Trabajo para listado'!$BC$155:$CB$1048576,MATCH($A946,'Hoja de Trabajo para listado'!$BC$155:$BC$1048576,0),MATCH((CUADRO!Q$5&amp;$E946),'Hoja de Trabajo para listado'!$BC$151:$CB$151,0)),0)+IFERROR(INDEX('Hoja de Trabajo para listado'!$DE$153:$DG$274,MATCH($A946,'Hoja de Trabajo para listado'!$DE$153:$DE$1048576,0),MATCH((CUADRO!Q$5&amp;$E946),'Hoja de Trabajo para listado'!$DE$151:$DG$151,0)),0)+IFERROR(INDEX('Hoja de Trabajo para listado'!$CD$155:$DC$1048576,MATCH($A946,'Hoja de Trabajo para listado'!$CD$155:$CD$1048576,0),MATCH((CUADRO!Q$5&amp;$E946),'Hoja de Trabajo para listado'!$CD$151:$DC$151,0)),0)</f>
        <v>0</v>
      </c>
      <c r="R946" s="255">
        <f t="shared" ca="1" si="30"/>
        <v>0</v>
      </c>
      <c r="S946" s="262"/>
      <c r="T946" s="255">
        <f ca="1">+T947</f>
        <v>0</v>
      </c>
      <c r="U946" s="254">
        <f t="shared" si="31"/>
        <v>1</v>
      </c>
      <c r="V946" s="362" t="str">
        <f>+VLOOKUP(A946,bd_lista!$A$3:$E$590,5,FALSE)</f>
        <v>Gobiernos Autonomos Municipales</v>
      </c>
      <c r="W946" s="361" t="str">
        <f>+V946</f>
        <v>Gobiernos Autonomos Municipales</v>
      </c>
      <c r="X946" s="254">
        <f>+VLOOKUP(A946,[2]Sheet1!$A$13:$D$744,4,FALSE)</f>
        <v>0</v>
      </c>
      <c r="Y946" s="254" t="e">
        <f>+VLOOKUP(X946,bd_lista!$A$3:$C$590,3,FALSE)</f>
        <v>#N/A</v>
      </c>
      <c r="Z946" s="316">
        <f>+X946</f>
        <v>0</v>
      </c>
      <c r="AA946" s="317" t="e">
        <f>+Y946</f>
        <v>#N/A</v>
      </c>
    </row>
    <row r="947" spans="1:27" customFormat="1" ht="15" hidden="1" customHeight="1">
      <c r="A947" s="32">
        <v>1736</v>
      </c>
      <c r="B947" s="307"/>
      <c r="C947" s="259" t="str">
        <f>+VLOOKUP(A947,bd_lista!$A$3:$C$590,3,FALSE)</f>
        <v>Gobierno Autónomo Municipal de Mineros</v>
      </c>
      <c r="D947" s="362"/>
      <c r="E947" s="256" t="s">
        <v>1314</v>
      </c>
      <c r="F947" s="257">
        <f ca="1">+IFERROR(INDEX('Hoja de Trabajo para listado'!$A$155:$Z$1048576,MATCH($A947,'Hoja de Trabajo para listado'!$A$155:$A$1048576,0),MATCH((CUADRO!F$5&amp;$E947),'Hoja de Trabajo para listado'!$A$151:$Z$151,0)),0)+IFERROR(INDEX('Hoja de Trabajo para listado'!$AB$155:$BA$1048576,MATCH($A947,'Hoja de Trabajo para listado'!$AB$155:$AB$1048576,0),MATCH((CUADRO!F$5&amp;$E947),'Hoja de Trabajo para listado'!$AB$151:$BA$151,0)),0)+IFERROR(INDEX('Hoja de Trabajo para listado'!$BC$155:$CB$1048576,MATCH($A947,'Hoja de Trabajo para listado'!$BC$155:$BC$1048576,0),MATCH((CUADRO!F$5&amp;$E947),'Hoja de Trabajo para listado'!$BC$151:$CB$151,0)),0)+IFERROR(INDEX('Hoja de Trabajo para listado'!$DE$153:$DG$274,MATCH($A947,'Hoja de Trabajo para listado'!$DE$153:$DE$1048576,0),MATCH((CUADRO!F$5&amp;$E947),'Hoja de Trabajo para listado'!$DE$151:$DG$151,0)),0)+IFERROR(INDEX('Hoja de Trabajo para listado'!$CD$155:$DC$1048576,MATCH($A947,'Hoja de Trabajo para listado'!$CD$155:$CD$1048576,0),MATCH((CUADRO!F$5&amp;$E947),'Hoja de Trabajo para listado'!$CD$151:$DC$151,0)),0)</f>
        <v>0</v>
      </c>
      <c r="G947" s="257">
        <f ca="1">+IFERROR(INDEX('Hoja de Trabajo para listado'!$A$155:$Z$1048576,MATCH($A947,'Hoja de Trabajo para listado'!$A$155:$A$1048576,0),MATCH((CUADRO!G$5&amp;$E947),'Hoja de Trabajo para listado'!$A$151:$Z$151,0)),0)+IFERROR(INDEX('Hoja de Trabajo para listado'!$AB$155:$BA$1048576,MATCH($A947,'Hoja de Trabajo para listado'!$AB$155:$AB$1048576,0),MATCH((CUADRO!G$5&amp;$E947),'Hoja de Trabajo para listado'!$AB$151:$BA$151,0)),0)+IFERROR(INDEX('Hoja de Trabajo para listado'!$BC$155:$CB$1048576,MATCH($A947,'Hoja de Trabajo para listado'!$BC$155:$BC$1048576,0),MATCH((CUADRO!G$5&amp;$E947),'Hoja de Trabajo para listado'!$BC$151:$CB$151,0)),0)+IFERROR(INDEX('Hoja de Trabajo para listado'!$DE$153:$DG$274,MATCH($A947,'Hoja de Trabajo para listado'!$DE$153:$DE$1048576,0),MATCH((CUADRO!G$5&amp;$E947),'Hoja de Trabajo para listado'!$DE$151:$DG$151,0)),0)+IFERROR(INDEX('Hoja de Trabajo para listado'!$CD$155:$DC$1048576,MATCH($A947,'Hoja de Trabajo para listado'!$CD$155:$CD$1048576,0),MATCH((CUADRO!G$5&amp;$E947),'Hoja de Trabajo para listado'!$CD$151:$DC$151,0)),0)</f>
        <v>0</v>
      </c>
      <c r="H947" s="257">
        <f ca="1">+IFERROR(INDEX('Hoja de Trabajo para listado'!$A$155:$Z$1048576,MATCH($A947,'Hoja de Trabajo para listado'!$A$155:$A$1048576,0),MATCH((CUADRO!H$5&amp;$E947),'Hoja de Trabajo para listado'!$A$151:$Z$151,0)),0)+IFERROR(INDEX('Hoja de Trabajo para listado'!$AB$155:$BA$1048576,MATCH($A947,'Hoja de Trabajo para listado'!$AB$155:$AB$1048576,0),MATCH((CUADRO!H$5&amp;$E947),'Hoja de Trabajo para listado'!$AB$151:$BA$151,0)),0)+IFERROR(INDEX('Hoja de Trabajo para listado'!$BC$155:$CB$1048576,MATCH($A947,'Hoja de Trabajo para listado'!$BC$155:$BC$1048576,0),MATCH((CUADRO!H$5&amp;$E947),'Hoja de Trabajo para listado'!$BC$151:$CB$151,0)),0)+IFERROR(INDEX('Hoja de Trabajo para listado'!$DE$153:$DG$274,MATCH($A947,'Hoja de Trabajo para listado'!$DE$153:$DE$1048576,0),MATCH((CUADRO!H$5&amp;$E947),'Hoja de Trabajo para listado'!$DE$151:$DG$151,0)),0)+IFERROR(INDEX('Hoja de Trabajo para listado'!$CD$155:$DC$1048576,MATCH($A947,'Hoja de Trabajo para listado'!$CD$155:$CD$1048576,0),MATCH((CUADRO!H$5&amp;$E947),'Hoja de Trabajo para listado'!$CD$151:$DC$151,0)),0)</f>
        <v>0</v>
      </c>
      <c r="I947" s="257">
        <f ca="1">+IFERROR(INDEX('Hoja de Trabajo para listado'!$A$155:$Z$1048576,MATCH($A947,'Hoja de Trabajo para listado'!$A$155:$A$1048576,0),MATCH((CUADRO!I$5&amp;$E947),'Hoja de Trabajo para listado'!$A$151:$Z$151,0)),0)+IFERROR(INDEX('Hoja de Trabajo para listado'!$AB$155:$BA$1048576,MATCH($A947,'Hoja de Trabajo para listado'!$AB$155:$AB$1048576,0),MATCH((CUADRO!I$5&amp;$E947),'Hoja de Trabajo para listado'!$AB$151:$BA$151,0)),0)+IFERROR(INDEX('Hoja de Trabajo para listado'!$BC$155:$CB$1048576,MATCH($A947,'Hoja de Trabajo para listado'!$BC$155:$BC$1048576,0),MATCH((CUADRO!I$5&amp;$E947),'Hoja de Trabajo para listado'!$BC$151:$CB$151,0)),0)+IFERROR(INDEX('Hoja de Trabajo para listado'!$DE$153:$DG$274,MATCH($A947,'Hoja de Trabajo para listado'!$DE$153:$DE$1048576,0),MATCH((CUADRO!I$5&amp;$E947),'Hoja de Trabajo para listado'!$DE$151:$DG$151,0)),0)+IFERROR(INDEX('Hoja de Trabajo para listado'!$CD$155:$DC$1048576,MATCH($A947,'Hoja de Trabajo para listado'!$CD$155:$CD$1048576,0),MATCH((CUADRO!I$5&amp;$E947),'Hoja de Trabajo para listado'!$CD$151:$DC$151,0)),0)</f>
        <v>0</v>
      </c>
      <c r="J947" s="257">
        <f ca="1">+IFERROR(INDEX('Hoja de Trabajo para listado'!$A$155:$Z$1048576,MATCH($A947,'Hoja de Trabajo para listado'!$A$155:$A$1048576,0),MATCH((CUADRO!J$5&amp;$E947),'Hoja de Trabajo para listado'!$A$151:$Z$151,0)),0)+IFERROR(INDEX('Hoja de Trabajo para listado'!$AB$155:$BA$1048576,MATCH($A947,'Hoja de Trabajo para listado'!$AB$155:$AB$1048576,0),MATCH((CUADRO!J$5&amp;$E947),'Hoja de Trabajo para listado'!$AB$151:$BA$151,0)),0)+IFERROR(INDEX('Hoja de Trabajo para listado'!$BC$155:$CB$1048576,MATCH($A947,'Hoja de Trabajo para listado'!$BC$155:$BC$1048576,0),MATCH((CUADRO!J$5&amp;$E947),'Hoja de Trabajo para listado'!$BC$151:$CB$151,0)),0)+IFERROR(INDEX('Hoja de Trabajo para listado'!$DE$153:$DG$274,MATCH($A947,'Hoja de Trabajo para listado'!$DE$153:$DE$1048576,0),MATCH((CUADRO!J$5&amp;$E947),'Hoja de Trabajo para listado'!$DE$151:$DG$151,0)),0)+IFERROR(INDEX('Hoja de Trabajo para listado'!$CD$155:$DC$1048576,MATCH($A947,'Hoja de Trabajo para listado'!$CD$155:$CD$1048576,0),MATCH((CUADRO!J$5&amp;$E947),'Hoja de Trabajo para listado'!$CD$151:$DC$151,0)),0)</f>
        <v>0</v>
      </c>
      <c r="K947" s="257">
        <f ca="1">+IFERROR(INDEX('Hoja de Trabajo para listado'!$A$155:$Z$1048576,MATCH($A947,'Hoja de Trabajo para listado'!$A$155:$A$1048576,0),MATCH((CUADRO!K$5&amp;$E947),'Hoja de Trabajo para listado'!$A$151:$Z$151,0)),0)+IFERROR(INDEX('Hoja de Trabajo para listado'!$AB$155:$BA$1048576,MATCH($A947,'Hoja de Trabajo para listado'!$AB$155:$AB$1048576,0),MATCH((CUADRO!K$5&amp;$E947),'Hoja de Trabajo para listado'!$AB$151:$BA$151,0)),0)+IFERROR(INDEX('Hoja de Trabajo para listado'!$BC$155:$CB$1048576,MATCH($A947,'Hoja de Trabajo para listado'!$BC$155:$BC$1048576,0),MATCH((CUADRO!K$5&amp;$E947),'Hoja de Trabajo para listado'!$BC$151:$CB$151,0)),0)+IFERROR(INDEX('Hoja de Trabajo para listado'!$DE$153:$DG$274,MATCH($A947,'Hoja de Trabajo para listado'!$DE$153:$DE$1048576,0),MATCH((CUADRO!K$5&amp;$E947),'Hoja de Trabajo para listado'!$DE$151:$DG$151,0)),0)+IFERROR(INDEX('Hoja de Trabajo para listado'!$CD$155:$DC$1048576,MATCH($A947,'Hoja de Trabajo para listado'!$CD$155:$CD$1048576,0),MATCH((CUADRO!K$5&amp;$E947),'Hoja de Trabajo para listado'!$CD$151:$DC$151,0)),0)</f>
        <v>0</v>
      </c>
      <c r="L947" s="257">
        <f ca="1">+IFERROR(INDEX('Hoja de Trabajo para listado'!$A$155:$Z$1048576,MATCH($A947,'Hoja de Trabajo para listado'!$A$155:$A$1048576,0),MATCH((CUADRO!L$5&amp;$E947),'Hoja de Trabajo para listado'!$A$151:$Z$151,0)),0)+IFERROR(INDEX('Hoja de Trabajo para listado'!$AB$155:$BA$1048576,MATCH($A947,'Hoja de Trabajo para listado'!$AB$155:$AB$1048576,0),MATCH((CUADRO!L$5&amp;$E947),'Hoja de Trabajo para listado'!$AB$151:$BA$151,0)),0)+IFERROR(INDEX('Hoja de Trabajo para listado'!$BC$155:$CB$1048576,MATCH($A947,'Hoja de Trabajo para listado'!$BC$155:$BC$1048576,0),MATCH((CUADRO!L$5&amp;$E947),'Hoja de Trabajo para listado'!$BC$151:$CB$151,0)),0)+IFERROR(INDEX('Hoja de Trabajo para listado'!$DE$153:$DG$274,MATCH($A947,'Hoja de Trabajo para listado'!$DE$153:$DE$1048576,0),MATCH((CUADRO!L$5&amp;$E947),'Hoja de Trabajo para listado'!$DE$151:$DG$151,0)),0)+IFERROR(INDEX('Hoja de Trabajo para listado'!$CD$155:$DC$1048576,MATCH($A947,'Hoja de Trabajo para listado'!$CD$155:$CD$1048576,0),MATCH((CUADRO!L$5&amp;$E947),'Hoja de Trabajo para listado'!$CD$151:$DC$151,0)),0)</f>
        <v>0</v>
      </c>
      <c r="M947" s="257">
        <f ca="1">+IFERROR(INDEX('Hoja de Trabajo para listado'!$A$155:$Z$1048576,MATCH($A947,'Hoja de Trabajo para listado'!$A$155:$A$1048576,0),MATCH((CUADRO!M$5&amp;$E947),'Hoja de Trabajo para listado'!$A$151:$Z$151,0)),0)+IFERROR(INDEX('Hoja de Trabajo para listado'!$AB$155:$BA$1048576,MATCH($A947,'Hoja de Trabajo para listado'!$AB$155:$AB$1048576,0),MATCH((CUADRO!M$5&amp;$E947),'Hoja de Trabajo para listado'!$AB$151:$BA$151,0)),0)+IFERROR(INDEX('Hoja de Trabajo para listado'!$BC$155:$CB$1048576,MATCH($A947,'Hoja de Trabajo para listado'!$BC$155:$BC$1048576,0),MATCH((CUADRO!M$5&amp;$E947),'Hoja de Trabajo para listado'!$BC$151:$CB$151,0)),0)+IFERROR(INDEX('Hoja de Trabajo para listado'!$DE$153:$DG$274,MATCH($A947,'Hoja de Trabajo para listado'!$DE$153:$DE$1048576,0),MATCH((CUADRO!M$5&amp;$E947),'Hoja de Trabajo para listado'!$DE$151:$DG$151,0)),0)+IFERROR(INDEX('Hoja de Trabajo para listado'!$CD$155:$DC$1048576,MATCH($A947,'Hoja de Trabajo para listado'!$CD$155:$CD$1048576,0),MATCH((CUADRO!M$5&amp;$E947),'Hoja de Trabajo para listado'!$CD$151:$DC$151,0)),0)</f>
        <v>0</v>
      </c>
      <c r="N947" s="257">
        <f ca="1">+IFERROR(INDEX('Hoja de Trabajo para listado'!$A$155:$Z$1048576,MATCH($A947,'Hoja de Trabajo para listado'!$A$155:$A$1048576,0),MATCH((CUADRO!N$5&amp;$E947),'Hoja de Trabajo para listado'!$A$151:$Z$151,0)),0)+IFERROR(INDEX('Hoja de Trabajo para listado'!$AB$155:$BA$1048576,MATCH($A947,'Hoja de Trabajo para listado'!$AB$155:$AB$1048576,0),MATCH((CUADRO!N$5&amp;$E947),'Hoja de Trabajo para listado'!$AB$151:$BA$151,0)),0)+IFERROR(INDEX('Hoja de Trabajo para listado'!$BC$155:$CB$1048576,MATCH($A947,'Hoja de Trabajo para listado'!$BC$155:$BC$1048576,0),MATCH((CUADRO!N$5&amp;$E947),'Hoja de Trabajo para listado'!$BC$151:$CB$151,0)),0)+IFERROR(INDEX('Hoja de Trabajo para listado'!$DE$153:$DG$274,MATCH($A947,'Hoja de Trabajo para listado'!$DE$153:$DE$1048576,0),MATCH((CUADRO!N$5&amp;$E947),'Hoja de Trabajo para listado'!$DE$151:$DG$151,0)),0)+IFERROR(INDEX('Hoja de Trabajo para listado'!$CD$155:$DC$1048576,MATCH($A947,'Hoja de Trabajo para listado'!$CD$155:$CD$1048576,0),MATCH((CUADRO!N$5&amp;$E947),'Hoja de Trabajo para listado'!$CD$151:$DC$151,0)),0)</f>
        <v>0</v>
      </c>
      <c r="O947" s="257">
        <f ca="1">+IFERROR(INDEX('Hoja de Trabajo para listado'!$A$155:$Z$1048576,MATCH($A947,'Hoja de Trabajo para listado'!$A$155:$A$1048576,0),MATCH((CUADRO!O$5&amp;$E947),'Hoja de Trabajo para listado'!$A$151:$Z$151,0)),0)+IFERROR(INDEX('Hoja de Trabajo para listado'!$AB$155:$BA$1048576,MATCH($A947,'Hoja de Trabajo para listado'!$AB$155:$AB$1048576,0),MATCH((CUADRO!O$5&amp;$E947),'Hoja de Trabajo para listado'!$AB$151:$BA$151,0)),0)+IFERROR(INDEX('Hoja de Trabajo para listado'!$BC$155:$CB$1048576,MATCH($A947,'Hoja de Trabajo para listado'!$BC$155:$BC$1048576,0),MATCH((CUADRO!O$5&amp;$E947),'Hoja de Trabajo para listado'!$BC$151:$CB$151,0)),0)+IFERROR(INDEX('Hoja de Trabajo para listado'!$DE$153:$DG$274,MATCH($A947,'Hoja de Trabajo para listado'!$DE$153:$DE$1048576,0),MATCH((CUADRO!O$5&amp;$E947),'Hoja de Trabajo para listado'!$DE$151:$DG$151,0)),0)+IFERROR(INDEX('Hoja de Trabajo para listado'!$CD$155:$DC$1048576,MATCH($A947,'Hoja de Trabajo para listado'!$CD$155:$CD$1048576,0),MATCH((CUADRO!O$5&amp;$E947),'Hoja de Trabajo para listado'!$CD$151:$DC$151,0)),0)</f>
        <v>0</v>
      </c>
      <c r="P947" s="257">
        <f ca="1">+IFERROR(INDEX('Hoja de Trabajo para listado'!$A$155:$Z$1048576,MATCH($A947,'Hoja de Trabajo para listado'!$A$155:$A$1048576,0),MATCH((CUADRO!P$5&amp;$E947),'Hoja de Trabajo para listado'!$A$151:$Z$151,0)),0)+IFERROR(INDEX('Hoja de Trabajo para listado'!$AB$155:$BA$1048576,MATCH($A947,'Hoja de Trabajo para listado'!$AB$155:$AB$1048576,0),MATCH((CUADRO!P$5&amp;$E947),'Hoja de Trabajo para listado'!$AB$151:$BA$151,0)),0)+IFERROR(INDEX('Hoja de Trabajo para listado'!$BC$155:$CB$1048576,MATCH($A947,'Hoja de Trabajo para listado'!$BC$155:$BC$1048576,0),MATCH((CUADRO!P$5&amp;$E947),'Hoja de Trabajo para listado'!$BC$151:$CB$151,0)),0)+IFERROR(INDEX('Hoja de Trabajo para listado'!$DE$153:$DG$274,MATCH($A947,'Hoja de Trabajo para listado'!$DE$153:$DE$1048576,0),MATCH((CUADRO!P$5&amp;$E947),'Hoja de Trabajo para listado'!$DE$151:$DG$151,0)),0)+IFERROR(INDEX('Hoja de Trabajo para listado'!$CD$155:$DC$1048576,MATCH($A947,'Hoja de Trabajo para listado'!$CD$155:$CD$1048576,0),MATCH((CUADRO!P$5&amp;$E947),'Hoja de Trabajo para listado'!$CD$151:$DC$151,0)),0)</f>
        <v>0</v>
      </c>
      <c r="Q947" s="257">
        <f ca="1">+IFERROR(INDEX('Hoja de Trabajo para listado'!$A$155:$Z$1048576,MATCH($A947,'Hoja de Trabajo para listado'!$A$155:$A$1048576,0),MATCH((CUADRO!Q$5&amp;$E947),'Hoja de Trabajo para listado'!$A$151:$Z$151,0)),0)+IFERROR(INDEX('Hoja de Trabajo para listado'!$AB$155:$BA$1048576,MATCH($A947,'Hoja de Trabajo para listado'!$AB$155:$AB$1048576,0),MATCH((CUADRO!Q$5&amp;$E947),'Hoja de Trabajo para listado'!$AB$151:$BA$151,0)),0)+IFERROR(INDEX('Hoja de Trabajo para listado'!$BC$155:$CB$1048576,MATCH($A947,'Hoja de Trabajo para listado'!$BC$155:$BC$1048576,0),MATCH((CUADRO!Q$5&amp;$E947),'Hoja de Trabajo para listado'!$BC$151:$CB$151,0)),0)+IFERROR(INDEX('Hoja de Trabajo para listado'!$DE$153:$DG$274,MATCH($A947,'Hoja de Trabajo para listado'!$DE$153:$DE$1048576,0),MATCH((CUADRO!Q$5&amp;$E947),'Hoja de Trabajo para listado'!$DE$151:$DG$151,0)),0)+IFERROR(INDEX('Hoja de Trabajo para listado'!$CD$155:$DC$1048576,MATCH($A947,'Hoja de Trabajo para listado'!$CD$155:$CD$1048576,0),MATCH((CUADRO!Q$5&amp;$E947),'Hoja de Trabajo para listado'!$CD$151:$DC$151,0)),0)</f>
        <v>0</v>
      </c>
      <c r="R947" s="257">
        <f t="shared" ca="1" si="30"/>
        <v>0</v>
      </c>
      <c r="S947" s="274">
        <f ca="1">+R946+R947</f>
        <v>0</v>
      </c>
      <c r="T947" s="257">
        <f ca="1">+S947</f>
        <v>0</v>
      </c>
      <c r="U947" s="256">
        <f t="shared" si="31"/>
        <v>2</v>
      </c>
      <c r="V947" s="362" t="str">
        <f>+VLOOKUP(A947,bd_lista!$A$3:$E$590,5,FALSE)</f>
        <v>Gobiernos Autonomos Municipales</v>
      </c>
      <c r="W947" s="362"/>
      <c r="X947" s="254">
        <f>+VLOOKUP(A947,[2]Sheet1!$A$13:$D$744,4,FALSE)</f>
        <v>0</v>
      </c>
      <c r="Y947" s="254" t="e">
        <f>+VLOOKUP(X947,bd_lista!$A$3:$C$590,3,FALSE)</f>
        <v>#N/A</v>
      </c>
      <c r="Z947" s="314"/>
      <c r="AA947" s="315"/>
    </row>
    <row r="948" spans="1:27" customFormat="1" ht="15" hidden="1" customHeight="1">
      <c r="A948" s="32">
        <v>1737</v>
      </c>
      <c r="B948" s="306">
        <f>+A948</f>
        <v>1737</v>
      </c>
      <c r="C948" s="259" t="str">
        <f>+VLOOKUP(A948,bd_lista!$A$3:$C$590,3,FALSE)</f>
        <v>Gobierno Autónomo Municipal de Concepción</v>
      </c>
      <c r="D948" s="361" t="str">
        <f>+C948</f>
        <v>Gobierno Autónomo Municipal de Concepción</v>
      </c>
      <c r="E948" s="254" t="s">
        <v>1313</v>
      </c>
      <c r="F948" s="255">
        <f ca="1">+IFERROR(INDEX('Hoja de Trabajo para listado'!$A$155:$Z$1048576,MATCH($A948,'Hoja de Trabajo para listado'!$A$155:$A$1048576,0),MATCH((CUADRO!F$5&amp;$E948),'Hoja de Trabajo para listado'!$A$151:$Z$151,0)),0)+IFERROR(INDEX('Hoja de Trabajo para listado'!$AB$155:$BA$1048576,MATCH($A948,'Hoja de Trabajo para listado'!$AB$155:$AB$1048576,0),MATCH((CUADRO!F$5&amp;$E948),'Hoja de Trabajo para listado'!$AB$151:$BA$151,0)),0)+IFERROR(INDEX('Hoja de Trabajo para listado'!$BC$155:$CB$1048576,MATCH($A948,'Hoja de Trabajo para listado'!$BC$155:$BC$1048576,0),MATCH((CUADRO!F$5&amp;$E948),'Hoja de Trabajo para listado'!$BC$151:$CB$151,0)),0)+IFERROR(INDEX('Hoja de Trabajo para listado'!$DE$153:$DG$274,MATCH($A948,'Hoja de Trabajo para listado'!$DE$153:$DE$1048576,0),MATCH((CUADRO!F$5&amp;$E948),'Hoja de Trabajo para listado'!$DE$151:$DG$151,0)),0)+IFERROR(INDEX('Hoja de Trabajo para listado'!$CD$155:$DC$1048576,MATCH($A948,'Hoja de Trabajo para listado'!$CD$155:$CD$1048576,0),MATCH((CUADRO!F$5&amp;$E948),'Hoja de Trabajo para listado'!$CD$151:$DC$151,0)),0)</f>
        <v>0</v>
      </c>
      <c r="G948" s="255">
        <f ca="1">+IFERROR(INDEX('Hoja de Trabajo para listado'!$A$155:$Z$1048576,MATCH($A948,'Hoja de Trabajo para listado'!$A$155:$A$1048576,0),MATCH((CUADRO!G$5&amp;$E948),'Hoja de Trabajo para listado'!$A$151:$Z$151,0)),0)+IFERROR(INDEX('Hoja de Trabajo para listado'!$AB$155:$BA$1048576,MATCH($A948,'Hoja de Trabajo para listado'!$AB$155:$AB$1048576,0),MATCH((CUADRO!G$5&amp;$E948),'Hoja de Trabajo para listado'!$AB$151:$BA$151,0)),0)+IFERROR(INDEX('Hoja de Trabajo para listado'!$BC$155:$CB$1048576,MATCH($A948,'Hoja de Trabajo para listado'!$BC$155:$BC$1048576,0),MATCH((CUADRO!G$5&amp;$E948),'Hoja de Trabajo para listado'!$BC$151:$CB$151,0)),0)+IFERROR(INDEX('Hoja de Trabajo para listado'!$DE$153:$DG$274,MATCH($A948,'Hoja de Trabajo para listado'!$DE$153:$DE$1048576,0),MATCH((CUADRO!G$5&amp;$E948),'Hoja de Trabajo para listado'!$DE$151:$DG$151,0)),0)+IFERROR(INDEX('Hoja de Trabajo para listado'!$CD$155:$DC$1048576,MATCH($A948,'Hoja de Trabajo para listado'!$CD$155:$CD$1048576,0),MATCH((CUADRO!G$5&amp;$E948),'Hoja de Trabajo para listado'!$CD$151:$DC$151,0)),0)</f>
        <v>0</v>
      </c>
      <c r="H948" s="255">
        <f ca="1">+IFERROR(INDEX('Hoja de Trabajo para listado'!$A$155:$Z$1048576,MATCH($A948,'Hoja de Trabajo para listado'!$A$155:$A$1048576,0),MATCH((CUADRO!H$5&amp;$E948),'Hoja de Trabajo para listado'!$A$151:$Z$151,0)),0)+IFERROR(INDEX('Hoja de Trabajo para listado'!$AB$155:$BA$1048576,MATCH($A948,'Hoja de Trabajo para listado'!$AB$155:$AB$1048576,0),MATCH((CUADRO!H$5&amp;$E948),'Hoja de Trabajo para listado'!$AB$151:$BA$151,0)),0)+IFERROR(INDEX('Hoja de Trabajo para listado'!$BC$155:$CB$1048576,MATCH($A948,'Hoja de Trabajo para listado'!$BC$155:$BC$1048576,0),MATCH((CUADRO!H$5&amp;$E948),'Hoja de Trabajo para listado'!$BC$151:$CB$151,0)),0)+IFERROR(INDEX('Hoja de Trabajo para listado'!$DE$153:$DG$274,MATCH($A948,'Hoja de Trabajo para listado'!$DE$153:$DE$1048576,0),MATCH((CUADRO!H$5&amp;$E948),'Hoja de Trabajo para listado'!$DE$151:$DG$151,0)),0)+IFERROR(INDEX('Hoja de Trabajo para listado'!$CD$155:$DC$1048576,MATCH($A948,'Hoja de Trabajo para listado'!$CD$155:$CD$1048576,0),MATCH((CUADRO!H$5&amp;$E948),'Hoja de Trabajo para listado'!$CD$151:$DC$151,0)),0)</f>
        <v>0</v>
      </c>
      <c r="I948" s="255">
        <f ca="1">+IFERROR(INDEX('Hoja de Trabajo para listado'!$A$155:$Z$1048576,MATCH($A948,'Hoja de Trabajo para listado'!$A$155:$A$1048576,0),MATCH((CUADRO!I$5&amp;$E948),'Hoja de Trabajo para listado'!$A$151:$Z$151,0)),0)+IFERROR(INDEX('Hoja de Trabajo para listado'!$AB$155:$BA$1048576,MATCH($A948,'Hoja de Trabajo para listado'!$AB$155:$AB$1048576,0),MATCH((CUADRO!I$5&amp;$E948),'Hoja de Trabajo para listado'!$AB$151:$BA$151,0)),0)+IFERROR(INDEX('Hoja de Trabajo para listado'!$BC$155:$CB$1048576,MATCH($A948,'Hoja de Trabajo para listado'!$BC$155:$BC$1048576,0),MATCH((CUADRO!I$5&amp;$E948),'Hoja de Trabajo para listado'!$BC$151:$CB$151,0)),0)+IFERROR(INDEX('Hoja de Trabajo para listado'!$DE$153:$DG$274,MATCH($A948,'Hoja de Trabajo para listado'!$DE$153:$DE$1048576,0),MATCH((CUADRO!I$5&amp;$E948),'Hoja de Trabajo para listado'!$DE$151:$DG$151,0)),0)+IFERROR(INDEX('Hoja de Trabajo para listado'!$CD$155:$DC$1048576,MATCH($A948,'Hoja de Trabajo para listado'!$CD$155:$CD$1048576,0),MATCH((CUADRO!I$5&amp;$E948),'Hoja de Trabajo para listado'!$CD$151:$DC$151,0)),0)</f>
        <v>0</v>
      </c>
      <c r="J948" s="255">
        <f ca="1">+IFERROR(INDEX('Hoja de Trabajo para listado'!$A$155:$Z$1048576,MATCH($A948,'Hoja de Trabajo para listado'!$A$155:$A$1048576,0),MATCH((CUADRO!J$5&amp;$E948),'Hoja de Trabajo para listado'!$A$151:$Z$151,0)),0)+IFERROR(INDEX('Hoja de Trabajo para listado'!$AB$155:$BA$1048576,MATCH($A948,'Hoja de Trabajo para listado'!$AB$155:$AB$1048576,0),MATCH((CUADRO!J$5&amp;$E948),'Hoja de Trabajo para listado'!$AB$151:$BA$151,0)),0)+IFERROR(INDEX('Hoja de Trabajo para listado'!$BC$155:$CB$1048576,MATCH($A948,'Hoja de Trabajo para listado'!$BC$155:$BC$1048576,0),MATCH((CUADRO!J$5&amp;$E948),'Hoja de Trabajo para listado'!$BC$151:$CB$151,0)),0)+IFERROR(INDEX('Hoja de Trabajo para listado'!$DE$153:$DG$274,MATCH($A948,'Hoja de Trabajo para listado'!$DE$153:$DE$1048576,0),MATCH((CUADRO!J$5&amp;$E948),'Hoja de Trabajo para listado'!$DE$151:$DG$151,0)),0)+IFERROR(INDEX('Hoja de Trabajo para listado'!$CD$155:$DC$1048576,MATCH($A948,'Hoja de Trabajo para listado'!$CD$155:$CD$1048576,0),MATCH((CUADRO!J$5&amp;$E948),'Hoja de Trabajo para listado'!$CD$151:$DC$151,0)),0)</f>
        <v>0</v>
      </c>
      <c r="K948" s="255">
        <f ca="1">+IFERROR(INDEX('Hoja de Trabajo para listado'!$A$155:$Z$1048576,MATCH($A948,'Hoja de Trabajo para listado'!$A$155:$A$1048576,0),MATCH((CUADRO!K$5&amp;$E948),'Hoja de Trabajo para listado'!$A$151:$Z$151,0)),0)+IFERROR(INDEX('Hoja de Trabajo para listado'!$AB$155:$BA$1048576,MATCH($A948,'Hoja de Trabajo para listado'!$AB$155:$AB$1048576,0),MATCH((CUADRO!K$5&amp;$E948),'Hoja de Trabajo para listado'!$AB$151:$BA$151,0)),0)+IFERROR(INDEX('Hoja de Trabajo para listado'!$BC$155:$CB$1048576,MATCH($A948,'Hoja de Trabajo para listado'!$BC$155:$BC$1048576,0),MATCH((CUADRO!K$5&amp;$E948),'Hoja de Trabajo para listado'!$BC$151:$CB$151,0)),0)+IFERROR(INDEX('Hoja de Trabajo para listado'!$DE$153:$DG$274,MATCH($A948,'Hoja de Trabajo para listado'!$DE$153:$DE$1048576,0),MATCH((CUADRO!K$5&amp;$E948),'Hoja de Trabajo para listado'!$DE$151:$DG$151,0)),0)+IFERROR(INDEX('Hoja de Trabajo para listado'!$CD$155:$DC$1048576,MATCH($A948,'Hoja de Trabajo para listado'!$CD$155:$CD$1048576,0),MATCH((CUADRO!K$5&amp;$E948),'Hoja de Trabajo para listado'!$CD$151:$DC$151,0)),0)</f>
        <v>0</v>
      </c>
      <c r="L948" s="255">
        <f ca="1">+IFERROR(INDEX('Hoja de Trabajo para listado'!$A$155:$Z$1048576,MATCH($A948,'Hoja de Trabajo para listado'!$A$155:$A$1048576,0),MATCH((CUADRO!L$5&amp;$E948),'Hoja de Trabajo para listado'!$A$151:$Z$151,0)),0)+IFERROR(INDEX('Hoja de Trabajo para listado'!$AB$155:$BA$1048576,MATCH($A948,'Hoja de Trabajo para listado'!$AB$155:$AB$1048576,0),MATCH((CUADRO!L$5&amp;$E948),'Hoja de Trabajo para listado'!$AB$151:$BA$151,0)),0)+IFERROR(INDEX('Hoja de Trabajo para listado'!$BC$155:$CB$1048576,MATCH($A948,'Hoja de Trabajo para listado'!$BC$155:$BC$1048576,0),MATCH((CUADRO!L$5&amp;$E948),'Hoja de Trabajo para listado'!$BC$151:$CB$151,0)),0)+IFERROR(INDEX('Hoja de Trabajo para listado'!$DE$153:$DG$274,MATCH($A948,'Hoja de Trabajo para listado'!$DE$153:$DE$1048576,0),MATCH((CUADRO!L$5&amp;$E948),'Hoja de Trabajo para listado'!$DE$151:$DG$151,0)),0)+IFERROR(INDEX('Hoja de Trabajo para listado'!$CD$155:$DC$1048576,MATCH($A948,'Hoja de Trabajo para listado'!$CD$155:$CD$1048576,0),MATCH((CUADRO!L$5&amp;$E948),'Hoja de Trabajo para listado'!$CD$151:$DC$151,0)),0)</f>
        <v>0</v>
      </c>
      <c r="M948" s="255">
        <f ca="1">+IFERROR(INDEX('Hoja de Trabajo para listado'!$A$155:$Z$1048576,MATCH($A948,'Hoja de Trabajo para listado'!$A$155:$A$1048576,0),MATCH((CUADRO!M$5&amp;$E948),'Hoja de Trabajo para listado'!$A$151:$Z$151,0)),0)+IFERROR(INDEX('Hoja de Trabajo para listado'!$AB$155:$BA$1048576,MATCH($A948,'Hoja de Trabajo para listado'!$AB$155:$AB$1048576,0),MATCH((CUADRO!M$5&amp;$E948),'Hoja de Trabajo para listado'!$AB$151:$BA$151,0)),0)+IFERROR(INDEX('Hoja de Trabajo para listado'!$BC$155:$CB$1048576,MATCH($A948,'Hoja de Trabajo para listado'!$BC$155:$BC$1048576,0),MATCH((CUADRO!M$5&amp;$E948),'Hoja de Trabajo para listado'!$BC$151:$CB$151,0)),0)+IFERROR(INDEX('Hoja de Trabajo para listado'!$DE$153:$DG$274,MATCH($A948,'Hoja de Trabajo para listado'!$DE$153:$DE$1048576,0),MATCH((CUADRO!M$5&amp;$E948),'Hoja de Trabajo para listado'!$DE$151:$DG$151,0)),0)+IFERROR(INDEX('Hoja de Trabajo para listado'!$CD$155:$DC$1048576,MATCH($A948,'Hoja de Trabajo para listado'!$CD$155:$CD$1048576,0),MATCH((CUADRO!M$5&amp;$E948),'Hoja de Trabajo para listado'!$CD$151:$DC$151,0)),0)</f>
        <v>0</v>
      </c>
      <c r="N948" s="255">
        <f ca="1">+IFERROR(INDEX('Hoja de Trabajo para listado'!$A$155:$Z$1048576,MATCH($A948,'Hoja de Trabajo para listado'!$A$155:$A$1048576,0),MATCH((CUADRO!N$5&amp;$E948),'Hoja de Trabajo para listado'!$A$151:$Z$151,0)),0)+IFERROR(INDEX('Hoja de Trabajo para listado'!$AB$155:$BA$1048576,MATCH($A948,'Hoja de Trabajo para listado'!$AB$155:$AB$1048576,0),MATCH((CUADRO!N$5&amp;$E948),'Hoja de Trabajo para listado'!$AB$151:$BA$151,0)),0)+IFERROR(INDEX('Hoja de Trabajo para listado'!$BC$155:$CB$1048576,MATCH($A948,'Hoja de Trabajo para listado'!$BC$155:$BC$1048576,0),MATCH((CUADRO!N$5&amp;$E948),'Hoja de Trabajo para listado'!$BC$151:$CB$151,0)),0)+IFERROR(INDEX('Hoja de Trabajo para listado'!$DE$153:$DG$274,MATCH($A948,'Hoja de Trabajo para listado'!$DE$153:$DE$1048576,0),MATCH((CUADRO!N$5&amp;$E948),'Hoja de Trabajo para listado'!$DE$151:$DG$151,0)),0)+IFERROR(INDEX('Hoja de Trabajo para listado'!$CD$155:$DC$1048576,MATCH($A948,'Hoja de Trabajo para listado'!$CD$155:$CD$1048576,0),MATCH((CUADRO!N$5&amp;$E948),'Hoja de Trabajo para listado'!$CD$151:$DC$151,0)),0)</f>
        <v>0</v>
      </c>
      <c r="O948" s="255">
        <f ca="1">+IFERROR(INDEX('Hoja de Trabajo para listado'!$A$155:$Z$1048576,MATCH($A948,'Hoja de Trabajo para listado'!$A$155:$A$1048576,0),MATCH((CUADRO!O$5&amp;$E948),'Hoja de Trabajo para listado'!$A$151:$Z$151,0)),0)+IFERROR(INDEX('Hoja de Trabajo para listado'!$AB$155:$BA$1048576,MATCH($A948,'Hoja de Trabajo para listado'!$AB$155:$AB$1048576,0),MATCH((CUADRO!O$5&amp;$E948),'Hoja de Trabajo para listado'!$AB$151:$BA$151,0)),0)+IFERROR(INDEX('Hoja de Trabajo para listado'!$BC$155:$CB$1048576,MATCH($A948,'Hoja de Trabajo para listado'!$BC$155:$BC$1048576,0),MATCH((CUADRO!O$5&amp;$E948),'Hoja de Trabajo para listado'!$BC$151:$CB$151,0)),0)+IFERROR(INDEX('Hoja de Trabajo para listado'!$DE$153:$DG$274,MATCH($A948,'Hoja de Trabajo para listado'!$DE$153:$DE$1048576,0),MATCH((CUADRO!O$5&amp;$E948),'Hoja de Trabajo para listado'!$DE$151:$DG$151,0)),0)+IFERROR(INDEX('Hoja de Trabajo para listado'!$CD$155:$DC$1048576,MATCH($A948,'Hoja de Trabajo para listado'!$CD$155:$CD$1048576,0),MATCH((CUADRO!O$5&amp;$E948),'Hoja de Trabajo para listado'!$CD$151:$DC$151,0)),0)</f>
        <v>0</v>
      </c>
      <c r="P948" s="255">
        <f ca="1">+IFERROR(INDEX('Hoja de Trabajo para listado'!$A$155:$Z$1048576,MATCH($A948,'Hoja de Trabajo para listado'!$A$155:$A$1048576,0),MATCH((CUADRO!P$5&amp;$E948),'Hoja de Trabajo para listado'!$A$151:$Z$151,0)),0)+IFERROR(INDEX('Hoja de Trabajo para listado'!$AB$155:$BA$1048576,MATCH($A948,'Hoja de Trabajo para listado'!$AB$155:$AB$1048576,0),MATCH((CUADRO!P$5&amp;$E948),'Hoja de Trabajo para listado'!$AB$151:$BA$151,0)),0)+IFERROR(INDEX('Hoja de Trabajo para listado'!$BC$155:$CB$1048576,MATCH($A948,'Hoja de Trabajo para listado'!$BC$155:$BC$1048576,0),MATCH((CUADRO!P$5&amp;$E948),'Hoja de Trabajo para listado'!$BC$151:$CB$151,0)),0)+IFERROR(INDEX('Hoja de Trabajo para listado'!$DE$153:$DG$274,MATCH($A948,'Hoja de Trabajo para listado'!$DE$153:$DE$1048576,0),MATCH((CUADRO!P$5&amp;$E948),'Hoja de Trabajo para listado'!$DE$151:$DG$151,0)),0)+IFERROR(INDEX('Hoja de Trabajo para listado'!$CD$155:$DC$1048576,MATCH($A948,'Hoja de Trabajo para listado'!$CD$155:$CD$1048576,0),MATCH((CUADRO!P$5&amp;$E948),'Hoja de Trabajo para listado'!$CD$151:$DC$151,0)),0)</f>
        <v>0</v>
      </c>
      <c r="Q948" s="255">
        <f ca="1">+IFERROR(INDEX('Hoja de Trabajo para listado'!$A$155:$Z$1048576,MATCH($A948,'Hoja de Trabajo para listado'!$A$155:$A$1048576,0),MATCH((CUADRO!Q$5&amp;$E948),'Hoja de Trabajo para listado'!$A$151:$Z$151,0)),0)+IFERROR(INDEX('Hoja de Trabajo para listado'!$AB$155:$BA$1048576,MATCH($A948,'Hoja de Trabajo para listado'!$AB$155:$AB$1048576,0),MATCH((CUADRO!Q$5&amp;$E948),'Hoja de Trabajo para listado'!$AB$151:$BA$151,0)),0)+IFERROR(INDEX('Hoja de Trabajo para listado'!$BC$155:$CB$1048576,MATCH($A948,'Hoja de Trabajo para listado'!$BC$155:$BC$1048576,0),MATCH((CUADRO!Q$5&amp;$E948),'Hoja de Trabajo para listado'!$BC$151:$CB$151,0)),0)+IFERROR(INDEX('Hoja de Trabajo para listado'!$DE$153:$DG$274,MATCH($A948,'Hoja de Trabajo para listado'!$DE$153:$DE$1048576,0),MATCH((CUADRO!Q$5&amp;$E948),'Hoja de Trabajo para listado'!$DE$151:$DG$151,0)),0)+IFERROR(INDEX('Hoja de Trabajo para listado'!$CD$155:$DC$1048576,MATCH($A948,'Hoja de Trabajo para listado'!$CD$155:$CD$1048576,0),MATCH((CUADRO!Q$5&amp;$E948),'Hoja de Trabajo para listado'!$CD$151:$DC$151,0)),0)</f>
        <v>0</v>
      </c>
      <c r="R948" s="255">
        <f t="shared" ca="1" si="30"/>
        <v>0</v>
      </c>
      <c r="S948" s="262"/>
      <c r="T948" s="255">
        <f ca="1">+T949</f>
        <v>0</v>
      </c>
      <c r="U948" s="254">
        <f t="shared" si="31"/>
        <v>1</v>
      </c>
      <c r="V948" s="362" t="str">
        <f>+VLOOKUP(A948,bd_lista!$A$3:$E$590,5,FALSE)</f>
        <v>Gobiernos Autonomos Municipales</v>
      </c>
      <c r="W948" s="361" t="str">
        <f>+V948</f>
        <v>Gobiernos Autonomos Municipales</v>
      </c>
      <c r="X948" s="254">
        <f>+VLOOKUP(A948,[2]Sheet1!$A$13:$D$744,4,FALSE)</f>
        <v>0</v>
      </c>
      <c r="Y948" s="254" t="e">
        <f>+VLOOKUP(X948,bd_lista!$A$3:$C$590,3,FALSE)</f>
        <v>#N/A</v>
      </c>
      <c r="Z948" s="316">
        <f>+X948</f>
        <v>0</v>
      </c>
      <c r="AA948" s="317" t="e">
        <f>+Y948</f>
        <v>#N/A</v>
      </c>
    </row>
    <row r="949" spans="1:27" customFormat="1" ht="15" hidden="1" customHeight="1">
      <c r="A949" s="32">
        <v>1737</v>
      </c>
      <c r="B949" s="307"/>
      <c r="C949" s="259" t="str">
        <f>+VLOOKUP(A949,bd_lista!$A$3:$C$590,3,FALSE)</f>
        <v>Gobierno Autónomo Municipal de Concepción</v>
      </c>
      <c r="D949" s="362"/>
      <c r="E949" s="256" t="s">
        <v>1314</v>
      </c>
      <c r="F949" s="257">
        <f ca="1">+IFERROR(INDEX('Hoja de Trabajo para listado'!$A$155:$Z$1048576,MATCH($A949,'Hoja de Trabajo para listado'!$A$155:$A$1048576,0),MATCH((CUADRO!F$5&amp;$E949),'Hoja de Trabajo para listado'!$A$151:$Z$151,0)),0)+IFERROR(INDEX('Hoja de Trabajo para listado'!$AB$155:$BA$1048576,MATCH($A949,'Hoja de Trabajo para listado'!$AB$155:$AB$1048576,0),MATCH((CUADRO!F$5&amp;$E949),'Hoja de Trabajo para listado'!$AB$151:$BA$151,0)),0)+IFERROR(INDEX('Hoja de Trabajo para listado'!$BC$155:$CB$1048576,MATCH($A949,'Hoja de Trabajo para listado'!$BC$155:$BC$1048576,0),MATCH((CUADRO!F$5&amp;$E949),'Hoja de Trabajo para listado'!$BC$151:$CB$151,0)),0)+IFERROR(INDEX('Hoja de Trabajo para listado'!$DE$153:$DG$274,MATCH($A949,'Hoja de Trabajo para listado'!$DE$153:$DE$1048576,0),MATCH((CUADRO!F$5&amp;$E949),'Hoja de Trabajo para listado'!$DE$151:$DG$151,0)),0)+IFERROR(INDEX('Hoja de Trabajo para listado'!$CD$155:$DC$1048576,MATCH($A949,'Hoja de Trabajo para listado'!$CD$155:$CD$1048576,0),MATCH((CUADRO!F$5&amp;$E949),'Hoja de Trabajo para listado'!$CD$151:$DC$151,0)),0)</f>
        <v>0</v>
      </c>
      <c r="G949" s="257">
        <f ca="1">+IFERROR(INDEX('Hoja de Trabajo para listado'!$A$155:$Z$1048576,MATCH($A949,'Hoja de Trabajo para listado'!$A$155:$A$1048576,0),MATCH((CUADRO!G$5&amp;$E949),'Hoja de Trabajo para listado'!$A$151:$Z$151,0)),0)+IFERROR(INDEX('Hoja de Trabajo para listado'!$AB$155:$BA$1048576,MATCH($A949,'Hoja de Trabajo para listado'!$AB$155:$AB$1048576,0),MATCH((CUADRO!G$5&amp;$E949),'Hoja de Trabajo para listado'!$AB$151:$BA$151,0)),0)+IFERROR(INDEX('Hoja de Trabajo para listado'!$BC$155:$CB$1048576,MATCH($A949,'Hoja de Trabajo para listado'!$BC$155:$BC$1048576,0),MATCH((CUADRO!G$5&amp;$E949),'Hoja de Trabajo para listado'!$BC$151:$CB$151,0)),0)+IFERROR(INDEX('Hoja de Trabajo para listado'!$DE$153:$DG$274,MATCH($A949,'Hoja de Trabajo para listado'!$DE$153:$DE$1048576,0),MATCH((CUADRO!G$5&amp;$E949),'Hoja de Trabajo para listado'!$DE$151:$DG$151,0)),0)+IFERROR(INDEX('Hoja de Trabajo para listado'!$CD$155:$DC$1048576,MATCH($A949,'Hoja de Trabajo para listado'!$CD$155:$CD$1048576,0),MATCH((CUADRO!G$5&amp;$E949),'Hoja de Trabajo para listado'!$CD$151:$DC$151,0)),0)</f>
        <v>0</v>
      </c>
      <c r="H949" s="257">
        <f ca="1">+IFERROR(INDEX('Hoja de Trabajo para listado'!$A$155:$Z$1048576,MATCH($A949,'Hoja de Trabajo para listado'!$A$155:$A$1048576,0),MATCH((CUADRO!H$5&amp;$E949),'Hoja de Trabajo para listado'!$A$151:$Z$151,0)),0)+IFERROR(INDEX('Hoja de Trabajo para listado'!$AB$155:$BA$1048576,MATCH($A949,'Hoja de Trabajo para listado'!$AB$155:$AB$1048576,0),MATCH((CUADRO!H$5&amp;$E949),'Hoja de Trabajo para listado'!$AB$151:$BA$151,0)),0)+IFERROR(INDEX('Hoja de Trabajo para listado'!$BC$155:$CB$1048576,MATCH($A949,'Hoja de Trabajo para listado'!$BC$155:$BC$1048576,0),MATCH((CUADRO!H$5&amp;$E949),'Hoja de Trabajo para listado'!$BC$151:$CB$151,0)),0)+IFERROR(INDEX('Hoja de Trabajo para listado'!$DE$153:$DG$274,MATCH($A949,'Hoja de Trabajo para listado'!$DE$153:$DE$1048576,0),MATCH((CUADRO!H$5&amp;$E949),'Hoja de Trabajo para listado'!$DE$151:$DG$151,0)),0)+IFERROR(INDEX('Hoja de Trabajo para listado'!$CD$155:$DC$1048576,MATCH($A949,'Hoja de Trabajo para listado'!$CD$155:$CD$1048576,0),MATCH((CUADRO!H$5&amp;$E949),'Hoja de Trabajo para listado'!$CD$151:$DC$151,0)),0)</f>
        <v>0</v>
      </c>
      <c r="I949" s="257">
        <f ca="1">+IFERROR(INDEX('Hoja de Trabajo para listado'!$A$155:$Z$1048576,MATCH($A949,'Hoja de Trabajo para listado'!$A$155:$A$1048576,0),MATCH((CUADRO!I$5&amp;$E949),'Hoja de Trabajo para listado'!$A$151:$Z$151,0)),0)+IFERROR(INDEX('Hoja de Trabajo para listado'!$AB$155:$BA$1048576,MATCH($A949,'Hoja de Trabajo para listado'!$AB$155:$AB$1048576,0),MATCH((CUADRO!I$5&amp;$E949),'Hoja de Trabajo para listado'!$AB$151:$BA$151,0)),0)+IFERROR(INDEX('Hoja de Trabajo para listado'!$BC$155:$CB$1048576,MATCH($A949,'Hoja de Trabajo para listado'!$BC$155:$BC$1048576,0),MATCH((CUADRO!I$5&amp;$E949),'Hoja de Trabajo para listado'!$BC$151:$CB$151,0)),0)+IFERROR(INDEX('Hoja de Trabajo para listado'!$DE$153:$DG$274,MATCH($A949,'Hoja de Trabajo para listado'!$DE$153:$DE$1048576,0),MATCH((CUADRO!I$5&amp;$E949),'Hoja de Trabajo para listado'!$DE$151:$DG$151,0)),0)+IFERROR(INDEX('Hoja de Trabajo para listado'!$CD$155:$DC$1048576,MATCH($A949,'Hoja de Trabajo para listado'!$CD$155:$CD$1048576,0),MATCH((CUADRO!I$5&amp;$E949),'Hoja de Trabajo para listado'!$CD$151:$DC$151,0)),0)</f>
        <v>0</v>
      </c>
      <c r="J949" s="257">
        <f ca="1">+IFERROR(INDEX('Hoja de Trabajo para listado'!$A$155:$Z$1048576,MATCH($A949,'Hoja de Trabajo para listado'!$A$155:$A$1048576,0),MATCH((CUADRO!J$5&amp;$E949),'Hoja de Trabajo para listado'!$A$151:$Z$151,0)),0)+IFERROR(INDEX('Hoja de Trabajo para listado'!$AB$155:$BA$1048576,MATCH($A949,'Hoja de Trabajo para listado'!$AB$155:$AB$1048576,0),MATCH((CUADRO!J$5&amp;$E949),'Hoja de Trabajo para listado'!$AB$151:$BA$151,0)),0)+IFERROR(INDEX('Hoja de Trabajo para listado'!$BC$155:$CB$1048576,MATCH($A949,'Hoja de Trabajo para listado'!$BC$155:$BC$1048576,0),MATCH((CUADRO!J$5&amp;$E949),'Hoja de Trabajo para listado'!$BC$151:$CB$151,0)),0)+IFERROR(INDEX('Hoja de Trabajo para listado'!$DE$153:$DG$274,MATCH($A949,'Hoja de Trabajo para listado'!$DE$153:$DE$1048576,0),MATCH((CUADRO!J$5&amp;$E949),'Hoja de Trabajo para listado'!$DE$151:$DG$151,0)),0)+IFERROR(INDEX('Hoja de Trabajo para listado'!$CD$155:$DC$1048576,MATCH($A949,'Hoja de Trabajo para listado'!$CD$155:$CD$1048576,0),MATCH((CUADRO!J$5&amp;$E949),'Hoja de Trabajo para listado'!$CD$151:$DC$151,0)),0)</f>
        <v>0</v>
      </c>
      <c r="K949" s="257">
        <f ca="1">+IFERROR(INDEX('Hoja de Trabajo para listado'!$A$155:$Z$1048576,MATCH($A949,'Hoja de Trabajo para listado'!$A$155:$A$1048576,0),MATCH((CUADRO!K$5&amp;$E949),'Hoja de Trabajo para listado'!$A$151:$Z$151,0)),0)+IFERROR(INDEX('Hoja de Trabajo para listado'!$AB$155:$BA$1048576,MATCH($A949,'Hoja de Trabajo para listado'!$AB$155:$AB$1048576,0),MATCH((CUADRO!K$5&amp;$E949),'Hoja de Trabajo para listado'!$AB$151:$BA$151,0)),0)+IFERROR(INDEX('Hoja de Trabajo para listado'!$BC$155:$CB$1048576,MATCH($A949,'Hoja de Trabajo para listado'!$BC$155:$BC$1048576,0),MATCH((CUADRO!K$5&amp;$E949),'Hoja de Trabajo para listado'!$BC$151:$CB$151,0)),0)+IFERROR(INDEX('Hoja de Trabajo para listado'!$DE$153:$DG$274,MATCH($A949,'Hoja de Trabajo para listado'!$DE$153:$DE$1048576,0),MATCH((CUADRO!K$5&amp;$E949),'Hoja de Trabajo para listado'!$DE$151:$DG$151,0)),0)+IFERROR(INDEX('Hoja de Trabajo para listado'!$CD$155:$DC$1048576,MATCH($A949,'Hoja de Trabajo para listado'!$CD$155:$CD$1048576,0),MATCH((CUADRO!K$5&amp;$E949),'Hoja de Trabajo para listado'!$CD$151:$DC$151,0)),0)</f>
        <v>0</v>
      </c>
      <c r="L949" s="257">
        <f ca="1">+IFERROR(INDEX('Hoja de Trabajo para listado'!$A$155:$Z$1048576,MATCH($A949,'Hoja de Trabajo para listado'!$A$155:$A$1048576,0),MATCH((CUADRO!L$5&amp;$E949),'Hoja de Trabajo para listado'!$A$151:$Z$151,0)),0)+IFERROR(INDEX('Hoja de Trabajo para listado'!$AB$155:$BA$1048576,MATCH($A949,'Hoja de Trabajo para listado'!$AB$155:$AB$1048576,0),MATCH((CUADRO!L$5&amp;$E949),'Hoja de Trabajo para listado'!$AB$151:$BA$151,0)),0)+IFERROR(INDEX('Hoja de Trabajo para listado'!$BC$155:$CB$1048576,MATCH($A949,'Hoja de Trabajo para listado'!$BC$155:$BC$1048576,0),MATCH((CUADRO!L$5&amp;$E949),'Hoja de Trabajo para listado'!$BC$151:$CB$151,0)),0)+IFERROR(INDEX('Hoja de Trabajo para listado'!$DE$153:$DG$274,MATCH($A949,'Hoja de Trabajo para listado'!$DE$153:$DE$1048576,0),MATCH((CUADRO!L$5&amp;$E949),'Hoja de Trabajo para listado'!$DE$151:$DG$151,0)),0)+IFERROR(INDEX('Hoja de Trabajo para listado'!$CD$155:$DC$1048576,MATCH($A949,'Hoja de Trabajo para listado'!$CD$155:$CD$1048576,0),MATCH((CUADRO!L$5&amp;$E949),'Hoja de Trabajo para listado'!$CD$151:$DC$151,0)),0)</f>
        <v>0</v>
      </c>
      <c r="M949" s="257">
        <f ca="1">+IFERROR(INDEX('Hoja de Trabajo para listado'!$A$155:$Z$1048576,MATCH($A949,'Hoja de Trabajo para listado'!$A$155:$A$1048576,0),MATCH((CUADRO!M$5&amp;$E949),'Hoja de Trabajo para listado'!$A$151:$Z$151,0)),0)+IFERROR(INDEX('Hoja de Trabajo para listado'!$AB$155:$BA$1048576,MATCH($A949,'Hoja de Trabajo para listado'!$AB$155:$AB$1048576,0),MATCH((CUADRO!M$5&amp;$E949),'Hoja de Trabajo para listado'!$AB$151:$BA$151,0)),0)+IFERROR(INDEX('Hoja de Trabajo para listado'!$BC$155:$CB$1048576,MATCH($A949,'Hoja de Trabajo para listado'!$BC$155:$BC$1048576,0),MATCH((CUADRO!M$5&amp;$E949),'Hoja de Trabajo para listado'!$BC$151:$CB$151,0)),0)+IFERROR(INDEX('Hoja de Trabajo para listado'!$DE$153:$DG$274,MATCH($A949,'Hoja de Trabajo para listado'!$DE$153:$DE$1048576,0),MATCH((CUADRO!M$5&amp;$E949),'Hoja de Trabajo para listado'!$DE$151:$DG$151,0)),0)+IFERROR(INDEX('Hoja de Trabajo para listado'!$CD$155:$DC$1048576,MATCH($A949,'Hoja de Trabajo para listado'!$CD$155:$CD$1048576,0),MATCH((CUADRO!M$5&amp;$E949),'Hoja de Trabajo para listado'!$CD$151:$DC$151,0)),0)</f>
        <v>0</v>
      </c>
      <c r="N949" s="257">
        <f ca="1">+IFERROR(INDEX('Hoja de Trabajo para listado'!$A$155:$Z$1048576,MATCH($A949,'Hoja de Trabajo para listado'!$A$155:$A$1048576,0),MATCH((CUADRO!N$5&amp;$E949),'Hoja de Trabajo para listado'!$A$151:$Z$151,0)),0)+IFERROR(INDEX('Hoja de Trabajo para listado'!$AB$155:$BA$1048576,MATCH($A949,'Hoja de Trabajo para listado'!$AB$155:$AB$1048576,0),MATCH((CUADRO!N$5&amp;$E949),'Hoja de Trabajo para listado'!$AB$151:$BA$151,0)),0)+IFERROR(INDEX('Hoja de Trabajo para listado'!$BC$155:$CB$1048576,MATCH($A949,'Hoja de Trabajo para listado'!$BC$155:$BC$1048576,0),MATCH((CUADRO!N$5&amp;$E949),'Hoja de Trabajo para listado'!$BC$151:$CB$151,0)),0)+IFERROR(INDEX('Hoja de Trabajo para listado'!$DE$153:$DG$274,MATCH($A949,'Hoja de Trabajo para listado'!$DE$153:$DE$1048576,0),MATCH((CUADRO!N$5&amp;$E949),'Hoja de Trabajo para listado'!$DE$151:$DG$151,0)),0)+IFERROR(INDEX('Hoja de Trabajo para listado'!$CD$155:$DC$1048576,MATCH($A949,'Hoja de Trabajo para listado'!$CD$155:$CD$1048576,0),MATCH((CUADRO!N$5&amp;$E949),'Hoja de Trabajo para listado'!$CD$151:$DC$151,0)),0)</f>
        <v>0</v>
      </c>
      <c r="O949" s="257">
        <f ca="1">+IFERROR(INDEX('Hoja de Trabajo para listado'!$A$155:$Z$1048576,MATCH($A949,'Hoja de Trabajo para listado'!$A$155:$A$1048576,0),MATCH((CUADRO!O$5&amp;$E949),'Hoja de Trabajo para listado'!$A$151:$Z$151,0)),0)+IFERROR(INDEX('Hoja de Trabajo para listado'!$AB$155:$BA$1048576,MATCH($A949,'Hoja de Trabajo para listado'!$AB$155:$AB$1048576,0),MATCH((CUADRO!O$5&amp;$E949),'Hoja de Trabajo para listado'!$AB$151:$BA$151,0)),0)+IFERROR(INDEX('Hoja de Trabajo para listado'!$BC$155:$CB$1048576,MATCH($A949,'Hoja de Trabajo para listado'!$BC$155:$BC$1048576,0),MATCH((CUADRO!O$5&amp;$E949),'Hoja de Trabajo para listado'!$BC$151:$CB$151,0)),0)+IFERROR(INDEX('Hoja de Trabajo para listado'!$DE$153:$DG$274,MATCH($A949,'Hoja de Trabajo para listado'!$DE$153:$DE$1048576,0),MATCH((CUADRO!O$5&amp;$E949),'Hoja de Trabajo para listado'!$DE$151:$DG$151,0)),0)+IFERROR(INDEX('Hoja de Trabajo para listado'!$CD$155:$DC$1048576,MATCH($A949,'Hoja de Trabajo para listado'!$CD$155:$CD$1048576,0),MATCH((CUADRO!O$5&amp;$E949),'Hoja de Trabajo para listado'!$CD$151:$DC$151,0)),0)</f>
        <v>0</v>
      </c>
      <c r="P949" s="257">
        <f ca="1">+IFERROR(INDEX('Hoja de Trabajo para listado'!$A$155:$Z$1048576,MATCH($A949,'Hoja de Trabajo para listado'!$A$155:$A$1048576,0),MATCH((CUADRO!P$5&amp;$E949),'Hoja de Trabajo para listado'!$A$151:$Z$151,0)),0)+IFERROR(INDEX('Hoja de Trabajo para listado'!$AB$155:$BA$1048576,MATCH($A949,'Hoja de Trabajo para listado'!$AB$155:$AB$1048576,0),MATCH((CUADRO!P$5&amp;$E949),'Hoja de Trabajo para listado'!$AB$151:$BA$151,0)),0)+IFERROR(INDEX('Hoja de Trabajo para listado'!$BC$155:$CB$1048576,MATCH($A949,'Hoja de Trabajo para listado'!$BC$155:$BC$1048576,0),MATCH((CUADRO!P$5&amp;$E949),'Hoja de Trabajo para listado'!$BC$151:$CB$151,0)),0)+IFERROR(INDEX('Hoja de Trabajo para listado'!$DE$153:$DG$274,MATCH($A949,'Hoja de Trabajo para listado'!$DE$153:$DE$1048576,0),MATCH((CUADRO!P$5&amp;$E949),'Hoja de Trabajo para listado'!$DE$151:$DG$151,0)),0)+IFERROR(INDEX('Hoja de Trabajo para listado'!$CD$155:$DC$1048576,MATCH($A949,'Hoja de Trabajo para listado'!$CD$155:$CD$1048576,0),MATCH((CUADRO!P$5&amp;$E949),'Hoja de Trabajo para listado'!$CD$151:$DC$151,0)),0)</f>
        <v>0</v>
      </c>
      <c r="Q949" s="257">
        <f ca="1">+IFERROR(INDEX('Hoja de Trabajo para listado'!$A$155:$Z$1048576,MATCH($A949,'Hoja de Trabajo para listado'!$A$155:$A$1048576,0),MATCH((CUADRO!Q$5&amp;$E949),'Hoja de Trabajo para listado'!$A$151:$Z$151,0)),0)+IFERROR(INDEX('Hoja de Trabajo para listado'!$AB$155:$BA$1048576,MATCH($A949,'Hoja de Trabajo para listado'!$AB$155:$AB$1048576,0),MATCH((CUADRO!Q$5&amp;$E949),'Hoja de Trabajo para listado'!$AB$151:$BA$151,0)),0)+IFERROR(INDEX('Hoja de Trabajo para listado'!$BC$155:$CB$1048576,MATCH($A949,'Hoja de Trabajo para listado'!$BC$155:$BC$1048576,0),MATCH((CUADRO!Q$5&amp;$E949),'Hoja de Trabajo para listado'!$BC$151:$CB$151,0)),0)+IFERROR(INDEX('Hoja de Trabajo para listado'!$DE$153:$DG$274,MATCH($A949,'Hoja de Trabajo para listado'!$DE$153:$DE$1048576,0),MATCH((CUADRO!Q$5&amp;$E949),'Hoja de Trabajo para listado'!$DE$151:$DG$151,0)),0)+IFERROR(INDEX('Hoja de Trabajo para listado'!$CD$155:$DC$1048576,MATCH($A949,'Hoja de Trabajo para listado'!$CD$155:$CD$1048576,0),MATCH((CUADRO!Q$5&amp;$E949),'Hoja de Trabajo para listado'!$CD$151:$DC$151,0)),0)</f>
        <v>0</v>
      </c>
      <c r="R949" s="257">
        <f t="shared" ca="1" si="30"/>
        <v>0</v>
      </c>
      <c r="S949" s="274">
        <f ca="1">+R948+R949</f>
        <v>0</v>
      </c>
      <c r="T949" s="257">
        <f ca="1">+S949</f>
        <v>0</v>
      </c>
      <c r="U949" s="256">
        <f t="shared" si="31"/>
        <v>2</v>
      </c>
      <c r="V949" s="362" t="str">
        <f>+VLOOKUP(A949,bd_lista!$A$3:$E$590,5,FALSE)</f>
        <v>Gobiernos Autonomos Municipales</v>
      </c>
      <c r="W949" s="362"/>
      <c r="X949" s="254">
        <f>+VLOOKUP(A949,[2]Sheet1!$A$13:$D$744,4,FALSE)</f>
        <v>0</v>
      </c>
      <c r="Y949" s="254" t="e">
        <f>+VLOOKUP(X949,bd_lista!$A$3:$C$590,3,FALSE)</f>
        <v>#N/A</v>
      </c>
      <c r="Z949" s="314"/>
      <c r="AA949" s="315"/>
    </row>
    <row r="950" spans="1:27" customFormat="1" ht="15" hidden="1" customHeight="1">
      <c r="A950" s="32">
        <v>1738</v>
      </c>
      <c r="B950" s="306">
        <f>+A950</f>
        <v>1738</v>
      </c>
      <c r="C950" s="259" t="str">
        <f>+VLOOKUP(A950,bd_lista!$A$3:$C$590,3,FALSE)</f>
        <v>Gobierno Autónomo Municipal de San Javier</v>
      </c>
      <c r="D950" s="361" t="str">
        <f>+C950</f>
        <v>Gobierno Autónomo Municipal de San Javier</v>
      </c>
      <c r="E950" s="254" t="s">
        <v>1313</v>
      </c>
      <c r="F950" s="255">
        <f ca="1">+IFERROR(INDEX('Hoja de Trabajo para listado'!$A$155:$Z$1048576,MATCH($A950,'Hoja de Trabajo para listado'!$A$155:$A$1048576,0),MATCH((CUADRO!F$5&amp;$E950),'Hoja de Trabajo para listado'!$A$151:$Z$151,0)),0)+IFERROR(INDEX('Hoja de Trabajo para listado'!$AB$155:$BA$1048576,MATCH($A950,'Hoja de Trabajo para listado'!$AB$155:$AB$1048576,0),MATCH((CUADRO!F$5&amp;$E950),'Hoja de Trabajo para listado'!$AB$151:$BA$151,0)),0)+IFERROR(INDEX('Hoja de Trabajo para listado'!$BC$155:$CB$1048576,MATCH($A950,'Hoja de Trabajo para listado'!$BC$155:$BC$1048576,0),MATCH((CUADRO!F$5&amp;$E950),'Hoja de Trabajo para listado'!$BC$151:$CB$151,0)),0)+IFERROR(INDEX('Hoja de Trabajo para listado'!$DE$153:$DG$274,MATCH($A950,'Hoja de Trabajo para listado'!$DE$153:$DE$1048576,0),MATCH((CUADRO!F$5&amp;$E950),'Hoja de Trabajo para listado'!$DE$151:$DG$151,0)),0)+IFERROR(INDEX('Hoja de Trabajo para listado'!$CD$155:$DC$1048576,MATCH($A950,'Hoja de Trabajo para listado'!$CD$155:$CD$1048576,0),MATCH((CUADRO!F$5&amp;$E950),'Hoja de Trabajo para listado'!$CD$151:$DC$151,0)),0)</f>
        <v>0</v>
      </c>
      <c r="G950" s="255">
        <f ca="1">+IFERROR(INDEX('Hoja de Trabajo para listado'!$A$155:$Z$1048576,MATCH($A950,'Hoja de Trabajo para listado'!$A$155:$A$1048576,0),MATCH((CUADRO!G$5&amp;$E950),'Hoja de Trabajo para listado'!$A$151:$Z$151,0)),0)+IFERROR(INDEX('Hoja de Trabajo para listado'!$AB$155:$BA$1048576,MATCH($A950,'Hoja de Trabajo para listado'!$AB$155:$AB$1048576,0),MATCH((CUADRO!G$5&amp;$E950),'Hoja de Trabajo para listado'!$AB$151:$BA$151,0)),0)+IFERROR(INDEX('Hoja de Trabajo para listado'!$BC$155:$CB$1048576,MATCH($A950,'Hoja de Trabajo para listado'!$BC$155:$BC$1048576,0),MATCH((CUADRO!G$5&amp;$E950),'Hoja de Trabajo para listado'!$BC$151:$CB$151,0)),0)+IFERROR(INDEX('Hoja de Trabajo para listado'!$DE$153:$DG$274,MATCH($A950,'Hoja de Trabajo para listado'!$DE$153:$DE$1048576,0),MATCH((CUADRO!G$5&amp;$E950),'Hoja de Trabajo para listado'!$DE$151:$DG$151,0)),0)+IFERROR(INDEX('Hoja de Trabajo para listado'!$CD$155:$DC$1048576,MATCH($A950,'Hoja de Trabajo para listado'!$CD$155:$CD$1048576,0),MATCH((CUADRO!G$5&amp;$E950),'Hoja de Trabajo para listado'!$CD$151:$DC$151,0)),0)</f>
        <v>0</v>
      </c>
      <c r="H950" s="255">
        <f ca="1">+IFERROR(INDEX('Hoja de Trabajo para listado'!$A$155:$Z$1048576,MATCH($A950,'Hoja de Trabajo para listado'!$A$155:$A$1048576,0),MATCH((CUADRO!H$5&amp;$E950),'Hoja de Trabajo para listado'!$A$151:$Z$151,0)),0)+IFERROR(INDEX('Hoja de Trabajo para listado'!$AB$155:$BA$1048576,MATCH($A950,'Hoja de Trabajo para listado'!$AB$155:$AB$1048576,0),MATCH((CUADRO!H$5&amp;$E950),'Hoja de Trabajo para listado'!$AB$151:$BA$151,0)),0)+IFERROR(INDEX('Hoja de Trabajo para listado'!$BC$155:$CB$1048576,MATCH($A950,'Hoja de Trabajo para listado'!$BC$155:$BC$1048576,0),MATCH((CUADRO!H$5&amp;$E950),'Hoja de Trabajo para listado'!$BC$151:$CB$151,0)),0)+IFERROR(INDEX('Hoja de Trabajo para listado'!$DE$153:$DG$274,MATCH($A950,'Hoja de Trabajo para listado'!$DE$153:$DE$1048576,0),MATCH((CUADRO!H$5&amp;$E950),'Hoja de Trabajo para listado'!$DE$151:$DG$151,0)),0)+IFERROR(INDEX('Hoja de Trabajo para listado'!$CD$155:$DC$1048576,MATCH($A950,'Hoja de Trabajo para listado'!$CD$155:$CD$1048576,0),MATCH((CUADRO!H$5&amp;$E950),'Hoja de Trabajo para listado'!$CD$151:$DC$151,0)),0)</f>
        <v>0</v>
      </c>
      <c r="I950" s="255">
        <f ca="1">+IFERROR(INDEX('Hoja de Trabajo para listado'!$A$155:$Z$1048576,MATCH($A950,'Hoja de Trabajo para listado'!$A$155:$A$1048576,0),MATCH((CUADRO!I$5&amp;$E950),'Hoja de Trabajo para listado'!$A$151:$Z$151,0)),0)+IFERROR(INDEX('Hoja de Trabajo para listado'!$AB$155:$BA$1048576,MATCH($A950,'Hoja de Trabajo para listado'!$AB$155:$AB$1048576,0),MATCH((CUADRO!I$5&amp;$E950),'Hoja de Trabajo para listado'!$AB$151:$BA$151,0)),0)+IFERROR(INDEX('Hoja de Trabajo para listado'!$BC$155:$CB$1048576,MATCH($A950,'Hoja de Trabajo para listado'!$BC$155:$BC$1048576,0),MATCH((CUADRO!I$5&amp;$E950),'Hoja de Trabajo para listado'!$BC$151:$CB$151,0)),0)+IFERROR(INDEX('Hoja de Trabajo para listado'!$DE$153:$DG$274,MATCH($A950,'Hoja de Trabajo para listado'!$DE$153:$DE$1048576,0),MATCH((CUADRO!I$5&amp;$E950),'Hoja de Trabajo para listado'!$DE$151:$DG$151,0)),0)+IFERROR(INDEX('Hoja de Trabajo para listado'!$CD$155:$DC$1048576,MATCH($A950,'Hoja de Trabajo para listado'!$CD$155:$CD$1048576,0),MATCH((CUADRO!I$5&amp;$E950),'Hoja de Trabajo para listado'!$CD$151:$DC$151,0)),0)</f>
        <v>0</v>
      </c>
      <c r="J950" s="255">
        <f ca="1">+IFERROR(INDEX('Hoja de Trabajo para listado'!$A$155:$Z$1048576,MATCH($A950,'Hoja de Trabajo para listado'!$A$155:$A$1048576,0),MATCH((CUADRO!J$5&amp;$E950),'Hoja de Trabajo para listado'!$A$151:$Z$151,0)),0)+IFERROR(INDEX('Hoja de Trabajo para listado'!$AB$155:$BA$1048576,MATCH($A950,'Hoja de Trabajo para listado'!$AB$155:$AB$1048576,0),MATCH((CUADRO!J$5&amp;$E950),'Hoja de Trabajo para listado'!$AB$151:$BA$151,0)),0)+IFERROR(INDEX('Hoja de Trabajo para listado'!$BC$155:$CB$1048576,MATCH($A950,'Hoja de Trabajo para listado'!$BC$155:$BC$1048576,0),MATCH((CUADRO!J$5&amp;$E950),'Hoja de Trabajo para listado'!$BC$151:$CB$151,0)),0)+IFERROR(INDEX('Hoja de Trabajo para listado'!$DE$153:$DG$274,MATCH($A950,'Hoja de Trabajo para listado'!$DE$153:$DE$1048576,0),MATCH((CUADRO!J$5&amp;$E950),'Hoja de Trabajo para listado'!$DE$151:$DG$151,0)),0)+IFERROR(INDEX('Hoja de Trabajo para listado'!$CD$155:$DC$1048576,MATCH($A950,'Hoja de Trabajo para listado'!$CD$155:$CD$1048576,0),MATCH((CUADRO!J$5&amp;$E950),'Hoja de Trabajo para listado'!$CD$151:$DC$151,0)),0)</f>
        <v>0</v>
      </c>
      <c r="K950" s="255">
        <f ca="1">+IFERROR(INDEX('Hoja de Trabajo para listado'!$A$155:$Z$1048576,MATCH($A950,'Hoja de Trabajo para listado'!$A$155:$A$1048576,0),MATCH((CUADRO!K$5&amp;$E950),'Hoja de Trabajo para listado'!$A$151:$Z$151,0)),0)+IFERROR(INDEX('Hoja de Trabajo para listado'!$AB$155:$BA$1048576,MATCH($A950,'Hoja de Trabajo para listado'!$AB$155:$AB$1048576,0),MATCH((CUADRO!K$5&amp;$E950),'Hoja de Trabajo para listado'!$AB$151:$BA$151,0)),0)+IFERROR(INDEX('Hoja de Trabajo para listado'!$BC$155:$CB$1048576,MATCH($A950,'Hoja de Trabajo para listado'!$BC$155:$BC$1048576,0),MATCH((CUADRO!K$5&amp;$E950),'Hoja de Trabajo para listado'!$BC$151:$CB$151,0)),0)+IFERROR(INDEX('Hoja de Trabajo para listado'!$DE$153:$DG$274,MATCH($A950,'Hoja de Trabajo para listado'!$DE$153:$DE$1048576,0),MATCH((CUADRO!K$5&amp;$E950),'Hoja de Trabajo para listado'!$DE$151:$DG$151,0)),0)+IFERROR(INDEX('Hoja de Trabajo para listado'!$CD$155:$DC$1048576,MATCH($A950,'Hoja de Trabajo para listado'!$CD$155:$CD$1048576,0),MATCH((CUADRO!K$5&amp;$E950),'Hoja de Trabajo para listado'!$CD$151:$DC$151,0)),0)</f>
        <v>0</v>
      </c>
      <c r="L950" s="255">
        <f ca="1">+IFERROR(INDEX('Hoja de Trabajo para listado'!$A$155:$Z$1048576,MATCH($A950,'Hoja de Trabajo para listado'!$A$155:$A$1048576,0),MATCH((CUADRO!L$5&amp;$E950),'Hoja de Trabajo para listado'!$A$151:$Z$151,0)),0)+IFERROR(INDEX('Hoja de Trabajo para listado'!$AB$155:$BA$1048576,MATCH($A950,'Hoja de Trabajo para listado'!$AB$155:$AB$1048576,0),MATCH((CUADRO!L$5&amp;$E950),'Hoja de Trabajo para listado'!$AB$151:$BA$151,0)),0)+IFERROR(INDEX('Hoja de Trabajo para listado'!$BC$155:$CB$1048576,MATCH($A950,'Hoja de Trabajo para listado'!$BC$155:$BC$1048576,0),MATCH((CUADRO!L$5&amp;$E950),'Hoja de Trabajo para listado'!$BC$151:$CB$151,0)),0)+IFERROR(INDEX('Hoja de Trabajo para listado'!$DE$153:$DG$274,MATCH($A950,'Hoja de Trabajo para listado'!$DE$153:$DE$1048576,0),MATCH((CUADRO!L$5&amp;$E950),'Hoja de Trabajo para listado'!$DE$151:$DG$151,0)),0)+IFERROR(INDEX('Hoja de Trabajo para listado'!$CD$155:$DC$1048576,MATCH($A950,'Hoja de Trabajo para listado'!$CD$155:$CD$1048576,0),MATCH((CUADRO!L$5&amp;$E950),'Hoja de Trabajo para listado'!$CD$151:$DC$151,0)),0)</f>
        <v>0</v>
      </c>
      <c r="M950" s="255">
        <f ca="1">+IFERROR(INDEX('Hoja de Trabajo para listado'!$A$155:$Z$1048576,MATCH($A950,'Hoja de Trabajo para listado'!$A$155:$A$1048576,0),MATCH((CUADRO!M$5&amp;$E950),'Hoja de Trabajo para listado'!$A$151:$Z$151,0)),0)+IFERROR(INDEX('Hoja de Trabajo para listado'!$AB$155:$BA$1048576,MATCH($A950,'Hoja de Trabajo para listado'!$AB$155:$AB$1048576,0),MATCH((CUADRO!M$5&amp;$E950),'Hoja de Trabajo para listado'!$AB$151:$BA$151,0)),0)+IFERROR(INDEX('Hoja de Trabajo para listado'!$BC$155:$CB$1048576,MATCH($A950,'Hoja de Trabajo para listado'!$BC$155:$BC$1048576,0),MATCH((CUADRO!M$5&amp;$E950),'Hoja de Trabajo para listado'!$BC$151:$CB$151,0)),0)+IFERROR(INDEX('Hoja de Trabajo para listado'!$DE$153:$DG$274,MATCH($A950,'Hoja de Trabajo para listado'!$DE$153:$DE$1048576,0),MATCH((CUADRO!M$5&amp;$E950),'Hoja de Trabajo para listado'!$DE$151:$DG$151,0)),0)+IFERROR(INDEX('Hoja de Trabajo para listado'!$CD$155:$DC$1048576,MATCH($A950,'Hoja de Trabajo para listado'!$CD$155:$CD$1048576,0),MATCH((CUADRO!M$5&amp;$E950),'Hoja de Trabajo para listado'!$CD$151:$DC$151,0)),0)</f>
        <v>0</v>
      </c>
      <c r="N950" s="255">
        <f ca="1">+IFERROR(INDEX('Hoja de Trabajo para listado'!$A$155:$Z$1048576,MATCH($A950,'Hoja de Trabajo para listado'!$A$155:$A$1048576,0),MATCH((CUADRO!N$5&amp;$E950),'Hoja de Trabajo para listado'!$A$151:$Z$151,0)),0)+IFERROR(INDEX('Hoja de Trabajo para listado'!$AB$155:$BA$1048576,MATCH($A950,'Hoja de Trabajo para listado'!$AB$155:$AB$1048576,0),MATCH((CUADRO!N$5&amp;$E950),'Hoja de Trabajo para listado'!$AB$151:$BA$151,0)),0)+IFERROR(INDEX('Hoja de Trabajo para listado'!$BC$155:$CB$1048576,MATCH($A950,'Hoja de Trabajo para listado'!$BC$155:$BC$1048576,0),MATCH((CUADRO!N$5&amp;$E950),'Hoja de Trabajo para listado'!$BC$151:$CB$151,0)),0)+IFERROR(INDEX('Hoja de Trabajo para listado'!$DE$153:$DG$274,MATCH($A950,'Hoja de Trabajo para listado'!$DE$153:$DE$1048576,0),MATCH((CUADRO!N$5&amp;$E950),'Hoja de Trabajo para listado'!$DE$151:$DG$151,0)),0)+IFERROR(INDEX('Hoja de Trabajo para listado'!$CD$155:$DC$1048576,MATCH($A950,'Hoja de Trabajo para listado'!$CD$155:$CD$1048576,0),MATCH((CUADRO!N$5&amp;$E950),'Hoja de Trabajo para listado'!$CD$151:$DC$151,0)),0)</f>
        <v>0</v>
      </c>
      <c r="O950" s="255">
        <f ca="1">+IFERROR(INDEX('Hoja de Trabajo para listado'!$A$155:$Z$1048576,MATCH($A950,'Hoja de Trabajo para listado'!$A$155:$A$1048576,0),MATCH((CUADRO!O$5&amp;$E950),'Hoja de Trabajo para listado'!$A$151:$Z$151,0)),0)+IFERROR(INDEX('Hoja de Trabajo para listado'!$AB$155:$BA$1048576,MATCH($A950,'Hoja de Trabajo para listado'!$AB$155:$AB$1048576,0),MATCH((CUADRO!O$5&amp;$E950),'Hoja de Trabajo para listado'!$AB$151:$BA$151,0)),0)+IFERROR(INDEX('Hoja de Trabajo para listado'!$BC$155:$CB$1048576,MATCH($A950,'Hoja de Trabajo para listado'!$BC$155:$BC$1048576,0),MATCH((CUADRO!O$5&amp;$E950),'Hoja de Trabajo para listado'!$BC$151:$CB$151,0)),0)+IFERROR(INDEX('Hoja de Trabajo para listado'!$DE$153:$DG$274,MATCH($A950,'Hoja de Trabajo para listado'!$DE$153:$DE$1048576,0),MATCH((CUADRO!O$5&amp;$E950),'Hoja de Trabajo para listado'!$DE$151:$DG$151,0)),0)+IFERROR(INDEX('Hoja de Trabajo para listado'!$CD$155:$DC$1048576,MATCH($A950,'Hoja de Trabajo para listado'!$CD$155:$CD$1048576,0),MATCH((CUADRO!O$5&amp;$E950),'Hoja de Trabajo para listado'!$CD$151:$DC$151,0)),0)</f>
        <v>0</v>
      </c>
      <c r="P950" s="255">
        <f ca="1">+IFERROR(INDEX('Hoja de Trabajo para listado'!$A$155:$Z$1048576,MATCH($A950,'Hoja de Trabajo para listado'!$A$155:$A$1048576,0),MATCH((CUADRO!P$5&amp;$E950),'Hoja de Trabajo para listado'!$A$151:$Z$151,0)),0)+IFERROR(INDEX('Hoja de Trabajo para listado'!$AB$155:$BA$1048576,MATCH($A950,'Hoja de Trabajo para listado'!$AB$155:$AB$1048576,0),MATCH((CUADRO!P$5&amp;$E950),'Hoja de Trabajo para listado'!$AB$151:$BA$151,0)),0)+IFERROR(INDEX('Hoja de Trabajo para listado'!$BC$155:$CB$1048576,MATCH($A950,'Hoja de Trabajo para listado'!$BC$155:$BC$1048576,0),MATCH((CUADRO!P$5&amp;$E950),'Hoja de Trabajo para listado'!$BC$151:$CB$151,0)),0)+IFERROR(INDEX('Hoja de Trabajo para listado'!$DE$153:$DG$274,MATCH($A950,'Hoja de Trabajo para listado'!$DE$153:$DE$1048576,0),MATCH((CUADRO!P$5&amp;$E950),'Hoja de Trabajo para listado'!$DE$151:$DG$151,0)),0)+IFERROR(INDEX('Hoja de Trabajo para listado'!$CD$155:$DC$1048576,MATCH($A950,'Hoja de Trabajo para listado'!$CD$155:$CD$1048576,0),MATCH((CUADRO!P$5&amp;$E950),'Hoja de Trabajo para listado'!$CD$151:$DC$151,0)),0)</f>
        <v>0</v>
      </c>
      <c r="Q950" s="255">
        <f ca="1">+IFERROR(INDEX('Hoja de Trabajo para listado'!$A$155:$Z$1048576,MATCH($A950,'Hoja de Trabajo para listado'!$A$155:$A$1048576,0),MATCH((CUADRO!Q$5&amp;$E950),'Hoja de Trabajo para listado'!$A$151:$Z$151,0)),0)+IFERROR(INDEX('Hoja de Trabajo para listado'!$AB$155:$BA$1048576,MATCH($A950,'Hoja de Trabajo para listado'!$AB$155:$AB$1048576,0),MATCH((CUADRO!Q$5&amp;$E950),'Hoja de Trabajo para listado'!$AB$151:$BA$151,0)),0)+IFERROR(INDEX('Hoja de Trabajo para listado'!$BC$155:$CB$1048576,MATCH($A950,'Hoja de Trabajo para listado'!$BC$155:$BC$1048576,0),MATCH((CUADRO!Q$5&amp;$E950),'Hoja de Trabajo para listado'!$BC$151:$CB$151,0)),0)+IFERROR(INDEX('Hoja de Trabajo para listado'!$DE$153:$DG$274,MATCH($A950,'Hoja de Trabajo para listado'!$DE$153:$DE$1048576,0),MATCH((CUADRO!Q$5&amp;$E950),'Hoja de Trabajo para listado'!$DE$151:$DG$151,0)),0)+IFERROR(INDEX('Hoja de Trabajo para listado'!$CD$155:$DC$1048576,MATCH($A950,'Hoja de Trabajo para listado'!$CD$155:$CD$1048576,0),MATCH((CUADRO!Q$5&amp;$E950),'Hoja de Trabajo para listado'!$CD$151:$DC$151,0)),0)</f>
        <v>0</v>
      </c>
      <c r="R950" s="255">
        <f t="shared" ca="1" si="30"/>
        <v>0</v>
      </c>
      <c r="S950" s="262"/>
      <c r="T950" s="255">
        <f ca="1">+T951</f>
        <v>0</v>
      </c>
      <c r="U950" s="254">
        <f t="shared" si="31"/>
        <v>1</v>
      </c>
      <c r="V950" s="362" t="str">
        <f>+VLOOKUP(A950,bd_lista!$A$3:$E$590,5,FALSE)</f>
        <v>Gobiernos Autonomos Municipales</v>
      </c>
      <c r="W950" s="361" t="str">
        <f>+V950</f>
        <v>Gobiernos Autonomos Municipales</v>
      </c>
      <c r="X950" s="254">
        <f>+VLOOKUP(A950,[2]Sheet1!$A$13:$D$744,4,FALSE)</f>
        <v>0</v>
      </c>
      <c r="Y950" s="254" t="e">
        <f>+VLOOKUP(X950,bd_lista!$A$3:$C$590,3,FALSE)</f>
        <v>#N/A</v>
      </c>
      <c r="Z950" s="316">
        <f>+X950</f>
        <v>0</v>
      </c>
      <c r="AA950" s="317" t="e">
        <f>+Y950</f>
        <v>#N/A</v>
      </c>
    </row>
    <row r="951" spans="1:27" customFormat="1" ht="15" hidden="1" customHeight="1">
      <c r="A951" s="32">
        <v>1738</v>
      </c>
      <c r="B951" s="307"/>
      <c r="C951" s="259" t="str">
        <f>+VLOOKUP(A951,bd_lista!$A$3:$C$590,3,FALSE)</f>
        <v>Gobierno Autónomo Municipal de San Javier</v>
      </c>
      <c r="D951" s="362"/>
      <c r="E951" s="256" t="s">
        <v>1314</v>
      </c>
      <c r="F951" s="257">
        <f ca="1">+IFERROR(INDEX('Hoja de Trabajo para listado'!$A$155:$Z$1048576,MATCH($A951,'Hoja de Trabajo para listado'!$A$155:$A$1048576,0),MATCH((CUADRO!F$5&amp;$E951),'Hoja de Trabajo para listado'!$A$151:$Z$151,0)),0)+IFERROR(INDEX('Hoja de Trabajo para listado'!$AB$155:$BA$1048576,MATCH($A951,'Hoja de Trabajo para listado'!$AB$155:$AB$1048576,0),MATCH((CUADRO!F$5&amp;$E951),'Hoja de Trabajo para listado'!$AB$151:$BA$151,0)),0)+IFERROR(INDEX('Hoja de Trabajo para listado'!$BC$155:$CB$1048576,MATCH($A951,'Hoja de Trabajo para listado'!$BC$155:$BC$1048576,0),MATCH((CUADRO!F$5&amp;$E951),'Hoja de Trabajo para listado'!$BC$151:$CB$151,0)),0)+IFERROR(INDEX('Hoja de Trabajo para listado'!$DE$153:$DG$274,MATCH($A951,'Hoja de Trabajo para listado'!$DE$153:$DE$1048576,0),MATCH((CUADRO!F$5&amp;$E951),'Hoja de Trabajo para listado'!$DE$151:$DG$151,0)),0)+IFERROR(INDEX('Hoja de Trabajo para listado'!$CD$155:$DC$1048576,MATCH($A951,'Hoja de Trabajo para listado'!$CD$155:$CD$1048576,0),MATCH((CUADRO!F$5&amp;$E951),'Hoja de Trabajo para listado'!$CD$151:$DC$151,0)),0)</f>
        <v>0</v>
      </c>
      <c r="G951" s="257">
        <f ca="1">+IFERROR(INDEX('Hoja de Trabajo para listado'!$A$155:$Z$1048576,MATCH($A951,'Hoja de Trabajo para listado'!$A$155:$A$1048576,0),MATCH((CUADRO!G$5&amp;$E951),'Hoja de Trabajo para listado'!$A$151:$Z$151,0)),0)+IFERROR(INDEX('Hoja de Trabajo para listado'!$AB$155:$BA$1048576,MATCH($A951,'Hoja de Trabajo para listado'!$AB$155:$AB$1048576,0),MATCH((CUADRO!G$5&amp;$E951),'Hoja de Trabajo para listado'!$AB$151:$BA$151,0)),0)+IFERROR(INDEX('Hoja de Trabajo para listado'!$BC$155:$CB$1048576,MATCH($A951,'Hoja de Trabajo para listado'!$BC$155:$BC$1048576,0),MATCH((CUADRO!G$5&amp;$E951),'Hoja de Trabajo para listado'!$BC$151:$CB$151,0)),0)+IFERROR(INDEX('Hoja de Trabajo para listado'!$DE$153:$DG$274,MATCH($A951,'Hoja de Trabajo para listado'!$DE$153:$DE$1048576,0),MATCH((CUADRO!G$5&amp;$E951),'Hoja de Trabajo para listado'!$DE$151:$DG$151,0)),0)+IFERROR(INDEX('Hoja de Trabajo para listado'!$CD$155:$DC$1048576,MATCH($A951,'Hoja de Trabajo para listado'!$CD$155:$CD$1048576,0),MATCH((CUADRO!G$5&amp;$E951),'Hoja de Trabajo para listado'!$CD$151:$DC$151,0)),0)</f>
        <v>0</v>
      </c>
      <c r="H951" s="257">
        <f ca="1">+IFERROR(INDEX('Hoja de Trabajo para listado'!$A$155:$Z$1048576,MATCH($A951,'Hoja de Trabajo para listado'!$A$155:$A$1048576,0),MATCH((CUADRO!H$5&amp;$E951),'Hoja de Trabajo para listado'!$A$151:$Z$151,0)),0)+IFERROR(INDEX('Hoja de Trabajo para listado'!$AB$155:$BA$1048576,MATCH($A951,'Hoja de Trabajo para listado'!$AB$155:$AB$1048576,0),MATCH((CUADRO!H$5&amp;$E951),'Hoja de Trabajo para listado'!$AB$151:$BA$151,0)),0)+IFERROR(INDEX('Hoja de Trabajo para listado'!$BC$155:$CB$1048576,MATCH($A951,'Hoja de Trabajo para listado'!$BC$155:$BC$1048576,0),MATCH((CUADRO!H$5&amp;$E951),'Hoja de Trabajo para listado'!$BC$151:$CB$151,0)),0)+IFERROR(INDEX('Hoja de Trabajo para listado'!$DE$153:$DG$274,MATCH($A951,'Hoja de Trabajo para listado'!$DE$153:$DE$1048576,0),MATCH((CUADRO!H$5&amp;$E951),'Hoja de Trabajo para listado'!$DE$151:$DG$151,0)),0)+IFERROR(INDEX('Hoja de Trabajo para listado'!$CD$155:$DC$1048576,MATCH($A951,'Hoja de Trabajo para listado'!$CD$155:$CD$1048576,0),MATCH((CUADRO!H$5&amp;$E951),'Hoja de Trabajo para listado'!$CD$151:$DC$151,0)),0)</f>
        <v>0</v>
      </c>
      <c r="I951" s="257">
        <f ca="1">+IFERROR(INDEX('Hoja de Trabajo para listado'!$A$155:$Z$1048576,MATCH($A951,'Hoja de Trabajo para listado'!$A$155:$A$1048576,0),MATCH((CUADRO!I$5&amp;$E951),'Hoja de Trabajo para listado'!$A$151:$Z$151,0)),0)+IFERROR(INDEX('Hoja de Trabajo para listado'!$AB$155:$BA$1048576,MATCH($A951,'Hoja de Trabajo para listado'!$AB$155:$AB$1048576,0),MATCH((CUADRO!I$5&amp;$E951),'Hoja de Trabajo para listado'!$AB$151:$BA$151,0)),0)+IFERROR(INDEX('Hoja de Trabajo para listado'!$BC$155:$CB$1048576,MATCH($A951,'Hoja de Trabajo para listado'!$BC$155:$BC$1048576,0),MATCH((CUADRO!I$5&amp;$E951),'Hoja de Trabajo para listado'!$BC$151:$CB$151,0)),0)+IFERROR(INDEX('Hoja de Trabajo para listado'!$DE$153:$DG$274,MATCH($A951,'Hoja de Trabajo para listado'!$DE$153:$DE$1048576,0),MATCH((CUADRO!I$5&amp;$E951),'Hoja de Trabajo para listado'!$DE$151:$DG$151,0)),0)+IFERROR(INDEX('Hoja de Trabajo para listado'!$CD$155:$DC$1048576,MATCH($A951,'Hoja de Trabajo para listado'!$CD$155:$CD$1048576,0),MATCH((CUADRO!I$5&amp;$E951),'Hoja de Trabajo para listado'!$CD$151:$DC$151,0)),0)</f>
        <v>0</v>
      </c>
      <c r="J951" s="257">
        <f ca="1">+IFERROR(INDEX('Hoja de Trabajo para listado'!$A$155:$Z$1048576,MATCH($A951,'Hoja de Trabajo para listado'!$A$155:$A$1048576,0),MATCH((CUADRO!J$5&amp;$E951),'Hoja de Trabajo para listado'!$A$151:$Z$151,0)),0)+IFERROR(INDEX('Hoja de Trabajo para listado'!$AB$155:$BA$1048576,MATCH($A951,'Hoja de Trabajo para listado'!$AB$155:$AB$1048576,0),MATCH((CUADRO!J$5&amp;$E951),'Hoja de Trabajo para listado'!$AB$151:$BA$151,0)),0)+IFERROR(INDEX('Hoja de Trabajo para listado'!$BC$155:$CB$1048576,MATCH($A951,'Hoja de Trabajo para listado'!$BC$155:$BC$1048576,0),MATCH((CUADRO!J$5&amp;$E951),'Hoja de Trabajo para listado'!$BC$151:$CB$151,0)),0)+IFERROR(INDEX('Hoja de Trabajo para listado'!$DE$153:$DG$274,MATCH($A951,'Hoja de Trabajo para listado'!$DE$153:$DE$1048576,0),MATCH((CUADRO!J$5&amp;$E951),'Hoja de Trabajo para listado'!$DE$151:$DG$151,0)),0)+IFERROR(INDEX('Hoja de Trabajo para listado'!$CD$155:$DC$1048576,MATCH($A951,'Hoja de Trabajo para listado'!$CD$155:$CD$1048576,0),MATCH((CUADRO!J$5&amp;$E951),'Hoja de Trabajo para listado'!$CD$151:$DC$151,0)),0)</f>
        <v>0</v>
      </c>
      <c r="K951" s="257">
        <f ca="1">+IFERROR(INDEX('Hoja de Trabajo para listado'!$A$155:$Z$1048576,MATCH($A951,'Hoja de Trabajo para listado'!$A$155:$A$1048576,0),MATCH((CUADRO!K$5&amp;$E951),'Hoja de Trabajo para listado'!$A$151:$Z$151,0)),0)+IFERROR(INDEX('Hoja de Trabajo para listado'!$AB$155:$BA$1048576,MATCH($A951,'Hoja de Trabajo para listado'!$AB$155:$AB$1048576,0),MATCH((CUADRO!K$5&amp;$E951),'Hoja de Trabajo para listado'!$AB$151:$BA$151,0)),0)+IFERROR(INDEX('Hoja de Trabajo para listado'!$BC$155:$CB$1048576,MATCH($A951,'Hoja de Trabajo para listado'!$BC$155:$BC$1048576,0),MATCH((CUADRO!K$5&amp;$E951),'Hoja de Trabajo para listado'!$BC$151:$CB$151,0)),0)+IFERROR(INDEX('Hoja de Trabajo para listado'!$DE$153:$DG$274,MATCH($A951,'Hoja de Trabajo para listado'!$DE$153:$DE$1048576,0),MATCH((CUADRO!K$5&amp;$E951),'Hoja de Trabajo para listado'!$DE$151:$DG$151,0)),0)+IFERROR(INDEX('Hoja de Trabajo para listado'!$CD$155:$DC$1048576,MATCH($A951,'Hoja de Trabajo para listado'!$CD$155:$CD$1048576,0),MATCH((CUADRO!K$5&amp;$E951),'Hoja de Trabajo para listado'!$CD$151:$DC$151,0)),0)</f>
        <v>0</v>
      </c>
      <c r="L951" s="257">
        <f ca="1">+IFERROR(INDEX('Hoja de Trabajo para listado'!$A$155:$Z$1048576,MATCH($A951,'Hoja de Trabajo para listado'!$A$155:$A$1048576,0),MATCH((CUADRO!L$5&amp;$E951),'Hoja de Trabajo para listado'!$A$151:$Z$151,0)),0)+IFERROR(INDEX('Hoja de Trabajo para listado'!$AB$155:$BA$1048576,MATCH($A951,'Hoja de Trabajo para listado'!$AB$155:$AB$1048576,0),MATCH((CUADRO!L$5&amp;$E951),'Hoja de Trabajo para listado'!$AB$151:$BA$151,0)),0)+IFERROR(INDEX('Hoja de Trabajo para listado'!$BC$155:$CB$1048576,MATCH($A951,'Hoja de Trabajo para listado'!$BC$155:$BC$1048576,0),MATCH((CUADRO!L$5&amp;$E951),'Hoja de Trabajo para listado'!$BC$151:$CB$151,0)),0)+IFERROR(INDEX('Hoja de Trabajo para listado'!$DE$153:$DG$274,MATCH($A951,'Hoja de Trabajo para listado'!$DE$153:$DE$1048576,0),MATCH((CUADRO!L$5&amp;$E951),'Hoja de Trabajo para listado'!$DE$151:$DG$151,0)),0)+IFERROR(INDEX('Hoja de Trabajo para listado'!$CD$155:$DC$1048576,MATCH($A951,'Hoja de Trabajo para listado'!$CD$155:$CD$1048576,0),MATCH((CUADRO!L$5&amp;$E951),'Hoja de Trabajo para listado'!$CD$151:$DC$151,0)),0)</f>
        <v>0</v>
      </c>
      <c r="M951" s="257">
        <f ca="1">+IFERROR(INDEX('Hoja de Trabajo para listado'!$A$155:$Z$1048576,MATCH($A951,'Hoja de Trabajo para listado'!$A$155:$A$1048576,0),MATCH((CUADRO!M$5&amp;$E951),'Hoja de Trabajo para listado'!$A$151:$Z$151,0)),0)+IFERROR(INDEX('Hoja de Trabajo para listado'!$AB$155:$BA$1048576,MATCH($A951,'Hoja de Trabajo para listado'!$AB$155:$AB$1048576,0),MATCH((CUADRO!M$5&amp;$E951),'Hoja de Trabajo para listado'!$AB$151:$BA$151,0)),0)+IFERROR(INDEX('Hoja de Trabajo para listado'!$BC$155:$CB$1048576,MATCH($A951,'Hoja de Trabajo para listado'!$BC$155:$BC$1048576,0),MATCH((CUADRO!M$5&amp;$E951),'Hoja de Trabajo para listado'!$BC$151:$CB$151,0)),0)+IFERROR(INDEX('Hoja de Trabajo para listado'!$DE$153:$DG$274,MATCH($A951,'Hoja de Trabajo para listado'!$DE$153:$DE$1048576,0),MATCH((CUADRO!M$5&amp;$E951),'Hoja de Trabajo para listado'!$DE$151:$DG$151,0)),0)+IFERROR(INDEX('Hoja de Trabajo para listado'!$CD$155:$DC$1048576,MATCH($A951,'Hoja de Trabajo para listado'!$CD$155:$CD$1048576,0),MATCH((CUADRO!M$5&amp;$E951),'Hoja de Trabajo para listado'!$CD$151:$DC$151,0)),0)</f>
        <v>0</v>
      </c>
      <c r="N951" s="257">
        <f ca="1">+IFERROR(INDEX('Hoja de Trabajo para listado'!$A$155:$Z$1048576,MATCH($A951,'Hoja de Trabajo para listado'!$A$155:$A$1048576,0),MATCH((CUADRO!N$5&amp;$E951),'Hoja de Trabajo para listado'!$A$151:$Z$151,0)),0)+IFERROR(INDEX('Hoja de Trabajo para listado'!$AB$155:$BA$1048576,MATCH($A951,'Hoja de Trabajo para listado'!$AB$155:$AB$1048576,0),MATCH((CUADRO!N$5&amp;$E951),'Hoja de Trabajo para listado'!$AB$151:$BA$151,0)),0)+IFERROR(INDEX('Hoja de Trabajo para listado'!$BC$155:$CB$1048576,MATCH($A951,'Hoja de Trabajo para listado'!$BC$155:$BC$1048576,0),MATCH((CUADRO!N$5&amp;$E951),'Hoja de Trabajo para listado'!$BC$151:$CB$151,0)),0)+IFERROR(INDEX('Hoja de Trabajo para listado'!$DE$153:$DG$274,MATCH($A951,'Hoja de Trabajo para listado'!$DE$153:$DE$1048576,0),MATCH((CUADRO!N$5&amp;$E951),'Hoja de Trabajo para listado'!$DE$151:$DG$151,0)),0)+IFERROR(INDEX('Hoja de Trabajo para listado'!$CD$155:$DC$1048576,MATCH($A951,'Hoja de Trabajo para listado'!$CD$155:$CD$1048576,0),MATCH((CUADRO!N$5&amp;$E951),'Hoja de Trabajo para listado'!$CD$151:$DC$151,0)),0)</f>
        <v>0</v>
      </c>
      <c r="O951" s="257">
        <f ca="1">+IFERROR(INDEX('Hoja de Trabajo para listado'!$A$155:$Z$1048576,MATCH($A951,'Hoja de Trabajo para listado'!$A$155:$A$1048576,0),MATCH((CUADRO!O$5&amp;$E951),'Hoja de Trabajo para listado'!$A$151:$Z$151,0)),0)+IFERROR(INDEX('Hoja de Trabajo para listado'!$AB$155:$BA$1048576,MATCH($A951,'Hoja de Trabajo para listado'!$AB$155:$AB$1048576,0),MATCH((CUADRO!O$5&amp;$E951),'Hoja de Trabajo para listado'!$AB$151:$BA$151,0)),0)+IFERROR(INDEX('Hoja de Trabajo para listado'!$BC$155:$CB$1048576,MATCH($A951,'Hoja de Trabajo para listado'!$BC$155:$BC$1048576,0),MATCH((CUADRO!O$5&amp;$E951),'Hoja de Trabajo para listado'!$BC$151:$CB$151,0)),0)+IFERROR(INDEX('Hoja de Trabajo para listado'!$DE$153:$DG$274,MATCH($A951,'Hoja de Trabajo para listado'!$DE$153:$DE$1048576,0),MATCH((CUADRO!O$5&amp;$E951),'Hoja de Trabajo para listado'!$DE$151:$DG$151,0)),0)+IFERROR(INDEX('Hoja de Trabajo para listado'!$CD$155:$DC$1048576,MATCH($A951,'Hoja de Trabajo para listado'!$CD$155:$CD$1048576,0),MATCH((CUADRO!O$5&amp;$E951),'Hoja de Trabajo para listado'!$CD$151:$DC$151,0)),0)</f>
        <v>0</v>
      </c>
      <c r="P951" s="257">
        <f ca="1">+IFERROR(INDEX('Hoja de Trabajo para listado'!$A$155:$Z$1048576,MATCH($A951,'Hoja de Trabajo para listado'!$A$155:$A$1048576,0),MATCH((CUADRO!P$5&amp;$E951),'Hoja de Trabajo para listado'!$A$151:$Z$151,0)),0)+IFERROR(INDEX('Hoja de Trabajo para listado'!$AB$155:$BA$1048576,MATCH($A951,'Hoja de Trabajo para listado'!$AB$155:$AB$1048576,0),MATCH((CUADRO!P$5&amp;$E951),'Hoja de Trabajo para listado'!$AB$151:$BA$151,0)),0)+IFERROR(INDEX('Hoja de Trabajo para listado'!$BC$155:$CB$1048576,MATCH($A951,'Hoja de Trabajo para listado'!$BC$155:$BC$1048576,0),MATCH((CUADRO!P$5&amp;$E951),'Hoja de Trabajo para listado'!$BC$151:$CB$151,0)),0)+IFERROR(INDEX('Hoja de Trabajo para listado'!$DE$153:$DG$274,MATCH($A951,'Hoja de Trabajo para listado'!$DE$153:$DE$1048576,0),MATCH((CUADRO!P$5&amp;$E951),'Hoja de Trabajo para listado'!$DE$151:$DG$151,0)),0)+IFERROR(INDEX('Hoja de Trabajo para listado'!$CD$155:$DC$1048576,MATCH($A951,'Hoja de Trabajo para listado'!$CD$155:$CD$1048576,0),MATCH((CUADRO!P$5&amp;$E951),'Hoja de Trabajo para listado'!$CD$151:$DC$151,0)),0)</f>
        <v>0</v>
      </c>
      <c r="Q951" s="257">
        <f ca="1">+IFERROR(INDEX('Hoja de Trabajo para listado'!$A$155:$Z$1048576,MATCH($A951,'Hoja de Trabajo para listado'!$A$155:$A$1048576,0),MATCH((CUADRO!Q$5&amp;$E951),'Hoja de Trabajo para listado'!$A$151:$Z$151,0)),0)+IFERROR(INDEX('Hoja de Trabajo para listado'!$AB$155:$BA$1048576,MATCH($A951,'Hoja de Trabajo para listado'!$AB$155:$AB$1048576,0),MATCH((CUADRO!Q$5&amp;$E951),'Hoja de Trabajo para listado'!$AB$151:$BA$151,0)),0)+IFERROR(INDEX('Hoja de Trabajo para listado'!$BC$155:$CB$1048576,MATCH($A951,'Hoja de Trabajo para listado'!$BC$155:$BC$1048576,0),MATCH((CUADRO!Q$5&amp;$E951),'Hoja de Trabajo para listado'!$BC$151:$CB$151,0)),0)+IFERROR(INDEX('Hoja de Trabajo para listado'!$DE$153:$DG$274,MATCH($A951,'Hoja de Trabajo para listado'!$DE$153:$DE$1048576,0),MATCH((CUADRO!Q$5&amp;$E951),'Hoja de Trabajo para listado'!$DE$151:$DG$151,0)),0)+IFERROR(INDEX('Hoja de Trabajo para listado'!$CD$155:$DC$1048576,MATCH($A951,'Hoja de Trabajo para listado'!$CD$155:$CD$1048576,0),MATCH((CUADRO!Q$5&amp;$E951),'Hoja de Trabajo para listado'!$CD$151:$DC$151,0)),0)</f>
        <v>0</v>
      </c>
      <c r="R951" s="257">
        <f t="shared" ca="1" si="30"/>
        <v>0</v>
      </c>
      <c r="S951" s="274">
        <f ca="1">+R950+R951</f>
        <v>0</v>
      </c>
      <c r="T951" s="257">
        <f ca="1">+S951</f>
        <v>0</v>
      </c>
      <c r="U951" s="256">
        <f t="shared" si="31"/>
        <v>2</v>
      </c>
      <c r="V951" s="362" t="str">
        <f>+VLOOKUP(A951,bd_lista!$A$3:$E$590,5,FALSE)</f>
        <v>Gobiernos Autonomos Municipales</v>
      </c>
      <c r="W951" s="362"/>
      <c r="X951" s="254">
        <f>+VLOOKUP(A951,[2]Sheet1!$A$13:$D$744,4,FALSE)</f>
        <v>0</v>
      </c>
      <c r="Y951" s="254" t="e">
        <f>+VLOOKUP(X951,bd_lista!$A$3:$C$590,3,FALSE)</f>
        <v>#N/A</v>
      </c>
      <c r="Z951" s="314"/>
      <c r="AA951" s="315"/>
    </row>
    <row r="952" spans="1:27" customFormat="1" ht="15" hidden="1" customHeight="1">
      <c r="A952" s="32">
        <v>1739</v>
      </c>
      <c r="B952" s="306">
        <f>+A952</f>
        <v>1739</v>
      </c>
      <c r="C952" s="259" t="str">
        <f>+VLOOKUP(A952,bd_lista!$A$3:$C$590,3,FALSE)</f>
        <v>Gobierno Autónomo Municipal de San Julián</v>
      </c>
      <c r="D952" s="361" t="str">
        <f>+C952</f>
        <v>Gobierno Autónomo Municipal de San Julián</v>
      </c>
      <c r="E952" s="254" t="s">
        <v>1313</v>
      </c>
      <c r="F952" s="255">
        <f ca="1">+IFERROR(INDEX('Hoja de Trabajo para listado'!$A$155:$Z$1048576,MATCH($A952,'Hoja de Trabajo para listado'!$A$155:$A$1048576,0),MATCH((CUADRO!F$5&amp;$E952),'Hoja de Trabajo para listado'!$A$151:$Z$151,0)),0)+IFERROR(INDEX('Hoja de Trabajo para listado'!$AB$155:$BA$1048576,MATCH($A952,'Hoja de Trabajo para listado'!$AB$155:$AB$1048576,0),MATCH((CUADRO!F$5&amp;$E952),'Hoja de Trabajo para listado'!$AB$151:$BA$151,0)),0)+IFERROR(INDEX('Hoja de Trabajo para listado'!$BC$155:$CB$1048576,MATCH($A952,'Hoja de Trabajo para listado'!$BC$155:$BC$1048576,0),MATCH((CUADRO!F$5&amp;$E952),'Hoja de Trabajo para listado'!$BC$151:$CB$151,0)),0)+IFERROR(INDEX('Hoja de Trabajo para listado'!$DE$153:$DG$274,MATCH($A952,'Hoja de Trabajo para listado'!$DE$153:$DE$1048576,0),MATCH((CUADRO!F$5&amp;$E952),'Hoja de Trabajo para listado'!$DE$151:$DG$151,0)),0)+IFERROR(INDEX('Hoja de Trabajo para listado'!$CD$155:$DC$1048576,MATCH($A952,'Hoja de Trabajo para listado'!$CD$155:$CD$1048576,0),MATCH((CUADRO!F$5&amp;$E952),'Hoja de Trabajo para listado'!$CD$151:$DC$151,0)),0)</f>
        <v>0</v>
      </c>
      <c r="G952" s="255">
        <f ca="1">+IFERROR(INDEX('Hoja de Trabajo para listado'!$A$155:$Z$1048576,MATCH($A952,'Hoja de Trabajo para listado'!$A$155:$A$1048576,0),MATCH((CUADRO!G$5&amp;$E952),'Hoja de Trabajo para listado'!$A$151:$Z$151,0)),0)+IFERROR(INDEX('Hoja de Trabajo para listado'!$AB$155:$BA$1048576,MATCH($A952,'Hoja de Trabajo para listado'!$AB$155:$AB$1048576,0),MATCH((CUADRO!G$5&amp;$E952),'Hoja de Trabajo para listado'!$AB$151:$BA$151,0)),0)+IFERROR(INDEX('Hoja de Trabajo para listado'!$BC$155:$CB$1048576,MATCH($A952,'Hoja de Trabajo para listado'!$BC$155:$BC$1048576,0),MATCH((CUADRO!G$5&amp;$E952),'Hoja de Trabajo para listado'!$BC$151:$CB$151,0)),0)+IFERROR(INDEX('Hoja de Trabajo para listado'!$DE$153:$DG$274,MATCH($A952,'Hoja de Trabajo para listado'!$DE$153:$DE$1048576,0),MATCH((CUADRO!G$5&amp;$E952),'Hoja de Trabajo para listado'!$DE$151:$DG$151,0)),0)+IFERROR(INDEX('Hoja de Trabajo para listado'!$CD$155:$DC$1048576,MATCH($A952,'Hoja de Trabajo para listado'!$CD$155:$CD$1048576,0),MATCH((CUADRO!G$5&amp;$E952),'Hoja de Trabajo para listado'!$CD$151:$DC$151,0)),0)</f>
        <v>0</v>
      </c>
      <c r="H952" s="255">
        <f ca="1">+IFERROR(INDEX('Hoja de Trabajo para listado'!$A$155:$Z$1048576,MATCH($A952,'Hoja de Trabajo para listado'!$A$155:$A$1048576,0),MATCH((CUADRO!H$5&amp;$E952),'Hoja de Trabajo para listado'!$A$151:$Z$151,0)),0)+IFERROR(INDEX('Hoja de Trabajo para listado'!$AB$155:$BA$1048576,MATCH($A952,'Hoja de Trabajo para listado'!$AB$155:$AB$1048576,0),MATCH((CUADRO!H$5&amp;$E952),'Hoja de Trabajo para listado'!$AB$151:$BA$151,0)),0)+IFERROR(INDEX('Hoja de Trabajo para listado'!$BC$155:$CB$1048576,MATCH($A952,'Hoja de Trabajo para listado'!$BC$155:$BC$1048576,0),MATCH((CUADRO!H$5&amp;$E952),'Hoja de Trabajo para listado'!$BC$151:$CB$151,0)),0)+IFERROR(INDEX('Hoja de Trabajo para listado'!$DE$153:$DG$274,MATCH($A952,'Hoja de Trabajo para listado'!$DE$153:$DE$1048576,0),MATCH((CUADRO!H$5&amp;$E952),'Hoja de Trabajo para listado'!$DE$151:$DG$151,0)),0)+IFERROR(INDEX('Hoja de Trabajo para listado'!$CD$155:$DC$1048576,MATCH($A952,'Hoja de Trabajo para listado'!$CD$155:$CD$1048576,0),MATCH((CUADRO!H$5&amp;$E952),'Hoja de Trabajo para listado'!$CD$151:$DC$151,0)),0)</f>
        <v>0</v>
      </c>
      <c r="I952" s="255">
        <f ca="1">+IFERROR(INDEX('Hoja de Trabajo para listado'!$A$155:$Z$1048576,MATCH($A952,'Hoja de Trabajo para listado'!$A$155:$A$1048576,0),MATCH((CUADRO!I$5&amp;$E952),'Hoja de Trabajo para listado'!$A$151:$Z$151,0)),0)+IFERROR(INDEX('Hoja de Trabajo para listado'!$AB$155:$BA$1048576,MATCH($A952,'Hoja de Trabajo para listado'!$AB$155:$AB$1048576,0),MATCH((CUADRO!I$5&amp;$E952),'Hoja de Trabajo para listado'!$AB$151:$BA$151,0)),0)+IFERROR(INDEX('Hoja de Trabajo para listado'!$BC$155:$CB$1048576,MATCH($A952,'Hoja de Trabajo para listado'!$BC$155:$BC$1048576,0),MATCH((CUADRO!I$5&amp;$E952),'Hoja de Trabajo para listado'!$BC$151:$CB$151,0)),0)+IFERROR(INDEX('Hoja de Trabajo para listado'!$DE$153:$DG$274,MATCH($A952,'Hoja de Trabajo para listado'!$DE$153:$DE$1048576,0),MATCH((CUADRO!I$5&amp;$E952),'Hoja de Trabajo para listado'!$DE$151:$DG$151,0)),0)+IFERROR(INDEX('Hoja de Trabajo para listado'!$CD$155:$DC$1048576,MATCH($A952,'Hoja de Trabajo para listado'!$CD$155:$CD$1048576,0),MATCH((CUADRO!I$5&amp;$E952),'Hoja de Trabajo para listado'!$CD$151:$DC$151,0)),0)</f>
        <v>0</v>
      </c>
      <c r="J952" s="255">
        <f ca="1">+IFERROR(INDEX('Hoja de Trabajo para listado'!$A$155:$Z$1048576,MATCH($A952,'Hoja de Trabajo para listado'!$A$155:$A$1048576,0),MATCH((CUADRO!J$5&amp;$E952),'Hoja de Trabajo para listado'!$A$151:$Z$151,0)),0)+IFERROR(INDEX('Hoja de Trabajo para listado'!$AB$155:$BA$1048576,MATCH($A952,'Hoja de Trabajo para listado'!$AB$155:$AB$1048576,0),MATCH((CUADRO!J$5&amp;$E952),'Hoja de Trabajo para listado'!$AB$151:$BA$151,0)),0)+IFERROR(INDEX('Hoja de Trabajo para listado'!$BC$155:$CB$1048576,MATCH($A952,'Hoja de Trabajo para listado'!$BC$155:$BC$1048576,0),MATCH((CUADRO!J$5&amp;$E952),'Hoja de Trabajo para listado'!$BC$151:$CB$151,0)),0)+IFERROR(INDEX('Hoja de Trabajo para listado'!$DE$153:$DG$274,MATCH($A952,'Hoja de Trabajo para listado'!$DE$153:$DE$1048576,0),MATCH((CUADRO!J$5&amp;$E952),'Hoja de Trabajo para listado'!$DE$151:$DG$151,0)),0)+IFERROR(INDEX('Hoja de Trabajo para listado'!$CD$155:$DC$1048576,MATCH($A952,'Hoja de Trabajo para listado'!$CD$155:$CD$1048576,0),MATCH((CUADRO!J$5&amp;$E952),'Hoja de Trabajo para listado'!$CD$151:$DC$151,0)),0)</f>
        <v>0</v>
      </c>
      <c r="K952" s="255">
        <f ca="1">+IFERROR(INDEX('Hoja de Trabajo para listado'!$A$155:$Z$1048576,MATCH($A952,'Hoja de Trabajo para listado'!$A$155:$A$1048576,0),MATCH((CUADRO!K$5&amp;$E952),'Hoja de Trabajo para listado'!$A$151:$Z$151,0)),0)+IFERROR(INDEX('Hoja de Trabajo para listado'!$AB$155:$BA$1048576,MATCH($A952,'Hoja de Trabajo para listado'!$AB$155:$AB$1048576,0),MATCH((CUADRO!K$5&amp;$E952),'Hoja de Trabajo para listado'!$AB$151:$BA$151,0)),0)+IFERROR(INDEX('Hoja de Trabajo para listado'!$BC$155:$CB$1048576,MATCH($A952,'Hoja de Trabajo para listado'!$BC$155:$BC$1048576,0),MATCH((CUADRO!K$5&amp;$E952),'Hoja de Trabajo para listado'!$BC$151:$CB$151,0)),0)+IFERROR(INDEX('Hoja de Trabajo para listado'!$DE$153:$DG$274,MATCH($A952,'Hoja de Trabajo para listado'!$DE$153:$DE$1048576,0),MATCH((CUADRO!K$5&amp;$E952),'Hoja de Trabajo para listado'!$DE$151:$DG$151,0)),0)+IFERROR(INDEX('Hoja de Trabajo para listado'!$CD$155:$DC$1048576,MATCH($A952,'Hoja de Trabajo para listado'!$CD$155:$CD$1048576,0),MATCH((CUADRO!K$5&amp;$E952),'Hoja de Trabajo para listado'!$CD$151:$DC$151,0)),0)</f>
        <v>0</v>
      </c>
      <c r="L952" s="255">
        <f ca="1">+IFERROR(INDEX('Hoja de Trabajo para listado'!$A$155:$Z$1048576,MATCH($A952,'Hoja de Trabajo para listado'!$A$155:$A$1048576,0),MATCH((CUADRO!L$5&amp;$E952),'Hoja de Trabajo para listado'!$A$151:$Z$151,0)),0)+IFERROR(INDEX('Hoja de Trabajo para listado'!$AB$155:$BA$1048576,MATCH($A952,'Hoja de Trabajo para listado'!$AB$155:$AB$1048576,0),MATCH((CUADRO!L$5&amp;$E952),'Hoja de Trabajo para listado'!$AB$151:$BA$151,0)),0)+IFERROR(INDEX('Hoja de Trabajo para listado'!$BC$155:$CB$1048576,MATCH($A952,'Hoja de Trabajo para listado'!$BC$155:$BC$1048576,0),MATCH((CUADRO!L$5&amp;$E952),'Hoja de Trabajo para listado'!$BC$151:$CB$151,0)),0)+IFERROR(INDEX('Hoja de Trabajo para listado'!$DE$153:$DG$274,MATCH($A952,'Hoja de Trabajo para listado'!$DE$153:$DE$1048576,0),MATCH((CUADRO!L$5&amp;$E952),'Hoja de Trabajo para listado'!$DE$151:$DG$151,0)),0)+IFERROR(INDEX('Hoja de Trabajo para listado'!$CD$155:$DC$1048576,MATCH($A952,'Hoja de Trabajo para listado'!$CD$155:$CD$1048576,0),MATCH((CUADRO!L$5&amp;$E952),'Hoja de Trabajo para listado'!$CD$151:$DC$151,0)),0)</f>
        <v>0</v>
      </c>
      <c r="M952" s="255">
        <f ca="1">+IFERROR(INDEX('Hoja de Trabajo para listado'!$A$155:$Z$1048576,MATCH($A952,'Hoja de Trabajo para listado'!$A$155:$A$1048576,0),MATCH((CUADRO!M$5&amp;$E952),'Hoja de Trabajo para listado'!$A$151:$Z$151,0)),0)+IFERROR(INDEX('Hoja de Trabajo para listado'!$AB$155:$BA$1048576,MATCH($A952,'Hoja de Trabajo para listado'!$AB$155:$AB$1048576,0),MATCH((CUADRO!M$5&amp;$E952),'Hoja de Trabajo para listado'!$AB$151:$BA$151,0)),0)+IFERROR(INDEX('Hoja de Trabajo para listado'!$BC$155:$CB$1048576,MATCH($A952,'Hoja de Trabajo para listado'!$BC$155:$BC$1048576,0),MATCH((CUADRO!M$5&amp;$E952),'Hoja de Trabajo para listado'!$BC$151:$CB$151,0)),0)+IFERROR(INDEX('Hoja de Trabajo para listado'!$DE$153:$DG$274,MATCH($A952,'Hoja de Trabajo para listado'!$DE$153:$DE$1048576,0),MATCH((CUADRO!M$5&amp;$E952),'Hoja de Trabajo para listado'!$DE$151:$DG$151,0)),0)+IFERROR(INDEX('Hoja de Trabajo para listado'!$CD$155:$DC$1048576,MATCH($A952,'Hoja de Trabajo para listado'!$CD$155:$CD$1048576,0),MATCH((CUADRO!M$5&amp;$E952),'Hoja de Trabajo para listado'!$CD$151:$DC$151,0)),0)</f>
        <v>0</v>
      </c>
      <c r="N952" s="255">
        <f ca="1">+IFERROR(INDEX('Hoja de Trabajo para listado'!$A$155:$Z$1048576,MATCH($A952,'Hoja de Trabajo para listado'!$A$155:$A$1048576,0),MATCH((CUADRO!N$5&amp;$E952),'Hoja de Trabajo para listado'!$A$151:$Z$151,0)),0)+IFERROR(INDEX('Hoja de Trabajo para listado'!$AB$155:$BA$1048576,MATCH($A952,'Hoja de Trabajo para listado'!$AB$155:$AB$1048576,0),MATCH((CUADRO!N$5&amp;$E952),'Hoja de Trabajo para listado'!$AB$151:$BA$151,0)),0)+IFERROR(INDEX('Hoja de Trabajo para listado'!$BC$155:$CB$1048576,MATCH($A952,'Hoja de Trabajo para listado'!$BC$155:$BC$1048576,0),MATCH((CUADRO!N$5&amp;$E952),'Hoja de Trabajo para listado'!$BC$151:$CB$151,0)),0)+IFERROR(INDEX('Hoja de Trabajo para listado'!$DE$153:$DG$274,MATCH($A952,'Hoja de Trabajo para listado'!$DE$153:$DE$1048576,0),MATCH((CUADRO!N$5&amp;$E952),'Hoja de Trabajo para listado'!$DE$151:$DG$151,0)),0)+IFERROR(INDEX('Hoja de Trabajo para listado'!$CD$155:$DC$1048576,MATCH($A952,'Hoja de Trabajo para listado'!$CD$155:$CD$1048576,0),MATCH((CUADRO!N$5&amp;$E952),'Hoja de Trabajo para listado'!$CD$151:$DC$151,0)),0)</f>
        <v>0</v>
      </c>
      <c r="O952" s="255">
        <f ca="1">+IFERROR(INDEX('Hoja de Trabajo para listado'!$A$155:$Z$1048576,MATCH($A952,'Hoja de Trabajo para listado'!$A$155:$A$1048576,0),MATCH((CUADRO!O$5&amp;$E952),'Hoja de Trabajo para listado'!$A$151:$Z$151,0)),0)+IFERROR(INDEX('Hoja de Trabajo para listado'!$AB$155:$BA$1048576,MATCH($A952,'Hoja de Trabajo para listado'!$AB$155:$AB$1048576,0),MATCH((CUADRO!O$5&amp;$E952),'Hoja de Trabajo para listado'!$AB$151:$BA$151,0)),0)+IFERROR(INDEX('Hoja de Trabajo para listado'!$BC$155:$CB$1048576,MATCH($A952,'Hoja de Trabajo para listado'!$BC$155:$BC$1048576,0),MATCH((CUADRO!O$5&amp;$E952),'Hoja de Trabajo para listado'!$BC$151:$CB$151,0)),0)+IFERROR(INDEX('Hoja de Trabajo para listado'!$DE$153:$DG$274,MATCH($A952,'Hoja de Trabajo para listado'!$DE$153:$DE$1048576,0),MATCH((CUADRO!O$5&amp;$E952),'Hoja de Trabajo para listado'!$DE$151:$DG$151,0)),0)+IFERROR(INDEX('Hoja de Trabajo para listado'!$CD$155:$DC$1048576,MATCH($A952,'Hoja de Trabajo para listado'!$CD$155:$CD$1048576,0),MATCH((CUADRO!O$5&amp;$E952),'Hoja de Trabajo para listado'!$CD$151:$DC$151,0)),0)</f>
        <v>0</v>
      </c>
      <c r="P952" s="255">
        <f ca="1">+IFERROR(INDEX('Hoja de Trabajo para listado'!$A$155:$Z$1048576,MATCH($A952,'Hoja de Trabajo para listado'!$A$155:$A$1048576,0),MATCH((CUADRO!P$5&amp;$E952),'Hoja de Trabajo para listado'!$A$151:$Z$151,0)),0)+IFERROR(INDEX('Hoja de Trabajo para listado'!$AB$155:$BA$1048576,MATCH($A952,'Hoja de Trabajo para listado'!$AB$155:$AB$1048576,0),MATCH((CUADRO!P$5&amp;$E952),'Hoja de Trabajo para listado'!$AB$151:$BA$151,0)),0)+IFERROR(INDEX('Hoja de Trabajo para listado'!$BC$155:$CB$1048576,MATCH($A952,'Hoja de Trabajo para listado'!$BC$155:$BC$1048576,0),MATCH((CUADRO!P$5&amp;$E952),'Hoja de Trabajo para listado'!$BC$151:$CB$151,0)),0)+IFERROR(INDEX('Hoja de Trabajo para listado'!$DE$153:$DG$274,MATCH($A952,'Hoja de Trabajo para listado'!$DE$153:$DE$1048576,0),MATCH((CUADRO!P$5&amp;$E952),'Hoja de Trabajo para listado'!$DE$151:$DG$151,0)),0)+IFERROR(INDEX('Hoja de Trabajo para listado'!$CD$155:$DC$1048576,MATCH($A952,'Hoja de Trabajo para listado'!$CD$155:$CD$1048576,0),MATCH((CUADRO!P$5&amp;$E952),'Hoja de Trabajo para listado'!$CD$151:$DC$151,0)),0)</f>
        <v>0</v>
      </c>
      <c r="Q952" s="255">
        <f ca="1">+IFERROR(INDEX('Hoja de Trabajo para listado'!$A$155:$Z$1048576,MATCH($A952,'Hoja de Trabajo para listado'!$A$155:$A$1048576,0),MATCH((CUADRO!Q$5&amp;$E952),'Hoja de Trabajo para listado'!$A$151:$Z$151,0)),0)+IFERROR(INDEX('Hoja de Trabajo para listado'!$AB$155:$BA$1048576,MATCH($A952,'Hoja de Trabajo para listado'!$AB$155:$AB$1048576,0),MATCH((CUADRO!Q$5&amp;$E952),'Hoja de Trabajo para listado'!$AB$151:$BA$151,0)),0)+IFERROR(INDEX('Hoja de Trabajo para listado'!$BC$155:$CB$1048576,MATCH($A952,'Hoja de Trabajo para listado'!$BC$155:$BC$1048576,0),MATCH((CUADRO!Q$5&amp;$E952),'Hoja de Trabajo para listado'!$BC$151:$CB$151,0)),0)+IFERROR(INDEX('Hoja de Trabajo para listado'!$DE$153:$DG$274,MATCH($A952,'Hoja de Trabajo para listado'!$DE$153:$DE$1048576,0),MATCH((CUADRO!Q$5&amp;$E952),'Hoja de Trabajo para listado'!$DE$151:$DG$151,0)),0)+IFERROR(INDEX('Hoja de Trabajo para listado'!$CD$155:$DC$1048576,MATCH($A952,'Hoja de Trabajo para listado'!$CD$155:$CD$1048576,0),MATCH((CUADRO!Q$5&amp;$E952),'Hoja de Trabajo para listado'!$CD$151:$DC$151,0)),0)</f>
        <v>0</v>
      </c>
      <c r="R952" s="255">
        <f t="shared" ca="1" si="30"/>
        <v>0</v>
      </c>
      <c r="S952" s="262"/>
      <c r="T952" s="255">
        <f ca="1">+T953</f>
        <v>0</v>
      </c>
      <c r="U952" s="254">
        <f t="shared" si="31"/>
        <v>1</v>
      </c>
      <c r="V952" s="362" t="str">
        <f>+VLOOKUP(A952,bd_lista!$A$3:$E$590,5,FALSE)</f>
        <v>Gobiernos Autonomos Municipales</v>
      </c>
      <c r="W952" s="361" t="str">
        <f>+V952</f>
        <v>Gobiernos Autonomos Municipales</v>
      </c>
      <c r="X952" s="254">
        <f>+VLOOKUP(A952,[2]Sheet1!$A$13:$D$744,4,FALSE)</f>
        <v>0</v>
      </c>
      <c r="Y952" s="254" t="e">
        <f>+VLOOKUP(X952,bd_lista!$A$3:$C$590,3,FALSE)</f>
        <v>#N/A</v>
      </c>
      <c r="Z952" s="316">
        <f>+X952</f>
        <v>0</v>
      </c>
      <c r="AA952" s="317" t="e">
        <f>+Y952</f>
        <v>#N/A</v>
      </c>
    </row>
    <row r="953" spans="1:27" customFormat="1" ht="15" hidden="1" customHeight="1">
      <c r="A953" s="32">
        <v>1739</v>
      </c>
      <c r="B953" s="307"/>
      <c r="C953" s="259" t="str">
        <f>+VLOOKUP(A953,bd_lista!$A$3:$C$590,3,FALSE)</f>
        <v>Gobierno Autónomo Municipal de San Julián</v>
      </c>
      <c r="D953" s="362"/>
      <c r="E953" s="256" t="s">
        <v>1314</v>
      </c>
      <c r="F953" s="257">
        <f ca="1">+IFERROR(INDEX('Hoja de Trabajo para listado'!$A$155:$Z$1048576,MATCH($A953,'Hoja de Trabajo para listado'!$A$155:$A$1048576,0),MATCH((CUADRO!F$5&amp;$E953),'Hoja de Trabajo para listado'!$A$151:$Z$151,0)),0)+IFERROR(INDEX('Hoja de Trabajo para listado'!$AB$155:$BA$1048576,MATCH($A953,'Hoja de Trabajo para listado'!$AB$155:$AB$1048576,0),MATCH((CUADRO!F$5&amp;$E953),'Hoja de Trabajo para listado'!$AB$151:$BA$151,0)),0)+IFERROR(INDEX('Hoja de Trabajo para listado'!$BC$155:$CB$1048576,MATCH($A953,'Hoja de Trabajo para listado'!$BC$155:$BC$1048576,0),MATCH((CUADRO!F$5&amp;$E953),'Hoja de Trabajo para listado'!$BC$151:$CB$151,0)),0)+IFERROR(INDEX('Hoja de Trabajo para listado'!$DE$153:$DG$274,MATCH($A953,'Hoja de Trabajo para listado'!$DE$153:$DE$1048576,0),MATCH((CUADRO!F$5&amp;$E953),'Hoja de Trabajo para listado'!$DE$151:$DG$151,0)),0)+IFERROR(INDEX('Hoja de Trabajo para listado'!$CD$155:$DC$1048576,MATCH($A953,'Hoja de Trabajo para listado'!$CD$155:$CD$1048576,0),MATCH((CUADRO!F$5&amp;$E953),'Hoja de Trabajo para listado'!$CD$151:$DC$151,0)),0)</f>
        <v>0</v>
      </c>
      <c r="G953" s="257">
        <f ca="1">+IFERROR(INDEX('Hoja de Trabajo para listado'!$A$155:$Z$1048576,MATCH($A953,'Hoja de Trabajo para listado'!$A$155:$A$1048576,0),MATCH((CUADRO!G$5&amp;$E953),'Hoja de Trabajo para listado'!$A$151:$Z$151,0)),0)+IFERROR(INDEX('Hoja de Trabajo para listado'!$AB$155:$BA$1048576,MATCH($A953,'Hoja de Trabajo para listado'!$AB$155:$AB$1048576,0),MATCH((CUADRO!G$5&amp;$E953),'Hoja de Trabajo para listado'!$AB$151:$BA$151,0)),0)+IFERROR(INDEX('Hoja de Trabajo para listado'!$BC$155:$CB$1048576,MATCH($A953,'Hoja de Trabajo para listado'!$BC$155:$BC$1048576,0),MATCH((CUADRO!G$5&amp;$E953),'Hoja de Trabajo para listado'!$BC$151:$CB$151,0)),0)+IFERROR(INDEX('Hoja de Trabajo para listado'!$DE$153:$DG$274,MATCH($A953,'Hoja de Trabajo para listado'!$DE$153:$DE$1048576,0),MATCH((CUADRO!G$5&amp;$E953),'Hoja de Trabajo para listado'!$DE$151:$DG$151,0)),0)+IFERROR(INDEX('Hoja de Trabajo para listado'!$CD$155:$DC$1048576,MATCH($A953,'Hoja de Trabajo para listado'!$CD$155:$CD$1048576,0),MATCH((CUADRO!G$5&amp;$E953),'Hoja de Trabajo para listado'!$CD$151:$DC$151,0)),0)</f>
        <v>0</v>
      </c>
      <c r="H953" s="257">
        <f ca="1">+IFERROR(INDEX('Hoja de Trabajo para listado'!$A$155:$Z$1048576,MATCH($A953,'Hoja de Trabajo para listado'!$A$155:$A$1048576,0),MATCH((CUADRO!H$5&amp;$E953),'Hoja de Trabajo para listado'!$A$151:$Z$151,0)),0)+IFERROR(INDEX('Hoja de Trabajo para listado'!$AB$155:$BA$1048576,MATCH($A953,'Hoja de Trabajo para listado'!$AB$155:$AB$1048576,0),MATCH((CUADRO!H$5&amp;$E953),'Hoja de Trabajo para listado'!$AB$151:$BA$151,0)),0)+IFERROR(INDEX('Hoja de Trabajo para listado'!$BC$155:$CB$1048576,MATCH($A953,'Hoja de Trabajo para listado'!$BC$155:$BC$1048576,0),MATCH((CUADRO!H$5&amp;$E953),'Hoja de Trabajo para listado'!$BC$151:$CB$151,0)),0)+IFERROR(INDEX('Hoja de Trabajo para listado'!$DE$153:$DG$274,MATCH($A953,'Hoja de Trabajo para listado'!$DE$153:$DE$1048576,0),MATCH((CUADRO!H$5&amp;$E953),'Hoja de Trabajo para listado'!$DE$151:$DG$151,0)),0)+IFERROR(INDEX('Hoja de Trabajo para listado'!$CD$155:$DC$1048576,MATCH($A953,'Hoja de Trabajo para listado'!$CD$155:$CD$1048576,0),MATCH((CUADRO!H$5&amp;$E953),'Hoja de Trabajo para listado'!$CD$151:$DC$151,0)),0)</f>
        <v>0</v>
      </c>
      <c r="I953" s="257">
        <f ca="1">+IFERROR(INDEX('Hoja de Trabajo para listado'!$A$155:$Z$1048576,MATCH($A953,'Hoja de Trabajo para listado'!$A$155:$A$1048576,0),MATCH((CUADRO!I$5&amp;$E953),'Hoja de Trabajo para listado'!$A$151:$Z$151,0)),0)+IFERROR(INDEX('Hoja de Trabajo para listado'!$AB$155:$BA$1048576,MATCH($A953,'Hoja de Trabajo para listado'!$AB$155:$AB$1048576,0),MATCH((CUADRO!I$5&amp;$E953),'Hoja de Trabajo para listado'!$AB$151:$BA$151,0)),0)+IFERROR(INDEX('Hoja de Trabajo para listado'!$BC$155:$CB$1048576,MATCH($A953,'Hoja de Trabajo para listado'!$BC$155:$BC$1048576,0),MATCH((CUADRO!I$5&amp;$E953),'Hoja de Trabajo para listado'!$BC$151:$CB$151,0)),0)+IFERROR(INDEX('Hoja de Trabajo para listado'!$DE$153:$DG$274,MATCH($A953,'Hoja de Trabajo para listado'!$DE$153:$DE$1048576,0),MATCH((CUADRO!I$5&amp;$E953),'Hoja de Trabajo para listado'!$DE$151:$DG$151,0)),0)+IFERROR(INDEX('Hoja de Trabajo para listado'!$CD$155:$DC$1048576,MATCH($A953,'Hoja de Trabajo para listado'!$CD$155:$CD$1048576,0),MATCH((CUADRO!I$5&amp;$E953),'Hoja de Trabajo para listado'!$CD$151:$DC$151,0)),0)</f>
        <v>0</v>
      </c>
      <c r="J953" s="257">
        <f ca="1">+IFERROR(INDEX('Hoja de Trabajo para listado'!$A$155:$Z$1048576,MATCH($A953,'Hoja de Trabajo para listado'!$A$155:$A$1048576,0),MATCH((CUADRO!J$5&amp;$E953),'Hoja de Trabajo para listado'!$A$151:$Z$151,0)),0)+IFERROR(INDEX('Hoja de Trabajo para listado'!$AB$155:$BA$1048576,MATCH($A953,'Hoja de Trabajo para listado'!$AB$155:$AB$1048576,0),MATCH((CUADRO!J$5&amp;$E953),'Hoja de Trabajo para listado'!$AB$151:$BA$151,0)),0)+IFERROR(INDEX('Hoja de Trabajo para listado'!$BC$155:$CB$1048576,MATCH($A953,'Hoja de Trabajo para listado'!$BC$155:$BC$1048576,0),MATCH((CUADRO!J$5&amp;$E953),'Hoja de Trabajo para listado'!$BC$151:$CB$151,0)),0)+IFERROR(INDEX('Hoja de Trabajo para listado'!$DE$153:$DG$274,MATCH($A953,'Hoja de Trabajo para listado'!$DE$153:$DE$1048576,0),MATCH((CUADRO!J$5&amp;$E953),'Hoja de Trabajo para listado'!$DE$151:$DG$151,0)),0)+IFERROR(INDEX('Hoja de Trabajo para listado'!$CD$155:$DC$1048576,MATCH($A953,'Hoja de Trabajo para listado'!$CD$155:$CD$1048576,0),MATCH((CUADRO!J$5&amp;$E953),'Hoja de Trabajo para listado'!$CD$151:$DC$151,0)),0)</f>
        <v>0</v>
      </c>
      <c r="K953" s="257">
        <f ca="1">+IFERROR(INDEX('Hoja de Trabajo para listado'!$A$155:$Z$1048576,MATCH($A953,'Hoja de Trabajo para listado'!$A$155:$A$1048576,0),MATCH((CUADRO!K$5&amp;$E953),'Hoja de Trabajo para listado'!$A$151:$Z$151,0)),0)+IFERROR(INDEX('Hoja de Trabajo para listado'!$AB$155:$BA$1048576,MATCH($A953,'Hoja de Trabajo para listado'!$AB$155:$AB$1048576,0),MATCH((CUADRO!K$5&amp;$E953),'Hoja de Trabajo para listado'!$AB$151:$BA$151,0)),0)+IFERROR(INDEX('Hoja de Trabajo para listado'!$BC$155:$CB$1048576,MATCH($A953,'Hoja de Trabajo para listado'!$BC$155:$BC$1048576,0),MATCH((CUADRO!K$5&amp;$E953),'Hoja de Trabajo para listado'!$BC$151:$CB$151,0)),0)+IFERROR(INDEX('Hoja de Trabajo para listado'!$DE$153:$DG$274,MATCH($A953,'Hoja de Trabajo para listado'!$DE$153:$DE$1048576,0),MATCH((CUADRO!K$5&amp;$E953),'Hoja de Trabajo para listado'!$DE$151:$DG$151,0)),0)+IFERROR(INDEX('Hoja de Trabajo para listado'!$CD$155:$DC$1048576,MATCH($A953,'Hoja de Trabajo para listado'!$CD$155:$CD$1048576,0),MATCH((CUADRO!K$5&amp;$E953),'Hoja de Trabajo para listado'!$CD$151:$DC$151,0)),0)</f>
        <v>0</v>
      </c>
      <c r="L953" s="257">
        <f ca="1">+IFERROR(INDEX('Hoja de Trabajo para listado'!$A$155:$Z$1048576,MATCH($A953,'Hoja de Trabajo para listado'!$A$155:$A$1048576,0),MATCH((CUADRO!L$5&amp;$E953),'Hoja de Trabajo para listado'!$A$151:$Z$151,0)),0)+IFERROR(INDEX('Hoja de Trabajo para listado'!$AB$155:$BA$1048576,MATCH($A953,'Hoja de Trabajo para listado'!$AB$155:$AB$1048576,0),MATCH((CUADRO!L$5&amp;$E953),'Hoja de Trabajo para listado'!$AB$151:$BA$151,0)),0)+IFERROR(INDEX('Hoja de Trabajo para listado'!$BC$155:$CB$1048576,MATCH($A953,'Hoja de Trabajo para listado'!$BC$155:$BC$1048576,0),MATCH((CUADRO!L$5&amp;$E953),'Hoja de Trabajo para listado'!$BC$151:$CB$151,0)),0)+IFERROR(INDEX('Hoja de Trabajo para listado'!$DE$153:$DG$274,MATCH($A953,'Hoja de Trabajo para listado'!$DE$153:$DE$1048576,0),MATCH((CUADRO!L$5&amp;$E953),'Hoja de Trabajo para listado'!$DE$151:$DG$151,0)),0)+IFERROR(INDEX('Hoja de Trabajo para listado'!$CD$155:$DC$1048576,MATCH($A953,'Hoja de Trabajo para listado'!$CD$155:$CD$1048576,0),MATCH((CUADRO!L$5&amp;$E953),'Hoja de Trabajo para listado'!$CD$151:$DC$151,0)),0)</f>
        <v>0</v>
      </c>
      <c r="M953" s="257">
        <f ca="1">+IFERROR(INDEX('Hoja de Trabajo para listado'!$A$155:$Z$1048576,MATCH($A953,'Hoja de Trabajo para listado'!$A$155:$A$1048576,0),MATCH((CUADRO!M$5&amp;$E953),'Hoja de Trabajo para listado'!$A$151:$Z$151,0)),0)+IFERROR(INDEX('Hoja de Trabajo para listado'!$AB$155:$BA$1048576,MATCH($A953,'Hoja de Trabajo para listado'!$AB$155:$AB$1048576,0),MATCH((CUADRO!M$5&amp;$E953),'Hoja de Trabajo para listado'!$AB$151:$BA$151,0)),0)+IFERROR(INDEX('Hoja de Trabajo para listado'!$BC$155:$CB$1048576,MATCH($A953,'Hoja de Trabajo para listado'!$BC$155:$BC$1048576,0),MATCH((CUADRO!M$5&amp;$E953),'Hoja de Trabajo para listado'!$BC$151:$CB$151,0)),0)+IFERROR(INDEX('Hoja de Trabajo para listado'!$DE$153:$DG$274,MATCH($A953,'Hoja de Trabajo para listado'!$DE$153:$DE$1048576,0),MATCH((CUADRO!M$5&amp;$E953),'Hoja de Trabajo para listado'!$DE$151:$DG$151,0)),0)+IFERROR(INDEX('Hoja de Trabajo para listado'!$CD$155:$DC$1048576,MATCH($A953,'Hoja de Trabajo para listado'!$CD$155:$CD$1048576,0),MATCH((CUADRO!M$5&amp;$E953),'Hoja de Trabajo para listado'!$CD$151:$DC$151,0)),0)</f>
        <v>0</v>
      </c>
      <c r="N953" s="257">
        <f ca="1">+IFERROR(INDEX('Hoja de Trabajo para listado'!$A$155:$Z$1048576,MATCH($A953,'Hoja de Trabajo para listado'!$A$155:$A$1048576,0),MATCH((CUADRO!N$5&amp;$E953),'Hoja de Trabajo para listado'!$A$151:$Z$151,0)),0)+IFERROR(INDEX('Hoja de Trabajo para listado'!$AB$155:$BA$1048576,MATCH($A953,'Hoja de Trabajo para listado'!$AB$155:$AB$1048576,0),MATCH((CUADRO!N$5&amp;$E953),'Hoja de Trabajo para listado'!$AB$151:$BA$151,0)),0)+IFERROR(INDEX('Hoja de Trabajo para listado'!$BC$155:$CB$1048576,MATCH($A953,'Hoja de Trabajo para listado'!$BC$155:$BC$1048576,0),MATCH((CUADRO!N$5&amp;$E953),'Hoja de Trabajo para listado'!$BC$151:$CB$151,0)),0)+IFERROR(INDEX('Hoja de Trabajo para listado'!$DE$153:$DG$274,MATCH($A953,'Hoja de Trabajo para listado'!$DE$153:$DE$1048576,0),MATCH((CUADRO!N$5&amp;$E953),'Hoja de Trabajo para listado'!$DE$151:$DG$151,0)),0)+IFERROR(INDEX('Hoja de Trabajo para listado'!$CD$155:$DC$1048576,MATCH($A953,'Hoja de Trabajo para listado'!$CD$155:$CD$1048576,0),MATCH((CUADRO!N$5&amp;$E953),'Hoja de Trabajo para listado'!$CD$151:$DC$151,0)),0)</f>
        <v>0</v>
      </c>
      <c r="O953" s="257">
        <f ca="1">+IFERROR(INDEX('Hoja de Trabajo para listado'!$A$155:$Z$1048576,MATCH($A953,'Hoja de Trabajo para listado'!$A$155:$A$1048576,0),MATCH((CUADRO!O$5&amp;$E953),'Hoja de Trabajo para listado'!$A$151:$Z$151,0)),0)+IFERROR(INDEX('Hoja de Trabajo para listado'!$AB$155:$BA$1048576,MATCH($A953,'Hoja de Trabajo para listado'!$AB$155:$AB$1048576,0),MATCH((CUADRO!O$5&amp;$E953),'Hoja de Trabajo para listado'!$AB$151:$BA$151,0)),0)+IFERROR(INDEX('Hoja de Trabajo para listado'!$BC$155:$CB$1048576,MATCH($A953,'Hoja de Trabajo para listado'!$BC$155:$BC$1048576,0),MATCH((CUADRO!O$5&amp;$E953),'Hoja de Trabajo para listado'!$BC$151:$CB$151,0)),0)+IFERROR(INDEX('Hoja de Trabajo para listado'!$DE$153:$DG$274,MATCH($A953,'Hoja de Trabajo para listado'!$DE$153:$DE$1048576,0),MATCH((CUADRO!O$5&amp;$E953),'Hoja de Trabajo para listado'!$DE$151:$DG$151,0)),0)+IFERROR(INDEX('Hoja de Trabajo para listado'!$CD$155:$DC$1048576,MATCH($A953,'Hoja de Trabajo para listado'!$CD$155:$CD$1048576,0),MATCH((CUADRO!O$5&amp;$E953),'Hoja de Trabajo para listado'!$CD$151:$DC$151,0)),0)</f>
        <v>0</v>
      </c>
      <c r="P953" s="257">
        <f ca="1">+IFERROR(INDEX('Hoja de Trabajo para listado'!$A$155:$Z$1048576,MATCH($A953,'Hoja de Trabajo para listado'!$A$155:$A$1048576,0),MATCH((CUADRO!P$5&amp;$E953),'Hoja de Trabajo para listado'!$A$151:$Z$151,0)),0)+IFERROR(INDEX('Hoja de Trabajo para listado'!$AB$155:$BA$1048576,MATCH($A953,'Hoja de Trabajo para listado'!$AB$155:$AB$1048576,0),MATCH((CUADRO!P$5&amp;$E953),'Hoja de Trabajo para listado'!$AB$151:$BA$151,0)),0)+IFERROR(INDEX('Hoja de Trabajo para listado'!$BC$155:$CB$1048576,MATCH($A953,'Hoja de Trabajo para listado'!$BC$155:$BC$1048576,0),MATCH((CUADRO!P$5&amp;$E953),'Hoja de Trabajo para listado'!$BC$151:$CB$151,0)),0)+IFERROR(INDEX('Hoja de Trabajo para listado'!$DE$153:$DG$274,MATCH($A953,'Hoja de Trabajo para listado'!$DE$153:$DE$1048576,0),MATCH((CUADRO!P$5&amp;$E953),'Hoja de Trabajo para listado'!$DE$151:$DG$151,0)),0)+IFERROR(INDEX('Hoja de Trabajo para listado'!$CD$155:$DC$1048576,MATCH($A953,'Hoja de Trabajo para listado'!$CD$155:$CD$1048576,0),MATCH((CUADRO!P$5&amp;$E953),'Hoja de Trabajo para listado'!$CD$151:$DC$151,0)),0)</f>
        <v>0</v>
      </c>
      <c r="Q953" s="257">
        <f ca="1">+IFERROR(INDEX('Hoja de Trabajo para listado'!$A$155:$Z$1048576,MATCH($A953,'Hoja de Trabajo para listado'!$A$155:$A$1048576,0),MATCH((CUADRO!Q$5&amp;$E953),'Hoja de Trabajo para listado'!$A$151:$Z$151,0)),0)+IFERROR(INDEX('Hoja de Trabajo para listado'!$AB$155:$BA$1048576,MATCH($A953,'Hoja de Trabajo para listado'!$AB$155:$AB$1048576,0),MATCH((CUADRO!Q$5&amp;$E953),'Hoja de Trabajo para listado'!$AB$151:$BA$151,0)),0)+IFERROR(INDEX('Hoja de Trabajo para listado'!$BC$155:$CB$1048576,MATCH($A953,'Hoja de Trabajo para listado'!$BC$155:$BC$1048576,0),MATCH((CUADRO!Q$5&amp;$E953),'Hoja de Trabajo para listado'!$BC$151:$CB$151,0)),0)+IFERROR(INDEX('Hoja de Trabajo para listado'!$DE$153:$DG$274,MATCH($A953,'Hoja de Trabajo para listado'!$DE$153:$DE$1048576,0),MATCH((CUADRO!Q$5&amp;$E953),'Hoja de Trabajo para listado'!$DE$151:$DG$151,0)),0)+IFERROR(INDEX('Hoja de Trabajo para listado'!$CD$155:$DC$1048576,MATCH($A953,'Hoja de Trabajo para listado'!$CD$155:$CD$1048576,0),MATCH((CUADRO!Q$5&amp;$E953),'Hoja de Trabajo para listado'!$CD$151:$DC$151,0)),0)</f>
        <v>0</v>
      </c>
      <c r="R953" s="257">
        <f t="shared" ca="1" si="30"/>
        <v>0</v>
      </c>
      <c r="S953" s="274">
        <f ca="1">+R952+R953</f>
        <v>0</v>
      </c>
      <c r="T953" s="257">
        <f ca="1">+S953</f>
        <v>0</v>
      </c>
      <c r="U953" s="256">
        <f t="shared" si="31"/>
        <v>2</v>
      </c>
      <c r="V953" s="362" t="str">
        <f>+VLOOKUP(A953,bd_lista!$A$3:$E$590,5,FALSE)</f>
        <v>Gobiernos Autonomos Municipales</v>
      </c>
      <c r="W953" s="362"/>
      <c r="X953" s="254">
        <f>+VLOOKUP(A953,[2]Sheet1!$A$13:$D$744,4,FALSE)</f>
        <v>0</v>
      </c>
      <c r="Y953" s="254" t="e">
        <f>+VLOOKUP(X953,bd_lista!$A$3:$C$590,3,FALSE)</f>
        <v>#N/A</v>
      </c>
      <c r="Z953" s="314"/>
      <c r="AA953" s="315"/>
    </row>
    <row r="954" spans="1:27" customFormat="1" ht="15" hidden="1" customHeight="1">
      <c r="A954" s="32">
        <v>1740</v>
      </c>
      <c r="B954" s="306">
        <f>+A954</f>
        <v>1740</v>
      </c>
      <c r="C954" s="259" t="str">
        <f>+VLOOKUP(A954,bd_lista!$A$3:$C$590,3,FALSE)</f>
        <v>Gobierno Autónomo Municipal de San Matías</v>
      </c>
      <c r="D954" s="361" t="str">
        <f>+C954</f>
        <v>Gobierno Autónomo Municipal de San Matías</v>
      </c>
      <c r="E954" s="254" t="s">
        <v>1313</v>
      </c>
      <c r="F954" s="255">
        <f ca="1">+IFERROR(INDEX('Hoja de Trabajo para listado'!$A$155:$Z$1048576,MATCH($A954,'Hoja de Trabajo para listado'!$A$155:$A$1048576,0),MATCH((CUADRO!F$5&amp;$E954),'Hoja de Trabajo para listado'!$A$151:$Z$151,0)),0)+IFERROR(INDEX('Hoja de Trabajo para listado'!$AB$155:$BA$1048576,MATCH($A954,'Hoja de Trabajo para listado'!$AB$155:$AB$1048576,0),MATCH((CUADRO!F$5&amp;$E954),'Hoja de Trabajo para listado'!$AB$151:$BA$151,0)),0)+IFERROR(INDEX('Hoja de Trabajo para listado'!$BC$155:$CB$1048576,MATCH($A954,'Hoja de Trabajo para listado'!$BC$155:$BC$1048576,0),MATCH((CUADRO!F$5&amp;$E954),'Hoja de Trabajo para listado'!$BC$151:$CB$151,0)),0)+IFERROR(INDEX('Hoja de Trabajo para listado'!$DE$153:$DG$274,MATCH($A954,'Hoja de Trabajo para listado'!$DE$153:$DE$1048576,0),MATCH((CUADRO!F$5&amp;$E954),'Hoja de Trabajo para listado'!$DE$151:$DG$151,0)),0)+IFERROR(INDEX('Hoja de Trabajo para listado'!$CD$155:$DC$1048576,MATCH($A954,'Hoja de Trabajo para listado'!$CD$155:$CD$1048576,0),MATCH((CUADRO!F$5&amp;$E954),'Hoja de Trabajo para listado'!$CD$151:$DC$151,0)),0)</f>
        <v>0</v>
      </c>
      <c r="G954" s="255">
        <f ca="1">+IFERROR(INDEX('Hoja de Trabajo para listado'!$A$155:$Z$1048576,MATCH($A954,'Hoja de Trabajo para listado'!$A$155:$A$1048576,0),MATCH((CUADRO!G$5&amp;$E954),'Hoja de Trabajo para listado'!$A$151:$Z$151,0)),0)+IFERROR(INDEX('Hoja de Trabajo para listado'!$AB$155:$BA$1048576,MATCH($A954,'Hoja de Trabajo para listado'!$AB$155:$AB$1048576,0),MATCH((CUADRO!G$5&amp;$E954),'Hoja de Trabajo para listado'!$AB$151:$BA$151,0)),0)+IFERROR(INDEX('Hoja de Trabajo para listado'!$BC$155:$CB$1048576,MATCH($A954,'Hoja de Trabajo para listado'!$BC$155:$BC$1048576,0),MATCH((CUADRO!G$5&amp;$E954),'Hoja de Trabajo para listado'!$BC$151:$CB$151,0)),0)+IFERROR(INDEX('Hoja de Trabajo para listado'!$DE$153:$DG$274,MATCH($A954,'Hoja de Trabajo para listado'!$DE$153:$DE$1048576,0),MATCH((CUADRO!G$5&amp;$E954),'Hoja de Trabajo para listado'!$DE$151:$DG$151,0)),0)+IFERROR(INDEX('Hoja de Trabajo para listado'!$CD$155:$DC$1048576,MATCH($A954,'Hoja de Trabajo para listado'!$CD$155:$CD$1048576,0),MATCH((CUADRO!G$5&amp;$E954),'Hoja de Trabajo para listado'!$CD$151:$DC$151,0)),0)</f>
        <v>0</v>
      </c>
      <c r="H954" s="255">
        <f ca="1">+IFERROR(INDEX('Hoja de Trabajo para listado'!$A$155:$Z$1048576,MATCH($A954,'Hoja de Trabajo para listado'!$A$155:$A$1048576,0),MATCH((CUADRO!H$5&amp;$E954),'Hoja de Trabajo para listado'!$A$151:$Z$151,0)),0)+IFERROR(INDEX('Hoja de Trabajo para listado'!$AB$155:$BA$1048576,MATCH($A954,'Hoja de Trabajo para listado'!$AB$155:$AB$1048576,0),MATCH((CUADRO!H$5&amp;$E954),'Hoja de Trabajo para listado'!$AB$151:$BA$151,0)),0)+IFERROR(INDEX('Hoja de Trabajo para listado'!$BC$155:$CB$1048576,MATCH($A954,'Hoja de Trabajo para listado'!$BC$155:$BC$1048576,0),MATCH((CUADRO!H$5&amp;$E954),'Hoja de Trabajo para listado'!$BC$151:$CB$151,0)),0)+IFERROR(INDEX('Hoja de Trabajo para listado'!$DE$153:$DG$274,MATCH($A954,'Hoja de Trabajo para listado'!$DE$153:$DE$1048576,0),MATCH((CUADRO!H$5&amp;$E954),'Hoja de Trabajo para listado'!$DE$151:$DG$151,0)),0)+IFERROR(INDEX('Hoja de Trabajo para listado'!$CD$155:$DC$1048576,MATCH($A954,'Hoja de Trabajo para listado'!$CD$155:$CD$1048576,0),MATCH((CUADRO!H$5&amp;$E954),'Hoja de Trabajo para listado'!$CD$151:$DC$151,0)),0)</f>
        <v>0</v>
      </c>
      <c r="I954" s="255">
        <f ca="1">+IFERROR(INDEX('Hoja de Trabajo para listado'!$A$155:$Z$1048576,MATCH($A954,'Hoja de Trabajo para listado'!$A$155:$A$1048576,0),MATCH((CUADRO!I$5&amp;$E954),'Hoja de Trabajo para listado'!$A$151:$Z$151,0)),0)+IFERROR(INDEX('Hoja de Trabajo para listado'!$AB$155:$BA$1048576,MATCH($A954,'Hoja de Trabajo para listado'!$AB$155:$AB$1048576,0),MATCH((CUADRO!I$5&amp;$E954),'Hoja de Trabajo para listado'!$AB$151:$BA$151,0)),0)+IFERROR(INDEX('Hoja de Trabajo para listado'!$BC$155:$CB$1048576,MATCH($A954,'Hoja de Trabajo para listado'!$BC$155:$BC$1048576,0),MATCH((CUADRO!I$5&amp;$E954),'Hoja de Trabajo para listado'!$BC$151:$CB$151,0)),0)+IFERROR(INDEX('Hoja de Trabajo para listado'!$DE$153:$DG$274,MATCH($A954,'Hoja de Trabajo para listado'!$DE$153:$DE$1048576,0),MATCH((CUADRO!I$5&amp;$E954),'Hoja de Trabajo para listado'!$DE$151:$DG$151,0)),0)+IFERROR(INDEX('Hoja de Trabajo para listado'!$CD$155:$DC$1048576,MATCH($A954,'Hoja de Trabajo para listado'!$CD$155:$CD$1048576,0),MATCH((CUADRO!I$5&amp;$E954),'Hoja de Trabajo para listado'!$CD$151:$DC$151,0)),0)</f>
        <v>0</v>
      </c>
      <c r="J954" s="255">
        <f ca="1">+IFERROR(INDEX('Hoja de Trabajo para listado'!$A$155:$Z$1048576,MATCH($A954,'Hoja de Trabajo para listado'!$A$155:$A$1048576,0),MATCH((CUADRO!J$5&amp;$E954),'Hoja de Trabajo para listado'!$A$151:$Z$151,0)),0)+IFERROR(INDEX('Hoja de Trabajo para listado'!$AB$155:$BA$1048576,MATCH($A954,'Hoja de Trabajo para listado'!$AB$155:$AB$1048576,0),MATCH((CUADRO!J$5&amp;$E954),'Hoja de Trabajo para listado'!$AB$151:$BA$151,0)),0)+IFERROR(INDEX('Hoja de Trabajo para listado'!$BC$155:$CB$1048576,MATCH($A954,'Hoja de Trabajo para listado'!$BC$155:$BC$1048576,0),MATCH((CUADRO!J$5&amp;$E954),'Hoja de Trabajo para listado'!$BC$151:$CB$151,0)),0)+IFERROR(INDEX('Hoja de Trabajo para listado'!$DE$153:$DG$274,MATCH($A954,'Hoja de Trabajo para listado'!$DE$153:$DE$1048576,0),MATCH((CUADRO!J$5&amp;$E954),'Hoja de Trabajo para listado'!$DE$151:$DG$151,0)),0)+IFERROR(INDEX('Hoja de Trabajo para listado'!$CD$155:$DC$1048576,MATCH($A954,'Hoja de Trabajo para listado'!$CD$155:$CD$1048576,0),MATCH((CUADRO!J$5&amp;$E954),'Hoja de Trabajo para listado'!$CD$151:$DC$151,0)),0)</f>
        <v>0</v>
      </c>
      <c r="K954" s="255">
        <f ca="1">+IFERROR(INDEX('Hoja de Trabajo para listado'!$A$155:$Z$1048576,MATCH($A954,'Hoja de Trabajo para listado'!$A$155:$A$1048576,0),MATCH((CUADRO!K$5&amp;$E954),'Hoja de Trabajo para listado'!$A$151:$Z$151,0)),0)+IFERROR(INDEX('Hoja de Trabajo para listado'!$AB$155:$BA$1048576,MATCH($A954,'Hoja de Trabajo para listado'!$AB$155:$AB$1048576,0),MATCH((CUADRO!K$5&amp;$E954),'Hoja de Trabajo para listado'!$AB$151:$BA$151,0)),0)+IFERROR(INDEX('Hoja de Trabajo para listado'!$BC$155:$CB$1048576,MATCH($A954,'Hoja de Trabajo para listado'!$BC$155:$BC$1048576,0),MATCH((CUADRO!K$5&amp;$E954),'Hoja de Trabajo para listado'!$BC$151:$CB$151,0)),0)+IFERROR(INDEX('Hoja de Trabajo para listado'!$DE$153:$DG$274,MATCH($A954,'Hoja de Trabajo para listado'!$DE$153:$DE$1048576,0),MATCH((CUADRO!K$5&amp;$E954),'Hoja de Trabajo para listado'!$DE$151:$DG$151,0)),0)+IFERROR(INDEX('Hoja de Trabajo para listado'!$CD$155:$DC$1048576,MATCH($A954,'Hoja de Trabajo para listado'!$CD$155:$CD$1048576,0),MATCH((CUADRO!K$5&amp;$E954),'Hoja de Trabajo para listado'!$CD$151:$DC$151,0)),0)</f>
        <v>0</v>
      </c>
      <c r="L954" s="255">
        <f ca="1">+IFERROR(INDEX('Hoja de Trabajo para listado'!$A$155:$Z$1048576,MATCH($A954,'Hoja de Trabajo para listado'!$A$155:$A$1048576,0),MATCH((CUADRO!L$5&amp;$E954),'Hoja de Trabajo para listado'!$A$151:$Z$151,0)),0)+IFERROR(INDEX('Hoja de Trabajo para listado'!$AB$155:$BA$1048576,MATCH($A954,'Hoja de Trabajo para listado'!$AB$155:$AB$1048576,0),MATCH((CUADRO!L$5&amp;$E954),'Hoja de Trabajo para listado'!$AB$151:$BA$151,0)),0)+IFERROR(INDEX('Hoja de Trabajo para listado'!$BC$155:$CB$1048576,MATCH($A954,'Hoja de Trabajo para listado'!$BC$155:$BC$1048576,0),MATCH((CUADRO!L$5&amp;$E954),'Hoja de Trabajo para listado'!$BC$151:$CB$151,0)),0)+IFERROR(INDEX('Hoja de Trabajo para listado'!$DE$153:$DG$274,MATCH($A954,'Hoja de Trabajo para listado'!$DE$153:$DE$1048576,0),MATCH((CUADRO!L$5&amp;$E954),'Hoja de Trabajo para listado'!$DE$151:$DG$151,0)),0)+IFERROR(INDEX('Hoja de Trabajo para listado'!$CD$155:$DC$1048576,MATCH($A954,'Hoja de Trabajo para listado'!$CD$155:$CD$1048576,0),MATCH((CUADRO!L$5&amp;$E954),'Hoja de Trabajo para listado'!$CD$151:$DC$151,0)),0)</f>
        <v>0</v>
      </c>
      <c r="M954" s="255">
        <f ca="1">+IFERROR(INDEX('Hoja de Trabajo para listado'!$A$155:$Z$1048576,MATCH($A954,'Hoja de Trabajo para listado'!$A$155:$A$1048576,0),MATCH((CUADRO!M$5&amp;$E954),'Hoja de Trabajo para listado'!$A$151:$Z$151,0)),0)+IFERROR(INDEX('Hoja de Trabajo para listado'!$AB$155:$BA$1048576,MATCH($A954,'Hoja de Trabajo para listado'!$AB$155:$AB$1048576,0),MATCH((CUADRO!M$5&amp;$E954),'Hoja de Trabajo para listado'!$AB$151:$BA$151,0)),0)+IFERROR(INDEX('Hoja de Trabajo para listado'!$BC$155:$CB$1048576,MATCH($A954,'Hoja de Trabajo para listado'!$BC$155:$BC$1048576,0),MATCH((CUADRO!M$5&amp;$E954),'Hoja de Trabajo para listado'!$BC$151:$CB$151,0)),0)+IFERROR(INDEX('Hoja de Trabajo para listado'!$DE$153:$DG$274,MATCH($A954,'Hoja de Trabajo para listado'!$DE$153:$DE$1048576,0),MATCH((CUADRO!M$5&amp;$E954),'Hoja de Trabajo para listado'!$DE$151:$DG$151,0)),0)+IFERROR(INDEX('Hoja de Trabajo para listado'!$CD$155:$DC$1048576,MATCH($A954,'Hoja de Trabajo para listado'!$CD$155:$CD$1048576,0),MATCH((CUADRO!M$5&amp;$E954),'Hoja de Trabajo para listado'!$CD$151:$DC$151,0)),0)</f>
        <v>0</v>
      </c>
      <c r="N954" s="255">
        <f ca="1">+IFERROR(INDEX('Hoja de Trabajo para listado'!$A$155:$Z$1048576,MATCH($A954,'Hoja de Trabajo para listado'!$A$155:$A$1048576,0),MATCH((CUADRO!N$5&amp;$E954),'Hoja de Trabajo para listado'!$A$151:$Z$151,0)),0)+IFERROR(INDEX('Hoja de Trabajo para listado'!$AB$155:$BA$1048576,MATCH($A954,'Hoja de Trabajo para listado'!$AB$155:$AB$1048576,0),MATCH((CUADRO!N$5&amp;$E954),'Hoja de Trabajo para listado'!$AB$151:$BA$151,0)),0)+IFERROR(INDEX('Hoja de Trabajo para listado'!$BC$155:$CB$1048576,MATCH($A954,'Hoja de Trabajo para listado'!$BC$155:$BC$1048576,0),MATCH((CUADRO!N$5&amp;$E954),'Hoja de Trabajo para listado'!$BC$151:$CB$151,0)),0)+IFERROR(INDEX('Hoja de Trabajo para listado'!$DE$153:$DG$274,MATCH($A954,'Hoja de Trabajo para listado'!$DE$153:$DE$1048576,0),MATCH((CUADRO!N$5&amp;$E954),'Hoja de Trabajo para listado'!$DE$151:$DG$151,0)),0)+IFERROR(INDEX('Hoja de Trabajo para listado'!$CD$155:$DC$1048576,MATCH($A954,'Hoja de Trabajo para listado'!$CD$155:$CD$1048576,0),MATCH((CUADRO!N$5&amp;$E954),'Hoja de Trabajo para listado'!$CD$151:$DC$151,0)),0)</f>
        <v>0</v>
      </c>
      <c r="O954" s="255">
        <f ca="1">+IFERROR(INDEX('Hoja de Trabajo para listado'!$A$155:$Z$1048576,MATCH($A954,'Hoja de Trabajo para listado'!$A$155:$A$1048576,0),MATCH((CUADRO!O$5&amp;$E954),'Hoja de Trabajo para listado'!$A$151:$Z$151,0)),0)+IFERROR(INDEX('Hoja de Trabajo para listado'!$AB$155:$BA$1048576,MATCH($A954,'Hoja de Trabajo para listado'!$AB$155:$AB$1048576,0),MATCH((CUADRO!O$5&amp;$E954),'Hoja de Trabajo para listado'!$AB$151:$BA$151,0)),0)+IFERROR(INDEX('Hoja de Trabajo para listado'!$BC$155:$CB$1048576,MATCH($A954,'Hoja de Trabajo para listado'!$BC$155:$BC$1048576,0),MATCH((CUADRO!O$5&amp;$E954),'Hoja de Trabajo para listado'!$BC$151:$CB$151,0)),0)+IFERROR(INDEX('Hoja de Trabajo para listado'!$DE$153:$DG$274,MATCH($A954,'Hoja de Trabajo para listado'!$DE$153:$DE$1048576,0),MATCH((CUADRO!O$5&amp;$E954),'Hoja de Trabajo para listado'!$DE$151:$DG$151,0)),0)+IFERROR(INDEX('Hoja de Trabajo para listado'!$CD$155:$DC$1048576,MATCH($A954,'Hoja de Trabajo para listado'!$CD$155:$CD$1048576,0),MATCH((CUADRO!O$5&amp;$E954),'Hoja de Trabajo para listado'!$CD$151:$DC$151,0)),0)</f>
        <v>0</v>
      </c>
      <c r="P954" s="255">
        <f ca="1">+IFERROR(INDEX('Hoja de Trabajo para listado'!$A$155:$Z$1048576,MATCH($A954,'Hoja de Trabajo para listado'!$A$155:$A$1048576,0),MATCH((CUADRO!P$5&amp;$E954),'Hoja de Trabajo para listado'!$A$151:$Z$151,0)),0)+IFERROR(INDEX('Hoja de Trabajo para listado'!$AB$155:$BA$1048576,MATCH($A954,'Hoja de Trabajo para listado'!$AB$155:$AB$1048576,0),MATCH((CUADRO!P$5&amp;$E954),'Hoja de Trabajo para listado'!$AB$151:$BA$151,0)),0)+IFERROR(INDEX('Hoja de Trabajo para listado'!$BC$155:$CB$1048576,MATCH($A954,'Hoja de Trabajo para listado'!$BC$155:$BC$1048576,0),MATCH((CUADRO!P$5&amp;$E954),'Hoja de Trabajo para listado'!$BC$151:$CB$151,0)),0)+IFERROR(INDEX('Hoja de Trabajo para listado'!$DE$153:$DG$274,MATCH($A954,'Hoja de Trabajo para listado'!$DE$153:$DE$1048576,0),MATCH((CUADRO!P$5&amp;$E954),'Hoja de Trabajo para listado'!$DE$151:$DG$151,0)),0)+IFERROR(INDEX('Hoja de Trabajo para listado'!$CD$155:$DC$1048576,MATCH($A954,'Hoja de Trabajo para listado'!$CD$155:$CD$1048576,0),MATCH((CUADRO!P$5&amp;$E954),'Hoja de Trabajo para listado'!$CD$151:$DC$151,0)),0)</f>
        <v>0</v>
      </c>
      <c r="Q954" s="255">
        <f ca="1">+IFERROR(INDEX('Hoja de Trabajo para listado'!$A$155:$Z$1048576,MATCH($A954,'Hoja de Trabajo para listado'!$A$155:$A$1048576,0),MATCH((CUADRO!Q$5&amp;$E954),'Hoja de Trabajo para listado'!$A$151:$Z$151,0)),0)+IFERROR(INDEX('Hoja de Trabajo para listado'!$AB$155:$BA$1048576,MATCH($A954,'Hoja de Trabajo para listado'!$AB$155:$AB$1048576,0),MATCH((CUADRO!Q$5&amp;$E954),'Hoja de Trabajo para listado'!$AB$151:$BA$151,0)),0)+IFERROR(INDEX('Hoja de Trabajo para listado'!$BC$155:$CB$1048576,MATCH($A954,'Hoja de Trabajo para listado'!$BC$155:$BC$1048576,0),MATCH((CUADRO!Q$5&amp;$E954),'Hoja de Trabajo para listado'!$BC$151:$CB$151,0)),0)+IFERROR(INDEX('Hoja de Trabajo para listado'!$DE$153:$DG$274,MATCH($A954,'Hoja de Trabajo para listado'!$DE$153:$DE$1048576,0),MATCH((CUADRO!Q$5&amp;$E954),'Hoja de Trabajo para listado'!$DE$151:$DG$151,0)),0)+IFERROR(INDEX('Hoja de Trabajo para listado'!$CD$155:$DC$1048576,MATCH($A954,'Hoja de Trabajo para listado'!$CD$155:$CD$1048576,0),MATCH((CUADRO!Q$5&amp;$E954),'Hoja de Trabajo para listado'!$CD$151:$DC$151,0)),0)</f>
        <v>0</v>
      </c>
      <c r="R954" s="255">
        <f t="shared" ca="1" si="30"/>
        <v>0</v>
      </c>
      <c r="S954" s="262"/>
      <c r="T954" s="255">
        <f ca="1">+T955</f>
        <v>0</v>
      </c>
      <c r="U954" s="254">
        <f t="shared" si="31"/>
        <v>1</v>
      </c>
      <c r="V954" s="362" t="str">
        <f>+VLOOKUP(A954,bd_lista!$A$3:$E$590,5,FALSE)</f>
        <v>Gobiernos Autonomos Municipales</v>
      </c>
      <c r="W954" s="361" t="str">
        <f>+V954</f>
        <v>Gobiernos Autonomos Municipales</v>
      </c>
      <c r="X954" s="254">
        <f>+VLOOKUP(A954,[2]Sheet1!$A$13:$D$744,4,FALSE)</f>
        <v>0</v>
      </c>
      <c r="Y954" s="254" t="e">
        <f>+VLOOKUP(X954,bd_lista!$A$3:$C$590,3,FALSE)</f>
        <v>#N/A</v>
      </c>
      <c r="Z954" s="316">
        <f>+X954</f>
        <v>0</v>
      </c>
      <c r="AA954" s="317" t="e">
        <f>+Y954</f>
        <v>#N/A</v>
      </c>
    </row>
    <row r="955" spans="1:27" customFormat="1" ht="15" hidden="1" customHeight="1">
      <c r="A955" s="32">
        <v>1740</v>
      </c>
      <c r="B955" s="307"/>
      <c r="C955" s="259" t="str">
        <f>+VLOOKUP(A955,bd_lista!$A$3:$C$590,3,FALSE)</f>
        <v>Gobierno Autónomo Municipal de San Matías</v>
      </c>
      <c r="D955" s="362"/>
      <c r="E955" s="256" t="s">
        <v>1314</v>
      </c>
      <c r="F955" s="257">
        <f ca="1">+IFERROR(INDEX('Hoja de Trabajo para listado'!$A$155:$Z$1048576,MATCH($A955,'Hoja de Trabajo para listado'!$A$155:$A$1048576,0),MATCH((CUADRO!F$5&amp;$E955),'Hoja de Trabajo para listado'!$A$151:$Z$151,0)),0)+IFERROR(INDEX('Hoja de Trabajo para listado'!$AB$155:$BA$1048576,MATCH($A955,'Hoja de Trabajo para listado'!$AB$155:$AB$1048576,0),MATCH((CUADRO!F$5&amp;$E955),'Hoja de Trabajo para listado'!$AB$151:$BA$151,0)),0)+IFERROR(INDEX('Hoja de Trabajo para listado'!$BC$155:$CB$1048576,MATCH($A955,'Hoja de Trabajo para listado'!$BC$155:$BC$1048576,0),MATCH((CUADRO!F$5&amp;$E955),'Hoja de Trabajo para listado'!$BC$151:$CB$151,0)),0)+IFERROR(INDEX('Hoja de Trabajo para listado'!$DE$153:$DG$274,MATCH($A955,'Hoja de Trabajo para listado'!$DE$153:$DE$1048576,0),MATCH((CUADRO!F$5&amp;$E955),'Hoja de Trabajo para listado'!$DE$151:$DG$151,0)),0)+IFERROR(INDEX('Hoja de Trabajo para listado'!$CD$155:$DC$1048576,MATCH($A955,'Hoja de Trabajo para listado'!$CD$155:$CD$1048576,0),MATCH((CUADRO!F$5&amp;$E955),'Hoja de Trabajo para listado'!$CD$151:$DC$151,0)),0)</f>
        <v>0</v>
      </c>
      <c r="G955" s="257">
        <f ca="1">+IFERROR(INDEX('Hoja de Trabajo para listado'!$A$155:$Z$1048576,MATCH($A955,'Hoja de Trabajo para listado'!$A$155:$A$1048576,0),MATCH((CUADRO!G$5&amp;$E955),'Hoja de Trabajo para listado'!$A$151:$Z$151,0)),0)+IFERROR(INDEX('Hoja de Trabajo para listado'!$AB$155:$BA$1048576,MATCH($A955,'Hoja de Trabajo para listado'!$AB$155:$AB$1048576,0),MATCH((CUADRO!G$5&amp;$E955),'Hoja de Trabajo para listado'!$AB$151:$BA$151,0)),0)+IFERROR(INDEX('Hoja de Trabajo para listado'!$BC$155:$CB$1048576,MATCH($A955,'Hoja de Trabajo para listado'!$BC$155:$BC$1048576,0),MATCH((CUADRO!G$5&amp;$E955),'Hoja de Trabajo para listado'!$BC$151:$CB$151,0)),0)+IFERROR(INDEX('Hoja de Trabajo para listado'!$DE$153:$DG$274,MATCH($A955,'Hoja de Trabajo para listado'!$DE$153:$DE$1048576,0),MATCH((CUADRO!G$5&amp;$E955),'Hoja de Trabajo para listado'!$DE$151:$DG$151,0)),0)+IFERROR(INDEX('Hoja de Trabajo para listado'!$CD$155:$DC$1048576,MATCH($A955,'Hoja de Trabajo para listado'!$CD$155:$CD$1048576,0),MATCH((CUADRO!G$5&amp;$E955),'Hoja de Trabajo para listado'!$CD$151:$DC$151,0)),0)</f>
        <v>0</v>
      </c>
      <c r="H955" s="257">
        <f ca="1">+IFERROR(INDEX('Hoja de Trabajo para listado'!$A$155:$Z$1048576,MATCH($A955,'Hoja de Trabajo para listado'!$A$155:$A$1048576,0),MATCH((CUADRO!H$5&amp;$E955),'Hoja de Trabajo para listado'!$A$151:$Z$151,0)),0)+IFERROR(INDEX('Hoja de Trabajo para listado'!$AB$155:$BA$1048576,MATCH($A955,'Hoja de Trabajo para listado'!$AB$155:$AB$1048576,0),MATCH((CUADRO!H$5&amp;$E955),'Hoja de Trabajo para listado'!$AB$151:$BA$151,0)),0)+IFERROR(INDEX('Hoja de Trabajo para listado'!$BC$155:$CB$1048576,MATCH($A955,'Hoja de Trabajo para listado'!$BC$155:$BC$1048576,0),MATCH((CUADRO!H$5&amp;$E955),'Hoja de Trabajo para listado'!$BC$151:$CB$151,0)),0)+IFERROR(INDEX('Hoja de Trabajo para listado'!$DE$153:$DG$274,MATCH($A955,'Hoja de Trabajo para listado'!$DE$153:$DE$1048576,0),MATCH((CUADRO!H$5&amp;$E955),'Hoja de Trabajo para listado'!$DE$151:$DG$151,0)),0)+IFERROR(INDEX('Hoja de Trabajo para listado'!$CD$155:$DC$1048576,MATCH($A955,'Hoja de Trabajo para listado'!$CD$155:$CD$1048576,0),MATCH((CUADRO!H$5&amp;$E955),'Hoja de Trabajo para listado'!$CD$151:$DC$151,0)),0)</f>
        <v>0</v>
      </c>
      <c r="I955" s="257">
        <f ca="1">+IFERROR(INDEX('Hoja de Trabajo para listado'!$A$155:$Z$1048576,MATCH($A955,'Hoja de Trabajo para listado'!$A$155:$A$1048576,0),MATCH((CUADRO!I$5&amp;$E955),'Hoja de Trabajo para listado'!$A$151:$Z$151,0)),0)+IFERROR(INDEX('Hoja de Trabajo para listado'!$AB$155:$BA$1048576,MATCH($A955,'Hoja de Trabajo para listado'!$AB$155:$AB$1048576,0),MATCH((CUADRO!I$5&amp;$E955),'Hoja de Trabajo para listado'!$AB$151:$BA$151,0)),0)+IFERROR(INDEX('Hoja de Trabajo para listado'!$BC$155:$CB$1048576,MATCH($A955,'Hoja de Trabajo para listado'!$BC$155:$BC$1048576,0),MATCH((CUADRO!I$5&amp;$E955),'Hoja de Trabajo para listado'!$BC$151:$CB$151,0)),0)+IFERROR(INDEX('Hoja de Trabajo para listado'!$DE$153:$DG$274,MATCH($A955,'Hoja de Trabajo para listado'!$DE$153:$DE$1048576,0),MATCH((CUADRO!I$5&amp;$E955),'Hoja de Trabajo para listado'!$DE$151:$DG$151,0)),0)+IFERROR(INDEX('Hoja de Trabajo para listado'!$CD$155:$DC$1048576,MATCH($A955,'Hoja de Trabajo para listado'!$CD$155:$CD$1048576,0),MATCH((CUADRO!I$5&amp;$E955),'Hoja de Trabajo para listado'!$CD$151:$DC$151,0)),0)</f>
        <v>0</v>
      </c>
      <c r="J955" s="257">
        <f ca="1">+IFERROR(INDEX('Hoja de Trabajo para listado'!$A$155:$Z$1048576,MATCH($A955,'Hoja de Trabajo para listado'!$A$155:$A$1048576,0),MATCH((CUADRO!J$5&amp;$E955),'Hoja de Trabajo para listado'!$A$151:$Z$151,0)),0)+IFERROR(INDEX('Hoja de Trabajo para listado'!$AB$155:$BA$1048576,MATCH($A955,'Hoja de Trabajo para listado'!$AB$155:$AB$1048576,0),MATCH((CUADRO!J$5&amp;$E955),'Hoja de Trabajo para listado'!$AB$151:$BA$151,0)),0)+IFERROR(INDEX('Hoja de Trabajo para listado'!$BC$155:$CB$1048576,MATCH($A955,'Hoja de Trabajo para listado'!$BC$155:$BC$1048576,0),MATCH((CUADRO!J$5&amp;$E955),'Hoja de Trabajo para listado'!$BC$151:$CB$151,0)),0)+IFERROR(INDEX('Hoja de Trabajo para listado'!$DE$153:$DG$274,MATCH($A955,'Hoja de Trabajo para listado'!$DE$153:$DE$1048576,0),MATCH((CUADRO!J$5&amp;$E955),'Hoja de Trabajo para listado'!$DE$151:$DG$151,0)),0)+IFERROR(INDEX('Hoja de Trabajo para listado'!$CD$155:$DC$1048576,MATCH($A955,'Hoja de Trabajo para listado'!$CD$155:$CD$1048576,0),MATCH((CUADRO!J$5&amp;$E955),'Hoja de Trabajo para listado'!$CD$151:$DC$151,0)),0)</f>
        <v>0</v>
      </c>
      <c r="K955" s="257">
        <f ca="1">+IFERROR(INDEX('Hoja de Trabajo para listado'!$A$155:$Z$1048576,MATCH($A955,'Hoja de Trabajo para listado'!$A$155:$A$1048576,0),MATCH((CUADRO!K$5&amp;$E955),'Hoja de Trabajo para listado'!$A$151:$Z$151,0)),0)+IFERROR(INDEX('Hoja de Trabajo para listado'!$AB$155:$BA$1048576,MATCH($A955,'Hoja de Trabajo para listado'!$AB$155:$AB$1048576,0),MATCH((CUADRO!K$5&amp;$E955),'Hoja de Trabajo para listado'!$AB$151:$BA$151,0)),0)+IFERROR(INDEX('Hoja de Trabajo para listado'!$BC$155:$CB$1048576,MATCH($A955,'Hoja de Trabajo para listado'!$BC$155:$BC$1048576,0),MATCH((CUADRO!K$5&amp;$E955),'Hoja de Trabajo para listado'!$BC$151:$CB$151,0)),0)+IFERROR(INDEX('Hoja de Trabajo para listado'!$DE$153:$DG$274,MATCH($A955,'Hoja de Trabajo para listado'!$DE$153:$DE$1048576,0),MATCH((CUADRO!K$5&amp;$E955),'Hoja de Trabajo para listado'!$DE$151:$DG$151,0)),0)+IFERROR(INDEX('Hoja de Trabajo para listado'!$CD$155:$DC$1048576,MATCH($A955,'Hoja de Trabajo para listado'!$CD$155:$CD$1048576,0),MATCH((CUADRO!K$5&amp;$E955),'Hoja de Trabajo para listado'!$CD$151:$DC$151,0)),0)</f>
        <v>0</v>
      </c>
      <c r="L955" s="257">
        <f ca="1">+IFERROR(INDEX('Hoja de Trabajo para listado'!$A$155:$Z$1048576,MATCH($A955,'Hoja de Trabajo para listado'!$A$155:$A$1048576,0),MATCH((CUADRO!L$5&amp;$E955),'Hoja de Trabajo para listado'!$A$151:$Z$151,0)),0)+IFERROR(INDEX('Hoja de Trabajo para listado'!$AB$155:$BA$1048576,MATCH($A955,'Hoja de Trabajo para listado'!$AB$155:$AB$1048576,0),MATCH((CUADRO!L$5&amp;$E955),'Hoja de Trabajo para listado'!$AB$151:$BA$151,0)),0)+IFERROR(INDEX('Hoja de Trabajo para listado'!$BC$155:$CB$1048576,MATCH($A955,'Hoja de Trabajo para listado'!$BC$155:$BC$1048576,0),MATCH((CUADRO!L$5&amp;$E955),'Hoja de Trabajo para listado'!$BC$151:$CB$151,0)),0)+IFERROR(INDEX('Hoja de Trabajo para listado'!$DE$153:$DG$274,MATCH($A955,'Hoja de Trabajo para listado'!$DE$153:$DE$1048576,0),MATCH((CUADRO!L$5&amp;$E955),'Hoja de Trabajo para listado'!$DE$151:$DG$151,0)),0)+IFERROR(INDEX('Hoja de Trabajo para listado'!$CD$155:$DC$1048576,MATCH($A955,'Hoja de Trabajo para listado'!$CD$155:$CD$1048576,0),MATCH((CUADRO!L$5&amp;$E955),'Hoja de Trabajo para listado'!$CD$151:$DC$151,0)),0)</f>
        <v>0</v>
      </c>
      <c r="M955" s="257">
        <f ca="1">+IFERROR(INDEX('Hoja de Trabajo para listado'!$A$155:$Z$1048576,MATCH($A955,'Hoja de Trabajo para listado'!$A$155:$A$1048576,0),MATCH((CUADRO!M$5&amp;$E955),'Hoja de Trabajo para listado'!$A$151:$Z$151,0)),0)+IFERROR(INDEX('Hoja de Trabajo para listado'!$AB$155:$BA$1048576,MATCH($A955,'Hoja de Trabajo para listado'!$AB$155:$AB$1048576,0),MATCH((CUADRO!M$5&amp;$E955),'Hoja de Trabajo para listado'!$AB$151:$BA$151,0)),0)+IFERROR(INDEX('Hoja de Trabajo para listado'!$BC$155:$CB$1048576,MATCH($A955,'Hoja de Trabajo para listado'!$BC$155:$BC$1048576,0),MATCH((CUADRO!M$5&amp;$E955),'Hoja de Trabajo para listado'!$BC$151:$CB$151,0)),0)+IFERROR(INDEX('Hoja de Trabajo para listado'!$DE$153:$DG$274,MATCH($A955,'Hoja de Trabajo para listado'!$DE$153:$DE$1048576,0),MATCH((CUADRO!M$5&amp;$E955),'Hoja de Trabajo para listado'!$DE$151:$DG$151,0)),0)+IFERROR(INDEX('Hoja de Trabajo para listado'!$CD$155:$DC$1048576,MATCH($A955,'Hoja de Trabajo para listado'!$CD$155:$CD$1048576,0),MATCH((CUADRO!M$5&amp;$E955),'Hoja de Trabajo para listado'!$CD$151:$DC$151,0)),0)</f>
        <v>0</v>
      </c>
      <c r="N955" s="257">
        <f ca="1">+IFERROR(INDEX('Hoja de Trabajo para listado'!$A$155:$Z$1048576,MATCH($A955,'Hoja de Trabajo para listado'!$A$155:$A$1048576,0),MATCH((CUADRO!N$5&amp;$E955),'Hoja de Trabajo para listado'!$A$151:$Z$151,0)),0)+IFERROR(INDEX('Hoja de Trabajo para listado'!$AB$155:$BA$1048576,MATCH($A955,'Hoja de Trabajo para listado'!$AB$155:$AB$1048576,0),MATCH((CUADRO!N$5&amp;$E955),'Hoja de Trabajo para listado'!$AB$151:$BA$151,0)),0)+IFERROR(INDEX('Hoja de Trabajo para listado'!$BC$155:$CB$1048576,MATCH($A955,'Hoja de Trabajo para listado'!$BC$155:$BC$1048576,0),MATCH((CUADRO!N$5&amp;$E955),'Hoja de Trabajo para listado'!$BC$151:$CB$151,0)),0)+IFERROR(INDEX('Hoja de Trabajo para listado'!$DE$153:$DG$274,MATCH($A955,'Hoja de Trabajo para listado'!$DE$153:$DE$1048576,0),MATCH((CUADRO!N$5&amp;$E955),'Hoja de Trabajo para listado'!$DE$151:$DG$151,0)),0)+IFERROR(INDEX('Hoja de Trabajo para listado'!$CD$155:$DC$1048576,MATCH($A955,'Hoja de Trabajo para listado'!$CD$155:$CD$1048576,0),MATCH((CUADRO!N$5&amp;$E955),'Hoja de Trabajo para listado'!$CD$151:$DC$151,0)),0)</f>
        <v>0</v>
      </c>
      <c r="O955" s="257">
        <f ca="1">+IFERROR(INDEX('Hoja de Trabajo para listado'!$A$155:$Z$1048576,MATCH($A955,'Hoja de Trabajo para listado'!$A$155:$A$1048576,0),MATCH((CUADRO!O$5&amp;$E955),'Hoja de Trabajo para listado'!$A$151:$Z$151,0)),0)+IFERROR(INDEX('Hoja de Trabajo para listado'!$AB$155:$BA$1048576,MATCH($A955,'Hoja de Trabajo para listado'!$AB$155:$AB$1048576,0),MATCH((CUADRO!O$5&amp;$E955),'Hoja de Trabajo para listado'!$AB$151:$BA$151,0)),0)+IFERROR(INDEX('Hoja de Trabajo para listado'!$BC$155:$CB$1048576,MATCH($A955,'Hoja de Trabajo para listado'!$BC$155:$BC$1048576,0),MATCH((CUADRO!O$5&amp;$E955),'Hoja de Trabajo para listado'!$BC$151:$CB$151,0)),0)+IFERROR(INDEX('Hoja de Trabajo para listado'!$DE$153:$DG$274,MATCH($A955,'Hoja de Trabajo para listado'!$DE$153:$DE$1048576,0),MATCH((CUADRO!O$5&amp;$E955),'Hoja de Trabajo para listado'!$DE$151:$DG$151,0)),0)+IFERROR(INDEX('Hoja de Trabajo para listado'!$CD$155:$DC$1048576,MATCH($A955,'Hoja de Trabajo para listado'!$CD$155:$CD$1048576,0),MATCH((CUADRO!O$5&amp;$E955),'Hoja de Trabajo para listado'!$CD$151:$DC$151,0)),0)</f>
        <v>0</v>
      </c>
      <c r="P955" s="255">
        <f ca="1">+IFERROR(INDEX('Hoja de Trabajo para listado'!$A$155:$Z$1048576,MATCH($A955,'Hoja de Trabajo para listado'!$A$155:$A$1048576,0),MATCH((CUADRO!P$5&amp;$E955),'Hoja de Trabajo para listado'!$A$151:$Z$151,0)),0)+IFERROR(INDEX('Hoja de Trabajo para listado'!$AB$155:$BA$1048576,MATCH($A955,'Hoja de Trabajo para listado'!$AB$155:$AB$1048576,0),MATCH((CUADRO!P$5&amp;$E955),'Hoja de Trabajo para listado'!$AB$151:$BA$151,0)),0)+IFERROR(INDEX('Hoja de Trabajo para listado'!$BC$155:$CB$1048576,MATCH($A955,'Hoja de Trabajo para listado'!$BC$155:$BC$1048576,0),MATCH((CUADRO!P$5&amp;$E955),'Hoja de Trabajo para listado'!$BC$151:$CB$151,0)),0)+IFERROR(INDEX('Hoja de Trabajo para listado'!$DE$153:$DG$274,MATCH($A955,'Hoja de Trabajo para listado'!$DE$153:$DE$1048576,0),MATCH((CUADRO!P$5&amp;$E955),'Hoja de Trabajo para listado'!$DE$151:$DG$151,0)),0)+IFERROR(INDEX('Hoja de Trabajo para listado'!$CD$155:$DC$1048576,MATCH($A955,'Hoja de Trabajo para listado'!$CD$155:$CD$1048576,0),MATCH((CUADRO!P$5&amp;$E955),'Hoja de Trabajo para listado'!$CD$151:$DC$151,0)),0)</f>
        <v>0</v>
      </c>
      <c r="Q955" s="255">
        <f ca="1">+IFERROR(INDEX('Hoja de Trabajo para listado'!$A$155:$Z$1048576,MATCH($A955,'Hoja de Trabajo para listado'!$A$155:$A$1048576,0),MATCH((CUADRO!Q$5&amp;$E955),'Hoja de Trabajo para listado'!$A$151:$Z$151,0)),0)+IFERROR(INDEX('Hoja de Trabajo para listado'!$AB$155:$BA$1048576,MATCH($A955,'Hoja de Trabajo para listado'!$AB$155:$AB$1048576,0),MATCH((CUADRO!Q$5&amp;$E955),'Hoja de Trabajo para listado'!$AB$151:$BA$151,0)),0)+IFERROR(INDEX('Hoja de Trabajo para listado'!$BC$155:$CB$1048576,MATCH($A955,'Hoja de Trabajo para listado'!$BC$155:$BC$1048576,0),MATCH((CUADRO!Q$5&amp;$E955),'Hoja de Trabajo para listado'!$BC$151:$CB$151,0)),0)+IFERROR(INDEX('Hoja de Trabajo para listado'!$DE$153:$DG$274,MATCH($A955,'Hoja de Trabajo para listado'!$DE$153:$DE$1048576,0),MATCH((CUADRO!Q$5&amp;$E955),'Hoja de Trabajo para listado'!$DE$151:$DG$151,0)),0)+IFERROR(INDEX('Hoja de Trabajo para listado'!$CD$155:$DC$1048576,MATCH($A955,'Hoja de Trabajo para listado'!$CD$155:$CD$1048576,0),MATCH((CUADRO!Q$5&amp;$E955),'Hoja de Trabajo para listado'!$CD$151:$DC$151,0)),0)</f>
        <v>0</v>
      </c>
      <c r="R955" s="257">
        <f t="shared" ca="1" si="30"/>
        <v>0</v>
      </c>
      <c r="S955" s="274">
        <f ca="1">+R954+R955</f>
        <v>0</v>
      </c>
      <c r="T955" s="257">
        <f ca="1">+S955</f>
        <v>0</v>
      </c>
      <c r="U955" s="256">
        <f t="shared" si="31"/>
        <v>2</v>
      </c>
      <c r="V955" s="362" t="str">
        <f>+VLOOKUP(A955,bd_lista!$A$3:$E$590,5,FALSE)</f>
        <v>Gobiernos Autonomos Municipales</v>
      </c>
      <c r="W955" s="362"/>
      <c r="X955" s="254">
        <f>+VLOOKUP(A955,[2]Sheet1!$A$13:$D$744,4,FALSE)</f>
        <v>0</v>
      </c>
      <c r="Y955" s="254" t="e">
        <f>+VLOOKUP(X955,bd_lista!$A$3:$C$590,3,FALSE)</f>
        <v>#N/A</v>
      </c>
      <c r="Z955" s="314"/>
      <c r="AA955" s="315"/>
    </row>
    <row r="956" spans="1:27" customFormat="1" ht="15" hidden="1" customHeight="1">
      <c r="A956" s="32">
        <v>1741</v>
      </c>
      <c r="B956" s="306">
        <f>+A956</f>
        <v>1741</v>
      </c>
      <c r="C956" s="259" t="str">
        <f>+VLOOKUP(A956,bd_lista!$A$3:$C$590,3,FALSE)</f>
        <v>Gobierno Autónomo Municipal de Comarapa</v>
      </c>
      <c r="D956" s="361" t="str">
        <f>+C956</f>
        <v>Gobierno Autónomo Municipal de Comarapa</v>
      </c>
      <c r="E956" s="254" t="s">
        <v>1313</v>
      </c>
      <c r="F956" s="255">
        <f ca="1">+IFERROR(INDEX('Hoja de Trabajo para listado'!$A$155:$Z$1048576,MATCH($A956,'Hoja de Trabajo para listado'!$A$155:$A$1048576,0),MATCH((CUADRO!F$5&amp;$E956),'Hoja de Trabajo para listado'!$A$151:$Z$151,0)),0)+IFERROR(INDEX('Hoja de Trabajo para listado'!$AB$155:$BA$1048576,MATCH($A956,'Hoja de Trabajo para listado'!$AB$155:$AB$1048576,0),MATCH((CUADRO!F$5&amp;$E956),'Hoja de Trabajo para listado'!$AB$151:$BA$151,0)),0)+IFERROR(INDEX('Hoja de Trabajo para listado'!$BC$155:$CB$1048576,MATCH($A956,'Hoja de Trabajo para listado'!$BC$155:$BC$1048576,0),MATCH((CUADRO!F$5&amp;$E956),'Hoja de Trabajo para listado'!$BC$151:$CB$151,0)),0)+IFERROR(INDEX('Hoja de Trabajo para listado'!$DE$153:$DG$274,MATCH($A956,'Hoja de Trabajo para listado'!$DE$153:$DE$1048576,0),MATCH((CUADRO!F$5&amp;$E956),'Hoja de Trabajo para listado'!$DE$151:$DG$151,0)),0)+IFERROR(INDEX('Hoja de Trabajo para listado'!$CD$155:$DC$1048576,MATCH($A956,'Hoja de Trabajo para listado'!$CD$155:$CD$1048576,0),MATCH((CUADRO!F$5&amp;$E956),'Hoja de Trabajo para listado'!$CD$151:$DC$151,0)),0)</f>
        <v>0</v>
      </c>
      <c r="G956" s="255">
        <f ca="1">+IFERROR(INDEX('Hoja de Trabajo para listado'!$A$155:$Z$1048576,MATCH($A956,'Hoja de Trabajo para listado'!$A$155:$A$1048576,0),MATCH((CUADRO!G$5&amp;$E956),'Hoja de Trabajo para listado'!$A$151:$Z$151,0)),0)+IFERROR(INDEX('Hoja de Trabajo para listado'!$AB$155:$BA$1048576,MATCH($A956,'Hoja de Trabajo para listado'!$AB$155:$AB$1048576,0),MATCH((CUADRO!G$5&amp;$E956),'Hoja de Trabajo para listado'!$AB$151:$BA$151,0)),0)+IFERROR(INDEX('Hoja de Trabajo para listado'!$BC$155:$CB$1048576,MATCH($A956,'Hoja de Trabajo para listado'!$BC$155:$BC$1048576,0),MATCH((CUADRO!G$5&amp;$E956),'Hoja de Trabajo para listado'!$BC$151:$CB$151,0)),0)+IFERROR(INDEX('Hoja de Trabajo para listado'!$DE$153:$DG$274,MATCH($A956,'Hoja de Trabajo para listado'!$DE$153:$DE$1048576,0),MATCH((CUADRO!G$5&amp;$E956),'Hoja de Trabajo para listado'!$DE$151:$DG$151,0)),0)+IFERROR(INDEX('Hoja de Trabajo para listado'!$CD$155:$DC$1048576,MATCH($A956,'Hoja de Trabajo para listado'!$CD$155:$CD$1048576,0),MATCH((CUADRO!G$5&amp;$E956),'Hoja de Trabajo para listado'!$CD$151:$DC$151,0)),0)</f>
        <v>0</v>
      </c>
      <c r="H956" s="255">
        <f ca="1">+IFERROR(INDEX('Hoja de Trabajo para listado'!$A$155:$Z$1048576,MATCH($A956,'Hoja de Trabajo para listado'!$A$155:$A$1048576,0),MATCH((CUADRO!H$5&amp;$E956),'Hoja de Trabajo para listado'!$A$151:$Z$151,0)),0)+IFERROR(INDEX('Hoja de Trabajo para listado'!$AB$155:$BA$1048576,MATCH($A956,'Hoja de Trabajo para listado'!$AB$155:$AB$1048576,0),MATCH((CUADRO!H$5&amp;$E956),'Hoja de Trabajo para listado'!$AB$151:$BA$151,0)),0)+IFERROR(INDEX('Hoja de Trabajo para listado'!$BC$155:$CB$1048576,MATCH($A956,'Hoja de Trabajo para listado'!$BC$155:$BC$1048576,0),MATCH((CUADRO!H$5&amp;$E956),'Hoja de Trabajo para listado'!$BC$151:$CB$151,0)),0)+IFERROR(INDEX('Hoja de Trabajo para listado'!$DE$153:$DG$274,MATCH($A956,'Hoja de Trabajo para listado'!$DE$153:$DE$1048576,0),MATCH((CUADRO!H$5&amp;$E956),'Hoja de Trabajo para listado'!$DE$151:$DG$151,0)),0)+IFERROR(INDEX('Hoja de Trabajo para listado'!$CD$155:$DC$1048576,MATCH($A956,'Hoja de Trabajo para listado'!$CD$155:$CD$1048576,0),MATCH((CUADRO!H$5&amp;$E956),'Hoja de Trabajo para listado'!$CD$151:$DC$151,0)),0)</f>
        <v>0</v>
      </c>
      <c r="I956" s="255">
        <f ca="1">+IFERROR(INDEX('Hoja de Trabajo para listado'!$A$155:$Z$1048576,MATCH($A956,'Hoja de Trabajo para listado'!$A$155:$A$1048576,0),MATCH((CUADRO!I$5&amp;$E956),'Hoja de Trabajo para listado'!$A$151:$Z$151,0)),0)+IFERROR(INDEX('Hoja de Trabajo para listado'!$AB$155:$BA$1048576,MATCH($A956,'Hoja de Trabajo para listado'!$AB$155:$AB$1048576,0),MATCH((CUADRO!I$5&amp;$E956),'Hoja de Trabajo para listado'!$AB$151:$BA$151,0)),0)+IFERROR(INDEX('Hoja de Trabajo para listado'!$BC$155:$CB$1048576,MATCH($A956,'Hoja de Trabajo para listado'!$BC$155:$BC$1048576,0),MATCH((CUADRO!I$5&amp;$E956),'Hoja de Trabajo para listado'!$BC$151:$CB$151,0)),0)+IFERROR(INDEX('Hoja de Trabajo para listado'!$DE$153:$DG$274,MATCH($A956,'Hoja de Trabajo para listado'!$DE$153:$DE$1048576,0),MATCH((CUADRO!I$5&amp;$E956),'Hoja de Trabajo para listado'!$DE$151:$DG$151,0)),0)+IFERROR(INDEX('Hoja de Trabajo para listado'!$CD$155:$DC$1048576,MATCH($A956,'Hoja de Trabajo para listado'!$CD$155:$CD$1048576,0),MATCH((CUADRO!I$5&amp;$E956),'Hoja de Trabajo para listado'!$CD$151:$DC$151,0)),0)</f>
        <v>0</v>
      </c>
      <c r="J956" s="255">
        <f ca="1">+IFERROR(INDEX('Hoja de Trabajo para listado'!$A$155:$Z$1048576,MATCH($A956,'Hoja de Trabajo para listado'!$A$155:$A$1048576,0),MATCH((CUADRO!J$5&amp;$E956),'Hoja de Trabajo para listado'!$A$151:$Z$151,0)),0)+IFERROR(INDEX('Hoja de Trabajo para listado'!$AB$155:$BA$1048576,MATCH($A956,'Hoja de Trabajo para listado'!$AB$155:$AB$1048576,0),MATCH((CUADRO!J$5&amp;$E956),'Hoja de Trabajo para listado'!$AB$151:$BA$151,0)),0)+IFERROR(INDEX('Hoja de Trabajo para listado'!$BC$155:$CB$1048576,MATCH($A956,'Hoja de Trabajo para listado'!$BC$155:$BC$1048576,0),MATCH((CUADRO!J$5&amp;$E956),'Hoja de Trabajo para listado'!$BC$151:$CB$151,0)),0)+IFERROR(INDEX('Hoja de Trabajo para listado'!$DE$153:$DG$274,MATCH($A956,'Hoja de Trabajo para listado'!$DE$153:$DE$1048576,0),MATCH((CUADRO!J$5&amp;$E956),'Hoja de Trabajo para listado'!$DE$151:$DG$151,0)),0)+IFERROR(INDEX('Hoja de Trabajo para listado'!$CD$155:$DC$1048576,MATCH($A956,'Hoja de Trabajo para listado'!$CD$155:$CD$1048576,0),MATCH((CUADRO!J$5&amp;$E956),'Hoja de Trabajo para listado'!$CD$151:$DC$151,0)),0)</f>
        <v>0</v>
      </c>
      <c r="K956" s="283">
        <f ca="1">+IFERROR(INDEX('Hoja de Trabajo para listado'!$A$155:$Z$1048576,MATCH($A956,'Hoja de Trabajo para listado'!$A$155:$A$1048576,0),MATCH((CUADRO!K$5&amp;$E956),'Hoja de Trabajo para listado'!$A$151:$Z$151,0)),0)+IFERROR(INDEX('Hoja de Trabajo para listado'!$AB$155:$BA$1048576,MATCH($A956,'Hoja de Trabajo para listado'!$AB$155:$AB$1048576,0),MATCH((CUADRO!K$5&amp;$E956),'Hoja de Trabajo para listado'!$AB$151:$BA$151,0)),0)+IFERROR(INDEX('Hoja de Trabajo para listado'!$BC$155:$CB$1048576,MATCH($A956,'Hoja de Trabajo para listado'!$BC$155:$BC$1048576,0),MATCH((CUADRO!K$5&amp;$E956),'Hoja de Trabajo para listado'!$BC$151:$CB$151,0)),0)+IFERROR(INDEX('Hoja de Trabajo para listado'!$DE$153:$DG$274,MATCH($A956,'Hoja de Trabajo para listado'!$DE$153:$DE$1048576,0),MATCH((CUADRO!K$5&amp;$E956),'Hoja de Trabajo para listado'!$DE$151:$DG$151,0)),0)+IFERROR(INDEX('Hoja de Trabajo para listado'!$CD$155:$DC$1048576,MATCH($A956,'Hoja de Trabajo para listado'!$CD$155:$CD$1048576,0),MATCH((CUADRO!K$5&amp;$E956),'Hoja de Trabajo para listado'!$CD$151:$DC$151,0)),0)</f>
        <v>0</v>
      </c>
      <c r="L956" s="255">
        <f ca="1">+IFERROR(INDEX('Hoja de Trabajo para listado'!$A$155:$Z$1048576,MATCH($A956,'Hoja de Trabajo para listado'!$A$155:$A$1048576,0),MATCH((CUADRO!L$5&amp;$E956),'Hoja de Trabajo para listado'!$A$151:$Z$151,0)),0)+IFERROR(INDEX('Hoja de Trabajo para listado'!$AB$155:$BA$1048576,MATCH($A956,'Hoja de Trabajo para listado'!$AB$155:$AB$1048576,0),MATCH((CUADRO!L$5&amp;$E956),'Hoja de Trabajo para listado'!$AB$151:$BA$151,0)),0)+IFERROR(INDEX('Hoja de Trabajo para listado'!$BC$155:$CB$1048576,MATCH($A956,'Hoja de Trabajo para listado'!$BC$155:$BC$1048576,0),MATCH((CUADRO!L$5&amp;$E956),'Hoja de Trabajo para listado'!$BC$151:$CB$151,0)),0)+IFERROR(INDEX('Hoja de Trabajo para listado'!$DE$153:$DG$274,MATCH($A956,'Hoja de Trabajo para listado'!$DE$153:$DE$1048576,0),MATCH((CUADRO!L$5&amp;$E956),'Hoja de Trabajo para listado'!$DE$151:$DG$151,0)),0)+IFERROR(INDEX('Hoja de Trabajo para listado'!$CD$155:$DC$1048576,MATCH($A956,'Hoja de Trabajo para listado'!$CD$155:$CD$1048576,0),MATCH((CUADRO!L$5&amp;$E956),'Hoja de Trabajo para listado'!$CD$151:$DC$151,0)),0)</f>
        <v>0</v>
      </c>
      <c r="M956" s="255">
        <f ca="1">+IFERROR(INDEX('Hoja de Trabajo para listado'!$A$155:$Z$1048576,MATCH($A956,'Hoja de Trabajo para listado'!$A$155:$A$1048576,0),MATCH((CUADRO!M$5&amp;$E956),'Hoja de Trabajo para listado'!$A$151:$Z$151,0)),0)+IFERROR(INDEX('Hoja de Trabajo para listado'!$AB$155:$BA$1048576,MATCH($A956,'Hoja de Trabajo para listado'!$AB$155:$AB$1048576,0),MATCH((CUADRO!M$5&amp;$E956),'Hoja de Trabajo para listado'!$AB$151:$BA$151,0)),0)+IFERROR(INDEX('Hoja de Trabajo para listado'!$BC$155:$CB$1048576,MATCH($A956,'Hoja de Trabajo para listado'!$BC$155:$BC$1048576,0),MATCH((CUADRO!M$5&amp;$E956),'Hoja de Trabajo para listado'!$BC$151:$CB$151,0)),0)+IFERROR(INDEX('Hoja de Trabajo para listado'!$DE$153:$DG$274,MATCH($A956,'Hoja de Trabajo para listado'!$DE$153:$DE$1048576,0),MATCH((CUADRO!M$5&amp;$E956),'Hoja de Trabajo para listado'!$DE$151:$DG$151,0)),0)+IFERROR(INDEX('Hoja de Trabajo para listado'!$CD$155:$DC$1048576,MATCH($A956,'Hoja de Trabajo para listado'!$CD$155:$CD$1048576,0),MATCH((CUADRO!M$5&amp;$E956),'Hoja de Trabajo para listado'!$CD$151:$DC$151,0)),0)</f>
        <v>0</v>
      </c>
      <c r="N956" s="255">
        <f ca="1">+IFERROR(INDEX('Hoja de Trabajo para listado'!$A$155:$Z$1048576,MATCH($A956,'Hoja de Trabajo para listado'!$A$155:$A$1048576,0),MATCH((CUADRO!N$5&amp;$E956),'Hoja de Trabajo para listado'!$A$151:$Z$151,0)),0)+IFERROR(INDEX('Hoja de Trabajo para listado'!$AB$155:$BA$1048576,MATCH($A956,'Hoja de Trabajo para listado'!$AB$155:$AB$1048576,0),MATCH((CUADRO!N$5&amp;$E956),'Hoja de Trabajo para listado'!$AB$151:$BA$151,0)),0)+IFERROR(INDEX('Hoja de Trabajo para listado'!$BC$155:$CB$1048576,MATCH($A956,'Hoja de Trabajo para listado'!$BC$155:$BC$1048576,0),MATCH((CUADRO!N$5&amp;$E956),'Hoja de Trabajo para listado'!$BC$151:$CB$151,0)),0)+IFERROR(INDEX('Hoja de Trabajo para listado'!$DE$153:$DG$274,MATCH($A956,'Hoja de Trabajo para listado'!$DE$153:$DE$1048576,0),MATCH((CUADRO!N$5&amp;$E956),'Hoja de Trabajo para listado'!$DE$151:$DG$151,0)),0)+IFERROR(INDEX('Hoja de Trabajo para listado'!$CD$155:$DC$1048576,MATCH($A956,'Hoja de Trabajo para listado'!$CD$155:$CD$1048576,0),MATCH((CUADRO!N$5&amp;$E956),'Hoja de Trabajo para listado'!$CD$151:$DC$151,0)),0)</f>
        <v>0</v>
      </c>
      <c r="O956" s="255">
        <f ca="1">+IFERROR(INDEX('Hoja de Trabajo para listado'!$A$155:$Z$1048576,MATCH($A956,'Hoja de Trabajo para listado'!$A$155:$A$1048576,0),MATCH((CUADRO!O$5&amp;$E956),'Hoja de Trabajo para listado'!$A$151:$Z$151,0)),0)+IFERROR(INDEX('Hoja de Trabajo para listado'!$AB$155:$BA$1048576,MATCH($A956,'Hoja de Trabajo para listado'!$AB$155:$AB$1048576,0),MATCH((CUADRO!O$5&amp;$E956),'Hoja de Trabajo para listado'!$AB$151:$BA$151,0)),0)+IFERROR(INDEX('Hoja de Trabajo para listado'!$BC$155:$CB$1048576,MATCH($A956,'Hoja de Trabajo para listado'!$BC$155:$BC$1048576,0),MATCH((CUADRO!O$5&amp;$E956),'Hoja de Trabajo para listado'!$BC$151:$CB$151,0)),0)+IFERROR(INDEX('Hoja de Trabajo para listado'!$DE$153:$DG$274,MATCH($A956,'Hoja de Trabajo para listado'!$DE$153:$DE$1048576,0),MATCH((CUADRO!O$5&amp;$E956),'Hoja de Trabajo para listado'!$DE$151:$DG$151,0)),0)+IFERROR(INDEX('Hoja de Trabajo para listado'!$CD$155:$DC$1048576,MATCH($A956,'Hoja de Trabajo para listado'!$CD$155:$CD$1048576,0),MATCH((CUADRO!O$5&amp;$E956),'Hoja de Trabajo para listado'!$CD$151:$DC$151,0)),0)</f>
        <v>0</v>
      </c>
      <c r="P956" s="255">
        <f ca="1">+IFERROR(INDEX('Hoja de Trabajo para listado'!$A$155:$Z$1048576,MATCH($A956,'Hoja de Trabajo para listado'!$A$155:$A$1048576,0),MATCH((CUADRO!P$5&amp;$E956),'Hoja de Trabajo para listado'!$A$151:$Z$151,0)),0)+IFERROR(INDEX('Hoja de Trabajo para listado'!$AB$155:$BA$1048576,MATCH($A956,'Hoja de Trabajo para listado'!$AB$155:$AB$1048576,0),MATCH((CUADRO!P$5&amp;$E956),'Hoja de Trabajo para listado'!$AB$151:$BA$151,0)),0)+IFERROR(INDEX('Hoja de Trabajo para listado'!$BC$155:$CB$1048576,MATCH($A956,'Hoja de Trabajo para listado'!$BC$155:$BC$1048576,0),MATCH((CUADRO!P$5&amp;$E956),'Hoja de Trabajo para listado'!$BC$151:$CB$151,0)),0)+IFERROR(INDEX('Hoja de Trabajo para listado'!$DE$153:$DG$274,MATCH($A956,'Hoja de Trabajo para listado'!$DE$153:$DE$1048576,0),MATCH((CUADRO!P$5&amp;$E956),'Hoja de Trabajo para listado'!$DE$151:$DG$151,0)),0)+IFERROR(INDEX('Hoja de Trabajo para listado'!$CD$155:$DC$1048576,MATCH($A956,'Hoja de Trabajo para listado'!$CD$155:$CD$1048576,0),MATCH((CUADRO!P$5&amp;$E956),'Hoja de Trabajo para listado'!$CD$151:$DC$151,0)),0)</f>
        <v>0</v>
      </c>
      <c r="Q956" s="255">
        <f ca="1">+IFERROR(INDEX('Hoja de Trabajo para listado'!$A$155:$Z$1048576,MATCH($A956,'Hoja de Trabajo para listado'!$A$155:$A$1048576,0),MATCH((CUADRO!Q$5&amp;$E956),'Hoja de Trabajo para listado'!$A$151:$Z$151,0)),0)+IFERROR(INDEX('Hoja de Trabajo para listado'!$AB$155:$BA$1048576,MATCH($A956,'Hoja de Trabajo para listado'!$AB$155:$AB$1048576,0),MATCH((CUADRO!Q$5&amp;$E956),'Hoja de Trabajo para listado'!$AB$151:$BA$151,0)),0)+IFERROR(INDEX('Hoja de Trabajo para listado'!$BC$155:$CB$1048576,MATCH($A956,'Hoja de Trabajo para listado'!$BC$155:$BC$1048576,0),MATCH((CUADRO!Q$5&amp;$E956),'Hoja de Trabajo para listado'!$BC$151:$CB$151,0)),0)+IFERROR(INDEX('Hoja de Trabajo para listado'!$DE$153:$DG$274,MATCH($A956,'Hoja de Trabajo para listado'!$DE$153:$DE$1048576,0),MATCH((CUADRO!Q$5&amp;$E956),'Hoja de Trabajo para listado'!$DE$151:$DG$151,0)),0)+IFERROR(INDEX('Hoja de Trabajo para listado'!$CD$155:$DC$1048576,MATCH($A956,'Hoja de Trabajo para listado'!$CD$155:$CD$1048576,0),MATCH((CUADRO!Q$5&amp;$E956),'Hoja de Trabajo para listado'!$CD$151:$DC$151,0)),0)</f>
        <v>0</v>
      </c>
      <c r="R956" s="255">
        <f t="shared" ca="1" si="30"/>
        <v>0</v>
      </c>
      <c r="S956" s="262"/>
      <c r="T956" s="255">
        <f ca="1">+T957</f>
        <v>0</v>
      </c>
      <c r="U956" s="254">
        <f t="shared" si="31"/>
        <v>1</v>
      </c>
      <c r="V956" s="362" t="str">
        <f>+VLOOKUP(A956,bd_lista!$A$3:$E$590,5,FALSE)</f>
        <v>Gobiernos Autonomos Municipales</v>
      </c>
      <c r="W956" s="361" t="str">
        <f>+V956</f>
        <v>Gobiernos Autonomos Municipales</v>
      </c>
      <c r="X956" s="254">
        <f>+VLOOKUP(A956,[2]Sheet1!$A$13:$D$744,4,FALSE)</f>
        <v>0</v>
      </c>
      <c r="Y956" s="254" t="e">
        <f>+VLOOKUP(X956,bd_lista!$A$3:$C$590,3,FALSE)</f>
        <v>#N/A</v>
      </c>
      <c r="Z956" s="316">
        <f>+X956</f>
        <v>0</v>
      </c>
      <c r="AA956" s="317" t="e">
        <f>+Y956</f>
        <v>#N/A</v>
      </c>
    </row>
    <row r="957" spans="1:27" customFormat="1" ht="15" hidden="1" customHeight="1">
      <c r="A957" s="32">
        <v>1741</v>
      </c>
      <c r="B957" s="307"/>
      <c r="C957" s="259" t="str">
        <f>+VLOOKUP(A957,bd_lista!$A$3:$C$590,3,FALSE)</f>
        <v>Gobierno Autónomo Municipal de Comarapa</v>
      </c>
      <c r="D957" s="362"/>
      <c r="E957" s="256" t="s">
        <v>1314</v>
      </c>
      <c r="F957" s="257">
        <f ca="1">+IFERROR(INDEX('Hoja de Trabajo para listado'!$A$155:$Z$1048576,MATCH($A957,'Hoja de Trabajo para listado'!$A$155:$A$1048576,0),MATCH((CUADRO!F$5&amp;$E957),'Hoja de Trabajo para listado'!$A$151:$Z$151,0)),0)+IFERROR(INDEX('Hoja de Trabajo para listado'!$AB$155:$BA$1048576,MATCH($A957,'Hoja de Trabajo para listado'!$AB$155:$AB$1048576,0),MATCH((CUADRO!F$5&amp;$E957),'Hoja de Trabajo para listado'!$AB$151:$BA$151,0)),0)+IFERROR(INDEX('Hoja de Trabajo para listado'!$BC$155:$CB$1048576,MATCH($A957,'Hoja de Trabajo para listado'!$BC$155:$BC$1048576,0),MATCH((CUADRO!F$5&amp;$E957),'Hoja de Trabajo para listado'!$BC$151:$CB$151,0)),0)+IFERROR(INDEX('Hoja de Trabajo para listado'!$DE$153:$DG$274,MATCH($A957,'Hoja de Trabajo para listado'!$DE$153:$DE$1048576,0),MATCH((CUADRO!F$5&amp;$E957),'Hoja de Trabajo para listado'!$DE$151:$DG$151,0)),0)+IFERROR(INDEX('Hoja de Trabajo para listado'!$CD$155:$DC$1048576,MATCH($A957,'Hoja de Trabajo para listado'!$CD$155:$CD$1048576,0),MATCH((CUADRO!F$5&amp;$E957),'Hoja de Trabajo para listado'!$CD$151:$DC$151,0)),0)</f>
        <v>0</v>
      </c>
      <c r="G957" s="257">
        <f ca="1">+IFERROR(INDEX('Hoja de Trabajo para listado'!$A$155:$Z$1048576,MATCH($A957,'Hoja de Trabajo para listado'!$A$155:$A$1048576,0),MATCH((CUADRO!G$5&amp;$E957),'Hoja de Trabajo para listado'!$A$151:$Z$151,0)),0)+IFERROR(INDEX('Hoja de Trabajo para listado'!$AB$155:$BA$1048576,MATCH($A957,'Hoja de Trabajo para listado'!$AB$155:$AB$1048576,0),MATCH((CUADRO!G$5&amp;$E957),'Hoja de Trabajo para listado'!$AB$151:$BA$151,0)),0)+IFERROR(INDEX('Hoja de Trabajo para listado'!$BC$155:$CB$1048576,MATCH($A957,'Hoja de Trabajo para listado'!$BC$155:$BC$1048576,0),MATCH((CUADRO!G$5&amp;$E957),'Hoja de Trabajo para listado'!$BC$151:$CB$151,0)),0)+IFERROR(INDEX('Hoja de Trabajo para listado'!$DE$153:$DG$274,MATCH($A957,'Hoja de Trabajo para listado'!$DE$153:$DE$1048576,0),MATCH((CUADRO!G$5&amp;$E957),'Hoja de Trabajo para listado'!$DE$151:$DG$151,0)),0)+IFERROR(INDEX('Hoja de Trabajo para listado'!$CD$155:$DC$1048576,MATCH($A957,'Hoja de Trabajo para listado'!$CD$155:$CD$1048576,0),MATCH((CUADRO!G$5&amp;$E957),'Hoja de Trabajo para listado'!$CD$151:$DC$151,0)),0)</f>
        <v>0</v>
      </c>
      <c r="H957" s="257">
        <f ca="1">+IFERROR(INDEX('Hoja de Trabajo para listado'!$A$155:$Z$1048576,MATCH($A957,'Hoja de Trabajo para listado'!$A$155:$A$1048576,0),MATCH((CUADRO!H$5&amp;$E957),'Hoja de Trabajo para listado'!$A$151:$Z$151,0)),0)+IFERROR(INDEX('Hoja de Trabajo para listado'!$AB$155:$BA$1048576,MATCH($A957,'Hoja de Trabajo para listado'!$AB$155:$AB$1048576,0),MATCH((CUADRO!H$5&amp;$E957),'Hoja de Trabajo para listado'!$AB$151:$BA$151,0)),0)+IFERROR(INDEX('Hoja de Trabajo para listado'!$BC$155:$CB$1048576,MATCH($A957,'Hoja de Trabajo para listado'!$BC$155:$BC$1048576,0),MATCH((CUADRO!H$5&amp;$E957),'Hoja de Trabajo para listado'!$BC$151:$CB$151,0)),0)+IFERROR(INDEX('Hoja de Trabajo para listado'!$DE$153:$DG$274,MATCH($A957,'Hoja de Trabajo para listado'!$DE$153:$DE$1048576,0),MATCH((CUADRO!H$5&amp;$E957),'Hoja de Trabajo para listado'!$DE$151:$DG$151,0)),0)+IFERROR(INDEX('Hoja de Trabajo para listado'!$CD$155:$DC$1048576,MATCH($A957,'Hoja de Trabajo para listado'!$CD$155:$CD$1048576,0),MATCH((CUADRO!H$5&amp;$E957),'Hoja de Trabajo para listado'!$CD$151:$DC$151,0)),0)</f>
        <v>0</v>
      </c>
      <c r="I957" s="257">
        <f ca="1">+IFERROR(INDEX('Hoja de Trabajo para listado'!$A$155:$Z$1048576,MATCH($A957,'Hoja de Trabajo para listado'!$A$155:$A$1048576,0),MATCH((CUADRO!I$5&amp;$E957),'Hoja de Trabajo para listado'!$A$151:$Z$151,0)),0)+IFERROR(INDEX('Hoja de Trabajo para listado'!$AB$155:$BA$1048576,MATCH($A957,'Hoja de Trabajo para listado'!$AB$155:$AB$1048576,0),MATCH((CUADRO!I$5&amp;$E957),'Hoja de Trabajo para listado'!$AB$151:$BA$151,0)),0)+IFERROR(INDEX('Hoja de Trabajo para listado'!$BC$155:$CB$1048576,MATCH($A957,'Hoja de Trabajo para listado'!$BC$155:$BC$1048576,0),MATCH((CUADRO!I$5&amp;$E957),'Hoja de Trabajo para listado'!$BC$151:$CB$151,0)),0)+IFERROR(INDEX('Hoja de Trabajo para listado'!$DE$153:$DG$274,MATCH($A957,'Hoja de Trabajo para listado'!$DE$153:$DE$1048576,0),MATCH((CUADRO!I$5&amp;$E957),'Hoja de Trabajo para listado'!$DE$151:$DG$151,0)),0)+IFERROR(INDEX('Hoja de Trabajo para listado'!$CD$155:$DC$1048576,MATCH($A957,'Hoja de Trabajo para listado'!$CD$155:$CD$1048576,0),MATCH((CUADRO!I$5&amp;$E957),'Hoja de Trabajo para listado'!$CD$151:$DC$151,0)),0)</f>
        <v>0</v>
      </c>
      <c r="J957" s="257">
        <f ca="1">+IFERROR(INDEX('Hoja de Trabajo para listado'!$A$155:$Z$1048576,MATCH($A957,'Hoja de Trabajo para listado'!$A$155:$A$1048576,0),MATCH((CUADRO!J$5&amp;$E957),'Hoja de Trabajo para listado'!$A$151:$Z$151,0)),0)+IFERROR(INDEX('Hoja de Trabajo para listado'!$AB$155:$BA$1048576,MATCH($A957,'Hoja de Trabajo para listado'!$AB$155:$AB$1048576,0),MATCH((CUADRO!J$5&amp;$E957),'Hoja de Trabajo para listado'!$AB$151:$BA$151,0)),0)+IFERROR(INDEX('Hoja de Trabajo para listado'!$BC$155:$CB$1048576,MATCH($A957,'Hoja de Trabajo para listado'!$BC$155:$BC$1048576,0),MATCH((CUADRO!J$5&amp;$E957),'Hoja de Trabajo para listado'!$BC$151:$CB$151,0)),0)+IFERROR(INDEX('Hoja de Trabajo para listado'!$DE$153:$DG$274,MATCH($A957,'Hoja de Trabajo para listado'!$DE$153:$DE$1048576,0),MATCH((CUADRO!J$5&amp;$E957),'Hoja de Trabajo para listado'!$DE$151:$DG$151,0)),0)+IFERROR(INDEX('Hoja de Trabajo para listado'!$CD$155:$DC$1048576,MATCH($A957,'Hoja de Trabajo para listado'!$CD$155:$CD$1048576,0),MATCH((CUADRO!J$5&amp;$E957),'Hoja de Trabajo para listado'!$CD$151:$DC$151,0)),0)</f>
        <v>0</v>
      </c>
      <c r="K957" s="257">
        <f ca="1">+IFERROR(INDEX('Hoja de Trabajo para listado'!$A$155:$Z$1048576,MATCH($A957,'Hoja de Trabajo para listado'!$A$155:$A$1048576,0),MATCH((CUADRO!K$5&amp;$E957),'Hoja de Trabajo para listado'!$A$151:$Z$151,0)),0)+IFERROR(INDEX('Hoja de Trabajo para listado'!$AB$155:$BA$1048576,MATCH($A957,'Hoja de Trabajo para listado'!$AB$155:$AB$1048576,0),MATCH((CUADRO!K$5&amp;$E957),'Hoja de Trabajo para listado'!$AB$151:$BA$151,0)),0)+IFERROR(INDEX('Hoja de Trabajo para listado'!$BC$155:$CB$1048576,MATCH($A957,'Hoja de Trabajo para listado'!$BC$155:$BC$1048576,0),MATCH((CUADRO!K$5&amp;$E957),'Hoja de Trabajo para listado'!$BC$151:$CB$151,0)),0)+IFERROR(INDEX('Hoja de Trabajo para listado'!$DE$153:$DG$274,MATCH($A957,'Hoja de Trabajo para listado'!$DE$153:$DE$1048576,0),MATCH((CUADRO!K$5&amp;$E957),'Hoja de Trabajo para listado'!$DE$151:$DG$151,0)),0)+IFERROR(INDEX('Hoja de Trabajo para listado'!$CD$155:$DC$1048576,MATCH($A957,'Hoja de Trabajo para listado'!$CD$155:$CD$1048576,0),MATCH((CUADRO!K$5&amp;$E957),'Hoja de Trabajo para listado'!$CD$151:$DC$151,0)),0)</f>
        <v>0</v>
      </c>
      <c r="L957" s="257">
        <f ca="1">+IFERROR(INDEX('Hoja de Trabajo para listado'!$A$155:$Z$1048576,MATCH($A957,'Hoja de Trabajo para listado'!$A$155:$A$1048576,0),MATCH((CUADRO!L$5&amp;$E957),'Hoja de Trabajo para listado'!$A$151:$Z$151,0)),0)+IFERROR(INDEX('Hoja de Trabajo para listado'!$AB$155:$BA$1048576,MATCH($A957,'Hoja de Trabajo para listado'!$AB$155:$AB$1048576,0),MATCH((CUADRO!L$5&amp;$E957),'Hoja de Trabajo para listado'!$AB$151:$BA$151,0)),0)+IFERROR(INDEX('Hoja de Trabajo para listado'!$BC$155:$CB$1048576,MATCH($A957,'Hoja de Trabajo para listado'!$BC$155:$BC$1048576,0),MATCH((CUADRO!L$5&amp;$E957),'Hoja de Trabajo para listado'!$BC$151:$CB$151,0)),0)+IFERROR(INDEX('Hoja de Trabajo para listado'!$DE$153:$DG$274,MATCH($A957,'Hoja de Trabajo para listado'!$DE$153:$DE$1048576,0),MATCH((CUADRO!L$5&amp;$E957),'Hoja de Trabajo para listado'!$DE$151:$DG$151,0)),0)+IFERROR(INDEX('Hoja de Trabajo para listado'!$CD$155:$DC$1048576,MATCH($A957,'Hoja de Trabajo para listado'!$CD$155:$CD$1048576,0),MATCH((CUADRO!L$5&amp;$E957),'Hoja de Trabajo para listado'!$CD$151:$DC$151,0)),0)</f>
        <v>0</v>
      </c>
      <c r="M957" s="257">
        <f ca="1">+IFERROR(INDEX('Hoja de Trabajo para listado'!$A$155:$Z$1048576,MATCH($A957,'Hoja de Trabajo para listado'!$A$155:$A$1048576,0),MATCH((CUADRO!M$5&amp;$E957),'Hoja de Trabajo para listado'!$A$151:$Z$151,0)),0)+IFERROR(INDEX('Hoja de Trabajo para listado'!$AB$155:$BA$1048576,MATCH($A957,'Hoja de Trabajo para listado'!$AB$155:$AB$1048576,0),MATCH((CUADRO!M$5&amp;$E957),'Hoja de Trabajo para listado'!$AB$151:$BA$151,0)),0)+IFERROR(INDEX('Hoja de Trabajo para listado'!$BC$155:$CB$1048576,MATCH($A957,'Hoja de Trabajo para listado'!$BC$155:$BC$1048576,0),MATCH((CUADRO!M$5&amp;$E957),'Hoja de Trabajo para listado'!$BC$151:$CB$151,0)),0)+IFERROR(INDEX('Hoja de Trabajo para listado'!$DE$153:$DG$274,MATCH($A957,'Hoja de Trabajo para listado'!$DE$153:$DE$1048576,0),MATCH((CUADRO!M$5&amp;$E957),'Hoja de Trabajo para listado'!$DE$151:$DG$151,0)),0)+IFERROR(INDEX('Hoja de Trabajo para listado'!$CD$155:$DC$1048576,MATCH($A957,'Hoja de Trabajo para listado'!$CD$155:$CD$1048576,0),MATCH((CUADRO!M$5&amp;$E957),'Hoja de Trabajo para listado'!$CD$151:$DC$151,0)),0)</f>
        <v>0</v>
      </c>
      <c r="N957" s="257">
        <f ca="1">+IFERROR(INDEX('Hoja de Trabajo para listado'!$A$155:$Z$1048576,MATCH($A957,'Hoja de Trabajo para listado'!$A$155:$A$1048576,0),MATCH((CUADRO!N$5&amp;$E957),'Hoja de Trabajo para listado'!$A$151:$Z$151,0)),0)+IFERROR(INDEX('Hoja de Trabajo para listado'!$AB$155:$BA$1048576,MATCH($A957,'Hoja de Trabajo para listado'!$AB$155:$AB$1048576,0),MATCH((CUADRO!N$5&amp;$E957),'Hoja de Trabajo para listado'!$AB$151:$BA$151,0)),0)+IFERROR(INDEX('Hoja de Trabajo para listado'!$BC$155:$CB$1048576,MATCH($A957,'Hoja de Trabajo para listado'!$BC$155:$BC$1048576,0),MATCH((CUADRO!N$5&amp;$E957),'Hoja de Trabajo para listado'!$BC$151:$CB$151,0)),0)+IFERROR(INDEX('Hoja de Trabajo para listado'!$DE$153:$DG$274,MATCH($A957,'Hoja de Trabajo para listado'!$DE$153:$DE$1048576,0),MATCH((CUADRO!N$5&amp;$E957),'Hoja de Trabajo para listado'!$DE$151:$DG$151,0)),0)+IFERROR(INDEX('Hoja de Trabajo para listado'!$CD$155:$DC$1048576,MATCH($A957,'Hoja de Trabajo para listado'!$CD$155:$CD$1048576,0),MATCH((CUADRO!N$5&amp;$E957),'Hoja de Trabajo para listado'!$CD$151:$DC$151,0)),0)</f>
        <v>0</v>
      </c>
      <c r="O957" s="257">
        <f ca="1">+IFERROR(INDEX('Hoja de Trabajo para listado'!$A$155:$Z$1048576,MATCH($A957,'Hoja de Trabajo para listado'!$A$155:$A$1048576,0),MATCH((CUADRO!O$5&amp;$E957),'Hoja de Trabajo para listado'!$A$151:$Z$151,0)),0)+IFERROR(INDEX('Hoja de Trabajo para listado'!$AB$155:$BA$1048576,MATCH($A957,'Hoja de Trabajo para listado'!$AB$155:$AB$1048576,0),MATCH((CUADRO!O$5&amp;$E957),'Hoja de Trabajo para listado'!$AB$151:$BA$151,0)),0)+IFERROR(INDEX('Hoja de Trabajo para listado'!$BC$155:$CB$1048576,MATCH($A957,'Hoja de Trabajo para listado'!$BC$155:$BC$1048576,0),MATCH((CUADRO!O$5&amp;$E957),'Hoja de Trabajo para listado'!$BC$151:$CB$151,0)),0)+IFERROR(INDEX('Hoja de Trabajo para listado'!$DE$153:$DG$274,MATCH($A957,'Hoja de Trabajo para listado'!$DE$153:$DE$1048576,0),MATCH((CUADRO!O$5&amp;$E957),'Hoja de Trabajo para listado'!$DE$151:$DG$151,0)),0)+IFERROR(INDEX('Hoja de Trabajo para listado'!$CD$155:$DC$1048576,MATCH($A957,'Hoja de Trabajo para listado'!$CD$155:$CD$1048576,0),MATCH((CUADRO!O$5&amp;$E957),'Hoja de Trabajo para listado'!$CD$151:$DC$151,0)),0)</f>
        <v>0</v>
      </c>
      <c r="P957" s="257">
        <f ca="1">+IFERROR(INDEX('Hoja de Trabajo para listado'!$A$155:$Z$1048576,MATCH($A957,'Hoja de Trabajo para listado'!$A$155:$A$1048576,0),MATCH((CUADRO!P$5&amp;$E957),'Hoja de Trabajo para listado'!$A$151:$Z$151,0)),0)+IFERROR(INDEX('Hoja de Trabajo para listado'!$AB$155:$BA$1048576,MATCH($A957,'Hoja de Trabajo para listado'!$AB$155:$AB$1048576,0),MATCH((CUADRO!P$5&amp;$E957),'Hoja de Trabajo para listado'!$AB$151:$BA$151,0)),0)+IFERROR(INDEX('Hoja de Trabajo para listado'!$BC$155:$CB$1048576,MATCH($A957,'Hoja de Trabajo para listado'!$BC$155:$BC$1048576,0),MATCH((CUADRO!P$5&amp;$E957),'Hoja de Trabajo para listado'!$BC$151:$CB$151,0)),0)+IFERROR(INDEX('Hoja de Trabajo para listado'!$DE$153:$DG$274,MATCH($A957,'Hoja de Trabajo para listado'!$DE$153:$DE$1048576,0),MATCH((CUADRO!P$5&amp;$E957),'Hoja de Trabajo para listado'!$DE$151:$DG$151,0)),0)+IFERROR(INDEX('Hoja de Trabajo para listado'!$CD$155:$DC$1048576,MATCH($A957,'Hoja de Trabajo para listado'!$CD$155:$CD$1048576,0),MATCH((CUADRO!P$5&amp;$E957),'Hoja de Trabajo para listado'!$CD$151:$DC$151,0)),0)</f>
        <v>0</v>
      </c>
      <c r="Q957" s="257">
        <f ca="1">+IFERROR(INDEX('Hoja de Trabajo para listado'!$A$155:$Z$1048576,MATCH($A957,'Hoja de Trabajo para listado'!$A$155:$A$1048576,0),MATCH((CUADRO!Q$5&amp;$E957),'Hoja de Trabajo para listado'!$A$151:$Z$151,0)),0)+IFERROR(INDEX('Hoja de Trabajo para listado'!$AB$155:$BA$1048576,MATCH($A957,'Hoja de Trabajo para listado'!$AB$155:$AB$1048576,0),MATCH((CUADRO!Q$5&amp;$E957),'Hoja de Trabajo para listado'!$AB$151:$BA$151,0)),0)+IFERROR(INDEX('Hoja de Trabajo para listado'!$BC$155:$CB$1048576,MATCH($A957,'Hoja de Trabajo para listado'!$BC$155:$BC$1048576,0),MATCH((CUADRO!Q$5&amp;$E957),'Hoja de Trabajo para listado'!$BC$151:$CB$151,0)),0)+IFERROR(INDEX('Hoja de Trabajo para listado'!$DE$153:$DG$274,MATCH($A957,'Hoja de Trabajo para listado'!$DE$153:$DE$1048576,0),MATCH((CUADRO!Q$5&amp;$E957),'Hoja de Trabajo para listado'!$DE$151:$DG$151,0)),0)+IFERROR(INDEX('Hoja de Trabajo para listado'!$CD$155:$DC$1048576,MATCH($A957,'Hoja de Trabajo para listado'!$CD$155:$CD$1048576,0),MATCH((CUADRO!Q$5&amp;$E957),'Hoja de Trabajo para listado'!$CD$151:$DC$151,0)),0)</f>
        <v>0</v>
      </c>
      <c r="R957" s="257">
        <f t="shared" ca="1" si="30"/>
        <v>0</v>
      </c>
      <c r="S957" s="274">
        <f ca="1">+R956+R957</f>
        <v>0</v>
      </c>
      <c r="T957" s="257">
        <f ca="1">+S957</f>
        <v>0</v>
      </c>
      <c r="U957" s="256">
        <f t="shared" si="31"/>
        <v>2</v>
      </c>
      <c r="V957" s="362" t="str">
        <f>+VLOOKUP(A957,bd_lista!$A$3:$E$590,5,FALSE)</f>
        <v>Gobiernos Autonomos Municipales</v>
      </c>
      <c r="W957" s="362"/>
      <c r="X957" s="254">
        <f>+VLOOKUP(A957,[2]Sheet1!$A$13:$D$744,4,FALSE)</f>
        <v>0</v>
      </c>
      <c r="Y957" s="254" t="e">
        <f>+VLOOKUP(X957,bd_lista!$A$3:$C$590,3,FALSE)</f>
        <v>#N/A</v>
      </c>
      <c r="Z957" s="314"/>
      <c r="AA957" s="315"/>
    </row>
    <row r="958" spans="1:27" customFormat="1" ht="15" hidden="1" customHeight="1">
      <c r="A958" s="32">
        <v>1742</v>
      </c>
      <c r="B958" s="306">
        <f>+A958</f>
        <v>1742</v>
      </c>
      <c r="C958" s="259" t="str">
        <f>+VLOOKUP(A958,bd_lista!$A$3:$C$590,3,FALSE)</f>
        <v>Gobierno Autónomo Municipal de Saipina</v>
      </c>
      <c r="D958" s="361" t="str">
        <f>+C958</f>
        <v>Gobierno Autónomo Municipal de Saipina</v>
      </c>
      <c r="E958" s="254" t="s">
        <v>1313</v>
      </c>
      <c r="F958" s="255">
        <f ca="1">+IFERROR(INDEX('Hoja de Trabajo para listado'!$A$155:$Z$1048576,MATCH($A958,'Hoja de Trabajo para listado'!$A$155:$A$1048576,0),MATCH((CUADRO!F$5&amp;$E958),'Hoja de Trabajo para listado'!$A$151:$Z$151,0)),0)+IFERROR(INDEX('Hoja de Trabajo para listado'!$AB$155:$BA$1048576,MATCH($A958,'Hoja de Trabajo para listado'!$AB$155:$AB$1048576,0),MATCH((CUADRO!F$5&amp;$E958),'Hoja de Trabajo para listado'!$AB$151:$BA$151,0)),0)+IFERROR(INDEX('Hoja de Trabajo para listado'!$BC$155:$CB$1048576,MATCH($A958,'Hoja de Trabajo para listado'!$BC$155:$BC$1048576,0),MATCH((CUADRO!F$5&amp;$E958),'Hoja de Trabajo para listado'!$BC$151:$CB$151,0)),0)+IFERROR(INDEX('Hoja de Trabajo para listado'!$DE$153:$DG$274,MATCH($A958,'Hoja de Trabajo para listado'!$DE$153:$DE$1048576,0),MATCH((CUADRO!F$5&amp;$E958),'Hoja de Trabajo para listado'!$DE$151:$DG$151,0)),0)+IFERROR(INDEX('Hoja de Trabajo para listado'!$CD$155:$DC$1048576,MATCH($A958,'Hoja de Trabajo para listado'!$CD$155:$CD$1048576,0),MATCH((CUADRO!F$5&amp;$E958),'Hoja de Trabajo para listado'!$CD$151:$DC$151,0)),0)</f>
        <v>0</v>
      </c>
      <c r="G958" s="255">
        <f ca="1">+IFERROR(INDEX('Hoja de Trabajo para listado'!$A$155:$Z$1048576,MATCH($A958,'Hoja de Trabajo para listado'!$A$155:$A$1048576,0),MATCH((CUADRO!G$5&amp;$E958),'Hoja de Trabajo para listado'!$A$151:$Z$151,0)),0)+IFERROR(INDEX('Hoja de Trabajo para listado'!$AB$155:$BA$1048576,MATCH($A958,'Hoja de Trabajo para listado'!$AB$155:$AB$1048576,0),MATCH((CUADRO!G$5&amp;$E958),'Hoja de Trabajo para listado'!$AB$151:$BA$151,0)),0)+IFERROR(INDEX('Hoja de Trabajo para listado'!$BC$155:$CB$1048576,MATCH($A958,'Hoja de Trabajo para listado'!$BC$155:$BC$1048576,0),MATCH((CUADRO!G$5&amp;$E958),'Hoja de Trabajo para listado'!$BC$151:$CB$151,0)),0)+IFERROR(INDEX('Hoja de Trabajo para listado'!$DE$153:$DG$274,MATCH($A958,'Hoja de Trabajo para listado'!$DE$153:$DE$1048576,0),MATCH((CUADRO!G$5&amp;$E958),'Hoja de Trabajo para listado'!$DE$151:$DG$151,0)),0)+IFERROR(INDEX('Hoja de Trabajo para listado'!$CD$155:$DC$1048576,MATCH($A958,'Hoja de Trabajo para listado'!$CD$155:$CD$1048576,0),MATCH((CUADRO!G$5&amp;$E958),'Hoja de Trabajo para listado'!$CD$151:$DC$151,0)),0)</f>
        <v>0</v>
      </c>
      <c r="H958" s="255">
        <f ca="1">+IFERROR(INDEX('Hoja de Trabajo para listado'!$A$155:$Z$1048576,MATCH($A958,'Hoja de Trabajo para listado'!$A$155:$A$1048576,0),MATCH((CUADRO!H$5&amp;$E958),'Hoja de Trabajo para listado'!$A$151:$Z$151,0)),0)+IFERROR(INDEX('Hoja de Trabajo para listado'!$AB$155:$BA$1048576,MATCH($A958,'Hoja de Trabajo para listado'!$AB$155:$AB$1048576,0),MATCH((CUADRO!H$5&amp;$E958),'Hoja de Trabajo para listado'!$AB$151:$BA$151,0)),0)+IFERROR(INDEX('Hoja de Trabajo para listado'!$BC$155:$CB$1048576,MATCH($A958,'Hoja de Trabajo para listado'!$BC$155:$BC$1048576,0),MATCH((CUADRO!H$5&amp;$E958),'Hoja de Trabajo para listado'!$BC$151:$CB$151,0)),0)+IFERROR(INDEX('Hoja de Trabajo para listado'!$DE$153:$DG$274,MATCH($A958,'Hoja de Trabajo para listado'!$DE$153:$DE$1048576,0),MATCH((CUADRO!H$5&amp;$E958),'Hoja de Trabajo para listado'!$DE$151:$DG$151,0)),0)+IFERROR(INDEX('Hoja de Trabajo para listado'!$CD$155:$DC$1048576,MATCH($A958,'Hoja de Trabajo para listado'!$CD$155:$CD$1048576,0),MATCH((CUADRO!H$5&amp;$E958),'Hoja de Trabajo para listado'!$CD$151:$DC$151,0)),0)</f>
        <v>0</v>
      </c>
      <c r="I958" s="255">
        <f ca="1">+IFERROR(INDEX('Hoja de Trabajo para listado'!$A$155:$Z$1048576,MATCH($A958,'Hoja de Trabajo para listado'!$A$155:$A$1048576,0),MATCH((CUADRO!I$5&amp;$E958),'Hoja de Trabajo para listado'!$A$151:$Z$151,0)),0)+IFERROR(INDEX('Hoja de Trabajo para listado'!$AB$155:$BA$1048576,MATCH($A958,'Hoja de Trabajo para listado'!$AB$155:$AB$1048576,0),MATCH((CUADRO!I$5&amp;$E958),'Hoja de Trabajo para listado'!$AB$151:$BA$151,0)),0)+IFERROR(INDEX('Hoja de Trabajo para listado'!$BC$155:$CB$1048576,MATCH($A958,'Hoja de Trabajo para listado'!$BC$155:$BC$1048576,0),MATCH((CUADRO!I$5&amp;$E958),'Hoja de Trabajo para listado'!$BC$151:$CB$151,0)),0)+IFERROR(INDEX('Hoja de Trabajo para listado'!$DE$153:$DG$274,MATCH($A958,'Hoja de Trabajo para listado'!$DE$153:$DE$1048576,0),MATCH((CUADRO!I$5&amp;$E958),'Hoja de Trabajo para listado'!$DE$151:$DG$151,0)),0)+IFERROR(INDEX('Hoja de Trabajo para listado'!$CD$155:$DC$1048576,MATCH($A958,'Hoja de Trabajo para listado'!$CD$155:$CD$1048576,0),MATCH((CUADRO!I$5&amp;$E958),'Hoja de Trabajo para listado'!$CD$151:$DC$151,0)),0)</f>
        <v>0</v>
      </c>
      <c r="J958" s="255">
        <f ca="1">+IFERROR(INDEX('Hoja de Trabajo para listado'!$A$155:$Z$1048576,MATCH($A958,'Hoja de Trabajo para listado'!$A$155:$A$1048576,0),MATCH((CUADRO!J$5&amp;$E958),'Hoja de Trabajo para listado'!$A$151:$Z$151,0)),0)+IFERROR(INDEX('Hoja de Trabajo para listado'!$AB$155:$BA$1048576,MATCH($A958,'Hoja de Trabajo para listado'!$AB$155:$AB$1048576,0),MATCH((CUADRO!J$5&amp;$E958),'Hoja de Trabajo para listado'!$AB$151:$BA$151,0)),0)+IFERROR(INDEX('Hoja de Trabajo para listado'!$BC$155:$CB$1048576,MATCH($A958,'Hoja de Trabajo para listado'!$BC$155:$BC$1048576,0),MATCH((CUADRO!J$5&amp;$E958),'Hoja de Trabajo para listado'!$BC$151:$CB$151,0)),0)+IFERROR(INDEX('Hoja de Trabajo para listado'!$DE$153:$DG$274,MATCH($A958,'Hoja de Trabajo para listado'!$DE$153:$DE$1048576,0),MATCH((CUADRO!J$5&amp;$E958),'Hoja de Trabajo para listado'!$DE$151:$DG$151,0)),0)+IFERROR(INDEX('Hoja de Trabajo para listado'!$CD$155:$DC$1048576,MATCH($A958,'Hoja de Trabajo para listado'!$CD$155:$CD$1048576,0),MATCH((CUADRO!J$5&amp;$E958),'Hoja de Trabajo para listado'!$CD$151:$DC$151,0)),0)</f>
        <v>0</v>
      </c>
      <c r="K958" s="255">
        <f ca="1">+IFERROR(INDEX('Hoja de Trabajo para listado'!$A$155:$Z$1048576,MATCH($A958,'Hoja de Trabajo para listado'!$A$155:$A$1048576,0),MATCH((CUADRO!K$5&amp;$E958),'Hoja de Trabajo para listado'!$A$151:$Z$151,0)),0)+IFERROR(INDEX('Hoja de Trabajo para listado'!$AB$155:$BA$1048576,MATCH($A958,'Hoja de Trabajo para listado'!$AB$155:$AB$1048576,0),MATCH((CUADRO!K$5&amp;$E958),'Hoja de Trabajo para listado'!$AB$151:$BA$151,0)),0)+IFERROR(INDEX('Hoja de Trabajo para listado'!$BC$155:$CB$1048576,MATCH($A958,'Hoja de Trabajo para listado'!$BC$155:$BC$1048576,0),MATCH((CUADRO!K$5&amp;$E958),'Hoja de Trabajo para listado'!$BC$151:$CB$151,0)),0)+IFERROR(INDEX('Hoja de Trabajo para listado'!$DE$153:$DG$274,MATCH($A958,'Hoja de Trabajo para listado'!$DE$153:$DE$1048576,0),MATCH((CUADRO!K$5&amp;$E958),'Hoja de Trabajo para listado'!$DE$151:$DG$151,0)),0)+IFERROR(INDEX('Hoja de Trabajo para listado'!$CD$155:$DC$1048576,MATCH($A958,'Hoja de Trabajo para listado'!$CD$155:$CD$1048576,0),MATCH((CUADRO!K$5&amp;$E958),'Hoja de Trabajo para listado'!$CD$151:$DC$151,0)),0)</f>
        <v>0</v>
      </c>
      <c r="L958" s="255">
        <f ca="1">+IFERROR(INDEX('Hoja de Trabajo para listado'!$A$155:$Z$1048576,MATCH($A958,'Hoja de Trabajo para listado'!$A$155:$A$1048576,0),MATCH((CUADRO!L$5&amp;$E958),'Hoja de Trabajo para listado'!$A$151:$Z$151,0)),0)+IFERROR(INDEX('Hoja de Trabajo para listado'!$AB$155:$BA$1048576,MATCH($A958,'Hoja de Trabajo para listado'!$AB$155:$AB$1048576,0),MATCH((CUADRO!L$5&amp;$E958),'Hoja de Trabajo para listado'!$AB$151:$BA$151,0)),0)+IFERROR(INDEX('Hoja de Trabajo para listado'!$BC$155:$CB$1048576,MATCH($A958,'Hoja de Trabajo para listado'!$BC$155:$BC$1048576,0),MATCH((CUADRO!L$5&amp;$E958),'Hoja de Trabajo para listado'!$BC$151:$CB$151,0)),0)+IFERROR(INDEX('Hoja de Trabajo para listado'!$DE$153:$DG$274,MATCH($A958,'Hoja de Trabajo para listado'!$DE$153:$DE$1048576,0),MATCH((CUADRO!L$5&amp;$E958),'Hoja de Trabajo para listado'!$DE$151:$DG$151,0)),0)+IFERROR(INDEX('Hoja de Trabajo para listado'!$CD$155:$DC$1048576,MATCH($A958,'Hoja de Trabajo para listado'!$CD$155:$CD$1048576,0),MATCH((CUADRO!L$5&amp;$E958),'Hoja de Trabajo para listado'!$CD$151:$DC$151,0)),0)</f>
        <v>0</v>
      </c>
      <c r="M958" s="255">
        <f ca="1">+IFERROR(INDEX('Hoja de Trabajo para listado'!$A$155:$Z$1048576,MATCH($A958,'Hoja de Trabajo para listado'!$A$155:$A$1048576,0),MATCH((CUADRO!M$5&amp;$E958),'Hoja de Trabajo para listado'!$A$151:$Z$151,0)),0)+IFERROR(INDEX('Hoja de Trabajo para listado'!$AB$155:$BA$1048576,MATCH($A958,'Hoja de Trabajo para listado'!$AB$155:$AB$1048576,0),MATCH((CUADRO!M$5&amp;$E958),'Hoja de Trabajo para listado'!$AB$151:$BA$151,0)),0)+IFERROR(INDEX('Hoja de Trabajo para listado'!$BC$155:$CB$1048576,MATCH($A958,'Hoja de Trabajo para listado'!$BC$155:$BC$1048576,0),MATCH((CUADRO!M$5&amp;$E958),'Hoja de Trabajo para listado'!$BC$151:$CB$151,0)),0)+IFERROR(INDEX('Hoja de Trabajo para listado'!$DE$153:$DG$274,MATCH($A958,'Hoja de Trabajo para listado'!$DE$153:$DE$1048576,0),MATCH((CUADRO!M$5&amp;$E958),'Hoja de Trabajo para listado'!$DE$151:$DG$151,0)),0)+IFERROR(INDEX('Hoja de Trabajo para listado'!$CD$155:$DC$1048576,MATCH($A958,'Hoja de Trabajo para listado'!$CD$155:$CD$1048576,0),MATCH((CUADRO!M$5&amp;$E958),'Hoja de Trabajo para listado'!$CD$151:$DC$151,0)),0)</f>
        <v>0</v>
      </c>
      <c r="N958" s="255">
        <f ca="1">+IFERROR(INDEX('Hoja de Trabajo para listado'!$A$155:$Z$1048576,MATCH($A958,'Hoja de Trabajo para listado'!$A$155:$A$1048576,0),MATCH((CUADRO!N$5&amp;$E958),'Hoja de Trabajo para listado'!$A$151:$Z$151,0)),0)+IFERROR(INDEX('Hoja de Trabajo para listado'!$AB$155:$BA$1048576,MATCH($A958,'Hoja de Trabajo para listado'!$AB$155:$AB$1048576,0),MATCH((CUADRO!N$5&amp;$E958),'Hoja de Trabajo para listado'!$AB$151:$BA$151,0)),0)+IFERROR(INDEX('Hoja de Trabajo para listado'!$BC$155:$CB$1048576,MATCH($A958,'Hoja de Trabajo para listado'!$BC$155:$BC$1048576,0),MATCH((CUADRO!N$5&amp;$E958),'Hoja de Trabajo para listado'!$BC$151:$CB$151,0)),0)+IFERROR(INDEX('Hoja de Trabajo para listado'!$DE$153:$DG$274,MATCH($A958,'Hoja de Trabajo para listado'!$DE$153:$DE$1048576,0),MATCH((CUADRO!N$5&amp;$E958),'Hoja de Trabajo para listado'!$DE$151:$DG$151,0)),0)+IFERROR(INDEX('Hoja de Trabajo para listado'!$CD$155:$DC$1048576,MATCH($A958,'Hoja de Trabajo para listado'!$CD$155:$CD$1048576,0),MATCH((CUADRO!N$5&amp;$E958),'Hoja de Trabajo para listado'!$CD$151:$DC$151,0)),0)</f>
        <v>0</v>
      </c>
      <c r="O958" s="255">
        <f ca="1">+IFERROR(INDEX('Hoja de Trabajo para listado'!$A$155:$Z$1048576,MATCH($A958,'Hoja de Trabajo para listado'!$A$155:$A$1048576,0),MATCH((CUADRO!O$5&amp;$E958),'Hoja de Trabajo para listado'!$A$151:$Z$151,0)),0)+IFERROR(INDEX('Hoja de Trabajo para listado'!$AB$155:$BA$1048576,MATCH($A958,'Hoja de Trabajo para listado'!$AB$155:$AB$1048576,0),MATCH((CUADRO!O$5&amp;$E958),'Hoja de Trabajo para listado'!$AB$151:$BA$151,0)),0)+IFERROR(INDEX('Hoja de Trabajo para listado'!$BC$155:$CB$1048576,MATCH($A958,'Hoja de Trabajo para listado'!$BC$155:$BC$1048576,0),MATCH((CUADRO!O$5&amp;$E958),'Hoja de Trabajo para listado'!$BC$151:$CB$151,0)),0)+IFERROR(INDEX('Hoja de Trabajo para listado'!$DE$153:$DG$274,MATCH($A958,'Hoja de Trabajo para listado'!$DE$153:$DE$1048576,0),MATCH((CUADRO!O$5&amp;$E958),'Hoja de Trabajo para listado'!$DE$151:$DG$151,0)),0)+IFERROR(INDEX('Hoja de Trabajo para listado'!$CD$155:$DC$1048576,MATCH($A958,'Hoja de Trabajo para listado'!$CD$155:$CD$1048576,0),MATCH((CUADRO!O$5&amp;$E958),'Hoja de Trabajo para listado'!$CD$151:$DC$151,0)),0)</f>
        <v>0</v>
      </c>
      <c r="P958" s="255">
        <f ca="1">+IFERROR(INDEX('Hoja de Trabajo para listado'!$A$155:$Z$1048576,MATCH($A958,'Hoja de Trabajo para listado'!$A$155:$A$1048576,0),MATCH((CUADRO!P$5&amp;$E958),'Hoja de Trabajo para listado'!$A$151:$Z$151,0)),0)+IFERROR(INDEX('Hoja de Trabajo para listado'!$AB$155:$BA$1048576,MATCH($A958,'Hoja de Trabajo para listado'!$AB$155:$AB$1048576,0),MATCH((CUADRO!P$5&amp;$E958),'Hoja de Trabajo para listado'!$AB$151:$BA$151,0)),0)+IFERROR(INDEX('Hoja de Trabajo para listado'!$BC$155:$CB$1048576,MATCH($A958,'Hoja de Trabajo para listado'!$BC$155:$BC$1048576,0),MATCH((CUADRO!P$5&amp;$E958),'Hoja de Trabajo para listado'!$BC$151:$CB$151,0)),0)+IFERROR(INDEX('Hoja de Trabajo para listado'!$DE$153:$DG$274,MATCH($A958,'Hoja de Trabajo para listado'!$DE$153:$DE$1048576,0),MATCH((CUADRO!P$5&amp;$E958),'Hoja de Trabajo para listado'!$DE$151:$DG$151,0)),0)+IFERROR(INDEX('Hoja de Trabajo para listado'!$CD$155:$DC$1048576,MATCH($A958,'Hoja de Trabajo para listado'!$CD$155:$CD$1048576,0),MATCH((CUADRO!P$5&amp;$E958),'Hoja de Trabajo para listado'!$CD$151:$DC$151,0)),0)</f>
        <v>0</v>
      </c>
      <c r="Q958" s="255">
        <f ca="1">+IFERROR(INDEX('Hoja de Trabajo para listado'!$A$155:$Z$1048576,MATCH($A958,'Hoja de Trabajo para listado'!$A$155:$A$1048576,0),MATCH((CUADRO!Q$5&amp;$E958),'Hoja de Trabajo para listado'!$A$151:$Z$151,0)),0)+IFERROR(INDEX('Hoja de Trabajo para listado'!$AB$155:$BA$1048576,MATCH($A958,'Hoja de Trabajo para listado'!$AB$155:$AB$1048576,0),MATCH((CUADRO!Q$5&amp;$E958),'Hoja de Trabajo para listado'!$AB$151:$BA$151,0)),0)+IFERROR(INDEX('Hoja de Trabajo para listado'!$BC$155:$CB$1048576,MATCH($A958,'Hoja de Trabajo para listado'!$BC$155:$BC$1048576,0),MATCH((CUADRO!Q$5&amp;$E958),'Hoja de Trabajo para listado'!$BC$151:$CB$151,0)),0)+IFERROR(INDEX('Hoja de Trabajo para listado'!$DE$153:$DG$274,MATCH($A958,'Hoja de Trabajo para listado'!$DE$153:$DE$1048576,0),MATCH((CUADRO!Q$5&amp;$E958),'Hoja de Trabajo para listado'!$DE$151:$DG$151,0)),0)+IFERROR(INDEX('Hoja de Trabajo para listado'!$CD$155:$DC$1048576,MATCH($A958,'Hoja de Trabajo para listado'!$CD$155:$CD$1048576,0),MATCH((CUADRO!Q$5&amp;$E958),'Hoja de Trabajo para listado'!$CD$151:$DC$151,0)),0)</f>
        <v>0</v>
      </c>
      <c r="R958" s="255">
        <f t="shared" ca="1" si="30"/>
        <v>0</v>
      </c>
      <c r="S958" s="262"/>
      <c r="T958" s="255">
        <f ca="1">+T959</f>
        <v>0</v>
      </c>
      <c r="U958" s="254">
        <f t="shared" si="31"/>
        <v>1</v>
      </c>
      <c r="V958" s="362" t="str">
        <f>+VLOOKUP(A958,bd_lista!$A$3:$E$590,5,FALSE)</f>
        <v>Gobiernos Autonomos Municipales</v>
      </c>
      <c r="W958" s="361" t="str">
        <f>+V958</f>
        <v>Gobiernos Autonomos Municipales</v>
      </c>
      <c r="X958" s="254">
        <f>+VLOOKUP(A958,[2]Sheet1!$A$13:$D$744,4,FALSE)</f>
        <v>0</v>
      </c>
      <c r="Y958" s="254" t="e">
        <f>+VLOOKUP(X958,bd_lista!$A$3:$C$590,3,FALSE)</f>
        <v>#N/A</v>
      </c>
      <c r="Z958" s="316">
        <f>+X958</f>
        <v>0</v>
      </c>
      <c r="AA958" s="317" t="e">
        <f>+Y958</f>
        <v>#N/A</v>
      </c>
    </row>
    <row r="959" spans="1:27" customFormat="1" ht="15" hidden="1" customHeight="1">
      <c r="A959" s="32">
        <v>1742</v>
      </c>
      <c r="B959" s="307"/>
      <c r="C959" s="259" t="str">
        <f>+VLOOKUP(A959,bd_lista!$A$3:$C$590,3,FALSE)</f>
        <v>Gobierno Autónomo Municipal de Saipina</v>
      </c>
      <c r="D959" s="362"/>
      <c r="E959" s="256" t="s">
        <v>1314</v>
      </c>
      <c r="F959" s="257">
        <f ca="1">+IFERROR(INDEX('Hoja de Trabajo para listado'!$A$155:$Z$1048576,MATCH($A959,'Hoja de Trabajo para listado'!$A$155:$A$1048576,0),MATCH((CUADRO!F$5&amp;$E959),'Hoja de Trabajo para listado'!$A$151:$Z$151,0)),0)+IFERROR(INDEX('Hoja de Trabajo para listado'!$AB$155:$BA$1048576,MATCH($A959,'Hoja de Trabajo para listado'!$AB$155:$AB$1048576,0),MATCH((CUADRO!F$5&amp;$E959),'Hoja de Trabajo para listado'!$AB$151:$BA$151,0)),0)+IFERROR(INDEX('Hoja de Trabajo para listado'!$BC$155:$CB$1048576,MATCH($A959,'Hoja de Trabajo para listado'!$BC$155:$BC$1048576,0),MATCH((CUADRO!F$5&amp;$E959),'Hoja de Trabajo para listado'!$BC$151:$CB$151,0)),0)+IFERROR(INDEX('Hoja de Trabajo para listado'!$DE$153:$DG$274,MATCH($A959,'Hoja de Trabajo para listado'!$DE$153:$DE$1048576,0),MATCH((CUADRO!F$5&amp;$E959),'Hoja de Trabajo para listado'!$DE$151:$DG$151,0)),0)+IFERROR(INDEX('Hoja de Trabajo para listado'!$CD$155:$DC$1048576,MATCH($A959,'Hoja de Trabajo para listado'!$CD$155:$CD$1048576,0),MATCH((CUADRO!F$5&amp;$E959),'Hoja de Trabajo para listado'!$CD$151:$DC$151,0)),0)</f>
        <v>0</v>
      </c>
      <c r="G959" s="257">
        <f ca="1">+IFERROR(INDEX('Hoja de Trabajo para listado'!$A$155:$Z$1048576,MATCH($A959,'Hoja de Trabajo para listado'!$A$155:$A$1048576,0),MATCH((CUADRO!G$5&amp;$E959),'Hoja de Trabajo para listado'!$A$151:$Z$151,0)),0)+IFERROR(INDEX('Hoja de Trabajo para listado'!$AB$155:$BA$1048576,MATCH($A959,'Hoja de Trabajo para listado'!$AB$155:$AB$1048576,0),MATCH((CUADRO!G$5&amp;$E959),'Hoja de Trabajo para listado'!$AB$151:$BA$151,0)),0)+IFERROR(INDEX('Hoja de Trabajo para listado'!$BC$155:$CB$1048576,MATCH($A959,'Hoja de Trabajo para listado'!$BC$155:$BC$1048576,0),MATCH((CUADRO!G$5&amp;$E959),'Hoja de Trabajo para listado'!$BC$151:$CB$151,0)),0)+IFERROR(INDEX('Hoja de Trabajo para listado'!$DE$153:$DG$274,MATCH($A959,'Hoja de Trabajo para listado'!$DE$153:$DE$1048576,0),MATCH((CUADRO!G$5&amp;$E959),'Hoja de Trabajo para listado'!$DE$151:$DG$151,0)),0)+IFERROR(INDEX('Hoja de Trabajo para listado'!$CD$155:$DC$1048576,MATCH($A959,'Hoja de Trabajo para listado'!$CD$155:$CD$1048576,0),MATCH((CUADRO!G$5&amp;$E959),'Hoja de Trabajo para listado'!$CD$151:$DC$151,0)),0)</f>
        <v>0</v>
      </c>
      <c r="H959" s="257">
        <f ca="1">+IFERROR(INDEX('Hoja de Trabajo para listado'!$A$155:$Z$1048576,MATCH($A959,'Hoja de Trabajo para listado'!$A$155:$A$1048576,0),MATCH((CUADRO!H$5&amp;$E959),'Hoja de Trabajo para listado'!$A$151:$Z$151,0)),0)+IFERROR(INDEX('Hoja de Trabajo para listado'!$AB$155:$BA$1048576,MATCH($A959,'Hoja de Trabajo para listado'!$AB$155:$AB$1048576,0),MATCH((CUADRO!H$5&amp;$E959),'Hoja de Trabajo para listado'!$AB$151:$BA$151,0)),0)+IFERROR(INDEX('Hoja de Trabajo para listado'!$BC$155:$CB$1048576,MATCH($A959,'Hoja de Trabajo para listado'!$BC$155:$BC$1048576,0),MATCH((CUADRO!H$5&amp;$E959),'Hoja de Trabajo para listado'!$BC$151:$CB$151,0)),0)+IFERROR(INDEX('Hoja de Trabajo para listado'!$DE$153:$DG$274,MATCH($A959,'Hoja de Trabajo para listado'!$DE$153:$DE$1048576,0),MATCH((CUADRO!H$5&amp;$E959),'Hoja de Trabajo para listado'!$DE$151:$DG$151,0)),0)+IFERROR(INDEX('Hoja de Trabajo para listado'!$CD$155:$DC$1048576,MATCH($A959,'Hoja de Trabajo para listado'!$CD$155:$CD$1048576,0),MATCH((CUADRO!H$5&amp;$E959),'Hoja de Trabajo para listado'!$CD$151:$DC$151,0)),0)</f>
        <v>0</v>
      </c>
      <c r="I959" s="257">
        <f ca="1">+IFERROR(INDEX('Hoja de Trabajo para listado'!$A$155:$Z$1048576,MATCH($A959,'Hoja de Trabajo para listado'!$A$155:$A$1048576,0),MATCH((CUADRO!I$5&amp;$E959),'Hoja de Trabajo para listado'!$A$151:$Z$151,0)),0)+IFERROR(INDEX('Hoja de Trabajo para listado'!$AB$155:$BA$1048576,MATCH($A959,'Hoja de Trabajo para listado'!$AB$155:$AB$1048576,0),MATCH((CUADRO!I$5&amp;$E959),'Hoja de Trabajo para listado'!$AB$151:$BA$151,0)),0)+IFERROR(INDEX('Hoja de Trabajo para listado'!$BC$155:$CB$1048576,MATCH($A959,'Hoja de Trabajo para listado'!$BC$155:$BC$1048576,0),MATCH((CUADRO!I$5&amp;$E959),'Hoja de Trabajo para listado'!$BC$151:$CB$151,0)),0)+IFERROR(INDEX('Hoja de Trabajo para listado'!$DE$153:$DG$274,MATCH($A959,'Hoja de Trabajo para listado'!$DE$153:$DE$1048576,0),MATCH((CUADRO!I$5&amp;$E959),'Hoja de Trabajo para listado'!$DE$151:$DG$151,0)),0)+IFERROR(INDEX('Hoja de Trabajo para listado'!$CD$155:$DC$1048576,MATCH($A959,'Hoja de Trabajo para listado'!$CD$155:$CD$1048576,0),MATCH((CUADRO!I$5&amp;$E959),'Hoja de Trabajo para listado'!$CD$151:$DC$151,0)),0)</f>
        <v>0</v>
      </c>
      <c r="J959" s="257">
        <f ca="1">+IFERROR(INDEX('Hoja de Trabajo para listado'!$A$155:$Z$1048576,MATCH($A959,'Hoja de Trabajo para listado'!$A$155:$A$1048576,0),MATCH((CUADRO!J$5&amp;$E959),'Hoja de Trabajo para listado'!$A$151:$Z$151,0)),0)+IFERROR(INDEX('Hoja de Trabajo para listado'!$AB$155:$BA$1048576,MATCH($A959,'Hoja de Trabajo para listado'!$AB$155:$AB$1048576,0),MATCH((CUADRO!J$5&amp;$E959),'Hoja de Trabajo para listado'!$AB$151:$BA$151,0)),0)+IFERROR(INDEX('Hoja de Trabajo para listado'!$BC$155:$CB$1048576,MATCH($A959,'Hoja de Trabajo para listado'!$BC$155:$BC$1048576,0),MATCH((CUADRO!J$5&amp;$E959),'Hoja de Trabajo para listado'!$BC$151:$CB$151,0)),0)+IFERROR(INDEX('Hoja de Trabajo para listado'!$DE$153:$DG$274,MATCH($A959,'Hoja de Trabajo para listado'!$DE$153:$DE$1048576,0),MATCH((CUADRO!J$5&amp;$E959),'Hoja de Trabajo para listado'!$DE$151:$DG$151,0)),0)+IFERROR(INDEX('Hoja de Trabajo para listado'!$CD$155:$DC$1048576,MATCH($A959,'Hoja de Trabajo para listado'!$CD$155:$CD$1048576,0),MATCH((CUADRO!J$5&amp;$E959),'Hoja de Trabajo para listado'!$CD$151:$DC$151,0)),0)</f>
        <v>0</v>
      </c>
      <c r="K959" s="257">
        <f ca="1">+IFERROR(INDEX('Hoja de Trabajo para listado'!$A$155:$Z$1048576,MATCH($A959,'Hoja de Trabajo para listado'!$A$155:$A$1048576,0),MATCH((CUADRO!K$5&amp;$E959),'Hoja de Trabajo para listado'!$A$151:$Z$151,0)),0)+IFERROR(INDEX('Hoja de Trabajo para listado'!$AB$155:$BA$1048576,MATCH($A959,'Hoja de Trabajo para listado'!$AB$155:$AB$1048576,0),MATCH((CUADRO!K$5&amp;$E959),'Hoja de Trabajo para listado'!$AB$151:$BA$151,0)),0)+IFERROR(INDEX('Hoja de Trabajo para listado'!$BC$155:$CB$1048576,MATCH($A959,'Hoja de Trabajo para listado'!$BC$155:$BC$1048576,0),MATCH((CUADRO!K$5&amp;$E959),'Hoja de Trabajo para listado'!$BC$151:$CB$151,0)),0)+IFERROR(INDEX('Hoja de Trabajo para listado'!$DE$153:$DG$274,MATCH($A959,'Hoja de Trabajo para listado'!$DE$153:$DE$1048576,0),MATCH((CUADRO!K$5&amp;$E959),'Hoja de Trabajo para listado'!$DE$151:$DG$151,0)),0)+IFERROR(INDEX('Hoja de Trabajo para listado'!$CD$155:$DC$1048576,MATCH($A959,'Hoja de Trabajo para listado'!$CD$155:$CD$1048576,0),MATCH((CUADRO!K$5&amp;$E959),'Hoja de Trabajo para listado'!$CD$151:$DC$151,0)),0)</f>
        <v>0</v>
      </c>
      <c r="L959" s="257">
        <f ca="1">+IFERROR(INDEX('Hoja de Trabajo para listado'!$A$155:$Z$1048576,MATCH($A959,'Hoja de Trabajo para listado'!$A$155:$A$1048576,0),MATCH((CUADRO!L$5&amp;$E959),'Hoja de Trabajo para listado'!$A$151:$Z$151,0)),0)+IFERROR(INDEX('Hoja de Trabajo para listado'!$AB$155:$BA$1048576,MATCH($A959,'Hoja de Trabajo para listado'!$AB$155:$AB$1048576,0),MATCH((CUADRO!L$5&amp;$E959),'Hoja de Trabajo para listado'!$AB$151:$BA$151,0)),0)+IFERROR(INDEX('Hoja de Trabajo para listado'!$BC$155:$CB$1048576,MATCH($A959,'Hoja de Trabajo para listado'!$BC$155:$BC$1048576,0),MATCH((CUADRO!L$5&amp;$E959),'Hoja de Trabajo para listado'!$BC$151:$CB$151,0)),0)+IFERROR(INDEX('Hoja de Trabajo para listado'!$DE$153:$DG$274,MATCH($A959,'Hoja de Trabajo para listado'!$DE$153:$DE$1048576,0),MATCH((CUADRO!L$5&amp;$E959),'Hoja de Trabajo para listado'!$DE$151:$DG$151,0)),0)+IFERROR(INDEX('Hoja de Trabajo para listado'!$CD$155:$DC$1048576,MATCH($A959,'Hoja de Trabajo para listado'!$CD$155:$CD$1048576,0),MATCH((CUADRO!L$5&amp;$E959),'Hoja de Trabajo para listado'!$CD$151:$DC$151,0)),0)</f>
        <v>0</v>
      </c>
      <c r="M959" s="257">
        <f ca="1">+IFERROR(INDEX('Hoja de Trabajo para listado'!$A$155:$Z$1048576,MATCH($A959,'Hoja de Trabajo para listado'!$A$155:$A$1048576,0),MATCH((CUADRO!M$5&amp;$E959),'Hoja de Trabajo para listado'!$A$151:$Z$151,0)),0)+IFERROR(INDEX('Hoja de Trabajo para listado'!$AB$155:$BA$1048576,MATCH($A959,'Hoja de Trabajo para listado'!$AB$155:$AB$1048576,0),MATCH((CUADRO!M$5&amp;$E959),'Hoja de Trabajo para listado'!$AB$151:$BA$151,0)),0)+IFERROR(INDEX('Hoja de Trabajo para listado'!$BC$155:$CB$1048576,MATCH($A959,'Hoja de Trabajo para listado'!$BC$155:$BC$1048576,0),MATCH((CUADRO!M$5&amp;$E959),'Hoja de Trabajo para listado'!$BC$151:$CB$151,0)),0)+IFERROR(INDEX('Hoja de Trabajo para listado'!$DE$153:$DG$274,MATCH($A959,'Hoja de Trabajo para listado'!$DE$153:$DE$1048576,0),MATCH((CUADRO!M$5&amp;$E959),'Hoja de Trabajo para listado'!$DE$151:$DG$151,0)),0)+IFERROR(INDEX('Hoja de Trabajo para listado'!$CD$155:$DC$1048576,MATCH($A959,'Hoja de Trabajo para listado'!$CD$155:$CD$1048576,0),MATCH((CUADRO!M$5&amp;$E959),'Hoja de Trabajo para listado'!$CD$151:$DC$151,0)),0)</f>
        <v>0</v>
      </c>
      <c r="N959" s="257">
        <f ca="1">+IFERROR(INDEX('Hoja de Trabajo para listado'!$A$155:$Z$1048576,MATCH($A959,'Hoja de Trabajo para listado'!$A$155:$A$1048576,0),MATCH((CUADRO!N$5&amp;$E959),'Hoja de Trabajo para listado'!$A$151:$Z$151,0)),0)+IFERROR(INDEX('Hoja de Trabajo para listado'!$AB$155:$BA$1048576,MATCH($A959,'Hoja de Trabajo para listado'!$AB$155:$AB$1048576,0),MATCH((CUADRO!N$5&amp;$E959),'Hoja de Trabajo para listado'!$AB$151:$BA$151,0)),0)+IFERROR(INDEX('Hoja de Trabajo para listado'!$BC$155:$CB$1048576,MATCH($A959,'Hoja de Trabajo para listado'!$BC$155:$BC$1048576,0),MATCH((CUADRO!N$5&amp;$E959),'Hoja de Trabajo para listado'!$BC$151:$CB$151,0)),0)+IFERROR(INDEX('Hoja de Trabajo para listado'!$DE$153:$DG$274,MATCH($A959,'Hoja de Trabajo para listado'!$DE$153:$DE$1048576,0),MATCH((CUADRO!N$5&amp;$E959),'Hoja de Trabajo para listado'!$DE$151:$DG$151,0)),0)+IFERROR(INDEX('Hoja de Trabajo para listado'!$CD$155:$DC$1048576,MATCH($A959,'Hoja de Trabajo para listado'!$CD$155:$CD$1048576,0),MATCH((CUADRO!N$5&amp;$E959),'Hoja de Trabajo para listado'!$CD$151:$DC$151,0)),0)</f>
        <v>0</v>
      </c>
      <c r="O959" s="257">
        <f ca="1">+IFERROR(INDEX('Hoja de Trabajo para listado'!$A$155:$Z$1048576,MATCH($A959,'Hoja de Trabajo para listado'!$A$155:$A$1048576,0),MATCH((CUADRO!O$5&amp;$E959),'Hoja de Trabajo para listado'!$A$151:$Z$151,0)),0)+IFERROR(INDEX('Hoja de Trabajo para listado'!$AB$155:$BA$1048576,MATCH($A959,'Hoja de Trabajo para listado'!$AB$155:$AB$1048576,0),MATCH((CUADRO!O$5&amp;$E959),'Hoja de Trabajo para listado'!$AB$151:$BA$151,0)),0)+IFERROR(INDEX('Hoja de Trabajo para listado'!$BC$155:$CB$1048576,MATCH($A959,'Hoja de Trabajo para listado'!$BC$155:$BC$1048576,0),MATCH((CUADRO!O$5&amp;$E959),'Hoja de Trabajo para listado'!$BC$151:$CB$151,0)),0)+IFERROR(INDEX('Hoja de Trabajo para listado'!$DE$153:$DG$274,MATCH($A959,'Hoja de Trabajo para listado'!$DE$153:$DE$1048576,0),MATCH((CUADRO!O$5&amp;$E959),'Hoja de Trabajo para listado'!$DE$151:$DG$151,0)),0)+IFERROR(INDEX('Hoja de Trabajo para listado'!$CD$155:$DC$1048576,MATCH($A959,'Hoja de Trabajo para listado'!$CD$155:$CD$1048576,0),MATCH((CUADRO!O$5&amp;$E959),'Hoja de Trabajo para listado'!$CD$151:$DC$151,0)),0)</f>
        <v>0</v>
      </c>
      <c r="P959" s="257">
        <f ca="1">+IFERROR(INDEX('Hoja de Trabajo para listado'!$A$155:$Z$1048576,MATCH($A959,'Hoja de Trabajo para listado'!$A$155:$A$1048576,0),MATCH((CUADRO!P$5&amp;$E959),'Hoja de Trabajo para listado'!$A$151:$Z$151,0)),0)+IFERROR(INDEX('Hoja de Trabajo para listado'!$AB$155:$BA$1048576,MATCH($A959,'Hoja de Trabajo para listado'!$AB$155:$AB$1048576,0),MATCH((CUADRO!P$5&amp;$E959),'Hoja de Trabajo para listado'!$AB$151:$BA$151,0)),0)+IFERROR(INDEX('Hoja de Trabajo para listado'!$BC$155:$CB$1048576,MATCH($A959,'Hoja de Trabajo para listado'!$BC$155:$BC$1048576,0),MATCH((CUADRO!P$5&amp;$E959),'Hoja de Trabajo para listado'!$BC$151:$CB$151,0)),0)+IFERROR(INDEX('Hoja de Trabajo para listado'!$DE$153:$DG$274,MATCH($A959,'Hoja de Trabajo para listado'!$DE$153:$DE$1048576,0),MATCH((CUADRO!P$5&amp;$E959),'Hoja de Trabajo para listado'!$DE$151:$DG$151,0)),0)+IFERROR(INDEX('Hoja de Trabajo para listado'!$CD$155:$DC$1048576,MATCH($A959,'Hoja de Trabajo para listado'!$CD$155:$CD$1048576,0),MATCH((CUADRO!P$5&amp;$E959),'Hoja de Trabajo para listado'!$CD$151:$DC$151,0)),0)</f>
        <v>0</v>
      </c>
      <c r="Q959" s="257">
        <f ca="1">+IFERROR(INDEX('Hoja de Trabajo para listado'!$A$155:$Z$1048576,MATCH($A959,'Hoja de Trabajo para listado'!$A$155:$A$1048576,0),MATCH((CUADRO!Q$5&amp;$E959),'Hoja de Trabajo para listado'!$A$151:$Z$151,0)),0)+IFERROR(INDEX('Hoja de Trabajo para listado'!$AB$155:$BA$1048576,MATCH($A959,'Hoja de Trabajo para listado'!$AB$155:$AB$1048576,0),MATCH((CUADRO!Q$5&amp;$E959),'Hoja de Trabajo para listado'!$AB$151:$BA$151,0)),0)+IFERROR(INDEX('Hoja de Trabajo para listado'!$BC$155:$CB$1048576,MATCH($A959,'Hoja de Trabajo para listado'!$BC$155:$BC$1048576,0),MATCH((CUADRO!Q$5&amp;$E959),'Hoja de Trabajo para listado'!$BC$151:$CB$151,0)),0)+IFERROR(INDEX('Hoja de Trabajo para listado'!$DE$153:$DG$274,MATCH($A959,'Hoja de Trabajo para listado'!$DE$153:$DE$1048576,0),MATCH((CUADRO!Q$5&amp;$E959),'Hoja de Trabajo para listado'!$DE$151:$DG$151,0)),0)+IFERROR(INDEX('Hoja de Trabajo para listado'!$CD$155:$DC$1048576,MATCH($A959,'Hoja de Trabajo para listado'!$CD$155:$CD$1048576,0),MATCH((CUADRO!Q$5&amp;$E959),'Hoja de Trabajo para listado'!$CD$151:$DC$151,0)),0)</f>
        <v>0</v>
      </c>
      <c r="R959" s="257">
        <f t="shared" ca="1" si="30"/>
        <v>0</v>
      </c>
      <c r="S959" s="274">
        <f ca="1">+R958+R959</f>
        <v>0</v>
      </c>
      <c r="T959" s="257">
        <f ca="1">+S959</f>
        <v>0</v>
      </c>
      <c r="U959" s="256">
        <f t="shared" si="31"/>
        <v>2</v>
      </c>
      <c r="V959" s="362" t="str">
        <f>+VLOOKUP(A959,bd_lista!$A$3:$E$590,5,FALSE)</f>
        <v>Gobiernos Autonomos Municipales</v>
      </c>
      <c r="W959" s="362"/>
      <c r="X959" s="254">
        <f>+VLOOKUP(A959,[2]Sheet1!$A$13:$D$744,4,FALSE)</f>
        <v>0</v>
      </c>
      <c r="Y959" s="254" t="e">
        <f>+VLOOKUP(X959,bd_lista!$A$3:$C$590,3,FALSE)</f>
        <v>#N/A</v>
      </c>
      <c r="Z959" s="314"/>
      <c r="AA959" s="315"/>
    </row>
    <row r="960" spans="1:27" customFormat="1" ht="15" hidden="1" customHeight="1">
      <c r="A960" s="32">
        <v>1743</v>
      </c>
      <c r="B960" s="306">
        <f>+A960</f>
        <v>1743</v>
      </c>
      <c r="C960" s="259" t="str">
        <f>+VLOOKUP(A960,bd_lista!$A$3:$C$590,3,FALSE)</f>
        <v>Gobierno Autónomo Municipal de Puerto Suárez</v>
      </c>
      <c r="D960" s="361" t="str">
        <f>+C960</f>
        <v>Gobierno Autónomo Municipal de Puerto Suárez</v>
      </c>
      <c r="E960" s="254" t="s">
        <v>1313</v>
      </c>
      <c r="F960" s="255">
        <f ca="1">+IFERROR(INDEX('Hoja de Trabajo para listado'!$A$155:$Z$1048576,MATCH($A960,'Hoja de Trabajo para listado'!$A$155:$A$1048576,0),MATCH((CUADRO!F$5&amp;$E960),'Hoja de Trabajo para listado'!$A$151:$Z$151,0)),0)+IFERROR(INDEX('Hoja de Trabajo para listado'!$AB$155:$BA$1048576,MATCH($A960,'Hoja de Trabajo para listado'!$AB$155:$AB$1048576,0),MATCH((CUADRO!F$5&amp;$E960),'Hoja de Trabajo para listado'!$AB$151:$BA$151,0)),0)+IFERROR(INDEX('Hoja de Trabajo para listado'!$BC$155:$CB$1048576,MATCH($A960,'Hoja de Trabajo para listado'!$BC$155:$BC$1048576,0),MATCH((CUADRO!F$5&amp;$E960),'Hoja de Trabajo para listado'!$BC$151:$CB$151,0)),0)+IFERROR(INDEX('Hoja de Trabajo para listado'!$DE$153:$DG$274,MATCH($A960,'Hoja de Trabajo para listado'!$DE$153:$DE$1048576,0),MATCH((CUADRO!F$5&amp;$E960),'Hoja de Trabajo para listado'!$DE$151:$DG$151,0)),0)+IFERROR(INDEX('Hoja de Trabajo para listado'!$CD$155:$DC$1048576,MATCH($A960,'Hoja de Trabajo para listado'!$CD$155:$CD$1048576,0),MATCH((CUADRO!F$5&amp;$E960),'Hoja de Trabajo para listado'!$CD$151:$DC$151,0)),0)</f>
        <v>0</v>
      </c>
      <c r="G960" s="255">
        <f ca="1">+IFERROR(INDEX('Hoja de Trabajo para listado'!$A$155:$Z$1048576,MATCH($A960,'Hoja de Trabajo para listado'!$A$155:$A$1048576,0),MATCH((CUADRO!G$5&amp;$E960),'Hoja de Trabajo para listado'!$A$151:$Z$151,0)),0)+IFERROR(INDEX('Hoja de Trabajo para listado'!$AB$155:$BA$1048576,MATCH($A960,'Hoja de Trabajo para listado'!$AB$155:$AB$1048576,0),MATCH((CUADRO!G$5&amp;$E960),'Hoja de Trabajo para listado'!$AB$151:$BA$151,0)),0)+IFERROR(INDEX('Hoja de Trabajo para listado'!$BC$155:$CB$1048576,MATCH($A960,'Hoja de Trabajo para listado'!$BC$155:$BC$1048576,0),MATCH((CUADRO!G$5&amp;$E960),'Hoja de Trabajo para listado'!$BC$151:$CB$151,0)),0)+IFERROR(INDEX('Hoja de Trabajo para listado'!$DE$153:$DG$274,MATCH($A960,'Hoja de Trabajo para listado'!$DE$153:$DE$1048576,0),MATCH((CUADRO!G$5&amp;$E960),'Hoja de Trabajo para listado'!$DE$151:$DG$151,0)),0)+IFERROR(INDEX('Hoja de Trabajo para listado'!$CD$155:$DC$1048576,MATCH($A960,'Hoja de Trabajo para listado'!$CD$155:$CD$1048576,0),MATCH((CUADRO!G$5&amp;$E960),'Hoja de Trabajo para listado'!$CD$151:$DC$151,0)),0)</f>
        <v>0</v>
      </c>
      <c r="H960" s="255">
        <f ca="1">+IFERROR(INDEX('Hoja de Trabajo para listado'!$A$155:$Z$1048576,MATCH($A960,'Hoja de Trabajo para listado'!$A$155:$A$1048576,0),MATCH((CUADRO!H$5&amp;$E960),'Hoja de Trabajo para listado'!$A$151:$Z$151,0)),0)+IFERROR(INDEX('Hoja de Trabajo para listado'!$AB$155:$BA$1048576,MATCH($A960,'Hoja de Trabajo para listado'!$AB$155:$AB$1048576,0),MATCH((CUADRO!H$5&amp;$E960),'Hoja de Trabajo para listado'!$AB$151:$BA$151,0)),0)+IFERROR(INDEX('Hoja de Trabajo para listado'!$BC$155:$CB$1048576,MATCH($A960,'Hoja de Trabajo para listado'!$BC$155:$BC$1048576,0),MATCH((CUADRO!H$5&amp;$E960),'Hoja de Trabajo para listado'!$BC$151:$CB$151,0)),0)+IFERROR(INDEX('Hoja de Trabajo para listado'!$DE$153:$DG$274,MATCH($A960,'Hoja de Trabajo para listado'!$DE$153:$DE$1048576,0),MATCH((CUADRO!H$5&amp;$E960),'Hoja de Trabajo para listado'!$DE$151:$DG$151,0)),0)+IFERROR(INDEX('Hoja de Trabajo para listado'!$CD$155:$DC$1048576,MATCH($A960,'Hoja de Trabajo para listado'!$CD$155:$CD$1048576,0),MATCH((CUADRO!H$5&amp;$E960),'Hoja de Trabajo para listado'!$CD$151:$DC$151,0)),0)</f>
        <v>0</v>
      </c>
      <c r="I960" s="255">
        <f ca="1">+IFERROR(INDEX('Hoja de Trabajo para listado'!$A$155:$Z$1048576,MATCH($A960,'Hoja de Trabajo para listado'!$A$155:$A$1048576,0),MATCH((CUADRO!I$5&amp;$E960),'Hoja de Trabajo para listado'!$A$151:$Z$151,0)),0)+IFERROR(INDEX('Hoja de Trabajo para listado'!$AB$155:$BA$1048576,MATCH($A960,'Hoja de Trabajo para listado'!$AB$155:$AB$1048576,0),MATCH((CUADRO!I$5&amp;$E960),'Hoja de Trabajo para listado'!$AB$151:$BA$151,0)),0)+IFERROR(INDEX('Hoja de Trabajo para listado'!$BC$155:$CB$1048576,MATCH($A960,'Hoja de Trabajo para listado'!$BC$155:$BC$1048576,0),MATCH((CUADRO!I$5&amp;$E960),'Hoja de Trabajo para listado'!$BC$151:$CB$151,0)),0)+IFERROR(INDEX('Hoja de Trabajo para listado'!$DE$153:$DG$274,MATCH($A960,'Hoja de Trabajo para listado'!$DE$153:$DE$1048576,0),MATCH((CUADRO!I$5&amp;$E960),'Hoja de Trabajo para listado'!$DE$151:$DG$151,0)),0)+IFERROR(INDEX('Hoja de Trabajo para listado'!$CD$155:$DC$1048576,MATCH($A960,'Hoja de Trabajo para listado'!$CD$155:$CD$1048576,0),MATCH((CUADRO!I$5&amp;$E960),'Hoja de Trabajo para listado'!$CD$151:$DC$151,0)),0)</f>
        <v>0</v>
      </c>
      <c r="J960" s="255">
        <f ca="1">+IFERROR(INDEX('Hoja de Trabajo para listado'!$A$155:$Z$1048576,MATCH($A960,'Hoja de Trabajo para listado'!$A$155:$A$1048576,0),MATCH((CUADRO!J$5&amp;$E960),'Hoja de Trabajo para listado'!$A$151:$Z$151,0)),0)+IFERROR(INDEX('Hoja de Trabajo para listado'!$AB$155:$BA$1048576,MATCH($A960,'Hoja de Trabajo para listado'!$AB$155:$AB$1048576,0),MATCH((CUADRO!J$5&amp;$E960),'Hoja de Trabajo para listado'!$AB$151:$BA$151,0)),0)+IFERROR(INDEX('Hoja de Trabajo para listado'!$BC$155:$CB$1048576,MATCH($A960,'Hoja de Trabajo para listado'!$BC$155:$BC$1048576,0),MATCH((CUADRO!J$5&amp;$E960),'Hoja de Trabajo para listado'!$BC$151:$CB$151,0)),0)+IFERROR(INDEX('Hoja de Trabajo para listado'!$DE$153:$DG$274,MATCH($A960,'Hoja de Trabajo para listado'!$DE$153:$DE$1048576,0),MATCH((CUADRO!J$5&amp;$E960),'Hoja de Trabajo para listado'!$DE$151:$DG$151,0)),0)+IFERROR(INDEX('Hoja de Trabajo para listado'!$CD$155:$DC$1048576,MATCH($A960,'Hoja de Trabajo para listado'!$CD$155:$CD$1048576,0),MATCH((CUADRO!J$5&amp;$E960),'Hoja de Trabajo para listado'!$CD$151:$DC$151,0)),0)</f>
        <v>0</v>
      </c>
      <c r="K960" s="255">
        <f ca="1">+IFERROR(INDEX('Hoja de Trabajo para listado'!$A$155:$Z$1048576,MATCH($A960,'Hoja de Trabajo para listado'!$A$155:$A$1048576,0),MATCH((CUADRO!K$5&amp;$E960),'Hoja de Trabajo para listado'!$A$151:$Z$151,0)),0)+IFERROR(INDEX('Hoja de Trabajo para listado'!$AB$155:$BA$1048576,MATCH($A960,'Hoja de Trabajo para listado'!$AB$155:$AB$1048576,0),MATCH((CUADRO!K$5&amp;$E960),'Hoja de Trabajo para listado'!$AB$151:$BA$151,0)),0)+IFERROR(INDEX('Hoja de Trabajo para listado'!$BC$155:$CB$1048576,MATCH($A960,'Hoja de Trabajo para listado'!$BC$155:$BC$1048576,0),MATCH((CUADRO!K$5&amp;$E960),'Hoja de Trabajo para listado'!$BC$151:$CB$151,0)),0)+IFERROR(INDEX('Hoja de Trabajo para listado'!$DE$153:$DG$274,MATCH($A960,'Hoja de Trabajo para listado'!$DE$153:$DE$1048576,0),MATCH((CUADRO!K$5&amp;$E960),'Hoja de Trabajo para listado'!$DE$151:$DG$151,0)),0)+IFERROR(INDEX('Hoja de Trabajo para listado'!$CD$155:$DC$1048576,MATCH($A960,'Hoja de Trabajo para listado'!$CD$155:$CD$1048576,0),MATCH((CUADRO!K$5&amp;$E960),'Hoja de Trabajo para listado'!$CD$151:$DC$151,0)),0)</f>
        <v>0</v>
      </c>
      <c r="L960" s="255">
        <f ca="1">+IFERROR(INDEX('Hoja de Trabajo para listado'!$A$155:$Z$1048576,MATCH($A960,'Hoja de Trabajo para listado'!$A$155:$A$1048576,0),MATCH((CUADRO!L$5&amp;$E960),'Hoja de Trabajo para listado'!$A$151:$Z$151,0)),0)+IFERROR(INDEX('Hoja de Trabajo para listado'!$AB$155:$BA$1048576,MATCH($A960,'Hoja de Trabajo para listado'!$AB$155:$AB$1048576,0),MATCH((CUADRO!L$5&amp;$E960),'Hoja de Trabajo para listado'!$AB$151:$BA$151,0)),0)+IFERROR(INDEX('Hoja de Trabajo para listado'!$BC$155:$CB$1048576,MATCH($A960,'Hoja de Trabajo para listado'!$BC$155:$BC$1048576,0),MATCH((CUADRO!L$5&amp;$E960),'Hoja de Trabajo para listado'!$BC$151:$CB$151,0)),0)+IFERROR(INDEX('Hoja de Trabajo para listado'!$DE$153:$DG$274,MATCH($A960,'Hoja de Trabajo para listado'!$DE$153:$DE$1048576,0),MATCH((CUADRO!L$5&amp;$E960),'Hoja de Trabajo para listado'!$DE$151:$DG$151,0)),0)+IFERROR(INDEX('Hoja de Trabajo para listado'!$CD$155:$DC$1048576,MATCH($A960,'Hoja de Trabajo para listado'!$CD$155:$CD$1048576,0),MATCH((CUADRO!L$5&amp;$E960),'Hoja de Trabajo para listado'!$CD$151:$DC$151,0)),0)</f>
        <v>0</v>
      </c>
      <c r="M960" s="255">
        <f ca="1">+IFERROR(INDEX('Hoja de Trabajo para listado'!$A$155:$Z$1048576,MATCH($A960,'Hoja de Trabajo para listado'!$A$155:$A$1048576,0),MATCH((CUADRO!M$5&amp;$E960),'Hoja de Trabajo para listado'!$A$151:$Z$151,0)),0)+IFERROR(INDEX('Hoja de Trabajo para listado'!$AB$155:$BA$1048576,MATCH($A960,'Hoja de Trabajo para listado'!$AB$155:$AB$1048576,0),MATCH((CUADRO!M$5&amp;$E960),'Hoja de Trabajo para listado'!$AB$151:$BA$151,0)),0)+IFERROR(INDEX('Hoja de Trabajo para listado'!$BC$155:$CB$1048576,MATCH($A960,'Hoja de Trabajo para listado'!$BC$155:$BC$1048576,0),MATCH((CUADRO!M$5&amp;$E960),'Hoja de Trabajo para listado'!$BC$151:$CB$151,0)),0)+IFERROR(INDEX('Hoja de Trabajo para listado'!$DE$153:$DG$274,MATCH($A960,'Hoja de Trabajo para listado'!$DE$153:$DE$1048576,0),MATCH((CUADRO!M$5&amp;$E960),'Hoja de Trabajo para listado'!$DE$151:$DG$151,0)),0)+IFERROR(INDEX('Hoja de Trabajo para listado'!$CD$155:$DC$1048576,MATCH($A960,'Hoja de Trabajo para listado'!$CD$155:$CD$1048576,0),MATCH((CUADRO!M$5&amp;$E960),'Hoja de Trabajo para listado'!$CD$151:$DC$151,0)),0)</f>
        <v>0</v>
      </c>
      <c r="N960" s="255">
        <f ca="1">+IFERROR(INDEX('Hoja de Trabajo para listado'!$A$155:$Z$1048576,MATCH($A960,'Hoja de Trabajo para listado'!$A$155:$A$1048576,0),MATCH((CUADRO!N$5&amp;$E960),'Hoja de Trabajo para listado'!$A$151:$Z$151,0)),0)+IFERROR(INDEX('Hoja de Trabajo para listado'!$AB$155:$BA$1048576,MATCH($A960,'Hoja de Trabajo para listado'!$AB$155:$AB$1048576,0),MATCH((CUADRO!N$5&amp;$E960),'Hoja de Trabajo para listado'!$AB$151:$BA$151,0)),0)+IFERROR(INDEX('Hoja de Trabajo para listado'!$BC$155:$CB$1048576,MATCH($A960,'Hoja de Trabajo para listado'!$BC$155:$BC$1048576,0),MATCH((CUADRO!N$5&amp;$E960),'Hoja de Trabajo para listado'!$BC$151:$CB$151,0)),0)+IFERROR(INDEX('Hoja de Trabajo para listado'!$DE$153:$DG$274,MATCH($A960,'Hoja de Trabajo para listado'!$DE$153:$DE$1048576,0),MATCH((CUADRO!N$5&amp;$E960),'Hoja de Trabajo para listado'!$DE$151:$DG$151,0)),0)+IFERROR(INDEX('Hoja de Trabajo para listado'!$CD$155:$DC$1048576,MATCH($A960,'Hoja de Trabajo para listado'!$CD$155:$CD$1048576,0),MATCH((CUADRO!N$5&amp;$E960),'Hoja de Trabajo para listado'!$CD$151:$DC$151,0)),0)</f>
        <v>0</v>
      </c>
      <c r="O960" s="255">
        <f ca="1">+IFERROR(INDEX('Hoja de Trabajo para listado'!$A$155:$Z$1048576,MATCH($A960,'Hoja de Trabajo para listado'!$A$155:$A$1048576,0),MATCH((CUADRO!O$5&amp;$E960),'Hoja de Trabajo para listado'!$A$151:$Z$151,0)),0)+IFERROR(INDEX('Hoja de Trabajo para listado'!$AB$155:$BA$1048576,MATCH($A960,'Hoja de Trabajo para listado'!$AB$155:$AB$1048576,0),MATCH((CUADRO!O$5&amp;$E960),'Hoja de Trabajo para listado'!$AB$151:$BA$151,0)),0)+IFERROR(INDEX('Hoja de Trabajo para listado'!$BC$155:$CB$1048576,MATCH($A960,'Hoja de Trabajo para listado'!$BC$155:$BC$1048576,0),MATCH((CUADRO!O$5&amp;$E960),'Hoja de Trabajo para listado'!$BC$151:$CB$151,0)),0)+IFERROR(INDEX('Hoja de Trabajo para listado'!$DE$153:$DG$274,MATCH($A960,'Hoja de Trabajo para listado'!$DE$153:$DE$1048576,0),MATCH((CUADRO!O$5&amp;$E960),'Hoja de Trabajo para listado'!$DE$151:$DG$151,0)),0)+IFERROR(INDEX('Hoja de Trabajo para listado'!$CD$155:$DC$1048576,MATCH($A960,'Hoja de Trabajo para listado'!$CD$155:$CD$1048576,0),MATCH((CUADRO!O$5&amp;$E960),'Hoja de Trabajo para listado'!$CD$151:$DC$151,0)),0)</f>
        <v>0</v>
      </c>
      <c r="P960" s="255">
        <f ca="1">+IFERROR(INDEX('Hoja de Trabajo para listado'!$A$155:$Z$1048576,MATCH($A960,'Hoja de Trabajo para listado'!$A$155:$A$1048576,0),MATCH((CUADRO!P$5&amp;$E960),'Hoja de Trabajo para listado'!$A$151:$Z$151,0)),0)+IFERROR(INDEX('Hoja de Trabajo para listado'!$AB$155:$BA$1048576,MATCH($A960,'Hoja de Trabajo para listado'!$AB$155:$AB$1048576,0),MATCH((CUADRO!P$5&amp;$E960),'Hoja de Trabajo para listado'!$AB$151:$BA$151,0)),0)+IFERROR(INDEX('Hoja de Trabajo para listado'!$BC$155:$CB$1048576,MATCH($A960,'Hoja de Trabajo para listado'!$BC$155:$BC$1048576,0),MATCH((CUADRO!P$5&amp;$E960),'Hoja de Trabajo para listado'!$BC$151:$CB$151,0)),0)+IFERROR(INDEX('Hoja de Trabajo para listado'!$DE$153:$DG$274,MATCH($A960,'Hoja de Trabajo para listado'!$DE$153:$DE$1048576,0),MATCH((CUADRO!P$5&amp;$E960),'Hoja de Trabajo para listado'!$DE$151:$DG$151,0)),0)+IFERROR(INDEX('Hoja de Trabajo para listado'!$CD$155:$DC$1048576,MATCH($A960,'Hoja de Trabajo para listado'!$CD$155:$CD$1048576,0),MATCH((CUADRO!P$5&amp;$E960),'Hoja de Trabajo para listado'!$CD$151:$DC$151,0)),0)</f>
        <v>0</v>
      </c>
      <c r="Q960" s="255">
        <f ca="1">+IFERROR(INDEX('Hoja de Trabajo para listado'!$A$155:$Z$1048576,MATCH($A960,'Hoja de Trabajo para listado'!$A$155:$A$1048576,0),MATCH((CUADRO!Q$5&amp;$E960),'Hoja de Trabajo para listado'!$A$151:$Z$151,0)),0)+IFERROR(INDEX('Hoja de Trabajo para listado'!$AB$155:$BA$1048576,MATCH($A960,'Hoja de Trabajo para listado'!$AB$155:$AB$1048576,0),MATCH((CUADRO!Q$5&amp;$E960),'Hoja de Trabajo para listado'!$AB$151:$BA$151,0)),0)+IFERROR(INDEX('Hoja de Trabajo para listado'!$BC$155:$CB$1048576,MATCH($A960,'Hoja de Trabajo para listado'!$BC$155:$BC$1048576,0),MATCH((CUADRO!Q$5&amp;$E960),'Hoja de Trabajo para listado'!$BC$151:$CB$151,0)),0)+IFERROR(INDEX('Hoja de Trabajo para listado'!$DE$153:$DG$274,MATCH($A960,'Hoja de Trabajo para listado'!$DE$153:$DE$1048576,0),MATCH((CUADRO!Q$5&amp;$E960),'Hoja de Trabajo para listado'!$DE$151:$DG$151,0)),0)+IFERROR(INDEX('Hoja de Trabajo para listado'!$CD$155:$DC$1048576,MATCH($A960,'Hoja de Trabajo para listado'!$CD$155:$CD$1048576,0),MATCH((CUADRO!Q$5&amp;$E960),'Hoja de Trabajo para listado'!$CD$151:$DC$151,0)),0)</f>
        <v>0</v>
      </c>
      <c r="R960" s="255">
        <f t="shared" ca="1" si="30"/>
        <v>0</v>
      </c>
      <c r="S960" s="262"/>
      <c r="T960" s="255">
        <f ca="1">+T961</f>
        <v>0</v>
      </c>
      <c r="U960" s="254">
        <f t="shared" si="31"/>
        <v>1</v>
      </c>
      <c r="V960" s="362" t="str">
        <f>+VLOOKUP(A960,bd_lista!$A$3:$E$590,5,FALSE)</f>
        <v>Gobiernos Autonomos Municipales</v>
      </c>
      <c r="W960" s="361" t="str">
        <f>+V960</f>
        <v>Gobiernos Autonomos Municipales</v>
      </c>
      <c r="X960" s="254">
        <f>+VLOOKUP(A960,[2]Sheet1!$A$13:$D$744,4,FALSE)</f>
        <v>0</v>
      </c>
      <c r="Y960" s="254" t="e">
        <f>+VLOOKUP(X960,bd_lista!$A$3:$C$590,3,FALSE)</f>
        <v>#N/A</v>
      </c>
      <c r="Z960" s="316">
        <f>+X960</f>
        <v>0</v>
      </c>
      <c r="AA960" s="317" t="e">
        <f>+Y960</f>
        <v>#N/A</v>
      </c>
    </row>
    <row r="961" spans="1:27" customFormat="1" ht="15" hidden="1" customHeight="1">
      <c r="A961" s="32">
        <v>1743</v>
      </c>
      <c r="B961" s="307"/>
      <c r="C961" s="259" t="str">
        <f>+VLOOKUP(A961,bd_lista!$A$3:$C$590,3,FALSE)</f>
        <v>Gobierno Autónomo Municipal de Puerto Suárez</v>
      </c>
      <c r="D961" s="362"/>
      <c r="E961" s="256" t="s">
        <v>1314</v>
      </c>
      <c r="F961" s="257">
        <f ca="1">+IFERROR(INDEX('Hoja de Trabajo para listado'!$A$155:$Z$1048576,MATCH($A961,'Hoja de Trabajo para listado'!$A$155:$A$1048576,0),MATCH((CUADRO!F$5&amp;$E961),'Hoja de Trabajo para listado'!$A$151:$Z$151,0)),0)+IFERROR(INDEX('Hoja de Trabajo para listado'!$AB$155:$BA$1048576,MATCH($A961,'Hoja de Trabajo para listado'!$AB$155:$AB$1048576,0),MATCH((CUADRO!F$5&amp;$E961),'Hoja de Trabajo para listado'!$AB$151:$BA$151,0)),0)+IFERROR(INDEX('Hoja de Trabajo para listado'!$BC$155:$CB$1048576,MATCH($A961,'Hoja de Trabajo para listado'!$BC$155:$BC$1048576,0),MATCH((CUADRO!F$5&amp;$E961),'Hoja de Trabajo para listado'!$BC$151:$CB$151,0)),0)+IFERROR(INDEX('Hoja de Trabajo para listado'!$DE$153:$DG$274,MATCH($A961,'Hoja de Trabajo para listado'!$DE$153:$DE$1048576,0),MATCH((CUADRO!F$5&amp;$E961),'Hoja de Trabajo para listado'!$DE$151:$DG$151,0)),0)+IFERROR(INDEX('Hoja de Trabajo para listado'!$CD$155:$DC$1048576,MATCH($A961,'Hoja de Trabajo para listado'!$CD$155:$CD$1048576,0),MATCH((CUADRO!F$5&amp;$E961),'Hoja de Trabajo para listado'!$CD$151:$DC$151,0)),0)</f>
        <v>0</v>
      </c>
      <c r="G961" s="257">
        <f ca="1">+IFERROR(INDEX('Hoja de Trabajo para listado'!$A$155:$Z$1048576,MATCH($A961,'Hoja de Trabajo para listado'!$A$155:$A$1048576,0),MATCH((CUADRO!G$5&amp;$E961),'Hoja de Trabajo para listado'!$A$151:$Z$151,0)),0)+IFERROR(INDEX('Hoja de Trabajo para listado'!$AB$155:$BA$1048576,MATCH($A961,'Hoja de Trabajo para listado'!$AB$155:$AB$1048576,0),MATCH((CUADRO!G$5&amp;$E961),'Hoja de Trabajo para listado'!$AB$151:$BA$151,0)),0)+IFERROR(INDEX('Hoja de Trabajo para listado'!$BC$155:$CB$1048576,MATCH($A961,'Hoja de Trabajo para listado'!$BC$155:$BC$1048576,0),MATCH((CUADRO!G$5&amp;$E961),'Hoja de Trabajo para listado'!$BC$151:$CB$151,0)),0)+IFERROR(INDEX('Hoja de Trabajo para listado'!$DE$153:$DG$274,MATCH($A961,'Hoja de Trabajo para listado'!$DE$153:$DE$1048576,0),MATCH((CUADRO!G$5&amp;$E961),'Hoja de Trabajo para listado'!$DE$151:$DG$151,0)),0)+IFERROR(INDEX('Hoja de Trabajo para listado'!$CD$155:$DC$1048576,MATCH($A961,'Hoja de Trabajo para listado'!$CD$155:$CD$1048576,0),MATCH((CUADRO!G$5&amp;$E961),'Hoja de Trabajo para listado'!$CD$151:$DC$151,0)),0)</f>
        <v>0</v>
      </c>
      <c r="H961" s="257">
        <f ca="1">+IFERROR(INDEX('Hoja de Trabajo para listado'!$A$155:$Z$1048576,MATCH($A961,'Hoja de Trabajo para listado'!$A$155:$A$1048576,0),MATCH((CUADRO!H$5&amp;$E961),'Hoja de Trabajo para listado'!$A$151:$Z$151,0)),0)+IFERROR(INDEX('Hoja de Trabajo para listado'!$AB$155:$BA$1048576,MATCH($A961,'Hoja de Trabajo para listado'!$AB$155:$AB$1048576,0),MATCH((CUADRO!H$5&amp;$E961),'Hoja de Trabajo para listado'!$AB$151:$BA$151,0)),0)+IFERROR(INDEX('Hoja de Trabajo para listado'!$BC$155:$CB$1048576,MATCH($A961,'Hoja de Trabajo para listado'!$BC$155:$BC$1048576,0),MATCH((CUADRO!H$5&amp;$E961),'Hoja de Trabajo para listado'!$BC$151:$CB$151,0)),0)+IFERROR(INDEX('Hoja de Trabajo para listado'!$DE$153:$DG$274,MATCH($A961,'Hoja de Trabajo para listado'!$DE$153:$DE$1048576,0),MATCH((CUADRO!H$5&amp;$E961),'Hoja de Trabajo para listado'!$DE$151:$DG$151,0)),0)+IFERROR(INDEX('Hoja de Trabajo para listado'!$CD$155:$DC$1048576,MATCH($A961,'Hoja de Trabajo para listado'!$CD$155:$CD$1048576,0),MATCH((CUADRO!H$5&amp;$E961),'Hoja de Trabajo para listado'!$CD$151:$DC$151,0)),0)</f>
        <v>0</v>
      </c>
      <c r="I961" s="257">
        <f ca="1">+IFERROR(INDEX('Hoja de Trabajo para listado'!$A$155:$Z$1048576,MATCH($A961,'Hoja de Trabajo para listado'!$A$155:$A$1048576,0),MATCH((CUADRO!I$5&amp;$E961),'Hoja de Trabajo para listado'!$A$151:$Z$151,0)),0)+IFERROR(INDEX('Hoja de Trabajo para listado'!$AB$155:$BA$1048576,MATCH($A961,'Hoja de Trabajo para listado'!$AB$155:$AB$1048576,0),MATCH((CUADRO!I$5&amp;$E961),'Hoja de Trabajo para listado'!$AB$151:$BA$151,0)),0)+IFERROR(INDEX('Hoja de Trabajo para listado'!$BC$155:$CB$1048576,MATCH($A961,'Hoja de Trabajo para listado'!$BC$155:$BC$1048576,0),MATCH((CUADRO!I$5&amp;$E961),'Hoja de Trabajo para listado'!$BC$151:$CB$151,0)),0)+IFERROR(INDEX('Hoja de Trabajo para listado'!$DE$153:$DG$274,MATCH($A961,'Hoja de Trabajo para listado'!$DE$153:$DE$1048576,0),MATCH((CUADRO!I$5&amp;$E961),'Hoja de Trabajo para listado'!$DE$151:$DG$151,0)),0)+IFERROR(INDEX('Hoja de Trabajo para listado'!$CD$155:$DC$1048576,MATCH($A961,'Hoja de Trabajo para listado'!$CD$155:$CD$1048576,0),MATCH((CUADRO!I$5&amp;$E961),'Hoja de Trabajo para listado'!$CD$151:$DC$151,0)),0)</f>
        <v>0</v>
      </c>
      <c r="J961" s="257">
        <f ca="1">+IFERROR(INDEX('Hoja de Trabajo para listado'!$A$155:$Z$1048576,MATCH($A961,'Hoja de Trabajo para listado'!$A$155:$A$1048576,0),MATCH((CUADRO!J$5&amp;$E961),'Hoja de Trabajo para listado'!$A$151:$Z$151,0)),0)+IFERROR(INDEX('Hoja de Trabajo para listado'!$AB$155:$BA$1048576,MATCH($A961,'Hoja de Trabajo para listado'!$AB$155:$AB$1048576,0),MATCH((CUADRO!J$5&amp;$E961),'Hoja de Trabajo para listado'!$AB$151:$BA$151,0)),0)+IFERROR(INDEX('Hoja de Trabajo para listado'!$BC$155:$CB$1048576,MATCH($A961,'Hoja de Trabajo para listado'!$BC$155:$BC$1048576,0),MATCH((CUADRO!J$5&amp;$E961),'Hoja de Trabajo para listado'!$BC$151:$CB$151,0)),0)+IFERROR(INDEX('Hoja de Trabajo para listado'!$DE$153:$DG$274,MATCH($A961,'Hoja de Trabajo para listado'!$DE$153:$DE$1048576,0),MATCH((CUADRO!J$5&amp;$E961),'Hoja de Trabajo para listado'!$DE$151:$DG$151,0)),0)+IFERROR(INDEX('Hoja de Trabajo para listado'!$CD$155:$DC$1048576,MATCH($A961,'Hoja de Trabajo para listado'!$CD$155:$CD$1048576,0),MATCH((CUADRO!J$5&amp;$E961),'Hoja de Trabajo para listado'!$CD$151:$DC$151,0)),0)</f>
        <v>0</v>
      </c>
      <c r="K961" s="257">
        <f ca="1">+IFERROR(INDEX('Hoja de Trabajo para listado'!$A$155:$Z$1048576,MATCH($A961,'Hoja de Trabajo para listado'!$A$155:$A$1048576,0),MATCH((CUADRO!K$5&amp;$E961),'Hoja de Trabajo para listado'!$A$151:$Z$151,0)),0)+IFERROR(INDEX('Hoja de Trabajo para listado'!$AB$155:$BA$1048576,MATCH($A961,'Hoja de Trabajo para listado'!$AB$155:$AB$1048576,0),MATCH((CUADRO!K$5&amp;$E961),'Hoja de Trabajo para listado'!$AB$151:$BA$151,0)),0)+IFERROR(INDEX('Hoja de Trabajo para listado'!$BC$155:$CB$1048576,MATCH($A961,'Hoja de Trabajo para listado'!$BC$155:$BC$1048576,0),MATCH((CUADRO!K$5&amp;$E961),'Hoja de Trabajo para listado'!$BC$151:$CB$151,0)),0)+IFERROR(INDEX('Hoja de Trabajo para listado'!$DE$153:$DG$274,MATCH($A961,'Hoja de Trabajo para listado'!$DE$153:$DE$1048576,0),MATCH((CUADRO!K$5&amp;$E961),'Hoja de Trabajo para listado'!$DE$151:$DG$151,0)),0)+IFERROR(INDEX('Hoja de Trabajo para listado'!$CD$155:$DC$1048576,MATCH($A961,'Hoja de Trabajo para listado'!$CD$155:$CD$1048576,0),MATCH((CUADRO!K$5&amp;$E961),'Hoja de Trabajo para listado'!$CD$151:$DC$151,0)),0)</f>
        <v>0</v>
      </c>
      <c r="L961" s="257">
        <f ca="1">+IFERROR(INDEX('Hoja de Trabajo para listado'!$A$155:$Z$1048576,MATCH($A961,'Hoja de Trabajo para listado'!$A$155:$A$1048576,0),MATCH((CUADRO!L$5&amp;$E961),'Hoja de Trabajo para listado'!$A$151:$Z$151,0)),0)+IFERROR(INDEX('Hoja de Trabajo para listado'!$AB$155:$BA$1048576,MATCH($A961,'Hoja de Trabajo para listado'!$AB$155:$AB$1048576,0),MATCH((CUADRO!L$5&amp;$E961),'Hoja de Trabajo para listado'!$AB$151:$BA$151,0)),0)+IFERROR(INDEX('Hoja de Trabajo para listado'!$BC$155:$CB$1048576,MATCH($A961,'Hoja de Trabajo para listado'!$BC$155:$BC$1048576,0),MATCH((CUADRO!L$5&amp;$E961),'Hoja de Trabajo para listado'!$BC$151:$CB$151,0)),0)+IFERROR(INDEX('Hoja de Trabajo para listado'!$DE$153:$DG$274,MATCH($A961,'Hoja de Trabajo para listado'!$DE$153:$DE$1048576,0),MATCH((CUADRO!L$5&amp;$E961),'Hoja de Trabajo para listado'!$DE$151:$DG$151,0)),0)+IFERROR(INDEX('Hoja de Trabajo para listado'!$CD$155:$DC$1048576,MATCH($A961,'Hoja de Trabajo para listado'!$CD$155:$CD$1048576,0),MATCH((CUADRO!L$5&amp;$E961),'Hoja de Trabajo para listado'!$CD$151:$DC$151,0)),0)</f>
        <v>0</v>
      </c>
      <c r="M961" s="257">
        <f ca="1">+IFERROR(INDEX('Hoja de Trabajo para listado'!$A$155:$Z$1048576,MATCH($A961,'Hoja de Trabajo para listado'!$A$155:$A$1048576,0),MATCH((CUADRO!M$5&amp;$E961),'Hoja de Trabajo para listado'!$A$151:$Z$151,0)),0)+IFERROR(INDEX('Hoja de Trabajo para listado'!$AB$155:$BA$1048576,MATCH($A961,'Hoja de Trabajo para listado'!$AB$155:$AB$1048576,0),MATCH((CUADRO!M$5&amp;$E961),'Hoja de Trabajo para listado'!$AB$151:$BA$151,0)),0)+IFERROR(INDEX('Hoja de Trabajo para listado'!$BC$155:$CB$1048576,MATCH($A961,'Hoja de Trabajo para listado'!$BC$155:$BC$1048576,0),MATCH((CUADRO!M$5&amp;$E961),'Hoja de Trabajo para listado'!$BC$151:$CB$151,0)),0)+IFERROR(INDEX('Hoja de Trabajo para listado'!$DE$153:$DG$274,MATCH($A961,'Hoja de Trabajo para listado'!$DE$153:$DE$1048576,0),MATCH((CUADRO!M$5&amp;$E961),'Hoja de Trabajo para listado'!$DE$151:$DG$151,0)),0)+IFERROR(INDEX('Hoja de Trabajo para listado'!$CD$155:$DC$1048576,MATCH($A961,'Hoja de Trabajo para listado'!$CD$155:$CD$1048576,0),MATCH((CUADRO!M$5&amp;$E961),'Hoja de Trabajo para listado'!$CD$151:$DC$151,0)),0)</f>
        <v>0</v>
      </c>
      <c r="N961" s="257">
        <f ca="1">+IFERROR(INDEX('Hoja de Trabajo para listado'!$A$155:$Z$1048576,MATCH($A961,'Hoja de Trabajo para listado'!$A$155:$A$1048576,0),MATCH((CUADRO!N$5&amp;$E961),'Hoja de Trabajo para listado'!$A$151:$Z$151,0)),0)+IFERROR(INDEX('Hoja de Trabajo para listado'!$AB$155:$BA$1048576,MATCH($A961,'Hoja de Trabajo para listado'!$AB$155:$AB$1048576,0),MATCH((CUADRO!N$5&amp;$E961),'Hoja de Trabajo para listado'!$AB$151:$BA$151,0)),0)+IFERROR(INDEX('Hoja de Trabajo para listado'!$BC$155:$CB$1048576,MATCH($A961,'Hoja de Trabajo para listado'!$BC$155:$BC$1048576,0),MATCH((CUADRO!N$5&amp;$E961),'Hoja de Trabajo para listado'!$BC$151:$CB$151,0)),0)+IFERROR(INDEX('Hoja de Trabajo para listado'!$DE$153:$DG$274,MATCH($A961,'Hoja de Trabajo para listado'!$DE$153:$DE$1048576,0),MATCH((CUADRO!N$5&amp;$E961),'Hoja de Trabajo para listado'!$DE$151:$DG$151,0)),0)+IFERROR(INDEX('Hoja de Trabajo para listado'!$CD$155:$DC$1048576,MATCH($A961,'Hoja de Trabajo para listado'!$CD$155:$CD$1048576,0),MATCH((CUADRO!N$5&amp;$E961),'Hoja de Trabajo para listado'!$CD$151:$DC$151,0)),0)</f>
        <v>0</v>
      </c>
      <c r="O961" s="257">
        <f ca="1">+IFERROR(INDEX('Hoja de Trabajo para listado'!$A$155:$Z$1048576,MATCH($A961,'Hoja de Trabajo para listado'!$A$155:$A$1048576,0),MATCH((CUADRO!O$5&amp;$E961),'Hoja de Trabajo para listado'!$A$151:$Z$151,0)),0)+IFERROR(INDEX('Hoja de Trabajo para listado'!$AB$155:$BA$1048576,MATCH($A961,'Hoja de Trabajo para listado'!$AB$155:$AB$1048576,0),MATCH((CUADRO!O$5&amp;$E961),'Hoja de Trabajo para listado'!$AB$151:$BA$151,0)),0)+IFERROR(INDEX('Hoja de Trabajo para listado'!$BC$155:$CB$1048576,MATCH($A961,'Hoja de Trabajo para listado'!$BC$155:$BC$1048576,0),MATCH((CUADRO!O$5&amp;$E961),'Hoja de Trabajo para listado'!$BC$151:$CB$151,0)),0)+IFERROR(INDEX('Hoja de Trabajo para listado'!$DE$153:$DG$274,MATCH($A961,'Hoja de Trabajo para listado'!$DE$153:$DE$1048576,0),MATCH((CUADRO!O$5&amp;$E961),'Hoja de Trabajo para listado'!$DE$151:$DG$151,0)),0)+IFERROR(INDEX('Hoja de Trabajo para listado'!$CD$155:$DC$1048576,MATCH($A961,'Hoja de Trabajo para listado'!$CD$155:$CD$1048576,0),MATCH((CUADRO!O$5&amp;$E961),'Hoja de Trabajo para listado'!$CD$151:$DC$151,0)),0)</f>
        <v>0</v>
      </c>
      <c r="P961" s="257">
        <f ca="1">+IFERROR(INDEX('Hoja de Trabajo para listado'!$A$155:$Z$1048576,MATCH($A961,'Hoja de Trabajo para listado'!$A$155:$A$1048576,0),MATCH((CUADRO!P$5&amp;$E961),'Hoja de Trabajo para listado'!$A$151:$Z$151,0)),0)+IFERROR(INDEX('Hoja de Trabajo para listado'!$AB$155:$BA$1048576,MATCH($A961,'Hoja de Trabajo para listado'!$AB$155:$AB$1048576,0),MATCH((CUADRO!P$5&amp;$E961),'Hoja de Trabajo para listado'!$AB$151:$BA$151,0)),0)+IFERROR(INDEX('Hoja de Trabajo para listado'!$BC$155:$CB$1048576,MATCH($A961,'Hoja de Trabajo para listado'!$BC$155:$BC$1048576,0),MATCH((CUADRO!P$5&amp;$E961),'Hoja de Trabajo para listado'!$BC$151:$CB$151,0)),0)+IFERROR(INDEX('Hoja de Trabajo para listado'!$DE$153:$DG$274,MATCH($A961,'Hoja de Trabajo para listado'!$DE$153:$DE$1048576,0),MATCH((CUADRO!P$5&amp;$E961),'Hoja de Trabajo para listado'!$DE$151:$DG$151,0)),0)+IFERROR(INDEX('Hoja de Trabajo para listado'!$CD$155:$DC$1048576,MATCH($A961,'Hoja de Trabajo para listado'!$CD$155:$CD$1048576,0),MATCH((CUADRO!P$5&amp;$E961),'Hoja de Trabajo para listado'!$CD$151:$DC$151,0)),0)</f>
        <v>0</v>
      </c>
      <c r="Q961" s="257">
        <f ca="1">+IFERROR(INDEX('Hoja de Trabajo para listado'!$A$155:$Z$1048576,MATCH($A961,'Hoja de Trabajo para listado'!$A$155:$A$1048576,0),MATCH((CUADRO!Q$5&amp;$E961),'Hoja de Trabajo para listado'!$A$151:$Z$151,0)),0)+IFERROR(INDEX('Hoja de Trabajo para listado'!$AB$155:$BA$1048576,MATCH($A961,'Hoja de Trabajo para listado'!$AB$155:$AB$1048576,0),MATCH((CUADRO!Q$5&amp;$E961),'Hoja de Trabajo para listado'!$AB$151:$BA$151,0)),0)+IFERROR(INDEX('Hoja de Trabajo para listado'!$BC$155:$CB$1048576,MATCH($A961,'Hoja de Trabajo para listado'!$BC$155:$BC$1048576,0),MATCH((CUADRO!Q$5&amp;$E961),'Hoja de Trabajo para listado'!$BC$151:$CB$151,0)),0)+IFERROR(INDEX('Hoja de Trabajo para listado'!$DE$153:$DG$274,MATCH($A961,'Hoja de Trabajo para listado'!$DE$153:$DE$1048576,0),MATCH((CUADRO!Q$5&amp;$E961),'Hoja de Trabajo para listado'!$DE$151:$DG$151,0)),0)+IFERROR(INDEX('Hoja de Trabajo para listado'!$CD$155:$DC$1048576,MATCH($A961,'Hoja de Trabajo para listado'!$CD$155:$CD$1048576,0),MATCH((CUADRO!Q$5&amp;$E961),'Hoja de Trabajo para listado'!$CD$151:$DC$151,0)),0)</f>
        <v>0</v>
      </c>
      <c r="R961" s="257">
        <f t="shared" ca="1" si="30"/>
        <v>0</v>
      </c>
      <c r="S961" s="274">
        <f ca="1">+R960+R961</f>
        <v>0</v>
      </c>
      <c r="T961" s="257">
        <f ca="1">+S961</f>
        <v>0</v>
      </c>
      <c r="U961" s="256">
        <f t="shared" si="31"/>
        <v>2</v>
      </c>
      <c r="V961" s="362" t="str">
        <f>+VLOOKUP(A961,bd_lista!$A$3:$E$590,5,FALSE)</f>
        <v>Gobiernos Autonomos Municipales</v>
      </c>
      <c r="W961" s="362"/>
      <c r="X961" s="254">
        <f>+VLOOKUP(A961,[2]Sheet1!$A$13:$D$744,4,FALSE)</f>
        <v>0</v>
      </c>
      <c r="Y961" s="254" t="e">
        <f>+VLOOKUP(X961,bd_lista!$A$3:$C$590,3,FALSE)</f>
        <v>#N/A</v>
      </c>
      <c r="Z961" s="314"/>
      <c r="AA961" s="315"/>
    </row>
    <row r="962" spans="1:27" customFormat="1" ht="15" hidden="1" customHeight="1">
      <c r="A962" s="32">
        <v>1744</v>
      </c>
      <c r="B962" s="306">
        <f>+A962</f>
        <v>1744</v>
      </c>
      <c r="C962" s="259" t="str">
        <f>+VLOOKUP(A962,bd_lista!$A$3:$C$590,3,FALSE)</f>
        <v>Gobierno Autónomo Municipal de Puerto Quijarro</v>
      </c>
      <c r="D962" s="361" t="str">
        <f>+C962</f>
        <v>Gobierno Autónomo Municipal de Puerto Quijarro</v>
      </c>
      <c r="E962" s="254" t="s">
        <v>1313</v>
      </c>
      <c r="F962" s="255">
        <f ca="1">+IFERROR(INDEX('Hoja de Trabajo para listado'!$A$155:$Z$1048576,MATCH($A962,'Hoja de Trabajo para listado'!$A$155:$A$1048576,0),MATCH((CUADRO!F$5&amp;$E962),'Hoja de Trabajo para listado'!$A$151:$Z$151,0)),0)+IFERROR(INDEX('Hoja de Trabajo para listado'!$AB$155:$BA$1048576,MATCH($A962,'Hoja de Trabajo para listado'!$AB$155:$AB$1048576,0),MATCH((CUADRO!F$5&amp;$E962),'Hoja de Trabajo para listado'!$AB$151:$BA$151,0)),0)+IFERROR(INDEX('Hoja de Trabajo para listado'!$BC$155:$CB$1048576,MATCH($A962,'Hoja de Trabajo para listado'!$BC$155:$BC$1048576,0),MATCH((CUADRO!F$5&amp;$E962),'Hoja de Trabajo para listado'!$BC$151:$CB$151,0)),0)+IFERROR(INDEX('Hoja de Trabajo para listado'!$DE$153:$DG$274,MATCH($A962,'Hoja de Trabajo para listado'!$DE$153:$DE$1048576,0),MATCH((CUADRO!F$5&amp;$E962),'Hoja de Trabajo para listado'!$DE$151:$DG$151,0)),0)+IFERROR(INDEX('Hoja de Trabajo para listado'!$CD$155:$DC$1048576,MATCH($A962,'Hoja de Trabajo para listado'!$CD$155:$CD$1048576,0),MATCH((CUADRO!F$5&amp;$E962),'Hoja de Trabajo para listado'!$CD$151:$DC$151,0)),0)</f>
        <v>0</v>
      </c>
      <c r="G962" s="255">
        <f ca="1">+IFERROR(INDEX('Hoja de Trabajo para listado'!$A$155:$Z$1048576,MATCH($A962,'Hoja de Trabajo para listado'!$A$155:$A$1048576,0),MATCH((CUADRO!G$5&amp;$E962),'Hoja de Trabajo para listado'!$A$151:$Z$151,0)),0)+IFERROR(INDEX('Hoja de Trabajo para listado'!$AB$155:$BA$1048576,MATCH($A962,'Hoja de Trabajo para listado'!$AB$155:$AB$1048576,0),MATCH((CUADRO!G$5&amp;$E962),'Hoja de Trabajo para listado'!$AB$151:$BA$151,0)),0)+IFERROR(INDEX('Hoja de Trabajo para listado'!$BC$155:$CB$1048576,MATCH($A962,'Hoja de Trabajo para listado'!$BC$155:$BC$1048576,0),MATCH((CUADRO!G$5&amp;$E962),'Hoja de Trabajo para listado'!$BC$151:$CB$151,0)),0)+IFERROR(INDEX('Hoja de Trabajo para listado'!$DE$153:$DG$274,MATCH($A962,'Hoja de Trabajo para listado'!$DE$153:$DE$1048576,0),MATCH((CUADRO!G$5&amp;$E962),'Hoja de Trabajo para listado'!$DE$151:$DG$151,0)),0)+IFERROR(INDEX('Hoja de Trabajo para listado'!$CD$155:$DC$1048576,MATCH($A962,'Hoja de Trabajo para listado'!$CD$155:$CD$1048576,0),MATCH((CUADRO!G$5&amp;$E962),'Hoja de Trabajo para listado'!$CD$151:$DC$151,0)),0)</f>
        <v>0</v>
      </c>
      <c r="H962" s="255">
        <f ca="1">+IFERROR(INDEX('Hoja de Trabajo para listado'!$A$155:$Z$1048576,MATCH($A962,'Hoja de Trabajo para listado'!$A$155:$A$1048576,0),MATCH((CUADRO!H$5&amp;$E962),'Hoja de Trabajo para listado'!$A$151:$Z$151,0)),0)+IFERROR(INDEX('Hoja de Trabajo para listado'!$AB$155:$BA$1048576,MATCH($A962,'Hoja de Trabajo para listado'!$AB$155:$AB$1048576,0),MATCH((CUADRO!H$5&amp;$E962),'Hoja de Trabajo para listado'!$AB$151:$BA$151,0)),0)+IFERROR(INDEX('Hoja de Trabajo para listado'!$BC$155:$CB$1048576,MATCH($A962,'Hoja de Trabajo para listado'!$BC$155:$BC$1048576,0),MATCH((CUADRO!H$5&amp;$E962),'Hoja de Trabajo para listado'!$BC$151:$CB$151,0)),0)+IFERROR(INDEX('Hoja de Trabajo para listado'!$DE$153:$DG$274,MATCH($A962,'Hoja de Trabajo para listado'!$DE$153:$DE$1048576,0),MATCH((CUADRO!H$5&amp;$E962),'Hoja de Trabajo para listado'!$DE$151:$DG$151,0)),0)+IFERROR(INDEX('Hoja de Trabajo para listado'!$CD$155:$DC$1048576,MATCH($A962,'Hoja de Trabajo para listado'!$CD$155:$CD$1048576,0),MATCH((CUADRO!H$5&amp;$E962),'Hoja de Trabajo para listado'!$CD$151:$DC$151,0)),0)</f>
        <v>0</v>
      </c>
      <c r="I962" s="255">
        <f ca="1">+IFERROR(INDEX('Hoja de Trabajo para listado'!$A$155:$Z$1048576,MATCH($A962,'Hoja de Trabajo para listado'!$A$155:$A$1048576,0),MATCH((CUADRO!I$5&amp;$E962),'Hoja de Trabajo para listado'!$A$151:$Z$151,0)),0)+IFERROR(INDEX('Hoja de Trabajo para listado'!$AB$155:$BA$1048576,MATCH($A962,'Hoja de Trabajo para listado'!$AB$155:$AB$1048576,0),MATCH((CUADRO!I$5&amp;$E962),'Hoja de Trabajo para listado'!$AB$151:$BA$151,0)),0)+IFERROR(INDEX('Hoja de Trabajo para listado'!$BC$155:$CB$1048576,MATCH($A962,'Hoja de Trabajo para listado'!$BC$155:$BC$1048576,0),MATCH((CUADRO!I$5&amp;$E962),'Hoja de Trabajo para listado'!$BC$151:$CB$151,0)),0)+IFERROR(INDEX('Hoja de Trabajo para listado'!$DE$153:$DG$274,MATCH($A962,'Hoja de Trabajo para listado'!$DE$153:$DE$1048576,0),MATCH((CUADRO!I$5&amp;$E962),'Hoja de Trabajo para listado'!$DE$151:$DG$151,0)),0)+IFERROR(INDEX('Hoja de Trabajo para listado'!$CD$155:$DC$1048576,MATCH($A962,'Hoja de Trabajo para listado'!$CD$155:$CD$1048576,0),MATCH((CUADRO!I$5&amp;$E962),'Hoja de Trabajo para listado'!$CD$151:$DC$151,0)),0)</f>
        <v>0</v>
      </c>
      <c r="J962" s="255">
        <f ca="1">+IFERROR(INDEX('Hoja de Trabajo para listado'!$A$155:$Z$1048576,MATCH($A962,'Hoja de Trabajo para listado'!$A$155:$A$1048576,0),MATCH((CUADRO!J$5&amp;$E962),'Hoja de Trabajo para listado'!$A$151:$Z$151,0)),0)+IFERROR(INDEX('Hoja de Trabajo para listado'!$AB$155:$BA$1048576,MATCH($A962,'Hoja de Trabajo para listado'!$AB$155:$AB$1048576,0),MATCH((CUADRO!J$5&amp;$E962),'Hoja de Trabajo para listado'!$AB$151:$BA$151,0)),0)+IFERROR(INDEX('Hoja de Trabajo para listado'!$BC$155:$CB$1048576,MATCH($A962,'Hoja de Trabajo para listado'!$BC$155:$BC$1048576,0),MATCH((CUADRO!J$5&amp;$E962),'Hoja de Trabajo para listado'!$BC$151:$CB$151,0)),0)+IFERROR(INDEX('Hoja de Trabajo para listado'!$DE$153:$DG$274,MATCH($A962,'Hoja de Trabajo para listado'!$DE$153:$DE$1048576,0),MATCH((CUADRO!J$5&amp;$E962),'Hoja de Trabajo para listado'!$DE$151:$DG$151,0)),0)+IFERROR(INDEX('Hoja de Trabajo para listado'!$CD$155:$DC$1048576,MATCH($A962,'Hoja de Trabajo para listado'!$CD$155:$CD$1048576,0),MATCH((CUADRO!J$5&amp;$E962),'Hoja de Trabajo para listado'!$CD$151:$DC$151,0)),0)</f>
        <v>0</v>
      </c>
      <c r="K962" s="255">
        <f ca="1">+IFERROR(INDEX('Hoja de Trabajo para listado'!$A$155:$Z$1048576,MATCH($A962,'Hoja de Trabajo para listado'!$A$155:$A$1048576,0),MATCH((CUADRO!K$5&amp;$E962),'Hoja de Trabajo para listado'!$A$151:$Z$151,0)),0)+IFERROR(INDEX('Hoja de Trabajo para listado'!$AB$155:$BA$1048576,MATCH($A962,'Hoja de Trabajo para listado'!$AB$155:$AB$1048576,0),MATCH((CUADRO!K$5&amp;$E962),'Hoja de Trabajo para listado'!$AB$151:$BA$151,0)),0)+IFERROR(INDEX('Hoja de Trabajo para listado'!$BC$155:$CB$1048576,MATCH($A962,'Hoja de Trabajo para listado'!$BC$155:$BC$1048576,0),MATCH((CUADRO!K$5&amp;$E962),'Hoja de Trabajo para listado'!$BC$151:$CB$151,0)),0)+IFERROR(INDEX('Hoja de Trabajo para listado'!$DE$153:$DG$274,MATCH($A962,'Hoja de Trabajo para listado'!$DE$153:$DE$1048576,0),MATCH((CUADRO!K$5&amp;$E962),'Hoja de Trabajo para listado'!$DE$151:$DG$151,0)),0)+IFERROR(INDEX('Hoja de Trabajo para listado'!$CD$155:$DC$1048576,MATCH($A962,'Hoja de Trabajo para listado'!$CD$155:$CD$1048576,0),MATCH((CUADRO!K$5&amp;$E962),'Hoja de Trabajo para listado'!$CD$151:$DC$151,0)),0)</f>
        <v>0</v>
      </c>
      <c r="L962" s="255">
        <f ca="1">+IFERROR(INDEX('Hoja de Trabajo para listado'!$A$155:$Z$1048576,MATCH($A962,'Hoja de Trabajo para listado'!$A$155:$A$1048576,0),MATCH((CUADRO!L$5&amp;$E962),'Hoja de Trabajo para listado'!$A$151:$Z$151,0)),0)+IFERROR(INDEX('Hoja de Trabajo para listado'!$AB$155:$BA$1048576,MATCH($A962,'Hoja de Trabajo para listado'!$AB$155:$AB$1048576,0),MATCH((CUADRO!L$5&amp;$E962),'Hoja de Trabajo para listado'!$AB$151:$BA$151,0)),0)+IFERROR(INDEX('Hoja de Trabajo para listado'!$BC$155:$CB$1048576,MATCH($A962,'Hoja de Trabajo para listado'!$BC$155:$BC$1048576,0),MATCH((CUADRO!L$5&amp;$E962),'Hoja de Trabajo para listado'!$BC$151:$CB$151,0)),0)+IFERROR(INDEX('Hoja de Trabajo para listado'!$DE$153:$DG$274,MATCH($A962,'Hoja de Trabajo para listado'!$DE$153:$DE$1048576,0),MATCH((CUADRO!L$5&amp;$E962),'Hoja de Trabajo para listado'!$DE$151:$DG$151,0)),0)+IFERROR(INDEX('Hoja de Trabajo para listado'!$CD$155:$DC$1048576,MATCH($A962,'Hoja de Trabajo para listado'!$CD$155:$CD$1048576,0),MATCH((CUADRO!L$5&amp;$E962),'Hoja de Trabajo para listado'!$CD$151:$DC$151,0)),0)</f>
        <v>0</v>
      </c>
      <c r="M962" s="255">
        <f ca="1">+IFERROR(INDEX('Hoja de Trabajo para listado'!$A$155:$Z$1048576,MATCH($A962,'Hoja de Trabajo para listado'!$A$155:$A$1048576,0),MATCH((CUADRO!M$5&amp;$E962),'Hoja de Trabajo para listado'!$A$151:$Z$151,0)),0)+IFERROR(INDEX('Hoja de Trabajo para listado'!$AB$155:$BA$1048576,MATCH($A962,'Hoja de Trabajo para listado'!$AB$155:$AB$1048576,0),MATCH((CUADRO!M$5&amp;$E962),'Hoja de Trabajo para listado'!$AB$151:$BA$151,0)),0)+IFERROR(INDEX('Hoja de Trabajo para listado'!$BC$155:$CB$1048576,MATCH($A962,'Hoja de Trabajo para listado'!$BC$155:$BC$1048576,0),MATCH((CUADRO!M$5&amp;$E962),'Hoja de Trabajo para listado'!$BC$151:$CB$151,0)),0)+IFERROR(INDEX('Hoja de Trabajo para listado'!$DE$153:$DG$274,MATCH($A962,'Hoja de Trabajo para listado'!$DE$153:$DE$1048576,0),MATCH((CUADRO!M$5&amp;$E962),'Hoja de Trabajo para listado'!$DE$151:$DG$151,0)),0)+IFERROR(INDEX('Hoja de Trabajo para listado'!$CD$155:$DC$1048576,MATCH($A962,'Hoja de Trabajo para listado'!$CD$155:$CD$1048576,0),MATCH((CUADRO!M$5&amp;$E962),'Hoja de Trabajo para listado'!$CD$151:$DC$151,0)),0)</f>
        <v>0</v>
      </c>
      <c r="N962" s="255">
        <f ca="1">+IFERROR(INDEX('Hoja de Trabajo para listado'!$A$155:$Z$1048576,MATCH($A962,'Hoja de Trabajo para listado'!$A$155:$A$1048576,0),MATCH((CUADRO!N$5&amp;$E962),'Hoja de Trabajo para listado'!$A$151:$Z$151,0)),0)+IFERROR(INDEX('Hoja de Trabajo para listado'!$AB$155:$BA$1048576,MATCH($A962,'Hoja de Trabajo para listado'!$AB$155:$AB$1048576,0),MATCH((CUADRO!N$5&amp;$E962),'Hoja de Trabajo para listado'!$AB$151:$BA$151,0)),0)+IFERROR(INDEX('Hoja de Trabajo para listado'!$BC$155:$CB$1048576,MATCH($A962,'Hoja de Trabajo para listado'!$BC$155:$BC$1048576,0),MATCH((CUADRO!N$5&amp;$E962),'Hoja de Trabajo para listado'!$BC$151:$CB$151,0)),0)+IFERROR(INDEX('Hoja de Trabajo para listado'!$DE$153:$DG$274,MATCH($A962,'Hoja de Trabajo para listado'!$DE$153:$DE$1048576,0),MATCH((CUADRO!N$5&amp;$E962),'Hoja de Trabajo para listado'!$DE$151:$DG$151,0)),0)+IFERROR(INDEX('Hoja de Trabajo para listado'!$CD$155:$DC$1048576,MATCH($A962,'Hoja de Trabajo para listado'!$CD$155:$CD$1048576,0),MATCH((CUADRO!N$5&amp;$E962),'Hoja de Trabajo para listado'!$CD$151:$DC$151,0)),0)</f>
        <v>0</v>
      </c>
      <c r="O962" s="255">
        <f ca="1">+IFERROR(INDEX('Hoja de Trabajo para listado'!$A$155:$Z$1048576,MATCH($A962,'Hoja de Trabajo para listado'!$A$155:$A$1048576,0),MATCH((CUADRO!O$5&amp;$E962),'Hoja de Trabajo para listado'!$A$151:$Z$151,0)),0)+IFERROR(INDEX('Hoja de Trabajo para listado'!$AB$155:$BA$1048576,MATCH($A962,'Hoja de Trabajo para listado'!$AB$155:$AB$1048576,0),MATCH((CUADRO!O$5&amp;$E962),'Hoja de Trabajo para listado'!$AB$151:$BA$151,0)),0)+IFERROR(INDEX('Hoja de Trabajo para listado'!$BC$155:$CB$1048576,MATCH($A962,'Hoja de Trabajo para listado'!$BC$155:$BC$1048576,0),MATCH((CUADRO!O$5&amp;$E962),'Hoja de Trabajo para listado'!$BC$151:$CB$151,0)),0)+IFERROR(INDEX('Hoja de Trabajo para listado'!$DE$153:$DG$274,MATCH($A962,'Hoja de Trabajo para listado'!$DE$153:$DE$1048576,0),MATCH((CUADRO!O$5&amp;$E962),'Hoja de Trabajo para listado'!$DE$151:$DG$151,0)),0)+IFERROR(INDEX('Hoja de Trabajo para listado'!$CD$155:$DC$1048576,MATCH($A962,'Hoja de Trabajo para listado'!$CD$155:$CD$1048576,0),MATCH((CUADRO!O$5&amp;$E962),'Hoja de Trabajo para listado'!$CD$151:$DC$151,0)),0)</f>
        <v>0</v>
      </c>
      <c r="P962" s="255">
        <f ca="1">+IFERROR(INDEX('Hoja de Trabajo para listado'!$A$155:$Z$1048576,MATCH($A962,'Hoja de Trabajo para listado'!$A$155:$A$1048576,0),MATCH((CUADRO!P$5&amp;$E962),'Hoja de Trabajo para listado'!$A$151:$Z$151,0)),0)+IFERROR(INDEX('Hoja de Trabajo para listado'!$AB$155:$BA$1048576,MATCH($A962,'Hoja de Trabajo para listado'!$AB$155:$AB$1048576,0),MATCH((CUADRO!P$5&amp;$E962),'Hoja de Trabajo para listado'!$AB$151:$BA$151,0)),0)+IFERROR(INDEX('Hoja de Trabajo para listado'!$BC$155:$CB$1048576,MATCH($A962,'Hoja de Trabajo para listado'!$BC$155:$BC$1048576,0),MATCH((CUADRO!P$5&amp;$E962),'Hoja de Trabajo para listado'!$BC$151:$CB$151,0)),0)+IFERROR(INDEX('Hoja de Trabajo para listado'!$DE$153:$DG$274,MATCH($A962,'Hoja de Trabajo para listado'!$DE$153:$DE$1048576,0),MATCH((CUADRO!P$5&amp;$E962),'Hoja de Trabajo para listado'!$DE$151:$DG$151,0)),0)+IFERROR(INDEX('Hoja de Trabajo para listado'!$CD$155:$DC$1048576,MATCH($A962,'Hoja de Trabajo para listado'!$CD$155:$CD$1048576,0),MATCH((CUADRO!P$5&amp;$E962),'Hoja de Trabajo para listado'!$CD$151:$DC$151,0)),0)</f>
        <v>0</v>
      </c>
      <c r="Q962" s="255">
        <f ca="1">+IFERROR(INDEX('Hoja de Trabajo para listado'!$A$155:$Z$1048576,MATCH($A962,'Hoja de Trabajo para listado'!$A$155:$A$1048576,0),MATCH((CUADRO!Q$5&amp;$E962),'Hoja de Trabajo para listado'!$A$151:$Z$151,0)),0)+IFERROR(INDEX('Hoja de Trabajo para listado'!$AB$155:$BA$1048576,MATCH($A962,'Hoja de Trabajo para listado'!$AB$155:$AB$1048576,0),MATCH((CUADRO!Q$5&amp;$E962),'Hoja de Trabajo para listado'!$AB$151:$BA$151,0)),0)+IFERROR(INDEX('Hoja de Trabajo para listado'!$BC$155:$CB$1048576,MATCH($A962,'Hoja de Trabajo para listado'!$BC$155:$BC$1048576,0),MATCH((CUADRO!Q$5&amp;$E962),'Hoja de Trabajo para listado'!$BC$151:$CB$151,0)),0)+IFERROR(INDEX('Hoja de Trabajo para listado'!$DE$153:$DG$274,MATCH($A962,'Hoja de Trabajo para listado'!$DE$153:$DE$1048576,0),MATCH((CUADRO!Q$5&amp;$E962),'Hoja de Trabajo para listado'!$DE$151:$DG$151,0)),0)+IFERROR(INDEX('Hoja de Trabajo para listado'!$CD$155:$DC$1048576,MATCH($A962,'Hoja de Trabajo para listado'!$CD$155:$CD$1048576,0),MATCH((CUADRO!Q$5&amp;$E962),'Hoja de Trabajo para listado'!$CD$151:$DC$151,0)),0)</f>
        <v>0</v>
      </c>
      <c r="R962" s="255">
        <f t="shared" ca="1" si="30"/>
        <v>0</v>
      </c>
      <c r="S962" s="262"/>
      <c r="T962" s="255">
        <f ca="1">+T963</f>
        <v>0</v>
      </c>
      <c r="U962" s="254">
        <f t="shared" si="31"/>
        <v>1</v>
      </c>
      <c r="V962" s="362" t="str">
        <f>+VLOOKUP(A962,bd_lista!$A$3:$E$590,5,FALSE)</f>
        <v>Gobiernos Autonomos Municipales</v>
      </c>
      <c r="W962" s="361" t="str">
        <f>+V962</f>
        <v>Gobiernos Autonomos Municipales</v>
      </c>
      <c r="X962" s="254">
        <f>+VLOOKUP(A962,[2]Sheet1!$A$13:$D$744,4,FALSE)</f>
        <v>0</v>
      </c>
      <c r="Y962" s="254" t="e">
        <f>+VLOOKUP(X962,bd_lista!$A$3:$C$590,3,FALSE)</f>
        <v>#N/A</v>
      </c>
      <c r="Z962" s="316">
        <f>+X962</f>
        <v>0</v>
      </c>
      <c r="AA962" s="317" t="e">
        <f>+Y962</f>
        <v>#N/A</v>
      </c>
    </row>
    <row r="963" spans="1:27" customFormat="1" ht="15" hidden="1" customHeight="1">
      <c r="A963" s="32">
        <v>1744</v>
      </c>
      <c r="B963" s="307"/>
      <c r="C963" s="259" t="str">
        <f>+VLOOKUP(A963,bd_lista!$A$3:$C$590,3,FALSE)</f>
        <v>Gobierno Autónomo Municipal de Puerto Quijarro</v>
      </c>
      <c r="D963" s="362"/>
      <c r="E963" s="256" t="s">
        <v>1314</v>
      </c>
      <c r="F963" s="257">
        <f ca="1">+IFERROR(INDEX('Hoja de Trabajo para listado'!$A$155:$Z$1048576,MATCH($A963,'Hoja de Trabajo para listado'!$A$155:$A$1048576,0),MATCH((CUADRO!F$5&amp;$E963),'Hoja de Trabajo para listado'!$A$151:$Z$151,0)),0)+IFERROR(INDEX('Hoja de Trabajo para listado'!$AB$155:$BA$1048576,MATCH($A963,'Hoja de Trabajo para listado'!$AB$155:$AB$1048576,0),MATCH((CUADRO!F$5&amp;$E963),'Hoja de Trabajo para listado'!$AB$151:$BA$151,0)),0)+IFERROR(INDEX('Hoja de Trabajo para listado'!$BC$155:$CB$1048576,MATCH($A963,'Hoja de Trabajo para listado'!$BC$155:$BC$1048576,0),MATCH((CUADRO!F$5&amp;$E963),'Hoja de Trabajo para listado'!$BC$151:$CB$151,0)),0)+IFERROR(INDEX('Hoja de Trabajo para listado'!$DE$153:$DG$274,MATCH($A963,'Hoja de Trabajo para listado'!$DE$153:$DE$1048576,0),MATCH((CUADRO!F$5&amp;$E963),'Hoja de Trabajo para listado'!$DE$151:$DG$151,0)),0)+IFERROR(INDEX('Hoja de Trabajo para listado'!$CD$155:$DC$1048576,MATCH($A963,'Hoja de Trabajo para listado'!$CD$155:$CD$1048576,0),MATCH((CUADRO!F$5&amp;$E963),'Hoja de Trabajo para listado'!$CD$151:$DC$151,0)),0)</f>
        <v>0</v>
      </c>
      <c r="G963" s="257">
        <f ca="1">+IFERROR(INDEX('Hoja de Trabajo para listado'!$A$155:$Z$1048576,MATCH($A963,'Hoja de Trabajo para listado'!$A$155:$A$1048576,0),MATCH((CUADRO!G$5&amp;$E963),'Hoja de Trabajo para listado'!$A$151:$Z$151,0)),0)+IFERROR(INDEX('Hoja de Trabajo para listado'!$AB$155:$BA$1048576,MATCH($A963,'Hoja de Trabajo para listado'!$AB$155:$AB$1048576,0),MATCH((CUADRO!G$5&amp;$E963),'Hoja de Trabajo para listado'!$AB$151:$BA$151,0)),0)+IFERROR(INDEX('Hoja de Trabajo para listado'!$BC$155:$CB$1048576,MATCH($A963,'Hoja de Trabajo para listado'!$BC$155:$BC$1048576,0),MATCH((CUADRO!G$5&amp;$E963),'Hoja de Trabajo para listado'!$BC$151:$CB$151,0)),0)+IFERROR(INDEX('Hoja de Trabajo para listado'!$DE$153:$DG$274,MATCH($A963,'Hoja de Trabajo para listado'!$DE$153:$DE$1048576,0),MATCH((CUADRO!G$5&amp;$E963),'Hoja de Trabajo para listado'!$DE$151:$DG$151,0)),0)+IFERROR(INDEX('Hoja de Trabajo para listado'!$CD$155:$DC$1048576,MATCH($A963,'Hoja de Trabajo para listado'!$CD$155:$CD$1048576,0),MATCH((CUADRO!G$5&amp;$E963),'Hoja de Trabajo para listado'!$CD$151:$DC$151,0)),0)</f>
        <v>0</v>
      </c>
      <c r="H963" s="257">
        <f ca="1">+IFERROR(INDEX('Hoja de Trabajo para listado'!$A$155:$Z$1048576,MATCH($A963,'Hoja de Trabajo para listado'!$A$155:$A$1048576,0),MATCH((CUADRO!H$5&amp;$E963),'Hoja de Trabajo para listado'!$A$151:$Z$151,0)),0)+IFERROR(INDEX('Hoja de Trabajo para listado'!$AB$155:$BA$1048576,MATCH($A963,'Hoja de Trabajo para listado'!$AB$155:$AB$1048576,0),MATCH((CUADRO!H$5&amp;$E963),'Hoja de Trabajo para listado'!$AB$151:$BA$151,0)),0)+IFERROR(INDEX('Hoja de Trabajo para listado'!$BC$155:$CB$1048576,MATCH($A963,'Hoja de Trabajo para listado'!$BC$155:$BC$1048576,0),MATCH((CUADRO!H$5&amp;$E963),'Hoja de Trabajo para listado'!$BC$151:$CB$151,0)),0)+IFERROR(INDEX('Hoja de Trabajo para listado'!$DE$153:$DG$274,MATCH($A963,'Hoja de Trabajo para listado'!$DE$153:$DE$1048576,0),MATCH((CUADRO!H$5&amp;$E963),'Hoja de Trabajo para listado'!$DE$151:$DG$151,0)),0)+IFERROR(INDEX('Hoja de Trabajo para listado'!$CD$155:$DC$1048576,MATCH($A963,'Hoja de Trabajo para listado'!$CD$155:$CD$1048576,0),MATCH((CUADRO!H$5&amp;$E963),'Hoja de Trabajo para listado'!$CD$151:$DC$151,0)),0)</f>
        <v>0</v>
      </c>
      <c r="I963" s="257">
        <f ca="1">+IFERROR(INDEX('Hoja de Trabajo para listado'!$A$155:$Z$1048576,MATCH($A963,'Hoja de Trabajo para listado'!$A$155:$A$1048576,0),MATCH((CUADRO!I$5&amp;$E963),'Hoja de Trabajo para listado'!$A$151:$Z$151,0)),0)+IFERROR(INDEX('Hoja de Trabajo para listado'!$AB$155:$BA$1048576,MATCH($A963,'Hoja de Trabajo para listado'!$AB$155:$AB$1048576,0),MATCH((CUADRO!I$5&amp;$E963),'Hoja de Trabajo para listado'!$AB$151:$BA$151,0)),0)+IFERROR(INDEX('Hoja de Trabajo para listado'!$BC$155:$CB$1048576,MATCH($A963,'Hoja de Trabajo para listado'!$BC$155:$BC$1048576,0),MATCH((CUADRO!I$5&amp;$E963),'Hoja de Trabajo para listado'!$BC$151:$CB$151,0)),0)+IFERROR(INDEX('Hoja de Trabajo para listado'!$DE$153:$DG$274,MATCH($A963,'Hoja de Trabajo para listado'!$DE$153:$DE$1048576,0),MATCH((CUADRO!I$5&amp;$E963),'Hoja de Trabajo para listado'!$DE$151:$DG$151,0)),0)+IFERROR(INDEX('Hoja de Trabajo para listado'!$CD$155:$DC$1048576,MATCH($A963,'Hoja de Trabajo para listado'!$CD$155:$CD$1048576,0),MATCH((CUADRO!I$5&amp;$E963),'Hoja de Trabajo para listado'!$CD$151:$DC$151,0)),0)</f>
        <v>0</v>
      </c>
      <c r="J963" s="257">
        <f ca="1">+IFERROR(INDEX('Hoja de Trabajo para listado'!$A$155:$Z$1048576,MATCH($A963,'Hoja de Trabajo para listado'!$A$155:$A$1048576,0),MATCH((CUADRO!J$5&amp;$E963),'Hoja de Trabajo para listado'!$A$151:$Z$151,0)),0)+IFERROR(INDEX('Hoja de Trabajo para listado'!$AB$155:$BA$1048576,MATCH($A963,'Hoja de Trabajo para listado'!$AB$155:$AB$1048576,0),MATCH((CUADRO!J$5&amp;$E963),'Hoja de Trabajo para listado'!$AB$151:$BA$151,0)),0)+IFERROR(INDEX('Hoja de Trabajo para listado'!$BC$155:$CB$1048576,MATCH($A963,'Hoja de Trabajo para listado'!$BC$155:$BC$1048576,0),MATCH((CUADRO!J$5&amp;$E963),'Hoja de Trabajo para listado'!$BC$151:$CB$151,0)),0)+IFERROR(INDEX('Hoja de Trabajo para listado'!$DE$153:$DG$274,MATCH($A963,'Hoja de Trabajo para listado'!$DE$153:$DE$1048576,0),MATCH((CUADRO!J$5&amp;$E963),'Hoja de Trabajo para listado'!$DE$151:$DG$151,0)),0)+IFERROR(INDEX('Hoja de Trabajo para listado'!$CD$155:$DC$1048576,MATCH($A963,'Hoja de Trabajo para listado'!$CD$155:$CD$1048576,0),MATCH((CUADRO!J$5&amp;$E963),'Hoja de Trabajo para listado'!$CD$151:$DC$151,0)),0)</f>
        <v>0</v>
      </c>
      <c r="K963" s="257">
        <f ca="1">+IFERROR(INDEX('Hoja de Trabajo para listado'!$A$155:$Z$1048576,MATCH($A963,'Hoja de Trabajo para listado'!$A$155:$A$1048576,0),MATCH((CUADRO!K$5&amp;$E963),'Hoja de Trabajo para listado'!$A$151:$Z$151,0)),0)+IFERROR(INDEX('Hoja de Trabajo para listado'!$AB$155:$BA$1048576,MATCH($A963,'Hoja de Trabajo para listado'!$AB$155:$AB$1048576,0),MATCH((CUADRO!K$5&amp;$E963),'Hoja de Trabajo para listado'!$AB$151:$BA$151,0)),0)+IFERROR(INDEX('Hoja de Trabajo para listado'!$BC$155:$CB$1048576,MATCH($A963,'Hoja de Trabajo para listado'!$BC$155:$BC$1048576,0),MATCH((CUADRO!K$5&amp;$E963),'Hoja de Trabajo para listado'!$BC$151:$CB$151,0)),0)+IFERROR(INDEX('Hoja de Trabajo para listado'!$DE$153:$DG$274,MATCH($A963,'Hoja de Trabajo para listado'!$DE$153:$DE$1048576,0),MATCH((CUADRO!K$5&amp;$E963),'Hoja de Trabajo para listado'!$DE$151:$DG$151,0)),0)+IFERROR(INDEX('Hoja de Trabajo para listado'!$CD$155:$DC$1048576,MATCH($A963,'Hoja de Trabajo para listado'!$CD$155:$CD$1048576,0),MATCH((CUADRO!K$5&amp;$E963),'Hoja de Trabajo para listado'!$CD$151:$DC$151,0)),0)</f>
        <v>0</v>
      </c>
      <c r="L963" s="257">
        <f ca="1">+IFERROR(INDEX('Hoja de Trabajo para listado'!$A$155:$Z$1048576,MATCH($A963,'Hoja de Trabajo para listado'!$A$155:$A$1048576,0),MATCH((CUADRO!L$5&amp;$E963),'Hoja de Trabajo para listado'!$A$151:$Z$151,0)),0)+IFERROR(INDEX('Hoja de Trabajo para listado'!$AB$155:$BA$1048576,MATCH($A963,'Hoja de Trabajo para listado'!$AB$155:$AB$1048576,0),MATCH((CUADRO!L$5&amp;$E963),'Hoja de Trabajo para listado'!$AB$151:$BA$151,0)),0)+IFERROR(INDEX('Hoja de Trabajo para listado'!$BC$155:$CB$1048576,MATCH($A963,'Hoja de Trabajo para listado'!$BC$155:$BC$1048576,0),MATCH((CUADRO!L$5&amp;$E963),'Hoja de Trabajo para listado'!$BC$151:$CB$151,0)),0)+IFERROR(INDEX('Hoja de Trabajo para listado'!$DE$153:$DG$274,MATCH($A963,'Hoja de Trabajo para listado'!$DE$153:$DE$1048576,0),MATCH((CUADRO!L$5&amp;$E963),'Hoja de Trabajo para listado'!$DE$151:$DG$151,0)),0)+IFERROR(INDEX('Hoja de Trabajo para listado'!$CD$155:$DC$1048576,MATCH($A963,'Hoja de Trabajo para listado'!$CD$155:$CD$1048576,0),MATCH((CUADRO!L$5&amp;$E963),'Hoja de Trabajo para listado'!$CD$151:$DC$151,0)),0)</f>
        <v>0</v>
      </c>
      <c r="M963" s="257">
        <f ca="1">+IFERROR(INDEX('Hoja de Trabajo para listado'!$A$155:$Z$1048576,MATCH($A963,'Hoja de Trabajo para listado'!$A$155:$A$1048576,0),MATCH((CUADRO!M$5&amp;$E963),'Hoja de Trabajo para listado'!$A$151:$Z$151,0)),0)+IFERROR(INDEX('Hoja de Trabajo para listado'!$AB$155:$BA$1048576,MATCH($A963,'Hoja de Trabajo para listado'!$AB$155:$AB$1048576,0),MATCH((CUADRO!M$5&amp;$E963),'Hoja de Trabajo para listado'!$AB$151:$BA$151,0)),0)+IFERROR(INDEX('Hoja de Trabajo para listado'!$BC$155:$CB$1048576,MATCH($A963,'Hoja de Trabajo para listado'!$BC$155:$BC$1048576,0),MATCH((CUADRO!M$5&amp;$E963),'Hoja de Trabajo para listado'!$BC$151:$CB$151,0)),0)+IFERROR(INDEX('Hoja de Trabajo para listado'!$DE$153:$DG$274,MATCH($A963,'Hoja de Trabajo para listado'!$DE$153:$DE$1048576,0),MATCH((CUADRO!M$5&amp;$E963),'Hoja de Trabajo para listado'!$DE$151:$DG$151,0)),0)+IFERROR(INDEX('Hoja de Trabajo para listado'!$CD$155:$DC$1048576,MATCH($A963,'Hoja de Trabajo para listado'!$CD$155:$CD$1048576,0),MATCH((CUADRO!M$5&amp;$E963),'Hoja de Trabajo para listado'!$CD$151:$DC$151,0)),0)</f>
        <v>0</v>
      </c>
      <c r="N963" s="257">
        <f ca="1">+IFERROR(INDEX('Hoja de Trabajo para listado'!$A$155:$Z$1048576,MATCH($A963,'Hoja de Trabajo para listado'!$A$155:$A$1048576,0),MATCH((CUADRO!N$5&amp;$E963),'Hoja de Trabajo para listado'!$A$151:$Z$151,0)),0)+IFERROR(INDEX('Hoja de Trabajo para listado'!$AB$155:$BA$1048576,MATCH($A963,'Hoja de Trabajo para listado'!$AB$155:$AB$1048576,0),MATCH((CUADRO!N$5&amp;$E963),'Hoja de Trabajo para listado'!$AB$151:$BA$151,0)),0)+IFERROR(INDEX('Hoja de Trabajo para listado'!$BC$155:$CB$1048576,MATCH($A963,'Hoja de Trabajo para listado'!$BC$155:$BC$1048576,0),MATCH((CUADRO!N$5&amp;$E963),'Hoja de Trabajo para listado'!$BC$151:$CB$151,0)),0)+IFERROR(INDEX('Hoja de Trabajo para listado'!$DE$153:$DG$274,MATCH($A963,'Hoja de Trabajo para listado'!$DE$153:$DE$1048576,0),MATCH((CUADRO!N$5&amp;$E963),'Hoja de Trabajo para listado'!$DE$151:$DG$151,0)),0)+IFERROR(INDEX('Hoja de Trabajo para listado'!$CD$155:$DC$1048576,MATCH($A963,'Hoja de Trabajo para listado'!$CD$155:$CD$1048576,0),MATCH((CUADRO!N$5&amp;$E963),'Hoja de Trabajo para listado'!$CD$151:$DC$151,0)),0)</f>
        <v>0</v>
      </c>
      <c r="O963" s="257">
        <f ca="1">+IFERROR(INDEX('Hoja de Trabajo para listado'!$A$155:$Z$1048576,MATCH($A963,'Hoja de Trabajo para listado'!$A$155:$A$1048576,0),MATCH((CUADRO!O$5&amp;$E963),'Hoja de Trabajo para listado'!$A$151:$Z$151,0)),0)+IFERROR(INDEX('Hoja de Trabajo para listado'!$AB$155:$BA$1048576,MATCH($A963,'Hoja de Trabajo para listado'!$AB$155:$AB$1048576,0),MATCH((CUADRO!O$5&amp;$E963),'Hoja de Trabajo para listado'!$AB$151:$BA$151,0)),0)+IFERROR(INDEX('Hoja de Trabajo para listado'!$BC$155:$CB$1048576,MATCH($A963,'Hoja de Trabajo para listado'!$BC$155:$BC$1048576,0),MATCH((CUADRO!O$5&amp;$E963),'Hoja de Trabajo para listado'!$BC$151:$CB$151,0)),0)+IFERROR(INDEX('Hoja de Trabajo para listado'!$DE$153:$DG$274,MATCH($A963,'Hoja de Trabajo para listado'!$DE$153:$DE$1048576,0),MATCH((CUADRO!O$5&amp;$E963),'Hoja de Trabajo para listado'!$DE$151:$DG$151,0)),0)+IFERROR(INDEX('Hoja de Trabajo para listado'!$CD$155:$DC$1048576,MATCH($A963,'Hoja de Trabajo para listado'!$CD$155:$CD$1048576,0),MATCH((CUADRO!O$5&amp;$E963),'Hoja de Trabajo para listado'!$CD$151:$DC$151,0)),0)</f>
        <v>0</v>
      </c>
      <c r="P963" s="257">
        <f ca="1">+IFERROR(INDEX('Hoja de Trabajo para listado'!$A$155:$Z$1048576,MATCH($A963,'Hoja de Trabajo para listado'!$A$155:$A$1048576,0),MATCH((CUADRO!P$5&amp;$E963),'Hoja de Trabajo para listado'!$A$151:$Z$151,0)),0)+IFERROR(INDEX('Hoja de Trabajo para listado'!$AB$155:$BA$1048576,MATCH($A963,'Hoja de Trabajo para listado'!$AB$155:$AB$1048576,0),MATCH((CUADRO!P$5&amp;$E963),'Hoja de Trabajo para listado'!$AB$151:$BA$151,0)),0)+IFERROR(INDEX('Hoja de Trabajo para listado'!$BC$155:$CB$1048576,MATCH($A963,'Hoja de Trabajo para listado'!$BC$155:$BC$1048576,0),MATCH((CUADRO!P$5&amp;$E963),'Hoja de Trabajo para listado'!$BC$151:$CB$151,0)),0)+IFERROR(INDEX('Hoja de Trabajo para listado'!$DE$153:$DG$274,MATCH($A963,'Hoja de Trabajo para listado'!$DE$153:$DE$1048576,0),MATCH((CUADRO!P$5&amp;$E963),'Hoja de Trabajo para listado'!$DE$151:$DG$151,0)),0)+IFERROR(INDEX('Hoja de Trabajo para listado'!$CD$155:$DC$1048576,MATCH($A963,'Hoja de Trabajo para listado'!$CD$155:$CD$1048576,0),MATCH((CUADRO!P$5&amp;$E963),'Hoja de Trabajo para listado'!$CD$151:$DC$151,0)),0)</f>
        <v>0</v>
      </c>
      <c r="Q963" s="257">
        <f ca="1">+IFERROR(INDEX('Hoja de Trabajo para listado'!$A$155:$Z$1048576,MATCH($A963,'Hoja de Trabajo para listado'!$A$155:$A$1048576,0),MATCH((CUADRO!Q$5&amp;$E963),'Hoja de Trabajo para listado'!$A$151:$Z$151,0)),0)+IFERROR(INDEX('Hoja de Trabajo para listado'!$AB$155:$BA$1048576,MATCH($A963,'Hoja de Trabajo para listado'!$AB$155:$AB$1048576,0),MATCH((CUADRO!Q$5&amp;$E963),'Hoja de Trabajo para listado'!$AB$151:$BA$151,0)),0)+IFERROR(INDEX('Hoja de Trabajo para listado'!$BC$155:$CB$1048576,MATCH($A963,'Hoja de Trabajo para listado'!$BC$155:$BC$1048576,0),MATCH((CUADRO!Q$5&amp;$E963),'Hoja de Trabajo para listado'!$BC$151:$CB$151,0)),0)+IFERROR(INDEX('Hoja de Trabajo para listado'!$DE$153:$DG$274,MATCH($A963,'Hoja de Trabajo para listado'!$DE$153:$DE$1048576,0),MATCH((CUADRO!Q$5&amp;$E963),'Hoja de Trabajo para listado'!$DE$151:$DG$151,0)),0)+IFERROR(INDEX('Hoja de Trabajo para listado'!$CD$155:$DC$1048576,MATCH($A963,'Hoja de Trabajo para listado'!$CD$155:$CD$1048576,0),MATCH((CUADRO!Q$5&amp;$E963),'Hoja de Trabajo para listado'!$CD$151:$DC$151,0)),0)</f>
        <v>0</v>
      </c>
      <c r="R963" s="257">
        <f t="shared" ca="1" si="30"/>
        <v>0</v>
      </c>
      <c r="S963" s="274">
        <f ca="1">+R962+R963</f>
        <v>0</v>
      </c>
      <c r="T963" s="255">
        <f ca="1">+S963</f>
        <v>0</v>
      </c>
      <c r="U963" s="254">
        <f t="shared" si="31"/>
        <v>2</v>
      </c>
      <c r="V963" s="362" t="str">
        <f>+VLOOKUP(A963,bd_lista!$A$3:$E$590,5,FALSE)</f>
        <v>Gobiernos Autonomos Municipales</v>
      </c>
      <c r="W963" s="362"/>
      <c r="X963" s="254">
        <f>+VLOOKUP(A963,[2]Sheet1!$A$13:$D$744,4,FALSE)</f>
        <v>0</v>
      </c>
      <c r="Y963" s="254" t="e">
        <f>+VLOOKUP(X963,bd_lista!$A$3:$C$590,3,FALSE)</f>
        <v>#N/A</v>
      </c>
      <c r="Z963" s="314"/>
      <c r="AA963" s="315"/>
    </row>
    <row r="964" spans="1:27" customFormat="1" ht="15" hidden="1" customHeight="1">
      <c r="A964" s="32">
        <v>1745</v>
      </c>
      <c r="B964" s="306">
        <f>+A964</f>
        <v>1745</v>
      </c>
      <c r="C964" s="259" t="str">
        <f>+VLOOKUP(A964,bd_lista!$A$3:$C$590,3,FALSE)</f>
        <v>Gobierno Autónomo Municipal de Ascención de Guarayos</v>
      </c>
      <c r="D964" s="361" t="str">
        <f>+C964</f>
        <v>Gobierno Autónomo Municipal de Ascención de Guarayos</v>
      </c>
      <c r="E964" s="254" t="s">
        <v>1313</v>
      </c>
      <c r="F964" s="255">
        <f ca="1">+IFERROR(INDEX('Hoja de Trabajo para listado'!$A$155:$Z$1048576,MATCH($A964,'Hoja de Trabajo para listado'!$A$155:$A$1048576,0),MATCH((CUADRO!F$5&amp;$E964),'Hoja de Trabajo para listado'!$A$151:$Z$151,0)),0)+IFERROR(INDEX('Hoja de Trabajo para listado'!$AB$155:$BA$1048576,MATCH($A964,'Hoja de Trabajo para listado'!$AB$155:$AB$1048576,0),MATCH((CUADRO!F$5&amp;$E964),'Hoja de Trabajo para listado'!$AB$151:$BA$151,0)),0)+IFERROR(INDEX('Hoja de Trabajo para listado'!$BC$155:$CB$1048576,MATCH($A964,'Hoja de Trabajo para listado'!$BC$155:$BC$1048576,0),MATCH((CUADRO!F$5&amp;$E964),'Hoja de Trabajo para listado'!$BC$151:$CB$151,0)),0)+IFERROR(INDEX('Hoja de Trabajo para listado'!$DE$153:$DG$274,MATCH($A964,'Hoja de Trabajo para listado'!$DE$153:$DE$1048576,0),MATCH((CUADRO!F$5&amp;$E964),'Hoja de Trabajo para listado'!$DE$151:$DG$151,0)),0)+IFERROR(INDEX('Hoja de Trabajo para listado'!$CD$155:$DC$1048576,MATCH($A964,'Hoja de Trabajo para listado'!$CD$155:$CD$1048576,0),MATCH((CUADRO!F$5&amp;$E964),'Hoja de Trabajo para listado'!$CD$151:$DC$151,0)),0)</f>
        <v>0</v>
      </c>
      <c r="G964" s="255">
        <f ca="1">+IFERROR(INDEX('Hoja de Trabajo para listado'!$A$155:$Z$1048576,MATCH($A964,'Hoja de Trabajo para listado'!$A$155:$A$1048576,0),MATCH((CUADRO!G$5&amp;$E964),'Hoja de Trabajo para listado'!$A$151:$Z$151,0)),0)+IFERROR(INDEX('Hoja de Trabajo para listado'!$AB$155:$BA$1048576,MATCH($A964,'Hoja de Trabajo para listado'!$AB$155:$AB$1048576,0),MATCH((CUADRO!G$5&amp;$E964),'Hoja de Trabajo para listado'!$AB$151:$BA$151,0)),0)+IFERROR(INDEX('Hoja de Trabajo para listado'!$BC$155:$CB$1048576,MATCH($A964,'Hoja de Trabajo para listado'!$BC$155:$BC$1048576,0),MATCH((CUADRO!G$5&amp;$E964),'Hoja de Trabajo para listado'!$BC$151:$CB$151,0)),0)+IFERROR(INDEX('Hoja de Trabajo para listado'!$DE$153:$DG$274,MATCH($A964,'Hoja de Trabajo para listado'!$DE$153:$DE$1048576,0),MATCH((CUADRO!G$5&amp;$E964),'Hoja de Trabajo para listado'!$DE$151:$DG$151,0)),0)+IFERROR(INDEX('Hoja de Trabajo para listado'!$CD$155:$DC$1048576,MATCH($A964,'Hoja de Trabajo para listado'!$CD$155:$CD$1048576,0),MATCH((CUADRO!G$5&amp;$E964),'Hoja de Trabajo para listado'!$CD$151:$DC$151,0)),0)</f>
        <v>0</v>
      </c>
      <c r="H964" s="255">
        <f ca="1">+IFERROR(INDEX('Hoja de Trabajo para listado'!$A$155:$Z$1048576,MATCH($A964,'Hoja de Trabajo para listado'!$A$155:$A$1048576,0),MATCH((CUADRO!H$5&amp;$E964),'Hoja de Trabajo para listado'!$A$151:$Z$151,0)),0)+IFERROR(INDEX('Hoja de Trabajo para listado'!$AB$155:$BA$1048576,MATCH($A964,'Hoja de Trabajo para listado'!$AB$155:$AB$1048576,0),MATCH((CUADRO!H$5&amp;$E964),'Hoja de Trabajo para listado'!$AB$151:$BA$151,0)),0)+IFERROR(INDEX('Hoja de Trabajo para listado'!$BC$155:$CB$1048576,MATCH($A964,'Hoja de Trabajo para listado'!$BC$155:$BC$1048576,0),MATCH((CUADRO!H$5&amp;$E964),'Hoja de Trabajo para listado'!$BC$151:$CB$151,0)),0)+IFERROR(INDEX('Hoja de Trabajo para listado'!$DE$153:$DG$274,MATCH($A964,'Hoja de Trabajo para listado'!$DE$153:$DE$1048576,0),MATCH((CUADRO!H$5&amp;$E964),'Hoja de Trabajo para listado'!$DE$151:$DG$151,0)),0)+IFERROR(INDEX('Hoja de Trabajo para listado'!$CD$155:$DC$1048576,MATCH($A964,'Hoja de Trabajo para listado'!$CD$155:$CD$1048576,0),MATCH((CUADRO!H$5&amp;$E964),'Hoja de Trabajo para listado'!$CD$151:$DC$151,0)),0)</f>
        <v>0</v>
      </c>
      <c r="I964" s="255">
        <f ca="1">+IFERROR(INDEX('Hoja de Trabajo para listado'!$A$155:$Z$1048576,MATCH($A964,'Hoja de Trabajo para listado'!$A$155:$A$1048576,0),MATCH((CUADRO!I$5&amp;$E964),'Hoja de Trabajo para listado'!$A$151:$Z$151,0)),0)+IFERROR(INDEX('Hoja de Trabajo para listado'!$AB$155:$BA$1048576,MATCH($A964,'Hoja de Trabajo para listado'!$AB$155:$AB$1048576,0),MATCH((CUADRO!I$5&amp;$E964),'Hoja de Trabajo para listado'!$AB$151:$BA$151,0)),0)+IFERROR(INDEX('Hoja de Trabajo para listado'!$BC$155:$CB$1048576,MATCH($A964,'Hoja de Trabajo para listado'!$BC$155:$BC$1048576,0),MATCH((CUADRO!I$5&amp;$E964),'Hoja de Trabajo para listado'!$BC$151:$CB$151,0)),0)+IFERROR(INDEX('Hoja de Trabajo para listado'!$DE$153:$DG$274,MATCH($A964,'Hoja de Trabajo para listado'!$DE$153:$DE$1048576,0),MATCH((CUADRO!I$5&amp;$E964),'Hoja de Trabajo para listado'!$DE$151:$DG$151,0)),0)+IFERROR(INDEX('Hoja de Trabajo para listado'!$CD$155:$DC$1048576,MATCH($A964,'Hoja de Trabajo para listado'!$CD$155:$CD$1048576,0),MATCH((CUADRO!I$5&amp;$E964),'Hoja de Trabajo para listado'!$CD$151:$DC$151,0)),0)</f>
        <v>0</v>
      </c>
      <c r="J964" s="255">
        <f ca="1">+IFERROR(INDEX('Hoja de Trabajo para listado'!$A$155:$Z$1048576,MATCH($A964,'Hoja de Trabajo para listado'!$A$155:$A$1048576,0),MATCH((CUADRO!J$5&amp;$E964),'Hoja de Trabajo para listado'!$A$151:$Z$151,0)),0)+IFERROR(INDEX('Hoja de Trabajo para listado'!$AB$155:$BA$1048576,MATCH($A964,'Hoja de Trabajo para listado'!$AB$155:$AB$1048576,0),MATCH((CUADRO!J$5&amp;$E964),'Hoja de Trabajo para listado'!$AB$151:$BA$151,0)),0)+IFERROR(INDEX('Hoja de Trabajo para listado'!$BC$155:$CB$1048576,MATCH($A964,'Hoja de Trabajo para listado'!$BC$155:$BC$1048576,0),MATCH((CUADRO!J$5&amp;$E964),'Hoja de Trabajo para listado'!$BC$151:$CB$151,0)),0)+IFERROR(INDEX('Hoja de Trabajo para listado'!$DE$153:$DG$274,MATCH($A964,'Hoja de Trabajo para listado'!$DE$153:$DE$1048576,0),MATCH((CUADRO!J$5&amp;$E964),'Hoja de Trabajo para listado'!$DE$151:$DG$151,0)),0)+IFERROR(INDEX('Hoja de Trabajo para listado'!$CD$155:$DC$1048576,MATCH($A964,'Hoja de Trabajo para listado'!$CD$155:$CD$1048576,0),MATCH((CUADRO!J$5&amp;$E964),'Hoja de Trabajo para listado'!$CD$151:$DC$151,0)),0)</f>
        <v>0</v>
      </c>
      <c r="K964" s="255">
        <f ca="1">+IFERROR(INDEX('Hoja de Trabajo para listado'!$A$155:$Z$1048576,MATCH($A964,'Hoja de Trabajo para listado'!$A$155:$A$1048576,0),MATCH((CUADRO!K$5&amp;$E964),'Hoja de Trabajo para listado'!$A$151:$Z$151,0)),0)+IFERROR(INDEX('Hoja de Trabajo para listado'!$AB$155:$BA$1048576,MATCH($A964,'Hoja de Trabajo para listado'!$AB$155:$AB$1048576,0),MATCH((CUADRO!K$5&amp;$E964),'Hoja de Trabajo para listado'!$AB$151:$BA$151,0)),0)+IFERROR(INDEX('Hoja de Trabajo para listado'!$BC$155:$CB$1048576,MATCH($A964,'Hoja de Trabajo para listado'!$BC$155:$BC$1048576,0),MATCH((CUADRO!K$5&amp;$E964),'Hoja de Trabajo para listado'!$BC$151:$CB$151,0)),0)+IFERROR(INDEX('Hoja de Trabajo para listado'!$DE$153:$DG$274,MATCH($A964,'Hoja de Trabajo para listado'!$DE$153:$DE$1048576,0),MATCH((CUADRO!K$5&amp;$E964),'Hoja de Trabajo para listado'!$DE$151:$DG$151,0)),0)+IFERROR(INDEX('Hoja de Trabajo para listado'!$CD$155:$DC$1048576,MATCH($A964,'Hoja de Trabajo para listado'!$CD$155:$CD$1048576,0),MATCH((CUADRO!K$5&amp;$E964),'Hoja de Trabajo para listado'!$CD$151:$DC$151,0)),0)</f>
        <v>0</v>
      </c>
      <c r="L964" s="255">
        <f ca="1">+IFERROR(INDEX('Hoja de Trabajo para listado'!$A$155:$Z$1048576,MATCH($A964,'Hoja de Trabajo para listado'!$A$155:$A$1048576,0),MATCH((CUADRO!L$5&amp;$E964),'Hoja de Trabajo para listado'!$A$151:$Z$151,0)),0)+IFERROR(INDEX('Hoja de Trabajo para listado'!$AB$155:$BA$1048576,MATCH($A964,'Hoja de Trabajo para listado'!$AB$155:$AB$1048576,0),MATCH((CUADRO!L$5&amp;$E964),'Hoja de Trabajo para listado'!$AB$151:$BA$151,0)),0)+IFERROR(INDEX('Hoja de Trabajo para listado'!$BC$155:$CB$1048576,MATCH($A964,'Hoja de Trabajo para listado'!$BC$155:$BC$1048576,0),MATCH((CUADRO!L$5&amp;$E964),'Hoja de Trabajo para listado'!$BC$151:$CB$151,0)),0)+IFERROR(INDEX('Hoja de Trabajo para listado'!$DE$153:$DG$274,MATCH($A964,'Hoja de Trabajo para listado'!$DE$153:$DE$1048576,0),MATCH((CUADRO!L$5&amp;$E964),'Hoja de Trabajo para listado'!$DE$151:$DG$151,0)),0)+IFERROR(INDEX('Hoja de Trabajo para listado'!$CD$155:$DC$1048576,MATCH($A964,'Hoja de Trabajo para listado'!$CD$155:$CD$1048576,0),MATCH((CUADRO!L$5&amp;$E964),'Hoja de Trabajo para listado'!$CD$151:$DC$151,0)),0)</f>
        <v>0</v>
      </c>
      <c r="M964" s="255">
        <f ca="1">+IFERROR(INDEX('Hoja de Trabajo para listado'!$A$155:$Z$1048576,MATCH($A964,'Hoja de Trabajo para listado'!$A$155:$A$1048576,0),MATCH((CUADRO!M$5&amp;$E964),'Hoja de Trabajo para listado'!$A$151:$Z$151,0)),0)+IFERROR(INDEX('Hoja de Trabajo para listado'!$AB$155:$BA$1048576,MATCH($A964,'Hoja de Trabajo para listado'!$AB$155:$AB$1048576,0),MATCH((CUADRO!M$5&amp;$E964),'Hoja de Trabajo para listado'!$AB$151:$BA$151,0)),0)+IFERROR(INDEX('Hoja de Trabajo para listado'!$BC$155:$CB$1048576,MATCH($A964,'Hoja de Trabajo para listado'!$BC$155:$BC$1048576,0),MATCH((CUADRO!M$5&amp;$E964),'Hoja de Trabajo para listado'!$BC$151:$CB$151,0)),0)+IFERROR(INDEX('Hoja de Trabajo para listado'!$DE$153:$DG$274,MATCH($A964,'Hoja de Trabajo para listado'!$DE$153:$DE$1048576,0),MATCH((CUADRO!M$5&amp;$E964),'Hoja de Trabajo para listado'!$DE$151:$DG$151,0)),0)+IFERROR(INDEX('Hoja de Trabajo para listado'!$CD$155:$DC$1048576,MATCH($A964,'Hoja de Trabajo para listado'!$CD$155:$CD$1048576,0),MATCH((CUADRO!M$5&amp;$E964),'Hoja de Trabajo para listado'!$CD$151:$DC$151,0)),0)</f>
        <v>0</v>
      </c>
      <c r="N964" s="255">
        <f ca="1">+IFERROR(INDEX('Hoja de Trabajo para listado'!$A$155:$Z$1048576,MATCH($A964,'Hoja de Trabajo para listado'!$A$155:$A$1048576,0),MATCH((CUADRO!N$5&amp;$E964),'Hoja de Trabajo para listado'!$A$151:$Z$151,0)),0)+IFERROR(INDEX('Hoja de Trabajo para listado'!$AB$155:$BA$1048576,MATCH($A964,'Hoja de Trabajo para listado'!$AB$155:$AB$1048576,0),MATCH((CUADRO!N$5&amp;$E964),'Hoja de Trabajo para listado'!$AB$151:$BA$151,0)),0)+IFERROR(INDEX('Hoja de Trabajo para listado'!$BC$155:$CB$1048576,MATCH($A964,'Hoja de Trabajo para listado'!$BC$155:$BC$1048576,0),MATCH((CUADRO!N$5&amp;$E964),'Hoja de Trabajo para listado'!$BC$151:$CB$151,0)),0)+IFERROR(INDEX('Hoja de Trabajo para listado'!$DE$153:$DG$274,MATCH($A964,'Hoja de Trabajo para listado'!$DE$153:$DE$1048576,0),MATCH((CUADRO!N$5&amp;$E964),'Hoja de Trabajo para listado'!$DE$151:$DG$151,0)),0)+IFERROR(INDEX('Hoja de Trabajo para listado'!$CD$155:$DC$1048576,MATCH($A964,'Hoja de Trabajo para listado'!$CD$155:$CD$1048576,0),MATCH((CUADRO!N$5&amp;$E964),'Hoja de Trabajo para listado'!$CD$151:$DC$151,0)),0)</f>
        <v>0</v>
      </c>
      <c r="O964" s="255">
        <f ca="1">+IFERROR(INDEX('Hoja de Trabajo para listado'!$A$155:$Z$1048576,MATCH($A964,'Hoja de Trabajo para listado'!$A$155:$A$1048576,0),MATCH((CUADRO!O$5&amp;$E964),'Hoja de Trabajo para listado'!$A$151:$Z$151,0)),0)+IFERROR(INDEX('Hoja de Trabajo para listado'!$AB$155:$BA$1048576,MATCH($A964,'Hoja de Trabajo para listado'!$AB$155:$AB$1048576,0),MATCH((CUADRO!O$5&amp;$E964),'Hoja de Trabajo para listado'!$AB$151:$BA$151,0)),0)+IFERROR(INDEX('Hoja de Trabajo para listado'!$BC$155:$CB$1048576,MATCH($A964,'Hoja de Trabajo para listado'!$BC$155:$BC$1048576,0),MATCH((CUADRO!O$5&amp;$E964),'Hoja de Trabajo para listado'!$BC$151:$CB$151,0)),0)+IFERROR(INDEX('Hoja de Trabajo para listado'!$DE$153:$DG$274,MATCH($A964,'Hoja de Trabajo para listado'!$DE$153:$DE$1048576,0),MATCH((CUADRO!O$5&amp;$E964),'Hoja de Trabajo para listado'!$DE$151:$DG$151,0)),0)+IFERROR(INDEX('Hoja de Trabajo para listado'!$CD$155:$DC$1048576,MATCH($A964,'Hoja de Trabajo para listado'!$CD$155:$CD$1048576,0),MATCH((CUADRO!O$5&amp;$E964),'Hoja de Trabajo para listado'!$CD$151:$DC$151,0)),0)</f>
        <v>0</v>
      </c>
      <c r="P964" s="255">
        <f ca="1">+IFERROR(INDEX('Hoja de Trabajo para listado'!$A$155:$Z$1048576,MATCH($A964,'Hoja de Trabajo para listado'!$A$155:$A$1048576,0),MATCH((CUADRO!P$5&amp;$E964),'Hoja de Trabajo para listado'!$A$151:$Z$151,0)),0)+IFERROR(INDEX('Hoja de Trabajo para listado'!$AB$155:$BA$1048576,MATCH($A964,'Hoja de Trabajo para listado'!$AB$155:$AB$1048576,0),MATCH((CUADRO!P$5&amp;$E964),'Hoja de Trabajo para listado'!$AB$151:$BA$151,0)),0)+IFERROR(INDEX('Hoja de Trabajo para listado'!$BC$155:$CB$1048576,MATCH($A964,'Hoja de Trabajo para listado'!$BC$155:$BC$1048576,0),MATCH((CUADRO!P$5&amp;$E964),'Hoja de Trabajo para listado'!$BC$151:$CB$151,0)),0)+IFERROR(INDEX('Hoja de Trabajo para listado'!$DE$153:$DG$274,MATCH($A964,'Hoja de Trabajo para listado'!$DE$153:$DE$1048576,0),MATCH((CUADRO!P$5&amp;$E964),'Hoja de Trabajo para listado'!$DE$151:$DG$151,0)),0)+IFERROR(INDEX('Hoja de Trabajo para listado'!$CD$155:$DC$1048576,MATCH($A964,'Hoja de Trabajo para listado'!$CD$155:$CD$1048576,0),MATCH((CUADRO!P$5&amp;$E964),'Hoja de Trabajo para listado'!$CD$151:$DC$151,0)),0)</f>
        <v>0</v>
      </c>
      <c r="Q964" s="255">
        <f ca="1">+IFERROR(INDEX('Hoja de Trabajo para listado'!$A$155:$Z$1048576,MATCH($A964,'Hoja de Trabajo para listado'!$A$155:$A$1048576,0),MATCH((CUADRO!Q$5&amp;$E964),'Hoja de Trabajo para listado'!$A$151:$Z$151,0)),0)+IFERROR(INDEX('Hoja de Trabajo para listado'!$AB$155:$BA$1048576,MATCH($A964,'Hoja de Trabajo para listado'!$AB$155:$AB$1048576,0),MATCH((CUADRO!Q$5&amp;$E964),'Hoja de Trabajo para listado'!$AB$151:$BA$151,0)),0)+IFERROR(INDEX('Hoja de Trabajo para listado'!$BC$155:$CB$1048576,MATCH($A964,'Hoja de Trabajo para listado'!$BC$155:$BC$1048576,0),MATCH((CUADRO!Q$5&amp;$E964),'Hoja de Trabajo para listado'!$BC$151:$CB$151,0)),0)+IFERROR(INDEX('Hoja de Trabajo para listado'!$DE$153:$DG$274,MATCH($A964,'Hoja de Trabajo para listado'!$DE$153:$DE$1048576,0),MATCH((CUADRO!Q$5&amp;$E964),'Hoja de Trabajo para listado'!$DE$151:$DG$151,0)),0)+IFERROR(INDEX('Hoja de Trabajo para listado'!$CD$155:$DC$1048576,MATCH($A964,'Hoja de Trabajo para listado'!$CD$155:$CD$1048576,0),MATCH((CUADRO!Q$5&amp;$E964),'Hoja de Trabajo para listado'!$CD$151:$DC$151,0)),0)</f>
        <v>0</v>
      </c>
      <c r="R964" s="255">
        <f t="shared" ca="1" si="30"/>
        <v>0</v>
      </c>
      <c r="S964" s="262"/>
      <c r="T964" s="255">
        <f ca="1">+T965</f>
        <v>0</v>
      </c>
      <c r="U964" s="254">
        <f t="shared" si="31"/>
        <v>1</v>
      </c>
      <c r="V964" s="362" t="str">
        <f>+VLOOKUP(A964,bd_lista!$A$3:$E$590,5,FALSE)</f>
        <v>Gobiernos Autonomos Municipales</v>
      </c>
      <c r="W964" s="361" t="str">
        <f>+V964</f>
        <v>Gobiernos Autonomos Municipales</v>
      </c>
      <c r="X964" s="254">
        <f>+VLOOKUP(A964,[2]Sheet1!$A$13:$D$744,4,FALSE)</f>
        <v>0</v>
      </c>
      <c r="Y964" s="254" t="e">
        <f>+VLOOKUP(X964,bd_lista!$A$3:$C$590,3,FALSE)</f>
        <v>#N/A</v>
      </c>
      <c r="Z964" s="316">
        <f>+X964</f>
        <v>0</v>
      </c>
      <c r="AA964" s="317" t="e">
        <f>+Y964</f>
        <v>#N/A</v>
      </c>
    </row>
    <row r="965" spans="1:27" customFormat="1" ht="15" hidden="1" customHeight="1">
      <c r="A965" s="32">
        <v>1745</v>
      </c>
      <c r="B965" s="307"/>
      <c r="C965" s="259" t="str">
        <f>+VLOOKUP(A965,bd_lista!$A$3:$C$590,3,FALSE)</f>
        <v>Gobierno Autónomo Municipal de Ascención de Guarayos</v>
      </c>
      <c r="D965" s="362"/>
      <c r="E965" s="256" t="s">
        <v>1314</v>
      </c>
      <c r="F965" s="257">
        <f ca="1">+IFERROR(INDEX('Hoja de Trabajo para listado'!$A$155:$Z$1048576,MATCH($A965,'Hoja de Trabajo para listado'!$A$155:$A$1048576,0),MATCH((CUADRO!F$5&amp;$E965),'Hoja de Trabajo para listado'!$A$151:$Z$151,0)),0)+IFERROR(INDEX('Hoja de Trabajo para listado'!$AB$155:$BA$1048576,MATCH($A965,'Hoja de Trabajo para listado'!$AB$155:$AB$1048576,0),MATCH((CUADRO!F$5&amp;$E965),'Hoja de Trabajo para listado'!$AB$151:$BA$151,0)),0)+IFERROR(INDEX('Hoja de Trabajo para listado'!$BC$155:$CB$1048576,MATCH($A965,'Hoja de Trabajo para listado'!$BC$155:$BC$1048576,0),MATCH((CUADRO!F$5&amp;$E965),'Hoja de Trabajo para listado'!$BC$151:$CB$151,0)),0)+IFERROR(INDEX('Hoja de Trabajo para listado'!$DE$153:$DG$274,MATCH($A965,'Hoja de Trabajo para listado'!$DE$153:$DE$1048576,0),MATCH((CUADRO!F$5&amp;$E965),'Hoja de Trabajo para listado'!$DE$151:$DG$151,0)),0)+IFERROR(INDEX('Hoja de Trabajo para listado'!$CD$155:$DC$1048576,MATCH($A965,'Hoja de Trabajo para listado'!$CD$155:$CD$1048576,0),MATCH((CUADRO!F$5&amp;$E965),'Hoja de Trabajo para listado'!$CD$151:$DC$151,0)),0)</f>
        <v>0</v>
      </c>
      <c r="G965" s="257">
        <f ca="1">+IFERROR(INDEX('Hoja de Trabajo para listado'!$A$155:$Z$1048576,MATCH($A965,'Hoja de Trabajo para listado'!$A$155:$A$1048576,0),MATCH((CUADRO!G$5&amp;$E965),'Hoja de Trabajo para listado'!$A$151:$Z$151,0)),0)+IFERROR(INDEX('Hoja de Trabajo para listado'!$AB$155:$BA$1048576,MATCH($A965,'Hoja de Trabajo para listado'!$AB$155:$AB$1048576,0),MATCH((CUADRO!G$5&amp;$E965),'Hoja de Trabajo para listado'!$AB$151:$BA$151,0)),0)+IFERROR(INDEX('Hoja de Trabajo para listado'!$BC$155:$CB$1048576,MATCH($A965,'Hoja de Trabajo para listado'!$BC$155:$BC$1048576,0),MATCH((CUADRO!G$5&amp;$E965),'Hoja de Trabajo para listado'!$BC$151:$CB$151,0)),0)+IFERROR(INDEX('Hoja de Trabajo para listado'!$DE$153:$DG$274,MATCH($A965,'Hoja de Trabajo para listado'!$DE$153:$DE$1048576,0),MATCH((CUADRO!G$5&amp;$E965),'Hoja de Trabajo para listado'!$DE$151:$DG$151,0)),0)+IFERROR(INDEX('Hoja de Trabajo para listado'!$CD$155:$DC$1048576,MATCH($A965,'Hoja de Trabajo para listado'!$CD$155:$CD$1048576,0),MATCH((CUADRO!G$5&amp;$E965),'Hoja de Trabajo para listado'!$CD$151:$DC$151,0)),0)</f>
        <v>0</v>
      </c>
      <c r="H965" s="257">
        <f ca="1">+IFERROR(INDEX('Hoja de Trabajo para listado'!$A$155:$Z$1048576,MATCH($A965,'Hoja de Trabajo para listado'!$A$155:$A$1048576,0),MATCH((CUADRO!H$5&amp;$E965),'Hoja de Trabajo para listado'!$A$151:$Z$151,0)),0)+IFERROR(INDEX('Hoja de Trabajo para listado'!$AB$155:$BA$1048576,MATCH($A965,'Hoja de Trabajo para listado'!$AB$155:$AB$1048576,0),MATCH((CUADRO!H$5&amp;$E965),'Hoja de Trabajo para listado'!$AB$151:$BA$151,0)),0)+IFERROR(INDEX('Hoja de Trabajo para listado'!$BC$155:$CB$1048576,MATCH($A965,'Hoja de Trabajo para listado'!$BC$155:$BC$1048576,0),MATCH((CUADRO!H$5&amp;$E965),'Hoja de Trabajo para listado'!$BC$151:$CB$151,0)),0)+IFERROR(INDEX('Hoja de Trabajo para listado'!$DE$153:$DG$274,MATCH($A965,'Hoja de Trabajo para listado'!$DE$153:$DE$1048576,0),MATCH((CUADRO!H$5&amp;$E965),'Hoja de Trabajo para listado'!$DE$151:$DG$151,0)),0)+IFERROR(INDEX('Hoja de Trabajo para listado'!$CD$155:$DC$1048576,MATCH($A965,'Hoja de Trabajo para listado'!$CD$155:$CD$1048576,0),MATCH((CUADRO!H$5&amp;$E965),'Hoja de Trabajo para listado'!$CD$151:$DC$151,0)),0)</f>
        <v>0</v>
      </c>
      <c r="I965" s="257">
        <f ca="1">+IFERROR(INDEX('Hoja de Trabajo para listado'!$A$155:$Z$1048576,MATCH($A965,'Hoja de Trabajo para listado'!$A$155:$A$1048576,0),MATCH((CUADRO!I$5&amp;$E965),'Hoja de Trabajo para listado'!$A$151:$Z$151,0)),0)+IFERROR(INDEX('Hoja de Trabajo para listado'!$AB$155:$BA$1048576,MATCH($A965,'Hoja de Trabajo para listado'!$AB$155:$AB$1048576,0),MATCH((CUADRO!I$5&amp;$E965),'Hoja de Trabajo para listado'!$AB$151:$BA$151,0)),0)+IFERROR(INDEX('Hoja de Trabajo para listado'!$BC$155:$CB$1048576,MATCH($A965,'Hoja de Trabajo para listado'!$BC$155:$BC$1048576,0),MATCH((CUADRO!I$5&amp;$E965),'Hoja de Trabajo para listado'!$BC$151:$CB$151,0)),0)+IFERROR(INDEX('Hoja de Trabajo para listado'!$DE$153:$DG$274,MATCH($A965,'Hoja de Trabajo para listado'!$DE$153:$DE$1048576,0),MATCH((CUADRO!I$5&amp;$E965),'Hoja de Trabajo para listado'!$DE$151:$DG$151,0)),0)+IFERROR(INDEX('Hoja de Trabajo para listado'!$CD$155:$DC$1048576,MATCH($A965,'Hoja de Trabajo para listado'!$CD$155:$CD$1048576,0),MATCH((CUADRO!I$5&amp;$E965),'Hoja de Trabajo para listado'!$CD$151:$DC$151,0)),0)</f>
        <v>0</v>
      </c>
      <c r="J965" s="257">
        <f ca="1">+IFERROR(INDEX('Hoja de Trabajo para listado'!$A$155:$Z$1048576,MATCH($A965,'Hoja de Trabajo para listado'!$A$155:$A$1048576,0),MATCH((CUADRO!J$5&amp;$E965),'Hoja de Trabajo para listado'!$A$151:$Z$151,0)),0)+IFERROR(INDEX('Hoja de Trabajo para listado'!$AB$155:$BA$1048576,MATCH($A965,'Hoja de Trabajo para listado'!$AB$155:$AB$1048576,0),MATCH((CUADRO!J$5&amp;$E965),'Hoja de Trabajo para listado'!$AB$151:$BA$151,0)),0)+IFERROR(INDEX('Hoja de Trabajo para listado'!$BC$155:$CB$1048576,MATCH($A965,'Hoja de Trabajo para listado'!$BC$155:$BC$1048576,0),MATCH((CUADRO!J$5&amp;$E965),'Hoja de Trabajo para listado'!$BC$151:$CB$151,0)),0)+IFERROR(INDEX('Hoja de Trabajo para listado'!$DE$153:$DG$274,MATCH($A965,'Hoja de Trabajo para listado'!$DE$153:$DE$1048576,0),MATCH((CUADRO!J$5&amp;$E965),'Hoja de Trabajo para listado'!$DE$151:$DG$151,0)),0)+IFERROR(INDEX('Hoja de Trabajo para listado'!$CD$155:$DC$1048576,MATCH($A965,'Hoja de Trabajo para listado'!$CD$155:$CD$1048576,0),MATCH((CUADRO!J$5&amp;$E965),'Hoja de Trabajo para listado'!$CD$151:$DC$151,0)),0)</f>
        <v>0</v>
      </c>
      <c r="K965" s="257">
        <f ca="1">+IFERROR(INDEX('Hoja de Trabajo para listado'!$A$155:$Z$1048576,MATCH($A965,'Hoja de Trabajo para listado'!$A$155:$A$1048576,0),MATCH((CUADRO!K$5&amp;$E965),'Hoja de Trabajo para listado'!$A$151:$Z$151,0)),0)+IFERROR(INDEX('Hoja de Trabajo para listado'!$AB$155:$BA$1048576,MATCH($A965,'Hoja de Trabajo para listado'!$AB$155:$AB$1048576,0),MATCH((CUADRO!K$5&amp;$E965),'Hoja de Trabajo para listado'!$AB$151:$BA$151,0)),0)+IFERROR(INDEX('Hoja de Trabajo para listado'!$BC$155:$CB$1048576,MATCH($A965,'Hoja de Trabajo para listado'!$BC$155:$BC$1048576,0),MATCH((CUADRO!K$5&amp;$E965),'Hoja de Trabajo para listado'!$BC$151:$CB$151,0)),0)+IFERROR(INDEX('Hoja de Trabajo para listado'!$DE$153:$DG$274,MATCH($A965,'Hoja de Trabajo para listado'!$DE$153:$DE$1048576,0),MATCH((CUADRO!K$5&amp;$E965),'Hoja de Trabajo para listado'!$DE$151:$DG$151,0)),0)+IFERROR(INDEX('Hoja de Trabajo para listado'!$CD$155:$DC$1048576,MATCH($A965,'Hoja de Trabajo para listado'!$CD$155:$CD$1048576,0),MATCH((CUADRO!K$5&amp;$E965),'Hoja de Trabajo para listado'!$CD$151:$DC$151,0)),0)</f>
        <v>0</v>
      </c>
      <c r="L965" s="257">
        <f ca="1">+IFERROR(INDEX('Hoja de Trabajo para listado'!$A$155:$Z$1048576,MATCH($A965,'Hoja de Trabajo para listado'!$A$155:$A$1048576,0),MATCH((CUADRO!L$5&amp;$E965),'Hoja de Trabajo para listado'!$A$151:$Z$151,0)),0)+IFERROR(INDEX('Hoja de Trabajo para listado'!$AB$155:$BA$1048576,MATCH($A965,'Hoja de Trabajo para listado'!$AB$155:$AB$1048576,0),MATCH((CUADRO!L$5&amp;$E965),'Hoja de Trabajo para listado'!$AB$151:$BA$151,0)),0)+IFERROR(INDEX('Hoja de Trabajo para listado'!$BC$155:$CB$1048576,MATCH($A965,'Hoja de Trabajo para listado'!$BC$155:$BC$1048576,0),MATCH((CUADRO!L$5&amp;$E965),'Hoja de Trabajo para listado'!$BC$151:$CB$151,0)),0)+IFERROR(INDEX('Hoja de Trabajo para listado'!$DE$153:$DG$274,MATCH($A965,'Hoja de Trabajo para listado'!$DE$153:$DE$1048576,0),MATCH((CUADRO!L$5&amp;$E965),'Hoja de Trabajo para listado'!$DE$151:$DG$151,0)),0)+IFERROR(INDEX('Hoja de Trabajo para listado'!$CD$155:$DC$1048576,MATCH($A965,'Hoja de Trabajo para listado'!$CD$155:$CD$1048576,0),MATCH((CUADRO!L$5&amp;$E965),'Hoja de Trabajo para listado'!$CD$151:$DC$151,0)),0)</f>
        <v>0</v>
      </c>
      <c r="M965" s="257">
        <f ca="1">+IFERROR(INDEX('Hoja de Trabajo para listado'!$A$155:$Z$1048576,MATCH($A965,'Hoja de Trabajo para listado'!$A$155:$A$1048576,0),MATCH((CUADRO!M$5&amp;$E965),'Hoja de Trabajo para listado'!$A$151:$Z$151,0)),0)+IFERROR(INDEX('Hoja de Trabajo para listado'!$AB$155:$BA$1048576,MATCH($A965,'Hoja de Trabajo para listado'!$AB$155:$AB$1048576,0),MATCH((CUADRO!M$5&amp;$E965),'Hoja de Trabajo para listado'!$AB$151:$BA$151,0)),0)+IFERROR(INDEX('Hoja de Trabajo para listado'!$BC$155:$CB$1048576,MATCH($A965,'Hoja de Trabajo para listado'!$BC$155:$BC$1048576,0),MATCH((CUADRO!M$5&amp;$E965),'Hoja de Trabajo para listado'!$BC$151:$CB$151,0)),0)+IFERROR(INDEX('Hoja de Trabajo para listado'!$DE$153:$DG$274,MATCH($A965,'Hoja de Trabajo para listado'!$DE$153:$DE$1048576,0),MATCH((CUADRO!M$5&amp;$E965),'Hoja de Trabajo para listado'!$DE$151:$DG$151,0)),0)+IFERROR(INDEX('Hoja de Trabajo para listado'!$CD$155:$DC$1048576,MATCH($A965,'Hoja de Trabajo para listado'!$CD$155:$CD$1048576,0),MATCH((CUADRO!M$5&amp;$E965),'Hoja de Trabajo para listado'!$CD$151:$DC$151,0)),0)</f>
        <v>0</v>
      </c>
      <c r="N965" s="257">
        <f ca="1">+IFERROR(INDEX('Hoja de Trabajo para listado'!$A$155:$Z$1048576,MATCH($A965,'Hoja de Trabajo para listado'!$A$155:$A$1048576,0),MATCH((CUADRO!N$5&amp;$E965),'Hoja de Trabajo para listado'!$A$151:$Z$151,0)),0)+IFERROR(INDEX('Hoja de Trabajo para listado'!$AB$155:$BA$1048576,MATCH($A965,'Hoja de Trabajo para listado'!$AB$155:$AB$1048576,0),MATCH((CUADRO!N$5&amp;$E965),'Hoja de Trabajo para listado'!$AB$151:$BA$151,0)),0)+IFERROR(INDEX('Hoja de Trabajo para listado'!$BC$155:$CB$1048576,MATCH($A965,'Hoja de Trabajo para listado'!$BC$155:$BC$1048576,0),MATCH((CUADRO!N$5&amp;$E965),'Hoja de Trabajo para listado'!$BC$151:$CB$151,0)),0)+IFERROR(INDEX('Hoja de Trabajo para listado'!$DE$153:$DG$274,MATCH($A965,'Hoja de Trabajo para listado'!$DE$153:$DE$1048576,0),MATCH((CUADRO!N$5&amp;$E965),'Hoja de Trabajo para listado'!$DE$151:$DG$151,0)),0)+IFERROR(INDEX('Hoja de Trabajo para listado'!$CD$155:$DC$1048576,MATCH($A965,'Hoja de Trabajo para listado'!$CD$155:$CD$1048576,0),MATCH((CUADRO!N$5&amp;$E965),'Hoja de Trabajo para listado'!$CD$151:$DC$151,0)),0)</f>
        <v>0</v>
      </c>
      <c r="O965" s="257">
        <f ca="1">+IFERROR(INDEX('Hoja de Trabajo para listado'!$A$155:$Z$1048576,MATCH($A965,'Hoja de Trabajo para listado'!$A$155:$A$1048576,0),MATCH((CUADRO!O$5&amp;$E965),'Hoja de Trabajo para listado'!$A$151:$Z$151,0)),0)+IFERROR(INDEX('Hoja de Trabajo para listado'!$AB$155:$BA$1048576,MATCH($A965,'Hoja de Trabajo para listado'!$AB$155:$AB$1048576,0),MATCH((CUADRO!O$5&amp;$E965),'Hoja de Trabajo para listado'!$AB$151:$BA$151,0)),0)+IFERROR(INDEX('Hoja de Trabajo para listado'!$BC$155:$CB$1048576,MATCH($A965,'Hoja de Trabajo para listado'!$BC$155:$BC$1048576,0),MATCH((CUADRO!O$5&amp;$E965),'Hoja de Trabajo para listado'!$BC$151:$CB$151,0)),0)+IFERROR(INDEX('Hoja de Trabajo para listado'!$DE$153:$DG$274,MATCH($A965,'Hoja de Trabajo para listado'!$DE$153:$DE$1048576,0),MATCH((CUADRO!O$5&amp;$E965),'Hoja de Trabajo para listado'!$DE$151:$DG$151,0)),0)+IFERROR(INDEX('Hoja de Trabajo para listado'!$CD$155:$DC$1048576,MATCH($A965,'Hoja de Trabajo para listado'!$CD$155:$CD$1048576,0),MATCH((CUADRO!O$5&amp;$E965),'Hoja de Trabajo para listado'!$CD$151:$DC$151,0)),0)</f>
        <v>0</v>
      </c>
      <c r="P965" s="257">
        <f ca="1">+IFERROR(INDEX('Hoja de Trabajo para listado'!$A$155:$Z$1048576,MATCH($A965,'Hoja de Trabajo para listado'!$A$155:$A$1048576,0),MATCH((CUADRO!P$5&amp;$E965),'Hoja de Trabajo para listado'!$A$151:$Z$151,0)),0)+IFERROR(INDEX('Hoja de Trabajo para listado'!$AB$155:$BA$1048576,MATCH($A965,'Hoja de Trabajo para listado'!$AB$155:$AB$1048576,0),MATCH((CUADRO!P$5&amp;$E965),'Hoja de Trabajo para listado'!$AB$151:$BA$151,0)),0)+IFERROR(INDEX('Hoja de Trabajo para listado'!$BC$155:$CB$1048576,MATCH($A965,'Hoja de Trabajo para listado'!$BC$155:$BC$1048576,0),MATCH((CUADRO!P$5&amp;$E965),'Hoja de Trabajo para listado'!$BC$151:$CB$151,0)),0)+IFERROR(INDEX('Hoja de Trabajo para listado'!$DE$153:$DG$274,MATCH($A965,'Hoja de Trabajo para listado'!$DE$153:$DE$1048576,0),MATCH((CUADRO!P$5&amp;$E965),'Hoja de Trabajo para listado'!$DE$151:$DG$151,0)),0)+IFERROR(INDEX('Hoja de Trabajo para listado'!$CD$155:$DC$1048576,MATCH($A965,'Hoja de Trabajo para listado'!$CD$155:$CD$1048576,0),MATCH((CUADRO!P$5&amp;$E965),'Hoja de Trabajo para listado'!$CD$151:$DC$151,0)),0)</f>
        <v>0</v>
      </c>
      <c r="Q965" s="257">
        <f ca="1">+IFERROR(INDEX('Hoja de Trabajo para listado'!$A$155:$Z$1048576,MATCH($A965,'Hoja de Trabajo para listado'!$A$155:$A$1048576,0),MATCH((CUADRO!Q$5&amp;$E965),'Hoja de Trabajo para listado'!$A$151:$Z$151,0)),0)+IFERROR(INDEX('Hoja de Trabajo para listado'!$AB$155:$BA$1048576,MATCH($A965,'Hoja de Trabajo para listado'!$AB$155:$AB$1048576,0),MATCH((CUADRO!Q$5&amp;$E965),'Hoja de Trabajo para listado'!$AB$151:$BA$151,0)),0)+IFERROR(INDEX('Hoja de Trabajo para listado'!$BC$155:$CB$1048576,MATCH($A965,'Hoja de Trabajo para listado'!$BC$155:$BC$1048576,0),MATCH((CUADRO!Q$5&amp;$E965),'Hoja de Trabajo para listado'!$BC$151:$CB$151,0)),0)+IFERROR(INDEX('Hoja de Trabajo para listado'!$DE$153:$DG$274,MATCH($A965,'Hoja de Trabajo para listado'!$DE$153:$DE$1048576,0),MATCH((CUADRO!Q$5&amp;$E965),'Hoja de Trabajo para listado'!$DE$151:$DG$151,0)),0)+IFERROR(INDEX('Hoja de Trabajo para listado'!$CD$155:$DC$1048576,MATCH($A965,'Hoja de Trabajo para listado'!$CD$155:$CD$1048576,0),MATCH((CUADRO!Q$5&amp;$E965),'Hoja de Trabajo para listado'!$CD$151:$DC$151,0)),0)</f>
        <v>0</v>
      </c>
      <c r="R965" s="257">
        <f t="shared" ca="1" si="30"/>
        <v>0</v>
      </c>
      <c r="S965" s="274">
        <f ca="1">+R964+R965</f>
        <v>0</v>
      </c>
      <c r="T965" s="257">
        <f ca="1">+S965</f>
        <v>0</v>
      </c>
      <c r="U965" s="256">
        <f t="shared" si="31"/>
        <v>2</v>
      </c>
      <c r="V965" s="362" t="str">
        <f>+VLOOKUP(A965,bd_lista!$A$3:$E$590,5,FALSE)</f>
        <v>Gobiernos Autonomos Municipales</v>
      </c>
      <c r="W965" s="362"/>
      <c r="X965" s="254">
        <f>+VLOOKUP(A965,[2]Sheet1!$A$13:$D$744,4,FALSE)</f>
        <v>0</v>
      </c>
      <c r="Y965" s="254" t="e">
        <f>+VLOOKUP(X965,bd_lista!$A$3:$C$590,3,FALSE)</f>
        <v>#N/A</v>
      </c>
      <c r="Z965" s="314"/>
      <c r="AA965" s="315"/>
    </row>
    <row r="966" spans="1:27" customFormat="1" ht="15" hidden="1" customHeight="1">
      <c r="A966" s="32">
        <v>1746</v>
      </c>
      <c r="B966" s="306">
        <f>+A966</f>
        <v>1746</v>
      </c>
      <c r="C966" s="259" t="str">
        <f>+VLOOKUP(A966,bd_lista!$A$3:$C$590,3,FALSE)</f>
        <v>Gobierno Autónomo Municipal de Urubicha</v>
      </c>
      <c r="D966" s="361" t="str">
        <f>+C966</f>
        <v>Gobierno Autónomo Municipal de Urubicha</v>
      </c>
      <c r="E966" s="254" t="s">
        <v>1313</v>
      </c>
      <c r="F966" s="255">
        <f ca="1">+IFERROR(INDEX('Hoja de Trabajo para listado'!$A$155:$Z$1048576,MATCH($A966,'Hoja de Trabajo para listado'!$A$155:$A$1048576,0),MATCH((CUADRO!F$5&amp;$E966),'Hoja de Trabajo para listado'!$A$151:$Z$151,0)),0)+IFERROR(INDEX('Hoja de Trabajo para listado'!$AB$155:$BA$1048576,MATCH($A966,'Hoja de Trabajo para listado'!$AB$155:$AB$1048576,0),MATCH((CUADRO!F$5&amp;$E966),'Hoja de Trabajo para listado'!$AB$151:$BA$151,0)),0)+IFERROR(INDEX('Hoja de Trabajo para listado'!$BC$155:$CB$1048576,MATCH($A966,'Hoja de Trabajo para listado'!$BC$155:$BC$1048576,0),MATCH((CUADRO!F$5&amp;$E966),'Hoja de Trabajo para listado'!$BC$151:$CB$151,0)),0)+IFERROR(INDEX('Hoja de Trabajo para listado'!$DE$153:$DG$274,MATCH($A966,'Hoja de Trabajo para listado'!$DE$153:$DE$1048576,0),MATCH((CUADRO!F$5&amp;$E966),'Hoja de Trabajo para listado'!$DE$151:$DG$151,0)),0)+IFERROR(INDEX('Hoja de Trabajo para listado'!$CD$155:$DC$1048576,MATCH($A966,'Hoja de Trabajo para listado'!$CD$155:$CD$1048576,0),MATCH((CUADRO!F$5&amp;$E966),'Hoja de Trabajo para listado'!$CD$151:$DC$151,0)),0)</f>
        <v>0</v>
      </c>
      <c r="G966" s="255">
        <f ca="1">+IFERROR(INDEX('Hoja de Trabajo para listado'!$A$155:$Z$1048576,MATCH($A966,'Hoja de Trabajo para listado'!$A$155:$A$1048576,0),MATCH((CUADRO!G$5&amp;$E966),'Hoja de Trabajo para listado'!$A$151:$Z$151,0)),0)+IFERROR(INDEX('Hoja de Trabajo para listado'!$AB$155:$BA$1048576,MATCH($A966,'Hoja de Trabajo para listado'!$AB$155:$AB$1048576,0),MATCH((CUADRO!G$5&amp;$E966),'Hoja de Trabajo para listado'!$AB$151:$BA$151,0)),0)+IFERROR(INDEX('Hoja de Trabajo para listado'!$BC$155:$CB$1048576,MATCH($A966,'Hoja de Trabajo para listado'!$BC$155:$BC$1048576,0),MATCH((CUADRO!G$5&amp;$E966),'Hoja de Trabajo para listado'!$BC$151:$CB$151,0)),0)+IFERROR(INDEX('Hoja de Trabajo para listado'!$DE$153:$DG$274,MATCH($A966,'Hoja de Trabajo para listado'!$DE$153:$DE$1048576,0),MATCH((CUADRO!G$5&amp;$E966),'Hoja de Trabajo para listado'!$DE$151:$DG$151,0)),0)+IFERROR(INDEX('Hoja de Trabajo para listado'!$CD$155:$DC$1048576,MATCH($A966,'Hoja de Trabajo para listado'!$CD$155:$CD$1048576,0),MATCH((CUADRO!G$5&amp;$E966),'Hoja de Trabajo para listado'!$CD$151:$DC$151,0)),0)</f>
        <v>0</v>
      </c>
      <c r="H966" s="255">
        <f ca="1">+IFERROR(INDEX('Hoja de Trabajo para listado'!$A$155:$Z$1048576,MATCH($A966,'Hoja de Trabajo para listado'!$A$155:$A$1048576,0),MATCH((CUADRO!H$5&amp;$E966),'Hoja de Trabajo para listado'!$A$151:$Z$151,0)),0)+IFERROR(INDEX('Hoja de Trabajo para listado'!$AB$155:$BA$1048576,MATCH($A966,'Hoja de Trabajo para listado'!$AB$155:$AB$1048576,0),MATCH((CUADRO!H$5&amp;$E966),'Hoja de Trabajo para listado'!$AB$151:$BA$151,0)),0)+IFERROR(INDEX('Hoja de Trabajo para listado'!$BC$155:$CB$1048576,MATCH($A966,'Hoja de Trabajo para listado'!$BC$155:$BC$1048576,0),MATCH((CUADRO!H$5&amp;$E966),'Hoja de Trabajo para listado'!$BC$151:$CB$151,0)),0)+IFERROR(INDEX('Hoja de Trabajo para listado'!$DE$153:$DG$274,MATCH($A966,'Hoja de Trabajo para listado'!$DE$153:$DE$1048576,0),MATCH((CUADRO!H$5&amp;$E966),'Hoja de Trabajo para listado'!$DE$151:$DG$151,0)),0)+IFERROR(INDEX('Hoja de Trabajo para listado'!$CD$155:$DC$1048576,MATCH($A966,'Hoja de Trabajo para listado'!$CD$155:$CD$1048576,0),MATCH((CUADRO!H$5&amp;$E966),'Hoja de Trabajo para listado'!$CD$151:$DC$151,0)),0)</f>
        <v>0</v>
      </c>
      <c r="I966" s="255">
        <f ca="1">+IFERROR(INDEX('Hoja de Trabajo para listado'!$A$155:$Z$1048576,MATCH($A966,'Hoja de Trabajo para listado'!$A$155:$A$1048576,0),MATCH((CUADRO!I$5&amp;$E966),'Hoja de Trabajo para listado'!$A$151:$Z$151,0)),0)+IFERROR(INDEX('Hoja de Trabajo para listado'!$AB$155:$BA$1048576,MATCH($A966,'Hoja de Trabajo para listado'!$AB$155:$AB$1048576,0),MATCH((CUADRO!I$5&amp;$E966),'Hoja de Trabajo para listado'!$AB$151:$BA$151,0)),0)+IFERROR(INDEX('Hoja de Trabajo para listado'!$BC$155:$CB$1048576,MATCH($A966,'Hoja de Trabajo para listado'!$BC$155:$BC$1048576,0),MATCH((CUADRO!I$5&amp;$E966),'Hoja de Trabajo para listado'!$BC$151:$CB$151,0)),0)+IFERROR(INDEX('Hoja de Trabajo para listado'!$DE$153:$DG$274,MATCH($A966,'Hoja de Trabajo para listado'!$DE$153:$DE$1048576,0),MATCH((CUADRO!I$5&amp;$E966),'Hoja de Trabajo para listado'!$DE$151:$DG$151,0)),0)+IFERROR(INDEX('Hoja de Trabajo para listado'!$CD$155:$DC$1048576,MATCH($A966,'Hoja de Trabajo para listado'!$CD$155:$CD$1048576,0),MATCH((CUADRO!I$5&amp;$E966),'Hoja de Trabajo para listado'!$CD$151:$DC$151,0)),0)</f>
        <v>0</v>
      </c>
      <c r="J966" s="255">
        <f ca="1">+IFERROR(INDEX('Hoja de Trabajo para listado'!$A$155:$Z$1048576,MATCH($A966,'Hoja de Trabajo para listado'!$A$155:$A$1048576,0),MATCH((CUADRO!J$5&amp;$E966),'Hoja de Trabajo para listado'!$A$151:$Z$151,0)),0)+IFERROR(INDEX('Hoja de Trabajo para listado'!$AB$155:$BA$1048576,MATCH($A966,'Hoja de Trabajo para listado'!$AB$155:$AB$1048576,0),MATCH((CUADRO!J$5&amp;$E966),'Hoja de Trabajo para listado'!$AB$151:$BA$151,0)),0)+IFERROR(INDEX('Hoja de Trabajo para listado'!$BC$155:$CB$1048576,MATCH($A966,'Hoja de Trabajo para listado'!$BC$155:$BC$1048576,0),MATCH((CUADRO!J$5&amp;$E966),'Hoja de Trabajo para listado'!$BC$151:$CB$151,0)),0)+IFERROR(INDEX('Hoja de Trabajo para listado'!$DE$153:$DG$274,MATCH($A966,'Hoja de Trabajo para listado'!$DE$153:$DE$1048576,0),MATCH((CUADRO!J$5&amp;$E966),'Hoja de Trabajo para listado'!$DE$151:$DG$151,0)),0)+IFERROR(INDEX('Hoja de Trabajo para listado'!$CD$155:$DC$1048576,MATCH($A966,'Hoja de Trabajo para listado'!$CD$155:$CD$1048576,0),MATCH((CUADRO!J$5&amp;$E966),'Hoja de Trabajo para listado'!$CD$151:$DC$151,0)),0)</f>
        <v>0</v>
      </c>
      <c r="K966" s="255">
        <f ca="1">+IFERROR(INDEX('Hoja de Trabajo para listado'!$A$155:$Z$1048576,MATCH($A966,'Hoja de Trabajo para listado'!$A$155:$A$1048576,0),MATCH((CUADRO!K$5&amp;$E966),'Hoja de Trabajo para listado'!$A$151:$Z$151,0)),0)+IFERROR(INDEX('Hoja de Trabajo para listado'!$AB$155:$BA$1048576,MATCH($A966,'Hoja de Trabajo para listado'!$AB$155:$AB$1048576,0),MATCH((CUADRO!K$5&amp;$E966),'Hoja de Trabajo para listado'!$AB$151:$BA$151,0)),0)+IFERROR(INDEX('Hoja de Trabajo para listado'!$BC$155:$CB$1048576,MATCH($A966,'Hoja de Trabajo para listado'!$BC$155:$BC$1048576,0),MATCH((CUADRO!K$5&amp;$E966),'Hoja de Trabajo para listado'!$BC$151:$CB$151,0)),0)+IFERROR(INDEX('Hoja de Trabajo para listado'!$DE$153:$DG$274,MATCH($A966,'Hoja de Trabajo para listado'!$DE$153:$DE$1048576,0),MATCH((CUADRO!K$5&amp;$E966),'Hoja de Trabajo para listado'!$DE$151:$DG$151,0)),0)+IFERROR(INDEX('Hoja de Trabajo para listado'!$CD$155:$DC$1048576,MATCH($A966,'Hoja de Trabajo para listado'!$CD$155:$CD$1048576,0),MATCH((CUADRO!K$5&amp;$E966),'Hoja de Trabajo para listado'!$CD$151:$DC$151,0)),0)</f>
        <v>0</v>
      </c>
      <c r="L966" s="255">
        <f ca="1">+IFERROR(INDEX('Hoja de Trabajo para listado'!$A$155:$Z$1048576,MATCH($A966,'Hoja de Trabajo para listado'!$A$155:$A$1048576,0),MATCH((CUADRO!L$5&amp;$E966),'Hoja de Trabajo para listado'!$A$151:$Z$151,0)),0)+IFERROR(INDEX('Hoja de Trabajo para listado'!$AB$155:$BA$1048576,MATCH($A966,'Hoja de Trabajo para listado'!$AB$155:$AB$1048576,0),MATCH((CUADRO!L$5&amp;$E966),'Hoja de Trabajo para listado'!$AB$151:$BA$151,0)),0)+IFERROR(INDEX('Hoja de Trabajo para listado'!$BC$155:$CB$1048576,MATCH($A966,'Hoja de Trabajo para listado'!$BC$155:$BC$1048576,0),MATCH((CUADRO!L$5&amp;$E966),'Hoja de Trabajo para listado'!$BC$151:$CB$151,0)),0)+IFERROR(INDEX('Hoja de Trabajo para listado'!$DE$153:$DG$274,MATCH($A966,'Hoja de Trabajo para listado'!$DE$153:$DE$1048576,0),MATCH((CUADRO!L$5&amp;$E966),'Hoja de Trabajo para listado'!$DE$151:$DG$151,0)),0)+IFERROR(INDEX('Hoja de Trabajo para listado'!$CD$155:$DC$1048576,MATCH($A966,'Hoja de Trabajo para listado'!$CD$155:$CD$1048576,0),MATCH((CUADRO!L$5&amp;$E966),'Hoja de Trabajo para listado'!$CD$151:$DC$151,0)),0)</f>
        <v>0</v>
      </c>
      <c r="M966" s="255">
        <f ca="1">+IFERROR(INDEX('Hoja de Trabajo para listado'!$A$155:$Z$1048576,MATCH($A966,'Hoja de Trabajo para listado'!$A$155:$A$1048576,0),MATCH((CUADRO!M$5&amp;$E966),'Hoja de Trabajo para listado'!$A$151:$Z$151,0)),0)+IFERROR(INDEX('Hoja de Trabajo para listado'!$AB$155:$BA$1048576,MATCH($A966,'Hoja de Trabajo para listado'!$AB$155:$AB$1048576,0),MATCH((CUADRO!M$5&amp;$E966),'Hoja de Trabajo para listado'!$AB$151:$BA$151,0)),0)+IFERROR(INDEX('Hoja de Trabajo para listado'!$BC$155:$CB$1048576,MATCH($A966,'Hoja de Trabajo para listado'!$BC$155:$BC$1048576,0),MATCH((CUADRO!M$5&amp;$E966),'Hoja de Trabajo para listado'!$BC$151:$CB$151,0)),0)+IFERROR(INDEX('Hoja de Trabajo para listado'!$DE$153:$DG$274,MATCH($A966,'Hoja de Trabajo para listado'!$DE$153:$DE$1048576,0),MATCH((CUADRO!M$5&amp;$E966),'Hoja de Trabajo para listado'!$DE$151:$DG$151,0)),0)+IFERROR(INDEX('Hoja de Trabajo para listado'!$CD$155:$DC$1048576,MATCH($A966,'Hoja de Trabajo para listado'!$CD$155:$CD$1048576,0),MATCH((CUADRO!M$5&amp;$E966),'Hoja de Trabajo para listado'!$CD$151:$DC$151,0)),0)</f>
        <v>0</v>
      </c>
      <c r="N966" s="255">
        <f ca="1">+IFERROR(INDEX('Hoja de Trabajo para listado'!$A$155:$Z$1048576,MATCH($A966,'Hoja de Trabajo para listado'!$A$155:$A$1048576,0),MATCH((CUADRO!N$5&amp;$E966),'Hoja de Trabajo para listado'!$A$151:$Z$151,0)),0)+IFERROR(INDEX('Hoja de Trabajo para listado'!$AB$155:$BA$1048576,MATCH($A966,'Hoja de Trabajo para listado'!$AB$155:$AB$1048576,0),MATCH((CUADRO!N$5&amp;$E966),'Hoja de Trabajo para listado'!$AB$151:$BA$151,0)),0)+IFERROR(INDEX('Hoja de Trabajo para listado'!$BC$155:$CB$1048576,MATCH($A966,'Hoja de Trabajo para listado'!$BC$155:$BC$1048576,0),MATCH((CUADRO!N$5&amp;$E966),'Hoja de Trabajo para listado'!$BC$151:$CB$151,0)),0)+IFERROR(INDEX('Hoja de Trabajo para listado'!$DE$153:$DG$274,MATCH($A966,'Hoja de Trabajo para listado'!$DE$153:$DE$1048576,0),MATCH((CUADRO!N$5&amp;$E966),'Hoja de Trabajo para listado'!$DE$151:$DG$151,0)),0)+IFERROR(INDEX('Hoja de Trabajo para listado'!$CD$155:$DC$1048576,MATCH($A966,'Hoja de Trabajo para listado'!$CD$155:$CD$1048576,0),MATCH((CUADRO!N$5&amp;$E966),'Hoja de Trabajo para listado'!$CD$151:$DC$151,0)),0)</f>
        <v>0</v>
      </c>
      <c r="O966" s="255">
        <f ca="1">+IFERROR(INDEX('Hoja de Trabajo para listado'!$A$155:$Z$1048576,MATCH($A966,'Hoja de Trabajo para listado'!$A$155:$A$1048576,0),MATCH((CUADRO!O$5&amp;$E966),'Hoja de Trabajo para listado'!$A$151:$Z$151,0)),0)+IFERROR(INDEX('Hoja de Trabajo para listado'!$AB$155:$BA$1048576,MATCH($A966,'Hoja de Trabajo para listado'!$AB$155:$AB$1048576,0),MATCH((CUADRO!O$5&amp;$E966),'Hoja de Trabajo para listado'!$AB$151:$BA$151,0)),0)+IFERROR(INDEX('Hoja de Trabajo para listado'!$BC$155:$CB$1048576,MATCH($A966,'Hoja de Trabajo para listado'!$BC$155:$BC$1048576,0),MATCH((CUADRO!O$5&amp;$E966),'Hoja de Trabajo para listado'!$BC$151:$CB$151,0)),0)+IFERROR(INDEX('Hoja de Trabajo para listado'!$DE$153:$DG$274,MATCH($A966,'Hoja de Trabajo para listado'!$DE$153:$DE$1048576,0),MATCH((CUADRO!O$5&amp;$E966),'Hoja de Trabajo para listado'!$DE$151:$DG$151,0)),0)+IFERROR(INDEX('Hoja de Trabajo para listado'!$CD$155:$DC$1048576,MATCH($A966,'Hoja de Trabajo para listado'!$CD$155:$CD$1048576,0),MATCH((CUADRO!O$5&amp;$E966),'Hoja de Trabajo para listado'!$CD$151:$DC$151,0)),0)</f>
        <v>0</v>
      </c>
      <c r="P966" s="255">
        <f ca="1">+IFERROR(INDEX('Hoja de Trabajo para listado'!$A$155:$Z$1048576,MATCH($A966,'Hoja de Trabajo para listado'!$A$155:$A$1048576,0),MATCH((CUADRO!P$5&amp;$E966),'Hoja de Trabajo para listado'!$A$151:$Z$151,0)),0)+IFERROR(INDEX('Hoja de Trabajo para listado'!$AB$155:$BA$1048576,MATCH($A966,'Hoja de Trabajo para listado'!$AB$155:$AB$1048576,0),MATCH((CUADRO!P$5&amp;$E966),'Hoja de Trabajo para listado'!$AB$151:$BA$151,0)),0)+IFERROR(INDEX('Hoja de Trabajo para listado'!$BC$155:$CB$1048576,MATCH($A966,'Hoja de Trabajo para listado'!$BC$155:$BC$1048576,0),MATCH((CUADRO!P$5&amp;$E966),'Hoja de Trabajo para listado'!$BC$151:$CB$151,0)),0)+IFERROR(INDEX('Hoja de Trabajo para listado'!$DE$153:$DG$274,MATCH($A966,'Hoja de Trabajo para listado'!$DE$153:$DE$1048576,0),MATCH((CUADRO!P$5&amp;$E966),'Hoja de Trabajo para listado'!$DE$151:$DG$151,0)),0)+IFERROR(INDEX('Hoja de Trabajo para listado'!$CD$155:$DC$1048576,MATCH($A966,'Hoja de Trabajo para listado'!$CD$155:$CD$1048576,0),MATCH((CUADRO!P$5&amp;$E966),'Hoja de Trabajo para listado'!$CD$151:$DC$151,0)),0)</f>
        <v>0</v>
      </c>
      <c r="Q966" s="255">
        <f ca="1">+IFERROR(INDEX('Hoja de Trabajo para listado'!$A$155:$Z$1048576,MATCH($A966,'Hoja de Trabajo para listado'!$A$155:$A$1048576,0),MATCH((CUADRO!Q$5&amp;$E966),'Hoja de Trabajo para listado'!$A$151:$Z$151,0)),0)+IFERROR(INDEX('Hoja de Trabajo para listado'!$AB$155:$BA$1048576,MATCH($A966,'Hoja de Trabajo para listado'!$AB$155:$AB$1048576,0),MATCH((CUADRO!Q$5&amp;$E966),'Hoja de Trabajo para listado'!$AB$151:$BA$151,0)),0)+IFERROR(INDEX('Hoja de Trabajo para listado'!$BC$155:$CB$1048576,MATCH($A966,'Hoja de Trabajo para listado'!$BC$155:$BC$1048576,0),MATCH((CUADRO!Q$5&amp;$E966),'Hoja de Trabajo para listado'!$BC$151:$CB$151,0)),0)+IFERROR(INDEX('Hoja de Trabajo para listado'!$DE$153:$DG$274,MATCH($A966,'Hoja de Trabajo para listado'!$DE$153:$DE$1048576,0),MATCH((CUADRO!Q$5&amp;$E966),'Hoja de Trabajo para listado'!$DE$151:$DG$151,0)),0)+IFERROR(INDEX('Hoja de Trabajo para listado'!$CD$155:$DC$1048576,MATCH($A966,'Hoja de Trabajo para listado'!$CD$155:$CD$1048576,0),MATCH((CUADRO!Q$5&amp;$E966),'Hoja de Trabajo para listado'!$CD$151:$DC$151,0)),0)</f>
        <v>0</v>
      </c>
      <c r="R966" s="255">
        <f t="shared" ca="1" si="30"/>
        <v>0</v>
      </c>
      <c r="S966" s="262"/>
      <c r="T966" s="255">
        <f ca="1">+T967</f>
        <v>0</v>
      </c>
      <c r="U966" s="254">
        <f t="shared" si="31"/>
        <v>1</v>
      </c>
      <c r="V966" s="362" t="str">
        <f>+VLOOKUP(A966,bd_lista!$A$3:$E$590,5,FALSE)</f>
        <v>Gobiernos Autonomos Municipales</v>
      </c>
      <c r="W966" s="361" t="str">
        <f>+V966</f>
        <v>Gobiernos Autonomos Municipales</v>
      </c>
      <c r="X966" s="254">
        <f>+VLOOKUP(A966,[2]Sheet1!$A$13:$D$744,4,FALSE)</f>
        <v>0</v>
      </c>
      <c r="Y966" s="254" t="e">
        <f>+VLOOKUP(X966,bd_lista!$A$3:$C$590,3,FALSE)</f>
        <v>#N/A</v>
      </c>
      <c r="Z966" s="316">
        <f>+X966</f>
        <v>0</v>
      </c>
      <c r="AA966" s="317" t="e">
        <f>+Y966</f>
        <v>#N/A</v>
      </c>
    </row>
    <row r="967" spans="1:27" customFormat="1" ht="15" hidden="1" customHeight="1">
      <c r="A967" s="32">
        <v>1746</v>
      </c>
      <c r="B967" s="307"/>
      <c r="C967" s="259" t="str">
        <f>+VLOOKUP(A967,bd_lista!$A$3:$C$590,3,FALSE)</f>
        <v>Gobierno Autónomo Municipal de Urubicha</v>
      </c>
      <c r="D967" s="362"/>
      <c r="E967" s="256" t="s">
        <v>1314</v>
      </c>
      <c r="F967" s="257">
        <f ca="1">+IFERROR(INDEX('Hoja de Trabajo para listado'!$A$155:$Z$1048576,MATCH($A967,'Hoja de Trabajo para listado'!$A$155:$A$1048576,0),MATCH((CUADRO!F$5&amp;$E967),'Hoja de Trabajo para listado'!$A$151:$Z$151,0)),0)+IFERROR(INDEX('Hoja de Trabajo para listado'!$AB$155:$BA$1048576,MATCH($A967,'Hoja de Trabajo para listado'!$AB$155:$AB$1048576,0),MATCH((CUADRO!F$5&amp;$E967),'Hoja de Trabajo para listado'!$AB$151:$BA$151,0)),0)+IFERROR(INDEX('Hoja de Trabajo para listado'!$BC$155:$CB$1048576,MATCH($A967,'Hoja de Trabajo para listado'!$BC$155:$BC$1048576,0),MATCH((CUADRO!F$5&amp;$E967),'Hoja de Trabajo para listado'!$BC$151:$CB$151,0)),0)+IFERROR(INDEX('Hoja de Trabajo para listado'!$DE$153:$DG$274,MATCH($A967,'Hoja de Trabajo para listado'!$DE$153:$DE$1048576,0),MATCH((CUADRO!F$5&amp;$E967),'Hoja de Trabajo para listado'!$DE$151:$DG$151,0)),0)+IFERROR(INDEX('Hoja de Trabajo para listado'!$CD$155:$DC$1048576,MATCH($A967,'Hoja de Trabajo para listado'!$CD$155:$CD$1048576,0),MATCH((CUADRO!F$5&amp;$E967),'Hoja de Trabajo para listado'!$CD$151:$DC$151,0)),0)</f>
        <v>0</v>
      </c>
      <c r="G967" s="257">
        <f ca="1">+IFERROR(INDEX('Hoja de Trabajo para listado'!$A$155:$Z$1048576,MATCH($A967,'Hoja de Trabajo para listado'!$A$155:$A$1048576,0),MATCH((CUADRO!G$5&amp;$E967),'Hoja de Trabajo para listado'!$A$151:$Z$151,0)),0)+IFERROR(INDEX('Hoja de Trabajo para listado'!$AB$155:$BA$1048576,MATCH($A967,'Hoja de Trabajo para listado'!$AB$155:$AB$1048576,0),MATCH((CUADRO!G$5&amp;$E967),'Hoja de Trabajo para listado'!$AB$151:$BA$151,0)),0)+IFERROR(INDEX('Hoja de Trabajo para listado'!$BC$155:$CB$1048576,MATCH($A967,'Hoja de Trabajo para listado'!$BC$155:$BC$1048576,0),MATCH((CUADRO!G$5&amp;$E967),'Hoja de Trabajo para listado'!$BC$151:$CB$151,0)),0)+IFERROR(INDEX('Hoja de Trabajo para listado'!$DE$153:$DG$274,MATCH($A967,'Hoja de Trabajo para listado'!$DE$153:$DE$1048576,0),MATCH((CUADRO!G$5&amp;$E967),'Hoja de Trabajo para listado'!$DE$151:$DG$151,0)),0)+IFERROR(INDEX('Hoja de Trabajo para listado'!$CD$155:$DC$1048576,MATCH($A967,'Hoja de Trabajo para listado'!$CD$155:$CD$1048576,0),MATCH((CUADRO!G$5&amp;$E967),'Hoja de Trabajo para listado'!$CD$151:$DC$151,0)),0)</f>
        <v>0</v>
      </c>
      <c r="H967" s="257">
        <f ca="1">+IFERROR(INDEX('Hoja de Trabajo para listado'!$A$155:$Z$1048576,MATCH($A967,'Hoja de Trabajo para listado'!$A$155:$A$1048576,0),MATCH((CUADRO!H$5&amp;$E967),'Hoja de Trabajo para listado'!$A$151:$Z$151,0)),0)+IFERROR(INDEX('Hoja de Trabajo para listado'!$AB$155:$BA$1048576,MATCH($A967,'Hoja de Trabajo para listado'!$AB$155:$AB$1048576,0),MATCH((CUADRO!H$5&amp;$E967),'Hoja de Trabajo para listado'!$AB$151:$BA$151,0)),0)+IFERROR(INDEX('Hoja de Trabajo para listado'!$BC$155:$CB$1048576,MATCH($A967,'Hoja de Trabajo para listado'!$BC$155:$BC$1048576,0),MATCH((CUADRO!H$5&amp;$E967),'Hoja de Trabajo para listado'!$BC$151:$CB$151,0)),0)+IFERROR(INDEX('Hoja de Trabajo para listado'!$DE$153:$DG$274,MATCH($A967,'Hoja de Trabajo para listado'!$DE$153:$DE$1048576,0),MATCH((CUADRO!H$5&amp;$E967),'Hoja de Trabajo para listado'!$DE$151:$DG$151,0)),0)+IFERROR(INDEX('Hoja de Trabajo para listado'!$CD$155:$DC$1048576,MATCH($A967,'Hoja de Trabajo para listado'!$CD$155:$CD$1048576,0),MATCH((CUADRO!H$5&amp;$E967),'Hoja de Trabajo para listado'!$CD$151:$DC$151,0)),0)</f>
        <v>0</v>
      </c>
      <c r="I967" s="257">
        <f ca="1">+IFERROR(INDEX('Hoja de Trabajo para listado'!$A$155:$Z$1048576,MATCH($A967,'Hoja de Trabajo para listado'!$A$155:$A$1048576,0),MATCH((CUADRO!I$5&amp;$E967),'Hoja de Trabajo para listado'!$A$151:$Z$151,0)),0)+IFERROR(INDEX('Hoja de Trabajo para listado'!$AB$155:$BA$1048576,MATCH($A967,'Hoja de Trabajo para listado'!$AB$155:$AB$1048576,0),MATCH((CUADRO!I$5&amp;$E967),'Hoja de Trabajo para listado'!$AB$151:$BA$151,0)),0)+IFERROR(INDEX('Hoja de Trabajo para listado'!$BC$155:$CB$1048576,MATCH($A967,'Hoja de Trabajo para listado'!$BC$155:$BC$1048576,0),MATCH((CUADRO!I$5&amp;$E967),'Hoja de Trabajo para listado'!$BC$151:$CB$151,0)),0)+IFERROR(INDEX('Hoja de Trabajo para listado'!$DE$153:$DG$274,MATCH($A967,'Hoja de Trabajo para listado'!$DE$153:$DE$1048576,0),MATCH((CUADRO!I$5&amp;$E967),'Hoja de Trabajo para listado'!$DE$151:$DG$151,0)),0)+IFERROR(INDEX('Hoja de Trabajo para listado'!$CD$155:$DC$1048576,MATCH($A967,'Hoja de Trabajo para listado'!$CD$155:$CD$1048576,0),MATCH((CUADRO!I$5&amp;$E967),'Hoja de Trabajo para listado'!$CD$151:$DC$151,0)),0)</f>
        <v>0</v>
      </c>
      <c r="J967" s="257">
        <f ca="1">+IFERROR(INDEX('Hoja de Trabajo para listado'!$A$155:$Z$1048576,MATCH($A967,'Hoja de Trabajo para listado'!$A$155:$A$1048576,0),MATCH((CUADRO!J$5&amp;$E967),'Hoja de Trabajo para listado'!$A$151:$Z$151,0)),0)+IFERROR(INDEX('Hoja de Trabajo para listado'!$AB$155:$BA$1048576,MATCH($A967,'Hoja de Trabajo para listado'!$AB$155:$AB$1048576,0),MATCH((CUADRO!J$5&amp;$E967),'Hoja de Trabajo para listado'!$AB$151:$BA$151,0)),0)+IFERROR(INDEX('Hoja de Trabajo para listado'!$BC$155:$CB$1048576,MATCH($A967,'Hoja de Trabajo para listado'!$BC$155:$BC$1048576,0),MATCH((CUADRO!J$5&amp;$E967),'Hoja de Trabajo para listado'!$BC$151:$CB$151,0)),0)+IFERROR(INDEX('Hoja de Trabajo para listado'!$DE$153:$DG$274,MATCH($A967,'Hoja de Trabajo para listado'!$DE$153:$DE$1048576,0),MATCH((CUADRO!J$5&amp;$E967),'Hoja de Trabajo para listado'!$DE$151:$DG$151,0)),0)+IFERROR(INDEX('Hoja de Trabajo para listado'!$CD$155:$DC$1048576,MATCH($A967,'Hoja de Trabajo para listado'!$CD$155:$CD$1048576,0),MATCH((CUADRO!J$5&amp;$E967),'Hoja de Trabajo para listado'!$CD$151:$DC$151,0)),0)</f>
        <v>0</v>
      </c>
      <c r="K967" s="257">
        <f ca="1">+IFERROR(INDEX('Hoja de Trabajo para listado'!$A$155:$Z$1048576,MATCH($A967,'Hoja de Trabajo para listado'!$A$155:$A$1048576,0),MATCH((CUADRO!K$5&amp;$E967),'Hoja de Trabajo para listado'!$A$151:$Z$151,0)),0)+IFERROR(INDEX('Hoja de Trabajo para listado'!$AB$155:$BA$1048576,MATCH($A967,'Hoja de Trabajo para listado'!$AB$155:$AB$1048576,0),MATCH((CUADRO!K$5&amp;$E967),'Hoja de Trabajo para listado'!$AB$151:$BA$151,0)),0)+IFERROR(INDEX('Hoja de Trabajo para listado'!$BC$155:$CB$1048576,MATCH($A967,'Hoja de Trabajo para listado'!$BC$155:$BC$1048576,0),MATCH((CUADRO!K$5&amp;$E967),'Hoja de Trabajo para listado'!$BC$151:$CB$151,0)),0)+IFERROR(INDEX('Hoja de Trabajo para listado'!$DE$153:$DG$274,MATCH($A967,'Hoja de Trabajo para listado'!$DE$153:$DE$1048576,0),MATCH((CUADRO!K$5&amp;$E967),'Hoja de Trabajo para listado'!$DE$151:$DG$151,0)),0)+IFERROR(INDEX('Hoja de Trabajo para listado'!$CD$155:$DC$1048576,MATCH($A967,'Hoja de Trabajo para listado'!$CD$155:$CD$1048576,0),MATCH((CUADRO!K$5&amp;$E967),'Hoja de Trabajo para listado'!$CD$151:$DC$151,0)),0)</f>
        <v>0</v>
      </c>
      <c r="L967" s="257">
        <f ca="1">+IFERROR(INDEX('Hoja de Trabajo para listado'!$A$155:$Z$1048576,MATCH($A967,'Hoja de Trabajo para listado'!$A$155:$A$1048576,0),MATCH((CUADRO!L$5&amp;$E967),'Hoja de Trabajo para listado'!$A$151:$Z$151,0)),0)+IFERROR(INDEX('Hoja de Trabajo para listado'!$AB$155:$BA$1048576,MATCH($A967,'Hoja de Trabajo para listado'!$AB$155:$AB$1048576,0),MATCH((CUADRO!L$5&amp;$E967),'Hoja de Trabajo para listado'!$AB$151:$BA$151,0)),0)+IFERROR(INDEX('Hoja de Trabajo para listado'!$BC$155:$CB$1048576,MATCH($A967,'Hoja de Trabajo para listado'!$BC$155:$BC$1048576,0),MATCH((CUADRO!L$5&amp;$E967),'Hoja de Trabajo para listado'!$BC$151:$CB$151,0)),0)+IFERROR(INDEX('Hoja de Trabajo para listado'!$DE$153:$DG$274,MATCH($A967,'Hoja de Trabajo para listado'!$DE$153:$DE$1048576,0),MATCH((CUADRO!L$5&amp;$E967),'Hoja de Trabajo para listado'!$DE$151:$DG$151,0)),0)+IFERROR(INDEX('Hoja de Trabajo para listado'!$CD$155:$DC$1048576,MATCH($A967,'Hoja de Trabajo para listado'!$CD$155:$CD$1048576,0),MATCH((CUADRO!L$5&amp;$E967),'Hoja de Trabajo para listado'!$CD$151:$DC$151,0)),0)</f>
        <v>0</v>
      </c>
      <c r="M967" s="257">
        <f ca="1">+IFERROR(INDEX('Hoja de Trabajo para listado'!$A$155:$Z$1048576,MATCH($A967,'Hoja de Trabajo para listado'!$A$155:$A$1048576,0),MATCH((CUADRO!M$5&amp;$E967),'Hoja de Trabajo para listado'!$A$151:$Z$151,0)),0)+IFERROR(INDEX('Hoja de Trabajo para listado'!$AB$155:$BA$1048576,MATCH($A967,'Hoja de Trabajo para listado'!$AB$155:$AB$1048576,0),MATCH((CUADRO!M$5&amp;$E967),'Hoja de Trabajo para listado'!$AB$151:$BA$151,0)),0)+IFERROR(INDEX('Hoja de Trabajo para listado'!$BC$155:$CB$1048576,MATCH($A967,'Hoja de Trabajo para listado'!$BC$155:$BC$1048576,0),MATCH((CUADRO!M$5&amp;$E967),'Hoja de Trabajo para listado'!$BC$151:$CB$151,0)),0)+IFERROR(INDEX('Hoja de Trabajo para listado'!$DE$153:$DG$274,MATCH($A967,'Hoja de Trabajo para listado'!$DE$153:$DE$1048576,0),MATCH((CUADRO!M$5&amp;$E967),'Hoja de Trabajo para listado'!$DE$151:$DG$151,0)),0)+IFERROR(INDEX('Hoja de Trabajo para listado'!$CD$155:$DC$1048576,MATCH($A967,'Hoja de Trabajo para listado'!$CD$155:$CD$1048576,0),MATCH((CUADRO!M$5&amp;$E967),'Hoja de Trabajo para listado'!$CD$151:$DC$151,0)),0)</f>
        <v>0</v>
      </c>
      <c r="N967" s="257">
        <f ca="1">+IFERROR(INDEX('Hoja de Trabajo para listado'!$A$155:$Z$1048576,MATCH($A967,'Hoja de Trabajo para listado'!$A$155:$A$1048576,0),MATCH((CUADRO!N$5&amp;$E967),'Hoja de Trabajo para listado'!$A$151:$Z$151,0)),0)+IFERROR(INDEX('Hoja de Trabajo para listado'!$AB$155:$BA$1048576,MATCH($A967,'Hoja de Trabajo para listado'!$AB$155:$AB$1048576,0),MATCH((CUADRO!N$5&amp;$E967),'Hoja de Trabajo para listado'!$AB$151:$BA$151,0)),0)+IFERROR(INDEX('Hoja de Trabajo para listado'!$BC$155:$CB$1048576,MATCH($A967,'Hoja de Trabajo para listado'!$BC$155:$BC$1048576,0),MATCH((CUADRO!N$5&amp;$E967),'Hoja de Trabajo para listado'!$BC$151:$CB$151,0)),0)+IFERROR(INDEX('Hoja de Trabajo para listado'!$DE$153:$DG$274,MATCH($A967,'Hoja de Trabajo para listado'!$DE$153:$DE$1048576,0),MATCH((CUADRO!N$5&amp;$E967),'Hoja de Trabajo para listado'!$DE$151:$DG$151,0)),0)+IFERROR(INDEX('Hoja de Trabajo para listado'!$CD$155:$DC$1048576,MATCH($A967,'Hoja de Trabajo para listado'!$CD$155:$CD$1048576,0),MATCH((CUADRO!N$5&amp;$E967),'Hoja de Trabajo para listado'!$CD$151:$DC$151,0)),0)</f>
        <v>0</v>
      </c>
      <c r="O967" s="257">
        <f ca="1">+IFERROR(INDEX('Hoja de Trabajo para listado'!$A$155:$Z$1048576,MATCH($A967,'Hoja de Trabajo para listado'!$A$155:$A$1048576,0),MATCH((CUADRO!O$5&amp;$E967),'Hoja de Trabajo para listado'!$A$151:$Z$151,0)),0)+IFERROR(INDEX('Hoja de Trabajo para listado'!$AB$155:$BA$1048576,MATCH($A967,'Hoja de Trabajo para listado'!$AB$155:$AB$1048576,0),MATCH((CUADRO!O$5&amp;$E967),'Hoja de Trabajo para listado'!$AB$151:$BA$151,0)),0)+IFERROR(INDEX('Hoja de Trabajo para listado'!$BC$155:$CB$1048576,MATCH($A967,'Hoja de Trabajo para listado'!$BC$155:$BC$1048576,0),MATCH((CUADRO!O$5&amp;$E967),'Hoja de Trabajo para listado'!$BC$151:$CB$151,0)),0)+IFERROR(INDEX('Hoja de Trabajo para listado'!$DE$153:$DG$274,MATCH($A967,'Hoja de Trabajo para listado'!$DE$153:$DE$1048576,0),MATCH((CUADRO!O$5&amp;$E967),'Hoja de Trabajo para listado'!$DE$151:$DG$151,0)),0)+IFERROR(INDEX('Hoja de Trabajo para listado'!$CD$155:$DC$1048576,MATCH($A967,'Hoja de Trabajo para listado'!$CD$155:$CD$1048576,0),MATCH((CUADRO!O$5&amp;$E967),'Hoja de Trabajo para listado'!$CD$151:$DC$151,0)),0)</f>
        <v>0</v>
      </c>
      <c r="P967" s="257">
        <f ca="1">+IFERROR(INDEX('Hoja de Trabajo para listado'!$A$155:$Z$1048576,MATCH($A967,'Hoja de Trabajo para listado'!$A$155:$A$1048576,0),MATCH((CUADRO!P$5&amp;$E967),'Hoja de Trabajo para listado'!$A$151:$Z$151,0)),0)+IFERROR(INDEX('Hoja de Trabajo para listado'!$AB$155:$BA$1048576,MATCH($A967,'Hoja de Trabajo para listado'!$AB$155:$AB$1048576,0),MATCH((CUADRO!P$5&amp;$E967),'Hoja de Trabajo para listado'!$AB$151:$BA$151,0)),0)+IFERROR(INDEX('Hoja de Trabajo para listado'!$BC$155:$CB$1048576,MATCH($A967,'Hoja de Trabajo para listado'!$BC$155:$BC$1048576,0),MATCH((CUADRO!P$5&amp;$E967),'Hoja de Trabajo para listado'!$BC$151:$CB$151,0)),0)+IFERROR(INDEX('Hoja de Trabajo para listado'!$DE$153:$DG$274,MATCH($A967,'Hoja de Trabajo para listado'!$DE$153:$DE$1048576,0),MATCH((CUADRO!P$5&amp;$E967),'Hoja de Trabajo para listado'!$DE$151:$DG$151,0)),0)+IFERROR(INDEX('Hoja de Trabajo para listado'!$CD$155:$DC$1048576,MATCH($A967,'Hoja de Trabajo para listado'!$CD$155:$CD$1048576,0),MATCH((CUADRO!P$5&amp;$E967),'Hoja de Trabajo para listado'!$CD$151:$DC$151,0)),0)</f>
        <v>0</v>
      </c>
      <c r="Q967" s="257">
        <f ca="1">+IFERROR(INDEX('Hoja de Trabajo para listado'!$A$155:$Z$1048576,MATCH($A967,'Hoja de Trabajo para listado'!$A$155:$A$1048576,0),MATCH((CUADRO!Q$5&amp;$E967),'Hoja de Trabajo para listado'!$A$151:$Z$151,0)),0)+IFERROR(INDEX('Hoja de Trabajo para listado'!$AB$155:$BA$1048576,MATCH($A967,'Hoja de Trabajo para listado'!$AB$155:$AB$1048576,0),MATCH((CUADRO!Q$5&amp;$E967),'Hoja de Trabajo para listado'!$AB$151:$BA$151,0)),0)+IFERROR(INDEX('Hoja de Trabajo para listado'!$BC$155:$CB$1048576,MATCH($A967,'Hoja de Trabajo para listado'!$BC$155:$BC$1048576,0),MATCH((CUADRO!Q$5&amp;$E967),'Hoja de Trabajo para listado'!$BC$151:$CB$151,0)),0)+IFERROR(INDEX('Hoja de Trabajo para listado'!$DE$153:$DG$274,MATCH($A967,'Hoja de Trabajo para listado'!$DE$153:$DE$1048576,0),MATCH((CUADRO!Q$5&amp;$E967),'Hoja de Trabajo para listado'!$DE$151:$DG$151,0)),0)+IFERROR(INDEX('Hoja de Trabajo para listado'!$CD$155:$DC$1048576,MATCH($A967,'Hoja de Trabajo para listado'!$CD$155:$CD$1048576,0),MATCH((CUADRO!Q$5&amp;$E967),'Hoja de Trabajo para listado'!$CD$151:$DC$151,0)),0)</f>
        <v>0</v>
      </c>
      <c r="R967" s="257">
        <f t="shared" ca="1" si="30"/>
        <v>0</v>
      </c>
      <c r="S967" s="274">
        <f ca="1">+R966+R967</f>
        <v>0</v>
      </c>
      <c r="T967" s="257">
        <f ca="1">+S967</f>
        <v>0</v>
      </c>
      <c r="U967" s="256">
        <f t="shared" si="31"/>
        <v>2</v>
      </c>
      <c r="V967" s="362" t="str">
        <f>+VLOOKUP(A967,bd_lista!$A$3:$E$590,5,FALSE)</f>
        <v>Gobiernos Autonomos Municipales</v>
      </c>
      <c r="W967" s="362"/>
      <c r="X967" s="254">
        <f>+VLOOKUP(A967,[2]Sheet1!$A$13:$D$744,4,FALSE)</f>
        <v>0</v>
      </c>
      <c r="Y967" s="254" t="e">
        <f>+VLOOKUP(X967,bd_lista!$A$3:$C$590,3,FALSE)</f>
        <v>#N/A</v>
      </c>
      <c r="Z967" s="314"/>
      <c r="AA967" s="315"/>
    </row>
    <row r="968" spans="1:27" customFormat="1" ht="15" hidden="1" customHeight="1">
      <c r="A968" s="32">
        <v>1747</v>
      </c>
      <c r="B968" s="306">
        <f>+A968</f>
        <v>1747</v>
      </c>
      <c r="C968" s="259" t="str">
        <f>+VLOOKUP(A968,bd_lista!$A$3:$C$590,3,FALSE)</f>
        <v>Gobierno Autónomo Municipal de El Puente</v>
      </c>
      <c r="D968" s="361" t="str">
        <f>+C968</f>
        <v>Gobierno Autónomo Municipal de El Puente</v>
      </c>
      <c r="E968" s="254" t="s">
        <v>1313</v>
      </c>
      <c r="F968" s="255">
        <f ca="1">+IFERROR(INDEX('Hoja de Trabajo para listado'!$A$155:$Z$1048576,MATCH($A968,'Hoja de Trabajo para listado'!$A$155:$A$1048576,0),MATCH((CUADRO!F$5&amp;$E968),'Hoja de Trabajo para listado'!$A$151:$Z$151,0)),0)+IFERROR(INDEX('Hoja de Trabajo para listado'!$AB$155:$BA$1048576,MATCH($A968,'Hoja de Trabajo para listado'!$AB$155:$AB$1048576,0),MATCH((CUADRO!F$5&amp;$E968),'Hoja de Trabajo para listado'!$AB$151:$BA$151,0)),0)+IFERROR(INDEX('Hoja de Trabajo para listado'!$BC$155:$CB$1048576,MATCH($A968,'Hoja de Trabajo para listado'!$BC$155:$BC$1048576,0),MATCH((CUADRO!F$5&amp;$E968),'Hoja de Trabajo para listado'!$BC$151:$CB$151,0)),0)+IFERROR(INDEX('Hoja de Trabajo para listado'!$DE$153:$DG$274,MATCH($A968,'Hoja de Trabajo para listado'!$DE$153:$DE$1048576,0),MATCH((CUADRO!F$5&amp;$E968),'Hoja de Trabajo para listado'!$DE$151:$DG$151,0)),0)+IFERROR(INDEX('Hoja de Trabajo para listado'!$CD$155:$DC$1048576,MATCH($A968,'Hoja de Trabajo para listado'!$CD$155:$CD$1048576,0),MATCH((CUADRO!F$5&amp;$E968),'Hoja de Trabajo para listado'!$CD$151:$DC$151,0)),0)</f>
        <v>0</v>
      </c>
      <c r="G968" s="255">
        <f ca="1">+IFERROR(INDEX('Hoja de Trabajo para listado'!$A$155:$Z$1048576,MATCH($A968,'Hoja de Trabajo para listado'!$A$155:$A$1048576,0),MATCH((CUADRO!G$5&amp;$E968),'Hoja de Trabajo para listado'!$A$151:$Z$151,0)),0)+IFERROR(INDEX('Hoja de Trabajo para listado'!$AB$155:$BA$1048576,MATCH($A968,'Hoja de Trabajo para listado'!$AB$155:$AB$1048576,0),MATCH((CUADRO!G$5&amp;$E968),'Hoja de Trabajo para listado'!$AB$151:$BA$151,0)),0)+IFERROR(INDEX('Hoja de Trabajo para listado'!$BC$155:$CB$1048576,MATCH($A968,'Hoja de Trabajo para listado'!$BC$155:$BC$1048576,0),MATCH((CUADRO!G$5&amp;$E968),'Hoja de Trabajo para listado'!$BC$151:$CB$151,0)),0)+IFERROR(INDEX('Hoja de Trabajo para listado'!$DE$153:$DG$274,MATCH($A968,'Hoja de Trabajo para listado'!$DE$153:$DE$1048576,0),MATCH((CUADRO!G$5&amp;$E968),'Hoja de Trabajo para listado'!$DE$151:$DG$151,0)),0)+IFERROR(INDEX('Hoja de Trabajo para listado'!$CD$155:$DC$1048576,MATCH($A968,'Hoja de Trabajo para listado'!$CD$155:$CD$1048576,0),MATCH((CUADRO!G$5&amp;$E968),'Hoja de Trabajo para listado'!$CD$151:$DC$151,0)),0)</f>
        <v>0</v>
      </c>
      <c r="H968" s="255">
        <f ca="1">+IFERROR(INDEX('Hoja de Trabajo para listado'!$A$155:$Z$1048576,MATCH($A968,'Hoja de Trabajo para listado'!$A$155:$A$1048576,0),MATCH((CUADRO!H$5&amp;$E968),'Hoja de Trabajo para listado'!$A$151:$Z$151,0)),0)+IFERROR(INDEX('Hoja de Trabajo para listado'!$AB$155:$BA$1048576,MATCH($A968,'Hoja de Trabajo para listado'!$AB$155:$AB$1048576,0),MATCH((CUADRO!H$5&amp;$E968),'Hoja de Trabajo para listado'!$AB$151:$BA$151,0)),0)+IFERROR(INDEX('Hoja de Trabajo para listado'!$BC$155:$CB$1048576,MATCH($A968,'Hoja de Trabajo para listado'!$BC$155:$BC$1048576,0),MATCH((CUADRO!H$5&amp;$E968),'Hoja de Trabajo para listado'!$BC$151:$CB$151,0)),0)+IFERROR(INDEX('Hoja de Trabajo para listado'!$DE$153:$DG$274,MATCH($A968,'Hoja de Trabajo para listado'!$DE$153:$DE$1048576,0),MATCH((CUADRO!H$5&amp;$E968),'Hoja de Trabajo para listado'!$DE$151:$DG$151,0)),0)+IFERROR(INDEX('Hoja de Trabajo para listado'!$CD$155:$DC$1048576,MATCH($A968,'Hoja de Trabajo para listado'!$CD$155:$CD$1048576,0),MATCH((CUADRO!H$5&amp;$E968),'Hoja de Trabajo para listado'!$CD$151:$DC$151,0)),0)</f>
        <v>0</v>
      </c>
      <c r="I968" s="255">
        <f ca="1">+IFERROR(INDEX('Hoja de Trabajo para listado'!$A$155:$Z$1048576,MATCH($A968,'Hoja de Trabajo para listado'!$A$155:$A$1048576,0),MATCH((CUADRO!I$5&amp;$E968),'Hoja de Trabajo para listado'!$A$151:$Z$151,0)),0)+IFERROR(INDEX('Hoja de Trabajo para listado'!$AB$155:$BA$1048576,MATCH($A968,'Hoja de Trabajo para listado'!$AB$155:$AB$1048576,0),MATCH((CUADRO!I$5&amp;$E968),'Hoja de Trabajo para listado'!$AB$151:$BA$151,0)),0)+IFERROR(INDEX('Hoja de Trabajo para listado'!$BC$155:$CB$1048576,MATCH($A968,'Hoja de Trabajo para listado'!$BC$155:$BC$1048576,0),MATCH((CUADRO!I$5&amp;$E968),'Hoja de Trabajo para listado'!$BC$151:$CB$151,0)),0)+IFERROR(INDEX('Hoja de Trabajo para listado'!$DE$153:$DG$274,MATCH($A968,'Hoja de Trabajo para listado'!$DE$153:$DE$1048576,0),MATCH((CUADRO!I$5&amp;$E968),'Hoja de Trabajo para listado'!$DE$151:$DG$151,0)),0)+IFERROR(INDEX('Hoja de Trabajo para listado'!$CD$155:$DC$1048576,MATCH($A968,'Hoja de Trabajo para listado'!$CD$155:$CD$1048576,0),MATCH((CUADRO!I$5&amp;$E968),'Hoja de Trabajo para listado'!$CD$151:$DC$151,0)),0)</f>
        <v>0</v>
      </c>
      <c r="J968" s="255">
        <f ca="1">+IFERROR(INDEX('Hoja de Trabajo para listado'!$A$155:$Z$1048576,MATCH($A968,'Hoja de Trabajo para listado'!$A$155:$A$1048576,0),MATCH((CUADRO!J$5&amp;$E968),'Hoja de Trabajo para listado'!$A$151:$Z$151,0)),0)+IFERROR(INDEX('Hoja de Trabajo para listado'!$AB$155:$BA$1048576,MATCH($A968,'Hoja de Trabajo para listado'!$AB$155:$AB$1048576,0),MATCH((CUADRO!J$5&amp;$E968),'Hoja de Trabajo para listado'!$AB$151:$BA$151,0)),0)+IFERROR(INDEX('Hoja de Trabajo para listado'!$BC$155:$CB$1048576,MATCH($A968,'Hoja de Trabajo para listado'!$BC$155:$BC$1048576,0),MATCH((CUADRO!J$5&amp;$E968),'Hoja de Trabajo para listado'!$BC$151:$CB$151,0)),0)+IFERROR(INDEX('Hoja de Trabajo para listado'!$DE$153:$DG$274,MATCH($A968,'Hoja de Trabajo para listado'!$DE$153:$DE$1048576,0),MATCH((CUADRO!J$5&amp;$E968),'Hoja de Trabajo para listado'!$DE$151:$DG$151,0)),0)+IFERROR(INDEX('Hoja de Trabajo para listado'!$CD$155:$DC$1048576,MATCH($A968,'Hoja de Trabajo para listado'!$CD$155:$CD$1048576,0),MATCH((CUADRO!J$5&amp;$E968),'Hoja de Trabajo para listado'!$CD$151:$DC$151,0)),0)</f>
        <v>0</v>
      </c>
      <c r="K968" s="255">
        <f ca="1">+IFERROR(INDEX('Hoja de Trabajo para listado'!$A$155:$Z$1048576,MATCH($A968,'Hoja de Trabajo para listado'!$A$155:$A$1048576,0),MATCH((CUADRO!K$5&amp;$E968),'Hoja de Trabajo para listado'!$A$151:$Z$151,0)),0)+IFERROR(INDEX('Hoja de Trabajo para listado'!$AB$155:$BA$1048576,MATCH($A968,'Hoja de Trabajo para listado'!$AB$155:$AB$1048576,0),MATCH((CUADRO!K$5&amp;$E968),'Hoja de Trabajo para listado'!$AB$151:$BA$151,0)),0)+IFERROR(INDEX('Hoja de Trabajo para listado'!$BC$155:$CB$1048576,MATCH($A968,'Hoja de Trabajo para listado'!$BC$155:$BC$1048576,0),MATCH((CUADRO!K$5&amp;$E968),'Hoja de Trabajo para listado'!$BC$151:$CB$151,0)),0)+IFERROR(INDEX('Hoja de Trabajo para listado'!$DE$153:$DG$274,MATCH($A968,'Hoja de Trabajo para listado'!$DE$153:$DE$1048576,0),MATCH((CUADRO!K$5&amp;$E968),'Hoja de Trabajo para listado'!$DE$151:$DG$151,0)),0)+IFERROR(INDEX('Hoja de Trabajo para listado'!$CD$155:$DC$1048576,MATCH($A968,'Hoja de Trabajo para listado'!$CD$155:$CD$1048576,0),MATCH((CUADRO!K$5&amp;$E968),'Hoja de Trabajo para listado'!$CD$151:$DC$151,0)),0)</f>
        <v>0</v>
      </c>
      <c r="L968" s="255">
        <f ca="1">+IFERROR(INDEX('Hoja de Trabajo para listado'!$A$155:$Z$1048576,MATCH($A968,'Hoja de Trabajo para listado'!$A$155:$A$1048576,0),MATCH((CUADRO!L$5&amp;$E968),'Hoja de Trabajo para listado'!$A$151:$Z$151,0)),0)+IFERROR(INDEX('Hoja de Trabajo para listado'!$AB$155:$BA$1048576,MATCH($A968,'Hoja de Trabajo para listado'!$AB$155:$AB$1048576,0),MATCH((CUADRO!L$5&amp;$E968),'Hoja de Trabajo para listado'!$AB$151:$BA$151,0)),0)+IFERROR(INDEX('Hoja de Trabajo para listado'!$BC$155:$CB$1048576,MATCH($A968,'Hoja de Trabajo para listado'!$BC$155:$BC$1048576,0),MATCH((CUADRO!L$5&amp;$E968),'Hoja de Trabajo para listado'!$BC$151:$CB$151,0)),0)+IFERROR(INDEX('Hoja de Trabajo para listado'!$DE$153:$DG$274,MATCH($A968,'Hoja de Trabajo para listado'!$DE$153:$DE$1048576,0),MATCH((CUADRO!L$5&amp;$E968),'Hoja de Trabajo para listado'!$DE$151:$DG$151,0)),0)+IFERROR(INDEX('Hoja de Trabajo para listado'!$CD$155:$DC$1048576,MATCH($A968,'Hoja de Trabajo para listado'!$CD$155:$CD$1048576,0),MATCH((CUADRO!L$5&amp;$E968),'Hoja de Trabajo para listado'!$CD$151:$DC$151,0)),0)</f>
        <v>0</v>
      </c>
      <c r="M968" s="255">
        <f ca="1">+IFERROR(INDEX('Hoja de Trabajo para listado'!$A$155:$Z$1048576,MATCH($A968,'Hoja de Trabajo para listado'!$A$155:$A$1048576,0),MATCH((CUADRO!M$5&amp;$E968),'Hoja de Trabajo para listado'!$A$151:$Z$151,0)),0)+IFERROR(INDEX('Hoja de Trabajo para listado'!$AB$155:$BA$1048576,MATCH($A968,'Hoja de Trabajo para listado'!$AB$155:$AB$1048576,0),MATCH((CUADRO!M$5&amp;$E968),'Hoja de Trabajo para listado'!$AB$151:$BA$151,0)),0)+IFERROR(INDEX('Hoja de Trabajo para listado'!$BC$155:$CB$1048576,MATCH($A968,'Hoja de Trabajo para listado'!$BC$155:$BC$1048576,0),MATCH((CUADRO!M$5&amp;$E968),'Hoja de Trabajo para listado'!$BC$151:$CB$151,0)),0)+IFERROR(INDEX('Hoja de Trabajo para listado'!$DE$153:$DG$274,MATCH($A968,'Hoja de Trabajo para listado'!$DE$153:$DE$1048576,0),MATCH((CUADRO!M$5&amp;$E968),'Hoja de Trabajo para listado'!$DE$151:$DG$151,0)),0)+IFERROR(INDEX('Hoja de Trabajo para listado'!$CD$155:$DC$1048576,MATCH($A968,'Hoja de Trabajo para listado'!$CD$155:$CD$1048576,0),MATCH((CUADRO!M$5&amp;$E968),'Hoja de Trabajo para listado'!$CD$151:$DC$151,0)),0)</f>
        <v>0</v>
      </c>
      <c r="N968" s="255">
        <f ca="1">+IFERROR(INDEX('Hoja de Trabajo para listado'!$A$155:$Z$1048576,MATCH($A968,'Hoja de Trabajo para listado'!$A$155:$A$1048576,0),MATCH((CUADRO!N$5&amp;$E968),'Hoja de Trabajo para listado'!$A$151:$Z$151,0)),0)+IFERROR(INDEX('Hoja de Trabajo para listado'!$AB$155:$BA$1048576,MATCH($A968,'Hoja de Trabajo para listado'!$AB$155:$AB$1048576,0),MATCH((CUADRO!N$5&amp;$E968),'Hoja de Trabajo para listado'!$AB$151:$BA$151,0)),0)+IFERROR(INDEX('Hoja de Trabajo para listado'!$BC$155:$CB$1048576,MATCH($A968,'Hoja de Trabajo para listado'!$BC$155:$BC$1048576,0),MATCH((CUADRO!N$5&amp;$E968),'Hoja de Trabajo para listado'!$BC$151:$CB$151,0)),0)+IFERROR(INDEX('Hoja de Trabajo para listado'!$DE$153:$DG$274,MATCH($A968,'Hoja de Trabajo para listado'!$DE$153:$DE$1048576,0),MATCH((CUADRO!N$5&amp;$E968),'Hoja de Trabajo para listado'!$DE$151:$DG$151,0)),0)+IFERROR(INDEX('Hoja de Trabajo para listado'!$CD$155:$DC$1048576,MATCH($A968,'Hoja de Trabajo para listado'!$CD$155:$CD$1048576,0),MATCH((CUADRO!N$5&amp;$E968),'Hoja de Trabajo para listado'!$CD$151:$DC$151,0)),0)</f>
        <v>0</v>
      </c>
      <c r="O968" s="255">
        <f ca="1">+IFERROR(INDEX('Hoja de Trabajo para listado'!$A$155:$Z$1048576,MATCH($A968,'Hoja de Trabajo para listado'!$A$155:$A$1048576,0),MATCH((CUADRO!O$5&amp;$E968),'Hoja de Trabajo para listado'!$A$151:$Z$151,0)),0)+IFERROR(INDEX('Hoja de Trabajo para listado'!$AB$155:$BA$1048576,MATCH($A968,'Hoja de Trabajo para listado'!$AB$155:$AB$1048576,0),MATCH((CUADRO!O$5&amp;$E968),'Hoja de Trabajo para listado'!$AB$151:$BA$151,0)),0)+IFERROR(INDEX('Hoja de Trabajo para listado'!$BC$155:$CB$1048576,MATCH($A968,'Hoja de Trabajo para listado'!$BC$155:$BC$1048576,0),MATCH((CUADRO!O$5&amp;$E968),'Hoja de Trabajo para listado'!$BC$151:$CB$151,0)),0)+IFERROR(INDEX('Hoja de Trabajo para listado'!$DE$153:$DG$274,MATCH($A968,'Hoja de Trabajo para listado'!$DE$153:$DE$1048576,0),MATCH((CUADRO!O$5&amp;$E968),'Hoja de Trabajo para listado'!$DE$151:$DG$151,0)),0)+IFERROR(INDEX('Hoja de Trabajo para listado'!$CD$155:$DC$1048576,MATCH($A968,'Hoja de Trabajo para listado'!$CD$155:$CD$1048576,0),MATCH((CUADRO!O$5&amp;$E968),'Hoja de Trabajo para listado'!$CD$151:$DC$151,0)),0)</f>
        <v>0</v>
      </c>
      <c r="P968" s="255">
        <f ca="1">+IFERROR(INDEX('Hoja de Trabajo para listado'!$A$155:$Z$1048576,MATCH($A968,'Hoja de Trabajo para listado'!$A$155:$A$1048576,0),MATCH((CUADRO!P$5&amp;$E968),'Hoja de Trabajo para listado'!$A$151:$Z$151,0)),0)+IFERROR(INDEX('Hoja de Trabajo para listado'!$AB$155:$BA$1048576,MATCH($A968,'Hoja de Trabajo para listado'!$AB$155:$AB$1048576,0),MATCH((CUADRO!P$5&amp;$E968),'Hoja de Trabajo para listado'!$AB$151:$BA$151,0)),0)+IFERROR(INDEX('Hoja de Trabajo para listado'!$BC$155:$CB$1048576,MATCH($A968,'Hoja de Trabajo para listado'!$BC$155:$BC$1048576,0),MATCH((CUADRO!P$5&amp;$E968),'Hoja de Trabajo para listado'!$BC$151:$CB$151,0)),0)+IFERROR(INDEX('Hoja de Trabajo para listado'!$DE$153:$DG$274,MATCH($A968,'Hoja de Trabajo para listado'!$DE$153:$DE$1048576,0),MATCH((CUADRO!P$5&amp;$E968),'Hoja de Trabajo para listado'!$DE$151:$DG$151,0)),0)+IFERROR(INDEX('Hoja de Trabajo para listado'!$CD$155:$DC$1048576,MATCH($A968,'Hoja de Trabajo para listado'!$CD$155:$CD$1048576,0),MATCH((CUADRO!P$5&amp;$E968),'Hoja de Trabajo para listado'!$CD$151:$DC$151,0)),0)</f>
        <v>0</v>
      </c>
      <c r="Q968" s="255">
        <f ca="1">+IFERROR(INDEX('Hoja de Trabajo para listado'!$A$155:$Z$1048576,MATCH($A968,'Hoja de Trabajo para listado'!$A$155:$A$1048576,0),MATCH((CUADRO!Q$5&amp;$E968),'Hoja de Trabajo para listado'!$A$151:$Z$151,0)),0)+IFERROR(INDEX('Hoja de Trabajo para listado'!$AB$155:$BA$1048576,MATCH($A968,'Hoja de Trabajo para listado'!$AB$155:$AB$1048576,0),MATCH((CUADRO!Q$5&amp;$E968),'Hoja de Trabajo para listado'!$AB$151:$BA$151,0)),0)+IFERROR(INDEX('Hoja de Trabajo para listado'!$BC$155:$CB$1048576,MATCH($A968,'Hoja de Trabajo para listado'!$BC$155:$BC$1048576,0),MATCH((CUADRO!Q$5&amp;$E968),'Hoja de Trabajo para listado'!$BC$151:$CB$151,0)),0)+IFERROR(INDEX('Hoja de Trabajo para listado'!$DE$153:$DG$274,MATCH($A968,'Hoja de Trabajo para listado'!$DE$153:$DE$1048576,0),MATCH((CUADRO!Q$5&amp;$E968),'Hoja de Trabajo para listado'!$DE$151:$DG$151,0)),0)+IFERROR(INDEX('Hoja de Trabajo para listado'!$CD$155:$DC$1048576,MATCH($A968,'Hoja de Trabajo para listado'!$CD$155:$CD$1048576,0),MATCH((CUADRO!Q$5&amp;$E968),'Hoja de Trabajo para listado'!$CD$151:$DC$151,0)),0)</f>
        <v>0</v>
      </c>
      <c r="R968" s="255">
        <f t="shared" ca="1" si="30"/>
        <v>0</v>
      </c>
      <c r="S968" s="262"/>
      <c r="T968" s="255">
        <f ca="1">+T969</f>
        <v>0</v>
      </c>
      <c r="U968" s="254">
        <f t="shared" si="31"/>
        <v>1</v>
      </c>
      <c r="V968" s="362" t="str">
        <f>+VLOOKUP(A968,bd_lista!$A$3:$E$590,5,FALSE)</f>
        <v>Gobiernos Autonomos Municipales</v>
      </c>
      <c r="W968" s="361" t="str">
        <f>+V968</f>
        <v>Gobiernos Autonomos Municipales</v>
      </c>
      <c r="X968" s="254">
        <f>+VLOOKUP(A968,[2]Sheet1!$A$13:$D$744,4,FALSE)</f>
        <v>0</v>
      </c>
      <c r="Y968" s="254" t="e">
        <f>+VLOOKUP(X968,bd_lista!$A$3:$C$590,3,FALSE)</f>
        <v>#N/A</v>
      </c>
      <c r="Z968" s="316">
        <f>+X968</f>
        <v>0</v>
      </c>
      <c r="AA968" s="317" t="e">
        <f>+Y968</f>
        <v>#N/A</v>
      </c>
    </row>
    <row r="969" spans="1:27" customFormat="1" ht="15" hidden="1" customHeight="1">
      <c r="A969" s="32">
        <v>1747</v>
      </c>
      <c r="B969" s="307"/>
      <c r="C969" s="259" t="str">
        <f>+VLOOKUP(A969,bd_lista!$A$3:$C$590,3,FALSE)</f>
        <v>Gobierno Autónomo Municipal de El Puente</v>
      </c>
      <c r="D969" s="362"/>
      <c r="E969" s="256" t="s">
        <v>1314</v>
      </c>
      <c r="F969" s="257">
        <f ca="1">+IFERROR(INDEX('Hoja de Trabajo para listado'!$A$155:$Z$1048576,MATCH($A969,'Hoja de Trabajo para listado'!$A$155:$A$1048576,0),MATCH((CUADRO!F$5&amp;$E969),'Hoja de Trabajo para listado'!$A$151:$Z$151,0)),0)+IFERROR(INDEX('Hoja de Trabajo para listado'!$AB$155:$BA$1048576,MATCH($A969,'Hoja de Trabajo para listado'!$AB$155:$AB$1048576,0),MATCH((CUADRO!F$5&amp;$E969),'Hoja de Trabajo para listado'!$AB$151:$BA$151,0)),0)+IFERROR(INDEX('Hoja de Trabajo para listado'!$BC$155:$CB$1048576,MATCH($A969,'Hoja de Trabajo para listado'!$BC$155:$BC$1048576,0),MATCH((CUADRO!F$5&amp;$E969),'Hoja de Trabajo para listado'!$BC$151:$CB$151,0)),0)+IFERROR(INDEX('Hoja de Trabajo para listado'!$DE$153:$DG$274,MATCH($A969,'Hoja de Trabajo para listado'!$DE$153:$DE$1048576,0),MATCH((CUADRO!F$5&amp;$E969),'Hoja de Trabajo para listado'!$DE$151:$DG$151,0)),0)+IFERROR(INDEX('Hoja de Trabajo para listado'!$CD$155:$DC$1048576,MATCH($A969,'Hoja de Trabajo para listado'!$CD$155:$CD$1048576,0),MATCH((CUADRO!F$5&amp;$E969),'Hoja de Trabajo para listado'!$CD$151:$DC$151,0)),0)</f>
        <v>0</v>
      </c>
      <c r="G969" s="257">
        <f ca="1">+IFERROR(INDEX('Hoja de Trabajo para listado'!$A$155:$Z$1048576,MATCH($A969,'Hoja de Trabajo para listado'!$A$155:$A$1048576,0),MATCH((CUADRO!G$5&amp;$E969),'Hoja de Trabajo para listado'!$A$151:$Z$151,0)),0)+IFERROR(INDEX('Hoja de Trabajo para listado'!$AB$155:$BA$1048576,MATCH($A969,'Hoja de Trabajo para listado'!$AB$155:$AB$1048576,0),MATCH((CUADRO!G$5&amp;$E969),'Hoja de Trabajo para listado'!$AB$151:$BA$151,0)),0)+IFERROR(INDEX('Hoja de Trabajo para listado'!$BC$155:$CB$1048576,MATCH($A969,'Hoja de Trabajo para listado'!$BC$155:$BC$1048576,0),MATCH((CUADRO!G$5&amp;$E969),'Hoja de Trabajo para listado'!$BC$151:$CB$151,0)),0)+IFERROR(INDEX('Hoja de Trabajo para listado'!$DE$153:$DG$274,MATCH($A969,'Hoja de Trabajo para listado'!$DE$153:$DE$1048576,0),MATCH((CUADRO!G$5&amp;$E969),'Hoja de Trabajo para listado'!$DE$151:$DG$151,0)),0)+IFERROR(INDEX('Hoja de Trabajo para listado'!$CD$155:$DC$1048576,MATCH($A969,'Hoja de Trabajo para listado'!$CD$155:$CD$1048576,0),MATCH((CUADRO!G$5&amp;$E969),'Hoja de Trabajo para listado'!$CD$151:$DC$151,0)),0)</f>
        <v>0</v>
      </c>
      <c r="H969" s="257">
        <f ca="1">+IFERROR(INDEX('Hoja de Trabajo para listado'!$A$155:$Z$1048576,MATCH($A969,'Hoja de Trabajo para listado'!$A$155:$A$1048576,0),MATCH((CUADRO!H$5&amp;$E969),'Hoja de Trabajo para listado'!$A$151:$Z$151,0)),0)+IFERROR(INDEX('Hoja de Trabajo para listado'!$AB$155:$BA$1048576,MATCH($A969,'Hoja de Trabajo para listado'!$AB$155:$AB$1048576,0),MATCH((CUADRO!H$5&amp;$E969),'Hoja de Trabajo para listado'!$AB$151:$BA$151,0)),0)+IFERROR(INDEX('Hoja de Trabajo para listado'!$BC$155:$CB$1048576,MATCH($A969,'Hoja de Trabajo para listado'!$BC$155:$BC$1048576,0),MATCH((CUADRO!H$5&amp;$E969),'Hoja de Trabajo para listado'!$BC$151:$CB$151,0)),0)+IFERROR(INDEX('Hoja de Trabajo para listado'!$DE$153:$DG$274,MATCH($A969,'Hoja de Trabajo para listado'!$DE$153:$DE$1048576,0),MATCH((CUADRO!H$5&amp;$E969),'Hoja de Trabajo para listado'!$DE$151:$DG$151,0)),0)+IFERROR(INDEX('Hoja de Trabajo para listado'!$CD$155:$DC$1048576,MATCH($A969,'Hoja de Trabajo para listado'!$CD$155:$CD$1048576,0),MATCH((CUADRO!H$5&amp;$E969),'Hoja de Trabajo para listado'!$CD$151:$DC$151,0)),0)</f>
        <v>0</v>
      </c>
      <c r="I969" s="257">
        <f ca="1">+IFERROR(INDEX('Hoja de Trabajo para listado'!$A$155:$Z$1048576,MATCH($A969,'Hoja de Trabajo para listado'!$A$155:$A$1048576,0),MATCH((CUADRO!I$5&amp;$E969),'Hoja de Trabajo para listado'!$A$151:$Z$151,0)),0)+IFERROR(INDEX('Hoja de Trabajo para listado'!$AB$155:$BA$1048576,MATCH($A969,'Hoja de Trabajo para listado'!$AB$155:$AB$1048576,0),MATCH((CUADRO!I$5&amp;$E969),'Hoja de Trabajo para listado'!$AB$151:$BA$151,0)),0)+IFERROR(INDEX('Hoja de Trabajo para listado'!$BC$155:$CB$1048576,MATCH($A969,'Hoja de Trabajo para listado'!$BC$155:$BC$1048576,0),MATCH((CUADRO!I$5&amp;$E969),'Hoja de Trabajo para listado'!$BC$151:$CB$151,0)),0)+IFERROR(INDEX('Hoja de Trabajo para listado'!$DE$153:$DG$274,MATCH($A969,'Hoja de Trabajo para listado'!$DE$153:$DE$1048576,0),MATCH((CUADRO!I$5&amp;$E969),'Hoja de Trabajo para listado'!$DE$151:$DG$151,0)),0)+IFERROR(INDEX('Hoja de Trabajo para listado'!$CD$155:$DC$1048576,MATCH($A969,'Hoja de Trabajo para listado'!$CD$155:$CD$1048576,0),MATCH((CUADRO!I$5&amp;$E969),'Hoja de Trabajo para listado'!$CD$151:$DC$151,0)),0)</f>
        <v>0</v>
      </c>
      <c r="J969" s="257">
        <f ca="1">+IFERROR(INDEX('Hoja de Trabajo para listado'!$A$155:$Z$1048576,MATCH($A969,'Hoja de Trabajo para listado'!$A$155:$A$1048576,0),MATCH((CUADRO!J$5&amp;$E969),'Hoja de Trabajo para listado'!$A$151:$Z$151,0)),0)+IFERROR(INDEX('Hoja de Trabajo para listado'!$AB$155:$BA$1048576,MATCH($A969,'Hoja de Trabajo para listado'!$AB$155:$AB$1048576,0),MATCH((CUADRO!J$5&amp;$E969),'Hoja de Trabajo para listado'!$AB$151:$BA$151,0)),0)+IFERROR(INDEX('Hoja de Trabajo para listado'!$BC$155:$CB$1048576,MATCH($A969,'Hoja de Trabajo para listado'!$BC$155:$BC$1048576,0),MATCH((CUADRO!J$5&amp;$E969),'Hoja de Trabajo para listado'!$BC$151:$CB$151,0)),0)+IFERROR(INDEX('Hoja de Trabajo para listado'!$DE$153:$DG$274,MATCH($A969,'Hoja de Trabajo para listado'!$DE$153:$DE$1048576,0),MATCH((CUADRO!J$5&amp;$E969),'Hoja de Trabajo para listado'!$DE$151:$DG$151,0)),0)+IFERROR(INDEX('Hoja de Trabajo para listado'!$CD$155:$DC$1048576,MATCH($A969,'Hoja de Trabajo para listado'!$CD$155:$CD$1048576,0),MATCH((CUADRO!J$5&amp;$E969),'Hoja de Trabajo para listado'!$CD$151:$DC$151,0)),0)</f>
        <v>0</v>
      </c>
      <c r="K969" s="257">
        <f ca="1">+IFERROR(INDEX('Hoja de Trabajo para listado'!$A$155:$Z$1048576,MATCH($A969,'Hoja de Trabajo para listado'!$A$155:$A$1048576,0),MATCH((CUADRO!K$5&amp;$E969),'Hoja de Trabajo para listado'!$A$151:$Z$151,0)),0)+IFERROR(INDEX('Hoja de Trabajo para listado'!$AB$155:$BA$1048576,MATCH($A969,'Hoja de Trabajo para listado'!$AB$155:$AB$1048576,0),MATCH((CUADRO!K$5&amp;$E969),'Hoja de Trabajo para listado'!$AB$151:$BA$151,0)),0)+IFERROR(INDEX('Hoja de Trabajo para listado'!$BC$155:$CB$1048576,MATCH($A969,'Hoja de Trabajo para listado'!$BC$155:$BC$1048576,0),MATCH((CUADRO!K$5&amp;$E969),'Hoja de Trabajo para listado'!$BC$151:$CB$151,0)),0)+IFERROR(INDEX('Hoja de Trabajo para listado'!$DE$153:$DG$274,MATCH($A969,'Hoja de Trabajo para listado'!$DE$153:$DE$1048576,0),MATCH((CUADRO!K$5&amp;$E969),'Hoja de Trabajo para listado'!$DE$151:$DG$151,0)),0)+IFERROR(INDEX('Hoja de Trabajo para listado'!$CD$155:$DC$1048576,MATCH($A969,'Hoja de Trabajo para listado'!$CD$155:$CD$1048576,0),MATCH((CUADRO!K$5&amp;$E969),'Hoja de Trabajo para listado'!$CD$151:$DC$151,0)),0)</f>
        <v>0</v>
      </c>
      <c r="L969" s="257">
        <f ca="1">+IFERROR(INDEX('Hoja de Trabajo para listado'!$A$155:$Z$1048576,MATCH($A969,'Hoja de Trabajo para listado'!$A$155:$A$1048576,0),MATCH((CUADRO!L$5&amp;$E969),'Hoja de Trabajo para listado'!$A$151:$Z$151,0)),0)+IFERROR(INDEX('Hoja de Trabajo para listado'!$AB$155:$BA$1048576,MATCH($A969,'Hoja de Trabajo para listado'!$AB$155:$AB$1048576,0),MATCH((CUADRO!L$5&amp;$E969),'Hoja de Trabajo para listado'!$AB$151:$BA$151,0)),0)+IFERROR(INDEX('Hoja de Trabajo para listado'!$BC$155:$CB$1048576,MATCH($A969,'Hoja de Trabajo para listado'!$BC$155:$BC$1048576,0),MATCH((CUADRO!L$5&amp;$E969),'Hoja de Trabajo para listado'!$BC$151:$CB$151,0)),0)+IFERROR(INDEX('Hoja de Trabajo para listado'!$DE$153:$DG$274,MATCH($A969,'Hoja de Trabajo para listado'!$DE$153:$DE$1048576,0),MATCH((CUADRO!L$5&amp;$E969),'Hoja de Trabajo para listado'!$DE$151:$DG$151,0)),0)+IFERROR(INDEX('Hoja de Trabajo para listado'!$CD$155:$DC$1048576,MATCH($A969,'Hoja de Trabajo para listado'!$CD$155:$CD$1048576,0),MATCH((CUADRO!L$5&amp;$E969),'Hoja de Trabajo para listado'!$CD$151:$DC$151,0)),0)</f>
        <v>0</v>
      </c>
      <c r="M969" s="257">
        <f ca="1">+IFERROR(INDEX('Hoja de Trabajo para listado'!$A$155:$Z$1048576,MATCH($A969,'Hoja de Trabajo para listado'!$A$155:$A$1048576,0),MATCH((CUADRO!M$5&amp;$E969),'Hoja de Trabajo para listado'!$A$151:$Z$151,0)),0)+IFERROR(INDEX('Hoja de Trabajo para listado'!$AB$155:$BA$1048576,MATCH($A969,'Hoja de Trabajo para listado'!$AB$155:$AB$1048576,0),MATCH((CUADRO!M$5&amp;$E969),'Hoja de Trabajo para listado'!$AB$151:$BA$151,0)),0)+IFERROR(INDEX('Hoja de Trabajo para listado'!$BC$155:$CB$1048576,MATCH($A969,'Hoja de Trabajo para listado'!$BC$155:$BC$1048576,0),MATCH((CUADRO!M$5&amp;$E969),'Hoja de Trabajo para listado'!$BC$151:$CB$151,0)),0)+IFERROR(INDEX('Hoja de Trabajo para listado'!$DE$153:$DG$274,MATCH($A969,'Hoja de Trabajo para listado'!$DE$153:$DE$1048576,0),MATCH((CUADRO!M$5&amp;$E969),'Hoja de Trabajo para listado'!$DE$151:$DG$151,0)),0)+IFERROR(INDEX('Hoja de Trabajo para listado'!$CD$155:$DC$1048576,MATCH($A969,'Hoja de Trabajo para listado'!$CD$155:$CD$1048576,0),MATCH((CUADRO!M$5&amp;$E969),'Hoja de Trabajo para listado'!$CD$151:$DC$151,0)),0)</f>
        <v>0</v>
      </c>
      <c r="N969" s="257">
        <f ca="1">+IFERROR(INDEX('Hoja de Trabajo para listado'!$A$155:$Z$1048576,MATCH($A969,'Hoja de Trabajo para listado'!$A$155:$A$1048576,0),MATCH((CUADRO!N$5&amp;$E969),'Hoja de Trabajo para listado'!$A$151:$Z$151,0)),0)+IFERROR(INDEX('Hoja de Trabajo para listado'!$AB$155:$BA$1048576,MATCH($A969,'Hoja de Trabajo para listado'!$AB$155:$AB$1048576,0),MATCH((CUADRO!N$5&amp;$E969),'Hoja de Trabajo para listado'!$AB$151:$BA$151,0)),0)+IFERROR(INDEX('Hoja de Trabajo para listado'!$BC$155:$CB$1048576,MATCH($A969,'Hoja de Trabajo para listado'!$BC$155:$BC$1048576,0),MATCH((CUADRO!N$5&amp;$E969),'Hoja de Trabajo para listado'!$BC$151:$CB$151,0)),0)+IFERROR(INDEX('Hoja de Trabajo para listado'!$DE$153:$DG$274,MATCH($A969,'Hoja de Trabajo para listado'!$DE$153:$DE$1048576,0),MATCH((CUADRO!N$5&amp;$E969),'Hoja de Trabajo para listado'!$DE$151:$DG$151,0)),0)+IFERROR(INDEX('Hoja de Trabajo para listado'!$CD$155:$DC$1048576,MATCH($A969,'Hoja de Trabajo para listado'!$CD$155:$CD$1048576,0),MATCH((CUADRO!N$5&amp;$E969),'Hoja de Trabajo para listado'!$CD$151:$DC$151,0)),0)</f>
        <v>0</v>
      </c>
      <c r="O969" s="257">
        <f ca="1">+IFERROR(INDEX('Hoja de Trabajo para listado'!$A$155:$Z$1048576,MATCH($A969,'Hoja de Trabajo para listado'!$A$155:$A$1048576,0),MATCH((CUADRO!O$5&amp;$E969),'Hoja de Trabajo para listado'!$A$151:$Z$151,0)),0)+IFERROR(INDEX('Hoja de Trabajo para listado'!$AB$155:$BA$1048576,MATCH($A969,'Hoja de Trabajo para listado'!$AB$155:$AB$1048576,0),MATCH((CUADRO!O$5&amp;$E969),'Hoja de Trabajo para listado'!$AB$151:$BA$151,0)),0)+IFERROR(INDEX('Hoja de Trabajo para listado'!$BC$155:$CB$1048576,MATCH($A969,'Hoja de Trabajo para listado'!$BC$155:$BC$1048576,0),MATCH((CUADRO!O$5&amp;$E969),'Hoja de Trabajo para listado'!$BC$151:$CB$151,0)),0)+IFERROR(INDEX('Hoja de Trabajo para listado'!$DE$153:$DG$274,MATCH($A969,'Hoja de Trabajo para listado'!$DE$153:$DE$1048576,0),MATCH((CUADRO!O$5&amp;$E969),'Hoja de Trabajo para listado'!$DE$151:$DG$151,0)),0)+IFERROR(INDEX('Hoja de Trabajo para listado'!$CD$155:$DC$1048576,MATCH($A969,'Hoja de Trabajo para listado'!$CD$155:$CD$1048576,0),MATCH((CUADRO!O$5&amp;$E969),'Hoja de Trabajo para listado'!$CD$151:$DC$151,0)),0)</f>
        <v>0</v>
      </c>
      <c r="P969" s="257">
        <f ca="1">+IFERROR(INDEX('Hoja de Trabajo para listado'!$A$155:$Z$1048576,MATCH($A969,'Hoja de Trabajo para listado'!$A$155:$A$1048576,0),MATCH((CUADRO!P$5&amp;$E969),'Hoja de Trabajo para listado'!$A$151:$Z$151,0)),0)+IFERROR(INDEX('Hoja de Trabajo para listado'!$AB$155:$BA$1048576,MATCH($A969,'Hoja de Trabajo para listado'!$AB$155:$AB$1048576,0),MATCH((CUADRO!P$5&amp;$E969),'Hoja de Trabajo para listado'!$AB$151:$BA$151,0)),0)+IFERROR(INDEX('Hoja de Trabajo para listado'!$BC$155:$CB$1048576,MATCH($A969,'Hoja de Trabajo para listado'!$BC$155:$BC$1048576,0),MATCH((CUADRO!P$5&amp;$E969),'Hoja de Trabajo para listado'!$BC$151:$CB$151,0)),0)+IFERROR(INDEX('Hoja de Trabajo para listado'!$DE$153:$DG$274,MATCH($A969,'Hoja de Trabajo para listado'!$DE$153:$DE$1048576,0),MATCH((CUADRO!P$5&amp;$E969),'Hoja de Trabajo para listado'!$DE$151:$DG$151,0)),0)+IFERROR(INDEX('Hoja de Trabajo para listado'!$CD$155:$DC$1048576,MATCH($A969,'Hoja de Trabajo para listado'!$CD$155:$CD$1048576,0),MATCH((CUADRO!P$5&amp;$E969),'Hoja de Trabajo para listado'!$CD$151:$DC$151,0)),0)</f>
        <v>0</v>
      </c>
      <c r="Q969" s="257">
        <f ca="1">+IFERROR(INDEX('Hoja de Trabajo para listado'!$A$155:$Z$1048576,MATCH($A969,'Hoja de Trabajo para listado'!$A$155:$A$1048576,0),MATCH((CUADRO!Q$5&amp;$E969),'Hoja de Trabajo para listado'!$A$151:$Z$151,0)),0)+IFERROR(INDEX('Hoja de Trabajo para listado'!$AB$155:$BA$1048576,MATCH($A969,'Hoja de Trabajo para listado'!$AB$155:$AB$1048576,0),MATCH((CUADRO!Q$5&amp;$E969),'Hoja de Trabajo para listado'!$AB$151:$BA$151,0)),0)+IFERROR(INDEX('Hoja de Trabajo para listado'!$BC$155:$CB$1048576,MATCH($A969,'Hoja de Trabajo para listado'!$BC$155:$BC$1048576,0),MATCH((CUADRO!Q$5&amp;$E969),'Hoja de Trabajo para listado'!$BC$151:$CB$151,0)),0)+IFERROR(INDEX('Hoja de Trabajo para listado'!$DE$153:$DG$274,MATCH($A969,'Hoja de Trabajo para listado'!$DE$153:$DE$1048576,0),MATCH((CUADRO!Q$5&amp;$E969),'Hoja de Trabajo para listado'!$DE$151:$DG$151,0)),0)+IFERROR(INDEX('Hoja de Trabajo para listado'!$CD$155:$DC$1048576,MATCH($A969,'Hoja de Trabajo para listado'!$CD$155:$CD$1048576,0),MATCH((CUADRO!Q$5&amp;$E969),'Hoja de Trabajo para listado'!$CD$151:$DC$151,0)),0)</f>
        <v>0</v>
      </c>
      <c r="R969" s="257">
        <f t="shared" ca="1" si="30"/>
        <v>0</v>
      </c>
      <c r="S969" s="274">
        <f ca="1">+R968+R969</f>
        <v>0</v>
      </c>
      <c r="T969" s="257">
        <f ca="1">+S969</f>
        <v>0</v>
      </c>
      <c r="U969" s="256">
        <f t="shared" si="31"/>
        <v>2</v>
      </c>
      <c r="V969" s="362" t="str">
        <f>+VLOOKUP(A969,bd_lista!$A$3:$E$590,5,FALSE)</f>
        <v>Gobiernos Autonomos Municipales</v>
      </c>
      <c r="W969" s="362"/>
      <c r="X969" s="254">
        <f>+VLOOKUP(A969,[2]Sheet1!$A$13:$D$744,4,FALSE)</f>
        <v>0</v>
      </c>
      <c r="Y969" s="254" t="e">
        <f>+VLOOKUP(X969,bd_lista!$A$3:$C$590,3,FALSE)</f>
        <v>#N/A</v>
      </c>
      <c r="Z969" s="314"/>
      <c r="AA969" s="315"/>
    </row>
    <row r="970" spans="1:27" customFormat="1" ht="15" hidden="1" customHeight="1">
      <c r="A970" s="32">
        <v>1748</v>
      </c>
      <c r="B970" s="306">
        <f>+A970</f>
        <v>1748</v>
      </c>
      <c r="C970" s="259" t="str">
        <f>+VLOOKUP(A970,bd_lista!$A$3:$C$590,3,FALSE)</f>
        <v>Gobierno Autónomo Municipal de Okinawa Uno</v>
      </c>
      <c r="D970" s="361" t="str">
        <f>+C970</f>
        <v>Gobierno Autónomo Municipal de Okinawa Uno</v>
      </c>
      <c r="E970" s="254" t="s">
        <v>1313</v>
      </c>
      <c r="F970" s="255">
        <f ca="1">+IFERROR(INDEX('Hoja de Trabajo para listado'!$A$155:$Z$1048576,MATCH($A970,'Hoja de Trabajo para listado'!$A$155:$A$1048576,0),MATCH((CUADRO!F$5&amp;$E970),'Hoja de Trabajo para listado'!$A$151:$Z$151,0)),0)+IFERROR(INDEX('Hoja de Trabajo para listado'!$AB$155:$BA$1048576,MATCH($A970,'Hoja de Trabajo para listado'!$AB$155:$AB$1048576,0),MATCH((CUADRO!F$5&amp;$E970),'Hoja de Trabajo para listado'!$AB$151:$BA$151,0)),0)+IFERROR(INDEX('Hoja de Trabajo para listado'!$BC$155:$CB$1048576,MATCH($A970,'Hoja de Trabajo para listado'!$BC$155:$BC$1048576,0),MATCH((CUADRO!F$5&amp;$E970),'Hoja de Trabajo para listado'!$BC$151:$CB$151,0)),0)+IFERROR(INDEX('Hoja de Trabajo para listado'!$DE$153:$DG$274,MATCH($A970,'Hoja de Trabajo para listado'!$DE$153:$DE$1048576,0),MATCH((CUADRO!F$5&amp;$E970),'Hoja de Trabajo para listado'!$DE$151:$DG$151,0)),0)+IFERROR(INDEX('Hoja de Trabajo para listado'!$CD$155:$DC$1048576,MATCH($A970,'Hoja de Trabajo para listado'!$CD$155:$CD$1048576,0),MATCH((CUADRO!F$5&amp;$E970),'Hoja de Trabajo para listado'!$CD$151:$DC$151,0)),0)</f>
        <v>0</v>
      </c>
      <c r="G970" s="255">
        <f ca="1">+IFERROR(INDEX('Hoja de Trabajo para listado'!$A$155:$Z$1048576,MATCH($A970,'Hoja de Trabajo para listado'!$A$155:$A$1048576,0),MATCH((CUADRO!G$5&amp;$E970),'Hoja de Trabajo para listado'!$A$151:$Z$151,0)),0)+IFERROR(INDEX('Hoja de Trabajo para listado'!$AB$155:$BA$1048576,MATCH($A970,'Hoja de Trabajo para listado'!$AB$155:$AB$1048576,0),MATCH((CUADRO!G$5&amp;$E970),'Hoja de Trabajo para listado'!$AB$151:$BA$151,0)),0)+IFERROR(INDEX('Hoja de Trabajo para listado'!$BC$155:$CB$1048576,MATCH($A970,'Hoja de Trabajo para listado'!$BC$155:$BC$1048576,0),MATCH((CUADRO!G$5&amp;$E970),'Hoja de Trabajo para listado'!$BC$151:$CB$151,0)),0)+IFERROR(INDEX('Hoja de Trabajo para listado'!$DE$153:$DG$274,MATCH($A970,'Hoja de Trabajo para listado'!$DE$153:$DE$1048576,0),MATCH((CUADRO!G$5&amp;$E970),'Hoja de Trabajo para listado'!$DE$151:$DG$151,0)),0)+IFERROR(INDEX('Hoja de Trabajo para listado'!$CD$155:$DC$1048576,MATCH($A970,'Hoja de Trabajo para listado'!$CD$155:$CD$1048576,0),MATCH((CUADRO!G$5&amp;$E970),'Hoja de Trabajo para listado'!$CD$151:$DC$151,0)),0)</f>
        <v>0</v>
      </c>
      <c r="H970" s="255">
        <f ca="1">+IFERROR(INDEX('Hoja de Trabajo para listado'!$A$155:$Z$1048576,MATCH($A970,'Hoja de Trabajo para listado'!$A$155:$A$1048576,0),MATCH((CUADRO!H$5&amp;$E970),'Hoja de Trabajo para listado'!$A$151:$Z$151,0)),0)+IFERROR(INDEX('Hoja de Trabajo para listado'!$AB$155:$BA$1048576,MATCH($A970,'Hoja de Trabajo para listado'!$AB$155:$AB$1048576,0),MATCH((CUADRO!H$5&amp;$E970),'Hoja de Trabajo para listado'!$AB$151:$BA$151,0)),0)+IFERROR(INDEX('Hoja de Trabajo para listado'!$BC$155:$CB$1048576,MATCH($A970,'Hoja de Trabajo para listado'!$BC$155:$BC$1048576,0),MATCH((CUADRO!H$5&amp;$E970),'Hoja de Trabajo para listado'!$BC$151:$CB$151,0)),0)+IFERROR(INDEX('Hoja de Trabajo para listado'!$DE$153:$DG$274,MATCH($A970,'Hoja de Trabajo para listado'!$DE$153:$DE$1048576,0),MATCH((CUADRO!H$5&amp;$E970),'Hoja de Trabajo para listado'!$DE$151:$DG$151,0)),0)+IFERROR(INDEX('Hoja de Trabajo para listado'!$CD$155:$DC$1048576,MATCH($A970,'Hoja de Trabajo para listado'!$CD$155:$CD$1048576,0),MATCH((CUADRO!H$5&amp;$E970),'Hoja de Trabajo para listado'!$CD$151:$DC$151,0)),0)</f>
        <v>0</v>
      </c>
      <c r="I970" s="255">
        <f ca="1">+IFERROR(INDEX('Hoja de Trabajo para listado'!$A$155:$Z$1048576,MATCH($A970,'Hoja de Trabajo para listado'!$A$155:$A$1048576,0),MATCH((CUADRO!I$5&amp;$E970),'Hoja de Trabajo para listado'!$A$151:$Z$151,0)),0)+IFERROR(INDEX('Hoja de Trabajo para listado'!$AB$155:$BA$1048576,MATCH($A970,'Hoja de Trabajo para listado'!$AB$155:$AB$1048576,0),MATCH((CUADRO!I$5&amp;$E970),'Hoja de Trabajo para listado'!$AB$151:$BA$151,0)),0)+IFERROR(INDEX('Hoja de Trabajo para listado'!$BC$155:$CB$1048576,MATCH($A970,'Hoja de Trabajo para listado'!$BC$155:$BC$1048576,0),MATCH((CUADRO!I$5&amp;$E970),'Hoja de Trabajo para listado'!$BC$151:$CB$151,0)),0)+IFERROR(INDEX('Hoja de Trabajo para listado'!$DE$153:$DG$274,MATCH($A970,'Hoja de Trabajo para listado'!$DE$153:$DE$1048576,0),MATCH((CUADRO!I$5&amp;$E970),'Hoja de Trabajo para listado'!$DE$151:$DG$151,0)),0)+IFERROR(INDEX('Hoja de Trabajo para listado'!$CD$155:$DC$1048576,MATCH($A970,'Hoja de Trabajo para listado'!$CD$155:$CD$1048576,0),MATCH((CUADRO!I$5&amp;$E970),'Hoja de Trabajo para listado'!$CD$151:$DC$151,0)),0)</f>
        <v>0</v>
      </c>
      <c r="J970" s="255">
        <f ca="1">+IFERROR(INDEX('Hoja de Trabajo para listado'!$A$155:$Z$1048576,MATCH($A970,'Hoja de Trabajo para listado'!$A$155:$A$1048576,0),MATCH((CUADRO!J$5&amp;$E970),'Hoja de Trabajo para listado'!$A$151:$Z$151,0)),0)+IFERROR(INDEX('Hoja de Trabajo para listado'!$AB$155:$BA$1048576,MATCH($A970,'Hoja de Trabajo para listado'!$AB$155:$AB$1048576,0),MATCH((CUADRO!J$5&amp;$E970),'Hoja de Trabajo para listado'!$AB$151:$BA$151,0)),0)+IFERROR(INDEX('Hoja de Trabajo para listado'!$BC$155:$CB$1048576,MATCH($A970,'Hoja de Trabajo para listado'!$BC$155:$BC$1048576,0),MATCH((CUADRO!J$5&amp;$E970),'Hoja de Trabajo para listado'!$BC$151:$CB$151,0)),0)+IFERROR(INDEX('Hoja de Trabajo para listado'!$DE$153:$DG$274,MATCH($A970,'Hoja de Trabajo para listado'!$DE$153:$DE$1048576,0),MATCH((CUADRO!J$5&amp;$E970),'Hoja de Trabajo para listado'!$DE$151:$DG$151,0)),0)+IFERROR(INDEX('Hoja de Trabajo para listado'!$CD$155:$DC$1048576,MATCH($A970,'Hoja de Trabajo para listado'!$CD$155:$CD$1048576,0),MATCH((CUADRO!J$5&amp;$E970),'Hoja de Trabajo para listado'!$CD$151:$DC$151,0)),0)</f>
        <v>0</v>
      </c>
      <c r="K970" s="255">
        <f ca="1">+IFERROR(INDEX('Hoja de Trabajo para listado'!$A$155:$Z$1048576,MATCH($A970,'Hoja de Trabajo para listado'!$A$155:$A$1048576,0),MATCH((CUADRO!K$5&amp;$E970),'Hoja de Trabajo para listado'!$A$151:$Z$151,0)),0)+IFERROR(INDEX('Hoja de Trabajo para listado'!$AB$155:$BA$1048576,MATCH($A970,'Hoja de Trabajo para listado'!$AB$155:$AB$1048576,0),MATCH((CUADRO!K$5&amp;$E970),'Hoja de Trabajo para listado'!$AB$151:$BA$151,0)),0)+IFERROR(INDEX('Hoja de Trabajo para listado'!$BC$155:$CB$1048576,MATCH($A970,'Hoja de Trabajo para listado'!$BC$155:$BC$1048576,0),MATCH((CUADRO!K$5&amp;$E970),'Hoja de Trabajo para listado'!$BC$151:$CB$151,0)),0)+IFERROR(INDEX('Hoja de Trabajo para listado'!$DE$153:$DG$274,MATCH($A970,'Hoja de Trabajo para listado'!$DE$153:$DE$1048576,0),MATCH((CUADRO!K$5&amp;$E970),'Hoja de Trabajo para listado'!$DE$151:$DG$151,0)),0)+IFERROR(INDEX('Hoja de Trabajo para listado'!$CD$155:$DC$1048576,MATCH($A970,'Hoja de Trabajo para listado'!$CD$155:$CD$1048576,0),MATCH((CUADRO!K$5&amp;$E970),'Hoja de Trabajo para listado'!$CD$151:$DC$151,0)),0)</f>
        <v>0</v>
      </c>
      <c r="L970" s="255">
        <f ca="1">+IFERROR(INDEX('Hoja de Trabajo para listado'!$A$155:$Z$1048576,MATCH($A970,'Hoja de Trabajo para listado'!$A$155:$A$1048576,0),MATCH((CUADRO!L$5&amp;$E970),'Hoja de Trabajo para listado'!$A$151:$Z$151,0)),0)+IFERROR(INDEX('Hoja de Trabajo para listado'!$AB$155:$BA$1048576,MATCH($A970,'Hoja de Trabajo para listado'!$AB$155:$AB$1048576,0),MATCH((CUADRO!L$5&amp;$E970),'Hoja de Trabajo para listado'!$AB$151:$BA$151,0)),0)+IFERROR(INDEX('Hoja de Trabajo para listado'!$BC$155:$CB$1048576,MATCH($A970,'Hoja de Trabajo para listado'!$BC$155:$BC$1048576,0),MATCH((CUADRO!L$5&amp;$E970),'Hoja de Trabajo para listado'!$BC$151:$CB$151,0)),0)+IFERROR(INDEX('Hoja de Trabajo para listado'!$DE$153:$DG$274,MATCH($A970,'Hoja de Trabajo para listado'!$DE$153:$DE$1048576,0),MATCH((CUADRO!L$5&amp;$E970),'Hoja de Trabajo para listado'!$DE$151:$DG$151,0)),0)+IFERROR(INDEX('Hoja de Trabajo para listado'!$CD$155:$DC$1048576,MATCH($A970,'Hoja de Trabajo para listado'!$CD$155:$CD$1048576,0),MATCH((CUADRO!L$5&amp;$E970),'Hoja de Trabajo para listado'!$CD$151:$DC$151,0)),0)</f>
        <v>0</v>
      </c>
      <c r="M970" s="255">
        <f ca="1">+IFERROR(INDEX('Hoja de Trabajo para listado'!$A$155:$Z$1048576,MATCH($A970,'Hoja de Trabajo para listado'!$A$155:$A$1048576,0),MATCH((CUADRO!M$5&amp;$E970),'Hoja de Trabajo para listado'!$A$151:$Z$151,0)),0)+IFERROR(INDEX('Hoja de Trabajo para listado'!$AB$155:$BA$1048576,MATCH($A970,'Hoja de Trabajo para listado'!$AB$155:$AB$1048576,0),MATCH((CUADRO!M$5&amp;$E970),'Hoja de Trabajo para listado'!$AB$151:$BA$151,0)),0)+IFERROR(INDEX('Hoja de Trabajo para listado'!$BC$155:$CB$1048576,MATCH($A970,'Hoja de Trabajo para listado'!$BC$155:$BC$1048576,0),MATCH((CUADRO!M$5&amp;$E970),'Hoja de Trabajo para listado'!$BC$151:$CB$151,0)),0)+IFERROR(INDEX('Hoja de Trabajo para listado'!$DE$153:$DG$274,MATCH($A970,'Hoja de Trabajo para listado'!$DE$153:$DE$1048576,0),MATCH((CUADRO!M$5&amp;$E970),'Hoja de Trabajo para listado'!$DE$151:$DG$151,0)),0)+IFERROR(INDEX('Hoja de Trabajo para listado'!$CD$155:$DC$1048576,MATCH($A970,'Hoja de Trabajo para listado'!$CD$155:$CD$1048576,0),MATCH((CUADRO!M$5&amp;$E970),'Hoja de Trabajo para listado'!$CD$151:$DC$151,0)),0)</f>
        <v>0</v>
      </c>
      <c r="N970" s="255">
        <f ca="1">+IFERROR(INDEX('Hoja de Trabajo para listado'!$A$155:$Z$1048576,MATCH($A970,'Hoja de Trabajo para listado'!$A$155:$A$1048576,0),MATCH((CUADRO!N$5&amp;$E970),'Hoja de Trabajo para listado'!$A$151:$Z$151,0)),0)+IFERROR(INDEX('Hoja de Trabajo para listado'!$AB$155:$BA$1048576,MATCH($A970,'Hoja de Trabajo para listado'!$AB$155:$AB$1048576,0),MATCH((CUADRO!N$5&amp;$E970),'Hoja de Trabajo para listado'!$AB$151:$BA$151,0)),0)+IFERROR(INDEX('Hoja de Trabajo para listado'!$BC$155:$CB$1048576,MATCH($A970,'Hoja de Trabajo para listado'!$BC$155:$BC$1048576,0),MATCH((CUADRO!N$5&amp;$E970),'Hoja de Trabajo para listado'!$BC$151:$CB$151,0)),0)+IFERROR(INDEX('Hoja de Trabajo para listado'!$DE$153:$DG$274,MATCH($A970,'Hoja de Trabajo para listado'!$DE$153:$DE$1048576,0),MATCH((CUADRO!N$5&amp;$E970),'Hoja de Trabajo para listado'!$DE$151:$DG$151,0)),0)+IFERROR(INDEX('Hoja de Trabajo para listado'!$CD$155:$DC$1048576,MATCH($A970,'Hoja de Trabajo para listado'!$CD$155:$CD$1048576,0),MATCH((CUADRO!N$5&amp;$E970),'Hoja de Trabajo para listado'!$CD$151:$DC$151,0)),0)</f>
        <v>0</v>
      </c>
      <c r="O970" s="255">
        <f ca="1">+IFERROR(INDEX('Hoja de Trabajo para listado'!$A$155:$Z$1048576,MATCH($A970,'Hoja de Trabajo para listado'!$A$155:$A$1048576,0),MATCH((CUADRO!O$5&amp;$E970),'Hoja de Trabajo para listado'!$A$151:$Z$151,0)),0)+IFERROR(INDEX('Hoja de Trabajo para listado'!$AB$155:$BA$1048576,MATCH($A970,'Hoja de Trabajo para listado'!$AB$155:$AB$1048576,0),MATCH((CUADRO!O$5&amp;$E970),'Hoja de Trabajo para listado'!$AB$151:$BA$151,0)),0)+IFERROR(INDEX('Hoja de Trabajo para listado'!$BC$155:$CB$1048576,MATCH($A970,'Hoja de Trabajo para listado'!$BC$155:$BC$1048576,0),MATCH((CUADRO!O$5&amp;$E970),'Hoja de Trabajo para listado'!$BC$151:$CB$151,0)),0)+IFERROR(INDEX('Hoja de Trabajo para listado'!$DE$153:$DG$274,MATCH($A970,'Hoja de Trabajo para listado'!$DE$153:$DE$1048576,0),MATCH((CUADRO!O$5&amp;$E970),'Hoja de Trabajo para listado'!$DE$151:$DG$151,0)),0)+IFERROR(INDEX('Hoja de Trabajo para listado'!$CD$155:$DC$1048576,MATCH($A970,'Hoja de Trabajo para listado'!$CD$155:$CD$1048576,0),MATCH((CUADRO!O$5&amp;$E970),'Hoja de Trabajo para listado'!$CD$151:$DC$151,0)),0)</f>
        <v>0</v>
      </c>
      <c r="P970" s="255">
        <f ca="1">+IFERROR(INDEX('Hoja de Trabajo para listado'!$A$155:$Z$1048576,MATCH($A970,'Hoja de Trabajo para listado'!$A$155:$A$1048576,0),MATCH((CUADRO!P$5&amp;$E970),'Hoja de Trabajo para listado'!$A$151:$Z$151,0)),0)+IFERROR(INDEX('Hoja de Trabajo para listado'!$AB$155:$BA$1048576,MATCH($A970,'Hoja de Trabajo para listado'!$AB$155:$AB$1048576,0),MATCH((CUADRO!P$5&amp;$E970),'Hoja de Trabajo para listado'!$AB$151:$BA$151,0)),0)+IFERROR(INDEX('Hoja de Trabajo para listado'!$BC$155:$CB$1048576,MATCH($A970,'Hoja de Trabajo para listado'!$BC$155:$BC$1048576,0),MATCH((CUADRO!P$5&amp;$E970),'Hoja de Trabajo para listado'!$BC$151:$CB$151,0)),0)+IFERROR(INDEX('Hoja de Trabajo para listado'!$DE$153:$DG$274,MATCH($A970,'Hoja de Trabajo para listado'!$DE$153:$DE$1048576,0),MATCH((CUADRO!P$5&amp;$E970),'Hoja de Trabajo para listado'!$DE$151:$DG$151,0)),0)+IFERROR(INDEX('Hoja de Trabajo para listado'!$CD$155:$DC$1048576,MATCH($A970,'Hoja de Trabajo para listado'!$CD$155:$CD$1048576,0),MATCH((CUADRO!P$5&amp;$E970),'Hoja de Trabajo para listado'!$CD$151:$DC$151,0)),0)</f>
        <v>0</v>
      </c>
      <c r="Q970" s="255">
        <f ca="1">+IFERROR(INDEX('Hoja de Trabajo para listado'!$A$155:$Z$1048576,MATCH($A970,'Hoja de Trabajo para listado'!$A$155:$A$1048576,0),MATCH((CUADRO!Q$5&amp;$E970),'Hoja de Trabajo para listado'!$A$151:$Z$151,0)),0)+IFERROR(INDEX('Hoja de Trabajo para listado'!$AB$155:$BA$1048576,MATCH($A970,'Hoja de Trabajo para listado'!$AB$155:$AB$1048576,0),MATCH((CUADRO!Q$5&amp;$E970),'Hoja de Trabajo para listado'!$AB$151:$BA$151,0)),0)+IFERROR(INDEX('Hoja de Trabajo para listado'!$BC$155:$CB$1048576,MATCH($A970,'Hoja de Trabajo para listado'!$BC$155:$BC$1048576,0),MATCH((CUADRO!Q$5&amp;$E970),'Hoja de Trabajo para listado'!$BC$151:$CB$151,0)),0)+IFERROR(INDEX('Hoja de Trabajo para listado'!$DE$153:$DG$274,MATCH($A970,'Hoja de Trabajo para listado'!$DE$153:$DE$1048576,0),MATCH((CUADRO!Q$5&amp;$E970),'Hoja de Trabajo para listado'!$DE$151:$DG$151,0)),0)+IFERROR(INDEX('Hoja de Trabajo para listado'!$CD$155:$DC$1048576,MATCH($A970,'Hoja de Trabajo para listado'!$CD$155:$CD$1048576,0),MATCH((CUADRO!Q$5&amp;$E970),'Hoja de Trabajo para listado'!$CD$151:$DC$151,0)),0)</f>
        <v>0</v>
      </c>
      <c r="R970" s="255">
        <f t="shared" ca="1" si="30"/>
        <v>0</v>
      </c>
      <c r="S970" s="262"/>
      <c r="T970" s="255">
        <f ca="1">+T971</f>
        <v>0</v>
      </c>
      <c r="U970" s="254">
        <f t="shared" si="31"/>
        <v>1</v>
      </c>
      <c r="V970" s="362" t="str">
        <f>+VLOOKUP(A970,bd_lista!$A$3:$E$590,5,FALSE)</f>
        <v>Gobiernos Autonomos Municipales</v>
      </c>
      <c r="W970" s="361" t="str">
        <f>+V970</f>
        <v>Gobiernos Autonomos Municipales</v>
      </c>
      <c r="X970" s="254">
        <f>+VLOOKUP(A970,[2]Sheet1!$A$13:$D$744,4,FALSE)</f>
        <v>0</v>
      </c>
      <c r="Y970" s="254" t="e">
        <f>+VLOOKUP(X970,bd_lista!$A$3:$C$590,3,FALSE)</f>
        <v>#N/A</v>
      </c>
      <c r="Z970" s="316">
        <f>+X970</f>
        <v>0</v>
      </c>
      <c r="AA970" s="317" t="e">
        <f>+Y970</f>
        <v>#N/A</v>
      </c>
    </row>
    <row r="971" spans="1:27" customFormat="1" ht="15" hidden="1" customHeight="1">
      <c r="A971" s="32">
        <v>1748</v>
      </c>
      <c r="B971" s="307"/>
      <c r="C971" s="259" t="str">
        <f>+VLOOKUP(A971,bd_lista!$A$3:$C$590,3,FALSE)</f>
        <v>Gobierno Autónomo Municipal de Okinawa Uno</v>
      </c>
      <c r="D971" s="362"/>
      <c r="E971" s="256" t="s">
        <v>1314</v>
      </c>
      <c r="F971" s="257">
        <f ca="1">+IFERROR(INDEX('Hoja de Trabajo para listado'!$A$155:$Z$1048576,MATCH($A971,'Hoja de Trabajo para listado'!$A$155:$A$1048576,0),MATCH((CUADRO!F$5&amp;$E971),'Hoja de Trabajo para listado'!$A$151:$Z$151,0)),0)+IFERROR(INDEX('Hoja de Trabajo para listado'!$AB$155:$BA$1048576,MATCH($A971,'Hoja de Trabajo para listado'!$AB$155:$AB$1048576,0),MATCH((CUADRO!F$5&amp;$E971),'Hoja de Trabajo para listado'!$AB$151:$BA$151,0)),0)+IFERROR(INDEX('Hoja de Trabajo para listado'!$BC$155:$CB$1048576,MATCH($A971,'Hoja de Trabajo para listado'!$BC$155:$BC$1048576,0),MATCH((CUADRO!F$5&amp;$E971),'Hoja de Trabajo para listado'!$BC$151:$CB$151,0)),0)+IFERROR(INDEX('Hoja de Trabajo para listado'!$DE$153:$DG$274,MATCH($A971,'Hoja de Trabajo para listado'!$DE$153:$DE$1048576,0),MATCH((CUADRO!F$5&amp;$E971),'Hoja de Trabajo para listado'!$DE$151:$DG$151,0)),0)+IFERROR(INDEX('Hoja de Trabajo para listado'!$CD$155:$DC$1048576,MATCH($A971,'Hoja de Trabajo para listado'!$CD$155:$CD$1048576,0),MATCH((CUADRO!F$5&amp;$E971),'Hoja de Trabajo para listado'!$CD$151:$DC$151,0)),0)</f>
        <v>0</v>
      </c>
      <c r="G971" s="257">
        <f ca="1">+IFERROR(INDEX('Hoja de Trabajo para listado'!$A$155:$Z$1048576,MATCH($A971,'Hoja de Trabajo para listado'!$A$155:$A$1048576,0),MATCH((CUADRO!G$5&amp;$E971),'Hoja de Trabajo para listado'!$A$151:$Z$151,0)),0)+IFERROR(INDEX('Hoja de Trabajo para listado'!$AB$155:$BA$1048576,MATCH($A971,'Hoja de Trabajo para listado'!$AB$155:$AB$1048576,0),MATCH((CUADRO!G$5&amp;$E971),'Hoja de Trabajo para listado'!$AB$151:$BA$151,0)),0)+IFERROR(INDEX('Hoja de Trabajo para listado'!$BC$155:$CB$1048576,MATCH($A971,'Hoja de Trabajo para listado'!$BC$155:$BC$1048576,0),MATCH((CUADRO!G$5&amp;$E971),'Hoja de Trabajo para listado'!$BC$151:$CB$151,0)),0)+IFERROR(INDEX('Hoja de Trabajo para listado'!$DE$153:$DG$274,MATCH($A971,'Hoja de Trabajo para listado'!$DE$153:$DE$1048576,0),MATCH((CUADRO!G$5&amp;$E971),'Hoja de Trabajo para listado'!$DE$151:$DG$151,0)),0)+IFERROR(INDEX('Hoja de Trabajo para listado'!$CD$155:$DC$1048576,MATCH($A971,'Hoja de Trabajo para listado'!$CD$155:$CD$1048576,0),MATCH((CUADRO!G$5&amp;$E971),'Hoja de Trabajo para listado'!$CD$151:$DC$151,0)),0)</f>
        <v>0</v>
      </c>
      <c r="H971" s="257">
        <f ca="1">+IFERROR(INDEX('Hoja de Trabajo para listado'!$A$155:$Z$1048576,MATCH($A971,'Hoja de Trabajo para listado'!$A$155:$A$1048576,0),MATCH((CUADRO!H$5&amp;$E971),'Hoja de Trabajo para listado'!$A$151:$Z$151,0)),0)+IFERROR(INDEX('Hoja de Trabajo para listado'!$AB$155:$BA$1048576,MATCH($A971,'Hoja de Trabajo para listado'!$AB$155:$AB$1048576,0),MATCH((CUADRO!H$5&amp;$E971),'Hoja de Trabajo para listado'!$AB$151:$BA$151,0)),0)+IFERROR(INDEX('Hoja de Trabajo para listado'!$BC$155:$CB$1048576,MATCH($A971,'Hoja de Trabajo para listado'!$BC$155:$BC$1048576,0),MATCH((CUADRO!H$5&amp;$E971),'Hoja de Trabajo para listado'!$BC$151:$CB$151,0)),0)+IFERROR(INDEX('Hoja de Trabajo para listado'!$DE$153:$DG$274,MATCH($A971,'Hoja de Trabajo para listado'!$DE$153:$DE$1048576,0),MATCH((CUADRO!H$5&amp;$E971),'Hoja de Trabajo para listado'!$DE$151:$DG$151,0)),0)+IFERROR(INDEX('Hoja de Trabajo para listado'!$CD$155:$DC$1048576,MATCH($A971,'Hoja de Trabajo para listado'!$CD$155:$CD$1048576,0),MATCH((CUADRO!H$5&amp;$E971),'Hoja de Trabajo para listado'!$CD$151:$DC$151,0)),0)</f>
        <v>0</v>
      </c>
      <c r="I971" s="257">
        <f ca="1">+IFERROR(INDEX('Hoja de Trabajo para listado'!$A$155:$Z$1048576,MATCH($A971,'Hoja de Trabajo para listado'!$A$155:$A$1048576,0),MATCH((CUADRO!I$5&amp;$E971),'Hoja de Trabajo para listado'!$A$151:$Z$151,0)),0)+IFERROR(INDEX('Hoja de Trabajo para listado'!$AB$155:$BA$1048576,MATCH($A971,'Hoja de Trabajo para listado'!$AB$155:$AB$1048576,0),MATCH((CUADRO!I$5&amp;$E971),'Hoja de Trabajo para listado'!$AB$151:$BA$151,0)),0)+IFERROR(INDEX('Hoja de Trabajo para listado'!$BC$155:$CB$1048576,MATCH($A971,'Hoja de Trabajo para listado'!$BC$155:$BC$1048576,0),MATCH((CUADRO!I$5&amp;$E971),'Hoja de Trabajo para listado'!$BC$151:$CB$151,0)),0)+IFERROR(INDEX('Hoja de Trabajo para listado'!$DE$153:$DG$274,MATCH($A971,'Hoja de Trabajo para listado'!$DE$153:$DE$1048576,0),MATCH((CUADRO!I$5&amp;$E971),'Hoja de Trabajo para listado'!$DE$151:$DG$151,0)),0)+IFERROR(INDEX('Hoja de Trabajo para listado'!$CD$155:$DC$1048576,MATCH($A971,'Hoja de Trabajo para listado'!$CD$155:$CD$1048576,0),MATCH((CUADRO!I$5&amp;$E971),'Hoja de Trabajo para listado'!$CD$151:$DC$151,0)),0)</f>
        <v>0</v>
      </c>
      <c r="J971" s="257">
        <f ca="1">+IFERROR(INDEX('Hoja de Trabajo para listado'!$A$155:$Z$1048576,MATCH($A971,'Hoja de Trabajo para listado'!$A$155:$A$1048576,0),MATCH((CUADRO!J$5&amp;$E971),'Hoja de Trabajo para listado'!$A$151:$Z$151,0)),0)+IFERROR(INDEX('Hoja de Trabajo para listado'!$AB$155:$BA$1048576,MATCH($A971,'Hoja de Trabajo para listado'!$AB$155:$AB$1048576,0),MATCH((CUADRO!J$5&amp;$E971),'Hoja de Trabajo para listado'!$AB$151:$BA$151,0)),0)+IFERROR(INDEX('Hoja de Trabajo para listado'!$BC$155:$CB$1048576,MATCH($A971,'Hoja de Trabajo para listado'!$BC$155:$BC$1048576,0),MATCH((CUADRO!J$5&amp;$E971),'Hoja de Trabajo para listado'!$BC$151:$CB$151,0)),0)+IFERROR(INDEX('Hoja de Trabajo para listado'!$DE$153:$DG$274,MATCH($A971,'Hoja de Trabajo para listado'!$DE$153:$DE$1048576,0),MATCH((CUADRO!J$5&amp;$E971),'Hoja de Trabajo para listado'!$DE$151:$DG$151,0)),0)+IFERROR(INDEX('Hoja de Trabajo para listado'!$CD$155:$DC$1048576,MATCH($A971,'Hoja de Trabajo para listado'!$CD$155:$CD$1048576,0),MATCH((CUADRO!J$5&amp;$E971),'Hoja de Trabajo para listado'!$CD$151:$DC$151,0)),0)</f>
        <v>0</v>
      </c>
      <c r="K971" s="257">
        <f ca="1">+IFERROR(INDEX('Hoja de Trabajo para listado'!$A$155:$Z$1048576,MATCH($A971,'Hoja de Trabajo para listado'!$A$155:$A$1048576,0),MATCH((CUADRO!K$5&amp;$E971),'Hoja de Trabajo para listado'!$A$151:$Z$151,0)),0)+IFERROR(INDEX('Hoja de Trabajo para listado'!$AB$155:$BA$1048576,MATCH($A971,'Hoja de Trabajo para listado'!$AB$155:$AB$1048576,0),MATCH((CUADRO!K$5&amp;$E971),'Hoja de Trabajo para listado'!$AB$151:$BA$151,0)),0)+IFERROR(INDEX('Hoja de Trabajo para listado'!$BC$155:$CB$1048576,MATCH($A971,'Hoja de Trabajo para listado'!$BC$155:$BC$1048576,0),MATCH((CUADRO!K$5&amp;$E971),'Hoja de Trabajo para listado'!$BC$151:$CB$151,0)),0)+IFERROR(INDEX('Hoja de Trabajo para listado'!$DE$153:$DG$274,MATCH($A971,'Hoja de Trabajo para listado'!$DE$153:$DE$1048576,0),MATCH((CUADRO!K$5&amp;$E971),'Hoja de Trabajo para listado'!$DE$151:$DG$151,0)),0)+IFERROR(INDEX('Hoja de Trabajo para listado'!$CD$155:$DC$1048576,MATCH($A971,'Hoja de Trabajo para listado'!$CD$155:$CD$1048576,0),MATCH((CUADRO!K$5&amp;$E971),'Hoja de Trabajo para listado'!$CD$151:$DC$151,0)),0)</f>
        <v>0</v>
      </c>
      <c r="L971" s="257">
        <f ca="1">+IFERROR(INDEX('Hoja de Trabajo para listado'!$A$155:$Z$1048576,MATCH($A971,'Hoja de Trabajo para listado'!$A$155:$A$1048576,0),MATCH((CUADRO!L$5&amp;$E971),'Hoja de Trabajo para listado'!$A$151:$Z$151,0)),0)+IFERROR(INDEX('Hoja de Trabajo para listado'!$AB$155:$BA$1048576,MATCH($A971,'Hoja de Trabajo para listado'!$AB$155:$AB$1048576,0),MATCH((CUADRO!L$5&amp;$E971),'Hoja de Trabajo para listado'!$AB$151:$BA$151,0)),0)+IFERROR(INDEX('Hoja de Trabajo para listado'!$BC$155:$CB$1048576,MATCH($A971,'Hoja de Trabajo para listado'!$BC$155:$BC$1048576,0),MATCH((CUADRO!L$5&amp;$E971),'Hoja de Trabajo para listado'!$BC$151:$CB$151,0)),0)+IFERROR(INDEX('Hoja de Trabajo para listado'!$DE$153:$DG$274,MATCH($A971,'Hoja de Trabajo para listado'!$DE$153:$DE$1048576,0),MATCH((CUADRO!L$5&amp;$E971),'Hoja de Trabajo para listado'!$DE$151:$DG$151,0)),0)+IFERROR(INDEX('Hoja de Trabajo para listado'!$CD$155:$DC$1048576,MATCH($A971,'Hoja de Trabajo para listado'!$CD$155:$CD$1048576,0),MATCH((CUADRO!L$5&amp;$E971),'Hoja de Trabajo para listado'!$CD$151:$DC$151,0)),0)</f>
        <v>0</v>
      </c>
      <c r="M971" s="257">
        <f ca="1">+IFERROR(INDEX('Hoja de Trabajo para listado'!$A$155:$Z$1048576,MATCH($A971,'Hoja de Trabajo para listado'!$A$155:$A$1048576,0),MATCH((CUADRO!M$5&amp;$E971),'Hoja de Trabajo para listado'!$A$151:$Z$151,0)),0)+IFERROR(INDEX('Hoja de Trabajo para listado'!$AB$155:$BA$1048576,MATCH($A971,'Hoja de Trabajo para listado'!$AB$155:$AB$1048576,0),MATCH((CUADRO!M$5&amp;$E971),'Hoja de Trabajo para listado'!$AB$151:$BA$151,0)),0)+IFERROR(INDEX('Hoja de Trabajo para listado'!$BC$155:$CB$1048576,MATCH($A971,'Hoja de Trabajo para listado'!$BC$155:$BC$1048576,0),MATCH((CUADRO!M$5&amp;$E971),'Hoja de Trabajo para listado'!$BC$151:$CB$151,0)),0)+IFERROR(INDEX('Hoja de Trabajo para listado'!$DE$153:$DG$274,MATCH($A971,'Hoja de Trabajo para listado'!$DE$153:$DE$1048576,0),MATCH((CUADRO!M$5&amp;$E971),'Hoja de Trabajo para listado'!$DE$151:$DG$151,0)),0)+IFERROR(INDEX('Hoja de Trabajo para listado'!$CD$155:$DC$1048576,MATCH($A971,'Hoja de Trabajo para listado'!$CD$155:$CD$1048576,0),MATCH((CUADRO!M$5&amp;$E971),'Hoja de Trabajo para listado'!$CD$151:$DC$151,0)),0)</f>
        <v>0</v>
      </c>
      <c r="N971" s="257">
        <f ca="1">+IFERROR(INDEX('Hoja de Trabajo para listado'!$A$155:$Z$1048576,MATCH($A971,'Hoja de Trabajo para listado'!$A$155:$A$1048576,0),MATCH((CUADRO!N$5&amp;$E971),'Hoja de Trabajo para listado'!$A$151:$Z$151,0)),0)+IFERROR(INDEX('Hoja de Trabajo para listado'!$AB$155:$BA$1048576,MATCH($A971,'Hoja de Trabajo para listado'!$AB$155:$AB$1048576,0),MATCH((CUADRO!N$5&amp;$E971),'Hoja de Trabajo para listado'!$AB$151:$BA$151,0)),0)+IFERROR(INDEX('Hoja de Trabajo para listado'!$BC$155:$CB$1048576,MATCH($A971,'Hoja de Trabajo para listado'!$BC$155:$BC$1048576,0),MATCH((CUADRO!N$5&amp;$E971),'Hoja de Trabajo para listado'!$BC$151:$CB$151,0)),0)+IFERROR(INDEX('Hoja de Trabajo para listado'!$DE$153:$DG$274,MATCH($A971,'Hoja de Trabajo para listado'!$DE$153:$DE$1048576,0),MATCH((CUADRO!N$5&amp;$E971),'Hoja de Trabajo para listado'!$DE$151:$DG$151,0)),0)+IFERROR(INDEX('Hoja de Trabajo para listado'!$CD$155:$DC$1048576,MATCH($A971,'Hoja de Trabajo para listado'!$CD$155:$CD$1048576,0),MATCH((CUADRO!N$5&amp;$E971),'Hoja de Trabajo para listado'!$CD$151:$DC$151,0)),0)</f>
        <v>0</v>
      </c>
      <c r="O971" s="257">
        <f ca="1">+IFERROR(INDEX('Hoja de Trabajo para listado'!$A$155:$Z$1048576,MATCH($A971,'Hoja de Trabajo para listado'!$A$155:$A$1048576,0),MATCH((CUADRO!O$5&amp;$E971),'Hoja de Trabajo para listado'!$A$151:$Z$151,0)),0)+IFERROR(INDEX('Hoja de Trabajo para listado'!$AB$155:$BA$1048576,MATCH($A971,'Hoja de Trabajo para listado'!$AB$155:$AB$1048576,0),MATCH((CUADRO!O$5&amp;$E971),'Hoja de Trabajo para listado'!$AB$151:$BA$151,0)),0)+IFERROR(INDEX('Hoja de Trabajo para listado'!$BC$155:$CB$1048576,MATCH($A971,'Hoja de Trabajo para listado'!$BC$155:$BC$1048576,0),MATCH((CUADRO!O$5&amp;$E971),'Hoja de Trabajo para listado'!$BC$151:$CB$151,0)),0)+IFERROR(INDEX('Hoja de Trabajo para listado'!$DE$153:$DG$274,MATCH($A971,'Hoja de Trabajo para listado'!$DE$153:$DE$1048576,0),MATCH((CUADRO!O$5&amp;$E971),'Hoja de Trabajo para listado'!$DE$151:$DG$151,0)),0)+IFERROR(INDEX('Hoja de Trabajo para listado'!$CD$155:$DC$1048576,MATCH($A971,'Hoja de Trabajo para listado'!$CD$155:$CD$1048576,0),MATCH((CUADRO!O$5&amp;$E971),'Hoja de Trabajo para listado'!$CD$151:$DC$151,0)),0)</f>
        <v>0</v>
      </c>
      <c r="P971" s="257">
        <f ca="1">+IFERROR(INDEX('Hoja de Trabajo para listado'!$A$155:$Z$1048576,MATCH($A971,'Hoja de Trabajo para listado'!$A$155:$A$1048576,0),MATCH((CUADRO!P$5&amp;$E971),'Hoja de Trabajo para listado'!$A$151:$Z$151,0)),0)+IFERROR(INDEX('Hoja de Trabajo para listado'!$AB$155:$BA$1048576,MATCH($A971,'Hoja de Trabajo para listado'!$AB$155:$AB$1048576,0),MATCH((CUADRO!P$5&amp;$E971),'Hoja de Trabajo para listado'!$AB$151:$BA$151,0)),0)+IFERROR(INDEX('Hoja de Trabajo para listado'!$BC$155:$CB$1048576,MATCH($A971,'Hoja de Trabajo para listado'!$BC$155:$BC$1048576,0),MATCH((CUADRO!P$5&amp;$E971),'Hoja de Trabajo para listado'!$BC$151:$CB$151,0)),0)+IFERROR(INDEX('Hoja de Trabajo para listado'!$DE$153:$DG$274,MATCH($A971,'Hoja de Trabajo para listado'!$DE$153:$DE$1048576,0),MATCH((CUADRO!P$5&amp;$E971),'Hoja de Trabajo para listado'!$DE$151:$DG$151,0)),0)+IFERROR(INDEX('Hoja de Trabajo para listado'!$CD$155:$DC$1048576,MATCH($A971,'Hoja de Trabajo para listado'!$CD$155:$CD$1048576,0),MATCH((CUADRO!P$5&amp;$E971),'Hoja de Trabajo para listado'!$CD$151:$DC$151,0)),0)</f>
        <v>0</v>
      </c>
      <c r="Q971" s="257">
        <f ca="1">+IFERROR(INDEX('Hoja de Trabajo para listado'!$A$155:$Z$1048576,MATCH($A971,'Hoja de Trabajo para listado'!$A$155:$A$1048576,0),MATCH((CUADRO!Q$5&amp;$E971),'Hoja de Trabajo para listado'!$A$151:$Z$151,0)),0)+IFERROR(INDEX('Hoja de Trabajo para listado'!$AB$155:$BA$1048576,MATCH($A971,'Hoja de Trabajo para listado'!$AB$155:$AB$1048576,0),MATCH((CUADRO!Q$5&amp;$E971),'Hoja de Trabajo para listado'!$AB$151:$BA$151,0)),0)+IFERROR(INDEX('Hoja de Trabajo para listado'!$BC$155:$CB$1048576,MATCH($A971,'Hoja de Trabajo para listado'!$BC$155:$BC$1048576,0),MATCH((CUADRO!Q$5&amp;$E971),'Hoja de Trabajo para listado'!$BC$151:$CB$151,0)),0)+IFERROR(INDEX('Hoja de Trabajo para listado'!$DE$153:$DG$274,MATCH($A971,'Hoja de Trabajo para listado'!$DE$153:$DE$1048576,0),MATCH((CUADRO!Q$5&amp;$E971),'Hoja de Trabajo para listado'!$DE$151:$DG$151,0)),0)+IFERROR(INDEX('Hoja de Trabajo para listado'!$CD$155:$DC$1048576,MATCH($A971,'Hoja de Trabajo para listado'!$CD$155:$CD$1048576,0),MATCH((CUADRO!Q$5&amp;$E971),'Hoja de Trabajo para listado'!$CD$151:$DC$151,0)),0)</f>
        <v>0</v>
      </c>
      <c r="R971" s="257">
        <f t="shared" ca="1" si="30"/>
        <v>0</v>
      </c>
      <c r="S971" s="274">
        <f ca="1">+R970+R971</f>
        <v>0</v>
      </c>
      <c r="T971" s="257">
        <f ca="1">+S971</f>
        <v>0</v>
      </c>
      <c r="U971" s="254">
        <f t="shared" si="31"/>
        <v>2</v>
      </c>
      <c r="V971" s="362" t="str">
        <f>+VLOOKUP(A971,bd_lista!$A$3:$E$590,5,FALSE)</f>
        <v>Gobiernos Autonomos Municipales</v>
      </c>
      <c r="W971" s="362"/>
      <c r="X971" s="254">
        <f>+VLOOKUP(A971,[2]Sheet1!$A$13:$D$744,4,FALSE)</f>
        <v>0</v>
      </c>
      <c r="Y971" s="254" t="e">
        <f>+VLOOKUP(X971,bd_lista!$A$3:$C$590,3,FALSE)</f>
        <v>#N/A</v>
      </c>
      <c r="Z971" s="314"/>
      <c r="AA971" s="315"/>
    </row>
    <row r="972" spans="1:27" customFormat="1" ht="15" hidden="1" customHeight="1">
      <c r="A972" s="32">
        <v>1749</v>
      </c>
      <c r="B972" s="306">
        <f>+A972</f>
        <v>1749</v>
      </c>
      <c r="C972" s="259" t="str">
        <f>+VLOOKUP(A972,bd_lista!$A$3:$C$590,3,FALSE)</f>
        <v>Gobierno Autónomo Municipal de San Antonio de Lomerio</v>
      </c>
      <c r="D972" s="361" t="str">
        <f>+C972</f>
        <v>Gobierno Autónomo Municipal de San Antonio de Lomerio</v>
      </c>
      <c r="E972" s="254" t="s">
        <v>1313</v>
      </c>
      <c r="F972" s="255">
        <f ca="1">+IFERROR(INDEX('Hoja de Trabajo para listado'!$A$155:$Z$1048576,MATCH($A972,'Hoja de Trabajo para listado'!$A$155:$A$1048576,0),MATCH((CUADRO!F$5&amp;$E972),'Hoja de Trabajo para listado'!$A$151:$Z$151,0)),0)+IFERROR(INDEX('Hoja de Trabajo para listado'!$AB$155:$BA$1048576,MATCH($A972,'Hoja de Trabajo para listado'!$AB$155:$AB$1048576,0),MATCH((CUADRO!F$5&amp;$E972),'Hoja de Trabajo para listado'!$AB$151:$BA$151,0)),0)+IFERROR(INDEX('Hoja de Trabajo para listado'!$BC$155:$CB$1048576,MATCH($A972,'Hoja de Trabajo para listado'!$BC$155:$BC$1048576,0),MATCH((CUADRO!F$5&amp;$E972),'Hoja de Trabajo para listado'!$BC$151:$CB$151,0)),0)+IFERROR(INDEX('Hoja de Trabajo para listado'!$DE$153:$DG$274,MATCH($A972,'Hoja de Trabajo para listado'!$DE$153:$DE$1048576,0),MATCH((CUADRO!F$5&amp;$E972),'Hoja de Trabajo para listado'!$DE$151:$DG$151,0)),0)+IFERROR(INDEX('Hoja de Trabajo para listado'!$CD$155:$DC$1048576,MATCH($A972,'Hoja de Trabajo para listado'!$CD$155:$CD$1048576,0),MATCH((CUADRO!F$5&amp;$E972),'Hoja de Trabajo para listado'!$CD$151:$DC$151,0)),0)</f>
        <v>0</v>
      </c>
      <c r="G972" s="255">
        <f ca="1">+IFERROR(INDEX('Hoja de Trabajo para listado'!$A$155:$Z$1048576,MATCH($A972,'Hoja de Trabajo para listado'!$A$155:$A$1048576,0),MATCH((CUADRO!G$5&amp;$E972),'Hoja de Trabajo para listado'!$A$151:$Z$151,0)),0)+IFERROR(INDEX('Hoja de Trabajo para listado'!$AB$155:$BA$1048576,MATCH($A972,'Hoja de Trabajo para listado'!$AB$155:$AB$1048576,0),MATCH((CUADRO!G$5&amp;$E972),'Hoja de Trabajo para listado'!$AB$151:$BA$151,0)),0)+IFERROR(INDEX('Hoja de Trabajo para listado'!$BC$155:$CB$1048576,MATCH($A972,'Hoja de Trabajo para listado'!$BC$155:$BC$1048576,0),MATCH((CUADRO!G$5&amp;$E972),'Hoja de Trabajo para listado'!$BC$151:$CB$151,0)),0)+IFERROR(INDEX('Hoja de Trabajo para listado'!$DE$153:$DG$274,MATCH($A972,'Hoja de Trabajo para listado'!$DE$153:$DE$1048576,0),MATCH((CUADRO!G$5&amp;$E972),'Hoja de Trabajo para listado'!$DE$151:$DG$151,0)),0)+IFERROR(INDEX('Hoja de Trabajo para listado'!$CD$155:$DC$1048576,MATCH($A972,'Hoja de Trabajo para listado'!$CD$155:$CD$1048576,0),MATCH((CUADRO!G$5&amp;$E972),'Hoja de Trabajo para listado'!$CD$151:$DC$151,0)),0)</f>
        <v>0</v>
      </c>
      <c r="H972" s="255">
        <f ca="1">+IFERROR(INDEX('Hoja de Trabajo para listado'!$A$155:$Z$1048576,MATCH($A972,'Hoja de Trabajo para listado'!$A$155:$A$1048576,0),MATCH((CUADRO!H$5&amp;$E972),'Hoja de Trabajo para listado'!$A$151:$Z$151,0)),0)+IFERROR(INDEX('Hoja de Trabajo para listado'!$AB$155:$BA$1048576,MATCH($A972,'Hoja de Trabajo para listado'!$AB$155:$AB$1048576,0),MATCH((CUADRO!H$5&amp;$E972),'Hoja de Trabajo para listado'!$AB$151:$BA$151,0)),0)+IFERROR(INDEX('Hoja de Trabajo para listado'!$BC$155:$CB$1048576,MATCH($A972,'Hoja de Trabajo para listado'!$BC$155:$BC$1048576,0),MATCH((CUADRO!H$5&amp;$E972),'Hoja de Trabajo para listado'!$BC$151:$CB$151,0)),0)+IFERROR(INDEX('Hoja de Trabajo para listado'!$DE$153:$DG$274,MATCH($A972,'Hoja de Trabajo para listado'!$DE$153:$DE$1048576,0),MATCH((CUADRO!H$5&amp;$E972),'Hoja de Trabajo para listado'!$DE$151:$DG$151,0)),0)+IFERROR(INDEX('Hoja de Trabajo para listado'!$CD$155:$DC$1048576,MATCH($A972,'Hoja de Trabajo para listado'!$CD$155:$CD$1048576,0),MATCH((CUADRO!H$5&amp;$E972),'Hoja de Trabajo para listado'!$CD$151:$DC$151,0)),0)</f>
        <v>0</v>
      </c>
      <c r="I972" s="255">
        <f ca="1">+IFERROR(INDEX('Hoja de Trabajo para listado'!$A$155:$Z$1048576,MATCH($A972,'Hoja de Trabajo para listado'!$A$155:$A$1048576,0),MATCH((CUADRO!I$5&amp;$E972),'Hoja de Trabajo para listado'!$A$151:$Z$151,0)),0)+IFERROR(INDEX('Hoja de Trabajo para listado'!$AB$155:$BA$1048576,MATCH($A972,'Hoja de Trabajo para listado'!$AB$155:$AB$1048576,0),MATCH((CUADRO!I$5&amp;$E972),'Hoja de Trabajo para listado'!$AB$151:$BA$151,0)),0)+IFERROR(INDEX('Hoja de Trabajo para listado'!$BC$155:$CB$1048576,MATCH($A972,'Hoja de Trabajo para listado'!$BC$155:$BC$1048576,0),MATCH((CUADRO!I$5&amp;$E972),'Hoja de Trabajo para listado'!$BC$151:$CB$151,0)),0)+IFERROR(INDEX('Hoja de Trabajo para listado'!$DE$153:$DG$274,MATCH($A972,'Hoja de Trabajo para listado'!$DE$153:$DE$1048576,0),MATCH((CUADRO!I$5&amp;$E972),'Hoja de Trabajo para listado'!$DE$151:$DG$151,0)),0)+IFERROR(INDEX('Hoja de Trabajo para listado'!$CD$155:$DC$1048576,MATCH($A972,'Hoja de Trabajo para listado'!$CD$155:$CD$1048576,0),MATCH((CUADRO!I$5&amp;$E972),'Hoja de Trabajo para listado'!$CD$151:$DC$151,0)),0)</f>
        <v>0</v>
      </c>
      <c r="J972" s="255">
        <f ca="1">+IFERROR(INDEX('Hoja de Trabajo para listado'!$A$155:$Z$1048576,MATCH($A972,'Hoja de Trabajo para listado'!$A$155:$A$1048576,0),MATCH((CUADRO!J$5&amp;$E972),'Hoja de Trabajo para listado'!$A$151:$Z$151,0)),0)+IFERROR(INDEX('Hoja de Trabajo para listado'!$AB$155:$BA$1048576,MATCH($A972,'Hoja de Trabajo para listado'!$AB$155:$AB$1048576,0),MATCH((CUADRO!J$5&amp;$E972),'Hoja de Trabajo para listado'!$AB$151:$BA$151,0)),0)+IFERROR(INDEX('Hoja de Trabajo para listado'!$BC$155:$CB$1048576,MATCH($A972,'Hoja de Trabajo para listado'!$BC$155:$BC$1048576,0),MATCH((CUADRO!J$5&amp;$E972),'Hoja de Trabajo para listado'!$BC$151:$CB$151,0)),0)+IFERROR(INDEX('Hoja de Trabajo para listado'!$DE$153:$DG$274,MATCH($A972,'Hoja de Trabajo para listado'!$DE$153:$DE$1048576,0),MATCH((CUADRO!J$5&amp;$E972),'Hoja de Trabajo para listado'!$DE$151:$DG$151,0)),0)+IFERROR(INDEX('Hoja de Trabajo para listado'!$CD$155:$DC$1048576,MATCH($A972,'Hoja de Trabajo para listado'!$CD$155:$CD$1048576,0),MATCH((CUADRO!J$5&amp;$E972),'Hoja de Trabajo para listado'!$CD$151:$DC$151,0)),0)</f>
        <v>0</v>
      </c>
      <c r="K972" s="255">
        <f ca="1">+IFERROR(INDEX('Hoja de Trabajo para listado'!$A$155:$Z$1048576,MATCH($A972,'Hoja de Trabajo para listado'!$A$155:$A$1048576,0),MATCH((CUADRO!K$5&amp;$E972),'Hoja de Trabajo para listado'!$A$151:$Z$151,0)),0)+IFERROR(INDEX('Hoja de Trabajo para listado'!$AB$155:$BA$1048576,MATCH($A972,'Hoja de Trabajo para listado'!$AB$155:$AB$1048576,0),MATCH((CUADRO!K$5&amp;$E972),'Hoja de Trabajo para listado'!$AB$151:$BA$151,0)),0)+IFERROR(INDEX('Hoja de Trabajo para listado'!$BC$155:$CB$1048576,MATCH($A972,'Hoja de Trabajo para listado'!$BC$155:$BC$1048576,0),MATCH((CUADRO!K$5&amp;$E972),'Hoja de Trabajo para listado'!$BC$151:$CB$151,0)),0)+IFERROR(INDEX('Hoja de Trabajo para listado'!$DE$153:$DG$274,MATCH($A972,'Hoja de Trabajo para listado'!$DE$153:$DE$1048576,0),MATCH((CUADRO!K$5&amp;$E972),'Hoja de Trabajo para listado'!$DE$151:$DG$151,0)),0)+IFERROR(INDEX('Hoja de Trabajo para listado'!$CD$155:$DC$1048576,MATCH($A972,'Hoja de Trabajo para listado'!$CD$155:$CD$1048576,0),MATCH((CUADRO!K$5&amp;$E972),'Hoja de Trabajo para listado'!$CD$151:$DC$151,0)),0)</f>
        <v>0</v>
      </c>
      <c r="L972" s="255">
        <f ca="1">+IFERROR(INDEX('Hoja de Trabajo para listado'!$A$155:$Z$1048576,MATCH($A972,'Hoja de Trabajo para listado'!$A$155:$A$1048576,0),MATCH((CUADRO!L$5&amp;$E972),'Hoja de Trabajo para listado'!$A$151:$Z$151,0)),0)+IFERROR(INDEX('Hoja de Trabajo para listado'!$AB$155:$BA$1048576,MATCH($A972,'Hoja de Trabajo para listado'!$AB$155:$AB$1048576,0),MATCH((CUADRO!L$5&amp;$E972),'Hoja de Trabajo para listado'!$AB$151:$BA$151,0)),0)+IFERROR(INDEX('Hoja de Trabajo para listado'!$BC$155:$CB$1048576,MATCH($A972,'Hoja de Trabajo para listado'!$BC$155:$BC$1048576,0),MATCH((CUADRO!L$5&amp;$E972),'Hoja de Trabajo para listado'!$BC$151:$CB$151,0)),0)+IFERROR(INDEX('Hoja de Trabajo para listado'!$DE$153:$DG$274,MATCH($A972,'Hoja de Trabajo para listado'!$DE$153:$DE$1048576,0),MATCH((CUADRO!L$5&amp;$E972),'Hoja de Trabajo para listado'!$DE$151:$DG$151,0)),0)+IFERROR(INDEX('Hoja de Trabajo para listado'!$CD$155:$DC$1048576,MATCH($A972,'Hoja de Trabajo para listado'!$CD$155:$CD$1048576,0),MATCH((CUADRO!L$5&amp;$E972),'Hoja de Trabajo para listado'!$CD$151:$DC$151,0)),0)</f>
        <v>0</v>
      </c>
      <c r="M972" s="255">
        <f ca="1">+IFERROR(INDEX('Hoja de Trabajo para listado'!$A$155:$Z$1048576,MATCH($A972,'Hoja de Trabajo para listado'!$A$155:$A$1048576,0),MATCH((CUADRO!M$5&amp;$E972),'Hoja de Trabajo para listado'!$A$151:$Z$151,0)),0)+IFERROR(INDEX('Hoja de Trabajo para listado'!$AB$155:$BA$1048576,MATCH($A972,'Hoja de Trabajo para listado'!$AB$155:$AB$1048576,0),MATCH((CUADRO!M$5&amp;$E972),'Hoja de Trabajo para listado'!$AB$151:$BA$151,0)),0)+IFERROR(INDEX('Hoja de Trabajo para listado'!$BC$155:$CB$1048576,MATCH($A972,'Hoja de Trabajo para listado'!$BC$155:$BC$1048576,0),MATCH((CUADRO!M$5&amp;$E972),'Hoja de Trabajo para listado'!$BC$151:$CB$151,0)),0)+IFERROR(INDEX('Hoja de Trabajo para listado'!$DE$153:$DG$274,MATCH($A972,'Hoja de Trabajo para listado'!$DE$153:$DE$1048576,0),MATCH((CUADRO!M$5&amp;$E972),'Hoja de Trabajo para listado'!$DE$151:$DG$151,0)),0)+IFERROR(INDEX('Hoja de Trabajo para listado'!$CD$155:$DC$1048576,MATCH($A972,'Hoja de Trabajo para listado'!$CD$155:$CD$1048576,0),MATCH((CUADRO!M$5&amp;$E972),'Hoja de Trabajo para listado'!$CD$151:$DC$151,0)),0)</f>
        <v>0</v>
      </c>
      <c r="N972" s="283">
        <f ca="1">+IFERROR(INDEX('Hoja de Trabajo para listado'!$A$155:$Z$1048576,MATCH($A972,'Hoja de Trabajo para listado'!$A$155:$A$1048576,0),MATCH((CUADRO!N$5&amp;$E972),'Hoja de Trabajo para listado'!$A$151:$Z$151,0)),0)+IFERROR(INDEX('Hoja de Trabajo para listado'!$AB$155:$BA$1048576,MATCH($A972,'Hoja de Trabajo para listado'!$AB$155:$AB$1048576,0),MATCH((CUADRO!N$5&amp;$E972),'Hoja de Trabajo para listado'!$AB$151:$BA$151,0)),0)+IFERROR(INDEX('Hoja de Trabajo para listado'!$BC$155:$CB$1048576,MATCH($A972,'Hoja de Trabajo para listado'!$BC$155:$BC$1048576,0),MATCH((CUADRO!N$5&amp;$E972),'Hoja de Trabajo para listado'!$BC$151:$CB$151,0)),0)+IFERROR(INDEX('Hoja de Trabajo para listado'!$DE$153:$DG$274,MATCH($A972,'Hoja de Trabajo para listado'!$DE$153:$DE$1048576,0),MATCH((CUADRO!N$5&amp;$E972),'Hoja de Trabajo para listado'!$DE$151:$DG$151,0)),0)+IFERROR(INDEX('Hoja de Trabajo para listado'!$CD$155:$DC$1048576,MATCH($A972,'Hoja de Trabajo para listado'!$CD$155:$CD$1048576,0),MATCH((CUADRO!N$5&amp;$E972),'Hoja de Trabajo para listado'!$CD$151:$DC$151,0)),0)</f>
        <v>0</v>
      </c>
      <c r="O972" s="283">
        <f ca="1">+IFERROR(INDEX('Hoja de Trabajo para listado'!$A$155:$Z$1048576,MATCH($A972,'Hoja de Trabajo para listado'!$A$155:$A$1048576,0),MATCH((CUADRO!O$5&amp;$E972),'Hoja de Trabajo para listado'!$A$151:$Z$151,0)),0)+IFERROR(INDEX('Hoja de Trabajo para listado'!$AB$155:$BA$1048576,MATCH($A972,'Hoja de Trabajo para listado'!$AB$155:$AB$1048576,0),MATCH((CUADRO!O$5&amp;$E972),'Hoja de Trabajo para listado'!$AB$151:$BA$151,0)),0)+IFERROR(INDEX('Hoja de Trabajo para listado'!$BC$155:$CB$1048576,MATCH($A972,'Hoja de Trabajo para listado'!$BC$155:$BC$1048576,0),MATCH((CUADRO!O$5&amp;$E972),'Hoja de Trabajo para listado'!$BC$151:$CB$151,0)),0)+IFERROR(INDEX('Hoja de Trabajo para listado'!$DE$153:$DG$274,MATCH($A972,'Hoja de Trabajo para listado'!$DE$153:$DE$1048576,0),MATCH((CUADRO!O$5&amp;$E972),'Hoja de Trabajo para listado'!$DE$151:$DG$151,0)),0)+IFERROR(INDEX('Hoja de Trabajo para listado'!$CD$155:$DC$1048576,MATCH($A972,'Hoja de Trabajo para listado'!$CD$155:$CD$1048576,0),MATCH((CUADRO!O$5&amp;$E972),'Hoja de Trabajo para listado'!$CD$151:$DC$151,0)),0)</f>
        <v>0</v>
      </c>
      <c r="P972" s="283">
        <f ca="1">+IFERROR(INDEX('Hoja de Trabajo para listado'!$A$155:$Z$1048576,MATCH($A972,'Hoja de Trabajo para listado'!$A$155:$A$1048576,0),MATCH((CUADRO!P$5&amp;$E972),'Hoja de Trabajo para listado'!$A$151:$Z$151,0)),0)+IFERROR(INDEX('Hoja de Trabajo para listado'!$AB$155:$BA$1048576,MATCH($A972,'Hoja de Trabajo para listado'!$AB$155:$AB$1048576,0),MATCH((CUADRO!P$5&amp;$E972),'Hoja de Trabajo para listado'!$AB$151:$BA$151,0)),0)+IFERROR(INDEX('Hoja de Trabajo para listado'!$BC$155:$CB$1048576,MATCH($A972,'Hoja de Trabajo para listado'!$BC$155:$BC$1048576,0),MATCH((CUADRO!P$5&amp;$E972),'Hoja de Trabajo para listado'!$BC$151:$CB$151,0)),0)+IFERROR(INDEX('Hoja de Trabajo para listado'!$DE$153:$DG$274,MATCH($A972,'Hoja de Trabajo para listado'!$DE$153:$DE$1048576,0),MATCH((CUADRO!P$5&amp;$E972),'Hoja de Trabajo para listado'!$DE$151:$DG$151,0)),0)+IFERROR(INDEX('Hoja de Trabajo para listado'!$CD$155:$DC$1048576,MATCH($A972,'Hoja de Trabajo para listado'!$CD$155:$CD$1048576,0),MATCH((CUADRO!P$5&amp;$E972),'Hoja de Trabajo para listado'!$CD$151:$DC$151,0)),0)</f>
        <v>0</v>
      </c>
      <c r="Q972" s="283">
        <f ca="1">+IFERROR(INDEX('Hoja de Trabajo para listado'!$A$155:$Z$1048576,MATCH($A972,'Hoja de Trabajo para listado'!$A$155:$A$1048576,0),MATCH((CUADRO!Q$5&amp;$E972),'Hoja de Trabajo para listado'!$A$151:$Z$151,0)),0)+IFERROR(INDEX('Hoja de Trabajo para listado'!$AB$155:$BA$1048576,MATCH($A972,'Hoja de Trabajo para listado'!$AB$155:$AB$1048576,0),MATCH((CUADRO!Q$5&amp;$E972),'Hoja de Trabajo para listado'!$AB$151:$BA$151,0)),0)+IFERROR(INDEX('Hoja de Trabajo para listado'!$BC$155:$CB$1048576,MATCH($A972,'Hoja de Trabajo para listado'!$BC$155:$BC$1048576,0),MATCH((CUADRO!Q$5&amp;$E972),'Hoja de Trabajo para listado'!$BC$151:$CB$151,0)),0)+IFERROR(INDEX('Hoja de Trabajo para listado'!$DE$153:$DG$274,MATCH($A972,'Hoja de Trabajo para listado'!$DE$153:$DE$1048576,0),MATCH((CUADRO!Q$5&amp;$E972),'Hoja de Trabajo para listado'!$DE$151:$DG$151,0)),0)+IFERROR(INDEX('Hoja de Trabajo para listado'!$CD$155:$DC$1048576,MATCH($A972,'Hoja de Trabajo para listado'!$CD$155:$CD$1048576,0),MATCH((CUADRO!Q$5&amp;$E972),'Hoja de Trabajo para listado'!$CD$151:$DC$151,0)),0)</f>
        <v>0</v>
      </c>
      <c r="R972" s="255">
        <f t="shared" ca="1" si="30"/>
        <v>0</v>
      </c>
      <c r="S972" s="262"/>
      <c r="T972" s="255">
        <f ca="1">+T973</f>
        <v>0</v>
      </c>
      <c r="U972" s="254">
        <f t="shared" si="31"/>
        <v>1</v>
      </c>
      <c r="V972" s="362" t="str">
        <f>+VLOOKUP(A972,bd_lista!$A$3:$E$590,5,FALSE)</f>
        <v>Gobiernos Autonomos Municipales</v>
      </c>
      <c r="W972" s="361" t="str">
        <f>+V972</f>
        <v>Gobiernos Autonomos Municipales</v>
      </c>
      <c r="X972" s="254">
        <f>+VLOOKUP(A972,[2]Sheet1!$A$13:$D$744,4,FALSE)</f>
        <v>0</v>
      </c>
      <c r="Y972" s="254" t="e">
        <f>+VLOOKUP(X972,bd_lista!$A$3:$C$590,3,FALSE)</f>
        <v>#N/A</v>
      </c>
      <c r="Z972" s="316">
        <f>+X972</f>
        <v>0</v>
      </c>
      <c r="AA972" s="317" t="e">
        <f>+Y972</f>
        <v>#N/A</v>
      </c>
    </row>
    <row r="973" spans="1:27" customFormat="1" ht="15" hidden="1" customHeight="1">
      <c r="A973" s="32">
        <v>1749</v>
      </c>
      <c r="B973" s="307"/>
      <c r="C973" s="259" t="str">
        <f>+VLOOKUP(A973,bd_lista!$A$3:$C$590,3,FALSE)</f>
        <v>Gobierno Autónomo Municipal de San Antonio de Lomerio</v>
      </c>
      <c r="D973" s="362"/>
      <c r="E973" s="256" t="s">
        <v>1314</v>
      </c>
      <c r="F973" s="257">
        <f ca="1">+IFERROR(INDEX('Hoja de Trabajo para listado'!$A$155:$Z$1048576,MATCH($A973,'Hoja de Trabajo para listado'!$A$155:$A$1048576,0),MATCH((CUADRO!F$5&amp;$E973),'Hoja de Trabajo para listado'!$A$151:$Z$151,0)),0)+IFERROR(INDEX('Hoja de Trabajo para listado'!$AB$155:$BA$1048576,MATCH($A973,'Hoja de Trabajo para listado'!$AB$155:$AB$1048576,0),MATCH((CUADRO!F$5&amp;$E973),'Hoja de Trabajo para listado'!$AB$151:$BA$151,0)),0)+IFERROR(INDEX('Hoja de Trabajo para listado'!$BC$155:$CB$1048576,MATCH($A973,'Hoja de Trabajo para listado'!$BC$155:$BC$1048576,0),MATCH((CUADRO!F$5&amp;$E973),'Hoja de Trabajo para listado'!$BC$151:$CB$151,0)),0)+IFERROR(INDEX('Hoja de Trabajo para listado'!$DE$153:$DG$274,MATCH($A973,'Hoja de Trabajo para listado'!$DE$153:$DE$1048576,0),MATCH((CUADRO!F$5&amp;$E973),'Hoja de Trabajo para listado'!$DE$151:$DG$151,0)),0)+IFERROR(INDEX('Hoja de Trabajo para listado'!$CD$155:$DC$1048576,MATCH($A973,'Hoja de Trabajo para listado'!$CD$155:$CD$1048576,0),MATCH((CUADRO!F$5&amp;$E973),'Hoja de Trabajo para listado'!$CD$151:$DC$151,0)),0)</f>
        <v>0</v>
      </c>
      <c r="G973" s="257">
        <f ca="1">+IFERROR(INDEX('Hoja de Trabajo para listado'!$A$155:$Z$1048576,MATCH($A973,'Hoja de Trabajo para listado'!$A$155:$A$1048576,0),MATCH((CUADRO!G$5&amp;$E973),'Hoja de Trabajo para listado'!$A$151:$Z$151,0)),0)+IFERROR(INDEX('Hoja de Trabajo para listado'!$AB$155:$BA$1048576,MATCH($A973,'Hoja de Trabajo para listado'!$AB$155:$AB$1048576,0),MATCH((CUADRO!G$5&amp;$E973),'Hoja de Trabajo para listado'!$AB$151:$BA$151,0)),0)+IFERROR(INDEX('Hoja de Trabajo para listado'!$BC$155:$CB$1048576,MATCH($A973,'Hoja de Trabajo para listado'!$BC$155:$BC$1048576,0),MATCH((CUADRO!G$5&amp;$E973),'Hoja de Trabajo para listado'!$BC$151:$CB$151,0)),0)+IFERROR(INDEX('Hoja de Trabajo para listado'!$DE$153:$DG$274,MATCH($A973,'Hoja de Trabajo para listado'!$DE$153:$DE$1048576,0),MATCH((CUADRO!G$5&amp;$E973),'Hoja de Trabajo para listado'!$DE$151:$DG$151,0)),0)+IFERROR(INDEX('Hoja de Trabajo para listado'!$CD$155:$DC$1048576,MATCH($A973,'Hoja de Trabajo para listado'!$CD$155:$CD$1048576,0),MATCH((CUADRO!G$5&amp;$E973),'Hoja de Trabajo para listado'!$CD$151:$DC$151,0)),0)</f>
        <v>0</v>
      </c>
      <c r="H973" s="257">
        <f ca="1">+IFERROR(INDEX('Hoja de Trabajo para listado'!$A$155:$Z$1048576,MATCH($A973,'Hoja de Trabajo para listado'!$A$155:$A$1048576,0),MATCH((CUADRO!H$5&amp;$E973),'Hoja de Trabajo para listado'!$A$151:$Z$151,0)),0)+IFERROR(INDEX('Hoja de Trabajo para listado'!$AB$155:$BA$1048576,MATCH($A973,'Hoja de Trabajo para listado'!$AB$155:$AB$1048576,0),MATCH((CUADRO!H$5&amp;$E973),'Hoja de Trabajo para listado'!$AB$151:$BA$151,0)),0)+IFERROR(INDEX('Hoja de Trabajo para listado'!$BC$155:$CB$1048576,MATCH($A973,'Hoja de Trabajo para listado'!$BC$155:$BC$1048576,0),MATCH((CUADRO!H$5&amp;$E973),'Hoja de Trabajo para listado'!$BC$151:$CB$151,0)),0)+IFERROR(INDEX('Hoja de Trabajo para listado'!$DE$153:$DG$274,MATCH($A973,'Hoja de Trabajo para listado'!$DE$153:$DE$1048576,0),MATCH((CUADRO!H$5&amp;$E973),'Hoja de Trabajo para listado'!$DE$151:$DG$151,0)),0)+IFERROR(INDEX('Hoja de Trabajo para listado'!$CD$155:$DC$1048576,MATCH($A973,'Hoja de Trabajo para listado'!$CD$155:$CD$1048576,0),MATCH((CUADRO!H$5&amp;$E973),'Hoja de Trabajo para listado'!$CD$151:$DC$151,0)),0)</f>
        <v>0</v>
      </c>
      <c r="I973" s="257">
        <f ca="1">+IFERROR(INDEX('Hoja de Trabajo para listado'!$A$155:$Z$1048576,MATCH($A973,'Hoja de Trabajo para listado'!$A$155:$A$1048576,0),MATCH((CUADRO!I$5&amp;$E973),'Hoja de Trabajo para listado'!$A$151:$Z$151,0)),0)+IFERROR(INDEX('Hoja de Trabajo para listado'!$AB$155:$BA$1048576,MATCH($A973,'Hoja de Trabajo para listado'!$AB$155:$AB$1048576,0),MATCH((CUADRO!I$5&amp;$E973),'Hoja de Trabajo para listado'!$AB$151:$BA$151,0)),0)+IFERROR(INDEX('Hoja de Trabajo para listado'!$BC$155:$CB$1048576,MATCH($A973,'Hoja de Trabajo para listado'!$BC$155:$BC$1048576,0),MATCH((CUADRO!I$5&amp;$E973),'Hoja de Trabajo para listado'!$BC$151:$CB$151,0)),0)+IFERROR(INDEX('Hoja de Trabajo para listado'!$DE$153:$DG$274,MATCH($A973,'Hoja de Trabajo para listado'!$DE$153:$DE$1048576,0),MATCH((CUADRO!I$5&amp;$E973),'Hoja de Trabajo para listado'!$DE$151:$DG$151,0)),0)+IFERROR(INDEX('Hoja de Trabajo para listado'!$CD$155:$DC$1048576,MATCH($A973,'Hoja de Trabajo para listado'!$CD$155:$CD$1048576,0),MATCH((CUADRO!I$5&amp;$E973),'Hoja de Trabajo para listado'!$CD$151:$DC$151,0)),0)</f>
        <v>0</v>
      </c>
      <c r="J973" s="257">
        <f ca="1">+IFERROR(INDEX('Hoja de Trabajo para listado'!$A$155:$Z$1048576,MATCH($A973,'Hoja de Trabajo para listado'!$A$155:$A$1048576,0),MATCH((CUADRO!J$5&amp;$E973),'Hoja de Trabajo para listado'!$A$151:$Z$151,0)),0)+IFERROR(INDEX('Hoja de Trabajo para listado'!$AB$155:$BA$1048576,MATCH($A973,'Hoja de Trabajo para listado'!$AB$155:$AB$1048576,0),MATCH((CUADRO!J$5&amp;$E973),'Hoja de Trabajo para listado'!$AB$151:$BA$151,0)),0)+IFERROR(INDEX('Hoja de Trabajo para listado'!$BC$155:$CB$1048576,MATCH($A973,'Hoja de Trabajo para listado'!$BC$155:$BC$1048576,0),MATCH((CUADRO!J$5&amp;$E973),'Hoja de Trabajo para listado'!$BC$151:$CB$151,0)),0)+IFERROR(INDEX('Hoja de Trabajo para listado'!$DE$153:$DG$274,MATCH($A973,'Hoja de Trabajo para listado'!$DE$153:$DE$1048576,0),MATCH((CUADRO!J$5&amp;$E973),'Hoja de Trabajo para listado'!$DE$151:$DG$151,0)),0)+IFERROR(INDEX('Hoja de Trabajo para listado'!$CD$155:$DC$1048576,MATCH($A973,'Hoja de Trabajo para listado'!$CD$155:$CD$1048576,0),MATCH((CUADRO!J$5&amp;$E973),'Hoja de Trabajo para listado'!$CD$151:$DC$151,0)),0)</f>
        <v>0</v>
      </c>
      <c r="K973" s="257">
        <f ca="1">+IFERROR(INDEX('Hoja de Trabajo para listado'!$A$155:$Z$1048576,MATCH($A973,'Hoja de Trabajo para listado'!$A$155:$A$1048576,0),MATCH((CUADRO!K$5&amp;$E973),'Hoja de Trabajo para listado'!$A$151:$Z$151,0)),0)+IFERROR(INDEX('Hoja de Trabajo para listado'!$AB$155:$BA$1048576,MATCH($A973,'Hoja de Trabajo para listado'!$AB$155:$AB$1048576,0),MATCH((CUADRO!K$5&amp;$E973),'Hoja de Trabajo para listado'!$AB$151:$BA$151,0)),0)+IFERROR(INDEX('Hoja de Trabajo para listado'!$BC$155:$CB$1048576,MATCH($A973,'Hoja de Trabajo para listado'!$BC$155:$BC$1048576,0),MATCH((CUADRO!K$5&amp;$E973),'Hoja de Trabajo para listado'!$BC$151:$CB$151,0)),0)+IFERROR(INDEX('Hoja de Trabajo para listado'!$DE$153:$DG$274,MATCH($A973,'Hoja de Trabajo para listado'!$DE$153:$DE$1048576,0),MATCH((CUADRO!K$5&amp;$E973),'Hoja de Trabajo para listado'!$DE$151:$DG$151,0)),0)+IFERROR(INDEX('Hoja de Trabajo para listado'!$CD$155:$DC$1048576,MATCH($A973,'Hoja de Trabajo para listado'!$CD$155:$CD$1048576,0),MATCH((CUADRO!K$5&amp;$E973),'Hoja de Trabajo para listado'!$CD$151:$DC$151,0)),0)</f>
        <v>0</v>
      </c>
      <c r="L973" s="257">
        <f ca="1">+IFERROR(INDEX('Hoja de Trabajo para listado'!$A$155:$Z$1048576,MATCH($A973,'Hoja de Trabajo para listado'!$A$155:$A$1048576,0),MATCH((CUADRO!L$5&amp;$E973),'Hoja de Trabajo para listado'!$A$151:$Z$151,0)),0)+IFERROR(INDEX('Hoja de Trabajo para listado'!$AB$155:$BA$1048576,MATCH($A973,'Hoja de Trabajo para listado'!$AB$155:$AB$1048576,0),MATCH((CUADRO!L$5&amp;$E973),'Hoja de Trabajo para listado'!$AB$151:$BA$151,0)),0)+IFERROR(INDEX('Hoja de Trabajo para listado'!$BC$155:$CB$1048576,MATCH($A973,'Hoja de Trabajo para listado'!$BC$155:$BC$1048576,0),MATCH((CUADRO!L$5&amp;$E973),'Hoja de Trabajo para listado'!$BC$151:$CB$151,0)),0)+IFERROR(INDEX('Hoja de Trabajo para listado'!$DE$153:$DG$274,MATCH($A973,'Hoja de Trabajo para listado'!$DE$153:$DE$1048576,0),MATCH((CUADRO!L$5&amp;$E973),'Hoja de Trabajo para listado'!$DE$151:$DG$151,0)),0)+IFERROR(INDEX('Hoja de Trabajo para listado'!$CD$155:$DC$1048576,MATCH($A973,'Hoja de Trabajo para listado'!$CD$155:$CD$1048576,0),MATCH((CUADRO!L$5&amp;$E973),'Hoja de Trabajo para listado'!$CD$151:$DC$151,0)),0)</f>
        <v>0</v>
      </c>
      <c r="M973" s="257">
        <f ca="1">+IFERROR(INDEX('Hoja de Trabajo para listado'!$A$155:$Z$1048576,MATCH($A973,'Hoja de Trabajo para listado'!$A$155:$A$1048576,0),MATCH((CUADRO!M$5&amp;$E973),'Hoja de Trabajo para listado'!$A$151:$Z$151,0)),0)+IFERROR(INDEX('Hoja de Trabajo para listado'!$AB$155:$BA$1048576,MATCH($A973,'Hoja de Trabajo para listado'!$AB$155:$AB$1048576,0),MATCH((CUADRO!M$5&amp;$E973),'Hoja de Trabajo para listado'!$AB$151:$BA$151,0)),0)+IFERROR(INDEX('Hoja de Trabajo para listado'!$BC$155:$CB$1048576,MATCH($A973,'Hoja de Trabajo para listado'!$BC$155:$BC$1048576,0),MATCH((CUADRO!M$5&amp;$E973),'Hoja de Trabajo para listado'!$BC$151:$CB$151,0)),0)+IFERROR(INDEX('Hoja de Trabajo para listado'!$DE$153:$DG$274,MATCH($A973,'Hoja de Trabajo para listado'!$DE$153:$DE$1048576,0),MATCH((CUADRO!M$5&amp;$E973),'Hoja de Trabajo para listado'!$DE$151:$DG$151,0)),0)+IFERROR(INDEX('Hoja de Trabajo para listado'!$CD$155:$DC$1048576,MATCH($A973,'Hoja de Trabajo para listado'!$CD$155:$CD$1048576,0),MATCH((CUADRO!M$5&amp;$E973),'Hoja de Trabajo para listado'!$CD$151:$DC$151,0)),0)</f>
        <v>0</v>
      </c>
      <c r="N973" s="257">
        <f ca="1">+IFERROR(INDEX('Hoja de Trabajo para listado'!$A$155:$Z$1048576,MATCH($A973,'Hoja de Trabajo para listado'!$A$155:$A$1048576,0),MATCH((CUADRO!N$5&amp;$E973),'Hoja de Trabajo para listado'!$A$151:$Z$151,0)),0)+IFERROR(INDEX('Hoja de Trabajo para listado'!$AB$155:$BA$1048576,MATCH($A973,'Hoja de Trabajo para listado'!$AB$155:$AB$1048576,0),MATCH((CUADRO!N$5&amp;$E973),'Hoja de Trabajo para listado'!$AB$151:$BA$151,0)),0)+IFERROR(INDEX('Hoja de Trabajo para listado'!$BC$155:$CB$1048576,MATCH($A973,'Hoja de Trabajo para listado'!$BC$155:$BC$1048576,0),MATCH((CUADRO!N$5&amp;$E973),'Hoja de Trabajo para listado'!$BC$151:$CB$151,0)),0)+IFERROR(INDEX('Hoja de Trabajo para listado'!$DE$153:$DG$274,MATCH($A973,'Hoja de Trabajo para listado'!$DE$153:$DE$1048576,0),MATCH((CUADRO!N$5&amp;$E973),'Hoja de Trabajo para listado'!$DE$151:$DG$151,0)),0)+IFERROR(INDEX('Hoja de Trabajo para listado'!$CD$155:$DC$1048576,MATCH($A973,'Hoja de Trabajo para listado'!$CD$155:$CD$1048576,0),MATCH((CUADRO!N$5&amp;$E973),'Hoja de Trabajo para listado'!$CD$151:$DC$151,0)),0)</f>
        <v>0</v>
      </c>
      <c r="O973" s="257">
        <f ca="1">+IFERROR(INDEX('Hoja de Trabajo para listado'!$A$155:$Z$1048576,MATCH($A973,'Hoja de Trabajo para listado'!$A$155:$A$1048576,0),MATCH((CUADRO!O$5&amp;$E973),'Hoja de Trabajo para listado'!$A$151:$Z$151,0)),0)+IFERROR(INDEX('Hoja de Trabajo para listado'!$AB$155:$BA$1048576,MATCH($A973,'Hoja de Trabajo para listado'!$AB$155:$AB$1048576,0),MATCH((CUADRO!O$5&amp;$E973),'Hoja de Trabajo para listado'!$AB$151:$BA$151,0)),0)+IFERROR(INDEX('Hoja de Trabajo para listado'!$BC$155:$CB$1048576,MATCH($A973,'Hoja de Trabajo para listado'!$BC$155:$BC$1048576,0),MATCH((CUADRO!O$5&amp;$E973),'Hoja de Trabajo para listado'!$BC$151:$CB$151,0)),0)+IFERROR(INDEX('Hoja de Trabajo para listado'!$DE$153:$DG$274,MATCH($A973,'Hoja de Trabajo para listado'!$DE$153:$DE$1048576,0),MATCH((CUADRO!O$5&amp;$E973),'Hoja de Trabajo para listado'!$DE$151:$DG$151,0)),0)+IFERROR(INDEX('Hoja de Trabajo para listado'!$CD$155:$DC$1048576,MATCH($A973,'Hoja de Trabajo para listado'!$CD$155:$CD$1048576,0),MATCH((CUADRO!O$5&amp;$E973),'Hoja de Trabajo para listado'!$CD$151:$DC$151,0)),0)</f>
        <v>0</v>
      </c>
      <c r="P973" s="257">
        <f ca="1">+IFERROR(INDEX('Hoja de Trabajo para listado'!$A$155:$Z$1048576,MATCH($A973,'Hoja de Trabajo para listado'!$A$155:$A$1048576,0),MATCH((CUADRO!P$5&amp;$E973),'Hoja de Trabajo para listado'!$A$151:$Z$151,0)),0)+IFERROR(INDEX('Hoja de Trabajo para listado'!$AB$155:$BA$1048576,MATCH($A973,'Hoja de Trabajo para listado'!$AB$155:$AB$1048576,0),MATCH((CUADRO!P$5&amp;$E973),'Hoja de Trabajo para listado'!$AB$151:$BA$151,0)),0)+IFERROR(INDEX('Hoja de Trabajo para listado'!$BC$155:$CB$1048576,MATCH($A973,'Hoja de Trabajo para listado'!$BC$155:$BC$1048576,0),MATCH((CUADRO!P$5&amp;$E973),'Hoja de Trabajo para listado'!$BC$151:$CB$151,0)),0)+IFERROR(INDEX('Hoja de Trabajo para listado'!$DE$153:$DG$274,MATCH($A973,'Hoja de Trabajo para listado'!$DE$153:$DE$1048576,0),MATCH((CUADRO!P$5&amp;$E973),'Hoja de Trabajo para listado'!$DE$151:$DG$151,0)),0)+IFERROR(INDEX('Hoja de Trabajo para listado'!$CD$155:$DC$1048576,MATCH($A973,'Hoja de Trabajo para listado'!$CD$155:$CD$1048576,0),MATCH((CUADRO!P$5&amp;$E973),'Hoja de Trabajo para listado'!$CD$151:$DC$151,0)),0)</f>
        <v>0</v>
      </c>
      <c r="Q973" s="257">
        <f ca="1">+IFERROR(INDEX('Hoja de Trabajo para listado'!$A$155:$Z$1048576,MATCH($A973,'Hoja de Trabajo para listado'!$A$155:$A$1048576,0),MATCH((CUADRO!Q$5&amp;$E973),'Hoja de Trabajo para listado'!$A$151:$Z$151,0)),0)+IFERROR(INDEX('Hoja de Trabajo para listado'!$AB$155:$BA$1048576,MATCH($A973,'Hoja de Trabajo para listado'!$AB$155:$AB$1048576,0),MATCH((CUADRO!Q$5&amp;$E973),'Hoja de Trabajo para listado'!$AB$151:$BA$151,0)),0)+IFERROR(INDEX('Hoja de Trabajo para listado'!$BC$155:$CB$1048576,MATCH($A973,'Hoja de Trabajo para listado'!$BC$155:$BC$1048576,0),MATCH((CUADRO!Q$5&amp;$E973),'Hoja de Trabajo para listado'!$BC$151:$CB$151,0)),0)+IFERROR(INDEX('Hoja de Trabajo para listado'!$DE$153:$DG$274,MATCH($A973,'Hoja de Trabajo para listado'!$DE$153:$DE$1048576,0),MATCH((CUADRO!Q$5&amp;$E973),'Hoja de Trabajo para listado'!$DE$151:$DG$151,0)),0)+IFERROR(INDEX('Hoja de Trabajo para listado'!$CD$155:$DC$1048576,MATCH($A973,'Hoja de Trabajo para listado'!$CD$155:$CD$1048576,0),MATCH((CUADRO!Q$5&amp;$E973),'Hoja de Trabajo para listado'!$CD$151:$DC$151,0)),0)</f>
        <v>0</v>
      </c>
      <c r="R973" s="257">
        <f t="shared" ca="1" si="30"/>
        <v>0</v>
      </c>
      <c r="S973" s="274">
        <f ca="1">+R972+R973</f>
        <v>0</v>
      </c>
      <c r="T973" s="257">
        <f ca="1">+S973</f>
        <v>0</v>
      </c>
      <c r="U973" s="322">
        <f t="shared" si="31"/>
        <v>2</v>
      </c>
      <c r="V973" s="362" t="str">
        <f>+VLOOKUP(A973,bd_lista!$A$3:$E$590,5,FALSE)</f>
        <v>Gobiernos Autonomos Municipales</v>
      </c>
      <c r="W973" s="362"/>
      <c r="X973" s="254">
        <f>+VLOOKUP(A973,[2]Sheet1!$A$13:$D$744,4,FALSE)</f>
        <v>0</v>
      </c>
      <c r="Y973" s="254" t="e">
        <f>+VLOOKUP(X973,bd_lista!$A$3:$C$590,3,FALSE)</f>
        <v>#N/A</v>
      </c>
      <c r="Z973" s="314"/>
      <c r="AA973" s="315"/>
    </row>
    <row r="974" spans="1:27" customFormat="1" ht="15" hidden="1" customHeight="1">
      <c r="A974" s="32">
        <v>1750</v>
      </c>
      <c r="B974" s="306">
        <f>+A974</f>
        <v>1750</v>
      </c>
      <c r="C974" s="259" t="str">
        <f>+VLOOKUP(A974,bd_lista!$A$3:$C$590,3,FALSE)</f>
        <v>Gobierno Autónomo Municipal de San Ramón</v>
      </c>
      <c r="D974" s="361" t="str">
        <f>+C974</f>
        <v>Gobierno Autónomo Municipal de San Ramón</v>
      </c>
      <c r="E974" s="254" t="s">
        <v>1313</v>
      </c>
      <c r="F974" s="255">
        <f ca="1">+IFERROR(INDEX('Hoja de Trabajo para listado'!$A$155:$Z$1048576,MATCH($A974,'Hoja de Trabajo para listado'!$A$155:$A$1048576,0),MATCH((CUADRO!F$5&amp;$E974),'Hoja de Trabajo para listado'!$A$151:$Z$151,0)),0)+IFERROR(INDEX('Hoja de Trabajo para listado'!$AB$155:$BA$1048576,MATCH($A974,'Hoja de Trabajo para listado'!$AB$155:$AB$1048576,0),MATCH((CUADRO!F$5&amp;$E974),'Hoja de Trabajo para listado'!$AB$151:$BA$151,0)),0)+IFERROR(INDEX('Hoja de Trabajo para listado'!$BC$155:$CB$1048576,MATCH($A974,'Hoja de Trabajo para listado'!$BC$155:$BC$1048576,0),MATCH((CUADRO!F$5&amp;$E974),'Hoja de Trabajo para listado'!$BC$151:$CB$151,0)),0)+IFERROR(INDEX('Hoja de Trabajo para listado'!$DE$153:$DG$274,MATCH($A974,'Hoja de Trabajo para listado'!$DE$153:$DE$1048576,0),MATCH((CUADRO!F$5&amp;$E974),'Hoja de Trabajo para listado'!$DE$151:$DG$151,0)),0)+IFERROR(INDEX('Hoja de Trabajo para listado'!$CD$155:$DC$1048576,MATCH($A974,'Hoja de Trabajo para listado'!$CD$155:$CD$1048576,0),MATCH((CUADRO!F$5&amp;$E974),'Hoja de Trabajo para listado'!$CD$151:$DC$151,0)),0)</f>
        <v>0</v>
      </c>
      <c r="G974" s="255">
        <f ca="1">+IFERROR(INDEX('Hoja de Trabajo para listado'!$A$155:$Z$1048576,MATCH($A974,'Hoja de Trabajo para listado'!$A$155:$A$1048576,0),MATCH((CUADRO!G$5&amp;$E974),'Hoja de Trabajo para listado'!$A$151:$Z$151,0)),0)+IFERROR(INDEX('Hoja de Trabajo para listado'!$AB$155:$BA$1048576,MATCH($A974,'Hoja de Trabajo para listado'!$AB$155:$AB$1048576,0),MATCH((CUADRO!G$5&amp;$E974),'Hoja de Trabajo para listado'!$AB$151:$BA$151,0)),0)+IFERROR(INDEX('Hoja de Trabajo para listado'!$BC$155:$CB$1048576,MATCH($A974,'Hoja de Trabajo para listado'!$BC$155:$BC$1048576,0),MATCH((CUADRO!G$5&amp;$E974),'Hoja de Trabajo para listado'!$BC$151:$CB$151,0)),0)+IFERROR(INDEX('Hoja de Trabajo para listado'!$DE$153:$DG$274,MATCH($A974,'Hoja de Trabajo para listado'!$DE$153:$DE$1048576,0),MATCH((CUADRO!G$5&amp;$E974),'Hoja de Trabajo para listado'!$DE$151:$DG$151,0)),0)+IFERROR(INDEX('Hoja de Trabajo para listado'!$CD$155:$DC$1048576,MATCH($A974,'Hoja de Trabajo para listado'!$CD$155:$CD$1048576,0),MATCH((CUADRO!G$5&amp;$E974),'Hoja de Trabajo para listado'!$CD$151:$DC$151,0)),0)</f>
        <v>0</v>
      </c>
      <c r="H974" s="255">
        <f ca="1">+IFERROR(INDEX('Hoja de Trabajo para listado'!$A$155:$Z$1048576,MATCH($A974,'Hoja de Trabajo para listado'!$A$155:$A$1048576,0),MATCH((CUADRO!H$5&amp;$E974),'Hoja de Trabajo para listado'!$A$151:$Z$151,0)),0)+IFERROR(INDEX('Hoja de Trabajo para listado'!$AB$155:$BA$1048576,MATCH($A974,'Hoja de Trabajo para listado'!$AB$155:$AB$1048576,0),MATCH((CUADRO!H$5&amp;$E974),'Hoja de Trabajo para listado'!$AB$151:$BA$151,0)),0)+IFERROR(INDEX('Hoja de Trabajo para listado'!$BC$155:$CB$1048576,MATCH($A974,'Hoja de Trabajo para listado'!$BC$155:$BC$1048576,0),MATCH((CUADRO!H$5&amp;$E974),'Hoja de Trabajo para listado'!$BC$151:$CB$151,0)),0)+IFERROR(INDEX('Hoja de Trabajo para listado'!$DE$153:$DG$274,MATCH($A974,'Hoja de Trabajo para listado'!$DE$153:$DE$1048576,0),MATCH((CUADRO!H$5&amp;$E974),'Hoja de Trabajo para listado'!$DE$151:$DG$151,0)),0)+IFERROR(INDEX('Hoja de Trabajo para listado'!$CD$155:$DC$1048576,MATCH($A974,'Hoja de Trabajo para listado'!$CD$155:$CD$1048576,0),MATCH((CUADRO!H$5&amp;$E974),'Hoja de Trabajo para listado'!$CD$151:$DC$151,0)),0)</f>
        <v>0</v>
      </c>
      <c r="I974" s="255">
        <f ca="1">+IFERROR(INDEX('Hoja de Trabajo para listado'!$A$155:$Z$1048576,MATCH($A974,'Hoja de Trabajo para listado'!$A$155:$A$1048576,0),MATCH((CUADRO!I$5&amp;$E974),'Hoja de Trabajo para listado'!$A$151:$Z$151,0)),0)+IFERROR(INDEX('Hoja de Trabajo para listado'!$AB$155:$BA$1048576,MATCH($A974,'Hoja de Trabajo para listado'!$AB$155:$AB$1048576,0),MATCH((CUADRO!I$5&amp;$E974),'Hoja de Trabajo para listado'!$AB$151:$BA$151,0)),0)+IFERROR(INDEX('Hoja de Trabajo para listado'!$BC$155:$CB$1048576,MATCH($A974,'Hoja de Trabajo para listado'!$BC$155:$BC$1048576,0),MATCH((CUADRO!I$5&amp;$E974),'Hoja de Trabajo para listado'!$BC$151:$CB$151,0)),0)+IFERROR(INDEX('Hoja de Trabajo para listado'!$DE$153:$DG$274,MATCH($A974,'Hoja de Trabajo para listado'!$DE$153:$DE$1048576,0),MATCH((CUADRO!I$5&amp;$E974),'Hoja de Trabajo para listado'!$DE$151:$DG$151,0)),0)+IFERROR(INDEX('Hoja de Trabajo para listado'!$CD$155:$DC$1048576,MATCH($A974,'Hoja de Trabajo para listado'!$CD$155:$CD$1048576,0),MATCH((CUADRO!I$5&amp;$E974),'Hoja de Trabajo para listado'!$CD$151:$DC$151,0)),0)</f>
        <v>0</v>
      </c>
      <c r="J974" s="255">
        <f ca="1">+IFERROR(INDEX('Hoja de Trabajo para listado'!$A$155:$Z$1048576,MATCH($A974,'Hoja de Trabajo para listado'!$A$155:$A$1048576,0),MATCH((CUADRO!J$5&amp;$E974),'Hoja de Trabajo para listado'!$A$151:$Z$151,0)),0)+IFERROR(INDEX('Hoja de Trabajo para listado'!$AB$155:$BA$1048576,MATCH($A974,'Hoja de Trabajo para listado'!$AB$155:$AB$1048576,0),MATCH((CUADRO!J$5&amp;$E974),'Hoja de Trabajo para listado'!$AB$151:$BA$151,0)),0)+IFERROR(INDEX('Hoja de Trabajo para listado'!$BC$155:$CB$1048576,MATCH($A974,'Hoja de Trabajo para listado'!$BC$155:$BC$1048576,0),MATCH((CUADRO!J$5&amp;$E974),'Hoja de Trabajo para listado'!$BC$151:$CB$151,0)),0)+IFERROR(INDEX('Hoja de Trabajo para listado'!$DE$153:$DG$274,MATCH($A974,'Hoja de Trabajo para listado'!$DE$153:$DE$1048576,0),MATCH((CUADRO!J$5&amp;$E974),'Hoja de Trabajo para listado'!$DE$151:$DG$151,0)),0)+IFERROR(INDEX('Hoja de Trabajo para listado'!$CD$155:$DC$1048576,MATCH($A974,'Hoja de Trabajo para listado'!$CD$155:$CD$1048576,0),MATCH((CUADRO!J$5&amp;$E974),'Hoja de Trabajo para listado'!$CD$151:$DC$151,0)),0)</f>
        <v>0</v>
      </c>
      <c r="K974" s="255">
        <f ca="1">+IFERROR(INDEX('Hoja de Trabajo para listado'!$A$155:$Z$1048576,MATCH($A974,'Hoja de Trabajo para listado'!$A$155:$A$1048576,0),MATCH((CUADRO!K$5&amp;$E974),'Hoja de Trabajo para listado'!$A$151:$Z$151,0)),0)+IFERROR(INDEX('Hoja de Trabajo para listado'!$AB$155:$BA$1048576,MATCH($A974,'Hoja de Trabajo para listado'!$AB$155:$AB$1048576,0),MATCH((CUADRO!K$5&amp;$E974),'Hoja de Trabajo para listado'!$AB$151:$BA$151,0)),0)+IFERROR(INDEX('Hoja de Trabajo para listado'!$BC$155:$CB$1048576,MATCH($A974,'Hoja de Trabajo para listado'!$BC$155:$BC$1048576,0),MATCH((CUADRO!K$5&amp;$E974),'Hoja de Trabajo para listado'!$BC$151:$CB$151,0)),0)+IFERROR(INDEX('Hoja de Trabajo para listado'!$DE$153:$DG$274,MATCH($A974,'Hoja de Trabajo para listado'!$DE$153:$DE$1048576,0),MATCH((CUADRO!K$5&amp;$E974),'Hoja de Trabajo para listado'!$DE$151:$DG$151,0)),0)+IFERROR(INDEX('Hoja de Trabajo para listado'!$CD$155:$DC$1048576,MATCH($A974,'Hoja de Trabajo para listado'!$CD$155:$CD$1048576,0),MATCH((CUADRO!K$5&amp;$E974),'Hoja de Trabajo para listado'!$CD$151:$DC$151,0)),0)</f>
        <v>0</v>
      </c>
      <c r="L974" s="255">
        <f ca="1">+IFERROR(INDEX('Hoja de Trabajo para listado'!$A$155:$Z$1048576,MATCH($A974,'Hoja de Trabajo para listado'!$A$155:$A$1048576,0),MATCH((CUADRO!L$5&amp;$E974),'Hoja de Trabajo para listado'!$A$151:$Z$151,0)),0)+IFERROR(INDEX('Hoja de Trabajo para listado'!$AB$155:$BA$1048576,MATCH($A974,'Hoja de Trabajo para listado'!$AB$155:$AB$1048576,0),MATCH((CUADRO!L$5&amp;$E974),'Hoja de Trabajo para listado'!$AB$151:$BA$151,0)),0)+IFERROR(INDEX('Hoja de Trabajo para listado'!$BC$155:$CB$1048576,MATCH($A974,'Hoja de Trabajo para listado'!$BC$155:$BC$1048576,0),MATCH((CUADRO!L$5&amp;$E974),'Hoja de Trabajo para listado'!$BC$151:$CB$151,0)),0)+IFERROR(INDEX('Hoja de Trabajo para listado'!$DE$153:$DG$274,MATCH($A974,'Hoja de Trabajo para listado'!$DE$153:$DE$1048576,0),MATCH((CUADRO!L$5&amp;$E974),'Hoja de Trabajo para listado'!$DE$151:$DG$151,0)),0)+IFERROR(INDEX('Hoja de Trabajo para listado'!$CD$155:$DC$1048576,MATCH($A974,'Hoja de Trabajo para listado'!$CD$155:$CD$1048576,0),MATCH((CUADRO!L$5&amp;$E974),'Hoja de Trabajo para listado'!$CD$151:$DC$151,0)),0)</f>
        <v>0</v>
      </c>
      <c r="M974" s="255">
        <f ca="1">+IFERROR(INDEX('Hoja de Trabajo para listado'!$A$155:$Z$1048576,MATCH($A974,'Hoja de Trabajo para listado'!$A$155:$A$1048576,0),MATCH((CUADRO!M$5&amp;$E974),'Hoja de Trabajo para listado'!$A$151:$Z$151,0)),0)+IFERROR(INDEX('Hoja de Trabajo para listado'!$AB$155:$BA$1048576,MATCH($A974,'Hoja de Trabajo para listado'!$AB$155:$AB$1048576,0),MATCH((CUADRO!M$5&amp;$E974),'Hoja de Trabajo para listado'!$AB$151:$BA$151,0)),0)+IFERROR(INDEX('Hoja de Trabajo para listado'!$BC$155:$CB$1048576,MATCH($A974,'Hoja de Trabajo para listado'!$BC$155:$BC$1048576,0),MATCH((CUADRO!M$5&amp;$E974),'Hoja de Trabajo para listado'!$BC$151:$CB$151,0)),0)+IFERROR(INDEX('Hoja de Trabajo para listado'!$DE$153:$DG$274,MATCH($A974,'Hoja de Trabajo para listado'!$DE$153:$DE$1048576,0),MATCH((CUADRO!M$5&amp;$E974),'Hoja de Trabajo para listado'!$DE$151:$DG$151,0)),0)+IFERROR(INDEX('Hoja de Trabajo para listado'!$CD$155:$DC$1048576,MATCH($A974,'Hoja de Trabajo para listado'!$CD$155:$CD$1048576,0),MATCH((CUADRO!M$5&amp;$E974),'Hoja de Trabajo para listado'!$CD$151:$DC$151,0)),0)</f>
        <v>0</v>
      </c>
      <c r="N974" s="255">
        <f ca="1">+IFERROR(INDEX('Hoja de Trabajo para listado'!$A$155:$Z$1048576,MATCH($A974,'Hoja de Trabajo para listado'!$A$155:$A$1048576,0),MATCH((CUADRO!N$5&amp;$E974),'Hoja de Trabajo para listado'!$A$151:$Z$151,0)),0)+IFERROR(INDEX('Hoja de Trabajo para listado'!$AB$155:$BA$1048576,MATCH($A974,'Hoja de Trabajo para listado'!$AB$155:$AB$1048576,0),MATCH((CUADRO!N$5&amp;$E974),'Hoja de Trabajo para listado'!$AB$151:$BA$151,0)),0)+IFERROR(INDEX('Hoja de Trabajo para listado'!$BC$155:$CB$1048576,MATCH($A974,'Hoja de Trabajo para listado'!$BC$155:$BC$1048576,0),MATCH((CUADRO!N$5&amp;$E974),'Hoja de Trabajo para listado'!$BC$151:$CB$151,0)),0)+IFERROR(INDEX('Hoja de Trabajo para listado'!$DE$153:$DG$274,MATCH($A974,'Hoja de Trabajo para listado'!$DE$153:$DE$1048576,0),MATCH((CUADRO!N$5&amp;$E974),'Hoja de Trabajo para listado'!$DE$151:$DG$151,0)),0)+IFERROR(INDEX('Hoja de Trabajo para listado'!$CD$155:$DC$1048576,MATCH($A974,'Hoja de Trabajo para listado'!$CD$155:$CD$1048576,0),MATCH((CUADRO!N$5&amp;$E974),'Hoja de Trabajo para listado'!$CD$151:$DC$151,0)),0)</f>
        <v>0</v>
      </c>
      <c r="O974" s="255">
        <f ca="1">+IFERROR(INDEX('Hoja de Trabajo para listado'!$A$155:$Z$1048576,MATCH($A974,'Hoja de Trabajo para listado'!$A$155:$A$1048576,0),MATCH((CUADRO!O$5&amp;$E974),'Hoja de Trabajo para listado'!$A$151:$Z$151,0)),0)+IFERROR(INDEX('Hoja de Trabajo para listado'!$AB$155:$BA$1048576,MATCH($A974,'Hoja de Trabajo para listado'!$AB$155:$AB$1048576,0),MATCH((CUADRO!O$5&amp;$E974),'Hoja de Trabajo para listado'!$AB$151:$BA$151,0)),0)+IFERROR(INDEX('Hoja de Trabajo para listado'!$BC$155:$CB$1048576,MATCH($A974,'Hoja de Trabajo para listado'!$BC$155:$BC$1048576,0),MATCH((CUADRO!O$5&amp;$E974),'Hoja de Trabajo para listado'!$BC$151:$CB$151,0)),0)+IFERROR(INDEX('Hoja de Trabajo para listado'!$DE$153:$DG$274,MATCH($A974,'Hoja de Trabajo para listado'!$DE$153:$DE$1048576,0),MATCH((CUADRO!O$5&amp;$E974),'Hoja de Trabajo para listado'!$DE$151:$DG$151,0)),0)+IFERROR(INDEX('Hoja de Trabajo para listado'!$CD$155:$DC$1048576,MATCH($A974,'Hoja de Trabajo para listado'!$CD$155:$CD$1048576,0),MATCH((CUADRO!O$5&amp;$E974),'Hoja de Trabajo para listado'!$CD$151:$DC$151,0)),0)</f>
        <v>0</v>
      </c>
      <c r="P974" s="255">
        <f ca="1">+IFERROR(INDEX('Hoja de Trabajo para listado'!$A$155:$Z$1048576,MATCH($A974,'Hoja de Trabajo para listado'!$A$155:$A$1048576,0),MATCH((CUADRO!P$5&amp;$E974),'Hoja de Trabajo para listado'!$A$151:$Z$151,0)),0)+IFERROR(INDEX('Hoja de Trabajo para listado'!$AB$155:$BA$1048576,MATCH($A974,'Hoja de Trabajo para listado'!$AB$155:$AB$1048576,0),MATCH((CUADRO!P$5&amp;$E974),'Hoja de Trabajo para listado'!$AB$151:$BA$151,0)),0)+IFERROR(INDEX('Hoja de Trabajo para listado'!$BC$155:$CB$1048576,MATCH($A974,'Hoja de Trabajo para listado'!$BC$155:$BC$1048576,0),MATCH((CUADRO!P$5&amp;$E974),'Hoja de Trabajo para listado'!$BC$151:$CB$151,0)),0)+IFERROR(INDEX('Hoja de Trabajo para listado'!$DE$153:$DG$274,MATCH($A974,'Hoja de Trabajo para listado'!$DE$153:$DE$1048576,0),MATCH((CUADRO!P$5&amp;$E974),'Hoja de Trabajo para listado'!$DE$151:$DG$151,0)),0)+IFERROR(INDEX('Hoja de Trabajo para listado'!$CD$155:$DC$1048576,MATCH($A974,'Hoja de Trabajo para listado'!$CD$155:$CD$1048576,0),MATCH((CUADRO!P$5&amp;$E974),'Hoja de Trabajo para listado'!$CD$151:$DC$151,0)),0)</f>
        <v>0</v>
      </c>
      <c r="Q974" s="255">
        <f ca="1">+IFERROR(INDEX('Hoja de Trabajo para listado'!$A$155:$Z$1048576,MATCH($A974,'Hoja de Trabajo para listado'!$A$155:$A$1048576,0),MATCH((CUADRO!Q$5&amp;$E974),'Hoja de Trabajo para listado'!$A$151:$Z$151,0)),0)+IFERROR(INDEX('Hoja de Trabajo para listado'!$AB$155:$BA$1048576,MATCH($A974,'Hoja de Trabajo para listado'!$AB$155:$AB$1048576,0),MATCH((CUADRO!Q$5&amp;$E974),'Hoja de Trabajo para listado'!$AB$151:$BA$151,0)),0)+IFERROR(INDEX('Hoja de Trabajo para listado'!$BC$155:$CB$1048576,MATCH($A974,'Hoja de Trabajo para listado'!$BC$155:$BC$1048576,0),MATCH((CUADRO!Q$5&amp;$E974),'Hoja de Trabajo para listado'!$BC$151:$CB$151,0)),0)+IFERROR(INDEX('Hoja de Trabajo para listado'!$DE$153:$DG$274,MATCH($A974,'Hoja de Trabajo para listado'!$DE$153:$DE$1048576,0),MATCH((CUADRO!Q$5&amp;$E974),'Hoja de Trabajo para listado'!$DE$151:$DG$151,0)),0)+IFERROR(INDEX('Hoja de Trabajo para listado'!$CD$155:$DC$1048576,MATCH($A974,'Hoja de Trabajo para listado'!$CD$155:$CD$1048576,0),MATCH((CUADRO!Q$5&amp;$E974),'Hoja de Trabajo para listado'!$CD$151:$DC$151,0)),0)</f>
        <v>0</v>
      </c>
      <c r="R974" s="255">
        <f t="shared" ca="1" si="30"/>
        <v>0</v>
      </c>
      <c r="S974" s="262"/>
      <c r="T974" s="255">
        <f ca="1">+T975</f>
        <v>0</v>
      </c>
      <c r="U974" s="291">
        <f t="shared" si="31"/>
        <v>1</v>
      </c>
      <c r="V974" s="362" t="str">
        <f>+VLOOKUP(A974,bd_lista!$A$3:$E$590,5,FALSE)</f>
        <v>Gobiernos Autonomos Municipales</v>
      </c>
      <c r="W974" s="361" t="str">
        <f>+V974</f>
        <v>Gobiernos Autonomos Municipales</v>
      </c>
      <c r="X974" s="254">
        <f>+VLOOKUP(A974,[2]Sheet1!$A$13:$D$744,4,FALSE)</f>
        <v>0</v>
      </c>
      <c r="Y974" s="254" t="e">
        <f>+VLOOKUP(X974,bd_lista!$A$3:$C$590,3,FALSE)</f>
        <v>#N/A</v>
      </c>
      <c r="Z974" s="316">
        <f>+X974</f>
        <v>0</v>
      </c>
      <c r="AA974" s="317" t="e">
        <f>+Y974</f>
        <v>#N/A</v>
      </c>
    </row>
    <row r="975" spans="1:27" customFormat="1" ht="15" hidden="1" customHeight="1">
      <c r="A975" s="32">
        <v>1750</v>
      </c>
      <c r="B975" s="307"/>
      <c r="C975" s="259" t="str">
        <f>+VLOOKUP(A975,bd_lista!$A$3:$C$590,3,FALSE)</f>
        <v>Gobierno Autónomo Municipal de San Ramón</v>
      </c>
      <c r="D975" s="362"/>
      <c r="E975" s="256" t="s">
        <v>1314</v>
      </c>
      <c r="F975" s="257">
        <f ca="1">+IFERROR(INDEX('Hoja de Trabajo para listado'!$A$155:$Z$1048576,MATCH($A975,'Hoja de Trabajo para listado'!$A$155:$A$1048576,0),MATCH((CUADRO!F$5&amp;$E975),'Hoja de Trabajo para listado'!$A$151:$Z$151,0)),0)+IFERROR(INDEX('Hoja de Trabajo para listado'!$AB$155:$BA$1048576,MATCH($A975,'Hoja de Trabajo para listado'!$AB$155:$AB$1048576,0),MATCH((CUADRO!F$5&amp;$E975),'Hoja de Trabajo para listado'!$AB$151:$BA$151,0)),0)+IFERROR(INDEX('Hoja de Trabajo para listado'!$BC$155:$CB$1048576,MATCH($A975,'Hoja de Trabajo para listado'!$BC$155:$BC$1048576,0),MATCH((CUADRO!F$5&amp;$E975),'Hoja de Trabajo para listado'!$BC$151:$CB$151,0)),0)+IFERROR(INDEX('Hoja de Trabajo para listado'!$DE$153:$DG$274,MATCH($A975,'Hoja de Trabajo para listado'!$DE$153:$DE$1048576,0),MATCH((CUADRO!F$5&amp;$E975),'Hoja de Trabajo para listado'!$DE$151:$DG$151,0)),0)+IFERROR(INDEX('Hoja de Trabajo para listado'!$CD$155:$DC$1048576,MATCH($A975,'Hoja de Trabajo para listado'!$CD$155:$CD$1048576,0),MATCH((CUADRO!F$5&amp;$E975),'Hoja de Trabajo para listado'!$CD$151:$DC$151,0)),0)</f>
        <v>0</v>
      </c>
      <c r="G975" s="257">
        <f ca="1">+IFERROR(INDEX('Hoja de Trabajo para listado'!$A$155:$Z$1048576,MATCH($A975,'Hoja de Trabajo para listado'!$A$155:$A$1048576,0),MATCH((CUADRO!G$5&amp;$E975),'Hoja de Trabajo para listado'!$A$151:$Z$151,0)),0)+IFERROR(INDEX('Hoja de Trabajo para listado'!$AB$155:$BA$1048576,MATCH($A975,'Hoja de Trabajo para listado'!$AB$155:$AB$1048576,0),MATCH((CUADRO!G$5&amp;$E975),'Hoja de Trabajo para listado'!$AB$151:$BA$151,0)),0)+IFERROR(INDEX('Hoja de Trabajo para listado'!$BC$155:$CB$1048576,MATCH($A975,'Hoja de Trabajo para listado'!$BC$155:$BC$1048576,0),MATCH((CUADRO!G$5&amp;$E975),'Hoja de Trabajo para listado'!$BC$151:$CB$151,0)),0)+IFERROR(INDEX('Hoja de Trabajo para listado'!$DE$153:$DG$274,MATCH($A975,'Hoja de Trabajo para listado'!$DE$153:$DE$1048576,0),MATCH((CUADRO!G$5&amp;$E975),'Hoja de Trabajo para listado'!$DE$151:$DG$151,0)),0)+IFERROR(INDEX('Hoja de Trabajo para listado'!$CD$155:$DC$1048576,MATCH($A975,'Hoja de Trabajo para listado'!$CD$155:$CD$1048576,0),MATCH((CUADRO!G$5&amp;$E975),'Hoja de Trabajo para listado'!$CD$151:$DC$151,0)),0)</f>
        <v>0</v>
      </c>
      <c r="H975" s="257">
        <f ca="1">+IFERROR(INDEX('Hoja de Trabajo para listado'!$A$155:$Z$1048576,MATCH($A975,'Hoja de Trabajo para listado'!$A$155:$A$1048576,0),MATCH((CUADRO!H$5&amp;$E975),'Hoja de Trabajo para listado'!$A$151:$Z$151,0)),0)+IFERROR(INDEX('Hoja de Trabajo para listado'!$AB$155:$BA$1048576,MATCH($A975,'Hoja de Trabajo para listado'!$AB$155:$AB$1048576,0),MATCH((CUADRO!H$5&amp;$E975),'Hoja de Trabajo para listado'!$AB$151:$BA$151,0)),0)+IFERROR(INDEX('Hoja de Trabajo para listado'!$BC$155:$CB$1048576,MATCH($A975,'Hoja de Trabajo para listado'!$BC$155:$BC$1048576,0),MATCH((CUADRO!H$5&amp;$E975),'Hoja de Trabajo para listado'!$BC$151:$CB$151,0)),0)+IFERROR(INDEX('Hoja de Trabajo para listado'!$DE$153:$DG$274,MATCH($A975,'Hoja de Trabajo para listado'!$DE$153:$DE$1048576,0),MATCH((CUADRO!H$5&amp;$E975),'Hoja de Trabajo para listado'!$DE$151:$DG$151,0)),0)+IFERROR(INDEX('Hoja de Trabajo para listado'!$CD$155:$DC$1048576,MATCH($A975,'Hoja de Trabajo para listado'!$CD$155:$CD$1048576,0),MATCH((CUADRO!H$5&amp;$E975),'Hoja de Trabajo para listado'!$CD$151:$DC$151,0)),0)</f>
        <v>0</v>
      </c>
      <c r="I975" s="257">
        <f ca="1">+IFERROR(INDEX('Hoja de Trabajo para listado'!$A$155:$Z$1048576,MATCH($A975,'Hoja de Trabajo para listado'!$A$155:$A$1048576,0),MATCH((CUADRO!I$5&amp;$E975),'Hoja de Trabajo para listado'!$A$151:$Z$151,0)),0)+IFERROR(INDEX('Hoja de Trabajo para listado'!$AB$155:$BA$1048576,MATCH($A975,'Hoja de Trabajo para listado'!$AB$155:$AB$1048576,0),MATCH((CUADRO!I$5&amp;$E975),'Hoja de Trabajo para listado'!$AB$151:$BA$151,0)),0)+IFERROR(INDEX('Hoja de Trabajo para listado'!$BC$155:$CB$1048576,MATCH($A975,'Hoja de Trabajo para listado'!$BC$155:$BC$1048576,0),MATCH((CUADRO!I$5&amp;$E975),'Hoja de Trabajo para listado'!$BC$151:$CB$151,0)),0)+IFERROR(INDEX('Hoja de Trabajo para listado'!$DE$153:$DG$274,MATCH($A975,'Hoja de Trabajo para listado'!$DE$153:$DE$1048576,0),MATCH((CUADRO!I$5&amp;$E975),'Hoja de Trabajo para listado'!$DE$151:$DG$151,0)),0)+IFERROR(INDEX('Hoja de Trabajo para listado'!$CD$155:$DC$1048576,MATCH($A975,'Hoja de Trabajo para listado'!$CD$155:$CD$1048576,0),MATCH((CUADRO!I$5&amp;$E975),'Hoja de Trabajo para listado'!$CD$151:$DC$151,0)),0)</f>
        <v>0</v>
      </c>
      <c r="J975" s="257">
        <f ca="1">+IFERROR(INDEX('Hoja de Trabajo para listado'!$A$155:$Z$1048576,MATCH($A975,'Hoja de Trabajo para listado'!$A$155:$A$1048576,0),MATCH((CUADRO!J$5&amp;$E975),'Hoja de Trabajo para listado'!$A$151:$Z$151,0)),0)+IFERROR(INDEX('Hoja de Trabajo para listado'!$AB$155:$BA$1048576,MATCH($A975,'Hoja de Trabajo para listado'!$AB$155:$AB$1048576,0),MATCH((CUADRO!J$5&amp;$E975),'Hoja de Trabajo para listado'!$AB$151:$BA$151,0)),0)+IFERROR(INDEX('Hoja de Trabajo para listado'!$BC$155:$CB$1048576,MATCH($A975,'Hoja de Trabajo para listado'!$BC$155:$BC$1048576,0),MATCH((CUADRO!J$5&amp;$E975),'Hoja de Trabajo para listado'!$BC$151:$CB$151,0)),0)+IFERROR(INDEX('Hoja de Trabajo para listado'!$DE$153:$DG$274,MATCH($A975,'Hoja de Trabajo para listado'!$DE$153:$DE$1048576,0),MATCH((CUADRO!J$5&amp;$E975),'Hoja de Trabajo para listado'!$DE$151:$DG$151,0)),0)+IFERROR(INDEX('Hoja de Trabajo para listado'!$CD$155:$DC$1048576,MATCH($A975,'Hoja de Trabajo para listado'!$CD$155:$CD$1048576,0),MATCH((CUADRO!J$5&amp;$E975),'Hoja de Trabajo para listado'!$CD$151:$DC$151,0)),0)</f>
        <v>0</v>
      </c>
      <c r="K975" s="257">
        <f ca="1">+IFERROR(INDEX('Hoja de Trabajo para listado'!$A$155:$Z$1048576,MATCH($A975,'Hoja de Trabajo para listado'!$A$155:$A$1048576,0),MATCH((CUADRO!K$5&amp;$E975),'Hoja de Trabajo para listado'!$A$151:$Z$151,0)),0)+IFERROR(INDEX('Hoja de Trabajo para listado'!$AB$155:$BA$1048576,MATCH($A975,'Hoja de Trabajo para listado'!$AB$155:$AB$1048576,0),MATCH((CUADRO!K$5&amp;$E975),'Hoja de Trabajo para listado'!$AB$151:$BA$151,0)),0)+IFERROR(INDEX('Hoja de Trabajo para listado'!$BC$155:$CB$1048576,MATCH($A975,'Hoja de Trabajo para listado'!$BC$155:$BC$1048576,0),MATCH((CUADRO!K$5&amp;$E975),'Hoja de Trabajo para listado'!$BC$151:$CB$151,0)),0)+IFERROR(INDEX('Hoja de Trabajo para listado'!$DE$153:$DG$274,MATCH($A975,'Hoja de Trabajo para listado'!$DE$153:$DE$1048576,0),MATCH((CUADRO!K$5&amp;$E975),'Hoja de Trabajo para listado'!$DE$151:$DG$151,0)),0)+IFERROR(INDEX('Hoja de Trabajo para listado'!$CD$155:$DC$1048576,MATCH($A975,'Hoja de Trabajo para listado'!$CD$155:$CD$1048576,0),MATCH((CUADRO!K$5&amp;$E975),'Hoja de Trabajo para listado'!$CD$151:$DC$151,0)),0)</f>
        <v>0</v>
      </c>
      <c r="L975" s="257">
        <f ca="1">+IFERROR(INDEX('Hoja de Trabajo para listado'!$A$155:$Z$1048576,MATCH($A975,'Hoja de Trabajo para listado'!$A$155:$A$1048576,0),MATCH((CUADRO!L$5&amp;$E975),'Hoja de Trabajo para listado'!$A$151:$Z$151,0)),0)+IFERROR(INDEX('Hoja de Trabajo para listado'!$AB$155:$BA$1048576,MATCH($A975,'Hoja de Trabajo para listado'!$AB$155:$AB$1048576,0),MATCH((CUADRO!L$5&amp;$E975),'Hoja de Trabajo para listado'!$AB$151:$BA$151,0)),0)+IFERROR(INDEX('Hoja de Trabajo para listado'!$BC$155:$CB$1048576,MATCH($A975,'Hoja de Trabajo para listado'!$BC$155:$BC$1048576,0),MATCH((CUADRO!L$5&amp;$E975),'Hoja de Trabajo para listado'!$BC$151:$CB$151,0)),0)+IFERROR(INDEX('Hoja de Trabajo para listado'!$DE$153:$DG$274,MATCH($A975,'Hoja de Trabajo para listado'!$DE$153:$DE$1048576,0),MATCH((CUADRO!L$5&amp;$E975),'Hoja de Trabajo para listado'!$DE$151:$DG$151,0)),0)+IFERROR(INDEX('Hoja de Trabajo para listado'!$CD$155:$DC$1048576,MATCH($A975,'Hoja de Trabajo para listado'!$CD$155:$CD$1048576,0),MATCH((CUADRO!L$5&amp;$E975),'Hoja de Trabajo para listado'!$CD$151:$DC$151,0)),0)</f>
        <v>0</v>
      </c>
      <c r="M975" s="257">
        <f ca="1">+IFERROR(INDEX('Hoja de Trabajo para listado'!$A$155:$Z$1048576,MATCH($A975,'Hoja de Trabajo para listado'!$A$155:$A$1048576,0),MATCH((CUADRO!M$5&amp;$E975),'Hoja de Trabajo para listado'!$A$151:$Z$151,0)),0)+IFERROR(INDEX('Hoja de Trabajo para listado'!$AB$155:$BA$1048576,MATCH($A975,'Hoja de Trabajo para listado'!$AB$155:$AB$1048576,0),MATCH((CUADRO!M$5&amp;$E975),'Hoja de Trabajo para listado'!$AB$151:$BA$151,0)),0)+IFERROR(INDEX('Hoja de Trabajo para listado'!$BC$155:$CB$1048576,MATCH($A975,'Hoja de Trabajo para listado'!$BC$155:$BC$1048576,0),MATCH((CUADRO!M$5&amp;$E975),'Hoja de Trabajo para listado'!$BC$151:$CB$151,0)),0)+IFERROR(INDEX('Hoja de Trabajo para listado'!$DE$153:$DG$274,MATCH($A975,'Hoja de Trabajo para listado'!$DE$153:$DE$1048576,0),MATCH((CUADRO!M$5&amp;$E975),'Hoja de Trabajo para listado'!$DE$151:$DG$151,0)),0)+IFERROR(INDEX('Hoja de Trabajo para listado'!$CD$155:$DC$1048576,MATCH($A975,'Hoja de Trabajo para listado'!$CD$155:$CD$1048576,0),MATCH((CUADRO!M$5&amp;$E975),'Hoja de Trabajo para listado'!$CD$151:$DC$151,0)),0)</f>
        <v>0</v>
      </c>
      <c r="N975" s="257">
        <f ca="1">+IFERROR(INDEX('Hoja de Trabajo para listado'!$A$155:$Z$1048576,MATCH($A975,'Hoja de Trabajo para listado'!$A$155:$A$1048576,0),MATCH((CUADRO!N$5&amp;$E975),'Hoja de Trabajo para listado'!$A$151:$Z$151,0)),0)+IFERROR(INDEX('Hoja de Trabajo para listado'!$AB$155:$BA$1048576,MATCH($A975,'Hoja de Trabajo para listado'!$AB$155:$AB$1048576,0),MATCH((CUADRO!N$5&amp;$E975),'Hoja de Trabajo para listado'!$AB$151:$BA$151,0)),0)+IFERROR(INDEX('Hoja de Trabajo para listado'!$BC$155:$CB$1048576,MATCH($A975,'Hoja de Trabajo para listado'!$BC$155:$BC$1048576,0),MATCH((CUADRO!N$5&amp;$E975),'Hoja de Trabajo para listado'!$BC$151:$CB$151,0)),0)+IFERROR(INDEX('Hoja de Trabajo para listado'!$DE$153:$DG$274,MATCH($A975,'Hoja de Trabajo para listado'!$DE$153:$DE$1048576,0),MATCH((CUADRO!N$5&amp;$E975),'Hoja de Trabajo para listado'!$DE$151:$DG$151,0)),0)+IFERROR(INDEX('Hoja de Trabajo para listado'!$CD$155:$DC$1048576,MATCH($A975,'Hoja de Trabajo para listado'!$CD$155:$CD$1048576,0),MATCH((CUADRO!N$5&amp;$E975),'Hoja de Trabajo para listado'!$CD$151:$DC$151,0)),0)</f>
        <v>0</v>
      </c>
      <c r="O975" s="257">
        <f ca="1">+IFERROR(INDEX('Hoja de Trabajo para listado'!$A$155:$Z$1048576,MATCH($A975,'Hoja de Trabajo para listado'!$A$155:$A$1048576,0),MATCH((CUADRO!O$5&amp;$E975),'Hoja de Trabajo para listado'!$A$151:$Z$151,0)),0)+IFERROR(INDEX('Hoja de Trabajo para listado'!$AB$155:$BA$1048576,MATCH($A975,'Hoja de Trabajo para listado'!$AB$155:$AB$1048576,0),MATCH((CUADRO!O$5&amp;$E975),'Hoja de Trabajo para listado'!$AB$151:$BA$151,0)),0)+IFERROR(INDEX('Hoja de Trabajo para listado'!$BC$155:$CB$1048576,MATCH($A975,'Hoja de Trabajo para listado'!$BC$155:$BC$1048576,0),MATCH((CUADRO!O$5&amp;$E975),'Hoja de Trabajo para listado'!$BC$151:$CB$151,0)),0)+IFERROR(INDEX('Hoja de Trabajo para listado'!$DE$153:$DG$274,MATCH($A975,'Hoja de Trabajo para listado'!$DE$153:$DE$1048576,0),MATCH((CUADRO!O$5&amp;$E975),'Hoja de Trabajo para listado'!$DE$151:$DG$151,0)),0)+IFERROR(INDEX('Hoja de Trabajo para listado'!$CD$155:$DC$1048576,MATCH($A975,'Hoja de Trabajo para listado'!$CD$155:$CD$1048576,0),MATCH((CUADRO!O$5&amp;$E975),'Hoja de Trabajo para listado'!$CD$151:$DC$151,0)),0)</f>
        <v>0</v>
      </c>
      <c r="P975" s="257">
        <f ca="1">+IFERROR(INDEX('Hoja de Trabajo para listado'!$A$155:$Z$1048576,MATCH($A975,'Hoja de Trabajo para listado'!$A$155:$A$1048576,0),MATCH((CUADRO!P$5&amp;$E975),'Hoja de Trabajo para listado'!$A$151:$Z$151,0)),0)+IFERROR(INDEX('Hoja de Trabajo para listado'!$AB$155:$BA$1048576,MATCH($A975,'Hoja de Trabajo para listado'!$AB$155:$AB$1048576,0),MATCH((CUADRO!P$5&amp;$E975),'Hoja de Trabajo para listado'!$AB$151:$BA$151,0)),0)+IFERROR(INDEX('Hoja de Trabajo para listado'!$BC$155:$CB$1048576,MATCH($A975,'Hoja de Trabajo para listado'!$BC$155:$BC$1048576,0),MATCH((CUADRO!P$5&amp;$E975),'Hoja de Trabajo para listado'!$BC$151:$CB$151,0)),0)+IFERROR(INDEX('Hoja de Trabajo para listado'!$DE$153:$DG$274,MATCH($A975,'Hoja de Trabajo para listado'!$DE$153:$DE$1048576,0),MATCH((CUADRO!P$5&amp;$E975),'Hoja de Trabajo para listado'!$DE$151:$DG$151,0)),0)+IFERROR(INDEX('Hoja de Trabajo para listado'!$CD$155:$DC$1048576,MATCH($A975,'Hoja de Trabajo para listado'!$CD$155:$CD$1048576,0),MATCH((CUADRO!P$5&amp;$E975),'Hoja de Trabajo para listado'!$CD$151:$DC$151,0)),0)</f>
        <v>0</v>
      </c>
      <c r="Q975" s="257">
        <f ca="1">+IFERROR(INDEX('Hoja de Trabajo para listado'!$A$155:$Z$1048576,MATCH($A975,'Hoja de Trabajo para listado'!$A$155:$A$1048576,0),MATCH((CUADRO!Q$5&amp;$E975),'Hoja de Trabajo para listado'!$A$151:$Z$151,0)),0)+IFERROR(INDEX('Hoja de Trabajo para listado'!$AB$155:$BA$1048576,MATCH($A975,'Hoja de Trabajo para listado'!$AB$155:$AB$1048576,0),MATCH((CUADRO!Q$5&amp;$E975),'Hoja de Trabajo para listado'!$AB$151:$BA$151,0)),0)+IFERROR(INDEX('Hoja de Trabajo para listado'!$BC$155:$CB$1048576,MATCH($A975,'Hoja de Trabajo para listado'!$BC$155:$BC$1048576,0),MATCH((CUADRO!Q$5&amp;$E975),'Hoja de Trabajo para listado'!$BC$151:$CB$151,0)),0)+IFERROR(INDEX('Hoja de Trabajo para listado'!$DE$153:$DG$274,MATCH($A975,'Hoja de Trabajo para listado'!$DE$153:$DE$1048576,0),MATCH((CUADRO!Q$5&amp;$E975),'Hoja de Trabajo para listado'!$DE$151:$DG$151,0)),0)+IFERROR(INDEX('Hoja de Trabajo para listado'!$CD$155:$DC$1048576,MATCH($A975,'Hoja de Trabajo para listado'!$CD$155:$CD$1048576,0),MATCH((CUADRO!Q$5&amp;$E975),'Hoja de Trabajo para listado'!$CD$151:$DC$151,0)),0)</f>
        <v>0</v>
      </c>
      <c r="R975" s="257">
        <f t="shared" ca="1" si="30"/>
        <v>0</v>
      </c>
      <c r="S975" s="274">
        <f ca="1">+R974+R975</f>
        <v>0</v>
      </c>
      <c r="T975" s="257">
        <f ca="1">+S975</f>
        <v>0</v>
      </c>
      <c r="U975" s="254">
        <f t="shared" si="31"/>
        <v>2</v>
      </c>
      <c r="V975" s="362" t="str">
        <f>+VLOOKUP(A975,bd_lista!$A$3:$E$590,5,FALSE)</f>
        <v>Gobiernos Autonomos Municipales</v>
      </c>
      <c r="W975" s="362"/>
      <c r="X975" s="254">
        <f>+VLOOKUP(A975,[2]Sheet1!$A$13:$D$744,4,FALSE)</f>
        <v>0</v>
      </c>
      <c r="Y975" s="254" t="e">
        <f>+VLOOKUP(X975,bd_lista!$A$3:$C$590,3,FALSE)</f>
        <v>#N/A</v>
      </c>
      <c r="Z975" s="314"/>
      <c r="AA975" s="315"/>
    </row>
    <row r="976" spans="1:27" customFormat="1" ht="15" hidden="1" customHeight="1">
      <c r="A976" s="32">
        <v>1751</v>
      </c>
      <c r="B976" s="306">
        <f>+A976</f>
        <v>1751</v>
      </c>
      <c r="C976" s="259" t="str">
        <f>+VLOOKUP(A976,bd_lista!$A$3:$C$590,3,FALSE)</f>
        <v>Gobierno Autónomo Municipal de El Carmen Rivero Tórrez</v>
      </c>
      <c r="D976" s="361" t="str">
        <f>+C976</f>
        <v>Gobierno Autónomo Municipal de El Carmen Rivero Tórrez</v>
      </c>
      <c r="E976" s="254" t="s">
        <v>1313</v>
      </c>
      <c r="F976" s="255">
        <f ca="1">+IFERROR(INDEX('Hoja de Trabajo para listado'!$A$155:$Z$1048576,MATCH($A976,'Hoja de Trabajo para listado'!$A$155:$A$1048576,0),MATCH((CUADRO!F$5&amp;$E976),'Hoja de Trabajo para listado'!$A$151:$Z$151,0)),0)+IFERROR(INDEX('Hoja de Trabajo para listado'!$AB$155:$BA$1048576,MATCH($A976,'Hoja de Trabajo para listado'!$AB$155:$AB$1048576,0),MATCH((CUADRO!F$5&amp;$E976),'Hoja de Trabajo para listado'!$AB$151:$BA$151,0)),0)+IFERROR(INDEX('Hoja de Trabajo para listado'!$BC$155:$CB$1048576,MATCH($A976,'Hoja de Trabajo para listado'!$BC$155:$BC$1048576,0),MATCH((CUADRO!F$5&amp;$E976),'Hoja de Trabajo para listado'!$BC$151:$CB$151,0)),0)+IFERROR(INDEX('Hoja de Trabajo para listado'!$DE$153:$DG$274,MATCH($A976,'Hoja de Trabajo para listado'!$DE$153:$DE$1048576,0),MATCH((CUADRO!F$5&amp;$E976),'Hoja de Trabajo para listado'!$DE$151:$DG$151,0)),0)+IFERROR(INDEX('Hoja de Trabajo para listado'!$CD$155:$DC$1048576,MATCH($A976,'Hoja de Trabajo para listado'!$CD$155:$CD$1048576,0),MATCH((CUADRO!F$5&amp;$E976),'Hoja de Trabajo para listado'!$CD$151:$DC$151,0)),0)</f>
        <v>0</v>
      </c>
      <c r="G976" s="255">
        <f ca="1">+IFERROR(INDEX('Hoja de Trabajo para listado'!$A$155:$Z$1048576,MATCH($A976,'Hoja de Trabajo para listado'!$A$155:$A$1048576,0),MATCH((CUADRO!G$5&amp;$E976),'Hoja de Trabajo para listado'!$A$151:$Z$151,0)),0)+IFERROR(INDEX('Hoja de Trabajo para listado'!$AB$155:$BA$1048576,MATCH($A976,'Hoja de Trabajo para listado'!$AB$155:$AB$1048576,0),MATCH((CUADRO!G$5&amp;$E976),'Hoja de Trabajo para listado'!$AB$151:$BA$151,0)),0)+IFERROR(INDEX('Hoja de Trabajo para listado'!$BC$155:$CB$1048576,MATCH($A976,'Hoja de Trabajo para listado'!$BC$155:$BC$1048576,0),MATCH((CUADRO!G$5&amp;$E976),'Hoja de Trabajo para listado'!$BC$151:$CB$151,0)),0)+IFERROR(INDEX('Hoja de Trabajo para listado'!$DE$153:$DG$274,MATCH($A976,'Hoja de Trabajo para listado'!$DE$153:$DE$1048576,0),MATCH((CUADRO!G$5&amp;$E976),'Hoja de Trabajo para listado'!$DE$151:$DG$151,0)),0)+IFERROR(INDEX('Hoja de Trabajo para listado'!$CD$155:$DC$1048576,MATCH($A976,'Hoja de Trabajo para listado'!$CD$155:$CD$1048576,0),MATCH((CUADRO!G$5&amp;$E976),'Hoja de Trabajo para listado'!$CD$151:$DC$151,0)),0)</f>
        <v>0</v>
      </c>
      <c r="H976" s="255">
        <f ca="1">+IFERROR(INDEX('Hoja de Trabajo para listado'!$A$155:$Z$1048576,MATCH($A976,'Hoja de Trabajo para listado'!$A$155:$A$1048576,0),MATCH((CUADRO!H$5&amp;$E976),'Hoja de Trabajo para listado'!$A$151:$Z$151,0)),0)+IFERROR(INDEX('Hoja de Trabajo para listado'!$AB$155:$BA$1048576,MATCH($A976,'Hoja de Trabajo para listado'!$AB$155:$AB$1048576,0),MATCH((CUADRO!H$5&amp;$E976),'Hoja de Trabajo para listado'!$AB$151:$BA$151,0)),0)+IFERROR(INDEX('Hoja de Trabajo para listado'!$BC$155:$CB$1048576,MATCH($A976,'Hoja de Trabajo para listado'!$BC$155:$BC$1048576,0),MATCH((CUADRO!H$5&amp;$E976),'Hoja de Trabajo para listado'!$BC$151:$CB$151,0)),0)+IFERROR(INDEX('Hoja de Trabajo para listado'!$DE$153:$DG$274,MATCH($A976,'Hoja de Trabajo para listado'!$DE$153:$DE$1048576,0),MATCH((CUADRO!H$5&amp;$E976),'Hoja de Trabajo para listado'!$DE$151:$DG$151,0)),0)+IFERROR(INDEX('Hoja de Trabajo para listado'!$CD$155:$DC$1048576,MATCH($A976,'Hoja de Trabajo para listado'!$CD$155:$CD$1048576,0),MATCH((CUADRO!H$5&amp;$E976),'Hoja de Trabajo para listado'!$CD$151:$DC$151,0)),0)</f>
        <v>0</v>
      </c>
      <c r="I976" s="255">
        <f ca="1">+IFERROR(INDEX('Hoja de Trabajo para listado'!$A$155:$Z$1048576,MATCH($A976,'Hoja de Trabajo para listado'!$A$155:$A$1048576,0),MATCH((CUADRO!I$5&amp;$E976),'Hoja de Trabajo para listado'!$A$151:$Z$151,0)),0)+IFERROR(INDEX('Hoja de Trabajo para listado'!$AB$155:$BA$1048576,MATCH($A976,'Hoja de Trabajo para listado'!$AB$155:$AB$1048576,0),MATCH((CUADRO!I$5&amp;$E976),'Hoja de Trabajo para listado'!$AB$151:$BA$151,0)),0)+IFERROR(INDEX('Hoja de Trabajo para listado'!$BC$155:$CB$1048576,MATCH($A976,'Hoja de Trabajo para listado'!$BC$155:$BC$1048576,0),MATCH((CUADRO!I$5&amp;$E976),'Hoja de Trabajo para listado'!$BC$151:$CB$151,0)),0)+IFERROR(INDEX('Hoja de Trabajo para listado'!$DE$153:$DG$274,MATCH($A976,'Hoja de Trabajo para listado'!$DE$153:$DE$1048576,0),MATCH((CUADRO!I$5&amp;$E976),'Hoja de Trabajo para listado'!$DE$151:$DG$151,0)),0)+IFERROR(INDEX('Hoja de Trabajo para listado'!$CD$155:$DC$1048576,MATCH($A976,'Hoja de Trabajo para listado'!$CD$155:$CD$1048576,0),MATCH((CUADRO!I$5&amp;$E976),'Hoja de Trabajo para listado'!$CD$151:$DC$151,0)),0)</f>
        <v>0</v>
      </c>
      <c r="J976" s="255">
        <f ca="1">+IFERROR(INDEX('Hoja de Trabajo para listado'!$A$155:$Z$1048576,MATCH($A976,'Hoja de Trabajo para listado'!$A$155:$A$1048576,0),MATCH((CUADRO!J$5&amp;$E976),'Hoja de Trabajo para listado'!$A$151:$Z$151,0)),0)+IFERROR(INDEX('Hoja de Trabajo para listado'!$AB$155:$BA$1048576,MATCH($A976,'Hoja de Trabajo para listado'!$AB$155:$AB$1048576,0),MATCH((CUADRO!J$5&amp;$E976),'Hoja de Trabajo para listado'!$AB$151:$BA$151,0)),0)+IFERROR(INDEX('Hoja de Trabajo para listado'!$BC$155:$CB$1048576,MATCH($A976,'Hoja de Trabajo para listado'!$BC$155:$BC$1048576,0),MATCH((CUADRO!J$5&amp;$E976),'Hoja de Trabajo para listado'!$BC$151:$CB$151,0)),0)+IFERROR(INDEX('Hoja de Trabajo para listado'!$DE$153:$DG$274,MATCH($A976,'Hoja de Trabajo para listado'!$DE$153:$DE$1048576,0),MATCH((CUADRO!J$5&amp;$E976),'Hoja de Trabajo para listado'!$DE$151:$DG$151,0)),0)+IFERROR(INDEX('Hoja de Trabajo para listado'!$CD$155:$DC$1048576,MATCH($A976,'Hoja de Trabajo para listado'!$CD$155:$CD$1048576,0),MATCH((CUADRO!J$5&amp;$E976),'Hoja de Trabajo para listado'!$CD$151:$DC$151,0)),0)</f>
        <v>0</v>
      </c>
      <c r="K976" s="255">
        <f ca="1">+IFERROR(INDEX('Hoja de Trabajo para listado'!$A$155:$Z$1048576,MATCH($A976,'Hoja de Trabajo para listado'!$A$155:$A$1048576,0),MATCH((CUADRO!K$5&amp;$E976),'Hoja de Trabajo para listado'!$A$151:$Z$151,0)),0)+IFERROR(INDEX('Hoja de Trabajo para listado'!$AB$155:$BA$1048576,MATCH($A976,'Hoja de Trabajo para listado'!$AB$155:$AB$1048576,0),MATCH((CUADRO!K$5&amp;$E976),'Hoja de Trabajo para listado'!$AB$151:$BA$151,0)),0)+IFERROR(INDEX('Hoja de Trabajo para listado'!$BC$155:$CB$1048576,MATCH($A976,'Hoja de Trabajo para listado'!$BC$155:$BC$1048576,0),MATCH((CUADRO!K$5&amp;$E976),'Hoja de Trabajo para listado'!$BC$151:$CB$151,0)),0)+IFERROR(INDEX('Hoja de Trabajo para listado'!$DE$153:$DG$274,MATCH($A976,'Hoja de Trabajo para listado'!$DE$153:$DE$1048576,0),MATCH((CUADRO!K$5&amp;$E976),'Hoja de Trabajo para listado'!$DE$151:$DG$151,0)),0)+IFERROR(INDEX('Hoja de Trabajo para listado'!$CD$155:$DC$1048576,MATCH($A976,'Hoja de Trabajo para listado'!$CD$155:$CD$1048576,0),MATCH((CUADRO!K$5&amp;$E976),'Hoja de Trabajo para listado'!$CD$151:$DC$151,0)),0)</f>
        <v>0</v>
      </c>
      <c r="L976" s="255">
        <f ca="1">+IFERROR(INDEX('Hoja de Trabajo para listado'!$A$155:$Z$1048576,MATCH($A976,'Hoja de Trabajo para listado'!$A$155:$A$1048576,0),MATCH((CUADRO!L$5&amp;$E976),'Hoja de Trabajo para listado'!$A$151:$Z$151,0)),0)+IFERROR(INDEX('Hoja de Trabajo para listado'!$AB$155:$BA$1048576,MATCH($A976,'Hoja de Trabajo para listado'!$AB$155:$AB$1048576,0),MATCH((CUADRO!L$5&amp;$E976),'Hoja de Trabajo para listado'!$AB$151:$BA$151,0)),0)+IFERROR(INDEX('Hoja de Trabajo para listado'!$BC$155:$CB$1048576,MATCH($A976,'Hoja de Trabajo para listado'!$BC$155:$BC$1048576,0),MATCH((CUADRO!L$5&amp;$E976),'Hoja de Trabajo para listado'!$BC$151:$CB$151,0)),0)+IFERROR(INDEX('Hoja de Trabajo para listado'!$DE$153:$DG$274,MATCH($A976,'Hoja de Trabajo para listado'!$DE$153:$DE$1048576,0),MATCH((CUADRO!L$5&amp;$E976),'Hoja de Trabajo para listado'!$DE$151:$DG$151,0)),0)+IFERROR(INDEX('Hoja de Trabajo para listado'!$CD$155:$DC$1048576,MATCH($A976,'Hoja de Trabajo para listado'!$CD$155:$CD$1048576,0),MATCH((CUADRO!L$5&amp;$E976),'Hoja de Trabajo para listado'!$CD$151:$DC$151,0)),0)</f>
        <v>0</v>
      </c>
      <c r="M976" s="255">
        <f ca="1">+IFERROR(INDEX('Hoja de Trabajo para listado'!$A$155:$Z$1048576,MATCH($A976,'Hoja de Trabajo para listado'!$A$155:$A$1048576,0),MATCH((CUADRO!M$5&amp;$E976),'Hoja de Trabajo para listado'!$A$151:$Z$151,0)),0)+IFERROR(INDEX('Hoja de Trabajo para listado'!$AB$155:$BA$1048576,MATCH($A976,'Hoja de Trabajo para listado'!$AB$155:$AB$1048576,0),MATCH((CUADRO!M$5&amp;$E976),'Hoja de Trabajo para listado'!$AB$151:$BA$151,0)),0)+IFERROR(INDEX('Hoja de Trabajo para listado'!$BC$155:$CB$1048576,MATCH($A976,'Hoja de Trabajo para listado'!$BC$155:$BC$1048576,0),MATCH((CUADRO!M$5&amp;$E976),'Hoja de Trabajo para listado'!$BC$151:$CB$151,0)),0)+IFERROR(INDEX('Hoja de Trabajo para listado'!$DE$153:$DG$274,MATCH($A976,'Hoja de Trabajo para listado'!$DE$153:$DE$1048576,0),MATCH((CUADRO!M$5&amp;$E976),'Hoja de Trabajo para listado'!$DE$151:$DG$151,0)),0)+IFERROR(INDEX('Hoja de Trabajo para listado'!$CD$155:$DC$1048576,MATCH($A976,'Hoja de Trabajo para listado'!$CD$155:$CD$1048576,0),MATCH((CUADRO!M$5&amp;$E976),'Hoja de Trabajo para listado'!$CD$151:$DC$151,0)),0)</f>
        <v>0</v>
      </c>
      <c r="N976" s="255">
        <f ca="1">+IFERROR(INDEX('Hoja de Trabajo para listado'!$A$155:$Z$1048576,MATCH($A976,'Hoja de Trabajo para listado'!$A$155:$A$1048576,0),MATCH((CUADRO!N$5&amp;$E976),'Hoja de Trabajo para listado'!$A$151:$Z$151,0)),0)+IFERROR(INDEX('Hoja de Trabajo para listado'!$AB$155:$BA$1048576,MATCH($A976,'Hoja de Trabajo para listado'!$AB$155:$AB$1048576,0),MATCH((CUADRO!N$5&amp;$E976),'Hoja de Trabajo para listado'!$AB$151:$BA$151,0)),0)+IFERROR(INDEX('Hoja de Trabajo para listado'!$BC$155:$CB$1048576,MATCH($A976,'Hoja de Trabajo para listado'!$BC$155:$BC$1048576,0),MATCH((CUADRO!N$5&amp;$E976),'Hoja de Trabajo para listado'!$BC$151:$CB$151,0)),0)+IFERROR(INDEX('Hoja de Trabajo para listado'!$DE$153:$DG$274,MATCH($A976,'Hoja de Trabajo para listado'!$DE$153:$DE$1048576,0),MATCH((CUADRO!N$5&amp;$E976),'Hoja de Trabajo para listado'!$DE$151:$DG$151,0)),0)+IFERROR(INDEX('Hoja de Trabajo para listado'!$CD$155:$DC$1048576,MATCH($A976,'Hoja de Trabajo para listado'!$CD$155:$CD$1048576,0),MATCH((CUADRO!N$5&amp;$E976),'Hoja de Trabajo para listado'!$CD$151:$DC$151,0)),0)</f>
        <v>0</v>
      </c>
      <c r="O976" s="255">
        <f ca="1">+IFERROR(INDEX('Hoja de Trabajo para listado'!$A$155:$Z$1048576,MATCH($A976,'Hoja de Trabajo para listado'!$A$155:$A$1048576,0),MATCH((CUADRO!O$5&amp;$E976),'Hoja de Trabajo para listado'!$A$151:$Z$151,0)),0)+IFERROR(INDEX('Hoja de Trabajo para listado'!$AB$155:$BA$1048576,MATCH($A976,'Hoja de Trabajo para listado'!$AB$155:$AB$1048576,0),MATCH((CUADRO!O$5&amp;$E976),'Hoja de Trabajo para listado'!$AB$151:$BA$151,0)),0)+IFERROR(INDEX('Hoja de Trabajo para listado'!$BC$155:$CB$1048576,MATCH($A976,'Hoja de Trabajo para listado'!$BC$155:$BC$1048576,0),MATCH((CUADRO!O$5&amp;$E976),'Hoja de Trabajo para listado'!$BC$151:$CB$151,0)),0)+IFERROR(INDEX('Hoja de Trabajo para listado'!$DE$153:$DG$274,MATCH($A976,'Hoja de Trabajo para listado'!$DE$153:$DE$1048576,0),MATCH((CUADRO!O$5&amp;$E976),'Hoja de Trabajo para listado'!$DE$151:$DG$151,0)),0)+IFERROR(INDEX('Hoja de Trabajo para listado'!$CD$155:$DC$1048576,MATCH($A976,'Hoja de Trabajo para listado'!$CD$155:$CD$1048576,0),MATCH((CUADRO!O$5&amp;$E976),'Hoja de Trabajo para listado'!$CD$151:$DC$151,0)),0)</f>
        <v>0</v>
      </c>
      <c r="P976" s="255">
        <f ca="1">+IFERROR(INDEX('Hoja de Trabajo para listado'!$A$155:$Z$1048576,MATCH($A976,'Hoja de Trabajo para listado'!$A$155:$A$1048576,0),MATCH((CUADRO!P$5&amp;$E976),'Hoja de Trabajo para listado'!$A$151:$Z$151,0)),0)+IFERROR(INDEX('Hoja de Trabajo para listado'!$AB$155:$BA$1048576,MATCH($A976,'Hoja de Trabajo para listado'!$AB$155:$AB$1048576,0),MATCH((CUADRO!P$5&amp;$E976),'Hoja de Trabajo para listado'!$AB$151:$BA$151,0)),0)+IFERROR(INDEX('Hoja de Trabajo para listado'!$BC$155:$CB$1048576,MATCH($A976,'Hoja de Trabajo para listado'!$BC$155:$BC$1048576,0),MATCH((CUADRO!P$5&amp;$E976),'Hoja de Trabajo para listado'!$BC$151:$CB$151,0)),0)+IFERROR(INDEX('Hoja de Trabajo para listado'!$DE$153:$DG$274,MATCH($A976,'Hoja de Trabajo para listado'!$DE$153:$DE$1048576,0),MATCH((CUADRO!P$5&amp;$E976),'Hoja de Trabajo para listado'!$DE$151:$DG$151,0)),0)+IFERROR(INDEX('Hoja de Trabajo para listado'!$CD$155:$DC$1048576,MATCH($A976,'Hoja de Trabajo para listado'!$CD$155:$CD$1048576,0),MATCH((CUADRO!P$5&amp;$E976),'Hoja de Trabajo para listado'!$CD$151:$DC$151,0)),0)</f>
        <v>0</v>
      </c>
      <c r="Q976" s="255">
        <f ca="1">+IFERROR(INDEX('Hoja de Trabajo para listado'!$A$155:$Z$1048576,MATCH($A976,'Hoja de Trabajo para listado'!$A$155:$A$1048576,0),MATCH((CUADRO!Q$5&amp;$E976),'Hoja de Trabajo para listado'!$A$151:$Z$151,0)),0)+IFERROR(INDEX('Hoja de Trabajo para listado'!$AB$155:$BA$1048576,MATCH($A976,'Hoja de Trabajo para listado'!$AB$155:$AB$1048576,0),MATCH((CUADRO!Q$5&amp;$E976),'Hoja de Trabajo para listado'!$AB$151:$BA$151,0)),0)+IFERROR(INDEX('Hoja de Trabajo para listado'!$BC$155:$CB$1048576,MATCH($A976,'Hoja de Trabajo para listado'!$BC$155:$BC$1048576,0),MATCH((CUADRO!Q$5&amp;$E976),'Hoja de Trabajo para listado'!$BC$151:$CB$151,0)),0)+IFERROR(INDEX('Hoja de Trabajo para listado'!$DE$153:$DG$274,MATCH($A976,'Hoja de Trabajo para listado'!$DE$153:$DE$1048576,0),MATCH((CUADRO!Q$5&amp;$E976),'Hoja de Trabajo para listado'!$DE$151:$DG$151,0)),0)+IFERROR(INDEX('Hoja de Trabajo para listado'!$CD$155:$DC$1048576,MATCH($A976,'Hoja de Trabajo para listado'!$CD$155:$CD$1048576,0),MATCH((CUADRO!Q$5&amp;$E976),'Hoja de Trabajo para listado'!$CD$151:$DC$151,0)),0)</f>
        <v>0</v>
      </c>
      <c r="R976" s="255">
        <f t="shared" ca="1" si="30"/>
        <v>0</v>
      </c>
      <c r="S976" s="262"/>
      <c r="T976" s="255">
        <f ca="1">+T977</f>
        <v>0</v>
      </c>
      <c r="U976" s="291">
        <f t="shared" si="31"/>
        <v>1</v>
      </c>
      <c r="V976" s="362" t="str">
        <f>+VLOOKUP(A976,bd_lista!$A$3:$E$590,5,FALSE)</f>
        <v>Gobiernos Autonomos Municipales</v>
      </c>
      <c r="W976" s="361" t="str">
        <f>+V976</f>
        <v>Gobiernos Autonomos Municipales</v>
      </c>
      <c r="X976" s="254">
        <f>+VLOOKUP(A976,[2]Sheet1!$A$13:$D$744,4,FALSE)</f>
        <v>0</v>
      </c>
      <c r="Y976" s="254" t="e">
        <f>+VLOOKUP(X976,bd_lista!$A$3:$C$590,3,FALSE)</f>
        <v>#N/A</v>
      </c>
      <c r="Z976" s="316">
        <f>+X976</f>
        <v>0</v>
      </c>
      <c r="AA976" s="317" t="e">
        <f>+Y976</f>
        <v>#N/A</v>
      </c>
    </row>
    <row r="977" spans="1:27" customFormat="1" ht="15" hidden="1" customHeight="1">
      <c r="A977" s="32">
        <v>1751</v>
      </c>
      <c r="B977" s="307"/>
      <c r="C977" s="259" t="str">
        <f>+VLOOKUP(A977,bd_lista!$A$3:$C$590,3,FALSE)</f>
        <v>Gobierno Autónomo Municipal de El Carmen Rivero Tórrez</v>
      </c>
      <c r="D977" s="362"/>
      <c r="E977" s="256" t="s">
        <v>1314</v>
      </c>
      <c r="F977" s="257">
        <f ca="1">+IFERROR(INDEX('Hoja de Trabajo para listado'!$A$155:$Z$1048576,MATCH($A977,'Hoja de Trabajo para listado'!$A$155:$A$1048576,0),MATCH((CUADRO!F$5&amp;$E977),'Hoja de Trabajo para listado'!$A$151:$Z$151,0)),0)+IFERROR(INDEX('Hoja de Trabajo para listado'!$AB$155:$BA$1048576,MATCH($A977,'Hoja de Trabajo para listado'!$AB$155:$AB$1048576,0),MATCH((CUADRO!F$5&amp;$E977),'Hoja de Trabajo para listado'!$AB$151:$BA$151,0)),0)+IFERROR(INDEX('Hoja de Trabajo para listado'!$BC$155:$CB$1048576,MATCH($A977,'Hoja de Trabajo para listado'!$BC$155:$BC$1048576,0),MATCH((CUADRO!F$5&amp;$E977),'Hoja de Trabajo para listado'!$BC$151:$CB$151,0)),0)+IFERROR(INDEX('Hoja de Trabajo para listado'!$DE$153:$DG$274,MATCH($A977,'Hoja de Trabajo para listado'!$DE$153:$DE$1048576,0),MATCH((CUADRO!F$5&amp;$E977),'Hoja de Trabajo para listado'!$DE$151:$DG$151,0)),0)+IFERROR(INDEX('Hoja de Trabajo para listado'!$CD$155:$DC$1048576,MATCH($A977,'Hoja de Trabajo para listado'!$CD$155:$CD$1048576,0),MATCH((CUADRO!F$5&amp;$E977),'Hoja de Trabajo para listado'!$CD$151:$DC$151,0)),0)</f>
        <v>0</v>
      </c>
      <c r="G977" s="257">
        <f ca="1">+IFERROR(INDEX('Hoja de Trabajo para listado'!$A$155:$Z$1048576,MATCH($A977,'Hoja de Trabajo para listado'!$A$155:$A$1048576,0),MATCH((CUADRO!G$5&amp;$E977),'Hoja de Trabajo para listado'!$A$151:$Z$151,0)),0)+IFERROR(INDEX('Hoja de Trabajo para listado'!$AB$155:$BA$1048576,MATCH($A977,'Hoja de Trabajo para listado'!$AB$155:$AB$1048576,0),MATCH((CUADRO!G$5&amp;$E977),'Hoja de Trabajo para listado'!$AB$151:$BA$151,0)),0)+IFERROR(INDEX('Hoja de Trabajo para listado'!$BC$155:$CB$1048576,MATCH($A977,'Hoja de Trabajo para listado'!$BC$155:$BC$1048576,0),MATCH((CUADRO!G$5&amp;$E977),'Hoja de Trabajo para listado'!$BC$151:$CB$151,0)),0)+IFERROR(INDEX('Hoja de Trabajo para listado'!$DE$153:$DG$274,MATCH($A977,'Hoja de Trabajo para listado'!$DE$153:$DE$1048576,0),MATCH((CUADRO!G$5&amp;$E977),'Hoja de Trabajo para listado'!$DE$151:$DG$151,0)),0)+IFERROR(INDEX('Hoja de Trabajo para listado'!$CD$155:$DC$1048576,MATCH($A977,'Hoja de Trabajo para listado'!$CD$155:$CD$1048576,0),MATCH((CUADRO!G$5&amp;$E977),'Hoja de Trabajo para listado'!$CD$151:$DC$151,0)),0)</f>
        <v>0</v>
      </c>
      <c r="H977" s="257">
        <f ca="1">+IFERROR(INDEX('Hoja de Trabajo para listado'!$A$155:$Z$1048576,MATCH($A977,'Hoja de Trabajo para listado'!$A$155:$A$1048576,0),MATCH((CUADRO!H$5&amp;$E977),'Hoja de Trabajo para listado'!$A$151:$Z$151,0)),0)+IFERROR(INDEX('Hoja de Trabajo para listado'!$AB$155:$BA$1048576,MATCH($A977,'Hoja de Trabajo para listado'!$AB$155:$AB$1048576,0),MATCH((CUADRO!H$5&amp;$E977),'Hoja de Trabajo para listado'!$AB$151:$BA$151,0)),0)+IFERROR(INDEX('Hoja de Trabajo para listado'!$BC$155:$CB$1048576,MATCH($A977,'Hoja de Trabajo para listado'!$BC$155:$BC$1048576,0),MATCH((CUADRO!H$5&amp;$E977),'Hoja de Trabajo para listado'!$BC$151:$CB$151,0)),0)+IFERROR(INDEX('Hoja de Trabajo para listado'!$DE$153:$DG$274,MATCH($A977,'Hoja de Trabajo para listado'!$DE$153:$DE$1048576,0),MATCH((CUADRO!H$5&amp;$E977),'Hoja de Trabajo para listado'!$DE$151:$DG$151,0)),0)+IFERROR(INDEX('Hoja de Trabajo para listado'!$CD$155:$DC$1048576,MATCH($A977,'Hoja de Trabajo para listado'!$CD$155:$CD$1048576,0),MATCH((CUADRO!H$5&amp;$E977),'Hoja de Trabajo para listado'!$CD$151:$DC$151,0)),0)</f>
        <v>0</v>
      </c>
      <c r="I977" s="257">
        <f ca="1">+IFERROR(INDEX('Hoja de Trabajo para listado'!$A$155:$Z$1048576,MATCH($A977,'Hoja de Trabajo para listado'!$A$155:$A$1048576,0),MATCH((CUADRO!I$5&amp;$E977),'Hoja de Trabajo para listado'!$A$151:$Z$151,0)),0)+IFERROR(INDEX('Hoja de Trabajo para listado'!$AB$155:$BA$1048576,MATCH($A977,'Hoja de Trabajo para listado'!$AB$155:$AB$1048576,0),MATCH((CUADRO!I$5&amp;$E977),'Hoja de Trabajo para listado'!$AB$151:$BA$151,0)),0)+IFERROR(INDEX('Hoja de Trabajo para listado'!$BC$155:$CB$1048576,MATCH($A977,'Hoja de Trabajo para listado'!$BC$155:$BC$1048576,0),MATCH((CUADRO!I$5&amp;$E977),'Hoja de Trabajo para listado'!$BC$151:$CB$151,0)),0)+IFERROR(INDEX('Hoja de Trabajo para listado'!$DE$153:$DG$274,MATCH($A977,'Hoja de Trabajo para listado'!$DE$153:$DE$1048576,0),MATCH((CUADRO!I$5&amp;$E977),'Hoja de Trabajo para listado'!$DE$151:$DG$151,0)),0)+IFERROR(INDEX('Hoja de Trabajo para listado'!$CD$155:$DC$1048576,MATCH($A977,'Hoja de Trabajo para listado'!$CD$155:$CD$1048576,0),MATCH((CUADRO!I$5&amp;$E977),'Hoja de Trabajo para listado'!$CD$151:$DC$151,0)),0)</f>
        <v>0</v>
      </c>
      <c r="J977" s="257">
        <f ca="1">+IFERROR(INDEX('Hoja de Trabajo para listado'!$A$155:$Z$1048576,MATCH($A977,'Hoja de Trabajo para listado'!$A$155:$A$1048576,0),MATCH((CUADRO!J$5&amp;$E977),'Hoja de Trabajo para listado'!$A$151:$Z$151,0)),0)+IFERROR(INDEX('Hoja de Trabajo para listado'!$AB$155:$BA$1048576,MATCH($A977,'Hoja de Trabajo para listado'!$AB$155:$AB$1048576,0),MATCH((CUADRO!J$5&amp;$E977),'Hoja de Trabajo para listado'!$AB$151:$BA$151,0)),0)+IFERROR(INDEX('Hoja de Trabajo para listado'!$BC$155:$CB$1048576,MATCH($A977,'Hoja de Trabajo para listado'!$BC$155:$BC$1048576,0),MATCH((CUADRO!J$5&amp;$E977),'Hoja de Trabajo para listado'!$BC$151:$CB$151,0)),0)+IFERROR(INDEX('Hoja de Trabajo para listado'!$DE$153:$DG$274,MATCH($A977,'Hoja de Trabajo para listado'!$DE$153:$DE$1048576,0),MATCH((CUADRO!J$5&amp;$E977),'Hoja de Trabajo para listado'!$DE$151:$DG$151,0)),0)+IFERROR(INDEX('Hoja de Trabajo para listado'!$CD$155:$DC$1048576,MATCH($A977,'Hoja de Trabajo para listado'!$CD$155:$CD$1048576,0),MATCH((CUADRO!J$5&amp;$E977),'Hoja de Trabajo para listado'!$CD$151:$DC$151,0)),0)</f>
        <v>0</v>
      </c>
      <c r="K977" s="257">
        <f ca="1">+IFERROR(INDEX('Hoja de Trabajo para listado'!$A$155:$Z$1048576,MATCH($A977,'Hoja de Trabajo para listado'!$A$155:$A$1048576,0),MATCH((CUADRO!K$5&amp;$E977),'Hoja de Trabajo para listado'!$A$151:$Z$151,0)),0)+IFERROR(INDEX('Hoja de Trabajo para listado'!$AB$155:$BA$1048576,MATCH($A977,'Hoja de Trabajo para listado'!$AB$155:$AB$1048576,0),MATCH((CUADRO!K$5&amp;$E977),'Hoja de Trabajo para listado'!$AB$151:$BA$151,0)),0)+IFERROR(INDEX('Hoja de Trabajo para listado'!$BC$155:$CB$1048576,MATCH($A977,'Hoja de Trabajo para listado'!$BC$155:$BC$1048576,0),MATCH((CUADRO!K$5&amp;$E977),'Hoja de Trabajo para listado'!$BC$151:$CB$151,0)),0)+IFERROR(INDEX('Hoja de Trabajo para listado'!$DE$153:$DG$274,MATCH($A977,'Hoja de Trabajo para listado'!$DE$153:$DE$1048576,0),MATCH((CUADRO!K$5&amp;$E977),'Hoja de Trabajo para listado'!$DE$151:$DG$151,0)),0)+IFERROR(INDEX('Hoja de Trabajo para listado'!$CD$155:$DC$1048576,MATCH($A977,'Hoja de Trabajo para listado'!$CD$155:$CD$1048576,0),MATCH((CUADRO!K$5&amp;$E977),'Hoja de Trabajo para listado'!$CD$151:$DC$151,0)),0)</f>
        <v>0</v>
      </c>
      <c r="L977" s="257">
        <f ca="1">+IFERROR(INDEX('Hoja de Trabajo para listado'!$A$155:$Z$1048576,MATCH($A977,'Hoja de Trabajo para listado'!$A$155:$A$1048576,0),MATCH((CUADRO!L$5&amp;$E977),'Hoja de Trabajo para listado'!$A$151:$Z$151,0)),0)+IFERROR(INDEX('Hoja de Trabajo para listado'!$AB$155:$BA$1048576,MATCH($A977,'Hoja de Trabajo para listado'!$AB$155:$AB$1048576,0),MATCH((CUADRO!L$5&amp;$E977),'Hoja de Trabajo para listado'!$AB$151:$BA$151,0)),0)+IFERROR(INDEX('Hoja de Trabajo para listado'!$BC$155:$CB$1048576,MATCH($A977,'Hoja de Trabajo para listado'!$BC$155:$BC$1048576,0),MATCH((CUADRO!L$5&amp;$E977),'Hoja de Trabajo para listado'!$BC$151:$CB$151,0)),0)+IFERROR(INDEX('Hoja de Trabajo para listado'!$DE$153:$DG$274,MATCH($A977,'Hoja de Trabajo para listado'!$DE$153:$DE$1048576,0),MATCH((CUADRO!L$5&amp;$E977),'Hoja de Trabajo para listado'!$DE$151:$DG$151,0)),0)+IFERROR(INDEX('Hoja de Trabajo para listado'!$CD$155:$DC$1048576,MATCH($A977,'Hoja de Trabajo para listado'!$CD$155:$CD$1048576,0),MATCH((CUADRO!L$5&amp;$E977),'Hoja de Trabajo para listado'!$CD$151:$DC$151,0)),0)</f>
        <v>0</v>
      </c>
      <c r="M977" s="257">
        <f ca="1">+IFERROR(INDEX('Hoja de Trabajo para listado'!$A$155:$Z$1048576,MATCH($A977,'Hoja de Trabajo para listado'!$A$155:$A$1048576,0),MATCH((CUADRO!M$5&amp;$E977),'Hoja de Trabajo para listado'!$A$151:$Z$151,0)),0)+IFERROR(INDEX('Hoja de Trabajo para listado'!$AB$155:$BA$1048576,MATCH($A977,'Hoja de Trabajo para listado'!$AB$155:$AB$1048576,0),MATCH((CUADRO!M$5&amp;$E977),'Hoja de Trabajo para listado'!$AB$151:$BA$151,0)),0)+IFERROR(INDEX('Hoja de Trabajo para listado'!$BC$155:$CB$1048576,MATCH($A977,'Hoja de Trabajo para listado'!$BC$155:$BC$1048576,0),MATCH((CUADRO!M$5&amp;$E977),'Hoja de Trabajo para listado'!$BC$151:$CB$151,0)),0)+IFERROR(INDEX('Hoja de Trabajo para listado'!$DE$153:$DG$274,MATCH($A977,'Hoja de Trabajo para listado'!$DE$153:$DE$1048576,0),MATCH((CUADRO!M$5&amp;$E977),'Hoja de Trabajo para listado'!$DE$151:$DG$151,0)),0)+IFERROR(INDEX('Hoja de Trabajo para listado'!$CD$155:$DC$1048576,MATCH($A977,'Hoja de Trabajo para listado'!$CD$155:$CD$1048576,0),MATCH((CUADRO!M$5&amp;$E977),'Hoja de Trabajo para listado'!$CD$151:$DC$151,0)),0)</f>
        <v>0</v>
      </c>
      <c r="N977" s="257">
        <f ca="1">+IFERROR(INDEX('Hoja de Trabajo para listado'!$A$155:$Z$1048576,MATCH($A977,'Hoja de Trabajo para listado'!$A$155:$A$1048576,0),MATCH((CUADRO!N$5&amp;$E977),'Hoja de Trabajo para listado'!$A$151:$Z$151,0)),0)+IFERROR(INDEX('Hoja de Trabajo para listado'!$AB$155:$BA$1048576,MATCH($A977,'Hoja de Trabajo para listado'!$AB$155:$AB$1048576,0),MATCH((CUADRO!N$5&amp;$E977),'Hoja de Trabajo para listado'!$AB$151:$BA$151,0)),0)+IFERROR(INDEX('Hoja de Trabajo para listado'!$BC$155:$CB$1048576,MATCH($A977,'Hoja de Trabajo para listado'!$BC$155:$BC$1048576,0),MATCH((CUADRO!N$5&amp;$E977),'Hoja de Trabajo para listado'!$BC$151:$CB$151,0)),0)+IFERROR(INDEX('Hoja de Trabajo para listado'!$DE$153:$DG$274,MATCH($A977,'Hoja de Trabajo para listado'!$DE$153:$DE$1048576,0),MATCH((CUADRO!N$5&amp;$E977),'Hoja de Trabajo para listado'!$DE$151:$DG$151,0)),0)+IFERROR(INDEX('Hoja de Trabajo para listado'!$CD$155:$DC$1048576,MATCH($A977,'Hoja de Trabajo para listado'!$CD$155:$CD$1048576,0),MATCH((CUADRO!N$5&amp;$E977),'Hoja de Trabajo para listado'!$CD$151:$DC$151,0)),0)</f>
        <v>0</v>
      </c>
      <c r="O977" s="257">
        <f ca="1">+IFERROR(INDEX('Hoja de Trabajo para listado'!$A$155:$Z$1048576,MATCH($A977,'Hoja de Trabajo para listado'!$A$155:$A$1048576,0),MATCH((CUADRO!O$5&amp;$E977),'Hoja de Trabajo para listado'!$A$151:$Z$151,0)),0)+IFERROR(INDEX('Hoja de Trabajo para listado'!$AB$155:$BA$1048576,MATCH($A977,'Hoja de Trabajo para listado'!$AB$155:$AB$1048576,0),MATCH((CUADRO!O$5&amp;$E977),'Hoja de Trabajo para listado'!$AB$151:$BA$151,0)),0)+IFERROR(INDEX('Hoja de Trabajo para listado'!$BC$155:$CB$1048576,MATCH($A977,'Hoja de Trabajo para listado'!$BC$155:$BC$1048576,0),MATCH((CUADRO!O$5&amp;$E977),'Hoja de Trabajo para listado'!$BC$151:$CB$151,0)),0)+IFERROR(INDEX('Hoja de Trabajo para listado'!$DE$153:$DG$274,MATCH($A977,'Hoja de Trabajo para listado'!$DE$153:$DE$1048576,0),MATCH((CUADRO!O$5&amp;$E977),'Hoja de Trabajo para listado'!$DE$151:$DG$151,0)),0)+IFERROR(INDEX('Hoja de Trabajo para listado'!$CD$155:$DC$1048576,MATCH($A977,'Hoja de Trabajo para listado'!$CD$155:$CD$1048576,0),MATCH((CUADRO!O$5&amp;$E977),'Hoja de Trabajo para listado'!$CD$151:$DC$151,0)),0)</f>
        <v>0</v>
      </c>
      <c r="P977" s="257">
        <f ca="1">+IFERROR(INDEX('Hoja de Trabajo para listado'!$A$155:$Z$1048576,MATCH($A977,'Hoja de Trabajo para listado'!$A$155:$A$1048576,0),MATCH((CUADRO!P$5&amp;$E977),'Hoja de Trabajo para listado'!$A$151:$Z$151,0)),0)+IFERROR(INDEX('Hoja de Trabajo para listado'!$AB$155:$BA$1048576,MATCH($A977,'Hoja de Trabajo para listado'!$AB$155:$AB$1048576,0),MATCH((CUADRO!P$5&amp;$E977),'Hoja de Trabajo para listado'!$AB$151:$BA$151,0)),0)+IFERROR(INDEX('Hoja de Trabajo para listado'!$BC$155:$CB$1048576,MATCH($A977,'Hoja de Trabajo para listado'!$BC$155:$BC$1048576,0),MATCH((CUADRO!P$5&amp;$E977),'Hoja de Trabajo para listado'!$BC$151:$CB$151,0)),0)+IFERROR(INDEX('Hoja de Trabajo para listado'!$DE$153:$DG$274,MATCH($A977,'Hoja de Trabajo para listado'!$DE$153:$DE$1048576,0),MATCH((CUADRO!P$5&amp;$E977),'Hoja de Trabajo para listado'!$DE$151:$DG$151,0)),0)+IFERROR(INDEX('Hoja de Trabajo para listado'!$CD$155:$DC$1048576,MATCH($A977,'Hoja de Trabajo para listado'!$CD$155:$CD$1048576,0),MATCH((CUADRO!P$5&amp;$E977),'Hoja de Trabajo para listado'!$CD$151:$DC$151,0)),0)</f>
        <v>0</v>
      </c>
      <c r="Q977" s="257">
        <f ca="1">+IFERROR(INDEX('Hoja de Trabajo para listado'!$A$155:$Z$1048576,MATCH($A977,'Hoja de Trabajo para listado'!$A$155:$A$1048576,0),MATCH((CUADRO!Q$5&amp;$E977),'Hoja de Trabajo para listado'!$A$151:$Z$151,0)),0)+IFERROR(INDEX('Hoja de Trabajo para listado'!$AB$155:$BA$1048576,MATCH($A977,'Hoja de Trabajo para listado'!$AB$155:$AB$1048576,0),MATCH((CUADRO!Q$5&amp;$E977),'Hoja de Trabajo para listado'!$AB$151:$BA$151,0)),0)+IFERROR(INDEX('Hoja de Trabajo para listado'!$BC$155:$CB$1048576,MATCH($A977,'Hoja de Trabajo para listado'!$BC$155:$BC$1048576,0),MATCH((CUADRO!Q$5&amp;$E977),'Hoja de Trabajo para listado'!$BC$151:$CB$151,0)),0)+IFERROR(INDEX('Hoja de Trabajo para listado'!$DE$153:$DG$274,MATCH($A977,'Hoja de Trabajo para listado'!$DE$153:$DE$1048576,0),MATCH((CUADRO!Q$5&amp;$E977),'Hoja de Trabajo para listado'!$DE$151:$DG$151,0)),0)+IFERROR(INDEX('Hoja de Trabajo para listado'!$CD$155:$DC$1048576,MATCH($A977,'Hoja de Trabajo para listado'!$CD$155:$CD$1048576,0),MATCH((CUADRO!Q$5&amp;$E977),'Hoja de Trabajo para listado'!$CD$151:$DC$151,0)),0)</f>
        <v>0</v>
      </c>
      <c r="R977" s="257">
        <f t="shared" ca="1" si="30"/>
        <v>0</v>
      </c>
      <c r="S977" s="274">
        <f ca="1">+R976+R977</f>
        <v>0</v>
      </c>
      <c r="T977" s="257">
        <f ca="1">+S977</f>
        <v>0</v>
      </c>
      <c r="U977" s="256">
        <f t="shared" si="31"/>
        <v>2</v>
      </c>
      <c r="V977" s="362" t="str">
        <f>+VLOOKUP(A977,bd_lista!$A$3:$E$590,5,FALSE)</f>
        <v>Gobiernos Autonomos Municipales</v>
      </c>
      <c r="W977" s="362"/>
      <c r="X977" s="254">
        <f>+VLOOKUP(A977,[2]Sheet1!$A$13:$D$744,4,FALSE)</f>
        <v>0</v>
      </c>
      <c r="Y977" s="254" t="e">
        <f>+VLOOKUP(X977,bd_lista!$A$3:$C$590,3,FALSE)</f>
        <v>#N/A</v>
      </c>
      <c r="Z977" s="314"/>
      <c r="AA977" s="315"/>
    </row>
    <row r="978" spans="1:27" customFormat="1" ht="15" hidden="1" customHeight="1">
      <c r="A978" s="32">
        <v>1752</v>
      </c>
      <c r="B978" s="306">
        <f>+A978</f>
        <v>1752</v>
      </c>
      <c r="C978" s="259" t="str">
        <f>+VLOOKUP(A978,bd_lista!$A$3:$C$590,3,FALSE)</f>
        <v>Gobierno Autónomo Municipal de San Juan</v>
      </c>
      <c r="D978" s="361" t="str">
        <f>+C978</f>
        <v>Gobierno Autónomo Municipal de San Juan</v>
      </c>
      <c r="E978" s="254" t="s">
        <v>1313</v>
      </c>
      <c r="F978" s="255">
        <f ca="1">+IFERROR(INDEX('Hoja de Trabajo para listado'!$A$155:$Z$1048576,MATCH($A978,'Hoja de Trabajo para listado'!$A$155:$A$1048576,0),MATCH((CUADRO!F$5&amp;$E978),'Hoja de Trabajo para listado'!$A$151:$Z$151,0)),0)+IFERROR(INDEX('Hoja de Trabajo para listado'!$AB$155:$BA$1048576,MATCH($A978,'Hoja de Trabajo para listado'!$AB$155:$AB$1048576,0),MATCH((CUADRO!F$5&amp;$E978),'Hoja de Trabajo para listado'!$AB$151:$BA$151,0)),0)+IFERROR(INDEX('Hoja de Trabajo para listado'!$BC$155:$CB$1048576,MATCH($A978,'Hoja de Trabajo para listado'!$BC$155:$BC$1048576,0),MATCH((CUADRO!F$5&amp;$E978),'Hoja de Trabajo para listado'!$BC$151:$CB$151,0)),0)+IFERROR(INDEX('Hoja de Trabajo para listado'!$DE$153:$DG$274,MATCH($A978,'Hoja de Trabajo para listado'!$DE$153:$DE$1048576,0),MATCH((CUADRO!F$5&amp;$E978),'Hoja de Trabajo para listado'!$DE$151:$DG$151,0)),0)+IFERROR(INDEX('Hoja de Trabajo para listado'!$CD$155:$DC$1048576,MATCH($A978,'Hoja de Trabajo para listado'!$CD$155:$CD$1048576,0),MATCH((CUADRO!F$5&amp;$E978),'Hoja de Trabajo para listado'!$CD$151:$DC$151,0)),0)</f>
        <v>0</v>
      </c>
      <c r="G978" s="255">
        <f ca="1">+IFERROR(INDEX('Hoja de Trabajo para listado'!$A$155:$Z$1048576,MATCH($A978,'Hoja de Trabajo para listado'!$A$155:$A$1048576,0),MATCH((CUADRO!G$5&amp;$E978),'Hoja de Trabajo para listado'!$A$151:$Z$151,0)),0)+IFERROR(INDEX('Hoja de Trabajo para listado'!$AB$155:$BA$1048576,MATCH($A978,'Hoja de Trabajo para listado'!$AB$155:$AB$1048576,0),MATCH((CUADRO!G$5&amp;$E978),'Hoja de Trabajo para listado'!$AB$151:$BA$151,0)),0)+IFERROR(INDEX('Hoja de Trabajo para listado'!$BC$155:$CB$1048576,MATCH($A978,'Hoja de Trabajo para listado'!$BC$155:$BC$1048576,0),MATCH((CUADRO!G$5&amp;$E978),'Hoja de Trabajo para listado'!$BC$151:$CB$151,0)),0)+IFERROR(INDEX('Hoja de Trabajo para listado'!$DE$153:$DG$274,MATCH($A978,'Hoja de Trabajo para listado'!$DE$153:$DE$1048576,0),MATCH((CUADRO!G$5&amp;$E978),'Hoja de Trabajo para listado'!$DE$151:$DG$151,0)),0)+IFERROR(INDEX('Hoja de Trabajo para listado'!$CD$155:$DC$1048576,MATCH($A978,'Hoja de Trabajo para listado'!$CD$155:$CD$1048576,0),MATCH((CUADRO!G$5&amp;$E978),'Hoja de Trabajo para listado'!$CD$151:$DC$151,0)),0)</f>
        <v>0</v>
      </c>
      <c r="H978" s="255">
        <f ca="1">+IFERROR(INDEX('Hoja de Trabajo para listado'!$A$155:$Z$1048576,MATCH($A978,'Hoja de Trabajo para listado'!$A$155:$A$1048576,0),MATCH((CUADRO!H$5&amp;$E978),'Hoja de Trabajo para listado'!$A$151:$Z$151,0)),0)+IFERROR(INDEX('Hoja de Trabajo para listado'!$AB$155:$BA$1048576,MATCH($A978,'Hoja de Trabajo para listado'!$AB$155:$AB$1048576,0),MATCH((CUADRO!H$5&amp;$E978),'Hoja de Trabajo para listado'!$AB$151:$BA$151,0)),0)+IFERROR(INDEX('Hoja de Trabajo para listado'!$BC$155:$CB$1048576,MATCH($A978,'Hoja de Trabajo para listado'!$BC$155:$BC$1048576,0),MATCH((CUADRO!H$5&amp;$E978),'Hoja de Trabajo para listado'!$BC$151:$CB$151,0)),0)+IFERROR(INDEX('Hoja de Trabajo para listado'!$DE$153:$DG$274,MATCH($A978,'Hoja de Trabajo para listado'!$DE$153:$DE$1048576,0),MATCH((CUADRO!H$5&amp;$E978),'Hoja de Trabajo para listado'!$DE$151:$DG$151,0)),0)+IFERROR(INDEX('Hoja de Trabajo para listado'!$CD$155:$DC$1048576,MATCH($A978,'Hoja de Trabajo para listado'!$CD$155:$CD$1048576,0),MATCH((CUADRO!H$5&amp;$E978),'Hoja de Trabajo para listado'!$CD$151:$DC$151,0)),0)</f>
        <v>0</v>
      </c>
      <c r="I978" s="255">
        <f ca="1">+IFERROR(INDEX('Hoja de Trabajo para listado'!$A$155:$Z$1048576,MATCH($A978,'Hoja de Trabajo para listado'!$A$155:$A$1048576,0),MATCH((CUADRO!I$5&amp;$E978),'Hoja de Trabajo para listado'!$A$151:$Z$151,0)),0)+IFERROR(INDEX('Hoja de Trabajo para listado'!$AB$155:$BA$1048576,MATCH($A978,'Hoja de Trabajo para listado'!$AB$155:$AB$1048576,0),MATCH((CUADRO!I$5&amp;$E978),'Hoja de Trabajo para listado'!$AB$151:$BA$151,0)),0)+IFERROR(INDEX('Hoja de Trabajo para listado'!$BC$155:$CB$1048576,MATCH($A978,'Hoja de Trabajo para listado'!$BC$155:$BC$1048576,0),MATCH((CUADRO!I$5&amp;$E978),'Hoja de Trabajo para listado'!$BC$151:$CB$151,0)),0)+IFERROR(INDEX('Hoja de Trabajo para listado'!$DE$153:$DG$274,MATCH($A978,'Hoja de Trabajo para listado'!$DE$153:$DE$1048576,0),MATCH((CUADRO!I$5&amp;$E978),'Hoja de Trabajo para listado'!$DE$151:$DG$151,0)),0)+IFERROR(INDEX('Hoja de Trabajo para listado'!$CD$155:$DC$1048576,MATCH($A978,'Hoja de Trabajo para listado'!$CD$155:$CD$1048576,0),MATCH((CUADRO!I$5&amp;$E978),'Hoja de Trabajo para listado'!$CD$151:$DC$151,0)),0)</f>
        <v>0</v>
      </c>
      <c r="J978" s="255">
        <f ca="1">+IFERROR(INDEX('Hoja de Trabajo para listado'!$A$155:$Z$1048576,MATCH($A978,'Hoja de Trabajo para listado'!$A$155:$A$1048576,0),MATCH((CUADRO!J$5&amp;$E978),'Hoja de Trabajo para listado'!$A$151:$Z$151,0)),0)+IFERROR(INDEX('Hoja de Trabajo para listado'!$AB$155:$BA$1048576,MATCH($A978,'Hoja de Trabajo para listado'!$AB$155:$AB$1048576,0),MATCH((CUADRO!J$5&amp;$E978),'Hoja de Trabajo para listado'!$AB$151:$BA$151,0)),0)+IFERROR(INDEX('Hoja de Trabajo para listado'!$BC$155:$CB$1048576,MATCH($A978,'Hoja de Trabajo para listado'!$BC$155:$BC$1048576,0),MATCH((CUADRO!J$5&amp;$E978),'Hoja de Trabajo para listado'!$BC$151:$CB$151,0)),0)+IFERROR(INDEX('Hoja de Trabajo para listado'!$DE$153:$DG$274,MATCH($A978,'Hoja de Trabajo para listado'!$DE$153:$DE$1048576,0),MATCH((CUADRO!J$5&amp;$E978),'Hoja de Trabajo para listado'!$DE$151:$DG$151,0)),0)+IFERROR(INDEX('Hoja de Trabajo para listado'!$CD$155:$DC$1048576,MATCH($A978,'Hoja de Trabajo para listado'!$CD$155:$CD$1048576,0),MATCH((CUADRO!J$5&amp;$E978),'Hoja de Trabajo para listado'!$CD$151:$DC$151,0)),0)</f>
        <v>0</v>
      </c>
      <c r="K978" s="255">
        <f ca="1">+IFERROR(INDEX('Hoja de Trabajo para listado'!$A$155:$Z$1048576,MATCH($A978,'Hoja de Trabajo para listado'!$A$155:$A$1048576,0),MATCH((CUADRO!K$5&amp;$E978),'Hoja de Trabajo para listado'!$A$151:$Z$151,0)),0)+IFERROR(INDEX('Hoja de Trabajo para listado'!$AB$155:$BA$1048576,MATCH($A978,'Hoja de Trabajo para listado'!$AB$155:$AB$1048576,0),MATCH((CUADRO!K$5&amp;$E978),'Hoja de Trabajo para listado'!$AB$151:$BA$151,0)),0)+IFERROR(INDEX('Hoja de Trabajo para listado'!$BC$155:$CB$1048576,MATCH($A978,'Hoja de Trabajo para listado'!$BC$155:$BC$1048576,0),MATCH((CUADRO!K$5&amp;$E978),'Hoja de Trabajo para listado'!$BC$151:$CB$151,0)),0)+IFERROR(INDEX('Hoja de Trabajo para listado'!$DE$153:$DG$274,MATCH($A978,'Hoja de Trabajo para listado'!$DE$153:$DE$1048576,0),MATCH((CUADRO!K$5&amp;$E978),'Hoja de Trabajo para listado'!$DE$151:$DG$151,0)),0)+IFERROR(INDEX('Hoja de Trabajo para listado'!$CD$155:$DC$1048576,MATCH($A978,'Hoja de Trabajo para listado'!$CD$155:$CD$1048576,0),MATCH((CUADRO!K$5&amp;$E978),'Hoja de Trabajo para listado'!$CD$151:$DC$151,0)),0)</f>
        <v>0</v>
      </c>
      <c r="L978" s="255">
        <f ca="1">+IFERROR(INDEX('Hoja de Trabajo para listado'!$A$155:$Z$1048576,MATCH($A978,'Hoja de Trabajo para listado'!$A$155:$A$1048576,0),MATCH((CUADRO!L$5&amp;$E978),'Hoja de Trabajo para listado'!$A$151:$Z$151,0)),0)+IFERROR(INDEX('Hoja de Trabajo para listado'!$AB$155:$BA$1048576,MATCH($A978,'Hoja de Trabajo para listado'!$AB$155:$AB$1048576,0),MATCH((CUADRO!L$5&amp;$E978),'Hoja de Trabajo para listado'!$AB$151:$BA$151,0)),0)+IFERROR(INDEX('Hoja de Trabajo para listado'!$BC$155:$CB$1048576,MATCH($A978,'Hoja de Trabajo para listado'!$BC$155:$BC$1048576,0),MATCH((CUADRO!L$5&amp;$E978),'Hoja de Trabajo para listado'!$BC$151:$CB$151,0)),0)+IFERROR(INDEX('Hoja de Trabajo para listado'!$DE$153:$DG$274,MATCH($A978,'Hoja de Trabajo para listado'!$DE$153:$DE$1048576,0),MATCH((CUADRO!L$5&amp;$E978),'Hoja de Trabajo para listado'!$DE$151:$DG$151,0)),0)+IFERROR(INDEX('Hoja de Trabajo para listado'!$CD$155:$DC$1048576,MATCH($A978,'Hoja de Trabajo para listado'!$CD$155:$CD$1048576,0),MATCH((CUADRO!L$5&amp;$E978),'Hoja de Trabajo para listado'!$CD$151:$DC$151,0)),0)</f>
        <v>0</v>
      </c>
      <c r="M978" s="255">
        <f ca="1">+IFERROR(INDEX('Hoja de Trabajo para listado'!$A$155:$Z$1048576,MATCH($A978,'Hoja de Trabajo para listado'!$A$155:$A$1048576,0),MATCH((CUADRO!M$5&amp;$E978),'Hoja de Trabajo para listado'!$A$151:$Z$151,0)),0)+IFERROR(INDEX('Hoja de Trabajo para listado'!$AB$155:$BA$1048576,MATCH($A978,'Hoja de Trabajo para listado'!$AB$155:$AB$1048576,0),MATCH((CUADRO!M$5&amp;$E978),'Hoja de Trabajo para listado'!$AB$151:$BA$151,0)),0)+IFERROR(INDEX('Hoja de Trabajo para listado'!$BC$155:$CB$1048576,MATCH($A978,'Hoja de Trabajo para listado'!$BC$155:$BC$1048576,0),MATCH((CUADRO!M$5&amp;$E978),'Hoja de Trabajo para listado'!$BC$151:$CB$151,0)),0)+IFERROR(INDEX('Hoja de Trabajo para listado'!$DE$153:$DG$274,MATCH($A978,'Hoja de Trabajo para listado'!$DE$153:$DE$1048576,0),MATCH((CUADRO!M$5&amp;$E978),'Hoja de Trabajo para listado'!$DE$151:$DG$151,0)),0)+IFERROR(INDEX('Hoja de Trabajo para listado'!$CD$155:$DC$1048576,MATCH($A978,'Hoja de Trabajo para listado'!$CD$155:$CD$1048576,0),MATCH((CUADRO!M$5&amp;$E978),'Hoja de Trabajo para listado'!$CD$151:$DC$151,0)),0)</f>
        <v>0</v>
      </c>
      <c r="N978" s="255">
        <f ca="1">+IFERROR(INDEX('Hoja de Trabajo para listado'!$A$155:$Z$1048576,MATCH($A978,'Hoja de Trabajo para listado'!$A$155:$A$1048576,0),MATCH((CUADRO!N$5&amp;$E978),'Hoja de Trabajo para listado'!$A$151:$Z$151,0)),0)+IFERROR(INDEX('Hoja de Trabajo para listado'!$AB$155:$BA$1048576,MATCH($A978,'Hoja de Trabajo para listado'!$AB$155:$AB$1048576,0),MATCH((CUADRO!N$5&amp;$E978),'Hoja de Trabajo para listado'!$AB$151:$BA$151,0)),0)+IFERROR(INDEX('Hoja de Trabajo para listado'!$BC$155:$CB$1048576,MATCH($A978,'Hoja de Trabajo para listado'!$BC$155:$BC$1048576,0),MATCH((CUADRO!N$5&amp;$E978),'Hoja de Trabajo para listado'!$BC$151:$CB$151,0)),0)+IFERROR(INDEX('Hoja de Trabajo para listado'!$DE$153:$DG$274,MATCH($A978,'Hoja de Trabajo para listado'!$DE$153:$DE$1048576,0),MATCH((CUADRO!N$5&amp;$E978),'Hoja de Trabajo para listado'!$DE$151:$DG$151,0)),0)+IFERROR(INDEX('Hoja de Trabajo para listado'!$CD$155:$DC$1048576,MATCH($A978,'Hoja de Trabajo para listado'!$CD$155:$CD$1048576,0),MATCH((CUADRO!N$5&amp;$E978),'Hoja de Trabajo para listado'!$CD$151:$DC$151,0)),0)</f>
        <v>0</v>
      </c>
      <c r="O978" s="255">
        <f ca="1">+IFERROR(INDEX('Hoja de Trabajo para listado'!$A$155:$Z$1048576,MATCH($A978,'Hoja de Trabajo para listado'!$A$155:$A$1048576,0),MATCH((CUADRO!O$5&amp;$E978),'Hoja de Trabajo para listado'!$A$151:$Z$151,0)),0)+IFERROR(INDEX('Hoja de Trabajo para listado'!$AB$155:$BA$1048576,MATCH($A978,'Hoja de Trabajo para listado'!$AB$155:$AB$1048576,0),MATCH((CUADRO!O$5&amp;$E978),'Hoja de Trabajo para listado'!$AB$151:$BA$151,0)),0)+IFERROR(INDEX('Hoja de Trabajo para listado'!$BC$155:$CB$1048576,MATCH($A978,'Hoja de Trabajo para listado'!$BC$155:$BC$1048576,0),MATCH((CUADRO!O$5&amp;$E978),'Hoja de Trabajo para listado'!$BC$151:$CB$151,0)),0)+IFERROR(INDEX('Hoja de Trabajo para listado'!$DE$153:$DG$274,MATCH($A978,'Hoja de Trabajo para listado'!$DE$153:$DE$1048576,0),MATCH((CUADRO!O$5&amp;$E978),'Hoja de Trabajo para listado'!$DE$151:$DG$151,0)),0)+IFERROR(INDEX('Hoja de Trabajo para listado'!$CD$155:$DC$1048576,MATCH($A978,'Hoja de Trabajo para listado'!$CD$155:$CD$1048576,0),MATCH((CUADRO!O$5&amp;$E978),'Hoja de Trabajo para listado'!$CD$151:$DC$151,0)),0)</f>
        <v>0</v>
      </c>
      <c r="P978" s="255">
        <f ca="1">+IFERROR(INDEX('Hoja de Trabajo para listado'!$A$155:$Z$1048576,MATCH($A978,'Hoja de Trabajo para listado'!$A$155:$A$1048576,0),MATCH((CUADRO!P$5&amp;$E978),'Hoja de Trabajo para listado'!$A$151:$Z$151,0)),0)+IFERROR(INDEX('Hoja de Trabajo para listado'!$AB$155:$BA$1048576,MATCH($A978,'Hoja de Trabajo para listado'!$AB$155:$AB$1048576,0),MATCH((CUADRO!P$5&amp;$E978),'Hoja de Trabajo para listado'!$AB$151:$BA$151,0)),0)+IFERROR(INDEX('Hoja de Trabajo para listado'!$BC$155:$CB$1048576,MATCH($A978,'Hoja de Trabajo para listado'!$BC$155:$BC$1048576,0),MATCH((CUADRO!P$5&amp;$E978),'Hoja de Trabajo para listado'!$BC$151:$CB$151,0)),0)+IFERROR(INDEX('Hoja de Trabajo para listado'!$DE$153:$DG$274,MATCH($A978,'Hoja de Trabajo para listado'!$DE$153:$DE$1048576,0),MATCH((CUADRO!P$5&amp;$E978),'Hoja de Trabajo para listado'!$DE$151:$DG$151,0)),0)+IFERROR(INDEX('Hoja de Trabajo para listado'!$CD$155:$DC$1048576,MATCH($A978,'Hoja de Trabajo para listado'!$CD$155:$CD$1048576,0),MATCH((CUADRO!P$5&amp;$E978),'Hoja de Trabajo para listado'!$CD$151:$DC$151,0)),0)</f>
        <v>0</v>
      </c>
      <c r="Q978" s="255">
        <f ca="1">+IFERROR(INDEX('Hoja de Trabajo para listado'!$A$155:$Z$1048576,MATCH($A978,'Hoja de Trabajo para listado'!$A$155:$A$1048576,0),MATCH((CUADRO!Q$5&amp;$E978),'Hoja de Trabajo para listado'!$A$151:$Z$151,0)),0)+IFERROR(INDEX('Hoja de Trabajo para listado'!$AB$155:$BA$1048576,MATCH($A978,'Hoja de Trabajo para listado'!$AB$155:$AB$1048576,0),MATCH((CUADRO!Q$5&amp;$E978),'Hoja de Trabajo para listado'!$AB$151:$BA$151,0)),0)+IFERROR(INDEX('Hoja de Trabajo para listado'!$BC$155:$CB$1048576,MATCH($A978,'Hoja de Trabajo para listado'!$BC$155:$BC$1048576,0),MATCH((CUADRO!Q$5&amp;$E978),'Hoja de Trabajo para listado'!$BC$151:$CB$151,0)),0)+IFERROR(INDEX('Hoja de Trabajo para listado'!$DE$153:$DG$274,MATCH($A978,'Hoja de Trabajo para listado'!$DE$153:$DE$1048576,0),MATCH((CUADRO!Q$5&amp;$E978),'Hoja de Trabajo para listado'!$DE$151:$DG$151,0)),0)+IFERROR(INDEX('Hoja de Trabajo para listado'!$CD$155:$DC$1048576,MATCH($A978,'Hoja de Trabajo para listado'!$CD$155:$CD$1048576,0),MATCH((CUADRO!Q$5&amp;$E978),'Hoja de Trabajo para listado'!$CD$151:$DC$151,0)),0)</f>
        <v>0</v>
      </c>
      <c r="R978" s="255">
        <f t="shared" ca="1" si="30"/>
        <v>0</v>
      </c>
      <c r="S978" s="262"/>
      <c r="T978" s="255">
        <f ca="1">+T979</f>
        <v>0</v>
      </c>
      <c r="U978" s="254">
        <f t="shared" si="31"/>
        <v>1</v>
      </c>
      <c r="V978" s="362" t="str">
        <f>+VLOOKUP(A978,bd_lista!$A$3:$E$590,5,FALSE)</f>
        <v>Gobiernos Autonomos Municipales</v>
      </c>
      <c r="W978" s="361" t="str">
        <f>+V978</f>
        <v>Gobiernos Autonomos Municipales</v>
      </c>
      <c r="X978" s="254">
        <f>+VLOOKUP(A978,[2]Sheet1!$A$13:$D$744,4,FALSE)</f>
        <v>0</v>
      </c>
      <c r="Y978" s="254" t="e">
        <f>+VLOOKUP(X978,bd_lista!$A$3:$C$590,3,FALSE)</f>
        <v>#N/A</v>
      </c>
      <c r="Z978" s="316">
        <f>+X978</f>
        <v>0</v>
      </c>
      <c r="AA978" s="317" t="e">
        <f>+Y978</f>
        <v>#N/A</v>
      </c>
    </row>
    <row r="979" spans="1:27" customFormat="1" ht="15" hidden="1" customHeight="1">
      <c r="A979" s="32">
        <v>1752</v>
      </c>
      <c r="B979" s="307"/>
      <c r="C979" s="259" t="str">
        <f>+VLOOKUP(A979,bd_lista!$A$3:$C$590,3,FALSE)</f>
        <v>Gobierno Autónomo Municipal de San Juan</v>
      </c>
      <c r="D979" s="362"/>
      <c r="E979" s="256" t="s">
        <v>1314</v>
      </c>
      <c r="F979" s="257">
        <f ca="1">+IFERROR(INDEX('Hoja de Trabajo para listado'!$A$155:$Z$1048576,MATCH($A979,'Hoja de Trabajo para listado'!$A$155:$A$1048576,0),MATCH((CUADRO!F$5&amp;$E979),'Hoja de Trabajo para listado'!$A$151:$Z$151,0)),0)+IFERROR(INDEX('Hoja de Trabajo para listado'!$AB$155:$BA$1048576,MATCH($A979,'Hoja de Trabajo para listado'!$AB$155:$AB$1048576,0),MATCH((CUADRO!F$5&amp;$E979),'Hoja de Trabajo para listado'!$AB$151:$BA$151,0)),0)+IFERROR(INDEX('Hoja de Trabajo para listado'!$BC$155:$CB$1048576,MATCH($A979,'Hoja de Trabajo para listado'!$BC$155:$BC$1048576,0),MATCH((CUADRO!F$5&amp;$E979),'Hoja de Trabajo para listado'!$BC$151:$CB$151,0)),0)+IFERROR(INDEX('Hoja de Trabajo para listado'!$DE$153:$DG$274,MATCH($A979,'Hoja de Trabajo para listado'!$DE$153:$DE$1048576,0),MATCH((CUADRO!F$5&amp;$E979),'Hoja de Trabajo para listado'!$DE$151:$DG$151,0)),0)+IFERROR(INDEX('Hoja de Trabajo para listado'!$CD$155:$DC$1048576,MATCH($A979,'Hoja de Trabajo para listado'!$CD$155:$CD$1048576,0),MATCH((CUADRO!F$5&amp;$E979),'Hoja de Trabajo para listado'!$CD$151:$DC$151,0)),0)</f>
        <v>0</v>
      </c>
      <c r="G979" s="257">
        <f ca="1">+IFERROR(INDEX('Hoja de Trabajo para listado'!$A$155:$Z$1048576,MATCH($A979,'Hoja de Trabajo para listado'!$A$155:$A$1048576,0),MATCH((CUADRO!G$5&amp;$E979),'Hoja de Trabajo para listado'!$A$151:$Z$151,0)),0)+IFERROR(INDEX('Hoja de Trabajo para listado'!$AB$155:$BA$1048576,MATCH($A979,'Hoja de Trabajo para listado'!$AB$155:$AB$1048576,0),MATCH((CUADRO!G$5&amp;$E979),'Hoja de Trabajo para listado'!$AB$151:$BA$151,0)),0)+IFERROR(INDEX('Hoja de Trabajo para listado'!$BC$155:$CB$1048576,MATCH($A979,'Hoja de Trabajo para listado'!$BC$155:$BC$1048576,0),MATCH((CUADRO!G$5&amp;$E979),'Hoja de Trabajo para listado'!$BC$151:$CB$151,0)),0)+IFERROR(INDEX('Hoja de Trabajo para listado'!$DE$153:$DG$274,MATCH($A979,'Hoja de Trabajo para listado'!$DE$153:$DE$1048576,0),MATCH((CUADRO!G$5&amp;$E979),'Hoja de Trabajo para listado'!$DE$151:$DG$151,0)),0)+IFERROR(INDEX('Hoja de Trabajo para listado'!$CD$155:$DC$1048576,MATCH($A979,'Hoja de Trabajo para listado'!$CD$155:$CD$1048576,0),MATCH((CUADRO!G$5&amp;$E979),'Hoja de Trabajo para listado'!$CD$151:$DC$151,0)),0)</f>
        <v>0</v>
      </c>
      <c r="H979" s="257">
        <f ca="1">+IFERROR(INDEX('Hoja de Trabajo para listado'!$A$155:$Z$1048576,MATCH($A979,'Hoja de Trabajo para listado'!$A$155:$A$1048576,0),MATCH((CUADRO!H$5&amp;$E979),'Hoja de Trabajo para listado'!$A$151:$Z$151,0)),0)+IFERROR(INDEX('Hoja de Trabajo para listado'!$AB$155:$BA$1048576,MATCH($A979,'Hoja de Trabajo para listado'!$AB$155:$AB$1048576,0),MATCH((CUADRO!H$5&amp;$E979),'Hoja de Trabajo para listado'!$AB$151:$BA$151,0)),0)+IFERROR(INDEX('Hoja de Trabajo para listado'!$BC$155:$CB$1048576,MATCH($A979,'Hoja de Trabajo para listado'!$BC$155:$BC$1048576,0),MATCH((CUADRO!H$5&amp;$E979),'Hoja de Trabajo para listado'!$BC$151:$CB$151,0)),0)+IFERROR(INDEX('Hoja de Trabajo para listado'!$DE$153:$DG$274,MATCH($A979,'Hoja de Trabajo para listado'!$DE$153:$DE$1048576,0),MATCH((CUADRO!H$5&amp;$E979),'Hoja de Trabajo para listado'!$DE$151:$DG$151,0)),0)+IFERROR(INDEX('Hoja de Trabajo para listado'!$CD$155:$DC$1048576,MATCH($A979,'Hoja de Trabajo para listado'!$CD$155:$CD$1048576,0),MATCH((CUADRO!H$5&amp;$E979),'Hoja de Trabajo para listado'!$CD$151:$DC$151,0)),0)</f>
        <v>0</v>
      </c>
      <c r="I979" s="257">
        <f ca="1">+IFERROR(INDEX('Hoja de Trabajo para listado'!$A$155:$Z$1048576,MATCH($A979,'Hoja de Trabajo para listado'!$A$155:$A$1048576,0),MATCH((CUADRO!I$5&amp;$E979),'Hoja de Trabajo para listado'!$A$151:$Z$151,0)),0)+IFERROR(INDEX('Hoja de Trabajo para listado'!$AB$155:$BA$1048576,MATCH($A979,'Hoja de Trabajo para listado'!$AB$155:$AB$1048576,0),MATCH((CUADRO!I$5&amp;$E979),'Hoja de Trabajo para listado'!$AB$151:$BA$151,0)),0)+IFERROR(INDEX('Hoja de Trabajo para listado'!$BC$155:$CB$1048576,MATCH($A979,'Hoja de Trabajo para listado'!$BC$155:$BC$1048576,0),MATCH((CUADRO!I$5&amp;$E979),'Hoja de Trabajo para listado'!$BC$151:$CB$151,0)),0)+IFERROR(INDEX('Hoja de Trabajo para listado'!$DE$153:$DG$274,MATCH($A979,'Hoja de Trabajo para listado'!$DE$153:$DE$1048576,0),MATCH((CUADRO!I$5&amp;$E979),'Hoja de Trabajo para listado'!$DE$151:$DG$151,0)),0)+IFERROR(INDEX('Hoja de Trabajo para listado'!$CD$155:$DC$1048576,MATCH($A979,'Hoja de Trabajo para listado'!$CD$155:$CD$1048576,0),MATCH((CUADRO!I$5&amp;$E979),'Hoja de Trabajo para listado'!$CD$151:$DC$151,0)),0)</f>
        <v>0</v>
      </c>
      <c r="J979" s="257">
        <f ca="1">+IFERROR(INDEX('Hoja de Trabajo para listado'!$A$155:$Z$1048576,MATCH($A979,'Hoja de Trabajo para listado'!$A$155:$A$1048576,0),MATCH((CUADRO!J$5&amp;$E979),'Hoja de Trabajo para listado'!$A$151:$Z$151,0)),0)+IFERROR(INDEX('Hoja de Trabajo para listado'!$AB$155:$BA$1048576,MATCH($A979,'Hoja de Trabajo para listado'!$AB$155:$AB$1048576,0),MATCH((CUADRO!J$5&amp;$E979),'Hoja de Trabajo para listado'!$AB$151:$BA$151,0)),0)+IFERROR(INDEX('Hoja de Trabajo para listado'!$BC$155:$CB$1048576,MATCH($A979,'Hoja de Trabajo para listado'!$BC$155:$BC$1048576,0),MATCH((CUADRO!J$5&amp;$E979),'Hoja de Trabajo para listado'!$BC$151:$CB$151,0)),0)+IFERROR(INDEX('Hoja de Trabajo para listado'!$DE$153:$DG$274,MATCH($A979,'Hoja de Trabajo para listado'!$DE$153:$DE$1048576,0),MATCH((CUADRO!J$5&amp;$E979),'Hoja de Trabajo para listado'!$DE$151:$DG$151,0)),0)+IFERROR(INDEX('Hoja de Trabajo para listado'!$CD$155:$DC$1048576,MATCH($A979,'Hoja de Trabajo para listado'!$CD$155:$CD$1048576,0),MATCH((CUADRO!J$5&amp;$E979),'Hoja de Trabajo para listado'!$CD$151:$DC$151,0)),0)</f>
        <v>0</v>
      </c>
      <c r="K979" s="257">
        <f ca="1">+IFERROR(INDEX('Hoja de Trabajo para listado'!$A$155:$Z$1048576,MATCH($A979,'Hoja de Trabajo para listado'!$A$155:$A$1048576,0),MATCH((CUADRO!K$5&amp;$E979),'Hoja de Trabajo para listado'!$A$151:$Z$151,0)),0)+IFERROR(INDEX('Hoja de Trabajo para listado'!$AB$155:$BA$1048576,MATCH($A979,'Hoja de Trabajo para listado'!$AB$155:$AB$1048576,0),MATCH((CUADRO!K$5&amp;$E979),'Hoja de Trabajo para listado'!$AB$151:$BA$151,0)),0)+IFERROR(INDEX('Hoja de Trabajo para listado'!$BC$155:$CB$1048576,MATCH($A979,'Hoja de Trabajo para listado'!$BC$155:$BC$1048576,0),MATCH((CUADRO!K$5&amp;$E979),'Hoja de Trabajo para listado'!$BC$151:$CB$151,0)),0)+IFERROR(INDEX('Hoja de Trabajo para listado'!$DE$153:$DG$274,MATCH($A979,'Hoja de Trabajo para listado'!$DE$153:$DE$1048576,0),MATCH((CUADRO!K$5&amp;$E979),'Hoja de Trabajo para listado'!$DE$151:$DG$151,0)),0)+IFERROR(INDEX('Hoja de Trabajo para listado'!$CD$155:$DC$1048576,MATCH($A979,'Hoja de Trabajo para listado'!$CD$155:$CD$1048576,0),MATCH((CUADRO!K$5&amp;$E979),'Hoja de Trabajo para listado'!$CD$151:$DC$151,0)),0)</f>
        <v>0</v>
      </c>
      <c r="L979" s="257">
        <f ca="1">+IFERROR(INDEX('Hoja de Trabajo para listado'!$A$155:$Z$1048576,MATCH($A979,'Hoja de Trabajo para listado'!$A$155:$A$1048576,0),MATCH((CUADRO!L$5&amp;$E979),'Hoja de Trabajo para listado'!$A$151:$Z$151,0)),0)+IFERROR(INDEX('Hoja de Trabajo para listado'!$AB$155:$BA$1048576,MATCH($A979,'Hoja de Trabajo para listado'!$AB$155:$AB$1048576,0),MATCH((CUADRO!L$5&amp;$E979),'Hoja de Trabajo para listado'!$AB$151:$BA$151,0)),0)+IFERROR(INDEX('Hoja de Trabajo para listado'!$BC$155:$CB$1048576,MATCH($A979,'Hoja de Trabajo para listado'!$BC$155:$BC$1048576,0),MATCH((CUADRO!L$5&amp;$E979),'Hoja de Trabajo para listado'!$BC$151:$CB$151,0)),0)+IFERROR(INDEX('Hoja de Trabajo para listado'!$DE$153:$DG$274,MATCH($A979,'Hoja de Trabajo para listado'!$DE$153:$DE$1048576,0),MATCH((CUADRO!L$5&amp;$E979),'Hoja de Trabajo para listado'!$DE$151:$DG$151,0)),0)+IFERROR(INDEX('Hoja de Trabajo para listado'!$CD$155:$DC$1048576,MATCH($A979,'Hoja de Trabajo para listado'!$CD$155:$CD$1048576,0),MATCH((CUADRO!L$5&amp;$E979),'Hoja de Trabajo para listado'!$CD$151:$DC$151,0)),0)</f>
        <v>0</v>
      </c>
      <c r="M979" s="257">
        <f ca="1">+IFERROR(INDEX('Hoja de Trabajo para listado'!$A$155:$Z$1048576,MATCH($A979,'Hoja de Trabajo para listado'!$A$155:$A$1048576,0),MATCH((CUADRO!M$5&amp;$E979),'Hoja de Trabajo para listado'!$A$151:$Z$151,0)),0)+IFERROR(INDEX('Hoja de Trabajo para listado'!$AB$155:$BA$1048576,MATCH($A979,'Hoja de Trabajo para listado'!$AB$155:$AB$1048576,0),MATCH((CUADRO!M$5&amp;$E979),'Hoja de Trabajo para listado'!$AB$151:$BA$151,0)),0)+IFERROR(INDEX('Hoja de Trabajo para listado'!$BC$155:$CB$1048576,MATCH($A979,'Hoja de Trabajo para listado'!$BC$155:$BC$1048576,0),MATCH((CUADRO!M$5&amp;$E979),'Hoja de Trabajo para listado'!$BC$151:$CB$151,0)),0)+IFERROR(INDEX('Hoja de Trabajo para listado'!$DE$153:$DG$274,MATCH($A979,'Hoja de Trabajo para listado'!$DE$153:$DE$1048576,0),MATCH((CUADRO!M$5&amp;$E979),'Hoja de Trabajo para listado'!$DE$151:$DG$151,0)),0)+IFERROR(INDEX('Hoja de Trabajo para listado'!$CD$155:$DC$1048576,MATCH($A979,'Hoja de Trabajo para listado'!$CD$155:$CD$1048576,0),MATCH((CUADRO!M$5&amp;$E979),'Hoja de Trabajo para listado'!$CD$151:$DC$151,0)),0)</f>
        <v>0</v>
      </c>
      <c r="N979" s="255">
        <f ca="1">+IFERROR(INDEX('Hoja de Trabajo para listado'!$A$155:$Z$1048576,MATCH($A979,'Hoja de Trabajo para listado'!$A$155:$A$1048576,0),MATCH((CUADRO!N$5&amp;$E979),'Hoja de Trabajo para listado'!$A$151:$Z$151,0)),0)+IFERROR(INDEX('Hoja de Trabajo para listado'!$AB$155:$BA$1048576,MATCH($A979,'Hoja de Trabajo para listado'!$AB$155:$AB$1048576,0),MATCH((CUADRO!N$5&amp;$E979),'Hoja de Trabajo para listado'!$AB$151:$BA$151,0)),0)+IFERROR(INDEX('Hoja de Trabajo para listado'!$BC$155:$CB$1048576,MATCH($A979,'Hoja de Trabajo para listado'!$BC$155:$BC$1048576,0),MATCH((CUADRO!N$5&amp;$E979),'Hoja de Trabajo para listado'!$BC$151:$CB$151,0)),0)+IFERROR(INDEX('Hoja de Trabajo para listado'!$DE$153:$DG$274,MATCH($A979,'Hoja de Trabajo para listado'!$DE$153:$DE$1048576,0),MATCH((CUADRO!N$5&amp;$E979),'Hoja de Trabajo para listado'!$DE$151:$DG$151,0)),0)+IFERROR(INDEX('Hoja de Trabajo para listado'!$CD$155:$DC$1048576,MATCH($A979,'Hoja de Trabajo para listado'!$CD$155:$CD$1048576,0),MATCH((CUADRO!N$5&amp;$E979),'Hoja de Trabajo para listado'!$CD$151:$DC$151,0)),0)</f>
        <v>0</v>
      </c>
      <c r="O979" s="255">
        <f ca="1">+IFERROR(INDEX('Hoja de Trabajo para listado'!$A$155:$Z$1048576,MATCH($A979,'Hoja de Trabajo para listado'!$A$155:$A$1048576,0),MATCH((CUADRO!O$5&amp;$E979),'Hoja de Trabajo para listado'!$A$151:$Z$151,0)),0)+IFERROR(INDEX('Hoja de Trabajo para listado'!$AB$155:$BA$1048576,MATCH($A979,'Hoja de Trabajo para listado'!$AB$155:$AB$1048576,0),MATCH((CUADRO!O$5&amp;$E979),'Hoja de Trabajo para listado'!$AB$151:$BA$151,0)),0)+IFERROR(INDEX('Hoja de Trabajo para listado'!$BC$155:$CB$1048576,MATCH($A979,'Hoja de Trabajo para listado'!$BC$155:$BC$1048576,0),MATCH((CUADRO!O$5&amp;$E979),'Hoja de Trabajo para listado'!$BC$151:$CB$151,0)),0)+IFERROR(INDEX('Hoja de Trabajo para listado'!$DE$153:$DG$274,MATCH($A979,'Hoja de Trabajo para listado'!$DE$153:$DE$1048576,0),MATCH((CUADRO!O$5&amp;$E979),'Hoja de Trabajo para listado'!$DE$151:$DG$151,0)),0)+IFERROR(INDEX('Hoja de Trabajo para listado'!$CD$155:$DC$1048576,MATCH($A979,'Hoja de Trabajo para listado'!$CD$155:$CD$1048576,0),MATCH((CUADRO!O$5&amp;$E979),'Hoja de Trabajo para listado'!$CD$151:$DC$151,0)),0)</f>
        <v>0</v>
      </c>
      <c r="P979" s="255">
        <f ca="1">+IFERROR(INDEX('Hoja de Trabajo para listado'!$A$155:$Z$1048576,MATCH($A979,'Hoja de Trabajo para listado'!$A$155:$A$1048576,0),MATCH((CUADRO!P$5&amp;$E979),'Hoja de Trabajo para listado'!$A$151:$Z$151,0)),0)+IFERROR(INDEX('Hoja de Trabajo para listado'!$AB$155:$BA$1048576,MATCH($A979,'Hoja de Trabajo para listado'!$AB$155:$AB$1048576,0),MATCH((CUADRO!P$5&amp;$E979),'Hoja de Trabajo para listado'!$AB$151:$BA$151,0)),0)+IFERROR(INDEX('Hoja de Trabajo para listado'!$BC$155:$CB$1048576,MATCH($A979,'Hoja de Trabajo para listado'!$BC$155:$BC$1048576,0),MATCH((CUADRO!P$5&amp;$E979),'Hoja de Trabajo para listado'!$BC$151:$CB$151,0)),0)+IFERROR(INDEX('Hoja de Trabajo para listado'!$DE$153:$DG$274,MATCH($A979,'Hoja de Trabajo para listado'!$DE$153:$DE$1048576,0),MATCH((CUADRO!P$5&amp;$E979),'Hoja de Trabajo para listado'!$DE$151:$DG$151,0)),0)+IFERROR(INDEX('Hoja de Trabajo para listado'!$CD$155:$DC$1048576,MATCH($A979,'Hoja de Trabajo para listado'!$CD$155:$CD$1048576,0),MATCH((CUADRO!P$5&amp;$E979),'Hoja de Trabajo para listado'!$CD$151:$DC$151,0)),0)</f>
        <v>0</v>
      </c>
      <c r="Q979" s="255">
        <f ca="1">+IFERROR(INDEX('Hoja de Trabajo para listado'!$A$155:$Z$1048576,MATCH($A979,'Hoja de Trabajo para listado'!$A$155:$A$1048576,0),MATCH((CUADRO!Q$5&amp;$E979),'Hoja de Trabajo para listado'!$A$151:$Z$151,0)),0)+IFERROR(INDEX('Hoja de Trabajo para listado'!$AB$155:$BA$1048576,MATCH($A979,'Hoja de Trabajo para listado'!$AB$155:$AB$1048576,0),MATCH((CUADRO!Q$5&amp;$E979),'Hoja de Trabajo para listado'!$AB$151:$BA$151,0)),0)+IFERROR(INDEX('Hoja de Trabajo para listado'!$BC$155:$CB$1048576,MATCH($A979,'Hoja de Trabajo para listado'!$BC$155:$BC$1048576,0),MATCH((CUADRO!Q$5&amp;$E979),'Hoja de Trabajo para listado'!$BC$151:$CB$151,0)),0)+IFERROR(INDEX('Hoja de Trabajo para listado'!$DE$153:$DG$274,MATCH($A979,'Hoja de Trabajo para listado'!$DE$153:$DE$1048576,0),MATCH((CUADRO!Q$5&amp;$E979),'Hoja de Trabajo para listado'!$DE$151:$DG$151,0)),0)+IFERROR(INDEX('Hoja de Trabajo para listado'!$CD$155:$DC$1048576,MATCH($A979,'Hoja de Trabajo para listado'!$CD$155:$CD$1048576,0),MATCH((CUADRO!Q$5&amp;$E979),'Hoja de Trabajo para listado'!$CD$151:$DC$151,0)),0)</f>
        <v>0</v>
      </c>
      <c r="R979" s="255">
        <f t="shared" ca="1" si="30"/>
        <v>0</v>
      </c>
      <c r="S979" s="262">
        <f ca="1">+R978+R979</f>
        <v>0</v>
      </c>
      <c r="T979" s="255">
        <f ca="1">+S979</f>
        <v>0</v>
      </c>
      <c r="U979" s="254">
        <f t="shared" si="31"/>
        <v>2</v>
      </c>
      <c r="V979" s="362" t="str">
        <f>+VLOOKUP(A979,bd_lista!$A$3:$E$590,5,FALSE)</f>
        <v>Gobiernos Autonomos Municipales</v>
      </c>
      <c r="W979" s="362"/>
      <c r="X979" s="254">
        <f>+VLOOKUP(A979,[2]Sheet1!$A$13:$D$744,4,FALSE)</f>
        <v>0</v>
      </c>
      <c r="Y979" s="254" t="e">
        <f>+VLOOKUP(X979,bd_lista!$A$3:$C$590,3,FALSE)</f>
        <v>#N/A</v>
      </c>
      <c r="Z979" s="314"/>
      <c r="AA979" s="315"/>
    </row>
    <row r="980" spans="1:27" customFormat="1" ht="15" hidden="1" customHeight="1">
      <c r="A980" s="32">
        <v>1753</v>
      </c>
      <c r="B980" s="306">
        <f>+A980</f>
        <v>1753</v>
      </c>
      <c r="C980" s="259" t="str">
        <f>+VLOOKUP(A980,bd_lista!$A$3:$C$590,3,FALSE)</f>
        <v>Gobierno Autónomo Municipal de Fernández Alonso</v>
      </c>
      <c r="D980" s="361" t="str">
        <f>+C980</f>
        <v>Gobierno Autónomo Municipal de Fernández Alonso</v>
      </c>
      <c r="E980" s="254" t="s">
        <v>1313</v>
      </c>
      <c r="F980" s="255">
        <f ca="1">+IFERROR(INDEX('Hoja de Trabajo para listado'!$A$155:$Z$1048576,MATCH($A980,'Hoja de Trabajo para listado'!$A$155:$A$1048576,0),MATCH((CUADRO!F$5&amp;$E980),'Hoja de Trabajo para listado'!$A$151:$Z$151,0)),0)+IFERROR(INDEX('Hoja de Trabajo para listado'!$AB$155:$BA$1048576,MATCH($A980,'Hoja de Trabajo para listado'!$AB$155:$AB$1048576,0),MATCH((CUADRO!F$5&amp;$E980),'Hoja de Trabajo para listado'!$AB$151:$BA$151,0)),0)+IFERROR(INDEX('Hoja de Trabajo para listado'!$BC$155:$CB$1048576,MATCH($A980,'Hoja de Trabajo para listado'!$BC$155:$BC$1048576,0),MATCH((CUADRO!F$5&amp;$E980),'Hoja de Trabajo para listado'!$BC$151:$CB$151,0)),0)+IFERROR(INDEX('Hoja de Trabajo para listado'!$DE$153:$DG$274,MATCH($A980,'Hoja de Trabajo para listado'!$DE$153:$DE$1048576,0),MATCH((CUADRO!F$5&amp;$E980),'Hoja de Trabajo para listado'!$DE$151:$DG$151,0)),0)+IFERROR(INDEX('Hoja de Trabajo para listado'!$CD$155:$DC$1048576,MATCH($A980,'Hoja de Trabajo para listado'!$CD$155:$CD$1048576,0),MATCH((CUADRO!F$5&amp;$E980),'Hoja de Trabajo para listado'!$CD$151:$DC$151,0)),0)</f>
        <v>0</v>
      </c>
      <c r="G980" s="255">
        <f ca="1">+IFERROR(INDEX('Hoja de Trabajo para listado'!$A$155:$Z$1048576,MATCH($A980,'Hoja de Trabajo para listado'!$A$155:$A$1048576,0),MATCH((CUADRO!G$5&amp;$E980),'Hoja de Trabajo para listado'!$A$151:$Z$151,0)),0)+IFERROR(INDEX('Hoja de Trabajo para listado'!$AB$155:$BA$1048576,MATCH($A980,'Hoja de Trabajo para listado'!$AB$155:$AB$1048576,0),MATCH((CUADRO!G$5&amp;$E980),'Hoja de Trabajo para listado'!$AB$151:$BA$151,0)),0)+IFERROR(INDEX('Hoja de Trabajo para listado'!$BC$155:$CB$1048576,MATCH($A980,'Hoja de Trabajo para listado'!$BC$155:$BC$1048576,0),MATCH((CUADRO!G$5&amp;$E980),'Hoja de Trabajo para listado'!$BC$151:$CB$151,0)),0)+IFERROR(INDEX('Hoja de Trabajo para listado'!$DE$153:$DG$274,MATCH($A980,'Hoja de Trabajo para listado'!$DE$153:$DE$1048576,0),MATCH((CUADRO!G$5&amp;$E980),'Hoja de Trabajo para listado'!$DE$151:$DG$151,0)),0)+IFERROR(INDEX('Hoja de Trabajo para listado'!$CD$155:$DC$1048576,MATCH($A980,'Hoja de Trabajo para listado'!$CD$155:$CD$1048576,0),MATCH((CUADRO!G$5&amp;$E980),'Hoja de Trabajo para listado'!$CD$151:$DC$151,0)),0)</f>
        <v>0</v>
      </c>
      <c r="H980" s="255">
        <f ca="1">+IFERROR(INDEX('Hoja de Trabajo para listado'!$A$155:$Z$1048576,MATCH($A980,'Hoja de Trabajo para listado'!$A$155:$A$1048576,0),MATCH((CUADRO!H$5&amp;$E980),'Hoja de Trabajo para listado'!$A$151:$Z$151,0)),0)+IFERROR(INDEX('Hoja de Trabajo para listado'!$AB$155:$BA$1048576,MATCH($A980,'Hoja de Trabajo para listado'!$AB$155:$AB$1048576,0),MATCH((CUADRO!H$5&amp;$E980),'Hoja de Trabajo para listado'!$AB$151:$BA$151,0)),0)+IFERROR(INDEX('Hoja de Trabajo para listado'!$BC$155:$CB$1048576,MATCH($A980,'Hoja de Trabajo para listado'!$BC$155:$BC$1048576,0),MATCH((CUADRO!H$5&amp;$E980),'Hoja de Trabajo para listado'!$BC$151:$CB$151,0)),0)+IFERROR(INDEX('Hoja de Trabajo para listado'!$DE$153:$DG$274,MATCH($A980,'Hoja de Trabajo para listado'!$DE$153:$DE$1048576,0),MATCH((CUADRO!H$5&amp;$E980),'Hoja de Trabajo para listado'!$DE$151:$DG$151,0)),0)+IFERROR(INDEX('Hoja de Trabajo para listado'!$CD$155:$DC$1048576,MATCH($A980,'Hoja de Trabajo para listado'!$CD$155:$CD$1048576,0),MATCH((CUADRO!H$5&amp;$E980),'Hoja de Trabajo para listado'!$CD$151:$DC$151,0)),0)</f>
        <v>0</v>
      </c>
      <c r="I980" s="255">
        <f ca="1">+IFERROR(INDEX('Hoja de Trabajo para listado'!$A$155:$Z$1048576,MATCH($A980,'Hoja de Trabajo para listado'!$A$155:$A$1048576,0),MATCH((CUADRO!I$5&amp;$E980),'Hoja de Trabajo para listado'!$A$151:$Z$151,0)),0)+IFERROR(INDEX('Hoja de Trabajo para listado'!$AB$155:$BA$1048576,MATCH($A980,'Hoja de Trabajo para listado'!$AB$155:$AB$1048576,0),MATCH((CUADRO!I$5&amp;$E980),'Hoja de Trabajo para listado'!$AB$151:$BA$151,0)),0)+IFERROR(INDEX('Hoja de Trabajo para listado'!$BC$155:$CB$1048576,MATCH($A980,'Hoja de Trabajo para listado'!$BC$155:$BC$1048576,0),MATCH((CUADRO!I$5&amp;$E980),'Hoja de Trabajo para listado'!$BC$151:$CB$151,0)),0)+IFERROR(INDEX('Hoja de Trabajo para listado'!$DE$153:$DG$274,MATCH($A980,'Hoja de Trabajo para listado'!$DE$153:$DE$1048576,0),MATCH((CUADRO!I$5&amp;$E980),'Hoja de Trabajo para listado'!$DE$151:$DG$151,0)),0)+IFERROR(INDEX('Hoja de Trabajo para listado'!$CD$155:$DC$1048576,MATCH($A980,'Hoja de Trabajo para listado'!$CD$155:$CD$1048576,0),MATCH((CUADRO!I$5&amp;$E980),'Hoja de Trabajo para listado'!$CD$151:$DC$151,0)),0)</f>
        <v>0</v>
      </c>
      <c r="J980" s="255">
        <f ca="1">+IFERROR(INDEX('Hoja de Trabajo para listado'!$A$155:$Z$1048576,MATCH($A980,'Hoja de Trabajo para listado'!$A$155:$A$1048576,0),MATCH((CUADRO!J$5&amp;$E980),'Hoja de Trabajo para listado'!$A$151:$Z$151,0)),0)+IFERROR(INDEX('Hoja de Trabajo para listado'!$AB$155:$BA$1048576,MATCH($A980,'Hoja de Trabajo para listado'!$AB$155:$AB$1048576,0),MATCH((CUADRO!J$5&amp;$E980),'Hoja de Trabajo para listado'!$AB$151:$BA$151,0)),0)+IFERROR(INDEX('Hoja de Trabajo para listado'!$BC$155:$CB$1048576,MATCH($A980,'Hoja de Trabajo para listado'!$BC$155:$BC$1048576,0),MATCH((CUADRO!J$5&amp;$E980),'Hoja de Trabajo para listado'!$BC$151:$CB$151,0)),0)+IFERROR(INDEX('Hoja de Trabajo para listado'!$DE$153:$DG$274,MATCH($A980,'Hoja de Trabajo para listado'!$DE$153:$DE$1048576,0),MATCH((CUADRO!J$5&amp;$E980),'Hoja de Trabajo para listado'!$DE$151:$DG$151,0)),0)+IFERROR(INDEX('Hoja de Trabajo para listado'!$CD$155:$DC$1048576,MATCH($A980,'Hoja de Trabajo para listado'!$CD$155:$CD$1048576,0),MATCH((CUADRO!J$5&amp;$E980),'Hoja de Trabajo para listado'!$CD$151:$DC$151,0)),0)</f>
        <v>0</v>
      </c>
      <c r="K980" s="255">
        <f ca="1">+IFERROR(INDEX('Hoja de Trabajo para listado'!$A$155:$Z$1048576,MATCH($A980,'Hoja de Trabajo para listado'!$A$155:$A$1048576,0),MATCH((CUADRO!K$5&amp;$E980),'Hoja de Trabajo para listado'!$A$151:$Z$151,0)),0)+IFERROR(INDEX('Hoja de Trabajo para listado'!$AB$155:$BA$1048576,MATCH($A980,'Hoja de Trabajo para listado'!$AB$155:$AB$1048576,0),MATCH((CUADRO!K$5&amp;$E980),'Hoja de Trabajo para listado'!$AB$151:$BA$151,0)),0)+IFERROR(INDEX('Hoja de Trabajo para listado'!$BC$155:$CB$1048576,MATCH($A980,'Hoja de Trabajo para listado'!$BC$155:$BC$1048576,0),MATCH((CUADRO!K$5&amp;$E980),'Hoja de Trabajo para listado'!$BC$151:$CB$151,0)),0)+IFERROR(INDEX('Hoja de Trabajo para listado'!$DE$153:$DG$274,MATCH($A980,'Hoja de Trabajo para listado'!$DE$153:$DE$1048576,0),MATCH((CUADRO!K$5&amp;$E980),'Hoja de Trabajo para listado'!$DE$151:$DG$151,0)),0)+IFERROR(INDEX('Hoja de Trabajo para listado'!$CD$155:$DC$1048576,MATCH($A980,'Hoja de Trabajo para listado'!$CD$155:$CD$1048576,0),MATCH((CUADRO!K$5&amp;$E980),'Hoja de Trabajo para listado'!$CD$151:$DC$151,0)),0)</f>
        <v>0</v>
      </c>
      <c r="L980" s="255">
        <f ca="1">+IFERROR(INDEX('Hoja de Trabajo para listado'!$A$155:$Z$1048576,MATCH($A980,'Hoja de Trabajo para listado'!$A$155:$A$1048576,0),MATCH((CUADRO!L$5&amp;$E980),'Hoja de Trabajo para listado'!$A$151:$Z$151,0)),0)+IFERROR(INDEX('Hoja de Trabajo para listado'!$AB$155:$BA$1048576,MATCH($A980,'Hoja de Trabajo para listado'!$AB$155:$AB$1048576,0),MATCH((CUADRO!L$5&amp;$E980),'Hoja de Trabajo para listado'!$AB$151:$BA$151,0)),0)+IFERROR(INDEX('Hoja de Trabajo para listado'!$BC$155:$CB$1048576,MATCH($A980,'Hoja de Trabajo para listado'!$BC$155:$BC$1048576,0),MATCH((CUADRO!L$5&amp;$E980),'Hoja de Trabajo para listado'!$BC$151:$CB$151,0)),0)+IFERROR(INDEX('Hoja de Trabajo para listado'!$DE$153:$DG$274,MATCH($A980,'Hoja de Trabajo para listado'!$DE$153:$DE$1048576,0),MATCH((CUADRO!L$5&amp;$E980),'Hoja de Trabajo para listado'!$DE$151:$DG$151,0)),0)+IFERROR(INDEX('Hoja de Trabajo para listado'!$CD$155:$DC$1048576,MATCH($A980,'Hoja de Trabajo para listado'!$CD$155:$CD$1048576,0),MATCH((CUADRO!L$5&amp;$E980),'Hoja de Trabajo para listado'!$CD$151:$DC$151,0)),0)</f>
        <v>0</v>
      </c>
      <c r="M980" s="255">
        <f ca="1">+IFERROR(INDEX('Hoja de Trabajo para listado'!$A$155:$Z$1048576,MATCH($A980,'Hoja de Trabajo para listado'!$A$155:$A$1048576,0),MATCH((CUADRO!M$5&amp;$E980),'Hoja de Trabajo para listado'!$A$151:$Z$151,0)),0)+IFERROR(INDEX('Hoja de Trabajo para listado'!$AB$155:$BA$1048576,MATCH($A980,'Hoja de Trabajo para listado'!$AB$155:$AB$1048576,0),MATCH((CUADRO!M$5&amp;$E980),'Hoja de Trabajo para listado'!$AB$151:$BA$151,0)),0)+IFERROR(INDEX('Hoja de Trabajo para listado'!$BC$155:$CB$1048576,MATCH($A980,'Hoja de Trabajo para listado'!$BC$155:$BC$1048576,0),MATCH((CUADRO!M$5&amp;$E980),'Hoja de Trabajo para listado'!$BC$151:$CB$151,0)),0)+IFERROR(INDEX('Hoja de Trabajo para listado'!$DE$153:$DG$274,MATCH($A980,'Hoja de Trabajo para listado'!$DE$153:$DE$1048576,0),MATCH((CUADRO!M$5&amp;$E980),'Hoja de Trabajo para listado'!$DE$151:$DG$151,0)),0)+IFERROR(INDEX('Hoja de Trabajo para listado'!$CD$155:$DC$1048576,MATCH($A980,'Hoja de Trabajo para listado'!$CD$155:$CD$1048576,0),MATCH((CUADRO!M$5&amp;$E980),'Hoja de Trabajo para listado'!$CD$151:$DC$151,0)),0)</f>
        <v>0</v>
      </c>
      <c r="N980" s="255">
        <f ca="1">+IFERROR(INDEX('Hoja de Trabajo para listado'!$A$155:$Z$1048576,MATCH($A980,'Hoja de Trabajo para listado'!$A$155:$A$1048576,0),MATCH((CUADRO!N$5&amp;$E980),'Hoja de Trabajo para listado'!$A$151:$Z$151,0)),0)+IFERROR(INDEX('Hoja de Trabajo para listado'!$AB$155:$BA$1048576,MATCH($A980,'Hoja de Trabajo para listado'!$AB$155:$AB$1048576,0),MATCH((CUADRO!N$5&amp;$E980),'Hoja de Trabajo para listado'!$AB$151:$BA$151,0)),0)+IFERROR(INDEX('Hoja de Trabajo para listado'!$BC$155:$CB$1048576,MATCH($A980,'Hoja de Trabajo para listado'!$BC$155:$BC$1048576,0),MATCH((CUADRO!N$5&amp;$E980),'Hoja de Trabajo para listado'!$BC$151:$CB$151,0)),0)+IFERROR(INDEX('Hoja de Trabajo para listado'!$DE$153:$DG$274,MATCH($A980,'Hoja de Trabajo para listado'!$DE$153:$DE$1048576,0),MATCH((CUADRO!N$5&amp;$E980),'Hoja de Trabajo para listado'!$DE$151:$DG$151,0)),0)+IFERROR(INDEX('Hoja de Trabajo para listado'!$CD$155:$DC$1048576,MATCH($A980,'Hoja de Trabajo para listado'!$CD$155:$CD$1048576,0),MATCH((CUADRO!N$5&amp;$E980),'Hoja de Trabajo para listado'!$CD$151:$DC$151,0)),0)</f>
        <v>0</v>
      </c>
      <c r="O980" s="255">
        <f ca="1">+IFERROR(INDEX('Hoja de Trabajo para listado'!$A$155:$Z$1048576,MATCH($A980,'Hoja de Trabajo para listado'!$A$155:$A$1048576,0),MATCH((CUADRO!O$5&amp;$E980),'Hoja de Trabajo para listado'!$A$151:$Z$151,0)),0)+IFERROR(INDEX('Hoja de Trabajo para listado'!$AB$155:$BA$1048576,MATCH($A980,'Hoja de Trabajo para listado'!$AB$155:$AB$1048576,0),MATCH((CUADRO!O$5&amp;$E980),'Hoja de Trabajo para listado'!$AB$151:$BA$151,0)),0)+IFERROR(INDEX('Hoja de Trabajo para listado'!$BC$155:$CB$1048576,MATCH($A980,'Hoja de Trabajo para listado'!$BC$155:$BC$1048576,0),MATCH((CUADRO!O$5&amp;$E980),'Hoja de Trabajo para listado'!$BC$151:$CB$151,0)),0)+IFERROR(INDEX('Hoja de Trabajo para listado'!$DE$153:$DG$274,MATCH($A980,'Hoja de Trabajo para listado'!$DE$153:$DE$1048576,0),MATCH((CUADRO!O$5&amp;$E980),'Hoja de Trabajo para listado'!$DE$151:$DG$151,0)),0)+IFERROR(INDEX('Hoja de Trabajo para listado'!$CD$155:$DC$1048576,MATCH($A980,'Hoja de Trabajo para listado'!$CD$155:$CD$1048576,0),MATCH((CUADRO!O$5&amp;$E980),'Hoja de Trabajo para listado'!$CD$151:$DC$151,0)),0)</f>
        <v>0</v>
      </c>
      <c r="P980" s="255">
        <f ca="1">+IFERROR(INDEX('Hoja de Trabajo para listado'!$A$155:$Z$1048576,MATCH($A980,'Hoja de Trabajo para listado'!$A$155:$A$1048576,0),MATCH((CUADRO!P$5&amp;$E980),'Hoja de Trabajo para listado'!$A$151:$Z$151,0)),0)+IFERROR(INDEX('Hoja de Trabajo para listado'!$AB$155:$BA$1048576,MATCH($A980,'Hoja de Trabajo para listado'!$AB$155:$AB$1048576,0),MATCH((CUADRO!P$5&amp;$E980),'Hoja de Trabajo para listado'!$AB$151:$BA$151,0)),0)+IFERROR(INDEX('Hoja de Trabajo para listado'!$BC$155:$CB$1048576,MATCH($A980,'Hoja de Trabajo para listado'!$BC$155:$BC$1048576,0),MATCH((CUADRO!P$5&amp;$E980),'Hoja de Trabajo para listado'!$BC$151:$CB$151,0)),0)+IFERROR(INDEX('Hoja de Trabajo para listado'!$DE$153:$DG$274,MATCH($A980,'Hoja de Trabajo para listado'!$DE$153:$DE$1048576,0),MATCH((CUADRO!P$5&amp;$E980),'Hoja de Trabajo para listado'!$DE$151:$DG$151,0)),0)+IFERROR(INDEX('Hoja de Trabajo para listado'!$CD$155:$DC$1048576,MATCH($A980,'Hoja de Trabajo para listado'!$CD$155:$CD$1048576,0),MATCH((CUADRO!P$5&amp;$E980),'Hoja de Trabajo para listado'!$CD$151:$DC$151,0)),0)</f>
        <v>0</v>
      </c>
      <c r="Q980" s="255">
        <f ca="1">+IFERROR(INDEX('Hoja de Trabajo para listado'!$A$155:$Z$1048576,MATCH($A980,'Hoja de Trabajo para listado'!$A$155:$A$1048576,0),MATCH((CUADRO!Q$5&amp;$E980),'Hoja de Trabajo para listado'!$A$151:$Z$151,0)),0)+IFERROR(INDEX('Hoja de Trabajo para listado'!$AB$155:$BA$1048576,MATCH($A980,'Hoja de Trabajo para listado'!$AB$155:$AB$1048576,0),MATCH((CUADRO!Q$5&amp;$E980),'Hoja de Trabajo para listado'!$AB$151:$BA$151,0)),0)+IFERROR(INDEX('Hoja de Trabajo para listado'!$BC$155:$CB$1048576,MATCH($A980,'Hoja de Trabajo para listado'!$BC$155:$BC$1048576,0),MATCH((CUADRO!Q$5&amp;$E980),'Hoja de Trabajo para listado'!$BC$151:$CB$151,0)),0)+IFERROR(INDEX('Hoja de Trabajo para listado'!$DE$153:$DG$274,MATCH($A980,'Hoja de Trabajo para listado'!$DE$153:$DE$1048576,0),MATCH((CUADRO!Q$5&amp;$E980),'Hoja de Trabajo para listado'!$DE$151:$DG$151,0)),0)+IFERROR(INDEX('Hoja de Trabajo para listado'!$CD$155:$DC$1048576,MATCH($A980,'Hoja de Trabajo para listado'!$CD$155:$CD$1048576,0),MATCH((CUADRO!Q$5&amp;$E980),'Hoja de Trabajo para listado'!$CD$151:$DC$151,0)),0)</f>
        <v>0</v>
      </c>
      <c r="R980" s="255">
        <f t="shared" ca="1" si="30"/>
        <v>0</v>
      </c>
      <c r="S980" s="262"/>
      <c r="T980" s="255">
        <f ca="1">+T981</f>
        <v>0</v>
      </c>
      <c r="U980" s="254">
        <f t="shared" si="31"/>
        <v>1</v>
      </c>
      <c r="V980" s="362" t="str">
        <f>+VLOOKUP(A980,bd_lista!$A$3:$E$590,5,FALSE)</f>
        <v>Gobiernos Autonomos Municipales</v>
      </c>
      <c r="W980" s="361" t="str">
        <f>+V980</f>
        <v>Gobiernos Autonomos Municipales</v>
      </c>
      <c r="X980" s="254">
        <f>+VLOOKUP(A980,[2]Sheet1!$A$13:$D$744,4,FALSE)</f>
        <v>0</v>
      </c>
      <c r="Y980" s="254" t="e">
        <f>+VLOOKUP(X980,bd_lista!$A$3:$C$590,3,FALSE)</f>
        <v>#N/A</v>
      </c>
      <c r="Z980" s="316">
        <f>+X980</f>
        <v>0</v>
      </c>
      <c r="AA980" s="317" t="e">
        <f>+Y980</f>
        <v>#N/A</v>
      </c>
    </row>
    <row r="981" spans="1:27" customFormat="1" ht="15" hidden="1" customHeight="1">
      <c r="A981" s="32">
        <v>1753</v>
      </c>
      <c r="B981" s="307"/>
      <c r="C981" s="259" t="str">
        <f>+VLOOKUP(A981,bd_lista!$A$3:$C$590,3,FALSE)</f>
        <v>Gobierno Autónomo Municipal de Fernández Alonso</v>
      </c>
      <c r="D981" s="362"/>
      <c r="E981" s="256" t="s">
        <v>1314</v>
      </c>
      <c r="F981" s="257">
        <f ca="1">+IFERROR(INDEX('Hoja de Trabajo para listado'!$A$155:$Z$1048576,MATCH($A981,'Hoja de Trabajo para listado'!$A$155:$A$1048576,0),MATCH((CUADRO!F$5&amp;$E981),'Hoja de Trabajo para listado'!$A$151:$Z$151,0)),0)+IFERROR(INDEX('Hoja de Trabajo para listado'!$AB$155:$BA$1048576,MATCH($A981,'Hoja de Trabajo para listado'!$AB$155:$AB$1048576,0),MATCH((CUADRO!F$5&amp;$E981),'Hoja de Trabajo para listado'!$AB$151:$BA$151,0)),0)+IFERROR(INDEX('Hoja de Trabajo para listado'!$BC$155:$CB$1048576,MATCH($A981,'Hoja de Trabajo para listado'!$BC$155:$BC$1048576,0),MATCH((CUADRO!F$5&amp;$E981),'Hoja de Trabajo para listado'!$BC$151:$CB$151,0)),0)+IFERROR(INDEX('Hoja de Trabajo para listado'!$DE$153:$DG$274,MATCH($A981,'Hoja de Trabajo para listado'!$DE$153:$DE$1048576,0),MATCH((CUADRO!F$5&amp;$E981),'Hoja de Trabajo para listado'!$DE$151:$DG$151,0)),0)+IFERROR(INDEX('Hoja de Trabajo para listado'!$CD$155:$DC$1048576,MATCH($A981,'Hoja de Trabajo para listado'!$CD$155:$CD$1048576,0),MATCH((CUADRO!F$5&amp;$E981),'Hoja de Trabajo para listado'!$CD$151:$DC$151,0)),0)</f>
        <v>0</v>
      </c>
      <c r="G981" s="257">
        <f ca="1">+IFERROR(INDEX('Hoja de Trabajo para listado'!$A$155:$Z$1048576,MATCH($A981,'Hoja de Trabajo para listado'!$A$155:$A$1048576,0),MATCH((CUADRO!G$5&amp;$E981),'Hoja de Trabajo para listado'!$A$151:$Z$151,0)),0)+IFERROR(INDEX('Hoja de Trabajo para listado'!$AB$155:$BA$1048576,MATCH($A981,'Hoja de Trabajo para listado'!$AB$155:$AB$1048576,0),MATCH((CUADRO!G$5&amp;$E981),'Hoja de Trabajo para listado'!$AB$151:$BA$151,0)),0)+IFERROR(INDEX('Hoja de Trabajo para listado'!$BC$155:$CB$1048576,MATCH($A981,'Hoja de Trabajo para listado'!$BC$155:$BC$1048576,0),MATCH((CUADRO!G$5&amp;$E981),'Hoja de Trabajo para listado'!$BC$151:$CB$151,0)),0)+IFERROR(INDEX('Hoja de Trabajo para listado'!$DE$153:$DG$274,MATCH($A981,'Hoja de Trabajo para listado'!$DE$153:$DE$1048576,0),MATCH((CUADRO!G$5&amp;$E981),'Hoja de Trabajo para listado'!$DE$151:$DG$151,0)),0)+IFERROR(INDEX('Hoja de Trabajo para listado'!$CD$155:$DC$1048576,MATCH($A981,'Hoja de Trabajo para listado'!$CD$155:$CD$1048576,0),MATCH((CUADRO!G$5&amp;$E981),'Hoja de Trabajo para listado'!$CD$151:$DC$151,0)),0)</f>
        <v>0</v>
      </c>
      <c r="H981" s="257">
        <f ca="1">+IFERROR(INDEX('Hoja de Trabajo para listado'!$A$155:$Z$1048576,MATCH($A981,'Hoja de Trabajo para listado'!$A$155:$A$1048576,0),MATCH((CUADRO!H$5&amp;$E981),'Hoja de Trabajo para listado'!$A$151:$Z$151,0)),0)+IFERROR(INDEX('Hoja de Trabajo para listado'!$AB$155:$BA$1048576,MATCH($A981,'Hoja de Trabajo para listado'!$AB$155:$AB$1048576,0),MATCH((CUADRO!H$5&amp;$E981),'Hoja de Trabajo para listado'!$AB$151:$BA$151,0)),0)+IFERROR(INDEX('Hoja de Trabajo para listado'!$BC$155:$CB$1048576,MATCH($A981,'Hoja de Trabajo para listado'!$BC$155:$BC$1048576,0),MATCH((CUADRO!H$5&amp;$E981),'Hoja de Trabajo para listado'!$BC$151:$CB$151,0)),0)+IFERROR(INDEX('Hoja de Trabajo para listado'!$DE$153:$DG$274,MATCH($A981,'Hoja de Trabajo para listado'!$DE$153:$DE$1048576,0),MATCH((CUADRO!H$5&amp;$E981),'Hoja de Trabajo para listado'!$DE$151:$DG$151,0)),0)+IFERROR(INDEX('Hoja de Trabajo para listado'!$CD$155:$DC$1048576,MATCH($A981,'Hoja de Trabajo para listado'!$CD$155:$CD$1048576,0),MATCH((CUADRO!H$5&amp;$E981),'Hoja de Trabajo para listado'!$CD$151:$DC$151,0)),0)</f>
        <v>0</v>
      </c>
      <c r="I981" s="257">
        <f ca="1">+IFERROR(INDEX('Hoja de Trabajo para listado'!$A$155:$Z$1048576,MATCH($A981,'Hoja de Trabajo para listado'!$A$155:$A$1048576,0),MATCH((CUADRO!I$5&amp;$E981),'Hoja de Trabajo para listado'!$A$151:$Z$151,0)),0)+IFERROR(INDEX('Hoja de Trabajo para listado'!$AB$155:$BA$1048576,MATCH($A981,'Hoja de Trabajo para listado'!$AB$155:$AB$1048576,0),MATCH((CUADRO!I$5&amp;$E981),'Hoja de Trabajo para listado'!$AB$151:$BA$151,0)),0)+IFERROR(INDEX('Hoja de Trabajo para listado'!$BC$155:$CB$1048576,MATCH($A981,'Hoja de Trabajo para listado'!$BC$155:$BC$1048576,0),MATCH((CUADRO!I$5&amp;$E981),'Hoja de Trabajo para listado'!$BC$151:$CB$151,0)),0)+IFERROR(INDEX('Hoja de Trabajo para listado'!$DE$153:$DG$274,MATCH($A981,'Hoja de Trabajo para listado'!$DE$153:$DE$1048576,0),MATCH((CUADRO!I$5&amp;$E981),'Hoja de Trabajo para listado'!$DE$151:$DG$151,0)),0)+IFERROR(INDEX('Hoja de Trabajo para listado'!$CD$155:$DC$1048576,MATCH($A981,'Hoja de Trabajo para listado'!$CD$155:$CD$1048576,0),MATCH((CUADRO!I$5&amp;$E981),'Hoja de Trabajo para listado'!$CD$151:$DC$151,0)),0)</f>
        <v>0</v>
      </c>
      <c r="J981" s="257">
        <f ca="1">+IFERROR(INDEX('Hoja de Trabajo para listado'!$A$155:$Z$1048576,MATCH($A981,'Hoja de Trabajo para listado'!$A$155:$A$1048576,0),MATCH((CUADRO!J$5&amp;$E981),'Hoja de Trabajo para listado'!$A$151:$Z$151,0)),0)+IFERROR(INDEX('Hoja de Trabajo para listado'!$AB$155:$BA$1048576,MATCH($A981,'Hoja de Trabajo para listado'!$AB$155:$AB$1048576,0),MATCH((CUADRO!J$5&amp;$E981),'Hoja de Trabajo para listado'!$AB$151:$BA$151,0)),0)+IFERROR(INDEX('Hoja de Trabajo para listado'!$BC$155:$CB$1048576,MATCH($A981,'Hoja de Trabajo para listado'!$BC$155:$BC$1048576,0),MATCH((CUADRO!J$5&amp;$E981),'Hoja de Trabajo para listado'!$BC$151:$CB$151,0)),0)+IFERROR(INDEX('Hoja de Trabajo para listado'!$DE$153:$DG$274,MATCH($A981,'Hoja de Trabajo para listado'!$DE$153:$DE$1048576,0),MATCH((CUADRO!J$5&amp;$E981),'Hoja de Trabajo para listado'!$DE$151:$DG$151,0)),0)+IFERROR(INDEX('Hoja de Trabajo para listado'!$CD$155:$DC$1048576,MATCH($A981,'Hoja de Trabajo para listado'!$CD$155:$CD$1048576,0),MATCH((CUADRO!J$5&amp;$E981),'Hoja de Trabajo para listado'!$CD$151:$DC$151,0)),0)</f>
        <v>0</v>
      </c>
      <c r="K981" s="257">
        <f ca="1">+IFERROR(INDEX('Hoja de Trabajo para listado'!$A$155:$Z$1048576,MATCH($A981,'Hoja de Trabajo para listado'!$A$155:$A$1048576,0),MATCH((CUADRO!K$5&amp;$E981),'Hoja de Trabajo para listado'!$A$151:$Z$151,0)),0)+IFERROR(INDEX('Hoja de Trabajo para listado'!$AB$155:$BA$1048576,MATCH($A981,'Hoja de Trabajo para listado'!$AB$155:$AB$1048576,0),MATCH((CUADRO!K$5&amp;$E981),'Hoja de Trabajo para listado'!$AB$151:$BA$151,0)),0)+IFERROR(INDEX('Hoja de Trabajo para listado'!$BC$155:$CB$1048576,MATCH($A981,'Hoja de Trabajo para listado'!$BC$155:$BC$1048576,0),MATCH((CUADRO!K$5&amp;$E981),'Hoja de Trabajo para listado'!$BC$151:$CB$151,0)),0)+IFERROR(INDEX('Hoja de Trabajo para listado'!$DE$153:$DG$274,MATCH($A981,'Hoja de Trabajo para listado'!$DE$153:$DE$1048576,0),MATCH((CUADRO!K$5&amp;$E981),'Hoja de Trabajo para listado'!$DE$151:$DG$151,0)),0)+IFERROR(INDEX('Hoja de Trabajo para listado'!$CD$155:$DC$1048576,MATCH($A981,'Hoja de Trabajo para listado'!$CD$155:$CD$1048576,0),MATCH((CUADRO!K$5&amp;$E981),'Hoja de Trabajo para listado'!$CD$151:$DC$151,0)),0)</f>
        <v>0</v>
      </c>
      <c r="L981" s="257">
        <f ca="1">+IFERROR(INDEX('Hoja de Trabajo para listado'!$A$155:$Z$1048576,MATCH($A981,'Hoja de Trabajo para listado'!$A$155:$A$1048576,0),MATCH((CUADRO!L$5&amp;$E981),'Hoja de Trabajo para listado'!$A$151:$Z$151,0)),0)+IFERROR(INDEX('Hoja de Trabajo para listado'!$AB$155:$BA$1048576,MATCH($A981,'Hoja de Trabajo para listado'!$AB$155:$AB$1048576,0),MATCH((CUADRO!L$5&amp;$E981),'Hoja de Trabajo para listado'!$AB$151:$BA$151,0)),0)+IFERROR(INDEX('Hoja de Trabajo para listado'!$BC$155:$CB$1048576,MATCH($A981,'Hoja de Trabajo para listado'!$BC$155:$BC$1048576,0),MATCH((CUADRO!L$5&amp;$E981),'Hoja de Trabajo para listado'!$BC$151:$CB$151,0)),0)+IFERROR(INDEX('Hoja de Trabajo para listado'!$DE$153:$DG$274,MATCH($A981,'Hoja de Trabajo para listado'!$DE$153:$DE$1048576,0),MATCH((CUADRO!L$5&amp;$E981),'Hoja de Trabajo para listado'!$DE$151:$DG$151,0)),0)+IFERROR(INDEX('Hoja de Trabajo para listado'!$CD$155:$DC$1048576,MATCH($A981,'Hoja de Trabajo para listado'!$CD$155:$CD$1048576,0),MATCH((CUADRO!L$5&amp;$E981),'Hoja de Trabajo para listado'!$CD$151:$DC$151,0)),0)</f>
        <v>0</v>
      </c>
      <c r="M981" s="257">
        <f ca="1">+IFERROR(INDEX('Hoja de Trabajo para listado'!$A$155:$Z$1048576,MATCH($A981,'Hoja de Trabajo para listado'!$A$155:$A$1048576,0),MATCH((CUADRO!M$5&amp;$E981),'Hoja de Trabajo para listado'!$A$151:$Z$151,0)),0)+IFERROR(INDEX('Hoja de Trabajo para listado'!$AB$155:$BA$1048576,MATCH($A981,'Hoja de Trabajo para listado'!$AB$155:$AB$1048576,0),MATCH((CUADRO!M$5&amp;$E981),'Hoja de Trabajo para listado'!$AB$151:$BA$151,0)),0)+IFERROR(INDEX('Hoja de Trabajo para listado'!$BC$155:$CB$1048576,MATCH($A981,'Hoja de Trabajo para listado'!$BC$155:$BC$1048576,0),MATCH((CUADRO!M$5&amp;$E981),'Hoja de Trabajo para listado'!$BC$151:$CB$151,0)),0)+IFERROR(INDEX('Hoja de Trabajo para listado'!$DE$153:$DG$274,MATCH($A981,'Hoja de Trabajo para listado'!$DE$153:$DE$1048576,0),MATCH((CUADRO!M$5&amp;$E981),'Hoja de Trabajo para listado'!$DE$151:$DG$151,0)),0)+IFERROR(INDEX('Hoja de Trabajo para listado'!$CD$155:$DC$1048576,MATCH($A981,'Hoja de Trabajo para listado'!$CD$155:$CD$1048576,0),MATCH((CUADRO!M$5&amp;$E981),'Hoja de Trabajo para listado'!$CD$151:$DC$151,0)),0)</f>
        <v>0</v>
      </c>
      <c r="N981" s="257">
        <f ca="1">+IFERROR(INDEX('Hoja de Trabajo para listado'!$A$155:$Z$1048576,MATCH($A981,'Hoja de Trabajo para listado'!$A$155:$A$1048576,0),MATCH((CUADRO!N$5&amp;$E981),'Hoja de Trabajo para listado'!$A$151:$Z$151,0)),0)+IFERROR(INDEX('Hoja de Trabajo para listado'!$AB$155:$BA$1048576,MATCH($A981,'Hoja de Trabajo para listado'!$AB$155:$AB$1048576,0),MATCH((CUADRO!N$5&amp;$E981),'Hoja de Trabajo para listado'!$AB$151:$BA$151,0)),0)+IFERROR(INDEX('Hoja de Trabajo para listado'!$BC$155:$CB$1048576,MATCH($A981,'Hoja de Trabajo para listado'!$BC$155:$BC$1048576,0),MATCH((CUADRO!N$5&amp;$E981),'Hoja de Trabajo para listado'!$BC$151:$CB$151,0)),0)+IFERROR(INDEX('Hoja de Trabajo para listado'!$DE$153:$DG$274,MATCH($A981,'Hoja de Trabajo para listado'!$DE$153:$DE$1048576,0),MATCH((CUADRO!N$5&amp;$E981),'Hoja de Trabajo para listado'!$DE$151:$DG$151,0)),0)+IFERROR(INDEX('Hoja de Trabajo para listado'!$CD$155:$DC$1048576,MATCH($A981,'Hoja de Trabajo para listado'!$CD$155:$CD$1048576,0),MATCH((CUADRO!N$5&amp;$E981),'Hoja de Trabajo para listado'!$CD$151:$DC$151,0)),0)</f>
        <v>0</v>
      </c>
      <c r="O981" s="257">
        <f ca="1">+IFERROR(INDEX('Hoja de Trabajo para listado'!$A$155:$Z$1048576,MATCH($A981,'Hoja de Trabajo para listado'!$A$155:$A$1048576,0),MATCH((CUADRO!O$5&amp;$E981),'Hoja de Trabajo para listado'!$A$151:$Z$151,0)),0)+IFERROR(INDEX('Hoja de Trabajo para listado'!$AB$155:$BA$1048576,MATCH($A981,'Hoja de Trabajo para listado'!$AB$155:$AB$1048576,0),MATCH((CUADRO!O$5&amp;$E981),'Hoja de Trabajo para listado'!$AB$151:$BA$151,0)),0)+IFERROR(INDEX('Hoja de Trabajo para listado'!$BC$155:$CB$1048576,MATCH($A981,'Hoja de Trabajo para listado'!$BC$155:$BC$1048576,0),MATCH((CUADRO!O$5&amp;$E981),'Hoja de Trabajo para listado'!$BC$151:$CB$151,0)),0)+IFERROR(INDEX('Hoja de Trabajo para listado'!$DE$153:$DG$274,MATCH($A981,'Hoja de Trabajo para listado'!$DE$153:$DE$1048576,0),MATCH((CUADRO!O$5&amp;$E981),'Hoja de Trabajo para listado'!$DE$151:$DG$151,0)),0)+IFERROR(INDEX('Hoja de Trabajo para listado'!$CD$155:$DC$1048576,MATCH($A981,'Hoja de Trabajo para listado'!$CD$155:$CD$1048576,0),MATCH((CUADRO!O$5&amp;$E981),'Hoja de Trabajo para listado'!$CD$151:$DC$151,0)),0)</f>
        <v>0</v>
      </c>
      <c r="P981" s="257">
        <f ca="1">+IFERROR(INDEX('Hoja de Trabajo para listado'!$A$155:$Z$1048576,MATCH($A981,'Hoja de Trabajo para listado'!$A$155:$A$1048576,0),MATCH((CUADRO!P$5&amp;$E981),'Hoja de Trabajo para listado'!$A$151:$Z$151,0)),0)+IFERROR(INDEX('Hoja de Trabajo para listado'!$AB$155:$BA$1048576,MATCH($A981,'Hoja de Trabajo para listado'!$AB$155:$AB$1048576,0),MATCH((CUADRO!P$5&amp;$E981),'Hoja de Trabajo para listado'!$AB$151:$BA$151,0)),0)+IFERROR(INDEX('Hoja de Trabajo para listado'!$BC$155:$CB$1048576,MATCH($A981,'Hoja de Trabajo para listado'!$BC$155:$BC$1048576,0),MATCH((CUADRO!P$5&amp;$E981),'Hoja de Trabajo para listado'!$BC$151:$CB$151,0)),0)+IFERROR(INDEX('Hoja de Trabajo para listado'!$DE$153:$DG$274,MATCH($A981,'Hoja de Trabajo para listado'!$DE$153:$DE$1048576,0),MATCH((CUADRO!P$5&amp;$E981),'Hoja de Trabajo para listado'!$DE$151:$DG$151,0)),0)+IFERROR(INDEX('Hoja de Trabajo para listado'!$CD$155:$DC$1048576,MATCH($A981,'Hoja de Trabajo para listado'!$CD$155:$CD$1048576,0),MATCH((CUADRO!P$5&amp;$E981),'Hoja de Trabajo para listado'!$CD$151:$DC$151,0)),0)</f>
        <v>0</v>
      </c>
      <c r="Q981" s="257">
        <f ca="1">+IFERROR(INDEX('Hoja de Trabajo para listado'!$A$155:$Z$1048576,MATCH($A981,'Hoja de Trabajo para listado'!$A$155:$A$1048576,0),MATCH((CUADRO!Q$5&amp;$E981),'Hoja de Trabajo para listado'!$A$151:$Z$151,0)),0)+IFERROR(INDEX('Hoja de Trabajo para listado'!$AB$155:$BA$1048576,MATCH($A981,'Hoja de Trabajo para listado'!$AB$155:$AB$1048576,0),MATCH((CUADRO!Q$5&amp;$E981),'Hoja de Trabajo para listado'!$AB$151:$BA$151,0)),0)+IFERROR(INDEX('Hoja de Trabajo para listado'!$BC$155:$CB$1048576,MATCH($A981,'Hoja de Trabajo para listado'!$BC$155:$BC$1048576,0),MATCH((CUADRO!Q$5&amp;$E981),'Hoja de Trabajo para listado'!$BC$151:$CB$151,0)),0)+IFERROR(INDEX('Hoja de Trabajo para listado'!$DE$153:$DG$274,MATCH($A981,'Hoja de Trabajo para listado'!$DE$153:$DE$1048576,0),MATCH((CUADRO!Q$5&amp;$E981),'Hoja de Trabajo para listado'!$DE$151:$DG$151,0)),0)+IFERROR(INDEX('Hoja de Trabajo para listado'!$CD$155:$DC$1048576,MATCH($A981,'Hoja de Trabajo para listado'!$CD$155:$CD$1048576,0),MATCH((CUADRO!Q$5&amp;$E981),'Hoja de Trabajo para listado'!$CD$151:$DC$151,0)),0)</f>
        <v>0</v>
      </c>
      <c r="R981" s="257">
        <f t="shared" ca="1" si="30"/>
        <v>0</v>
      </c>
      <c r="S981" s="274">
        <f ca="1">+R980+R981</f>
        <v>0</v>
      </c>
      <c r="T981" s="283">
        <f ca="1">+S981</f>
        <v>0</v>
      </c>
      <c r="U981" s="254">
        <f t="shared" si="31"/>
        <v>2</v>
      </c>
      <c r="V981" s="362" t="str">
        <f>+VLOOKUP(A981,bd_lista!$A$3:$E$590,5,FALSE)</f>
        <v>Gobiernos Autonomos Municipales</v>
      </c>
      <c r="W981" s="362"/>
      <c r="X981" s="254">
        <f>+VLOOKUP(A981,[2]Sheet1!$A$13:$D$744,4,FALSE)</f>
        <v>0</v>
      </c>
      <c r="Y981" s="254" t="e">
        <f>+VLOOKUP(X981,bd_lista!$A$3:$C$590,3,FALSE)</f>
        <v>#N/A</v>
      </c>
      <c r="Z981" s="314"/>
      <c r="AA981" s="315"/>
    </row>
    <row r="982" spans="1:27" customFormat="1" ht="15" hidden="1" customHeight="1">
      <c r="A982" s="32">
        <v>1754</v>
      </c>
      <c r="B982" s="306">
        <f>+A982</f>
        <v>1754</v>
      </c>
      <c r="C982" s="259" t="str">
        <f>+VLOOKUP(A982,bd_lista!$A$3:$C$590,3,FALSE)</f>
        <v>Gobierno Autónomo Municipal de San Pedro</v>
      </c>
      <c r="D982" s="361" t="str">
        <f>+C982</f>
        <v>Gobierno Autónomo Municipal de San Pedro</v>
      </c>
      <c r="E982" s="254" t="s">
        <v>1313</v>
      </c>
      <c r="F982" s="255">
        <f ca="1">+IFERROR(INDEX('Hoja de Trabajo para listado'!$A$155:$Z$1048576,MATCH($A982,'Hoja de Trabajo para listado'!$A$155:$A$1048576,0),MATCH((CUADRO!F$5&amp;$E982),'Hoja de Trabajo para listado'!$A$151:$Z$151,0)),0)+IFERROR(INDEX('Hoja de Trabajo para listado'!$AB$155:$BA$1048576,MATCH($A982,'Hoja de Trabajo para listado'!$AB$155:$AB$1048576,0),MATCH((CUADRO!F$5&amp;$E982),'Hoja de Trabajo para listado'!$AB$151:$BA$151,0)),0)+IFERROR(INDEX('Hoja de Trabajo para listado'!$BC$155:$CB$1048576,MATCH($A982,'Hoja de Trabajo para listado'!$BC$155:$BC$1048576,0),MATCH((CUADRO!F$5&amp;$E982),'Hoja de Trabajo para listado'!$BC$151:$CB$151,0)),0)+IFERROR(INDEX('Hoja de Trabajo para listado'!$DE$153:$DG$274,MATCH($A982,'Hoja de Trabajo para listado'!$DE$153:$DE$1048576,0),MATCH((CUADRO!F$5&amp;$E982),'Hoja de Trabajo para listado'!$DE$151:$DG$151,0)),0)+IFERROR(INDEX('Hoja de Trabajo para listado'!$CD$155:$DC$1048576,MATCH($A982,'Hoja de Trabajo para listado'!$CD$155:$CD$1048576,0),MATCH((CUADRO!F$5&amp;$E982),'Hoja de Trabajo para listado'!$CD$151:$DC$151,0)),0)</f>
        <v>0</v>
      </c>
      <c r="G982" s="255">
        <f ca="1">+IFERROR(INDEX('Hoja de Trabajo para listado'!$A$155:$Z$1048576,MATCH($A982,'Hoja de Trabajo para listado'!$A$155:$A$1048576,0),MATCH((CUADRO!G$5&amp;$E982),'Hoja de Trabajo para listado'!$A$151:$Z$151,0)),0)+IFERROR(INDEX('Hoja de Trabajo para listado'!$AB$155:$BA$1048576,MATCH($A982,'Hoja de Trabajo para listado'!$AB$155:$AB$1048576,0),MATCH((CUADRO!G$5&amp;$E982),'Hoja de Trabajo para listado'!$AB$151:$BA$151,0)),0)+IFERROR(INDEX('Hoja de Trabajo para listado'!$BC$155:$CB$1048576,MATCH($A982,'Hoja de Trabajo para listado'!$BC$155:$BC$1048576,0),MATCH((CUADRO!G$5&amp;$E982),'Hoja de Trabajo para listado'!$BC$151:$CB$151,0)),0)+IFERROR(INDEX('Hoja de Trabajo para listado'!$DE$153:$DG$274,MATCH($A982,'Hoja de Trabajo para listado'!$DE$153:$DE$1048576,0),MATCH((CUADRO!G$5&amp;$E982),'Hoja de Trabajo para listado'!$DE$151:$DG$151,0)),0)+IFERROR(INDEX('Hoja de Trabajo para listado'!$CD$155:$DC$1048576,MATCH($A982,'Hoja de Trabajo para listado'!$CD$155:$CD$1048576,0),MATCH((CUADRO!G$5&amp;$E982),'Hoja de Trabajo para listado'!$CD$151:$DC$151,0)),0)</f>
        <v>0</v>
      </c>
      <c r="H982" s="255">
        <f ca="1">+IFERROR(INDEX('Hoja de Trabajo para listado'!$A$155:$Z$1048576,MATCH($A982,'Hoja de Trabajo para listado'!$A$155:$A$1048576,0),MATCH((CUADRO!H$5&amp;$E982),'Hoja de Trabajo para listado'!$A$151:$Z$151,0)),0)+IFERROR(INDEX('Hoja de Trabajo para listado'!$AB$155:$BA$1048576,MATCH($A982,'Hoja de Trabajo para listado'!$AB$155:$AB$1048576,0),MATCH((CUADRO!H$5&amp;$E982),'Hoja de Trabajo para listado'!$AB$151:$BA$151,0)),0)+IFERROR(INDEX('Hoja de Trabajo para listado'!$BC$155:$CB$1048576,MATCH($A982,'Hoja de Trabajo para listado'!$BC$155:$BC$1048576,0),MATCH((CUADRO!H$5&amp;$E982),'Hoja de Trabajo para listado'!$BC$151:$CB$151,0)),0)+IFERROR(INDEX('Hoja de Trabajo para listado'!$DE$153:$DG$274,MATCH($A982,'Hoja de Trabajo para listado'!$DE$153:$DE$1048576,0),MATCH((CUADRO!H$5&amp;$E982),'Hoja de Trabajo para listado'!$DE$151:$DG$151,0)),0)+IFERROR(INDEX('Hoja de Trabajo para listado'!$CD$155:$DC$1048576,MATCH($A982,'Hoja de Trabajo para listado'!$CD$155:$CD$1048576,0),MATCH((CUADRO!H$5&amp;$E982),'Hoja de Trabajo para listado'!$CD$151:$DC$151,0)),0)</f>
        <v>0</v>
      </c>
      <c r="I982" s="255">
        <f ca="1">+IFERROR(INDEX('Hoja de Trabajo para listado'!$A$155:$Z$1048576,MATCH($A982,'Hoja de Trabajo para listado'!$A$155:$A$1048576,0),MATCH((CUADRO!I$5&amp;$E982),'Hoja de Trabajo para listado'!$A$151:$Z$151,0)),0)+IFERROR(INDEX('Hoja de Trabajo para listado'!$AB$155:$BA$1048576,MATCH($A982,'Hoja de Trabajo para listado'!$AB$155:$AB$1048576,0),MATCH((CUADRO!I$5&amp;$E982),'Hoja de Trabajo para listado'!$AB$151:$BA$151,0)),0)+IFERROR(INDEX('Hoja de Trabajo para listado'!$BC$155:$CB$1048576,MATCH($A982,'Hoja de Trabajo para listado'!$BC$155:$BC$1048576,0),MATCH((CUADRO!I$5&amp;$E982),'Hoja de Trabajo para listado'!$BC$151:$CB$151,0)),0)+IFERROR(INDEX('Hoja de Trabajo para listado'!$DE$153:$DG$274,MATCH($A982,'Hoja de Trabajo para listado'!$DE$153:$DE$1048576,0),MATCH((CUADRO!I$5&amp;$E982),'Hoja de Trabajo para listado'!$DE$151:$DG$151,0)),0)+IFERROR(INDEX('Hoja de Trabajo para listado'!$CD$155:$DC$1048576,MATCH($A982,'Hoja de Trabajo para listado'!$CD$155:$CD$1048576,0),MATCH((CUADRO!I$5&amp;$E982),'Hoja de Trabajo para listado'!$CD$151:$DC$151,0)),0)</f>
        <v>0</v>
      </c>
      <c r="J982" s="255">
        <f ca="1">+IFERROR(INDEX('Hoja de Trabajo para listado'!$A$155:$Z$1048576,MATCH($A982,'Hoja de Trabajo para listado'!$A$155:$A$1048576,0),MATCH((CUADRO!J$5&amp;$E982),'Hoja de Trabajo para listado'!$A$151:$Z$151,0)),0)+IFERROR(INDEX('Hoja de Trabajo para listado'!$AB$155:$BA$1048576,MATCH($A982,'Hoja de Trabajo para listado'!$AB$155:$AB$1048576,0),MATCH((CUADRO!J$5&amp;$E982),'Hoja de Trabajo para listado'!$AB$151:$BA$151,0)),0)+IFERROR(INDEX('Hoja de Trabajo para listado'!$BC$155:$CB$1048576,MATCH($A982,'Hoja de Trabajo para listado'!$BC$155:$BC$1048576,0),MATCH((CUADRO!J$5&amp;$E982),'Hoja de Trabajo para listado'!$BC$151:$CB$151,0)),0)+IFERROR(INDEX('Hoja de Trabajo para listado'!$DE$153:$DG$274,MATCH($A982,'Hoja de Trabajo para listado'!$DE$153:$DE$1048576,0),MATCH((CUADRO!J$5&amp;$E982),'Hoja de Trabajo para listado'!$DE$151:$DG$151,0)),0)+IFERROR(INDEX('Hoja de Trabajo para listado'!$CD$155:$DC$1048576,MATCH($A982,'Hoja de Trabajo para listado'!$CD$155:$CD$1048576,0),MATCH((CUADRO!J$5&amp;$E982),'Hoja de Trabajo para listado'!$CD$151:$DC$151,0)),0)</f>
        <v>0</v>
      </c>
      <c r="K982" s="255">
        <f ca="1">+IFERROR(INDEX('Hoja de Trabajo para listado'!$A$155:$Z$1048576,MATCH($A982,'Hoja de Trabajo para listado'!$A$155:$A$1048576,0),MATCH((CUADRO!K$5&amp;$E982),'Hoja de Trabajo para listado'!$A$151:$Z$151,0)),0)+IFERROR(INDEX('Hoja de Trabajo para listado'!$AB$155:$BA$1048576,MATCH($A982,'Hoja de Trabajo para listado'!$AB$155:$AB$1048576,0),MATCH((CUADRO!K$5&amp;$E982),'Hoja de Trabajo para listado'!$AB$151:$BA$151,0)),0)+IFERROR(INDEX('Hoja de Trabajo para listado'!$BC$155:$CB$1048576,MATCH($A982,'Hoja de Trabajo para listado'!$BC$155:$BC$1048576,0),MATCH((CUADRO!K$5&amp;$E982),'Hoja de Trabajo para listado'!$BC$151:$CB$151,0)),0)+IFERROR(INDEX('Hoja de Trabajo para listado'!$DE$153:$DG$274,MATCH($A982,'Hoja de Trabajo para listado'!$DE$153:$DE$1048576,0),MATCH((CUADRO!K$5&amp;$E982),'Hoja de Trabajo para listado'!$DE$151:$DG$151,0)),0)+IFERROR(INDEX('Hoja de Trabajo para listado'!$CD$155:$DC$1048576,MATCH($A982,'Hoja de Trabajo para listado'!$CD$155:$CD$1048576,0),MATCH((CUADRO!K$5&amp;$E982),'Hoja de Trabajo para listado'!$CD$151:$DC$151,0)),0)</f>
        <v>0</v>
      </c>
      <c r="L982" s="255">
        <f ca="1">+IFERROR(INDEX('Hoja de Trabajo para listado'!$A$155:$Z$1048576,MATCH($A982,'Hoja de Trabajo para listado'!$A$155:$A$1048576,0),MATCH((CUADRO!L$5&amp;$E982),'Hoja de Trabajo para listado'!$A$151:$Z$151,0)),0)+IFERROR(INDEX('Hoja de Trabajo para listado'!$AB$155:$BA$1048576,MATCH($A982,'Hoja de Trabajo para listado'!$AB$155:$AB$1048576,0),MATCH((CUADRO!L$5&amp;$E982),'Hoja de Trabajo para listado'!$AB$151:$BA$151,0)),0)+IFERROR(INDEX('Hoja de Trabajo para listado'!$BC$155:$CB$1048576,MATCH($A982,'Hoja de Trabajo para listado'!$BC$155:$BC$1048576,0),MATCH((CUADRO!L$5&amp;$E982),'Hoja de Trabajo para listado'!$BC$151:$CB$151,0)),0)+IFERROR(INDEX('Hoja de Trabajo para listado'!$DE$153:$DG$274,MATCH($A982,'Hoja de Trabajo para listado'!$DE$153:$DE$1048576,0),MATCH((CUADRO!L$5&amp;$E982),'Hoja de Trabajo para listado'!$DE$151:$DG$151,0)),0)+IFERROR(INDEX('Hoja de Trabajo para listado'!$CD$155:$DC$1048576,MATCH($A982,'Hoja de Trabajo para listado'!$CD$155:$CD$1048576,0),MATCH((CUADRO!L$5&amp;$E982),'Hoja de Trabajo para listado'!$CD$151:$DC$151,0)),0)</f>
        <v>0</v>
      </c>
      <c r="M982" s="255">
        <f ca="1">+IFERROR(INDEX('Hoja de Trabajo para listado'!$A$155:$Z$1048576,MATCH($A982,'Hoja de Trabajo para listado'!$A$155:$A$1048576,0),MATCH((CUADRO!M$5&amp;$E982),'Hoja de Trabajo para listado'!$A$151:$Z$151,0)),0)+IFERROR(INDEX('Hoja de Trabajo para listado'!$AB$155:$BA$1048576,MATCH($A982,'Hoja de Trabajo para listado'!$AB$155:$AB$1048576,0),MATCH((CUADRO!M$5&amp;$E982),'Hoja de Trabajo para listado'!$AB$151:$BA$151,0)),0)+IFERROR(INDEX('Hoja de Trabajo para listado'!$BC$155:$CB$1048576,MATCH($A982,'Hoja de Trabajo para listado'!$BC$155:$BC$1048576,0),MATCH((CUADRO!M$5&amp;$E982),'Hoja de Trabajo para listado'!$BC$151:$CB$151,0)),0)+IFERROR(INDEX('Hoja de Trabajo para listado'!$DE$153:$DG$274,MATCH($A982,'Hoja de Trabajo para listado'!$DE$153:$DE$1048576,0),MATCH((CUADRO!M$5&amp;$E982),'Hoja de Trabajo para listado'!$DE$151:$DG$151,0)),0)+IFERROR(INDEX('Hoja de Trabajo para listado'!$CD$155:$DC$1048576,MATCH($A982,'Hoja de Trabajo para listado'!$CD$155:$CD$1048576,0),MATCH((CUADRO!M$5&amp;$E982),'Hoja de Trabajo para listado'!$CD$151:$DC$151,0)),0)</f>
        <v>0</v>
      </c>
      <c r="N982" s="255">
        <f ca="1">+IFERROR(INDEX('Hoja de Trabajo para listado'!$A$155:$Z$1048576,MATCH($A982,'Hoja de Trabajo para listado'!$A$155:$A$1048576,0),MATCH((CUADRO!N$5&amp;$E982),'Hoja de Trabajo para listado'!$A$151:$Z$151,0)),0)+IFERROR(INDEX('Hoja de Trabajo para listado'!$AB$155:$BA$1048576,MATCH($A982,'Hoja de Trabajo para listado'!$AB$155:$AB$1048576,0),MATCH((CUADRO!N$5&amp;$E982),'Hoja de Trabajo para listado'!$AB$151:$BA$151,0)),0)+IFERROR(INDEX('Hoja de Trabajo para listado'!$BC$155:$CB$1048576,MATCH($A982,'Hoja de Trabajo para listado'!$BC$155:$BC$1048576,0),MATCH((CUADRO!N$5&amp;$E982),'Hoja de Trabajo para listado'!$BC$151:$CB$151,0)),0)+IFERROR(INDEX('Hoja de Trabajo para listado'!$DE$153:$DG$274,MATCH($A982,'Hoja de Trabajo para listado'!$DE$153:$DE$1048576,0),MATCH((CUADRO!N$5&amp;$E982),'Hoja de Trabajo para listado'!$DE$151:$DG$151,0)),0)+IFERROR(INDEX('Hoja de Trabajo para listado'!$CD$155:$DC$1048576,MATCH($A982,'Hoja de Trabajo para listado'!$CD$155:$CD$1048576,0),MATCH((CUADRO!N$5&amp;$E982),'Hoja de Trabajo para listado'!$CD$151:$DC$151,0)),0)</f>
        <v>0</v>
      </c>
      <c r="O982" s="255">
        <f ca="1">+IFERROR(INDEX('Hoja de Trabajo para listado'!$A$155:$Z$1048576,MATCH($A982,'Hoja de Trabajo para listado'!$A$155:$A$1048576,0),MATCH((CUADRO!O$5&amp;$E982),'Hoja de Trabajo para listado'!$A$151:$Z$151,0)),0)+IFERROR(INDEX('Hoja de Trabajo para listado'!$AB$155:$BA$1048576,MATCH($A982,'Hoja de Trabajo para listado'!$AB$155:$AB$1048576,0),MATCH((CUADRO!O$5&amp;$E982),'Hoja de Trabajo para listado'!$AB$151:$BA$151,0)),0)+IFERROR(INDEX('Hoja de Trabajo para listado'!$BC$155:$CB$1048576,MATCH($A982,'Hoja de Trabajo para listado'!$BC$155:$BC$1048576,0),MATCH((CUADRO!O$5&amp;$E982),'Hoja de Trabajo para listado'!$BC$151:$CB$151,0)),0)+IFERROR(INDEX('Hoja de Trabajo para listado'!$DE$153:$DG$274,MATCH($A982,'Hoja de Trabajo para listado'!$DE$153:$DE$1048576,0),MATCH((CUADRO!O$5&amp;$E982),'Hoja de Trabajo para listado'!$DE$151:$DG$151,0)),0)+IFERROR(INDEX('Hoja de Trabajo para listado'!$CD$155:$DC$1048576,MATCH($A982,'Hoja de Trabajo para listado'!$CD$155:$CD$1048576,0),MATCH((CUADRO!O$5&amp;$E982),'Hoja de Trabajo para listado'!$CD$151:$DC$151,0)),0)</f>
        <v>0</v>
      </c>
      <c r="P982" s="255">
        <f ca="1">+IFERROR(INDEX('Hoja de Trabajo para listado'!$A$155:$Z$1048576,MATCH($A982,'Hoja de Trabajo para listado'!$A$155:$A$1048576,0),MATCH((CUADRO!P$5&amp;$E982),'Hoja de Trabajo para listado'!$A$151:$Z$151,0)),0)+IFERROR(INDEX('Hoja de Trabajo para listado'!$AB$155:$BA$1048576,MATCH($A982,'Hoja de Trabajo para listado'!$AB$155:$AB$1048576,0),MATCH((CUADRO!P$5&amp;$E982),'Hoja de Trabajo para listado'!$AB$151:$BA$151,0)),0)+IFERROR(INDEX('Hoja de Trabajo para listado'!$BC$155:$CB$1048576,MATCH($A982,'Hoja de Trabajo para listado'!$BC$155:$BC$1048576,0),MATCH((CUADRO!P$5&amp;$E982),'Hoja de Trabajo para listado'!$BC$151:$CB$151,0)),0)+IFERROR(INDEX('Hoja de Trabajo para listado'!$DE$153:$DG$274,MATCH($A982,'Hoja de Trabajo para listado'!$DE$153:$DE$1048576,0),MATCH((CUADRO!P$5&amp;$E982),'Hoja de Trabajo para listado'!$DE$151:$DG$151,0)),0)+IFERROR(INDEX('Hoja de Trabajo para listado'!$CD$155:$DC$1048576,MATCH($A982,'Hoja de Trabajo para listado'!$CD$155:$CD$1048576,0),MATCH((CUADRO!P$5&amp;$E982),'Hoja de Trabajo para listado'!$CD$151:$DC$151,0)),0)</f>
        <v>0</v>
      </c>
      <c r="Q982" s="255">
        <f ca="1">+IFERROR(INDEX('Hoja de Trabajo para listado'!$A$155:$Z$1048576,MATCH($A982,'Hoja de Trabajo para listado'!$A$155:$A$1048576,0),MATCH((CUADRO!Q$5&amp;$E982),'Hoja de Trabajo para listado'!$A$151:$Z$151,0)),0)+IFERROR(INDEX('Hoja de Trabajo para listado'!$AB$155:$BA$1048576,MATCH($A982,'Hoja de Trabajo para listado'!$AB$155:$AB$1048576,0),MATCH((CUADRO!Q$5&amp;$E982),'Hoja de Trabajo para listado'!$AB$151:$BA$151,0)),0)+IFERROR(INDEX('Hoja de Trabajo para listado'!$BC$155:$CB$1048576,MATCH($A982,'Hoja de Trabajo para listado'!$BC$155:$BC$1048576,0),MATCH((CUADRO!Q$5&amp;$E982),'Hoja de Trabajo para listado'!$BC$151:$CB$151,0)),0)+IFERROR(INDEX('Hoja de Trabajo para listado'!$DE$153:$DG$274,MATCH($A982,'Hoja de Trabajo para listado'!$DE$153:$DE$1048576,0),MATCH((CUADRO!Q$5&amp;$E982),'Hoja de Trabajo para listado'!$DE$151:$DG$151,0)),0)+IFERROR(INDEX('Hoja de Trabajo para listado'!$CD$155:$DC$1048576,MATCH($A982,'Hoja de Trabajo para listado'!$CD$155:$CD$1048576,0),MATCH((CUADRO!Q$5&amp;$E982),'Hoja de Trabajo para listado'!$CD$151:$DC$151,0)),0)</f>
        <v>0</v>
      </c>
      <c r="R982" s="255">
        <f t="shared" ca="1" si="30"/>
        <v>0</v>
      </c>
      <c r="S982" s="262"/>
      <c r="T982" s="255">
        <f ca="1">+T983</f>
        <v>0</v>
      </c>
      <c r="U982" s="254">
        <f t="shared" si="31"/>
        <v>1</v>
      </c>
      <c r="V982" s="362" t="str">
        <f>+VLOOKUP(A982,bd_lista!$A$3:$E$590,5,FALSE)</f>
        <v>Gobiernos Autonomos Municipales</v>
      </c>
      <c r="W982" s="361" t="str">
        <f>+V982</f>
        <v>Gobiernos Autonomos Municipales</v>
      </c>
      <c r="X982" s="254">
        <f>+VLOOKUP(A982,[2]Sheet1!$A$13:$D$744,4,FALSE)</f>
        <v>0</v>
      </c>
      <c r="Y982" s="254" t="e">
        <f>+VLOOKUP(X982,bd_lista!$A$3:$C$590,3,FALSE)</f>
        <v>#N/A</v>
      </c>
      <c r="Z982" s="316">
        <f>+X982</f>
        <v>0</v>
      </c>
      <c r="AA982" s="317" t="e">
        <f>+Y982</f>
        <v>#N/A</v>
      </c>
    </row>
    <row r="983" spans="1:27" customFormat="1" ht="15" hidden="1" customHeight="1">
      <c r="A983" s="32">
        <v>1754</v>
      </c>
      <c r="B983" s="307"/>
      <c r="C983" s="259" t="str">
        <f>+VLOOKUP(A983,bd_lista!$A$3:$C$590,3,FALSE)</f>
        <v>Gobierno Autónomo Municipal de San Pedro</v>
      </c>
      <c r="D983" s="362"/>
      <c r="E983" s="256" t="s">
        <v>1314</v>
      </c>
      <c r="F983" s="255">
        <f ca="1">+IFERROR(INDEX('Hoja de Trabajo para listado'!$A$155:$Z$1048576,MATCH($A983,'Hoja de Trabajo para listado'!$A$155:$A$1048576,0),MATCH((CUADRO!F$5&amp;$E983),'Hoja de Trabajo para listado'!$A$151:$Z$151,0)),0)+IFERROR(INDEX('Hoja de Trabajo para listado'!$AB$155:$BA$1048576,MATCH($A983,'Hoja de Trabajo para listado'!$AB$155:$AB$1048576,0),MATCH((CUADRO!F$5&amp;$E983),'Hoja de Trabajo para listado'!$AB$151:$BA$151,0)),0)+IFERROR(INDEX('Hoja de Trabajo para listado'!$BC$155:$CB$1048576,MATCH($A983,'Hoja de Trabajo para listado'!$BC$155:$BC$1048576,0),MATCH((CUADRO!F$5&amp;$E983),'Hoja de Trabajo para listado'!$BC$151:$CB$151,0)),0)+IFERROR(INDEX('Hoja de Trabajo para listado'!$DE$153:$DG$274,MATCH($A983,'Hoja de Trabajo para listado'!$DE$153:$DE$1048576,0),MATCH((CUADRO!F$5&amp;$E983),'Hoja de Trabajo para listado'!$DE$151:$DG$151,0)),0)+IFERROR(INDEX('Hoja de Trabajo para listado'!$CD$155:$DC$1048576,MATCH($A983,'Hoja de Trabajo para listado'!$CD$155:$CD$1048576,0),MATCH((CUADRO!F$5&amp;$E983),'Hoja de Trabajo para listado'!$CD$151:$DC$151,0)),0)</f>
        <v>0</v>
      </c>
      <c r="G983" s="255">
        <f ca="1">+IFERROR(INDEX('Hoja de Trabajo para listado'!$A$155:$Z$1048576,MATCH($A983,'Hoja de Trabajo para listado'!$A$155:$A$1048576,0),MATCH((CUADRO!G$5&amp;$E983),'Hoja de Trabajo para listado'!$A$151:$Z$151,0)),0)+IFERROR(INDEX('Hoja de Trabajo para listado'!$AB$155:$BA$1048576,MATCH($A983,'Hoja de Trabajo para listado'!$AB$155:$AB$1048576,0),MATCH((CUADRO!G$5&amp;$E983),'Hoja de Trabajo para listado'!$AB$151:$BA$151,0)),0)+IFERROR(INDEX('Hoja de Trabajo para listado'!$BC$155:$CB$1048576,MATCH($A983,'Hoja de Trabajo para listado'!$BC$155:$BC$1048576,0),MATCH((CUADRO!G$5&amp;$E983),'Hoja de Trabajo para listado'!$BC$151:$CB$151,0)),0)+IFERROR(INDEX('Hoja de Trabajo para listado'!$DE$153:$DG$274,MATCH($A983,'Hoja de Trabajo para listado'!$DE$153:$DE$1048576,0),MATCH((CUADRO!G$5&amp;$E983),'Hoja de Trabajo para listado'!$DE$151:$DG$151,0)),0)+IFERROR(INDEX('Hoja de Trabajo para listado'!$CD$155:$DC$1048576,MATCH($A983,'Hoja de Trabajo para listado'!$CD$155:$CD$1048576,0),MATCH((CUADRO!G$5&amp;$E983),'Hoja de Trabajo para listado'!$CD$151:$DC$151,0)),0)</f>
        <v>0</v>
      </c>
      <c r="H983" s="255">
        <f ca="1">+IFERROR(INDEX('Hoja de Trabajo para listado'!$A$155:$Z$1048576,MATCH($A983,'Hoja de Trabajo para listado'!$A$155:$A$1048576,0),MATCH((CUADRO!H$5&amp;$E983),'Hoja de Trabajo para listado'!$A$151:$Z$151,0)),0)+IFERROR(INDEX('Hoja de Trabajo para listado'!$AB$155:$BA$1048576,MATCH($A983,'Hoja de Trabajo para listado'!$AB$155:$AB$1048576,0),MATCH((CUADRO!H$5&amp;$E983),'Hoja de Trabajo para listado'!$AB$151:$BA$151,0)),0)+IFERROR(INDEX('Hoja de Trabajo para listado'!$BC$155:$CB$1048576,MATCH($A983,'Hoja de Trabajo para listado'!$BC$155:$BC$1048576,0),MATCH((CUADRO!H$5&amp;$E983),'Hoja de Trabajo para listado'!$BC$151:$CB$151,0)),0)+IFERROR(INDEX('Hoja de Trabajo para listado'!$DE$153:$DG$274,MATCH($A983,'Hoja de Trabajo para listado'!$DE$153:$DE$1048576,0),MATCH((CUADRO!H$5&amp;$E983),'Hoja de Trabajo para listado'!$DE$151:$DG$151,0)),0)+IFERROR(INDEX('Hoja de Trabajo para listado'!$CD$155:$DC$1048576,MATCH($A983,'Hoja de Trabajo para listado'!$CD$155:$CD$1048576,0),MATCH((CUADRO!H$5&amp;$E983),'Hoja de Trabajo para listado'!$CD$151:$DC$151,0)),0)</f>
        <v>0</v>
      </c>
      <c r="I983" s="255">
        <f ca="1">+IFERROR(INDEX('Hoja de Trabajo para listado'!$A$155:$Z$1048576,MATCH($A983,'Hoja de Trabajo para listado'!$A$155:$A$1048576,0),MATCH((CUADRO!I$5&amp;$E983),'Hoja de Trabajo para listado'!$A$151:$Z$151,0)),0)+IFERROR(INDEX('Hoja de Trabajo para listado'!$AB$155:$BA$1048576,MATCH($A983,'Hoja de Trabajo para listado'!$AB$155:$AB$1048576,0),MATCH((CUADRO!I$5&amp;$E983),'Hoja de Trabajo para listado'!$AB$151:$BA$151,0)),0)+IFERROR(INDEX('Hoja de Trabajo para listado'!$BC$155:$CB$1048576,MATCH($A983,'Hoja de Trabajo para listado'!$BC$155:$BC$1048576,0),MATCH((CUADRO!I$5&amp;$E983),'Hoja de Trabajo para listado'!$BC$151:$CB$151,0)),0)+IFERROR(INDEX('Hoja de Trabajo para listado'!$DE$153:$DG$274,MATCH($A983,'Hoja de Trabajo para listado'!$DE$153:$DE$1048576,0),MATCH((CUADRO!I$5&amp;$E983),'Hoja de Trabajo para listado'!$DE$151:$DG$151,0)),0)+IFERROR(INDEX('Hoja de Trabajo para listado'!$CD$155:$DC$1048576,MATCH($A983,'Hoja de Trabajo para listado'!$CD$155:$CD$1048576,0),MATCH((CUADRO!I$5&amp;$E983),'Hoja de Trabajo para listado'!$CD$151:$DC$151,0)),0)</f>
        <v>0</v>
      </c>
      <c r="J983" s="255">
        <f ca="1">+IFERROR(INDEX('Hoja de Trabajo para listado'!$A$155:$Z$1048576,MATCH($A983,'Hoja de Trabajo para listado'!$A$155:$A$1048576,0),MATCH((CUADRO!J$5&amp;$E983),'Hoja de Trabajo para listado'!$A$151:$Z$151,0)),0)+IFERROR(INDEX('Hoja de Trabajo para listado'!$AB$155:$BA$1048576,MATCH($A983,'Hoja de Trabajo para listado'!$AB$155:$AB$1048576,0),MATCH((CUADRO!J$5&amp;$E983),'Hoja de Trabajo para listado'!$AB$151:$BA$151,0)),0)+IFERROR(INDEX('Hoja de Trabajo para listado'!$BC$155:$CB$1048576,MATCH($A983,'Hoja de Trabajo para listado'!$BC$155:$BC$1048576,0),MATCH((CUADRO!J$5&amp;$E983),'Hoja de Trabajo para listado'!$BC$151:$CB$151,0)),0)+IFERROR(INDEX('Hoja de Trabajo para listado'!$DE$153:$DG$274,MATCH($A983,'Hoja de Trabajo para listado'!$DE$153:$DE$1048576,0),MATCH((CUADRO!J$5&amp;$E983),'Hoja de Trabajo para listado'!$DE$151:$DG$151,0)),0)+IFERROR(INDEX('Hoja de Trabajo para listado'!$CD$155:$DC$1048576,MATCH($A983,'Hoja de Trabajo para listado'!$CD$155:$CD$1048576,0),MATCH((CUADRO!J$5&amp;$E983),'Hoja de Trabajo para listado'!$CD$151:$DC$151,0)),0)</f>
        <v>0</v>
      </c>
      <c r="K983" s="255">
        <f ca="1">+IFERROR(INDEX('Hoja de Trabajo para listado'!$A$155:$Z$1048576,MATCH($A983,'Hoja de Trabajo para listado'!$A$155:$A$1048576,0),MATCH((CUADRO!K$5&amp;$E983),'Hoja de Trabajo para listado'!$A$151:$Z$151,0)),0)+IFERROR(INDEX('Hoja de Trabajo para listado'!$AB$155:$BA$1048576,MATCH($A983,'Hoja de Trabajo para listado'!$AB$155:$AB$1048576,0),MATCH((CUADRO!K$5&amp;$E983),'Hoja de Trabajo para listado'!$AB$151:$BA$151,0)),0)+IFERROR(INDEX('Hoja de Trabajo para listado'!$BC$155:$CB$1048576,MATCH($A983,'Hoja de Trabajo para listado'!$BC$155:$BC$1048576,0),MATCH((CUADRO!K$5&amp;$E983),'Hoja de Trabajo para listado'!$BC$151:$CB$151,0)),0)+IFERROR(INDEX('Hoja de Trabajo para listado'!$DE$153:$DG$274,MATCH($A983,'Hoja de Trabajo para listado'!$DE$153:$DE$1048576,0),MATCH((CUADRO!K$5&amp;$E983),'Hoja de Trabajo para listado'!$DE$151:$DG$151,0)),0)+IFERROR(INDEX('Hoja de Trabajo para listado'!$CD$155:$DC$1048576,MATCH($A983,'Hoja de Trabajo para listado'!$CD$155:$CD$1048576,0),MATCH((CUADRO!K$5&amp;$E983),'Hoja de Trabajo para listado'!$CD$151:$DC$151,0)),0)</f>
        <v>0</v>
      </c>
      <c r="L983" s="257">
        <f ca="1">+IFERROR(INDEX('Hoja de Trabajo para listado'!$A$155:$Z$1048576,MATCH($A983,'Hoja de Trabajo para listado'!$A$155:$A$1048576,0),MATCH((CUADRO!L$5&amp;$E983),'Hoja de Trabajo para listado'!$A$151:$Z$151,0)),0)+IFERROR(INDEX('Hoja de Trabajo para listado'!$AB$155:$BA$1048576,MATCH($A983,'Hoja de Trabajo para listado'!$AB$155:$AB$1048576,0),MATCH((CUADRO!L$5&amp;$E983),'Hoja de Trabajo para listado'!$AB$151:$BA$151,0)),0)+IFERROR(INDEX('Hoja de Trabajo para listado'!$BC$155:$CB$1048576,MATCH($A983,'Hoja de Trabajo para listado'!$BC$155:$BC$1048576,0),MATCH((CUADRO!L$5&amp;$E983),'Hoja de Trabajo para listado'!$BC$151:$CB$151,0)),0)+IFERROR(INDEX('Hoja de Trabajo para listado'!$DE$153:$DG$274,MATCH($A983,'Hoja de Trabajo para listado'!$DE$153:$DE$1048576,0),MATCH((CUADRO!L$5&amp;$E983),'Hoja de Trabajo para listado'!$DE$151:$DG$151,0)),0)+IFERROR(INDEX('Hoja de Trabajo para listado'!$CD$155:$DC$1048576,MATCH($A983,'Hoja de Trabajo para listado'!$CD$155:$CD$1048576,0),MATCH((CUADRO!L$5&amp;$E983),'Hoja de Trabajo para listado'!$CD$151:$DC$151,0)),0)</f>
        <v>0</v>
      </c>
      <c r="M983" s="257">
        <f ca="1">+IFERROR(INDEX('Hoja de Trabajo para listado'!$A$155:$Z$1048576,MATCH($A983,'Hoja de Trabajo para listado'!$A$155:$A$1048576,0),MATCH((CUADRO!M$5&amp;$E983),'Hoja de Trabajo para listado'!$A$151:$Z$151,0)),0)+IFERROR(INDEX('Hoja de Trabajo para listado'!$AB$155:$BA$1048576,MATCH($A983,'Hoja de Trabajo para listado'!$AB$155:$AB$1048576,0),MATCH((CUADRO!M$5&amp;$E983),'Hoja de Trabajo para listado'!$AB$151:$BA$151,0)),0)+IFERROR(INDEX('Hoja de Trabajo para listado'!$BC$155:$CB$1048576,MATCH($A983,'Hoja de Trabajo para listado'!$BC$155:$BC$1048576,0),MATCH((CUADRO!M$5&amp;$E983),'Hoja de Trabajo para listado'!$BC$151:$CB$151,0)),0)+IFERROR(INDEX('Hoja de Trabajo para listado'!$DE$153:$DG$274,MATCH($A983,'Hoja de Trabajo para listado'!$DE$153:$DE$1048576,0),MATCH((CUADRO!M$5&amp;$E983),'Hoja de Trabajo para listado'!$DE$151:$DG$151,0)),0)+IFERROR(INDEX('Hoja de Trabajo para listado'!$CD$155:$DC$1048576,MATCH($A983,'Hoja de Trabajo para listado'!$CD$155:$CD$1048576,0),MATCH((CUADRO!M$5&amp;$E983),'Hoja de Trabajo para listado'!$CD$151:$DC$151,0)),0)</f>
        <v>0</v>
      </c>
      <c r="N983" s="255">
        <f ca="1">+IFERROR(INDEX('Hoja de Trabajo para listado'!$A$155:$Z$1048576,MATCH($A983,'Hoja de Trabajo para listado'!$A$155:$A$1048576,0),MATCH((CUADRO!N$5&amp;$E983),'Hoja de Trabajo para listado'!$A$151:$Z$151,0)),0)+IFERROR(INDEX('Hoja de Trabajo para listado'!$AB$155:$BA$1048576,MATCH($A983,'Hoja de Trabajo para listado'!$AB$155:$AB$1048576,0),MATCH((CUADRO!N$5&amp;$E983),'Hoja de Trabajo para listado'!$AB$151:$BA$151,0)),0)+IFERROR(INDEX('Hoja de Trabajo para listado'!$BC$155:$CB$1048576,MATCH($A983,'Hoja de Trabajo para listado'!$BC$155:$BC$1048576,0),MATCH((CUADRO!N$5&amp;$E983),'Hoja de Trabajo para listado'!$BC$151:$CB$151,0)),0)+IFERROR(INDEX('Hoja de Trabajo para listado'!$DE$153:$DG$274,MATCH($A983,'Hoja de Trabajo para listado'!$DE$153:$DE$1048576,0),MATCH((CUADRO!N$5&amp;$E983),'Hoja de Trabajo para listado'!$DE$151:$DG$151,0)),0)+IFERROR(INDEX('Hoja de Trabajo para listado'!$CD$155:$DC$1048576,MATCH($A983,'Hoja de Trabajo para listado'!$CD$155:$CD$1048576,0),MATCH((CUADRO!N$5&amp;$E983),'Hoja de Trabajo para listado'!$CD$151:$DC$151,0)),0)</f>
        <v>0</v>
      </c>
      <c r="O983" s="255">
        <f ca="1">+IFERROR(INDEX('Hoja de Trabajo para listado'!$A$155:$Z$1048576,MATCH($A983,'Hoja de Trabajo para listado'!$A$155:$A$1048576,0),MATCH((CUADRO!O$5&amp;$E983),'Hoja de Trabajo para listado'!$A$151:$Z$151,0)),0)+IFERROR(INDEX('Hoja de Trabajo para listado'!$AB$155:$BA$1048576,MATCH($A983,'Hoja de Trabajo para listado'!$AB$155:$AB$1048576,0),MATCH((CUADRO!O$5&amp;$E983),'Hoja de Trabajo para listado'!$AB$151:$BA$151,0)),0)+IFERROR(INDEX('Hoja de Trabajo para listado'!$BC$155:$CB$1048576,MATCH($A983,'Hoja de Trabajo para listado'!$BC$155:$BC$1048576,0),MATCH((CUADRO!O$5&amp;$E983),'Hoja de Trabajo para listado'!$BC$151:$CB$151,0)),0)+IFERROR(INDEX('Hoja de Trabajo para listado'!$DE$153:$DG$274,MATCH($A983,'Hoja de Trabajo para listado'!$DE$153:$DE$1048576,0),MATCH((CUADRO!O$5&amp;$E983),'Hoja de Trabajo para listado'!$DE$151:$DG$151,0)),0)+IFERROR(INDEX('Hoja de Trabajo para listado'!$CD$155:$DC$1048576,MATCH($A983,'Hoja de Trabajo para listado'!$CD$155:$CD$1048576,0),MATCH((CUADRO!O$5&amp;$E983),'Hoja de Trabajo para listado'!$CD$151:$DC$151,0)),0)</f>
        <v>0</v>
      </c>
      <c r="P983" s="255">
        <f ca="1">+IFERROR(INDEX('Hoja de Trabajo para listado'!$A$155:$Z$1048576,MATCH($A983,'Hoja de Trabajo para listado'!$A$155:$A$1048576,0),MATCH((CUADRO!P$5&amp;$E983),'Hoja de Trabajo para listado'!$A$151:$Z$151,0)),0)+IFERROR(INDEX('Hoja de Trabajo para listado'!$AB$155:$BA$1048576,MATCH($A983,'Hoja de Trabajo para listado'!$AB$155:$AB$1048576,0),MATCH((CUADRO!P$5&amp;$E983),'Hoja de Trabajo para listado'!$AB$151:$BA$151,0)),0)+IFERROR(INDEX('Hoja de Trabajo para listado'!$BC$155:$CB$1048576,MATCH($A983,'Hoja de Trabajo para listado'!$BC$155:$BC$1048576,0),MATCH((CUADRO!P$5&amp;$E983),'Hoja de Trabajo para listado'!$BC$151:$CB$151,0)),0)+IFERROR(INDEX('Hoja de Trabajo para listado'!$DE$153:$DG$274,MATCH($A983,'Hoja de Trabajo para listado'!$DE$153:$DE$1048576,0),MATCH((CUADRO!P$5&amp;$E983),'Hoja de Trabajo para listado'!$DE$151:$DG$151,0)),0)+IFERROR(INDEX('Hoja de Trabajo para listado'!$CD$155:$DC$1048576,MATCH($A983,'Hoja de Trabajo para listado'!$CD$155:$CD$1048576,0),MATCH((CUADRO!P$5&amp;$E983),'Hoja de Trabajo para listado'!$CD$151:$DC$151,0)),0)</f>
        <v>0</v>
      </c>
      <c r="Q983" s="255">
        <f ca="1">+IFERROR(INDEX('Hoja de Trabajo para listado'!$A$155:$Z$1048576,MATCH($A983,'Hoja de Trabajo para listado'!$A$155:$A$1048576,0),MATCH((CUADRO!Q$5&amp;$E983),'Hoja de Trabajo para listado'!$A$151:$Z$151,0)),0)+IFERROR(INDEX('Hoja de Trabajo para listado'!$AB$155:$BA$1048576,MATCH($A983,'Hoja de Trabajo para listado'!$AB$155:$AB$1048576,0),MATCH((CUADRO!Q$5&amp;$E983),'Hoja de Trabajo para listado'!$AB$151:$BA$151,0)),0)+IFERROR(INDEX('Hoja de Trabajo para listado'!$BC$155:$CB$1048576,MATCH($A983,'Hoja de Trabajo para listado'!$BC$155:$BC$1048576,0),MATCH((CUADRO!Q$5&amp;$E983),'Hoja de Trabajo para listado'!$BC$151:$CB$151,0)),0)+IFERROR(INDEX('Hoja de Trabajo para listado'!$DE$153:$DG$274,MATCH($A983,'Hoja de Trabajo para listado'!$DE$153:$DE$1048576,0),MATCH((CUADRO!Q$5&amp;$E983),'Hoja de Trabajo para listado'!$DE$151:$DG$151,0)),0)+IFERROR(INDEX('Hoja de Trabajo para listado'!$CD$155:$DC$1048576,MATCH($A983,'Hoja de Trabajo para listado'!$CD$155:$CD$1048576,0),MATCH((CUADRO!Q$5&amp;$E983),'Hoja de Trabajo para listado'!$CD$151:$DC$151,0)),0)</f>
        <v>0</v>
      </c>
      <c r="R983" s="255">
        <f t="shared" ca="1" si="30"/>
        <v>0</v>
      </c>
      <c r="S983" s="262">
        <f ca="1">+R982+R983</f>
        <v>0</v>
      </c>
      <c r="T983" s="255">
        <f ca="1">+S983</f>
        <v>0</v>
      </c>
      <c r="U983" s="254">
        <f t="shared" si="31"/>
        <v>2</v>
      </c>
      <c r="V983" s="362" t="str">
        <f>+VLOOKUP(A983,bd_lista!$A$3:$E$590,5,FALSE)</f>
        <v>Gobiernos Autonomos Municipales</v>
      </c>
      <c r="W983" s="362"/>
      <c r="X983" s="254">
        <f>+VLOOKUP(A983,[2]Sheet1!$A$13:$D$744,4,FALSE)</f>
        <v>0</v>
      </c>
      <c r="Y983" s="254" t="e">
        <f>+VLOOKUP(X983,bd_lista!$A$3:$C$590,3,FALSE)</f>
        <v>#N/A</v>
      </c>
      <c r="Z983" s="314"/>
      <c r="AA983" s="315"/>
    </row>
    <row r="984" spans="1:27" customFormat="1" ht="15" hidden="1" customHeight="1">
      <c r="A984" s="32">
        <v>1755</v>
      </c>
      <c r="B984" s="306">
        <f>+A984</f>
        <v>1755</v>
      </c>
      <c r="C984" s="259" t="str">
        <f>+VLOOKUP(A984,bd_lista!$A$3:$C$590,3,FALSE)</f>
        <v>Gobierno Autónomo Municipal de Cuatro Cañadas</v>
      </c>
      <c r="D984" s="361" t="str">
        <f>+C984</f>
        <v>Gobierno Autónomo Municipal de Cuatro Cañadas</v>
      </c>
      <c r="E984" s="254" t="s">
        <v>1313</v>
      </c>
      <c r="F984" s="283">
        <f ca="1">+IFERROR(INDEX('Hoja de Trabajo para listado'!$A$155:$Z$1048576,MATCH($A984,'Hoja de Trabajo para listado'!$A$155:$A$1048576,0),MATCH((CUADRO!F$5&amp;$E984),'Hoja de Trabajo para listado'!$A$151:$Z$151,0)),0)+IFERROR(INDEX('Hoja de Trabajo para listado'!$AB$155:$BA$1048576,MATCH($A984,'Hoja de Trabajo para listado'!$AB$155:$AB$1048576,0),MATCH((CUADRO!F$5&amp;$E984),'Hoja de Trabajo para listado'!$AB$151:$BA$151,0)),0)+IFERROR(INDEX('Hoja de Trabajo para listado'!$BC$155:$CB$1048576,MATCH($A984,'Hoja de Trabajo para listado'!$BC$155:$BC$1048576,0),MATCH((CUADRO!F$5&amp;$E984),'Hoja de Trabajo para listado'!$BC$151:$CB$151,0)),0)+IFERROR(INDEX('Hoja de Trabajo para listado'!$DE$153:$DG$274,MATCH($A984,'Hoja de Trabajo para listado'!$DE$153:$DE$1048576,0),MATCH((CUADRO!F$5&amp;$E984),'Hoja de Trabajo para listado'!$DE$151:$DG$151,0)),0)+IFERROR(INDEX('Hoja de Trabajo para listado'!$CD$155:$DC$1048576,MATCH($A984,'Hoja de Trabajo para listado'!$CD$155:$CD$1048576,0),MATCH((CUADRO!F$5&amp;$E984),'Hoja de Trabajo para listado'!$CD$151:$DC$151,0)),0)</f>
        <v>0</v>
      </c>
      <c r="G984" s="283">
        <f ca="1">+IFERROR(INDEX('Hoja de Trabajo para listado'!$A$155:$Z$1048576,MATCH($A984,'Hoja de Trabajo para listado'!$A$155:$A$1048576,0),MATCH((CUADRO!G$5&amp;$E984),'Hoja de Trabajo para listado'!$A$151:$Z$151,0)),0)+IFERROR(INDEX('Hoja de Trabajo para listado'!$AB$155:$BA$1048576,MATCH($A984,'Hoja de Trabajo para listado'!$AB$155:$AB$1048576,0),MATCH((CUADRO!G$5&amp;$E984),'Hoja de Trabajo para listado'!$AB$151:$BA$151,0)),0)+IFERROR(INDEX('Hoja de Trabajo para listado'!$BC$155:$CB$1048576,MATCH($A984,'Hoja de Trabajo para listado'!$BC$155:$BC$1048576,0),MATCH((CUADRO!G$5&amp;$E984),'Hoja de Trabajo para listado'!$BC$151:$CB$151,0)),0)+IFERROR(INDEX('Hoja de Trabajo para listado'!$DE$153:$DG$274,MATCH($A984,'Hoja de Trabajo para listado'!$DE$153:$DE$1048576,0),MATCH((CUADRO!G$5&amp;$E984),'Hoja de Trabajo para listado'!$DE$151:$DG$151,0)),0)+IFERROR(INDEX('Hoja de Trabajo para listado'!$CD$155:$DC$1048576,MATCH($A984,'Hoja de Trabajo para listado'!$CD$155:$CD$1048576,0),MATCH((CUADRO!G$5&amp;$E984),'Hoja de Trabajo para listado'!$CD$151:$DC$151,0)),0)</f>
        <v>0</v>
      </c>
      <c r="H984" s="283">
        <f ca="1">+IFERROR(INDEX('Hoja de Trabajo para listado'!$A$155:$Z$1048576,MATCH($A984,'Hoja de Trabajo para listado'!$A$155:$A$1048576,0),MATCH((CUADRO!H$5&amp;$E984),'Hoja de Trabajo para listado'!$A$151:$Z$151,0)),0)+IFERROR(INDEX('Hoja de Trabajo para listado'!$AB$155:$BA$1048576,MATCH($A984,'Hoja de Trabajo para listado'!$AB$155:$AB$1048576,0),MATCH((CUADRO!H$5&amp;$E984),'Hoja de Trabajo para listado'!$AB$151:$BA$151,0)),0)+IFERROR(INDEX('Hoja de Trabajo para listado'!$BC$155:$CB$1048576,MATCH($A984,'Hoja de Trabajo para listado'!$BC$155:$BC$1048576,0),MATCH((CUADRO!H$5&amp;$E984),'Hoja de Trabajo para listado'!$BC$151:$CB$151,0)),0)+IFERROR(INDEX('Hoja de Trabajo para listado'!$DE$153:$DG$274,MATCH($A984,'Hoja de Trabajo para listado'!$DE$153:$DE$1048576,0),MATCH((CUADRO!H$5&amp;$E984),'Hoja de Trabajo para listado'!$DE$151:$DG$151,0)),0)+IFERROR(INDEX('Hoja de Trabajo para listado'!$CD$155:$DC$1048576,MATCH($A984,'Hoja de Trabajo para listado'!$CD$155:$CD$1048576,0),MATCH((CUADRO!H$5&amp;$E984),'Hoja de Trabajo para listado'!$CD$151:$DC$151,0)),0)</f>
        <v>0</v>
      </c>
      <c r="I984" s="283">
        <f ca="1">+IFERROR(INDEX('Hoja de Trabajo para listado'!$A$155:$Z$1048576,MATCH($A984,'Hoja de Trabajo para listado'!$A$155:$A$1048576,0),MATCH((CUADRO!I$5&amp;$E984),'Hoja de Trabajo para listado'!$A$151:$Z$151,0)),0)+IFERROR(INDEX('Hoja de Trabajo para listado'!$AB$155:$BA$1048576,MATCH($A984,'Hoja de Trabajo para listado'!$AB$155:$AB$1048576,0),MATCH((CUADRO!I$5&amp;$E984),'Hoja de Trabajo para listado'!$AB$151:$BA$151,0)),0)+IFERROR(INDEX('Hoja de Trabajo para listado'!$BC$155:$CB$1048576,MATCH($A984,'Hoja de Trabajo para listado'!$BC$155:$BC$1048576,0),MATCH((CUADRO!I$5&amp;$E984),'Hoja de Trabajo para listado'!$BC$151:$CB$151,0)),0)+IFERROR(INDEX('Hoja de Trabajo para listado'!$DE$153:$DG$274,MATCH($A984,'Hoja de Trabajo para listado'!$DE$153:$DE$1048576,0),MATCH((CUADRO!I$5&amp;$E984),'Hoja de Trabajo para listado'!$DE$151:$DG$151,0)),0)+IFERROR(INDEX('Hoja de Trabajo para listado'!$CD$155:$DC$1048576,MATCH($A984,'Hoja de Trabajo para listado'!$CD$155:$CD$1048576,0),MATCH((CUADRO!I$5&amp;$E984),'Hoja de Trabajo para listado'!$CD$151:$DC$151,0)),0)</f>
        <v>0</v>
      </c>
      <c r="J984" s="283">
        <f ca="1">+IFERROR(INDEX('Hoja de Trabajo para listado'!$A$155:$Z$1048576,MATCH($A984,'Hoja de Trabajo para listado'!$A$155:$A$1048576,0),MATCH((CUADRO!J$5&amp;$E984),'Hoja de Trabajo para listado'!$A$151:$Z$151,0)),0)+IFERROR(INDEX('Hoja de Trabajo para listado'!$AB$155:$BA$1048576,MATCH($A984,'Hoja de Trabajo para listado'!$AB$155:$AB$1048576,0),MATCH((CUADRO!J$5&amp;$E984),'Hoja de Trabajo para listado'!$AB$151:$BA$151,0)),0)+IFERROR(INDEX('Hoja de Trabajo para listado'!$BC$155:$CB$1048576,MATCH($A984,'Hoja de Trabajo para listado'!$BC$155:$BC$1048576,0),MATCH((CUADRO!J$5&amp;$E984),'Hoja de Trabajo para listado'!$BC$151:$CB$151,0)),0)+IFERROR(INDEX('Hoja de Trabajo para listado'!$DE$153:$DG$274,MATCH($A984,'Hoja de Trabajo para listado'!$DE$153:$DE$1048576,0),MATCH((CUADRO!J$5&amp;$E984),'Hoja de Trabajo para listado'!$DE$151:$DG$151,0)),0)+IFERROR(INDEX('Hoja de Trabajo para listado'!$CD$155:$DC$1048576,MATCH($A984,'Hoja de Trabajo para listado'!$CD$155:$CD$1048576,0),MATCH((CUADRO!J$5&amp;$E984),'Hoja de Trabajo para listado'!$CD$151:$DC$151,0)),0)</f>
        <v>0</v>
      </c>
      <c r="K984" s="283">
        <f ca="1">+IFERROR(INDEX('Hoja de Trabajo para listado'!$A$155:$Z$1048576,MATCH($A984,'Hoja de Trabajo para listado'!$A$155:$A$1048576,0),MATCH((CUADRO!K$5&amp;$E984),'Hoja de Trabajo para listado'!$A$151:$Z$151,0)),0)+IFERROR(INDEX('Hoja de Trabajo para listado'!$AB$155:$BA$1048576,MATCH($A984,'Hoja de Trabajo para listado'!$AB$155:$AB$1048576,0),MATCH((CUADRO!K$5&amp;$E984),'Hoja de Trabajo para listado'!$AB$151:$BA$151,0)),0)+IFERROR(INDEX('Hoja de Trabajo para listado'!$BC$155:$CB$1048576,MATCH($A984,'Hoja de Trabajo para listado'!$BC$155:$BC$1048576,0),MATCH((CUADRO!K$5&amp;$E984),'Hoja de Trabajo para listado'!$BC$151:$CB$151,0)),0)+IFERROR(INDEX('Hoja de Trabajo para listado'!$DE$153:$DG$274,MATCH($A984,'Hoja de Trabajo para listado'!$DE$153:$DE$1048576,0),MATCH((CUADRO!K$5&amp;$E984),'Hoja de Trabajo para listado'!$DE$151:$DG$151,0)),0)+IFERROR(INDEX('Hoja de Trabajo para listado'!$CD$155:$DC$1048576,MATCH($A984,'Hoja de Trabajo para listado'!$CD$155:$CD$1048576,0),MATCH((CUADRO!K$5&amp;$E984),'Hoja de Trabajo para listado'!$CD$151:$DC$151,0)),0)</f>
        <v>0</v>
      </c>
      <c r="L984" s="255">
        <f ca="1">+IFERROR(INDEX('Hoja de Trabajo para listado'!$A$155:$Z$1048576,MATCH($A984,'Hoja de Trabajo para listado'!$A$155:$A$1048576,0),MATCH((CUADRO!L$5&amp;$E984),'Hoja de Trabajo para listado'!$A$151:$Z$151,0)),0)+IFERROR(INDEX('Hoja de Trabajo para listado'!$AB$155:$BA$1048576,MATCH($A984,'Hoja de Trabajo para listado'!$AB$155:$AB$1048576,0),MATCH((CUADRO!L$5&amp;$E984),'Hoja de Trabajo para listado'!$AB$151:$BA$151,0)),0)+IFERROR(INDEX('Hoja de Trabajo para listado'!$BC$155:$CB$1048576,MATCH($A984,'Hoja de Trabajo para listado'!$BC$155:$BC$1048576,0),MATCH((CUADRO!L$5&amp;$E984),'Hoja de Trabajo para listado'!$BC$151:$CB$151,0)),0)+IFERROR(INDEX('Hoja de Trabajo para listado'!$DE$153:$DG$274,MATCH($A984,'Hoja de Trabajo para listado'!$DE$153:$DE$1048576,0),MATCH((CUADRO!L$5&amp;$E984),'Hoja de Trabajo para listado'!$DE$151:$DG$151,0)),0)+IFERROR(INDEX('Hoja de Trabajo para listado'!$CD$155:$DC$1048576,MATCH($A984,'Hoja de Trabajo para listado'!$CD$155:$CD$1048576,0),MATCH((CUADRO!L$5&amp;$E984),'Hoja de Trabajo para listado'!$CD$151:$DC$151,0)),0)</f>
        <v>0</v>
      </c>
      <c r="M984" s="255">
        <f ca="1">+IFERROR(INDEX('Hoja de Trabajo para listado'!$A$155:$Z$1048576,MATCH($A984,'Hoja de Trabajo para listado'!$A$155:$A$1048576,0),MATCH((CUADRO!M$5&amp;$E984),'Hoja de Trabajo para listado'!$A$151:$Z$151,0)),0)+IFERROR(INDEX('Hoja de Trabajo para listado'!$AB$155:$BA$1048576,MATCH($A984,'Hoja de Trabajo para listado'!$AB$155:$AB$1048576,0),MATCH((CUADRO!M$5&amp;$E984),'Hoja de Trabajo para listado'!$AB$151:$BA$151,0)),0)+IFERROR(INDEX('Hoja de Trabajo para listado'!$BC$155:$CB$1048576,MATCH($A984,'Hoja de Trabajo para listado'!$BC$155:$BC$1048576,0),MATCH((CUADRO!M$5&amp;$E984),'Hoja de Trabajo para listado'!$BC$151:$CB$151,0)),0)+IFERROR(INDEX('Hoja de Trabajo para listado'!$DE$153:$DG$274,MATCH($A984,'Hoja de Trabajo para listado'!$DE$153:$DE$1048576,0),MATCH((CUADRO!M$5&amp;$E984),'Hoja de Trabajo para listado'!$DE$151:$DG$151,0)),0)+IFERROR(INDEX('Hoja de Trabajo para listado'!$CD$155:$DC$1048576,MATCH($A984,'Hoja de Trabajo para listado'!$CD$155:$CD$1048576,0),MATCH((CUADRO!M$5&amp;$E984),'Hoja de Trabajo para listado'!$CD$151:$DC$151,0)),0)</f>
        <v>0</v>
      </c>
      <c r="N984" s="255">
        <f ca="1">+IFERROR(INDEX('Hoja de Trabajo para listado'!$A$155:$Z$1048576,MATCH($A984,'Hoja de Trabajo para listado'!$A$155:$A$1048576,0),MATCH((CUADRO!N$5&amp;$E984),'Hoja de Trabajo para listado'!$A$151:$Z$151,0)),0)+IFERROR(INDEX('Hoja de Trabajo para listado'!$AB$155:$BA$1048576,MATCH($A984,'Hoja de Trabajo para listado'!$AB$155:$AB$1048576,0),MATCH((CUADRO!N$5&amp;$E984),'Hoja de Trabajo para listado'!$AB$151:$BA$151,0)),0)+IFERROR(INDEX('Hoja de Trabajo para listado'!$BC$155:$CB$1048576,MATCH($A984,'Hoja de Trabajo para listado'!$BC$155:$BC$1048576,0),MATCH((CUADRO!N$5&amp;$E984),'Hoja de Trabajo para listado'!$BC$151:$CB$151,0)),0)+IFERROR(INDEX('Hoja de Trabajo para listado'!$DE$153:$DG$274,MATCH($A984,'Hoja de Trabajo para listado'!$DE$153:$DE$1048576,0),MATCH((CUADRO!N$5&amp;$E984),'Hoja de Trabajo para listado'!$DE$151:$DG$151,0)),0)+IFERROR(INDEX('Hoja de Trabajo para listado'!$CD$155:$DC$1048576,MATCH($A984,'Hoja de Trabajo para listado'!$CD$155:$CD$1048576,0),MATCH((CUADRO!N$5&amp;$E984),'Hoja de Trabajo para listado'!$CD$151:$DC$151,0)),0)</f>
        <v>0</v>
      </c>
      <c r="O984" s="255">
        <f ca="1">+IFERROR(INDEX('Hoja de Trabajo para listado'!$A$155:$Z$1048576,MATCH($A984,'Hoja de Trabajo para listado'!$A$155:$A$1048576,0),MATCH((CUADRO!O$5&amp;$E984),'Hoja de Trabajo para listado'!$A$151:$Z$151,0)),0)+IFERROR(INDEX('Hoja de Trabajo para listado'!$AB$155:$BA$1048576,MATCH($A984,'Hoja de Trabajo para listado'!$AB$155:$AB$1048576,0),MATCH((CUADRO!O$5&amp;$E984),'Hoja de Trabajo para listado'!$AB$151:$BA$151,0)),0)+IFERROR(INDEX('Hoja de Trabajo para listado'!$BC$155:$CB$1048576,MATCH($A984,'Hoja de Trabajo para listado'!$BC$155:$BC$1048576,0),MATCH((CUADRO!O$5&amp;$E984),'Hoja de Trabajo para listado'!$BC$151:$CB$151,0)),0)+IFERROR(INDEX('Hoja de Trabajo para listado'!$DE$153:$DG$274,MATCH($A984,'Hoja de Trabajo para listado'!$DE$153:$DE$1048576,0),MATCH((CUADRO!O$5&amp;$E984),'Hoja de Trabajo para listado'!$DE$151:$DG$151,0)),0)+IFERROR(INDEX('Hoja de Trabajo para listado'!$CD$155:$DC$1048576,MATCH($A984,'Hoja de Trabajo para listado'!$CD$155:$CD$1048576,0),MATCH((CUADRO!O$5&amp;$E984),'Hoja de Trabajo para listado'!$CD$151:$DC$151,0)),0)</f>
        <v>0</v>
      </c>
      <c r="P984" s="255">
        <f ca="1">+IFERROR(INDEX('Hoja de Trabajo para listado'!$A$155:$Z$1048576,MATCH($A984,'Hoja de Trabajo para listado'!$A$155:$A$1048576,0),MATCH((CUADRO!P$5&amp;$E984),'Hoja de Trabajo para listado'!$A$151:$Z$151,0)),0)+IFERROR(INDEX('Hoja de Trabajo para listado'!$AB$155:$BA$1048576,MATCH($A984,'Hoja de Trabajo para listado'!$AB$155:$AB$1048576,0),MATCH((CUADRO!P$5&amp;$E984),'Hoja de Trabajo para listado'!$AB$151:$BA$151,0)),0)+IFERROR(INDEX('Hoja de Trabajo para listado'!$BC$155:$CB$1048576,MATCH($A984,'Hoja de Trabajo para listado'!$BC$155:$BC$1048576,0),MATCH((CUADRO!P$5&amp;$E984),'Hoja de Trabajo para listado'!$BC$151:$CB$151,0)),0)+IFERROR(INDEX('Hoja de Trabajo para listado'!$DE$153:$DG$274,MATCH($A984,'Hoja de Trabajo para listado'!$DE$153:$DE$1048576,0),MATCH((CUADRO!P$5&amp;$E984),'Hoja de Trabajo para listado'!$DE$151:$DG$151,0)),0)+IFERROR(INDEX('Hoja de Trabajo para listado'!$CD$155:$DC$1048576,MATCH($A984,'Hoja de Trabajo para listado'!$CD$155:$CD$1048576,0),MATCH((CUADRO!P$5&amp;$E984),'Hoja de Trabajo para listado'!$CD$151:$DC$151,0)),0)</f>
        <v>0</v>
      </c>
      <c r="Q984" s="255">
        <f ca="1">+IFERROR(INDEX('Hoja de Trabajo para listado'!$A$155:$Z$1048576,MATCH($A984,'Hoja de Trabajo para listado'!$A$155:$A$1048576,0),MATCH((CUADRO!Q$5&amp;$E984),'Hoja de Trabajo para listado'!$A$151:$Z$151,0)),0)+IFERROR(INDEX('Hoja de Trabajo para listado'!$AB$155:$BA$1048576,MATCH($A984,'Hoja de Trabajo para listado'!$AB$155:$AB$1048576,0),MATCH((CUADRO!Q$5&amp;$E984),'Hoja de Trabajo para listado'!$AB$151:$BA$151,0)),0)+IFERROR(INDEX('Hoja de Trabajo para listado'!$BC$155:$CB$1048576,MATCH($A984,'Hoja de Trabajo para listado'!$BC$155:$BC$1048576,0),MATCH((CUADRO!Q$5&amp;$E984),'Hoja de Trabajo para listado'!$BC$151:$CB$151,0)),0)+IFERROR(INDEX('Hoja de Trabajo para listado'!$DE$153:$DG$274,MATCH($A984,'Hoja de Trabajo para listado'!$DE$153:$DE$1048576,0),MATCH((CUADRO!Q$5&amp;$E984),'Hoja de Trabajo para listado'!$DE$151:$DG$151,0)),0)+IFERROR(INDEX('Hoja de Trabajo para listado'!$CD$155:$DC$1048576,MATCH($A984,'Hoja de Trabajo para listado'!$CD$155:$CD$1048576,0),MATCH((CUADRO!Q$5&amp;$E984),'Hoja de Trabajo para listado'!$CD$151:$DC$151,0)),0)</f>
        <v>0</v>
      </c>
      <c r="R984" s="283">
        <f t="shared" ca="1" si="30"/>
        <v>0</v>
      </c>
      <c r="S984" s="285"/>
      <c r="T984" s="255">
        <f ca="1">+T985</f>
        <v>0</v>
      </c>
      <c r="U984" s="254">
        <f t="shared" si="31"/>
        <v>1</v>
      </c>
      <c r="V984" s="362" t="str">
        <f>+VLOOKUP(A984,bd_lista!$A$3:$E$590,5,FALSE)</f>
        <v>Gobiernos Autonomos Municipales</v>
      </c>
      <c r="W984" s="361" t="str">
        <f>+V984</f>
        <v>Gobiernos Autonomos Municipales</v>
      </c>
      <c r="X984" s="254">
        <f>+VLOOKUP(A984,[2]Sheet1!$A$13:$D$744,4,FALSE)</f>
        <v>0</v>
      </c>
      <c r="Y984" s="254" t="e">
        <f>+VLOOKUP(X984,bd_lista!$A$3:$C$590,3,FALSE)</f>
        <v>#N/A</v>
      </c>
      <c r="Z984" s="316">
        <f>+X984</f>
        <v>0</v>
      </c>
      <c r="AA984" s="317" t="e">
        <f>+Y984</f>
        <v>#N/A</v>
      </c>
    </row>
    <row r="985" spans="1:27" customFormat="1" ht="15" hidden="1" customHeight="1">
      <c r="A985" s="32">
        <v>1755</v>
      </c>
      <c r="B985" s="307"/>
      <c r="C985" s="259" t="str">
        <f>+VLOOKUP(A985,bd_lista!$A$3:$C$590,3,FALSE)</f>
        <v>Gobierno Autónomo Municipal de Cuatro Cañadas</v>
      </c>
      <c r="D985" s="362"/>
      <c r="E985" s="256" t="s">
        <v>1314</v>
      </c>
      <c r="F985" s="257">
        <f ca="1">+IFERROR(INDEX('Hoja de Trabajo para listado'!$A$155:$Z$1048576,MATCH($A985,'Hoja de Trabajo para listado'!$A$155:$A$1048576,0),MATCH((CUADRO!F$5&amp;$E985),'Hoja de Trabajo para listado'!$A$151:$Z$151,0)),0)+IFERROR(INDEX('Hoja de Trabajo para listado'!$AB$155:$BA$1048576,MATCH($A985,'Hoja de Trabajo para listado'!$AB$155:$AB$1048576,0),MATCH((CUADRO!F$5&amp;$E985),'Hoja de Trabajo para listado'!$AB$151:$BA$151,0)),0)+IFERROR(INDEX('Hoja de Trabajo para listado'!$BC$155:$CB$1048576,MATCH($A985,'Hoja de Trabajo para listado'!$BC$155:$BC$1048576,0),MATCH((CUADRO!F$5&amp;$E985),'Hoja de Trabajo para listado'!$BC$151:$CB$151,0)),0)+IFERROR(INDEX('Hoja de Trabajo para listado'!$DE$153:$DG$274,MATCH($A985,'Hoja de Trabajo para listado'!$DE$153:$DE$1048576,0),MATCH((CUADRO!F$5&amp;$E985),'Hoja de Trabajo para listado'!$DE$151:$DG$151,0)),0)+IFERROR(INDEX('Hoja de Trabajo para listado'!$CD$155:$DC$1048576,MATCH($A985,'Hoja de Trabajo para listado'!$CD$155:$CD$1048576,0),MATCH((CUADRO!F$5&amp;$E985),'Hoja de Trabajo para listado'!$CD$151:$DC$151,0)),0)</f>
        <v>0</v>
      </c>
      <c r="G985" s="257">
        <f ca="1">+IFERROR(INDEX('Hoja de Trabajo para listado'!$A$155:$Z$1048576,MATCH($A985,'Hoja de Trabajo para listado'!$A$155:$A$1048576,0),MATCH((CUADRO!G$5&amp;$E985),'Hoja de Trabajo para listado'!$A$151:$Z$151,0)),0)+IFERROR(INDEX('Hoja de Trabajo para listado'!$AB$155:$BA$1048576,MATCH($A985,'Hoja de Trabajo para listado'!$AB$155:$AB$1048576,0),MATCH((CUADRO!G$5&amp;$E985),'Hoja de Trabajo para listado'!$AB$151:$BA$151,0)),0)+IFERROR(INDEX('Hoja de Trabajo para listado'!$BC$155:$CB$1048576,MATCH($A985,'Hoja de Trabajo para listado'!$BC$155:$BC$1048576,0),MATCH((CUADRO!G$5&amp;$E985),'Hoja de Trabajo para listado'!$BC$151:$CB$151,0)),0)+IFERROR(INDEX('Hoja de Trabajo para listado'!$DE$153:$DG$274,MATCH($A985,'Hoja de Trabajo para listado'!$DE$153:$DE$1048576,0),MATCH((CUADRO!G$5&amp;$E985),'Hoja de Trabajo para listado'!$DE$151:$DG$151,0)),0)+IFERROR(INDEX('Hoja de Trabajo para listado'!$CD$155:$DC$1048576,MATCH($A985,'Hoja de Trabajo para listado'!$CD$155:$CD$1048576,0),MATCH((CUADRO!G$5&amp;$E985),'Hoja de Trabajo para listado'!$CD$151:$DC$151,0)),0)</f>
        <v>0</v>
      </c>
      <c r="H985" s="257">
        <f ca="1">+IFERROR(INDEX('Hoja de Trabajo para listado'!$A$155:$Z$1048576,MATCH($A985,'Hoja de Trabajo para listado'!$A$155:$A$1048576,0),MATCH((CUADRO!H$5&amp;$E985),'Hoja de Trabajo para listado'!$A$151:$Z$151,0)),0)+IFERROR(INDEX('Hoja de Trabajo para listado'!$AB$155:$BA$1048576,MATCH($A985,'Hoja de Trabajo para listado'!$AB$155:$AB$1048576,0),MATCH((CUADRO!H$5&amp;$E985),'Hoja de Trabajo para listado'!$AB$151:$BA$151,0)),0)+IFERROR(INDEX('Hoja de Trabajo para listado'!$BC$155:$CB$1048576,MATCH($A985,'Hoja de Trabajo para listado'!$BC$155:$BC$1048576,0),MATCH((CUADRO!H$5&amp;$E985),'Hoja de Trabajo para listado'!$BC$151:$CB$151,0)),0)+IFERROR(INDEX('Hoja de Trabajo para listado'!$DE$153:$DG$274,MATCH($A985,'Hoja de Trabajo para listado'!$DE$153:$DE$1048576,0),MATCH((CUADRO!H$5&amp;$E985),'Hoja de Trabajo para listado'!$DE$151:$DG$151,0)),0)+IFERROR(INDEX('Hoja de Trabajo para listado'!$CD$155:$DC$1048576,MATCH($A985,'Hoja de Trabajo para listado'!$CD$155:$CD$1048576,0),MATCH((CUADRO!H$5&amp;$E985),'Hoja de Trabajo para listado'!$CD$151:$DC$151,0)),0)</f>
        <v>0</v>
      </c>
      <c r="I985" s="257">
        <f ca="1">+IFERROR(INDEX('Hoja de Trabajo para listado'!$A$155:$Z$1048576,MATCH($A985,'Hoja de Trabajo para listado'!$A$155:$A$1048576,0),MATCH((CUADRO!I$5&amp;$E985),'Hoja de Trabajo para listado'!$A$151:$Z$151,0)),0)+IFERROR(INDEX('Hoja de Trabajo para listado'!$AB$155:$BA$1048576,MATCH($A985,'Hoja de Trabajo para listado'!$AB$155:$AB$1048576,0),MATCH((CUADRO!I$5&amp;$E985),'Hoja de Trabajo para listado'!$AB$151:$BA$151,0)),0)+IFERROR(INDEX('Hoja de Trabajo para listado'!$BC$155:$CB$1048576,MATCH($A985,'Hoja de Trabajo para listado'!$BC$155:$BC$1048576,0),MATCH((CUADRO!I$5&amp;$E985),'Hoja de Trabajo para listado'!$BC$151:$CB$151,0)),0)+IFERROR(INDEX('Hoja de Trabajo para listado'!$DE$153:$DG$274,MATCH($A985,'Hoja de Trabajo para listado'!$DE$153:$DE$1048576,0),MATCH((CUADRO!I$5&amp;$E985),'Hoja de Trabajo para listado'!$DE$151:$DG$151,0)),0)+IFERROR(INDEX('Hoja de Trabajo para listado'!$CD$155:$DC$1048576,MATCH($A985,'Hoja de Trabajo para listado'!$CD$155:$CD$1048576,0),MATCH((CUADRO!I$5&amp;$E985),'Hoja de Trabajo para listado'!$CD$151:$DC$151,0)),0)</f>
        <v>0</v>
      </c>
      <c r="J985" s="257">
        <f ca="1">+IFERROR(INDEX('Hoja de Trabajo para listado'!$A$155:$Z$1048576,MATCH($A985,'Hoja de Trabajo para listado'!$A$155:$A$1048576,0),MATCH((CUADRO!J$5&amp;$E985),'Hoja de Trabajo para listado'!$A$151:$Z$151,0)),0)+IFERROR(INDEX('Hoja de Trabajo para listado'!$AB$155:$BA$1048576,MATCH($A985,'Hoja de Trabajo para listado'!$AB$155:$AB$1048576,0),MATCH((CUADRO!J$5&amp;$E985),'Hoja de Trabajo para listado'!$AB$151:$BA$151,0)),0)+IFERROR(INDEX('Hoja de Trabajo para listado'!$BC$155:$CB$1048576,MATCH($A985,'Hoja de Trabajo para listado'!$BC$155:$BC$1048576,0),MATCH((CUADRO!J$5&amp;$E985),'Hoja de Trabajo para listado'!$BC$151:$CB$151,0)),0)+IFERROR(INDEX('Hoja de Trabajo para listado'!$DE$153:$DG$274,MATCH($A985,'Hoja de Trabajo para listado'!$DE$153:$DE$1048576,0),MATCH((CUADRO!J$5&amp;$E985),'Hoja de Trabajo para listado'!$DE$151:$DG$151,0)),0)+IFERROR(INDEX('Hoja de Trabajo para listado'!$CD$155:$DC$1048576,MATCH($A985,'Hoja de Trabajo para listado'!$CD$155:$CD$1048576,0),MATCH((CUADRO!J$5&amp;$E985),'Hoja de Trabajo para listado'!$CD$151:$DC$151,0)),0)</f>
        <v>0</v>
      </c>
      <c r="K985" s="257">
        <f ca="1">+IFERROR(INDEX('Hoja de Trabajo para listado'!$A$155:$Z$1048576,MATCH($A985,'Hoja de Trabajo para listado'!$A$155:$A$1048576,0),MATCH((CUADRO!K$5&amp;$E985),'Hoja de Trabajo para listado'!$A$151:$Z$151,0)),0)+IFERROR(INDEX('Hoja de Trabajo para listado'!$AB$155:$BA$1048576,MATCH($A985,'Hoja de Trabajo para listado'!$AB$155:$AB$1048576,0),MATCH((CUADRO!K$5&amp;$E985),'Hoja de Trabajo para listado'!$AB$151:$BA$151,0)),0)+IFERROR(INDEX('Hoja de Trabajo para listado'!$BC$155:$CB$1048576,MATCH($A985,'Hoja de Trabajo para listado'!$BC$155:$BC$1048576,0),MATCH((CUADRO!K$5&amp;$E985),'Hoja de Trabajo para listado'!$BC$151:$CB$151,0)),0)+IFERROR(INDEX('Hoja de Trabajo para listado'!$DE$153:$DG$274,MATCH($A985,'Hoja de Trabajo para listado'!$DE$153:$DE$1048576,0),MATCH((CUADRO!K$5&amp;$E985),'Hoja de Trabajo para listado'!$DE$151:$DG$151,0)),0)+IFERROR(INDEX('Hoja de Trabajo para listado'!$CD$155:$DC$1048576,MATCH($A985,'Hoja de Trabajo para listado'!$CD$155:$CD$1048576,0),MATCH((CUADRO!K$5&amp;$E985),'Hoja de Trabajo para listado'!$CD$151:$DC$151,0)),0)</f>
        <v>0</v>
      </c>
      <c r="L985" s="257">
        <f ca="1">+IFERROR(INDEX('Hoja de Trabajo para listado'!$A$155:$Z$1048576,MATCH($A985,'Hoja de Trabajo para listado'!$A$155:$A$1048576,0),MATCH((CUADRO!L$5&amp;$E985),'Hoja de Trabajo para listado'!$A$151:$Z$151,0)),0)+IFERROR(INDEX('Hoja de Trabajo para listado'!$AB$155:$BA$1048576,MATCH($A985,'Hoja de Trabajo para listado'!$AB$155:$AB$1048576,0),MATCH((CUADRO!L$5&amp;$E985),'Hoja de Trabajo para listado'!$AB$151:$BA$151,0)),0)+IFERROR(INDEX('Hoja de Trabajo para listado'!$BC$155:$CB$1048576,MATCH($A985,'Hoja de Trabajo para listado'!$BC$155:$BC$1048576,0),MATCH((CUADRO!L$5&amp;$E985),'Hoja de Trabajo para listado'!$BC$151:$CB$151,0)),0)+IFERROR(INDEX('Hoja de Trabajo para listado'!$DE$153:$DG$274,MATCH($A985,'Hoja de Trabajo para listado'!$DE$153:$DE$1048576,0),MATCH((CUADRO!L$5&amp;$E985),'Hoja de Trabajo para listado'!$DE$151:$DG$151,0)),0)+IFERROR(INDEX('Hoja de Trabajo para listado'!$CD$155:$DC$1048576,MATCH($A985,'Hoja de Trabajo para listado'!$CD$155:$CD$1048576,0),MATCH((CUADRO!L$5&amp;$E985),'Hoja de Trabajo para listado'!$CD$151:$DC$151,0)),0)</f>
        <v>0</v>
      </c>
      <c r="M985" s="257">
        <f ca="1">+IFERROR(INDEX('Hoja de Trabajo para listado'!$A$155:$Z$1048576,MATCH($A985,'Hoja de Trabajo para listado'!$A$155:$A$1048576,0),MATCH((CUADRO!M$5&amp;$E985),'Hoja de Trabajo para listado'!$A$151:$Z$151,0)),0)+IFERROR(INDEX('Hoja de Trabajo para listado'!$AB$155:$BA$1048576,MATCH($A985,'Hoja de Trabajo para listado'!$AB$155:$AB$1048576,0),MATCH((CUADRO!M$5&amp;$E985),'Hoja de Trabajo para listado'!$AB$151:$BA$151,0)),0)+IFERROR(INDEX('Hoja de Trabajo para listado'!$BC$155:$CB$1048576,MATCH($A985,'Hoja de Trabajo para listado'!$BC$155:$BC$1048576,0),MATCH((CUADRO!M$5&amp;$E985),'Hoja de Trabajo para listado'!$BC$151:$CB$151,0)),0)+IFERROR(INDEX('Hoja de Trabajo para listado'!$DE$153:$DG$274,MATCH($A985,'Hoja de Trabajo para listado'!$DE$153:$DE$1048576,0),MATCH((CUADRO!M$5&amp;$E985),'Hoja de Trabajo para listado'!$DE$151:$DG$151,0)),0)+IFERROR(INDEX('Hoja de Trabajo para listado'!$CD$155:$DC$1048576,MATCH($A985,'Hoja de Trabajo para listado'!$CD$155:$CD$1048576,0),MATCH((CUADRO!M$5&amp;$E985),'Hoja de Trabajo para listado'!$CD$151:$DC$151,0)),0)</f>
        <v>0</v>
      </c>
      <c r="N985" s="257">
        <f ca="1">+IFERROR(INDEX('Hoja de Trabajo para listado'!$A$155:$Z$1048576,MATCH($A985,'Hoja de Trabajo para listado'!$A$155:$A$1048576,0),MATCH((CUADRO!N$5&amp;$E985),'Hoja de Trabajo para listado'!$A$151:$Z$151,0)),0)+IFERROR(INDEX('Hoja de Trabajo para listado'!$AB$155:$BA$1048576,MATCH($A985,'Hoja de Trabajo para listado'!$AB$155:$AB$1048576,0),MATCH((CUADRO!N$5&amp;$E985),'Hoja de Trabajo para listado'!$AB$151:$BA$151,0)),0)+IFERROR(INDEX('Hoja de Trabajo para listado'!$BC$155:$CB$1048576,MATCH($A985,'Hoja de Trabajo para listado'!$BC$155:$BC$1048576,0),MATCH((CUADRO!N$5&amp;$E985),'Hoja de Trabajo para listado'!$BC$151:$CB$151,0)),0)+IFERROR(INDEX('Hoja de Trabajo para listado'!$DE$153:$DG$274,MATCH($A985,'Hoja de Trabajo para listado'!$DE$153:$DE$1048576,0),MATCH((CUADRO!N$5&amp;$E985),'Hoja de Trabajo para listado'!$DE$151:$DG$151,0)),0)+IFERROR(INDEX('Hoja de Trabajo para listado'!$CD$155:$DC$1048576,MATCH($A985,'Hoja de Trabajo para listado'!$CD$155:$CD$1048576,0),MATCH((CUADRO!N$5&amp;$E985),'Hoja de Trabajo para listado'!$CD$151:$DC$151,0)),0)</f>
        <v>0</v>
      </c>
      <c r="O985" s="257">
        <f ca="1">+IFERROR(INDEX('Hoja de Trabajo para listado'!$A$155:$Z$1048576,MATCH($A985,'Hoja de Trabajo para listado'!$A$155:$A$1048576,0),MATCH((CUADRO!O$5&amp;$E985),'Hoja de Trabajo para listado'!$A$151:$Z$151,0)),0)+IFERROR(INDEX('Hoja de Trabajo para listado'!$AB$155:$BA$1048576,MATCH($A985,'Hoja de Trabajo para listado'!$AB$155:$AB$1048576,0),MATCH((CUADRO!O$5&amp;$E985),'Hoja de Trabajo para listado'!$AB$151:$BA$151,0)),0)+IFERROR(INDEX('Hoja de Trabajo para listado'!$BC$155:$CB$1048576,MATCH($A985,'Hoja de Trabajo para listado'!$BC$155:$BC$1048576,0),MATCH((CUADRO!O$5&amp;$E985),'Hoja de Trabajo para listado'!$BC$151:$CB$151,0)),0)+IFERROR(INDEX('Hoja de Trabajo para listado'!$DE$153:$DG$274,MATCH($A985,'Hoja de Trabajo para listado'!$DE$153:$DE$1048576,0),MATCH((CUADRO!O$5&amp;$E985),'Hoja de Trabajo para listado'!$DE$151:$DG$151,0)),0)+IFERROR(INDEX('Hoja de Trabajo para listado'!$CD$155:$DC$1048576,MATCH($A985,'Hoja de Trabajo para listado'!$CD$155:$CD$1048576,0),MATCH((CUADRO!O$5&amp;$E985),'Hoja de Trabajo para listado'!$CD$151:$DC$151,0)),0)</f>
        <v>0</v>
      </c>
      <c r="P985" s="257">
        <f ca="1">+IFERROR(INDEX('Hoja de Trabajo para listado'!$A$155:$Z$1048576,MATCH($A985,'Hoja de Trabajo para listado'!$A$155:$A$1048576,0),MATCH((CUADRO!P$5&amp;$E985),'Hoja de Trabajo para listado'!$A$151:$Z$151,0)),0)+IFERROR(INDEX('Hoja de Trabajo para listado'!$AB$155:$BA$1048576,MATCH($A985,'Hoja de Trabajo para listado'!$AB$155:$AB$1048576,0),MATCH((CUADRO!P$5&amp;$E985),'Hoja de Trabajo para listado'!$AB$151:$BA$151,0)),0)+IFERROR(INDEX('Hoja de Trabajo para listado'!$BC$155:$CB$1048576,MATCH($A985,'Hoja de Trabajo para listado'!$BC$155:$BC$1048576,0),MATCH((CUADRO!P$5&amp;$E985),'Hoja de Trabajo para listado'!$BC$151:$CB$151,0)),0)+IFERROR(INDEX('Hoja de Trabajo para listado'!$DE$153:$DG$274,MATCH($A985,'Hoja de Trabajo para listado'!$DE$153:$DE$1048576,0),MATCH((CUADRO!P$5&amp;$E985),'Hoja de Trabajo para listado'!$DE$151:$DG$151,0)),0)+IFERROR(INDEX('Hoja de Trabajo para listado'!$CD$155:$DC$1048576,MATCH($A985,'Hoja de Trabajo para listado'!$CD$155:$CD$1048576,0),MATCH((CUADRO!P$5&amp;$E985),'Hoja de Trabajo para listado'!$CD$151:$DC$151,0)),0)</f>
        <v>0</v>
      </c>
      <c r="Q985" s="257">
        <f ca="1">+IFERROR(INDEX('Hoja de Trabajo para listado'!$A$155:$Z$1048576,MATCH($A985,'Hoja de Trabajo para listado'!$A$155:$A$1048576,0),MATCH((CUADRO!Q$5&amp;$E985),'Hoja de Trabajo para listado'!$A$151:$Z$151,0)),0)+IFERROR(INDEX('Hoja de Trabajo para listado'!$AB$155:$BA$1048576,MATCH($A985,'Hoja de Trabajo para listado'!$AB$155:$AB$1048576,0),MATCH((CUADRO!Q$5&amp;$E985),'Hoja de Trabajo para listado'!$AB$151:$BA$151,0)),0)+IFERROR(INDEX('Hoja de Trabajo para listado'!$BC$155:$CB$1048576,MATCH($A985,'Hoja de Trabajo para listado'!$BC$155:$BC$1048576,0),MATCH((CUADRO!Q$5&amp;$E985),'Hoja de Trabajo para listado'!$BC$151:$CB$151,0)),0)+IFERROR(INDEX('Hoja de Trabajo para listado'!$DE$153:$DG$274,MATCH($A985,'Hoja de Trabajo para listado'!$DE$153:$DE$1048576,0),MATCH((CUADRO!Q$5&amp;$E985),'Hoja de Trabajo para listado'!$DE$151:$DG$151,0)),0)+IFERROR(INDEX('Hoja de Trabajo para listado'!$CD$155:$DC$1048576,MATCH($A985,'Hoja de Trabajo para listado'!$CD$155:$CD$1048576,0),MATCH((CUADRO!Q$5&amp;$E985),'Hoja de Trabajo para listado'!$CD$151:$DC$151,0)),0)</f>
        <v>0</v>
      </c>
      <c r="R985" s="257">
        <f t="shared" ca="1" si="30"/>
        <v>0</v>
      </c>
      <c r="S985" s="274">
        <f ca="1">+R984+R985</f>
        <v>0</v>
      </c>
      <c r="T985" s="257">
        <f ca="1">+S985</f>
        <v>0</v>
      </c>
      <c r="U985" s="256">
        <f t="shared" si="31"/>
        <v>2</v>
      </c>
      <c r="V985" s="362" t="str">
        <f>+VLOOKUP(A985,bd_lista!$A$3:$E$590,5,FALSE)</f>
        <v>Gobiernos Autonomos Municipales</v>
      </c>
      <c r="W985" s="362"/>
      <c r="X985" s="254">
        <f>+VLOOKUP(A985,[2]Sheet1!$A$13:$D$744,4,FALSE)</f>
        <v>0</v>
      </c>
      <c r="Y985" s="254" t="e">
        <f>+VLOOKUP(X985,bd_lista!$A$3:$C$590,3,FALSE)</f>
        <v>#N/A</v>
      </c>
      <c r="Z985" s="314"/>
      <c r="AA985" s="315"/>
    </row>
    <row r="986" spans="1:27" customFormat="1" ht="15" hidden="1" customHeight="1">
      <c r="A986" s="32">
        <v>1756</v>
      </c>
      <c r="B986" s="306">
        <f>+A986</f>
        <v>1756</v>
      </c>
      <c r="C986" s="259" t="str">
        <f>+VLOOKUP(A986,bd_lista!$A$3:$C$590,3,FALSE)</f>
        <v>Gobierno Autónomo Municipal de Colpa Bélgica</v>
      </c>
      <c r="D986" s="361" t="str">
        <f>+C986</f>
        <v>Gobierno Autónomo Municipal de Colpa Bélgica</v>
      </c>
      <c r="E986" s="254" t="s">
        <v>1313</v>
      </c>
      <c r="F986" s="255">
        <f ca="1">+IFERROR(INDEX('Hoja de Trabajo para listado'!$A$155:$Z$1048576,MATCH($A986,'Hoja de Trabajo para listado'!$A$155:$A$1048576,0),MATCH((CUADRO!F$5&amp;$E986),'Hoja de Trabajo para listado'!$A$151:$Z$151,0)),0)+IFERROR(INDEX('Hoja de Trabajo para listado'!$AB$155:$BA$1048576,MATCH($A986,'Hoja de Trabajo para listado'!$AB$155:$AB$1048576,0),MATCH((CUADRO!F$5&amp;$E986),'Hoja de Trabajo para listado'!$AB$151:$BA$151,0)),0)+IFERROR(INDEX('Hoja de Trabajo para listado'!$BC$155:$CB$1048576,MATCH($A986,'Hoja de Trabajo para listado'!$BC$155:$BC$1048576,0),MATCH((CUADRO!F$5&amp;$E986),'Hoja de Trabajo para listado'!$BC$151:$CB$151,0)),0)+IFERROR(INDEX('Hoja de Trabajo para listado'!$DE$153:$DG$274,MATCH($A986,'Hoja de Trabajo para listado'!$DE$153:$DE$1048576,0),MATCH((CUADRO!F$5&amp;$E986),'Hoja de Trabajo para listado'!$DE$151:$DG$151,0)),0)+IFERROR(INDEX('Hoja de Trabajo para listado'!$CD$155:$DC$1048576,MATCH($A986,'Hoja de Trabajo para listado'!$CD$155:$CD$1048576,0),MATCH((CUADRO!F$5&amp;$E986),'Hoja de Trabajo para listado'!$CD$151:$DC$151,0)),0)</f>
        <v>0</v>
      </c>
      <c r="G986" s="255">
        <f ca="1">+IFERROR(INDEX('Hoja de Trabajo para listado'!$A$155:$Z$1048576,MATCH($A986,'Hoja de Trabajo para listado'!$A$155:$A$1048576,0),MATCH((CUADRO!G$5&amp;$E986),'Hoja de Trabajo para listado'!$A$151:$Z$151,0)),0)+IFERROR(INDEX('Hoja de Trabajo para listado'!$AB$155:$BA$1048576,MATCH($A986,'Hoja de Trabajo para listado'!$AB$155:$AB$1048576,0),MATCH((CUADRO!G$5&amp;$E986),'Hoja de Trabajo para listado'!$AB$151:$BA$151,0)),0)+IFERROR(INDEX('Hoja de Trabajo para listado'!$BC$155:$CB$1048576,MATCH($A986,'Hoja de Trabajo para listado'!$BC$155:$BC$1048576,0),MATCH((CUADRO!G$5&amp;$E986),'Hoja de Trabajo para listado'!$BC$151:$CB$151,0)),0)+IFERROR(INDEX('Hoja de Trabajo para listado'!$DE$153:$DG$274,MATCH($A986,'Hoja de Trabajo para listado'!$DE$153:$DE$1048576,0),MATCH((CUADRO!G$5&amp;$E986),'Hoja de Trabajo para listado'!$DE$151:$DG$151,0)),0)+IFERROR(INDEX('Hoja de Trabajo para listado'!$CD$155:$DC$1048576,MATCH($A986,'Hoja de Trabajo para listado'!$CD$155:$CD$1048576,0),MATCH((CUADRO!G$5&amp;$E986),'Hoja de Trabajo para listado'!$CD$151:$DC$151,0)),0)</f>
        <v>0</v>
      </c>
      <c r="H986" s="255">
        <f ca="1">+IFERROR(INDEX('Hoja de Trabajo para listado'!$A$155:$Z$1048576,MATCH($A986,'Hoja de Trabajo para listado'!$A$155:$A$1048576,0),MATCH((CUADRO!H$5&amp;$E986),'Hoja de Trabajo para listado'!$A$151:$Z$151,0)),0)+IFERROR(INDEX('Hoja de Trabajo para listado'!$AB$155:$BA$1048576,MATCH($A986,'Hoja de Trabajo para listado'!$AB$155:$AB$1048576,0),MATCH((CUADRO!H$5&amp;$E986),'Hoja de Trabajo para listado'!$AB$151:$BA$151,0)),0)+IFERROR(INDEX('Hoja de Trabajo para listado'!$BC$155:$CB$1048576,MATCH($A986,'Hoja de Trabajo para listado'!$BC$155:$BC$1048576,0),MATCH((CUADRO!H$5&amp;$E986),'Hoja de Trabajo para listado'!$BC$151:$CB$151,0)),0)+IFERROR(INDEX('Hoja de Trabajo para listado'!$DE$153:$DG$274,MATCH($A986,'Hoja de Trabajo para listado'!$DE$153:$DE$1048576,0),MATCH((CUADRO!H$5&amp;$E986),'Hoja de Trabajo para listado'!$DE$151:$DG$151,0)),0)+IFERROR(INDEX('Hoja de Trabajo para listado'!$CD$155:$DC$1048576,MATCH($A986,'Hoja de Trabajo para listado'!$CD$155:$CD$1048576,0),MATCH((CUADRO!H$5&amp;$E986),'Hoja de Trabajo para listado'!$CD$151:$DC$151,0)),0)</f>
        <v>0</v>
      </c>
      <c r="I986" s="255">
        <f ca="1">+IFERROR(INDEX('Hoja de Trabajo para listado'!$A$155:$Z$1048576,MATCH($A986,'Hoja de Trabajo para listado'!$A$155:$A$1048576,0),MATCH((CUADRO!I$5&amp;$E986),'Hoja de Trabajo para listado'!$A$151:$Z$151,0)),0)+IFERROR(INDEX('Hoja de Trabajo para listado'!$AB$155:$BA$1048576,MATCH($A986,'Hoja de Trabajo para listado'!$AB$155:$AB$1048576,0),MATCH((CUADRO!I$5&amp;$E986),'Hoja de Trabajo para listado'!$AB$151:$BA$151,0)),0)+IFERROR(INDEX('Hoja de Trabajo para listado'!$BC$155:$CB$1048576,MATCH($A986,'Hoja de Trabajo para listado'!$BC$155:$BC$1048576,0),MATCH((CUADRO!I$5&amp;$E986),'Hoja de Trabajo para listado'!$BC$151:$CB$151,0)),0)+IFERROR(INDEX('Hoja de Trabajo para listado'!$DE$153:$DG$274,MATCH($A986,'Hoja de Trabajo para listado'!$DE$153:$DE$1048576,0),MATCH((CUADRO!I$5&amp;$E986),'Hoja de Trabajo para listado'!$DE$151:$DG$151,0)),0)+IFERROR(INDEX('Hoja de Trabajo para listado'!$CD$155:$DC$1048576,MATCH($A986,'Hoja de Trabajo para listado'!$CD$155:$CD$1048576,0),MATCH((CUADRO!I$5&amp;$E986),'Hoja de Trabajo para listado'!$CD$151:$DC$151,0)),0)</f>
        <v>0</v>
      </c>
      <c r="J986" s="255">
        <f ca="1">+IFERROR(INDEX('Hoja de Trabajo para listado'!$A$155:$Z$1048576,MATCH($A986,'Hoja de Trabajo para listado'!$A$155:$A$1048576,0),MATCH((CUADRO!J$5&amp;$E986),'Hoja de Trabajo para listado'!$A$151:$Z$151,0)),0)+IFERROR(INDEX('Hoja de Trabajo para listado'!$AB$155:$BA$1048576,MATCH($A986,'Hoja de Trabajo para listado'!$AB$155:$AB$1048576,0),MATCH((CUADRO!J$5&amp;$E986),'Hoja de Trabajo para listado'!$AB$151:$BA$151,0)),0)+IFERROR(INDEX('Hoja de Trabajo para listado'!$BC$155:$CB$1048576,MATCH($A986,'Hoja de Trabajo para listado'!$BC$155:$BC$1048576,0),MATCH((CUADRO!J$5&amp;$E986),'Hoja de Trabajo para listado'!$BC$151:$CB$151,0)),0)+IFERROR(INDEX('Hoja de Trabajo para listado'!$DE$153:$DG$274,MATCH($A986,'Hoja de Trabajo para listado'!$DE$153:$DE$1048576,0),MATCH((CUADRO!J$5&amp;$E986),'Hoja de Trabajo para listado'!$DE$151:$DG$151,0)),0)+IFERROR(INDEX('Hoja de Trabajo para listado'!$CD$155:$DC$1048576,MATCH($A986,'Hoja de Trabajo para listado'!$CD$155:$CD$1048576,0),MATCH((CUADRO!J$5&amp;$E986),'Hoja de Trabajo para listado'!$CD$151:$DC$151,0)),0)</f>
        <v>0</v>
      </c>
      <c r="K986" s="255">
        <f ca="1">+IFERROR(INDEX('Hoja de Trabajo para listado'!$A$155:$Z$1048576,MATCH($A986,'Hoja de Trabajo para listado'!$A$155:$A$1048576,0),MATCH((CUADRO!K$5&amp;$E986),'Hoja de Trabajo para listado'!$A$151:$Z$151,0)),0)+IFERROR(INDEX('Hoja de Trabajo para listado'!$AB$155:$BA$1048576,MATCH($A986,'Hoja de Trabajo para listado'!$AB$155:$AB$1048576,0),MATCH((CUADRO!K$5&amp;$E986),'Hoja de Trabajo para listado'!$AB$151:$BA$151,0)),0)+IFERROR(INDEX('Hoja de Trabajo para listado'!$BC$155:$CB$1048576,MATCH($A986,'Hoja de Trabajo para listado'!$BC$155:$BC$1048576,0),MATCH((CUADRO!K$5&amp;$E986),'Hoja de Trabajo para listado'!$BC$151:$CB$151,0)),0)+IFERROR(INDEX('Hoja de Trabajo para listado'!$DE$153:$DG$274,MATCH($A986,'Hoja de Trabajo para listado'!$DE$153:$DE$1048576,0),MATCH((CUADRO!K$5&amp;$E986),'Hoja de Trabajo para listado'!$DE$151:$DG$151,0)),0)+IFERROR(INDEX('Hoja de Trabajo para listado'!$CD$155:$DC$1048576,MATCH($A986,'Hoja de Trabajo para listado'!$CD$155:$CD$1048576,0),MATCH((CUADRO!K$5&amp;$E986),'Hoja de Trabajo para listado'!$CD$151:$DC$151,0)),0)</f>
        <v>0</v>
      </c>
      <c r="L986" s="255">
        <f ca="1">+IFERROR(INDEX('Hoja de Trabajo para listado'!$A$155:$Z$1048576,MATCH($A986,'Hoja de Trabajo para listado'!$A$155:$A$1048576,0),MATCH((CUADRO!L$5&amp;$E986),'Hoja de Trabajo para listado'!$A$151:$Z$151,0)),0)+IFERROR(INDEX('Hoja de Trabajo para listado'!$AB$155:$BA$1048576,MATCH($A986,'Hoja de Trabajo para listado'!$AB$155:$AB$1048576,0),MATCH((CUADRO!L$5&amp;$E986),'Hoja de Trabajo para listado'!$AB$151:$BA$151,0)),0)+IFERROR(INDEX('Hoja de Trabajo para listado'!$BC$155:$CB$1048576,MATCH($A986,'Hoja de Trabajo para listado'!$BC$155:$BC$1048576,0),MATCH((CUADRO!L$5&amp;$E986),'Hoja de Trabajo para listado'!$BC$151:$CB$151,0)),0)+IFERROR(INDEX('Hoja de Trabajo para listado'!$DE$153:$DG$274,MATCH($A986,'Hoja de Trabajo para listado'!$DE$153:$DE$1048576,0),MATCH((CUADRO!L$5&amp;$E986),'Hoja de Trabajo para listado'!$DE$151:$DG$151,0)),0)+IFERROR(INDEX('Hoja de Trabajo para listado'!$CD$155:$DC$1048576,MATCH($A986,'Hoja de Trabajo para listado'!$CD$155:$CD$1048576,0),MATCH((CUADRO!L$5&amp;$E986),'Hoja de Trabajo para listado'!$CD$151:$DC$151,0)),0)</f>
        <v>0</v>
      </c>
      <c r="M986" s="255">
        <f ca="1">+IFERROR(INDEX('Hoja de Trabajo para listado'!$A$155:$Z$1048576,MATCH($A986,'Hoja de Trabajo para listado'!$A$155:$A$1048576,0),MATCH((CUADRO!M$5&amp;$E986),'Hoja de Trabajo para listado'!$A$151:$Z$151,0)),0)+IFERROR(INDEX('Hoja de Trabajo para listado'!$AB$155:$BA$1048576,MATCH($A986,'Hoja de Trabajo para listado'!$AB$155:$AB$1048576,0),MATCH((CUADRO!M$5&amp;$E986),'Hoja de Trabajo para listado'!$AB$151:$BA$151,0)),0)+IFERROR(INDEX('Hoja de Trabajo para listado'!$BC$155:$CB$1048576,MATCH($A986,'Hoja de Trabajo para listado'!$BC$155:$BC$1048576,0),MATCH((CUADRO!M$5&amp;$E986),'Hoja de Trabajo para listado'!$BC$151:$CB$151,0)),0)+IFERROR(INDEX('Hoja de Trabajo para listado'!$DE$153:$DG$274,MATCH($A986,'Hoja de Trabajo para listado'!$DE$153:$DE$1048576,0),MATCH((CUADRO!M$5&amp;$E986),'Hoja de Trabajo para listado'!$DE$151:$DG$151,0)),0)+IFERROR(INDEX('Hoja de Trabajo para listado'!$CD$155:$DC$1048576,MATCH($A986,'Hoja de Trabajo para listado'!$CD$155:$CD$1048576,0),MATCH((CUADRO!M$5&amp;$E986),'Hoja de Trabajo para listado'!$CD$151:$DC$151,0)),0)</f>
        <v>0</v>
      </c>
      <c r="N986" s="255">
        <f ca="1">+IFERROR(INDEX('Hoja de Trabajo para listado'!$A$155:$Z$1048576,MATCH($A986,'Hoja de Trabajo para listado'!$A$155:$A$1048576,0),MATCH((CUADRO!N$5&amp;$E986),'Hoja de Trabajo para listado'!$A$151:$Z$151,0)),0)+IFERROR(INDEX('Hoja de Trabajo para listado'!$AB$155:$BA$1048576,MATCH($A986,'Hoja de Trabajo para listado'!$AB$155:$AB$1048576,0),MATCH((CUADRO!N$5&amp;$E986),'Hoja de Trabajo para listado'!$AB$151:$BA$151,0)),0)+IFERROR(INDEX('Hoja de Trabajo para listado'!$BC$155:$CB$1048576,MATCH($A986,'Hoja de Trabajo para listado'!$BC$155:$BC$1048576,0),MATCH((CUADRO!N$5&amp;$E986),'Hoja de Trabajo para listado'!$BC$151:$CB$151,0)),0)+IFERROR(INDEX('Hoja de Trabajo para listado'!$DE$153:$DG$274,MATCH($A986,'Hoja de Trabajo para listado'!$DE$153:$DE$1048576,0),MATCH((CUADRO!N$5&amp;$E986),'Hoja de Trabajo para listado'!$DE$151:$DG$151,0)),0)+IFERROR(INDEX('Hoja de Trabajo para listado'!$CD$155:$DC$1048576,MATCH($A986,'Hoja de Trabajo para listado'!$CD$155:$CD$1048576,0),MATCH((CUADRO!N$5&amp;$E986),'Hoja de Trabajo para listado'!$CD$151:$DC$151,0)),0)</f>
        <v>0</v>
      </c>
      <c r="O986" s="255">
        <f ca="1">+IFERROR(INDEX('Hoja de Trabajo para listado'!$A$155:$Z$1048576,MATCH($A986,'Hoja de Trabajo para listado'!$A$155:$A$1048576,0),MATCH((CUADRO!O$5&amp;$E986),'Hoja de Trabajo para listado'!$A$151:$Z$151,0)),0)+IFERROR(INDEX('Hoja de Trabajo para listado'!$AB$155:$BA$1048576,MATCH($A986,'Hoja de Trabajo para listado'!$AB$155:$AB$1048576,0),MATCH((CUADRO!O$5&amp;$E986),'Hoja de Trabajo para listado'!$AB$151:$BA$151,0)),0)+IFERROR(INDEX('Hoja de Trabajo para listado'!$BC$155:$CB$1048576,MATCH($A986,'Hoja de Trabajo para listado'!$BC$155:$BC$1048576,0),MATCH((CUADRO!O$5&amp;$E986),'Hoja de Trabajo para listado'!$BC$151:$CB$151,0)),0)+IFERROR(INDEX('Hoja de Trabajo para listado'!$DE$153:$DG$274,MATCH($A986,'Hoja de Trabajo para listado'!$DE$153:$DE$1048576,0),MATCH((CUADRO!O$5&amp;$E986),'Hoja de Trabajo para listado'!$DE$151:$DG$151,0)),0)+IFERROR(INDEX('Hoja de Trabajo para listado'!$CD$155:$DC$1048576,MATCH($A986,'Hoja de Trabajo para listado'!$CD$155:$CD$1048576,0),MATCH((CUADRO!O$5&amp;$E986),'Hoja de Trabajo para listado'!$CD$151:$DC$151,0)),0)</f>
        <v>0</v>
      </c>
      <c r="P986" s="255">
        <f ca="1">+IFERROR(INDEX('Hoja de Trabajo para listado'!$A$155:$Z$1048576,MATCH($A986,'Hoja de Trabajo para listado'!$A$155:$A$1048576,0),MATCH((CUADRO!P$5&amp;$E986),'Hoja de Trabajo para listado'!$A$151:$Z$151,0)),0)+IFERROR(INDEX('Hoja de Trabajo para listado'!$AB$155:$BA$1048576,MATCH($A986,'Hoja de Trabajo para listado'!$AB$155:$AB$1048576,0),MATCH((CUADRO!P$5&amp;$E986),'Hoja de Trabajo para listado'!$AB$151:$BA$151,0)),0)+IFERROR(INDEX('Hoja de Trabajo para listado'!$BC$155:$CB$1048576,MATCH($A986,'Hoja de Trabajo para listado'!$BC$155:$BC$1048576,0),MATCH((CUADRO!P$5&amp;$E986),'Hoja de Trabajo para listado'!$BC$151:$CB$151,0)),0)+IFERROR(INDEX('Hoja de Trabajo para listado'!$DE$153:$DG$274,MATCH($A986,'Hoja de Trabajo para listado'!$DE$153:$DE$1048576,0),MATCH((CUADRO!P$5&amp;$E986),'Hoja de Trabajo para listado'!$DE$151:$DG$151,0)),0)+IFERROR(INDEX('Hoja de Trabajo para listado'!$CD$155:$DC$1048576,MATCH($A986,'Hoja de Trabajo para listado'!$CD$155:$CD$1048576,0),MATCH((CUADRO!P$5&amp;$E986),'Hoja de Trabajo para listado'!$CD$151:$DC$151,0)),0)</f>
        <v>0</v>
      </c>
      <c r="Q986" s="255">
        <f ca="1">+IFERROR(INDEX('Hoja de Trabajo para listado'!$A$155:$Z$1048576,MATCH($A986,'Hoja de Trabajo para listado'!$A$155:$A$1048576,0),MATCH((CUADRO!Q$5&amp;$E986),'Hoja de Trabajo para listado'!$A$151:$Z$151,0)),0)+IFERROR(INDEX('Hoja de Trabajo para listado'!$AB$155:$BA$1048576,MATCH($A986,'Hoja de Trabajo para listado'!$AB$155:$AB$1048576,0),MATCH((CUADRO!Q$5&amp;$E986),'Hoja de Trabajo para listado'!$AB$151:$BA$151,0)),0)+IFERROR(INDEX('Hoja de Trabajo para listado'!$BC$155:$CB$1048576,MATCH($A986,'Hoja de Trabajo para listado'!$BC$155:$BC$1048576,0),MATCH((CUADRO!Q$5&amp;$E986),'Hoja de Trabajo para listado'!$BC$151:$CB$151,0)),0)+IFERROR(INDEX('Hoja de Trabajo para listado'!$DE$153:$DG$274,MATCH($A986,'Hoja de Trabajo para listado'!$DE$153:$DE$1048576,0),MATCH((CUADRO!Q$5&amp;$E986),'Hoja de Trabajo para listado'!$DE$151:$DG$151,0)),0)+IFERROR(INDEX('Hoja de Trabajo para listado'!$CD$155:$DC$1048576,MATCH($A986,'Hoja de Trabajo para listado'!$CD$155:$CD$1048576,0),MATCH((CUADRO!Q$5&amp;$E986),'Hoja de Trabajo para listado'!$CD$151:$DC$151,0)),0)</f>
        <v>0</v>
      </c>
      <c r="R986" s="255">
        <f t="shared" ca="1" si="30"/>
        <v>0</v>
      </c>
      <c r="S986" s="262"/>
      <c r="T986" s="255">
        <f ca="1">+T987</f>
        <v>0</v>
      </c>
      <c r="U986" s="254">
        <f t="shared" si="31"/>
        <v>1</v>
      </c>
      <c r="V986" s="362" t="str">
        <f>+VLOOKUP(A986,bd_lista!$A$3:$E$590,5,FALSE)</f>
        <v>Gobiernos Autonomos Municipales</v>
      </c>
      <c r="W986" s="361" t="str">
        <f>+V986</f>
        <v>Gobiernos Autonomos Municipales</v>
      </c>
      <c r="X986" s="254">
        <f>+VLOOKUP(A986,[2]Sheet1!$A$13:$D$744,4,FALSE)</f>
        <v>0</v>
      </c>
      <c r="Y986" s="254" t="e">
        <f>+VLOOKUP(X986,bd_lista!$A$3:$C$590,3,FALSE)</f>
        <v>#N/A</v>
      </c>
      <c r="Z986" s="316">
        <f>+X986</f>
        <v>0</v>
      </c>
      <c r="AA986" s="317" t="e">
        <f>+Y986</f>
        <v>#N/A</v>
      </c>
    </row>
    <row r="987" spans="1:27" customFormat="1" ht="15" hidden="1" customHeight="1">
      <c r="A987" s="32">
        <v>1756</v>
      </c>
      <c r="B987" s="307"/>
      <c r="C987" s="259" t="str">
        <f>+VLOOKUP(A987,bd_lista!$A$3:$C$590,3,FALSE)</f>
        <v>Gobierno Autónomo Municipal de Colpa Bélgica</v>
      </c>
      <c r="D987" s="362"/>
      <c r="E987" s="256" t="s">
        <v>1314</v>
      </c>
      <c r="F987" s="255">
        <f ca="1">+IFERROR(INDEX('Hoja de Trabajo para listado'!$A$155:$Z$1048576,MATCH($A987,'Hoja de Trabajo para listado'!$A$155:$A$1048576,0),MATCH((CUADRO!F$5&amp;$E987),'Hoja de Trabajo para listado'!$A$151:$Z$151,0)),0)+IFERROR(INDEX('Hoja de Trabajo para listado'!$AB$155:$BA$1048576,MATCH($A987,'Hoja de Trabajo para listado'!$AB$155:$AB$1048576,0),MATCH((CUADRO!F$5&amp;$E987),'Hoja de Trabajo para listado'!$AB$151:$BA$151,0)),0)+IFERROR(INDEX('Hoja de Trabajo para listado'!$BC$155:$CB$1048576,MATCH($A987,'Hoja de Trabajo para listado'!$BC$155:$BC$1048576,0),MATCH((CUADRO!F$5&amp;$E987),'Hoja de Trabajo para listado'!$BC$151:$CB$151,0)),0)+IFERROR(INDEX('Hoja de Trabajo para listado'!$DE$153:$DG$274,MATCH($A987,'Hoja de Trabajo para listado'!$DE$153:$DE$1048576,0),MATCH((CUADRO!F$5&amp;$E987),'Hoja de Trabajo para listado'!$DE$151:$DG$151,0)),0)+IFERROR(INDEX('Hoja de Trabajo para listado'!$CD$155:$DC$1048576,MATCH($A987,'Hoja de Trabajo para listado'!$CD$155:$CD$1048576,0),MATCH((CUADRO!F$5&amp;$E987),'Hoja de Trabajo para listado'!$CD$151:$DC$151,0)),0)</f>
        <v>0</v>
      </c>
      <c r="G987" s="255">
        <f ca="1">+IFERROR(INDEX('Hoja de Trabajo para listado'!$A$155:$Z$1048576,MATCH($A987,'Hoja de Trabajo para listado'!$A$155:$A$1048576,0),MATCH((CUADRO!G$5&amp;$E987),'Hoja de Trabajo para listado'!$A$151:$Z$151,0)),0)+IFERROR(INDEX('Hoja de Trabajo para listado'!$AB$155:$BA$1048576,MATCH($A987,'Hoja de Trabajo para listado'!$AB$155:$AB$1048576,0),MATCH((CUADRO!G$5&amp;$E987),'Hoja de Trabajo para listado'!$AB$151:$BA$151,0)),0)+IFERROR(INDEX('Hoja de Trabajo para listado'!$BC$155:$CB$1048576,MATCH($A987,'Hoja de Trabajo para listado'!$BC$155:$BC$1048576,0),MATCH((CUADRO!G$5&amp;$E987),'Hoja de Trabajo para listado'!$BC$151:$CB$151,0)),0)+IFERROR(INDEX('Hoja de Trabajo para listado'!$DE$153:$DG$274,MATCH($A987,'Hoja de Trabajo para listado'!$DE$153:$DE$1048576,0),MATCH((CUADRO!G$5&amp;$E987),'Hoja de Trabajo para listado'!$DE$151:$DG$151,0)),0)+IFERROR(INDEX('Hoja de Trabajo para listado'!$CD$155:$DC$1048576,MATCH($A987,'Hoja de Trabajo para listado'!$CD$155:$CD$1048576,0),MATCH((CUADRO!G$5&amp;$E987),'Hoja de Trabajo para listado'!$CD$151:$DC$151,0)),0)</f>
        <v>0</v>
      </c>
      <c r="H987" s="255">
        <f ca="1">+IFERROR(INDEX('Hoja de Trabajo para listado'!$A$155:$Z$1048576,MATCH($A987,'Hoja de Trabajo para listado'!$A$155:$A$1048576,0),MATCH((CUADRO!H$5&amp;$E987),'Hoja de Trabajo para listado'!$A$151:$Z$151,0)),0)+IFERROR(INDEX('Hoja de Trabajo para listado'!$AB$155:$BA$1048576,MATCH($A987,'Hoja de Trabajo para listado'!$AB$155:$AB$1048576,0),MATCH((CUADRO!H$5&amp;$E987),'Hoja de Trabajo para listado'!$AB$151:$BA$151,0)),0)+IFERROR(INDEX('Hoja de Trabajo para listado'!$BC$155:$CB$1048576,MATCH($A987,'Hoja de Trabajo para listado'!$BC$155:$BC$1048576,0),MATCH((CUADRO!H$5&amp;$E987),'Hoja de Trabajo para listado'!$BC$151:$CB$151,0)),0)+IFERROR(INDEX('Hoja de Trabajo para listado'!$DE$153:$DG$274,MATCH($A987,'Hoja de Trabajo para listado'!$DE$153:$DE$1048576,0),MATCH((CUADRO!H$5&amp;$E987),'Hoja de Trabajo para listado'!$DE$151:$DG$151,0)),0)+IFERROR(INDEX('Hoja de Trabajo para listado'!$CD$155:$DC$1048576,MATCH($A987,'Hoja de Trabajo para listado'!$CD$155:$CD$1048576,0),MATCH((CUADRO!H$5&amp;$E987),'Hoja de Trabajo para listado'!$CD$151:$DC$151,0)),0)</f>
        <v>0</v>
      </c>
      <c r="I987" s="255">
        <f ca="1">+IFERROR(INDEX('Hoja de Trabajo para listado'!$A$155:$Z$1048576,MATCH($A987,'Hoja de Trabajo para listado'!$A$155:$A$1048576,0),MATCH((CUADRO!I$5&amp;$E987),'Hoja de Trabajo para listado'!$A$151:$Z$151,0)),0)+IFERROR(INDEX('Hoja de Trabajo para listado'!$AB$155:$BA$1048576,MATCH($A987,'Hoja de Trabajo para listado'!$AB$155:$AB$1048576,0),MATCH((CUADRO!I$5&amp;$E987),'Hoja de Trabajo para listado'!$AB$151:$BA$151,0)),0)+IFERROR(INDEX('Hoja de Trabajo para listado'!$BC$155:$CB$1048576,MATCH($A987,'Hoja de Trabajo para listado'!$BC$155:$BC$1048576,0),MATCH((CUADRO!I$5&amp;$E987),'Hoja de Trabajo para listado'!$BC$151:$CB$151,0)),0)+IFERROR(INDEX('Hoja de Trabajo para listado'!$DE$153:$DG$274,MATCH($A987,'Hoja de Trabajo para listado'!$DE$153:$DE$1048576,0),MATCH((CUADRO!I$5&amp;$E987),'Hoja de Trabajo para listado'!$DE$151:$DG$151,0)),0)+IFERROR(INDEX('Hoja de Trabajo para listado'!$CD$155:$DC$1048576,MATCH($A987,'Hoja de Trabajo para listado'!$CD$155:$CD$1048576,0),MATCH((CUADRO!I$5&amp;$E987),'Hoja de Trabajo para listado'!$CD$151:$DC$151,0)),0)</f>
        <v>0</v>
      </c>
      <c r="J987" s="255">
        <f ca="1">+IFERROR(INDEX('Hoja de Trabajo para listado'!$A$155:$Z$1048576,MATCH($A987,'Hoja de Trabajo para listado'!$A$155:$A$1048576,0),MATCH((CUADRO!J$5&amp;$E987),'Hoja de Trabajo para listado'!$A$151:$Z$151,0)),0)+IFERROR(INDEX('Hoja de Trabajo para listado'!$AB$155:$BA$1048576,MATCH($A987,'Hoja de Trabajo para listado'!$AB$155:$AB$1048576,0),MATCH((CUADRO!J$5&amp;$E987),'Hoja de Trabajo para listado'!$AB$151:$BA$151,0)),0)+IFERROR(INDEX('Hoja de Trabajo para listado'!$BC$155:$CB$1048576,MATCH($A987,'Hoja de Trabajo para listado'!$BC$155:$BC$1048576,0),MATCH((CUADRO!J$5&amp;$E987),'Hoja de Trabajo para listado'!$BC$151:$CB$151,0)),0)+IFERROR(INDEX('Hoja de Trabajo para listado'!$DE$153:$DG$274,MATCH($A987,'Hoja de Trabajo para listado'!$DE$153:$DE$1048576,0),MATCH((CUADRO!J$5&amp;$E987),'Hoja de Trabajo para listado'!$DE$151:$DG$151,0)),0)+IFERROR(INDEX('Hoja de Trabajo para listado'!$CD$155:$DC$1048576,MATCH($A987,'Hoja de Trabajo para listado'!$CD$155:$CD$1048576,0),MATCH((CUADRO!J$5&amp;$E987),'Hoja de Trabajo para listado'!$CD$151:$DC$151,0)),0)</f>
        <v>0</v>
      </c>
      <c r="K987" s="255">
        <f ca="1">+IFERROR(INDEX('Hoja de Trabajo para listado'!$A$155:$Z$1048576,MATCH($A987,'Hoja de Trabajo para listado'!$A$155:$A$1048576,0),MATCH((CUADRO!K$5&amp;$E987),'Hoja de Trabajo para listado'!$A$151:$Z$151,0)),0)+IFERROR(INDEX('Hoja de Trabajo para listado'!$AB$155:$BA$1048576,MATCH($A987,'Hoja de Trabajo para listado'!$AB$155:$AB$1048576,0),MATCH((CUADRO!K$5&amp;$E987),'Hoja de Trabajo para listado'!$AB$151:$BA$151,0)),0)+IFERROR(INDEX('Hoja de Trabajo para listado'!$BC$155:$CB$1048576,MATCH($A987,'Hoja de Trabajo para listado'!$BC$155:$BC$1048576,0),MATCH((CUADRO!K$5&amp;$E987),'Hoja de Trabajo para listado'!$BC$151:$CB$151,0)),0)+IFERROR(INDEX('Hoja de Trabajo para listado'!$DE$153:$DG$274,MATCH($A987,'Hoja de Trabajo para listado'!$DE$153:$DE$1048576,0),MATCH((CUADRO!K$5&amp;$E987),'Hoja de Trabajo para listado'!$DE$151:$DG$151,0)),0)+IFERROR(INDEX('Hoja de Trabajo para listado'!$CD$155:$DC$1048576,MATCH($A987,'Hoja de Trabajo para listado'!$CD$155:$CD$1048576,0),MATCH((CUADRO!K$5&amp;$E987),'Hoja de Trabajo para listado'!$CD$151:$DC$151,0)),0)</f>
        <v>0</v>
      </c>
      <c r="L987" s="255">
        <f ca="1">+IFERROR(INDEX('Hoja de Trabajo para listado'!$A$155:$Z$1048576,MATCH($A987,'Hoja de Trabajo para listado'!$A$155:$A$1048576,0),MATCH((CUADRO!L$5&amp;$E987),'Hoja de Trabajo para listado'!$A$151:$Z$151,0)),0)+IFERROR(INDEX('Hoja de Trabajo para listado'!$AB$155:$BA$1048576,MATCH($A987,'Hoja de Trabajo para listado'!$AB$155:$AB$1048576,0),MATCH((CUADRO!L$5&amp;$E987),'Hoja de Trabajo para listado'!$AB$151:$BA$151,0)),0)+IFERROR(INDEX('Hoja de Trabajo para listado'!$BC$155:$CB$1048576,MATCH($A987,'Hoja de Trabajo para listado'!$BC$155:$BC$1048576,0),MATCH((CUADRO!L$5&amp;$E987),'Hoja de Trabajo para listado'!$BC$151:$CB$151,0)),0)+IFERROR(INDEX('Hoja de Trabajo para listado'!$DE$153:$DG$274,MATCH($A987,'Hoja de Trabajo para listado'!$DE$153:$DE$1048576,0),MATCH((CUADRO!L$5&amp;$E987),'Hoja de Trabajo para listado'!$DE$151:$DG$151,0)),0)+IFERROR(INDEX('Hoja de Trabajo para listado'!$CD$155:$DC$1048576,MATCH($A987,'Hoja de Trabajo para listado'!$CD$155:$CD$1048576,0),MATCH((CUADRO!L$5&amp;$E987),'Hoja de Trabajo para listado'!$CD$151:$DC$151,0)),0)</f>
        <v>0</v>
      </c>
      <c r="M987" s="255">
        <f ca="1">+IFERROR(INDEX('Hoja de Trabajo para listado'!$A$155:$Z$1048576,MATCH($A987,'Hoja de Trabajo para listado'!$A$155:$A$1048576,0),MATCH((CUADRO!M$5&amp;$E987),'Hoja de Trabajo para listado'!$A$151:$Z$151,0)),0)+IFERROR(INDEX('Hoja de Trabajo para listado'!$AB$155:$BA$1048576,MATCH($A987,'Hoja de Trabajo para listado'!$AB$155:$AB$1048576,0),MATCH((CUADRO!M$5&amp;$E987),'Hoja de Trabajo para listado'!$AB$151:$BA$151,0)),0)+IFERROR(INDEX('Hoja de Trabajo para listado'!$BC$155:$CB$1048576,MATCH($A987,'Hoja de Trabajo para listado'!$BC$155:$BC$1048576,0),MATCH((CUADRO!M$5&amp;$E987),'Hoja de Trabajo para listado'!$BC$151:$CB$151,0)),0)+IFERROR(INDEX('Hoja de Trabajo para listado'!$DE$153:$DG$274,MATCH($A987,'Hoja de Trabajo para listado'!$DE$153:$DE$1048576,0),MATCH((CUADRO!M$5&amp;$E987),'Hoja de Trabajo para listado'!$DE$151:$DG$151,0)),0)+IFERROR(INDEX('Hoja de Trabajo para listado'!$CD$155:$DC$1048576,MATCH($A987,'Hoja de Trabajo para listado'!$CD$155:$CD$1048576,0),MATCH((CUADRO!M$5&amp;$E987),'Hoja de Trabajo para listado'!$CD$151:$DC$151,0)),0)</f>
        <v>0</v>
      </c>
      <c r="N987" s="255">
        <f ca="1">+IFERROR(INDEX('Hoja de Trabajo para listado'!$A$155:$Z$1048576,MATCH($A987,'Hoja de Trabajo para listado'!$A$155:$A$1048576,0),MATCH((CUADRO!N$5&amp;$E987),'Hoja de Trabajo para listado'!$A$151:$Z$151,0)),0)+IFERROR(INDEX('Hoja de Trabajo para listado'!$AB$155:$BA$1048576,MATCH($A987,'Hoja de Trabajo para listado'!$AB$155:$AB$1048576,0),MATCH((CUADRO!N$5&amp;$E987),'Hoja de Trabajo para listado'!$AB$151:$BA$151,0)),0)+IFERROR(INDEX('Hoja de Trabajo para listado'!$BC$155:$CB$1048576,MATCH($A987,'Hoja de Trabajo para listado'!$BC$155:$BC$1048576,0),MATCH((CUADRO!N$5&amp;$E987),'Hoja de Trabajo para listado'!$BC$151:$CB$151,0)),0)+IFERROR(INDEX('Hoja de Trabajo para listado'!$DE$153:$DG$274,MATCH($A987,'Hoja de Trabajo para listado'!$DE$153:$DE$1048576,0),MATCH((CUADRO!N$5&amp;$E987),'Hoja de Trabajo para listado'!$DE$151:$DG$151,0)),0)+IFERROR(INDEX('Hoja de Trabajo para listado'!$CD$155:$DC$1048576,MATCH($A987,'Hoja de Trabajo para listado'!$CD$155:$CD$1048576,0),MATCH((CUADRO!N$5&amp;$E987),'Hoja de Trabajo para listado'!$CD$151:$DC$151,0)),0)</f>
        <v>0</v>
      </c>
      <c r="O987" s="255">
        <f ca="1">+IFERROR(INDEX('Hoja de Trabajo para listado'!$A$155:$Z$1048576,MATCH($A987,'Hoja de Trabajo para listado'!$A$155:$A$1048576,0),MATCH((CUADRO!O$5&amp;$E987),'Hoja de Trabajo para listado'!$A$151:$Z$151,0)),0)+IFERROR(INDEX('Hoja de Trabajo para listado'!$AB$155:$BA$1048576,MATCH($A987,'Hoja de Trabajo para listado'!$AB$155:$AB$1048576,0),MATCH((CUADRO!O$5&amp;$E987),'Hoja de Trabajo para listado'!$AB$151:$BA$151,0)),0)+IFERROR(INDEX('Hoja de Trabajo para listado'!$BC$155:$CB$1048576,MATCH($A987,'Hoja de Trabajo para listado'!$BC$155:$BC$1048576,0),MATCH((CUADRO!O$5&amp;$E987),'Hoja de Trabajo para listado'!$BC$151:$CB$151,0)),0)+IFERROR(INDEX('Hoja de Trabajo para listado'!$DE$153:$DG$274,MATCH($A987,'Hoja de Trabajo para listado'!$DE$153:$DE$1048576,0),MATCH((CUADRO!O$5&amp;$E987),'Hoja de Trabajo para listado'!$DE$151:$DG$151,0)),0)+IFERROR(INDEX('Hoja de Trabajo para listado'!$CD$155:$DC$1048576,MATCH($A987,'Hoja de Trabajo para listado'!$CD$155:$CD$1048576,0),MATCH((CUADRO!O$5&amp;$E987),'Hoja de Trabajo para listado'!$CD$151:$DC$151,0)),0)</f>
        <v>0</v>
      </c>
      <c r="P987" s="255">
        <f ca="1">+IFERROR(INDEX('Hoja de Trabajo para listado'!$A$155:$Z$1048576,MATCH($A987,'Hoja de Trabajo para listado'!$A$155:$A$1048576,0),MATCH((CUADRO!P$5&amp;$E987),'Hoja de Trabajo para listado'!$A$151:$Z$151,0)),0)+IFERROR(INDEX('Hoja de Trabajo para listado'!$AB$155:$BA$1048576,MATCH($A987,'Hoja de Trabajo para listado'!$AB$155:$AB$1048576,0),MATCH((CUADRO!P$5&amp;$E987),'Hoja de Trabajo para listado'!$AB$151:$BA$151,0)),0)+IFERROR(INDEX('Hoja de Trabajo para listado'!$BC$155:$CB$1048576,MATCH($A987,'Hoja de Trabajo para listado'!$BC$155:$BC$1048576,0),MATCH((CUADRO!P$5&amp;$E987),'Hoja de Trabajo para listado'!$BC$151:$CB$151,0)),0)+IFERROR(INDEX('Hoja de Trabajo para listado'!$DE$153:$DG$274,MATCH($A987,'Hoja de Trabajo para listado'!$DE$153:$DE$1048576,0),MATCH((CUADRO!P$5&amp;$E987),'Hoja de Trabajo para listado'!$DE$151:$DG$151,0)),0)+IFERROR(INDEX('Hoja de Trabajo para listado'!$CD$155:$DC$1048576,MATCH($A987,'Hoja de Trabajo para listado'!$CD$155:$CD$1048576,0),MATCH((CUADRO!P$5&amp;$E987),'Hoja de Trabajo para listado'!$CD$151:$DC$151,0)),0)</f>
        <v>0</v>
      </c>
      <c r="Q987" s="255">
        <f ca="1">+IFERROR(INDEX('Hoja de Trabajo para listado'!$A$155:$Z$1048576,MATCH($A987,'Hoja de Trabajo para listado'!$A$155:$A$1048576,0),MATCH((CUADRO!Q$5&amp;$E987),'Hoja de Trabajo para listado'!$A$151:$Z$151,0)),0)+IFERROR(INDEX('Hoja de Trabajo para listado'!$AB$155:$BA$1048576,MATCH($A987,'Hoja de Trabajo para listado'!$AB$155:$AB$1048576,0),MATCH((CUADRO!Q$5&amp;$E987),'Hoja de Trabajo para listado'!$AB$151:$BA$151,0)),0)+IFERROR(INDEX('Hoja de Trabajo para listado'!$BC$155:$CB$1048576,MATCH($A987,'Hoja de Trabajo para listado'!$BC$155:$BC$1048576,0),MATCH((CUADRO!Q$5&amp;$E987),'Hoja de Trabajo para listado'!$BC$151:$CB$151,0)),0)+IFERROR(INDEX('Hoja de Trabajo para listado'!$DE$153:$DG$274,MATCH($A987,'Hoja de Trabajo para listado'!$DE$153:$DE$1048576,0),MATCH((CUADRO!Q$5&amp;$E987),'Hoja de Trabajo para listado'!$DE$151:$DG$151,0)),0)+IFERROR(INDEX('Hoja de Trabajo para listado'!$CD$155:$DC$1048576,MATCH($A987,'Hoja de Trabajo para listado'!$CD$155:$CD$1048576,0),MATCH((CUADRO!Q$5&amp;$E987),'Hoja de Trabajo para listado'!$CD$151:$DC$151,0)),0)</f>
        <v>0</v>
      </c>
      <c r="R987" s="255">
        <f t="shared" ca="1" si="30"/>
        <v>0</v>
      </c>
      <c r="S987" s="262">
        <f ca="1">+R986+R987</f>
        <v>0</v>
      </c>
      <c r="T987" s="255">
        <f ca="1">+S987</f>
        <v>0</v>
      </c>
      <c r="U987" s="254">
        <f t="shared" si="31"/>
        <v>2</v>
      </c>
      <c r="V987" s="362" t="str">
        <f>+VLOOKUP(A987,bd_lista!$A$3:$E$590,5,FALSE)</f>
        <v>Gobiernos Autonomos Municipales</v>
      </c>
      <c r="W987" s="362"/>
      <c r="X987" s="254">
        <f>+VLOOKUP(A987,[2]Sheet1!$A$13:$D$744,4,FALSE)</f>
        <v>0</v>
      </c>
      <c r="Y987" s="254" t="e">
        <f>+VLOOKUP(X987,bd_lista!$A$3:$C$590,3,FALSE)</f>
        <v>#N/A</v>
      </c>
      <c r="Z987" s="314"/>
      <c r="AA987" s="315"/>
    </row>
    <row r="988" spans="1:27" customFormat="1" ht="15" hidden="1" customHeight="1">
      <c r="A988" s="32">
        <v>1801</v>
      </c>
      <c r="B988" s="306">
        <f>+A988</f>
        <v>1801</v>
      </c>
      <c r="C988" s="259" t="str">
        <f>+VLOOKUP(A988,bd_lista!$A$3:$C$590,3,FALSE)</f>
        <v>Gobierno Autónomo Municipal de Trinidad</v>
      </c>
      <c r="D988" s="361" t="str">
        <f>+C988</f>
        <v>Gobierno Autónomo Municipal de Trinidad</v>
      </c>
      <c r="E988" s="254" t="s">
        <v>1313</v>
      </c>
      <c r="F988" s="255">
        <f ca="1">+IFERROR(INDEX('Hoja de Trabajo para listado'!$A$155:$Z$1048576,MATCH($A988,'Hoja de Trabajo para listado'!$A$155:$A$1048576,0),MATCH((CUADRO!F$5&amp;$E988),'Hoja de Trabajo para listado'!$A$151:$Z$151,0)),0)+IFERROR(INDEX('Hoja de Trabajo para listado'!$AB$155:$BA$1048576,MATCH($A988,'Hoja de Trabajo para listado'!$AB$155:$AB$1048576,0),MATCH((CUADRO!F$5&amp;$E988),'Hoja de Trabajo para listado'!$AB$151:$BA$151,0)),0)+IFERROR(INDEX('Hoja de Trabajo para listado'!$BC$155:$CB$1048576,MATCH($A988,'Hoja de Trabajo para listado'!$BC$155:$BC$1048576,0),MATCH((CUADRO!F$5&amp;$E988),'Hoja de Trabajo para listado'!$BC$151:$CB$151,0)),0)+IFERROR(INDEX('Hoja de Trabajo para listado'!$DE$153:$DG$274,MATCH($A988,'Hoja de Trabajo para listado'!$DE$153:$DE$1048576,0),MATCH((CUADRO!F$5&amp;$E988),'Hoja de Trabajo para listado'!$DE$151:$DG$151,0)),0)+IFERROR(INDEX('Hoja de Trabajo para listado'!$CD$155:$DC$1048576,MATCH($A988,'Hoja de Trabajo para listado'!$CD$155:$CD$1048576,0),MATCH((CUADRO!F$5&amp;$E988),'Hoja de Trabajo para listado'!$CD$151:$DC$151,0)),0)</f>
        <v>0</v>
      </c>
      <c r="G988" s="255">
        <f ca="1">+IFERROR(INDEX('Hoja de Trabajo para listado'!$A$155:$Z$1048576,MATCH($A988,'Hoja de Trabajo para listado'!$A$155:$A$1048576,0),MATCH((CUADRO!G$5&amp;$E988),'Hoja de Trabajo para listado'!$A$151:$Z$151,0)),0)+IFERROR(INDEX('Hoja de Trabajo para listado'!$AB$155:$BA$1048576,MATCH($A988,'Hoja de Trabajo para listado'!$AB$155:$AB$1048576,0),MATCH((CUADRO!G$5&amp;$E988),'Hoja de Trabajo para listado'!$AB$151:$BA$151,0)),0)+IFERROR(INDEX('Hoja de Trabajo para listado'!$BC$155:$CB$1048576,MATCH($A988,'Hoja de Trabajo para listado'!$BC$155:$BC$1048576,0),MATCH((CUADRO!G$5&amp;$E988),'Hoja de Trabajo para listado'!$BC$151:$CB$151,0)),0)+IFERROR(INDEX('Hoja de Trabajo para listado'!$DE$153:$DG$274,MATCH($A988,'Hoja de Trabajo para listado'!$DE$153:$DE$1048576,0),MATCH((CUADRO!G$5&amp;$E988),'Hoja de Trabajo para listado'!$DE$151:$DG$151,0)),0)+IFERROR(INDEX('Hoja de Trabajo para listado'!$CD$155:$DC$1048576,MATCH($A988,'Hoja de Trabajo para listado'!$CD$155:$CD$1048576,0),MATCH((CUADRO!G$5&amp;$E988),'Hoja de Trabajo para listado'!$CD$151:$DC$151,0)),0)</f>
        <v>0</v>
      </c>
      <c r="H988" s="255">
        <f ca="1">+IFERROR(INDEX('Hoja de Trabajo para listado'!$A$155:$Z$1048576,MATCH($A988,'Hoja de Trabajo para listado'!$A$155:$A$1048576,0),MATCH((CUADRO!H$5&amp;$E988),'Hoja de Trabajo para listado'!$A$151:$Z$151,0)),0)+IFERROR(INDEX('Hoja de Trabajo para listado'!$AB$155:$BA$1048576,MATCH($A988,'Hoja de Trabajo para listado'!$AB$155:$AB$1048576,0),MATCH((CUADRO!H$5&amp;$E988),'Hoja de Trabajo para listado'!$AB$151:$BA$151,0)),0)+IFERROR(INDEX('Hoja de Trabajo para listado'!$BC$155:$CB$1048576,MATCH($A988,'Hoja de Trabajo para listado'!$BC$155:$BC$1048576,0),MATCH((CUADRO!H$5&amp;$E988),'Hoja de Trabajo para listado'!$BC$151:$CB$151,0)),0)+IFERROR(INDEX('Hoja de Trabajo para listado'!$DE$153:$DG$274,MATCH($A988,'Hoja de Trabajo para listado'!$DE$153:$DE$1048576,0),MATCH((CUADRO!H$5&amp;$E988),'Hoja de Trabajo para listado'!$DE$151:$DG$151,0)),0)+IFERROR(INDEX('Hoja de Trabajo para listado'!$CD$155:$DC$1048576,MATCH($A988,'Hoja de Trabajo para listado'!$CD$155:$CD$1048576,0),MATCH((CUADRO!H$5&amp;$E988),'Hoja de Trabajo para listado'!$CD$151:$DC$151,0)),0)</f>
        <v>0</v>
      </c>
      <c r="I988" s="255">
        <f ca="1">+IFERROR(INDEX('Hoja de Trabajo para listado'!$A$155:$Z$1048576,MATCH($A988,'Hoja de Trabajo para listado'!$A$155:$A$1048576,0),MATCH((CUADRO!I$5&amp;$E988),'Hoja de Trabajo para listado'!$A$151:$Z$151,0)),0)+IFERROR(INDEX('Hoja de Trabajo para listado'!$AB$155:$BA$1048576,MATCH($A988,'Hoja de Trabajo para listado'!$AB$155:$AB$1048576,0),MATCH((CUADRO!I$5&amp;$E988),'Hoja de Trabajo para listado'!$AB$151:$BA$151,0)),0)+IFERROR(INDEX('Hoja de Trabajo para listado'!$BC$155:$CB$1048576,MATCH($A988,'Hoja de Trabajo para listado'!$BC$155:$BC$1048576,0),MATCH((CUADRO!I$5&amp;$E988),'Hoja de Trabajo para listado'!$BC$151:$CB$151,0)),0)+IFERROR(INDEX('Hoja de Trabajo para listado'!$DE$153:$DG$274,MATCH($A988,'Hoja de Trabajo para listado'!$DE$153:$DE$1048576,0),MATCH((CUADRO!I$5&amp;$E988),'Hoja de Trabajo para listado'!$DE$151:$DG$151,0)),0)+IFERROR(INDEX('Hoja de Trabajo para listado'!$CD$155:$DC$1048576,MATCH($A988,'Hoja de Trabajo para listado'!$CD$155:$CD$1048576,0),MATCH((CUADRO!I$5&amp;$E988),'Hoja de Trabajo para listado'!$CD$151:$DC$151,0)),0)</f>
        <v>0</v>
      </c>
      <c r="J988" s="255">
        <f ca="1">+IFERROR(INDEX('Hoja de Trabajo para listado'!$A$155:$Z$1048576,MATCH($A988,'Hoja de Trabajo para listado'!$A$155:$A$1048576,0),MATCH((CUADRO!J$5&amp;$E988),'Hoja de Trabajo para listado'!$A$151:$Z$151,0)),0)+IFERROR(INDEX('Hoja de Trabajo para listado'!$AB$155:$BA$1048576,MATCH($A988,'Hoja de Trabajo para listado'!$AB$155:$AB$1048576,0),MATCH((CUADRO!J$5&amp;$E988),'Hoja de Trabajo para listado'!$AB$151:$BA$151,0)),0)+IFERROR(INDEX('Hoja de Trabajo para listado'!$BC$155:$CB$1048576,MATCH($A988,'Hoja de Trabajo para listado'!$BC$155:$BC$1048576,0),MATCH((CUADRO!J$5&amp;$E988),'Hoja de Trabajo para listado'!$BC$151:$CB$151,0)),0)+IFERROR(INDEX('Hoja de Trabajo para listado'!$DE$153:$DG$274,MATCH($A988,'Hoja de Trabajo para listado'!$DE$153:$DE$1048576,0),MATCH((CUADRO!J$5&amp;$E988),'Hoja de Trabajo para listado'!$DE$151:$DG$151,0)),0)+IFERROR(INDEX('Hoja de Trabajo para listado'!$CD$155:$DC$1048576,MATCH($A988,'Hoja de Trabajo para listado'!$CD$155:$CD$1048576,0),MATCH((CUADRO!J$5&amp;$E988),'Hoja de Trabajo para listado'!$CD$151:$DC$151,0)),0)</f>
        <v>0</v>
      </c>
      <c r="K988" s="255">
        <f ca="1">+IFERROR(INDEX('Hoja de Trabajo para listado'!$A$155:$Z$1048576,MATCH($A988,'Hoja de Trabajo para listado'!$A$155:$A$1048576,0),MATCH((CUADRO!K$5&amp;$E988),'Hoja de Trabajo para listado'!$A$151:$Z$151,0)),0)+IFERROR(INDEX('Hoja de Trabajo para listado'!$AB$155:$BA$1048576,MATCH($A988,'Hoja de Trabajo para listado'!$AB$155:$AB$1048576,0),MATCH((CUADRO!K$5&amp;$E988),'Hoja de Trabajo para listado'!$AB$151:$BA$151,0)),0)+IFERROR(INDEX('Hoja de Trabajo para listado'!$BC$155:$CB$1048576,MATCH($A988,'Hoja de Trabajo para listado'!$BC$155:$BC$1048576,0),MATCH((CUADRO!K$5&amp;$E988),'Hoja de Trabajo para listado'!$BC$151:$CB$151,0)),0)+IFERROR(INDEX('Hoja de Trabajo para listado'!$DE$153:$DG$274,MATCH($A988,'Hoja de Trabajo para listado'!$DE$153:$DE$1048576,0),MATCH((CUADRO!K$5&amp;$E988),'Hoja de Trabajo para listado'!$DE$151:$DG$151,0)),0)+IFERROR(INDEX('Hoja de Trabajo para listado'!$CD$155:$DC$1048576,MATCH($A988,'Hoja de Trabajo para listado'!$CD$155:$CD$1048576,0),MATCH((CUADRO!K$5&amp;$E988),'Hoja de Trabajo para listado'!$CD$151:$DC$151,0)),0)</f>
        <v>0</v>
      </c>
      <c r="L988" s="255">
        <f ca="1">+IFERROR(INDEX('Hoja de Trabajo para listado'!$A$155:$Z$1048576,MATCH($A988,'Hoja de Trabajo para listado'!$A$155:$A$1048576,0),MATCH((CUADRO!L$5&amp;$E988),'Hoja de Trabajo para listado'!$A$151:$Z$151,0)),0)+IFERROR(INDEX('Hoja de Trabajo para listado'!$AB$155:$BA$1048576,MATCH($A988,'Hoja de Trabajo para listado'!$AB$155:$AB$1048576,0),MATCH((CUADRO!L$5&amp;$E988),'Hoja de Trabajo para listado'!$AB$151:$BA$151,0)),0)+IFERROR(INDEX('Hoja de Trabajo para listado'!$BC$155:$CB$1048576,MATCH($A988,'Hoja de Trabajo para listado'!$BC$155:$BC$1048576,0),MATCH((CUADRO!L$5&amp;$E988),'Hoja de Trabajo para listado'!$BC$151:$CB$151,0)),0)+IFERROR(INDEX('Hoja de Trabajo para listado'!$DE$153:$DG$274,MATCH($A988,'Hoja de Trabajo para listado'!$DE$153:$DE$1048576,0),MATCH((CUADRO!L$5&amp;$E988),'Hoja de Trabajo para listado'!$DE$151:$DG$151,0)),0)+IFERROR(INDEX('Hoja de Trabajo para listado'!$CD$155:$DC$1048576,MATCH($A988,'Hoja de Trabajo para listado'!$CD$155:$CD$1048576,0),MATCH((CUADRO!L$5&amp;$E988),'Hoja de Trabajo para listado'!$CD$151:$DC$151,0)),0)</f>
        <v>0</v>
      </c>
      <c r="M988" s="255">
        <f ca="1">+IFERROR(INDEX('Hoja de Trabajo para listado'!$A$155:$Z$1048576,MATCH($A988,'Hoja de Trabajo para listado'!$A$155:$A$1048576,0),MATCH((CUADRO!M$5&amp;$E988),'Hoja de Trabajo para listado'!$A$151:$Z$151,0)),0)+IFERROR(INDEX('Hoja de Trabajo para listado'!$AB$155:$BA$1048576,MATCH($A988,'Hoja de Trabajo para listado'!$AB$155:$AB$1048576,0),MATCH((CUADRO!M$5&amp;$E988),'Hoja de Trabajo para listado'!$AB$151:$BA$151,0)),0)+IFERROR(INDEX('Hoja de Trabajo para listado'!$BC$155:$CB$1048576,MATCH($A988,'Hoja de Trabajo para listado'!$BC$155:$BC$1048576,0),MATCH((CUADRO!M$5&amp;$E988),'Hoja de Trabajo para listado'!$BC$151:$CB$151,0)),0)+IFERROR(INDEX('Hoja de Trabajo para listado'!$DE$153:$DG$274,MATCH($A988,'Hoja de Trabajo para listado'!$DE$153:$DE$1048576,0),MATCH((CUADRO!M$5&amp;$E988),'Hoja de Trabajo para listado'!$DE$151:$DG$151,0)),0)+IFERROR(INDEX('Hoja de Trabajo para listado'!$CD$155:$DC$1048576,MATCH($A988,'Hoja de Trabajo para listado'!$CD$155:$CD$1048576,0),MATCH((CUADRO!M$5&amp;$E988),'Hoja de Trabajo para listado'!$CD$151:$DC$151,0)),0)</f>
        <v>0</v>
      </c>
      <c r="N988" s="255">
        <f ca="1">+IFERROR(INDEX('Hoja de Trabajo para listado'!$A$155:$Z$1048576,MATCH($A988,'Hoja de Trabajo para listado'!$A$155:$A$1048576,0),MATCH((CUADRO!N$5&amp;$E988),'Hoja de Trabajo para listado'!$A$151:$Z$151,0)),0)+IFERROR(INDEX('Hoja de Trabajo para listado'!$AB$155:$BA$1048576,MATCH($A988,'Hoja de Trabajo para listado'!$AB$155:$AB$1048576,0),MATCH((CUADRO!N$5&amp;$E988),'Hoja de Trabajo para listado'!$AB$151:$BA$151,0)),0)+IFERROR(INDEX('Hoja de Trabajo para listado'!$BC$155:$CB$1048576,MATCH($A988,'Hoja de Trabajo para listado'!$BC$155:$BC$1048576,0),MATCH((CUADRO!N$5&amp;$E988),'Hoja de Trabajo para listado'!$BC$151:$CB$151,0)),0)+IFERROR(INDEX('Hoja de Trabajo para listado'!$DE$153:$DG$274,MATCH($A988,'Hoja de Trabajo para listado'!$DE$153:$DE$1048576,0),MATCH((CUADRO!N$5&amp;$E988),'Hoja de Trabajo para listado'!$DE$151:$DG$151,0)),0)+IFERROR(INDEX('Hoja de Trabajo para listado'!$CD$155:$DC$1048576,MATCH($A988,'Hoja de Trabajo para listado'!$CD$155:$CD$1048576,0),MATCH((CUADRO!N$5&amp;$E988),'Hoja de Trabajo para listado'!$CD$151:$DC$151,0)),0)</f>
        <v>0</v>
      </c>
      <c r="O988" s="255">
        <f ca="1">+IFERROR(INDEX('Hoja de Trabajo para listado'!$A$155:$Z$1048576,MATCH($A988,'Hoja de Trabajo para listado'!$A$155:$A$1048576,0),MATCH((CUADRO!O$5&amp;$E988),'Hoja de Trabajo para listado'!$A$151:$Z$151,0)),0)+IFERROR(INDEX('Hoja de Trabajo para listado'!$AB$155:$BA$1048576,MATCH($A988,'Hoja de Trabajo para listado'!$AB$155:$AB$1048576,0),MATCH((CUADRO!O$5&amp;$E988),'Hoja de Trabajo para listado'!$AB$151:$BA$151,0)),0)+IFERROR(INDEX('Hoja de Trabajo para listado'!$BC$155:$CB$1048576,MATCH($A988,'Hoja de Trabajo para listado'!$BC$155:$BC$1048576,0),MATCH((CUADRO!O$5&amp;$E988),'Hoja de Trabajo para listado'!$BC$151:$CB$151,0)),0)+IFERROR(INDEX('Hoja de Trabajo para listado'!$DE$153:$DG$274,MATCH($A988,'Hoja de Trabajo para listado'!$DE$153:$DE$1048576,0),MATCH((CUADRO!O$5&amp;$E988),'Hoja de Trabajo para listado'!$DE$151:$DG$151,0)),0)+IFERROR(INDEX('Hoja de Trabajo para listado'!$CD$155:$DC$1048576,MATCH($A988,'Hoja de Trabajo para listado'!$CD$155:$CD$1048576,0),MATCH((CUADRO!O$5&amp;$E988),'Hoja de Trabajo para listado'!$CD$151:$DC$151,0)),0)</f>
        <v>0</v>
      </c>
      <c r="P988" s="255">
        <f ca="1">+IFERROR(INDEX('Hoja de Trabajo para listado'!$A$155:$Z$1048576,MATCH($A988,'Hoja de Trabajo para listado'!$A$155:$A$1048576,0),MATCH((CUADRO!P$5&amp;$E988),'Hoja de Trabajo para listado'!$A$151:$Z$151,0)),0)+IFERROR(INDEX('Hoja de Trabajo para listado'!$AB$155:$BA$1048576,MATCH($A988,'Hoja de Trabajo para listado'!$AB$155:$AB$1048576,0),MATCH((CUADRO!P$5&amp;$E988),'Hoja de Trabajo para listado'!$AB$151:$BA$151,0)),0)+IFERROR(INDEX('Hoja de Trabajo para listado'!$BC$155:$CB$1048576,MATCH($A988,'Hoja de Trabajo para listado'!$BC$155:$BC$1048576,0),MATCH((CUADRO!P$5&amp;$E988),'Hoja de Trabajo para listado'!$BC$151:$CB$151,0)),0)+IFERROR(INDEX('Hoja de Trabajo para listado'!$DE$153:$DG$274,MATCH($A988,'Hoja de Trabajo para listado'!$DE$153:$DE$1048576,0),MATCH((CUADRO!P$5&amp;$E988),'Hoja de Trabajo para listado'!$DE$151:$DG$151,0)),0)+IFERROR(INDEX('Hoja de Trabajo para listado'!$CD$155:$DC$1048576,MATCH($A988,'Hoja de Trabajo para listado'!$CD$155:$CD$1048576,0),MATCH((CUADRO!P$5&amp;$E988),'Hoja de Trabajo para listado'!$CD$151:$DC$151,0)),0)</f>
        <v>0</v>
      </c>
      <c r="Q988" s="255">
        <f ca="1">+IFERROR(INDEX('Hoja de Trabajo para listado'!$A$155:$Z$1048576,MATCH($A988,'Hoja de Trabajo para listado'!$A$155:$A$1048576,0),MATCH((CUADRO!Q$5&amp;$E988),'Hoja de Trabajo para listado'!$A$151:$Z$151,0)),0)+IFERROR(INDEX('Hoja de Trabajo para listado'!$AB$155:$BA$1048576,MATCH($A988,'Hoja de Trabajo para listado'!$AB$155:$AB$1048576,0),MATCH((CUADRO!Q$5&amp;$E988),'Hoja de Trabajo para listado'!$AB$151:$BA$151,0)),0)+IFERROR(INDEX('Hoja de Trabajo para listado'!$BC$155:$CB$1048576,MATCH($A988,'Hoja de Trabajo para listado'!$BC$155:$BC$1048576,0),MATCH((CUADRO!Q$5&amp;$E988),'Hoja de Trabajo para listado'!$BC$151:$CB$151,0)),0)+IFERROR(INDEX('Hoja de Trabajo para listado'!$DE$153:$DG$274,MATCH($A988,'Hoja de Trabajo para listado'!$DE$153:$DE$1048576,0),MATCH((CUADRO!Q$5&amp;$E988),'Hoja de Trabajo para listado'!$DE$151:$DG$151,0)),0)+IFERROR(INDEX('Hoja de Trabajo para listado'!$CD$155:$DC$1048576,MATCH($A988,'Hoja de Trabajo para listado'!$CD$155:$CD$1048576,0),MATCH((CUADRO!Q$5&amp;$E988),'Hoja de Trabajo para listado'!$CD$151:$DC$151,0)),0)</f>
        <v>0</v>
      </c>
      <c r="R988" s="255">
        <f t="shared" ca="1" si="30"/>
        <v>0</v>
      </c>
      <c r="S988" s="262"/>
      <c r="T988" s="255">
        <f ca="1">+T989</f>
        <v>0</v>
      </c>
      <c r="U988" s="254">
        <f t="shared" si="31"/>
        <v>1</v>
      </c>
      <c r="V988" s="362" t="str">
        <f>+VLOOKUP(A988,bd_lista!$A$3:$E$590,5,FALSE)</f>
        <v>Gobiernos Autonomos Municipales</v>
      </c>
      <c r="W988" s="361" t="str">
        <f>+V988</f>
        <v>Gobiernos Autonomos Municipales</v>
      </c>
      <c r="X988" s="254">
        <f>+VLOOKUP(A988,[2]Sheet1!$A$13:$D$744,4,FALSE)</f>
        <v>0</v>
      </c>
      <c r="Y988" s="254" t="e">
        <f>+VLOOKUP(X988,bd_lista!$A$3:$C$590,3,FALSE)</f>
        <v>#N/A</v>
      </c>
      <c r="Z988" s="316">
        <f>+X988</f>
        <v>0</v>
      </c>
      <c r="AA988" s="317" t="e">
        <f>+Y988</f>
        <v>#N/A</v>
      </c>
    </row>
    <row r="989" spans="1:27" customFormat="1" ht="15" hidden="1" customHeight="1">
      <c r="A989" s="32">
        <v>1801</v>
      </c>
      <c r="B989" s="307"/>
      <c r="C989" s="259" t="str">
        <f>+VLOOKUP(A989,bd_lista!$A$3:$C$590,3,FALSE)</f>
        <v>Gobierno Autónomo Municipal de Trinidad</v>
      </c>
      <c r="D989" s="362"/>
      <c r="E989" s="256" t="s">
        <v>1314</v>
      </c>
      <c r="F989" s="257">
        <f ca="1">+IFERROR(INDEX('Hoja de Trabajo para listado'!$A$155:$Z$1048576,MATCH($A989,'Hoja de Trabajo para listado'!$A$155:$A$1048576,0),MATCH((CUADRO!F$5&amp;$E989),'Hoja de Trabajo para listado'!$A$151:$Z$151,0)),0)+IFERROR(INDEX('Hoja de Trabajo para listado'!$AB$155:$BA$1048576,MATCH($A989,'Hoja de Trabajo para listado'!$AB$155:$AB$1048576,0),MATCH((CUADRO!F$5&amp;$E989),'Hoja de Trabajo para listado'!$AB$151:$BA$151,0)),0)+IFERROR(INDEX('Hoja de Trabajo para listado'!$BC$155:$CB$1048576,MATCH($A989,'Hoja de Trabajo para listado'!$BC$155:$BC$1048576,0),MATCH((CUADRO!F$5&amp;$E989),'Hoja de Trabajo para listado'!$BC$151:$CB$151,0)),0)+IFERROR(INDEX('Hoja de Trabajo para listado'!$DE$153:$DG$274,MATCH($A989,'Hoja de Trabajo para listado'!$DE$153:$DE$1048576,0),MATCH((CUADRO!F$5&amp;$E989),'Hoja de Trabajo para listado'!$DE$151:$DG$151,0)),0)+IFERROR(INDEX('Hoja de Trabajo para listado'!$CD$155:$DC$1048576,MATCH($A989,'Hoja de Trabajo para listado'!$CD$155:$CD$1048576,0),MATCH((CUADRO!F$5&amp;$E989),'Hoja de Trabajo para listado'!$CD$151:$DC$151,0)),0)</f>
        <v>0</v>
      </c>
      <c r="G989" s="257">
        <f ca="1">+IFERROR(INDEX('Hoja de Trabajo para listado'!$A$155:$Z$1048576,MATCH($A989,'Hoja de Trabajo para listado'!$A$155:$A$1048576,0),MATCH((CUADRO!G$5&amp;$E989),'Hoja de Trabajo para listado'!$A$151:$Z$151,0)),0)+IFERROR(INDEX('Hoja de Trabajo para listado'!$AB$155:$BA$1048576,MATCH($A989,'Hoja de Trabajo para listado'!$AB$155:$AB$1048576,0),MATCH((CUADRO!G$5&amp;$E989),'Hoja de Trabajo para listado'!$AB$151:$BA$151,0)),0)+IFERROR(INDEX('Hoja de Trabajo para listado'!$BC$155:$CB$1048576,MATCH($A989,'Hoja de Trabajo para listado'!$BC$155:$BC$1048576,0),MATCH((CUADRO!G$5&amp;$E989),'Hoja de Trabajo para listado'!$BC$151:$CB$151,0)),0)+IFERROR(INDEX('Hoja de Trabajo para listado'!$DE$153:$DG$274,MATCH($A989,'Hoja de Trabajo para listado'!$DE$153:$DE$1048576,0),MATCH((CUADRO!G$5&amp;$E989),'Hoja de Trabajo para listado'!$DE$151:$DG$151,0)),0)+IFERROR(INDEX('Hoja de Trabajo para listado'!$CD$155:$DC$1048576,MATCH($A989,'Hoja de Trabajo para listado'!$CD$155:$CD$1048576,0),MATCH((CUADRO!G$5&amp;$E989),'Hoja de Trabajo para listado'!$CD$151:$DC$151,0)),0)</f>
        <v>0</v>
      </c>
      <c r="H989" s="257">
        <f ca="1">+IFERROR(INDEX('Hoja de Trabajo para listado'!$A$155:$Z$1048576,MATCH($A989,'Hoja de Trabajo para listado'!$A$155:$A$1048576,0),MATCH((CUADRO!H$5&amp;$E989),'Hoja de Trabajo para listado'!$A$151:$Z$151,0)),0)+IFERROR(INDEX('Hoja de Trabajo para listado'!$AB$155:$BA$1048576,MATCH($A989,'Hoja de Trabajo para listado'!$AB$155:$AB$1048576,0),MATCH((CUADRO!H$5&amp;$E989),'Hoja de Trabajo para listado'!$AB$151:$BA$151,0)),0)+IFERROR(INDEX('Hoja de Trabajo para listado'!$BC$155:$CB$1048576,MATCH($A989,'Hoja de Trabajo para listado'!$BC$155:$BC$1048576,0),MATCH((CUADRO!H$5&amp;$E989),'Hoja de Trabajo para listado'!$BC$151:$CB$151,0)),0)+IFERROR(INDEX('Hoja de Trabajo para listado'!$DE$153:$DG$274,MATCH($A989,'Hoja de Trabajo para listado'!$DE$153:$DE$1048576,0),MATCH((CUADRO!H$5&amp;$E989),'Hoja de Trabajo para listado'!$DE$151:$DG$151,0)),0)+IFERROR(INDEX('Hoja de Trabajo para listado'!$CD$155:$DC$1048576,MATCH($A989,'Hoja de Trabajo para listado'!$CD$155:$CD$1048576,0),MATCH((CUADRO!H$5&amp;$E989),'Hoja de Trabajo para listado'!$CD$151:$DC$151,0)),0)</f>
        <v>0</v>
      </c>
      <c r="I989" s="257">
        <f ca="1">+IFERROR(INDEX('Hoja de Trabajo para listado'!$A$155:$Z$1048576,MATCH($A989,'Hoja de Trabajo para listado'!$A$155:$A$1048576,0),MATCH((CUADRO!I$5&amp;$E989),'Hoja de Trabajo para listado'!$A$151:$Z$151,0)),0)+IFERROR(INDEX('Hoja de Trabajo para listado'!$AB$155:$BA$1048576,MATCH($A989,'Hoja de Trabajo para listado'!$AB$155:$AB$1048576,0),MATCH((CUADRO!I$5&amp;$E989),'Hoja de Trabajo para listado'!$AB$151:$BA$151,0)),0)+IFERROR(INDEX('Hoja de Trabajo para listado'!$BC$155:$CB$1048576,MATCH($A989,'Hoja de Trabajo para listado'!$BC$155:$BC$1048576,0),MATCH((CUADRO!I$5&amp;$E989),'Hoja de Trabajo para listado'!$BC$151:$CB$151,0)),0)+IFERROR(INDEX('Hoja de Trabajo para listado'!$DE$153:$DG$274,MATCH($A989,'Hoja de Trabajo para listado'!$DE$153:$DE$1048576,0),MATCH((CUADRO!I$5&amp;$E989),'Hoja de Trabajo para listado'!$DE$151:$DG$151,0)),0)+IFERROR(INDEX('Hoja de Trabajo para listado'!$CD$155:$DC$1048576,MATCH($A989,'Hoja de Trabajo para listado'!$CD$155:$CD$1048576,0),MATCH((CUADRO!I$5&amp;$E989),'Hoja de Trabajo para listado'!$CD$151:$DC$151,0)),0)</f>
        <v>0</v>
      </c>
      <c r="J989" s="257">
        <f ca="1">+IFERROR(INDEX('Hoja de Trabajo para listado'!$A$155:$Z$1048576,MATCH($A989,'Hoja de Trabajo para listado'!$A$155:$A$1048576,0),MATCH((CUADRO!J$5&amp;$E989),'Hoja de Trabajo para listado'!$A$151:$Z$151,0)),0)+IFERROR(INDEX('Hoja de Trabajo para listado'!$AB$155:$BA$1048576,MATCH($A989,'Hoja de Trabajo para listado'!$AB$155:$AB$1048576,0),MATCH((CUADRO!J$5&amp;$E989),'Hoja de Trabajo para listado'!$AB$151:$BA$151,0)),0)+IFERROR(INDEX('Hoja de Trabajo para listado'!$BC$155:$CB$1048576,MATCH($A989,'Hoja de Trabajo para listado'!$BC$155:$BC$1048576,0),MATCH((CUADRO!J$5&amp;$E989),'Hoja de Trabajo para listado'!$BC$151:$CB$151,0)),0)+IFERROR(INDEX('Hoja de Trabajo para listado'!$DE$153:$DG$274,MATCH($A989,'Hoja de Trabajo para listado'!$DE$153:$DE$1048576,0),MATCH((CUADRO!J$5&amp;$E989),'Hoja de Trabajo para listado'!$DE$151:$DG$151,0)),0)+IFERROR(INDEX('Hoja de Trabajo para listado'!$CD$155:$DC$1048576,MATCH($A989,'Hoja de Trabajo para listado'!$CD$155:$CD$1048576,0),MATCH((CUADRO!J$5&amp;$E989),'Hoja de Trabajo para listado'!$CD$151:$DC$151,0)),0)</f>
        <v>0</v>
      </c>
      <c r="K989" s="257">
        <f ca="1">+IFERROR(INDEX('Hoja de Trabajo para listado'!$A$155:$Z$1048576,MATCH($A989,'Hoja de Trabajo para listado'!$A$155:$A$1048576,0),MATCH((CUADRO!K$5&amp;$E989),'Hoja de Trabajo para listado'!$A$151:$Z$151,0)),0)+IFERROR(INDEX('Hoja de Trabajo para listado'!$AB$155:$BA$1048576,MATCH($A989,'Hoja de Trabajo para listado'!$AB$155:$AB$1048576,0),MATCH((CUADRO!K$5&amp;$E989),'Hoja de Trabajo para listado'!$AB$151:$BA$151,0)),0)+IFERROR(INDEX('Hoja de Trabajo para listado'!$BC$155:$CB$1048576,MATCH($A989,'Hoja de Trabajo para listado'!$BC$155:$BC$1048576,0),MATCH((CUADRO!K$5&amp;$E989),'Hoja de Trabajo para listado'!$BC$151:$CB$151,0)),0)+IFERROR(INDEX('Hoja de Trabajo para listado'!$DE$153:$DG$274,MATCH($A989,'Hoja de Trabajo para listado'!$DE$153:$DE$1048576,0),MATCH((CUADRO!K$5&amp;$E989),'Hoja de Trabajo para listado'!$DE$151:$DG$151,0)),0)+IFERROR(INDEX('Hoja de Trabajo para listado'!$CD$155:$DC$1048576,MATCH($A989,'Hoja de Trabajo para listado'!$CD$155:$CD$1048576,0),MATCH((CUADRO!K$5&amp;$E989),'Hoja de Trabajo para listado'!$CD$151:$DC$151,0)),0)</f>
        <v>0</v>
      </c>
      <c r="L989" s="257">
        <f ca="1">+IFERROR(INDEX('Hoja de Trabajo para listado'!$A$155:$Z$1048576,MATCH($A989,'Hoja de Trabajo para listado'!$A$155:$A$1048576,0),MATCH((CUADRO!L$5&amp;$E989),'Hoja de Trabajo para listado'!$A$151:$Z$151,0)),0)+IFERROR(INDEX('Hoja de Trabajo para listado'!$AB$155:$BA$1048576,MATCH($A989,'Hoja de Trabajo para listado'!$AB$155:$AB$1048576,0),MATCH((CUADRO!L$5&amp;$E989),'Hoja de Trabajo para listado'!$AB$151:$BA$151,0)),0)+IFERROR(INDEX('Hoja de Trabajo para listado'!$BC$155:$CB$1048576,MATCH($A989,'Hoja de Trabajo para listado'!$BC$155:$BC$1048576,0),MATCH((CUADRO!L$5&amp;$E989),'Hoja de Trabajo para listado'!$BC$151:$CB$151,0)),0)+IFERROR(INDEX('Hoja de Trabajo para listado'!$DE$153:$DG$274,MATCH($A989,'Hoja de Trabajo para listado'!$DE$153:$DE$1048576,0),MATCH((CUADRO!L$5&amp;$E989),'Hoja de Trabajo para listado'!$DE$151:$DG$151,0)),0)+IFERROR(INDEX('Hoja de Trabajo para listado'!$CD$155:$DC$1048576,MATCH($A989,'Hoja de Trabajo para listado'!$CD$155:$CD$1048576,0),MATCH((CUADRO!L$5&amp;$E989),'Hoja de Trabajo para listado'!$CD$151:$DC$151,0)),0)</f>
        <v>0</v>
      </c>
      <c r="M989" s="257">
        <f ca="1">+IFERROR(INDEX('Hoja de Trabajo para listado'!$A$155:$Z$1048576,MATCH($A989,'Hoja de Trabajo para listado'!$A$155:$A$1048576,0),MATCH((CUADRO!M$5&amp;$E989),'Hoja de Trabajo para listado'!$A$151:$Z$151,0)),0)+IFERROR(INDEX('Hoja de Trabajo para listado'!$AB$155:$BA$1048576,MATCH($A989,'Hoja de Trabajo para listado'!$AB$155:$AB$1048576,0),MATCH((CUADRO!M$5&amp;$E989),'Hoja de Trabajo para listado'!$AB$151:$BA$151,0)),0)+IFERROR(INDEX('Hoja de Trabajo para listado'!$BC$155:$CB$1048576,MATCH($A989,'Hoja de Trabajo para listado'!$BC$155:$BC$1048576,0),MATCH((CUADRO!M$5&amp;$E989),'Hoja de Trabajo para listado'!$BC$151:$CB$151,0)),0)+IFERROR(INDEX('Hoja de Trabajo para listado'!$DE$153:$DG$274,MATCH($A989,'Hoja de Trabajo para listado'!$DE$153:$DE$1048576,0),MATCH((CUADRO!M$5&amp;$E989),'Hoja de Trabajo para listado'!$DE$151:$DG$151,0)),0)+IFERROR(INDEX('Hoja de Trabajo para listado'!$CD$155:$DC$1048576,MATCH($A989,'Hoja de Trabajo para listado'!$CD$155:$CD$1048576,0),MATCH((CUADRO!M$5&amp;$E989),'Hoja de Trabajo para listado'!$CD$151:$DC$151,0)),0)</f>
        <v>0</v>
      </c>
      <c r="N989" s="257">
        <f ca="1">+IFERROR(INDEX('Hoja de Trabajo para listado'!$A$155:$Z$1048576,MATCH($A989,'Hoja de Trabajo para listado'!$A$155:$A$1048576,0),MATCH((CUADRO!N$5&amp;$E989),'Hoja de Trabajo para listado'!$A$151:$Z$151,0)),0)+IFERROR(INDEX('Hoja de Trabajo para listado'!$AB$155:$BA$1048576,MATCH($A989,'Hoja de Trabajo para listado'!$AB$155:$AB$1048576,0),MATCH((CUADRO!N$5&amp;$E989),'Hoja de Trabajo para listado'!$AB$151:$BA$151,0)),0)+IFERROR(INDEX('Hoja de Trabajo para listado'!$BC$155:$CB$1048576,MATCH($A989,'Hoja de Trabajo para listado'!$BC$155:$BC$1048576,0),MATCH((CUADRO!N$5&amp;$E989),'Hoja de Trabajo para listado'!$BC$151:$CB$151,0)),0)+IFERROR(INDEX('Hoja de Trabajo para listado'!$DE$153:$DG$274,MATCH($A989,'Hoja de Trabajo para listado'!$DE$153:$DE$1048576,0),MATCH((CUADRO!N$5&amp;$E989),'Hoja de Trabajo para listado'!$DE$151:$DG$151,0)),0)+IFERROR(INDEX('Hoja de Trabajo para listado'!$CD$155:$DC$1048576,MATCH($A989,'Hoja de Trabajo para listado'!$CD$155:$CD$1048576,0),MATCH((CUADRO!N$5&amp;$E989),'Hoja de Trabajo para listado'!$CD$151:$DC$151,0)),0)</f>
        <v>0</v>
      </c>
      <c r="O989" s="257">
        <f ca="1">+IFERROR(INDEX('Hoja de Trabajo para listado'!$A$155:$Z$1048576,MATCH($A989,'Hoja de Trabajo para listado'!$A$155:$A$1048576,0),MATCH((CUADRO!O$5&amp;$E989),'Hoja de Trabajo para listado'!$A$151:$Z$151,0)),0)+IFERROR(INDEX('Hoja de Trabajo para listado'!$AB$155:$BA$1048576,MATCH($A989,'Hoja de Trabajo para listado'!$AB$155:$AB$1048576,0),MATCH((CUADRO!O$5&amp;$E989),'Hoja de Trabajo para listado'!$AB$151:$BA$151,0)),0)+IFERROR(INDEX('Hoja de Trabajo para listado'!$BC$155:$CB$1048576,MATCH($A989,'Hoja de Trabajo para listado'!$BC$155:$BC$1048576,0),MATCH((CUADRO!O$5&amp;$E989),'Hoja de Trabajo para listado'!$BC$151:$CB$151,0)),0)+IFERROR(INDEX('Hoja de Trabajo para listado'!$DE$153:$DG$274,MATCH($A989,'Hoja de Trabajo para listado'!$DE$153:$DE$1048576,0),MATCH((CUADRO!O$5&amp;$E989),'Hoja de Trabajo para listado'!$DE$151:$DG$151,0)),0)+IFERROR(INDEX('Hoja de Trabajo para listado'!$CD$155:$DC$1048576,MATCH($A989,'Hoja de Trabajo para listado'!$CD$155:$CD$1048576,0),MATCH((CUADRO!O$5&amp;$E989),'Hoja de Trabajo para listado'!$CD$151:$DC$151,0)),0)</f>
        <v>0</v>
      </c>
      <c r="P989" s="257">
        <f ca="1">+IFERROR(INDEX('Hoja de Trabajo para listado'!$A$155:$Z$1048576,MATCH($A989,'Hoja de Trabajo para listado'!$A$155:$A$1048576,0),MATCH((CUADRO!P$5&amp;$E989),'Hoja de Trabajo para listado'!$A$151:$Z$151,0)),0)+IFERROR(INDEX('Hoja de Trabajo para listado'!$AB$155:$BA$1048576,MATCH($A989,'Hoja de Trabajo para listado'!$AB$155:$AB$1048576,0),MATCH((CUADRO!P$5&amp;$E989),'Hoja de Trabajo para listado'!$AB$151:$BA$151,0)),0)+IFERROR(INDEX('Hoja de Trabajo para listado'!$BC$155:$CB$1048576,MATCH($A989,'Hoja de Trabajo para listado'!$BC$155:$BC$1048576,0),MATCH((CUADRO!P$5&amp;$E989),'Hoja de Trabajo para listado'!$BC$151:$CB$151,0)),0)+IFERROR(INDEX('Hoja de Trabajo para listado'!$DE$153:$DG$274,MATCH($A989,'Hoja de Trabajo para listado'!$DE$153:$DE$1048576,0),MATCH((CUADRO!P$5&amp;$E989),'Hoja de Trabajo para listado'!$DE$151:$DG$151,0)),0)+IFERROR(INDEX('Hoja de Trabajo para listado'!$CD$155:$DC$1048576,MATCH($A989,'Hoja de Trabajo para listado'!$CD$155:$CD$1048576,0),MATCH((CUADRO!P$5&amp;$E989),'Hoja de Trabajo para listado'!$CD$151:$DC$151,0)),0)</f>
        <v>0</v>
      </c>
      <c r="Q989" s="257">
        <f ca="1">+IFERROR(INDEX('Hoja de Trabajo para listado'!$A$155:$Z$1048576,MATCH($A989,'Hoja de Trabajo para listado'!$A$155:$A$1048576,0),MATCH((CUADRO!Q$5&amp;$E989),'Hoja de Trabajo para listado'!$A$151:$Z$151,0)),0)+IFERROR(INDEX('Hoja de Trabajo para listado'!$AB$155:$BA$1048576,MATCH($A989,'Hoja de Trabajo para listado'!$AB$155:$AB$1048576,0),MATCH((CUADRO!Q$5&amp;$E989),'Hoja de Trabajo para listado'!$AB$151:$BA$151,0)),0)+IFERROR(INDEX('Hoja de Trabajo para listado'!$BC$155:$CB$1048576,MATCH($A989,'Hoja de Trabajo para listado'!$BC$155:$BC$1048576,0),MATCH((CUADRO!Q$5&amp;$E989),'Hoja de Trabajo para listado'!$BC$151:$CB$151,0)),0)+IFERROR(INDEX('Hoja de Trabajo para listado'!$DE$153:$DG$274,MATCH($A989,'Hoja de Trabajo para listado'!$DE$153:$DE$1048576,0),MATCH((CUADRO!Q$5&amp;$E989),'Hoja de Trabajo para listado'!$DE$151:$DG$151,0)),0)+IFERROR(INDEX('Hoja de Trabajo para listado'!$CD$155:$DC$1048576,MATCH($A989,'Hoja de Trabajo para listado'!$CD$155:$CD$1048576,0),MATCH((CUADRO!Q$5&amp;$E989),'Hoja de Trabajo para listado'!$CD$151:$DC$151,0)),0)</f>
        <v>0</v>
      </c>
      <c r="R989" s="257">
        <f t="shared" ca="1" si="30"/>
        <v>0</v>
      </c>
      <c r="S989" s="274">
        <f ca="1">+R988+R989</f>
        <v>0</v>
      </c>
      <c r="T989" s="257">
        <f ca="1">+S989</f>
        <v>0</v>
      </c>
      <c r="U989" s="256">
        <f t="shared" si="31"/>
        <v>2</v>
      </c>
      <c r="V989" s="362" t="str">
        <f>+VLOOKUP(A989,bd_lista!$A$3:$E$590,5,FALSE)</f>
        <v>Gobiernos Autonomos Municipales</v>
      </c>
      <c r="W989" s="362"/>
      <c r="X989" s="254">
        <f>+VLOOKUP(A989,[2]Sheet1!$A$13:$D$744,4,FALSE)</f>
        <v>0</v>
      </c>
      <c r="Y989" s="254" t="e">
        <f>+VLOOKUP(X989,bd_lista!$A$3:$C$590,3,FALSE)</f>
        <v>#N/A</v>
      </c>
      <c r="Z989" s="314"/>
      <c r="AA989" s="315"/>
    </row>
    <row r="990" spans="1:27" customFormat="1" ht="15" hidden="1" customHeight="1">
      <c r="A990" s="32">
        <v>1802</v>
      </c>
      <c r="B990" s="306">
        <f>+A990</f>
        <v>1802</v>
      </c>
      <c r="C990" s="259" t="str">
        <f>+VLOOKUP(A990,bd_lista!$A$3:$C$590,3,FALSE)</f>
        <v>Gobierno Autónomo Municipal de San Javier</v>
      </c>
      <c r="D990" s="361" t="str">
        <f>+C990</f>
        <v>Gobierno Autónomo Municipal de San Javier</v>
      </c>
      <c r="E990" s="254" t="s">
        <v>1313</v>
      </c>
      <c r="F990" s="255">
        <f ca="1">+IFERROR(INDEX('Hoja de Trabajo para listado'!$A$155:$Z$1048576,MATCH($A990,'Hoja de Trabajo para listado'!$A$155:$A$1048576,0),MATCH((CUADRO!F$5&amp;$E990),'Hoja de Trabajo para listado'!$A$151:$Z$151,0)),0)+IFERROR(INDEX('Hoja de Trabajo para listado'!$AB$155:$BA$1048576,MATCH($A990,'Hoja de Trabajo para listado'!$AB$155:$AB$1048576,0),MATCH((CUADRO!F$5&amp;$E990),'Hoja de Trabajo para listado'!$AB$151:$BA$151,0)),0)+IFERROR(INDEX('Hoja de Trabajo para listado'!$BC$155:$CB$1048576,MATCH($A990,'Hoja de Trabajo para listado'!$BC$155:$BC$1048576,0),MATCH((CUADRO!F$5&amp;$E990),'Hoja de Trabajo para listado'!$BC$151:$CB$151,0)),0)+IFERROR(INDEX('Hoja de Trabajo para listado'!$DE$153:$DG$274,MATCH($A990,'Hoja de Trabajo para listado'!$DE$153:$DE$1048576,0),MATCH((CUADRO!F$5&amp;$E990),'Hoja de Trabajo para listado'!$DE$151:$DG$151,0)),0)+IFERROR(INDEX('Hoja de Trabajo para listado'!$CD$155:$DC$1048576,MATCH($A990,'Hoja de Trabajo para listado'!$CD$155:$CD$1048576,0),MATCH((CUADRO!F$5&amp;$E990),'Hoja de Trabajo para listado'!$CD$151:$DC$151,0)),0)</f>
        <v>0</v>
      </c>
      <c r="G990" s="255">
        <f ca="1">+IFERROR(INDEX('Hoja de Trabajo para listado'!$A$155:$Z$1048576,MATCH($A990,'Hoja de Trabajo para listado'!$A$155:$A$1048576,0),MATCH((CUADRO!G$5&amp;$E990),'Hoja de Trabajo para listado'!$A$151:$Z$151,0)),0)+IFERROR(INDEX('Hoja de Trabajo para listado'!$AB$155:$BA$1048576,MATCH($A990,'Hoja de Trabajo para listado'!$AB$155:$AB$1048576,0),MATCH((CUADRO!G$5&amp;$E990),'Hoja de Trabajo para listado'!$AB$151:$BA$151,0)),0)+IFERROR(INDEX('Hoja de Trabajo para listado'!$BC$155:$CB$1048576,MATCH($A990,'Hoja de Trabajo para listado'!$BC$155:$BC$1048576,0),MATCH((CUADRO!G$5&amp;$E990),'Hoja de Trabajo para listado'!$BC$151:$CB$151,0)),0)+IFERROR(INDEX('Hoja de Trabajo para listado'!$DE$153:$DG$274,MATCH($A990,'Hoja de Trabajo para listado'!$DE$153:$DE$1048576,0),MATCH((CUADRO!G$5&amp;$E990),'Hoja de Trabajo para listado'!$DE$151:$DG$151,0)),0)+IFERROR(INDEX('Hoja de Trabajo para listado'!$CD$155:$DC$1048576,MATCH($A990,'Hoja de Trabajo para listado'!$CD$155:$CD$1048576,0),MATCH((CUADRO!G$5&amp;$E990),'Hoja de Trabajo para listado'!$CD$151:$DC$151,0)),0)</f>
        <v>0</v>
      </c>
      <c r="H990" s="255">
        <f ca="1">+IFERROR(INDEX('Hoja de Trabajo para listado'!$A$155:$Z$1048576,MATCH($A990,'Hoja de Trabajo para listado'!$A$155:$A$1048576,0),MATCH((CUADRO!H$5&amp;$E990),'Hoja de Trabajo para listado'!$A$151:$Z$151,0)),0)+IFERROR(INDEX('Hoja de Trabajo para listado'!$AB$155:$BA$1048576,MATCH($A990,'Hoja de Trabajo para listado'!$AB$155:$AB$1048576,0),MATCH((CUADRO!H$5&amp;$E990),'Hoja de Trabajo para listado'!$AB$151:$BA$151,0)),0)+IFERROR(INDEX('Hoja de Trabajo para listado'!$BC$155:$CB$1048576,MATCH($A990,'Hoja de Trabajo para listado'!$BC$155:$BC$1048576,0),MATCH((CUADRO!H$5&amp;$E990),'Hoja de Trabajo para listado'!$BC$151:$CB$151,0)),0)+IFERROR(INDEX('Hoja de Trabajo para listado'!$DE$153:$DG$274,MATCH($A990,'Hoja de Trabajo para listado'!$DE$153:$DE$1048576,0),MATCH((CUADRO!H$5&amp;$E990),'Hoja de Trabajo para listado'!$DE$151:$DG$151,0)),0)+IFERROR(INDEX('Hoja de Trabajo para listado'!$CD$155:$DC$1048576,MATCH($A990,'Hoja de Trabajo para listado'!$CD$155:$CD$1048576,0),MATCH((CUADRO!H$5&amp;$E990),'Hoja de Trabajo para listado'!$CD$151:$DC$151,0)),0)</f>
        <v>0</v>
      </c>
      <c r="I990" s="255">
        <f ca="1">+IFERROR(INDEX('Hoja de Trabajo para listado'!$A$155:$Z$1048576,MATCH($A990,'Hoja de Trabajo para listado'!$A$155:$A$1048576,0),MATCH((CUADRO!I$5&amp;$E990),'Hoja de Trabajo para listado'!$A$151:$Z$151,0)),0)+IFERROR(INDEX('Hoja de Trabajo para listado'!$AB$155:$BA$1048576,MATCH($A990,'Hoja de Trabajo para listado'!$AB$155:$AB$1048576,0),MATCH((CUADRO!I$5&amp;$E990),'Hoja de Trabajo para listado'!$AB$151:$BA$151,0)),0)+IFERROR(INDEX('Hoja de Trabajo para listado'!$BC$155:$CB$1048576,MATCH($A990,'Hoja de Trabajo para listado'!$BC$155:$BC$1048576,0),MATCH((CUADRO!I$5&amp;$E990),'Hoja de Trabajo para listado'!$BC$151:$CB$151,0)),0)+IFERROR(INDEX('Hoja de Trabajo para listado'!$DE$153:$DG$274,MATCH($A990,'Hoja de Trabajo para listado'!$DE$153:$DE$1048576,0),MATCH((CUADRO!I$5&amp;$E990),'Hoja de Trabajo para listado'!$DE$151:$DG$151,0)),0)+IFERROR(INDEX('Hoja de Trabajo para listado'!$CD$155:$DC$1048576,MATCH($A990,'Hoja de Trabajo para listado'!$CD$155:$CD$1048576,0),MATCH((CUADRO!I$5&amp;$E990),'Hoja de Trabajo para listado'!$CD$151:$DC$151,0)),0)</f>
        <v>0</v>
      </c>
      <c r="J990" s="255">
        <f ca="1">+IFERROR(INDEX('Hoja de Trabajo para listado'!$A$155:$Z$1048576,MATCH($A990,'Hoja de Trabajo para listado'!$A$155:$A$1048576,0),MATCH((CUADRO!J$5&amp;$E990),'Hoja de Trabajo para listado'!$A$151:$Z$151,0)),0)+IFERROR(INDEX('Hoja de Trabajo para listado'!$AB$155:$BA$1048576,MATCH($A990,'Hoja de Trabajo para listado'!$AB$155:$AB$1048576,0),MATCH((CUADRO!J$5&amp;$E990),'Hoja de Trabajo para listado'!$AB$151:$BA$151,0)),0)+IFERROR(INDEX('Hoja de Trabajo para listado'!$BC$155:$CB$1048576,MATCH($A990,'Hoja de Trabajo para listado'!$BC$155:$BC$1048576,0),MATCH((CUADRO!J$5&amp;$E990),'Hoja de Trabajo para listado'!$BC$151:$CB$151,0)),0)+IFERROR(INDEX('Hoja de Trabajo para listado'!$DE$153:$DG$274,MATCH($A990,'Hoja de Trabajo para listado'!$DE$153:$DE$1048576,0),MATCH((CUADRO!J$5&amp;$E990),'Hoja de Trabajo para listado'!$DE$151:$DG$151,0)),0)+IFERROR(INDEX('Hoja de Trabajo para listado'!$CD$155:$DC$1048576,MATCH($A990,'Hoja de Trabajo para listado'!$CD$155:$CD$1048576,0),MATCH((CUADRO!J$5&amp;$E990),'Hoja de Trabajo para listado'!$CD$151:$DC$151,0)),0)</f>
        <v>0</v>
      </c>
      <c r="K990" s="255">
        <f ca="1">+IFERROR(INDEX('Hoja de Trabajo para listado'!$A$155:$Z$1048576,MATCH($A990,'Hoja de Trabajo para listado'!$A$155:$A$1048576,0),MATCH((CUADRO!K$5&amp;$E990),'Hoja de Trabajo para listado'!$A$151:$Z$151,0)),0)+IFERROR(INDEX('Hoja de Trabajo para listado'!$AB$155:$BA$1048576,MATCH($A990,'Hoja de Trabajo para listado'!$AB$155:$AB$1048576,0),MATCH((CUADRO!K$5&amp;$E990),'Hoja de Trabajo para listado'!$AB$151:$BA$151,0)),0)+IFERROR(INDEX('Hoja de Trabajo para listado'!$BC$155:$CB$1048576,MATCH($A990,'Hoja de Trabajo para listado'!$BC$155:$BC$1048576,0),MATCH((CUADRO!K$5&amp;$E990),'Hoja de Trabajo para listado'!$BC$151:$CB$151,0)),0)+IFERROR(INDEX('Hoja de Trabajo para listado'!$DE$153:$DG$274,MATCH($A990,'Hoja de Trabajo para listado'!$DE$153:$DE$1048576,0),MATCH((CUADRO!K$5&amp;$E990),'Hoja de Trabajo para listado'!$DE$151:$DG$151,0)),0)+IFERROR(INDEX('Hoja de Trabajo para listado'!$CD$155:$DC$1048576,MATCH($A990,'Hoja de Trabajo para listado'!$CD$155:$CD$1048576,0),MATCH((CUADRO!K$5&amp;$E990),'Hoja de Trabajo para listado'!$CD$151:$DC$151,0)),0)</f>
        <v>0</v>
      </c>
      <c r="L990" s="255">
        <f ca="1">+IFERROR(INDEX('Hoja de Trabajo para listado'!$A$155:$Z$1048576,MATCH($A990,'Hoja de Trabajo para listado'!$A$155:$A$1048576,0),MATCH((CUADRO!L$5&amp;$E990),'Hoja de Trabajo para listado'!$A$151:$Z$151,0)),0)+IFERROR(INDEX('Hoja de Trabajo para listado'!$AB$155:$BA$1048576,MATCH($A990,'Hoja de Trabajo para listado'!$AB$155:$AB$1048576,0),MATCH((CUADRO!L$5&amp;$E990),'Hoja de Trabajo para listado'!$AB$151:$BA$151,0)),0)+IFERROR(INDEX('Hoja de Trabajo para listado'!$BC$155:$CB$1048576,MATCH($A990,'Hoja de Trabajo para listado'!$BC$155:$BC$1048576,0),MATCH((CUADRO!L$5&amp;$E990),'Hoja de Trabajo para listado'!$BC$151:$CB$151,0)),0)+IFERROR(INDEX('Hoja de Trabajo para listado'!$DE$153:$DG$274,MATCH($A990,'Hoja de Trabajo para listado'!$DE$153:$DE$1048576,0),MATCH((CUADRO!L$5&amp;$E990),'Hoja de Trabajo para listado'!$DE$151:$DG$151,0)),0)+IFERROR(INDEX('Hoja de Trabajo para listado'!$CD$155:$DC$1048576,MATCH($A990,'Hoja de Trabajo para listado'!$CD$155:$CD$1048576,0),MATCH((CUADRO!L$5&amp;$E990),'Hoja de Trabajo para listado'!$CD$151:$DC$151,0)),0)</f>
        <v>0</v>
      </c>
      <c r="M990" s="255">
        <f ca="1">+IFERROR(INDEX('Hoja de Trabajo para listado'!$A$155:$Z$1048576,MATCH($A990,'Hoja de Trabajo para listado'!$A$155:$A$1048576,0),MATCH((CUADRO!M$5&amp;$E990),'Hoja de Trabajo para listado'!$A$151:$Z$151,0)),0)+IFERROR(INDEX('Hoja de Trabajo para listado'!$AB$155:$BA$1048576,MATCH($A990,'Hoja de Trabajo para listado'!$AB$155:$AB$1048576,0),MATCH((CUADRO!M$5&amp;$E990),'Hoja de Trabajo para listado'!$AB$151:$BA$151,0)),0)+IFERROR(INDEX('Hoja de Trabajo para listado'!$BC$155:$CB$1048576,MATCH($A990,'Hoja de Trabajo para listado'!$BC$155:$BC$1048576,0),MATCH((CUADRO!M$5&amp;$E990),'Hoja de Trabajo para listado'!$BC$151:$CB$151,0)),0)+IFERROR(INDEX('Hoja de Trabajo para listado'!$DE$153:$DG$274,MATCH($A990,'Hoja de Trabajo para listado'!$DE$153:$DE$1048576,0),MATCH((CUADRO!M$5&amp;$E990),'Hoja de Trabajo para listado'!$DE$151:$DG$151,0)),0)+IFERROR(INDEX('Hoja de Trabajo para listado'!$CD$155:$DC$1048576,MATCH($A990,'Hoja de Trabajo para listado'!$CD$155:$CD$1048576,0),MATCH((CUADRO!M$5&amp;$E990),'Hoja de Trabajo para listado'!$CD$151:$DC$151,0)),0)</f>
        <v>0</v>
      </c>
      <c r="N990" s="255">
        <f ca="1">+IFERROR(INDEX('Hoja de Trabajo para listado'!$A$155:$Z$1048576,MATCH($A990,'Hoja de Trabajo para listado'!$A$155:$A$1048576,0),MATCH((CUADRO!N$5&amp;$E990),'Hoja de Trabajo para listado'!$A$151:$Z$151,0)),0)+IFERROR(INDEX('Hoja de Trabajo para listado'!$AB$155:$BA$1048576,MATCH($A990,'Hoja de Trabajo para listado'!$AB$155:$AB$1048576,0),MATCH((CUADRO!N$5&amp;$E990),'Hoja de Trabajo para listado'!$AB$151:$BA$151,0)),0)+IFERROR(INDEX('Hoja de Trabajo para listado'!$BC$155:$CB$1048576,MATCH($A990,'Hoja de Trabajo para listado'!$BC$155:$BC$1048576,0),MATCH((CUADRO!N$5&amp;$E990),'Hoja de Trabajo para listado'!$BC$151:$CB$151,0)),0)+IFERROR(INDEX('Hoja de Trabajo para listado'!$DE$153:$DG$274,MATCH($A990,'Hoja de Trabajo para listado'!$DE$153:$DE$1048576,0),MATCH((CUADRO!N$5&amp;$E990),'Hoja de Trabajo para listado'!$DE$151:$DG$151,0)),0)+IFERROR(INDEX('Hoja de Trabajo para listado'!$CD$155:$DC$1048576,MATCH($A990,'Hoja de Trabajo para listado'!$CD$155:$CD$1048576,0),MATCH((CUADRO!N$5&amp;$E990),'Hoja de Trabajo para listado'!$CD$151:$DC$151,0)),0)</f>
        <v>0</v>
      </c>
      <c r="O990" s="255">
        <f ca="1">+IFERROR(INDEX('Hoja de Trabajo para listado'!$A$155:$Z$1048576,MATCH($A990,'Hoja de Trabajo para listado'!$A$155:$A$1048576,0),MATCH((CUADRO!O$5&amp;$E990),'Hoja de Trabajo para listado'!$A$151:$Z$151,0)),0)+IFERROR(INDEX('Hoja de Trabajo para listado'!$AB$155:$BA$1048576,MATCH($A990,'Hoja de Trabajo para listado'!$AB$155:$AB$1048576,0),MATCH((CUADRO!O$5&amp;$E990),'Hoja de Trabajo para listado'!$AB$151:$BA$151,0)),0)+IFERROR(INDEX('Hoja de Trabajo para listado'!$BC$155:$CB$1048576,MATCH($A990,'Hoja de Trabajo para listado'!$BC$155:$BC$1048576,0),MATCH((CUADRO!O$5&amp;$E990),'Hoja de Trabajo para listado'!$BC$151:$CB$151,0)),0)+IFERROR(INDEX('Hoja de Trabajo para listado'!$DE$153:$DG$274,MATCH($A990,'Hoja de Trabajo para listado'!$DE$153:$DE$1048576,0),MATCH((CUADRO!O$5&amp;$E990),'Hoja de Trabajo para listado'!$DE$151:$DG$151,0)),0)+IFERROR(INDEX('Hoja de Trabajo para listado'!$CD$155:$DC$1048576,MATCH($A990,'Hoja de Trabajo para listado'!$CD$155:$CD$1048576,0),MATCH((CUADRO!O$5&amp;$E990),'Hoja de Trabajo para listado'!$CD$151:$DC$151,0)),0)</f>
        <v>0</v>
      </c>
      <c r="P990" s="255">
        <f ca="1">+IFERROR(INDEX('Hoja de Trabajo para listado'!$A$155:$Z$1048576,MATCH($A990,'Hoja de Trabajo para listado'!$A$155:$A$1048576,0),MATCH((CUADRO!P$5&amp;$E990),'Hoja de Trabajo para listado'!$A$151:$Z$151,0)),0)+IFERROR(INDEX('Hoja de Trabajo para listado'!$AB$155:$BA$1048576,MATCH($A990,'Hoja de Trabajo para listado'!$AB$155:$AB$1048576,0),MATCH((CUADRO!P$5&amp;$E990),'Hoja de Trabajo para listado'!$AB$151:$BA$151,0)),0)+IFERROR(INDEX('Hoja de Trabajo para listado'!$BC$155:$CB$1048576,MATCH($A990,'Hoja de Trabajo para listado'!$BC$155:$BC$1048576,0),MATCH((CUADRO!P$5&amp;$E990),'Hoja de Trabajo para listado'!$BC$151:$CB$151,0)),0)+IFERROR(INDEX('Hoja de Trabajo para listado'!$DE$153:$DG$274,MATCH($A990,'Hoja de Trabajo para listado'!$DE$153:$DE$1048576,0),MATCH((CUADRO!P$5&amp;$E990),'Hoja de Trabajo para listado'!$DE$151:$DG$151,0)),0)+IFERROR(INDEX('Hoja de Trabajo para listado'!$CD$155:$DC$1048576,MATCH($A990,'Hoja de Trabajo para listado'!$CD$155:$CD$1048576,0),MATCH((CUADRO!P$5&amp;$E990),'Hoja de Trabajo para listado'!$CD$151:$DC$151,0)),0)</f>
        <v>0</v>
      </c>
      <c r="Q990" s="255">
        <f ca="1">+IFERROR(INDEX('Hoja de Trabajo para listado'!$A$155:$Z$1048576,MATCH($A990,'Hoja de Trabajo para listado'!$A$155:$A$1048576,0),MATCH((CUADRO!Q$5&amp;$E990),'Hoja de Trabajo para listado'!$A$151:$Z$151,0)),0)+IFERROR(INDEX('Hoja de Trabajo para listado'!$AB$155:$BA$1048576,MATCH($A990,'Hoja de Trabajo para listado'!$AB$155:$AB$1048576,0),MATCH((CUADRO!Q$5&amp;$E990),'Hoja de Trabajo para listado'!$AB$151:$BA$151,0)),0)+IFERROR(INDEX('Hoja de Trabajo para listado'!$BC$155:$CB$1048576,MATCH($A990,'Hoja de Trabajo para listado'!$BC$155:$BC$1048576,0),MATCH((CUADRO!Q$5&amp;$E990),'Hoja de Trabajo para listado'!$BC$151:$CB$151,0)),0)+IFERROR(INDEX('Hoja de Trabajo para listado'!$DE$153:$DG$274,MATCH($A990,'Hoja de Trabajo para listado'!$DE$153:$DE$1048576,0),MATCH((CUADRO!Q$5&amp;$E990),'Hoja de Trabajo para listado'!$DE$151:$DG$151,0)),0)+IFERROR(INDEX('Hoja de Trabajo para listado'!$CD$155:$DC$1048576,MATCH($A990,'Hoja de Trabajo para listado'!$CD$155:$CD$1048576,0),MATCH((CUADRO!Q$5&amp;$E990),'Hoja de Trabajo para listado'!$CD$151:$DC$151,0)),0)</f>
        <v>0</v>
      </c>
      <c r="R990" s="255">
        <f t="shared" ca="1" si="30"/>
        <v>0</v>
      </c>
      <c r="S990" s="262"/>
      <c r="T990" s="255">
        <f ca="1">+T991</f>
        <v>0</v>
      </c>
      <c r="U990" s="254">
        <f t="shared" si="31"/>
        <v>1</v>
      </c>
      <c r="V990" s="362" t="str">
        <f>+VLOOKUP(A990,bd_lista!$A$3:$E$590,5,FALSE)</f>
        <v>Gobiernos Autonomos Municipales</v>
      </c>
      <c r="W990" s="361" t="str">
        <f>+V990</f>
        <v>Gobiernos Autonomos Municipales</v>
      </c>
      <c r="X990" s="254">
        <f>+VLOOKUP(A990,[2]Sheet1!$A$13:$D$744,4,FALSE)</f>
        <v>0</v>
      </c>
      <c r="Y990" s="254" t="e">
        <f>+VLOOKUP(X990,bd_lista!$A$3:$C$590,3,FALSE)</f>
        <v>#N/A</v>
      </c>
      <c r="Z990" s="316">
        <f>+X990</f>
        <v>0</v>
      </c>
      <c r="AA990" s="317" t="e">
        <f>+Y990</f>
        <v>#N/A</v>
      </c>
    </row>
    <row r="991" spans="1:27" customFormat="1" ht="15" hidden="1" customHeight="1">
      <c r="A991" s="32">
        <v>1802</v>
      </c>
      <c r="B991" s="307"/>
      <c r="C991" s="259" t="str">
        <f>+VLOOKUP(A991,bd_lista!$A$3:$C$590,3,FALSE)</f>
        <v>Gobierno Autónomo Municipal de San Javier</v>
      </c>
      <c r="D991" s="362"/>
      <c r="E991" s="256" t="s">
        <v>1314</v>
      </c>
      <c r="F991" s="257">
        <f ca="1">+IFERROR(INDEX('Hoja de Trabajo para listado'!$A$155:$Z$1048576,MATCH($A991,'Hoja de Trabajo para listado'!$A$155:$A$1048576,0),MATCH((CUADRO!F$5&amp;$E991),'Hoja de Trabajo para listado'!$A$151:$Z$151,0)),0)+IFERROR(INDEX('Hoja de Trabajo para listado'!$AB$155:$BA$1048576,MATCH($A991,'Hoja de Trabajo para listado'!$AB$155:$AB$1048576,0),MATCH((CUADRO!F$5&amp;$E991),'Hoja de Trabajo para listado'!$AB$151:$BA$151,0)),0)+IFERROR(INDEX('Hoja de Trabajo para listado'!$BC$155:$CB$1048576,MATCH($A991,'Hoja de Trabajo para listado'!$BC$155:$BC$1048576,0),MATCH((CUADRO!F$5&amp;$E991),'Hoja de Trabajo para listado'!$BC$151:$CB$151,0)),0)+IFERROR(INDEX('Hoja de Trabajo para listado'!$DE$153:$DG$274,MATCH($A991,'Hoja de Trabajo para listado'!$DE$153:$DE$1048576,0),MATCH((CUADRO!F$5&amp;$E991),'Hoja de Trabajo para listado'!$DE$151:$DG$151,0)),0)+IFERROR(INDEX('Hoja de Trabajo para listado'!$CD$155:$DC$1048576,MATCH($A991,'Hoja de Trabajo para listado'!$CD$155:$CD$1048576,0),MATCH((CUADRO!F$5&amp;$E991),'Hoja de Trabajo para listado'!$CD$151:$DC$151,0)),0)</f>
        <v>0</v>
      </c>
      <c r="G991" s="257">
        <f ca="1">+IFERROR(INDEX('Hoja de Trabajo para listado'!$A$155:$Z$1048576,MATCH($A991,'Hoja de Trabajo para listado'!$A$155:$A$1048576,0),MATCH((CUADRO!G$5&amp;$E991),'Hoja de Trabajo para listado'!$A$151:$Z$151,0)),0)+IFERROR(INDEX('Hoja de Trabajo para listado'!$AB$155:$BA$1048576,MATCH($A991,'Hoja de Trabajo para listado'!$AB$155:$AB$1048576,0),MATCH((CUADRO!G$5&amp;$E991),'Hoja de Trabajo para listado'!$AB$151:$BA$151,0)),0)+IFERROR(INDEX('Hoja de Trabajo para listado'!$BC$155:$CB$1048576,MATCH($A991,'Hoja de Trabajo para listado'!$BC$155:$BC$1048576,0),MATCH((CUADRO!G$5&amp;$E991),'Hoja de Trabajo para listado'!$BC$151:$CB$151,0)),0)+IFERROR(INDEX('Hoja de Trabajo para listado'!$DE$153:$DG$274,MATCH($A991,'Hoja de Trabajo para listado'!$DE$153:$DE$1048576,0),MATCH((CUADRO!G$5&amp;$E991),'Hoja de Trabajo para listado'!$DE$151:$DG$151,0)),0)+IFERROR(INDEX('Hoja de Trabajo para listado'!$CD$155:$DC$1048576,MATCH($A991,'Hoja de Trabajo para listado'!$CD$155:$CD$1048576,0),MATCH((CUADRO!G$5&amp;$E991),'Hoja de Trabajo para listado'!$CD$151:$DC$151,0)),0)</f>
        <v>0</v>
      </c>
      <c r="H991" s="257">
        <f ca="1">+IFERROR(INDEX('Hoja de Trabajo para listado'!$A$155:$Z$1048576,MATCH($A991,'Hoja de Trabajo para listado'!$A$155:$A$1048576,0),MATCH((CUADRO!H$5&amp;$E991),'Hoja de Trabajo para listado'!$A$151:$Z$151,0)),0)+IFERROR(INDEX('Hoja de Trabajo para listado'!$AB$155:$BA$1048576,MATCH($A991,'Hoja de Trabajo para listado'!$AB$155:$AB$1048576,0),MATCH((CUADRO!H$5&amp;$E991),'Hoja de Trabajo para listado'!$AB$151:$BA$151,0)),0)+IFERROR(INDEX('Hoja de Trabajo para listado'!$BC$155:$CB$1048576,MATCH($A991,'Hoja de Trabajo para listado'!$BC$155:$BC$1048576,0),MATCH((CUADRO!H$5&amp;$E991),'Hoja de Trabajo para listado'!$BC$151:$CB$151,0)),0)+IFERROR(INDEX('Hoja de Trabajo para listado'!$DE$153:$DG$274,MATCH($A991,'Hoja de Trabajo para listado'!$DE$153:$DE$1048576,0),MATCH((CUADRO!H$5&amp;$E991),'Hoja de Trabajo para listado'!$DE$151:$DG$151,0)),0)+IFERROR(INDEX('Hoja de Trabajo para listado'!$CD$155:$DC$1048576,MATCH($A991,'Hoja de Trabajo para listado'!$CD$155:$CD$1048576,0),MATCH((CUADRO!H$5&amp;$E991),'Hoja de Trabajo para listado'!$CD$151:$DC$151,0)),0)</f>
        <v>0</v>
      </c>
      <c r="I991" s="257">
        <f ca="1">+IFERROR(INDEX('Hoja de Trabajo para listado'!$A$155:$Z$1048576,MATCH($A991,'Hoja de Trabajo para listado'!$A$155:$A$1048576,0),MATCH((CUADRO!I$5&amp;$E991),'Hoja de Trabajo para listado'!$A$151:$Z$151,0)),0)+IFERROR(INDEX('Hoja de Trabajo para listado'!$AB$155:$BA$1048576,MATCH($A991,'Hoja de Trabajo para listado'!$AB$155:$AB$1048576,0),MATCH((CUADRO!I$5&amp;$E991),'Hoja de Trabajo para listado'!$AB$151:$BA$151,0)),0)+IFERROR(INDEX('Hoja de Trabajo para listado'!$BC$155:$CB$1048576,MATCH($A991,'Hoja de Trabajo para listado'!$BC$155:$BC$1048576,0),MATCH((CUADRO!I$5&amp;$E991),'Hoja de Trabajo para listado'!$BC$151:$CB$151,0)),0)+IFERROR(INDEX('Hoja de Trabajo para listado'!$DE$153:$DG$274,MATCH($A991,'Hoja de Trabajo para listado'!$DE$153:$DE$1048576,0),MATCH((CUADRO!I$5&amp;$E991),'Hoja de Trabajo para listado'!$DE$151:$DG$151,0)),0)+IFERROR(INDEX('Hoja de Trabajo para listado'!$CD$155:$DC$1048576,MATCH($A991,'Hoja de Trabajo para listado'!$CD$155:$CD$1048576,0),MATCH((CUADRO!I$5&amp;$E991),'Hoja de Trabajo para listado'!$CD$151:$DC$151,0)),0)</f>
        <v>0</v>
      </c>
      <c r="J991" s="257">
        <f ca="1">+IFERROR(INDEX('Hoja de Trabajo para listado'!$A$155:$Z$1048576,MATCH($A991,'Hoja de Trabajo para listado'!$A$155:$A$1048576,0),MATCH((CUADRO!J$5&amp;$E991),'Hoja de Trabajo para listado'!$A$151:$Z$151,0)),0)+IFERROR(INDEX('Hoja de Trabajo para listado'!$AB$155:$BA$1048576,MATCH($A991,'Hoja de Trabajo para listado'!$AB$155:$AB$1048576,0),MATCH((CUADRO!J$5&amp;$E991),'Hoja de Trabajo para listado'!$AB$151:$BA$151,0)),0)+IFERROR(INDEX('Hoja de Trabajo para listado'!$BC$155:$CB$1048576,MATCH($A991,'Hoja de Trabajo para listado'!$BC$155:$BC$1048576,0),MATCH((CUADRO!J$5&amp;$E991),'Hoja de Trabajo para listado'!$BC$151:$CB$151,0)),0)+IFERROR(INDEX('Hoja de Trabajo para listado'!$DE$153:$DG$274,MATCH($A991,'Hoja de Trabajo para listado'!$DE$153:$DE$1048576,0),MATCH((CUADRO!J$5&amp;$E991),'Hoja de Trabajo para listado'!$DE$151:$DG$151,0)),0)+IFERROR(INDEX('Hoja de Trabajo para listado'!$CD$155:$DC$1048576,MATCH($A991,'Hoja de Trabajo para listado'!$CD$155:$CD$1048576,0),MATCH((CUADRO!J$5&amp;$E991),'Hoja de Trabajo para listado'!$CD$151:$DC$151,0)),0)</f>
        <v>0</v>
      </c>
      <c r="K991" s="257">
        <f ca="1">+IFERROR(INDEX('Hoja de Trabajo para listado'!$A$155:$Z$1048576,MATCH($A991,'Hoja de Trabajo para listado'!$A$155:$A$1048576,0),MATCH((CUADRO!K$5&amp;$E991),'Hoja de Trabajo para listado'!$A$151:$Z$151,0)),0)+IFERROR(INDEX('Hoja de Trabajo para listado'!$AB$155:$BA$1048576,MATCH($A991,'Hoja de Trabajo para listado'!$AB$155:$AB$1048576,0),MATCH((CUADRO!K$5&amp;$E991),'Hoja de Trabajo para listado'!$AB$151:$BA$151,0)),0)+IFERROR(INDEX('Hoja de Trabajo para listado'!$BC$155:$CB$1048576,MATCH($A991,'Hoja de Trabajo para listado'!$BC$155:$BC$1048576,0),MATCH((CUADRO!K$5&amp;$E991),'Hoja de Trabajo para listado'!$BC$151:$CB$151,0)),0)+IFERROR(INDEX('Hoja de Trabajo para listado'!$DE$153:$DG$274,MATCH($A991,'Hoja de Trabajo para listado'!$DE$153:$DE$1048576,0),MATCH((CUADRO!K$5&amp;$E991),'Hoja de Trabajo para listado'!$DE$151:$DG$151,0)),0)+IFERROR(INDEX('Hoja de Trabajo para listado'!$CD$155:$DC$1048576,MATCH($A991,'Hoja de Trabajo para listado'!$CD$155:$CD$1048576,0),MATCH((CUADRO!K$5&amp;$E991),'Hoja de Trabajo para listado'!$CD$151:$DC$151,0)),0)</f>
        <v>0</v>
      </c>
      <c r="L991" s="255">
        <f ca="1">+IFERROR(INDEX('Hoja de Trabajo para listado'!$A$155:$Z$1048576,MATCH($A991,'Hoja de Trabajo para listado'!$A$155:$A$1048576,0),MATCH((CUADRO!L$5&amp;$E991),'Hoja de Trabajo para listado'!$A$151:$Z$151,0)),0)+IFERROR(INDEX('Hoja de Trabajo para listado'!$AB$155:$BA$1048576,MATCH($A991,'Hoja de Trabajo para listado'!$AB$155:$AB$1048576,0),MATCH((CUADRO!L$5&amp;$E991),'Hoja de Trabajo para listado'!$AB$151:$BA$151,0)),0)+IFERROR(INDEX('Hoja de Trabajo para listado'!$BC$155:$CB$1048576,MATCH($A991,'Hoja de Trabajo para listado'!$BC$155:$BC$1048576,0),MATCH((CUADRO!L$5&amp;$E991),'Hoja de Trabajo para listado'!$BC$151:$CB$151,0)),0)+IFERROR(INDEX('Hoja de Trabajo para listado'!$DE$153:$DG$274,MATCH($A991,'Hoja de Trabajo para listado'!$DE$153:$DE$1048576,0),MATCH((CUADRO!L$5&amp;$E991),'Hoja de Trabajo para listado'!$DE$151:$DG$151,0)),0)+IFERROR(INDEX('Hoja de Trabajo para listado'!$CD$155:$DC$1048576,MATCH($A991,'Hoja de Trabajo para listado'!$CD$155:$CD$1048576,0),MATCH((CUADRO!L$5&amp;$E991),'Hoja de Trabajo para listado'!$CD$151:$DC$151,0)),0)</f>
        <v>0</v>
      </c>
      <c r="M991" s="255">
        <f ca="1">+IFERROR(INDEX('Hoja de Trabajo para listado'!$A$155:$Z$1048576,MATCH($A991,'Hoja de Trabajo para listado'!$A$155:$A$1048576,0),MATCH((CUADRO!M$5&amp;$E991),'Hoja de Trabajo para listado'!$A$151:$Z$151,0)),0)+IFERROR(INDEX('Hoja de Trabajo para listado'!$AB$155:$BA$1048576,MATCH($A991,'Hoja de Trabajo para listado'!$AB$155:$AB$1048576,0),MATCH((CUADRO!M$5&amp;$E991),'Hoja de Trabajo para listado'!$AB$151:$BA$151,0)),0)+IFERROR(INDEX('Hoja de Trabajo para listado'!$BC$155:$CB$1048576,MATCH($A991,'Hoja de Trabajo para listado'!$BC$155:$BC$1048576,0),MATCH((CUADRO!M$5&amp;$E991),'Hoja de Trabajo para listado'!$BC$151:$CB$151,0)),0)+IFERROR(INDEX('Hoja de Trabajo para listado'!$DE$153:$DG$274,MATCH($A991,'Hoja de Trabajo para listado'!$DE$153:$DE$1048576,0),MATCH((CUADRO!M$5&amp;$E991),'Hoja de Trabajo para listado'!$DE$151:$DG$151,0)),0)+IFERROR(INDEX('Hoja de Trabajo para listado'!$CD$155:$DC$1048576,MATCH($A991,'Hoja de Trabajo para listado'!$CD$155:$CD$1048576,0),MATCH((CUADRO!M$5&amp;$E991),'Hoja de Trabajo para listado'!$CD$151:$DC$151,0)),0)</f>
        <v>0</v>
      </c>
      <c r="N991" s="255">
        <f ca="1">+IFERROR(INDEX('Hoja de Trabajo para listado'!$A$155:$Z$1048576,MATCH($A991,'Hoja de Trabajo para listado'!$A$155:$A$1048576,0),MATCH((CUADRO!N$5&amp;$E991),'Hoja de Trabajo para listado'!$A$151:$Z$151,0)),0)+IFERROR(INDEX('Hoja de Trabajo para listado'!$AB$155:$BA$1048576,MATCH($A991,'Hoja de Trabajo para listado'!$AB$155:$AB$1048576,0),MATCH((CUADRO!N$5&amp;$E991),'Hoja de Trabajo para listado'!$AB$151:$BA$151,0)),0)+IFERROR(INDEX('Hoja de Trabajo para listado'!$BC$155:$CB$1048576,MATCH($A991,'Hoja de Trabajo para listado'!$BC$155:$BC$1048576,0),MATCH((CUADRO!N$5&amp;$E991),'Hoja de Trabajo para listado'!$BC$151:$CB$151,0)),0)+IFERROR(INDEX('Hoja de Trabajo para listado'!$DE$153:$DG$274,MATCH($A991,'Hoja de Trabajo para listado'!$DE$153:$DE$1048576,0),MATCH((CUADRO!N$5&amp;$E991),'Hoja de Trabajo para listado'!$DE$151:$DG$151,0)),0)+IFERROR(INDEX('Hoja de Trabajo para listado'!$CD$155:$DC$1048576,MATCH($A991,'Hoja de Trabajo para listado'!$CD$155:$CD$1048576,0),MATCH((CUADRO!N$5&amp;$E991),'Hoja de Trabajo para listado'!$CD$151:$DC$151,0)),0)</f>
        <v>0</v>
      </c>
      <c r="O991" s="255">
        <f ca="1">+IFERROR(INDEX('Hoja de Trabajo para listado'!$A$155:$Z$1048576,MATCH($A991,'Hoja de Trabajo para listado'!$A$155:$A$1048576,0),MATCH((CUADRO!O$5&amp;$E991),'Hoja de Trabajo para listado'!$A$151:$Z$151,0)),0)+IFERROR(INDEX('Hoja de Trabajo para listado'!$AB$155:$BA$1048576,MATCH($A991,'Hoja de Trabajo para listado'!$AB$155:$AB$1048576,0),MATCH((CUADRO!O$5&amp;$E991),'Hoja de Trabajo para listado'!$AB$151:$BA$151,0)),0)+IFERROR(INDEX('Hoja de Trabajo para listado'!$BC$155:$CB$1048576,MATCH($A991,'Hoja de Trabajo para listado'!$BC$155:$BC$1048576,0),MATCH((CUADRO!O$5&amp;$E991),'Hoja de Trabajo para listado'!$BC$151:$CB$151,0)),0)+IFERROR(INDEX('Hoja de Trabajo para listado'!$DE$153:$DG$274,MATCH($A991,'Hoja de Trabajo para listado'!$DE$153:$DE$1048576,0),MATCH((CUADRO!O$5&amp;$E991),'Hoja de Trabajo para listado'!$DE$151:$DG$151,0)),0)+IFERROR(INDEX('Hoja de Trabajo para listado'!$CD$155:$DC$1048576,MATCH($A991,'Hoja de Trabajo para listado'!$CD$155:$CD$1048576,0),MATCH((CUADRO!O$5&amp;$E991),'Hoja de Trabajo para listado'!$CD$151:$DC$151,0)),0)</f>
        <v>0</v>
      </c>
      <c r="P991" s="255">
        <f ca="1">+IFERROR(INDEX('Hoja de Trabajo para listado'!$A$155:$Z$1048576,MATCH($A991,'Hoja de Trabajo para listado'!$A$155:$A$1048576,0),MATCH((CUADRO!P$5&amp;$E991),'Hoja de Trabajo para listado'!$A$151:$Z$151,0)),0)+IFERROR(INDEX('Hoja de Trabajo para listado'!$AB$155:$BA$1048576,MATCH($A991,'Hoja de Trabajo para listado'!$AB$155:$AB$1048576,0),MATCH((CUADRO!P$5&amp;$E991),'Hoja de Trabajo para listado'!$AB$151:$BA$151,0)),0)+IFERROR(INDEX('Hoja de Trabajo para listado'!$BC$155:$CB$1048576,MATCH($A991,'Hoja de Trabajo para listado'!$BC$155:$BC$1048576,0),MATCH((CUADRO!P$5&amp;$E991),'Hoja de Trabajo para listado'!$BC$151:$CB$151,0)),0)+IFERROR(INDEX('Hoja de Trabajo para listado'!$DE$153:$DG$274,MATCH($A991,'Hoja de Trabajo para listado'!$DE$153:$DE$1048576,0),MATCH((CUADRO!P$5&amp;$E991),'Hoja de Trabajo para listado'!$DE$151:$DG$151,0)),0)+IFERROR(INDEX('Hoja de Trabajo para listado'!$CD$155:$DC$1048576,MATCH($A991,'Hoja de Trabajo para listado'!$CD$155:$CD$1048576,0),MATCH((CUADRO!P$5&amp;$E991),'Hoja de Trabajo para listado'!$CD$151:$DC$151,0)),0)</f>
        <v>0</v>
      </c>
      <c r="Q991" s="255">
        <f ca="1">+IFERROR(INDEX('Hoja de Trabajo para listado'!$A$155:$Z$1048576,MATCH($A991,'Hoja de Trabajo para listado'!$A$155:$A$1048576,0),MATCH((CUADRO!Q$5&amp;$E991),'Hoja de Trabajo para listado'!$A$151:$Z$151,0)),0)+IFERROR(INDEX('Hoja de Trabajo para listado'!$AB$155:$BA$1048576,MATCH($A991,'Hoja de Trabajo para listado'!$AB$155:$AB$1048576,0),MATCH((CUADRO!Q$5&amp;$E991),'Hoja de Trabajo para listado'!$AB$151:$BA$151,0)),0)+IFERROR(INDEX('Hoja de Trabajo para listado'!$BC$155:$CB$1048576,MATCH($A991,'Hoja de Trabajo para listado'!$BC$155:$BC$1048576,0),MATCH((CUADRO!Q$5&amp;$E991),'Hoja de Trabajo para listado'!$BC$151:$CB$151,0)),0)+IFERROR(INDEX('Hoja de Trabajo para listado'!$DE$153:$DG$274,MATCH($A991,'Hoja de Trabajo para listado'!$DE$153:$DE$1048576,0),MATCH((CUADRO!Q$5&amp;$E991),'Hoja de Trabajo para listado'!$DE$151:$DG$151,0)),0)+IFERROR(INDEX('Hoja de Trabajo para listado'!$CD$155:$DC$1048576,MATCH($A991,'Hoja de Trabajo para listado'!$CD$155:$CD$1048576,0),MATCH((CUADRO!Q$5&amp;$E991),'Hoja de Trabajo para listado'!$CD$151:$DC$151,0)),0)</f>
        <v>0</v>
      </c>
      <c r="R991" s="257">
        <f t="shared" ca="1" si="30"/>
        <v>0</v>
      </c>
      <c r="S991" s="274">
        <f ca="1">+R990+R991</f>
        <v>0</v>
      </c>
      <c r="T991" s="255">
        <f ca="1">+S991</f>
        <v>0</v>
      </c>
      <c r="U991" s="254">
        <f t="shared" si="31"/>
        <v>2</v>
      </c>
      <c r="V991" s="362" t="str">
        <f>+VLOOKUP(A991,bd_lista!$A$3:$E$590,5,FALSE)</f>
        <v>Gobiernos Autonomos Municipales</v>
      </c>
      <c r="W991" s="362"/>
      <c r="X991" s="254">
        <f>+VLOOKUP(A991,[2]Sheet1!$A$13:$D$744,4,FALSE)</f>
        <v>0</v>
      </c>
      <c r="Y991" s="254" t="e">
        <f>+VLOOKUP(X991,bd_lista!$A$3:$C$590,3,FALSE)</f>
        <v>#N/A</v>
      </c>
      <c r="Z991" s="314"/>
      <c r="AA991" s="315"/>
    </row>
    <row r="992" spans="1:27" customFormat="1" ht="15" hidden="1" customHeight="1">
      <c r="A992" s="32">
        <v>1803</v>
      </c>
      <c r="B992" s="306">
        <f>+A992</f>
        <v>1803</v>
      </c>
      <c r="C992" s="259" t="str">
        <f>+VLOOKUP(A992,bd_lista!$A$3:$C$590,3,FALSE)</f>
        <v>Gobierno Autónomo Municipal de Riberalta</v>
      </c>
      <c r="D992" s="361" t="str">
        <f>+C992</f>
        <v>Gobierno Autónomo Municipal de Riberalta</v>
      </c>
      <c r="E992" s="254" t="s">
        <v>1313</v>
      </c>
      <c r="F992" s="255">
        <f ca="1">+IFERROR(INDEX('Hoja de Trabajo para listado'!$A$155:$Z$1048576,MATCH($A992,'Hoja de Trabajo para listado'!$A$155:$A$1048576,0),MATCH((CUADRO!F$5&amp;$E992),'Hoja de Trabajo para listado'!$A$151:$Z$151,0)),0)+IFERROR(INDEX('Hoja de Trabajo para listado'!$AB$155:$BA$1048576,MATCH($A992,'Hoja de Trabajo para listado'!$AB$155:$AB$1048576,0),MATCH((CUADRO!F$5&amp;$E992),'Hoja de Trabajo para listado'!$AB$151:$BA$151,0)),0)+IFERROR(INDEX('Hoja de Trabajo para listado'!$BC$155:$CB$1048576,MATCH($A992,'Hoja de Trabajo para listado'!$BC$155:$BC$1048576,0),MATCH((CUADRO!F$5&amp;$E992),'Hoja de Trabajo para listado'!$BC$151:$CB$151,0)),0)+IFERROR(INDEX('Hoja de Trabajo para listado'!$DE$153:$DG$274,MATCH($A992,'Hoja de Trabajo para listado'!$DE$153:$DE$1048576,0),MATCH((CUADRO!F$5&amp;$E992),'Hoja de Trabajo para listado'!$DE$151:$DG$151,0)),0)+IFERROR(INDEX('Hoja de Trabajo para listado'!$CD$155:$DC$1048576,MATCH($A992,'Hoja de Trabajo para listado'!$CD$155:$CD$1048576,0),MATCH((CUADRO!F$5&amp;$E992),'Hoja de Trabajo para listado'!$CD$151:$DC$151,0)),0)</f>
        <v>0</v>
      </c>
      <c r="G992" s="255">
        <f ca="1">+IFERROR(INDEX('Hoja de Trabajo para listado'!$A$155:$Z$1048576,MATCH($A992,'Hoja de Trabajo para listado'!$A$155:$A$1048576,0),MATCH((CUADRO!G$5&amp;$E992),'Hoja de Trabajo para listado'!$A$151:$Z$151,0)),0)+IFERROR(INDEX('Hoja de Trabajo para listado'!$AB$155:$BA$1048576,MATCH($A992,'Hoja de Trabajo para listado'!$AB$155:$AB$1048576,0),MATCH((CUADRO!G$5&amp;$E992),'Hoja de Trabajo para listado'!$AB$151:$BA$151,0)),0)+IFERROR(INDEX('Hoja de Trabajo para listado'!$BC$155:$CB$1048576,MATCH($A992,'Hoja de Trabajo para listado'!$BC$155:$BC$1048576,0),MATCH((CUADRO!G$5&amp;$E992),'Hoja de Trabajo para listado'!$BC$151:$CB$151,0)),0)+IFERROR(INDEX('Hoja de Trabajo para listado'!$DE$153:$DG$274,MATCH($A992,'Hoja de Trabajo para listado'!$DE$153:$DE$1048576,0),MATCH((CUADRO!G$5&amp;$E992),'Hoja de Trabajo para listado'!$DE$151:$DG$151,0)),0)+IFERROR(INDEX('Hoja de Trabajo para listado'!$CD$155:$DC$1048576,MATCH($A992,'Hoja de Trabajo para listado'!$CD$155:$CD$1048576,0),MATCH((CUADRO!G$5&amp;$E992),'Hoja de Trabajo para listado'!$CD$151:$DC$151,0)),0)</f>
        <v>0</v>
      </c>
      <c r="H992" s="255">
        <f ca="1">+IFERROR(INDEX('Hoja de Trabajo para listado'!$A$155:$Z$1048576,MATCH($A992,'Hoja de Trabajo para listado'!$A$155:$A$1048576,0),MATCH((CUADRO!H$5&amp;$E992),'Hoja de Trabajo para listado'!$A$151:$Z$151,0)),0)+IFERROR(INDEX('Hoja de Trabajo para listado'!$AB$155:$BA$1048576,MATCH($A992,'Hoja de Trabajo para listado'!$AB$155:$AB$1048576,0),MATCH((CUADRO!H$5&amp;$E992),'Hoja de Trabajo para listado'!$AB$151:$BA$151,0)),0)+IFERROR(INDEX('Hoja de Trabajo para listado'!$BC$155:$CB$1048576,MATCH($A992,'Hoja de Trabajo para listado'!$BC$155:$BC$1048576,0),MATCH((CUADRO!H$5&amp;$E992),'Hoja de Trabajo para listado'!$BC$151:$CB$151,0)),0)+IFERROR(INDEX('Hoja de Trabajo para listado'!$DE$153:$DG$274,MATCH($A992,'Hoja de Trabajo para listado'!$DE$153:$DE$1048576,0),MATCH((CUADRO!H$5&amp;$E992),'Hoja de Trabajo para listado'!$DE$151:$DG$151,0)),0)+IFERROR(INDEX('Hoja de Trabajo para listado'!$CD$155:$DC$1048576,MATCH($A992,'Hoja de Trabajo para listado'!$CD$155:$CD$1048576,0),MATCH((CUADRO!H$5&amp;$E992),'Hoja de Trabajo para listado'!$CD$151:$DC$151,0)),0)</f>
        <v>0</v>
      </c>
      <c r="I992" s="255">
        <f ca="1">+IFERROR(INDEX('Hoja de Trabajo para listado'!$A$155:$Z$1048576,MATCH($A992,'Hoja de Trabajo para listado'!$A$155:$A$1048576,0),MATCH((CUADRO!I$5&amp;$E992),'Hoja de Trabajo para listado'!$A$151:$Z$151,0)),0)+IFERROR(INDEX('Hoja de Trabajo para listado'!$AB$155:$BA$1048576,MATCH($A992,'Hoja de Trabajo para listado'!$AB$155:$AB$1048576,0),MATCH((CUADRO!I$5&amp;$E992),'Hoja de Trabajo para listado'!$AB$151:$BA$151,0)),0)+IFERROR(INDEX('Hoja de Trabajo para listado'!$BC$155:$CB$1048576,MATCH($A992,'Hoja de Trabajo para listado'!$BC$155:$BC$1048576,0),MATCH((CUADRO!I$5&amp;$E992),'Hoja de Trabajo para listado'!$BC$151:$CB$151,0)),0)+IFERROR(INDEX('Hoja de Trabajo para listado'!$DE$153:$DG$274,MATCH($A992,'Hoja de Trabajo para listado'!$DE$153:$DE$1048576,0),MATCH((CUADRO!I$5&amp;$E992),'Hoja de Trabajo para listado'!$DE$151:$DG$151,0)),0)+IFERROR(INDEX('Hoja de Trabajo para listado'!$CD$155:$DC$1048576,MATCH($A992,'Hoja de Trabajo para listado'!$CD$155:$CD$1048576,0),MATCH((CUADRO!I$5&amp;$E992),'Hoja de Trabajo para listado'!$CD$151:$DC$151,0)),0)</f>
        <v>0</v>
      </c>
      <c r="J992" s="255">
        <f ca="1">+IFERROR(INDEX('Hoja de Trabajo para listado'!$A$155:$Z$1048576,MATCH($A992,'Hoja de Trabajo para listado'!$A$155:$A$1048576,0),MATCH((CUADRO!J$5&amp;$E992),'Hoja de Trabajo para listado'!$A$151:$Z$151,0)),0)+IFERROR(INDEX('Hoja de Trabajo para listado'!$AB$155:$BA$1048576,MATCH($A992,'Hoja de Trabajo para listado'!$AB$155:$AB$1048576,0),MATCH((CUADRO!J$5&amp;$E992),'Hoja de Trabajo para listado'!$AB$151:$BA$151,0)),0)+IFERROR(INDEX('Hoja de Trabajo para listado'!$BC$155:$CB$1048576,MATCH($A992,'Hoja de Trabajo para listado'!$BC$155:$BC$1048576,0),MATCH((CUADRO!J$5&amp;$E992),'Hoja de Trabajo para listado'!$BC$151:$CB$151,0)),0)+IFERROR(INDEX('Hoja de Trabajo para listado'!$DE$153:$DG$274,MATCH($A992,'Hoja de Trabajo para listado'!$DE$153:$DE$1048576,0),MATCH((CUADRO!J$5&amp;$E992),'Hoja de Trabajo para listado'!$DE$151:$DG$151,0)),0)+IFERROR(INDEX('Hoja de Trabajo para listado'!$CD$155:$DC$1048576,MATCH($A992,'Hoja de Trabajo para listado'!$CD$155:$CD$1048576,0),MATCH((CUADRO!J$5&amp;$E992),'Hoja de Trabajo para listado'!$CD$151:$DC$151,0)),0)</f>
        <v>0</v>
      </c>
      <c r="K992" s="255">
        <f ca="1">+IFERROR(INDEX('Hoja de Trabajo para listado'!$A$155:$Z$1048576,MATCH($A992,'Hoja de Trabajo para listado'!$A$155:$A$1048576,0),MATCH((CUADRO!K$5&amp;$E992),'Hoja de Trabajo para listado'!$A$151:$Z$151,0)),0)+IFERROR(INDEX('Hoja de Trabajo para listado'!$AB$155:$BA$1048576,MATCH($A992,'Hoja de Trabajo para listado'!$AB$155:$AB$1048576,0),MATCH((CUADRO!K$5&amp;$E992),'Hoja de Trabajo para listado'!$AB$151:$BA$151,0)),0)+IFERROR(INDEX('Hoja de Trabajo para listado'!$BC$155:$CB$1048576,MATCH($A992,'Hoja de Trabajo para listado'!$BC$155:$BC$1048576,0),MATCH((CUADRO!K$5&amp;$E992),'Hoja de Trabajo para listado'!$BC$151:$CB$151,0)),0)+IFERROR(INDEX('Hoja de Trabajo para listado'!$DE$153:$DG$274,MATCH($A992,'Hoja de Trabajo para listado'!$DE$153:$DE$1048576,0),MATCH((CUADRO!K$5&amp;$E992),'Hoja de Trabajo para listado'!$DE$151:$DG$151,0)),0)+IFERROR(INDEX('Hoja de Trabajo para listado'!$CD$155:$DC$1048576,MATCH($A992,'Hoja de Trabajo para listado'!$CD$155:$CD$1048576,0),MATCH((CUADRO!K$5&amp;$E992),'Hoja de Trabajo para listado'!$CD$151:$DC$151,0)),0)</f>
        <v>0</v>
      </c>
      <c r="L992" s="255">
        <f ca="1">+IFERROR(INDEX('Hoja de Trabajo para listado'!$A$155:$Z$1048576,MATCH($A992,'Hoja de Trabajo para listado'!$A$155:$A$1048576,0),MATCH((CUADRO!L$5&amp;$E992),'Hoja de Trabajo para listado'!$A$151:$Z$151,0)),0)+IFERROR(INDEX('Hoja de Trabajo para listado'!$AB$155:$BA$1048576,MATCH($A992,'Hoja de Trabajo para listado'!$AB$155:$AB$1048576,0),MATCH((CUADRO!L$5&amp;$E992),'Hoja de Trabajo para listado'!$AB$151:$BA$151,0)),0)+IFERROR(INDEX('Hoja de Trabajo para listado'!$BC$155:$CB$1048576,MATCH($A992,'Hoja de Trabajo para listado'!$BC$155:$BC$1048576,0),MATCH((CUADRO!L$5&amp;$E992),'Hoja de Trabajo para listado'!$BC$151:$CB$151,0)),0)+IFERROR(INDEX('Hoja de Trabajo para listado'!$DE$153:$DG$274,MATCH($A992,'Hoja de Trabajo para listado'!$DE$153:$DE$1048576,0),MATCH((CUADRO!L$5&amp;$E992),'Hoja de Trabajo para listado'!$DE$151:$DG$151,0)),0)+IFERROR(INDEX('Hoja de Trabajo para listado'!$CD$155:$DC$1048576,MATCH($A992,'Hoja de Trabajo para listado'!$CD$155:$CD$1048576,0),MATCH((CUADRO!L$5&amp;$E992),'Hoja de Trabajo para listado'!$CD$151:$DC$151,0)),0)</f>
        <v>0</v>
      </c>
      <c r="M992" s="255">
        <f ca="1">+IFERROR(INDEX('Hoja de Trabajo para listado'!$A$155:$Z$1048576,MATCH($A992,'Hoja de Trabajo para listado'!$A$155:$A$1048576,0),MATCH((CUADRO!M$5&amp;$E992),'Hoja de Trabajo para listado'!$A$151:$Z$151,0)),0)+IFERROR(INDEX('Hoja de Trabajo para listado'!$AB$155:$BA$1048576,MATCH($A992,'Hoja de Trabajo para listado'!$AB$155:$AB$1048576,0),MATCH((CUADRO!M$5&amp;$E992),'Hoja de Trabajo para listado'!$AB$151:$BA$151,0)),0)+IFERROR(INDEX('Hoja de Trabajo para listado'!$BC$155:$CB$1048576,MATCH($A992,'Hoja de Trabajo para listado'!$BC$155:$BC$1048576,0),MATCH((CUADRO!M$5&amp;$E992),'Hoja de Trabajo para listado'!$BC$151:$CB$151,0)),0)+IFERROR(INDEX('Hoja de Trabajo para listado'!$DE$153:$DG$274,MATCH($A992,'Hoja de Trabajo para listado'!$DE$153:$DE$1048576,0),MATCH((CUADRO!M$5&amp;$E992),'Hoja de Trabajo para listado'!$DE$151:$DG$151,0)),0)+IFERROR(INDEX('Hoja de Trabajo para listado'!$CD$155:$DC$1048576,MATCH($A992,'Hoja de Trabajo para listado'!$CD$155:$CD$1048576,0),MATCH((CUADRO!M$5&amp;$E992),'Hoja de Trabajo para listado'!$CD$151:$DC$151,0)),0)</f>
        <v>0</v>
      </c>
      <c r="N992" s="255">
        <f ca="1">+IFERROR(INDEX('Hoja de Trabajo para listado'!$A$155:$Z$1048576,MATCH($A992,'Hoja de Trabajo para listado'!$A$155:$A$1048576,0),MATCH((CUADRO!N$5&amp;$E992),'Hoja de Trabajo para listado'!$A$151:$Z$151,0)),0)+IFERROR(INDEX('Hoja de Trabajo para listado'!$AB$155:$BA$1048576,MATCH($A992,'Hoja de Trabajo para listado'!$AB$155:$AB$1048576,0),MATCH((CUADRO!N$5&amp;$E992),'Hoja de Trabajo para listado'!$AB$151:$BA$151,0)),0)+IFERROR(INDEX('Hoja de Trabajo para listado'!$BC$155:$CB$1048576,MATCH($A992,'Hoja de Trabajo para listado'!$BC$155:$BC$1048576,0),MATCH((CUADRO!N$5&amp;$E992),'Hoja de Trabajo para listado'!$BC$151:$CB$151,0)),0)+IFERROR(INDEX('Hoja de Trabajo para listado'!$DE$153:$DG$274,MATCH($A992,'Hoja de Trabajo para listado'!$DE$153:$DE$1048576,0),MATCH((CUADRO!N$5&amp;$E992),'Hoja de Trabajo para listado'!$DE$151:$DG$151,0)),0)+IFERROR(INDEX('Hoja de Trabajo para listado'!$CD$155:$DC$1048576,MATCH($A992,'Hoja de Trabajo para listado'!$CD$155:$CD$1048576,0),MATCH((CUADRO!N$5&amp;$E992),'Hoja de Trabajo para listado'!$CD$151:$DC$151,0)),0)</f>
        <v>0</v>
      </c>
      <c r="O992" s="255">
        <f ca="1">+IFERROR(INDEX('Hoja de Trabajo para listado'!$A$155:$Z$1048576,MATCH($A992,'Hoja de Trabajo para listado'!$A$155:$A$1048576,0),MATCH((CUADRO!O$5&amp;$E992),'Hoja de Trabajo para listado'!$A$151:$Z$151,0)),0)+IFERROR(INDEX('Hoja de Trabajo para listado'!$AB$155:$BA$1048576,MATCH($A992,'Hoja de Trabajo para listado'!$AB$155:$AB$1048576,0),MATCH((CUADRO!O$5&amp;$E992),'Hoja de Trabajo para listado'!$AB$151:$BA$151,0)),0)+IFERROR(INDEX('Hoja de Trabajo para listado'!$BC$155:$CB$1048576,MATCH($A992,'Hoja de Trabajo para listado'!$BC$155:$BC$1048576,0),MATCH((CUADRO!O$5&amp;$E992),'Hoja de Trabajo para listado'!$BC$151:$CB$151,0)),0)+IFERROR(INDEX('Hoja de Trabajo para listado'!$DE$153:$DG$274,MATCH($A992,'Hoja de Trabajo para listado'!$DE$153:$DE$1048576,0),MATCH((CUADRO!O$5&amp;$E992),'Hoja de Trabajo para listado'!$DE$151:$DG$151,0)),0)+IFERROR(INDEX('Hoja de Trabajo para listado'!$CD$155:$DC$1048576,MATCH($A992,'Hoja de Trabajo para listado'!$CD$155:$CD$1048576,0),MATCH((CUADRO!O$5&amp;$E992),'Hoja de Trabajo para listado'!$CD$151:$DC$151,0)),0)</f>
        <v>0</v>
      </c>
      <c r="P992" s="255">
        <f ca="1">+IFERROR(INDEX('Hoja de Trabajo para listado'!$A$155:$Z$1048576,MATCH($A992,'Hoja de Trabajo para listado'!$A$155:$A$1048576,0),MATCH((CUADRO!P$5&amp;$E992),'Hoja de Trabajo para listado'!$A$151:$Z$151,0)),0)+IFERROR(INDEX('Hoja de Trabajo para listado'!$AB$155:$BA$1048576,MATCH($A992,'Hoja de Trabajo para listado'!$AB$155:$AB$1048576,0),MATCH((CUADRO!P$5&amp;$E992),'Hoja de Trabajo para listado'!$AB$151:$BA$151,0)),0)+IFERROR(INDEX('Hoja de Trabajo para listado'!$BC$155:$CB$1048576,MATCH($A992,'Hoja de Trabajo para listado'!$BC$155:$BC$1048576,0),MATCH((CUADRO!P$5&amp;$E992),'Hoja de Trabajo para listado'!$BC$151:$CB$151,0)),0)+IFERROR(INDEX('Hoja de Trabajo para listado'!$DE$153:$DG$274,MATCH($A992,'Hoja de Trabajo para listado'!$DE$153:$DE$1048576,0),MATCH((CUADRO!P$5&amp;$E992),'Hoja de Trabajo para listado'!$DE$151:$DG$151,0)),0)+IFERROR(INDEX('Hoja de Trabajo para listado'!$CD$155:$DC$1048576,MATCH($A992,'Hoja de Trabajo para listado'!$CD$155:$CD$1048576,0),MATCH((CUADRO!P$5&amp;$E992),'Hoja de Trabajo para listado'!$CD$151:$DC$151,0)),0)</f>
        <v>0</v>
      </c>
      <c r="Q992" s="255">
        <f ca="1">+IFERROR(INDEX('Hoja de Trabajo para listado'!$A$155:$Z$1048576,MATCH($A992,'Hoja de Trabajo para listado'!$A$155:$A$1048576,0),MATCH((CUADRO!Q$5&amp;$E992),'Hoja de Trabajo para listado'!$A$151:$Z$151,0)),0)+IFERROR(INDEX('Hoja de Trabajo para listado'!$AB$155:$BA$1048576,MATCH($A992,'Hoja de Trabajo para listado'!$AB$155:$AB$1048576,0),MATCH((CUADRO!Q$5&amp;$E992),'Hoja de Trabajo para listado'!$AB$151:$BA$151,0)),0)+IFERROR(INDEX('Hoja de Trabajo para listado'!$BC$155:$CB$1048576,MATCH($A992,'Hoja de Trabajo para listado'!$BC$155:$BC$1048576,0),MATCH((CUADRO!Q$5&amp;$E992),'Hoja de Trabajo para listado'!$BC$151:$CB$151,0)),0)+IFERROR(INDEX('Hoja de Trabajo para listado'!$DE$153:$DG$274,MATCH($A992,'Hoja de Trabajo para listado'!$DE$153:$DE$1048576,0),MATCH((CUADRO!Q$5&amp;$E992),'Hoja de Trabajo para listado'!$DE$151:$DG$151,0)),0)+IFERROR(INDEX('Hoja de Trabajo para listado'!$CD$155:$DC$1048576,MATCH($A992,'Hoja de Trabajo para listado'!$CD$155:$CD$1048576,0),MATCH((CUADRO!Q$5&amp;$E992),'Hoja de Trabajo para listado'!$CD$151:$DC$151,0)),0)</f>
        <v>0</v>
      </c>
      <c r="R992" s="255">
        <f t="shared" ca="1" si="30"/>
        <v>0</v>
      </c>
      <c r="S992" s="262"/>
      <c r="T992" s="255">
        <f ca="1">+T993</f>
        <v>0</v>
      </c>
      <c r="U992" s="254">
        <f t="shared" si="31"/>
        <v>1</v>
      </c>
      <c r="V992" s="362" t="str">
        <f>+VLOOKUP(A992,bd_lista!$A$3:$E$590,5,FALSE)</f>
        <v>Gobiernos Autonomos Municipales</v>
      </c>
      <c r="W992" s="361" t="str">
        <f>+V992</f>
        <v>Gobiernos Autonomos Municipales</v>
      </c>
      <c r="X992" s="254">
        <f>+VLOOKUP(A992,[2]Sheet1!$A$13:$D$744,4,FALSE)</f>
        <v>0</v>
      </c>
      <c r="Y992" s="254" t="e">
        <f>+VLOOKUP(X992,bd_lista!$A$3:$C$590,3,FALSE)</f>
        <v>#N/A</v>
      </c>
      <c r="Z992" s="316">
        <f>+X992</f>
        <v>0</v>
      </c>
      <c r="AA992" s="317" t="e">
        <f>+Y992</f>
        <v>#N/A</v>
      </c>
    </row>
    <row r="993" spans="1:27" customFormat="1" ht="15" hidden="1" customHeight="1">
      <c r="A993" s="32">
        <v>1803</v>
      </c>
      <c r="B993" s="307"/>
      <c r="C993" s="259" t="str">
        <f>+VLOOKUP(A993,bd_lista!$A$3:$C$590,3,FALSE)</f>
        <v>Gobierno Autónomo Municipal de Riberalta</v>
      </c>
      <c r="D993" s="362"/>
      <c r="E993" s="256" t="s">
        <v>1314</v>
      </c>
      <c r="F993" s="257">
        <f ca="1">+IFERROR(INDEX('Hoja de Trabajo para listado'!$A$155:$Z$1048576,MATCH($A993,'Hoja de Trabajo para listado'!$A$155:$A$1048576,0),MATCH((CUADRO!F$5&amp;$E993),'Hoja de Trabajo para listado'!$A$151:$Z$151,0)),0)+IFERROR(INDEX('Hoja de Trabajo para listado'!$AB$155:$BA$1048576,MATCH($A993,'Hoja de Trabajo para listado'!$AB$155:$AB$1048576,0),MATCH((CUADRO!F$5&amp;$E993),'Hoja de Trabajo para listado'!$AB$151:$BA$151,0)),0)+IFERROR(INDEX('Hoja de Trabajo para listado'!$BC$155:$CB$1048576,MATCH($A993,'Hoja de Trabajo para listado'!$BC$155:$BC$1048576,0),MATCH((CUADRO!F$5&amp;$E993),'Hoja de Trabajo para listado'!$BC$151:$CB$151,0)),0)+IFERROR(INDEX('Hoja de Trabajo para listado'!$DE$153:$DG$274,MATCH($A993,'Hoja de Trabajo para listado'!$DE$153:$DE$1048576,0),MATCH((CUADRO!F$5&amp;$E993),'Hoja de Trabajo para listado'!$DE$151:$DG$151,0)),0)+IFERROR(INDEX('Hoja de Trabajo para listado'!$CD$155:$DC$1048576,MATCH($A993,'Hoja de Trabajo para listado'!$CD$155:$CD$1048576,0),MATCH((CUADRO!F$5&amp;$E993),'Hoja de Trabajo para listado'!$CD$151:$DC$151,0)),0)</f>
        <v>0</v>
      </c>
      <c r="G993" s="257">
        <f ca="1">+IFERROR(INDEX('Hoja de Trabajo para listado'!$A$155:$Z$1048576,MATCH($A993,'Hoja de Trabajo para listado'!$A$155:$A$1048576,0),MATCH((CUADRO!G$5&amp;$E993),'Hoja de Trabajo para listado'!$A$151:$Z$151,0)),0)+IFERROR(INDEX('Hoja de Trabajo para listado'!$AB$155:$BA$1048576,MATCH($A993,'Hoja de Trabajo para listado'!$AB$155:$AB$1048576,0),MATCH((CUADRO!G$5&amp;$E993),'Hoja de Trabajo para listado'!$AB$151:$BA$151,0)),0)+IFERROR(INDEX('Hoja de Trabajo para listado'!$BC$155:$CB$1048576,MATCH($A993,'Hoja de Trabajo para listado'!$BC$155:$BC$1048576,0),MATCH((CUADRO!G$5&amp;$E993),'Hoja de Trabajo para listado'!$BC$151:$CB$151,0)),0)+IFERROR(INDEX('Hoja de Trabajo para listado'!$DE$153:$DG$274,MATCH($A993,'Hoja de Trabajo para listado'!$DE$153:$DE$1048576,0),MATCH((CUADRO!G$5&amp;$E993),'Hoja de Trabajo para listado'!$DE$151:$DG$151,0)),0)+IFERROR(INDEX('Hoja de Trabajo para listado'!$CD$155:$DC$1048576,MATCH($A993,'Hoja de Trabajo para listado'!$CD$155:$CD$1048576,0),MATCH((CUADRO!G$5&amp;$E993),'Hoja de Trabajo para listado'!$CD$151:$DC$151,0)),0)</f>
        <v>0</v>
      </c>
      <c r="H993" s="257">
        <f ca="1">+IFERROR(INDEX('Hoja de Trabajo para listado'!$A$155:$Z$1048576,MATCH($A993,'Hoja de Trabajo para listado'!$A$155:$A$1048576,0),MATCH((CUADRO!H$5&amp;$E993),'Hoja de Trabajo para listado'!$A$151:$Z$151,0)),0)+IFERROR(INDEX('Hoja de Trabajo para listado'!$AB$155:$BA$1048576,MATCH($A993,'Hoja de Trabajo para listado'!$AB$155:$AB$1048576,0),MATCH((CUADRO!H$5&amp;$E993),'Hoja de Trabajo para listado'!$AB$151:$BA$151,0)),0)+IFERROR(INDEX('Hoja de Trabajo para listado'!$BC$155:$CB$1048576,MATCH($A993,'Hoja de Trabajo para listado'!$BC$155:$BC$1048576,0),MATCH((CUADRO!H$5&amp;$E993),'Hoja de Trabajo para listado'!$BC$151:$CB$151,0)),0)+IFERROR(INDEX('Hoja de Trabajo para listado'!$DE$153:$DG$274,MATCH($A993,'Hoja de Trabajo para listado'!$DE$153:$DE$1048576,0),MATCH((CUADRO!H$5&amp;$E993),'Hoja de Trabajo para listado'!$DE$151:$DG$151,0)),0)+IFERROR(INDEX('Hoja de Trabajo para listado'!$CD$155:$DC$1048576,MATCH($A993,'Hoja de Trabajo para listado'!$CD$155:$CD$1048576,0),MATCH((CUADRO!H$5&amp;$E993),'Hoja de Trabajo para listado'!$CD$151:$DC$151,0)),0)</f>
        <v>0</v>
      </c>
      <c r="I993" s="257">
        <f ca="1">+IFERROR(INDEX('Hoja de Trabajo para listado'!$A$155:$Z$1048576,MATCH($A993,'Hoja de Trabajo para listado'!$A$155:$A$1048576,0),MATCH((CUADRO!I$5&amp;$E993),'Hoja de Trabajo para listado'!$A$151:$Z$151,0)),0)+IFERROR(INDEX('Hoja de Trabajo para listado'!$AB$155:$BA$1048576,MATCH($A993,'Hoja de Trabajo para listado'!$AB$155:$AB$1048576,0),MATCH((CUADRO!I$5&amp;$E993),'Hoja de Trabajo para listado'!$AB$151:$BA$151,0)),0)+IFERROR(INDEX('Hoja de Trabajo para listado'!$BC$155:$CB$1048576,MATCH($A993,'Hoja de Trabajo para listado'!$BC$155:$BC$1048576,0),MATCH((CUADRO!I$5&amp;$E993),'Hoja de Trabajo para listado'!$BC$151:$CB$151,0)),0)+IFERROR(INDEX('Hoja de Trabajo para listado'!$DE$153:$DG$274,MATCH($A993,'Hoja de Trabajo para listado'!$DE$153:$DE$1048576,0),MATCH((CUADRO!I$5&amp;$E993),'Hoja de Trabajo para listado'!$DE$151:$DG$151,0)),0)+IFERROR(INDEX('Hoja de Trabajo para listado'!$CD$155:$DC$1048576,MATCH($A993,'Hoja de Trabajo para listado'!$CD$155:$CD$1048576,0),MATCH((CUADRO!I$5&amp;$E993),'Hoja de Trabajo para listado'!$CD$151:$DC$151,0)),0)</f>
        <v>0</v>
      </c>
      <c r="J993" s="257">
        <f ca="1">+IFERROR(INDEX('Hoja de Trabajo para listado'!$A$155:$Z$1048576,MATCH($A993,'Hoja de Trabajo para listado'!$A$155:$A$1048576,0),MATCH((CUADRO!J$5&amp;$E993),'Hoja de Trabajo para listado'!$A$151:$Z$151,0)),0)+IFERROR(INDEX('Hoja de Trabajo para listado'!$AB$155:$BA$1048576,MATCH($A993,'Hoja de Trabajo para listado'!$AB$155:$AB$1048576,0),MATCH((CUADRO!J$5&amp;$E993),'Hoja de Trabajo para listado'!$AB$151:$BA$151,0)),0)+IFERROR(INDEX('Hoja de Trabajo para listado'!$BC$155:$CB$1048576,MATCH($A993,'Hoja de Trabajo para listado'!$BC$155:$BC$1048576,0),MATCH((CUADRO!J$5&amp;$E993),'Hoja de Trabajo para listado'!$BC$151:$CB$151,0)),0)+IFERROR(INDEX('Hoja de Trabajo para listado'!$DE$153:$DG$274,MATCH($A993,'Hoja de Trabajo para listado'!$DE$153:$DE$1048576,0),MATCH((CUADRO!J$5&amp;$E993),'Hoja de Trabajo para listado'!$DE$151:$DG$151,0)),0)+IFERROR(INDEX('Hoja de Trabajo para listado'!$CD$155:$DC$1048576,MATCH($A993,'Hoja de Trabajo para listado'!$CD$155:$CD$1048576,0),MATCH((CUADRO!J$5&amp;$E993),'Hoja de Trabajo para listado'!$CD$151:$DC$151,0)),0)</f>
        <v>0</v>
      </c>
      <c r="K993" s="257">
        <f ca="1">+IFERROR(INDEX('Hoja de Trabajo para listado'!$A$155:$Z$1048576,MATCH($A993,'Hoja de Trabajo para listado'!$A$155:$A$1048576,0),MATCH((CUADRO!K$5&amp;$E993),'Hoja de Trabajo para listado'!$A$151:$Z$151,0)),0)+IFERROR(INDEX('Hoja de Trabajo para listado'!$AB$155:$BA$1048576,MATCH($A993,'Hoja de Trabajo para listado'!$AB$155:$AB$1048576,0),MATCH((CUADRO!K$5&amp;$E993),'Hoja de Trabajo para listado'!$AB$151:$BA$151,0)),0)+IFERROR(INDEX('Hoja de Trabajo para listado'!$BC$155:$CB$1048576,MATCH($A993,'Hoja de Trabajo para listado'!$BC$155:$BC$1048576,0),MATCH((CUADRO!K$5&amp;$E993),'Hoja de Trabajo para listado'!$BC$151:$CB$151,0)),0)+IFERROR(INDEX('Hoja de Trabajo para listado'!$DE$153:$DG$274,MATCH($A993,'Hoja de Trabajo para listado'!$DE$153:$DE$1048576,0),MATCH((CUADRO!K$5&amp;$E993),'Hoja de Trabajo para listado'!$DE$151:$DG$151,0)),0)+IFERROR(INDEX('Hoja de Trabajo para listado'!$CD$155:$DC$1048576,MATCH($A993,'Hoja de Trabajo para listado'!$CD$155:$CD$1048576,0),MATCH((CUADRO!K$5&amp;$E993),'Hoja de Trabajo para listado'!$CD$151:$DC$151,0)),0)</f>
        <v>0</v>
      </c>
      <c r="L993" s="257">
        <f ca="1">+IFERROR(INDEX('Hoja de Trabajo para listado'!$A$155:$Z$1048576,MATCH($A993,'Hoja de Trabajo para listado'!$A$155:$A$1048576,0),MATCH((CUADRO!L$5&amp;$E993),'Hoja de Trabajo para listado'!$A$151:$Z$151,0)),0)+IFERROR(INDEX('Hoja de Trabajo para listado'!$AB$155:$BA$1048576,MATCH($A993,'Hoja de Trabajo para listado'!$AB$155:$AB$1048576,0),MATCH((CUADRO!L$5&amp;$E993),'Hoja de Trabajo para listado'!$AB$151:$BA$151,0)),0)+IFERROR(INDEX('Hoja de Trabajo para listado'!$BC$155:$CB$1048576,MATCH($A993,'Hoja de Trabajo para listado'!$BC$155:$BC$1048576,0),MATCH((CUADRO!L$5&amp;$E993),'Hoja de Trabajo para listado'!$BC$151:$CB$151,0)),0)+IFERROR(INDEX('Hoja de Trabajo para listado'!$DE$153:$DG$274,MATCH($A993,'Hoja de Trabajo para listado'!$DE$153:$DE$1048576,0),MATCH((CUADRO!L$5&amp;$E993),'Hoja de Trabajo para listado'!$DE$151:$DG$151,0)),0)+IFERROR(INDEX('Hoja de Trabajo para listado'!$CD$155:$DC$1048576,MATCH($A993,'Hoja de Trabajo para listado'!$CD$155:$CD$1048576,0),MATCH((CUADRO!L$5&amp;$E993),'Hoja de Trabajo para listado'!$CD$151:$DC$151,0)),0)</f>
        <v>0</v>
      </c>
      <c r="M993" s="257">
        <f ca="1">+IFERROR(INDEX('Hoja de Trabajo para listado'!$A$155:$Z$1048576,MATCH($A993,'Hoja de Trabajo para listado'!$A$155:$A$1048576,0),MATCH((CUADRO!M$5&amp;$E993),'Hoja de Trabajo para listado'!$A$151:$Z$151,0)),0)+IFERROR(INDEX('Hoja de Trabajo para listado'!$AB$155:$BA$1048576,MATCH($A993,'Hoja de Trabajo para listado'!$AB$155:$AB$1048576,0),MATCH((CUADRO!M$5&amp;$E993),'Hoja de Trabajo para listado'!$AB$151:$BA$151,0)),0)+IFERROR(INDEX('Hoja de Trabajo para listado'!$BC$155:$CB$1048576,MATCH($A993,'Hoja de Trabajo para listado'!$BC$155:$BC$1048576,0),MATCH((CUADRO!M$5&amp;$E993),'Hoja de Trabajo para listado'!$BC$151:$CB$151,0)),0)+IFERROR(INDEX('Hoja de Trabajo para listado'!$DE$153:$DG$274,MATCH($A993,'Hoja de Trabajo para listado'!$DE$153:$DE$1048576,0),MATCH((CUADRO!M$5&amp;$E993),'Hoja de Trabajo para listado'!$DE$151:$DG$151,0)),0)+IFERROR(INDEX('Hoja de Trabajo para listado'!$CD$155:$DC$1048576,MATCH($A993,'Hoja de Trabajo para listado'!$CD$155:$CD$1048576,0),MATCH((CUADRO!M$5&amp;$E993),'Hoja de Trabajo para listado'!$CD$151:$DC$151,0)),0)</f>
        <v>0</v>
      </c>
      <c r="N993" s="257">
        <f ca="1">+IFERROR(INDEX('Hoja de Trabajo para listado'!$A$155:$Z$1048576,MATCH($A993,'Hoja de Trabajo para listado'!$A$155:$A$1048576,0),MATCH((CUADRO!N$5&amp;$E993),'Hoja de Trabajo para listado'!$A$151:$Z$151,0)),0)+IFERROR(INDEX('Hoja de Trabajo para listado'!$AB$155:$BA$1048576,MATCH($A993,'Hoja de Trabajo para listado'!$AB$155:$AB$1048576,0),MATCH((CUADRO!N$5&amp;$E993),'Hoja de Trabajo para listado'!$AB$151:$BA$151,0)),0)+IFERROR(INDEX('Hoja de Trabajo para listado'!$BC$155:$CB$1048576,MATCH($A993,'Hoja de Trabajo para listado'!$BC$155:$BC$1048576,0),MATCH((CUADRO!N$5&amp;$E993),'Hoja de Trabajo para listado'!$BC$151:$CB$151,0)),0)+IFERROR(INDEX('Hoja de Trabajo para listado'!$DE$153:$DG$274,MATCH($A993,'Hoja de Trabajo para listado'!$DE$153:$DE$1048576,0),MATCH((CUADRO!N$5&amp;$E993),'Hoja de Trabajo para listado'!$DE$151:$DG$151,0)),0)+IFERROR(INDEX('Hoja de Trabajo para listado'!$CD$155:$DC$1048576,MATCH($A993,'Hoja de Trabajo para listado'!$CD$155:$CD$1048576,0),MATCH((CUADRO!N$5&amp;$E993),'Hoja de Trabajo para listado'!$CD$151:$DC$151,0)),0)</f>
        <v>0</v>
      </c>
      <c r="O993" s="257">
        <f ca="1">+IFERROR(INDEX('Hoja de Trabajo para listado'!$A$155:$Z$1048576,MATCH($A993,'Hoja de Trabajo para listado'!$A$155:$A$1048576,0),MATCH((CUADRO!O$5&amp;$E993),'Hoja de Trabajo para listado'!$A$151:$Z$151,0)),0)+IFERROR(INDEX('Hoja de Trabajo para listado'!$AB$155:$BA$1048576,MATCH($A993,'Hoja de Trabajo para listado'!$AB$155:$AB$1048576,0),MATCH((CUADRO!O$5&amp;$E993),'Hoja de Trabajo para listado'!$AB$151:$BA$151,0)),0)+IFERROR(INDEX('Hoja de Trabajo para listado'!$BC$155:$CB$1048576,MATCH($A993,'Hoja de Trabajo para listado'!$BC$155:$BC$1048576,0),MATCH((CUADRO!O$5&amp;$E993),'Hoja de Trabajo para listado'!$BC$151:$CB$151,0)),0)+IFERROR(INDEX('Hoja de Trabajo para listado'!$DE$153:$DG$274,MATCH($A993,'Hoja de Trabajo para listado'!$DE$153:$DE$1048576,0),MATCH((CUADRO!O$5&amp;$E993),'Hoja de Trabajo para listado'!$DE$151:$DG$151,0)),0)+IFERROR(INDEX('Hoja de Trabajo para listado'!$CD$155:$DC$1048576,MATCH($A993,'Hoja de Trabajo para listado'!$CD$155:$CD$1048576,0),MATCH((CUADRO!O$5&amp;$E993),'Hoja de Trabajo para listado'!$CD$151:$DC$151,0)),0)</f>
        <v>0</v>
      </c>
      <c r="P993" s="257">
        <f ca="1">+IFERROR(INDEX('Hoja de Trabajo para listado'!$A$155:$Z$1048576,MATCH($A993,'Hoja de Trabajo para listado'!$A$155:$A$1048576,0),MATCH((CUADRO!P$5&amp;$E993),'Hoja de Trabajo para listado'!$A$151:$Z$151,0)),0)+IFERROR(INDEX('Hoja de Trabajo para listado'!$AB$155:$BA$1048576,MATCH($A993,'Hoja de Trabajo para listado'!$AB$155:$AB$1048576,0),MATCH((CUADRO!P$5&amp;$E993),'Hoja de Trabajo para listado'!$AB$151:$BA$151,0)),0)+IFERROR(INDEX('Hoja de Trabajo para listado'!$BC$155:$CB$1048576,MATCH($A993,'Hoja de Trabajo para listado'!$BC$155:$BC$1048576,0),MATCH((CUADRO!P$5&amp;$E993),'Hoja de Trabajo para listado'!$BC$151:$CB$151,0)),0)+IFERROR(INDEX('Hoja de Trabajo para listado'!$DE$153:$DG$274,MATCH($A993,'Hoja de Trabajo para listado'!$DE$153:$DE$1048576,0),MATCH((CUADRO!P$5&amp;$E993),'Hoja de Trabajo para listado'!$DE$151:$DG$151,0)),0)+IFERROR(INDEX('Hoja de Trabajo para listado'!$CD$155:$DC$1048576,MATCH($A993,'Hoja de Trabajo para listado'!$CD$155:$CD$1048576,0),MATCH((CUADRO!P$5&amp;$E993),'Hoja de Trabajo para listado'!$CD$151:$DC$151,0)),0)</f>
        <v>0</v>
      </c>
      <c r="Q993" s="257">
        <f ca="1">+IFERROR(INDEX('Hoja de Trabajo para listado'!$A$155:$Z$1048576,MATCH($A993,'Hoja de Trabajo para listado'!$A$155:$A$1048576,0),MATCH((CUADRO!Q$5&amp;$E993),'Hoja de Trabajo para listado'!$A$151:$Z$151,0)),0)+IFERROR(INDEX('Hoja de Trabajo para listado'!$AB$155:$BA$1048576,MATCH($A993,'Hoja de Trabajo para listado'!$AB$155:$AB$1048576,0),MATCH((CUADRO!Q$5&amp;$E993),'Hoja de Trabajo para listado'!$AB$151:$BA$151,0)),0)+IFERROR(INDEX('Hoja de Trabajo para listado'!$BC$155:$CB$1048576,MATCH($A993,'Hoja de Trabajo para listado'!$BC$155:$BC$1048576,0),MATCH((CUADRO!Q$5&amp;$E993),'Hoja de Trabajo para listado'!$BC$151:$CB$151,0)),0)+IFERROR(INDEX('Hoja de Trabajo para listado'!$DE$153:$DG$274,MATCH($A993,'Hoja de Trabajo para listado'!$DE$153:$DE$1048576,0),MATCH((CUADRO!Q$5&amp;$E993),'Hoja de Trabajo para listado'!$DE$151:$DG$151,0)),0)+IFERROR(INDEX('Hoja de Trabajo para listado'!$CD$155:$DC$1048576,MATCH($A993,'Hoja de Trabajo para listado'!$CD$155:$CD$1048576,0),MATCH((CUADRO!Q$5&amp;$E993),'Hoja de Trabajo para listado'!$CD$151:$DC$151,0)),0)</f>
        <v>0</v>
      </c>
      <c r="R993" s="257">
        <f t="shared" ca="1" si="30"/>
        <v>0</v>
      </c>
      <c r="S993" s="274">
        <f ca="1">+R992+R993</f>
        <v>0</v>
      </c>
      <c r="T993" s="255">
        <f ca="1">+S993</f>
        <v>0</v>
      </c>
      <c r="U993" s="254">
        <f t="shared" si="31"/>
        <v>2</v>
      </c>
      <c r="V993" s="362" t="str">
        <f>+VLOOKUP(A993,bd_lista!$A$3:$E$590,5,FALSE)</f>
        <v>Gobiernos Autonomos Municipales</v>
      </c>
      <c r="W993" s="362"/>
      <c r="X993" s="254">
        <f>+VLOOKUP(A993,[2]Sheet1!$A$13:$D$744,4,FALSE)</f>
        <v>0</v>
      </c>
      <c r="Y993" s="254" t="e">
        <f>+VLOOKUP(X993,bd_lista!$A$3:$C$590,3,FALSE)</f>
        <v>#N/A</v>
      </c>
      <c r="Z993" s="314"/>
      <c r="AA993" s="315"/>
    </row>
    <row r="994" spans="1:27" customFormat="1" ht="15" hidden="1" customHeight="1">
      <c r="A994" s="32">
        <v>1805</v>
      </c>
      <c r="B994" s="306">
        <f>+A994</f>
        <v>1805</v>
      </c>
      <c r="C994" s="259" t="str">
        <f>+VLOOKUP(A994,bd_lista!$A$3:$C$590,3,FALSE)</f>
        <v>Gobierno Autónomo Municipal de Puerto Guayaramerín</v>
      </c>
      <c r="D994" s="361" t="str">
        <f>+C994</f>
        <v>Gobierno Autónomo Municipal de Puerto Guayaramerín</v>
      </c>
      <c r="E994" s="254" t="s">
        <v>1313</v>
      </c>
      <c r="F994" s="255">
        <f ca="1">+IFERROR(INDEX('Hoja de Trabajo para listado'!$A$155:$Z$1048576,MATCH($A994,'Hoja de Trabajo para listado'!$A$155:$A$1048576,0),MATCH((CUADRO!F$5&amp;$E994),'Hoja de Trabajo para listado'!$A$151:$Z$151,0)),0)+IFERROR(INDEX('Hoja de Trabajo para listado'!$AB$155:$BA$1048576,MATCH($A994,'Hoja de Trabajo para listado'!$AB$155:$AB$1048576,0),MATCH((CUADRO!F$5&amp;$E994),'Hoja de Trabajo para listado'!$AB$151:$BA$151,0)),0)+IFERROR(INDEX('Hoja de Trabajo para listado'!$BC$155:$CB$1048576,MATCH($A994,'Hoja de Trabajo para listado'!$BC$155:$BC$1048576,0),MATCH((CUADRO!F$5&amp;$E994),'Hoja de Trabajo para listado'!$BC$151:$CB$151,0)),0)+IFERROR(INDEX('Hoja de Trabajo para listado'!$DE$153:$DG$274,MATCH($A994,'Hoja de Trabajo para listado'!$DE$153:$DE$1048576,0),MATCH((CUADRO!F$5&amp;$E994),'Hoja de Trabajo para listado'!$DE$151:$DG$151,0)),0)+IFERROR(INDEX('Hoja de Trabajo para listado'!$CD$155:$DC$1048576,MATCH($A994,'Hoja de Trabajo para listado'!$CD$155:$CD$1048576,0),MATCH((CUADRO!F$5&amp;$E994),'Hoja de Trabajo para listado'!$CD$151:$DC$151,0)),0)</f>
        <v>0</v>
      </c>
      <c r="G994" s="255">
        <f ca="1">+IFERROR(INDEX('Hoja de Trabajo para listado'!$A$155:$Z$1048576,MATCH($A994,'Hoja de Trabajo para listado'!$A$155:$A$1048576,0),MATCH((CUADRO!G$5&amp;$E994),'Hoja de Trabajo para listado'!$A$151:$Z$151,0)),0)+IFERROR(INDEX('Hoja de Trabajo para listado'!$AB$155:$BA$1048576,MATCH($A994,'Hoja de Trabajo para listado'!$AB$155:$AB$1048576,0),MATCH((CUADRO!G$5&amp;$E994),'Hoja de Trabajo para listado'!$AB$151:$BA$151,0)),0)+IFERROR(INDEX('Hoja de Trabajo para listado'!$BC$155:$CB$1048576,MATCH($A994,'Hoja de Trabajo para listado'!$BC$155:$BC$1048576,0),MATCH((CUADRO!G$5&amp;$E994),'Hoja de Trabajo para listado'!$BC$151:$CB$151,0)),0)+IFERROR(INDEX('Hoja de Trabajo para listado'!$DE$153:$DG$274,MATCH($A994,'Hoja de Trabajo para listado'!$DE$153:$DE$1048576,0),MATCH((CUADRO!G$5&amp;$E994),'Hoja de Trabajo para listado'!$DE$151:$DG$151,0)),0)+IFERROR(INDEX('Hoja de Trabajo para listado'!$CD$155:$DC$1048576,MATCH($A994,'Hoja de Trabajo para listado'!$CD$155:$CD$1048576,0),MATCH((CUADRO!G$5&amp;$E994),'Hoja de Trabajo para listado'!$CD$151:$DC$151,0)),0)</f>
        <v>0</v>
      </c>
      <c r="H994" s="255">
        <f ca="1">+IFERROR(INDEX('Hoja de Trabajo para listado'!$A$155:$Z$1048576,MATCH($A994,'Hoja de Trabajo para listado'!$A$155:$A$1048576,0),MATCH((CUADRO!H$5&amp;$E994),'Hoja de Trabajo para listado'!$A$151:$Z$151,0)),0)+IFERROR(INDEX('Hoja de Trabajo para listado'!$AB$155:$BA$1048576,MATCH($A994,'Hoja de Trabajo para listado'!$AB$155:$AB$1048576,0),MATCH((CUADRO!H$5&amp;$E994),'Hoja de Trabajo para listado'!$AB$151:$BA$151,0)),0)+IFERROR(INDEX('Hoja de Trabajo para listado'!$BC$155:$CB$1048576,MATCH($A994,'Hoja de Trabajo para listado'!$BC$155:$BC$1048576,0),MATCH((CUADRO!H$5&amp;$E994),'Hoja de Trabajo para listado'!$BC$151:$CB$151,0)),0)+IFERROR(INDEX('Hoja de Trabajo para listado'!$DE$153:$DG$274,MATCH($A994,'Hoja de Trabajo para listado'!$DE$153:$DE$1048576,0),MATCH((CUADRO!H$5&amp;$E994),'Hoja de Trabajo para listado'!$DE$151:$DG$151,0)),0)+IFERROR(INDEX('Hoja de Trabajo para listado'!$CD$155:$DC$1048576,MATCH($A994,'Hoja de Trabajo para listado'!$CD$155:$CD$1048576,0),MATCH((CUADRO!H$5&amp;$E994),'Hoja de Trabajo para listado'!$CD$151:$DC$151,0)),0)</f>
        <v>0</v>
      </c>
      <c r="I994" s="255">
        <f ca="1">+IFERROR(INDEX('Hoja de Trabajo para listado'!$A$155:$Z$1048576,MATCH($A994,'Hoja de Trabajo para listado'!$A$155:$A$1048576,0),MATCH((CUADRO!I$5&amp;$E994),'Hoja de Trabajo para listado'!$A$151:$Z$151,0)),0)+IFERROR(INDEX('Hoja de Trabajo para listado'!$AB$155:$BA$1048576,MATCH($A994,'Hoja de Trabajo para listado'!$AB$155:$AB$1048576,0),MATCH((CUADRO!I$5&amp;$E994),'Hoja de Trabajo para listado'!$AB$151:$BA$151,0)),0)+IFERROR(INDEX('Hoja de Trabajo para listado'!$BC$155:$CB$1048576,MATCH($A994,'Hoja de Trabajo para listado'!$BC$155:$BC$1048576,0),MATCH((CUADRO!I$5&amp;$E994),'Hoja de Trabajo para listado'!$BC$151:$CB$151,0)),0)+IFERROR(INDEX('Hoja de Trabajo para listado'!$DE$153:$DG$274,MATCH($A994,'Hoja de Trabajo para listado'!$DE$153:$DE$1048576,0),MATCH((CUADRO!I$5&amp;$E994),'Hoja de Trabajo para listado'!$DE$151:$DG$151,0)),0)+IFERROR(INDEX('Hoja de Trabajo para listado'!$CD$155:$DC$1048576,MATCH($A994,'Hoja de Trabajo para listado'!$CD$155:$CD$1048576,0),MATCH((CUADRO!I$5&amp;$E994),'Hoja de Trabajo para listado'!$CD$151:$DC$151,0)),0)</f>
        <v>0</v>
      </c>
      <c r="J994" s="255">
        <f ca="1">+IFERROR(INDEX('Hoja de Trabajo para listado'!$A$155:$Z$1048576,MATCH($A994,'Hoja de Trabajo para listado'!$A$155:$A$1048576,0),MATCH((CUADRO!J$5&amp;$E994),'Hoja de Trabajo para listado'!$A$151:$Z$151,0)),0)+IFERROR(INDEX('Hoja de Trabajo para listado'!$AB$155:$BA$1048576,MATCH($A994,'Hoja de Trabajo para listado'!$AB$155:$AB$1048576,0),MATCH((CUADRO!J$5&amp;$E994),'Hoja de Trabajo para listado'!$AB$151:$BA$151,0)),0)+IFERROR(INDEX('Hoja de Trabajo para listado'!$BC$155:$CB$1048576,MATCH($A994,'Hoja de Trabajo para listado'!$BC$155:$BC$1048576,0),MATCH((CUADRO!J$5&amp;$E994),'Hoja de Trabajo para listado'!$BC$151:$CB$151,0)),0)+IFERROR(INDEX('Hoja de Trabajo para listado'!$DE$153:$DG$274,MATCH($A994,'Hoja de Trabajo para listado'!$DE$153:$DE$1048576,0),MATCH((CUADRO!J$5&amp;$E994),'Hoja de Trabajo para listado'!$DE$151:$DG$151,0)),0)+IFERROR(INDEX('Hoja de Trabajo para listado'!$CD$155:$DC$1048576,MATCH($A994,'Hoja de Trabajo para listado'!$CD$155:$CD$1048576,0),MATCH((CUADRO!J$5&amp;$E994),'Hoja de Trabajo para listado'!$CD$151:$DC$151,0)),0)</f>
        <v>0</v>
      </c>
      <c r="K994" s="255">
        <f ca="1">+IFERROR(INDEX('Hoja de Trabajo para listado'!$A$155:$Z$1048576,MATCH($A994,'Hoja de Trabajo para listado'!$A$155:$A$1048576,0),MATCH((CUADRO!K$5&amp;$E994),'Hoja de Trabajo para listado'!$A$151:$Z$151,0)),0)+IFERROR(INDEX('Hoja de Trabajo para listado'!$AB$155:$BA$1048576,MATCH($A994,'Hoja de Trabajo para listado'!$AB$155:$AB$1048576,0),MATCH((CUADRO!K$5&amp;$E994),'Hoja de Trabajo para listado'!$AB$151:$BA$151,0)),0)+IFERROR(INDEX('Hoja de Trabajo para listado'!$BC$155:$CB$1048576,MATCH($A994,'Hoja de Trabajo para listado'!$BC$155:$BC$1048576,0),MATCH((CUADRO!K$5&amp;$E994),'Hoja de Trabajo para listado'!$BC$151:$CB$151,0)),0)+IFERROR(INDEX('Hoja de Trabajo para listado'!$DE$153:$DG$274,MATCH($A994,'Hoja de Trabajo para listado'!$DE$153:$DE$1048576,0),MATCH((CUADRO!K$5&amp;$E994),'Hoja de Trabajo para listado'!$DE$151:$DG$151,0)),0)+IFERROR(INDEX('Hoja de Trabajo para listado'!$CD$155:$DC$1048576,MATCH($A994,'Hoja de Trabajo para listado'!$CD$155:$CD$1048576,0),MATCH((CUADRO!K$5&amp;$E994),'Hoja de Trabajo para listado'!$CD$151:$DC$151,0)),0)</f>
        <v>0</v>
      </c>
      <c r="L994" s="255">
        <f ca="1">+IFERROR(INDEX('Hoja de Trabajo para listado'!$A$155:$Z$1048576,MATCH($A994,'Hoja de Trabajo para listado'!$A$155:$A$1048576,0),MATCH((CUADRO!L$5&amp;$E994),'Hoja de Trabajo para listado'!$A$151:$Z$151,0)),0)+IFERROR(INDEX('Hoja de Trabajo para listado'!$AB$155:$BA$1048576,MATCH($A994,'Hoja de Trabajo para listado'!$AB$155:$AB$1048576,0),MATCH((CUADRO!L$5&amp;$E994),'Hoja de Trabajo para listado'!$AB$151:$BA$151,0)),0)+IFERROR(INDEX('Hoja de Trabajo para listado'!$BC$155:$CB$1048576,MATCH($A994,'Hoja de Trabajo para listado'!$BC$155:$BC$1048576,0),MATCH((CUADRO!L$5&amp;$E994),'Hoja de Trabajo para listado'!$BC$151:$CB$151,0)),0)+IFERROR(INDEX('Hoja de Trabajo para listado'!$DE$153:$DG$274,MATCH($A994,'Hoja de Trabajo para listado'!$DE$153:$DE$1048576,0),MATCH((CUADRO!L$5&amp;$E994),'Hoja de Trabajo para listado'!$DE$151:$DG$151,0)),0)+IFERROR(INDEX('Hoja de Trabajo para listado'!$CD$155:$DC$1048576,MATCH($A994,'Hoja de Trabajo para listado'!$CD$155:$CD$1048576,0),MATCH((CUADRO!L$5&amp;$E994),'Hoja de Trabajo para listado'!$CD$151:$DC$151,0)),0)</f>
        <v>0</v>
      </c>
      <c r="M994" s="255">
        <f ca="1">+IFERROR(INDEX('Hoja de Trabajo para listado'!$A$155:$Z$1048576,MATCH($A994,'Hoja de Trabajo para listado'!$A$155:$A$1048576,0),MATCH((CUADRO!M$5&amp;$E994),'Hoja de Trabajo para listado'!$A$151:$Z$151,0)),0)+IFERROR(INDEX('Hoja de Trabajo para listado'!$AB$155:$BA$1048576,MATCH($A994,'Hoja de Trabajo para listado'!$AB$155:$AB$1048576,0),MATCH((CUADRO!M$5&amp;$E994),'Hoja de Trabajo para listado'!$AB$151:$BA$151,0)),0)+IFERROR(INDEX('Hoja de Trabajo para listado'!$BC$155:$CB$1048576,MATCH($A994,'Hoja de Trabajo para listado'!$BC$155:$BC$1048576,0),MATCH((CUADRO!M$5&amp;$E994),'Hoja de Trabajo para listado'!$BC$151:$CB$151,0)),0)+IFERROR(INDEX('Hoja de Trabajo para listado'!$DE$153:$DG$274,MATCH($A994,'Hoja de Trabajo para listado'!$DE$153:$DE$1048576,0),MATCH((CUADRO!M$5&amp;$E994),'Hoja de Trabajo para listado'!$DE$151:$DG$151,0)),0)+IFERROR(INDEX('Hoja de Trabajo para listado'!$CD$155:$DC$1048576,MATCH($A994,'Hoja de Trabajo para listado'!$CD$155:$CD$1048576,0),MATCH((CUADRO!M$5&amp;$E994),'Hoja de Trabajo para listado'!$CD$151:$DC$151,0)),0)</f>
        <v>0</v>
      </c>
      <c r="N994" s="255">
        <f ca="1">+IFERROR(INDEX('Hoja de Trabajo para listado'!$A$155:$Z$1048576,MATCH($A994,'Hoja de Trabajo para listado'!$A$155:$A$1048576,0),MATCH((CUADRO!N$5&amp;$E994),'Hoja de Trabajo para listado'!$A$151:$Z$151,0)),0)+IFERROR(INDEX('Hoja de Trabajo para listado'!$AB$155:$BA$1048576,MATCH($A994,'Hoja de Trabajo para listado'!$AB$155:$AB$1048576,0),MATCH((CUADRO!N$5&amp;$E994),'Hoja de Trabajo para listado'!$AB$151:$BA$151,0)),0)+IFERROR(INDEX('Hoja de Trabajo para listado'!$BC$155:$CB$1048576,MATCH($A994,'Hoja de Trabajo para listado'!$BC$155:$BC$1048576,0),MATCH((CUADRO!N$5&amp;$E994),'Hoja de Trabajo para listado'!$BC$151:$CB$151,0)),0)+IFERROR(INDEX('Hoja de Trabajo para listado'!$DE$153:$DG$274,MATCH($A994,'Hoja de Trabajo para listado'!$DE$153:$DE$1048576,0),MATCH((CUADRO!N$5&amp;$E994),'Hoja de Trabajo para listado'!$DE$151:$DG$151,0)),0)+IFERROR(INDEX('Hoja de Trabajo para listado'!$CD$155:$DC$1048576,MATCH($A994,'Hoja de Trabajo para listado'!$CD$155:$CD$1048576,0),MATCH((CUADRO!N$5&amp;$E994),'Hoja de Trabajo para listado'!$CD$151:$DC$151,0)),0)</f>
        <v>0</v>
      </c>
      <c r="O994" s="255">
        <f ca="1">+IFERROR(INDEX('Hoja de Trabajo para listado'!$A$155:$Z$1048576,MATCH($A994,'Hoja de Trabajo para listado'!$A$155:$A$1048576,0),MATCH((CUADRO!O$5&amp;$E994),'Hoja de Trabajo para listado'!$A$151:$Z$151,0)),0)+IFERROR(INDEX('Hoja de Trabajo para listado'!$AB$155:$BA$1048576,MATCH($A994,'Hoja de Trabajo para listado'!$AB$155:$AB$1048576,0),MATCH((CUADRO!O$5&amp;$E994),'Hoja de Trabajo para listado'!$AB$151:$BA$151,0)),0)+IFERROR(INDEX('Hoja de Trabajo para listado'!$BC$155:$CB$1048576,MATCH($A994,'Hoja de Trabajo para listado'!$BC$155:$BC$1048576,0),MATCH((CUADRO!O$5&amp;$E994),'Hoja de Trabajo para listado'!$BC$151:$CB$151,0)),0)+IFERROR(INDEX('Hoja de Trabajo para listado'!$DE$153:$DG$274,MATCH($A994,'Hoja de Trabajo para listado'!$DE$153:$DE$1048576,0),MATCH((CUADRO!O$5&amp;$E994),'Hoja de Trabajo para listado'!$DE$151:$DG$151,0)),0)+IFERROR(INDEX('Hoja de Trabajo para listado'!$CD$155:$DC$1048576,MATCH($A994,'Hoja de Trabajo para listado'!$CD$155:$CD$1048576,0),MATCH((CUADRO!O$5&amp;$E994),'Hoja de Trabajo para listado'!$CD$151:$DC$151,0)),0)</f>
        <v>0</v>
      </c>
      <c r="P994" s="255">
        <f ca="1">+IFERROR(INDEX('Hoja de Trabajo para listado'!$A$155:$Z$1048576,MATCH($A994,'Hoja de Trabajo para listado'!$A$155:$A$1048576,0),MATCH((CUADRO!P$5&amp;$E994),'Hoja de Trabajo para listado'!$A$151:$Z$151,0)),0)+IFERROR(INDEX('Hoja de Trabajo para listado'!$AB$155:$BA$1048576,MATCH($A994,'Hoja de Trabajo para listado'!$AB$155:$AB$1048576,0),MATCH((CUADRO!P$5&amp;$E994),'Hoja de Trabajo para listado'!$AB$151:$BA$151,0)),0)+IFERROR(INDEX('Hoja de Trabajo para listado'!$BC$155:$CB$1048576,MATCH($A994,'Hoja de Trabajo para listado'!$BC$155:$BC$1048576,0),MATCH((CUADRO!P$5&amp;$E994),'Hoja de Trabajo para listado'!$BC$151:$CB$151,0)),0)+IFERROR(INDEX('Hoja de Trabajo para listado'!$DE$153:$DG$274,MATCH($A994,'Hoja de Trabajo para listado'!$DE$153:$DE$1048576,0),MATCH((CUADRO!P$5&amp;$E994),'Hoja de Trabajo para listado'!$DE$151:$DG$151,0)),0)+IFERROR(INDEX('Hoja de Trabajo para listado'!$CD$155:$DC$1048576,MATCH($A994,'Hoja de Trabajo para listado'!$CD$155:$CD$1048576,0),MATCH((CUADRO!P$5&amp;$E994),'Hoja de Trabajo para listado'!$CD$151:$DC$151,0)),0)</f>
        <v>0</v>
      </c>
      <c r="Q994" s="255">
        <f ca="1">+IFERROR(INDEX('Hoja de Trabajo para listado'!$A$155:$Z$1048576,MATCH($A994,'Hoja de Trabajo para listado'!$A$155:$A$1048576,0),MATCH((CUADRO!Q$5&amp;$E994),'Hoja de Trabajo para listado'!$A$151:$Z$151,0)),0)+IFERROR(INDEX('Hoja de Trabajo para listado'!$AB$155:$BA$1048576,MATCH($A994,'Hoja de Trabajo para listado'!$AB$155:$AB$1048576,0),MATCH((CUADRO!Q$5&amp;$E994),'Hoja de Trabajo para listado'!$AB$151:$BA$151,0)),0)+IFERROR(INDEX('Hoja de Trabajo para listado'!$BC$155:$CB$1048576,MATCH($A994,'Hoja de Trabajo para listado'!$BC$155:$BC$1048576,0),MATCH((CUADRO!Q$5&amp;$E994),'Hoja de Trabajo para listado'!$BC$151:$CB$151,0)),0)+IFERROR(INDEX('Hoja de Trabajo para listado'!$DE$153:$DG$274,MATCH($A994,'Hoja de Trabajo para listado'!$DE$153:$DE$1048576,0),MATCH((CUADRO!Q$5&amp;$E994),'Hoja de Trabajo para listado'!$DE$151:$DG$151,0)),0)+IFERROR(INDEX('Hoja de Trabajo para listado'!$CD$155:$DC$1048576,MATCH($A994,'Hoja de Trabajo para listado'!$CD$155:$CD$1048576,0),MATCH((CUADRO!Q$5&amp;$E994),'Hoja de Trabajo para listado'!$CD$151:$DC$151,0)),0)</f>
        <v>0</v>
      </c>
      <c r="R994" s="255">
        <f t="shared" ca="1" si="30"/>
        <v>0</v>
      </c>
      <c r="S994" s="262"/>
      <c r="T994" s="283">
        <f ca="1">+T995</f>
        <v>0</v>
      </c>
      <c r="U994" s="291">
        <f t="shared" si="31"/>
        <v>1</v>
      </c>
      <c r="V994" s="362" t="str">
        <f>+VLOOKUP(A994,bd_lista!$A$3:$E$590,5,FALSE)</f>
        <v>Gobiernos Autonomos Municipales</v>
      </c>
      <c r="W994" s="361" t="str">
        <f>+V994</f>
        <v>Gobiernos Autonomos Municipales</v>
      </c>
      <c r="X994" s="254">
        <f>+VLOOKUP(A994,[2]Sheet1!$A$13:$D$744,4,FALSE)</f>
        <v>0</v>
      </c>
      <c r="Y994" s="254" t="e">
        <f>+VLOOKUP(X994,bd_lista!$A$3:$C$590,3,FALSE)</f>
        <v>#N/A</v>
      </c>
      <c r="Z994" s="316">
        <f>+X994</f>
        <v>0</v>
      </c>
      <c r="AA994" s="317" t="e">
        <f>+Y994</f>
        <v>#N/A</v>
      </c>
    </row>
    <row r="995" spans="1:27" customFormat="1" ht="15" hidden="1" customHeight="1">
      <c r="A995" s="32">
        <v>1805</v>
      </c>
      <c r="B995" s="307"/>
      <c r="C995" s="259" t="str">
        <f>+VLOOKUP(A995,bd_lista!$A$3:$C$590,3,FALSE)</f>
        <v>Gobierno Autónomo Municipal de Puerto Guayaramerín</v>
      </c>
      <c r="D995" s="362"/>
      <c r="E995" s="256" t="s">
        <v>1314</v>
      </c>
      <c r="F995" s="257">
        <f ca="1">+IFERROR(INDEX('Hoja de Trabajo para listado'!$A$155:$Z$1048576,MATCH($A995,'Hoja de Trabajo para listado'!$A$155:$A$1048576,0),MATCH((CUADRO!F$5&amp;$E995),'Hoja de Trabajo para listado'!$A$151:$Z$151,0)),0)+IFERROR(INDEX('Hoja de Trabajo para listado'!$AB$155:$BA$1048576,MATCH($A995,'Hoja de Trabajo para listado'!$AB$155:$AB$1048576,0),MATCH((CUADRO!F$5&amp;$E995),'Hoja de Trabajo para listado'!$AB$151:$BA$151,0)),0)+IFERROR(INDEX('Hoja de Trabajo para listado'!$BC$155:$CB$1048576,MATCH($A995,'Hoja de Trabajo para listado'!$BC$155:$BC$1048576,0),MATCH((CUADRO!F$5&amp;$E995),'Hoja de Trabajo para listado'!$BC$151:$CB$151,0)),0)+IFERROR(INDEX('Hoja de Trabajo para listado'!$DE$153:$DG$274,MATCH($A995,'Hoja de Trabajo para listado'!$DE$153:$DE$1048576,0),MATCH((CUADRO!F$5&amp;$E995),'Hoja de Trabajo para listado'!$DE$151:$DG$151,0)),0)+IFERROR(INDEX('Hoja de Trabajo para listado'!$CD$155:$DC$1048576,MATCH($A995,'Hoja de Trabajo para listado'!$CD$155:$CD$1048576,0),MATCH((CUADRO!F$5&amp;$E995),'Hoja de Trabajo para listado'!$CD$151:$DC$151,0)),0)</f>
        <v>0</v>
      </c>
      <c r="G995" s="257">
        <f ca="1">+IFERROR(INDEX('Hoja de Trabajo para listado'!$A$155:$Z$1048576,MATCH($A995,'Hoja de Trabajo para listado'!$A$155:$A$1048576,0),MATCH((CUADRO!G$5&amp;$E995),'Hoja de Trabajo para listado'!$A$151:$Z$151,0)),0)+IFERROR(INDEX('Hoja de Trabajo para listado'!$AB$155:$BA$1048576,MATCH($A995,'Hoja de Trabajo para listado'!$AB$155:$AB$1048576,0),MATCH((CUADRO!G$5&amp;$E995),'Hoja de Trabajo para listado'!$AB$151:$BA$151,0)),0)+IFERROR(INDEX('Hoja de Trabajo para listado'!$BC$155:$CB$1048576,MATCH($A995,'Hoja de Trabajo para listado'!$BC$155:$BC$1048576,0),MATCH((CUADRO!G$5&amp;$E995),'Hoja de Trabajo para listado'!$BC$151:$CB$151,0)),0)+IFERROR(INDEX('Hoja de Trabajo para listado'!$DE$153:$DG$274,MATCH($A995,'Hoja de Trabajo para listado'!$DE$153:$DE$1048576,0),MATCH((CUADRO!G$5&amp;$E995),'Hoja de Trabajo para listado'!$DE$151:$DG$151,0)),0)+IFERROR(INDEX('Hoja de Trabajo para listado'!$CD$155:$DC$1048576,MATCH($A995,'Hoja de Trabajo para listado'!$CD$155:$CD$1048576,0),MATCH((CUADRO!G$5&amp;$E995),'Hoja de Trabajo para listado'!$CD$151:$DC$151,0)),0)</f>
        <v>0</v>
      </c>
      <c r="H995" s="257">
        <f ca="1">+IFERROR(INDEX('Hoja de Trabajo para listado'!$A$155:$Z$1048576,MATCH($A995,'Hoja de Trabajo para listado'!$A$155:$A$1048576,0),MATCH((CUADRO!H$5&amp;$E995),'Hoja de Trabajo para listado'!$A$151:$Z$151,0)),0)+IFERROR(INDEX('Hoja de Trabajo para listado'!$AB$155:$BA$1048576,MATCH($A995,'Hoja de Trabajo para listado'!$AB$155:$AB$1048576,0),MATCH((CUADRO!H$5&amp;$E995),'Hoja de Trabajo para listado'!$AB$151:$BA$151,0)),0)+IFERROR(INDEX('Hoja de Trabajo para listado'!$BC$155:$CB$1048576,MATCH($A995,'Hoja de Trabajo para listado'!$BC$155:$BC$1048576,0),MATCH((CUADRO!H$5&amp;$E995),'Hoja de Trabajo para listado'!$BC$151:$CB$151,0)),0)+IFERROR(INDEX('Hoja de Trabajo para listado'!$DE$153:$DG$274,MATCH($A995,'Hoja de Trabajo para listado'!$DE$153:$DE$1048576,0),MATCH((CUADRO!H$5&amp;$E995),'Hoja de Trabajo para listado'!$DE$151:$DG$151,0)),0)+IFERROR(INDEX('Hoja de Trabajo para listado'!$CD$155:$DC$1048576,MATCH($A995,'Hoja de Trabajo para listado'!$CD$155:$CD$1048576,0),MATCH((CUADRO!H$5&amp;$E995),'Hoja de Trabajo para listado'!$CD$151:$DC$151,0)),0)</f>
        <v>0</v>
      </c>
      <c r="I995" s="257">
        <f ca="1">+IFERROR(INDEX('Hoja de Trabajo para listado'!$A$155:$Z$1048576,MATCH($A995,'Hoja de Trabajo para listado'!$A$155:$A$1048576,0),MATCH((CUADRO!I$5&amp;$E995),'Hoja de Trabajo para listado'!$A$151:$Z$151,0)),0)+IFERROR(INDEX('Hoja de Trabajo para listado'!$AB$155:$BA$1048576,MATCH($A995,'Hoja de Trabajo para listado'!$AB$155:$AB$1048576,0),MATCH((CUADRO!I$5&amp;$E995),'Hoja de Trabajo para listado'!$AB$151:$BA$151,0)),0)+IFERROR(INDEX('Hoja de Trabajo para listado'!$BC$155:$CB$1048576,MATCH($A995,'Hoja de Trabajo para listado'!$BC$155:$BC$1048576,0),MATCH((CUADRO!I$5&amp;$E995),'Hoja de Trabajo para listado'!$BC$151:$CB$151,0)),0)+IFERROR(INDEX('Hoja de Trabajo para listado'!$DE$153:$DG$274,MATCH($A995,'Hoja de Trabajo para listado'!$DE$153:$DE$1048576,0),MATCH((CUADRO!I$5&amp;$E995),'Hoja de Trabajo para listado'!$DE$151:$DG$151,0)),0)+IFERROR(INDEX('Hoja de Trabajo para listado'!$CD$155:$DC$1048576,MATCH($A995,'Hoja de Trabajo para listado'!$CD$155:$CD$1048576,0),MATCH((CUADRO!I$5&amp;$E995),'Hoja de Trabajo para listado'!$CD$151:$DC$151,0)),0)</f>
        <v>0</v>
      </c>
      <c r="J995" s="257">
        <f ca="1">+IFERROR(INDEX('Hoja de Trabajo para listado'!$A$155:$Z$1048576,MATCH($A995,'Hoja de Trabajo para listado'!$A$155:$A$1048576,0),MATCH((CUADRO!J$5&amp;$E995),'Hoja de Trabajo para listado'!$A$151:$Z$151,0)),0)+IFERROR(INDEX('Hoja de Trabajo para listado'!$AB$155:$BA$1048576,MATCH($A995,'Hoja de Trabajo para listado'!$AB$155:$AB$1048576,0),MATCH((CUADRO!J$5&amp;$E995),'Hoja de Trabajo para listado'!$AB$151:$BA$151,0)),0)+IFERROR(INDEX('Hoja de Trabajo para listado'!$BC$155:$CB$1048576,MATCH($A995,'Hoja de Trabajo para listado'!$BC$155:$BC$1048576,0),MATCH((CUADRO!J$5&amp;$E995),'Hoja de Trabajo para listado'!$BC$151:$CB$151,0)),0)+IFERROR(INDEX('Hoja de Trabajo para listado'!$DE$153:$DG$274,MATCH($A995,'Hoja de Trabajo para listado'!$DE$153:$DE$1048576,0),MATCH((CUADRO!J$5&amp;$E995),'Hoja de Trabajo para listado'!$DE$151:$DG$151,0)),0)+IFERROR(INDEX('Hoja de Trabajo para listado'!$CD$155:$DC$1048576,MATCH($A995,'Hoja de Trabajo para listado'!$CD$155:$CD$1048576,0),MATCH((CUADRO!J$5&amp;$E995),'Hoja de Trabajo para listado'!$CD$151:$DC$151,0)),0)</f>
        <v>0</v>
      </c>
      <c r="K995" s="257">
        <f ca="1">+IFERROR(INDEX('Hoja de Trabajo para listado'!$A$155:$Z$1048576,MATCH($A995,'Hoja de Trabajo para listado'!$A$155:$A$1048576,0),MATCH((CUADRO!K$5&amp;$E995),'Hoja de Trabajo para listado'!$A$151:$Z$151,0)),0)+IFERROR(INDEX('Hoja de Trabajo para listado'!$AB$155:$BA$1048576,MATCH($A995,'Hoja de Trabajo para listado'!$AB$155:$AB$1048576,0),MATCH((CUADRO!K$5&amp;$E995),'Hoja de Trabajo para listado'!$AB$151:$BA$151,0)),0)+IFERROR(INDEX('Hoja de Trabajo para listado'!$BC$155:$CB$1048576,MATCH($A995,'Hoja de Trabajo para listado'!$BC$155:$BC$1048576,0),MATCH((CUADRO!K$5&amp;$E995),'Hoja de Trabajo para listado'!$BC$151:$CB$151,0)),0)+IFERROR(INDEX('Hoja de Trabajo para listado'!$DE$153:$DG$274,MATCH($A995,'Hoja de Trabajo para listado'!$DE$153:$DE$1048576,0),MATCH((CUADRO!K$5&amp;$E995),'Hoja de Trabajo para listado'!$DE$151:$DG$151,0)),0)+IFERROR(INDEX('Hoja de Trabajo para listado'!$CD$155:$DC$1048576,MATCH($A995,'Hoja de Trabajo para listado'!$CD$155:$CD$1048576,0),MATCH((CUADRO!K$5&amp;$E995),'Hoja de Trabajo para listado'!$CD$151:$DC$151,0)),0)</f>
        <v>0</v>
      </c>
      <c r="L995" s="257">
        <f ca="1">+IFERROR(INDEX('Hoja de Trabajo para listado'!$A$155:$Z$1048576,MATCH($A995,'Hoja de Trabajo para listado'!$A$155:$A$1048576,0),MATCH((CUADRO!L$5&amp;$E995),'Hoja de Trabajo para listado'!$A$151:$Z$151,0)),0)+IFERROR(INDEX('Hoja de Trabajo para listado'!$AB$155:$BA$1048576,MATCH($A995,'Hoja de Trabajo para listado'!$AB$155:$AB$1048576,0),MATCH((CUADRO!L$5&amp;$E995),'Hoja de Trabajo para listado'!$AB$151:$BA$151,0)),0)+IFERROR(INDEX('Hoja de Trabajo para listado'!$BC$155:$CB$1048576,MATCH($A995,'Hoja de Trabajo para listado'!$BC$155:$BC$1048576,0),MATCH((CUADRO!L$5&amp;$E995),'Hoja de Trabajo para listado'!$BC$151:$CB$151,0)),0)+IFERROR(INDEX('Hoja de Trabajo para listado'!$DE$153:$DG$274,MATCH($A995,'Hoja de Trabajo para listado'!$DE$153:$DE$1048576,0),MATCH((CUADRO!L$5&amp;$E995),'Hoja de Trabajo para listado'!$DE$151:$DG$151,0)),0)+IFERROR(INDEX('Hoja de Trabajo para listado'!$CD$155:$DC$1048576,MATCH($A995,'Hoja de Trabajo para listado'!$CD$155:$CD$1048576,0),MATCH((CUADRO!L$5&amp;$E995),'Hoja de Trabajo para listado'!$CD$151:$DC$151,0)),0)</f>
        <v>0</v>
      </c>
      <c r="M995" s="257">
        <f ca="1">+IFERROR(INDEX('Hoja de Trabajo para listado'!$A$155:$Z$1048576,MATCH($A995,'Hoja de Trabajo para listado'!$A$155:$A$1048576,0),MATCH((CUADRO!M$5&amp;$E995),'Hoja de Trabajo para listado'!$A$151:$Z$151,0)),0)+IFERROR(INDEX('Hoja de Trabajo para listado'!$AB$155:$BA$1048576,MATCH($A995,'Hoja de Trabajo para listado'!$AB$155:$AB$1048576,0),MATCH((CUADRO!M$5&amp;$E995),'Hoja de Trabajo para listado'!$AB$151:$BA$151,0)),0)+IFERROR(INDEX('Hoja de Trabajo para listado'!$BC$155:$CB$1048576,MATCH($A995,'Hoja de Trabajo para listado'!$BC$155:$BC$1048576,0),MATCH((CUADRO!M$5&amp;$E995),'Hoja de Trabajo para listado'!$BC$151:$CB$151,0)),0)+IFERROR(INDEX('Hoja de Trabajo para listado'!$DE$153:$DG$274,MATCH($A995,'Hoja de Trabajo para listado'!$DE$153:$DE$1048576,0),MATCH((CUADRO!M$5&amp;$E995),'Hoja de Trabajo para listado'!$DE$151:$DG$151,0)),0)+IFERROR(INDEX('Hoja de Trabajo para listado'!$CD$155:$DC$1048576,MATCH($A995,'Hoja de Trabajo para listado'!$CD$155:$CD$1048576,0),MATCH((CUADRO!M$5&amp;$E995),'Hoja de Trabajo para listado'!$CD$151:$DC$151,0)),0)</f>
        <v>0</v>
      </c>
      <c r="N995" s="257">
        <f ca="1">+IFERROR(INDEX('Hoja de Trabajo para listado'!$A$155:$Z$1048576,MATCH($A995,'Hoja de Trabajo para listado'!$A$155:$A$1048576,0),MATCH((CUADRO!N$5&amp;$E995),'Hoja de Trabajo para listado'!$A$151:$Z$151,0)),0)+IFERROR(INDEX('Hoja de Trabajo para listado'!$AB$155:$BA$1048576,MATCH($A995,'Hoja de Trabajo para listado'!$AB$155:$AB$1048576,0),MATCH((CUADRO!N$5&amp;$E995),'Hoja de Trabajo para listado'!$AB$151:$BA$151,0)),0)+IFERROR(INDEX('Hoja de Trabajo para listado'!$BC$155:$CB$1048576,MATCH($A995,'Hoja de Trabajo para listado'!$BC$155:$BC$1048576,0),MATCH((CUADRO!N$5&amp;$E995),'Hoja de Trabajo para listado'!$BC$151:$CB$151,0)),0)+IFERROR(INDEX('Hoja de Trabajo para listado'!$DE$153:$DG$274,MATCH($A995,'Hoja de Trabajo para listado'!$DE$153:$DE$1048576,0),MATCH((CUADRO!N$5&amp;$E995),'Hoja de Trabajo para listado'!$DE$151:$DG$151,0)),0)+IFERROR(INDEX('Hoja de Trabajo para listado'!$CD$155:$DC$1048576,MATCH($A995,'Hoja de Trabajo para listado'!$CD$155:$CD$1048576,0),MATCH((CUADRO!N$5&amp;$E995),'Hoja de Trabajo para listado'!$CD$151:$DC$151,0)),0)</f>
        <v>0</v>
      </c>
      <c r="O995" s="257">
        <f ca="1">+IFERROR(INDEX('Hoja de Trabajo para listado'!$A$155:$Z$1048576,MATCH($A995,'Hoja de Trabajo para listado'!$A$155:$A$1048576,0),MATCH((CUADRO!O$5&amp;$E995),'Hoja de Trabajo para listado'!$A$151:$Z$151,0)),0)+IFERROR(INDEX('Hoja de Trabajo para listado'!$AB$155:$BA$1048576,MATCH($A995,'Hoja de Trabajo para listado'!$AB$155:$AB$1048576,0),MATCH((CUADRO!O$5&amp;$E995),'Hoja de Trabajo para listado'!$AB$151:$BA$151,0)),0)+IFERROR(INDEX('Hoja de Trabajo para listado'!$BC$155:$CB$1048576,MATCH($A995,'Hoja de Trabajo para listado'!$BC$155:$BC$1048576,0),MATCH((CUADRO!O$5&amp;$E995),'Hoja de Trabajo para listado'!$BC$151:$CB$151,0)),0)+IFERROR(INDEX('Hoja de Trabajo para listado'!$DE$153:$DG$274,MATCH($A995,'Hoja de Trabajo para listado'!$DE$153:$DE$1048576,0),MATCH((CUADRO!O$5&amp;$E995),'Hoja de Trabajo para listado'!$DE$151:$DG$151,0)),0)+IFERROR(INDEX('Hoja de Trabajo para listado'!$CD$155:$DC$1048576,MATCH($A995,'Hoja de Trabajo para listado'!$CD$155:$CD$1048576,0),MATCH((CUADRO!O$5&amp;$E995),'Hoja de Trabajo para listado'!$CD$151:$DC$151,0)),0)</f>
        <v>0</v>
      </c>
      <c r="P995" s="257">
        <f ca="1">+IFERROR(INDEX('Hoja de Trabajo para listado'!$A$155:$Z$1048576,MATCH($A995,'Hoja de Trabajo para listado'!$A$155:$A$1048576,0),MATCH((CUADRO!P$5&amp;$E995),'Hoja de Trabajo para listado'!$A$151:$Z$151,0)),0)+IFERROR(INDEX('Hoja de Trabajo para listado'!$AB$155:$BA$1048576,MATCH($A995,'Hoja de Trabajo para listado'!$AB$155:$AB$1048576,0),MATCH((CUADRO!P$5&amp;$E995),'Hoja de Trabajo para listado'!$AB$151:$BA$151,0)),0)+IFERROR(INDEX('Hoja de Trabajo para listado'!$BC$155:$CB$1048576,MATCH($A995,'Hoja de Trabajo para listado'!$BC$155:$BC$1048576,0),MATCH((CUADRO!P$5&amp;$E995),'Hoja de Trabajo para listado'!$BC$151:$CB$151,0)),0)+IFERROR(INDEX('Hoja de Trabajo para listado'!$DE$153:$DG$274,MATCH($A995,'Hoja de Trabajo para listado'!$DE$153:$DE$1048576,0),MATCH((CUADRO!P$5&amp;$E995),'Hoja de Trabajo para listado'!$DE$151:$DG$151,0)),0)+IFERROR(INDEX('Hoja de Trabajo para listado'!$CD$155:$DC$1048576,MATCH($A995,'Hoja de Trabajo para listado'!$CD$155:$CD$1048576,0),MATCH((CUADRO!P$5&amp;$E995),'Hoja de Trabajo para listado'!$CD$151:$DC$151,0)),0)</f>
        <v>0</v>
      </c>
      <c r="Q995" s="257">
        <f ca="1">+IFERROR(INDEX('Hoja de Trabajo para listado'!$A$155:$Z$1048576,MATCH($A995,'Hoja de Trabajo para listado'!$A$155:$A$1048576,0),MATCH((CUADRO!Q$5&amp;$E995),'Hoja de Trabajo para listado'!$A$151:$Z$151,0)),0)+IFERROR(INDEX('Hoja de Trabajo para listado'!$AB$155:$BA$1048576,MATCH($A995,'Hoja de Trabajo para listado'!$AB$155:$AB$1048576,0),MATCH((CUADRO!Q$5&amp;$E995),'Hoja de Trabajo para listado'!$AB$151:$BA$151,0)),0)+IFERROR(INDEX('Hoja de Trabajo para listado'!$BC$155:$CB$1048576,MATCH($A995,'Hoja de Trabajo para listado'!$BC$155:$BC$1048576,0),MATCH((CUADRO!Q$5&amp;$E995),'Hoja de Trabajo para listado'!$BC$151:$CB$151,0)),0)+IFERROR(INDEX('Hoja de Trabajo para listado'!$DE$153:$DG$274,MATCH($A995,'Hoja de Trabajo para listado'!$DE$153:$DE$1048576,0),MATCH((CUADRO!Q$5&amp;$E995),'Hoja de Trabajo para listado'!$DE$151:$DG$151,0)),0)+IFERROR(INDEX('Hoja de Trabajo para listado'!$CD$155:$DC$1048576,MATCH($A995,'Hoja de Trabajo para listado'!$CD$155:$CD$1048576,0),MATCH((CUADRO!Q$5&amp;$E995),'Hoja de Trabajo para listado'!$CD$151:$DC$151,0)),0)</f>
        <v>0</v>
      </c>
      <c r="R995" s="257">
        <f t="shared" ca="1" si="30"/>
        <v>0</v>
      </c>
      <c r="S995" s="274">
        <f ca="1">+R994+R995</f>
        <v>0</v>
      </c>
      <c r="T995" s="257">
        <f ca="1">+S995</f>
        <v>0</v>
      </c>
      <c r="U995" s="256">
        <f t="shared" si="31"/>
        <v>2</v>
      </c>
      <c r="V995" s="362" t="str">
        <f>+VLOOKUP(A995,bd_lista!$A$3:$E$590,5,FALSE)</f>
        <v>Gobiernos Autonomos Municipales</v>
      </c>
      <c r="W995" s="362"/>
      <c r="X995" s="254">
        <f>+VLOOKUP(A995,[2]Sheet1!$A$13:$D$744,4,FALSE)</f>
        <v>0</v>
      </c>
      <c r="Y995" s="254" t="e">
        <f>+VLOOKUP(X995,bd_lista!$A$3:$C$590,3,FALSE)</f>
        <v>#N/A</v>
      </c>
      <c r="Z995" s="314"/>
      <c r="AA995" s="315"/>
    </row>
    <row r="996" spans="1:27" customFormat="1" ht="15" hidden="1" customHeight="1">
      <c r="A996" s="32">
        <v>1806</v>
      </c>
      <c r="B996" s="306">
        <f>+A996</f>
        <v>1806</v>
      </c>
      <c r="C996" s="259" t="str">
        <f>+VLOOKUP(A996,bd_lista!$A$3:$C$590,3,FALSE)</f>
        <v>Gobierno Autónomo Municipal de Reyes</v>
      </c>
      <c r="D996" s="361" t="str">
        <f>+C996</f>
        <v>Gobierno Autónomo Municipal de Reyes</v>
      </c>
      <c r="E996" s="254" t="s">
        <v>1313</v>
      </c>
      <c r="F996" s="255">
        <f ca="1">+IFERROR(INDEX('Hoja de Trabajo para listado'!$A$155:$Z$1048576,MATCH($A996,'Hoja de Trabajo para listado'!$A$155:$A$1048576,0),MATCH((CUADRO!F$5&amp;$E996),'Hoja de Trabajo para listado'!$A$151:$Z$151,0)),0)+IFERROR(INDEX('Hoja de Trabajo para listado'!$AB$155:$BA$1048576,MATCH($A996,'Hoja de Trabajo para listado'!$AB$155:$AB$1048576,0),MATCH((CUADRO!F$5&amp;$E996),'Hoja de Trabajo para listado'!$AB$151:$BA$151,0)),0)+IFERROR(INDEX('Hoja de Trabajo para listado'!$BC$155:$CB$1048576,MATCH($A996,'Hoja de Trabajo para listado'!$BC$155:$BC$1048576,0),MATCH((CUADRO!F$5&amp;$E996),'Hoja de Trabajo para listado'!$BC$151:$CB$151,0)),0)+IFERROR(INDEX('Hoja de Trabajo para listado'!$DE$153:$DG$274,MATCH($A996,'Hoja de Trabajo para listado'!$DE$153:$DE$1048576,0),MATCH((CUADRO!F$5&amp;$E996),'Hoja de Trabajo para listado'!$DE$151:$DG$151,0)),0)+IFERROR(INDEX('Hoja de Trabajo para listado'!$CD$155:$DC$1048576,MATCH($A996,'Hoja de Trabajo para listado'!$CD$155:$CD$1048576,0),MATCH((CUADRO!F$5&amp;$E996),'Hoja de Trabajo para listado'!$CD$151:$DC$151,0)),0)</f>
        <v>0</v>
      </c>
      <c r="G996" s="255">
        <f ca="1">+IFERROR(INDEX('Hoja de Trabajo para listado'!$A$155:$Z$1048576,MATCH($A996,'Hoja de Trabajo para listado'!$A$155:$A$1048576,0),MATCH((CUADRO!G$5&amp;$E996),'Hoja de Trabajo para listado'!$A$151:$Z$151,0)),0)+IFERROR(INDEX('Hoja de Trabajo para listado'!$AB$155:$BA$1048576,MATCH($A996,'Hoja de Trabajo para listado'!$AB$155:$AB$1048576,0),MATCH((CUADRO!G$5&amp;$E996),'Hoja de Trabajo para listado'!$AB$151:$BA$151,0)),0)+IFERROR(INDEX('Hoja de Trabajo para listado'!$BC$155:$CB$1048576,MATCH($A996,'Hoja de Trabajo para listado'!$BC$155:$BC$1048576,0),MATCH((CUADRO!G$5&amp;$E996),'Hoja de Trabajo para listado'!$BC$151:$CB$151,0)),0)+IFERROR(INDEX('Hoja de Trabajo para listado'!$DE$153:$DG$274,MATCH($A996,'Hoja de Trabajo para listado'!$DE$153:$DE$1048576,0),MATCH((CUADRO!G$5&amp;$E996),'Hoja de Trabajo para listado'!$DE$151:$DG$151,0)),0)+IFERROR(INDEX('Hoja de Trabajo para listado'!$CD$155:$DC$1048576,MATCH($A996,'Hoja de Trabajo para listado'!$CD$155:$CD$1048576,0),MATCH((CUADRO!G$5&amp;$E996),'Hoja de Trabajo para listado'!$CD$151:$DC$151,0)),0)</f>
        <v>0</v>
      </c>
      <c r="H996" s="255">
        <f ca="1">+IFERROR(INDEX('Hoja de Trabajo para listado'!$A$155:$Z$1048576,MATCH($A996,'Hoja de Trabajo para listado'!$A$155:$A$1048576,0),MATCH((CUADRO!H$5&amp;$E996),'Hoja de Trabajo para listado'!$A$151:$Z$151,0)),0)+IFERROR(INDEX('Hoja de Trabajo para listado'!$AB$155:$BA$1048576,MATCH($A996,'Hoja de Trabajo para listado'!$AB$155:$AB$1048576,0),MATCH((CUADRO!H$5&amp;$E996),'Hoja de Trabajo para listado'!$AB$151:$BA$151,0)),0)+IFERROR(INDEX('Hoja de Trabajo para listado'!$BC$155:$CB$1048576,MATCH($A996,'Hoja de Trabajo para listado'!$BC$155:$BC$1048576,0),MATCH((CUADRO!H$5&amp;$E996),'Hoja de Trabajo para listado'!$BC$151:$CB$151,0)),0)+IFERROR(INDEX('Hoja de Trabajo para listado'!$DE$153:$DG$274,MATCH($A996,'Hoja de Trabajo para listado'!$DE$153:$DE$1048576,0),MATCH((CUADRO!H$5&amp;$E996),'Hoja de Trabajo para listado'!$DE$151:$DG$151,0)),0)+IFERROR(INDEX('Hoja de Trabajo para listado'!$CD$155:$DC$1048576,MATCH($A996,'Hoja de Trabajo para listado'!$CD$155:$CD$1048576,0),MATCH((CUADRO!H$5&amp;$E996),'Hoja de Trabajo para listado'!$CD$151:$DC$151,0)),0)</f>
        <v>0</v>
      </c>
      <c r="I996" s="255">
        <f ca="1">+IFERROR(INDEX('Hoja de Trabajo para listado'!$A$155:$Z$1048576,MATCH($A996,'Hoja de Trabajo para listado'!$A$155:$A$1048576,0),MATCH((CUADRO!I$5&amp;$E996),'Hoja de Trabajo para listado'!$A$151:$Z$151,0)),0)+IFERROR(INDEX('Hoja de Trabajo para listado'!$AB$155:$BA$1048576,MATCH($A996,'Hoja de Trabajo para listado'!$AB$155:$AB$1048576,0),MATCH((CUADRO!I$5&amp;$E996),'Hoja de Trabajo para listado'!$AB$151:$BA$151,0)),0)+IFERROR(INDEX('Hoja de Trabajo para listado'!$BC$155:$CB$1048576,MATCH($A996,'Hoja de Trabajo para listado'!$BC$155:$BC$1048576,0),MATCH((CUADRO!I$5&amp;$E996),'Hoja de Trabajo para listado'!$BC$151:$CB$151,0)),0)+IFERROR(INDEX('Hoja de Trabajo para listado'!$DE$153:$DG$274,MATCH($A996,'Hoja de Trabajo para listado'!$DE$153:$DE$1048576,0),MATCH((CUADRO!I$5&amp;$E996),'Hoja de Trabajo para listado'!$DE$151:$DG$151,0)),0)+IFERROR(INDEX('Hoja de Trabajo para listado'!$CD$155:$DC$1048576,MATCH($A996,'Hoja de Trabajo para listado'!$CD$155:$CD$1048576,0),MATCH((CUADRO!I$5&amp;$E996),'Hoja de Trabajo para listado'!$CD$151:$DC$151,0)),0)</f>
        <v>0</v>
      </c>
      <c r="J996" s="255">
        <f ca="1">+IFERROR(INDEX('Hoja de Trabajo para listado'!$A$155:$Z$1048576,MATCH($A996,'Hoja de Trabajo para listado'!$A$155:$A$1048576,0),MATCH((CUADRO!J$5&amp;$E996),'Hoja de Trabajo para listado'!$A$151:$Z$151,0)),0)+IFERROR(INDEX('Hoja de Trabajo para listado'!$AB$155:$BA$1048576,MATCH($A996,'Hoja de Trabajo para listado'!$AB$155:$AB$1048576,0),MATCH((CUADRO!J$5&amp;$E996),'Hoja de Trabajo para listado'!$AB$151:$BA$151,0)),0)+IFERROR(INDEX('Hoja de Trabajo para listado'!$BC$155:$CB$1048576,MATCH($A996,'Hoja de Trabajo para listado'!$BC$155:$BC$1048576,0),MATCH((CUADRO!J$5&amp;$E996),'Hoja de Trabajo para listado'!$BC$151:$CB$151,0)),0)+IFERROR(INDEX('Hoja de Trabajo para listado'!$DE$153:$DG$274,MATCH($A996,'Hoja de Trabajo para listado'!$DE$153:$DE$1048576,0),MATCH((CUADRO!J$5&amp;$E996),'Hoja de Trabajo para listado'!$DE$151:$DG$151,0)),0)+IFERROR(INDEX('Hoja de Trabajo para listado'!$CD$155:$DC$1048576,MATCH($A996,'Hoja de Trabajo para listado'!$CD$155:$CD$1048576,0),MATCH((CUADRO!J$5&amp;$E996),'Hoja de Trabajo para listado'!$CD$151:$DC$151,0)),0)</f>
        <v>0</v>
      </c>
      <c r="K996" s="255">
        <f ca="1">+IFERROR(INDEX('Hoja de Trabajo para listado'!$A$155:$Z$1048576,MATCH($A996,'Hoja de Trabajo para listado'!$A$155:$A$1048576,0),MATCH((CUADRO!K$5&amp;$E996),'Hoja de Trabajo para listado'!$A$151:$Z$151,0)),0)+IFERROR(INDEX('Hoja de Trabajo para listado'!$AB$155:$BA$1048576,MATCH($A996,'Hoja de Trabajo para listado'!$AB$155:$AB$1048576,0),MATCH((CUADRO!K$5&amp;$E996),'Hoja de Trabajo para listado'!$AB$151:$BA$151,0)),0)+IFERROR(INDEX('Hoja de Trabajo para listado'!$BC$155:$CB$1048576,MATCH($A996,'Hoja de Trabajo para listado'!$BC$155:$BC$1048576,0),MATCH((CUADRO!K$5&amp;$E996),'Hoja de Trabajo para listado'!$BC$151:$CB$151,0)),0)+IFERROR(INDEX('Hoja de Trabajo para listado'!$DE$153:$DG$274,MATCH($A996,'Hoja de Trabajo para listado'!$DE$153:$DE$1048576,0),MATCH((CUADRO!K$5&amp;$E996),'Hoja de Trabajo para listado'!$DE$151:$DG$151,0)),0)+IFERROR(INDEX('Hoja de Trabajo para listado'!$CD$155:$DC$1048576,MATCH($A996,'Hoja de Trabajo para listado'!$CD$155:$CD$1048576,0),MATCH((CUADRO!K$5&amp;$E996),'Hoja de Trabajo para listado'!$CD$151:$DC$151,0)),0)</f>
        <v>0</v>
      </c>
      <c r="L996" s="255">
        <f ca="1">+IFERROR(INDEX('Hoja de Trabajo para listado'!$A$155:$Z$1048576,MATCH($A996,'Hoja de Trabajo para listado'!$A$155:$A$1048576,0),MATCH((CUADRO!L$5&amp;$E996),'Hoja de Trabajo para listado'!$A$151:$Z$151,0)),0)+IFERROR(INDEX('Hoja de Trabajo para listado'!$AB$155:$BA$1048576,MATCH($A996,'Hoja de Trabajo para listado'!$AB$155:$AB$1048576,0),MATCH((CUADRO!L$5&amp;$E996),'Hoja de Trabajo para listado'!$AB$151:$BA$151,0)),0)+IFERROR(INDEX('Hoja de Trabajo para listado'!$BC$155:$CB$1048576,MATCH($A996,'Hoja de Trabajo para listado'!$BC$155:$BC$1048576,0),MATCH((CUADRO!L$5&amp;$E996),'Hoja de Trabajo para listado'!$BC$151:$CB$151,0)),0)+IFERROR(INDEX('Hoja de Trabajo para listado'!$DE$153:$DG$274,MATCH($A996,'Hoja de Trabajo para listado'!$DE$153:$DE$1048576,0),MATCH((CUADRO!L$5&amp;$E996),'Hoja de Trabajo para listado'!$DE$151:$DG$151,0)),0)+IFERROR(INDEX('Hoja de Trabajo para listado'!$CD$155:$DC$1048576,MATCH($A996,'Hoja de Trabajo para listado'!$CD$155:$CD$1048576,0),MATCH((CUADRO!L$5&amp;$E996),'Hoja de Trabajo para listado'!$CD$151:$DC$151,0)),0)</f>
        <v>0</v>
      </c>
      <c r="M996" s="255">
        <f ca="1">+IFERROR(INDEX('Hoja de Trabajo para listado'!$A$155:$Z$1048576,MATCH($A996,'Hoja de Trabajo para listado'!$A$155:$A$1048576,0),MATCH((CUADRO!M$5&amp;$E996),'Hoja de Trabajo para listado'!$A$151:$Z$151,0)),0)+IFERROR(INDEX('Hoja de Trabajo para listado'!$AB$155:$BA$1048576,MATCH($A996,'Hoja de Trabajo para listado'!$AB$155:$AB$1048576,0),MATCH((CUADRO!M$5&amp;$E996),'Hoja de Trabajo para listado'!$AB$151:$BA$151,0)),0)+IFERROR(INDEX('Hoja de Trabajo para listado'!$BC$155:$CB$1048576,MATCH($A996,'Hoja de Trabajo para listado'!$BC$155:$BC$1048576,0),MATCH((CUADRO!M$5&amp;$E996),'Hoja de Trabajo para listado'!$BC$151:$CB$151,0)),0)+IFERROR(INDEX('Hoja de Trabajo para listado'!$DE$153:$DG$274,MATCH($A996,'Hoja de Trabajo para listado'!$DE$153:$DE$1048576,0),MATCH((CUADRO!M$5&amp;$E996),'Hoja de Trabajo para listado'!$DE$151:$DG$151,0)),0)+IFERROR(INDEX('Hoja de Trabajo para listado'!$CD$155:$DC$1048576,MATCH($A996,'Hoja de Trabajo para listado'!$CD$155:$CD$1048576,0),MATCH((CUADRO!M$5&amp;$E996),'Hoja de Trabajo para listado'!$CD$151:$DC$151,0)),0)</f>
        <v>0</v>
      </c>
      <c r="N996" s="255">
        <f ca="1">+IFERROR(INDEX('Hoja de Trabajo para listado'!$A$155:$Z$1048576,MATCH($A996,'Hoja de Trabajo para listado'!$A$155:$A$1048576,0),MATCH((CUADRO!N$5&amp;$E996),'Hoja de Trabajo para listado'!$A$151:$Z$151,0)),0)+IFERROR(INDEX('Hoja de Trabajo para listado'!$AB$155:$BA$1048576,MATCH($A996,'Hoja de Trabajo para listado'!$AB$155:$AB$1048576,0),MATCH((CUADRO!N$5&amp;$E996),'Hoja de Trabajo para listado'!$AB$151:$BA$151,0)),0)+IFERROR(INDEX('Hoja de Trabajo para listado'!$BC$155:$CB$1048576,MATCH($A996,'Hoja de Trabajo para listado'!$BC$155:$BC$1048576,0),MATCH((CUADRO!N$5&amp;$E996),'Hoja de Trabajo para listado'!$BC$151:$CB$151,0)),0)+IFERROR(INDEX('Hoja de Trabajo para listado'!$DE$153:$DG$274,MATCH($A996,'Hoja de Trabajo para listado'!$DE$153:$DE$1048576,0),MATCH((CUADRO!N$5&amp;$E996),'Hoja de Trabajo para listado'!$DE$151:$DG$151,0)),0)+IFERROR(INDEX('Hoja de Trabajo para listado'!$CD$155:$DC$1048576,MATCH($A996,'Hoja de Trabajo para listado'!$CD$155:$CD$1048576,0),MATCH((CUADRO!N$5&amp;$E996),'Hoja de Trabajo para listado'!$CD$151:$DC$151,0)),0)</f>
        <v>0</v>
      </c>
      <c r="O996" s="255">
        <f ca="1">+IFERROR(INDEX('Hoja de Trabajo para listado'!$A$155:$Z$1048576,MATCH($A996,'Hoja de Trabajo para listado'!$A$155:$A$1048576,0),MATCH((CUADRO!O$5&amp;$E996),'Hoja de Trabajo para listado'!$A$151:$Z$151,0)),0)+IFERROR(INDEX('Hoja de Trabajo para listado'!$AB$155:$BA$1048576,MATCH($A996,'Hoja de Trabajo para listado'!$AB$155:$AB$1048576,0),MATCH((CUADRO!O$5&amp;$E996),'Hoja de Trabajo para listado'!$AB$151:$BA$151,0)),0)+IFERROR(INDEX('Hoja de Trabajo para listado'!$BC$155:$CB$1048576,MATCH($A996,'Hoja de Trabajo para listado'!$BC$155:$BC$1048576,0),MATCH((CUADRO!O$5&amp;$E996),'Hoja de Trabajo para listado'!$BC$151:$CB$151,0)),0)+IFERROR(INDEX('Hoja de Trabajo para listado'!$DE$153:$DG$274,MATCH($A996,'Hoja de Trabajo para listado'!$DE$153:$DE$1048576,0),MATCH((CUADRO!O$5&amp;$E996),'Hoja de Trabajo para listado'!$DE$151:$DG$151,0)),0)+IFERROR(INDEX('Hoja de Trabajo para listado'!$CD$155:$DC$1048576,MATCH($A996,'Hoja de Trabajo para listado'!$CD$155:$CD$1048576,0),MATCH((CUADRO!O$5&amp;$E996),'Hoja de Trabajo para listado'!$CD$151:$DC$151,0)),0)</f>
        <v>0</v>
      </c>
      <c r="P996" s="255">
        <f ca="1">+IFERROR(INDEX('Hoja de Trabajo para listado'!$A$155:$Z$1048576,MATCH($A996,'Hoja de Trabajo para listado'!$A$155:$A$1048576,0),MATCH((CUADRO!P$5&amp;$E996),'Hoja de Trabajo para listado'!$A$151:$Z$151,0)),0)+IFERROR(INDEX('Hoja de Trabajo para listado'!$AB$155:$BA$1048576,MATCH($A996,'Hoja de Trabajo para listado'!$AB$155:$AB$1048576,0),MATCH((CUADRO!P$5&amp;$E996),'Hoja de Trabajo para listado'!$AB$151:$BA$151,0)),0)+IFERROR(INDEX('Hoja de Trabajo para listado'!$BC$155:$CB$1048576,MATCH($A996,'Hoja de Trabajo para listado'!$BC$155:$BC$1048576,0),MATCH((CUADRO!P$5&amp;$E996),'Hoja de Trabajo para listado'!$BC$151:$CB$151,0)),0)+IFERROR(INDEX('Hoja de Trabajo para listado'!$DE$153:$DG$274,MATCH($A996,'Hoja de Trabajo para listado'!$DE$153:$DE$1048576,0),MATCH((CUADRO!P$5&amp;$E996),'Hoja de Trabajo para listado'!$DE$151:$DG$151,0)),0)+IFERROR(INDEX('Hoja de Trabajo para listado'!$CD$155:$DC$1048576,MATCH($A996,'Hoja de Trabajo para listado'!$CD$155:$CD$1048576,0),MATCH((CUADRO!P$5&amp;$E996),'Hoja de Trabajo para listado'!$CD$151:$DC$151,0)),0)</f>
        <v>0</v>
      </c>
      <c r="Q996" s="255">
        <f ca="1">+IFERROR(INDEX('Hoja de Trabajo para listado'!$A$155:$Z$1048576,MATCH($A996,'Hoja de Trabajo para listado'!$A$155:$A$1048576,0),MATCH((CUADRO!Q$5&amp;$E996),'Hoja de Trabajo para listado'!$A$151:$Z$151,0)),0)+IFERROR(INDEX('Hoja de Trabajo para listado'!$AB$155:$BA$1048576,MATCH($A996,'Hoja de Trabajo para listado'!$AB$155:$AB$1048576,0),MATCH((CUADRO!Q$5&amp;$E996),'Hoja de Trabajo para listado'!$AB$151:$BA$151,0)),0)+IFERROR(INDEX('Hoja de Trabajo para listado'!$BC$155:$CB$1048576,MATCH($A996,'Hoja de Trabajo para listado'!$BC$155:$BC$1048576,0),MATCH((CUADRO!Q$5&amp;$E996),'Hoja de Trabajo para listado'!$BC$151:$CB$151,0)),0)+IFERROR(INDEX('Hoja de Trabajo para listado'!$DE$153:$DG$274,MATCH($A996,'Hoja de Trabajo para listado'!$DE$153:$DE$1048576,0),MATCH((CUADRO!Q$5&amp;$E996),'Hoja de Trabajo para listado'!$DE$151:$DG$151,0)),0)+IFERROR(INDEX('Hoja de Trabajo para listado'!$CD$155:$DC$1048576,MATCH($A996,'Hoja de Trabajo para listado'!$CD$155:$CD$1048576,0),MATCH((CUADRO!Q$5&amp;$E996),'Hoja de Trabajo para listado'!$CD$151:$DC$151,0)),0)</f>
        <v>0</v>
      </c>
      <c r="R996" s="255">
        <f t="shared" ca="1" si="30"/>
        <v>0</v>
      </c>
      <c r="S996" s="262"/>
      <c r="T996" s="255">
        <f ca="1">+T997</f>
        <v>0</v>
      </c>
      <c r="U996" s="254">
        <f t="shared" si="31"/>
        <v>1</v>
      </c>
      <c r="V996" s="362" t="str">
        <f>+VLOOKUP(A996,bd_lista!$A$3:$E$590,5,FALSE)</f>
        <v>Gobiernos Autonomos Municipales</v>
      </c>
      <c r="W996" s="361" t="str">
        <f>+V996</f>
        <v>Gobiernos Autonomos Municipales</v>
      </c>
      <c r="X996" s="254">
        <f>+VLOOKUP(A996,[2]Sheet1!$A$13:$D$744,4,FALSE)</f>
        <v>0</v>
      </c>
      <c r="Y996" s="254" t="e">
        <f>+VLOOKUP(X996,bd_lista!$A$3:$C$590,3,FALSE)</f>
        <v>#N/A</v>
      </c>
      <c r="Z996" s="316">
        <f>+X996</f>
        <v>0</v>
      </c>
      <c r="AA996" s="317" t="e">
        <f>+Y996</f>
        <v>#N/A</v>
      </c>
    </row>
    <row r="997" spans="1:27" customFormat="1" ht="15" hidden="1" customHeight="1">
      <c r="A997" s="32">
        <v>1806</v>
      </c>
      <c r="B997" s="307"/>
      <c r="C997" s="259" t="str">
        <f>+VLOOKUP(A997,bd_lista!$A$3:$C$590,3,FALSE)</f>
        <v>Gobierno Autónomo Municipal de Reyes</v>
      </c>
      <c r="D997" s="362"/>
      <c r="E997" s="256" t="s">
        <v>1314</v>
      </c>
      <c r="F997" s="257">
        <f ca="1">+IFERROR(INDEX('Hoja de Trabajo para listado'!$A$155:$Z$1048576,MATCH($A997,'Hoja de Trabajo para listado'!$A$155:$A$1048576,0),MATCH((CUADRO!F$5&amp;$E997),'Hoja de Trabajo para listado'!$A$151:$Z$151,0)),0)+IFERROR(INDEX('Hoja de Trabajo para listado'!$AB$155:$BA$1048576,MATCH($A997,'Hoja de Trabajo para listado'!$AB$155:$AB$1048576,0),MATCH((CUADRO!F$5&amp;$E997),'Hoja de Trabajo para listado'!$AB$151:$BA$151,0)),0)+IFERROR(INDEX('Hoja de Trabajo para listado'!$BC$155:$CB$1048576,MATCH($A997,'Hoja de Trabajo para listado'!$BC$155:$BC$1048576,0),MATCH((CUADRO!F$5&amp;$E997),'Hoja de Trabajo para listado'!$BC$151:$CB$151,0)),0)+IFERROR(INDEX('Hoja de Trabajo para listado'!$DE$153:$DG$274,MATCH($A997,'Hoja de Trabajo para listado'!$DE$153:$DE$1048576,0),MATCH((CUADRO!F$5&amp;$E997),'Hoja de Trabajo para listado'!$DE$151:$DG$151,0)),0)+IFERROR(INDEX('Hoja de Trabajo para listado'!$CD$155:$DC$1048576,MATCH($A997,'Hoja de Trabajo para listado'!$CD$155:$CD$1048576,0),MATCH((CUADRO!F$5&amp;$E997),'Hoja de Trabajo para listado'!$CD$151:$DC$151,0)),0)</f>
        <v>0</v>
      </c>
      <c r="G997" s="257">
        <f ca="1">+IFERROR(INDEX('Hoja de Trabajo para listado'!$A$155:$Z$1048576,MATCH($A997,'Hoja de Trabajo para listado'!$A$155:$A$1048576,0),MATCH((CUADRO!G$5&amp;$E997),'Hoja de Trabajo para listado'!$A$151:$Z$151,0)),0)+IFERROR(INDEX('Hoja de Trabajo para listado'!$AB$155:$BA$1048576,MATCH($A997,'Hoja de Trabajo para listado'!$AB$155:$AB$1048576,0),MATCH((CUADRO!G$5&amp;$E997),'Hoja de Trabajo para listado'!$AB$151:$BA$151,0)),0)+IFERROR(INDEX('Hoja de Trabajo para listado'!$BC$155:$CB$1048576,MATCH($A997,'Hoja de Trabajo para listado'!$BC$155:$BC$1048576,0),MATCH((CUADRO!G$5&amp;$E997),'Hoja de Trabajo para listado'!$BC$151:$CB$151,0)),0)+IFERROR(INDEX('Hoja de Trabajo para listado'!$DE$153:$DG$274,MATCH($A997,'Hoja de Trabajo para listado'!$DE$153:$DE$1048576,0),MATCH((CUADRO!G$5&amp;$E997),'Hoja de Trabajo para listado'!$DE$151:$DG$151,0)),0)+IFERROR(INDEX('Hoja de Trabajo para listado'!$CD$155:$DC$1048576,MATCH($A997,'Hoja de Trabajo para listado'!$CD$155:$CD$1048576,0),MATCH((CUADRO!G$5&amp;$E997),'Hoja de Trabajo para listado'!$CD$151:$DC$151,0)),0)</f>
        <v>0</v>
      </c>
      <c r="H997" s="257">
        <f ca="1">+IFERROR(INDEX('Hoja de Trabajo para listado'!$A$155:$Z$1048576,MATCH($A997,'Hoja de Trabajo para listado'!$A$155:$A$1048576,0),MATCH((CUADRO!H$5&amp;$E997),'Hoja de Trabajo para listado'!$A$151:$Z$151,0)),0)+IFERROR(INDEX('Hoja de Trabajo para listado'!$AB$155:$BA$1048576,MATCH($A997,'Hoja de Trabajo para listado'!$AB$155:$AB$1048576,0),MATCH((CUADRO!H$5&amp;$E997),'Hoja de Trabajo para listado'!$AB$151:$BA$151,0)),0)+IFERROR(INDEX('Hoja de Trabajo para listado'!$BC$155:$CB$1048576,MATCH($A997,'Hoja de Trabajo para listado'!$BC$155:$BC$1048576,0),MATCH((CUADRO!H$5&amp;$E997),'Hoja de Trabajo para listado'!$BC$151:$CB$151,0)),0)+IFERROR(INDEX('Hoja de Trabajo para listado'!$DE$153:$DG$274,MATCH($A997,'Hoja de Trabajo para listado'!$DE$153:$DE$1048576,0),MATCH((CUADRO!H$5&amp;$E997),'Hoja de Trabajo para listado'!$DE$151:$DG$151,0)),0)+IFERROR(INDEX('Hoja de Trabajo para listado'!$CD$155:$DC$1048576,MATCH($A997,'Hoja de Trabajo para listado'!$CD$155:$CD$1048576,0),MATCH((CUADRO!H$5&amp;$E997),'Hoja de Trabajo para listado'!$CD$151:$DC$151,0)),0)</f>
        <v>0</v>
      </c>
      <c r="I997" s="257">
        <f ca="1">+IFERROR(INDEX('Hoja de Trabajo para listado'!$A$155:$Z$1048576,MATCH($A997,'Hoja de Trabajo para listado'!$A$155:$A$1048576,0),MATCH((CUADRO!I$5&amp;$E997),'Hoja de Trabajo para listado'!$A$151:$Z$151,0)),0)+IFERROR(INDEX('Hoja de Trabajo para listado'!$AB$155:$BA$1048576,MATCH($A997,'Hoja de Trabajo para listado'!$AB$155:$AB$1048576,0),MATCH((CUADRO!I$5&amp;$E997),'Hoja de Trabajo para listado'!$AB$151:$BA$151,0)),0)+IFERROR(INDEX('Hoja de Trabajo para listado'!$BC$155:$CB$1048576,MATCH($A997,'Hoja de Trabajo para listado'!$BC$155:$BC$1048576,0),MATCH((CUADRO!I$5&amp;$E997),'Hoja de Trabajo para listado'!$BC$151:$CB$151,0)),0)+IFERROR(INDEX('Hoja de Trabajo para listado'!$DE$153:$DG$274,MATCH($A997,'Hoja de Trabajo para listado'!$DE$153:$DE$1048576,0),MATCH((CUADRO!I$5&amp;$E997),'Hoja de Trabajo para listado'!$DE$151:$DG$151,0)),0)+IFERROR(INDEX('Hoja de Trabajo para listado'!$CD$155:$DC$1048576,MATCH($A997,'Hoja de Trabajo para listado'!$CD$155:$CD$1048576,0),MATCH((CUADRO!I$5&amp;$E997),'Hoja de Trabajo para listado'!$CD$151:$DC$151,0)),0)</f>
        <v>0</v>
      </c>
      <c r="J997" s="257">
        <f ca="1">+IFERROR(INDEX('Hoja de Trabajo para listado'!$A$155:$Z$1048576,MATCH($A997,'Hoja de Trabajo para listado'!$A$155:$A$1048576,0),MATCH((CUADRO!J$5&amp;$E997),'Hoja de Trabajo para listado'!$A$151:$Z$151,0)),0)+IFERROR(INDEX('Hoja de Trabajo para listado'!$AB$155:$BA$1048576,MATCH($A997,'Hoja de Trabajo para listado'!$AB$155:$AB$1048576,0),MATCH((CUADRO!J$5&amp;$E997),'Hoja de Trabajo para listado'!$AB$151:$BA$151,0)),0)+IFERROR(INDEX('Hoja de Trabajo para listado'!$BC$155:$CB$1048576,MATCH($A997,'Hoja de Trabajo para listado'!$BC$155:$BC$1048576,0),MATCH((CUADRO!J$5&amp;$E997),'Hoja de Trabajo para listado'!$BC$151:$CB$151,0)),0)+IFERROR(INDEX('Hoja de Trabajo para listado'!$DE$153:$DG$274,MATCH($A997,'Hoja de Trabajo para listado'!$DE$153:$DE$1048576,0),MATCH((CUADRO!J$5&amp;$E997),'Hoja de Trabajo para listado'!$DE$151:$DG$151,0)),0)+IFERROR(INDEX('Hoja de Trabajo para listado'!$CD$155:$DC$1048576,MATCH($A997,'Hoja de Trabajo para listado'!$CD$155:$CD$1048576,0),MATCH((CUADRO!J$5&amp;$E997),'Hoja de Trabajo para listado'!$CD$151:$DC$151,0)),0)</f>
        <v>0</v>
      </c>
      <c r="K997" s="257">
        <f ca="1">+IFERROR(INDEX('Hoja de Trabajo para listado'!$A$155:$Z$1048576,MATCH($A997,'Hoja de Trabajo para listado'!$A$155:$A$1048576,0),MATCH((CUADRO!K$5&amp;$E997),'Hoja de Trabajo para listado'!$A$151:$Z$151,0)),0)+IFERROR(INDEX('Hoja de Trabajo para listado'!$AB$155:$BA$1048576,MATCH($A997,'Hoja de Trabajo para listado'!$AB$155:$AB$1048576,0),MATCH((CUADRO!K$5&amp;$E997),'Hoja de Trabajo para listado'!$AB$151:$BA$151,0)),0)+IFERROR(INDEX('Hoja de Trabajo para listado'!$BC$155:$CB$1048576,MATCH($A997,'Hoja de Trabajo para listado'!$BC$155:$BC$1048576,0),MATCH((CUADRO!K$5&amp;$E997),'Hoja de Trabajo para listado'!$BC$151:$CB$151,0)),0)+IFERROR(INDEX('Hoja de Trabajo para listado'!$DE$153:$DG$274,MATCH($A997,'Hoja de Trabajo para listado'!$DE$153:$DE$1048576,0),MATCH((CUADRO!K$5&amp;$E997),'Hoja de Trabajo para listado'!$DE$151:$DG$151,0)),0)+IFERROR(INDEX('Hoja de Trabajo para listado'!$CD$155:$DC$1048576,MATCH($A997,'Hoja de Trabajo para listado'!$CD$155:$CD$1048576,0),MATCH((CUADRO!K$5&amp;$E997),'Hoja de Trabajo para listado'!$CD$151:$DC$151,0)),0)</f>
        <v>0</v>
      </c>
      <c r="L997" s="257">
        <f ca="1">+IFERROR(INDEX('Hoja de Trabajo para listado'!$A$155:$Z$1048576,MATCH($A997,'Hoja de Trabajo para listado'!$A$155:$A$1048576,0),MATCH((CUADRO!L$5&amp;$E997),'Hoja de Trabajo para listado'!$A$151:$Z$151,0)),0)+IFERROR(INDEX('Hoja de Trabajo para listado'!$AB$155:$BA$1048576,MATCH($A997,'Hoja de Trabajo para listado'!$AB$155:$AB$1048576,0),MATCH((CUADRO!L$5&amp;$E997),'Hoja de Trabajo para listado'!$AB$151:$BA$151,0)),0)+IFERROR(INDEX('Hoja de Trabajo para listado'!$BC$155:$CB$1048576,MATCH($A997,'Hoja de Trabajo para listado'!$BC$155:$BC$1048576,0),MATCH((CUADRO!L$5&amp;$E997),'Hoja de Trabajo para listado'!$BC$151:$CB$151,0)),0)+IFERROR(INDEX('Hoja de Trabajo para listado'!$DE$153:$DG$274,MATCH($A997,'Hoja de Trabajo para listado'!$DE$153:$DE$1048576,0),MATCH((CUADRO!L$5&amp;$E997),'Hoja de Trabajo para listado'!$DE$151:$DG$151,0)),0)+IFERROR(INDEX('Hoja de Trabajo para listado'!$CD$155:$DC$1048576,MATCH($A997,'Hoja de Trabajo para listado'!$CD$155:$CD$1048576,0),MATCH((CUADRO!L$5&amp;$E997),'Hoja de Trabajo para listado'!$CD$151:$DC$151,0)),0)</f>
        <v>0</v>
      </c>
      <c r="M997" s="257">
        <f ca="1">+IFERROR(INDEX('Hoja de Trabajo para listado'!$A$155:$Z$1048576,MATCH($A997,'Hoja de Trabajo para listado'!$A$155:$A$1048576,0),MATCH((CUADRO!M$5&amp;$E997),'Hoja de Trabajo para listado'!$A$151:$Z$151,0)),0)+IFERROR(INDEX('Hoja de Trabajo para listado'!$AB$155:$BA$1048576,MATCH($A997,'Hoja de Trabajo para listado'!$AB$155:$AB$1048576,0),MATCH((CUADRO!M$5&amp;$E997),'Hoja de Trabajo para listado'!$AB$151:$BA$151,0)),0)+IFERROR(INDEX('Hoja de Trabajo para listado'!$BC$155:$CB$1048576,MATCH($A997,'Hoja de Trabajo para listado'!$BC$155:$BC$1048576,0),MATCH((CUADRO!M$5&amp;$E997),'Hoja de Trabajo para listado'!$BC$151:$CB$151,0)),0)+IFERROR(INDEX('Hoja de Trabajo para listado'!$DE$153:$DG$274,MATCH($A997,'Hoja de Trabajo para listado'!$DE$153:$DE$1048576,0),MATCH((CUADRO!M$5&amp;$E997),'Hoja de Trabajo para listado'!$DE$151:$DG$151,0)),0)+IFERROR(INDEX('Hoja de Trabajo para listado'!$CD$155:$DC$1048576,MATCH($A997,'Hoja de Trabajo para listado'!$CD$155:$CD$1048576,0),MATCH((CUADRO!M$5&amp;$E997),'Hoja de Trabajo para listado'!$CD$151:$DC$151,0)),0)</f>
        <v>0</v>
      </c>
      <c r="N997" s="257">
        <f ca="1">+IFERROR(INDEX('Hoja de Trabajo para listado'!$A$155:$Z$1048576,MATCH($A997,'Hoja de Trabajo para listado'!$A$155:$A$1048576,0),MATCH((CUADRO!N$5&amp;$E997),'Hoja de Trabajo para listado'!$A$151:$Z$151,0)),0)+IFERROR(INDEX('Hoja de Trabajo para listado'!$AB$155:$BA$1048576,MATCH($A997,'Hoja de Trabajo para listado'!$AB$155:$AB$1048576,0),MATCH((CUADRO!N$5&amp;$E997),'Hoja de Trabajo para listado'!$AB$151:$BA$151,0)),0)+IFERROR(INDEX('Hoja de Trabajo para listado'!$BC$155:$CB$1048576,MATCH($A997,'Hoja de Trabajo para listado'!$BC$155:$BC$1048576,0),MATCH((CUADRO!N$5&amp;$E997),'Hoja de Trabajo para listado'!$BC$151:$CB$151,0)),0)+IFERROR(INDEX('Hoja de Trabajo para listado'!$DE$153:$DG$274,MATCH($A997,'Hoja de Trabajo para listado'!$DE$153:$DE$1048576,0),MATCH((CUADRO!N$5&amp;$E997),'Hoja de Trabajo para listado'!$DE$151:$DG$151,0)),0)+IFERROR(INDEX('Hoja de Trabajo para listado'!$CD$155:$DC$1048576,MATCH($A997,'Hoja de Trabajo para listado'!$CD$155:$CD$1048576,0),MATCH((CUADRO!N$5&amp;$E997),'Hoja de Trabajo para listado'!$CD$151:$DC$151,0)),0)</f>
        <v>0</v>
      </c>
      <c r="O997" s="257">
        <f ca="1">+IFERROR(INDEX('Hoja de Trabajo para listado'!$A$155:$Z$1048576,MATCH($A997,'Hoja de Trabajo para listado'!$A$155:$A$1048576,0),MATCH((CUADRO!O$5&amp;$E997),'Hoja de Trabajo para listado'!$A$151:$Z$151,0)),0)+IFERROR(INDEX('Hoja de Trabajo para listado'!$AB$155:$BA$1048576,MATCH($A997,'Hoja de Trabajo para listado'!$AB$155:$AB$1048576,0),MATCH((CUADRO!O$5&amp;$E997),'Hoja de Trabajo para listado'!$AB$151:$BA$151,0)),0)+IFERROR(INDEX('Hoja de Trabajo para listado'!$BC$155:$CB$1048576,MATCH($A997,'Hoja de Trabajo para listado'!$BC$155:$BC$1048576,0),MATCH((CUADRO!O$5&amp;$E997),'Hoja de Trabajo para listado'!$BC$151:$CB$151,0)),0)+IFERROR(INDEX('Hoja de Trabajo para listado'!$DE$153:$DG$274,MATCH($A997,'Hoja de Trabajo para listado'!$DE$153:$DE$1048576,0),MATCH((CUADRO!O$5&amp;$E997),'Hoja de Trabajo para listado'!$DE$151:$DG$151,0)),0)+IFERROR(INDEX('Hoja de Trabajo para listado'!$CD$155:$DC$1048576,MATCH($A997,'Hoja de Trabajo para listado'!$CD$155:$CD$1048576,0),MATCH((CUADRO!O$5&amp;$E997),'Hoja de Trabajo para listado'!$CD$151:$DC$151,0)),0)</f>
        <v>0</v>
      </c>
      <c r="P997" s="257">
        <f ca="1">+IFERROR(INDEX('Hoja de Trabajo para listado'!$A$155:$Z$1048576,MATCH($A997,'Hoja de Trabajo para listado'!$A$155:$A$1048576,0),MATCH((CUADRO!P$5&amp;$E997),'Hoja de Trabajo para listado'!$A$151:$Z$151,0)),0)+IFERROR(INDEX('Hoja de Trabajo para listado'!$AB$155:$BA$1048576,MATCH($A997,'Hoja de Trabajo para listado'!$AB$155:$AB$1048576,0),MATCH((CUADRO!P$5&amp;$E997),'Hoja de Trabajo para listado'!$AB$151:$BA$151,0)),0)+IFERROR(INDEX('Hoja de Trabajo para listado'!$BC$155:$CB$1048576,MATCH($A997,'Hoja de Trabajo para listado'!$BC$155:$BC$1048576,0),MATCH((CUADRO!P$5&amp;$E997),'Hoja de Trabajo para listado'!$BC$151:$CB$151,0)),0)+IFERROR(INDEX('Hoja de Trabajo para listado'!$DE$153:$DG$274,MATCH($A997,'Hoja de Trabajo para listado'!$DE$153:$DE$1048576,0),MATCH((CUADRO!P$5&amp;$E997),'Hoja de Trabajo para listado'!$DE$151:$DG$151,0)),0)+IFERROR(INDEX('Hoja de Trabajo para listado'!$CD$155:$DC$1048576,MATCH($A997,'Hoja de Trabajo para listado'!$CD$155:$CD$1048576,0),MATCH((CUADRO!P$5&amp;$E997),'Hoja de Trabajo para listado'!$CD$151:$DC$151,0)),0)</f>
        <v>0</v>
      </c>
      <c r="Q997" s="257">
        <f ca="1">+IFERROR(INDEX('Hoja de Trabajo para listado'!$A$155:$Z$1048576,MATCH($A997,'Hoja de Trabajo para listado'!$A$155:$A$1048576,0),MATCH((CUADRO!Q$5&amp;$E997),'Hoja de Trabajo para listado'!$A$151:$Z$151,0)),0)+IFERROR(INDEX('Hoja de Trabajo para listado'!$AB$155:$BA$1048576,MATCH($A997,'Hoja de Trabajo para listado'!$AB$155:$AB$1048576,0),MATCH((CUADRO!Q$5&amp;$E997),'Hoja de Trabajo para listado'!$AB$151:$BA$151,0)),0)+IFERROR(INDEX('Hoja de Trabajo para listado'!$BC$155:$CB$1048576,MATCH($A997,'Hoja de Trabajo para listado'!$BC$155:$BC$1048576,0),MATCH((CUADRO!Q$5&amp;$E997),'Hoja de Trabajo para listado'!$BC$151:$CB$151,0)),0)+IFERROR(INDEX('Hoja de Trabajo para listado'!$DE$153:$DG$274,MATCH($A997,'Hoja de Trabajo para listado'!$DE$153:$DE$1048576,0),MATCH((CUADRO!Q$5&amp;$E997),'Hoja de Trabajo para listado'!$DE$151:$DG$151,0)),0)+IFERROR(INDEX('Hoja de Trabajo para listado'!$CD$155:$DC$1048576,MATCH($A997,'Hoja de Trabajo para listado'!$CD$155:$CD$1048576,0),MATCH((CUADRO!Q$5&amp;$E997),'Hoja de Trabajo para listado'!$CD$151:$DC$151,0)),0)</f>
        <v>0</v>
      </c>
      <c r="R997" s="257">
        <f t="shared" ca="1" si="30"/>
        <v>0</v>
      </c>
      <c r="S997" s="274">
        <f ca="1">+R996+R997</f>
        <v>0</v>
      </c>
      <c r="T997" s="255">
        <f ca="1">+S997</f>
        <v>0</v>
      </c>
      <c r="U997" s="256">
        <f t="shared" si="31"/>
        <v>2</v>
      </c>
      <c r="V997" s="362" t="str">
        <f>+VLOOKUP(A997,bd_lista!$A$3:$E$590,5,FALSE)</f>
        <v>Gobiernos Autonomos Municipales</v>
      </c>
      <c r="W997" s="362"/>
      <c r="X997" s="254">
        <f>+VLOOKUP(A997,[2]Sheet1!$A$13:$D$744,4,FALSE)</f>
        <v>0</v>
      </c>
      <c r="Y997" s="254" t="e">
        <f>+VLOOKUP(X997,bd_lista!$A$3:$C$590,3,FALSE)</f>
        <v>#N/A</v>
      </c>
      <c r="Z997" s="314"/>
      <c r="AA997" s="315"/>
    </row>
    <row r="998" spans="1:27" customFormat="1" ht="15" hidden="1" customHeight="1">
      <c r="A998" s="32">
        <v>1807</v>
      </c>
      <c r="B998" s="306">
        <f>+A998</f>
        <v>1807</v>
      </c>
      <c r="C998" s="259" t="str">
        <f>+VLOOKUP(A998,bd_lista!$A$3:$C$590,3,FALSE)</f>
        <v>Gobierno Autónomo Municipal de Puerto Rurrenabaque</v>
      </c>
      <c r="D998" s="361" t="str">
        <f>+C998</f>
        <v>Gobierno Autónomo Municipal de Puerto Rurrenabaque</v>
      </c>
      <c r="E998" s="254" t="s">
        <v>1313</v>
      </c>
      <c r="F998" s="255">
        <f ca="1">+IFERROR(INDEX('Hoja de Trabajo para listado'!$A$155:$Z$1048576,MATCH($A998,'Hoja de Trabajo para listado'!$A$155:$A$1048576,0),MATCH((CUADRO!F$5&amp;$E998),'Hoja de Trabajo para listado'!$A$151:$Z$151,0)),0)+IFERROR(INDEX('Hoja de Trabajo para listado'!$AB$155:$BA$1048576,MATCH($A998,'Hoja de Trabajo para listado'!$AB$155:$AB$1048576,0),MATCH((CUADRO!F$5&amp;$E998),'Hoja de Trabajo para listado'!$AB$151:$BA$151,0)),0)+IFERROR(INDEX('Hoja de Trabajo para listado'!$BC$155:$CB$1048576,MATCH($A998,'Hoja de Trabajo para listado'!$BC$155:$BC$1048576,0),MATCH((CUADRO!F$5&amp;$E998),'Hoja de Trabajo para listado'!$BC$151:$CB$151,0)),0)+IFERROR(INDEX('Hoja de Trabajo para listado'!$DE$153:$DG$274,MATCH($A998,'Hoja de Trabajo para listado'!$DE$153:$DE$1048576,0),MATCH((CUADRO!F$5&amp;$E998),'Hoja de Trabajo para listado'!$DE$151:$DG$151,0)),0)+IFERROR(INDEX('Hoja de Trabajo para listado'!$CD$155:$DC$1048576,MATCH($A998,'Hoja de Trabajo para listado'!$CD$155:$CD$1048576,0),MATCH((CUADRO!F$5&amp;$E998),'Hoja de Trabajo para listado'!$CD$151:$DC$151,0)),0)</f>
        <v>0</v>
      </c>
      <c r="G998" s="255">
        <f ca="1">+IFERROR(INDEX('Hoja de Trabajo para listado'!$A$155:$Z$1048576,MATCH($A998,'Hoja de Trabajo para listado'!$A$155:$A$1048576,0),MATCH((CUADRO!G$5&amp;$E998),'Hoja de Trabajo para listado'!$A$151:$Z$151,0)),0)+IFERROR(INDEX('Hoja de Trabajo para listado'!$AB$155:$BA$1048576,MATCH($A998,'Hoja de Trabajo para listado'!$AB$155:$AB$1048576,0),MATCH((CUADRO!G$5&amp;$E998),'Hoja de Trabajo para listado'!$AB$151:$BA$151,0)),0)+IFERROR(INDEX('Hoja de Trabajo para listado'!$BC$155:$CB$1048576,MATCH($A998,'Hoja de Trabajo para listado'!$BC$155:$BC$1048576,0),MATCH((CUADRO!G$5&amp;$E998),'Hoja de Trabajo para listado'!$BC$151:$CB$151,0)),0)+IFERROR(INDEX('Hoja de Trabajo para listado'!$DE$153:$DG$274,MATCH($A998,'Hoja de Trabajo para listado'!$DE$153:$DE$1048576,0),MATCH((CUADRO!G$5&amp;$E998),'Hoja de Trabajo para listado'!$DE$151:$DG$151,0)),0)+IFERROR(INDEX('Hoja de Trabajo para listado'!$CD$155:$DC$1048576,MATCH($A998,'Hoja de Trabajo para listado'!$CD$155:$CD$1048576,0),MATCH((CUADRO!G$5&amp;$E998),'Hoja de Trabajo para listado'!$CD$151:$DC$151,0)),0)</f>
        <v>0</v>
      </c>
      <c r="H998" s="255">
        <f ca="1">+IFERROR(INDEX('Hoja de Trabajo para listado'!$A$155:$Z$1048576,MATCH($A998,'Hoja de Trabajo para listado'!$A$155:$A$1048576,0),MATCH((CUADRO!H$5&amp;$E998),'Hoja de Trabajo para listado'!$A$151:$Z$151,0)),0)+IFERROR(INDEX('Hoja de Trabajo para listado'!$AB$155:$BA$1048576,MATCH($A998,'Hoja de Trabajo para listado'!$AB$155:$AB$1048576,0),MATCH((CUADRO!H$5&amp;$E998),'Hoja de Trabajo para listado'!$AB$151:$BA$151,0)),0)+IFERROR(INDEX('Hoja de Trabajo para listado'!$BC$155:$CB$1048576,MATCH($A998,'Hoja de Trabajo para listado'!$BC$155:$BC$1048576,0),MATCH((CUADRO!H$5&amp;$E998),'Hoja de Trabajo para listado'!$BC$151:$CB$151,0)),0)+IFERROR(INDEX('Hoja de Trabajo para listado'!$DE$153:$DG$274,MATCH($A998,'Hoja de Trabajo para listado'!$DE$153:$DE$1048576,0),MATCH((CUADRO!H$5&amp;$E998),'Hoja de Trabajo para listado'!$DE$151:$DG$151,0)),0)+IFERROR(INDEX('Hoja de Trabajo para listado'!$CD$155:$DC$1048576,MATCH($A998,'Hoja de Trabajo para listado'!$CD$155:$CD$1048576,0),MATCH((CUADRO!H$5&amp;$E998),'Hoja de Trabajo para listado'!$CD$151:$DC$151,0)),0)</f>
        <v>0</v>
      </c>
      <c r="I998" s="255">
        <f ca="1">+IFERROR(INDEX('Hoja de Trabajo para listado'!$A$155:$Z$1048576,MATCH($A998,'Hoja de Trabajo para listado'!$A$155:$A$1048576,0),MATCH((CUADRO!I$5&amp;$E998),'Hoja de Trabajo para listado'!$A$151:$Z$151,0)),0)+IFERROR(INDEX('Hoja de Trabajo para listado'!$AB$155:$BA$1048576,MATCH($A998,'Hoja de Trabajo para listado'!$AB$155:$AB$1048576,0),MATCH((CUADRO!I$5&amp;$E998),'Hoja de Trabajo para listado'!$AB$151:$BA$151,0)),0)+IFERROR(INDEX('Hoja de Trabajo para listado'!$BC$155:$CB$1048576,MATCH($A998,'Hoja de Trabajo para listado'!$BC$155:$BC$1048576,0),MATCH((CUADRO!I$5&amp;$E998),'Hoja de Trabajo para listado'!$BC$151:$CB$151,0)),0)+IFERROR(INDEX('Hoja de Trabajo para listado'!$DE$153:$DG$274,MATCH($A998,'Hoja de Trabajo para listado'!$DE$153:$DE$1048576,0),MATCH((CUADRO!I$5&amp;$E998),'Hoja de Trabajo para listado'!$DE$151:$DG$151,0)),0)+IFERROR(INDEX('Hoja de Trabajo para listado'!$CD$155:$DC$1048576,MATCH($A998,'Hoja de Trabajo para listado'!$CD$155:$CD$1048576,0),MATCH((CUADRO!I$5&amp;$E998),'Hoja de Trabajo para listado'!$CD$151:$DC$151,0)),0)</f>
        <v>0</v>
      </c>
      <c r="J998" s="255">
        <f ca="1">+IFERROR(INDEX('Hoja de Trabajo para listado'!$A$155:$Z$1048576,MATCH($A998,'Hoja de Trabajo para listado'!$A$155:$A$1048576,0),MATCH((CUADRO!J$5&amp;$E998),'Hoja de Trabajo para listado'!$A$151:$Z$151,0)),0)+IFERROR(INDEX('Hoja de Trabajo para listado'!$AB$155:$BA$1048576,MATCH($A998,'Hoja de Trabajo para listado'!$AB$155:$AB$1048576,0),MATCH((CUADRO!J$5&amp;$E998),'Hoja de Trabajo para listado'!$AB$151:$BA$151,0)),0)+IFERROR(INDEX('Hoja de Trabajo para listado'!$BC$155:$CB$1048576,MATCH($A998,'Hoja de Trabajo para listado'!$BC$155:$BC$1048576,0),MATCH((CUADRO!J$5&amp;$E998),'Hoja de Trabajo para listado'!$BC$151:$CB$151,0)),0)+IFERROR(INDEX('Hoja de Trabajo para listado'!$DE$153:$DG$274,MATCH($A998,'Hoja de Trabajo para listado'!$DE$153:$DE$1048576,0),MATCH((CUADRO!J$5&amp;$E998),'Hoja de Trabajo para listado'!$DE$151:$DG$151,0)),0)+IFERROR(INDEX('Hoja de Trabajo para listado'!$CD$155:$DC$1048576,MATCH($A998,'Hoja de Trabajo para listado'!$CD$155:$CD$1048576,0),MATCH((CUADRO!J$5&amp;$E998),'Hoja de Trabajo para listado'!$CD$151:$DC$151,0)),0)</f>
        <v>0</v>
      </c>
      <c r="K998" s="255">
        <f ca="1">+IFERROR(INDEX('Hoja de Trabajo para listado'!$A$155:$Z$1048576,MATCH($A998,'Hoja de Trabajo para listado'!$A$155:$A$1048576,0),MATCH((CUADRO!K$5&amp;$E998),'Hoja de Trabajo para listado'!$A$151:$Z$151,0)),0)+IFERROR(INDEX('Hoja de Trabajo para listado'!$AB$155:$BA$1048576,MATCH($A998,'Hoja de Trabajo para listado'!$AB$155:$AB$1048576,0),MATCH((CUADRO!K$5&amp;$E998),'Hoja de Trabajo para listado'!$AB$151:$BA$151,0)),0)+IFERROR(INDEX('Hoja de Trabajo para listado'!$BC$155:$CB$1048576,MATCH($A998,'Hoja de Trabajo para listado'!$BC$155:$BC$1048576,0),MATCH((CUADRO!K$5&amp;$E998),'Hoja de Trabajo para listado'!$BC$151:$CB$151,0)),0)+IFERROR(INDEX('Hoja de Trabajo para listado'!$DE$153:$DG$274,MATCH($A998,'Hoja de Trabajo para listado'!$DE$153:$DE$1048576,0),MATCH((CUADRO!K$5&amp;$E998),'Hoja de Trabajo para listado'!$DE$151:$DG$151,0)),0)+IFERROR(INDEX('Hoja de Trabajo para listado'!$CD$155:$DC$1048576,MATCH($A998,'Hoja de Trabajo para listado'!$CD$155:$CD$1048576,0),MATCH((CUADRO!K$5&amp;$E998),'Hoja de Trabajo para listado'!$CD$151:$DC$151,0)),0)</f>
        <v>0</v>
      </c>
      <c r="L998" s="255">
        <f ca="1">+IFERROR(INDEX('Hoja de Trabajo para listado'!$A$155:$Z$1048576,MATCH($A998,'Hoja de Trabajo para listado'!$A$155:$A$1048576,0),MATCH((CUADRO!L$5&amp;$E998),'Hoja de Trabajo para listado'!$A$151:$Z$151,0)),0)+IFERROR(INDEX('Hoja de Trabajo para listado'!$AB$155:$BA$1048576,MATCH($A998,'Hoja de Trabajo para listado'!$AB$155:$AB$1048576,0),MATCH((CUADRO!L$5&amp;$E998),'Hoja de Trabajo para listado'!$AB$151:$BA$151,0)),0)+IFERROR(INDEX('Hoja de Trabajo para listado'!$BC$155:$CB$1048576,MATCH($A998,'Hoja de Trabajo para listado'!$BC$155:$BC$1048576,0),MATCH((CUADRO!L$5&amp;$E998),'Hoja de Trabajo para listado'!$BC$151:$CB$151,0)),0)+IFERROR(INDEX('Hoja de Trabajo para listado'!$DE$153:$DG$274,MATCH($A998,'Hoja de Trabajo para listado'!$DE$153:$DE$1048576,0),MATCH((CUADRO!L$5&amp;$E998),'Hoja de Trabajo para listado'!$DE$151:$DG$151,0)),0)+IFERROR(INDEX('Hoja de Trabajo para listado'!$CD$155:$DC$1048576,MATCH($A998,'Hoja de Trabajo para listado'!$CD$155:$CD$1048576,0),MATCH((CUADRO!L$5&amp;$E998),'Hoja de Trabajo para listado'!$CD$151:$DC$151,0)),0)</f>
        <v>0</v>
      </c>
      <c r="M998" s="255">
        <f ca="1">+IFERROR(INDEX('Hoja de Trabajo para listado'!$A$155:$Z$1048576,MATCH($A998,'Hoja de Trabajo para listado'!$A$155:$A$1048576,0),MATCH((CUADRO!M$5&amp;$E998),'Hoja de Trabajo para listado'!$A$151:$Z$151,0)),0)+IFERROR(INDEX('Hoja de Trabajo para listado'!$AB$155:$BA$1048576,MATCH($A998,'Hoja de Trabajo para listado'!$AB$155:$AB$1048576,0),MATCH((CUADRO!M$5&amp;$E998),'Hoja de Trabajo para listado'!$AB$151:$BA$151,0)),0)+IFERROR(INDEX('Hoja de Trabajo para listado'!$BC$155:$CB$1048576,MATCH($A998,'Hoja de Trabajo para listado'!$BC$155:$BC$1048576,0),MATCH((CUADRO!M$5&amp;$E998),'Hoja de Trabajo para listado'!$BC$151:$CB$151,0)),0)+IFERROR(INDEX('Hoja de Trabajo para listado'!$DE$153:$DG$274,MATCH($A998,'Hoja de Trabajo para listado'!$DE$153:$DE$1048576,0),MATCH((CUADRO!M$5&amp;$E998),'Hoja de Trabajo para listado'!$DE$151:$DG$151,0)),0)+IFERROR(INDEX('Hoja de Trabajo para listado'!$CD$155:$DC$1048576,MATCH($A998,'Hoja de Trabajo para listado'!$CD$155:$CD$1048576,0),MATCH((CUADRO!M$5&amp;$E998),'Hoja de Trabajo para listado'!$CD$151:$DC$151,0)),0)</f>
        <v>0</v>
      </c>
      <c r="N998" s="255">
        <f ca="1">+IFERROR(INDEX('Hoja de Trabajo para listado'!$A$155:$Z$1048576,MATCH($A998,'Hoja de Trabajo para listado'!$A$155:$A$1048576,0),MATCH((CUADRO!N$5&amp;$E998),'Hoja de Trabajo para listado'!$A$151:$Z$151,0)),0)+IFERROR(INDEX('Hoja de Trabajo para listado'!$AB$155:$BA$1048576,MATCH($A998,'Hoja de Trabajo para listado'!$AB$155:$AB$1048576,0),MATCH((CUADRO!N$5&amp;$E998),'Hoja de Trabajo para listado'!$AB$151:$BA$151,0)),0)+IFERROR(INDEX('Hoja de Trabajo para listado'!$BC$155:$CB$1048576,MATCH($A998,'Hoja de Trabajo para listado'!$BC$155:$BC$1048576,0),MATCH((CUADRO!N$5&amp;$E998),'Hoja de Trabajo para listado'!$BC$151:$CB$151,0)),0)+IFERROR(INDEX('Hoja de Trabajo para listado'!$DE$153:$DG$274,MATCH($A998,'Hoja de Trabajo para listado'!$DE$153:$DE$1048576,0),MATCH((CUADRO!N$5&amp;$E998),'Hoja de Trabajo para listado'!$DE$151:$DG$151,0)),0)+IFERROR(INDEX('Hoja de Trabajo para listado'!$CD$155:$DC$1048576,MATCH($A998,'Hoja de Trabajo para listado'!$CD$155:$CD$1048576,0),MATCH((CUADRO!N$5&amp;$E998),'Hoja de Trabajo para listado'!$CD$151:$DC$151,0)),0)</f>
        <v>0</v>
      </c>
      <c r="O998" s="255">
        <f ca="1">+IFERROR(INDEX('Hoja de Trabajo para listado'!$A$155:$Z$1048576,MATCH($A998,'Hoja de Trabajo para listado'!$A$155:$A$1048576,0),MATCH((CUADRO!O$5&amp;$E998),'Hoja de Trabajo para listado'!$A$151:$Z$151,0)),0)+IFERROR(INDEX('Hoja de Trabajo para listado'!$AB$155:$BA$1048576,MATCH($A998,'Hoja de Trabajo para listado'!$AB$155:$AB$1048576,0),MATCH((CUADRO!O$5&amp;$E998),'Hoja de Trabajo para listado'!$AB$151:$BA$151,0)),0)+IFERROR(INDEX('Hoja de Trabajo para listado'!$BC$155:$CB$1048576,MATCH($A998,'Hoja de Trabajo para listado'!$BC$155:$BC$1048576,0),MATCH((CUADRO!O$5&amp;$E998),'Hoja de Trabajo para listado'!$BC$151:$CB$151,0)),0)+IFERROR(INDEX('Hoja de Trabajo para listado'!$DE$153:$DG$274,MATCH($A998,'Hoja de Trabajo para listado'!$DE$153:$DE$1048576,0),MATCH((CUADRO!O$5&amp;$E998),'Hoja de Trabajo para listado'!$DE$151:$DG$151,0)),0)+IFERROR(INDEX('Hoja de Trabajo para listado'!$CD$155:$DC$1048576,MATCH($A998,'Hoja de Trabajo para listado'!$CD$155:$CD$1048576,0),MATCH((CUADRO!O$5&amp;$E998),'Hoja de Trabajo para listado'!$CD$151:$DC$151,0)),0)</f>
        <v>0</v>
      </c>
      <c r="P998" s="255">
        <f ca="1">+IFERROR(INDEX('Hoja de Trabajo para listado'!$A$155:$Z$1048576,MATCH($A998,'Hoja de Trabajo para listado'!$A$155:$A$1048576,0),MATCH((CUADRO!P$5&amp;$E998),'Hoja de Trabajo para listado'!$A$151:$Z$151,0)),0)+IFERROR(INDEX('Hoja de Trabajo para listado'!$AB$155:$BA$1048576,MATCH($A998,'Hoja de Trabajo para listado'!$AB$155:$AB$1048576,0),MATCH((CUADRO!P$5&amp;$E998),'Hoja de Trabajo para listado'!$AB$151:$BA$151,0)),0)+IFERROR(INDEX('Hoja de Trabajo para listado'!$BC$155:$CB$1048576,MATCH($A998,'Hoja de Trabajo para listado'!$BC$155:$BC$1048576,0),MATCH((CUADRO!P$5&amp;$E998),'Hoja de Trabajo para listado'!$BC$151:$CB$151,0)),0)+IFERROR(INDEX('Hoja de Trabajo para listado'!$DE$153:$DG$274,MATCH($A998,'Hoja de Trabajo para listado'!$DE$153:$DE$1048576,0),MATCH((CUADRO!P$5&amp;$E998),'Hoja de Trabajo para listado'!$DE$151:$DG$151,0)),0)+IFERROR(INDEX('Hoja de Trabajo para listado'!$CD$155:$DC$1048576,MATCH($A998,'Hoja de Trabajo para listado'!$CD$155:$CD$1048576,0),MATCH((CUADRO!P$5&amp;$E998),'Hoja de Trabajo para listado'!$CD$151:$DC$151,0)),0)</f>
        <v>0</v>
      </c>
      <c r="Q998" s="255">
        <f ca="1">+IFERROR(INDEX('Hoja de Trabajo para listado'!$A$155:$Z$1048576,MATCH($A998,'Hoja de Trabajo para listado'!$A$155:$A$1048576,0),MATCH((CUADRO!Q$5&amp;$E998),'Hoja de Trabajo para listado'!$A$151:$Z$151,0)),0)+IFERROR(INDEX('Hoja de Trabajo para listado'!$AB$155:$BA$1048576,MATCH($A998,'Hoja de Trabajo para listado'!$AB$155:$AB$1048576,0),MATCH((CUADRO!Q$5&amp;$E998),'Hoja de Trabajo para listado'!$AB$151:$BA$151,0)),0)+IFERROR(INDEX('Hoja de Trabajo para listado'!$BC$155:$CB$1048576,MATCH($A998,'Hoja de Trabajo para listado'!$BC$155:$BC$1048576,0),MATCH((CUADRO!Q$5&amp;$E998),'Hoja de Trabajo para listado'!$BC$151:$CB$151,0)),0)+IFERROR(INDEX('Hoja de Trabajo para listado'!$DE$153:$DG$274,MATCH($A998,'Hoja de Trabajo para listado'!$DE$153:$DE$1048576,0),MATCH((CUADRO!Q$5&amp;$E998),'Hoja de Trabajo para listado'!$DE$151:$DG$151,0)),0)+IFERROR(INDEX('Hoja de Trabajo para listado'!$CD$155:$DC$1048576,MATCH($A998,'Hoja de Trabajo para listado'!$CD$155:$CD$1048576,0),MATCH((CUADRO!Q$5&amp;$E998),'Hoja de Trabajo para listado'!$CD$151:$DC$151,0)),0)</f>
        <v>0</v>
      </c>
      <c r="R998" s="255">
        <f t="shared" ca="1" si="30"/>
        <v>0</v>
      </c>
      <c r="S998" s="262"/>
      <c r="T998" s="255">
        <f ca="1">+T999</f>
        <v>0</v>
      </c>
      <c r="U998" s="254">
        <f t="shared" si="31"/>
        <v>1</v>
      </c>
      <c r="V998" s="362" t="str">
        <f>+VLOOKUP(A998,bd_lista!$A$3:$E$590,5,FALSE)</f>
        <v>Gobiernos Autonomos Municipales</v>
      </c>
      <c r="W998" s="361" t="str">
        <f>+V998</f>
        <v>Gobiernos Autonomos Municipales</v>
      </c>
      <c r="X998" s="254">
        <f>+VLOOKUP(A998,[2]Sheet1!$A$13:$D$744,4,FALSE)</f>
        <v>0</v>
      </c>
      <c r="Y998" s="254" t="e">
        <f>+VLOOKUP(X998,bd_lista!$A$3:$C$590,3,FALSE)</f>
        <v>#N/A</v>
      </c>
      <c r="Z998" s="316">
        <f>+X998</f>
        <v>0</v>
      </c>
      <c r="AA998" s="317" t="e">
        <f>+Y998</f>
        <v>#N/A</v>
      </c>
    </row>
    <row r="999" spans="1:27" customFormat="1" ht="15" hidden="1" customHeight="1">
      <c r="A999" s="32">
        <v>1807</v>
      </c>
      <c r="B999" s="307"/>
      <c r="C999" s="259" t="str">
        <f>+VLOOKUP(A999,bd_lista!$A$3:$C$590,3,FALSE)</f>
        <v>Gobierno Autónomo Municipal de Puerto Rurrenabaque</v>
      </c>
      <c r="D999" s="362"/>
      <c r="E999" s="256" t="s">
        <v>1314</v>
      </c>
      <c r="F999" s="255">
        <f ca="1">+IFERROR(INDEX('Hoja de Trabajo para listado'!$A$155:$Z$1048576,MATCH($A999,'Hoja de Trabajo para listado'!$A$155:$A$1048576,0),MATCH((CUADRO!F$5&amp;$E999),'Hoja de Trabajo para listado'!$A$151:$Z$151,0)),0)+IFERROR(INDEX('Hoja de Trabajo para listado'!$AB$155:$BA$1048576,MATCH($A999,'Hoja de Trabajo para listado'!$AB$155:$AB$1048576,0),MATCH((CUADRO!F$5&amp;$E999),'Hoja de Trabajo para listado'!$AB$151:$BA$151,0)),0)+IFERROR(INDEX('Hoja de Trabajo para listado'!$BC$155:$CB$1048576,MATCH($A999,'Hoja de Trabajo para listado'!$BC$155:$BC$1048576,0),MATCH((CUADRO!F$5&amp;$E999),'Hoja de Trabajo para listado'!$BC$151:$CB$151,0)),0)+IFERROR(INDEX('Hoja de Trabajo para listado'!$DE$153:$DG$274,MATCH($A999,'Hoja de Trabajo para listado'!$DE$153:$DE$1048576,0),MATCH((CUADRO!F$5&amp;$E999),'Hoja de Trabajo para listado'!$DE$151:$DG$151,0)),0)+IFERROR(INDEX('Hoja de Trabajo para listado'!$CD$155:$DC$1048576,MATCH($A999,'Hoja de Trabajo para listado'!$CD$155:$CD$1048576,0),MATCH((CUADRO!F$5&amp;$E999),'Hoja de Trabajo para listado'!$CD$151:$DC$151,0)),0)</f>
        <v>0</v>
      </c>
      <c r="G999" s="255">
        <f ca="1">+IFERROR(INDEX('Hoja de Trabajo para listado'!$A$155:$Z$1048576,MATCH($A999,'Hoja de Trabajo para listado'!$A$155:$A$1048576,0),MATCH((CUADRO!G$5&amp;$E999),'Hoja de Trabajo para listado'!$A$151:$Z$151,0)),0)+IFERROR(INDEX('Hoja de Trabajo para listado'!$AB$155:$BA$1048576,MATCH($A999,'Hoja de Trabajo para listado'!$AB$155:$AB$1048576,0),MATCH((CUADRO!G$5&amp;$E999),'Hoja de Trabajo para listado'!$AB$151:$BA$151,0)),0)+IFERROR(INDEX('Hoja de Trabajo para listado'!$BC$155:$CB$1048576,MATCH($A999,'Hoja de Trabajo para listado'!$BC$155:$BC$1048576,0),MATCH((CUADRO!G$5&amp;$E999),'Hoja de Trabajo para listado'!$BC$151:$CB$151,0)),0)+IFERROR(INDEX('Hoja de Trabajo para listado'!$DE$153:$DG$274,MATCH($A999,'Hoja de Trabajo para listado'!$DE$153:$DE$1048576,0),MATCH((CUADRO!G$5&amp;$E999),'Hoja de Trabajo para listado'!$DE$151:$DG$151,0)),0)+IFERROR(INDEX('Hoja de Trabajo para listado'!$CD$155:$DC$1048576,MATCH($A999,'Hoja de Trabajo para listado'!$CD$155:$CD$1048576,0),MATCH((CUADRO!G$5&amp;$E999),'Hoja de Trabajo para listado'!$CD$151:$DC$151,0)),0)</f>
        <v>0</v>
      </c>
      <c r="H999" s="255">
        <f ca="1">+IFERROR(INDEX('Hoja de Trabajo para listado'!$A$155:$Z$1048576,MATCH($A999,'Hoja de Trabajo para listado'!$A$155:$A$1048576,0),MATCH((CUADRO!H$5&amp;$E999),'Hoja de Trabajo para listado'!$A$151:$Z$151,0)),0)+IFERROR(INDEX('Hoja de Trabajo para listado'!$AB$155:$BA$1048576,MATCH($A999,'Hoja de Trabajo para listado'!$AB$155:$AB$1048576,0),MATCH((CUADRO!H$5&amp;$E999),'Hoja de Trabajo para listado'!$AB$151:$BA$151,0)),0)+IFERROR(INDEX('Hoja de Trabajo para listado'!$BC$155:$CB$1048576,MATCH($A999,'Hoja de Trabajo para listado'!$BC$155:$BC$1048576,0),MATCH((CUADRO!H$5&amp;$E999),'Hoja de Trabajo para listado'!$BC$151:$CB$151,0)),0)+IFERROR(INDEX('Hoja de Trabajo para listado'!$DE$153:$DG$274,MATCH($A999,'Hoja de Trabajo para listado'!$DE$153:$DE$1048576,0),MATCH((CUADRO!H$5&amp;$E999),'Hoja de Trabajo para listado'!$DE$151:$DG$151,0)),0)+IFERROR(INDEX('Hoja de Trabajo para listado'!$CD$155:$DC$1048576,MATCH($A999,'Hoja de Trabajo para listado'!$CD$155:$CD$1048576,0),MATCH((CUADRO!H$5&amp;$E999),'Hoja de Trabajo para listado'!$CD$151:$DC$151,0)),0)</f>
        <v>0</v>
      </c>
      <c r="I999" s="255">
        <f ca="1">+IFERROR(INDEX('Hoja de Trabajo para listado'!$A$155:$Z$1048576,MATCH($A999,'Hoja de Trabajo para listado'!$A$155:$A$1048576,0),MATCH((CUADRO!I$5&amp;$E999),'Hoja de Trabajo para listado'!$A$151:$Z$151,0)),0)+IFERROR(INDEX('Hoja de Trabajo para listado'!$AB$155:$BA$1048576,MATCH($A999,'Hoja de Trabajo para listado'!$AB$155:$AB$1048576,0),MATCH((CUADRO!I$5&amp;$E999),'Hoja de Trabajo para listado'!$AB$151:$BA$151,0)),0)+IFERROR(INDEX('Hoja de Trabajo para listado'!$BC$155:$CB$1048576,MATCH($A999,'Hoja de Trabajo para listado'!$BC$155:$BC$1048576,0),MATCH((CUADRO!I$5&amp;$E999),'Hoja de Trabajo para listado'!$BC$151:$CB$151,0)),0)+IFERROR(INDEX('Hoja de Trabajo para listado'!$DE$153:$DG$274,MATCH($A999,'Hoja de Trabajo para listado'!$DE$153:$DE$1048576,0),MATCH((CUADRO!I$5&amp;$E999),'Hoja de Trabajo para listado'!$DE$151:$DG$151,0)),0)+IFERROR(INDEX('Hoja de Trabajo para listado'!$CD$155:$DC$1048576,MATCH($A999,'Hoja de Trabajo para listado'!$CD$155:$CD$1048576,0),MATCH((CUADRO!I$5&amp;$E999),'Hoja de Trabajo para listado'!$CD$151:$DC$151,0)),0)</f>
        <v>0</v>
      </c>
      <c r="J999" s="255">
        <f ca="1">+IFERROR(INDEX('Hoja de Trabajo para listado'!$A$155:$Z$1048576,MATCH($A999,'Hoja de Trabajo para listado'!$A$155:$A$1048576,0),MATCH((CUADRO!J$5&amp;$E999),'Hoja de Trabajo para listado'!$A$151:$Z$151,0)),0)+IFERROR(INDEX('Hoja de Trabajo para listado'!$AB$155:$BA$1048576,MATCH($A999,'Hoja de Trabajo para listado'!$AB$155:$AB$1048576,0),MATCH((CUADRO!J$5&amp;$E999),'Hoja de Trabajo para listado'!$AB$151:$BA$151,0)),0)+IFERROR(INDEX('Hoja de Trabajo para listado'!$BC$155:$CB$1048576,MATCH($A999,'Hoja de Trabajo para listado'!$BC$155:$BC$1048576,0),MATCH((CUADRO!J$5&amp;$E999),'Hoja de Trabajo para listado'!$BC$151:$CB$151,0)),0)+IFERROR(INDEX('Hoja de Trabajo para listado'!$DE$153:$DG$274,MATCH($A999,'Hoja de Trabajo para listado'!$DE$153:$DE$1048576,0),MATCH((CUADRO!J$5&amp;$E999),'Hoja de Trabajo para listado'!$DE$151:$DG$151,0)),0)+IFERROR(INDEX('Hoja de Trabajo para listado'!$CD$155:$DC$1048576,MATCH($A999,'Hoja de Trabajo para listado'!$CD$155:$CD$1048576,0),MATCH((CUADRO!J$5&amp;$E999),'Hoja de Trabajo para listado'!$CD$151:$DC$151,0)),0)</f>
        <v>0</v>
      </c>
      <c r="K999" s="255">
        <f ca="1">+IFERROR(INDEX('Hoja de Trabajo para listado'!$A$155:$Z$1048576,MATCH($A999,'Hoja de Trabajo para listado'!$A$155:$A$1048576,0),MATCH((CUADRO!K$5&amp;$E999),'Hoja de Trabajo para listado'!$A$151:$Z$151,0)),0)+IFERROR(INDEX('Hoja de Trabajo para listado'!$AB$155:$BA$1048576,MATCH($A999,'Hoja de Trabajo para listado'!$AB$155:$AB$1048576,0),MATCH((CUADRO!K$5&amp;$E999),'Hoja de Trabajo para listado'!$AB$151:$BA$151,0)),0)+IFERROR(INDEX('Hoja de Trabajo para listado'!$BC$155:$CB$1048576,MATCH($A999,'Hoja de Trabajo para listado'!$BC$155:$BC$1048576,0),MATCH((CUADRO!K$5&amp;$E999),'Hoja de Trabajo para listado'!$BC$151:$CB$151,0)),0)+IFERROR(INDEX('Hoja de Trabajo para listado'!$DE$153:$DG$274,MATCH($A999,'Hoja de Trabajo para listado'!$DE$153:$DE$1048576,0),MATCH((CUADRO!K$5&amp;$E999),'Hoja de Trabajo para listado'!$DE$151:$DG$151,0)),0)+IFERROR(INDEX('Hoja de Trabajo para listado'!$CD$155:$DC$1048576,MATCH($A999,'Hoja de Trabajo para listado'!$CD$155:$CD$1048576,0),MATCH((CUADRO!K$5&amp;$E999),'Hoja de Trabajo para listado'!$CD$151:$DC$151,0)),0)</f>
        <v>0</v>
      </c>
      <c r="L999" s="255">
        <f ca="1">+IFERROR(INDEX('Hoja de Trabajo para listado'!$A$155:$Z$1048576,MATCH($A999,'Hoja de Trabajo para listado'!$A$155:$A$1048576,0),MATCH((CUADRO!L$5&amp;$E999),'Hoja de Trabajo para listado'!$A$151:$Z$151,0)),0)+IFERROR(INDEX('Hoja de Trabajo para listado'!$AB$155:$BA$1048576,MATCH($A999,'Hoja de Trabajo para listado'!$AB$155:$AB$1048576,0),MATCH((CUADRO!L$5&amp;$E999),'Hoja de Trabajo para listado'!$AB$151:$BA$151,0)),0)+IFERROR(INDEX('Hoja de Trabajo para listado'!$BC$155:$CB$1048576,MATCH($A999,'Hoja de Trabajo para listado'!$BC$155:$BC$1048576,0),MATCH((CUADRO!L$5&amp;$E999),'Hoja de Trabajo para listado'!$BC$151:$CB$151,0)),0)+IFERROR(INDEX('Hoja de Trabajo para listado'!$DE$153:$DG$274,MATCH($A999,'Hoja de Trabajo para listado'!$DE$153:$DE$1048576,0),MATCH((CUADRO!L$5&amp;$E999),'Hoja de Trabajo para listado'!$DE$151:$DG$151,0)),0)+IFERROR(INDEX('Hoja de Trabajo para listado'!$CD$155:$DC$1048576,MATCH($A999,'Hoja de Trabajo para listado'!$CD$155:$CD$1048576,0),MATCH((CUADRO!L$5&amp;$E999),'Hoja de Trabajo para listado'!$CD$151:$DC$151,0)),0)</f>
        <v>0</v>
      </c>
      <c r="M999" s="255">
        <f ca="1">+IFERROR(INDEX('Hoja de Trabajo para listado'!$A$155:$Z$1048576,MATCH($A999,'Hoja de Trabajo para listado'!$A$155:$A$1048576,0),MATCH((CUADRO!M$5&amp;$E999),'Hoja de Trabajo para listado'!$A$151:$Z$151,0)),0)+IFERROR(INDEX('Hoja de Trabajo para listado'!$AB$155:$BA$1048576,MATCH($A999,'Hoja de Trabajo para listado'!$AB$155:$AB$1048576,0),MATCH((CUADRO!M$5&amp;$E999),'Hoja de Trabajo para listado'!$AB$151:$BA$151,0)),0)+IFERROR(INDEX('Hoja de Trabajo para listado'!$BC$155:$CB$1048576,MATCH($A999,'Hoja de Trabajo para listado'!$BC$155:$BC$1048576,0),MATCH((CUADRO!M$5&amp;$E999),'Hoja de Trabajo para listado'!$BC$151:$CB$151,0)),0)+IFERROR(INDEX('Hoja de Trabajo para listado'!$DE$153:$DG$274,MATCH($A999,'Hoja de Trabajo para listado'!$DE$153:$DE$1048576,0),MATCH((CUADRO!M$5&amp;$E999),'Hoja de Trabajo para listado'!$DE$151:$DG$151,0)),0)+IFERROR(INDEX('Hoja de Trabajo para listado'!$CD$155:$DC$1048576,MATCH($A999,'Hoja de Trabajo para listado'!$CD$155:$CD$1048576,0),MATCH((CUADRO!M$5&amp;$E999),'Hoja de Trabajo para listado'!$CD$151:$DC$151,0)),0)</f>
        <v>0</v>
      </c>
      <c r="N999" s="255">
        <f ca="1">+IFERROR(INDEX('Hoja de Trabajo para listado'!$A$155:$Z$1048576,MATCH($A999,'Hoja de Trabajo para listado'!$A$155:$A$1048576,0),MATCH((CUADRO!N$5&amp;$E999),'Hoja de Trabajo para listado'!$A$151:$Z$151,0)),0)+IFERROR(INDEX('Hoja de Trabajo para listado'!$AB$155:$BA$1048576,MATCH($A999,'Hoja de Trabajo para listado'!$AB$155:$AB$1048576,0),MATCH((CUADRO!N$5&amp;$E999),'Hoja de Trabajo para listado'!$AB$151:$BA$151,0)),0)+IFERROR(INDEX('Hoja de Trabajo para listado'!$BC$155:$CB$1048576,MATCH($A999,'Hoja de Trabajo para listado'!$BC$155:$BC$1048576,0),MATCH((CUADRO!N$5&amp;$E999),'Hoja de Trabajo para listado'!$BC$151:$CB$151,0)),0)+IFERROR(INDEX('Hoja de Trabajo para listado'!$DE$153:$DG$274,MATCH($A999,'Hoja de Trabajo para listado'!$DE$153:$DE$1048576,0),MATCH((CUADRO!N$5&amp;$E999),'Hoja de Trabajo para listado'!$DE$151:$DG$151,0)),0)+IFERROR(INDEX('Hoja de Trabajo para listado'!$CD$155:$DC$1048576,MATCH($A999,'Hoja de Trabajo para listado'!$CD$155:$CD$1048576,0),MATCH((CUADRO!N$5&amp;$E999),'Hoja de Trabajo para listado'!$CD$151:$DC$151,0)),0)</f>
        <v>0</v>
      </c>
      <c r="O999" s="255">
        <f ca="1">+IFERROR(INDEX('Hoja de Trabajo para listado'!$A$155:$Z$1048576,MATCH($A999,'Hoja de Trabajo para listado'!$A$155:$A$1048576,0),MATCH((CUADRO!O$5&amp;$E999),'Hoja de Trabajo para listado'!$A$151:$Z$151,0)),0)+IFERROR(INDEX('Hoja de Trabajo para listado'!$AB$155:$BA$1048576,MATCH($A999,'Hoja de Trabajo para listado'!$AB$155:$AB$1048576,0),MATCH((CUADRO!O$5&amp;$E999),'Hoja de Trabajo para listado'!$AB$151:$BA$151,0)),0)+IFERROR(INDEX('Hoja de Trabajo para listado'!$BC$155:$CB$1048576,MATCH($A999,'Hoja de Trabajo para listado'!$BC$155:$BC$1048576,0),MATCH((CUADRO!O$5&amp;$E999),'Hoja de Trabajo para listado'!$BC$151:$CB$151,0)),0)+IFERROR(INDEX('Hoja de Trabajo para listado'!$DE$153:$DG$274,MATCH($A999,'Hoja de Trabajo para listado'!$DE$153:$DE$1048576,0),MATCH((CUADRO!O$5&amp;$E999),'Hoja de Trabajo para listado'!$DE$151:$DG$151,0)),0)+IFERROR(INDEX('Hoja de Trabajo para listado'!$CD$155:$DC$1048576,MATCH($A999,'Hoja de Trabajo para listado'!$CD$155:$CD$1048576,0),MATCH((CUADRO!O$5&amp;$E999),'Hoja de Trabajo para listado'!$CD$151:$DC$151,0)),0)</f>
        <v>0</v>
      </c>
      <c r="P999" s="255">
        <f ca="1">+IFERROR(INDEX('Hoja de Trabajo para listado'!$A$155:$Z$1048576,MATCH($A999,'Hoja de Trabajo para listado'!$A$155:$A$1048576,0),MATCH((CUADRO!P$5&amp;$E999),'Hoja de Trabajo para listado'!$A$151:$Z$151,0)),0)+IFERROR(INDEX('Hoja de Trabajo para listado'!$AB$155:$BA$1048576,MATCH($A999,'Hoja de Trabajo para listado'!$AB$155:$AB$1048576,0),MATCH((CUADRO!P$5&amp;$E999),'Hoja de Trabajo para listado'!$AB$151:$BA$151,0)),0)+IFERROR(INDEX('Hoja de Trabajo para listado'!$BC$155:$CB$1048576,MATCH($A999,'Hoja de Trabajo para listado'!$BC$155:$BC$1048576,0),MATCH((CUADRO!P$5&amp;$E999),'Hoja de Trabajo para listado'!$BC$151:$CB$151,0)),0)+IFERROR(INDEX('Hoja de Trabajo para listado'!$DE$153:$DG$274,MATCH($A999,'Hoja de Trabajo para listado'!$DE$153:$DE$1048576,0),MATCH((CUADRO!P$5&amp;$E999),'Hoja de Trabajo para listado'!$DE$151:$DG$151,0)),0)+IFERROR(INDEX('Hoja de Trabajo para listado'!$CD$155:$DC$1048576,MATCH($A999,'Hoja de Trabajo para listado'!$CD$155:$CD$1048576,0),MATCH((CUADRO!P$5&amp;$E999),'Hoja de Trabajo para listado'!$CD$151:$DC$151,0)),0)</f>
        <v>0</v>
      </c>
      <c r="Q999" s="255">
        <f ca="1">+IFERROR(INDEX('Hoja de Trabajo para listado'!$A$155:$Z$1048576,MATCH($A999,'Hoja de Trabajo para listado'!$A$155:$A$1048576,0),MATCH((CUADRO!Q$5&amp;$E999),'Hoja de Trabajo para listado'!$A$151:$Z$151,0)),0)+IFERROR(INDEX('Hoja de Trabajo para listado'!$AB$155:$BA$1048576,MATCH($A999,'Hoja de Trabajo para listado'!$AB$155:$AB$1048576,0),MATCH((CUADRO!Q$5&amp;$E999),'Hoja de Trabajo para listado'!$AB$151:$BA$151,0)),0)+IFERROR(INDEX('Hoja de Trabajo para listado'!$BC$155:$CB$1048576,MATCH($A999,'Hoja de Trabajo para listado'!$BC$155:$BC$1048576,0),MATCH((CUADRO!Q$5&amp;$E999),'Hoja de Trabajo para listado'!$BC$151:$CB$151,0)),0)+IFERROR(INDEX('Hoja de Trabajo para listado'!$DE$153:$DG$274,MATCH($A999,'Hoja de Trabajo para listado'!$DE$153:$DE$1048576,0),MATCH((CUADRO!Q$5&amp;$E999),'Hoja de Trabajo para listado'!$DE$151:$DG$151,0)),0)+IFERROR(INDEX('Hoja de Trabajo para listado'!$CD$155:$DC$1048576,MATCH($A999,'Hoja de Trabajo para listado'!$CD$155:$CD$1048576,0),MATCH((CUADRO!Q$5&amp;$E999),'Hoja de Trabajo para listado'!$CD$151:$DC$151,0)),0)</f>
        <v>0</v>
      </c>
      <c r="R999" s="255">
        <f t="shared" ca="1" si="30"/>
        <v>0</v>
      </c>
      <c r="S999" s="262">
        <f ca="1">+R998+R999</f>
        <v>0</v>
      </c>
      <c r="T999" s="255">
        <f ca="1">+S999</f>
        <v>0</v>
      </c>
      <c r="U999" s="254">
        <f t="shared" si="31"/>
        <v>2</v>
      </c>
      <c r="V999" s="362" t="str">
        <f>+VLOOKUP(A999,bd_lista!$A$3:$E$590,5,FALSE)</f>
        <v>Gobiernos Autonomos Municipales</v>
      </c>
      <c r="W999" s="362"/>
      <c r="X999" s="254">
        <f>+VLOOKUP(A999,[2]Sheet1!$A$13:$D$744,4,FALSE)</f>
        <v>0</v>
      </c>
      <c r="Y999" s="254" t="e">
        <f>+VLOOKUP(X999,bd_lista!$A$3:$C$590,3,FALSE)</f>
        <v>#N/A</v>
      </c>
      <c r="Z999" s="314"/>
      <c r="AA999" s="315"/>
    </row>
    <row r="1000" spans="1:27" customFormat="1" ht="15" hidden="1" customHeight="1">
      <c r="A1000" s="32">
        <v>1808</v>
      </c>
      <c r="B1000" s="306">
        <f>+A1000</f>
        <v>1808</v>
      </c>
      <c r="C1000" s="259" t="str">
        <f>+VLOOKUP(A1000,bd_lista!$A$3:$C$590,3,FALSE)</f>
        <v>Gobierno Autónomo Municipal de San Borja</v>
      </c>
      <c r="D1000" s="361" t="str">
        <f>+C1000</f>
        <v>Gobierno Autónomo Municipal de San Borja</v>
      </c>
      <c r="E1000" s="254" t="s">
        <v>1313</v>
      </c>
      <c r="F1000" s="255">
        <f ca="1">+IFERROR(INDEX('Hoja de Trabajo para listado'!$A$155:$Z$1048576,MATCH($A1000,'Hoja de Trabajo para listado'!$A$155:$A$1048576,0),MATCH((CUADRO!F$5&amp;$E1000),'Hoja de Trabajo para listado'!$A$151:$Z$151,0)),0)+IFERROR(INDEX('Hoja de Trabajo para listado'!$AB$155:$BA$1048576,MATCH($A1000,'Hoja de Trabajo para listado'!$AB$155:$AB$1048576,0),MATCH((CUADRO!F$5&amp;$E1000),'Hoja de Trabajo para listado'!$AB$151:$BA$151,0)),0)+IFERROR(INDEX('Hoja de Trabajo para listado'!$BC$155:$CB$1048576,MATCH($A1000,'Hoja de Trabajo para listado'!$BC$155:$BC$1048576,0),MATCH((CUADRO!F$5&amp;$E1000),'Hoja de Trabajo para listado'!$BC$151:$CB$151,0)),0)+IFERROR(INDEX('Hoja de Trabajo para listado'!$DE$153:$DG$274,MATCH($A1000,'Hoja de Trabajo para listado'!$DE$153:$DE$1048576,0),MATCH((CUADRO!F$5&amp;$E1000),'Hoja de Trabajo para listado'!$DE$151:$DG$151,0)),0)+IFERROR(INDEX('Hoja de Trabajo para listado'!$CD$155:$DC$1048576,MATCH($A1000,'Hoja de Trabajo para listado'!$CD$155:$CD$1048576,0),MATCH((CUADRO!F$5&amp;$E1000),'Hoja de Trabajo para listado'!$CD$151:$DC$151,0)),0)</f>
        <v>0</v>
      </c>
      <c r="G1000" s="255">
        <f ca="1">+IFERROR(INDEX('Hoja de Trabajo para listado'!$A$155:$Z$1048576,MATCH($A1000,'Hoja de Trabajo para listado'!$A$155:$A$1048576,0),MATCH((CUADRO!G$5&amp;$E1000),'Hoja de Trabajo para listado'!$A$151:$Z$151,0)),0)+IFERROR(INDEX('Hoja de Trabajo para listado'!$AB$155:$BA$1048576,MATCH($A1000,'Hoja de Trabajo para listado'!$AB$155:$AB$1048576,0),MATCH((CUADRO!G$5&amp;$E1000),'Hoja de Trabajo para listado'!$AB$151:$BA$151,0)),0)+IFERROR(INDEX('Hoja de Trabajo para listado'!$BC$155:$CB$1048576,MATCH($A1000,'Hoja de Trabajo para listado'!$BC$155:$BC$1048576,0),MATCH((CUADRO!G$5&amp;$E1000),'Hoja de Trabajo para listado'!$BC$151:$CB$151,0)),0)+IFERROR(INDEX('Hoja de Trabajo para listado'!$DE$153:$DG$274,MATCH($A1000,'Hoja de Trabajo para listado'!$DE$153:$DE$1048576,0),MATCH((CUADRO!G$5&amp;$E1000),'Hoja de Trabajo para listado'!$DE$151:$DG$151,0)),0)+IFERROR(INDEX('Hoja de Trabajo para listado'!$CD$155:$DC$1048576,MATCH($A1000,'Hoja de Trabajo para listado'!$CD$155:$CD$1048576,0),MATCH((CUADRO!G$5&amp;$E1000),'Hoja de Trabajo para listado'!$CD$151:$DC$151,0)),0)</f>
        <v>0</v>
      </c>
      <c r="H1000" s="255">
        <f ca="1">+IFERROR(INDEX('Hoja de Trabajo para listado'!$A$155:$Z$1048576,MATCH($A1000,'Hoja de Trabajo para listado'!$A$155:$A$1048576,0),MATCH((CUADRO!H$5&amp;$E1000),'Hoja de Trabajo para listado'!$A$151:$Z$151,0)),0)+IFERROR(INDEX('Hoja de Trabajo para listado'!$AB$155:$BA$1048576,MATCH($A1000,'Hoja de Trabajo para listado'!$AB$155:$AB$1048576,0),MATCH((CUADRO!H$5&amp;$E1000),'Hoja de Trabajo para listado'!$AB$151:$BA$151,0)),0)+IFERROR(INDEX('Hoja de Trabajo para listado'!$BC$155:$CB$1048576,MATCH($A1000,'Hoja de Trabajo para listado'!$BC$155:$BC$1048576,0),MATCH((CUADRO!H$5&amp;$E1000),'Hoja de Trabajo para listado'!$BC$151:$CB$151,0)),0)+IFERROR(INDEX('Hoja de Trabajo para listado'!$DE$153:$DG$274,MATCH($A1000,'Hoja de Trabajo para listado'!$DE$153:$DE$1048576,0),MATCH((CUADRO!H$5&amp;$E1000),'Hoja de Trabajo para listado'!$DE$151:$DG$151,0)),0)+IFERROR(INDEX('Hoja de Trabajo para listado'!$CD$155:$DC$1048576,MATCH($A1000,'Hoja de Trabajo para listado'!$CD$155:$CD$1048576,0),MATCH((CUADRO!H$5&amp;$E1000),'Hoja de Trabajo para listado'!$CD$151:$DC$151,0)),0)</f>
        <v>0</v>
      </c>
      <c r="I1000" s="255">
        <f ca="1">+IFERROR(INDEX('Hoja de Trabajo para listado'!$A$155:$Z$1048576,MATCH($A1000,'Hoja de Trabajo para listado'!$A$155:$A$1048576,0),MATCH((CUADRO!I$5&amp;$E1000),'Hoja de Trabajo para listado'!$A$151:$Z$151,0)),0)+IFERROR(INDEX('Hoja de Trabajo para listado'!$AB$155:$BA$1048576,MATCH($A1000,'Hoja de Trabajo para listado'!$AB$155:$AB$1048576,0),MATCH((CUADRO!I$5&amp;$E1000),'Hoja de Trabajo para listado'!$AB$151:$BA$151,0)),0)+IFERROR(INDEX('Hoja de Trabajo para listado'!$BC$155:$CB$1048576,MATCH($A1000,'Hoja de Trabajo para listado'!$BC$155:$BC$1048576,0),MATCH((CUADRO!I$5&amp;$E1000),'Hoja de Trabajo para listado'!$BC$151:$CB$151,0)),0)+IFERROR(INDEX('Hoja de Trabajo para listado'!$DE$153:$DG$274,MATCH($A1000,'Hoja de Trabajo para listado'!$DE$153:$DE$1048576,0),MATCH((CUADRO!I$5&amp;$E1000),'Hoja de Trabajo para listado'!$DE$151:$DG$151,0)),0)+IFERROR(INDEX('Hoja de Trabajo para listado'!$CD$155:$DC$1048576,MATCH($A1000,'Hoja de Trabajo para listado'!$CD$155:$CD$1048576,0),MATCH((CUADRO!I$5&amp;$E1000),'Hoja de Trabajo para listado'!$CD$151:$DC$151,0)),0)</f>
        <v>0</v>
      </c>
      <c r="J1000" s="255">
        <f ca="1">+IFERROR(INDEX('Hoja de Trabajo para listado'!$A$155:$Z$1048576,MATCH($A1000,'Hoja de Trabajo para listado'!$A$155:$A$1048576,0),MATCH((CUADRO!J$5&amp;$E1000),'Hoja de Trabajo para listado'!$A$151:$Z$151,0)),0)+IFERROR(INDEX('Hoja de Trabajo para listado'!$AB$155:$BA$1048576,MATCH($A1000,'Hoja de Trabajo para listado'!$AB$155:$AB$1048576,0),MATCH((CUADRO!J$5&amp;$E1000),'Hoja de Trabajo para listado'!$AB$151:$BA$151,0)),0)+IFERROR(INDEX('Hoja de Trabajo para listado'!$BC$155:$CB$1048576,MATCH($A1000,'Hoja de Trabajo para listado'!$BC$155:$BC$1048576,0),MATCH((CUADRO!J$5&amp;$E1000),'Hoja de Trabajo para listado'!$BC$151:$CB$151,0)),0)+IFERROR(INDEX('Hoja de Trabajo para listado'!$DE$153:$DG$274,MATCH($A1000,'Hoja de Trabajo para listado'!$DE$153:$DE$1048576,0),MATCH((CUADRO!J$5&amp;$E1000),'Hoja de Trabajo para listado'!$DE$151:$DG$151,0)),0)+IFERROR(INDEX('Hoja de Trabajo para listado'!$CD$155:$DC$1048576,MATCH($A1000,'Hoja de Trabajo para listado'!$CD$155:$CD$1048576,0),MATCH((CUADRO!J$5&amp;$E1000),'Hoja de Trabajo para listado'!$CD$151:$DC$151,0)),0)</f>
        <v>0</v>
      </c>
      <c r="K1000" s="255">
        <f ca="1">+IFERROR(INDEX('Hoja de Trabajo para listado'!$A$155:$Z$1048576,MATCH($A1000,'Hoja de Trabajo para listado'!$A$155:$A$1048576,0),MATCH((CUADRO!K$5&amp;$E1000),'Hoja de Trabajo para listado'!$A$151:$Z$151,0)),0)+IFERROR(INDEX('Hoja de Trabajo para listado'!$AB$155:$BA$1048576,MATCH($A1000,'Hoja de Trabajo para listado'!$AB$155:$AB$1048576,0),MATCH((CUADRO!K$5&amp;$E1000),'Hoja de Trabajo para listado'!$AB$151:$BA$151,0)),0)+IFERROR(INDEX('Hoja de Trabajo para listado'!$BC$155:$CB$1048576,MATCH($A1000,'Hoja de Trabajo para listado'!$BC$155:$BC$1048576,0),MATCH((CUADRO!K$5&amp;$E1000),'Hoja de Trabajo para listado'!$BC$151:$CB$151,0)),0)+IFERROR(INDEX('Hoja de Trabajo para listado'!$DE$153:$DG$274,MATCH($A1000,'Hoja de Trabajo para listado'!$DE$153:$DE$1048576,0),MATCH((CUADRO!K$5&amp;$E1000),'Hoja de Trabajo para listado'!$DE$151:$DG$151,0)),0)+IFERROR(INDEX('Hoja de Trabajo para listado'!$CD$155:$DC$1048576,MATCH($A1000,'Hoja de Trabajo para listado'!$CD$155:$CD$1048576,0),MATCH((CUADRO!K$5&amp;$E1000),'Hoja de Trabajo para listado'!$CD$151:$DC$151,0)),0)</f>
        <v>0</v>
      </c>
      <c r="L1000" s="255">
        <f ca="1">+IFERROR(INDEX('Hoja de Trabajo para listado'!$A$155:$Z$1048576,MATCH($A1000,'Hoja de Trabajo para listado'!$A$155:$A$1048576,0),MATCH((CUADRO!L$5&amp;$E1000),'Hoja de Trabajo para listado'!$A$151:$Z$151,0)),0)+IFERROR(INDEX('Hoja de Trabajo para listado'!$AB$155:$BA$1048576,MATCH($A1000,'Hoja de Trabajo para listado'!$AB$155:$AB$1048576,0),MATCH((CUADRO!L$5&amp;$E1000),'Hoja de Trabajo para listado'!$AB$151:$BA$151,0)),0)+IFERROR(INDEX('Hoja de Trabajo para listado'!$BC$155:$CB$1048576,MATCH($A1000,'Hoja de Trabajo para listado'!$BC$155:$BC$1048576,0),MATCH((CUADRO!L$5&amp;$E1000),'Hoja de Trabajo para listado'!$BC$151:$CB$151,0)),0)+IFERROR(INDEX('Hoja de Trabajo para listado'!$DE$153:$DG$274,MATCH($A1000,'Hoja de Trabajo para listado'!$DE$153:$DE$1048576,0),MATCH((CUADRO!L$5&amp;$E1000),'Hoja de Trabajo para listado'!$DE$151:$DG$151,0)),0)+IFERROR(INDEX('Hoja de Trabajo para listado'!$CD$155:$DC$1048576,MATCH($A1000,'Hoja de Trabajo para listado'!$CD$155:$CD$1048576,0),MATCH((CUADRO!L$5&amp;$E1000),'Hoja de Trabajo para listado'!$CD$151:$DC$151,0)),0)</f>
        <v>0</v>
      </c>
      <c r="M1000" s="255">
        <f ca="1">+IFERROR(INDEX('Hoja de Trabajo para listado'!$A$155:$Z$1048576,MATCH($A1000,'Hoja de Trabajo para listado'!$A$155:$A$1048576,0),MATCH((CUADRO!M$5&amp;$E1000),'Hoja de Trabajo para listado'!$A$151:$Z$151,0)),0)+IFERROR(INDEX('Hoja de Trabajo para listado'!$AB$155:$BA$1048576,MATCH($A1000,'Hoja de Trabajo para listado'!$AB$155:$AB$1048576,0),MATCH((CUADRO!M$5&amp;$E1000),'Hoja de Trabajo para listado'!$AB$151:$BA$151,0)),0)+IFERROR(INDEX('Hoja de Trabajo para listado'!$BC$155:$CB$1048576,MATCH($A1000,'Hoja de Trabajo para listado'!$BC$155:$BC$1048576,0),MATCH((CUADRO!M$5&amp;$E1000),'Hoja de Trabajo para listado'!$BC$151:$CB$151,0)),0)+IFERROR(INDEX('Hoja de Trabajo para listado'!$DE$153:$DG$274,MATCH($A1000,'Hoja de Trabajo para listado'!$DE$153:$DE$1048576,0),MATCH((CUADRO!M$5&amp;$E1000),'Hoja de Trabajo para listado'!$DE$151:$DG$151,0)),0)+IFERROR(INDEX('Hoja de Trabajo para listado'!$CD$155:$DC$1048576,MATCH($A1000,'Hoja de Trabajo para listado'!$CD$155:$CD$1048576,0),MATCH((CUADRO!M$5&amp;$E1000),'Hoja de Trabajo para listado'!$CD$151:$DC$151,0)),0)</f>
        <v>0</v>
      </c>
      <c r="N1000" s="255">
        <f ca="1">+IFERROR(INDEX('Hoja de Trabajo para listado'!$A$155:$Z$1048576,MATCH($A1000,'Hoja de Trabajo para listado'!$A$155:$A$1048576,0),MATCH((CUADRO!N$5&amp;$E1000),'Hoja de Trabajo para listado'!$A$151:$Z$151,0)),0)+IFERROR(INDEX('Hoja de Trabajo para listado'!$AB$155:$BA$1048576,MATCH($A1000,'Hoja de Trabajo para listado'!$AB$155:$AB$1048576,0),MATCH((CUADRO!N$5&amp;$E1000),'Hoja de Trabajo para listado'!$AB$151:$BA$151,0)),0)+IFERROR(INDEX('Hoja de Trabajo para listado'!$BC$155:$CB$1048576,MATCH($A1000,'Hoja de Trabajo para listado'!$BC$155:$BC$1048576,0),MATCH((CUADRO!N$5&amp;$E1000),'Hoja de Trabajo para listado'!$BC$151:$CB$151,0)),0)+IFERROR(INDEX('Hoja de Trabajo para listado'!$DE$153:$DG$274,MATCH($A1000,'Hoja de Trabajo para listado'!$DE$153:$DE$1048576,0),MATCH((CUADRO!N$5&amp;$E1000),'Hoja de Trabajo para listado'!$DE$151:$DG$151,0)),0)+IFERROR(INDEX('Hoja de Trabajo para listado'!$CD$155:$DC$1048576,MATCH($A1000,'Hoja de Trabajo para listado'!$CD$155:$CD$1048576,0),MATCH((CUADRO!N$5&amp;$E1000),'Hoja de Trabajo para listado'!$CD$151:$DC$151,0)),0)</f>
        <v>0</v>
      </c>
      <c r="O1000" s="255">
        <f ca="1">+IFERROR(INDEX('Hoja de Trabajo para listado'!$A$155:$Z$1048576,MATCH($A1000,'Hoja de Trabajo para listado'!$A$155:$A$1048576,0),MATCH((CUADRO!O$5&amp;$E1000),'Hoja de Trabajo para listado'!$A$151:$Z$151,0)),0)+IFERROR(INDEX('Hoja de Trabajo para listado'!$AB$155:$BA$1048576,MATCH($A1000,'Hoja de Trabajo para listado'!$AB$155:$AB$1048576,0),MATCH((CUADRO!O$5&amp;$E1000),'Hoja de Trabajo para listado'!$AB$151:$BA$151,0)),0)+IFERROR(INDEX('Hoja de Trabajo para listado'!$BC$155:$CB$1048576,MATCH($A1000,'Hoja de Trabajo para listado'!$BC$155:$BC$1048576,0),MATCH((CUADRO!O$5&amp;$E1000),'Hoja de Trabajo para listado'!$BC$151:$CB$151,0)),0)+IFERROR(INDEX('Hoja de Trabajo para listado'!$DE$153:$DG$274,MATCH($A1000,'Hoja de Trabajo para listado'!$DE$153:$DE$1048576,0),MATCH((CUADRO!O$5&amp;$E1000),'Hoja de Trabajo para listado'!$DE$151:$DG$151,0)),0)+IFERROR(INDEX('Hoja de Trabajo para listado'!$CD$155:$DC$1048576,MATCH($A1000,'Hoja de Trabajo para listado'!$CD$155:$CD$1048576,0),MATCH((CUADRO!O$5&amp;$E1000),'Hoja de Trabajo para listado'!$CD$151:$DC$151,0)),0)</f>
        <v>0</v>
      </c>
      <c r="P1000" s="255">
        <f ca="1">+IFERROR(INDEX('Hoja de Trabajo para listado'!$A$155:$Z$1048576,MATCH($A1000,'Hoja de Trabajo para listado'!$A$155:$A$1048576,0),MATCH((CUADRO!P$5&amp;$E1000),'Hoja de Trabajo para listado'!$A$151:$Z$151,0)),0)+IFERROR(INDEX('Hoja de Trabajo para listado'!$AB$155:$BA$1048576,MATCH($A1000,'Hoja de Trabajo para listado'!$AB$155:$AB$1048576,0),MATCH((CUADRO!P$5&amp;$E1000),'Hoja de Trabajo para listado'!$AB$151:$BA$151,0)),0)+IFERROR(INDEX('Hoja de Trabajo para listado'!$BC$155:$CB$1048576,MATCH($A1000,'Hoja de Trabajo para listado'!$BC$155:$BC$1048576,0),MATCH((CUADRO!P$5&amp;$E1000),'Hoja de Trabajo para listado'!$BC$151:$CB$151,0)),0)+IFERROR(INDEX('Hoja de Trabajo para listado'!$DE$153:$DG$274,MATCH($A1000,'Hoja de Trabajo para listado'!$DE$153:$DE$1048576,0),MATCH((CUADRO!P$5&amp;$E1000),'Hoja de Trabajo para listado'!$DE$151:$DG$151,0)),0)+IFERROR(INDEX('Hoja de Trabajo para listado'!$CD$155:$DC$1048576,MATCH($A1000,'Hoja de Trabajo para listado'!$CD$155:$CD$1048576,0),MATCH((CUADRO!P$5&amp;$E1000),'Hoja de Trabajo para listado'!$CD$151:$DC$151,0)),0)</f>
        <v>0</v>
      </c>
      <c r="Q1000" s="255">
        <f ca="1">+IFERROR(INDEX('Hoja de Trabajo para listado'!$A$155:$Z$1048576,MATCH($A1000,'Hoja de Trabajo para listado'!$A$155:$A$1048576,0),MATCH((CUADRO!Q$5&amp;$E1000),'Hoja de Trabajo para listado'!$A$151:$Z$151,0)),0)+IFERROR(INDEX('Hoja de Trabajo para listado'!$AB$155:$BA$1048576,MATCH($A1000,'Hoja de Trabajo para listado'!$AB$155:$AB$1048576,0),MATCH((CUADRO!Q$5&amp;$E1000),'Hoja de Trabajo para listado'!$AB$151:$BA$151,0)),0)+IFERROR(INDEX('Hoja de Trabajo para listado'!$BC$155:$CB$1048576,MATCH($A1000,'Hoja de Trabajo para listado'!$BC$155:$BC$1048576,0),MATCH((CUADRO!Q$5&amp;$E1000),'Hoja de Trabajo para listado'!$BC$151:$CB$151,0)),0)+IFERROR(INDEX('Hoja de Trabajo para listado'!$DE$153:$DG$274,MATCH($A1000,'Hoja de Trabajo para listado'!$DE$153:$DE$1048576,0),MATCH((CUADRO!Q$5&amp;$E1000),'Hoja de Trabajo para listado'!$DE$151:$DG$151,0)),0)+IFERROR(INDEX('Hoja de Trabajo para listado'!$CD$155:$DC$1048576,MATCH($A1000,'Hoja de Trabajo para listado'!$CD$155:$CD$1048576,0),MATCH((CUADRO!Q$5&amp;$E1000),'Hoja de Trabajo para listado'!$CD$151:$DC$151,0)),0)</f>
        <v>0</v>
      </c>
      <c r="R1000" s="255">
        <f t="shared" ca="1" si="30"/>
        <v>0</v>
      </c>
      <c r="S1000" s="262"/>
      <c r="T1000" s="255">
        <f ca="1">+T1001</f>
        <v>0</v>
      </c>
      <c r="U1000" s="254">
        <f t="shared" si="31"/>
        <v>1</v>
      </c>
      <c r="V1000" s="362" t="str">
        <f>+VLOOKUP(A1000,bd_lista!$A$3:$E$590,5,FALSE)</f>
        <v>Gobiernos Autonomos Municipales</v>
      </c>
      <c r="W1000" s="361" t="str">
        <f>+V1000</f>
        <v>Gobiernos Autonomos Municipales</v>
      </c>
      <c r="X1000" s="254">
        <f>+VLOOKUP(A1000,[2]Sheet1!$A$13:$D$744,4,FALSE)</f>
        <v>0</v>
      </c>
      <c r="Y1000" s="254" t="e">
        <f>+VLOOKUP(X1000,bd_lista!$A$3:$C$590,3,FALSE)</f>
        <v>#N/A</v>
      </c>
      <c r="Z1000" s="316">
        <f>+X1000</f>
        <v>0</v>
      </c>
      <c r="AA1000" s="317" t="e">
        <f>+Y1000</f>
        <v>#N/A</v>
      </c>
    </row>
    <row r="1001" spans="1:27" customFormat="1" ht="15" hidden="1" customHeight="1">
      <c r="A1001" s="32">
        <v>1808</v>
      </c>
      <c r="B1001" s="307"/>
      <c r="C1001" s="259" t="str">
        <f>+VLOOKUP(A1001,bd_lista!$A$3:$C$590,3,FALSE)</f>
        <v>Gobierno Autónomo Municipal de San Borja</v>
      </c>
      <c r="D1001" s="362"/>
      <c r="E1001" s="256" t="s">
        <v>1314</v>
      </c>
      <c r="F1001" s="255">
        <f ca="1">+IFERROR(INDEX('Hoja de Trabajo para listado'!$A$155:$Z$1048576,MATCH($A1001,'Hoja de Trabajo para listado'!$A$155:$A$1048576,0),MATCH((CUADRO!F$5&amp;$E1001),'Hoja de Trabajo para listado'!$A$151:$Z$151,0)),0)+IFERROR(INDEX('Hoja de Trabajo para listado'!$AB$155:$BA$1048576,MATCH($A1001,'Hoja de Trabajo para listado'!$AB$155:$AB$1048576,0),MATCH((CUADRO!F$5&amp;$E1001),'Hoja de Trabajo para listado'!$AB$151:$BA$151,0)),0)+IFERROR(INDEX('Hoja de Trabajo para listado'!$BC$155:$CB$1048576,MATCH($A1001,'Hoja de Trabajo para listado'!$BC$155:$BC$1048576,0),MATCH((CUADRO!F$5&amp;$E1001),'Hoja de Trabajo para listado'!$BC$151:$CB$151,0)),0)+IFERROR(INDEX('Hoja de Trabajo para listado'!$DE$153:$DG$274,MATCH($A1001,'Hoja de Trabajo para listado'!$DE$153:$DE$1048576,0),MATCH((CUADRO!F$5&amp;$E1001),'Hoja de Trabajo para listado'!$DE$151:$DG$151,0)),0)+IFERROR(INDEX('Hoja de Trabajo para listado'!$CD$155:$DC$1048576,MATCH($A1001,'Hoja de Trabajo para listado'!$CD$155:$CD$1048576,0),MATCH((CUADRO!F$5&amp;$E1001),'Hoja de Trabajo para listado'!$CD$151:$DC$151,0)),0)</f>
        <v>0</v>
      </c>
      <c r="G1001" s="255">
        <f ca="1">+IFERROR(INDEX('Hoja de Trabajo para listado'!$A$155:$Z$1048576,MATCH($A1001,'Hoja de Trabajo para listado'!$A$155:$A$1048576,0),MATCH((CUADRO!G$5&amp;$E1001),'Hoja de Trabajo para listado'!$A$151:$Z$151,0)),0)+IFERROR(INDEX('Hoja de Trabajo para listado'!$AB$155:$BA$1048576,MATCH($A1001,'Hoja de Trabajo para listado'!$AB$155:$AB$1048576,0),MATCH((CUADRO!G$5&amp;$E1001),'Hoja de Trabajo para listado'!$AB$151:$BA$151,0)),0)+IFERROR(INDEX('Hoja de Trabajo para listado'!$BC$155:$CB$1048576,MATCH($A1001,'Hoja de Trabajo para listado'!$BC$155:$BC$1048576,0),MATCH((CUADRO!G$5&amp;$E1001),'Hoja de Trabajo para listado'!$BC$151:$CB$151,0)),0)+IFERROR(INDEX('Hoja de Trabajo para listado'!$DE$153:$DG$274,MATCH($A1001,'Hoja de Trabajo para listado'!$DE$153:$DE$1048576,0),MATCH((CUADRO!G$5&amp;$E1001),'Hoja de Trabajo para listado'!$DE$151:$DG$151,0)),0)+IFERROR(INDEX('Hoja de Trabajo para listado'!$CD$155:$DC$1048576,MATCH($A1001,'Hoja de Trabajo para listado'!$CD$155:$CD$1048576,0),MATCH((CUADRO!G$5&amp;$E1001),'Hoja de Trabajo para listado'!$CD$151:$DC$151,0)),0)</f>
        <v>0</v>
      </c>
      <c r="H1001" s="255">
        <f ca="1">+IFERROR(INDEX('Hoja de Trabajo para listado'!$A$155:$Z$1048576,MATCH($A1001,'Hoja de Trabajo para listado'!$A$155:$A$1048576,0),MATCH((CUADRO!H$5&amp;$E1001),'Hoja de Trabajo para listado'!$A$151:$Z$151,0)),0)+IFERROR(INDEX('Hoja de Trabajo para listado'!$AB$155:$BA$1048576,MATCH($A1001,'Hoja de Trabajo para listado'!$AB$155:$AB$1048576,0),MATCH((CUADRO!H$5&amp;$E1001),'Hoja de Trabajo para listado'!$AB$151:$BA$151,0)),0)+IFERROR(INDEX('Hoja de Trabajo para listado'!$BC$155:$CB$1048576,MATCH($A1001,'Hoja de Trabajo para listado'!$BC$155:$BC$1048576,0),MATCH((CUADRO!H$5&amp;$E1001),'Hoja de Trabajo para listado'!$BC$151:$CB$151,0)),0)+IFERROR(INDEX('Hoja de Trabajo para listado'!$DE$153:$DG$274,MATCH($A1001,'Hoja de Trabajo para listado'!$DE$153:$DE$1048576,0),MATCH((CUADRO!H$5&amp;$E1001),'Hoja de Trabajo para listado'!$DE$151:$DG$151,0)),0)+IFERROR(INDEX('Hoja de Trabajo para listado'!$CD$155:$DC$1048576,MATCH($A1001,'Hoja de Trabajo para listado'!$CD$155:$CD$1048576,0),MATCH((CUADRO!H$5&amp;$E1001),'Hoja de Trabajo para listado'!$CD$151:$DC$151,0)),0)</f>
        <v>0</v>
      </c>
      <c r="I1001" s="255">
        <f ca="1">+IFERROR(INDEX('Hoja de Trabajo para listado'!$A$155:$Z$1048576,MATCH($A1001,'Hoja de Trabajo para listado'!$A$155:$A$1048576,0),MATCH((CUADRO!I$5&amp;$E1001),'Hoja de Trabajo para listado'!$A$151:$Z$151,0)),0)+IFERROR(INDEX('Hoja de Trabajo para listado'!$AB$155:$BA$1048576,MATCH($A1001,'Hoja de Trabajo para listado'!$AB$155:$AB$1048576,0),MATCH((CUADRO!I$5&amp;$E1001),'Hoja de Trabajo para listado'!$AB$151:$BA$151,0)),0)+IFERROR(INDEX('Hoja de Trabajo para listado'!$BC$155:$CB$1048576,MATCH($A1001,'Hoja de Trabajo para listado'!$BC$155:$BC$1048576,0),MATCH((CUADRO!I$5&amp;$E1001),'Hoja de Trabajo para listado'!$BC$151:$CB$151,0)),0)+IFERROR(INDEX('Hoja de Trabajo para listado'!$DE$153:$DG$274,MATCH($A1001,'Hoja de Trabajo para listado'!$DE$153:$DE$1048576,0),MATCH((CUADRO!I$5&amp;$E1001),'Hoja de Trabajo para listado'!$DE$151:$DG$151,0)),0)+IFERROR(INDEX('Hoja de Trabajo para listado'!$CD$155:$DC$1048576,MATCH($A1001,'Hoja de Trabajo para listado'!$CD$155:$CD$1048576,0),MATCH((CUADRO!I$5&amp;$E1001),'Hoja de Trabajo para listado'!$CD$151:$DC$151,0)),0)</f>
        <v>0</v>
      </c>
      <c r="J1001" s="255">
        <f ca="1">+IFERROR(INDEX('Hoja de Trabajo para listado'!$A$155:$Z$1048576,MATCH($A1001,'Hoja de Trabajo para listado'!$A$155:$A$1048576,0),MATCH((CUADRO!J$5&amp;$E1001),'Hoja de Trabajo para listado'!$A$151:$Z$151,0)),0)+IFERROR(INDEX('Hoja de Trabajo para listado'!$AB$155:$BA$1048576,MATCH($A1001,'Hoja de Trabajo para listado'!$AB$155:$AB$1048576,0),MATCH((CUADRO!J$5&amp;$E1001),'Hoja de Trabajo para listado'!$AB$151:$BA$151,0)),0)+IFERROR(INDEX('Hoja de Trabajo para listado'!$BC$155:$CB$1048576,MATCH($A1001,'Hoja de Trabajo para listado'!$BC$155:$BC$1048576,0),MATCH((CUADRO!J$5&amp;$E1001),'Hoja de Trabajo para listado'!$BC$151:$CB$151,0)),0)+IFERROR(INDEX('Hoja de Trabajo para listado'!$DE$153:$DG$274,MATCH($A1001,'Hoja de Trabajo para listado'!$DE$153:$DE$1048576,0),MATCH((CUADRO!J$5&amp;$E1001),'Hoja de Trabajo para listado'!$DE$151:$DG$151,0)),0)+IFERROR(INDEX('Hoja de Trabajo para listado'!$CD$155:$DC$1048576,MATCH($A1001,'Hoja de Trabajo para listado'!$CD$155:$CD$1048576,0),MATCH((CUADRO!J$5&amp;$E1001),'Hoja de Trabajo para listado'!$CD$151:$DC$151,0)),0)</f>
        <v>0</v>
      </c>
      <c r="K1001" s="255">
        <f ca="1">+IFERROR(INDEX('Hoja de Trabajo para listado'!$A$155:$Z$1048576,MATCH($A1001,'Hoja de Trabajo para listado'!$A$155:$A$1048576,0),MATCH((CUADRO!K$5&amp;$E1001),'Hoja de Trabajo para listado'!$A$151:$Z$151,0)),0)+IFERROR(INDEX('Hoja de Trabajo para listado'!$AB$155:$BA$1048576,MATCH($A1001,'Hoja de Trabajo para listado'!$AB$155:$AB$1048576,0),MATCH((CUADRO!K$5&amp;$E1001),'Hoja de Trabajo para listado'!$AB$151:$BA$151,0)),0)+IFERROR(INDEX('Hoja de Trabajo para listado'!$BC$155:$CB$1048576,MATCH($A1001,'Hoja de Trabajo para listado'!$BC$155:$BC$1048576,0),MATCH((CUADRO!K$5&amp;$E1001),'Hoja de Trabajo para listado'!$BC$151:$CB$151,0)),0)+IFERROR(INDEX('Hoja de Trabajo para listado'!$DE$153:$DG$274,MATCH($A1001,'Hoja de Trabajo para listado'!$DE$153:$DE$1048576,0),MATCH((CUADRO!K$5&amp;$E1001),'Hoja de Trabajo para listado'!$DE$151:$DG$151,0)),0)+IFERROR(INDEX('Hoja de Trabajo para listado'!$CD$155:$DC$1048576,MATCH($A1001,'Hoja de Trabajo para listado'!$CD$155:$CD$1048576,0),MATCH((CUADRO!K$5&amp;$E1001),'Hoja de Trabajo para listado'!$CD$151:$DC$151,0)),0)</f>
        <v>0</v>
      </c>
      <c r="L1001" s="255">
        <f ca="1">+IFERROR(INDEX('Hoja de Trabajo para listado'!$A$155:$Z$1048576,MATCH($A1001,'Hoja de Trabajo para listado'!$A$155:$A$1048576,0),MATCH((CUADRO!L$5&amp;$E1001),'Hoja de Trabajo para listado'!$A$151:$Z$151,0)),0)+IFERROR(INDEX('Hoja de Trabajo para listado'!$AB$155:$BA$1048576,MATCH($A1001,'Hoja de Trabajo para listado'!$AB$155:$AB$1048576,0),MATCH((CUADRO!L$5&amp;$E1001),'Hoja de Trabajo para listado'!$AB$151:$BA$151,0)),0)+IFERROR(INDEX('Hoja de Trabajo para listado'!$BC$155:$CB$1048576,MATCH($A1001,'Hoja de Trabajo para listado'!$BC$155:$BC$1048576,0),MATCH((CUADRO!L$5&amp;$E1001),'Hoja de Trabajo para listado'!$BC$151:$CB$151,0)),0)+IFERROR(INDEX('Hoja de Trabajo para listado'!$DE$153:$DG$274,MATCH($A1001,'Hoja de Trabajo para listado'!$DE$153:$DE$1048576,0),MATCH((CUADRO!L$5&amp;$E1001),'Hoja de Trabajo para listado'!$DE$151:$DG$151,0)),0)+IFERROR(INDEX('Hoja de Trabajo para listado'!$CD$155:$DC$1048576,MATCH($A1001,'Hoja de Trabajo para listado'!$CD$155:$CD$1048576,0),MATCH((CUADRO!L$5&amp;$E1001),'Hoja de Trabajo para listado'!$CD$151:$DC$151,0)),0)</f>
        <v>0</v>
      </c>
      <c r="M1001" s="255">
        <f ca="1">+IFERROR(INDEX('Hoja de Trabajo para listado'!$A$155:$Z$1048576,MATCH($A1001,'Hoja de Trabajo para listado'!$A$155:$A$1048576,0),MATCH((CUADRO!M$5&amp;$E1001),'Hoja de Trabajo para listado'!$A$151:$Z$151,0)),0)+IFERROR(INDEX('Hoja de Trabajo para listado'!$AB$155:$BA$1048576,MATCH($A1001,'Hoja de Trabajo para listado'!$AB$155:$AB$1048576,0),MATCH((CUADRO!M$5&amp;$E1001),'Hoja de Trabajo para listado'!$AB$151:$BA$151,0)),0)+IFERROR(INDEX('Hoja de Trabajo para listado'!$BC$155:$CB$1048576,MATCH($A1001,'Hoja de Trabajo para listado'!$BC$155:$BC$1048576,0),MATCH((CUADRO!M$5&amp;$E1001),'Hoja de Trabajo para listado'!$BC$151:$CB$151,0)),0)+IFERROR(INDEX('Hoja de Trabajo para listado'!$DE$153:$DG$274,MATCH($A1001,'Hoja de Trabajo para listado'!$DE$153:$DE$1048576,0),MATCH((CUADRO!M$5&amp;$E1001),'Hoja de Trabajo para listado'!$DE$151:$DG$151,0)),0)+IFERROR(INDEX('Hoja de Trabajo para listado'!$CD$155:$DC$1048576,MATCH($A1001,'Hoja de Trabajo para listado'!$CD$155:$CD$1048576,0),MATCH((CUADRO!M$5&amp;$E1001),'Hoja de Trabajo para listado'!$CD$151:$DC$151,0)),0)</f>
        <v>0</v>
      </c>
      <c r="N1001" s="255">
        <f ca="1">+IFERROR(INDEX('Hoja de Trabajo para listado'!$A$155:$Z$1048576,MATCH($A1001,'Hoja de Trabajo para listado'!$A$155:$A$1048576,0),MATCH((CUADRO!N$5&amp;$E1001),'Hoja de Trabajo para listado'!$A$151:$Z$151,0)),0)+IFERROR(INDEX('Hoja de Trabajo para listado'!$AB$155:$BA$1048576,MATCH($A1001,'Hoja de Trabajo para listado'!$AB$155:$AB$1048576,0),MATCH((CUADRO!N$5&amp;$E1001),'Hoja de Trabajo para listado'!$AB$151:$BA$151,0)),0)+IFERROR(INDEX('Hoja de Trabajo para listado'!$BC$155:$CB$1048576,MATCH($A1001,'Hoja de Trabajo para listado'!$BC$155:$BC$1048576,0),MATCH((CUADRO!N$5&amp;$E1001),'Hoja de Trabajo para listado'!$BC$151:$CB$151,0)),0)+IFERROR(INDEX('Hoja de Trabajo para listado'!$DE$153:$DG$274,MATCH($A1001,'Hoja de Trabajo para listado'!$DE$153:$DE$1048576,0),MATCH((CUADRO!N$5&amp;$E1001),'Hoja de Trabajo para listado'!$DE$151:$DG$151,0)),0)+IFERROR(INDEX('Hoja de Trabajo para listado'!$CD$155:$DC$1048576,MATCH($A1001,'Hoja de Trabajo para listado'!$CD$155:$CD$1048576,0),MATCH((CUADRO!N$5&amp;$E1001),'Hoja de Trabajo para listado'!$CD$151:$DC$151,0)),0)</f>
        <v>0</v>
      </c>
      <c r="O1001" s="255">
        <f ca="1">+IFERROR(INDEX('Hoja de Trabajo para listado'!$A$155:$Z$1048576,MATCH($A1001,'Hoja de Trabajo para listado'!$A$155:$A$1048576,0),MATCH((CUADRO!O$5&amp;$E1001),'Hoja de Trabajo para listado'!$A$151:$Z$151,0)),0)+IFERROR(INDEX('Hoja de Trabajo para listado'!$AB$155:$BA$1048576,MATCH($A1001,'Hoja de Trabajo para listado'!$AB$155:$AB$1048576,0),MATCH((CUADRO!O$5&amp;$E1001),'Hoja de Trabajo para listado'!$AB$151:$BA$151,0)),0)+IFERROR(INDEX('Hoja de Trabajo para listado'!$BC$155:$CB$1048576,MATCH($A1001,'Hoja de Trabajo para listado'!$BC$155:$BC$1048576,0),MATCH((CUADRO!O$5&amp;$E1001),'Hoja de Trabajo para listado'!$BC$151:$CB$151,0)),0)+IFERROR(INDEX('Hoja de Trabajo para listado'!$DE$153:$DG$274,MATCH($A1001,'Hoja de Trabajo para listado'!$DE$153:$DE$1048576,0),MATCH((CUADRO!O$5&amp;$E1001),'Hoja de Trabajo para listado'!$DE$151:$DG$151,0)),0)+IFERROR(INDEX('Hoja de Trabajo para listado'!$CD$155:$DC$1048576,MATCH($A1001,'Hoja de Trabajo para listado'!$CD$155:$CD$1048576,0),MATCH((CUADRO!O$5&amp;$E1001),'Hoja de Trabajo para listado'!$CD$151:$DC$151,0)),0)</f>
        <v>0</v>
      </c>
      <c r="P1001" s="255">
        <f ca="1">+IFERROR(INDEX('Hoja de Trabajo para listado'!$A$155:$Z$1048576,MATCH($A1001,'Hoja de Trabajo para listado'!$A$155:$A$1048576,0),MATCH((CUADRO!P$5&amp;$E1001),'Hoja de Trabajo para listado'!$A$151:$Z$151,0)),0)+IFERROR(INDEX('Hoja de Trabajo para listado'!$AB$155:$BA$1048576,MATCH($A1001,'Hoja de Trabajo para listado'!$AB$155:$AB$1048576,0),MATCH((CUADRO!P$5&amp;$E1001),'Hoja de Trabajo para listado'!$AB$151:$BA$151,0)),0)+IFERROR(INDEX('Hoja de Trabajo para listado'!$BC$155:$CB$1048576,MATCH($A1001,'Hoja de Trabajo para listado'!$BC$155:$BC$1048576,0),MATCH((CUADRO!P$5&amp;$E1001),'Hoja de Trabajo para listado'!$BC$151:$CB$151,0)),0)+IFERROR(INDEX('Hoja de Trabajo para listado'!$DE$153:$DG$274,MATCH($A1001,'Hoja de Trabajo para listado'!$DE$153:$DE$1048576,0),MATCH((CUADRO!P$5&amp;$E1001),'Hoja de Trabajo para listado'!$DE$151:$DG$151,0)),0)+IFERROR(INDEX('Hoja de Trabajo para listado'!$CD$155:$DC$1048576,MATCH($A1001,'Hoja de Trabajo para listado'!$CD$155:$CD$1048576,0),MATCH((CUADRO!P$5&amp;$E1001),'Hoja de Trabajo para listado'!$CD$151:$DC$151,0)),0)</f>
        <v>0</v>
      </c>
      <c r="Q1001" s="255">
        <f ca="1">+IFERROR(INDEX('Hoja de Trabajo para listado'!$A$155:$Z$1048576,MATCH($A1001,'Hoja de Trabajo para listado'!$A$155:$A$1048576,0),MATCH((CUADRO!Q$5&amp;$E1001),'Hoja de Trabajo para listado'!$A$151:$Z$151,0)),0)+IFERROR(INDEX('Hoja de Trabajo para listado'!$AB$155:$BA$1048576,MATCH($A1001,'Hoja de Trabajo para listado'!$AB$155:$AB$1048576,0),MATCH((CUADRO!Q$5&amp;$E1001),'Hoja de Trabajo para listado'!$AB$151:$BA$151,0)),0)+IFERROR(INDEX('Hoja de Trabajo para listado'!$BC$155:$CB$1048576,MATCH($A1001,'Hoja de Trabajo para listado'!$BC$155:$BC$1048576,0),MATCH((CUADRO!Q$5&amp;$E1001),'Hoja de Trabajo para listado'!$BC$151:$CB$151,0)),0)+IFERROR(INDEX('Hoja de Trabajo para listado'!$DE$153:$DG$274,MATCH($A1001,'Hoja de Trabajo para listado'!$DE$153:$DE$1048576,0),MATCH((CUADRO!Q$5&amp;$E1001),'Hoja de Trabajo para listado'!$DE$151:$DG$151,0)),0)+IFERROR(INDEX('Hoja de Trabajo para listado'!$CD$155:$DC$1048576,MATCH($A1001,'Hoja de Trabajo para listado'!$CD$155:$CD$1048576,0),MATCH((CUADRO!Q$5&amp;$E1001),'Hoja de Trabajo para listado'!$CD$151:$DC$151,0)),0)</f>
        <v>0</v>
      </c>
      <c r="R1001" s="255">
        <f t="shared" ca="1" si="30"/>
        <v>0</v>
      </c>
      <c r="S1001" s="262">
        <f ca="1">+R1000+R1001</f>
        <v>0</v>
      </c>
      <c r="T1001" s="255">
        <f ca="1">+S1001</f>
        <v>0</v>
      </c>
      <c r="U1001" s="254">
        <f t="shared" si="31"/>
        <v>2</v>
      </c>
      <c r="V1001" s="362" t="str">
        <f>+VLOOKUP(A1001,bd_lista!$A$3:$E$590,5,FALSE)</f>
        <v>Gobiernos Autonomos Municipales</v>
      </c>
      <c r="W1001" s="362"/>
      <c r="X1001" s="254">
        <f>+VLOOKUP(A1001,[2]Sheet1!$A$13:$D$744,4,FALSE)</f>
        <v>0</v>
      </c>
      <c r="Y1001" s="254" t="e">
        <f>+VLOOKUP(X1001,bd_lista!$A$3:$C$590,3,FALSE)</f>
        <v>#N/A</v>
      </c>
      <c r="Z1001" s="314"/>
      <c r="AA1001" s="315"/>
    </row>
    <row r="1002" spans="1:27" customFormat="1" ht="15" hidden="1" customHeight="1">
      <c r="A1002" s="32">
        <v>1809</v>
      </c>
      <c r="B1002" s="306">
        <f>+A1002</f>
        <v>1809</v>
      </c>
      <c r="C1002" s="259" t="str">
        <f>+VLOOKUP(A1002,bd_lista!$A$3:$C$590,3,FALSE)</f>
        <v>Gobierno Autónomo Municipal de Santa Rosa</v>
      </c>
      <c r="D1002" s="361" t="str">
        <f>+C1002</f>
        <v>Gobierno Autónomo Municipal de Santa Rosa</v>
      </c>
      <c r="E1002" s="254" t="s">
        <v>1313</v>
      </c>
      <c r="F1002" s="255">
        <f ca="1">+IFERROR(INDEX('Hoja de Trabajo para listado'!$A$155:$Z$1048576,MATCH($A1002,'Hoja de Trabajo para listado'!$A$155:$A$1048576,0),MATCH((CUADRO!F$5&amp;$E1002),'Hoja de Trabajo para listado'!$A$151:$Z$151,0)),0)+IFERROR(INDEX('Hoja de Trabajo para listado'!$AB$155:$BA$1048576,MATCH($A1002,'Hoja de Trabajo para listado'!$AB$155:$AB$1048576,0),MATCH((CUADRO!F$5&amp;$E1002),'Hoja de Trabajo para listado'!$AB$151:$BA$151,0)),0)+IFERROR(INDEX('Hoja de Trabajo para listado'!$BC$155:$CB$1048576,MATCH($A1002,'Hoja de Trabajo para listado'!$BC$155:$BC$1048576,0),MATCH((CUADRO!F$5&amp;$E1002),'Hoja de Trabajo para listado'!$BC$151:$CB$151,0)),0)+IFERROR(INDEX('Hoja de Trabajo para listado'!$DE$153:$DG$274,MATCH($A1002,'Hoja de Trabajo para listado'!$DE$153:$DE$1048576,0),MATCH((CUADRO!F$5&amp;$E1002),'Hoja de Trabajo para listado'!$DE$151:$DG$151,0)),0)+IFERROR(INDEX('Hoja de Trabajo para listado'!$CD$155:$DC$1048576,MATCH($A1002,'Hoja de Trabajo para listado'!$CD$155:$CD$1048576,0),MATCH((CUADRO!F$5&amp;$E1002),'Hoja de Trabajo para listado'!$CD$151:$DC$151,0)),0)</f>
        <v>0</v>
      </c>
      <c r="G1002" s="255">
        <f ca="1">+IFERROR(INDEX('Hoja de Trabajo para listado'!$A$155:$Z$1048576,MATCH($A1002,'Hoja de Trabajo para listado'!$A$155:$A$1048576,0),MATCH((CUADRO!G$5&amp;$E1002),'Hoja de Trabajo para listado'!$A$151:$Z$151,0)),0)+IFERROR(INDEX('Hoja de Trabajo para listado'!$AB$155:$BA$1048576,MATCH($A1002,'Hoja de Trabajo para listado'!$AB$155:$AB$1048576,0),MATCH((CUADRO!G$5&amp;$E1002),'Hoja de Trabajo para listado'!$AB$151:$BA$151,0)),0)+IFERROR(INDEX('Hoja de Trabajo para listado'!$BC$155:$CB$1048576,MATCH($A1002,'Hoja de Trabajo para listado'!$BC$155:$BC$1048576,0),MATCH((CUADRO!G$5&amp;$E1002),'Hoja de Trabajo para listado'!$BC$151:$CB$151,0)),0)+IFERROR(INDEX('Hoja de Trabajo para listado'!$DE$153:$DG$274,MATCH($A1002,'Hoja de Trabajo para listado'!$DE$153:$DE$1048576,0),MATCH((CUADRO!G$5&amp;$E1002),'Hoja de Trabajo para listado'!$DE$151:$DG$151,0)),0)+IFERROR(INDEX('Hoja de Trabajo para listado'!$CD$155:$DC$1048576,MATCH($A1002,'Hoja de Trabajo para listado'!$CD$155:$CD$1048576,0),MATCH((CUADRO!G$5&amp;$E1002),'Hoja de Trabajo para listado'!$CD$151:$DC$151,0)),0)</f>
        <v>0</v>
      </c>
      <c r="H1002" s="255">
        <f ca="1">+IFERROR(INDEX('Hoja de Trabajo para listado'!$A$155:$Z$1048576,MATCH($A1002,'Hoja de Trabajo para listado'!$A$155:$A$1048576,0),MATCH((CUADRO!H$5&amp;$E1002),'Hoja de Trabajo para listado'!$A$151:$Z$151,0)),0)+IFERROR(INDEX('Hoja de Trabajo para listado'!$AB$155:$BA$1048576,MATCH($A1002,'Hoja de Trabajo para listado'!$AB$155:$AB$1048576,0),MATCH((CUADRO!H$5&amp;$E1002),'Hoja de Trabajo para listado'!$AB$151:$BA$151,0)),0)+IFERROR(INDEX('Hoja de Trabajo para listado'!$BC$155:$CB$1048576,MATCH($A1002,'Hoja de Trabajo para listado'!$BC$155:$BC$1048576,0),MATCH((CUADRO!H$5&amp;$E1002),'Hoja de Trabajo para listado'!$BC$151:$CB$151,0)),0)+IFERROR(INDEX('Hoja de Trabajo para listado'!$DE$153:$DG$274,MATCH($A1002,'Hoja de Trabajo para listado'!$DE$153:$DE$1048576,0),MATCH((CUADRO!H$5&amp;$E1002),'Hoja de Trabajo para listado'!$DE$151:$DG$151,0)),0)+IFERROR(INDEX('Hoja de Trabajo para listado'!$CD$155:$DC$1048576,MATCH($A1002,'Hoja de Trabajo para listado'!$CD$155:$CD$1048576,0),MATCH((CUADRO!H$5&amp;$E1002),'Hoja de Trabajo para listado'!$CD$151:$DC$151,0)),0)</f>
        <v>0</v>
      </c>
      <c r="I1002" s="255">
        <f ca="1">+IFERROR(INDEX('Hoja de Trabajo para listado'!$A$155:$Z$1048576,MATCH($A1002,'Hoja de Trabajo para listado'!$A$155:$A$1048576,0),MATCH((CUADRO!I$5&amp;$E1002),'Hoja de Trabajo para listado'!$A$151:$Z$151,0)),0)+IFERROR(INDEX('Hoja de Trabajo para listado'!$AB$155:$BA$1048576,MATCH($A1002,'Hoja de Trabajo para listado'!$AB$155:$AB$1048576,0),MATCH((CUADRO!I$5&amp;$E1002),'Hoja de Trabajo para listado'!$AB$151:$BA$151,0)),0)+IFERROR(INDEX('Hoja de Trabajo para listado'!$BC$155:$CB$1048576,MATCH($A1002,'Hoja de Trabajo para listado'!$BC$155:$BC$1048576,0),MATCH((CUADRO!I$5&amp;$E1002),'Hoja de Trabajo para listado'!$BC$151:$CB$151,0)),0)+IFERROR(INDEX('Hoja de Trabajo para listado'!$DE$153:$DG$274,MATCH($A1002,'Hoja de Trabajo para listado'!$DE$153:$DE$1048576,0),MATCH((CUADRO!I$5&amp;$E1002),'Hoja de Trabajo para listado'!$DE$151:$DG$151,0)),0)+IFERROR(INDEX('Hoja de Trabajo para listado'!$CD$155:$DC$1048576,MATCH($A1002,'Hoja de Trabajo para listado'!$CD$155:$CD$1048576,0),MATCH((CUADRO!I$5&amp;$E1002),'Hoja de Trabajo para listado'!$CD$151:$DC$151,0)),0)</f>
        <v>0</v>
      </c>
      <c r="J1002" s="255">
        <f ca="1">+IFERROR(INDEX('Hoja de Trabajo para listado'!$A$155:$Z$1048576,MATCH($A1002,'Hoja de Trabajo para listado'!$A$155:$A$1048576,0),MATCH((CUADRO!J$5&amp;$E1002),'Hoja de Trabajo para listado'!$A$151:$Z$151,0)),0)+IFERROR(INDEX('Hoja de Trabajo para listado'!$AB$155:$BA$1048576,MATCH($A1002,'Hoja de Trabajo para listado'!$AB$155:$AB$1048576,0),MATCH((CUADRO!J$5&amp;$E1002),'Hoja de Trabajo para listado'!$AB$151:$BA$151,0)),0)+IFERROR(INDEX('Hoja de Trabajo para listado'!$BC$155:$CB$1048576,MATCH($A1002,'Hoja de Trabajo para listado'!$BC$155:$BC$1048576,0),MATCH((CUADRO!J$5&amp;$E1002),'Hoja de Trabajo para listado'!$BC$151:$CB$151,0)),0)+IFERROR(INDEX('Hoja de Trabajo para listado'!$DE$153:$DG$274,MATCH($A1002,'Hoja de Trabajo para listado'!$DE$153:$DE$1048576,0),MATCH((CUADRO!J$5&amp;$E1002),'Hoja de Trabajo para listado'!$DE$151:$DG$151,0)),0)+IFERROR(INDEX('Hoja de Trabajo para listado'!$CD$155:$DC$1048576,MATCH($A1002,'Hoja de Trabajo para listado'!$CD$155:$CD$1048576,0),MATCH((CUADRO!J$5&amp;$E1002),'Hoja de Trabajo para listado'!$CD$151:$DC$151,0)),0)</f>
        <v>0</v>
      </c>
      <c r="K1002" s="255">
        <f ca="1">+IFERROR(INDEX('Hoja de Trabajo para listado'!$A$155:$Z$1048576,MATCH($A1002,'Hoja de Trabajo para listado'!$A$155:$A$1048576,0),MATCH((CUADRO!K$5&amp;$E1002),'Hoja de Trabajo para listado'!$A$151:$Z$151,0)),0)+IFERROR(INDEX('Hoja de Trabajo para listado'!$AB$155:$BA$1048576,MATCH($A1002,'Hoja de Trabajo para listado'!$AB$155:$AB$1048576,0),MATCH((CUADRO!K$5&amp;$E1002),'Hoja de Trabajo para listado'!$AB$151:$BA$151,0)),0)+IFERROR(INDEX('Hoja de Trabajo para listado'!$BC$155:$CB$1048576,MATCH($A1002,'Hoja de Trabajo para listado'!$BC$155:$BC$1048576,0),MATCH((CUADRO!K$5&amp;$E1002),'Hoja de Trabajo para listado'!$BC$151:$CB$151,0)),0)+IFERROR(INDEX('Hoja de Trabajo para listado'!$DE$153:$DG$274,MATCH($A1002,'Hoja de Trabajo para listado'!$DE$153:$DE$1048576,0),MATCH((CUADRO!K$5&amp;$E1002),'Hoja de Trabajo para listado'!$DE$151:$DG$151,0)),0)+IFERROR(INDEX('Hoja de Trabajo para listado'!$CD$155:$DC$1048576,MATCH($A1002,'Hoja de Trabajo para listado'!$CD$155:$CD$1048576,0),MATCH((CUADRO!K$5&amp;$E1002),'Hoja de Trabajo para listado'!$CD$151:$DC$151,0)),0)</f>
        <v>0</v>
      </c>
      <c r="L1002" s="255">
        <f ca="1">+IFERROR(INDEX('Hoja de Trabajo para listado'!$A$155:$Z$1048576,MATCH($A1002,'Hoja de Trabajo para listado'!$A$155:$A$1048576,0),MATCH((CUADRO!L$5&amp;$E1002),'Hoja de Trabajo para listado'!$A$151:$Z$151,0)),0)+IFERROR(INDEX('Hoja de Trabajo para listado'!$AB$155:$BA$1048576,MATCH($A1002,'Hoja de Trabajo para listado'!$AB$155:$AB$1048576,0),MATCH((CUADRO!L$5&amp;$E1002),'Hoja de Trabajo para listado'!$AB$151:$BA$151,0)),0)+IFERROR(INDEX('Hoja de Trabajo para listado'!$BC$155:$CB$1048576,MATCH($A1002,'Hoja de Trabajo para listado'!$BC$155:$BC$1048576,0),MATCH((CUADRO!L$5&amp;$E1002),'Hoja de Trabajo para listado'!$BC$151:$CB$151,0)),0)+IFERROR(INDEX('Hoja de Trabajo para listado'!$DE$153:$DG$274,MATCH($A1002,'Hoja de Trabajo para listado'!$DE$153:$DE$1048576,0),MATCH((CUADRO!L$5&amp;$E1002),'Hoja de Trabajo para listado'!$DE$151:$DG$151,0)),0)+IFERROR(INDEX('Hoja de Trabajo para listado'!$CD$155:$DC$1048576,MATCH($A1002,'Hoja de Trabajo para listado'!$CD$155:$CD$1048576,0),MATCH((CUADRO!L$5&amp;$E1002),'Hoja de Trabajo para listado'!$CD$151:$DC$151,0)),0)</f>
        <v>0</v>
      </c>
      <c r="M1002" s="255">
        <f ca="1">+IFERROR(INDEX('Hoja de Trabajo para listado'!$A$155:$Z$1048576,MATCH($A1002,'Hoja de Trabajo para listado'!$A$155:$A$1048576,0),MATCH((CUADRO!M$5&amp;$E1002),'Hoja de Trabajo para listado'!$A$151:$Z$151,0)),0)+IFERROR(INDEX('Hoja de Trabajo para listado'!$AB$155:$BA$1048576,MATCH($A1002,'Hoja de Trabajo para listado'!$AB$155:$AB$1048576,0),MATCH((CUADRO!M$5&amp;$E1002),'Hoja de Trabajo para listado'!$AB$151:$BA$151,0)),0)+IFERROR(INDEX('Hoja de Trabajo para listado'!$BC$155:$CB$1048576,MATCH($A1002,'Hoja de Trabajo para listado'!$BC$155:$BC$1048576,0),MATCH((CUADRO!M$5&amp;$E1002),'Hoja de Trabajo para listado'!$BC$151:$CB$151,0)),0)+IFERROR(INDEX('Hoja de Trabajo para listado'!$DE$153:$DG$274,MATCH($A1002,'Hoja de Trabajo para listado'!$DE$153:$DE$1048576,0),MATCH((CUADRO!M$5&amp;$E1002),'Hoja de Trabajo para listado'!$DE$151:$DG$151,0)),0)+IFERROR(INDEX('Hoja de Trabajo para listado'!$CD$155:$DC$1048576,MATCH($A1002,'Hoja de Trabajo para listado'!$CD$155:$CD$1048576,0),MATCH((CUADRO!M$5&amp;$E1002),'Hoja de Trabajo para listado'!$CD$151:$DC$151,0)),0)</f>
        <v>0</v>
      </c>
      <c r="N1002" s="255">
        <f ca="1">+IFERROR(INDEX('Hoja de Trabajo para listado'!$A$155:$Z$1048576,MATCH($A1002,'Hoja de Trabajo para listado'!$A$155:$A$1048576,0),MATCH((CUADRO!N$5&amp;$E1002),'Hoja de Trabajo para listado'!$A$151:$Z$151,0)),0)+IFERROR(INDEX('Hoja de Trabajo para listado'!$AB$155:$BA$1048576,MATCH($A1002,'Hoja de Trabajo para listado'!$AB$155:$AB$1048576,0),MATCH((CUADRO!N$5&amp;$E1002),'Hoja de Trabajo para listado'!$AB$151:$BA$151,0)),0)+IFERROR(INDEX('Hoja de Trabajo para listado'!$BC$155:$CB$1048576,MATCH($A1002,'Hoja de Trabajo para listado'!$BC$155:$BC$1048576,0),MATCH((CUADRO!N$5&amp;$E1002),'Hoja de Trabajo para listado'!$BC$151:$CB$151,0)),0)+IFERROR(INDEX('Hoja de Trabajo para listado'!$DE$153:$DG$274,MATCH($A1002,'Hoja de Trabajo para listado'!$DE$153:$DE$1048576,0),MATCH((CUADRO!N$5&amp;$E1002),'Hoja de Trabajo para listado'!$DE$151:$DG$151,0)),0)+IFERROR(INDEX('Hoja de Trabajo para listado'!$CD$155:$DC$1048576,MATCH($A1002,'Hoja de Trabajo para listado'!$CD$155:$CD$1048576,0),MATCH((CUADRO!N$5&amp;$E1002),'Hoja de Trabajo para listado'!$CD$151:$DC$151,0)),0)</f>
        <v>0</v>
      </c>
      <c r="O1002" s="255">
        <f ca="1">+IFERROR(INDEX('Hoja de Trabajo para listado'!$A$155:$Z$1048576,MATCH($A1002,'Hoja de Trabajo para listado'!$A$155:$A$1048576,0),MATCH((CUADRO!O$5&amp;$E1002),'Hoja de Trabajo para listado'!$A$151:$Z$151,0)),0)+IFERROR(INDEX('Hoja de Trabajo para listado'!$AB$155:$BA$1048576,MATCH($A1002,'Hoja de Trabajo para listado'!$AB$155:$AB$1048576,0),MATCH((CUADRO!O$5&amp;$E1002),'Hoja de Trabajo para listado'!$AB$151:$BA$151,0)),0)+IFERROR(INDEX('Hoja de Trabajo para listado'!$BC$155:$CB$1048576,MATCH($A1002,'Hoja de Trabajo para listado'!$BC$155:$BC$1048576,0),MATCH((CUADRO!O$5&amp;$E1002),'Hoja de Trabajo para listado'!$BC$151:$CB$151,0)),0)+IFERROR(INDEX('Hoja de Trabajo para listado'!$DE$153:$DG$274,MATCH($A1002,'Hoja de Trabajo para listado'!$DE$153:$DE$1048576,0),MATCH((CUADRO!O$5&amp;$E1002),'Hoja de Trabajo para listado'!$DE$151:$DG$151,0)),0)+IFERROR(INDEX('Hoja de Trabajo para listado'!$CD$155:$DC$1048576,MATCH($A1002,'Hoja de Trabajo para listado'!$CD$155:$CD$1048576,0),MATCH((CUADRO!O$5&amp;$E1002),'Hoja de Trabajo para listado'!$CD$151:$DC$151,0)),0)</f>
        <v>0</v>
      </c>
      <c r="P1002" s="255">
        <f ca="1">+IFERROR(INDEX('Hoja de Trabajo para listado'!$A$155:$Z$1048576,MATCH($A1002,'Hoja de Trabajo para listado'!$A$155:$A$1048576,0),MATCH((CUADRO!P$5&amp;$E1002),'Hoja de Trabajo para listado'!$A$151:$Z$151,0)),0)+IFERROR(INDEX('Hoja de Trabajo para listado'!$AB$155:$BA$1048576,MATCH($A1002,'Hoja de Trabajo para listado'!$AB$155:$AB$1048576,0),MATCH((CUADRO!P$5&amp;$E1002),'Hoja de Trabajo para listado'!$AB$151:$BA$151,0)),0)+IFERROR(INDEX('Hoja de Trabajo para listado'!$BC$155:$CB$1048576,MATCH($A1002,'Hoja de Trabajo para listado'!$BC$155:$BC$1048576,0),MATCH((CUADRO!P$5&amp;$E1002),'Hoja de Trabajo para listado'!$BC$151:$CB$151,0)),0)+IFERROR(INDEX('Hoja de Trabajo para listado'!$DE$153:$DG$274,MATCH($A1002,'Hoja de Trabajo para listado'!$DE$153:$DE$1048576,0),MATCH((CUADRO!P$5&amp;$E1002),'Hoja de Trabajo para listado'!$DE$151:$DG$151,0)),0)+IFERROR(INDEX('Hoja de Trabajo para listado'!$CD$155:$DC$1048576,MATCH($A1002,'Hoja de Trabajo para listado'!$CD$155:$CD$1048576,0),MATCH((CUADRO!P$5&amp;$E1002),'Hoja de Trabajo para listado'!$CD$151:$DC$151,0)),0)</f>
        <v>0</v>
      </c>
      <c r="Q1002" s="255">
        <f ca="1">+IFERROR(INDEX('Hoja de Trabajo para listado'!$A$155:$Z$1048576,MATCH($A1002,'Hoja de Trabajo para listado'!$A$155:$A$1048576,0),MATCH((CUADRO!Q$5&amp;$E1002),'Hoja de Trabajo para listado'!$A$151:$Z$151,0)),0)+IFERROR(INDEX('Hoja de Trabajo para listado'!$AB$155:$BA$1048576,MATCH($A1002,'Hoja de Trabajo para listado'!$AB$155:$AB$1048576,0),MATCH((CUADRO!Q$5&amp;$E1002),'Hoja de Trabajo para listado'!$AB$151:$BA$151,0)),0)+IFERROR(INDEX('Hoja de Trabajo para listado'!$BC$155:$CB$1048576,MATCH($A1002,'Hoja de Trabajo para listado'!$BC$155:$BC$1048576,0),MATCH((CUADRO!Q$5&amp;$E1002),'Hoja de Trabajo para listado'!$BC$151:$CB$151,0)),0)+IFERROR(INDEX('Hoja de Trabajo para listado'!$DE$153:$DG$274,MATCH($A1002,'Hoja de Trabajo para listado'!$DE$153:$DE$1048576,0),MATCH((CUADRO!Q$5&amp;$E1002),'Hoja de Trabajo para listado'!$DE$151:$DG$151,0)),0)+IFERROR(INDEX('Hoja de Trabajo para listado'!$CD$155:$DC$1048576,MATCH($A1002,'Hoja de Trabajo para listado'!$CD$155:$CD$1048576,0),MATCH((CUADRO!Q$5&amp;$E1002),'Hoja de Trabajo para listado'!$CD$151:$DC$151,0)),0)</f>
        <v>0</v>
      </c>
      <c r="R1002" s="255">
        <f t="shared" ca="1" si="30"/>
        <v>0</v>
      </c>
      <c r="S1002" s="262"/>
      <c r="T1002" s="283">
        <f ca="1">+T1003</f>
        <v>0</v>
      </c>
      <c r="U1002" s="254">
        <f t="shared" si="31"/>
        <v>1</v>
      </c>
      <c r="V1002" s="362" t="str">
        <f>+VLOOKUP(A1002,bd_lista!$A$3:$E$590,5,FALSE)</f>
        <v>Gobiernos Autonomos Municipales</v>
      </c>
      <c r="W1002" s="361" t="str">
        <f>+V1002</f>
        <v>Gobiernos Autonomos Municipales</v>
      </c>
      <c r="X1002" s="254">
        <f>+VLOOKUP(A1002,[2]Sheet1!$A$13:$D$744,4,FALSE)</f>
        <v>0</v>
      </c>
      <c r="Y1002" s="254" t="e">
        <f>+VLOOKUP(X1002,bd_lista!$A$3:$C$590,3,FALSE)</f>
        <v>#N/A</v>
      </c>
      <c r="Z1002" s="316">
        <f>+X1002</f>
        <v>0</v>
      </c>
      <c r="AA1002" s="317" t="e">
        <f>+Y1002</f>
        <v>#N/A</v>
      </c>
    </row>
    <row r="1003" spans="1:27" customFormat="1" ht="15" hidden="1" customHeight="1">
      <c r="A1003" s="32">
        <v>1809</v>
      </c>
      <c r="B1003" s="307"/>
      <c r="C1003" s="259" t="str">
        <f>+VLOOKUP(A1003,bd_lista!$A$3:$C$590,3,FALSE)</f>
        <v>Gobierno Autónomo Municipal de Santa Rosa</v>
      </c>
      <c r="D1003" s="362"/>
      <c r="E1003" s="256" t="s">
        <v>1314</v>
      </c>
      <c r="F1003" s="257">
        <f ca="1">+IFERROR(INDEX('Hoja de Trabajo para listado'!$A$155:$Z$1048576,MATCH($A1003,'Hoja de Trabajo para listado'!$A$155:$A$1048576,0),MATCH((CUADRO!F$5&amp;$E1003),'Hoja de Trabajo para listado'!$A$151:$Z$151,0)),0)+IFERROR(INDEX('Hoja de Trabajo para listado'!$AB$155:$BA$1048576,MATCH($A1003,'Hoja de Trabajo para listado'!$AB$155:$AB$1048576,0),MATCH((CUADRO!F$5&amp;$E1003),'Hoja de Trabajo para listado'!$AB$151:$BA$151,0)),0)+IFERROR(INDEX('Hoja de Trabajo para listado'!$BC$155:$CB$1048576,MATCH($A1003,'Hoja de Trabajo para listado'!$BC$155:$BC$1048576,0),MATCH((CUADRO!F$5&amp;$E1003),'Hoja de Trabajo para listado'!$BC$151:$CB$151,0)),0)+IFERROR(INDEX('Hoja de Trabajo para listado'!$DE$153:$DG$274,MATCH($A1003,'Hoja de Trabajo para listado'!$DE$153:$DE$1048576,0),MATCH((CUADRO!F$5&amp;$E1003),'Hoja de Trabajo para listado'!$DE$151:$DG$151,0)),0)+IFERROR(INDEX('Hoja de Trabajo para listado'!$CD$155:$DC$1048576,MATCH($A1003,'Hoja de Trabajo para listado'!$CD$155:$CD$1048576,0),MATCH((CUADRO!F$5&amp;$E1003),'Hoja de Trabajo para listado'!$CD$151:$DC$151,0)),0)</f>
        <v>0</v>
      </c>
      <c r="G1003" s="257">
        <f ca="1">+IFERROR(INDEX('Hoja de Trabajo para listado'!$A$155:$Z$1048576,MATCH($A1003,'Hoja de Trabajo para listado'!$A$155:$A$1048576,0),MATCH((CUADRO!G$5&amp;$E1003),'Hoja de Trabajo para listado'!$A$151:$Z$151,0)),0)+IFERROR(INDEX('Hoja de Trabajo para listado'!$AB$155:$BA$1048576,MATCH($A1003,'Hoja de Trabajo para listado'!$AB$155:$AB$1048576,0),MATCH((CUADRO!G$5&amp;$E1003),'Hoja de Trabajo para listado'!$AB$151:$BA$151,0)),0)+IFERROR(INDEX('Hoja de Trabajo para listado'!$BC$155:$CB$1048576,MATCH($A1003,'Hoja de Trabajo para listado'!$BC$155:$BC$1048576,0),MATCH((CUADRO!G$5&amp;$E1003),'Hoja de Trabajo para listado'!$BC$151:$CB$151,0)),0)+IFERROR(INDEX('Hoja de Trabajo para listado'!$DE$153:$DG$274,MATCH($A1003,'Hoja de Trabajo para listado'!$DE$153:$DE$1048576,0),MATCH((CUADRO!G$5&amp;$E1003),'Hoja de Trabajo para listado'!$DE$151:$DG$151,0)),0)+IFERROR(INDEX('Hoja de Trabajo para listado'!$CD$155:$DC$1048576,MATCH($A1003,'Hoja de Trabajo para listado'!$CD$155:$CD$1048576,0),MATCH((CUADRO!G$5&amp;$E1003),'Hoja de Trabajo para listado'!$CD$151:$DC$151,0)),0)</f>
        <v>0</v>
      </c>
      <c r="H1003" s="257">
        <f ca="1">+IFERROR(INDEX('Hoja de Trabajo para listado'!$A$155:$Z$1048576,MATCH($A1003,'Hoja de Trabajo para listado'!$A$155:$A$1048576,0),MATCH((CUADRO!H$5&amp;$E1003),'Hoja de Trabajo para listado'!$A$151:$Z$151,0)),0)+IFERROR(INDEX('Hoja de Trabajo para listado'!$AB$155:$BA$1048576,MATCH($A1003,'Hoja de Trabajo para listado'!$AB$155:$AB$1048576,0),MATCH((CUADRO!H$5&amp;$E1003),'Hoja de Trabajo para listado'!$AB$151:$BA$151,0)),0)+IFERROR(INDEX('Hoja de Trabajo para listado'!$BC$155:$CB$1048576,MATCH($A1003,'Hoja de Trabajo para listado'!$BC$155:$BC$1048576,0),MATCH((CUADRO!H$5&amp;$E1003),'Hoja de Trabajo para listado'!$BC$151:$CB$151,0)),0)+IFERROR(INDEX('Hoja de Trabajo para listado'!$DE$153:$DG$274,MATCH($A1003,'Hoja de Trabajo para listado'!$DE$153:$DE$1048576,0),MATCH((CUADRO!H$5&amp;$E1003),'Hoja de Trabajo para listado'!$DE$151:$DG$151,0)),0)+IFERROR(INDEX('Hoja de Trabajo para listado'!$CD$155:$DC$1048576,MATCH($A1003,'Hoja de Trabajo para listado'!$CD$155:$CD$1048576,0),MATCH((CUADRO!H$5&amp;$E1003),'Hoja de Trabajo para listado'!$CD$151:$DC$151,0)),0)</f>
        <v>0</v>
      </c>
      <c r="I1003" s="257">
        <f ca="1">+IFERROR(INDEX('Hoja de Trabajo para listado'!$A$155:$Z$1048576,MATCH($A1003,'Hoja de Trabajo para listado'!$A$155:$A$1048576,0),MATCH((CUADRO!I$5&amp;$E1003),'Hoja de Trabajo para listado'!$A$151:$Z$151,0)),0)+IFERROR(INDEX('Hoja de Trabajo para listado'!$AB$155:$BA$1048576,MATCH($A1003,'Hoja de Trabajo para listado'!$AB$155:$AB$1048576,0),MATCH((CUADRO!I$5&amp;$E1003),'Hoja de Trabajo para listado'!$AB$151:$BA$151,0)),0)+IFERROR(INDEX('Hoja de Trabajo para listado'!$BC$155:$CB$1048576,MATCH($A1003,'Hoja de Trabajo para listado'!$BC$155:$BC$1048576,0),MATCH((CUADRO!I$5&amp;$E1003),'Hoja de Trabajo para listado'!$BC$151:$CB$151,0)),0)+IFERROR(INDEX('Hoja de Trabajo para listado'!$DE$153:$DG$274,MATCH($A1003,'Hoja de Trabajo para listado'!$DE$153:$DE$1048576,0),MATCH((CUADRO!I$5&amp;$E1003),'Hoja de Trabajo para listado'!$DE$151:$DG$151,0)),0)+IFERROR(INDEX('Hoja de Trabajo para listado'!$CD$155:$DC$1048576,MATCH($A1003,'Hoja de Trabajo para listado'!$CD$155:$CD$1048576,0),MATCH((CUADRO!I$5&amp;$E1003),'Hoja de Trabajo para listado'!$CD$151:$DC$151,0)),0)</f>
        <v>0</v>
      </c>
      <c r="J1003" s="257">
        <f ca="1">+IFERROR(INDEX('Hoja de Trabajo para listado'!$A$155:$Z$1048576,MATCH($A1003,'Hoja de Trabajo para listado'!$A$155:$A$1048576,0),MATCH((CUADRO!J$5&amp;$E1003),'Hoja de Trabajo para listado'!$A$151:$Z$151,0)),0)+IFERROR(INDEX('Hoja de Trabajo para listado'!$AB$155:$BA$1048576,MATCH($A1003,'Hoja de Trabajo para listado'!$AB$155:$AB$1048576,0),MATCH((CUADRO!J$5&amp;$E1003),'Hoja de Trabajo para listado'!$AB$151:$BA$151,0)),0)+IFERROR(INDEX('Hoja de Trabajo para listado'!$BC$155:$CB$1048576,MATCH($A1003,'Hoja de Trabajo para listado'!$BC$155:$BC$1048576,0),MATCH((CUADRO!J$5&amp;$E1003),'Hoja de Trabajo para listado'!$BC$151:$CB$151,0)),0)+IFERROR(INDEX('Hoja de Trabajo para listado'!$DE$153:$DG$274,MATCH($A1003,'Hoja de Trabajo para listado'!$DE$153:$DE$1048576,0),MATCH((CUADRO!J$5&amp;$E1003),'Hoja de Trabajo para listado'!$DE$151:$DG$151,0)),0)+IFERROR(INDEX('Hoja de Trabajo para listado'!$CD$155:$DC$1048576,MATCH($A1003,'Hoja de Trabajo para listado'!$CD$155:$CD$1048576,0),MATCH((CUADRO!J$5&amp;$E1003),'Hoja de Trabajo para listado'!$CD$151:$DC$151,0)),0)</f>
        <v>0</v>
      </c>
      <c r="K1003" s="257">
        <f ca="1">+IFERROR(INDEX('Hoja de Trabajo para listado'!$A$155:$Z$1048576,MATCH($A1003,'Hoja de Trabajo para listado'!$A$155:$A$1048576,0),MATCH((CUADRO!K$5&amp;$E1003),'Hoja de Trabajo para listado'!$A$151:$Z$151,0)),0)+IFERROR(INDEX('Hoja de Trabajo para listado'!$AB$155:$BA$1048576,MATCH($A1003,'Hoja de Trabajo para listado'!$AB$155:$AB$1048576,0),MATCH((CUADRO!K$5&amp;$E1003),'Hoja de Trabajo para listado'!$AB$151:$BA$151,0)),0)+IFERROR(INDEX('Hoja de Trabajo para listado'!$BC$155:$CB$1048576,MATCH($A1003,'Hoja de Trabajo para listado'!$BC$155:$BC$1048576,0),MATCH((CUADRO!K$5&amp;$E1003),'Hoja de Trabajo para listado'!$BC$151:$CB$151,0)),0)+IFERROR(INDEX('Hoja de Trabajo para listado'!$DE$153:$DG$274,MATCH($A1003,'Hoja de Trabajo para listado'!$DE$153:$DE$1048576,0),MATCH((CUADRO!K$5&amp;$E1003),'Hoja de Trabajo para listado'!$DE$151:$DG$151,0)),0)+IFERROR(INDEX('Hoja de Trabajo para listado'!$CD$155:$DC$1048576,MATCH($A1003,'Hoja de Trabajo para listado'!$CD$155:$CD$1048576,0),MATCH((CUADRO!K$5&amp;$E1003),'Hoja de Trabajo para listado'!$CD$151:$DC$151,0)),0)</f>
        <v>0</v>
      </c>
      <c r="L1003" s="257">
        <f ca="1">+IFERROR(INDEX('Hoja de Trabajo para listado'!$A$155:$Z$1048576,MATCH($A1003,'Hoja de Trabajo para listado'!$A$155:$A$1048576,0),MATCH((CUADRO!L$5&amp;$E1003),'Hoja de Trabajo para listado'!$A$151:$Z$151,0)),0)+IFERROR(INDEX('Hoja de Trabajo para listado'!$AB$155:$BA$1048576,MATCH($A1003,'Hoja de Trabajo para listado'!$AB$155:$AB$1048576,0),MATCH((CUADRO!L$5&amp;$E1003),'Hoja de Trabajo para listado'!$AB$151:$BA$151,0)),0)+IFERROR(INDEX('Hoja de Trabajo para listado'!$BC$155:$CB$1048576,MATCH($A1003,'Hoja de Trabajo para listado'!$BC$155:$BC$1048576,0),MATCH((CUADRO!L$5&amp;$E1003),'Hoja de Trabajo para listado'!$BC$151:$CB$151,0)),0)+IFERROR(INDEX('Hoja de Trabajo para listado'!$DE$153:$DG$274,MATCH($A1003,'Hoja de Trabajo para listado'!$DE$153:$DE$1048576,0),MATCH((CUADRO!L$5&amp;$E1003),'Hoja de Trabajo para listado'!$DE$151:$DG$151,0)),0)+IFERROR(INDEX('Hoja de Trabajo para listado'!$CD$155:$DC$1048576,MATCH($A1003,'Hoja de Trabajo para listado'!$CD$155:$CD$1048576,0),MATCH((CUADRO!L$5&amp;$E1003),'Hoja de Trabajo para listado'!$CD$151:$DC$151,0)),0)</f>
        <v>0</v>
      </c>
      <c r="M1003" s="257">
        <f ca="1">+IFERROR(INDEX('Hoja de Trabajo para listado'!$A$155:$Z$1048576,MATCH($A1003,'Hoja de Trabajo para listado'!$A$155:$A$1048576,0),MATCH((CUADRO!M$5&amp;$E1003),'Hoja de Trabajo para listado'!$A$151:$Z$151,0)),0)+IFERROR(INDEX('Hoja de Trabajo para listado'!$AB$155:$BA$1048576,MATCH($A1003,'Hoja de Trabajo para listado'!$AB$155:$AB$1048576,0),MATCH((CUADRO!M$5&amp;$E1003),'Hoja de Trabajo para listado'!$AB$151:$BA$151,0)),0)+IFERROR(INDEX('Hoja de Trabajo para listado'!$BC$155:$CB$1048576,MATCH($A1003,'Hoja de Trabajo para listado'!$BC$155:$BC$1048576,0),MATCH((CUADRO!M$5&amp;$E1003),'Hoja de Trabajo para listado'!$BC$151:$CB$151,0)),0)+IFERROR(INDEX('Hoja de Trabajo para listado'!$DE$153:$DG$274,MATCH($A1003,'Hoja de Trabajo para listado'!$DE$153:$DE$1048576,0),MATCH((CUADRO!M$5&amp;$E1003),'Hoja de Trabajo para listado'!$DE$151:$DG$151,0)),0)+IFERROR(INDEX('Hoja de Trabajo para listado'!$CD$155:$DC$1048576,MATCH($A1003,'Hoja de Trabajo para listado'!$CD$155:$CD$1048576,0),MATCH((CUADRO!M$5&amp;$E1003),'Hoja de Trabajo para listado'!$CD$151:$DC$151,0)),0)</f>
        <v>0</v>
      </c>
      <c r="N1003" s="257">
        <f ca="1">+IFERROR(INDEX('Hoja de Trabajo para listado'!$A$155:$Z$1048576,MATCH($A1003,'Hoja de Trabajo para listado'!$A$155:$A$1048576,0),MATCH((CUADRO!N$5&amp;$E1003),'Hoja de Trabajo para listado'!$A$151:$Z$151,0)),0)+IFERROR(INDEX('Hoja de Trabajo para listado'!$AB$155:$BA$1048576,MATCH($A1003,'Hoja de Trabajo para listado'!$AB$155:$AB$1048576,0),MATCH((CUADRO!N$5&amp;$E1003),'Hoja de Trabajo para listado'!$AB$151:$BA$151,0)),0)+IFERROR(INDEX('Hoja de Trabajo para listado'!$BC$155:$CB$1048576,MATCH($A1003,'Hoja de Trabajo para listado'!$BC$155:$BC$1048576,0),MATCH((CUADRO!N$5&amp;$E1003),'Hoja de Trabajo para listado'!$BC$151:$CB$151,0)),0)+IFERROR(INDEX('Hoja de Trabajo para listado'!$DE$153:$DG$274,MATCH($A1003,'Hoja de Trabajo para listado'!$DE$153:$DE$1048576,0),MATCH((CUADRO!N$5&amp;$E1003),'Hoja de Trabajo para listado'!$DE$151:$DG$151,0)),0)+IFERROR(INDEX('Hoja de Trabajo para listado'!$CD$155:$DC$1048576,MATCH($A1003,'Hoja de Trabajo para listado'!$CD$155:$CD$1048576,0),MATCH((CUADRO!N$5&amp;$E1003),'Hoja de Trabajo para listado'!$CD$151:$DC$151,0)),0)</f>
        <v>0</v>
      </c>
      <c r="O1003" s="257">
        <f ca="1">+IFERROR(INDEX('Hoja de Trabajo para listado'!$A$155:$Z$1048576,MATCH($A1003,'Hoja de Trabajo para listado'!$A$155:$A$1048576,0),MATCH((CUADRO!O$5&amp;$E1003),'Hoja de Trabajo para listado'!$A$151:$Z$151,0)),0)+IFERROR(INDEX('Hoja de Trabajo para listado'!$AB$155:$BA$1048576,MATCH($A1003,'Hoja de Trabajo para listado'!$AB$155:$AB$1048576,0),MATCH((CUADRO!O$5&amp;$E1003),'Hoja de Trabajo para listado'!$AB$151:$BA$151,0)),0)+IFERROR(INDEX('Hoja de Trabajo para listado'!$BC$155:$CB$1048576,MATCH($A1003,'Hoja de Trabajo para listado'!$BC$155:$BC$1048576,0),MATCH((CUADRO!O$5&amp;$E1003),'Hoja de Trabajo para listado'!$BC$151:$CB$151,0)),0)+IFERROR(INDEX('Hoja de Trabajo para listado'!$DE$153:$DG$274,MATCH($A1003,'Hoja de Trabajo para listado'!$DE$153:$DE$1048576,0),MATCH((CUADRO!O$5&amp;$E1003),'Hoja de Trabajo para listado'!$DE$151:$DG$151,0)),0)+IFERROR(INDEX('Hoja de Trabajo para listado'!$CD$155:$DC$1048576,MATCH($A1003,'Hoja de Trabajo para listado'!$CD$155:$CD$1048576,0),MATCH((CUADRO!O$5&amp;$E1003),'Hoja de Trabajo para listado'!$CD$151:$DC$151,0)),0)</f>
        <v>0</v>
      </c>
      <c r="P1003" s="257">
        <f ca="1">+IFERROR(INDEX('Hoja de Trabajo para listado'!$A$155:$Z$1048576,MATCH($A1003,'Hoja de Trabajo para listado'!$A$155:$A$1048576,0),MATCH((CUADRO!P$5&amp;$E1003),'Hoja de Trabajo para listado'!$A$151:$Z$151,0)),0)+IFERROR(INDEX('Hoja de Trabajo para listado'!$AB$155:$BA$1048576,MATCH($A1003,'Hoja de Trabajo para listado'!$AB$155:$AB$1048576,0),MATCH((CUADRO!P$5&amp;$E1003),'Hoja de Trabajo para listado'!$AB$151:$BA$151,0)),0)+IFERROR(INDEX('Hoja de Trabajo para listado'!$BC$155:$CB$1048576,MATCH($A1003,'Hoja de Trabajo para listado'!$BC$155:$BC$1048576,0),MATCH((CUADRO!P$5&amp;$E1003),'Hoja de Trabajo para listado'!$BC$151:$CB$151,0)),0)+IFERROR(INDEX('Hoja de Trabajo para listado'!$DE$153:$DG$274,MATCH($A1003,'Hoja de Trabajo para listado'!$DE$153:$DE$1048576,0),MATCH((CUADRO!P$5&amp;$E1003),'Hoja de Trabajo para listado'!$DE$151:$DG$151,0)),0)+IFERROR(INDEX('Hoja de Trabajo para listado'!$CD$155:$DC$1048576,MATCH($A1003,'Hoja de Trabajo para listado'!$CD$155:$CD$1048576,0),MATCH((CUADRO!P$5&amp;$E1003),'Hoja de Trabajo para listado'!$CD$151:$DC$151,0)),0)</f>
        <v>0</v>
      </c>
      <c r="Q1003" s="257">
        <f ca="1">+IFERROR(INDEX('Hoja de Trabajo para listado'!$A$155:$Z$1048576,MATCH($A1003,'Hoja de Trabajo para listado'!$A$155:$A$1048576,0),MATCH((CUADRO!Q$5&amp;$E1003),'Hoja de Trabajo para listado'!$A$151:$Z$151,0)),0)+IFERROR(INDEX('Hoja de Trabajo para listado'!$AB$155:$BA$1048576,MATCH($A1003,'Hoja de Trabajo para listado'!$AB$155:$AB$1048576,0),MATCH((CUADRO!Q$5&amp;$E1003),'Hoja de Trabajo para listado'!$AB$151:$BA$151,0)),0)+IFERROR(INDEX('Hoja de Trabajo para listado'!$BC$155:$CB$1048576,MATCH($A1003,'Hoja de Trabajo para listado'!$BC$155:$BC$1048576,0),MATCH((CUADRO!Q$5&amp;$E1003),'Hoja de Trabajo para listado'!$BC$151:$CB$151,0)),0)+IFERROR(INDEX('Hoja de Trabajo para listado'!$DE$153:$DG$274,MATCH($A1003,'Hoja de Trabajo para listado'!$DE$153:$DE$1048576,0),MATCH((CUADRO!Q$5&amp;$E1003),'Hoja de Trabajo para listado'!$DE$151:$DG$151,0)),0)+IFERROR(INDEX('Hoja de Trabajo para listado'!$CD$155:$DC$1048576,MATCH($A1003,'Hoja de Trabajo para listado'!$CD$155:$CD$1048576,0),MATCH((CUADRO!Q$5&amp;$E1003),'Hoja de Trabajo para listado'!$CD$151:$DC$151,0)),0)</f>
        <v>0</v>
      </c>
      <c r="R1003" s="257">
        <f t="shared" ca="1" si="30"/>
        <v>0</v>
      </c>
      <c r="S1003" s="274">
        <f ca="1">+R1002+R1003</f>
        <v>0</v>
      </c>
      <c r="T1003" s="257">
        <f ca="1">+S1003</f>
        <v>0</v>
      </c>
      <c r="U1003" s="256">
        <f t="shared" si="31"/>
        <v>2</v>
      </c>
      <c r="V1003" s="362" t="str">
        <f>+VLOOKUP(A1003,bd_lista!$A$3:$E$590,5,FALSE)</f>
        <v>Gobiernos Autonomos Municipales</v>
      </c>
      <c r="W1003" s="362"/>
      <c r="X1003" s="254">
        <f>+VLOOKUP(A1003,[2]Sheet1!$A$13:$D$744,4,FALSE)</f>
        <v>0</v>
      </c>
      <c r="Y1003" s="254" t="e">
        <f>+VLOOKUP(X1003,bd_lista!$A$3:$C$590,3,FALSE)</f>
        <v>#N/A</v>
      </c>
      <c r="Z1003" s="314"/>
      <c r="AA1003" s="315"/>
    </row>
    <row r="1004" spans="1:27" customFormat="1" ht="15" hidden="1" customHeight="1">
      <c r="A1004" s="32">
        <v>1810</v>
      </c>
      <c r="B1004" s="306">
        <f>+A1004</f>
        <v>1810</v>
      </c>
      <c r="C1004" s="259" t="str">
        <f>+VLOOKUP(A1004,bd_lista!$A$3:$C$590,3,FALSE)</f>
        <v>Gobierno Autónomo Municipal de Santa Ana</v>
      </c>
      <c r="D1004" s="361" t="str">
        <f>+C1004</f>
        <v>Gobierno Autónomo Municipal de Santa Ana</v>
      </c>
      <c r="E1004" s="254" t="s">
        <v>1313</v>
      </c>
      <c r="F1004" s="255">
        <f ca="1">+IFERROR(INDEX('Hoja de Trabajo para listado'!$A$155:$Z$1048576,MATCH($A1004,'Hoja de Trabajo para listado'!$A$155:$A$1048576,0),MATCH((CUADRO!F$5&amp;$E1004),'Hoja de Trabajo para listado'!$A$151:$Z$151,0)),0)+IFERROR(INDEX('Hoja de Trabajo para listado'!$AB$155:$BA$1048576,MATCH($A1004,'Hoja de Trabajo para listado'!$AB$155:$AB$1048576,0),MATCH((CUADRO!F$5&amp;$E1004),'Hoja de Trabajo para listado'!$AB$151:$BA$151,0)),0)+IFERROR(INDEX('Hoja de Trabajo para listado'!$BC$155:$CB$1048576,MATCH($A1004,'Hoja de Trabajo para listado'!$BC$155:$BC$1048576,0),MATCH((CUADRO!F$5&amp;$E1004),'Hoja de Trabajo para listado'!$BC$151:$CB$151,0)),0)+IFERROR(INDEX('Hoja de Trabajo para listado'!$DE$153:$DG$274,MATCH($A1004,'Hoja de Trabajo para listado'!$DE$153:$DE$1048576,0),MATCH((CUADRO!F$5&amp;$E1004),'Hoja de Trabajo para listado'!$DE$151:$DG$151,0)),0)+IFERROR(INDEX('Hoja de Trabajo para listado'!$CD$155:$DC$1048576,MATCH($A1004,'Hoja de Trabajo para listado'!$CD$155:$CD$1048576,0),MATCH((CUADRO!F$5&amp;$E1004),'Hoja de Trabajo para listado'!$CD$151:$DC$151,0)),0)</f>
        <v>0</v>
      </c>
      <c r="G1004" s="255">
        <f ca="1">+IFERROR(INDEX('Hoja de Trabajo para listado'!$A$155:$Z$1048576,MATCH($A1004,'Hoja de Trabajo para listado'!$A$155:$A$1048576,0),MATCH((CUADRO!G$5&amp;$E1004),'Hoja de Trabajo para listado'!$A$151:$Z$151,0)),0)+IFERROR(INDEX('Hoja de Trabajo para listado'!$AB$155:$BA$1048576,MATCH($A1004,'Hoja de Trabajo para listado'!$AB$155:$AB$1048576,0),MATCH((CUADRO!G$5&amp;$E1004),'Hoja de Trabajo para listado'!$AB$151:$BA$151,0)),0)+IFERROR(INDEX('Hoja de Trabajo para listado'!$BC$155:$CB$1048576,MATCH($A1004,'Hoja de Trabajo para listado'!$BC$155:$BC$1048576,0),MATCH((CUADRO!G$5&amp;$E1004),'Hoja de Trabajo para listado'!$BC$151:$CB$151,0)),0)+IFERROR(INDEX('Hoja de Trabajo para listado'!$DE$153:$DG$274,MATCH($A1004,'Hoja de Trabajo para listado'!$DE$153:$DE$1048576,0),MATCH((CUADRO!G$5&amp;$E1004),'Hoja de Trabajo para listado'!$DE$151:$DG$151,0)),0)+IFERROR(INDEX('Hoja de Trabajo para listado'!$CD$155:$DC$1048576,MATCH($A1004,'Hoja de Trabajo para listado'!$CD$155:$CD$1048576,0),MATCH((CUADRO!G$5&amp;$E1004),'Hoja de Trabajo para listado'!$CD$151:$DC$151,0)),0)</f>
        <v>0</v>
      </c>
      <c r="H1004" s="255">
        <f ca="1">+IFERROR(INDEX('Hoja de Trabajo para listado'!$A$155:$Z$1048576,MATCH($A1004,'Hoja de Trabajo para listado'!$A$155:$A$1048576,0),MATCH((CUADRO!H$5&amp;$E1004),'Hoja de Trabajo para listado'!$A$151:$Z$151,0)),0)+IFERROR(INDEX('Hoja de Trabajo para listado'!$AB$155:$BA$1048576,MATCH($A1004,'Hoja de Trabajo para listado'!$AB$155:$AB$1048576,0),MATCH((CUADRO!H$5&amp;$E1004),'Hoja de Trabajo para listado'!$AB$151:$BA$151,0)),0)+IFERROR(INDEX('Hoja de Trabajo para listado'!$BC$155:$CB$1048576,MATCH($A1004,'Hoja de Trabajo para listado'!$BC$155:$BC$1048576,0),MATCH((CUADRO!H$5&amp;$E1004),'Hoja de Trabajo para listado'!$BC$151:$CB$151,0)),0)+IFERROR(INDEX('Hoja de Trabajo para listado'!$DE$153:$DG$274,MATCH($A1004,'Hoja de Trabajo para listado'!$DE$153:$DE$1048576,0),MATCH((CUADRO!H$5&amp;$E1004),'Hoja de Trabajo para listado'!$DE$151:$DG$151,0)),0)+IFERROR(INDEX('Hoja de Trabajo para listado'!$CD$155:$DC$1048576,MATCH($A1004,'Hoja de Trabajo para listado'!$CD$155:$CD$1048576,0),MATCH((CUADRO!H$5&amp;$E1004),'Hoja de Trabajo para listado'!$CD$151:$DC$151,0)),0)</f>
        <v>0</v>
      </c>
      <c r="I1004" s="255">
        <f ca="1">+IFERROR(INDEX('Hoja de Trabajo para listado'!$A$155:$Z$1048576,MATCH($A1004,'Hoja de Trabajo para listado'!$A$155:$A$1048576,0),MATCH((CUADRO!I$5&amp;$E1004),'Hoja de Trabajo para listado'!$A$151:$Z$151,0)),0)+IFERROR(INDEX('Hoja de Trabajo para listado'!$AB$155:$BA$1048576,MATCH($A1004,'Hoja de Trabajo para listado'!$AB$155:$AB$1048576,0),MATCH((CUADRO!I$5&amp;$E1004),'Hoja de Trabajo para listado'!$AB$151:$BA$151,0)),0)+IFERROR(INDEX('Hoja de Trabajo para listado'!$BC$155:$CB$1048576,MATCH($A1004,'Hoja de Trabajo para listado'!$BC$155:$BC$1048576,0),MATCH((CUADRO!I$5&amp;$E1004),'Hoja de Trabajo para listado'!$BC$151:$CB$151,0)),0)+IFERROR(INDEX('Hoja de Trabajo para listado'!$DE$153:$DG$274,MATCH($A1004,'Hoja de Trabajo para listado'!$DE$153:$DE$1048576,0),MATCH((CUADRO!I$5&amp;$E1004),'Hoja de Trabajo para listado'!$DE$151:$DG$151,0)),0)+IFERROR(INDEX('Hoja de Trabajo para listado'!$CD$155:$DC$1048576,MATCH($A1004,'Hoja de Trabajo para listado'!$CD$155:$CD$1048576,0),MATCH((CUADRO!I$5&amp;$E1004),'Hoja de Trabajo para listado'!$CD$151:$DC$151,0)),0)</f>
        <v>0</v>
      </c>
      <c r="J1004" s="255">
        <f ca="1">+IFERROR(INDEX('Hoja de Trabajo para listado'!$A$155:$Z$1048576,MATCH($A1004,'Hoja de Trabajo para listado'!$A$155:$A$1048576,0),MATCH((CUADRO!J$5&amp;$E1004),'Hoja de Trabajo para listado'!$A$151:$Z$151,0)),0)+IFERROR(INDEX('Hoja de Trabajo para listado'!$AB$155:$BA$1048576,MATCH($A1004,'Hoja de Trabajo para listado'!$AB$155:$AB$1048576,0),MATCH((CUADRO!J$5&amp;$E1004),'Hoja de Trabajo para listado'!$AB$151:$BA$151,0)),0)+IFERROR(INDEX('Hoja de Trabajo para listado'!$BC$155:$CB$1048576,MATCH($A1004,'Hoja de Trabajo para listado'!$BC$155:$BC$1048576,0),MATCH((CUADRO!J$5&amp;$E1004),'Hoja de Trabajo para listado'!$BC$151:$CB$151,0)),0)+IFERROR(INDEX('Hoja de Trabajo para listado'!$DE$153:$DG$274,MATCH($A1004,'Hoja de Trabajo para listado'!$DE$153:$DE$1048576,0),MATCH((CUADRO!J$5&amp;$E1004),'Hoja de Trabajo para listado'!$DE$151:$DG$151,0)),0)+IFERROR(INDEX('Hoja de Trabajo para listado'!$CD$155:$DC$1048576,MATCH($A1004,'Hoja de Trabajo para listado'!$CD$155:$CD$1048576,0),MATCH((CUADRO!J$5&amp;$E1004),'Hoja de Trabajo para listado'!$CD$151:$DC$151,0)),0)</f>
        <v>0</v>
      </c>
      <c r="K1004" s="255">
        <f ca="1">+IFERROR(INDEX('Hoja de Trabajo para listado'!$A$155:$Z$1048576,MATCH($A1004,'Hoja de Trabajo para listado'!$A$155:$A$1048576,0),MATCH((CUADRO!K$5&amp;$E1004),'Hoja de Trabajo para listado'!$A$151:$Z$151,0)),0)+IFERROR(INDEX('Hoja de Trabajo para listado'!$AB$155:$BA$1048576,MATCH($A1004,'Hoja de Trabajo para listado'!$AB$155:$AB$1048576,0),MATCH((CUADRO!K$5&amp;$E1004),'Hoja de Trabajo para listado'!$AB$151:$BA$151,0)),0)+IFERROR(INDEX('Hoja de Trabajo para listado'!$BC$155:$CB$1048576,MATCH($A1004,'Hoja de Trabajo para listado'!$BC$155:$BC$1048576,0),MATCH((CUADRO!K$5&amp;$E1004),'Hoja de Trabajo para listado'!$BC$151:$CB$151,0)),0)+IFERROR(INDEX('Hoja de Trabajo para listado'!$DE$153:$DG$274,MATCH($A1004,'Hoja de Trabajo para listado'!$DE$153:$DE$1048576,0),MATCH((CUADRO!K$5&amp;$E1004),'Hoja de Trabajo para listado'!$DE$151:$DG$151,0)),0)+IFERROR(INDEX('Hoja de Trabajo para listado'!$CD$155:$DC$1048576,MATCH($A1004,'Hoja de Trabajo para listado'!$CD$155:$CD$1048576,0),MATCH((CUADRO!K$5&amp;$E1004),'Hoja de Trabajo para listado'!$CD$151:$DC$151,0)),0)</f>
        <v>0</v>
      </c>
      <c r="L1004" s="255">
        <f ca="1">+IFERROR(INDEX('Hoja de Trabajo para listado'!$A$155:$Z$1048576,MATCH($A1004,'Hoja de Trabajo para listado'!$A$155:$A$1048576,0),MATCH((CUADRO!L$5&amp;$E1004),'Hoja de Trabajo para listado'!$A$151:$Z$151,0)),0)+IFERROR(INDEX('Hoja de Trabajo para listado'!$AB$155:$BA$1048576,MATCH($A1004,'Hoja de Trabajo para listado'!$AB$155:$AB$1048576,0),MATCH((CUADRO!L$5&amp;$E1004),'Hoja de Trabajo para listado'!$AB$151:$BA$151,0)),0)+IFERROR(INDEX('Hoja de Trabajo para listado'!$BC$155:$CB$1048576,MATCH($A1004,'Hoja de Trabajo para listado'!$BC$155:$BC$1048576,0),MATCH((CUADRO!L$5&amp;$E1004),'Hoja de Trabajo para listado'!$BC$151:$CB$151,0)),0)+IFERROR(INDEX('Hoja de Trabajo para listado'!$DE$153:$DG$274,MATCH($A1004,'Hoja de Trabajo para listado'!$DE$153:$DE$1048576,0),MATCH((CUADRO!L$5&amp;$E1004),'Hoja de Trabajo para listado'!$DE$151:$DG$151,0)),0)+IFERROR(INDEX('Hoja de Trabajo para listado'!$CD$155:$DC$1048576,MATCH($A1004,'Hoja de Trabajo para listado'!$CD$155:$CD$1048576,0),MATCH((CUADRO!L$5&amp;$E1004),'Hoja de Trabajo para listado'!$CD$151:$DC$151,0)),0)</f>
        <v>0</v>
      </c>
      <c r="M1004" s="255">
        <f ca="1">+IFERROR(INDEX('Hoja de Trabajo para listado'!$A$155:$Z$1048576,MATCH($A1004,'Hoja de Trabajo para listado'!$A$155:$A$1048576,0),MATCH((CUADRO!M$5&amp;$E1004),'Hoja de Trabajo para listado'!$A$151:$Z$151,0)),0)+IFERROR(INDEX('Hoja de Trabajo para listado'!$AB$155:$BA$1048576,MATCH($A1004,'Hoja de Trabajo para listado'!$AB$155:$AB$1048576,0),MATCH((CUADRO!M$5&amp;$E1004),'Hoja de Trabajo para listado'!$AB$151:$BA$151,0)),0)+IFERROR(INDEX('Hoja de Trabajo para listado'!$BC$155:$CB$1048576,MATCH($A1004,'Hoja de Trabajo para listado'!$BC$155:$BC$1048576,0),MATCH((CUADRO!M$5&amp;$E1004),'Hoja de Trabajo para listado'!$BC$151:$CB$151,0)),0)+IFERROR(INDEX('Hoja de Trabajo para listado'!$DE$153:$DG$274,MATCH($A1004,'Hoja de Trabajo para listado'!$DE$153:$DE$1048576,0),MATCH((CUADRO!M$5&amp;$E1004),'Hoja de Trabajo para listado'!$DE$151:$DG$151,0)),0)+IFERROR(INDEX('Hoja de Trabajo para listado'!$CD$155:$DC$1048576,MATCH($A1004,'Hoja de Trabajo para listado'!$CD$155:$CD$1048576,0),MATCH((CUADRO!M$5&amp;$E1004),'Hoja de Trabajo para listado'!$CD$151:$DC$151,0)),0)</f>
        <v>0</v>
      </c>
      <c r="N1004" s="255">
        <f ca="1">+IFERROR(INDEX('Hoja de Trabajo para listado'!$A$155:$Z$1048576,MATCH($A1004,'Hoja de Trabajo para listado'!$A$155:$A$1048576,0),MATCH((CUADRO!N$5&amp;$E1004),'Hoja de Trabajo para listado'!$A$151:$Z$151,0)),0)+IFERROR(INDEX('Hoja de Trabajo para listado'!$AB$155:$BA$1048576,MATCH($A1004,'Hoja de Trabajo para listado'!$AB$155:$AB$1048576,0),MATCH((CUADRO!N$5&amp;$E1004),'Hoja de Trabajo para listado'!$AB$151:$BA$151,0)),0)+IFERROR(INDEX('Hoja de Trabajo para listado'!$BC$155:$CB$1048576,MATCH($A1004,'Hoja de Trabajo para listado'!$BC$155:$BC$1048576,0),MATCH((CUADRO!N$5&amp;$E1004),'Hoja de Trabajo para listado'!$BC$151:$CB$151,0)),0)+IFERROR(INDEX('Hoja de Trabajo para listado'!$DE$153:$DG$274,MATCH($A1004,'Hoja de Trabajo para listado'!$DE$153:$DE$1048576,0),MATCH((CUADRO!N$5&amp;$E1004),'Hoja de Trabajo para listado'!$DE$151:$DG$151,0)),0)+IFERROR(INDEX('Hoja de Trabajo para listado'!$CD$155:$DC$1048576,MATCH($A1004,'Hoja de Trabajo para listado'!$CD$155:$CD$1048576,0),MATCH((CUADRO!N$5&amp;$E1004),'Hoja de Trabajo para listado'!$CD$151:$DC$151,0)),0)</f>
        <v>0</v>
      </c>
      <c r="O1004" s="255">
        <f ca="1">+IFERROR(INDEX('Hoja de Trabajo para listado'!$A$155:$Z$1048576,MATCH($A1004,'Hoja de Trabajo para listado'!$A$155:$A$1048576,0),MATCH((CUADRO!O$5&amp;$E1004),'Hoja de Trabajo para listado'!$A$151:$Z$151,0)),0)+IFERROR(INDEX('Hoja de Trabajo para listado'!$AB$155:$BA$1048576,MATCH($A1004,'Hoja de Trabajo para listado'!$AB$155:$AB$1048576,0),MATCH((CUADRO!O$5&amp;$E1004),'Hoja de Trabajo para listado'!$AB$151:$BA$151,0)),0)+IFERROR(INDEX('Hoja de Trabajo para listado'!$BC$155:$CB$1048576,MATCH($A1004,'Hoja de Trabajo para listado'!$BC$155:$BC$1048576,0),MATCH((CUADRO!O$5&amp;$E1004),'Hoja de Trabajo para listado'!$BC$151:$CB$151,0)),0)+IFERROR(INDEX('Hoja de Trabajo para listado'!$DE$153:$DG$274,MATCH($A1004,'Hoja de Trabajo para listado'!$DE$153:$DE$1048576,0),MATCH((CUADRO!O$5&amp;$E1004),'Hoja de Trabajo para listado'!$DE$151:$DG$151,0)),0)+IFERROR(INDEX('Hoja de Trabajo para listado'!$CD$155:$DC$1048576,MATCH($A1004,'Hoja de Trabajo para listado'!$CD$155:$CD$1048576,0),MATCH((CUADRO!O$5&amp;$E1004),'Hoja de Trabajo para listado'!$CD$151:$DC$151,0)),0)</f>
        <v>0</v>
      </c>
      <c r="P1004" s="255">
        <f ca="1">+IFERROR(INDEX('Hoja de Trabajo para listado'!$A$155:$Z$1048576,MATCH($A1004,'Hoja de Trabajo para listado'!$A$155:$A$1048576,0),MATCH((CUADRO!P$5&amp;$E1004),'Hoja de Trabajo para listado'!$A$151:$Z$151,0)),0)+IFERROR(INDEX('Hoja de Trabajo para listado'!$AB$155:$BA$1048576,MATCH($A1004,'Hoja de Trabajo para listado'!$AB$155:$AB$1048576,0),MATCH((CUADRO!P$5&amp;$E1004),'Hoja de Trabajo para listado'!$AB$151:$BA$151,0)),0)+IFERROR(INDEX('Hoja de Trabajo para listado'!$BC$155:$CB$1048576,MATCH($A1004,'Hoja de Trabajo para listado'!$BC$155:$BC$1048576,0),MATCH((CUADRO!P$5&amp;$E1004),'Hoja de Trabajo para listado'!$BC$151:$CB$151,0)),0)+IFERROR(INDEX('Hoja de Trabajo para listado'!$DE$153:$DG$274,MATCH($A1004,'Hoja de Trabajo para listado'!$DE$153:$DE$1048576,0),MATCH((CUADRO!P$5&amp;$E1004),'Hoja de Trabajo para listado'!$DE$151:$DG$151,0)),0)+IFERROR(INDEX('Hoja de Trabajo para listado'!$CD$155:$DC$1048576,MATCH($A1004,'Hoja de Trabajo para listado'!$CD$155:$CD$1048576,0),MATCH((CUADRO!P$5&amp;$E1004),'Hoja de Trabajo para listado'!$CD$151:$DC$151,0)),0)</f>
        <v>0</v>
      </c>
      <c r="Q1004" s="255">
        <f ca="1">+IFERROR(INDEX('Hoja de Trabajo para listado'!$A$155:$Z$1048576,MATCH($A1004,'Hoja de Trabajo para listado'!$A$155:$A$1048576,0),MATCH((CUADRO!Q$5&amp;$E1004),'Hoja de Trabajo para listado'!$A$151:$Z$151,0)),0)+IFERROR(INDEX('Hoja de Trabajo para listado'!$AB$155:$BA$1048576,MATCH($A1004,'Hoja de Trabajo para listado'!$AB$155:$AB$1048576,0),MATCH((CUADRO!Q$5&amp;$E1004),'Hoja de Trabajo para listado'!$AB$151:$BA$151,0)),0)+IFERROR(INDEX('Hoja de Trabajo para listado'!$BC$155:$CB$1048576,MATCH($A1004,'Hoja de Trabajo para listado'!$BC$155:$BC$1048576,0),MATCH((CUADRO!Q$5&amp;$E1004),'Hoja de Trabajo para listado'!$BC$151:$CB$151,0)),0)+IFERROR(INDEX('Hoja de Trabajo para listado'!$DE$153:$DG$274,MATCH($A1004,'Hoja de Trabajo para listado'!$DE$153:$DE$1048576,0),MATCH((CUADRO!Q$5&amp;$E1004),'Hoja de Trabajo para listado'!$DE$151:$DG$151,0)),0)+IFERROR(INDEX('Hoja de Trabajo para listado'!$CD$155:$DC$1048576,MATCH($A1004,'Hoja de Trabajo para listado'!$CD$155:$CD$1048576,0),MATCH((CUADRO!Q$5&amp;$E1004),'Hoja de Trabajo para listado'!$CD$151:$DC$151,0)),0)</f>
        <v>0</v>
      </c>
      <c r="R1004" s="255">
        <f t="shared" ca="1" si="30"/>
        <v>0</v>
      </c>
      <c r="S1004" s="262"/>
      <c r="T1004" s="255">
        <f ca="1">+T1005</f>
        <v>0</v>
      </c>
      <c r="U1004" s="254">
        <f t="shared" si="31"/>
        <v>1</v>
      </c>
      <c r="V1004" s="362" t="str">
        <f>+VLOOKUP(A1004,bd_lista!$A$3:$E$590,5,FALSE)</f>
        <v>Gobiernos Autonomos Municipales</v>
      </c>
      <c r="W1004" s="361" t="str">
        <f>+V1004</f>
        <v>Gobiernos Autonomos Municipales</v>
      </c>
      <c r="X1004" s="254">
        <f>+VLOOKUP(A1004,[2]Sheet1!$A$13:$D$744,4,FALSE)</f>
        <v>0</v>
      </c>
      <c r="Y1004" s="254" t="e">
        <f>+VLOOKUP(X1004,bd_lista!$A$3:$C$590,3,FALSE)</f>
        <v>#N/A</v>
      </c>
      <c r="Z1004" s="316">
        <f>+X1004</f>
        <v>0</v>
      </c>
      <c r="AA1004" s="317" t="e">
        <f>+Y1004</f>
        <v>#N/A</v>
      </c>
    </row>
    <row r="1005" spans="1:27" customFormat="1" ht="15" hidden="1" customHeight="1">
      <c r="A1005" s="32">
        <v>1810</v>
      </c>
      <c r="B1005" s="307"/>
      <c r="C1005" s="259" t="str">
        <f>+VLOOKUP(A1005,bd_lista!$A$3:$C$590,3,FALSE)</f>
        <v>Gobierno Autónomo Municipal de Santa Ana</v>
      </c>
      <c r="D1005" s="362"/>
      <c r="E1005" s="256" t="s">
        <v>1314</v>
      </c>
      <c r="F1005" s="257">
        <f ca="1">+IFERROR(INDEX('Hoja de Trabajo para listado'!$A$155:$Z$1048576,MATCH($A1005,'Hoja de Trabajo para listado'!$A$155:$A$1048576,0),MATCH((CUADRO!F$5&amp;$E1005),'Hoja de Trabajo para listado'!$A$151:$Z$151,0)),0)+IFERROR(INDEX('Hoja de Trabajo para listado'!$AB$155:$BA$1048576,MATCH($A1005,'Hoja de Trabajo para listado'!$AB$155:$AB$1048576,0),MATCH((CUADRO!F$5&amp;$E1005),'Hoja de Trabajo para listado'!$AB$151:$BA$151,0)),0)+IFERROR(INDEX('Hoja de Trabajo para listado'!$BC$155:$CB$1048576,MATCH($A1005,'Hoja de Trabajo para listado'!$BC$155:$BC$1048576,0),MATCH((CUADRO!F$5&amp;$E1005),'Hoja de Trabajo para listado'!$BC$151:$CB$151,0)),0)+IFERROR(INDEX('Hoja de Trabajo para listado'!$DE$153:$DG$274,MATCH($A1005,'Hoja de Trabajo para listado'!$DE$153:$DE$1048576,0),MATCH((CUADRO!F$5&amp;$E1005),'Hoja de Trabajo para listado'!$DE$151:$DG$151,0)),0)+IFERROR(INDEX('Hoja de Trabajo para listado'!$CD$155:$DC$1048576,MATCH($A1005,'Hoja de Trabajo para listado'!$CD$155:$CD$1048576,0),MATCH((CUADRO!F$5&amp;$E1005),'Hoja de Trabajo para listado'!$CD$151:$DC$151,0)),0)</f>
        <v>0</v>
      </c>
      <c r="G1005" s="257">
        <f ca="1">+IFERROR(INDEX('Hoja de Trabajo para listado'!$A$155:$Z$1048576,MATCH($A1005,'Hoja de Trabajo para listado'!$A$155:$A$1048576,0),MATCH((CUADRO!G$5&amp;$E1005),'Hoja de Trabajo para listado'!$A$151:$Z$151,0)),0)+IFERROR(INDEX('Hoja de Trabajo para listado'!$AB$155:$BA$1048576,MATCH($A1005,'Hoja de Trabajo para listado'!$AB$155:$AB$1048576,0),MATCH((CUADRO!G$5&amp;$E1005),'Hoja de Trabajo para listado'!$AB$151:$BA$151,0)),0)+IFERROR(INDEX('Hoja de Trabajo para listado'!$BC$155:$CB$1048576,MATCH($A1005,'Hoja de Trabajo para listado'!$BC$155:$BC$1048576,0),MATCH((CUADRO!G$5&amp;$E1005),'Hoja de Trabajo para listado'!$BC$151:$CB$151,0)),0)+IFERROR(INDEX('Hoja de Trabajo para listado'!$DE$153:$DG$274,MATCH($A1005,'Hoja de Trabajo para listado'!$DE$153:$DE$1048576,0),MATCH((CUADRO!G$5&amp;$E1005),'Hoja de Trabajo para listado'!$DE$151:$DG$151,0)),0)+IFERROR(INDEX('Hoja de Trabajo para listado'!$CD$155:$DC$1048576,MATCH($A1005,'Hoja de Trabajo para listado'!$CD$155:$CD$1048576,0),MATCH((CUADRO!G$5&amp;$E1005),'Hoja de Trabajo para listado'!$CD$151:$DC$151,0)),0)</f>
        <v>0</v>
      </c>
      <c r="H1005" s="257">
        <f ca="1">+IFERROR(INDEX('Hoja de Trabajo para listado'!$A$155:$Z$1048576,MATCH($A1005,'Hoja de Trabajo para listado'!$A$155:$A$1048576,0),MATCH((CUADRO!H$5&amp;$E1005),'Hoja de Trabajo para listado'!$A$151:$Z$151,0)),0)+IFERROR(INDEX('Hoja de Trabajo para listado'!$AB$155:$BA$1048576,MATCH($A1005,'Hoja de Trabajo para listado'!$AB$155:$AB$1048576,0),MATCH((CUADRO!H$5&amp;$E1005),'Hoja de Trabajo para listado'!$AB$151:$BA$151,0)),0)+IFERROR(INDEX('Hoja de Trabajo para listado'!$BC$155:$CB$1048576,MATCH($A1005,'Hoja de Trabajo para listado'!$BC$155:$BC$1048576,0),MATCH((CUADRO!H$5&amp;$E1005),'Hoja de Trabajo para listado'!$BC$151:$CB$151,0)),0)+IFERROR(INDEX('Hoja de Trabajo para listado'!$DE$153:$DG$274,MATCH($A1005,'Hoja de Trabajo para listado'!$DE$153:$DE$1048576,0),MATCH((CUADRO!H$5&amp;$E1005),'Hoja de Trabajo para listado'!$DE$151:$DG$151,0)),0)+IFERROR(INDEX('Hoja de Trabajo para listado'!$CD$155:$DC$1048576,MATCH($A1005,'Hoja de Trabajo para listado'!$CD$155:$CD$1048576,0),MATCH((CUADRO!H$5&amp;$E1005),'Hoja de Trabajo para listado'!$CD$151:$DC$151,0)),0)</f>
        <v>0</v>
      </c>
      <c r="I1005" s="257">
        <f ca="1">+IFERROR(INDEX('Hoja de Trabajo para listado'!$A$155:$Z$1048576,MATCH($A1005,'Hoja de Trabajo para listado'!$A$155:$A$1048576,0),MATCH((CUADRO!I$5&amp;$E1005),'Hoja de Trabajo para listado'!$A$151:$Z$151,0)),0)+IFERROR(INDEX('Hoja de Trabajo para listado'!$AB$155:$BA$1048576,MATCH($A1005,'Hoja de Trabajo para listado'!$AB$155:$AB$1048576,0),MATCH((CUADRO!I$5&amp;$E1005),'Hoja de Trabajo para listado'!$AB$151:$BA$151,0)),0)+IFERROR(INDEX('Hoja de Trabajo para listado'!$BC$155:$CB$1048576,MATCH($A1005,'Hoja de Trabajo para listado'!$BC$155:$BC$1048576,0),MATCH((CUADRO!I$5&amp;$E1005),'Hoja de Trabajo para listado'!$BC$151:$CB$151,0)),0)+IFERROR(INDEX('Hoja de Trabajo para listado'!$DE$153:$DG$274,MATCH($A1005,'Hoja de Trabajo para listado'!$DE$153:$DE$1048576,0),MATCH((CUADRO!I$5&amp;$E1005),'Hoja de Trabajo para listado'!$DE$151:$DG$151,0)),0)+IFERROR(INDEX('Hoja de Trabajo para listado'!$CD$155:$DC$1048576,MATCH($A1005,'Hoja de Trabajo para listado'!$CD$155:$CD$1048576,0),MATCH((CUADRO!I$5&amp;$E1005),'Hoja de Trabajo para listado'!$CD$151:$DC$151,0)),0)</f>
        <v>0</v>
      </c>
      <c r="J1005" s="257">
        <f ca="1">+IFERROR(INDEX('Hoja de Trabajo para listado'!$A$155:$Z$1048576,MATCH($A1005,'Hoja de Trabajo para listado'!$A$155:$A$1048576,0),MATCH((CUADRO!J$5&amp;$E1005),'Hoja de Trabajo para listado'!$A$151:$Z$151,0)),0)+IFERROR(INDEX('Hoja de Trabajo para listado'!$AB$155:$BA$1048576,MATCH($A1005,'Hoja de Trabajo para listado'!$AB$155:$AB$1048576,0),MATCH((CUADRO!J$5&amp;$E1005),'Hoja de Trabajo para listado'!$AB$151:$BA$151,0)),0)+IFERROR(INDEX('Hoja de Trabajo para listado'!$BC$155:$CB$1048576,MATCH($A1005,'Hoja de Trabajo para listado'!$BC$155:$BC$1048576,0),MATCH((CUADRO!J$5&amp;$E1005),'Hoja de Trabajo para listado'!$BC$151:$CB$151,0)),0)+IFERROR(INDEX('Hoja de Trabajo para listado'!$DE$153:$DG$274,MATCH($A1005,'Hoja de Trabajo para listado'!$DE$153:$DE$1048576,0),MATCH((CUADRO!J$5&amp;$E1005),'Hoja de Trabajo para listado'!$DE$151:$DG$151,0)),0)+IFERROR(INDEX('Hoja de Trabajo para listado'!$CD$155:$DC$1048576,MATCH($A1005,'Hoja de Trabajo para listado'!$CD$155:$CD$1048576,0),MATCH((CUADRO!J$5&amp;$E1005),'Hoja de Trabajo para listado'!$CD$151:$DC$151,0)),0)</f>
        <v>0</v>
      </c>
      <c r="K1005" s="257">
        <f ca="1">+IFERROR(INDEX('Hoja de Trabajo para listado'!$A$155:$Z$1048576,MATCH($A1005,'Hoja de Trabajo para listado'!$A$155:$A$1048576,0),MATCH((CUADRO!K$5&amp;$E1005),'Hoja de Trabajo para listado'!$A$151:$Z$151,0)),0)+IFERROR(INDEX('Hoja de Trabajo para listado'!$AB$155:$BA$1048576,MATCH($A1005,'Hoja de Trabajo para listado'!$AB$155:$AB$1048576,0),MATCH((CUADRO!K$5&amp;$E1005),'Hoja de Trabajo para listado'!$AB$151:$BA$151,0)),0)+IFERROR(INDEX('Hoja de Trabajo para listado'!$BC$155:$CB$1048576,MATCH($A1005,'Hoja de Trabajo para listado'!$BC$155:$BC$1048576,0),MATCH((CUADRO!K$5&amp;$E1005),'Hoja de Trabajo para listado'!$BC$151:$CB$151,0)),0)+IFERROR(INDEX('Hoja de Trabajo para listado'!$DE$153:$DG$274,MATCH($A1005,'Hoja de Trabajo para listado'!$DE$153:$DE$1048576,0),MATCH((CUADRO!K$5&amp;$E1005),'Hoja de Trabajo para listado'!$DE$151:$DG$151,0)),0)+IFERROR(INDEX('Hoja de Trabajo para listado'!$CD$155:$DC$1048576,MATCH($A1005,'Hoja de Trabajo para listado'!$CD$155:$CD$1048576,0),MATCH((CUADRO!K$5&amp;$E1005),'Hoja de Trabajo para listado'!$CD$151:$DC$151,0)),0)</f>
        <v>0</v>
      </c>
      <c r="L1005" s="257">
        <f ca="1">+IFERROR(INDEX('Hoja de Trabajo para listado'!$A$155:$Z$1048576,MATCH($A1005,'Hoja de Trabajo para listado'!$A$155:$A$1048576,0),MATCH((CUADRO!L$5&amp;$E1005),'Hoja de Trabajo para listado'!$A$151:$Z$151,0)),0)+IFERROR(INDEX('Hoja de Trabajo para listado'!$AB$155:$BA$1048576,MATCH($A1005,'Hoja de Trabajo para listado'!$AB$155:$AB$1048576,0),MATCH((CUADRO!L$5&amp;$E1005),'Hoja de Trabajo para listado'!$AB$151:$BA$151,0)),0)+IFERROR(INDEX('Hoja de Trabajo para listado'!$BC$155:$CB$1048576,MATCH($A1005,'Hoja de Trabajo para listado'!$BC$155:$BC$1048576,0),MATCH((CUADRO!L$5&amp;$E1005),'Hoja de Trabajo para listado'!$BC$151:$CB$151,0)),0)+IFERROR(INDEX('Hoja de Trabajo para listado'!$DE$153:$DG$274,MATCH($A1005,'Hoja de Trabajo para listado'!$DE$153:$DE$1048576,0),MATCH((CUADRO!L$5&amp;$E1005),'Hoja de Trabajo para listado'!$DE$151:$DG$151,0)),0)+IFERROR(INDEX('Hoja de Trabajo para listado'!$CD$155:$DC$1048576,MATCH($A1005,'Hoja de Trabajo para listado'!$CD$155:$CD$1048576,0),MATCH((CUADRO!L$5&amp;$E1005),'Hoja de Trabajo para listado'!$CD$151:$DC$151,0)),0)</f>
        <v>0</v>
      </c>
      <c r="M1005" s="257">
        <f ca="1">+IFERROR(INDEX('Hoja de Trabajo para listado'!$A$155:$Z$1048576,MATCH($A1005,'Hoja de Trabajo para listado'!$A$155:$A$1048576,0),MATCH((CUADRO!M$5&amp;$E1005),'Hoja de Trabajo para listado'!$A$151:$Z$151,0)),0)+IFERROR(INDEX('Hoja de Trabajo para listado'!$AB$155:$BA$1048576,MATCH($A1005,'Hoja de Trabajo para listado'!$AB$155:$AB$1048576,0),MATCH((CUADRO!M$5&amp;$E1005),'Hoja de Trabajo para listado'!$AB$151:$BA$151,0)),0)+IFERROR(INDEX('Hoja de Trabajo para listado'!$BC$155:$CB$1048576,MATCH($A1005,'Hoja de Trabajo para listado'!$BC$155:$BC$1048576,0),MATCH((CUADRO!M$5&amp;$E1005),'Hoja de Trabajo para listado'!$BC$151:$CB$151,0)),0)+IFERROR(INDEX('Hoja de Trabajo para listado'!$DE$153:$DG$274,MATCH($A1005,'Hoja de Trabajo para listado'!$DE$153:$DE$1048576,0),MATCH((CUADRO!M$5&amp;$E1005),'Hoja de Trabajo para listado'!$DE$151:$DG$151,0)),0)+IFERROR(INDEX('Hoja de Trabajo para listado'!$CD$155:$DC$1048576,MATCH($A1005,'Hoja de Trabajo para listado'!$CD$155:$CD$1048576,0),MATCH((CUADRO!M$5&amp;$E1005),'Hoja de Trabajo para listado'!$CD$151:$DC$151,0)),0)</f>
        <v>0</v>
      </c>
      <c r="N1005" s="257">
        <f ca="1">+IFERROR(INDEX('Hoja de Trabajo para listado'!$A$155:$Z$1048576,MATCH($A1005,'Hoja de Trabajo para listado'!$A$155:$A$1048576,0),MATCH((CUADRO!N$5&amp;$E1005),'Hoja de Trabajo para listado'!$A$151:$Z$151,0)),0)+IFERROR(INDEX('Hoja de Trabajo para listado'!$AB$155:$BA$1048576,MATCH($A1005,'Hoja de Trabajo para listado'!$AB$155:$AB$1048576,0),MATCH((CUADRO!N$5&amp;$E1005),'Hoja de Trabajo para listado'!$AB$151:$BA$151,0)),0)+IFERROR(INDEX('Hoja de Trabajo para listado'!$BC$155:$CB$1048576,MATCH($A1005,'Hoja de Trabajo para listado'!$BC$155:$BC$1048576,0),MATCH((CUADRO!N$5&amp;$E1005),'Hoja de Trabajo para listado'!$BC$151:$CB$151,0)),0)+IFERROR(INDEX('Hoja de Trabajo para listado'!$DE$153:$DG$274,MATCH($A1005,'Hoja de Trabajo para listado'!$DE$153:$DE$1048576,0),MATCH((CUADRO!N$5&amp;$E1005),'Hoja de Trabajo para listado'!$DE$151:$DG$151,0)),0)+IFERROR(INDEX('Hoja de Trabajo para listado'!$CD$155:$DC$1048576,MATCH($A1005,'Hoja de Trabajo para listado'!$CD$155:$CD$1048576,0),MATCH((CUADRO!N$5&amp;$E1005),'Hoja de Trabajo para listado'!$CD$151:$DC$151,0)),0)</f>
        <v>0</v>
      </c>
      <c r="O1005" s="257">
        <f ca="1">+IFERROR(INDEX('Hoja de Trabajo para listado'!$A$155:$Z$1048576,MATCH($A1005,'Hoja de Trabajo para listado'!$A$155:$A$1048576,0),MATCH((CUADRO!O$5&amp;$E1005),'Hoja de Trabajo para listado'!$A$151:$Z$151,0)),0)+IFERROR(INDEX('Hoja de Trabajo para listado'!$AB$155:$BA$1048576,MATCH($A1005,'Hoja de Trabajo para listado'!$AB$155:$AB$1048576,0),MATCH((CUADRO!O$5&amp;$E1005),'Hoja de Trabajo para listado'!$AB$151:$BA$151,0)),0)+IFERROR(INDEX('Hoja de Trabajo para listado'!$BC$155:$CB$1048576,MATCH($A1005,'Hoja de Trabajo para listado'!$BC$155:$BC$1048576,0),MATCH((CUADRO!O$5&amp;$E1005),'Hoja de Trabajo para listado'!$BC$151:$CB$151,0)),0)+IFERROR(INDEX('Hoja de Trabajo para listado'!$DE$153:$DG$274,MATCH($A1005,'Hoja de Trabajo para listado'!$DE$153:$DE$1048576,0),MATCH((CUADRO!O$5&amp;$E1005),'Hoja de Trabajo para listado'!$DE$151:$DG$151,0)),0)+IFERROR(INDEX('Hoja de Trabajo para listado'!$CD$155:$DC$1048576,MATCH($A1005,'Hoja de Trabajo para listado'!$CD$155:$CD$1048576,0),MATCH((CUADRO!O$5&amp;$E1005),'Hoja de Trabajo para listado'!$CD$151:$DC$151,0)),0)</f>
        <v>0</v>
      </c>
      <c r="P1005" s="257">
        <f ca="1">+IFERROR(INDEX('Hoja de Trabajo para listado'!$A$155:$Z$1048576,MATCH($A1005,'Hoja de Trabajo para listado'!$A$155:$A$1048576,0),MATCH((CUADRO!P$5&amp;$E1005),'Hoja de Trabajo para listado'!$A$151:$Z$151,0)),0)+IFERROR(INDEX('Hoja de Trabajo para listado'!$AB$155:$BA$1048576,MATCH($A1005,'Hoja de Trabajo para listado'!$AB$155:$AB$1048576,0),MATCH((CUADRO!P$5&amp;$E1005),'Hoja de Trabajo para listado'!$AB$151:$BA$151,0)),0)+IFERROR(INDEX('Hoja de Trabajo para listado'!$BC$155:$CB$1048576,MATCH($A1005,'Hoja de Trabajo para listado'!$BC$155:$BC$1048576,0),MATCH((CUADRO!P$5&amp;$E1005),'Hoja de Trabajo para listado'!$BC$151:$CB$151,0)),0)+IFERROR(INDEX('Hoja de Trabajo para listado'!$DE$153:$DG$274,MATCH($A1005,'Hoja de Trabajo para listado'!$DE$153:$DE$1048576,0),MATCH((CUADRO!P$5&amp;$E1005),'Hoja de Trabajo para listado'!$DE$151:$DG$151,0)),0)+IFERROR(INDEX('Hoja de Trabajo para listado'!$CD$155:$DC$1048576,MATCH($A1005,'Hoja de Trabajo para listado'!$CD$155:$CD$1048576,0),MATCH((CUADRO!P$5&amp;$E1005),'Hoja de Trabajo para listado'!$CD$151:$DC$151,0)),0)</f>
        <v>0</v>
      </c>
      <c r="Q1005" s="257">
        <f ca="1">+IFERROR(INDEX('Hoja de Trabajo para listado'!$A$155:$Z$1048576,MATCH($A1005,'Hoja de Trabajo para listado'!$A$155:$A$1048576,0),MATCH((CUADRO!Q$5&amp;$E1005),'Hoja de Trabajo para listado'!$A$151:$Z$151,0)),0)+IFERROR(INDEX('Hoja de Trabajo para listado'!$AB$155:$BA$1048576,MATCH($A1005,'Hoja de Trabajo para listado'!$AB$155:$AB$1048576,0),MATCH((CUADRO!Q$5&amp;$E1005),'Hoja de Trabajo para listado'!$AB$151:$BA$151,0)),0)+IFERROR(INDEX('Hoja de Trabajo para listado'!$BC$155:$CB$1048576,MATCH($A1005,'Hoja de Trabajo para listado'!$BC$155:$BC$1048576,0),MATCH((CUADRO!Q$5&amp;$E1005),'Hoja de Trabajo para listado'!$BC$151:$CB$151,0)),0)+IFERROR(INDEX('Hoja de Trabajo para listado'!$DE$153:$DG$274,MATCH($A1005,'Hoja de Trabajo para listado'!$DE$153:$DE$1048576,0),MATCH((CUADRO!Q$5&amp;$E1005),'Hoja de Trabajo para listado'!$DE$151:$DG$151,0)),0)+IFERROR(INDEX('Hoja de Trabajo para listado'!$CD$155:$DC$1048576,MATCH($A1005,'Hoja de Trabajo para listado'!$CD$155:$CD$1048576,0),MATCH((CUADRO!Q$5&amp;$E1005),'Hoja de Trabajo para listado'!$CD$151:$DC$151,0)),0)</f>
        <v>0</v>
      </c>
      <c r="R1005" s="257">
        <f t="shared" ca="1" si="30"/>
        <v>0</v>
      </c>
      <c r="S1005" s="274">
        <f ca="1">+R1004+R1005</f>
        <v>0</v>
      </c>
      <c r="T1005" s="255">
        <f ca="1">+S1005</f>
        <v>0</v>
      </c>
      <c r="U1005" s="254">
        <f t="shared" si="31"/>
        <v>2</v>
      </c>
      <c r="V1005" s="362" t="str">
        <f>+VLOOKUP(A1005,bd_lista!$A$3:$E$590,5,FALSE)</f>
        <v>Gobiernos Autonomos Municipales</v>
      </c>
      <c r="W1005" s="362"/>
      <c r="X1005" s="254">
        <f>+VLOOKUP(A1005,[2]Sheet1!$A$13:$D$744,4,FALSE)</f>
        <v>0</v>
      </c>
      <c r="Y1005" s="254" t="e">
        <f>+VLOOKUP(X1005,bd_lista!$A$3:$C$590,3,FALSE)</f>
        <v>#N/A</v>
      </c>
      <c r="Z1005" s="314"/>
      <c r="AA1005" s="315"/>
    </row>
    <row r="1006" spans="1:27" customFormat="1" ht="15" hidden="1" customHeight="1">
      <c r="A1006" s="32">
        <v>1811</v>
      </c>
      <c r="B1006" s="306">
        <f>+A1006</f>
        <v>1811</v>
      </c>
      <c r="C1006" s="259" t="str">
        <f>+VLOOKUP(A1006,bd_lista!$A$3:$C$590,3,FALSE)</f>
        <v>Gobierno Autónomo Municipal de San Ignacio</v>
      </c>
      <c r="D1006" s="361" t="str">
        <f>+C1006</f>
        <v>Gobierno Autónomo Municipal de San Ignacio</v>
      </c>
      <c r="E1006" s="254" t="s">
        <v>1313</v>
      </c>
      <c r="F1006" s="255">
        <f ca="1">+IFERROR(INDEX('Hoja de Trabajo para listado'!$A$155:$Z$1048576,MATCH($A1006,'Hoja de Trabajo para listado'!$A$155:$A$1048576,0),MATCH((CUADRO!F$5&amp;$E1006),'Hoja de Trabajo para listado'!$A$151:$Z$151,0)),0)+IFERROR(INDEX('Hoja de Trabajo para listado'!$AB$155:$BA$1048576,MATCH($A1006,'Hoja de Trabajo para listado'!$AB$155:$AB$1048576,0),MATCH((CUADRO!F$5&amp;$E1006),'Hoja de Trabajo para listado'!$AB$151:$BA$151,0)),0)+IFERROR(INDEX('Hoja de Trabajo para listado'!$BC$155:$CB$1048576,MATCH($A1006,'Hoja de Trabajo para listado'!$BC$155:$BC$1048576,0),MATCH((CUADRO!F$5&amp;$E1006),'Hoja de Trabajo para listado'!$BC$151:$CB$151,0)),0)+IFERROR(INDEX('Hoja de Trabajo para listado'!$DE$153:$DG$274,MATCH($A1006,'Hoja de Trabajo para listado'!$DE$153:$DE$1048576,0),MATCH((CUADRO!F$5&amp;$E1006),'Hoja de Trabajo para listado'!$DE$151:$DG$151,0)),0)+IFERROR(INDEX('Hoja de Trabajo para listado'!$CD$155:$DC$1048576,MATCH($A1006,'Hoja de Trabajo para listado'!$CD$155:$CD$1048576,0),MATCH((CUADRO!F$5&amp;$E1006),'Hoja de Trabajo para listado'!$CD$151:$DC$151,0)),0)</f>
        <v>0</v>
      </c>
      <c r="G1006" s="255">
        <f ca="1">+IFERROR(INDEX('Hoja de Trabajo para listado'!$A$155:$Z$1048576,MATCH($A1006,'Hoja de Trabajo para listado'!$A$155:$A$1048576,0),MATCH((CUADRO!G$5&amp;$E1006),'Hoja de Trabajo para listado'!$A$151:$Z$151,0)),0)+IFERROR(INDEX('Hoja de Trabajo para listado'!$AB$155:$BA$1048576,MATCH($A1006,'Hoja de Trabajo para listado'!$AB$155:$AB$1048576,0),MATCH((CUADRO!G$5&amp;$E1006),'Hoja de Trabajo para listado'!$AB$151:$BA$151,0)),0)+IFERROR(INDEX('Hoja de Trabajo para listado'!$BC$155:$CB$1048576,MATCH($A1006,'Hoja de Trabajo para listado'!$BC$155:$BC$1048576,0),MATCH((CUADRO!G$5&amp;$E1006),'Hoja de Trabajo para listado'!$BC$151:$CB$151,0)),0)+IFERROR(INDEX('Hoja de Trabajo para listado'!$DE$153:$DG$274,MATCH($A1006,'Hoja de Trabajo para listado'!$DE$153:$DE$1048576,0),MATCH((CUADRO!G$5&amp;$E1006),'Hoja de Trabajo para listado'!$DE$151:$DG$151,0)),0)+IFERROR(INDEX('Hoja de Trabajo para listado'!$CD$155:$DC$1048576,MATCH($A1006,'Hoja de Trabajo para listado'!$CD$155:$CD$1048576,0),MATCH((CUADRO!G$5&amp;$E1006),'Hoja de Trabajo para listado'!$CD$151:$DC$151,0)),0)</f>
        <v>0</v>
      </c>
      <c r="H1006" s="255">
        <f ca="1">+IFERROR(INDEX('Hoja de Trabajo para listado'!$A$155:$Z$1048576,MATCH($A1006,'Hoja de Trabajo para listado'!$A$155:$A$1048576,0),MATCH((CUADRO!H$5&amp;$E1006),'Hoja de Trabajo para listado'!$A$151:$Z$151,0)),0)+IFERROR(INDEX('Hoja de Trabajo para listado'!$AB$155:$BA$1048576,MATCH($A1006,'Hoja de Trabajo para listado'!$AB$155:$AB$1048576,0),MATCH((CUADRO!H$5&amp;$E1006),'Hoja de Trabajo para listado'!$AB$151:$BA$151,0)),0)+IFERROR(INDEX('Hoja de Trabajo para listado'!$BC$155:$CB$1048576,MATCH($A1006,'Hoja de Trabajo para listado'!$BC$155:$BC$1048576,0),MATCH((CUADRO!H$5&amp;$E1006),'Hoja de Trabajo para listado'!$BC$151:$CB$151,0)),0)+IFERROR(INDEX('Hoja de Trabajo para listado'!$DE$153:$DG$274,MATCH($A1006,'Hoja de Trabajo para listado'!$DE$153:$DE$1048576,0),MATCH((CUADRO!H$5&amp;$E1006),'Hoja de Trabajo para listado'!$DE$151:$DG$151,0)),0)+IFERROR(INDEX('Hoja de Trabajo para listado'!$CD$155:$DC$1048576,MATCH($A1006,'Hoja de Trabajo para listado'!$CD$155:$CD$1048576,0),MATCH((CUADRO!H$5&amp;$E1006),'Hoja de Trabajo para listado'!$CD$151:$DC$151,0)),0)</f>
        <v>0</v>
      </c>
      <c r="I1006" s="255">
        <f ca="1">+IFERROR(INDEX('Hoja de Trabajo para listado'!$A$155:$Z$1048576,MATCH($A1006,'Hoja de Trabajo para listado'!$A$155:$A$1048576,0),MATCH((CUADRO!I$5&amp;$E1006),'Hoja de Trabajo para listado'!$A$151:$Z$151,0)),0)+IFERROR(INDEX('Hoja de Trabajo para listado'!$AB$155:$BA$1048576,MATCH($A1006,'Hoja de Trabajo para listado'!$AB$155:$AB$1048576,0),MATCH((CUADRO!I$5&amp;$E1006),'Hoja de Trabajo para listado'!$AB$151:$BA$151,0)),0)+IFERROR(INDEX('Hoja de Trabajo para listado'!$BC$155:$CB$1048576,MATCH($A1006,'Hoja de Trabajo para listado'!$BC$155:$BC$1048576,0),MATCH((CUADRO!I$5&amp;$E1006),'Hoja de Trabajo para listado'!$BC$151:$CB$151,0)),0)+IFERROR(INDEX('Hoja de Trabajo para listado'!$DE$153:$DG$274,MATCH($A1006,'Hoja de Trabajo para listado'!$DE$153:$DE$1048576,0),MATCH((CUADRO!I$5&amp;$E1006),'Hoja de Trabajo para listado'!$DE$151:$DG$151,0)),0)+IFERROR(INDEX('Hoja de Trabajo para listado'!$CD$155:$DC$1048576,MATCH($A1006,'Hoja de Trabajo para listado'!$CD$155:$CD$1048576,0),MATCH((CUADRO!I$5&amp;$E1006),'Hoja de Trabajo para listado'!$CD$151:$DC$151,0)),0)</f>
        <v>0</v>
      </c>
      <c r="J1006" s="255">
        <f ca="1">+IFERROR(INDEX('Hoja de Trabajo para listado'!$A$155:$Z$1048576,MATCH($A1006,'Hoja de Trabajo para listado'!$A$155:$A$1048576,0),MATCH((CUADRO!J$5&amp;$E1006),'Hoja de Trabajo para listado'!$A$151:$Z$151,0)),0)+IFERROR(INDEX('Hoja de Trabajo para listado'!$AB$155:$BA$1048576,MATCH($A1006,'Hoja de Trabajo para listado'!$AB$155:$AB$1048576,0),MATCH((CUADRO!J$5&amp;$E1006),'Hoja de Trabajo para listado'!$AB$151:$BA$151,0)),0)+IFERROR(INDEX('Hoja de Trabajo para listado'!$BC$155:$CB$1048576,MATCH($A1006,'Hoja de Trabajo para listado'!$BC$155:$BC$1048576,0),MATCH((CUADRO!J$5&amp;$E1006),'Hoja de Trabajo para listado'!$BC$151:$CB$151,0)),0)+IFERROR(INDEX('Hoja de Trabajo para listado'!$DE$153:$DG$274,MATCH($A1006,'Hoja de Trabajo para listado'!$DE$153:$DE$1048576,0),MATCH((CUADRO!J$5&amp;$E1006),'Hoja de Trabajo para listado'!$DE$151:$DG$151,0)),0)+IFERROR(INDEX('Hoja de Trabajo para listado'!$CD$155:$DC$1048576,MATCH($A1006,'Hoja de Trabajo para listado'!$CD$155:$CD$1048576,0),MATCH((CUADRO!J$5&amp;$E1006),'Hoja de Trabajo para listado'!$CD$151:$DC$151,0)),0)</f>
        <v>0</v>
      </c>
      <c r="K1006" s="255">
        <f ca="1">+IFERROR(INDEX('Hoja de Trabajo para listado'!$A$155:$Z$1048576,MATCH($A1006,'Hoja de Trabajo para listado'!$A$155:$A$1048576,0),MATCH((CUADRO!K$5&amp;$E1006),'Hoja de Trabajo para listado'!$A$151:$Z$151,0)),0)+IFERROR(INDEX('Hoja de Trabajo para listado'!$AB$155:$BA$1048576,MATCH($A1006,'Hoja de Trabajo para listado'!$AB$155:$AB$1048576,0),MATCH((CUADRO!K$5&amp;$E1006),'Hoja de Trabajo para listado'!$AB$151:$BA$151,0)),0)+IFERROR(INDEX('Hoja de Trabajo para listado'!$BC$155:$CB$1048576,MATCH($A1006,'Hoja de Trabajo para listado'!$BC$155:$BC$1048576,0),MATCH((CUADRO!K$5&amp;$E1006),'Hoja de Trabajo para listado'!$BC$151:$CB$151,0)),0)+IFERROR(INDEX('Hoja de Trabajo para listado'!$DE$153:$DG$274,MATCH($A1006,'Hoja de Trabajo para listado'!$DE$153:$DE$1048576,0),MATCH((CUADRO!K$5&amp;$E1006),'Hoja de Trabajo para listado'!$DE$151:$DG$151,0)),0)+IFERROR(INDEX('Hoja de Trabajo para listado'!$CD$155:$DC$1048576,MATCH($A1006,'Hoja de Trabajo para listado'!$CD$155:$CD$1048576,0),MATCH((CUADRO!K$5&amp;$E1006),'Hoja de Trabajo para listado'!$CD$151:$DC$151,0)),0)</f>
        <v>0</v>
      </c>
      <c r="L1006" s="255">
        <f ca="1">+IFERROR(INDEX('Hoja de Trabajo para listado'!$A$155:$Z$1048576,MATCH($A1006,'Hoja de Trabajo para listado'!$A$155:$A$1048576,0),MATCH((CUADRO!L$5&amp;$E1006),'Hoja de Trabajo para listado'!$A$151:$Z$151,0)),0)+IFERROR(INDEX('Hoja de Trabajo para listado'!$AB$155:$BA$1048576,MATCH($A1006,'Hoja de Trabajo para listado'!$AB$155:$AB$1048576,0),MATCH((CUADRO!L$5&amp;$E1006),'Hoja de Trabajo para listado'!$AB$151:$BA$151,0)),0)+IFERROR(INDEX('Hoja de Trabajo para listado'!$BC$155:$CB$1048576,MATCH($A1006,'Hoja de Trabajo para listado'!$BC$155:$BC$1048576,0),MATCH((CUADRO!L$5&amp;$E1006),'Hoja de Trabajo para listado'!$BC$151:$CB$151,0)),0)+IFERROR(INDEX('Hoja de Trabajo para listado'!$DE$153:$DG$274,MATCH($A1006,'Hoja de Trabajo para listado'!$DE$153:$DE$1048576,0),MATCH((CUADRO!L$5&amp;$E1006),'Hoja de Trabajo para listado'!$DE$151:$DG$151,0)),0)+IFERROR(INDEX('Hoja de Trabajo para listado'!$CD$155:$DC$1048576,MATCH($A1006,'Hoja de Trabajo para listado'!$CD$155:$CD$1048576,0),MATCH((CUADRO!L$5&amp;$E1006),'Hoja de Trabajo para listado'!$CD$151:$DC$151,0)),0)</f>
        <v>0</v>
      </c>
      <c r="M1006" s="255">
        <f ca="1">+IFERROR(INDEX('Hoja de Trabajo para listado'!$A$155:$Z$1048576,MATCH($A1006,'Hoja de Trabajo para listado'!$A$155:$A$1048576,0),MATCH((CUADRO!M$5&amp;$E1006),'Hoja de Trabajo para listado'!$A$151:$Z$151,0)),0)+IFERROR(INDEX('Hoja de Trabajo para listado'!$AB$155:$BA$1048576,MATCH($A1006,'Hoja de Trabajo para listado'!$AB$155:$AB$1048576,0),MATCH((CUADRO!M$5&amp;$E1006),'Hoja de Trabajo para listado'!$AB$151:$BA$151,0)),0)+IFERROR(INDEX('Hoja de Trabajo para listado'!$BC$155:$CB$1048576,MATCH($A1006,'Hoja de Trabajo para listado'!$BC$155:$BC$1048576,0),MATCH((CUADRO!M$5&amp;$E1006),'Hoja de Trabajo para listado'!$BC$151:$CB$151,0)),0)+IFERROR(INDEX('Hoja de Trabajo para listado'!$DE$153:$DG$274,MATCH($A1006,'Hoja de Trabajo para listado'!$DE$153:$DE$1048576,0),MATCH((CUADRO!M$5&amp;$E1006),'Hoja de Trabajo para listado'!$DE$151:$DG$151,0)),0)+IFERROR(INDEX('Hoja de Trabajo para listado'!$CD$155:$DC$1048576,MATCH($A1006,'Hoja de Trabajo para listado'!$CD$155:$CD$1048576,0),MATCH((CUADRO!M$5&amp;$E1006),'Hoja de Trabajo para listado'!$CD$151:$DC$151,0)),0)</f>
        <v>0</v>
      </c>
      <c r="N1006" s="255">
        <f ca="1">+IFERROR(INDEX('Hoja de Trabajo para listado'!$A$155:$Z$1048576,MATCH($A1006,'Hoja de Trabajo para listado'!$A$155:$A$1048576,0),MATCH((CUADRO!N$5&amp;$E1006),'Hoja de Trabajo para listado'!$A$151:$Z$151,0)),0)+IFERROR(INDEX('Hoja de Trabajo para listado'!$AB$155:$BA$1048576,MATCH($A1006,'Hoja de Trabajo para listado'!$AB$155:$AB$1048576,0),MATCH((CUADRO!N$5&amp;$E1006),'Hoja de Trabajo para listado'!$AB$151:$BA$151,0)),0)+IFERROR(INDEX('Hoja de Trabajo para listado'!$BC$155:$CB$1048576,MATCH($A1006,'Hoja de Trabajo para listado'!$BC$155:$BC$1048576,0),MATCH((CUADRO!N$5&amp;$E1006),'Hoja de Trabajo para listado'!$BC$151:$CB$151,0)),0)+IFERROR(INDEX('Hoja de Trabajo para listado'!$DE$153:$DG$274,MATCH($A1006,'Hoja de Trabajo para listado'!$DE$153:$DE$1048576,0),MATCH((CUADRO!N$5&amp;$E1006),'Hoja de Trabajo para listado'!$DE$151:$DG$151,0)),0)+IFERROR(INDEX('Hoja de Trabajo para listado'!$CD$155:$DC$1048576,MATCH($A1006,'Hoja de Trabajo para listado'!$CD$155:$CD$1048576,0),MATCH((CUADRO!N$5&amp;$E1006),'Hoja de Trabajo para listado'!$CD$151:$DC$151,0)),0)</f>
        <v>0</v>
      </c>
      <c r="O1006" s="255">
        <f ca="1">+IFERROR(INDEX('Hoja de Trabajo para listado'!$A$155:$Z$1048576,MATCH($A1006,'Hoja de Trabajo para listado'!$A$155:$A$1048576,0),MATCH((CUADRO!O$5&amp;$E1006),'Hoja de Trabajo para listado'!$A$151:$Z$151,0)),0)+IFERROR(INDEX('Hoja de Trabajo para listado'!$AB$155:$BA$1048576,MATCH($A1006,'Hoja de Trabajo para listado'!$AB$155:$AB$1048576,0),MATCH((CUADRO!O$5&amp;$E1006),'Hoja de Trabajo para listado'!$AB$151:$BA$151,0)),0)+IFERROR(INDEX('Hoja de Trabajo para listado'!$BC$155:$CB$1048576,MATCH($A1006,'Hoja de Trabajo para listado'!$BC$155:$BC$1048576,0),MATCH((CUADRO!O$5&amp;$E1006),'Hoja de Trabajo para listado'!$BC$151:$CB$151,0)),0)+IFERROR(INDEX('Hoja de Trabajo para listado'!$DE$153:$DG$274,MATCH($A1006,'Hoja de Trabajo para listado'!$DE$153:$DE$1048576,0),MATCH((CUADRO!O$5&amp;$E1006),'Hoja de Trabajo para listado'!$DE$151:$DG$151,0)),0)+IFERROR(INDEX('Hoja de Trabajo para listado'!$CD$155:$DC$1048576,MATCH($A1006,'Hoja de Trabajo para listado'!$CD$155:$CD$1048576,0),MATCH((CUADRO!O$5&amp;$E1006),'Hoja de Trabajo para listado'!$CD$151:$DC$151,0)),0)</f>
        <v>0</v>
      </c>
      <c r="P1006" s="255">
        <f ca="1">+IFERROR(INDEX('Hoja de Trabajo para listado'!$A$155:$Z$1048576,MATCH($A1006,'Hoja de Trabajo para listado'!$A$155:$A$1048576,0),MATCH((CUADRO!P$5&amp;$E1006),'Hoja de Trabajo para listado'!$A$151:$Z$151,0)),0)+IFERROR(INDEX('Hoja de Trabajo para listado'!$AB$155:$BA$1048576,MATCH($A1006,'Hoja de Trabajo para listado'!$AB$155:$AB$1048576,0),MATCH((CUADRO!P$5&amp;$E1006),'Hoja de Trabajo para listado'!$AB$151:$BA$151,0)),0)+IFERROR(INDEX('Hoja de Trabajo para listado'!$BC$155:$CB$1048576,MATCH($A1006,'Hoja de Trabajo para listado'!$BC$155:$BC$1048576,0),MATCH((CUADRO!P$5&amp;$E1006),'Hoja de Trabajo para listado'!$BC$151:$CB$151,0)),0)+IFERROR(INDEX('Hoja de Trabajo para listado'!$DE$153:$DG$274,MATCH($A1006,'Hoja de Trabajo para listado'!$DE$153:$DE$1048576,0),MATCH((CUADRO!P$5&amp;$E1006),'Hoja de Trabajo para listado'!$DE$151:$DG$151,0)),0)+IFERROR(INDEX('Hoja de Trabajo para listado'!$CD$155:$DC$1048576,MATCH($A1006,'Hoja de Trabajo para listado'!$CD$155:$CD$1048576,0),MATCH((CUADRO!P$5&amp;$E1006),'Hoja de Trabajo para listado'!$CD$151:$DC$151,0)),0)</f>
        <v>0</v>
      </c>
      <c r="Q1006" s="255">
        <f ca="1">+IFERROR(INDEX('Hoja de Trabajo para listado'!$A$155:$Z$1048576,MATCH($A1006,'Hoja de Trabajo para listado'!$A$155:$A$1048576,0),MATCH((CUADRO!Q$5&amp;$E1006),'Hoja de Trabajo para listado'!$A$151:$Z$151,0)),0)+IFERROR(INDEX('Hoja de Trabajo para listado'!$AB$155:$BA$1048576,MATCH($A1006,'Hoja de Trabajo para listado'!$AB$155:$AB$1048576,0),MATCH((CUADRO!Q$5&amp;$E1006),'Hoja de Trabajo para listado'!$AB$151:$BA$151,0)),0)+IFERROR(INDEX('Hoja de Trabajo para listado'!$BC$155:$CB$1048576,MATCH($A1006,'Hoja de Trabajo para listado'!$BC$155:$BC$1048576,0),MATCH((CUADRO!Q$5&amp;$E1006),'Hoja de Trabajo para listado'!$BC$151:$CB$151,0)),0)+IFERROR(INDEX('Hoja de Trabajo para listado'!$DE$153:$DG$274,MATCH($A1006,'Hoja de Trabajo para listado'!$DE$153:$DE$1048576,0),MATCH((CUADRO!Q$5&amp;$E1006),'Hoja de Trabajo para listado'!$DE$151:$DG$151,0)),0)+IFERROR(INDEX('Hoja de Trabajo para listado'!$CD$155:$DC$1048576,MATCH($A1006,'Hoja de Trabajo para listado'!$CD$155:$CD$1048576,0),MATCH((CUADRO!Q$5&amp;$E1006),'Hoja de Trabajo para listado'!$CD$151:$DC$151,0)),0)</f>
        <v>0</v>
      </c>
      <c r="R1006" s="255">
        <f t="shared" ca="1" si="30"/>
        <v>0</v>
      </c>
      <c r="S1006" s="262"/>
      <c r="T1006" s="255">
        <f ca="1">+T1007</f>
        <v>0</v>
      </c>
      <c r="U1006" s="254">
        <f t="shared" si="31"/>
        <v>1</v>
      </c>
      <c r="V1006" s="362" t="str">
        <f>+VLOOKUP(A1006,bd_lista!$A$3:$E$590,5,FALSE)</f>
        <v>Gobiernos Autonomos Municipales</v>
      </c>
      <c r="W1006" s="361" t="str">
        <f>+V1006</f>
        <v>Gobiernos Autonomos Municipales</v>
      </c>
      <c r="X1006" s="254">
        <f>+VLOOKUP(A1006,[2]Sheet1!$A$13:$D$744,4,FALSE)</f>
        <v>0</v>
      </c>
      <c r="Y1006" s="254" t="e">
        <f>+VLOOKUP(X1006,bd_lista!$A$3:$C$590,3,FALSE)</f>
        <v>#N/A</v>
      </c>
      <c r="Z1006" s="316">
        <f>+X1006</f>
        <v>0</v>
      </c>
      <c r="AA1006" s="317" t="e">
        <f>+Y1006</f>
        <v>#N/A</v>
      </c>
    </row>
    <row r="1007" spans="1:27" customFormat="1" ht="15" hidden="1" customHeight="1">
      <c r="A1007" s="32">
        <v>1811</v>
      </c>
      <c r="B1007" s="307"/>
      <c r="C1007" s="259" t="str">
        <f>+VLOOKUP(A1007,bd_lista!$A$3:$C$590,3,FALSE)</f>
        <v>Gobierno Autónomo Municipal de San Ignacio</v>
      </c>
      <c r="D1007" s="362"/>
      <c r="E1007" s="256" t="s">
        <v>1314</v>
      </c>
      <c r="F1007" s="257">
        <f ca="1">+IFERROR(INDEX('Hoja de Trabajo para listado'!$A$155:$Z$1048576,MATCH($A1007,'Hoja de Trabajo para listado'!$A$155:$A$1048576,0),MATCH((CUADRO!F$5&amp;$E1007),'Hoja de Trabajo para listado'!$A$151:$Z$151,0)),0)+IFERROR(INDEX('Hoja de Trabajo para listado'!$AB$155:$BA$1048576,MATCH($A1007,'Hoja de Trabajo para listado'!$AB$155:$AB$1048576,0),MATCH((CUADRO!F$5&amp;$E1007),'Hoja de Trabajo para listado'!$AB$151:$BA$151,0)),0)+IFERROR(INDEX('Hoja de Trabajo para listado'!$BC$155:$CB$1048576,MATCH($A1007,'Hoja de Trabajo para listado'!$BC$155:$BC$1048576,0),MATCH((CUADRO!F$5&amp;$E1007),'Hoja de Trabajo para listado'!$BC$151:$CB$151,0)),0)+IFERROR(INDEX('Hoja de Trabajo para listado'!$DE$153:$DG$274,MATCH($A1007,'Hoja de Trabajo para listado'!$DE$153:$DE$1048576,0),MATCH((CUADRO!F$5&amp;$E1007),'Hoja de Trabajo para listado'!$DE$151:$DG$151,0)),0)+IFERROR(INDEX('Hoja de Trabajo para listado'!$CD$155:$DC$1048576,MATCH($A1007,'Hoja de Trabajo para listado'!$CD$155:$CD$1048576,0),MATCH((CUADRO!F$5&amp;$E1007),'Hoja de Trabajo para listado'!$CD$151:$DC$151,0)),0)</f>
        <v>0</v>
      </c>
      <c r="G1007" s="257">
        <f ca="1">+IFERROR(INDEX('Hoja de Trabajo para listado'!$A$155:$Z$1048576,MATCH($A1007,'Hoja de Trabajo para listado'!$A$155:$A$1048576,0),MATCH((CUADRO!G$5&amp;$E1007),'Hoja de Trabajo para listado'!$A$151:$Z$151,0)),0)+IFERROR(INDEX('Hoja de Trabajo para listado'!$AB$155:$BA$1048576,MATCH($A1007,'Hoja de Trabajo para listado'!$AB$155:$AB$1048576,0),MATCH((CUADRO!G$5&amp;$E1007),'Hoja de Trabajo para listado'!$AB$151:$BA$151,0)),0)+IFERROR(INDEX('Hoja de Trabajo para listado'!$BC$155:$CB$1048576,MATCH($A1007,'Hoja de Trabajo para listado'!$BC$155:$BC$1048576,0),MATCH((CUADRO!G$5&amp;$E1007),'Hoja de Trabajo para listado'!$BC$151:$CB$151,0)),0)+IFERROR(INDEX('Hoja de Trabajo para listado'!$DE$153:$DG$274,MATCH($A1007,'Hoja de Trabajo para listado'!$DE$153:$DE$1048576,0),MATCH((CUADRO!G$5&amp;$E1007),'Hoja de Trabajo para listado'!$DE$151:$DG$151,0)),0)+IFERROR(INDEX('Hoja de Trabajo para listado'!$CD$155:$DC$1048576,MATCH($A1007,'Hoja de Trabajo para listado'!$CD$155:$CD$1048576,0),MATCH((CUADRO!G$5&amp;$E1007),'Hoja de Trabajo para listado'!$CD$151:$DC$151,0)),0)</f>
        <v>0</v>
      </c>
      <c r="H1007" s="257">
        <f ca="1">+IFERROR(INDEX('Hoja de Trabajo para listado'!$A$155:$Z$1048576,MATCH($A1007,'Hoja de Trabajo para listado'!$A$155:$A$1048576,0),MATCH((CUADRO!H$5&amp;$E1007),'Hoja de Trabajo para listado'!$A$151:$Z$151,0)),0)+IFERROR(INDEX('Hoja de Trabajo para listado'!$AB$155:$BA$1048576,MATCH($A1007,'Hoja de Trabajo para listado'!$AB$155:$AB$1048576,0),MATCH((CUADRO!H$5&amp;$E1007),'Hoja de Trabajo para listado'!$AB$151:$BA$151,0)),0)+IFERROR(INDEX('Hoja de Trabajo para listado'!$BC$155:$CB$1048576,MATCH($A1007,'Hoja de Trabajo para listado'!$BC$155:$BC$1048576,0),MATCH((CUADRO!H$5&amp;$E1007),'Hoja de Trabajo para listado'!$BC$151:$CB$151,0)),0)+IFERROR(INDEX('Hoja de Trabajo para listado'!$DE$153:$DG$274,MATCH($A1007,'Hoja de Trabajo para listado'!$DE$153:$DE$1048576,0),MATCH((CUADRO!H$5&amp;$E1007),'Hoja de Trabajo para listado'!$DE$151:$DG$151,0)),0)+IFERROR(INDEX('Hoja de Trabajo para listado'!$CD$155:$DC$1048576,MATCH($A1007,'Hoja de Trabajo para listado'!$CD$155:$CD$1048576,0),MATCH((CUADRO!H$5&amp;$E1007),'Hoja de Trabajo para listado'!$CD$151:$DC$151,0)),0)</f>
        <v>0</v>
      </c>
      <c r="I1007" s="257">
        <f ca="1">+IFERROR(INDEX('Hoja de Trabajo para listado'!$A$155:$Z$1048576,MATCH($A1007,'Hoja de Trabajo para listado'!$A$155:$A$1048576,0),MATCH((CUADRO!I$5&amp;$E1007),'Hoja de Trabajo para listado'!$A$151:$Z$151,0)),0)+IFERROR(INDEX('Hoja de Trabajo para listado'!$AB$155:$BA$1048576,MATCH($A1007,'Hoja de Trabajo para listado'!$AB$155:$AB$1048576,0),MATCH((CUADRO!I$5&amp;$E1007),'Hoja de Trabajo para listado'!$AB$151:$BA$151,0)),0)+IFERROR(INDEX('Hoja de Trabajo para listado'!$BC$155:$CB$1048576,MATCH($A1007,'Hoja de Trabajo para listado'!$BC$155:$BC$1048576,0),MATCH((CUADRO!I$5&amp;$E1007),'Hoja de Trabajo para listado'!$BC$151:$CB$151,0)),0)+IFERROR(INDEX('Hoja de Trabajo para listado'!$DE$153:$DG$274,MATCH($A1007,'Hoja de Trabajo para listado'!$DE$153:$DE$1048576,0),MATCH((CUADRO!I$5&amp;$E1007),'Hoja de Trabajo para listado'!$DE$151:$DG$151,0)),0)+IFERROR(INDEX('Hoja de Trabajo para listado'!$CD$155:$DC$1048576,MATCH($A1007,'Hoja de Trabajo para listado'!$CD$155:$CD$1048576,0),MATCH((CUADRO!I$5&amp;$E1007),'Hoja de Trabajo para listado'!$CD$151:$DC$151,0)),0)</f>
        <v>0</v>
      </c>
      <c r="J1007" s="257">
        <f ca="1">+IFERROR(INDEX('Hoja de Trabajo para listado'!$A$155:$Z$1048576,MATCH($A1007,'Hoja de Trabajo para listado'!$A$155:$A$1048576,0),MATCH((CUADRO!J$5&amp;$E1007),'Hoja de Trabajo para listado'!$A$151:$Z$151,0)),0)+IFERROR(INDEX('Hoja de Trabajo para listado'!$AB$155:$BA$1048576,MATCH($A1007,'Hoja de Trabajo para listado'!$AB$155:$AB$1048576,0),MATCH((CUADRO!J$5&amp;$E1007),'Hoja de Trabajo para listado'!$AB$151:$BA$151,0)),0)+IFERROR(INDEX('Hoja de Trabajo para listado'!$BC$155:$CB$1048576,MATCH($A1007,'Hoja de Trabajo para listado'!$BC$155:$BC$1048576,0),MATCH((CUADRO!J$5&amp;$E1007),'Hoja de Trabajo para listado'!$BC$151:$CB$151,0)),0)+IFERROR(INDEX('Hoja de Trabajo para listado'!$DE$153:$DG$274,MATCH($A1007,'Hoja de Trabajo para listado'!$DE$153:$DE$1048576,0),MATCH((CUADRO!J$5&amp;$E1007),'Hoja de Trabajo para listado'!$DE$151:$DG$151,0)),0)+IFERROR(INDEX('Hoja de Trabajo para listado'!$CD$155:$DC$1048576,MATCH($A1007,'Hoja de Trabajo para listado'!$CD$155:$CD$1048576,0),MATCH((CUADRO!J$5&amp;$E1007),'Hoja de Trabajo para listado'!$CD$151:$DC$151,0)),0)</f>
        <v>0</v>
      </c>
      <c r="K1007" s="257">
        <f ca="1">+IFERROR(INDEX('Hoja de Trabajo para listado'!$A$155:$Z$1048576,MATCH($A1007,'Hoja de Trabajo para listado'!$A$155:$A$1048576,0),MATCH((CUADRO!K$5&amp;$E1007),'Hoja de Trabajo para listado'!$A$151:$Z$151,0)),0)+IFERROR(INDEX('Hoja de Trabajo para listado'!$AB$155:$BA$1048576,MATCH($A1007,'Hoja de Trabajo para listado'!$AB$155:$AB$1048576,0),MATCH((CUADRO!K$5&amp;$E1007),'Hoja de Trabajo para listado'!$AB$151:$BA$151,0)),0)+IFERROR(INDEX('Hoja de Trabajo para listado'!$BC$155:$CB$1048576,MATCH($A1007,'Hoja de Trabajo para listado'!$BC$155:$BC$1048576,0),MATCH((CUADRO!K$5&amp;$E1007),'Hoja de Trabajo para listado'!$BC$151:$CB$151,0)),0)+IFERROR(INDEX('Hoja de Trabajo para listado'!$DE$153:$DG$274,MATCH($A1007,'Hoja de Trabajo para listado'!$DE$153:$DE$1048576,0),MATCH((CUADRO!K$5&amp;$E1007),'Hoja de Trabajo para listado'!$DE$151:$DG$151,0)),0)+IFERROR(INDEX('Hoja de Trabajo para listado'!$CD$155:$DC$1048576,MATCH($A1007,'Hoja de Trabajo para listado'!$CD$155:$CD$1048576,0),MATCH((CUADRO!K$5&amp;$E1007),'Hoja de Trabajo para listado'!$CD$151:$DC$151,0)),0)</f>
        <v>0</v>
      </c>
      <c r="L1007" s="257">
        <f ca="1">+IFERROR(INDEX('Hoja de Trabajo para listado'!$A$155:$Z$1048576,MATCH($A1007,'Hoja de Trabajo para listado'!$A$155:$A$1048576,0),MATCH((CUADRO!L$5&amp;$E1007),'Hoja de Trabajo para listado'!$A$151:$Z$151,0)),0)+IFERROR(INDEX('Hoja de Trabajo para listado'!$AB$155:$BA$1048576,MATCH($A1007,'Hoja de Trabajo para listado'!$AB$155:$AB$1048576,0),MATCH((CUADRO!L$5&amp;$E1007),'Hoja de Trabajo para listado'!$AB$151:$BA$151,0)),0)+IFERROR(INDEX('Hoja de Trabajo para listado'!$BC$155:$CB$1048576,MATCH($A1007,'Hoja de Trabajo para listado'!$BC$155:$BC$1048576,0),MATCH((CUADRO!L$5&amp;$E1007),'Hoja de Trabajo para listado'!$BC$151:$CB$151,0)),0)+IFERROR(INDEX('Hoja de Trabajo para listado'!$DE$153:$DG$274,MATCH($A1007,'Hoja de Trabajo para listado'!$DE$153:$DE$1048576,0),MATCH((CUADRO!L$5&amp;$E1007),'Hoja de Trabajo para listado'!$DE$151:$DG$151,0)),0)+IFERROR(INDEX('Hoja de Trabajo para listado'!$CD$155:$DC$1048576,MATCH($A1007,'Hoja de Trabajo para listado'!$CD$155:$CD$1048576,0),MATCH((CUADRO!L$5&amp;$E1007),'Hoja de Trabajo para listado'!$CD$151:$DC$151,0)),0)</f>
        <v>0</v>
      </c>
      <c r="M1007" s="257">
        <f ca="1">+IFERROR(INDEX('Hoja de Trabajo para listado'!$A$155:$Z$1048576,MATCH($A1007,'Hoja de Trabajo para listado'!$A$155:$A$1048576,0),MATCH((CUADRO!M$5&amp;$E1007),'Hoja de Trabajo para listado'!$A$151:$Z$151,0)),0)+IFERROR(INDEX('Hoja de Trabajo para listado'!$AB$155:$BA$1048576,MATCH($A1007,'Hoja de Trabajo para listado'!$AB$155:$AB$1048576,0),MATCH((CUADRO!M$5&amp;$E1007),'Hoja de Trabajo para listado'!$AB$151:$BA$151,0)),0)+IFERROR(INDEX('Hoja de Trabajo para listado'!$BC$155:$CB$1048576,MATCH($A1007,'Hoja de Trabajo para listado'!$BC$155:$BC$1048576,0),MATCH((CUADRO!M$5&amp;$E1007),'Hoja de Trabajo para listado'!$BC$151:$CB$151,0)),0)+IFERROR(INDEX('Hoja de Trabajo para listado'!$DE$153:$DG$274,MATCH($A1007,'Hoja de Trabajo para listado'!$DE$153:$DE$1048576,0),MATCH((CUADRO!M$5&amp;$E1007),'Hoja de Trabajo para listado'!$DE$151:$DG$151,0)),0)+IFERROR(INDEX('Hoja de Trabajo para listado'!$CD$155:$DC$1048576,MATCH($A1007,'Hoja de Trabajo para listado'!$CD$155:$CD$1048576,0),MATCH((CUADRO!M$5&amp;$E1007),'Hoja de Trabajo para listado'!$CD$151:$DC$151,0)),0)</f>
        <v>0</v>
      </c>
      <c r="N1007" s="257">
        <f ca="1">+IFERROR(INDEX('Hoja de Trabajo para listado'!$A$155:$Z$1048576,MATCH($A1007,'Hoja de Trabajo para listado'!$A$155:$A$1048576,0),MATCH((CUADRO!N$5&amp;$E1007),'Hoja de Trabajo para listado'!$A$151:$Z$151,0)),0)+IFERROR(INDEX('Hoja de Trabajo para listado'!$AB$155:$BA$1048576,MATCH($A1007,'Hoja de Trabajo para listado'!$AB$155:$AB$1048576,0),MATCH((CUADRO!N$5&amp;$E1007),'Hoja de Trabajo para listado'!$AB$151:$BA$151,0)),0)+IFERROR(INDEX('Hoja de Trabajo para listado'!$BC$155:$CB$1048576,MATCH($A1007,'Hoja de Trabajo para listado'!$BC$155:$BC$1048576,0),MATCH((CUADRO!N$5&amp;$E1007),'Hoja de Trabajo para listado'!$BC$151:$CB$151,0)),0)+IFERROR(INDEX('Hoja de Trabajo para listado'!$DE$153:$DG$274,MATCH($A1007,'Hoja de Trabajo para listado'!$DE$153:$DE$1048576,0),MATCH((CUADRO!N$5&amp;$E1007),'Hoja de Trabajo para listado'!$DE$151:$DG$151,0)),0)+IFERROR(INDEX('Hoja de Trabajo para listado'!$CD$155:$DC$1048576,MATCH($A1007,'Hoja de Trabajo para listado'!$CD$155:$CD$1048576,0),MATCH((CUADRO!N$5&amp;$E1007),'Hoja de Trabajo para listado'!$CD$151:$DC$151,0)),0)</f>
        <v>0</v>
      </c>
      <c r="O1007" s="257">
        <f ca="1">+IFERROR(INDEX('Hoja de Trabajo para listado'!$A$155:$Z$1048576,MATCH($A1007,'Hoja de Trabajo para listado'!$A$155:$A$1048576,0),MATCH((CUADRO!O$5&amp;$E1007),'Hoja de Trabajo para listado'!$A$151:$Z$151,0)),0)+IFERROR(INDEX('Hoja de Trabajo para listado'!$AB$155:$BA$1048576,MATCH($A1007,'Hoja de Trabajo para listado'!$AB$155:$AB$1048576,0),MATCH((CUADRO!O$5&amp;$E1007),'Hoja de Trabajo para listado'!$AB$151:$BA$151,0)),0)+IFERROR(INDEX('Hoja de Trabajo para listado'!$BC$155:$CB$1048576,MATCH($A1007,'Hoja de Trabajo para listado'!$BC$155:$BC$1048576,0),MATCH((CUADRO!O$5&amp;$E1007),'Hoja de Trabajo para listado'!$BC$151:$CB$151,0)),0)+IFERROR(INDEX('Hoja de Trabajo para listado'!$DE$153:$DG$274,MATCH($A1007,'Hoja de Trabajo para listado'!$DE$153:$DE$1048576,0),MATCH((CUADRO!O$5&amp;$E1007),'Hoja de Trabajo para listado'!$DE$151:$DG$151,0)),0)+IFERROR(INDEX('Hoja de Trabajo para listado'!$CD$155:$DC$1048576,MATCH($A1007,'Hoja de Trabajo para listado'!$CD$155:$CD$1048576,0),MATCH((CUADRO!O$5&amp;$E1007),'Hoja de Trabajo para listado'!$CD$151:$DC$151,0)),0)</f>
        <v>0</v>
      </c>
      <c r="P1007" s="257">
        <f ca="1">+IFERROR(INDEX('Hoja de Trabajo para listado'!$A$155:$Z$1048576,MATCH($A1007,'Hoja de Trabajo para listado'!$A$155:$A$1048576,0),MATCH((CUADRO!P$5&amp;$E1007),'Hoja de Trabajo para listado'!$A$151:$Z$151,0)),0)+IFERROR(INDEX('Hoja de Trabajo para listado'!$AB$155:$BA$1048576,MATCH($A1007,'Hoja de Trabajo para listado'!$AB$155:$AB$1048576,0),MATCH((CUADRO!P$5&amp;$E1007),'Hoja de Trabajo para listado'!$AB$151:$BA$151,0)),0)+IFERROR(INDEX('Hoja de Trabajo para listado'!$BC$155:$CB$1048576,MATCH($A1007,'Hoja de Trabajo para listado'!$BC$155:$BC$1048576,0),MATCH((CUADRO!P$5&amp;$E1007),'Hoja de Trabajo para listado'!$BC$151:$CB$151,0)),0)+IFERROR(INDEX('Hoja de Trabajo para listado'!$DE$153:$DG$274,MATCH($A1007,'Hoja de Trabajo para listado'!$DE$153:$DE$1048576,0),MATCH((CUADRO!P$5&amp;$E1007),'Hoja de Trabajo para listado'!$DE$151:$DG$151,0)),0)+IFERROR(INDEX('Hoja de Trabajo para listado'!$CD$155:$DC$1048576,MATCH($A1007,'Hoja de Trabajo para listado'!$CD$155:$CD$1048576,0),MATCH((CUADRO!P$5&amp;$E1007),'Hoja de Trabajo para listado'!$CD$151:$DC$151,0)),0)</f>
        <v>0</v>
      </c>
      <c r="Q1007" s="257">
        <f ca="1">+IFERROR(INDEX('Hoja de Trabajo para listado'!$A$155:$Z$1048576,MATCH($A1007,'Hoja de Trabajo para listado'!$A$155:$A$1048576,0),MATCH((CUADRO!Q$5&amp;$E1007),'Hoja de Trabajo para listado'!$A$151:$Z$151,0)),0)+IFERROR(INDEX('Hoja de Trabajo para listado'!$AB$155:$BA$1048576,MATCH($A1007,'Hoja de Trabajo para listado'!$AB$155:$AB$1048576,0),MATCH((CUADRO!Q$5&amp;$E1007),'Hoja de Trabajo para listado'!$AB$151:$BA$151,0)),0)+IFERROR(INDEX('Hoja de Trabajo para listado'!$BC$155:$CB$1048576,MATCH($A1007,'Hoja de Trabajo para listado'!$BC$155:$BC$1048576,0),MATCH((CUADRO!Q$5&amp;$E1007),'Hoja de Trabajo para listado'!$BC$151:$CB$151,0)),0)+IFERROR(INDEX('Hoja de Trabajo para listado'!$DE$153:$DG$274,MATCH($A1007,'Hoja de Trabajo para listado'!$DE$153:$DE$1048576,0),MATCH((CUADRO!Q$5&amp;$E1007),'Hoja de Trabajo para listado'!$DE$151:$DG$151,0)),0)+IFERROR(INDEX('Hoja de Trabajo para listado'!$CD$155:$DC$1048576,MATCH($A1007,'Hoja de Trabajo para listado'!$CD$155:$CD$1048576,0),MATCH((CUADRO!Q$5&amp;$E1007),'Hoja de Trabajo para listado'!$CD$151:$DC$151,0)),0)</f>
        <v>0</v>
      </c>
      <c r="R1007" s="257">
        <f t="shared" ca="1" si="30"/>
        <v>0</v>
      </c>
      <c r="S1007" s="274">
        <f ca="1">+R1006+R1007</f>
        <v>0</v>
      </c>
      <c r="T1007" s="257">
        <f ca="1">+S1007</f>
        <v>0</v>
      </c>
      <c r="U1007" s="256">
        <f t="shared" si="31"/>
        <v>2</v>
      </c>
      <c r="V1007" s="362" t="str">
        <f>+VLOOKUP(A1007,bd_lista!$A$3:$E$590,5,FALSE)</f>
        <v>Gobiernos Autonomos Municipales</v>
      </c>
      <c r="W1007" s="362"/>
      <c r="X1007" s="254">
        <f>+VLOOKUP(A1007,[2]Sheet1!$A$13:$D$744,4,FALSE)</f>
        <v>0</v>
      </c>
      <c r="Y1007" s="254" t="e">
        <f>+VLOOKUP(X1007,bd_lista!$A$3:$C$590,3,FALSE)</f>
        <v>#N/A</v>
      </c>
      <c r="Z1007" s="314"/>
      <c r="AA1007" s="315"/>
    </row>
    <row r="1008" spans="1:27" customFormat="1" ht="15" hidden="1" customHeight="1">
      <c r="A1008" s="32">
        <v>1812</v>
      </c>
      <c r="B1008" s="306">
        <f>+A1008</f>
        <v>1812</v>
      </c>
      <c r="C1008" s="259" t="str">
        <f>+VLOOKUP(A1008,bd_lista!$A$3:$C$590,3,FALSE)</f>
        <v>Gobierno Autónomo Municipal de Loreto</v>
      </c>
      <c r="D1008" s="361" t="str">
        <f>+C1008</f>
        <v>Gobierno Autónomo Municipal de Loreto</v>
      </c>
      <c r="E1008" s="254" t="s">
        <v>1313</v>
      </c>
      <c r="F1008" s="255">
        <f ca="1">+IFERROR(INDEX('Hoja de Trabajo para listado'!$A$155:$Z$1048576,MATCH($A1008,'Hoja de Trabajo para listado'!$A$155:$A$1048576,0),MATCH((CUADRO!F$5&amp;$E1008),'Hoja de Trabajo para listado'!$A$151:$Z$151,0)),0)+IFERROR(INDEX('Hoja de Trabajo para listado'!$AB$155:$BA$1048576,MATCH($A1008,'Hoja de Trabajo para listado'!$AB$155:$AB$1048576,0),MATCH((CUADRO!F$5&amp;$E1008),'Hoja de Trabajo para listado'!$AB$151:$BA$151,0)),0)+IFERROR(INDEX('Hoja de Trabajo para listado'!$BC$155:$CB$1048576,MATCH($A1008,'Hoja de Trabajo para listado'!$BC$155:$BC$1048576,0),MATCH((CUADRO!F$5&amp;$E1008),'Hoja de Trabajo para listado'!$BC$151:$CB$151,0)),0)+IFERROR(INDEX('Hoja de Trabajo para listado'!$DE$153:$DG$274,MATCH($A1008,'Hoja de Trabajo para listado'!$DE$153:$DE$1048576,0),MATCH((CUADRO!F$5&amp;$E1008),'Hoja de Trabajo para listado'!$DE$151:$DG$151,0)),0)+IFERROR(INDEX('Hoja de Trabajo para listado'!$CD$155:$DC$1048576,MATCH($A1008,'Hoja de Trabajo para listado'!$CD$155:$CD$1048576,0),MATCH((CUADRO!F$5&amp;$E1008),'Hoja de Trabajo para listado'!$CD$151:$DC$151,0)),0)</f>
        <v>0</v>
      </c>
      <c r="G1008" s="255">
        <f ca="1">+IFERROR(INDEX('Hoja de Trabajo para listado'!$A$155:$Z$1048576,MATCH($A1008,'Hoja de Trabajo para listado'!$A$155:$A$1048576,0),MATCH((CUADRO!G$5&amp;$E1008),'Hoja de Trabajo para listado'!$A$151:$Z$151,0)),0)+IFERROR(INDEX('Hoja de Trabajo para listado'!$AB$155:$BA$1048576,MATCH($A1008,'Hoja de Trabajo para listado'!$AB$155:$AB$1048576,0),MATCH((CUADRO!G$5&amp;$E1008),'Hoja de Trabajo para listado'!$AB$151:$BA$151,0)),0)+IFERROR(INDEX('Hoja de Trabajo para listado'!$BC$155:$CB$1048576,MATCH($A1008,'Hoja de Trabajo para listado'!$BC$155:$BC$1048576,0),MATCH((CUADRO!G$5&amp;$E1008),'Hoja de Trabajo para listado'!$BC$151:$CB$151,0)),0)+IFERROR(INDEX('Hoja de Trabajo para listado'!$DE$153:$DG$274,MATCH($A1008,'Hoja de Trabajo para listado'!$DE$153:$DE$1048576,0),MATCH((CUADRO!G$5&amp;$E1008),'Hoja de Trabajo para listado'!$DE$151:$DG$151,0)),0)+IFERROR(INDEX('Hoja de Trabajo para listado'!$CD$155:$DC$1048576,MATCH($A1008,'Hoja de Trabajo para listado'!$CD$155:$CD$1048576,0),MATCH((CUADRO!G$5&amp;$E1008),'Hoja de Trabajo para listado'!$CD$151:$DC$151,0)),0)</f>
        <v>0</v>
      </c>
      <c r="H1008" s="255">
        <f ca="1">+IFERROR(INDEX('Hoja de Trabajo para listado'!$A$155:$Z$1048576,MATCH($A1008,'Hoja de Trabajo para listado'!$A$155:$A$1048576,0),MATCH((CUADRO!H$5&amp;$E1008),'Hoja de Trabajo para listado'!$A$151:$Z$151,0)),0)+IFERROR(INDEX('Hoja de Trabajo para listado'!$AB$155:$BA$1048576,MATCH($A1008,'Hoja de Trabajo para listado'!$AB$155:$AB$1048576,0),MATCH((CUADRO!H$5&amp;$E1008),'Hoja de Trabajo para listado'!$AB$151:$BA$151,0)),0)+IFERROR(INDEX('Hoja de Trabajo para listado'!$BC$155:$CB$1048576,MATCH($A1008,'Hoja de Trabajo para listado'!$BC$155:$BC$1048576,0),MATCH((CUADRO!H$5&amp;$E1008),'Hoja de Trabajo para listado'!$BC$151:$CB$151,0)),0)+IFERROR(INDEX('Hoja de Trabajo para listado'!$DE$153:$DG$274,MATCH($A1008,'Hoja de Trabajo para listado'!$DE$153:$DE$1048576,0),MATCH((CUADRO!H$5&amp;$E1008),'Hoja de Trabajo para listado'!$DE$151:$DG$151,0)),0)+IFERROR(INDEX('Hoja de Trabajo para listado'!$CD$155:$DC$1048576,MATCH($A1008,'Hoja de Trabajo para listado'!$CD$155:$CD$1048576,0),MATCH((CUADRO!H$5&amp;$E1008),'Hoja de Trabajo para listado'!$CD$151:$DC$151,0)),0)</f>
        <v>0</v>
      </c>
      <c r="I1008" s="255">
        <f ca="1">+IFERROR(INDEX('Hoja de Trabajo para listado'!$A$155:$Z$1048576,MATCH($A1008,'Hoja de Trabajo para listado'!$A$155:$A$1048576,0),MATCH((CUADRO!I$5&amp;$E1008),'Hoja de Trabajo para listado'!$A$151:$Z$151,0)),0)+IFERROR(INDEX('Hoja de Trabajo para listado'!$AB$155:$BA$1048576,MATCH($A1008,'Hoja de Trabajo para listado'!$AB$155:$AB$1048576,0),MATCH((CUADRO!I$5&amp;$E1008),'Hoja de Trabajo para listado'!$AB$151:$BA$151,0)),0)+IFERROR(INDEX('Hoja de Trabajo para listado'!$BC$155:$CB$1048576,MATCH($A1008,'Hoja de Trabajo para listado'!$BC$155:$BC$1048576,0),MATCH((CUADRO!I$5&amp;$E1008),'Hoja de Trabajo para listado'!$BC$151:$CB$151,0)),0)+IFERROR(INDEX('Hoja de Trabajo para listado'!$DE$153:$DG$274,MATCH($A1008,'Hoja de Trabajo para listado'!$DE$153:$DE$1048576,0),MATCH((CUADRO!I$5&amp;$E1008),'Hoja de Trabajo para listado'!$DE$151:$DG$151,0)),0)+IFERROR(INDEX('Hoja de Trabajo para listado'!$CD$155:$DC$1048576,MATCH($A1008,'Hoja de Trabajo para listado'!$CD$155:$CD$1048576,0),MATCH((CUADRO!I$5&amp;$E1008),'Hoja de Trabajo para listado'!$CD$151:$DC$151,0)),0)</f>
        <v>0</v>
      </c>
      <c r="J1008" s="255">
        <f ca="1">+IFERROR(INDEX('Hoja de Trabajo para listado'!$A$155:$Z$1048576,MATCH($A1008,'Hoja de Trabajo para listado'!$A$155:$A$1048576,0),MATCH((CUADRO!J$5&amp;$E1008),'Hoja de Trabajo para listado'!$A$151:$Z$151,0)),0)+IFERROR(INDEX('Hoja de Trabajo para listado'!$AB$155:$BA$1048576,MATCH($A1008,'Hoja de Trabajo para listado'!$AB$155:$AB$1048576,0),MATCH((CUADRO!J$5&amp;$E1008),'Hoja de Trabajo para listado'!$AB$151:$BA$151,0)),0)+IFERROR(INDEX('Hoja de Trabajo para listado'!$BC$155:$CB$1048576,MATCH($A1008,'Hoja de Trabajo para listado'!$BC$155:$BC$1048576,0),MATCH((CUADRO!J$5&amp;$E1008),'Hoja de Trabajo para listado'!$BC$151:$CB$151,0)),0)+IFERROR(INDEX('Hoja de Trabajo para listado'!$DE$153:$DG$274,MATCH($A1008,'Hoja de Trabajo para listado'!$DE$153:$DE$1048576,0),MATCH((CUADRO!J$5&amp;$E1008),'Hoja de Trabajo para listado'!$DE$151:$DG$151,0)),0)+IFERROR(INDEX('Hoja de Trabajo para listado'!$CD$155:$DC$1048576,MATCH($A1008,'Hoja de Trabajo para listado'!$CD$155:$CD$1048576,0),MATCH((CUADRO!J$5&amp;$E1008),'Hoja de Trabajo para listado'!$CD$151:$DC$151,0)),0)</f>
        <v>0</v>
      </c>
      <c r="K1008" s="255">
        <f ca="1">+IFERROR(INDEX('Hoja de Trabajo para listado'!$A$155:$Z$1048576,MATCH($A1008,'Hoja de Trabajo para listado'!$A$155:$A$1048576,0),MATCH((CUADRO!K$5&amp;$E1008),'Hoja de Trabajo para listado'!$A$151:$Z$151,0)),0)+IFERROR(INDEX('Hoja de Trabajo para listado'!$AB$155:$BA$1048576,MATCH($A1008,'Hoja de Trabajo para listado'!$AB$155:$AB$1048576,0),MATCH((CUADRO!K$5&amp;$E1008),'Hoja de Trabajo para listado'!$AB$151:$BA$151,0)),0)+IFERROR(INDEX('Hoja de Trabajo para listado'!$BC$155:$CB$1048576,MATCH($A1008,'Hoja de Trabajo para listado'!$BC$155:$BC$1048576,0),MATCH((CUADRO!K$5&amp;$E1008),'Hoja de Trabajo para listado'!$BC$151:$CB$151,0)),0)+IFERROR(INDEX('Hoja de Trabajo para listado'!$DE$153:$DG$274,MATCH($A1008,'Hoja de Trabajo para listado'!$DE$153:$DE$1048576,0),MATCH((CUADRO!K$5&amp;$E1008),'Hoja de Trabajo para listado'!$DE$151:$DG$151,0)),0)+IFERROR(INDEX('Hoja de Trabajo para listado'!$CD$155:$DC$1048576,MATCH($A1008,'Hoja de Trabajo para listado'!$CD$155:$CD$1048576,0),MATCH((CUADRO!K$5&amp;$E1008),'Hoja de Trabajo para listado'!$CD$151:$DC$151,0)),0)</f>
        <v>0</v>
      </c>
      <c r="L1008" s="255">
        <f ca="1">+IFERROR(INDEX('Hoja de Trabajo para listado'!$A$155:$Z$1048576,MATCH($A1008,'Hoja de Trabajo para listado'!$A$155:$A$1048576,0),MATCH((CUADRO!L$5&amp;$E1008),'Hoja de Trabajo para listado'!$A$151:$Z$151,0)),0)+IFERROR(INDEX('Hoja de Trabajo para listado'!$AB$155:$BA$1048576,MATCH($A1008,'Hoja de Trabajo para listado'!$AB$155:$AB$1048576,0),MATCH((CUADRO!L$5&amp;$E1008),'Hoja de Trabajo para listado'!$AB$151:$BA$151,0)),0)+IFERROR(INDEX('Hoja de Trabajo para listado'!$BC$155:$CB$1048576,MATCH($A1008,'Hoja de Trabajo para listado'!$BC$155:$BC$1048576,0),MATCH((CUADRO!L$5&amp;$E1008),'Hoja de Trabajo para listado'!$BC$151:$CB$151,0)),0)+IFERROR(INDEX('Hoja de Trabajo para listado'!$DE$153:$DG$274,MATCH($A1008,'Hoja de Trabajo para listado'!$DE$153:$DE$1048576,0),MATCH((CUADRO!L$5&amp;$E1008),'Hoja de Trabajo para listado'!$DE$151:$DG$151,0)),0)+IFERROR(INDEX('Hoja de Trabajo para listado'!$CD$155:$DC$1048576,MATCH($A1008,'Hoja de Trabajo para listado'!$CD$155:$CD$1048576,0),MATCH((CUADRO!L$5&amp;$E1008),'Hoja de Trabajo para listado'!$CD$151:$DC$151,0)),0)</f>
        <v>0</v>
      </c>
      <c r="M1008" s="255">
        <f ca="1">+IFERROR(INDEX('Hoja de Trabajo para listado'!$A$155:$Z$1048576,MATCH($A1008,'Hoja de Trabajo para listado'!$A$155:$A$1048576,0),MATCH((CUADRO!M$5&amp;$E1008),'Hoja de Trabajo para listado'!$A$151:$Z$151,0)),0)+IFERROR(INDEX('Hoja de Trabajo para listado'!$AB$155:$BA$1048576,MATCH($A1008,'Hoja de Trabajo para listado'!$AB$155:$AB$1048576,0),MATCH((CUADRO!M$5&amp;$E1008),'Hoja de Trabajo para listado'!$AB$151:$BA$151,0)),0)+IFERROR(INDEX('Hoja de Trabajo para listado'!$BC$155:$CB$1048576,MATCH($A1008,'Hoja de Trabajo para listado'!$BC$155:$BC$1048576,0),MATCH((CUADRO!M$5&amp;$E1008),'Hoja de Trabajo para listado'!$BC$151:$CB$151,0)),0)+IFERROR(INDEX('Hoja de Trabajo para listado'!$DE$153:$DG$274,MATCH($A1008,'Hoja de Trabajo para listado'!$DE$153:$DE$1048576,0),MATCH((CUADRO!M$5&amp;$E1008),'Hoja de Trabajo para listado'!$DE$151:$DG$151,0)),0)+IFERROR(INDEX('Hoja de Trabajo para listado'!$CD$155:$DC$1048576,MATCH($A1008,'Hoja de Trabajo para listado'!$CD$155:$CD$1048576,0),MATCH((CUADRO!M$5&amp;$E1008),'Hoja de Trabajo para listado'!$CD$151:$DC$151,0)),0)</f>
        <v>0</v>
      </c>
      <c r="N1008" s="255">
        <f ca="1">+IFERROR(INDEX('Hoja de Trabajo para listado'!$A$155:$Z$1048576,MATCH($A1008,'Hoja de Trabajo para listado'!$A$155:$A$1048576,0),MATCH((CUADRO!N$5&amp;$E1008),'Hoja de Trabajo para listado'!$A$151:$Z$151,0)),0)+IFERROR(INDEX('Hoja de Trabajo para listado'!$AB$155:$BA$1048576,MATCH($A1008,'Hoja de Trabajo para listado'!$AB$155:$AB$1048576,0),MATCH((CUADRO!N$5&amp;$E1008),'Hoja de Trabajo para listado'!$AB$151:$BA$151,0)),0)+IFERROR(INDEX('Hoja de Trabajo para listado'!$BC$155:$CB$1048576,MATCH($A1008,'Hoja de Trabajo para listado'!$BC$155:$BC$1048576,0),MATCH((CUADRO!N$5&amp;$E1008),'Hoja de Trabajo para listado'!$BC$151:$CB$151,0)),0)+IFERROR(INDEX('Hoja de Trabajo para listado'!$DE$153:$DG$274,MATCH($A1008,'Hoja de Trabajo para listado'!$DE$153:$DE$1048576,0),MATCH((CUADRO!N$5&amp;$E1008),'Hoja de Trabajo para listado'!$DE$151:$DG$151,0)),0)+IFERROR(INDEX('Hoja de Trabajo para listado'!$CD$155:$DC$1048576,MATCH($A1008,'Hoja de Trabajo para listado'!$CD$155:$CD$1048576,0),MATCH((CUADRO!N$5&amp;$E1008),'Hoja de Trabajo para listado'!$CD$151:$DC$151,0)),0)</f>
        <v>0</v>
      </c>
      <c r="O1008" s="255">
        <f ca="1">+IFERROR(INDEX('Hoja de Trabajo para listado'!$A$155:$Z$1048576,MATCH($A1008,'Hoja de Trabajo para listado'!$A$155:$A$1048576,0),MATCH((CUADRO!O$5&amp;$E1008),'Hoja de Trabajo para listado'!$A$151:$Z$151,0)),0)+IFERROR(INDEX('Hoja de Trabajo para listado'!$AB$155:$BA$1048576,MATCH($A1008,'Hoja de Trabajo para listado'!$AB$155:$AB$1048576,0),MATCH((CUADRO!O$5&amp;$E1008),'Hoja de Trabajo para listado'!$AB$151:$BA$151,0)),0)+IFERROR(INDEX('Hoja de Trabajo para listado'!$BC$155:$CB$1048576,MATCH($A1008,'Hoja de Trabajo para listado'!$BC$155:$BC$1048576,0),MATCH((CUADRO!O$5&amp;$E1008),'Hoja de Trabajo para listado'!$BC$151:$CB$151,0)),0)+IFERROR(INDEX('Hoja de Trabajo para listado'!$DE$153:$DG$274,MATCH($A1008,'Hoja de Trabajo para listado'!$DE$153:$DE$1048576,0),MATCH((CUADRO!O$5&amp;$E1008),'Hoja de Trabajo para listado'!$DE$151:$DG$151,0)),0)+IFERROR(INDEX('Hoja de Trabajo para listado'!$CD$155:$DC$1048576,MATCH($A1008,'Hoja de Trabajo para listado'!$CD$155:$CD$1048576,0),MATCH((CUADRO!O$5&amp;$E1008),'Hoja de Trabajo para listado'!$CD$151:$DC$151,0)),0)</f>
        <v>0</v>
      </c>
      <c r="P1008" s="255">
        <f ca="1">+IFERROR(INDEX('Hoja de Trabajo para listado'!$A$155:$Z$1048576,MATCH($A1008,'Hoja de Trabajo para listado'!$A$155:$A$1048576,0),MATCH((CUADRO!P$5&amp;$E1008),'Hoja de Trabajo para listado'!$A$151:$Z$151,0)),0)+IFERROR(INDEX('Hoja de Trabajo para listado'!$AB$155:$BA$1048576,MATCH($A1008,'Hoja de Trabajo para listado'!$AB$155:$AB$1048576,0),MATCH((CUADRO!P$5&amp;$E1008),'Hoja de Trabajo para listado'!$AB$151:$BA$151,0)),0)+IFERROR(INDEX('Hoja de Trabajo para listado'!$BC$155:$CB$1048576,MATCH($A1008,'Hoja de Trabajo para listado'!$BC$155:$BC$1048576,0),MATCH((CUADRO!P$5&amp;$E1008),'Hoja de Trabajo para listado'!$BC$151:$CB$151,0)),0)+IFERROR(INDEX('Hoja de Trabajo para listado'!$DE$153:$DG$274,MATCH($A1008,'Hoja de Trabajo para listado'!$DE$153:$DE$1048576,0),MATCH((CUADRO!P$5&amp;$E1008),'Hoja de Trabajo para listado'!$DE$151:$DG$151,0)),0)+IFERROR(INDEX('Hoja de Trabajo para listado'!$CD$155:$DC$1048576,MATCH($A1008,'Hoja de Trabajo para listado'!$CD$155:$CD$1048576,0),MATCH((CUADRO!P$5&amp;$E1008),'Hoja de Trabajo para listado'!$CD$151:$DC$151,0)),0)</f>
        <v>0</v>
      </c>
      <c r="Q1008" s="255">
        <f ca="1">+IFERROR(INDEX('Hoja de Trabajo para listado'!$A$155:$Z$1048576,MATCH($A1008,'Hoja de Trabajo para listado'!$A$155:$A$1048576,0),MATCH((CUADRO!Q$5&amp;$E1008),'Hoja de Trabajo para listado'!$A$151:$Z$151,0)),0)+IFERROR(INDEX('Hoja de Trabajo para listado'!$AB$155:$BA$1048576,MATCH($A1008,'Hoja de Trabajo para listado'!$AB$155:$AB$1048576,0),MATCH((CUADRO!Q$5&amp;$E1008),'Hoja de Trabajo para listado'!$AB$151:$BA$151,0)),0)+IFERROR(INDEX('Hoja de Trabajo para listado'!$BC$155:$CB$1048576,MATCH($A1008,'Hoja de Trabajo para listado'!$BC$155:$BC$1048576,0),MATCH((CUADRO!Q$5&amp;$E1008),'Hoja de Trabajo para listado'!$BC$151:$CB$151,0)),0)+IFERROR(INDEX('Hoja de Trabajo para listado'!$DE$153:$DG$274,MATCH($A1008,'Hoja de Trabajo para listado'!$DE$153:$DE$1048576,0),MATCH((CUADRO!Q$5&amp;$E1008),'Hoja de Trabajo para listado'!$DE$151:$DG$151,0)),0)+IFERROR(INDEX('Hoja de Trabajo para listado'!$CD$155:$DC$1048576,MATCH($A1008,'Hoja de Trabajo para listado'!$CD$155:$CD$1048576,0),MATCH((CUADRO!Q$5&amp;$E1008),'Hoja de Trabajo para listado'!$CD$151:$DC$151,0)),0)</f>
        <v>0</v>
      </c>
      <c r="R1008" s="255">
        <f t="shared" ref="R1008:R1071" ca="1" si="32">+SUM(F1008:Q1008)</f>
        <v>0</v>
      </c>
      <c r="S1008" s="262"/>
      <c r="T1008" s="283">
        <f ca="1">+T1009</f>
        <v>0</v>
      </c>
      <c r="U1008" s="291">
        <f t="shared" ref="U1008:U1071" si="33">+IF(E1008="Débitos",1,2)</f>
        <v>1</v>
      </c>
      <c r="V1008" s="362" t="str">
        <f>+VLOOKUP(A1008,bd_lista!$A$3:$E$590,5,FALSE)</f>
        <v>Gobiernos Autonomos Municipales</v>
      </c>
      <c r="W1008" s="361" t="str">
        <f>+V1008</f>
        <v>Gobiernos Autonomos Municipales</v>
      </c>
      <c r="X1008" s="254">
        <f>+VLOOKUP(A1008,[2]Sheet1!$A$13:$D$744,4,FALSE)</f>
        <v>0</v>
      </c>
      <c r="Y1008" s="254" t="e">
        <f>+VLOOKUP(X1008,bd_lista!$A$3:$C$590,3,FALSE)</f>
        <v>#N/A</v>
      </c>
      <c r="Z1008" s="316">
        <f>+X1008</f>
        <v>0</v>
      </c>
      <c r="AA1008" s="317" t="e">
        <f>+Y1008</f>
        <v>#N/A</v>
      </c>
    </row>
    <row r="1009" spans="1:27" customFormat="1" ht="27" hidden="1" customHeight="1">
      <c r="A1009" s="32">
        <v>1812</v>
      </c>
      <c r="B1009" s="307"/>
      <c r="C1009" s="259" t="str">
        <f>+VLOOKUP(A1009,bd_lista!$A$3:$C$590,3,FALSE)</f>
        <v>Gobierno Autónomo Municipal de Loreto</v>
      </c>
      <c r="D1009" s="362"/>
      <c r="E1009" s="256" t="s">
        <v>1314</v>
      </c>
      <c r="F1009" s="257">
        <f ca="1">+IFERROR(INDEX('Hoja de Trabajo para listado'!$A$155:$Z$1048576,MATCH($A1009,'Hoja de Trabajo para listado'!$A$155:$A$1048576,0),MATCH((CUADRO!F$5&amp;$E1009),'Hoja de Trabajo para listado'!$A$151:$Z$151,0)),0)+IFERROR(INDEX('Hoja de Trabajo para listado'!$AB$155:$BA$1048576,MATCH($A1009,'Hoja de Trabajo para listado'!$AB$155:$AB$1048576,0),MATCH((CUADRO!F$5&amp;$E1009),'Hoja de Trabajo para listado'!$AB$151:$BA$151,0)),0)+IFERROR(INDEX('Hoja de Trabajo para listado'!$BC$155:$CB$1048576,MATCH($A1009,'Hoja de Trabajo para listado'!$BC$155:$BC$1048576,0),MATCH((CUADRO!F$5&amp;$E1009),'Hoja de Trabajo para listado'!$BC$151:$CB$151,0)),0)+IFERROR(INDEX('Hoja de Trabajo para listado'!$DE$153:$DG$274,MATCH($A1009,'Hoja de Trabajo para listado'!$DE$153:$DE$1048576,0),MATCH((CUADRO!F$5&amp;$E1009),'Hoja de Trabajo para listado'!$DE$151:$DG$151,0)),0)+IFERROR(INDEX('Hoja de Trabajo para listado'!$CD$155:$DC$1048576,MATCH($A1009,'Hoja de Trabajo para listado'!$CD$155:$CD$1048576,0),MATCH((CUADRO!F$5&amp;$E1009),'Hoja de Trabajo para listado'!$CD$151:$DC$151,0)),0)</f>
        <v>0</v>
      </c>
      <c r="G1009" s="257">
        <f ca="1">+IFERROR(INDEX('Hoja de Trabajo para listado'!$A$155:$Z$1048576,MATCH($A1009,'Hoja de Trabajo para listado'!$A$155:$A$1048576,0),MATCH((CUADRO!G$5&amp;$E1009),'Hoja de Trabajo para listado'!$A$151:$Z$151,0)),0)+IFERROR(INDEX('Hoja de Trabajo para listado'!$AB$155:$BA$1048576,MATCH($A1009,'Hoja de Trabajo para listado'!$AB$155:$AB$1048576,0),MATCH((CUADRO!G$5&amp;$E1009),'Hoja de Trabajo para listado'!$AB$151:$BA$151,0)),0)+IFERROR(INDEX('Hoja de Trabajo para listado'!$BC$155:$CB$1048576,MATCH($A1009,'Hoja de Trabajo para listado'!$BC$155:$BC$1048576,0),MATCH((CUADRO!G$5&amp;$E1009),'Hoja de Trabajo para listado'!$BC$151:$CB$151,0)),0)+IFERROR(INDEX('Hoja de Trabajo para listado'!$DE$153:$DG$274,MATCH($A1009,'Hoja de Trabajo para listado'!$DE$153:$DE$1048576,0),MATCH((CUADRO!G$5&amp;$E1009),'Hoja de Trabajo para listado'!$DE$151:$DG$151,0)),0)+IFERROR(INDEX('Hoja de Trabajo para listado'!$CD$155:$DC$1048576,MATCH($A1009,'Hoja de Trabajo para listado'!$CD$155:$CD$1048576,0),MATCH((CUADRO!G$5&amp;$E1009),'Hoja de Trabajo para listado'!$CD$151:$DC$151,0)),0)</f>
        <v>0</v>
      </c>
      <c r="H1009" s="257">
        <f ca="1">+IFERROR(INDEX('Hoja de Trabajo para listado'!$A$155:$Z$1048576,MATCH($A1009,'Hoja de Trabajo para listado'!$A$155:$A$1048576,0),MATCH((CUADRO!H$5&amp;$E1009),'Hoja de Trabajo para listado'!$A$151:$Z$151,0)),0)+IFERROR(INDEX('Hoja de Trabajo para listado'!$AB$155:$BA$1048576,MATCH($A1009,'Hoja de Trabajo para listado'!$AB$155:$AB$1048576,0),MATCH((CUADRO!H$5&amp;$E1009),'Hoja de Trabajo para listado'!$AB$151:$BA$151,0)),0)+IFERROR(INDEX('Hoja de Trabajo para listado'!$BC$155:$CB$1048576,MATCH($A1009,'Hoja de Trabajo para listado'!$BC$155:$BC$1048576,0),MATCH((CUADRO!H$5&amp;$E1009),'Hoja de Trabajo para listado'!$BC$151:$CB$151,0)),0)+IFERROR(INDEX('Hoja de Trabajo para listado'!$DE$153:$DG$274,MATCH($A1009,'Hoja de Trabajo para listado'!$DE$153:$DE$1048576,0),MATCH((CUADRO!H$5&amp;$E1009),'Hoja de Trabajo para listado'!$DE$151:$DG$151,0)),0)+IFERROR(INDEX('Hoja de Trabajo para listado'!$CD$155:$DC$1048576,MATCH($A1009,'Hoja de Trabajo para listado'!$CD$155:$CD$1048576,0),MATCH((CUADRO!H$5&amp;$E1009),'Hoja de Trabajo para listado'!$CD$151:$DC$151,0)),0)</f>
        <v>0</v>
      </c>
      <c r="I1009" s="257">
        <f ca="1">+IFERROR(INDEX('Hoja de Trabajo para listado'!$A$155:$Z$1048576,MATCH($A1009,'Hoja de Trabajo para listado'!$A$155:$A$1048576,0),MATCH((CUADRO!I$5&amp;$E1009),'Hoja de Trabajo para listado'!$A$151:$Z$151,0)),0)+IFERROR(INDEX('Hoja de Trabajo para listado'!$AB$155:$BA$1048576,MATCH($A1009,'Hoja de Trabajo para listado'!$AB$155:$AB$1048576,0),MATCH((CUADRO!I$5&amp;$E1009),'Hoja de Trabajo para listado'!$AB$151:$BA$151,0)),0)+IFERROR(INDEX('Hoja de Trabajo para listado'!$BC$155:$CB$1048576,MATCH($A1009,'Hoja de Trabajo para listado'!$BC$155:$BC$1048576,0),MATCH((CUADRO!I$5&amp;$E1009),'Hoja de Trabajo para listado'!$BC$151:$CB$151,0)),0)+IFERROR(INDEX('Hoja de Trabajo para listado'!$DE$153:$DG$274,MATCH($A1009,'Hoja de Trabajo para listado'!$DE$153:$DE$1048576,0),MATCH((CUADRO!I$5&amp;$E1009),'Hoja de Trabajo para listado'!$DE$151:$DG$151,0)),0)+IFERROR(INDEX('Hoja de Trabajo para listado'!$CD$155:$DC$1048576,MATCH($A1009,'Hoja de Trabajo para listado'!$CD$155:$CD$1048576,0),MATCH((CUADRO!I$5&amp;$E1009),'Hoja de Trabajo para listado'!$CD$151:$DC$151,0)),0)</f>
        <v>0</v>
      </c>
      <c r="J1009" s="257">
        <f ca="1">+IFERROR(INDEX('Hoja de Trabajo para listado'!$A$155:$Z$1048576,MATCH($A1009,'Hoja de Trabajo para listado'!$A$155:$A$1048576,0),MATCH((CUADRO!J$5&amp;$E1009),'Hoja de Trabajo para listado'!$A$151:$Z$151,0)),0)+IFERROR(INDEX('Hoja de Trabajo para listado'!$AB$155:$BA$1048576,MATCH($A1009,'Hoja de Trabajo para listado'!$AB$155:$AB$1048576,0),MATCH((CUADRO!J$5&amp;$E1009),'Hoja de Trabajo para listado'!$AB$151:$BA$151,0)),0)+IFERROR(INDEX('Hoja de Trabajo para listado'!$BC$155:$CB$1048576,MATCH($A1009,'Hoja de Trabajo para listado'!$BC$155:$BC$1048576,0),MATCH((CUADRO!J$5&amp;$E1009),'Hoja de Trabajo para listado'!$BC$151:$CB$151,0)),0)+IFERROR(INDEX('Hoja de Trabajo para listado'!$DE$153:$DG$274,MATCH($A1009,'Hoja de Trabajo para listado'!$DE$153:$DE$1048576,0),MATCH((CUADRO!J$5&amp;$E1009),'Hoja de Trabajo para listado'!$DE$151:$DG$151,0)),0)+IFERROR(INDEX('Hoja de Trabajo para listado'!$CD$155:$DC$1048576,MATCH($A1009,'Hoja de Trabajo para listado'!$CD$155:$CD$1048576,0),MATCH((CUADRO!J$5&amp;$E1009),'Hoja de Trabajo para listado'!$CD$151:$DC$151,0)),0)</f>
        <v>0</v>
      </c>
      <c r="K1009" s="257">
        <f ca="1">+IFERROR(INDEX('Hoja de Trabajo para listado'!$A$155:$Z$1048576,MATCH($A1009,'Hoja de Trabajo para listado'!$A$155:$A$1048576,0),MATCH((CUADRO!K$5&amp;$E1009),'Hoja de Trabajo para listado'!$A$151:$Z$151,0)),0)+IFERROR(INDEX('Hoja de Trabajo para listado'!$AB$155:$BA$1048576,MATCH($A1009,'Hoja de Trabajo para listado'!$AB$155:$AB$1048576,0),MATCH((CUADRO!K$5&amp;$E1009),'Hoja de Trabajo para listado'!$AB$151:$BA$151,0)),0)+IFERROR(INDEX('Hoja de Trabajo para listado'!$BC$155:$CB$1048576,MATCH($A1009,'Hoja de Trabajo para listado'!$BC$155:$BC$1048576,0),MATCH((CUADRO!K$5&amp;$E1009),'Hoja de Trabajo para listado'!$BC$151:$CB$151,0)),0)+IFERROR(INDEX('Hoja de Trabajo para listado'!$DE$153:$DG$274,MATCH($A1009,'Hoja de Trabajo para listado'!$DE$153:$DE$1048576,0),MATCH((CUADRO!K$5&amp;$E1009),'Hoja de Trabajo para listado'!$DE$151:$DG$151,0)),0)+IFERROR(INDEX('Hoja de Trabajo para listado'!$CD$155:$DC$1048576,MATCH($A1009,'Hoja de Trabajo para listado'!$CD$155:$CD$1048576,0),MATCH((CUADRO!K$5&amp;$E1009),'Hoja de Trabajo para listado'!$CD$151:$DC$151,0)),0)</f>
        <v>0</v>
      </c>
      <c r="L1009" s="257">
        <f ca="1">+IFERROR(INDEX('Hoja de Trabajo para listado'!$A$155:$Z$1048576,MATCH($A1009,'Hoja de Trabajo para listado'!$A$155:$A$1048576,0),MATCH((CUADRO!L$5&amp;$E1009),'Hoja de Trabajo para listado'!$A$151:$Z$151,0)),0)+IFERROR(INDEX('Hoja de Trabajo para listado'!$AB$155:$BA$1048576,MATCH($A1009,'Hoja de Trabajo para listado'!$AB$155:$AB$1048576,0),MATCH((CUADRO!L$5&amp;$E1009),'Hoja de Trabajo para listado'!$AB$151:$BA$151,0)),0)+IFERROR(INDEX('Hoja de Trabajo para listado'!$BC$155:$CB$1048576,MATCH($A1009,'Hoja de Trabajo para listado'!$BC$155:$BC$1048576,0),MATCH((CUADRO!L$5&amp;$E1009),'Hoja de Trabajo para listado'!$BC$151:$CB$151,0)),0)+IFERROR(INDEX('Hoja de Trabajo para listado'!$DE$153:$DG$274,MATCH($A1009,'Hoja de Trabajo para listado'!$DE$153:$DE$1048576,0),MATCH((CUADRO!L$5&amp;$E1009),'Hoja de Trabajo para listado'!$DE$151:$DG$151,0)),0)+IFERROR(INDEX('Hoja de Trabajo para listado'!$CD$155:$DC$1048576,MATCH($A1009,'Hoja de Trabajo para listado'!$CD$155:$CD$1048576,0),MATCH((CUADRO!L$5&amp;$E1009),'Hoja de Trabajo para listado'!$CD$151:$DC$151,0)),0)</f>
        <v>0</v>
      </c>
      <c r="M1009" s="257">
        <f ca="1">+IFERROR(INDEX('Hoja de Trabajo para listado'!$A$155:$Z$1048576,MATCH($A1009,'Hoja de Trabajo para listado'!$A$155:$A$1048576,0),MATCH((CUADRO!M$5&amp;$E1009),'Hoja de Trabajo para listado'!$A$151:$Z$151,0)),0)+IFERROR(INDEX('Hoja de Trabajo para listado'!$AB$155:$BA$1048576,MATCH($A1009,'Hoja de Trabajo para listado'!$AB$155:$AB$1048576,0),MATCH((CUADRO!M$5&amp;$E1009),'Hoja de Trabajo para listado'!$AB$151:$BA$151,0)),0)+IFERROR(INDEX('Hoja de Trabajo para listado'!$BC$155:$CB$1048576,MATCH($A1009,'Hoja de Trabajo para listado'!$BC$155:$BC$1048576,0),MATCH((CUADRO!M$5&amp;$E1009),'Hoja de Trabajo para listado'!$BC$151:$CB$151,0)),0)+IFERROR(INDEX('Hoja de Trabajo para listado'!$DE$153:$DG$274,MATCH($A1009,'Hoja de Trabajo para listado'!$DE$153:$DE$1048576,0),MATCH((CUADRO!M$5&amp;$E1009),'Hoja de Trabajo para listado'!$DE$151:$DG$151,0)),0)+IFERROR(INDEX('Hoja de Trabajo para listado'!$CD$155:$DC$1048576,MATCH($A1009,'Hoja de Trabajo para listado'!$CD$155:$CD$1048576,0),MATCH((CUADRO!M$5&amp;$E1009),'Hoja de Trabajo para listado'!$CD$151:$DC$151,0)),0)</f>
        <v>0</v>
      </c>
      <c r="N1009" s="257">
        <f ca="1">+IFERROR(INDEX('Hoja de Trabajo para listado'!$A$155:$Z$1048576,MATCH($A1009,'Hoja de Trabajo para listado'!$A$155:$A$1048576,0),MATCH((CUADRO!N$5&amp;$E1009),'Hoja de Trabajo para listado'!$A$151:$Z$151,0)),0)+IFERROR(INDEX('Hoja de Trabajo para listado'!$AB$155:$BA$1048576,MATCH($A1009,'Hoja de Trabajo para listado'!$AB$155:$AB$1048576,0),MATCH((CUADRO!N$5&amp;$E1009),'Hoja de Trabajo para listado'!$AB$151:$BA$151,0)),0)+IFERROR(INDEX('Hoja de Trabajo para listado'!$BC$155:$CB$1048576,MATCH($A1009,'Hoja de Trabajo para listado'!$BC$155:$BC$1048576,0),MATCH((CUADRO!N$5&amp;$E1009),'Hoja de Trabajo para listado'!$BC$151:$CB$151,0)),0)+IFERROR(INDEX('Hoja de Trabajo para listado'!$DE$153:$DG$274,MATCH($A1009,'Hoja de Trabajo para listado'!$DE$153:$DE$1048576,0),MATCH((CUADRO!N$5&amp;$E1009),'Hoja de Trabajo para listado'!$DE$151:$DG$151,0)),0)+IFERROR(INDEX('Hoja de Trabajo para listado'!$CD$155:$DC$1048576,MATCH($A1009,'Hoja de Trabajo para listado'!$CD$155:$CD$1048576,0),MATCH((CUADRO!N$5&amp;$E1009),'Hoja de Trabajo para listado'!$CD$151:$DC$151,0)),0)</f>
        <v>0</v>
      </c>
      <c r="O1009" s="257">
        <f ca="1">+IFERROR(INDEX('Hoja de Trabajo para listado'!$A$155:$Z$1048576,MATCH($A1009,'Hoja de Trabajo para listado'!$A$155:$A$1048576,0),MATCH((CUADRO!O$5&amp;$E1009),'Hoja de Trabajo para listado'!$A$151:$Z$151,0)),0)+IFERROR(INDEX('Hoja de Trabajo para listado'!$AB$155:$BA$1048576,MATCH($A1009,'Hoja de Trabajo para listado'!$AB$155:$AB$1048576,0),MATCH((CUADRO!O$5&amp;$E1009),'Hoja de Trabajo para listado'!$AB$151:$BA$151,0)),0)+IFERROR(INDEX('Hoja de Trabajo para listado'!$BC$155:$CB$1048576,MATCH($A1009,'Hoja de Trabajo para listado'!$BC$155:$BC$1048576,0),MATCH((CUADRO!O$5&amp;$E1009),'Hoja de Trabajo para listado'!$BC$151:$CB$151,0)),0)+IFERROR(INDEX('Hoja de Trabajo para listado'!$DE$153:$DG$274,MATCH($A1009,'Hoja de Trabajo para listado'!$DE$153:$DE$1048576,0),MATCH((CUADRO!O$5&amp;$E1009),'Hoja de Trabajo para listado'!$DE$151:$DG$151,0)),0)+IFERROR(INDEX('Hoja de Trabajo para listado'!$CD$155:$DC$1048576,MATCH($A1009,'Hoja de Trabajo para listado'!$CD$155:$CD$1048576,0),MATCH((CUADRO!O$5&amp;$E1009),'Hoja de Trabajo para listado'!$CD$151:$DC$151,0)),0)</f>
        <v>0</v>
      </c>
      <c r="P1009" s="257">
        <f ca="1">+IFERROR(INDEX('Hoja de Trabajo para listado'!$A$155:$Z$1048576,MATCH($A1009,'Hoja de Trabajo para listado'!$A$155:$A$1048576,0),MATCH((CUADRO!P$5&amp;$E1009),'Hoja de Trabajo para listado'!$A$151:$Z$151,0)),0)+IFERROR(INDEX('Hoja de Trabajo para listado'!$AB$155:$BA$1048576,MATCH($A1009,'Hoja de Trabajo para listado'!$AB$155:$AB$1048576,0),MATCH((CUADRO!P$5&amp;$E1009),'Hoja de Trabajo para listado'!$AB$151:$BA$151,0)),0)+IFERROR(INDEX('Hoja de Trabajo para listado'!$BC$155:$CB$1048576,MATCH($A1009,'Hoja de Trabajo para listado'!$BC$155:$BC$1048576,0),MATCH((CUADRO!P$5&amp;$E1009),'Hoja de Trabajo para listado'!$BC$151:$CB$151,0)),0)+IFERROR(INDEX('Hoja de Trabajo para listado'!$DE$153:$DG$274,MATCH($A1009,'Hoja de Trabajo para listado'!$DE$153:$DE$1048576,0),MATCH((CUADRO!P$5&amp;$E1009),'Hoja de Trabajo para listado'!$DE$151:$DG$151,0)),0)+IFERROR(INDEX('Hoja de Trabajo para listado'!$CD$155:$DC$1048576,MATCH($A1009,'Hoja de Trabajo para listado'!$CD$155:$CD$1048576,0),MATCH((CUADRO!P$5&amp;$E1009),'Hoja de Trabajo para listado'!$CD$151:$DC$151,0)),0)</f>
        <v>0</v>
      </c>
      <c r="Q1009" s="257">
        <f ca="1">+IFERROR(INDEX('Hoja de Trabajo para listado'!$A$155:$Z$1048576,MATCH($A1009,'Hoja de Trabajo para listado'!$A$155:$A$1048576,0),MATCH((CUADRO!Q$5&amp;$E1009),'Hoja de Trabajo para listado'!$A$151:$Z$151,0)),0)+IFERROR(INDEX('Hoja de Trabajo para listado'!$AB$155:$BA$1048576,MATCH($A1009,'Hoja de Trabajo para listado'!$AB$155:$AB$1048576,0),MATCH((CUADRO!Q$5&amp;$E1009),'Hoja de Trabajo para listado'!$AB$151:$BA$151,0)),0)+IFERROR(INDEX('Hoja de Trabajo para listado'!$BC$155:$CB$1048576,MATCH($A1009,'Hoja de Trabajo para listado'!$BC$155:$BC$1048576,0),MATCH((CUADRO!Q$5&amp;$E1009),'Hoja de Trabajo para listado'!$BC$151:$CB$151,0)),0)+IFERROR(INDEX('Hoja de Trabajo para listado'!$DE$153:$DG$274,MATCH($A1009,'Hoja de Trabajo para listado'!$DE$153:$DE$1048576,0),MATCH((CUADRO!Q$5&amp;$E1009),'Hoja de Trabajo para listado'!$DE$151:$DG$151,0)),0)+IFERROR(INDEX('Hoja de Trabajo para listado'!$CD$155:$DC$1048576,MATCH($A1009,'Hoja de Trabajo para listado'!$CD$155:$CD$1048576,0),MATCH((CUADRO!Q$5&amp;$E1009),'Hoja de Trabajo para listado'!$CD$151:$DC$151,0)),0)</f>
        <v>0</v>
      </c>
      <c r="R1009" s="257">
        <f t="shared" ca="1" si="32"/>
        <v>0</v>
      </c>
      <c r="S1009" s="274">
        <f ca="1">+R1008+R1009</f>
        <v>0</v>
      </c>
      <c r="T1009" s="255">
        <f ca="1">+S1009</f>
        <v>0</v>
      </c>
      <c r="U1009" s="254">
        <f t="shared" si="33"/>
        <v>2</v>
      </c>
      <c r="V1009" s="362" t="str">
        <f>+VLOOKUP(A1009,bd_lista!$A$3:$E$590,5,FALSE)</f>
        <v>Gobiernos Autonomos Municipales</v>
      </c>
      <c r="W1009" s="362"/>
      <c r="X1009" s="254">
        <f>+VLOOKUP(A1009,[2]Sheet1!$A$13:$D$744,4,FALSE)</f>
        <v>0</v>
      </c>
      <c r="Y1009" s="254" t="e">
        <f>+VLOOKUP(X1009,bd_lista!$A$3:$C$590,3,FALSE)</f>
        <v>#N/A</v>
      </c>
      <c r="Z1009" s="314"/>
      <c r="AA1009" s="315"/>
    </row>
    <row r="1010" spans="1:27" customFormat="1" ht="15" hidden="1" customHeight="1">
      <c r="A1010" s="32">
        <v>1813</v>
      </c>
      <c r="B1010" s="306">
        <f>+A1010</f>
        <v>1813</v>
      </c>
      <c r="C1010" s="259" t="str">
        <f>+VLOOKUP(A1010,bd_lista!$A$3:$C$590,3,FALSE)</f>
        <v>Gobierno Autónomo Municipal de San Andrés</v>
      </c>
      <c r="D1010" s="361" t="str">
        <f>+C1010</f>
        <v>Gobierno Autónomo Municipal de San Andrés</v>
      </c>
      <c r="E1010" s="254" t="s">
        <v>1313</v>
      </c>
      <c r="F1010" s="255">
        <f ca="1">+IFERROR(INDEX('Hoja de Trabajo para listado'!$A$155:$Z$1048576,MATCH($A1010,'Hoja de Trabajo para listado'!$A$155:$A$1048576,0),MATCH((CUADRO!F$5&amp;$E1010),'Hoja de Trabajo para listado'!$A$151:$Z$151,0)),0)+IFERROR(INDEX('Hoja de Trabajo para listado'!$AB$155:$BA$1048576,MATCH($A1010,'Hoja de Trabajo para listado'!$AB$155:$AB$1048576,0),MATCH((CUADRO!F$5&amp;$E1010),'Hoja de Trabajo para listado'!$AB$151:$BA$151,0)),0)+IFERROR(INDEX('Hoja de Trabajo para listado'!$BC$155:$CB$1048576,MATCH($A1010,'Hoja de Trabajo para listado'!$BC$155:$BC$1048576,0),MATCH((CUADRO!F$5&amp;$E1010),'Hoja de Trabajo para listado'!$BC$151:$CB$151,0)),0)+IFERROR(INDEX('Hoja de Trabajo para listado'!$DE$153:$DG$274,MATCH($A1010,'Hoja de Trabajo para listado'!$DE$153:$DE$1048576,0),MATCH((CUADRO!F$5&amp;$E1010),'Hoja de Trabajo para listado'!$DE$151:$DG$151,0)),0)+IFERROR(INDEX('Hoja de Trabajo para listado'!$CD$155:$DC$1048576,MATCH($A1010,'Hoja de Trabajo para listado'!$CD$155:$CD$1048576,0),MATCH((CUADRO!F$5&amp;$E1010),'Hoja de Trabajo para listado'!$CD$151:$DC$151,0)),0)</f>
        <v>0</v>
      </c>
      <c r="G1010" s="255">
        <f ca="1">+IFERROR(INDEX('Hoja de Trabajo para listado'!$A$155:$Z$1048576,MATCH($A1010,'Hoja de Trabajo para listado'!$A$155:$A$1048576,0),MATCH((CUADRO!G$5&amp;$E1010),'Hoja de Trabajo para listado'!$A$151:$Z$151,0)),0)+IFERROR(INDEX('Hoja de Trabajo para listado'!$AB$155:$BA$1048576,MATCH($A1010,'Hoja de Trabajo para listado'!$AB$155:$AB$1048576,0),MATCH((CUADRO!G$5&amp;$E1010),'Hoja de Trabajo para listado'!$AB$151:$BA$151,0)),0)+IFERROR(INDEX('Hoja de Trabajo para listado'!$BC$155:$CB$1048576,MATCH($A1010,'Hoja de Trabajo para listado'!$BC$155:$BC$1048576,0),MATCH((CUADRO!G$5&amp;$E1010),'Hoja de Trabajo para listado'!$BC$151:$CB$151,0)),0)+IFERROR(INDEX('Hoja de Trabajo para listado'!$DE$153:$DG$274,MATCH($A1010,'Hoja de Trabajo para listado'!$DE$153:$DE$1048576,0),MATCH((CUADRO!G$5&amp;$E1010),'Hoja de Trabajo para listado'!$DE$151:$DG$151,0)),0)+IFERROR(INDEX('Hoja de Trabajo para listado'!$CD$155:$DC$1048576,MATCH($A1010,'Hoja de Trabajo para listado'!$CD$155:$CD$1048576,0),MATCH((CUADRO!G$5&amp;$E1010),'Hoja de Trabajo para listado'!$CD$151:$DC$151,0)),0)</f>
        <v>0</v>
      </c>
      <c r="H1010" s="255">
        <f ca="1">+IFERROR(INDEX('Hoja de Trabajo para listado'!$A$155:$Z$1048576,MATCH($A1010,'Hoja de Trabajo para listado'!$A$155:$A$1048576,0),MATCH((CUADRO!H$5&amp;$E1010),'Hoja de Trabajo para listado'!$A$151:$Z$151,0)),0)+IFERROR(INDEX('Hoja de Trabajo para listado'!$AB$155:$BA$1048576,MATCH($A1010,'Hoja de Trabajo para listado'!$AB$155:$AB$1048576,0),MATCH((CUADRO!H$5&amp;$E1010),'Hoja de Trabajo para listado'!$AB$151:$BA$151,0)),0)+IFERROR(INDEX('Hoja de Trabajo para listado'!$BC$155:$CB$1048576,MATCH($A1010,'Hoja de Trabajo para listado'!$BC$155:$BC$1048576,0),MATCH((CUADRO!H$5&amp;$E1010),'Hoja de Trabajo para listado'!$BC$151:$CB$151,0)),0)+IFERROR(INDEX('Hoja de Trabajo para listado'!$DE$153:$DG$274,MATCH($A1010,'Hoja de Trabajo para listado'!$DE$153:$DE$1048576,0),MATCH((CUADRO!H$5&amp;$E1010),'Hoja de Trabajo para listado'!$DE$151:$DG$151,0)),0)+IFERROR(INDEX('Hoja de Trabajo para listado'!$CD$155:$DC$1048576,MATCH($A1010,'Hoja de Trabajo para listado'!$CD$155:$CD$1048576,0),MATCH((CUADRO!H$5&amp;$E1010),'Hoja de Trabajo para listado'!$CD$151:$DC$151,0)),0)</f>
        <v>0</v>
      </c>
      <c r="I1010" s="255">
        <f ca="1">+IFERROR(INDEX('Hoja de Trabajo para listado'!$A$155:$Z$1048576,MATCH($A1010,'Hoja de Trabajo para listado'!$A$155:$A$1048576,0),MATCH((CUADRO!I$5&amp;$E1010),'Hoja de Trabajo para listado'!$A$151:$Z$151,0)),0)+IFERROR(INDEX('Hoja de Trabajo para listado'!$AB$155:$BA$1048576,MATCH($A1010,'Hoja de Trabajo para listado'!$AB$155:$AB$1048576,0),MATCH((CUADRO!I$5&amp;$E1010),'Hoja de Trabajo para listado'!$AB$151:$BA$151,0)),0)+IFERROR(INDEX('Hoja de Trabajo para listado'!$BC$155:$CB$1048576,MATCH($A1010,'Hoja de Trabajo para listado'!$BC$155:$BC$1048576,0),MATCH((CUADRO!I$5&amp;$E1010),'Hoja de Trabajo para listado'!$BC$151:$CB$151,0)),0)+IFERROR(INDEX('Hoja de Trabajo para listado'!$DE$153:$DG$274,MATCH($A1010,'Hoja de Trabajo para listado'!$DE$153:$DE$1048576,0),MATCH((CUADRO!I$5&amp;$E1010),'Hoja de Trabajo para listado'!$DE$151:$DG$151,0)),0)+IFERROR(INDEX('Hoja de Trabajo para listado'!$CD$155:$DC$1048576,MATCH($A1010,'Hoja de Trabajo para listado'!$CD$155:$CD$1048576,0),MATCH((CUADRO!I$5&amp;$E1010),'Hoja de Trabajo para listado'!$CD$151:$DC$151,0)),0)</f>
        <v>0</v>
      </c>
      <c r="J1010" s="255">
        <f ca="1">+IFERROR(INDEX('Hoja de Trabajo para listado'!$A$155:$Z$1048576,MATCH($A1010,'Hoja de Trabajo para listado'!$A$155:$A$1048576,0),MATCH((CUADRO!J$5&amp;$E1010),'Hoja de Trabajo para listado'!$A$151:$Z$151,0)),0)+IFERROR(INDEX('Hoja de Trabajo para listado'!$AB$155:$BA$1048576,MATCH($A1010,'Hoja de Trabajo para listado'!$AB$155:$AB$1048576,0),MATCH((CUADRO!J$5&amp;$E1010),'Hoja de Trabajo para listado'!$AB$151:$BA$151,0)),0)+IFERROR(INDEX('Hoja de Trabajo para listado'!$BC$155:$CB$1048576,MATCH($A1010,'Hoja de Trabajo para listado'!$BC$155:$BC$1048576,0),MATCH((CUADRO!J$5&amp;$E1010),'Hoja de Trabajo para listado'!$BC$151:$CB$151,0)),0)+IFERROR(INDEX('Hoja de Trabajo para listado'!$DE$153:$DG$274,MATCH($A1010,'Hoja de Trabajo para listado'!$DE$153:$DE$1048576,0),MATCH((CUADRO!J$5&amp;$E1010),'Hoja de Trabajo para listado'!$DE$151:$DG$151,0)),0)+IFERROR(INDEX('Hoja de Trabajo para listado'!$CD$155:$DC$1048576,MATCH($A1010,'Hoja de Trabajo para listado'!$CD$155:$CD$1048576,0),MATCH((CUADRO!J$5&amp;$E1010),'Hoja de Trabajo para listado'!$CD$151:$DC$151,0)),0)</f>
        <v>0</v>
      </c>
      <c r="K1010" s="255">
        <f ca="1">+IFERROR(INDEX('Hoja de Trabajo para listado'!$A$155:$Z$1048576,MATCH($A1010,'Hoja de Trabajo para listado'!$A$155:$A$1048576,0),MATCH((CUADRO!K$5&amp;$E1010),'Hoja de Trabajo para listado'!$A$151:$Z$151,0)),0)+IFERROR(INDEX('Hoja de Trabajo para listado'!$AB$155:$BA$1048576,MATCH($A1010,'Hoja de Trabajo para listado'!$AB$155:$AB$1048576,0),MATCH((CUADRO!K$5&amp;$E1010),'Hoja de Trabajo para listado'!$AB$151:$BA$151,0)),0)+IFERROR(INDEX('Hoja de Trabajo para listado'!$BC$155:$CB$1048576,MATCH($A1010,'Hoja de Trabajo para listado'!$BC$155:$BC$1048576,0),MATCH((CUADRO!K$5&amp;$E1010),'Hoja de Trabajo para listado'!$BC$151:$CB$151,0)),0)+IFERROR(INDEX('Hoja de Trabajo para listado'!$DE$153:$DG$274,MATCH($A1010,'Hoja de Trabajo para listado'!$DE$153:$DE$1048576,0),MATCH((CUADRO!K$5&amp;$E1010),'Hoja de Trabajo para listado'!$DE$151:$DG$151,0)),0)+IFERROR(INDEX('Hoja de Trabajo para listado'!$CD$155:$DC$1048576,MATCH($A1010,'Hoja de Trabajo para listado'!$CD$155:$CD$1048576,0),MATCH((CUADRO!K$5&amp;$E1010),'Hoja de Trabajo para listado'!$CD$151:$DC$151,0)),0)</f>
        <v>0</v>
      </c>
      <c r="L1010" s="255">
        <f ca="1">+IFERROR(INDEX('Hoja de Trabajo para listado'!$A$155:$Z$1048576,MATCH($A1010,'Hoja de Trabajo para listado'!$A$155:$A$1048576,0),MATCH((CUADRO!L$5&amp;$E1010),'Hoja de Trabajo para listado'!$A$151:$Z$151,0)),0)+IFERROR(INDEX('Hoja de Trabajo para listado'!$AB$155:$BA$1048576,MATCH($A1010,'Hoja de Trabajo para listado'!$AB$155:$AB$1048576,0),MATCH((CUADRO!L$5&amp;$E1010),'Hoja de Trabajo para listado'!$AB$151:$BA$151,0)),0)+IFERROR(INDEX('Hoja de Trabajo para listado'!$BC$155:$CB$1048576,MATCH($A1010,'Hoja de Trabajo para listado'!$BC$155:$BC$1048576,0),MATCH((CUADRO!L$5&amp;$E1010),'Hoja de Trabajo para listado'!$BC$151:$CB$151,0)),0)+IFERROR(INDEX('Hoja de Trabajo para listado'!$DE$153:$DG$274,MATCH($A1010,'Hoja de Trabajo para listado'!$DE$153:$DE$1048576,0),MATCH((CUADRO!L$5&amp;$E1010),'Hoja de Trabajo para listado'!$DE$151:$DG$151,0)),0)+IFERROR(INDEX('Hoja de Trabajo para listado'!$CD$155:$DC$1048576,MATCH($A1010,'Hoja de Trabajo para listado'!$CD$155:$CD$1048576,0),MATCH((CUADRO!L$5&amp;$E1010),'Hoja de Trabajo para listado'!$CD$151:$DC$151,0)),0)</f>
        <v>0</v>
      </c>
      <c r="M1010" s="255">
        <f ca="1">+IFERROR(INDEX('Hoja de Trabajo para listado'!$A$155:$Z$1048576,MATCH($A1010,'Hoja de Trabajo para listado'!$A$155:$A$1048576,0),MATCH((CUADRO!M$5&amp;$E1010),'Hoja de Trabajo para listado'!$A$151:$Z$151,0)),0)+IFERROR(INDEX('Hoja de Trabajo para listado'!$AB$155:$BA$1048576,MATCH($A1010,'Hoja de Trabajo para listado'!$AB$155:$AB$1048576,0),MATCH((CUADRO!M$5&amp;$E1010),'Hoja de Trabajo para listado'!$AB$151:$BA$151,0)),0)+IFERROR(INDEX('Hoja de Trabajo para listado'!$BC$155:$CB$1048576,MATCH($A1010,'Hoja de Trabajo para listado'!$BC$155:$BC$1048576,0),MATCH((CUADRO!M$5&amp;$E1010),'Hoja de Trabajo para listado'!$BC$151:$CB$151,0)),0)+IFERROR(INDEX('Hoja de Trabajo para listado'!$DE$153:$DG$274,MATCH($A1010,'Hoja de Trabajo para listado'!$DE$153:$DE$1048576,0),MATCH((CUADRO!M$5&amp;$E1010),'Hoja de Trabajo para listado'!$DE$151:$DG$151,0)),0)+IFERROR(INDEX('Hoja de Trabajo para listado'!$CD$155:$DC$1048576,MATCH($A1010,'Hoja de Trabajo para listado'!$CD$155:$CD$1048576,0),MATCH((CUADRO!M$5&amp;$E1010),'Hoja de Trabajo para listado'!$CD$151:$DC$151,0)),0)</f>
        <v>0</v>
      </c>
      <c r="N1010" s="255">
        <f ca="1">+IFERROR(INDEX('Hoja de Trabajo para listado'!$A$155:$Z$1048576,MATCH($A1010,'Hoja de Trabajo para listado'!$A$155:$A$1048576,0),MATCH((CUADRO!N$5&amp;$E1010),'Hoja de Trabajo para listado'!$A$151:$Z$151,0)),0)+IFERROR(INDEX('Hoja de Trabajo para listado'!$AB$155:$BA$1048576,MATCH($A1010,'Hoja de Trabajo para listado'!$AB$155:$AB$1048576,0),MATCH((CUADRO!N$5&amp;$E1010),'Hoja de Trabajo para listado'!$AB$151:$BA$151,0)),0)+IFERROR(INDEX('Hoja de Trabajo para listado'!$BC$155:$CB$1048576,MATCH($A1010,'Hoja de Trabajo para listado'!$BC$155:$BC$1048576,0),MATCH((CUADRO!N$5&amp;$E1010),'Hoja de Trabajo para listado'!$BC$151:$CB$151,0)),0)+IFERROR(INDEX('Hoja de Trabajo para listado'!$DE$153:$DG$274,MATCH($A1010,'Hoja de Trabajo para listado'!$DE$153:$DE$1048576,0),MATCH((CUADRO!N$5&amp;$E1010),'Hoja de Trabajo para listado'!$DE$151:$DG$151,0)),0)+IFERROR(INDEX('Hoja de Trabajo para listado'!$CD$155:$DC$1048576,MATCH($A1010,'Hoja de Trabajo para listado'!$CD$155:$CD$1048576,0),MATCH((CUADRO!N$5&amp;$E1010),'Hoja de Trabajo para listado'!$CD$151:$DC$151,0)),0)</f>
        <v>0</v>
      </c>
      <c r="O1010" s="255">
        <f ca="1">+IFERROR(INDEX('Hoja de Trabajo para listado'!$A$155:$Z$1048576,MATCH($A1010,'Hoja de Trabajo para listado'!$A$155:$A$1048576,0),MATCH((CUADRO!O$5&amp;$E1010),'Hoja de Trabajo para listado'!$A$151:$Z$151,0)),0)+IFERROR(INDEX('Hoja de Trabajo para listado'!$AB$155:$BA$1048576,MATCH($A1010,'Hoja de Trabajo para listado'!$AB$155:$AB$1048576,0),MATCH((CUADRO!O$5&amp;$E1010),'Hoja de Trabajo para listado'!$AB$151:$BA$151,0)),0)+IFERROR(INDEX('Hoja de Trabajo para listado'!$BC$155:$CB$1048576,MATCH($A1010,'Hoja de Trabajo para listado'!$BC$155:$BC$1048576,0),MATCH((CUADRO!O$5&amp;$E1010),'Hoja de Trabajo para listado'!$BC$151:$CB$151,0)),0)+IFERROR(INDEX('Hoja de Trabajo para listado'!$DE$153:$DG$274,MATCH($A1010,'Hoja de Trabajo para listado'!$DE$153:$DE$1048576,0),MATCH((CUADRO!O$5&amp;$E1010),'Hoja de Trabajo para listado'!$DE$151:$DG$151,0)),0)+IFERROR(INDEX('Hoja de Trabajo para listado'!$CD$155:$DC$1048576,MATCH($A1010,'Hoja de Trabajo para listado'!$CD$155:$CD$1048576,0),MATCH((CUADRO!O$5&amp;$E1010),'Hoja de Trabajo para listado'!$CD$151:$DC$151,0)),0)</f>
        <v>0</v>
      </c>
      <c r="P1010" s="255">
        <f ca="1">+IFERROR(INDEX('Hoja de Trabajo para listado'!$A$155:$Z$1048576,MATCH($A1010,'Hoja de Trabajo para listado'!$A$155:$A$1048576,0),MATCH((CUADRO!P$5&amp;$E1010),'Hoja de Trabajo para listado'!$A$151:$Z$151,0)),0)+IFERROR(INDEX('Hoja de Trabajo para listado'!$AB$155:$BA$1048576,MATCH($A1010,'Hoja de Trabajo para listado'!$AB$155:$AB$1048576,0),MATCH((CUADRO!P$5&amp;$E1010),'Hoja de Trabajo para listado'!$AB$151:$BA$151,0)),0)+IFERROR(INDEX('Hoja de Trabajo para listado'!$BC$155:$CB$1048576,MATCH($A1010,'Hoja de Trabajo para listado'!$BC$155:$BC$1048576,0),MATCH((CUADRO!P$5&amp;$E1010),'Hoja de Trabajo para listado'!$BC$151:$CB$151,0)),0)+IFERROR(INDEX('Hoja de Trabajo para listado'!$DE$153:$DG$274,MATCH($A1010,'Hoja de Trabajo para listado'!$DE$153:$DE$1048576,0),MATCH((CUADRO!P$5&amp;$E1010),'Hoja de Trabajo para listado'!$DE$151:$DG$151,0)),0)+IFERROR(INDEX('Hoja de Trabajo para listado'!$CD$155:$DC$1048576,MATCH($A1010,'Hoja de Trabajo para listado'!$CD$155:$CD$1048576,0),MATCH((CUADRO!P$5&amp;$E1010),'Hoja de Trabajo para listado'!$CD$151:$DC$151,0)),0)</f>
        <v>0</v>
      </c>
      <c r="Q1010" s="255">
        <f ca="1">+IFERROR(INDEX('Hoja de Trabajo para listado'!$A$155:$Z$1048576,MATCH($A1010,'Hoja de Trabajo para listado'!$A$155:$A$1048576,0),MATCH((CUADRO!Q$5&amp;$E1010),'Hoja de Trabajo para listado'!$A$151:$Z$151,0)),0)+IFERROR(INDEX('Hoja de Trabajo para listado'!$AB$155:$BA$1048576,MATCH($A1010,'Hoja de Trabajo para listado'!$AB$155:$AB$1048576,0),MATCH((CUADRO!Q$5&amp;$E1010),'Hoja de Trabajo para listado'!$AB$151:$BA$151,0)),0)+IFERROR(INDEX('Hoja de Trabajo para listado'!$BC$155:$CB$1048576,MATCH($A1010,'Hoja de Trabajo para listado'!$BC$155:$BC$1048576,0),MATCH((CUADRO!Q$5&amp;$E1010),'Hoja de Trabajo para listado'!$BC$151:$CB$151,0)),0)+IFERROR(INDEX('Hoja de Trabajo para listado'!$DE$153:$DG$274,MATCH($A1010,'Hoja de Trabajo para listado'!$DE$153:$DE$1048576,0),MATCH((CUADRO!Q$5&amp;$E1010),'Hoja de Trabajo para listado'!$DE$151:$DG$151,0)),0)+IFERROR(INDEX('Hoja de Trabajo para listado'!$CD$155:$DC$1048576,MATCH($A1010,'Hoja de Trabajo para listado'!$CD$155:$CD$1048576,0),MATCH((CUADRO!Q$5&amp;$E1010),'Hoja de Trabajo para listado'!$CD$151:$DC$151,0)),0)</f>
        <v>0</v>
      </c>
      <c r="R1010" s="255">
        <f t="shared" ca="1" si="32"/>
        <v>0</v>
      </c>
      <c r="S1010" s="262"/>
      <c r="T1010" s="255">
        <f ca="1">+T1011</f>
        <v>0</v>
      </c>
      <c r="U1010" s="254">
        <f t="shared" si="33"/>
        <v>1</v>
      </c>
      <c r="V1010" s="362" t="str">
        <f>+VLOOKUP(A1010,bd_lista!$A$3:$E$590,5,FALSE)</f>
        <v>Gobiernos Autonomos Municipales</v>
      </c>
      <c r="W1010" s="361" t="str">
        <f>+V1010</f>
        <v>Gobiernos Autonomos Municipales</v>
      </c>
      <c r="X1010" s="254">
        <f>+VLOOKUP(A1010,[2]Sheet1!$A$13:$D$744,4,FALSE)</f>
        <v>0</v>
      </c>
      <c r="Y1010" s="254" t="e">
        <f>+VLOOKUP(X1010,bd_lista!$A$3:$C$590,3,FALSE)</f>
        <v>#N/A</v>
      </c>
      <c r="Z1010" s="316">
        <f>+X1010</f>
        <v>0</v>
      </c>
      <c r="AA1010" s="317" t="e">
        <f>+Y1010</f>
        <v>#N/A</v>
      </c>
    </row>
    <row r="1011" spans="1:27" customFormat="1" ht="15" hidden="1" customHeight="1">
      <c r="A1011" s="32">
        <v>1813</v>
      </c>
      <c r="B1011" s="307"/>
      <c r="C1011" s="259" t="str">
        <f>+VLOOKUP(A1011,bd_lista!$A$3:$C$590,3,FALSE)</f>
        <v>Gobierno Autónomo Municipal de San Andrés</v>
      </c>
      <c r="D1011" s="362"/>
      <c r="E1011" s="256" t="s">
        <v>1314</v>
      </c>
      <c r="F1011" s="255">
        <f ca="1">+IFERROR(INDEX('Hoja de Trabajo para listado'!$A$155:$Z$1048576,MATCH($A1011,'Hoja de Trabajo para listado'!$A$155:$A$1048576,0),MATCH((CUADRO!F$5&amp;$E1011),'Hoja de Trabajo para listado'!$A$151:$Z$151,0)),0)+IFERROR(INDEX('Hoja de Trabajo para listado'!$AB$155:$BA$1048576,MATCH($A1011,'Hoja de Trabajo para listado'!$AB$155:$AB$1048576,0),MATCH((CUADRO!F$5&amp;$E1011),'Hoja de Trabajo para listado'!$AB$151:$BA$151,0)),0)+IFERROR(INDEX('Hoja de Trabajo para listado'!$BC$155:$CB$1048576,MATCH($A1011,'Hoja de Trabajo para listado'!$BC$155:$BC$1048576,0),MATCH((CUADRO!F$5&amp;$E1011),'Hoja de Trabajo para listado'!$BC$151:$CB$151,0)),0)+IFERROR(INDEX('Hoja de Trabajo para listado'!$DE$153:$DG$274,MATCH($A1011,'Hoja de Trabajo para listado'!$DE$153:$DE$1048576,0),MATCH((CUADRO!F$5&amp;$E1011),'Hoja de Trabajo para listado'!$DE$151:$DG$151,0)),0)+IFERROR(INDEX('Hoja de Trabajo para listado'!$CD$155:$DC$1048576,MATCH($A1011,'Hoja de Trabajo para listado'!$CD$155:$CD$1048576,0),MATCH((CUADRO!F$5&amp;$E1011),'Hoja de Trabajo para listado'!$CD$151:$DC$151,0)),0)</f>
        <v>0</v>
      </c>
      <c r="G1011" s="255">
        <f ca="1">+IFERROR(INDEX('Hoja de Trabajo para listado'!$A$155:$Z$1048576,MATCH($A1011,'Hoja de Trabajo para listado'!$A$155:$A$1048576,0),MATCH((CUADRO!G$5&amp;$E1011),'Hoja de Trabajo para listado'!$A$151:$Z$151,0)),0)+IFERROR(INDEX('Hoja de Trabajo para listado'!$AB$155:$BA$1048576,MATCH($A1011,'Hoja de Trabajo para listado'!$AB$155:$AB$1048576,0),MATCH((CUADRO!G$5&amp;$E1011),'Hoja de Trabajo para listado'!$AB$151:$BA$151,0)),0)+IFERROR(INDEX('Hoja de Trabajo para listado'!$BC$155:$CB$1048576,MATCH($A1011,'Hoja de Trabajo para listado'!$BC$155:$BC$1048576,0),MATCH((CUADRO!G$5&amp;$E1011),'Hoja de Trabajo para listado'!$BC$151:$CB$151,0)),0)+IFERROR(INDEX('Hoja de Trabajo para listado'!$DE$153:$DG$274,MATCH($A1011,'Hoja de Trabajo para listado'!$DE$153:$DE$1048576,0),MATCH((CUADRO!G$5&amp;$E1011),'Hoja de Trabajo para listado'!$DE$151:$DG$151,0)),0)+IFERROR(INDEX('Hoja de Trabajo para listado'!$CD$155:$DC$1048576,MATCH($A1011,'Hoja de Trabajo para listado'!$CD$155:$CD$1048576,0),MATCH((CUADRO!G$5&amp;$E1011),'Hoja de Trabajo para listado'!$CD$151:$DC$151,0)),0)</f>
        <v>0</v>
      </c>
      <c r="H1011" s="255">
        <f ca="1">+IFERROR(INDEX('Hoja de Trabajo para listado'!$A$155:$Z$1048576,MATCH($A1011,'Hoja de Trabajo para listado'!$A$155:$A$1048576,0),MATCH((CUADRO!H$5&amp;$E1011),'Hoja de Trabajo para listado'!$A$151:$Z$151,0)),0)+IFERROR(INDEX('Hoja de Trabajo para listado'!$AB$155:$BA$1048576,MATCH($A1011,'Hoja de Trabajo para listado'!$AB$155:$AB$1048576,0),MATCH((CUADRO!H$5&amp;$E1011),'Hoja de Trabajo para listado'!$AB$151:$BA$151,0)),0)+IFERROR(INDEX('Hoja de Trabajo para listado'!$BC$155:$CB$1048576,MATCH($A1011,'Hoja de Trabajo para listado'!$BC$155:$BC$1048576,0),MATCH((CUADRO!H$5&amp;$E1011),'Hoja de Trabajo para listado'!$BC$151:$CB$151,0)),0)+IFERROR(INDEX('Hoja de Trabajo para listado'!$DE$153:$DG$274,MATCH($A1011,'Hoja de Trabajo para listado'!$DE$153:$DE$1048576,0),MATCH((CUADRO!H$5&amp;$E1011),'Hoja de Trabajo para listado'!$DE$151:$DG$151,0)),0)+IFERROR(INDEX('Hoja de Trabajo para listado'!$CD$155:$DC$1048576,MATCH($A1011,'Hoja de Trabajo para listado'!$CD$155:$CD$1048576,0),MATCH((CUADRO!H$5&amp;$E1011),'Hoja de Trabajo para listado'!$CD$151:$DC$151,0)),0)</f>
        <v>0</v>
      </c>
      <c r="I1011" s="255">
        <f ca="1">+IFERROR(INDEX('Hoja de Trabajo para listado'!$A$155:$Z$1048576,MATCH($A1011,'Hoja de Trabajo para listado'!$A$155:$A$1048576,0),MATCH((CUADRO!I$5&amp;$E1011),'Hoja de Trabajo para listado'!$A$151:$Z$151,0)),0)+IFERROR(INDEX('Hoja de Trabajo para listado'!$AB$155:$BA$1048576,MATCH($A1011,'Hoja de Trabajo para listado'!$AB$155:$AB$1048576,0),MATCH((CUADRO!I$5&amp;$E1011),'Hoja de Trabajo para listado'!$AB$151:$BA$151,0)),0)+IFERROR(INDEX('Hoja de Trabajo para listado'!$BC$155:$CB$1048576,MATCH($A1011,'Hoja de Trabajo para listado'!$BC$155:$BC$1048576,0),MATCH((CUADRO!I$5&amp;$E1011),'Hoja de Trabajo para listado'!$BC$151:$CB$151,0)),0)+IFERROR(INDEX('Hoja de Trabajo para listado'!$DE$153:$DG$274,MATCH($A1011,'Hoja de Trabajo para listado'!$DE$153:$DE$1048576,0),MATCH((CUADRO!I$5&amp;$E1011),'Hoja de Trabajo para listado'!$DE$151:$DG$151,0)),0)+IFERROR(INDEX('Hoja de Trabajo para listado'!$CD$155:$DC$1048576,MATCH($A1011,'Hoja de Trabajo para listado'!$CD$155:$CD$1048576,0),MATCH((CUADRO!I$5&amp;$E1011),'Hoja de Trabajo para listado'!$CD$151:$DC$151,0)),0)</f>
        <v>0</v>
      </c>
      <c r="J1011" s="255">
        <f ca="1">+IFERROR(INDEX('Hoja de Trabajo para listado'!$A$155:$Z$1048576,MATCH($A1011,'Hoja de Trabajo para listado'!$A$155:$A$1048576,0),MATCH((CUADRO!J$5&amp;$E1011),'Hoja de Trabajo para listado'!$A$151:$Z$151,0)),0)+IFERROR(INDEX('Hoja de Trabajo para listado'!$AB$155:$BA$1048576,MATCH($A1011,'Hoja de Trabajo para listado'!$AB$155:$AB$1048576,0),MATCH((CUADRO!J$5&amp;$E1011),'Hoja de Trabajo para listado'!$AB$151:$BA$151,0)),0)+IFERROR(INDEX('Hoja de Trabajo para listado'!$BC$155:$CB$1048576,MATCH($A1011,'Hoja de Trabajo para listado'!$BC$155:$BC$1048576,0),MATCH((CUADRO!J$5&amp;$E1011),'Hoja de Trabajo para listado'!$BC$151:$CB$151,0)),0)+IFERROR(INDEX('Hoja de Trabajo para listado'!$DE$153:$DG$274,MATCH($A1011,'Hoja de Trabajo para listado'!$DE$153:$DE$1048576,0),MATCH((CUADRO!J$5&amp;$E1011),'Hoja de Trabajo para listado'!$DE$151:$DG$151,0)),0)+IFERROR(INDEX('Hoja de Trabajo para listado'!$CD$155:$DC$1048576,MATCH($A1011,'Hoja de Trabajo para listado'!$CD$155:$CD$1048576,0),MATCH((CUADRO!J$5&amp;$E1011),'Hoja de Trabajo para listado'!$CD$151:$DC$151,0)),0)</f>
        <v>0</v>
      </c>
      <c r="K1011" s="255">
        <f ca="1">+IFERROR(INDEX('Hoja de Trabajo para listado'!$A$155:$Z$1048576,MATCH($A1011,'Hoja de Trabajo para listado'!$A$155:$A$1048576,0),MATCH((CUADRO!K$5&amp;$E1011),'Hoja de Trabajo para listado'!$A$151:$Z$151,0)),0)+IFERROR(INDEX('Hoja de Trabajo para listado'!$AB$155:$BA$1048576,MATCH($A1011,'Hoja de Trabajo para listado'!$AB$155:$AB$1048576,0),MATCH((CUADRO!K$5&amp;$E1011),'Hoja de Trabajo para listado'!$AB$151:$BA$151,0)),0)+IFERROR(INDEX('Hoja de Trabajo para listado'!$BC$155:$CB$1048576,MATCH($A1011,'Hoja de Trabajo para listado'!$BC$155:$BC$1048576,0),MATCH((CUADRO!K$5&amp;$E1011),'Hoja de Trabajo para listado'!$BC$151:$CB$151,0)),0)+IFERROR(INDEX('Hoja de Trabajo para listado'!$DE$153:$DG$274,MATCH($A1011,'Hoja de Trabajo para listado'!$DE$153:$DE$1048576,0),MATCH((CUADRO!K$5&amp;$E1011),'Hoja de Trabajo para listado'!$DE$151:$DG$151,0)),0)+IFERROR(INDEX('Hoja de Trabajo para listado'!$CD$155:$DC$1048576,MATCH($A1011,'Hoja de Trabajo para listado'!$CD$155:$CD$1048576,0),MATCH((CUADRO!K$5&amp;$E1011),'Hoja de Trabajo para listado'!$CD$151:$DC$151,0)),0)</f>
        <v>0</v>
      </c>
      <c r="L1011" s="255">
        <f ca="1">+IFERROR(INDEX('Hoja de Trabajo para listado'!$A$155:$Z$1048576,MATCH($A1011,'Hoja de Trabajo para listado'!$A$155:$A$1048576,0),MATCH((CUADRO!L$5&amp;$E1011),'Hoja de Trabajo para listado'!$A$151:$Z$151,0)),0)+IFERROR(INDEX('Hoja de Trabajo para listado'!$AB$155:$BA$1048576,MATCH($A1011,'Hoja de Trabajo para listado'!$AB$155:$AB$1048576,0),MATCH((CUADRO!L$5&amp;$E1011),'Hoja de Trabajo para listado'!$AB$151:$BA$151,0)),0)+IFERROR(INDEX('Hoja de Trabajo para listado'!$BC$155:$CB$1048576,MATCH($A1011,'Hoja de Trabajo para listado'!$BC$155:$BC$1048576,0),MATCH((CUADRO!L$5&amp;$E1011),'Hoja de Trabajo para listado'!$BC$151:$CB$151,0)),0)+IFERROR(INDEX('Hoja de Trabajo para listado'!$DE$153:$DG$274,MATCH($A1011,'Hoja de Trabajo para listado'!$DE$153:$DE$1048576,0),MATCH((CUADRO!L$5&amp;$E1011),'Hoja de Trabajo para listado'!$DE$151:$DG$151,0)),0)+IFERROR(INDEX('Hoja de Trabajo para listado'!$CD$155:$DC$1048576,MATCH($A1011,'Hoja de Trabajo para listado'!$CD$155:$CD$1048576,0),MATCH((CUADRO!L$5&amp;$E1011),'Hoja de Trabajo para listado'!$CD$151:$DC$151,0)),0)</f>
        <v>0</v>
      </c>
      <c r="M1011" s="255">
        <f ca="1">+IFERROR(INDEX('Hoja de Trabajo para listado'!$A$155:$Z$1048576,MATCH($A1011,'Hoja de Trabajo para listado'!$A$155:$A$1048576,0),MATCH((CUADRO!M$5&amp;$E1011),'Hoja de Trabajo para listado'!$A$151:$Z$151,0)),0)+IFERROR(INDEX('Hoja de Trabajo para listado'!$AB$155:$BA$1048576,MATCH($A1011,'Hoja de Trabajo para listado'!$AB$155:$AB$1048576,0),MATCH((CUADRO!M$5&amp;$E1011),'Hoja de Trabajo para listado'!$AB$151:$BA$151,0)),0)+IFERROR(INDEX('Hoja de Trabajo para listado'!$BC$155:$CB$1048576,MATCH($A1011,'Hoja de Trabajo para listado'!$BC$155:$BC$1048576,0),MATCH((CUADRO!M$5&amp;$E1011),'Hoja de Trabajo para listado'!$BC$151:$CB$151,0)),0)+IFERROR(INDEX('Hoja de Trabajo para listado'!$DE$153:$DG$274,MATCH($A1011,'Hoja de Trabajo para listado'!$DE$153:$DE$1048576,0),MATCH((CUADRO!M$5&amp;$E1011),'Hoja de Trabajo para listado'!$DE$151:$DG$151,0)),0)+IFERROR(INDEX('Hoja de Trabajo para listado'!$CD$155:$DC$1048576,MATCH($A1011,'Hoja de Trabajo para listado'!$CD$155:$CD$1048576,0),MATCH((CUADRO!M$5&amp;$E1011),'Hoja de Trabajo para listado'!$CD$151:$DC$151,0)),0)</f>
        <v>0</v>
      </c>
      <c r="N1011" s="255">
        <f ca="1">+IFERROR(INDEX('Hoja de Trabajo para listado'!$A$155:$Z$1048576,MATCH($A1011,'Hoja de Trabajo para listado'!$A$155:$A$1048576,0),MATCH((CUADRO!N$5&amp;$E1011),'Hoja de Trabajo para listado'!$A$151:$Z$151,0)),0)+IFERROR(INDEX('Hoja de Trabajo para listado'!$AB$155:$BA$1048576,MATCH($A1011,'Hoja de Trabajo para listado'!$AB$155:$AB$1048576,0),MATCH((CUADRO!N$5&amp;$E1011),'Hoja de Trabajo para listado'!$AB$151:$BA$151,0)),0)+IFERROR(INDEX('Hoja de Trabajo para listado'!$BC$155:$CB$1048576,MATCH($A1011,'Hoja de Trabajo para listado'!$BC$155:$BC$1048576,0),MATCH((CUADRO!N$5&amp;$E1011),'Hoja de Trabajo para listado'!$BC$151:$CB$151,0)),0)+IFERROR(INDEX('Hoja de Trabajo para listado'!$DE$153:$DG$274,MATCH($A1011,'Hoja de Trabajo para listado'!$DE$153:$DE$1048576,0),MATCH((CUADRO!N$5&amp;$E1011),'Hoja de Trabajo para listado'!$DE$151:$DG$151,0)),0)+IFERROR(INDEX('Hoja de Trabajo para listado'!$CD$155:$DC$1048576,MATCH($A1011,'Hoja de Trabajo para listado'!$CD$155:$CD$1048576,0),MATCH((CUADRO!N$5&amp;$E1011),'Hoja de Trabajo para listado'!$CD$151:$DC$151,0)),0)</f>
        <v>0</v>
      </c>
      <c r="O1011" s="255">
        <f ca="1">+IFERROR(INDEX('Hoja de Trabajo para listado'!$A$155:$Z$1048576,MATCH($A1011,'Hoja de Trabajo para listado'!$A$155:$A$1048576,0),MATCH((CUADRO!O$5&amp;$E1011),'Hoja de Trabajo para listado'!$A$151:$Z$151,0)),0)+IFERROR(INDEX('Hoja de Trabajo para listado'!$AB$155:$BA$1048576,MATCH($A1011,'Hoja de Trabajo para listado'!$AB$155:$AB$1048576,0),MATCH((CUADRO!O$5&amp;$E1011),'Hoja de Trabajo para listado'!$AB$151:$BA$151,0)),0)+IFERROR(INDEX('Hoja de Trabajo para listado'!$BC$155:$CB$1048576,MATCH($A1011,'Hoja de Trabajo para listado'!$BC$155:$BC$1048576,0),MATCH((CUADRO!O$5&amp;$E1011),'Hoja de Trabajo para listado'!$BC$151:$CB$151,0)),0)+IFERROR(INDEX('Hoja de Trabajo para listado'!$DE$153:$DG$274,MATCH($A1011,'Hoja de Trabajo para listado'!$DE$153:$DE$1048576,0),MATCH((CUADRO!O$5&amp;$E1011),'Hoja de Trabajo para listado'!$DE$151:$DG$151,0)),0)+IFERROR(INDEX('Hoja de Trabajo para listado'!$CD$155:$DC$1048576,MATCH($A1011,'Hoja de Trabajo para listado'!$CD$155:$CD$1048576,0),MATCH((CUADRO!O$5&amp;$E1011),'Hoja de Trabajo para listado'!$CD$151:$DC$151,0)),0)</f>
        <v>0</v>
      </c>
      <c r="P1011" s="255">
        <f ca="1">+IFERROR(INDEX('Hoja de Trabajo para listado'!$A$155:$Z$1048576,MATCH($A1011,'Hoja de Trabajo para listado'!$A$155:$A$1048576,0),MATCH((CUADRO!P$5&amp;$E1011),'Hoja de Trabajo para listado'!$A$151:$Z$151,0)),0)+IFERROR(INDEX('Hoja de Trabajo para listado'!$AB$155:$BA$1048576,MATCH($A1011,'Hoja de Trabajo para listado'!$AB$155:$AB$1048576,0),MATCH((CUADRO!P$5&amp;$E1011),'Hoja de Trabajo para listado'!$AB$151:$BA$151,0)),0)+IFERROR(INDEX('Hoja de Trabajo para listado'!$BC$155:$CB$1048576,MATCH($A1011,'Hoja de Trabajo para listado'!$BC$155:$BC$1048576,0),MATCH((CUADRO!P$5&amp;$E1011),'Hoja de Trabajo para listado'!$BC$151:$CB$151,0)),0)+IFERROR(INDEX('Hoja de Trabajo para listado'!$DE$153:$DG$274,MATCH($A1011,'Hoja de Trabajo para listado'!$DE$153:$DE$1048576,0),MATCH((CUADRO!P$5&amp;$E1011),'Hoja de Trabajo para listado'!$DE$151:$DG$151,0)),0)+IFERROR(INDEX('Hoja de Trabajo para listado'!$CD$155:$DC$1048576,MATCH($A1011,'Hoja de Trabajo para listado'!$CD$155:$CD$1048576,0),MATCH((CUADRO!P$5&amp;$E1011),'Hoja de Trabajo para listado'!$CD$151:$DC$151,0)),0)</f>
        <v>0</v>
      </c>
      <c r="Q1011" s="255">
        <f ca="1">+IFERROR(INDEX('Hoja de Trabajo para listado'!$A$155:$Z$1048576,MATCH($A1011,'Hoja de Trabajo para listado'!$A$155:$A$1048576,0),MATCH((CUADRO!Q$5&amp;$E1011),'Hoja de Trabajo para listado'!$A$151:$Z$151,0)),0)+IFERROR(INDEX('Hoja de Trabajo para listado'!$AB$155:$BA$1048576,MATCH($A1011,'Hoja de Trabajo para listado'!$AB$155:$AB$1048576,0),MATCH((CUADRO!Q$5&amp;$E1011),'Hoja de Trabajo para listado'!$AB$151:$BA$151,0)),0)+IFERROR(INDEX('Hoja de Trabajo para listado'!$BC$155:$CB$1048576,MATCH($A1011,'Hoja de Trabajo para listado'!$BC$155:$BC$1048576,0),MATCH((CUADRO!Q$5&amp;$E1011),'Hoja de Trabajo para listado'!$BC$151:$CB$151,0)),0)+IFERROR(INDEX('Hoja de Trabajo para listado'!$DE$153:$DG$274,MATCH($A1011,'Hoja de Trabajo para listado'!$DE$153:$DE$1048576,0),MATCH((CUADRO!Q$5&amp;$E1011),'Hoja de Trabajo para listado'!$DE$151:$DG$151,0)),0)+IFERROR(INDEX('Hoja de Trabajo para listado'!$CD$155:$DC$1048576,MATCH($A1011,'Hoja de Trabajo para listado'!$CD$155:$CD$1048576,0),MATCH((CUADRO!Q$5&amp;$E1011),'Hoja de Trabajo para listado'!$CD$151:$DC$151,0)),0)</f>
        <v>0</v>
      </c>
      <c r="R1011" s="255">
        <f t="shared" ca="1" si="32"/>
        <v>0</v>
      </c>
      <c r="S1011" s="262">
        <f ca="1">+R1010+R1011</f>
        <v>0</v>
      </c>
      <c r="T1011" s="255">
        <f ca="1">+S1011</f>
        <v>0</v>
      </c>
      <c r="U1011" s="254">
        <f t="shared" si="33"/>
        <v>2</v>
      </c>
      <c r="V1011" s="362" t="str">
        <f>+VLOOKUP(A1011,bd_lista!$A$3:$E$590,5,FALSE)</f>
        <v>Gobiernos Autonomos Municipales</v>
      </c>
      <c r="W1011" s="362"/>
      <c r="X1011" s="254">
        <f>+VLOOKUP(A1011,[2]Sheet1!$A$13:$D$744,4,FALSE)</f>
        <v>0</v>
      </c>
      <c r="Y1011" s="254" t="e">
        <f>+VLOOKUP(X1011,bd_lista!$A$3:$C$590,3,FALSE)</f>
        <v>#N/A</v>
      </c>
      <c r="Z1011" s="314"/>
      <c r="AA1011" s="315"/>
    </row>
    <row r="1012" spans="1:27" customFormat="1" ht="15" hidden="1" customHeight="1">
      <c r="A1012" s="32">
        <v>1814</v>
      </c>
      <c r="B1012" s="306">
        <f>+A1012</f>
        <v>1814</v>
      </c>
      <c r="C1012" s="259" t="str">
        <f>+VLOOKUP(A1012,bd_lista!$A$3:$C$590,3,FALSE)</f>
        <v>Gobierno Autónomo Municipal de San Joaquín</v>
      </c>
      <c r="D1012" s="361" t="str">
        <f>+C1012</f>
        <v>Gobierno Autónomo Municipal de San Joaquín</v>
      </c>
      <c r="E1012" s="254" t="s">
        <v>1313</v>
      </c>
      <c r="F1012" s="255">
        <f ca="1">+IFERROR(INDEX('Hoja de Trabajo para listado'!$A$155:$Z$1048576,MATCH($A1012,'Hoja de Trabajo para listado'!$A$155:$A$1048576,0),MATCH((CUADRO!F$5&amp;$E1012),'Hoja de Trabajo para listado'!$A$151:$Z$151,0)),0)+IFERROR(INDEX('Hoja de Trabajo para listado'!$AB$155:$BA$1048576,MATCH($A1012,'Hoja de Trabajo para listado'!$AB$155:$AB$1048576,0),MATCH((CUADRO!F$5&amp;$E1012),'Hoja de Trabajo para listado'!$AB$151:$BA$151,0)),0)+IFERROR(INDEX('Hoja de Trabajo para listado'!$BC$155:$CB$1048576,MATCH($A1012,'Hoja de Trabajo para listado'!$BC$155:$BC$1048576,0),MATCH((CUADRO!F$5&amp;$E1012),'Hoja de Trabajo para listado'!$BC$151:$CB$151,0)),0)+IFERROR(INDEX('Hoja de Trabajo para listado'!$DE$153:$DG$274,MATCH($A1012,'Hoja de Trabajo para listado'!$DE$153:$DE$1048576,0),MATCH((CUADRO!F$5&amp;$E1012),'Hoja de Trabajo para listado'!$DE$151:$DG$151,0)),0)+IFERROR(INDEX('Hoja de Trabajo para listado'!$CD$155:$DC$1048576,MATCH($A1012,'Hoja de Trabajo para listado'!$CD$155:$CD$1048576,0),MATCH((CUADRO!F$5&amp;$E1012),'Hoja de Trabajo para listado'!$CD$151:$DC$151,0)),0)</f>
        <v>0</v>
      </c>
      <c r="G1012" s="255">
        <f ca="1">+IFERROR(INDEX('Hoja de Trabajo para listado'!$A$155:$Z$1048576,MATCH($A1012,'Hoja de Trabajo para listado'!$A$155:$A$1048576,0),MATCH((CUADRO!G$5&amp;$E1012),'Hoja de Trabajo para listado'!$A$151:$Z$151,0)),0)+IFERROR(INDEX('Hoja de Trabajo para listado'!$AB$155:$BA$1048576,MATCH($A1012,'Hoja de Trabajo para listado'!$AB$155:$AB$1048576,0),MATCH((CUADRO!G$5&amp;$E1012),'Hoja de Trabajo para listado'!$AB$151:$BA$151,0)),0)+IFERROR(INDEX('Hoja de Trabajo para listado'!$BC$155:$CB$1048576,MATCH($A1012,'Hoja de Trabajo para listado'!$BC$155:$BC$1048576,0),MATCH((CUADRO!G$5&amp;$E1012),'Hoja de Trabajo para listado'!$BC$151:$CB$151,0)),0)+IFERROR(INDEX('Hoja de Trabajo para listado'!$DE$153:$DG$274,MATCH($A1012,'Hoja de Trabajo para listado'!$DE$153:$DE$1048576,0),MATCH((CUADRO!G$5&amp;$E1012),'Hoja de Trabajo para listado'!$DE$151:$DG$151,0)),0)+IFERROR(INDEX('Hoja de Trabajo para listado'!$CD$155:$DC$1048576,MATCH($A1012,'Hoja de Trabajo para listado'!$CD$155:$CD$1048576,0),MATCH((CUADRO!G$5&amp;$E1012),'Hoja de Trabajo para listado'!$CD$151:$DC$151,0)),0)</f>
        <v>0</v>
      </c>
      <c r="H1012" s="255">
        <f ca="1">+IFERROR(INDEX('Hoja de Trabajo para listado'!$A$155:$Z$1048576,MATCH($A1012,'Hoja de Trabajo para listado'!$A$155:$A$1048576,0),MATCH((CUADRO!H$5&amp;$E1012),'Hoja de Trabajo para listado'!$A$151:$Z$151,0)),0)+IFERROR(INDEX('Hoja de Trabajo para listado'!$AB$155:$BA$1048576,MATCH($A1012,'Hoja de Trabajo para listado'!$AB$155:$AB$1048576,0),MATCH((CUADRO!H$5&amp;$E1012),'Hoja de Trabajo para listado'!$AB$151:$BA$151,0)),0)+IFERROR(INDEX('Hoja de Trabajo para listado'!$BC$155:$CB$1048576,MATCH($A1012,'Hoja de Trabajo para listado'!$BC$155:$BC$1048576,0),MATCH((CUADRO!H$5&amp;$E1012),'Hoja de Trabajo para listado'!$BC$151:$CB$151,0)),0)+IFERROR(INDEX('Hoja de Trabajo para listado'!$DE$153:$DG$274,MATCH($A1012,'Hoja de Trabajo para listado'!$DE$153:$DE$1048576,0),MATCH((CUADRO!H$5&amp;$E1012),'Hoja de Trabajo para listado'!$DE$151:$DG$151,0)),0)+IFERROR(INDEX('Hoja de Trabajo para listado'!$CD$155:$DC$1048576,MATCH($A1012,'Hoja de Trabajo para listado'!$CD$155:$CD$1048576,0),MATCH((CUADRO!H$5&amp;$E1012),'Hoja de Trabajo para listado'!$CD$151:$DC$151,0)),0)</f>
        <v>0</v>
      </c>
      <c r="I1012" s="255">
        <f ca="1">+IFERROR(INDEX('Hoja de Trabajo para listado'!$A$155:$Z$1048576,MATCH($A1012,'Hoja de Trabajo para listado'!$A$155:$A$1048576,0),MATCH((CUADRO!I$5&amp;$E1012),'Hoja de Trabajo para listado'!$A$151:$Z$151,0)),0)+IFERROR(INDEX('Hoja de Trabajo para listado'!$AB$155:$BA$1048576,MATCH($A1012,'Hoja de Trabajo para listado'!$AB$155:$AB$1048576,0),MATCH((CUADRO!I$5&amp;$E1012),'Hoja de Trabajo para listado'!$AB$151:$BA$151,0)),0)+IFERROR(INDEX('Hoja de Trabajo para listado'!$BC$155:$CB$1048576,MATCH($A1012,'Hoja de Trabajo para listado'!$BC$155:$BC$1048576,0),MATCH((CUADRO!I$5&amp;$E1012),'Hoja de Trabajo para listado'!$BC$151:$CB$151,0)),0)+IFERROR(INDEX('Hoja de Trabajo para listado'!$DE$153:$DG$274,MATCH($A1012,'Hoja de Trabajo para listado'!$DE$153:$DE$1048576,0),MATCH((CUADRO!I$5&amp;$E1012),'Hoja de Trabajo para listado'!$DE$151:$DG$151,0)),0)+IFERROR(INDEX('Hoja de Trabajo para listado'!$CD$155:$DC$1048576,MATCH($A1012,'Hoja de Trabajo para listado'!$CD$155:$CD$1048576,0),MATCH((CUADRO!I$5&amp;$E1012),'Hoja de Trabajo para listado'!$CD$151:$DC$151,0)),0)</f>
        <v>0</v>
      </c>
      <c r="J1012" s="255">
        <f ca="1">+IFERROR(INDEX('Hoja de Trabajo para listado'!$A$155:$Z$1048576,MATCH($A1012,'Hoja de Trabajo para listado'!$A$155:$A$1048576,0),MATCH((CUADRO!J$5&amp;$E1012),'Hoja de Trabajo para listado'!$A$151:$Z$151,0)),0)+IFERROR(INDEX('Hoja de Trabajo para listado'!$AB$155:$BA$1048576,MATCH($A1012,'Hoja de Trabajo para listado'!$AB$155:$AB$1048576,0),MATCH((CUADRO!J$5&amp;$E1012),'Hoja de Trabajo para listado'!$AB$151:$BA$151,0)),0)+IFERROR(INDEX('Hoja de Trabajo para listado'!$BC$155:$CB$1048576,MATCH($A1012,'Hoja de Trabajo para listado'!$BC$155:$BC$1048576,0),MATCH((CUADRO!J$5&amp;$E1012),'Hoja de Trabajo para listado'!$BC$151:$CB$151,0)),0)+IFERROR(INDEX('Hoja de Trabajo para listado'!$DE$153:$DG$274,MATCH($A1012,'Hoja de Trabajo para listado'!$DE$153:$DE$1048576,0),MATCH((CUADRO!J$5&amp;$E1012),'Hoja de Trabajo para listado'!$DE$151:$DG$151,0)),0)+IFERROR(INDEX('Hoja de Trabajo para listado'!$CD$155:$DC$1048576,MATCH($A1012,'Hoja de Trabajo para listado'!$CD$155:$CD$1048576,0),MATCH((CUADRO!J$5&amp;$E1012),'Hoja de Trabajo para listado'!$CD$151:$DC$151,0)),0)</f>
        <v>0</v>
      </c>
      <c r="K1012" s="255">
        <f ca="1">+IFERROR(INDEX('Hoja de Trabajo para listado'!$A$155:$Z$1048576,MATCH($A1012,'Hoja de Trabajo para listado'!$A$155:$A$1048576,0),MATCH((CUADRO!K$5&amp;$E1012),'Hoja de Trabajo para listado'!$A$151:$Z$151,0)),0)+IFERROR(INDEX('Hoja de Trabajo para listado'!$AB$155:$BA$1048576,MATCH($A1012,'Hoja de Trabajo para listado'!$AB$155:$AB$1048576,0),MATCH((CUADRO!K$5&amp;$E1012),'Hoja de Trabajo para listado'!$AB$151:$BA$151,0)),0)+IFERROR(INDEX('Hoja de Trabajo para listado'!$BC$155:$CB$1048576,MATCH($A1012,'Hoja de Trabajo para listado'!$BC$155:$BC$1048576,0),MATCH((CUADRO!K$5&amp;$E1012),'Hoja de Trabajo para listado'!$BC$151:$CB$151,0)),0)+IFERROR(INDEX('Hoja de Trabajo para listado'!$DE$153:$DG$274,MATCH($A1012,'Hoja de Trabajo para listado'!$DE$153:$DE$1048576,0),MATCH((CUADRO!K$5&amp;$E1012),'Hoja de Trabajo para listado'!$DE$151:$DG$151,0)),0)+IFERROR(INDEX('Hoja de Trabajo para listado'!$CD$155:$DC$1048576,MATCH($A1012,'Hoja de Trabajo para listado'!$CD$155:$CD$1048576,0),MATCH((CUADRO!K$5&amp;$E1012),'Hoja de Trabajo para listado'!$CD$151:$DC$151,0)),0)</f>
        <v>0</v>
      </c>
      <c r="L1012" s="255">
        <f ca="1">+IFERROR(INDEX('Hoja de Trabajo para listado'!$A$155:$Z$1048576,MATCH($A1012,'Hoja de Trabajo para listado'!$A$155:$A$1048576,0),MATCH((CUADRO!L$5&amp;$E1012),'Hoja de Trabajo para listado'!$A$151:$Z$151,0)),0)+IFERROR(INDEX('Hoja de Trabajo para listado'!$AB$155:$BA$1048576,MATCH($A1012,'Hoja de Trabajo para listado'!$AB$155:$AB$1048576,0),MATCH((CUADRO!L$5&amp;$E1012),'Hoja de Trabajo para listado'!$AB$151:$BA$151,0)),0)+IFERROR(INDEX('Hoja de Trabajo para listado'!$BC$155:$CB$1048576,MATCH($A1012,'Hoja de Trabajo para listado'!$BC$155:$BC$1048576,0),MATCH((CUADRO!L$5&amp;$E1012),'Hoja de Trabajo para listado'!$BC$151:$CB$151,0)),0)+IFERROR(INDEX('Hoja de Trabajo para listado'!$DE$153:$DG$274,MATCH($A1012,'Hoja de Trabajo para listado'!$DE$153:$DE$1048576,0),MATCH((CUADRO!L$5&amp;$E1012),'Hoja de Trabajo para listado'!$DE$151:$DG$151,0)),0)+IFERROR(INDEX('Hoja de Trabajo para listado'!$CD$155:$DC$1048576,MATCH($A1012,'Hoja de Trabajo para listado'!$CD$155:$CD$1048576,0),MATCH((CUADRO!L$5&amp;$E1012),'Hoja de Trabajo para listado'!$CD$151:$DC$151,0)),0)</f>
        <v>0</v>
      </c>
      <c r="M1012" s="255">
        <f ca="1">+IFERROR(INDEX('Hoja de Trabajo para listado'!$A$155:$Z$1048576,MATCH($A1012,'Hoja de Trabajo para listado'!$A$155:$A$1048576,0),MATCH((CUADRO!M$5&amp;$E1012),'Hoja de Trabajo para listado'!$A$151:$Z$151,0)),0)+IFERROR(INDEX('Hoja de Trabajo para listado'!$AB$155:$BA$1048576,MATCH($A1012,'Hoja de Trabajo para listado'!$AB$155:$AB$1048576,0),MATCH((CUADRO!M$5&amp;$E1012),'Hoja de Trabajo para listado'!$AB$151:$BA$151,0)),0)+IFERROR(INDEX('Hoja de Trabajo para listado'!$BC$155:$CB$1048576,MATCH($A1012,'Hoja de Trabajo para listado'!$BC$155:$BC$1048576,0),MATCH((CUADRO!M$5&amp;$E1012),'Hoja de Trabajo para listado'!$BC$151:$CB$151,0)),0)+IFERROR(INDEX('Hoja de Trabajo para listado'!$DE$153:$DG$274,MATCH($A1012,'Hoja de Trabajo para listado'!$DE$153:$DE$1048576,0),MATCH((CUADRO!M$5&amp;$E1012),'Hoja de Trabajo para listado'!$DE$151:$DG$151,0)),0)+IFERROR(INDEX('Hoja de Trabajo para listado'!$CD$155:$DC$1048576,MATCH($A1012,'Hoja de Trabajo para listado'!$CD$155:$CD$1048576,0),MATCH((CUADRO!M$5&amp;$E1012),'Hoja de Trabajo para listado'!$CD$151:$DC$151,0)),0)</f>
        <v>0</v>
      </c>
      <c r="N1012" s="255">
        <f ca="1">+IFERROR(INDEX('Hoja de Trabajo para listado'!$A$155:$Z$1048576,MATCH($A1012,'Hoja de Trabajo para listado'!$A$155:$A$1048576,0),MATCH((CUADRO!N$5&amp;$E1012),'Hoja de Trabajo para listado'!$A$151:$Z$151,0)),0)+IFERROR(INDEX('Hoja de Trabajo para listado'!$AB$155:$BA$1048576,MATCH($A1012,'Hoja de Trabajo para listado'!$AB$155:$AB$1048576,0),MATCH((CUADRO!N$5&amp;$E1012),'Hoja de Trabajo para listado'!$AB$151:$BA$151,0)),0)+IFERROR(INDEX('Hoja de Trabajo para listado'!$BC$155:$CB$1048576,MATCH($A1012,'Hoja de Trabajo para listado'!$BC$155:$BC$1048576,0),MATCH((CUADRO!N$5&amp;$E1012),'Hoja de Trabajo para listado'!$BC$151:$CB$151,0)),0)+IFERROR(INDEX('Hoja de Trabajo para listado'!$DE$153:$DG$274,MATCH($A1012,'Hoja de Trabajo para listado'!$DE$153:$DE$1048576,0),MATCH((CUADRO!N$5&amp;$E1012),'Hoja de Trabajo para listado'!$DE$151:$DG$151,0)),0)+IFERROR(INDEX('Hoja de Trabajo para listado'!$CD$155:$DC$1048576,MATCH($A1012,'Hoja de Trabajo para listado'!$CD$155:$CD$1048576,0),MATCH((CUADRO!N$5&amp;$E1012),'Hoja de Trabajo para listado'!$CD$151:$DC$151,0)),0)</f>
        <v>0</v>
      </c>
      <c r="O1012" s="255">
        <f ca="1">+IFERROR(INDEX('Hoja de Trabajo para listado'!$A$155:$Z$1048576,MATCH($A1012,'Hoja de Trabajo para listado'!$A$155:$A$1048576,0),MATCH((CUADRO!O$5&amp;$E1012),'Hoja de Trabajo para listado'!$A$151:$Z$151,0)),0)+IFERROR(INDEX('Hoja de Trabajo para listado'!$AB$155:$BA$1048576,MATCH($A1012,'Hoja de Trabajo para listado'!$AB$155:$AB$1048576,0),MATCH((CUADRO!O$5&amp;$E1012),'Hoja de Trabajo para listado'!$AB$151:$BA$151,0)),0)+IFERROR(INDEX('Hoja de Trabajo para listado'!$BC$155:$CB$1048576,MATCH($A1012,'Hoja de Trabajo para listado'!$BC$155:$BC$1048576,0),MATCH((CUADRO!O$5&amp;$E1012),'Hoja de Trabajo para listado'!$BC$151:$CB$151,0)),0)+IFERROR(INDEX('Hoja de Trabajo para listado'!$DE$153:$DG$274,MATCH($A1012,'Hoja de Trabajo para listado'!$DE$153:$DE$1048576,0),MATCH((CUADRO!O$5&amp;$E1012),'Hoja de Trabajo para listado'!$DE$151:$DG$151,0)),0)+IFERROR(INDEX('Hoja de Trabajo para listado'!$CD$155:$DC$1048576,MATCH($A1012,'Hoja de Trabajo para listado'!$CD$155:$CD$1048576,0),MATCH((CUADRO!O$5&amp;$E1012),'Hoja de Trabajo para listado'!$CD$151:$DC$151,0)),0)</f>
        <v>0</v>
      </c>
      <c r="P1012" s="255">
        <f ca="1">+IFERROR(INDEX('Hoja de Trabajo para listado'!$A$155:$Z$1048576,MATCH($A1012,'Hoja de Trabajo para listado'!$A$155:$A$1048576,0),MATCH((CUADRO!P$5&amp;$E1012),'Hoja de Trabajo para listado'!$A$151:$Z$151,0)),0)+IFERROR(INDEX('Hoja de Trabajo para listado'!$AB$155:$BA$1048576,MATCH($A1012,'Hoja de Trabajo para listado'!$AB$155:$AB$1048576,0),MATCH((CUADRO!P$5&amp;$E1012),'Hoja de Trabajo para listado'!$AB$151:$BA$151,0)),0)+IFERROR(INDEX('Hoja de Trabajo para listado'!$BC$155:$CB$1048576,MATCH($A1012,'Hoja de Trabajo para listado'!$BC$155:$BC$1048576,0),MATCH((CUADRO!P$5&amp;$E1012),'Hoja de Trabajo para listado'!$BC$151:$CB$151,0)),0)+IFERROR(INDEX('Hoja de Trabajo para listado'!$DE$153:$DG$274,MATCH($A1012,'Hoja de Trabajo para listado'!$DE$153:$DE$1048576,0),MATCH((CUADRO!P$5&amp;$E1012),'Hoja de Trabajo para listado'!$DE$151:$DG$151,0)),0)+IFERROR(INDEX('Hoja de Trabajo para listado'!$CD$155:$DC$1048576,MATCH($A1012,'Hoja de Trabajo para listado'!$CD$155:$CD$1048576,0),MATCH((CUADRO!P$5&amp;$E1012),'Hoja de Trabajo para listado'!$CD$151:$DC$151,0)),0)</f>
        <v>0</v>
      </c>
      <c r="Q1012" s="255">
        <f ca="1">+IFERROR(INDEX('Hoja de Trabajo para listado'!$A$155:$Z$1048576,MATCH($A1012,'Hoja de Trabajo para listado'!$A$155:$A$1048576,0),MATCH((CUADRO!Q$5&amp;$E1012),'Hoja de Trabajo para listado'!$A$151:$Z$151,0)),0)+IFERROR(INDEX('Hoja de Trabajo para listado'!$AB$155:$BA$1048576,MATCH($A1012,'Hoja de Trabajo para listado'!$AB$155:$AB$1048576,0),MATCH((CUADRO!Q$5&amp;$E1012),'Hoja de Trabajo para listado'!$AB$151:$BA$151,0)),0)+IFERROR(INDEX('Hoja de Trabajo para listado'!$BC$155:$CB$1048576,MATCH($A1012,'Hoja de Trabajo para listado'!$BC$155:$BC$1048576,0),MATCH((CUADRO!Q$5&amp;$E1012),'Hoja de Trabajo para listado'!$BC$151:$CB$151,0)),0)+IFERROR(INDEX('Hoja de Trabajo para listado'!$DE$153:$DG$274,MATCH($A1012,'Hoja de Trabajo para listado'!$DE$153:$DE$1048576,0),MATCH((CUADRO!Q$5&amp;$E1012),'Hoja de Trabajo para listado'!$DE$151:$DG$151,0)),0)+IFERROR(INDEX('Hoja de Trabajo para listado'!$CD$155:$DC$1048576,MATCH($A1012,'Hoja de Trabajo para listado'!$CD$155:$CD$1048576,0),MATCH((CUADRO!Q$5&amp;$E1012),'Hoja de Trabajo para listado'!$CD$151:$DC$151,0)),0)</f>
        <v>0</v>
      </c>
      <c r="R1012" s="255">
        <f t="shared" ca="1" si="32"/>
        <v>0</v>
      </c>
      <c r="S1012" s="262"/>
      <c r="T1012" s="255">
        <f ca="1">+T1013</f>
        <v>0</v>
      </c>
      <c r="U1012" s="254">
        <f t="shared" si="33"/>
        <v>1</v>
      </c>
      <c r="V1012" s="362" t="str">
        <f>+VLOOKUP(A1012,bd_lista!$A$3:$E$590,5,FALSE)</f>
        <v>Gobiernos Autonomos Municipales</v>
      </c>
      <c r="W1012" s="361" t="str">
        <f>+V1012</f>
        <v>Gobiernos Autonomos Municipales</v>
      </c>
      <c r="X1012" s="254">
        <f>+VLOOKUP(A1012,[2]Sheet1!$A$13:$D$744,4,FALSE)</f>
        <v>0</v>
      </c>
      <c r="Y1012" s="254" t="e">
        <f>+VLOOKUP(X1012,bd_lista!$A$3:$C$590,3,FALSE)</f>
        <v>#N/A</v>
      </c>
      <c r="Z1012" s="316">
        <f>+X1012</f>
        <v>0</v>
      </c>
      <c r="AA1012" s="317" t="e">
        <f>+Y1012</f>
        <v>#N/A</v>
      </c>
    </row>
    <row r="1013" spans="1:27" customFormat="1" ht="15" hidden="1" customHeight="1">
      <c r="A1013" s="32">
        <v>1814</v>
      </c>
      <c r="B1013" s="307"/>
      <c r="C1013" s="259" t="str">
        <f>+VLOOKUP(A1013,bd_lista!$A$3:$C$590,3,FALSE)</f>
        <v>Gobierno Autónomo Municipal de San Joaquín</v>
      </c>
      <c r="D1013" s="362"/>
      <c r="E1013" s="256" t="s">
        <v>1314</v>
      </c>
      <c r="F1013" s="255">
        <f ca="1">+IFERROR(INDEX('Hoja de Trabajo para listado'!$A$155:$Z$1048576,MATCH($A1013,'Hoja de Trabajo para listado'!$A$155:$A$1048576,0),MATCH((CUADRO!F$5&amp;$E1013),'Hoja de Trabajo para listado'!$A$151:$Z$151,0)),0)+IFERROR(INDEX('Hoja de Trabajo para listado'!$AB$155:$BA$1048576,MATCH($A1013,'Hoja de Trabajo para listado'!$AB$155:$AB$1048576,0),MATCH((CUADRO!F$5&amp;$E1013),'Hoja de Trabajo para listado'!$AB$151:$BA$151,0)),0)+IFERROR(INDEX('Hoja de Trabajo para listado'!$BC$155:$CB$1048576,MATCH($A1013,'Hoja de Trabajo para listado'!$BC$155:$BC$1048576,0),MATCH((CUADRO!F$5&amp;$E1013),'Hoja de Trabajo para listado'!$BC$151:$CB$151,0)),0)+IFERROR(INDEX('Hoja de Trabajo para listado'!$DE$153:$DG$274,MATCH($A1013,'Hoja de Trabajo para listado'!$DE$153:$DE$1048576,0),MATCH((CUADRO!F$5&amp;$E1013),'Hoja de Trabajo para listado'!$DE$151:$DG$151,0)),0)+IFERROR(INDEX('Hoja de Trabajo para listado'!$CD$155:$DC$1048576,MATCH($A1013,'Hoja de Trabajo para listado'!$CD$155:$CD$1048576,0),MATCH((CUADRO!F$5&amp;$E1013),'Hoja de Trabajo para listado'!$CD$151:$DC$151,0)),0)</f>
        <v>0</v>
      </c>
      <c r="G1013" s="255">
        <f ca="1">+IFERROR(INDEX('Hoja de Trabajo para listado'!$A$155:$Z$1048576,MATCH($A1013,'Hoja de Trabajo para listado'!$A$155:$A$1048576,0),MATCH((CUADRO!G$5&amp;$E1013),'Hoja de Trabajo para listado'!$A$151:$Z$151,0)),0)+IFERROR(INDEX('Hoja de Trabajo para listado'!$AB$155:$BA$1048576,MATCH($A1013,'Hoja de Trabajo para listado'!$AB$155:$AB$1048576,0),MATCH((CUADRO!G$5&amp;$E1013),'Hoja de Trabajo para listado'!$AB$151:$BA$151,0)),0)+IFERROR(INDEX('Hoja de Trabajo para listado'!$BC$155:$CB$1048576,MATCH($A1013,'Hoja de Trabajo para listado'!$BC$155:$BC$1048576,0),MATCH((CUADRO!G$5&amp;$E1013),'Hoja de Trabajo para listado'!$BC$151:$CB$151,0)),0)+IFERROR(INDEX('Hoja de Trabajo para listado'!$DE$153:$DG$274,MATCH($A1013,'Hoja de Trabajo para listado'!$DE$153:$DE$1048576,0),MATCH((CUADRO!G$5&amp;$E1013),'Hoja de Trabajo para listado'!$DE$151:$DG$151,0)),0)+IFERROR(INDEX('Hoja de Trabajo para listado'!$CD$155:$DC$1048576,MATCH($A1013,'Hoja de Trabajo para listado'!$CD$155:$CD$1048576,0),MATCH((CUADRO!G$5&amp;$E1013),'Hoja de Trabajo para listado'!$CD$151:$DC$151,0)),0)</f>
        <v>0</v>
      </c>
      <c r="H1013" s="255">
        <f ca="1">+IFERROR(INDEX('Hoja de Trabajo para listado'!$A$155:$Z$1048576,MATCH($A1013,'Hoja de Trabajo para listado'!$A$155:$A$1048576,0),MATCH((CUADRO!H$5&amp;$E1013),'Hoja de Trabajo para listado'!$A$151:$Z$151,0)),0)+IFERROR(INDEX('Hoja de Trabajo para listado'!$AB$155:$BA$1048576,MATCH($A1013,'Hoja de Trabajo para listado'!$AB$155:$AB$1048576,0),MATCH((CUADRO!H$5&amp;$E1013),'Hoja de Trabajo para listado'!$AB$151:$BA$151,0)),0)+IFERROR(INDEX('Hoja de Trabajo para listado'!$BC$155:$CB$1048576,MATCH($A1013,'Hoja de Trabajo para listado'!$BC$155:$BC$1048576,0),MATCH((CUADRO!H$5&amp;$E1013),'Hoja de Trabajo para listado'!$BC$151:$CB$151,0)),0)+IFERROR(INDEX('Hoja de Trabajo para listado'!$DE$153:$DG$274,MATCH($A1013,'Hoja de Trabajo para listado'!$DE$153:$DE$1048576,0),MATCH((CUADRO!H$5&amp;$E1013),'Hoja de Trabajo para listado'!$DE$151:$DG$151,0)),0)+IFERROR(INDEX('Hoja de Trabajo para listado'!$CD$155:$DC$1048576,MATCH($A1013,'Hoja de Trabajo para listado'!$CD$155:$CD$1048576,0),MATCH((CUADRO!H$5&amp;$E1013),'Hoja de Trabajo para listado'!$CD$151:$DC$151,0)),0)</f>
        <v>0</v>
      </c>
      <c r="I1013" s="255">
        <f ca="1">+IFERROR(INDEX('Hoja de Trabajo para listado'!$A$155:$Z$1048576,MATCH($A1013,'Hoja de Trabajo para listado'!$A$155:$A$1048576,0),MATCH((CUADRO!I$5&amp;$E1013),'Hoja de Trabajo para listado'!$A$151:$Z$151,0)),0)+IFERROR(INDEX('Hoja de Trabajo para listado'!$AB$155:$BA$1048576,MATCH($A1013,'Hoja de Trabajo para listado'!$AB$155:$AB$1048576,0),MATCH((CUADRO!I$5&amp;$E1013),'Hoja de Trabajo para listado'!$AB$151:$BA$151,0)),0)+IFERROR(INDEX('Hoja de Trabajo para listado'!$BC$155:$CB$1048576,MATCH($A1013,'Hoja de Trabajo para listado'!$BC$155:$BC$1048576,0),MATCH((CUADRO!I$5&amp;$E1013),'Hoja de Trabajo para listado'!$BC$151:$CB$151,0)),0)+IFERROR(INDEX('Hoja de Trabajo para listado'!$DE$153:$DG$274,MATCH($A1013,'Hoja de Trabajo para listado'!$DE$153:$DE$1048576,0),MATCH((CUADRO!I$5&amp;$E1013),'Hoja de Trabajo para listado'!$DE$151:$DG$151,0)),0)+IFERROR(INDEX('Hoja de Trabajo para listado'!$CD$155:$DC$1048576,MATCH($A1013,'Hoja de Trabajo para listado'!$CD$155:$CD$1048576,0),MATCH((CUADRO!I$5&amp;$E1013),'Hoja de Trabajo para listado'!$CD$151:$DC$151,0)),0)</f>
        <v>0</v>
      </c>
      <c r="J1013" s="255">
        <f ca="1">+IFERROR(INDEX('Hoja de Trabajo para listado'!$A$155:$Z$1048576,MATCH($A1013,'Hoja de Trabajo para listado'!$A$155:$A$1048576,0),MATCH((CUADRO!J$5&amp;$E1013),'Hoja de Trabajo para listado'!$A$151:$Z$151,0)),0)+IFERROR(INDEX('Hoja de Trabajo para listado'!$AB$155:$BA$1048576,MATCH($A1013,'Hoja de Trabajo para listado'!$AB$155:$AB$1048576,0),MATCH((CUADRO!J$5&amp;$E1013),'Hoja de Trabajo para listado'!$AB$151:$BA$151,0)),0)+IFERROR(INDEX('Hoja de Trabajo para listado'!$BC$155:$CB$1048576,MATCH($A1013,'Hoja de Trabajo para listado'!$BC$155:$BC$1048576,0),MATCH((CUADRO!J$5&amp;$E1013),'Hoja de Trabajo para listado'!$BC$151:$CB$151,0)),0)+IFERROR(INDEX('Hoja de Trabajo para listado'!$DE$153:$DG$274,MATCH($A1013,'Hoja de Trabajo para listado'!$DE$153:$DE$1048576,0),MATCH((CUADRO!J$5&amp;$E1013),'Hoja de Trabajo para listado'!$DE$151:$DG$151,0)),0)+IFERROR(INDEX('Hoja de Trabajo para listado'!$CD$155:$DC$1048576,MATCH($A1013,'Hoja de Trabajo para listado'!$CD$155:$CD$1048576,0),MATCH((CUADRO!J$5&amp;$E1013),'Hoja de Trabajo para listado'!$CD$151:$DC$151,0)),0)</f>
        <v>0</v>
      </c>
      <c r="K1013" s="255">
        <f ca="1">+IFERROR(INDEX('Hoja de Trabajo para listado'!$A$155:$Z$1048576,MATCH($A1013,'Hoja de Trabajo para listado'!$A$155:$A$1048576,0),MATCH((CUADRO!K$5&amp;$E1013),'Hoja de Trabajo para listado'!$A$151:$Z$151,0)),0)+IFERROR(INDEX('Hoja de Trabajo para listado'!$AB$155:$BA$1048576,MATCH($A1013,'Hoja de Trabajo para listado'!$AB$155:$AB$1048576,0),MATCH((CUADRO!K$5&amp;$E1013),'Hoja de Trabajo para listado'!$AB$151:$BA$151,0)),0)+IFERROR(INDEX('Hoja de Trabajo para listado'!$BC$155:$CB$1048576,MATCH($A1013,'Hoja de Trabajo para listado'!$BC$155:$BC$1048576,0),MATCH((CUADRO!K$5&amp;$E1013),'Hoja de Trabajo para listado'!$BC$151:$CB$151,0)),0)+IFERROR(INDEX('Hoja de Trabajo para listado'!$DE$153:$DG$274,MATCH($A1013,'Hoja de Trabajo para listado'!$DE$153:$DE$1048576,0),MATCH((CUADRO!K$5&amp;$E1013),'Hoja de Trabajo para listado'!$DE$151:$DG$151,0)),0)+IFERROR(INDEX('Hoja de Trabajo para listado'!$CD$155:$DC$1048576,MATCH($A1013,'Hoja de Trabajo para listado'!$CD$155:$CD$1048576,0),MATCH((CUADRO!K$5&amp;$E1013),'Hoja de Trabajo para listado'!$CD$151:$DC$151,0)),0)</f>
        <v>0</v>
      </c>
      <c r="L1013" s="255">
        <f ca="1">+IFERROR(INDEX('Hoja de Trabajo para listado'!$A$155:$Z$1048576,MATCH($A1013,'Hoja de Trabajo para listado'!$A$155:$A$1048576,0),MATCH((CUADRO!L$5&amp;$E1013),'Hoja de Trabajo para listado'!$A$151:$Z$151,0)),0)+IFERROR(INDEX('Hoja de Trabajo para listado'!$AB$155:$BA$1048576,MATCH($A1013,'Hoja de Trabajo para listado'!$AB$155:$AB$1048576,0),MATCH((CUADRO!L$5&amp;$E1013),'Hoja de Trabajo para listado'!$AB$151:$BA$151,0)),0)+IFERROR(INDEX('Hoja de Trabajo para listado'!$BC$155:$CB$1048576,MATCH($A1013,'Hoja de Trabajo para listado'!$BC$155:$BC$1048576,0),MATCH((CUADRO!L$5&amp;$E1013),'Hoja de Trabajo para listado'!$BC$151:$CB$151,0)),0)+IFERROR(INDEX('Hoja de Trabajo para listado'!$DE$153:$DG$274,MATCH($A1013,'Hoja de Trabajo para listado'!$DE$153:$DE$1048576,0),MATCH((CUADRO!L$5&amp;$E1013),'Hoja de Trabajo para listado'!$DE$151:$DG$151,0)),0)+IFERROR(INDEX('Hoja de Trabajo para listado'!$CD$155:$DC$1048576,MATCH($A1013,'Hoja de Trabajo para listado'!$CD$155:$CD$1048576,0),MATCH((CUADRO!L$5&amp;$E1013),'Hoja de Trabajo para listado'!$CD$151:$DC$151,0)),0)</f>
        <v>0</v>
      </c>
      <c r="M1013" s="255">
        <f ca="1">+IFERROR(INDEX('Hoja de Trabajo para listado'!$A$155:$Z$1048576,MATCH($A1013,'Hoja de Trabajo para listado'!$A$155:$A$1048576,0),MATCH((CUADRO!M$5&amp;$E1013),'Hoja de Trabajo para listado'!$A$151:$Z$151,0)),0)+IFERROR(INDEX('Hoja de Trabajo para listado'!$AB$155:$BA$1048576,MATCH($A1013,'Hoja de Trabajo para listado'!$AB$155:$AB$1048576,0),MATCH((CUADRO!M$5&amp;$E1013),'Hoja de Trabajo para listado'!$AB$151:$BA$151,0)),0)+IFERROR(INDEX('Hoja de Trabajo para listado'!$BC$155:$CB$1048576,MATCH($A1013,'Hoja de Trabajo para listado'!$BC$155:$BC$1048576,0),MATCH((CUADRO!M$5&amp;$E1013),'Hoja de Trabajo para listado'!$BC$151:$CB$151,0)),0)+IFERROR(INDEX('Hoja de Trabajo para listado'!$DE$153:$DG$274,MATCH($A1013,'Hoja de Trabajo para listado'!$DE$153:$DE$1048576,0),MATCH((CUADRO!M$5&amp;$E1013),'Hoja de Trabajo para listado'!$DE$151:$DG$151,0)),0)+IFERROR(INDEX('Hoja de Trabajo para listado'!$CD$155:$DC$1048576,MATCH($A1013,'Hoja de Trabajo para listado'!$CD$155:$CD$1048576,0),MATCH((CUADRO!M$5&amp;$E1013),'Hoja de Trabajo para listado'!$CD$151:$DC$151,0)),0)</f>
        <v>0</v>
      </c>
      <c r="N1013" s="255">
        <f ca="1">+IFERROR(INDEX('Hoja de Trabajo para listado'!$A$155:$Z$1048576,MATCH($A1013,'Hoja de Trabajo para listado'!$A$155:$A$1048576,0),MATCH((CUADRO!N$5&amp;$E1013),'Hoja de Trabajo para listado'!$A$151:$Z$151,0)),0)+IFERROR(INDEX('Hoja de Trabajo para listado'!$AB$155:$BA$1048576,MATCH($A1013,'Hoja de Trabajo para listado'!$AB$155:$AB$1048576,0),MATCH((CUADRO!N$5&amp;$E1013),'Hoja de Trabajo para listado'!$AB$151:$BA$151,0)),0)+IFERROR(INDEX('Hoja de Trabajo para listado'!$BC$155:$CB$1048576,MATCH($A1013,'Hoja de Trabajo para listado'!$BC$155:$BC$1048576,0),MATCH((CUADRO!N$5&amp;$E1013),'Hoja de Trabajo para listado'!$BC$151:$CB$151,0)),0)+IFERROR(INDEX('Hoja de Trabajo para listado'!$DE$153:$DG$274,MATCH($A1013,'Hoja de Trabajo para listado'!$DE$153:$DE$1048576,0),MATCH((CUADRO!N$5&amp;$E1013),'Hoja de Trabajo para listado'!$DE$151:$DG$151,0)),0)+IFERROR(INDEX('Hoja de Trabajo para listado'!$CD$155:$DC$1048576,MATCH($A1013,'Hoja de Trabajo para listado'!$CD$155:$CD$1048576,0),MATCH((CUADRO!N$5&amp;$E1013),'Hoja de Trabajo para listado'!$CD$151:$DC$151,0)),0)</f>
        <v>0</v>
      </c>
      <c r="O1013" s="255">
        <f ca="1">+IFERROR(INDEX('Hoja de Trabajo para listado'!$A$155:$Z$1048576,MATCH($A1013,'Hoja de Trabajo para listado'!$A$155:$A$1048576,0),MATCH((CUADRO!O$5&amp;$E1013),'Hoja de Trabajo para listado'!$A$151:$Z$151,0)),0)+IFERROR(INDEX('Hoja de Trabajo para listado'!$AB$155:$BA$1048576,MATCH($A1013,'Hoja de Trabajo para listado'!$AB$155:$AB$1048576,0),MATCH((CUADRO!O$5&amp;$E1013),'Hoja de Trabajo para listado'!$AB$151:$BA$151,0)),0)+IFERROR(INDEX('Hoja de Trabajo para listado'!$BC$155:$CB$1048576,MATCH($A1013,'Hoja de Trabajo para listado'!$BC$155:$BC$1048576,0),MATCH((CUADRO!O$5&amp;$E1013),'Hoja de Trabajo para listado'!$BC$151:$CB$151,0)),0)+IFERROR(INDEX('Hoja de Trabajo para listado'!$DE$153:$DG$274,MATCH($A1013,'Hoja de Trabajo para listado'!$DE$153:$DE$1048576,0),MATCH((CUADRO!O$5&amp;$E1013),'Hoja de Trabajo para listado'!$DE$151:$DG$151,0)),0)+IFERROR(INDEX('Hoja de Trabajo para listado'!$CD$155:$DC$1048576,MATCH($A1013,'Hoja de Trabajo para listado'!$CD$155:$CD$1048576,0),MATCH((CUADRO!O$5&amp;$E1013),'Hoja de Trabajo para listado'!$CD$151:$DC$151,0)),0)</f>
        <v>0</v>
      </c>
      <c r="P1013" s="255">
        <f ca="1">+IFERROR(INDEX('Hoja de Trabajo para listado'!$A$155:$Z$1048576,MATCH($A1013,'Hoja de Trabajo para listado'!$A$155:$A$1048576,0),MATCH((CUADRO!P$5&amp;$E1013),'Hoja de Trabajo para listado'!$A$151:$Z$151,0)),0)+IFERROR(INDEX('Hoja de Trabajo para listado'!$AB$155:$BA$1048576,MATCH($A1013,'Hoja de Trabajo para listado'!$AB$155:$AB$1048576,0),MATCH((CUADRO!P$5&amp;$E1013),'Hoja de Trabajo para listado'!$AB$151:$BA$151,0)),0)+IFERROR(INDEX('Hoja de Trabajo para listado'!$BC$155:$CB$1048576,MATCH($A1013,'Hoja de Trabajo para listado'!$BC$155:$BC$1048576,0),MATCH((CUADRO!P$5&amp;$E1013),'Hoja de Trabajo para listado'!$BC$151:$CB$151,0)),0)+IFERROR(INDEX('Hoja de Trabajo para listado'!$DE$153:$DG$274,MATCH($A1013,'Hoja de Trabajo para listado'!$DE$153:$DE$1048576,0),MATCH((CUADRO!P$5&amp;$E1013),'Hoja de Trabajo para listado'!$DE$151:$DG$151,0)),0)+IFERROR(INDEX('Hoja de Trabajo para listado'!$CD$155:$DC$1048576,MATCH($A1013,'Hoja de Trabajo para listado'!$CD$155:$CD$1048576,0),MATCH((CUADRO!P$5&amp;$E1013),'Hoja de Trabajo para listado'!$CD$151:$DC$151,0)),0)</f>
        <v>0</v>
      </c>
      <c r="Q1013" s="255">
        <f ca="1">+IFERROR(INDEX('Hoja de Trabajo para listado'!$A$155:$Z$1048576,MATCH($A1013,'Hoja de Trabajo para listado'!$A$155:$A$1048576,0),MATCH((CUADRO!Q$5&amp;$E1013),'Hoja de Trabajo para listado'!$A$151:$Z$151,0)),0)+IFERROR(INDEX('Hoja de Trabajo para listado'!$AB$155:$BA$1048576,MATCH($A1013,'Hoja de Trabajo para listado'!$AB$155:$AB$1048576,0),MATCH((CUADRO!Q$5&amp;$E1013),'Hoja de Trabajo para listado'!$AB$151:$BA$151,0)),0)+IFERROR(INDEX('Hoja de Trabajo para listado'!$BC$155:$CB$1048576,MATCH($A1013,'Hoja de Trabajo para listado'!$BC$155:$BC$1048576,0),MATCH((CUADRO!Q$5&amp;$E1013),'Hoja de Trabajo para listado'!$BC$151:$CB$151,0)),0)+IFERROR(INDEX('Hoja de Trabajo para listado'!$DE$153:$DG$274,MATCH($A1013,'Hoja de Trabajo para listado'!$DE$153:$DE$1048576,0),MATCH((CUADRO!Q$5&amp;$E1013),'Hoja de Trabajo para listado'!$DE$151:$DG$151,0)),0)+IFERROR(INDEX('Hoja de Trabajo para listado'!$CD$155:$DC$1048576,MATCH($A1013,'Hoja de Trabajo para listado'!$CD$155:$CD$1048576,0),MATCH((CUADRO!Q$5&amp;$E1013),'Hoja de Trabajo para listado'!$CD$151:$DC$151,0)),0)</f>
        <v>0</v>
      </c>
      <c r="R1013" s="255">
        <f t="shared" ca="1" si="32"/>
        <v>0</v>
      </c>
      <c r="S1013" s="262">
        <f ca="1">+R1012+R1013</f>
        <v>0</v>
      </c>
      <c r="T1013" s="255">
        <f ca="1">+S1013</f>
        <v>0</v>
      </c>
      <c r="U1013" s="254">
        <f t="shared" si="33"/>
        <v>2</v>
      </c>
      <c r="V1013" s="362" t="str">
        <f>+VLOOKUP(A1013,bd_lista!$A$3:$E$590,5,FALSE)</f>
        <v>Gobiernos Autonomos Municipales</v>
      </c>
      <c r="W1013" s="362"/>
      <c r="X1013" s="254">
        <f>+VLOOKUP(A1013,[2]Sheet1!$A$13:$D$744,4,FALSE)</f>
        <v>0</v>
      </c>
      <c r="Y1013" s="254" t="e">
        <f>+VLOOKUP(X1013,bd_lista!$A$3:$C$590,3,FALSE)</f>
        <v>#N/A</v>
      </c>
      <c r="Z1013" s="314"/>
      <c r="AA1013" s="315"/>
    </row>
    <row r="1014" spans="1:27" customFormat="1" ht="15" hidden="1" customHeight="1">
      <c r="A1014" s="32">
        <v>1815</v>
      </c>
      <c r="B1014" s="306">
        <f>+A1014</f>
        <v>1815</v>
      </c>
      <c r="C1014" s="259" t="str">
        <f>+VLOOKUP(A1014,bd_lista!$A$3:$C$590,3,FALSE)</f>
        <v>Gobierno Autónomo Municipal de San Ramón</v>
      </c>
      <c r="D1014" s="361" t="str">
        <f>+C1014</f>
        <v>Gobierno Autónomo Municipal de San Ramón</v>
      </c>
      <c r="E1014" s="254" t="s">
        <v>1313</v>
      </c>
      <c r="F1014" s="255">
        <f ca="1">+IFERROR(INDEX('Hoja de Trabajo para listado'!$A$155:$Z$1048576,MATCH($A1014,'Hoja de Trabajo para listado'!$A$155:$A$1048576,0),MATCH((CUADRO!F$5&amp;$E1014),'Hoja de Trabajo para listado'!$A$151:$Z$151,0)),0)+IFERROR(INDEX('Hoja de Trabajo para listado'!$AB$155:$BA$1048576,MATCH($A1014,'Hoja de Trabajo para listado'!$AB$155:$AB$1048576,0),MATCH((CUADRO!F$5&amp;$E1014),'Hoja de Trabajo para listado'!$AB$151:$BA$151,0)),0)+IFERROR(INDEX('Hoja de Trabajo para listado'!$BC$155:$CB$1048576,MATCH($A1014,'Hoja de Trabajo para listado'!$BC$155:$BC$1048576,0),MATCH((CUADRO!F$5&amp;$E1014),'Hoja de Trabajo para listado'!$BC$151:$CB$151,0)),0)+IFERROR(INDEX('Hoja de Trabajo para listado'!$DE$153:$DG$274,MATCH($A1014,'Hoja de Trabajo para listado'!$DE$153:$DE$1048576,0),MATCH((CUADRO!F$5&amp;$E1014),'Hoja de Trabajo para listado'!$DE$151:$DG$151,0)),0)+IFERROR(INDEX('Hoja de Trabajo para listado'!$CD$155:$DC$1048576,MATCH($A1014,'Hoja de Trabajo para listado'!$CD$155:$CD$1048576,0),MATCH((CUADRO!F$5&amp;$E1014),'Hoja de Trabajo para listado'!$CD$151:$DC$151,0)),0)</f>
        <v>0</v>
      </c>
      <c r="G1014" s="255">
        <f ca="1">+IFERROR(INDEX('Hoja de Trabajo para listado'!$A$155:$Z$1048576,MATCH($A1014,'Hoja de Trabajo para listado'!$A$155:$A$1048576,0),MATCH((CUADRO!G$5&amp;$E1014),'Hoja de Trabajo para listado'!$A$151:$Z$151,0)),0)+IFERROR(INDEX('Hoja de Trabajo para listado'!$AB$155:$BA$1048576,MATCH($A1014,'Hoja de Trabajo para listado'!$AB$155:$AB$1048576,0),MATCH((CUADRO!G$5&amp;$E1014),'Hoja de Trabajo para listado'!$AB$151:$BA$151,0)),0)+IFERROR(INDEX('Hoja de Trabajo para listado'!$BC$155:$CB$1048576,MATCH($A1014,'Hoja de Trabajo para listado'!$BC$155:$BC$1048576,0),MATCH((CUADRO!G$5&amp;$E1014),'Hoja de Trabajo para listado'!$BC$151:$CB$151,0)),0)+IFERROR(INDEX('Hoja de Trabajo para listado'!$DE$153:$DG$274,MATCH($A1014,'Hoja de Trabajo para listado'!$DE$153:$DE$1048576,0),MATCH((CUADRO!G$5&amp;$E1014),'Hoja de Trabajo para listado'!$DE$151:$DG$151,0)),0)+IFERROR(INDEX('Hoja de Trabajo para listado'!$CD$155:$DC$1048576,MATCH($A1014,'Hoja de Trabajo para listado'!$CD$155:$CD$1048576,0),MATCH((CUADRO!G$5&amp;$E1014),'Hoja de Trabajo para listado'!$CD$151:$DC$151,0)),0)</f>
        <v>0</v>
      </c>
      <c r="H1014" s="255">
        <f ca="1">+IFERROR(INDEX('Hoja de Trabajo para listado'!$A$155:$Z$1048576,MATCH($A1014,'Hoja de Trabajo para listado'!$A$155:$A$1048576,0),MATCH((CUADRO!H$5&amp;$E1014),'Hoja de Trabajo para listado'!$A$151:$Z$151,0)),0)+IFERROR(INDEX('Hoja de Trabajo para listado'!$AB$155:$BA$1048576,MATCH($A1014,'Hoja de Trabajo para listado'!$AB$155:$AB$1048576,0),MATCH((CUADRO!H$5&amp;$E1014),'Hoja de Trabajo para listado'!$AB$151:$BA$151,0)),0)+IFERROR(INDEX('Hoja de Trabajo para listado'!$BC$155:$CB$1048576,MATCH($A1014,'Hoja de Trabajo para listado'!$BC$155:$BC$1048576,0),MATCH((CUADRO!H$5&amp;$E1014),'Hoja de Trabajo para listado'!$BC$151:$CB$151,0)),0)+IFERROR(INDEX('Hoja de Trabajo para listado'!$DE$153:$DG$274,MATCH($A1014,'Hoja de Trabajo para listado'!$DE$153:$DE$1048576,0),MATCH((CUADRO!H$5&amp;$E1014),'Hoja de Trabajo para listado'!$DE$151:$DG$151,0)),0)+IFERROR(INDEX('Hoja de Trabajo para listado'!$CD$155:$DC$1048576,MATCH($A1014,'Hoja de Trabajo para listado'!$CD$155:$CD$1048576,0),MATCH((CUADRO!H$5&amp;$E1014),'Hoja de Trabajo para listado'!$CD$151:$DC$151,0)),0)</f>
        <v>0</v>
      </c>
      <c r="I1014" s="255">
        <f ca="1">+IFERROR(INDEX('Hoja de Trabajo para listado'!$A$155:$Z$1048576,MATCH($A1014,'Hoja de Trabajo para listado'!$A$155:$A$1048576,0),MATCH((CUADRO!I$5&amp;$E1014),'Hoja de Trabajo para listado'!$A$151:$Z$151,0)),0)+IFERROR(INDEX('Hoja de Trabajo para listado'!$AB$155:$BA$1048576,MATCH($A1014,'Hoja de Trabajo para listado'!$AB$155:$AB$1048576,0),MATCH((CUADRO!I$5&amp;$E1014),'Hoja de Trabajo para listado'!$AB$151:$BA$151,0)),0)+IFERROR(INDEX('Hoja de Trabajo para listado'!$BC$155:$CB$1048576,MATCH($A1014,'Hoja de Trabajo para listado'!$BC$155:$BC$1048576,0),MATCH((CUADRO!I$5&amp;$E1014),'Hoja de Trabajo para listado'!$BC$151:$CB$151,0)),0)+IFERROR(INDEX('Hoja de Trabajo para listado'!$DE$153:$DG$274,MATCH($A1014,'Hoja de Trabajo para listado'!$DE$153:$DE$1048576,0),MATCH((CUADRO!I$5&amp;$E1014),'Hoja de Trabajo para listado'!$DE$151:$DG$151,0)),0)+IFERROR(INDEX('Hoja de Trabajo para listado'!$CD$155:$DC$1048576,MATCH($A1014,'Hoja de Trabajo para listado'!$CD$155:$CD$1048576,0),MATCH((CUADRO!I$5&amp;$E1014),'Hoja de Trabajo para listado'!$CD$151:$DC$151,0)),0)</f>
        <v>0</v>
      </c>
      <c r="J1014" s="255">
        <f ca="1">+IFERROR(INDEX('Hoja de Trabajo para listado'!$A$155:$Z$1048576,MATCH($A1014,'Hoja de Trabajo para listado'!$A$155:$A$1048576,0),MATCH((CUADRO!J$5&amp;$E1014),'Hoja de Trabajo para listado'!$A$151:$Z$151,0)),0)+IFERROR(INDEX('Hoja de Trabajo para listado'!$AB$155:$BA$1048576,MATCH($A1014,'Hoja de Trabajo para listado'!$AB$155:$AB$1048576,0),MATCH((CUADRO!J$5&amp;$E1014),'Hoja de Trabajo para listado'!$AB$151:$BA$151,0)),0)+IFERROR(INDEX('Hoja de Trabajo para listado'!$BC$155:$CB$1048576,MATCH($A1014,'Hoja de Trabajo para listado'!$BC$155:$BC$1048576,0),MATCH((CUADRO!J$5&amp;$E1014),'Hoja de Trabajo para listado'!$BC$151:$CB$151,0)),0)+IFERROR(INDEX('Hoja de Trabajo para listado'!$DE$153:$DG$274,MATCH($A1014,'Hoja de Trabajo para listado'!$DE$153:$DE$1048576,0),MATCH((CUADRO!J$5&amp;$E1014),'Hoja de Trabajo para listado'!$DE$151:$DG$151,0)),0)+IFERROR(INDEX('Hoja de Trabajo para listado'!$CD$155:$DC$1048576,MATCH($A1014,'Hoja de Trabajo para listado'!$CD$155:$CD$1048576,0),MATCH((CUADRO!J$5&amp;$E1014),'Hoja de Trabajo para listado'!$CD$151:$DC$151,0)),0)</f>
        <v>0</v>
      </c>
      <c r="K1014" s="255">
        <f ca="1">+IFERROR(INDEX('Hoja de Trabajo para listado'!$A$155:$Z$1048576,MATCH($A1014,'Hoja de Trabajo para listado'!$A$155:$A$1048576,0),MATCH((CUADRO!K$5&amp;$E1014),'Hoja de Trabajo para listado'!$A$151:$Z$151,0)),0)+IFERROR(INDEX('Hoja de Trabajo para listado'!$AB$155:$BA$1048576,MATCH($A1014,'Hoja de Trabajo para listado'!$AB$155:$AB$1048576,0),MATCH((CUADRO!K$5&amp;$E1014),'Hoja de Trabajo para listado'!$AB$151:$BA$151,0)),0)+IFERROR(INDEX('Hoja de Trabajo para listado'!$BC$155:$CB$1048576,MATCH($A1014,'Hoja de Trabajo para listado'!$BC$155:$BC$1048576,0),MATCH((CUADRO!K$5&amp;$E1014),'Hoja de Trabajo para listado'!$BC$151:$CB$151,0)),0)+IFERROR(INDEX('Hoja de Trabajo para listado'!$DE$153:$DG$274,MATCH($A1014,'Hoja de Trabajo para listado'!$DE$153:$DE$1048576,0),MATCH((CUADRO!K$5&amp;$E1014),'Hoja de Trabajo para listado'!$DE$151:$DG$151,0)),0)+IFERROR(INDEX('Hoja de Trabajo para listado'!$CD$155:$DC$1048576,MATCH($A1014,'Hoja de Trabajo para listado'!$CD$155:$CD$1048576,0),MATCH((CUADRO!K$5&amp;$E1014),'Hoja de Trabajo para listado'!$CD$151:$DC$151,0)),0)</f>
        <v>0</v>
      </c>
      <c r="L1014" s="255">
        <f ca="1">+IFERROR(INDEX('Hoja de Trabajo para listado'!$A$155:$Z$1048576,MATCH($A1014,'Hoja de Trabajo para listado'!$A$155:$A$1048576,0),MATCH((CUADRO!L$5&amp;$E1014),'Hoja de Trabajo para listado'!$A$151:$Z$151,0)),0)+IFERROR(INDEX('Hoja de Trabajo para listado'!$AB$155:$BA$1048576,MATCH($A1014,'Hoja de Trabajo para listado'!$AB$155:$AB$1048576,0),MATCH((CUADRO!L$5&amp;$E1014),'Hoja de Trabajo para listado'!$AB$151:$BA$151,0)),0)+IFERROR(INDEX('Hoja de Trabajo para listado'!$BC$155:$CB$1048576,MATCH($A1014,'Hoja de Trabajo para listado'!$BC$155:$BC$1048576,0),MATCH((CUADRO!L$5&amp;$E1014),'Hoja de Trabajo para listado'!$BC$151:$CB$151,0)),0)+IFERROR(INDEX('Hoja de Trabajo para listado'!$DE$153:$DG$274,MATCH($A1014,'Hoja de Trabajo para listado'!$DE$153:$DE$1048576,0),MATCH((CUADRO!L$5&amp;$E1014),'Hoja de Trabajo para listado'!$DE$151:$DG$151,0)),0)+IFERROR(INDEX('Hoja de Trabajo para listado'!$CD$155:$DC$1048576,MATCH($A1014,'Hoja de Trabajo para listado'!$CD$155:$CD$1048576,0),MATCH((CUADRO!L$5&amp;$E1014),'Hoja de Trabajo para listado'!$CD$151:$DC$151,0)),0)</f>
        <v>0</v>
      </c>
      <c r="M1014" s="255">
        <f ca="1">+IFERROR(INDEX('Hoja de Trabajo para listado'!$A$155:$Z$1048576,MATCH($A1014,'Hoja de Trabajo para listado'!$A$155:$A$1048576,0),MATCH((CUADRO!M$5&amp;$E1014),'Hoja de Trabajo para listado'!$A$151:$Z$151,0)),0)+IFERROR(INDEX('Hoja de Trabajo para listado'!$AB$155:$BA$1048576,MATCH($A1014,'Hoja de Trabajo para listado'!$AB$155:$AB$1048576,0),MATCH((CUADRO!M$5&amp;$E1014),'Hoja de Trabajo para listado'!$AB$151:$BA$151,0)),0)+IFERROR(INDEX('Hoja de Trabajo para listado'!$BC$155:$CB$1048576,MATCH($A1014,'Hoja de Trabajo para listado'!$BC$155:$BC$1048576,0),MATCH((CUADRO!M$5&amp;$E1014),'Hoja de Trabajo para listado'!$BC$151:$CB$151,0)),0)+IFERROR(INDEX('Hoja de Trabajo para listado'!$DE$153:$DG$274,MATCH($A1014,'Hoja de Trabajo para listado'!$DE$153:$DE$1048576,0),MATCH((CUADRO!M$5&amp;$E1014),'Hoja de Trabajo para listado'!$DE$151:$DG$151,0)),0)+IFERROR(INDEX('Hoja de Trabajo para listado'!$CD$155:$DC$1048576,MATCH($A1014,'Hoja de Trabajo para listado'!$CD$155:$CD$1048576,0),MATCH((CUADRO!M$5&amp;$E1014),'Hoja de Trabajo para listado'!$CD$151:$DC$151,0)),0)</f>
        <v>0</v>
      </c>
      <c r="N1014" s="255">
        <f ca="1">+IFERROR(INDEX('Hoja de Trabajo para listado'!$A$155:$Z$1048576,MATCH($A1014,'Hoja de Trabajo para listado'!$A$155:$A$1048576,0),MATCH((CUADRO!N$5&amp;$E1014),'Hoja de Trabajo para listado'!$A$151:$Z$151,0)),0)+IFERROR(INDEX('Hoja de Trabajo para listado'!$AB$155:$BA$1048576,MATCH($A1014,'Hoja de Trabajo para listado'!$AB$155:$AB$1048576,0),MATCH((CUADRO!N$5&amp;$E1014),'Hoja de Trabajo para listado'!$AB$151:$BA$151,0)),0)+IFERROR(INDEX('Hoja de Trabajo para listado'!$BC$155:$CB$1048576,MATCH($A1014,'Hoja de Trabajo para listado'!$BC$155:$BC$1048576,0),MATCH((CUADRO!N$5&amp;$E1014),'Hoja de Trabajo para listado'!$BC$151:$CB$151,0)),0)+IFERROR(INDEX('Hoja de Trabajo para listado'!$DE$153:$DG$274,MATCH($A1014,'Hoja de Trabajo para listado'!$DE$153:$DE$1048576,0),MATCH((CUADRO!N$5&amp;$E1014),'Hoja de Trabajo para listado'!$DE$151:$DG$151,0)),0)+IFERROR(INDEX('Hoja de Trabajo para listado'!$CD$155:$DC$1048576,MATCH($A1014,'Hoja de Trabajo para listado'!$CD$155:$CD$1048576,0),MATCH((CUADRO!N$5&amp;$E1014),'Hoja de Trabajo para listado'!$CD$151:$DC$151,0)),0)</f>
        <v>0</v>
      </c>
      <c r="O1014" s="255">
        <f ca="1">+IFERROR(INDEX('Hoja de Trabajo para listado'!$A$155:$Z$1048576,MATCH($A1014,'Hoja de Trabajo para listado'!$A$155:$A$1048576,0),MATCH((CUADRO!O$5&amp;$E1014),'Hoja de Trabajo para listado'!$A$151:$Z$151,0)),0)+IFERROR(INDEX('Hoja de Trabajo para listado'!$AB$155:$BA$1048576,MATCH($A1014,'Hoja de Trabajo para listado'!$AB$155:$AB$1048576,0),MATCH((CUADRO!O$5&amp;$E1014),'Hoja de Trabajo para listado'!$AB$151:$BA$151,0)),0)+IFERROR(INDEX('Hoja de Trabajo para listado'!$BC$155:$CB$1048576,MATCH($A1014,'Hoja de Trabajo para listado'!$BC$155:$BC$1048576,0),MATCH((CUADRO!O$5&amp;$E1014),'Hoja de Trabajo para listado'!$BC$151:$CB$151,0)),0)+IFERROR(INDEX('Hoja de Trabajo para listado'!$DE$153:$DG$274,MATCH($A1014,'Hoja de Trabajo para listado'!$DE$153:$DE$1048576,0),MATCH((CUADRO!O$5&amp;$E1014),'Hoja de Trabajo para listado'!$DE$151:$DG$151,0)),0)+IFERROR(INDEX('Hoja de Trabajo para listado'!$CD$155:$DC$1048576,MATCH($A1014,'Hoja de Trabajo para listado'!$CD$155:$CD$1048576,0),MATCH((CUADRO!O$5&amp;$E1014),'Hoja de Trabajo para listado'!$CD$151:$DC$151,0)),0)</f>
        <v>0</v>
      </c>
      <c r="P1014" s="255">
        <f ca="1">+IFERROR(INDEX('Hoja de Trabajo para listado'!$A$155:$Z$1048576,MATCH($A1014,'Hoja de Trabajo para listado'!$A$155:$A$1048576,0),MATCH((CUADRO!P$5&amp;$E1014),'Hoja de Trabajo para listado'!$A$151:$Z$151,0)),0)+IFERROR(INDEX('Hoja de Trabajo para listado'!$AB$155:$BA$1048576,MATCH($A1014,'Hoja de Trabajo para listado'!$AB$155:$AB$1048576,0),MATCH((CUADRO!P$5&amp;$E1014),'Hoja de Trabajo para listado'!$AB$151:$BA$151,0)),0)+IFERROR(INDEX('Hoja de Trabajo para listado'!$BC$155:$CB$1048576,MATCH($A1014,'Hoja de Trabajo para listado'!$BC$155:$BC$1048576,0),MATCH((CUADRO!P$5&amp;$E1014),'Hoja de Trabajo para listado'!$BC$151:$CB$151,0)),0)+IFERROR(INDEX('Hoja de Trabajo para listado'!$DE$153:$DG$274,MATCH($A1014,'Hoja de Trabajo para listado'!$DE$153:$DE$1048576,0),MATCH((CUADRO!P$5&amp;$E1014),'Hoja de Trabajo para listado'!$DE$151:$DG$151,0)),0)+IFERROR(INDEX('Hoja de Trabajo para listado'!$CD$155:$DC$1048576,MATCH($A1014,'Hoja de Trabajo para listado'!$CD$155:$CD$1048576,0),MATCH((CUADRO!P$5&amp;$E1014),'Hoja de Trabajo para listado'!$CD$151:$DC$151,0)),0)</f>
        <v>0</v>
      </c>
      <c r="Q1014" s="255">
        <f ca="1">+IFERROR(INDEX('Hoja de Trabajo para listado'!$A$155:$Z$1048576,MATCH($A1014,'Hoja de Trabajo para listado'!$A$155:$A$1048576,0),MATCH((CUADRO!Q$5&amp;$E1014),'Hoja de Trabajo para listado'!$A$151:$Z$151,0)),0)+IFERROR(INDEX('Hoja de Trabajo para listado'!$AB$155:$BA$1048576,MATCH($A1014,'Hoja de Trabajo para listado'!$AB$155:$AB$1048576,0),MATCH((CUADRO!Q$5&amp;$E1014),'Hoja de Trabajo para listado'!$AB$151:$BA$151,0)),0)+IFERROR(INDEX('Hoja de Trabajo para listado'!$BC$155:$CB$1048576,MATCH($A1014,'Hoja de Trabajo para listado'!$BC$155:$BC$1048576,0),MATCH((CUADRO!Q$5&amp;$E1014),'Hoja de Trabajo para listado'!$BC$151:$CB$151,0)),0)+IFERROR(INDEX('Hoja de Trabajo para listado'!$DE$153:$DG$274,MATCH($A1014,'Hoja de Trabajo para listado'!$DE$153:$DE$1048576,0),MATCH((CUADRO!Q$5&amp;$E1014),'Hoja de Trabajo para listado'!$DE$151:$DG$151,0)),0)+IFERROR(INDEX('Hoja de Trabajo para listado'!$CD$155:$DC$1048576,MATCH($A1014,'Hoja de Trabajo para listado'!$CD$155:$CD$1048576,0),MATCH((CUADRO!Q$5&amp;$E1014),'Hoja de Trabajo para listado'!$CD$151:$DC$151,0)),0)</f>
        <v>0</v>
      </c>
      <c r="R1014" s="255">
        <f t="shared" ca="1" si="32"/>
        <v>0</v>
      </c>
      <c r="S1014" s="262"/>
      <c r="T1014" s="283">
        <f ca="1">+T1015</f>
        <v>0</v>
      </c>
      <c r="U1014" s="291">
        <f t="shared" si="33"/>
        <v>1</v>
      </c>
      <c r="V1014" s="362" t="str">
        <f>+VLOOKUP(A1014,bd_lista!$A$3:$E$590,5,FALSE)</f>
        <v>Gobiernos Autonomos Municipales</v>
      </c>
      <c r="W1014" s="361" t="str">
        <f>+V1014</f>
        <v>Gobiernos Autonomos Municipales</v>
      </c>
      <c r="X1014" s="254">
        <f>+VLOOKUP(A1014,[2]Sheet1!$A$13:$D$744,4,FALSE)</f>
        <v>0</v>
      </c>
      <c r="Y1014" s="254" t="e">
        <f>+VLOOKUP(X1014,bd_lista!$A$3:$C$590,3,FALSE)</f>
        <v>#N/A</v>
      </c>
      <c r="Z1014" s="316">
        <f>+X1014</f>
        <v>0</v>
      </c>
      <c r="AA1014" s="317" t="e">
        <f>+Y1014</f>
        <v>#N/A</v>
      </c>
    </row>
    <row r="1015" spans="1:27" customFormat="1" ht="15" hidden="1" customHeight="1">
      <c r="A1015" s="32">
        <v>1815</v>
      </c>
      <c r="B1015" s="307"/>
      <c r="C1015" s="259" t="str">
        <f>+VLOOKUP(A1015,bd_lista!$A$3:$C$590,3,FALSE)</f>
        <v>Gobierno Autónomo Municipal de San Ramón</v>
      </c>
      <c r="D1015" s="362"/>
      <c r="E1015" s="256" t="s">
        <v>1314</v>
      </c>
      <c r="F1015" s="257">
        <f ca="1">+IFERROR(INDEX('Hoja de Trabajo para listado'!$A$155:$Z$1048576,MATCH($A1015,'Hoja de Trabajo para listado'!$A$155:$A$1048576,0),MATCH((CUADRO!F$5&amp;$E1015),'Hoja de Trabajo para listado'!$A$151:$Z$151,0)),0)+IFERROR(INDEX('Hoja de Trabajo para listado'!$AB$155:$BA$1048576,MATCH($A1015,'Hoja de Trabajo para listado'!$AB$155:$AB$1048576,0),MATCH((CUADRO!F$5&amp;$E1015),'Hoja de Trabajo para listado'!$AB$151:$BA$151,0)),0)+IFERROR(INDEX('Hoja de Trabajo para listado'!$BC$155:$CB$1048576,MATCH($A1015,'Hoja de Trabajo para listado'!$BC$155:$BC$1048576,0),MATCH((CUADRO!F$5&amp;$E1015),'Hoja de Trabajo para listado'!$BC$151:$CB$151,0)),0)+IFERROR(INDEX('Hoja de Trabajo para listado'!$DE$153:$DG$274,MATCH($A1015,'Hoja de Trabajo para listado'!$DE$153:$DE$1048576,0),MATCH((CUADRO!F$5&amp;$E1015),'Hoja de Trabajo para listado'!$DE$151:$DG$151,0)),0)+IFERROR(INDEX('Hoja de Trabajo para listado'!$CD$155:$DC$1048576,MATCH($A1015,'Hoja de Trabajo para listado'!$CD$155:$CD$1048576,0),MATCH((CUADRO!F$5&amp;$E1015),'Hoja de Trabajo para listado'!$CD$151:$DC$151,0)),0)</f>
        <v>0</v>
      </c>
      <c r="G1015" s="257">
        <f ca="1">+IFERROR(INDEX('Hoja de Trabajo para listado'!$A$155:$Z$1048576,MATCH($A1015,'Hoja de Trabajo para listado'!$A$155:$A$1048576,0),MATCH((CUADRO!G$5&amp;$E1015),'Hoja de Trabajo para listado'!$A$151:$Z$151,0)),0)+IFERROR(INDEX('Hoja de Trabajo para listado'!$AB$155:$BA$1048576,MATCH($A1015,'Hoja de Trabajo para listado'!$AB$155:$AB$1048576,0),MATCH((CUADRO!G$5&amp;$E1015),'Hoja de Trabajo para listado'!$AB$151:$BA$151,0)),0)+IFERROR(INDEX('Hoja de Trabajo para listado'!$BC$155:$CB$1048576,MATCH($A1015,'Hoja de Trabajo para listado'!$BC$155:$BC$1048576,0),MATCH((CUADRO!G$5&amp;$E1015),'Hoja de Trabajo para listado'!$BC$151:$CB$151,0)),0)+IFERROR(INDEX('Hoja de Trabajo para listado'!$DE$153:$DG$274,MATCH($A1015,'Hoja de Trabajo para listado'!$DE$153:$DE$1048576,0),MATCH((CUADRO!G$5&amp;$E1015),'Hoja de Trabajo para listado'!$DE$151:$DG$151,0)),0)+IFERROR(INDEX('Hoja de Trabajo para listado'!$CD$155:$DC$1048576,MATCH($A1015,'Hoja de Trabajo para listado'!$CD$155:$CD$1048576,0),MATCH((CUADRO!G$5&amp;$E1015),'Hoja de Trabajo para listado'!$CD$151:$DC$151,0)),0)</f>
        <v>0</v>
      </c>
      <c r="H1015" s="257">
        <f ca="1">+IFERROR(INDEX('Hoja de Trabajo para listado'!$A$155:$Z$1048576,MATCH($A1015,'Hoja de Trabajo para listado'!$A$155:$A$1048576,0),MATCH((CUADRO!H$5&amp;$E1015),'Hoja de Trabajo para listado'!$A$151:$Z$151,0)),0)+IFERROR(INDEX('Hoja de Trabajo para listado'!$AB$155:$BA$1048576,MATCH($A1015,'Hoja de Trabajo para listado'!$AB$155:$AB$1048576,0),MATCH((CUADRO!H$5&amp;$E1015),'Hoja de Trabajo para listado'!$AB$151:$BA$151,0)),0)+IFERROR(INDEX('Hoja de Trabajo para listado'!$BC$155:$CB$1048576,MATCH($A1015,'Hoja de Trabajo para listado'!$BC$155:$BC$1048576,0),MATCH((CUADRO!H$5&amp;$E1015),'Hoja de Trabajo para listado'!$BC$151:$CB$151,0)),0)+IFERROR(INDEX('Hoja de Trabajo para listado'!$DE$153:$DG$274,MATCH($A1015,'Hoja de Trabajo para listado'!$DE$153:$DE$1048576,0),MATCH((CUADRO!H$5&amp;$E1015),'Hoja de Trabajo para listado'!$DE$151:$DG$151,0)),0)+IFERROR(INDEX('Hoja de Trabajo para listado'!$CD$155:$DC$1048576,MATCH($A1015,'Hoja de Trabajo para listado'!$CD$155:$CD$1048576,0),MATCH((CUADRO!H$5&amp;$E1015),'Hoja de Trabajo para listado'!$CD$151:$DC$151,0)),0)</f>
        <v>0</v>
      </c>
      <c r="I1015" s="257">
        <f ca="1">+IFERROR(INDEX('Hoja de Trabajo para listado'!$A$155:$Z$1048576,MATCH($A1015,'Hoja de Trabajo para listado'!$A$155:$A$1048576,0),MATCH((CUADRO!I$5&amp;$E1015),'Hoja de Trabajo para listado'!$A$151:$Z$151,0)),0)+IFERROR(INDEX('Hoja de Trabajo para listado'!$AB$155:$BA$1048576,MATCH($A1015,'Hoja de Trabajo para listado'!$AB$155:$AB$1048576,0),MATCH((CUADRO!I$5&amp;$E1015),'Hoja de Trabajo para listado'!$AB$151:$BA$151,0)),0)+IFERROR(INDEX('Hoja de Trabajo para listado'!$BC$155:$CB$1048576,MATCH($A1015,'Hoja de Trabajo para listado'!$BC$155:$BC$1048576,0),MATCH((CUADRO!I$5&amp;$E1015),'Hoja de Trabajo para listado'!$BC$151:$CB$151,0)),0)+IFERROR(INDEX('Hoja de Trabajo para listado'!$DE$153:$DG$274,MATCH($A1015,'Hoja de Trabajo para listado'!$DE$153:$DE$1048576,0),MATCH((CUADRO!I$5&amp;$E1015),'Hoja de Trabajo para listado'!$DE$151:$DG$151,0)),0)+IFERROR(INDEX('Hoja de Trabajo para listado'!$CD$155:$DC$1048576,MATCH($A1015,'Hoja de Trabajo para listado'!$CD$155:$CD$1048576,0),MATCH((CUADRO!I$5&amp;$E1015),'Hoja de Trabajo para listado'!$CD$151:$DC$151,0)),0)</f>
        <v>0</v>
      </c>
      <c r="J1015" s="257">
        <f ca="1">+IFERROR(INDEX('Hoja de Trabajo para listado'!$A$155:$Z$1048576,MATCH($A1015,'Hoja de Trabajo para listado'!$A$155:$A$1048576,0),MATCH((CUADRO!J$5&amp;$E1015),'Hoja de Trabajo para listado'!$A$151:$Z$151,0)),0)+IFERROR(INDEX('Hoja de Trabajo para listado'!$AB$155:$BA$1048576,MATCH($A1015,'Hoja de Trabajo para listado'!$AB$155:$AB$1048576,0),MATCH((CUADRO!J$5&amp;$E1015),'Hoja de Trabajo para listado'!$AB$151:$BA$151,0)),0)+IFERROR(INDEX('Hoja de Trabajo para listado'!$BC$155:$CB$1048576,MATCH($A1015,'Hoja de Trabajo para listado'!$BC$155:$BC$1048576,0),MATCH((CUADRO!J$5&amp;$E1015),'Hoja de Trabajo para listado'!$BC$151:$CB$151,0)),0)+IFERROR(INDEX('Hoja de Trabajo para listado'!$DE$153:$DG$274,MATCH($A1015,'Hoja de Trabajo para listado'!$DE$153:$DE$1048576,0),MATCH((CUADRO!J$5&amp;$E1015),'Hoja de Trabajo para listado'!$DE$151:$DG$151,0)),0)+IFERROR(INDEX('Hoja de Trabajo para listado'!$CD$155:$DC$1048576,MATCH($A1015,'Hoja de Trabajo para listado'!$CD$155:$CD$1048576,0),MATCH((CUADRO!J$5&amp;$E1015),'Hoja de Trabajo para listado'!$CD$151:$DC$151,0)),0)</f>
        <v>0</v>
      </c>
      <c r="K1015" s="257">
        <f ca="1">+IFERROR(INDEX('Hoja de Trabajo para listado'!$A$155:$Z$1048576,MATCH($A1015,'Hoja de Trabajo para listado'!$A$155:$A$1048576,0),MATCH((CUADRO!K$5&amp;$E1015),'Hoja de Trabajo para listado'!$A$151:$Z$151,0)),0)+IFERROR(INDEX('Hoja de Trabajo para listado'!$AB$155:$BA$1048576,MATCH($A1015,'Hoja de Trabajo para listado'!$AB$155:$AB$1048576,0),MATCH((CUADRO!K$5&amp;$E1015),'Hoja de Trabajo para listado'!$AB$151:$BA$151,0)),0)+IFERROR(INDEX('Hoja de Trabajo para listado'!$BC$155:$CB$1048576,MATCH($A1015,'Hoja de Trabajo para listado'!$BC$155:$BC$1048576,0),MATCH((CUADRO!K$5&amp;$E1015),'Hoja de Trabajo para listado'!$BC$151:$CB$151,0)),0)+IFERROR(INDEX('Hoja de Trabajo para listado'!$DE$153:$DG$274,MATCH($A1015,'Hoja de Trabajo para listado'!$DE$153:$DE$1048576,0),MATCH((CUADRO!K$5&amp;$E1015),'Hoja de Trabajo para listado'!$DE$151:$DG$151,0)),0)+IFERROR(INDEX('Hoja de Trabajo para listado'!$CD$155:$DC$1048576,MATCH($A1015,'Hoja de Trabajo para listado'!$CD$155:$CD$1048576,0),MATCH((CUADRO!K$5&amp;$E1015),'Hoja de Trabajo para listado'!$CD$151:$DC$151,0)),0)</f>
        <v>0</v>
      </c>
      <c r="L1015" s="257">
        <f ca="1">+IFERROR(INDEX('Hoja de Trabajo para listado'!$A$155:$Z$1048576,MATCH($A1015,'Hoja de Trabajo para listado'!$A$155:$A$1048576,0),MATCH((CUADRO!L$5&amp;$E1015),'Hoja de Trabajo para listado'!$A$151:$Z$151,0)),0)+IFERROR(INDEX('Hoja de Trabajo para listado'!$AB$155:$BA$1048576,MATCH($A1015,'Hoja de Trabajo para listado'!$AB$155:$AB$1048576,0),MATCH((CUADRO!L$5&amp;$E1015),'Hoja de Trabajo para listado'!$AB$151:$BA$151,0)),0)+IFERROR(INDEX('Hoja de Trabajo para listado'!$BC$155:$CB$1048576,MATCH($A1015,'Hoja de Trabajo para listado'!$BC$155:$BC$1048576,0),MATCH((CUADRO!L$5&amp;$E1015),'Hoja de Trabajo para listado'!$BC$151:$CB$151,0)),0)+IFERROR(INDEX('Hoja de Trabajo para listado'!$DE$153:$DG$274,MATCH($A1015,'Hoja de Trabajo para listado'!$DE$153:$DE$1048576,0),MATCH((CUADRO!L$5&amp;$E1015),'Hoja de Trabajo para listado'!$DE$151:$DG$151,0)),0)+IFERROR(INDEX('Hoja de Trabajo para listado'!$CD$155:$DC$1048576,MATCH($A1015,'Hoja de Trabajo para listado'!$CD$155:$CD$1048576,0),MATCH((CUADRO!L$5&amp;$E1015),'Hoja de Trabajo para listado'!$CD$151:$DC$151,0)),0)</f>
        <v>0</v>
      </c>
      <c r="M1015" s="257">
        <f ca="1">+IFERROR(INDEX('Hoja de Trabajo para listado'!$A$155:$Z$1048576,MATCH($A1015,'Hoja de Trabajo para listado'!$A$155:$A$1048576,0),MATCH((CUADRO!M$5&amp;$E1015),'Hoja de Trabajo para listado'!$A$151:$Z$151,0)),0)+IFERROR(INDEX('Hoja de Trabajo para listado'!$AB$155:$BA$1048576,MATCH($A1015,'Hoja de Trabajo para listado'!$AB$155:$AB$1048576,0),MATCH((CUADRO!M$5&amp;$E1015),'Hoja de Trabajo para listado'!$AB$151:$BA$151,0)),0)+IFERROR(INDEX('Hoja de Trabajo para listado'!$BC$155:$CB$1048576,MATCH($A1015,'Hoja de Trabajo para listado'!$BC$155:$BC$1048576,0),MATCH((CUADRO!M$5&amp;$E1015),'Hoja de Trabajo para listado'!$BC$151:$CB$151,0)),0)+IFERROR(INDEX('Hoja de Trabajo para listado'!$DE$153:$DG$274,MATCH($A1015,'Hoja de Trabajo para listado'!$DE$153:$DE$1048576,0),MATCH((CUADRO!M$5&amp;$E1015),'Hoja de Trabajo para listado'!$DE$151:$DG$151,0)),0)+IFERROR(INDEX('Hoja de Trabajo para listado'!$CD$155:$DC$1048576,MATCH($A1015,'Hoja de Trabajo para listado'!$CD$155:$CD$1048576,0),MATCH((CUADRO!M$5&amp;$E1015),'Hoja de Trabajo para listado'!$CD$151:$DC$151,0)),0)</f>
        <v>0</v>
      </c>
      <c r="N1015" s="257">
        <f ca="1">+IFERROR(INDEX('Hoja de Trabajo para listado'!$A$155:$Z$1048576,MATCH($A1015,'Hoja de Trabajo para listado'!$A$155:$A$1048576,0),MATCH((CUADRO!N$5&amp;$E1015),'Hoja de Trabajo para listado'!$A$151:$Z$151,0)),0)+IFERROR(INDEX('Hoja de Trabajo para listado'!$AB$155:$BA$1048576,MATCH($A1015,'Hoja de Trabajo para listado'!$AB$155:$AB$1048576,0),MATCH((CUADRO!N$5&amp;$E1015),'Hoja de Trabajo para listado'!$AB$151:$BA$151,0)),0)+IFERROR(INDEX('Hoja de Trabajo para listado'!$BC$155:$CB$1048576,MATCH($A1015,'Hoja de Trabajo para listado'!$BC$155:$BC$1048576,0),MATCH((CUADRO!N$5&amp;$E1015),'Hoja de Trabajo para listado'!$BC$151:$CB$151,0)),0)+IFERROR(INDEX('Hoja de Trabajo para listado'!$DE$153:$DG$274,MATCH($A1015,'Hoja de Trabajo para listado'!$DE$153:$DE$1048576,0),MATCH((CUADRO!N$5&amp;$E1015),'Hoja de Trabajo para listado'!$DE$151:$DG$151,0)),0)+IFERROR(INDEX('Hoja de Trabajo para listado'!$CD$155:$DC$1048576,MATCH($A1015,'Hoja de Trabajo para listado'!$CD$155:$CD$1048576,0),MATCH((CUADRO!N$5&amp;$E1015),'Hoja de Trabajo para listado'!$CD$151:$DC$151,0)),0)</f>
        <v>0</v>
      </c>
      <c r="O1015" s="257">
        <f ca="1">+IFERROR(INDEX('Hoja de Trabajo para listado'!$A$155:$Z$1048576,MATCH($A1015,'Hoja de Trabajo para listado'!$A$155:$A$1048576,0),MATCH((CUADRO!O$5&amp;$E1015),'Hoja de Trabajo para listado'!$A$151:$Z$151,0)),0)+IFERROR(INDEX('Hoja de Trabajo para listado'!$AB$155:$BA$1048576,MATCH($A1015,'Hoja de Trabajo para listado'!$AB$155:$AB$1048576,0),MATCH((CUADRO!O$5&amp;$E1015),'Hoja de Trabajo para listado'!$AB$151:$BA$151,0)),0)+IFERROR(INDEX('Hoja de Trabajo para listado'!$BC$155:$CB$1048576,MATCH($A1015,'Hoja de Trabajo para listado'!$BC$155:$BC$1048576,0),MATCH((CUADRO!O$5&amp;$E1015),'Hoja de Trabajo para listado'!$BC$151:$CB$151,0)),0)+IFERROR(INDEX('Hoja de Trabajo para listado'!$DE$153:$DG$274,MATCH($A1015,'Hoja de Trabajo para listado'!$DE$153:$DE$1048576,0),MATCH((CUADRO!O$5&amp;$E1015),'Hoja de Trabajo para listado'!$DE$151:$DG$151,0)),0)+IFERROR(INDEX('Hoja de Trabajo para listado'!$CD$155:$DC$1048576,MATCH($A1015,'Hoja de Trabajo para listado'!$CD$155:$CD$1048576,0),MATCH((CUADRO!O$5&amp;$E1015),'Hoja de Trabajo para listado'!$CD$151:$DC$151,0)),0)</f>
        <v>0</v>
      </c>
      <c r="P1015" s="257">
        <f ca="1">+IFERROR(INDEX('Hoja de Trabajo para listado'!$A$155:$Z$1048576,MATCH($A1015,'Hoja de Trabajo para listado'!$A$155:$A$1048576,0),MATCH((CUADRO!P$5&amp;$E1015),'Hoja de Trabajo para listado'!$A$151:$Z$151,0)),0)+IFERROR(INDEX('Hoja de Trabajo para listado'!$AB$155:$BA$1048576,MATCH($A1015,'Hoja de Trabajo para listado'!$AB$155:$AB$1048576,0),MATCH((CUADRO!P$5&amp;$E1015),'Hoja de Trabajo para listado'!$AB$151:$BA$151,0)),0)+IFERROR(INDEX('Hoja de Trabajo para listado'!$BC$155:$CB$1048576,MATCH($A1015,'Hoja de Trabajo para listado'!$BC$155:$BC$1048576,0),MATCH((CUADRO!P$5&amp;$E1015),'Hoja de Trabajo para listado'!$BC$151:$CB$151,0)),0)+IFERROR(INDEX('Hoja de Trabajo para listado'!$DE$153:$DG$274,MATCH($A1015,'Hoja de Trabajo para listado'!$DE$153:$DE$1048576,0),MATCH((CUADRO!P$5&amp;$E1015),'Hoja de Trabajo para listado'!$DE$151:$DG$151,0)),0)+IFERROR(INDEX('Hoja de Trabajo para listado'!$CD$155:$DC$1048576,MATCH($A1015,'Hoja de Trabajo para listado'!$CD$155:$CD$1048576,0),MATCH((CUADRO!P$5&amp;$E1015),'Hoja de Trabajo para listado'!$CD$151:$DC$151,0)),0)</f>
        <v>0</v>
      </c>
      <c r="Q1015" s="257">
        <f ca="1">+IFERROR(INDEX('Hoja de Trabajo para listado'!$A$155:$Z$1048576,MATCH($A1015,'Hoja de Trabajo para listado'!$A$155:$A$1048576,0),MATCH((CUADRO!Q$5&amp;$E1015),'Hoja de Trabajo para listado'!$A$151:$Z$151,0)),0)+IFERROR(INDEX('Hoja de Trabajo para listado'!$AB$155:$BA$1048576,MATCH($A1015,'Hoja de Trabajo para listado'!$AB$155:$AB$1048576,0),MATCH((CUADRO!Q$5&amp;$E1015),'Hoja de Trabajo para listado'!$AB$151:$BA$151,0)),0)+IFERROR(INDEX('Hoja de Trabajo para listado'!$BC$155:$CB$1048576,MATCH($A1015,'Hoja de Trabajo para listado'!$BC$155:$BC$1048576,0),MATCH((CUADRO!Q$5&amp;$E1015),'Hoja de Trabajo para listado'!$BC$151:$CB$151,0)),0)+IFERROR(INDEX('Hoja de Trabajo para listado'!$DE$153:$DG$274,MATCH($A1015,'Hoja de Trabajo para listado'!$DE$153:$DE$1048576,0),MATCH((CUADRO!Q$5&amp;$E1015),'Hoja de Trabajo para listado'!$DE$151:$DG$151,0)),0)+IFERROR(INDEX('Hoja de Trabajo para listado'!$CD$155:$DC$1048576,MATCH($A1015,'Hoja de Trabajo para listado'!$CD$155:$CD$1048576,0),MATCH((CUADRO!Q$5&amp;$E1015),'Hoja de Trabajo para listado'!$CD$151:$DC$151,0)),0)</f>
        <v>0</v>
      </c>
      <c r="R1015" s="257">
        <f t="shared" ca="1" si="32"/>
        <v>0</v>
      </c>
      <c r="S1015" s="262">
        <f ca="1">+R1014+R1015</f>
        <v>0</v>
      </c>
      <c r="T1015" s="257">
        <f ca="1">+S1015</f>
        <v>0</v>
      </c>
      <c r="U1015" s="256">
        <f t="shared" si="33"/>
        <v>2</v>
      </c>
      <c r="V1015" s="362" t="str">
        <f>+VLOOKUP(A1015,bd_lista!$A$3:$E$590,5,FALSE)</f>
        <v>Gobiernos Autonomos Municipales</v>
      </c>
      <c r="W1015" s="362"/>
      <c r="X1015" s="254">
        <f>+VLOOKUP(A1015,[2]Sheet1!$A$13:$D$744,4,FALSE)</f>
        <v>0</v>
      </c>
      <c r="Y1015" s="254" t="e">
        <f>+VLOOKUP(X1015,bd_lista!$A$3:$C$590,3,FALSE)</f>
        <v>#N/A</v>
      </c>
      <c r="Z1015" s="314"/>
      <c r="AA1015" s="315"/>
    </row>
    <row r="1016" spans="1:27" customFormat="1" ht="15" hidden="1" customHeight="1">
      <c r="A1016" s="32">
        <v>1816</v>
      </c>
      <c r="B1016" s="306">
        <f>+A1016</f>
        <v>1816</v>
      </c>
      <c r="C1016" s="259" t="str">
        <f>+VLOOKUP(A1016,bd_lista!$A$3:$C$590,3,FALSE)</f>
        <v>Gobierno Autónomo Municipal de Puerto Síles</v>
      </c>
      <c r="D1016" s="361" t="str">
        <f>+C1016</f>
        <v>Gobierno Autónomo Municipal de Puerto Síles</v>
      </c>
      <c r="E1016" s="254" t="s">
        <v>1313</v>
      </c>
      <c r="F1016" s="255">
        <f ca="1">+IFERROR(INDEX('Hoja de Trabajo para listado'!$A$155:$Z$1048576,MATCH($A1016,'Hoja de Trabajo para listado'!$A$155:$A$1048576,0),MATCH((CUADRO!F$5&amp;$E1016),'Hoja de Trabajo para listado'!$A$151:$Z$151,0)),0)+IFERROR(INDEX('Hoja de Trabajo para listado'!$AB$155:$BA$1048576,MATCH($A1016,'Hoja de Trabajo para listado'!$AB$155:$AB$1048576,0),MATCH((CUADRO!F$5&amp;$E1016),'Hoja de Trabajo para listado'!$AB$151:$BA$151,0)),0)+IFERROR(INDEX('Hoja de Trabajo para listado'!$BC$155:$CB$1048576,MATCH($A1016,'Hoja de Trabajo para listado'!$BC$155:$BC$1048576,0),MATCH((CUADRO!F$5&amp;$E1016),'Hoja de Trabajo para listado'!$BC$151:$CB$151,0)),0)+IFERROR(INDEX('Hoja de Trabajo para listado'!$DE$153:$DG$274,MATCH($A1016,'Hoja de Trabajo para listado'!$DE$153:$DE$1048576,0),MATCH((CUADRO!F$5&amp;$E1016),'Hoja de Trabajo para listado'!$DE$151:$DG$151,0)),0)+IFERROR(INDEX('Hoja de Trabajo para listado'!$CD$155:$DC$1048576,MATCH($A1016,'Hoja de Trabajo para listado'!$CD$155:$CD$1048576,0),MATCH((CUADRO!F$5&amp;$E1016),'Hoja de Trabajo para listado'!$CD$151:$DC$151,0)),0)</f>
        <v>0</v>
      </c>
      <c r="G1016" s="255">
        <f ca="1">+IFERROR(INDEX('Hoja de Trabajo para listado'!$A$155:$Z$1048576,MATCH($A1016,'Hoja de Trabajo para listado'!$A$155:$A$1048576,0),MATCH((CUADRO!G$5&amp;$E1016),'Hoja de Trabajo para listado'!$A$151:$Z$151,0)),0)+IFERROR(INDEX('Hoja de Trabajo para listado'!$AB$155:$BA$1048576,MATCH($A1016,'Hoja de Trabajo para listado'!$AB$155:$AB$1048576,0),MATCH((CUADRO!G$5&amp;$E1016),'Hoja de Trabajo para listado'!$AB$151:$BA$151,0)),0)+IFERROR(INDEX('Hoja de Trabajo para listado'!$BC$155:$CB$1048576,MATCH($A1016,'Hoja de Trabajo para listado'!$BC$155:$BC$1048576,0),MATCH((CUADRO!G$5&amp;$E1016),'Hoja de Trabajo para listado'!$BC$151:$CB$151,0)),0)+IFERROR(INDEX('Hoja de Trabajo para listado'!$DE$153:$DG$274,MATCH($A1016,'Hoja de Trabajo para listado'!$DE$153:$DE$1048576,0),MATCH((CUADRO!G$5&amp;$E1016),'Hoja de Trabajo para listado'!$DE$151:$DG$151,0)),0)+IFERROR(INDEX('Hoja de Trabajo para listado'!$CD$155:$DC$1048576,MATCH($A1016,'Hoja de Trabajo para listado'!$CD$155:$CD$1048576,0),MATCH((CUADRO!G$5&amp;$E1016),'Hoja de Trabajo para listado'!$CD$151:$DC$151,0)),0)</f>
        <v>0</v>
      </c>
      <c r="H1016" s="255">
        <f ca="1">+IFERROR(INDEX('Hoja de Trabajo para listado'!$A$155:$Z$1048576,MATCH($A1016,'Hoja de Trabajo para listado'!$A$155:$A$1048576,0),MATCH((CUADRO!H$5&amp;$E1016),'Hoja de Trabajo para listado'!$A$151:$Z$151,0)),0)+IFERROR(INDEX('Hoja de Trabajo para listado'!$AB$155:$BA$1048576,MATCH($A1016,'Hoja de Trabajo para listado'!$AB$155:$AB$1048576,0),MATCH((CUADRO!H$5&amp;$E1016),'Hoja de Trabajo para listado'!$AB$151:$BA$151,0)),0)+IFERROR(INDEX('Hoja de Trabajo para listado'!$BC$155:$CB$1048576,MATCH($A1016,'Hoja de Trabajo para listado'!$BC$155:$BC$1048576,0),MATCH((CUADRO!H$5&amp;$E1016),'Hoja de Trabajo para listado'!$BC$151:$CB$151,0)),0)+IFERROR(INDEX('Hoja de Trabajo para listado'!$DE$153:$DG$274,MATCH($A1016,'Hoja de Trabajo para listado'!$DE$153:$DE$1048576,0),MATCH((CUADRO!H$5&amp;$E1016),'Hoja de Trabajo para listado'!$DE$151:$DG$151,0)),0)+IFERROR(INDEX('Hoja de Trabajo para listado'!$CD$155:$DC$1048576,MATCH($A1016,'Hoja de Trabajo para listado'!$CD$155:$CD$1048576,0),MATCH((CUADRO!H$5&amp;$E1016),'Hoja de Trabajo para listado'!$CD$151:$DC$151,0)),0)</f>
        <v>0</v>
      </c>
      <c r="I1016" s="255">
        <f ca="1">+IFERROR(INDEX('Hoja de Trabajo para listado'!$A$155:$Z$1048576,MATCH($A1016,'Hoja de Trabajo para listado'!$A$155:$A$1048576,0),MATCH((CUADRO!I$5&amp;$E1016),'Hoja de Trabajo para listado'!$A$151:$Z$151,0)),0)+IFERROR(INDEX('Hoja de Trabajo para listado'!$AB$155:$BA$1048576,MATCH($A1016,'Hoja de Trabajo para listado'!$AB$155:$AB$1048576,0),MATCH((CUADRO!I$5&amp;$E1016),'Hoja de Trabajo para listado'!$AB$151:$BA$151,0)),0)+IFERROR(INDEX('Hoja de Trabajo para listado'!$BC$155:$CB$1048576,MATCH($A1016,'Hoja de Trabajo para listado'!$BC$155:$BC$1048576,0),MATCH((CUADRO!I$5&amp;$E1016),'Hoja de Trabajo para listado'!$BC$151:$CB$151,0)),0)+IFERROR(INDEX('Hoja de Trabajo para listado'!$DE$153:$DG$274,MATCH($A1016,'Hoja de Trabajo para listado'!$DE$153:$DE$1048576,0),MATCH((CUADRO!I$5&amp;$E1016),'Hoja de Trabajo para listado'!$DE$151:$DG$151,0)),0)+IFERROR(INDEX('Hoja de Trabajo para listado'!$CD$155:$DC$1048576,MATCH($A1016,'Hoja de Trabajo para listado'!$CD$155:$CD$1048576,0),MATCH((CUADRO!I$5&amp;$E1016),'Hoja de Trabajo para listado'!$CD$151:$DC$151,0)),0)</f>
        <v>0</v>
      </c>
      <c r="J1016" s="255">
        <f ca="1">+IFERROR(INDEX('Hoja de Trabajo para listado'!$A$155:$Z$1048576,MATCH($A1016,'Hoja de Trabajo para listado'!$A$155:$A$1048576,0),MATCH((CUADRO!J$5&amp;$E1016),'Hoja de Trabajo para listado'!$A$151:$Z$151,0)),0)+IFERROR(INDEX('Hoja de Trabajo para listado'!$AB$155:$BA$1048576,MATCH($A1016,'Hoja de Trabajo para listado'!$AB$155:$AB$1048576,0),MATCH((CUADRO!J$5&amp;$E1016),'Hoja de Trabajo para listado'!$AB$151:$BA$151,0)),0)+IFERROR(INDEX('Hoja de Trabajo para listado'!$BC$155:$CB$1048576,MATCH($A1016,'Hoja de Trabajo para listado'!$BC$155:$BC$1048576,0),MATCH((CUADRO!J$5&amp;$E1016),'Hoja de Trabajo para listado'!$BC$151:$CB$151,0)),0)+IFERROR(INDEX('Hoja de Trabajo para listado'!$DE$153:$DG$274,MATCH($A1016,'Hoja de Trabajo para listado'!$DE$153:$DE$1048576,0),MATCH((CUADRO!J$5&amp;$E1016),'Hoja de Trabajo para listado'!$DE$151:$DG$151,0)),0)+IFERROR(INDEX('Hoja de Trabajo para listado'!$CD$155:$DC$1048576,MATCH($A1016,'Hoja de Trabajo para listado'!$CD$155:$CD$1048576,0),MATCH((CUADRO!J$5&amp;$E1016),'Hoja de Trabajo para listado'!$CD$151:$DC$151,0)),0)</f>
        <v>0</v>
      </c>
      <c r="K1016" s="255">
        <f ca="1">+IFERROR(INDEX('Hoja de Trabajo para listado'!$A$155:$Z$1048576,MATCH($A1016,'Hoja de Trabajo para listado'!$A$155:$A$1048576,0),MATCH((CUADRO!K$5&amp;$E1016),'Hoja de Trabajo para listado'!$A$151:$Z$151,0)),0)+IFERROR(INDEX('Hoja de Trabajo para listado'!$AB$155:$BA$1048576,MATCH($A1016,'Hoja de Trabajo para listado'!$AB$155:$AB$1048576,0),MATCH((CUADRO!K$5&amp;$E1016),'Hoja de Trabajo para listado'!$AB$151:$BA$151,0)),0)+IFERROR(INDEX('Hoja de Trabajo para listado'!$BC$155:$CB$1048576,MATCH($A1016,'Hoja de Trabajo para listado'!$BC$155:$BC$1048576,0),MATCH((CUADRO!K$5&amp;$E1016),'Hoja de Trabajo para listado'!$BC$151:$CB$151,0)),0)+IFERROR(INDEX('Hoja de Trabajo para listado'!$DE$153:$DG$274,MATCH($A1016,'Hoja de Trabajo para listado'!$DE$153:$DE$1048576,0),MATCH((CUADRO!K$5&amp;$E1016),'Hoja de Trabajo para listado'!$DE$151:$DG$151,0)),0)+IFERROR(INDEX('Hoja de Trabajo para listado'!$CD$155:$DC$1048576,MATCH($A1016,'Hoja de Trabajo para listado'!$CD$155:$CD$1048576,0),MATCH((CUADRO!K$5&amp;$E1016),'Hoja de Trabajo para listado'!$CD$151:$DC$151,0)),0)</f>
        <v>0</v>
      </c>
      <c r="L1016" s="255">
        <f ca="1">+IFERROR(INDEX('Hoja de Trabajo para listado'!$A$155:$Z$1048576,MATCH($A1016,'Hoja de Trabajo para listado'!$A$155:$A$1048576,0),MATCH((CUADRO!L$5&amp;$E1016),'Hoja de Trabajo para listado'!$A$151:$Z$151,0)),0)+IFERROR(INDEX('Hoja de Trabajo para listado'!$AB$155:$BA$1048576,MATCH($A1016,'Hoja de Trabajo para listado'!$AB$155:$AB$1048576,0),MATCH((CUADRO!L$5&amp;$E1016),'Hoja de Trabajo para listado'!$AB$151:$BA$151,0)),0)+IFERROR(INDEX('Hoja de Trabajo para listado'!$BC$155:$CB$1048576,MATCH($A1016,'Hoja de Trabajo para listado'!$BC$155:$BC$1048576,0),MATCH((CUADRO!L$5&amp;$E1016),'Hoja de Trabajo para listado'!$BC$151:$CB$151,0)),0)+IFERROR(INDEX('Hoja de Trabajo para listado'!$DE$153:$DG$274,MATCH($A1016,'Hoja de Trabajo para listado'!$DE$153:$DE$1048576,0),MATCH((CUADRO!L$5&amp;$E1016),'Hoja de Trabajo para listado'!$DE$151:$DG$151,0)),0)+IFERROR(INDEX('Hoja de Trabajo para listado'!$CD$155:$DC$1048576,MATCH($A1016,'Hoja de Trabajo para listado'!$CD$155:$CD$1048576,0),MATCH((CUADRO!L$5&amp;$E1016),'Hoja de Trabajo para listado'!$CD$151:$DC$151,0)),0)</f>
        <v>0</v>
      </c>
      <c r="M1016" s="255">
        <f ca="1">+IFERROR(INDEX('Hoja de Trabajo para listado'!$A$155:$Z$1048576,MATCH($A1016,'Hoja de Trabajo para listado'!$A$155:$A$1048576,0),MATCH((CUADRO!M$5&amp;$E1016),'Hoja de Trabajo para listado'!$A$151:$Z$151,0)),0)+IFERROR(INDEX('Hoja de Trabajo para listado'!$AB$155:$BA$1048576,MATCH($A1016,'Hoja de Trabajo para listado'!$AB$155:$AB$1048576,0),MATCH((CUADRO!M$5&amp;$E1016),'Hoja de Trabajo para listado'!$AB$151:$BA$151,0)),0)+IFERROR(INDEX('Hoja de Trabajo para listado'!$BC$155:$CB$1048576,MATCH($A1016,'Hoja de Trabajo para listado'!$BC$155:$BC$1048576,0),MATCH((CUADRO!M$5&amp;$E1016),'Hoja de Trabajo para listado'!$BC$151:$CB$151,0)),0)+IFERROR(INDEX('Hoja de Trabajo para listado'!$DE$153:$DG$274,MATCH($A1016,'Hoja de Trabajo para listado'!$DE$153:$DE$1048576,0),MATCH((CUADRO!M$5&amp;$E1016),'Hoja de Trabajo para listado'!$DE$151:$DG$151,0)),0)+IFERROR(INDEX('Hoja de Trabajo para listado'!$CD$155:$DC$1048576,MATCH($A1016,'Hoja de Trabajo para listado'!$CD$155:$CD$1048576,0),MATCH((CUADRO!M$5&amp;$E1016),'Hoja de Trabajo para listado'!$CD$151:$DC$151,0)),0)</f>
        <v>0</v>
      </c>
      <c r="N1016" s="255">
        <f ca="1">+IFERROR(INDEX('Hoja de Trabajo para listado'!$A$155:$Z$1048576,MATCH($A1016,'Hoja de Trabajo para listado'!$A$155:$A$1048576,0),MATCH((CUADRO!N$5&amp;$E1016),'Hoja de Trabajo para listado'!$A$151:$Z$151,0)),0)+IFERROR(INDEX('Hoja de Trabajo para listado'!$AB$155:$BA$1048576,MATCH($A1016,'Hoja de Trabajo para listado'!$AB$155:$AB$1048576,0),MATCH((CUADRO!N$5&amp;$E1016),'Hoja de Trabajo para listado'!$AB$151:$BA$151,0)),0)+IFERROR(INDEX('Hoja de Trabajo para listado'!$BC$155:$CB$1048576,MATCH($A1016,'Hoja de Trabajo para listado'!$BC$155:$BC$1048576,0),MATCH((CUADRO!N$5&amp;$E1016),'Hoja de Trabajo para listado'!$BC$151:$CB$151,0)),0)+IFERROR(INDEX('Hoja de Trabajo para listado'!$DE$153:$DG$274,MATCH($A1016,'Hoja de Trabajo para listado'!$DE$153:$DE$1048576,0),MATCH((CUADRO!N$5&amp;$E1016),'Hoja de Trabajo para listado'!$DE$151:$DG$151,0)),0)+IFERROR(INDEX('Hoja de Trabajo para listado'!$CD$155:$DC$1048576,MATCH($A1016,'Hoja de Trabajo para listado'!$CD$155:$CD$1048576,0),MATCH((CUADRO!N$5&amp;$E1016),'Hoja de Trabajo para listado'!$CD$151:$DC$151,0)),0)</f>
        <v>0</v>
      </c>
      <c r="O1016" s="255">
        <f ca="1">+IFERROR(INDEX('Hoja de Trabajo para listado'!$A$155:$Z$1048576,MATCH($A1016,'Hoja de Trabajo para listado'!$A$155:$A$1048576,0),MATCH((CUADRO!O$5&amp;$E1016),'Hoja de Trabajo para listado'!$A$151:$Z$151,0)),0)+IFERROR(INDEX('Hoja de Trabajo para listado'!$AB$155:$BA$1048576,MATCH($A1016,'Hoja de Trabajo para listado'!$AB$155:$AB$1048576,0),MATCH((CUADRO!O$5&amp;$E1016),'Hoja de Trabajo para listado'!$AB$151:$BA$151,0)),0)+IFERROR(INDEX('Hoja de Trabajo para listado'!$BC$155:$CB$1048576,MATCH($A1016,'Hoja de Trabajo para listado'!$BC$155:$BC$1048576,0),MATCH((CUADRO!O$5&amp;$E1016),'Hoja de Trabajo para listado'!$BC$151:$CB$151,0)),0)+IFERROR(INDEX('Hoja de Trabajo para listado'!$DE$153:$DG$274,MATCH($A1016,'Hoja de Trabajo para listado'!$DE$153:$DE$1048576,0),MATCH((CUADRO!O$5&amp;$E1016),'Hoja de Trabajo para listado'!$DE$151:$DG$151,0)),0)+IFERROR(INDEX('Hoja de Trabajo para listado'!$CD$155:$DC$1048576,MATCH($A1016,'Hoja de Trabajo para listado'!$CD$155:$CD$1048576,0),MATCH((CUADRO!O$5&amp;$E1016),'Hoja de Trabajo para listado'!$CD$151:$DC$151,0)),0)</f>
        <v>0</v>
      </c>
      <c r="P1016" s="255">
        <f ca="1">+IFERROR(INDEX('Hoja de Trabajo para listado'!$A$155:$Z$1048576,MATCH($A1016,'Hoja de Trabajo para listado'!$A$155:$A$1048576,0),MATCH((CUADRO!P$5&amp;$E1016),'Hoja de Trabajo para listado'!$A$151:$Z$151,0)),0)+IFERROR(INDEX('Hoja de Trabajo para listado'!$AB$155:$BA$1048576,MATCH($A1016,'Hoja de Trabajo para listado'!$AB$155:$AB$1048576,0),MATCH((CUADRO!P$5&amp;$E1016),'Hoja de Trabajo para listado'!$AB$151:$BA$151,0)),0)+IFERROR(INDEX('Hoja de Trabajo para listado'!$BC$155:$CB$1048576,MATCH($A1016,'Hoja de Trabajo para listado'!$BC$155:$BC$1048576,0),MATCH((CUADRO!P$5&amp;$E1016),'Hoja de Trabajo para listado'!$BC$151:$CB$151,0)),0)+IFERROR(INDEX('Hoja de Trabajo para listado'!$DE$153:$DG$274,MATCH($A1016,'Hoja de Trabajo para listado'!$DE$153:$DE$1048576,0),MATCH((CUADRO!P$5&amp;$E1016),'Hoja de Trabajo para listado'!$DE$151:$DG$151,0)),0)+IFERROR(INDEX('Hoja de Trabajo para listado'!$CD$155:$DC$1048576,MATCH($A1016,'Hoja de Trabajo para listado'!$CD$155:$CD$1048576,0),MATCH((CUADRO!P$5&amp;$E1016),'Hoja de Trabajo para listado'!$CD$151:$DC$151,0)),0)</f>
        <v>0</v>
      </c>
      <c r="Q1016" s="255">
        <f ca="1">+IFERROR(INDEX('Hoja de Trabajo para listado'!$A$155:$Z$1048576,MATCH($A1016,'Hoja de Trabajo para listado'!$A$155:$A$1048576,0),MATCH((CUADRO!Q$5&amp;$E1016),'Hoja de Trabajo para listado'!$A$151:$Z$151,0)),0)+IFERROR(INDEX('Hoja de Trabajo para listado'!$AB$155:$BA$1048576,MATCH($A1016,'Hoja de Trabajo para listado'!$AB$155:$AB$1048576,0),MATCH((CUADRO!Q$5&amp;$E1016),'Hoja de Trabajo para listado'!$AB$151:$BA$151,0)),0)+IFERROR(INDEX('Hoja de Trabajo para listado'!$BC$155:$CB$1048576,MATCH($A1016,'Hoja de Trabajo para listado'!$BC$155:$BC$1048576,0),MATCH((CUADRO!Q$5&amp;$E1016),'Hoja de Trabajo para listado'!$BC$151:$CB$151,0)),0)+IFERROR(INDEX('Hoja de Trabajo para listado'!$DE$153:$DG$274,MATCH($A1016,'Hoja de Trabajo para listado'!$DE$153:$DE$1048576,0),MATCH((CUADRO!Q$5&amp;$E1016),'Hoja de Trabajo para listado'!$DE$151:$DG$151,0)),0)+IFERROR(INDEX('Hoja de Trabajo para listado'!$CD$155:$DC$1048576,MATCH($A1016,'Hoja de Trabajo para listado'!$CD$155:$CD$1048576,0),MATCH((CUADRO!Q$5&amp;$E1016),'Hoja de Trabajo para listado'!$CD$151:$DC$151,0)),0)</f>
        <v>0</v>
      </c>
      <c r="R1016" s="255">
        <f t="shared" ca="1" si="32"/>
        <v>0</v>
      </c>
      <c r="S1016" s="285"/>
      <c r="T1016" s="255">
        <f ca="1">+T1017</f>
        <v>0</v>
      </c>
      <c r="U1016" s="254">
        <f t="shared" si="33"/>
        <v>1</v>
      </c>
      <c r="V1016" s="362" t="str">
        <f>+VLOOKUP(A1016,bd_lista!$A$3:$E$590,5,FALSE)</f>
        <v>Gobiernos Autonomos Municipales</v>
      </c>
      <c r="W1016" s="361" t="str">
        <f>+V1016</f>
        <v>Gobiernos Autonomos Municipales</v>
      </c>
      <c r="X1016" s="254">
        <f>+VLOOKUP(A1016,[2]Sheet1!$A$13:$D$744,4,FALSE)</f>
        <v>0</v>
      </c>
      <c r="Y1016" s="254" t="e">
        <f>+VLOOKUP(X1016,bd_lista!$A$3:$C$590,3,FALSE)</f>
        <v>#N/A</v>
      </c>
      <c r="Z1016" s="316">
        <f>+X1016</f>
        <v>0</v>
      </c>
      <c r="AA1016" s="317" t="e">
        <f>+Y1016</f>
        <v>#N/A</v>
      </c>
    </row>
    <row r="1017" spans="1:27" customFormat="1" ht="15" hidden="1" customHeight="1">
      <c r="A1017" s="32">
        <v>1816</v>
      </c>
      <c r="B1017" s="307"/>
      <c r="C1017" s="259" t="str">
        <f>+VLOOKUP(A1017,bd_lista!$A$3:$C$590,3,FALSE)</f>
        <v>Gobierno Autónomo Municipal de Puerto Síles</v>
      </c>
      <c r="D1017" s="362"/>
      <c r="E1017" s="256" t="s">
        <v>1314</v>
      </c>
      <c r="F1017" s="257">
        <f ca="1">+IFERROR(INDEX('Hoja de Trabajo para listado'!$A$155:$Z$1048576,MATCH($A1017,'Hoja de Trabajo para listado'!$A$155:$A$1048576,0),MATCH((CUADRO!F$5&amp;$E1017),'Hoja de Trabajo para listado'!$A$151:$Z$151,0)),0)+IFERROR(INDEX('Hoja de Trabajo para listado'!$AB$155:$BA$1048576,MATCH($A1017,'Hoja de Trabajo para listado'!$AB$155:$AB$1048576,0),MATCH((CUADRO!F$5&amp;$E1017),'Hoja de Trabajo para listado'!$AB$151:$BA$151,0)),0)+IFERROR(INDEX('Hoja de Trabajo para listado'!$BC$155:$CB$1048576,MATCH($A1017,'Hoja de Trabajo para listado'!$BC$155:$BC$1048576,0),MATCH((CUADRO!F$5&amp;$E1017),'Hoja de Trabajo para listado'!$BC$151:$CB$151,0)),0)+IFERROR(INDEX('Hoja de Trabajo para listado'!$DE$153:$DG$274,MATCH($A1017,'Hoja de Trabajo para listado'!$DE$153:$DE$1048576,0),MATCH((CUADRO!F$5&amp;$E1017),'Hoja de Trabajo para listado'!$DE$151:$DG$151,0)),0)+IFERROR(INDEX('Hoja de Trabajo para listado'!$CD$155:$DC$1048576,MATCH($A1017,'Hoja de Trabajo para listado'!$CD$155:$CD$1048576,0),MATCH((CUADRO!F$5&amp;$E1017),'Hoja de Trabajo para listado'!$CD$151:$DC$151,0)),0)</f>
        <v>0</v>
      </c>
      <c r="G1017" s="257">
        <f ca="1">+IFERROR(INDEX('Hoja de Trabajo para listado'!$A$155:$Z$1048576,MATCH($A1017,'Hoja de Trabajo para listado'!$A$155:$A$1048576,0),MATCH((CUADRO!G$5&amp;$E1017),'Hoja de Trabajo para listado'!$A$151:$Z$151,0)),0)+IFERROR(INDEX('Hoja de Trabajo para listado'!$AB$155:$BA$1048576,MATCH($A1017,'Hoja de Trabajo para listado'!$AB$155:$AB$1048576,0),MATCH((CUADRO!G$5&amp;$E1017),'Hoja de Trabajo para listado'!$AB$151:$BA$151,0)),0)+IFERROR(INDEX('Hoja de Trabajo para listado'!$BC$155:$CB$1048576,MATCH($A1017,'Hoja de Trabajo para listado'!$BC$155:$BC$1048576,0),MATCH((CUADRO!G$5&amp;$E1017),'Hoja de Trabajo para listado'!$BC$151:$CB$151,0)),0)+IFERROR(INDEX('Hoja de Trabajo para listado'!$DE$153:$DG$274,MATCH($A1017,'Hoja de Trabajo para listado'!$DE$153:$DE$1048576,0),MATCH((CUADRO!G$5&amp;$E1017),'Hoja de Trabajo para listado'!$DE$151:$DG$151,0)),0)+IFERROR(INDEX('Hoja de Trabajo para listado'!$CD$155:$DC$1048576,MATCH($A1017,'Hoja de Trabajo para listado'!$CD$155:$CD$1048576,0),MATCH((CUADRO!G$5&amp;$E1017),'Hoja de Trabajo para listado'!$CD$151:$DC$151,0)),0)</f>
        <v>0</v>
      </c>
      <c r="H1017" s="257">
        <f ca="1">+IFERROR(INDEX('Hoja de Trabajo para listado'!$A$155:$Z$1048576,MATCH($A1017,'Hoja de Trabajo para listado'!$A$155:$A$1048576,0),MATCH((CUADRO!H$5&amp;$E1017),'Hoja de Trabajo para listado'!$A$151:$Z$151,0)),0)+IFERROR(INDEX('Hoja de Trabajo para listado'!$AB$155:$BA$1048576,MATCH($A1017,'Hoja de Trabajo para listado'!$AB$155:$AB$1048576,0),MATCH((CUADRO!H$5&amp;$E1017),'Hoja de Trabajo para listado'!$AB$151:$BA$151,0)),0)+IFERROR(INDEX('Hoja de Trabajo para listado'!$BC$155:$CB$1048576,MATCH($A1017,'Hoja de Trabajo para listado'!$BC$155:$BC$1048576,0),MATCH((CUADRO!H$5&amp;$E1017),'Hoja de Trabajo para listado'!$BC$151:$CB$151,0)),0)+IFERROR(INDEX('Hoja de Trabajo para listado'!$DE$153:$DG$274,MATCH($A1017,'Hoja de Trabajo para listado'!$DE$153:$DE$1048576,0),MATCH((CUADRO!H$5&amp;$E1017),'Hoja de Trabajo para listado'!$DE$151:$DG$151,0)),0)+IFERROR(INDEX('Hoja de Trabajo para listado'!$CD$155:$DC$1048576,MATCH($A1017,'Hoja de Trabajo para listado'!$CD$155:$CD$1048576,0),MATCH((CUADRO!H$5&amp;$E1017),'Hoja de Trabajo para listado'!$CD$151:$DC$151,0)),0)</f>
        <v>0</v>
      </c>
      <c r="I1017" s="257">
        <f ca="1">+IFERROR(INDEX('Hoja de Trabajo para listado'!$A$155:$Z$1048576,MATCH($A1017,'Hoja de Trabajo para listado'!$A$155:$A$1048576,0),MATCH((CUADRO!I$5&amp;$E1017),'Hoja de Trabajo para listado'!$A$151:$Z$151,0)),0)+IFERROR(INDEX('Hoja de Trabajo para listado'!$AB$155:$BA$1048576,MATCH($A1017,'Hoja de Trabajo para listado'!$AB$155:$AB$1048576,0),MATCH((CUADRO!I$5&amp;$E1017),'Hoja de Trabajo para listado'!$AB$151:$BA$151,0)),0)+IFERROR(INDEX('Hoja de Trabajo para listado'!$BC$155:$CB$1048576,MATCH($A1017,'Hoja de Trabajo para listado'!$BC$155:$BC$1048576,0),MATCH((CUADRO!I$5&amp;$E1017),'Hoja de Trabajo para listado'!$BC$151:$CB$151,0)),0)+IFERROR(INDEX('Hoja de Trabajo para listado'!$DE$153:$DG$274,MATCH($A1017,'Hoja de Trabajo para listado'!$DE$153:$DE$1048576,0),MATCH((CUADRO!I$5&amp;$E1017),'Hoja de Trabajo para listado'!$DE$151:$DG$151,0)),0)+IFERROR(INDEX('Hoja de Trabajo para listado'!$CD$155:$DC$1048576,MATCH($A1017,'Hoja de Trabajo para listado'!$CD$155:$CD$1048576,0),MATCH((CUADRO!I$5&amp;$E1017),'Hoja de Trabajo para listado'!$CD$151:$DC$151,0)),0)</f>
        <v>0</v>
      </c>
      <c r="J1017" s="257">
        <f ca="1">+IFERROR(INDEX('Hoja de Trabajo para listado'!$A$155:$Z$1048576,MATCH($A1017,'Hoja de Trabajo para listado'!$A$155:$A$1048576,0),MATCH((CUADRO!J$5&amp;$E1017),'Hoja de Trabajo para listado'!$A$151:$Z$151,0)),0)+IFERROR(INDEX('Hoja de Trabajo para listado'!$AB$155:$BA$1048576,MATCH($A1017,'Hoja de Trabajo para listado'!$AB$155:$AB$1048576,0),MATCH((CUADRO!J$5&amp;$E1017),'Hoja de Trabajo para listado'!$AB$151:$BA$151,0)),0)+IFERROR(INDEX('Hoja de Trabajo para listado'!$BC$155:$CB$1048576,MATCH($A1017,'Hoja de Trabajo para listado'!$BC$155:$BC$1048576,0),MATCH((CUADRO!J$5&amp;$E1017),'Hoja de Trabajo para listado'!$BC$151:$CB$151,0)),0)+IFERROR(INDEX('Hoja de Trabajo para listado'!$DE$153:$DG$274,MATCH($A1017,'Hoja de Trabajo para listado'!$DE$153:$DE$1048576,0),MATCH((CUADRO!J$5&amp;$E1017),'Hoja de Trabajo para listado'!$DE$151:$DG$151,0)),0)+IFERROR(INDEX('Hoja de Trabajo para listado'!$CD$155:$DC$1048576,MATCH($A1017,'Hoja de Trabajo para listado'!$CD$155:$CD$1048576,0),MATCH((CUADRO!J$5&amp;$E1017),'Hoja de Trabajo para listado'!$CD$151:$DC$151,0)),0)</f>
        <v>0</v>
      </c>
      <c r="K1017" s="257">
        <f ca="1">+IFERROR(INDEX('Hoja de Trabajo para listado'!$A$155:$Z$1048576,MATCH($A1017,'Hoja de Trabajo para listado'!$A$155:$A$1048576,0),MATCH((CUADRO!K$5&amp;$E1017),'Hoja de Trabajo para listado'!$A$151:$Z$151,0)),0)+IFERROR(INDEX('Hoja de Trabajo para listado'!$AB$155:$BA$1048576,MATCH($A1017,'Hoja de Trabajo para listado'!$AB$155:$AB$1048576,0),MATCH((CUADRO!K$5&amp;$E1017),'Hoja de Trabajo para listado'!$AB$151:$BA$151,0)),0)+IFERROR(INDEX('Hoja de Trabajo para listado'!$BC$155:$CB$1048576,MATCH($A1017,'Hoja de Trabajo para listado'!$BC$155:$BC$1048576,0),MATCH((CUADRO!K$5&amp;$E1017),'Hoja de Trabajo para listado'!$BC$151:$CB$151,0)),0)+IFERROR(INDEX('Hoja de Trabajo para listado'!$DE$153:$DG$274,MATCH($A1017,'Hoja de Trabajo para listado'!$DE$153:$DE$1048576,0),MATCH((CUADRO!K$5&amp;$E1017),'Hoja de Trabajo para listado'!$DE$151:$DG$151,0)),0)+IFERROR(INDEX('Hoja de Trabajo para listado'!$CD$155:$DC$1048576,MATCH($A1017,'Hoja de Trabajo para listado'!$CD$155:$CD$1048576,0),MATCH((CUADRO!K$5&amp;$E1017),'Hoja de Trabajo para listado'!$CD$151:$DC$151,0)),0)</f>
        <v>0</v>
      </c>
      <c r="L1017" s="257">
        <f ca="1">+IFERROR(INDEX('Hoja de Trabajo para listado'!$A$155:$Z$1048576,MATCH($A1017,'Hoja de Trabajo para listado'!$A$155:$A$1048576,0),MATCH((CUADRO!L$5&amp;$E1017),'Hoja de Trabajo para listado'!$A$151:$Z$151,0)),0)+IFERROR(INDEX('Hoja de Trabajo para listado'!$AB$155:$BA$1048576,MATCH($A1017,'Hoja de Trabajo para listado'!$AB$155:$AB$1048576,0),MATCH((CUADRO!L$5&amp;$E1017),'Hoja de Trabajo para listado'!$AB$151:$BA$151,0)),0)+IFERROR(INDEX('Hoja de Trabajo para listado'!$BC$155:$CB$1048576,MATCH($A1017,'Hoja de Trabajo para listado'!$BC$155:$BC$1048576,0),MATCH((CUADRO!L$5&amp;$E1017),'Hoja de Trabajo para listado'!$BC$151:$CB$151,0)),0)+IFERROR(INDEX('Hoja de Trabajo para listado'!$DE$153:$DG$274,MATCH($A1017,'Hoja de Trabajo para listado'!$DE$153:$DE$1048576,0),MATCH((CUADRO!L$5&amp;$E1017),'Hoja de Trabajo para listado'!$DE$151:$DG$151,0)),0)+IFERROR(INDEX('Hoja de Trabajo para listado'!$CD$155:$DC$1048576,MATCH($A1017,'Hoja de Trabajo para listado'!$CD$155:$CD$1048576,0),MATCH((CUADRO!L$5&amp;$E1017),'Hoja de Trabajo para listado'!$CD$151:$DC$151,0)),0)</f>
        <v>0</v>
      </c>
      <c r="M1017" s="257">
        <f ca="1">+IFERROR(INDEX('Hoja de Trabajo para listado'!$A$155:$Z$1048576,MATCH($A1017,'Hoja de Trabajo para listado'!$A$155:$A$1048576,0),MATCH((CUADRO!M$5&amp;$E1017),'Hoja de Trabajo para listado'!$A$151:$Z$151,0)),0)+IFERROR(INDEX('Hoja de Trabajo para listado'!$AB$155:$BA$1048576,MATCH($A1017,'Hoja de Trabajo para listado'!$AB$155:$AB$1048576,0),MATCH((CUADRO!M$5&amp;$E1017),'Hoja de Trabajo para listado'!$AB$151:$BA$151,0)),0)+IFERROR(INDEX('Hoja de Trabajo para listado'!$BC$155:$CB$1048576,MATCH($A1017,'Hoja de Trabajo para listado'!$BC$155:$BC$1048576,0),MATCH((CUADRO!M$5&amp;$E1017),'Hoja de Trabajo para listado'!$BC$151:$CB$151,0)),0)+IFERROR(INDEX('Hoja de Trabajo para listado'!$DE$153:$DG$274,MATCH($A1017,'Hoja de Trabajo para listado'!$DE$153:$DE$1048576,0),MATCH((CUADRO!M$5&amp;$E1017),'Hoja de Trabajo para listado'!$DE$151:$DG$151,0)),0)+IFERROR(INDEX('Hoja de Trabajo para listado'!$CD$155:$DC$1048576,MATCH($A1017,'Hoja de Trabajo para listado'!$CD$155:$CD$1048576,0),MATCH((CUADRO!M$5&amp;$E1017),'Hoja de Trabajo para listado'!$CD$151:$DC$151,0)),0)</f>
        <v>0</v>
      </c>
      <c r="N1017" s="257">
        <f ca="1">+IFERROR(INDEX('Hoja de Trabajo para listado'!$A$155:$Z$1048576,MATCH($A1017,'Hoja de Trabajo para listado'!$A$155:$A$1048576,0),MATCH((CUADRO!N$5&amp;$E1017),'Hoja de Trabajo para listado'!$A$151:$Z$151,0)),0)+IFERROR(INDEX('Hoja de Trabajo para listado'!$AB$155:$BA$1048576,MATCH($A1017,'Hoja de Trabajo para listado'!$AB$155:$AB$1048576,0),MATCH((CUADRO!N$5&amp;$E1017),'Hoja de Trabajo para listado'!$AB$151:$BA$151,0)),0)+IFERROR(INDEX('Hoja de Trabajo para listado'!$BC$155:$CB$1048576,MATCH($A1017,'Hoja de Trabajo para listado'!$BC$155:$BC$1048576,0),MATCH((CUADRO!N$5&amp;$E1017),'Hoja de Trabajo para listado'!$BC$151:$CB$151,0)),0)+IFERROR(INDEX('Hoja de Trabajo para listado'!$DE$153:$DG$274,MATCH($A1017,'Hoja de Trabajo para listado'!$DE$153:$DE$1048576,0),MATCH((CUADRO!N$5&amp;$E1017),'Hoja de Trabajo para listado'!$DE$151:$DG$151,0)),0)+IFERROR(INDEX('Hoja de Trabajo para listado'!$CD$155:$DC$1048576,MATCH($A1017,'Hoja de Trabajo para listado'!$CD$155:$CD$1048576,0),MATCH((CUADRO!N$5&amp;$E1017),'Hoja de Trabajo para listado'!$CD$151:$DC$151,0)),0)</f>
        <v>0</v>
      </c>
      <c r="O1017" s="257">
        <f ca="1">+IFERROR(INDEX('Hoja de Trabajo para listado'!$A$155:$Z$1048576,MATCH($A1017,'Hoja de Trabajo para listado'!$A$155:$A$1048576,0),MATCH((CUADRO!O$5&amp;$E1017),'Hoja de Trabajo para listado'!$A$151:$Z$151,0)),0)+IFERROR(INDEX('Hoja de Trabajo para listado'!$AB$155:$BA$1048576,MATCH($A1017,'Hoja de Trabajo para listado'!$AB$155:$AB$1048576,0),MATCH((CUADRO!O$5&amp;$E1017),'Hoja de Trabajo para listado'!$AB$151:$BA$151,0)),0)+IFERROR(INDEX('Hoja de Trabajo para listado'!$BC$155:$CB$1048576,MATCH($A1017,'Hoja de Trabajo para listado'!$BC$155:$BC$1048576,0),MATCH((CUADRO!O$5&amp;$E1017),'Hoja de Trabajo para listado'!$BC$151:$CB$151,0)),0)+IFERROR(INDEX('Hoja de Trabajo para listado'!$DE$153:$DG$274,MATCH($A1017,'Hoja de Trabajo para listado'!$DE$153:$DE$1048576,0),MATCH((CUADRO!O$5&amp;$E1017),'Hoja de Trabajo para listado'!$DE$151:$DG$151,0)),0)+IFERROR(INDEX('Hoja de Trabajo para listado'!$CD$155:$DC$1048576,MATCH($A1017,'Hoja de Trabajo para listado'!$CD$155:$CD$1048576,0),MATCH((CUADRO!O$5&amp;$E1017),'Hoja de Trabajo para listado'!$CD$151:$DC$151,0)),0)</f>
        <v>0</v>
      </c>
      <c r="P1017" s="257">
        <f ca="1">+IFERROR(INDEX('Hoja de Trabajo para listado'!$A$155:$Z$1048576,MATCH($A1017,'Hoja de Trabajo para listado'!$A$155:$A$1048576,0),MATCH((CUADRO!P$5&amp;$E1017),'Hoja de Trabajo para listado'!$A$151:$Z$151,0)),0)+IFERROR(INDEX('Hoja de Trabajo para listado'!$AB$155:$BA$1048576,MATCH($A1017,'Hoja de Trabajo para listado'!$AB$155:$AB$1048576,0),MATCH((CUADRO!P$5&amp;$E1017),'Hoja de Trabajo para listado'!$AB$151:$BA$151,0)),0)+IFERROR(INDEX('Hoja de Trabajo para listado'!$BC$155:$CB$1048576,MATCH($A1017,'Hoja de Trabajo para listado'!$BC$155:$BC$1048576,0),MATCH((CUADRO!P$5&amp;$E1017),'Hoja de Trabajo para listado'!$BC$151:$CB$151,0)),0)+IFERROR(INDEX('Hoja de Trabajo para listado'!$DE$153:$DG$274,MATCH($A1017,'Hoja de Trabajo para listado'!$DE$153:$DE$1048576,0),MATCH((CUADRO!P$5&amp;$E1017),'Hoja de Trabajo para listado'!$DE$151:$DG$151,0)),0)+IFERROR(INDEX('Hoja de Trabajo para listado'!$CD$155:$DC$1048576,MATCH($A1017,'Hoja de Trabajo para listado'!$CD$155:$CD$1048576,0),MATCH((CUADRO!P$5&amp;$E1017),'Hoja de Trabajo para listado'!$CD$151:$DC$151,0)),0)</f>
        <v>0</v>
      </c>
      <c r="Q1017" s="257">
        <f ca="1">+IFERROR(INDEX('Hoja de Trabajo para listado'!$A$155:$Z$1048576,MATCH($A1017,'Hoja de Trabajo para listado'!$A$155:$A$1048576,0),MATCH((CUADRO!Q$5&amp;$E1017),'Hoja de Trabajo para listado'!$A$151:$Z$151,0)),0)+IFERROR(INDEX('Hoja de Trabajo para listado'!$AB$155:$BA$1048576,MATCH($A1017,'Hoja de Trabajo para listado'!$AB$155:$AB$1048576,0),MATCH((CUADRO!Q$5&amp;$E1017),'Hoja de Trabajo para listado'!$AB$151:$BA$151,0)),0)+IFERROR(INDEX('Hoja de Trabajo para listado'!$BC$155:$CB$1048576,MATCH($A1017,'Hoja de Trabajo para listado'!$BC$155:$BC$1048576,0),MATCH((CUADRO!Q$5&amp;$E1017),'Hoja de Trabajo para listado'!$BC$151:$CB$151,0)),0)+IFERROR(INDEX('Hoja de Trabajo para listado'!$DE$153:$DG$274,MATCH($A1017,'Hoja de Trabajo para listado'!$DE$153:$DE$1048576,0),MATCH((CUADRO!Q$5&amp;$E1017),'Hoja de Trabajo para listado'!$DE$151:$DG$151,0)),0)+IFERROR(INDEX('Hoja de Trabajo para listado'!$CD$155:$DC$1048576,MATCH($A1017,'Hoja de Trabajo para listado'!$CD$155:$CD$1048576,0),MATCH((CUADRO!Q$5&amp;$E1017),'Hoja de Trabajo para listado'!$CD$151:$DC$151,0)),0)</f>
        <v>0</v>
      </c>
      <c r="R1017" s="257">
        <f t="shared" ca="1" si="32"/>
        <v>0</v>
      </c>
      <c r="S1017" s="274">
        <f ca="1">+R1016+R1017</f>
        <v>0</v>
      </c>
      <c r="T1017" s="257">
        <f ca="1">+S1017</f>
        <v>0</v>
      </c>
      <c r="U1017" s="256">
        <f t="shared" si="33"/>
        <v>2</v>
      </c>
      <c r="V1017" s="362" t="str">
        <f>+VLOOKUP(A1017,bd_lista!$A$3:$E$590,5,FALSE)</f>
        <v>Gobiernos Autonomos Municipales</v>
      </c>
      <c r="W1017" s="362"/>
      <c r="X1017" s="254">
        <f>+VLOOKUP(A1017,[2]Sheet1!$A$13:$D$744,4,FALSE)</f>
        <v>0</v>
      </c>
      <c r="Y1017" s="254" t="e">
        <f>+VLOOKUP(X1017,bd_lista!$A$3:$C$590,3,FALSE)</f>
        <v>#N/A</v>
      </c>
      <c r="Z1017" s="314"/>
      <c r="AA1017" s="315"/>
    </row>
    <row r="1018" spans="1:27" customFormat="1" ht="15" hidden="1" customHeight="1">
      <c r="A1018" s="32">
        <v>1817</v>
      </c>
      <c r="B1018" s="306">
        <f>+A1018</f>
        <v>1817</v>
      </c>
      <c r="C1018" s="259" t="str">
        <f>+VLOOKUP(A1018,bd_lista!$A$3:$C$590,3,FALSE)</f>
        <v>Gobierno Autónomo Municipal de Magdalena</v>
      </c>
      <c r="D1018" s="361" t="str">
        <f>+C1018</f>
        <v>Gobierno Autónomo Municipal de Magdalena</v>
      </c>
      <c r="E1018" s="254" t="s">
        <v>1313</v>
      </c>
      <c r="F1018" s="255">
        <f ca="1">+IFERROR(INDEX('Hoja de Trabajo para listado'!$A$155:$Z$1048576,MATCH($A1018,'Hoja de Trabajo para listado'!$A$155:$A$1048576,0),MATCH((CUADRO!F$5&amp;$E1018),'Hoja de Trabajo para listado'!$A$151:$Z$151,0)),0)+IFERROR(INDEX('Hoja de Trabajo para listado'!$AB$155:$BA$1048576,MATCH($A1018,'Hoja de Trabajo para listado'!$AB$155:$AB$1048576,0),MATCH((CUADRO!F$5&amp;$E1018),'Hoja de Trabajo para listado'!$AB$151:$BA$151,0)),0)+IFERROR(INDEX('Hoja de Trabajo para listado'!$BC$155:$CB$1048576,MATCH($A1018,'Hoja de Trabajo para listado'!$BC$155:$BC$1048576,0),MATCH((CUADRO!F$5&amp;$E1018),'Hoja de Trabajo para listado'!$BC$151:$CB$151,0)),0)+IFERROR(INDEX('Hoja de Trabajo para listado'!$DE$153:$DG$274,MATCH($A1018,'Hoja de Trabajo para listado'!$DE$153:$DE$1048576,0),MATCH((CUADRO!F$5&amp;$E1018),'Hoja de Trabajo para listado'!$DE$151:$DG$151,0)),0)+IFERROR(INDEX('Hoja de Trabajo para listado'!$CD$155:$DC$1048576,MATCH($A1018,'Hoja de Trabajo para listado'!$CD$155:$CD$1048576,0),MATCH((CUADRO!F$5&amp;$E1018),'Hoja de Trabajo para listado'!$CD$151:$DC$151,0)),0)</f>
        <v>0</v>
      </c>
      <c r="G1018" s="255">
        <f ca="1">+IFERROR(INDEX('Hoja de Trabajo para listado'!$A$155:$Z$1048576,MATCH($A1018,'Hoja de Trabajo para listado'!$A$155:$A$1048576,0),MATCH((CUADRO!G$5&amp;$E1018),'Hoja de Trabajo para listado'!$A$151:$Z$151,0)),0)+IFERROR(INDEX('Hoja de Trabajo para listado'!$AB$155:$BA$1048576,MATCH($A1018,'Hoja de Trabajo para listado'!$AB$155:$AB$1048576,0),MATCH((CUADRO!G$5&amp;$E1018),'Hoja de Trabajo para listado'!$AB$151:$BA$151,0)),0)+IFERROR(INDEX('Hoja de Trabajo para listado'!$BC$155:$CB$1048576,MATCH($A1018,'Hoja de Trabajo para listado'!$BC$155:$BC$1048576,0),MATCH((CUADRO!G$5&amp;$E1018),'Hoja de Trabajo para listado'!$BC$151:$CB$151,0)),0)+IFERROR(INDEX('Hoja de Trabajo para listado'!$DE$153:$DG$274,MATCH($A1018,'Hoja de Trabajo para listado'!$DE$153:$DE$1048576,0),MATCH((CUADRO!G$5&amp;$E1018),'Hoja de Trabajo para listado'!$DE$151:$DG$151,0)),0)+IFERROR(INDEX('Hoja de Trabajo para listado'!$CD$155:$DC$1048576,MATCH($A1018,'Hoja de Trabajo para listado'!$CD$155:$CD$1048576,0),MATCH((CUADRO!G$5&amp;$E1018),'Hoja de Trabajo para listado'!$CD$151:$DC$151,0)),0)</f>
        <v>0</v>
      </c>
      <c r="H1018" s="255">
        <f ca="1">+IFERROR(INDEX('Hoja de Trabajo para listado'!$A$155:$Z$1048576,MATCH($A1018,'Hoja de Trabajo para listado'!$A$155:$A$1048576,0),MATCH((CUADRO!H$5&amp;$E1018),'Hoja de Trabajo para listado'!$A$151:$Z$151,0)),0)+IFERROR(INDEX('Hoja de Trabajo para listado'!$AB$155:$BA$1048576,MATCH($A1018,'Hoja de Trabajo para listado'!$AB$155:$AB$1048576,0),MATCH((CUADRO!H$5&amp;$E1018),'Hoja de Trabajo para listado'!$AB$151:$BA$151,0)),0)+IFERROR(INDEX('Hoja de Trabajo para listado'!$BC$155:$CB$1048576,MATCH($A1018,'Hoja de Trabajo para listado'!$BC$155:$BC$1048576,0),MATCH((CUADRO!H$5&amp;$E1018),'Hoja de Trabajo para listado'!$BC$151:$CB$151,0)),0)+IFERROR(INDEX('Hoja de Trabajo para listado'!$DE$153:$DG$274,MATCH($A1018,'Hoja de Trabajo para listado'!$DE$153:$DE$1048576,0),MATCH((CUADRO!H$5&amp;$E1018),'Hoja de Trabajo para listado'!$DE$151:$DG$151,0)),0)+IFERROR(INDEX('Hoja de Trabajo para listado'!$CD$155:$DC$1048576,MATCH($A1018,'Hoja de Trabajo para listado'!$CD$155:$CD$1048576,0),MATCH((CUADRO!H$5&amp;$E1018),'Hoja de Trabajo para listado'!$CD$151:$DC$151,0)),0)</f>
        <v>0</v>
      </c>
      <c r="I1018" s="255">
        <f ca="1">+IFERROR(INDEX('Hoja de Trabajo para listado'!$A$155:$Z$1048576,MATCH($A1018,'Hoja de Trabajo para listado'!$A$155:$A$1048576,0),MATCH((CUADRO!I$5&amp;$E1018),'Hoja de Trabajo para listado'!$A$151:$Z$151,0)),0)+IFERROR(INDEX('Hoja de Trabajo para listado'!$AB$155:$BA$1048576,MATCH($A1018,'Hoja de Trabajo para listado'!$AB$155:$AB$1048576,0),MATCH((CUADRO!I$5&amp;$E1018),'Hoja de Trabajo para listado'!$AB$151:$BA$151,0)),0)+IFERROR(INDEX('Hoja de Trabajo para listado'!$BC$155:$CB$1048576,MATCH($A1018,'Hoja de Trabajo para listado'!$BC$155:$BC$1048576,0),MATCH((CUADRO!I$5&amp;$E1018),'Hoja de Trabajo para listado'!$BC$151:$CB$151,0)),0)+IFERROR(INDEX('Hoja de Trabajo para listado'!$DE$153:$DG$274,MATCH($A1018,'Hoja de Trabajo para listado'!$DE$153:$DE$1048576,0),MATCH((CUADRO!I$5&amp;$E1018),'Hoja de Trabajo para listado'!$DE$151:$DG$151,0)),0)+IFERROR(INDEX('Hoja de Trabajo para listado'!$CD$155:$DC$1048576,MATCH($A1018,'Hoja de Trabajo para listado'!$CD$155:$CD$1048576,0),MATCH((CUADRO!I$5&amp;$E1018),'Hoja de Trabajo para listado'!$CD$151:$DC$151,0)),0)</f>
        <v>0</v>
      </c>
      <c r="J1018" s="255">
        <f ca="1">+IFERROR(INDEX('Hoja de Trabajo para listado'!$A$155:$Z$1048576,MATCH($A1018,'Hoja de Trabajo para listado'!$A$155:$A$1048576,0),MATCH((CUADRO!J$5&amp;$E1018),'Hoja de Trabajo para listado'!$A$151:$Z$151,0)),0)+IFERROR(INDEX('Hoja de Trabajo para listado'!$AB$155:$BA$1048576,MATCH($A1018,'Hoja de Trabajo para listado'!$AB$155:$AB$1048576,0),MATCH((CUADRO!J$5&amp;$E1018),'Hoja de Trabajo para listado'!$AB$151:$BA$151,0)),0)+IFERROR(INDEX('Hoja de Trabajo para listado'!$BC$155:$CB$1048576,MATCH($A1018,'Hoja de Trabajo para listado'!$BC$155:$BC$1048576,0),MATCH((CUADRO!J$5&amp;$E1018),'Hoja de Trabajo para listado'!$BC$151:$CB$151,0)),0)+IFERROR(INDEX('Hoja de Trabajo para listado'!$DE$153:$DG$274,MATCH($A1018,'Hoja de Trabajo para listado'!$DE$153:$DE$1048576,0),MATCH((CUADRO!J$5&amp;$E1018),'Hoja de Trabajo para listado'!$DE$151:$DG$151,0)),0)+IFERROR(INDEX('Hoja de Trabajo para listado'!$CD$155:$DC$1048576,MATCH($A1018,'Hoja de Trabajo para listado'!$CD$155:$CD$1048576,0),MATCH((CUADRO!J$5&amp;$E1018),'Hoja de Trabajo para listado'!$CD$151:$DC$151,0)),0)</f>
        <v>0</v>
      </c>
      <c r="K1018" s="255">
        <f ca="1">+IFERROR(INDEX('Hoja de Trabajo para listado'!$A$155:$Z$1048576,MATCH($A1018,'Hoja de Trabajo para listado'!$A$155:$A$1048576,0),MATCH((CUADRO!K$5&amp;$E1018),'Hoja de Trabajo para listado'!$A$151:$Z$151,0)),0)+IFERROR(INDEX('Hoja de Trabajo para listado'!$AB$155:$BA$1048576,MATCH($A1018,'Hoja de Trabajo para listado'!$AB$155:$AB$1048576,0),MATCH((CUADRO!K$5&amp;$E1018),'Hoja de Trabajo para listado'!$AB$151:$BA$151,0)),0)+IFERROR(INDEX('Hoja de Trabajo para listado'!$BC$155:$CB$1048576,MATCH($A1018,'Hoja de Trabajo para listado'!$BC$155:$BC$1048576,0),MATCH((CUADRO!K$5&amp;$E1018),'Hoja de Trabajo para listado'!$BC$151:$CB$151,0)),0)+IFERROR(INDEX('Hoja de Trabajo para listado'!$DE$153:$DG$274,MATCH($A1018,'Hoja de Trabajo para listado'!$DE$153:$DE$1048576,0),MATCH((CUADRO!K$5&amp;$E1018),'Hoja de Trabajo para listado'!$DE$151:$DG$151,0)),0)+IFERROR(INDEX('Hoja de Trabajo para listado'!$CD$155:$DC$1048576,MATCH($A1018,'Hoja de Trabajo para listado'!$CD$155:$CD$1048576,0),MATCH((CUADRO!K$5&amp;$E1018),'Hoja de Trabajo para listado'!$CD$151:$DC$151,0)),0)</f>
        <v>0</v>
      </c>
      <c r="L1018" s="255">
        <f ca="1">+IFERROR(INDEX('Hoja de Trabajo para listado'!$A$155:$Z$1048576,MATCH($A1018,'Hoja de Trabajo para listado'!$A$155:$A$1048576,0),MATCH((CUADRO!L$5&amp;$E1018),'Hoja de Trabajo para listado'!$A$151:$Z$151,0)),0)+IFERROR(INDEX('Hoja de Trabajo para listado'!$AB$155:$BA$1048576,MATCH($A1018,'Hoja de Trabajo para listado'!$AB$155:$AB$1048576,0),MATCH((CUADRO!L$5&amp;$E1018),'Hoja de Trabajo para listado'!$AB$151:$BA$151,0)),0)+IFERROR(INDEX('Hoja de Trabajo para listado'!$BC$155:$CB$1048576,MATCH($A1018,'Hoja de Trabajo para listado'!$BC$155:$BC$1048576,0),MATCH((CUADRO!L$5&amp;$E1018),'Hoja de Trabajo para listado'!$BC$151:$CB$151,0)),0)+IFERROR(INDEX('Hoja de Trabajo para listado'!$DE$153:$DG$274,MATCH($A1018,'Hoja de Trabajo para listado'!$DE$153:$DE$1048576,0),MATCH((CUADRO!L$5&amp;$E1018),'Hoja de Trabajo para listado'!$DE$151:$DG$151,0)),0)+IFERROR(INDEX('Hoja de Trabajo para listado'!$CD$155:$DC$1048576,MATCH($A1018,'Hoja de Trabajo para listado'!$CD$155:$CD$1048576,0),MATCH((CUADRO!L$5&amp;$E1018),'Hoja de Trabajo para listado'!$CD$151:$DC$151,0)),0)</f>
        <v>0</v>
      </c>
      <c r="M1018" s="255">
        <f ca="1">+IFERROR(INDEX('Hoja de Trabajo para listado'!$A$155:$Z$1048576,MATCH($A1018,'Hoja de Trabajo para listado'!$A$155:$A$1048576,0),MATCH((CUADRO!M$5&amp;$E1018),'Hoja de Trabajo para listado'!$A$151:$Z$151,0)),0)+IFERROR(INDEX('Hoja de Trabajo para listado'!$AB$155:$BA$1048576,MATCH($A1018,'Hoja de Trabajo para listado'!$AB$155:$AB$1048576,0),MATCH((CUADRO!M$5&amp;$E1018),'Hoja de Trabajo para listado'!$AB$151:$BA$151,0)),0)+IFERROR(INDEX('Hoja de Trabajo para listado'!$BC$155:$CB$1048576,MATCH($A1018,'Hoja de Trabajo para listado'!$BC$155:$BC$1048576,0),MATCH((CUADRO!M$5&amp;$E1018),'Hoja de Trabajo para listado'!$BC$151:$CB$151,0)),0)+IFERROR(INDEX('Hoja de Trabajo para listado'!$DE$153:$DG$274,MATCH($A1018,'Hoja de Trabajo para listado'!$DE$153:$DE$1048576,0),MATCH((CUADRO!M$5&amp;$E1018),'Hoja de Trabajo para listado'!$DE$151:$DG$151,0)),0)+IFERROR(INDEX('Hoja de Trabajo para listado'!$CD$155:$DC$1048576,MATCH($A1018,'Hoja de Trabajo para listado'!$CD$155:$CD$1048576,0),MATCH((CUADRO!M$5&amp;$E1018),'Hoja de Trabajo para listado'!$CD$151:$DC$151,0)),0)</f>
        <v>0</v>
      </c>
      <c r="N1018" s="255">
        <f ca="1">+IFERROR(INDEX('Hoja de Trabajo para listado'!$A$155:$Z$1048576,MATCH($A1018,'Hoja de Trabajo para listado'!$A$155:$A$1048576,0),MATCH((CUADRO!N$5&amp;$E1018),'Hoja de Trabajo para listado'!$A$151:$Z$151,0)),0)+IFERROR(INDEX('Hoja de Trabajo para listado'!$AB$155:$BA$1048576,MATCH($A1018,'Hoja de Trabajo para listado'!$AB$155:$AB$1048576,0),MATCH((CUADRO!N$5&amp;$E1018),'Hoja de Trabajo para listado'!$AB$151:$BA$151,0)),0)+IFERROR(INDEX('Hoja de Trabajo para listado'!$BC$155:$CB$1048576,MATCH($A1018,'Hoja de Trabajo para listado'!$BC$155:$BC$1048576,0),MATCH((CUADRO!N$5&amp;$E1018),'Hoja de Trabajo para listado'!$BC$151:$CB$151,0)),0)+IFERROR(INDEX('Hoja de Trabajo para listado'!$DE$153:$DG$274,MATCH($A1018,'Hoja de Trabajo para listado'!$DE$153:$DE$1048576,0),MATCH((CUADRO!N$5&amp;$E1018),'Hoja de Trabajo para listado'!$DE$151:$DG$151,0)),0)+IFERROR(INDEX('Hoja de Trabajo para listado'!$CD$155:$DC$1048576,MATCH($A1018,'Hoja de Trabajo para listado'!$CD$155:$CD$1048576,0),MATCH((CUADRO!N$5&amp;$E1018),'Hoja de Trabajo para listado'!$CD$151:$DC$151,0)),0)</f>
        <v>0</v>
      </c>
      <c r="O1018" s="255">
        <f ca="1">+IFERROR(INDEX('Hoja de Trabajo para listado'!$A$155:$Z$1048576,MATCH($A1018,'Hoja de Trabajo para listado'!$A$155:$A$1048576,0),MATCH((CUADRO!O$5&amp;$E1018),'Hoja de Trabajo para listado'!$A$151:$Z$151,0)),0)+IFERROR(INDEX('Hoja de Trabajo para listado'!$AB$155:$BA$1048576,MATCH($A1018,'Hoja de Trabajo para listado'!$AB$155:$AB$1048576,0),MATCH((CUADRO!O$5&amp;$E1018),'Hoja de Trabajo para listado'!$AB$151:$BA$151,0)),0)+IFERROR(INDEX('Hoja de Trabajo para listado'!$BC$155:$CB$1048576,MATCH($A1018,'Hoja de Trabajo para listado'!$BC$155:$BC$1048576,0),MATCH((CUADRO!O$5&amp;$E1018),'Hoja de Trabajo para listado'!$BC$151:$CB$151,0)),0)+IFERROR(INDEX('Hoja de Trabajo para listado'!$DE$153:$DG$274,MATCH($A1018,'Hoja de Trabajo para listado'!$DE$153:$DE$1048576,0),MATCH((CUADRO!O$5&amp;$E1018),'Hoja de Trabajo para listado'!$DE$151:$DG$151,0)),0)+IFERROR(INDEX('Hoja de Trabajo para listado'!$CD$155:$DC$1048576,MATCH($A1018,'Hoja de Trabajo para listado'!$CD$155:$CD$1048576,0),MATCH((CUADRO!O$5&amp;$E1018),'Hoja de Trabajo para listado'!$CD$151:$DC$151,0)),0)</f>
        <v>0</v>
      </c>
      <c r="P1018" s="255">
        <f ca="1">+IFERROR(INDEX('Hoja de Trabajo para listado'!$A$155:$Z$1048576,MATCH($A1018,'Hoja de Trabajo para listado'!$A$155:$A$1048576,0),MATCH((CUADRO!P$5&amp;$E1018),'Hoja de Trabajo para listado'!$A$151:$Z$151,0)),0)+IFERROR(INDEX('Hoja de Trabajo para listado'!$AB$155:$BA$1048576,MATCH($A1018,'Hoja de Trabajo para listado'!$AB$155:$AB$1048576,0),MATCH((CUADRO!P$5&amp;$E1018),'Hoja de Trabajo para listado'!$AB$151:$BA$151,0)),0)+IFERROR(INDEX('Hoja de Trabajo para listado'!$BC$155:$CB$1048576,MATCH($A1018,'Hoja de Trabajo para listado'!$BC$155:$BC$1048576,0),MATCH((CUADRO!P$5&amp;$E1018),'Hoja de Trabajo para listado'!$BC$151:$CB$151,0)),0)+IFERROR(INDEX('Hoja de Trabajo para listado'!$DE$153:$DG$274,MATCH($A1018,'Hoja de Trabajo para listado'!$DE$153:$DE$1048576,0),MATCH((CUADRO!P$5&amp;$E1018),'Hoja de Trabajo para listado'!$DE$151:$DG$151,0)),0)+IFERROR(INDEX('Hoja de Trabajo para listado'!$CD$155:$DC$1048576,MATCH($A1018,'Hoja de Trabajo para listado'!$CD$155:$CD$1048576,0),MATCH((CUADRO!P$5&amp;$E1018),'Hoja de Trabajo para listado'!$CD$151:$DC$151,0)),0)</f>
        <v>0</v>
      </c>
      <c r="Q1018" s="255">
        <f ca="1">+IFERROR(INDEX('Hoja de Trabajo para listado'!$A$155:$Z$1048576,MATCH($A1018,'Hoja de Trabajo para listado'!$A$155:$A$1048576,0),MATCH((CUADRO!Q$5&amp;$E1018),'Hoja de Trabajo para listado'!$A$151:$Z$151,0)),0)+IFERROR(INDEX('Hoja de Trabajo para listado'!$AB$155:$BA$1048576,MATCH($A1018,'Hoja de Trabajo para listado'!$AB$155:$AB$1048576,0),MATCH((CUADRO!Q$5&amp;$E1018),'Hoja de Trabajo para listado'!$AB$151:$BA$151,0)),0)+IFERROR(INDEX('Hoja de Trabajo para listado'!$BC$155:$CB$1048576,MATCH($A1018,'Hoja de Trabajo para listado'!$BC$155:$BC$1048576,0),MATCH((CUADRO!Q$5&amp;$E1018),'Hoja de Trabajo para listado'!$BC$151:$CB$151,0)),0)+IFERROR(INDEX('Hoja de Trabajo para listado'!$DE$153:$DG$274,MATCH($A1018,'Hoja de Trabajo para listado'!$DE$153:$DE$1048576,0),MATCH((CUADRO!Q$5&amp;$E1018),'Hoja de Trabajo para listado'!$DE$151:$DG$151,0)),0)+IFERROR(INDEX('Hoja de Trabajo para listado'!$CD$155:$DC$1048576,MATCH($A1018,'Hoja de Trabajo para listado'!$CD$155:$CD$1048576,0),MATCH((CUADRO!Q$5&amp;$E1018),'Hoja de Trabajo para listado'!$CD$151:$DC$151,0)),0)</f>
        <v>0</v>
      </c>
      <c r="R1018" s="255">
        <f t="shared" ca="1" si="32"/>
        <v>0</v>
      </c>
      <c r="S1018" s="262"/>
      <c r="T1018" s="255">
        <f ca="1">+T1019</f>
        <v>0</v>
      </c>
      <c r="U1018" s="254">
        <f t="shared" si="33"/>
        <v>1</v>
      </c>
      <c r="V1018" s="362" t="str">
        <f>+VLOOKUP(A1018,bd_lista!$A$3:$E$590,5,FALSE)</f>
        <v>Gobiernos Autonomos Municipales</v>
      </c>
      <c r="W1018" s="361" t="str">
        <f>+V1018</f>
        <v>Gobiernos Autonomos Municipales</v>
      </c>
      <c r="X1018" s="254">
        <f>+VLOOKUP(A1018,[2]Sheet1!$A$13:$D$744,4,FALSE)</f>
        <v>0</v>
      </c>
      <c r="Y1018" s="254" t="e">
        <f>+VLOOKUP(X1018,bd_lista!$A$3:$C$590,3,FALSE)</f>
        <v>#N/A</v>
      </c>
      <c r="Z1018" s="316">
        <f>+X1018</f>
        <v>0</v>
      </c>
      <c r="AA1018" s="317" t="e">
        <f>+Y1018</f>
        <v>#N/A</v>
      </c>
    </row>
    <row r="1019" spans="1:27" customFormat="1" ht="15" hidden="1" customHeight="1">
      <c r="A1019" s="32">
        <v>1817</v>
      </c>
      <c r="B1019" s="307"/>
      <c r="C1019" s="259" t="str">
        <f>+VLOOKUP(A1019,bd_lista!$A$3:$C$590,3,FALSE)</f>
        <v>Gobierno Autónomo Municipal de Magdalena</v>
      </c>
      <c r="D1019" s="362"/>
      <c r="E1019" s="256" t="s">
        <v>1314</v>
      </c>
      <c r="F1019" s="257">
        <f ca="1">+IFERROR(INDEX('Hoja de Trabajo para listado'!$A$155:$Z$1048576,MATCH($A1019,'Hoja de Trabajo para listado'!$A$155:$A$1048576,0),MATCH((CUADRO!F$5&amp;$E1019),'Hoja de Trabajo para listado'!$A$151:$Z$151,0)),0)+IFERROR(INDEX('Hoja de Trabajo para listado'!$AB$155:$BA$1048576,MATCH($A1019,'Hoja de Trabajo para listado'!$AB$155:$AB$1048576,0),MATCH((CUADRO!F$5&amp;$E1019),'Hoja de Trabajo para listado'!$AB$151:$BA$151,0)),0)+IFERROR(INDEX('Hoja de Trabajo para listado'!$BC$155:$CB$1048576,MATCH($A1019,'Hoja de Trabajo para listado'!$BC$155:$BC$1048576,0),MATCH((CUADRO!F$5&amp;$E1019),'Hoja de Trabajo para listado'!$BC$151:$CB$151,0)),0)+IFERROR(INDEX('Hoja de Trabajo para listado'!$DE$153:$DG$274,MATCH($A1019,'Hoja de Trabajo para listado'!$DE$153:$DE$1048576,0),MATCH((CUADRO!F$5&amp;$E1019),'Hoja de Trabajo para listado'!$DE$151:$DG$151,0)),0)+IFERROR(INDEX('Hoja de Trabajo para listado'!$CD$155:$DC$1048576,MATCH($A1019,'Hoja de Trabajo para listado'!$CD$155:$CD$1048576,0),MATCH((CUADRO!F$5&amp;$E1019),'Hoja de Trabajo para listado'!$CD$151:$DC$151,0)),0)</f>
        <v>0</v>
      </c>
      <c r="G1019" s="257">
        <f ca="1">+IFERROR(INDEX('Hoja de Trabajo para listado'!$A$155:$Z$1048576,MATCH($A1019,'Hoja de Trabajo para listado'!$A$155:$A$1048576,0),MATCH((CUADRO!G$5&amp;$E1019),'Hoja de Trabajo para listado'!$A$151:$Z$151,0)),0)+IFERROR(INDEX('Hoja de Trabajo para listado'!$AB$155:$BA$1048576,MATCH($A1019,'Hoja de Trabajo para listado'!$AB$155:$AB$1048576,0),MATCH((CUADRO!G$5&amp;$E1019),'Hoja de Trabajo para listado'!$AB$151:$BA$151,0)),0)+IFERROR(INDEX('Hoja de Trabajo para listado'!$BC$155:$CB$1048576,MATCH($A1019,'Hoja de Trabajo para listado'!$BC$155:$BC$1048576,0),MATCH((CUADRO!G$5&amp;$E1019),'Hoja de Trabajo para listado'!$BC$151:$CB$151,0)),0)+IFERROR(INDEX('Hoja de Trabajo para listado'!$DE$153:$DG$274,MATCH($A1019,'Hoja de Trabajo para listado'!$DE$153:$DE$1048576,0),MATCH((CUADRO!G$5&amp;$E1019),'Hoja de Trabajo para listado'!$DE$151:$DG$151,0)),0)+IFERROR(INDEX('Hoja de Trabajo para listado'!$CD$155:$DC$1048576,MATCH($A1019,'Hoja de Trabajo para listado'!$CD$155:$CD$1048576,0),MATCH((CUADRO!G$5&amp;$E1019),'Hoja de Trabajo para listado'!$CD$151:$DC$151,0)),0)</f>
        <v>0</v>
      </c>
      <c r="H1019" s="257">
        <f ca="1">+IFERROR(INDEX('Hoja de Trabajo para listado'!$A$155:$Z$1048576,MATCH($A1019,'Hoja de Trabajo para listado'!$A$155:$A$1048576,0),MATCH((CUADRO!H$5&amp;$E1019),'Hoja de Trabajo para listado'!$A$151:$Z$151,0)),0)+IFERROR(INDEX('Hoja de Trabajo para listado'!$AB$155:$BA$1048576,MATCH($A1019,'Hoja de Trabajo para listado'!$AB$155:$AB$1048576,0),MATCH((CUADRO!H$5&amp;$E1019),'Hoja de Trabajo para listado'!$AB$151:$BA$151,0)),0)+IFERROR(INDEX('Hoja de Trabajo para listado'!$BC$155:$CB$1048576,MATCH($A1019,'Hoja de Trabajo para listado'!$BC$155:$BC$1048576,0),MATCH((CUADRO!H$5&amp;$E1019),'Hoja de Trabajo para listado'!$BC$151:$CB$151,0)),0)+IFERROR(INDEX('Hoja de Trabajo para listado'!$DE$153:$DG$274,MATCH($A1019,'Hoja de Trabajo para listado'!$DE$153:$DE$1048576,0),MATCH((CUADRO!H$5&amp;$E1019),'Hoja de Trabajo para listado'!$DE$151:$DG$151,0)),0)+IFERROR(INDEX('Hoja de Trabajo para listado'!$CD$155:$DC$1048576,MATCH($A1019,'Hoja de Trabajo para listado'!$CD$155:$CD$1048576,0),MATCH((CUADRO!H$5&amp;$E1019),'Hoja de Trabajo para listado'!$CD$151:$DC$151,0)),0)</f>
        <v>0</v>
      </c>
      <c r="I1019" s="257">
        <f ca="1">+IFERROR(INDEX('Hoja de Trabajo para listado'!$A$155:$Z$1048576,MATCH($A1019,'Hoja de Trabajo para listado'!$A$155:$A$1048576,0),MATCH((CUADRO!I$5&amp;$E1019),'Hoja de Trabajo para listado'!$A$151:$Z$151,0)),0)+IFERROR(INDEX('Hoja de Trabajo para listado'!$AB$155:$BA$1048576,MATCH($A1019,'Hoja de Trabajo para listado'!$AB$155:$AB$1048576,0),MATCH((CUADRO!I$5&amp;$E1019),'Hoja de Trabajo para listado'!$AB$151:$BA$151,0)),0)+IFERROR(INDEX('Hoja de Trabajo para listado'!$BC$155:$CB$1048576,MATCH($A1019,'Hoja de Trabajo para listado'!$BC$155:$BC$1048576,0),MATCH((CUADRO!I$5&amp;$E1019),'Hoja de Trabajo para listado'!$BC$151:$CB$151,0)),0)+IFERROR(INDEX('Hoja de Trabajo para listado'!$DE$153:$DG$274,MATCH($A1019,'Hoja de Trabajo para listado'!$DE$153:$DE$1048576,0),MATCH((CUADRO!I$5&amp;$E1019),'Hoja de Trabajo para listado'!$DE$151:$DG$151,0)),0)+IFERROR(INDEX('Hoja de Trabajo para listado'!$CD$155:$DC$1048576,MATCH($A1019,'Hoja de Trabajo para listado'!$CD$155:$CD$1048576,0),MATCH((CUADRO!I$5&amp;$E1019),'Hoja de Trabajo para listado'!$CD$151:$DC$151,0)),0)</f>
        <v>0</v>
      </c>
      <c r="J1019" s="257">
        <f ca="1">+IFERROR(INDEX('Hoja de Trabajo para listado'!$A$155:$Z$1048576,MATCH($A1019,'Hoja de Trabajo para listado'!$A$155:$A$1048576,0),MATCH((CUADRO!J$5&amp;$E1019),'Hoja de Trabajo para listado'!$A$151:$Z$151,0)),0)+IFERROR(INDEX('Hoja de Trabajo para listado'!$AB$155:$BA$1048576,MATCH($A1019,'Hoja de Trabajo para listado'!$AB$155:$AB$1048576,0),MATCH((CUADRO!J$5&amp;$E1019),'Hoja de Trabajo para listado'!$AB$151:$BA$151,0)),0)+IFERROR(INDEX('Hoja de Trabajo para listado'!$BC$155:$CB$1048576,MATCH($A1019,'Hoja de Trabajo para listado'!$BC$155:$BC$1048576,0),MATCH((CUADRO!J$5&amp;$E1019),'Hoja de Trabajo para listado'!$BC$151:$CB$151,0)),0)+IFERROR(INDEX('Hoja de Trabajo para listado'!$DE$153:$DG$274,MATCH($A1019,'Hoja de Trabajo para listado'!$DE$153:$DE$1048576,0),MATCH((CUADRO!J$5&amp;$E1019),'Hoja de Trabajo para listado'!$DE$151:$DG$151,0)),0)+IFERROR(INDEX('Hoja de Trabajo para listado'!$CD$155:$DC$1048576,MATCH($A1019,'Hoja de Trabajo para listado'!$CD$155:$CD$1048576,0),MATCH((CUADRO!J$5&amp;$E1019),'Hoja de Trabajo para listado'!$CD$151:$DC$151,0)),0)</f>
        <v>0</v>
      </c>
      <c r="K1019" s="257">
        <f ca="1">+IFERROR(INDEX('Hoja de Trabajo para listado'!$A$155:$Z$1048576,MATCH($A1019,'Hoja de Trabajo para listado'!$A$155:$A$1048576,0),MATCH((CUADRO!K$5&amp;$E1019),'Hoja de Trabajo para listado'!$A$151:$Z$151,0)),0)+IFERROR(INDEX('Hoja de Trabajo para listado'!$AB$155:$BA$1048576,MATCH($A1019,'Hoja de Trabajo para listado'!$AB$155:$AB$1048576,0),MATCH((CUADRO!K$5&amp;$E1019),'Hoja de Trabajo para listado'!$AB$151:$BA$151,0)),0)+IFERROR(INDEX('Hoja de Trabajo para listado'!$BC$155:$CB$1048576,MATCH($A1019,'Hoja de Trabajo para listado'!$BC$155:$BC$1048576,0),MATCH((CUADRO!K$5&amp;$E1019),'Hoja de Trabajo para listado'!$BC$151:$CB$151,0)),0)+IFERROR(INDEX('Hoja de Trabajo para listado'!$DE$153:$DG$274,MATCH($A1019,'Hoja de Trabajo para listado'!$DE$153:$DE$1048576,0),MATCH((CUADRO!K$5&amp;$E1019),'Hoja de Trabajo para listado'!$DE$151:$DG$151,0)),0)+IFERROR(INDEX('Hoja de Trabajo para listado'!$CD$155:$DC$1048576,MATCH($A1019,'Hoja de Trabajo para listado'!$CD$155:$CD$1048576,0),MATCH((CUADRO!K$5&amp;$E1019),'Hoja de Trabajo para listado'!$CD$151:$DC$151,0)),0)</f>
        <v>0</v>
      </c>
      <c r="L1019" s="257">
        <f ca="1">+IFERROR(INDEX('Hoja de Trabajo para listado'!$A$155:$Z$1048576,MATCH($A1019,'Hoja de Trabajo para listado'!$A$155:$A$1048576,0),MATCH((CUADRO!L$5&amp;$E1019),'Hoja de Trabajo para listado'!$A$151:$Z$151,0)),0)+IFERROR(INDEX('Hoja de Trabajo para listado'!$AB$155:$BA$1048576,MATCH($A1019,'Hoja de Trabajo para listado'!$AB$155:$AB$1048576,0),MATCH((CUADRO!L$5&amp;$E1019),'Hoja de Trabajo para listado'!$AB$151:$BA$151,0)),0)+IFERROR(INDEX('Hoja de Trabajo para listado'!$BC$155:$CB$1048576,MATCH($A1019,'Hoja de Trabajo para listado'!$BC$155:$BC$1048576,0),MATCH((CUADRO!L$5&amp;$E1019),'Hoja de Trabajo para listado'!$BC$151:$CB$151,0)),0)+IFERROR(INDEX('Hoja de Trabajo para listado'!$DE$153:$DG$274,MATCH($A1019,'Hoja de Trabajo para listado'!$DE$153:$DE$1048576,0),MATCH((CUADRO!L$5&amp;$E1019),'Hoja de Trabajo para listado'!$DE$151:$DG$151,0)),0)+IFERROR(INDEX('Hoja de Trabajo para listado'!$CD$155:$DC$1048576,MATCH($A1019,'Hoja de Trabajo para listado'!$CD$155:$CD$1048576,0),MATCH((CUADRO!L$5&amp;$E1019),'Hoja de Trabajo para listado'!$CD$151:$DC$151,0)),0)</f>
        <v>0</v>
      </c>
      <c r="M1019" s="257">
        <f ca="1">+IFERROR(INDEX('Hoja de Trabajo para listado'!$A$155:$Z$1048576,MATCH($A1019,'Hoja de Trabajo para listado'!$A$155:$A$1048576,0),MATCH((CUADRO!M$5&amp;$E1019),'Hoja de Trabajo para listado'!$A$151:$Z$151,0)),0)+IFERROR(INDEX('Hoja de Trabajo para listado'!$AB$155:$BA$1048576,MATCH($A1019,'Hoja de Trabajo para listado'!$AB$155:$AB$1048576,0),MATCH((CUADRO!M$5&amp;$E1019),'Hoja de Trabajo para listado'!$AB$151:$BA$151,0)),0)+IFERROR(INDEX('Hoja de Trabajo para listado'!$BC$155:$CB$1048576,MATCH($A1019,'Hoja de Trabajo para listado'!$BC$155:$BC$1048576,0),MATCH((CUADRO!M$5&amp;$E1019),'Hoja de Trabajo para listado'!$BC$151:$CB$151,0)),0)+IFERROR(INDEX('Hoja de Trabajo para listado'!$DE$153:$DG$274,MATCH($A1019,'Hoja de Trabajo para listado'!$DE$153:$DE$1048576,0),MATCH((CUADRO!M$5&amp;$E1019),'Hoja de Trabajo para listado'!$DE$151:$DG$151,0)),0)+IFERROR(INDEX('Hoja de Trabajo para listado'!$CD$155:$DC$1048576,MATCH($A1019,'Hoja de Trabajo para listado'!$CD$155:$CD$1048576,0),MATCH((CUADRO!M$5&amp;$E1019),'Hoja de Trabajo para listado'!$CD$151:$DC$151,0)),0)</f>
        <v>0</v>
      </c>
      <c r="N1019" s="257">
        <f ca="1">+IFERROR(INDEX('Hoja de Trabajo para listado'!$A$155:$Z$1048576,MATCH($A1019,'Hoja de Trabajo para listado'!$A$155:$A$1048576,0),MATCH((CUADRO!N$5&amp;$E1019),'Hoja de Trabajo para listado'!$A$151:$Z$151,0)),0)+IFERROR(INDEX('Hoja de Trabajo para listado'!$AB$155:$BA$1048576,MATCH($A1019,'Hoja de Trabajo para listado'!$AB$155:$AB$1048576,0),MATCH((CUADRO!N$5&amp;$E1019),'Hoja de Trabajo para listado'!$AB$151:$BA$151,0)),0)+IFERROR(INDEX('Hoja de Trabajo para listado'!$BC$155:$CB$1048576,MATCH($A1019,'Hoja de Trabajo para listado'!$BC$155:$BC$1048576,0),MATCH((CUADRO!N$5&amp;$E1019),'Hoja de Trabajo para listado'!$BC$151:$CB$151,0)),0)+IFERROR(INDEX('Hoja de Trabajo para listado'!$DE$153:$DG$274,MATCH($A1019,'Hoja de Trabajo para listado'!$DE$153:$DE$1048576,0),MATCH((CUADRO!N$5&amp;$E1019),'Hoja de Trabajo para listado'!$DE$151:$DG$151,0)),0)+IFERROR(INDEX('Hoja de Trabajo para listado'!$CD$155:$DC$1048576,MATCH($A1019,'Hoja de Trabajo para listado'!$CD$155:$CD$1048576,0),MATCH((CUADRO!N$5&amp;$E1019),'Hoja de Trabajo para listado'!$CD$151:$DC$151,0)),0)</f>
        <v>0</v>
      </c>
      <c r="O1019" s="257">
        <f ca="1">+IFERROR(INDEX('Hoja de Trabajo para listado'!$A$155:$Z$1048576,MATCH($A1019,'Hoja de Trabajo para listado'!$A$155:$A$1048576,0),MATCH((CUADRO!O$5&amp;$E1019),'Hoja de Trabajo para listado'!$A$151:$Z$151,0)),0)+IFERROR(INDEX('Hoja de Trabajo para listado'!$AB$155:$BA$1048576,MATCH($A1019,'Hoja de Trabajo para listado'!$AB$155:$AB$1048576,0),MATCH((CUADRO!O$5&amp;$E1019),'Hoja de Trabajo para listado'!$AB$151:$BA$151,0)),0)+IFERROR(INDEX('Hoja de Trabajo para listado'!$BC$155:$CB$1048576,MATCH($A1019,'Hoja de Trabajo para listado'!$BC$155:$BC$1048576,0),MATCH((CUADRO!O$5&amp;$E1019),'Hoja de Trabajo para listado'!$BC$151:$CB$151,0)),0)+IFERROR(INDEX('Hoja de Trabajo para listado'!$DE$153:$DG$274,MATCH($A1019,'Hoja de Trabajo para listado'!$DE$153:$DE$1048576,0),MATCH((CUADRO!O$5&amp;$E1019),'Hoja de Trabajo para listado'!$DE$151:$DG$151,0)),0)+IFERROR(INDEX('Hoja de Trabajo para listado'!$CD$155:$DC$1048576,MATCH($A1019,'Hoja de Trabajo para listado'!$CD$155:$CD$1048576,0),MATCH((CUADRO!O$5&amp;$E1019),'Hoja de Trabajo para listado'!$CD$151:$DC$151,0)),0)</f>
        <v>0</v>
      </c>
      <c r="P1019" s="257">
        <f ca="1">+IFERROR(INDEX('Hoja de Trabajo para listado'!$A$155:$Z$1048576,MATCH($A1019,'Hoja de Trabajo para listado'!$A$155:$A$1048576,0),MATCH((CUADRO!P$5&amp;$E1019),'Hoja de Trabajo para listado'!$A$151:$Z$151,0)),0)+IFERROR(INDEX('Hoja de Trabajo para listado'!$AB$155:$BA$1048576,MATCH($A1019,'Hoja de Trabajo para listado'!$AB$155:$AB$1048576,0),MATCH((CUADRO!P$5&amp;$E1019),'Hoja de Trabajo para listado'!$AB$151:$BA$151,0)),0)+IFERROR(INDEX('Hoja de Trabajo para listado'!$BC$155:$CB$1048576,MATCH($A1019,'Hoja de Trabajo para listado'!$BC$155:$BC$1048576,0),MATCH((CUADRO!P$5&amp;$E1019),'Hoja de Trabajo para listado'!$BC$151:$CB$151,0)),0)+IFERROR(INDEX('Hoja de Trabajo para listado'!$DE$153:$DG$274,MATCH($A1019,'Hoja de Trabajo para listado'!$DE$153:$DE$1048576,0),MATCH((CUADRO!P$5&amp;$E1019),'Hoja de Trabajo para listado'!$DE$151:$DG$151,0)),0)+IFERROR(INDEX('Hoja de Trabajo para listado'!$CD$155:$DC$1048576,MATCH($A1019,'Hoja de Trabajo para listado'!$CD$155:$CD$1048576,0),MATCH((CUADRO!P$5&amp;$E1019),'Hoja de Trabajo para listado'!$CD$151:$DC$151,0)),0)</f>
        <v>0</v>
      </c>
      <c r="Q1019" s="257">
        <f ca="1">+IFERROR(INDEX('Hoja de Trabajo para listado'!$A$155:$Z$1048576,MATCH($A1019,'Hoja de Trabajo para listado'!$A$155:$A$1048576,0),MATCH((CUADRO!Q$5&amp;$E1019),'Hoja de Trabajo para listado'!$A$151:$Z$151,0)),0)+IFERROR(INDEX('Hoja de Trabajo para listado'!$AB$155:$BA$1048576,MATCH($A1019,'Hoja de Trabajo para listado'!$AB$155:$AB$1048576,0),MATCH((CUADRO!Q$5&amp;$E1019),'Hoja de Trabajo para listado'!$AB$151:$BA$151,0)),0)+IFERROR(INDEX('Hoja de Trabajo para listado'!$BC$155:$CB$1048576,MATCH($A1019,'Hoja de Trabajo para listado'!$BC$155:$BC$1048576,0),MATCH((CUADRO!Q$5&amp;$E1019),'Hoja de Trabajo para listado'!$BC$151:$CB$151,0)),0)+IFERROR(INDEX('Hoja de Trabajo para listado'!$DE$153:$DG$274,MATCH($A1019,'Hoja de Trabajo para listado'!$DE$153:$DE$1048576,0),MATCH((CUADRO!Q$5&amp;$E1019),'Hoja de Trabajo para listado'!$DE$151:$DG$151,0)),0)+IFERROR(INDEX('Hoja de Trabajo para listado'!$CD$155:$DC$1048576,MATCH($A1019,'Hoja de Trabajo para listado'!$CD$155:$CD$1048576,0),MATCH((CUADRO!Q$5&amp;$E1019),'Hoja de Trabajo para listado'!$CD$151:$DC$151,0)),0)</f>
        <v>0</v>
      </c>
      <c r="R1019" s="257">
        <f t="shared" ca="1" si="32"/>
        <v>0</v>
      </c>
      <c r="S1019" s="274">
        <f ca="1">+R1018+R1019</f>
        <v>0</v>
      </c>
      <c r="T1019" s="257">
        <f ca="1">+S1019</f>
        <v>0</v>
      </c>
      <c r="U1019" s="256">
        <f t="shared" si="33"/>
        <v>2</v>
      </c>
      <c r="V1019" s="362" t="str">
        <f>+VLOOKUP(A1019,bd_lista!$A$3:$E$590,5,FALSE)</f>
        <v>Gobiernos Autonomos Municipales</v>
      </c>
      <c r="W1019" s="362"/>
      <c r="X1019" s="254">
        <f>+VLOOKUP(A1019,[2]Sheet1!$A$13:$D$744,4,FALSE)</f>
        <v>0</v>
      </c>
      <c r="Y1019" s="254" t="e">
        <f>+VLOOKUP(X1019,bd_lista!$A$3:$C$590,3,FALSE)</f>
        <v>#N/A</v>
      </c>
      <c r="Z1019" s="314"/>
      <c r="AA1019" s="315"/>
    </row>
    <row r="1020" spans="1:27" customFormat="1" ht="15" hidden="1" customHeight="1">
      <c r="A1020" s="32">
        <v>1818</v>
      </c>
      <c r="B1020" s="306">
        <f>+A1020</f>
        <v>1818</v>
      </c>
      <c r="C1020" s="259" t="str">
        <f>+VLOOKUP(A1020,bd_lista!$A$3:$C$590,3,FALSE)</f>
        <v>Gobierno Autónomo Municipal de Baures</v>
      </c>
      <c r="D1020" s="361" t="str">
        <f>+C1020</f>
        <v>Gobierno Autónomo Municipal de Baures</v>
      </c>
      <c r="E1020" s="254" t="s">
        <v>1313</v>
      </c>
      <c r="F1020" s="255">
        <f ca="1">+IFERROR(INDEX('Hoja de Trabajo para listado'!$A$155:$Z$1048576,MATCH($A1020,'Hoja de Trabajo para listado'!$A$155:$A$1048576,0),MATCH((CUADRO!F$5&amp;$E1020),'Hoja de Trabajo para listado'!$A$151:$Z$151,0)),0)+IFERROR(INDEX('Hoja de Trabajo para listado'!$AB$155:$BA$1048576,MATCH($A1020,'Hoja de Trabajo para listado'!$AB$155:$AB$1048576,0),MATCH((CUADRO!F$5&amp;$E1020),'Hoja de Trabajo para listado'!$AB$151:$BA$151,0)),0)+IFERROR(INDEX('Hoja de Trabajo para listado'!$BC$155:$CB$1048576,MATCH($A1020,'Hoja de Trabajo para listado'!$BC$155:$BC$1048576,0),MATCH((CUADRO!F$5&amp;$E1020),'Hoja de Trabajo para listado'!$BC$151:$CB$151,0)),0)+IFERROR(INDEX('Hoja de Trabajo para listado'!$DE$153:$DG$274,MATCH($A1020,'Hoja de Trabajo para listado'!$DE$153:$DE$1048576,0),MATCH((CUADRO!F$5&amp;$E1020),'Hoja de Trabajo para listado'!$DE$151:$DG$151,0)),0)+IFERROR(INDEX('Hoja de Trabajo para listado'!$CD$155:$DC$1048576,MATCH($A1020,'Hoja de Trabajo para listado'!$CD$155:$CD$1048576,0),MATCH((CUADRO!F$5&amp;$E1020),'Hoja de Trabajo para listado'!$CD$151:$DC$151,0)),0)</f>
        <v>0</v>
      </c>
      <c r="G1020" s="255">
        <f ca="1">+IFERROR(INDEX('Hoja de Trabajo para listado'!$A$155:$Z$1048576,MATCH($A1020,'Hoja de Trabajo para listado'!$A$155:$A$1048576,0),MATCH((CUADRO!G$5&amp;$E1020),'Hoja de Trabajo para listado'!$A$151:$Z$151,0)),0)+IFERROR(INDEX('Hoja de Trabajo para listado'!$AB$155:$BA$1048576,MATCH($A1020,'Hoja de Trabajo para listado'!$AB$155:$AB$1048576,0),MATCH((CUADRO!G$5&amp;$E1020),'Hoja de Trabajo para listado'!$AB$151:$BA$151,0)),0)+IFERROR(INDEX('Hoja de Trabajo para listado'!$BC$155:$CB$1048576,MATCH($A1020,'Hoja de Trabajo para listado'!$BC$155:$BC$1048576,0),MATCH((CUADRO!G$5&amp;$E1020),'Hoja de Trabajo para listado'!$BC$151:$CB$151,0)),0)+IFERROR(INDEX('Hoja de Trabajo para listado'!$DE$153:$DG$274,MATCH($A1020,'Hoja de Trabajo para listado'!$DE$153:$DE$1048576,0),MATCH((CUADRO!G$5&amp;$E1020),'Hoja de Trabajo para listado'!$DE$151:$DG$151,0)),0)+IFERROR(INDEX('Hoja de Trabajo para listado'!$CD$155:$DC$1048576,MATCH($A1020,'Hoja de Trabajo para listado'!$CD$155:$CD$1048576,0),MATCH((CUADRO!G$5&amp;$E1020),'Hoja de Trabajo para listado'!$CD$151:$DC$151,0)),0)</f>
        <v>0</v>
      </c>
      <c r="H1020" s="255">
        <f ca="1">+IFERROR(INDEX('Hoja de Trabajo para listado'!$A$155:$Z$1048576,MATCH($A1020,'Hoja de Trabajo para listado'!$A$155:$A$1048576,0),MATCH((CUADRO!H$5&amp;$E1020),'Hoja de Trabajo para listado'!$A$151:$Z$151,0)),0)+IFERROR(INDEX('Hoja de Trabajo para listado'!$AB$155:$BA$1048576,MATCH($A1020,'Hoja de Trabajo para listado'!$AB$155:$AB$1048576,0),MATCH((CUADRO!H$5&amp;$E1020),'Hoja de Trabajo para listado'!$AB$151:$BA$151,0)),0)+IFERROR(INDEX('Hoja de Trabajo para listado'!$BC$155:$CB$1048576,MATCH($A1020,'Hoja de Trabajo para listado'!$BC$155:$BC$1048576,0),MATCH((CUADRO!H$5&amp;$E1020),'Hoja de Trabajo para listado'!$BC$151:$CB$151,0)),0)+IFERROR(INDEX('Hoja de Trabajo para listado'!$DE$153:$DG$274,MATCH($A1020,'Hoja de Trabajo para listado'!$DE$153:$DE$1048576,0),MATCH((CUADRO!H$5&amp;$E1020),'Hoja de Trabajo para listado'!$DE$151:$DG$151,0)),0)+IFERROR(INDEX('Hoja de Trabajo para listado'!$CD$155:$DC$1048576,MATCH($A1020,'Hoja de Trabajo para listado'!$CD$155:$CD$1048576,0),MATCH((CUADRO!H$5&amp;$E1020),'Hoja de Trabajo para listado'!$CD$151:$DC$151,0)),0)</f>
        <v>0</v>
      </c>
      <c r="I1020" s="255">
        <f ca="1">+IFERROR(INDEX('Hoja de Trabajo para listado'!$A$155:$Z$1048576,MATCH($A1020,'Hoja de Trabajo para listado'!$A$155:$A$1048576,0),MATCH((CUADRO!I$5&amp;$E1020),'Hoja de Trabajo para listado'!$A$151:$Z$151,0)),0)+IFERROR(INDEX('Hoja de Trabajo para listado'!$AB$155:$BA$1048576,MATCH($A1020,'Hoja de Trabajo para listado'!$AB$155:$AB$1048576,0),MATCH((CUADRO!I$5&amp;$E1020),'Hoja de Trabajo para listado'!$AB$151:$BA$151,0)),0)+IFERROR(INDEX('Hoja de Trabajo para listado'!$BC$155:$CB$1048576,MATCH($A1020,'Hoja de Trabajo para listado'!$BC$155:$BC$1048576,0),MATCH((CUADRO!I$5&amp;$E1020),'Hoja de Trabajo para listado'!$BC$151:$CB$151,0)),0)+IFERROR(INDEX('Hoja de Trabajo para listado'!$DE$153:$DG$274,MATCH($A1020,'Hoja de Trabajo para listado'!$DE$153:$DE$1048576,0),MATCH((CUADRO!I$5&amp;$E1020),'Hoja de Trabajo para listado'!$DE$151:$DG$151,0)),0)+IFERROR(INDEX('Hoja de Trabajo para listado'!$CD$155:$DC$1048576,MATCH($A1020,'Hoja de Trabajo para listado'!$CD$155:$CD$1048576,0),MATCH((CUADRO!I$5&amp;$E1020),'Hoja de Trabajo para listado'!$CD$151:$DC$151,0)),0)</f>
        <v>0</v>
      </c>
      <c r="J1020" s="255">
        <f ca="1">+IFERROR(INDEX('Hoja de Trabajo para listado'!$A$155:$Z$1048576,MATCH($A1020,'Hoja de Trabajo para listado'!$A$155:$A$1048576,0),MATCH((CUADRO!J$5&amp;$E1020),'Hoja de Trabajo para listado'!$A$151:$Z$151,0)),0)+IFERROR(INDEX('Hoja de Trabajo para listado'!$AB$155:$BA$1048576,MATCH($A1020,'Hoja de Trabajo para listado'!$AB$155:$AB$1048576,0),MATCH((CUADRO!J$5&amp;$E1020),'Hoja de Trabajo para listado'!$AB$151:$BA$151,0)),0)+IFERROR(INDEX('Hoja de Trabajo para listado'!$BC$155:$CB$1048576,MATCH($A1020,'Hoja de Trabajo para listado'!$BC$155:$BC$1048576,0),MATCH((CUADRO!J$5&amp;$E1020),'Hoja de Trabajo para listado'!$BC$151:$CB$151,0)),0)+IFERROR(INDEX('Hoja de Trabajo para listado'!$DE$153:$DG$274,MATCH($A1020,'Hoja de Trabajo para listado'!$DE$153:$DE$1048576,0),MATCH((CUADRO!J$5&amp;$E1020),'Hoja de Trabajo para listado'!$DE$151:$DG$151,0)),0)+IFERROR(INDEX('Hoja de Trabajo para listado'!$CD$155:$DC$1048576,MATCH($A1020,'Hoja de Trabajo para listado'!$CD$155:$CD$1048576,0),MATCH((CUADRO!J$5&amp;$E1020),'Hoja de Trabajo para listado'!$CD$151:$DC$151,0)),0)</f>
        <v>0</v>
      </c>
      <c r="K1020" s="255">
        <f ca="1">+IFERROR(INDEX('Hoja de Trabajo para listado'!$A$155:$Z$1048576,MATCH($A1020,'Hoja de Trabajo para listado'!$A$155:$A$1048576,0),MATCH((CUADRO!K$5&amp;$E1020),'Hoja de Trabajo para listado'!$A$151:$Z$151,0)),0)+IFERROR(INDEX('Hoja de Trabajo para listado'!$AB$155:$BA$1048576,MATCH($A1020,'Hoja de Trabajo para listado'!$AB$155:$AB$1048576,0),MATCH((CUADRO!K$5&amp;$E1020),'Hoja de Trabajo para listado'!$AB$151:$BA$151,0)),0)+IFERROR(INDEX('Hoja de Trabajo para listado'!$BC$155:$CB$1048576,MATCH($A1020,'Hoja de Trabajo para listado'!$BC$155:$BC$1048576,0),MATCH((CUADRO!K$5&amp;$E1020),'Hoja de Trabajo para listado'!$BC$151:$CB$151,0)),0)+IFERROR(INDEX('Hoja de Trabajo para listado'!$DE$153:$DG$274,MATCH($A1020,'Hoja de Trabajo para listado'!$DE$153:$DE$1048576,0),MATCH((CUADRO!K$5&amp;$E1020),'Hoja de Trabajo para listado'!$DE$151:$DG$151,0)),0)+IFERROR(INDEX('Hoja de Trabajo para listado'!$CD$155:$DC$1048576,MATCH($A1020,'Hoja de Trabajo para listado'!$CD$155:$CD$1048576,0),MATCH((CUADRO!K$5&amp;$E1020),'Hoja de Trabajo para listado'!$CD$151:$DC$151,0)),0)</f>
        <v>0</v>
      </c>
      <c r="L1020" s="255">
        <f ca="1">+IFERROR(INDEX('Hoja de Trabajo para listado'!$A$155:$Z$1048576,MATCH($A1020,'Hoja de Trabajo para listado'!$A$155:$A$1048576,0),MATCH((CUADRO!L$5&amp;$E1020),'Hoja de Trabajo para listado'!$A$151:$Z$151,0)),0)+IFERROR(INDEX('Hoja de Trabajo para listado'!$AB$155:$BA$1048576,MATCH($A1020,'Hoja de Trabajo para listado'!$AB$155:$AB$1048576,0),MATCH((CUADRO!L$5&amp;$E1020),'Hoja de Trabajo para listado'!$AB$151:$BA$151,0)),0)+IFERROR(INDEX('Hoja de Trabajo para listado'!$BC$155:$CB$1048576,MATCH($A1020,'Hoja de Trabajo para listado'!$BC$155:$BC$1048576,0),MATCH((CUADRO!L$5&amp;$E1020),'Hoja de Trabajo para listado'!$BC$151:$CB$151,0)),0)+IFERROR(INDEX('Hoja de Trabajo para listado'!$DE$153:$DG$274,MATCH($A1020,'Hoja de Trabajo para listado'!$DE$153:$DE$1048576,0),MATCH((CUADRO!L$5&amp;$E1020),'Hoja de Trabajo para listado'!$DE$151:$DG$151,0)),0)+IFERROR(INDEX('Hoja de Trabajo para listado'!$CD$155:$DC$1048576,MATCH($A1020,'Hoja de Trabajo para listado'!$CD$155:$CD$1048576,0),MATCH((CUADRO!L$5&amp;$E1020),'Hoja de Trabajo para listado'!$CD$151:$DC$151,0)),0)</f>
        <v>0</v>
      </c>
      <c r="M1020" s="255">
        <f ca="1">+IFERROR(INDEX('Hoja de Trabajo para listado'!$A$155:$Z$1048576,MATCH($A1020,'Hoja de Trabajo para listado'!$A$155:$A$1048576,0),MATCH((CUADRO!M$5&amp;$E1020),'Hoja de Trabajo para listado'!$A$151:$Z$151,0)),0)+IFERROR(INDEX('Hoja de Trabajo para listado'!$AB$155:$BA$1048576,MATCH($A1020,'Hoja de Trabajo para listado'!$AB$155:$AB$1048576,0),MATCH((CUADRO!M$5&amp;$E1020),'Hoja de Trabajo para listado'!$AB$151:$BA$151,0)),0)+IFERROR(INDEX('Hoja de Trabajo para listado'!$BC$155:$CB$1048576,MATCH($A1020,'Hoja de Trabajo para listado'!$BC$155:$BC$1048576,0),MATCH((CUADRO!M$5&amp;$E1020),'Hoja de Trabajo para listado'!$BC$151:$CB$151,0)),0)+IFERROR(INDEX('Hoja de Trabajo para listado'!$DE$153:$DG$274,MATCH($A1020,'Hoja de Trabajo para listado'!$DE$153:$DE$1048576,0),MATCH((CUADRO!M$5&amp;$E1020),'Hoja de Trabajo para listado'!$DE$151:$DG$151,0)),0)+IFERROR(INDEX('Hoja de Trabajo para listado'!$CD$155:$DC$1048576,MATCH($A1020,'Hoja de Trabajo para listado'!$CD$155:$CD$1048576,0),MATCH((CUADRO!M$5&amp;$E1020),'Hoja de Trabajo para listado'!$CD$151:$DC$151,0)),0)</f>
        <v>0</v>
      </c>
      <c r="N1020" s="255">
        <f ca="1">+IFERROR(INDEX('Hoja de Trabajo para listado'!$A$155:$Z$1048576,MATCH($A1020,'Hoja de Trabajo para listado'!$A$155:$A$1048576,0),MATCH((CUADRO!N$5&amp;$E1020),'Hoja de Trabajo para listado'!$A$151:$Z$151,0)),0)+IFERROR(INDEX('Hoja de Trabajo para listado'!$AB$155:$BA$1048576,MATCH($A1020,'Hoja de Trabajo para listado'!$AB$155:$AB$1048576,0),MATCH((CUADRO!N$5&amp;$E1020),'Hoja de Trabajo para listado'!$AB$151:$BA$151,0)),0)+IFERROR(INDEX('Hoja de Trabajo para listado'!$BC$155:$CB$1048576,MATCH($A1020,'Hoja de Trabajo para listado'!$BC$155:$BC$1048576,0),MATCH((CUADRO!N$5&amp;$E1020),'Hoja de Trabajo para listado'!$BC$151:$CB$151,0)),0)+IFERROR(INDEX('Hoja de Trabajo para listado'!$DE$153:$DG$274,MATCH($A1020,'Hoja de Trabajo para listado'!$DE$153:$DE$1048576,0),MATCH((CUADRO!N$5&amp;$E1020),'Hoja de Trabajo para listado'!$DE$151:$DG$151,0)),0)+IFERROR(INDEX('Hoja de Trabajo para listado'!$CD$155:$DC$1048576,MATCH($A1020,'Hoja de Trabajo para listado'!$CD$155:$CD$1048576,0),MATCH((CUADRO!N$5&amp;$E1020),'Hoja de Trabajo para listado'!$CD$151:$DC$151,0)),0)</f>
        <v>0</v>
      </c>
      <c r="O1020" s="255">
        <f ca="1">+IFERROR(INDEX('Hoja de Trabajo para listado'!$A$155:$Z$1048576,MATCH($A1020,'Hoja de Trabajo para listado'!$A$155:$A$1048576,0),MATCH((CUADRO!O$5&amp;$E1020),'Hoja de Trabajo para listado'!$A$151:$Z$151,0)),0)+IFERROR(INDEX('Hoja de Trabajo para listado'!$AB$155:$BA$1048576,MATCH($A1020,'Hoja de Trabajo para listado'!$AB$155:$AB$1048576,0),MATCH((CUADRO!O$5&amp;$E1020),'Hoja de Trabajo para listado'!$AB$151:$BA$151,0)),0)+IFERROR(INDEX('Hoja de Trabajo para listado'!$BC$155:$CB$1048576,MATCH($A1020,'Hoja de Trabajo para listado'!$BC$155:$BC$1048576,0),MATCH((CUADRO!O$5&amp;$E1020),'Hoja de Trabajo para listado'!$BC$151:$CB$151,0)),0)+IFERROR(INDEX('Hoja de Trabajo para listado'!$DE$153:$DG$274,MATCH($A1020,'Hoja de Trabajo para listado'!$DE$153:$DE$1048576,0),MATCH((CUADRO!O$5&amp;$E1020),'Hoja de Trabajo para listado'!$DE$151:$DG$151,0)),0)+IFERROR(INDEX('Hoja de Trabajo para listado'!$CD$155:$DC$1048576,MATCH($A1020,'Hoja de Trabajo para listado'!$CD$155:$CD$1048576,0),MATCH((CUADRO!O$5&amp;$E1020),'Hoja de Trabajo para listado'!$CD$151:$DC$151,0)),0)</f>
        <v>0</v>
      </c>
      <c r="P1020" s="255">
        <f ca="1">+IFERROR(INDEX('Hoja de Trabajo para listado'!$A$155:$Z$1048576,MATCH($A1020,'Hoja de Trabajo para listado'!$A$155:$A$1048576,0),MATCH((CUADRO!P$5&amp;$E1020),'Hoja de Trabajo para listado'!$A$151:$Z$151,0)),0)+IFERROR(INDEX('Hoja de Trabajo para listado'!$AB$155:$BA$1048576,MATCH($A1020,'Hoja de Trabajo para listado'!$AB$155:$AB$1048576,0),MATCH((CUADRO!P$5&amp;$E1020),'Hoja de Trabajo para listado'!$AB$151:$BA$151,0)),0)+IFERROR(INDEX('Hoja de Trabajo para listado'!$BC$155:$CB$1048576,MATCH($A1020,'Hoja de Trabajo para listado'!$BC$155:$BC$1048576,0),MATCH((CUADRO!P$5&amp;$E1020),'Hoja de Trabajo para listado'!$BC$151:$CB$151,0)),0)+IFERROR(INDEX('Hoja de Trabajo para listado'!$DE$153:$DG$274,MATCH($A1020,'Hoja de Trabajo para listado'!$DE$153:$DE$1048576,0),MATCH((CUADRO!P$5&amp;$E1020),'Hoja de Trabajo para listado'!$DE$151:$DG$151,0)),0)+IFERROR(INDEX('Hoja de Trabajo para listado'!$CD$155:$DC$1048576,MATCH($A1020,'Hoja de Trabajo para listado'!$CD$155:$CD$1048576,0),MATCH((CUADRO!P$5&amp;$E1020),'Hoja de Trabajo para listado'!$CD$151:$DC$151,0)),0)</f>
        <v>0</v>
      </c>
      <c r="Q1020" s="255">
        <f ca="1">+IFERROR(INDEX('Hoja de Trabajo para listado'!$A$155:$Z$1048576,MATCH($A1020,'Hoja de Trabajo para listado'!$A$155:$A$1048576,0),MATCH((CUADRO!Q$5&amp;$E1020),'Hoja de Trabajo para listado'!$A$151:$Z$151,0)),0)+IFERROR(INDEX('Hoja de Trabajo para listado'!$AB$155:$BA$1048576,MATCH($A1020,'Hoja de Trabajo para listado'!$AB$155:$AB$1048576,0),MATCH((CUADRO!Q$5&amp;$E1020),'Hoja de Trabajo para listado'!$AB$151:$BA$151,0)),0)+IFERROR(INDEX('Hoja de Trabajo para listado'!$BC$155:$CB$1048576,MATCH($A1020,'Hoja de Trabajo para listado'!$BC$155:$BC$1048576,0),MATCH((CUADRO!Q$5&amp;$E1020),'Hoja de Trabajo para listado'!$BC$151:$CB$151,0)),0)+IFERROR(INDEX('Hoja de Trabajo para listado'!$DE$153:$DG$274,MATCH($A1020,'Hoja de Trabajo para listado'!$DE$153:$DE$1048576,0),MATCH((CUADRO!Q$5&amp;$E1020),'Hoja de Trabajo para listado'!$DE$151:$DG$151,0)),0)+IFERROR(INDEX('Hoja de Trabajo para listado'!$CD$155:$DC$1048576,MATCH($A1020,'Hoja de Trabajo para listado'!$CD$155:$CD$1048576,0),MATCH((CUADRO!Q$5&amp;$E1020),'Hoja de Trabajo para listado'!$CD$151:$DC$151,0)),0)</f>
        <v>0</v>
      </c>
      <c r="R1020" s="255">
        <f t="shared" ca="1" si="32"/>
        <v>0</v>
      </c>
      <c r="S1020" s="262"/>
      <c r="T1020" s="255">
        <f ca="1">+T1021</f>
        <v>0</v>
      </c>
      <c r="U1020" s="254">
        <f t="shared" si="33"/>
        <v>1</v>
      </c>
      <c r="V1020" s="362" t="str">
        <f>+VLOOKUP(A1020,bd_lista!$A$3:$E$590,5,FALSE)</f>
        <v>Gobiernos Autonomos Municipales</v>
      </c>
      <c r="W1020" s="361" t="str">
        <f>+V1020</f>
        <v>Gobiernos Autonomos Municipales</v>
      </c>
      <c r="X1020" s="254">
        <f>+VLOOKUP(A1020,[2]Sheet1!$A$13:$D$744,4,FALSE)</f>
        <v>0</v>
      </c>
      <c r="Y1020" s="254" t="e">
        <f>+VLOOKUP(X1020,bd_lista!$A$3:$C$590,3,FALSE)</f>
        <v>#N/A</v>
      </c>
      <c r="Z1020" s="316">
        <f>+X1020</f>
        <v>0</v>
      </c>
      <c r="AA1020" s="317" t="e">
        <f>+Y1020</f>
        <v>#N/A</v>
      </c>
    </row>
    <row r="1021" spans="1:27" customFormat="1" ht="15" hidden="1" customHeight="1">
      <c r="A1021" s="32">
        <v>1818</v>
      </c>
      <c r="B1021" s="307"/>
      <c r="C1021" s="259" t="str">
        <f>+VLOOKUP(A1021,bd_lista!$A$3:$C$590,3,FALSE)</f>
        <v>Gobierno Autónomo Municipal de Baures</v>
      </c>
      <c r="D1021" s="362"/>
      <c r="E1021" s="256" t="s">
        <v>1314</v>
      </c>
      <c r="F1021" s="255">
        <f ca="1">+IFERROR(INDEX('Hoja de Trabajo para listado'!$A$155:$Z$1048576,MATCH($A1021,'Hoja de Trabajo para listado'!$A$155:$A$1048576,0),MATCH((CUADRO!F$5&amp;$E1021),'Hoja de Trabajo para listado'!$A$151:$Z$151,0)),0)+IFERROR(INDEX('Hoja de Trabajo para listado'!$AB$155:$BA$1048576,MATCH($A1021,'Hoja de Trabajo para listado'!$AB$155:$AB$1048576,0),MATCH((CUADRO!F$5&amp;$E1021),'Hoja de Trabajo para listado'!$AB$151:$BA$151,0)),0)+IFERROR(INDEX('Hoja de Trabajo para listado'!$BC$155:$CB$1048576,MATCH($A1021,'Hoja de Trabajo para listado'!$BC$155:$BC$1048576,0),MATCH((CUADRO!F$5&amp;$E1021),'Hoja de Trabajo para listado'!$BC$151:$CB$151,0)),0)+IFERROR(INDEX('Hoja de Trabajo para listado'!$DE$153:$DG$274,MATCH($A1021,'Hoja de Trabajo para listado'!$DE$153:$DE$1048576,0),MATCH((CUADRO!F$5&amp;$E1021),'Hoja de Trabajo para listado'!$DE$151:$DG$151,0)),0)+IFERROR(INDEX('Hoja de Trabajo para listado'!$CD$155:$DC$1048576,MATCH($A1021,'Hoja de Trabajo para listado'!$CD$155:$CD$1048576,0),MATCH((CUADRO!F$5&amp;$E1021),'Hoja de Trabajo para listado'!$CD$151:$DC$151,0)),0)</f>
        <v>0</v>
      </c>
      <c r="G1021" s="255">
        <f ca="1">+IFERROR(INDEX('Hoja de Trabajo para listado'!$A$155:$Z$1048576,MATCH($A1021,'Hoja de Trabajo para listado'!$A$155:$A$1048576,0),MATCH((CUADRO!G$5&amp;$E1021),'Hoja de Trabajo para listado'!$A$151:$Z$151,0)),0)+IFERROR(INDEX('Hoja de Trabajo para listado'!$AB$155:$BA$1048576,MATCH($A1021,'Hoja de Trabajo para listado'!$AB$155:$AB$1048576,0),MATCH((CUADRO!G$5&amp;$E1021),'Hoja de Trabajo para listado'!$AB$151:$BA$151,0)),0)+IFERROR(INDEX('Hoja de Trabajo para listado'!$BC$155:$CB$1048576,MATCH($A1021,'Hoja de Trabajo para listado'!$BC$155:$BC$1048576,0),MATCH((CUADRO!G$5&amp;$E1021),'Hoja de Trabajo para listado'!$BC$151:$CB$151,0)),0)+IFERROR(INDEX('Hoja de Trabajo para listado'!$DE$153:$DG$274,MATCH($A1021,'Hoja de Trabajo para listado'!$DE$153:$DE$1048576,0),MATCH((CUADRO!G$5&amp;$E1021),'Hoja de Trabajo para listado'!$DE$151:$DG$151,0)),0)+IFERROR(INDEX('Hoja de Trabajo para listado'!$CD$155:$DC$1048576,MATCH($A1021,'Hoja de Trabajo para listado'!$CD$155:$CD$1048576,0),MATCH((CUADRO!G$5&amp;$E1021),'Hoja de Trabajo para listado'!$CD$151:$DC$151,0)),0)</f>
        <v>0</v>
      </c>
      <c r="H1021" s="255">
        <f ca="1">+IFERROR(INDEX('Hoja de Trabajo para listado'!$A$155:$Z$1048576,MATCH($A1021,'Hoja de Trabajo para listado'!$A$155:$A$1048576,0),MATCH((CUADRO!H$5&amp;$E1021),'Hoja de Trabajo para listado'!$A$151:$Z$151,0)),0)+IFERROR(INDEX('Hoja de Trabajo para listado'!$AB$155:$BA$1048576,MATCH($A1021,'Hoja de Trabajo para listado'!$AB$155:$AB$1048576,0),MATCH((CUADRO!H$5&amp;$E1021),'Hoja de Trabajo para listado'!$AB$151:$BA$151,0)),0)+IFERROR(INDEX('Hoja de Trabajo para listado'!$BC$155:$CB$1048576,MATCH($A1021,'Hoja de Trabajo para listado'!$BC$155:$BC$1048576,0),MATCH((CUADRO!H$5&amp;$E1021),'Hoja de Trabajo para listado'!$BC$151:$CB$151,0)),0)+IFERROR(INDEX('Hoja de Trabajo para listado'!$DE$153:$DG$274,MATCH($A1021,'Hoja de Trabajo para listado'!$DE$153:$DE$1048576,0),MATCH((CUADRO!H$5&amp;$E1021),'Hoja de Trabajo para listado'!$DE$151:$DG$151,0)),0)+IFERROR(INDEX('Hoja de Trabajo para listado'!$CD$155:$DC$1048576,MATCH($A1021,'Hoja de Trabajo para listado'!$CD$155:$CD$1048576,0),MATCH((CUADRO!H$5&amp;$E1021),'Hoja de Trabajo para listado'!$CD$151:$DC$151,0)),0)</f>
        <v>0</v>
      </c>
      <c r="I1021" s="255">
        <f ca="1">+IFERROR(INDEX('Hoja de Trabajo para listado'!$A$155:$Z$1048576,MATCH($A1021,'Hoja de Trabajo para listado'!$A$155:$A$1048576,0),MATCH((CUADRO!I$5&amp;$E1021),'Hoja de Trabajo para listado'!$A$151:$Z$151,0)),0)+IFERROR(INDEX('Hoja de Trabajo para listado'!$AB$155:$BA$1048576,MATCH($A1021,'Hoja de Trabajo para listado'!$AB$155:$AB$1048576,0),MATCH((CUADRO!I$5&amp;$E1021),'Hoja de Trabajo para listado'!$AB$151:$BA$151,0)),0)+IFERROR(INDEX('Hoja de Trabajo para listado'!$BC$155:$CB$1048576,MATCH($A1021,'Hoja de Trabajo para listado'!$BC$155:$BC$1048576,0),MATCH((CUADRO!I$5&amp;$E1021),'Hoja de Trabajo para listado'!$BC$151:$CB$151,0)),0)+IFERROR(INDEX('Hoja de Trabajo para listado'!$DE$153:$DG$274,MATCH($A1021,'Hoja de Trabajo para listado'!$DE$153:$DE$1048576,0),MATCH((CUADRO!I$5&amp;$E1021),'Hoja de Trabajo para listado'!$DE$151:$DG$151,0)),0)+IFERROR(INDEX('Hoja de Trabajo para listado'!$CD$155:$DC$1048576,MATCH($A1021,'Hoja de Trabajo para listado'!$CD$155:$CD$1048576,0),MATCH((CUADRO!I$5&amp;$E1021),'Hoja de Trabajo para listado'!$CD$151:$DC$151,0)),0)</f>
        <v>0</v>
      </c>
      <c r="J1021" s="255">
        <f ca="1">+IFERROR(INDEX('Hoja de Trabajo para listado'!$A$155:$Z$1048576,MATCH($A1021,'Hoja de Trabajo para listado'!$A$155:$A$1048576,0),MATCH((CUADRO!J$5&amp;$E1021),'Hoja de Trabajo para listado'!$A$151:$Z$151,0)),0)+IFERROR(INDEX('Hoja de Trabajo para listado'!$AB$155:$BA$1048576,MATCH($A1021,'Hoja de Trabajo para listado'!$AB$155:$AB$1048576,0),MATCH((CUADRO!J$5&amp;$E1021),'Hoja de Trabajo para listado'!$AB$151:$BA$151,0)),0)+IFERROR(INDEX('Hoja de Trabajo para listado'!$BC$155:$CB$1048576,MATCH($A1021,'Hoja de Trabajo para listado'!$BC$155:$BC$1048576,0),MATCH((CUADRO!J$5&amp;$E1021),'Hoja de Trabajo para listado'!$BC$151:$CB$151,0)),0)+IFERROR(INDEX('Hoja de Trabajo para listado'!$DE$153:$DG$274,MATCH($A1021,'Hoja de Trabajo para listado'!$DE$153:$DE$1048576,0),MATCH((CUADRO!J$5&amp;$E1021),'Hoja de Trabajo para listado'!$DE$151:$DG$151,0)),0)+IFERROR(INDEX('Hoja de Trabajo para listado'!$CD$155:$DC$1048576,MATCH($A1021,'Hoja de Trabajo para listado'!$CD$155:$CD$1048576,0),MATCH((CUADRO!J$5&amp;$E1021),'Hoja de Trabajo para listado'!$CD$151:$DC$151,0)),0)</f>
        <v>0</v>
      </c>
      <c r="K1021" s="255">
        <f ca="1">+IFERROR(INDEX('Hoja de Trabajo para listado'!$A$155:$Z$1048576,MATCH($A1021,'Hoja de Trabajo para listado'!$A$155:$A$1048576,0),MATCH((CUADRO!K$5&amp;$E1021),'Hoja de Trabajo para listado'!$A$151:$Z$151,0)),0)+IFERROR(INDEX('Hoja de Trabajo para listado'!$AB$155:$BA$1048576,MATCH($A1021,'Hoja de Trabajo para listado'!$AB$155:$AB$1048576,0),MATCH((CUADRO!K$5&amp;$E1021),'Hoja de Trabajo para listado'!$AB$151:$BA$151,0)),0)+IFERROR(INDEX('Hoja de Trabajo para listado'!$BC$155:$CB$1048576,MATCH($A1021,'Hoja de Trabajo para listado'!$BC$155:$BC$1048576,0),MATCH((CUADRO!K$5&amp;$E1021),'Hoja de Trabajo para listado'!$BC$151:$CB$151,0)),0)+IFERROR(INDEX('Hoja de Trabajo para listado'!$DE$153:$DG$274,MATCH($A1021,'Hoja de Trabajo para listado'!$DE$153:$DE$1048576,0),MATCH((CUADRO!K$5&amp;$E1021),'Hoja de Trabajo para listado'!$DE$151:$DG$151,0)),0)+IFERROR(INDEX('Hoja de Trabajo para listado'!$CD$155:$DC$1048576,MATCH($A1021,'Hoja de Trabajo para listado'!$CD$155:$CD$1048576,0),MATCH((CUADRO!K$5&amp;$E1021),'Hoja de Trabajo para listado'!$CD$151:$DC$151,0)),0)</f>
        <v>0</v>
      </c>
      <c r="L1021" s="255">
        <f ca="1">+IFERROR(INDEX('Hoja de Trabajo para listado'!$A$155:$Z$1048576,MATCH($A1021,'Hoja de Trabajo para listado'!$A$155:$A$1048576,0),MATCH((CUADRO!L$5&amp;$E1021),'Hoja de Trabajo para listado'!$A$151:$Z$151,0)),0)+IFERROR(INDEX('Hoja de Trabajo para listado'!$AB$155:$BA$1048576,MATCH($A1021,'Hoja de Trabajo para listado'!$AB$155:$AB$1048576,0),MATCH((CUADRO!L$5&amp;$E1021),'Hoja de Trabajo para listado'!$AB$151:$BA$151,0)),0)+IFERROR(INDEX('Hoja de Trabajo para listado'!$BC$155:$CB$1048576,MATCH($A1021,'Hoja de Trabajo para listado'!$BC$155:$BC$1048576,0),MATCH((CUADRO!L$5&amp;$E1021),'Hoja de Trabajo para listado'!$BC$151:$CB$151,0)),0)+IFERROR(INDEX('Hoja de Trabajo para listado'!$DE$153:$DG$274,MATCH($A1021,'Hoja de Trabajo para listado'!$DE$153:$DE$1048576,0),MATCH((CUADRO!L$5&amp;$E1021),'Hoja de Trabajo para listado'!$DE$151:$DG$151,0)),0)+IFERROR(INDEX('Hoja de Trabajo para listado'!$CD$155:$DC$1048576,MATCH($A1021,'Hoja de Trabajo para listado'!$CD$155:$CD$1048576,0),MATCH((CUADRO!L$5&amp;$E1021),'Hoja de Trabajo para listado'!$CD$151:$DC$151,0)),0)</f>
        <v>0</v>
      </c>
      <c r="M1021" s="255">
        <f ca="1">+IFERROR(INDEX('Hoja de Trabajo para listado'!$A$155:$Z$1048576,MATCH($A1021,'Hoja de Trabajo para listado'!$A$155:$A$1048576,0),MATCH((CUADRO!M$5&amp;$E1021),'Hoja de Trabajo para listado'!$A$151:$Z$151,0)),0)+IFERROR(INDEX('Hoja de Trabajo para listado'!$AB$155:$BA$1048576,MATCH($A1021,'Hoja de Trabajo para listado'!$AB$155:$AB$1048576,0),MATCH((CUADRO!M$5&amp;$E1021),'Hoja de Trabajo para listado'!$AB$151:$BA$151,0)),0)+IFERROR(INDEX('Hoja de Trabajo para listado'!$BC$155:$CB$1048576,MATCH($A1021,'Hoja de Trabajo para listado'!$BC$155:$BC$1048576,0),MATCH((CUADRO!M$5&amp;$E1021),'Hoja de Trabajo para listado'!$BC$151:$CB$151,0)),0)+IFERROR(INDEX('Hoja de Trabajo para listado'!$DE$153:$DG$274,MATCH($A1021,'Hoja de Trabajo para listado'!$DE$153:$DE$1048576,0),MATCH((CUADRO!M$5&amp;$E1021),'Hoja de Trabajo para listado'!$DE$151:$DG$151,0)),0)+IFERROR(INDEX('Hoja de Trabajo para listado'!$CD$155:$DC$1048576,MATCH($A1021,'Hoja de Trabajo para listado'!$CD$155:$CD$1048576,0),MATCH((CUADRO!M$5&amp;$E1021),'Hoja de Trabajo para listado'!$CD$151:$DC$151,0)),0)</f>
        <v>0</v>
      </c>
      <c r="N1021" s="255">
        <f ca="1">+IFERROR(INDEX('Hoja de Trabajo para listado'!$A$155:$Z$1048576,MATCH($A1021,'Hoja de Trabajo para listado'!$A$155:$A$1048576,0),MATCH((CUADRO!N$5&amp;$E1021),'Hoja de Trabajo para listado'!$A$151:$Z$151,0)),0)+IFERROR(INDEX('Hoja de Trabajo para listado'!$AB$155:$BA$1048576,MATCH($A1021,'Hoja de Trabajo para listado'!$AB$155:$AB$1048576,0),MATCH((CUADRO!N$5&amp;$E1021),'Hoja de Trabajo para listado'!$AB$151:$BA$151,0)),0)+IFERROR(INDEX('Hoja de Trabajo para listado'!$BC$155:$CB$1048576,MATCH($A1021,'Hoja de Trabajo para listado'!$BC$155:$BC$1048576,0),MATCH((CUADRO!N$5&amp;$E1021),'Hoja de Trabajo para listado'!$BC$151:$CB$151,0)),0)+IFERROR(INDEX('Hoja de Trabajo para listado'!$DE$153:$DG$274,MATCH($A1021,'Hoja de Trabajo para listado'!$DE$153:$DE$1048576,0),MATCH((CUADRO!N$5&amp;$E1021),'Hoja de Trabajo para listado'!$DE$151:$DG$151,0)),0)+IFERROR(INDEX('Hoja de Trabajo para listado'!$CD$155:$DC$1048576,MATCH($A1021,'Hoja de Trabajo para listado'!$CD$155:$CD$1048576,0),MATCH((CUADRO!N$5&amp;$E1021),'Hoja de Trabajo para listado'!$CD$151:$DC$151,0)),0)</f>
        <v>0</v>
      </c>
      <c r="O1021" s="255">
        <f ca="1">+IFERROR(INDEX('Hoja de Trabajo para listado'!$A$155:$Z$1048576,MATCH($A1021,'Hoja de Trabajo para listado'!$A$155:$A$1048576,0),MATCH((CUADRO!O$5&amp;$E1021),'Hoja de Trabajo para listado'!$A$151:$Z$151,0)),0)+IFERROR(INDEX('Hoja de Trabajo para listado'!$AB$155:$BA$1048576,MATCH($A1021,'Hoja de Trabajo para listado'!$AB$155:$AB$1048576,0),MATCH((CUADRO!O$5&amp;$E1021),'Hoja de Trabajo para listado'!$AB$151:$BA$151,0)),0)+IFERROR(INDEX('Hoja de Trabajo para listado'!$BC$155:$CB$1048576,MATCH($A1021,'Hoja de Trabajo para listado'!$BC$155:$BC$1048576,0),MATCH((CUADRO!O$5&amp;$E1021),'Hoja de Trabajo para listado'!$BC$151:$CB$151,0)),0)+IFERROR(INDEX('Hoja de Trabajo para listado'!$DE$153:$DG$274,MATCH($A1021,'Hoja de Trabajo para listado'!$DE$153:$DE$1048576,0),MATCH((CUADRO!O$5&amp;$E1021),'Hoja de Trabajo para listado'!$DE$151:$DG$151,0)),0)+IFERROR(INDEX('Hoja de Trabajo para listado'!$CD$155:$DC$1048576,MATCH($A1021,'Hoja de Trabajo para listado'!$CD$155:$CD$1048576,0),MATCH((CUADRO!O$5&amp;$E1021),'Hoja de Trabajo para listado'!$CD$151:$DC$151,0)),0)</f>
        <v>0</v>
      </c>
      <c r="P1021" s="255">
        <f ca="1">+IFERROR(INDEX('Hoja de Trabajo para listado'!$A$155:$Z$1048576,MATCH($A1021,'Hoja de Trabajo para listado'!$A$155:$A$1048576,0),MATCH((CUADRO!P$5&amp;$E1021),'Hoja de Trabajo para listado'!$A$151:$Z$151,0)),0)+IFERROR(INDEX('Hoja de Trabajo para listado'!$AB$155:$BA$1048576,MATCH($A1021,'Hoja de Trabajo para listado'!$AB$155:$AB$1048576,0),MATCH((CUADRO!P$5&amp;$E1021),'Hoja de Trabajo para listado'!$AB$151:$BA$151,0)),0)+IFERROR(INDEX('Hoja de Trabajo para listado'!$BC$155:$CB$1048576,MATCH($A1021,'Hoja de Trabajo para listado'!$BC$155:$BC$1048576,0),MATCH((CUADRO!P$5&amp;$E1021),'Hoja de Trabajo para listado'!$BC$151:$CB$151,0)),0)+IFERROR(INDEX('Hoja de Trabajo para listado'!$DE$153:$DG$274,MATCH($A1021,'Hoja de Trabajo para listado'!$DE$153:$DE$1048576,0),MATCH((CUADRO!P$5&amp;$E1021),'Hoja de Trabajo para listado'!$DE$151:$DG$151,0)),0)+IFERROR(INDEX('Hoja de Trabajo para listado'!$CD$155:$DC$1048576,MATCH($A1021,'Hoja de Trabajo para listado'!$CD$155:$CD$1048576,0),MATCH((CUADRO!P$5&amp;$E1021),'Hoja de Trabajo para listado'!$CD$151:$DC$151,0)),0)</f>
        <v>0</v>
      </c>
      <c r="Q1021" s="255">
        <f ca="1">+IFERROR(INDEX('Hoja de Trabajo para listado'!$A$155:$Z$1048576,MATCH($A1021,'Hoja de Trabajo para listado'!$A$155:$A$1048576,0),MATCH((CUADRO!Q$5&amp;$E1021),'Hoja de Trabajo para listado'!$A$151:$Z$151,0)),0)+IFERROR(INDEX('Hoja de Trabajo para listado'!$AB$155:$BA$1048576,MATCH($A1021,'Hoja de Trabajo para listado'!$AB$155:$AB$1048576,0),MATCH((CUADRO!Q$5&amp;$E1021),'Hoja de Trabajo para listado'!$AB$151:$BA$151,0)),0)+IFERROR(INDEX('Hoja de Trabajo para listado'!$BC$155:$CB$1048576,MATCH($A1021,'Hoja de Trabajo para listado'!$BC$155:$BC$1048576,0),MATCH((CUADRO!Q$5&amp;$E1021),'Hoja de Trabajo para listado'!$BC$151:$CB$151,0)),0)+IFERROR(INDEX('Hoja de Trabajo para listado'!$DE$153:$DG$274,MATCH($A1021,'Hoja de Trabajo para listado'!$DE$153:$DE$1048576,0),MATCH((CUADRO!Q$5&amp;$E1021),'Hoja de Trabajo para listado'!$DE$151:$DG$151,0)),0)+IFERROR(INDEX('Hoja de Trabajo para listado'!$CD$155:$DC$1048576,MATCH($A1021,'Hoja de Trabajo para listado'!$CD$155:$CD$1048576,0),MATCH((CUADRO!Q$5&amp;$E1021),'Hoja de Trabajo para listado'!$CD$151:$DC$151,0)),0)</f>
        <v>0</v>
      </c>
      <c r="R1021" s="255">
        <f t="shared" ca="1" si="32"/>
        <v>0</v>
      </c>
      <c r="S1021" s="262">
        <f ca="1">+R1020+R1021</f>
        <v>0</v>
      </c>
      <c r="T1021" s="255">
        <f ca="1">+S1021</f>
        <v>0</v>
      </c>
      <c r="U1021" s="254">
        <f t="shared" si="33"/>
        <v>2</v>
      </c>
      <c r="V1021" s="362" t="str">
        <f>+VLOOKUP(A1021,bd_lista!$A$3:$E$590,5,FALSE)</f>
        <v>Gobiernos Autonomos Municipales</v>
      </c>
      <c r="W1021" s="362"/>
      <c r="X1021" s="254">
        <f>+VLOOKUP(A1021,[2]Sheet1!$A$13:$D$744,4,FALSE)</f>
        <v>0</v>
      </c>
      <c r="Y1021" s="254" t="e">
        <f>+VLOOKUP(X1021,bd_lista!$A$3:$C$590,3,FALSE)</f>
        <v>#N/A</v>
      </c>
      <c r="Z1021" s="314"/>
      <c r="AA1021" s="315"/>
    </row>
    <row r="1022" spans="1:27" customFormat="1" ht="15" hidden="1" customHeight="1">
      <c r="A1022" s="32">
        <v>1819</v>
      </c>
      <c r="B1022" s="306">
        <f>+A1022</f>
        <v>1819</v>
      </c>
      <c r="C1022" s="259" t="str">
        <f>+VLOOKUP(A1022,bd_lista!$A$3:$C$590,3,FALSE)</f>
        <v>Gobierno Autónomo Municipal de Huacaraje</v>
      </c>
      <c r="D1022" s="361" t="str">
        <f>+C1022</f>
        <v>Gobierno Autónomo Municipal de Huacaraje</v>
      </c>
      <c r="E1022" s="254" t="s">
        <v>1313</v>
      </c>
      <c r="F1022" s="255">
        <f ca="1">+IFERROR(INDEX('Hoja de Trabajo para listado'!$A$155:$Z$1048576,MATCH($A1022,'Hoja de Trabajo para listado'!$A$155:$A$1048576,0),MATCH((CUADRO!F$5&amp;$E1022),'Hoja de Trabajo para listado'!$A$151:$Z$151,0)),0)+IFERROR(INDEX('Hoja de Trabajo para listado'!$AB$155:$BA$1048576,MATCH($A1022,'Hoja de Trabajo para listado'!$AB$155:$AB$1048576,0),MATCH((CUADRO!F$5&amp;$E1022),'Hoja de Trabajo para listado'!$AB$151:$BA$151,0)),0)+IFERROR(INDEX('Hoja de Trabajo para listado'!$BC$155:$CB$1048576,MATCH($A1022,'Hoja de Trabajo para listado'!$BC$155:$BC$1048576,0),MATCH((CUADRO!F$5&amp;$E1022),'Hoja de Trabajo para listado'!$BC$151:$CB$151,0)),0)+IFERROR(INDEX('Hoja de Trabajo para listado'!$DE$153:$DG$274,MATCH($A1022,'Hoja de Trabajo para listado'!$DE$153:$DE$1048576,0),MATCH((CUADRO!F$5&amp;$E1022),'Hoja de Trabajo para listado'!$DE$151:$DG$151,0)),0)+IFERROR(INDEX('Hoja de Trabajo para listado'!$CD$155:$DC$1048576,MATCH($A1022,'Hoja de Trabajo para listado'!$CD$155:$CD$1048576,0),MATCH((CUADRO!F$5&amp;$E1022),'Hoja de Trabajo para listado'!$CD$151:$DC$151,0)),0)</f>
        <v>0</v>
      </c>
      <c r="G1022" s="255">
        <f ca="1">+IFERROR(INDEX('Hoja de Trabajo para listado'!$A$155:$Z$1048576,MATCH($A1022,'Hoja de Trabajo para listado'!$A$155:$A$1048576,0),MATCH((CUADRO!G$5&amp;$E1022),'Hoja de Trabajo para listado'!$A$151:$Z$151,0)),0)+IFERROR(INDEX('Hoja de Trabajo para listado'!$AB$155:$BA$1048576,MATCH($A1022,'Hoja de Trabajo para listado'!$AB$155:$AB$1048576,0),MATCH((CUADRO!G$5&amp;$E1022),'Hoja de Trabajo para listado'!$AB$151:$BA$151,0)),0)+IFERROR(INDEX('Hoja de Trabajo para listado'!$BC$155:$CB$1048576,MATCH($A1022,'Hoja de Trabajo para listado'!$BC$155:$BC$1048576,0),MATCH((CUADRO!G$5&amp;$E1022),'Hoja de Trabajo para listado'!$BC$151:$CB$151,0)),0)+IFERROR(INDEX('Hoja de Trabajo para listado'!$DE$153:$DG$274,MATCH($A1022,'Hoja de Trabajo para listado'!$DE$153:$DE$1048576,0),MATCH((CUADRO!G$5&amp;$E1022),'Hoja de Trabajo para listado'!$DE$151:$DG$151,0)),0)+IFERROR(INDEX('Hoja de Trabajo para listado'!$CD$155:$DC$1048576,MATCH($A1022,'Hoja de Trabajo para listado'!$CD$155:$CD$1048576,0),MATCH((CUADRO!G$5&amp;$E1022),'Hoja de Trabajo para listado'!$CD$151:$DC$151,0)),0)</f>
        <v>0</v>
      </c>
      <c r="H1022" s="255">
        <f ca="1">+IFERROR(INDEX('Hoja de Trabajo para listado'!$A$155:$Z$1048576,MATCH($A1022,'Hoja de Trabajo para listado'!$A$155:$A$1048576,0),MATCH((CUADRO!H$5&amp;$E1022),'Hoja de Trabajo para listado'!$A$151:$Z$151,0)),0)+IFERROR(INDEX('Hoja de Trabajo para listado'!$AB$155:$BA$1048576,MATCH($A1022,'Hoja de Trabajo para listado'!$AB$155:$AB$1048576,0),MATCH((CUADRO!H$5&amp;$E1022),'Hoja de Trabajo para listado'!$AB$151:$BA$151,0)),0)+IFERROR(INDEX('Hoja de Trabajo para listado'!$BC$155:$CB$1048576,MATCH($A1022,'Hoja de Trabajo para listado'!$BC$155:$BC$1048576,0),MATCH((CUADRO!H$5&amp;$E1022),'Hoja de Trabajo para listado'!$BC$151:$CB$151,0)),0)+IFERROR(INDEX('Hoja de Trabajo para listado'!$DE$153:$DG$274,MATCH($A1022,'Hoja de Trabajo para listado'!$DE$153:$DE$1048576,0),MATCH((CUADRO!H$5&amp;$E1022),'Hoja de Trabajo para listado'!$DE$151:$DG$151,0)),0)+IFERROR(INDEX('Hoja de Trabajo para listado'!$CD$155:$DC$1048576,MATCH($A1022,'Hoja de Trabajo para listado'!$CD$155:$CD$1048576,0),MATCH((CUADRO!H$5&amp;$E1022),'Hoja de Trabajo para listado'!$CD$151:$DC$151,0)),0)</f>
        <v>0</v>
      </c>
      <c r="I1022" s="255">
        <f ca="1">+IFERROR(INDEX('Hoja de Trabajo para listado'!$A$155:$Z$1048576,MATCH($A1022,'Hoja de Trabajo para listado'!$A$155:$A$1048576,0),MATCH((CUADRO!I$5&amp;$E1022),'Hoja de Trabajo para listado'!$A$151:$Z$151,0)),0)+IFERROR(INDEX('Hoja de Trabajo para listado'!$AB$155:$BA$1048576,MATCH($A1022,'Hoja de Trabajo para listado'!$AB$155:$AB$1048576,0),MATCH((CUADRO!I$5&amp;$E1022),'Hoja de Trabajo para listado'!$AB$151:$BA$151,0)),0)+IFERROR(INDEX('Hoja de Trabajo para listado'!$BC$155:$CB$1048576,MATCH($A1022,'Hoja de Trabajo para listado'!$BC$155:$BC$1048576,0),MATCH((CUADRO!I$5&amp;$E1022),'Hoja de Trabajo para listado'!$BC$151:$CB$151,0)),0)+IFERROR(INDEX('Hoja de Trabajo para listado'!$DE$153:$DG$274,MATCH($A1022,'Hoja de Trabajo para listado'!$DE$153:$DE$1048576,0),MATCH((CUADRO!I$5&amp;$E1022),'Hoja de Trabajo para listado'!$DE$151:$DG$151,0)),0)+IFERROR(INDEX('Hoja de Trabajo para listado'!$CD$155:$DC$1048576,MATCH($A1022,'Hoja de Trabajo para listado'!$CD$155:$CD$1048576,0),MATCH((CUADRO!I$5&amp;$E1022),'Hoja de Trabajo para listado'!$CD$151:$DC$151,0)),0)</f>
        <v>0</v>
      </c>
      <c r="J1022" s="255">
        <f ca="1">+IFERROR(INDEX('Hoja de Trabajo para listado'!$A$155:$Z$1048576,MATCH($A1022,'Hoja de Trabajo para listado'!$A$155:$A$1048576,0),MATCH((CUADRO!J$5&amp;$E1022),'Hoja de Trabajo para listado'!$A$151:$Z$151,0)),0)+IFERROR(INDEX('Hoja de Trabajo para listado'!$AB$155:$BA$1048576,MATCH($A1022,'Hoja de Trabajo para listado'!$AB$155:$AB$1048576,0),MATCH((CUADRO!J$5&amp;$E1022),'Hoja de Trabajo para listado'!$AB$151:$BA$151,0)),0)+IFERROR(INDEX('Hoja de Trabajo para listado'!$BC$155:$CB$1048576,MATCH($A1022,'Hoja de Trabajo para listado'!$BC$155:$BC$1048576,0),MATCH((CUADRO!J$5&amp;$E1022),'Hoja de Trabajo para listado'!$BC$151:$CB$151,0)),0)+IFERROR(INDEX('Hoja de Trabajo para listado'!$DE$153:$DG$274,MATCH($A1022,'Hoja de Trabajo para listado'!$DE$153:$DE$1048576,0),MATCH((CUADRO!J$5&amp;$E1022),'Hoja de Trabajo para listado'!$DE$151:$DG$151,0)),0)+IFERROR(INDEX('Hoja de Trabajo para listado'!$CD$155:$DC$1048576,MATCH($A1022,'Hoja de Trabajo para listado'!$CD$155:$CD$1048576,0),MATCH((CUADRO!J$5&amp;$E1022),'Hoja de Trabajo para listado'!$CD$151:$DC$151,0)),0)</f>
        <v>0</v>
      </c>
      <c r="K1022" s="255">
        <f ca="1">+IFERROR(INDEX('Hoja de Trabajo para listado'!$A$155:$Z$1048576,MATCH($A1022,'Hoja de Trabajo para listado'!$A$155:$A$1048576,0),MATCH((CUADRO!K$5&amp;$E1022),'Hoja de Trabajo para listado'!$A$151:$Z$151,0)),0)+IFERROR(INDEX('Hoja de Trabajo para listado'!$AB$155:$BA$1048576,MATCH($A1022,'Hoja de Trabajo para listado'!$AB$155:$AB$1048576,0),MATCH((CUADRO!K$5&amp;$E1022),'Hoja de Trabajo para listado'!$AB$151:$BA$151,0)),0)+IFERROR(INDEX('Hoja de Trabajo para listado'!$BC$155:$CB$1048576,MATCH($A1022,'Hoja de Trabajo para listado'!$BC$155:$BC$1048576,0),MATCH((CUADRO!K$5&amp;$E1022),'Hoja de Trabajo para listado'!$BC$151:$CB$151,0)),0)+IFERROR(INDEX('Hoja de Trabajo para listado'!$DE$153:$DG$274,MATCH($A1022,'Hoja de Trabajo para listado'!$DE$153:$DE$1048576,0),MATCH((CUADRO!K$5&amp;$E1022),'Hoja de Trabajo para listado'!$DE$151:$DG$151,0)),0)+IFERROR(INDEX('Hoja de Trabajo para listado'!$CD$155:$DC$1048576,MATCH($A1022,'Hoja de Trabajo para listado'!$CD$155:$CD$1048576,0),MATCH((CUADRO!K$5&amp;$E1022),'Hoja de Trabajo para listado'!$CD$151:$DC$151,0)),0)</f>
        <v>0</v>
      </c>
      <c r="L1022" s="255">
        <f ca="1">+IFERROR(INDEX('Hoja de Trabajo para listado'!$A$155:$Z$1048576,MATCH($A1022,'Hoja de Trabajo para listado'!$A$155:$A$1048576,0),MATCH((CUADRO!L$5&amp;$E1022),'Hoja de Trabajo para listado'!$A$151:$Z$151,0)),0)+IFERROR(INDEX('Hoja de Trabajo para listado'!$AB$155:$BA$1048576,MATCH($A1022,'Hoja de Trabajo para listado'!$AB$155:$AB$1048576,0),MATCH((CUADRO!L$5&amp;$E1022),'Hoja de Trabajo para listado'!$AB$151:$BA$151,0)),0)+IFERROR(INDEX('Hoja de Trabajo para listado'!$BC$155:$CB$1048576,MATCH($A1022,'Hoja de Trabajo para listado'!$BC$155:$BC$1048576,0),MATCH((CUADRO!L$5&amp;$E1022),'Hoja de Trabajo para listado'!$BC$151:$CB$151,0)),0)+IFERROR(INDEX('Hoja de Trabajo para listado'!$DE$153:$DG$274,MATCH($A1022,'Hoja de Trabajo para listado'!$DE$153:$DE$1048576,0),MATCH((CUADRO!L$5&amp;$E1022),'Hoja de Trabajo para listado'!$DE$151:$DG$151,0)),0)+IFERROR(INDEX('Hoja de Trabajo para listado'!$CD$155:$DC$1048576,MATCH($A1022,'Hoja de Trabajo para listado'!$CD$155:$CD$1048576,0),MATCH((CUADRO!L$5&amp;$E1022),'Hoja de Trabajo para listado'!$CD$151:$DC$151,0)),0)</f>
        <v>0</v>
      </c>
      <c r="M1022" s="255">
        <f ca="1">+IFERROR(INDEX('Hoja de Trabajo para listado'!$A$155:$Z$1048576,MATCH($A1022,'Hoja de Trabajo para listado'!$A$155:$A$1048576,0),MATCH((CUADRO!M$5&amp;$E1022),'Hoja de Trabajo para listado'!$A$151:$Z$151,0)),0)+IFERROR(INDEX('Hoja de Trabajo para listado'!$AB$155:$BA$1048576,MATCH($A1022,'Hoja de Trabajo para listado'!$AB$155:$AB$1048576,0),MATCH((CUADRO!M$5&amp;$E1022),'Hoja de Trabajo para listado'!$AB$151:$BA$151,0)),0)+IFERROR(INDEX('Hoja de Trabajo para listado'!$BC$155:$CB$1048576,MATCH($A1022,'Hoja de Trabajo para listado'!$BC$155:$BC$1048576,0),MATCH((CUADRO!M$5&amp;$E1022),'Hoja de Trabajo para listado'!$BC$151:$CB$151,0)),0)+IFERROR(INDEX('Hoja de Trabajo para listado'!$DE$153:$DG$274,MATCH($A1022,'Hoja de Trabajo para listado'!$DE$153:$DE$1048576,0),MATCH((CUADRO!M$5&amp;$E1022),'Hoja de Trabajo para listado'!$DE$151:$DG$151,0)),0)+IFERROR(INDEX('Hoja de Trabajo para listado'!$CD$155:$DC$1048576,MATCH($A1022,'Hoja de Trabajo para listado'!$CD$155:$CD$1048576,0),MATCH((CUADRO!M$5&amp;$E1022),'Hoja de Trabajo para listado'!$CD$151:$DC$151,0)),0)</f>
        <v>0</v>
      </c>
      <c r="N1022" s="255">
        <f ca="1">+IFERROR(INDEX('Hoja de Trabajo para listado'!$A$155:$Z$1048576,MATCH($A1022,'Hoja de Trabajo para listado'!$A$155:$A$1048576,0),MATCH((CUADRO!N$5&amp;$E1022),'Hoja de Trabajo para listado'!$A$151:$Z$151,0)),0)+IFERROR(INDEX('Hoja de Trabajo para listado'!$AB$155:$BA$1048576,MATCH($A1022,'Hoja de Trabajo para listado'!$AB$155:$AB$1048576,0),MATCH((CUADRO!N$5&amp;$E1022),'Hoja de Trabajo para listado'!$AB$151:$BA$151,0)),0)+IFERROR(INDEX('Hoja de Trabajo para listado'!$BC$155:$CB$1048576,MATCH($A1022,'Hoja de Trabajo para listado'!$BC$155:$BC$1048576,0),MATCH((CUADRO!N$5&amp;$E1022),'Hoja de Trabajo para listado'!$BC$151:$CB$151,0)),0)+IFERROR(INDEX('Hoja de Trabajo para listado'!$DE$153:$DG$274,MATCH($A1022,'Hoja de Trabajo para listado'!$DE$153:$DE$1048576,0),MATCH((CUADRO!N$5&amp;$E1022),'Hoja de Trabajo para listado'!$DE$151:$DG$151,0)),0)+IFERROR(INDEX('Hoja de Trabajo para listado'!$CD$155:$DC$1048576,MATCH($A1022,'Hoja de Trabajo para listado'!$CD$155:$CD$1048576,0),MATCH((CUADRO!N$5&amp;$E1022),'Hoja de Trabajo para listado'!$CD$151:$DC$151,0)),0)</f>
        <v>0</v>
      </c>
      <c r="O1022" s="255">
        <f ca="1">+IFERROR(INDEX('Hoja de Trabajo para listado'!$A$155:$Z$1048576,MATCH($A1022,'Hoja de Trabajo para listado'!$A$155:$A$1048576,0),MATCH((CUADRO!O$5&amp;$E1022),'Hoja de Trabajo para listado'!$A$151:$Z$151,0)),0)+IFERROR(INDEX('Hoja de Trabajo para listado'!$AB$155:$BA$1048576,MATCH($A1022,'Hoja de Trabajo para listado'!$AB$155:$AB$1048576,0),MATCH((CUADRO!O$5&amp;$E1022),'Hoja de Trabajo para listado'!$AB$151:$BA$151,0)),0)+IFERROR(INDEX('Hoja de Trabajo para listado'!$BC$155:$CB$1048576,MATCH($A1022,'Hoja de Trabajo para listado'!$BC$155:$BC$1048576,0),MATCH((CUADRO!O$5&amp;$E1022),'Hoja de Trabajo para listado'!$BC$151:$CB$151,0)),0)+IFERROR(INDEX('Hoja de Trabajo para listado'!$DE$153:$DG$274,MATCH($A1022,'Hoja de Trabajo para listado'!$DE$153:$DE$1048576,0),MATCH((CUADRO!O$5&amp;$E1022),'Hoja de Trabajo para listado'!$DE$151:$DG$151,0)),0)+IFERROR(INDEX('Hoja de Trabajo para listado'!$CD$155:$DC$1048576,MATCH($A1022,'Hoja de Trabajo para listado'!$CD$155:$CD$1048576,0),MATCH((CUADRO!O$5&amp;$E1022),'Hoja de Trabajo para listado'!$CD$151:$DC$151,0)),0)</f>
        <v>0</v>
      </c>
      <c r="P1022" s="255">
        <f ca="1">+IFERROR(INDEX('Hoja de Trabajo para listado'!$A$155:$Z$1048576,MATCH($A1022,'Hoja de Trabajo para listado'!$A$155:$A$1048576,0),MATCH((CUADRO!P$5&amp;$E1022),'Hoja de Trabajo para listado'!$A$151:$Z$151,0)),0)+IFERROR(INDEX('Hoja de Trabajo para listado'!$AB$155:$BA$1048576,MATCH($A1022,'Hoja de Trabajo para listado'!$AB$155:$AB$1048576,0),MATCH((CUADRO!P$5&amp;$E1022),'Hoja de Trabajo para listado'!$AB$151:$BA$151,0)),0)+IFERROR(INDEX('Hoja de Trabajo para listado'!$BC$155:$CB$1048576,MATCH($A1022,'Hoja de Trabajo para listado'!$BC$155:$BC$1048576,0),MATCH((CUADRO!P$5&amp;$E1022),'Hoja de Trabajo para listado'!$BC$151:$CB$151,0)),0)+IFERROR(INDEX('Hoja de Trabajo para listado'!$DE$153:$DG$274,MATCH($A1022,'Hoja de Trabajo para listado'!$DE$153:$DE$1048576,0),MATCH((CUADRO!P$5&amp;$E1022),'Hoja de Trabajo para listado'!$DE$151:$DG$151,0)),0)+IFERROR(INDEX('Hoja de Trabajo para listado'!$CD$155:$DC$1048576,MATCH($A1022,'Hoja de Trabajo para listado'!$CD$155:$CD$1048576,0),MATCH((CUADRO!P$5&amp;$E1022),'Hoja de Trabajo para listado'!$CD$151:$DC$151,0)),0)</f>
        <v>0</v>
      </c>
      <c r="Q1022" s="255">
        <f ca="1">+IFERROR(INDEX('Hoja de Trabajo para listado'!$A$155:$Z$1048576,MATCH($A1022,'Hoja de Trabajo para listado'!$A$155:$A$1048576,0),MATCH((CUADRO!Q$5&amp;$E1022),'Hoja de Trabajo para listado'!$A$151:$Z$151,0)),0)+IFERROR(INDEX('Hoja de Trabajo para listado'!$AB$155:$BA$1048576,MATCH($A1022,'Hoja de Trabajo para listado'!$AB$155:$AB$1048576,0),MATCH((CUADRO!Q$5&amp;$E1022),'Hoja de Trabajo para listado'!$AB$151:$BA$151,0)),0)+IFERROR(INDEX('Hoja de Trabajo para listado'!$BC$155:$CB$1048576,MATCH($A1022,'Hoja de Trabajo para listado'!$BC$155:$BC$1048576,0),MATCH((CUADRO!Q$5&amp;$E1022),'Hoja de Trabajo para listado'!$BC$151:$CB$151,0)),0)+IFERROR(INDEX('Hoja de Trabajo para listado'!$DE$153:$DG$274,MATCH($A1022,'Hoja de Trabajo para listado'!$DE$153:$DE$1048576,0),MATCH((CUADRO!Q$5&amp;$E1022),'Hoja de Trabajo para listado'!$DE$151:$DG$151,0)),0)+IFERROR(INDEX('Hoja de Trabajo para listado'!$CD$155:$DC$1048576,MATCH($A1022,'Hoja de Trabajo para listado'!$CD$155:$CD$1048576,0),MATCH((CUADRO!Q$5&amp;$E1022),'Hoja de Trabajo para listado'!$CD$151:$DC$151,0)),0)</f>
        <v>0</v>
      </c>
      <c r="R1022" s="255">
        <f t="shared" ca="1" si="32"/>
        <v>0</v>
      </c>
      <c r="S1022" s="262"/>
      <c r="T1022" s="255">
        <f ca="1">+T1023</f>
        <v>0</v>
      </c>
      <c r="U1022" s="254">
        <f t="shared" si="33"/>
        <v>1</v>
      </c>
      <c r="V1022" s="362" t="str">
        <f>+VLOOKUP(A1022,bd_lista!$A$3:$E$590,5,FALSE)</f>
        <v>Gobiernos Autonomos Municipales</v>
      </c>
      <c r="W1022" s="361" t="str">
        <f>+V1022</f>
        <v>Gobiernos Autonomos Municipales</v>
      </c>
      <c r="X1022" s="254">
        <f>+VLOOKUP(A1022,[2]Sheet1!$A$13:$D$744,4,FALSE)</f>
        <v>0</v>
      </c>
      <c r="Y1022" s="254" t="e">
        <f>+VLOOKUP(X1022,bd_lista!$A$3:$C$590,3,FALSE)</f>
        <v>#N/A</v>
      </c>
      <c r="Z1022" s="316">
        <f>+X1022</f>
        <v>0</v>
      </c>
      <c r="AA1022" s="317" t="e">
        <f>+Y1022</f>
        <v>#N/A</v>
      </c>
    </row>
    <row r="1023" spans="1:27" customFormat="1" ht="15" hidden="1" customHeight="1">
      <c r="A1023" s="32">
        <v>1819</v>
      </c>
      <c r="B1023" s="307"/>
      <c r="C1023" s="259" t="str">
        <f>+VLOOKUP(A1023,bd_lista!$A$3:$C$590,3,FALSE)</f>
        <v>Gobierno Autónomo Municipal de Huacaraje</v>
      </c>
      <c r="D1023" s="362"/>
      <c r="E1023" s="256" t="s">
        <v>1314</v>
      </c>
      <c r="F1023" s="255">
        <f ca="1">+IFERROR(INDEX('Hoja de Trabajo para listado'!$A$155:$Z$1048576,MATCH($A1023,'Hoja de Trabajo para listado'!$A$155:$A$1048576,0),MATCH((CUADRO!F$5&amp;$E1023),'Hoja de Trabajo para listado'!$A$151:$Z$151,0)),0)+IFERROR(INDEX('Hoja de Trabajo para listado'!$AB$155:$BA$1048576,MATCH($A1023,'Hoja de Trabajo para listado'!$AB$155:$AB$1048576,0),MATCH((CUADRO!F$5&amp;$E1023),'Hoja de Trabajo para listado'!$AB$151:$BA$151,0)),0)+IFERROR(INDEX('Hoja de Trabajo para listado'!$BC$155:$CB$1048576,MATCH($A1023,'Hoja de Trabajo para listado'!$BC$155:$BC$1048576,0),MATCH((CUADRO!F$5&amp;$E1023),'Hoja de Trabajo para listado'!$BC$151:$CB$151,0)),0)+IFERROR(INDEX('Hoja de Trabajo para listado'!$DE$153:$DG$274,MATCH($A1023,'Hoja de Trabajo para listado'!$DE$153:$DE$1048576,0),MATCH((CUADRO!F$5&amp;$E1023),'Hoja de Trabajo para listado'!$DE$151:$DG$151,0)),0)+IFERROR(INDEX('Hoja de Trabajo para listado'!$CD$155:$DC$1048576,MATCH($A1023,'Hoja de Trabajo para listado'!$CD$155:$CD$1048576,0),MATCH((CUADRO!F$5&amp;$E1023),'Hoja de Trabajo para listado'!$CD$151:$DC$151,0)),0)</f>
        <v>0</v>
      </c>
      <c r="G1023" s="255">
        <f ca="1">+IFERROR(INDEX('Hoja de Trabajo para listado'!$A$155:$Z$1048576,MATCH($A1023,'Hoja de Trabajo para listado'!$A$155:$A$1048576,0),MATCH((CUADRO!G$5&amp;$E1023),'Hoja de Trabajo para listado'!$A$151:$Z$151,0)),0)+IFERROR(INDEX('Hoja de Trabajo para listado'!$AB$155:$BA$1048576,MATCH($A1023,'Hoja de Trabajo para listado'!$AB$155:$AB$1048576,0),MATCH((CUADRO!G$5&amp;$E1023),'Hoja de Trabajo para listado'!$AB$151:$BA$151,0)),0)+IFERROR(INDEX('Hoja de Trabajo para listado'!$BC$155:$CB$1048576,MATCH($A1023,'Hoja de Trabajo para listado'!$BC$155:$BC$1048576,0),MATCH((CUADRO!G$5&amp;$E1023),'Hoja de Trabajo para listado'!$BC$151:$CB$151,0)),0)+IFERROR(INDEX('Hoja de Trabajo para listado'!$DE$153:$DG$274,MATCH($A1023,'Hoja de Trabajo para listado'!$DE$153:$DE$1048576,0),MATCH((CUADRO!G$5&amp;$E1023),'Hoja de Trabajo para listado'!$DE$151:$DG$151,0)),0)+IFERROR(INDEX('Hoja de Trabajo para listado'!$CD$155:$DC$1048576,MATCH($A1023,'Hoja de Trabajo para listado'!$CD$155:$CD$1048576,0),MATCH((CUADRO!G$5&amp;$E1023),'Hoja de Trabajo para listado'!$CD$151:$DC$151,0)),0)</f>
        <v>0</v>
      </c>
      <c r="H1023" s="255">
        <f ca="1">+IFERROR(INDEX('Hoja de Trabajo para listado'!$A$155:$Z$1048576,MATCH($A1023,'Hoja de Trabajo para listado'!$A$155:$A$1048576,0),MATCH((CUADRO!H$5&amp;$E1023),'Hoja de Trabajo para listado'!$A$151:$Z$151,0)),0)+IFERROR(INDEX('Hoja de Trabajo para listado'!$AB$155:$BA$1048576,MATCH($A1023,'Hoja de Trabajo para listado'!$AB$155:$AB$1048576,0),MATCH((CUADRO!H$5&amp;$E1023),'Hoja de Trabajo para listado'!$AB$151:$BA$151,0)),0)+IFERROR(INDEX('Hoja de Trabajo para listado'!$BC$155:$CB$1048576,MATCH($A1023,'Hoja de Trabajo para listado'!$BC$155:$BC$1048576,0),MATCH((CUADRO!H$5&amp;$E1023),'Hoja de Trabajo para listado'!$BC$151:$CB$151,0)),0)+IFERROR(INDEX('Hoja de Trabajo para listado'!$DE$153:$DG$274,MATCH($A1023,'Hoja de Trabajo para listado'!$DE$153:$DE$1048576,0),MATCH((CUADRO!H$5&amp;$E1023),'Hoja de Trabajo para listado'!$DE$151:$DG$151,0)),0)+IFERROR(INDEX('Hoja de Trabajo para listado'!$CD$155:$DC$1048576,MATCH($A1023,'Hoja de Trabajo para listado'!$CD$155:$CD$1048576,0),MATCH((CUADRO!H$5&amp;$E1023),'Hoja de Trabajo para listado'!$CD$151:$DC$151,0)),0)</f>
        <v>0</v>
      </c>
      <c r="I1023" s="255">
        <f ca="1">+IFERROR(INDEX('Hoja de Trabajo para listado'!$A$155:$Z$1048576,MATCH($A1023,'Hoja de Trabajo para listado'!$A$155:$A$1048576,0),MATCH((CUADRO!I$5&amp;$E1023),'Hoja de Trabajo para listado'!$A$151:$Z$151,0)),0)+IFERROR(INDEX('Hoja de Trabajo para listado'!$AB$155:$BA$1048576,MATCH($A1023,'Hoja de Trabajo para listado'!$AB$155:$AB$1048576,0),MATCH((CUADRO!I$5&amp;$E1023),'Hoja de Trabajo para listado'!$AB$151:$BA$151,0)),0)+IFERROR(INDEX('Hoja de Trabajo para listado'!$BC$155:$CB$1048576,MATCH($A1023,'Hoja de Trabajo para listado'!$BC$155:$BC$1048576,0),MATCH((CUADRO!I$5&amp;$E1023),'Hoja de Trabajo para listado'!$BC$151:$CB$151,0)),0)+IFERROR(INDEX('Hoja de Trabajo para listado'!$DE$153:$DG$274,MATCH($A1023,'Hoja de Trabajo para listado'!$DE$153:$DE$1048576,0),MATCH((CUADRO!I$5&amp;$E1023),'Hoja de Trabajo para listado'!$DE$151:$DG$151,0)),0)+IFERROR(INDEX('Hoja de Trabajo para listado'!$CD$155:$DC$1048576,MATCH($A1023,'Hoja de Trabajo para listado'!$CD$155:$CD$1048576,0),MATCH((CUADRO!I$5&amp;$E1023),'Hoja de Trabajo para listado'!$CD$151:$DC$151,0)),0)</f>
        <v>0</v>
      </c>
      <c r="J1023" s="255">
        <f ca="1">+IFERROR(INDEX('Hoja de Trabajo para listado'!$A$155:$Z$1048576,MATCH($A1023,'Hoja de Trabajo para listado'!$A$155:$A$1048576,0),MATCH((CUADRO!J$5&amp;$E1023),'Hoja de Trabajo para listado'!$A$151:$Z$151,0)),0)+IFERROR(INDEX('Hoja de Trabajo para listado'!$AB$155:$BA$1048576,MATCH($A1023,'Hoja de Trabajo para listado'!$AB$155:$AB$1048576,0),MATCH((CUADRO!J$5&amp;$E1023),'Hoja de Trabajo para listado'!$AB$151:$BA$151,0)),0)+IFERROR(INDEX('Hoja de Trabajo para listado'!$BC$155:$CB$1048576,MATCH($A1023,'Hoja de Trabajo para listado'!$BC$155:$BC$1048576,0),MATCH((CUADRO!J$5&amp;$E1023),'Hoja de Trabajo para listado'!$BC$151:$CB$151,0)),0)+IFERROR(INDEX('Hoja de Trabajo para listado'!$DE$153:$DG$274,MATCH($A1023,'Hoja de Trabajo para listado'!$DE$153:$DE$1048576,0),MATCH((CUADRO!J$5&amp;$E1023),'Hoja de Trabajo para listado'!$DE$151:$DG$151,0)),0)+IFERROR(INDEX('Hoja de Trabajo para listado'!$CD$155:$DC$1048576,MATCH($A1023,'Hoja de Trabajo para listado'!$CD$155:$CD$1048576,0),MATCH((CUADRO!J$5&amp;$E1023),'Hoja de Trabajo para listado'!$CD$151:$DC$151,0)),0)</f>
        <v>0</v>
      </c>
      <c r="K1023" s="255">
        <f ca="1">+IFERROR(INDEX('Hoja de Trabajo para listado'!$A$155:$Z$1048576,MATCH($A1023,'Hoja de Trabajo para listado'!$A$155:$A$1048576,0),MATCH((CUADRO!K$5&amp;$E1023),'Hoja de Trabajo para listado'!$A$151:$Z$151,0)),0)+IFERROR(INDEX('Hoja de Trabajo para listado'!$AB$155:$BA$1048576,MATCH($A1023,'Hoja de Trabajo para listado'!$AB$155:$AB$1048576,0),MATCH((CUADRO!K$5&amp;$E1023),'Hoja de Trabajo para listado'!$AB$151:$BA$151,0)),0)+IFERROR(INDEX('Hoja de Trabajo para listado'!$BC$155:$CB$1048576,MATCH($A1023,'Hoja de Trabajo para listado'!$BC$155:$BC$1048576,0),MATCH((CUADRO!K$5&amp;$E1023),'Hoja de Trabajo para listado'!$BC$151:$CB$151,0)),0)+IFERROR(INDEX('Hoja de Trabajo para listado'!$DE$153:$DG$274,MATCH($A1023,'Hoja de Trabajo para listado'!$DE$153:$DE$1048576,0),MATCH((CUADRO!K$5&amp;$E1023),'Hoja de Trabajo para listado'!$DE$151:$DG$151,0)),0)+IFERROR(INDEX('Hoja de Trabajo para listado'!$CD$155:$DC$1048576,MATCH($A1023,'Hoja de Trabajo para listado'!$CD$155:$CD$1048576,0),MATCH((CUADRO!K$5&amp;$E1023),'Hoja de Trabajo para listado'!$CD$151:$DC$151,0)),0)</f>
        <v>0</v>
      </c>
      <c r="L1023" s="255">
        <f ca="1">+IFERROR(INDEX('Hoja de Trabajo para listado'!$A$155:$Z$1048576,MATCH($A1023,'Hoja de Trabajo para listado'!$A$155:$A$1048576,0),MATCH((CUADRO!L$5&amp;$E1023),'Hoja de Trabajo para listado'!$A$151:$Z$151,0)),0)+IFERROR(INDEX('Hoja de Trabajo para listado'!$AB$155:$BA$1048576,MATCH($A1023,'Hoja de Trabajo para listado'!$AB$155:$AB$1048576,0),MATCH((CUADRO!L$5&amp;$E1023),'Hoja de Trabajo para listado'!$AB$151:$BA$151,0)),0)+IFERROR(INDEX('Hoja de Trabajo para listado'!$BC$155:$CB$1048576,MATCH($A1023,'Hoja de Trabajo para listado'!$BC$155:$BC$1048576,0),MATCH((CUADRO!L$5&amp;$E1023),'Hoja de Trabajo para listado'!$BC$151:$CB$151,0)),0)+IFERROR(INDEX('Hoja de Trabajo para listado'!$DE$153:$DG$274,MATCH($A1023,'Hoja de Trabajo para listado'!$DE$153:$DE$1048576,0),MATCH((CUADRO!L$5&amp;$E1023),'Hoja de Trabajo para listado'!$DE$151:$DG$151,0)),0)+IFERROR(INDEX('Hoja de Trabajo para listado'!$CD$155:$DC$1048576,MATCH($A1023,'Hoja de Trabajo para listado'!$CD$155:$CD$1048576,0),MATCH((CUADRO!L$5&amp;$E1023),'Hoja de Trabajo para listado'!$CD$151:$DC$151,0)),0)</f>
        <v>0</v>
      </c>
      <c r="M1023" s="255">
        <f ca="1">+IFERROR(INDEX('Hoja de Trabajo para listado'!$A$155:$Z$1048576,MATCH($A1023,'Hoja de Trabajo para listado'!$A$155:$A$1048576,0),MATCH((CUADRO!M$5&amp;$E1023),'Hoja de Trabajo para listado'!$A$151:$Z$151,0)),0)+IFERROR(INDEX('Hoja de Trabajo para listado'!$AB$155:$BA$1048576,MATCH($A1023,'Hoja de Trabajo para listado'!$AB$155:$AB$1048576,0),MATCH((CUADRO!M$5&amp;$E1023),'Hoja de Trabajo para listado'!$AB$151:$BA$151,0)),0)+IFERROR(INDEX('Hoja de Trabajo para listado'!$BC$155:$CB$1048576,MATCH($A1023,'Hoja de Trabajo para listado'!$BC$155:$BC$1048576,0),MATCH((CUADRO!M$5&amp;$E1023),'Hoja de Trabajo para listado'!$BC$151:$CB$151,0)),0)+IFERROR(INDEX('Hoja de Trabajo para listado'!$DE$153:$DG$274,MATCH($A1023,'Hoja de Trabajo para listado'!$DE$153:$DE$1048576,0),MATCH((CUADRO!M$5&amp;$E1023),'Hoja de Trabajo para listado'!$DE$151:$DG$151,0)),0)+IFERROR(INDEX('Hoja de Trabajo para listado'!$CD$155:$DC$1048576,MATCH($A1023,'Hoja de Trabajo para listado'!$CD$155:$CD$1048576,0),MATCH((CUADRO!M$5&amp;$E1023),'Hoja de Trabajo para listado'!$CD$151:$DC$151,0)),0)</f>
        <v>0</v>
      </c>
      <c r="N1023" s="255">
        <f ca="1">+IFERROR(INDEX('Hoja de Trabajo para listado'!$A$155:$Z$1048576,MATCH($A1023,'Hoja de Trabajo para listado'!$A$155:$A$1048576,0),MATCH((CUADRO!N$5&amp;$E1023),'Hoja de Trabajo para listado'!$A$151:$Z$151,0)),0)+IFERROR(INDEX('Hoja de Trabajo para listado'!$AB$155:$BA$1048576,MATCH($A1023,'Hoja de Trabajo para listado'!$AB$155:$AB$1048576,0),MATCH((CUADRO!N$5&amp;$E1023),'Hoja de Trabajo para listado'!$AB$151:$BA$151,0)),0)+IFERROR(INDEX('Hoja de Trabajo para listado'!$BC$155:$CB$1048576,MATCH($A1023,'Hoja de Trabajo para listado'!$BC$155:$BC$1048576,0),MATCH((CUADRO!N$5&amp;$E1023),'Hoja de Trabajo para listado'!$BC$151:$CB$151,0)),0)+IFERROR(INDEX('Hoja de Trabajo para listado'!$DE$153:$DG$274,MATCH($A1023,'Hoja de Trabajo para listado'!$DE$153:$DE$1048576,0),MATCH((CUADRO!N$5&amp;$E1023),'Hoja de Trabajo para listado'!$DE$151:$DG$151,0)),0)+IFERROR(INDEX('Hoja de Trabajo para listado'!$CD$155:$DC$1048576,MATCH($A1023,'Hoja de Trabajo para listado'!$CD$155:$CD$1048576,0),MATCH((CUADRO!N$5&amp;$E1023),'Hoja de Trabajo para listado'!$CD$151:$DC$151,0)),0)</f>
        <v>0</v>
      </c>
      <c r="O1023" s="255">
        <f ca="1">+IFERROR(INDEX('Hoja de Trabajo para listado'!$A$155:$Z$1048576,MATCH($A1023,'Hoja de Trabajo para listado'!$A$155:$A$1048576,0),MATCH((CUADRO!O$5&amp;$E1023),'Hoja de Trabajo para listado'!$A$151:$Z$151,0)),0)+IFERROR(INDEX('Hoja de Trabajo para listado'!$AB$155:$BA$1048576,MATCH($A1023,'Hoja de Trabajo para listado'!$AB$155:$AB$1048576,0),MATCH((CUADRO!O$5&amp;$E1023),'Hoja de Trabajo para listado'!$AB$151:$BA$151,0)),0)+IFERROR(INDEX('Hoja de Trabajo para listado'!$BC$155:$CB$1048576,MATCH($A1023,'Hoja de Trabajo para listado'!$BC$155:$BC$1048576,0),MATCH((CUADRO!O$5&amp;$E1023),'Hoja de Trabajo para listado'!$BC$151:$CB$151,0)),0)+IFERROR(INDEX('Hoja de Trabajo para listado'!$DE$153:$DG$274,MATCH($A1023,'Hoja de Trabajo para listado'!$DE$153:$DE$1048576,0),MATCH((CUADRO!O$5&amp;$E1023),'Hoja de Trabajo para listado'!$DE$151:$DG$151,0)),0)+IFERROR(INDEX('Hoja de Trabajo para listado'!$CD$155:$DC$1048576,MATCH($A1023,'Hoja de Trabajo para listado'!$CD$155:$CD$1048576,0),MATCH((CUADRO!O$5&amp;$E1023),'Hoja de Trabajo para listado'!$CD$151:$DC$151,0)),0)</f>
        <v>0</v>
      </c>
      <c r="P1023" s="255">
        <f ca="1">+IFERROR(INDEX('Hoja de Trabajo para listado'!$A$155:$Z$1048576,MATCH($A1023,'Hoja de Trabajo para listado'!$A$155:$A$1048576,0),MATCH((CUADRO!P$5&amp;$E1023),'Hoja de Trabajo para listado'!$A$151:$Z$151,0)),0)+IFERROR(INDEX('Hoja de Trabajo para listado'!$AB$155:$BA$1048576,MATCH($A1023,'Hoja de Trabajo para listado'!$AB$155:$AB$1048576,0),MATCH((CUADRO!P$5&amp;$E1023),'Hoja de Trabajo para listado'!$AB$151:$BA$151,0)),0)+IFERROR(INDEX('Hoja de Trabajo para listado'!$BC$155:$CB$1048576,MATCH($A1023,'Hoja de Trabajo para listado'!$BC$155:$BC$1048576,0),MATCH((CUADRO!P$5&amp;$E1023),'Hoja de Trabajo para listado'!$BC$151:$CB$151,0)),0)+IFERROR(INDEX('Hoja de Trabajo para listado'!$DE$153:$DG$274,MATCH($A1023,'Hoja de Trabajo para listado'!$DE$153:$DE$1048576,0),MATCH((CUADRO!P$5&amp;$E1023),'Hoja de Trabajo para listado'!$DE$151:$DG$151,0)),0)+IFERROR(INDEX('Hoja de Trabajo para listado'!$CD$155:$DC$1048576,MATCH($A1023,'Hoja de Trabajo para listado'!$CD$155:$CD$1048576,0),MATCH((CUADRO!P$5&amp;$E1023),'Hoja de Trabajo para listado'!$CD$151:$DC$151,0)),0)</f>
        <v>0</v>
      </c>
      <c r="Q1023" s="255">
        <f ca="1">+IFERROR(INDEX('Hoja de Trabajo para listado'!$A$155:$Z$1048576,MATCH($A1023,'Hoja de Trabajo para listado'!$A$155:$A$1048576,0),MATCH((CUADRO!Q$5&amp;$E1023),'Hoja de Trabajo para listado'!$A$151:$Z$151,0)),0)+IFERROR(INDEX('Hoja de Trabajo para listado'!$AB$155:$BA$1048576,MATCH($A1023,'Hoja de Trabajo para listado'!$AB$155:$AB$1048576,0),MATCH((CUADRO!Q$5&amp;$E1023),'Hoja de Trabajo para listado'!$AB$151:$BA$151,0)),0)+IFERROR(INDEX('Hoja de Trabajo para listado'!$BC$155:$CB$1048576,MATCH($A1023,'Hoja de Trabajo para listado'!$BC$155:$BC$1048576,0),MATCH((CUADRO!Q$5&amp;$E1023),'Hoja de Trabajo para listado'!$BC$151:$CB$151,0)),0)+IFERROR(INDEX('Hoja de Trabajo para listado'!$DE$153:$DG$274,MATCH($A1023,'Hoja de Trabajo para listado'!$DE$153:$DE$1048576,0),MATCH((CUADRO!Q$5&amp;$E1023),'Hoja de Trabajo para listado'!$DE$151:$DG$151,0)),0)+IFERROR(INDEX('Hoja de Trabajo para listado'!$CD$155:$DC$1048576,MATCH($A1023,'Hoja de Trabajo para listado'!$CD$155:$CD$1048576,0),MATCH((CUADRO!Q$5&amp;$E1023),'Hoja de Trabajo para listado'!$CD$151:$DC$151,0)),0)</f>
        <v>0</v>
      </c>
      <c r="R1023" s="255">
        <f t="shared" ca="1" si="32"/>
        <v>0</v>
      </c>
      <c r="S1023" s="262">
        <f ca="1">+R1022+R1023</f>
        <v>0</v>
      </c>
      <c r="T1023" s="255">
        <f ca="1">+S1023</f>
        <v>0</v>
      </c>
      <c r="U1023" s="254">
        <f t="shared" si="33"/>
        <v>2</v>
      </c>
      <c r="V1023" s="362" t="str">
        <f>+VLOOKUP(A1023,bd_lista!$A$3:$E$590,5,FALSE)</f>
        <v>Gobiernos Autonomos Municipales</v>
      </c>
      <c r="W1023" s="362"/>
      <c r="X1023" s="254">
        <f>+VLOOKUP(A1023,[2]Sheet1!$A$13:$D$744,4,FALSE)</f>
        <v>0</v>
      </c>
      <c r="Y1023" s="254" t="e">
        <f>+VLOOKUP(X1023,bd_lista!$A$3:$C$590,3,FALSE)</f>
        <v>#N/A</v>
      </c>
      <c r="Z1023" s="314"/>
      <c r="AA1023" s="315"/>
    </row>
    <row r="1024" spans="1:27" customFormat="1" ht="15" hidden="1" customHeight="1">
      <c r="A1024" s="32">
        <v>1820</v>
      </c>
      <c r="B1024" s="306">
        <f>+A1024</f>
        <v>1820</v>
      </c>
      <c r="C1024" s="259" t="str">
        <f>+VLOOKUP(A1024,bd_lista!$A$3:$C$590,3,FALSE)</f>
        <v>Gobierno Autónomo Municipal de Exaltación</v>
      </c>
      <c r="D1024" s="361" t="str">
        <f>+C1024</f>
        <v>Gobierno Autónomo Municipal de Exaltación</v>
      </c>
      <c r="E1024" s="254" t="s">
        <v>1313</v>
      </c>
      <c r="F1024" s="255">
        <f ca="1">+IFERROR(INDEX('Hoja de Trabajo para listado'!$A$155:$Z$1048576,MATCH($A1024,'Hoja de Trabajo para listado'!$A$155:$A$1048576,0),MATCH((CUADRO!F$5&amp;$E1024),'Hoja de Trabajo para listado'!$A$151:$Z$151,0)),0)+IFERROR(INDEX('Hoja de Trabajo para listado'!$AB$155:$BA$1048576,MATCH($A1024,'Hoja de Trabajo para listado'!$AB$155:$AB$1048576,0),MATCH((CUADRO!F$5&amp;$E1024),'Hoja de Trabajo para listado'!$AB$151:$BA$151,0)),0)+IFERROR(INDEX('Hoja de Trabajo para listado'!$BC$155:$CB$1048576,MATCH($A1024,'Hoja de Trabajo para listado'!$BC$155:$BC$1048576,0),MATCH((CUADRO!F$5&amp;$E1024),'Hoja de Trabajo para listado'!$BC$151:$CB$151,0)),0)+IFERROR(INDEX('Hoja de Trabajo para listado'!$DE$153:$DG$274,MATCH($A1024,'Hoja de Trabajo para listado'!$DE$153:$DE$1048576,0),MATCH((CUADRO!F$5&amp;$E1024),'Hoja de Trabajo para listado'!$DE$151:$DG$151,0)),0)+IFERROR(INDEX('Hoja de Trabajo para listado'!$CD$155:$DC$1048576,MATCH($A1024,'Hoja de Trabajo para listado'!$CD$155:$CD$1048576,0),MATCH((CUADRO!F$5&amp;$E1024),'Hoja de Trabajo para listado'!$CD$151:$DC$151,0)),0)</f>
        <v>0</v>
      </c>
      <c r="G1024" s="255">
        <f ca="1">+IFERROR(INDEX('Hoja de Trabajo para listado'!$A$155:$Z$1048576,MATCH($A1024,'Hoja de Trabajo para listado'!$A$155:$A$1048576,0),MATCH((CUADRO!G$5&amp;$E1024),'Hoja de Trabajo para listado'!$A$151:$Z$151,0)),0)+IFERROR(INDEX('Hoja de Trabajo para listado'!$AB$155:$BA$1048576,MATCH($A1024,'Hoja de Trabajo para listado'!$AB$155:$AB$1048576,0),MATCH((CUADRO!G$5&amp;$E1024),'Hoja de Trabajo para listado'!$AB$151:$BA$151,0)),0)+IFERROR(INDEX('Hoja de Trabajo para listado'!$BC$155:$CB$1048576,MATCH($A1024,'Hoja de Trabajo para listado'!$BC$155:$BC$1048576,0),MATCH((CUADRO!G$5&amp;$E1024),'Hoja de Trabajo para listado'!$BC$151:$CB$151,0)),0)+IFERROR(INDEX('Hoja de Trabajo para listado'!$DE$153:$DG$274,MATCH($A1024,'Hoja de Trabajo para listado'!$DE$153:$DE$1048576,0),MATCH((CUADRO!G$5&amp;$E1024),'Hoja de Trabajo para listado'!$DE$151:$DG$151,0)),0)+IFERROR(INDEX('Hoja de Trabajo para listado'!$CD$155:$DC$1048576,MATCH($A1024,'Hoja de Trabajo para listado'!$CD$155:$CD$1048576,0),MATCH((CUADRO!G$5&amp;$E1024),'Hoja de Trabajo para listado'!$CD$151:$DC$151,0)),0)</f>
        <v>0</v>
      </c>
      <c r="H1024" s="255">
        <f ca="1">+IFERROR(INDEX('Hoja de Trabajo para listado'!$A$155:$Z$1048576,MATCH($A1024,'Hoja de Trabajo para listado'!$A$155:$A$1048576,0),MATCH((CUADRO!H$5&amp;$E1024),'Hoja de Trabajo para listado'!$A$151:$Z$151,0)),0)+IFERROR(INDEX('Hoja de Trabajo para listado'!$AB$155:$BA$1048576,MATCH($A1024,'Hoja de Trabajo para listado'!$AB$155:$AB$1048576,0),MATCH((CUADRO!H$5&amp;$E1024),'Hoja de Trabajo para listado'!$AB$151:$BA$151,0)),0)+IFERROR(INDEX('Hoja de Trabajo para listado'!$BC$155:$CB$1048576,MATCH($A1024,'Hoja de Trabajo para listado'!$BC$155:$BC$1048576,0),MATCH((CUADRO!H$5&amp;$E1024),'Hoja de Trabajo para listado'!$BC$151:$CB$151,0)),0)+IFERROR(INDEX('Hoja de Trabajo para listado'!$DE$153:$DG$274,MATCH($A1024,'Hoja de Trabajo para listado'!$DE$153:$DE$1048576,0),MATCH((CUADRO!H$5&amp;$E1024),'Hoja de Trabajo para listado'!$DE$151:$DG$151,0)),0)+IFERROR(INDEX('Hoja de Trabajo para listado'!$CD$155:$DC$1048576,MATCH($A1024,'Hoja de Trabajo para listado'!$CD$155:$CD$1048576,0),MATCH((CUADRO!H$5&amp;$E1024),'Hoja de Trabajo para listado'!$CD$151:$DC$151,0)),0)</f>
        <v>0</v>
      </c>
      <c r="I1024" s="255">
        <f ca="1">+IFERROR(INDEX('Hoja de Trabajo para listado'!$A$155:$Z$1048576,MATCH($A1024,'Hoja de Trabajo para listado'!$A$155:$A$1048576,0),MATCH((CUADRO!I$5&amp;$E1024),'Hoja de Trabajo para listado'!$A$151:$Z$151,0)),0)+IFERROR(INDEX('Hoja de Trabajo para listado'!$AB$155:$BA$1048576,MATCH($A1024,'Hoja de Trabajo para listado'!$AB$155:$AB$1048576,0),MATCH((CUADRO!I$5&amp;$E1024),'Hoja de Trabajo para listado'!$AB$151:$BA$151,0)),0)+IFERROR(INDEX('Hoja de Trabajo para listado'!$BC$155:$CB$1048576,MATCH($A1024,'Hoja de Trabajo para listado'!$BC$155:$BC$1048576,0),MATCH((CUADRO!I$5&amp;$E1024),'Hoja de Trabajo para listado'!$BC$151:$CB$151,0)),0)+IFERROR(INDEX('Hoja de Trabajo para listado'!$DE$153:$DG$274,MATCH($A1024,'Hoja de Trabajo para listado'!$DE$153:$DE$1048576,0),MATCH((CUADRO!I$5&amp;$E1024),'Hoja de Trabajo para listado'!$DE$151:$DG$151,0)),0)+IFERROR(INDEX('Hoja de Trabajo para listado'!$CD$155:$DC$1048576,MATCH($A1024,'Hoja de Trabajo para listado'!$CD$155:$CD$1048576,0),MATCH((CUADRO!I$5&amp;$E1024),'Hoja de Trabajo para listado'!$CD$151:$DC$151,0)),0)</f>
        <v>0</v>
      </c>
      <c r="J1024" s="255">
        <f ca="1">+IFERROR(INDEX('Hoja de Trabajo para listado'!$A$155:$Z$1048576,MATCH($A1024,'Hoja de Trabajo para listado'!$A$155:$A$1048576,0),MATCH((CUADRO!J$5&amp;$E1024),'Hoja de Trabajo para listado'!$A$151:$Z$151,0)),0)+IFERROR(INDEX('Hoja de Trabajo para listado'!$AB$155:$BA$1048576,MATCH($A1024,'Hoja de Trabajo para listado'!$AB$155:$AB$1048576,0),MATCH((CUADRO!J$5&amp;$E1024),'Hoja de Trabajo para listado'!$AB$151:$BA$151,0)),0)+IFERROR(INDEX('Hoja de Trabajo para listado'!$BC$155:$CB$1048576,MATCH($A1024,'Hoja de Trabajo para listado'!$BC$155:$BC$1048576,0),MATCH((CUADRO!J$5&amp;$E1024),'Hoja de Trabajo para listado'!$BC$151:$CB$151,0)),0)+IFERROR(INDEX('Hoja de Trabajo para listado'!$DE$153:$DG$274,MATCH($A1024,'Hoja de Trabajo para listado'!$DE$153:$DE$1048576,0),MATCH((CUADRO!J$5&amp;$E1024),'Hoja de Trabajo para listado'!$DE$151:$DG$151,0)),0)+IFERROR(INDEX('Hoja de Trabajo para listado'!$CD$155:$DC$1048576,MATCH($A1024,'Hoja de Trabajo para listado'!$CD$155:$CD$1048576,0),MATCH((CUADRO!J$5&amp;$E1024),'Hoja de Trabajo para listado'!$CD$151:$DC$151,0)),0)</f>
        <v>0</v>
      </c>
      <c r="K1024" s="255">
        <f ca="1">+IFERROR(INDEX('Hoja de Trabajo para listado'!$A$155:$Z$1048576,MATCH($A1024,'Hoja de Trabajo para listado'!$A$155:$A$1048576,0),MATCH((CUADRO!K$5&amp;$E1024),'Hoja de Trabajo para listado'!$A$151:$Z$151,0)),0)+IFERROR(INDEX('Hoja de Trabajo para listado'!$AB$155:$BA$1048576,MATCH($A1024,'Hoja de Trabajo para listado'!$AB$155:$AB$1048576,0),MATCH((CUADRO!K$5&amp;$E1024),'Hoja de Trabajo para listado'!$AB$151:$BA$151,0)),0)+IFERROR(INDEX('Hoja de Trabajo para listado'!$BC$155:$CB$1048576,MATCH($A1024,'Hoja de Trabajo para listado'!$BC$155:$BC$1048576,0),MATCH((CUADRO!K$5&amp;$E1024),'Hoja de Trabajo para listado'!$BC$151:$CB$151,0)),0)+IFERROR(INDEX('Hoja de Trabajo para listado'!$DE$153:$DG$274,MATCH($A1024,'Hoja de Trabajo para listado'!$DE$153:$DE$1048576,0),MATCH((CUADRO!K$5&amp;$E1024),'Hoja de Trabajo para listado'!$DE$151:$DG$151,0)),0)+IFERROR(INDEX('Hoja de Trabajo para listado'!$CD$155:$DC$1048576,MATCH($A1024,'Hoja de Trabajo para listado'!$CD$155:$CD$1048576,0),MATCH((CUADRO!K$5&amp;$E1024),'Hoja de Trabajo para listado'!$CD$151:$DC$151,0)),0)</f>
        <v>0</v>
      </c>
      <c r="L1024" s="255">
        <f ca="1">+IFERROR(INDEX('Hoja de Trabajo para listado'!$A$155:$Z$1048576,MATCH($A1024,'Hoja de Trabajo para listado'!$A$155:$A$1048576,0),MATCH((CUADRO!L$5&amp;$E1024),'Hoja de Trabajo para listado'!$A$151:$Z$151,0)),0)+IFERROR(INDEX('Hoja de Trabajo para listado'!$AB$155:$BA$1048576,MATCH($A1024,'Hoja de Trabajo para listado'!$AB$155:$AB$1048576,0),MATCH((CUADRO!L$5&amp;$E1024),'Hoja de Trabajo para listado'!$AB$151:$BA$151,0)),0)+IFERROR(INDEX('Hoja de Trabajo para listado'!$BC$155:$CB$1048576,MATCH($A1024,'Hoja de Trabajo para listado'!$BC$155:$BC$1048576,0),MATCH((CUADRO!L$5&amp;$E1024),'Hoja de Trabajo para listado'!$BC$151:$CB$151,0)),0)+IFERROR(INDEX('Hoja de Trabajo para listado'!$DE$153:$DG$274,MATCH($A1024,'Hoja de Trabajo para listado'!$DE$153:$DE$1048576,0),MATCH((CUADRO!L$5&amp;$E1024),'Hoja de Trabajo para listado'!$DE$151:$DG$151,0)),0)+IFERROR(INDEX('Hoja de Trabajo para listado'!$CD$155:$DC$1048576,MATCH($A1024,'Hoja de Trabajo para listado'!$CD$155:$CD$1048576,0),MATCH((CUADRO!L$5&amp;$E1024),'Hoja de Trabajo para listado'!$CD$151:$DC$151,0)),0)</f>
        <v>0</v>
      </c>
      <c r="M1024" s="255">
        <f ca="1">+IFERROR(INDEX('Hoja de Trabajo para listado'!$A$155:$Z$1048576,MATCH($A1024,'Hoja de Trabajo para listado'!$A$155:$A$1048576,0),MATCH((CUADRO!M$5&amp;$E1024),'Hoja de Trabajo para listado'!$A$151:$Z$151,0)),0)+IFERROR(INDEX('Hoja de Trabajo para listado'!$AB$155:$BA$1048576,MATCH($A1024,'Hoja de Trabajo para listado'!$AB$155:$AB$1048576,0),MATCH((CUADRO!M$5&amp;$E1024),'Hoja de Trabajo para listado'!$AB$151:$BA$151,0)),0)+IFERROR(INDEX('Hoja de Trabajo para listado'!$BC$155:$CB$1048576,MATCH($A1024,'Hoja de Trabajo para listado'!$BC$155:$BC$1048576,0),MATCH((CUADRO!M$5&amp;$E1024),'Hoja de Trabajo para listado'!$BC$151:$CB$151,0)),0)+IFERROR(INDEX('Hoja de Trabajo para listado'!$DE$153:$DG$274,MATCH($A1024,'Hoja de Trabajo para listado'!$DE$153:$DE$1048576,0),MATCH((CUADRO!M$5&amp;$E1024),'Hoja de Trabajo para listado'!$DE$151:$DG$151,0)),0)+IFERROR(INDEX('Hoja de Trabajo para listado'!$CD$155:$DC$1048576,MATCH($A1024,'Hoja de Trabajo para listado'!$CD$155:$CD$1048576,0),MATCH((CUADRO!M$5&amp;$E1024),'Hoja de Trabajo para listado'!$CD$151:$DC$151,0)),0)</f>
        <v>0</v>
      </c>
      <c r="N1024" s="255">
        <f ca="1">+IFERROR(INDEX('Hoja de Trabajo para listado'!$A$155:$Z$1048576,MATCH($A1024,'Hoja de Trabajo para listado'!$A$155:$A$1048576,0),MATCH((CUADRO!N$5&amp;$E1024),'Hoja de Trabajo para listado'!$A$151:$Z$151,0)),0)+IFERROR(INDEX('Hoja de Trabajo para listado'!$AB$155:$BA$1048576,MATCH($A1024,'Hoja de Trabajo para listado'!$AB$155:$AB$1048576,0),MATCH((CUADRO!N$5&amp;$E1024),'Hoja de Trabajo para listado'!$AB$151:$BA$151,0)),0)+IFERROR(INDEX('Hoja de Trabajo para listado'!$BC$155:$CB$1048576,MATCH($A1024,'Hoja de Trabajo para listado'!$BC$155:$BC$1048576,0),MATCH((CUADRO!N$5&amp;$E1024),'Hoja de Trabajo para listado'!$BC$151:$CB$151,0)),0)+IFERROR(INDEX('Hoja de Trabajo para listado'!$DE$153:$DG$274,MATCH($A1024,'Hoja de Trabajo para listado'!$DE$153:$DE$1048576,0),MATCH((CUADRO!N$5&amp;$E1024),'Hoja de Trabajo para listado'!$DE$151:$DG$151,0)),0)+IFERROR(INDEX('Hoja de Trabajo para listado'!$CD$155:$DC$1048576,MATCH($A1024,'Hoja de Trabajo para listado'!$CD$155:$CD$1048576,0),MATCH((CUADRO!N$5&amp;$E1024),'Hoja de Trabajo para listado'!$CD$151:$DC$151,0)),0)</f>
        <v>0</v>
      </c>
      <c r="O1024" s="255">
        <f ca="1">+IFERROR(INDEX('Hoja de Trabajo para listado'!$A$155:$Z$1048576,MATCH($A1024,'Hoja de Trabajo para listado'!$A$155:$A$1048576,0),MATCH((CUADRO!O$5&amp;$E1024),'Hoja de Trabajo para listado'!$A$151:$Z$151,0)),0)+IFERROR(INDEX('Hoja de Trabajo para listado'!$AB$155:$BA$1048576,MATCH($A1024,'Hoja de Trabajo para listado'!$AB$155:$AB$1048576,0),MATCH((CUADRO!O$5&amp;$E1024),'Hoja de Trabajo para listado'!$AB$151:$BA$151,0)),0)+IFERROR(INDEX('Hoja de Trabajo para listado'!$BC$155:$CB$1048576,MATCH($A1024,'Hoja de Trabajo para listado'!$BC$155:$BC$1048576,0),MATCH((CUADRO!O$5&amp;$E1024),'Hoja de Trabajo para listado'!$BC$151:$CB$151,0)),0)+IFERROR(INDEX('Hoja de Trabajo para listado'!$DE$153:$DG$274,MATCH($A1024,'Hoja de Trabajo para listado'!$DE$153:$DE$1048576,0),MATCH((CUADRO!O$5&amp;$E1024),'Hoja de Trabajo para listado'!$DE$151:$DG$151,0)),0)+IFERROR(INDEX('Hoja de Trabajo para listado'!$CD$155:$DC$1048576,MATCH($A1024,'Hoja de Trabajo para listado'!$CD$155:$CD$1048576,0),MATCH((CUADRO!O$5&amp;$E1024),'Hoja de Trabajo para listado'!$CD$151:$DC$151,0)),0)</f>
        <v>0</v>
      </c>
      <c r="P1024" s="255">
        <f ca="1">+IFERROR(INDEX('Hoja de Trabajo para listado'!$A$155:$Z$1048576,MATCH($A1024,'Hoja de Trabajo para listado'!$A$155:$A$1048576,0),MATCH((CUADRO!P$5&amp;$E1024),'Hoja de Trabajo para listado'!$A$151:$Z$151,0)),0)+IFERROR(INDEX('Hoja de Trabajo para listado'!$AB$155:$BA$1048576,MATCH($A1024,'Hoja de Trabajo para listado'!$AB$155:$AB$1048576,0),MATCH((CUADRO!P$5&amp;$E1024),'Hoja de Trabajo para listado'!$AB$151:$BA$151,0)),0)+IFERROR(INDEX('Hoja de Trabajo para listado'!$BC$155:$CB$1048576,MATCH($A1024,'Hoja de Trabajo para listado'!$BC$155:$BC$1048576,0),MATCH((CUADRO!P$5&amp;$E1024),'Hoja de Trabajo para listado'!$BC$151:$CB$151,0)),0)+IFERROR(INDEX('Hoja de Trabajo para listado'!$DE$153:$DG$274,MATCH($A1024,'Hoja de Trabajo para listado'!$DE$153:$DE$1048576,0),MATCH((CUADRO!P$5&amp;$E1024),'Hoja de Trabajo para listado'!$DE$151:$DG$151,0)),0)+IFERROR(INDEX('Hoja de Trabajo para listado'!$CD$155:$DC$1048576,MATCH($A1024,'Hoja de Trabajo para listado'!$CD$155:$CD$1048576,0),MATCH((CUADRO!P$5&amp;$E1024),'Hoja de Trabajo para listado'!$CD$151:$DC$151,0)),0)</f>
        <v>0</v>
      </c>
      <c r="Q1024" s="255">
        <f ca="1">+IFERROR(INDEX('Hoja de Trabajo para listado'!$A$155:$Z$1048576,MATCH($A1024,'Hoja de Trabajo para listado'!$A$155:$A$1048576,0),MATCH((CUADRO!Q$5&amp;$E1024),'Hoja de Trabajo para listado'!$A$151:$Z$151,0)),0)+IFERROR(INDEX('Hoja de Trabajo para listado'!$AB$155:$BA$1048576,MATCH($A1024,'Hoja de Trabajo para listado'!$AB$155:$AB$1048576,0),MATCH((CUADRO!Q$5&amp;$E1024),'Hoja de Trabajo para listado'!$AB$151:$BA$151,0)),0)+IFERROR(INDEX('Hoja de Trabajo para listado'!$BC$155:$CB$1048576,MATCH($A1024,'Hoja de Trabajo para listado'!$BC$155:$BC$1048576,0),MATCH((CUADRO!Q$5&amp;$E1024),'Hoja de Trabajo para listado'!$BC$151:$CB$151,0)),0)+IFERROR(INDEX('Hoja de Trabajo para listado'!$DE$153:$DG$274,MATCH($A1024,'Hoja de Trabajo para listado'!$DE$153:$DE$1048576,0),MATCH((CUADRO!Q$5&amp;$E1024),'Hoja de Trabajo para listado'!$DE$151:$DG$151,0)),0)+IFERROR(INDEX('Hoja de Trabajo para listado'!$CD$155:$DC$1048576,MATCH($A1024,'Hoja de Trabajo para listado'!$CD$155:$CD$1048576,0),MATCH((CUADRO!Q$5&amp;$E1024),'Hoja de Trabajo para listado'!$CD$151:$DC$151,0)),0)</f>
        <v>0</v>
      </c>
      <c r="R1024" s="255">
        <f t="shared" ca="1" si="32"/>
        <v>0</v>
      </c>
      <c r="S1024" s="262"/>
      <c r="T1024" s="255">
        <f ca="1">+T1025</f>
        <v>0</v>
      </c>
      <c r="U1024" s="254">
        <f t="shared" si="33"/>
        <v>1</v>
      </c>
      <c r="V1024" s="362" t="str">
        <f>+VLOOKUP(A1024,bd_lista!$A$3:$E$590,5,FALSE)</f>
        <v>Gobiernos Autonomos Municipales</v>
      </c>
      <c r="W1024" s="361" t="str">
        <f>+V1024</f>
        <v>Gobiernos Autonomos Municipales</v>
      </c>
      <c r="X1024" s="254">
        <f>+VLOOKUP(A1024,[2]Sheet1!$A$13:$D$744,4,FALSE)</f>
        <v>0</v>
      </c>
      <c r="Y1024" s="254" t="e">
        <f>+VLOOKUP(X1024,bd_lista!$A$3:$C$590,3,FALSE)</f>
        <v>#N/A</v>
      </c>
      <c r="Z1024" s="316">
        <f>+X1024</f>
        <v>0</v>
      </c>
      <c r="AA1024" s="317" t="e">
        <f>+Y1024</f>
        <v>#N/A</v>
      </c>
    </row>
    <row r="1025" spans="1:27" customFormat="1" ht="15" hidden="1" customHeight="1">
      <c r="A1025" s="32">
        <v>1820</v>
      </c>
      <c r="B1025" s="307"/>
      <c r="C1025" s="259" t="str">
        <f>+VLOOKUP(A1025,bd_lista!$A$3:$C$590,3,FALSE)</f>
        <v>Gobierno Autónomo Municipal de Exaltación</v>
      </c>
      <c r="D1025" s="362"/>
      <c r="E1025" s="256" t="s">
        <v>1314</v>
      </c>
      <c r="F1025" s="257">
        <f ca="1">+IFERROR(INDEX('Hoja de Trabajo para listado'!$A$155:$Z$1048576,MATCH($A1025,'Hoja de Trabajo para listado'!$A$155:$A$1048576,0),MATCH((CUADRO!F$5&amp;$E1025),'Hoja de Trabajo para listado'!$A$151:$Z$151,0)),0)+IFERROR(INDEX('Hoja de Trabajo para listado'!$AB$155:$BA$1048576,MATCH($A1025,'Hoja de Trabajo para listado'!$AB$155:$AB$1048576,0),MATCH((CUADRO!F$5&amp;$E1025),'Hoja de Trabajo para listado'!$AB$151:$BA$151,0)),0)+IFERROR(INDEX('Hoja de Trabajo para listado'!$BC$155:$CB$1048576,MATCH($A1025,'Hoja de Trabajo para listado'!$BC$155:$BC$1048576,0),MATCH((CUADRO!F$5&amp;$E1025),'Hoja de Trabajo para listado'!$BC$151:$CB$151,0)),0)+IFERROR(INDEX('Hoja de Trabajo para listado'!$DE$153:$DG$274,MATCH($A1025,'Hoja de Trabajo para listado'!$DE$153:$DE$1048576,0),MATCH((CUADRO!F$5&amp;$E1025),'Hoja de Trabajo para listado'!$DE$151:$DG$151,0)),0)+IFERROR(INDEX('Hoja de Trabajo para listado'!$CD$155:$DC$1048576,MATCH($A1025,'Hoja de Trabajo para listado'!$CD$155:$CD$1048576,0),MATCH((CUADRO!F$5&amp;$E1025),'Hoja de Trabajo para listado'!$CD$151:$DC$151,0)),0)</f>
        <v>0</v>
      </c>
      <c r="G1025" s="257">
        <f ca="1">+IFERROR(INDEX('Hoja de Trabajo para listado'!$A$155:$Z$1048576,MATCH($A1025,'Hoja de Trabajo para listado'!$A$155:$A$1048576,0),MATCH((CUADRO!G$5&amp;$E1025),'Hoja de Trabajo para listado'!$A$151:$Z$151,0)),0)+IFERROR(INDEX('Hoja de Trabajo para listado'!$AB$155:$BA$1048576,MATCH($A1025,'Hoja de Trabajo para listado'!$AB$155:$AB$1048576,0),MATCH((CUADRO!G$5&amp;$E1025),'Hoja de Trabajo para listado'!$AB$151:$BA$151,0)),0)+IFERROR(INDEX('Hoja de Trabajo para listado'!$BC$155:$CB$1048576,MATCH($A1025,'Hoja de Trabajo para listado'!$BC$155:$BC$1048576,0),MATCH((CUADRO!G$5&amp;$E1025),'Hoja de Trabajo para listado'!$BC$151:$CB$151,0)),0)+IFERROR(INDEX('Hoja de Trabajo para listado'!$DE$153:$DG$274,MATCH($A1025,'Hoja de Trabajo para listado'!$DE$153:$DE$1048576,0),MATCH((CUADRO!G$5&amp;$E1025),'Hoja de Trabajo para listado'!$DE$151:$DG$151,0)),0)+IFERROR(INDEX('Hoja de Trabajo para listado'!$CD$155:$DC$1048576,MATCH($A1025,'Hoja de Trabajo para listado'!$CD$155:$CD$1048576,0),MATCH((CUADRO!G$5&amp;$E1025),'Hoja de Trabajo para listado'!$CD$151:$DC$151,0)),0)</f>
        <v>0</v>
      </c>
      <c r="H1025" s="257">
        <f ca="1">+IFERROR(INDEX('Hoja de Trabajo para listado'!$A$155:$Z$1048576,MATCH($A1025,'Hoja de Trabajo para listado'!$A$155:$A$1048576,0),MATCH((CUADRO!H$5&amp;$E1025),'Hoja de Trabajo para listado'!$A$151:$Z$151,0)),0)+IFERROR(INDEX('Hoja de Trabajo para listado'!$AB$155:$BA$1048576,MATCH($A1025,'Hoja de Trabajo para listado'!$AB$155:$AB$1048576,0),MATCH((CUADRO!H$5&amp;$E1025),'Hoja de Trabajo para listado'!$AB$151:$BA$151,0)),0)+IFERROR(INDEX('Hoja de Trabajo para listado'!$BC$155:$CB$1048576,MATCH($A1025,'Hoja de Trabajo para listado'!$BC$155:$BC$1048576,0),MATCH((CUADRO!H$5&amp;$E1025),'Hoja de Trabajo para listado'!$BC$151:$CB$151,0)),0)+IFERROR(INDEX('Hoja de Trabajo para listado'!$DE$153:$DG$274,MATCH($A1025,'Hoja de Trabajo para listado'!$DE$153:$DE$1048576,0),MATCH((CUADRO!H$5&amp;$E1025),'Hoja de Trabajo para listado'!$DE$151:$DG$151,0)),0)+IFERROR(INDEX('Hoja de Trabajo para listado'!$CD$155:$DC$1048576,MATCH($A1025,'Hoja de Trabajo para listado'!$CD$155:$CD$1048576,0),MATCH((CUADRO!H$5&amp;$E1025),'Hoja de Trabajo para listado'!$CD$151:$DC$151,0)),0)</f>
        <v>0</v>
      </c>
      <c r="I1025" s="257">
        <f ca="1">+IFERROR(INDEX('Hoja de Trabajo para listado'!$A$155:$Z$1048576,MATCH($A1025,'Hoja de Trabajo para listado'!$A$155:$A$1048576,0),MATCH((CUADRO!I$5&amp;$E1025),'Hoja de Trabajo para listado'!$A$151:$Z$151,0)),0)+IFERROR(INDEX('Hoja de Trabajo para listado'!$AB$155:$BA$1048576,MATCH($A1025,'Hoja de Trabajo para listado'!$AB$155:$AB$1048576,0),MATCH((CUADRO!I$5&amp;$E1025),'Hoja de Trabajo para listado'!$AB$151:$BA$151,0)),0)+IFERROR(INDEX('Hoja de Trabajo para listado'!$BC$155:$CB$1048576,MATCH($A1025,'Hoja de Trabajo para listado'!$BC$155:$BC$1048576,0),MATCH((CUADRO!I$5&amp;$E1025),'Hoja de Trabajo para listado'!$BC$151:$CB$151,0)),0)+IFERROR(INDEX('Hoja de Trabajo para listado'!$DE$153:$DG$274,MATCH($A1025,'Hoja de Trabajo para listado'!$DE$153:$DE$1048576,0),MATCH((CUADRO!I$5&amp;$E1025),'Hoja de Trabajo para listado'!$DE$151:$DG$151,0)),0)+IFERROR(INDEX('Hoja de Trabajo para listado'!$CD$155:$DC$1048576,MATCH($A1025,'Hoja de Trabajo para listado'!$CD$155:$CD$1048576,0),MATCH((CUADRO!I$5&amp;$E1025),'Hoja de Trabajo para listado'!$CD$151:$DC$151,0)),0)</f>
        <v>0</v>
      </c>
      <c r="J1025" s="257">
        <f ca="1">+IFERROR(INDEX('Hoja de Trabajo para listado'!$A$155:$Z$1048576,MATCH($A1025,'Hoja de Trabajo para listado'!$A$155:$A$1048576,0),MATCH((CUADRO!J$5&amp;$E1025),'Hoja de Trabajo para listado'!$A$151:$Z$151,0)),0)+IFERROR(INDEX('Hoja de Trabajo para listado'!$AB$155:$BA$1048576,MATCH($A1025,'Hoja de Trabajo para listado'!$AB$155:$AB$1048576,0),MATCH((CUADRO!J$5&amp;$E1025),'Hoja de Trabajo para listado'!$AB$151:$BA$151,0)),0)+IFERROR(INDEX('Hoja de Trabajo para listado'!$BC$155:$CB$1048576,MATCH($A1025,'Hoja de Trabajo para listado'!$BC$155:$BC$1048576,0),MATCH((CUADRO!J$5&amp;$E1025),'Hoja de Trabajo para listado'!$BC$151:$CB$151,0)),0)+IFERROR(INDEX('Hoja de Trabajo para listado'!$DE$153:$DG$274,MATCH($A1025,'Hoja de Trabajo para listado'!$DE$153:$DE$1048576,0),MATCH((CUADRO!J$5&amp;$E1025),'Hoja de Trabajo para listado'!$DE$151:$DG$151,0)),0)+IFERROR(INDEX('Hoja de Trabajo para listado'!$CD$155:$DC$1048576,MATCH($A1025,'Hoja de Trabajo para listado'!$CD$155:$CD$1048576,0),MATCH((CUADRO!J$5&amp;$E1025),'Hoja de Trabajo para listado'!$CD$151:$DC$151,0)),0)</f>
        <v>0</v>
      </c>
      <c r="K1025" s="257">
        <f ca="1">+IFERROR(INDEX('Hoja de Trabajo para listado'!$A$155:$Z$1048576,MATCH($A1025,'Hoja de Trabajo para listado'!$A$155:$A$1048576,0),MATCH((CUADRO!K$5&amp;$E1025),'Hoja de Trabajo para listado'!$A$151:$Z$151,0)),0)+IFERROR(INDEX('Hoja de Trabajo para listado'!$AB$155:$BA$1048576,MATCH($A1025,'Hoja de Trabajo para listado'!$AB$155:$AB$1048576,0),MATCH((CUADRO!K$5&amp;$E1025),'Hoja de Trabajo para listado'!$AB$151:$BA$151,0)),0)+IFERROR(INDEX('Hoja de Trabajo para listado'!$BC$155:$CB$1048576,MATCH($A1025,'Hoja de Trabajo para listado'!$BC$155:$BC$1048576,0),MATCH((CUADRO!K$5&amp;$E1025),'Hoja de Trabajo para listado'!$BC$151:$CB$151,0)),0)+IFERROR(INDEX('Hoja de Trabajo para listado'!$DE$153:$DG$274,MATCH($A1025,'Hoja de Trabajo para listado'!$DE$153:$DE$1048576,0),MATCH((CUADRO!K$5&amp;$E1025),'Hoja de Trabajo para listado'!$DE$151:$DG$151,0)),0)+IFERROR(INDEX('Hoja de Trabajo para listado'!$CD$155:$DC$1048576,MATCH($A1025,'Hoja de Trabajo para listado'!$CD$155:$CD$1048576,0),MATCH((CUADRO!K$5&amp;$E1025),'Hoja de Trabajo para listado'!$CD$151:$DC$151,0)),0)</f>
        <v>0</v>
      </c>
      <c r="L1025" s="257">
        <f ca="1">+IFERROR(INDEX('Hoja de Trabajo para listado'!$A$155:$Z$1048576,MATCH($A1025,'Hoja de Trabajo para listado'!$A$155:$A$1048576,0),MATCH((CUADRO!L$5&amp;$E1025),'Hoja de Trabajo para listado'!$A$151:$Z$151,0)),0)+IFERROR(INDEX('Hoja de Trabajo para listado'!$AB$155:$BA$1048576,MATCH($A1025,'Hoja de Trabajo para listado'!$AB$155:$AB$1048576,0),MATCH((CUADRO!L$5&amp;$E1025),'Hoja de Trabajo para listado'!$AB$151:$BA$151,0)),0)+IFERROR(INDEX('Hoja de Trabajo para listado'!$BC$155:$CB$1048576,MATCH($A1025,'Hoja de Trabajo para listado'!$BC$155:$BC$1048576,0),MATCH((CUADRO!L$5&amp;$E1025),'Hoja de Trabajo para listado'!$BC$151:$CB$151,0)),0)+IFERROR(INDEX('Hoja de Trabajo para listado'!$DE$153:$DG$274,MATCH($A1025,'Hoja de Trabajo para listado'!$DE$153:$DE$1048576,0),MATCH((CUADRO!L$5&amp;$E1025),'Hoja de Trabajo para listado'!$DE$151:$DG$151,0)),0)+IFERROR(INDEX('Hoja de Trabajo para listado'!$CD$155:$DC$1048576,MATCH($A1025,'Hoja de Trabajo para listado'!$CD$155:$CD$1048576,0),MATCH((CUADRO!L$5&amp;$E1025),'Hoja de Trabajo para listado'!$CD$151:$DC$151,0)),0)</f>
        <v>0</v>
      </c>
      <c r="M1025" s="257">
        <f ca="1">+IFERROR(INDEX('Hoja de Trabajo para listado'!$A$155:$Z$1048576,MATCH($A1025,'Hoja de Trabajo para listado'!$A$155:$A$1048576,0),MATCH((CUADRO!M$5&amp;$E1025),'Hoja de Trabajo para listado'!$A$151:$Z$151,0)),0)+IFERROR(INDEX('Hoja de Trabajo para listado'!$AB$155:$BA$1048576,MATCH($A1025,'Hoja de Trabajo para listado'!$AB$155:$AB$1048576,0),MATCH((CUADRO!M$5&amp;$E1025),'Hoja de Trabajo para listado'!$AB$151:$BA$151,0)),0)+IFERROR(INDEX('Hoja de Trabajo para listado'!$BC$155:$CB$1048576,MATCH($A1025,'Hoja de Trabajo para listado'!$BC$155:$BC$1048576,0),MATCH((CUADRO!M$5&amp;$E1025),'Hoja de Trabajo para listado'!$BC$151:$CB$151,0)),0)+IFERROR(INDEX('Hoja de Trabajo para listado'!$DE$153:$DG$274,MATCH($A1025,'Hoja de Trabajo para listado'!$DE$153:$DE$1048576,0),MATCH((CUADRO!M$5&amp;$E1025),'Hoja de Trabajo para listado'!$DE$151:$DG$151,0)),0)+IFERROR(INDEX('Hoja de Trabajo para listado'!$CD$155:$DC$1048576,MATCH($A1025,'Hoja de Trabajo para listado'!$CD$155:$CD$1048576,0),MATCH((CUADRO!M$5&amp;$E1025),'Hoja de Trabajo para listado'!$CD$151:$DC$151,0)),0)</f>
        <v>0</v>
      </c>
      <c r="N1025" s="257">
        <f ca="1">+IFERROR(INDEX('Hoja de Trabajo para listado'!$A$155:$Z$1048576,MATCH($A1025,'Hoja de Trabajo para listado'!$A$155:$A$1048576,0),MATCH((CUADRO!N$5&amp;$E1025),'Hoja de Trabajo para listado'!$A$151:$Z$151,0)),0)+IFERROR(INDEX('Hoja de Trabajo para listado'!$AB$155:$BA$1048576,MATCH($A1025,'Hoja de Trabajo para listado'!$AB$155:$AB$1048576,0),MATCH((CUADRO!N$5&amp;$E1025),'Hoja de Trabajo para listado'!$AB$151:$BA$151,0)),0)+IFERROR(INDEX('Hoja de Trabajo para listado'!$BC$155:$CB$1048576,MATCH($A1025,'Hoja de Trabajo para listado'!$BC$155:$BC$1048576,0),MATCH((CUADRO!N$5&amp;$E1025),'Hoja de Trabajo para listado'!$BC$151:$CB$151,0)),0)+IFERROR(INDEX('Hoja de Trabajo para listado'!$DE$153:$DG$274,MATCH($A1025,'Hoja de Trabajo para listado'!$DE$153:$DE$1048576,0),MATCH((CUADRO!N$5&amp;$E1025),'Hoja de Trabajo para listado'!$DE$151:$DG$151,0)),0)+IFERROR(INDEX('Hoja de Trabajo para listado'!$CD$155:$DC$1048576,MATCH($A1025,'Hoja de Trabajo para listado'!$CD$155:$CD$1048576,0),MATCH((CUADRO!N$5&amp;$E1025),'Hoja de Trabajo para listado'!$CD$151:$DC$151,0)),0)</f>
        <v>0</v>
      </c>
      <c r="O1025" s="257">
        <f ca="1">+IFERROR(INDEX('Hoja de Trabajo para listado'!$A$155:$Z$1048576,MATCH($A1025,'Hoja de Trabajo para listado'!$A$155:$A$1048576,0),MATCH((CUADRO!O$5&amp;$E1025),'Hoja de Trabajo para listado'!$A$151:$Z$151,0)),0)+IFERROR(INDEX('Hoja de Trabajo para listado'!$AB$155:$BA$1048576,MATCH($A1025,'Hoja de Trabajo para listado'!$AB$155:$AB$1048576,0),MATCH((CUADRO!O$5&amp;$E1025),'Hoja de Trabajo para listado'!$AB$151:$BA$151,0)),0)+IFERROR(INDEX('Hoja de Trabajo para listado'!$BC$155:$CB$1048576,MATCH($A1025,'Hoja de Trabajo para listado'!$BC$155:$BC$1048576,0),MATCH((CUADRO!O$5&amp;$E1025),'Hoja de Trabajo para listado'!$BC$151:$CB$151,0)),0)+IFERROR(INDEX('Hoja de Trabajo para listado'!$DE$153:$DG$274,MATCH($A1025,'Hoja de Trabajo para listado'!$DE$153:$DE$1048576,0),MATCH((CUADRO!O$5&amp;$E1025),'Hoja de Trabajo para listado'!$DE$151:$DG$151,0)),0)+IFERROR(INDEX('Hoja de Trabajo para listado'!$CD$155:$DC$1048576,MATCH($A1025,'Hoja de Trabajo para listado'!$CD$155:$CD$1048576,0),MATCH((CUADRO!O$5&amp;$E1025),'Hoja de Trabajo para listado'!$CD$151:$DC$151,0)),0)</f>
        <v>0</v>
      </c>
      <c r="P1025" s="257">
        <f ca="1">+IFERROR(INDEX('Hoja de Trabajo para listado'!$A$155:$Z$1048576,MATCH($A1025,'Hoja de Trabajo para listado'!$A$155:$A$1048576,0),MATCH((CUADRO!P$5&amp;$E1025),'Hoja de Trabajo para listado'!$A$151:$Z$151,0)),0)+IFERROR(INDEX('Hoja de Trabajo para listado'!$AB$155:$BA$1048576,MATCH($A1025,'Hoja de Trabajo para listado'!$AB$155:$AB$1048576,0),MATCH((CUADRO!P$5&amp;$E1025),'Hoja de Trabajo para listado'!$AB$151:$BA$151,0)),0)+IFERROR(INDEX('Hoja de Trabajo para listado'!$BC$155:$CB$1048576,MATCH($A1025,'Hoja de Trabajo para listado'!$BC$155:$BC$1048576,0),MATCH((CUADRO!P$5&amp;$E1025),'Hoja de Trabajo para listado'!$BC$151:$CB$151,0)),0)+IFERROR(INDEX('Hoja de Trabajo para listado'!$DE$153:$DG$274,MATCH($A1025,'Hoja de Trabajo para listado'!$DE$153:$DE$1048576,0),MATCH((CUADRO!P$5&amp;$E1025),'Hoja de Trabajo para listado'!$DE$151:$DG$151,0)),0)+IFERROR(INDEX('Hoja de Trabajo para listado'!$CD$155:$DC$1048576,MATCH($A1025,'Hoja de Trabajo para listado'!$CD$155:$CD$1048576,0),MATCH((CUADRO!P$5&amp;$E1025),'Hoja de Trabajo para listado'!$CD$151:$DC$151,0)),0)</f>
        <v>0</v>
      </c>
      <c r="Q1025" s="257">
        <f ca="1">+IFERROR(INDEX('Hoja de Trabajo para listado'!$A$155:$Z$1048576,MATCH($A1025,'Hoja de Trabajo para listado'!$A$155:$A$1048576,0),MATCH((CUADRO!Q$5&amp;$E1025),'Hoja de Trabajo para listado'!$A$151:$Z$151,0)),0)+IFERROR(INDEX('Hoja de Trabajo para listado'!$AB$155:$BA$1048576,MATCH($A1025,'Hoja de Trabajo para listado'!$AB$155:$AB$1048576,0),MATCH((CUADRO!Q$5&amp;$E1025),'Hoja de Trabajo para listado'!$AB$151:$BA$151,0)),0)+IFERROR(INDEX('Hoja de Trabajo para listado'!$BC$155:$CB$1048576,MATCH($A1025,'Hoja de Trabajo para listado'!$BC$155:$BC$1048576,0),MATCH((CUADRO!Q$5&amp;$E1025),'Hoja de Trabajo para listado'!$BC$151:$CB$151,0)),0)+IFERROR(INDEX('Hoja de Trabajo para listado'!$DE$153:$DG$274,MATCH($A1025,'Hoja de Trabajo para listado'!$DE$153:$DE$1048576,0),MATCH((CUADRO!Q$5&amp;$E1025),'Hoja de Trabajo para listado'!$DE$151:$DG$151,0)),0)+IFERROR(INDEX('Hoja de Trabajo para listado'!$CD$155:$DC$1048576,MATCH($A1025,'Hoja de Trabajo para listado'!$CD$155:$CD$1048576,0),MATCH((CUADRO!Q$5&amp;$E1025),'Hoja de Trabajo para listado'!$CD$151:$DC$151,0)),0)</f>
        <v>0</v>
      </c>
      <c r="R1025" s="257">
        <f t="shared" ca="1" si="32"/>
        <v>0</v>
      </c>
      <c r="S1025" s="274">
        <f ca="1">+R1024+R1025</f>
        <v>0</v>
      </c>
      <c r="T1025" s="255">
        <f ca="1">+S1025</f>
        <v>0</v>
      </c>
      <c r="U1025" s="256">
        <f t="shared" si="33"/>
        <v>2</v>
      </c>
      <c r="V1025" s="362" t="str">
        <f>+VLOOKUP(A1025,bd_lista!$A$3:$E$590,5,FALSE)</f>
        <v>Gobiernos Autonomos Municipales</v>
      </c>
      <c r="W1025" s="362"/>
      <c r="X1025" s="254">
        <f>+VLOOKUP(A1025,[2]Sheet1!$A$13:$D$744,4,FALSE)</f>
        <v>0</v>
      </c>
      <c r="Y1025" s="254" t="e">
        <f>+VLOOKUP(X1025,bd_lista!$A$3:$C$590,3,FALSE)</f>
        <v>#N/A</v>
      </c>
      <c r="Z1025" s="314"/>
      <c r="AA1025" s="315"/>
    </row>
    <row r="1026" spans="1:27" customFormat="1" ht="15" hidden="1" customHeight="1">
      <c r="A1026" s="32">
        <v>1901</v>
      </c>
      <c r="B1026" s="306">
        <f>+A1026</f>
        <v>1901</v>
      </c>
      <c r="C1026" s="259" t="str">
        <f>+VLOOKUP(A1026,bd_lista!$A$3:$C$590,3,FALSE)</f>
        <v>Gobierno Autónomo Municipal de Cobija</v>
      </c>
      <c r="D1026" s="361" t="str">
        <f>+C1026</f>
        <v>Gobierno Autónomo Municipal de Cobija</v>
      </c>
      <c r="E1026" s="254" t="s">
        <v>1313</v>
      </c>
      <c r="F1026" s="255">
        <f ca="1">+IFERROR(INDEX('Hoja de Trabajo para listado'!$A$155:$Z$1048576,MATCH($A1026,'Hoja de Trabajo para listado'!$A$155:$A$1048576,0),MATCH((CUADRO!F$5&amp;$E1026),'Hoja de Trabajo para listado'!$A$151:$Z$151,0)),0)+IFERROR(INDEX('Hoja de Trabajo para listado'!$AB$155:$BA$1048576,MATCH($A1026,'Hoja de Trabajo para listado'!$AB$155:$AB$1048576,0),MATCH((CUADRO!F$5&amp;$E1026),'Hoja de Trabajo para listado'!$AB$151:$BA$151,0)),0)+IFERROR(INDEX('Hoja de Trabajo para listado'!$BC$155:$CB$1048576,MATCH($A1026,'Hoja de Trabajo para listado'!$BC$155:$BC$1048576,0),MATCH((CUADRO!F$5&amp;$E1026),'Hoja de Trabajo para listado'!$BC$151:$CB$151,0)),0)+IFERROR(INDEX('Hoja de Trabajo para listado'!$DE$153:$DG$274,MATCH($A1026,'Hoja de Trabajo para listado'!$DE$153:$DE$1048576,0),MATCH((CUADRO!F$5&amp;$E1026),'Hoja de Trabajo para listado'!$DE$151:$DG$151,0)),0)+IFERROR(INDEX('Hoja de Trabajo para listado'!$CD$155:$DC$1048576,MATCH($A1026,'Hoja de Trabajo para listado'!$CD$155:$CD$1048576,0),MATCH((CUADRO!F$5&amp;$E1026),'Hoja de Trabajo para listado'!$CD$151:$DC$151,0)),0)</f>
        <v>0</v>
      </c>
      <c r="G1026" s="255">
        <f ca="1">+IFERROR(INDEX('Hoja de Trabajo para listado'!$A$155:$Z$1048576,MATCH($A1026,'Hoja de Trabajo para listado'!$A$155:$A$1048576,0),MATCH((CUADRO!G$5&amp;$E1026),'Hoja de Trabajo para listado'!$A$151:$Z$151,0)),0)+IFERROR(INDEX('Hoja de Trabajo para listado'!$AB$155:$BA$1048576,MATCH($A1026,'Hoja de Trabajo para listado'!$AB$155:$AB$1048576,0),MATCH((CUADRO!G$5&amp;$E1026),'Hoja de Trabajo para listado'!$AB$151:$BA$151,0)),0)+IFERROR(INDEX('Hoja de Trabajo para listado'!$BC$155:$CB$1048576,MATCH($A1026,'Hoja de Trabajo para listado'!$BC$155:$BC$1048576,0),MATCH((CUADRO!G$5&amp;$E1026),'Hoja de Trabajo para listado'!$BC$151:$CB$151,0)),0)+IFERROR(INDEX('Hoja de Trabajo para listado'!$DE$153:$DG$274,MATCH($A1026,'Hoja de Trabajo para listado'!$DE$153:$DE$1048576,0),MATCH((CUADRO!G$5&amp;$E1026),'Hoja de Trabajo para listado'!$DE$151:$DG$151,0)),0)+IFERROR(INDEX('Hoja de Trabajo para listado'!$CD$155:$DC$1048576,MATCH($A1026,'Hoja de Trabajo para listado'!$CD$155:$CD$1048576,0),MATCH((CUADRO!G$5&amp;$E1026),'Hoja de Trabajo para listado'!$CD$151:$DC$151,0)),0)</f>
        <v>0</v>
      </c>
      <c r="H1026" s="255">
        <f ca="1">+IFERROR(INDEX('Hoja de Trabajo para listado'!$A$155:$Z$1048576,MATCH($A1026,'Hoja de Trabajo para listado'!$A$155:$A$1048576,0),MATCH((CUADRO!H$5&amp;$E1026),'Hoja de Trabajo para listado'!$A$151:$Z$151,0)),0)+IFERROR(INDEX('Hoja de Trabajo para listado'!$AB$155:$BA$1048576,MATCH($A1026,'Hoja de Trabajo para listado'!$AB$155:$AB$1048576,0),MATCH((CUADRO!H$5&amp;$E1026),'Hoja de Trabajo para listado'!$AB$151:$BA$151,0)),0)+IFERROR(INDEX('Hoja de Trabajo para listado'!$BC$155:$CB$1048576,MATCH($A1026,'Hoja de Trabajo para listado'!$BC$155:$BC$1048576,0),MATCH((CUADRO!H$5&amp;$E1026),'Hoja de Trabajo para listado'!$BC$151:$CB$151,0)),0)+IFERROR(INDEX('Hoja de Trabajo para listado'!$DE$153:$DG$274,MATCH($A1026,'Hoja de Trabajo para listado'!$DE$153:$DE$1048576,0),MATCH((CUADRO!H$5&amp;$E1026),'Hoja de Trabajo para listado'!$DE$151:$DG$151,0)),0)+IFERROR(INDEX('Hoja de Trabajo para listado'!$CD$155:$DC$1048576,MATCH($A1026,'Hoja de Trabajo para listado'!$CD$155:$CD$1048576,0),MATCH((CUADRO!H$5&amp;$E1026),'Hoja de Trabajo para listado'!$CD$151:$DC$151,0)),0)</f>
        <v>0</v>
      </c>
      <c r="I1026" s="255">
        <f ca="1">+IFERROR(INDEX('Hoja de Trabajo para listado'!$A$155:$Z$1048576,MATCH($A1026,'Hoja de Trabajo para listado'!$A$155:$A$1048576,0),MATCH((CUADRO!I$5&amp;$E1026),'Hoja de Trabajo para listado'!$A$151:$Z$151,0)),0)+IFERROR(INDEX('Hoja de Trabajo para listado'!$AB$155:$BA$1048576,MATCH($A1026,'Hoja de Trabajo para listado'!$AB$155:$AB$1048576,0),MATCH((CUADRO!I$5&amp;$E1026),'Hoja de Trabajo para listado'!$AB$151:$BA$151,0)),0)+IFERROR(INDEX('Hoja de Trabajo para listado'!$BC$155:$CB$1048576,MATCH($A1026,'Hoja de Trabajo para listado'!$BC$155:$BC$1048576,0),MATCH((CUADRO!I$5&amp;$E1026),'Hoja de Trabajo para listado'!$BC$151:$CB$151,0)),0)+IFERROR(INDEX('Hoja de Trabajo para listado'!$DE$153:$DG$274,MATCH($A1026,'Hoja de Trabajo para listado'!$DE$153:$DE$1048576,0),MATCH((CUADRO!I$5&amp;$E1026),'Hoja de Trabajo para listado'!$DE$151:$DG$151,0)),0)+IFERROR(INDEX('Hoja de Trabajo para listado'!$CD$155:$DC$1048576,MATCH($A1026,'Hoja de Trabajo para listado'!$CD$155:$CD$1048576,0),MATCH((CUADRO!I$5&amp;$E1026),'Hoja de Trabajo para listado'!$CD$151:$DC$151,0)),0)</f>
        <v>0</v>
      </c>
      <c r="J1026" s="255">
        <f ca="1">+IFERROR(INDEX('Hoja de Trabajo para listado'!$A$155:$Z$1048576,MATCH($A1026,'Hoja de Trabajo para listado'!$A$155:$A$1048576,0),MATCH((CUADRO!J$5&amp;$E1026),'Hoja de Trabajo para listado'!$A$151:$Z$151,0)),0)+IFERROR(INDEX('Hoja de Trabajo para listado'!$AB$155:$BA$1048576,MATCH($A1026,'Hoja de Trabajo para listado'!$AB$155:$AB$1048576,0),MATCH((CUADRO!J$5&amp;$E1026),'Hoja de Trabajo para listado'!$AB$151:$BA$151,0)),0)+IFERROR(INDEX('Hoja de Trabajo para listado'!$BC$155:$CB$1048576,MATCH($A1026,'Hoja de Trabajo para listado'!$BC$155:$BC$1048576,0),MATCH((CUADRO!J$5&amp;$E1026),'Hoja de Trabajo para listado'!$BC$151:$CB$151,0)),0)+IFERROR(INDEX('Hoja de Trabajo para listado'!$DE$153:$DG$274,MATCH($A1026,'Hoja de Trabajo para listado'!$DE$153:$DE$1048576,0),MATCH((CUADRO!J$5&amp;$E1026),'Hoja de Trabajo para listado'!$DE$151:$DG$151,0)),0)+IFERROR(INDEX('Hoja de Trabajo para listado'!$CD$155:$DC$1048576,MATCH($A1026,'Hoja de Trabajo para listado'!$CD$155:$CD$1048576,0),MATCH((CUADRO!J$5&amp;$E1026),'Hoja de Trabajo para listado'!$CD$151:$DC$151,0)),0)</f>
        <v>0</v>
      </c>
      <c r="K1026" s="255">
        <f ca="1">+IFERROR(INDEX('Hoja de Trabajo para listado'!$A$155:$Z$1048576,MATCH($A1026,'Hoja de Trabajo para listado'!$A$155:$A$1048576,0),MATCH((CUADRO!K$5&amp;$E1026),'Hoja de Trabajo para listado'!$A$151:$Z$151,0)),0)+IFERROR(INDEX('Hoja de Trabajo para listado'!$AB$155:$BA$1048576,MATCH($A1026,'Hoja de Trabajo para listado'!$AB$155:$AB$1048576,0),MATCH((CUADRO!K$5&amp;$E1026),'Hoja de Trabajo para listado'!$AB$151:$BA$151,0)),0)+IFERROR(INDEX('Hoja de Trabajo para listado'!$BC$155:$CB$1048576,MATCH($A1026,'Hoja de Trabajo para listado'!$BC$155:$BC$1048576,0),MATCH((CUADRO!K$5&amp;$E1026),'Hoja de Trabajo para listado'!$BC$151:$CB$151,0)),0)+IFERROR(INDEX('Hoja de Trabajo para listado'!$DE$153:$DG$274,MATCH($A1026,'Hoja de Trabajo para listado'!$DE$153:$DE$1048576,0),MATCH((CUADRO!K$5&amp;$E1026),'Hoja de Trabajo para listado'!$DE$151:$DG$151,0)),0)+IFERROR(INDEX('Hoja de Trabajo para listado'!$CD$155:$DC$1048576,MATCH($A1026,'Hoja de Trabajo para listado'!$CD$155:$CD$1048576,0),MATCH((CUADRO!K$5&amp;$E1026),'Hoja de Trabajo para listado'!$CD$151:$DC$151,0)),0)</f>
        <v>0</v>
      </c>
      <c r="L1026" s="255">
        <f ca="1">+IFERROR(INDEX('Hoja de Trabajo para listado'!$A$155:$Z$1048576,MATCH($A1026,'Hoja de Trabajo para listado'!$A$155:$A$1048576,0),MATCH((CUADRO!L$5&amp;$E1026),'Hoja de Trabajo para listado'!$A$151:$Z$151,0)),0)+IFERROR(INDEX('Hoja de Trabajo para listado'!$AB$155:$BA$1048576,MATCH($A1026,'Hoja de Trabajo para listado'!$AB$155:$AB$1048576,0),MATCH((CUADRO!L$5&amp;$E1026),'Hoja de Trabajo para listado'!$AB$151:$BA$151,0)),0)+IFERROR(INDEX('Hoja de Trabajo para listado'!$BC$155:$CB$1048576,MATCH($A1026,'Hoja de Trabajo para listado'!$BC$155:$BC$1048576,0),MATCH((CUADRO!L$5&amp;$E1026),'Hoja de Trabajo para listado'!$BC$151:$CB$151,0)),0)+IFERROR(INDEX('Hoja de Trabajo para listado'!$DE$153:$DG$274,MATCH($A1026,'Hoja de Trabajo para listado'!$DE$153:$DE$1048576,0),MATCH((CUADRO!L$5&amp;$E1026),'Hoja de Trabajo para listado'!$DE$151:$DG$151,0)),0)+IFERROR(INDEX('Hoja de Trabajo para listado'!$CD$155:$DC$1048576,MATCH($A1026,'Hoja de Trabajo para listado'!$CD$155:$CD$1048576,0),MATCH((CUADRO!L$5&amp;$E1026),'Hoja de Trabajo para listado'!$CD$151:$DC$151,0)),0)</f>
        <v>0</v>
      </c>
      <c r="M1026" s="255">
        <f ca="1">+IFERROR(INDEX('Hoja de Trabajo para listado'!$A$155:$Z$1048576,MATCH($A1026,'Hoja de Trabajo para listado'!$A$155:$A$1048576,0),MATCH((CUADRO!M$5&amp;$E1026),'Hoja de Trabajo para listado'!$A$151:$Z$151,0)),0)+IFERROR(INDEX('Hoja de Trabajo para listado'!$AB$155:$BA$1048576,MATCH($A1026,'Hoja de Trabajo para listado'!$AB$155:$AB$1048576,0),MATCH((CUADRO!M$5&amp;$E1026),'Hoja de Trabajo para listado'!$AB$151:$BA$151,0)),0)+IFERROR(INDEX('Hoja de Trabajo para listado'!$BC$155:$CB$1048576,MATCH($A1026,'Hoja de Trabajo para listado'!$BC$155:$BC$1048576,0),MATCH((CUADRO!M$5&amp;$E1026),'Hoja de Trabajo para listado'!$BC$151:$CB$151,0)),0)+IFERROR(INDEX('Hoja de Trabajo para listado'!$DE$153:$DG$274,MATCH($A1026,'Hoja de Trabajo para listado'!$DE$153:$DE$1048576,0),MATCH((CUADRO!M$5&amp;$E1026),'Hoja de Trabajo para listado'!$DE$151:$DG$151,0)),0)+IFERROR(INDEX('Hoja de Trabajo para listado'!$CD$155:$DC$1048576,MATCH($A1026,'Hoja de Trabajo para listado'!$CD$155:$CD$1048576,0),MATCH((CUADRO!M$5&amp;$E1026),'Hoja de Trabajo para listado'!$CD$151:$DC$151,0)),0)</f>
        <v>0</v>
      </c>
      <c r="N1026" s="255">
        <f ca="1">+IFERROR(INDEX('Hoja de Trabajo para listado'!$A$155:$Z$1048576,MATCH($A1026,'Hoja de Trabajo para listado'!$A$155:$A$1048576,0),MATCH((CUADRO!N$5&amp;$E1026),'Hoja de Trabajo para listado'!$A$151:$Z$151,0)),0)+IFERROR(INDEX('Hoja de Trabajo para listado'!$AB$155:$BA$1048576,MATCH($A1026,'Hoja de Trabajo para listado'!$AB$155:$AB$1048576,0),MATCH((CUADRO!N$5&amp;$E1026),'Hoja de Trabajo para listado'!$AB$151:$BA$151,0)),0)+IFERROR(INDEX('Hoja de Trabajo para listado'!$BC$155:$CB$1048576,MATCH($A1026,'Hoja de Trabajo para listado'!$BC$155:$BC$1048576,0),MATCH((CUADRO!N$5&amp;$E1026),'Hoja de Trabajo para listado'!$BC$151:$CB$151,0)),0)+IFERROR(INDEX('Hoja de Trabajo para listado'!$DE$153:$DG$274,MATCH($A1026,'Hoja de Trabajo para listado'!$DE$153:$DE$1048576,0),MATCH((CUADRO!N$5&amp;$E1026),'Hoja de Trabajo para listado'!$DE$151:$DG$151,0)),0)+IFERROR(INDEX('Hoja de Trabajo para listado'!$CD$155:$DC$1048576,MATCH($A1026,'Hoja de Trabajo para listado'!$CD$155:$CD$1048576,0),MATCH((CUADRO!N$5&amp;$E1026),'Hoja de Trabajo para listado'!$CD$151:$DC$151,0)),0)</f>
        <v>0</v>
      </c>
      <c r="O1026" s="255">
        <f ca="1">+IFERROR(INDEX('Hoja de Trabajo para listado'!$A$155:$Z$1048576,MATCH($A1026,'Hoja de Trabajo para listado'!$A$155:$A$1048576,0),MATCH((CUADRO!O$5&amp;$E1026),'Hoja de Trabajo para listado'!$A$151:$Z$151,0)),0)+IFERROR(INDEX('Hoja de Trabajo para listado'!$AB$155:$BA$1048576,MATCH($A1026,'Hoja de Trabajo para listado'!$AB$155:$AB$1048576,0),MATCH((CUADRO!O$5&amp;$E1026),'Hoja de Trabajo para listado'!$AB$151:$BA$151,0)),0)+IFERROR(INDEX('Hoja de Trabajo para listado'!$BC$155:$CB$1048576,MATCH($A1026,'Hoja de Trabajo para listado'!$BC$155:$BC$1048576,0),MATCH((CUADRO!O$5&amp;$E1026),'Hoja de Trabajo para listado'!$BC$151:$CB$151,0)),0)+IFERROR(INDEX('Hoja de Trabajo para listado'!$DE$153:$DG$274,MATCH($A1026,'Hoja de Trabajo para listado'!$DE$153:$DE$1048576,0),MATCH((CUADRO!O$5&amp;$E1026),'Hoja de Trabajo para listado'!$DE$151:$DG$151,0)),0)+IFERROR(INDEX('Hoja de Trabajo para listado'!$CD$155:$DC$1048576,MATCH($A1026,'Hoja de Trabajo para listado'!$CD$155:$CD$1048576,0),MATCH((CUADRO!O$5&amp;$E1026),'Hoja de Trabajo para listado'!$CD$151:$DC$151,0)),0)</f>
        <v>0</v>
      </c>
      <c r="P1026" s="255">
        <f ca="1">+IFERROR(INDEX('Hoja de Trabajo para listado'!$A$155:$Z$1048576,MATCH($A1026,'Hoja de Trabajo para listado'!$A$155:$A$1048576,0),MATCH((CUADRO!P$5&amp;$E1026),'Hoja de Trabajo para listado'!$A$151:$Z$151,0)),0)+IFERROR(INDEX('Hoja de Trabajo para listado'!$AB$155:$BA$1048576,MATCH($A1026,'Hoja de Trabajo para listado'!$AB$155:$AB$1048576,0),MATCH((CUADRO!P$5&amp;$E1026),'Hoja de Trabajo para listado'!$AB$151:$BA$151,0)),0)+IFERROR(INDEX('Hoja de Trabajo para listado'!$BC$155:$CB$1048576,MATCH($A1026,'Hoja de Trabajo para listado'!$BC$155:$BC$1048576,0),MATCH((CUADRO!P$5&amp;$E1026),'Hoja de Trabajo para listado'!$BC$151:$CB$151,0)),0)+IFERROR(INDEX('Hoja de Trabajo para listado'!$DE$153:$DG$274,MATCH($A1026,'Hoja de Trabajo para listado'!$DE$153:$DE$1048576,0),MATCH((CUADRO!P$5&amp;$E1026),'Hoja de Trabajo para listado'!$DE$151:$DG$151,0)),0)+IFERROR(INDEX('Hoja de Trabajo para listado'!$CD$155:$DC$1048576,MATCH($A1026,'Hoja de Trabajo para listado'!$CD$155:$CD$1048576,0),MATCH((CUADRO!P$5&amp;$E1026),'Hoja de Trabajo para listado'!$CD$151:$DC$151,0)),0)</f>
        <v>0</v>
      </c>
      <c r="Q1026" s="255">
        <f ca="1">+IFERROR(INDEX('Hoja de Trabajo para listado'!$A$155:$Z$1048576,MATCH($A1026,'Hoja de Trabajo para listado'!$A$155:$A$1048576,0),MATCH((CUADRO!Q$5&amp;$E1026),'Hoja de Trabajo para listado'!$A$151:$Z$151,0)),0)+IFERROR(INDEX('Hoja de Trabajo para listado'!$AB$155:$BA$1048576,MATCH($A1026,'Hoja de Trabajo para listado'!$AB$155:$AB$1048576,0),MATCH((CUADRO!Q$5&amp;$E1026),'Hoja de Trabajo para listado'!$AB$151:$BA$151,0)),0)+IFERROR(INDEX('Hoja de Trabajo para listado'!$BC$155:$CB$1048576,MATCH($A1026,'Hoja de Trabajo para listado'!$BC$155:$BC$1048576,0),MATCH((CUADRO!Q$5&amp;$E1026),'Hoja de Trabajo para listado'!$BC$151:$CB$151,0)),0)+IFERROR(INDEX('Hoja de Trabajo para listado'!$DE$153:$DG$274,MATCH($A1026,'Hoja de Trabajo para listado'!$DE$153:$DE$1048576,0),MATCH((CUADRO!Q$5&amp;$E1026),'Hoja de Trabajo para listado'!$DE$151:$DG$151,0)),0)+IFERROR(INDEX('Hoja de Trabajo para listado'!$CD$155:$DC$1048576,MATCH($A1026,'Hoja de Trabajo para listado'!$CD$155:$CD$1048576,0),MATCH((CUADRO!Q$5&amp;$E1026),'Hoja de Trabajo para listado'!$CD$151:$DC$151,0)),0)</f>
        <v>0</v>
      </c>
      <c r="R1026" s="255">
        <f t="shared" ca="1" si="32"/>
        <v>0</v>
      </c>
      <c r="S1026" s="262"/>
      <c r="T1026" s="283">
        <f ca="1">+T1027</f>
        <v>0</v>
      </c>
      <c r="U1026" s="254">
        <f t="shared" si="33"/>
        <v>1</v>
      </c>
      <c r="V1026" s="362" t="str">
        <f>+VLOOKUP(A1026,bd_lista!$A$3:$E$590,5,FALSE)</f>
        <v>Gobiernos Autonomos Municipales</v>
      </c>
      <c r="W1026" s="361" t="str">
        <f>+V1026</f>
        <v>Gobiernos Autonomos Municipales</v>
      </c>
      <c r="X1026" s="254">
        <f>+VLOOKUP(A1026,[2]Sheet1!$A$13:$D$744,4,FALSE)</f>
        <v>0</v>
      </c>
      <c r="Y1026" s="254" t="e">
        <f>+VLOOKUP(X1026,bd_lista!$A$3:$C$590,3,FALSE)</f>
        <v>#N/A</v>
      </c>
      <c r="Z1026" s="316">
        <f>+X1026</f>
        <v>0</v>
      </c>
      <c r="AA1026" s="317" t="e">
        <f>+Y1026</f>
        <v>#N/A</v>
      </c>
    </row>
    <row r="1027" spans="1:27" customFormat="1" ht="15" hidden="1" customHeight="1">
      <c r="A1027" s="32">
        <v>1901</v>
      </c>
      <c r="B1027" s="307"/>
      <c r="C1027" s="259" t="str">
        <f>+VLOOKUP(A1027,bd_lista!$A$3:$C$590,3,FALSE)</f>
        <v>Gobierno Autónomo Municipal de Cobija</v>
      </c>
      <c r="D1027" s="362"/>
      <c r="E1027" s="256" t="s">
        <v>1314</v>
      </c>
      <c r="F1027" s="257">
        <f ca="1">+IFERROR(INDEX('Hoja de Trabajo para listado'!$A$155:$Z$1048576,MATCH($A1027,'Hoja de Trabajo para listado'!$A$155:$A$1048576,0),MATCH((CUADRO!F$5&amp;$E1027),'Hoja de Trabajo para listado'!$A$151:$Z$151,0)),0)+IFERROR(INDEX('Hoja de Trabajo para listado'!$AB$155:$BA$1048576,MATCH($A1027,'Hoja de Trabajo para listado'!$AB$155:$AB$1048576,0),MATCH((CUADRO!F$5&amp;$E1027),'Hoja de Trabajo para listado'!$AB$151:$BA$151,0)),0)+IFERROR(INDEX('Hoja de Trabajo para listado'!$BC$155:$CB$1048576,MATCH($A1027,'Hoja de Trabajo para listado'!$BC$155:$BC$1048576,0),MATCH((CUADRO!F$5&amp;$E1027),'Hoja de Trabajo para listado'!$BC$151:$CB$151,0)),0)+IFERROR(INDEX('Hoja de Trabajo para listado'!$DE$153:$DG$274,MATCH($A1027,'Hoja de Trabajo para listado'!$DE$153:$DE$1048576,0),MATCH((CUADRO!F$5&amp;$E1027),'Hoja de Trabajo para listado'!$DE$151:$DG$151,0)),0)+IFERROR(INDEX('Hoja de Trabajo para listado'!$CD$155:$DC$1048576,MATCH($A1027,'Hoja de Trabajo para listado'!$CD$155:$CD$1048576,0),MATCH((CUADRO!F$5&amp;$E1027),'Hoja de Trabajo para listado'!$CD$151:$DC$151,0)),0)</f>
        <v>0</v>
      </c>
      <c r="G1027" s="257">
        <f ca="1">+IFERROR(INDEX('Hoja de Trabajo para listado'!$A$155:$Z$1048576,MATCH($A1027,'Hoja de Trabajo para listado'!$A$155:$A$1048576,0),MATCH((CUADRO!G$5&amp;$E1027),'Hoja de Trabajo para listado'!$A$151:$Z$151,0)),0)+IFERROR(INDEX('Hoja de Trabajo para listado'!$AB$155:$BA$1048576,MATCH($A1027,'Hoja de Trabajo para listado'!$AB$155:$AB$1048576,0),MATCH((CUADRO!G$5&amp;$E1027),'Hoja de Trabajo para listado'!$AB$151:$BA$151,0)),0)+IFERROR(INDEX('Hoja de Trabajo para listado'!$BC$155:$CB$1048576,MATCH($A1027,'Hoja de Trabajo para listado'!$BC$155:$BC$1048576,0),MATCH((CUADRO!G$5&amp;$E1027),'Hoja de Trabajo para listado'!$BC$151:$CB$151,0)),0)+IFERROR(INDEX('Hoja de Trabajo para listado'!$DE$153:$DG$274,MATCH($A1027,'Hoja de Trabajo para listado'!$DE$153:$DE$1048576,0),MATCH((CUADRO!G$5&amp;$E1027),'Hoja de Trabajo para listado'!$DE$151:$DG$151,0)),0)+IFERROR(INDEX('Hoja de Trabajo para listado'!$CD$155:$DC$1048576,MATCH($A1027,'Hoja de Trabajo para listado'!$CD$155:$CD$1048576,0),MATCH((CUADRO!G$5&amp;$E1027),'Hoja de Trabajo para listado'!$CD$151:$DC$151,0)),0)</f>
        <v>0</v>
      </c>
      <c r="H1027" s="257">
        <f ca="1">+IFERROR(INDEX('Hoja de Trabajo para listado'!$A$155:$Z$1048576,MATCH($A1027,'Hoja de Trabajo para listado'!$A$155:$A$1048576,0),MATCH((CUADRO!H$5&amp;$E1027),'Hoja de Trabajo para listado'!$A$151:$Z$151,0)),0)+IFERROR(INDEX('Hoja de Trabajo para listado'!$AB$155:$BA$1048576,MATCH($A1027,'Hoja de Trabajo para listado'!$AB$155:$AB$1048576,0),MATCH((CUADRO!H$5&amp;$E1027),'Hoja de Trabajo para listado'!$AB$151:$BA$151,0)),0)+IFERROR(INDEX('Hoja de Trabajo para listado'!$BC$155:$CB$1048576,MATCH($A1027,'Hoja de Trabajo para listado'!$BC$155:$BC$1048576,0),MATCH((CUADRO!H$5&amp;$E1027),'Hoja de Trabajo para listado'!$BC$151:$CB$151,0)),0)+IFERROR(INDEX('Hoja de Trabajo para listado'!$DE$153:$DG$274,MATCH($A1027,'Hoja de Trabajo para listado'!$DE$153:$DE$1048576,0),MATCH((CUADRO!H$5&amp;$E1027),'Hoja de Trabajo para listado'!$DE$151:$DG$151,0)),0)+IFERROR(INDEX('Hoja de Trabajo para listado'!$CD$155:$DC$1048576,MATCH($A1027,'Hoja de Trabajo para listado'!$CD$155:$CD$1048576,0),MATCH((CUADRO!H$5&amp;$E1027),'Hoja de Trabajo para listado'!$CD$151:$DC$151,0)),0)</f>
        <v>0</v>
      </c>
      <c r="I1027" s="257">
        <f ca="1">+IFERROR(INDEX('Hoja de Trabajo para listado'!$A$155:$Z$1048576,MATCH($A1027,'Hoja de Trabajo para listado'!$A$155:$A$1048576,0),MATCH((CUADRO!I$5&amp;$E1027),'Hoja de Trabajo para listado'!$A$151:$Z$151,0)),0)+IFERROR(INDEX('Hoja de Trabajo para listado'!$AB$155:$BA$1048576,MATCH($A1027,'Hoja de Trabajo para listado'!$AB$155:$AB$1048576,0),MATCH((CUADRO!I$5&amp;$E1027),'Hoja de Trabajo para listado'!$AB$151:$BA$151,0)),0)+IFERROR(INDEX('Hoja de Trabajo para listado'!$BC$155:$CB$1048576,MATCH($A1027,'Hoja de Trabajo para listado'!$BC$155:$BC$1048576,0),MATCH((CUADRO!I$5&amp;$E1027),'Hoja de Trabajo para listado'!$BC$151:$CB$151,0)),0)+IFERROR(INDEX('Hoja de Trabajo para listado'!$DE$153:$DG$274,MATCH($A1027,'Hoja de Trabajo para listado'!$DE$153:$DE$1048576,0),MATCH((CUADRO!I$5&amp;$E1027),'Hoja de Trabajo para listado'!$DE$151:$DG$151,0)),0)+IFERROR(INDEX('Hoja de Trabajo para listado'!$CD$155:$DC$1048576,MATCH($A1027,'Hoja de Trabajo para listado'!$CD$155:$CD$1048576,0),MATCH((CUADRO!I$5&amp;$E1027),'Hoja de Trabajo para listado'!$CD$151:$DC$151,0)),0)</f>
        <v>0</v>
      </c>
      <c r="J1027" s="257">
        <f ca="1">+IFERROR(INDEX('Hoja de Trabajo para listado'!$A$155:$Z$1048576,MATCH($A1027,'Hoja de Trabajo para listado'!$A$155:$A$1048576,0),MATCH((CUADRO!J$5&amp;$E1027),'Hoja de Trabajo para listado'!$A$151:$Z$151,0)),0)+IFERROR(INDEX('Hoja de Trabajo para listado'!$AB$155:$BA$1048576,MATCH($A1027,'Hoja de Trabajo para listado'!$AB$155:$AB$1048576,0),MATCH((CUADRO!J$5&amp;$E1027),'Hoja de Trabajo para listado'!$AB$151:$BA$151,0)),0)+IFERROR(INDEX('Hoja de Trabajo para listado'!$BC$155:$CB$1048576,MATCH($A1027,'Hoja de Trabajo para listado'!$BC$155:$BC$1048576,0),MATCH((CUADRO!J$5&amp;$E1027),'Hoja de Trabajo para listado'!$BC$151:$CB$151,0)),0)+IFERROR(INDEX('Hoja de Trabajo para listado'!$DE$153:$DG$274,MATCH($A1027,'Hoja de Trabajo para listado'!$DE$153:$DE$1048576,0),MATCH((CUADRO!J$5&amp;$E1027),'Hoja de Trabajo para listado'!$DE$151:$DG$151,0)),0)+IFERROR(INDEX('Hoja de Trabajo para listado'!$CD$155:$DC$1048576,MATCH($A1027,'Hoja de Trabajo para listado'!$CD$155:$CD$1048576,0),MATCH((CUADRO!J$5&amp;$E1027),'Hoja de Trabajo para listado'!$CD$151:$DC$151,0)),0)</f>
        <v>0</v>
      </c>
      <c r="K1027" s="257">
        <f ca="1">+IFERROR(INDEX('Hoja de Trabajo para listado'!$A$155:$Z$1048576,MATCH($A1027,'Hoja de Trabajo para listado'!$A$155:$A$1048576,0),MATCH((CUADRO!K$5&amp;$E1027),'Hoja de Trabajo para listado'!$A$151:$Z$151,0)),0)+IFERROR(INDEX('Hoja de Trabajo para listado'!$AB$155:$BA$1048576,MATCH($A1027,'Hoja de Trabajo para listado'!$AB$155:$AB$1048576,0),MATCH((CUADRO!K$5&amp;$E1027),'Hoja de Trabajo para listado'!$AB$151:$BA$151,0)),0)+IFERROR(INDEX('Hoja de Trabajo para listado'!$BC$155:$CB$1048576,MATCH($A1027,'Hoja de Trabajo para listado'!$BC$155:$BC$1048576,0),MATCH((CUADRO!K$5&amp;$E1027),'Hoja de Trabajo para listado'!$BC$151:$CB$151,0)),0)+IFERROR(INDEX('Hoja de Trabajo para listado'!$DE$153:$DG$274,MATCH($A1027,'Hoja de Trabajo para listado'!$DE$153:$DE$1048576,0),MATCH((CUADRO!K$5&amp;$E1027),'Hoja de Trabajo para listado'!$DE$151:$DG$151,0)),0)+IFERROR(INDEX('Hoja de Trabajo para listado'!$CD$155:$DC$1048576,MATCH($A1027,'Hoja de Trabajo para listado'!$CD$155:$CD$1048576,0),MATCH((CUADRO!K$5&amp;$E1027),'Hoja de Trabajo para listado'!$CD$151:$DC$151,0)),0)</f>
        <v>0</v>
      </c>
      <c r="L1027" s="257">
        <f ca="1">+IFERROR(INDEX('Hoja de Trabajo para listado'!$A$155:$Z$1048576,MATCH($A1027,'Hoja de Trabajo para listado'!$A$155:$A$1048576,0),MATCH((CUADRO!L$5&amp;$E1027),'Hoja de Trabajo para listado'!$A$151:$Z$151,0)),0)+IFERROR(INDEX('Hoja de Trabajo para listado'!$AB$155:$BA$1048576,MATCH($A1027,'Hoja de Trabajo para listado'!$AB$155:$AB$1048576,0),MATCH((CUADRO!L$5&amp;$E1027),'Hoja de Trabajo para listado'!$AB$151:$BA$151,0)),0)+IFERROR(INDEX('Hoja de Trabajo para listado'!$BC$155:$CB$1048576,MATCH($A1027,'Hoja de Trabajo para listado'!$BC$155:$BC$1048576,0),MATCH((CUADRO!L$5&amp;$E1027),'Hoja de Trabajo para listado'!$BC$151:$CB$151,0)),0)+IFERROR(INDEX('Hoja de Trabajo para listado'!$DE$153:$DG$274,MATCH($A1027,'Hoja de Trabajo para listado'!$DE$153:$DE$1048576,0),MATCH((CUADRO!L$5&amp;$E1027),'Hoja de Trabajo para listado'!$DE$151:$DG$151,0)),0)+IFERROR(INDEX('Hoja de Trabajo para listado'!$CD$155:$DC$1048576,MATCH($A1027,'Hoja de Trabajo para listado'!$CD$155:$CD$1048576,0),MATCH((CUADRO!L$5&amp;$E1027),'Hoja de Trabajo para listado'!$CD$151:$DC$151,0)),0)</f>
        <v>0</v>
      </c>
      <c r="M1027" s="257">
        <f ca="1">+IFERROR(INDEX('Hoja de Trabajo para listado'!$A$155:$Z$1048576,MATCH($A1027,'Hoja de Trabajo para listado'!$A$155:$A$1048576,0),MATCH((CUADRO!M$5&amp;$E1027),'Hoja de Trabajo para listado'!$A$151:$Z$151,0)),0)+IFERROR(INDEX('Hoja de Trabajo para listado'!$AB$155:$BA$1048576,MATCH($A1027,'Hoja de Trabajo para listado'!$AB$155:$AB$1048576,0),MATCH((CUADRO!M$5&amp;$E1027),'Hoja de Trabajo para listado'!$AB$151:$BA$151,0)),0)+IFERROR(INDEX('Hoja de Trabajo para listado'!$BC$155:$CB$1048576,MATCH($A1027,'Hoja de Trabajo para listado'!$BC$155:$BC$1048576,0),MATCH((CUADRO!M$5&amp;$E1027),'Hoja de Trabajo para listado'!$BC$151:$CB$151,0)),0)+IFERROR(INDEX('Hoja de Trabajo para listado'!$DE$153:$DG$274,MATCH($A1027,'Hoja de Trabajo para listado'!$DE$153:$DE$1048576,0),MATCH((CUADRO!M$5&amp;$E1027),'Hoja de Trabajo para listado'!$DE$151:$DG$151,0)),0)+IFERROR(INDEX('Hoja de Trabajo para listado'!$CD$155:$DC$1048576,MATCH($A1027,'Hoja de Trabajo para listado'!$CD$155:$CD$1048576,0),MATCH((CUADRO!M$5&amp;$E1027),'Hoja de Trabajo para listado'!$CD$151:$DC$151,0)),0)</f>
        <v>0</v>
      </c>
      <c r="N1027" s="257">
        <f ca="1">+IFERROR(INDEX('Hoja de Trabajo para listado'!$A$155:$Z$1048576,MATCH($A1027,'Hoja de Trabajo para listado'!$A$155:$A$1048576,0),MATCH((CUADRO!N$5&amp;$E1027),'Hoja de Trabajo para listado'!$A$151:$Z$151,0)),0)+IFERROR(INDEX('Hoja de Trabajo para listado'!$AB$155:$BA$1048576,MATCH($A1027,'Hoja de Trabajo para listado'!$AB$155:$AB$1048576,0),MATCH((CUADRO!N$5&amp;$E1027),'Hoja de Trabajo para listado'!$AB$151:$BA$151,0)),0)+IFERROR(INDEX('Hoja de Trabajo para listado'!$BC$155:$CB$1048576,MATCH($A1027,'Hoja de Trabajo para listado'!$BC$155:$BC$1048576,0),MATCH((CUADRO!N$5&amp;$E1027),'Hoja de Trabajo para listado'!$BC$151:$CB$151,0)),0)+IFERROR(INDEX('Hoja de Trabajo para listado'!$DE$153:$DG$274,MATCH($A1027,'Hoja de Trabajo para listado'!$DE$153:$DE$1048576,0),MATCH((CUADRO!N$5&amp;$E1027),'Hoja de Trabajo para listado'!$DE$151:$DG$151,0)),0)+IFERROR(INDEX('Hoja de Trabajo para listado'!$CD$155:$DC$1048576,MATCH($A1027,'Hoja de Trabajo para listado'!$CD$155:$CD$1048576,0),MATCH((CUADRO!N$5&amp;$E1027),'Hoja de Trabajo para listado'!$CD$151:$DC$151,0)),0)</f>
        <v>0</v>
      </c>
      <c r="O1027" s="257">
        <f ca="1">+IFERROR(INDEX('Hoja de Trabajo para listado'!$A$155:$Z$1048576,MATCH($A1027,'Hoja de Trabajo para listado'!$A$155:$A$1048576,0),MATCH((CUADRO!O$5&amp;$E1027),'Hoja de Trabajo para listado'!$A$151:$Z$151,0)),0)+IFERROR(INDEX('Hoja de Trabajo para listado'!$AB$155:$BA$1048576,MATCH($A1027,'Hoja de Trabajo para listado'!$AB$155:$AB$1048576,0),MATCH((CUADRO!O$5&amp;$E1027),'Hoja de Trabajo para listado'!$AB$151:$BA$151,0)),0)+IFERROR(INDEX('Hoja de Trabajo para listado'!$BC$155:$CB$1048576,MATCH($A1027,'Hoja de Trabajo para listado'!$BC$155:$BC$1048576,0),MATCH((CUADRO!O$5&amp;$E1027),'Hoja de Trabajo para listado'!$BC$151:$CB$151,0)),0)+IFERROR(INDEX('Hoja de Trabajo para listado'!$DE$153:$DG$274,MATCH($A1027,'Hoja de Trabajo para listado'!$DE$153:$DE$1048576,0),MATCH((CUADRO!O$5&amp;$E1027),'Hoja de Trabajo para listado'!$DE$151:$DG$151,0)),0)+IFERROR(INDEX('Hoja de Trabajo para listado'!$CD$155:$DC$1048576,MATCH($A1027,'Hoja de Trabajo para listado'!$CD$155:$CD$1048576,0),MATCH((CUADRO!O$5&amp;$E1027),'Hoja de Trabajo para listado'!$CD$151:$DC$151,0)),0)</f>
        <v>0</v>
      </c>
      <c r="P1027" s="257">
        <f ca="1">+IFERROR(INDEX('Hoja de Trabajo para listado'!$A$155:$Z$1048576,MATCH($A1027,'Hoja de Trabajo para listado'!$A$155:$A$1048576,0),MATCH((CUADRO!P$5&amp;$E1027),'Hoja de Trabajo para listado'!$A$151:$Z$151,0)),0)+IFERROR(INDEX('Hoja de Trabajo para listado'!$AB$155:$BA$1048576,MATCH($A1027,'Hoja de Trabajo para listado'!$AB$155:$AB$1048576,0),MATCH((CUADRO!P$5&amp;$E1027),'Hoja de Trabajo para listado'!$AB$151:$BA$151,0)),0)+IFERROR(INDEX('Hoja de Trabajo para listado'!$BC$155:$CB$1048576,MATCH($A1027,'Hoja de Trabajo para listado'!$BC$155:$BC$1048576,0),MATCH((CUADRO!P$5&amp;$E1027),'Hoja de Trabajo para listado'!$BC$151:$CB$151,0)),0)+IFERROR(INDEX('Hoja de Trabajo para listado'!$DE$153:$DG$274,MATCH($A1027,'Hoja de Trabajo para listado'!$DE$153:$DE$1048576,0),MATCH((CUADRO!P$5&amp;$E1027),'Hoja de Trabajo para listado'!$DE$151:$DG$151,0)),0)+IFERROR(INDEX('Hoja de Trabajo para listado'!$CD$155:$DC$1048576,MATCH($A1027,'Hoja de Trabajo para listado'!$CD$155:$CD$1048576,0),MATCH((CUADRO!P$5&amp;$E1027),'Hoja de Trabajo para listado'!$CD$151:$DC$151,0)),0)</f>
        <v>0</v>
      </c>
      <c r="Q1027" s="257">
        <f ca="1">+IFERROR(INDEX('Hoja de Trabajo para listado'!$A$155:$Z$1048576,MATCH($A1027,'Hoja de Trabajo para listado'!$A$155:$A$1048576,0),MATCH((CUADRO!Q$5&amp;$E1027),'Hoja de Trabajo para listado'!$A$151:$Z$151,0)),0)+IFERROR(INDEX('Hoja de Trabajo para listado'!$AB$155:$BA$1048576,MATCH($A1027,'Hoja de Trabajo para listado'!$AB$155:$AB$1048576,0),MATCH((CUADRO!Q$5&amp;$E1027),'Hoja de Trabajo para listado'!$AB$151:$BA$151,0)),0)+IFERROR(INDEX('Hoja de Trabajo para listado'!$BC$155:$CB$1048576,MATCH($A1027,'Hoja de Trabajo para listado'!$BC$155:$BC$1048576,0),MATCH((CUADRO!Q$5&amp;$E1027),'Hoja de Trabajo para listado'!$BC$151:$CB$151,0)),0)+IFERROR(INDEX('Hoja de Trabajo para listado'!$DE$153:$DG$274,MATCH($A1027,'Hoja de Trabajo para listado'!$DE$153:$DE$1048576,0),MATCH((CUADRO!Q$5&amp;$E1027),'Hoja de Trabajo para listado'!$DE$151:$DG$151,0)),0)+IFERROR(INDEX('Hoja de Trabajo para listado'!$CD$155:$DC$1048576,MATCH($A1027,'Hoja de Trabajo para listado'!$CD$155:$CD$1048576,0),MATCH((CUADRO!Q$5&amp;$E1027),'Hoja de Trabajo para listado'!$CD$151:$DC$151,0)),0)</f>
        <v>0</v>
      </c>
      <c r="R1027" s="257">
        <f t="shared" ca="1" si="32"/>
        <v>0</v>
      </c>
      <c r="S1027" s="262">
        <f ca="1">+R1026+R1027</f>
        <v>0</v>
      </c>
      <c r="T1027" s="255">
        <f ca="1">+S1027</f>
        <v>0</v>
      </c>
      <c r="U1027" s="256">
        <f t="shared" si="33"/>
        <v>2</v>
      </c>
      <c r="V1027" s="362" t="str">
        <f>+VLOOKUP(A1027,bd_lista!$A$3:$E$590,5,FALSE)</f>
        <v>Gobiernos Autonomos Municipales</v>
      </c>
      <c r="W1027" s="362"/>
      <c r="X1027" s="254">
        <f>+VLOOKUP(A1027,[2]Sheet1!$A$13:$D$744,4,FALSE)</f>
        <v>0</v>
      </c>
      <c r="Y1027" s="254" t="e">
        <f>+VLOOKUP(X1027,bd_lista!$A$3:$C$590,3,FALSE)</f>
        <v>#N/A</v>
      </c>
      <c r="Z1027" s="314"/>
      <c r="AA1027" s="315"/>
    </row>
    <row r="1028" spans="1:27" customFormat="1" ht="27" hidden="1" customHeight="1">
      <c r="A1028" s="32">
        <v>1902</v>
      </c>
      <c r="B1028" s="306">
        <f>+A1028</f>
        <v>1902</v>
      </c>
      <c r="C1028" s="259" t="str">
        <f>+VLOOKUP(A1028,bd_lista!$A$3:$C$590,3,FALSE)</f>
        <v>Gobierno Autónomo Municipal de Porvenir</v>
      </c>
      <c r="D1028" s="361" t="str">
        <f>+C1028</f>
        <v>Gobierno Autónomo Municipal de Porvenir</v>
      </c>
      <c r="E1028" s="254" t="s">
        <v>1313</v>
      </c>
      <c r="F1028" s="255">
        <f ca="1">+IFERROR(INDEX('Hoja de Trabajo para listado'!$A$155:$Z$1048576,MATCH($A1028,'Hoja de Trabajo para listado'!$A$155:$A$1048576,0),MATCH((CUADRO!F$5&amp;$E1028),'Hoja de Trabajo para listado'!$A$151:$Z$151,0)),0)+IFERROR(INDEX('Hoja de Trabajo para listado'!$AB$155:$BA$1048576,MATCH($A1028,'Hoja de Trabajo para listado'!$AB$155:$AB$1048576,0),MATCH((CUADRO!F$5&amp;$E1028),'Hoja de Trabajo para listado'!$AB$151:$BA$151,0)),0)+IFERROR(INDEX('Hoja de Trabajo para listado'!$BC$155:$CB$1048576,MATCH($A1028,'Hoja de Trabajo para listado'!$BC$155:$BC$1048576,0),MATCH((CUADRO!F$5&amp;$E1028),'Hoja de Trabajo para listado'!$BC$151:$CB$151,0)),0)+IFERROR(INDEX('Hoja de Trabajo para listado'!$DE$153:$DG$274,MATCH($A1028,'Hoja de Trabajo para listado'!$DE$153:$DE$1048576,0),MATCH((CUADRO!F$5&amp;$E1028),'Hoja de Trabajo para listado'!$DE$151:$DG$151,0)),0)+IFERROR(INDEX('Hoja de Trabajo para listado'!$CD$155:$DC$1048576,MATCH($A1028,'Hoja de Trabajo para listado'!$CD$155:$CD$1048576,0),MATCH((CUADRO!F$5&amp;$E1028),'Hoja de Trabajo para listado'!$CD$151:$DC$151,0)),0)</f>
        <v>0</v>
      </c>
      <c r="G1028" s="255">
        <f ca="1">+IFERROR(INDEX('Hoja de Trabajo para listado'!$A$155:$Z$1048576,MATCH($A1028,'Hoja de Trabajo para listado'!$A$155:$A$1048576,0),MATCH((CUADRO!G$5&amp;$E1028),'Hoja de Trabajo para listado'!$A$151:$Z$151,0)),0)+IFERROR(INDEX('Hoja de Trabajo para listado'!$AB$155:$BA$1048576,MATCH($A1028,'Hoja de Trabajo para listado'!$AB$155:$AB$1048576,0),MATCH((CUADRO!G$5&amp;$E1028),'Hoja de Trabajo para listado'!$AB$151:$BA$151,0)),0)+IFERROR(INDEX('Hoja de Trabajo para listado'!$BC$155:$CB$1048576,MATCH($A1028,'Hoja de Trabajo para listado'!$BC$155:$BC$1048576,0),MATCH((CUADRO!G$5&amp;$E1028),'Hoja de Trabajo para listado'!$BC$151:$CB$151,0)),0)+IFERROR(INDEX('Hoja de Trabajo para listado'!$DE$153:$DG$274,MATCH($A1028,'Hoja de Trabajo para listado'!$DE$153:$DE$1048576,0),MATCH((CUADRO!G$5&amp;$E1028),'Hoja de Trabajo para listado'!$DE$151:$DG$151,0)),0)+IFERROR(INDEX('Hoja de Trabajo para listado'!$CD$155:$DC$1048576,MATCH($A1028,'Hoja de Trabajo para listado'!$CD$155:$CD$1048576,0),MATCH((CUADRO!G$5&amp;$E1028),'Hoja de Trabajo para listado'!$CD$151:$DC$151,0)),0)</f>
        <v>0</v>
      </c>
      <c r="H1028" s="255">
        <f ca="1">+IFERROR(INDEX('Hoja de Trabajo para listado'!$A$155:$Z$1048576,MATCH($A1028,'Hoja de Trabajo para listado'!$A$155:$A$1048576,0),MATCH((CUADRO!H$5&amp;$E1028),'Hoja de Trabajo para listado'!$A$151:$Z$151,0)),0)+IFERROR(INDEX('Hoja de Trabajo para listado'!$AB$155:$BA$1048576,MATCH($A1028,'Hoja de Trabajo para listado'!$AB$155:$AB$1048576,0),MATCH((CUADRO!H$5&amp;$E1028),'Hoja de Trabajo para listado'!$AB$151:$BA$151,0)),0)+IFERROR(INDEX('Hoja de Trabajo para listado'!$BC$155:$CB$1048576,MATCH($A1028,'Hoja de Trabajo para listado'!$BC$155:$BC$1048576,0),MATCH((CUADRO!H$5&amp;$E1028),'Hoja de Trabajo para listado'!$BC$151:$CB$151,0)),0)+IFERROR(INDEX('Hoja de Trabajo para listado'!$DE$153:$DG$274,MATCH($A1028,'Hoja de Trabajo para listado'!$DE$153:$DE$1048576,0),MATCH((CUADRO!H$5&amp;$E1028),'Hoja de Trabajo para listado'!$DE$151:$DG$151,0)),0)+IFERROR(INDEX('Hoja de Trabajo para listado'!$CD$155:$DC$1048576,MATCH($A1028,'Hoja de Trabajo para listado'!$CD$155:$CD$1048576,0),MATCH((CUADRO!H$5&amp;$E1028),'Hoja de Trabajo para listado'!$CD$151:$DC$151,0)),0)</f>
        <v>0</v>
      </c>
      <c r="I1028" s="255">
        <f ca="1">+IFERROR(INDEX('Hoja de Trabajo para listado'!$A$155:$Z$1048576,MATCH($A1028,'Hoja de Trabajo para listado'!$A$155:$A$1048576,0),MATCH((CUADRO!I$5&amp;$E1028),'Hoja de Trabajo para listado'!$A$151:$Z$151,0)),0)+IFERROR(INDEX('Hoja de Trabajo para listado'!$AB$155:$BA$1048576,MATCH($A1028,'Hoja de Trabajo para listado'!$AB$155:$AB$1048576,0),MATCH((CUADRO!I$5&amp;$E1028),'Hoja de Trabajo para listado'!$AB$151:$BA$151,0)),0)+IFERROR(INDEX('Hoja de Trabajo para listado'!$BC$155:$CB$1048576,MATCH($A1028,'Hoja de Trabajo para listado'!$BC$155:$BC$1048576,0),MATCH((CUADRO!I$5&amp;$E1028),'Hoja de Trabajo para listado'!$BC$151:$CB$151,0)),0)+IFERROR(INDEX('Hoja de Trabajo para listado'!$DE$153:$DG$274,MATCH($A1028,'Hoja de Trabajo para listado'!$DE$153:$DE$1048576,0),MATCH((CUADRO!I$5&amp;$E1028),'Hoja de Trabajo para listado'!$DE$151:$DG$151,0)),0)+IFERROR(INDEX('Hoja de Trabajo para listado'!$CD$155:$DC$1048576,MATCH($A1028,'Hoja de Trabajo para listado'!$CD$155:$CD$1048576,0),MATCH((CUADRO!I$5&amp;$E1028),'Hoja de Trabajo para listado'!$CD$151:$DC$151,0)),0)</f>
        <v>0</v>
      </c>
      <c r="J1028" s="255">
        <f ca="1">+IFERROR(INDEX('Hoja de Trabajo para listado'!$A$155:$Z$1048576,MATCH($A1028,'Hoja de Trabajo para listado'!$A$155:$A$1048576,0),MATCH((CUADRO!J$5&amp;$E1028),'Hoja de Trabajo para listado'!$A$151:$Z$151,0)),0)+IFERROR(INDEX('Hoja de Trabajo para listado'!$AB$155:$BA$1048576,MATCH($A1028,'Hoja de Trabajo para listado'!$AB$155:$AB$1048576,0),MATCH((CUADRO!J$5&amp;$E1028),'Hoja de Trabajo para listado'!$AB$151:$BA$151,0)),0)+IFERROR(INDEX('Hoja de Trabajo para listado'!$BC$155:$CB$1048576,MATCH($A1028,'Hoja de Trabajo para listado'!$BC$155:$BC$1048576,0),MATCH((CUADRO!J$5&amp;$E1028),'Hoja de Trabajo para listado'!$BC$151:$CB$151,0)),0)+IFERROR(INDEX('Hoja de Trabajo para listado'!$DE$153:$DG$274,MATCH($A1028,'Hoja de Trabajo para listado'!$DE$153:$DE$1048576,0),MATCH((CUADRO!J$5&amp;$E1028),'Hoja de Trabajo para listado'!$DE$151:$DG$151,0)),0)+IFERROR(INDEX('Hoja de Trabajo para listado'!$CD$155:$DC$1048576,MATCH($A1028,'Hoja de Trabajo para listado'!$CD$155:$CD$1048576,0),MATCH((CUADRO!J$5&amp;$E1028),'Hoja de Trabajo para listado'!$CD$151:$DC$151,0)),0)</f>
        <v>0</v>
      </c>
      <c r="K1028" s="255">
        <f ca="1">+IFERROR(INDEX('Hoja de Trabajo para listado'!$A$155:$Z$1048576,MATCH($A1028,'Hoja de Trabajo para listado'!$A$155:$A$1048576,0),MATCH((CUADRO!K$5&amp;$E1028),'Hoja de Trabajo para listado'!$A$151:$Z$151,0)),0)+IFERROR(INDEX('Hoja de Trabajo para listado'!$AB$155:$BA$1048576,MATCH($A1028,'Hoja de Trabajo para listado'!$AB$155:$AB$1048576,0),MATCH((CUADRO!K$5&amp;$E1028),'Hoja de Trabajo para listado'!$AB$151:$BA$151,0)),0)+IFERROR(INDEX('Hoja de Trabajo para listado'!$BC$155:$CB$1048576,MATCH($A1028,'Hoja de Trabajo para listado'!$BC$155:$BC$1048576,0),MATCH((CUADRO!K$5&amp;$E1028),'Hoja de Trabajo para listado'!$BC$151:$CB$151,0)),0)+IFERROR(INDEX('Hoja de Trabajo para listado'!$DE$153:$DG$274,MATCH($A1028,'Hoja de Trabajo para listado'!$DE$153:$DE$1048576,0),MATCH((CUADRO!K$5&amp;$E1028),'Hoja de Trabajo para listado'!$DE$151:$DG$151,0)),0)+IFERROR(INDEX('Hoja de Trabajo para listado'!$CD$155:$DC$1048576,MATCH($A1028,'Hoja de Trabajo para listado'!$CD$155:$CD$1048576,0),MATCH((CUADRO!K$5&amp;$E1028),'Hoja de Trabajo para listado'!$CD$151:$DC$151,0)),0)</f>
        <v>0</v>
      </c>
      <c r="L1028" s="255">
        <f ca="1">+IFERROR(INDEX('Hoja de Trabajo para listado'!$A$155:$Z$1048576,MATCH($A1028,'Hoja de Trabajo para listado'!$A$155:$A$1048576,0),MATCH((CUADRO!L$5&amp;$E1028),'Hoja de Trabajo para listado'!$A$151:$Z$151,0)),0)+IFERROR(INDEX('Hoja de Trabajo para listado'!$AB$155:$BA$1048576,MATCH($A1028,'Hoja de Trabajo para listado'!$AB$155:$AB$1048576,0),MATCH((CUADRO!L$5&amp;$E1028),'Hoja de Trabajo para listado'!$AB$151:$BA$151,0)),0)+IFERROR(INDEX('Hoja de Trabajo para listado'!$BC$155:$CB$1048576,MATCH($A1028,'Hoja de Trabajo para listado'!$BC$155:$BC$1048576,0),MATCH((CUADRO!L$5&amp;$E1028),'Hoja de Trabajo para listado'!$BC$151:$CB$151,0)),0)+IFERROR(INDEX('Hoja de Trabajo para listado'!$DE$153:$DG$274,MATCH($A1028,'Hoja de Trabajo para listado'!$DE$153:$DE$1048576,0),MATCH((CUADRO!L$5&amp;$E1028),'Hoja de Trabajo para listado'!$DE$151:$DG$151,0)),0)+IFERROR(INDEX('Hoja de Trabajo para listado'!$CD$155:$DC$1048576,MATCH($A1028,'Hoja de Trabajo para listado'!$CD$155:$CD$1048576,0),MATCH((CUADRO!L$5&amp;$E1028),'Hoja de Trabajo para listado'!$CD$151:$DC$151,0)),0)</f>
        <v>0</v>
      </c>
      <c r="M1028" s="255">
        <f ca="1">+IFERROR(INDEX('Hoja de Trabajo para listado'!$A$155:$Z$1048576,MATCH($A1028,'Hoja de Trabajo para listado'!$A$155:$A$1048576,0),MATCH((CUADRO!M$5&amp;$E1028),'Hoja de Trabajo para listado'!$A$151:$Z$151,0)),0)+IFERROR(INDEX('Hoja de Trabajo para listado'!$AB$155:$BA$1048576,MATCH($A1028,'Hoja de Trabajo para listado'!$AB$155:$AB$1048576,0),MATCH((CUADRO!M$5&amp;$E1028),'Hoja de Trabajo para listado'!$AB$151:$BA$151,0)),0)+IFERROR(INDEX('Hoja de Trabajo para listado'!$BC$155:$CB$1048576,MATCH($A1028,'Hoja de Trabajo para listado'!$BC$155:$BC$1048576,0),MATCH((CUADRO!M$5&amp;$E1028),'Hoja de Trabajo para listado'!$BC$151:$CB$151,0)),0)+IFERROR(INDEX('Hoja de Trabajo para listado'!$DE$153:$DG$274,MATCH($A1028,'Hoja de Trabajo para listado'!$DE$153:$DE$1048576,0),MATCH((CUADRO!M$5&amp;$E1028),'Hoja de Trabajo para listado'!$DE$151:$DG$151,0)),0)+IFERROR(INDEX('Hoja de Trabajo para listado'!$CD$155:$DC$1048576,MATCH($A1028,'Hoja de Trabajo para listado'!$CD$155:$CD$1048576,0),MATCH((CUADRO!M$5&amp;$E1028),'Hoja de Trabajo para listado'!$CD$151:$DC$151,0)),0)</f>
        <v>0</v>
      </c>
      <c r="N1028" s="255">
        <f ca="1">+IFERROR(INDEX('Hoja de Trabajo para listado'!$A$155:$Z$1048576,MATCH($A1028,'Hoja de Trabajo para listado'!$A$155:$A$1048576,0),MATCH((CUADRO!N$5&amp;$E1028),'Hoja de Trabajo para listado'!$A$151:$Z$151,0)),0)+IFERROR(INDEX('Hoja de Trabajo para listado'!$AB$155:$BA$1048576,MATCH($A1028,'Hoja de Trabajo para listado'!$AB$155:$AB$1048576,0),MATCH((CUADRO!N$5&amp;$E1028),'Hoja de Trabajo para listado'!$AB$151:$BA$151,0)),0)+IFERROR(INDEX('Hoja de Trabajo para listado'!$BC$155:$CB$1048576,MATCH($A1028,'Hoja de Trabajo para listado'!$BC$155:$BC$1048576,0),MATCH((CUADRO!N$5&amp;$E1028),'Hoja de Trabajo para listado'!$BC$151:$CB$151,0)),0)+IFERROR(INDEX('Hoja de Trabajo para listado'!$DE$153:$DG$274,MATCH($A1028,'Hoja de Trabajo para listado'!$DE$153:$DE$1048576,0),MATCH((CUADRO!N$5&amp;$E1028),'Hoja de Trabajo para listado'!$DE$151:$DG$151,0)),0)+IFERROR(INDEX('Hoja de Trabajo para listado'!$CD$155:$DC$1048576,MATCH($A1028,'Hoja de Trabajo para listado'!$CD$155:$CD$1048576,0),MATCH((CUADRO!N$5&amp;$E1028),'Hoja de Trabajo para listado'!$CD$151:$DC$151,0)),0)</f>
        <v>0</v>
      </c>
      <c r="O1028" s="255">
        <f ca="1">+IFERROR(INDEX('Hoja de Trabajo para listado'!$A$155:$Z$1048576,MATCH($A1028,'Hoja de Trabajo para listado'!$A$155:$A$1048576,0),MATCH((CUADRO!O$5&amp;$E1028),'Hoja de Trabajo para listado'!$A$151:$Z$151,0)),0)+IFERROR(INDEX('Hoja de Trabajo para listado'!$AB$155:$BA$1048576,MATCH($A1028,'Hoja de Trabajo para listado'!$AB$155:$AB$1048576,0),MATCH((CUADRO!O$5&amp;$E1028),'Hoja de Trabajo para listado'!$AB$151:$BA$151,0)),0)+IFERROR(INDEX('Hoja de Trabajo para listado'!$BC$155:$CB$1048576,MATCH($A1028,'Hoja de Trabajo para listado'!$BC$155:$BC$1048576,0),MATCH((CUADRO!O$5&amp;$E1028),'Hoja de Trabajo para listado'!$BC$151:$CB$151,0)),0)+IFERROR(INDEX('Hoja de Trabajo para listado'!$DE$153:$DG$274,MATCH($A1028,'Hoja de Trabajo para listado'!$DE$153:$DE$1048576,0),MATCH((CUADRO!O$5&amp;$E1028),'Hoja de Trabajo para listado'!$DE$151:$DG$151,0)),0)+IFERROR(INDEX('Hoja de Trabajo para listado'!$CD$155:$DC$1048576,MATCH($A1028,'Hoja de Trabajo para listado'!$CD$155:$CD$1048576,0),MATCH((CUADRO!O$5&amp;$E1028),'Hoja de Trabajo para listado'!$CD$151:$DC$151,0)),0)</f>
        <v>0</v>
      </c>
      <c r="P1028" s="255">
        <f ca="1">+IFERROR(INDEX('Hoja de Trabajo para listado'!$A$155:$Z$1048576,MATCH($A1028,'Hoja de Trabajo para listado'!$A$155:$A$1048576,0),MATCH((CUADRO!P$5&amp;$E1028),'Hoja de Trabajo para listado'!$A$151:$Z$151,0)),0)+IFERROR(INDEX('Hoja de Trabajo para listado'!$AB$155:$BA$1048576,MATCH($A1028,'Hoja de Trabajo para listado'!$AB$155:$AB$1048576,0),MATCH((CUADRO!P$5&amp;$E1028),'Hoja de Trabajo para listado'!$AB$151:$BA$151,0)),0)+IFERROR(INDEX('Hoja de Trabajo para listado'!$BC$155:$CB$1048576,MATCH($A1028,'Hoja de Trabajo para listado'!$BC$155:$BC$1048576,0),MATCH((CUADRO!P$5&amp;$E1028),'Hoja de Trabajo para listado'!$BC$151:$CB$151,0)),0)+IFERROR(INDEX('Hoja de Trabajo para listado'!$DE$153:$DG$274,MATCH($A1028,'Hoja de Trabajo para listado'!$DE$153:$DE$1048576,0),MATCH((CUADRO!P$5&amp;$E1028),'Hoja de Trabajo para listado'!$DE$151:$DG$151,0)),0)+IFERROR(INDEX('Hoja de Trabajo para listado'!$CD$155:$DC$1048576,MATCH($A1028,'Hoja de Trabajo para listado'!$CD$155:$CD$1048576,0),MATCH((CUADRO!P$5&amp;$E1028),'Hoja de Trabajo para listado'!$CD$151:$DC$151,0)),0)</f>
        <v>0</v>
      </c>
      <c r="Q1028" s="255">
        <f ca="1">+IFERROR(INDEX('Hoja de Trabajo para listado'!$A$155:$Z$1048576,MATCH($A1028,'Hoja de Trabajo para listado'!$A$155:$A$1048576,0),MATCH((CUADRO!Q$5&amp;$E1028),'Hoja de Trabajo para listado'!$A$151:$Z$151,0)),0)+IFERROR(INDEX('Hoja de Trabajo para listado'!$AB$155:$BA$1048576,MATCH($A1028,'Hoja de Trabajo para listado'!$AB$155:$AB$1048576,0),MATCH((CUADRO!Q$5&amp;$E1028),'Hoja de Trabajo para listado'!$AB$151:$BA$151,0)),0)+IFERROR(INDEX('Hoja de Trabajo para listado'!$BC$155:$CB$1048576,MATCH($A1028,'Hoja de Trabajo para listado'!$BC$155:$BC$1048576,0),MATCH((CUADRO!Q$5&amp;$E1028),'Hoja de Trabajo para listado'!$BC$151:$CB$151,0)),0)+IFERROR(INDEX('Hoja de Trabajo para listado'!$DE$153:$DG$274,MATCH($A1028,'Hoja de Trabajo para listado'!$DE$153:$DE$1048576,0),MATCH((CUADRO!Q$5&amp;$E1028),'Hoja de Trabajo para listado'!$DE$151:$DG$151,0)),0)+IFERROR(INDEX('Hoja de Trabajo para listado'!$CD$155:$DC$1048576,MATCH($A1028,'Hoja de Trabajo para listado'!$CD$155:$CD$1048576,0),MATCH((CUADRO!Q$5&amp;$E1028),'Hoja de Trabajo para listado'!$CD$151:$DC$151,0)),0)</f>
        <v>0</v>
      </c>
      <c r="R1028" s="255">
        <f t="shared" ca="1" si="32"/>
        <v>0</v>
      </c>
      <c r="S1028" s="262"/>
      <c r="T1028" s="255">
        <f ca="1">+T1029</f>
        <v>0</v>
      </c>
      <c r="U1028" s="254">
        <f t="shared" si="33"/>
        <v>1</v>
      </c>
      <c r="V1028" s="362" t="str">
        <f>+VLOOKUP(A1028,bd_lista!$A$3:$E$590,5,FALSE)</f>
        <v>Gobiernos Autonomos Municipales</v>
      </c>
      <c r="W1028" s="361" t="str">
        <f>+V1028</f>
        <v>Gobiernos Autonomos Municipales</v>
      </c>
      <c r="X1028" s="254">
        <f>+VLOOKUP(A1028,[2]Sheet1!$A$13:$D$744,4,FALSE)</f>
        <v>0</v>
      </c>
      <c r="Y1028" s="254" t="e">
        <f>+VLOOKUP(X1028,bd_lista!$A$3:$C$590,3,FALSE)</f>
        <v>#N/A</v>
      </c>
      <c r="Z1028" s="316">
        <f>+X1028</f>
        <v>0</v>
      </c>
      <c r="AA1028" s="317" t="e">
        <f>+Y1028</f>
        <v>#N/A</v>
      </c>
    </row>
    <row r="1029" spans="1:27" customFormat="1" ht="27" hidden="1" customHeight="1">
      <c r="A1029" s="32">
        <v>1902</v>
      </c>
      <c r="B1029" s="307"/>
      <c r="C1029" s="259" t="str">
        <f>+VLOOKUP(A1029,bd_lista!$A$3:$C$590,3,FALSE)</f>
        <v>Gobierno Autónomo Municipal de Porvenir</v>
      </c>
      <c r="D1029" s="362"/>
      <c r="E1029" s="256" t="s">
        <v>1314</v>
      </c>
      <c r="F1029" s="255">
        <f ca="1">+IFERROR(INDEX('Hoja de Trabajo para listado'!$A$155:$Z$1048576,MATCH($A1029,'Hoja de Trabajo para listado'!$A$155:$A$1048576,0),MATCH((CUADRO!F$5&amp;$E1029),'Hoja de Trabajo para listado'!$A$151:$Z$151,0)),0)+IFERROR(INDEX('Hoja de Trabajo para listado'!$AB$155:$BA$1048576,MATCH($A1029,'Hoja de Trabajo para listado'!$AB$155:$AB$1048576,0),MATCH((CUADRO!F$5&amp;$E1029),'Hoja de Trabajo para listado'!$AB$151:$BA$151,0)),0)+IFERROR(INDEX('Hoja de Trabajo para listado'!$BC$155:$CB$1048576,MATCH($A1029,'Hoja de Trabajo para listado'!$BC$155:$BC$1048576,0),MATCH((CUADRO!F$5&amp;$E1029),'Hoja de Trabajo para listado'!$BC$151:$CB$151,0)),0)+IFERROR(INDEX('Hoja de Trabajo para listado'!$DE$153:$DG$274,MATCH($A1029,'Hoja de Trabajo para listado'!$DE$153:$DE$1048576,0),MATCH((CUADRO!F$5&amp;$E1029),'Hoja de Trabajo para listado'!$DE$151:$DG$151,0)),0)+IFERROR(INDEX('Hoja de Trabajo para listado'!$CD$155:$DC$1048576,MATCH($A1029,'Hoja de Trabajo para listado'!$CD$155:$CD$1048576,0),MATCH((CUADRO!F$5&amp;$E1029),'Hoja de Trabajo para listado'!$CD$151:$DC$151,0)),0)</f>
        <v>0</v>
      </c>
      <c r="G1029" s="255">
        <f ca="1">+IFERROR(INDEX('Hoja de Trabajo para listado'!$A$155:$Z$1048576,MATCH($A1029,'Hoja de Trabajo para listado'!$A$155:$A$1048576,0),MATCH((CUADRO!G$5&amp;$E1029),'Hoja de Trabajo para listado'!$A$151:$Z$151,0)),0)+IFERROR(INDEX('Hoja de Trabajo para listado'!$AB$155:$BA$1048576,MATCH($A1029,'Hoja de Trabajo para listado'!$AB$155:$AB$1048576,0),MATCH((CUADRO!G$5&amp;$E1029),'Hoja de Trabajo para listado'!$AB$151:$BA$151,0)),0)+IFERROR(INDEX('Hoja de Trabajo para listado'!$BC$155:$CB$1048576,MATCH($A1029,'Hoja de Trabajo para listado'!$BC$155:$BC$1048576,0),MATCH((CUADRO!G$5&amp;$E1029),'Hoja de Trabajo para listado'!$BC$151:$CB$151,0)),0)+IFERROR(INDEX('Hoja de Trabajo para listado'!$DE$153:$DG$274,MATCH($A1029,'Hoja de Trabajo para listado'!$DE$153:$DE$1048576,0),MATCH((CUADRO!G$5&amp;$E1029),'Hoja de Trabajo para listado'!$DE$151:$DG$151,0)),0)+IFERROR(INDEX('Hoja de Trabajo para listado'!$CD$155:$DC$1048576,MATCH($A1029,'Hoja de Trabajo para listado'!$CD$155:$CD$1048576,0),MATCH((CUADRO!G$5&amp;$E1029),'Hoja de Trabajo para listado'!$CD$151:$DC$151,0)),0)</f>
        <v>0</v>
      </c>
      <c r="H1029" s="255">
        <f ca="1">+IFERROR(INDEX('Hoja de Trabajo para listado'!$A$155:$Z$1048576,MATCH($A1029,'Hoja de Trabajo para listado'!$A$155:$A$1048576,0),MATCH((CUADRO!H$5&amp;$E1029),'Hoja de Trabajo para listado'!$A$151:$Z$151,0)),0)+IFERROR(INDEX('Hoja de Trabajo para listado'!$AB$155:$BA$1048576,MATCH($A1029,'Hoja de Trabajo para listado'!$AB$155:$AB$1048576,0),MATCH((CUADRO!H$5&amp;$E1029),'Hoja de Trabajo para listado'!$AB$151:$BA$151,0)),0)+IFERROR(INDEX('Hoja de Trabajo para listado'!$BC$155:$CB$1048576,MATCH($A1029,'Hoja de Trabajo para listado'!$BC$155:$BC$1048576,0),MATCH((CUADRO!H$5&amp;$E1029),'Hoja de Trabajo para listado'!$BC$151:$CB$151,0)),0)+IFERROR(INDEX('Hoja de Trabajo para listado'!$DE$153:$DG$274,MATCH($A1029,'Hoja de Trabajo para listado'!$DE$153:$DE$1048576,0),MATCH((CUADRO!H$5&amp;$E1029),'Hoja de Trabajo para listado'!$DE$151:$DG$151,0)),0)+IFERROR(INDEX('Hoja de Trabajo para listado'!$CD$155:$DC$1048576,MATCH($A1029,'Hoja de Trabajo para listado'!$CD$155:$CD$1048576,0),MATCH((CUADRO!H$5&amp;$E1029),'Hoja de Trabajo para listado'!$CD$151:$DC$151,0)),0)</f>
        <v>0</v>
      </c>
      <c r="I1029" s="255">
        <f ca="1">+IFERROR(INDEX('Hoja de Trabajo para listado'!$A$155:$Z$1048576,MATCH($A1029,'Hoja de Trabajo para listado'!$A$155:$A$1048576,0),MATCH((CUADRO!I$5&amp;$E1029),'Hoja de Trabajo para listado'!$A$151:$Z$151,0)),0)+IFERROR(INDEX('Hoja de Trabajo para listado'!$AB$155:$BA$1048576,MATCH($A1029,'Hoja de Trabajo para listado'!$AB$155:$AB$1048576,0),MATCH((CUADRO!I$5&amp;$E1029),'Hoja de Trabajo para listado'!$AB$151:$BA$151,0)),0)+IFERROR(INDEX('Hoja de Trabajo para listado'!$BC$155:$CB$1048576,MATCH($A1029,'Hoja de Trabajo para listado'!$BC$155:$BC$1048576,0),MATCH((CUADRO!I$5&amp;$E1029),'Hoja de Trabajo para listado'!$BC$151:$CB$151,0)),0)+IFERROR(INDEX('Hoja de Trabajo para listado'!$DE$153:$DG$274,MATCH($A1029,'Hoja de Trabajo para listado'!$DE$153:$DE$1048576,0),MATCH((CUADRO!I$5&amp;$E1029),'Hoja de Trabajo para listado'!$DE$151:$DG$151,0)),0)+IFERROR(INDEX('Hoja de Trabajo para listado'!$CD$155:$DC$1048576,MATCH($A1029,'Hoja de Trabajo para listado'!$CD$155:$CD$1048576,0),MATCH((CUADRO!I$5&amp;$E1029),'Hoja de Trabajo para listado'!$CD$151:$DC$151,0)),0)</f>
        <v>0</v>
      </c>
      <c r="J1029" s="255">
        <f ca="1">+IFERROR(INDEX('Hoja de Trabajo para listado'!$A$155:$Z$1048576,MATCH($A1029,'Hoja de Trabajo para listado'!$A$155:$A$1048576,0),MATCH((CUADRO!J$5&amp;$E1029),'Hoja de Trabajo para listado'!$A$151:$Z$151,0)),0)+IFERROR(INDEX('Hoja de Trabajo para listado'!$AB$155:$BA$1048576,MATCH($A1029,'Hoja de Trabajo para listado'!$AB$155:$AB$1048576,0),MATCH((CUADRO!J$5&amp;$E1029),'Hoja de Trabajo para listado'!$AB$151:$BA$151,0)),0)+IFERROR(INDEX('Hoja de Trabajo para listado'!$BC$155:$CB$1048576,MATCH($A1029,'Hoja de Trabajo para listado'!$BC$155:$BC$1048576,0),MATCH((CUADRO!J$5&amp;$E1029),'Hoja de Trabajo para listado'!$BC$151:$CB$151,0)),0)+IFERROR(INDEX('Hoja de Trabajo para listado'!$DE$153:$DG$274,MATCH($A1029,'Hoja de Trabajo para listado'!$DE$153:$DE$1048576,0),MATCH((CUADRO!J$5&amp;$E1029),'Hoja de Trabajo para listado'!$DE$151:$DG$151,0)),0)+IFERROR(INDEX('Hoja de Trabajo para listado'!$CD$155:$DC$1048576,MATCH($A1029,'Hoja de Trabajo para listado'!$CD$155:$CD$1048576,0),MATCH((CUADRO!J$5&amp;$E1029),'Hoja de Trabajo para listado'!$CD$151:$DC$151,0)),0)</f>
        <v>0</v>
      </c>
      <c r="K1029" s="255">
        <f ca="1">+IFERROR(INDEX('Hoja de Trabajo para listado'!$A$155:$Z$1048576,MATCH($A1029,'Hoja de Trabajo para listado'!$A$155:$A$1048576,0),MATCH((CUADRO!K$5&amp;$E1029),'Hoja de Trabajo para listado'!$A$151:$Z$151,0)),0)+IFERROR(INDEX('Hoja de Trabajo para listado'!$AB$155:$BA$1048576,MATCH($A1029,'Hoja de Trabajo para listado'!$AB$155:$AB$1048576,0),MATCH((CUADRO!K$5&amp;$E1029),'Hoja de Trabajo para listado'!$AB$151:$BA$151,0)),0)+IFERROR(INDEX('Hoja de Trabajo para listado'!$BC$155:$CB$1048576,MATCH($A1029,'Hoja de Trabajo para listado'!$BC$155:$BC$1048576,0),MATCH((CUADRO!K$5&amp;$E1029),'Hoja de Trabajo para listado'!$BC$151:$CB$151,0)),0)+IFERROR(INDEX('Hoja de Trabajo para listado'!$DE$153:$DG$274,MATCH($A1029,'Hoja de Trabajo para listado'!$DE$153:$DE$1048576,0),MATCH((CUADRO!K$5&amp;$E1029),'Hoja de Trabajo para listado'!$DE$151:$DG$151,0)),0)+IFERROR(INDEX('Hoja de Trabajo para listado'!$CD$155:$DC$1048576,MATCH($A1029,'Hoja de Trabajo para listado'!$CD$155:$CD$1048576,0),MATCH((CUADRO!K$5&amp;$E1029),'Hoja de Trabajo para listado'!$CD$151:$DC$151,0)),0)</f>
        <v>0</v>
      </c>
      <c r="L1029" s="255">
        <f ca="1">+IFERROR(INDEX('Hoja de Trabajo para listado'!$A$155:$Z$1048576,MATCH($A1029,'Hoja de Trabajo para listado'!$A$155:$A$1048576,0),MATCH((CUADRO!L$5&amp;$E1029),'Hoja de Trabajo para listado'!$A$151:$Z$151,0)),0)+IFERROR(INDEX('Hoja de Trabajo para listado'!$AB$155:$BA$1048576,MATCH($A1029,'Hoja de Trabajo para listado'!$AB$155:$AB$1048576,0),MATCH((CUADRO!L$5&amp;$E1029),'Hoja de Trabajo para listado'!$AB$151:$BA$151,0)),0)+IFERROR(INDEX('Hoja de Trabajo para listado'!$BC$155:$CB$1048576,MATCH($A1029,'Hoja de Trabajo para listado'!$BC$155:$BC$1048576,0),MATCH((CUADRO!L$5&amp;$E1029),'Hoja de Trabajo para listado'!$BC$151:$CB$151,0)),0)+IFERROR(INDEX('Hoja de Trabajo para listado'!$DE$153:$DG$274,MATCH($A1029,'Hoja de Trabajo para listado'!$DE$153:$DE$1048576,0),MATCH((CUADRO!L$5&amp;$E1029),'Hoja de Trabajo para listado'!$DE$151:$DG$151,0)),0)+IFERROR(INDEX('Hoja de Trabajo para listado'!$CD$155:$DC$1048576,MATCH($A1029,'Hoja de Trabajo para listado'!$CD$155:$CD$1048576,0),MATCH((CUADRO!L$5&amp;$E1029),'Hoja de Trabajo para listado'!$CD$151:$DC$151,0)),0)</f>
        <v>0</v>
      </c>
      <c r="M1029" s="255">
        <f ca="1">+IFERROR(INDEX('Hoja de Trabajo para listado'!$A$155:$Z$1048576,MATCH($A1029,'Hoja de Trabajo para listado'!$A$155:$A$1048576,0),MATCH((CUADRO!M$5&amp;$E1029),'Hoja de Trabajo para listado'!$A$151:$Z$151,0)),0)+IFERROR(INDEX('Hoja de Trabajo para listado'!$AB$155:$BA$1048576,MATCH($A1029,'Hoja de Trabajo para listado'!$AB$155:$AB$1048576,0),MATCH((CUADRO!M$5&amp;$E1029),'Hoja de Trabajo para listado'!$AB$151:$BA$151,0)),0)+IFERROR(INDEX('Hoja de Trabajo para listado'!$BC$155:$CB$1048576,MATCH($A1029,'Hoja de Trabajo para listado'!$BC$155:$BC$1048576,0),MATCH((CUADRO!M$5&amp;$E1029),'Hoja de Trabajo para listado'!$BC$151:$CB$151,0)),0)+IFERROR(INDEX('Hoja de Trabajo para listado'!$DE$153:$DG$274,MATCH($A1029,'Hoja de Trabajo para listado'!$DE$153:$DE$1048576,0),MATCH((CUADRO!M$5&amp;$E1029),'Hoja de Trabajo para listado'!$DE$151:$DG$151,0)),0)+IFERROR(INDEX('Hoja de Trabajo para listado'!$CD$155:$DC$1048576,MATCH($A1029,'Hoja de Trabajo para listado'!$CD$155:$CD$1048576,0),MATCH((CUADRO!M$5&amp;$E1029),'Hoja de Trabajo para listado'!$CD$151:$DC$151,0)),0)</f>
        <v>0</v>
      </c>
      <c r="N1029" s="255">
        <f ca="1">+IFERROR(INDEX('Hoja de Trabajo para listado'!$A$155:$Z$1048576,MATCH($A1029,'Hoja de Trabajo para listado'!$A$155:$A$1048576,0),MATCH((CUADRO!N$5&amp;$E1029),'Hoja de Trabajo para listado'!$A$151:$Z$151,0)),0)+IFERROR(INDEX('Hoja de Trabajo para listado'!$AB$155:$BA$1048576,MATCH($A1029,'Hoja de Trabajo para listado'!$AB$155:$AB$1048576,0),MATCH((CUADRO!N$5&amp;$E1029),'Hoja de Trabajo para listado'!$AB$151:$BA$151,0)),0)+IFERROR(INDEX('Hoja de Trabajo para listado'!$BC$155:$CB$1048576,MATCH($A1029,'Hoja de Trabajo para listado'!$BC$155:$BC$1048576,0),MATCH((CUADRO!N$5&amp;$E1029),'Hoja de Trabajo para listado'!$BC$151:$CB$151,0)),0)+IFERROR(INDEX('Hoja de Trabajo para listado'!$DE$153:$DG$274,MATCH($A1029,'Hoja de Trabajo para listado'!$DE$153:$DE$1048576,0),MATCH((CUADRO!N$5&amp;$E1029),'Hoja de Trabajo para listado'!$DE$151:$DG$151,0)),0)+IFERROR(INDEX('Hoja de Trabajo para listado'!$CD$155:$DC$1048576,MATCH($A1029,'Hoja de Trabajo para listado'!$CD$155:$CD$1048576,0),MATCH((CUADRO!N$5&amp;$E1029),'Hoja de Trabajo para listado'!$CD$151:$DC$151,0)),0)</f>
        <v>0</v>
      </c>
      <c r="O1029" s="255">
        <f ca="1">+IFERROR(INDEX('Hoja de Trabajo para listado'!$A$155:$Z$1048576,MATCH($A1029,'Hoja de Trabajo para listado'!$A$155:$A$1048576,0),MATCH((CUADRO!O$5&amp;$E1029),'Hoja de Trabajo para listado'!$A$151:$Z$151,0)),0)+IFERROR(INDEX('Hoja de Trabajo para listado'!$AB$155:$BA$1048576,MATCH($A1029,'Hoja de Trabajo para listado'!$AB$155:$AB$1048576,0),MATCH((CUADRO!O$5&amp;$E1029),'Hoja de Trabajo para listado'!$AB$151:$BA$151,0)),0)+IFERROR(INDEX('Hoja de Trabajo para listado'!$BC$155:$CB$1048576,MATCH($A1029,'Hoja de Trabajo para listado'!$BC$155:$BC$1048576,0),MATCH((CUADRO!O$5&amp;$E1029),'Hoja de Trabajo para listado'!$BC$151:$CB$151,0)),0)+IFERROR(INDEX('Hoja de Trabajo para listado'!$DE$153:$DG$274,MATCH($A1029,'Hoja de Trabajo para listado'!$DE$153:$DE$1048576,0),MATCH((CUADRO!O$5&amp;$E1029),'Hoja de Trabajo para listado'!$DE$151:$DG$151,0)),0)+IFERROR(INDEX('Hoja de Trabajo para listado'!$CD$155:$DC$1048576,MATCH($A1029,'Hoja de Trabajo para listado'!$CD$155:$CD$1048576,0),MATCH((CUADRO!O$5&amp;$E1029),'Hoja de Trabajo para listado'!$CD$151:$DC$151,0)),0)</f>
        <v>0</v>
      </c>
      <c r="P1029" s="255">
        <f ca="1">+IFERROR(INDEX('Hoja de Trabajo para listado'!$A$155:$Z$1048576,MATCH($A1029,'Hoja de Trabajo para listado'!$A$155:$A$1048576,0),MATCH((CUADRO!P$5&amp;$E1029),'Hoja de Trabajo para listado'!$A$151:$Z$151,0)),0)+IFERROR(INDEX('Hoja de Trabajo para listado'!$AB$155:$BA$1048576,MATCH($A1029,'Hoja de Trabajo para listado'!$AB$155:$AB$1048576,0),MATCH((CUADRO!P$5&amp;$E1029),'Hoja de Trabajo para listado'!$AB$151:$BA$151,0)),0)+IFERROR(INDEX('Hoja de Trabajo para listado'!$BC$155:$CB$1048576,MATCH($A1029,'Hoja de Trabajo para listado'!$BC$155:$BC$1048576,0),MATCH((CUADRO!P$5&amp;$E1029),'Hoja de Trabajo para listado'!$BC$151:$CB$151,0)),0)+IFERROR(INDEX('Hoja de Trabajo para listado'!$DE$153:$DG$274,MATCH($A1029,'Hoja de Trabajo para listado'!$DE$153:$DE$1048576,0),MATCH((CUADRO!P$5&amp;$E1029),'Hoja de Trabajo para listado'!$DE$151:$DG$151,0)),0)+IFERROR(INDEX('Hoja de Trabajo para listado'!$CD$155:$DC$1048576,MATCH($A1029,'Hoja de Trabajo para listado'!$CD$155:$CD$1048576,0),MATCH((CUADRO!P$5&amp;$E1029),'Hoja de Trabajo para listado'!$CD$151:$DC$151,0)),0)</f>
        <v>0</v>
      </c>
      <c r="Q1029" s="255">
        <f ca="1">+IFERROR(INDEX('Hoja de Trabajo para listado'!$A$155:$Z$1048576,MATCH($A1029,'Hoja de Trabajo para listado'!$A$155:$A$1048576,0),MATCH((CUADRO!Q$5&amp;$E1029),'Hoja de Trabajo para listado'!$A$151:$Z$151,0)),0)+IFERROR(INDEX('Hoja de Trabajo para listado'!$AB$155:$BA$1048576,MATCH($A1029,'Hoja de Trabajo para listado'!$AB$155:$AB$1048576,0),MATCH((CUADRO!Q$5&amp;$E1029),'Hoja de Trabajo para listado'!$AB$151:$BA$151,0)),0)+IFERROR(INDEX('Hoja de Trabajo para listado'!$BC$155:$CB$1048576,MATCH($A1029,'Hoja de Trabajo para listado'!$BC$155:$BC$1048576,0),MATCH((CUADRO!Q$5&amp;$E1029),'Hoja de Trabajo para listado'!$BC$151:$CB$151,0)),0)+IFERROR(INDEX('Hoja de Trabajo para listado'!$DE$153:$DG$274,MATCH($A1029,'Hoja de Trabajo para listado'!$DE$153:$DE$1048576,0),MATCH((CUADRO!Q$5&amp;$E1029),'Hoja de Trabajo para listado'!$DE$151:$DG$151,0)),0)+IFERROR(INDEX('Hoja de Trabajo para listado'!$CD$155:$DC$1048576,MATCH($A1029,'Hoja de Trabajo para listado'!$CD$155:$CD$1048576,0),MATCH((CUADRO!Q$5&amp;$E1029),'Hoja de Trabajo para listado'!$CD$151:$DC$151,0)),0)</f>
        <v>0</v>
      </c>
      <c r="R1029" s="255">
        <f t="shared" ca="1" si="32"/>
        <v>0</v>
      </c>
      <c r="S1029" s="262">
        <f ca="1">+R1028+R1029</f>
        <v>0</v>
      </c>
      <c r="T1029" s="255">
        <f ca="1">+S1029</f>
        <v>0</v>
      </c>
      <c r="U1029" s="254">
        <f t="shared" si="33"/>
        <v>2</v>
      </c>
      <c r="V1029" s="362" t="str">
        <f>+VLOOKUP(A1029,bd_lista!$A$3:$E$590,5,FALSE)</f>
        <v>Gobiernos Autonomos Municipales</v>
      </c>
      <c r="W1029" s="362"/>
      <c r="X1029" s="254">
        <f>+VLOOKUP(A1029,[2]Sheet1!$A$13:$D$744,4,FALSE)</f>
        <v>0</v>
      </c>
      <c r="Y1029" s="254" t="e">
        <f>+VLOOKUP(X1029,bd_lista!$A$3:$C$590,3,FALSE)</f>
        <v>#N/A</v>
      </c>
      <c r="Z1029" s="314"/>
      <c r="AA1029" s="315"/>
    </row>
    <row r="1030" spans="1:27" customFormat="1" ht="15" hidden="1" customHeight="1">
      <c r="A1030" s="32">
        <v>1903</v>
      </c>
      <c r="B1030" s="306">
        <f>+A1030</f>
        <v>1903</v>
      </c>
      <c r="C1030" s="259" t="str">
        <f>+VLOOKUP(A1030,bd_lista!$A$3:$C$590,3,FALSE)</f>
        <v>Gobierno Autónomo Municipal de Bolpebra</v>
      </c>
      <c r="D1030" s="361" t="str">
        <f>+C1030</f>
        <v>Gobierno Autónomo Municipal de Bolpebra</v>
      </c>
      <c r="E1030" s="254" t="s">
        <v>1313</v>
      </c>
      <c r="F1030" s="255">
        <f ca="1">+IFERROR(INDEX('Hoja de Trabajo para listado'!$A$155:$Z$1048576,MATCH($A1030,'Hoja de Trabajo para listado'!$A$155:$A$1048576,0),MATCH((CUADRO!F$5&amp;$E1030),'Hoja de Trabajo para listado'!$A$151:$Z$151,0)),0)+IFERROR(INDEX('Hoja de Trabajo para listado'!$AB$155:$BA$1048576,MATCH($A1030,'Hoja de Trabajo para listado'!$AB$155:$AB$1048576,0),MATCH((CUADRO!F$5&amp;$E1030),'Hoja de Trabajo para listado'!$AB$151:$BA$151,0)),0)+IFERROR(INDEX('Hoja de Trabajo para listado'!$BC$155:$CB$1048576,MATCH($A1030,'Hoja de Trabajo para listado'!$BC$155:$BC$1048576,0),MATCH((CUADRO!F$5&amp;$E1030),'Hoja de Trabajo para listado'!$BC$151:$CB$151,0)),0)+IFERROR(INDEX('Hoja de Trabajo para listado'!$DE$153:$DG$274,MATCH($A1030,'Hoja de Trabajo para listado'!$DE$153:$DE$1048576,0),MATCH((CUADRO!F$5&amp;$E1030),'Hoja de Trabajo para listado'!$DE$151:$DG$151,0)),0)+IFERROR(INDEX('Hoja de Trabajo para listado'!$CD$155:$DC$1048576,MATCH($A1030,'Hoja de Trabajo para listado'!$CD$155:$CD$1048576,0),MATCH((CUADRO!F$5&amp;$E1030),'Hoja de Trabajo para listado'!$CD$151:$DC$151,0)),0)</f>
        <v>0</v>
      </c>
      <c r="G1030" s="255">
        <f ca="1">+IFERROR(INDEX('Hoja de Trabajo para listado'!$A$155:$Z$1048576,MATCH($A1030,'Hoja de Trabajo para listado'!$A$155:$A$1048576,0),MATCH((CUADRO!G$5&amp;$E1030),'Hoja de Trabajo para listado'!$A$151:$Z$151,0)),0)+IFERROR(INDEX('Hoja de Trabajo para listado'!$AB$155:$BA$1048576,MATCH($A1030,'Hoja de Trabajo para listado'!$AB$155:$AB$1048576,0),MATCH((CUADRO!G$5&amp;$E1030),'Hoja de Trabajo para listado'!$AB$151:$BA$151,0)),0)+IFERROR(INDEX('Hoja de Trabajo para listado'!$BC$155:$CB$1048576,MATCH($A1030,'Hoja de Trabajo para listado'!$BC$155:$BC$1048576,0),MATCH((CUADRO!G$5&amp;$E1030),'Hoja de Trabajo para listado'!$BC$151:$CB$151,0)),0)+IFERROR(INDEX('Hoja de Trabajo para listado'!$DE$153:$DG$274,MATCH($A1030,'Hoja de Trabajo para listado'!$DE$153:$DE$1048576,0),MATCH((CUADRO!G$5&amp;$E1030),'Hoja de Trabajo para listado'!$DE$151:$DG$151,0)),0)+IFERROR(INDEX('Hoja de Trabajo para listado'!$CD$155:$DC$1048576,MATCH($A1030,'Hoja de Trabajo para listado'!$CD$155:$CD$1048576,0),MATCH((CUADRO!G$5&amp;$E1030),'Hoja de Trabajo para listado'!$CD$151:$DC$151,0)),0)</f>
        <v>0</v>
      </c>
      <c r="H1030" s="255">
        <f ca="1">+IFERROR(INDEX('Hoja de Trabajo para listado'!$A$155:$Z$1048576,MATCH($A1030,'Hoja de Trabajo para listado'!$A$155:$A$1048576,0),MATCH((CUADRO!H$5&amp;$E1030),'Hoja de Trabajo para listado'!$A$151:$Z$151,0)),0)+IFERROR(INDEX('Hoja de Trabajo para listado'!$AB$155:$BA$1048576,MATCH($A1030,'Hoja de Trabajo para listado'!$AB$155:$AB$1048576,0),MATCH((CUADRO!H$5&amp;$E1030),'Hoja de Trabajo para listado'!$AB$151:$BA$151,0)),0)+IFERROR(INDEX('Hoja de Trabajo para listado'!$BC$155:$CB$1048576,MATCH($A1030,'Hoja de Trabajo para listado'!$BC$155:$BC$1048576,0),MATCH((CUADRO!H$5&amp;$E1030),'Hoja de Trabajo para listado'!$BC$151:$CB$151,0)),0)+IFERROR(INDEX('Hoja de Trabajo para listado'!$DE$153:$DG$274,MATCH($A1030,'Hoja de Trabajo para listado'!$DE$153:$DE$1048576,0),MATCH((CUADRO!H$5&amp;$E1030),'Hoja de Trabajo para listado'!$DE$151:$DG$151,0)),0)+IFERROR(INDEX('Hoja de Trabajo para listado'!$CD$155:$DC$1048576,MATCH($A1030,'Hoja de Trabajo para listado'!$CD$155:$CD$1048576,0),MATCH((CUADRO!H$5&amp;$E1030),'Hoja de Trabajo para listado'!$CD$151:$DC$151,0)),0)</f>
        <v>0</v>
      </c>
      <c r="I1030" s="255">
        <f ca="1">+IFERROR(INDEX('Hoja de Trabajo para listado'!$A$155:$Z$1048576,MATCH($A1030,'Hoja de Trabajo para listado'!$A$155:$A$1048576,0),MATCH((CUADRO!I$5&amp;$E1030),'Hoja de Trabajo para listado'!$A$151:$Z$151,0)),0)+IFERROR(INDEX('Hoja de Trabajo para listado'!$AB$155:$BA$1048576,MATCH($A1030,'Hoja de Trabajo para listado'!$AB$155:$AB$1048576,0),MATCH((CUADRO!I$5&amp;$E1030),'Hoja de Trabajo para listado'!$AB$151:$BA$151,0)),0)+IFERROR(INDEX('Hoja de Trabajo para listado'!$BC$155:$CB$1048576,MATCH($A1030,'Hoja de Trabajo para listado'!$BC$155:$BC$1048576,0),MATCH((CUADRO!I$5&amp;$E1030),'Hoja de Trabajo para listado'!$BC$151:$CB$151,0)),0)+IFERROR(INDEX('Hoja de Trabajo para listado'!$DE$153:$DG$274,MATCH($A1030,'Hoja de Trabajo para listado'!$DE$153:$DE$1048576,0),MATCH((CUADRO!I$5&amp;$E1030),'Hoja de Trabajo para listado'!$DE$151:$DG$151,0)),0)+IFERROR(INDEX('Hoja de Trabajo para listado'!$CD$155:$DC$1048576,MATCH($A1030,'Hoja de Trabajo para listado'!$CD$155:$CD$1048576,0),MATCH((CUADRO!I$5&amp;$E1030),'Hoja de Trabajo para listado'!$CD$151:$DC$151,0)),0)</f>
        <v>0</v>
      </c>
      <c r="J1030" s="255">
        <f ca="1">+IFERROR(INDEX('Hoja de Trabajo para listado'!$A$155:$Z$1048576,MATCH($A1030,'Hoja de Trabajo para listado'!$A$155:$A$1048576,0),MATCH((CUADRO!J$5&amp;$E1030),'Hoja de Trabajo para listado'!$A$151:$Z$151,0)),0)+IFERROR(INDEX('Hoja de Trabajo para listado'!$AB$155:$BA$1048576,MATCH($A1030,'Hoja de Trabajo para listado'!$AB$155:$AB$1048576,0),MATCH((CUADRO!J$5&amp;$E1030),'Hoja de Trabajo para listado'!$AB$151:$BA$151,0)),0)+IFERROR(INDEX('Hoja de Trabajo para listado'!$BC$155:$CB$1048576,MATCH($A1030,'Hoja de Trabajo para listado'!$BC$155:$BC$1048576,0),MATCH((CUADRO!J$5&amp;$E1030),'Hoja de Trabajo para listado'!$BC$151:$CB$151,0)),0)+IFERROR(INDEX('Hoja de Trabajo para listado'!$DE$153:$DG$274,MATCH($A1030,'Hoja de Trabajo para listado'!$DE$153:$DE$1048576,0),MATCH((CUADRO!J$5&amp;$E1030),'Hoja de Trabajo para listado'!$DE$151:$DG$151,0)),0)+IFERROR(INDEX('Hoja de Trabajo para listado'!$CD$155:$DC$1048576,MATCH($A1030,'Hoja de Trabajo para listado'!$CD$155:$CD$1048576,0),MATCH((CUADRO!J$5&amp;$E1030),'Hoja de Trabajo para listado'!$CD$151:$DC$151,0)),0)</f>
        <v>0</v>
      </c>
      <c r="K1030" s="255">
        <f ca="1">+IFERROR(INDEX('Hoja de Trabajo para listado'!$A$155:$Z$1048576,MATCH($A1030,'Hoja de Trabajo para listado'!$A$155:$A$1048576,0),MATCH((CUADRO!K$5&amp;$E1030),'Hoja de Trabajo para listado'!$A$151:$Z$151,0)),0)+IFERROR(INDEX('Hoja de Trabajo para listado'!$AB$155:$BA$1048576,MATCH($A1030,'Hoja de Trabajo para listado'!$AB$155:$AB$1048576,0),MATCH((CUADRO!K$5&amp;$E1030),'Hoja de Trabajo para listado'!$AB$151:$BA$151,0)),0)+IFERROR(INDEX('Hoja de Trabajo para listado'!$BC$155:$CB$1048576,MATCH($A1030,'Hoja de Trabajo para listado'!$BC$155:$BC$1048576,0),MATCH((CUADRO!K$5&amp;$E1030),'Hoja de Trabajo para listado'!$BC$151:$CB$151,0)),0)+IFERROR(INDEX('Hoja de Trabajo para listado'!$DE$153:$DG$274,MATCH($A1030,'Hoja de Trabajo para listado'!$DE$153:$DE$1048576,0),MATCH((CUADRO!K$5&amp;$E1030),'Hoja de Trabajo para listado'!$DE$151:$DG$151,0)),0)+IFERROR(INDEX('Hoja de Trabajo para listado'!$CD$155:$DC$1048576,MATCH($A1030,'Hoja de Trabajo para listado'!$CD$155:$CD$1048576,0),MATCH((CUADRO!K$5&amp;$E1030),'Hoja de Trabajo para listado'!$CD$151:$DC$151,0)),0)</f>
        <v>0</v>
      </c>
      <c r="L1030" s="255">
        <f ca="1">+IFERROR(INDEX('Hoja de Trabajo para listado'!$A$155:$Z$1048576,MATCH($A1030,'Hoja de Trabajo para listado'!$A$155:$A$1048576,0),MATCH((CUADRO!L$5&amp;$E1030),'Hoja de Trabajo para listado'!$A$151:$Z$151,0)),0)+IFERROR(INDEX('Hoja de Trabajo para listado'!$AB$155:$BA$1048576,MATCH($A1030,'Hoja de Trabajo para listado'!$AB$155:$AB$1048576,0),MATCH((CUADRO!L$5&amp;$E1030),'Hoja de Trabajo para listado'!$AB$151:$BA$151,0)),0)+IFERROR(INDEX('Hoja de Trabajo para listado'!$BC$155:$CB$1048576,MATCH($A1030,'Hoja de Trabajo para listado'!$BC$155:$BC$1048576,0),MATCH((CUADRO!L$5&amp;$E1030),'Hoja de Trabajo para listado'!$BC$151:$CB$151,0)),0)+IFERROR(INDEX('Hoja de Trabajo para listado'!$DE$153:$DG$274,MATCH($A1030,'Hoja de Trabajo para listado'!$DE$153:$DE$1048576,0),MATCH((CUADRO!L$5&amp;$E1030),'Hoja de Trabajo para listado'!$DE$151:$DG$151,0)),0)+IFERROR(INDEX('Hoja de Trabajo para listado'!$CD$155:$DC$1048576,MATCH($A1030,'Hoja de Trabajo para listado'!$CD$155:$CD$1048576,0),MATCH((CUADRO!L$5&amp;$E1030),'Hoja de Trabajo para listado'!$CD$151:$DC$151,0)),0)</f>
        <v>0</v>
      </c>
      <c r="M1030" s="255">
        <f ca="1">+IFERROR(INDEX('Hoja de Trabajo para listado'!$A$155:$Z$1048576,MATCH($A1030,'Hoja de Trabajo para listado'!$A$155:$A$1048576,0),MATCH((CUADRO!M$5&amp;$E1030),'Hoja de Trabajo para listado'!$A$151:$Z$151,0)),0)+IFERROR(INDEX('Hoja de Trabajo para listado'!$AB$155:$BA$1048576,MATCH($A1030,'Hoja de Trabajo para listado'!$AB$155:$AB$1048576,0),MATCH((CUADRO!M$5&amp;$E1030),'Hoja de Trabajo para listado'!$AB$151:$BA$151,0)),0)+IFERROR(INDEX('Hoja de Trabajo para listado'!$BC$155:$CB$1048576,MATCH($A1030,'Hoja de Trabajo para listado'!$BC$155:$BC$1048576,0),MATCH((CUADRO!M$5&amp;$E1030),'Hoja de Trabajo para listado'!$BC$151:$CB$151,0)),0)+IFERROR(INDEX('Hoja de Trabajo para listado'!$DE$153:$DG$274,MATCH($A1030,'Hoja de Trabajo para listado'!$DE$153:$DE$1048576,0),MATCH((CUADRO!M$5&amp;$E1030),'Hoja de Trabajo para listado'!$DE$151:$DG$151,0)),0)+IFERROR(INDEX('Hoja de Trabajo para listado'!$CD$155:$DC$1048576,MATCH($A1030,'Hoja de Trabajo para listado'!$CD$155:$CD$1048576,0),MATCH((CUADRO!M$5&amp;$E1030),'Hoja de Trabajo para listado'!$CD$151:$DC$151,0)),0)</f>
        <v>0</v>
      </c>
      <c r="N1030" s="255">
        <f ca="1">+IFERROR(INDEX('Hoja de Trabajo para listado'!$A$155:$Z$1048576,MATCH($A1030,'Hoja de Trabajo para listado'!$A$155:$A$1048576,0),MATCH((CUADRO!N$5&amp;$E1030),'Hoja de Trabajo para listado'!$A$151:$Z$151,0)),0)+IFERROR(INDEX('Hoja de Trabajo para listado'!$AB$155:$BA$1048576,MATCH($A1030,'Hoja de Trabajo para listado'!$AB$155:$AB$1048576,0),MATCH((CUADRO!N$5&amp;$E1030),'Hoja de Trabajo para listado'!$AB$151:$BA$151,0)),0)+IFERROR(INDEX('Hoja de Trabajo para listado'!$BC$155:$CB$1048576,MATCH($A1030,'Hoja de Trabajo para listado'!$BC$155:$BC$1048576,0),MATCH((CUADRO!N$5&amp;$E1030),'Hoja de Trabajo para listado'!$BC$151:$CB$151,0)),0)+IFERROR(INDEX('Hoja de Trabajo para listado'!$DE$153:$DG$274,MATCH($A1030,'Hoja de Trabajo para listado'!$DE$153:$DE$1048576,0),MATCH((CUADRO!N$5&amp;$E1030),'Hoja de Trabajo para listado'!$DE$151:$DG$151,0)),0)+IFERROR(INDEX('Hoja de Trabajo para listado'!$CD$155:$DC$1048576,MATCH($A1030,'Hoja de Trabajo para listado'!$CD$155:$CD$1048576,0),MATCH((CUADRO!N$5&amp;$E1030),'Hoja de Trabajo para listado'!$CD$151:$DC$151,0)),0)</f>
        <v>0</v>
      </c>
      <c r="O1030" s="255">
        <f ca="1">+IFERROR(INDEX('Hoja de Trabajo para listado'!$A$155:$Z$1048576,MATCH($A1030,'Hoja de Trabajo para listado'!$A$155:$A$1048576,0),MATCH((CUADRO!O$5&amp;$E1030),'Hoja de Trabajo para listado'!$A$151:$Z$151,0)),0)+IFERROR(INDEX('Hoja de Trabajo para listado'!$AB$155:$BA$1048576,MATCH($A1030,'Hoja de Trabajo para listado'!$AB$155:$AB$1048576,0),MATCH((CUADRO!O$5&amp;$E1030),'Hoja de Trabajo para listado'!$AB$151:$BA$151,0)),0)+IFERROR(INDEX('Hoja de Trabajo para listado'!$BC$155:$CB$1048576,MATCH($A1030,'Hoja de Trabajo para listado'!$BC$155:$BC$1048576,0),MATCH((CUADRO!O$5&amp;$E1030),'Hoja de Trabajo para listado'!$BC$151:$CB$151,0)),0)+IFERROR(INDEX('Hoja de Trabajo para listado'!$DE$153:$DG$274,MATCH($A1030,'Hoja de Trabajo para listado'!$DE$153:$DE$1048576,0),MATCH((CUADRO!O$5&amp;$E1030),'Hoja de Trabajo para listado'!$DE$151:$DG$151,0)),0)+IFERROR(INDEX('Hoja de Trabajo para listado'!$CD$155:$DC$1048576,MATCH($A1030,'Hoja de Trabajo para listado'!$CD$155:$CD$1048576,0),MATCH((CUADRO!O$5&amp;$E1030),'Hoja de Trabajo para listado'!$CD$151:$DC$151,0)),0)</f>
        <v>0</v>
      </c>
      <c r="P1030" s="255">
        <f ca="1">+IFERROR(INDEX('Hoja de Trabajo para listado'!$A$155:$Z$1048576,MATCH($A1030,'Hoja de Trabajo para listado'!$A$155:$A$1048576,0),MATCH((CUADRO!P$5&amp;$E1030),'Hoja de Trabajo para listado'!$A$151:$Z$151,0)),0)+IFERROR(INDEX('Hoja de Trabajo para listado'!$AB$155:$BA$1048576,MATCH($A1030,'Hoja de Trabajo para listado'!$AB$155:$AB$1048576,0),MATCH((CUADRO!P$5&amp;$E1030),'Hoja de Trabajo para listado'!$AB$151:$BA$151,0)),0)+IFERROR(INDEX('Hoja de Trabajo para listado'!$BC$155:$CB$1048576,MATCH($A1030,'Hoja de Trabajo para listado'!$BC$155:$BC$1048576,0),MATCH((CUADRO!P$5&amp;$E1030),'Hoja de Trabajo para listado'!$BC$151:$CB$151,0)),0)+IFERROR(INDEX('Hoja de Trabajo para listado'!$DE$153:$DG$274,MATCH($A1030,'Hoja de Trabajo para listado'!$DE$153:$DE$1048576,0),MATCH((CUADRO!P$5&amp;$E1030),'Hoja de Trabajo para listado'!$DE$151:$DG$151,0)),0)+IFERROR(INDEX('Hoja de Trabajo para listado'!$CD$155:$DC$1048576,MATCH($A1030,'Hoja de Trabajo para listado'!$CD$155:$CD$1048576,0),MATCH((CUADRO!P$5&amp;$E1030),'Hoja de Trabajo para listado'!$CD$151:$DC$151,0)),0)</f>
        <v>0</v>
      </c>
      <c r="Q1030" s="255">
        <f ca="1">+IFERROR(INDEX('Hoja de Trabajo para listado'!$A$155:$Z$1048576,MATCH($A1030,'Hoja de Trabajo para listado'!$A$155:$A$1048576,0),MATCH((CUADRO!Q$5&amp;$E1030),'Hoja de Trabajo para listado'!$A$151:$Z$151,0)),0)+IFERROR(INDEX('Hoja de Trabajo para listado'!$AB$155:$BA$1048576,MATCH($A1030,'Hoja de Trabajo para listado'!$AB$155:$AB$1048576,0),MATCH((CUADRO!Q$5&amp;$E1030),'Hoja de Trabajo para listado'!$AB$151:$BA$151,0)),0)+IFERROR(INDEX('Hoja de Trabajo para listado'!$BC$155:$CB$1048576,MATCH($A1030,'Hoja de Trabajo para listado'!$BC$155:$BC$1048576,0),MATCH((CUADRO!Q$5&amp;$E1030),'Hoja de Trabajo para listado'!$BC$151:$CB$151,0)),0)+IFERROR(INDEX('Hoja de Trabajo para listado'!$DE$153:$DG$274,MATCH($A1030,'Hoja de Trabajo para listado'!$DE$153:$DE$1048576,0),MATCH((CUADRO!Q$5&amp;$E1030),'Hoja de Trabajo para listado'!$DE$151:$DG$151,0)),0)+IFERROR(INDEX('Hoja de Trabajo para listado'!$CD$155:$DC$1048576,MATCH($A1030,'Hoja de Trabajo para listado'!$CD$155:$CD$1048576,0),MATCH((CUADRO!Q$5&amp;$E1030),'Hoja de Trabajo para listado'!$CD$151:$DC$151,0)),0)</f>
        <v>0</v>
      </c>
      <c r="R1030" s="255">
        <f t="shared" ca="1" si="32"/>
        <v>0</v>
      </c>
      <c r="S1030" s="262"/>
      <c r="T1030" s="255">
        <f ca="1">+T1031</f>
        <v>0</v>
      </c>
      <c r="U1030" s="254">
        <f t="shared" si="33"/>
        <v>1</v>
      </c>
      <c r="V1030" s="362" t="str">
        <f>+VLOOKUP(A1030,bd_lista!$A$3:$E$590,5,FALSE)</f>
        <v>Gobiernos Autonomos Municipales</v>
      </c>
      <c r="W1030" s="361" t="str">
        <f>+V1030</f>
        <v>Gobiernos Autonomos Municipales</v>
      </c>
      <c r="X1030" s="254">
        <f>+VLOOKUP(A1030,[2]Sheet1!$A$13:$D$744,4,FALSE)</f>
        <v>0</v>
      </c>
      <c r="Y1030" s="254" t="e">
        <f>+VLOOKUP(X1030,bd_lista!$A$3:$C$590,3,FALSE)</f>
        <v>#N/A</v>
      </c>
      <c r="Z1030" s="316">
        <f>+X1030</f>
        <v>0</v>
      </c>
      <c r="AA1030" s="317" t="e">
        <f>+Y1030</f>
        <v>#N/A</v>
      </c>
    </row>
    <row r="1031" spans="1:27" customFormat="1" ht="15" hidden="1" customHeight="1">
      <c r="A1031" s="32">
        <v>1903</v>
      </c>
      <c r="B1031" s="307"/>
      <c r="C1031" s="259" t="str">
        <f>+VLOOKUP(A1031,bd_lista!$A$3:$C$590,3,FALSE)</f>
        <v>Gobierno Autónomo Municipal de Bolpebra</v>
      </c>
      <c r="D1031" s="362"/>
      <c r="E1031" s="256" t="s">
        <v>1314</v>
      </c>
      <c r="F1031" s="257">
        <f ca="1">+IFERROR(INDEX('Hoja de Trabajo para listado'!$A$155:$Z$1048576,MATCH($A1031,'Hoja de Trabajo para listado'!$A$155:$A$1048576,0),MATCH((CUADRO!F$5&amp;$E1031),'Hoja de Trabajo para listado'!$A$151:$Z$151,0)),0)+IFERROR(INDEX('Hoja de Trabajo para listado'!$AB$155:$BA$1048576,MATCH($A1031,'Hoja de Trabajo para listado'!$AB$155:$AB$1048576,0),MATCH((CUADRO!F$5&amp;$E1031),'Hoja de Trabajo para listado'!$AB$151:$BA$151,0)),0)+IFERROR(INDEX('Hoja de Trabajo para listado'!$BC$155:$CB$1048576,MATCH($A1031,'Hoja de Trabajo para listado'!$BC$155:$BC$1048576,0),MATCH((CUADRO!F$5&amp;$E1031),'Hoja de Trabajo para listado'!$BC$151:$CB$151,0)),0)+IFERROR(INDEX('Hoja de Trabajo para listado'!$DE$153:$DG$274,MATCH($A1031,'Hoja de Trabajo para listado'!$DE$153:$DE$1048576,0),MATCH((CUADRO!F$5&amp;$E1031),'Hoja de Trabajo para listado'!$DE$151:$DG$151,0)),0)+IFERROR(INDEX('Hoja de Trabajo para listado'!$CD$155:$DC$1048576,MATCH($A1031,'Hoja de Trabajo para listado'!$CD$155:$CD$1048576,0),MATCH((CUADRO!F$5&amp;$E1031),'Hoja de Trabajo para listado'!$CD$151:$DC$151,0)),0)</f>
        <v>0</v>
      </c>
      <c r="G1031" s="257">
        <f ca="1">+IFERROR(INDEX('Hoja de Trabajo para listado'!$A$155:$Z$1048576,MATCH($A1031,'Hoja de Trabajo para listado'!$A$155:$A$1048576,0),MATCH((CUADRO!G$5&amp;$E1031),'Hoja de Trabajo para listado'!$A$151:$Z$151,0)),0)+IFERROR(INDEX('Hoja de Trabajo para listado'!$AB$155:$BA$1048576,MATCH($A1031,'Hoja de Trabajo para listado'!$AB$155:$AB$1048576,0),MATCH((CUADRO!G$5&amp;$E1031),'Hoja de Trabajo para listado'!$AB$151:$BA$151,0)),0)+IFERROR(INDEX('Hoja de Trabajo para listado'!$BC$155:$CB$1048576,MATCH($A1031,'Hoja de Trabajo para listado'!$BC$155:$BC$1048576,0),MATCH((CUADRO!G$5&amp;$E1031),'Hoja de Trabajo para listado'!$BC$151:$CB$151,0)),0)+IFERROR(INDEX('Hoja de Trabajo para listado'!$DE$153:$DG$274,MATCH($A1031,'Hoja de Trabajo para listado'!$DE$153:$DE$1048576,0),MATCH((CUADRO!G$5&amp;$E1031),'Hoja de Trabajo para listado'!$DE$151:$DG$151,0)),0)+IFERROR(INDEX('Hoja de Trabajo para listado'!$CD$155:$DC$1048576,MATCH($A1031,'Hoja de Trabajo para listado'!$CD$155:$CD$1048576,0),MATCH((CUADRO!G$5&amp;$E1031),'Hoja de Trabajo para listado'!$CD$151:$DC$151,0)),0)</f>
        <v>0</v>
      </c>
      <c r="H1031" s="257">
        <f ca="1">+IFERROR(INDEX('Hoja de Trabajo para listado'!$A$155:$Z$1048576,MATCH($A1031,'Hoja de Trabajo para listado'!$A$155:$A$1048576,0),MATCH((CUADRO!H$5&amp;$E1031),'Hoja de Trabajo para listado'!$A$151:$Z$151,0)),0)+IFERROR(INDEX('Hoja de Trabajo para listado'!$AB$155:$BA$1048576,MATCH($A1031,'Hoja de Trabajo para listado'!$AB$155:$AB$1048576,0),MATCH((CUADRO!H$5&amp;$E1031),'Hoja de Trabajo para listado'!$AB$151:$BA$151,0)),0)+IFERROR(INDEX('Hoja de Trabajo para listado'!$BC$155:$CB$1048576,MATCH($A1031,'Hoja de Trabajo para listado'!$BC$155:$BC$1048576,0),MATCH((CUADRO!H$5&amp;$E1031),'Hoja de Trabajo para listado'!$BC$151:$CB$151,0)),0)+IFERROR(INDEX('Hoja de Trabajo para listado'!$DE$153:$DG$274,MATCH($A1031,'Hoja de Trabajo para listado'!$DE$153:$DE$1048576,0),MATCH((CUADRO!H$5&amp;$E1031),'Hoja de Trabajo para listado'!$DE$151:$DG$151,0)),0)+IFERROR(INDEX('Hoja de Trabajo para listado'!$CD$155:$DC$1048576,MATCH($A1031,'Hoja de Trabajo para listado'!$CD$155:$CD$1048576,0),MATCH((CUADRO!H$5&amp;$E1031),'Hoja de Trabajo para listado'!$CD$151:$DC$151,0)),0)</f>
        <v>0</v>
      </c>
      <c r="I1031" s="257">
        <f ca="1">+IFERROR(INDEX('Hoja de Trabajo para listado'!$A$155:$Z$1048576,MATCH($A1031,'Hoja de Trabajo para listado'!$A$155:$A$1048576,0),MATCH((CUADRO!I$5&amp;$E1031),'Hoja de Trabajo para listado'!$A$151:$Z$151,0)),0)+IFERROR(INDEX('Hoja de Trabajo para listado'!$AB$155:$BA$1048576,MATCH($A1031,'Hoja de Trabajo para listado'!$AB$155:$AB$1048576,0),MATCH((CUADRO!I$5&amp;$E1031),'Hoja de Trabajo para listado'!$AB$151:$BA$151,0)),0)+IFERROR(INDEX('Hoja de Trabajo para listado'!$BC$155:$CB$1048576,MATCH($A1031,'Hoja de Trabajo para listado'!$BC$155:$BC$1048576,0),MATCH((CUADRO!I$5&amp;$E1031),'Hoja de Trabajo para listado'!$BC$151:$CB$151,0)),0)+IFERROR(INDEX('Hoja de Trabajo para listado'!$DE$153:$DG$274,MATCH($A1031,'Hoja de Trabajo para listado'!$DE$153:$DE$1048576,0),MATCH((CUADRO!I$5&amp;$E1031),'Hoja de Trabajo para listado'!$DE$151:$DG$151,0)),0)+IFERROR(INDEX('Hoja de Trabajo para listado'!$CD$155:$DC$1048576,MATCH($A1031,'Hoja de Trabajo para listado'!$CD$155:$CD$1048576,0),MATCH((CUADRO!I$5&amp;$E1031),'Hoja de Trabajo para listado'!$CD$151:$DC$151,0)),0)</f>
        <v>0</v>
      </c>
      <c r="J1031" s="257">
        <f ca="1">+IFERROR(INDEX('Hoja de Trabajo para listado'!$A$155:$Z$1048576,MATCH($A1031,'Hoja de Trabajo para listado'!$A$155:$A$1048576,0),MATCH((CUADRO!J$5&amp;$E1031),'Hoja de Trabajo para listado'!$A$151:$Z$151,0)),0)+IFERROR(INDEX('Hoja de Trabajo para listado'!$AB$155:$BA$1048576,MATCH($A1031,'Hoja de Trabajo para listado'!$AB$155:$AB$1048576,0),MATCH((CUADRO!J$5&amp;$E1031),'Hoja de Trabajo para listado'!$AB$151:$BA$151,0)),0)+IFERROR(INDEX('Hoja de Trabajo para listado'!$BC$155:$CB$1048576,MATCH($A1031,'Hoja de Trabajo para listado'!$BC$155:$BC$1048576,0),MATCH((CUADRO!J$5&amp;$E1031),'Hoja de Trabajo para listado'!$BC$151:$CB$151,0)),0)+IFERROR(INDEX('Hoja de Trabajo para listado'!$DE$153:$DG$274,MATCH($A1031,'Hoja de Trabajo para listado'!$DE$153:$DE$1048576,0),MATCH((CUADRO!J$5&amp;$E1031),'Hoja de Trabajo para listado'!$DE$151:$DG$151,0)),0)+IFERROR(INDEX('Hoja de Trabajo para listado'!$CD$155:$DC$1048576,MATCH($A1031,'Hoja de Trabajo para listado'!$CD$155:$CD$1048576,0),MATCH((CUADRO!J$5&amp;$E1031),'Hoja de Trabajo para listado'!$CD$151:$DC$151,0)),0)</f>
        <v>0</v>
      </c>
      <c r="K1031" s="257">
        <f ca="1">+IFERROR(INDEX('Hoja de Trabajo para listado'!$A$155:$Z$1048576,MATCH($A1031,'Hoja de Trabajo para listado'!$A$155:$A$1048576,0),MATCH((CUADRO!K$5&amp;$E1031),'Hoja de Trabajo para listado'!$A$151:$Z$151,0)),0)+IFERROR(INDEX('Hoja de Trabajo para listado'!$AB$155:$BA$1048576,MATCH($A1031,'Hoja de Trabajo para listado'!$AB$155:$AB$1048576,0),MATCH((CUADRO!K$5&amp;$E1031),'Hoja de Trabajo para listado'!$AB$151:$BA$151,0)),0)+IFERROR(INDEX('Hoja de Trabajo para listado'!$BC$155:$CB$1048576,MATCH($A1031,'Hoja de Trabajo para listado'!$BC$155:$BC$1048576,0),MATCH((CUADRO!K$5&amp;$E1031),'Hoja de Trabajo para listado'!$BC$151:$CB$151,0)),0)+IFERROR(INDEX('Hoja de Trabajo para listado'!$DE$153:$DG$274,MATCH($A1031,'Hoja de Trabajo para listado'!$DE$153:$DE$1048576,0),MATCH((CUADRO!K$5&amp;$E1031),'Hoja de Trabajo para listado'!$DE$151:$DG$151,0)),0)+IFERROR(INDEX('Hoja de Trabajo para listado'!$CD$155:$DC$1048576,MATCH($A1031,'Hoja de Trabajo para listado'!$CD$155:$CD$1048576,0),MATCH((CUADRO!K$5&amp;$E1031),'Hoja de Trabajo para listado'!$CD$151:$DC$151,0)),0)</f>
        <v>0</v>
      </c>
      <c r="L1031" s="257">
        <f ca="1">+IFERROR(INDEX('Hoja de Trabajo para listado'!$A$155:$Z$1048576,MATCH($A1031,'Hoja de Trabajo para listado'!$A$155:$A$1048576,0),MATCH((CUADRO!L$5&amp;$E1031),'Hoja de Trabajo para listado'!$A$151:$Z$151,0)),0)+IFERROR(INDEX('Hoja de Trabajo para listado'!$AB$155:$BA$1048576,MATCH($A1031,'Hoja de Trabajo para listado'!$AB$155:$AB$1048576,0),MATCH((CUADRO!L$5&amp;$E1031),'Hoja de Trabajo para listado'!$AB$151:$BA$151,0)),0)+IFERROR(INDEX('Hoja de Trabajo para listado'!$BC$155:$CB$1048576,MATCH($A1031,'Hoja de Trabajo para listado'!$BC$155:$BC$1048576,0),MATCH((CUADRO!L$5&amp;$E1031),'Hoja de Trabajo para listado'!$BC$151:$CB$151,0)),0)+IFERROR(INDEX('Hoja de Trabajo para listado'!$DE$153:$DG$274,MATCH($A1031,'Hoja de Trabajo para listado'!$DE$153:$DE$1048576,0),MATCH((CUADRO!L$5&amp;$E1031),'Hoja de Trabajo para listado'!$DE$151:$DG$151,0)),0)+IFERROR(INDEX('Hoja de Trabajo para listado'!$CD$155:$DC$1048576,MATCH($A1031,'Hoja de Trabajo para listado'!$CD$155:$CD$1048576,0),MATCH((CUADRO!L$5&amp;$E1031),'Hoja de Trabajo para listado'!$CD$151:$DC$151,0)),0)</f>
        <v>0</v>
      </c>
      <c r="M1031" s="257">
        <f ca="1">+IFERROR(INDEX('Hoja de Trabajo para listado'!$A$155:$Z$1048576,MATCH($A1031,'Hoja de Trabajo para listado'!$A$155:$A$1048576,0),MATCH((CUADRO!M$5&amp;$E1031),'Hoja de Trabajo para listado'!$A$151:$Z$151,0)),0)+IFERROR(INDEX('Hoja de Trabajo para listado'!$AB$155:$BA$1048576,MATCH($A1031,'Hoja de Trabajo para listado'!$AB$155:$AB$1048576,0),MATCH((CUADRO!M$5&amp;$E1031),'Hoja de Trabajo para listado'!$AB$151:$BA$151,0)),0)+IFERROR(INDEX('Hoja de Trabajo para listado'!$BC$155:$CB$1048576,MATCH($A1031,'Hoja de Trabajo para listado'!$BC$155:$BC$1048576,0),MATCH((CUADRO!M$5&amp;$E1031),'Hoja de Trabajo para listado'!$BC$151:$CB$151,0)),0)+IFERROR(INDEX('Hoja de Trabajo para listado'!$DE$153:$DG$274,MATCH($A1031,'Hoja de Trabajo para listado'!$DE$153:$DE$1048576,0),MATCH((CUADRO!M$5&amp;$E1031),'Hoja de Trabajo para listado'!$DE$151:$DG$151,0)),0)+IFERROR(INDEX('Hoja de Trabajo para listado'!$CD$155:$DC$1048576,MATCH($A1031,'Hoja de Trabajo para listado'!$CD$155:$CD$1048576,0),MATCH((CUADRO!M$5&amp;$E1031),'Hoja de Trabajo para listado'!$CD$151:$DC$151,0)),0)</f>
        <v>0</v>
      </c>
      <c r="N1031" s="257">
        <f ca="1">+IFERROR(INDEX('Hoja de Trabajo para listado'!$A$155:$Z$1048576,MATCH($A1031,'Hoja de Trabajo para listado'!$A$155:$A$1048576,0),MATCH((CUADRO!N$5&amp;$E1031),'Hoja de Trabajo para listado'!$A$151:$Z$151,0)),0)+IFERROR(INDEX('Hoja de Trabajo para listado'!$AB$155:$BA$1048576,MATCH($A1031,'Hoja de Trabajo para listado'!$AB$155:$AB$1048576,0),MATCH((CUADRO!N$5&amp;$E1031),'Hoja de Trabajo para listado'!$AB$151:$BA$151,0)),0)+IFERROR(INDEX('Hoja de Trabajo para listado'!$BC$155:$CB$1048576,MATCH($A1031,'Hoja de Trabajo para listado'!$BC$155:$BC$1048576,0),MATCH((CUADRO!N$5&amp;$E1031),'Hoja de Trabajo para listado'!$BC$151:$CB$151,0)),0)+IFERROR(INDEX('Hoja de Trabajo para listado'!$DE$153:$DG$274,MATCH($A1031,'Hoja de Trabajo para listado'!$DE$153:$DE$1048576,0),MATCH((CUADRO!N$5&amp;$E1031),'Hoja de Trabajo para listado'!$DE$151:$DG$151,0)),0)+IFERROR(INDEX('Hoja de Trabajo para listado'!$CD$155:$DC$1048576,MATCH($A1031,'Hoja de Trabajo para listado'!$CD$155:$CD$1048576,0),MATCH((CUADRO!N$5&amp;$E1031),'Hoja de Trabajo para listado'!$CD$151:$DC$151,0)),0)</f>
        <v>0</v>
      </c>
      <c r="O1031" s="257">
        <f ca="1">+IFERROR(INDEX('Hoja de Trabajo para listado'!$A$155:$Z$1048576,MATCH($A1031,'Hoja de Trabajo para listado'!$A$155:$A$1048576,0),MATCH((CUADRO!O$5&amp;$E1031),'Hoja de Trabajo para listado'!$A$151:$Z$151,0)),0)+IFERROR(INDEX('Hoja de Trabajo para listado'!$AB$155:$BA$1048576,MATCH($A1031,'Hoja de Trabajo para listado'!$AB$155:$AB$1048576,0),MATCH((CUADRO!O$5&amp;$E1031),'Hoja de Trabajo para listado'!$AB$151:$BA$151,0)),0)+IFERROR(INDEX('Hoja de Trabajo para listado'!$BC$155:$CB$1048576,MATCH($A1031,'Hoja de Trabajo para listado'!$BC$155:$BC$1048576,0),MATCH((CUADRO!O$5&amp;$E1031),'Hoja de Trabajo para listado'!$BC$151:$CB$151,0)),0)+IFERROR(INDEX('Hoja de Trabajo para listado'!$DE$153:$DG$274,MATCH($A1031,'Hoja de Trabajo para listado'!$DE$153:$DE$1048576,0),MATCH((CUADRO!O$5&amp;$E1031),'Hoja de Trabajo para listado'!$DE$151:$DG$151,0)),0)+IFERROR(INDEX('Hoja de Trabajo para listado'!$CD$155:$DC$1048576,MATCH($A1031,'Hoja de Trabajo para listado'!$CD$155:$CD$1048576,0),MATCH((CUADRO!O$5&amp;$E1031),'Hoja de Trabajo para listado'!$CD$151:$DC$151,0)),0)</f>
        <v>0</v>
      </c>
      <c r="P1031" s="257">
        <f ca="1">+IFERROR(INDEX('Hoja de Trabajo para listado'!$A$155:$Z$1048576,MATCH($A1031,'Hoja de Trabajo para listado'!$A$155:$A$1048576,0),MATCH((CUADRO!P$5&amp;$E1031),'Hoja de Trabajo para listado'!$A$151:$Z$151,0)),0)+IFERROR(INDEX('Hoja de Trabajo para listado'!$AB$155:$BA$1048576,MATCH($A1031,'Hoja de Trabajo para listado'!$AB$155:$AB$1048576,0),MATCH((CUADRO!P$5&amp;$E1031),'Hoja de Trabajo para listado'!$AB$151:$BA$151,0)),0)+IFERROR(INDEX('Hoja de Trabajo para listado'!$BC$155:$CB$1048576,MATCH($A1031,'Hoja de Trabajo para listado'!$BC$155:$BC$1048576,0),MATCH((CUADRO!P$5&amp;$E1031),'Hoja de Trabajo para listado'!$BC$151:$CB$151,0)),0)+IFERROR(INDEX('Hoja de Trabajo para listado'!$DE$153:$DG$274,MATCH($A1031,'Hoja de Trabajo para listado'!$DE$153:$DE$1048576,0),MATCH((CUADRO!P$5&amp;$E1031),'Hoja de Trabajo para listado'!$DE$151:$DG$151,0)),0)+IFERROR(INDEX('Hoja de Trabajo para listado'!$CD$155:$DC$1048576,MATCH($A1031,'Hoja de Trabajo para listado'!$CD$155:$CD$1048576,0),MATCH((CUADRO!P$5&amp;$E1031),'Hoja de Trabajo para listado'!$CD$151:$DC$151,0)),0)</f>
        <v>0</v>
      </c>
      <c r="Q1031" s="257">
        <f ca="1">+IFERROR(INDEX('Hoja de Trabajo para listado'!$A$155:$Z$1048576,MATCH($A1031,'Hoja de Trabajo para listado'!$A$155:$A$1048576,0),MATCH((CUADRO!Q$5&amp;$E1031),'Hoja de Trabajo para listado'!$A$151:$Z$151,0)),0)+IFERROR(INDEX('Hoja de Trabajo para listado'!$AB$155:$BA$1048576,MATCH($A1031,'Hoja de Trabajo para listado'!$AB$155:$AB$1048576,0),MATCH((CUADRO!Q$5&amp;$E1031),'Hoja de Trabajo para listado'!$AB$151:$BA$151,0)),0)+IFERROR(INDEX('Hoja de Trabajo para listado'!$BC$155:$CB$1048576,MATCH($A1031,'Hoja de Trabajo para listado'!$BC$155:$BC$1048576,0),MATCH((CUADRO!Q$5&amp;$E1031),'Hoja de Trabajo para listado'!$BC$151:$CB$151,0)),0)+IFERROR(INDEX('Hoja de Trabajo para listado'!$DE$153:$DG$274,MATCH($A1031,'Hoja de Trabajo para listado'!$DE$153:$DE$1048576,0),MATCH((CUADRO!Q$5&amp;$E1031),'Hoja de Trabajo para listado'!$DE$151:$DG$151,0)),0)+IFERROR(INDEX('Hoja de Trabajo para listado'!$CD$155:$DC$1048576,MATCH($A1031,'Hoja de Trabajo para listado'!$CD$155:$CD$1048576,0),MATCH((CUADRO!Q$5&amp;$E1031),'Hoja de Trabajo para listado'!$CD$151:$DC$151,0)),0)</f>
        <v>0</v>
      </c>
      <c r="R1031" s="257">
        <f t="shared" ca="1" si="32"/>
        <v>0</v>
      </c>
      <c r="S1031" s="262">
        <f ca="1">+R1030+R1031</f>
        <v>0</v>
      </c>
      <c r="T1031" s="255">
        <f ca="1">+S1031</f>
        <v>0</v>
      </c>
      <c r="U1031" s="254">
        <f t="shared" si="33"/>
        <v>2</v>
      </c>
      <c r="V1031" s="362" t="str">
        <f>+VLOOKUP(A1031,bd_lista!$A$3:$E$590,5,FALSE)</f>
        <v>Gobiernos Autonomos Municipales</v>
      </c>
      <c r="W1031" s="362"/>
      <c r="X1031" s="254">
        <f>+VLOOKUP(A1031,[2]Sheet1!$A$13:$D$744,4,FALSE)</f>
        <v>0</v>
      </c>
      <c r="Y1031" s="254" t="e">
        <f>+VLOOKUP(X1031,bd_lista!$A$3:$C$590,3,FALSE)</f>
        <v>#N/A</v>
      </c>
      <c r="Z1031" s="314"/>
      <c r="AA1031" s="315"/>
    </row>
    <row r="1032" spans="1:27" customFormat="1" ht="15" hidden="1" customHeight="1">
      <c r="A1032" s="32">
        <v>1904</v>
      </c>
      <c r="B1032" s="306">
        <f>+A1032</f>
        <v>1904</v>
      </c>
      <c r="C1032" s="259" t="str">
        <f>+VLOOKUP(A1032,bd_lista!$A$3:$C$590,3,FALSE)</f>
        <v>Gobierno Autónomo Municipal de Bella Flor</v>
      </c>
      <c r="D1032" s="361" t="str">
        <f>+C1032</f>
        <v>Gobierno Autónomo Municipal de Bella Flor</v>
      </c>
      <c r="E1032" s="254" t="s">
        <v>1313</v>
      </c>
      <c r="F1032" s="255">
        <f ca="1">+IFERROR(INDEX('Hoja de Trabajo para listado'!$A$155:$Z$1048576,MATCH($A1032,'Hoja de Trabajo para listado'!$A$155:$A$1048576,0),MATCH((CUADRO!F$5&amp;$E1032),'Hoja de Trabajo para listado'!$A$151:$Z$151,0)),0)+IFERROR(INDEX('Hoja de Trabajo para listado'!$AB$155:$BA$1048576,MATCH($A1032,'Hoja de Trabajo para listado'!$AB$155:$AB$1048576,0),MATCH((CUADRO!F$5&amp;$E1032),'Hoja de Trabajo para listado'!$AB$151:$BA$151,0)),0)+IFERROR(INDEX('Hoja de Trabajo para listado'!$BC$155:$CB$1048576,MATCH($A1032,'Hoja de Trabajo para listado'!$BC$155:$BC$1048576,0),MATCH((CUADRO!F$5&amp;$E1032),'Hoja de Trabajo para listado'!$BC$151:$CB$151,0)),0)+IFERROR(INDEX('Hoja de Trabajo para listado'!$DE$153:$DG$274,MATCH($A1032,'Hoja de Trabajo para listado'!$DE$153:$DE$1048576,0),MATCH((CUADRO!F$5&amp;$E1032),'Hoja de Trabajo para listado'!$DE$151:$DG$151,0)),0)+IFERROR(INDEX('Hoja de Trabajo para listado'!$CD$155:$DC$1048576,MATCH($A1032,'Hoja de Trabajo para listado'!$CD$155:$CD$1048576,0),MATCH((CUADRO!F$5&amp;$E1032),'Hoja de Trabajo para listado'!$CD$151:$DC$151,0)),0)</f>
        <v>0</v>
      </c>
      <c r="G1032" s="255">
        <f ca="1">+IFERROR(INDEX('Hoja de Trabajo para listado'!$A$155:$Z$1048576,MATCH($A1032,'Hoja de Trabajo para listado'!$A$155:$A$1048576,0),MATCH((CUADRO!G$5&amp;$E1032),'Hoja de Trabajo para listado'!$A$151:$Z$151,0)),0)+IFERROR(INDEX('Hoja de Trabajo para listado'!$AB$155:$BA$1048576,MATCH($A1032,'Hoja de Trabajo para listado'!$AB$155:$AB$1048576,0),MATCH((CUADRO!G$5&amp;$E1032),'Hoja de Trabajo para listado'!$AB$151:$BA$151,0)),0)+IFERROR(INDEX('Hoja de Trabajo para listado'!$BC$155:$CB$1048576,MATCH($A1032,'Hoja de Trabajo para listado'!$BC$155:$BC$1048576,0),MATCH((CUADRO!G$5&amp;$E1032),'Hoja de Trabajo para listado'!$BC$151:$CB$151,0)),0)+IFERROR(INDEX('Hoja de Trabajo para listado'!$DE$153:$DG$274,MATCH($A1032,'Hoja de Trabajo para listado'!$DE$153:$DE$1048576,0),MATCH((CUADRO!G$5&amp;$E1032),'Hoja de Trabajo para listado'!$DE$151:$DG$151,0)),0)+IFERROR(INDEX('Hoja de Trabajo para listado'!$CD$155:$DC$1048576,MATCH($A1032,'Hoja de Trabajo para listado'!$CD$155:$CD$1048576,0),MATCH((CUADRO!G$5&amp;$E1032),'Hoja de Trabajo para listado'!$CD$151:$DC$151,0)),0)</f>
        <v>0</v>
      </c>
      <c r="H1032" s="255">
        <f ca="1">+IFERROR(INDEX('Hoja de Trabajo para listado'!$A$155:$Z$1048576,MATCH($A1032,'Hoja de Trabajo para listado'!$A$155:$A$1048576,0),MATCH((CUADRO!H$5&amp;$E1032),'Hoja de Trabajo para listado'!$A$151:$Z$151,0)),0)+IFERROR(INDEX('Hoja de Trabajo para listado'!$AB$155:$BA$1048576,MATCH($A1032,'Hoja de Trabajo para listado'!$AB$155:$AB$1048576,0),MATCH((CUADRO!H$5&amp;$E1032),'Hoja de Trabajo para listado'!$AB$151:$BA$151,0)),0)+IFERROR(INDEX('Hoja de Trabajo para listado'!$BC$155:$CB$1048576,MATCH($A1032,'Hoja de Trabajo para listado'!$BC$155:$BC$1048576,0),MATCH((CUADRO!H$5&amp;$E1032),'Hoja de Trabajo para listado'!$BC$151:$CB$151,0)),0)+IFERROR(INDEX('Hoja de Trabajo para listado'!$DE$153:$DG$274,MATCH($A1032,'Hoja de Trabajo para listado'!$DE$153:$DE$1048576,0),MATCH((CUADRO!H$5&amp;$E1032),'Hoja de Trabajo para listado'!$DE$151:$DG$151,0)),0)+IFERROR(INDEX('Hoja de Trabajo para listado'!$CD$155:$DC$1048576,MATCH($A1032,'Hoja de Trabajo para listado'!$CD$155:$CD$1048576,0),MATCH((CUADRO!H$5&amp;$E1032),'Hoja de Trabajo para listado'!$CD$151:$DC$151,0)),0)</f>
        <v>0</v>
      </c>
      <c r="I1032" s="255">
        <f ca="1">+IFERROR(INDEX('Hoja de Trabajo para listado'!$A$155:$Z$1048576,MATCH($A1032,'Hoja de Trabajo para listado'!$A$155:$A$1048576,0),MATCH((CUADRO!I$5&amp;$E1032),'Hoja de Trabajo para listado'!$A$151:$Z$151,0)),0)+IFERROR(INDEX('Hoja de Trabajo para listado'!$AB$155:$BA$1048576,MATCH($A1032,'Hoja de Trabajo para listado'!$AB$155:$AB$1048576,0),MATCH((CUADRO!I$5&amp;$E1032),'Hoja de Trabajo para listado'!$AB$151:$BA$151,0)),0)+IFERROR(INDEX('Hoja de Trabajo para listado'!$BC$155:$CB$1048576,MATCH($A1032,'Hoja de Trabajo para listado'!$BC$155:$BC$1048576,0),MATCH((CUADRO!I$5&amp;$E1032),'Hoja de Trabajo para listado'!$BC$151:$CB$151,0)),0)+IFERROR(INDEX('Hoja de Trabajo para listado'!$DE$153:$DG$274,MATCH($A1032,'Hoja de Trabajo para listado'!$DE$153:$DE$1048576,0),MATCH((CUADRO!I$5&amp;$E1032),'Hoja de Trabajo para listado'!$DE$151:$DG$151,0)),0)+IFERROR(INDEX('Hoja de Trabajo para listado'!$CD$155:$DC$1048576,MATCH($A1032,'Hoja de Trabajo para listado'!$CD$155:$CD$1048576,0),MATCH((CUADRO!I$5&amp;$E1032),'Hoja de Trabajo para listado'!$CD$151:$DC$151,0)),0)</f>
        <v>0</v>
      </c>
      <c r="J1032" s="255">
        <f ca="1">+IFERROR(INDEX('Hoja de Trabajo para listado'!$A$155:$Z$1048576,MATCH($A1032,'Hoja de Trabajo para listado'!$A$155:$A$1048576,0),MATCH((CUADRO!J$5&amp;$E1032),'Hoja de Trabajo para listado'!$A$151:$Z$151,0)),0)+IFERROR(INDEX('Hoja de Trabajo para listado'!$AB$155:$BA$1048576,MATCH($A1032,'Hoja de Trabajo para listado'!$AB$155:$AB$1048576,0),MATCH((CUADRO!J$5&amp;$E1032),'Hoja de Trabajo para listado'!$AB$151:$BA$151,0)),0)+IFERROR(INDEX('Hoja de Trabajo para listado'!$BC$155:$CB$1048576,MATCH($A1032,'Hoja de Trabajo para listado'!$BC$155:$BC$1048576,0),MATCH((CUADRO!J$5&amp;$E1032),'Hoja de Trabajo para listado'!$BC$151:$CB$151,0)),0)+IFERROR(INDEX('Hoja de Trabajo para listado'!$DE$153:$DG$274,MATCH($A1032,'Hoja de Trabajo para listado'!$DE$153:$DE$1048576,0),MATCH((CUADRO!J$5&amp;$E1032),'Hoja de Trabajo para listado'!$DE$151:$DG$151,0)),0)+IFERROR(INDEX('Hoja de Trabajo para listado'!$CD$155:$DC$1048576,MATCH($A1032,'Hoja de Trabajo para listado'!$CD$155:$CD$1048576,0),MATCH((CUADRO!J$5&amp;$E1032),'Hoja de Trabajo para listado'!$CD$151:$DC$151,0)),0)</f>
        <v>0</v>
      </c>
      <c r="K1032" s="255">
        <f ca="1">+IFERROR(INDEX('Hoja de Trabajo para listado'!$A$155:$Z$1048576,MATCH($A1032,'Hoja de Trabajo para listado'!$A$155:$A$1048576,0),MATCH((CUADRO!K$5&amp;$E1032),'Hoja de Trabajo para listado'!$A$151:$Z$151,0)),0)+IFERROR(INDEX('Hoja de Trabajo para listado'!$AB$155:$BA$1048576,MATCH($A1032,'Hoja de Trabajo para listado'!$AB$155:$AB$1048576,0),MATCH((CUADRO!K$5&amp;$E1032),'Hoja de Trabajo para listado'!$AB$151:$BA$151,0)),0)+IFERROR(INDEX('Hoja de Trabajo para listado'!$BC$155:$CB$1048576,MATCH($A1032,'Hoja de Trabajo para listado'!$BC$155:$BC$1048576,0),MATCH((CUADRO!K$5&amp;$E1032),'Hoja de Trabajo para listado'!$BC$151:$CB$151,0)),0)+IFERROR(INDEX('Hoja de Trabajo para listado'!$DE$153:$DG$274,MATCH($A1032,'Hoja de Trabajo para listado'!$DE$153:$DE$1048576,0),MATCH((CUADRO!K$5&amp;$E1032),'Hoja de Trabajo para listado'!$DE$151:$DG$151,0)),0)+IFERROR(INDEX('Hoja de Trabajo para listado'!$CD$155:$DC$1048576,MATCH($A1032,'Hoja de Trabajo para listado'!$CD$155:$CD$1048576,0),MATCH((CUADRO!K$5&amp;$E1032),'Hoja de Trabajo para listado'!$CD$151:$DC$151,0)),0)</f>
        <v>0</v>
      </c>
      <c r="L1032" s="255">
        <f ca="1">+IFERROR(INDEX('Hoja de Trabajo para listado'!$A$155:$Z$1048576,MATCH($A1032,'Hoja de Trabajo para listado'!$A$155:$A$1048576,0),MATCH((CUADRO!L$5&amp;$E1032),'Hoja de Trabajo para listado'!$A$151:$Z$151,0)),0)+IFERROR(INDEX('Hoja de Trabajo para listado'!$AB$155:$BA$1048576,MATCH($A1032,'Hoja de Trabajo para listado'!$AB$155:$AB$1048576,0),MATCH((CUADRO!L$5&amp;$E1032),'Hoja de Trabajo para listado'!$AB$151:$BA$151,0)),0)+IFERROR(INDEX('Hoja de Trabajo para listado'!$BC$155:$CB$1048576,MATCH($A1032,'Hoja de Trabajo para listado'!$BC$155:$BC$1048576,0),MATCH((CUADRO!L$5&amp;$E1032),'Hoja de Trabajo para listado'!$BC$151:$CB$151,0)),0)+IFERROR(INDEX('Hoja de Trabajo para listado'!$DE$153:$DG$274,MATCH($A1032,'Hoja de Trabajo para listado'!$DE$153:$DE$1048576,0),MATCH((CUADRO!L$5&amp;$E1032),'Hoja de Trabajo para listado'!$DE$151:$DG$151,0)),0)+IFERROR(INDEX('Hoja de Trabajo para listado'!$CD$155:$DC$1048576,MATCH($A1032,'Hoja de Trabajo para listado'!$CD$155:$CD$1048576,0),MATCH((CUADRO!L$5&amp;$E1032),'Hoja de Trabajo para listado'!$CD$151:$DC$151,0)),0)</f>
        <v>0</v>
      </c>
      <c r="M1032" s="255">
        <f ca="1">+IFERROR(INDEX('Hoja de Trabajo para listado'!$A$155:$Z$1048576,MATCH($A1032,'Hoja de Trabajo para listado'!$A$155:$A$1048576,0),MATCH((CUADRO!M$5&amp;$E1032),'Hoja de Trabajo para listado'!$A$151:$Z$151,0)),0)+IFERROR(INDEX('Hoja de Trabajo para listado'!$AB$155:$BA$1048576,MATCH($A1032,'Hoja de Trabajo para listado'!$AB$155:$AB$1048576,0),MATCH((CUADRO!M$5&amp;$E1032),'Hoja de Trabajo para listado'!$AB$151:$BA$151,0)),0)+IFERROR(INDEX('Hoja de Trabajo para listado'!$BC$155:$CB$1048576,MATCH($A1032,'Hoja de Trabajo para listado'!$BC$155:$BC$1048576,0),MATCH((CUADRO!M$5&amp;$E1032),'Hoja de Trabajo para listado'!$BC$151:$CB$151,0)),0)+IFERROR(INDEX('Hoja de Trabajo para listado'!$DE$153:$DG$274,MATCH($A1032,'Hoja de Trabajo para listado'!$DE$153:$DE$1048576,0),MATCH((CUADRO!M$5&amp;$E1032),'Hoja de Trabajo para listado'!$DE$151:$DG$151,0)),0)+IFERROR(INDEX('Hoja de Trabajo para listado'!$CD$155:$DC$1048576,MATCH($A1032,'Hoja de Trabajo para listado'!$CD$155:$CD$1048576,0),MATCH((CUADRO!M$5&amp;$E1032),'Hoja de Trabajo para listado'!$CD$151:$DC$151,0)),0)</f>
        <v>0</v>
      </c>
      <c r="N1032" s="255">
        <f ca="1">+IFERROR(INDEX('Hoja de Trabajo para listado'!$A$155:$Z$1048576,MATCH($A1032,'Hoja de Trabajo para listado'!$A$155:$A$1048576,0),MATCH((CUADRO!N$5&amp;$E1032),'Hoja de Trabajo para listado'!$A$151:$Z$151,0)),0)+IFERROR(INDEX('Hoja de Trabajo para listado'!$AB$155:$BA$1048576,MATCH($A1032,'Hoja de Trabajo para listado'!$AB$155:$AB$1048576,0),MATCH((CUADRO!N$5&amp;$E1032),'Hoja de Trabajo para listado'!$AB$151:$BA$151,0)),0)+IFERROR(INDEX('Hoja de Trabajo para listado'!$BC$155:$CB$1048576,MATCH($A1032,'Hoja de Trabajo para listado'!$BC$155:$BC$1048576,0),MATCH((CUADRO!N$5&amp;$E1032),'Hoja de Trabajo para listado'!$BC$151:$CB$151,0)),0)+IFERROR(INDEX('Hoja de Trabajo para listado'!$DE$153:$DG$274,MATCH($A1032,'Hoja de Trabajo para listado'!$DE$153:$DE$1048576,0),MATCH((CUADRO!N$5&amp;$E1032),'Hoja de Trabajo para listado'!$DE$151:$DG$151,0)),0)+IFERROR(INDEX('Hoja de Trabajo para listado'!$CD$155:$DC$1048576,MATCH($A1032,'Hoja de Trabajo para listado'!$CD$155:$CD$1048576,0),MATCH((CUADRO!N$5&amp;$E1032),'Hoja de Trabajo para listado'!$CD$151:$DC$151,0)),0)</f>
        <v>0</v>
      </c>
      <c r="O1032" s="255">
        <f ca="1">+IFERROR(INDEX('Hoja de Trabajo para listado'!$A$155:$Z$1048576,MATCH($A1032,'Hoja de Trabajo para listado'!$A$155:$A$1048576,0),MATCH((CUADRO!O$5&amp;$E1032),'Hoja de Trabajo para listado'!$A$151:$Z$151,0)),0)+IFERROR(INDEX('Hoja de Trabajo para listado'!$AB$155:$BA$1048576,MATCH($A1032,'Hoja de Trabajo para listado'!$AB$155:$AB$1048576,0),MATCH((CUADRO!O$5&amp;$E1032),'Hoja de Trabajo para listado'!$AB$151:$BA$151,0)),0)+IFERROR(INDEX('Hoja de Trabajo para listado'!$BC$155:$CB$1048576,MATCH($A1032,'Hoja de Trabajo para listado'!$BC$155:$BC$1048576,0),MATCH((CUADRO!O$5&amp;$E1032),'Hoja de Trabajo para listado'!$BC$151:$CB$151,0)),0)+IFERROR(INDEX('Hoja de Trabajo para listado'!$DE$153:$DG$274,MATCH($A1032,'Hoja de Trabajo para listado'!$DE$153:$DE$1048576,0),MATCH((CUADRO!O$5&amp;$E1032),'Hoja de Trabajo para listado'!$DE$151:$DG$151,0)),0)+IFERROR(INDEX('Hoja de Trabajo para listado'!$CD$155:$DC$1048576,MATCH($A1032,'Hoja de Trabajo para listado'!$CD$155:$CD$1048576,0),MATCH((CUADRO!O$5&amp;$E1032),'Hoja de Trabajo para listado'!$CD$151:$DC$151,0)),0)</f>
        <v>0</v>
      </c>
      <c r="P1032" s="255">
        <f ca="1">+IFERROR(INDEX('Hoja de Trabajo para listado'!$A$155:$Z$1048576,MATCH($A1032,'Hoja de Trabajo para listado'!$A$155:$A$1048576,0),MATCH((CUADRO!P$5&amp;$E1032),'Hoja de Trabajo para listado'!$A$151:$Z$151,0)),0)+IFERROR(INDEX('Hoja de Trabajo para listado'!$AB$155:$BA$1048576,MATCH($A1032,'Hoja de Trabajo para listado'!$AB$155:$AB$1048576,0),MATCH((CUADRO!P$5&amp;$E1032),'Hoja de Trabajo para listado'!$AB$151:$BA$151,0)),0)+IFERROR(INDEX('Hoja de Trabajo para listado'!$BC$155:$CB$1048576,MATCH($A1032,'Hoja de Trabajo para listado'!$BC$155:$BC$1048576,0),MATCH((CUADRO!P$5&amp;$E1032),'Hoja de Trabajo para listado'!$BC$151:$CB$151,0)),0)+IFERROR(INDEX('Hoja de Trabajo para listado'!$DE$153:$DG$274,MATCH($A1032,'Hoja de Trabajo para listado'!$DE$153:$DE$1048576,0),MATCH((CUADRO!P$5&amp;$E1032),'Hoja de Trabajo para listado'!$DE$151:$DG$151,0)),0)+IFERROR(INDEX('Hoja de Trabajo para listado'!$CD$155:$DC$1048576,MATCH($A1032,'Hoja de Trabajo para listado'!$CD$155:$CD$1048576,0),MATCH((CUADRO!P$5&amp;$E1032),'Hoja de Trabajo para listado'!$CD$151:$DC$151,0)),0)</f>
        <v>0</v>
      </c>
      <c r="Q1032" s="255">
        <f ca="1">+IFERROR(INDEX('Hoja de Trabajo para listado'!$A$155:$Z$1048576,MATCH($A1032,'Hoja de Trabajo para listado'!$A$155:$A$1048576,0),MATCH((CUADRO!Q$5&amp;$E1032),'Hoja de Trabajo para listado'!$A$151:$Z$151,0)),0)+IFERROR(INDEX('Hoja de Trabajo para listado'!$AB$155:$BA$1048576,MATCH($A1032,'Hoja de Trabajo para listado'!$AB$155:$AB$1048576,0),MATCH((CUADRO!Q$5&amp;$E1032),'Hoja de Trabajo para listado'!$AB$151:$BA$151,0)),0)+IFERROR(INDEX('Hoja de Trabajo para listado'!$BC$155:$CB$1048576,MATCH($A1032,'Hoja de Trabajo para listado'!$BC$155:$BC$1048576,0),MATCH((CUADRO!Q$5&amp;$E1032),'Hoja de Trabajo para listado'!$BC$151:$CB$151,0)),0)+IFERROR(INDEX('Hoja de Trabajo para listado'!$DE$153:$DG$274,MATCH($A1032,'Hoja de Trabajo para listado'!$DE$153:$DE$1048576,0),MATCH((CUADRO!Q$5&amp;$E1032),'Hoja de Trabajo para listado'!$DE$151:$DG$151,0)),0)+IFERROR(INDEX('Hoja de Trabajo para listado'!$CD$155:$DC$1048576,MATCH($A1032,'Hoja de Trabajo para listado'!$CD$155:$CD$1048576,0),MATCH((CUADRO!Q$5&amp;$E1032),'Hoja de Trabajo para listado'!$CD$151:$DC$151,0)),0)</f>
        <v>0</v>
      </c>
      <c r="R1032" s="255">
        <f t="shared" ca="1" si="32"/>
        <v>0</v>
      </c>
      <c r="S1032" s="262"/>
      <c r="T1032" s="255">
        <f ca="1">+T1033</f>
        <v>0</v>
      </c>
      <c r="U1032" s="254">
        <f t="shared" si="33"/>
        <v>1</v>
      </c>
      <c r="V1032" s="362" t="str">
        <f>+VLOOKUP(A1032,bd_lista!$A$3:$E$590,5,FALSE)</f>
        <v>Gobiernos Autonomos Municipales</v>
      </c>
      <c r="W1032" s="361" t="str">
        <f>+V1032</f>
        <v>Gobiernos Autonomos Municipales</v>
      </c>
      <c r="X1032" s="254">
        <f>+VLOOKUP(A1032,[2]Sheet1!$A$13:$D$744,4,FALSE)</f>
        <v>0</v>
      </c>
      <c r="Y1032" s="254" t="e">
        <f>+VLOOKUP(X1032,bd_lista!$A$3:$C$590,3,FALSE)</f>
        <v>#N/A</v>
      </c>
      <c r="Z1032" s="316">
        <f>+X1032</f>
        <v>0</v>
      </c>
      <c r="AA1032" s="317" t="e">
        <f>+Y1032</f>
        <v>#N/A</v>
      </c>
    </row>
    <row r="1033" spans="1:27" customFormat="1" ht="15" hidden="1" customHeight="1">
      <c r="A1033" s="32">
        <v>1904</v>
      </c>
      <c r="B1033" s="307"/>
      <c r="C1033" s="259" t="str">
        <f>+VLOOKUP(A1033,bd_lista!$A$3:$C$590,3,FALSE)</f>
        <v>Gobierno Autónomo Municipal de Bella Flor</v>
      </c>
      <c r="D1033" s="362"/>
      <c r="E1033" s="256" t="s">
        <v>1314</v>
      </c>
      <c r="F1033" s="255">
        <f ca="1">+IFERROR(INDEX('Hoja de Trabajo para listado'!$A$155:$Z$1048576,MATCH($A1033,'Hoja de Trabajo para listado'!$A$155:$A$1048576,0),MATCH((CUADRO!F$5&amp;$E1033),'Hoja de Trabajo para listado'!$A$151:$Z$151,0)),0)+IFERROR(INDEX('Hoja de Trabajo para listado'!$AB$155:$BA$1048576,MATCH($A1033,'Hoja de Trabajo para listado'!$AB$155:$AB$1048576,0),MATCH((CUADRO!F$5&amp;$E1033),'Hoja de Trabajo para listado'!$AB$151:$BA$151,0)),0)+IFERROR(INDEX('Hoja de Trabajo para listado'!$BC$155:$CB$1048576,MATCH($A1033,'Hoja de Trabajo para listado'!$BC$155:$BC$1048576,0),MATCH((CUADRO!F$5&amp;$E1033),'Hoja de Trabajo para listado'!$BC$151:$CB$151,0)),0)+IFERROR(INDEX('Hoja de Trabajo para listado'!$DE$153:$DG$274,MATCH($A1033,'Hoja de Trabajo para listado'!$DE$153:$DE$1048576,0),MATCH((CUADRO!F$5&amp;$E1033),'Hoja de Trabajo para listado'!$DE$151:$DG$151,0)),0)+IFERROR(INDEX('Hoja de Trabajo para listado'!$CD$155:$DC$1048576,MATCH($A1033,'Hoja de Trabajo para listado'!$CD$155:$CD$1048576,0),MATCH((CUADRO!F$5&amp;$E1033),'Hoja de Trabajo para listado'!$CD$151:$DC$151,0)),0)</f>
        <v>0</v>
      </c>
      <c r="G1033" s="255">
        <f ca="1">+IFERROR(INDEX('Hoja de Trabajo para listado'!$A$155:$Z$1048576,MATCH($A1033,'Hoja de Trabajo para listado'!$A$155:$A$1048576,0),MATCH((CUADRO!G$5&amp;$E1033),'Hoja de Trabajo para listado'!$A$151:$Z$151,0)),0)+IFERROR(INDEX('Hoja de Trabajo para listado'!$AB$155:$BA$1048576,MATCH($A1033,'Hoja de Trabajo para listado'!$AB$155:$AB$1048576,0),MATCH((CUADRO!G$5&amp;$E1033),'Hoja de Trabajo para listado'!$AB$151:$BA$151,0)),0)+IFERROR(INDEX('Hoja de Trabajo para listado'!$BC$155:$CB$1048576,MATCH($A1033,'Hoja de Trabajo para listado'!$BC$155:$BC$1048576,0),MATCH((CUADRO!G$5&amp;$E1033),'Hoja de Trabajo para listado'!$BC$151:$CB$151,0)),0)+IFERROR(INDEX('Hoja de Trabajo para listado'!$DE$153:$DG$274,MATCH($A1033,'Hoja de Trabajo para listado'!$DE$153:$DE$1048576,0),MATCH((CUADRO!G$5&amp;$E1033),'Hoja de Trabajo para listado'!$DE$151:$DG$151,0)),0)+IFERROR(INDEX('Hoja de Trabajo para listado'!$CD$155:$DC$1048576,MATCH($A1033,'Hoja de Trabajo para listado'!$CD$155:$CD$1048576,0),MATCH((CUADRO!G$5&amp;$E1033),'Hoja de Trabajo para listado'!$CD$151:$DC$151,0)),0)</f>
        <v>0</v>
      </c>
      <c r="H1033" s="255">
        <f ca="1">+IFERROR(INDEX('Hoja de Trabajo para listado'!$A$155:$Z$1048576,MATCH($A1033,'Hoja de Trabajo para listado'!$A$155:$A$1048576,0),MATCH((CUADRO!H$5&amp;$E1033),'Hoja de Trabajo para listado'!$A$151:$Z$151,0)),0)+IFERROR(INDEX('Hoja de Trabajo para listado'!$AB$155:$BA$1048576,MATCH($A1033,'Hoja de Trabajo para listado'!$AB$155:$AB$1048576,0),MATCH((CUADRO!H$5&amp;$E1033),'Hoja de Trabajo para listado'!$AB$151:$BA$151,0)),0)+IFERROR(INDEX('Hoja de Trabajo para listado'!$BC$155:$CB$1048576,MATCH($A1033,'Hoja de Trabajo para listado'!$BC$155:$BC$1048576,0),MATCH((CUADRO!H$5&amp;$E1033),'Hoja de Trabajo para listado'!$BC$151:$CB$151,0)),0)+IFERROR(INDEX('Hoja de Trabajo para listado'!$DE$153:$DG$274,MATCH($A1033,'Hoja de Trabajo para listado'!$DE$153:$DE$1048576,0),MATCH((CUADRO!H$5&amp;$E1033),'Hoja de Trabajo para listado'!$DE$151:$DG$151,0)),0)+IFERROR(INDEX('Hoja de Trabajo para listado'!$CD$155:$DC$1048576,MATCH($A1033,'Hoja de Trabajo para listado'!$CD$155:$CD$1048576,0),MATCH((CUADRO!H$5&amp;$E1033),'Hoja de Trabajo para listado'!$CD$151:$DC$151,0)),0)</f>
        <v>0</v>
      </c>
      <c r="I1033" s="255">
        <f ca="1">+IFERROR(INDEX('Hoja de Trabajo para listado'!$A$155:$Z$1048576,MATCH($A1033,'Hoja de Trabajo para listado'!$A$155:$A$1048576,0),MATCH((CUADRO!I$5&amp;$E1033),'Hoja de Trabajo para listado'!$A$151:$Z$151,0)),0)+IFERROR(INDEX('Hoja de Trabajo para listado'!$AB$155:$BA$1048576,MATCH($A1033,'Hoja de Trabajo para listado'!$AB$155:$AB$1048576,0),MATCH((CUADRO!I$5&amp;$E1033),'Hoja de Trabajo para listado'!$AB$151:$BA$151,0)),0)+IFERROR(INDEX('Hoja de Trabajo para listado'!$BC$155:$CB$1048576,MATCH($A1033,'Hoja de Trabajo para listado'!$BC$155:$BC$1048576,0),MATCH((CUADRO!I$5&amp;$E1033),'Hoja de Trabajo para listado'!$BC$151:$CB$151,0)),0)+IFERROR(INDEX('Hoja de Trabajo para listado'!$DE$153:$DG$274,MATCH($A1033,'Hoja de Trabajo para listado'!$DE$153:$DE$1048576,0),MATCH((CUADRO!I$5&amp;$E1033),'Hoja de Trabajo para listado'!$DE$151:$DG$151,0)),0)+IFERROR(INDEX('Hoja de Trabajo para listado'!$CD$155:$DC$1048576,MATCH($A1033,'Hoja de Trabajo para listado'!$CD$155:$CD$1048576,0),MATCH((CUADRO!I$5&amp;$E1033),'Hoja de Trabajo para listado'!$CD$151:$DC$151,0)),0)</f>
        <v>0</v>
      </c>
      <c r="J1033" s="255">
        <f ca="1">+IFERROR(INDEX('Hoja de Trabajo para listado'!$A$155:$Z$1048576,MATCH($A1033,'Hoja de Trabajo para listado'!$A$155:$A$1048576,0),MATCH((CUADRO!J$5&amp;$E1033),'Hoja de Trabajo para listado'!$A$151:$Z$151,0)),0)+IFERROR(INDEX('Hoja de Trabajo para listado'!$AB$155:$BA$1048576,MATCH($A1033,'Hoja de Trabajo para listado'!$AB$155:$AB$1048576,0),MATCH((CUADRO!J$5&amp;$E1033),'Hoja de Trabajo para listado'!$AB$151:$BA$151,0)),0)+IFERROR(INDEX('Hoja de Trabajo para listado'!$BC$155:$CB$1048576,MATCH($A1033,'Hoja de Trabajo para listado'!$BC$155:$BC$1048576,0),MATCH((CUADRO!J$5&amp;$E1033),'Hoja de Trabajo para listado'!$BC$151:$CB$151,0)),0)+IFERROR(INDEX('Hoja de Trabajo para listado'!$DE$153:$DG$274,MATCH($A1033,'Hoja de Trabajo para listado'!$DE$153:$DE$1048576,0),MATCH((CUADRO!J$5&amp;$E1033),'Hoja de Trabajo para listado'!$DE$151:$DG$151,0)),0)+IFERROR(INDEX('Hoja de Trabajo para listado'!$CD$155:$DC$1048576,MATCH($A1033,'Hoja de Trabajo para listado'!$CD$155:$CD$1048576,0),MATCH((CUADRO!J$5&amp;$E1033),'Hoja de Trabajo para listado'!$CD$151:$DC$151,0)),0)</f>
        <v>0</v>
      </c>
      <c r="K1033" s="255">
        <f ca="1">+IFERROR(INDEX('Hoja de Trabajo para listado'!$A$155:$Z$1048576,MATCH($A1033,'Hoja de Trabajo para listado'!$A$155:$A$1048576,0),MATCH((CUADRO!K$5&amp;$E1033),'Hoja de Trabajo para listado'!$A$151:$Z$151,0)),0)+IFERROR(INDEX('Hoja de Trabajo para listado'!$AB$155:$BA$1048576,MATCH($A1033,'Hoja de Trabajo para listado'!$AB$155:$AB$1048576,0),MATCH((CUADRO!K$5&amp;$E1033),'Hoja de Trabajo para listado'!$AB$151:$BA$151,0)),0)+IFERROR(INDEX('Hoja de Trabajo para listado'!$BC$155:$CB$1048576,MATCH($A1033,'Hoja de Trabajo para listado'!$BC$155:$BC$1048576,0),MATCH((CUADRO!K$5&amp;$E1033),'Hoja de Trabajo para listado'!$BC$151:$CB$151,0)),0)+IFERROR(INDEX('Hoja de Trabajo para listado'!$DE$153:$DG$274,MATCH($A1033,'Hoja de Trabajo para listado'!$DE$153:$DE$1048576,0),MATCH((CUADRO!K$5&amp;$E1033),'Hoja de Trabajo para listado'!$DE$151:$DG$151,0)),0)+IFERROR(INDEX('Hoja de Trabajo para listado'!$CD$155:$DC$1048576,MATCH($A1033,'Hoja de Trabajo para listado'!$CD$155:$CD$1048576,0),MATCH((CUADRO!K$5&amp;$E1033),'Hoja de Trabajo para listado'!$CD$151:$DC$151,0)),0)</f>
        <v>0</v>
      </c>
      <c r="L1033" s="255">
        <f ca="1">+IFERROR(INDEX('Hoja de Trabajo para listado'!$A$155:$Z$1048576,MATCH($A1033,'Hoja de Trabajo para listado'!$A$155:$A$1048576,0),MATCH((CUADRO!L$5&amp;$E1033),'Hoja de Trabajo para listado'!$A$151:$Z$151,0)),0)+IFERROR(INDEX('Hoja de Trabajo para listado'!$AB$155:$BA$1048576,MATCH($A1033,'Hoja de Trabajo para listado'!$AB$155:$AB$1048576,0),MATCH((CUADRO!L$5&amp;$E1033),'Hoja de Trabajo para listado'!$AB$151:$BA$151,0)),0)+IFERROR(INDEX('Hoja de Trabajo para listado'!$BC$155:$CB$1048576,MATCH($A1033,'Hoja de Trabajo para listado'!$BC$155:$BC$1048576,0),MATCH((CUADRO!L$5&amp;$E1033),'Hoja de Trabajo para listado'!$BC$151:$CB$151,0)),0)+IFERROR(INDEX('Hoja de Trabajo para listado'!$DE$153:$DG$274,MATCH($A1033,'Hoja de Trabajo para listado'!$DE$153:$DE$1048576,0),MATCH((CUADRO!L$5&amp;$E1033),'Hoja de Trabajo para listado'!$DE$151:$DG$151,0)),0)+IFERROR(INDEX('Hoja de Trabajo para listado'!$CD$155:$DC$1048576,MATCH($A1033,'Hoja de Trabajo para listado'!$CD$155:$CD$1048576,0),MATCH((CUADRO!L$5&amp;$E1033),'Hoja de Trabajo para listado'!$CD$151:$DC$151,0)),0)</f>
        <v>0</v>
      </c>
      <c r="M1033" s="255">
        <f ca="1">+IFERROR(INDEX('Hoja de Trabajo para listado'!$A$155:$Z$1048576,MATCH($A1033,'Hoja de Trabajo para listado'!$A$155:$A$1048576,0),MATCH((CUADRO!M$5&amp;$E1033),'Hoja de Trabajo para listado'!$A$151:$Z$151,0)),0)+IFERROR(INDEX('Hoja de Trabajo para listado'!$AB$155:$BA$1048576,MATCH($A1033,'Hoja de Trabajo para listado'!$AB$155:$AB$1048576,0),MATCH((CUADRO!M$5&amp;$E1033),'Hoja de Trabajo para listado'!$AB$151:$BA$151,0)),0)+IFERROR(INDEX('Hoja de Trabajo para listado'!$BC$155:$CB$1048576,MATCH($A1033,'Hoja de Trabajo para listado'!$BC$155:$BC$1048576,0),MATCH((CUADRO!M$5&amp;$E1033),'Hoja de Trabajo para listado'!$BC$151:$CB$151,0)),0)+IFERROR(INDEX('Hoja de Trabajo para listado'!$DE$153:$DG$274,MATCH($A1033,'Hoja de Trabajo para listado'!$DE$153:$DE$1048576,0),MATCH((CUADRO!M$5&amp;$E1033),'Hoja de Trabajo para listado'!$DE$151:$DG$151,0)),0)+IFERROR(INDEX('Hoja de Trabajo para listado'!$CD$155:$DC$1048576,MATCH($A1033,'Hoja de Trabajo para listado'!$CD$155:$CD$1048576,0),MATCH((CUADRO!M$5&amp;$E1033),'Hoja de Trabajo para listado'!$CD$151:$DC$151,0)),0)</f>
        <v>0</v>
      </c>
      <c r="N1033" s="255">
        <f ca="1">+IFERROR(INDEX('Hoja de Trabajo para listado'!$A$155:$Z$1048576,MATCH($A1033,'Hoja de Trabajo para listado'!$A$155:$A$1048576,0),MATCH((CUADRO!N$5&amp;$E1033),'Hoja de Trabajo para listado'!$A$151:$Z$151,0)),0)+IFERROR(INDEX('Hoja de Trabajo para listado'!$AB$155:$BA$1048576,MATCH($A1033,'Hoja de Trabajo para listado'!$AB$155:$AB$1048576,0),MATCH((CUADRO!N$5&amp;$E1033),'Hoja de Trabajo para listado'!$AB$151:$BA$151,0)),0)+IFERROR(INDEX('Hoja de Trabajo para listado'!$BC$155:$CB$1048576,MATCH($A1033,'Hoja de Trabajo para listado'!$BC$155:$BC$1048576,0),MATCH((CUADRO!N$5&amp;$E1033),'Hoja de Trabajo para listado'!$BC$151:$CB$151,0)),0)+IFERROR(INDEX('Hoja de Trabajo para listado'!$DE$153:$DG$274,MATCH($A1033,'Hoja de Trabajo para listado'!$DE$153:$DE$1048576,0),MATCH((CUADRO!N$5&amp;$E1033),'Hoja de Trabajo para listado'!$DE$151:$DG$151,0)),0)+IFERROR(INDEX('Hoja de Trabajo para listado'!$CD$155:$DC$1048576,MATCH($A1033,'Hoja de Trabajo para listado'!$CD$155:$CD$1048576,0),MATCH((CUADRO!N$5&amp;$E1033),'Hoja de Trabajo para listado'!$CD$151:$DC$151,0)),0)</f>
        <v>0</v>
      </c>
      <c r="O1033" s="255">
        <f ca="1">+IFERROR(INDEX('Hoja de Trabajo para listado'!$A$155:$Z$1048576,MATCH($A1033,'Hoja de Trabajo para listado'!$A$155:$A$1048576,0),MATCH((CUADRO!O$5&amp;$E1033),'Hoja de Trabajo para listado'!$A$151:$Z$151,0)),0)+IFERROR(INDEX('Hoja de Trabajo para listado'!$AB$155:$BA$1048576,MATCH($A1033,'Hoja de Trabajo para listado'!$AB$155:$AB$1048576,0),MATCH((CUADRO!O$5&amp;$E1033),'Hoja de Trabajo para listado'!$AB$151:$BA$151,0)),0)+IFERROR(INDEX('Hoja de Trabajo para listado'!$BC$155:$CB$1048576,MATCH($A1033,'Hoja de Trabajo para listado'!$BC$155:$BC$1048576,0),MATCH((CUADRO!O$5&amp;$E1033),'Hoja de Trabajo para listado'!$BC$151:$CB$151,0)),0)+IFERROR(INDEX('Hoja de Trabajo para listado'!$DE$153:$DG$274,MATCH($A1033,'Hoja de Trabajo para listado'!$DE$153:$DE$1048576,0),MATCH((CUADRO!O$5&amp;$E1033),'Hoja de Trabajo para listado'!$DE$151:$DG$151,0)),0)+IFERROR(INDEX('Hoja de Trabajo para listado'!$CD$155:$DC$1048576,MATCH($A1033,'Hoja de Trabajo para listado'!$CD$155:$CD$1048576,0),MATCH((CUADRO!O$5&amp;$E1033),'Hoja de Trabajo para listado'!$CD$151:$DC$151,0)),0)</f>
        <v>0</v>
      </c>
      <c r="P1033" s="255">
        <f ca="1">+IFERROR(INDEX('Hoja de Trabajo para listado'!$A$155:$Z$1048576,MATCH($A1033,'Hoja de Trabajo para listado'!$A$155:$A$1048576,0),MATCH((CUADRO!P$5&amp;$E1033),'Hoja de Trabajo para listado'!$A$151:$Z$151,0)),0)+IFERROR(INDEX('Hoja de Trabajo para listado'!$AB$155:$BA$1048576,MATCH($A1033,'Hoja de Trabajo para listado'!$AB$155:$AB$1048576,0),MATCH((CUADRO!P$5&amp;$E1033),'Hoja de Trabajo para listado'!$AB$151:$BA$151,0)),0)+IFERROR(INDEX('Hoja de Trabajo para listado'!$BC$155:$CB$1048576,MATCH($A1033,'Hoja de Trabajo para listado'!$BC$155:$BC$1048576,0),MATCH((CUADRO!P$5&amp;$E1033),'Hoja de Trabajo para listado'!$BC$151:$CB$151,0)),0)+IFERROR(INDEX('Hoja de Trabajo para listado'!$DE$153:$DG$274,MATCH($A1033,'Hoja de Trabajo para listado'!$DE$153:$DE$1048576,0),MATCH((CUADRO!P$5&amp;$E1033),'Hoja de Trabajo para listado'!$DE$151:$DG$151,0)),0)+IFERROR(INDEX('Hoja de Trabajo para listado'!$CD$155:$DC$1048576,MATCH($A1033,'Hoja de Trabajo para listado'!$CD$155:$CD$1048576,0),MATCH((CUADRO!P$5&amp;$E1033),'Hoja de Trabajo para listado'!$CD$151:$DC$151,0)),0)</f>
        <v>0</v>
      </c>
      <c r="Q1033" s="255">
        <f ca="1">+IFERROR(INDEX('Hoja de Trabajo para listado'!$A$155:$Z$1048576,MATCH($A1033,'Hoja de Trabajo para listado'!$A$155:$A$1048576,0),MATCH((CUADRO!Q$5&amp;$E1033),'Hoja de Trabajo para listado'!$A$151:$Z$151,0)),0)+IFERROR(INDEX('Hoja de Trabajo para listado'!$AB$155:$BA$1048576,MATCH($A1033,'Hoja de Trabajo para listado'!$AB$155:$AB$1048576,0),MATCH((CUADRO!Q$5&amp;$E1033),'Hoja de Trabajo para listado'!$AB$151:$BA$151,0)),0)+IFERROR(INDEX('Hoja de Trabajo para listado'!$BC$155:$CB$1048576,MATCH($A1033,'Hoja de Trabajo para listado'!$BC$155:$BC$1048576,0),MATCH((CUADRO!Q$5&amp;$E1033),'Hoja de Trabajo para listado'!$BC$151:$CB$151,0)),0)+IFERROR(INDEX('Hoja de Trabajo para listado'!$DE$153:$DG$274,MATCH($A1033,'Hoja de Trabajo para listado'!$DE$153:$DE$1048576,0),MATCH((CUADRO!Q$5&amp;$E1033),'Hoja de Trabajo para listado'!$DE$151:$DG$151,0)),0)+IFERROR(INDEX('Hoja de Trabajo para listado'!$CD$155:$DC$1048576,MATCH($A1033,'Hoja de Trabajo para listado'!$CD$155:$CD$1048576,0),MATCH((CUADRO!Q$5&amp;$E1033),'Hoja de Trabajo para listado'!$CD$151:$DC$151,0)),0)</f>
        <v>0</v>
      </c>
      <c r="R1033" s="255">
        <f t="shared" ca="1" si="32"/>
        <v>0</v>
      </c>
      <c r="S1033" s="262">
        <f ca="1">+R1032+R1033</f>
        <v>0</v>
      </c>
      <c r="T1033" s="255">
        <f ca="1">+S1033</f>
        <v>0</v>
      </c>
      <c r="U1033" s="254">
        <f t="shared" si="33"/>
        <v>2</v>
      </c>
      <c r="V1033" s="362" t="str">
        <f>+VLOOKUP(A1033,bd_lista!$A$3:$E$590,5,FALSE)</f>
        <v>Gobiernos Autonomos Municipales</v>
      </c>
      <c r="W1033" s="362"/>
      <c r="X1033" s="254">
        <f>+VLOOKUP(A1033,[2]Sheet1!$A$13:$D$744,4,FALSE)</f>
        <v>0</v>
      </c>
      <c r="Y1033" s="254" t="e">
        <f>+VLOOKUP(X1033,bd_lista!$A$3:$C$590,3,FALSE)</f>
        <v>#N/A</v>
      </c>
      <c r="Z1033" s="314"/>
      <c r="AA1033" s="315"/>
    </row>
    <row r="1034" spans="1:27" customFormat="1" ht="15" hidden="1" customHeight="1">
      <c r="A1034" s="32">
        <v>1905</v>
      </c>
      <c r="B1034" s="306">
        <f>+A1034</f>
        <v>1905</v>
      </c>
      <c r="C1034" s="259" t="str">
        <f>+VLOOKUP(A1034,bd_lista!$A$3:$C$590,3,FALSE)</f>
        <v>Gobierno Autónomo Municipal de Puerto Rico</v>
      </c>
      <c r="D1034" s="361" t="str">
        <f>+C1034</f>
        <v>Gobierno Autónomo Municipal de Puerto Rico</v>
      </c>
      <c r="E1034" s="254" t="s">
        <v>1313</v>
      </c>
      <c r="F1034" s="255">
        <f ca="1">+IFERROR(INDEX('Hoja de Trabajo para listado'!$A$155:$Z$1048576,MATCH($A1034,'Hoja de Trabajo para listado'!$A$155:$A$1048576,0),MATCH((CUADRO!F$5&amp;$E1034),'Hoja de Trabajo para listado'!$A$151:$Z$151,0)),0)+IFERROR(INDEX('Hoja de Trabajo para listado'!$AB$155:$BA$1048576,MATCH($A1034,'Hoja de Trabajo para listado'!$AB$155:$AB$1048576,0),MATCH((CUADRO!F$5&amp;$E1034),'Hoja de Trabajo para listado'!$AB$151:$BA$151,0)),0)+IFERROR(INDEX('Hoja de Trabajo para listado'!$BC$155:$CB$1048576,MATCH($A1034,'Hoja de Trabajo para listado'!$BC$155:$BC$1048576,0),MATCH((CUADRO!F$5&amp;$E1034),'Hoja de Trabajo para listado'!$BC$151:$CB$151,0)),0)+IFERROR(INDEX('Hoja de Trabajo para listado'!$DE$153:$DG$274,MATCH($A1034,'Hoja de Trabajo para listado'!$DE$153:$DE$1048576,0),MATCH((CUADRO!F$5&amp;$E1034),'Hoja de Trabajo para listado'!$DE$151:$DG$151,0)),0)+IFERROR(INDEX('Hoja de Trabajo para listado'!$CD$155:$DC$1048576,MATCH($A1034,'Hoja de Trabajo para listado'!$CD$155:$CD$1048576,0),MATCH((CUADRO!F$5&amp;$E1034),'Hoja de Trabajo para listado'!$CD$151:$DC$151,0)),0)</f>
        <v>0</v>
      </c>
      <c r="G1034" s="255">
        <f ca="1">+IFERROR(INDEX('Hoja de Trabajo para listado'!$A$155:$Z$1048576,MATCH($A1034,'Hoja de Trabajo para listado'!$A$155:$A$1048576,0),MATCH((CUADRO!G$5&amp;$E1034),'Hoja de Trabajo para listado'!$A$151:$Z$151,0)),0)+IFERROR(INDEX('Hoja de Trabajo para listado'!$AB$155:$BA$1048576,MATCH($A1034,'Hoja de Trabajo para listado'!$AB$155:$AB$1048576,0),MATCH((CUADRO!G$5&amp;$E1034),'Hoja de Trabajo para listado'!$AB$151:$BA$151,0)),0)+IFERROR(INDEX('Hoja de Trabajo para listado'!$BC$155:$CB$1048576,MATCH($A1034,'Hoja de Trabajo para listado'!$BC$155:$BC$1048576,0),MATCH((CUADRO!G$5&amp;$E1034),'Hoja de Trabajo para listado'!$BC$151:$CB$151,0)),0)+IFERROR(INDEX('Hoja de Trabajo para listado'!$DE$153:$DG$274,MATCH($A1034,'Hoja de Trabajo para listado'!$DE$153:$DE$1048576,0),MATCH((CUADRO!G$5&amp;$E1034),'Hoja de Trabajo para listado'!$DE$151:$DG$151,0)),0)+IFERROR(INDEX('Hoja de Trabajo para listado'!$CD$155:$DC$1048576,MATCH($A1034,'Hoja de Trabajo para listado'!$CD$155:$CD$1048576,0),MATCH((CUADRO!G$5&amp;$E1034),'Hoja de Trabajo para listado'!$CD$151:$DC$151,0)),0)</f>
        <v>0</v>
      </c>
      <c r="H1034" s="255">
        <f ca="1">+IFERROR(INDEX('Hoja de Trabajo para listado'!$A$155:$Z$1048576,MATCH($A1034,'Hoja de Trabajo para listado'!$A$155:$A$1048576,0),MATCH((CUADRO!H$5&amp;$E1034),'Hoja de Trabajo para listado'!$A$151:$Z$151,0)),0)+IFERROR(INDEX('Hoja de Trabajo para listado'!$AB$155:$BA$1048576,MATCH($A1034,'Hoja de Trabajo para listado'!$AB$155:$AB$1048576,0),MATCH((CUADRO!H$5&amp;$E1034),'Hoja de Trabajo para listado'!$AB$151:$BA$151,0)),0)+IFERROR(INDEX('Hoja de Trabajo para listado'!$BC$155:$CB$1048576,MATCH($A1034,'Hoja de Trabajo para listado'!$BC$155:$BC$1048576,0),MATCH((CUADRO!H$5&amp;$E1034),'Hoja de Trabajo para listado'!$BC$151:$CB$151,0)),0)+IFERROR(INDEX('Hoja de Trabajo para listado'!$DE$153:$DG$274,MATCH($A1034,'Hoja de Trabajo para listado'!$DE$153:$DE$1048576,0),MATCH((CUADRO!H$5&amp;$E1034),'Hoja de Trabajo para listado'!$DE$151:$DG$151,0)),0)+IFERROR(INDEX('Hoja de Trabajo para listado'!$CD$155:$DC$1048576,MATCH($A1034,'Hoja de Trabajo para listado'!$CD$155:$CD$1048576,0),MATCH((CUADRO!H$5&amp;$E1034),'Hoja de Trabajo para listado'!$CD$151:$DC$151,0)),0)</f>
        <v>0</v>
      </c>
      <c r="I1034" s="255">
        <f ca="1">+IFERROR(INDEX('Hoja de Trabajo para listado'!$A$155:$Z$1048576,MATCH($A1034,'Hoja de Trabajo para listado'!$A$155:$A$1048576,0),MATCH((CUADRO!I$5&amp;$E1034),'Hoja de Trabajo para listado'!$A$151:$Z$151,0)),0)+IFERROR(INDEX('Hoja de Trabajo para listado'!$AB$155:$BA$1048576,MATCH($A1034,'Hoja de Trabajo para listado'!$AB$155:$AB$1048576,0),MATCH((CUADRO!I$5&amp;$E1034),'Hoja de Trabajo para listado'!$AB$151:$BA$151,0)),0)+IFERROR(INDEX('Hoja de Trabajo para listado'!$BC$155:$CB$1048576,MATCH($A1034,'Hoja de Trabajo para listado'!$BC$155:$BC$1048576,0),MATCH((CUADRO!I$5&amp;$E1034),'Hoja de Trabajo para listado'!$BC$151:$CB$151,0)),0)+IFERROR(INDEX('Hoja de Trabajo para listado'!$DE$153:$DG$274,MATCH($A1034,'Hoja de Trabajo para listado'!$DE$153:$DE$1048576,0),MATCH((CUADRO!I$5&amp;$E1034),'Hoja de Trabajo para listado'!$DE$151:$DG$151,0)),0)+IFERROR(INDEX('Hoja de Trabajo para listado'!$CD$155:$DC$1048576,MATCH($A1034,'Hoja de Trabajo para listado'!$CD$155:$CD$1048576,0),MATCH((CUADRO!I$5&amp;$E1034),'Hoja de Trabajo para listado'!$CD$151:$DC$151,0)),0)</f>
        <v>0</v>
      </c>
      <c r="J1034" s="255">
        <f ca="1">+IFERROR(INDEX('Hoja de Trabajo para listado'!$A$155:$Z$1048576,MATCH($A1034,'Hoja de Trabajo para listado'!$A$155:$A$1048576,0),MATCH((CUADRO!J$5&amp;$E1034),'Hoja de Trabajo para listado'!$A$151:$Z$151,0)),0)+IFERROR(INDEX('Hoja de Trabajo para listado'!$AB$155:$BA$1048576,MATCH($A1034,'Hoja de Trabajo para listado'!$AB$155:$AB$1048576,0),MATCH((CUADRO!J$5&amp;$E1034),'Hoja de Trabajo para listado'!$AB$151:$BA$151,0)),0)+IFERROR(INDEX('Hoja de Trabajo para listado'!$BC$155:$CB$1048576,MATCH($A1034,'Hoja de Trabajo para listado'!$BC$155:$BC$1048576,0),MATCH((CUADRO!J$5&amp;$E1034),'Hoja de Trabajo para listado'!$BC$151:$CB$151,0)),0)+IFERROR(INDEX('Hoja de Trabajo para listado'!$DE$153:$DG$274,MATCH($A1034,'Hoja de Trabajo para listado'!$DE$153:$DE$1048576,0),MATCH((CUADRO!J$5&amp;$E1034),'Hoja de Trabajo para listado'!$DE$151:$DG$151,0)),0)+IFERROR(INDEX('Hoja de Trabajo para listado'!$CD$155:$DC$1048576,MATCH($A1034,'Hoja de Trabajo para listado'!$CD$155:$CD$1048576,0),MATCH((CUADRO!J$5&amp;$E1034),'Hoja de Trabajo para listado'!$CD$151:$DC$151,0)),0)</f>
        <v>0</v>
      </c>
      <c r="K1034" s="255">
        <f ca="1">+IFERROR(INDEX('Hoja de Trabajo para listado'!$A$155:$Z$1048576,MATCH($A1034,'Hoja de Trabajo para listado'!$A$155:$A$1048576,0),MATCH((CUADRO!K$5&amp;$E1034),'Hoja de Trabajo para listado'!$A$151:$Z$151,0)),0)+IFERROR(INDEX('Hoja de Trabajo para listado'!$AB$155:$BA$1048576,MATCH($A1034,'Hoja de Trabajo para listado'!$AB$155:$AB$1048576,0),MATCH((CUADRO!K$5&amp;$E1034),'Hoja de Trabajo para listado'!$AB$151:$BA$151,0)),0)+IFERROR(INDEX('Hoja de Trabajo para listado'!$BC$155:$CB$1048576,MATCH($A1034,'Hoja de Trabajo para listado'!$BC$155:$BC$1048576,0),MATCH((CUADRO!K$5&amp;$E1034),'Hoja de Trabajo para listado'!$BC$151:$CB$151,0)),0)+IFERROR(INDEX('Hoja de Trabajo para listado'!$DE$153:$DG$274,MATCH($A1034,'Hoja de Trabajo para listado'!$DE$153:$DE$1048576,0),MATCH((CUADRO!K$5&amp;$E1034),'Hoja de Trabajo para listado'!$DE$151:$DG$151,0)),0)+IFERROR(INDEX('Hoja de Trabajo para listado'!$CD$155:$DC$1048576,MATCH($A1034,'Hoja de Trabajo para listado'!$CD$155:$CD$1048576,0),MATCH((CUADRO!K$5&amp;$E1034),'Hoja de Trabajo para listado'!$CD$151:$DC$151,0)),0)</f>
        <v>0</v>
      </c>
      <c r="L1034" s="255">
        <f ca="1">+IFERROR(INDEX('Hoja de Trabajo para listado'!$A$155:$Z$1048576,MATCH($A1034,'Hoja de Trabajo para listado'!$A$155:$A$1048576,0),MATCH((CUADRO!L$5&amp;$E1034),'Hoja de Trabajo para listado'!$A$151:$Z$151,0)),0)+IFERROR(INDEX('Hoja de Trabajo para listado'!$AB$155:$BA$1048576,MATCH($A1034,'Hoja de Trabajo para listado'!$AB$155:$AB$1048576,0),MATCH((CUADRO!L$5&amp;$E1034),'Hoja de Trabajo para listado'!$AB$151:$BA$151,0)),0)+IFERROR(INDEX('Hoja de Trabajo para listado'!$BC$155:$CB$1048576,MATCH($A1034,'Hoja de Trabajo para listado'!$BC$155:$BC$1048576,0),MATCH((CUADRO!L$5&amp;$E1034),'Hoja de Trabajo para listado'!$BC$151:$CB$151,0)),0)+IFERROR(INDEX('Hoja de Trabajo para listado'!$DE$153:$DG$274,MATCH($A1034,'Hoja de Trabajo para listado'!$DE$153:$DE$1048576,0),MATCH((CUADRO!L$5&amp;$E1034),'Hoja de Trabajo para listado'!$DE$151:$DG$151,0)),0)+IFERROR(INDEX('Hoja de Trabajo para listado'!$CD$155:$DC$1048576,MATCH($A1034,'Hoja de Trabajo para listado'!$CD$155:$CD$1048576,0),MATCH((CUADRO!L$5&amp;$E1034),'Hoja de Trabajo para listado'!$CD$151:$DC$151,0)),0)</f>
        <v>0</v>
      </c>
      <c r="M1034" s="255">
        <f ca="1">+IFERROR(INDEX('Hoja de Trabajo para listado'!$A$155:$Z$1048576,MATCH($A1034,'Hoja de Trabajo para listado'!$A$155:$A$1048576,0),MATCH((CUADRO!M$5&amp;$E1034),'Hoja de Trabajo para listado'!$A$151:$Z$151,0)),0)+IFERROR(INDEX('Hoja de Trabajo para listado'!$AB$155:$BA$1048576,MATCH($A1034,'Hoja de Trabajo para listado'!$AB$155:$AB$1048576,0),MATCH((CUADRO!M$5&amp;$E1034),'Hoja de Trabajo para listado'!$AB$151:$BA$151,0)),0)+IFERROR(INDEX('Hoja de Trabajo para listado'!$BC$155:$CB$1048576,MATCH($A1034,'Hoja de Trabajo para listado'!$BC$155:$BC$1048576,0),MATCH((CUADRO!M$5&amp;$E1034),'Hoja de Trabajo para listado'!$BC$151:$CB$151,0)),0)+IFERROR(INDEX('Hoja de Trabajo para listado'!$DE$153:$DG$274,MATCH($A1034,'Hoja de Trabajo para listado'!$DE$153:$DE$1048576,0),MATCH((CUADRO!M$5&amp;$E1034),'Hoja de Trabajo para listado'!$DE$151:$DG$151,0)),0)+IFERROR(INDEX('Hoja de Trabajo para listado'!$CD$155:$DC$1048576,MATCH($A1034,'Hoja de Trabajo para listado'!$CD$155:$CD$1048576,0),MATCH((CUADRO!M$5&amp;$E1034),'Hoja de Trabajo para listado'!$CD$151:$DC$151,0)),0)</f>
        <v>0</v>
      </c>
      <c r="N1034" s="255">
        <f ca="1">+IFERROR(INDEX('Hoja de Trabajo para listado'!$A$155:$Z$1048576,MATCH($A1034,'Hoja de Trabajo para listado'!$A$155:$A$1048576,0),MATCH((CUADRO!N$5&amp;$E1034),'Hoja de Trabajo para listado'!$A$151:$Z$151,0)),0)+IFERROR(INDEX('Hoja de Trabajo para listado'!$AB$155:$BA$1048576,MATCH($A1034,'Hoja de Trabajo para listado'!$AB$155:$AB$1048576,0),MATCH((CUADRO!N$5&amp;$E1034),'Hoja de Trabajo para listado'!$AB$151:$BA$151,0)),0)+IFERROR(INDEX('Hoja de Trabajo para listado'!$BC$155:$CB$1048576,MATCH($A1034,'Hoja de Trabajo para listado'!$BC$155:$BC$1048576,0),MATCH((CUADRO!N$5&amp;$E1034),'Hoja de Trabajo para listado'!$BC$151:$CB$151,0)),0)+IFERROR(INDEX('Hoja de Trabajo para listado'!$DE$153:$DG$274,MATCH($A1034,'Hoja de Trabajo para listado'!$DE$153:$DE$1048576,0),MATCH((CUADRO!N$5&amp;$E1034),'Hoja de Trabajo para listado'!$DE$151:$DG$151,0)),0)+IFERROR(INDEX('Hoja de Trabajo para listado'!$CD$155:$DC$1048576,MATCH($A1034,'Hoja de Trabajo para listado'!$CD$155:$CD$1048576,0),MATCH((CUADRO!N$5&amp;$E1034),'Hoja de Trabajo para listado'!$CD$151:$DC$151,0)),0)</f>
        <v>0</v>
      </c>
      <c r="O1034" s="255">
        <f ca="1">+IFERROR(INDEX('Hoja de Trabajo para listado'!$A$155:$Z$1048576,MATCH($A1034,'Hoja de Trabajo para listado'!$A$155:$A$1048576,0),MATCH((CUADRO!O$5&amp;$E1034),'Hoja de Trabajo para listado'!$A$151:$Z$151,0)),0)+IFERROR(INDEX('Hoja de Trabajo para listado'!$AB$155:$BA$1048576,MATCH($A1034,'Hoja de Trabajo para listado'!$AB$155:$AB$1048576,0),MATCH((CUADRO!O$5&amp;$E1034),'Hoja de Trabajo para listado'!$AB$151:$BA$151,0)),0)+IFERROR(INDEX('Hoja de Trabajo para listado'!$BC$155:$CB$1048576,MATCH($A1034,'Hoja de Trabajo para listado'!$BC$155:$BC$1048576,0),MATCH((CUADRO!O$5&amp;$E1034),'Hoja de Trabajo para listado'!$BC$151:$CB$151,0)),0)+IFERROR(INDEX('Hoja de Trabajo para listado'!$DE$153:$DG$274,MATCH($A1034,'Hoja de Trabajo para listado'!$DE$153:$DE$1048576,0),MATCH((CUADRO!O$5&amp;$E1034),'Hoja de Trabajo para listado'!$DE$151:$DG$151,0)),0)+IFERROR(INDEX('Hoja de Trabajo para listado'!$CD$155:$DC$1048576,MATCH($A1034,'Hoja de Trabajo para listado'!$CD$155:$CD$1048576,0),MATCH((CUADRO!O$5&amp;$E1034),'Hoja de Trabajo para listado'!$CD$151:$DC$151,0)),0)</f>
        <v>0</v>
      </c>
      <c r="P1034" s="255">
        <f ca="1">+IFERROR(INDEX('Hoja de Trabajo para listado'!$A$155:$Z$1048576,MATCH($A1034,'Hoja de Trabajo para listado'!$A$155:$A$1048576,0),MATCH((CUADRO!P$5&amp;$E1034),'Hoja de Trabajo para listado'!$A$151:$Z$151,0)),0)+IFERROR(INDEX('Hoja de Trabajo para listado'!$AB$155:$BA$1048576,MATCH($A1034,'Hoja de Trabajo para listado'!$AB$155:$AB$1048576,0),MATCH((CUADRO!P$5&amp;$E1034),'Hoja de Trabajo para listado'!$AB$151:$BA$151,0)),0)+IFERROR(INDEX('Hoja de Trabajo para listado'!$BC$155:$CB$1048576,MATCH($A1034,'Hoja de Trabajo para listado'!$BC$155:$BC$1048576,0),MATCH((CUADRO!P$5&amp;$E1034),'Hoja de Trabajo para listado'!$BC$151:$CB$151,0)),0)+IFERROR(INDEX('Hoja de Trabajo para listado'!$DE$153:$DG$274,MATCH($A1034,'Hoja de Trabajo para listado'!$DE$153:$DE$1048576,0),MATCH((CUADRO!P$5&amp;$E1034),'Hoja de Trabajo para listado'!$DE$151:$DG$151,0)),0)+IFERROR(INDEX('Hoja de Trabajo para listado'!$CD$155:$DC$1048576,MATCH($A1034,'Hoja de Trabajo para listado'!$CD$155:$CD$1048576,0),MATCH((CUADRO!P$5&amp;$E1034),'Hoja de Trabajo para listado'!$CD$151:$DC$151,0)),0)</f>
        <v>0</v>
      </c>
      <c r="Q1034" s="255">
        <f ca="1">+IFERROR(INDEX('Hoja de Trabajo para listado'!$A$155:$Z$1048576,MATCH($A1034,'Hoja de Trabajo para listado'!$A$155:$A$1048576,0),MATCH((CUADRO!Q$5&amp;$E1034),'Hoja de Trabajo para listado'!$A$151:$Z$151,0)),0)+IFERROR(INDEX('Hoja de Trabajo para listado'!$AB$155:$BA$1048576,MATCH($A1034,'Hoja de Trabajo para listado'!$AB$155:$AB$1048576,0),MATCH((CUADRO!Q$5&amp;$E1034),'Hoja de Trabajo para listado'!$AB$151:$BA$151,0)),0)+IFERROR(INDEX('Hoja de Trabajo para listado'!$BC$155:$CB$1048576,MATCH($A1034,'Hoja de Trabajo para listado'!$BC$155:$BC$1048576,0),MATCH((CUADRO!Q$5&amp;$E1034),'Hoja de Trabajo para listado'!$BC$151:$CB$151,0)),0)+IFERROR(INDEX('Hoja de Trabajo para listado'!$DE$153:$DG$274,MATCH($A1034,'Hoja de Trabajo para listado'!$DE$153:$DE$1048576,0),MATCH((CUADRO!Q$5&amp;$E1034),'Hoja de Trabajo para listado'!$DE$151:$DG$151,0)),0)+IFERROR(INDEX('Hoja de Trabajo para listado'!$CD$155:$DC$1048576,MATCH($A1034,'Hoja de Trabajo para listado'!$CD$155:$CD$1048576,0),MATCH((CUADRO!Q$5&amp;$E1034),'Hoja de Trabajo para listado'!$CD$151:$DC$151,0)),0)</f>
        <v>0</v>
      </c>
      <c r="R1034" s="255">
        <f t="shared" ca="1" si="32"/>
        <v>0</v>
      </c>
      <c r="S1034" s="262"/>
      <c r="T1034" s="255">
        <f ca="1">+T1035</f>
        <v>0</v>
      </c>
      <c r="U1034" s="254">
        <f t="shared" si="33"/>
        <v>1</v>
      </c>
      <c r="V1034" s="362" t="str">
        <f>+VLOOKUP(A1034,bd_lista!$A$3:$E$590,5,FALSE)</f>
        <v>Gobiernos Autonomos Municipales</v>
      </c>
      <c r="W1034" s="361" t="str">
        <f>+V1034</f>
        <v>Gobiernos Autonomos Municipales</v>
      </c>
      <c r="X1034" s="254">
        <f>+VLOOKUP(A1034,[2]Sheet1!$A$13:$D$744,4,FALSE)</f>
        <v>0</v>
      </c>
      <c r="Y1034" s="254" t="e">
        <f>+VLOOKUP(X1034,bd_lista!$A$3:$C$590,3,FALSE)</f>
        <v>#N/A</v>
      </c>
      <c r="Z1034" s="316">
        <f>+X1034</f>
        <v>0</v>
      </c>
      <c r="AA1034" s="317" t="e">
        <f>+Y1034</f>
        <v>#N/A</v>
      </c>
    </row>
    <row r="1035" spans="1:27" customFormat="1" ht="15" hidden="1" customHeight="1">
      <c r="A1035" s="32">
        <v>1905</v>
      </c>
      <c r="B1035" s="307"/>
      <c r="C1035" s="259" t="str">
        <f>+VLOOKUP(A1035,bd_lista!$A$3:$C$590,3,FALSE)</f>
        <v>Gobierno Autónomo Municipal de Puerto Rico</v>
      </c>
      <c r="D1035" s="362"/>
      <c r="E1035" s="256" t="s">
        <v>1314</v>
      </c>
      <c r="F1035" s="255">
        <f ca="1">+IFERROR(INDEX('Hoja de Trabajo para listado'!$A$155:$Z$1048576,MATCH($A1035,'Hoja de Trabajo para listado'!$A$155:$A$1048576,0),MATCH((CUADRO!F$5&amp;$E1035),'Hoja de Trabajo para listado'!$A$151:$Z$151,0)),0)+IFERROR(INDEX('Hoja de Trabajo para listado'!$AB$155:$BA$1048576,MATCH($A1035,'Hoja de Trabajo para listado'!$AB$155:$AB$1048576,0),MATCH((CUADRO!F$5&amp;$E1035),'Hoja de Trabajo para listado'!$AB$151:$BA$151,0)),0)+IFERROR(INDEX('Hoja de Trabajo para listado'!$BC$155:$CB$1048576,MATCH($A1035,'Hoja de Trabajo para listado'!$BC$155:$BC$1048576,0),MATCH((CUADRO!F$5&amp;$E1035),'Hoja de Trabajo para listado'!$BC$151:$CB$151,0)),0)+IFERROR(INDEX('Hoja de Trabajo para listado'!$DE$153:$DG$274,MATCH($A1035,'Hoja de Trabajo para listado'!$DE$153:$DE$1048576,0),MATCH((CUADRO!F$5&amp;$E1035),'Hoja de Trabajo para listado'!$DE$151:$DG$151,0)),0)+IFERROR(INDEX('Hoja de Trabajo para listado'!$CD$155:$DC$1048576,MATCH($A1035,'Hoja de Trabajo para listado'!$CD$155:$CD$1048576,0),MATCH((CUADRO!F$5&amp;$E1035),'Hoja de Trabajo para listado'!$CD$151:$DC$151,0)),0)</f>
        <v>0</v>
      </c>
      <c r="G1035" s="255">
        <f ca="1">+IFERROR(INDEX('Hoja de Trabajo para listado'!$A$155:$Z$1048576,MATCH($A1035,'Hoja de Trabajo para listado'!$A$155:$A$1048576,0),MATCH((CUADRO!G$5&amp;$E1035),'Hoja de Trabajo para listado'!$A$151:$Z$151,0)),0)+IFERROR(INDEX('Hoja de Trabajo para listado'!$AB$155:$BA$1048576,MATCH($A1035,'Hoja de Trabajo para listado'!$AB$155:$AB$1048576,0),MATCH((CUADRO!G$5&amp;$E1035),'Hoja de Trabajo para listado'!$AB$151:$BA$151,0)),0)+IFERROR(INDEX('Hoja de Trabajo para listado'!$BC$155:$CB$1048576,MATCH($A1035,'Hoja de Trabajo para listado'!$BC$155:$BC$1048576,0),MATCH((CUADRO!G$5&amp;$E1035),'Hoja de Trabajo para listado'!$BC$151:$CB$151,0)),0)+IFERROR(INDEX('Hoja de Trabajo para listado'!$DE$153:$DG$274,MATCH($A1035,'Hoja de Trabajo para listado'!$DE$153:$DE$1048576,0),MATCH((CUADRO!G$5&amp;$E1035),'Hoja de Trabajo para listado'!$DE$151:$DG$151,0)),0)+IFERROR(INDEX('Hoja de Trabajo para listado'!$CD$155:$DC$1048576,MATCH($A1035,'Hoja de Trabajo para listado'!$CD$155:$CD$1048576,0),MATCH((CUADRO!G$5&amp;$E1035),'Hoja de Trabajo para listado'!$CD$151:$DC$151,0)),0)</f>
        <v>0</v>
      </c>
      <c r="H1035" s="255">
        <f ca="1">+IFERROR(INDEX('Hoja de Trabajo para listado'!$A$155:$Z$1048576,MATCH($A1035,'Hoja de Trabajo para listado'!$A$155:$A$1048576,0),MATCH((CUADRO!H$5&amp;$E1035),'Hoja de Trabajo para listado'!$A$151:$Z$151,0)),0)+IFERROR(INDEX('Hoja de Trabajo para listado'!$AB$155:$BA$1048576,MATCH($A1035,'Hoja de Trabajo para listado'!$AB$155:$AB$1048576,0),MATCH((CUADRO!H$5&amp;$E1035),'Hoja de Trabajo para listado'!$AB$151:$BA$151,0)),0)+IFERROR(INDEX('Hoja de Trabajo para listado'!$BC$155:$CB$1048576,MATCH($A1035,'Hoja de Trabajo para listado'!$BC$155:$BC$1048576,0),MATCH((CUADRO!H$5&amp;$E1035),'Hoja de Trabajo para listado'!$BC$151:$CB$151,0)),0)+IFERROR(INDEX('Hoja de Trabajo para listado'!$DE$153:$DG$274,MATCH($A1035,'Hoja de Trabajo para listado'!$DE$153:$DE$1048576,0),MATCH((CUADRO!H$5&amp;$E1035),'Hoja de Trabajo para listado'!$DE$151:$DG$151,0)),0)+IFERROR(INDEX('Hoja de Trabajo para listado'!$CD$155:$DC$1048576,MATCH($A1035,'Hoja de Trabajo para listado'!$CD$155:$CD$1048576,0),MATCH((CUADRO!H$5&amp;$E1035),'Hoja de Trabajo para listado'!$CD$151:$DC$151,0)),0)</f>
        <v>0</v>
      </c>
      <c r="I1035" s="255">
        <f ca="1">+IFERROR(INDEX('Hoja de Trabajo para listado'!$A$155:$Z$1048576,MATCH($A1035,'Hoja de Trabajo para listado'!$A$155:$A$1048576,0),MATCH((CUADRO!I$5&amp;$E1035),'Hoja de Trabajo para listado'!$A$151:$Z$151,0)),0)+IFERROR(INDEX('Hoja de Trabajo para listado'!$AB$155:$BA$1048576,MATCH($A1035,'Hoja de Trabajo para listado'!$AB$155:$AB$1048576,0),MATCH((CUADRO!I$5&amp;$E1035),'Hoja de Trabajo para listado'!$AB$151:$BA$151,0)),0)+IFERROR(INDEX('Hoja de Trabajo para listado'!$BC$155:$CB$1048576,MATCH($A1035,'Hoja de Trabajo para listado'!$BC$155:$BC$1048576,0),MATCH((CUADRO!I$5&amp;$E1035),'Hoja de Trabajo para listado'!$BC$151:$CB$151,0)),0)+IFERROR(INDEX('Hoja de Trabajo para listado'!$DE$153:$DG$274,MATCH($A1035,'Hoja de Trabajo para listado'!$DE$153:$DE$1048576,0),MATCH((CUADRO!I$5&amp;$E1035),'Hoja de Trabajo para listado'!$DE$151:$DG$151,0)),0)+IFERROR(INDEX('Hoja de Trabajo para listado'!$CD$155:$DC$1048576,MATCH($A1035,'Hoja de Trabajo para listado'!$CD$155:$CD$1048576,0),MATCH((CUADRO!I$5&amp;$E1035),'Hoja de Trabajo para listado'!$CD$151:$DC$151,0)),0)</f>
        <v>0</v>
      </c>
      <c r="J1035" s="255">
        <f ca="1">+IFERROR(INDEX('Hoja de Trabajo para listado'!$A$155:$Z$1048576,MATCH($A1035,'Hoja de Trabajo para listado'!$A$155:$A$1048576,0),MATCH((CUADRO!J$5&amp;$E1035),'Hoja de Trabajo para listado'!$A$151:$Z$151,0)),0)+IFERROR(INDEX('Hoja de Trabajo para listado'!$AB$155:$BA$1048576,MATCH($A1035,'Hoja de Trabajo para listado'!$AB$155:$AB$1048576,0),MATCH((CUADRO!J$5&amp;$E1035),'Hoja de Trabajo para listado'!$AB$151:$BA$151,0)),0)+IFERROR(INDEX('Hoja de Trabajo para listado'!$BC$155:$CB$1048576,MATCH($A1035,'Hoja de Trabajo para listado'!$BC$155:$BC$1048576,0),MATCH((CUADRO!J$5&amp;$E1035),'Hoja de Trabajo para listado'!$BC$151:$CB$151,0)),0)+IFERROR(INDEX('Hoja de Trabajo para listado'!$DE$153:$DG$274,MATCH($A1035,'Hoja de Trabajo para listado'!$DE$153:$DE$1048576,0),MATCH((CUADRO!J$5&amp;$E1035),'Hoja de Trabajo para listado'!$DE$151:$DG$151,0)),0)+IFERROR(INDEX('Hoja de Trabajo para listado'!$CD$155:$DC$1048576,MATCH($A1035,'Hoja de Trabajo para listado'!$CD$155:$CD$1048576,0),MATCH((CUADRO!J$5&amp;$E1035),'Hoja de Trabajo para listado'!$CD$151:$DC$151,0)),0)</f>
        <v>0</v>
      </c>
      <c r="K1035" s="255">
        <f ca="1">+IFERROR(INDEX('Hoja de Trabajo para listado'!$A$155:$Z$1048576,MATCH($A1035,'Hoja de Trabajo para listado'!$A$155:$A$1048576,0),MATCH((CUADRO!K$5&amp;$E1035),'Hoja de Trabajo para listado'!$A$151:$Z$151,0)),0)+IFERROR(INDEX('Hoja de Trabajo para listado'!$AB$155:$BA$1048576,MATCH($A1035,'Hoja de Trabajo para listado'!$AB$155:$AB$1048576,0),MATCH((CUADRO!K$5&amp;$E1035),'Hoja de Trabajo para listado'!$AB$151:$BA$151,0)),0)+IFERROR(INDEX('Hoja de Trabajo para listado'!$BC$155:$CB$1048576,MATCH($A1035,'Hoja de Trabajo para listado'!$BC$155:$BC$1048576,0),MATCH((CUADRO!K$5&amp;$E1035),'Hoja de Trabajo para listado'!$BC$151:$CB$151,0)),0)+IFERROR(INDEX('Hoja de Trabajo para listado'!$DE$153:$DG$274,MATCH($A1035,'Hoja de Trabajo para listado'!$DE$153:$DE$1048576,0),MATCH((CUADRO!K$5&amp;$E1035),'Hoja de Trabajo para listado'!$DE$151:$DG$151,0)),0)+IFERROR(INDEX('Hoja de Trabajo para listado'!$CD$155:$DC$1048576,MATCH($A1035,'Hoja de Trabajo para listado'!$CD$155:$CD$1048576,0),MATCH((CUADRO!K$5&amp;$E1035),'Hoja de Trabajo para listado'!$CD$151:$DC$151,0)),0)</f>
        <v>0</v>
      </c>
      <c r="L1035" s="255">
        <f ca="1">+IFERROR(INDEX('Hoja de Trabajo para listado'!$A$155:$Z$1048576,MATCH($A1035,'Hoja de Trabajo para listado'!$A$155:$A$1048576,0),MATCH((CUADRO!L$5&amp;$E1035),'Hoja de Trabajo para listado'!$A$151:$Z$151,0)),0)+IFERROR(INDEX('Hoja de Trabajo para listado'!$AB$155:$BA$1048576,MATCH($A1035,'Hoja de Trabajo para listado'!$AB$155:$AB$1048576,0),MATCH((CUADRO!L$5&amp;$E1035),'Hoja de Trabajo para listado'!$AB$151:$BA$151,0)),0)+IFERROR(INDEX('Hoja de Trabajo para listado'!$BC$155:$CB$1048576,MATCH($A1035,'Hoja de Trabajo para listado'!$BC$155:$BC$1048576,0),MATCH((CUADRO!L$5&amp;$E1035),'Hoja de Trabajo para listado'!$BC$151:$CB$151,0)),0)+IFERROR(INDEX('Hoja de Trabajo para listado'!$DE$153:$DG$274,MATCH($A1035,'Hoja de Trabajo para listado'!$DE$153:$DE$1048576,0),MATCH((CUADRO!L$5&amp;$E1035),'Hoja de Trabajo para listado'!$DE$151:$DG$151,0)),0)+IFERROR(INDEX('Hoja de Trabajo para listado'!$CD$155:$DC$1048576,MATCH($A1035,'Hoja de Trabajo para listado'!$CD$155:$CD$1048576,0),MATCH((CUADRO!L$5&amp;$E1035),'Hoja de Trabajo para listado'!$CD$151:$DC$151,0)),0)</f>
        <v>0</v>
      </c>
      <c r="M1035" s="255">
        <f ca="1">+IFERROR(INDEX('Hoja de Trabajo para listado'!$A$155:$Z$1048576,MATCH($A1035,'Hoja de Trabajo para listado'!$A$155:$A$1048576,0),MATCH((CUADRO!M$5&amp;$E1035),'Hoja de Trabajo para listado'!$A$151:$Z$151,0)),0)+IFERROR(INDEX('Hoja de Trabajo para listado'!$AB$155:$BA$1048576,MATCH($A1035,'Hoja de Trabajo para listado'!$AB$155:$AB$1048576,0),MATCH((CUADRO!M$5&amp;$E1035),'Hoja de Trabajo para listado'!$AB$151:$BA$151,0)),0)+IFERROR(INDEX('Hoja de Trabajo para listado'!$BC$155:$CB$1048576,MATCH($A1035,'Hoja de Trabajo para listado'!$BC$155:$BC$1048576,0),MATCH((CUADRO!M$5&amp;$E1035),'Hoja de Trabajo para listado'!$BC$151:$CB$151,0)),0)+IFERROR(INDEX('Hoja de Trabajo para listado'!$DE$153:$DG$274,MATCH($A1035,'Hoja de Trabajo para listado'!$DE$153:$DE$1048576,0),MATCH((CUADRO!M$5&amp;$E1035),'Hoja de Trabajo para listado'!$DE$151:$DG$151,0)),0)+IFERROR(INDEX('Hoja de Trabajo para listado'!$CD$155:$DC$1048576,MATCH($A1035,'Hoja de Trabajo para listado'!$CD$155:$CD$1048576,0),MATCH((CUADRO!M$5&amp;$E1035),'Hoja de Trabajo para listado'!$CD$151:$DC$151,0)),0)</f>
        <v>0</v>
      </c>
      <c r="N1035" s="255">
        <f ca="1">+IFERROR(INDEX('Hoja de Trabajo para listado'!$A$155:$Z$1048576,MATCH($A1035,'Hoja de Trabajo para listado'!$A$155:$A$1048576,0),MATCH((CUADRO!N$5&amp;$E1035),'Hoja de Trabajo para listado'!$A$151:$Z$151,0)),0)+IFERROR(INDEX('Hoja de Trabajo para listado'!$AB$155:$BA$1048576,MATCH($A1035,'Hoja de Trabajo para listado'!$AB$155:$AB$1048576,0),MATCH((CUADRO!N$5&amp;$E1035),'Hoja de Trabajo para listado'!$AB$151:$BA$151,0)),0)+IFERROR(INDEX('Hoja de Trabajo para listado'!$BC$155:$CB$1048576,MATCH($A1035,'Hoja de Trabajo para listado'!$BC$155:$BC$1048576,0),MATCH((CUADRO!N$5&amp;$E1035),'Hoja de Trabajo para listado'!$BC$151:$CB$151,0)),0)+IFERROR(INDEX('Hoja de Trabajo para listado'!$DE$153:$DG$274,MATCH($A1035,'Hoja de Trabajo para listado'!$DE$153:$DE$1048576,0),MATCH((CUADRO!N$5&amp;$E1035),'Hoja de Trabajo para listado'!$DE$151:$DG$151,0)),0)+IFERROR(INDEX('Hoja de Trabajo para listado'!$CD$155:$DC$1048576,MATCH($A1035,'Hoja de Trabajo para listado'!$CD$155:$CD$1048576,0),MATCH((CUADRO!N$5&amp;$E1035),'Hoja de Trabajo para listado'!$CD$151:$DC$151,0)),0)</f>
        <v>0</v>
      </c>
      <c r="O1035" s="255">
        <f ca="1">+IFERROR(INDEX('Hoja de Trabajo para listado'!$A$155:$Z$1048576,MATCH($A1035,'Hoja de Trabajo para listado'!$A$155:$A$1048576,0),MATCH((CUADRO!O$5&amp;$E1035),'Hoja de Trabajo para listado'!$A$151:$Z$151,0)),0)+IFERROR(INDEX('Hoja de Trabajo para listado'!$AB$155:$BA$1048576,MATCH($A1035,'Hoja de Trabajo para listado'!$AB$155:$AB$1048576,0),MATCH((CUADRO!O$5&amp;$E1035),'Hoja de Trabajo para listado'!$AB$151:$BA$151,0)),0)+IFERROR(INDEX('Hoja de Trabajo para listado'!$BC$155:$CB$1048576,MATCH($A1035,'Hoja de Trabajo para listado'!$BC$155:$BC$1048576,0),MATCH((CUADRO!O$5&amp;$E1035),'Hoja de Trabajo para listado'!$BC$151:$CB$151,0)),0)+IFERROR(INDEX('Hoja de Trabajo para listado'!$DE$153:$DG$274,MATCH($A1035,'Hoja de Trabajo para listado'!$DE$153:$DE$1048576,0),MATCH((CUADRO!O$5&amp;$E1035),'Hoja de Trabajo para listado'!$DE$151:$DG$151,0)),0)+IFERROR(INDEX('Hoja de Trabajo para listado'!$CD$155:$DC$1048576,MATCH($A1035,'Hoja de Trabajo para listado'!$CD$155:$CD$1048576,0),MATCH((CUADRO!O$5&amp;$E1035),'Hoja de Trabajo para listado'!$CD$151:$DC$151,0)),0)</f>
        <v>0</v>
      </c>
      <c r="P1035" s="255">
        <f ca="1">+IFERROR(INDEX('Hoja de Trabajo para listado'!$A$155:$Z$1048576,MATCH($A1035,'Hoja de Trabajo para listado'!$A$155:$A$1048576,0),MATCH((CUADRO!P$5&amp;$E1035),'Hoja de Trabajo para listado'!$A$151:$Z$151,0)),0)+IFERROR(INDEX('Hoja de Trabajo para listado'!$AB$155:$BA$1048576,MATCH($A1035,'Hoja de Trabajo para listado'!$AB$155:$AB$1048576,0),MATCH((CUADRO!P$5&amp;$E1035),'Hoja de Trabajo para listado'!$AB$151:$BA$151,0)),0)+IFERROR(INDEX('Hoja de Trabajo para listado'!$BC$155:$CB$1048576,MATCH($A1035,'Hoja de Trabajo para listado'!$BC$155:$BC$1048576,0),MATCH((CUADRO!P$5&amp;$E1035),'Hoja de Trabajo para listado'!$BC$151:$CB$151,0)),0)+IFERROR(INDEX('Hoja de Trabajo para listado'!$DE$153:$DG$274,MATCH($A1035,'Hoja de Trabajo para listado'!$DE$153:$DE$1048576,0),MATCH((CUADRO!P$5&amp;$E1035),'Hoja de Trabajo para listado'!$DE$151:$DG$151,0)),0)+IFERROR(INDEX('Hoja de Trabajo para listado'!$CD$155:$DC$1048576,MATCH($A1035,'Hoja de Trabajo para listado'!$CD$155:$CD$1048576,0),MATCH((CUADRO!P$5&amp;$E1035),'Hoja de Trabajo para listado'!$CD$151:$DC$151,0)),0)</f>
        <v>0</v>
      </c>
      <c r="Q1035" s="255">
        <f ca="1">+IFERROR(INDEX('Hoja de Trabajo para listado'!$A$155:$Z$1048576,MATCH($A1035,'Hoja de Trabajo para listado'!$A$155:$A$1048576,0),MATCH((CUADRO!Q$5&amp;$E1035),'Hoja de Trabajo para listado'!$A$151:$Z$151,0)),0)+IFERROR(INDEX('Hoja de Trabajo para listado'!$AB$155:$BA$1048576,MATCH($A1035,'Hoja de Trabajo para listado'!$AB$155:$AB$1048576,0),MATCH((CUADRO!Q$5&amp;$E1035),'Hoja de Trabajo para listado'!$AB$151:$BA$151,0)),0)+IFERROR(INDEX('Hoja de Trabajo para listado'!$BC$155:$CB$1048576,MATCH($A1035,'Hoja de Trabajo para listado'!$BC$155:$BC$1048576,0),MATCH((CUADRO!Q$5&amp;$E1035),'Hoja de Trabajo para listado'!$BC$151:$CB$151,0)),0)+IFERROR(INDEX('Hoja de Trabajo para listado'!$DE$153:$DG$274,MATCH($A1035,'Hoja de Trabajo para listado'!$DE$153:$DE$1048576,0),MATCH((CUADRO!Q$5&amp;$E1035),'Hoja de Trabajo para listado'!$DE$151:$DG$151,0)),0)+IFERROR(INDEX('Hoja de Trabajo para listado'!$CD$155:$DC$1048576,MATCH($A1035,'Hoja de Trabajo para listado'!$CD$155:$CD$1048576,0),MATCH((CUADRO!Q$5&amp;$E1035),'Hoja de Trabajo para listado'!$CD$151:$DC$151,0)),0)</f>
        <v>0</v>
      </c>
      <c r="R1035" s="255">
        <f t="shared" ca="1" si="32"/>
        <v>0</v>
      </c>
      <c r="S1035" s="262">
        <f ca="1">+R1034+R1035</f>
        <v>0</v>
      </c>
      <c r="T1035" s="255">
        <f ca="1">+S1035</f>
        <v>0</v>
      </c>
      <c r="U1035" s="254">
        <f t="shared" si="33"/>
        <v>2</v>
      </c>
      <c r="V1035" s="362" t="str">
        <f>+VLOOKUP(A1035,bd_lista!$A$3:$E$590,5,FALSE)</f>
        <v>Gobiernos Autonomos Municipales</v>
      </c>
      <c r="W1035" s="362"/>
      <c r="X1035" s="254">
        <f>+VLOOKUP(A1035,[2]Sheet1!$A$13:$D$744,4,FALSE)</f>
        <v>0</v>
      </c>
      <c r="Y1035" s="254" t="e">
        <f>+VLOOKUP(X1035,bd_lista!$A$3:$C$590,3,FALSE)</f>
        <v>#N/A</v>
      </c>
      <c r="Z1035" s="314"/>
      <c r="AA1035" s="315"/>
    </row>
    <row r="1036" spans="1:27" customFormat="1" ht="27" hidden="1" customHeight="1">
      <c r="A1036" s="32">
        <v>1906</v>
      </c>
      <c r="B1036" s="306">
        <f>+A1036</f>
        <v>1906</v>
      </c>
      <c r="C1036" s="259" t="str">
        <f>+VLOOKUP(A1036,bd_lista!$A$3:$C$590,3,FALSE)</f>
        <v>Gobierno Autónomo Municipal de San Pedro</v>
      </c>
      <c r="D1036" s="361" t="str">
        <f>+C1036</f>
        <v>Gobierno Autónomo Municipal de San Pedro</v>
      </c>
      <c r="E1036" s="254" t="s">
        <v>1313</v>
      </c>
      <c r="F1036" s="255">
        <f ca="1">+IFERROR(INDEX('Hoja de Trabajo para listado'!$A$155:$Z$1048576,MATCH($A1036,'Hoja de Trabajo para listado'!$A$155:$A$1048576,0),MATCH((CUADRO!F$5&amp;$E1036),'Hoja de Trabajo para listado'!$A$151:$Z$151,0)),0)+IFERROR(INDEX('Hoja de Trabajo para listado'!$AB$155:$BA$1048576,MATCH($A1036,'Hoja de Trabajo para listado'!$AB$155:$AB$1048576,0),MATCH((CUADRO!F$5&amp;$E1036),'Hoja de Trabajo para listado'!$AB$151:$BA$151,0)),0)+IFERROR(INDEX('Hoja de Trabajo para listado'!$BC$155:$CB$1048576,MATCH($A1036,'Hoja de Trabajo para listado'!$BC$155:$BC$1048576,0),MATCH((CUADRO!F$5&amp;$E1036),'Hoja de Trabajo para listado'!$BC$151:$CB$151,0)),0)+IFERROR(INDEX('Hoja de Trabajo para listado'!$DE$153:$DG$274,MATCH($A1036,'Hoja de Trabajo para listado'!$DE$153:$DE$1048576,0),MATCH((CUADRO!F$5&amp;$E1036),'Hoja de Trabajo para listado'!$DE$151:$DG$151,0)),0)+IFERROR(INDEX('Hoja de Trabajo para listado'!$CD$155:$DC$1048576,MATCH($A1036,'Hoja de Trabajo para listado'!$CD$155:$CD$1048576,0),MATCH((CUADRO!F$5&amp;$E1036),'Hoja de Trabajo para listado'!$CD$151:$DC$151,0)),0)</f>
        <v>0</v>
      </c>
      <c r="G1036" s="255">
        <f ca="1">+IFERROR(INDEX('Hoja de Trabajo para listado'!$A$155:$Z$1048576,MATCH($A1036,'Hoja de Trabajo para listado'!$A$155:$A$1048576,0),MATCH((CUADRO!G$5&amp;$E1036),'Hoja de Trabajo para listado'!$A$151:$Z$151,0)),0)+IFERROR(INDEX('Hoja de Trabajo para listado'!$AB$155:$BA$1048576,MATCH($A1036,'Hoja de Trabajo para listado'!$AB$155:$AB$1048576,0),MATCH((CUADRO!G$5&amp;$E1036),'Hoja de Trabajo para listado'!$AB$151:$BA$151,0)),0)+IFERROR(INDEX('Hoja de Trabajo para listado'!$BC$155:$CB$1048576,MATCH($A1036,'Hoja de Trabajo para listado'!$BC$155:$BC$1048576,0),MATCH((CUADRO!G$5&amp;$E1036),'Hoja de Trabajo para listado'!$BC$151:$CB$151,0)),0)+IFERROR(INDEX('Hoja de Trabajo para listado'!$DE$153:$DG$274,MATCH($A1036,'Hoja de Trabajo para listado'!$DE$153:$DE$1048576,0),MATCH((CUADRO!G$5&amp;$E1036),'Hoja de Trabajo para listado'!$DE$151:$DG$151,0)),0)+IFERROR(INDEX('Hoja de Trabajo para listado'!$CD$155:$DC$1048576,MATCH($A1036,'Hoja de Trabajo para listado'!$CD$155:$CD$1048576,0),MATCH((CUADRO!G$5&amp;$E1036),'Hoja de Trabajo para listado'!$CD$151:$DC$151,0)),0)</f>
        <v>0</v>
      </c>
      <c r="H1036" s="255">
        <f ca="1">+IFERROR(INDEX('Hoja de Trabajo para listado'!$A$155:$Z$1048576,MATCH($A1036,'Hoja de Trabajo para listado'!$A$155:$A$1048576,0),MATCH((CUADRO!H$5&amp;$E1036),'Hoja de Trabajo para listado'!$A$151:$Z$151,0)),0)+IFERROR(INDEX('Hoja de Trabajo para listado'!$AB$155:$BA$1048576,MATCH($A1036,'Hoja de Trabajo para listado'!$AB$155:$AB$1048576,0),MATCH((CUADRO!H$5&amp;$E1036),'Hoja de Trabajo para listado'!$AB$151:$BA$151,0)),0)+IFERROR(INDEX('Hoja de Trabajo para listado'!$BC$155:$CB$1048576,MATCH($A1036,'Hoja de Trabajo para listado'!$BC$155:$BC$1048576,0),MATCH((CUADRO!H$5&amp;$E1036),'Hoja de Trabajo para listado'!$BC$151:$CB$151,0)),0)+IFERROR(INDEX('Hoja de Trabajo para listado'!$DE$153:$DG$274,MATCH($A1036,'Hoja de Trabajo para listado'!$DE$153:$DE$1048576,0),MATCH((CUADRO!H$5&amp;$E1036),'Hoja de Trabajo para listado'!$DE$151:$DG$151,0)),0)+IFERROR(INDEX('Hoja de Trabajo para listado'!$CD$155:$DC$1048576,MATCH($A1036,'Hoja de Trabajo para listado'!$CD$155:$CD$1048576,0),MATCH((CUADRO!H$5&amp;$E1036),'Hoja de Trabajo para listado'!$CD$151:$DC$151,0)),0)</f>
        <v>0</v>
      </c>
      <c r="I1036" s="255">
        <f ca="1">+IFERROR(INDEX('Hoja de Trabajo para listado'!$A$155:$Z$1048576,MATCH($A1036,'Hoja de Trabajo para listado'!$A$155:$A$1048576,0),MATCH((CUADRO!I$5&amp;$E1036),'Hoja de Trabajo para listado'!$A$151:$Z$151,0)),0)+IFERROR(INDEX('Hoja de Trabajo para listado'!$AB$155:$BA$1048576,MATCH($A1036,'Hoja de Trabajo para listado'!$AB$155:$AB$1048576,0),MATCH((CUADRO!I$5&amp;$E1036),'Hoja de Trabajo para listado'!$AB$151:$BA$151,0)),0)+IFERROR(INDEX('Hoja de Trabajo para listado'!$BC$155:$CB$1048576,MATCH($A1036,'Hoja de Trabajo para listado'!$BC$155:$BC$1048576,0),MATCH((CUADRO!I$5&amp;$E1036),'Hoja de Trabajo para listado'!$BC$151:$CB$151,0)),0)+IFERROR(INDEX('Hoja de Trabajo para listado'!$DE$153:$DG$274,MATCH($A1036,'Hoja de Trabajo para listado'!$DE$153:$DE$1048576,0),MATCH((CUADRO!I$5&amp;$E1036),'Hoja de Trabajo para listado'!$DE$151:$DG$151,0)),0)+IFERROR(INDEX('Hoja de Trabajo para listado'!$CD$155:$DC$1048576,MATCH($A1036,'Hoja de Trabajo para listado'!$CD$155:$CD$1048576,0),MATCH((CUADRO!I$5&amp;$E1036),'Hoja de Trabajo para listado'!$CD$151:$DC$151,0)),0)</f>
        <v>0</v>
      </c>
      <c r="J1036" s="255">
        <f ca="1">+IFERROR(INDEX('Hoja de Trabajo para listado'!$A$155:$Z$1048576,MATCH($A1036,'Hoja de Trabajo para listado'!$A$155:$A$1048576,0),MATCH((CUADRO!J$5&amp;$E1036),'Hoja de Trabajo para listado'!$A$151:$Z$151,0)),0)+IFERROR(INDEX('Hoja de Trabajo para listado'!$AB$155:$BA$1048576,MATCH($A1036,'Hoja de Trabajo para listado'!$AB$155:$AB$1048576,0),MATCH((CUADRO!J$5&amp;$E1036),'Hoja de Trabajo para listado'!$AB$151:$BA$151,0)),0)+IFERROR(INDEX('Hoja de Trabajo para listado'!$BC$155:$CB$1048576,MATCH($A1036,'Hoja de Trabajo para listado'!$BC$155:$BC$1048576,0),MATCH((CUADRO!J$5&amp;$E1036),'Hoja de Trabajo para listado'!$BC$151:$CB$151,0)),0)+IFERROR(INDEX('Hoja de Trabajo para listado'!$DE$153:$DG$274,MATCH($A1036,'Hoja de Trabajo para listado'!$DE$153:$DE$1048576,0),MATCH((CUADRO!J$5&amp;$E1036),'Hoja de Trabajo para listado'!$DE$151:$DG$151,0)),0)+IFERROR(INDEX('Hoja de Trabajo para listado'!$CD$155:$DC$1048576,MATCH($A1036,'Hoja de Trabajo para listado'!$CD$155:$CD$1048576,0),MATCH((CUADRO!J$5&amp;$E1036),'Hoja de Trabajo para listado'!$CD$151:$DC$151,0)),0)</f>
        <v>0</v>
      </c>
      <c r="K1036" s="255">
        <f ca="1">+IFERROR(INDEX('Hoja de Trabajo para listado'!$A$155:$Z$1048576,MATCH($A1036,'Hoja de Trabajo para listado'!$A$155:$A$1048576,0),MATCH((CUADRO!K$5&amp;$E1036),'Hoja de Trabajo para listado'!$A$151:$Z$151,0)),0)+IFERROR(INDEX('Hoja de Trabajo para listado'!$AB$155:$BA$1048576,MATCH($A1036,'Hoja de Trabajo para listado'!$AB$155:$AB$1048576,0),MATCH((CUADRO!K$5&amp;$E1036),'Hoja de Trabajo para listado'!$AB$151:$BA$151,0)),0)+IFERROR(INDEX('Hoja de Trabajo para listado'!$BC$155:$CB$1048576,MATCH($A1036,'Hoja de Trabajo para listado'!$BC$155:$BC$1048576,0),MATCH((CUADRO!K$5&amp;$E1036),'Hoja de Trabajo para listado'!$BC$151:$CB$151,0)),0)+IFERROR(INDEX('Hoja de Trabajo para listado'!$DE$153:$DG$274,MATCH($A1036,'Hoja de Trabajo para listado'!$DE$153:$DE$1048576,0),MATCH((CUADRO!K$5&amp;$E1036),'Hoja de Trabajo para listado'!$DE$151:$DG$151,0)),0)+IFERROR(INDEX('Hoja de Trabajo para listado'!$CD$155:$DC$1048576,MATCH($A1036,'Hoja de Trabajo para listado'!$CD$155:$CD$1048576,0),MATCH((CUADRO!K$5&amp;$E1036),'Hoja de Trabajo para listado'!$CD$151:$DC$151,0)),0)</f>
        <v>0</v>
      </c>
      <c r="L1036" s="255">
        <f ca="1">+IFERROR(INDEX('Hoja de Trabajo para listado'!$A$155:$Z$1048576,MATCH($A1036,'Hoja de Trabajo para listado'!$A$155:$A$1048576,0),MATCH((CUADRO!L$5&amp;$E1036),'Hoja de Trabajo para listado'!$A$151:$Z$151,0)),0)+IFERROR(INDEX('Hoja de Trabajo para listado'!$AB$155:$BA$1048576,MATCH($A1036,'Hoja de Trabajo para listado'!$AB$155:$AB$1048576,0),MATCH((CUADRO!L$5&amp;$E1036),'Hoja de Trabajo para listado'!$AB$151:$BA$151,0)),0)+IFERROR(INDEX('Hoja de Trabajo para listado'!$BC$155:$CB$1048576,MATCH($A1036,'Hoja de Trabajo para listado'!$BC$155:$BC$1048576,0),MATCH((CUADRO!L$5&amp;$E1036),'Hoja de Trabajo para listado'!$BC$151:$CB$151,0)),0)+IFERROR(INDEX('Hoja de Trabajo para listado'!$DE$153:$DG$274,MATCH($A1036,'Hoja de Trabajo para listado'!$DE$153:$DE$1048576,0),MATCH((CUADRO!L$5&amp;$E1036),'Hoja de Trabajo para listado'!$DE$151:$DG$151,0)),0)+IFERROR(INDEX('Hoja de Trabajo para listado'!$CD$155:$DC$1048576,MATCH($A1036,'Hoja de Trabajo para listado'!$CD$155:$CD$1048576,0),MATCH((CUADRO!L$5&amp;$E1036),'Hoja de Trabajo para listado'!$CD$151:$DC$151,0)),0)</f>
        <v>0</v>
      </c>
      <c r="M1036" s="255">
        <f ca="1">+IFERROR(INDEX('Hoja de Trabajo para listado'!$A$155:$Z$1048576,MATCH($A1036,'Hoja de Trabajo para listado'!$A$155:$A$1048576,0),MATCH((CUADRO!M$5&amp;$E1036),'Hoja de Trabajo para listado'!$A$151:$Z$151,0)),0)+IFERROR(INDEX('Hoja de Trabajo para listado'!$AB$155:$BA$1048576,MATCH($A1036,'Hoja de Trabajo para listado'!$AB$155:$AB$1048576,0),MATCH((CUADRO!M$5&amp;$E1036),'Hoja de Trabajo para listado'!$AB$151:$BA$151,0)),0)+IFERROR(INDEX('Hoja de Trabajo para listado'!$BC$155:$CB$1048576,MATCH($A1036,'Hoja de Trabajo para listado'!$BC$155:$BC$1048576,0),MATCH((CUADRO!M$5&amp;$E1036),'Hoja de Trabajo para listado'!$BC$151:$CB$151,0)),0)+IFERROR(INDEX('Hoja de Trabajo para listado'!$DE$153:$DG$274,MATCH($A1036,'Hoja de Trabajo para listado'!$DE$153:$DE$1048576,0),MATCH((CUADRO!M$5&amp;$E1036),'Hoja de Trabajo para listado'!$DE$151:$DG$151,0)),0)+IFERROR(INDEX('Hoja de Trabajo para listado'!$CD$155:$DC$1048576,MATCH($A1036,'Hoja de Trabajo para listado'!$CD$155:$CD$1048576,0),MATCH((CUADRO!M$5&amp;$E1036),'Hoja de Trabajo para listado'!$CD$151:$DC$151,0)),0)</f>
        <v>0</v>
      </c>
      <c r="N1036" s="255">
        <f ca="1">+IFERROR(INDEX('Hoja de Trabajo para listado'!$A$155:$Z$1048576,MATCH($A1036,'Hoja de Trabajo para listado'!$A$155:$A$1048576,0),MATCH((CUADRO!N$5&amp;$E1036),'Hoja de Trabajo para listado'!$A$151:$Z$151,0)),0)+IFERROR(INDEX('Hoja de Trabajo para listado'!$AB$155:$BA$1048576,MATCH($A1036,'Hoja de Trabajo para listado'!$AB$155:$AB$1048576,0),MATCH((CUADRO!N$5&amp;$E1036),'Hoja de Trabajo para listado'!$AB$151:$BA$151,0)),0)+IFERROR(INDEX('Hoja de Trabajo para listado'!$BC$155:$CB$1048576,MATCH($A1036,'Hoja de Trabajo para listado'!$BC$155:$BC$1048576,0),MATCH((CUADRO!N$5&amp;$E1036),'Hoja de Trabajo para listado'!$BC$151:$CB$151,0)),0)+IFERROR(INDEX('Hoja de Trabajo para listado'!$DE$153:$DG$274,MATCH($A1036,'Hoja de Trabajo para listado'!$DE$153:$DE$1048576,0),MATCH((CUADRO!N$5&amp;$E1036),'Hoja de Trabajo para listado'!$DE$151:$DG$151,0)),0)+IFERROR(INDEX('Hoja de Trabajo para listado'!$CD$155:$DC$1048576,MATCH($A1036,'Hoja de Trabajo para listado'!$CD$155:$CD$1048576,0),MATCH((CUADRO!N$5&amp;$E1036),'Hoja de Trabajo para listado'!$CD$151:$DC$151,0)),0)</f>
        <v>0</v>
      </c>
      <c r="O1036" s="255">
        <f ca="1">+IFERROR(INDEX('Hoja de Trabajo para listado'!$A$155:$Z$1048576,MATCH($A1036,'Hoja de Trabajo para listado'!$A$155:$A$1048576,0),MATCH((CUADRO!O$5&amp;$E1036),'Hoja de Trabajo para listado'!$A$151:$Z$151,0)),0)+IFERROR(INDEX('Hoja de Trabajo para listado'!$AB$155:$BA$1048576,MATCH($A1036,'Hoja de Trabajo para listado'!$AB$155:$AB$1048576,0),MATCH((CUADRO!O$5&amp;$E1036),'Hoja de Trabajo para listado'!$AB$151:$BA$151,0)),0)+IFERROR(INDEX('Hoja de Trabajo para listado'!$BC$155:$CB$1048576,MATCH($A1036,'Hoja de Trabajo para listado'!$BC$155:$BC$1048576,0),MATCH((CUADRO!O$5&amp;$E1036),'Hoja de Trabajo para listado'!$BC$151:$CB$151,0)),0)+IFERROR(INDEX('Hoja de Trabajo para listado'!$DE$153:$DG$274,MATCH($A1036,'Hoja de Trabajo para listado'!$DE$153:$DE$1048576,0),MATCH((CUADRO!O$5&amp;$E1036),'Hoja de Trabajo para listado'!$DE$151:$DG$151,0)),0)+IFERROR(INDEX('Hoja de Trabajo para listado'!$CD$155:$DC$1048576,MATCH($A1036,'Hoja de Trabajo para listado'!$CD$155:$CD$1048576,0),MATCH((CUADRO!O$5&amp;$E1036),'Hoja de Trabajo para listado'!$CD$151:$DC$151,0)),0)</f>
        <v>0</v>
      </c>
      <c r="P1036" s="255">
        <f ca="1">+IFERROR(INDEX('Hoja de Trabajo para listado'!$A$155:$Z$1048576,MATCH($A1036,'Hoja de Trabajo para listado'!$A$155:$A$1048576,0),MATCH((CUADRO!P$5&amp;$E1036),'Hoja de Trabajo para listado'!$A$151:$Z$151,0)),0)+IFERROR(INDEX('Hoja de Trabajo para listado'!$AB$155:$BA$1048576,MATCH($A1036,'Hoja de Trabajo para listado'!$AB$155:$AB$1048576,0),MATCH((CUADRO!P$5&amp;$E1036),'Hoja de Trabajo para listado'!$AB$151:$BA$151,0)),0)+IFERROR(INDEX('Hoja de Trabajo para listado'!$BC$155:$CB$1048576,MATCH($A1036,'Hoja de Trabajo para listado'!$BC$155:$BC$1048576,0),MATCH((CUADRO!P$5&amp;$E1036),'Hoja de Trabajo para listado'!$BC$151:$CB$151,0)),0)+IFERROR(INDEX('Hoja de Trabajo para listado'!$DE$153:$DG$274,MATCH($A1036,'Hoja de Trabajo para listado'!$DE$153:$DE$1048576,0),MATCH((CUADRO!P$5&amp;$E1036),'Hoja de Trabajo para listado'!$DE$151:$DG$151,0)),0)+IFERROR(INDEX('Hoja de Trabajo para listado'!$CD$155:$DC$1048576,MATCH($A1036,'Hoja de Trabajo para listado'!$CD$155:$CD$1048576,0),MATCH((CUADRO!P$5&amp;$E1036),'Hoja de Trabajo para listado'!$CD$151:$DC$151,0)),0)</f>
        <v>0</v>
      </c>
      <c r="Q1036" s="255">
        <f ca="1">+IFERROR(INDEX('Hoja de Trabajo para listado'!$A$155:$Z$1048576,MATCH($A1036,'Hoja de Trabajo para listado'!$A$155:$A$1048576,0),MATCH((CUADRO!Q$5&amp;$E1036),'Hoja de Trabajo para listado'!$A$151:$Z$151,0)),0)+IFERROR(INDEX('Hoja de Trabajo para listado'!$AB$155:$BA$1048576,MATCH($A1036,'Hoja de Trabajo para listado'!$AB$155:$AB$1048576,0),MATCH((CUADRO!Q$5&amp;$E1036),'Hoja de Trabajo para listado'!$AB$151:$BA$151,0)),0)+IFERROR(INDEX('Hoja de Trabajo para listado'!$BC$155:$CB$1048576,MATCH($A1036,'Hoja de Trabajo para listado'!$BC$155:$BC$1048576,0),MATCH((CUADRO!Q$5&amp;$E1036),'Hoja de Trabajo para listado'!$BC$151:$CB$151,0)),0)+IFERROR(INDEX('Hoja de Trabajo para listado'!$DE$153:$DG$274,MATCH($A1036,'Hoja de Trabajo para listado'!$DE$153:$DE$1048576,0),MATCH((CUADRO!Q$5&amp;$E1036),'Hoja de Trabajo para listado'!$DE$151:$DG$151,0)),0)+IFERROR(INDEX('Hoja de Trabajo para listado'!$CD$155:$DC$1048576,MATCH($A1036,'Hoja de Trabajo para listado'!$CD$155:$CD$1048576,0),MATCH((CUADRO!Q$5&amp;$E1036),'Hoja de Trabajo para listado'!$CD$151:$DC$151,0)),0)</f>
        <v>0</v>
      </c>
      <c r="R1036" s="255">
        <f t="shared" ca="1" si="32"/>
        <v>0</v>
      </c>
      <c r="S1036" s="262"/>
      <c r="T1036" s="255">
        <f ca="1">+T1037</f>
        <v>0</v>
      </c>
      <c r="U1036" s="254">
        <f t="shared" si="33"/>
        <v>1</v>
      </c>
      <c r="V1036" s="362" t="str">
        <f>+VLOOKUP(A1036,bd_lista!$A$3:$E$590,5,FALSE)</f>
        <v>Gobiernos Autonomos Municipales</v>
      </c>
      <c r="W1036" s="361" t="str">
        <f>+V1036</f>
        <v>Gobiernos Autonomos Municipales</v>
      </c>
      <c r="X1036" s="254">
        <f>+VLOOKUP(A1036,[2]Sheet1!$A$13:$D$744,4,FALSE)</f>
        <v>0</v>
      </c>
      <c r="Y1036" s="254" t="e">
        <f>+VLOOKUP(X1036,bd_lista!$A$3:$C$590,3,FALSE)</f>
        <v>#N/A</v>
      </c>
      <c r="Z1036" s="316">
        <f>+X1036</f>
        <v>0</v>
      </c>
      <c r="AA1036" s="317" t="e">
        <f>+Y1036</f>
        <v>#N/A</v>
      </c>
    </row>
    <row r="1037" spans="1:27" customFormat="1" ht="27" hidden="1" customHeight="1">
      <c r="A1037" s="32">
        <v>1906</v>
      </c>
      <c r="B1037" s="307"/>
      <c r="C1037" s="259" t="str">
        <f>+VLOOKUP(A1037,bd_lista!$A$3:$C$590,3,FALSE)</f>
        <v>Gobierno Autónomo Municipal de San Pedro</v>
      </c>
      <c r="D1037" s="362"/>
      <c r="E1037" s="256" t="s">
        <v>1314</v>
      </c>
      <c r="F1037" s="255">
        <f ca="1">+IFERROR(INDEX('Hoja de Trabajo para listado'!$A$155:$Z$1048576,MATCH($A1037,'Hoja de Trabajo para listado'!$A$155:$A$1048576,0),MATCH((CUADRO!F$5&amp;$E1037),'Hoja de Trabajo para listado'!$A$151:$Z$151,0)),0)+IFERROR(INDEX('Hoja de Trabajo para listado'!$AB$155:$BA$1048576,MATCH($A1037,'Hoja de Trabajo para listado'!$AB$155:$AB$1048576,0),MATCH((CUADRO!F$5&amp;$E1037),'Hoja de Trabajo para listado'!$AB$151:$BA$151,0)),0)+IFERROR(INDEX('Hoja de Trabajo para listado'!$BC$155:$CB$1048576,MATCH($A1037,'Hoja de Trabajo para listado'!$BC$155:$BC$1048576,0),MATCH((CUADRO!F$5&amp;$E1037),'Hoja de Trabajo para listado'!$BC$151:$CB$151,0)),0)+IFERROR(INDEX('Hoja de Trabajo para listado'!$DE$153:$DG$274,MATCH($A1037,'Hoja de Trabajo para listado'!$DE$153:$DE$1048576,0),MATCH((CUADRO!F$5&amp;$E1037),'Hoja de Trabajo para listado'!$DE$151:$DG$151,0)),0)+IFERROR(INDEX('Hoja de Trabajo para listado'!$CD$155:$DC$1048576,MATCH($A1037,'Hoja de Trabajo para listado'!$CD$155:$CD$1048576,0),MATCH((CUADRO!F$5&amp;$E1037),'Hoja de Trabajo para listado'!$CD$151:$DC$151,0)),0)</f>
        <v>0</v>
      </c>
      <c r="G1037" s="255">
        <f ca="1">+IFERROR(INDEX('Hoja de Trabajo para listado'!$A$155:$Z$1048576,MATCH($A1037,'Hoja de Trabajo para listado'!$A$155:$A$1048576,0),MATCH((CUADRO!G$5&amp;$E1037),'Hoja de Trabajo para listado'!$A$151:$Z$151,0)),0)+IFERROR(INDEX('Hoja de Trabajo para listado'!$AB$155:$BA$1048576,MATCH($A1037,'Hoja de Trabajo para listado'!$AB$155:$AB$1048576,0),MATCH((CUADRO!G$5&amp;$E1037),'Hoja de Trabajo para listado'!$AB$151:$BA$151,0)),0)+IFERROR(INDEX('Hoja de Trabajo para listado'!$BC$155:$CB$1048576,MATCH($A1037,'Hoja de Trabajo para listado'!$BC$155:$BC$1048576,0),MATCH((CUADRO!G$5&amp;$E1037),'Hoja de Trabajo para listado'!$BC$151:$CB$151,0)),0)+IFERROR(INDEX('Hoja de Trabajo para listado'!$DE$153:$DG$274,MATCH($A1037,'Hoja de Trabajo para listado'!$DE$153:$DE$1048576,0),MATCH((CUADRO!G$5&amp;$E1037),'Hoja de Trabajo para listado'!$DE$151:$DG$151,0)),0)+IFERROR(INDEX('Hoja de Trabajo para listado'!$CD$155:$DC$1048576,MATCH($A1037,'Hoja de Trabajo para listado'!$CD$155:$CD$1048576,0),MATCH((CUADRO!G$5&amp;$E1037),'Hoja de Trabajo para listado'!$CD$151:$DC$151,0)),0)</f>
        <v>0</v>
      </c>
      <c r="H1037" s="255">
        <f ca="1">+IFERROR(INDEX('Hoja de Trabajo para listado'!$A$155:$Z$1048576,MATCH($A1037,'Hoja de Trabajo para listado'!$A$155:$A$1048576,0),MATCH((CUADRO!H$5&amp;$E1037),'Hoja de Trabajo para listado'!$A$151:$Z$151,0)),0)+IFERROR(INDEX('Hoja de Trabajo para listado'!$AB$155:$BA$1048576,MATCH($A1037,'Hoja de Trabajo para listado'!$AB$155:$AB$1048576,0),MATCH((CUADRO!H$5&amp;$E1037),'Hoja de Trabajo para listado'!$AB$151:$BA$151,0)),0)+IFERROR(INDEX('Hoja de Trabajo para listado'!$BC$155:$CB$1048576,MATCH($A1037,'Hoja de Trabajo para listado'!$BC$155:$BC$1048576,0),MATCH((CUADRO!H$5&amp;$E1037),'Hoja de Trabajo para listado'!$BC$151:$CB$151,0)),0)+IFERROR(INDEX('Hoja de Trabajo para listado'!$DE$153:$DG$274,MATCH($A1037,'Hoja de Trabajo para listado'!$DE$153:$DE$1048576,0),MATCH((CUADRO!H$5&amp;$E1037),'Hoja de Trabajo para listado'!$DE$151:$DG$151,0)),0)+IFERROR(INDEX('Hoja de Trabajo para listado'!$CD$155:$DC$1048576,MATCH($A1037,'Hoja de Trabajo para listado'!$CD$155:$CD$1048576,0),MATCH((CUADRO!H$5&amp;$E1037),'Hoja de Trabajo para listado'!$CD$151:$DC$151,0)),0)</f>
        <v>0</v>
      </c>
      <c r="I1037" s="255">
        <f ca="1">+IFERROR(INDEX('Hoja de Trabajo para listado'!$A$155:$Z$1048576,MATCH($A1037,'Hoja de Trabajo para listado'!$A$155:$A$1048576,0),MATCH((CUADRO!I$5&amp;$E1037),'Hoja de Trabajo para listado'!$A$151:$Z$151,0)),0)+IFERROR(INDEX('Hoja de Trabajo para listado'!$AB$155:$BA$1048576,MATCH($A1037,'Hoja de Trabajo para listado'!$AB$155:$AB$1048576,0),MATCH((CUADRO!I$5&amp;$E1037),'Hoja de Trabajo para listado'!$AB$151:$BA$151,0)),0)+IFERROR(INDEX('Hoja de Trabajo para listado'!$BC$155:$CB$1048576,MATCH($A1037,'Hoja de Trabajo para listado'!$BC$155:$BC$1048576,0),MATCH((CUADRO!I$5&amp;$E1037),'Hoja de Trabajo para listado'!$BC$151:$CB$151,0)),0)+IFERROR(INDEX('Hoja de Trabajo para listado'!$DE$153:$DG$274,MATCH($A1037,'Hoja de Trabajo para listado'!$DE$153:$DE$1048576,0),MATCH((CUADRO!I$5&amp;$E1037),'Hoja de Trabajo para listado'!$DE$151:$DG$151,0)),0)+IFERROR(INDEX('Hoja de Trabajo para listado'!$CD$155:$DC$1048576,MATCH($A1037,'Hoja de Trabajo para listado'!$CD$155:$CD$1048576,0),MATCH((CUADRO!I$5&amp;$E1037),'Hoja de Trabajo para listado'!$CD$151:$DC$151,0)),0)</f>
        <v>0</v>
      </c>
      <c r="J1037" s="255">
        <f ca="1">+IFERROR(INDEX('Hoja de Trabajo para listado'!$A$155:$Z$1048576,MATCH($A1037,'Hoja de Trabajo para listado'!$A$155:$A$1048576,0),MATCH((CUADRO!J$5&amp;$E1037),'Hoja de Trabajo para listado'!$A$151:$Z$151,0)),0)+IFERROR(INDEX('Hoja de Trabajo para listado'!$AB$155:$BA$1048576,MATCH($A1037,'Hoja de Trabajo para listado'!$AB$155:$AB$1048576,0),MATCH((CUADRO!J$5&amp;$E1037),'Hoja de Trabajo para listado'!$AB$151:$BA$151,0)),0)+IFERROR(INDEX('Hoja de Trabajo para listado'!$BC$155:$CB$1048576,MATCH($A1037,'Hoja de Trabajo para listado'!$BC$155:$BC$1048576,0),MATCH((CUADRO!J$5&amp;$E1037),'Hoja de Trabajo para listado'!$BC$151:$CB$151,0)),0)+IFERROR(INDEX('Hoja de Trabajo para listado'!$DE$153:$DG$274,MATCH($A1037,'Hoja de Trabajo para listado'!$DE$153:$DE$1048576,0),MATCH((CUADRO!J$5&amp;$E1037),'Hoja de Trabajo para listado'!$DE$151:$DG$151,0)),0)+IFERROR(INDEX('Hoja de Trabajo para listado'!$CD$155:$DC$1048576,MATCH($A1037,'Hoja de Trabajo para listado'!$CD$155:$CD$1048576,0),MATCH((CUADRO!J$5&amp;$E1037),'Hoja de Trabajo para listado'!$CD$151:$DC$151,0)),0)</f>
        <v>0</v>
      </c>
      <c r="K1037" s="255">
        <f ca="1">+IFERROR(INDEX('Hoja de Trabajo para listado'!$A$155:$Z$1048576,MATCH($A1037,'Hoja de Trabajo para listado'!$A$155:$A$1048576,0),MATCH((CUADRO!K$5&amp;$E1037),'Hoja de Trabajo para listado'!$A$151:$Z$151,0)),0)+IFERROR(INDEX('Hoja de Trabajo para listado'!$AB$155:$BA$1048576,MATCH($A1037,'Hoja de Trabajo para listado'!$AB$155:$AB$1048576,0),MATCH((CUADRO!K$5&amp;$E1037),'Hoja de Trabajo para listado'!$AB$151:$BA$151,0)),0)+IFERROR(INDEX('Hoja de Trabajo para listado'!$BC$155:$CB$1048576,MATCH($A1037,'Hoja de Trabajo para listado'!$BC$155:$BC$1048576,0),MATCH((CUADRO!K$5&amp;$E1037),'Hoja de Trabajo para listado'!$BC$151:$CB$151,0)),0)+IFERROR(INDEX('Hoja de Trabajo para listado'!$DE$153:$DG$274,MATCH($A1037,'Hoja de Trabajo para listado'!$DE$153:$DE$1048576,0),MATCH((CUADRO!K$5&amp;$E1037),'Hoja de Trabajo para listado'!$DE$151:$DG$151,0)),0)+IFERROR(INDEX('Hoja de Trabajo para listado'!$CD$155:$DC$1048576,MATCH($A1037,'Hoja de Trabajo para listado'!$CD$155:$CD$1048576,0),MATCH((CUADRO!K$5&amp;$E1037),'Hoja de Trabajo para listado'!$CD$151:$DC$151,0)),0)</f>
        <v>0</v>
      </c>
      <c r="L1037" s="255">
        <f ca="1">+IFERROR(INDEX('Hoja de Trabajo para listado'!$A$155:$Z$1048576,MATCH($A1037,'Hoja de Trabajo para listado'!$A$155:$A$1048576,0),MATCH((CUADRO!L$5&amp;$E1037),'Hoja de Trabajo para listado'!$A$151:$Z$151,0)),0)+IFERROR(INDEX('Hoja de Trabajo para listado'!$AB$155:$BA$1048576,MATCH($A1037,'Hoja de Trabajo para listado'!$AB$155:$AB$1048576,0),MATCH((CUADRO!L$5&amp;$E1037),'Hoja de Trabajo para listado'!$AB$151:$BA$151,0)),0)+IFERROR(INDEX('Hoja de Trabajo para listado'!$BC$155:$CB$1048576,MATCH($A1037,'Hoja de Trabajo para listado'!$BC$155:$BC$1048576,0),MATCH((CUADRO!L$5&amp;$E1037),'Hoja de Trabajo para listado'!$BC$151:$CB$151,0)),0)+IFERROR(INDEX('Hoja de Trabajo para listado'!$DE$153:$DG$274,MATCH($A1037,'Hoja de Trabajo para listado'!$DE$153:$DE$1048576,0),MATCH((CUADRO!L$5&amp;$E1037),'Hoja de Trabajo para listado'!$DE$151:$DG$151,0)),0)+IFERROR(INDEX('Hoja de Trabajo para listado'!$CD$155:$DC$1048576,MATCH($A1037,'Hoja de Trabajo para listado'!$CD$155:$CD$1048576,0),MATCH((CUADRO!L$5&amp;$E1037),'Hoja de Trabajo para listado'!$CD$151:$DC$151,0)),0)</f>
        <v>0</v>
      </c>
      <c r="M1037" s="255">
        <f ca="1">+IFERROR(INDEX('Hoja de Trabajo para listado'!$A$155:$Z$1048576,MATCH($A1037,'Hoja de Trabajo para listado'!$A$155:$A$1048576,0),MATCH((CUADRO!M$5&amp;$E1037),'Hoja de Trabajo para listado'!$A$151:$Z$151,0)),0)+IFERROR(INDEX('Hoja de Trabajo para listado'!$AB$155:$BA$1048576,MATCH($A1037,'Hoja de Trabajo para listado'!$AB$155:$AB$1048576,0),MATCH((CUADRO!M$5&amp;$E1037),'Hoja de Trabajo para listado'!$AB$151:$BA$151,0)),0)+IFERROR(INDEX('Hoja de Trabajo para listado'!$BC$155:$CB$1048576,MATCH($A1037,'Hoja de Trabajo para listado'!$BC$155:$BC$1048576,0),MATCH((CUADRO!M$5&amp;$E1037),'Hoja de Trabajo para listado'!$BC$151:$CB$151,0)),0)+IFERROR(INDEX('Hoja de Trabajo para listado'!$DE$153:$DG$274,MATCH($A1037,'Hoja de Trabajo para listado'!$DE$153:$DE$1048576,0),MATCH((CUADRO!M$5&amp;$E1037),'Hoja de Trabajo para listado'!$DE$151:$DG$151,0)),0)+IFERROR(INDEX('Hoja de Trabajo para listado'!$CD$155:$DC$1048576,MATCH($A1037,'Hoja de Trabajo para listado'!$CD$155:$CD$1048576,0),MATCH((CUADRO!M$5&amp;$E1037),'Hoja de Trabajo para listado'!$CD$151:$DC$151,0)),0)</f>
        <v>0</v>
      </c>
      <c r="N1037" s="255">
        <f ca="1">+IFERROR(INDEX('Hoja de Trabajo para listado'!$A$155:$Z$1048576,MATCH($A1037,'Hoja de Trabajo para listado'!$A$155:$A$1048576,0),MATCH((CUADRO!N$5&amp;$E1037),'Hoja de Trabajo para listado'!$A$151:$Z$151,0)),0)+IFERROR(INDEX('Hoja de Trabajo para listado'!$AB$155:$BA$1048576,MATCH($A1037,'Hoja de Trabajo para listado'!$AB$155:$AB$1048576,0),MATCH((CUADRO!N$5&amp;$E1037),'Hoja de Trabajo para listado'!$AB$151:$BA$151,0)),0)+IFERROR(INDEX('Hoja de Trabajo para listado'!$BC$155:$CB$1048576,MATCH($A1037,'Hoja de Trabajo para listado'!$BC$155:$BC$1048576,0),MATCH((CUADRO!N$5&amp;$E1037),'Hoja de Trabajo para listado'!$BC$151:$CB$151,0)),0)+IFERROR(INDEX('Hoja de Trabajo para listado'!$DE$153:$DG$274,MATCH($A1037,'Hoja de Trabajo para listado'!$DE$153:$DE$1048576,0),MATCH((CUADRO!N$5&amp;$E1037),'Hoja de Trabajo para listado'!$DE$151:$DG$151,0)),0)+IFERROR(INDEX('Hoja de Trabajo para listado'!$CD$155:$DC$1048576,MATCH($A1037,'Hoja de Trabajo para listado'!$CD$155:$CD$1048576,0),MATCH((CUADRO!N$5&amp;$E1037),'Hoja de Trabajo para listado'!$CD$151:$DC$151,0)),0)</f>
        <v>0</v>
      </c>
      <c r="O1037" s="255">
        <f ca="1">+IFERROR(INDEX('Hoja de Trabajo para listado'!$A$155:$Z$1048576,MATCH($A1037,'Hoja de Trabajo para listado'!$A$155:$A$1048576,0),MATCH((CUADRO!O$5&amp;$E1037),'Hoja de Trabajo para listado'!$A$151:$Z$151,0)),0)+IFERROR(INDEX('Hoja de Trabajo para listado'!$AB$155:$BA$1048576,MATCH($A1037,'Hoja de Trabajo para listado'!$AB$155:$AB$1048576,0),MATCH((CUADRO!O$5&amp;$E1037),'Hoja de Trabajo para listado'!$AB$151:$BA$151,0)),0)+IFERROR(INDEX('Hoja de Trabajo para listado'!$BC$155:$CB$1048576,MATCH($A1037,'Hoja de Trabajo para listado'!$BC$155:$BC$1048576,0),MATCH((CUADRO!O$5&amp;$E1037),'Hoja de Trabajo para listado'!$BC$151:$CB$151,0)),0)+IFERROR(INDEX('Hoja de Trabajo para listado'!$DE$153:$DG$274,MATCH($A1037,'Hoja de Trabajo para listado'!$DE$153:$DE$1048576,0),MATCH((CUADRO!O$5&amp;$E1037),'Hoja de Trabajo para listado'!$DE$151:$DG$151,0)),0)+IFERROR(INDEX('Hoja de Trabajo para listado'!$CD$155:$DC$1048576,MATCH($A1037,'Hoja de Trabajo para listado'!$CD$155:$CD$1048576,0),MATCH((CUADRO!O$5&amp;$E1037),'Hoja de Trabajo para listado'!$CD$151:$DC$151,0)),0)</f>
        <v>0</v>
      </c>
      <c r="P1037" s="255">
        <f ca="1">+IFERROR(INDEX('Hoja de Trabajo para listado'!$A$155:$Z$1048576,MATCH($A1037,'Hoja de Trabajo para listado'!$A$155:$A$1048576,0),MATCH((CUADRO!P$5&amp;$E1037),'Hoja de Trabajo para listado'!$A$151:$Z$151,0)),0)+IFERROR(INDEX('Hoja de Trabajo para listado'!$AB$155:$BA$1048576,MATCH($A1037,'Hoja de Trabajo para listado'!$AB$155:$AB$1048576,0),MATCH((CUADRO!P$5&amp;$E1037),'Hoja de Trabajo para listado'!$AB$151:$BA$151,0)),0)+IFERROR(INDEX('Hoja de Trabajo para listado'!$BC$155:$CB$1048576,MATCH($A1037,'Hoja de Trabajo para listado'!$BC$155:$BC$1048576,0),MATCH((CUADRO!P$5&amp;$E1037),'Hoja de Trabajo para listado'!$BC$151:$CB$151,0)),0)+IFERROR(INDEX('Hoja de Trabajo para listado'!$DE$153:$DG$274,MATCH($A1037,'Hoja de Trabajo para listado'!$DE$153:$DE$1048576,0),MATCH((CUADRO!P$5&amp;$E1037),'Hoja de Trabajo para listado'!$DE$151:$DG$151,0)),0)+IFERROR(INDEX('Hoja de Trabajo para listado'!$CD$155:$DC$1048576,MATCH($A1037,'Hoja de Trabajo para listado'!$CD$155:$CD$1048576,0),MATCH((CUADRO!P$5&amp;$E1037),'Hoja de Trabajo para listado'!$CD$151:$DC$151,0)),0)</f>
        <v>0</v>
      </c>
      <c r="Q1037" s="255">
        <f ca="1">+IFERROR(INDEX('Hoja de Trabajo para listado'!$A$155:$Z$1048576,MATCH($A1037,'Hoja de Trabajo para listado'!$A$155:$A$1048576,0),MATCH((CUADRO!Q$5&amp;$E1037),'Hoja de Trabajo para listado'!$A$151:$Z$151,0)),0)+IFERROR(INDEX('Hoja de Trabajo para listado'!$AB$155:$BA$1048576,MATCH($A1037,'Hoja de Trabajo para listado'!$AB$155:$AB$1048576,0),MATCH((CUADRO!Q$5&amp;$E1037),'Hoja de Trabajo para listado'!$AB$151:$BA$151,0)),0)+IFERROR(INDEX('Hoja de Trabajo para listado'!$BC$155:$CB$1048576,MATCH($A1037,'Hoja de Trabajo para listado'!$BC$155:$BC$1048576,0),MATCH((CUADRO!Q$5&amp;$E1037),'Hoja de Trabajo para listado'!$BC$151:$CB$151,0)),0)+IFERROR(INDEX('Hoja de Trabajo para listado'!$DE$153:$DG$274,MATCH($A1037,'Hoja de Trabajo para listado'!$DE$153:$DE$1048576,0),MATCH((CUADRO!Q$5&amp;$E1037),'Hoja de Trabajo para listado'!$DE$151:$DG$151,0)),0)+IFERROR(INDEX('Hoja de Trabajo para listado'!$CD$155:$DC$1048576,MATCH($A1037,'Hoja de Trabajo para listado'!$CD$155:$CD$1048576,0),MATCH((CUADRO!Q$5&amp;$E1037),'Hoja de Trabajo para listado'!$CD$151:$DC$151,0)),0)</f>
        <v>0</v>
      </c>
      <c r="R1037" s="255">
        <f t="shared" ca="1" si="32"/>
        <v>0</v>
      </c>
      <c r="S1037" s="262">
        <f ca="1">+R1036+R1037</f>
        <v>0</v>
      </c>
      <c r="T1037" s="255">
        <f ca="1">+S1037</f>
        <v>0</v>
      </c>
      <c r="U1037" s="254">
        <f t="shared" si="33"/>
        <v>2</v>
      </c>
      <c r="V1037" s="362" t="str">
        <f>+VLOOKUP(A1037,bd_lista!$A$3:$E$590,5,FALSE)</f>
        <v>Gobiernos Autonomos Municipales</v>
      </c>
      <c r="W1037" s="362"/>
      <c r="X1037" s="254">
        <f>+VLOOKUP(A1037,[2]Sheet1!$A$13:$D$744,4,FALSE)</f>
        <v>0</v>
      </c>
      <c r="Y1037" s="254" t="e">
        <f>+VLOOKUP(X1037,bd_lista!$A$3:$C$590,3,FALSE)</f>
        <v>#N/A</v>
      </c>
      <c r="Z1037" s="314"/>
      <c r="AA1037" s="315"/>
    </row>
    <row r="1038" spans="1:27" customFormat="1" ht="15" hidden="1" customHeight="1">
      <c r="A1038" s="32">
        <v>1907</v>
      </c>
      <c r="B1038" s="306">
        <f>+A1038</f>
        <v>1907</v>
      </c>
      <c r="C1038" s="259" t="str">
        <f>+VLOOKUP(A1038,bd_lista!$A$3:$C$590,3,FALSE)</f>
        <v>Gobierno Autónomo Municipal de Filadelfia</v>
      </c>
      <c r="D1038" s="361" t="str">
        <f>+C1038</f>
        <v>Gobierno Autónomo Municipal de Filadelfia</v>
      </c>
      <c r="E1038" s="254" t="s">
        <v>1313</v>
      </c>
      <c r="F1038" s="255">
        <f ca="1">+IFERROR(INDEX('Hoja de Trabajo para listado'!$A$155:$Z$1048576,MATCH($A1038,'Hoja de Trabajo para listado'!$A$155:$A$1048576,0),MATCH((CUADRO!F$5&amp;$E1038),'Hoja de Trabajo para listado'!$A$151:$Z$151,0)),0)+IFERROR(INDEX('Hoja de Trabajo para listado'!$AB$155:$BA$1048576,MATCH($A1038,'Hoja de Trabajo para listado'!$AB$155:$AB$1048576,0),MATCH((CUADRO!F$5&amp;$E1038),'Hoja de Trabajo para listado'!$AB$151:$BA$151,0)),0)+IFERROR(INDEX('Hoja de Trabajo para listado'!$BC$155:$CB$1048576,MATCH($A1038,'Hoja de Trabajo para listado'!$BC$155:$BC$1048576,0),MATCH((CUADRO!F$5&amp;$E1038),'Hoja de Trabajo para listado'!$BC$151:$CB$151,0)),0)+IFERROR(INDEX('Hoja de Trabajo para listado'!$DE$153:$DG$274,MATCH($A1038,'Hoja de Trabajo para listado'!$DE$153:$DE$1048576,0),MATCH((CUADRO!F$5&amp;$E1038),'Hoja de Trabajo para listado'!$DE$151:$DG$151,0)),0)+IFERROR(INDEX('Hoja de Trabajo para listado'!$CD$155:$DC$1048576,MATCH($A1038,'Hoja de Trabajo para listado'!$CD$155:$CD$1048576,0),MATCH((CUADRO!F$5&amp;$E1038),'Hoja de Trabajo para listado'!$CD$151:$DC$151,0)),0)</f>
        <v>0</v>
      </c>
      <c r="G1038" s="255">
        <f ca="1">+IFERROR(INDEX('Hoja de Trabajo para listado'!$A$155:$Z$1048576,MATCH($A1038,'Hoja de Trabajo para listado'!$A$155:$A$1048576,0),MATCH((CUADRO!G$5&amp;$E1038),'Hoja de Trabajo para listado'!$A$151:$Z$151,0)),0)+IFERROR(INDEX('Hoja de Trabajo para listado'!$AB$155:$BA$1048576,MATCH($A1038,'Hoja de Trabajo para listado'!$AB$155:$AB$1048576,0),MATCH((CUADRO!G$5&amp;$E1038),'Hoja de Trabajo para listado'!$AB$151:$BA$151,0)),0)+IFERROR(INDEX('Hoja de Trabajo para listado'!$BC$155:$CB$1048576,MATCH($A1038,'Hoja de Trabajo para listado'!$BC$155:$BC$1048576,0),MATCH((CUADRO!G$5&amp;$E1038),'Hoja de Trabajo para listado'!$BC$151:$CB$151,0)),0)+IFERROR(INDEX('Hoja de Trabajo para listado'!$DE$153:$DG$274,MATCH($A1038,'Hoja de Trabajo para listado'!$DE$153:$DE$1048576,0),MATCH((CUADRO!G$5&amp;$E1038),'Hoja de Trabajo para listado'!$DE$151:$DG$151,0)),0)+IFERROR(INDEX('Hoja de Trabajo para listado'!$CD$155:$DC$1048576,MATCH($A1038,'Hoja de Trabajo para listado'!$CD$155:$CD$1048576,0),MATCH((CUADRO!G$5&amp;$E1038),'Hoja de Trabajo para listado'!$CD$151:$DC$151,0)),0)</f>
        <v>0</v>
      </c>
      <c r="H1038" s="255">
        <f ca="1">+IFERROR(INDEX('Hoja de Trabajo para listado'!$A$155:$Z$1048576,MATCH($A1038,'Hoja de Trabajo para listado'!$A$155:$A$1048576,0),MATCH((CUADRO!H$5&amp;$E1038),'Hoja de Trabajo para listado'!$A$151:$Z$151,0)),0)+IFERROR(INDEX('Hoja de Trabajo para listado'!$AB$155:$BA$1048576,MATCH($A1038,'Hoja de Trabajo para listado'!$AB$155:$AB$1048576,0),MATCH((CUADRO!H$5&amp;$E1038),'Hoja de Trabajo para listado'!$AB$151:$BA$151,0)),0)+IFERROR(INDEX('Hoja de Trabajo para listado'!$BC$155:$CB$1048576,MATCH($A1038,'Hoja de Trabajo para listado'!$BC$155:$BC$1048576,0),MATCH((CUADRO!H$5&amp;$E1038),'Hoja de Trabajo para listado'!$BC$151:$CB$151,0)),0)+IFERROR(INDEX('Hoja de Trabajo para listado'!$DE$153:$DG$274,MATCH($A1038,'Hoja de Trabajo para listado'!$DE$153:$DE$1048576,0),MATCH((CUADRO!H$5&amp;$E1038),'Hoja de Trabajo para listado'!$DE$151:$DG$151,0)),0)+IFERROR(INDEX('Hoja de Trabajo para listado'!$CD$155:$DC$1048576,MATCH($A1038,'Hoja de Trabajo para listado'!$CD$155:$CD$1048576,0),MATCH((CUADRO!H$5&amp;$E1038),'Hoja de Trabajo para listado'!$CD$151:$DC$151,0)),0)</f>
        <v>0</v>
      </c>
      <c r="I1038" s="255">
        <f ca="1">+IFERROR(INDEX('Hoja de Trabajo para listado'!$A$155:$Z$1048576,MATCH($A1038,'Hoja de Trabajo para listado'!$A$155:$A$1048576,0),MATCH((CUADRO!I$5&amp;$E1038),'Hoja de Trabajo para listado'!$A$151:$Z$151,0)),0)+IFERROR(INDEX('Hoja de Trabajo para listado'!$AB$155:$BA$1048576,MATCH($A1038,'Hoja de Trabajo para listado'!$AB$155:$AB$1048576,0),MATCH((CUADRO!I$5&amp;$E1038),'Hoja de Trabajo para listado'!$AB$151:$BA$151,0)),0)+IFERROR(INDEX('Hoja de Trabajo para listado'!$BC$155:$CB$1048576,MATCH($A1038,'Hoja de Trabajo para listado'!$BC$155:$BC$1048576,0),MATCH((CUADRO!I$5&amp;$E1038),'Hoja de Trabajo para listado'!$BC$151:$CB$151,0)),0)+IFERROR(INDEX('Hoja de Trabajo para listado'!$DE$153:$DG$274,MATCH($A1038,'Hoja de Trabajo para listado'!$DE$153:$DE$1048576,0),MATCH((CUADRO!I$5&amp;$E1038),'Hoja de Trabajo para listado'!$DE$151:$DG$151,0)),0)+IFERROR(INDEX('Hoja de Trabajo para listado'!$CD$155:$DC$1048576,MATCH($A1038,'Hoja de Trabajo para listado'!$CD$155:$CD$1048576,0),MATCH((CUADRO!I$5&amp;$E1038),'Hoja de Trabajo para listado'!$CD$151:$DC$151,0)),0)</f>
        <v>0</v>
      </c>
      <c r="J1038" s="255">
        <f ca="1">+IFERROR(INDEX('Hoja de Trabajo para listado'!$A$155:$Z$1048576,MATCH($A1038,'Hoja de Trabajo para listado'!$A$155:$A$1048576,0),MATCH((CUADRO!J$5&amp;$E1038),'Hoja de Trabajo para listado'!$A$151:$Z$151,0)),0)+IFERROR(INDEX('Hoja de Trabajo para listado'!$AB$155:$BA$1048576,MATCH($A1038,'Hoja de Trabajo para listado'!$AB$155:$AB$1048576,0),MATCH((CUADRO!J$5&amp;$E1038),'Hoja de Trabajo para listado'!$AB$151:$BA$151,0)),0)+IFERROR(INDEX('Hoja de Trabajo para listado'!$BC$155:$CB$1048576,MATCH($A1038,'Hoja de Trabajo para listado'!$BC$155:$BC$1048576,0),MATCH((CUADRO!J$5&amp;$E1038),'Hoja de Trabajo para listado'!$BC$151:$CB$151,0)),0)+IFERROR(INDEX('Hoja de Trabajo para listado'!$DE$153:$DG$274,MATCH($A1038,'Hoja de Trabajo para listado'!$DE$153:$DE$1048576,0),MATCH((CUADRO!J$5&amp;$E1038),'Hoja de Trabajo para listado'!$DE$151:$DG$151,0)),0)+IFERROR(INDEX('Hoja de Trabajo para listado'!$CD$155:$DC$1048576,MATCH($A1038,'Hoja de Trabajo para listado'!$CD$155:$CD$1048576,0),MATCH((CUADRO!J$5&amp;$E1038),'Hoja de Trabajo para listado'!$CD$151:$DC$151,0)),0)</f>
        <v>0</v>
      </c>
      <c r="K1038" s="255">
        <f ca="1">+IFERROR(INDEX('Hoja de Trabajo para listado'!$A$155:$Z$1048576,MATCH($A1038,'Hoja de Trabajo para listado'!$A$155:$A$1048576,0),MATCH((CUADRO!K$5&amp;$E1038),'Hoja de Trabajo para listado'!$A$151:$Z$151,0)),0)+IFERROR(INDEX('Hoja de Trabajo para listado'!$AB$155:$BA$1048576,MATCH($A1038,'Hoja de Trabajo para listado'!$AB$155:$AB$1048576,0),MATCH((CUADRO!K$5&amp;$E1038),'Hoja de Trabajo para listado'!$AB$151:$BA$151,0)),0)+IFERROR(INDEX('Hoja de Trabajo para listado'!$BC$155:$CB$1048576,MATCH($A1038,'Hoja de Trabajo para listado'!$BC$155:$BC$1048576,0),MATCH((CUADRO!K$5&amp;$E1038),'Hoja de Trabajo para listado'!$BC$151:$CB$151,0)),0)+IFERROR(INDEX('Hoja de Trabajo para listado'!$DE$153:$DG$274,MATCH($A1038,'Hoja de Trabajo para listado'!$DE$153:$DE$1048576,0),MATCH((CUADRO!K$5&amp;$E1038),'Hoja de Trabajo para listado'!$DE$151:$DG$151,0)),0)+IFERROR(INDEX('Hoja de Trabajo para listado'!$CD$155:$DC$1048576,MATCH($A1038,'Hoja de Trabajo para listado'!$CD$155:$CD$1048576,0),MATCH((CUADRO!K$5&amp;$E1038),'Hoja de Trabajo para listado'!$CD$151:$DC$151,0)),0)</f>
        <v>0</v>
      </c>
      <c r="L1038" s="255">
        <f ca="1">+IFERROR(INDEX('Hoja de Trabajo para listado'!$A$155:$Z$1048576,MATCH($A1038,'Hoja de Trabajo para listado'!$A$155:$A$1048576,0),MATCH((CUADRO!L$5&amp;$E1038),'Hoja de Trabajo para listado'!$A$151:$Z$151,0)),0)+IFERROR(INDEX('Hoja de Trabajo para listado'!$AB$155:$BA$1048576,MATCH($A1038,'Hoja de Trabajo para listado'!$AB$155:$AB$1048576,0),MATCH((CUADRO!L$5&amp;$E1038),'Hoja de Trabajo para listado'!$AB$151:$BA$151,0)),0)+IFERROR(INDEX('Hoja de Trabajo para listado'!$BC$155:$CB$1048576,MATCH($A1038,'Hoja de Trabajo para listado'!$BC$155:$BC$1048576,0),MATCH((CUADRO!L$5&amp;$E1038),'Hoja de Trabajo para listado'!$BC$151:$CB$151,0)),0)+IFERROR(INDEX('Hoja de Trabajo para listado'!$DE$153:$DG$274,MATCH($A1038,'Hoja de Trabajo para listado'!$DE$153:$DE$1048576,0),MATCH((CUADRO!L$5&amp;$E1038),'Hoja de Trabajo para listado'!$DE$151:$DG$151,0)),0)+IFERROR(INDEX('Hoja de Trabajo para listado'!$CD$155:$DC$1048576,MATCH($A1038,'Hoja de Trabajo para listado'!$CD$155:$CD$1048576,0),MATCH((CUADRO!L$5&amp;$E1038),'Hoja de Trabajo para listado'!$CD$151:$DC$151,0)),0)</f>
        <v>0</v>
      </c>
      <c r="M1038" s="255">
        <f ca="1">+IFERROR(INDEX('Hoja de Trabajo para listado'!$A$155:$Z$1048576,MATCH($A1038,'Hoja de Trabajo para listado'!$A$155:$A$1048576,0),MATCH((CUADRO!M$5&amp;$E1038),'Hoja de Trabajo para listado'!$A$151:$Z$151,0)),0)+IFERROR(INDEX('Hoja de Trabajo para listado'!$AB$155:$BA$1048576,MATCH($A1038,'Hoja de Trabajo para listado'!$AB$155:$AB$1048576,0),MATCH((CUADRO!M$5&amp;$E1038),'Hoja de Trabajo para listado'!$AB$151:$BA$151,0)),0)+IFERROR(INDEX('Hoja de Trabajo para listado'!$BC$155:$CB$1048576,MATCH($A1038,'Hoja de Trabajo para listado'!$BC$155:$BC$1048576,0),MATCH((CUADRO!M$5&amp;$E1038),'Hoja de Trabajo para listado'!$BC$151:$CB$151,0)),0)+IFERROR(INDEX('Hoja de Trabajo para listado'!$DE$153:$DG$274,MATCH($A1038,'Hoja de Trabajo para listado'!$DE$153:$DE$1048576,0),MATCH((CUADRO!M$5&amp;$E1038),'Hoja de Trabajo para listado'!$DE$151:$DG$151,0)),0)+IFERROR(INDEX('Hoja de Trabajo para listado'!$CD$155:$DC$1048576,MATCH($A1038,'Hoja de Trabajo para listado'!$CD$155:$CD$1048576,0),MATCH((CUADRO!M$5&amp;$E1038),'Hoja de Trabajo para listado'!$CD$151:$DC$151,0)),0)</f>
        <v>0</v>
      </c>
      <c r="N1038" s="255">
        <f ca="1">+IFERROR(INDEX('Hoja de Trabajo para listado'!$A$155:$Z$1048576,MATCH($A1038,'Hoja de Trabajo para listado'!$A$155:$A$1048576,0),MATCH((CUADRO!N$5&amp;$E1038),'Hoja de Trabajo para listado'!$A$151:$Z$151,0)),0)+IFERROR(INDEX('Hoja de Trabajo para listado'!$AB$155:$BA$1048576,MATCH($A1038,'Hoja de Trabajo para listado'!$AB$155:$AB$1048576,0),MATCH((CUADRO!N$5&amp;$E1038),'Hoja de Trabajo para listado'!$AB$151:$BA$151,0)),0)+IFERROR(INDEX('Hoja de Trabajo para listado'!$BC$155:$CB$1048576,MATCH($A1038,'Hoja de Trabajo para listado'!$BC$155:$BC$1048576,0),MATCH((CUADRO!N$5&amp;$E1038),'Hoja de Trabajo para listado'!$BC$151:$CB$151,0)),0)+IFERROR(INDEX('Hoja de Trabajo para listado'!$DE$153:$DG$274,MATCH($A1038,'Hoja de Trabajo para listado'!$DE$153:$DE$1048576,0),MATCH((CUADRO!N$5&amp;$E1038),'Hoja de Trabajo para listado'!$DE$151:$DG$151,0)),0)+IFERROR(INDEX('Hoja de Trabajo para listado'!$CD$155:$DC$1048576,MATCH($A1038,'Hoja de Trabajo para listado'!$CD$155:$CD$1048576,0),MATCH((CUADRO!N$5&amp;$E1038),'Hoja de Trabajo para listado'!$CD$151:$DC$151,0)),0)</f>
        <v>0</v>
      </c>
      <c r="O1038" s="255">
        <f ca="1">+IFERROR(INDEX('Hoja de Trabajo para listado'!$A$155:$Z$1048576,MATCH($A1038,'Hoja de Trabajo para listado'!$A$155:$A$1048576,0),MATCH((CUADRO!O$5&amp;$E1038),'Hoja de Trabajo para listado'!$A$151:$Z$151,0)),0)+IFERROR(INDEX('Hoja de Trabajo para listado'!$AB$155:$BA$1048576,MATCH($A1038,'Hoja de Trabajo para listado'!$AB$155:$AB$1048576,0),MATCH((CUADRO!O$5&amp;$E1038),'Hoja de Trabajo para listado'!$AB$151:$BA$151,0)),0)+IFERROR(INDEX('Hoja de Trabajo para listado'!$BC$155:$CB$1048576,MATCH($A1038,'Hoja de Trabajo para listado'!$BC$155:$BC$1048576,0),MATCH((CUADRO!O$5&amp;$E1038),'Hoja de Trabajo para listado'!$BC$151:$CB$151,0)),0)+IFERROR(INDEX('Hoja de Trabajo para listado'!$DE$153:$DG$274,MATCH($A1038,'Hoja de Trabajo para listado'!$DE$153:$DE$1048576,0),MATCH((CUADRO!O$5&amp;$E1038),'Hoja de Trabajo para listado'!$DE$151:$DG$151,0)),0)+IFERROR(INDEX('Hoja de Trabajo para listado'!$CD$155:$DC$1048576,MATCH($A1038,'Hoja de Trabajo para listado'!$CD$155:$CD$1048576,0),MATCH((CUADRO!O$5&amp;$E1038),'Hoja de Trabajo para listado'!$CD$151:$DC$151,0)),0)</f>
        <v>0</v>
      </c>
      <c r="P1038" s="255">
        <f ca="1">+IFERROR(INDEX('Hoja de Trabajo para listado'!$A$155:$Z$1048576,MATCH($A1038,'Hoja de Trabajo para listado'!$A$155:$A$1048576,0),MATCH((CUADRO!P$5&amp;$E1038),'Hoja de Trabajo para listado'!$A$151:$Z$151,0)),0)+IFERROR(INDEX('Hoja de Trabajo para listado'!$AB$155:$BA$1048576,MATCH($A1038,'Hoja de Trabajo para listado'!$AB$155:$AB$1048576,0),MATCH((CUADRO!P$5&amp;$E1038),'Hoja de Trabajo para listado'!$AB$151:$BA$151,0)),0)+IFERROR(INDEX('Hoja de Trabajo para listado'!$BC$155:$CB$1048576,MATCH($A1038,'Hoja de Trabajo para listado'!$BC$155:$BC$1048576,0),MATCH((CUADRO!P$5&amp;$E1038),'Hoja de Trabajo para listado'!$BC$151:$CB$151,0)),0)+IFERROR(INDEX('Hoja de Trabajo para listado'!$DE$153:$DG$274,MATCH($A1038,'Hoja de Trabajo para listado'!$DE$153:$DE$1048576,0),MATCH((CUADRO!P$5&amp;$E1038),'Hoja de Trabajo para listado'!$DE$151:$DG$151,0)),0)+IFERROR(INDEX('Hoja de Trabajo para listado'!$CD$155:$DC$1048576,MATCH($A1038,'Hoja de Trabajo para listado'!$CD$155:$CD$1048576,0),MATCH((CUADRO!P$5&amp;$E1038),'Hoja de Trabajo para listado'!$CD$151:$DC$151,0)),0)</f>
        <v>0</v>
      </c>
      <c r="Q1038" s="255">
        <f ca="1">+IFERROR(INDEX('Hoja de Trabajo para listado'!$A$155:$Z$1048576,MATCH($A1038,'Hoja de Trabajo para listado'!$A$155:$A$1048576,0),MATCH((CUADRO!Q$5&amp;$E1038),'Hoja de Trabajo para listado'!$A$151:$Z$151,0)),0)+IFERROR(INDEX('Hoja de Trabajo para listado'!$AB$155:$BA$1048576,MATCH($A1038,'Hoja de Trabajo para listado'!$AB$155:$AB$1048576,0),MATCH((CUADRO!Q$5&amp;$E1038),'Hoja de Trabajo para listado'!$AB$151:$BA$151,0)),0)+IFERROR(INDEX('Hoja de Trabajo para listado'!$BC$155:$CB$1048576,MATCH($A1038,'Hoja de Trabajo para listado'!$BC$155:$BC$1048576,0),MATCH((CUADRO!Q$5&amp;$E1038),'Hoja de Trabajo para listado'!$BC$151:$CB$151,0)),0)+IFERROR(INDEX('Hoja de Trabajo para listado'!$DE$153:$DG$274,MATCH($A1038,'Hoja de Trabajo para listado'!$DE$153:$DE$1048576,0),MATCH((CUADRO!Q$5&amp;$E1038),'Hoja de Trabajo para listado'!$DE$151:$DG$151,0)),0)+IFERROR(INDEX('Hoja de Trabajo para listado'!$CD$155:$DC$1048576,MATCH($A1038,'Hoja de Trabajo para listado'!$CD$155:$CD$1048576,0),MATCH((CUADRO!Q$5&amp;$E1038),'Hoja de Trabajo para listado'!$CD$151:$DC$151,0)),0)</f>
        <v>0</v>
      </c>
      <c r="R1038" s="255">
        <f t="shared" ca="1" si="32"/>
        <v>0</v>
      </c>
      <c r="S1038" s="285"/>
      <c r="T1038" s="283">
        <f ca="1">+T1039</f>
        <v>0</v>
      </c>
      <c r="U1038" s="254">
        <f t="shared" si="33"/>
        <v>1</v>
      </c>
      <c r="V1038" s="362" t="str">
        <f>+VLOOKUP(A1038,bd_lista!$A$3:$E$590,5,FALSE)</f>
        <v>Gobiernos Autonomos Municipales</v>
      </c>
      <c r="W1038" s="361" t="str">
        <f>+V1038</f>
        <v>Gobiernos Autonomos Municipales</v>
      </c>
      <c r="X1038" s="254">
        <f>+VLOOKUP(A1038,[2]Sheet1!$A$13:$D$744,4,FALSE)</f>
        <v>0</v>
      </c>
      <c r="Y1038" s="254" t="e">
        <f>+VLOOKUP(X1038,bd_lista!$A$3:$C$590,3,FALSE)</f>
        <v>#N/A</v>
      </c>
      <c r="Z1038" s="316">
        <f>+X1038</f>
        <v>0</v>
      </c>
      <c r="AA1038" s="317" t="e">
        <f>+Y1038</f>
        <v>#N/A</v>
      </c>
    </row>
    <row r="1039" spans="1:27" customFormat="1" ht="15" hidden="1" customHeight="1">
      <c r="A1039" s="32">
        <v>1907</v>
      </c>
      <c r="B1039" s="307"/>
      <c r="C1039" s="259" t="str">
        <f>+VLOOKUP(A1039,bd_lista!$A$3:$C$590,3,FALSE)</f>
        <v>Gobierno Autónomo Municipal de Filadelfia</v>
      </c>
      <c r="D1039" s="362"/>
      <c r="E1039" s="256" t="s">
        <v>1314</v>
      </c>
      <c r="F1039" s="257">
        <f ca="1">+IFERROR(INDEX('Hoja de Trabajo para listado'!$A$155:$Z$1048576,MATCH($A1039,'Hoja de Trabajo para listado'!$A$155:$A$1048576,0),MATCH((CUADRO!F$5&amp;$E1039),'Hoja de Trabajo para listado'!$A$151:$Z$151,0)),0)+IFERROR(INDEX('Hoja de Trabajo para listado'!$AB$155:$BA$1048576,MATCH($A1039,'Hoja de Trabajo para listado'!$AB$155:$AB$1048576,0),MATCH((CUADRO!F$5&amp;$E1039),'Hoja de Trabajo para listado'!$AB$151:$BA$151,0)),0)+IFERROR(INDEX('Hoja de Trabajo para listado'!$BC$155:$CB$1048576,MATCH($A1039,'Hoja de Trabajo para listado'!$BC$155:$BC$1048576,0),MATCH((CUADRO!F$5&amp;$E1039),'Hoja de Trabajo para listado'!$BC$151:$CB$151,0)),0)+IFERROR(INDEX('Hoja de Trabajo para listado'!$DE$153:$DG$274,MATCH($A1039,'Hoja de Trabajo para listado'!$DE$153:$DE$1048576,0),MATCH((CUADRO!F$5&amp;$E1039),'Hoja de Trabajo para listado'!$DE$151:$DG$151,0)),0)+IFERROR(INDEX('Hoja de Trabajo para listado'!$CD$155:$DC$1048576,MATCH($A1039,'Hoja de Trabajo para listado'!$CD$155:$CD$1048576,0),MATCH((CUADRO!F$5&amp;$E1039),'Hoja de Trabajo para listado'!$CD$151:$DC$151,0)),0)</f>
        <v>0</v>
      </c>
      <c r="G1039" s="257">
        <f ca="1">+IFERROR(INDEX('Hoja de Trabajo para listado'!$A$155:$Z$1048576,MATCH($A1039,'Hoja de Trabajo para listado'!$A$155:$A$1048576,0),MATCH((CUADRO!G$5&amp;$E1039),'Hoja de Trabajo para listado'!$A$151:$Z$151,0)),0)+IFERROR(INDEX('Hoja de Trabajo para listado'!$AB$155:$BA$1048576,MATCH($A1039,'Hoja de Trabajo para listado'!$AB$155:$AB$1048576,0),MATCH((CUADRO!G$5&amp;$E1039),'Hoja de Trabajo para listado'!$AB$151:$BA$151,0)),0)+IFERROR(INDEX('Hoja de Trabajo para listado'!$BC$155:$CB$1048576,MATCH($A1039,'Hoja de Trabajo para listado'!$BC$155:$BC$1048576,0),MATCH((CUADRO!G$5&amp;$E1039),'Hoja de Trabajo para listado'!$BC$151:$CB$151,0)),0)+IFERROR(INDEX('Hoja de Trabajo para listado'!$DE$153:$DG$274,MATCH($A1039,'Hoja de Trabajo para listado'!$DE$153:$DE$1048576,0),MATCH((CUADRO!G$5&amp;$E1039),'Hoja de Trabajo para listado'!$DE$151:$DG$151,0)),0)+IFERROR(INDEX('Hoja de Trabajo para listado'!$CD$155:$DC$1048576,MATCH($A1039,'Hoja de Trabajo para listado'!$CD$155:$CD$1048576,0),MATCH((CUADRO!G$5&amp;$E1039),'Hoja de Trabajo para listado'!$CD$151:$DC$151,0)),0)</f>
        <v>0</v>
      </c>
      <c r="H1039" s="257">
        <f ca="1">+IFERROR(INDEX('Hoja de Trabajo para listado'!$A$155:$Z$1048576,MATCH($A1039,'Hoja de Trabajo para listado'!$A$155:$A$1048576,0),MATCH((CUADRO!H$5&amp;$E1039),'Hoja de Trabajo para listado'!$A$151:$Z$151,0)),0)+IFERROR(INDEX('Hoja de Trabajo para listado'!$AB$155:$BA$1048576,MATCH($A1039,'Hoja de Trabajo para listado'!$AB$155:$AB$1048576,0),MATCH((CUADRO!H$5&amp;$E1039),'Hoja de Trabajo para listado'!$AB$151:$BA$151,0)),0)+IFERROR(INDEX('Hoja de Trabajo para listado'!$BC$155:$CB$1048576,MATCH($A1039,'Hoja de Trabajo para listado'!$BC$155:$BC$1048576,0),MATCH((CUADRO!H$5&amp;$E1039),'Hoja de Trabajo para listado'!$BC$151:$CB$151,0)),0)+IFERROR(INDEX('Hoja de Trabajo para listado'!$DE$153:$DG$274,MATCH($A1039,'Hoja de Trabajo para listado'!$DE$153:$DE$1048576,0),MATCH((CUADRO!H$5&amp;$E1039),'Hoja de Trabajo para listado'!$DE$151:$DG$151,0)),0)+IFERROR(INDEX('Hoja de Trabajo para listado'!$CD$155:$DC$1048576,MATCH($A1039,'Hoja de Trabajo para listado'!$CD$155:$CD$1048576,0),MATCH((CUADRO!H$5&amp;$E1039),'Hoja de Trabajo para listado'!$CD$151:$DC$151,0)),0)</f>
        <v>0</v>
      </c>
      <c r="I1039" s="257">
        <f ca="1">+IFERROR(INDEX('Hoja de Trabajo para listado'!$A$155:$Z$1048576,MATCH($A1039,'Hoja de Trabajo para listado'!$A$155:$A$1048576,0),MATCH((CUADRO!I$5&amp;$E1039),'Hoja de Trabajo para listado'!$A$151:$Z$151,0)),0)+IFERROR(INDEX('Hoja de Trabajo para listado'!$AB$155:$BA$1048576,MATCH($A1039,'Hoja de Trabajo para listado'!$AB$155:$AB$1048576,0),MATCH((CUADRO!I$5&amp;$E1039),'Hoja de Trabajo para listado'!$AB$151:$BA$151,0)),0)+IFERROR(INDEX('Hoja de Trabajo para listado'!$BC$155:$CB$1048576,MATCH($A1039,'Hoja de Trabajo para listado'!$BC$155:$BC$1048576,0),MATCH((CUADRO!I$5&amp;$E1039),'Hoja de Trabajo para listado'!$BC$151:$CB$151,0)),0)+IFERROR(INDEX('Hoja de Trabajo para listado'!$DE$153:$DG$274,MATCH($A1039,'Hoja de Trabajo para listado'!$DE$153:$DE$1048576,0),MATCH((CUADRO!I$5&amp;$E1039),'Hoja de Trabajo para listado'!$DE$151:$DG$151,0)),0)+IFERROR(INDEX('Hoja de Trabajo para listado'!$CD$155:$DC$1048576,MATCH($A1039,'Hoja de Trabajo para listado'!$CD$155:$CD$1048576,0),MATCH((CUADRO!I$5&amp;$E1039),'Hoja de Trabajo para listado'!$CD$151:$DC$151,0)),0)</f>
        <v>0</v>
      </c>
      <c r="J1039" s="257">
        <f ca="1">+IFERROR(INDEX('Hoja de Trabajo para listado'!$A$155:$Z$1048576,MATCH($A1039,'Hoja de Trabajo para listado'!$A$155:$A$1048576,0),MATCH((CUADRO!J$5&amp;$E1039),'Hoja de Trabajo para listado'!$A$151:$Z$151,0)),0)+IFERROR(INDEX('Hoja de Trabajo para listado'!$AB$155:$BA$1048576,MATCH($A1039,'Hoja de Trabajo para listado'!$AB$155:$AB$1048576,0),MATCH((CUADRO!J$5&amp;$E1039),'Hoja de Trabajo para listado'!$AB$151:$BA$151,0)),0)+IFERROR(INDEX('Hoja de Trabajo para listado'!$BC$155:$CB$1048576,MATCH($A1039,'Hoja de Trabajo para listado'!$BC$155:$BC$1048576,0),MATCH((CUADRO!J$5&amp;$E1039),'Hoja de Trabajo para listado'!$BC$151:$CB$151,0)),0)+IFERROR(INDEX('Hoja de Trabajo para listado'!$DE$153:$DG$274,MATCH($A1039,'Hoja de Trabajo para listado'!$DE$153:$DE$1048576,0),MATCH((CUADRO!J$5&amp;$E1039),'Hoja de Trabajo para listado'!$DE$151:$DG$151,0)),0)+IFERROR(INDEX('Hoja de Trabajo para listado'!$CD$155:$DC$1048576,MATCH($A1039,'Hoja de Trabajo para listado'!$CD$155:$CD$1048576,0),MATCH((CUADRO!J$5&amp;$E1039),'Hoja de Trabajo para listado'!$CD$151:$DC$151,0)),0)</f>
        <v>0</v>
      </c>
      <c r="K1039" s="257">
        <f ca="1">+IFERROR(INDEX('Hoja de Trabajo para listado'!$A$155:$Z$1048576,MATCH($A1039,'Hoja de Trabajo para listado'!$A$155:$A$1048576,0),MATCH((CUADRO!K$5&amp;$E1039),'Hoja de Trabajo para listado'!$A$151:$Z$151,0)),0)+IFERROR(INDEX('Hoja de Trabajo para listado'!$AB$155:$BA$1048576,MATCH($A1039,'Hoja de Trabajo para listado'!$AB$155:$AB$1048576,0),MATCH((CUADRO!K$5&amp;$E1039),'Hoja de Trabajo para listado'!$AB$151:$BA$151,0)),0)+IFERROR(INDEX('Hoja de Trabajo para listado'!$BC$155:$CB$1048576,MATCH($A1039,'Hoja de Trabajo para listado'!$BC$155:$BC$1048576,0),MATCH((CUADRO!K$5&amp;$E1039),'Hoja de Trabajo para listado'!$BC$151:$CB$151,0)),0)+IFERROR(INDEX('Hoja de Trabajo para listado'!$DE$153:$DG$274,MATCH($A1039,'Hoja de Trabajo para listado'!$DE$153:$DE$1048576,0),MATCH((CUADRO!K$5&amp;$E1039),'Hoja de Trabajo para listado'!$DE$151:$DG$151,0)),0)+IFERROR(INDEX('Hoja de Trabajo para listado'!$CD$155:$DC$1048576,MATCH($A1039,'Hoja de Trabajo para listado'!$CD$155:$CD$1048576,0),MATCH((CUADRO!K$5&amp;$E1039),'Hoja de Trabajo para listado'!$CD$151:$DC$151,0)),0)</f>
        <v>0</v>
      </c>
      <c r="L1039" s="257">
        <f ca="1">+IFERROR(INDEX('Hoja de Trabajo para listado'!$A$155:$Z$1048576,MATCH($A1039,'Hoja de Trabajo para listado'!$A$155:$A$1048576,0),MATCH((CUADRO!L$5&amp;$E1039),'Hoja de Trabajo para listado'!$A$151:$Z$151,0)),0)+IFERROR(INDEX('Hoja de Trabajo para listado'!$AB$155:$BA$1048576,MATCH($A1039,'Hoja de Trabajo para listado'!$AB$155:$AB$1048576,0),MATCH((CUADRO!L$5&amp;$E1039),'Hoja de Trabajo para listado'!$AB$151:$BA$151,0)),0)+IFERROR(INDEX('Hoja de Trabajo para listado'!$BC$155:$CB$1048576,MATCH($A1039,'Hoja de Trabajo para listado'!$BC$155:$BC$1048576,0),MATCH((CUADRO!L$5&amp;$E1039),'Hoja de Trabajo para listado'!$BC$151:$CB$151,0)),0)+IFERROR(INDEX('Hoja de Trabajo para listado'!$DE$153:$DG$274,MATCH($A1039,'Hoja de Trabajo para listado'!$DE$153:$DE$1048576,0),MATCH((CUADRO!L$5&amp;$E1039),'Hoja de Trabajo para listado'!$DE$151:$DG$151,0)),0)+IFERROR(INDEX('Hoja de Trabajo para listado'!$CD$155:$DC$1048576,MATCH($A1039,'Hoja de Trabajo para listado'!$CD$155:$CD$1048576,0),MATCH((CUADRO!L$5&amp;$E1039),'Hoja de Trabajo para listado'!$CD$151:$DC$151,0)),0)</f>
        <v>0</v>
      </c>
      <c r="M1039" s="257">
        <f ca="1">+IFERROR(INDEX('Hoja de Trabajo para listado'!$A$155:$Z$1048576,MATCH($A1039,'Hoja de Trabajo para listado'!$A$155:$A$1048576,0),MATCH((CUADRO!M$5&amp;$E1039),'Hoja de Trabajo para listado'!$A$151:$Z$151,0)),0)+IFERROR(INDEX('Hoja de Trabajo para listado'!$AB$155:$BA$1048576,MATCH($A1039,'Hoja de Trabajo para listado'!$AB$155:$AB$1048576,0),MATCH((CUADRO!M$5&amp;$E1039),'Hoja de Trabajo para listado'!$AB$151:$BA$151,0)),0)+IFERROR(INDEX('Hoja de Trabajo para listado'!$BC$155:$CB$1048576,MATCH($A1039,'Hoja de Trabajo para listado'!$BC$155:$BC$1048576,0),MATCH((CUADRO!M$5&amp;$E1039),'Hoja de Trabajo para listado'!$BC$151:$CB$151,0)),0)+IFERROR(INDEX('Hoja de Trabajo para listado'!$DE$153:$DG$274,MATCH($A1039,'Hoja de Trabajo para listado'!$DE$153:$DE$1048576,0),MATCH((CUADRO!M$5&amp;$E1039),'Hoja de Trabajo para listado'!$DE$151:$DG$151,0)),0)+IFERROR(INDEX('Hoja de Trabajo para listado'!$CD$155:$DC$1048576,MATCH($A1039,'Hoja de Trabajo para listado'!$CD$155:$CD$1048576,0),MATCH((CUADRO!M$5&amp;$E1039),'Hoja de Trabajo para listado'!$CD$151:$DC$151,0)),0)</f>
        <v>0</v>
      </c>
      <c r="N1039" s="257">
        <f ca="1">+IFERROR(INDEX('Hoja de Trabajo para listado'!$A$155:$Z$1048576,MATCH($A1039,'Hoja de Trabajo para listado'!$A$155:$A$1048576,0),MATCH((CUADRO!N$5&amp;$E1039),'Hoja de Trabajo para listado'!$A$151:$Z$151,0)),0)+IFERROR(INDEX('Hoja de Trabajo para listado'!$AB$155:$BA$1048576,MATCH($A1039,'Hoja de Trabajo para listado'!$AB$155:$AB$1048576,0),MATCH((CUADRO!N$5&amp;$E1039),'Hoja de Trabajo para listado'!$AB$151:$BA$151,0)),0)+IFERROR(INDEX('Hoja de Trabajo para listado'!$BC$155:$CB$1048576,MATCH($A1039,'Hoja de Trabajo para listado'!$BC$155:$BC$1048576,0),MATCH((CUADRO!N$5&amp;$E1039),'Hoja de Trabajo para listado'!$BC$151:$CB$151,0)),0)+IFERROR(INDEX('Hoja de Trabajo para listado'!$DE$153:$DG$274,MATCH($A1039,'Hoja de Trabajo para listado'!$DE$153:$DE$1048576,0),MATCH((CUADRO!N$5&amp;$E1039),'Hoja de Trabajo para listado'!$DE$151:$DG$151,0)),0)+IFERROR(INDEX('Hoja de Trabajo para listado'!$CD$155:$DC$1048576,MATCH($A1039,'Hoja de Trabajo para listado'!$CD$155:$CD$1048576,0),MATCH((CUADRO!N$5&amp;$E1039),'Hoja de Trabajo para listado'!$CD$151:$DC$151,0)),0)</f>
        <v>0</v>
      </c>
      <c r="O1039" s="257">
        <f ca="1">+IFERROR(INDEX('Hoja de Trabajo para listado'!$A$155:$Z$1048576,MATCH($A1039,'Hoja de Trabajo para listado'!$A$155:$A$1048576,0),MATCH((CUADRO!O$5&amp;$E1039),'Hoja de Trabajo para listado'!$A$151:$Z$151,0)),0)+IFERROR(INDEX('Hoja de Trabajo para listado'!$AB$155:$BA$1048576,MATCH($A1039,'Hoja de Trabajo para listado'!$AB$155:$AB$1048576,0),MATCH((CUADRO!O$5&amp;$E1039),'Hoja de Trabajo para listado'!$AB$151:$BA$151,0)),0)+IFERROR(INDEX('Hoja de Trabajo para listado'!$BC$155:$CB$1048576,MATCH($A1039,'Hoja de Trabajo para listado'!$BC$155:$BC$1048576,0),MATCH((CUADRO!O$5&amp;$E1039),'Hoja de Trabajo para listado'!$BC$151:$CB$151,0)),0)+IFERROR(INDEX('Hoja de Trabajo para listado'!$DE$153:$DG$274,MATCH($A1039,'Hoja de Trabajo para listado'!$DE$153:$DE$1048576,0),MATCH((CUADRO!O$5&amp;$E1039),'Hoja de Trabajo para listado'!$DE$151:$DG$151,0)),0)+IFERROR(INDEX('Hoja de Trabajo para listado'!$CD$155:$DC$1048576,MATCH($A1039,'Hoja de Trabajo para listado'!$CD$155:$CD$1048576,0),MATCH((CUADRO!O$5&amp;$E1039),'Hoja de Trabajo para listado'!$CD$151:$DC$151,0)),0)</f>
        <v>0</v>
      </c>
      <c r="P1039" s="257">
        <f ca="1">+IFERROR(INDEX('Hoja de Trabajo para listado'!$A$155:$Z$1048576,MATCH($A1039,'Hoja de Trabajo para listado'!$A$155:$A$1048576,0),MATCH((CUADRO!P$5&amp;$E1039),'Hoja de Trabajo para listado'!$A$151:$Z$151,0)),0)+IFERROR(INDEX('Hoja de Trabajo para listado'!$AB$155:$BA$1048576,MATCH($A1039,'Hoja de Trabajo para listado'!$AB$155:$AB$1048576,0),MATCH((CUADRO!P$5&amp;$E1039),'Hoja de Trabajo para listado'!$AB$151:$BA$151,0)),0)+IFERROR(INDEX('Hoja de Trabajo para listado'!$BC$155:$CB$1048576,MATCH($A1039,'Hoja de Trabajo para listado'!$BC$155:$BC$1048576,0),MATCH((CUADRO!P$5&amp;$E1039),'Hoja de Trabajo para listado'!$BC$151:$CB$151,0)),0)+IFERROR(INDEX('Hoja de Trabajo para listado'!$DE$153:$DG$274,MATCH($A1039,'Hoja de Trabajo para listado'!$DE$153:$DE$1048576,0),MATCH((CUADRO!P$5&amp;$E1039),'Hoja de Trabajo para listado'!$DE$151:$DG$151,0)),0)+IFERROR(INDEX('Hoja de Trabajo para listado'!$CD$155:$DC$1048576,MATCH($A1039,'Hoja de Trabajo para listado'!$CD$155:$CD$1048576,0),MATCH((CUADRO!P$5&amp;$E1039),'Hoja de Trabajo para listado'!$CD$151:$DC$151,0)),0)</f>
        <v>0</v>
      </c>
      <c r="Q1039" s="257">
        <f ca="1">+IFERROR(INDEX('Hoja de Trabajo para listado'!$A$155:$Z$1048576,MATCH($A1039,'Hoja de Trabajo para listado'!$A$155:$A$1048576,0),MATCH((CUADRO!Q$5&amp;$E1039),'Hoja de Trabajo para listado'!$A$151:$Z$151,0)),0)+IFERROR(INDEX('Hoja de Trabajo para listado'!$AB$155:$BA$1048576,MATCH($A1039,'Hoja de Trabajo para listado'!$AB$155:$AB$1048576,0),MATCH((CUADRO!Q$5&amp;$E1039),'Hoja de Trabajo para listado'!$AB$151:$BA$151,0)),0)+IFERROR(INDEX('Hoja de Trabajo para listado'!$BC$155:$CB$1048576,MATCH($A1039,'Hoja de Trabajo para listado'!$BC$155:$BC$1048576,0),MATCH((CUADRO!Q$5&amp;$E1039),'Hoja de Trabajo para listado'!$BC$151:$CB$151,0)),0)+IFERROR(INDEX('Hoja de Trabajo para listado'!$DE$153:$DG$274,MATCH($A1039,'Hoja de Trabajo para listado'!$DE$153:$DE$1048576,0),MATCH((CUADRO!Q$5&amp;$E1039),'Hoja de Trabajo para listado'!$DE$151:$DG$151,0)),0)+IFERROR(INDEX('Hoja de Trabajo para listado'!$CD$155:$DC$1048576,MATCH($A1039,'Hoja de Trabajo para listado'!$CD$155:$CD$1048576,0),MATCH((CUADRO!Q$5&amp;$E1039),'Hoja de Trabajo para listado'!$CD$151:$DC$151,0)),0)</f>
        <v>0</v>
      </c>
      <c r="R1039" s="257">
        <f t="shared" ca="1" si="32"/>
        <v>0</v>
      </c>
      <c r="S1039" s="262">
        <f ca="1">+R1038+R1039</f>
        <v>0</v>
      </c>
      <c r="T1039" s="257">
        <f ca="1">+S1039</f>
        <v>0</v>
      </c>
      <c r="U1039" s="254">
        <f t="shared" si="33"/>
        <v>2</v>
      </c>
      <c r="V1039" s="362" t="str">
        <f>+VLOOKUP(A1039,bd_lista!$A$3:$E$590,5,FALSE)</f>
        <v>Gobiernos Autonomos Municipales</v>
      </c>
      <c r="W1039" s="362"/>
      <c r="X1039" s="254">
        <f>+VLOOKUP(A1039,[2]Sheet1!$A$13:$D$744,4,FALSE)</f>
        <v>0</v>
      </c>
      <c r="Y1039" s="254" t="e">
        <f>+VLOOKUP(X1039,bd_lista!$A$3:$C$590,3,FALSE)</f>
        <v>#N/A</v>
      </c>
      <c r="Z1039" s="314"/>
      <c r="AA1039" s="315"/>
    </row>
    <row r="1040" spans="1:27" customFormat="1" ht="27" hidden="1" customHeight="1">
      <c r="A1040" s="32">
        <v>1908</v>
      </c>
      <c r="B1040" s="306">
        <f>+A1040</f>
        <v>1908</v>
      </c>
      <c r="C1040" s="259" t="str">
        <f>+VLOOKUP(A1040,bd_lista!$A$3:$C$590,3,FALSE)</f>
        <v>Gobierno Autónomo Municipal de Puerto Gonzalo Moreno</v>
      </c>
      <c r="D1040" s="361" t="str">
        <f>+C1040</f>
        <v>Gobierno Autónomo Municipal de Puerto Gonzalo Moreno</v>
      </c>
      <c r="E1040" s="254" t="s">
        <v>1313</v>
      </c>
      <c r="F1040" s="255">
        <f ca="1">+IFERROR(INDEX('Hoja de Trabajo para listado'!$A$155:$Z$1048576,MATCH($A1040,'Hoja de Trabajo para listado'!$A$155:$A$1048576,0),MATCH((CUADRO!F$5&amp;$E1040),'Hoja de Trabajo para listado'!$A$151:$Z$151,0)),0)+IFERROR(INDEX('Hoja de Trabajo para listado'!$AB$155:$BA$1048576,MATCH($A1040,'Hoja de Trabajo para listado'!$AB$155:$AB$1048576,0),MATCH((CUADRO!F$5&amp;$E1040),'Hoja de Trabajo para listado'!$AB$151:$BA$151,0)),0)+IFERROR(INDEX('Hoja de Trabajo para listado'!$BC$155:$CB$1048576,MATCH($A1040,'Hoja de Trabajo para listado'!$BC$155:$BC$1048576,0),MATCH((CUADRO!F$5&amp;$E1040),'Hoja de Trabajo para listado'!$BC$151:$CB$151,0)),0)+IFERROR(INDEX('Hoja de Trabajo para listado'!$DE$153:$DG$274,MATCH($A1040,'Hoja de Trabajo para listado'!$DE$153:$DE$1048576,0),MATCH((CUADRO!F$5&amp;$E1040),'Hoja de Trabajo para listado'!$DE$151:$DG$151,0)),0)+IFERROR(INDEX('Hoja de Trabajo para listado'!$CD$155:$DC$1048576,MATCH($A1040,'Hoja de Trabajo para listado'!$CD$155:$CD$1048576,0),MATCH((CUADRO!F$5&amp;$E1040),'Hoja de Trabajo para listado'!$CD$151:$DC$151,0)),0)</f>
        <v>0</v>
      </c>
      <c r="G1040" s="255">
        <f ca="1">+IFERROR(INDEX('Hoja de Trabajo para listado'!$A$155:$Z$1048576,MATCH($A1040,'Hoja de Trabajo para listado'!$A$155:$A$1048576,0),MATCH((CUADRO!G$5&amp;$E1040),'Hoja de Trabajo para listado'!$A$151:$Z$151,0)),0)+IFERROR(INDEX('Hoja de Trabajo para listado'!$AB$155:$BA$1048576,MATCH($A1040,'Hoja de Trabajo para listado'!$AB$155:$AB$1048576,0),MATCH((CUADRO!G$5&amp;$E1040),'Hoja de Trabajo para listado'!$AB$151:$BA$151,0)),0)+IFERROR(INDEX('Hoja de Trabajo para listado'!$BC$155:$CB$1048576,MATCH($A1040,'Hoja de Trabajo para listado'!$BC$155:$BC$1048576,0),MATCH((CUADRO!G$5&amp;$E1040),'Hoja de Trabajo para listado'!$BC$151:$CB$151,0)),0)+IFERROR(INDEX('Hoja de Trabajo para listado'!$DE$153:$DG$274,MATCH($A1040,'Hoja de Trabajo para listado'!$DE$153:$DE$1048576,0),MATCH((CUADRO!G$5&amp;$E1040),'Hoja de Trabajo para listado'!$DE$151:$DG$151,0)),0)+IFERROR(INDEX('Hoja de Trabajo para listado'!$CD$155:$DC$1048576,MATCH($A1040,'Hoja de Trabajo para listado'!$CD$155:$CD$1048576,0),MATCH((CUADRO!G$5&amp;$E1040),'Hoja de Trabajo para listado'!$CD$151:$DC$151,0)),0)</f>
        <v>0</v>
      </c>
      <c r="H1040" s="255">
        <f ca="1">+IFERROR(INDEX('Hoja de Trabajo para listado'!$A$155:$Z$1048576,MATCH($A1040,'Hoja de Trabajo para listado'!$A$155:$A$1048576,0),MATCH((CUADRO!H$5&amp;$E1040),'Hoja de Trabajo para listado'!$A$151:$Z$151,0)),0)+IFERROR(INDEX('Hoja de Trabajo para listado'!$AB$155:$BA$1048576,MATCH($A1040,'Hoja de Trabajo para listado'!$AB$155:$AB$1048576,0),MATCH((CUADRO!H$5&amp;$E1040),'Hoja de Trabajo para listado'!$AB$151:$BA$151,0)),0)+IFERROR(INDEX('Hoja de Trabajo para listado'!$BC$155:$CB$1048576,MATCH($A1040,'Hoja de Trabajo para listado'!$BC$155:$BC$1048576,0),MATCH((CUADRO!H$5&amp;$E1040),'Hoja de Trabajo para listado'!$BC$151:$CB$151,0)),0)+IFERROR(INDEX('Hoja de Trabajo para listado'!$DE$153:$DG$274,MATCH($A1040,'Hoja de Trabajo para listado'!$DE$153:$DE$1048576,0),MATCH((CUADRO!H$5&amp;$E1040),'Hoja de Trabajo para listado'!$DE$151:$DG$151,0)),0)+IFERROR(INDEX('Hoja de Trabajo para listado'!$CD$155:$DC$1048576,MATCH($A1040,'Hoja de Trabajo para listado'!$CD$155:$CD$1048576,0),MATCH((CUADRO!H$5&amp;$E1040),'Hoja de Trabajo para listado'!$CD$151:$DC$151,0)),0)</f>
        <v>0</v>
      </c>
      <c r="I1040" s="255">
        <f ca="1">+IFERROR(INDEX('Hoja de Trabajo para listado'!$A$155:$Z$1048576,MATCH($A1040,'Hoja de Trabajo para listado'!$A$155:$A$1048576,0),MATCH((CUADRO!I$5&amp;$E1040),'Hoja de Trabajo para listado'!$A$151:$Z$151,0)),0)+IFERROR(INDEX('Hoja de Trabajo para listado'!$AB$155:$BA$1048576,MATCH($A1040,'Hoja de Trabajo para listado'!$AB$155:$AB$1048576,0),MATCH((CUADRO!I$5&amp;$E1040),'Hoja de Trabajo para listado'!$AB$151:$BA$151,0)),0)+IFERROR(INDEX('Hoja de Trabajo para listado'!$BC$155:$CB$1048576,MATCH($A1040,'Hoja de Trabajo para listado'!$BC$155:$BC$1048576,0),MATCH((CUADRO!I$5&amp;$E1040),'Hoja de Trabajo para listado'!$BC$151:$CB$151,0)),0)+IFERROR(INDEX('Hoja de Trabajo para listado'!$DE$153:$DG$274,MATCH($A1040,'Hoja de Trabajo para listado'!$DE$153:$DE$1048576,0),MATCH((CUADRO!I$5&amp;$E1040),'Hoja de Trabajo para listado'!$DE$151:$DG$151,0)),0)+IFERROR(INDEX('Hoja de Trabajo para listado'!$CD$155:$DC$1048576,MATCH($A1040,'Hoja de Trabajo para listado'!$CD$155:$CD$1048576,0),MATCH((CUADRO!I$5&amp;$E1040),'Hoja de Trabajo para listado'!$CD$151:$DC$151,0)),0)</f>
        <v>0</v>
      </c>
      <c r="J1040" s="255">
        <f ca="1">+IFERROR(INDEX('Hoja de Trabajo para listado'!$A$155:$Z$1048576,MATCH($A1040,'Hoja de Trabajo para listado'!$A$155:$A$1048576,0),MATCH((CUADRO!J$5&amp;$E1040),'Hoja de Trabajo para listado'!$A$151:$Z$151,0)),0)+IFERROR(INDEX('Hoja de Trabajo para listado'!$AB$155:$BA$1048576,MATCH($A1040,'Hoja de Trabajo para listado'!$AB$155:$AB$1048576,0),MATCH((CUADRO!J$5&amp;$E1040),'Hoja de Trabajo para listado'!$AB$151:$BA$151,0)),0)+IFERROR(INDEX('Hoja de Trabajo para listado'!$BC$155:$CB$1048576,MATCH($A1040,'Hoja de Trabajo para listado'!$BC$155:$BC$1048576,0),MATCH((CUADRO!J$5&amp;$E1040),'Hoja de Trabajo para listado'!$BC$151:$CB$151,0)),0)+IFERROR(INDEX('Hoja de Trabajo para listado'!$DE$153:$DG$274,MATCH($A1040,'Hoja de Trabajo para listado'!$DE$153:$DE$1048576,0),MATCH((CUADRO!J$5&amp;$E1040),'Hoja de Trabajo para listado'!$DE$151:$DG$151,0)),0)+IFERROR(INDEX('Hoja de Trabajo para listado'!$CD$155:$DC$1048576,MATCH($A1040,'Hoja de Trabajo para listado'!$CD$155:$CD$1048576,0),MATCH((CUADRO!J$5&amp;$E1040),'Hoja de Trabajo para listado'!$CD$151:$DC$151,0)),0)</f>
        <v>0</v>
      </c>
      <c r="K1040" s="255">
        <f ca="1">+IFERROR(INDEX('Hoja de Trabajo para listado'!$A$155:$Z$1048576,MATCH($A1040,'Hoja de Trabajo para listado'!$A$155:$A$1048576,0),MATCH((CUADRO!K$5&amp;$E1040),'Hoja de Trabajo para listado'!$A$151:$Z$151,0)),0)+IFERROR(INDEX('Hoja de Trabajo para listado'!$AB$155:$BA$1048576,MATCH($A1040,'Hoja de Trabajo para listado'!$AB$155:$AB$1048576,0),MATCH((CUADRO!K$5&amp;$E1040),'Hoja de Trabajo para listado'!$AB$151:$BA$151,0)),0)+IFERROR(INDEX('Hoja de Trabajo para listado'!$BC$155:$CB$1048576,MATCH($A1040,'Hoja de Trabajo para listado'!$BC$155:$BC$1048576,0),MATCH((CUADRO!K$5&amp;$E1040),'Hoja de Trabajo para listado'!$BC$151:$CB$151,0)),0)+IFERROR(INDEX('Hoja de Trabajo para listado'!$DE$153:$DG$274,MATCH($A1040,'Hoja de Trabajo para listado'!$DE$153:$DE$1048576,0),MATCH((CUADRO!K$5&amp;$E1040),'Hoja de Trabajo para listado'!$DE$151:$DG$151,0)),0)+IFERROR(INDEX('Hoja de Trabajo para listado'!$CD$155:$DC$1048576,MATCH($A1040,'Hoja de Trabajo para listado'!$CD$155:$CD$1048576,0),MATCH((CUADRO!K$5&amp;$E1040),'Hoja de Trabajo para listado'!$CD$151:$DC$151,0)),0)</f>
        <v>0</v>
      </c>
      <c r="L1040" s="255">
        <f ca="1">+IFERROR(INDEX('Hoja de Trabajo para listado'!$A$155:$Z$1048576,MATCH($A1040,'Hoja de Trabajo para listado'!$A$155:$A$1048576,0),MATCH((CUADRO!L$5&amp;$E1040),'Hoja de Trabajo para listado'!$A$151:$Z$151,0)),0)+IFERROR(INDEX('Hoja de Trabajo para listado'!$AB$155:$BA$1048576,MATCH($A1040,'Hoja de Trabajo para listado'!$AB$155:$AB$1048576,0),MATCH((CUADRO!L$5&amp;$E1040),'Hoja de Trabajo para listado'!$AB$151:$BA$151,0)),0)+IFERROR(INDEX('Hoja de Trabajo para listado'!$BC$155:$CB$1048576,MATCH($A1040,'Hoja de Trabajo para listado'!$BC$155:$BC$1048576,0),MATCH((CUADRO!L$5&amp;$E1040),'Hoja de Trabajo para listado'!$BC$151:$CB$151,0)),0)+IFERROR(INDEX('Hoja de Trabajo para listado'!$DE$153:$DG$274,MATCH($A1040,'Hoja de Trabajo para listado'!$DE$153:$DE$1048576,0),MATCH((CUADRO!L$5&amp;$E1040),'Hoja de Trabajo para listado'!$DE$151:$DG$151,0)),0)+IFERROR(INDEX('Hoja de Trabajo para listado'!$CD$155:$DC$1048576,MATCH($A1040,'Hoja de Trabajo para listado'!$CD$155:$CD$1048576,0),MATCH((CUADRO!L$5&amp;$E1040),'Hoja de Trabajo para listado'!$CD$151:$DC$151,0)),0)</f>
        <v>0</v>
      </c>
      <c r="M1040" s="255">
        <f ca="1">+IFERROR(INDEX('Hoja de Trabajo para listado'!$A$155:$Z$1048576,MATCH($A1040,'Hoja de Trabajo para listado'!$A$155:$A$1048576,0),MATCH((CUADRO!M$5&amp;$E1040),'Hoja de Trabajo para listado'!$A$151:$Z$151,0)),0)+IFERROR(INDEX('Hoja de Trabajo para listado'!$AB$155:$BA$1048576,MATCH($A1040,'Hoja de Trabajo para listado'!$AB$155:$AB$1048576,0),MATCH((CUADRO!M$5&amp;$E1040),'Hoja de Trabajo para listado'!$AB$151:$BA$151,0)),0)+IFERROR(INDEX('Hoja de Trabajo para listado'!$BC$155:$CB$1048576,MATCH($A1040,'Hoja de Trabajo para listado'!$BC$155:$BC$1048576,0),MATCH((CUADRO!M$5&amp;$E1040),'Hoja de Trabajo para listado'!$BC$151:$CB$151,0)),0)+IFERROR(INDEX('Hoja de Trabajo para listado'!$DE$153:$DG$274,MATCH($A1040,'Hoja de Trabajo para listado'!$DE$153:$DE$1048576,0),MATCH((CUADRO!M$5&amp;$E1040),'Hoja de Trabajo para listado'!$DE$151:$DG$151,0)),0)+IFERROR(INDEX('Hoja de Trabajo para listado'!$CD$155:$DC$1048576,MATCH($A1040,'Hoja de Trabajo para listado'!$CD$155:$CD$1048576,0),MATCH((CUADRO!M$5&amp;$E1040),'Hoja de Trabajo para listado'!$CD$151:$DC$151,0)),0)</f>
        <v>0</v>
      </c>
      <c r="N1040" s="255">
        <f ca="1">+IFERROR(INDEX('Hoja de Trabajo para listado'!$A$155:$Z$1048576,MATCH($A1040,'Hoja de Trabajo para listado'!$A$155:$A$1048576,0),MATCH((CUADRO!N$5&amp;$E1040),'Hoja de Trabajo para listado'!$A$151:$Z$151,0)),0)+IFERROR(INDEX('Hoja de Trabajo para listado'!$AB$155:$BA$1048576,MATCH($A1040,'Hoja de Trabajo para listado'!$AB$155:$AB$1048576,0),MATCH((CUADRO!N$5&amp;$E1040),'Hoja de Trabajo para listado'!$AB$151:$BA$151,0)),0)+IFERROR(INDEX('Hoja de Trabajo para listado'!$BC$155:$CB$1048576,MATCH($A1040,'Hoja de Trabajo para listado'!$BC$155:$BC$1048576,0),MATCH((CUADRO!N$5&amp;$E1040),'Hoja de Trabajo para listado'!$BC$151:$CB$151,0)),0)+IFERROR(INDEX('Hoja de Trabajo para listado'!$DE$153:$DG$274,MATCH($A1040,'Hoja de Trabajo para listado'!$DE$153:$DE$1048576,0),MATCH((CUADRO!N$5&amp;$E1040),'Hoja de Trabajo para listado'!$DE$151:$DG$151,0)),0)+IFERROR(INDEX('Hoja de Trabajo para listado'!$CD$155:$DC$1048576,MATCH($A1040,'Hoja de Trabajo para listado'!$CD$155:$CD$1048576,0),MATCH((CUADRO!N$5&amp;$E1040),'Hoja de Trabajo para listado'!$CD$151:$DC$151,0)),0)</f>
        <v>0</v>
      </c>
      <c r="O1040" s="255">
        <f ca="1">+IFERROR(INDEX('Hoja de Trabajo para listado'!$A$155:$Z$1048576,MATCH($A1040,'Hoja de Trabajo para listado'!$A$155:$A$1048576,0),MATCH((CUADRO!O$5&amp;$E1040),'Hoja de Trabajo para listado'!$A$151:$Z$151,0)),0)+IFERROR(INDEX('Hoja de Trabajo para listado'!$AB$155:$BA$1048576,MATCH($A1040,'Hoja de Trabajo para listado'!$AB$155:$AB$1048576,0),MATCH((CUADRO!O$5&amp;$E1040),'Hoja de Trabajo para listado'!$AB$151:$BA$151,0)),0)+IFERROR(INDEX('Hoja de Trabajo para listado'!$BC$155:$CB$1048576,MATCH($A1040,'Hoja de Trabajo para listado'!$BC$155:$BC$1048576,0),MATCH((CUADRO!O$5&amp;$E1040),'Hoja de Trabajo para listado'!$BC$151:$CB$151,0)),0)+IFERROR(INDEX('Hoja de Trabajo para listado'!$DE$153:$DG$274,MATCH($A1040,'Hoja de Trabajo para listado'!$DE$153:$DE$1048576,0),MATCH((CUADRO!O$5&amp;$E1040),'Hoja de Trabajo para listado'!$DE$151:$DG$151,0)),0)+IFERROR(INDEX('Hoja de Trabajo para listado'!$CD$155:$DC$1048576,MATCH($A1040,'Hoja de Trabajo para listado'!$CD$155:$CD$1048576,0),MATCH((CUADRO!O$5&amp;$E1040),'Hoja de Trabajo para listado'!$CD$151:$DC$151,0)),0)</f>
        <v>0</v>
      </c>
      <c r="P1040" s="255">
        <f ca="1">+IFERROR(INDEX('Hoja de Trabajo para listado'!$A$155:$Z$1048576,MATCH($A1040,'Hoja de Trabajo para listado'!$A$155:$A$1048576,0),MATCH((CUADRO!P$5&amp;$E1040),'Hoja de Trabajo para listado'!$A$151:$Z$151,0)),0)+IFERROR(INDEX('Hoja de Trabajo para listado'!$AB$155:$BA$1048576,MATCH($A1040,'Hoja de Trabajo para listado'!$AB$155:$AB$1048576,0),MATCH((CUADRO!P$5&amp;$E1040),'Hoja de Trabajo para listado'!$AB$151:$BA$151,0)),0)+IFERROR(INDEX('Hoja de Trabajo para listado'!$BC$155:$CB$1048576,MATCH($A1040,'Hoja de Trabajo para listado'!$BC$155:$BC$1048576,0),MATCH((CUADRO!P$5&amp;$E1040),'Hoja de Trabajo para listado'!$BC$151:$CB$151,0)),0)+IFERROR(INDEX('Hoja de Trabajo para listado'!$DE$153:$DG$274,MATCH($A1040,'Hoja de Trabajo para listado'!$DE$153:$DE$1048576,0),MATCH((CUADRO!P$5&amp;$E1040),'Hoja de Trabajo para listado'!$DE$151:$DG$151,0)),0)+IFERROR(INDEX('Hoja de Trabajo para listado'!$CD$155:$DC$1048576,MATCH($A1040,'Hoja de Trabajo para listado'!$CD$155:$CD$1048576,0),MATCH((CUADRO!P$5&amp;$E1040),'Hoja de Trabajo para listado'!$CD$151:$DC$151,0)),0)</f>
        <v>0</v>
      </c>
      <c r="Q1040" s="255">
        <f ca="1">+IFERROR(INDEX('Hoja de Trabajo para listado'!$A$155:$Z$1048576,MATCH($A1040,'Hoja de Trabajo para listado'!$A$155:$A$1048576,0),MATCH((CUADRO!Q$5&amp;$E1040),'Hoja de Trabajo para listado'!$A$151:$Z$151,0)),0)+IFERROR(INDEX('Hoja de Trabajo para listado'!$AB$155:$BA$1048576,MATCH($A1040,'Hoja de Trabajo para listado'!$AB$155:$AB$1048576,0),MATCH((CUADRO!Q$5&amp;$E1040),'Hoja de Trabajo para listado'!$AB$151:$BA$151,0)),0)+IFERROR(INDEX('Hoja de Trabajo para listado'!$BC$155:$CB$1048576,MATCH($A1040,'Hoja de Trabajo para listado'!$BC$155:$BC$1048576,0),MATCH((CUADRO!Q$5&amp;$E1040),'Hoja de Trabajo para listado'!$BC$151:$CB$151,0)),0)+IFERROR(INDEX('Hoja de Trabajo para listado'!$DE$153:$DG$274,MATCH($A1040,'Hoja de Trabajo para listado'!$DE$153:$DE$1048576,0),MATCH((CUADRO!Q$5&amp;$E1040),'Hoja de Trabajo para listado'!$DE$151:$DG$151,0)),0)+IFERROR(INDEX('Hoja de Trabajo para listado'!$CD$155:$DC$1048576,MATCH($A1040,'Hoja de Trabajo para listado'!$CD$155:$CD$1048576,0),MATCH((CUADRO!Q$5&amp;$E1040),'Hoja de Trabajo para listado'!$CD$151:$DC$151,0)),0)</f>
        <v>0</v>
      </c>
      <c r="R1040" s="255">
        <f t="shared" ca="1" si="32"/>
        <v>0</v>
      </c>
      <c r="S1040" s="262"/>
      <c r="T1040" s="255">
        <f ca="1">+T1041</f>
        <v>0</v>
      </c>
      <c r="U1040" s="254">
        <f t="shared" si="33"/>
        <v>1</v>
      </c>
      <c r="V1040" s="362" t="str">
        <f>+VLOOKUP(A1040,bd_lista!$A$3:$E$590,5,FALSE)</f>
        <v>Gobiernos Autonomos Municipales</v>
      </c>
      <c r="W1040" s="361" t="str">
        <f>+V1040</f>
        <v>Gobiernos Autonomos Municipales</v>
      </c>
      <c r="X1040" s="254">
        <f>+VLOOKUP(A1040,[2]Sheet1!$A$13:$D$744,4,FALSE)</f>
        <v>0</v>
      </c>
      <c r="Y1040" s="254" t="e">
        <f>+VLOOKUP(X1040,bd_lista!$A$3:$C$590,3,FALSE)</f>
        <v>#N/A</v>
      </c>
      <c r="Z1040" s="316">
        <f>+X1040</f>
        <v>0</v>
      </c>
      <c r="AA1040" s="317" t="e">
        <f>+Y1040</f>
        <v>#N/A</v>
      </c>
    </row>
    <row r="1041" spans="1:27" customFormat="1" ht="27" hidden="1" customHeight="1">
      <c r="A1041" s="32">
        <v>1908</v>
      </c>
      <c r="B1041" s="307"/>
      <c r="C1041" s="259" t="str">
        <f>+VLOOKUP(A1041,bd_lista!$A$3:$C$590,3,FALSE)</f>
        <v>Gobierno Autónomo Municipal de Puerto Gonzalo Moreno</v>
      </c>
      <c r="D1041" s="362"/>
      <c r="E1041" s="256" t="s">
        <v>1314</v>
      </c>
      <c r="F1041" s="255">
        <f ca="1">+IFERROR(INDEX('Hoja de Trabajo para listado'!$A$155:$Z$1048576,MATCH($A1041,'Hoja de Trabajo para listado'!$A$155:$A$1048576,0),MATCH((CUADRO!F$5&amp;$E1041),'Hoja de Trabajo para listado'!$A$151:$Z$151,0)),0)+IFERROR(INDEX('Hoja de Trabajo para listado'!$AB$155:$BA$1048576,MATCH($A1041,'Hoja de Trabajo para listado'!$AB$155:$AB$1048576,0),MATCH((CUADRO!F$5&amp;$E1041),'Hoja de Trabajo para listado'!$AB$151:$BA$151,0)),0)+IFERROR(INDEX('Hoja de Trabajo para listado'!$BC$155:$CB$1048576,MATCH($A1041,'Hoja de Trabajo para listado'!$BC$155:$BC$1048576,0),MATCH((CUADRO!F$5&amp;$E1041),'Hoja de Trabajo para listado'!$BC$151:$CB$151,0)),0)+IFERROR(INDEX('Hoja de Trabajo para listado'!$DE$153:$DG$274,MATCH($A1041,'Hoja de Trabajo para listado'!$DE$153:$DE$1048576,0),MATCH((CUADRO!F$5&amp;$E1041),'Hoja de Trabajo para listado'!$DE$151:$DG$151,0)),0)+IFERROR(INDEX('Hoja de Trabajo para listado'!$CD$155:$DC$1048576,MATCH($A1041,'Hoja de Trabajo para listado'!$CD$155:$CD$1048576,0),MATCH((CUADRO!F$5&amp;$E1041),'Hoja de Trabajo para listado'!$CD$151:$DC$151,0)),0)</f>
        <v>0</v>
      </c>
      <c r="G1041" s="255">
        <f ca="1">+IFERROR(INDEX('Hoja de Trabajo para listado'!$A$155:$Z$1048576,MATCH($A1041,'Hoja de Trabajo para listado'!$A$155:$A$1048576,0),MATCH((CUADRO!G$5&amp;$E1041),'Hoja de Trabajo para listado'!$A$151:$Z$151,0)),0)+IFERROR(INDEX('Hoja de Trabajo para listado'!$AB$155:$BA$1048576,MATCH($A1041,'Hoja de Trabajo para listado'!$AB$155:$AB$1048576,0),MATCH((CUADRO!G$5&amp;$E1041),'Hoja de Trabajo para listado'!$AB$151:$BA$151,0)),0)+IFERROR(INDEX('Hoja de Trabajo para listado'!$BC$155:$CB$1048576,MATCH($A1041,'Hoja de Trabajo para listado'!$BC$155:$BC$1048576,0),MATCH((CUADRO!G$5&amp;$E1041),'Hoja de Trabajo para listado'!$BC$151:$CB$151,0)),0)+IFERROR(INDEX('Hoja de Trabajo para listado'!$DE$153:$DG$274,MATCH($A1041,'Hoja de Trabajo para listado'!$DE$153:$DE$1048576,0),MATCH((CUADRO!G$5&amp;$E1041),'Hoja de Trabajo para listado'!$DE$151:$DG$151,0)),0)+IFERROR(INDEX('Hoja de Trabajo para listado'!$CD$155:$DC$1048576,MATCH($A1041,'Hoja de Trabajo para listado'!$CD$155:$CD$1048576,0),MATCH((CUADRO!G$5&amp;$E1041),'Hoja de Trabajo para listado'!$CD$151:$DC$151,0)),0)</f>
        <v>0</v>
      </c>
      <c r="H1041" s="255">
        <f ca="1">+IFERROR(INDEX('Hoja de Trabajo para listado'!$A$155:$Z$1048576,MATCH($A1041,'Hoja de Trabajo para listado'!$A$155:$A$1048576,0),MATCH((CUADRO!H$5&amp;$E1041),'Hoja de Trabajo para listado'!$A$151:$Z$151,0)),0)+IFERROR(INDEX('Hoja de Trabajo para listado'!$AB$155:$BA$1048576,MATCH($A1041,'Hoja de Trabajo para listado'!$AB$155:$AB$1048576,0),MATCH((CUADRO!H$5&amp;$E1041),'Hoja de Trabajo para listado'!$AB$151:$BA$151,0)),0)+IFERROR(INDEX('Hoja de Trabajo para listado'!$BC$155:$CB$1048576,MATCH($A1041,'Hoja de Trabajo para listado'!$BC$155:$BC$1048576,0),MATCH((CUADRO!H$5&amp;$E1041),'Hoja de Trabajo para listado'!$BC$151:$CB$151,0)),0)+IFERROR(INDEX('Hoja de Trabajo para listado'!$DE$153:$DG$274,MATCH($A1041,'Hoja de Trabajo para listado'!$DE$153:$DE$1048576,0),MATCH((CUADRO!H$5&amp;$E1041),'Hoja de Trabajo para listado'!$DE$151:$DG$151,0)),0)+IFERROR(INDEX('Hoja de Trabajo para listado'!$CD$155:$DC$1048576,MATCH($A1041,'Hoja de Trabajo para listado'!$CD$155:$CD$1048576,0),MATCH((CUADRO!H$5&amp;$E1041),'Hoja de Trabajo para listado'!$CD$151:$DC$151,0)),0)</f>
        <v>0</v>
      </c>
      <c r="I1041" s="255">
        <f ca="1">+IFERROR(INDEX('Hoja de Trabajo para listado'!$A$155:$Z$1048576,MATCH($A1041,'Hoja de Trabajo para listado'!$A$155:$A$1048576,0),MATCH((CUADRO!I$5&amp;$E1041),'Hoja de Trabajo para listado'!$A$151:$Z$151,0)),0)+IFERROR(INDEX('Hoja de Trabajo para listado'!$AB$155:$BA$1048576,MATCH($A1041,'Hoja de Trabajo para listado'!$AB$155:$AB$1048576,0),MATCH((CUADRO!I$5&amp;$E1041),'Hoja de Trabajo para listado'!$AB$151:$BA$151,0)),0)+IFERROR(INDEX('Hoja de Trabajo para listado'!$BC$155:$CB$1048576,MATCH($A1041,'Hoja de Trabajo para listado'!$BC$155:$BC$1048576,0),MATCH((CUADRO!I$5&amp;$E1041),'Hoja de Trabajo para listado'!$BC$151:$CB$151,0)),0)+IFERROR(INDEX('Hoja de Trabajo para listado'!$DE$153:$DG$274,MATCH($A1041,'Hoja de Trabajo para listado'!$DE$153:$DE$1048576,0),MATCH((CUADRO!I$5&amp;$E1041),'Hoja de Trabajo para listado'!$DE$151:$DG$151,0)),0)+IFERROR(INDEX('Hoja de Trabajo para listado'!$CD$155:$DC$1048576,MATCH($A1041,'Hoja de Trabajo para listado'!$CD$155:$CD$1048576,0),MATCH((CUADRO!I$5&amp;$E1041),'Hoja de Trabajo para listado'!$CD$151:$DC$151,0)),0)</f>
        <v>0</v>
      </c>
      <c r="J1041" s="255">
        <f ca="1">+IFERROR(INDEX('Hoja de Trabajo para listado'!$A$155:$Z$1048576,MATCH($A1041,'Hoja de Trabajo para listado'!$A$155:$A$1048576,0),MATCH((CUADRO!J$5&amp;$E1041),'Hoja de Trabajo para listado'!$A$151:$Z$151,0)),0)+IFERROR(INDEX('Hoja de Trabajo para listado'!$AB$155:$BA$1048576,MATCH($A1041,'Hoja de Trabajo para listado'!$AB$155:$AB$1048576,0),MATCH((CUADRO!J$5&amp;$E1041),'Hoja de Trabajo para listado'!$AB$151:$BA$151,0)),0)+IFERROR(INDEX('Hoja de Trabajo para listado'!$BC$155:$CB$1048576,MATCH($A1041,'Hoja de Trabajo para listado'!$BC$155:$BC$1048576,0),MATCH((CUADRO!J$5&amp;$E1041),'Hoja de Trabajo para listado'!$BC$151:$CB$151,0)),0)+IFERROR(INDEX('Hoja de Trabajo para listado'!$DE$153:$DG$274,MATCH($A1041,'Hoja de Trabajo para listado'!$DE$153:$DE$1048576,0),MATCH((CUADRO!J$5&amp;$E1041),'Hoja de Trabajo para listado'!$DE$151:$DG$151,0)),0)+IFERROR(INDEX('Hoja de Trabajo para listado'!$CD$155:$DC$1048576,MATCH($A1041,'Hoja de Trabajo para listado'!$CD$155:$CD$1048576,0),MATCH((CUADRO!J$5&amp;$E1041),'Hoja de Trabajo para listado'!$CD$151:$DC$151,0)),0)</f>
        <v>0</v>
      </c>
      <c r="K1041" s="255">
        <f ca="1">+IFERROR(INDEX('Hoja de Trabajo para listado'!$A$155:$Z$1048576,MATCH($A1041,'Hoja de Trabajo para listado'!$A$155:$A$1048576,0),MATCH((CUADRO!K$5&amp;$E1041),'Hoja de Trabajo para listado'!$A$151:$Z$151,0)),0)+IFERROR(INDEX('Hoja de Trabajo para listado'!$AB$155:$BA$1048576,MATCH($A1041,'Hoja de Trabajo para listado'!$AB$155:$AB$1048576,0),MATCH((CUADRO!K$5&amp;$E1041),'Hoja de Trabajo para listado'!$AB$151:$BA$151,0)),0)+IFERROR(INDEX('Hoja de Trabajo para listado'!$BC$155:$CB$1048576,MATCH($A1041,'Hoja de Trabajo para listado'!$BC$155:$BC$1048576,0),MATCH((CUADRO!K$5&amp;$E1041),'Hoja de Trabajo para listado'!$BC$151:$CB$151,0)),0)+IFERROR(INDEX('Hoja de Trabajo para listado'!$DE$153:$DG$274,MATCH($A1041,'Hoja de Trabajo para listado'!$DE$153:$DE$1048576,0),MATCH((CUADRO!K$5&amp;$E1041),'Hoja de Trabajo para listado'!$DE$151:$DG$151,0)),0)+IFERROR(INDEX('Hoja de Trabajo para listado'!$CD$155:$DC$1048576,MATCH($A1041,'Hoja de Trabajo para listado'!$CD$155:$CD$1048576,0),MATCH((CUADRO!K$5&amp;$E1041),'Hoja de Trabajo para listado'!$CD$151:$DC$151,0)),0)</f>
        <v>0</v>
      </c>
      <c r="L1041" s="255">
        <f ca="1">+IFERROR(INDEX('Hoja de Trabajo para listado'!$A$155:$Z$1048576,MATCH($A1041,'Hoja de Trabajo para listado'!$A$155:$A$1048576,0),MATCH((CUADRO!L$5&amp;$E1041),'Hoja de Trabajo para listado'!$A$151:$Z$151,0)),0)+IFERROR(INDEX('Hoja de Trabajo para listado'!$AB$155:$BA$1048576,MATCH($A1041,'Hoja de Trabajo para listado'!$AB$155:$AB$1048576,0),MATCH((CUADRO!L$5&amp;$E1041),'Hoja de Trabajo para listado'!$AB$151:$BA$151,0)),0)+IFERROR(INDEX('Hoja de Trabajo para listado'!$BC$155:$CB$1048576,MATCH($A1041,'Hoja de Trabajo para listado'!$BC$155:$BC$1048576,0),MATCH((CUADRO!L$5&amp;$E1041),'Hoja de Trabajo para listado'!$BC$151:$CB$151,0)),0)+IFERROR(INDEX('Hoja de Trabajo para listado'!$DE$153:$DG$274,MATCH($A1041,'Hoja de Trabajo para listado'!$DE$153:$DE$1048576,0),MATCH((CUADRO!L$5&amp;$E1041),'Hoja de Trabajo para listado'!$DE$151:$DG$151,0)),0)+IFERROR(INDEX('Hoja de Trabajo para listado'!$CD$155:$DC$1048576,MATCH($A1041,'Hoja de Trabajo para listado'!$CD$155:$CD$1048576,0),MATCH((CUADRO!L$5&amp;$E1041),'Hoja de Trabajo para listado'!$CD$151:$DC$151,0)),0)</f>
        <v>0</v>
      </c>
      <c r="M1041" s="255">
        <f ca="1">+IFERROR(INDEX('Hoja de Trabajo para listado'!$A$155:$Z$1048576,MATCH($A1041,'Hoja de Trabajo para listado'!$A$155:$A$1048576,0),MATCH((CUADRO!M$5&amp;$E1041),'Hoja de Trabajo para listado'!$A$151:$Z$151,0)),0)+IFERROR(INDEX('Hoja de Trabajo para listado'!$AB$155:$BA$1048576,MATCH($A1041,'Hoja de Trabajo para listado'!$AB$155:$AB$1048576,0),MATCH((CUADRO!M$5&amp;$E1041),'Hoja de Trabajo para listado'!$AB$151:$BA$151,0)),0)+IFERROR(INDEX('Hoja de Trabajo para listado'!$BC$155:$CB$1048576,MATCH($A1041,'Hoja de Trabajo para listado'!$BC$155:$BC$1048576,0),MATCH((CUADRO!M$5&amp;$E1041),'Hoja de Trabajo para listado'!$BC$151:$CB$151,0)),0)+IFERROR(INDEX('Hoja de Trabajo para listado'!$DE$153:$DG$274,MATCH($A1041,'Hoja de Trabajo para listado'!$DE$153:$DE$1048576,0),MATCH((CUADRO!M$5&amp;$E1041),'Hoja de Trabajo para listado'!$DE$151:$DG$151,0)),0)+IFERROR(INDEX('Hoja de Trabajo para listado'!$CD$155:$DC$1048576,MATCH($A1041,'Hoja de Trabajo para listado'!$CD$155:$CD$1048576,0),MATCH((CUADRO!M$5&amp;$E1041),'Hoja de Trabajo para listado'!$CD$151:$DC$151,0)),0)</f>
        <v>0</v>
      </c>
      <c r="N1041" s="255">
        <f ca="1">+IFERROR(INDEX('Hoja de Trabajo para listado'!$A$155:$Z$1048576,MATCH($A1041,'Hoja de Trabajo para listado'!$A$155:$A$1048576,0),MATCH((CUADRO!N$5&amp;$E1041),'Hoja de Trabajo para listado'!$A$151:$Z$151,0)),0)+IFERROR(INDEX('Hoja de Trabajo para listado'!$AB$155:$BA$1048576,MATCH($A1041,'Hoja de Trabajo para listado'!$AB$155:$AB$1048576,0),MATCH((CUADRO!N$5&amp;$E1041),'Hoja de Trabajo para listado'!$AB$151:$BA$151,0)),0)+IFERROR(INDEX('Hoja de Trabajo para listado'!$BC$155:$CB$1048576,MATCH($A1041,'Hoja de Trabajo para listado'!$BC$155:$BC$1048576,0),MATCH((CUADRO!N$5&amp;$E1041),'Hoja de Trabajo para listado'!$BC$151:$CB$151,0)),0)+IFERROR(INDEX('Hoja de Trabajo para listado'!$DE$153:$DG$274,MATCH($A1041,'Hoja de Trabajo para listado'!$DE$153:$DE$1048576,0),MATCH((CUADRO!N$5&amp;$E1041),'Hoja de Trabajo para listado'!$DE$151:$DG$151,0)),0)+IFERROR(INDEX('Hoja de Trabajo para listado'!$CD$155:$DC$1048576,MATCH($A1041,'Hoja de Trabajo para listado'!$CD$155:$CD$1048576,0),MATCH((CUADRO!N$5&amp;$E1041),'Hoja de Trabajo para listado'!$CD$151:$DC$151,0)),0)</f>
        <v>0</v>
      </c>
      <c r="O1041" s="255">
        <f ca="1">+IFERROR(INDEX('Hoja de Trabajo para listado'!$A$155:$Z$1048576,MATCH($A1041,'Hoja de Trabajo para listado'!$A$155:$A$1048576,0),MATCH((CUADRO!O$5&amp;$E1041),'Hoja de Trabajo para listado'!$A$151:$Z$151,0)),0)+IFERROR(INDEX('Hoja de Trabajo para listado'!$AB$155:$BA$1048576,MATCH($A1041,'Hoja de Trabajo para listado'!$AB$155:$AB$1048576,0),MATCH((CUADRO!O$5&amp;$E1041),'Hoja de Trabajo para listado'!$AB$151:$BA$151,0)),0)+IFERROR(INDEX('Hoja de Trabajo para listado'!$BC$155:$CB$1048576,MATCH($A1041,'Hoja de Trabajo para listado'!$BC$155:$BC$1048576,0),MATCH((CUADRO!O$5&amp;$E1041),'Hoja de Trabajo para listado'!$BC$151:$CB$151,0)),0)+IFERROR(INDEX('Hoja de Trabajo para listado'!$DE$153:$DG$274,MATCH($A1041,'Hoja de Trabajo para listado'!$DE$153:$DE$1048576,0),MATCH((CUADRO!O$5&amp;$E1041),'Hoja de Trabajo para listado'!$DE$151:$DG$151,0)),0)+IFERROR(INDEX('Hoja de Trabajo para listado'!$CD$155:$DC$1048576,MATCH($A1041,'Hoja de Trabajo para listado'!$CD$155:$CD$1048576,0),MATCH((CUADRO!O$5&amp;$E1041),'Hoja de Trabajo para listado'!$CD$151:$DC$151,0)),0)</f>
        <v>0</v>
      </c>
      <c r="P1041" s="255">
        <f ca="1">+IFERROR(INDEX('Hoja de Trabajo para listado'!$A$155:$Z$1048576,MATCH($A1041,'Hoja de Trabajo para listado'!$A$155:$A$1048576,0),MATCH((CUADRO!P$5&amp;$E1041),'Hoja de Trabajo para listado'!$A$151:$Z$151,0)),0)+IFERROR(INDEX('Hoja de Trabajo para listado'!$AB$155:$BA$1048576,MATCH($A1041,'Hoja de Trabajo para listado'!$AB$155:$AB$1048576,0),MATCH((CUADRO!P$5&amp;$E1041),'Hoja de Trabajo para listado'!$AB$151:$BA$151,0)),0)+IFERROR(INDEX('Hoja de Trabajo para listado'!$BC$155:$CB$1048576,MATCH($A1041,'Hoja de Trabajo para listado'!$BC$155:$BC$1048576,0),MATCH((CUADRO!P$5&amp;$E1041),'Hoja de Trabajo para listado'!$BC$151:$CB$151,0)),0)+IFERROR(INDEX('Hoja de Trabajo para listado'!$DE$153:$DG$274,MATCH($A1041,'Hoja de Trabajo para listado'!$DE$153:$DE$1048576,0),MATCH((CUADRO!P$5&amp;$E1041),'Hoja de Trabajo para listado'!$DE$151:$DG$151,0)),0)+IFERROR(INDEX('Hoja de Trabajo para listado'!$CD$155:$DC$1048576,MATCH($A1041,'Hoja de Trabajo para listado'!$CD$155:$CD$1048576,0),MATCH((CUADRO!P$5&amp;$E1041),'Hoja de Trabajo para listado'!$CD$151:$DC$151,0)),0)</f>
        <v>0</v>
      </c>
      <c r="Q1041" s="255">
        <f ca="1">+IFERROR(INDEX('Hoja de Trabajo para listado'!$A$155:$Z$1048576,MATCH($A1041,'Hoja de Trabajo para listado'!$A$155:$A$1048576,0),MATCH((CUADRO!Q$5&amp;$E1041),'Hoja de Trabajo para listado'!$A$151:$Z$151,0)),0)+IFERROR(INDEX('Hoja de Trabajo para listado'!$AB$155:$BA$1048576,MATCH($A1041,'Hoja de Trabajo para listado'!$AB$155:$AB$1048576,0),MATCH((CUADRO!Q$5&amp;$E1041),'Hoja de Trabajo para listado'!$AB$151:$BA$151,0)),0)+IFERROR(INDEX('Hoja de Trabajo para listado'!$BC$155:$CB$1048576,MATCH($A1041,'Hoja de Trabajo para listado'!$BC$155:$BC$1048576,0),MATCH((CUADRO!Q$5&amp;$E1041),'Hoja de Trabajo para listado'!$BC$151:$CB$151,0)),0)+IFERROR(INDEX('Hoja de Trabajo para listado'!$DE$153:$DG$274,MATCH($A1041,'Hoja de Trabajo para listado'!$DE$153:$DE$1048576,0),MATCH((CUADRO!Q$5&amp;$E1041),'Hoja de Trabajo para listado'!$DE$151:$DG$151,0)),0)+IFERROR(INDEX('Hoja de Trabajo para listado'!$CD$155:$DC$1048576,MATCH($A1041,'Hoja de Trabajo para listado'!$CD$155:$CD$1048576,0),MATCH((CUADRO!Q$5&amp;$E1041),'Hoja de Trabajo para listado'!$CD$151:$DC$151,0)),0)</f>
        <v>0</v>
      </c>
      <c r="R1041" s="255">
        <f t="shared" ca="1" si="32"/>
        <v>0</v>
      </c>
      <c r="S1041" s="262">
        <f ca="1">+R1040+R1041</f>
        <v>0</v>
      </c>
      <c r="T1041" s="255">
        <f ca="1">+S1041</f>
        <v>0</v>
      </c>
      <c r="U1041" s="254">
        <f t="shared" si="33"/>
        <v>2</v>
      </c>
      <c r="V1041" s="362" t="str">
        <f>+VLOOKUP(A1041,bd_lista!$A$3:$E$590,5,FALSE)</f>
        <v>Gobiernos Autonomos Municipales</v>
      </c>
      <c r="W1041" s="362"/>
      <c r="X1041" s="254">
        <f>+VLOOKUP(A1041,[2]Sheet1!$A$13:$D$744,4,FALSE)</f>
        <v>0</v>
      </c>
      <c r="Y1041" s="254" t="e">
        <f>+VLOOKUP(X1041,bd_lista!$A$3:$C$590,3,FALSE)</f>
        <v>#N/A</v>
      </c>
      <c r="Z1041" s="314"/>
      <c r="AA1041" s="315"/>
    </row>
    <row r="1042" spans="1:27" customFormat="1" ht="15" hidden="1" customHeight="1">
      <c r="A1042" s="32">
        <v>1909</v>
      </c>
      <c r="B1042" s="306">
        <f>+A1042</f>
        <v>1909</v>
      </c>
      <c r="C1042" s="259" t="str">
        <f>+VLOOKUP(A1042,bd_lista!$A$3:$C$590,3,FALSE)</f>
        <v>Gobierno Autónomo Municipal de San Lorenzo</v>
      </c>
      <c r="D1042" s="361" t="str">
        <f>+C1042</f>
        <v>Gobierno Autónomo Municipal de San Lorenzo</v>
      </c>
      <c r="E1042" s="254" t="s">
        <v>1313</v>
      </c>
      <c r="F1042" s="255">
        <f ca="1">+IFERROR(INDEX('Hoja de Trabajo para listado'!$A$155:$Z$1048576,MATCH($A1042,'Hoja de Trabajo para listado'!$A$155:$A$1048576,0),MATCH((CUADRO!F$5&amp;$E1042),'Hoja de Trabajo para listado'!$A$151:$Z$151,0)),0)+IFERROR(INDEX('Hoja de Trabajo para listado'!$AB$155:$BA$1048576,MATCH($A1042,'Hoja de Trabajo para listado'!$AB$155:$AB$1048576,0),MATCH((CUADRO!F$5&amp;$E1042),'Hoja de Trabajo para listado'!$AB$151:$BA$151,0)),0)+IFERROR(INDEX('Hoja de Trabajo para listado'!$BC$155:$CB$1048576,MATCH($A1042,'Hoja de Trabajo para listado'!$BC$155:$BC$1048576,0),MATCH((CUADRO!F$5&amp;$E1042),'Hoja de Trabajo para listado'!$BC$151:$CB$151,0)),0)+IFERROR(INDEX('Hoja de Trabajo para listado'!$DE$153:$DG$274,MATCH($A1042,'Hoja de Trabajo para listado'!$DE$153:$DE$1048576,0),MATCH((CUADRO!F$5&amp;$E1042),'Hoja de Trabajo para listado'!$DE$151:$DG$151,0)),0)+IFERROR(INDEX('Hoja de Trabajo para listado'!$CD$155:$DC$1048576,MATCH($A1042,'Hoja de Trabajo para listado'!$CD$155:$CD$1048576,0),MATCH((CUADRO!F$5&amp;$E1042),'Hoja de Trabajo para listado'!$CD$151:$DC$151,0)),0)</f>
        <v>0</v>
      </c>
      <c r="G1042" s="255">
        <f ca="1">+IFERROR(INDEX('Hoja de Trabajo para listado'!$A$155:$Z$1048576,MATCH($A1042,'Hoja de Trabajo para listado'!$A$155:$A$1048576,0),MATCH((CUADRO!G$5&amp;$E1042),'Hoja de Trabajo para listado'!$A$151:$Z$151,0)),0)+IFERROR(INDEX('Hoja de Trabajo para listado'!$AB$155:$BA$1048576,MATCH($A1042,'Hoja de Trabajo para listado'!$AB$155:$AB$1048576,0),MATCH((CUADRO!G$5&amp;$E1042),'Hoja de Trabajo para listado'!$AB$151:$BA$151,0)),0)+IFERROR(INDEX('Hoja de Trabajo para listado'!$BC$155:$CB$1048576,MATCH($A1042,'Hoja de Trabajo para listado'!$BC$155:$BC$1048576,0),MATCH((CUADRO!G$5&amp;$E1042),'Hoja de Trabajo para listado'!$BC$151:$CB$151,0)),0)+IFERROR(INDEX('Hoja de Trabajo para listado'!$DE$153:$DG$274,MATCH($A1042,'Hoja de Trabajo para listado'!$DE$153:$DE$1048576,0),MATCH((CUADRO!G$5&amp;$E1042),'Hoja de Trabajo para listado'!$DE$151:$DG$151,0)),0)+IFERROR(INDEX('Hoja de Trabajo para listado'!$CD$155:$DC$1048576,MATCH($A1042,'Hoja de Trabajo para listado'!$CD$155:$CD$1048576,0),MATCH((CUADRO!G$5&amp;$E1042),'Hoja de Trabajo para listado'!$CD$151:$DC$151,0)),0)</f>
        <v>0</v>
      </c>
      <c r="H1042" s="255">
        <f ca="1">+IFERROR(INDEX('Hoja de Trabajo para listado'!$A$155:$Z$1048576,MATCH($A1042,'Hoja de Trabajo para listado'!$A$155:$A$1048576,0),MATCH((CUADRO!H$5&amp;$E1042),'Hoja de Trabajo para listado'!$A$151:$Z$151,0)),0)+IFERROR(INDEX('Hoja de Trabajo para listado'!$AB$155:$BA$1048576,MATCH($A1042,'Hoja de Trabajo para listado'!$AB$155:$AB$1048576,0),MATCH((CUADRO!H$5&amp;$E1042),'Hoja de Trabajo para listado'!$AB$151:$BA$151,0)),0)+IFERROR(INDEX('Hoja de Trabajo para listado'!$BC$155:$CB$1048576,MATCH($A1042,'Hoja de Trabajo para listado'!$BC$155:$BC$1048576,0),MATCH((CUADRO!H$5&amp;$E1042),'Hoja de Trabajo para listado'!$BC$151:$CB$151,0)),0)+IFERROR(INDEX('Hoja de Trabajo para listado'!$DE$153:$DG$274,MATCH($A1042,'Hoja de Trabajo para listado'!$DE$153:$DE$1048576,0),MATCH((CUADRO!H$5&amp;$E1042),'Hoja de Trabajo para listado'!$DE$151:$DG$151,0)),0)+IFERROR(INDEX('Hoja de Trabajo para listado'!$CD$155:$DC$1048576,MATCH($A1042,'Hoja de Trabajo para listado'!$CD$155:$CD$1048576,0),MATCH((CUADRO!H$5&amp;$E1042),'Hoja de Trabajo para listado'!$CD$151:$DC$151,0)),0)</f>
        <v>0</v>
      </c>
      <c r="I1042" s="255">
        <f ca="1">+IFERROR(INDEX('Hoja de Trabajo para listado'!$A$155:$Z$1048576,MATCH($A1042,'Hoja de Trabajo para listado'!$A$155:$A$1048576,0),MATCH((CUADRO!I$5&amp;$E1042),'Hoja de Trabajo para listado'!$A$151:$Z$151,0)),0)+IFERROR(INDEX('Hoja de Trabajo para listado'!$AB$155:$BA$1048576,MATCH($A1042,'Hoja de Trabajo para listado'!$AB$155:$AB$1048576,0),MATCH((CUADRO!I$5&amp;$E1042),'Hoja de Trabajo para listado'!$AB$151:$BA$151,0)),0)+IFERROR(INDEX('Hoja de Trabajo para listado'!$BC$155:$CB$1048576,MATCH($A1042,'Hoja de Trabajo para listado'!$BC$155:$BC$1048576,0),MATCH((CUADRO!I$5&amp;$E1042),'Hoja de Trabajo para listado'!$BC$151:$CB$151,0)),0)+IFERROR(INDEX('Hoja de Trabajo para listado'!$DE$153:$DG$274,MATCH($A1042,'Hoja de Trabajo para listado'!$DE$153:$DE$1048576,0),MATCH((CUADRO!I$5&amp;$E1042),'Hoja de Trabajo para listado'!$DE$151:$DG$151,0)),0)+IFERROR(INDEX('Hoja de Trabajo para listado'!$CD$155:$DC$1048576,MATCH($A1042,'Hoja de Trabajo para listado'!$CD$155:$CD$1048576,0),MATCH((CUADRO!I$5&amp;$E1042),'Hoja de Trabajo para listado'!$CD$151:$DC$151,0)),0)</f>
        <v>0</v>
      </c>
      <c r="J1042" s="255">
        <f ca="1">+IFERROR(INDEX('Hoja de Trabajo para listado'!$A$155:$Z$1048576,MATCH($A1042,'Hoja de Trabajo para listado'!$A$155:$A$1048576,0),MATCH((CUADRO!J$5&amp;$E1042),'Hoja de Trabajo para listado'!$A$151:$Z$151,0)),0)+IFERROR(INDEX('Hoja de Trabajo para listado'!$AB$155:$BA$1048576,MATCH($A1042,'Hoja de Trabajo para listado'!$AB$155:$AB$1048576,0),MATCH((CUADRO!J$5&amp;$E1042),'Hoja de Trabajo para listado'!$AB$151:$BA$151,0)),0)+IFERROR(INDEX('Hoja de Trabajo para listado'!$BC$155:$CB$1048576,MATCH($A1042,'Hoja de Trabajo para listado'!$BC$155:$BC$1048576,0),MATCH((CUADRO!J$5&amp;$E1042),'Hoja de Trabajo para listado'!$BC$151:$CB$151,0)),0)+IFERROR(INDEX('Hoja de Trabajo para listado'!$DE$153:$DG$274,MATCH($A1042,'Hoja de Trabajo para listado'!$DE$153:$DE$1048576,0),MATCH((CUADRO!J$5&amp;$E1042),'Hoja de Trabajo para listado'!$DE$151:$DG$151,0)),0)+IFERROR(INDEX('Hoja de Trabajo para listado'!$CD$155:$DC$1048576,MATCH($A1042,'Hoja de Trabajo para listado'!$CD$155:$CD$1048576,0),MATCH((CUADRO!J$5&amp;$E1042),'Hoja de Trabajo para listado'!$CD$151:$DC$151,0)),0)</f>
        <v>0</v>
      </c>
      <c r="K1042" s="255">
        <f ca="1">+IFERROR(INDEX('Hoja de Trabajo para listado'!$A$155:$Z$1048576,MATCH($A1042,'Hoja de Trabajo para listado'!$A$155:$A$1048576,0),MATCH((CUADRO!K$5&amp;$E1042),'Hoja de Trabajo para listado'!$A$151:$Z$151,0)),0)+IFERROR(INDEX('Hoja de Trabajo para listado'!$AB$155:$BA$1048576,MATCH($A1042,'Hoja de Trabajo para listado'!$AB$155:$AB$1048576,0),MATCH((CUADRO!K$5&amp;$E1042),'Hoja de Trabajo para listado'!$AB$151:$BA$151,0)),0)+IFERROR(INDEX('Hoja de Trabajo para listado'!$BC$155:$CB$1048576,MATCH($A1042,'Hoja de Trabajo para listado'!$BC$155:$BC$1048576,0),MATCH((CUADRO!K$5&amp;$E1042),'Hoja de Trabajo para listado'!$BC$151:$CB$151,0)),0)+IFERROR(INDEX('Hoja de Trabajo para listado'!$DE$153:$DG$274,MATCH($A1042,'Hoja de Trabajo para listado'!$DE$153:$DE$1048576,0),MATCH((CUADRO!K$5&amp;$E1042),'Hoja de Trabajo para listado'!$DE$151:$DG$151,0)),0)+IFERROR(INDEX('Hoja de Trabajo para listado'!$CD$155:$DC$1048576,MATCH($A1042,'Hoja de Trabajo para listado'!$CD$155:$CD$1048576,0),MATCH((CUADRO!K$5&amp;$E1042),'Hoja de Trabajo para listado'!$CD$151:$DC$151,0)),0)</f>
        <v>0</v>
      </c>
      <c r="L1042" s="255">
        <f ca="1">+IFERROR(INDEX('Hoja de Trabajo para listado'!$A$155:$Z$1048576,MATCH($A1042,'Hoja de Trabajo para listado'!$A$155:$A$1048576,0),MATCH((CUADRO!L$5&amp;$E1042),'Hoja de Trabajo para listado'!$A$151:$Z$151,0)),0)+IFERROR(INDEX('Hoja de Trabajo para listado'!$AB$155:$BA$1048576,MATCH($A1042,'Hoja de Trabajo para listado'!$AB$155:$AB$1048576,0),MATCH((CUADRO!L$5&amp;$E1042),'Hoja de Trabajo para listado'!$AB$151:$BA$151,0)),0)+IFERROR(INDEX('Hoja de Trabajo para listado'!$BC$155:$CB$1048576,MATCH($A1042,'Hoja de Trabajo para listado'!$BC$155:$BC$1048576,0),MATCH((CUADRO!L$5&amp;$E1042),'Hoja de Trabajo para listado'!$BC$151:$CB$151,0)),0)+IFERROR(INDEX('Hoja de Trabajo para listado'!$DE$153:$DG$274,MATCH($A1042,'Hoja de Trabajo para listado'!$DE$153:$DE$1048576,0),MATCH((CUADRO!L$5&amp;$E1042),'Hoja de Trabajo para listado'!$DE$151:$DG$151,0)),0)+IFERROR(INDEX('Hoja de Trabajo para listado'!$CD$155:$DC$1048576,MATCH($A1042,'Hoja de Trabajo para listado'!$CD$155:$CD$1048576,0),MATCH((CUADRO!L$5&amp;$E1042),'Hoja de Trabajo para listado'!$CD$151:$DC$151,0)),0)</f>
        <v>0</v>
      </c>
      <c r="M1042" s="255">
        <f ca="1">+IFERROR(INDEX('Hoja de Trabajo para listado'!$A$155:$Z$1048576,MATCH($A1042,'Hoja de Trabajo para listado'!$A$155:$A$1048576,0),MATCH((CUADRO!M$5&amp;$E1042),'Hoja de Trabajo para listado'!$A$151:$Z$151,0)),0)+IFERROR(INDEX('Hoja de Trabajo para listado'!$AB$155:$BA$1048576,MATCH($A1042,'Hoja de Trabajo para listado'!$AB$155:$AB$1048576,0),MATCH((CUADRO!M$5&amp;$E1042),'Hoja de Trabajo para listado'!$AB$151:$BA$151,0)),0)+IFERROR(INDEX('Hoja de Trabajo para listado'!$BC$155:$CB$1048576,MATCH($A1042,'Hoja de Trabajo para listado'!$BC$155:$BC$1048576,0),MATCH((CUADRO!M$5&amp;$E1042),'Hoja de Trabajo para listado'!$BC$151:$CB$151,0)),0)+IFERROR(INDEX('Hoja de Trabajo para listado'!$DE$153:$DG$274,MATCH($A1042,'Hoja de Trabajo para listado'!$DE$153:$DE$1048576,0),MATCH((CUADRO!M$5&amp;$E1042),'Hoja de Trabajo para listado'!$DE$151:$DG$151,0)),0)+IFERROR(INDEX('Hoja de Trabajo para listado'!$CD$155:$DC$1048576,MATCH($A1042,'Hoja de Trabajo para listado'!$CD$155:$CD$1048576,0),MATCH((CUADRO!M$5&amp;$E1042),'Hoja de Trabajo para listado'!$CD$151:$DC$151,0)),0)</f>
        <v>0</v>
      </c>
      <c r="N1042" s="255">
        <f ca="1">+IFERROR(INDEX('Hoja de Trabajo para listado'!$A$155:$Z$1048576,MATCH($A1042,'Hoja de Trabajo para listado'!$A$155:$A$1048576,0),MATCH((CUADRO!N$5&amp;$E1042),'Hoja de Trabajo para listado'!$A$151:$Z$151,0)),0)+IFERROR(INDEX('Hoja de Trabajo para listado'!$AB$155:$BA$1048576,MATCH($A1042,'Hoja de Trabajo para listado'!$AB$155:$AB$1048576,0),MATCH((CUADRO!N$5&amp;$E1042),'Hoja de Trabajo para listado'!$AB$151:$BA$151,0)),0)+IFERROR(INDEX('Hoja de Trabajo para listado'!$BC$155:$CB$1048576,MATCH($A1042,'Hoja de Trabajo para listado'!$BC$155:$BC$1048576,0),MATCH((CUADRO!N$5&amp;$E1042),'Hoja de Trabajo para listado'!$BC$151:$CB$151,0)),0)+IFERROR(INDEX('Hoja de Trabajo para listado'!$DE$153:$DG$274,MATCH($A1042,'Hoja de Trabajo para listado'!$DE$153:$DE$1048576,0),MATCH((CUADRO!N$5&amp;$E1042),'Hoja de Trabajo para listado'!$DE$151:$DG$151,0)),0)+IFERROR(INDEX('Hoja de Trabajo para listado'!$CD$155:$DC$1048576,MATCH($A1042,'Hoja de Trabajo para listado'!$CD$155:$CD$1048576,0),MATCH((CUADRO!N$5&amp;$E1042),'Hoja de Trabajo para listado'!$CD$151:$DC$151,0)),0)</f>
        <v>0</v>
      </c>
      <c r="O1042" s="255">
        <f ca="1">+IFERROR(INDEX('Hoja de Trabajo para listado'!$A$155:$Z$1048576,MATCH($A1042,'Hoja de Trabajo para listado'!$A$155:$A$1048576,0),MATCH((CUADRO!O$5&amp;$E1042),'Hoja de Trabajo para listado'!$A$151:$Z$151,0)),0)+IFERROR(INDEX('Hoja de Trabajo para listado'!$AB$155:$BA$1048576,MATCH($A1042,'Hoja de Trabajo para listado'!$AB$155:$AB$1048576,0),MATCH((CUADRO!O$5&amp;$E1042),'Hoja de Trabajo para listado'!$AB$151:$BA$151,0)),0)+IFERROR(INDEX('Hoja de Trabajo para listado'!$BC$155:$CB$1048576,MATCH($A1042,'Hoja de Trabajo para listado'!$BC$155:$BC$1048576,0),MATCH((CUADRO!O$5&amp;$E1042),'Hoja de Trabajo para listado'!$BC$151:$CB$151,0)),0)+IFERROR(INDEX('Hoja de Trabajo para listado'!$DE$153:$DG$274,MATCH($A1042,'Hoja de Trabajo para listado'!$DE$153:$DE$1048576,0),MATCH((CUADRO!O$5&amp;$E1042),'Hoja de Trabajo para listado'!$DE$151:$DG$151,0)),0)+IFERROR(INDEX('Hoja de Trabajo para listado'!$CD$155:$DC$1048576,MATCH($A1042,'Hoja de Trabajo para listado'!$CD$155:$CD$1048576,0),MATCH((CUADRO!O$5&amp;$E1042),'Hoja de Trabajo para listado'!$CD$151:$DC$151,0)),0)</f>
        <v>0</v>
      </c>
      <c r="P1042" s="255">
        <f ca="1">+IFERROR(INDEX('Hoja de Trabajo para listado'!$A$155:$Z$1048576,MATCH($A1042,'Hoja de Trabajo para listado'!$A$155:$A$1048576,0),MATCH((CUADRO!P$5&amp;$E1042),'Hoja de Trabajo para listado'!$A$151:$Z$151,0)),0)+IFERROR(INDEX('Hoja de Trabajo para listado'!$AB$155:$BA$1048576,MATCH($A1042,'Hoja de Trabajo para listado'!$AB$155:$AB$1048576,0),MATCH((CUADRO!P$5&amp;$E1042),'Hoja de Trabajo para listado'!$AB$151:$BA$151,0)),0)+IFERROR(INDEX('Hoja de Trabajo para listado'!$BC$155:$CB$1048576,MATCH($A1042,'Hoja de Trabajo para listado'!$BC$155:$BC$1048576,0),MATCH((CUADRO!P$5&amp;$E1042),'Hoja de Trabajo para listado'!$BC$151:$CB$151,0)),0)+IFERROR(INDEX('Hoja de Trabajo para listado'!$DE$153:$DG$274,MATCH($A1042,'Hoja de Trabajo para listado'!$DE$153:$DE$1048576,0),MATCH((CUADRO!P$5&amp;$E1042),'Hoja de Trabajo para listado'!$DE$151:$DG$151,0)),0)+IFERROR(INDEX('Hoja de Trabajo para listado'!$CD$155:$DC$1048576,MATCH($A1042,'Hoja de Trabajo para listado'!$CD$155:$CD$1048576,0),MATCH((CUADRO!P$5&amp;$E1042),'Hoja de Trabajo para listado'!$CD$151:$DC$151,0)),0)</f>
        <v>0</v>
      </c>
      <c r="Q1042" s="255">
        <f ca="1">+IFERROR(INDEX('Hoja de Trabajo para listado'!$A$155:$Z$1048576,MATCH($A1042,'Hoja de Trabajo para listado'!$A$155:$A$1048576,0),MATCH((CUADRO!Q$5&amp;$E1042),'Hoja de Trabajo para listado'!$A$151:$Z$151,0)),0)+IFERROR(INDEX('Hoja de Trabajo para listado'!$AB$155:$BA$1048576,MATCH($A1042,'Hoja de Trabajo para listado'!$AB$155:$AB$1048576,0),MATCH((CUADRO!Q$5&amp;$E1042),'Hoja de Trabajo para listado'!$AB$151:$BA$151,0)),0)+IFERROR(INDEX('Hoja de Trabajo para listado'!$BC$155:$CB$1048576,MATCH($A1042,'Hoja de Trabajo para listado'!$BC$155:$BC$1048576,0),MATCH((CUADRO!Q$5&amp;$E1042),'Hoja de Trabajo para listado'!$BC$151:$CB$151,0)),0)+IFERROR(INDEX('Hoja de Trabajo para listado'!$DE$153:$DG$274,MATCH($A1042,'Hoja de Trabajo para listado'!$DE$153:$DE$1048576,0),MATCH((CUADRO!Q$5&amp;$E1042),'Hoja de Trabajo para listado'!$DE$151:$DG$151,0)),0)+IFERROR(INDEX('Hoja de Trabajo para listado'!$CD$155:$DC$1048576,MATCH($A1042,'Hoja de Trabajo para listado'!$CD$155:$CD$1048576,0),MATCH((CUADRO!Q$5&amp;$E1042),'Hoja de Trabajo para listado'!$CD$151:$DC$151,0)),0)</f>
        <v>0</v>
      </c>
      <c r="R1042" s="255">
        <f t="shared" ca="1" si="32"/>
        <v>0</v>
      </c>
      <c r="S1042" s="262"/>
      <c r="T1042" s="255">
        <f ca="1">+T1043</f>
        <v>0</v>
      </c>
      <c r="U1042" s="254">
        <f t="shared" si="33"/>
        <v>1</v>
      </c>
      <c r="V1042" s="362" t="str">
        <f>+VLOOKUP(A1042,bd_lista!$A$3:$E$590,5,FALSE)</f>
        <v>Gobiernos Autonomos Municipales</v>
      </c>
      <c r="W1042" s="361" t="str">
        <f>+V1042</f>
        <v>Gobiernos Autonomos Municipales</v>
      </c>
      <c r="X1042" s="254">
        <f>+VLOOKUP(A1042,[2]Sheet1!$A$13:$D$744,4,FALSE)</f>
        <v>0</v>
      </c>
      <c r="Y1042" s="254" t="e">
        <f>+VLOOKUP(X1042,bd_lista!$A$3:$C$590,3,FALSE)</f>
        <v>#N/A</v>
      </c>
      <c r="Z1042" s="316">
        <f>+X1042</f>
        <v>0</v>
      </c>
      <c r="AA1042" s="317" t="e">
        <f>+Y1042</f>
        <v>#N/A</v>
      </c>
    </row>
    <row r="1043" spans="1:27" customFormat="1" ht="15" hidden="1" customHeight="1">
      <c r="A1043" s="32">
        <v>1909</v>
      </c>
      <c r="B1043" s="307"/>
      <c r="C1043" s="259" t="str">
        <f>+VLOOKUP(A1043,bd_lista!$A$3:$C$590,3,FALSE)</f>
        <v>Gobierno Autónomo Municipal de San Lorenzo</v>
      </c>
      <c r="D1043" s="362"/>
      <c r="E1043" s="256" t="s">
        <v>1314</v>
      </c>
      <c r="F1043" s="255">
        <f ca="1">+IFERROR(INDEX('Hoja de Trabajo para listado'!$A$155:$Z$1048576,MATCH($A1043,'Hoja de Trabajo para listado'!$A$155:$A$1048576,0),MATCH((CUADRO!F$5&amp;$E1043),'Hoja de Trabajo para listado'!$A$151:$Z$151,0)),0)+IFERROR(INDEX('Hoja de Trabajo para listado'!$AB$155:$BA$1048576,MATCH($A1043,'Hoja de Trabajo para listado'!$AB$155:$AB$1048576,0),MATCH((CUADRO!F$5&amp;$E1043),'Hoja de Trabajo para listado'!$AB$151:$BA$151,0)),0)+IFERROR(INDEX('Hoja de Trabajo para listado'!$BC$155:$CB$1048576,MATCH($A1043,'Hoja de Trabajo para listado'!$BC$155:$BC$1048576,0),MATCH((CUADRO!F$5&amp;$E1043),'Hoja de Trabajo para listado'!$BC$151:$CB$151,0)),0)+IFERROR(INDEX('Hoja de Trabajo para listado'!$DE$153:$DG$274,MATCH($A1043,'Hoja de Trabajo para listado'!$DE$153:$DE$1048576,0),MATCH((CUADRO!F$5&amp;$E1043),'Hoja de Trabajo para listado'!$DE$151:$DG$151,0)),0)+IFERROR(INDEX('Hoja de Trabajo para listado'!$CD$155:$DC$1048576,MATCH($A1043,'Hoja de Trabajo para listado'!$CD$155:$CD$1048576,0),MATCH((CUADRO!F$5&amp;$E1043),'Hoja de Trabajo para listado'!$CD$151:$DC$151,0)),0)</f>
        <v>0</v>
      </c>
      <c r="G1043" s="255">
        <f ca="1">+IFERROR(INDEX('Hoja de Trabajo para listado'!$A$155:$Z$1048576,MATCH($A1043,'Hoja de Trabajo para listado'!$A$155:$A$1048576,0),MATCH((CUADRO!G$5&amp;$E1043),'Hoja de Trabajo para listado'!$A$151:$Z$151,0)),0)+IFERROR(INDEX('Hoja de Trabajo para listado'!$AB$155:$BA$1048576,MATCH($A1043,'Hoja de Trabajo para listado'!$AB$155:$AB$1048576,0),MATCH((CUADRO!G$5&amp;$E1043),'Hoja de Trabajo para listado'!$AB$151:$BA$151,0)),0)+IFERROR(INDEX('Hoja de Trabajo para listado'!$BC$155:$CB$1048576,MATCH($A1043,'Hoja de Trabajo para listado'!$BC$155:$BC$1048576,0),MATCH((CUADRO!G$5&amp;$E1043),'Hoja de Trabajo para listado'!$BC$151:$CB$151,0)),0)+IFERROR(INDEX('Hoja de Trabajo para listado'!$DE$153:$DG$274,MATCH($A1043,'Hoja de Trabajo para listado'!$DE$153:$DE$1048576,0),MATCH((CUADRO!G$5&amp;$E1043),'Hoja de Trabajo para listado'!$DE$151:$DG$151,0)),0)+IFERROR(INDEX('Hoja de Trabajo para listado'!$CD$155:$DC$1048576,MATCH($A1043,'Hoja de Trabajo para listado'!$CD$155:$CD$1048576,0),MATCH((CUADRO!G$5&amp;$E1043),'Hoja de Trabajo para listado'!$CD$151:$DC$151,0)),0)</f>
        <v>0</v>
      </c>
      <c r="H1043" s="255">
        <f ca="1">+IFERROR(INDEX('Hoja de Trabajo para listado'!$A$155:$Z$1048576,MATCH($A1043,'Hoja de Trabajo para listado'!$A$155:$A$1048576,0),MATCH((CUADRO!H$5&amp;$E1043),'Hoja de Trabajo para listado'!$A$151:$Z$151,0)),0)+IFERROR(INDEX('Hoja de Trabajo para listado'!$AB$155:$BA$1048576,MATCH($A1043,'Hoja de Trabajo para listado'!$AB$155:$AB$1048576,0),MATCH((CUADRO!H$5&amp;$E1043),'Hoja de Trabajo para listado'!$AB$151:$BA$151,0)),0)+IFERROR(INDEX('Hoja de Trabajo para listado'!$BC$155:$CB$1048576,MATCH($A1043,'Hoja de Trabajo para listado'!$BC$155:$BC$1048576,0),MATCH((CUADRO!H$5&amp;$E1043),'Hoja de Trabajo para listado'!$BC$151:$CB$151,0)),0)+IFERROR(INDEX('Hoja de Trabajo para listado'!$DE$153:$DG$274,MATCH($A1043,'Hoja de Trabajo para listado'!$DE$153:$DE$1048576,0),MATCH((CUADRO!H$5&amp;$E1043),'Hoja de Trabajo para listado'!$DE$151:$DG$151,0)),0)+IFERROR(INDEX('Hoja de Trabajo para listado'!$CD$155:$DC$1048576,MATCH($A1043,'Hoja de Trabajo para listado'!$CD$155:$CD$1048576,0),MATCH((CUADRO!H$5&amp;$E1043),'Hoja de Trabajo para listado'!$CD$151:$DC$151,0)),0)</f>
        <v>0</v>
      </c>
      <c r="I1043" s="255">
        <f ca="1">+IFERROR(INDEX('Hoja de Trabajo para listado'!$A$155:$Z$1048576,MATCH($A1043,'Hoja de Trabajo para listado'!$A$155:$A$1048576,0),MATCH((CUADRO!I$5&amp;$E1043),'Hoja de Trabajo para listado'!$A$151:$Z$151,0)),0)+IFERROR(INDEX('Hoja de Trabajo para listado'!$AB$155:$BA$1048576,MATCH($A1043,'Hoja de Trabajo para listado'!$AB$155:$AB$1048576,0),MATCH((CUADRO!I$5&amp;$E1043),'Hoja de Trabajo para listado'!$AB$151:$BA$151,0)),0)+IFERROR(INDEX('Hoja de Trabajo para listado'!$BC$155:$CB$1048576,MATCH($A1043,'Hoja de Trabajo para listado'!$BC$155:$BC$1048576,0),MATCH((CUADRO!I$5&amp;$E1043),'Hoja de Trabajo para listado'!$BC$151:$CB$151,0)),0)+IFERROR(INDEX('Hoja de Trabajo para listado'!$DE$153:$DG$274,MATCH($A1043,'Hoja de Trabajo para listado'!$DE$153:$DE$1048576,0),MATCH((CUADRO!I$5&amp;$E1043),'Hoja de Trabajo para listado'!$DE$151:$DG$151,0)),0)+IFERROR(INDEX('Hoja de Trabajo para listado'!$CD$155:$DC$1048576,MATCH($A1043,'Hoja de Trabajo para listado'!$CD$155:$CD$1048576,0),MATCH((CUADRO!I$5&amp;$E1043),'Hoja de Trabajo para listado'!$CD$151:$DC$151,0)),0)</f>
        <v>0</v>
      </c>
      <c r="J1043" s="255">
        <f ca="1">+IFERROR(INDEX('Hoja de Trabajo para listado'!$A$155:$Z$1048576,MATCH($A1043,'Hoja de Trabajo para listado'!$A$155:$A$1048576,0),MATCH((CUADRO!J$5&amp;$E1043),'Hoja de Trabajo para listado'!$A$151:$Z$151,0)),0)+IFERROR(INDEX('Hoja de Trabajo para listado'!$AB$155:$BA$1048576,MATCH($A1043,'Hoja de Trabajo para listado'!$AB$155:$AB$1048576,0),MATCH((CUADRO!J$5&amp;$E1043),'Hoja de Trabajo para listado'!$AB$151:$BA$151,0)),0)+IFERROR(INDEX('Hoja de Trabajo para listado'!$BC$155:$CB$1048576,MATCH($A1043,'Hoja de Trabajo para listado'!$BC$155:$BC$1048576,0),MATCH((CUADRO!J$5&amp;$E1043),'Hoja de Trabajo para listado'!$BC$151:$CB$151,0)),0)+IFERROR(INDEX('Hoja de Trabajo para listado'!$DE$153:$DG$274,MATCH($A1043,'Hoja de Trabajo para listado'!$DE$153:$DE$1048576,0),MATCH((CUADRO!J$5&amp;$E1043),'Hoja de Trabajo para listado'!$DE$151:$DG$151,0)),0)+IFERROR(INDEX('Hoja de Trabajo para listado'!$CD$155:$DC$1048576,MATCH($A1043,'Hoja de Trabajo para listado'!$CD$155:$CD$1048576,0),MATCH((CUADRO!J$5&amp;$E1043),'Hoja de Trabajo para listado'!$CD$151:$DC$151,0)),0)</f>
        <v>0</v>
      </c>
      <c r="K1043" s="255">
        <f ca="1">+IFERROR(INDEX('Hoja de Trabajo para listado'!$A$155:$Z$1048576,MATCH($A1043,'Hoja de Trabajo para listado'!$A$155:$A$1048576,0),MATCH((CUADRO!K$5&amp;$E1043),'Hoja de Trabajo para listado'!$A$151:$Z$151,0)),0)+IFERROR(INDEX('Hoja de Trabajo para listado'!$AB$155:$BA$1048576,MATCH($A1043,'Hoja de Trabajo para listado'!$AB$155:$AB$1048576,0),MATCH((CUADRO!K$5&amp;$E1043),'Hoja de Trabajo para listado'!$AB$151:$BA$151,0)),0)+IFERROR(INDEX('Hoja de Trabajo para listado'!$BC$155:$CB$1048576,MATCH($A1043,'Hoja de Trabajo para listado'!$BC$155:$BC$1048576,0),MATCH((CUADRO!K$5&amp;$E1043),'Hoja de Trabajo para listado'!$BC$151:$CB$151,0)),0)+IFERROR(INDEX('Hoja de Trabajo para listado'!$DE$153:$DG$274,MATCH($A1043,'Hoja de Trabajo para listado'!$DE$153:$DE$1048576,0),MATCH((CUADRO!K$5&amp;$E1043),'Hoja de Trabajo para listado'!$DE$151:$DG$151,0)),0)+IFERROR(INDEX('Hoja de Trabajo para listado'!$CD$155:$DC$1048576,MATCH($A1043,'Hoja de Trabajo para listado'!$CD$155:$CD$1048576,0),MATCH((CUADRO!K$5&amp;$E1043),'Hoja de Trabajo para listado'!$CD$151:$DC$151,0)),0)</f>
        <v>0</v>
      </c>
      <c r="L1043" s="255">
        <f ca="1">+IFERROR(INDEX('Hoja de Trabajo para listado'!$A$155:$Z$1048576,MATCH($A1043,'Hoja de Trabajo para listado'!$A$155:$A$1048576,0),MATCH((CUADRO!L$5&amp;$E1043),'Hoja de Trabajo para listado'!$A$151:$Z$151,0)),0)+IFERROR(INDEX('Hoja de Trabajo para listado'!$AB$155:$BA$1048576,MATCH($A1043,'Hoja de Trabajo para listado'!$AB$155:$AB$1048576,0),MATCH((CUADRO!L$5&amp;$E1043),'Hoja de Trabajo para listado'!$AB$151:$BA$151,0)),0)+IFERROR(INDEX('Hoja de Trabajo para listado'!$BC$155:$CB$1048576,MATCH($A1043,'Hoja de Trabajo para listado'!$BC$155:$BC$1048576,0),MATCH((CUADRO!L$5&amp;$E1043),'Hoja de Trabajo para listado'!$BC$151:$CB$151,0)),0)+IFERROR(INDEX('Hoja de Trabajo para listado'!$DE$153:$DG$274,MATCH($A1043,'Hoja de Trabajo para listado'!$DE$153:$DE$1048576,0),MATCH((CUADRO!L$5&amp;$E1043),'Hoja de Trabajo para listado'!$DE$151:$DG$151,0)),0)+IFERROR(INDEX('Hoja de Trabajo para listado'!$CD$155:$DC$1048576,MATCH($A1043,'Hoja de Trabajo para listado'!$CD$155:$CD$1048576,0),MATCH((CUADRO!L$5&amp;$E1043),'Hoja de Trabajo para listado'!$CD$151:$DC$151,0)),0)</f>
        <v>0</v>
      </c>
      <c r="M1043" s="255">
        <f ca="1">+IFERROR(INDEX('Hoja de Trabajo para listado'!$A$155:$Z$1048576,MATCH($A1043,'Hoja de Trabajo para listado'!$A$155:$A$1048576,0),MATCH((CUADRO!M$5&amp;$E1043),'Hoja de Trabajo para listado'!$A$151:$Z$151,0)),0)+IFERROR(INDEX('Hoja de Trabajo para listado'!$AB$155:$BA$1048576,MATCH($A1043,'Hoja de Trabajo para listado'!$AB$155:$AB$1048576,0),MATCH((CUADRO!M$5&amp;$E1043),'Hoja de Trabajo para listado'!$AB$151:$BA$151,0)),0)+IFERROR(INDEX('Hoja de Trabajo para listado'!$BC$155:$CB$1048576,MATCH($A1043,'Hoja de Trabajo para listado'!$BC$155:$BC$1048576,0),MATCH((CUADRO!M$5&amp;$E1043),'Hoja de Trabajo para listado'!$BC$151:$CB$151,0)),0)+IFERROR(INDEX('Hoja de Trabajo para listado'!$DE$153:$DG$274,MATCH($A1043,'Hoja de Trabajo para listado'!$DE$153:$DE$1048576,0),MATCH((CUADRO!M$5&amp;$E1043),'Hoja de Trabajo para listado'!$DE$151:$DG$151,0)),0)+IFERROR(INDEX('Hoja de Trabajo para listado'!$CD$155:$DC$1048576,MATCH($A1043,'Hoja de Trabajo para listado'!$CD$155:$CD$1048576,0),MATCH((CUADRO!M$5&amp;$E1043),'Hoja de Trabajo para listado'!$CD$151:$DC$151,0)),0)</f>
        <v>0</v>
      </c>
      <c r="N1043" s="255">
        <f ca="1">+IFERROR(INDEX('Hoja de Trabajo para listado'!$A$155:$Z$1048576,MATCH($A1043,'Hoja de Trabajo para listado'!$A$155:$A$1048576,0),MATCH((CUADRO!N$5&amp;$E1043),'Hoja de Trabajo para listado'!$A$151:$Z$151,0)),0)+IFERROR(INDEX('Hoja de Trabajo para listado'!$AB$155:$BA$1048576,MATCH($A1043,'Hoja de Trabajo para listado'!$AB$155:$AB$1048576,0),MATCH((CUADRO!N$5&amp;$E1043),'Hoja de Trabajo para listado'!$AB$151:$BA$151,0)),0)+IFERROR(INDEX('Hoja de Trabajo para listado'!$BC$155:$CB$1048576,MATCH($A1043,'Hoja de Trabajo para listado'!$BC$155:$BC$1048576,0),MATCH((CUADRO!N$5&amp;$E1043),'Hoja de Trabajo para listado'!$BC$151:$CB$151,0)),0)+IFERROR(INDEX('Hoja de Trabajo para listado'!$DE$153:$DG$274,MATCH($A1043,'Hoja de Trabajo para listado'!$DE$153:$DE$1048576,0),MATCH((CUADRO!N$5&amp;$E1043),'Hoja de Trabajo para listado'!$DE$151:$DG$151,0)),0)+IFERROR(INDEX('Hoja de Trabajo para listado'!$CD$155:$DC$1048576,MATCH($A1043,'Hoja de Trabajo para listado'!$CD$155:$CD$1048576,0),MATCH((CUADRO!N$5&amp;$E1043),'Hoja de Trabajo para listado'!$CD$151:$DC$151,0)),0)</f>
        <v>0</v>
      </c>
      <c r="O1043" s="255">
        <f ca="1">+IFERROR(INDEX('Hoja de Trabajo para listado'!$A$155:$Z$1048576,MATCH($A1043,'Hoja de Trabajo para listado'!$A$155:$A$1048576,0),MATCH((CUADRO!O$5&amp;$E1043),'Hoja de Trabajo para listado'!$A$151:$Z$151,0)),0)+IFERROR(INDEX('Hoja de Trabajo para listado'!$AB$155:$BA$1048576,MATCH($A1043,'Hoja de Trabajo para listado'!$AB$155:$AB$1048576,0),MATCH((CUADRO!O$5&amp;$E1043),'Hoja de Trabajo para listado'!$AB$151:$BA$151,0)),0)+IFERROR(INDEX('Hoja de Trabajo para listado'!$BC$155:$CB$1048576,MATCH($A1043,'Hoja de Trabajo para listado'!$BC$155:$BC$1048576,0),MATCH((CUADRO!O$5&amp;$E1043),'Hoja de Trabajo para listado'!$BC$151:$CB$151,0)),0)+IFERROR(INDEX('Hoja de Trabajo para listado'!$DE$153:$DG$274,MATCH($A1043,'Hoja de Trabajo para listado'!$DE$153:$DE$1048576,0),MATCH((CUADRO!O$5&amp;$E1043),'Hoja de Trabajo para listado'!$DE$151:$DG$151,0)),0)+IFERROR(INDEX('Hoja de Trabajo para listado'!$CD$155:$DC$1048576,MATCH($A1043,'Hoja de Trabajo para listado'!$CD$155:$CD$1048576,0),MATCH((CUADRO!O$5&amp;$E1043),'Hoja de Trabajo para listado'!$CD$151:$DC$151,0)),0)</f>
        <v>0</v>
      </c>
      <c r="P1043" s="255">
        <f ca="1">+IFERROR(INDEX('Hoja de Trabajo para listado'!$A$155:$Z$1048576,MATCH($A1043,'Hoja de Trabajo para listado'!$A$155:$A$1048576,0),MATCH((CUADRO!P$5&amp;$E1043),'Hoja de Trabajo para listado'!$A$151:$Z$151,0)),0)+IFERROR(INDEX('Hoja de Trabajo para listado'!$AB$155:$BA$1048576,MATCH($A1043,'Hoja de Trabajo para listado'!$AB$155:$AB$1048576,0),MATCH((CUADRO!P$5&amp;$E1043),'Hoja de Trabajo para listado'!$AB$151:$BA$151,0)),0)+IFERROR(INDEX('Hoja de Trabajo para listado'!$BC$155:$CB$1048576,MATCH($A1043,'Hoja de Trabajo para listado'!$BC$155:$BC$1048576,0),MATCH((CUADRO!P$5&amp;$E1043),'Hoja de Trabajo para listado'!$BC$151:$CB$151,0)),0)+IFERROR(INDEX('Hoja de Trabajo para listado'!$DE$153:$DG$274,MATCH($A1043,'Hoja de Trabajo para listado'!$DE$153:$DE$1048576,0),MATCH((CUADRO!P$5&amp;$E1043),'Hoja de Trabajo para listado'!$DE$151:$DG$151,0)),0)+IFERROR(INDEX('Hoja de Trabajo para listado'!$CD$155:$DC$1048576,MATCH($A1043,'Hoja de Trabajo para listado'!$CD$155:$CD$1048576,0),MATCH((CUADRO!P$5&amp;$E1043),'Hoja de Trabajo para listado'!$CD$151:$DC$151,0)),0)</f>
        <v>0</v>
      </c>
      <c r="Q1043" s="255">
        <f ca="1">+IFERROR(INDEX('Hoja de Trabajo para listado'!$A$155:$Z$1048576,MATCH($A1043,'Hoja de Trabajo para listado'!$A$155:$A$1048576,0),MATCH((CUADRO!Q$5&amp;$E1043),'Hoja de Trabajo para listado'!$A$151:$Z$151,0)),0)+IFERROR(INDEX('Hoja de Trabajo para listado'!$AB$155:$BA$1048576,MATCH($A1043,'Hoja de Trabajo para listado'!$AB$155:$AB$1048576,0),MATCH((CUADRO!Q$5&amp;$E1043),'Hoja de Trabajo para listado'!$AB$151:$BA$151,0)),0)+IFERROR(INDEX('Hoja de Trabajo para listado'!$BC$155:$CB$1048576,MATCH($A1043,'Hoja de Trabajo para listado'!$BC$155:$BC$1048576,0),MATCH((CUADRO!Q$5&amp;$E1043),'Hoja de Trabajo para listado'!$BC$151:$CB$151,0)),0)+IFERROR(INDEX('Hoja de Trabajo para listado'!$DE$153:$DG$274,MATCH($A1043,'Hoja de Trabajo para listado'!$DE$153:$DE$1048576,0),MATCH((CUADRO!Q$5&amp;$E1043),'Hoja de Trabajo para listado'!$DE$151:$DG$151,0)),0)+IFERROR(INDEX('Hoja de Trabajo para listado'!$CD$155:$DC$1048576,MATCH($A1043,'Hoja de Trabajo para listado'!$CD$155:$CD$1048576,0),MATCH((CUADRO!Q$5&amp;$E1043),'Hoja de Trabajo para listado'!$CD$151:$DC$151,0)),0)</f>
        <v>0</v>
      </c>
      <c r="R1043" s="255">
        <f t="shared" ca="1" si="32"/>
        <v>0</v>
      </c>
      <c r="S1043" s="262">
        <f ca="1">+R1042+R1043</f>
        <v>0</v>
      </c>
      <c r="T1043" s="255">
        <f ca="1">+S1043</f>
        <v>0</v>
      </c>
      <c r="U1043" s="254">
        <f t="shared" si="33"/>
        <v>2</v>
      </c>
      <c r="V1043" s="362" t="str">
        <f>+VLOOKUP(A1043,bd_lista!$A$3:$E$590,5,FALSE)</f>
        <v>Gobiernos Autonomos Municipales</v>
      </c>
      <c r="W1043" s="362"/>
      <c r="X1043" s="254">
        <f>+VLOOKUP(A1043,[2]Sheet1!$A$13:$D$744,4,FALSE)</f>
        <v>0</v>
      </c>
      <c r="Y1043" s="254" t="e">
        <f>+VLOOKUP(X1043,bd_lista!$A$3:$C$590,3,FALSE)</f>
        <v>#N/A</v>
      </c>
      <c r="Z1043" s="314"/>
      <c r="AA1043" s="315"/>
    </row>
    <row r="1044" spans="1:27" customFormat="1" ht="15" hidden="1" customHeight="1">
      <c r="A1044" s="32">
        <v>1910</v>
      </c>
      <c r="B1044" s="306">
        <f>+A1044</f>
        <v>1910</v>
      </c>
      <c r="C1044" s="259" t="str">
        <f>+VLOOKUP(A1044,bd_lista!$A$3:$C$590,3,FALSE)</f>
        <v>Gobierno Autónomo Municipal de Sena</v>
      </c>
      <c r="D1044" s="361" t="str">
        <f>+C1044</f>
        <v>Gobierno Autónomo Municipal de Sena</v>
      </c>
      <c r="E1044" s="254" t="s">
        <v>1313</v>
      </c>
      <c r="F1044" s="255">
        <f ca="1">+IFERROR(INDEX('Hoja de Trabajo para listado'!$A$155:$Z$1048576,MATCH($A1044,'Hoja de Trabajo para listado'!$A$155:$A$1048576,0),MATCH((CUADRO!F$5&amp;$E1044),'Hoja de Trabajo para listado'!$A$151:$Z$151,0)),0)+IFERROR(INDEX('Hoja de Trabajo para listado'!$AB$155:$BA$1048576,MATCH($A1044,'Hoja de Trabajo para listado'!$AB$155:$AB$1048576,0),MATCH((CUADRO!F$5&amp;$E1044),'Hoja de Trabajo para listado'!$AB$151:$BA$151,0)),0)+IFERROR(INDEX('Hoja de Trabajo para listado'!$BC$155:$CB$1048576,MATCH($A1044,'Hoja de Trabajo para listado'!$BC$155:$BC$1048576,0),MATCH((CUADRO!F$5&amp;$E1044),'Hoja de Trabajo para listado'!$BC$151:$CB$151,0)),0)+IFERROR(INDEX('Hoja de Trabajo para listado'!$DE$153:$DG$274,MATCH($A1044,'Hoja de Trabajo para listado'!$DE$153:$DE$1048576,0),MATCH((CUADRO!F$5&amp;$E1044),'Hoja de Trabajo para listado'!$DE$151:$DG$151,0)),0)+IFERROR(INDEX('Hoja de Trabajo para listado'!$CD$155:$DC$1048576,MATCH($A1044,'Hoja de Trabajo para listado'!$CD$155:$CD$1048576,0),MATCH((CUADRO!F$5&amp;$E1044),'Hoja de Trabajo para listado'!$CD$151:$DC$151,0)),0)</f>
        <v>0</v>
      </c>
      <c r="G1044" s="255">
        <f ca="1">+IFERROR(INDEX('Hoja de Trabajo para listado'!$A$155:$Z$1048576,MATCH($A1044,'Hoja de Trabajo para listado'!$A$155:$A$1048576,0),MATCH((CUADRO!G$5&amp;$E1044),'Hoja de Trabajo para listado'!$A$151:$Z$151,0)),0)+IFERROR(INDEX('Hoja de Trabajo para listado'!$AB$155:$BA$1048576,MATCH($A1044,'Hoja de Trabajo para listado'!$AB$155:$AB$1048576,0),MATCH((CUADRO!G$5&amp;$E1044),'Hoja de Trabajo para listado'!$AB$151:$BA$151,0)),0)+IFERROR(INDEX('Hoja de Trabajo para listado'!$BC$155:$CB$1048576,MATCH($A1044,'Hoja de Trabajo para listado'!$BC$155:$BC$1048576,0),MATCH((CUADRO!G$5&amp;$E1044),'Hoja de Trabajo para listado'!$BC$151:$CB$151,0)),0)+IFERROR(INDEX('Hoja de Trabajo para listado'!$DE$153:$DG$274,MATCH($A1044,'Hoja de Trabajo para listado'!$DE$153:$DE$1048576,0),MATCH((CUADRO!G$5&amp;$E1044),'Hoja de Trabajo para listado'!$DE$151:$DG$151,0)),0)+IFERROR(INDEX('Hoja de Trabajo para listado'!$CD$155:$DC$1048576,MATCH($A1044,'Hoja de Trabajo para listado'!$CD$155:$CD$1048576,0),MATCH((CUADRO!G$5&amp;$E1044),'Hoja de Trabajo para listado'!$CD$151:$DC$151,0)),0)</f>
        <v>0</v>
      </c>
      <c r="H1044" s="255">
        <f ca="1">+IFERROR(INDEX('Hoja de Trabajo para listado'!$A$155:$Z$1048576,MATCH($A1044,'Hoja de Trabajo para listado'!$A$155:$A$1048576,0),MATCH((CUADRO!H$5&amp;$E1044),'Hoja de Trabajo para listado'!$A$151:$Z$151,0)),0)+IFERROR(INDEX('Hoja de Trabajo para listado'!$AB$155:$BA$1048576,MATCH($A1044,'Hoja de Trabajo para listado'!$AB$155:$AB$1048576,0),MATCH((CUADRO!H$5&amp;$E1044),'Hoja de Trabajo para listado'!$AB$151:$BA$151,0)),0)+IFERROR(INDEX('Hoja de Trabajo para listado'!$BC$155:$CB$1048576,MATCH($A1044,'Hoja de Trabajo para listado'!$BC$155:$BC$1048576,0),MATCH((CUADRO!H$5&amp;$E1044),'Hoja de Trabajo para listado'!$BC$151:$CB$151,0)),0)+IFERROR(INDEX('Hoja de Trabajo para listado'!$DE$153:$DG$274,MATCH($A1044,'Hoja de Trabajo para listado'!$DE$153:$DE$1048576,0),MATCH((CUADRO!H$5&amp;$E1044),'Hoja de Trabajo para listado'!$DE$151:$DG$151,0)),0)+IFERROR(INDEX('Hoja de Trabajo para listado'!$CD$155:$DC$1048576,MATCH($A1044,'Hoja de Trabajo para listado'!$CD$155:$CD$1048576,0),MATCH((CUADRO!H$5&amp;$E1044),'Hoja de Trabajo para listado'!$CD$151:$DC$151,0)),0)</f>
        <v>0</v>
      </c>
      <c r="I1044" s="255">
        <f ca="1">+IFERROR(INDEX('Hoja de Trabajo para listado'!$A$155:$Z$1048576,MATCH($A1044,'Hoja de Trabajo para listado'!$A$155:$A$1048576,0),MATCH((CUADRO!I$5&amp;$E1044),'Hoja de Trabajo para listado'!$A$151:$Z$151,0)),0)+IFERROR(INDEX('Hoja de Trabajo para listado'!$AB$155:$BA$1048576,MATCH($A1044,'Hoja de Trabajo para listado'!$AB$155:$AB$1048576,0),MATCH((CUADRO!I$5&amp;$E1044),'Hoja de Trabajo para listado'!$AB$151:$BA$151,0)),0)+IFERROR(INDEX('Hoja de Trabajo para listado'!$BC$155:$CB$1048576,MATCH($A1044,'Hoja de Trabajo para listado'!$BC$155:$BC$1048576,0),MATCH((CUADRO!I$5&amp;$E1044),'Hoja de Trabajo para listado'!$BC$151:$CB$151,0)),0)+IFERROR(INDEX('Hoja de Trabajo para listado'!$DE$153:$DG$274,MATCH($A1044,'Hoja de Trabajo para listado'!$DE$153:$DE$1048576,0),MATCH((CUADRO!I$5&amp;$E1044),'Hoja de Trabajo para listado'!$DE$151:$DG$151,0)),0)+IFERROR(INDEX('Hoja de Trabajo para listado'!$CD$155:$DC$1048576,MATCH($A1044,'Hoja de Trabajo para listado'!$CD$155:$CD$1048576,0),MATCH((CUADRO!I$5&amp;$E1044),'Hoja de Trabajo para listado'!$CD$151:$DC$151,0)),0)</f>
        <v>0</v>
      </c>
      <c r="J1044" s="255">
        <f ca="1">+IFERROR(INDEX('Hoja de Trabajo para listado'!$A$155:$Z$1048576,MATCH($A1044,'Hoja de Trabajo para listado'!$A$155:$A$1048576,0),MATCH((CUADRO!J$5&amp;$E1044),'Hoja de Trabajo para listado'!$A$151:$Z$151,0)),0)+IFERROR(INDEX('Hoja de Trabajo para listado'!$AB$155:$BA$1048576,MATCH($A1044,'Hoja de Trabajo para listado'!$AB$155:$AB$1048576,0),MATCH((CUADRO!J$5&amp;$E1044),'Hoja de Trabajo para listado'!$AB$151:$BA$151,0)),0)+IFERROR(INDEX('Hoja de Trabajo para listado'!$BC$155:$CB$1048576,MATCH($A1044,'Hoja de Trabajo para listado'!$BC$155:$BC$1048576,0),MATCH((CUADRO!J$5&amp;$E1044),'Hoja de Trabajo para listado'!$BC$151:$CB$151,0)),0)+IFERROR(INDEX('Hoja de Trabajo para listado'!$DE$153:$DG$274,MATCH($A1044,'Hoja de Trabajo para listado'!$DE$153:$DE$1048576,0),MATCH((CUADRO!J$5&amp;$E1044),'Hoja de Trabajo para listado'!$DE$151:$DG$151,0)),0)+IFERROR(INDEX('Hoja de Trabajo para listado'!$CD$155:$DC$1048576,MATCH($A1044,'Hoja de Trabajo para listado'!$CD$155:$CD$1048576,0),MATCH((CUADRO!J$5&amp;$E1044),'Hoja de Trabajo para listado'!$CD$151:$DC$151,0)),0)</f>
        <v>0</v>
      </c>
      <c r="K1044" s="255">
        <f ca="1">+IFERROR(INDEX('Hoja de Trabajo para listado'!$A$155:$Z$1048576,MATCH($A1044,'Hoja de Trabajo para listado'!$A$155:$A$1048576,0),MATCH((CUADRO!K$5&amp;$E1044),'Hoja de Trabajo para listado'!$A$151:$Z$151,0)),0)+IFERROR(INDEX('Hoja de Trabajo para listado'!$AB$155:$BA$1048576,MATCH($A1044,'Hoja de Trabajo para listado'!$AB$155:$AB$1048576,0),MATCH((CUADRO!K$5&amp;$E1044),'Hoja de Trabajo para listado'!$AB$151:$BA$151,0)),0)+IFERROR(INDEX('Hoja de Trabajo para listado'!$BC$155:$CB$1048576,MATCH($A1044,'Hoja de Trabajo para listado'!$BC$155:$BC$1048576,0),MATCH((CUADRO!K$5&amp;$E1044),'Hoja de Trabajo para listado'!$BC$151:$CB$151,0)),0)+IFERROR(INDEX('Hoja de Trabajo para listado'!$DE$153:$DG$274,MATCH($A1044,'Hoja de Trabajo para listado'!$DE$153:$DE$1048576,0),MATCH((CUADRO!K$5&amp;$E1044),'Hoja de Trabajo para listado'!$DE$151:$DG$151,0)),0)+IFERROR(INDEX('Hoja de Trabajo para listado'!$CD$155:$DC$1048576,MATCH($A1044,'Hoja de Trabajo para listado'!$CD$155:$CD$1048576,0),MATCH((CUADRO!K$5&amp;$E1044),'Hoja de Trabajo para listado'!$CD$151:$DC$151,0)),0)</f>
        <v>0</v>
      </c>
      <c r="L1044" s="255">
        <f ca="1">+IFERROR(INDEX('Hoja de Trabajo para listado'!$A$155:$Z$1048576,MATCH($A1044,'Hoja de Trabajo para listado'!$A$155:$A$1048576,0),MATCH((CUADRO!L$5&amp;$E1044),'Hoja de Trabajo para listado'!$A$151:$Z$151,0)),0)+IFERROR(INDEX('Hoja de Trabajo para listado'!$AB$155:$BA$1048576,MATCH($A1044,'Hoja de Trabajo para listado'!$AB$155:$AB$1048576,0),MATCH((CUADRO!L$5&amp;$E1044),'Hoja de Trabajo para listado'!$AB$151:$BA$151,0)),0)+IFERROR(INDEX('Hoja de Trabajo para listado'!$BC$155:$CB$1048576,MATCH($A1044,'Hoja de Trabajo para listado'!$BC$155:$BC$1048576,0),MATCH((CUADRO!L$5&amp;$E1044),'Hoja de Trabajo para listado'!$BC$151:$CB$151,0)),0)+IFERROR(INDEX('Hoja de Trabajo para listado'!$DE$153:$DG$274,MATCH($A1044,'Hoja de Trabajo para listado'!$DE$153:$DE$1048576,0),MATCH((CUADRO!L$5&amp;$E1044),'Hoja de Trabajo para listado'!$DE$151:$DG$151,0)),0)+IFERROR(INDEX('Hoja de Trabajo para listado'!$CD$155:$DC$1048576,MATCH($A1044,'Hoja de Trabajo para listado'!$CD$155:$CD$1048576,0),MATCH((CUADRO!L$5&amp;$E1044),'Hoja de Trabajo para listado'!$CD$151:$DC$151,0)),0)</f>
        <v>0</v>
      </c>
      <c r="M1044" s="255">
        <f ca="1">+IFERROR(INDEX('Hoja de Trabajo para listado'!$A$155:$Z$1048576,MATCH($A1044,'Hoja de Trabajo para listado'!$A$155:$A$1048576,0),MATCH((CUADRO!M$5&amp;$E1044),'Hoja de Trabajo para listado'!$A$151:$Z$151,0)),0)+IFERROR(INDEX('Hoja de Trabajo para listado'!$AB$155:$BA$1048576,MATCH($A1044,'Hoja de Trabajo para listado'!$AB$155:$AB$1048576,0),MATCH((CUADRO!M$5&amp;$E1044),'Hoja de Trabajo para listado'!$AB$151:$BA$151,0)),0)+IFERROR(INDEX('Hoja de Trabajo para listado'!$BC$155:$CB$1048576,MATCH($A1044,'Hoja de Trabajo para listado'!$BC$155:$BC$1048576,0),MATCH((CUADRO!M$5&amp;$E1044),'Hoja de Trabajo para listado'!$BC$151:$CB$151,0)),0)+IFERROR(INDEX('Hoja de Trabajo para listado'!$DE$153:$DG$274,MATCH($A1044,'Hoja de Trabajo para listado'!$DE$153:$DE$1048576,0),MATCH((CUADRO!M$5&amp;$E1044),'Hoja de Trabajo para listado'!$DE$151:$DG$151,0)),0)+IFERROR(INDEX('Hoja de Trabajo para listado'!$CD$155:$DC$1048576,MATCH($A1044,'Hoja de Trabajo para listado'!$CD$155:$CD$1048576,0),MATCH((CUADRO!M$5&amp;$E1044),'Hoja de Trabajo para listado'!$CD$151:$DC$151,0)),0)</f>
        <v>0</v>
      </c>
      <c r="N1044" s="255">
        <f ca="1">+IFERROR(INDEX('Hoja de Trabajo para listado'!$A$155:$Z$1048576,MATCH($A1044,'Hoja de Trabajo para listado'!$A$155:$A$1048576,0),MATCH((CUADRO!N$5&amp;$E1044),'Hoja de Trabajo para listado'!$A$151:$Z$151,0)),0)+IFERROR(INDEX('Hoja de Trabajo para listado'!$AB$155:$BA$1048576,MATCH($A1044,'Hoja de Trabajo para listado'!$AB$155:$AB$1048576,0),MATCH((CUADRO!N$5&amp;$E1044),'Hoja de Trabajo para listado'!$AB$151:$BA$151,0)),0)+IFERROR(INDEX('Hoja de Trabajo para listado'!$BC$155:$CB$1048576,MATCH($A1044,'Hoja de Trabajo para listado'!$BC$155:$BC$1048576,0),MATCH((CUADRO!N$5&amp;$E1044),'Hoja de Trabajo para listado'!$BC$151:$CB$151,0)),0)+IFERROR(INDEX('Hoja de Trabajo para listado'!$DE$153:$DG$274,MATCH($A1044,'Hoja de Trabajo para listado'!$DE$153:$DE$1048576,0),MATCH((CUADRO!N$5&amp;$E1044),'Hoja de Trabajo para listado'!$DE$151:$DG$151,0)),0)+IFERROR(INDEX('Hoja de Trabajo para listado'!$CD$155:$DC$1048576,MATCH($A1044,'Hoja de Trabajo para listado'!$CD$155:$CD$1048576,0),MATCH((CUADRO!N$5&amp;$E1044),'Hoja de Trabajo para listado'!$CD$151:$DC$151,0)),0)</f>
        <v>0</v>
      </c>
      <c r="O1044" s="255">
        <f ca="1">+IFERROR(INDEX('Hoja de Trabajo para listado'!$A$155:$Z$1048576,MATCH($A1044,'Hoja de Trabajo para listado'!$A$155:$A$1048576,0),MATCH((CUADRO!O$5&amp;$E1044),'Hoja de Trabajo para listado'!$A$151:$Z$151,0)),0)+IFERROR(INDEX('Hoja de Trabajo para listado'!$AB$155:$BA$1048576,MATCH($A1044,'Hoja de Trabajo para listado'!$AB$155:$AB$1048576,0),MATCH((CUADRO!O$5&amp;$E1044),'Hoja de Trabajo para listado'!$AB$151:$BA$151,0)),0)+IFERROR(INDEX('Hoja de Trabajo para listado'!$BC$155:$CB$1048576,MATCH($A1044,'Hoja de Trabajo para listado'!$BC$155:$BC$1048576,0),MATCH((CUADRO!O$5&amp;$E1044),'Hoja de Trabajo para listado'!$BC$151:$CB$151,0)),0)+IFERROR(INDEX('Hoja de Trabajo para listado'!$DE$153:$DG$274,MATCH($A1044,'Hoja de Trabajo para listado'!$DE$153:$DE$1048576,0),MATCH((CUADRO!O$5&amp;$E1044),'Hoja de Trabajo para listado'!$DE$151:$DG$151,0)),0)+IFERROR(INDEX('Hoja de Trabajo para listado'!$CD$155:$DC$1048576,MATCH($A1044,'Hoja de Trabajo para listado'!$CD$155:$CD$1048576,0),MATCH((CUADRO!O$5&amp;$E1044),'Hoja de Trabajo para listado'!$CD$151:$DC$151,0)),0)</f>
        <v>0</v>
      </c>
      <c r="P1044" s="255">
        <f ca="1">+IFERROR(INDEX('Hoja de Trabajo para listado'!$A$155:$Z$1048576,MATCH($A1044,'Hoja de Trabajo para listado'!$A$155:$A$1048576,0),MATCH((CUADRO!P$5&amp;$E1044),'Hoja de Trabajo para listado'!$A$151:$Z$151,0)),0)+IFERROR(INDEX('Hoja de Trabajo para listado'!$AB$155:$BA$1048576,MATCH($A1044,'Hoja de Trabajo para listado'!$AB$155:$AB$1048576,0),MATCH((CUADRO!P$5&amp;$E1044),'Hoja de Trabajo para listado'!$AB$151:$BA$151,0)),0)+IFERROR(INDEX('Hoja de Trabajo para listado'!$BC$155:$CB$1048576,MATCH($A1044,'Hoja de Trabajo para listado'!$BC$155:$BC$1048576,0),MATCH((CUADRO!P$5&amp;$E1044),'Hoja de Trabajo para listado'!$BC$151:$CB$151,0)),0)+IFERROR(INDEX('Hoja de Trabajo para listado'!$DE$153:$DG$274,MATCH($A1044,'Hoja de Trabajo para listado'!$DE$153:$DE$1048576,0),MATCH((CUADRO!P$5&amp;$E1044),'Hoja de Trabajo para listado'!$DE$151:$DG$151,0)),0)+IFERROR(INDEX('Hoja de Trabajo para listado'!$CD$155:$DC$1048576,MATCH($A1044,'Hoja de Trabajo para listado'!$CD$155:$CD$1048576,0),MATCH((CUADRO!P$5&amp;$E1044),'Hoja de Trabajo para listado'!$CD$151:$DC$151,0)),0)</f>
        <v>0</v>
      </c>
      <c r="Q1044" s="255">
        <f ca="1">+IFERROR(INDEX('Hoja de Trabajo para listado'!$A$155:$Z$1048576,MATCH($A1044,'Hoja de Trabajo para listado'!$A$155:$A$1048576,0),MATCH((CUADRO!Q$5&amp;$E1044),'Hoja de Trabajo para listado'!$A$151:$Z$151,0)),0)+IFERROR(INDEX('Hoja de Trabajo para listado'!$AB$155:$BA$1048576,MATCH($A1044,'Hoja de Trabajo para listado'!$AB$155:$AB$1048576,0),MATCH((CUADRO!Q$5&amp;$E1044),'Hoja de Trabajo para listado'!$AB$151:$BA$151,0)),0)+IFERROR(INDEX('Hoja de Trabajo para listado'!$BC$155:$CB$1048576,MATCH($A1044,'Hoja de Trabajo para listado'!$BC$155:$BC$1048576,0),MATCH((CUADRO!Q$5&amp;$E1044),'Hoja de Trabajo para listado'!$BC$151:$CB$151,0)),0)+IFERROR(INDEX('Hoja de Trabajo para listado'!$DE$153:$DG$274,MATCH($A1044,'Hoja de Trabajo para listado'!$DE$153:$DE$1048576,0),MATCH((CUADRO!Q$5&amp;$E1044),'Hoja de Trabajo para listado'!$DE$151:$DG$151,0)),0)+IFERROR(INDEX('Hoja de Trabajo para listado'!$CD$155:$DC$1048576,MATCH($A1044,'Hoja de Trabajo para listado'!$CD$155:$CD$1048576,0),MATCH((CUADRO!Q$5&amp;$E1044),'Hoja de Trabajo para listado'!$CD$151:$DC$151,0)),0)</f>
        <v>0</v>
      </c>
      <c r="R1044" s="255">
        <f t="shared" ca="1" si="32"/>
        <v>0</v>
      </c>
      <c r="S1044" s="262"/>
      <c r="T1044" s="255">
        <f ca="1">+T1045</f>
        <v>0</v>
      </c>
      <c r="U1044" s="254">
        <f t="shared" si="33"/>
        <v>1</v>
      </c>
      <c r="V1044" s="362" t="str">
        <f>+VLOOKUP(A1044,bd_lista!$A$3:$E$590,5,FALSE)</f>
        <v>Gobiernos Autonomos Municipales</v>
      </c>
      <c r="W1044" s="361" t="str">
        <f>+V1044</f>
        <v>Gobiernos Autonomos Municipales</v>
      </c>
      <c r="X1044" s="254">
        <f>+VLOOKUP(A1044,[2]Sheet1!$A$13:$D$744,4,FALSE)</f>
        <v>0</v>
      </c>
      <c r="Y1044" s="254" t="e">
        <f>+VLOOKUP(X1044,bd_lista!$A$3:$C$590,3,FALSE)</f>
        <v>#N/A</v>
      </c>
      <c r="Z1044" s="316">
        <f>+X1044</f>
        <v>0</v>
      </c>
      <c r="AA1044" s="317" t="e">
        <f>+Y1044</f>
        <v>#N/A</v>
      </c>
    </row>
    <row r="1045" spans="1:27" customFormat="1" ht="15" hidden="1" customHeight="1">
      <c r="A1045" s="32">
        <v>1910</v>
      </c>
      <c r="B1045" s="307"/>
      <c r="C1045" s="259" t="str">
        <f>+VLOOKUP(A1045,bd_lista!$A$3:$C$590,3,FALSE)</f>
        <v>Gobierno Autónomo Municipal de Sena</v>
      </c>
      <c r="D1045" s="362"/>
      <c r="E1045" s="256" t="s">
        <v>1314</v>
      </c>
      <c r="F1045" s="255">
        <f ca="1">+IFERROR(INDEX('Hoja de Trabajo para listado'!$A$155:$Z$1048576,MATCH($A1045,'Hoja de Trabajo para listado'!$A$155:$A$1048576,0),MATCH((CUADRO!F$5&amp;$E1045),'Hoja de Trabajo para listado'!$A$151:$Z$151,0)),0)+IFERROR(INDEX('Hoja de Trabajo para listado'!$AB$155:$BA$1048576,MATCH($A1045,'Hoja de Trabajo para listado'!$AB$155:$AB$1048576,0),MATCH((CUADRO!F$5&amp;$E1045),'Hoja de Trabajo para listado'!$AB$151:$BA$151,0)),0)+IFERROR(INDEX('Hoja de Trabajo para listado'!$BC$155:$CB$1048576,MATCH($A1045,'Hoja de Trabajo para listado'!$BC$155:$BC$1048576,0),MATCH((CUADRO!F$5&amp;$E1045),'Hoja de Trabajo para listado'!$BC$151:$CB$151,0)),0)+IFERROR(INDEX('Hoja de Trabajo para listado'!$DE$153:$DG$274,MATCH($A1045,'Hoja de Trabajo para listado'!$DE$153:$DE$1048576,0),MATCH((CUADRO!F$5&amp;$E1045),'Hoja de Trabajo para listado'!$DE$151:$DG$151,0)),0)+IFERROR(INDEX('Hoja de Trabajo para listado'!$CD$155:$DC$1048576,MATCH($A1045,'Hoja de Trabajo para listado'!$CD$155:$CD$1048576,0),MATCH((CUADRO!F$5&amp;$E1045),'Hoja de Trabajo para listado'!$CD$151:$DC$151,0)),0)</f>
        <v>0</v>
      </c>
      <c r="G1045" s="255">
        <f ca="1">+IFERROR(INDEX('Hoja de Trabajo para listado'!$A$155:$Z$1048576,MATCH($A1045,'Hoja de Trabajo para listado'!$A$155:$A$1048576,0),MATCH((CUADRO!G$5&amp;$E1045),'Hoja de Trabajo para listado'!$A$151:$Z$151,0)),0)+IFERROR(INDEX('Hoja de Trabajo para listado'!$AB$155:$BA$1048576,MATCH($A1045,'Hoja de Trabajo para listado'!$AB$155:$AB$1048576,0),MATCH((CUADRO!G$5&amp;$E1045),'Hoja de Trabajo para listado'!$AB$151:$BA$151,0)),0)+IFERROR(INDEX('Hoja de Trabajo para listado'!$BC$155:$CB$1048576,MATCH($A1045,'Hoja de Trabajo para listado'!$BC$155:$BC$1048576,0),MATCH((CUADRO!G$5&amp;$E1045),'Hoja de Trabajo para listado'!$BC$151:$CB$151,0)),0)+IFERROR(INDEX('Hoja de Trabajo para listado'!$DE$153:$DG$274,MATCH($A1045,'Hoja de Trabajo para listado'!$DE$153:$DE$1048576,0),MATCH((CUADRO!G$5&amp;$E1045),'Hoja de Trabajo para listado'!$DE$151:$DG$151,0)),0)+IFERROR(INDEX('Hoja de Trabajo para listado'!$CD$155:$DC$1048576,MATCH($A1045,'Hoja de Trabajo para listado'!$CD$155:$CD$1048576,0),MATCH((CUADRO!G$5&amp;$E1045),'Hoja de Trabajo para listado'!$CD$151:$DC$151,0)),0)</f>
        <v>0</v>
      </c>
      <c r="H1045" s="255">
        <f ca="1">+IFERROR(INDEX('Hoja de Trabajo para listado'!$A$155:$Z$1048576,MATCH($A1045,'Hoja de Trabajo para listado'!$A$155:$A$1048576,0),MATCH((CUADRO!H$5&amp;$E1045),'Hoja de Trabajo para listado'!$A$151:$Z$151,0)),0)+IFERROR(INDEX('Hoja de Trabajo para listado'!$AB$155:$BA$1048576,MATCH($A1045,'Hoja de Trabajo para listado'!$AB$155:$AB$1048576,0),MATCH((CUADRO!H$5&amp;$E1045),'Hoja de Trabajo para listado'!$AB$151:$BA$151,0)),0)+IFERROR(INDEX('Hoja de Trabajo para listado'!$BC$155:$CB$1048576,MATCH($A1045,'Hoja de Trabajo para listado'!$BC$155:$BC$1048576,0),MATCH((CUADRO!H$5&amp;$E1045),'Hoja de Trabajo para listado'!$BC$151:$CB$151,0)),0)+IFERROR(INDEX('Hoja de Trabajo para listado'!$DE$153:$DG$274,MATCH($A1045,'Hoja de Trabajo para listado'!$DE$153:$DE$1048576,0),MATCH((CUADRO!H$5&amp;$E1045),'Hoja de Trabajo para listado'!$DE$151:$DG$151,0)),0)+IFERROR(INDEX('Hoja de Trabajo para listado'!$CD$155:$DC$1048576,MATCH($A1045,'Hoja de Trabajo para listado'!$CD$155:$CD$1048576,0),MATCH((CUADRO!H$5&amp;$E1045),'Hoja de Trabajo para listado'!$CD$151:$DC$151,0)),0)</f>
        <v>0</v>
      </c>
      <c r="I1045" s="255">
        <f ca="1">+IFERROR(INDEX('Hoja de Trabajo para listado'!$A$155:$Z$1048576,MATCH($A1045,'Hoja de Trabajo para listado'!$A$155:$A$1048576,0),MATCH((CUADRO!I$5&amp;$E1045),'Hoja de Trabajo para listado'!$A$151:$Z$151,0)),0)+IFERROR(INDEX('Hoja de Trabajo para listado'!$AB$155:$BA$1048576,MATCH($A1045,'Hoja de Trabajo para listado'!$AB$155:$AB$1048576,0),MATCH((CUADRO!I$5&amp;$E1045),'Hoja de Trabajo para listado'!$AB$151:$BA$151,0)),0)+IFERROR(INDEX('Hoja de Trabajo para listado'!$BC$155:$CB$1048576,MATCH($A1045,'Hoja de Trabajo para listado'!$BC$155:$BC$1048576,0),MATCH((CUADRO!I$5&amp;$E1045),'Hoja de Trabajo para listado'!$BC$151:$CB$151,0)),0)+IFERROR(INDEX('Hoja de Trabajo para listado'!$DE$153:$DG$274,MATCH($A1045,'Hoja de Trabajo para listado'!$DE$153:$DE$1048576,0),MATCH((CUADRO!I$5&amp;$E1045),'Hoja de Trabajo para listado'!$DE$151:$DG$151,0)),0)+IFERROR(INDEX('Hoja de Trabajo para listado'!$CD$155:$DC$1048576,MATCH($A1045,'Hoja de Trabajo para listado'!$CD$155:$CD$1048576,0),MATCH((CUADRO!I$5&amp;$E1045),'Hoja de Trabajo para listado'!$CD$151:$DC$151,0)),0)</f>
        <v>0</v>
      </c>
      <c r="J1045" s="255">
        <f ca="1">+IFERROR(INDEX('Hoja de Trabajo para listado'!$A$155:$Z$1048576,MATCH($A1045,'Hoja de Trabajo para listado'!$A$155:$A$1048576,0),MATCH((CUADRO!J$5&amp;$E1045),'Hoja de Trabajo para listado'!$A$151:$Z$151,0)),0)+IFERROR(INDEX('Hoja de Trabajo para listado'!$AB$155:$BA$1048576,MATCH($A1045,'Hoja de Trabajo para listado'!$AB$155:$AB$1048576,0),MATCH((CUADRO!J$5&amp;$E1045),'Hoja de Trabajo para listado'!$AB$151:$BA$151,0)),0)+IFERROR(INDEX('Hoja de Trabajo para listado'!$BC$155:$CB$1048576,MATCH($A1045,'Hoja de Trabajo para listado'!$BC$155:$BC$1048576,0),MATCH((CUADRO!J$5&amp;$E1045),'Hoja de Trabajo para listado'!$BC$151:$CB$151,0)),0)+IFERROR(INDEX('Hoja de Trabajo para listado'!$DE$153:$DG$274,MATCH($A1045,'Hoja de Trabajo para listado'!$DE$153:$DE$1048576,0),MATCH((CUADRO!J$5&amp;$E1045),'Hoja de Trabajo para listado'!$DE$151:$DG$151,0)),0)+IFERROR(INDEX('Hoja de Trabajo para listado'!$CD$155:$DC$1048576,MATCH($A1045,'Hoja de Trabajo para listado'!$CD$155:$CD$1048576,0),MATCH((CUADRO!J$5&amp;$E1045),'Hoja de Trabajo para listado'!$CD$151:$DC$151,0)),0)</f>
        <v>0</v>
      </c>
      <c r="K1045" s="255">
        <f ca="1">+IFERROR(INDEX('Hoja de Trabajo para listado'!$A$155:$Z$1048576,MATCH($A1045,'Hoja de Trabajo para listado'!$A$155:$A$1048576,0),MATCH((CUADRO!K$5&amp;$E1045),'Hoja de Trabajo para listado'!$A$151:$Z$151,0)),0)+IFERROR(INDEX('Hoja de Trabajo para listado'!$AB$155:$BA$1048576,MATCH($A1045,'Hoja de Trabajo para listado'!$AB$155:$AB$1048576,0),MATCH((CUADRO!K$5&amp;$E1045),'Hoja de Trabajo para listado'!$AB$151:$BA$151,0)),0)+IFERROR(INDEX('Hoja de Trabajo para listado'!$BC$155:$CB$1048576,MATCH($A1045,'Hoja de Trabajo para listado'!$BC$155:$BC$1048576,0),MATCH((CUADRO!K$5&amp;$E1045),'Hoja de Trabajo para listado'!$BC$151:$CB$151,0)),0)+IFERROR(INDEX('Hoja de Trabajo para listado'!$DE$153:$DG$274,MATCH($A1045,'Hoja de Trabajo para listado'!$DE$153:$DE$1048576,0),MATCH((CUADRO!K$5&amp;$E1045),'Hoja de Trabajo para listado'!$DE$151:$DG$151,0)),0)+IFERROR(INDEX('Hoja de Trabajo para listado'!$CD$155:$DC$1048576,MATCH($A1045,'Hoja de Trabajo para listado'!$CD$155:$CD$1048576,0),MATCH((CUADRO!K$5&amp;$E1045),'Hoja de Trabajo para listado'!$CD$151:$DC$151,0)),0)</f>
        <v>0</v>
      </c>
      <c r="L1045" s="255">
        <f ca="1">+IFERROR(INDEX('Hoja de Trabajo para listado'!$A$155:$Z$1048576,MATCH($A1045,'Hoja de Trabajo para listado'!$A$155:$A$1048576,0),MATCH((CUADRO!L$5&amp;$E1045),'Hoja de Trabajo para listado'!$A$151:$Z$151,0)),0)+IFERROR(INDEX('Hoja de Trabajo para listado'!$AB$155:$BA$1048576,MATCH($A1045,'Hoja de Trabajo para listado'!$AB$155:$AB$1048576,0),MATCH((CUADRO!L$5&amp;$E1045),'Hoja de Trabajo para listado'!$AB$151:$BA$151,0)),0)+IFERROR(INDEX('Hoja de Trabajo para listado'!$BC$155:$CB$1048576,MATCH($A1045,'Hoja de Trabajo para listado'!$BC$155:$BC$1048576,0),MATCH((CUADRO!L$5&amp;$E1045),'Hoja de Trabajo para listado'!$BC$151:$CB$151,0)),0)+IFERROR(INDEX('Hoja de Trabajo para listado'!$DE$153:$DG$274,MATCH($A1045,'Hoja de Trabajo para listado'!$DE$153:$DE$1048576,0),MATCH((CUADRO!L$5&amp;$E1045),'Hoja de Trabajo para listado'!$DE$151:$DG$151,0)),0)+IFERROR(INDEX('Hoja de Trabajo para listado'!$CD$155:$DC$1048576,MATCH($A1045,'Hoja de Trabajo para listado'!$CD$155:$CD$1048576,0),MATCH((CUADRO!L$5&amp;$E1045),'Hoja de Trabajo para listado'!$CD$151:$DC$151,0)),0)</f>
        <v>0</v>
      </c>
      <c r="M1045" s="255">
        <f ca="1">+IFERROR(INDEX('Hoja de Trabajo para listado'!$A$155:$Z$1048576,MATCH($A1045,'Hoja de Trabajo para listado'!$A$155:$A$1048576,0),MATCH((CUADRO!M$5&amp;$E1045),'Hoja de Trabajo para listado'!$A$151:$Z$151,0)),0)+IFERROR(INDEX('Hoja de Trabajo para listado'!$AB$155:$BA$1048576,MATCH($A1045,'Hoja de Trabajo para listado'!$AB$155:$AB$1048576,0),MATCH((CUADRO!M$5&amp;$E1045),'Hoja de Trabajo para listado'!$AB$151:$BA$151,0)),0)+IFERROR(INDEX('Hoja de Trabajo para listado'!$BC$155:$CB$1048576,MATCH($A1045,'Hoja de Trabajo para listado'!$BC$155:$BC$1048576,0),MATCH((CUADRO!M$5&amp;$E1045),'Hoja de Trabajo para listado'!$BC$151:$CB$151,0)),0)+IFERROR(INDEX('Hoja de Trabajo para listado'!$DE$153:$DG$274,MATCH($A1045,'Hoja de Trabajo para listado'!$DE$153:$DE$1048576,0),MATCH((CUADRO!M$5&amp;$E1045),'Hoja de Trabajo para listado'!$DE$151:$DG$151,0)),0)+IFERROR(INDEX('Hoja de Trabajo para listado'!$CD$155:$DC$1048576,MATCH($A1045,'Hoja de Trabajo para listado'!$CD$155:$CD$1048576,0),MATCH((CUADRO!M$5&amp;$E1045),'Hoja de Trabajo para listado'!$CD$151:$DC$151,0)),0)</f>
        <v>0</v>
      </c>
      <c r="N1045" s="255">
        <f ca="1">+IFERROR(INDEX('Hoja de Trabajo para listado'!$A$155:$Z$1048576,MATCH($A1045,'Hoja de Trabajo para listado'!$A$155:$A$1048576,0),MATCH((CUADRO!N$5&amp;$E1045),'Hoja de Trabajo para listado'!$A$151:$Z$151,0)),0)+IFERROR(INDEX('Hoja de Trabajo para listado'!$AB$155:$BA$1048576,MATCH($A1045,'Hoja de Trabajo para listado'!$AB$155:$AB$1048576,0),MATCH((CUADRO!N$5&amp;$E1045),'Hoja de Trabajo para listado'!$AB$151:$BA$151,0)),0)+IFERROR(INDEX('Hoja de Trabajo para listado'!$BC$155:$CB$1048576,MATCH($A1045,'Hoja de Trabajo para listado'!$BC$155:$BC$1048576,0),MATCH((CUADRO!N$5&amp;$E1045),'Hoja de Trabajo para listado'!$BC$151:$CB$151,0)),0)+IFERROR(INDEX('Hoja de Trabajo para listado'!$DE$153:$DG$274,MATCH($A1045,'Hoja de Trabajo para listado'!$DE$153:$DE$1048576,0),MATCH((CUADRO!N$5&amp;$E1045),'Hoja de Trabajo para listado'!$DE$151:$DG$151,0)),0)+IFERROR(INDEX('Hoja de Trabajo para listado'!$CD$155:$DC$1048576,MATCH($A1045,'Hoja de Trabajo para listado'!$CD$155:$CD$1048576,0),MATCH((CUADRO!N$5&amp;$E1045),'Hoja de Trabajo para listado'!$CD$151:$DC$151,0)),0)</f>
        <v>0</v>
      </c>
      <c r="O1045" s="255">
        <f ca="1">+IFERROR(INDEX('Hoja de Trabajo para listado'!$A$155:$Z$1048576,MATCH($A1045,'Hoja de Trabajo para listado'!$A$155:$A$1048576,0),MATCH((CUADRO!O$5&amp;$E1045),'Hoja de Trabajo para listado'!$A$151:$Z$151,0)),0)+IFERROR(INDEX('Hoja de Trabajo para listado'!$AB$155:$BA$1048576,MATCH($A1045,'Hoja de Trabajo para listado'!$AB$155:$AB$1048576,0),MATCH((CUADRO!O$5&amp;$E1045),'Hoja de Trabajo para listado'!$AB$151:$BA$151,0)),0)+IFERROR(INDEX('Hoja de Trabajo para listado'!$BC$155:$CB$1048576,MATCH($A1045,'Hoja de Trabajo para listado'!$BC$155:$BC$1048576,0),MATCH((CUADRO!O$5&amp;$E1045),'Hoja de Trabajo para listado'!$BC$151:$CB$151,0)),0)+IFERROR(INDEX('Hoja de Trabajo para listado'!$DE$153:$DG$274,MATCH($A1045,'Hoja de Trabajo para listado'!$DE$153:$DE$1048576,0),MATCH((CUADRO!O$5&amp;$E1045),'Hoja de Trabajo para listado'!$DE$151:$DG$151,0)),0)+IFERROR(INDEX('Hoja de Trabajo para listado'!$CD$155:$DC$1048576,MATCH($A1045,'Hoja de Trabajo para listado'!$CD$155:$CD$1048576,0),MATCH((CUADRO!O$5&amp;$E1045),'Hoja de Trabajo para listado'!$CD$151:$DC$151,0)),0)</f>
        <v>0</v>
      </c>
      <c r="P1045" s="255">
        <f ca="1">+IFERROR(INDEX('Hoja de Trabajo para listado'!$A$155:$Z$1048576,MATCH($A1045,'Hoja de Trabajo para listado'!$A$155:$A$1048576,0),MATCH((CUADRO!P$5&amp;$E1045),'Hoja de Trabajo para listado'!$A$151:$Z$151,0)),0)+IFERROR(INDEX('Hoja de Trabajo para listado'!$AB$155:$BA$1048576,MATCH($A1045,'Hoja de Trabajo para listado'!$AB$155:$AB$1048576,0),MATCH((CUADRO!P$5&amp;$E1045),'Hoja de Trabajo para listado'!$AB$151:$BA$151,0)),0)+IFERROR(INDEX('Hoja de Trabajo para listado'!$BC$155:$CB$1048576,MATCH($A1045,'Hoja de Trabajo para listado'!$BC$155:$BC$1048576,0),MATCH((CUADRO!P$5&amp;$E1045),'Hoja de Trabajo para listado'!$BC$151:$CB$151,0)),0)+IFERROR(INDEX('Hoja de Trabajo para listado'!$DE$153:$DG$274,MATCH($A1045,'Hoja de Trabajo para listado'!$DE$153:$DE$1048576,0),MATCH((CUADRO!P$5&amp;$E1045),'Hoja de Trabajo para listado'!$DE$151:$DG$151,0)),0)+IFERROR(INDEX('Hoja de Trabajo para listado'!$CD$155:$DC$1048576,MATCH($A1045,'Hoja de Trabajo para listado'!$CD$155:$CD$1048576,0),MATCH((CUADRO!P$5&amp;$E1045),'Hoja de Trabajo para listado'!$CD$151:$DC$151,0)),0)</f>
        <v>0</v>
      </c>
      <c r="Q1045" s="255">
        <f ca="1">+IFERROR(INDEX('Hoja de Trabajo para listado'!$A$155:$Z$1048576,MATCH($A1045,'Hoja de Trabajo para listado'!$A$155:$A$1048576,0),MATCH((CUADRO!Q$5&amp;$E1045),'Hoja de Trabajo para listado'!$A$151:$Z$151,0)),0)+IFERROR(INDEX('Hoja de Trabajo para listado'!$AB$155:$BA$1048576,MATCH($A1045,'Hoja de Trabajo para listado'!$AB$155:$AB$1048576,0),MATCH((CUADRO!Q$5&amp;$E1045),'Hoja de Trabajo para listado'!$AB$151:$BA$151,0)),0)+IFERROR(INDEX('Hoja de Trabajo para listado'!$BC$155:$CB$1048576,MATCH($A1045,'Hoja de Trabajo para listado'!$BC$155:$BC$1048576,0),MATCH((CUADRO!Q$5&amp;$E1045),'Hoja de Trabajo para listado'!$BC$151:$CB$151,0)),0)+IFERROR(INDEX('Hoja de Trabajo para listado'!$DE$153:$DG$274,MATCH($A1045,'Hoja de Trabajo para listado'!$DE$153:$DE$1048576,0),MATCH((CUADRO!Q$5&amp;$E1045),'Hoja de Trabajo para listado'!$DE$151:$DG$151,0)),0)+IFERROR(INDEX('Hoja de Trabajo para listado'!$CD$155:$DC$1048576,MATCH($A1045,'Hoja de Trabajo para listado'!$CD$155:$CD$1048576,0),MATCH((CUADRO!Q$5&amp;$E1045),'Hoja de Trabajo para listado'!$CD$151:$DC$151,0)),0)</f>
        <v>0</v>
      </c>
      <c r="R1045" s="255">
        <f t="shared" ca="1" si="32"/>
        <v>0</v>
      </c>
      <c r="S1045" s="262">
        <f ca="1">+R1044+R1045</f>
        <v>0</v>
      </c>
      <c r="T1045" s="255">
        <f ca="1">+S1045</f>
        <v>0</v>
      </c>
      <c r="U1045" s="254">
        <f t="shared" si="33"/>
        <v>2</v>
      </c>
      <c r="V1045" s="362" t="str">
        <f>+VLOOKUP(A1045,bd_lista!$A$3:$E$590,5,FALSE)</f>
        <v>Gobiernos Autonomos Municipales</v>
      </c>
      <c r="W1045" s="362"/>
      <c r="X1045" s="254">
        <f>+VLOOKUP(A1045,[2]Sheet1!$A$13:$D$744,4,FALSE)</f>
        <v>0</v>
      </c>
      <c r="Y1045" s="254" t="e">
        <f>+VLOOKUP(X1045,bd_lista!$A$3:$C$590,3,FALSE)</f>
        <v>#N/A</v>
      </c>
      <c r="Z1045" s="314"/>
      <c r="AA1045" s="315"/>
    </row>
    <row r="1046" spans="1:27" customFormat="1" ht="15" hidden="1" customHeight="1">
      <c r="A1046" s="32">
        <v>1911</v>
      </c>
      <c r="B1046" s="306">
        <f>+A1046</f>
        <v>1911</v>
      </c>
      <c r="C1046" s="259" t="str">
        <f>+VLOOKUP(A1046,bd_lista!$A$3:$C$590,3,FALSE)</f>
        <v>Gobierno Autónomo Municipal de Santa Rosa del Abuná</v>
      </c>
      <c r="D1046" s="361" t="str">
        <f>+C1046</f>
        <v>Gobierno Autónomo Municipal de Santa Rosa del Abuná</v>
      </c>
      <c r="E1046" s="254" t="s">
        <v>1313</v>
      </c>
      <c r="F1046" s="255">
        <f ca="1">+IFERROR(INDEX('Hoja de Trabajo para listado'!$A$155:$Z$1048576,MATCH($A1046,'Hoja de Trabajo para listado'!$A$155:$A$1048576,0),MATCH((CUADRO!F$5&amp;$E1046),'Hoja de Trabajo para listado'!$A$151:$Z$151,0)),0)+IFERROR(INDEX('Hoja de Trabajo para listado'!$AB$155:$BA$1048576,MATCH($A1046,'Hoja de Trabajo para listado'!$AB$155:$AB$1048576,0),MATCH((CUADRO!F$5&amp;$E1046),'Hoja de Trabajo para listado'!$AB$151:$BA$151,0)),0)+IFERROR(INDEX('Hoja de Trabajo para listado'!$BC$155:$CB$1048576,MATCH($A1046,'Hoja de Trabajo para listado'!$BC$155:$BC$1048576,0),MATCH((CUADRO!F$5&amp;$E1046),'Hoja de Trabajo para listado'!$BC$151:$CB$151,0)),0)+IFERROR(INDEX('Hoja de Trabajo para listado'!$DE$153:$DG$274,MATCH($A1046,'Hoja de Trabajo para listado'!$DE$153:$DE$1048576,0),MATCH((CUADRO!F$5&amp;$E1046),'Hoja de Trabajo para listado'!$DE$151:$DG$151,0)),0)+IFERROR(INDEX('Hoja de Trabajo para listado'!$CD$155:$DC$1048576,MATCH($A1046,'Hoja de Trabajo para listado'!$CD$155:$CD$1048576,0),MATCH((CUADRO!F$5&amp;$E1046),'Hoja de Trabajo para listado'!$CD$151:$DC$151,0)),0)</f>
        <v>0</v>
      </c>
      <c r="G1046" s="255">
        <f ca="1">+IFERROR(INDEX('Hoja de Trabajo para listado'!$A$155:$Z$1048576,MATCH($A1046,'Hoja de Trabajo para listado'!$A$155:$A$1048576,0),MATCH((CUADRO!G$5&amp;$E1046),'Hoja de Trabajo para listado'!$A$151:$Z$151,0)),0)+IFERROR(INDEX('Hoja de Trabajo para listado'!$AB$155:$BA$1048576,MATCH($A1046,'Hoja de Trabajo para listado'!$AB$155:$AB$1048576,0),MATCH((CUADRO!G$5&amp;$E1046),'Hoja de Trabajo para listado'!$AB$151:$BA$151,0)),0)+IFERROR(INDEX('Hoja de Trabajo para listado'!$BC$155:$CB$1048576,MATCH($A1046,'Hoja de Trabajo para listado'!$BC$155:$BC$1048576,0),MATCH((CUADRO!G$5&amp;$E1046),'Hoja de Trabajo para listado'!$BC$151:$CB$151,0)),0)+IFERROR(INDEX('Hoja de Trabajo para listado'!$DE$153:$DG$274,MATCH($A1046,'Hoja de Trabajo para listado'!$DE$153:$DE$1048576,0),MATCH((CUADRO!G$5&amp;$E1046),'Hoja de Trabajo para listado'!$DE$151:$DG$151,0)),0)+IFERROR(INDEX('Hoja de Trabajo para listado'!$CD$155:$DC$1048576,MATCH($A1046,'Hoja de Trabajo para listado'!$CD$155:$CD$1048576,0),MATCH((CUADRO!G$5&amp;$E1046),'Hoja de Trabajo para listado'!$CD$151:$DC$151,0)),0)</f>
        <v>0</v>
      </c>
      <c r="H1046" s="255">
        <f ca="1">+IFERROR(INDEX('Hoja de Trabajo para listado'!$A$155:$Z$1048576,MATCH($A1046,'Hoja de Trabajo para listado'!$A$155:$A$1048576,0),MATCH((CUADRO!H$5&amp;$E1046),'Hoja de Trabajo para listado'!$A$151:$Z$151,0)),0)+IFERROR(INDEX('Hoja de Trabajo para listado'!$AB$155:$BA$1048576,MATCH($A1046,'Hoja de Trabajo para listado'!$AB$155:$AB$1048576,0),MATCH((CUADRO!H$5&amp;$E1046),'Hoja de Trabajo para listado'!$AB$151:$BA$151,0)),0)+IFERROR(INDEX('Hoja de Trabajo para listado'!$BC$155:$CB$1048576,MATCH($A1046,'Hoja de Trabajo para listado'!$BC$155:$BC$1048576,0),MATCH((CUADRO!H$5&amp;$E1046),'Hoja de Trabajo para listado'!$BC$151:$CB$151,0)),0)+IFERROR(INDEX('Hoja de Trabajo para listado'!$DE$153:$DG$274,MATCH($A1046,'Hoja de Trabajo para listado'!$DE$153:$DE$1048576,0),MATCH((CUADRO!H$5&amp;$E1046),'Hoja de Trabajo para listado'!$DE$151:$DG$151,0)),0)+IFERROR(INDEX('Hoja de Trabajo para listado'!$CD$155:$DC$1048576,MATCH($A1046,'Hoja de Trabajo para listado'!$CD$155:$CD$1048576,0),MATCH((CUADRO!H$5&amp;$E1046),'Hoja de Trabajo para listado'!$CD$151:$DC$151,0)),0)</f>
        <v>0</v>
      </c>
      <c r="I1046" s="255">
        <f ca="1">+IFERROR(INDEX('Hoja de Trabajo para listado'!$A$155:$Z$1048576,MATCH($A1046,'Hoja de Trabajo para listado'!$A$155:$A$1048576,0),MATCH((CUADRO!I$5&amp;$E1046),'Hoja de Trabajo para listado'!$A$151:$Z$151,0)),0)+IFERROR(INDEX('Hoja de Trabajo para listado'!$AB$155:$BA$1048576,MATCH($A1046,'Hoja de Trabajo para listado'!$AB$155:$AB$1048576,0),MATCH((CUADRO!I$5&amp;$E1046),'Hoja de Trabajo para listado'!$AB$151:$BA$151,0)),0)+IFERROR(INDEX('Hoja de Trabajo para listado'!$BC$155:$CB$1048576,MATCH($A1046,'Hoja de Trabajo para listado'!$BC$155:$BC$1048576,0),MATCH((CUADRO!I$5&amp;$E1046),'Hoja de Trabajo para listado'!$BC$151:$CB$151,0)),0)+IFERROR(INDEX('Hoja de Trabajo para listado'!$DE$153:$DG$274,MATCH($A1046,'Hoja de Trabajo para listado'!$DE$153:$DE$1048576,0),MATCH((CUADRO!I$5&amp;$E1046),'Hoja de Trabajo para listado'!$DE$151:$DG$151,0)),0)+IFERROR(INDEX('Hoja de Trabajo para listado'!$CD$155:$DC$1048576,MATCH($A1046,'Hoja de Trabajo para listado'!$CD$155:$CD$1048576,0),MATCH((CUADRO!I$5&amp;$E1046),'Hoja de Trabajo para listado'!$CD$151:$DC$151,0)),0)</f>
        <v>0</v>
      </c>
      <c r="J1046" s="255">
        <f ca="1">+IFERROR(INDEX('Hoja de Trabajo para listado'!$A$155:$Z$1048576,MATCH($A1046,'Hoja de Trabajo para listado'!$A$155:$A$1048576,0),MATCH((CUADRO!J$5&amp;$E1046),'Hoja de Trabajo para listado'!$A$151:$Z$151,0)),0)+IFERROR(INDEX('Hoja de Trabajo para listado'!$AB$155:$BA$1048576,MATCH($A1046,'Hoja de Trabajo para listado'!$AB$155:$AB$1048576,0),MATCH((CUADRO!J$5&amp;$E1046),'Hoja de Trabajo para listado'!$AB$151:$BA$151,0)),0)+IFERROR(INDEX('Hoja de Trabajo para listado'!$BC$155:$CB$1048576,MATCH($A1046,'Hoja de Trabajo para listado'!$BC$155:$BC$1048576,0),MATCH((CUADRO!J$5&amp;$E1046),'Hoja de Trabajo para listado'!$BC$151:$CB$151,0)),0)+IFERROR(INDEX('Hoja de Trabajo para listado'!$DE$153:$DG$274,MATCH($A1046,'Hoja de Trabajo para listado'!$DE$153:$DE$1048576,0),MATCH((CUADRO!J$5&amp;$E1046),'Hoja de Trabajo para listado'!$DE$151:$DG$151,0)),0)+IFERROR(INDEX('Hoja de Trabajo para listado'!$CD$155:$DC$1048576,MATCH($A1046,'Hoja de Trabajo para listado'!$CD$155:$CD$1048576,0),MATCH((CUADRO!J$5&amp;$E1046),'Hoja de Trabajo para listado'!$CD$151:$DC$151,0)),0)</f>
        <v>0</v>
      </c>
      <c r="K1046" s="255">
        <f ca="1">+IFERROR(INDEX('Hoja de Trabajo para listado'!$A$155:$Z$1048576,MATCH($A1046,'Hoja de Trabajo para listado'!$A$155:$A$1048576,0),MATCH((CUADRO!K$5&amp;$E1046),'Hoja de Trabajo para listado'!$A$151:$Z$151,0)),0)+IFERROR(INDEX('Hoja de Trabajo para listado'!$AB$155:$BA$1048576,MATCH($A1046,'Hoja de Trabajo para listado'!$AB$155:$AB$1048576,0),MATCH((CUADRO!K$5&amp;$E1046),'Hoja de Trabajo para listado'!$AB$151:$BA$151,0)),0)+IFERROR(INDEX('Hoja de Trabajo para listado'!$BC$155:$CB$1048576,MATCH($A1046,'Hoja de Trabajo para listado'!$BC$155:$BC$1048576,0),MATCH((CUADRO!K$5&amp;$E1046),'Hoja de Trabajo para listado'!$BC$151:$CB$151,0)),0)+IFERROR(INDEX('Hoja de Trabajo para listado'!$DE$153:$DG$274,MATCH($A1046,'Hoja de Trabajo para listado'!$DE$153:$DE$1048576,0),MATCH((CUADRO!K$5&amp;$E1046),'Hoja de Trabajo para listado'!$DE$151:$DG$151,0)),0)+IFERROR(INDEX('Hoja de Trabajo para listado'!$CD$155:$DC$1048576,MATCH($A1046,'Hoja de Trabajo para listado'!$CD$155:$CD$1048576,0),MATCH((CUADRO!K$5&amp;$E1046),'Hoja de Trabajo para listado'!$CD$151:$DC$151,0)),0)</f>
        <v>0</v>
      </c>
      <c r="L1046" s="255">
        <f ca="1">+IFERROR(INDEX('Hoja de Trabajo para listado'!$A$155:$Z$1048576,MATCH($A1046,'Hoja de Trabajo para listado'!$A$155:$A$1048576,0),MATCH((CUADRO!L$5&amp;$E1046),'Hoja de Trabajo para listado'!$A$151:$Z$151,0)),0)+IFERROR(INDEX('Hoja de Trabajo para listado'!$AB$155:$BA$1048576,MATCH($A1046,'Hoja de Trabajo para listado'!$AB$155:$AB$1048576,0),MATCH((CUADRO!L$5&amp;$E1046),'Hoja de Trabajo para listado'!$AB$151:$BA$151,0)),0)+IFERROR(INDEX('Hoja de Trabajo para listado'!$BC$155:$CB$1048576,MATCH($A1046,'Hoja de Trabajo para listado'!$BC$155:$BC$1048576,0),MATCH((CUADRO!L$5&amp;$E1046),'Hoja de Trabajo para listado'!$BC$151:$CB$151,0)),0)+IFERROR(INDEX('Hoja de Trabajo para listado'!$DE$153:$DG$274,MATCH($A1046,'Hoja de Trabajo para listado'!$DE$153:$DE$1048576,0),MATCH((CUADRO!L$5&amp;$E1046),'Hoja de Trabajo para listado'!$DE$151:$DG$151,0)),0)+IFERROR(INDEX('Hoja de Trabajo para listado'!$CD$155:$DC$1048576,MATCH($A1046,'Hoja de Trabajo para listado'!$CD$155:$CD$1048576,0),MATCH((CUADRO!L$5&amp;$E1046),'Hoja de Trabajo para listado'!$CD$151:$DC$151,0)),0)</f>
        <v>0</v>
      </c>
      <c r="M1046" s="255">
        <f ca="1">+IFERROR(INDEX('Hoja de Trabajo para listado'!$A$155:$Z$1048576,MATCH($A1046,'Hoja de Trabajo para listado'!$A$155:$A$1048576,0),MATCH((CUADRO!M$5&amp;$E1046),'Hoja de Trabajo para listado'!$A$151:$Z$151,0)),0)+IFERROR(INDEX('Hoja de Trabajo para listado'!$AB$155:$BA$1048576,MATCH($A1046,'Hoja de Trabajo para listado'!$AB$155:$AB$1048576,0),MATCH((CUADRO!M$5&amp;$E1046),'Hoja de Trabajo para listado'!$AB$151:$BA$151,0)),0)+IFERROR(INDEX('Hoja de Trabajo para listado'!$BC$155:$CB$1048576,MATCH($A1046,'Hoja de Trabajo para listado'!$BC$155:$BC$1048576,0),MATCH((CUADRO!M$5&amp;$E1046),'Hoja de Trabajo para listado'!$BC$151:$CB$151,0)),0)+IFERROR(INDEX('Hoja de Trabajo para listado'!$DE$153:$DG$274,MATCH($A1046,'Hoja de Trabajo para listado'!$DE$153:$DE$1048576,0),MATCH((CUADRO!M$5&amp;$E1046),'Hoja de Trabajo para listado'!$DE$151:$DG$151,0)),0)+IFERROR(INDEX('Hoja de Trabajo para listado'!$CD$155:$DC$1048576,MATCH($A1046,'Hoja de Trabajo para listado'!$CD$155:$CD$1048576,0),MATCH((CUADRO!M$5&amp;$E1046),'Hoja de Trabajo para listado'!$CD$151:$DC$151,0)),0)</f>
        <v>0</v>
      </c>
      <c r="N1046" s="255">
        <f ca="1">+IFERROR(INDEX('Hoja de Trabajo para listado'!$A$155:$Z$1048576,MATCH($A1046,'Hoja de Trabajo para listado'!$A$155:$A$1048576,0),MATCH((CUADRO!N$5&amp;$E1046),'Hoja de Trabajo para listado'!$A$151:$Z$151,0)),0)+IFERROR(INDEX('Hoja de Trabajo para listado'!$AB$155:$BA$1048576,MATCH($A1046,'Hoja de Trabajo para listado'!$AB$155:$AB$1048576,0),MATCH((CUADRO!N$5&amp;$E1046),'Hoja de Trabajo para listado'!$AB$151:$BA$151,0)),0)+IFERROR(INDEX('Hoja de Trabajo para listado'!$BC$155:$CB$1048576,MATCH($A1046,'Hoja de Trabajo para listado'!$BC$155:$BC$1048576,0),MATCH((CUADRO!N$5&amp;$E1046),'Hoja de Trabajo para listado'!$BC$151:$CB$151,0)),0)+IFERROR(INDEX('Hoja de Trabajo para listado'!$DE$153:$DG$274,MATCH($A1046,'Hoja de Trabajo para listado'!$DE$153:$DE$1048576,0),MATCH((CUADRO!N$5&amp;$E1046),'Hoja de Trabajo para listado'!$DE$151:$DG$151,0)),0)+IFERROR(INDEX('Hoja de Trabajo para listado'!$CD$155:$DC$1048576,MATCH($A1046,'Hoja de Trabajo para listado'!$CD$155:$CD$1048576,0),MATCH((CUADRO!N$5&amp;$E1046),'Hoja de Trabajo para listado'!$CD$151:$DC$151,0)),0)</f>
        <v>0</v>
      </c>
      <c r="O1046" s="255">
        <f ca="1">+IFERROR(INDEX('Hoja de Trabajo para listado'!$A$155:$Z$1048576,MATCH($A1046,'Hoja de Trabajo para listado'!$A$155:$A$1048576,0),MATCH((CUADRO!O$5&amp;$E1046),'Hoja de Trabajo para listado'!$A$151:$Z$151,0)),0)+IFERROR(INDEX('Hoja de Trabajo para listado'!$AB$155:$BA$1048576,MATCH($A1046,'Hoja de Trabajo para listado'!$AB$155:$AB$1048576,0),MATCH((CUADRO!O$5&amp;$E1046),'Hoja de Trabajo para listado'!$AB$151:$BA$151,0)),0)+IFERROR(INDEX('Hoja de Trabajo para listado'!$BC$155:$CB$1048576,MATCH($A1046,'Hoja de Trabajo para listado'!$BC$155:$BC$1048576,0),MATCH((CUADRO!O$5&amp;$E1046),'Hoja de Trabajo para listado'!$BC$151:$CB$151,0)),0)+IFERROR(INDEX('Hoja de Trabajo para listado'!$DE$153:$DG$274,MATCH($A1046,'Hoja de Trabajo para listado'!$DE$153:$DE$1048576,0),MATCH((CUADRO!O$5&amp;$E1046),'Hoja de Trabajo para listado'!$DE$151:$DG$151,0)),0)+IFERROR(INDEX('Hoja de Trabajo para listado'!$CD$155:$DC$1048576,MATCH($A1046,'Hoja de Trabajo para listado'!$CD$155:$CD$1048576,0),MATCH((CUADRO!O$5&amp;$E1046),'Hoja de Trabajo para listado'!$CD$151:$DC$151,0)),0)</f>
        <v>0</v>
      </c>
      <c r="P1046" s="255">
        <f ca="1">+IFERROR(INDEX('Hoja de Trabajo para listado'!$A$155:$Z$1048576,MATCH($A1046,'Hoja de Trabajo para listado'!$A$155:$A$1048576,0),MATCH((CUADRO!P$5&amp;$E1046),'Hoja de Trabajo para listado'!$A$151:$Z$151,0)),0)+IFERROR(INDEX('Hoja de Trabajo para listado'!$AB$155:$BA$1048576,MATCH($A1046,'Hoja de Trabajo para listado'!$AB$155:$AB$1048576,0),MATCH((CUADRO!P$5&amp;$E1046),'Hoja de Trabajo para listado'!$AB$151:$BA$151,0)),0)+IFERROR(INDEX('Hoja de Trabajo para listado'!$BC$155:$CB$1048576,MATCH($A1046,'Hoja de Trabajo para listado'!$BC$155:$BC$1048576,0),MATCH((CUADRO!P$5&amp;$E1046),'Hoja de Trabajo para listado'!$BC$151:$CB$151,0)),0)+IFERROR(INDEX('Hoja de Trabajo para listado'!$DE$153:$DG$274,MATCH($A1046,'Hoja de Trabajo para listado'!$DE$153:$DE$1048576,0),MATCH((CUADRO!P$5&amp;$E1046),'Hoja de Trabajo para listado'!$DE$151:$DG$151,0)),0)+IFERROR(INDEX('Hoja de Trabajo para listado'!$CD$155:$DC$1048576,MATCH($A1046,'Hoja de Trabajo para listado'!$CD$155:$CD$1048576,0),MATCH((CUADRO!P$5&amp;$E1046),'Hoja de Trabajo para listado'!$CD$151:$DC$151,0)),0)</f>
        <v>0</v>
      </c>
      <c r="Q1046" s="255">
        <f ca="1">+IFERROR(INDEX('Hoja de Trabajo para listado'!$A$155:$Z$1048576,MATCH($A1046,'Hoja de Trabajo para listado'!$A$155:$A$1048576,0),MATCH((CUADRO!Q$5&amp;$E1046),'Hoja de Trabajo para listado'!$A$151:$Z$151,0)),0)+IFERROR(INDEX('Hoja de Trabajo para listado'!$AB$155:$BA$1048576,MATCH($A1046,'Hoja de Trabajo para listado'!$AB$155:$AB$1048576,0),MATCH((CUADRO!Q$5&amp;$E1046),'Hoja de Trabajo para listado'!$AB$151:$BA$151,0)),0)+IFERROR(INDEX('Hoja de Trabajo para listado'!$BC$155:$CB$1048576,MATCH($A1046,'Hoja de Trabajo para listado'!$BC$155:$BC$1048576,0),MATCH((CUADRO!Q$5&amp;$E1046),'Hoja de Trabajo para listado'!$BC$151:$CB$151,0)),0)+IFERROR(INDEX('Hoja de Trabajo para listado'!$DE$153:$DG$274,MATCH($A1046,'Hoja de Trabajo para listado'!$DE$153:$DE$1048576,0),MATCH((CUADRO!Q$5&amp;$E1046),'Hoja de Trabajo para listado'!$DE$151:$DG$151,0)),0)+IFERROR(INDEX('Hoja de Trabajo para listado'!$CD$155:$DC$1048576,MATCH($A1046,'Hoja de Trabajo para listado'!$CD$155:$CD$1048576,0),MATCH((CUADRO!Q$5&amp;$E1046),'Hoja de Trabajo para listado'!$CD$151:$DC$151,0)),0)</f>
        <v>0</v>
      </c>
      <c r="R1046" s="255">
        <f t="shared" ca="1" si="32"/>
        <v>0</v>
      </c>
      <c r="S1046" s="262"/>
      <c r="T1046" s="255">
        <f ca="1">+T1047</f>
        <v>0</v>
      </c>
      <c r="U1046" s="254">
        <f t="shared" si="33"/>
        <v>1</v>
      </c>
      <c r="V1046" s="362" t="str">
        <f>+VLOOKUP(A1046,bd_lista!$A$3:$E$590,5,FALSE)</f>
        <v>Gobiernos Autonomos Municipales</v>
      </c>
      <c r="W1046" s="361" t="str">
        <f>+V1046</f>
        <v>Gobiernos Autonomos Municipales</v>
      </c>
      <c r="X1046" s="254">
        <f>+VLOOKUP(A1046,[2]Sheet1!$A$13:$D$744,4,FALSE)</f>
        <v>0</v>
      </c>
      <c r="Y1046" s="254" t="e">
        <f>+VLOOKUP(X1046,bd_lista!$A$3:$C$590,3,FALSE)</f>
        <v>#N/A</v>
      </c>
      <c r="Z1046" s="316">
        <f>+X1046</f>
        <v>0</v>
      </c>
      <c r="AA1046" s="317" t="e">
        <f>+Y1046</f>
        <v>#N/A</v>
      </c>
    </row>
    <row r="1047" spans="1:27" customFormat="1" ht="15" hidden="1" customHeight="1">
      <c r="A1047" s="32">
        <v>1911</v>
      </c>
      <c r="B1047" s="307"/>
      <c r="C1047" s="259" t="str">
        <f>+VLOOKUP(A1047,bd_lista!$A$3:$C$590,3,FALSE)</f>
        <v>Gobierno Autónomo Municipal de Santa Rosa del Abuná</v>
      </c>
      <c r="D1047" s="362"/>
      <c r="E1047" s="256" t="s">
        <v>1314</v>
      </c>
      <c r="F1047" s="255">
        <f ca="1">+IFERROR(INDEX('Hoja de Trabajo para listado'!$A$155:$Z$1048576,MATCH($A1047,'Hoja de Trabajo para listado'!$A$155:$A$1048576,0),MATCH((CUADRO!F$5&amp;$E1047),'Hoja de Trabajo para listado'!$A$151:$Z$151,0)),0)+IFERROR(INDEX('Hoja de Trabajo para listado'!$AB$155:$BA$1048576,MATCH($A1047,'Hoja de Trabajo para listado'!$AB$155:$AB$1048576,0),MATCH((CUADRO!F$5&amp;$E1047),'Hoja de Trabajo para listado'!$AB$151:$BA$151,0)),0)+IFERROR(INDEX('Hoja de Trabajo para listado'!$BC$155:$CB$1048576,MATCH($A1047,'Hoja de Trabajo para listado'!$BC$155:$BC$1048576,0),MATCH((CUADRO!F$5&amp;$E1047),'Hoja de Trabajo para listado'!$BC$151:$CB$151,0)),0)+IFERROR(INDEX('Hoja de Trabajo para listado'!$DE$153:$DG$274,MATCH($A1047,'Hoja de Trabajo para listado'!$DE$153:$DE$1048576,0),MATCH((CUADRO!F$5&amp;$E1047),'Hoja de Trabajo para listado'!$DE$151:$DG$151,0)),0)+IFERROR(INDEX('Hoja de Trabajo para listado'!$CD$155:$DC$1048576,MATCH($A1047,'Hoja de Trabajo para listado'!$CD$155:$CD$1048576,0),MATCH((CUADRO!F$5&amp;$E1047),'Hoja de Trabajo para listado'!$CD$151:$DC$151,0)),0)</f>
        <v>0</v>
      </c>
      <c r="G1047" s="255">
        <f ca="1">+IFERROR(INDEX('Hoja de Trabajo para listado'!$A$155:$Z$1048576,MATCH($A1047,'Hoja de Trabajo para listado'!$A$155:$A$1048576,0),MATCH((CUADRO!G$5&amp;$E1047),'Hoja de Trabajo para listado'!$A$151:$Z$151,0)),0)+IFERROR(INDEX('Hoja de Trabajo para listado'!$AB$155:$BA$1048576,MATCH($A1047,'Hoja de Trabajo para listado'!$AB$155:$AB$1048576,0),MATCH((CUADRO!G$5&amp;$E1047),'Hoja de Trabajo para listado'!$AB$151:$BA$151,0)),0)+IFERROR(INDEX('Hoja de Trabajo para listado'!$BC$155:$CB$1048576,MATCH($A1047,'Hoja de Trabajo para listado'!$BC$155:$BC$1048576,0),MATCH((CUADRO!G$5&amp;$E1047),'Hoja de Trabajo para listado'!$BC$151:$CB$151,0)),0)+IFERROR(INDEX('Hoja de Trabajo para listado'!$DE$153:$DG$274,MATCH($A1047,'Hoja de Trabajo para listado'!$DE$153:$DE$1048576,0),MATCH((CUADRO!G$5&amp;$E1047),'Hoja de Trabajo para listado'!$DE$151:$DG$151,0)),0)+IFERROR(INDEX('Hoja de Trabajo para listado'!$CD$155:$DC$1048576,MATCH($A1047,'Hoja de Trabajo para listado'!$CD$155:$CD$1048576,0),MATCH((CUADRO!G$5&amp;$E1047),'Hoja de Trabajo para listado'!$CD$151:$DC$151,0)),0)</f>
        <v>0</v>
      </c>
      <c r="H1047" s="255">
        <f ca="1">+IFERROR(INDEX('Hoja de Trabajo para listado'!$A$155:$Z$1048576,MATCH($A1047,'Hoja de Trabajo para listado'!$A$155:$A$1048576,0),MATCH((CUADRO!H$5&amp;$E1047),'Hoja de Trabajo para listado'!$A$151:$Z$151,0)),0)+IFERROR(INDEX('Hoja de Trabajo para listado'!$AB$155:$BA$1048576,MATCH($A1047,'Hoja de Trabajo para listado'!$AB$155:$AB$1048576,0),MATCH((CUADRO!H$5&amp;$E1047),'Hoja de Trabajo para listado'!$AB$151:$BA$151,0)),0)+IFERROR(INDEX('Hoja de Trabajo para listado'!$BC$155:$CB$1048576,MATCH($A1047,'Hoja de Trabajo para listado'!$BC$155:$BC$1048576,0),MATCH((CUADRO!H$5&amp;$E1047),'Hoja de Trabajo para listado'!$BC$151:$CB$151,0)),0)+IFERROR(INDEX('Hoja de Trabajo para listado'!$DE$153:$DG$274,MATCH($A1047,'Hoja de Trabajo para listado'!$DE$153:$DE$1048576,0),MATCH((CUADRO!H$5&amp;$E1047),'Hoja de Trabajo para listado'!$DE$151:$DG$151,0)),0)+IFERROR(INDEX('Hoja de Trabajo para listado'!$CD$155:$DC$1048576,MATCH($A1047,'Hoja de Trabajo para listado'!$CD$155:$CD$1048576,0),MATCH((CUADRO!H$5&amp;$E1047),'Hoja de Trabajo para listado'!$CD$151:$DC$151,0)),0)</f>
        <v>0</v>
      </c>
      <c r="I1047" s="255">
        <f ca="1">+IFERROR(INDEX('Hoja de Trabajo para listado'!$A$155:$Z$1048576,MATCH($A1047,'Hoja de Trabajo para listado'!$A$155:$A$1048576,0),MATCH((CUADRO!I$5&amp;$E1047),'Hoja de Trabajo para listado'!$A$151:$Z$151,0)),0)+IFERROR(INDEX('Hoja de Trabajo para listado'!$AB$155:$BA$1048576,MATCH($A1047,'Hoja de Trabajo para listado'!$AB$155:$AB$1048576,0),MATCH((CUADRO!I$5&amp;$E1047),'Hoja de Trabajo para listado'!$AB$151:$BA$151,0)),0)+IFERROR(INDEX('Hoja de Trabajo para listado'!$BC$155:$CB$1048576,MATCH($A1047,'Hoja de Trabajo para listado'!$BC$155:$BC$1048576,0),MATCH((CUADRO!I$5&amp;$E1047),'Hoja de Trabajo para listado'!$BC$151:$CB$151,0)),0)+IFERROR(INDEX('Hoja de Trabajo para listado'!$DE$153:$DG$274,MATCH($A1047,'Hoja de Trabajo para listado'!$DE$153:$DE$1048576,0),MATCH((CUADRO!I$5&amp;$E1047),'Hoja de Trabajo para listado'!$DE$151:$DG$151,0)),0)+IFERROR(INDEX('Hoja de Trabajo para listado'!$CD$155:$DC$1048576,MATCH($A1047,'Hoja de Trabajo para listado'!$CD$155:$CD$1048576,0),MATCH((CUADRO!I$5&amp;$E1047),'Hoja de Trabajo para listado'!$CD$151:$DC$151,0)),0)</f>
        <v>0</v>
      </c>
      <c r="J1047" s="255">
        <f ca="1">+IFERROR(INDEX('Hoja de Trabajo para listado'!$A$155:$Z$1048576,MATCH($A1047,'Hoja de Trabajo para listado'!$A$155:$A$1048576,0),MATCH((CUADRO!J$5&amp;$E1047),'Hoja de Trabajo para listado'!$A$151:$Z$151,0)),0)+IFERROR(INDEX('Hoja de Trabajo para listado'!$AB$155:$BA$1048576,MATCH($A1047,'Hoja de Trabajo para listado'!$AB$155:$AB$1048576,0),MATCH((CUADRO!J$5&amp;$E1047),'Hoja de Trabajo para listado'!$AB$151:$BA$151,0)),0)+IFERROR(INDEX('Hoja de Trabajo para listado'!$BC$155:$CB$1048576,MATCH($A1047,'Hoja de Trabajo para listado'!$BC$155:$BC$1048576,0),MATCH((CUADRO!J$5&amp;$E1047),'Hoja de Trabajo para listado'!$BC$151:$CB$151,0)),0)+IFERROR(INDEX('Hoja de Trabajo para listado'!$DE$153:$DG$274,MATCH($A1047,'Hoja de Trabajo para listado'!$DE$153:$DE$1048576,0),MATCH((CUADRO!J$5&amp;$E1047),'Hoja de Trabajo para listado'!$DE$151:$DG$151,0)),0)+IFERROR(INDEX('Hoja de Trabajo para listado'!$CD$155:$DC$1048576,MATCH($A1047,'Hoja de Trabajo para listado'!$CD$155:$CD$1048576,0),MATCH((CUADRO!J$5&amp;$E1047),'Hoja de Trabajo para listado'!$CD$151:$DC$151,0)),0)</f>
        <v>0</v>
      </c>
      <c r="K1047" s="255">
        <f ca="1">+IFERROR(INDEX('Hoja de Trabajo para listado'!$A$155:$Z$1048576,MATCH($A1047,'Hoja de Trabajo para listado'!$A$155:$A$1048576,0),MATCH((CUADRO!K$5&amp;$E1047),'Hoja de Trabajo para listado'!$A$151:$Z$151,0)),0)+IFERROR(INDEX('Hoja de Trabajo para listado'!$AB$155:$BA$1048576,MATCH($A1047,'Hoja de Trabajo para listado'!$AB$155:$AB$1048576,0),MATCH((CUADRO!K$5&amp;$E1047),'Hoja de Trabajo para listado'!$AB$151:$BA$151,0)),0)+IFERROR(INDEX('Hoja de Trabajo para listado'!$BC$155:$CB$1048576,MATCH($A1047,'Hoja de Trabajo para listado'!$BC$155:$BC$1048576,0),MATCH((CUADRO!K$5&amp;$E1047),'Hoja de Trabajo para listado'!$BC$151:$CB$151,0)),0)+IFERROR(INDEX('Hoja de Trabajo para listado'!$DE$153:$DG$274,MATCH($A1047,'Hoja de Trabajo para listado'!$DE$153:$DE$1048576,0),MATCH((CUADRO!K$5&amp;$E1047),'Hoja de Trabajo para listado'!$DE$151:$DG$151,0)),0)+IFERROR(INDEX('Hoja de Trabajo para listado'!$CD$155:$DC$1048576,MATCH($A1047,'Hoja de Trabajo para listado'!$CD$155:$CD$1048576,0),MATCH((CUADRO!K$5&amp;$E1047),'Hoja de Trabajo para listado'!$CD$151:$DC$151,0)),0)</f>
        <v>0</v>
      </c>
      <c r="L1047" s="255">
        <f ca="1">+IFERROR(INDEX('Hoja de Trabajo para listado'!$A$155:$Z$1048576,MATCH($A1047,'Hoja de Trabajo para listado'!$A$155:$A$1048576,0),MATCH((CUADRO!L$5&amp;$E1047),'Hoja de Trabajo para listado'!$A$151:$Z$151,0)),0)+IFERROR(INDEX('Hoja de Trabajo para listado'!$AB$155:$BA$1048576,MATCH($A1047,'Hoja de Trabajo para listado'!$AB$155:$AB$1048576,0),MATCH((CUADRO!L$5&amp;$E1047),'Hoja de Trabajo para listado'!$AB$151:$BA$151,0)),0)+IFERROR(INDEX('Hoja de Trabajo para listado'!$BC$155:$CB$1048576,MATCH($A1047,'Hoja de Trabajo para listado'!$BC$155:$BC$1048576,0),MATCH((CUADRO!L$5&amp;$E1047),'Hoja de Trabajo para listado'!$BC$151:$CB$151,0)),0)+IFERROR(INDEX('Hoja de Trabajo para listado'!$DE$153:$DG$274,MATCH($A1047,'Hoja de Trabajo para listado'!$DE$153:$DE$1048576,0),MATCH((CUADRO!L$5&amp;$E1047),'Hoja de Trabajo para listado'!$DE$151:$DG$151,0)),0)+IFERROR(INDEX('Hoja de Trabajo para listado'!$CD$155:$DC$1048576,MATCH($A1047,'Hoja de Trabajo para listado'!$CD$155:$CD$1048576,0),MATCH((CUADRO!L$5&amp;$E1047),'Hoja de Trabajo para listado'!$CD$151:$DC$151,0)),0)</f>
        <v>0</v>
      </c>
      <c r="M1047" s="255">
        <f ca="1">+IFERROR(INDEX('Hoja de Trabajo para listado'!$A$155:$Z$1048576,MATCH($A1047,'Hoja de Trabajo para listado'!$A$155:$A$1048576,0),MATCH((CUADRO!M$5&amp;$E1047),'Hoja de Trabajo para listado'!$A$151:$Z$151,0)),0)+IFERROR(INDEX('Hoja de Trabajo para listado'!$AB$155:$BA$1048576,MATCH($A1047,'Hoja de Trabajo para listado'!$AB$155:$AB$1048576,0),MATCH((CUADRO!M$5&amp;$E1047),'Hoja de Trabajo para listado'!$AB$151:$BA$151,0)),0)+IFERROR(INDEX('Hoja de Trabajo para listado'!$BC$155:$CB$1048576,MATCH($A1047,'Hoja de Trabajo para listado'!$BC$155:$BC$1048576,0),MATCH((CUADRO!M$5&amp;$E1047),'Hoja de Trabajo para listado'!$BC$151:$CB$151,0)),0)+IFERROR(INDEX('Hoja de Trabajo para listado'!$DE$153:$DG$274,MATCH($A1047,'Hoja de Trabajo para listado'!$DE$153:$DE$1048576,0),MATCH((CUADRO!M$5&amp;$E1047),'Hoja de Trabajo para listado'!$DE$151:$DG$151,0)),0)+IFERROR(INDEX('Hoja de Trabajo para listado'!$CD$155:$DC$1048576,MATCH($A1047,'Hoja de Trabajo para listado'!$CD$155:$CD$1048576,0),MATCH((CUADRO!M$5&amp;$E1047),'Hoja de Trabajo para listado'!$CD$151:$DC$151,0)),0)</f>
        <v>0</v>
      </c>
      <c r="N1047" s="255">
        <f ca="1">+IFERROR(INDEX('Hoja de Trabajo para listado'!$A$155:$Z$1048576,MATCH($A1047,'Hoja de Trabajo para listado'!$A$155:$A$1048576,0),MATCH((CUADRO!N$5&amp;$E1047),'Hoja de Trabajo para listado'!$A$151:$Z$151,0)),0)+IFERROR(INDEX('Hoja de Trabajo para listado'!$AB$155:$BA$1048576,MATCH($A1047,'Hoja de Trabajo para listado'!$AB$155:$AB$1048576,0),MATCH((CUADRO!N$5&amp;$E1047),'Hoja de Trabajo para listado'!$AB$151:$BA$151,0)),0)+IFERROR(INDEX('Hoja de Trabajo para listado'!$BC$155:$CB$1048576,MATCH($A1047,'Hoja de Trabajo para listado'!$BC$155:$BC$1048576,0),MATCH((CUADRO!N$5&amp;$E1047),'Hoja de Trabajo para listado'!$BC$151:$CB$151,0)),0)+IFERROR(INDEX('Hoja de Trabajo para listado'!$DE$153:$DG$274,MATCH($A1047,'Hoja de Trabajo para listado'!$DE$153:$DE$1048576,0),MATCH((CUADRO!N$5&amp;$E1047),'Hoja de Trabajo para listado'!$DE$151:$DG$151,0)),0)+IFERROR(INDEX('Hoja de Trabajo para listado'!$CD$155:$DC$1048576,MATCH($A1047,'Hoja de Trabajo para listado'!$CD$155:$CD$1048576,0),MATCH((CUADRO!N$5&amp;$E1047),'Hoja de Trabajo para listado'!$CD$151:$DC$151,0)),0)</f>
        <v>0</v>
      </c>
      <c r="O1047" s="255">
        <f ca="1">+IFERROR(INDEX('Hoja de Trabajo para listado'!$A$155:$Z$1048576,MATCH($A1047,'Hoja de Trabajo para listado'!$A$155:$A$1048576,0),MATCH((CUADRO!O$5&amp;$E1047),'Hoja de Trabajo para listado'!$A$151:$Z$151,0)),0)+IFERROR(INDEX('Hoja de Trabajo para listado'!$AB$155:$BA$1048576,MATCH($A1047,'Hoja de Trabajo para listado'!$AB$155:$AB$1048576,0),MATCH((CUADRO!O$5&amp;$E1047),'Hoja de Trabajo para listado'!$AB$151:$BA$151,0)),0)+IFERROR(INDEX('Hoja de Trabajo para listado'!$BC$155:$CB$1048576,MATCH($A1047,'Hoja de Trabajo para listado'!$BC$155:$BC$1048576,0),MATCH((CUADRO!O$5&amp;$E1047),'Hoja de Trabajo para listado'!$BC$151:$CB$151,0)),0)+IFERROR(INDEX('Hoja de Trabajo para listado'!$DE$153:$DG$274,MATCH($A1047,'Hoja de Trabajo para listado'!$DE$153:$DE$1048576,0),MATCH((CUADRO!O$5&amp;$E1047),'Hoja de Trabajo para listado'!$DE$151:$DG$151,0)),0)+IFERROR(INDEX('Hoja de Trabajo para listado'!$CD$155:$DC$1048576,MATCH($A1047,'Hoja de Trabajo para listado'!$CD$155:$CD$1048576,0),MATCH((CUADRO!O$5&amp;$E1047),'Hoja de Trabajo para listado'!$CD$151:$DC$151,0)),0)</f>
        <v>0</v>
      </c>
      <c r="P1047" s="255">
        <f ca="1">+IFERROR(INDEX('Hoja de Trabajo para listado'!$A$155:$Z$1048576,MATCH($A1047,'Hoja de Trabajo para listado'!$A$155:$A$1048576,0),MATCH((CUADRO!P$5&amp;$E1047),'Hoja de Trabajo para listado'!$A$151:$Z$151,0)),0)+IFERROR(INDEX('Hoja de Trabajo para listado'!$AB$155:$BA$1048576,MATCH($A1047,'Hoja de Trabajo para listado'!$AB$155:$AB$1048576,0),MATCH((CUADRO!P$5&amp;$E1047),'Hoja de Trabajo para listado'!$AB$151:$BA$151,0)),0)+IFERROR(INDEX('Hoja de Trabajo para listado'!$BC$155:$CB$1048576,MATCH($A1047,'Hoja de Trabajo para listado'!$BC$155:$BC$1048576,0),MATCH((CUADRO!P$5&amp;$E1047),'Hoja de Trabajo para listado'!$BC$151:$CB$151,0)),0)+IFERROR(INDEX('Hoja de Trabajo para listado'!$DE$153:$DG$274,MATCH($A1047,'Hoja de Trabajo para listado'!$DE$153:$DE$1048576,0),MATCH((CUADRO!P$5&amp;$E1047),'Hoja de Trabajo para listado'!$DE$151:$DG$151,0)),0)+IFERROR(INDEX('Hoja de Trabajo para listado'!$CD$155:$DC$1048576,MATCH($A1047,'Hoja de Trabajo para listado'!$CD$155:$CD$1048576,0),MATCH((CUADRO!P$5&amp;$E1047),'Hoja de Trabajo para listado'!$CD$151:$DC$151,0)),0)</f>
        <v>0</v>
      </c>
      <c r="Q1047" s="255">
        <f ca="1">+IFERROR(INDEX('Hoja de Trabajo para listado'!$A$155:$Z$1048576,MATCH($A1047,'Hoja de Trabajo para listado'!$A$155:$A$1048576,0),MATCH((CUADRO!Q$5&amp;$E1047),'Hoja de Trabajo para listado'!$A$151:$Z$151,0)),0)+IFERROR(INDEX('Hoja de Trabajo para listado'!$AB$155:$BA$1048576,MATCH($A1047,'Hoja de Trabajo para listado'!$AB$155:$AB$1048576,0),MATCH((CUADRO!Q$5&amp;$E1047),'Hoja de Trabajo para listado'!$AB$151:$BA$151,0)),0)+IFERROR(INDEX('Hoja de Trabajo para listado'!$BC$155:$CB$1048576,MATCH($A1047,'Hoja de Trabajo para listado'!$BC$155:$BC$1048576,0),MATCH((CUADRO!Q$5&amp;$E1047),'Hoja de Trabajo para listado'!$BC$151:$CB$151,0)),0)+IFERROR(INDEX('Hoja de Trabajo para listado'!$DE$153:$DG$274,MATCH($A1047,'Hoja de Trabajo para listado'!$DE$153:$DE$1048576,0),MATCH((CUADRO!Q$5&amp;$E1047),'Hoja de Trabajo para listado'!$DE$151:$DG$151,0)),0)+IFERROR(INDEX('Hoja de Trabajo para listado'!$CD$155:$DC$1048576,MATCH($A1047,'Hoja de Trabajo para listado'!$CD$155:$CD$1048576,0),MATCH((CUADRO!Q$5&amp;$E1047),'Hoja de Trabajo para listado'!$CD$151:$DC$151,0)),0)</f>
        <v>0</v>
      </c>
      <c r="R1047" s="255">
        <f t="shared" ca="1" si="32"/>
        <v>0</v>
      </c>
      <c r="S1047" s="262">
        <f ca="1">+R1046+R1047</f>
        <v>0</v>
      </c>
      <c r="T1047" s="255">
        <f ca="1">+S1047</f>
        <v>0</v>
      </c>
      <c r="U1047" s="254">
        <f t="shared" si="33"/>
        <v>2</v>
      </c>
      <c r="V1047" s="362" t="str">
        <f>+VLOOKUP(A1047,bd_lista!$A$3:$E$590,5,FALSE)</f>
        <v>Gobiernos Autonomos Municipales</v>
      </c>
      <c r="W1047" s="362"/>
      <c r="X1047" s="254">
        <f>+VLOOKUP(A1047,[2]Sheet1!$A$13:$D$744,4,FALSE)</f>
        <v>0</v>
      </c>
      <c r="Y1047" s="254" t="e">
        <f>+VLOOKUP(X1047,bd_lista!$A$3:$C$590,3,FALSE)</f>
        <v>#N/A</v>
      </c>
      <c r="Z1047" s="314"/>
      <c r="AA1047" s="315"/>
    </row>
    <row r="1048" spans="1:27" customFormat="1" ht="15" hidden="1" customHeight="1">
      <c r="A1048" s="32">
        <v>1912</v>
      </c>
      <c r="B1048" s="306">
        <f>+A1048</f>
        <v>1912</v>
      </c>
      <c r="C1048" s="259" t="str">
        <f>+VLOOKUP(A1048,bd_lista!$A$3:$C$590,3,FALSE)</f>
        <v>Gobierno Autónomo Municipal de Ingavi (Humaita)</v>
      </c>
      <c r="D1048" s="361" t="str">
        <f>+C1048</f>
        <v>Gobierno Autónomo Municipal de Ingavi (Humaita)</v>
      </c>
      <c r="E1048" s="254" t="s">
        <v>1313</v>
      </c>
      <c r="F1048" s="255">
        <f ca="1">+IFERROR(INDEX('Hoja de Trabajo para listado'!$A$155:$Z$1048576,MATCH($A1048,'Hoja de Trabajo para listado'!$A$155:$A$1048576,0),MATCH((CUADRO!F$5&amp;$E1048),'Hoja de Trabajo para listado'!$A$151:$Z$151,0)),0)+IFERROR(INDEX('Hoja de Trabajo para listado'!$AB$155:$BA$1048576,MATCH($A1048,'Hoja de Trabajo para listado'!$AB$155:$AB$1048576,0),MATCH((CUADRO!F$5&amp;$E1048),'Hoja de Trabajo para listado'!$AB$151:$BA$151,0)),0)+IFERROR(INDEX('Hoja de Trabajo para listado'!$BC$155:$CB$1048576,MATCH($A1048,'Hoja de Trabajo para listado'!$BC$155:$BC$1048576,0),MATCH((CUADRO!F$5&amp;$E1048),'Hoja de Trabajo para listado'!$BC$151:$CB$151,0)),0)+IFERROR(INDEX('Hoja de Trabajo para listado'!$DE$153:$DG$274,MATCH($A1048,'Hoja de Trabajo para listado'!$DE$153:$DE$1048576,0),MATCH((CUADRO!F$5&amp;$E1048),'Hoja de Trabajo para listado'!$DE$151:$DG$151,0)),0)+IFERROR(INDEX('Hoja de Trabajo para listado'!$CD$155:$DC$1048576,MATCH($A1048,'Hoja de Trabajo para listado'!$CD$155:$CD$1048576,0),MATCH((CUADRO!F$5&amp;$E1048),'Hoja de Trabajo para listado'!$CD$151:$DC$151,0)),0)</f>
        <v>0</v>
      </c>
      <c r="G1048" s="255">
        <f ca="1">+IFERROR(INDEX('Hoja de Trabajo para listado'!$A$155:$Z$1048576,MATCH($A1048,'Hoja de Trabajo para listado'!$A$155:$A$1048576,0),MATCH((CUADRO!G$5&amp;$E1048),'Hoja de Trabajo para listado'!$A$151:$Z$151,0)),0)+IFERROR(INDEX('Hoja de Trabajo para listado'!$AB$155:$BA$1048576,MATCH($A1048,'Hoja de Trabajo para listado'!$AB$155:$AB$1048576,0),MATCH((CUADRO!G$5&amp;$E1048),'Hoja de Trabajo para listado'!$AB$151:$BA$151,0)),0)+IFERROR(INDEX('Hoja de Trabajo para listado'!$BC$155:$CB$1048576,MATCH($A1048,'Hoja de Trabajo para listado'!$BC$155:$BC$1048576,0),MATCH((CUADRO!G$5&amp;$E1048),'Hoja de Trabajo para listado'!$BC$151:$CB$151,0)),0)+IFERROR(INDEX('Hoja de Trabajo para listado'!$DE$153:$DG$274,MATCH($A1048,'Hoja de Trabajo para listado'!$DE$153:$DE$1048576,0),MATCH((CUADRO!G$5&amp;$E1048),'Hoja de Trabajo para listado'!$DE$151:$DG$151,0)),0)+IFERROR(INDEX('Hoja de Trabajo para listado'!$CD$155:$DC$1048576,MATCH($A1048,'Hoja de Trabajo para listado'!$CD$155:$CD$1048576,0),MATCH((CUADRO!G$5&amp;$E1048),'Hoja de Trabajo para listado'!$CD$151:$DC$151,0)),0)</f>
        <v>0</v>
      </c>
      <c r="H1048" s="255">
        <f ca="1">+IFERROR(INDEX('Hoja de Trabajo para listado'!$A$155:$Z$1048576,MATCH($A1048,'Hoja de Trabajo para listado'!$A$155:$A$1048576,0),MATCH((CUADRO!H$5&amp;$E1048),'Hoja de Trabajo para listado'!$A$151:$Z$151,0)),0)+IFERROR(INDEX('Hoja de Trabajo para listado'!$AB$155:$BA$1048576,MATCH($A1048,'Hoja de Trabajo para listado'!$AB$155:$AB$1048576,0),MATCH((CUADRO!H$5&amp;$E1048),'Hoja de Trabajo para listado'!$AB$151:$BA$151,0)),0)+IFERROR(INDEX('Hoja de Trabajo para listado'!$BC$155:$CB$1048576,MATCH($A1048,'Hoja de Trabajo para listado'!$BC$155:$BC$1048576,0),MATCH((CUADRO!H$5&amp;$E1048),'Hoja de Trabajo para listado'!$BC$151:$CB$151,0)),0)+IFERROR(INDEX('Hoja de Trabajo para listado'!$DE$153:$DG$274,MATCH($A1048,'Hoja de Trabajo para listado'!$DE$153:$DE$1048576,0),MATCH((CUADRO!H$5&amp;$E1048),'Hoja de Trabajo para listado'!$DE$151:$DG$151,0)),0)+IFERROR(INDEX('Hoja de Trabajo para listado'!$CD$155:$DC$1048576,MATCH($A1048,'Hoja de Trabajo para listado'!$CD$155:$CD$1048576,0),MATCH((CUADRO!H$5&amp;$E1048),'Hoja de Trabajo para listado'!$CD$151:$DC$151,0)),0)</f>
        <v>0</v>
      </c>
      <c r="I1048" s="255">
        <f ca="1">+IFERROR(INDEX('Hoja de Trabajo para listado'!$A$155:$Z$1048576,MATCH($A1048,'Hoja de Trabajo para listado'!$A$155:$A$1048576,0),MATCH((CUADRO!I$5&amp;$E1048),'Hoja de Trabajo para listado'!$A$151:$Z$151,0)),0)+IFERROR(INDEX('Hoja de Trabajo para listado'!$AB$155:$BA$1048576,MATCH($A1048,'Hoja de Trabajo para listado'!$AB$155:$AB$1048576,0),MATCH((CUADRO!I$5&amp;$E1048),'Hoja de Trabajo para listado'!$AB$151:$BA$151,0)),0)+IFERROR(INDEX('Hoja de Trabajo para listado'!$BC$155:$CB$1048576,MATCH($A1048,'Hoja de Trabajo para listado'!$BC$155:$BC$1048576,0),MATCH((CUADRO!I$5&amp;$E1048),'Hoja de Trabajo para listado'!$BC$151:$CB$151,0)),0)+IFERROR(INDEX('Hoja de Trabajo para listado'!$DE$153:$DG$274,MATCH($A1048,'Hoja de Trabajo para listado'!$DE$153:$DE$1048576,0),MATCH((CUADRO!I$5&amp;$E1048),'Hoja de Trabajo para listado'!$DE$151:$DG$151,0)),0)+IFERROR(INDEX('Hoja de Trabajo para listado'!$CD$155:$DC$1048576,MATCH($A1048,'Hoja de Trabajo para listado'!$CD$155:$CD$1048576,0),MATCH((CUADRO!I$5&amp;$E1048),'Hoja de Trabajo para listado'!$CD$151:$DC$151,0)),0)</f>
        <v>0</v>
      </c>
      <c r="J1048" s="255">
        <f ca="1">+IFERROR(INDEX('Hoja de Trabajo para listado'!$A$155:$Z$1048576,MATCH($A1048,'Hoja de Trabajo para listado'!$A$155:$A$1048576,0),MATCH((CUADRO!J$5&amp;$E1048),'Hoja de Trabajo para listado'!$A$151:$Z$151,0)),0)+IFERROR(INDEX('Hoja de Trabajo para listado'!$AB$155:$BA$1048576,MATCH($A1048,'Hoja de Trabajo para listado'!$AB$155:$AB$1048576,0),MATCH((CUADRO!J$5&amp;$E1048),'Hoja de Trabajo para listado'!$AB$151:$BA$151,0)),0)+IFERROR(INDEX('Hoja de Trabajo para listado'!$BC$155:$CB$1048576,MATCH($A1048,'Hoja de Trabajo para listado'!$BC$155:$BC$1048576,0),MATCH((CUADRO!J$5&amp;$E1048),'Hoja de Trabajo para listado'!$BC$151:$CB$151,0)),0)+IFERROR(INDEX('Hoja de Trabajo para listado'!$DE$153:$DG$274,MATCH($A1048,'Hoja de Trabajo para listado'!$DE$153:$DE$1048576,0),MATCH((CUADRO!J$5&amp;$E1048),'Hoja de Trabajo para listado'!$DE$151:$DG$151,0)),0)+IFERROR(INDEX('Hoja de Trabajo para listado'!$CD$155:$DC$1048576,MATCH($A1048,'Hoja de Trabajo para listado'!$CD$155:$CD$1048576,0),MATCH((CUADRO!J$5&amp;$E1048),'Hoja de Trabajo para listado'!$CD$151:$DC$151,0)),0)</f>
        <v>0</v>
      </c>
      <c r="K1048" s="255">
        <f ca="1">+IFERROR(INDEX('Hoja de Trabajo para listado'!$A$155:$Z$1048576,MATCH($A1048,'Hoja de Trabajo para listado'!$A$155:$A$1048576,0),MATCH((CUADRO!K$5&amp;$E1048),'Hoja de Trabajo para listado'!$A$151:$Z$151,0)),0)+IFERROR(INDEX('Hoja de Trabajo para listado'!$AB$155:$BA$1048576,MATCH($A1048,'Hoja de Trabajo para listado'!$AB$155:$AB$1048576,0),MATCH((CUADRO!K$5&amp;$E1048),'Hoja de Trabajo para listado'!$AB$151:$BA$151,0)),0)+IFERROR(INDEX('Hoja de Trabajo para listado'!$BC$155:$CB$1048576,MATCH($A1048,'Hoja de Trabajo para listado'!$BC$155:$BC$1048576,0),MATCH((CUADRO!K$5&amp;$E1048),'Hoja de Trabajo para listado'!$BC$151:$CB$151,0)),0)+IFERROR(INDEX('Hoja de Trabajo para listado'!$DE$153:$DG$274,MATCH($A1048,'Hoja de Trabajo para listado'!$DE$153:$DE$1048576,0),MATCH((CUADRO!K$5&amp;$E1048),'Hoja de Trabajo para listado'!$DE$151:$DG$151,0)),0)+IFERROR(INDEX('Hoja de Trabajo para listado'!$CD$155:$DC$1048576,MATCH($A1048,'Hoja de Trabajo para listado'!$CD$155:$CD$1048576,0),MATCH((CUADRO!K$5&amp;$E1048),'Hoja de Trabajo para listado'!$CD$151:$DC$151,0)),0)</f>
        <v>0</v>
      </c>
      <c r="L1048" s="255">
        <f ca="1">+IFERROR(INDEX('Hoja de Trabajo para listado'!$A$155:$Z$1048576,MATCH($A1048,'Hoja de Trabajo para listado'!$A$155:$A$1048576,0),MATCH((CUADRO!L$5&amp;$E1048),'Hoja de Trabajo para listado'!$A$151:$Z$151,0)),0)+IFERROR(INDEX('Hoja de Trabajo para listado'!$AB$155:$BA$1048576,MATCH($A1048,'Hoja de Trabajo para listado'!$AB$155:$AB$1048576,0),MATCH((CUADRO!L$5&amp;$E1048),'Hoja de Trabajo para listado'!$AB$151:$BA$151,0)),0)+IFERROR(INDEX('Hoja de Trabajo para listado'!$BC$155:$CB$1048576,MATCH($A1048,'Hoja de Trabajo para listado'!$BC$155:$BC$1048576,0),MATCH((CUADRO!L$5&amp;$E1048),'Hoja de Trabajo para listado'!$BC$151:$CB$151,0)),0)+IFERROR(INDEX('Hoja de Trabajo para listado'!$DE$153:$DG$274,MATCH($A1048,'Hoja de Trabajo para listado'!$DE$153:$DE$1048576,0),MATCH((CUADRO!L$5&amp;$E1048),'Hoja de Trabajo para listado'!$DE$151:$DG$151,0)),0)+IFERROR(INDEX('Hoja de Trabajo para listado'!$CD$155:$DC$1048576,MATCH($A1048,'Hoja de Trabajo para listado'!$CD$155:$CD$1048576,0),MATCH((CUADRO!L$5&amp;$E1048),'Hoja de Trabajo para listado'!$CD$151:$DC$151,0)),0)</f>
        <v>0</v>
      </c>
      <c r="M1048" s="255">
        <f ca="1">+IFERROR(INDEX('Hoja de Trabajo para listado'!$A$155:$Z$1048576,MATCH($A1048,'Hoja de Trabajo para listado'!$A$155:$A$1048576,0),MATCH((CUADRO!M$5&amp;$E1048),'Hoja de Trabajo para listado'!$A$151:$Z$151,0)),0)+IFERROR(INDEX('Hoja de Trabajo para listado'!$AB$155:$BA$1048576,MATCH($A1048,'Hoja de Trabajo para listado'!$AB$155:$AB$1048576,0),MATCH((CUADRO!M$5&amp;$E1048),'Hoja de Trabajo para listado'!$AB$151:$BA$151,0)),0)+IFERROR(INDEX('Hoja de Trabajo para listado'!$BC$155:$CB$1048576,MATCH($A1048,'Hoja de Trabajo para listado'!$BC$155:$BC$1048576,0),MATCH((CUADRO!M$5&amp;$E1048),'Hoja de Trabajo para listado'!$BC$151:$CB$151,0)),0)+IFERROR(INDEX('Hoja de Trabajo para listado'!$DE$153:$DG$274,MATCH($A1048,'Hoja de Trabajo para listado'!$DE$153:$DE$1048576,0),MATCH((CUADRO!M$5&amp;$E1048),'Hoja de Trabajo para listado'!$DE$151:$DG$151,0)),0)+IFERROR(INDEX('Hoja de Trabajo para listado'!$CD$155:$DC$1048576,MATCH($A1048,'Hoja de Trabajo para listado'!$CD$155:$CD$1048576,0),MATCH((CUADRO!M$5&amp;$E1048),'Hoja de Trabajo para listado'!$CD$151:$DC$151,0)),0)</f>
        <v>0</v>
      </c>
      <c r="N1048" s="255">
        <f ca="1">+IFERROR(INDEX('Hoja de Trabajo para listado'!$A$155:$Z$1048576,MATCH($A1048,'Hoja de Trabajo para listado'!$A$155:$A$1048576,0),MATCH((CUADRO!N$5&amp;$E1048),'Hoja de Trabajo para listado'!$A$151:$Z$151,0)),0)+IFERROR(INDEX('Hoja de Trabajo para listado'!$AB$155:$BA$1048576,MATCH($A1048,'Hoja de Trabajo para listado'!$AB$155:$AB$1048576,0),MATCH((CUADRO!N$5&amp;$E1048),'Hoja de Trabajo para listado'!$AB$151:$BA$151,0)),0)+IFERROR(INDEX('Hoja de Trabajo para listado'!$BC$155:$CB$1048576,MATCH($A1048,'Hoja de Trabajo para listado'!$BC$155:$BC$1048576,0),MATCH((CUADRO!N$5&amp;$E1048),'Hoja de Trabajo para listado'!$BC$151:$CB$151,0)),0)+IFERROR(INDEX('Hoja de Trabajo para listado'!$DE$153:$DG$274,MATCH($A1048,'Hoja de Trabajo para listado'!$DE$153:$DE$1048576,0),MATCH((CUADRO!N$5&amp;$E1048),'Hoja de Trabajo para listado'!$DE$151:$DG$151,0)),0)+IFERROR(INDEX('Hoja de Trabajo para listado'!$CD$155:$DC$1048576,MATCH($A1048,'Hoja de Trabajo para listado'!$CD$155:$CD$1048576,0),MATCH((CUADRO!N$5&amp;$E1048),'Hoja de Trabajo para listado'!$CD$151:$DC$151,0)),0)</f>
        <v>0</v>
      </c>
      <c r="O1048" s="255">
        <f ca="1">+IFERROR(INDEX('Hoja de Trabajo para listado'!$A$155:$Z$1048576,MATCH($A1048,'Hoja de Trabajo para listado'!$A$155:$A$1048576,0),MATCH((CUADRO!O$5&amp;$E1048),'Hoja de Trabajo para listado'!$A$151:$Z$151,0)),0)+IFERROR(INDEX('Hoja de Trabajo para listado'!$AB$155:$BA$1048576,MATCH($A1048,'Hoja de Trabajo para listado'!$AB$155:$AB$1048576,0),MATCH((CUADRO!O$5&amp;$E1048),'Hoja de Trabajo para listado'!$AB$151:$BA$151,0)),0)+IFERROR(INDEX('Hoja de Trabajo para listado'!$BC$155:$CB$1048576,MATCH($A1048,'Hoja de Trabajo para listado'!$BC$155:$BC$1048576,0),MATCH((CUADRO!O$5&amp;$E1048),'Hoja de Trabajo para listado'!$BC$151:$CB$151,0)),0)+IFERROR(INDEX('Hoja de Trabajo para listado'!$DE$153:$DG$274,MATCH($A1048,'Hoja de Trabajo para listado'!$DE$153:$DE$1048576,0),MATCH((CUADRO!O$5&amp;$E1048),'Hoja de Trabajo para listado'!$DE$151:$DG$151,0)),0)+IFERROR(INDEX('Hoja de Trabajo para listado'!$CD$155:$DC$1048576,MATCH($A1048,'Hoja de Trabajo para listado'!$CD$155:$CD$1048576,0),MATCH((CUADRO!O$5&amp;$E1048),'Hoja de Trabajo para listado'!$CD$151:$DC$151,0)),0)</f>
        <v>0</v>
      </c>
      <c r="P1048" s="255">
        <f ca="1">+IFERROR(INDEX('Hoja de Trabajo para listado'!$A$155:$Z$1048576,MATCH($A1048,'Hoja de Trabajo para listado'!$A$155:$A$1048576,0),MATCH((CUADRO!P$5&amp;$E1048),'Hoja de Trabajo para listado'!$A$151:$Z$151,0)),0)+IFERROR(INDEX('Hoja de Trabajo para listado'!$AB$155:$BA$1048576,MATCH($A1048,'Hoja de Trabajo para listado'!$AB$155:$AB$1048576,0),MATCH((CUADRO!P$5&amp;$E1048),'Hoja de Trabajo para listado'!$AB$151:$BA$151,0)),0)+IFERROR(INDEX('Hoja de Trabajo para listado'!$BC$155:$CB$1048576,MATCH($A1048,'Hoja de Trabajo para listado'!$BC$155:$BC$1048576,0),MATCH((CUADRO!P$5&amp;$E1048),'Hoja de Trabajo para listado'!$BC$151:$CB$151,0)),0)+IFERROR(INDEX('Hoja de Trabajo para listado'!$DE$153:$DG$274,MATCH($A1048,'Hoja de Trabajo para listado'!$DE$153:$DE$1048576,0),MATCH((CUADRO!P$5&amp;$E1048),'Hoja de Trabajo para listado'!$DE$151:$DG$151,0)),0)+IFERROR(INDEX('Hoja de Trabajo para listado'!$CD$155:$DC$1048576,MATCH($A1048,'Hoja de Trabajo para listado'!$CD$155:$CD$1048576,0),MATCH((CUADRO!P$5&amp;$E1048),'Hoja de Trabajo para listado'!$CD$151:$DC$151,0)),0)</f>
        <v>0</v>
      </c>
      <c r="Q1048" s="255">
        <f ca="1">+IFERROR(INDEX('Hoja de Trabajo para listado'!$A$155:$Z$1048576,MATCH($A1048,'Hoja de Trabajo para listado'!$A$155:$A$1048576,0),MATCH((CUADRO!Q$5&amp;$E1048),'Hoja de Trabajo para listado'!$A$151:$Z$151,0)),0)+IFERROR(INDEX('Hoja de Trabajo para listado'!$AB$155:$BA$1048576,MATCH($A1048,'Hoja de Trabajo para listado'!$AB$155:$AB$1048576,0),MATCH((CUADRO!Q$5&amp;$E1048),'Hoja de Trabajo para listado'!$AB$151:$BA$151,0)),0)+IFERROR(INDEX('Hoja de Trabajo para listado'!$BC$155:$CB$1048576,MATCH($A1048,'Hoja de Trabajo para listado'!$BC$155:$BC$1048576,0),MATCH((CUADRO!Q$5&amp;$E1048),'Hoja de Trabajo para listado'!$BC$151:$CB$151,0)),0)+IFERROR(INDEX('Hoja de Trabajo para listado'!$DE$153:$DG$274,MATCH($A1048,'Hoja de Trabajo para listado'!$DE$153:$DE$1048576,0),MATCH((CUADRO!Q$5&amp;$E1048),'Hoja de Trabajo para listado'!$DE$151:$DG$151,0)),0)+IFERROR(INDEX('Hoja de Trabajo para listado'!$CD$155:$DC$1048576,MATCH($A1048,'Hoja de Trabajo para listado'!$CD$155:$CD$1048576,0),MATCH((CUADRO!Q$5&amp;$E1048),'Hoja de Trabajo para listado'!$CD$151:$DC$151,0)),0)</f>
        <v>0</v>
      </c>
      <c r="R1048" s="255">
        <f t="shared" ca="1" si="32"/>
        <v>0</v>
      </c>
      <c r="S1048" s="262"/>
      <c r="T1048" s="255">
        <f ca="1">+T1049</f>
        <v>0</v>
      </c>
      <c r="U1048" s="254">
        <f t="shared" si="33"/>
        <v>1</v>
      </c>
      <c r="V1048" s="362" t="str">
        <f>+VLOOKUP(A1048,bd_lista!$A$3:$E$590,5,FALSE)</f>
        <v>Gobiernos Autonomos Municipales</v>
      </c>
      <c r="W1048" s="361" t="str">
        <f>+V1048</f>
        <v>Gobiernos Autonomos Municipales</v>
      </c>
      <c r="X1048" s="254">
        <f>+VLOOKUP(A1048,[2]Sheet1!$A$13:$D$744,4,FALSE)</f>
        <v>0</v>
      </c>
      <c r="Y1048" s="254" t="e">
        <f>+VLOOKUP(X1048,bd_lista!$A$3:$C$590,3,FALSE)</f>
        <v>#N/A</v>
      </c>
      <c r="Z1048" s="316">
        <f>+X1048</f>
        <v>0</v>
      </c>
      <c r="AA1048" s="317" t="e">
        <f>+Y1048</f>
        <v>#N/A</v>
      </c>
    </row>
    <row r="1049" spans="1:27" customFormat="1" ht="15" hidden="1" customHeight="1">
      <c r="A1049" s="32">
        <v>1912</v>
      </c>
      <c r="B1049" s="307"/>
      <c r="C1049" s="259" t="str">
        <f>+VLOOKUP(A1049,bd_lista!$A$3:$C$590,3,FALSE)</f>
        <v>Gobierno Autónomo Municipal de Ingavi (Humaita)</v>
      </c>
      <c r="D1049" s="362"/>
      <c r="E1049" s="256" t="s">
        <v>1314</v>
      </c>
      <c r="F1049" s="255">
        <f ca="1">+IFERROR(INDEX('Hoja de Trabajo para listado'!$A$155:$Z$1048576,MATCH($A1049,'Hoja de Trabajo para listado'!$A$155:$A$1048576,0),MATCH((CUADRO!F$5&amp;$E1049),'Hoja de Trabajo para listado'!$A$151:$Z$151,0)),0)+IFERROR(INDEX('Hoja de Trabajo para listado'!$AB$155:$BA$1048576,MATCH($A1049,'Hoja de Trabajo para listado'!$AB$155:$AB$1048576,0),MATCH((CUADRO!F$5&amp;$E1049),'Hoja de Trabajo para listado'!$AB$151:$BA$151,0)),0)+IFERROR(INDEX('Hoja de Trabajo para listado'!$BC$155:$CB$1048576,MATCH($A1049,'Hoja de Trabajo para listado'!$BC$155:$BC$1048576,0),MATCH((CUADRO!F$5&amp;$E1049),'Hoja de Trabajo para listado'!$BC$151:$CB$151,0)),0)+IFERROR(INDEX('Hoja de Trabajo para listado'!$DE$153:$DG$274,MATCH($A1049,'Hoja de Trabajo para listado'!$DE$153:$DE$1048576,0),MATCH((CUADRO!F$5&amp;$E1049),'Hoja de Trabajo para listado'!$DE$151:$DG$151,0)),0)+IFERROR(INDEX('Hoja de Trabajo para listado'!$CD$155:$DC$1048576,MATCH($A1049,'Hoja de Trabajo para listado'!$CD$155:$CD$1048576,0),MATCH((CUADRO!F$5&amp;$E1049),'Hoja de Trabajo para listado'!$CD$151:$DC$151,0)),0)</f>
        <v>0</v>
      </c>
      <c r="G1049" s="255">
        <f ca="1">+IFERROR(INDEX('Hoja de Trabajo para listado'!$A$155:$Z$1048576,MATCH($A1049,'Hoja de Trabajo para listado'!$A$155:$A$1048576,0),MATCH((CUADRO!G$5&amp;$E1049),'Hoja de Trabajo para listado'!$A$151:$Z$151,0)),0)+IFERROR(INDEX('Hoja de Trabajo para listado'!$AB$155:$BA$1048576,MATCH($A1049,'Hoja de Trabajo para listado'!$AB$155:$AB$1048576,0),MATCH((CUADRO!G$5&amp;$E1049),'Hoja de Trabajo para listado'!$AB$151:$BA$151,0)),0)+IFERROR(INDEX('Hoja de Trabajo para listado'!$BC$155:$CB$1048576,MATCH($A1049,'Hoja de Trabajo para listado'!$BC$155:$BC$1048576,0),MATCH((CUADRO!G$5&amp;$E1049),'Hoja de Trabajo para listado'!$BC$151:$CB$151,0)),0)+IFERROR(INDEX('Hoja de Trabajo para listado'!$DE$153:$DG$274,MATCH($A1049,'Hoja de Trabajo para listado'!$DE$153:$DE$1048576,0),MATCH((CUADRO!G$5&amp;$E1049),'Hoja de Trabajo para listado'!$DE$151:$DG$151,0)),0)+IFERROR(INDEX('Hoja de Trabajo para listado'!$CD$155:$DC$1048576,MATCH($A1049,'Hoja de Trabajo para listado'!$CD$155:$CD$1048576,0),MATCH((CUADRO!G$5&amp;$E1049),'Hoja de Trabajo para listado'!$CD$151:$DC$151,0)),0)</f>
        <v>0</v>
      </c>
      <c r="H1049" s="255">
        <f ca="1">+IFERROR(INDEX('Hoja de Trabajo para listado'!$A$155:$Z$1048576,MATCH($A1049,'Hoja de Trabajo para listado'!$A$155:$A$1048576,0),MATCH((CUADRO!H$5&amp;$E1049),'Hoja de Trabajo para listado'!$A$151:$Z$151,0)),0)+IFERROR(INDEX('Hoja de Trabajo para listado'!$AB$155:$BA$1048576,MATCH($A1049,'Hoja de Trabajo para listado'!$AB$155:$AB$1048576,0),MATCH((CUADRO!H$5&amp;$E1049),'Hoja de Trabajo para listado'!$AB$151:$BA$151,0)),0)+IFERROR(INDEX('Hoja de Trabajo para listado'!$BC$155:$CB$1048576,MATCH($A1049,'Hoja de Trabajo para listado'!$BC$155:$BC$1048576,0),MATCH((CUADRO!H$5&amp;$E1049),'Hoja de Trabajo para listado'!$BC$151:$CB$151,0)),0)+IFERROR(INDEX('Hoja de Trabajo para listado'!$DE$153:$DG$274,MATCH($A1049,'Hoja de Trabajo para listado'!$DE$153:$DE$1048576,0),MATCH((CUADRO!H$5&amp;$E1049),'Hoja de Trabajo para listado'!$DE$151:$DG$151,0)),0)+IFERROR(INDEX('Hoja de Trabajo para listado'!$CD$155:$DC$1048576,MATCH($A1049,'Hoja de Trabajo para listado'!$CD$155:$CD$1048576,0),MATCH((CUADRO!H$5&amp;$E1049),'Hoja de Trabajo para listado'!$CD$151:$DC$151,0)),0)</f>
        <v>0</v>
      </c>
      <c r="I1049" s="255">
        <f ca="1">+IFERROR(INDEX('Hoja de Trabajo para listado'!$A$155:$Z$1048576,MATCH($A1049,'Hoja de Trabajo para listado'!$A$155:$A$1048576,0),MATCH((CUADRO!I$5&amp;$E1049),'Hoja de Trabajo para listado'!$A$151:$Z$151,0)),0)+IFERROR(INDEX('Hoja de Trabajo para listado'!$AB$155:$BA$1048576,MATCH($A1049,'Hoja de Trabajo para listado'!$AB$155:$AB$1048576,0),MATCH((CUADRO!I$5&amp;$E1049),'Hoja de Trabajo para listado'!$AB$151:$BA$151,0)),0)+IFERROR(INDEX('Hoja de Trabajo para listado'!$BC$155:$CB$1048576,MATCH($A1049,'Hoja de Trabajo para listado'!$BC$155:$BC$1048576,0),MATCH((CUADRO!I$5&amp;$E1049),'Hoja de Trabajo para listado'!$BC$151:$CB$151,0)),0)+IFERROR(INDEX('Hoja de Trabajo para listado'!$DE$153:$DG$274,MATCH($A1049,'Hoja de Trabajo para listado'!$DE$153:$DE$1048576,0),MATCH((CUADRO!I$5&amp;$E1049),'Hoja de Trabajo para listado'!$DE$151:$DG$151,0)),0)+IFERROR(INDEX('Hoja de Trabajo para listado'!$CD$155:$DC$1048576,MATCH($A1049,'Hoja de Trabajo para listado'!$CD$155:$CD$1048576,0),MATCH((CUADRO!I$5&amp;$E1049),'Hoja de Trabajo para listado'!$CD$151:$DC$151,0)),0)</f>
        <v>0</v>
      </c>
      <c r="J1049" s="255">
        <f ca="1">+IFERROR(INDEX('Hoja de Trabajo para listado'!$A$155:$Z$1048576,MATCH($A1049,'Hoja de Trabajo para listado'!$A$155:$A$1048576,0),MATCH((CUADRO!J$5&amp;$E1049),'Hoja de Trabajo para listado'!$A$151:$Z$151,0)),0)+IFERROR(INDEX('Hoja de Trabajo para listado'!$AB$155:$BA$1048576,MATCH($A1049,'Hoja de Trabajo para listado'!$AB$155:$AB$1048576,0),MATCH((CUADRO!J$5&amp;$E1049),'Hoja de Trabajo para listado'!$AB$151:$BA$151,0)),0)+IFERROR(INDEX('Hoja de Trabajo para listado'!$BC$155:$CB$1048576,MATCH($A1049,'Hoja de Trabajo para listado'!$BC$155:$BC$1048576,0),MATCH((CUADRO!J$5&amp;$E1049),'Hoja de Trabajo para listado'!$BC$151:$CB$151,0)),0)+IFERROR(INDEX('Hoja de Trabajo para listado'!$DE$153:$DG$274,MATCH($A1049,'Hoja de Trabajo para listado'!$DE$153:$DE$1048576,0),MATCH((CUADRO!J$5&amp;$E1049),'Hoja de Trabajo para listado'!$DE$151:$DG$151,0)),0)+IFERROR(INDEX('Hoja de Trabajo para listado'!$CD$155:$DC$1048576,MATCH($A1049,'Hoja de Trabajo para listado'!$CD$155:$CD$1048576,0),MATCH((CUADRO!J$5&amp;$E1049),'Hoja de Trabajo para listado'!$CD$151:$DC$151,0)),0)</f>
        <v>0</v>
      </c>
      <c r="K1049" s="255">
        <f ca="1">+IFERROR(INDEX('Hoja de Trabajo para listado'!$A$155:$Z$1048576,MATCH($A1049,'Hoja de Trabajo para listado'!$A$155:$A$1048576,0),MATCH((CUADRO!K$5&amp;$E1049),'Hoja de Trabajo para listado'!$A$151:$Z$151,0)),0)+IFERROR(INDEX('Hoja de Trabajo para listado'!$AB$155:$BA$1048576,MATCH($A1049,'Hoja de Trabajo para listado'!$AB$155:$AB$1048576,0),MATCH((CUADRO!K$5&amp;$E1049),'Hoja de Trabajo para listado'!$AB$151:$BA$151,0)),0)+IFERROR(INDEX('Hoja de Trabajo para listado'!$BC$155:$CB$1048576,MATCH($A1049,'Hoja de Trabajo para listado'!$BC$155:$BC$1048576,0),MATCH((CUADRO!K$5&amp;$E1049),'Hoja de Trabajo para listado'!$BC$151:$CB$151,0)),0)+IFERROR(INDEX('Hoja de Trabajo para listado'!$DE$153:$DG$274,MATCH($A1049,'Hoja de Trabajo para listado'!$DE$153:$DE$1048576,0),MATCH((CUADRO!K$5&amp;$E1049),'Hoja de Trabajo para listado'!$DE$151:$DG$151,0)),0)+IFERROR(INDEX('Hoja de Trabajo para listado'!$CD$155:$DC$1048576,MATCH($A1049,'Hoja de Trabajo para listado'!$CD$155:$CD$1048576,0),MATCH((CUADRO!K$5&amp;$E1049),'Hoja de Trabajo para listado'!$CD$151:$DC$151,0)),0)</f>
        <v>0</v>
      </c>
      <c r="L1049" s="255">
        <f ca="1">+IFERROR(INDEX('Hoja de Trabajo para listado'!$A$155:$Z$1048576,MATCH($A1049,'Hoja de Trabajo para listado'!$A$155:$A$1048576,0),MATCH((CUADRO!L$5&amp;$E1049),'Hoja de Trabajo para listado'!$A$151:$Z$151,0)),0)+IFERROR(INDEX('Hoja de Trabajo para listado'!$AB$155:$BA$1048576,MATCH($A1049,'Hoja de Trabajo para listado'!$AB$155:$AB$1048576,0),MATCH((CUADRO!L$5&amp;$E1049),'Hoja de Trabajo para listado'!$AB$151:$BA$151,0)),0)+IFERROR(INDEX('Hoja de Trabajo para listado'!$BC$155:$CB$1048576,MATCH($A1049,'Hoja de Trabajo para listado'!$BC$155:$BC$1048576,0),MATCH((CUADRO!L$5&amp;$E1049),'Hoja de Trabajo para listado'!$BC$151:$CB$151,0)),0)+IFERROR(INDEX('Hoja de Trabajo para listado'!$DE$153:$DG$274,MATCH($A1049,'Hoja de Trabajo para listado'!$DE$153:$DE$1048576,0),MATCH((CUADRO!L$5&amp;$E1049),'Hoja de Trabajo para listado'!$DE$151:$DG$151,0)),0)+IFERROR(INDEX('Hoja de Trabajo para listado'!$CD$155:$DC$1048576,MATCH($A1049,'Hoja de Trabajo para listado'!$CD$155:$CD$1048576,0),MATCH((CUADRO!L$5&amp;$E1049),'Hoja de Trabajo para listado'!$CD$151:$DC$151,0)),0)</f>
        <v>0</v>
      </c>
      <c r="M1049" s="255">
        <f ca="1">+IFERROR(INDEX('Hoja de Trabajo para listado'!$A$155:$Z$1048576,MATCH($A1049,'Hoja de Trabajo para listado'!$A$155:$A$1048576,0),MATCH((CUADRO!M$5&amp;$E1049),'Hoja de Trabajo para listado'!$A$151:$Z$151,0)),0)+IFERROR(INDEX('Hoja de Trabajo para listado'!$AB$155:$BA$1048576,MATCH($A1049,'Hoja de Trabajo para listado'!$AB$155:$AB$1048576,0),MATCH((CUADRO!M$5&amp;$E1049),'Hoja de Trabajo para listado'!$AB$151:$BA$151,0)),0)+IFERROR(INDEX('Hoja de Trabajo para listado'!$BC$155:$CB$1048576,MATCH($A1049,'Hoja de Trabajo para listado'!$BC$155:$BC$1048576,0),MATCH((CUADRO!M$5&amp;$E1049),'Hoja de Trabajo para listado'!$BC$151:$CB$151,0)),0)+IFERROR(INDEX('Hoja de Trabajo para listado'!$DE$153:$DG$274,MATCH($A1049,'Hoja de Trabajo para listado'!$DE$153:$DE$1048576,0),MATCH((CUADRO!M$5&amp;$E1049),'Hoja de Trabajo para listado'!$DE$151:$DG$151,0)),0)+IFERROR(INDEX('Hoja de Trabajo para listado'!$CD$155:$DC$1048576,MATCH($A1049,'Hoja de Trabajo para listado'!$CD$155:$CD$1048576,0),MATCH((CUADRO!M$5&amp;$E1049),'Hoja de Trabajo para listado'!$CD$151:$DC$151,0)),0)</f>
        <v>0</v>
      </c>
      <c r="N1049" s="255">
        <f ca="1">+IFERROR(INDEX('Hoja de Trabajo para listado'!$A$155:$Z$1048576,MATCH($A1049,'Hoja de Trabajo para listado'!$A$155:$A$1048576,0),MATCH((CUADRO!N$5&amp;$E1049),'Hoja de Trabajo para listado'!$A$151:$Z$151,0)),0)+IFERROR(INDEX('Hoja de Trabajo para listado'!$AB$155:$BA$1048576,MATCH($A1049,'Hoja de Trabajo para listado'!$AB$155:$AB$1048576,0),MATCH((CUADRO!N$5&amp;$E1049),'Hoja de Trabajo para listado'!$AB$151:$BA$151,0)),0)+IFERROR(INDEX('Hoja de Trabajo para listado'!$BC$155:$CB$1048576,MATCH($A1049,'Hoja de Trabajo para listado'!$BC$155:$BC$1048576,0),MATCH((CUADRO!N$5&amp;$E1049),'Hoja de Trabajo para listado'!$BC$151:$CB$151,0)),0)+IFERROR(INDEX('Hoja de Trabajo para listado'!$DE$153:$DG$274,MATCH($A1049,'Hoja de Trabajo para listado'!$DE$153:$DE$1048576,0),MATCH((CUADRO!N$5&amp;$E1049),'Hoja de Trabajo para listado'!$DE$151:$DG$151,0)),0)+IFERROR(INDEX('Hoja de Trabajo para listado'!$CD$155:$DC$1048576,MATCH($A1049,'Hoja de Trabajo para listado'!$CD$155:$CD$1048576,0),MATCH((CUADRO!N$5&amp;$E1049),'Hoja de Trabajo para listado'!$CD$151:$DC$151,0)),0)</f>
        <v>0</v>
      </c>
      <c r="O1049" s="255">
        <f ca="1">+IFERROR(INDEX('Hoja de Trabajo para listado'!$A$155:$Z$1048576,MATCH($A1049,'Hoja de Trabajo para listado'!$A$155:$A$1048576,0),MATCH((CUADRO!O$5&amp;$E1049),'Hoja de Trabajo para listado'!$A$151:$Z$151,0)),0)+IFERROR(INDEX('Hoja de Trabajo para listado'!$AB$155:$BA$1048576,MATCH($A1049,'Hoja de Trabajo para listado'!$AB$155:$AB$1048576,0),MATCH((CUADRO!O$5&amp;$E1049),'Hoja de Trabajo para listado'!$AB$151:$BA$151,0)),0)+IFERROR(INDEX('Hoja de Trabajo para listado'!$BC$155:$CB$1048576,MATCH($A1049,'Hoja de Trabajo para listado'!$BC$155:$BC$1048576,0),MATCH((CUADRO!O$5&amp;$E1049),'Hoja de Trabajo para listado'!$BC$151:$CB$151,0)),0)+IFERROR(INDEX('Hoja de Trabajo para listado'!$DE$153:$DG$274,MATCH($A1049,'Hoja de Trabajo para listado'!$DE$153:$DE$1048576,0),MATCH((CUADRO!O$5&amp;$E1049),'Hoja de Trabajo para listado'!$DE$151:$DG$151,0)),0)+IFERROR(INDEX('Hoja de Trabajo para listado'!$CD$155:$DC$1048576,MATCH($A1049,'Hoja de Trabajo para listado'!$CD$155:$CD$1048576,0),MATCH((CUADRO!O$5&amp;$E1049),'Hoja de Trabajo para listado'!$CD$151:$DC$151,0)),0)</f>
        <v>0</v>
      </c>
      <c r="P1049" s="255">
        <f ca="1">+IFERROR(INDEX('Hoja de Trabajo para listado'!$A$155:$Z$1048576,MATCH($A1049,'Hoja de Trabajo para listado'!$A$155:$A$1048576,0),MATCH((CUADRO!P$5&amp;$E1049),'Hoja de Trabajo para listado'!$A$151:$Z$151,0)),0)+IFERROR(INDEX('Hoja de Trabajo para listado'!$AB$155:$BA$1048576,MATCH($A1049,'Hoja de Trabajo para listado'!$AB$155:$AB$1048576,0),MATCH((CUADRO!P$5&amp;$E1049),'Hoja de Trabajo para listado'!$AB$151:$BA$151,0)),0)+IFERROR(INDEX('Hoja de Trabajo para listado'!$BC$155:$CB$1048576,MATCH($A1049,'Hoja de Trabajo para listado'!$BC$155:$BC$1048576,0),MATCH((CUADRO!P$5&amp;$E1049),'Hoja de Trabajo para listado'!$BC$151:$CB$151,0)),0)+IFERROR(INDEX('Hoja de Trabajo para listado'!$DE$153:$DG$274,MATCH($A1049,'Hoja de Trabajo para listado'!$DE$153:$DE$1048576,0),MATCH((CUADRO!P$5&amp;$E1049),'Hoja de Trabajo para listado'!$DE$151:$DG$151,0)),0)+IFERROR(INDEX('Hoja de Trabajo para listado'!$CD$155:$DC$1048576,MATCH($A1049,'Hoja de Trabajo para listado'!$CD$155:$CD$1048576,0),MATCH((CUADRO!P$5&amp;$E1049),'Hoja de Trabajo para listado'!$CD$151:$DC$151,0)),0)</f>
        <v>0</v>
      </c>
      <c r="Q1049" s="255">
        <f ca="1">+IFERROR(INDEX('Hoja de Trabajo para listado'!$A$155:$Z$1048576,MATCH($A1049,'Hoja de Trabajo para listado'!$A$155:$A$1048576,0),MATCH((CUADRO!Q$5&amp;$E1049),'Hoja de Trabajo para listado'!$A$151:$Z$151,0)),0)+IFERROR(INDEX('Hoja de Trabajo para listado'!$AB$155:$BA$1048576,MATCH($A1049,'Hoja de Trabajo para listado'!$AB$155:$AB$1048576,0),MATCH((CUADRO!Q$5&amp;$E1049),'Hoja de Trabajo para listado'!$AB$151:$BA$151,0)),0)+IFERROR(INDEX('Hoja de Trabajo para listado'!$BC$155:$CB$1048576,MATCH($A1049,'Hoja de Trabajo para listado'!$BC$155:$BC$1048576,0),MATCH((CUADRO!Q$5&amp;$E1049),'Hoja de Trabajo para listado'!$BC$151:$CB$151,0)),0)+IFERROR(INDEX('Hoja de Trabajo para listado'!$DE$153:$DG$274,MATCH($A1049,'Hoja de Trabajo para listado'!$DE$153:$DE$1048576,0),MATCH((CUADRO!Q$5&amp;$E1049),'Hoja de Trabajo para listado'!$DE$151:$DG$151,0)),0)+IFERROR(INDEX('Hoja de Trabajo para listado'!$CD$155:$DC$1048576,MATCH($A1049,'Hoja de Trabajo para listado'!$CD$155:$CD$1048576,0),MATCH((CUADRO!Q$5&amp;$E1049),'Hoja de Trabajo para listado'!$CD$151:$DC$151,0)),0)</f>
        <v>0</v>
      </c>
      <c r="R1049" s="255">
        <f t="shared" ca="1" si="32"/>
        <v>0</v>
      </c>
      <c r="S1049" s="262">
        <f ca="1">+R1048+R1049</f>
        <v>0</v>
      </c>
      <c r="T1049" s="255">
        <f ca="1">+S1049</f>
        <v>0</v>
      </c>
      <c r="U1049" s="254">
        <f t="shared" si="33"/>
        <v>2</v>
      </c>
      <c r="V1049" s="362" t="str">
        <f>+VLOOKUP(A1049,bd_lista!$A$3:$E$590,5,FALSE)</f>
        <v>Gobiernos Autonomos Municipales</v>
      </c>
      <c r="W1049" s="362"/>
      <c r="X1049" s="254">
        <f>+VLOOKUP(A1049,[2]Sheet1!$A$13:$D$744,4,FALSE)</f>
        <v>0</v>
      </c>
      <c r="Y1049" s="254" t="e">
        <f>+VLOOKUP(X1049,bd_lista!$A$3:$C$590,3,FALSE)</f>
        <v>#N/A</v>
      </c>
      <c r="Z1049" s="314"/>
      <c r="AA1049" s="315"/>
    </row>
    <row r="1050" spans="1:27" customFormat="1" ht="15" hidden="1" customHeight="1">
      <c r="A1050" s="32">
        <v>1913</v>
      </c>
      <c r="B1050" s="306">
        <f>+A1050</f>
        <v>1913</v>
      </c>
      <c r="C1050" s="259" t="str">
        <f>+VLOOKUP(A1050,bd_lista!$A$3:$C$590,3,FALSE)</f>
        <v>Gobierno Autónomo Municipal de Nueva Esperanza</v>
      </c>
      <c r="D1050" s="361" t="str">
        <f>+C1050</f>
        <v>Gobierno Autónomo Municipal de Nueva Esperanza</v>
      </c>
      <c r="E1050" s="254" t="s">
        <v>1313</v>
      </c>
      <c r="F1050" s="255">
        <f ca="1">+IFERROR(INDEX('Hoja de Trabajo para listado'!$A$155:$Z$1048576,MATCH($A1050,'Hoja de Trabajo para listado'!$A$155:$A$1048576,0),MATCH((CUADRO!F$5&amp;$E1050),'Hoja de Trabajo para listado'!$A$151:$Z$151,0)),0)+IFERROR(INDEX('Hoja de Trabajo para listado'!$AB$155:$BA$1048576,MATCH($A1050,'Hoja de Trabajo para listado'!$AB$155:$AB$1048576,0),MATCH((CUADRO!F$5&amp;$E1050),'Hoja de Trabajo para listado'!$AB$151:$BA$151,0)),0)+IFERROR(INDEX('Hoja de Trabajo para listado'!$BC$155:$CB$1048576,MATCH($A1050,'Hoja de Trabajo para listado'!$BC$155:$BC$1048576,0),MATCH((CUADRO!F$5&amp;$E1050),'Hoja de Trabajo para listado'!$BC$151:$CB$151,0)),0)+IFERROR(INDEX('Hoja de Trabajo para listado'!$DE$153:$DG$274,MATCH($A1050,'Hoja de Trabajo para listado'!$DE$153:$DE$1048576,0),MATCH((CUADRO!F$5&amp;$E1050),'Hoja de Trabajo para listado'!$DE$151:$DG$151,0)),0)+IFERROR(INDEX('Hoja de Trabajo para listado'!$CD$155:$DC$1048576,MATCH($A1050,'Hoja de Trabajo para listado'!$CD$155:$CD$1048576,0),MATCH((CUADRO!F$5&amp;$E1050),'Hoja de Trabajo para listado'!$CD$151:$DC$151,0)),0)</f>
        <v>0</v>
      </c>
      <c r="G1050" s="255">
        <f ca="1">+IFERROR(INDEX('Hoja de Trabajo para listado'!$A$155:$Z$1048576,MATCH($A1050,'Hoja de Trabajo para listado'!$A$155:$A$1048576,0),MATCH((CUADRO!G$5&amp;$E1050),'Hoja de Trabajo para listado'!$A$151:$Z$151,0)),0)+IFERROR(INDEX('Hoja de Trabajo para listado'!$AB$155:$BA$1048576,MATCH($A1050,'Hoja de Trabajo para listado'!$AB$155:$AB$1048576,0),MATCH((CUADRO!G$5&amp;$E1050),'Hoja de Trabajo para listado'!$AB$151:$BA$151,0)),0)+IFERROR(INDEX('Hoja de Trabajo para listado'!$BC$155:$CB$1048576,MATCH($A1050,'Hoja de Trabajo para listado'!$BC$155:$BC$1048576,0),MATCH((CUADRO!G$5&amp;$E1050),'Hoja de Trabajo para listado'!$BC$151:$CB$151,0)),0)+IFERROR(INDEX('Hoja de Trabajo para listado'!$DE$153:$DG$274,MATCH($A1050,'Hoja de Trabajo para listado'!$DE$153:$DE$1048576,0),MATCH((CUADRO!G$5&amp;$E1050),'Hoja de Trabajo para listado'!$DE$151:$DG$151,0)),0)+IFERROR(INDEX('Hoja de Trabajo para listado'!$CD$155:$DC$1048576,MATCH($A1050,'Hoja de Trabajo para listado'!$CD$155:$CD$1048576,0),MATCH((CUADRO!G$5&amp;$E1050),'Hoja de Trabajo para listado'!$CD$151:$DC$151,0)),0)</f>
        <v>0</v>
      </c>
      <c r="H1050" s="255">
        <f ca="1">+IFERROR(INDEX('Hoja de Trabajo para listado'!$A$155:$Z$1048576,MATCH($A1050,'Hoja de Trabajo para listado'!$A$155:$A$1048576,0),MATCH((CUADRO!H$5&amp;$E1050),'Hoja de Trabajo para listado'!$A$151:$Z$151,0)),0)+IFERROR(INDEX('Hoja de Trabajo para listado'!$AB$155:$BA$1048576,MATCH($A1050,'Hoja de Trabajo para listado'!$AB$155:$AB$1048576,0),MATCH((CUADRO!H$5&amp;$E1050),'Hoja de Trabajo para listado'!$AB$151:$BA$151,0)),0)+IFERROR(INDEX('Hoja de Trabajo para listado'!$BC$155:$CB$1048576,MATCH($A1050,'Hoja de Trabajo para listado'!$BC$155:$BC$1048576,0),MATCH((CUADRO!H$5&amp;$E1050),'Hoja de Trabajo para listado'!$BC$151:$CB$151,0)),0)+IFERROR(INDEX('Hoja de Trabajo para listado'!$DE$153:$DG$274,MATCH($A1050,'Hoja de Trabajo para listado'!$DE$153:$DE$1048576,0),MATCH((CUADRO!H$5&amp;$E1050),'Hoja de Trabajo para listado'!$DE$151:$DG$151,0)),0)+IFERROR(INDEX('Hoja de Trabajo para listado'!$CD$155:$DC$1048576,MATCH($A1050,'Hoja de Trabajo para listado'!$CD$155:$CD$1048576,0),MATCH((CUADRO!H$5&amp;$E1050),'Hoja de Trabajo para listado'!$CD$151:$DC$151,0)),0)</f>
        <v>0</v>
      </c>
      <c r="I1050" s="255">
        <f ca="1">+IFERROR(INDEX('Hoja de Trabajo para listado'!$A$155:$Z$1048576,MATCH($A1050,'Hoja de Trabajo para listado'!$A$155:$A$1048576,0),MATCH((CUADRO!I$5&amp;$E1050),'Hoja de Trabajo para listado'!$A$151:$Z$151,0)),0)+IFERROR(INDEX('Hoja de Trabajo para listado'!$AB$155:$BA$1048576,MATCH($A1050,'Hoja de Trabajo para listado'!$AB$155:$AB$1048576,0),MATCH((CUADRO!I$5&amp;$E1050),'Hoja de Trabajo para listado'!$AB$151:$BA$151,0)),0)+IFERROR(INDEX('Hoja de Trabajo para listado'!$BC$155:$CB$1048576,MATCH($A1050,'Hoja de Trabajo para listado'!$BC$155:$BC$1048576,0),MATCH((CUADRO!I$5&amp;$E1050),'Hoja de Trabajo para listado'!$BC$151:$CB$151,0)),0)+IFERROR(INDEX('Hoja de Trabajo para listado'!$DE$153:$DG$274,MATCH($A1050,'Hoja de Trabajo para listado'!$DE$153:$DE$1048576,0),MATCH((CUADRO!I$5&amp;$E1050),'Hoja de Trabajo para listado'!$DE$151:$DG$151,0)),0)+IFERROR(INDEX('Hoja de Trabajo para listado'!$CD$155:$DC$1048576,MATCH($A1050,'Hoja de Trabajo para listado'!$CD$155:$CD$1048576,0),MATCH((CUADRO!I$5&amp;$E1050),'Hoja de Trabajo para listado'!$CD$151:$DC$151,0)),0)</f>
        <v>0</v>
      </c>
      <c r="J1050" s="255">
        <f ca="1">+IFERROR(INDEX('Hoja de Trabajo para listado'!$A$155:$Z$1048576,MATCH($A1050,'Hoja de Trabajo para listado'!$A$155:$A$1048576,0),MATCH((CUADRO!J$5&amp;$E1050),'Hoja de Trabajo para listado'!$A$151:$Z$151,0)),0)+IFERROR(INDEX('Hoja de Trabajo para listado'!$AB$155:$BA$1048576,MATCH($A1050,'Hoja de Trabajo para listado'!$AB$155:$AB$1048576,0),MATCH((CUADRO!J$5&amp;$E1050),'Hoja de Trabajo para listado'!$AB$151:$BA$151,0)),0)+IFERROR(INDEX('Hoja de Trabajo para listado'!$BC$155:$CB$1048576,MATCH($A1050,'Hoja de Trabajo para listado'!$BC$155:$BC$1048576,0),MATCH((CUADRO!J$5&amp;$E1050),'Hoja de Trabajo para listado'!$BC$151:$CB$151,0)),0)+IFERROR(INDEX('Hoja de Trabajo para listado'!$DE$153:$DG$274,MATCH($A1050,'Hoja de Trabajo para listado'!$DE$153:$DE$1048576,0),MATCH((CUADRO!J$5&amp;$E1050),'Hoja de Trabajo para listado'!$DE$151:$DG$151,0)),0)+IFERROR(INDEX('Hoja de Trabajo para listado'!$CD$155:$DC$1048576,MATCH($A1050,'Hoja de Trabajo para listado'!$CD$155:$CD$1048576,0),MATCH((CUADRO!J$5&amp;$E1050),'Hoja de Trabajo para listado'!$CD$151:$DC$151,0)),0)</f>
        <v>0</v>
      </c>
      <c r="K1050" s="255">
        <f ca="1">+IFERROR(INDEX('Hoja de Trabajo para listado'!$A$155:$Z$1048576,MATCH($A1050,'Hoja de Trabajo para listado'!$A$155:$A$1048576,0),MATCH((CUADRO!K$5&amp;$E1050),'Hoja de Trabajo para listado'!$A$151:$Z$151,0)),0)+IFERROR(INDEX('Hoja de Trabajo para listado'!$AB$155:$BA$1048576,MATCH($A1050,'Hoja de Trabajo para listado'!$AB$155:$AB$1048576,0),MATCH((CUADRO!K$5&amp;$E1050),'Hoja de Trabajo para listado'!$AB$151:$BA$151,0)),0)+IFERROR(INDEX('Hoja de Trabajo para listado'!$BC$155:$CB$1048576,MATCH($A1050,'Hoja de Trabajo para listado'!$BC$155:$BC$1048576,0),MATCH((CUADRO!K$5&amp;$E1050),'Hoja de Trabajo para listado'!$BC$151:$CB$151,0)),0)+IFERROR(INDEX('Hoja de Trabajo para listado'!$DE$153:$DG$274,MATCH($A1050,'Hoja de Trabajo para listado'!$DE$153:$DE$1048576,0),MATCH((CUADRO!K$5&amp;$E1050),'Hoja de Trabajo para listado'!$DE$151:$DG$151,0)),0)+IFERROR(INDEX('Hoja de Trabajo para listado'!$CD$155:$DC$1048576,MATCH($A1050,'Hoja de Trabajo para listado'!$CD$155:$CD$1048576,0),MATCH((CUADRO!K$5&amp;$E1050),'Hoja de Trabajo para listado'!$CD$151:$DC$151,0)),0)</f>
        <v>0</v>
      </c>
      <c r="L1050" s="255">
        <f ca="1">+IFERROR(INDEX('Hoja de Trabajo para listado'!$A$155:$Z$1048576,MATCH($A1050,'Hoja de Trabajo para listado'!$A$155:$A$1048576,0),MATCH((CUADRO!L$5&amp;$E1050),'Hoja de Trabajo para listado'!$A$151:$Z$151,0)),0)+IFERROR(INDEX('Hoja de Trabajo para listado'!$AB$155:$BA$1048576,MATCH($A1050,'Hoja de Trabajo para listado'!$AB$155:$AB$1048576,0),MATCH((CUADRO!L$5&amp;$E1050),'Hoja de Trabajo para listado'!$AB$151:$BA$151,0)),0)+IFERROR(INDEX('Hoja de Trabajo para listado'!$BC$155:$CB$1048576,MATCH($A1050,'Hoja de Trabajo para listado'!$BC$155:$BC$1048576,0),MATCH((CUADRO!L$5&amp;$E1050),'Hoja de Trabajo para listado'!$BC$151:$CB$151,0)),0)+IFERROR(INDEX('Hoja de Trabajo para listado'!$DE$153:$DG$274,MATCH($A1050,'Hoja de Trabajo para listado'!$DE$153:$DE$1048576,0),MATCH((CUADRO!L$5&amp;$E1050),'Hoja de Trabajo para listado'!$DE$151:$DG$151,0)),0)+IFERROR(INDEX('Hoja de Trabajo para listado'!$CD$155:$DC$1048576,MATCH($A1050,'Hoja de Trabajo para listado'!$CD$155:$CD$1048576,0),MATCH((CUADRO!L$5&amp;$E1050),'Hoja de Trabajo para listado'!$CD$151:$DC$151,0)),0)</f>
        <v>0</v>
      </c>
      <c r="M1050" s="255">
        <f ca="1">+IFERROR(INDEX('Hoja de Trabajo para listado'!$A$155:$Z$1048576,MATCH($A1050,'Hoja de Trabajo para listado'!$A$155:$A$1048576,0),MATCH((CUADRO!M$5&amp;$E1050),'Hoja de Trabajo para listado'!$A$151:$Z$151,0)),0)+IFERROR(INDEX('Hoja de Trabajo para listado'!$AB$155:$BA$1048576,MATCH($A1050,'Hoja de Trabajo para listado'!$AB$155:$AB$1048576,0),MATCH((CUADRO!M$5&amp;$E1050),'Hoja de Trabajo para listado'!$AB$151:$BA$151,0)),0)+IFERROR(INDEX('Hoja de Trabajo para listado'!$BC$155:$CB$1048576,MATCH($A1050,'Hoja de Trabajo para listado'!$BC$155:$BC$1048576,0),MATCH((CUADRO!M$5&amp;$E1050),'Hoja de Trabajo para listado'!$BC$151:$CB$151,0)),0)+IFERROR(INDEX('Hoja de Trabajo para listado'!$DE$153:$DG$274,MATCH($A1050,'Hoja de Trabajo para listado'!$DE$153:$DE$1048576,0),MATCH((CUADRO!M$5&amp;$E1050),'Hoja de Trabajo para listado'!$DE$151:$DG$151,0)),0)+IFERROR(INDEX('Hoja de Trabajo para listado'!$CD$155:$DC$1048576,MATCH($A1050,'Hoja de Trabajo para listado'!$CD$155:$CD$1048576,0),MATCH((CUADRO!M$5&amp;$E1050),'Hoja de Trabajo para listado'!$CD$151:$DC$151,0)),0)</f>
        <v>0</v>
      </c>
      <c r="N1050" s="255">
        <f ca="1">+IFERROR(INDEX('Hoja de Trabajo para listado'!$A$155:$Z$1048576,MATCH($A1050,'Hoja de Trabajo para listado'!$A$155:$A$1048576,0),MATCH((CUADRO!N$5&amp;$E1050),'Hoja de Trabajo para listado'!$A$151:$Z$151,0)),0)+IFERROR(INDEX('Hoja de Trabajo para listado'!$AB$155:$BA$1048576,MATCH($A1050,'Hoja de Trabajo para listado'!$AB$155:$AB$1048576,0),MATCH((CUADRO!N$5&amp;$E1050),'Hoja de Trabajo para listado'!$AB$151:$BA$151,0)),0)+IFERROR(INDEX('Hoja de Trabajo para listado'!$BC$155:$CB$1048576,MATCH($A1050,'Hoja de Trabajo para listado'!$BC$155:$BC$1048576,0),MATCH((CUADRO!N$5&amp;$E1050),'Hoja de Trabajo para listado'!$BC$151:$CB$151,0)),0)+IFERROR(INDEX('Hoja de Trabajo para listado'!$DE$153:$DG$274,MATCH($A1050,'Hoja de Trabajo para listado'!$DE$153:$DE$1048576,0),MATCH((CUADRO!N$5&amp;$E1050),'Hoja de Trabajo para listado'!$DE$151:$DG$151,0)),0)+IFERROR(INDEX('Hoja de Trabajo para listado'!$CD$155:$DC$1048576,MATCH($A1050,'Hoja de Trabajo para listado'!$CD$155:$CD$1048576,0),MATCH((CUADRO!N$5&amp;$E1050),'Hoja de Trabajo para listado'!$CD$151:$DC$151,0)),0)</f>
        <v>0</v>
      </c>
      <c r="O1050" s="255">
        <f ca="1">+IFERROR(INDEX('Hoja de Trabajo para listado'!$A$155:$Z$1048576,MATCH($A1050,'Hoja de Trabajo para listado'!$A$155:$A$1048576,0),MATCH((CUADRO!O$5&amp;$E1050),'Hoja de Trabajo para listado'!$A$151:$Z$151,0)),0)+IFERROR(INDEX('Hoja de Trabajo para listado'!$AB$155:$BA$1048576,MATCH($A1050,'Hoja de Trabajo para listado'!$AB$155:$AB$1048576,0),MATCH((CUADRO!O$5&amp;$E1050),'Hoja de Trabajo para listado'!$AB$151:$BA$151,0)),0)+IFERROR(INDEX('Hoja de Trabajo para listado'!$BC$155:$CB$1048576,MATCH($A1050,'Hoja de Trabajo para listado'!$BC$155:$BC$1048576,0),MATCH((CUADRO!O$5&amp;$E1050),'Hoja de Trabajo para listado'!$BC$151:$CB$151,0)),0)+IFERROR(INDEX('Hoja de Trabajo para listado'!$DE$153:$DG$274,MATCH($A1050,'Hoja de Trabajo para listado'!$DE$153:$DE$1048576,0),MATCH((CUADRO!O$5&amp;$E1050),'Hoja de Trabajo para listado'!$DE$151:$DG$151,0)),0)+IFERROR(INDEX('Hoja de Trabajo para listado'!$CD$155:$DC$1048576,MATCH($A1050,'Hoja de Trabajo para listado'!$CD$155:$CD$1048576,0),MATCH((CUADRO!O$5&amp;$E1050),'Hoja de Trabajo para listado'!$CD$151:$DC$151,0)),0)</f>
        <v>0</v>
      </c>
      <c r="P1050" s="255">
        <f ca="1">+IFERROR(INDEX('Hoja de Trabajo para listado'!$A$155:$Z$1048576,MATCH($A1050,'Hoja de Trabajo para listado'!$A$155:$A$1048576,0),MATCH((CUADRO!P$5&amp;$E1050),'Hoja de Trabajo para listado'!$A$151:$Z$151,0)),0)+IFERROR(INDEX('Hoja de Trabajo para listado'!$AB$155:$BA$1048576,MATCH($A1050,'Hoja de Trabajo para listado'!$AB$155:$AB$1048576,0),MATCH((CUADRO!P$5&amp;$E1050),'Hoja de Trabajo para listado'!$AB$151:$BA$151,0)),0)+IFERROR(INDEX('Hoja de Trabajo para listado'!$BC$155:$CB$1048576,MATCH($A1050,'Hoja de Trabajo para listado'!$BC$155:$BC$1048576,0),MATCH((CUADRO!P$5&amp;$E1050),'Hoja de Trabajo para listado'!$BC$151:$CB$151,0)),0)+IFERROR(INDEX('Hoja de Trabajo para listado'!$DE$153:$DG$274,MATCH($A1050,'Hoja de Trabajo para listado'!$DE$153:$DE$1048576,0),MATCH((CUADRO!P$5&amp;$E1050),'Hoja de Trabajo para listado'!$DE$151:$DG$151,0)),0)+IFERROR(INDEX('Hoja de Trabajo para listado'!$CD$155:$DC$1048576,MATCH($A1050,'Hoja de Trabajo para listado'!$CD$155:$CD$1048576,0),MATCH((CUADRO!P$5&amp;$E1050),'Hoja de Trabajo para listado'!$CD$151:$DC$151,0)),0)</f>
        <v>0</v>
      </c>
      <c r="Q1050" s="255">
        <f ca="1">+IFERROR(INDEX('Hoja de Trabajo para listado'!$A$155:$Z$1048576,MATCH($A1050,'Hoja de Trabajo para listado'!$A$155:$A$1048576,0),MATCH((CUADRO!Q$5&amp;$E1050),'Hoja de Trabajo para listado'!$A$151:$Z$151,0)),0)+IFERROR(INDEX('Hoja de Trabajo para listado'!$AB$155:$BA$1048576,MATCH($A1050,'Hoja de Trabajo para listado'!$AB$155:$AB$1048576,0),MATCH((CUADRO!Q$5&amp;$E1050),'Hoja de Trabajo para listado'!$AB$151:$BA$151,0)),0)+IFERROR(INDEX('Hoja de Trabajo para listado'!$BC$155:$CB$1048576,MATCH($A1050,'Hoja de Trabajo para listado'!$BC$155:$BC$1048576,0),MATCH((CUADRO!Q$5&amp;$E1050),'Hoja de Trabajo para listado'!$BC$151:$CB$151,0)),0)+IFERROR(INDEX('Hoja de Trabajo para listado'!$DE$153:$DG$274,MATCH($A1050,'Hoja de Trabajo para listado'!$DE$153:$DE$1048576,0),MATCH((CUADRO!Q$5&amp;$E1050),'Hoja de Trabajo para listado'!$DE$151:$DG$151,0)),0)+IFERROR(INDEX('Hoja de Trabajo para listado'!$CD$155:$DC$1048576,MATCH($A1050,'Hoja de Trabajo para listado'!$CD$155:$CD$1048576,0),MATCH((CUADRO!Q$5&amp;$E1050),'Hoja de Trabajo para listado'!$CD$151:$DC$151,0)),0)</f>
        <v>0</v>
      </c>
      <c r="R1050" s="255">
        <f t="shared" ca="1" si="32"/>
        <v>0</v>
      </c>
      <c r="S1050" s="262"/>
      <c r="T1050" s="255">
        <f ca="1">+T1051</f>
        <v>0</v>
      </c>
      <c r="U1050" s="254">
        <f t="shared" si="33"/>
        <v>1</v>
      </c>
      <c r="V1050" s="362" t="str">
        <f>+VLOOKUP(A1050,bd_lista!$A$3:$E$590,5,FALSE)</f>
        <v>Gobiernos Autonomos Municipales</v>
      </c>
      <c r="W1050" s="361" t="str">
        <f>+V1050</f>
        <v>Gobiernos Autonomos Municipales</v>
      </c>
      <c r="X1050" s="254">
        <f>+VLOOKUP(A1050,[2]Sheet1!$A$13:$D$744,4,FALSE)</f>
        <v>0</v>
      </c>
      <c r="Y1050" s="254" t="e">
        <f>+VLOOKUP(X1050,bd_lista!$A$3:$C$590,3,FALSE)</f>
        <v>#N/A</v>
      </c>
      <c r="Z1050" s="316">
        <f>+X1050</f>
        <v>0</v>
      </c>
      <c r="AA1050" s="317" t="e">
        <f>+Y1050</f>
        <v>#N/A</v>
      </c>
    </row>
    <row r="1051" spans="1:27" customFormat="1" ht="15" hidden="1" customHeight="1">
      <c r="A1051" s="32">
        <v>1913</v>
      </c>
      <c r="B1051" s="307"/>
      <c r="C1051" s="259" t="str">
        <f>+VLOOKUP(A1051,bd_lista!$A$3:$C$590,3,FALSE)</f>
        <v>Gobierno Autónomo Municipal de Nueva Esperanza</v>
      </c>
      <c r="D1051" s="362"/>
      <c r="E1051" s="256" t="s">
        <v>1314</v>
      </c>
      <c r="F1051" s="255">
        <f ca="1">+IFERROR(INDEX('Hoja de Trabajo para listado'!$A$155:$Z$1048576,MATCH($A1051,'Hoja de Trabajo para listado'!$A$155:$A$1048576,0),MATCH((CUADRO!F$5&amp;$E1051),'Hoja de Trabajo para listado'!$A$151:$Z$151,0)),0)+IFERROR(INDEX('Hoja de Trabajo para listado'!$AB$155:$BA$1048576,MATCH($A1051,'Hoja de Trabajo para listado'!$AB$155:$AB$1048576,0),MATCH((CUADRO!F$5&amp;$E1051),'Hoja de Trabajo para listado'!$AB$151:$BA$151,0)),0)+IFERROR(INDEX('Hoja de Trabajo para listado'!$BC$155:$CB$1048576,MATCH($A1051,'Hoja de Trabajo para listado'!$BC$155:$BC$1048576,0),MATCH((CUADRO!F$5&amp;$E1051),'Hoja de Trabajo para listado'!$BC$151:$CB$151,0)),0)+IFERROR(INDEX('Hoja de Trabajo para listado'!$DE$153:$DG$274,MATCH($A1051,'Hoja de Trabajo para listado'!$DE$153:$DE$1048576,0),MATCH((CUADRO!F$5&amp;$E1051),'Hoja de Trabajo para listado'!$DE$151:$DG$151,0)),0)+IFERROR(INDEX('Hoja de Trabajo para listado'!$CD$155:$DC$1048576,MATCH($A1051,'Hoja de Trabajo para listado'!$CD$155:$CD$1048576,0),MATCH((CUADRO!F$5&amp;$E1051),'Hoja de Trabajo para listado'!$CD$151:$DC$151,0)),0)</f>
        <v>0</v>
      </c>
      <c r="G1051" s="255">
        <f ca="1">+IFERROR(INDEX('Hoja de Trabajo para listado'!$A$155:$Z$1048576,MATCH($A1051,'Hoja de Trabajo para listado'!$A$155:$A$1048576,0),MATCH((CUADRO!G$5&amp;$E1051),'Hoja de Trabajo para listado'!$A$151:$Z$151,0)),0)+IFERROR(INDEX('Hoja de Trabajo para listado'!$AB$155:$BA$1048576,MATCH($A1051,'Hoja de Trabajo para listado'!$AB$155:$AB$1048576,0),MATCH((CUADRO!G$5&amp;$E1051),'Hoja de Trabajo para listado'!$AB$151:$BA$151,0)),0)+IFERROR(INDEX('Hoja de Trabajo para listado'!$BC$155:$CB$1048576,MATCH($A1051,'Hoja de Trabajo para listado'!$BC$155:$BC$1048576,0),MATCH((CUADRO!G$5&amp;$E1051),'Hoja de Trabajo para listado'!$BC$151:$CB$151,0)),0)+IFERROR(INDEX('Hoja de Trabajo para listado'!$DE$153:$DG$274,MATCH($A1051,'Hoja de Trabajo para listado'!$DE$153:$DE$1048576,0),MATCH((CUADRO!G$5&amp;$E1051),'Hoja de Trabajo para listado'!$DE$151:$DG$151,0)),0)+IFERROR(INDEX('Hoja de Trabajo para listado'!$CD$155:$DC$1048576,MATCH($A1051,'Hoja de Trabajo para listado'!$CD$155:$CD$1048576,0),MATCH((CUADRO!G$5&amp;$E1051),'Hoja de Trabajo para listado'!$CD$151:$DC$151,0)),0)</f>
        <v>0</v>
      </c>
      <c r="H1051" s="255">
        <f ca="1">+IFERROR(INDEX('Hoja de Trabajo para listado'!$A$155:$Z$1048576,MATCH($A1051,'Hoja de Trabajo para listado'!$A$155:$A$1048576,0),MATCH((CUADRO!H$5&amp;$E1051),'Hoja de Trabajo para listado'!$A$151:$Z$151,0)),0)+IFERROR(INDEX('Hoja de Trabajo para listado'!$AB$155:$BA$1048576,MATCH($A1051,'Hoja de Trabajo para listado'!$AB$155:$AB$1048576,0),MATCH((CUADRO!H$5&amp;$E1051),'Hoja de Trabajo para listado'!$AB$151:$BA$151,0)),0)+IFERROR(INDEX('Hoja de Trabajo para listado'!$BC$155:$CB$1048576,MATCH($A1051,'Hoja de Trabajo para listado'!$BC$155:$BC$1048576,0),MATCH((CUADRO!H$5&amp;$E1051),'Hoja de Trabajo para listado'!$BC$151:$CB$151,0)),0)+IFERROR(INDEX('Hoja de Trabajo para listado'!$DE$153:$DG$274,MATCH($A1051,'Hoja de Trabajo para listado'!$DE$153:$DE$1048576,0),MATCH((CUADRO!H$5&amp;$E1051),'Hoja de Trabajo para listado'!$DE$151:$DG$151,0)),0)+IFERROR(INDEX('Hoja de Trabajo para listado'!$CD$155:$DC$1048576,MATCH($A1051,'Hoja de Trabajo para listado'!$CD$155:$CD$1048576,0),MATCH((CUADRO!H$5&amp;$E1051),'Hoja de Trabajo para listado'!$CD$151:$DC$151,0)),0)</f>
        <v>0</v>
      </c>
      <c r="I1051" s="255">
        <f ca="1">+IFERROR(INDEX('Hoja de Trabajo para listado'!$A$155:$Z$1048576,MATCH($A1051,'Hoja de Trabajo para listado'!$A$155:$A$1048576,0),MATCH((CUADRO!I$5&amp;$E1051),'Hoja de Trabajo para listado'!$A$151:$Z$151,0)),0)+IFERROR(INDEX('Hoja de Trabajo para listado'!$AB$155:$BA$1048576,MATCH($A1051,'Hoja de Trabajo para listado'!$AB$155:$AB$1048576,0),MATCH((CUADRO!I$5&amp;$E1051),'Hoja de Trabajo para listado'!$AB$151:$BA$151,0)),0)+IFERROR(INDEX('Hoja de Trabajo para listado'!$BC$155:$CB$1048576,MATCH($A1051,'Hoja de Trabajo para listado'!$BC$155:$BC$1048576,0),MATCH((CUADRO!I$5&amp;$E1051),'Hoja de Trabajo para listado'!$BC$151:$CB$151,0)),0)+IFERROR(INDEX('Hoja de Trabajo para listado'!$DE$153:$DG$274,MATCH($A1051,'Hoja de Trabajo para listado'!$DE$153:$DE$1048576,0),MATCH((CUADRO!I$5&amp;$E1051),'Hoja de Trabajo para listado'!$DE$151:$DG$151,0)),0)+IFERROR(INDEX('Hoja de Trabajo para listado'!$CD$155:$DC$1048576,MATCH($A1051,'Hoja de Trabajo para listado'!$CD$155:$CD$1048576,0),MATCH((CUADRO!I$5&amp;$E1051),'Hoja de Trabajo para listado'!$CD$151:$DC$151,0)),0)</f>
        <v>0</v>
      </c>
      <c r="J1051" s="255">
        <f ca="1">+IFERROR(INDEX('Hoja de Trabajo para listado'!$A$155:$Z$1048576,MATCH($A1051,'Hoja de Trabajo para listado'!$A$155:$A$1048576,0),MATCH((CUADRO!J$5&amp;$E1051),'Hoja de Trabajo para listado'!$A$151:$Z$151,0)),0)+IFERROR(INDEX('Hoja de Trabajo para listado'!$AB$155:$BA$1048576,MATCH($A1051,'Hoja de Trabajo para listado'!$AB$155:$AB$1048576,0),MATCH((CUADRO!J$5&amp;$E1051),'Hoja de Trabajo para listado'!$AB$151:$BA$151,0)),0)+IFERROR(INDEX('Hoja de Trabajo para listado'!$BC$155:$CB$1048576,MATCH($A1051,'Hoja de Trabajo para listado'!$BC$155:$BC$1048576,0),MATCH((CUADRO!J$5&amp;$E1051),'Hoja de Trabajo para listado'!$BC$151:$CB$151,0)),0)+IFERROR(INDEX('Hoja de Trabajo para listado'!$DE$153:$DG$274,MATCH($A1051,'Hoja de Trabajo para listado'!$DE$153:$DE$1048576,0),MATCH((CUADRO!J$5&amp;$E1051),'Hoja de Trabajo para listado'!$DE$151:$DG$151,0)),0)+IFERROR(INDEX('Hoja de Trabajo para listado'!$CD$155:$DC$1048576,MATCH($A1051,'Hoja de Trabajo para listado'!$CD$155:$CD$1048576,0),MATCH((CUADRO!J$5&amp;$E1051),'Hoja de Trabajo para listado'!$CD$151:$DC$151,0)),0)</f>
        <v>0</v>
      </c>
      <c r="K1051" s="255">
        <f ca="1">+IFERROR(INDEX('Hoja de Trabajo para listado'!$A$155:$Z$1048576,MATCH($A1051,'Hoja de Trabajo para listado'!$A$155:$A$1048576,0),MATCH((CUADRO!K$5&amp;$E1051),'Hoja de Trabajo para listado'!$A$151:$Z$151,0)),0)+IFERROR(INDEX('Hoja de Trabajo para listado'!$AB$155:$BA$1048576,MATCH($A1051,'Hoja de Trabajo para listado'!$AB$155:$AB$1048576,0),MATCH((CUADRO!K$5&amp;$E1051),'Hoja de Trabajo para listado'!$AB$151:$BA$151,0)),0)+IFERROR(INDEX('Hoja de Trabajo para listado'!$BC$155:$CB$1048576,MATCH($A1051,'Hoja de Trabajo para listado'!$BC$155:$BC$1048576,0),MATCH((CUADRO!K$5&amp;$E1051),'Hoja de Trabajo para listado'!$BC$151:$CB$151,0)),0)+IFERROR(INDEX('Hoja de Trabajo para listado'!$DE$153:$DG$274,MATCH($A1051,'Hoja de Trabajo para listado'!$DE$153:$DE$1048576,0),MATCH((CUADRO!K$5&amp;$E1051),'Hoja de Trabajo para listado'!$DE$151:$DG$151,0)),0)+IFERROR(INDEX('Hoja de Trabajo para listado'!$CD$155:$DC$1048576,MATCH($A1051,'Hoja de Trabajo para listado'!$CD$155:$CD$1048576,0),MATCH((CUADRO!K$5&amp;$E1051),'Hoja de Trabajo para listado'!$CD$151:$DC$151,0)),0)</f>
        <v>0</v>
      </c>
      <c r="L1051" s="255">
        <f ca="1">+IFERROR(INDEX('Hoja de Trabajo para listado'!$A$155:$Z$1048576,MATCH($A1051,'Hoja de Trabajo para listado'!$A$155:$A$1048576,0),MATCH((CUADRO!L$5&amp;$E1051),'Hoja de Trabajo para listado'!$A$151:$Z$151,0)),0)+IFERROR(INDEX('Hoja de Trabajo para listado'!$AB$155:$BA$1048576,MATCH($A1051,'Hoja de Trabajo para listado'!$AB$155:$AB$1048576,0),MATCH((CUADRO!L$5&amp;$E1051),'Hoja de Trabajo para listado'!$AB$151:$BA$151,0)),0)+IFERROR(INDEX('Hoja de Trabajo para listado'!$BC$155:$CB$1048576,MATCH($A1051,'Hoja de Trabajo para listado'!$BC$155:$BC$1048576,0),MATCH((CUADRO!L$5&amp;$E1051),'Hoja de Trabajo para listado'!$BC$151:$CB$151,0)),0)+IFERROR(INDEX('Hoja de Trabajo para listado'!$DE$153:$DG$274,MATCH($A1051,'Hoja de Trabajo para listado'!$DE$153:$DE$1048576,0),MATCH((CUADRO!L$5&amp;$E1051),'Hoja de Trabajo para listado'!$DE$151:$DG$151,0)),0)+IFERROR(INDEX('Hoja de Trabajo para listado'!$CD$155:$DC$1048576,MATCH($A1051,'Hoja de Trabajo para listado'!$CD$155:$CD$1048576,0),MATCH((CUADRO!L$5&amp;$E1051),'Hoja de Trabajo para listado'!$CD$151:$DC$151,0)),0)</f>
        <v>0</v>
      </c>
      <c r="M1051" s="255">
        <f ca="1">+IFERROR(INDEX('Hoja de Trabajo para listado'!$A$155:$Z$1048576,MATCH($A1051,'Hoja de Trabajo para listado'!$A$155:$A$1048576,0),MATCH((CUADRO!M$5&amp;$E1051),'Hoja de Trabajo para listado'!$A$151:$Z$151,0)),0)+IFERROR(INDEX('Hoja de Trabajo para listado'!$AB$155:$BA$1048576,MATCH($A1051,'Hoja de Trabajo para listado'!$AB$155:$AB$1048576,0),MATCH((CUADRO!M$5&amp;$E1051),'Hoja de Trabajo para listado'!$AB$151:$BA$151,0)),0)+IFERROR(INDEX('Hoja de Trabajo para listado'!$BC$155:$CB$1048576,MATCH($A1051,'Hoja de Trabajo para listado'!$BC$155:$BC$1048576,0),MATCH((CUADRO!M$5&amp;$E1051),'Hoja de Trabajo para listado'!$BC$151:$CB$151,0)),0)+IFERROR(INDEX('Hoja de Trabajo para listado'!$DE$153:$DG$274,MATCH($A1051,'Hoja de Trabajo para listado'!$DE$153:$DE$1048576,0),MATCH((CUADRO!M$5&amp;$E1051),'Hoja de Trabajo para listado'!$DE$151:$DG$151,0)),0)+IFERROR(INDEX('Hoja de Trabajo para listado'!$CD$155:$DC$1048576,MATCH($A1051,'Hoja de Trabajo para listado'!$CD$155:$CD$1048576,0),MATCH((CUADRO!M$5&amp;$E1051),'Hoja de Trabajo para listado'!$CD$151:$DC$151,0)),0)</f>
        <v>0</v>
      </c>
      <c r="N1051" s="255">
        <f ca="1">+IFERROR(INDEX('Hoja de Trabajo para listado'!$A$155:$Z$1048576,MATCH($A1051,'Hoja de Trabajo para listado'!$A$155:$A$1048576,0),MATCH((CUADRO!N$5&amp;$E1051),'Hoja de Trabajo para listado'!$A$151:$Z$151,0)),0)+IFERROR(INDEX('Hoja de Trabajo para listado'!$AB$155:$BA$1048576,MATCH($A1051,'Hoja de Trabajo para listado'!$AB$155:$AB$1048576,0),MATCH((CUADRO!N$5&amp;$E1051),'Hoja de Trabajo para listado'!$AB$151:$BA$151,0)),0)+IFERROR(INDEX('Hoja de Trabajo para listado'!$BC$155:$CB$1048576,MATCH($A1051,'Hoja de Trabajo para listado'!$BC$155:$BC$1048576,0),MATCH((CUADRO!N$5&amp;$E1051),'Hoja de Trabajo para listado'!$BC$151:$CB$151,0)),0)+IFERROR(INDEX('Hoja de Trabajo para listado'!$DE$153:$DG$274,MATCH($A1051,'Hoja de Trabajo para listado'!$DE$153:$DE$1048576,0),MATCH((CUADRO!N$5&amp;$E1051),'Hoja de Trabajo para listado'!$DE$151:$DG$151,0)),0)+IFERROR(INDEX('Hoja de Trabajo para listado'!$CD$155:$DC$1048576,MATCH($A1051,'Hoja de Trabajo para listado'!$CD$155:$CD$1048576,0),MATCH((CUADRO!N$5&amp;$E1051),'Hoja de Trabajo para listado'!$CD$151:$DC$151,0)),0)</f>
        <v>0</v>
      </c>
      <c r="O1051" s="255">
        <f ca="1">+IFERROR(INDEX('Hoja de Trabajo para listado'!$A$155:$Z$1048576,MATCH($A1051,'Hoja de Trabajo para listado'!$A$155:$A$1048576,0),MATCH((CUADRO!O$5&amp;$E1051),'Hoja de Trabajo para listado'!$A$151:$Z$151,0)),0)+IFERROR(INDEX('Hoja de Trabajo para listado'!$AB$155:$BA$1048576,MATCH($A1051,'Hoja de Trabajo para listado'!$AB$155:$AB$1048576,0),MATCH((CUADRO!O$5&amp;$E1051),'Hoja de Trabajo para listado'!$AB$151:$BA$151,0)),0)+IFERROR(INDEX('Hoja de Trabajo para listado'!$BC$155:$CB$1048576,MATCH($A1051,'Hoja de Trabajo para listado'!$BC$155:$BC$1048576,0),MATCH((CUADRO!O$5&amp;$E1051),'Hoja de Trabajo para listado'!$BC$151:$CB$151,0)),0)+IFERROR(INDEX('Hoja de Trabajo para listado'!$DE$153:$DG$274,MATCH($A1051,'Hoja de Trabajo para listado'!$DE$153:$DE$1048576,0),MATCH((CUADRO!O$5&amp;$E1051),'Hoja de Trabajo para listado'!$DE$151:$DG$151,0)),0)+IFERROR(INDEX('Hoja de Trabajo para listado'!$CD$155:$DC$1048576,MATCH($A1051,'Hoja de Trabajo para listado'!$CD$155:$CD$1048576,0),MATCH((CUADRO!O$5&amp;$E1051),'Hoja de Trabajo para listado'!$CD$151:$DC$151,0)),0)</f>
        <v>0</v>
      </c>
      <c r="P1051" s="255">
        <f ca="1">+IFERROR(INDEX('Hoja de Trabajo para listado'!$A$155:$Z$1048576,MATCH($A1051,'Hoja de Trabajo para listado'!$A$155:$A$1048576,0),MATCH((CUADRO!P$5&amp;$E1051),'Hoja de Trabajo para listado'!$A$151:$Z$151,0)),0)+IFERROR(INDEX('Hoja de Trabajo para listado'!$AB$155:$BA$1048576,MATCH($A1051,'Hoja de Trabajo para listado'!$AB$155:$AB$1048576,0),MATCH((CUADRO!P$5&amp;$E1051),'Hoja de Trabajo para listado'!$AB$151:$BA$151,0)),0)+IFERROR(INDEX('Hoja de Trabajo para listado'!$BC$155:$CB$1048576,MATCH($A1051,'Hoja de Trabajo para listado'!$BC$155:$BC$1048576,0),MATCH((CUADRO!P$5&amp;$E1051),'Hoja de Trabajo para listado'!$BC$151:$CB$151,0)),0)+IFERROR(INDEX('Hoja de Trabajo para listado'!$DE$153:$DG$274,MATCH($A1051,'Hoja de Trabajo para listado'!$DE$153:$DE$1048576,0),MATCH((CUADRO!P$5&amp;$E1051),'Hoja de Trabajo para listado'!$DE$151:$DG$151,0)),0)+IFERROR(INDEX('Hoja de Trabajo para listado'!$CD$155:$DC$1048576,MATCH($A1051,'Hoja de Trabajo para listado'!$CD$155:$CD$1048576,0),MATCH((CUADRO!P$5&amp;$E1051),'Hoja de Trabajo para listado'!$CD$151:$DC$151,0)),0)</f>
        <v>0</v>
      </c>
      <c r="Q1051" s="255">
        <f ca="1">+IFERROR(INDEX('Hoja de Trabajo para listado'!$A$155:$Z$1048576,MATCH($A1051,'Hoja de Trabajo para listado'!$A$155:$A$1048576,0),MATCH((CUADRO!Q$5&amp;$E1051),'Hoja de Trabajo para listado'!$A$151:$Z$151,0)),0)+IFERROR(INDEX('Hoja de Trabajo para listado'!$AB$155:$BA$1048576,MATCH($A1051,'Hoja de Trabajo para listado'!$AB$155:$AB$1048576,0),MATCH((CUADRO!Q$5&amp;$E1051),'Hoja de Trabajo para listado'!$AB$151:$BA$151,0)),0)+IFERROR(INDEX('Hoja de Trabajo para listado'!$BC$155:$CB$1048576,MATCH($A1051,'Hoja de Trabajo para listado'!$BC$155:$BC$1048576,0),MATCH((CUADRO!Q$5&amp;$E1051),'Hoja de Trabajo para listado'!$BC$151:$CB$151,0)),0)+IFERROR(INDEX('Hoja de Trabajo para listado'!$DE$153:$DG$274,MATCH($A1051,'Hoja de Trabajo para listado'!$DE$153:$DE$1048576,0),MATCH((CUADRO!Q$5&amp;$E1051),'Hoja de Trabajo para listado'!$DE$151:$DG$151,0)),0)+IFERROR(INDEX('Hoja de Trabajo para listado'!$CD$155:$DC$1048576,MATCH($A1051,'Hoja de Trabajo para listado'!$CD$155:$CD$1048576,0),MATCH((CUADRO!Q$5&amp;$E1051),'Hoja de Trabajo para listado'!$CD$151:$DC$151,0)),0)</f>
        <v>0</v>
      </c>
      <c r="R1051" s="255">
        <f t="shared" ca="1" si="32"/>
        <v>0</v>
      </c>
      <c r="S1051" s="262">
        <f ca="1">+R1050+R1051</f>
        <v>0</v>
      </c>
      <c r="T1051" s="255">
        <f ca="1">+S1051</f>
        <v>0</v>
      </c>
      <c r="U1051" s="254">
        <f t="shared" si="33"/>
        <v>2</v>
      </c>
      <c r="V1051" s="362" t="str">
        <f>+VLOOKUP(A1051,bd_lista!$A$3:$E$590,5,FALSE)</f>
        <v>Gobiernos Autonomos Municipales</v>
      </c>
      <c r="W1051" s="362"/>
      <c r="X1051" s="254">
        <f>+VLOOKUP(A1051,[2]Sheet1!$A$13:$D$744,4,FALSE)</f>
        <v>0</v>
      </c>
      <c r="Y1051" s="254" t="e">
        <f>+VLOOKUP(X1051,bd_lista!$A$3:$C$590,3,FALSE)</f>
        <v>#N/A</v>
      </c>
      <c r="Z1051" s="314"/>
      <c r="AA1051" s="315"/>
    </row>
    <row r="1052" spans="1:27" customFormat="1" ht="15" hidden="1" customHeight="1">
      <c r="A1052" s="32">
        <v>1914</v>
      </c>
      <c r="B1052" s="306">
        <f>+A1052</f>
        <v>1914</v>
      </c>
      <c r="C1052" s="259" t="str">
        <f>+VLOOKUP(A1052,bd_lista!$A$3:$C$590,3,FALSE)</f>
        <v>Gobierno Autónomo Municipal de Villa Nueva (Loma Alta)</v>
      </c>
      <c r="D1052" s="361" t="str">
        <f>+C1052</f>
        <v>Gobierno Autónomo Municipal de Villa Nueva (Loma Alta)</v>
      </c>
      <c r="E1052" s="254" t="s">
        <v>1313</v>
      </c>
      <c r="F1052" s="255">
        <f ca="1">+IFERROR(INDEX('Hoja de Trabajo para listado'!$A$155:$Z$1048576,MATCH($A1052,'Hoja de Trabajo para listado'!$A$155:$A$1048576,0),MATCH((CUADRO!F$5&amp;$E1052),'Hoja de Trabajo para listado'!$A$151:$Z$151,0)),0)+IFERROR(INDEX('Hoja de Trabajo para listado'!$AB$155:$BA$1048576,MATCH($A1052,'Hoja de Trabajo para listado'!$AB$155:$AB$1048576,0),MATCH((CUADRO!F$5&amp;$E1052),'Hoja de Trabajo para listado'!$AB$151:$BA$151,0)),0)+IFERROR(INDEX('Hoja de Trabajo para listado'!$BC$155:$CB$1048576,MATCH($A1052,'Hoja de Trabajo para listado'!$BC$155:$BC$1048576,0),MATCH((CUADRO!F$5&amp;$E1052),'Hoja de Trabajo para listado'!$BC$151:$CB$151,0)),0)+IFERROR(INDEX('Hoja de Trabajo para listado'!$DE$153:$DG$274,MATCH($A1052,'Hoja de Trabajo para listado'!$DE$153:$DE$1048576,0),MATCH((CUADRO!F$5&amp;$E1052),'Hoja de Trabajo para listado'!$DE$151:$DG$151,0)),0)+IFERROR(INDEX('Hoja de Trabajo para listado'!$CD$155:$DC$1048576,MATCH($A1052,'Hoja de Trabajo para listado'!$CD$155:$CD$1048576,0),MATCH((CUADRO!F$5&amp;$E1052),'Hoja de Trabajo para listado'!$CD$151:$DC$151,0)),0)</f>
        <v>0</v>
      </c>
      <c r="G1052" s="255">
        <f ca="1">+IFERROR(INDEX('Hoja de Trabajo para listado'!$A$155:$Z$1048576,MATCH($A1052,'Hoja de Trabajo para listado'!$A$155:$A$1048576,0),MATCH((CUADRO!G$5&amp;$E1052),'Hoja de Trabajo para listado'!$A$151:$Z$151,0)),0)+IFERROR(INDEX('Hoja de Trabajo para listado'!$AB$155:$BA$1048576,MATCH($A1052,'Hoja de Trabajo para listado'!$AB$155:$AB$1048576,0),MATCH((CUADRO!G$5&amp;$E1052),'Hoja de Trabajo para listado'!$AB$151:$BA$151,0)),0)+IFERROR(INDEX('Hoja de Trabajo para listado'!$BC$155:$CB$1048576,MATCH($A1052,'Hoja de Trabajo para listado'!$BC$155:$BC$1048576,0),MATCH((CUADRO!G$5&amp;$E1052),'Hoja de Trabajo para listado'!$BC$151:$CB$151,0)),0)+IFERROR(INDEX('Hoja de Trabajo para listado'!$DE$153:$DG$274,MATCH($A1052,'Hoja de Trabajo para listado'!$DE$153:$DE$1048576,0),MATCH((CUADRO!G$5&amp;$E1052),'Hoja de Trabajo para listado'!$DE$151:$DG$151,0)),0)+IFERROR(INDEX('Hoja de Trabajo para listado'!$CD$155:$DC$1048576,MATCH($A1052,'Hoja de Trabajo para listado'!$CD$155:$CD$1048576,0),MATCH((CUADRO!G$5&amp;$E1052),'Hoja de Trabajo para listado'!$CD$151:$DC$151,0)),0)</f>
        <v>0</v>
      </c>
      <c r="H1052" s="255">
        <f ca="1">+IFERROR(INDEX('Hoja de Trabajo para listado'!$A$155:$Z$1048576,MATCH($A1052,'Hoja de Trabajo para listado'!$A$155:$A$1048576,0),MATCH((CUADRO!H$5&amp;$E1052),'Hoja de Trabajo para listado'!$A$151:$Z$151,0)),0)+IFERROR(INDEX('Hoja de Trabajo para listado'!$AB$155:$BA$1048576,MATCH($A1052,'Hoja de Trabajo para listado'!$AB$155:$AB$1048576,0),MATCH((CUADRO!H$5&amp;$E1052),'Hoja de Trabajo para listado'!$AB$151:$BA$151,0)),0)+IFERROR(INDEX('Hoja de Trabajo para listado'!$BC$155:$CB$1048576,MATCH($A1052,'Hoja de Trabajo para listado'!$BC$155:$BC$1048576,0),MATCH((CUADRO!H$5&amp;$E1052),'Hoja de Trabajo para listado'!$BC$151:$CB$151,0)),0)+IFERROR(INDEX('Hoja de Trabajo para listado'!$DE$153:$DG$274,MATCH($A1052,'Hoja de Trabajo para listado'!$DE$153:$DE$1048576,0),MATCH((CUADRO!H$5&amp;$E1052),'Hoja de Trabajo para listado'!$DE$151:$DG$151,0)),0)+IFERROR(INDEX('Hoja de Trabajo para listado'!$CD$155:$DC$1048576,MATCH($A1052,'Hoja de Trabajo para listado'!$CD$155:$CD$1048576,0),MATCH((CUADRO!H$5&amp;$E1052),'Hoja de Trabajo para listado'!$CD$151:$DC$151,0)),0)</f>
        <v>0</v>
      </c>
      <c r="I1052" s="255">
        <f ca="1">+IFERROR(INDEX('Hoja de Trabajo para listado'!$A$155:$Z$1048576,MATCH($A1052,'Hoja de Trabajo para listado'!$A$155:$A$1048576,0),MATCH((CUADRO!I$5&amp;$E1052),'Hoja de Trabajo para listado'!$A$151:$Z$151,0)),0)+IFERROR(INDEX('Hoja de Trabajo para listado'!$AB$155:$BA$1048576,MATCH($A1052,'Hoja de Trabajo para listado'!$AB$155:$AB$1048576,0),MATCH((CUADRO!I$5&amp;$E1052),'Hoja de Trabajo para listado'!$AB$151:$BA$151,0)),0)+IFERROR(INDEX('Hoja de Trabajo para listado'!$BC$155:$CB$1048576,MATCH($A1052,'Hoja de Trabajo para listado'!$BC$155:$BC$1048576,0),MATCH((CUADRO!I$5&amp;$E1052),'Hoja de Trabajo para listado'!$BC$151:$CB$151,0)),0)+IFERROR(INDEX('Hoja de Trabajo para listado'!$DE$153:$DG$274,MATCH($A1052,'Hoja de Trabajo para listado'!$DE$153:$DE$1048576,0),MATCH((CUADRO!I$5&amp;$E1052),'Hoja de Trabajo para listado'!$DE$151:$DG$151,0)),0)+IFERROR(INDEX('Hoja de Trabajo para listado'!$CD$155:$DC$1048576,MATCH($A1052,'Hoja de Trabajo para listado'!$CD$155:$CD$1048576,0),MATCH((CUADRO!I$5&amp;$E1052),'Hoja de Trabajo para listado'!$CD$151:$DC$151,0)),0)</f>
        <v>0</v>
      </c>
      <c r="J1052" s="255">
        <f ca="1">+IFERROR(INDEX('Hoja de Trabajo para listado'!$A$155:$Z$1048576,MATCH($A1052,'Hoja de Trabajo para listado'!$A$155:$A$1048576,0),MATCH((CUADRO!J$5&amp;$E1052),'Hoja de Trabajo para listado'!$A$151:$Z$151,0)),0)+IFERROR(INDEX('Hoja de Trabajo para listado'!$AB$155:$BA$1048576,MATCH($A1052,'Hoja de Trabajo para listado'!$AB$155:$AB$1048576,0),MATCH((CUADRO!J$5&amp;$E1052),'Hoja de Trabajo para listado'!$AB$151:$BA$151,0)),0)+IFERROR(INDEX('Hoja de Trabajo para listado'!$BC$155:$CB$1048576,MATCH($A1052,'Hoja de Trabajo para listado'!$BC$155:$BC$1048576,0),MATCH((CUADRO!J$5&amp;$E1052),'Hoja de Trabajo para listado'!$BC$151:$CB$151,0)),0)+IFERROR(INDEX('Hoja de Trabajo para listado'!$DE$153:$DG$274,MATCH($A1052,'Hoja de Trabajo para listado'!$DE$153:$DE$1048576,0),MATCH((CUADRO!J$5&amp;$E1052),'Hoja de Trabajo para listado'!$DE$151:$DG$151,0)),0)+IFERROR(INDEX('Hoja de Trabajo para listado'!$CD$155:$DC$1048576,MATCH($A1052,'Hoja de Trabajo para listado'!$CD$155:$CD$1048576,0),MATCH((CUADRO!J$5&amp;$E1052),'Hoja de Trabajo para listado'!$CD$151:$DC$151,0)),0)</f>
        <v>0</v>
      </c>
      <c r="K1052" s="255">
        <f ca="1">+IFERROR(INDEX('Hoja de Trabajo para listado'!$A$155:$Z$1048576,MATCH($A1052,'Hoja de Trabajo para listado'!$A$155:$A$1048576,0),MATCH((CUADRO!K$5&amp;$E1052),'Hoja de Trabajo para listado'!$A$151:$Z$151,0)),0)+IFERROR(INDEX('Hoja de Trabajo para listado'!$AB$155:$BA$1048576,MATCH($A1052,'Hoja de Trabajo para listado'!$AB$155:$AB$1048576,0),MATCH((CUADRO!K$5&amp;$E1052),'Hoja de Trabajo para listado'!$AB$151:$BA$151,0)),0)+IFERROR(INDEX('Hoja de Trabajo para listado'!$BC$155:$CB$1048576,MATCH($A1052,'Hoja de Trabajo para listado'!$BC$155:$BC$1048576,0),MATCH((CUADRO!K$5&amp;$E1052),'Hoja de Trabajo para listado'!$BC$151:$CB$151,0)),0)+IFERROR(INDEX('Hoja de Trabajo para listado'!$DE$153:$DG$274,MATCH($A1052,'Hoja de Trabajo para listado'!$DE$153:$DE$1048576,0),MATCH((CUADRO!K$5&amp;$E1052),'Hoja de Trabajo para listado'!$DE$151:$DG$151,0)),0)+IFERROR(INDEX('Hoja de Trabajo para listado'!$CD$155:$DC$1048576,MATCH($A1052,'Hoja de Trabajo para listado'!$CD$155:$CD$1048576,0),MATCH((CUADRO!K$5&amp;$E1052),'Hoja de Trabajo para listado'!$CD$151:$DC$151,0)),0)</f>
        <v>0</v>
      </c>
      <c r="L1052" s="255">
        <f ca="1">+IFERROR(INDEX('Hoja de Trabajo para listado'!$A$155:$Z$1048576,MATCH($A1052,'Hoja de Trabajo para listado'!$A$155:$A$1048576,0),MATCH((CUADRO!L$5&amp;$E1052),'Hoja de Trabajo para listado'!$A$151:$Z$151,0)),0)+IFERROR(INDEX('Hoja de Trabajo para listado'!$AB$155:$BA$1048576,MATCH($A1052,'Hoja de Trabajo para listado'!$AB$155:$AB$1048576,0),MATCH((CUADRO!L$5&amp;$E1052),'Hoja de Trabajo para listado'!$AB$151:$BA$151,0)),0)+IFERROR(INDEX('Hoja de Trabajo para listado'!$BC$155:$CB$1048576,MATCH($A1052,'Hoja de Trabajo para listado'!$BC$155:$BC$1048576,0),MATCH((CUADRO!L$5&amp;$E1052),'Hoja de Trabajo para listado'!$BC$151:$CB$151,0)),0)+IFERROR(INDEX('Hoja de Trabajo para listado'!$DE$153:$DG$274,MATCH($A1052,'Hoja de Trabajo para listado'!$DE$153:$DE$1048576,0),MATCH((CUADRO!L$5&amp;$E1052),'Hoja de Trabajo para listado'!$DE$151:$DG$151,0)),0)+IFERROR(INDEX('Hoja de Trabajo para listado'!$CD$155:$DC$1048576,MATCH($A1052,'Hoja de Trabajo para listado'!$CD$155:$CD$1048576,0),MATCH((CUADRO!L$5&amp;$E1052),'Hoja de Trabajo para listado'!$CD$151:$DC$151,0)),0)</f>
        <v>0</v>
      </c>
      <c r="M1052" s="255">
        <f ca="1">+IFERROR(INDEX('Hoja de Trabajo para listado'!$A$155:$Z$1048576,MATCH($A1052,'Hoja de Trabajo para listado'!$A$155:$A$1048576,0),MATCH((CUADRO!M$5&amp;$E1052),'Hoja de Trabajo para listado'!$A$151:$Z$151,0)),0)+IFERROR(INDEX('Hoja de Trabajo para listado'!$AB$155:$BA$1048576,MATCH($A1052,'Hoja de Trabajo para listado'!$AB$155:$AB$1048576,0),MATCH((CUADRO!M$5&amp;$E1052),'Hoja de Trabajo para listado'!$AB$151:$BA$151,0)),0)+IFERROR(INDEX('Hoja de Trabajo para listado'!$BC$155:$CB$1048576,MATCH($A1052,'Hoja de Trabajo para listado'!$BC$155:$BC$1048576,0),MATCH((CUADRO!M$5&amp;$E1052),'Hoja de Trabajo para listado'!$BC$151:$CB$151,0)),0)+IFERROR(INDEX('Hoja de Trabajo para listado'!$DE$153:$DG$274,MATCH($A1052,'Hoja de Trabajo para listado'!$DE$153:$DE$1048576,0),MATCH((CUADRO!M$5&amp;$E1052),'Hoja de Trabajo para listado'!$DE$151:$DG$151,0)),0)+IFERROR(INDEX('Hoja de Trabajo para listado'!$CD$155:$DC$1048576,MATCH($A1052,'Hoja de Trabajo para listado'!$CD$155:$CD$1048576,0),MATCH((CUADRO!M$5&amp;$E1052),'Hoja de Trabajo para listado'!$CD$151:$DC$151,0)),0)</f>
        <v>0</v>
      </c>
      <c r="N1052" s="255">
        <f ca="1">+IFERROR(INDEX('Hoja de Trabajo para listado'!$A$155:$Z$1048576,MATCH($A1052,'Hoja de Trabajo para listado'!$A$155:$A$1048576,0),MATCH((CUADRO!N$5&amp;$E1052),'Hoja de Trabajo para listado'!$A$151:$Z$151,0)),0)+IFERROR(INDEX('Hoja de Trabajo para listado'!$AB$155:$BA$1048576,MATCH($A1052,'Hoja de Trabajo para listado'!$AB$155:$AB$1048576,0),MATCH((CUADRO!N$5&amp;$E1052),'Hoja de Trabajo para listado'!$AB$151:$BA$151,0)),0)+IFERROR(INDEX('Hoja de Trabajo para listado'!$BC$155:$CB$1048576,MATCH($A1052,'Hoja de Trabajo para listado'!$BC$155:$BC$1048576,0),MATCH((CUADRO!N$5&amp;$E1052),'Hoja de Trabajo para listado'!$BC$151:$CB$151,0)),0)+IFERROR(INDEX('Hoja de Trabajo para listado'!$DE$153:$DG$274,MATCH($A1052,'Hoja de Trabajo para listado'!$DE$153:$DE$1048576,0),MATCH((CUADRO!N$5&amp;$E1052),'Hoja de Trabajo para listado'!$DE$151:$DG$151,0)),0)+IFERROR(INDEX('Hoja de Trabajo para listado'!$CD$155:$DC$1048576,MATCH($A1052,'Hoja de Trabajo para listado'!$CD$155:$CD$1048576,0),MATCH((CUADRO!N$5&amp;$E1052),'Hoja de Trabajo para listado'!$CD$151:$DC$151,0)),0)</f>
        <v>0</v>
      </c>
      <c r="O1052" s="255">
        <f ca="1">+IFERROR(INDEX('Hoja de Trabajo para listado'!$A$155:$Z$1048576,MATCH($A1052,'Hoja de Trabajo para listado'!$A$155:$A$1048576,0),MATCH((CUADRO!O$5&amp;$E1052),'Hoja de Trabajo para listado'!$A$151:$Z$151,0)),0)+IFERROR(INDEX('Hoja de Trabajo para listado'!$AB$155:$BA$1048576,MATCH($A1052,'Hoja de Trabajo para listado'!$AB$155:$AB$1048576,0),MATCH((CUADRO!O$5&amp;$E1052),'Hoja de Trabajo para listado'!$AB$151:$BA$151,0)),0)+IFERROR(INDEX('Hoja de Trabajo para listado'!$BC$155:$CB$1048576,MATCH($A1052,'Hoja de Trabajo para listado'!$BC$155:$BC$1048576,0),MATCH((CUADRO!O$5&amp;$E1052),'Hoja de Trabajo para listado'!$BC$151:$CB$151,0)),0)+IFERROR(INDEX('Hoja de Trabajo para listado'!$DE$153:$DG$274,MATCH($A1052,'Hoja de Trabajo para listado'!$DE$153:$DE$1048576,0),MATCH((CUADRO!O$5&amp;$E1052),'Hoja de Trabajo para listado'!$DE$151:$DG$151,0)),0)+IFERROR(INDEX('Hoja de Trabajo para listado'!$CD$155:$DC$1048576,MATCH($A1052,'Hoja de Trabajo para listado'!$CD$155:$CD$1048576,0),MATCH((CUADRO!O$5&amp;$E1052),'Hoja de Trabajo para listado'!$CD$151:$DC$151,0)),0)</f>
        <v>0</v>
      </c>
      <c r="P1052" s="255">
        <f ca="1">+IFERROR(INDEX('Hoja de Trabajo para listado'!$A$155:$Z$1048576,MATCH($A1052,'Hoja de Trabajo para listado'!$A$155:$A$1048576,0),MATCH((CUADRO!P$5&amp;$E1052),'Hoja de Trabajo para listado'!$A$151:$Z$151,0)),0)+IFERROR(INDEX('Hoja de Trabajo para listado'!$AB$155:$BA$1048576,MATCH($A1052,'Hoja de Trabajo para listado'!$AB$155:$AB$1048576,0),MATCH((CUADRO!P$5&amp;$E1052),'Hoja de Trabajo para listado'!$AB$151:$BA$151,0)),0)+IFERROR(INDEX('Hoja de Trabajo para listado'!$BC$155:$CB$1048576,MATCH($A1052,'Hoja de Trabajo para listado'!$BC$155:$BC$1048576,0),MATCH((CUADRO!P$5&amp;$E1052),'Hoja de Trabajo para listado'!$BC$151:$CB$151,0)),0)+IFERROR(INDEX('Hoja de Trabajo para listado'!$DE$153:$DG$274,MATCH($A1052,'Hoja de Trabajo para listado'!$DE$153:$DE$1048576,0),MATCH((CUADRO!P$5&amp;$E1052),'Hoja de Trabajo para listado'!$DE$151:$DG$151,0)),0)+IFERROR(INDEX('Hoja de Trabajo para listado'!$CD$155:$DC$1048576,MATCH($A1052,'Hoja de Trabajo para listado'!$CD$155:$CD$1048576,0),MATCH((CUADRO!P$5&amp;$E1052),'Hoja de Trabajo para listado'!$CD$151:$DC$151,0)),0)</f>
        <v>0</v>
      </c>
      <c r="Q1052" s="255">
        <f ca="1">+IFERROR(INDEX('Hoja de Trabajo para listado'!$A$155:$Z$1048576,MATCH($A1052,'Hoja de Trabajo para listado'!$A$155:$A$1048576,0),MATCH((CUADRO!Q$5&amp;$E1052),'Hoja de Trabajo para listado'!$A$151:$Z$151,0)),0)+IFERROR(INDEX('Hoja de Trabajo para listado'!$AB$155:$BA$1048576,MATCH($A1052,'Hoja de Trabajo para listado'!$AB$155:$AB$1048576,0),MATCH((CUADRO!Q$5&amp;$E1052),'Hoja de Trabajo para listado'!$AB$151:$BA$151,0)),0)+IFERROR(INDEX('Hoja de Trabajo para listado'!$BC$155:$CB$1048576,MATCH($A1052,'Hoja de Trabajo para listado'!$BC$155:$BC$1048576,0),MATCH((CUADRO!Q$5&amp;$E1052),'Hoja de Trabajo para listado'!$BC$151:$CB$151,0)),0)+IFERROR(INDEX('Hoja de Trabajo para listado'!$DE$153:$DG$274,MATCH($A1052,'Hoja de Trabajo para listado'!$DE$153:$DE$1048576,0),MATCH((CUADRO!Q$5&amp;$E1052),'Hoja de Trabajo para listado'!$DE$151:$DG$151,0)),0)+IFERROR(INDEX('Hoja de Trabajo para listado'!$CD$155:$DC$1048576,MATCH($A1052,'Hoja de Trabajo para listado'!$CD$155:$CD$1048576,0),MATCH((CUADRO!Q$5&amp;$E1052),'Hoja de Trabajo para listado'!$CD$151:$DC$151,0)),0)</f>
        <v>0</v>
      </c>
      <c r="R1052" s="255">
        <f t="shared" ca="1" si="32"/>
        <v>0</v>
      </c>
      <c r="S1052" s="262"/>
      <c r="T1052" s="255">
        <f ca="1">+T1053</f>
        <v>0</v>
      </c>
      <c r="U1052" s="254">
        <f t="shared" si="33"/>
        <v>1</v>
      </c>
      <c r="V1052" s="362" t="str">
        <f>+VLOOKUP(A1052,bd_lista!$A$3:$E$590,5,FALSE)</f>
        <v>Gobiernos Autonomos Municipales</v>
      </c>
      <c r="W1052" s="361" t="str">
        <f>+V1052</f>
        <v>Gobiernos Autonomos Municipales</v>
      </c>
      <c r="X1052" s="254">
        <f>+VLOOKUP(A1052,[2]Sheet1!$A$13:$D$744,4,FALSE)</f>
        <v>0</v>
      </c>
      <c r="Y1052" s="254" t="e">
        <f>+VLOOKUP(X1052,bd_lista!$A$3:$C$590,3,FALSE)</f>
        <v>#N/A</v>
      </c>
      <c r="Z1052" s="316">
        <f>+X1052</f>
        <v>0</v>
      </c>
      <c r="AA1052" s="317" t="e">
        <f>+Y1052</f>
        <v>#N/A</v>
      </c>
    </row>
    <row r="1053" spans="1:27" customFormat="1" ht="15" hidden="1" customHeight="1">
      <c r="A1053" s="32">
        <v>1914</v>
      </c>
      <c r="B1053" s="307"/>
      <c r="C1053" s="259" t="str">
        <f>+VLOOKUP(A1053,bd_lista!$A$3:$C$590,3,FALSE)</f>
        <v>Gobierno Autónomo Municipal de Villa Nueva (Loma Alta)</v>
      </c>
      <c r="D1053" s="362"/>
      <c r="E1053" s="256" t="s">
        <v>1314</v>
      </c>
      <c r="F1053" s="255">
        <f ca="1">+IFERROR(INDEX('Hoja de Trabajo para listado'!$A$155:$Z$1048576,MATCH($A1053,'Hoja de Trabajo para listado'!$A$155:$A$1048576,0),MATCH((CUADRO!F$5&amp;$E1053),'Hoja de Trabajo para listado'!$A$151:$Z$151,0)),0)+IFERROR(INDEX('Hoja de Trabajo para listado'!$AB$155:$BA$1048576,MATCH($A1053,'Hoja de Trabajo para listado'!$AB$155:$AB$1048576,0),MATCH((CUADRO!F$5&amp;$E1053),'Hoja de Trabajo para listado'!$AB$151:$BA$151,0)),0)+IFERROR(INDEX('Hoja de Trabajo para listado'!$BC$155:$CB$1048576,MATCH($A1053,'Hoja de Trabajo para listado'!$BC$155:$BC$1048576,0),MATCH((CUADRO!F$5&amp;$E1053),'Hoja de Trabajo para listado'!$BC$151:$CB$151,0)),0)+IFERROR(INDEX('Hoja de Trabajo para listado'!$DE$153:$DG$274,MATCH($A1053,'Hoja de Trabajo para listado'!$DE$153:$DE$1048576,0),MATCH((CUADRO!F$5&amp;$E1053),'Hoja de Trabajo para listado'!$DE$151:$DG$151,0)),0)+IFERROR(INDEX('Hoja de Trabajo para listado'!$CD$155:$DC$1048576,MATCH($A1053,'Hoja de Trabajo para listado'!$CD$155:$CD$1048576,0),MATCH((CUADRO!F$5&amp;$E1053),'Hoja de Trabajo para listado'!$CD$151:$DC$151,0)),0)</f>
        <v>0</v>
      </c>
      <c r="G1053" s="255">
        <f ca="1">+IFERROR(INDEX('Hoja de Trabajo para listado'!$A$155:$Z$1048576,MATCH($A1053,'Hoja de Trabajo para listado'!$A$155:$A$1048576,0),MATCH((CUADRO!G$5&amp;$E1053),'Hoja de Trabajo para listado'!$A$151:$Z$151,0)),0)+IFERROR(INDEX('Hoja de Trabajo para listado'!$AB$155:$BA$1048576,MATCH($A1053,'Hoja de Trabajo para listado'!$AB$155:$AB$1048576,0),MATCH((CUADRO!G$5&amp;$E1053),'Hoja de Trabajo para listado'!$AB$151:$BA$151,0)),0)+IFERROR(INDEX('Hoja de Trabajo para listado'!$BC$155:$CB$1048576,MATCH($A1053,'Hoja de Trabajo para listado'!$BC$155:$BC$1048576,0),MATCH((CUADRO!G$5&amp;$E1053),'Hoja de Trabajo para listado'!$BC$151:$CB$151,0)),0)+IFERROR(INDEX('Hoja de Trabajo para listado'!$DE$153:$DG$274,MATCH($A1053,'Hoja de Trabajo para listado'!$DE$153:$DE$1048576,0),MATCH((CUADRO!G$5&amp;$E1053),'Hoja de Trabajo para listado'!$DE$151:$DG$151,0)),0)+IFERROR(INDEX('Hoja de Trabajo para listado'!$CD$155:$DC$1048576,MATCH($A1053,'Hoja de Trabajo para listado'!$CD$155:$CD$1048576,0),MATCH((CUADRO!G$5&amp;$E1053),'Hoja de Trabajo para listado'!$CD$151:$DC$151,0)),0)</f>
        <v>0</v>
      </c>
      <c r="H1053" s="255">
        <f ca="1">+IFERROR(INDEX('Hoja de Trabajo para listado'!$A$155:$Z$1048576,MATCH($A1053,'Hoja de Trabajo para listado'!$A$155:$A$1048576,0),MATCH((CUADRO!H$5&amp;$E1053),'Hoja de Trabajo para listado'!$A$151:$Z$151,0)),0)+IFERROR(INDEX('Hoja de Trabajo para listado'!$AB$155:$BA$1048576,MATCH($A1053,'Hoja de Trabajo para listado'!$AB$155:$AB$1048576,0),MATCH((CUADRO!H$5&amp;$E1053),'Hoja de Trabajo para listado'!$AB$151:$BA$151,0)),0)+IFERROR(INDEX('Hoja de Trabajo para listado'!$BC$155:$CB$1048576,MATCH($A1053,'Hoja de Trabajo para listado'!$BC$155:$BC$1048576,0),MATCH((CUADRO!H$5&amp;$E1053),'Hoja de Trabajo para listado'!$BC$151:$CB$151,0)),0)+IFERROR(INDEX('Hoja de Trabajo para listado'!$DE$153:$DG$274,MATCH($A1053,'Hoja de Trabajo para listado'!$DE$153:$DE$1048576,0),MATCH((CUADRO!H$5&amp;$E1053),'Hoja de Trabajo para listado'!$DE$151:$DG$151,0)),0)+IFERROR(INDEX('Hoja de Trabajo para listado'!$CD$155:$DC$1048576,MATCH($A1053,'Hoja de Trabajo para listado'!$CD$155:$CD$1048576,0),MATCH((CUADRO!H$5&amp;$E1053),'Hoja de Trabajo para listado'!$CD$151:$DC$151,0)),0)</f>
        <v>0</v>
      </c>
      <c r="I1053" s="255">
        <f ca="1">+IFERROR(INDEX('Hoja de Trabajo para listado'!$A$155:$Z$1048576,MATCH($A1053,'Hoja de Trabajo para listado'!$A$155:$A$1048576,0),MATCH((CUADRO!I$5&amp;$E1053),'Hoja de Trabajo para listado'!$A$151:$Z$151,0)),0)+IFERROR(INDEX('Hoja de Trabajo para listado'!$AB$155:$BA$1048576,MATCH($A1053,'Hoja de Trabajo para listado'!$AB$155:$AB$1048576,0),MATCH((CUADRO!I$5&amp;$E1053),'Hoja de Trabajo para listado'!$AB$151:$BA$151,0)),0)+IFERROR(INDEX('Hoja de Trabajo para listado'!$BC$155:$CB$1048576,MATCH($A1053,'Hoja de Trabajo para listado'!$BC$155:$BC$1048576,0),MATCH((CUADRO!I$5&amp;$E1053),'Hoja de Trabajo para listado'!$BC$151:$CB$151,0)),0)+IFERROR(INDEX('Hoja de Trabajo para listado'!$DE$153:$DG$274,MATCH($A1053,'Hoja de Trabajo para listado'!$DE$153:$DE$1048576,0),MATCH((CUADRO!I$5&amp;$E1053),'Hoja de Trabajo para listado'!$DE$151:$DG$151,0)),0)+IFERROR(INDEX('Hoja de Trabajo para listado'!$CD$155:$DC$1048576,MATCH($A1053,'Hoja de Trabajo para listado'!$CD$155:$CD$1048576,0),MATCH((CUADRO!I$5&amp;$E1053),'Hoja de Trabajo para listado'!$CD$151:$DC$151,0)),0)</f>
        <v>0</v>
      </c>
      <c r="J1053" s="255">
        <f ca="1">+IFERROR(INDEX('Hoja de Trabajo para listado'!$A$155:$Z$1048576,MATCH($A1053,'Hoja de Trabajo para listado'!$A$155:$A$1048576,0),MATCH((CUADRO!J$5&amp;$E1053),'Hoja de Trabajo para listado'!$A$151:$Z$151,0)),0)+IFERROR(INDEX('Hoja de Trabajo para listado'!$AB$155:$BA$1048576,MATCH($A1053,'Hoja de Trabajo para listado'!$AB$155:$AB$1048576,0),MATCH((CUADRO!J$5&amp;$E1053),'Hoja de Trabajo para listado'!$AB$151:$BA$151,0)),0)+IFERROR(INDEX('Hoja de Trabajo para listado'!$BC$155:$CB$1048576,MATCH($A1053,'Hoja de Trabajo para listado'!$BC$155:$BC$1048576,0),MATCH((CUADRO!J$5&amp;$E1053),'Hoja de Trabajo para listado'!$BC$151:$CB$151,0)),0)+IFERROR(INDEX('Hoja de Trabajo para listado'!$DE$153:$DG$274,MATCH($A1053,'Hoja de Trabajo para listado'!$DE$153:$DE$1048576,0),MATCH((CUADRO!J$5&amp;$E1053),'Hoja de Trabajo para listado'!$DE$151:$DG$151,0)),0)+IFERROR(INDEX('Hoja de Trabajo para listado'!$CD$155:$DC$1048576,MATCH($A1053,'Hoja de Trabajo para listado'!$CD$155:$CD$1048576,0),MATCH((CUADRO!J$5&amp;$E1053),'Hoja de Trabajo para listado'!$CD$151:$DC$151,0)),0)</f>
        <v>0</v>
      </c>
      <c r="K1053" s="255">
        <f ca="1">+IFERROR(INDEX('Hoja de Trabajo para listado'!$A$155:$Z$1048576,MATCH($A1053,'Hoja de Trabajo para listado'!$A$155:$A$1048576,0),MATCH((CUADRO!K$5&amp;$E1053),'Hoja de Trabajo para listado'!$A$151:$Z$151,0)),0)+IFERROR(INDEX('Hoja de Trabajo para listado'!$AB$155:$BA$1048576,MATCH($A1053,'Hoja de Trabajo para listado'!$AB$155:$AB$1048576,0),MATCH((CUADRO!K$5&amp;$E1053),'Hoja de Trabajo para listado'!$AB$151:$BA$151,0)),0)+IFERROR(INDEX('Hoja de Trabajo para listado'!$BC$155:$CB$1048576,MATCH($A1053,'Hoja de Trabajo para listado'!$BC$155:$BC$1048576,0),MATCH((CUADRO!K$5&amp;$E1053),'Hoja de Trabajo para listado'!$BC$151:$CB$151,0)),0)+IFERROR(INDEX('Hoja de Trabajo para listado'!$DE$153:$DG$274,MATCH($A1053,'Hoja de Trabajo para listado'!$DE$153:$DE$1048576,0),MATCH((CUADRO!K$5&amp;$E1053),'Hoja de Trabajo para listado'!$DE$151:$DG$151,0)),0)+IFERROR(INDEX('Hoja de Trabajo para listado'!$CD$155:$DC$1048576,MATCH($A1053,'Hoja de Trabajo para listado'!$CD$155:$CD$1048576,0),MATCH((CUADRO!K$5&amp;$E1053),'Hoja de Trabajo para listado'!$CD$151:$DC$151,0)),0)</f>
        <v>0</v>
      </c>
      <c r="L1053" s="255">
        <f ca="1">+IFERROR(INDEX('Hoja de Trabajo para listado'!$A$155:$Z$1048576,MATCH($A1053,'Hoja de Trabajo para listado'!$A$155:$A$1048576,0),MATCH((CUADRO!L$5&amp;$E1053),'Hoja de Trabajo para listado'!$A$151:$Z$151,0)),0)+IFERROR(INDEX('Hoja de Trabajo para listado'!$AB$155:$BA$1048576,MATCH($A1053,'Hoja de Trabajo para listado'!$AB$155:$AB$1048576,0),MATCH((CUADRO!L$5&amp;$E1053),'Hoja de Trabajo para listado'!$AB$151:$BA$151,0)),0)+IFERROR(INDEX('Hoja de Trabajo para listado'!$BC$155:$CB$1048576,MATCH($A1053,'Hoja de Trabajo para listado'!$BC$155:$BC$1048576,0),MATCH((CUADRO!L$5&amp;$E1053),'Hoja de Trabajo para listado'!$BC$151:$CB$151,0)),0)+IFERROR(INDEX('Hoja de Trabajo para listado'!$DE$153:$DG$274,MATCH($A1053,'Hoja de Trabajo para listado'!$DE$153:$DE$1048576,0),MATCH((CUADRO!L$5&amp;$E1053),'Hoja de Trabajo para listado'!$DE$151:$DG$151,0)),0)+IFERROR(INDEX('Hoja de Trabajo para listado'!$CD$155:$DC$1048576,MATCH($A1053,'Hoja de Trabajo para listado'!$CD$155:$CD$1048576,0),MATCH((CUADRO!L$5&amp;$E1053),'Hoja de Trabajo para listado'!$CD$151:$DC$151,0)),0)</f>
        <v>0</v>
      </c>
      <c r="M1053" s="255">
        <f ca="1">+IFERROR(INDEX('Hoja de Trabajo para listado'!$A$155:$Z$1048576,MATCH($A1053,'Hoja de Trabajo para listado'!$A$155:$A$1048576,0),MATCH((CUADRO!M$5&amp;$E1053),'Hoja de Trabajo para listado'!$A$151:$Z$151,0)),0)+IFERROR(INDEX('Hoja de Trabajo para listado'!$AB$155:$BA$1048576,MATCH($A1053,'Hoja de Trabajo para listado'!$AB$155:$AB$1048576,0),MATCH((CUADRO!M$5&amp;$E1053),'Hoja de Trabajo para listado'!$AB$151:$BA$151,0)),0)+IFERROR(INDEX('Hoja de Trabajo para listado'!$BC$155:$CB$1048576,MATCH($A1053,'Hoja de Trabajo para listado'!$BC$155:$BC$1048576,0),MATCH((CUADRO!M$5&amp;$E1053),'Hoja de Trabajo para listado'!$BC$151:$CB$151,0)),0)+IFERROR(INDEX('Hoja de Trabajo para listado'!$DE$153:$DG$274,MATCH($A1053,'Hoja de Trabajo para listado'!$DE$153:$DE$1048576,0),MATCH((CUADRO!M$5&amp;$E1053),'Hoja de Trabajo para listado'!$DE$151:$DG$151,0)),0)+IFERROR(INDEX('Hoja de Trabajo para listado'!$CD$155:$DC$1048576,MATCH($A1053,'Hoja de Trabajo para listado'!$CD$155:$CD$1048576,0),MATCH((CUADRO!M$5&amp;$E1053),'Hoja de Trabajo para listado'!$CD$151:$DC$151,0)),0)</f>
        <v>0</v>
      </c>
      <c r="N1053" s="255">
        <f ca="1">+IFERROR(INDEX('Hoja de Trabajo para listado'!$A$155:$Z$1048576,MATCH($A1053,'Hoja de Trabajo para listado'!$A$155:$A$1048576,0),MATCH((CUADRO!N$5&amp;$E1053),'Hoja de Trabajo para listado'!$A$151:$Z$151,0)),0)+IFERROR(INDEX('Hoja de Trabajo para listado'!$AB$155:$BA$1048576,MATCH($A1053,'Hoja de Trabajo para listado'!$AB$155:$AB$1048576,0),MATCH((CUADRO!N$5&amp;$E1053),'Hoja de Trabajo para listado'!$AB$151:$BA$151,0)),0)+IFERROR(INDEX('Hoja de Trabajo para listado'!$BC$155:$CB$1048576,MATCH($A1053,'Hoja de Trabajo para listado'!$BC$155:$BC$1048576,0),MATCH((CUADRO!N$5&amp;$E1053),'Hoja de Trabajo para listado'!$BC$151:$CB$151,0)),0)+IFERROR(INDEX('Hoja de Trabajo para listado'!$DE$153:$DG$274,MATCH($A1053,'Hoja de Trabajo para listado'!$DE$153:$DE$1048576,0),MATCH((CUADRO!N$5&amp;$E1053),'Hoja de Trabajo para listado'!$DE$151:$DG$151,0)),0)+IFERROR(INDEX('Hoja de Trabajo para listado'!$CD$155:$DC$1048576,MATCH($A1053,'Hoja de Trabajo para listado'!$CD$155:$CD$1048576,0),MATCH((CUADRO!N$5&amp;$E1053),'Hoja de Trabajo para listado'!$CD$151:$DC$151,0)),0)</f>
        <v>0</v>
      </c>
      <c r="O1053" s="255">
        <f ca="1">+IFERROR(INDEX('Hoja de Trabajo para listado'!$A$155:$Z$1048576,MATCH($A1053,'Hoja de Trabajo para listado'!$A$155:$A$1048576,0),MATCH((CUADRO!O$5&amp;$E1053),'Hoja de Trabajo para listado'!$A$151:$Z$151,0)),0)+IFERROR(INDEX('Hoja de Trabajo para listado'!$AB$155:$BA$1048576,MATCH($A1053,'Hoja de Trabajo para listado'!$AB$155:$AB$1048576,0),MATCH((CUADRO!O$5&amp;$E1053),'Hoja de Trabajo para listado'!$AB$151:$BA$151,0)),0)+IFERROR(INDEX('Hoja de Trabajo para listado'!$BC$155:$CB$1048576,MATCH($A1053,'Hoja de Trabajo para listado'!$BC$155:$BC$1048576,0),MATCH((CUADRO!O$5&amp;$E1053),'Hoja de Trabajo para listado'!$BC$151:$CB$151,0)),0)+IFERROR(INDEX('Hoja de Trabajo para listado'!$DE$153:$DG$274,MATCH($A1053,'Hoja de Trabajo para listado'!$DE$153:$DE$1048576,0),MATCH((CUADRO!O$5&amp;$E1053),'Hoja de Trabajo para listado'!$DE$151:$DG$151,0)),0)+IFERROR(INDEX('Hoja de Trabajo para listado'!$CD$155:$DC$1048576,MATCH($A1053,'Hoja de Trabajo para listado'!$CD$155:$CD$1048576,0),MATCH((CUADRO!O$5&amp;$E1053),'Hoja de Trabajo para listado'!$CD$151:$DC$151,0)),0)</f>
        <v>0</v>
      </c>
      <c r="P1053" s="255">
        <f ca="1">+IFERROR(INDEX('Hoja de Trabajo para listado'!$A$155:$Z$1048576,MATCH($A1053,'Hoja de Trabajo para listado'!$A$155:$A$1048576,0),MATCH((CUADRO!P$5&amp;$E1053),'Hoja de Trabajo para listado'!$A$151:$Z$151,0)),0)+IFERROR(INDEX('Hoja de Trabajo para listado'!$AB$155:$BA$1048576,MATCH($A1053,'Hoja de Trabajo para listado'!$AB$155:$AB$1048576,0),MATCH((CUADRO!P$5&amp;$E1053),'Hoja de Trabajo para listado'!$AB$151:$BA$151,0)),0)+IFERROR(INDEX('Hoja de Trabajo para listado'!$BC$155:$CB$1048576,MATCH($A1053,'Hoja de Trabajo para listado'!$BC$155:$BC$1048576,0),MATCH((CUADRO!P$5&amp;$E1053),'Hoja de Trabajo para listado'!$BC$151:$CB$151,0)),0)+IFERROR(INDEX('Hoja de Trabajo para listado'!$DE$153:$DG$274,MATCH($A1053,'Hoja de Trabajo para listado'!$DE$153:$DE$1048576,0),MATCH((CUADRO!P$5&amp;$E1053),'Hoja de Trabajo para listado'!$DE$151:$DG$151,0)),0)+IFERROR(INDEX('Hoja de Trabajo para listado'!$CD$155:$DC$1048576,MATCH($A1053,'Hoja de Trabajo para listado'!$CD$155:$CD$1048576,0),MATCH((CUADRO!P$5&amp;$E1053),'Hoja de Trabajo para listado'!$CD$151:$DC$151,0)),0)</f>
        <v>0</v>
      </c>
      <c r="Q1053" s="255">
        <f ca="1">+IFERROR(INDEX('Hoja de Trabajo para listado'!$A$155:$Z$1048576,MATCH($A1053,'Hoja de Trabajo para listado'!$A$155:$A$1048576,0),MATCH((CUADRO!Q$5&amp;$E1053),'Hoja de Trabajo para listado'!$A$151:$Z$151,0)),0)+IFERROR(INDEX('Hoja de Trabajo para listado'!$AB$155:$BA$1048576,MATCH($A1053,'Hoja de Trabajo para listado'!$AB$155:$AB$1048576,0),MATCH((CUADRO!Q$5&amp;$E1053),'Hoja de Trabajo para listado'!$AB$151:$BA$151,0)),0)+IFERROR(INDEX('Hoja de Trabajo para listado'!$BC$155:$CB$1048576,MATCH($A1053,'Hoja de Trabajo para listado'!$BC$155:$BC$1048576,0),MATCH((CUADRO!Q$5&amp;$E1053),'Hoja de Trabajo para listado'!$BC$151:$CB$151,0)),0)+IFERROR(INDEX('Hoja de Trabajo para listado'!$DE$153:$DG$274,MATCH($A1053,'Hoja de Trabajo para listado'!$DE$153:$DE$1048576,0),MATCH((CUADRO!Q$5&amp;$E1053),'Hoja de Trabajo para listado'!$DE$151:$DG$151,0)),0)+IFERROR(INDEX('Hoja de Trabajo para listado'!$CD$155:$DC$1048576,MATCH($A1053,'Hoja de Trabajo para listado'!$CD$155:$CD$1048576,0),MATCH((CUADRO!Q$5&amp;$E1053),'Hoja de Trabajo para listado'!$CD$151:$DC$151,0)),0)</f>
        <v>0</v>
      </c>
      <c r="R1053" s="255">
        <f t="shared" ca="1" si="32"/>
        <v>0</v>
      </c>
      <c r="S1053" s="262">
        <f ca="1">+R1052+R1053</f>
        <v>0</v>
      </c>
      <c r="T1053" s="255">
        <f ca="1">+S1053</f>
        <v>0</v>
      </c>
      <c r="U1053" s="254">
        <f t="shared" si="33"/>
        <v>2</v>
      </c>
      <c r="V1053" s="362" t="str">
        <f>+VLOOKUP(A1053,bd_lista!$A$3:$E$590,5,FALSE)</f>
        <v>Gobiernos Autonomos Municipales</v>
      </c>
      <c r="W1053" s="362"/>
      <c r="X1053" s="254">
        <f>+VLOOKUP(A1053,[2]Sheet1!$A$13:$D$744,4,FALSE)</f>
        <v>0</v>
      </c>
      <c r="Y1053" s="254" t="e">
        <f>+VLOOKUP(X1053,bd_lista!$A$3:$C$590,3,FALSE)</f>
        <v>#N/A</v>
      </c>
      <c r="Z1053" s="314"/>
      <c r="AA1053" s="315"/>
    </row>
    <row r="1054" spans="1:27" customFormat="1" ht="15" hidden="1" customHeight="1">
      <c r="A1054" s="32">
        <v>3301</v>
      </c>
      <c r="B1054" s="306">
        <f>+A1054</f>
        <v>3301</v>
      </c>
      <c r="C1054" s="259" t="str">
        <f>+VLOOKUP(A1054,bd_lista!$A$3:$C$590,3,FALSE)</f>
        <v>Gobierno Autónomo Indígena Originario Campesino del Territorio de Raqaypampa</v>
      </c>
      <c r="D1054" s="361" t="str">
        <f>+C1054</f>
        <v>Gobierno Autónomo Indígena Originario Campesino del Territorio de Raqaypampa</v>
      </c>
      <c r="E1054" s="254" t="s">
        <v>1313</v>
      </c>
      <c r="F1054" s="255">
        <f ca="1">+IFERROR(INDEX('Hoja de Trabajo para listado'!$A$155:$Z$1048576,MATCH($A1054,'Hoja de Trabajo para listado'!$A$155:$A$1048576,0),MATCH((CUADRO!F$5&amp;$E1054),'Hoja de Trabajo para listado'!$A$151:$Z$151,0)),0)+IFERROR(INDEX('Hoja de Trabajo para listado'!$AB$155:$BA$1048576,MATCH($A1054,'Hoja de Trabajo para listado'!$AB$155:$AB$1048576,0),MATCH((CUADRO!F$5&amp;$E1054),'Hoja de Trabajo para listado'!$AB$151:$BA$151,0)),0)+IFERROR(INDEX('Hoja de Trabajo para listado'!$BC$155:$CB$1048576,MATCH($A1054,'Hoja de Trabajo para listado'!$BC$155:$BC$1048576,0),MATCH((CUADRO!F$5&amp;$E1054),'Hoja de Trabajo para listado'!$BC$151:$CB$151,0)),0)+IFERROR(INDEX('Hoja de Trabajo para listado'!$DE$153:$DG$274,MATCH($A1054,'Hoja de Trabajo para listado'!$DE$153:$DE$1048576,0),MATCH((CUADRO!F$5&amp;$E1054),'Hoja de Trabajo para listado'!$DE$151:$DG$151,0)),0)+IFERROR(INDEX('Hoja de Trabajo para listado'!$CD$155:$DC$1048576,MATCH($A1054,'Hoja de Trabajo para listado'!$CD$155:$CD$1048576,0),MATCH((CUADRO!F$5&amp;$E1054),'Hoja de Trabajo para listado'!$CD$151:$DC$151,0)),0)</f>
        <v>0</v>
      </c>
      <c r="G1054" s="255">
        <f ca="1">+IFERROR(INDEX('Hoja de Trabajo para listado'!$A$155:$Z$1048576,MATCH($A1054,'Hoja de Trabajo para listado'!$A$155:$A$1048576,0),MATCH((CUADRO!G$5&amp;$E1054),'Hoja de Trabajo para listado'!$A$151:$Z$151,0)),0)+IFERROR(INDEX('Hoja de Trabajo para listado'!$AB$155:$BA$1048576,MATCH($A1054,'Hoja de Trabajo para listado'!$AB$155:$AB$1048576,0),MATCH((CUADRO!G$5&amp;$E1054),'Hoja de Trabajo para listado'!$AB$151:$BA$151,0)),0)+IFERROR(INDEX('Hoja de Trabajo para listado'!$BC$155:$CB$1048576,MATCH($A1054,'Hoja de Trabajo para listado'!$BC$155:$BC$1048576,0),MATCH((CUADRO!G$5&amp;$E1054),'Hoja de Trabajo para listado'!$BC$151:$CB$151,0)),0)+IFERROR(INDEX('Hoja de Trabajo para listado'!$DE$153:$DG$274,MATCH($A1054,'Hoja de Trabajo para listado'!$DE$153:$DE$1048576,0),MATCH((CUADRO!G$5&amp;$E1054),'Hoja de Trabajo para listado'!$DE$151:$DG$151,0)),0)+IFERROR(INDEX('Hoja de Trabajo para listado'!$CD$155:$DC$1048576,MATCH($A1054,'Hoja de Trabajo para listado'!$CD$155:$CD$1048576,0),MATCH((CUADRO!G$5&amp;$E1054),'Hoja de Trabajo para listado'!$CD$151:$DC$151,0)),0)</f>
        <v>0</v>
      </c>
      <c r="H1054" s="255">
        <f ca="1">+IFERROR(INDEX('Hoja de Trabajo para listado'!$A$155:$Z$1048576,MATCH($A1054,'Hoja de Trabajo para listado'!$A$155:$A$1048576,0),MATCH((CUADRO!H$5&amp;$E1054),'Hoja de Trabajo para listado'!$A$151:$Z$151,0)),0)+IFERROR(INDEX('Hoja de Trabajo para listado'!$AB$155:$BA$1048576,MATCH($A1054,'Hoja de Trabajo para listado'!$AB$155:$AB$1048576,0),MATCH((CUADRO!H$5&amp;$E1054),'Hoja de Trabajo para listado'!$AB$151:$BA$151,0)),0)+IFERROR(INDEX('Hoja de Trabajo para listado'!$BC$155:$CB$1048576,MATCH($A1054,'Hoja de Trabajo para listado'!$BC$155:$BC$1048576,0),MATCH((CUADRO!H$5&amp;$E1054),'Hoja de Trabajo para listado'!$BC$151:$CB$151,0)),0)+IFERROR(INDEX('Hoja de Trabajo para listado'!$DE$153:$DG$274,MATCH($A1054,'Hoja de Trabajo para listado'!$DE$153:$DE$1048576,0),MATCH((CUADRO!H$5&amp;$E1054),'Hoja de Trabajo para listado'!$DE$151:$DG$151,0)),0)+IFERROR(INDEX('Hoja de Trabajo para listado'!$CD$155:$DC$1048576,MATCH($A1054,'Hoja de Trabajo para listado'!$CD$155:$CD$1048576,0),MATCH((CUADRO!H$5&amp;$E1054),'Hoja de Trabajo para listado'!$CD$151:$DC$151,0)),0)</f>
        <v>0</v>
      </c>
      <c r="I1054" s="255">
        <f ca="1">+IFERROR(INDEX('Hoja de Trabajo para listado'!$A$155:$Z$1048576,MATCH($A1054,'Hoja de Trabajo para listado'!$A$155:$A$1048576,0),MATCH((CUADRO!I$5&amp;$E1054),'Hoja de Trabajo para listado'!$A$151:$Z$151,0)),0)+IFERROR(INDEX('Hoja de Trabajo para listado'!$AB$155:$BA$1048576,MATCH($A1054,'Hoja de Trabajo para listado'!$AB$155:$AB$1048576,0),MATCH((CUADRO!I$5&amp;$E1054),'Hoja de Trabajo para listado'!$AB$151:$BA$151,0)),0)+IFERROR(INDEX('Hoja de Trabajo para listado'!$BC$155:$CB$1048576,MATCH($A1054,'Hoja de Trabajo para listado'!$BC$155:$BC$1048576,0),MATCH((CUADRO!I$5&amp;$E1054),'Hoja de Trabajo para listado'!$BC$151:$CB$151,0)),0)+IFERROR(INDEX('Hoja de Trabajo para listado'!$DE$153:$DG$274,MATCH($A1054,'Hoja de Trabajo para listado'!$DE$153:$DE$1048576,0),MATCH((CUADRO!I$5&amp;$E1054),'Hoja de Trabajo para listado'!$DE$151:$DG$151,0)),0)+IFERROR(INDEX('Hoja de Trabajo para listado'!$CD$155:$DC$1048576,MATCH($A1054,'Hoja de Trabajo para listado'!$CD$155:$CD$1048576,0),MATCH((CUADRO!I$5&amp;$E1054),'Hoja de Trabajo para listado'!$CD$151:$DC$151,0)),0)</f>
        <v>0</v>
      </c>
      <c r="J1054" s="255">
        <f ca="1">+IFERROR(INDEX('Hoja de Trabajo para listado'!$A$155:$Z$1048576,MATCH($A1054,'Hoja de Trabajo para listado'!$A$155:$A$1048576,0),MATCH((CUADRO!J$5&amp;$E1054),'Hoja de Trabajo para listado'!$A$151:$Z$151,0)),0)+IFERROR(INDEX('Hoja de Trabajo para listado'!$AB$155:$BA$1048576,MATCH($A1054,'Hoja de Trabajo para listado'!$AB$155:$AB$1048576,0),MATCH((CUADRO!J$5&amp;$E1054),'Hoja de Trabajo para listado'!$AB$151:$BA$151,0)),0)+IFERROR(INDEX('Hoja de Trabajo para listado'!$BC$155:$CB$1048576,MATCH($A1054,'Hoja de Trabajo para listado'!$BC$155:$BC$1048576,0),MATCH((CUADRO!J$5&amp;$E1054),'Hoja de Trabajo para listado'!$BC$151:$CB$151,0)),0)+IFERROR(INDEX('Hoja de Trabajo para listado'!$DE$153:$DG$274,MATCH($A1054,'Hoja de Trabajo para listado'!$DE$153:$DE$1048576,0),MATCH((CUADRO!J$5&amp;$E1054),'Hoja de Trabajo para listado'!$DE$151:$DG$151,0)),0)+IFERROR(INDEX('Hoja de Trabajo para listado'!$CD$155:$DC$1048576,MATCH($A1054,'Hoja de Trabajo para listado'!$CD$155:$CD$1048576,0),MATCH((CUADRO!J$5&amp;$E1054),'Hoja de Trabajo para listado'!$CD$151:$DC$151,0)),0)</f>
        <v>0</v>
      </c>
      <c r="K1054" s="255">
        <f ca="1">+IFERROR(INDEX('Hoja de Trabajo para listado'!$A$155:$Z$1048576,MATCH($A1054,'Hoja de Trabajo para listado'!$A$155:$A$1048576,0),MATCH((CUADRO!K$5&amp;$E1054),'Hoja de Trabajo para listado'!$A$151:$Z$151,0)),0)+IFERROR(INDEX('Hoja de Trabajo para listado'!$AB$155:$BA$1048576,MATCH($A1054,'Hoja de Trabajo para listado'!$AB$155:$AB$1048576,0),MATCH((CUADRO!K$5&amp;$E1054),'Hoja de Trabajo para listado'!$AB$151:$BA$151,0)),0)+IFERROR(INDEX('Hoja de Trabajo para listado'!$BC$155:$CB$1048576,MATCH($A1054,'Hoja de Trabajo para listado'!$BC$155:$BC$1048576,0),MATCH((CUADRO!K$5&amp;$E1054),'Hoja de Trabajo para listado'!$BC$151:$CB$151,0)),0)+IFERROR(INDEX('Hoja de Trabajo para listado'!$DE$153:$DG$274,MATCH($A1054,'Hoja de Trabajo para listado'!$DE$153:$DE$1048576,0),MATCH((CUADRO!K$5&amp;$E1054),'Hoja de Trabajo para listado'!$DE$151:$DG$151,0)),0)+IFERROR(INDEX('Hoja de Trabajo para listado'!$CD$155:$DC$1048576,MATCH($A1054,'Hoja de Trabajo para listado'!$CD$155:$CD$1048576,0),MATCH((CUADRO!K$5&amp;$E1054),'Hoja de Trabajo para listado'!$CD$151:$DC$151,0)),0)</f>
        <v>0</v>
      </c>
      <c r="L1054" s="255">
        <f ca="1">+IFERROR(INDEX('Hoja de Trabajo para listado'!$A$155:$Z$1048576,MATCH($A1054,'Hoja de Trabajo para listado'!$A$155:$A$1048576,0),MATCH((CUADRO!L$5&amp;$E1054),'Hoja de Trabajo para listado'!$A$151:$Z$151,0)),0)+IFERROR(INDEX('Hoja de Trabajo para listado'!$AB$155:$BA$1048576,MATCH($A1054,'Hoja de Trabajo para listado'!$AB$155:$AB$1048576,0),MATCH((CUADRO!L$5&amp;$E1054),'Hoja de Trabajo para listado'!$AB$151:$BA$151,0)),0)+IFERROR(INDEX('Hoja de Trabajo para listado'!$BC$155:$CB$1048576,MATCH($A1054,'Hoja de Trabajo para listado'!$BC$155:$BC$1048576,0),MATCH((CUADRO!L$5&amp;$E1054),'Hoja de Trabajo para listado'!$BC$151:$CB$151,0)),0)+IFERROR(INDEX('Hoja de Trabajo para listado'!$DE$153:$DG$274,MATCH($A1054,'Hoja de Trabajo para listado'!$DE$153:$DE$1048576,0),MATCH((CUADRO!L$5&amp;$E1054),'Hoja de Trabajo para listado'!$DE$151:$DG$151,0)),0)+IFERROR(INDEX('Hoja de Trabajo para listado'!$CD$155:$DC$1048576,MATCH($A1054,'Hoja de Trabajo para listado'!$CD$155:$CD$1048576,0),MATCH((CUADRO!L$5&amp;$E1054),'Hoja de Trabajo para listado'!$CD$151:$DC$151,0)),0)</f>
        <v>0</v>
      </c>
      <c r="M1054" s="255">
        <f ca="1">+IFERROR(INDEX('Hoja de Trabajo para listado'!$A$155:$Z$1048576,MATCH($A1054,'Hoja de Trabajo para listado'!$A$155:$A$1048576,0),MATCH((CUADRO!M$5&amp;$E1054),'Hoja de Trabajo para listado'!$A$151:$Z$151,0)),0)+IFERROR(INDEX('Hoja de Trabajo para listado'!$AB$155:$BA$1048576,MATCH($A1054,'Hoja de Trabajo para listado'!$AB$155:$AB$1048576,0),MATCH((CUADRO!M$5&amp;$E1054),'Hoja de Trabajo para listado'!$AB$151:$BA$151,0)),0)+IFERROR(INDEX('Hoja de Trabajo para listado'!$BC$155:$CB$1048576,MATCH($A1054,'Hoja de Trabajo para listado'!$BC$155:$BC$1048576,0),MATCH((CUADRO!M$5&amp;$E1054),'Hoja de Trabajo para listado'!$BC$151:$CB$151,0)),0)+IFERROR(INDEX('Hoja de Trabajo para listado'!$DE$153:$DG$274,MATCH($A1054,'Hoja de Trabajo para listado'!$DE$153:$DE$1048576,0),MATCH((CUADRO!M$5&amp;$E1054),'Hoja de Trabajo para listado'!$DE$151:$DG$151,0)),0)+IFERROR(INDEX('Hoja de Trabajo para listado'!$CD$155:$DC$1048576,MATCH($A1054,'Hoja de Trabajo para listado'!$CD$155:$CD$1048576,0),MATCH((CUADRO!M$5&amp;$E1054),'Hoja de Trabajo para listado'!$CD$151:$DC$151,0)),0)</f>
        <v>0</v>
      </c>
      <c r="N1054" s="255">
        <f ca="1">+IFERROR(INDEX('Hoja de Trabajo para listado'!$A$155:$Z$1048576,MATCH($A1054,'Hoja de Trabajo para listado'!$A$155:$A$1048576,0),MATCH((CUADRO!N$5&amp;$E1054),'Hoja de Trabajo para listado'!$A$151:$Z$151,0)),0)+IFERROR(INDEX('Hoja de Trabajo para listado'!$AB$155:$BA$1048576,MATCH($A1054,'Hoja de Trabajo para listado'!$AB$155:$AB$1048576,0),MATCH((CUADRO!N$5&amp;$E1054),'Hoja de Trabajo para listado'!$AB$151:$BA$151,0)),0)+IFERROR(INDEX('Hoja de Trabajo para listado'!$BC$155:$CB$1048576,MATCH($A1054,'Hoja de Trabajo para listado'!$BC$155:$BC$1048576,0),MATCH((CUADRO!N$5&amp;$E1054),'Hoja de Trabajo para listado'!$BC$151:$CB$151,0)),0)+IFERROR(INDEX('Hoja de Trabajo para listado'!$DE$153:$DG$274,MATCH($A1054,'Hoja de Trabajo para listado'!$DE$153:$DE$1048576,0),MATCH((CUADRO!N$5&amp;$E1054),'Hoja de Trabajo para listado'!$DE$151:$DG$151,0)),0)+IFERROR(INDEX('Hoja de Trabajo para listado'!$CD$155:$DC$1048576,MATCH($A1054,'Hoja de Trabajo para listado'!$CD$155:$CD$1048576,0),MATCH((CUADRO!N$5&amp;$E1054),'Hoja de Trabajo para listado'!$CD$151:$DC$151,0)),0)</f>
        <v>0</v>
      </c>
      <c r="O1054" s="255">
        <f ca="1">+IFERROR(INDEX('Hoja de Trabajo para listado'!$A$155:$Z$1048576,MATCH($A1054,'Hoja de Trabajo para listado'!$A$155:$A$1048576,0),MATCH((CUADRO!O$5&amp;$E1054),'Hoja de Trabajo para listado'!$A$151:$Z$151,0)),0)+IFERROR(INDEX('Hoja de Trabajo para listado'!$AB$155:$BA$1048576,MATCH($A1054,'Hoja de Trabajo para listado'!$AB$155:$AB$1048576,0),MATCH((CUADRO!O$5&amp;$E1054),'Hoja de Trabajo para listado'!$AB$151:$BA$151,0)),0)+IFERROR(INDEX('Hoja de Trabajo para listado'!$BC$155:$CB$1048576,MATCH($A1054,'Hoja de Trabajo para listado'!$BC$155:$BC$1048576,0),MATCH((CUADRO!O$5&amp;$E1054),'Hoja de Trabajo para listado'!$BC$151:$CB$151,0)),0)+IFERROR(INDEX('Hoja de Trabajo para listado'!$DE$153:$DG$274,MATCH($A1054,'Hoja de Trabajo para listado'!$DE$153:$DE$1048576,0),MATCH((CUADRO!O$5&amp;$E1054),'Hoja de Trabajo para listado'!$DE$151:$DG$151,0)),0)+IFERROR(INDEX('Hoja de Trabajo para listado'!$CD$155:$DC$1048576,MATCH($A1054,'Hoja de Trabajo para listado'!$CD$155:$CD$1048576,0),MATCH((CUADRO!O$5&amp;$E1054),'Hoja de Trabajo para listado'!$CD$151:$DC$151,0)),0)</f>
        <v>0</v>
      </c>
      <c r="P1054" s="255">
        <f ca="1">+IFERROR(INDEX('Hoja de Trabajo para listado'!$A$155:$Z$1048576,MATCH($A1054,'Hoja de Trabajo para listado'!$A$155:$A$1048576,0),MATCH((CUADRO!P$5&amp;$E1054),'Hoja de Trabajo para listado'!$A$151:$Z$151,0)),0)+IFERROR(INDEX('Hoja de Trabajo para listado'!$AB$155:$BA$1048576,MATCH($A1054,'Hoja de Trabajo para listado'!$AB$155:$AB$1048576,0),MATCH((CUADRO!P$5&amp;$E1054),'Hoja de Trabajo para listado'!$AB$151:$BA$151,0)),0)+IFERROR(INDEX('Hoja de Trabajo para listado'!$BC$155:$CB$1048576,MATCH($A1054,'Hoja de Trabajo para listado'!$BC$155:$BC$1048576,0),MATCH((CUADRO!P$5&amp;$E1054),'Hoja de Trabajo para listado'!$BC$151:$CB$151,0)),0)+IFERROR(INDEX('Hoja de Trabajo para listado'!$DE$153:$DG$274,MATCH($A1054,'Hoja de Trabajo para listado'!$DE$153:$DE$1048576,0),MATCH((CUADRO!P$5&amp;$E1054),'Hoja de Trabajo para listado'!$DE$151:$DG$151,0)),0)+IFERROR(INDEX('Hoja de Trabajo para listado'!$CD$155:$DC$1048576,MATCH($A1054,'Hoja de Trabajo para listado'!$CD$155:$CD$1048576,0),MATCH((CUADRO!P$5&amp;$E1054),'Hoja de Trabajo para listado'!$CD$151:$DC$151,0)),0)</f>
        <v>0</v>
      </c>
      <c r="Q1054" s="255">
        <f ca="1">+IFERROR(INDEX('Hoja de Trabajo para listado'!$A$155:$Z$1048576,MATCH($A1054,'Hoja de Trabajo para listado'!$A$155:$A$1048576,0),MATCH((CUADRO!Q$5&amp;$E1054),'Hoja de Trabajo para listado'!$A$151:$Z$151,0)),0)+IFERROR(INDEX('Hoja de Trabajo para listado'!$AB$155:$BA$1048576,MATCH($A1054,'Hoja de Trabajo para listado'!$AB$155:$AB$1048576,0),MATCH((CUADRO!Q$5&amp;$E1054),'Hoja de Trabajo para listado'!$AB$151:$BA$151,0)),0)+IFERROR(INDEX('Hoja de Trabajo para listado'!$BC$155:$CB$1048576,MATCH($A1054,'Hoja de Trabajo para listado'!$BC$155:$BC$1048576,0),MATCH((CUADRO!Q$5&amp;$E1054),'Hoja de Trabajo para listado'!$BC$151:$CB$151,0)),0)+IFERROR(INDEX('Hoja de Trabajo para listado'!$DE$153:$DG$274,MATCH($A1054,'Hoja de Trabajo para listado'!$DE$153:$DE$1048576,0),MATCH((CUADRO!Q$5&amp;$E1054),'Hoja de Trabajo para listado'!$DE$151:$DG$151,0)),0)+IFERROR(INDEX('Hoja de Trabajo para listado'!$CD$155:$DC$1048576,MATCH($A1054,'Hoja de Trabajo para listado'!$CD$155:$CD$1048576,0),MATCH((CUADRO!Q$5&amp;$E1054),'Hoja de Trabajo para listado'!$CD$151:$DC$151,0)),0)</f>
        <v>0</v>
      </c>
      <c r="R1054" s="255">
        <f t="shared" ca="1" si="32"/>
        <v>0</v>
      </c>
      <c r="S1054" s="262"/>
      <c r="T1054" s="255">
        <f ca="1">+T1055</f>
        <v>0</v>
      </c>
      <c r="U1054" s="254">
        <f t="shared" si="33"/>
        <v>1</v>
      </c>
      <c r="V1054" s="362" t="str">
        <f>+VLOOKUP(A1054,bd_lista!$A$3:$E$590,5,FALSE)</f>
        <v>Gobiernos Autónomos Indígenas Originarias Campesinas</v>
      </c>
      <c r="W1054" s="361" t="str">
        <f>+V1054</f>
        <v>Gobiernos Autónomos Indígenas Originarias Campesinas</v>
      </c>
      <c r="X1054" s="254">
        <f>+VLOOKUP(A1054,[2]Sheet1!$A$13:$D$744,4,FALSE)</f>
        <v>0</v>
      </c>
      <c r="Y1054" s="254" t="e">
        <f>+VLOOKUP(X1054,bd_lista!$A$3:$C$590,3,FALSE)</f>
        <v>#N/A</v>
      </c>
      <c r="Z1054" s="316">
        <f>+X1054</f>
        <v>0</v>
      </c>
      <c r="AA1054" s="317" t="e">
        <f>+Y1054</f>
        <v>#N/A</v>
      </c>
    </row>
    <row r="1055" spans="1:27" customFormat="1" ht="15" hidden="1" customHeight="1">
      <c r="A1055" s="32">
        <v>3301</v>
      </c>
      <c r="B1055" s="307"/>
      <c r="C1055" s="259" t="str">
        <f>+VLOOKUP(A1055,bd_lista!$A$3:$C$590,3,FALSE)</f>
        <v>Gobierno Autónomo Indígena Originario Campesino del Territorio de Raqaypampa</v>
      </c>
      <c r="D1055" s="362"/>
      <c r="E1055" s="256" t="s">
        <v>1314</v>
      </c>
      <c r="F1055" s="255">
        <f ca="1">+IFERROR(INDEX('Hoja de Trabajo para listado'!$A$155:$Z$1048576,MATCH($A1055,'Hoja de Trabajo para listado'!$A$155:$A$1048576,0),MATCH((CUADRO!F$5&amp;$E1055),'Hoja de Trabajo para listado'!$A$151:$Z$151,0)),0)+IFERROR(INDEX('Hoja de Trabajo para listado'!$AB$155:$BA$1048576,MATCH($A1055,'Hoja de Trabajo para listado'!$AB$155:$AB$1048576,0),MATCH((CUADRO!F$5&amp;$E1055),'Hoja de Trabajo para listado'!$AB$151:$BA$151,0)),0)+IFERROR(INDEX('Hoja de Trabajo para listado'!$BC$155:$CB$1048576,MATCH($A1055,'Hoja de Trabajo para listado'!$BC$155:$BC$1048576,0),MATCH((CUADRO!F$5&amp;$E1055),'Hoja de Trabajo para listado'!$BC$151:$CB$151,0)),0)+IFERROR(INDEX('Hoja de Trabajo para listado'!$DE$153:$DG$274,MATCH($A1055,'Hoja de Trabajo para listado'!$DE$153:$DE$1048576,0),MATCH((CUADRO!F$5&amp;$E1055),'Hoja de Trabajo para listado'!$DE$151:$DG$151,0)),0)+IFERROR(INDEX('Hoja de Trabajo para listado'!$CD$155:$DC$1048576,MATCH($A1055,'Hoja de Trabajo para listado'!$CD$155:$CD$1048576,0),MATCH((CUADRO!F$5&amp;$E1055),'Hoja de Trabajo para listado'!$CD$151:$DC$151,0)),0)</f>
        <v>0</v>
      </c>
      <c r="G1055" s="255">
        <f ca="1">+IFERROR(INDEX('Hoja de Trabajo para listado'!$A$155:$Z$1048576,MATCH($A1055,'Hoja de Trabajo para listado'!$A$155:$A$1048576,0),MATCH((CUADRO!G$5&amp;$E1055),'Hoja de Trabajo para listado'!$A$151:$Z$151,0)),0)+IFERROR(INDEX('Hoja de Trabajo para listado'!$AB$155:$BA$1048576,MATCH($A1055,'Hoja de Trabajo para listado'!$AB$155:$AB$1048576,0),MATCH((CUADRO!G$5&amp;$E1055),'Hoja de Trabajo para listado'!$AB$151:$BA$151,0)),0)+IFERROR(INDEX('Hoja de Trabajo para listado'!$BC$155:$CB$1048576,MATCH($A1055,'Hoja de Trabajo para listado'!$BC$155:$BC$1048576,0),MATCH((CUADRO!G$5&amp;$E1055),'Hoja de Trabajo para listado'!$BC$151:$CB$151,0)),0)+IFERROR(INDEX('Hoja de Trabajo para listado'!$DE$153:$DG$274,MATCH($A1055,'Hoja de Trabajo para listado'!$DE$153:$DE$1048576,0),MATCH((CUADRO!G$5&amp;$E1055),'Hoja de Trabajo para listado'!$DE$151:$DG$151,0)),0)+IFERROR(INDEX('Hoja de Trabajo para listado'!$CD$155:$DC$1048576,MATCH($A1055,'Hoja de Trabajo para listado'!$CD$155:$CD$1048576,0),MATCH((CUADRO!G$5&amp;$E1055),'Hoja de Trabajo para listado'!$CD$151:$DC$151,0)),0)</f>
        <v>0</v>
      </c>
      <c r="H1055" s="255">
        <f ca="1">+IFERROR(INDEX('Hoja de Trabajo para listado'!$A$155:$Z$1048576,MATCH($A1055,'Hoja de Trabajo para listado'!$A$155:$A$1048576,0),MATCH((CUADRO!H$5&amp;$E1055),'Hoja de Trabajo para listado'!$A$151:$Z$151,0)),0)+IFERROR(INDEX('Hoja de Trabajo para listado'!$AB$155:$BA$1048576,MATCH($A1055,'Hoja de Trabajo para listado'!$AB$155:$AB$1048576,0),MATCH((CUADRO!H$5&amp;$E1055),'Hoja de Trabajo para listado'!$AB$151:$BA$151,0)),0)+IFERROR(INDEX('Hoja de Trabajo para listado'!$BC$155:$CB$1048576,MATCH($A1055,'Hoja de Trabajo para listado'!$BC$155:$BC$1048576,0),MATCH((CUADRO!H$5&amp;$E1055),'Hoja de Trabajo para listado'!$BC$151:$CB$151,0)),0)+IFERROR(INDEX('Hoja de Trabajo para listado'!$DE$153:$DG$274,MATCH($A1055,'Hoja de Trabajo para listado'!$DE$153:$DE$1048576,0),MATCH((CUADRO!H$5&amp;$E1055),'Hoja de Trabajo para listado'!$DE$151:$DG$151,0)),0)+IFERROR(INDEX('Hoja de Trabajo para listado'!$CD$155:$DC$1048576,MATCH($A1055,'Hoja de Trabajo para listado'!$CD$155:$CD$1048576,0),MATCH((CUADRO!H$5&amp;$E1055),'Hoja de Trabajo para listado'!$CD$151:$DC$151,0)),0)</f>
        <v>0</v>
      </c>
      <c r="I1055" s="255">
        <f ca="1">+IFERROR(INDEX('Hoja de Trabajo para listado'!$A$155:$Z$1048576,MATCH($A1055,'Hoja de Trabajo para listado'!$A$155:$A$1048576,0),MATCH((CUADRO!I$5&amp;$E1055),'Hoja de Trabajo para listado'!$A$151:$Z$151,0)),0)+IFERROR(INDEX('Hoja de Trabajo para listado'!$AB$155:$BA$1048576,MATCH($A1055,'Hoja de Trabajo para listado'!$AB$155:$AB$1048576,0),MATCH((CUADRO!I$5&amp;$E1055),'Hoja de Trabajo para listado'!$AB$151:$BA$151,0)),0)+IFERROR(INDEX('Hoja de Trabajo para listado'!$BC$155:$CB$1048576,MATCH($A1055,'Hoja de Trabajo para listado'!$BC$155:$BC$1048576,0),MATCH((CUADRO!I$5&amp;$E1055),'Hoja de Trabajo para listado'!$BC$151:$CB$151,0)),0)+IFERROR(INDEX('Hoja de Trabajo para listado'!$DE$153:$DG$274,MATCH($A1055,'Hoja de Trabajo para listado'!$DE$153:$DE$1048576,0),MATCH((CUADRO!I$5&amp;$E1055),'Hoja de Trabajo para listado'!$DE$151:$DG$151,0)),0)+IFERROR(INDEX('Hoja de Trabajo para listado'!$CD$155:$DC$1048576,MATCH($A1055,'Hoja de Trabajo para listado'!$CD$155:$CD$1048576,0),MATCH((CUADRO!I$5&amp;$E1055),'Hoja de Trabajo para listado'!$CD$151:$DC$151,0)),0)</f>
        <v>0</v>
      </c>
      <c r="J1055" s="255">
        <f ca="1">+IFERROR(INDEX('Hoja de Trabajo para listado'!$A$155:$Z$1048576,MATCH($A1055,'Hoja de Trabajo para listado'!$A$155:$A$1048576,0),MATCH((CUADRO!J$5&amp;$E1055),'Hoja de Trabajo para listado'!$A$151:$Z$151,0)),0)+IFERROR(INDEX('Hoja de Trabajo para listado'!$AB$155:$BA$1048576,MATCH($A1055,'Hoja de Trabajo para listado'!$AB$155:$AB$1048576,0),MATCH((CUADRO!J$5&amp;$E1055),'Hoja de Trabajo para listado'!$AB$151:$BA$151,0)),0)+IFERROR(INDEX('Hoja de Trabajo para listado'!$BC$155:$CB$1048576,MATCH($A1055,'Hoja de Trabajo para listado'!$BC$155:$BC$1048576,0),MATCH((CUADRO!J$5&amp;$E1055),'Hoja de Trabajo para listado'!$BC$151:$CB$151,0)),0)+IFERROR(INDEX('Hoja de Trabajo para listado'!$DE$153:$DG$274,MATCH($A1055,'Hoja de Trabajo para listado'!$DE$153:$DE$1048576,0),MATCH((CUADRO!J$5&amp;$E1055),'Hoja de Trabajo para listado'!$DE$151:$DG$151,0)),0)+IFERROR(INDEX('Hoja de Trabajo para listado'!$CD$155:$DC$1048576,MATCH($A1055,'Hoja de Trabajo para listado'!$CD$155:$CD$1048576,0),MATCH((CUADRO!J$5&amp;$E1055),'Hoja de Trabajo para listado'!$CD$151:$DC$151,0)),0)</f>
        <v>0</v>
      </c>
      <c r="K1055" s="255">
        <f ca="1">+IFERROR(INDEX('Hoja de Trabajo para listado'!$A$155:$Z$1048576,MATCH($A1055,'Hoja de Trabajo para listado'!$A$155:$A$1048576,0),MATCH((CUADRO!K$5&amp;$E1055),'Hoja de Trabajo para listado'!$A$151:$Z$151,0)),0)+IFERROR(INDEX('Hoja de Trabajo para listado'!$AB$155:$BA$1048576,MATCH($A1055,'Hoja de Trabajo para listado'!$AB$155:$AB$1048576,0),MATCH((CUADRO!K$5&amp;$E1055),'Hoja de Trabajo para listado'!$AB$151:$BA$151,0)),0)+IFERROR(INDEX('Hoja de Trabajo para listado'!$BC$155:$CB$1048576,MATCH($A1055,'Hoja de Trabajo para listado'!$BC$155:$BC$1048576,0),MATCH((CUADRO!K$5&amp;$E1055),'Hoja de Trabajo para listado'!$BC$151:$CB$151,0)),0)+IFERROR(INDEX('Hoja de Trabajo para listado'!$DE$153:$DG$274,MATCH($A1055,'Hoja de Trabajo para listado'!$DE$153:$DE$1048576,0),MATCH((CUADRO!K$5&amp;$E1055),'Hoja de Trabajo para listado'!$DE$151:$DG$151,0)),0)+IFERROR(INDEX('Hoja de Trabajo para listado'!$CD$155:$DC$1048576,MATCH($A1055,'Hoja de Trabajo para listado'!$CD$155:$CD$1048576,0),MATCH((CUADRO!K$5&amp;$E1055),'Hoja de Trabajo para listado'!$CD$151:$DC$151,0)),0)</f>
        <v>0</v>
      </c>
      <c r="L1055" s="255">
        <f ca="1">+IFERROR(INDEX('Hoja de Trabajo para listado'!$A$155:$Z$1048576,MATCH($A1055,'Hoja de Trabajo para listado'!$A$155:$A$1048576,0),MATCH((CUADRO!L$5&amp;$E1055),'Hoja de Trabajo para listado'!$A$151:$Z$151,0)),0)+IFERROR(INDEX('Hoja de Trabajo para listado'!$AB$155:$BA$1048576,MATCH($A1055,'Hoja de Trabajo para listado'!$AB$155:$AB$1048576,0),MATCH((CUADRO!L$5&amp;$E1055),'Hoja de Trabajo para listado'!$AB$151:$BA$151,0)),0)+IFERROR(INDEX('Hoja de Trabajo para listado'!$BC$155:$CB$1048576,MATCH($A1055,'Hoja de Trabajo para listado'!$BC$155:$BC$1048576,0),MATCH((CUADRO!L$5&amp;$E1055),'Hoja de Trabajo para listado'!$BC$151:$CB$151,0)),0)+IFERROR(INDEX('Hoja de Trabajo para listado'!$DE$153:$DG$274,MATCH($A1055,'Hoja de Trabajo para listado'!$DE$153:$DE$1048576,0),MATCH((CUADRO!L$5&amp;$E1055),'Hoja de Trabajo para listado'!$DE$151:$DG$151,0)),0)+IFERROR(INDEX('Hoja de Trabajo para listado'!$CD$155:$DC$1048576,MATCH($A1055,'Hoja de Trabajo para listado'!$CD$155:$CD$1048576,0),MATCH((CUADRO!L$5&amp;$E1055),'Hoja de Trabajo para listado'!$CD$151:$DC$151,0)),0)</f>
        <v>0</v>
      </c>
      <c r="M1055" s="255">
        <f ca="1">+IFERROR(INDEX('Hoja de Trabajo para listado'!$A$155:$Z$1048576,MATCH($A1055,'Hoja de Trabajo para listado'!$A$155:$A$1048576,0),MATCH((CUADRO!M$5&amp;$E1055),'Hoja de Trabajo para listado'!$A$151:$Z$151,0)),0)+IFERROR(INDEX('Hoja de Trabajo para listado'!$AB$155:$BA$1048576,MATCH($A1055,'Hoja de Trabajo para listado'!$AB$155:$AB$1048576,0),MATCH((CUADRO!M$5&amp;$E1055),'Hoja de Trabajo para listado'!$AB$151:$BA$151,0)),0)+IFERROR(INDEX('Hoja de Trabajo para listado'!$BC$155:$CB$1048576,MATCH($A1055,'Hoja de Trabajo para listado'!$BC$155:$BC$1048576,0),MATCH((CUADRO!M$5&amp;$E1055),'Hoja de Trabajo para listado'!$BC$151:$CB$151,0)),0)+IFERROR(INDEX('Hoja de Trabajo para listado'!$DE$153:$DG$274,MATCH($A1055,'Hoja de Trabajo para listado'!$DE$153:$DE$1048576,0),MATCH((CUADRO!M$5&amp;$E1055),'Hoja de Trabajo para listado'!$DE$151:$DG$151,0)),0)+IFERROR(INDEX('Hoja de Trabajo para listado'!$CD$155:$DC$1048576,MATCH($A1055,'Hoja de Trabajo para listado'!$CD$155:$CD$1048576,0),MATCH((CUADRO!M$5&amp;$E1055),'Hoja de Trabajo para listado'!$CD$151:$DC$151,0)),0)</f>
        <v>0</v>
      </c>
      <c r="N1055" s="255">
        <f ca="1">+IFERROR(INDEX('Hoja de Trabajo para listado'!$A$155:$Z$1048576,MATCH($A1055,'Hoja de Trabajo para listado'!$A$155:$A$1048576,0),MATCH((CUADRO!N$5&amp;$E1055),'Hoja de Trabajo para listado'!$A$151:$Z$151,0)),0)+IFERROR(INDEX('Hoja de Trabajo para listado'!$AB$155:$BA$1048576,MATCH($A1055,'Hoja de Trabajo para listado'!$AB$155:$AB$1048576,0),MATCH((CUADRO!N$5&amp;$E1055),'Hoja de Trabajo para listado'!$AB$151:$BA$151,0)),0)+IFERROR(INDEX('Hoja de Trabajo para listado'!$BC$155:$CB$1048576,MATCH($A1055,'Hoja de Trabajo para listado'!$BC$155:$BC$1048576,0),MATCH((CUADRO!N$5&amp;$E1055),'Hoja de Trabajo para listado'!$BC$151:$CB$151,0)),0)+IFERROR(INDEX('Hoja de Trabajo para listado'!$DE$153:$DG$274,MATCH($A1055,'Hoja de Trabajo para listado'!$DE$153:$DE$1048576,0),MATCH((CUADRO!N$5&amp;$E1055),'Hoja de Trabajo para listado'!$DE$151:$DG$151,0)),0)+IFERROR(INDEX('Hoja de Trabajo para listado'!$CD$155:$DC$1048576,MATCH($A1055,'Hoja de Trabajo para listado'!$CD$155:$CD$1048576,0),MATCH((CUADRO!N$5&amp;$E1055),'Hoja de Trabajo para listado'!$CD$151:$DC$151,0)),0)</f>
        <v>0</v>
      </c>
      <c r="O1055" s="255">
        <f ca="1">+IFERROR(INDEX('Hoja de Trabajo para listado'!$A$155:$Z$1048576,MATCH($A1055,'Hoja de Trabajo para listado'!$A$155:$A$1048576,0),MATCH((CUADRO!O$5&amp;$E1055),'Hoja de Trabajo para listado'!$A$151:$Z$151,0)),0)+IFERROR(INDEX('Hoja de Trabajo para listado'!$AB$155:$BA$1048576,MATCH($A1055,'Hoja de Trabajo para listado'!$AB$155:$AB$1048576,0),MATCH((CUADRO!O$5&amp;$E1055),'Hoja de Trabajo para listado'!$AB$151:$BA$151,0)),0)+IFERROR(INDEX('Hoja de Trabajo para listado'!$BC$155:$CB$1048576,MATCH($A1055,'Hoja de Trabajo para listado'!$BC$155:$BC$1048576,0),MATCH((CUADRO!O$5&amp;$E1055),'Hoja de Trabajo para listado'!$BC$151:$CB$151,0)),0)+IFERROR(INDEX('Hoja de Trabajo para listado'!$DE$153:$DG$274,MATCH($A1055,'Hoja de Trabajo para listado'!$DE$153:$DE$1048576,0),MATCH((CUADRO!O$5&amp;$E1055),'Hoja de Trabajo para listado'!$DE$151:$DG$151,0)),0)+IFERROR(INDEX('Hoja de Trabajo para listado'!$CD$155:$DC$1048576,MATCH($A1055,'Hoja de Trabajo para listado'!$CD$155:$CD$1048576,0),MATCH((CUADRO!O$5&amp;$E1055),'Hoja de Trabajo para listado'!$CD$151:$DC$151,0)),0)</f>
        <v>0</v>
      </c>
      <c r="P1055" s="255">
        <f ca="1">+IFERROR(INDEX('Hoja de Trabajo para listado'!$A$155:$Z$1048576,MATCH($A1055,'Hoja de Trabajo para listado'!$A$155:$A$1048576,0),MATCH((CUADRO!P$5&amp;$E1055),'Hoja de Trabajo para listado'!$A$151:$Z$151,0)),0)+IFERROR(INDEX('Hoja de Trabajo para listado'!$AB$155:$BA$1048576,MATCH($A1055,'Hoja de Trabajo para listado'!$AB$155:$AB$1048576,0),MATCH((CUADRO!P$5&amp;$E1055),'Hoja de Trabajo para listado'!$AB$151:$BA$151,0)),0)+IFERROR(INDEX('Hoja de Trabajo para listado'!$BC$155:$CB$1048576,MATCH($A1055,'Hoja de Trabajo para listado'!$BC$155:$BC$1048576,0),MATCH((CUADRO!P$5&amp;$E1055),'Hoja de Trabajo para listado'!$BC$151:$CB$151,0)),0)+IFERROR(INDEX('Hoja de Trabajo para listado'!$DE$153:$DG$274,MATCH($A1055,'Hoja de Trabajo para listado'!$DE$153:$DE$1048576,0),MATCH((CUADRO!P$5&amp;$E1055),'Hoja de Trabajo para listado'!$DE$151:$DG$151,0)),0)+IFERROR(INDEX('Hoja de Trabajo para listado'!$CD$155:$DC$1048576,MATCH($A1055,'Hoja de Trabajo para listado'!$CD$155:$CD$1048576,0),MATCH((CUADRO!P$5&amp;$E1055),'Hoja de Trabajo para listado'!$CD$151:$DC$151,0)),0)</f>
        <v>0</v>
      </c>
      <c r="Q1055" s="255">
        <f ca="1">+IFERROR(INDEX('Hoja de Trabajo para listado'!$A$155:$Z$1048576,MATCH($A1055,'Hoja de Trabajo para listado'!$A$155:$A$1048576,0),MATCH((CUADRO!Q$5&amp;$E1055),'Hoja de Trabajo para listado'!$A$151:$Z$151,0)),0)+IFERROR(INDEX('Hoja de Trabajo para listado'!$AB$155:$BA$1048576,MATCH($A1055,'Hoja de Trabajo para listado'!$AB$155:$AB$1048576,0),MATCH((CUADRO!Q$5&amp;$E1055),'Hoja de Trabajo para listado'!$AB$151:$BA$151,0)),0)+IFERROR(INDEX('Hoja de Trabajo para listado'!$BC$155:$CB$1048576,MATCH($A1055,'Hoja de Trabajo para listado'!$BC$155:$BC$1048576,0),MATCH((CUADRO!Q$5&amp;$E1055),'Hoja de Trabajo para listado'!$BC$151:$CB$151,0)),0)+IFERROR(INDEX('Hoja de Trabajo para listado'!$DE$153:$DG$274,MATCH($A1055,'Hoja de Trabajo para listado'!$DE$153:$DE$1048576,0),MATCH((CUADRO!Q$5&amp;$E1055),'Hoja de Trabajo para listado'!$DE$151:$DG$151,0)),0)+IFERROR(INDEX('Hoja de Trabajo para listado'!$CD$155:$DC$1048576,MATCH($A1055,'Hoja de Trabajo para listado'!$CD$155:$CD$1048576,0),MATCH((CUADRO!Q$5&amp;$E1055),'Hoja de Trabajo para listado'!$CD$151:$DC$151,0)),0)</f>
        <v>0</v>
      </c>
      <c r="R1055" s="255">
        <f t="shared" ca="1" si="32"/>
        <v>0</v>
      </c>
      <c r="S1055" s="262">
        <f ca="1">+R1054+R1055</f>
        <v>0</v>
      </c>
      <c r="T1055" s="255">
        <f ca="1">+S1055</f>
        <v>0</v>
      </c>
      <c r="U1055" s="254">
        <f t="shared" si="33"/>
        <v>2</v>
      </c>
      <c r="V1055" s="362" t="str">
        <f>+VLOOKUP(A1055,bd_lista!$A$3:$E$590,5,FALSE)</f>
        <v>Gobiernos Autónomos Indígenas Originarias Campesinas</v>
      </c>
      <c r="W1055" s="362"/>
      <c r="X1055" s="254">
        <f>+VLOOKUP(A1055,[2]Sheet1!$A$13:$D$744,4,FALSE)</f>
        <v>0</v>
      </c>
      <c r="Y1055" s="254" t="e">
        <f>+VLOOKUP(X1055,bd_lista!$A$3:$C$590,3,FALSE)</f>
        <v>#N/A</v>
      </c>
      <c r="Z1055" s="314"/>
      <c r="AA1055" s="315"/>
    </row>
    <row r="1056" spans="1:27" customFormat="1" ht="15" hidden="1" customHeight="1">
      <c r="A1056" s="32">
        <v>3401</v>
      </c>
      <c r="B1056" s="306">
        <f>+A1056</f>
        <v>3401</v>
      </c>
      <c r="C1056" s="259" t="str">
        <f>+VLOOKUP(A1056,bd_lista!$A$3:$C$590,3,FALSE)</f>
        <v>GAIOC de la Nación Originaria Uru Chipaya</v>
      </c>
      <c r="D1056" s="361" t="str">
        <f>+C1056</f>
        <v>GAIOC de la Nación Originaria Uru Chipaya</v>
      </c>
      <c r="E1056" s="254" t="s">
        <v>1313</v>
      </c>
      <c r="F1056" s="255">
        <f ca="1">+IFERROR(INDEX('Hoja de Trabajo para listado'!$A$155:$Z$1048576,MATCH($A1056,'Hoja de Trabajo para listado'!$A$155:$A$1048576,0),MATCH((CUADRO!F$5&amp;$E1056),'Hoja de Trabajo para listado'!$A$151:$Z$151,0)),0)+IFERROR(INDEX('Hoja de Trabajo para listado'!$AB$155:$BA$1048576,MATCH($A1056,'Hoja de Trabajo para listado'!$AB$155:$AB$1048576,0),MATCH((CUADRO!F$5&amp;$E1056),'Hoja de Trabajo para listado'!$AB$151:$BA$151,0)),0)+IFERROR(INDEX('Hoja de Trabajo para listado'!$BC$155:$CB$1048576,MATCH($A1056,'Hoja de Trabajo para listado'!$BC$155:$BC$1048576,0),MATCH((CUADRO!F$5&amp;$E1056),'Hoja de Trabajo para listado'!$BC$151:$CB$151,0)),0)+IFERROR(INDEX('Hoja de Trabajo para listado'!$DE$153:$DG$274,MATCH($A1056,'Hoja de Trabajo para listado'!$DE$153:$DE$1048576,0),MATCH((CUADRO!F$5&amp;$E1056),'Hoja de Trabajo para listado'!$DE$151:$DG$151,0)),0)+IFERROR(INDEX('Hoja de Trabajo para listado'!$CD$155:$DC$1048576,MATCH($A1056,'Hoja de Trabajo para listado'!$CD$155:$CD$1048576,0),MATCH((CUADRO!F$5&amp;$E1056),'Hoja de Trabajo para listado'!$CD$151:$DC$151,0)),0)</f>
        <v>0</v>
      </c>
      <c r="G1056" s="255">
        <f ca="1">+IFERROR(INDEX('Hoja de Trabajo para listado'!$A$155:$Z$1048576,MATCH($A1056,'Hoja de Trabajo para listado'!$A$155:$A$1048576,0),MATCH((CUADRO!G$5&amp;$E1056),'Hoja de Trabajo para listado'!$A$151:$Z$151,0)),0)+IFERROR(INDEX('Hoja de Trabajo para listado'!$AB$155:$BA$1048576,MATCH($A1056,'Hoja de Trabajo para listado'!$AB$155:$AB$1048576,0),MATCH((CUADRO!G$5&amp;$E1056),'Hoja de Trabajo para listado'!$AB$151:$BA$151,0)),0)+IFERROR(INDEX('Hoja de Trabajo para listado'!$BC$155:$CB$1048576,MATCH($A1056,'Hoja de Trabajo para listado'!$BC$155:$BC$1048576,0),MATCH((CUADRO!G$5&amp;$E1056),'Hoja de Trabajo para listado'!$BC$151:$CB$151,0)),0)+IFERROR(INDEX('Hoja de Trabajo para listado'!$DE$153:$DG$274,MATCH($A1056,'Hoja de Trabajo para listado'!$DE$153:$DE$1048576,0),MATCH((CUADRO!G$5&amp;$E1056),'Hoja de Trabajo para listado'!$DE$151:$DG$151,0)),0)+IFERROR(INDEX('Hoja de Trabajo para listado'!$CD$155:$DC$1048576,MATCH($A1056,'Hoja de Trabajo para listado'!$CD$155:$CD$1048576,0),MATCH((CUADRO!G$5&amp;$E1056),'Hoja de Trabajo para listado'!$CD$151:$DC$151,0)),0)</f>
        <v>0</v>
      </c>
      <c r="H1056" s="255">
        <f ca="1">+IFERROR(INDEX('Hoja de Trabajo para listado'!$A$155:$Z$1048576,MATCH($A1056,'Hoja de Trabajo para listado'!$A$155:$A$1048576,0),MATCH((CUADRO!H$5&amp;$E1056),'Hoja de Trabajo para listado'!$A$151:$Z$151,0)),0)+IFERROR(INDEX('Hoja de Trabajo para listado'!$AB$155:$BA$1048576,MATCH($A1056,'Hoja de Trabajo para listado'!$AB$155:$AB$1048576,0),MATCH((CUADRO!H$5&amp;$E1056),'Hoja de Trabajo para listado'!$AB$151:$BA$151,0)),0)+IFERROR(INDEX('Hoja de Trabajo para listado'!$BC$155:$CB$1048576,MATCH($A1056,'Hoja de Trabajo para listado'!$BC$155:$BC$1048576,0),MATCH((CUADRO!H$5&amp;$E1056),'Hoja de Trabajo para listado'!$BC$151:$CB$151,0)),0)+IFERROR(INDEX('Hoja de Trabajo para listado'!$DE$153:$DG$274,MATCH($A1056,'Hoja de Trabajo para listado'!$DE$153:$DE$1048576,0),MATCH((CUADRO!H$5&amp;$E1056),'Hoja de Trabajo para listado'!$DE$151:$DG$151,0)),0)+IFERROR(INDEX('Hoja de Trabajo para listado'!$CD$155:$DC$1048576,MATCH($A1056,'Hoja de Trabajo para listado'!$CD$155:$CD$1048576,0),MATCH((CUADRO!H$5&amp;$E1056),'Hoja de Trabajo para listado'!$CD$151:$DC$151,0)),0)</f>
        <v>0</v>
      </c>
      <c r="I1056" s="255">
        <f ca="1">+IFERROR(INDEX('Hoja de Trabajo para listado'!$A$155:$Z$1048576,MATCH($A1056,'Hoja de Trabajo para listado'!$A$155:$A$1048576,0),MATCH((CUADRO!I$5&amp;$E1056),'Hoja de Trabajo para listado'!$A$151:$Z$151,0)),0)+IFERROR(INDEX('Hoja de Trabajo para listado'!$AB$155:$BA$1048576,MATCH($A1056,'Hoja de Trabajo para listado'!$AB$155:$AB$1048576,0),MATCH((CUADRO!I$5&amp;$E1056),'Hoja de Trabajo para listado'!$AB$151:$BA$151,0)),0)+IFERROR(INDEX('Hoja de Trabajo para listado'!$BC$155:$CB$1048576,MATCH($A1056,'Hoja de Trabajo para listado'!$BC$155:$BC$1048576,0),MATCH((CUADRO!I$5&amp;$E1056),'Hoja de Trabajo para listado'!$BC$151:$CB$151,0)),0)+IFERROR(INDEX('Hoja de Trabajo para listado'!$DE$153:$DG$274,MATCH($A1056,'Hoja de Trabajo para listado'!$DE$153:$DE$1048576,0),MATCH((CUADRO!I$5&amp;$E1056),'Hoja de Trabajo para listado'!$DE$151:$DG$151,0)),0)+IFERROR(INDEX('Hoja de Trabajo para listado'!$CD$155:$DC$1048576,MATCH($A1056,'Hoja de Trabajo para listado'!$CD$155:$CD$1048576,0),MATCH((CUADRO!I$5&amp;$E1056),'Hoja de Trabajo para listado'!$CD$151:$DC$151,0)),0)</f>
        <v>0</v>
      </c>
      <c r="J1056" s="255">
        <f ca="1">+IFERROR(INDEX('Hoja de Trabajo para listado'!$A$155:$Z$1048576,MATCH($A1056,'Hoja de Trabajo para listado'!$A$155:$A$1048576,0),MATCH((CUADRO!J$5&amp;$E1056),'Hoja de Trabajo para listado'!$A$151:$Z$151,0)),0)+IFERROR(INDEX('Hoja de Trabajo para listado'!$AB$155:$BA$1048576,MATCH($A1056,'Hoja de Trabajo para listado'!$AB$155:$AB$1048576,0),MATCH((CUADRO!J$5&amp;$E1056),'Hoja de Trabajo para listado'!$AB$151:$BA$151,0)),0)+IFERROR(INDEX('Hoja de Trabajo para listado'!$BC$155:$CB$1048576,MATCH($A1056,'Hoja de Trabajo para listado'!$BC$155:$BC$1048576,0),MATCH((CUADRO!J$5&amp;$E1056),'Hoja de Trabajo para listado'!$BC$151:$CB$151,0)),0)+IFERROR(INDEX('Hoja de Trabajo para listado'!$DE$153:$DG$274,MATCH($A1056,'Hoja de Trabajo para listado'!$DE$153:$DE$1048576,0),MATCH((CUADRO!J$5&amp;$E1056),'Hoja de Trabajo para listado'!$DE$151:$DG$151,0)),0)+IFERROR(INDEX('Hoja de Trabajo para listado'!$CD$155:$DC$1048576,MATCH($A1056,'Hoja de Trabajo para listado'!$CD$155:$CD$1048576,0),MATCH((CUADRO!J$5&amp;$E1056),'Hoja de Trabajo para listado'!$CD$151:$DC$151,0)),0)</f>
        <v>0</v>
      </c>
      <c r="K1056" s="255">
        <f ca="1">+IFERROR(INDEX('Hoja de Trabajo para listado'!$A$155:$Z$1048576,MATCH($A1056,'Hoja de Trabajo para listado'!$A$155:$A$1048576,0),MATCH((CUADRO!K$5&amp;$E1056),'Hoja de Trabajo para listado'!$A$151:$Z$151,0)),0)+IFERROR(INDEX('Hoja de Trabajo para listado'!$AB$155:$BA$1048576,MATCH($A1056,'Hoja de Trabajo para listado'!$AB$155:$AB$1048576,0),MATCH((CUADRO!K$5&amp;$E1056),'Hoja de Trabajo para listado'!$AB$151:$BA$151,0)),0)+IFERROR(INDEX('Hoja de Trabajo para listado'!$BC$155:$CB$1048576,MATCH($A1056,'Hoja de Trabajo para listado'!$BC$155:$BC$1048576,0),MATCH((CUADRO!K$5&amp;$E1056),'Hoja de Trabajo para listado'!$BC$151:$CB$151,0)),0)+IFERROR(INDEX('Hoja de Trabajo para listado'!$DE$153:$DG$274,MATCH($A1056,'Hoja de Trabajo para listado'!$DE$153:$DE$1048576,0),MATCH((CUADRO!K$5&amp;$E1056),'Hoja de Trabajo para listado'!$DE$151:$DG$151,0)),0)+IFERROR(INDEX('Hoja de Trabajo para listado'!$CD$155:$DC$1048576,MATCH($A1056,'Hoja de Trabajo para listado'!$CD$155:$CD$1048576,0),MATCH((CUADRO!K$5&amp;$E1056),'Hoja de Trabajo para listado'!$CD$151:$DC$151,0)),0)</f>
        <v>0</v>
      </c>
      <c r="L1056" s="255">
        <f ca="1">+IFERROR(INDEX('Hoja de Trabajo para listado'!$A$155:$Z$1048576,MATCH($A1056,'Hoja de Trabajo para listado'!$A$155:$A$1048576,0),MATCH((CUADRO!L$5&amp;$E1056),'Hoja de Trabajo para listado'!$A$151:$Z$151,0)),0)+IFERROR(INDEX('Hoja de Trabajo para listado'!$AB$155:$BA$1048576,MATCH($A1056,'Hoja de Trabajo para listado'!$AB$155:$AB$1048576,0),MATCH((CUADRO!L$5&amp;$E1056),'Hoja de Trabajo para listado'!$AB$151:$BA$151,0)),0)+IFERROR(INDEX('Hoja de Trabajo para listado'!$BC$155:$CB$1048576,MATCH($A1056,'Hoja de Trabajo para listado'!$BC$155:$BC$1048576,0),MATCH((CUADRO!L$5&amp;$E1056),'Hoja de Trabajo para listado'!$BC$151:$CB$151,0)),0)+IFERROR(INDEX('Hoja de Trabajo para listado'!$DE$153:$DG$274,MATCH($A1056,'Hoja de Trabajo para listado'!$DE$153:$DE$1048576,0),MATCH((CUADRO!L$5&amp;$E1056),'Hoja de Trabajo para listado'!$DE$151:$DG$151,0)),0)+IFERROR(INDEX('Hoja de Trabajo para listado'!$CD$155:$DC$1048576,MATCH($A1056,'Hoja de Trabajo para listado'!$CD$155:$CD$1048576,0),MATCH((CUADRO!L$5&amp;$E1056),'Hoja de Trabajo para listado'!$CD$151:$DC$151,0)),0)</f>
        <v>0</v>
      </c>
      <c r="M1056" s="255">
        <f ca="1">+IFERROR(INDEX('Hoja de Trabajo para listado'!$A$155:$Z$1048576,MATCH($A1056,'Hoja de Trabajo para listado'!$A$155:$A$1048576,0),MATCH((CUADRO!M$5&amp;$E1056),'Hoja de Trabajo para listado'!$A$151:$Z$151,0)),0)+IFERROR(INDEX('Hoja de Trabajo para listado'!$AB$155:$BA$1048576,MATCH($A1056,'Hoja de Trabajo para listado'!$AB$155:$AB$1048576,0),MATCH((CUADRO!M$5&amp;$E1056),'Hoja de Trabajo para listado'!$AB$151:$BA$151,0)),0)+IFERROR(INDEX('Hoja de Trabajo para listado'!$BC$155:$CB$1048576,MATCH($A1056,'Hoja de Trabajo para listado'!$BC$155:$BC$1048576,0),MATCH((CUADRO!M$5&amp;$E1056),'Hoja de Trabajo para listado'!$BC$151:$CB$151,0)),0)+IFERROR(INDEX('Hoja de Trabajo para listado'!$DE$153:$DG$274,MATCH($A1056,'Hoja de Trabajo para listado'!$DE$153:$DE$1048576,0),MATCH((CUADRO!M$5&amp;$E1056),'Hoja de Trabajo para listado'!$DE$151:$DG$151,0)),0)+IFERROR(INDEX('Hoja de Trabajo para listado'!$CD$155:$DC$1048576,MATCH($A1056,'Hoja de Trabajo para listado'!$CD$155:$CD$1048576,0),MATCH((CUADRO!M$5&amp;$E1056),'Hoja de Trabajo para listado'!$CD$151:$DC$151,0)),0)</f>
        <v>0</v>
      </c>
      <c r="N1056" s="255">
        <f ca="1">+IFERROR(INDEX('Hoja de Trabajo para listado'!$A$155:$Z$1048576,MATCH($A1056,'Hoja de Trabajo para listado'!$A$155:$A$1048576,0),MATCH((CUADRO!N$5&amp;$E1056),'Hoja de Trabajo para listado'!$A$151:$Z$151,0)),0)+IFERROR(INDEX('Hoja de Trabajo para listado'!$AB$155:$BA$1048576,MATCH($A1056,'Hoja de Trabajo para listado'!$AB$155:$AB$1048576,0),MATCH((CUADRO!N$5&amp;$E1056),'Hoja de Trabajo para listado'!$AB$151:$BA$151,0)),0)+IFERROR(INDEX('Hoja de Trabajo para listado'!$BC$155:$CB$1048576,MATCH($A1056,'Hoja de Trabajo para listado'!$BC$155:$BC$1048576,0),MATCH((CUADRO!N$5&amp;$E1056),'Hoja de Trabajo para listado'!$BC$151:$CB$151,0)),0)+IFERROR(INDEX('Hoja de Trabajo para listado'!$DE$153:$DG$274,MATCH($A1056,'Hoja de Trabajo para listado'!$DE$153:$DE$1048576,0),MATCH((CUADRO!N$5&amp;$E1056),'Hoja de Trabajo para listado'!$DE$151:$DG$151,0)),0)+IFERROR(INDEX('Hoja de Trabajo para listado'!$CD$155:$DC$1048576,MATCH($A1056,'Hoja de Trabajo para listado'!$CD$155:$CD$1048576,0),MATCH((CUADRO!N$5&amp;$E1056),'Hoja de Trabajo para listado'!$CD$151:$DC$151,0)),0)</f>
        <v>0</v>
      </c>
      <c r="O1056" s="255">
        <f ca="1">+IFERROR(INDEX('Hoja de Trabajo para listado'!$A$155:$Z$1048576,MATCH($A1056,'Hoja de Trabajo para listado'!$A$155:$A$1048576,0),MATCH((CUADRO!O$5&amp;$E1056),'Hoja de Trabajo para listado'!$A$151:$Z$151,0)),0)+IFERROR(INDEX('Hoja de Trabajo para listado'!$AB$155:$BA$1048576,MATCH($A1056,'Hoja de Trabajo para listado'!$AB$155:$AB$1048576,0),MATCH((CUADRO!O$5&amp;$E1056),'Hoja de Trabajo para listado'!$AB$151:$BA$151,0)),0)+IFERROR(INDEX('Hoja de Trabajo para listado'!$BC$155:$CB$1048576,MATCH($A1056,'Hoja de Trabajo para listado'!$BC$155:$BC$1048576,0),MATCH((CUADRO!O$5&amp;$E1056),'Hoja de Trabajo para listado'!$BC$151:$CB$151,0)),0)+IFERROR(INDEX('Hoja de Trabajo para listado'!$DE$153:$DG$274,MATCH($A1056,'Hoja de Trabajo para listado'!$DE$153:$DE$1048576,0),MATCH((CUADRO!O$5&amp;$E1056),'Hoja de Trabajo para listado'!$DE$151:$DG$151,0)),0)+IFERROR(INDEX('Hoja de Trabajo para listado'!$CD$155:$DC$1048576,MATCH($A1056,'Hoja de Trabajo para listado'!$CD$155:$CD$1048576,0),MATCH((CUADRO!O$5&amp;$E1056),'Hoja de Trabajo para listado'!$CD$151:$DC$151,0)),0)</f>
        <v>0</v>
      </c>
      <c r="P1056" s="255">
        <f ca="1">+IFERROR(INDEX('Hoja de Trabajo para listado'!$A$155:$Z$1048576,MATCH($A1056,'Hoja de Trabajo para listado'!$A$155:$A$1048576,0),MATCH((CUADRO!P$5&amp;$E1056),'Hoja de Trabajo para listado'!$A$151:$Z$151,0)),0)+IFERROR(INDEX('Hoja de Trabajo para listado'!$AB$155:$BA$1048576,MATCH($A1056,'Hoja de Trabajo para listado'!$AB$155:$AB$1048576,0),MATCH((CUADRO!P$5&amp;$E1056),'Hoja de Trabajo para listado'!$AB$151:$BA$151,0)),0)+IFERROR(INDEX('Hoja de Trabajo para listado'!$BC$155:$CB$1048576,MATCH($A1056,'Hoja de Trabajo para listado'!$BC$155:$BC$1048576,0),MATCH((CUADRO!P$5&amp;$E1056),'Hoja de Trabajo para listado'!$BC$151:$CB$151,0)),0)+IFERROR(INDEX('Hoja de Trabajo para listado'!$DE$153:$DG$274,MATCH($A1056,'Hoja de Trabajo para listado'!$DE$153:$DE$1048576,0),MATCH((CUADRO!P$5&amp;$E1056),'Hoja de Trabajo para listado'!$DE$151:$DG$151,0)),0)+IFERROR(INDEX('Hoja de Trabajo para listado'!$CD$155:$DC$1048576,MATCH($A1056,'Hoja de Trabajo para listado'!$CD$155:$CD$1048576,0),MATCH((CUADRO!P$5&amp;$E1056),'Hoja de Trabajo para listado'!$CD$151:$DC$151,0)),0)</f>
        <v>0</v>
      </c>
      <c r="Q1056" s="255">
        <f ca="1">+IFERROR(INDEX('Hoja de Trabajo para listado'!$A$155:$Z$1048576,MATCH($A1056,'Hoja de Trabajo para listado'!$A$155:$A$1048576,0),MATCH((CUADRO!Q$5&amp;$E1056),'Hoja de Trabajo para listado'!$A$151:$Z$151,0)),0)+IFERROR(INDEX('Hoja de Trabajo para listado'!$AB$155:$BA$1048576,MATCH($A1056,'Hoja de Trabajo para listado'!$AB$155:$AB$1048576,0),MATCH((CUADRO!Q$5&amp;$E1056),'Hoja de Trabajo para listado'!$AB$151:$BA$151,0)),0)+IFERROR(INDEX('Hoja de Trabajo para listado'!$BC$155:$CB$1048576,MATCH($A1056,'Hoja de Trabajo para listado'!$BC$155:$BC$1048576,0),MATCH((CUADRO!Q$5&amp;$E1056),'Hoja de Trabajo para listado'!$BC$151:$CB$151,0)),0)+IFERROR(INDEX('Hoja de Trabajo para listado'!$DE$153:$DG$274,MATCH($A1056,'Hoja de Trabajo para listado'!$DE$153:$DE$1048576,0),MATCH((CUADRO!Q$5&amp;$E1056),'Hoja de Trabajo para listado'!$DE$151:$DG$151,0)),0)+IFERROR(INDEX('Hoja de Trabajo para listado'!$CD$155:$DC$1048576,MATCH($A1056,'Hoja de Trabajo para listado'!$CD$155:$CD$1048576,0),MATCH((CUADRO!Q$5&amp;$E1056),'Hoja de Trabajo para listado'!$CD$151:$DC$151,0)),0)</f>
        <v>0</v>
      </c>
      <c r="R1056" s="255">
        <f t="shared" ca="1" si="32"/>
        <v>0</v>
      </c>
      <c r="S1056" s="262"/>
      <c r="T1056" s="255">
        <f ca="1">+T1057</f>
        <v>0</v>
      </c>
      <c r="U1056" s="254">
        <f t="shared" si="33"/>
        <v>1</v>
      </c>
      <c r="V1056" s="362" t="str">
        <f>+VLOOKUP(A1056,bd_lista!$A$3:$E$590,5,FALSE)</f>
        <v>Gobiernos Autónomos Indígenas Originarias Campesinas</v>
      </c>
      <c r="W1056" s="361" t="str">
        <f>+V1056</f>
        <v>Gobiernos Autónomos Indígenas Originarias Campesinas</v>
      </c>
      <c r="X1056" s="254">
        <f>+VLOOKUP(A1056,[2]Sheet1!$A$13:$D$744,4,FALSE)</f>
        <v>0</v>
      </c>
      <c r="Y1056" s="254" t="e">
        <f>+VLOOKUP(X1056,bd_lista!$A$3:$C$590,3,FALSE)</f>
        <v>#N/A</v>
      </c>
      <c r="Z1056" s="316">
        <f>+X1056</f>
        <v>0</v>
      </c>
      <c r="AA1056" s="317" t="e">
        <f>+Y1056</f>
        <v>#N/A</v>
      </c>
    </row>
    <row r="1057" spans="1:27" customFormat="1" ht="15" hidden="1" customHeight="1">
      <c r="A1057" s="32">
        <v>3401</v>
      </c>
      <c r="B1057" s="307"/>
      <c r="C1057" s="259" t="str">
        <f>+VLOOKUP(A1057,bd_lista!$A$3:$C$590,3,FALSE)</f>
        <v>GAIOC de la Nación Originaria Uru Chipaya</v>
      </c>
      <c r="D1057" s="362"/>
      <c r="E1057" s="256" t="s">
        <v>1314</v>
      </c>
      <c r="F1057" s="255">
        <f ca="1">+IFERROR(INDEX('Hoja de Trabajo para listado'!$A$155:$Z$1048576,MATCH($A1057,'Hoja de Trabajo para listado'!$A$155:$A$1048576,0),MATCH((CUADRO!F$5&amp;$E1057),'Hoja de Trabajo para listado'!$A$151:$Z$151,0)),0)+IFERROR(INDEX('Hoja de Trabajo para listado'!$AB$155:$BA$1048576,MATCH($A1057,'Hoja de Trabajo para listado'!$AB$155:$AB$1048576,0),MATCH((CUADRO!F$5&amp;$E1057),'Hoja de Trabajo para listado'!$AB$151:$BA$151,0)),0)+IFERROR(INDEX('Hoja de Trabajo para listado'!$BC$155:$CB$1048576,MATCH($A1057,'Hoja de Trabajo para listado'!$BC$155:$BC$1048576,0),MATCH((CUADRO!F$5&amp;$E1057),'Hoja de Trabajo para listado'!$BC$151:$CB$151,0)),0)+IFERROR(INDEX('Hoja de Trabajo para listado'!$DE$153:$DG$274,MATCH($A1057,'Hoja de Trabajo para listado'!$DE$153:$DE$1048576,0),MATCH((CUADRO!F$5&amp;$E1057),'Hoja de Trabajo para listado'!$DE$151:$DG$151,0)),0)+IFERROR(INDEX('Hoja de Trabajo para listado'!$CD$155:$DC$1048576,MATCH($A1057,'Hoja de Trabajo para listado'!$CD$155:$CD$1048576,0),MATCH((CUADRO!F$5&amp;$E1057),'Hoja de Trabajo para listado'!$CD$151:$DC$151,0)),0)</f>
        <v>0</v>
      </c>
      <c r="G1057" s="255">
        <f ca="1">+IFERROR(INDEX('Hoja de Trabajo para listado'!$A$155:$Z$1048576,MATCH($A1057,'Hoja de Trabajo para listado'!$A$155:$A$1048576,0),MATCH((CUADRO!G$5&amp;$E1057),'Hoja de Trabajo para listado'!$A$151:$Z$151,0)),0)+IFERROR(INDEX('Hoja de Trabajo para listado'!$AB$155:$BA$1048576,MATCH($A1057,'Hoja de Trabajo para listado'!$AB$155:$AB$1048576,0),MATCH((CUADRO!G$5&amp;$E1057),'Hoja de Trabajo para listado'!$AB$151:$BA$151,0)),0)+IFERROR(INDEX('Hoja de Trabajo para listado'!$BC$155:$CB$1048576,MATCH($A1057,'Hoja de Trabajo para listado'!$BC$155:$BC$1048576,0),MATCH((CUADRO!G$5&amp;$E1057),'Hoja de Trabajo para listado'!$BC$151:$CB$151,0)),0)+IFERROR(INDEX('Hoja de Trabajo para listado'!$DE$153:$DG$274,MATCH($A1057,'Hoja de Trabajo para listado'!$DE$153:$DE$1048576,0),MATCH((CUADRO!G$5&amp;$E1057),'Hoja de Trabajo para listado'!$DE$151:$DG$151,0)),0)+IFERROR(INDEX('Hoja de Trabajo para listado'!$CD$155:$DC$1048576,MATCH($A1057,'Hoja de Trabajo para listado'!$CD$155:$CD$1048576,0),MATCH((CUADRO!G$5&amp;$E1057),'Hoja de Trabajo para listado'!$CD$151:$DC$151,0)),0)</f>
        <v>0</v>
      </c>
      <c r="H1057" s="255">
        <f ca="1">+IFERROR(INDEX('Hoja de Trabajo para listado'!$A$155:$Z$1048576,MATCH($A1057,'Hoja de Trabajo para listado'!$A$155:$A$1048576,0),MATCH((CUADRO!H$5&amp;$E1057),'Hoja de Trabajo para listado'!$A$151:$Z$151,0)),0)+IFERROR(INDEX('Hoja de Trabajo para listado'!$AB$155:$BA$1048576,MATCH($A1057,'Hoja de Trabajo para listado'!$AB$155:$AB$1048576,0),MATCH((CUADRO!H$5&amp;$E1057),'Hoja de Trabajo para listado'!$AB$151:$BA$151,0)),0)+IFERROR(INDEX('Hoja de Trabajo para listado'!$BC$155:$CB$1048576,MATCH($A1057,'Hoja de Trabajo para listado'!$BC$155:$BC$1048576,0),MATCH((CUADRO!H$5&amp;$E1057),'Hoja de Trabajo para listado'!$BC$151:$CB$151,0)),0)+IFERROR(INDEX('Hoja de Trabajo para listado'!$DE$153:$DG$274,MATCH($A1057,'Hoja de Trabajo para listado'!$DE$153:$DE$1048576,0),MATCH((CUADRO!H$5&amp;$E1057),'Hoja de Trabajo para listado'!$DE$151:$DG$151,0)),0)+IFERROR(INDEX('Hoja de Trabajo para listado'!$CD$155:$DC$1048576,MATCH($A1057,'Hoja de Trabajo para listado'!$CD$155:$CD$1048576,0),MATCH((CUADRO!H$5&amp;$E1057),'Hoja de Trabajo para listado'!$CD$151:$DC$151,0)),0)</f>
        <v>0</v>
      </c>
      <c r="I1057" s="255">
        <f ca="1">+IFERROR(INDEX('Hoja de Trabajo para listado'!$A$155:$Z$1048576,MATCH($A1057,'Hoja de Trabajo para listado'!$A$155:$A$1048576,0),MATCH((CUADRO!I$5&amp;$E1057),'Hoja de Trabajo para listado'!$A$151:$Z$151,0)),0)+IFERROR(INDEX('Hoja de Trabajo para listado'!$AB$155:$BA$1048576,MATCH($A1057,'Hoja de Trabajo para listado'!$AB$155:$AB$1048576,0),MATCH((CUADRO!I$5&amp;$E1057),'Hoja de Trabajo para listado'!$AB$151:$BA$151,0)),0)+IFERROR(INDEX('Hoja de Trabajo para listado'!$BC$155:$CB$1048576,MATCH($A1057,'Hoja de Trabajo para listado'!$BC$155:$BC$1048576,0),MATCH((CUADRO!I$5&amp;$E1057),'Hoja de Trabajo para listado'!$BC$151:$CB$151,0)),0)+IFERROR(INDEX('Hoja de Trabajo para listado'!$DE$153:$DG$274,MATCH($A1057,'Hoja de Trabajo para listado'!$DE$153:$DE$1048576,0),MATCH((CUADRO!I$5&amp;$E1057),'Hoja de Trabajo para listado'!$DE$151:$DG$151,0)),0)+IFERROR(INDEX('Hoja de Trabajo para listado'!$CD$155:$DC$1048576,MATCH($A1057,'Hoja de Trabajo para listado'!$CD$155:$CD$1048576,0),MATCH((CUADRO!I$5&amp;$E1057),'Hoja de Trabajo para listado'!$CD$151:$DC$151,0)),0)</f>
        <v>0</v>
      </c>
      <c r="J1057" s="255">
        <f ca="1">+IFERROR(INDEX('Hoja de Trabajo para listado'!$A$155:$Z$1048576,MATCH($A1057,'Hoja de Trabajo para listado'!$A$155:$A$1048576,0),MATCH((CUADRO!J$5&amp;$E1057),'Hoja de Trabajo para listado'!$A$151:$Z$151,0)),0)+IFERROR(INDEX('Hoja de Trabajo para listado'!$AB$155:$BA$1048576,MATCH($A1057,'Hoja de Trabajo para listado'!$AB$155:$AB$1048576,0),MATCH((CUADRO!J$5&amp;$E1057),'Hoja de Trabajo para listado'!$AB$151:$BA$151,0)),0)+IFERROR(INDEX('Hoja de Trabajo para listado'!$BC$155:$CB$1048576,MATCH($A1057,'Hoja de Trabajo para listado'!$BC$155:$BC$1048576,0),MATCH((CUADRO!J$5&amp;$E1057),'Hoja de Trabajo para listado'!$BC$151:$CB$151,0)),0)+IFERROR(INDEX('Hoja de Trabajo para listado'!$DE$153:$DG$274,MATCH($A1057,'Hoja de Trabajo para listado'!$DE$153:$DE$1048576,0),MATCH((CUADRO!J$5&amp;$E1057),'Hoja de Trabajo para listado'!$DE$151:$DG$151,0)),0)+IFERROR(INDEX('Hoja de Trabajo para listado'!$CD$155:$DC$1048576,MATCH($A1057,'Hoja de Trabajo para listado'!$CD$155:$CD$1048576,0),MATCH((CUADRO!J$5&amp;$E1057),'Hoja de Trabajo para listado'!$CD$151:$DC$151,0)),0)</f>
        <v>0</v>
      </c>
      <c r="K1057" s="255">
        <f ca="1">+IFERROR(INDEX('Hoja de Trabajo para listado'!$A$155:$Z$1048576,MATCH($A1057,'Hoja de Trabajo para listado'!$A$155:$A$1048576,0),MATCH((CUADRO!K$5&amp;$E1057),'Hoja de Trabajo para listado'!$A$151:$Z$151,0)),0)+IFERROR(INDEX('Hoja de Trabajo para listado'!$AB$155:$BA$1048576,MATCH($A1057,'Hoja de Trabajo para listado'!$AB$155:$AB$1048576,0),MATCH((CUADRO!K$5&amp;$E1057),'Hoja de Trabajo para listado'!$AB$151:$BA$151,0)),0)+IFERROR(INDEX('Hoja de Trabajo para listado'!$BC$155:$CB$1048576,MATCH($A1057,'Hoja de Trabajo para listado'!$BC$155:$BC$1048576,0),MATCH((CUADRO!K$5&amp;$E1057),'Hoja de Trabajo para listado'!$BC$151:$CB$151,0)),0)+IFERROR(INDEX('Hoja de Trabajo para listado'!$DE$153:$DG$274,MATCH($A1057,'Hoja de Trabajo para listado'!$DE$153:$DE$1048576,0),MATCH((CUADRO!K$5&amp;$E1057),'Hoja de Trabajo para listado'!$DE$151:$DG$151,0)),0)+IFERROR(INDEX('Hoja de Trabajo para listado'!$CD$155:$DC$1048576,MATCH($A1057,'Hoja de Trabajo para listado'!$CD$155:$CD$1048576,0),MATCH((CUADRO!K$5&amp;$E1057),'Hoja de Trabajo para listado'!$CD$151:$DC$151,0)),0)</f>
        <v>0</v>
      </c>
      <c r="L1057" s="255">
        <f ca="1">+IFERROR(INDEX('Hoja de Trabajo para listado'!$A$155:$Z$1048576,MATCH($A1057,'Hoja de Trabajo para listado'!$A$155:$A$1048576,0),MATCH((CUADRO!L$5&amp;$E1057),'Hoja de Trabajo para listado'!$A$151:$Z$151,0)),0)+IFERROR(INDEX('Hoja de Trabajo para listado'!$AB$155:$BA$1048576,MATCH($A1057,'Hoja de Trabajo para listado'!$AB$155:$AB$1048576,0),MATCH((CUADRO!L$5&amp;$E1057),'Hoja de Trabajo para listado'!$AB$151:$BA$151,0)),0)+IFERROR(INDEX('Hoja de Trabajo para listado'!$BC$155:$CB$1048576,MATCH($A1057,'Hoja de Trabajo para listado'!$BC$155:$BC$1048576,0),MATCH((CUADRO!L$5&amp;$E1057),'Hoja de Trabajo para listado'!$BC$151:$CB$151,0)),0)+IFERROR(INDEX('Hoja de Trabajo para listado'!$DE$153:$DG$274,MATCH($A1057,'Hoja de Trabajo para listado'!$DE$153:$DE$1048576,0),MATCH((CUADRO!L$5&amp;$E1057),'Hoja de Trabajo para listado'!$DE$151:$DG$151,0)),0)+IFERROR(INDEX('Hoja de Trabajo para listado'!$CD$155:$DC$1048576,MATCH($A1057,'Hoja de Trabajo para listado'!$CD$155:$CD$1048576,0),MATCH((CUADRO!L$5&amp;$E1057),'Hoja de Trabajo para listado'!$CD$151:$DC$151,0)),0)</f>
        <v>0</v>
      </c>
      <c r="M1057" s="255">
        <f ca="1">+IFERROR(INDEX('Hoja de Trabajo para listado'!$A$155:$Z$1048576,MATCH($A1057,'Hoja de Trabajo para listado'!$A$155:$A$1048576,0),MATCH((CUADRO!M$5&amp;$E1057),'Hoja de Trabajo para listado'!$A$151:$Z$151,0)),0)+IFERROR(INDEX('Hoja de Trabajo para listado'!$AB$155:$BA$1048576,MATCH($A1057,'Hoja de Trabajo para listado'!$AB$155:$AB$1048576,0),MATCH((CUADRO!M$5&amp;$E1057),'Hoja de Trabajo para listado'!$AB$151:$BA$151,0)),0)+IFERROR(INDEX('Hoja de Trabajo para listado'!$BC$155:$CB$1048576,MATCH($A1057,'Hoja de Trabajo para listado'!$BC$155:$BC$1048576,0),MATCH((CUADRO!M$5&amp;$E1057),'Hoja de Trabajo para listado'!$BC$151:$CB$151,0)),0)+IFERROR(INDEX('Hoja de Trabajo para listado'!$DE$153:$DG$274,MATCH($A1057,'Hoja de Trabajo para listado'!$DE$153:$DE$1048576,0),MATCH((CUADRO!M$5&amp;$E1057),'Hoja de Trabajo para listado'!$DE$151:$DG$151,0)),0)+IFERROR(INDEX('Hoja de Trabajo para listado'!$CD$155:$DC$1048576,MATCH($A1057,'Hoja de Trabajo para listado'!$CD$155:$CD$1048576,0),MATCH((CUADRO!M$5&amp;$E1057),'Hoja de Trabajo para listado'!$CD$151:$DC$151,0)),0)</f>
        <v>0</v>
      </c>
      <c r="N1057" s="255">
        <f ca="1">+IFERROR(INDEX('Hoja de Trabajo para listado'!$A$155:$Z$1048576,MATCH($A1057,'Hoja de Trabajo para listado'!$A$155:$A$1048576,0),MATCH((CUADRO!N$5&amp;$E1057),'Hoja de Trabajo para listado'!$A$151:$Z$151,0)),0)+IFERROR(INDEX('Hoja de Trabajo para listado'!$AB$155:$BA$1048576,MATCH($A1057,'Hoja de Trabajo para listado'!$AB$155:$AB$1048576,0),MATCH((CUADRO!N$5&amp;$E1057),'Hoja de Trabajo para listado'!$AB$151:$BA$151,0)),0)+IFERROR(INDEX('Hoja de Trabajo para listado'!$BC$155:$CB$1048576,MATCH($A1057,'Hoja de Trabajo para listado'!$BC$155:$BC$1048576,0),MATCH((CUADRO!N$5&amp;$E1057),'Hoja de Trabajo para listado'!$BC$151:$CB$151,0)),0)+IFERROR(INDEX('Hoja de Trabajo para listado'!$DE$153:$DG$274,MATCH($A1057,'Hoja de Trabajo para listado'!$DE$153:$DE$1048576,0),MATCH((CUADRO!N$5&amp;$E1057),'Hoja de Trabajo para listado'!$DE$151:$DG$151,0)),0)+IFERROR(INDEX('Hoja de Trabajo para listado'!$CD$155:$DC$1048576,MATCH($A1057,'Hoja de Trabajo para listado'!$CD$155:$CD$1048576,0),MATCH((CUADRO!N$5&amp;$E1057),'Hoja de Trabajo para listado'!$CD$151:$DC$151,0)),0)</f>
        <v>0</v>
      </c>
      <c r="O1057" s="255">
        <f ca="1">+IFERROR(INDEX('Hoja de Trabajo para listado'!$A$155:$Z$1048576,MATCH($A1057,'Hoja de Trabajo para listado'!$A$155:$A$1048576,0),MATCH((CUADRO!O$5&amp;$E1057),'Hoja de Trabajo para listado'!$A$151:$Z$151,0)),0)+IFERROR(INDEX('Hoja de Trabajo para listado'!$AB$155:$BA$1048576,MATCH($A1057,'Hoja de Trabajo para listado'!$AB$155:$AB$1048576,0),MATCH((CUADRO!O$5&amp;$E1057),'Hoja de Trabajo para listado'!$AB$151:$BA$151,0)),0)+IFERROR(INDEX('Hoja de Trabajo para listado'!$BC$155:$CB$1048576,MATCH($A1057,'Hoja de Trabajo para listado'!$BC$155:$BC$1048576,0),MATCH((CUADRO!O$5&amp;$E1057),'Hoja de Trabajo para listado'!$BC$151:$CB$151,0)),0)+IFERROR(INDEX('Hoja de Trabajo para listado'!$DE$153:$DG$274,MATCH($A1057,'Hoja de Trabajo para listado'!$DE$153:$DE$1048576,0),MATCH((CUADRO!O$5&amp;$E1057),'Hoja de Trabajo para listado'!$DE$151:$DG$151,0)),0)+IFERROR(INDEX('Hoja de Trabajo para listado'!$CD$155:$DC$1048576,MATCH($A1057,'Hoja de Trabajo para listado'!$CD$155:$CD$1048576,0),MATCH((CUADRO!O$5&amp;$E1057),'Hoja de Trabajo para listado'!$CD$151:$DC$151,0)),0)</f>
        <v>0</v>
      </c>
      <c r="P1057" s="255">
        <f ca="1">+IFERROR(INDEX('Hoja de Trabajo para listado'!$A$155:$Z$1048576,MATCH($A1057,'Hoja de Trabajo para listado'!$A$155:$A$1048576,0),MATCH((CUADRO!P$5&amp;$E1057),'Hoja de Trabajo para listado'!$A$151:$Z$151,0)),0)+IFERROR(INDEX('Hoja de Trabajo para listado'!$AB$155:$BA$1048576,MATCH($A1057,'Hoja de Trabajo para listado'!$AB$155:$AB$1048576,0),MATCH((CUADRO!P$5&amp;$E1057),'Hoja de Trabajo para listado'!$AB$151:$BA$151,0)),0)+IFERROR(INDEX('Hoja de Trabajo para listado'!$BC$155:$CB$1048576,MATCH($A1057,'Hoja de Trabajo para listado'!$BC$155:$BC$1048576,0),MATCH((CUADRO!P$5&amp;$E1057),'Hoja de Trabajo para listado'!$BC$151:$CB$151,0)),0)+IFERROR(INDEX('Hoja de Trabajo para listado'!$DE$153:$DG$274,MATCH($A1057,'Hoja de Trabajo para listado'!$DE$153:$DE$1048576,0),MATCH((CUADRO!P$5&amp;$E1057),'Hoja de Trabajo para listado'!$DE$151:$DG$151,0)),0)+IFERROR(INDEX('Hoja de Trabajo para listado'!$CD$155:$DC$1048576,MATCH($A1057,'Hoja de Trabajo para listado'!$CD$155:$CD$1048576,0),MATCH((CUADRO!P$5&amp;$E1057),'Hoja de Trabajo para listado'!$CD$151:$DC$151,0)),0)</f>
        <v>0</v>
      </c>
      <c r="Q1057" s="255">
        <f ca="1">+IFERROR(INDEX('Hoja de Trabajo para listado'!$A$155:$Z$1048576,MATCH($A1057,'Hoja de Trabajo para listado'!$A$155:$A$1048576,0),MATCH((CUADRO!Q$5&amp;$E1057),'Hoja de Trabajo para listado'!$A$151:$Z$151,0)),0)+IFERROR(INDEX('Hoja de Trabajo para listado'!$AB$155:$BA$1048576,MATCH($A1057,'Hoja de Trabajo para listado'!$AB$155:$AB$1048576,0),MATCH((CUADRO!Q$5&amp;$E1057),'Hoja de Trabajo para listado'!$AB$151:$BA$151,0)),0)+IFERROR(INDEX('Hoja de Trabajo para listado'!$BC$155:$CB$1048576,MATCH($A1057,'Hoja de Trabajo para listado'!$BC$155:$BC$1048576,0),MATCH((CUADRO!Q$5&amp;$E1057),'Hoja de Trabajo para listado'!$BC$151:$CB$151,0)),0)+IFERROR(INDEX('Hoja de Trabajo para listado'!$DE$153:$DG$274,MATCH($A1057,'Hoja de Trabajo para listado'!$DE$153:$DE$1048576,0),MATCH((CUADRO!Q$5&amp;$E1057),'Hoja de Trabajo para listado'!$DE$151:$DG$151,0)),0)+IFERROR(INDEX('Hoja de Trabajo para listado'!$CD$155:$DC$1048576,MATCH($A1057,'Hoja de Trabajo para listado'!$CD$155:$CD$1048576,0),MATCH((CUADRO!Q$5&amp;$E1057),'Hoja de Trabajo para listado'!$CD$151:$DC$151,0)),0)</f>
        <v>0</v>
      </c>
      <c r="R1057" s="255">
        <f t="shared" ca="1" si="32"/>
        <v>0</v>
      </c>
      <c r="S1057" s="262">
        <f ca="1">+R1056+R1057</f>
        <v>0</v>
      </c>
      <c r="T1057" s="255">
        <f ca="1">+S1057</f>
        <v>0</v>
      </c>
      <c r="U1057" s="254">
        <f t="shared" si="33"/>
        <v>2</v>
      </c>
      <c r="V1057" s="362" t="str">
        <f>+VLOOKUP(A1057,bd_lista!$A$3:$E$590,5,FALSE)</f>
        <v>Gobiernos Autónomos Indígenas Originarias Campesinas</v>
      </c>
      <c r="W1057" s="362"/>
      <c r="X1057" s="254">
        <f>+VLOOKUP(A1057,[2]Sheet1!$A$13:$D$744,4,FALSE)</f>
        <v>0</v>
      </c>
      <c r="Y1057" s="254" t="e">
        <f>+VLOOKUP(X1057,bd_lista!$A$3:$C$590,3,FALSE)</f>
        <v>#N/A</v>
      </c>
      <c r="Z1057" s="314"/>
      <c r="AA1057" s="315"/>
    </row>
    <row r="1058" spans="1:27" customFormat="1" ht="15" hidden="1" customHeight="1">
      <c r="A1058" s="32">
        <v>902</v>
      </c>
      <c r="B1058" s="306">
        <f>+A1058</f>
        <v>902</v>
      </c>
      <c r="C1058" s="259" t="str">
        <f>+VLOOKUP(A1058,bd_lista!$A$3:$C$590,3,FALSE)</f>
        <v>Gobierno Autónomo Departamental de La Paz</v>
      </c>
      <c r="D1058" s="361" t="str">
        <f>+C1058</f>
        <v>Gobierno Autónomo Departamental de La Paz</v>
      </c>
      <c r="E1058" s="254" t="s">
        <v>1313</v>
      </c>
      <c r="F1058" s="255">
        <f ca="1">+IFERROR(INDEX('Hoja de Trabajo para listado'!$A$155:$Z$1048576,MATCH($A1058,'Hoja de Trabajo para listado'!$A$155:$A$1048576,0),MATCH((CUADRO!F$5&amp;$E1058),'Hoja de Trabajo para listado'!$A$151:$Z$151,0)),0)+IFERROR(INDEX('Hoja de Trabajo para listado'!$AB$155:$BA$1048576,MATCH($A1058,'Hoja de Trabajo para listado'!$AB$155:$AB$1048576,0),MATCH((CUADRO!F$5&amp;$E1058),'Hoja de Trabajo para listado'!$AB$151:$BA$151,0)),0)+IFERROR(INDEX('Hoja de Trabajo para listado'!$BC$155:$CB$1048576,MATCH($A1058,'Hoja de Trabajo para listado'!$BC$155:$BC$1048576,0),MATCH((CUADRO!F$5&amp;$E1058),'Hoja de Trabajo para listado'!$BC$151:$CB$151,0)),0)+IFERROR(INDEX('Hoja de Trabajo para listado'!$DE$153:$DG$274,MATCH($A1058,'Hoja de Trabajo para listado'!$DE$153:$DE$1048576,0),MATCH((CUADRO!F$5&amp;$E1058),'Hoja de Trabajo para listado'!$DE$151:$DG$151,0)),0)+IFERROR(INDEX('Hoja de Trabajo para listado'!$CD$155:$DC$1048576,MATCH($A1058,'Hoja de Trabajo para listado'!$CD$155:$CD$1048576,0),MATCH((CUADRO!F$5&amp;$E1058),'Hoja de Trabajo para listado'!$CD$151:$DC$151,0)),0)</f>
        <v>0</v>
      </c>
      <c r="G1058" s="255">
        <f ca="1">+IFERROR(INDEX('Hoja de Trabajo para listado'!$A$155:$Z$1048576,MATCH($A1058,'Hoja de Trabajo para listado'!$A$155:$A$1048576,0),MATCH((CUADRO!G$5&amp;$E1058),'Hoja de Trabajo para listado'!$A$151:$Z$151,0)),0)+IFERROR(INDEX('Hoja de Trabajo para listado'!$AB$155:$BA$1048576,MATCH($A1058,'Hoja de Trabajo para listado'!$AB$155:$AB$1048576,0),MATCH((CUADRO!G$5&amp;$E1058),'Hoja de Trabajo para listado'!$AB$151:$BA$151,0)),0)+IFERROR(INDEX('Hoja de Trabajo para listado'!$BC$155:$CB$1048576,MATCH($A1058,'Hoja de Trabajo para listado'!$BC$155:$BC$1048576,0),MATCH((CUADRO!G$5&amp;$E1058),'Hoja de Trabajo para listado'!$BC$151:$CB$151,0)),0)+IFERROR(INDEX('Hoja de Trabajo para listado'!$DE$153:$DG$274,MATCH($A1058,'Hoja de Trabajo para listado'!$DE$153:$DE$1048576,0),MATCH((CUADRO!G$5&amp;$E1058),'Hoja de Trabajo para listado'!$DE$151:$DG$151,0)),0)+IFERROR(INDEX('Hoja de Trabajo para listado'!$CD$155:$DC$1048576,MATCH($A1058,'Hoja de Trabajo para listado'!$CD$155:$CD$1048576,0),MATCH((CUADRO!G$5&amp;$E1058),'Hoja de Trabajo para listado'!$CD$151:$DC$151,0)),0)</f>
        <v>0</v>
      </c>
      <c r="H1058" s="255">
        <f ca="1">+IFERROR(INDEX('Hoja de Trabajo para listado'!$A$155:$Z$1048576,MATCH($A1058,'Hoja de Trabajo para listado'!$A$155:$A$1048576,0),MATCH((CUADRO!H$5&amp;$E1058),'Hoja de Trabajo para listado'!$A$151:$Z$151,0)),0)+IFERROR(INDEX('Hoja de Trabajo para listado'!$AB$155:$BA$1048576,MATCH($A1058,'Hoja de Trabajo para listado'!$AB$155:$AB$1048576,0),MATCH((CUADRO!H$5&amp;$E1058),'Hoja de Trabajo para listado'!$AB$151:$BA$151,0)),0)+IFERROR(INDEX('Hoja de Trabajo para listado'!$BC$155:$CB$1048576,MATCH($A1058,'Hoja de Trabajo para listado'!$BC$155:$BC$1048576,0),MATCH((CUADRO!H$5&amp;$E1058),'Hoja de Trabajo para listado'!$BC$151:$CB$151,0)),0)+IFERROR(INDEX('Hoja de Trabajo para listado'!$DE$153:$DG$274,MATCH($A1058,'Hoja de Trabajo para listado'!$DE$153:$DE$1048576,0),MATCH((CUADRO!H$5&amp;$E1058),'Hoja de Trabajo para listado'!$DE$151:$DG$151,0)),0)+IFERROR(INDEX('Hoja de Trabajo para listado'!$CD$155:$DC$1048576,MATCH($A1058,'Hoja de Trabajo para listado'!$CD$155:$CD$1048576,0),MATCH((CUADRO!H$5&amp;$E1058),'Hoja de Trabajo para listado'!$CD$151:$DC$151,0)),0)</f>
        <v>0</v>
      </c>
      <c r="I1058" s="255">
        <f ca="1">+IFERROR(INDEX('Hoja de Trabajo para listado'!$A$155:$Z$1048576,MATCH($A1058,'Hoja de Trabajo para listado'!$A$155:$A$1048576,0),MATCH((CUADRO!I$5&amp;$E1058),'Hoja de Trabajo para listado'!$A$151:$Z$151,0)),0)+IFERROR(INDEX('Hoja de Trabajo para listado'!$AB$155:$BA$1048576,MATCH($A1058,'Hoja de Trabajo para listado'!$AB$155:$AB$1048576,0),MATCH((CUADRO!I$5&amp;$E1058),'Hoja de Trabajo para listado'!$AB$151:$BA$151,0)),0)+IFERROR(INDEX('Hoja de Trabajo para listado'!$BC$155:$CB$1048576,MATCH($A1058,'Hoja de Trabajo para listado'!$BC$155:$BC$1048576,0),MATCH((CUADRO!I$5&amp;$E1058),'Hoja de Trabajo para listado'!$BC$151:$CB$151,0)),0)+IFERROR(INDEX('Hoja de Trabajo para listado'!$DE$153:$DG$274,MATCH($A1058,'Hoja de Trabajo para listado'!$DE$153:$DE$1048576,0),MATCH((CUADRO!I$5&amp;$E1058),'Hoja de Trabajo para listado'!$DE$151:$DG$151,0)),0)+IFERROR(INDEX('Hoja de Trabajo para listado'!$CD$155:$DC$1048576,MATCH($A1058,'Hoja de Trabajo para listado'!$CD$155:$CD$1048576,0),MATCH((CUADRO!I$5&amp;$E1058),'Hoja de Trabajo para listado'!$CD$151:$DC$151,0)),0)</f>
        <v>0</v>
      </c>
      <c r="J1058" s="255">
        <f ca="1">+IFERROR(INDEX('Hoja de Trabajo para listado'!$A$155:$Z$1048576,MATCH($A1058,'Hoja de Trabajo para listado'!$A$155:$A$1048576,0),MATCH((CUADRO!J$5&amp;$E1058),'Hoja de Trabajo para listado'!$A$151:$Z$151,0)),0)+IFERROR(INDEX('Hoja de Trabajo para listado'!$AB$155:$BA$1048576,MATCH($A1058,'Hoja de Trabajo para listado'!$AB$155:$AB$1048576,0),MATCH((CUADRO!J$5&amp;$E1058),'Hoja de Trabajo para listado'!$AB$151:$BA$151,0)),0)+IFERROR(INDEX('Hoja de Trabajo para listado'!$BC$155:$CB$1048576,MATCH($A1058,'Hoja de Trabajo para listado'!$BC$155:$BC$1048576,0),MATCH((CUADRO!J$5&amp;$E1058),'Hoja de Trabajo para listado'!$BC$151:$CB$151,0)),0)+IFERROR(INDEX('Hoja de Trabajo para listado'!$DE$153:$DG$274,MATCH($A1058,'Hoja de Trabajo para listado'!$DE$153:$DE$1048576,0),MATCH((CUADRO!J$5&amp;$E1058),'Hoja de Trabajo para listado'!$DE$151:$DG$151,0)),0)+IFERROR(INDEX('Hoja de Trabajo para listado'!$CD$155:$DC$1048576,MATCH($A1058,'Hoja de Trabajo para listado'!$CD$155:$CD$1048576,0),MATCH((CUADRO!J$5&amp;$E1058),'Hoja de Trabajo para listado'!$CD$151:$DC$151,0)),0)</f>
        <v>0</v>
      </c>
      <c r="K1058" s="255">
        <f ca="1">+IFERROR(INDEX('Hoja de Trabajo para listado'!$A$155:$Z$1048576,MATCH($A1058,'Hoja de Trabajo para listado'!$A$155:$A$1048576,0),MATCH((CUADRO!K$5&amp;$E1058),'Hoja de Trabajo para listado'!$A$151:$Z$151,0)),0)+IFERROR(INDEX('Hoja de Trabajo para listado'!$AB$155:$BA$1048576,MATCH($A1058,'Hoja de Trabajo para listado'!$AB$155:$AB$1048576,0),MATCH((CUADRO!K$5&amp;$E1058),'Hoja de Trabajo para listado'!$AB$151:$BA$151,0)),0)+IFERROR(INDEX('Hoja de Trabajo para listado'!$BC$155:$CB$1048576,MATCH($A1058,'Hoja de Trabajo para listado'!$BC$155:$BC$1048576,0),MATCH((CUADRO!K$5&amp;$E1058),'Hoja de Trabajo para listado'!$BC$151:$CB$151,0)),0)+IFERROR(INDEX('Hoja de Trabajo para listado'!$DE$153:$DG$274,MATCH($A1058,'Hoja de Trabajo para listado'!$DE$153:$DE$1048576,0),MATCH((CUADRO!K$5&amp;$E1058),'Hoja de Trabajo para listado'!$DE$151:$DG$151,0)),0)+IFERROR(INDEX('Hoja de Trabajo para listado'!$CD$155:$DC$1048576,MATCH($A1058,'Hoja de Trabajo para listado'!$CD$155:$CD$1048576,0),MATCH((CUADRO!K$5&amp;$E1058),'Hoja de Trabajo para listado'!$CD$151:$DC$151,0)),0)</f>
        <v>0</v>
      </c>
      <c r="L1058" s="255">
        <f ca="1">+IFERROR(INDEX('Hoja de Trabajo para listado'!$A$155:$Z$1048576,MATCH($A1058,'Hoja de Trabajo para listado'!$A$155:$A$1048576,0),MATCH((CUADRO!L$5&amp;$E1058),'Hoja de Trabajo para listado'!$A$151:$Z$151,0)),0)+IFERROR(INDEX('Hoja de Trabajo para listado'!$AB$155:$BA$1048576,MATCH($A1058,'Hoja de Trabajo para listado'!$AB$155:$AB$1048576,0),MATCH((CUADRO!L$5&amp;$E1058),'Hoja de Trabajo para listado'!$AB$151:$BA$151,0)),0)+IFERROR(INDEX('Hoja de Trabajo para listado'!$BC$155:$CB$1048576,MATCH($A1058,'Hoja de Trabajo para listado'!$BC$155:$BC$1048576,0),MATCH((CUADRO!L$5&amp;$E1058),'Hoja de Trabajo para listado'!$BC$151:$CB$151,0)),0)+IFERROR(INDEX('Hoja de Trabajo para listado'!$DE$153:$DG$274,MATCH($A1058,'Hoja de Trabajo para listado'!$DE$153:$DE$1048576,0),MATCH((CUADRO!L$5&amp;$E1058),'Hoja de Trabajo para listado'!$DE$151:$DG$151,0)),0)+IFERROR(INDEX('Hoja de Trabajo para listado'!$CD$155:$DC$1048576,MATCH($A1058,'Hoja de Trabajo para listado'!$CD$155:$CD$1048576,0),MATCH((CUADRO!L$5&amp;$E1058),'Hoja de Trabajo para listado'!$CD$151:$DC$151,0)),0)</f>
        <v>0</v>
      </c>
      <c r="M1058" s="255">
        <f ca="1">+IFERROR(INDEX('Hoja de Trabajo para listado'!$A$155:$Z$1048576,MATCH($A1058,'Hoja de Trabajo para listado'!$A$155:$A$1048576,0),MATCH((CUADRO!M$5&amp;$E1058),'Hoja de Trabajo para listado'!$A$151:$Z$151,0)),0)+IFERROR(INDEX('Hoja de Trabajo para listado'!$AB$155:$BA$1048576,MATCH($A1058,'Hoja de Trabajo para listado'!$AB$155:$AB$1048576,0),MATCH((CUADRO!M$5&amp;$E1058),'Hoja de Trabajo para listado'!$AB$151:$BA$151,0)),0)+IFERROR(INDEX('Hoja de Trabajo para listado'!$BC$155:$CB$1048576,MATCH($A1058,'Hoja de Trabajo para listado'!$BC$155:$BC$1048576,0),MATCH((CUADRO!M$5&amp;$E1058),'Hoja de Trabajo para listado'!$BC$151:$CB$151,0)),0)+IFERROR(INDEX('Hoja de Trabajo para listado'!$DE$153:$DG$274,MATCH($A1058,'Hoja de Trabajo para listado'!$DE$153:$DE$1048576,0),MATCH((CUADRO!M$5&amp;$E1058),'Hoja de Trabajo para listado'!$DE$151:$DG$151,0)),0)+IFERROR(INDEX('Hoja de Trabajo para listado'!$CD$155:$DC$1048576,MATCH($A1058,'Hoja de Trabajo para listado'!$CD$155:$CD$1048576,0),MATCH((CUADRO!M$5&amp;$E1058),'Hoja de Trabajo para listado'!$CD$151:$DC$151,0)),0)</f>
        <v>0</v>
      </c>
      <c r="N1058" s="255">
        <f ca="1">+IFERROR(INDEX('Hoja de Trabajo para listado'!$A$155:$Z$1048576,MATCH($A1058,'Hoja de Trabajo para listado'!$A$155:$A$1048576,0),MATCH((CUADRO!N$5&amp;$E1058),'Hoja de Trabajo para listado'!$A$151:$Z$151,0)),0)+IFERROR(INDEX('Hoja de Trabajo para listado'!$AB$155:$BA$1048576,MATCH($A1058,'Hoja de Trabajo para listado'!$AB$155:$AB$1048576,0),MATCH((CUADRO!N$5&amp;$E1058),'Hoja de Trabajo para listado'!$AB$151:$BA$151,0)),0)+IFERROR(INDEX('Hoja de Trabajo para listado'!$BC$155:$CB$1048576,MATCH($A1058,'Hoja de Trabajo para listado'!$BC$155:$BC$1048576,0),MATCH((CUADRO!N$5&amp;$E1058),'Hoja de Trabajo para listado'!$BC$151:$CB$151,0)),0)+IFERROR(INDEX('Hoja de Trabajo para listado'!$DE$153:$DG$274,MATCH($A1058,'Hoja de Trabajo para listado'!$DE$153:$DE$1048576,0),MATCH((CUADRO!N$5&amp;$E1058),'Hoja de Trabajo para listado'!$DE$151:$DG$151,0)),0)+IFERROR(INDEX('Hoja de Trabajo para listado'!$CD$155:$DC$1048576,MATCH($A1058,'Hoja de Trabajo para listado'!$CD$155:$CD$1048576,0),MATCH((CUADRO!N$5&amp;$E1058),'Hoja de Trabajo para listado'!$CD$151:$DC$151,0)),0)</f>
        <v>0</v>
      </c>
      <c r="O1058" s="255">
        <f ca="1">+IFERROR(INDEX('Hoja de Trabajo para listado'!$A$155:$Z$1048576,MATCH($A1058,'Hoja de Trabajo para listado'!$A$155:$A$1048576,0),MATCH((CUADRO!O$5&amp;$E1058),'Hoja de Trabajo para listado'!$A$151:$Z$151,0)),0)+IFERROR(INDEX('Hoja de Trabajo para listado'!$AB$155:$BA$1048576,MATCH($A1058,'Hoja de Trabajo para listado'!$AB$155:$AB$1048576,0),MATCH((CUADRO!O$5&amp;$E1058),'Hoja de Trabajo para listado'!$AB$151:$BA$151,0)),0)+IFERROR(INDEX('Hoja de Trabajo para listado'!$BC$155:$CB$1048576,MATCH($A1058,'Hoja de Trabajo para listado'!$BC$155:$BC$1048576,0),MATCH((CUADRO!O$5&amp;$E1058),'Hoja de Trabajo para listado'!$BC$151:$CB$151,0)),0)+IFERROR(INDEX('Hoja de Trabajo para listado'!$DE$153:$DG$274,MATCH($A1058,'Hoja de Trabajo para listado'!$DE$153:$DE$1048576,0),MATCH((CUADRO!O$5&amp;$E1058),'Hoja de Trabajo para listado'!$DE$151:$DG$151,0)),0)+IFERROR(INDEX('Hoja de Trabajo para listado'!$CD$155:$DC$1048576,MATCH($A1058,'Hoja de Trabajo para listado'!$CD$155:$CD$1048576,0),MATCH((CUADRO!O$5&amp;$E1058),'Hoja de Trabajo para listado'!$CD$151:$DC$151,0)),0)</f>
        <v>0</v>
      </c>
      <c r="P1058" s="255">
        <f ca="1">+IFERROR(INDEX('Hoja de Trabajo para listado'!$A$155:$Z$1048576,MATCH($A1058,'Hoja de Trabajo para listado'!$A$155:$A$1048576,0),MATCH((CUADRO!P$5&amp;$E1058),'Hoja de Trabajo para listado'!$A$151:$Z$151,0)),0)+IFERROR(INDEX('Hoja de Trabajo para listado'!$AB$155:$BA$1048576,MATCH($A1058,'Hoja de Trabajo para listado'!$AB$155:$AB$1048576,0),MATCH((CUADRO!P$5&amp;$E1058),'Hoja de Trabajo para listado'!$AB$151:$BA$151,0)),0)+IFERROR(INDEX('Hoja de Trabajo para listado'!$BC$155:$CB$1048576,MATCH($A1058,'Hoja de Trabajo para listado'!$BC$155:$BC$1048576,0),MATCH((CUADRO!P$5&amp;$E1058),'Hoja de Trabajo para listado'!$BC$151:$CB$151,0)),0)+IFERROR(INDEX('Hoja de Trabajo para listado'!$DE$153:$DG$274,MATCH($A1058,'Hoja de Trabajo para listado'!$DE$153:$DE$1048576,0),MATCH((CUADRO!P$5&amp;$E1058),'Hoja de Trabajo para listado'!$DE$151:$DG$151,0)),0)+IFERROR(INDEX('Hoja de Trabajo para listado'!$CD$155:$DC$1048576,MATCH($A1058,'Hoja de Trabajo para listado'!$CD$155:$CD$1048576,0),MATCH((CUADRO!P$5&amp;$E1058),'Hoja de Trabajo para listado'!$CD$151:$DC$151,0)),0)</f>
        <v>0</v>
      </c>
      <c r="Q1058" s="255">
        <f ca="1">+IFERROR(INDEX('Hoja de Trabajo para listado'!$A$155:$Z$1048576,MATCH($A1058,'Hoja de Trabajo para listado'!$A$155:$A$1048576,0),MATCH((CUADRO!Q$5&amp;$E1058),'Hoja de Trabajo para listado'!$A$151:$Z$151,0)),0)+IFERROR(INDEX('Hoja de Trabajo para listado'!$AB$155:$BA$1048576,MATCH($A1058,'Hoja de Trabajo para listado'!$AB$155:$AB$1048576,0),MATCH((CUADRO!Q$5&amp;$E1058),'Hoja de Trabajo para listado'!$AB$151:$BA$151,0)),0)+IFERROR(INDEX('Hoja de Trabajo para listado'!$BC$155:$CB$1048576,MATCH($A1058,'Hoja de Trabajo para listado'!$BC$155:$BC$1048576,0),MATCH((CUADRO!Q$5&amp;$E1058),'Hoja de Trabajo para listado'!$BC$151:$CB$151,0)),0)+IFERROR(INDEX('Hoja de Trabajo para listado'!$DE$153:$DG$274,MATCH($A1058,'Hoja de Trabajo para listado'!$DE$153:$DE$1048576,0),MATCH((CUADRO!Q$5&amp;$E1058),'Hoja de Trabajo para listado'!$DE$151:$DG$151,0)),0)+IFERROR(INDEX('Hoja de Trabajo para listado'!$CD$155:$DC$1048576,MATCH($A1058,'Hoja de Trabajo para listado'!$CD$155:$CD$1048576,0),MATCH((CUADRO!Q$5&amp;$E1058),'Hoja de Trabajo para listado'!$CD$151:$DC$151,0)),0)</f>
        <v>0</v>
      </c>
      <c r="R1058" s="255">
        <f t="shared" ca="1" si="32"/>
        <v>0</v>
      </c>
      <c r="S1058" s="285"/>
      <c r="T1058" s="255">
        <f ca="1">+T1059</f>
        <v>780820.5</v>
      </c>
      <c r="U1058" s="291">
        <f t="shared" si="33"/>
        <v>1</v>
      </c>
      <c r="V1058" s="259" t="str">
        <f>+VLOOKUP(A1058,bd_lista!$A$3:$E$590,5,FALSE)</f>
        <v>Gobiernos Autónomos Departamentales</v>
      </c>
      <c r="W1058" s="361" t="str">
        <f>+V1058</f>
        <v>Gobiernos Autónomos Departamentales</v>
      </c>
      <c r="X1058" s="254">
        <f>+VLOOKUP(A1058,[2]Sheet1!$A$13:$D$744,4,FALSE)</f>
        <v>0</v>
      </c>
      <c r="Y1058" s="254" t="e">
        <f>+VLOOKUP(X1058,bd_lista!$A$3:$C$590,3,FALSE)</f>
        <v>#N/A</v>
      </c>
      <c r="Z1058" s="316">
        <f>+X1058</f>
        <v>0</v>
      </c>
      <c r="AA1058" s="317" t="e">
        <f>+Y1058</f>
        <v>#N/A</v>
      </c>
    </row>
    <row r="1059" spans="1:27" customFormat="1" ht="27" hidden="1" customHeight="1">
      <c r="A1059" s="32">
        <v>902</v>
      </c>
      <c r="B1059" s="307"/>
      <c r="C1059" s="259" t="str">
        <f>+VLOOKUP(A1059,bd_lista!$A$3:$C$590,3,FALSE)</f>
        <v>Gobierno Autónomo Departamental de La Paz</v>
      </c>
      <c r="D1059" s="362"/>
      <c r="E1059" s="256" t="s">
        <v>1314</v>
      </c>
      <c r="F1059" s="257">
        <f ca="1">+IFERROR(INDEX('Hoja de Trabajo para listado'!$A$155:$Z$1048576,MATCH($A1059,'Hoja de Trabajo para listado'!$A$155:$A$1048576,0),MATCH((CUADRO!F$5&amp;$E1059),'Hoja de Trabajo para listado'!$A$151:$Z$151,0)),0)+IFERROR(INDEX('Hoja de Trabajo para listado'!$AB$155:$BA$1048576,MATCH($A1059,'Hoja de Trabajo para listado'!$AB$155:$AB$1048576,0),MATCH((CUADRO!F$5&amp;$E1059),'Hoja de Trabajo para listado'!$AB$151:$BA$151,0)),0)+IFERROR(INDEX('Hoja de Trabajo para listado'!$BC$155:$CB$1048576,MATCH($A1059,'Hoja de Trabajo para listado'!$BC$155:$BC$1048576,0),MATCH((CUADRO!F$5&amp;$E1059),'Hoja de Trabajo para listado'!$BC$151:$CB$151,0)),0)+IFERROR(INDEX('Hoja de Trabajo para listado'!$DE$153:$DG$274,MATCH($A1059,'Hoja de Trabajo para listado'!$DE$153:$DE$1048576,0),MATCH((CUADRO!F$5&amp;$E1059),'Hoja de Trabajo para listado'!$DE$151:$DG$151,0)),0)+IFERROR(INDEX('Hoja de Trabajo para listado'!$CD$155:$DC$1048576,MATCH($A1059,'Hoja de Trabajo para listado'!$CD$155:$CD$1048576,0),MATCH((CUADRO!F$5&amp;$E1059),'Hoja de Trabajo para listado'!$CD$151:$DC$151,0)),0)</f>
        <v>1075.27</v>
      </c>
      <c r="G1059" s="257">
        <f ca="1">+IFERROR(INDEX('Hoja de Trabajo para listado'!$A$155:$Z$1048576,MATCH($A1059,'Hoja de Trabajo para listado'!$A$155:$A$1048576,0),MATCH((CUADRO!G$5&amp;$E1059),'Hoja de Trabajo para listado'!$A$151:$Z$151,0)),0)+IFERROR(INDEX('Hoja de Trabajo para listado'!$AB$155:$BA$1048576,MATCH($A1059,'Hoja de Trabajo para listado'!$AB$155:$AB$1048576,0),MATCH((CUADRO!G$5&amp;$E1059),'Hoja de Trabajo para listado'!$AB$151:$BA$151,0)),0)+IFERROR(INDEX('Hoja de Trabajo para listado'!$BC$155:$CB$1048576,MATCH($A1059,'Hoja de Trabajo para listado'!$BC$155:$BC$1048576,0),MATCH((CUADRO!G$5&amp;$E1059),'Hoja de Trabajo para listado'!$BC$151:$CB$151,0)),0)+IFERROR(INDEX('Hoja de Trabajo para listado'!$DE$153:$DG$274,MATCH($A1059,'Hoja de Trabajo para listado'!$DE$153:$DE$1048576,0),MATCH((CUADRO!G$5&amp;$E1059),'Hoja de Trabajo para listado'!$DE$151:$DG$151,0)),0)+IFERROR(INDEX('Hoja de Trabajo para listado'!$CD$155:$DC$1048576,MATCH($A1059,'Hoja de Trabajo para listado'!$CD$155:$CD$1048576,0),MATCH((CUADRO!G$5&amp;$E1059),'Hoja de Trabajo para listado'!$CD$151:$DC$151,0)),0)</f>
        <v>0</v>
      </c>
      <c r="H1059" s="257">
        <f ca="1">+IFERROR(INDEX('Hoja de Trabajo para listado'!$A$155:$Z$1048576,MATCH($A1059,'Hoja de Trabajo para listado'!$A$155:$A$1048576,0),MATCH((CUADRO!H$5&amp;$E1059),'Hoja de Trabajo para listado'!$A$151:$Z$151,0)),0)+IFERROR(INDEX('Hoja de Trabajo para listado'!$AB$155:$BA$1048576,MATCH($A1059,'Hoja de Trabajo para listado'!$AB$155:$AB$1048576,0),MATCH((CUADRO!H$5&amp;$E1059),'Hoja de Trabajo para listado'!$AB$151:$BA$151,0)),0)+IFERROR(INDEX('Hoja de Trabajo para listado'!$BC$155:$CB$1048576,MATCH($A1059,'Hoja de Trabajo para listado'!$BC$155:$BC$1048576,0),MATCH((CUADRO!H$5&amp;$E1059),'Hoja de Trabajo para listado'!$BC$151:$CB$151,0)),0)+IFERROR(INDEX('Hoja de Trabajo para listado'!$DE$153:$DG$274,MATCH($A1059,'Hoja de Trabajo para listado'!$DE$153:$DE$1048576,0),MATCH((CUADRO!H$5&amp;$E1059),'Hoja de Trabajo para listado'!$DE$151:$DG$151,0)),0)+IFERROR(INDEX('Hoja de Trabajo para listado'!$CD$155:$DC$1048576,MATCH($A1059,'Hoja de Trabajo para listado'!$CD$155:$CD$1048576,0),MATCH((CUADRO!H$5&amp;$E1059),'Hoja de Trabajo para listado'!$CD$151:$DC$151,0)),0)</f>
        <v>7085.73</v>
      </c>
      <c r="I1059" s="257">
        <f ca="1">+IFERROR(INDEX('Hoja de Trabajo para listado'!$A$155:$Z$1048576,MATCH($A1059,'Hoja de Trabajo para listado'!$A$155:$A$1048576,0),MATCH((CUADRO!I$5&amp;$E1059),'Hoja de Trabajo para listado'!$A$151:$Z$151,0)),0)+IFERROR(INDEX('Hoja de Trabajo para listado'!$AB$155:$BA$1048576,MATCH($A1059,'Hoja de Trabajo para listado'!$AB$155:$AB$1048576,0),MATCH((CUADRO!I$5&amp;$E1059),'Hoja de Trabajo para listado'!$AB$151:$BA$151,0)),0)+IFERROR(INDEX('Hoja de Trabajo para listado'!$BC$155:$CB$1048576,MATCH($A1059,'Hoja de Trabajo para listado'!$BC$155:$BC$1048576,0),MATCH((CUADRO!I$5&amp;$E1059),'Hoja de Trabajo para listado'!$BC$151:$CB$151,0)),0)+IFERROR(INDEX('Hoja de Trabajo para listado'!$DE$153:$DG$274,MATCH($A1059,'Hoja de Trabajo para listado'!$DE$153:$DE$1048576,0),MATCH((CUADRO!I$5&amp;$E1059),'Hoja de Trabajo para listado'!$DE$151:$DG$151,0)),0)+IFERROR(INDEX('Hoja de Trabajo para listado'!$CD$155:$DC$1048576,MATCH($A1059,'Hoja de Trabajo para listado'!$CD$155:$CD$1048576,0),MATCH((CUADRO!I$5&amp;$E1059),'Hoja de Trabajo para listado'!$CD$151:$DC$151,0)),0)</f>
        <v>134121.65</v>
      </c>
      <c r="J1059" s="257">
        <f ca="1">+IFERROR(INDEX('Hoja de Trabajo para listado'!$A$155:$Z$1048576,MATCH($A1059,'Hoja de Trabajo para listado'!$A$155:$A$1048576,0),MATCH((CUADRO!J$5&amp;$E1059),'Hoja de Trabajo para listado'!$A$151:$Z$151,0)),0)+IFERROR(INDEX('Hoja de Trabajo para listado'!$AB$155:$BA$1048576,MATCH($A1059,'Hoja de Trabajo para listado'!$AB$155:$AB$1048576,0),MATCH((CUADRO!J$5&amp;$E1059),'Hoja de Trabajo para listado'!$AB$151:$BA$151,0)),0)+IFERROR(INDEX('Hoja de Trabajo para listado'!$BC$155:$CB$1048576,MATCH($A1059,'Hoja de Trabajo para listado'!$BC$155:$BC$1048576,0),MATCH((CUADRO!J$5&amp;$E1059),'Hoja de Trabajo para listado'!$BC$151:$CB$151,0)),0)+IFERROR(INDEX('Hoja de Trabajo para listado'!$DE$153:$DG$274,MATCH($A1059,'Hoja de Trabajo para listado'!$DE$153:$DE$1048576,0),MATCH((CUADRO!J$5&amp;$E1059),'Hoja de Trabajo para listado'!$DE$151:$DG$151,0)),0)+IFERROR(INDEX('Hoja de Trabajo para listado'!$CD$155:$DC$1048576,MATCH($A1059,'Hoja de Trabajo para listado'!$CD$155:$CD$1048576,0),MATCH((CUADRO!J$5&amp;$E1059),'Hoja de Trabajo para listado'!$CD$151:$DC$151,0)),0)</f>
        <v>0</v>
      </c>
      <c r="K1059" s="257">
        <f ca="1">+IFERROR(INDEX('Hoja de Trabajo para listado'!$A$155:$Z$1048576,MATCH($A1059,'Hoja de Trabajo para listado'!$A$155:$A$1048576,0),MATCH((CUADRO!K$5&amp;$E1059),'Hoja de Trabajo para listado'!$A$151:$Z$151,0)),0)+IFERROR(INDEX('Hoja de Trabajo para listado'!$AB$155:$BA$1048576,MATCH($A1059,'Hoja de Trabajo para listado'!$AB$155:$AB$1048576,0),MATCH((CUADRO!K$5&amp;$E1059),'Hoja de Trabajo para listado'!$AB$151:$BA$151,0)),0)+IFERROR(INDEX('Hoja de Trabajo para listado'!$BC$155:$CB$1048576,MATCH($A1059,'Hoja de Trabajo para listado'!$BC$155:$BC$1048576,0),MATCH((CUADRO!K$5&amp;$E1059),'Hoja de Trabajo para listado'!$BC$151:$CB$151,0)),0)+IFERROR(INDEX('Hoja de Trabajo para listado'!$DE$153:$DG$274,MATCH($A1059,'Hoja de Trabajo para listado'!$DE$153:$DE$1048576,0),MATCH((CUADRO!K$5&amp;$E1059),'Hoja de Trabajo para listado'!$DE$151:$DG$151,0)),0)+IFERROR(INDEX('Hoja de Trabajo para listado'!$CD$155:$DC$1048576,MATCH($A1059,'Hoja de Trabajo para listado'!$CD$155:$CD$1048576,0),MATCH((CUADRO!K$5&amp;$E1059),'Hoja de Trabajo para listado'!$CD$151:$DC$151,0)),0)</f>
        <v>5391.15</v>
      </c>
      <c r="L1059" s="257">
        <f ca="1">+IFERROR(INDEX('Hoja de Trabajo para listado'!$A$155:$Z$1048576,MATCH($A1059,'Hoja de Trabajo para listado'!$A$155:$A$1048576,0),MATCH((CUADRO!L$5&amp;$E1059),'Hoja de Trabajo para listado'!$A$151:$Z$151,0)),0)+IFERROR(INDEX('Hoja de Trabajo para listado'!$AB$155:$BA$1048576,MATCH($A1059,'Hoja de Trabajo para listado'!$AB$155:$AB$1048576,0),MATCH((CUADRO!L$5&amp;$E1059),'Hoja de Trabajo para listado'!$AB$151:$BA$151,0)),0)+IFERROR(INDEX('Hoja de Trabajo para listado'!$BC$155:$CB$1048576,MATCH($A1059,'Hoja de Trabajo para listado'!$BC$155:$BC$1048576,0),MATCH((CUADRO!L$5&amp;$E1059),'Hoja de Trabajo para listado'!$BC$151:$CB$151,0)),0)+IFERROR(INDEX('Hoja de Trabajo para listado'!$DE$153:$DG$274,MATCH($A1059,'Hoja de Trabajo para listado'!$DE$153:$DE$1048576,0),MATCH((CUADRO!L$5&amp;$E1059),'Hoja de Trabajo para listado'!$DE$151:$DG$151,0)),0)+IFERROR(INDEX('Hoja de Trabajo para listado'!$CD$155:$DC$1048576,MATCH($A1059,'Hoja de Trabajo para listado'!$CD$155:$CD$1048576,0),MATCH((CUADRO!L$5&amp;$E1059),'Hoja de Trabajo para listado'!$CD$151:$DC$151,0)),0)</f>
        <v>219666.61000000002</v>
      </c>
      <c r="M1059" s="257">
        <f ca="1">+IFERROR(INDEX('Hoja de Trabajo para listado'!$A$155:$Z$1048576,MATCH($A1059,'Hoja de Trabajo para listado'!$A$155:$A$1048576,0),MATCH((CUADRO!M$5&amp;$E1059),'Hoja de Trabajo para listado'!$A$151:$Z$151,0)),0)+IFERROR(INDEX('Hoja de Trabajo para listado'!$AB$155:$BA$1048576,MATCH($A1059,'Hoja de Trabajo para listado'!$AB$155:$AB$1048576,0),MATCH((CUADRO!M$5&amp;$E1059),'Hoja de Trabajo para listado'!$AB$151:$BA$151,0)),0)+IFERROR(INDEX('Hoja de Trabajo para listado'!$BC$155:$CB$1048576,MATCH($A1059,'Hoja de Trabajo para listado'!$BC$155:$BC$1048576,0),MATCH((CUADRO!M$5&amp;$E1059),'Hoja de Trabajo para listado'!$BC$151:$CB$151,0)),0)+IFERROR(INDEX('Hoja de Trabajo para listado'!$DE$153:$DG$274,MATCH($A1059,'Hoja de Trabajo para listado'!$DE$153:$DE$1048576,0),MATCH((CUADRO!M$5&amp;$E1059),'Hoja de Trabajo para listado'!$DE$151:$DG$151,0)),0)+IFERROR(INDEX('Hoja de Trabajo para listado'!$CD$155:$DC$1048576,MATCH($A1059,'Hoja de Trabajo para listado'!$CD$155:$CD$1048576,0),MATCH((CUADRO!M$5&amp;$E1059),'Hoja de Trabajo para listado'!$CD$151:$DC$151,0)),0)</f>
        <v>413480.08999999997</v>
      </c>
      <c r="N1059" s="257">
        <f ca="1">+IFERROR(INDEX('Hoja de Trabajo para listado'!$A$155:$Z$1048576,MATCH($A1059,'Hoja de Trabajo para listado'!$A$155:$A$1048576,0),MATCH((CUADRO!N$5&amp;$E1059),'Hoja de Trabajo para listado'!$A$151:$Z$151,0)),0)+IFERROR(INDEX('Hoja de Trabajo para listado'!$AB$155:$BA$1048576,MATCH($A1059,'Hoja de Trabajo para listado'!$AB$155:$AB$1048576,0),MATCH((CUADRO!N$5&amp;$E1059),'Hoja de Trabajo para listado'!$AB$151:$BA$151,0)),0)+IFERROR(INDEX('Hoja de Trabajo para listado'!$BC$155:$CB$1048576,MATCH($A1059,'Hoja de Trabajo para listado'!$BC$155:$BC$1048576,0),MATCH((CUADRO!N$5&amp;$E1059),'Hoja de Trabajo para listado'!$BC$151:$CB$151,0)),0)+IFERROR(INDEX('Hoja de Trabajo para listado'!$DE$153:$DG$274,MATCH($A1059,'Hoja de Trabajo para listado'!$DE$153:$DE$1048576,0),MATCH((CUADRO!N$5&amp;$E1059),'Hoja de Trabajo para listado'!$DE$151:$DG$151,0)),0)+IFERROR(INDEX('Hoja de Trabajo para listado'!$CD$155:$DC$1048576,MATCH($A1059,'Hoja de Trabajo para listado'!$CD$155:$CD$1048576,0),MATCH((CUADRO!N$5&amp;$E1059),'Hoja de Trabajo para listado'!$CD$151:$DC$151,0)),0)</f>
        <v>0</v>
      </c>
      <c r="O1059" s="257">
        <f ca="1">+IFERROR(INDEX('Hoja de Trabajo para listado'!$A$155:$Z$1048576,MATCH($A1059,'Hoja de Trabajo para listado'!$A$155:$A$1048576,0),MATCH((CUADRO!O$5&amp;$E1059),'Hoja de Trabajo para listado'!$A$151:$Z$151,0)),0)+IFERROR(INDEX('Hoja de Trabajo para listado'!$AB$155:$BA$1048576,MATCH($A1059,'Hoja de Trabajo para listado'!$AB$155:$AB$1048576,0),MATCH((CUADRO!O$5&amp;$E1059),'Hoja de Trabajo para listado'!$AB$151:$BA$151,0)),0)+IFERROR(INDEX('Hoja de Trabajo para listado'!$BC$155:$CB$1048576,MATCH($A1059,'Hoja de Trabajo para listado'!$BC$155:$BC$1048576,0),MATCH((CUADRO!O$5&amp;$E1059),'Hoja de Trabajo para listado'!$BC$151:$CB$151,0)),0)+IFERROR(INDEX('Hoja de Trabajo para listado'!$DE$153:$DG$274,MATCH($A1059,'Hoja de Trabajo para listado'!$DE$153:$DE$1048576,0),MATCH((CUADRO!O$5&amp;$E1059),'Hoja de Trabajo para listado'!$DE$151:$DG$151,0)),0)+IFERROR(INDEX('Hoja de Trabajo para listado'!$CD$155:$DC$1048576,MATCH($A1059,'Hoja de Trabajo para listado'!$CD$155:$CD$1048576,0),MATCH((CUADRO!O$5&amp;$E1059),'Hoja de Trabajo para listado'!$CD$151:$DC$151,0)),0)</f>
        <v>0</v>
      </c>
      <c r="P1059" s="257">
        <f ca="1">+IFERROR(INDEX('Hoja de Trabajo para listado'!$A$155:$Z$1048576,MATCH($A1059,'Hoja de Trabajo para listado'!$A$155:$A$1048576,0),MATCH((CUADRO!P$5&amp;$E1059),'Hoja de Trabajo para listado'!$A$151:$Z$151,0)),0)+IFERROR(INDEX('Hoja de Trabajo para listado'!$AB$155:$BA$1048576,MATCH($A1059,'Hoja de Trabajo para listado'!$AB$155:$AB$1048576,0),MATCH((CUADRO!P$5&amp;$E1059),'Hoja de Trabajo para listado'!$AB$151:$BA$151,0)),0)+IFERROR(INDEX('Hoja de Trabajo para listado'!$BC$155:$CB$1048576,MATCH($A1059,'Hoja de Trabajo para listado'!$BC$155:$BC$1048576,0),MATCH((CUADRO!P$5&amp;$E1059),'Hoja de Trabajo para listado'!$BC$151:$CB$151,0)),0)+IFERROR(INDEX('Hoja de Trabajo para listado'!$DE$153:$DG$274,MATCH($A1059,'Hoja de Trabajo para listado'!$DE$153:$DE$1048576,0),MATCH((CUADRO!P$5&amp;$E1059),'Hoja de Trabajo para listado'!$DE$151:$DG$151,0)),0)+IFERROR(INDEX('Hoja de Trabajo para listado'!$CD$155:$DC$1048576,MATCH($A1059,'Hoja de Trabajo para listado'!$CD$155:$CD$1048576,0),MATCH((CUADRO!P$5&amp;$E1059),'Hoja de Trabajo para listado'!$CD$151:$DC$151,0)),0)</f>
        <v>0</v>
      </c>
      <c r="Q1059" s="257">
        <f ca="1">+IFERROR(INDEX('Hoja de Trabajo para listado'!$A$155:$Z$1048576,MATCH($A1059,'Hoja de Trabajo para listado'!$A$155:$A$1048576,0),MATCH((CUADRO!Q$5&amp;$E1059),'Hoja de Trabajo para listado'!$A$151:$Z$151,0)),0)+IFERROR(INDEX('Hoja de Trabajo para listado'!$AB$155:$BA$1048576,MATCH($A1059,'Hoja de Trabajo para listado'!$AB$155:$AB$1048576,0),MATCH((CUADRO!Q$5&amp;$E1059),'Hoja de Trabajo para listado'!$AB$151:$BA$151,0)),0)+IFERROR(INDEX('Hoja de Trabajo para listado'!$BC$155:$CB$1048576,MATCH($A1059,'Hoja de Trabajo para listado'!$BC$155:$BC$1048576,0),MATCH((CUADRO!Q$5&amp;$E1059),'Hoja de Trabajo para listado'!$BC$151:$CB$151,0)),0)+IFERROR(INDEX('Hoja de Trabajo para listado'!$DE$153:$DG$274,MATCH($A1059,'Hoja de Trabajo para listado'!$DE$153:$DE$1048576,0),MATCH((CUADRO!Q$5&amp;$E1059),'Hoja de Trabajo para listado'!$DE$151:$DG$151,0)),0)+IFERROR(INDEX('Hoja de Trabajo para listado'!$CD$155:$DC$1048576,MATCH($A1059,'Hoja de Trabajo para listado'!$CD$155:$CD$1048576,0),MATCH((CUADRO!Q$5&amp;$E1059),'Hoja de Trabajo para listado'!$CD$151:$DC$151,0)),0)</f>
        <v>0</v>
      </c>
      <c r="R1059" s="257">
        <f t="shared" ca="1" si="32"/>
        <v>780820.5</v>
      </c>
      <c r="S1059" s="274">
        <f ca="1">+R1058+R1059</f>
        <v>780820.5</v>
      </c>
      <c r="T1059" s="257">
        <f ca="1">+S1059</f>
        <v>780820.5</v>
      </c>
      <c r="U1059" s="256">
        <f t="shared" si="33"/>
        <v>2</v>
      </c>
      <c r="V1059" s="362" t="str">
        <f>+VLOOKUP(A1059,bd_lista!$A$3:$E$590,5,FALSE)</f>
        <v>Gobiernos Autónomos Departamentales</v>
      </c>
      <c r="W1059" s="362"/>
      <c r="X1059" s="254">
        <f>+VLOOKUP(A1059,[2]Sheet1!$A$13:$D$744,4,FALSE)</f>
        <v>0</v>
      </c>
      <c r="Y1059" s="254" t="e">
        <f>+VLOOKUP(X1059,bd_lista!$A$3:$C$590,3,FALSE)</f>
        <v>#N/A</v>
      </c>
      <c r="Z1059" s="314"/>
      <c r="AA1059" s="315"/>
    </row>
    <row r="1060" spans="1:27" customFormat="1" ht="15" hidden="1" customHeight="1">
      <c r="A1060" s="32">
        <v>903</v>
      </c>
      <c r="B1060" s="306">
        <f>+A1060</f>
        <v>903</v>
      </c>
      <c r="C1060" s="259" t="str">
        <f>+VLOOKUP(A1060,bd_lista!$A$3:$C$590,3,FALSE)</f>
        <v>Gobierno Autónomo Departamental de Cochabamba</v>
      </c>
      <c r="D1060" s="361" t="str">
        <f>+C1060</f>
        <v>Gobierno Autónomo Departamental de Cochabamba</v>
      </c>
      <c r="E1060" s="254" t="s">
        <v>1313</v>
      </c>
      <c r="F1060" s="255">
        <f ca="1">+IFERROR(INDEX('Hoja de Trabajo para listado'!$A$155:$Z$1048576,MATCH($A1060,'Hoja de Trabajo para listado'!$A$155:$A$1048576,0),MATCH((CUADRO!F$5&amp;$E1060),'Hoja de Trabajo para listado'!$A$151:$Z$151,0)),0)+IFERROR(INDEX('Hoja de Trabajo para listado'!$AB$155:$BA$1048576,MATCH($A1060,'Hoja de Trabajo para listado'!$AB$155:$AB$1048576,0),MATCH((CUADRO!F$5&amp;$E1060),'Hoja de Trabajo para listado'!$AB$151:$BA$151,0)),0)+IFERROR(INDEX('Hoja de Trabajo para listado'!$BC$155:$CB$1048576,MATCH($A1060,'Hoja de Trabajo para listado'!$BC$155:$BC$1048576,0),MATCH((CUADRO!F$5&amp;$E1060),'Hoja de Trabajo para listado'!$BC$151:$CB$151,0)),0)+IFERROR(INDEX('Hoja de Trabajo para listado'!$DE$153:$DG$274,MATCH($A1060,'Hoja de Trabajo para listado'!$DE$153:$DE$1048576,0),MATCH((CUADRO!F$5&amp;$E1060),'Hoja de Trabajo para listado'!$DE$151:$DG$151,0)),0)+IFERROR(INDEX('Hoja de Trabajo para listado'!$CD$155:$DC$1048576,MATCH($A1060,'Hoja de Trabajo para listado'!$CD$155:$CD$1048576,0),MATCH((CUADRO!F$5&amp;$E1060),'Hoja de Trabajo para listado'!$CD$151:$DC$151,0)),0)</f>
        <v>0</v>
      </c>
      <c r="G1060" s="255">
        <f ca="1">+IFERROR(INDEX('Hoja de Trabajo para listado'!$A$155:$Z$1048576,MATCH($A1060,'Hoja de Trabajo para listado'!$A$155:$A$1048576,0),MATCH((CUADRO!G$5&amp;$E1060),'Hoja de Trabajo para listado'!$A$151:$Z$151,0)),0)+IFERROR(INDEX('Hoja de Trabajo para listado'!$AB$155:$BA$1048576,MATCH($A1060,'Hoja de Trabajo para listado'!$AB$155:$AB$1048576,0),MATCH((CUADRO!G$5&amp;$E1060),'Hoja de Trabajo para listado'!$AB$151:$BA$151,0)),0)+IFERROR(INDEX('Hoja de Trabajo para listado'!$BC$155:$CB$1048576,MATCH($A1060,'Hoja de Trabajo para listado'!$BC$155:$BC$1048576,0),MATCH((CUADRO!G$5&amp;$E1060),'Hoja de Trabajo para listado'!$BC$151:$CB$151,0)),0)+IFERROR(INDEX('Hoja de Trabajo para listado'!$DE$153:$DG$274,MATCH($A1060,'Hoja de Trabajo para listado'!$DE$153:$DE$1048576,0),MATCH((CUADRO!G$5&amp;$E1060),'Hoja de Trabajo para listado'!$DE$151:$DG$151,0)),0)+IFERROR(INDEX('Hoja de Trabajo para listado'!$CD$155:$DC$1048576,MATCH($A1060,'Hoja de Trabajo para listado'!$CD$155:$CD$1048576,0),MATCH((CUADRO!G$5&amp;$E1060),'Hoja de Trabajo para listado'!$CD$151:$DC$151,0)),0)</f>
        <v>0</v>
      </c>
      <c r="H1060" s="255">
        <f ca="1">+IFERROR(INDEX('Hoja de Trabajo para listado'!$A$155:$Z$1048576,MATCH($A1060,'Hoja de Trabajo para listado'!$A$155:$A$1048576,0),MATCH((CUADRO!H$5&amp;$E1060),'Hoja de Trabajo para listado'!$A$151:$Z$151,0)),0)+IFERROR(INDEX('Hoja de Trabajo para listado'!$AB$155:$BA$1048576,MATCH($A1060,'Hoja de Trabajo para listado'!$AB$155:$AB$1048576,0),MATCH((CUADRO!H$5&amp;$E1060),'Hoja de Trabajo para listado'!$AB$151:$BA$151,0)),0)+IFERROR(INDEX('Hoja de Trabajo para listado'!$BC$155:$CB$1048576,MATCH($A1060,'Hoja de Trabajo para listado'!$BC$155:$BC$1048576,0),MATCH((CUADRO!H$5&amp;$E1060),'Hoja de Trabajo para listado'!$BC$151:$CB$151,0)),0)+IFERROR(INDEX('Hoja de Trabajo para listado'!$DE$153:$DG$274,MATCH($A1060,'Hoja de Trabajo para listado'!$DE$153:$DE$1048576,0),MATCH((CUADRO!H$5&amp;$E1060),'Hoja de Trabajo para listado'!$DE$151:$DG$151,0)),0)+IFERROR(INDEX('Hoja de Trabajo para listado'!$CD$155:$DC$1048576,MATCH($A1060,'Hoja de Trabajo para listado'!$CD$155:$CD$1048576,0),MATCH((CUADRO!H$5&amp;$E1060),'Hoja de Trabajo para listado'!$CD$151:$DC$151,0)),0)</f>
        <v>0</v>
      </c>
      <c r="I1060" s="255">
        <f ca="1">+IFERROR(INDEX('Hoja de Trabajo para listado'!$A$155:$Z$1048576,MATCH($A1060,'Hoja de Trabajo para listado'!$A$155:$A$1048576,0),MATCH((CUADRO!I$5&amp;$E1060),'Hoja de Trabajo para listado'!$A$151:$Z$151,0)),0)+IFERROR(INDEX('Hoja de Trabajo para listado'!$AB$155:$BA$1048576,MATCH($A1060,'Hoja de Trabajo para listado'!$AB$155:$AB$1048576,0),MATCH((CUADRO!I$5&amp;$E1060),'Hoja de Trabajo para listado'!$AB$151:$BA$151,0)),0)+IFERROR(INDEX('Hoja de Trabajo para listado'!$BC$155:$CB$1048576,MATCH($A1060,'Hoja de Trabajo para listado'!$BC$155:$BC$1048576,0),MATCH((CUADRO!I$5&amp;$E1060),'Hoja de Trabajo para listado'!$BC$151:$CB$151,0)),0)+IFERROR(INDEX('Hoja de Trabajo para listado'!$DE$153:$DG$274,MATCH($A1060,'Hoja de Trabajo para listado'!$DE$153:$DE$1048576,0),MATCH((CUADRO!I$5&amp;$E1060),'Hoja de Trabajo para listado'!$DE$151:$DG$151,0)),0)+IFERROR(INDEX('Hoja de Trabajo para listado'!$CD$155:$DC$1048576,MATCH($A1060,'Hoja de Trabajo para listado'!$CD$155:$CD$1048576,0),MATCH((CUADRO!I$5&amp;$E1060),'Hoja de Trabajo para listado'!$CD$151:$DC$151,0)),0)</f>
        <v>0</v>
      </c>
      <c r="J1060" s="255">
        <f ca="1">+IFERROR(INDEX('Hoja de Trabajo para listado'!$A$155:$Z$1048576,MATCH($A1060,'Hoja de Trabajo para listado'!$A$155:$A$1048576,0),MATCH((CUADRO!J$5&amp;$E1060),'Hoja de Trabajo para listado'!$A$151:$Z$151,0)),0)+IFERROR(INDEX('Hoja de Trabajo para listado'!$AB$155:$BA$1048576,MATCH($A1060,'Hoja de Trabajo para listado'!$AB$155:$AB$1048576,0),MATCH((CUADRO!J$5&amp;$E1060),'Hoja de Trabajo para listado'!$AB$151:$BA$151,0)),0)+IFERROR(INDEX('Hoja de Trabajo para listado'!$BC$155:$CB$1048576,MATCH($A1060,'Hoja de Trabajo para listado'!$BC$155:$BC$1048576,0),MATCH((CUADRO!J$5&amp;$E1060),'Hoja de Trabajo para listado'!$BC$151:$CB$151,0)),0)+IFERROR(INDEX('Hoja de Trabajo para listado'!$DE$153:$DG$274,MATCH($A1060,'Hoja de Trabajo para listado'!$DE$153:$DE$1048576,0),MATCH((CUADRO!J$5&amp;$E1060),'Hoja de Trabajo para listado'!$DE$151:$DG$151,0)),0)+IFERROR(INDEX('Hoja de Trabajo para listado'!$CD$155:$DC$1048576,MATCH($A1060,'Hoja de Trabajo para listado'!$CD$155:$CD$1048576,0),MATCH((CUADRO!J$5&amp;$E1060),'Hoja de Trabajo para listado'!$CD$151:$DC$151,0)),0)</f>
        <v>0</v>
      </c>
      <c r="K1060" s="255">
        <f ca="1">+IFERROR(INDEX('Hoja de Trabajo para listado'!$A$155:$Z$1048576,MATCH($A1060,'Hoja de Trabajo para listado'!$A$155:$A$1048576,0),MATCH((CUADRO!K$5&amp;$E1060),'Hoja de Trabajo para listado'!$A$151:$Z$151,0)),0)+IFERROR(INDEX('Hoja de Trabajo para listado'!$AB$155:$BA$1048576,MATCH($A1060,'Hoja de Trabajo para listado'!$AB$155:$AB$1048576,0),MATCH((CUADRO!K$5&amp;$E1060),'Hoja de Trabajo para listado'!$AB$151:$BA$151,0)),0)+IFERROR(INDEX('Hoja de Trabajo para listado'!$BC$155:$CB$1048576,MATCH($A1060,'Hoja de Trabajo para listado'!$BC$155:$BC$1048576,0),MATCH((CUADRO!K$5&amp;$E1060),'Hoja de Trabajo para listado'!$BC$151:$CB$151,0)),0)+IFERROR(INDEX('Hoja de Trabajo para listado'!$DE$153:$DG$274,MATCH($A1060,'Hoja de Trabajo para listado'!$DE$153:$DE$1048576,0),MATCH((CUADRO!K$5&amp;$E1060),'Hoja de Trabajo para listado'!$DE$151:$DG$151,0)),0)+IFERROR(INDEX('Hoja de Trabajo para listado'!$CD$155:$DC$1048576,MATCH($A1060,'Hoja de Trabajo para listado'!$CD$155:$CD$1048576,0),MATCH((CUADRO!K$5&amp;$E1060),'Hoja de Trabajo para listado'!$CD$151:$DC$151,0)),0)</f>
        <v>0</v>
      </c>
      <c r="L1060" s="255">
        <f ca="1">+IFERROR(INDEX('Hoja de Trabajo para listado'!$A$155:$Z$1048576,MATCH($A1060,'Hoja de Trabajo para listado'!$A$155:$A$1048576,0),MATCH((CUADRO!L$5&amp;$E1060),'Hoja de Trabajo para listado'!$A$151:$Z$151,0)),0)+IFERROR(INDEX('Hoja de Trabajo para listado'!$AB$155:$BA$1048576,MATCH($A1060,'Hoja de Trabajo para listado'!$AB$155:$AB$1048576,0),MATCH((CUADRO!L$5&amp;$E1060),'Hoja de Trabajo para listado'!$AB$151:$BA$151,0)),0)+IFERROR(INDEX('Hoja de Trabajo para listado'!$BC$155:$CB$1048576,MATCH($A1060,'Hoja de Trabajo para listado'!$BC$155:$BC$1048576,0),MATCH((CUADRO!L$5&amp;$E1060),'Hoja de Trabajo para listado'!$BC$151:$CB$151,0)),0)+IFERROR(INDEX('Hoja de Trabajo para listado'!$DE$153:$DG$274,MATCH($A1060,'Hoja de Trabajo para listado'!$DE$153:$DE$1048576,0),MATCH((CUADRO!L$5&amp;$E1060),'Hoja de Trabajo para listado'!$DE$151:$DG$151,0)),0)+IFERROR(INDEX('Hoja de Trabajo para listado'!$CD$155:$DC$1048576,MATCH($A1060,'Hoja de Trabajo para listado'!$CD$155:$CD$1048576,0),MATCH((CUADRO!L$5&amp;$E1060),'Hoja de Trabajo para listado'!$CD$151:$DC$151,0)),0)</f>
        <v>0</v>
      </c>
      <c r="M1060" s="255">
        <f ca="1">+IFERROR(INDEX('Hoja de Trabajo para listado'!$A$155:$Z$1048576,MATCH($A1060,'Hoja de Trabajo para listado'!$A$155:$A$1048576,0),MATCH((CUADRO!M$5&amp;$E1060),'Hoja de Trabajo para listado'!$A$151:$Z$151,0)),0)+IFERROR(INDEX('Hoja de Trabajo para listado'!$AB$155:$BA$1048576,MATCH($A1060,'Hoja de Trabajo para listado'!$AB$155:$AB$1048576,0),MATCH((CUADRO!M$5&amp;$E1060),'Hoja de Trabajo para listado'!$AB$151:$BA$151,0)),0)+IFERROR(INDEX('Hoja de Trabajo para listado'!$BC$155:$CB$1048576,MATCH($A1060,'Hoja de Trabajo para listado'!$BC$155:$BC$1048576,0),MATCH((CUADRO!M$5&amp;$E1060),'Hoja de Trabajo para listado'!$BC$151:$CB$151,0)),0)+IFERROR(INDEX('Hoja de Trabajo para listado'!$DE$153:$DG$274,MATCH($A1060,'Hoja de Trabajo para listado'!$DE$153:$DE$1048576,0),MATCH((CUADRO!M$5&amp;$E1060),'Hoja de Trabajo para listado'!$DE$151:$DG$151,0)),0)+IFERROR(INDEX('Hoja de Trabajo para listado'!$CD$155:$DC$1048576,MATCH($A1060,'Hoja de Trabajo para listado'!$CD$155:$CD$1048576,0),MATCH((CUADRO!M$5&amp;$E1060),'Hoja de Trabajo para listado'!$CD$151:$DC$151,0)),0)</f>
        <v>0</v>
      </c>
      <c r="N1060" s="255">
        <f ca="1">+IFERROR(INDEX('Hoja de Trabajo para listado'!$A$155:$Z$1048576,MATCH($A1060,'Hoja de Trabajo para listado'!$A$155:$A$1048576,0),MATCH((CUADRO!N$5&amp;$E1060),'Hoja de Trabajo para listado'!$A$151:$Z$151,0)),0)+IFERROR(INDEX('Hoja de Trabajo para listado'!$AB$155:$BA$1048576,MATCH($A1060,'Hoja de Trabajo para listado'!$AB$155:$AB$1048576,0),MATCH((CUADRO!N$5&amp;$E1060),'Hoja de Trabajo para listado'!$AB$151:$BA$151,0)),0)+IFERROR(INDEX('Hoja de Trabajo para listado'!$BC$155:$CB$1048576,MATCH($A1060,'Hoja de Trabajo para listado'!$BC$155:$BC$1048576,0),MATCH((CUADRO!N$5&amp;$E1060),'Hoja de Trabajo para listado'!$BC$151:$CB$151,0)),0)+IFERROR(INDEX('Hoja de Trabajo para listado'!$DE$153:$DG$274,MATCH($A1060,'Hoja de Trabajo para listado'!$DE$153:$DE$1048576,0),MATCH((CUADRO!N$5&amp;$E1060),'Hoja de Trabajo para listado'!$DE$151:$DG$151,0)),0)+IFERROR(INDEX('Hoja de Trabajo para listado'!$CD$155:$DC$1048576,MATCH($A1060,'Hoja de Trabajo para listado'!$CD$155:$CD$1048576,0),MATCH((CUADRO!N$5&amp;$E1060),'Hoja de Trabajo para listado'!$CD$151:$DC$151,0)),0)</f>
        <v>0</v>
      </c>
      <c r="O1060" s="255">
        <f ca="1">+IFERROR(INDEX('Hoja de Trabajo para listado'!$A$155:$Z$1048576,MATCH($A1060,'Hoja de Trabajo para listado'!$A$155:$A$1048576,0),MATCH((CUADRO!O$5&amp;$E1060),'Hoja de Trabajo para listado'!$A$151:$Z$151,0)),0)+IFERROR(INDEX('Hoja de Trabajo para listado'!$AB$155:$BA$1048576,MATCH($A1060,'Hoja de Trabajo para listado'!$AB$155:$AB$1048576,0),MATCH((CUADRO!O$5&amp;$E1060),'Hoja de Trabajo para listado'!$AB$151:$BA$151,0)),0)+IFERROR(INDEX('Hoja de Trabajo para listado'!$BC$155:$CB$1048576,MATCH($A1060,'Hoja de Trabajo para listado'!$BC$155:$BC$1048576,0),MATCH((CUADRO!O$5&amp;$E1060),'Hoja de Trabajo para listado'!$BC$151:$CB$151,0)),0)+IFERROR(INDEX('Hoja de Trabajo para listado'!$DE$153:$DG$274,MATCH($A1060,'Hoja de Trabajo para listado'!$DE$153:$DE$1048576,0),MATCH((CUADRO!O$5&amp;$E1060),'Hoja de Trabajo para listado'!$DE$151:$DG$151,0)),0)+IFERROR(INDEX('Hoja de Trabajo para listado'!$CD$155:$DC$1048576,MATCH($A1060,'Hoja de Trabajo para listado'!$CD$155:$CD$1048576,0),MATCH((CUADRO!O$5&amp;$E1060),'Hoja de Trabajo para listado'!$CD$151:$DC$151,0)),0)</f>
        <v>0</v>
      </c>
      <c r="P1060" s="255">
        <f ca="1">+IFERROR(INDEX('Hoja de Trabajo para listado'!$A$155:$Z$1048576,MATCH($A1060,'Hoja de Trabajo para listado'!$A$155:$A$1048576,0),MATCH((CUADRO!P$5&amp;$E1060),'Hoja de Trabajo para listado'!$A$151:$Z$151,0)),0)+IFERROR(INDEX('Hoja de Trabajo para listado'!$AB$155:$BA$1048576,MATCH($A1060,'Hoja de Trabajo para listado'!$AB$155:$AB$1048576,0),MATCH((CUADRO!P$5&amp;$E1060),'Hoja de Trabajo para listado'!$AB$151:$BA$151,0)),0)+IFERROR(INDEX('Hoja de Trabajo para listado'!$BC$155:$CB$1048576,MATCH($A1060,'Hoja de Trabajo para listado'!$BC$155:$BC$1048576,0),MATCH((CUADRO!P$5&amp;$E1060),'Hoja de Trabajo para listado'!$BC$151:$CB$151,0)),0)+IFERROR(INDEX('Hoja de Trabajo para listado'!$DE$153:$DG$274,MATCH($A1060,'Hoja de Trabajo para listado'!$DE$153:$DE$1048576,0),MATCH((CUADRO!P$5&amp;$E1060),'Hoja de Trabajo para listado'!$DE$151:$DG$151,0)),0)+IFERROR(INDEX('Hoja de Trabajo para listado'!$CD$155:$DC$1048576,MATCH($A1060,'Hoja de Trabajo para listado'!$CD$155:$CD$1048576,0),MATCH((CUADRO!P$5&amp;$E1060),'Hoja de Trabajo para listado'!$CD$151:$DC$151,0)),0)</f>
        <v>0</v>
      </c>
      <c r="Q1060" s="255">
        <f ca="1">+IFERROR(INDEX('Hoja de Trabajo para listado'!$A$155:$Z$1048576,MATCH($A1060,'Hoja de Trabajo para listado'!$A$155:$A$1048576,0),MATCH((CUADRO!Q$5&amp;$E1060),'Hoja de Trabajo para listado'!$A$151:$Z$151,0)),0)+IFERROR(INDEX('Hoja de Trabajo para listado'!$AB$155:$BA$1048576,MATCH($A1060,'Hoja de Trabajo para listado'!$AB$155:$AB$1048576,0),MATCH((CUADRO!Q$5&amp;$E1060),'Hoja de Trabajo para listado'!$AB$151:$BA$151,0)),0)+IFERROR(INDEX('Hoja de Trabajo para listado'!$BC$155:$CB$1048576,MATCH($A1060,'Hoja de Trabajo para listado'!$BC$155:$BC$1048576,0),MATCH((CUADRO!Q$5&amp;$E1060),'Hoja de Trabajo para listado'!$BC$151:$CB$151,0)),0)+IFERROR(INDEX('Hoja de Trabajo para listado'!$DE$153:$DG$274,MATCH($A1060,'Hoja de Trabajo para listado'!$DE$153:$DE$1048576,0),MATCH((CUADRO!Q$5&amp;$E1060),'Hoja de Trabajo para listado'!$DE$151:$DG$151,0)),0)+IFERROR(INDEX('Hoja de Trabajo para listado'!$CD$155:$DC$1048576,MATCH($A1060,'Hoja de Trabajo para listado'!$CD$155:$CD$1048576,0),MATCH((CUADRO!Q$5&amp;$E1060),'Hoja de Trabajo para listado'!$CD$151:$DC$151,0)),0)</f>
        <v>0</v>
      </c>
      <c r="R1060" s="255">
        <f t="shared" ca="1" si="32"/>
        <v>0</v>
      </c>
      <c r="S1060" s="262"/>
      <c r="T1060" s="255">
        <f ca="1">+T1061</f>
        <v>471494.73</v>
      </c>
      <c r="U1060" s="254">
        <f t="shared" si="33"/>
        <v>1</v>
      </c>
      <c r="V1060" s="362" t="str">
        <f>+VLOOKUP(A1060,bd_lista!$A$3:$E$590,5,FALSE)</f>
        <v>Gobiernos Autónomos Departamentales</v>
      </c>
      <c r="W1060" s="361" t="str">
        <f>+V1060</f>
        <v>Gobiernos Autónomos Departamentales</v>
      </c>
      <c r="X1060" s="254">
        <f>+VLOOKUP(A1060,[2]Sheet1!$A$13:$D$744,4,FALSE)</f>
        <v>0</v>
      </c>
      <c r="Y1060" s="254" t="e">
        <f>+VLOOKUP(X1060,bd_lista!$A$3:$C$590,3,FALSE)</f>
        <v>#N/A</v>
      </c>
      <c r="Z1060" s="316">
        <f>+X1060</f>
        <v>0</v>
      </c>
      <c r="AA1060" s="317" t="e">
        <f>+Y1060</f>
        <v>#N/A</v>
      </c>
    </row>
    <row r="1061" spans="1:27" customFormat="1" ht="15" hidden="1" customHeight="1">
      <c r="A1061" s="32">
        <v>903</v>
      </c>
      <c r="B1061" s="307"/>
      <c r="C1061" s="259" t="str">
        <f>+VLOOKUP(A1061,bd_lista!$A$3:$C$590,3,FALSE)</f>
        <v>Gobierno Autónomo Departamental de Cochabamba</v>
      </c>
      <c r="D1061" s="362"/>
      <c r="E1061" s="256" t="s">
        <v>1314</v>
      </c>
      <c r="F1061" s="255">
        <f ca="1">+IFERROR(INDEX('Hoja de Trabajo para listado'!$A$155:$Z$1048576,MATCH($A1061,'Hoja de Trabajo para listado'!$A$155:$A$1048576,0),MATCH((CUADRO!F$5&amp;$E1061),'Hoja de Trabajo para listado'!$A$151:$Z$151,0)),0)+IFERROR(INDEX('Hoja de Trabajo para listado'!$AB$155:$BA$1048576,MATCH($A1061,'Hoja de Trabajo para listado'!$AB$155:$AB$1048576,0),MATCH((CUADRO!F$5&amp;$E1061),'Hoja de Trabajo para listado'!$AB$151:$BA$151,0)),0)+IFERROR(INDEX('Hoja de Trabajo para listado'!$BC$155:$CB$1048576,MATCH($A1061,'Hoja de Trabajo para listado'!$BC$155:$BC$1048576,0),MATCH((CUADRO!F$5&amp;$E1061),'Hoja de Trabajo para listado'!$BC$151:$CB$151,0)),0)+IFERROR(INDEX('Hoja de Trabajo para listado'!$DE$153:$DG$274,MATCH($A1061,'Hoja de Trabajo para listado'!$DE$153:$DE$1048576,0),MATCH((CUADRO!F$5&amp;$E1061),'Hoja de Trabajo para listado'!$DE$151:$DG$151,0)),0)+IFERROR(INDEX('Hoja de Trabajo para listado'!$CD$155:$DC$1048576,MATCH($A1061,'Hoja de Trabajo para listado'!$CD$155:$CD$1048576,0),MATCH((CUADRO!F$5&amp;$E1061),'Hoja de Trabajo para listado'!$CD$151:$DC$151,0)),0)</f>
        <v>5671.43</v>
      </c>
      <c r="G1061" s="255">
        <f ca="1">+IFERROR(INDEX('Hoja de Trabajo para listado'!$A$155:$Z$1048576,MATCH($A1061,'Hoja de Trabajo para listado'!$A$155:$A$1048576,0),MATCH((CUADRO!G$5&amp;$E1061),'Hoja de Trabajo para listado'!$A$151:$Z$151,0)),0)+IFERROR(INDEX('Hoja de Trabajo para listado'!$AB$155:$BA$1048576,MATCH($A1061,'Hoja de Trabajo para listado'!$AB$155:$AB$1048576,0),MATCH((CUADRO!G$5&amp;$E1061),'Hoja de Trabajo para listado'!$AB$151:$BA$151,0)),0)+IFERROR(INDEX('Hoja de Trabajo para listado'!$BC$155:$CB$1048576,MATCH($A1061,'Hoja de Trabajo para listado'!$BC$155:$BC$1048576,0),MATCH((CUADRO!G$5&amp;$E1061),'Hoja de Trabajo para listado'!$BC$151:$CB$151,0)),0)+IFERROR(INDEX('Hoja de Trabajo para listado'!$DE$153:$DG$274,MATCH($A1061,'Hoja de Trabajo para listado'!$DE$153:$DE$1048576,0),MATCH((CUADRO!G$5&amp;$E1061),'Hoja de Trabajo para listado'!$DE$151:$DG$151,0)),0)+IFERROR(INDEX('Hoja de Trabajo para listado'!$CD$155:$DC$1048576,MATCH($A1061,'Hoja de Trabajo para listado'!$CD$155:$CD$1048576,0),MATCH((CUADRO!G$5&amp;$E1061),'Hoja de Trabajo para listado'!$CD$151:$DC$151,0)),0)</f>
        <v>0</v>
      </c>
      <c r="H1061" s="255">
        <f ca="1">+IFERROR(INDEX('Hoja de Trabajo para listado'!$A$155:$Z$1048576,MATCH($A1061,'Hoja de Trabajo para listado'!$A$155:$A$1048576,0),MATCH((CUADRO!H$5&amp;$E1061),'Hoja de Trabajo para listado'!$A$151:$Z$151,0)),0)+IFERROR(INDEX('Hoja de Trabajo para listado'!$AB$155:$BA$1048576,MATCH($A1061,'Hoja de Trabajo para listado'!$AB$155:$AB$1048576,0),MATCH((CUADRO!H$5&amp;$E1061),'Hoja de Trabajo para listado'!$AB$151:$BA$151,0)),0)+IFERROR(INDEX('Hoja de Trabajo para listado'!$BC$155:$CB$1048576,MATCH($A1061,'Hoja de Trabajo para listado'!$BC$155:$BC$1048576,0),MATCH((CUADRO!H$5&amp;$E1061),'Hoja de Trabajo para listado'!$BC$151:$CB$151,0)),0)+IFERROR(INDEX('Hoja de Trabajo para listado'!$DE$153:$DG$274,MATCH($A1061,'Hoja de Trabajo para listado'!$DE$153:$DE$1048576,0),MATCH((CUADRO!H$5&amp;$E1061),'Hoja de Trabajo para listado'!$DE$151:$DG$151,0)),0)+IFERROR(INDEX('Hoja de Trabajo para listado'!$CD$155:$DC$1048576,MATCH($A1061,'Hoja de Trabajo para listado'!$CD$155:$CD$1048576,0),MATCH((CUADRO!H$5&amp;$E1061),'Hoja de Trabajo para listado'!$CD$151:$DC$151,0)),0)</f>
        <v>0</v>
      </c>
      <c r="I1061" s="255">
        <f ca="1">+IFERROR(INDEX('Hoja de Trabajo para listado'!$A$155:$Z$1048576,MATCH($A1061,'Hoja de Trabajo para listado'!$A$155:$A$1048576,0),MATCH((CUADRO!I$5&amp;$E1061),'Hoja de Trabajo para listado'!$A$151:$Z$151,0)),0)+IFERROR(INDEX('Hoja de Trabajo para listado'!$AB$155:$BA$1048576,MATCH($A1061,'Hoja de Trabajo para listado'!$AB$155:$AB$1048576,0),MATCH((CUADRO!I$5&amp;$E1061),'Hoja de Trabajo para listado'!$AB$151:$BA$151,0)),0)+IFERROR(INDEX('Hoja de Trabajo para listado'!$BC$155:$CB$1048576,MATCH($A1061,'Hoja de Trabajo para listado'!$BC$155:$BC$1048576,0),MATCH((CUADRO!I$5&amp;$E1061),'Hoja de Trabajo para listado'!$BC$151:$CB$151,0)),0)+IFERROR(INDEX('Hoja de Trabajo para listado'!$DE$153:$DG$274,MATCH($A1061,'Hoja de Trabajo para listado'!$DE$153:$DE$1048576,0),MATCH((CUADRO!I$5&amp;$E1061),'Hoja de Trabajo para listado'!$DE$151:$DG$151,0)),0)+IFERROR(INDEX('Hoja de Trabajo para listado'!$CD$155:$DC$1048576,MATCH($A1061,'Hoja de Trabajo para listado'!$CD$155:$CD$1048576,0),MATCH((CUADRO!I$5&amp;$E1061),'Hoja de Trabajo para listado'!$CD$151:$DC$151,0)),0)</f>
        <v>25000</v>
      </c>
      <c r="J1061" s="255">
        <f ca="1">+IFERROR(INDEX('Hoja de Trabajo para listado'!$A$155:$Z$1048576,MATCH($A1061,'Hoja de Trabajo para listado'!$A$155:$A$1048576,0),MATCH((CUADRO!J$5&amp;$E1061),'Hoja de Trabajo para listado'!$A$151:$Z$151,0)),0)+IFERROR(INDEX('Hoja de Trabajo para listado'!$AB$155:$BA$1048576,MATCH($A1061,'Hoja de Trabajo para listado'!$AB$155:$AB$1048576,0),MATCH((CUADRO!J$5&amp;$E1061),'Hoja de Trabajo para listado'!$AB$151:$BA$151,0)),0)+IFERROR(INDEX('Hoja de Trabajo para listado'!$BC$155:$CB$1048576,MATCH($A1061,'Hoja de Trabajo para listado'!$BC$155:$BC$1048576,0),MATCH((CUADRO!J$5&amp;$E1061),'Hoja de Trabajo para listado'!$BC$151:$CB$151,0)),0)+IFERROR(INDEX('Hoja de Trabajo para listado'!$DE$153:$DG$274,MATCH($A1061,'Hoja de Trabajo para listado'!$DE$153:$DE$1048576,0),MATCH((CUADRO!J$5&amp;$E1061),'Hoja de Trabajo para listado'!$DE$151:$DG$151,0)),0)+IFERROR(INDEX('Hoja de Trabajo para listado'!$CD$155:$DC$1048576,MATCH($A1061,'Hoja de Trabajo para listado'!$CD$155:$CD$1048576,0),MATCH((CUADRO!J$5&amp;$E1061),'Hoja de Trabajo para listado'!$CD$151:$DC$151,0)),0)</f>
        <v>0</v>
      </c>
      <c r="K1061" s="255">
        <f ca="1">+IFERROR(INDEX('Hoja de Trabajo para listado'!$A$155:$Z$1048576,MATCH($A1061,'Hoja de Trabajo para listado'!$A$155:$A$1048576,0),MATCH((CUADRO!K$5&amp;$E1061),'Hoja de Trabajo para listado'!$A$151:$Z$151,0)),0)+IFERROR(INDEX('Hoja de Trabajo para listado'!$AB$155:$BA$1048576,MATCH($A1061,'Hoja de Trabajo para listado'!$AB$155:$AB$1048576,0),MATCH((CUADRO!K$5&amp;$E1061),'Hoja de Trabajo para listado'!$AB$151:$BA$151,0)),0)+IFERROR(INDEX('Hoja de Trabajo para listado'!$BC$155:$CB$1048576,MATCH($A1061,'Hoja de Trabajo para listado'!$BC$155:$BC$1048576,0),MATCH((CUADRO!K$5&amp;$E1061),'Hoja de Trabajo para listado'!$BC$151:$CB$151,0)),0)+IFERROR(INDEX('Hoja de Trabajo para listado'!$DE$153:$DG$274,MATCH($A1061,'Hoja de Trabajo para listado'!$DE$153:$DE$1048576,0),MATCH((CUADRO!K$5&amp;$E1061),'Hoja de Trabajo para listado'!$DE$151:$DG$151,0)),0)+IFERROR(INDEX('Hoja de Trabajo para listado'!$CD$155:$DC$1048576,MATCH($A1061,'Hoja de Trabajo para listado'!$CD$155:$CD$1048576,0),MATCH((CUADRO!K$5&amp;$E1061),'Hoja de Trabajo para listado'!$CD$151:$DC$151,0)),0)</f>
        <v>0</v>
      </c>
      <c r="L1061" s="255">
        <f ca="1">+IFERROR(INDEX('Hoja de Trabajo para listado'!$A$155:$Z$1048576,MATCH($A1061,'Hoja de Trabajo para listado'!$A$155:$A$1048576,0),MATCH((CUADRO!L$5&amp;$E1061),'Hoja de Trabajo para listado'!$A$151:$Z$151,0)),0)+IFERROR(INDEX('Hoja de Trabajo para listado'!$AB$155:$BA$1048576,MATCH($A1061,'Hoja de Trabajo para listado'!$AB$155:$AB$1048576,0),MATCH((CUADRO!L$5&amp;$E1061),'Hoja de Trabajo para listado'!$AB$151:$BA$151,0)),0)+IFERROR(INDEX('Hoja de Trabajo para listado'!$BC$155:$CB$1048576,MATCH($A1061,'Hoja de Trabajo para listado'!$BC$155:$BC$1048576,0),MATCH((CUADRO!L$5&amp;$E1061),'Hoja de Trabajo para listado'!$BC$151:$CB$151,0)),0)+IFERROR(INDEX('Hoja de Trabajo para listado'!$DE$153:$DG$274,MATCH($A1061,'Hoja de Trabajo para listado'!$DE$153:$DE$1048576,0),MATCH((CUADRO!L$5&amp;$E1061),'Hoja de Trabajo para listado'!$DE$151:$DG$151,0)),0)+IFERROR(INDEX('Hoja de Trabajo para listado'!$CD$155:$DC$1048576,MATCH($A1061,'Hoja de Trabajo para listado'!$CD$155:$CD$1048576,0),MATCH((CUADRO!L$5&amp;$E1061),'Hoja de Trabajo para listado'!$CD$151:$DC$151,0)),0)</f>
        <v>435194.72</v>
      </c>
      <c r="M1061" s="255">
        <f ca="1">+IFERROR(INDEX('Hoja de Trabajo para listado'!$A$155:$Z$1048576,MATCH($A1061,'Hoja de Trabajo para listado'!$A$155:$A$1048576,0),MATCH((CUADRO!M$5&amp;$E1061),'Hoja de Trabajo para listado'!$A$151:$Z$151,0)),0)+IFERROR(INDEX('Hoja de Trabajo para listado'!$AB$155:$BA$1048576,MATCH($A1061,'Hoja de Trabajo para listado'!$AB$155:$AB$1048576,0),MATCH((CUADRO!M$5&amp;$E1061),'Hoja de Trabajo para listado'!$AB$151:$BA$151,0)),0)+IFERROR(INDEX('Hoja de Trabajo para listado'!$BC$155:$CB$1048576,MATCH($A1061,'Hoja de Trabajo para listado'!$BC$155:$BC$1048576,0),MATCH((CUADRO!M$5&amp;$E1061),'Hoja de Trabajo para listado'!$BC$151:$CB$151,0)),0)+IFERROR(INDEX('Hoja de Trabajo para listado'!$DE$153:$DG$274,MATCH($A1061,'Hoja de Trabajo para listado'!$DE$153:$DE$1048576,0),MATCH((CUADRO!M$5&amp;$E1061),'Hoja de Trabajo para listado'!$DE$151:$DG$151,0)),0)+IFERROR(INDEX('Hoja de Trabajo para listado'!$CD$155:$DC$1048576,MATCH($A1061,'Hoja de Trabajo para listado'!$CD$155:$CD$1048576,0),MATCH((CUADRO!M$5&amp;$E1061),'Hoja de Trabajo para listado'!$CD$151:$DC$151,0)),0)</f>
        <v>5628.58</v>
      </c>
      <c r="N1061" s="255">
        <f ca="1">+IFERROR(INDEX('Hoja de Trabajo para listado'!$A$155:$Z$1048576,MATCH($A1061,'Hoja de Trabajo para listado'!$A$155:$A$1048576,0),MATCH((CUADRO!N$5&amp;$E1061),'Hoja de Trabajo para listado'!$A$151:$Z$151,0)),0)+IFERROR(INDEX('Hoja de Trabajo para listado'!$AB$155:$BA$1048576,MATCH($A1061,'Hoja de Trabajo para listado'!$AB$155:$AB$1048576,0),MATCH((CUADRO!N$5&amp;$E1061),'Hoja de Trabajo para listado'!$AB$151:$BA$151,0)),0)+IFERROR(INDEX('Hoja de Trabajo para listado'!$BC$155:$CB$1048576,MATCH($A1061,'Hoja de Trabajo para listado'!$BC$155:$BC$1048576,0),MATCH((CUADRO!N$5&amp;$E1061),'Hoja de Trabajo para listado'!$BC$151:$CB$151,0)),0)+IFERROR(INDEX('Hoja de Trabajo para listado'!$DE$153:$DG$274,MATCH($A1061,'Hoja de Trabajo para listado'!$DE$153:$DE$1048576,0),MATCH((CUADRO!N$5&amp;$E1061),'Hoja de Trabajo para listado'!$DE$151:$DG$151,0)),0)+IFERROR(INDEX('Hoja de Trabajo para listado'!$CD$155:$DC$1048576,MATCH($A1061,'Hoja de Trabajo para listado'!$CD$155:$CD$1048576,0),MATCH((CUADRO!N$5&amp;$E1061),'Hoja de Trabajo para listado'!$CD$151:$DC$151,0)),0)</f>
        <v>0</v>
      </c>
      <c r="O1061" s="255">
        <f ca="1">+IFERROR(INDEX('Hoja de Trabajo para listado'!$A$155:$Z$1048576,MATCH($A1061,'Hoja de Trabajo para listado'!$A$155:$A$1048576,0),MATCH((CUADRO!O$5&amp;$E1061),'Hoja de Trabajo para listado'!$A$151:$Z$151,0)),0)+IFERROR(INDEX('Hoja de Trabajo para listado'!$AB$155:$BA$1048576,MATCH($A1061,'Hoja de Trabajo para listado'!$AB$155:$AB$1048576,0),MATCH((CUADRO!O$5&amp;$E1061),'Hoja de Trabajo para listado'!$AB$151:$BA$151,0)),0)+IFERROR(INDEX('Hoja de Trabajo para listado'!$BC$155:$CB$1048576,MATCH($A1061,'Hoja de Trabajo para listado'!$BC$155:$BC$1048576,0),MATCH((CUADRO!O$5&amp;$E1061),'Hoja de Trabajo para listado'!$BC$151:$CB$151,0)),0)+IFERROR(INDEX('Hoja de Trabajo para listado'!$DE$153:$DG$274,MATCH($A1061,'Hoja de Trabajo para listado'!$DE$153:$DE$1048576,0),MATCH((CUADRO!O$5&amp;$E1061),'Hoja de Trabajo para listado'!$DE$151:$DG$151,0)),0)+IFERROR(INDEX('Hoja de Trabajo para listado'!$CD$155:$DC$1048576,MATCH($A1061,'Hoja de Trabajo para listado'!$CD$155:$CD$1048576,0),MATCH((CUADRO!O$5&amp;$E1061),'Hoja de Trabajo para listado'!$CD$151:$DC$151,0)),0)</f>
        <v>0</v>
      </c>
      <c r="P1061" s="255">
        <f ca="1">+IFERROR(INDEX('Hoja de Trabajo para listado'!$A$155:$Z$1048576,MATCH($A1061,'Hoja de Trabajo para listado'!$A$155:$A$1048576,0),MATCH((CUADRO!P$5&amp;$E1061),'Hoja de Trabajo para listado'!$A$151:$Z$151,0)),0)+IFERROR(INDEX('Hoja de Trabajo para listado'!$AB$155:$BA$1048576,MATCH($A1061,'Hoja de Trabajo para listado'!$AB$155:$AB$1048576,0),MATCH((CUADRO!P$5&amp;$E1061),'Hoja de Trabajo para listado'!$AB$151:$BA$151,0)),0)+IFERROR(INDEX('Hoja de Trabajo para listado'!$BC$155:$CB$1048576,MATCH($A1061,'Hoja de Trabajo para listado'!$BC$155:$BC$1048576,0),MATCH((CUADRO!P$5&amp;$E1061),'Hoja de Trabajo para listado'!$BC$151:$CB$151,0)),0)+IFERROR(INDEX('Hoja de Trabajo para listado'!$DE$153:$DG$274,MATCH($A1061,'Hoja de Trabajo para listado'!$DE$153:$DE$1048576,0),MATCH((CUADRO!P$5&amp;$E1061),'Hoja de Trabajo para listado'!$DE$151:$DG$151,0)),0)+IFERROR(INDEX('Hoja de Trabajo para listado'!$CD$155:$DC$1048576,MATCH($A1061,'Hoja de Trabajo para listado'!$CD$155:$CD$1048576,0),MATCH((CUADRO!P$5&amp;$E1061),'Hoja de Trabajo para listado'!$CD$151:$DC$151,0)),0)</f>
        <v>0</v>
      </c>
      <c r="Q1061" s="255">
        <f ca="1">+IFERROR(INDEX('Hoja de Trabajo para listado'!$A$155:$Z$1048576,MATCH($A1061,'Hoja de Trabajo para listado'!$A$155:$A$1048576,0),MATCH((CUADRO!Q$5&amp;$E1061),'Hoja de Trabajo para listado'!$A$151:$Z$151,0)),0)+IFERROR(INDEX('Hoja de Trabajo para listado'!$AB$155:$BA$1048576,MATCH($A1061,'Hoja de Trabajo para listado'!$AB$155:$AB$1048576,0),MATCH((CUADRO!Q$5&amp;$E1061),'Hoja de Trabajo para listado'!$AB$151:$BA$151,0)),0)+IFERROR(INDEX('Hoja de Trabajo para listado'!$BC$155:$CB$1048576,MATCH($A1061,'Hoja de Trabajo para listado'!$BC$155:$BC$1048576,0),MATCH((CUADRO!Q$5&amp;$E1061),'Hoja de Trabajo para listado'!$BC$151:$CB$151,0)),0)+IFERROR(INDEX('Hoja de Trabajo para listado'!$DE$153:$DG$274,MATCH($A1061,'Hoja de Trabajo para listado'!$DE$153:$DE$1048576,0),MATCH((CUADRO!Q$5&amp;$E1061),'Hoja de Trabajo para listado'!$DE$151:$DG$151,0)),0)+IFERROR(INDEX('Hoja de Trabajo para listado'!$CD$155:$DC$1048576,MATCH($A1061,'Hoja de Trabajo para listado'!$CD$155:$CD$1048576,0),MATCH((CUADRO!Q$5&amp;$E1061),'Hoja de Trabajo para listado'!$CD$151:$DC$151,0)),0)</f>
        <v>0</v>
      </c>
      <c r="R1061" s="255">
        <f t="shared" ca="1" si="32"/>
        <v>471494.73</v>
      </c>
      <c r="S1061" s="262">
        <f ca="1">+R1060+R1061</f>
        <v>471494.73</v>
      </c>
      <c r="T1061" s="255">
        <f ca="1">+S1061</f>
        <v>471494.73</v>
      </c>
      <c r="U1061" s="254">
        <f t="shared" si="33"/>
        <v>2</v>
      </c>
      <c r="V1061" s="362" t="str">
        <f>+VLOOKUP(A1061,bd_lista!$A$3:$E$590,5,FALSE)</f>
        <v>Gobiernos Autónomos Departamentales</v>
      </c>
      <c r="W1061" s="362"/>
      <c r="X1061" s="254">
        <f>+VLOOKUP(A1061,[2]Sheet1!$A$13:$D$744,4,FALSE)</f>
        <v>0</v>
      </c>
      <c r="Y1061" s="254" t="e">
        <f>+VLOOKUP(X1061,bd_lista!$A$3:$C$590,3,FALSE)</f>
        <v>#N/A</v>
      </c>
      <c r="Z1061" s="314"/>
      <c r="AA1061" s="315"/>
    </row>
    <row r="1062" spans="1:27" customFormat="1" ht="27" hidden="1" customHeight="1">
      <c r="A1062" s="32">
        <v>904</v>
      </c>
      <c r="B1062" s="306">
        <f>+A1062</f>
        <v>904</v>
      </c>
      <c r="C1062" s="259" t="str">
        <f>+VLOOKUP(A1062,bd_lista!$A$3:$C$590,3,FALSE)</f>
        <v>Gobierno Autónomo Departamental de Oruro</v>
      </c>
      <c r="D1062" s="361" t="str">
        <f>+C1062</f>
        <v>Gobierno Autónomo Departamental de Oruro</v>
      </c>
      <c r="E1062" s="254" t="s">
        <v>1313</v>
      </c>
      <c r="F1062" s="255">
        <f ca="1">+IFERROR(INDEX('Hoja de Trabajo para listado'!$A$155:$Z$1048576,MATCH($A1062,'Hoja de Trabajo para listado'!$A$155:$A$1048576,0),MATCH((CUADRO!F$5&amp;$E1062),'Hoja de Trabajo para listado'!$A$151:$Z$151,0)),0)+IFERROR(INDEX('Hoja de Trabajo para listado'!$AB$155:$BA$1048576,MATCH($A1062,'Hoja de Trabajo para listado'!$AB$155:$AB$1048576,0),MATCH((CUADRO!F$5&amp;$E1062),'Hoja de Trabajo para listado'!$AB$151:$BA$151,0)),0)+IFERROR(INDEX('Hoja de Trabajo para listado'!$BC$155:$CB$1048576,MATCH($A1062,'Hoja de Trabajo para listado'!$BC$155:$BC$1048576,0),MATCH((CUADRO!F$5&amp;$E1062),'Hoja de Trabajo para listado'!$BC$151:$CB$151,0)),0)+IFERROR(INDEX('Hoja de Trabajo para listado'!$DE$153:$DG$274,MATCH($A1062,'Hoja de Trabajo para listado'!$DE$153:$DE$1048576,0),MATCH((CUADRO!F$5&amp;$E1062),'Hoja de Trabajo para listado'!$DE$151:$DG$151,0)),0)+IFERROR(INDEX('Hoja de Trabajo para listado'!$CD$155:$DC$1048576,MATCH($A1062,'Hoja de Trabajo para listado'!$CD$155:$CD$1048576,0),MATCH((CUADRO!F$5&amp;$E1062),'Hoja de Trabajo para listado'!$CD$151:$DC$151,0)),0)</f>
        <v>0</v>
      </c>
      <c r="G1062" s="255">
        <f ca="1">+IFERROR(INDEX('Hoja de Trabajo para listado'!$A$155:$Z$1048576,MATCH($A1062,'Hoja de Trabajo para listado'!$A$155:$A$1048576,0),MATCH((CUADRO!G$5&amp;$E1062),'Hoja de Trabajo para listado'!$A$151:$Z$151,0)),0)+IFERROR(INDEX('Hoja de Trabajo para listado'!$AB$155:$BA$1048576,MATCH($A1062,'Hoja de Trabajo para listado'!$AB$155:$AB$1048576,0),MATCH((CUADRO!G$5&amp;$E1062),'Hoja de Trabajo para listado'!$AB$151:$BA$151,0)),0)+IFERROR(INDEX('Hoja de Trabajo para listado'!$BC$155:$CB$1048576,MATCH($A1062,'Hoja de Trabajo para listado'!$BC$155:$BC$1048576,0),MATCH((CUADRO!G$5&amp;$E1062),'Hoja de Trabajo para listado'!$BC$151:$CB$151,0)),0)+IFERROR(INDEX('Hoja de Trabajo para listado'!$DE$153:$DG$274,MATCH($A1062,'Hoja de Trabajo para listado'!$DE$153:$DE$1048576,0),MATCH((CUADRO!G$5&amp;$E1062),'Hoja de Trabajo para listado'!$DE$151:$DG$151,0)),0)+IFERROR(INDEX('Hoja de Trabajo para listado'!$CD$155:$DC$1048576,MATCH($A1062,'Hoja de Trabajo para listado'!$CD$155:$CD$1048576,0),MATCH((CUADRO!G$5&amp;$E1062),'Hoja de Trabajo para listado'!$CD$151:$DC$151,0)),0)</f>
        <v>0</v>
      </c>
      <c r="H1062" s="255">
        <f ca="1">+IFERROR(INDEX('Hoja de Trabajo para listado'!$A$155:$Z$1048576,MATCH($A1062,'Hoja de Trabajo para listado'!$A$155:$A$1048576,0),MATCH((CUADRO!H$5&amp;$E1062),'Hoja de Trabajo para listado'!$A$151:$Z$151,0)),0)+IFERROR(INDEX('Hoja de Trabajo para listado'!$AB$155:$BA$1048576,MATCH($A1062,'Hoja de Trabajo para listado'!$AB$155:$AB$1048576,0),MATCH((CUADRO!H$5&amp;$E1062),'Hoja de Trabajo para listado'!$AB$151:$BA$151,0)),0)+IFERROR(INDEX('Hoja de Trabajo para listado'!$BC$155:$CB$1048576,MATCH($A1062,'Hoja de Trabajo para listado'!$BC$155:$BC$1048576,0),MATCH((CUADRO!H$5&amp;$E1062),'Hoja de Trabajo para listado'!$BC$151:$CB$151,0)),0)+IFERROR(INDEX('Hoja de Trabajo para listado'!$DE$153:$DG$274,MATCH($A1062,'Hoja de Trabajo para listado'!$DE$153:$DE$1048576,0),MATCH((CUADRO!H$5&amp;$E1062),'Hoja de Trabajo para listado'!$DE$151:$DG$151,0)),0)+IFERROR(INDEX('Hoja de Trabajo para listado'!$CD$155:$DC$1048576,MATCH($A1062,'Hoja de Trabajo para listado'!$CD$155:$CD$1048576,0),MATCH((CUADRO!H$5&amp;$E1062),'Hoja de Trabajo para listado'!$CD$151:$DC$151,0)),0)</f>
        <v>0</v>
      </c>
      <c r="I1062" s="255">
        <f ca="1">+IFERROR(INDEX('Hoja de Trabajo para listado'!$A$155:$Z$1048576,MATCH($A1062,'Hoja de Trabajo para listado'!$A$155:$A$1048576,0),MATCH((CUADRO!I$5&amp;$E1062),'Hoja de Trabajo para listado'!$A$151:$Z$151,0)),0)+IFERROR(INDEX('Hoja de Trabajo para listado'!$AB$155:$BA$1048576,MATCH($A1062,'Hoja de Trabajo para listado'!$AB$155:$AB$1048576,0),MATCH((CUADRO!I$5&amp;$E1062),'Hoja de Trabajo para listado'!$AB$151:$BA$151,0)),0)+IFERROR(INDEX('Hoja de Trabajo para listado'!$BC$155:$CB$1048576,MATCH($A1062,'Hoja de Trabajo para listado'!$BC$155:$BC$1048576,0),MATCH((CUADRO!I$5&amp;$E1062),'Hoja de Trabajo para listado'!$BC$151:$CB$151,0)),0)+IFERROR(INDEX('Hoja de Trabajo para listado'!$DE$153:$DG$274,MATCH($A1062,'Hoja de Trabajo para listado'!$DE$153:$DE$1048576,0),MATCH((CUADRO!I$5&amp;$E1062),'Hoja de Trabajo para listado'!$DE$151:$DG$151,0)),0)+IFERROR(INDEX('Hoja de Trabajo para listado'!$CD$155:$DC$1048576,MATCH($A1062,'Hoja de Trabajo para listado'!$CD$155:$CD$1048576,0),MATCH((CUADRO!I$5&amp;$E1062),'Hoja de Trabajo para listado'!$CD$151:$DC$151,0)),0)</f>
        <v>0</v>
      </c>
      <c r="J1062" s="255">
        <f ca="1">+IFERROR(INDEX('Hoja de Trabajo para listado'!$A$155:$Z$1048576,MATCH($A1062,'Hoja de Trabajo para listado'!$A$155:$A$1048576,0),MATCH((CUADRO!J$5&amp;$E1062),'Hoja de Trabajo para listado'!$A$151:$Z$151,0)),0)+IFERROR(INDEX('Hoja de Trabajo para listado'!$AB$155:$BA$1048576,MATCH($A1062,'Hoja de Trabajo para listado'!$AB$155:$AB$1048576,0),MATCH((CUADRO!J$5&amp;$E1062),'Hoja de Trabajo para listado'!$AB$151:$BA$151,0)),0)+IFERROR(INDEX('Hoja de Trabajo para listado'!$BC$155:$CB$1048576,MATCH($A1062,'Hoja de Trabajo para listado'!$BC$155:$BC$1048576,0),MATCH((CUADRO!J$5&amp;$E1062),'Hoja de Trabajo para listado'!$BC$151:$CB$151,0)),0)+IFERROR(INDEX('Hoja de Trabajo para listado'!$DE$153:$DG$274,MATCH($A1062,'Hoja de Trabajo para listado'!$DE$153:$DE$1048576,0),MATCH((CUADRO!J$5&amp;$E1062),'Hoja de Trabajo para listado'!$DE$151:$DG$151,0)),0)+IFERROR(INDEX('Hoja de Trabajo para listado'!$CD$155:$DC$1048576,MATCH($A1062,'Hoja de Trabajo para listado'!$CD$155:$CD$1048576,0),MATCH((CUADRO!J$5&amp;$E1062),'Hoja de Trabajo para listado'!$CD$151:$DC$151,0)),0)</f>
        <v>0</v>
      </c>
      <c r="K1062" s="255">
        <f ca="1">+IFERROR(INDEX('Hoja de Trabajo para listado'!$A$155:$Z$1048576,MATCH($A1062,'Hoja de Trabajo para listado'!$A$155:$A$1048576,0),MATCH((CUADRO!K$5&amp;$E1062),'Hoja de Trabajo para listado'!$A$151:$Z$151,0)),0)+IFERROR(INDEX('Hoja de Trabajo para listado'!$AB$155:$BA$1048576,MATCH($A1062,'Hoja de Trabajo para listado'!$AB$155:$AB$1048576,0),MATCH((CUADRO!K$5&amp;$E1062),'Hoja de Trabajo para listado'!$AB$151:$BA$151,0)),0)+IFERROR(INDEX('Hoja de Trabajo para listado'!$BC$155:$CB$1048576,MATCH($A1062,'Hoja de Trabajo para listado'!$BC$155:$BC$1048576,0),MATCH((CUADRO!K$5&amp;$E1062),'Hoja de Trabajo para listado'!$BC$151:$CB$151,0)),0)+IFERROR(INDEX('Hoja de Trabajo para listado'!$DE$153:$DG$274,MATCH($A1062,'Hoja de Trabajo para listado'!$DE$153:$DE$1048576,0),MATCH((CUADRO!K$5&amp;$E1062),'Hoja de Trabajo para listado'!$DE$151:$DG$151,0)),0)+IFERROR(INDEX('Hoja de Trabajo para listado'!$CD$155:$DC$1048576,MATCH($A1062,'Hoja de Trabajo para listado'!$CD$155:$CD$1048576,0),MATCH((CUADRO!K$5&amp;$E1062),'Hoja de Trabajo para listado'!$CD$151:$DC$151,0)),0)</f>
        <v>0</v>
      </c>
      <c r="L1062" s="255">
        <f ca="1">+IFERROR(INDEX('Hoja de Trabajo para listado'!$A$155:$Z$1048576,MATCH($A1062,'Hoja de Trabajo para listado'!$A$155:$A$1048576,0),MATCH((CUADRO!L$5&amp;$E1062),'Hoja de Trabajo para listado'!$A$151:$Z$151,0)),0)+IFERROR(INDEX('Hoja de Trabajo para listado'!$AB$155:$BA$1048576,MATCH($A1062,'Hoja de Trabajo para listado'!$AB$155:$AB$1048576,0),MATCH((CUADRO!L$5&amp;$E1062),'Hoja de Trabajo para listado'!$AB$151:$BA$151,0)),0)+IFERROR(INDEX('Hoja de Trabajo para listado'!$BC$155:$CB$1048576,MATCH($A1062,'Hoja de Trabajo para listado'!$BC$155:$BC$1048576,0),MATCH((CUADRO!L$5&amp;$E1062),'Hoja de Trabajo para listado'!$BC$151:$CB$151,0)),0)+IFERROR(INDEX('Hoja de Trabajo para listado'!$DE$153:$DG$274,MATCH($A1062,'Hoja de Trabajo para listado'!$DE$153:$DE$1048576,0),MATCH((CUADRO!L$5&amp;$E1062),'Hoja de Trabajo para listado'!$DE$151:$DG$151,0)),0)+IFERROR(INDEX('Hoja de Trabajo para listado'!$CD$155:$DC$1048576,MATCH($A1062,'Hoja de Trabajo para listado'!$CD$155:$CD$1048576,0),MATCH((CUADRO!L$5&amp;$E1062),'Hoja de Trabajo para listado'!$CD$151:$DC$151,0)),0)</f>
        <v>0</v>
      </c>
      <c r="M1062" s="255">
        <f ca="1">+IFERROR(INDEX('Hoja de Trabajo para listado'!$A$155:$Z$1048576,MATCH($A1062,'Hoja de Trabajo para listado'!$A$155:$A$1048576,0),MATCH((CUADRO!M$5&amp;$E1062),'Hoja de Trabajo para listado'!$A$151:$Z$151,0)),0)+IFERROR(INDEX('Hoja de Trabajo para listado'!$AB$155:$BA$1048576,MATCH($A1062,'Hoja de Trabajo para listado'!$AB$155:$AB$1048576,0),MATCH((CUADRO!M$5&amp;$E1062),'Hoja de Trabajo para listado'!$AB$151:$BA$151,0)),0)+IFERROR(INDEX('Hoja de Trabajo para listado'!$BC$155:$CB$1048576,MATCH($A1062,'Hoja de Trabajo para listado'!$BC$155:$BC$1048576,0),MATCH((CUADRO!M$5&amp;$E1062),'Hoja de Trabajo para listado'!$BC$151:$CB$151,0)),0)+IFERROR(INDEX('Hoja de Trabajo para listado'!$DE$153:$DG$274,MATCH($A1062,'Hoja de Trabajo para listado'!$DE$153:$DE$1048576,0),MATCH((CUADRO!M$5&amp;$E1062),'Hoja de Trabajo para listado'!$DE$151:$DG$151,0)),0)+IFERROR(INDEX('Hoja de Trabajo para listado'!$CD$155:$DC$1048576,MATCH($A1062,'Hoja de Trabajo para listado'!$CD$155:$CD$1048576,0),MATCH((CUADRO!M$5&amp;$E1062),'Hoja de Trabajo para listado'!$CD$151:$DC$151,0)),0)</f>
        <v>0</v>
      </c>
      <c r="N1062" s="255">
        <f ca="1">+IFERROR(INDEX('Hoja de Trabajo para listado'!$A$155:$Z$1048576,MATCH($A1062,'Hoja de Trabajo para listado'!$A$155:$A$1048576,0),MATCH((CUADRO!N$5&amp;$E1062),'Hoja de Trabajo para listado'!$A$151:$Z$151,0)),0)+IFERROR(INDEX('Hoja de Trabajo para listado'!$AB$155:$BA$1048576,MATCH($A1062,'Hoja de Trabajo para listado'!$AB$155:$AB$1048576,0),MATCH((CUADRO!N$5&amp;$E1062),'Hoja de Trabajo para listado'!$AB$151:$BA$151,0)),0)+IFERROR(INDEX('Hoja de Trabajo para listado'!$BC$155:$CB$1048576,MATCH($A1062,'Hoja de Trabajo para listado'!$BC$155:$BC$1048576,0),MATCH((CUADRO!N$5&amp;$E1062),'Hoja de Trabajo para listado'!$BC$151:$CB$151,0)),0)+IFERROR(INDEX('Hoja de Trabajo para listado'!$DE$153:$DG$274,MATCH($A1062,'Hoja de Trabajo para listado'!$DE$153:$DE$1048576,0),MATCH((CUADRO!N$5&amp;$E1062),'Hoja de Trabajo para listado'!$DE$151:$DG$151,0)),0)+IFERROR(INDEX('Hoja de Trabajo para listado'!$CD$155:$DC$1048576,MATCH($A1062,'Hoja de Trabajo para listado'!$CD$155:$CD$1048576,0),MATCH((CUADRO!N$5&amp;$E1062),'Hoja de Trabajo para listado'!$CD$151:$DC$151,0)),0)</f>
        <v>0</v>
      </c>
      <c r="O1062" s="255">
        <f ca="1">+IFERROR(INDEX('Hoja de Trabajo para listado'!$A$155:$Z$1048576,MATCH($A1062,'Hoja de Trabajo para listado'!$A$155:$A$1048576,0),MATCH((CUADRO!O$5&amp;$E1062),'Hoja de Trabajo para listado'!$A$151:$Z$151,0)),0)+IFERROR(INDEX('Hoja de Trabajo para listado'!$AB$155:$BA$1048576,MATCH($A1062,'Hoja de Trabajo para listado'!$AB$155:$AB$1048576,0),MATCH((CUADRO!O$5&amp;$E1062),'Hoja de Trabajo para listado'!$AB$151:$BA$151,0)),0)+IFERROR(INDEX('Hoja de Trabajo para listado'!$BC$155:$CB$1048576,MATCH($A1062,'Hoja de Trabajo para listado'!$BC$155:$BC$1048576,0),MATCH((CUADRO!O$5&amp;$E1062),'Hoja de Trabajo para listado'!$BC$151:$CB$151,0)),0)+IFERROR(INDEX('Hoja de Trabajo para listado'!$DE$153:$DG$274,MATCH($A1062,'Hoja de Trabajo para listado'!$DE$153:$DE$1048576,0),MATCH((CUADRO!O$5&amp;$E1062),'Hoja de Trabajo para listado'!$DE$151:$DG$151,0)),0)+IFERROR(INDEX('Hoja de Trabajo para listado'!$CD$155:$DC$1048576,MATCH($A1062,'Hoja de Trabajo para listado'!$CD$155:$CD$1048576,0),MATCH((CUADRO!O$5&amp;$E1062),'Hoja de Trabajo para listado'!$CD$151:$DC$151,0)),0)</f>
        <v>0</v>
      </c>
      <c r="P1062" s="255">
        <f ca="1">+IFERROR(INDEX('Hoja de Trabajo para listado'!$A$155:$Z$1048576,MATCH($A1062,'Hoja de Trabajo para listado'!$A$155:$A$1048576,0),MATCH((CUADRO!P$5&amp;$E1062),'Hoja de Trabajo para listado'!$A$151:$Z$151,0)),0)+IFERROR(INDEX('Hoja de Trabajo para listado'!$AB$155:$BA$1048576,MATCH($A1062,'Hoja de Trabajo para listado'!$AB$155:$AB$1048576,0),MATCH((CUADRO!P$5&amp;$E1062),'Hoja de Trabajo para listado'!$AB$151:$BA$151,0)),0)+IFERROR(INDEX('Hoja de Trabajo para listado'!$BC$155:$CB$1048576,MATCH($A1062,'Hoja de Trabajo para listado'!$BC$155:$BC$1048576,0),MATCH((CUADRO!P$5&amp;$E1062),'Hoja de Trabajo para listado'!$BC$151:$CB$151,0)),0)+IFERROR(INDEX('Hoja de Trabajo para listado'!$DE$153:$DG$274,MATCH($A1062,'Hoja de Trabajo para listado'!$DE$153:$DE$1048576,0),MATCH((CUADRO!P$5&amp;$E1062),'Hoja de Trabajo para listado'!$DE$151:$DG$151,0)),0)+IFERROR(INDEX('Hoja de Trabajo para listado'!$CD$155:$DC$1048576,MATCH($A1062,'Hoja de Trabajo para listado'!$CD$155:$CD$1048576,0),MATCH((CUADRO!P$5&amp;$E1062),'Hoja de Trabajo para listado'!$CD$151:$DC$151,0)),0)</f>
        <v>0</v>
      </c>
      <c r="Q1062" s="255">
        <f ca="1">+IFERROR(INDEX('Hoja de Trabajo para listado'!$A$155:$Z$1048576,MATCH($A1062,'Hoja de Trabajo para listado'!$A$155:$A$1048576,0),MATCH((CUADRO!Q$5&amp;$E1062),'Hoja de Trabajo para listado'!$A$151:$Z$151,0)),0)+IFERROR(INDEX('Hoja de Trabajo para listado'!$AB$155:$BA$1048576,MATCH($A1062,'Hoja de Trabajo para listado'!$AB$155:$AB$1048576,0),MATCH((CUADRO!Q$5&amp;$E1062),'Hoja de Trabajo para listado'!$AB$151:$BA$151,0)),0)+IFERROR(INDEX('Hoja de Trabajo para listado'!$BC$155:$CB$1048576,MATCH($A1062,'Hoja de Trabajo para listado'!$BC$155:$BC$1048576,0),MATCH((CUADRO!Q$5&amp;$E1062),'Hoja de Trabajo para listado'!$BC$151:$CB$151,0)),0)+IFERROR(INDEX('Hoja de Trabajo para listado'!$DE$153:$DG$274,MATCH($A1062,'Hoja de Trabajo para listado'!$DE$153:$DE$1048576,0),MATCH((CUADRO!Q$5&amp;$E1062),'Hoja de Trabajo para listado'!$DE$151:$DG$151,0)),0)+IFERROR(INDEX('Hoja de Trabajo para listado'!$CD$155:$DC$1048576,MATCH($A1062,'Hoja de Trabajo para listado'!$CD$155:$CD$1048576,0),MATCH((CUADRO!Q$5&amp;$E1062),'Hoja de Trabajo para listado'!$CD$151:$DC$151,0)),0)</f>
        <v>0</v>
      </c>
      <c r="R1062" s="255">
        <f t="shared" ca="1" si="32"/>
        <v>0</v>
      </c>
      <c r="S1062" s="262"/>
      <c r="T1062" s="255">
        <f ca="1">+T1063</f>
        <v>15995.3</v>
      </c>
      <c r="U1062" s="254">
        <f t="shared" si="33"/>
        <v>1</v>
      </c>
      <c r="V1062" s="362" t="str">
        <f>+VLOOKUP(A1062,bd_lista!$A$3:$E$590,5,FALSE)</f>
        <v>Gobiernos Autónomos Departamentales</v>
      </c>
      <c r="W1062" s="361" t="str">
        <f>+V1062</f>
        <v>Gobiernos Autónomos Departamentales</v>
      </c>
      <c r="X1062" s="254">
        <f>+VLOOKUP(A1062,[2]Sheet1!$A$13:$D$744,4,FALSE)</f>
        <v>0</v>
      </c>
      <c r="Y1062" s="254" t="e">
        <f>+VLOOKUP(X1062,bd_lista!$A$3:$C$590,3,FALSE)</f>
        <v>#N/A</v>
      </c>
      <c r="Z1062" s="316">
        <f>+X1062</f>
        <v>0</v>
      </c>
      <c r="AA1062" s="317" t="e">
        <f>+Y1062</f>
        <v>#N/A</v>
      </c>
    </row>
    <row r="1063" spans="1:27" customFormat="1" ht="27" hidden="1" customHeight="1">
      <c r="A1063" s="32">
        <v>904</v>
      </c>
      <c r="B1063" s="307"/>
      <c r="C1063" s="259" t="str">
        <f>+VLOOKUP(A1063,bd_lista!$A$3:$C$590,3,FALSE)</f>
        <v>Gobierno Autónomo Departamental de Oruro</v>
      </c>
      <c r="D1063" s="362"/>
      <c r="E1063" s="256" t="s">
        <v>1314</v>
      </c>
      <c r="F1063" s="255">
        <f ca="1">+IFERROR(INDEX('Hoja de Trabajo para listado'!$A$155:$Z$1048576,MATCH($A1063,'Hoja de Trabajo para listado'!$A$155:$A$1048576,0),MATCH((CUADRO!F$5&amp;$E1063),'Hoja de Trabajo para listado'!$A$151:$Z$151,0)),0)+IFERROR(INDEX('Hoja de Trabajo para listado'!$AB$155:$BA$1048576,MATCH($A1063,'Hoja de Trabajo para listado'!$AB$155:$AB$1048576,0),MATCH((CUADRO!F$5&amp;$E1063),'Hoja de Trabajo para listado'!$AB$151:$BA$151,0)),0)+IFERROR(INDEX('Hoja de Trabajo para listado'!$BC$155:$CB$1048576,MATCH($A1063,'Hoja de Trabajo para listado'!$BC$155:$BC$1048576,0),MATCH((CUADRO!F$5&amp;$E1063),'Hoja de Trabajo para listado'!$BC$151:$CB$151,0)),0)+IFERROR(INDEX('Hoja de Trabajo para listado'!$DE$153:$DG$274,MATCH($A1063,'Hoja de Trabajo para listado'!$DE$153:$DE$1048576,0),MATCH((CUADRO!F$5&amp;$E1063),'Hoja de Trabajo para listado'!$DE$151:$DG$151,0)),0)+IFERROR(INDEX('Hoja de Trabajo para listado'!$CD$155:$DC$1048576,MATCH($A1063,'Hoja de Trabajo para listado'!$CD$155:$CD$1048576,0),MATCH((CUADRO!F$5&amp;$E1063),'Hoja de Trabajo para listado'!$CD$151:$DC$151,0)),0)</f>
        <v>0</v>
      </c>
      <c r="G1063" s="255">
        <f ca="1">+IFERROR(INDEX('Hoja de Trabajo para listado'!$A$155:$Z$1048576,MATCH($A1063,'Hoja de Trabajo para listado'!$A$155:$A$1048576,0),MATCH((CUADRO!G$5&amp;$E1063),'Hoja de Trabajo para listado'!$A$151:$Z$151,0)),0)+IFERROR(INDEX('Hoja de Trabajo para listado'!$AB$155:$BA$1048576,MATCH($A1063,'Hoja de Trabajo para listado'!$AB$155:$AB$1048576,0),MATCH((CUADRO!G$5&amp;$E1063),'Hoja de Trabajo para listado'!$AB$151:$BA$151,0)),0)+IFERROR(INDEX('Hoja de Trabajo para listado'!$BC$155:$CB$1048576,MATCH($A1063,'Hoja de Trabajo para listado'!$BC$155:$BC$1048576,0),MATCH((CUADRO!G$5&amp;$E1063),'Hoja de Trabajo para listado'!$BC$151:$CB$151,0)),0)+IFERROR(INDEX('Hoja de Trabajo para listado'!$DE$153:$DG$274,MATCH($A1063,'Hoja de Trabajo para listado'!$DE$153:$DE$1048576,0),MATCH((CUADRO!G$5&amp;$E1063),'Hoja de Trabajo para listado'!$DE$151:$DG$151,0)),0)+IFERROR(INDEX('Hoja de Trabajo para listado'!$CD$155:$DC$1048576,MATCH($A1063,'Hoja de Trabajo para listado'!$CD$155:$CD$1048576,0),MATCH((CUADRO!G$5&amp;$E1063),'Hoja de Trabajo para listado'!$CD$151:$DC$151,0)),0)</f>
        <v>0</v>
      </c>
      <c r="H1063" s="255">
        <f ca="1">+IFERROR(INDEX('Hoja de Trabajo para listado'!$A$155:$Z$1048576,MATCH($A1063,'Hoja de Trabajo para listado'!$A$155:$A$1048576,0),MATCH((CUADRO!H$5&amp;$E1063),'Hoja de Trabajo para listado'!$A$151:$Z$151,0)),0)+IFERROR(INDEX('Hoja de Trabajo para listado'!$AB$155:$BA$1048576,MATCH($A1063,'Hoja de Trabajo para listado'!$AB$155:$AB$1048576,0),MATCH((CUADRO!H$5&amp;$E1063),'Hoja de Trabajo para listado'!$AB$151:$BA$151,0)),0)+IFERROR(INDEX('Hoja de Trabajo para listado'!$BC$155:$CB$1048576,MATCH($A1063,'Hoja de Trabajo para listado'!$BC$155:$BC$1048576,0),MATCH((CUADRO!H$5&amp;$E1063),'Hoja de Trabajo para listado'!$BC$151:$CB$151,0)),0)+IFERROR(INDEX('Hoja de Trabajo para listado'!$DE$153:$DG$274,MATCH($A1063,'Hoja de Trabajo para listado'!$DE$153:$DE$1048576,0),MATCH((CUADRO!H$5&amp;$E1063),'Hoja de Trabajo para listado'!$DE$151:$DG$151,0)),0)+IFERROR(INDEX('Hoja de Trabajo para listado'!$CD$155:$DC$1048576,MATCH($A1063,'Hoja de Trabajo para listado'!$CD$155:$CD$1048576,0),MATCH((CUADRO!H$5&amp;$E1063),'Hoja de Trabajo para listado'!$CD$151:$DC$151,0)),0)</f>
        <v>0</v>
      </c>
      <c r="I1063" s="255">
        <f ca="1">+IFERROR(INDEX('Hoja de Trabajo para listado'!$A$155:$Z$1048576,MATCH($A1063,'Hoja de Trabajo para listado'!$A$155:$A$1048576,0),MATCH((CUADRO!I$5&amp;$E1063),'Hoja de Trabajo para listado'!$A$151:$Z$151,0)),0)+IFERROR(INDEX('Hoja de Trabajo para listado'!$AB$155:$BA$1048576,MATCH($A1063,'Hoja de Trabajo para listado'!$AB$155:$AB$1048576,0),MATCH((CUADRO!I$5&amp;$E1063),'Hoja de Trabajo para listado'!$AB$151:$BA$151,0)),0)+IFERROR(INDEX('Hoja de Trabajo para listado'!$BC$155:$CB$1048576,MATCH($A1063,'Hoja de Trabajo para listado'!$BC$155:$BC$1048576,0),MATCH((CUADRO!I$5&amp;$E1063),'Hoja de Trabajo para listado'!$BC$151:$CB$151,0)),0)+IFERROR(INDEX('Hoja de Trabajo para listado'!$DE$153:$DG$274,MATCH($A1063,'Hoja de Trabajo para listado'!$DE$153:$DE$1048576,0),MATCH((CUADRO!I$5&amp;$E1063),'Hoja de Trabajo para listado'!$DE$151:$DG$151,0)),0)+IFERROR(INDEX('Hoja de Trabajo para listado'!$CD$155:$DC$1048576,MATCH($A1063,'Hoja de Trabajo para listado'!$CD$155:$CD$1048576,0),MATCH((CUADRO!I$5&amp;$E1063),'Hoja de Trabajo para listado'!$CD$151:$DC$151,0)),0)</f>
        <v>0</v>
      </c>
      <c r="J1063" s="255">
        <f ca="1">+IFERROR(INDEX('Hoja de Trabajo para listado'!$A$155:$Z$1048576,MATCH($A1063,'Hoja de Trabajo para listado'!$A$155:$A$1048576,0),MATCH((CUADRO!J$5&amp;$E1063),'Hoja de Trabajo para listado'!$A$151:$Z$151,0)),0)+IFERROR(INDEX('Hoja de Trabajo para listado'!$AB$155:$BA$1048576,MATCH($A1063,'Hoja de Trabajo para listado'!$AB$155:$AB$1048576,0),MATCH((CUADRO!J$5&amp;$E1063),'Hoja de Trabajo para listado'!$AB$151:$BA$151,0)),0)+IFERROR(INDEX('Hoja de Trabajo para listado'!$BC$155:$CB$1048576,MATCH($A1063,'Hoja de Trabajo para listado'!$BC$155:$BC$1048576,0),MATCH((CUADRO!J$5&amp;$E1063),'Hoja de Trabajo para listado'!$BC$151:$CB$151,0)),0)+IFERROR(INDEX('Hoja de Trabajo para listado'!$DE$153:$DG$274,MATCH($A1063,'Hoja de Trabajo para listado'!$DE$153:$DE$1048576,0),MATCH((CUADRO!J$5&amp;$E1063),'Hoja de Trabajo para listado'!$DE$151:$DG$151,0)),0)+IFERROR(INDEX('Hoja de Trabajo para listado'!$CD$155:$DC$1048576,MATCH($A1063,'Hoja de Trabajo para listado'!$CD$155:$CD$1048576,0),MATCH((CUADRO!J$5&amp;$E1063),'Hoja de Trabajo para listado'!$CD$151:$DC$151,0)),0)</f>
        <v>0</v>
      </c>
      <c r="K1063" s="255">
        <f ca="1">+IFERROR(INDEX('Hoja de Trabajo para listado'!$A$155:$Z$1048576,MATCH($A1063,'Hoja de Trabajo para listado'!$A$155:$A$1048576,0),MATCH((CUADRO!K$5&amp;$E1063),'Hoja de Trabajo para listado'!$A$151:$Z$151,0)),0)+IFERROR(INDEX('Hoja de Trabajo para listado'!$AB$155:$BA$1048576,MATCH($A1063,'Hoja de Trabajo para listado'!$AB$155:$AB$1048576,0),MATCH((CUADRO!K$5&amp;$E1063),'Hoja de Trabajo para listado'!$AB$151:$BA$151,0)),0)+IFERROR(INDEX('Hoja de Trabajo para listado'!$BC$155:$CB$1048576,MATCH($A1063,'Hoja de Trabajo para listado'!$BC$155:$BC$1048576,0),MATCH((CUADRO!K$5&amp;$E1063),'Hoja de Trabajo para listado'!$BC$151:$CB$151,0)),0)+IFERROR(INDEX('Hoja de Trabajo para listado'!$DE$153:$DG$274,MATCH($A1063,'Hoja de Trabajo para listado'!$DE$153:$DE$1048576,0),MATCH((CUADRO!K$5&amp;$E1063),'Hoja de Trabajo para listado'!$DE$151:$DG$151,0)),0)+IFERROR(INDEX('Hoja de Trabajo para listado'!$CD$155:$DC$1048576,MATCH($A1063,'Hoja de Trabajo para listado'!$CD$155:$CD$1048576,0),MATCH((CUADRO!K$5&amp;$E1063),'Hoja de Trabajo para listado'!$CD$151:$DC$151,0)),0)</f>
        <v>15995.3</v>
      </c>
      <c r="L1063" s="255">
        <f ca="1">+IFERROR(INDEX('Hoja de Trabajo para listado'!$A$155:$Z$1048576,MATCH($A1063,'Hoja de Trabajo para listado'!$A$155:$A$1048576,0),MATCH((CUADRO!L$5&amp;$E1063),'Hoja de Trabajo para listado'!$A$151:$Z$151,0)),0)+IFERROR(INDEX('Hoja de Trabajo para listado'!$AB$155:$BA$1048576,MATCH($A1063,'Hoja de Trabajo para listado'!$AB$155:$AB$1048576,0),MATCH((CUADRO!L$5&amp;$E1063),'Hoja de Trabajo para listado'!$AB$151:$BA$151,0)),0)+IFERROR(INDEX('Hoja de Trabajo para listado'!$BC$155:$CB$1048576,MATCH($A1063,'Hoja de Trabajo para listado'!$BC$155:$BC$1048576,0),MATCH((CUADRO!L$5&amp;$E1063),'Hoja de Trabajo para listado'!$BC$151:$CB$151,0)),0)+IFERROR(INDEX('Hoja de Trabajo para listado'!$DE$153:$DG$274,MATCH($A1063,'Hoja de Trabajo para listado'!$DE$153:$DE$1048576,0),MATCH((CUADRO!L$5&amp;$E1063),'Hoja de Trabajo para listado'!$DE$151:$DG$151,0)),0)+IFERROR(INDEX('Hoja de Trabajo para listado'!$CD$155:$DC$1048576,MATCH($A1063,'Hoja de Trabajo para listado'!$CD$155:$CD$1048576,0),MATCH((CUADRO!L$5&amp;$E1063),'Hoja de Trabajo para listado'!$CD$151:$DC$151,0)),0)</f>
        <v>0</v>
      </c>
      <c r="M1063" s="255">
        <f ca="1">+IFERROR(INDEX('Hoja de Trabajo para listado'!$A$155:$Z$1048576,MATCH($A1063,'Hoja de Trabajo para listado'!$A$155:$A$1048576,0),MATCH((CUADRO!M$5&amp;$E1063),'Hoja de Trabajo para listado'!$A$151:$Z$151,0)),0)+IFERROR(INDEX('Hoja de Trabajo para listado'!$AB$155:$BA$1048576,MATCH($A1063,'Hoja de Trabajo para listado'!$AB$155:$AB$1048576,0),MATCH((CUADRO!M$5&amp;$E1063),'Hoja de Trabajo para listado'!$AB$151:$BA$151,0)),0)+IFERROR(INDEX('Hoja de Trabajo para listado'!$BC$155:$CB$1048576,MATCH($A1063,'Hoja de Trabajo para listado'!$BC$155:$BC$1048576,0),MATCH((CUADRO!M$5&amp;$E1063),'Hoja de Trabajo para listado'!$BC$151:$CB$151,0)),0)+IFERROR(INDEX('Hoja de Trabajo para listado'!$DE$153:$DG$274,MATCH($A1063,'Hoja de Trabajo para listado'!$DE$153:$DE$1048576,0),MATCH((CUADRO!M$5&amp;$E1063),'Hoja de Trabajo para listado'!$DE$151:$DG$151,0)),0)+IFERROR(INDEX('Hoja de Trabajo para listado'!$CD$155:$DC$1048576,MATCH($A1063,'Hoja de Trabajo para listado'!$CD$155:$CD$1048576,0),MATCH((CUADRO!M$5&amp;$E1063),'Hoja de Trabajo para listado'!$CD$151:$DC$151,0)),0)</f>
        <v>0</v>
      </c>
      <c r="N1063" s="255">
        <f ca="1">+IFERROR(INDEX('Hoja de Trabajo para listado'!$A$155:$Z$1048576,MATCH($A1063,'Hoja de Trabajo para listado'!$A$155:$A$1048576,0),MATCH((CUADRO!N$5&amp;$E1063),'Hoja de Trabajo para listado'!$A$151:$Z$151,0)),0)+IFERROR(INDEX('Hoja de Trabajo para listado'!$AB$155:$BA$1048576,MATCH($A1063,'Hoja de Trabajo para listado'!$AB$155:$AB$1048576,0),MATCH((CUADRO!N$5&amp;$E1063),'Hoja de Trabajo para listado'!$AB$151:$BA$151,0)),0)+IFERROR(INDEX('Hoja de Trabajo para listado'!$BC$155:$CB$1048576,MATCH($A1063,'Hoja de Trabajo para listado'!$BC$155:$BC$1048576,0),MATCH((CUADRO!N$5&amp;$E1063),'Hoja de Trabajo para listado'!$BC$151:$CB$151,0)),0)+IFERROR(INDEX('Hoja de Trabajo para listado'!$DE$153:$DG$274,MATCH($A1063,'Hoja de Trabajo para listado'!$DE$153:$DE$1048576,0),MATCH((CUADRO!N$5&amp;$E1063),'Hoja de Trabajo para listado'!$DE$151:$DG$151,0)),0)+IFERROR(INDEX('Hoja de Trabajo para listado'!$CD$155:$DC$1048576,MATCH($A1063,'Hoja de Trabajo para listado'!$CD$155:$CD$1048576,0),MATCH((CUADRO!N$5&amp;$E1063),'Hoja de Trabajo para listado'!$CD$151:$DC$151,0)),0)</f>
        <v>0</v>
      </c>
      <c r="O1063" s="255">
        <f ca="1">+IFERROR(INDEX('Hoja de Trabajo para listado'!$A$155:$Z$1048576,MATCH($A1063,'Hoja de Trabajo para listado'!$A$155:$A$1048576,0),MATCH((CUADRO!O$5&amp;$E1063),'Hoja de Trabajo para listado'!$A$151:$Z$151,0)),0)+IFERROR(INDEX('Hoja de Trabajo para listado'!$AB$155:$BA$1048576,MATCH($A1063,'Hoja de Trabajo para listado'!$AB$155:$AB$1048576,0),MATCH((CUADRO!O$5&amp;$E1063),'Hoja de Trabajo para listado'!$AB$151:$BA$151,0)),0)+IFERROR(INDEX('Hoja de Trabajo para listado'!$BC$155:$CB$1048576,MATCH($A1063,'Hoja de Trabajo para listado'!$BC$155:$BC$1048576,0),MATCH((CUADRO!O$5&amp;$E1063),'Hoja de Trabajo para listado'!$BC$151:$CB$151,0)),0)+IFERROR(INDEX('Hoja de Trabajo para listado'!$DE$153:$DG$274,MATCH($A1063,'Hoja de Trabajo para listado'!$DE$153:$DE$1048576,0),MATCH((CUADRO!O$5&amp;$E1063),'Hoja de Trabajo para listado'!$DE$151:$DG$151,0)),0)+IFERROR(INDEX('Hoja de Trabajo para listado'!$CD$155:$DC$1048576,MATCH($A1063,'Hoja de Trabajo para listado'!$CD$155:$CD$1048576,0),MATCH((CUADRO!O$5&amp;$E1063),'Hoja de Trabajo para listado'!$CD$151:$DC$151,0)),0)</f>
        <v>0</v>
      </c>
      <c r="P1063" s="255">
        <f ca="1">+IFERROR(INDEX('Hoja de Trabajo para listado'!$A$155:$Z$1048576,MATCH($A1063,'Hoja de Trabajo para listado'!$A$155:$A$1048576,0),MATCH((CUADRO!P$5&amp;$E1063),'Hoja de Trabajo para listado'!$A$151:$Z$151,0)),0)+IFERROR(INDEX('Hoja de Trabajo para listado'!$AB$155:$BA$1048576,MATCH($A1063,'Hoja de Trabajo para listado'!$AB$155:$AB$1048576,0),MATCH((CUADRO!P$5&amp;$E1063),'Hoja de Trabajo para listado'!$AB$151:$BA$151,0)),0)+IFERROR(INDEX('Hoja de Trabajo para listado'!$BC$155:$CB$1048576,MATCH($A1063,'Hoja de Trabajo para listado'!$BC$155:$BC$1048576,0),MATCH((CUADRO!P$5&amp;$E1063),'Hoja de Trabajo para listado'!$BC$151:$CB$151,0)),0)+IFERROR(INDEX('Hoja de Trabajo para listado'!$DE$153:$DG$274,MATCH($A1063,'Hoja de Trabajo para listado'!$DE$153:$DE$1048576,0),MATCH((CUADRO!P$5&amp;$E1063),'Hoja de Trabajo para listado'!$DE$151:$DG$151,0)),0)+IFERROR(INDEX('Hoja de Trabajo para listado'!$CD$155:$DC$1048576,MATCH($A1063,'Hoja de Trabajo para listado'!$CD$155:$CD$1048576,0),MATCH((CUADRO!P$5&amp;$E1063),'Hoja de Trabajo para listado'!$CD$151:$DC$151,0)),0)</f>
        <v>0</v>
      </c>
      <c r="Q1063" s="255">
        <f ca="1">+IFERROR(INDEX('Hoja de Trabajo para listado'!$A$155:$Z$1048576,MATCH($A1063,'Hoja de Trabajo para listado'!$A$155:$A$1048576,0),MATCH((CUADRO!Q$5&amp;$E1063),'Hoja de Trabajo para listado'!$A$151:$Z$151,0)),0)+IFERROR(INDEX('Hoja de Trabajo para listado'!$AB$155:$BA$1048576,MATCH($A1063,'Hoja de Trabajo para listado'!$AB$155:$AB$1048576,0),MATCH((CUADRO!Q$5&amp;$E1063),'Hoja de Trabajo para listado'!$AB$151:$BA$151,0)),0)+IFERROR(INDEX('Hoja de Trabajo para listado'!$BC$155:$CB$1048576,MATCH($A1063,'Hoja de Trabajo para listado'!$BC$155:$BC$1048576,0),MATCH((CUADRO!Q$5&amp;$E1063),'Hoja de Trabajo para listado'!$BC$151:$CB$151,0)),0)+IFERROR(INDEX('Hoja de Trabajo para listado'!$DE$153:$DG$274,MATCH($A1063,'Hoja de Trabajo para listado'!$DE$153:$DE$1048576,0),MATCH((CUADRO!Q$5&amp;$E1063),'Hoja de Trabajo para listado'!$DE$151:$DG$151,0)),0)+IFERROR(INDEX('Hoja de Trabajo para listado'!$CD$155:$DC$1048576,MATCH($A1063,'Hoja de Trabajo para listado'!$CD$155:$CD$1048576,0),MATCH((CUADRO!Q$5&amp;$E1063),'Hoja de Trabajo para listado'!$CD$151:$DC$151,0)),0)</f>
        <v>0</v>
      </c>
      <c r="R1063" s="255">
        <f t="shared" ca="1" si="32"/>
        <v>15995.3</v>
      </c>
      <c r="S1063" s="262">
        <f ca="1">+R1062+R1063</f>
        <v>15995.3</v>
      </c>
      <c r="T1063" s="255">
        <f ca="1">+S1063</f>
        <v>15995.3</v>
      </c>
      <c r="U1063" s="254">
        <f t="shared" si="33"/>
        <v>2</v>
      </c>
      <c r="V1063" s="362" t="str">
        <f>+VLOOKUP(A1063,bd_lista!$A$3:$E$590,5,FALSE)</f>
        <v>Gobiernos Autónomos Departamentales</v>
      </c>
      <c r="W1063" s="362"/>
      <c r="X1063" s="254">
        <f>+VLOOKUP(A1063,[2]Sheet1!$A$13:$D$744,4,FALSE)</f>
        <v>0</v>
      </c>
      <c r="Y1063" s="254" t="e">
        <f>+VLOOKUP(X1063,bd_lista!$A$3:$C$590,3,FALSE)</f>
        <v>#N/A</v>
      </c>
      <c r="Z1063" s="314"/>
      <c r="AA1063" s="315"/>
    </row>
    <row r="1064" spans="1:27" customFormat="1" ht="15" hidden="1" customHeight="1">
      <c r="A1064" s="32">
        <v>905</v>
      </c>
      <c r="B1064" s="306">
        <f>+A1064</f>
        <v>905</v>
      </c>
      <c r="C1064" s="259" t="str">
        <f>+VLOOKUP(A1064,bd_lista!$A$3:$C$590,3,FALSE)</f>
        <v>Gobierno Autónomo Departamental de Potosí</v>
      </c>
      <c r="D1064" s="361" t="str">
        <f>+C1064</f>
        <v>Gobierno Autónomo Departamental de Potosí</v>
      </c>
      <c r="E1064" s="254" t="s">
        <v>1313</v>
      </c>
      <c r="F1064" s="255">
        <f ca="1">+IFERROR(INDEX('Hoja de Trabajo para listado'!$A$155:$Z$1048576,MATCH($A1064,'Hoja de Trabajo para listado'!$A$155:$A$1048576,0),MATCH((CUADRO!F$5&amp;$E1064),'Hoja de Trabajo para listado'!$A$151:$Z$151,0)),0)+IFERROR(INDEX('Hoja de Trabajo para listado'!$AB$155:$BA$1048576,MATCH($A1064,'Hoja de Trabajo para listado'!$AB$155:$AB$1048576,0),MATCH((CUADRO!F$5&amp;$E1064),'Hoja de Trabajo para listado'!$AB$151:$BA$151,0)),0)+IFERROR(INDEX('Hoja de Trabajo para listado'!$BC$155:$CB$1048576,MATCH($A1064,'Hoja de Trabajo para listado'!$BC$155:$BC$1048576,0),MATCH((CUADRO!F$5&amp;$E1064),'Hoja de Trabajo para listado'!$BC$151:$CB$151,0)),0)+IFERROR(INDEX('Hoja de Trabajo para listado'!$DE$153:$DG$274,MATCH($A1064,'Hoja de Trabajo para listado'!$DE$153:$DE$1048576,0),MATCH((CUADRO!F$5&amp;$E1064),'Hoja de Trabajo para listado'!$DE$151:$DG$151,0)),0)+IFERROR(INDEX('Hoja de Trabajo para listado'!$CD$155:$DC$1048576,MATCH($A1064,'Hoja de Trabajo para listado'!$CD$155:$CD$1048576,0),MATCH((CUADRO!F$5&amp;$E1064),'Hoja de Trabajo para listado'!$CD$151:$DC$151,0)),0)</f>
        <v>0</v>
      </c>
      <c r="G1064" s="255">
        <f ca="1">+IFERROR(INDEX('Hoja de Trabajo para listado'!$A$155:$Z$1048576,MATCH($A1064,'Hoja de Trabajo para listado'!$A$155:$A$1048576,0),MATCH((CUADRO!G$5&amp;$E1064),'Hoja de Trabajo para listado'!$A$151:$Z$151,0)),0)+IFERROR(INDEX('Hoja de Trabajo para listado'!$AB$155:$BA$1048576,MATCH($A1064,'Hoja de Trabajo para listado'!$AB$155:$AB$1048576,0),MATCH((CUADRO!G$5&amp;$E1064),'Hoja de Trabajo para listado'!$AB$151:$BA$151,0)),0)+IFERROR(INDEX('Hoja de Trabajo para listado'!$BC$155:$CB$1048576,MATCH($A1064,'Hoja de Trabajo para listado'!$BC$155:$BC$1048576,0),MATCH((CUADRO!G$5&amp;$E1064),'Hoja de Trabajo para listado'!$BC$151:$CB$151,0)),0)+IFERROR(INDEX('Hoja de Trabajo para listado'!$DE$153:$DG$274,MATCH($A1064,'Hoja de Trabajo para listado'!$DE$153:$DE$1048576,0),MATCH((CUADRO!G$5&amp;$E1064),'Hoja de Trabajo para listado'!$DE$151:$DG$151,0)),0)+IFERROR(INDEX('Hoja de Trabajo para listado'!$CD$155:$DC$1048576,MATCH($A1064,'Hoja de Trabajo para listado'!$CD$155:$CD$1048576,0),MATCH((CUADRO!G$5&amp;$E1064),'Hoja de Trabajo para listado'!$CD$151:$DC$151,0)),0)</f>
        <v>0</v>
      </c>
      <c r="H1064" s="255">
        <f ca="1">+IFERROR(INDEX('Hoja de Trabajo para listado'!$A$155:$Z$1048576,MATCH($A1064,'Hoja de Trabajo para listado'!$A$155:$A$1048576,0),MATCH((CUADRO!H$5&amp;$E1064),'Hoja de Trabajo para listado'!$A$151:$Z$151,0)),0)+IFERROR(INDEX('Hoja de Trabajo para listado'!$AB$155:$BA$1048576,MATCH($A1064,'Hoja de Trabajo para listado'!$AB$155:$AB$1048576,0),MATCH((CUADRO!H$5&amp;$E1064),'Hoja de Trabajo para listado'!$AB$151:$BA$151,0)),0)+IFERROR(INDEX('Hoja de Trabajo para listado'!$BC$155:$CB$1048576,MATCH($A1064,'Hoja de Trabajo para listado'!$BC$155:$BC$1048576,0),MATCH((CUADRO!H$5&amp;$E1064),'Hoja de Trabajo para listado'!$BC$151:$CB$151,0)),0)+IFERROR(INDEX('Hoja de Trabajo para listado'!$DE$153:$DG$274,MATCH($A1064,'Hoja de Trabajo para listado'!$DE$153:$DE$1048576,0),MATCH((CUADRO!H$5&amp;$E1064),'Hoja de Trabajo para listado'!$DE$151:$DG$151,0)),0)+IFERROR(INDEX('Hoja de Trabajo para listado'!$CD$155:$DC$1048576,MATCH($A1064,'Hoja de Trabajo para listado'!$CD$155:$CD$1048576,0),MATCH((CUADRO!H$5&amp;$E1064),'Hoja de Trabajo para listado'!$CD$151:$DC$151,0)),0)</f>
        <v>0</v>
      </c>
      <c r="I1064" s="255">
        <f ca="1">+IFERROR(INDEX('Hoja de Trabajo para listado'!$A$155:$Z$1048576,MATCH($A1064,'Hoja de Trabajo para listado'!$A$155:$A$1048576,0),MATCH((CUADRO!I$5&amp;$E1064),'Hoja de Trabajo para listado'!$A$151:$Z$151,0)),0)+IFERROR(INDEX('Hoja de Trabajo para listado'!$AB$155:$BA$1048576,MATCH($A1064,'Hoja de Trabajo para listado'!$AB$155:$AB$1048576,0),MATCH((CUADRO!I$5&amp;$E1064),'Hoja de Trabajo para listado'!$AB$151:$BA$151,0)),0)+IFERROR(INDEX('Hoja de Trabajo para listado'!$BC$155:$CB$1048576,MATCH($A1064,'Hoja de Trabajo para listado'!$BC$155:$BC$1048576,0),MATCH((CUADRO!I$5&amp;$E1064),'Hoja de Trabajo para listado'!$BC$151:$CB$151,0)),0)+IFERROR(INDEX('Hoja de Trabajo para listado'!$DE$153:$DG$274,MATCH($A1064,'Hoja de Trabajo para listado'!$DE$153:$DE$1048576,0),MATCH((CUADRO!I$5&amp;$E1064),'Hoja de Trabajo para listado'!$DE$151:$DG$151,0)),0)+IFERROR(INDEX('Hoja de Trabajo para listado'!$CD$155:$DC$1048576,MATCH($A1064,'Hoja de Trabajo para listado'!$CD$155:$CD$1048576,0),MATCH((CUADRO!I$5&amp;$E1064),'Hoja de Trabajo para listado'!$CD$151:$DC$151,0)),0)</f>
        <v>0</v>
      </c>
      <c r="J1064" s="255">
        <f ca="1">+IFERROR(INDEX('Hoja de Trabajo para listado'!$A$155:$Z$1048576,MATCH($A1064,'Hoja de Trabajo para listado'!$A$155:$A$1048576,0),MATCH((CUADRO!J$5&amp;$E1064),'Hoja de Trabajo para listado'!$A$151:$Z$151,0)),0)+IFERROR(INDEX('Hoja de Trabajo para listado'!$AB$155:$BA$1048576,MATCH($A1064,'Hoja de Trabajo para listado'!$AB$155:$AB$1048576,0),MATCH((CUADRO!J$5&amp;$E1064),'Hoja de Trabajo para listado'!$AB$151:$BA$151,0)),0)+IFERROR(INDEX('Hoja de Trabajo para listado'!$BC$155:$CB$1048576,MATCH($A1064,'Hoja de Trabajo para listado'!$BC$155:$BC$1048576,0),MATCH((CUADRO!J$5&amp;$E1064),'Hoja de Trabajo para listado'!$BC$151:$CB$151,0)),0)+IFERROR(INDEX('Hoja de Trabajo para listado'!$DE$153:$DG$274,MATCH($A1064,'Hoja de Trabajo para listado'!$DE$153:$DE$1048576,0),MATCH((CUADRO!J$5&amp;$E1064),'Hoja de Trabajo para listado'!$DE$151:$DG$151,0)),0)+IFERROR(INDEX('Hoja de Trabajo para listado'!$CD$155:$DC$1048576,MATCH($A1064,'Hoja de Trabajo para listado'!$CD$155:$CD$1048576,0),MATCH((CUADRO!J$5&amp;$E1064),'Hoja de Trabajo para listado'!$CD$151:$DC$151,0)),0)</f>
        <v>0</v>
      </c>
      <c r="K1064" s="255">
        <f ca="1">+IFERROR(INDEX('Hoja de Trabajo para listado'!$A$155:$Z$1048576,MATCH($A1064,'Hoja de Trabajo para listado'!$A$155:$A$1048576,0),MATCH((CUADRO!K$5&amp;$E1064),'Hoja de Trabajo para listado'!$A$151:$Z$151,0)),0)+IFERROR(INDEX('Hoja de Trabajo para listado'!$AB$155:$BA$1048576,MATCH($A1064,'Hoja de Trabajo para listado'!$AB$155:$AB$1048576,0),MATCH((CUADRO!K$5&amp;$E1064),'Hoja de Trabajo para listado'!$AB$151:$BA$151,0)),0)+IFERROR(INDEX('Hoja de Trabajo para listado'!$BC$155:$CB$1048576,MATCH($A1064,'Hoja de Trabajo para listado'!$BC$155:$BC$1048576,0),MATCH((CUADRO!K$5&amp;$E1064),'Hoja de Trabajo para listado'!$BC$151:$CB$151,0)),0)+IFERROR(INDEX('Hoja de Trabajo para listado'!$DE$153:$DG$274,MATCH($A1064,'Hoja de Trabajo para listado'!$DE$153:$DE$1048576,0),MATCH((CUADRO!K$5&amp;$E1064),'Hoja de Trabajo para listado'!$DE$151:$DG$151,0)),0)+IFERROR(INDEX('Hoja de Trabajo para listado'!$CD$155:$DC$1048576,MATCH($A1064,'Hoja de Trabajo para listado'!$CD$155:$CD$1048576,0),MATCH((CUADRO!K$5&amp;$E1064),'Hoja de Trabajo para listado'!$CD$151:$DC$151,0)),0)</f>
        <v>0</v>
      </c>
      <c r="L1064" s="255">
        <f ca="1">+IFERROR(INDEX('Hoja de Trabajo para listado'!$A$155:$Z$1048576,MATCH($A1064,'Hoja de Trabajo para listado'!$A$155:$A$1048576,0),MATCH((CUADRO!L$5&amp;$E1064),'Hoja de Trabajo para listado'!$A$151:$Z$151,0)),0)+IFERROR(INDEX('Hoja de Trabajo para listado'!$AB$155:$BA$1048576,MATCH($A1064,'Hoja de Trabajo para listado'!$AB$155:$AB$1048576,0),MATCH((CUADRO!L$5&amp;$E1064),'Hoja de Trabajo para listado'!$AB$151:$BA$151,0)),0)+IFERROR(INDEX('Hoja de Trabajo para listado'!$BC$155:$CB$1048576,MATCH($A1064,'Hoja de Trabajo para listado'!$BC$155:$BC$1048576,0),MATCH((CUADRO!L$5&amp;$E1064),'Hoja de Trabajo para listado'!$BC$151:$CB$151,0)),0)+IFERROR(INDEX('Hoja de Trabajo para listado'!$DE$153:$DG$274,MATCH($A1064,'Hoja de Trabajo para listado'!$DE$153:$DE$1048576,0),MATCH((CUADRO!L$5&amp;$E1064),'Hoja de Trabajo para listado'!$DE$151:$DG$151,0)),0)+IFERROR(INDEX('Hoja de Trabajo para listado'!$CD$155:$DC$1048576,MATCH($A1064,'Hoja de Trabajo para listado'!$CD$155:$CD$1048576,0),MATCH((CUADRO!L$5&amp;$E1064),'Hoja de Trabajo para listado'!$CD$151:$DC$151,0)),0)</f>
        <v>0</v>
      </c>
      <c r="M1064" s="255">
        <f ca="1">+IFERROR(INDEX('Hoja de Trabajo para listado'!$A$155:$Z$1048576,MATCH($A1064,'Hoja de Trabajo para listado'!$A$155:$A$1048576,0),MATCH((CUADRO!M$5&amp;$E1064),'Hoja de Trabajo para listado'!$A$151:$Z$151,0)),0)+IFERROR(INDEX('Hoja de Trabajo para listado'!$AB$155:$BA$1048576,MATCH($A1064,'Hoja de Trabajo para listado'!$AB$155:$AB$1048576,0),MATCH((CUADRO!M$5&amp;$E1064),'Hoja de Trabajo para listado'!$AB$151:$BA$151,0)),0)+IFERROR(INDEX('Hoja de Trabajo para listado'!$BC$155:$CB$1048576,MATCH($A1064,'Hoja de Trabajo para listado'!$BC$155:$BC$1048576,0),MATCH((CUADRO!M$5&amp;$E1064),'Hoja de Trabajo para listado'!$BC$151:$CB$151,0)),0)+IFERROR(INDEX('Hoja de Trabajo para listado'!$DE$153:$DG$274,MATCH($A1064,'Hoja de Trabajo para listado'!$DE$153:$DE$1048576,0),MATCH((CUADRO!M$5&amp;$E1064),'Hoja de Trabajo para listado'!$DE$151:$DG$151,0)),0)+IFERROR(INDEX('Hoja de Trabajo para listado'!$CD$155:$DC$1048576,MATCH($A1064,'Hoja de Trabajo para listado'!$CD$155:$CD$1048576,0),MATCH((CUADRO!M$5&amp;$E1064),'Hoja de Trabajo para listado'!$CD$151:$DC$151,0)),0)</f>
        <v>0</v>
      </c>
      <c r="N1064" s="255">
        <f ca="1">+IFERROR(INDEX('Hoja de Trabajo para listado'!$A$155:$Z$1048576,MATCH($A1064,'Hoja de Trabajo para listado'!$A$155:$A$1048576,0),MATCH((CUADRO!N$5&amp;$E1064),'Hoja de Trabajo para listado'!$A$151:$Z$151,0)),0)+IFERROR(INDEX('Hoja de Trabajo para listado'!$AB$155:$BA$1048576,MATCH($A1064,'Hoja de Trabajo para listado'!$AB$155:$AB$1048576,0),MATCH((CUADRO!N$5&amp;$E1064),'Hoja de Trabajo para listado'!$AB$151:$BA$151,0)),0)+IFERROR(INDEX('Hoja de Trabajo para listado'!$BC$155:$CB$1048576,MATCH($A1064,'Hoja de Trabajo para listado'!$BC$155:$BC$1048576,0),MATCH((CUADRO!N$5&amp;$E1064),'Hoja de Trabajo para listado'!$BC$151:$CB$151,0)),0)+IFERROR(INDEX('Hoja de Trabajo para listado'!$DE$153:$DG$274,MATCH($A1064,'Hoja de Trabajo para listado'!$DE$153:$DE$1048576,0),MATCH((CUADRO!N$5&amp;$E1064),'Hoja de Trabajo para listado'!$DE$151:$DG$151,0)),0)+IFERROR(INDEX('Hoja de Trabajo para listado'!$CD$155:$DC$1048576,MATCH($A1064,'Hoja de Trabajo para listado'!$CD$155:$CD$1048576,0),MATCH((CUADRO!N$5&amp;$E1064),'Hoja de Trabajo para listado'!$CD$151:$DC$151,0)),0)</f>
        <v>0</v>
      </c>
      <c r="O1064" s="255">
        <f ca="1">+IFERROR(INDEX('Hoja de Trabajo para listado'!$A$155:$Z$1048576,MATCH($A1064,'Hoja de Trabajo para listado'!$A$155:$A$1048576,0),MATCH((CUADRO!O$5&amp;$E1064),'Hoja de Trabajo para listado'!$A$151:$Z$151,0)),0)+IFERROR(INDEX('Hoja de Trabajo para listado'!$AB$155:$BA$1048576,MATCH($A1064,'Hoja de Trabajo para listado'!$AB$155:$AB$1048576,0),MATCH((CUADRO!O$5&amp;$E1064),'Hoja de Trabajo para listado'!$AB$151:$BA$151,0)),0)+IFERROR(INDEX('Hoja de Trabajo para listado'!$BC$155:$CB$1048576,MATCH($A1064,'Hoja de Trabajo para listado'!$BC$155:$BC$1048576,0),MATCH((CUADRO!O$5&amp;$E1064),'Hoja de Trabajo para listado'!$BC$151:$CB$151,0)),0)+IFERROR(INDEX('Hoja de Trabajo para listado'!$DE$153:$DG$274,MATCH($A1064,'Hoja de Trabajo para listado'!$DE$153:$DE$1048576,0),MATCH((CUADRO!O$5&amp;$E1064),'Hoja de Trabajo para listado'!$DE$151:$DG$151,0)),0)+IFERROR(INDEX('Hoja de Trabajo para listado'!$CD$155:$DC$1048576,MATCH($A1064,'Hoja de Trabajo para listado'!$CD$155:$CD$1048576,0),MATCH((CUADRO!O$5&amp;$E1064),'Hoja de Trabajo para listado'!$CD$151:$DC$151,0)),0)</f>
        <v>0</v>
      </c>
      <c r="P1064" s="255">
        <f ca="1">+IFERROR(INDEX('Hoja de Trabajo para listado'!$A$155:$Z$1048576,MATCH($A1064,'Hoja de Trabajo para listado'!$A$155:$A$1048576,0),MATCH((CUADRO!P$5&amp;$E1064),'Hoja de Trabajo para listado'!$A$151:$Z$151,0)),0)+IFERROR(INDEX('Hoja de Trabajo para listado'!$AB$155:$BA$1048576,MATCH($A1064,'Hoja de Trabajo para listado'!$AB$155:$AB$1048576,0),MATCH((CUADRO!P$5&amp;$E1064),'Hoja de Trabajo para listado'!$AB$151:$BA$151,0)),0)+IFERROR(INDEX('Hoja de Trabajo para listado'!$BC$155:$CB$1048576,MATCH($A1064,'Hoja de Trabajo para listado'!$BC$155:$BC$1048576,0),MATCH((CUADRO!P$5&amp;$E1064),'Hoja de Trabajo para listado'!$BC$151:$CB$151,0)),0)+IFERROR(INDEX('Hoja de Trabajo para listado'!$DE$153:$DG$274,MATCH($A1064,'Hoja de Trabajo para listado'!$DE$153:$DE$1048576,0),MATCH((CUADRO!P$5&amp;$E1064),'Hoja de Trabajo para listado'!$DE$151:$DG$151,0)),0)+IFERROR(INDEX('Hoja de Trabajo para listado'!$CD$155:$DC$1048576,MATCH($A1064,'Hoja de Trabajo para listado'!$CD$155:$CD$1048576,0),MATCH((CUADRO!P$5&amp;$E1064),'Hoja de Trabajo para listado'!$CD$151:$DC$151,0)),0)</f>
        <v>0</v>
      </c>
      <c r="Q1064" s="255">
        <f ca="1">+IFERROR(INDEX('Hoja de Trabajo para listado'!$A$155:$Z$1048576,MATCH($A1064,'Hoja de Trabajo para listado'!$A$155:$A$1048576,0),MATCH((CUADRO!Q$5&amp;$E1064),'Hoja de Trabajo para listado'!$A$151:$Z$151,0)),0)+IFERROR(INDEX('Hoja de Trabajo para listado'!$AB$155:$BA$1048576,MATCH($A1064,'Hoja de Trabajo para listado'!$AB$155:$AB$1048576,0),MATCH((CUADRO!Q$5&amp;$E1064),'Hoja de Trabajo para listado'!$AB$151:$BA$151,0)),0)+IFERROR(INDEX('Hoja de Trabajo para listado'!$BC$155:$CB$1048576,MATCH($A1064,'Hoja de Trabajo para listado'!$BC$155:$BC$1048576,0),MATCH((CUADRO!Q$5&amp;$E1064),'Hoja de Trabajo para listado'!$BC$151:$CB$151,0)),0)+IFERROR(INDEX('Hoja de Trabajo para listado'!$DE$153:$DG$274,MATCH($A1064,'Hoja de Trabajo para listado'!$DE$153:$DE$1048576,0),MATCH((CUADRO!Q$5&amp;$E1064),'Hoja de Trabajo para listado'!$DE$151:$DG$151,0)),0)+IFERROR(INDEX('Hoja de Trabajo para listado'!$CD$155:$DC$1048576,MATCH($A1064,'Hoja de Trabajo para listado'!$CD$155:$CD$1048576,0),MATCH((CUADRO!Q$5&amp;$E1064),'Hoja de Trabajo para listado'!$CD$151:$DC$151,0)),0)</f>
        <v>0</v>
      </c>
      <c r="R1064" s="255">
        <f t="shared" ca="1" si="32"/>
        <v>0</v>
      </c>
      <c r="S1064" s="262"/>
      <c r="T1064" s="255">
        <f ca="1">+T1065</f>
        <v>369854.68000000005</v>
      </c>
      <c r="U1064" s="254">
        <f t="shared" si="33"/>
        <v>1</v>
      </c>
      <c r="V1064" s="362" t="str">
        <f>+VLOOKUP(A1064,bd_lista!$A$3:$E$590,5,FALSE)</f>
        <v>Gobiernos Autónomos Departamentales</v>
      </c>
      <c r="W1064" s="361" t="str">
        <f>+V1064</f>
        <v>Gobiernos Autónomos Departamentales</v>
      </c>
      <c r="X1064" s="254">
        <f>+VLOOKUP(A1064,[2]Sheet1!$A$13:$D$744,4,FALSE)</f>
        <v>0</v>
      </c>
      <c r="Y1064" s="254" t="e">
        <f>+VLOOKUP(X1064,bd_lista!$A$3:$C$590,3,FALSE)</f>
        <v>#N/A</v>
      </c>
      <c r="Z1064" s="316">
        <f>+X1064</f>
        <v>0</v>
      </c>
      <c r="AA1064" s="317" t="e">
        <f>+Y1064</f>
        <v>#N/A</v>
      </c>
    </row>
    <row r="1065" spans="1:27" customFormat="1" ht="15" hidden="1" customHeight="1">
      <c r="A1065" s="32">
        <v>905</v>
      </c>
      <c r="B1065" s="307"/>
      <c r="C1065" s="259" t="str">
        <f>+VLOOKUP(A1065,bd_lista!$A$3:$C$590,3,FALSE)</f>
        <v>Gobierno Autónomo Departamental de Potosí</v>
      </c>
      <c r="D1065" s="362"/>
      <c r="E1065" s="256" t="s">
        <v>1314</v>
      </c>
      <c r="F1065" s="255">
        <f ca="1">+IFERROR(INDEX('Hoja de Trabajo para listado'!$A$155:$Z$1048576,MATCH($A1065,'Hoja de Trabajo para listado'!$A$155:$A$1048576,0),MATCH((CUADRO!F$5&amp;$E1065),'Hoja de Trabajo para listado'!$A$151:$Z$151,0)),0)+IFERROR(INDEX('Hoja de Trabajo para listado'!$AB$155:$BA$1048576,MATCH($A1065,'Hoja de Trabajo para listado'!$AB$155:$AB$1048576,0),MATCH((CUADRO!F$5&amp;$E1065),'Hoja de Trabajo para listado'!$AB$151:$BA$151,0)),0)+IFERROR(INDEX('Hoja de Trabajo para listado'!$BC$155:$CB$1048576,MATCH($A1065,'Hoja de Trabajo para listado'!$BC$155:$BC$1048576,0),MATCH((CUADRO!F$5&amp;$E1065),'Hoja de Trabajo para listado'!$BC$151:$CB$151,0)),0)+IFERROR(INDEX('Hoja de Trabajo para listado'!$DE$153:$DG$274,MATCH($A1065,'Hoja de Trabajo para listado'!$DE$153:$DE$1048576,0),MATCH((CUADRO!F$5&amp;$E1065),'Hoja de Trabajo para listado'!$DE$151:$DG$151,0)),0)+IFERROR(INDEX('Hoja de Trabajo para listado'!$CD$155:$DC$1048576,MATCH($A1065,'Hoja de Trabajo para listado'!$CD$155:$CD$1048576,0),MATCH((CUADRO!F$5&amp;$E1065),'Hoja de Trabajo para listado'!$CD$151:$DC$151,0)),0)</f>
        <v>99091.569999999992</v>
      </c>
      <c r="G1065" s="255">
        <f ca="1">+IFERROR(INDEX('Hoja de Trabajo para listado'!$A$155:$Z$1048576,MATCH($A1065,'Hoja de Trabajo para listado'!$A$155:$A$1048576,0),MATCH((CUADRO!G$5&amp;$E1065),'Hoja de Trabajo para listado'!$A$151:$Z$151,0)),0)+IFERROR(INDEX('Hoja de Trabajo para listado'!$AB$155:$BA$1048576,MATCH($A1065,'Hoja de Trabajo para listado'!$AB$155:$AB$1048576,0),MATCH((CUADRO!G$5&amp;$E1065),'Hoja de Trabajo para listado'!$AB$151:$BA$151,0)),0)+IFERROR(INDEX('Hoja de Trabajo para listado'!$BC$155:$CB$1048576,MATCH($A1065,'Hoja de Trabajo para listado'!$BC$155:$BC$1048576,0),MATCH((CUADRO!G$5&amp;$E1065),'Hoja de Trabajo para listado'!$BC$151:$CB$151,0)),0)+IFERROR(INDEX('Hoja de Trabajo para listado'!$DE$153:$DG$274,MATCH($A1065,'Hoja de Trabajo para listado'!$DE$153:$DE$1048576,0),MATCH((CUADRO!G$5&amp;$E1065),'Hoja de Trabajo para listado'!$DE$151:$DG$151,0)),0)+IFERROR(INDEX('Hoja de Trabajo para listado'!$CD$155:$DC$1048576,MATCH($A1065,'Hoja de Trabajo para listado'!$CD$155:$CD$1048576,0),MATCH((CUADRO!G$5&amp;$E1065),'Hoja de Trabajo para listado'!$CD$151:$DC$151,0)),0)</f>
        <v>0</v>
      </c>
      <c r="H1065" s="255">
        <f ca="1">+IFERROR(INDEX('Hoja de Trabajo para listado'!$A$155:$Z$1048576,MATCH($A1065,'Hoja de Trabajo para listado'!$A$155:$A$1048576,0),MATCH((CUADRO!H$5&amp;$E1065),'Hoja de Trabajo para listado'!$A$151:$Z$151,0)),0)+IFERROR(INDEX('Hoja de Trabajo para listado'!$AB$155:$BA$1048576,MATCH($A1065,'Hoja de Trabajo para listado'!$AB$155:$AB$1048576,0),MATCH((CUADRO!H$5&amp;$E1065),'Hoja de Trabajo para listado'!$AB$151:$BA$151,0)),0)+IFERROR(INDEX('Hoja de Trabajo para listado'!$BC$155:$CB$1048576,MATCH($A1065,'Hoja de Trabajo para listado'!$BC$155:$BC$1048576,0),MATCH((CUADRO!H$5&amp;$E1065),'Hoja de Trabajo para listado'!$BC$151:$CB$151,0)),0)+IFERROR(INDEX('Hoja de Trabajo para listado'!$DE$153:$DG$274,MATCH($A1065,'Hoja de Trabajo para listado'!$DE$153:$DE$1048576,0),MATCH((CUADRO!H$5&amp;$E1065),'Hoja de Trabajo para listado'!$DE$151:$DG$151,0)),0)+IFERROR(INDEX('Hoja de Trabajo para listado'!$CD$155:$DC$1048576,MATCH($A1065,'Hoja de Trabajo para listado'!$CD$155:$CD$1048576,0),MATCH((CUADRO!H$5&amp;$E1065),'Hoja de Trabajo para listado'!$CD$151:$DC$151,0)),0)</f>
        <v>3298.5</v>
      </c>
      <c r="I1065" s="255">
        <f ca="1">+IFERROR(INDEX('Hoja de Trabajo para listado'!$A$155:$Z$1048576,MATCH($A1065,'Hoja de Trabajo para listado'!$A$155:$A$1048576,0),MATCH((CUADRO!I$5&amp;$E1065),'Hoja de Trabajo para listado'!$A$151:$Z$151,0)),0)+IFERROR(INDEX('Hoja de Trabajo para listado'!$AB$155:$BA$1048576,MATCH($A1065,'Hoja de Trabajo para listado'!$AB$155:$AB$1048576,0),MATCH((CUADRO!I$5&amp;$E1065),'Hoja de Trabajo para listado'!$AB$151:$BA$151,0)),0)+IFERROR(INDEX('Hoja de Trabajo para listado'!$BC$155:$CB$1048576,MATCH($A1065,'Hoja de Trabajo para listado'!$BC$155:$BC$1048576,0),MATCH((CUADRO!I$5&amp;$E1065),'Hoja de Trabajo para listado'!$BC$151:$CB$151,0)),0)+IFERROR(INDEX('Hoja de Trabajo para listado'!$DE$153:$DG$274,MATCH($A1065,'Hoja de Trabajo para listado'!$DE$153:$DE$1048576,0),MATCH((CUADRO!I$5&amp;$E1065),'Hoja de Trabajo para listado'!$DE$151:$DG$151,0)),0)+IFERROR(INDEX('Hoja de Trabajo para listado'!$CD$155:$DC$1048576,MATCH($A1065,'Hoja de Trabajo para listado'!$CD$155:$CD$1048576,0),MATCH((CUADRO!I$5&amp;$E1065),'Hoja de Trabajo para listado'!$CD$151:$DC$151,0)),0)</f>
        <v>0</v>
      </c>
      <c r="J1065" s="255">
        <f ca="1">+IFERROR(INDEX('Hoja de Trabajo para listado'!$A$155:$Z$1048576,MATCH($A1065,'Hoja de Trabajo para listado'!$A$155:$A$1048576,0),MATCH((CUADRO!J$5&amp;$E1065),'Hoja de Trabajo para listado'!$A$151:$Z$151,0)),0)+IFERROR(INDEX('Hoja de Trabajo para listado'!$AB$155:$BA$1048576,MATCH($A1065,'Hoja de Trabajo para listado'!$AB$155:$AB$1048576,0),MATCH((CUADRO!J$5&amp;$E1065),'Hoja de Trabajo para listado'!$AB$151:$BA$151,0)),0)+IFERROR(INDEX('Hoja de Trabajo para listado'!$BC$155:$CB$1048576,MATCH($A1065,'Hoja de Trabajo para listado'!$BC$155:$BC$1048576,0),MATCH((CUADRO!J$5&amp;$E1065),'Hoja de Trabajo para listado'!$BC$151:$CB$151,0)),0)+IFERROR(INDEX('Hoja de Trabajo para listado'!$DE$153:$DG$274,MATCH($A1065,'Hoja de Trabajo para listado'!$DE$153:$DE$1048576,0),MATCH((CUADRO!J$5&amp;$E1065),'Hoja de Trabajo para listado'!$DE$151:$DG$151,0)),0)+IFERROR(INDEX('Hoja de Trabajo para listado'!$CD$155:$DC$1048576,MATCH($A1065,'Hoja de Trabajo para listado'!$CD$155:$CD$1048576,0),MATCH((CUADRO!J$5&amp;$E1065),'Hoja de Trabajo para listado'!$CD$151:$DC$151,0)),0)</f>
        <v>0</v>
      </c>
      <c r="K1065" s="255">
        <f ca="1">+IFERROR(INDEX('Hoja de Trabajo para listado'!$A$155:$Z$1048576,MATCH($A1065,'Hoja de Trabajo para listado'!$A$155:$A$1048576,0),MATCH((CUADRO!K$5&amp;$E1065),'Hoja de Trabajo para listado'!$A$151:$Z$151,0)),0)+IFERROR(INDEX('Hoja de Trabajo para listado'!$AB$155:$BA$1048576,MATCH($A1065,'Hoja de Trabajo para listado'!$AB$155:$AB$1048576,0),MATCH((CUADRO!K$5&amp;$E1065),'Hoja de Trabajo para listado'!$AB$151:$BA$151,0)),0)+IFERROR(INDEX('Hoja de Trabajo para listado'!$BC$155:$CB$1048576,MATCH($A1065,'Hoja de Trabajo para listado'!$BC$155:$BC$1048576,0),MATCH((CUADRO!K$5&amp;$E1065),'Hoja de Trabajo para listado'!$BC$151:$CB$151,0)),0)+IFERROR(INDEX('Hoja de Trabajo para listado'!$DE$153:$DG$274,MATCH($A1065,'Hoja de Trabajo para listado'!$DE$153:$DE$1048576,0),MATCH((CUADRO!K$5&amp;$E1065),'Hoja de Trabajo para listado'!$DE$151:$DG$151,0)),0)+IFERROR(INDEX('Hoja de Trabajo para listado'!$CD$155:$DC$1048576,MATCH($A1065,'Hoja de Trabajo para listado'!$CD$155:$CD$1048576,0),MATCH((CUADRO!K$5&amp;$E1065),'Hoja de Trabajo para listado'!$CD$151:$DC$151,0)),0)</f>
        <v>0</v>
      </c>
      <c r="L1065" s="255">
        <f ca="1">+IFERROR(INDEX('Hoja de Trabajo para listado'!$A$155:$Z$1048576,MATCH($A1065,'Hoja de Trabajo para listado'!$A$155:$A$1048576,0),MATCH((CUADRO!L$5&amp;$E1065),'Hoja de Trabajo para listado'!$A$151:$Z$151,0)),0)+IFERROR(INDEX('Hoja de Trabajo para listado'!$AB$155:$BA$1048576,MATCH($A1065,'Hoja de Trabajo para listado'!$AB$155:$AB$1048576,0),MATCH((CUADRO!L$5&amp;$E1065),'Hoja de Trabajo para listado'!$AB$151:$BA$151,0)),0)+IFERROR(INDEX('Hoja de Trabajo para listado'!$BC$155:$CB$1048576,MATCH($A1065,'Hoja de Trabajo para listado'!$BC$155:$BC$1048576,0),MATCH((CUADRO!L$5&amp;$E1065),'Hoja de Trabajo para listado'!$BC$151:$CB$151,0)),0)+IFERROR(INDEX('Hoja de Trabajo para listado'!$DE$153:$DG$274,MATCH($A1065,'Hoja de Trabajo para listado'!$DE$153:$DE$1048576,0),MATCH((CUADRO!L$5&amp;$E1065),'Hoja de Trabajo para listado'!$DE$151:$DG$151,0)),0)+IFERROR(INDEX('Hoja de Trabajo para listado'!$CD$155:$DC$1048576,MATCH($A1065,'Hoja de Trabajo para listado'!$CD$155:$CD$1048576,0),MATCH((CUADRO!L$5&amp;$E1065),'Hoja de Trabajo para listado'!$CD$151:$DC$151,0)),0)</f>
        <v>267464.61000000004</v>
      </c>
      <c r="M1065" s="255">
        <f ca="1">+IFERROR(INDEX('Hoja de Trabajo para listado'!$A$155:$Z$1048576,MATCH($A1065,'Hoja de Trabajo para listado'!$A$155:$A$1048576,0),MATCH((CUADRO!M$5&amp;$E1065),'Hoja de Trabajo para listado'!$A$151:$Z$151,0)),0)+IFERROR(INDEX('Hoja de Trabajo para listado'!$AB$155:$BA$1048576,MATCH($A1065,'Hoja de Trabajo para listado'!$AB$155:$AB$1048576,0),MATCH((CUADRO!M$5&amp;$E1065),'Hoja de Trabajo para listado'!$AB$151:$BA$151,0)),0)+IFERROR(INDEX('Hoja de Trabajo para listado'!$BC$155:$CB$1048576,MATCH($A1065,'Hoja de Trabajo para listado'!$BC$155:$BC$1048576,0),MATCH((CUADRO!M$5&amp;$E1065),'Hoja de Trabajo para listado'!$BC$151:$CB$151,0)),0)+IFERROR(INDEX('Hoja de Trabajo para listado'!$DE$153:$DG$274,MATCH($A1065,'Hoja de Trabajo para listado'!$DE$153:$DE$1048576,0),MATCH((CUADRO!M$5&amp;$E1065),'Hoja de Trabajo para listado'!$DE$151:$DG$151,0)),0)+IFERROR(INDEX('Hoja de Trabajo para listado'!$CD$155:$DC$1048576,MATCH($A1065,'Hoja de Trabajo para listado'!$CD$155:$CD$1048576,0),MATCH((CUADRO!M$5&amp;$E1065),'Hoja de Trabajo para listado'!$CD$151:$DC$151,0)),0)</f>
        <v>0</v>
      </c>
      <c r="N1065" s="255">
        <f ca="1">+IFERROR(INDEX('Hoja de Trabajo para listado'!$A$155:$Z$1048576,MATCH($A1065,'Hoja de Trabajo para listado'!$A$155:$A$1048576,0),MATCH((CUADRO!N$5&amp;$E1065),'Hoja de Trabajo para listado'!$A$151:$Z$151,0)),0)+IFERROR(INDEX('Hoja de Trabajo para listado'!$AB$155:$BA$1048576,MATCH($A1065,'Hoja de Trabajo para listado'!$AB$155:$AB$1048576,0),MATCH((CUADRO!N$5&amp;$E1065),'Hoja de Trabajo para listado'!$AB$151:$BA$151,0)),0)+IFERROR(INDEX('Hoja de Trabajo para listado'!$BC$155:$CB$1048576,MATCH($A1065,'Hoja de Trabajo para listado'!$BC$155:$BC$1048576,0),MATCH((CUADRO!N$5&amp;$E1065),'Hoja de Trabajo para listado'!$BC$151:$CB$151,0)),0)+IFERROR(INDEX('Hoja de Trabajo para listado'!$DE$153:$DG$274,MATCH($A1065,'Hoja de Trabajo para listado'!$DE$153:$DE$1048576,0),MATCH((CUADRO!N$5&amp;$E1065),'Hoja de Trabajo para listado'!$DE$151:$DG$151,0)),0)+IFERROR(INDEX('Hoja de Trabajo para listado'!$CD$155:$DC$1048576,MATCH($A1065,'Hoja de Trabajo para listado'!$CD$155:$CD$1048576,0),MATCH((CUADRO!N$5&amp;$E1065),'Hoja de Trabajo para listado'!$CD$151:$DC$151,0)),0)</f>
        <v>0</v>
      </c>
      <c r="O1065" s="255">
        <f ca="1">+IFERROR(INDEX('Hoja de Trabajo para listado'!$A$155:$Z$1048576,MATCH($A1065,'Hoja de Trabajo para listado'!$A$155:$A$1048576,0),MATCH((CUADRO!O$5&amp;$E1065),'Hoja de Trabajo para listado'!$A$151:$Z$151,0)),0)+IFERROR(INDEX('Hoja de Trabajo para listado'!$AB$155:$BA$1048576,MATCH($A1065,'Hoja de Trabajo para listado'!$AB$155:$AB$1048576,0),MATCH((CUADRO!O$5&amp;$E1065),'Hoja de Trabajo para listado'!$AB$151:$BA$151,0)),0)+IFERROR(INDEX('Hoja de Trabajo para listado'!$BC$155:$CB$1048576,MATCH($A1065,'Hoja de Trabajo para listado'!$BC$155:$BC$1048576,0),MATCH((CUADRO!O$5&amp;$E1065),'Hoja de Trabajo para listado'!$BC$151:$CB$151,0)),0)+IFERROR(INDEX('Hoja de Trabajo para listado'!$DE$153:$DG$274,MATCH($A1065,'Hoja de Trabajo para listado'!$DE$153:$DE$1048576,0),MATCH((CUADRO!O$5&amp;$E1065),'Hoja de Trabajo para listado'!$DE$151:$DG$151,0)),0)+IFERROR(INDEX('Hoja de Trabajo para listado'!$CD$155:$DC$1048576,MATCH($A1065,'Hoja de Trabajo para listado'!$CD$155:$CD$1048576,0),MATCH((CUADRO!O$5&amp;$E1065),'Hoja de Trabajo para listado'!$CD$151:$DC$151,0)),0)</f>
        <v>0</v>
      </c>
      <c r="P1065" s="255">
        <f ca="1">+IFERROR(INDEX('Hoja de Trabajo para listado'!$A$155:$Z$1048576,MATCH($A1065,'Hoja de Trabajo para listado'!$A$155:$A$1048576,0),MATCH((CUADRO!P$5&amp;$E1065),'Hoja de Trabajo para listado'!$A$151:$Z$151,0)),0)+IFERROR(INDEX('Hoja de Trabajo para listado'!$AB$155:$BA$1048576,MATCH($A1065,'Hoja de Trabajo para listado'!$AB$155:$AB$1048576,0),MATCH((CUADRO!P$5&amp;$E1065),'Hoja de Trabajo para listado'!$AB$151:$BA$151,0)),0)+IFERROR(INDEX('Hoja de Trabajo para listado'!$BC$155:$CB$1048576,MATCH($A1065,'Hoja de Trabajo para listado'!$BC$155:$BC$1048576,0),MATCH((CUADRO!P$5&amp;$E1065),'Hoja de Trabajo para listado'!$BC$151:$CB$151,0)),0)+IFERROR(INDEX('Hoja de Trabajo para listado'!$DE$153:$DG$274,MATCH($A1065,'Hoja de Trabajo para listado'!$DE$153:$DE$1048576,0),MATCH((CUADRO!P$5&amp;$E1065),'Hoja de Trabajo para listado'!$DE$151:$DG$151,0)),0)+IFERROR(INDEX('Hoja de Trabajo para listado'!$CD$155:$DC$1048576,MATCH($A1065,'Hoja de Trabajo para listado'!$CD$155:$CD$1048576,0),MATCH((CUADRO!P$5&amp;$E1065),'Hoja de Trabajo para listado'!$CD$151:$DC$151,0)),0)</f>
        <v>0</v>
      </c>
      <c r="Q1065" s="255">
        <f ca="1">+IFERROR(INDEX('Hoja de Trabajo para listado'!$A$155:$Z$1048576,MATCH($A1065,'Hoja de Trabajo para listado'!$A$155:$A$1048576,0),MATCH((CUADRO!Q$5&amp;$E1065),'Hoja de Trabajo para listado'!$A$151:$Z$151,0)),0)+IFERROR(INDEX('Hoja de Trabajo para listado'!$AB$155:$BA$1048576,MATCH($A1065,'Hoja de Trabajo para listado'!$AB$155:$AB$1048576,0),MATCH((CUADRO!Q$5&amp;$E1065),'Hoja de Trabajo para listado'!$AB$151:$BA$151,0)),0)+IFERROR(INDEX('Hoja de Trabajo para listado'!$BC$155:$CB$1048576,MATCH($A1065,'Hoja de Trabajo para listado'!$BC$155:$BC$1048576,0),MATCH((CUADRO!Q$5&amp;$E1065),'Hoja de Trabajo para listado'!$BC$151:$CB$151,0)),0)+IFERROR(INDEX('Hoja de Trabajo para listado'!$DE$153:$DG$274,MATCH($A1065,'Hoja de Trabajo para listado'!$DE$153:$DE$1048576,0),MATCH((CUADRO!Q$5&amp;$E1065),'Hoja de Trabajo para listado'!$DE$151:$DG$151,0)),0)+IFERROR(INDEX('Hoja de Trabajo para listado'!$CD$155:$DC$1048576,MATCH($A1065,'Hoja de Trabajo para listado'!$CD$155:$CD$1048576,0),MATCH((CUADRO!Q$5&amp;$E1065),'Hoja de Trabajo para listado'!$CD$151:$DC$151,0)),0)</f>
        <v>0</v>
      </c>
      <c r="R1065" s="255">
        <f t="shared" ca="1" si="32"/>
        <v>369854.68000000005</v>
      </c>
      <c r="S1065" s="262">
        <f ca="1">+R1064+R1065</f>
        <v>369854.68000000005</v>
      </c>
      <c r="T1065" s="255">
        <f ca="1">+S1065</f>
        <v>369854.68000000005</v>
      </c>
      <c r="U1065" s="254">
        <f t="shared" si="33"/>
        <v>2</v>
      </c>
      <c r="V1065" s="362" t="str">
        <f>+VLOOKUP(A1065,bd_lista!$A$3:$E$590,5,FALSE)</f>
        <v>Gobiernos Autónomos Departamentales</v>
      </c>
      <c r="W1065" s="362"/>
      <c r="X1065" s="254">
        <f>+VLOOKUP(A1065,[2]Sheet1!$A$13:$D$744,4,FALSE)</f>
        <v>0</v>
      </c>
      <c r="Y1065" s="254" t="e">
        <f>+VLOOKUP(X1065,bd_lista!$A$3:$C$590,3,FALSE)</f>
        <v>#N/A</v>
      </c>
      <c r="Z1065" s="314"/>
      <c r="AA1065" s="315"/>
    </row>
    <row r="1066" spans="1:27" customFormat="1" ht="15" hidden="1" customHeight="1">
      <c r="A1066" s="32">
        <v>909</v>
      </c>
      <c r="B1066" s="306">
        <f>+A1066</f>
        <v>909</v>
      </c>
      <c r="C1066" s="259" t="str">
        <f>+VLOOKUP(A1066,bd_lista!$A$3:$C$590,3,FALSE)</f>
        <v>Gobierno Autónomo Departamental de Pando</v>
      </c>
      <c r="D1066" s="361" t="str">
        <f>+C1066</f>
        <v>Gobierno Autónomo Departamental de Pando</v>
      </c>
      <c r="E1066" s="254" t="s">
        <v>1313</v>
      </c>
      <c r="F1066" s="255">
        <f ca="1">+IFERROR(INDEX('Hoja de Trabajo para listado'!$A$155:$Z$1048576,MATCH($A1066,'Hoja de Trabajo para listado'!$A$155:$A$1048576,0),MATCH((CUADRO!F$5&amp;$E1066),'Hoja de Trabajo para listado'!$A$151:$Z$151,0)),0)+IFERROR(INDEX('Hoja de Trabajo para listado'!$AB$155:$BA$1048576,MATCH($A1066,'Hoja de Trabajo para listado'!$AB$155:$AB$1048576,0),MATCH((CUADRO!F$5&amp;$E1066),'Hoja de Trabajo para listado'!$AB$151:$BA$151,0)),0)+IFERROR(INDEX('Hoja de Trabajo para listado'!$BC$155:$CB$1048576,MATCH($A1066,'Hoja de Trabajo para listado'!$BC$155:$BC$1048576,0),MATCH((CUADRO!F$5&amp;$E1066),'Hoja de Trabajo para listado'!$BC$151:$CB$151,0)),0)+IFERROR(INDEX('Hoja de Trabajo para listado'!$DE$153:$DG$274,MATCH($A1066,'Hoja de Trabajo para listado'!$DE$153:$DE$1048576,0),MATCH((CUADRO!F$5&amp;$E1066),'Hoja de Trabajo para listado'!$DE$151:$DG$151,0)),0)+IFERROR(INDEX('Hoja de Trabajo para listado'!$CD$155:$DC$1048576,MATCH($A1066,'Hoja de Trabajo para listado'!$CD$155:$CD$1048576,0),MATCH((CUADRO!F$5&amp;$E1066),'Hoja de Trabajo para listado'!$CD$151:$DC$151,0)),0)</f>
        <v>0</v>
      </c>
      <c r="G1066" s="255">
        <f ca="1">+IFERROR(INDEX('Hoja de Trabajo para listado'!$A$155:$Z$1048576,MATCH($A1066,'Hoja de Trabajo para listado'!$A$155:$A$1048576,0),MATCH((CUADRO!G$5&amp;$E1066),'Hoja de Trabajo para listado'!$A$151:$Z$151,0)),0)+IFERROR(INDEX('Hoja de Trabajo para listado'!$AB$155:$BA$1048576,MATCH($A1066,'Hoja de Trabajo para listado'!$AB$155:$AB$1048576,0),MATCH((CUADRO!G$5&amp;$E1066),'Hoja de Trabajo para listado'!$AB$151:$BA$151,0)),0)+IFERROR(INDEX('Hoja de Trabajo para listado'!$BC$155:$CB$1048576,MATCH($A1066,'Hoja de Trabajo para listado'!$BC$155:$BC$1048576,0),MATCH((CUADRO!G$5&amp;$E1066),'Hoja de Trabajo para listado'!$BC$151:$CB$151,0)),0)+IFERROR(INDEX('Hoja de Trabajo para listado'!$DE$153:$DG$274,MATCH($A1066,'Hoja de Trabajo para listado'!$DE$153:$DE$1048576,0),MATCH((CUADRO!G$5&amp;$E1066),'Hoja de Trabajo para listado'!$DE$151:$DG$151,0)),0)+IFERROR(INDEX('Hoja de Trabajo para listado'!$CD$155:$DC$1048576,MATCH($A1066,'Hoja de Trabajo para listado'!$CD$155:$CD$1048576,0),MATCH((CUADRO!G$5&amp;$E1066),'Hoja de Trabajo para listado'!$CD$151:$DC$151,0)),0)</f>
        <v>0</v>
      </c>
      <c r="H1066" s="255">
        <f ca="1">+IFERROR(INDEX('Hoja de Trabajo para listado'!$A$155:$Z$1048576,MATCH($A1066,'Hoja de Trabajo para listado'!$A$155:$A$1048576,0),MATCH((CUADRO!H$5&amp;$E1066),'Hoja de Trabajo para listado'!$A$151:$Z$151,0)),0)+IFERROR(INDEX('Hoja de Trabajo para listado'!$AB$155:$BA$1048576,MATCH($A1066,'Hoja de Trabajo para listado'!$AB$155:$AB$1048576,0),MATCH((CUADRO!H$5&amp;$E1066),'Hoja de Trabajo para listado'!$AB$151:$BA$151,0)),0)+IFERROR(INDEX('Hoja de Trabajo para listado'!$BC$155:$CB$1048576,MATCH($A1066,'Hoja de Trabajo para listado'!$BC$155:$BC$1048576,0),MATCH((CUADRO!H$5&amp;$E1066),'Hoja de Trabajo para listado'!$BC$151:$CB$151,0)),0)+IFERROR(INDEX('Hoja de Trabajo para listado'!$DE$153:$DG$274,MATCH($A1066,'Hoja de Trabajo para listado'!$DE$153:$DE$1048576,0),MATCH((CUADRO!H$5&amp;$E1066),'Hoja de Trabajo para listado'!$DE$151:$DG$151,0)),0)+IFERROR(INDEX('Hoja de Trabajo para listado'!$CD$155:$DC$1048576,MATCH($A1066,'Hoja de Trabajo para listado'!$CD$155:$CD$1048576,0),MATCH((CUADRO!H$5&amp;$E1066),'Hoja de Trabajo para listado'!$CD$151:$DC$151,0)),0)</f>
        <v>0</v>
      </c>
      <c r="I1066" s="255">
        <f ca="1">+IFERROR(INDEX('Hoja de Trabajo para listado'!$A$155:$Z$1048576,MATCH($A1066,'Hoja de Trabajo para listado'!$A$155:$A$1048576,0),MATCH((CUADRO!I$5&amp;$E1066),'Hoja de Trabajo para listado'!$A$151:$Z$151,0)),0)+IFERROR(INDEX('Hoja de Trabajo para listado'!$AB$155:$BA$1048576,MATCH($A1066,'Hoja de Trabajo para listado'!$AB$155:$AB$1048576,0),MATCH((CUADRO!I$5&amp;$E1066),'Hoja de Trabajo para listado'!$AB$151:$BA$151,0)),0)+IFERROR(INDEX('Hoja de Trabajo para listado'!$BC$155:$CB$1048576,MATCH($A1066,'Hoja de Trabajo para listado'!$BC$155:$BC$1048576,0),MATCH((CUADRO!I$5&amp;$E1066),'Hoja de Trabajo para listado'!$BC$151:$CB$151,0)),0)+IFERROR(INDEX('Hoja de Trabajo para listado'!$DE$153:$DG$274,MATCH($A1066,'Hoja de Trabajo para listado'!$DE$153:$DE$1048576,0),MATCH((CUADRO!I$5&amp;$E1066),'Hoja de Trabajo para listado'!$DE$151:$DG$151,0)),0)+IFERROR(INDEX('Hoja de Trabajo para listado'!$CD$155:$DC$1048576,MATCH($A1066,'Hoja de Trabajo para listado'!$CD$155:$CD$1048576,0),MATCH((CUADRO!I$5&amp;$E1066),'Hoja de Trabajo para listado'!$CD$151:$DC$151,0)),0)</f>
        <v>0</v>
      </c>
      <c r="J1066" s="255">
        <f ca="1">+IFERROR(INDEX('Hoja de Trabajo para listado'!$A$155:$Z$1048576,MATCH($A1066,'Hoja de Trabajo para listado'!$A$155:$A$1048576,0),MATCH((CUADRO!J$5&amp;$E1066),'Hoja de Trabajo para listado'!$A$151:$Z$151,0)),0)+IFERROR(INDEX('Hoja de Trabajo para listado'!$AB$155:$BA$1048576,MATCH($A1066,'Hoja de Trabajo para listado'!$AB$155:$AB$1048576,0),MATCH((CUADRO!J$5&amp;$E1066),'Hoja de Trabajo para listado'!$AB$151:$BA$151,0)),0)+IFERROR(INDEX('Hoja de Trabajo para listado'!$BC$155:$CB$1048576,MATCH($A1066,'Hoja de Trabajo para listado'!$BC$155:$BC$1048576,0),MATCH((CUADRO!J$5&amp;$E1066),'Hoja de Trabajo para listado'!$BC$151:$CB$151,0)),0)+IFERROR(INDEX('Hoja de Trabajo para listado'!$DE$153:$DG$274,MATCH($A1066,'Hoja de Trabajo para listado'!$DE$153:$DE$1048576,0),MATCH((CUADRO!J$5&amp;$E1066),'Hoja de Trabajo para listado'!$DE$151:$DG$151,0)),0)+IFERROR(INDEX('Hoja de Trabajo para listado'!$CD$155:$DC$1048576,MATCH($A1066,'Hoja de Trabajo para listado'!$CD$155:$CD$1048576,0),MATCH((CUADRO!J$5&amp;$E1066),'Hoja de Trabajo para listado'!$CD$151:$DC$151,0)),0)</f>
        <v>0</v>
      </c>
      <c r="K1066" s="255">
        <f ca="1">+IFERROR(INDEX('Hoja de Trabajo para listado'!$A$155:$Z$1048576,MATCH($A1066,'Hoja de Trabajo para listado'!$A$155:$A$1048576,0),MATCH((CUADRO!K$5&amp;$E1066),'Hoja de Trabajo para listado'!$A$151:$Z$151,0)),0)+IFERROR(INDEX('Hoja de Trabajo para listado'!$AB$155:$BA$1048576,MATCH($A1066,'Hoja de Trabajo para listado'!$AB$155:$AB$1048576,0),MATCH((CUADRO!K$5&amp;$E1066),'Hoja de Trabajo para listado'!$AB$151:$BA$151,0)),0)+IFERROR(INDEX('Hoja de Trabajo para listado'!$BC$155:$CB$1048576,MATCH($A1066,'Hoja de Trabajo para listado'!$BC$155:$BC$1048576,0),MATCH((CUADRO!K$5&amp;$E1066),'Hoja de Trabajo para listado'!$BC$151:$CB$151,0)),0)+IFERROR(INDEX('Hoja de Trabajo para listado'!$DE$153:$DG$274,MATCH($A1066,'Hoja de Trabajo para listado'!$DE$153:$DE$1048576,0),MATCH((CUADRO!K$5&amp;$E1066),'Hoja de Trabajo para listado'!$DE$151:$DG$151,0)),0)+IFERROR(INDEX('Hoja de Trabajo para listado'!$CD$155:$DC$1048576,MATCH($A1066,'Hoja de Trabajo para listado'!$CD$155:$CD$1048576,0),MATCH((CUADRO!K$5&amp;$E1066),'Hoja de Trabajo para listado'!$CD$151:$DC$151,0)),0)</f>
        <v>0</v>
      </c>
      <c r="L1066" s="255">
        <f ca="1">+IFERROR(INDEX('Hoja de Trabajo para listado'!$A$155:$Z$1048576,MATCH($A1066,'Hoja de Trabajo para listado'!$A$155:$A$1048576,0),MATCH((CUADRO!L$5&amp;$E1066),'Hoja de Trabajo para listado'!$A$151:$Z$151,0)),0)+IFERROR(INDEX('Hoja de Trabajo para listado'!$AB$155:$BA$1048576,MATCH($A1066,'Hoja de Trabajo para listado'!$AB$155:$AB$1048576,0),MATCH((CUADRO!L$5&amp;$E1066),'Hoja de Trabajo para listado'!$AB$151:$BA$151,0)),0)+IFERROR(INDEX('Hoja de Trabajo para listado'!$BC$155:$CB$1048576,MATCH($A1066,'Hoja de Trabajo para listado'!$BC$155:$BC$1048576,0),MATCH((CUADRO!L$5&amp;$E1066),'Hoja de Trabajo para listado'!$BC$151:$CB$151,0)),0)+IFERROR(INDEX('Hoja de Trabajo para listado'!$DE$153:$DG$274,MATCH($A1066,'Hoja de Trabajo para listado'!$DE$153:$DE$1048576,0),MATCH((CUADRO!L$5&amp;$E1066),'Hoja de Trabajo para listado'!$DE$151:$DG$151,0)),0)+IFERROR(INDEX('Hoja de Trabajo para listado'!$CD$155:$DC$1048576,MATCH($A1066,'Hoja de Trabajo para listado'!$CD$155:$CD$1048576,0),MATCH((CUADRO!L$5&amp;$E1066),'Hoja de Trabajo para listado'!$CD$151:$DC$151,0)),0)</f>
        <v>0</v>
      </c>
      <c r="M1066" s="255">
        <f ca="1">+IFERROR(INDEX('Hoja de Trabajo para listado'!$A$155:$Z$1048576,MATCH($A1066,'Hoja de Trabajo para listado'!$A$155:$A$1048576,0),MATCH((CUADRO!M$5&amp;$E1066),'Hoja de Trabajo para listado'!$A$151:$Z$151,0)),0)+IFERROR(INDEX('Hoja de Trabajo para listado'!$AB$155:$BA$1048576,MATCH($A1066,'Hoja de Trabajo para listado'!$AB$155:$AB$1048576,0),MATCH((CUADRO!M$5&amp;$E1066),'Hoja de Trabajo para listado'!$AB$151:$BA$151,0)),0)+IFERROR(INDEX('Hoja de Trabajo para listado'!$BC$155:$CB$1048576,MATCH($A1066,'Hoja de Trabajo para listado'!$BC$155:$BC$1048576,0),MATCH((CUADRO!M$5&amp;$E1066),'Hoja de Trabajo para listado'!$BC$151:$CB$151,0)),0)+IFERROR(INDEX('Hoja de Trabajo para listado'!$DE$153:$DG$274,MATCH($A1066,'Hoja de Trabajo para listado'!$DE$153:$DE$1048576,0),MATCH((CUADRO!M$5&amp;$E1066),'Hoja de Trabajo para listado'!$DE$151:$DG$151,0)),0)+IFERROR(INDEX('Hoja de Trabajo para listado'!$CD$155:$DC$1048576,MATCH($A1066,'Hoja de Trabajo para listado'!$CD$155:$CD$1048576,0),MATCH((CUADRO!M$5&amp;$E1066),'Hoja de Trabajo para listado'!$CD$151:$DC$151,0)),0)</f>
        <v>0</v>
      </c>
      <c r="N1066" s="255">
        <f ca="1">+IFERROR(INDEX('Hoja de Trabajo para listado'!$A$155:$Z$1048576,MATCH($A1066,'Hoja de Trabajo para listado'!$A$155:$A$1048576,0),MATCH((CUADRO!N$5&amp;$E1066),'Hoja de Trabajo para listado'!$A$151:$Z$151,0)),0)+IFERROR(INDEX('Hoja de Trabajo para listado'!$AB$155:$BA$1048576,MATCH($A1066,'Hoja de Trabajo para listado'!$AB$155:$AB$1048576,0),MATCH((CUADRO!N$5&amp;$E1066),'Hoja de Trabajo para listado'!$AB$151:$BA$151,0)),0)+IFERROR(INDEX('Hoja de Trabajo para listado'!$BC$155:$CB$1048576,MATCH($A1066,'Hoja de Trabajo para listado'!$BC$155:$BC$1048576,0),MATCH((CUADRO!N$5&amp;$E1066),'Hoja de Trabajo para listado'!$BC$151:$CB$151,0)),0)+IFERROR(INDEX('Hoja de Trabajo para listado'!$DE$153:$DG$274,MATCH($A1066,'Hoja de Trabajo para listado'!$DE$153:$DE$1048576,0),MATCH((CUADRO!N$5&amp;$E1066),'Hoja de Trabajo para listado'!$DE$151:$DG$151,0)),0)+IFERROR(INDEX('Hoja de Trabajo para listado'!$CD$155:$DC$1048576,MATCH($A1066,'Hoja de Trabajo para listado'!$CD$155:$CD$1048576,0),MATCH((CUADRO!N$5&amp;$E1066),'Hoja de Trabajo para listado'!$CD$151:$DC$151,0)),0)</f>
        <v>0</v>
      </c>
      <c r="O1066" s="255">
        <f ca="1">+IFERROR(INDEX('Hoja de Trabajo para listado'!$A$155:$Z$1048576,MATCH($A1066,'Hoja de Trabajo para listado'!$A$155:$A$1048576,0),MATCH((CUADRO!O$5&amp;$E1066),'Hoja de Trabajo para listado'!$A$151:$Z$151,0)),0)+IFERROR(INDEX('Hoja de Trabajo para listado'!$AB$155:$BA$1048576,MATCH($A1066,'Hoja de Trabajo para listado'!$AB$155:$AB$1048576,0),MATCH((CUADRO!O$5&amp;$E1066),'Hoja de Trabajo para listado'!$AB$151:$BA$151,0)),0)+IFERROR(INDEX('Hoja de Trabajo para listado'!$BC$155:$CB$1048576,MATCH($A1066,'Hoja de Trabajo para listado'!$BC$155:$BC$1048576,0),MATCH((CUADRO!O$5&amp;$E1066),'Hoja de Trabajo para listado'!$BC$151:$CB$151,0)),0)+IFERROR(INDEX('Hoja de Trabajo para listado'!$DE$153:$DG$274,MATCH($A1066,'Hoja de Trabajo para listado'!$DE$153:$DE$1048576,0),MATCH((CUADRO!O$5&amp;$E1066),'Hoja de Trabajo para listado'!$DE$151:$DG$151,0)),0)+IFERROR(INDEX('Hoja de Trabajo para listado'!$CD$155:$DC$1048576,MATCH($A1066,'Hoja de Trabajo para listado'!$CD$155:$CD$1048576,0),MATCH((CUADRO!O$5&amp;$E1066),'Hoja de Trabajo para listado'!$CD$151:$DC$151,0)),0)</f>
        <v>0</v>
      </c>
      <c r="P1066" s="255">
        <f ca="1">+IFERROR(INDEX('Hoja de Trabajo para listado'!$A$155:$Z$1048576,MATCH($A1066,'Hoja de Trabajo para listado'!$A$155:$A$1048576,0),MATCH((CUADRO!P$5&amp;$E1066),'Hoja de Trabajo para listado'!$A$151:$Z$151,0)),0)+IFERROR(INDEX('Hoja de Trabajo para listado'!$AB$155:$BA$1048576,MATCH($A1066,'Hoja de Trabajo para listado'!$AB$155:$AB$1048576,0),MATCH((CUADRO!P$5&amp;$E1066),'Hoja de Trabajo para listado'!$AB$151:$BA$151,0)),0)+IFERROR(INDEX('Hoja de Trabajo para listado'!$BC$155:$CB$1048576,MATCH($A1066,'Hoja de Trabajo para listado'!$BC$155:$BC$1048576,0),MATCH((CUADRO!P$5&amp;$E1066),'Hoja de Trabajo para listado'!$BC$151:$CB$151,0)),0)+IFERROR(INDEX('Hoja de Trabajo para listado'!$DE$153:$DG$274,MATCH($A1066,'Hoja de Trabajo para listado'!$DE$153:$DE$1048576,0),MATCH((CUADRO!P$5&amp;$E1066),'Hoja de Trabajo para listado'!$DE$151:$DG$151,0)),0)+IFERROR(INDEX('Hoja de Trabajo para listado'!$CD$155:$DC$1048576,MATCH($A1066,'Hoja de Trabajo para listado'!$CD$155:$CD$1048576,0),MATCH((CUADRO!P$5&amp;$E1066),'Hoja de Trabajo para listado'!$CD$151:$DC$151,0)),0)</f>
        <v>0</v>
      </c>
      <c r="Q1066" s="255">
        <f ca="1">+IFERROR(INDEX('Hoja de Trabajo para listado'!$A$155:$Z$1048576,MATCH($A1066,'Hoja de Trabajo para listado'!$A$155:$A$1048576,0),MATCH((CUADRO!Q$5&amp;$E1066),'Hoja de Trabajo para listado'!$A$151:$Z$151,0)),0)+IFERROR(INDEX('Hoja de Trabajo para listado'!$AB$155:$BA$1048576,MATCH($A1066,'Hoja de Trabajo para listado'!$AB$155:$AB$1048576,0),MATCH((CUADRO!Q$5&amp;$E1066),'Hoja de Trabajo para listado'!$AB$151:$BA$151,0)),0)+IFERROR(INDEX('Hoja de Trabajo para listado'!$BC$155:$CB$1048576,MATCH($A1066,'Hoja de Trabajo para listado'!$BC$155:$BC$1048576,0),MATCH((CUADRO!Q$5&amp;$E1066),'Hoja de Trabajo para listado'!$BC$151:$CB$151,0)),0)+IFERROR(INDEX('Hoja de Trabajo para listado'!$DE$153:$DG$274,MATCH($A1066,'Hoja de Trabajo para listado'!$DE$153:$DE$1048576,0),MATCH((CUADRO!Q$5&amp;$E1066),'Hoja de Trabajo para listado'!$DE$151:$DG$151,0)),0)+IFERROR(INDEX('Hoja de Trabajo para listado'!$CD$155:$DC$1048576,MATCH($A1066,'Hoja de Trabajo para listado'!$CD$155:$CD$1048576,0),MATCH((CUADRO!Q$5&amp;$E1066),'Hoja de Trabajo para listado'!$CD$151:$DC$151,0)),0)</f>
        <v>0</v>
      </c>
      <c r="R1066" s="255">
        <f t="shared" ca="1" si="32"/>
        <v>0</v>
      </c>
      <c r="S1066" s="262"/>
      <c r="T1066" s="255">
        <f ca="1">+T1067</f>
        <v>8695.369999999999</v>
      </c>
      <c r="U1066" s="254">
        <f t="shared" si="33"/>
        <v>1</v>
      </c>
      <c r="V1066" s="362" t="str">
        <f>+VLOOKUP(A1066,bd_lista!$A$3:$E$590,5,FALSE)</f>
        <v>Gobiernos Autónomos Departamentales</v>
      </c>
      <c r="W1066" s="361" t="str">
        <f>+V1066</f>
        <v>Gobiernos Autónomos Departamentales</v>
      </c>
      <c r="X1066" s="254">
        <f>+VLOOKUP(A1066,[2]Sheet1!$A$13:$D$744,4,FALSE)</f>
        <v>0</v>
      </c>
      <c r="Y1066" s="254" t="e">
        <f>+VLOOKUP(X1066,bd_lista!$A$3:$C$590,3,FALSE)</f>
        <v>#N/A</v>
      </c>
      <c r="Z1066" s="316">
        <f>+X1066</f>
        <v>0</v>
      </c>
      <c r="AA1066" s="317" t="e">
        <f>+Y1066</f>
        <v>#N/A</v>
      </c>
    </row>
    <row r="1067" spans="1:27" customFormat="1" ht="15" hidden="1" customHeight="1">
      <c r="A1067" s="32">
        <v>909</v>
      </c>
      <c r="B1067" s="307"/>
      <c r="C1067" s="259" t="str">
        <f>+VLOOKUP(A1067,bd_lista!$A$3:$C$590,3,FALSE)</f>
        <v>Gobierno Autónomo Departamental de Pando</v>
      </c>
      <c r="D1067" s="362"/>
      <c r="E1067" s="256" t="s">
        <v>1314</v>
      </c>
      <c r="F1067" s="255">
        <f ca="1">+IFERROR(INDEX('Hoja de Trabajo para listado'!$A$155:$Z$1048576,MATCH($A1067,'Hoja de Trabajo para listado'!$A$155:$A$1048576,0),MATCH((CUADRO!F$5&amp;$E1067),'Hoja de Trabajo para listado'!$A$151:$Z$151,0)),0)+IFERROR(INDEX('Hoja de Trabajo para listado'!$AB$155:$BA$1048576,MATCH($A1067,'Hoja de Trabajo para listado'!$AB$155:$AB$1048576,0),MATCH((CUADRO!F$5&amp;$E1067),'Hoja de Trabajo para listado'!$AB$151:$BA$151,0)),0)+IFERROR(INDEX('Hoja de Trabajo para listado'!$BC$155:$CB$1048576,MATCH($A1067,'Hoja de Trabajo para listado'!$BC$155:$BC$1048576,0),MATCH((CUADRO!F$5&amp;$E1067),'Hoja de Trabajo para listado'!$BC$151:$CB$151,0)),0)+IFERROR(INDEX('Hoja de Trabajo para listado'!$DE$153:$DG$274,MATCH($A1067,'Hoja de Trabajo para listado'!$DE$153:$DE$1048576,0),MATCH((CUADRO!F$5&amp;$E1067),'Hoja de Trabajo para listado'!$DE$151:$DG$151,0)),0)+IFERROR(INDEX('Hoja de Trabajo para listado'!$CD$155:$DC$1048576,MATCH($A1067,'Hoja de Trabajo para listado'!$CD$155:$CD$1048576,0),MATCH((CUADRO!F$5&amp;$E1067),'Hoja de Trabajo para listado'!$CD$151:$DC$151,0)),0)</f>
        <v>0</v>
      </c>
      <c r="G1067" s="255">
        <f ca="1">+IFERROR(INDEX('Hoja de Trabajo para listado'!$A$155:$Z$1048576,MATCH($A1067,'Hoja de Trabajo para listado'!$A$155:$A$1048576,0),MATCH((CUADRO!G$5&amp;$E1067),'Hoja de Trabajo para listado'!$A$151:$Z$151,0)),0)+IFERROR(INDEX('Hoja de Trabajo para listado'!$AB$155:$BA$1048576,MATCH($A1067,'Hoja de Trabajo para listado'!$AB$155:$AB$1048576,0),MATCH((CUADRO!G$5&amp;$E1067),'Hoja de Trabajo para listado'!$AB$151:$BA$151,0)),0)+IFERROR(INDEX('Hoja de Trabajo para listado'!$BC$155:$CB$1048576,MATCH($A1067,'Hoja de Trabajo para listado'!$BC$155:$BC$1048576,0),MATCH((CUADRO!G$5&amp;$E1067),'Hoja de Trabajo para listado'!$BC$151:$CB$151,0)),0)+IFERROR(INDEX('Hoja de Trabajo para listado'!$DE$153:$DG$274,MATCH($A1067,'Hoja de Trabajo para listado'!$DE$153:$DE$1048576,0),MATCH((CUADRO!G$5&amp;$E1067),'Hoja de Trabajo para listado'!$DE$151:$DG$151,0)),0)+IFERROR(INDEX('Hoja de Trabajo para listado'!$CD$155:$DC$1048576,MATCH($A1067,'Hoja de Trabajo para listado'!$CD$155:$CD$1048576,0),MATCH((CUADRO!G$5&amp;$E1067),'Hoja de Trabajo para listado'!$CD$151:$DC$151,0)),0)</f>
        <v>0</v>
      </c>
      <c r="H1067" s="255">
        <f ca="1">+IFERROR(INDEX('Hoja de Trabajo para listado'!$A$155:$Z$1048576,MATCH($A1067,'Hoja de Trabajo para listado'!$A$155:$A$1048576,0),MATCH((CUADRO!H$5&amp;$E1067),'Hoja de Trabajo para listado'!$A$151:$Z$151,0)),0)+IFERROR(INDEX('Hoja de Trabajo para listado'!$AB$155:$BA$1048576,MATCH($A1067,'Hoja de Trabajo para listado'!$AB$155:$AB$1048576,0),MATCH((CUADRO!H$5&amp;$E1067),'Hoja de Trabajo para listado'!$AB$151:$BA$151,0)),0)+IFERROR(INDEX('Hoja de Trabajo para listado'!$BC$155:$CB$1048576,MATCH($A1067,'Hoja de Trabajo para listado'!$BC$155:$BC$1048576,0),MATCH((CUADRO!H$5&amp;$E1067),'Hoja de Trabajo para listado'!$BC$151:$CB$151,0)),0)+IFERROR(INDEX('Hoja de Trabajo para listado'!$DE$153:$DG$274,MATCH($A1067,'Hoja de Trabajo para listado'!$DE$153:$DE$1048576,0),MATCH((CUADRO!H$5&amp;$E1067),'Hoja de Trabajo para listado'!$DE$151:$DG$151,0)),0)+IFERROR(INDEX('Hoja de Trabajo para listado'!$CD$155:$DC$1048576,MATCH($A1067,'Hoja de Trabajo para listado'!$CD$155:$CD$1048576,0),MATCH((CUADRO!H$5&amp;$E1067),'Hoja de Trabajo para listado'!$CD$151:$DC$151,0)),0)</f>
        <v>0</v>
      </c>
      <c r="I1067" s="255">
        <f ca="1">+IFERROR(INDEX('Hoja de Trabajo para listado'!$A$155:$Z$1048576,MATCH($A1067,'Hoja de Trabajo para listado'!$A$155:$A$1048576,0),MATCH((CUADRO!I$5&amp;$E1067),'Hoja de Trabajo para listado'!$A$151:$Z$151,0)),0)+IFERROR(INDEX('Hoja de Trabajo para listado'!$AB$155:$BA$1048576,MATCH($A1067,'Hoja de Trabajo para listado'!$AB$155:$AB$1048576,0),MATCH((CUADRO!I$5&amp;$E1067),'Hoja de Trabajo para listado'!$AB$151:$BA$151,0)),0)+IFERROR(INDEX('Hoja de Trabajo para listado'!$BC$155:$CB$1048576,MATCH($A1067,'Hoja de Trabajo para listado'!$BC$155:$BC$1048576,0),MATCH((CUADRO!I$5&amp;$E1067),'Hoja de Trabajo para listado'!$BC$151:$CB$151,0)),0)+IFERROR(INDEX('Hoja de Trabajo para listado'!$DE$153:$DG$274,MATCH($A1067,'Hoja de Trabajo para listado'!$DE$153:$DE$1048576,0),MATCH((CUADRO!I$5&amp;$E1067),'Hoja de Trabajo para listado'!$DE$151:$DG$151,0)),0)+IFERROR(INDEX('Hoja de Trabajo para listado'!$CD$155:$DC$1048576,MATCH($A1067,'Hoja de Trabajo para listado'!$CD$155:$CD$1048576,0),MATCH((CUADRO!I$5&amp;$E1067),'Hoja de Trabajo para listado'!$CD$151:$DC$151,0)),0)</f>
        <v>0</v>
      </c>
      <c r="J1067" s="255">
        <f ca="1">+IFERROR(INDEX('Hoja de Trabajo para listado'!$A$155:$Z$1048576,MATCH($A1067,'Hoja de Trabajo para listado'!$A$155:$A$1048576,0),MATCH((CUADRO!J$5&amp;$E1067),'Hoja de Trabajo para listado'!$A$151:$Z$151,0)),0)+IFERROR(INDEX('Hoja de Trabajo para listado'!$AB$155:$BA$1048576,MATCH($A1067,'Hoja de Trabajo para listado'!$AB$155:$AB$1048576,0),MATCH((CUADRO!J$5&amp;$E1067),'Hoja de Trabajo para listado'!$AB$151:$BA$151,0)),0)+IFERROR(INDEX('Hoja de Trabajo para listado'!$BC$155:$CB$1048576,MATCH($A1067,'Hoja de Trabajo para listado'!$BC$155:$BC$1048576,0),MATCH((CUADRO!J$5&amp;$E1067),'Hoja de Trabajo para listado'!$BC$151:$CB$151,0)),0)+IFERROR(INDEX('Hoja de Trabajo para listado'!$DE$153:$DG$274,MATCH($A1067,'Hoja de Trabajo para listado'!$DE$153:$DE$1048576,0),MATCH((CUADRO!J$5&amp;$E1067),'Hoja de Trabajo para listado'!$DE$151:$DG$151,0)),0)+IFERROR(INDEX('Hoja de Trabajo para listado'!$CD$155:$DC$1048576,MATCH($A1067,'Hoja de Trabajo para listado'!$CD$155:$CD$1048576,0),MATCH((CUADRO!J$5&amp;$E1067),'Hoja de Trabajo para listado'!$CD$151:$DC$151,0)),0)</f>
        <v>0</v>
      </c>
      <c r="K1067" s="255">
        <f ca="1">+IFERROR(INDEX('Hoja de Trabajo para listado'!$A$155:$Z$1048576,MATCH($A1067,'Hoja de Trabajo para listado'!$A$155:$A$1048576,0),MATCH((CUADRO!K$5&amp;$E1067),'Hoja de Trabajo para listado'!$A$151:$Z$151,0)),0)+IFERROR(INDEX('Hoja de Trabajo para listado'!$AB$155:$BA$1048576,MATCH($A1067,'Hoja de Trabajo para listado'!$AB$155:$AB$1048576,0),MATCH((CUADRO!K$5&amp;$E1067),'Hoja de Trabajo para listado'!$AB$151:$BA$151,0)),0)+IFERROR(INDEX('Hoja de Trabajo para listado'!$BC$155:$CB$1048576,MATCH($A1067,'Hoja de Trabajo para listado'!$BC$155:$BC$1048576,0),MATCH((CUADRO!K$5&amp;$E1067),'Hoja de Trabajo para listado'!$BC$151:$CB$151,0)),0)+IFERROR(INDEX('Hoja de Trabajo para listado'!$DE$153:$DG$274,MATCH($A1067,'Hoja de Trabajo para listado'!$DE$153:$DE$1048576,0),MATCH((CUADRO!K$5&amp;$E1067),'Hoja de Trabajo para listado'!$DE$151:$DG$151,0)),0)+IFERROR(INDEX('Hoja de Trabajo para listado'!$CD$155:$DC$1048576,MATCH($A1067,'Hoja de Trabajo para listado'!$CD$155:$CD$1048576,0),MATCH((CUADRO!K$5&amp;$E1067),'Hoja de Trabajo para listado'!$CD$151:$DC$151,0)),0)</f>
        <v>8695.369999999999</v>
      </c>
      <c r="L1067" s="255">
        <f ca="1">+IFERROR(INDEX('Hoja de Trabajo para listado'!$A$155:$Z$1048576,MATCH($A1067,'Hoja de Trabajo para listado'!$A$155:$A$1048576,0),MATCH((CUADRO!L$5&amp;$E1067),'Hoja de Trabajo para listado'!$A$151:$Z$151,0)),0)+IFERROR(INDEX('Hoja de Trabajo para listado'!$AB$155:$BA$1048576,MATCH($A1067,'Hoja de Trabajo para listado'!$AB$155:$AB$1048576,0),MATCH((CUADRO!L$5&amp;$E1067),'Hoja de Trabajo para listado'!$AB$151:$BA$151,0)),0)+IFERROR(INDEX('Hoja de Trabajo para listado'!$BC$155:$CB$1048576,MATCH($A1067,'Hoja de Trabajo para listado'!$BC$155:$BC$1048576,0),MATCH((CUADRO!L$5&amp;$E1067),'Hoja de Trabajo para listado'!$BC$151:$CB$151,0)),0)+IFERROR(INDEX('Hoja de Trabajo para listado'!$DE$153:$DG$274,MATCH($A1067,'Hoja de Trabajo para listado'!$DE$153:$DE$1048576,0),MATCH((CUADRO!L$5&amp;$E1067),'Hoja de Trabajo para listado'!$DE$151:$DG$151,0)),0)+IFERROR(INDEX('Hoja de Trabajo para listado'!$CD$155:$DC$1048576,MATCH($A1067,'Hoja de Trabajo para listado'!$CD$155:$CD$1048576,0),MATCH((CUADRO!L$5&amp;$E1067),'Hoja de Trabajo para listado'!$CD$151:$DC$151,0)),0)</f>
        <v>0</v>
      </c>
      <c r="M1067" s="255">
        <f ca="1">+IFERROR(INDEX('Hoja de Trabajo para listado'!$A$155:$Z$1048576,MATCH($A1067,'Hoja de Trabajo para listado'!$A$155:$A$1048576,0),MATCH((CUADRO!M$5&amp;$E1067),'Hoja de Trabajo para listado'!$A$151:$Z$151,0)),0)+IFERROR(INDEX('Hoja de Trabajo para listado'!$AB$155:$BA$1048576,MATCH($A1067,'Hoja de Trabajo para listado'!$AB$155:$AB$1048576,0),MATCH((CUADRO!M$5&amp;$E1067),'Hoja de Trabajo para listado'!$AB$151:$BA$151,0)),0)+IFERROR(INDEX('Hoja de Trabajo para listado'!$BC$155:$CB$1048576,MATCH($A1067,'Hoja de Trabajo para listado'!$BC$155:$BC$1048576,0),MATCH((CUADRO!M$5&amp;$E1067),'Hoja de Trabajo para listado'!$BC$151:$CB$151,0)),0)+IFERROR(INDEX('Hoja de Trabajo para listado'!$DE$153:$DG$274,MATCH($A1067,'Hoja de Trabajo para listado'!$DE$153:$DE$1048576,0),MATCH((CUADRO!M$5&amp;$E1067),'Hoja de Trabajo para listado'!$DE$151:$DG$151,0)),0)+IFERROR(INDEX('Hoja de Trabajo para listado'!$CD$155:$DC$1048576,MATCH($A1067,'Hoja de Trabajo para listado'!$CD$155:$CD$1048576,0),MATCH((CUADRO!M$5&amp;$E1067),'Hoja de Trabajo para listado'!$CD$151:$DC$151,0)),0)</f>
        <v>0</v>
      </c>
      <c r="N1067" s="255">
        <f ca="1">+IFERROR(INDEX('Hoja de Trabajo para listado'!$A$155:$Z$1048576,MATCH($A1067,'Hoja de Trabajo para listado'!$A$155:$A$1048576,0),MATCH((CUADRO!N$5&amp;$E1067),'Hoja de Trabajo para listado'!$A$151:$Z$151,0)),0)+IFERROR(INDEX('Hoja de Trabajo para listado'!$AB$155:$BA$1048576,MATCH($A1067,'Hoja de Trabajo para listado'!$AB$155:$AB$1048576,0),MATCH((CUADRO!N$5&amp;$E1067),'Hoja de Trabajo para listado'!$AB$151:$BA$151,0)),0)+IFERROR(INDEX('Hoja de Trabajo para listado'!$BC$155:$CB$1048576,MATCH($A1067,'Hoja de Trabajo para listado'!$BC$155:$BC$1048576,0),MATCH((CUADRO!N$5&amp;$E1067),'Hoja de Trabajo para listado'!$BC$151:$CB$151,0)),0)+IFERROR(INDEX('Hoja de Trabajo para listado'!$DE$153:$DG$274,MATCH($A1067,'Hoja de Trabajo para listado'!$DE$153:$DE$1048576,0),MATCH((CUADRO!N$5&amp;$E1067),'Hoja de Trabajo para listado'!$DE$151:$DG$151,0)),0)+IFERROR(INDEX('Hoja de Trabajo para listado'!$CD$155:$DC$1048576,MATCH($A1067,'Hoja de Trabajo para listado'!$CD$155:$CD$1048576,0),MATCH((CUADRO!N$5&amp;$E1067),'Hoja de Trabajo para listado'!$CD$151:$DC$151,0)),0)</f>
        <v>0</v>
      </c>
      <c r="O1067" s="255">
        <f ca="1">+IFERROR(INDEX('Hoja de Trabajo para listado'!$A$155:$Z$1048576,MATCH($A1067,'Hoja de Trabajo para listado'!$A$155:$A$1048576,0),MATCH((CUADRO!O$5&amp;$E1067),'Hoja de Trabajo para listado'!$A$151:$Z$151,0)),0)+IFERROR(INDEX('Hoja de Trabajo para listado'!$AB$155:$BA$1048576,MATCH($A1067,'Hoja de Trabajo para listado'!$AB$155:$AB$1048576,0),MATCH((CUADRO!O$5&amp;$E1067),'Hoja de Trabajo para listado'!$AB$151:$BA$151,0)),0)+IFERROR(INDEX('Hoja de Trabajo para listado'!$BC$155:$CB$1048576,MATCH($A1067,'Hoja de Trabajo para listado'!$BC$155:$BC$1048576,0),MATCH((CUADRO!O$5&amp;$E1067),'Hoja de Trabajo para listado'!$BC$151:$CB$151,0)),0)+IFERROR(INDEX('Hoja de Trabajo para listado'!$DE$153:$DG$274,MATCH($A1067,'Hoja de Trabajo para listado'!$DE$153:$DE$1048576,0),MATCH((CUADRO!O$5&amp;$E1067),'Hoja de Trabajo para listado'!$DE$151:$DG$151,0)),0)+IFERROR(INDEX('Hoja de Trabajo para listado'!$CD$155:$DC$1048576,MATCH($A1067,'Hoja de Trabajo para listado'!$CD$155:$CD$1048576,0),MATCH((CUADRO!O$5&amp;$E1067),'Hoja de Trabajo para listado'!$CD$151:$DC$151,0)),0)</f>
        <v>0</v>
      </c>
      <c r="P1067" s="255">
        <f ca="1">+IFERROR(INDEX('Hoja de Trabajo para listado'!$A$155:$Z$1048576,MATCH($A1067,'Hoja de Trabajo para listado'!$A$155:$A$1048576,0),MATCH((CUADRO!P$5&amp;$E1067),'Hoja de Trabajo para listado'!$A$151:$Z$151,0)),0)+IFERROR(INDEX('Hoja de Trabajo para listado'!$AB$155:$BA$1048576,MATCH($A1067,'Hoja de Trabajo para listado'!$AB$155:$AB$1048576,0),MATCH((CUADRO!P$5&amp;$E1067),'Hoja de Trabajo para listado'!$AB$151:$BA$151,0)),0)+IFERROR(INDEX('Hoja de Trabajo para listado'!$BC$155:$CB$1048576,MATCH($A1067,'Hoja de Trabajo para listado'!$BC$155:$BC$1048576,0),MATCH((CUADRO!P$5&amp;$E1067),'Hoja de Trabajo para listado'!$BC$151:$CB$151,0)),0)+IFERROR(INDEX('Hoja de Trabajo para listado'!$DE$153:$DG$274,MATCH($A1067,'Hoja de Trabajo para listado'!$DE$153:$DE$1048576,0),MATCH((CUADRO!P$5&amp;$E1067),'Hoja de Trabajo para listado'!$DE$151:$DG$151,0)),0)+IFERROR(INDEX('Hoja de Trabajo para listado'!$CD$155:$DC$1048576,MATCH($A1067,'Hoja de Trabajo para listado'!$CD$155:$CD$1048576,0),MATCH((CUADRO!P$5&amp;$E1067),'Hoja de Trabajo para listado'!$CD$151:$DC$151,0)),0)</f>
        <v>0</v>
      </c>
      <c r="Q1067" s="255">
        <f ca="1">+IFERROR(INDEX('Hoja de Trabajo para listado'!$A$155:$Z$1048576,MATCH($A1067,'Hoja de Trabajo para listado'!$A$155:$A$1048576,0),MATCH((CUADRO!Q$5&amp;$E1067),'Hoja de Trabajo para listado'!$A$151:$Z$151,0)),0)+IFERROR(INDEX('Hoja de Trabajo para listado'!$AB$155:$BA$1048576,MATCH($A1067,'Hoja de Trabajo para listado'!$AB$155:$AB$1048576,0),MATCH((CUADRO!Q$5&amp;$E1067),'Hoja de Trabajo para listado'!$AB$151:$BA$151,0)),0)+IFERROR(INDEX('Hoja de Trabajo para listado'!$BC$155:$CB$1048576,MATCH($A1067,'Hoja de Trabajo para listado'!$BC$155:$BC$1048576,0),MATCH((CUADRO!Q$5&amp;$E1067),'Hoja de Trabajo para listado'!$BC$151:$CB$151,0)),0)+IFERROR(INDEX('Hoja de Trabajo para listado'!$DE$153:$DG$274,MATCH($A1067,'Hoja de Trabajo para listado'!$DE$153:$DE$1048576,0),MATCH((CUADRO!Q$5&amp;$E1067),'Hoja de Trabajo para listado'!$DE$151:$DG$151,0)),0)+IFERROR(INDEX('Hoja de Trabajo para listado'!$CD$155:$DC$1048576,MATCH($A1067,'Hoja de Trabajo para listado'!$CD$155:$CD$1048576,0),MATCH((CUADRO!Q$5&amp;$E1067),'Hoja de Trabajo para listado'!$CD$151:$DC$151,0)),0)</f>
        <v>0</v>
      </c>
      <c r="R1067" s="255">
        <f t="shared" ca="1" si="32"/>
        <v>8695.369999999999</v>
      </c>
      <c r="S1067" s="262">
        <f ca="1">+R1066+R1067</f>
        <v>8695.369999999999</v>
      </c>
      <c r="T1067" s="255">
        <f ca="1">+S1067</f>
        <v>8695.369999999999</v>
      </c>
      <c r="U1067" s="254">
        <f t="shared" si="33"/>
        <v>2</v>
      </c>
      <c r="V1067" s="362" t="str">
        <f>+VLOOKUP(A1067,bd_lista!$A$3:$E$590,5,FALSE)</f>
        <v>Gobiernos Autónomos Departamentales</v>
      </c>
      <c r="W1067" s="362"/>
      <c r="X1067" s="254">
        <f>+VLOOKUP(A1067,[2]Sheet1!$A$13:$D$744,4,FALSE)</f>
        <v>0</v>
      </c>
      <c r="Y1067" s="254" t="e">
        <f>+VLOOKUP(X1067,bd_lista!$A$3:$C$590,3,FALSE)</f>
        <v>#N/A</v>
      </c>
      <c r="Z1067" s="314"/>
      <c r="AA1067" s="315"/>
    </row>
    <row r="1068" spans="1:27" customFormat="1" ht="15" hidden="1" customHeight="1">
      <c r="A1068" s="32">
        <v>901</v>
      </c>
      <c r="B1068" s="306">
        <f>+A1068</f>
        <v>901</v>
      </c>
      <c r="C1068" s="259" t="str">
        <f>+VLOOKUP(A1068,bd_lista!$A$3:$C$590,3,FALSE)</f>
        <v>Gobierno Autónomo Departamental de Chuquisaca</v>
      </c>
      <c r="D1068" s="361" t="str">
        <f>+C1068</f>
        <v>Gobierno Autónomo Departamental de Chuquisaca</v>
      </c>
      <c r="E1068" s="254" t="s">
        <v>1313</v>
      </c>
      <c r="F1068" s="255">
        <f ca="1">+IFERROR(INDEX('Hoja de Trabajo para listado'!$A$155:$Z$1048576,MATCH($A1068,'Hoja de Trabajo para listado'!$A$155:$A$1048576,0),MATCH((CUADRO!F$5&amp;$E1068),'Hoja de Trabajo para listado'!$A$151:$Z$151,0)),0)+IFERROR(INDEX('Hoja de Trabajo para listado'!$AB$155:$BA$1048576,MATCH($A1068,'Hoja de Trabajo para listado'!$AB$155:$AB$1048576,0),MATCH((CUADRO!F$5&amp;$E1068),'Hoja de Trabajo para listado'!$AB$151:$BA$151,0)),0)+IFERROR(INDEX('Hoja de Trabajo para listado'!$BC$155:$CB$1048576,MATCH($A1068,'Hoja de Trabajo para listado'!$BC$155:$BC$1048576,0),MATCH((CUADRO!F$5&amp;$E1068),'Hoja de Trabajo para listado'!$BC$151:$CB$151,0)),0)+IFERROR(INDEX('Hoja de Trabajo para listado'!$DE$153:$DG$274,MATCH($A1068,'Hoja de Trabajo para listado'!$DE$153:$DE$1048576,0),MATCH((CUADRO!F$5&amp;$E1068),'Hoja de Trabajo para listado'!$DE$151:$DG$151,0)),0)+IFERROR(INDEX('Hoja de Trabajo para listado'!$CD$155:$DC$1048576,MATCH($A1068,'Hoja de Trabajo para listado'!$CD$155:$CD$1048576,0),MATCH((CUADRO!F$5&amp;$E1068),'Hoja de Trabajo para listado'!$CD$151:$DC$151,0)),0)</f>
        <v>0</v>
      </c>
      <c r="G1068" s="255">
        <f ca="1">+IFERROR(INDEX('Hoja de Trabajo para listado'!$A$155:$Z$1048576,MATCH($A1068,'Hoja de Trabajo para listado'!$A$155:$A$1048576,0),MATCH((CUADRO!G$5&amp;$E1068),'Hoja de Trabajo para listado'!$A$151:$Z$151,0)),0)+IFERROR(INDEX('Hoja de Trabajo para listado'!$AB$155:$BA$1048576,MATCH($A1068,'Hoja de Trabajo para listado'!$AB$155:$AB$1048576,0),MATCH((CUADRO!G$5&amp;$E1068),'Hoja de Trabajo para listado'!$AB$151:$BA$151,0)),0)+IFERROR(INDEX('Hoja de Trabajo para listado'!$BC$155:$CB$1048576,MATCH($A1068,'Hoja de Trabajo para listado'!$BC$155:$BC$1048576,0),MATCH((CUADRO!G$5&amp;$E1068),'Hoja de Trabajo para listado'!$BC$151:$CB$151,0)),0)+IFERROR(INDEX('Hoja de Trabajo para listado'!$DE$153:$DG$274,MATCH($A1068,'Hoja de Trabajo para listado'!$DE$153:$DE$1048576,0),MATCH((CUADRO!G$5&amp;$E1068),'Hoja de Trabajo para listado'!$DE$151:$DG$151,0)),0)+IFERROR(INDEX('Hoja de Trabajo para listado'!$CD$155:$DC$1048576,MATCH($A1068,'Hoja de Trabajo para listado'!$CD$155:$CD$1048576,0),MATCH((CUADRO!G$5&amp;$E1068),'Hoja de Trabajo para listado'!$CD$151:$DC$151,0)),0)</f>
        <v>0</v>
      </c>
      <c r="H1068" s="255">
        <f ca="1">+IFERROR(INDEX('Hoja de Trabajo para listado'!$A$155:$Z$1048576,MATCH($A1068,'Hoja de Trabajo para listado'!$A$155:$A$1048576,0),MATCH((CUADRO!H$5&amp;$E1068),'Hoja de Trabajo para listado'!$A$151:$Z$151,0)),0)+IFERROR(INDEX('Hoja de Trabajo para listado'!$AB$155:$BA$1048576,MATCH($A1068,'Hoja de Trabajo para listado'!$AB$155:$AB$1048576,0),MATCH((CUADRO!H$5&amp;$E1068),'Hoja de Trabajo para listado'!$AB$151:$BA$151,0)),0)+IFERROR(INDEX('Hoja de Trabajo para listado'!$BC$155:$CB$1048576,MATCH($A1068,'Hoja de Trabajo para listado'!$BC$155:$BC$1048576,0),MATCH((CUADRO!H$5&amp;$E1068),'Hoja de Trabajo para listado'!$BC$151:$CB$151,0)),0)+IFERROR(INDEX('Hoja de Trabajo para listado'!$DE$153:$DG$274,MATCH($A1068,'Hoja de Trabajo para listado'!$DE$153:$DE$1048576,0),MATCH((CUADRO!H$5&amp;$E1068),'Hoja de Trabajo para listado'!$DE$151:$DG$151,0)),0)+IFERROR(INDEX('Hoja de Trabajo para listado'!$CD$155:$DC$1048576,MATCH($A1068,'Hoja de Trabajo para listado'!$CD$155:$CD$1048576,0),MATCH((CUADRO!H$5&amp;$E1068),'Hoja de Trabajo para listado'!$CD$151:$DC$151,0)),0)</f>
        <v>0</v>
      </c>
      <c r="I1068" s="255">
        <f ca="1">+IFERROR(INDEX('Hoja de Trabajo para listado'!$A$155:$Z$1048576,MATCH($A1068,'Hoja de Trabajo para listado'!$A$155:$A$1048576,0),MATCH((CUADRO!I$5&amp;$E1068),'Hoja de Trabajo para listado'!$A$151:$Z$151,0)),0)+IFERROR(INDEX('Hoja de Trabajo para listado'!$AB$155:$BA$1048576,MATCH($A1068,'Hoja de Trabajo para listado'!$AB$155:$AB$1048576,0),MATCH((CUADRO!I$5&amp;$E1068),'Hoja de Trabajo para listado'!$AB$151:$BA$151,0)),0)+IFERROR(INDEX('Hoja de Trabajo para listado'!$BC$155:$CB$1048576,MATCH($A1068,'Hoja de Trabajo para listado'!$BC$155:$BC$1048576,0),MATCH((CUADRO!I$5&amp;$E1068),'Hoja de Trabajo para listado'!$BC$151:$CB$151,0)),0)+IFERROR(INDEX('Hoja de Trabajo para listado'!$DE$153:$DG$274,MATCH($A1068,'Hoja de Trabajo para listado'!$DE$153:$DE$1048576,0),MATCH((CUADRO!I$5&amp;$E1068),'Hoja de Trabajo para listado'!$DE$151:$DG$151,0)),0)+IFERROR(INDEX('Hoja de Trabajo para listado'!$CD$155:$DC$1048576,MATCH($A1068,'Hoja de Trabajo para listado'!$CD$155:$CD$1048576,0),MATCH((CUADRO!I$5&amp;$E1068),'Hoja de Trabajo para listado'!$CD$151:$DC$151,0)),0)</f>
        <v>0</v>
      </c>
      <c r="J1068" s="255">
        <f ca="1">+IFERROR(INDEX('Hoja de Trabajo para listado'!$A$155:$Z$1048576,MATCH($A1068,'Hoja de Trabajo para listado'!$A$155:$A$1048576,0),MATCH((CUADRO!J$5&amp;$E1068),'Hoja de Trabajo para listado'!$A$151:$Z$151,0)),0)+IFERROR(INDEX('Hoja de Trabajo para listado'!$AB$155:$BA$1048576,MATCH($A1068,'Hoja de Trabajo para listado'!$AB$155:$AB$1048576,0),MATCH((CUADRO!J$5&amp;$E1068),'Hoja de Trabajo para listado'!$AB$151:$BA$151,0)),0)+IFERROR(INDEX('Hoja de Trabajo para listado'!$BC$155:$CB$1048576,MATCH($A1068,'Hoja de Trabajo para listado'!$BC$155:$BC$1048576,0),MATCH((CUADRO!J$5&amp;$E1068),'Hoja de Trabajo para listado'!$BC$151:$CB$151,0)),0)+IFERROR(INDEX('Hoja de Trabajo para listado'!$DE$153:$DG$274,MATCH($A1068,'Hoja de Trabajo para listado'!$DE$153:$DE$1048576,0),MATCH((CUADRO!J$5&amp;$E1068),'Hoja de Trabajo para listado'!$DE$151:$DG$151,0)),0)+IFERROR(INDEX('Hoja de Trabajo para listado'!$CD$155:$DC$1048576,MATCH($A1068,'Hoja de Trabajo para listado'!$CD$155:$CD$1048576,0),MATCH((CUADRO!J$5&amp;$E1068),'Hoja de Trabajo para listado'!$CD$151:$DC$151,0)),0)</f>
        <v>0</v>
      </c>
      <c r="K1068" s="255">
        <f ca="1">+IFERROR(INDEX('Hoja de Trabajo para listado'!$A$155:$Z$1048576,MATCH($A1068,'Hoja de Trabajo para listado'!$A$155:$A$1048576,0),MATCH((CUADRO!K$5&amp;$E1068),'Hoja de Trabajo para listado'!$A$151:$Z$151,0)),0)+IFERROR(INDEX('Hoja de Trabajo para listado'!$AB$155:$BA$1048576,MATCH($A1068,'Hoja de Trabajo para listado'!$AB$155:$AB$1048576,0),MATCH((CUADRO!K$5&amp;$E1068),'Hoja de Trabajo para listado'!$AB$151:$BA$151,0)),0)+IFERROR(INDEX('Hoja de Trabajo para listado'!$BC$155:$CB$1048576,MATCH($A1068,'Hoja de Trabajo para listado'!$BC$155:$BC$1048576,0),MATCH((CUADRO!K$5&amp;$E1068),'Hoja de Trabajo para listado'!$BC$151:$CB$151,0)),0)+IFERROR(INDEX('Hoja de Trabajo para listado'!$DE$153:$DG$274,MATCH($A1068,'Hoja de Trabajo para listado'!$DE$153:$DE$1048576,0),MATCH((CUADRO!K$5&amp;$E1068),'Hoja de Trabajo para listado'!$DE$151:$DG$151,0)),0)+IFERROR(INDEX('Hoja de Trabajo para listado'!$CD$155:$DC$1048576,MATCH($A1068,'Hoja de Trabajo para listado'!$CD$155:$CD$1048576,0),MATCH((CUADRO!K$5&amp;$E1068),'Hoja de Trabajo para listado'!$CD$151:$DC$151,0)),0)</f>
        <v>0</v>
      </c>
      <c r="L1068" s="255">
        <f ca="1">+IFERROR(INDEX('Hoja de Trabajo para listado'!$A$155:$Z$1048576,MATCH($A1068,'Hoja de Trabajo para listado'!$A$155:$A$1048576,0),MATCH((CUADRO!L$5&amp;$E1068),'Hoja de Trabajo para listado'!$A$151:$Z$151,0)),0)+IFERROR(INDEX('Hoja de Trabajo para listado'!$AB$155:$BA$1048576,MATCH($A1068,'Hoja de Trabajo para listado'!$AB$155:$AB$1048576,0),MATCH((CUADRO!L$5&amp;$E1068),'Hoja de Trabajo para listado'!$AB$151:$BA$151,0)),0)+IFERROR(INDEX('Hoja de Trabajo para listado'!$BC$155:$CB$1048576,MATCH($A1068,'Hoja de Trabajo para listado'!$BC$155:$BC$1048576,0),MATCH((CUADRO!L$5&amp;$E1068),'Hoja de Trabajo para listado'!$BC$151:$CB$151,0)),0)+IFERROR(INDEX('Hoja de Trabajo para listado'!$DE$153:$DG$274,MATCH($A1068,'Hoja de Trabajo para listado'!$DE$153:$DE$1048576,0),MATCH((CUADRO!L$5&amp;$E1068),'Hoja de Trabajo para listado'!$DE$151:$DG$151,0)),0)+IFERROR(INDEX('Hoja de Trabajo para listado'!$CD$155:$DC$1048576,MATCH($A1068,'Hoja de Trabajo para listado'!$CD$155:$CD$1048576,0),MATCH((CUADRO!L$5&amp;$E1068),'Hoja de Trabajo para listado'!$CD$151:$DC$151,0)),0)</f>
        <v>0</v>
      </c>
      <c r="M1068" s="255">
        <f ca="1">+IFERROR(INDEX('Hoja de Trabajo para listado'!$A$155:$Z$1048576,MATCH($A1068,'Hoja de Trabajo para listado'!$A$155:$A$1048576,0),MATCH((CUADRO!M$5&amp;$E1068),'Hoja de Trabajo para listado'!$A$151:$Z$151,0)),0)+IFERROR(INDEX('Hoja de Trabajo para listado'!$AB$155:$BA$1048576,MATCH($A1068,'Hoja de Trabajo para listado'!$AB$155:$AB$1048576,0),MATCH((CUADRO!M$5&amp;$E1068),'Hoja de Trabajo para listado'!$AB$151:$BA$151,0)),0)+IFERROR(INDEX('Hoja de Trabajo para listado'!$BC$155:$CB$1048576,MATCH($A1068,'Hoja de Trabajo para listado'!$BC$155:$BC$1048576,0),MATCH((CUADRO!M$5&amp;$E1068),'Hoja de Trabajo para listado'!$BC$151:$CB$151,0)),0)+IFERROR(INDEX('Hoja de Trabajo para listado'!$DE$153:$DG$274,MATCH($A1068,'Hoja de Trabajo para listado'!$DE$153:$DE$1048576,0),MATCH((CUADRO!M$5&amp;$E1068),'Hoja de Trabajo para listado'!$DE$151:$DG$151,0)),0)+IFERROR(INDEX('Hoja de Trabajo para listado'!$CD$155:$DC$1048576,MATCH($A1068,'Hoja de Trabajo para listado'!$CD$155:$CD$1048576,0),MATCH((CUADRO!M$5&amp;$E1068),'Hoja de Trabajo para listado'!$CD$151:$DC$151,0)),0)</f>
        <v>0</v>
      </c>
      <c r="N1068" s="255">
        <f ca="1">+IFERROR(INDEX('Hoja de Trabajo para listado'!$A$155:$Z$1048576,MATCH($A1068,'Hoja de Trabajo para listado'!$A$155:$A$1048576,0),MATCH((CUADRO!N$5&amp;$E1068),'Hoja de Trabajo para listado'!$A$151:$Z$151,0)),0)+IFERROR(INDEX('Hoja de Trabajo para listado'!$AB$155:$BA$1048576,MATCH($A1068,'Hoja de Trabajo para listado'!$AB$155:$AB$1048576,0),MATCH((CUADRO!N$5&amp;$E1068),'Hoja de Trabajo para listado'!$AB$151:$BA$151,0)),0)+IFERROR(INDEX('Hoja de Trabajo para listado'!$BC$155:$CB$1048576,MATCH($A1068,'Hoja de Trabajo para listado'!$BC$155:$BC$1048576,0),MATCH((CUADRO!N$5&amp;$E1068),'Hoja de Trabajo para listado'!$BC$151:$CB$151,0)),0)+IFERROR(INDEX('Hoja de Trabajo para listado'!$DE$153:$DG$274,MATCH($A1068,'Hoja de Trabajo para listado'!$DE$153:$DE$1048576,0),MATCH((CUADRO!N$5&amp;$E1068),'Hoja de Trabajo para listado'!$DE$151:$DG$151,0)),0)+IFERROR(INDEX('Hoja de Trabajo para listado'!$CD$155:$DC$1048576,MATCH($A1068,'Hoja de Trabajo para listado'!$CD$155:$CD$1048576,0),MATCH((CUADRO!N$5&amp;$E1068),'Hoja de Trabajo para listado'!$CD$151:$DC$151,0)),0)</f>
        <v>0</v>
      </c>
      <c r="O1068" s="255">
        <f ca="1">+IFERROR(INDEX('Hoja de Trabajo para listado'!$A$155:$Z$1048576,MATCH($A1068,'Hoja de Trabajo para listado'!$A$155:$A$1048576,0),MATCH((CUADRO!O$5&amp;$E1068),'Hoja de Trabajo para listado'!$A$151:$Z$151,0)),0)+IFERROR(INDEX('Hoja de Trabajo para listado'!$AB$155:$BA$1048576,MATCH($A1068,'Hoja de Trabajo para listado'!$AB$155:$AB$1048576,0),MATCH((CUADRO!O$5&amp;$E1068),'Hoja de Trabajo para listado'!$AB$151:$BA$151,0)),0)+IFERROR(INDEX('Hoja de Trabajo para listado'!$BC$155:$CB$1048576,MATCH($A1068,'Hoja de Trabajo para listado'!$BC$155:$BC$1048576,0),MATCH((CUADRO!O$5&amp;$E1068),'Hoja de Trabajo para listado'!$BC$151:$CB$151,0)),0)+IFERROR(INDEX('Hoja de Trabajo para listado'!$DE$153:$DG$274,MATCH($A1068,'Hoja de Trabajo para listado'!$DE$153:$DE$1048576,0),MATCH((CUADRO!O$5&amp;$E1068),'Hoja de Trabajo para listado'!$DE$151:$DG$151,0)),0)+IFERROR(INDEX('Hoja de Trabajo para listado'!$CD$155:$DC$1048576,MATCH($A1068,'Hoja de Trabajo para listado'!$CD$155:$CD$1048576,0),MATCH((CUADRO!O$5&amp;$E1068),'Hoja de Trabajo para listado'!$CD$151:$DC$151,0)),0)</f>
        <v>0</v>
      </c>
      <c r="P1068" s="255">
        <f ca="1">+IFERROR(INDEX('Hoja de Trabajo para listado'!$A$155:$Z$1048576,MATCH($A1068,'Hoja de Trabajo para listado'!$A$155:$A$1048576,0),MATCH((CUADRO!P$5&amp;$E1068),'Hoja de Trabajo para listado'!$A$151:$Z$151,0)),0)+IFERROR(INDEX('Hoja de Trabajo para listado'!$AB$155:$BA$1048576,MATCH($A1068,'Hoja de Trabajo para listado'!$AB$155:$AB$1048576,0),MATCH((CUADRO!P$5&amp;$E1068),'Hoja de Trabajo para listado'!$AB$151:$BA$151,0)),0)+IFERROR(INDEX('Hoja de Trabajo para listado'!$BC$155:$CB$1048576,MATCH($A1068,'Hoja de Trabajo para listado'!$BC$155:$BC$1048576,0),MATCH((CUADRO!P$5&amp;$E1068),'Hoja de Trabajo para listado'!$BC$151:$CB$151,0)),0)+IFERROR(INDEX('Hoja de Trabajo para listado'!$DE$153:$DG$274,MATCH($A1068,'Hoja de Trabajo para listado'!$DE$153:$DE$1048576,0),MATCH((CUADRO!P$5&amp;$E1068),'Hoja de Trabajo para listado'!$DE$151:$DG$151,0)),0)+IFERROR(INDEX('Hoja de Trabajo para listado'!$CD$155:$DC$1048576,MATCH($A1068,'Hoja de Trabajo para listado'!$CD$155:$CD$1048576,0),MATCH((CUADRO!P$5&amp;$E1068),'Hoja de Trabajo para listado'!$CD$151:$DC$151,0)),0)</f>
        <v>0</v>
      </c>
      <c r="Q1068" s="255">
        <f ca="1">+IFERROR(INDEX('Hoja de Trabajo para listado'!$A$155:$Z$1048576,MATCH($A1068,'Hoja de Trabajo para listado'!$A$155:$A$1048576,0),MATCH((CUADRO!Q$5&amp;$E1068),'Hoja de Trabajo para listado'!$A$151:$Z$151,0)),0)+IFERROR(INDEX('Hoja de Trabajo para listado'!$AB$155:$BA$1048576,MATCH($A1068,'Hoja de Trabajo para listado'!$AB$155:$AB$1048576,0),MATCH((CUADRO!Q$5&amp;$E1068),'Hoja de Trabajo para listado'!$AB$151:$BA$151,0)),0)+IFERROR(INDEX('Hoja de Trabajo para listado'!$BC$155:$CB$1048576,MATCH($A1068,'Hoja de Trabajo para listado'!$BC$155:$BC$1048576,0),MATCH((CUADRO!Q$5&amp;$E1068),'Hoja de Trabajo para listado'!$BC$151:$CB$151,0)),0)+IFERROR(INDEX('Hoja de Trabajo para listado'!$DE$153:$DG$274,MATCH($A1068,'Hoja de Trabajo para listado'!$DE$153:$DE$1048576,0),MATCH((CUADRO!Q$5&amp;$E1068),'Hoja de Trabajo para listado'!$DE$151:$DG$151,0)),0)+IFERROR(INDEX('Hoja de Trabajo para listado'!$CD$155:$DC$1048576,MATCH($A1068,'Hoja de Trabajo para listado'!$CD$155:$CD$1048576,0),MATCH((CUADRO!Q$5&amp;$E1068),'Hoja de Trabajo para listado'!$CD$151:$DC$151,0)),0)</f>
        <v>0</v>
      </c>
      <c r="R1068" s="255">
        <f t="shared" ca="1" si="32"/>
        <v>0</v>
      </c>
      <c r="S1068" s="262"/>
      <c r="T1068" s="255">
        <f ca="1">+T1069</f>
        <v>1359198.25</v>
      </c>
      <c r="U1068" s="254">
        <f t="shared" si="33"/>
        <v>1</v>
      </c>
      <c r="V1068" s="362" t="str">
        <f>+VLOOKUP(A1068,bd_lista!$A$3:$E$590,5,FALSE)</f>
        <v>Gobiernos Autónomos Departamentales</v>
      </c>
      <c r="W1068" s="361" t="str">
        <f>+V1068</f>
        <v>Gobiernos Autónomos Departamentales</v>
      </c>
      <c r="X1068" s="254">
        <f>+VLOOKUP(A1068,[2]Sheet1!$A$13:$D$744,4,FALSE)</f>
        <v>0</v>
      </c>
      <c r="Y1068" s="254" t="e">
        <f>+VLOOKUP(X1068,bd_lista!$A$3:$C$590,3,FALSE)</f>
        <v>#N/A</v>
      </c>
      <c r="Z1068" s="316">
        <f>+X1068</f>
        <v>0</v>
      </c>
      <c r="AA1068" s="317" t="e">
        <f>+Y1068</f>
        <v>#N/A</v>
      </c>
    </row>
    <row r="1069" spans="1:27" customFormat="1" ht="15" hidden="1" customHeight="1">
      <c r="A1069" s="32">
        <v>901</v>
      </c>
      <c r="B1069" s="307"/>
      <c r="C1069" s="259" t="str">
        <f>+VLOOKUP(A1069,bd_lista!$A$3:$C$590,3,FALSE)</f>
        <v>Gobierno Autónomo Departamental de Chuquisaca</v>
      </c>
      <c r="D1069" s="362"/>
      <c r="E1069" s="256" t="s">
        <v>1314</v>
      </c>
      <c r="F1069" s="255">
        <f ca="1">+IFERROR(INDEX('Hoja de Trabajo para listado'!$A$155:$Z$1048576,MATCH($A1069,'Hoja de Trabajo para listado'!$A$155:$A$1048576,0),MATCH((CUADRO!F$5&amp;$E1069),'Hoja de Trabajo para listado'!$A$151:$Z$151,0)),0)+IFERROR(INDEX('Hoja de Trabajo para listado'!$AB$155:$BA$1048576,MATCH($A1069,'Hoja de Trabajo para listado'!$AB$155:$AB$1048576,0),MATCH((CUADRO!F$5&amp;$E1069),'Hoja de Trabajo para listado'!$AB$151:$BA$151,0)),0)+IFERROR(INDEX('Hoja de Trabajo para listado'!$BC$155:$CB$1048576,MATCH($A1069,'Hoja de Trabajo para listado'!$BC$155:$BC$1048576,0),MATCH((CUADRO!F$5&amp;$E1069),'Hoja de Trabajo para listado'!$BC$151:$CB$151,0)),0)+IFERROR(INDEX('Hoja de Trabajo para listado'!$DE$153:$DG$274,MATCH($A1069,'Hoja de Trabajo para listado'!$DE$153:$DE$1048576,0),MATCH((CUADRO!F$5&amp;$E1069),'Hoja de Trabajo para listado'!$DE$151:$DG$151,0)),0)+IFERROR(INDEX('Hoja de Trabajo para listado'!$CD$155:$DC$1048576,MATCH($A1069,'Hoja de Trabajo para listado'!$CD$155:$CD$1048576,0),MATCH((CUADRO!F$5&amp;$E1069),'Hoja de Trabajo para listado'!$CD$151:$DC$151,0)),0)</f>
        <v>0</v>
      </c>
      <c r="G1069" s="255">
        <f ca="1">+IFERROR(INDEX('Hoja de Trabajo para listado'!$A$155:$Z$1048576,MATCH($A1069,'Hoja de Trabajo para listado'!$A$155:$A$1048576,0),MATCH((CUADRO!G$5&amp;$E1069),'Hoja de Trabajo para listado'!$A$151:$Z$151,0)),0)+IFERROR(INDEX('Hoja de Trabajo para listado'!$AB$155:$BA$1048576,MATCH($A1069,'Hoja de Trabajo para listado'!$AB$155:$AB$1048576,0),MATCH((CUADRO!G$5&amp;$E1069),'Hoja de Trabajo para listado'!$AB$151:$BA$151,0)),0)+IFERROR(INDEX('Hoja de Trabajo para listado'!$BC$155:$CB$1048576,MATCH($A1069,'Hoja de Trabajo para listado'!$BC$155:$BC$1048576,0),MATCH((CUADRO!G$5&amp;$E1069),'Hoja de Trabajo para listado'!$BC$151:$CB$151,0)),0)+IFERROR(INDEX('Hoja de Trabajo para listado'!$DE$153:$DG$274,MATCH($A1069,'Hoja de Trabajo para listado'!$DE$153:$DE$1048576,0),MATCH((CUADRO!G$5&amp;$E1069),'Hoja de Trabajo para listado'!$DE$151:$DG$151,0)),0)+IFERROR(INDEX('Hoja de Trabajo para listado'!$CD$155:$DC$1048576,MATCH($A1069,'Hoja de Trabajo para listado'!$CD$155:$CD$1048576,0),MATCH((CUADRO!G$5&amp;$E1069),'Hoja de Trabajo para listado'!$CD$151:$DC$151,0)),0)</f>
        <v>0</v>
      </c>
      <c r="H1069" s="255">
        <f ca="1">+IFERROR(INDEX('Hoja de Trabajo para listado'!$A$155:$Z$1048576,MATCH($A1069,'Hoja de Trabajo para listado'!$A$155:$A$1048576,0),MATCH((CUADRO!H$5&amp;$E1069),'Hoja de Trabajo para listado'!$A$151:$Z$151,0)),0)+IFERROR(INDEX('Hoja de Trabajo para listado'!$AB$155:$BA$1048576,MATCH($A1069,'Hoja de Trabajo para listado'!$AB$155:$AB$1048576,0),MATCH((CUADRO!H$5&amp;$E1069),'Hoja de Trabajo para listado'!$AB$151:$BA$151,0)),0)+IFERROR(INDEX('Hoja de Trabajo para listado'!$BC$155:$CB$1048576,MATCH($A1069,'Hoja de Trabajo para listado'!$BC$155:$BC$1048576,0),MATCH((CUADRO!H$5&amp;$E1069),'Hoja de Trabajo para listado'!$BC$151:$CB$151,0)),0)+IFERROR(INDEX('Hoja de Trabajo para listado'!$DE$153:$DG$274,MATCH($A1069,'Hoja de Trabajo para listado'!$DE$153:$DE$1048576,0),MATCH((CUADRO!H$5&amp;$E1069),'Hoja de Trabajo para listado'!$DE$151:$DG$151,0)),0)+IFERROR(INDEX('Hoja de Trabajo para listado'!$CD$155:$DC$1048576,MATCH($A1069,'Hoja de Trabajo para listado'!$CD$155:$CD$1048576,0),MATCH((CUADRO!H$5&amp;$E1069),'Hoja de Trabajo para listado'!$CD$151:$DC$151,0)),0)</f>
        <v>1146352.8700000001</v>
      </c>
      <c r="I1069" s="255">
        <f ca="1">+IFERROR(INDEX('Hoja de Trabajo para listado'!$A$155:$Z$1048576,MATCH($A1069,'Hoja de Trabajo para listado'!$A$155:$A$1048576,0),MATCH((CUADRO!I$5&amp;$E1069),'Hoja de Trabajo para listado'!$A$151:$Z$151,0)),0)+IFERROR(INDEX('Hoja de Trabajo para listado'!$AB$155:$BA$1048576,MATCH($A1069,'Hoja de Trabajo para listado'!$AB$155:$AB$1048576,0),MATCH((CUADRO!I$5&amp;$E1069),'Hoja de Trabajo para listado'!$AB$151:$BA$151,0)),0)+IFERROR(INDEX('Hoja de Trabajo para listado'!$BC$155:$CB$1048576,MATCH($A1069,'Hoja de Trabajo para listado'!$BC$155:$BC$1048576,0),MATCH((CUADRO!I$5&amp;$E1069),'Hoja de Trabajo para listado'!$BC$151:$CB$151,0)),0)+IFERROR(INDEX('Hoja de Trabajo para listado'!$DE$153:$DG$274,MATCH($A1069,'Hoja de Trabajo para listado'!$DE$153:$DE$1048576,0),MATCH((CUADRO!I$5&amp;$E1069),'Hoja de Trabajo para listado'!$DE$151:$DG$151,0)),0)+IFERROR(INDEX('Hoja de Trabajo para listado'!$CD$155:$DC$1048576,MATCH($A1069,'Hoja de Trabajo para listado'!$CD$155:$CD$1048576,0),MATCH((CUADRO!I$5&amp;$E1069),'Hoja de Trabajo para listado'!$CD$151:$DC$151,0)),0)</f>
        <v>168.52</v>
      </c>
      <c r="J1069" s="255">
        <f ca="1">+IFERROR(INDEX('Hoja de Trabajo para listado'!$A$155:$Z$1048576,MATCH($A1069,'Hoja de Trabajo para listado'!$A$155:$A$1048576,0),MATCH((CUADRO!J$5&amp;$E1069),'Hoja de Trabajo para listado'!$A$151:$Z$151,0)),0)+IFERROR(INDEX('Hoja de Trabajo para listado'!$AB$155:$BA$1048576,MATCH($A1069,'Hoja de Trabajo para listado'!$AB$155:$AB$1048576,0),MATCH((CUADRO!J$5&amp;$E1069),'Hoja de Trabajo para listado'!$AB$151:$BA$151,0)),0)+IFERROR(INDEX('Hoja de Trabajo para listado'!$BC$155:$CB$1048576,MATCH($A1069,'Hoja de Trabajo para listado'!$BC$155:$BC$1048576,0),MATCH((CUADRO!J$5&amp;$E1069),'Hoja de Trabajo para listado'!$BC$151:$CB$151,0)),0)+IFERROR(INDEX('Hoja de Trabajo para listado'!$DE$153:$DG$274,MATCH($A1069,'Hoja de Trabajo para listado'!$DE$153:$DE$1048576,0),MATCH((CUADRO!J$5&amp;$E1069),'Hoja de Trabajo para listado'!$DE$151:$DG$151,0)),0)+IFERROR(INDEX('Hoja de Trabajo para listado'!$CD$155:$DC$1048576,MATCH($A1069,'Hoja de Trabajo para listado'!$CD$155:$CD$1048576,0),MATCH((CUADRO!J$5&amp;$E1069),'Hoja de Trabajo para listado'!$CD$151:$DC$151,0)),0)</f>
        <v>0</v>
      </c>
      <c r="K1069" s="255">
        <f ca="1">+IFERROR(INDEX('Hoja de Trabajo para listado'!$A$155:$Z$1048576,MATCH($A1069,'Hoja de Trabajo para listado'!$A$155:$A$1048576,0),MATCH((CUADRO!K$5&amp;$E1069),'Hoja de Trabajo para listado'!$A$151:$Z$151,0)),0)+IFERROR(INDEX('Hoja de Trabajo para listado'!$AB$155:$BA$1048576,MATCH($A1069,'Hoja de Trabajo para listado'!$AB$155:$AB$1048576,0),MATCH((CUADRO!K$5&amp;$E1069),'Hoja de Trabajo para listado'!$AB$151:$BA$151,0)),0)+IFERROR(INDEX('Hoja de Trabajo para listado'!$BC$155:$CB$1048576,MATCH($A1069,'Hoja de Trabajo para listado'!$BC$155:$BC$1048576,0),MATCH((CUADRO!K$5&amp;$E1069),'Hoja de Trabajo para listado'!$BC$151:$CB$151,0)),0)+IFERROR(INDEX('Hoja de Trabajo para listado'!$DE$153:$DG$274,MATCH($A1069,'Hoja de Trabajo para listado'!$DE$153:$DE$1048576,0),MATCH((CUADRO!K$5&amp;$E1069),'Hoja de Trabajo para listado'!$DE$151:$DG$151,0)),0)+IFERROR(INDEX('Hoja de Trabajo para listado'!$CD$155:$DC$1048576,MATCH($A1069,'Hoja de Trabajo para listado'!$CD$155:$CD$1048576,0),MATCH((CUADRO!K$5&amp;$E1069),'Hoja de Trabajo para listado'!$CD$151:$DC$151,0)),0)</f>
        <v>0</v>
      </c>
      <c r="L1069" s="255">
        <f ca="1">+IFERROR(INDEX('Hoja de Trabajo para listado'!$A$155:$Z$1048576,MATCH($A1069,'Hoja de Trabajo para listado'!$A$155:$A$1048576,0),MATCH((CUADRO!L$5&amp;$E1069),'Hoja de Trabajo para listado'!$A$151:$Z$151,0)),0)+IFERROR(INDEX('Hoja de Trabajo para listado'!$AB$155:$BA$1048576,MATCH($A1069,'Hoja de Trabajo para listado'!$AB$155:$AB$1048576,0),MATCH((CUADRO!L$5&amp;$E1069),'Hoja de Trabajo para listado'!$AB$151:$BA$151,0)),0)+IFERROR(INDEX('Hoja de Trabajo para listado'!$BC$155:$CB$1048576,MATCH($A1069,'Hoja de Trabajo para listado'!$BC$155:$BC$1048576,0),MATCH((CUADRO!L$5&amp;$E1069),'Hoja de Trabajo para listado'!$BC$151:$CB$151,0)),0)+IFERROR(INDEX('Hoja de Trabajo para listado'!$DE$153:$DG$274,MATCH($A1069,'Hoja de Trabajo para listado'!$DE$153:$DE$1048576,0),MATCH((CUADRO!L$5&amp;$E1069),'Hoja de Trabajo para listado'!$DE$151:$DG$151,0)),0)+IFERROR(INDEX('Hoja de Trabajo para listado'!$CD$155:$DC$1048576,MATCH($A1069,'Hoja de Trabajo para listado'!$CD$155:$CD$1048576,0),MATCH((CUADRO!L$5&amp;$E1069),'Hoja de Trabajo para listado'!$CD$151:$DC$151,0)),0)</f>
        <v>212676.86</v>
      </c>
      <c r="M1069" s="255">
        <f ca="1">+IFERROR(INDEX('Hoja de Trabajo para listado'!$A$155:$Z$1048576,MATCH($A1069,'Hoja de Trabajo para listado'!$A$155:$A$1048576,0),MATCH((CUADRO!M$5&amp;$E1069),'Hoja de Trabajo para listado'!$A$151:$Z$151,0)),0)+IFERROR(INDEX('Hoja de Trabajo para listado'!$AB$155:$BA$1048576,MATCH($A1069,'Hoja de Trabajo para listado'!$AB$155:$AB$1048576,0),MATCH((CUADRO!M$5&amp;$E1069),'Hoja de Trabajo para listado'!$AB$151:$BA$151,0)),0)+IFERROR(INDEX('Hoja de Trabajo para listado'!$BC$155:$CB$1048576,MATCH($A1069,'Hoja de Trabajo para listado'!$BC$155:$BC$1048576,0),MATCH((CUADRO!M$5&amp;$E1069),'Hoja de Trabajo para listado'!$BC$151:$CB$151,0)),0)+IFERROR(INDEX('Hoja de Trabajo para listado'!$DE$153:$DG$274,MATCH($A1069,'Hoja de Trabajo para listado'!$DE$153:$DE$1048576,0),MATCH((CUADRO!M$5&amp;$E1069),'Hoja de Trabajo para listado'!$DE$151:$DG$151,0)),0)+IFERROR(INDEX('Hoja de Trabajo para listado'!$CD$155:$DC$1048576,MATCH($A1069,'Hoja de Trabajo para listado'!$CD$155:$CD$1048576,0),MATCH((CUADRO!M$5&amp;$E1069),'Hoja de Trabajo para listado'!$CD$151:$DC$151,0)),0)</f>
        <v>0</v>
      </c>
      <c r="N1069" s="255">
        <f ca="1">+IFERROR(INDEX('Hoja de Trabajo para listado'!$A$155:$Z$1048576,MATCH($A1069,'Hoja de Trabajo para listado'!$A$155:$A$1048576,0),MATCH((CUADRO!N$5&amp;$E1069),'Hoja de Trabajo para listado'!$A$151:$Z$151,0)),0)+IFERROR(INDEX('Hoja de Trabajo para listado'!$AB$155:$BA$1048576,MATCH($A1069,'Hoja de Trabajo para listado'!$AB$155:$AB$1048576,0),MATCH((CUADRO!N$5&amp;$E1069),'Hoja de Trabajo para listado'!$AB$151:$BA$151,0)),0)+IFERROR(INDEX('Hoja de Trabajo para listado'!$BC$155:$CB$1048576,MATCH($A1069,'Hoja de Trabajo para listado'!$BC$155:$BC$1048576,0),MATCH((CUADRO!N$5&amp;$E1069),'Hoja de Trabajo para listado'!$BC$151:$CB$151,0)),0)+IFERROR(INDEX('Hoja de Trabajo para listado'!$DE$153:$DG$274,MATCH($A1069,'Hoja de Trabajo para listado'!$DE$153:$DE$1048576,0),MATCH((CUADRO!N$5&amp;$E1069),'Hoja de Trabajo para listado'!$DE$151:$DG$151,0)),0)+IFERROR(INDEX('Hoja de Trabajo para listado'!$CD$155:$DC$1048576,MATCH($A1069,'Hoja de Trabajo para listado'!$CD$155:$CD$1048576,0),MATCH((CUADRO!N$5&amp;$E1069),'Hoja de Trabajo para listado'!$CD$151:$DC$151,0)),0)</f>
        <v>0</v>
      </c>
      <c r="O1069" s="255">
        <f ca="1">+IFERROR(INDEX('Hoja de Trabajo para listado'!$A$155:$Z$1048576,MATCH($A1069,'Hoja de Trabajo para listado'!$A$155:$A$1048576,0),MATCH((CUADRO!O$5&amp;$E1069),'Hoja de Trabajo para listado'!$A$151:$Z$151,0)),0)+IFERROR(INDEX('Hoja de Trabajo para listado'!$AB$155:$BA$1048576,MATCH($A1069,'Hoja de Trabajo para listado'!$AB$155:$AB$1048576,0),MATCH((CUADRO!O$5&amp;$E1069),'Hoja de Trabajo para listado'!$AB$151:$BA$151,0)),0)+IFERROR(INDEX('Hoja de Trabajo para listado'!$BC$155:$CB$1048576,MATCH($A1069,'Hoja de Trabajo para listado'!$BC$155:$BC$1048576,0),MATCH((CUADRO!O$5&amp;$E1069),'Hoja de Trabajo para listado'!$BC$151:$CB$151,0)),0)+IFERROR(INDEX('Hoja de Trabajo para listado'!$DE$153:$DG$274,MATCH($A1069,'Hoja de Trabajo para listado'!$DE$153:$DE$1048576,0),MATCH((CUADRO!O$5&amp;$E1069),'Hoja de Trabajo para listado'!$DE$151:$DG$151,0)),0)+IFERROR(INDEX('Hoja de Trabajo para listado'!$CD$155:$DC$1048576,MATCH($A1069,'Hoja de Trabajo para listado'!$CD$155:$CD$1048576,0),MATCH((CUADRO!O$5&amp;$E1069),'Hoja de Trabajo para listado'!$CD$151:$DC$151,0)),0)</f>
        <v>0</v>
      </c>
      <c r="P1069" s="255">
        <f ca="1">+IFERROR(INDEX('Hoja de Trabajo para listado'!$A$155:$Z$1048576,MATCH($A1069,'Hoja de Trabajo para listado'!$A$155:$A$1048576,0),MATCH((CUADRO!P$5&amp;$E1069),'Hoja de Trabajo para listado'!$A$151:$Z$151,0)),0)+IFERROR(INDEX('Hoja de Trabajo para listado'!$AB$155:$BA$1048576,MATCH($A1069,'Hoja de Trabajo para listado'!$AB$155:$AB$1048576,0),MATCH((CUADRO!P$5&amp;$E1069),'Hoja de Trabajo para listado'!$AB$151:$BA$151,0)),0)+IFERROR(INDEX('Hoja de Trabajo para listado'!$BC$155:$CB$1048576,MATCH($A1069,'Hoja de Trabajo para listado'!$BC$155:$BC$1048576,0),MATCH((CUADRO!P$5&amp;$E1069),'Hoja de Trabajo para listado'!$BC$151:$CB$151,0)),0)+IFERROR(INDEX('Hoja de Trabajo para listado'!$DE$153:$DG$274,MATCH($A1069,'Hoja de Trabajo para listado'!$DE$153:$DE$1048576,0),MATCH((CUADRO!P$5&amp;$E1069),'Hoja de Trabajo para listado'!$DE$151:$DG$151,0)),0)+IFERROR(INDEX('Hoja de Trabajo para listado'!$CD$155:$DC$1048576,MATCH($A1069,'Hoja de Trabajo para listado'!$CD$155:$CD$1048576,0),MATCH((CUADRO!P$5&amp;$E1069),'Hoja de Trabajo para listado'!$CD$151:$DC$151,0)),0)</f>
        <v>0</v>
      </c>
      <c r="Q1069" s="255">
        <f ca="1">+IFERROR(INDEX('Hoja de Trabajo para listado'!$A$155:$Z$1048576,MATCH($A1069,'Hoja de Trabajo para listado'!$A$155:$A$1048576,0),MATCH((CUADRO!Q$5&amp;$E1069),'Hoja de Trabajo para listado'!$A$151:$Z$151,0)),0)+IFERROR(INDEX('Hoja de Trabajo para listado'!$AB$155:$BA$1048576,MATCH($A1069,'Hoja de Trabajo para listado'!$AB$155:$AB$1048576,0),MATCH((CUADRO!Q$5&amp;$E1069),'Hoja de Trabajo para listado'!$AB$151:$BA$151,0)),0)+IFERROR(INDEX('Hoja de Trabajo para listado'!$BC$155:$CB$1048576,MATCH($A1069,'Hoja de Trabajo para listado'!$BC$155:$BC$1048576,0),MATCH((CUADRO!Q$5&amp;$E1069),'Hoja de Trabajo para listado'!$BC$151:$CB$151,0)),0)+IFERROR(INDEX('Hoja de Trabajo para listado'!$DE$153:$DG$274,MATCH($A1069,'Hoja de Trabajo para listado'!$DE$153:$DE$1048576,0),MATCH((CUADRO!Q$5&amp;$E1069),'Hoja de Trabajo para listado'!$DE$151:$DG$151,0)),0)+IFERROR(INDEX('Hoja de Trabajo para listado'!$CD$155:$DC$1048576,MATCH($A1069,'Hoja de Trabajo para listado'!$CD$155:$CD$1048576,0),MATCH((CUADRO!Q$5&amp;$E1069),'Hoja de Trabajo para listado'!$CD$151:$DC$151,0)),0)</f>
        <v>0</v>
      </c>
      <c r="R1069" s="255">
        <f t="shared" ca="1" si="32"/>
        <v>1359198.25</v>
      </c>
      <c r="S1069" s="262">
        <f ca="1">+R1068+R1069</f>
        <v>1359198.25</v>
      </c>
      <c r="T1069" s="255">
        <f ca="1">+S1069</f>
        <v>1359198.25</v>
      </c>
      <c r="U1069" s="254">
        <f t="shared" si="33"/>
        <v>2</v>
      </c>
      <c r="V1069" s="362" t="str">
        <f>+VLOOKUP(A1069,bd_lista!$A$3:$E$590,5,FALSE)</f>
        <v>Gobiernos Autónomos Departamentales</v>
      </c>
      <c r="W1069" s="362"/>
      <c r="X1069" s="254">
        <f>+VLOOKUP(A1069,[2]Sheet1!$A$13:$D$744,4,FALSE)</f>
        <v>0</v>
      </c>
      <c r="Y1069" s="254" t="e">
        <f>+VLOOKUP(X1069,bd_lista!$A$3:$C$590,3,FALSE)</f>
        <v>#N/A</v>
      </c>
      <c r="Z1069" s="314"/>
      <c r="AA1069" s="315"/>
    </row>
    <row r="1070" spans="1:27" customFormat="1" ht="15" hidden="1" customHeight="1">
      <c r="A1070" s="32">
        <v>908</v>
      </c>
      <c r="B1070" s="306">
        <f>+A1070</f>
        <v>908</v>
      </c>
      <c r="C1070" s="259" t="str">
        <f>+VLOOKUP(A1070,bd_lista!$A$3:$C$590,3,FALSE)</f>
        <v>Gobierno Autónomo Departamental del Beni</v>
      </c>
      <c r="D1070" s="361" t="str">
        <f>+C1070</f>
        <v>Gobierno Autónomo Departamental del Beni</v>
      </c>
      <c r="E1070" s="254" t="s">
        <v>1313</v>
      </c>
      <c r="F1070" s="255">
        <f ca="1">+IFERROR(INDEX('Hoja de Trabajo para listado'!$A$155:$Z$1048576,MATCH($A1070,'Hoja de Trabajo para listado'!$A$155:$A$1048576,0),MATCH((CUADRO!F$5&amp;$E1070),'Hoja de Trabajo para listado'!$A$151:$Z$151,0)),0)+IFERROR(INDEX('Hoja de Trabajo para listado'!$AB$155:$BA$1048576,MATCH($A1070,'Hoja de Trabajo para listado'!$AB$155:$AB$1048576,0),MATCH((CUADRO!F$5&amp;$E1070),'Hoja de Trabajo para listado'!$AB$151:$BA$151,0)),0)+IFERROR(INDEX('Hoja de Trabajo para listado'!$BC$155:$CB$1048576,MATCH($A1070,'Hoja de Trabajo para listado'!$BC$155:$BC$1048576,0),MATCH((CUADRO!F$5&amp;$E1070),'Hoja de Trabajo para listado'!$BC$151:$CB$151,0)),0)+IFERROR(INDEX('Hoja de Trabajo para listado'!$DE$153:$DG$274,MATCH($A1070,'Hoja de Trabajo para listado'!$DE$153:$DE$1048576,0),MATCH((CUADRO!F$5&amp;$E1070),'Hoja de Trabajo para listado'!$DE$151:$DG$151,0)),0)+IFERROR(INDEX('Hoja de Trabajo para listado'!$CD$155:$DC$1048576,MATCH($A1070,'Hoja de Trabajo para listado'!$CD$155:$CD$1048576,0),MATCH((CUADRO!F$5&amp;$E1070),'Hoja de Trabajo para listado'!$CD$151:$DC$151,0)),0)</f>
        <v>0</v>
      </c>
      <c r="G1070" s="255">
        <f ca="1">+IFERROR(INDEX('Hoja de Trabajo para listado'!$A$155:$Z$1048576,MATCH($A1070,'Hoja de Trabajo para listado'!$A$155:$A$1048576,0),MATCH((CUADRO!G$5&amp;$E1070),'Hoja de Trabajo para listado'!$A$151:$Z$151,0)),0)+IFERROR(INDEX('Hoja de Trabajo para listado'!$AB$155:$BA$1048576,MATCH($A1070,'Hoja de Trabajo para listado'!$AB$155:$AB$1048576,0),MATCH((CUADRO!G$5&amp;$E1070),'Hoja de Trabajo para listado'!$AB$151:$BA$151,0)),0)+IFERROR(INDEX('Hoja de Trabajo para listado'!$BC$155:$CB$1048576,MATCH($A1070,'Hoja de Trabajo para listado'!$BC$155:$BC$1048576,0),MATCH((CUADRO!G$5&amp;$E1070),'Hoja de Trabajo para listado'!$BC$151:$CB$151,0)),0)+IFERROR(INDEX('Hoja de Trabajo para listado'!$DE$153:$DG$274,MATCH($A1070,'Hoja de Trabajo para listado'!$DE$153:$DE$1048576,0),MATCH((CUADRO!G$5&amp;$E1070),'Hoja de Trabajo para listado'!$DE$151:$DG$151,0)),0)+IFERROR(INDEX('Hoja de Trabajo para listado'!$CD$155:$DC$1048576,MATCH($A1070,'Hoja de Trabajo para listado'!$CD$155:$CD$1048576,0),MATCH((CUADRO!G$5&amp;$E1070),'Hoja de Trabajo para listado'!$CD$151:$DC$151,0)),0)</f>
        <v>0</v>
      </c>
      <c r="H1070" s="255">
        <f ca="1">+IFERROR(INDEX('Hoja de Trabajo para listado'!$A$155:$Z$1048576,MATCH($A1070,'Hoja de Trabajo para listado'!$A$155:$A$1048576,0),MATCH((CUADRO!H$5&amp;$E1070),'Hoja de Trabajo para listado'!$A$151:$Z$151,0)),0)+IFERROR(INDEX('Hoja de Trabajo para listado'!$AB$155:$BA$1048576,MATCH($A1070,'Hoja de Trabajo para listado'!$AB$155:$AB$1048576,0),MATCH((CUADRO!H$5&amp;$E1070),'Hoja de Trabajo para listado'!$AB$151:$BA$151,0)),0)+IFERROR(INDEX('Hoja de Trabajo para listado'!$BC$155:$CB$1048576,MATCH($A1070,'Hoja de Trabajo para listado'!$BC$155:$BC$1048576,0),MATCH((CUADRO!H$5&amp;$E1070),'Hoja de Trabajo para listado'!$BC$151:$CB$151,0)),0)+IFERROR(INDEX('Hoja de Trabajo para listado'!$DE$153:$DG$274,MATCH($A1070,'Hoja de Trabajo para listado'!$DE$153:$DE$1048576,0),MATCH((CUADRO!H$5&amp;$E1070),'Hoja de Trabajo para listado'!$DE$151:$DG$151,0)),0)+IFERROR(INDEX('Hoja de Trabajo para listado'!$CD$155:$DC$1048576,MATCH($A1070,'Hoja de Trabajo para listado'!$CD$155:$CD$1048576,0),MATCH((CUADRO!H$5&amp;$E1070),'Hoja de Trabajo para listado'!$CD$151:$DC$151,0)),0)</f>
        <v>0</v>
      </c>
      <c r="I1070" s="255">
        <f ca="1">+IFERROR(INDEX('Hoja de Trabajo para listado'!$A$155:$Z$1048576,MATCH($A1070,'Hoja de Trabajo para listado'!$A$155:$A$1048576,0),MATCH((CUADRO!I$5&amp;$E1070),'Hoja de Trabajo para listado'!$A$151:$Z$151,0)),0)+IFERROR(INDEX('Hoja de Trabajo para listado'!$AB$155:$BA$1048576,MATCH($A1070,'Hoja de Trabajo para listado'!$AB$155:$AB$1048576,0),MATCH((CUADRO!I$5&amp;$E1070),'Hoja de Trabajo para listado'!$AB$151:$BA$151,0)),0)+IFERROR(INDEX('Hoja de Trabajo para listado'!$BC$155:$CB$1048576,MATCH($A1070,'Hoja de Trabajo para listado'!$BC$155:$BC$1048576,0),MATCH((CUADRO!I$5&amp;$E1070),'Hoja de Trabajo para listado'!$BC$151:$CB$151,0)),0)+IFERROR(INDEX('Hoja de Trabajo para listado'!$DE$153:$DG$274,MATCH($A1070,'Hoja de Trabajo para listado'!$DE$153:$DE$1048576,0),MATCH((CUADRO!I$5&amp;$E1070),'Hoja de Trabajo para listado'!$DE$151:$DG$151,0)),0)+IFERROR(INDEX('Hoja de Trabajo para listado'!$CD$155:$DC$1048576,MATCH($A1070,'Hoja de Trabajo para listado'!$CD$155:$CD$1048576,0),MATCH((CUADRO!I$5&amp;$E1070),'Hoja de Trabajo para listado'!$CD$151:$DC$151,0)),0)</f>
        <v>0</v>
      </c>
      <c r="J1070" s="255">
        <f ca="1">+IFERROR(INDEX('Hoja de Trabajo para listado'!$A$155:$Z$1048576,MATCH($A1070,'Hoja de Trabajo para listado'!$A$155:$A$1048576,0),MATCH((CUADRO!J$5&amp;$E1070),'Hoja de Trabajo para listado'!$A$151:$Z$151,0)),0)+IFERROR(INDEX('Hoja de Trabajo para listado'!$AB$155:$BA$1048576,MATCH($A1070,'Hoja de Trabajo para listado'!$AB$155:$AB$1048576,0),MATCH((CUADRO!J$5&amp;$E1070),'Hoja de Trabajo para listado'!$AB$151:$BA$151,0)),0)+IFERROR(INDEX('Hoja de Trabajo para listado'!$BC$155:$CB$1048576,MATCH($A1070,'Hoja de Trabajo para listado'!$BC$155:$BC$1048576,0),MATCH((CUADRO!J$5&amp;$E1070),'Hoja de Trabajo para listado'!$BC$151:$CB$151,0)),0)+IFERROR(INDEX('Hoja de Trabajo para listado'!$DE$153:$DG$274,MATCH($A1070,'Hoja de Trabajo para listado'!$DE$153:$DE$1048576,0),MATCH((CUADRO!J$5&amp;$E1070),'Hoja de Trabajo para listado'!$DE$151:$DG$151,0)),0)+IFERROR(INDEX('Hoja de Trabajo para listado'!$CD$155:$DC$1048576,MATCH($A1070,'Hoja de Trabajo para listado'!$CD$155:$CD$1048576,0),MATCH((CUADRO!J$5&amp;$E1070),'Hoja de Trabajo para listado'!$CD$151:$DC$151,0)),0)</f>
        <v>0</v>
      </c>
      <c r="K1070" s="255">
        <f ca="1">+IFERROR(INDEX('Hoja de Trabajo para listado'!$A$155:$Z$1048576,MATCH($A1070,'Hoja de Trabajo para listado'!$A$155:$A$1048576,0),MATCH((CUADRO!K$5&amp;$E1070),'Hoja de Trabajo para listado'!$A$151:$Z$151,0)),0)+IFERROR(INDEX('Hoja de Trabajo para listado'!$AB$155:$BA$1048576,MATCH($A1070,'Hoja de Trabajo para listado'!$AB$155:$AB$1048576,0),MATCH((CUADRO!K$5&amp;$E1070),'Hoja de Trabajo para listado'!$AB$151:$BA$151,0)),0)+IFERROR(INDEX('Hoja de Trabajo para listado'!$BC$155:$CB$1048576,MATCH($A1070,'Hoja de Trabajo para listado'!$BC$155:$BC$1048576,0),MATCH((CUADRO!K$5&amp;$E1070),'Hoja de Trabajo para listado'!$BC$151:$CB$151,0)),0)+IFERROR(INDEX('Hoja de Trabajo para listado'!$DE$153:$DG$274,MATCH($A1070,'Hoja de Trabajo para listado'!$DE$153:$DE$1048576,0),MATCH((CUADRO!K$5&amp;$E1070),'Hoja de Trabajo para listado'!$DE$151:$DG$151,0)),0)+IFERROR(INDEX('Hoja de Trabajo para listado'!$CD$155:$DC$1048576,MATCH($A1070,'Hoja de Trabajo para listado'!$CD$155:$CD$1048576,0),MATCH((CUADRO!K$5&amp;$E1070),'Hoja de Trabajo para listado'!$CD$151:$DC$151,0)),0)</f>
        <v>0</v>
      </c>
      <c r="L1070" s="255">
        <f ca="1">+IFERROR(INDEX('Hoja de Trabajo para listado'!$A$155:$Z$1048576,MATCH($A1070,'Hoja de Trabajo para listado'!$A$155:$A$1048576,0),MATCH((CUADRO!L$5&amp;$E1070),'Hoja de Trabajo para listado'!$A$151:$Z$151,0)),0)+IFERROR(INDEX('Hoja de Trabajo para listado'!$AB$155:$BA$1048576,MATCH($A1070,'Hoja de Trabajo para listado'!$AB$155:$AB$1048576,0),MATCH((CUADRO!L$5&amp;$E1070),'Hoja de Trabajo para listado'!$AB$151:$BA$151,0)),0)+IFERROR(INDEX('Hoja de Trabajo para listado'!$BC$155:$CB$1048576,MATCH($A1070,'Hoja de Trabajo para listado'!$BC$155:$BC$1048576,0),MATCH((CUADRO!L$5&amp;$E1070),'Hoja de Trabajo para listado'!$BC$151:$CB$151,0)),0)+IFERROR(INDEX('Hoja de Trabajo para listado'!$DE$153:$DG$274,MATCH($A1070,'Hoja de Trabajo para listado'!$DE$153:$DE$1048576,0),MATCH((CUADRO!L$5&amp;$E1070),'Hoja de Trabajo para listado'!$DE$151:$DG$151,0)),0)+IFERROR(INDEX('Hoja de Trabajo para listado'!$CD$155:$DC$1048576,MATCH($A1070,'Hoja de Trabajo para listado'!$CD$155:$CD$1048576,0),MATCH((CUADRO!L$5&amp;$E1070),'Hoja de Trabajo para listado'!$CD$151:$DC$151,0)),0)</f>
        <v>0</v>
      </c>
      <c r="M1070" s="255">
        <f ca="1">+IFERROR(INDEX('Hoja de Trabajo para listado'!$A$155:$Z$1048576,MATCH($A1070,'Hoja de Trabajo para listado'!$A$155:$A$1048576,0),MATCH((CUADRO!M$5&amp;$E1070),'Hoja de Trabajo para listado'!$A$151:$Z$151,0)),0)+IFERROR(INDEX('Hoja de Trabajo para listado'!$AB$155:$BA$1048576,MATCH($A1070,'Hoja de Trabajo para listado'!$AB$155:$AB$1048576,0),MATCH((CUADRO!M$5&amp;$E1070),'Hoja de Trabajo para listado'!$AB$151:$BA$151,0)),0)+IFERROR(INDEX('Hoja de Trabajo para listado'!$BC$155:$CB$1048576,MATCH($A1070,'Hoja de Trabajo para listado'!$BC$155:$BC$1048576,0),MATCH((CUADRO!M$5&amp;$E1070),'Hoja de Trabajo para listado'!$BC$151:$CB$151,0)),0)+IFERROR(INDEX('Hoja de Trabajo para listado'!$DE$153:$DG$274,MATCH($A1070,'Hoja de Trabajo para listado'!$DE$153:$DE$1048576,0),MATCH((CUADRO!M$5&amp;$E1070),'Hoja de Trabajo para listado'!$DE$151:$DG$151,0)),0)+IFERROR(INDEX('Hoja de Trabajo para listado'!$CD$155:$DC$1048576,MATCH($A1070,'Hoja de Trabajo para listado'!$CD$155:$CD$1048576,0),MATCH((CUADRO!M$5&amp;$E1070),'Hoja de Trabajo para listado'!$CD$151:$DC$151,0)),0)</f>
        <v>0</v>
      </c>
      <c r="N1070" s="255">
        <f ca="1">+IFERROR(INDEX('Hoja de Trabajo para listado'!$A$155:$Z$1048576,MATCH($A1070,'Hoja de Trabajo para listado'!$A$155:$A$1048576,0),MATCH((CUADRO!N$5&amp;$E1070),'Hoja de Trabajo para listado'!$A$151:$Z$151,0)),0)+IFERROR(INDEX('Hoja de Trabajo para listado'!$AB$155:$BA$1048576,MATCH($A1070,'Hoja de Trabajo para listado'!$AB$155:$AB$1048576,0),MATCH((CUADRO!N$5&amp;$E1070),'Hoja de Trabajo para listado'!$AB$151:$BA$151,0)),0)+IFERROR(INDEX('Hoja de Trabajo para listado'!$BC$155:$CB$1048576,MATCH($A1070,'Hoja de Trabajo para listado'!$BC$155:$BC$1048576,0),MATCH((CUADRO!N$5&amp;$E1070),'Hoja de Trabajo para listado'!$BC$151:$CB$151,0)),0)+IFERROR(INDEX('Hoja de Trabajo para listado'!$DE$153:$DG$274,MATCH($A1070,'Hoja de Trabajo para listado'!$DE$153:$DE$1048576,0),MATCH((CUADRO!N$5&amp;$E1070),'Hoja de Trabajo para listado'!$DE$151:$DG$151,0)),0)+IFERROR(INDEX('Hoja de Trabajo para listado'!$CD$155:$DC$1048576,MATCH($A1070,'Hoja de Trabajo para listado'!$CD$155:$CD$1048576,0),MATCH((CUADRO!N$5&amp;$E1070),'Hoja de Trabajo para listado'!$CD$151:$DC$151,0)),0)</f>
        <v>0</v>
      </c>
      <c r="O1070" s="255">
        <f ca="1">+IFERROR(INDEX('Hoja de Trabajo para listado'!$A$155:$Z$1048576,MATCH($A1070,'Hoja de Trabajo para listado'!$A$155:$A$1048576,0),MATCH((CUADRO!O$5&amp;$E1070),'Hoja de Trabajo para listado'!$A$151:$Z$151,0)),0)+IFERROR(INDEX('Hoja de Trabajo para listado'!$AB$155:$BA$1048576,MATCH($A1070,'Hoja de Trabajo para listado'!$AB$155:$AB$1048576,0),MATCH((CUADRO!O$5&amp;$E1070),'Hoja de Trabajo para listado'!$AB$151:$BA$151,0)),0)+IFERROR(INDEX('Hoja de Trabajo para listado'!$BC$155:$CB$1048576,MATCH($A1070,'Hoja de Trabajo para listado'!$BC$155:$BC$1048576,0),MATCH((CUADRO!O$5&amp;$E1070),'Hoja de Trabajo para listado'!$BC$151:$CB$151,0)),0)+IFERROR(INDEX('Hoja de Trabajo para listado'!$DE$153:$DG$274,MATCH($A1070,'Hoja de Trabajo para listado'!$DE$153:$DE$1048576,0),MATCH((CUADRO!O$5&amp;$E1070),'Hoja de Trabajo para listado'!$DE$151:$DG$151,0)),0)+IFERROR(INDEX('Hoja de Trabajo para listado'!$CD$155:$DC$1048576,MATCH($A1070,'Hoja de Trabajo para listado'!$CD$155:$CD$1048576,0),MATCH((CUADRO!O$5&amp;$E1070),'Hoja de Trabajo para listado'!$CD$151:$DC$151,0)),0)</f>
        <v>0</v>
      </c>
      <c r="P1070" s="255">
        <f ca="1">+IFERROR(INDEX('Hoja de Trabajo para listado'!$A$155:$Z$1048576,MATCH($A1070,'Hoja de Trabajo para listado'!$A$155:$A$1048576,0),MATCH((CUADRO!P$5&amp;$E1070),'Hoja de Trabajo para listado'!$A$151:$Z$151,0)),0)+IFERROR(INDEX('Hoja de Trabajo para listado'!$AB$155:$BA$1048576,MATCH($A1070,'Hoja de Trabajo para listado'!$AB$155:$AB$1048576,0),MATCH((CUADRO!P$5&amp;$E1070),'Hoja de Trabajo para listado'!$AB$151:$BA$151,0)),0)+IFERROR(INDEX('Hoja de Trabajo para listado'!$BC$155:$CB$1048576,MATCH($A1070,'Hoja de Trabajo para listado'!$BC$155:$BC$1048576,0),MATCH((CUADRO!P$5&amp;$E1070),'Hoja de Trabajo para listado'!$BC$151:$CB$151,0)),0)+IFERROR(INDEX('Hoja de Trabajo para listado'!$DE$153:$DG$274,MATCH($A1070,'Hoja de Trabajo para listado'!$DE$153:$DE$1048576,0),MATCH((CUADRO!P$5&amp;$E1070),'Hoja de Trabajo para listado'!$DE$151:$DG$151,0)),0)+IFERROR(INDEX('Hoja de Trabajo para listado'!$CD$155:$DC$1048576,MATCH($A1070,'Hoja de Trabajo para listado'!$CD$155:$CD$1048576,0),MATCH((CUADRO!P$5&amp;$E1070),'Hoja de Trabajo para listado'!$CD$151:$DC$151,0)),0)</f>
        <v>0</v>
      </c>
      <c r="Q1070" s="255">
        <f ca="1">+IFERROR(INDEX('Hoja de Trabajo para listado'!$A$155:$Z$1048576,MATCH($A1070,'Hoja de Trabajo para listado'!$A$155:$A$1048576,0),MATCH((CUADRO!Q$5&amp;$E1070),'Hoja de Trabajo para listado'!$A$151:$Z$151,0)),0)+IFERROR(INDEX('Hoja de Trabajo para listado'!$AB$155:$BA$1048576,MATCH($A1070,'Hoja de Trabajo para listado'!$AB$155:$AB$1048576,0),MATCH((CUADRO!Q$5&amp;$E1070),'Hoja de Trabajo para listado'!$AB$151:$BA$151,0)),0)+IFERROR(INDEX('Hoja de Trabajo para listado'!$BC$155:$CB$1048576,MATCH($A1070,'Hoja de Trabajo para listado'!$BC$155:$BC$1048576,0),MATCH((CUADRO!Q$5&amp;$E1070),'Hoja de Trabajo para listado'!$BC$151:$CB$151,0)),0)+IFERROR(INDEX('Hoja de Trabajo para listado'!$DE$153:$DG$274,MATCH($A1070,'Hoja de Trabajo para listado'!$DE$153:$DE$1048576,0),MATCH((CUADRO!Q$5&amp;$E1070),'Hoja de Trabajo para listado'!$DE$151:$DG$151,0)),0)+IFERROR(INDEX('Hoja de Trabajo para listado'!$CD$155:$DC$1048576,MATCH($A1070,'Hoja de Trabajo para listado'!$CD$155:$CD$1048576,0),MATCH((CUADRO!Q$5&amp;$E1070),'Hoja de Trabajo para listado'!$CD$151:$DC$151,0)),0)</f>
        <v>0</v>
      </c>
      <c r="R1070" s="255">
        <f t="shared" ca="1" si="32"/>
        <v>0</v>
      </c>
      <c r="S1070" s="262"/>
      <c r="T1070" s="255">
        <f ca="1">+T1071</f>
        <v>108</v>
      </c>
      <c r="U1070" s="254">
        <f t="shared" si="33"/>
        <v>1</v>
      </c>
      <c r="V1070" s="362" t="str">
        <f>+VLOOKUP(A1070,bd_lista!$A$3:$E$590,5,FALSE)</f>
        <v>Gobiernos Autónomos Departamentales</v>
      </c>
      <c r="W1070" s="361" t="str">
        <f>+V1070</f>
        <v>Gobiernos Autónomos Departamentales</v>
      </c>
      <c r="X1070" s="254">
        <f>+VLOOKUP(A1070,[2]Sheet1!$A$13:$D$744,4,FALSE)</f>
        <v>0</v>
      </c>
      <c r="Y1070" s="254" t="e">
        <f>+VLOOKUP(X1070,bd_lista!$A$3:$C$590,3,FALSE)</f>
        <v>#N/A</v>
      </c>
      <c r="Z1070" s="316">
        <f>+X1070</f>
        <v>0</v>
      </c>
      <c r="AA1070" s="317" t="e">
        <f>+Y1070</f>
        <v>#N/A</v>
      </c>
    </row>
    <row r="1071" spans="1:27" customFormat="1" ht="15" hidden="1" customHeight="1">
      <c r="A1071" s="32">
        <v>908</v>
      </c>
      <c r="B1071" s="307"/>
      <c r="C1071" s="259" t="str">
        <f>+VLOOKUP(A1071,bd_lista!$A$3:$C$590,3,FALSE)</f>
        <v>Gobierno Autónomo Departamental del Beni</v>
      </c>
      <c r="D1071" s="362"/>
      <c r="E1071" s="256" t="s">
        <v>1314</v>
      </c>
      <c r="F1071" s="255">
        <f ca="1">+IFERROR(INDEX('Hoja de Trabajo para listado'!$A$155:$Z$1048576,MATCH($A1071,'Hoja de Trabajo para listado'!$A$155:$A$1048576,0),MATCH((CUADRO!F$5&amp;$E1071),'Hoja de Trabajo para listado'!$A$151:$Z$151,0)),0)+IFERROR(INDEX('Hoja de Trabajo para listado'!$AB$155:$BA$1048576,MATCH($A1071,'Hoja de Trabajo para listado'!$AB$155:$AB$1048576,0),MATCH((CUADRO!F$5&amp;$E1071),'Hoja de Trabajo para listado'!$AB$151:$BA$151,0)),0)+IFERROR(INDEX('Hoja de Trabajo para listado'!$BC$155:$CB$1048576,MATCH($A1071,'Hoja de Trabajo para listado'!$BC$155:$BC$1048576,0),MATCH((CUADRO!F$5&amp;$E1071),'Hoja de Trabajo para listado'!$BC$151:$CB$151,0)),0)+IFERROR(INDEX('Hoja de Trabajo para listado'!$DE$153:$DG$274,MATCH($A1071,'Hoja de Trabajo para listado'!$DE$153:$DE$1048576,0),MATCH((CUADRO!F$5&amp;$E1071),'Hoja de Trabajo para listado'!$DE$151:$DG$151,0)),0)+IFERROR(INDEX('Hoja de Trabajo para listado'!$CD$155:$DC$1048576,MATCH($A1071,'Hoja de Trabajo para listado'!$CD$155:$CD$1048576,0),MATCH((CUADRO!F$5&amp;$E1071),'Hoja de Trabajo para listado'!$CD$151:$DC$151,0)),0)</f>
        <v>0</v>
      </c>
      <c r="G1071" s="255">
        <f ca="1">+IFERROR(INDEX('Hoja de Trabajo para listado'!$A$155:$Z$1048576,MATCH($A1071,'Hoja de Trabajo para listado'!$A$155:$A$1048576,0),MATCH((CUADRO!G$5&amp;$E1071),'Hoja de Trabajo para listado'!$A$151:$Z$151,0)),0)+IFERROR(INDEX('Hoja de Trabajo para listado'!$AB$155:$BA$1048576,MATCH($A1071,'Hoja de Trabajo para listado'!$AB$155:$AB$1048576,0),MATCH((CUADRO!G$5&amp;$E1071),'Hoja de Trabajo para listado'!$AB$151:$BA$151,0)),0)+IFERROR(INDEX('Hoja de Trabajo para listado'!$BC$155:$CB$1048576,MATCH($A1071,'Hoja de Trabajo para listado'!$BC$155:$BC$1048576,0),MATCH((CUADRO!G$5&amp;$E1071),'Hoja de Trabajo para listado'!$BC$151:$CB$151,0)),0)+IFERROR(INDEX('Hoja de Trabajo para listado'!$DE$153:$DG$274,MATCH($A1071,'Hoja de Trabajo para listado'!$DE$153:$DE$1048576,0),MATCH((CUADRO!G$5&amp;$E1071),'Hoja de Trabajo para listado'!$DE$151:$DG$151,0)),0)+IFERROR(INDEX('Hoja de Trabajo para listado'!$CD$155:$DC$1048576,MATCH($A1071,'Hoja de Trabajo para listado'!$CD$155:$CD$1048576,0),MATCH((CUADRO!G$5&amp;$E1071),'Hoja de Trabajo para listado'!$CD$151:$DC$151,0)),0)</f>
        <v>0</v>
      </c>
      <c r="H1071" s="255">
        <f ca="1">+IFERROR(INDEX('Hoja de Trabajo para listado'!$A$155:$Z$1048576,MATCH($A1071,'Hoja de Trabajo para listado'!$A$155:$A$1048576,0),MATCH((CUADRO!H$5&amp;$E1071),'Hoja de Trabajo para listado'!$A$151:$Z$151,0)),0)+IFERROR(INDEX('Hoja de Trabajo para listado'!$AB$155:$BA$1048576,MATCH($A1071,'Hoja de Trabajo para listado'!$AB$155:$AB$1048576,0),MATCH((CUADRO!H$5&amp;$E1071),'Hoja de Trabajo para listado'!$AB$151:$BA$151,0)),0)+IFERROR(INDEX('Hoja de Trabajo para listado'!$BC$155:$CB$1048576,MATCH($A1071,'Hoja de Trabajo para listado'!$BC$155:$BC$1048576,0),MATCH((CUADRO!H$5&amp;$E1071),'Hoja de Trabajo para listado'!$BC$151:$CB$151,0)),0)+IFERROR(INDEX('Hoja de Trabajo para listado'!$DE$153:$DG$274,MATCH($A1071,'Hoja de Trabajo para listado'!$DE$153:$DE$1048576,0),MATCH((CUADRO!H$5&amp;$E1071),'Hoja de Trabajo para listado'!$DE$151:$DG$151,0)),0)+IFERROR(INDEX('Hoja de Trabajo para listado'!$CD$155:$DC$1048576,MATCH($A1071,'Hoja de Trabajo para listado'!$CD$155:$CD$1048576,0),MATCH((CUADRO!H$5&amp;$E1071),'Hoja de Trabajo para listado'!$CD$151:$DC$151,0)),0)</f>
        <v>0</v>
      </c>
      <c r="I1071" s="255">
        <f ca="1">+IFERROR(INDEX('Hoja de Trabajo para listado'!$A$155:$Z$1048576,MATCH($A1071,'Hoja de Trabajo para listado'!$A$155:$A$1048576,0),MATCH((CUADRO!I$5&amp;$E1071),'Hoja de Trabajo para listado'!$A$151:$Z$151,0)),0)+IFERROR(INDEX('Hoja de Trabajo para listado'!$AB$155:$BA$1048576,MATCH($A1071,'Hoja de Trabajo para listado'!$AB$155:$AB$1048576,0),MATCH((CUADRO!I$5&amp;$E1071),'Hoja de Trabajo para listado'!$AB$151:$BA$151,0)),0)+IFERROR(INDEX('Hoja de Trabajo para listado'!$BC$155:$CB$1048576,MATCH($A1071,'Hoja de Trabajo para listado'!$BC$155:$BC$1048576,0),MATCH((CUADRO!I$5&amp;$E1071),'Hoja de Trabajo para listado'!$BC$151:$CB$151,0)),0)+IFERROR(INDEX('Hoja de Trabajo para listado'!$DE$153:$DG$274,MATCH($A1071,'Hoja de Trabajo para listado'!$DE$153:$DE$1048576,0),MATCH((CUADRO!I$5&amp;$E1071),'Hoja de Trabajo para listado'!$DE$151:$DG$151,0)),0)+IFERROR(INDEX('Hoja de Trabajo para listado'!$CD$155:$DC$1048576,MATCH($A1071,'Hoja de Trabajo para listado'!$CD$155:$CD$1048576,0),MATCH((CUADRO!I$5&amp;$E1071),'Hoja de Trabajo para listado'!$CD$151:$DC$151,0)),0)</f>
        <v>0</v>
      </c>
      <c r="J1071" s="255">
        <f ca="1">+IFERROR(INDEX('Hoja de Trabajo para listado'!$A$155:$Z$1048576,MATCH($A1071,'Hoja de Trabajo para listado'!$A$155:$A$1048576,0),MATCH((CUADRO!J$5&amp;$E1071),'Hoja de Trabajo para listado'!$A$151:$Z$151,0)),0)+IFERROR(INDEX('Hoja de Trabajo para listado'!$AB$155:$BA$1048576,MATCH($A1071,'Hoja de Trabajo para listado'!$AB$155:$AB$1048576,0),MATCH((CUADRO!J$5&amp;$E1071),'Hoja de Trabajo para listado'!$AB$151:$BA$151,0)),0)+IFERROR(INDEX('Hoja de Trabajo para listado'!$BC$155:$CB$1048576,MATCH($A1071,'Hoja de Trabajo para listado'!$BC$155:$BC$1048576,0),MATCH((CUADRO!J$5&amp;$E1071),'Hoja de Trabajo para listado'!$BC$151:$CB$151,0)),0)+IFERROR(INDEX('Hoja de Trabajo para listado'!$DE$153:$DG$274,MATCH($A1071,'Hoja de Trabajo para listado'!$DE$153:$DE$1048576,0),MATCH((CUADRO!J$5&amp;$E1071),'Hoja de Trabajo para listado'!$DE$151:$DG$151,0)),0)+IFERROR(INDEX('Hoja de Trabajo para listado'!$CD$155:$DC$1048576,MATCH($A1071,'Hoja de Trabajo para listado'!$CD$155:$CD$1048576,0),MATCH((CUADRO!J$5&amp;$E1071),'Hoja de Trabajo para listado'!$CD$151:$DC$151,0)),0)</f>
        <v>0</v>
      </c>
      <c r="K1071" s="255">
        <f ca="1">+IFERROR(INDEX('Hoja de Trabajo para listado'!$A$155:$Z$1048576,MATCH($A1071,'Hoja de Trabajo para listado'!$A$155:$A$1048576,0),MATCH((CUADRO!K$5&amp;$E1071),'Hoja de Trabajo para listado'!$A$151:$Z$151,0)),0)+IFERROR(INDEX('Hoja de Trabajo para listado'!$AB$155:$BA$1048576,MATCH($A1071,'Hoja de Trabajo para listado'!$AB$155:$AB$1048576,0),MATCH((CUADRO!K$5&amp;$E1071),'Hoja de Trabajo para listado'!$AB$151:$BA$151,0)),0)+IFERROR(INDEX('Hoja de Trabajo para listado'!$BC$155:$CB$1048576,MATCH($A1071,'Hoja de Trabajo para listado'!$BC$155:$BC$1048576,0),MATCH((CUADRO!K$5&amp;$E1071),'Hoja de Trabajo para listado'!$BC$151:$CB$151,0)),0)+IFERROR(INDEX('Hoja de Trabajo para listado'!$DE$153:$DG$274,MATCH($A1071,'Hoja de Trabajo para listado'!$DE$153:$DE$1048576,0),MATCH((CUADRO!K$5&amp;$E1071),'Hoja de Trabajo para listado'!$DE$151:$DG$151,0)),0)+IFERROR(INDEX('Hoja de Trabajo para listado'!$CD$155:$DC$1048576,MATCH($A1071,'Hoja de Trabajo para listado'!$CD$155:$CD$1048576,0),MATCH((CUADRO!K$5&amp;$E1071),'Hoja de Trabajo para listado'!$CD$151:$DC$151,0)),0)</f>
        <v>0</v>
      </c>
      <c r="L1071" s="255">
        <f ca="1">+IFERROR(INDEX('Hoja de Trabajo para listado'!$A$155:$Z$1048576,MATCH($A1071,'Hoja de Trabajo para listado'!$A$155:$A$1048576,0),MATCH((CUADRO!L$5&amp;$E1071),'Hoja de Trabajo para listado'!$A$151:$Z$151,0)),0)+IFERROR(INDEX('Hoja de Trabajo para listado'!$AB$155:$BA$1048576,MATCH($A1071,'Hoja de Trabajo para listado'!$AB$155:$AB$1048576,0),MATCH((CUADRO!L$5&amp;$E1071),'Hoja de Trabajo para listado'!$AB$151:$BA$151,0)),0)+IFERROR(INDEX('Hoja de Trabajo para listado'!$BC$155:$CB$1048576,MATCH($A1071,'Hoja de Trabajo para listado'!$BC$155:$BC$1048576,0),MATCH((CUADRO!L$5&amp;$E1071),'Hoja de Trabajo para listado'!$BC$151:$CB$151,0)),0)+IFERROR(INDEX('Hoja de Trabajo para listado'!$DE$153:$DG$274,MATCH($A1071,'Hoja de Trabajo para listado'!$DE$153:$DE$1048576,0),MATCH((CUADRO!L$5&amp;$E1071),'Hoja de Trabajo para listado'!$DE$151:$DG$151,0)),0)+IFERROR(INDEX('Hoja de Trabajo para listado'!$CD$155:$DC$1048576,MATCH($A1071,'Hoja de Trabajo para listado'!$CD$155:$CD$1048576,0),MATCH((CUADRO!L$5&amp;$E1071),'Hoja de Trabajo para listado'!$CD$151:$DC$151,0)),0)</f>
        <v>0</v>
      </c>
      <c r="M1071" s="255">
        <f ca="1">+IFERROR(INDEX('Hoja de Trabajo para listado'!$A$155:$Z$1048576,MATCH($A1071,'Hoja de Trabajo para listado'!$A$155:$A$1048576,0),MATCH((CUADRO!M$5&amp;$E1071),'Hoja de Trabajo para listado'!$A$151:$Z$151,0)),0)+IFERROR(INDEX('Hoja de Trabajo para listado'!$AB$155:$BA$1048576,MATCH($A1071,'Hoja de Trabajo para listado'!$AB$155:$AB$1048576,0),MATCH((CUADRO!M$5&amp;$E1071),'Hoja de Trabajo para listado'!$AB$151:$BA$151,0)),0)+IFERROR(INDEX('Hoja de Trabajo para listado'!$BC$155:$CB$1048576,MATCH($A1071,'Hoja de Trabajo para listado'!$BC$155:$BC$1048576,0),MATCH((CUADRO!M$5&amp;$E1071),'Hoja de Trabajo para listado'!$BC$151:$CB$151,0)),0)+IFERROR(INDEX('Hoja de Trabajo para listado'!$DE$153:$DG$274,MATCH($A1071,'Hoja de Trabajo para listado'!$DE$153:$DE$1048576,0),MATCH((CUADRO!M$5&amp;$E1071),'Hoja de Trabajo para listado'!$DE$151:$DG$151,0)),0)+IFERROR(INDEX('Hoja de Trabajo para listado'!$CD$155:$DC$1048576,MATCH($A1071,'Hoja de Trabajo para listado'!$CD$155:$CD$1048576,0),MATCH((CUADRO!M$5&amp;$E1071),'Hoja de Trabajo para listado'!$CD$151:$DC$151,0)),0)</f>
        <v>108</v>
      </c>
      <c r="N1071" s="255">
        <f ca="1">+IFERROR(INDEX('Hoja de Trabajo para listado'!$A$155:$Z$1048576,MATCH($A1071,'Hoja de Trabajo para listado'!$A$155:$A$1048576,0),MATCH((CUADRO!N$5&amp;$E1071),'Hoja de Trabajo para listado'!$A$151:$Z$151,0)),0)+IFERROR(INDEX('Hoja de Trabajo para listado'!$AB$155:$BA$1048576,MATCH($A1071,'Hoja de Trabajo para listado'!$AB$155:$AB$1048576,0),MATCH((CUADRO!N$5&amp;$E1071),'Hoja de Trabajo para listado'!$AB$151:$BA$151,0)),0)+IFERROR(INDEX('Hoja de Trabajo para listado'!$BC$155:$CB$1048576,MATCH($A1071,'Hoja de Trabajo para listado'!$BC$155:$BC$1048576,0),MATCH((CUADRO!N$5&amp;$E1071),'Hoja de Trabajo para listado'!$BC$151:$CB$151,0)),0)+IFERROR(INDEX('Hoja de Trabajo para listado'!$DE$153:$DG$274,MATCH($A1071,'Hoja de Trabajo para listado'!$DE$153:$DE$1048576,0),MATCH((CUADRO!N$5&amp;$E1071),'Hoja de Trabajo para listado'!$DE$151:$DG$151,0)),0)+IFERROR(INDEX('Hoja de Trabajo para listado'!$CD$155:$DC$1048576,MATCH($A1071,'Hoja de Trabajo para listado'!$CD$155:$CD$1048576,0),MATCH((CUADRO!N$5&amp;$E1071),'Hoja de Trabajo para listado'!$CD$151:$DC$151,0)),0)</f>
        <v>0</v>
      </c>
      <c r="O1071" s="255">
        <f ca="1">+IFERROR(INDEX('Hoja de Trabajo para listado'!$A$155:$Z$1048576,MATCH($A1071,'Hoja de Trabajo para listado'!$A$155:$A$1048576,0),MATCH((CUADRO!O$5&amp;$E1071),'Hoja de Trabajo para listado'!$A$151:$Z$151,0)),0)+IFERROR(INDEX('Hoja de Trabajo para listado'!$AB$155:$BA$1048576,MATCH($A1071,'Hoja de Trabajo para listado'!$AB$155:$AB$1048576,0),MATCH((CUADRO!O$5&amp;$E1071),'Hoja de Trabajo para listado'!$AB$151:$BA$151,0)),0)+IFERROR(INDEX('Hoja de Trabajo para listado'!$BC$155:$CB$1048576,MATCH($A1071,'Hoja de Trabajo para listado'!$BC$155:$BC$1048576,0),MATCH((CUADRO!O$5&amp;$E1071),'Hoja de Trabajo para listado'!$BC$151:$CB$151,0)),0)+IFERROR(INDEX('Hoja de Trabajo para listado'!$DE$153:$DG$274,MATCH($A1071,'Hoja de Trabajo para listado'!$DE$153:$DE$1048576,0),MATCH((CUADRO!O$5&amp;$E1071),'Hoja de Trabajo para listado'!$DE$151:$DG$151,0)),0)+IFERROR(INDEX('Hoja de Trabajo para listado'!$CD$155:$DC$1048576,MATCH($A1071,'Hoja de Trabajo para listado'!$CD$155:$CD$1048576,0),MATCH((CUADRO!O$5&amp;$E1071),'Hoja de Trabajo para listado'!$CD$151:$DC$151,0)),0)</f>
        <v>0</v>
      </c>
      <c r="P1071" s="255">
        <f ca="1">+IFERROR(INDEX('Hoja de Trabajo para listado'!$A$155:$Z$1048576,MATCH($A1071,'Hoja de Trabajo para listado'!$A$155:$A$1048576,0),MATCH((CUADRO!P$5&amp;$E1071),'Hoja de Trabajo para listado'!$A$151:$Z$151,0)),0)+IFERROR(INDEX('Hoja de Trabajo para listado'!$AB$155:$BA$1048576,MATCH($A1071,'Hoja de Trabajo para listado'!$AB$155:$AB$1048576,0),MATCH((CUADRO!P$5&amp;$E1071),'Hoja de Trabajo para listado'!$AB$151:$BA$151,0)),0)+IFERROR(INDEX('Hoja de Trabajo para listado'!$BC$155:$CB$1048576,MATCH($A1071,'Hoja de Trabajo para listado'!$BC$155:$BC$1048576,0),MATCH((CUADRO!P$5&amp;$E1071),'Hoja de Trabajo para listado'!$BC$151:$CB$151,0)),0)+IFERROR(INDEX('Hoja de Trabajo para listado'!$DE$153:$DG$274,MATCH($A1071,'Hoja de Trabajo para listado'!$DE$153:$DE$1048576,0),MATCH((CUADRO!P$5&amp;$E1071),'Hoja de Trabajo para listado'!$DE$151:$DG$151,0)),0)+IFERROR(INDEX('Hoja de Trabajo para listado'!$CD$155:$DC$1048576,MATCH($A1071,'Hoja de Trabajo para listado'!$CD$155:$CD$1048576,0),MATCH((CUADRO!P$5&amp;$E1071),'Hoja de Trabajo para listado'!$CD$151:$DC$151,0)),0)</f>
        <v>0</v>
      </c>
      <c r="Q1071" s="255">
        <f ca="1">+IFERROR(INDEX('Hoja de Trabajo para listado'!$A$155:$Z$1048576,MATCH($A1071,'Hoja de Trabajo para listado'!$A$155:$A$1048576,0),MATCH((CUADRO!Q$5&amp;$E1071),'Hoja de Trabajo para listado'!$A$151:$Z$151,0)),0)+IFERROR(INDEX('Hoja de Trabajo para listado'!$AB$155:$BA$1048576,MATCH($A1071,'Hoja de Trabajo para listado'!$AB$155:$AB$1048576,0),MATCH((CUADRO!Q$5&amp;$E1071),'Hoja de Trabajo para listado'!$AB$151:$BA$151,0)),0)+IFERROR(INDEX('Hoja de Trabajo para listado'!$BC$155:$CB$1048576,MATCH($A1071,'Hoja de Trabajo para listado'!$BC$155:$BC$1048576,0),MATCH((CUADRO!Q$5&amp;$E1071),'Hoja de Trabajo para listado'!$BC$151:$CB$151,0)),0)+IFERROR(INDEX('Hoja de Trabajo para listado'!$DE$153:$DG$274,MATCH($A1071,'Hoja de Trabajo para listado'!$DE$153:$DE$1048576,0),MATCH((CUADRO!Q$5&amp;$E1071),'Hoja de Trabajo para listado'!$DE$151:$DG$151,0)),0)+IFERROR(INDEX('Hoja de Trabajo para listado'!$CD$155:$DC$1048576,MATCH($A1071,'Hoja de Trabajo para listado'!$CD$155:$CD$1048576,0),MATCH((CUADRO!Q$5&amp;$E1071),'Hoja de Trabajo para listado'!$CD$151:$DC$151,0)),0)</f>
        <v>0</v>
      </c>
      <c r="R1071" s="255">
        <f t="shared" ca="1" si="32"/>
        <v>108</v>
      </c>
      <c r="S1071" s="262">
        <f ca="1">+R1070+R1071</f>
        <v>108</v>
      </c>
      <c r="T1071" s="255">
        <f ca="1">+S1071</f>
        <v>108</v>
      </c>
      <c r="U1071" s="254">
        <f t="shared" si="33"/>
        <v>2</v>
      </c>
      <c r="V1071" s="362" t="str">
        <f>+VLOOKUP(A1071,bd_lista!$A$3:$E$590,5,FALSE)</f>
        <v>Gobiernos Autónomos Departamentales</v>
      </c>
      <c r="W1071" s="362"/>
      <c r="X1071" s="254">
        <f>+VLOOKUP(A1071,[2]Sheet1!$A$13:$D$744,4,FALSE)</f>
        <v>0</v>
      </c>
      <c r="Y1071" s="254" t="e">
        <f>+VLOOKUP(X1071,bd_lista!$A$3:$C$590,3,FALSE)</f>
        <v>#N/A</v>
      </c>
      <c r="Z1071" s="314"/>
      <c r="AA1071" s="315"/>
    </row>
    <row r="1072" spans="1:27" customFormat="1" ht="15" hidden="1" customHeight="1">
      <c r="A1072" s="32">
        <v>907</v>
      </c>
      <c r="B1072" s="306">
        <f>+A1072</f>
        <v>907</v>
      </c>
      <c r="C1072" s="259" t="str">
        <f>+VLOOKUP(A1072,bd_lista!$A$3:$C$590,3,FALSE)</f>
        <v>Gobierno Autónomo Departamental de Santa Cruz</v>
      </c>
      <c r="D1072" s="361" t="str">
        <f>+C1072</f>
        <v>Gobierno Autónomo Departamental de Santa Cruz</v>
      </c>
      <c r="E1072" s="254" t="s">
        <v>1313</v>
      </c>
      <c r="F1072" s="255">
        <f ca="1">+IFERROR(INDEX('Hoja de Trabajo para listado'!$A$155:$Z$1048576,MATCH($A1072,'Hoja de Trabajo para listado'!$A$155:$A$1048576,0),MATCH((CUADRO!F$5&amp;$E1072),'Hoja de Trabajo para listado'!$A$151:$Z$151,0)),0)+IFERROR(INDEX('Hoja de Trabajo para listado'!$AB$155:$BA$1048576,MATCH($A1072,'Hoja de Trabajo para listado'!$AB$155:$AB$1048576,0),MATCH((CUADRO!F$5&amp;$E1072),'Hoja de Trabajo para listado'!$AB$151:$BA$151,0)),0)+IFERROR(INDEX('Hoja de Trabajo para listado'!$BC$155:$CB$1048576,MATCH($A1072,'Hoja de Trabajo para listado'!$BC$155:$BC$1048576,0),MATCH((CUADRO!F$5&amp;$E1072),'Hoja de Trabajo para listado'!$BC$151:$CB$151,0)),0)+IFERROR(INDEX('Hoja de Trabajo para listado'!$DE$153:$DG$274,MATCH($A1072,'Hoja de Trabajo para listado'!$DE$153:$DE$1048576,0),MATCH((CUADRO!F$5&amp;$E1072),'Hoja de Trabajo para listado'!$DE$151:$DG$151,0)),0)+IFERROR(INDEX('Hoja de Trabajo para listado'!$CD$155:$DC$1048576,MATCH($A1072,'Hoja de Trabajo para listado'!$CD$155:$CD$1048576,0),MATCH((CUADRO!F$5&amp;$E1072),'Hoja de Trabajo para listado'!$CD$151:$DC$151,0)),0)</f>
        <v>0</v>
      </c>
      <c r="G1072" s="255">
        <f ca="1">+IFERROR(INDEX('Hoja de Trabajo para listado'!$A$155:$Z$1048576,MATCH($A1072,'Hoja de Trabajo para listado'!$A$155:$A$1048576,0),MATCH((CUADRO!G$5&amp;$E1072),'Hoja de Trabajo para listado'!$A$151:$Z$151,0)),0)+IFERROR(INDEX('Hoja de Trabajo para listado'!$AB$155:$BA$1048576,MATCH($A1072,'Hoja de Trabajo para listado'!$AB$155:$AB$1048576,0),MATCH((CUADRO!G$5&amp;$E1072),'Hoja de Trabajo para listado'!$AB$151:$BA$151,0)),0)+IFERROR(INDEX('Hoja de Trabajo para listado'!$BC$155:$CB$1048576,MATCH($A1072,'Hoja de Trabajo para listado'!$BC$155:$BC$1048576,0),MATCH((CUADRO!G$5&amp;$E1072),'Hoja de Trabajo para listado'!$BC$151:$CB$151,0)),0)+IFERROR(INDEX('Hoja de Trabajo para listado'!$DE$153:$DG$274,MATCH($A1072,'Hoja de Trabajo para listado'!$DE$153:$DE$1048576,0),MATCH((CUADRO!G$5&amp;$E1072),'Hoja de Trabajo para listado'!$DE$151:$DG$151,0)),0)+IFERROR(INDEX('Hoja de Trabajo para listado'!$CD$155:$DC$1048576,MATCH($A1072,'Hoja de Trabajo para listado'!$CD$155:$CD$1048576,0),MATCH((CUADRO!G$5&amp;$E1072),'Hoja de Trabajo para listado'!$CD$151:$DC$151,0)),0)</f>
        <v>0</v>
      </c>
      <c r="H1072" s="255">
        <f ca="1">+IFERROR(INDEX('Hoja de Trabajo para listado'!$A$155:$Z$1048576,MATCH($A1072,'Hoja de Trabajo para listado'!$A$155:$A$1048576,0),MATCH((CUADRO!H$5&amp;$E1072),'Hoja de Trabajo para listado'!$A$151:$Z$151,0)),0)+IFERROR(INDEX('Hoja de Trabajo para listado'!$AB$155:$BA$1048576,MATCH($A1072,'Hoja de Trabajo para listado'!$AB$155:$AB$1048576,0),MATCH((CUADRO!H$5&amp;$E1072),'Hoja de Trabajo para listado'!$AB$151:$BA$151,0)),0)+IFERROR(INDEX('Hoja de Trabajo para listado'!$BC$155:$CB$1048576,MATCH($A1072,'Hoja de Trabajo para listado'!$BC$155:$BC$1048576,0),MATCH((CUADRO!H$5&amp;$E1072),'Hoja de Trabajo para listado'!$BC$151:$CB$151,0)),0)+IFERROR(INDEX('Hoja de Trabajo para listado'!$DE$153:$DG$274,MATCH($A1072,'Hoja de Trabajo para listado'!$DE$153:$DE$1048576,0),MATCH((CUADRO!H$5&amp;$E1072),'Hoja de Trabajo para listado'!$DE$151:$DG$151,0)),0)+IFERROR(INDEX('Hoja de Trabajo para listado'!$CD$155:$DC$1048576,MATCH($A1072,'Hoja de Trabajo para listado'!$CD$155:$CD$1048576,0),MATCH((CUADRO!H$5&amp;$E1072),'Hoja de Trabajo para listado'!$CD$151:$DC$151,0)),0)</f>
        <v>0</v>
      </c>
      <c r="I1072" s="255">
        <f ca="1">+IFERROR(INDEX('Hoja de Trabajo para listado'!$A$155:$Z$1048576,MATCH($A1072,'Hoja de Trabajo para listado'!$A$155:$A$1048576,0),MATCH((CUADRO!I$5&amp;$E1072),'Hoja de Trabajo para listado'!$A$151:$Z$151,0)),0)+IFERROR(INDEX('Hoja de Trabajo para listado'!$AB$155:$BA$1048576,MATCH($A1072,'Hoja de Trabajo para listado'!$AB$155:$AB$1048576,0),MATCH((CUADRO!I$5&amp;$E1072),'Hoja de Trabajo para listado'!$AB$151:$BA$151,0)),0)+IFERROR(INDEX('Hoja de Trabajo para listado'!$BC$155:$CB$1048576,MATCH($A1072,'Hoja de Trabajo para listado'!$BC$155:$BC$1048576,0),MATCH((CUADRO!I$5&amp;$E1072),'Hoja de Trabajo para listado'!$BC$151:$CB$151,0)),0)+IFERROR(INDEX('Hoja de Trabajo para listado'!$DE$153:$DG$274,MATCH($A1072,'Hoja de Trabajo para listado'!$DE$153:$DE$1048576,0),MATCH((CUADRO!I$5&amp;$E1072),'Hoja de Trabajo para listado'!$DE$151:$DG$151,0)),0)+IFERROR(INDEX('Hoja de Trabajo para listado'!$CD$155:$DC$1048576,MATCH($A1072,'Hoja de Trabajo para listado'!$CD$155:$CD$1048576,0),MATCH((CUADRO!I$5&amp;$E1072),'Hoja de Trabajo para listado'!$CD$151:$DC$151,0)),0)</f>
        <v>0</v>
      </c>
      <c r="J1072" s="255">
        <f ca="1">+IFERROR(INDEX('Hoja de Trabajo para listado'!$A$155:$Z$1048576,MATCH($A1072,'Hoja de Trabajo para listado'!$A$155:$A$1048576,0),MATCH((CUADRO!J$5&amp;$E1072),'Hoja de Trabajo para listado'!$A$151:$Z$151,0)),0)+IFERROR(INDEX('Hoja de Trabajo para listado'!$AB$155:$BA$1048576,MATCH($A1072,'Hoja de Trabajo para listado'!$AB$155:$AB$1048576,0),MATCH((CUADRO!J$5&amp;$E1072),'Hoja de Trabajo para listado'!$AB$151:$BA$151,0)),0)+IFERROR(INDEX('Hoja de Trabajo para listado'!$BC$155:$CB$1048576,MATCH($A1072,'Hoja de Trabajo para listado'!$BC$155:$BC$1048576,0),MATCH((CUADRO!J$5&amp;$E1072),'Hoja de Trabajo para listado'!$BC$151:$CB$151,0)),0)+IFERROR(INDEX('Hoja de Trabajo para listado'!$DE$153:$DG$274,MATCH($A1072,'Hoja de Trabajo para listado'!$DE$153:$DE$1048576,0),MATCH((CUADRO!J$5&amp;$E1072),'Hoja de Trabajo para listado'!$DE$151:$DG$151,0)),0)+IFERROR(INDEX('Hoja de Trabajo para listado'!$CD$155:$DC$1048576,MATCH($A1072,'Hoja de Trabajo para listado'!$CD$155:$CD$1048576,0),MATCH((CUADRO!J$5&amp;$E1072),'Hoja de Trabajo para listado'!$CD$151:$DC$151,0)),0)</f>
        <v>0</v>
      </c>
      <c r="K1072" s="255">
        <f ca="1">+IFERROR(INDEX('Hoja de Trabajo para listado'!$A$155:$Z$1048576,MATCH($A1072,'Hoja de Trabajo para listado'!$A$155:$A$1048576,0),MATCH((CUADRO!K$5&amp;$E1072),'Hoja de Trabajo para listado'!$A$151:$Z$151,0)),0)+IFERROR(INDEX('Hoja de Trabajo para listado'!$AB$155:$BA$1048576,MATCH($A1072,'Hoja de Trabajo para listado'!$AB$155:$AB$1048576,0),MATCH((CUADRO!K$5&amp;$E1072),'Hoja de Trabajo para listado'!$AB$151:$BA$151,0)),0)+IFERROR(INDEX('Hoja de Trabajo para listado'!$BC$155:$CB$1048576,MATCH($A1072,'Hoja de Trabajo para listado'!$BC$155:$BC$1048576,0),MATCH((CUADRO!K$5&amp;$E1072),'Hoja de Trabajo para listado'!$BC$151:$CB$151,0)),0)+IFERROR(INDEX('Hoja de Trabajo para listado'!$DE$153:$DG$274,MATCH($A1072,'Hoja de Trabajo para listado'!$DE$153:$DE$1048576,0),MATCH((CUADRO!K$5&amp;$E1072),'Hoja de Trabajo para listado'!$DE$151:$DG$151,0)),0)+IFERROR(INDEX('Hoja de Trabajo para listado'!$CD$155:$DC$1048576,MATCH($A1072,'Hoja de Trabajo para listado'!$CD$155:$CD$1048576,0),MATCH((CUADRO!K$5&amp;$E1072),'Hoja de Trabajo para listado'!$CD$151:$DC$151,0)),0)</f>
        <v>0</v>
      </c>
      <c r="L1072" s="255">
        <f ca="1">+IFERROR(INDEX('Hoja de Trabajo para listado'!$A$155:$Z$1048576,MATCH($A1072,'Hoja de Trabajo para listado'!$A$155:$A$1048576,0),MATCH((CUADRO!L$5&amp;$E1072),'Hoja de Trabajo para listado'!$A$151:$Z$151,0)),0)+IFERROR(INDEX('Hoja de Trabajo para listado'!$AB$155:$BA$1048576,MATCH($A1072,'Hoja de Trabajo para listado'!$AB$155:$AB$1048576,0),MATCH((CUADRO!L$5&amp;$E1072),'Hoja de Trabajo para listado'!$AB$151:$BA$151,0)),0)+IFERROR(INDEX('Hoja de Trabajo para listado'!$BC$155:$CB$1048576,MATCH($A1072,'Hoja de Trabajo para listado'!$BC$155:$BC$1048576,0),MATCH((CUADRO!L$5&amp;$E1072),'Hoja de Trabajo para listado'!$BC$151:$CB$151,0)),0)+IFERROR(INDEX('Hoja de Trabajo para listado'!$DE$153:$DG$274,MATCH($A1072,'Hoja de Trabajo para listado'!$DE$153:$DE$1048576,0),MATCH((CUADRO!L$5&amp;$E1072),'Hoja de Trabajo para listado'!$DE$151:$DG$151,0)),0)+IFERROR(INDEX('Hoja de Trabajo para listado'!$CD$155:$DC$1048576,MATCH($A1072,'Hoja de Trabajo para listado'!$CD$155:$CD$1048576,0),MATCH((CUADRO!L$5&amp;$E1072),'Hoja de Trabajo para listado'!$CD$151:$DC$151,0)),0)</f>
        <v>0</v>
      </c>
      <c r="M1072" s="255">
        <f ca="1">+IFERROR(INDEX('Hoja de Trabajo para listado'!$A$155:$Z$1048576,MATCH($A1072,'Hoja de Trabajo para listado'!$A$155:$A$1048576,0),MATCH((CUADRO!M$5&amp;$E1072),'Hoja de Trabajo para listado'!$A$151:$Z$151,0)),0)+IFERROR(INDEX('Hoja de Trabajo para listado'!$AB$155:$BA$1048576,MATCH($A1072,'Hoja de Trabajo para listado'!$AB$155:$AB$1048576,0),MATCH((CUADRO!M$5&amp;$E1072),'Hoja de Trabajo para listado'!$AB$151:$BA$151,0)),0)+IFERROR(INDEX('Hoja de Trabajo para listado'!$BC$155:$CB$1048576,MATCH($A1072,'Hoja de Trabajo para listado'!$BC$155:$BC$1048576,0),MATCH((CUADRO!M$5&amp;$E1072),'Hoja de Trabajo para listado'!$BC$151:$CB$151,0)),0)+IFERROR(INDEX('Hoja de Trabajo para listado'!$DE$153:$DG$274,MATCH($A1072,'Hoja de Trabajo para listado'!$DE$153:$DE$1048576,0),MATCH((CUADRO!M$5&amp;$E1072),'Hoja de Trabajo para listado'!$DE$151:$DG$151,0)),0)+IFERROR(INDEX('Hoja de Trabajo para listado'!$CD$155:$DC$1048576,MATCH($A1072,'Hoja de Trabajo para listado'!$CD$155:$CD$1048576,0),MATCH((CUADRO!M$5&amp;$E1072),'Hoja de Trabajo para listado'!$CD$151:$DC$151,0)),0)</f>
        <v>0</v>
      </c>
      <c r="N1072" s="255">
        <f ca="1">+IFERROR(INDEX('Hoja de Trabajo para listado'!$A$155:$Z$1048576,MATCH($A1072,'Hoja de Trabajo para listado'!$A$155:$A$1048576,0),MATCH((CUADRO!N$5&amp;$E1072),'Hoja de Trabajo para listado'!$A$151:$Z$151,0)),0)+IFERROR(INDEX('Hoja de Trabajo para listado'!$AB$155:$BA$1048576,MATCH($A1072,'Hoja de Trabajo para listado'!$AB$155:$AB$1048576,0),MATCH((CUADRO!N$5&amp;$E1072),'Hoja de Trabajo para listado'!$AB$151:$BA$151,0)),0)+IFERROR(INDEX('Hoja de Trabajo para listado'!$BC$155:$CB$1048576,MATCH($A1072,'Hoja de Trabajo para listado'!$BC$155:$BC$1048576,0),MATCH((CUADRO!N$5&amp;$E1072),'Hoja de Trabajo para listado'!$BC$151:$CB$151,0)),0)+IFERROR(INDEX('Hoja de Trabajo para listado'!$DE$153:$DG$274,MATCH($A1072,'Hoja de Trabajo para listado'!$DE$153:$DE$1048576,0),MATCH((CUADRO!N$5&amp;$E1072),'Hoja de Trabajo para listado'!$DE$151:$DG$151,0)),0)+IFERROR(INDEX('Hoja de Trabajo para listado'!$CD$155:$DC$1048576,MATCH($A1072,'Hoja de Trabajo para listado'!$CD$155:$CD$1048576,0),MATCH((CUADRO!N$5&amp;$E1072),'Hoja de Trabajo para listado'!$CD$151:$DC$151,0)),0)</f>
        <v>0</v>
      </c>
      <c r="O1072" s="255">
        <f ca="1">+IFERROR(INDEX('Hoja de Trabajo para listado'!$A$155:$Z$1048576,MATCH($A1072,'Hoja de Trabajo para listado'!$A$155:$A$1048576,0),MATCH((CUADRO!O$5&amp;$E1072),'Hoja de Trabajo para listado'!$A$151:$Z$151,0)),0)+IFERROR(INDEX('Hoja de Trabajo para listado'!$AB$155:$BA$1048576,MATCH($A1072,'Hoja de Trabajo para listado'!$AB$155:$AB$1048576,0),MATCH((CUADRO!O$5&amp;$E1072),'Hoja de Trabajo para listado'!$AB$151:$BA$151,0)),0)+IFERROR(INDEX('Hoja de Trabajo para listado'!$BC$155:$CB$1048576,MATCH($A1072,'Hoja de Trabajo para listado'!$BC$155:$BC$1048576,0),MATCH((CUADRO!O$5&amp;$E1072),'Hoja de Trabajo para listado'!$BC$151:$CB$151,0)),0)+IFERROR(INDEX('Hoja de Trabajo para listado'!$DE$153:$DG$274,MATCH($A1072,'Hoja de Trabajo para listado'!$DE$153:$DE$1048576,0),MATCH((CUADRO!O$5&amp;$E1072),'Hoja de Trabajo para listado'!$DE$151:$DG$151,0)),0)+IFERROR(INDEX('Hoja de Trabajo para listado'!$CD$155:$DC$1048576,MATCH($A1072,'Hoja de Trabajo para listado'!$CD$155:$CD$1048576,0),MATCH((CUADRO!O$5&amp;$E1072),'Hoja de Trabajo para listado'!$CD$151:$DC$151,0)),0)</f>
        <v>0</v>
      </c>
      <c r="P1072" s="255">
        <f ca="1">+IFERROR(INDEX('Hoja de Trabajo para listado'!$A$155:$Z$1048576,MATCH($A1072,'Hoja de Trabajo para listado'!$A$155:$A$1048576,0),MATCH((CUADRO!P$5&amp;$E1072),'Hoja de Trabajo para listado'!$A$151:$Z$151,0)),0)+IFERROR(INDEX('Hoja de Trabajo para listado'!$AB$155:$BA$1048576,MATCH($A1072,'Hoja de Trabajo para listado'!$AB$155:$AB$1048576,0),MATCH((CUADRO!P$5&amp;$E1072),'Hoja de Trabajo para listado'!$AB$151:$BA$151,0)),0)+IFERROR(INDEX('Hoja de Trabajo para listado'!$BC$155:$CB$1048576,MATCH($A1072,'Hoja de Trabajo para listado'!$BC$155:$BC$1048576,0),MATCH((CUADRO!P$5&amp;$E1072),'Hoja de Trabajo para listado'!$BC$151:$CB$151,0)),0)+IFERROR(INDEX('Hoja de Trabajo para listado'!$DE$153:$DG$274,MATCH($A1072,'Hoja de Trabajo para listado'!$DE$153:$DE$1048576,0),MATCH((CUADRO!P$5&amp;$E1072),'Hoja de Trabajo para listado'!$DE$151:$DG$151,0)),0)+IFERROR(INDEX('Hoja de Trabajo para listado'!$CD$155:$DC$1048576,MATCH($A1072,'Hoja de Trabajo para listado'!$CD$155:$CD$1048576,0),MATCH((CUADRO!P$5&amp;$E1072),'Hoja de Trabajo para listado'!$CD$151:$DC$151,0)),0)</f>
        <v>0</v>
      </c>
      <c r="Q1072" s="255">
        <f ca="1">+IFERROR(INDEX('Hoja de Trabajo para listado'!$A$155:$Z$1048576,MATCH($A1072,'Hoja de Trabajo para listado'!$A$155:$A$1048576,0),MATCH((CUADRO!Q$5&amp;$E1072),'Hoja de Trabajo para listado'!$A$151:$Z$151,0)),0)+IFERROR(INDEX('Hoja de Trabajo para listado'!$AB$155:$BA$1048576,MATCH($A1072,'Hoja de Trabajo para listado'!$AB$155:$AB$1048576,0),MATCH((CUADRO!Q$5&amp;$E1072),'Hoja de Trabajo para listado'!$AB$151:$BA$151,0)),0)+IFERROR(INDEX('Hoja de Trabajo para listado'!$BC$155:$CB$1048576,MATCH($A1072,'Hoja de Trabajo para listado'!$BC$155:$BC$1048576,0),MATCH((CUADRO!Q$5&amp;$E1072),'Hoja de Trabajo para listado'!$BC$151:$CB$151,0)),0)+IFERROR(INDEX('Hoja de Trabajo para listado'!$DE$153:$DG$274,MATCH($A1072,'Hoja de Trabajo para listado'!$DE$153:$DE$1048576,0),MATCH((CUADRO!Q$5&amp;$E1072),'Hoja de Trabajo para listado'!$DE$151:$DG$151,0)),0)+IFERROR(INDEX('Hoja de Trabajo para listado'!$CD$155:$DC$1048576,MATCH($A1072,'Hoja de Trabajo para listado'!$CD$155:$CD$1048576,0),MATCH((CUADRO!Q$5&amp;$E1072),'Hoja de Trabajo para listado'!$CD$151:$DC$151,0)),0)</f>
        <v>0</v>
      </c>
      <c r="R1072" s="255">
        <f t="shared" ref="R1072:R1135" ca="1" si="34">+SUM(F1072:Q1072)</f>
        <v>0</v>
      </c>
      <c r="S1072" s="262"/>
      <c r="T1072" s="255">
        <f ca="1">+T1073</f>
        <v>0</v>
      </c>
      <c r="U1072" s="254">
        <f t="shared" ref="U1072:U1139" si="35">+IF(E1072="Débitos",1,2)</f>
        <v>1</v>
      </c>
      <c r="V1072" s="362" t="str">
        <f>+VLOOKUP(A1072,bd_lista!$A$3:$E$590,5,FALSE)</f>
        <v>Gobiernos Autónomos Departamentales</v>
      </c>
      <c r="W1072" s="361" t="str">
        <f>+V1072</f>
        <v>Gobiernos Autónomos Departamentales</v>
      </c>
      <c r="X1072" s="254">
        <f>+VLOOKUP(A1072,[2]Sheet1!$A$13:$D$744,4,FALSE)</f>
        <v>0</v>
      </c>
      <c r="Y1072" s="254" t="e">
        <f>+VLOOKUP(X1072,bd_lista!$A$3:$C$590,3,FALSE)</f>
        <v>#N/A</v>
      </c>
      <c r="Z1072" s="316">
        <f>+X1072</f>
        <v>0</v>
      </c>
      <c r="AA1072" s="317" t="e">
        <f>+Y1072</f>
        <v>#N/A</v>
      </c>
    </row>
    <row r="1073" spans="1:27" customFormat="1" ht="15" hidden="1" customHeight="1">
      <c r="A1073" s="32">
        <v>907</v>
      </c>
      <c r="B1073" s="307"/>
      <c r="C1073" s="259" t="str">
        <f>+VLOOKUP(A1073,bd_lista!$A$3:$C$590,3,FALSE)</f>
        <v>Gobierno Autónomo Departamental de Santa Cruz</v>
      </c>
      <c r="D1073" s="362"/>
      <c r="E1073" s="256" t="s">
        <v>1314</v>
      </c>
      <c r="F1073" s="255">
        <f ca="1">+IFERROR(INDEX('Hoja de Trabajo para listado'!$A$155:$Z$1048576,MATCH($A1073,'Hoja de Trabajo para listado'!$A$155:$A$1048576,0),MATCH((CUADRO!F$5&amp;$E1073),'Hoja de Trabajo para listado'!$A$151:$Z$151,0)),0)+IFERROR(INDEX('Hoja de Trabajo para listado'!$AB$155:$BA$1048576,MATCH($A1073,'Hoja de Trabajo para listado'!$AB$155:$AB$1048576,0),MATCH((CUADRO!F$5&amp;$E1073),'Hoja de Trabajo para listado'!$AB$151:$BA$151,0)),0)+IFERROR(INDEX('Hoja de Trabajo para listado'!$BC$155:$CB$1048576,MATCH($A1073,'Hoja de Trabajo para listado'!$BC$155:$BC$1048576,0),MATCH((CUADRO!F$5&amp;$E1073),'Hoja de Trabajo para listado'!$BC$151:$CB$151,0)),0)+IFERROR(INDEX('Hoja de Trabajo para listado'!$DE$153:$DG$274,MATCH($A1073,'Hoja de Trabajo para listado'!$DE$153:$DE$1048576,0),MATCH((CUADRO!F$5&amp;$E1073),'Hoja de Trabajo para listado'!$DE$151:$DG$151,0)),0)+IFERROR(INDEX('Hoja de Trabajo para listado'!$CD$155:$DC$1048576,MATCH($A1073,'Hoja de Trabajo para listado'!$CD$155:$CD$1048576,0),MATCH((CUADRO!F$5&amp;$E1073),'Hoja de Trabajo para listado'!$CD$151:$DC$151,0)),0)</f>
        <v>0</v>
      </c>
      <c r="G1073" s="255">
        <f ca="1">+IFERROR(INDEX('Hoja de Trabajo para listado'!$A$155:$Z$1048576,MATCH($A1073,'Hoja de Trabajo para listado'!$A$155:$A$1048576,0),MATCH((CUADRO!G$5&amp;$E1073),'Hoja de Trabajo para listado'!$A$151:$Z$151,0)),0)+IFERROR(INDEX('Hoja de Trabajo para listado'!$AB$155:$BA$1048576,MATCH($A1073,'Hoja de Trabajo para listado'!$AB$155:$AB$1048576,0),MATCH((CUADRO!G$5&amp;$E1073),'Hoja de Trabajo para listado'!$AB$151:$BA$151,0)),0)+IFERROR(INDEX('Hoja de Trabajo para listado'!$BC$155:$CB$1048576,MATCH($A1073,'Hoja de Trabajo para listado'!$BC$155:$BC$1048576,0),MATCH((CUADRO!G$5&amp;$E1073),'Hoja de Trabajo para listado'!$BC$151:$CB$151,0)),0)+IFERROR(INDEX('Hoja de Trabajo para listado'!$DE$153:$DG$274,MATCH($A1073,'Hoja de Trabajo para listado'!$DE$153:$DE$1048576,0),MATCH((CUADRO!G$5&amp;$E1073),'Hoja de Trabajo para listado'!$DE$151:$DG$151,0)),0)+IFERROR(INDEX('Hoja de Trabajo para listado'!$CD$155:$DC$1048576,MATCH($A1073,'Hoja de Trabajo para listado'!$CD$155:$CD$1048576,0),MATCH((CUADRO!G$5&amp;$E1073),'Hoja de Trabajo para listado'!$CD$151:$DC$151,0)),0)</f>
        <v>0</v>
      </c>
      <c r="H1073" s="255">
        <f ca="1">+IFERROR(INDEX('Hoja de Trabajo para listado'!$A$155:$Z$1048576,MATCH($A1073,'Hoja de Trabajo para listado'!$A$155:$A$1048576,0),MATCH((CUADRO!H$5&amp;$E1073),'Hoja de Trabajo para listado'!$A$151:$Z$151,0)),0)+IFERROR(INDEX('Hoja de Trabajo para listado'!$AB$155:$BA$1048576,MATCH($A1073,'Hoja de Trabajo para listado'!$AB$155:$AB$1048576,0),MATCH((CUADRO!H$5&amp;$E1073),'Hoja de Trabajo para listado'!$AB$151:$BA$151,0)),0)+IFERROR(INDEX('Hoja de Trabajo para listado'!$BC$155:$CB$1048576,MATCH($A1073,'Hoja de Trabajo para listado'!$BC$155:$BC$1048576,0),MATCH((CUADRO!H$5&amp;$E1073),'Hoja de Trabajo para listado'!$BC$151:$CB$151,0)),0)+IFERROR(INDEX('Hoja de Trabajo para listado'!$DE$153:$DG$274,MATCH($A1073,'Hoja de Trabajo para listado'!$DE$153:$DE$1048576,0),MATCH((CUADRO!H$5&amp;$E1073),'Hoja de Trabajo para listado'!$DE$151:$DG$151,0)),0)+IFERROR(INDEX('Hoja de Trabajo para listado'!$CD$155:$DC$1048576,MATCH($A1073,'Hoja de Trabajo para listado'!$CD$155:$CD$1048576,0),MATCH((CUADRO!H$5&amp;$E1073),'Hoja de Trabajo para listado'!$CD$151:$DC$151,0)),0)</f>
        <v>0</v>
      </c>
      <c r="I1073" s="255">
        <f ca="1">+IFERROR(INDEX('Hoja de Trabajo para listado'!$A$155:$Z$1048576,MATCH($A1073,'Hoja de Trabajo para listado'!$A$155:$A$1048576,0),MATCH((CUADRO!I$5&amp;$E1073),'Hoja de Trabajo para listado'!$A$151:$Z$151,0)),0)+IFERROR(INDEX('Hoja de Trabajo para listado'!$AB$155:$BA$1048576,MATCH($A1073,'Hoja de Trabajo para listado'!$AB$155:$AB$1048576,0),MATCH((CUADRO!I$5&amp;$E1073),'Hoja de Trabajo para listado'!$AB$151:$BA$151,0)),0)+IFERROR(INDEX('Hoja de Trabajo para listado'!$BC$155:$CB$1048576,MATCH($A1073,'Hoja de Trabajo para listado'!$BC$155:$BC$1048576,0),MATCH((CUADRO!I$5&amp;$E1073),'Hoja de Trabajo para listado'!$BC$151:$CB$151,0)),0)+IFERROR(INDEX('Hoja de Trabajo para listado'!$DE$153:$DG$274,MATCH($A1073,'Hoja de Trabajo para listado'!$DE$153:$DE$1048576,0),MATCH((CUADRO!I$5&amp;$E1073),'Hoja de Trabajo para listado'!$DE$151:$DG$151,0)),0)+IFERROR(INDEX('Hoja de Trabajo para listado'!$CD$155:$DC$1048576,MATCH($A1073,'Hoja de Trabajo para listado'!$CD$155:$CD$1048576,0),MATCH((CUADRO!I$5&amp;$E1073),'Hoja de Trabajo para listado'!$CD$151:$DC$151,0)),0)</f>
        <v>0</v>
      </c>
      <c r="J1073" s="255">
        <f ca="1">+IFERROR(INDEX('Hoja de Trabajo para listado'!$A$155:$Z$1048576,MATCH($A1073,'Hoja de Trabajo para listado'!$A$155:$A$1048576,0),MATCH((CUADRO!J$5&amp;$E1073),'Hoja de Trabajo para listado'!$A$151:$Z$151,0)),0)+IFERROR(INDEX('Hoja de Trabajo para listado'!$AB$155:$BA$1048576,MATCH($A1073,'Hoja de Trabajo para listado'!$AB$155:$AB$1048576,0),MATCH((CUADRO!J$5&amp;$E1073),'Hoja de Trabajo para listado'!$AB$151:$BA$151,0)),0)+IFERROR(INDEX('Hoja de Trabajo para listado'!$BC$155:$CB$1048576,MATCH($A1073,'Hoja de Trabajo para listado'!$BC$155:$BC$1048576,0),MATCH((CUADRO!J$5&amp;$E1073),'Hoja de Trabajo para listado'!$BC$151:$CB$151,0)),0)+IFERROR(INDEX('Hoja de Trabajo para listado'!$DE$153:$DG$274,MATCH($A1073,'Hoja de Trabajo para listado'!$DE$153:$DE$1048576,0),MATCH((CUADRO!J$5&amp;$E1073),'Hoja de Trabajo para listado'!$DE$151:$DG$151,0)),0)+IFERROR(INDEX('Hoja de Trabajo para listado'!$CD$155:$DC$1048576,MATCH($A1073,'Hoja de Trabajo para listado'!$CD$155:$CD$1048576,0),MATCH((CUADRO!J$5&amp;$E1073),'Hoja de Trabajo para listado'!$CD$151:$DC$151,0)),0)</f>
        <v>0</v>
      </c>
      <c r="K1073" s="255">
        <f ca="1">+IFERROR(INDEX('Hoja de Trabajo para listado'!$A$155:$Z$1048576,MATCH($A1073,'Hoja de Trabajo para listado'!$A$155:$A$1048576,0),MATCH((CUADRO!K$5&amp;$E1073),'Hoja de Trabajo para listado'!$A$151:$Z$151,0)),0)+IFERROR(INDEX('Hoja de Trabajo para listado'!$AB$155:$BA$1048576,MATCH($A1073,'Hoja de Trabajo para listado'!$AB$155:$AB$1048576,0),MATCH((CUADRO!K$5&amp;$E1073),'Hoja de Trabajo para listado'!$AB$151:$BA$151,0)),0)+IFERROR(INDEX('Hoja de Trabajo para listado'!$BC$155:$CB$1048576,MATCH($A1073,'Hoja de Trabajo para listado'!$BC$155:$BC$1048576,0),MATCH((CUADRO!K$5&amp;$E1073),'Hoja de Trabajo para listado'!$BC$151:$CB$151,0)),0)+IFERROR(INDEX('Hoja de Trabajo para listado'!$DE$153:$DG$274,MATCH($A1073,'Hoja de Trabajo para listado'!$DE$153:$DE$1048576,0),MATCH((CUADRO!K$5&amp;$E1073),'Hoja de Trabajo para listado'!$DE$151:$DG$151,0)),0)+IFERROR(INDEX('Hoja de Trabajo para listado'!$CD$155:$DC$1048576,MATCH($A1073,'Hoja de Trabajo para listado'!$CD$155:$CD$1048576,0),MATCH((CUADRO!K$5&amp;$E1073),'Hoja de Trabajo para listado'!$CD$151:$DC$151,0)),0)</f>
        <v>0</v>
      </c>
      <c r="L1073" s="255">
        <f ca="1">+IFERROR(INDEX('Hoja de Trabajo para listado'!$A$155:$Z$1048576,MATCH($A1073,'Hoja de Trabajo para listado'!$A$155:$A$1048576,0),MATCH((CUADRO!L$5&amp;$E1073),'Hoja de Trabajo para listado'!$A$151:$Z$151,0)),0)+IFERROR(INDEX('Hoja de Trabajo para listado'!$AB$155:$BA$1048576,MATCH($A1073,'Hoja de Trabajo para listado'!$AB$155:$AB$1048576,0),MATCH((CUADRO!L$5&amp;$E1073),'Hoja de Trabajo para listado'!$AB$151:$BA$151,0)),0)+IFERROR(INDEX('Hoja de Trabajo para listado'!$BC$155:$CB$1048576,MATCH($A1073,'Hoja de Trabajo para listado'!$BC$155:$BC$1048576,0),MATCH((CUADRO!L$5&amp;$E1073),'Hoja de Trabajo para listado'!$BC$151:$CB$151,0)),0)+IFERROR(INDEX('Hoja de Trabajo para listado'!$DE$153:$DG$274,MATCH($A1073,'Hoja de Trabajo para listado'!$DE$153:$DE$1048576,0),MATCH((CUADRO!L$5&amp;$E1073),'Hoja de Trabajo para listado'!$DE$151:$DG$151,0)),0)+IFERROR(INDEX('Hoja de Trabajo para listado'!$CD$155:$DC$1048576,MATCH($A1073,'Hoja de Trabajo para listado'!$CD$155:$CD$1048576,0),MATCH((CUADRO!L$5&amp;$E1073),'Hoja de Trabajo para listado'!$CD$151:$DC$151,0)),0)</f>
        <v>0</v>
      </c>
      <c r="M1073" s="255">
        <f ca="1">+IFERROR(INDEX('Hoja de Trabajo para listado'!$A$155:$Z$1048576,MATCH($A1073,'Hoja de Trabajo para listado'!$A$155:$A$1048576,0),MATCH((CUADRO!M$5&amp;$E1073),'Hoja de Trabajo para listado'!$A$151:$Z$151,0)),0)+IFERROR(INDEX('Hoja de Trabajo para listado'!$AB$155:$BA$1048576,MATCH($A1073,'Hoja de Trabajo para listado'!$AB$155:$AB$1048576,0),MATCH((CUADRO!M$5&amp;$E1073),'Hoja de Trabajo para listado'!$AB$151:$BA$151,0)),0)+IFERROR(INDEX('Hoja de Trabajo para listado'!$BC$155:$CB$1048576,MATCH($A1073,'Hoja de Trabajo para listado'!$BC$155:$BC$1048576,0),MATCH((CUADRO!M$5&amp;$E1073),'Hoja de Trabajo para listado'!$BC$151:$CB$151,0)),0)+IFERROR(INDEX('Hoja de Trabajo para listado'!$DE$153:$DG$274,MATCH($A1073,'Hoja de Trabajo para listado'!$DE$153:$DE$1048576,0),MATCH((CUADRO!M$5&amp;$E1073),'Hoja de Trabajo para listado'!$DE$151:$DG$151,0)),0)+IFERROR(INDEX('Hoja de Trabajo para listado'!$CD$155:$DC$1048576,MATCH($A1073,'Hoja de Trabajo para listado'!$CD$155:$CD$1048576,0),MATCH((CUADRO!M$5&amp;$E1073),'Hoja de Trabajo para listado'!$CD$151:$DC$151,0)),0)</f>
        <v>0</v>
      </c>
      <c r="N1073" s="255">
        <f ca="1">+IFERROR(INDEX('Hoja de Trabajo para listado'!$A$155:$Z$1048576,MATCH($A1073,'Hoja de Trabajo para listado'!$A$155:$A$1048576,0),MATCH((CUADRO!N$5&amp;$E1073),'Hoja de Trabajo para listado'!$A$151:$Z$151,0)),0)+IFERROR(INDEX('Hoja de Trabajo para listado'!$AB$155:$BA$1048576,MATCH($A1073,'Hoja de Trabajo para listado'!$AB$155:$AB$1048576,0),MATCH((CUADRO!N$5&amp;$E1073),'Hoja de Trabajo para listado'!$AB$151:$BA$151,0)),0)+IFERROR(INDEX('Hoja de Trabajo para listado'!$BC$155:$CB$1048576,MATCH($A1073,'Hoja de Trabajo para listado'!$BC$155:$BC$1048576,0),MATCH((CUADRO!N$5&amp;$E1073),'Hoja de Trabajo para listado'!$BC$151:$CB$151,0)),0)+IFERROR(INDEX('Hoja de Trabajo para listado'!$DE$153:$DG$274,MATCH($A1073,'Hoja de Trabajo para listado'!$DE$153:$DE$1048576,0),MATCH((CUADRO!N$5&amp;$E1073),'Hoja de Trabajo para listado'!$DE$151:$DG$151,0)),0)+IFERROR(INDEX('Hoja de Trabajo para listado'!$CD$155:$DC$1048576,MATCH($A1073,'Hoja de Trabajo para listado'!$CD$155:$CD$1048576,0),MATCH((CUADRO!N$5&amp;$E1073),'Hoja de Trabajo para listado'!$CD$151:$DC$151,0)),0)</f>
        <v>0</v>
      </c>
      <c r="O1073" s="255">
        <f ca="1">+IFERROR(INDEX('Hoja de Trabajo para listado'!$A$155:$Z$1048576,MATCH($A1073,'Hoja de Trabajo para listado'!$A$155:$A$1048576,0),MATCH((CUADRO!O$5&amp;$E1073),'Hoja de Trabajo para listado'!$A$151:$Z$151,0)),0)+IFERROR(INDEX('Hoja de Trabajo para listado'!$AB$155:$BA$1048576,MATCH($A1073,'Hoja de Trabajo para listado'!$AB$155:$AB$1048576,0),MATCH((CUADRO!O$5&amp;$E1073),'Hoja de Trabajo para listado'!$AB$151:$BA$151,0)),0)+IFERROR(INDEX('Hoja de Trabajo para listado'!$BC$155:$CB$1048576,MATCH($A1073,'Hoja de Trabajo para listado'!$BC$155:$BC$1048576,0),MATCH((CUADRO!O$5&amp;$E1073),'Hoja de Trabajo para listado'!$BC$151:$CB$151,0)),0)+IFERROR(INDEX('Hoja de Trabajo para listado'!$DE$153:$DG$274,MATCH($A1073,'Hoja de Trabajo para listado'!$DE$153:$DE$1048576,0),MATCH((CUADRO!O$5&amp;$E1073),'Hoja de Trabajo para listado'!$DE$151:$DG$151,0)),0)+IFERROR(INDEX('Hoja de Trabajo para listado'!$CD$155:$DC$1048576,MATCH($A1073,'Hoja de Trabajo para listado'!$CD$155:$CD$1048576,0),MATCH((CUADRO!O$5&amp;$E1073),'Hoja de Trabajo para listado'!$CD$151:$DC$151,0)),0)</f>
        <v>0</v>
      </c>
      <c r="P1073" s="255">
        <f ca="1">+IFERROR(INDEX('Hoja de Trabajo para listado'!$A$155:$Z$1048576,MATCH($A1073,'Hoja de Trabajo para listado'!$A$155:$A$1048576,0),MATCH((CUADRO!P$5&amp;$E1073),'Hoja de Trabajo para listado'!$A$151:$Z$151,0)),0)+IFERROR(INDEX('Hoja de Trabajo para listado'!$AB$155:$BA$1048576,MATCH($A1073,'Hoja de Trabajo para listado'!$AB$155:$AB$1048576,0),MATCH((CUADRO!P$5&amp;$E1073),'Hoja de Trabajo para listado'!$AB$151:$BA$151,0)),0)+IFERROR(INDEX('Hoja de Trabajo para listado'!$BC$155:$CB$1048576,MATCH($A1073,'Hoja de Trabajo para listado'!$BC$155:$BC$1048576,0),MATCH((CUADRO!P$5&amp;$E1073),'Hoja de Trabajo para listado'!$BC$151:$CB$151,0)),0)+IFERROR(INDEX('Hoja de Trabajo para listado'!$DE$153:$DG$274,MATCH($A1073,'Hoja de Trabajo para listado'!$DE$153:$DE$1048576,0),MATCH((CUADRO!P$5&amp;$E1073),'Hoja de Trabajo para listado'!$DE$151:$DG$151,0)),0)+IFERROR(INDEX('Hoja de Trabajo para listado'!$CD$155:$DC$1048576,MATCH($A1073,'Hoja de Trabajo para listado'!$CD$155:$CD$1048576,0),MATCH((CUADRO!P$5&amp;$E1073),'Hoja de Trabajo para listado'!$CD$151:$DC$151,0)),0)</f>
        <v>0</v>
      </c>
      <c r="Q1073" s="255">
        <f ca="1">+IFERROR(INDEX('Hoja de Trabajo para listado'!$A$155:$Z$1048576,MATCH($A1073,'Hoja de Trabajo para listado'!$A$155:$A$1048576,0),MATCH((CUADRO!Q$5&amp;$E1073),'Hoja de Trabajo para listado'!$A$151:$Z$151,0)),0)+IFERROR(INDEX('Hoja de Trabajo para listado'!$AB$155:$BA$1048576,MATCH($A1073,'Hoja de Trabajo para listado'!$AB$155:$AB$1048576,0),MATCH((CUADRO!Q$5&amp;$E1073),'Hoja de Trabajo para listado'!$AB$151:$BA$151,0)),0)+IFERROR(INDEX('Hoja de Trabajo para listado'!$BC$155:$CB$1048576,MATCH($A1073,'Hoja de Trabajo para listado'!$BC$155:$BC$1048576,0),MATCH((CUADRO!Q$5&amp;$E1073),'Hoja de Trabajo para listado'!$BC$151:$CB$151,0)),0)+IFERROR(INDEX('Hoja de Trabajo para listado'!$DE$153:$DG$274,MATCH($A1073,'Hoja de Trabajo para listado'!$DE$153:$DE$1048576,0),MATCH((CUADRO!Q$5&amp;$E1073),'Hoja de Trabajo para listado'!$DE$151:$DG$151,0)),0)+IFERROR(INDEX('Hoja de Trabajo para listado'!$CD$155:$DC$1048576,MATCH($A1073,'Hoja de Trabajo para listado'!$CD$155:$CD$1048576,0),MATCH((CUADRO!Q$5&amp;$E1073),'Hoja de Trabajo para listado'!$CD$151:$DC$151,0)),0)</f>
        <v>0</v>
      </c>
      <c r="R1073" s="255">
        <f t="shared" ca="1" si="34"/>
        <v>0</v>
      </c>
      <c r="S1073" s="262">
        <f ca="1">+R1072+R1073</f>
        <v>0</v>
      </c>
      <c r="T1073" s="255">
        <f ca="1">+S1073</f>
        <v>0</v>
      </c>
      <c r="U1073" s="254">
        <f t="shared" si="35"/>
        <v>2</v>
      </c>
      <c r="V1073" s="362" t="str">
        <f>+VLOOKUP(A1073,bd_lista!$A$3:$E$590,5,FALSE)</f>
        <v>Gobiernos Autónomos Departamentales</v>
      </c>
      <c r="W1073" s="362"/>
      <c r="X1073" s="254">
        <f>+VLOOKUP(A1073,[2]Sheet1!$A$13:$D$744,4,FALSE)</f>
        <v>0</v>
      </c>
      <c r="Y1073" s="254" t="e">
        <f>+VLOOKUP(X1073,bd_lista!$A$3:$C$590,3,FALSE)</f>
        <v>#N/A</v>
      </c>
      <c r="Z1073" s="314"/>
      <c r="AA1073" s="315"/>
    </row>
    <row r="1074" spans="1:27" customFormat="1" ht="15" hidden="1" customHeight="1">
      <c r="A1074" s="32">
        <v>906</v>
      </c>
      <c r="B1074" s="306">
        <f>+A1074</f>
        <v>906</v>
      </c>
      <c r="C1074" s="259" t="str">
        <f>+VLOOKUP(A1074,bd_lista!$A$3:$C$590,3,FALSE)</f>
        <v>Gobierno Autónomo Departamental de Tarija</v>
      </c>
      <c r="D1074" s="361" t="str">
        <f>+C1074</f>
        <v>Gobierno Autónomo Departamental de Tarija</v>
      </c>
      <c r="E1074" s="254" t="s">
        <v>1313</v>
      </c>
      <c r="F1074" s="255">
        <f ca="1">+IFERROR(INDEX('Hoja de Trabajo para listado'!$A$155:$Z$1048576,MATCH($A1074,'Hoja de Trabajo para listado'!$A$155:$A$1048576,0),MATCH((CUADRO!F$5&amp;$E1074),'Hoja de Trabajo para listado'!$A$151:$Z$151,0)),0)+IFERROR(INDEX('Hoja de Trabajo para listado'!$AB$155:$BA$1048576,MATCH($A1074,'Hoja de Trabajo para listado'!$AB$155:$AB$1048576,0),MATCH((CUADRO!F$5&amp;$E1074),'Hoja de Trabajo para listado'!$AB$151:$BA$151,0)),0)+IFERROR(INDEX('Hoja de Trabajo para listado'!$BC$155:$CB$1048576,MATCH($A1074,'Hoja de Trabajo para listado'!$BC$155:$BC$1048576,0),MATCH((CUADRO!F$5&amp;$E1074),'Hoja de Trabajo para listado'!$BC$151:$CB$151,0)),0)+IFERROR(INDEX('Hoja de Trabajo para listado'!$DE$153:$DG$274,MATCH($A1074,'Hoja de Trabajo para listado'!$DE$153:$DE$1048576,0),MATCH((CUADRO!F$5&amp;$E1074),'Hoja de Trabajo para listado'!$DE$151:$DG$151,0)),0)+IFERROR(INDEX('Hoja de Trabajo para listado'!$CD$155:$DC$1048576,MATCH($A1074,'Hoja de Trabajo para listado'!$CD$155:$CD$1048576,0),MATCH((CUADRO!F$5&amp;$E1074),'Hoja de Trabajo para listado'!$CD$151:$DC$151,0)),0)</f>
        <v>0</v>
      </c>
      <c r="G1074" s="255">
        <f ca="1">+IFERROR(INDEX('Hoja de Trabajo para listado'!$A$155:$Z$1048576,MATCH($A1074,'Hoja de Trabajo para listado'!$A$155:$A$1048576,0),MATCH((CUADRO!G$5&amp;$E1074),'Hoja de Trabajo para listado'!$A$151:$Z$151,0)),0)+IFERROR(INDEX('Hoja de Trabajo para listado'!$AB$155:$BA$1048576,MATCH($A1074,'Hoja de Trabajo para listado'!$AB$155:$AB$1048576,0),MATCH((CUADRO!G$5&amp;$E1074),'Hoja de Trabajo para listado'!$AB$151:$BA$151,0)),0)+IFERROR(INDEX('Hoja de Trabajo para listado'!$BC$155:$CB$1048576,MATCH($A1074,'Hoja de Trabajo para listado'!$BC$155:$BC$1048576,0),MATCH((CUADRO!G$5&amp;$E1074),'Hoja de Trabajo para listado'!$BC$151:$CB$151,0)),0)+IFERROR(INDEX('Hoja de Trabajo para listado'!$DE$153:$DG$274,MATCH($A1074,'Hoja de Trabajo para listado'!$DE$153:$DE$1048576,0),MATCH((CUADRO!G$5&amp;$E1074),'Hoja de Trabajo para listado'!$DE$151:$DG$151,0)),0)+IFERROR(INDEX('Hoja de Trabajo para listado'!$CD$155:$DC$1048576,MATCH($A1074,'Hoja de Trabajo para listado'!$CD$155:$CD$1048576,0),MATCH((CUADRO!G$5&amp;$E1074),'Hoja de Trabajo para listado'!$CD$151:$DC$151,0)),0)</f>
        <v>0</v>
      </c>
      <c r="H1074" s="255">
        <f ca="1">+IFERROR(INDEX('Hoja de Trabajo para listado'!$A$155:$Z$1048576,MATCH($A1074,'Hoja de Trabajo para listado'!$A$155:$A$1048576,0),MATCH((CUADRO!H$5&amp;$E1074),'Hoja de Trabajo para listado'!$A$151:$Z$151,0)),0)+IFERROR(INDEX('Hoja de Trabajo para listado'!$AB$155:$BA$1048576,MATCH($A1074,'Hoja de Trabajo para listado'!$AB$155:$AB$1048576,0),MATCH((CUADRO!H$5&amp;$E1074),'Hoja de Trabajo para listado'!$AB$151:$BA$151,0)),0)+IFERROR(INDEX('Hoja de Trabajo para listado'!$BC$155:$CB$1048576,MATCH($A1074,'Hoja de Trabajo para listado'!$BC$155:$BC$1048576,0),MATCH((CUADRO!H$5&amp;$E1074),'Hoja de Trabajo para listado'!$BC$151:$CB$151,0)),0)+IFERROR(INDEX('Hoja de Trabajo para listado'!$DE$153:$DG$274,MATCH($A1074,'Hoja de Trabajo para listado'!$DE$153:$DE$1048576,0),MATCH((CUADRO!H$5&amp;$E1074),'Hoja de Trabajo para listado'!$DE$151:$DG$151,0)),0)+IFERROR(INDEX('Hoja de Trabajo para listado'!$CD$155:$DC$1048576,MATCH($A1074,'Hoja de Trabajo para listado'!$CD$155:$CD$1048576,0),MATCH((CUADRO!H$5&amp;$E1074),'Hoja de Trabajo para listado'!$CD$151:$DC$151,0)),0)</f>
        <v>0</v>
      </c>
      <c r="I1074" s="255">
        <f ca="1">+IFERROR(INDEX('Hoja de Trabajo para listado'!$A$155:$Z$1048576,MATCH($A1074,'Hoja de Trabajo para listado'!$A$155:$A$1048576,0),MATCH((CUADRO!I$5&amp;$E1074),'Hoja de Trabajo para listado'!$A$151:$Z$151,0)),0)+IFERROR(INDEX('Hoja de Trabajo para listado'!$AB$155:$BA$1048576,MATCH($A1074,'Hoja de Trabajo para listado'!$AB$155:$AB$1048576,0),MATCH((CUADRO!I$5&amp;$E1074),'Hoja de Trabajo para listado'!$AB$151:$BA$151,0)),0)+IFERROR(INDEX('Hoja de Trabajo para listado'!$BC$155:$CB$1048576,MATCH($A1074,'Hoja de Trabajo para listado'!$BC$155:$BC$1048576,0),MATCH((CUADRO!I$5&amp;$E1074),'Hoja de Trabajo para listado'!$BC$151:$CB$151,0)),0)+IFERROR(INDEX('Hoja de Trabajo para listado'!$DE$153:$DG$274,MATCH($A1074,'Hoja de Trabajo para listado'!$DE$153:$DE$1048576,0),MATCH((CUADRO!I$5&amp;$E1074),'Hoja de Trabajo para listado'!$DE$151:$DG$151,0)),0)+IFERROR(INDEX('Hoja de Trabajo para listado'!$CD$155:$DC$1048576,MATCH($A1074,'Hoja de Trabajo para listado'!$CD$155:$CD$1048576,0),MATCH((CUADRO!I$5&amp;$E1074),'Hoja de Trabajo para listado'!$CD$151:$DC$151,0)),0)</f>
        <v>0</v>
      </c>
      <c r="J1074" s="255">
        <f ca="1">+IFERROR(INDEX('Hoja de Trabajo para listado'!$A$155:$Z$1048576,MATCH($A1074,'Hoja de Trabajo para listado'!$A$155:$A$1048576,0),MATCH((CUADRO!J$5&amp;$E1074),'Hoja de Trabajo para listado'!$A$151:$Z$151,0)),0)+IFERROR(INDEX('Hoja de Trabajo para listado'!$AB$155:$BA$1048576,MATCH($A1074,'Hoja de Trabajo para listado'!$AB$155:$AB$1048576,0),MATCH((CUADRO!J$5&amp;$E1074),'Hoja de Trabajo para listado'!$AB$151:$BA$151,0)),0)+IFERROR(INDEX('Hoja de Trabajo para listado'!$BC$155:$CB$1048576,MATCH($A1074,'Hoja de Trabajo para listado'!$BC$155:$BC$1048576,0),MATCH((CUADRO!J$5&amp;$E1074),'Hoja de Trabajo para listado'!$BC$151:$CB$151,0)),0)+IFERROR(INDEX('Hoja de Trabajo para listado'!$DE$153:$DG$274,MATCH($A1074,'Hoja de Trabajo para listado'!$DE$153:$DE$1048576,0),MATCH((CUADRO!J$5&amp;$E1074),'Hoja de Trabajo para listado'!$DE$151:$DG$151,0)),0)+IFERROR(INDEX('Hoja de Trabajo para listado'!$CD$155:$DC$1048576,MATCH($A1074,'Hoja de Trabajo para listado'!$CD$155:$CD$1048576,0),MATCH((CUADRO!J$5&amp;$E1074),'Hoja de Trabajo para listado'!$CD$151:$DC$151,0)),0)</f>
        <v>0</v>
      </c>
      <c r="K1074" s="255">
        <f ca="1">+IFERROR(INDEX('Hoja de Trabajo para listado'!$A$155:$Z$1048576,MATCH($A1074,'Hoja de Trabajo para listado'!$A$155:$A$1048576,0),MATCH((CUADRO!K$5&amp;$E1074),'Hoja de Trabajo para listado'!$A$151:$Z$151,0)),0)+IFERROR(INDEX('Hoja de Trabajo para listado'!$AB$155:$BA$1048576,MATCH($A1074,'Hoja de Trabajo para listado'!$AB$155:$AB$1048576,0),MATCH((CUADRO!K$5&amp;$E1074),'Hoja de Trabajo para listado'!$AB$151:$BA$151,0)),0)+IFERROR(INDEX('Hoja de Trabajo para listado'!$BC$155:$CB$1048576,MATCH($A1074,'Hoja de Trabajo para listado'!$BC$155:$BC$1048576,0),MATCH((CUADRO!K$5&amp;$E1074),'Hoja de Trabajo para listado'!$BC$151:$CB$151,0)),0)+IFERROR(INDEX('Hoja de Trabajo para listado'!$DE$153:$DG$274,MATCH($A1074,'Hoja de Trabajo para listado'!$DE$153:$DE$1048576,0),MATCH((CUADRO!K$5&amp;$E1074),'Hoja de Trabajo para listado'!$DE$151:$DG$151,0)),0)+IFERROR(INDEX('Hoja de Trabajo para listado'!$CD$155:$DC$1048576,MATCH($A1074,'Hoja de Trabajo para listado'!$CD$155:$CD$1048576,0),MATCH((CUADRO!K$5&amp;$E1074),'Hoja de Trabajo para listado'!$CD$151:$DC$151,0)),0)</f>
        <v>0</v>
      </c>
      <c r="L1074" s="255">
        <f ca="1">+IFERROR(INDEX('Hoja de Trabajo para listado'!$A$155:$Z$1048576,MATCH($A1074,'Hoja de Trabajo para listado'!$A$155:$A$1048576,0),MATCH((CUADRO!L$5&amp;$E1074),'Hoja de Trabajo para listado'!$A$151:$Z$151,0)),0)+IFERROR(INDEX('Hoja de Trabajo para listado'!$AB$155:$BA$1048576,MATCH($A1074,'Hoja de Trabajo para listado'!$AB$155:$AB$1048576,0),MATCH((CUADRO!L$5&amp;$E1074),'Hoja de Trabajo para listado'!$AB$151:$BA$151,0)),0)+IFERROR(INDEX('Hoja de Trabajo para listado'!$BC$155:$CB$1048576,MATCH($A1074,'Hoja de Trabajo para listado'!$BC$155:$BC$1048576,0),MATCH((CUADRO!L$5&amp;$E1074),'Hoja de Trabajo para listado'!$BC$151:$CB$151,0)),0)+IFERROR(INDEX('Hoja de Trabajo para listado'!$DE$153:$DG$274,MATCH($A1074,'Hoja de Trabajo para listado'!$DE$153:$DE$1048576,0),MATCH((CUADRO!L$5&amp;$E1074),'Hoja de Trabajo para listado'!$DE$151:$DG$151,0)),0)+IFERROR(INDEX('Hoja de Trabajo para listado'!$CD$155:$DC$1048576,MATCH($A1074,'Hoja de Trabajo para listado'!$CD$155:$CD$1048576,0),MATCH((CUADRO!L$5&amp;$E1074),'Hoja de Trabajo para listado'!$CD$151:$DC$151,0)),0)</f>
        <v>0</v>
      </c>
      <c r="M1074" s="255">
        <f ca="1">+IFERROR(INDEX('Hoja de Trabajo para listado'!$A$155:$Z$1048576,MATCH($A1074,'Hoja de Trabajo para listado'!$A$155:$A$1048576,0),MATCH((CUADRO!M$5&amp;$E1074),'Hoja de Trabajo para listado'!$A$151:$Z$151,0)),0)+IFERROR(INDEX('Hoja de Trabajo para listado'!$AB$155:$BA$1048576,MATCH($A1074,'Hoja de Trabajo para listado'!$AB$155:$AB$1048576,0),MATCH((CUADRO!M$5&amp;$E1074),'Hoja de Trabajo para listado'!$AB$151:$BA$151,0)),0)+IFERROR(INDEX('Hoja de Trabajo para listado'!$BC$155:$CB$1048576,MATCH($A1074,'Hoja de Trabajo para listado'!$BC$155:$BC$1048576,0),MATCH((CUADRO!M$5&amp;$E1074),'Hoja de Trabajo para listado'!$BC$151:$CB$151,0)),0)+IFERROR(INDEX('Hoja de Trabajo para listado'!$DE$153:$DG$274,MATCH($A1074,'Hoja de Trabajo para listado'!$DE$153:$DE$1048576,0),MATCH((CUADRO!M$5&amp;$E1074),'Hoja de Trabajo para listado'!$DE$151:$DG$151,0)),0)+IFERROR(INDEX('Hoja de Trabajo para listado'!$CD$155:$DC$1048576,MATCH($A1074,'Hoja de Trabajo para listado'!$CD$155:$CD$1048576,0),MATCH((CUADRO!M$5&amp;$E1074),'Hoja de Trabajo para listado'!$CD$151:$DC$151,0)),0)</f>
        <v>0</v>
      </c>
      <c r="N1074" s="255">
        <f ca="1">+IFERROR(INDEX('Hoja de Trabajo para listado'!$A$155:$Z$1048576,MATCH($A1074,'Hoja de Trabajo para listado'!$A$155:$A$1048576,0),MATCH((CUADRO!N$5&amp;$E1074),'Hoja de Trabajo para listado'!$A$151:$Z$151,0)),0)+IFERROR(INDEX('Hoja de Trabajo para listado'!$AB$155:$BA$1048576,MATCH($A1074,'Hoja de Trabajo para listado'!$AB$155:$AB$1048576,0),MATCH((CUADRO!N$5&amp;$E1074),'Hoja de Trabajo para listado'!$AB$151:$BA$151,0)),0)+IFERROR(INDEX('Hoja de Trabajo para listado'!$BC$155:$CB$1048576,MATCH($A1074,'Hoja de Trabajo para listado'!$BC$155:$BC$1048576,0),MATCH((CUADRO!N$5&amp;$E1074),'Hoja de Trabajo para listado'!$BC$151:$CB$151,0)),0)+IFERROR(INDEX('Hoja de Trabajo para listado'!$DE$153:$DG$274,MATCH($A1074,'Hoja de Trabajo para listado'!$DE$153:$DE$1048576,0),MATCH((CUADRO!N$5&amp;$E1074),'Hoja de Trabajo para listado'!$DE$151:$DG$151,0)),0)+IFERROR(INDEX('Hoja de Trabajo para listado'!$CD$155:$DC$1048576,MATCH($A1074,'Hoja de Trabajo para listado'!$CD$155:$CD$1048576,0),MATCH((CUADRO!N$5&amp;$E1074),'Hoja de Trabajo para listado'!$CD$151:$DC$151,0)),0)</f>
        <v>0</v>
      </c>
      <c r="O1074" s="255">
        <f ca="1">+IFERROR(INDEX('Hoja de Trabajo para listado'!$A$155:$Z$1048576,MATCH($A1074,'Hoja de Trabajo para listado'!$A$155:$A$1048576,0),MATCH((CUADRO!O$5&amp;$E1074),'Hoja de Trabajo para listado'!$A$151:$Z$151,0)),0)+IFERROR(INDEX('Hoja de Trabajo para listado'!$AB$155:$BA$1048576,MATCH($A1074,'Hoja de Trabajo para listado'!$AB$155:$AB$1048576,0),MATCH((CUADRO!O$5&amp;$E1074),'Hoja de Trabajo para listado'!$AB$151:$BA$151,0)),0)+IFERROR(INDEX('Hoja de Trabajo para listado'!$BC$155:$CB$1048576,MATCH($A1074,'Hoja de Trabajo para listado'!$BC$155:$BC$1048576,0),MATCH((CUADRO!O$5&amp;$E1074),'Hoja de Trabajo para listado'!$BC$151:$CB$151,0)),0)+IFERROR(INDEX('Hoja de Trabajo para listado'!$DE$153:$DG$274,MATCH($A1074,'Hoja de Trabajo para listado'!$DE$153:$DE$1048576,0),MATCH((CUADRO!O$5&amp;$E1074),'Hoja de Trabajo para listado'!$DE$151:$DG$151,0)),0)+IFERROR(INDEX('Hoja de Trabajo para listado'!$CD$155:$DC$1048576,MATCH($A1074,'Hoja de Trabajo para listado'!$CD$155:$CD$1048576,0),MATCH((CUADRO!O$5&amp;$E1074),'Hoja de Trabajo para listado'!$CD$151:$DC$151,0)),0)</f>
        <v>0</v>
      </c>
      <c r="P1074" s="255">
        <f ca="1">+IFERROR(INDEX('Hoja de Trabajo para listado'!$A$155:$Z$1048576,MATCH($A1074,'Hoja de Trabajo para listado'!$A$155:$A$1048576,0),MATCH((CUADRO!P$5&amp;$E1074),'Hoja de Trabajo para listado'!$A$151:$Z$151,0)),0)+IFERROR(INDEX('Hoja de Trabajo para listado'!$AB$155:$BA$1048576,MATCH($A1074,'Hoja de Trabajo para listado'!$AB$155:$AB$1048576,0),MATCH((CUADRO!P$5&amp;$E1074),'Hoja de Trabajo para listado'!$AB$151:$BA$151,0)),0)+IFERROR(INDEX('Hoja de Trabajo para listado'!$BC$155:$CB$1048576,MATCH($A1074,'Hoja de Trabajo para listado'!$BC$155:$BC$1048576,0),MATCH((CUADRO!P$5&amp;$E1074),'Hoja de Trabajo para listado'!$BC$151:$CB$151,0)),0)+IFERROR(INDEX('Hoja de Trabajo para listado'!$DE$153:$DG$274,MATCH($A1074,'Hoja de Trabajo para listado'!$DE$153:$DE$1048576,0),MATCH((CUADRO!P$5&amp;$E1074),'Hoja de Trabajo para listado'!$DE$151:$DG$151,0)),0)+IFERROR(INDEX('Hoja de Trabajo para listado'!$CD$155:$DC$1048576,MATCH($A1074,'Hoja de Trabajo para listado'!$CD$155:$CD$1048576,0),MATCH((CUADRO!P$5&amp;$E1074),'Hoja de Trabajo para listado'!$CD$151:$DC$151,0)),0)</f>
        <v>0</v>
      </c>
      <c r="Q1074" s="255">
        <f ca="1">+IFERROR(INDEX('Hoja de Trabajo para listado'!$A$155:$Z$1048576,MATCH($A1074,'Hoja de Trabajo para listado'!$A$155:$A$1048576,0),MATCH((CUADRO!Q$5&amp;$E1074),'Hoja de Trabajo para listado'!$A$151:$Z$151,0)),0)+IFERROR(INDEX('Hoja de Trabajo para listado'!$AB$155:$BA$1048576,MATCH($A1074,'Hoja de Trabajo para listado'!$AB$155:$AB$1048576,0),MATCH((CUADRO!Q$5&amp;$E1074),'Hoja de Trabajo para listado'!$AB$151:$BA$151,0)),0)+IFERROR(INDEX('Hoja de Trabajo para listado'!$BC$155:$CB$1048576,MATCH($A1074,'Hoja de Trabajo para listado'!$BC$155:$BC$1048576,0),MATCH((CUADRO!Q$5&amp;$E1074),'Hoja de Trabajo para listado'!$BC$151:$CB$151,0)),0)+IFERROR(INDEX('Hoja de Trabajo para listado'!$DE$153:$DG$274,MATCH($A1074,'Hoja de Trabajo para listado'!$DE$153:$DE$1048576,0),MATCH((CUADRO!Q$5&amp;$E1074),'Hoja de Trabajo para listado'!$DE$151:$DG$151,0)),0)+IFERROR(INDEX('Hoja de Trabajo para listado'!$CD$155:$DC$1048576,MATCH($A1074,'Hoja de Trabajo para listado'!$CD$155:$CD$1048576,0),MATCH((CUADRO!Q$5&amp;$E1074),'Hoja de Trabajo para listado'!$CD$151:$DC$151,0)),0)</f>
        <v>0</v>
      </c>
      <c r="R1074" s="255">
        <f t="shared" ca="1" si="34"/>
        <v>0</v>
      </c>
      <c r="S1074" s="262"/>
      <c r="T1074" s="255">
        <f ca="1">+T1075</f>
        <v>0</v>
      </c>
      <c r="U1074" s="254">
        <f t="shared" si="35"/>
        <v>1</v>
      </c>
      <c r="V1074" s="362" t="str">
        <f>+VLOOKUP(A1074,bd_lista!$A$3:$E$590,5,FALSE)</f>
        <v>Gobiernos Autónomos Departamentales</v>
      </c>
      <c r="W1074" s="361" t="str">
        <f>+V1074</f>
        <v>Gobiernos Autónomos Departamentales</v>
      </c>
      <c r="X1074" s="254">
        <f>+VLOOKUP(A1074,[2]Sheet1!$A$13:$D$744,4,FALSE)</f>
        <v>0</v>
      </c>
      <c r="Y1074" s="254" t="e">
        <f>+VLOOKUP(X1074,bd_lista!$A$3:$C$590,3,FALSE)</f>
        <v>#N/A</v>
      </c>
      <c r="Z1074" s="316">
        <f>+X1074</f>
        <v>0</v>
      </c>
      <c r="AA1074" s="317" t="e">
        <f>+Y1074</f>
        <v>#N/A</v>
      </c>
    </row>
    <row r="1075" spans="1:27" customFormat="1" ht="15" hidden="1" customHeight="1">
      <c r="A1075" s="32">
        <v>906</v>
      </c>
      <c r="B1075" s="307"/>
      <c r="C1075" s="259" t="str">
        <f>+VLOOKUP(A1075,bd_lista!$A$3:$C$590,3,FALSE)</f>
        <v>Gobierno Autónomo Departamental de Tarija</v>
      </c>
      <c r="D1075" s="362"/>
      <c r="E1075" s="256" t="s">
        <v>1314</v>
      </c>
      <c r="F1075" s="255">
        <f ca="1">+IFERROR(INDEX('Hoja de Trabajo para listado'!$A$155:$Z$1048576,MATCH($A1075,'Hoja de Trabajo para listado'!$A$155:$A$1048576,0),MATCH((CUADRO!F$5&amp;$E1075),'Hoja de Trabajo para listado'!$A$151:$Z$151,0)),0)+IFERROR(INDEX('Hoja de Trabajo para listado'!$AB$155:$BA$1048576,MATCH($A1075,'Hoja de Trabajo para listado'!$AB$155:$AB$1048576,0),MATCH((CUADRO!F$5&amp;$E1075),'Hoja de Trabajo para listado'!$AB$151:$BA$151,0)),0)+IFERROR(INDEX('Hoja de Trabajo para listado'!$BC$155:$CB$1048576,MATCH($A1075,'Hoja de Trabajo para listado'!$BC$155:$BC$1048576,0),MATCH((CUADRO!F$5&amp;$E1075),'Hoja de Trabajo para listado'!$BC$151:$CB$151,0)),0)+IFERROR(INDEX('Hoja de Trabajo para listado'!$DE$153:$DG$274,MATCH($A1075,'Hoja de Trabajo para listado'!$DE$153:$DE$1048576,0),MATCH((CUADRO!F$5&amp;$E1075),'Hoja de Trabajo para listado'!$DE$151:$DG$151,0)),0)+IFERROR(INDEX('Hoja de Trabajo para listado'!$CD$155:$DC$1048576,MATCH($A1075,'Hoja de Trabajo para listado'!$CD$155:$CD$1048576,0),MATCH((CUADRO!F$5&amp;$E1075),'Hoja de Trabajo para listado'!$CD$151:$DC$151,0)),0)</f>
        <v>0</v>
      </c>
      <c r="G1075" s="255">
        <f ca="1">+IFERROR(INDEX('Hoja de Trabajo para listado'!$A$155:$Z$1048576,MATCH($A1075,'Hoja de Trabajo para listado'!$A$155:$A$1048576,0),MATCH((CUADRO!G$5&amp;$E1075),'Hoja de Trabajo para listado'!$A$151:$Z$151,0)),0)+IFERROR(INDEX('Hoja de Trabajo para listado'!$AB$155:$BA$1048576,MATCH($A1075,'Hoja de Trabajo para listado'!$AB$155:$AB$1048576,0),MATCH((CUADRO!G$5&amp;$E1075),'Hoja de Trabajo para listado'!$AB$151:$BA$151,0)),0)+IFERROR(INDEX('Hoja de Trabajo para listado'!$BC$155:$CB$1048576,MATCH($A1075,'Hoja de Trabajo para listado'!$BC$155:$BC$1048576,0),MATCH((CUADRO!G$5&amp;$E1075),'Hoja de Trabajo para listado'!$BC$151:$CB$151,0)),0)+IFERROR(INDEX('Hoja de Trabajo para listado'!$DE$153:$DG$274,MATCH($A1075,'Hoja de Trabajo para listado'!$DE$153:$DE$1048576,0),MATCH((CUADRO!G$5&amp;$E1075),'Hoja de Trabajo para listado'!$DE$151:$DG$151,0)),0)+IFERROR(INDEX('Hoja de Trabajo para listado'!$CD$155:$DC$1048576,MATCH($A1075,'Hoja de Trabajo para listado'!$CD$155:$CD$1048576,0),MATCH((CUADRO!G$5&amp;$E1075),'Hoja de Trabajo para listado'!$CD$151:$DC$151,0)),0)</f>
        <v>0</v>
      </c>
      <c r="H1075" s="255">
        <f ca="1">+IFERROR(INDEX('Hoja de Trabajo para listado'!$A$155:$Z$1048576,MATCH($A1075,'Hoja de Trabajo para listado'!$A$155:$A$1048576,0),MATCH((CUADRO!H$5&amp;$E1075),'Hoja de Trabajo para listado'!$A$151:$Z$151,0)),0)+IFERROR(INDEX('Hoja de Trabajo para listado'!$AB$155:$BA$1048576,MATCH($A1075,'Hoja de Trabajo para listado'!$AB$155:$AB$1048576,0),MATCH((CUADRO!H$5&amp;$E1075),'Hoja de Trabajo para listado'!$AB$151:$BA$151,0)),0)+IFERROR(INDEX('Hoja de Trabajo para listado'!$BC$155:$CB$1048576,MATCH($A1075,'Hoja de Trabajo para listado'!$BC$155:$BC$1048576,0),MATCH((CUADRO!H$5&amp;$E1075),'Hoja de Trabajo para listado'!$BC$151:$CB$151,0)),0)+IFERROR(INDEX('Hoja de Trabajo para listado'!$DE$153:$DG$274,MATCH($A1075,'Hoja de Trabajo para listado'!$DE$153:$DE$1048576,0),MATCH((CUADRO!H$5&amp;$E1075),'Hoja de Trabajo para listado'!$DE$151:$DG$151,0)),0)+IFERROR(INDEX('Hoja de Trabajo para listado'!$CD$155:$DC$1048576,MATCH($A1075,'Hoja de Trabajo para listado'!$CD$155:$CD$1048576,0),MATCH((CUADRO!H$5&amp;$E1075),'Hoja de Trabajo para listado'!$CD$151:$DC$151,0)),0)</f>
        <v>0</v>
      </c>
      <c r="I1075" s="255">
        <f ca="1">+IFERROR(INDEX('Hoja de Trabajo para listado'!$A$155:$Z$1048576,MATCH($A1075,'Hoja de Trabajo para listado'!$A$155:$A$1048576,0),MATCH((CUADRO!I$5&amp;$E1075),'Hoja de Trabajo para listado'!$A$151:$Z$151,0)),0)+IFERROR(INDEX('Hoja de Trabajo para listado'!$AB$155:$BA$1048576,MATCH($A1075,'Hoja de Trabajo para listado'!$AB$155:$AB$1048576,0),MATCH((CUADRO!I$5&amp;$E1075),'Hoja de Trabajo para listado'!$AB$151:$BA$151,0)),0)+IFERROR(INDEX('Hoja de Trabajo para listado'!$BC$155:$CB$1048576,MATCH($A1075,'Hoja de Trabajo para listado'!$BC$155:$BC$1048576,0),MATCH((CUADRO!I$5&amp;$E1075),'Hoja de Trabajo para listado'!$BC$151:$CB$151,0)),0)+IFERROR(INDEX('Hoja de Trabajo para listado'!$DE$153:$DG$274,MATCH($A1075,'Hoja de Trabajo para listado'!$DE$153:$DE$1048576,0),MATCH((CUADRO!I$5&amp;$E1075),'Hoja de Trabajo para listado'!$DE$151:$DG$151,0)),0)+IFERROR(INDEX('Hoja de Trabajo para listado'!$CD$155:$DC$1048576,MATCH($A1075,'Hoja de Trabajo para listado'!$CD$155:$CD$1048576,0),MATCH((CUADRO!I$5&amp;$E1075),'Hoja de Trabajo para listado'!$CD$151:$DC$151,0)),0)</f>
        <v>0</v>
      </c>
      <c r="J1075" s="255">
        <f ca="1">+IFERROR(INDEX('Hoja de Trabajo para listado'!$A$155:$Z$1048576,MATCH($A1075,'Hoja de Trabajo para listado'!$A$155:$A$1048576,0),MATCH((CUADRO!J$5&amp;$E1075),'Hoja de Trabajo para listado'!$A$151:$Z$151,0)),0)+IFERROR(INDEX('Hoja de Trabajo para listado'!$AB$155:$BA$1048576,MATCH($A1075,'Hoja de Trabajo para listado'!$AB$155:$AB$1048576,0),MATCH((CUADRO!J$5&amp;$E1075),'Hoja de Trabajo para listado'!$AB$151:$BA$151,0)),0)+IFERROR(INDEX('Hoja de Trabajo para listado'!$BC$155:$CB$1048576,MATCH($A1075,'Hoja de Trabajo para listado'!$BC$155:$BC$1048576,0),MATCH((CUADRO!J$5&amp;$E1075),'Hoja de Trabajo para listado'!$BC$151:$CB$151,0)),0)+IFERROR(INDEX('Hoja de Trabajo para listado'!$DE$153:$DG$274,MATCH($A1075,'Hoja de Trabajo para listado'!$DE$153:$DE$1048576,0),MATCH((CUADRO!J$5&amp;$E1075),'Hoja de Trabajo para listado'!$DE$151:$DG$151,0)),0)+IFERROR(INDEX('Hoja de Trabajo para listado'!$CD$155:$DC$1048576,MATCH($A1075,'Hoja de Trabajo para listado'!$CD$155:$CD$1048576,0),MATCH((CUADRO!J$5&amp;$E1075),'Hoja de Trabajo para listado'!$CD$151:$DC$151,0)),0)</f>
        <v>0</v>
      </c>
      <c r="K1075" s="255">
        <f ca="1">+IFERROR(INDEX('Hoja de Trabajo para listado'!$A$155:$Z$1048576,MATCH($A1075,'Hoja de Trabajo para listado'!$A$155:$A$1048576,0),MATCH((CUADRO!K$5&amp;$E1075),'Hoja de Trabajo para listado'!$A$151:$Z$151,0)),0)+IFERROR(INDEX('Hoja de Trabajo para listado'!$AB$155:$BA$1048576,MATCH($A1075,'Hoja de Trabajo para listado'!$AB$155:$AB$1048576,0),MATCH((CUADRO!K$5&amp;$E1075),'Hoja de Trabajo para listado'!$AB$151:$BA$151,0)),0)+IFERROR(INDEX('Hoja de Trabajo para listado'!$BC$155:$CB$1048576,MATCH($A1075,'Hoja de Trabajo para listado'!$BC$155:$BC$1048576,0),MATCH((CUADRO!K$5&amp;$E1075),'Hoja de Trabajo para listado'!$BC$151:$CB$151,0)),0)+IFERROR(INDEX('Hoja de Trabajo para listado'!$DE$153:$DG$274,MATCH($A1075,'Hoja de Trabajo para listado'!$DE$153:$DE$1048576,0),MATCH((CUADRO!K$5&amp;$E1075),'Hoja de Trabajo para listado'!$DE$151:$DG$151,0)),0)+IFERROR(INDEX('Hoja de Trabajo para listado'!$CD$155:$DC$1048576,MATCH($A1075,'Hoja de Trabajo para listado'!$CD$155:$CD$1048576,0),MATCH((CUADRO!K$5&amp;$E1075),'Hoja de Trabajo para listado'!$CD$151:$DC$151,0)),0)</f>
        <v>0</v>
      </c>
      <c r="L1075" s="255">
        <f ca="1">+IFERROR(INDEX('Hoja de Trabajo para listado'!$A$155:$Z$1048576,MATCH($A1075,'Hoja de Trabajo para listado'!$A$155:$A$1048576,0),MATCH((CUADRO!L$5&amp;$E1075),'Hoja de Trabajo para listado'!$A$151:$Z$151,0)),0)+IFERROR(INDEX('Hoja de Trabajo para listado'!$AB$155:$BA$1048576,MATCH($A1075,'Hoja de Trabajo para listado'!$AB$155:$AB$1048576,0),MATCH((CUADRO!L$5&amp;$E1075),'Hoja de Trabajo para listado'!$AB$151:$BA$151,0)),0)+IFERROR(INDEX('Hoja de Trabajo para listado'!$BC$155:$CB$1048576,MATCH($A1075,'Hoja de Trabajo para listado'!$BC$155:$BC$1048576,0),MATCH((CUADRO!L$5&amp;$E1075),'Hoja de Trabajo para listado'!$BC$151:$CB$151,0)),0)+IFERROR(INDEX('Hoja de Trabajo para listado'!$DE$153:$DG$274,MATCH($A1075,'Hoja de Trabajo para listado'!$DE$153:$DE$1048576,0),MATCH((CUADRO!L$5&amp;$E1075),'Hoja de Trabajo para listado'!$DE$151:$DG$151,0)),0)+IFERROR(INDEX('Hoja de Trabajo para listado'!$CD$155:$DC$1048576,MATCH($A1075,'Hoja de Trabajo para listado'!$CD$155:$CD$1048576,0),MATCH((CUADRO!L$5&amp;$E1075),'Hoja de Trabajo para listado'!$CD$151:$DC$151,0)),0)</f>
        <v>0</v>
      </c>
      <c r="M1075" s="255">
        <f ca="1">+IFERROR(INDEX('Hoja de Trabajo para listado'!$A$155:$Z$1048576,MATCH($A1075,'Hoja de Trabajo para listado'!$A$155:$A$1048576,0),MATCH((CUADRO!M$5&amp;$E1075),'Hoja de Trabajo para listado'!$A$151:$Z$151,0)),0)+IFERROR(INDEX('Hoja de Trabajo para listado'!$AB$155:$BA$1048576,MATCH($A1075,'Hoja de Trabajo para listado'!$AB$155:$AB$1048576,0),MATCH((CUADRO!M$5&amp;$E1075),'Hoja de Trabajo para listado'!$AB$151:$BA$151,0)),0)+IFERROR(INDEX('Hoja de Trabajo para listado'!$BC$155:$CB$1048576,MATCH($A1075,'Hoja de Trabajo para listado'!$BC$155:$BC$1048576,0),MATCH((CUADRO!M$5&amp;$E1075),'Hoja de Trabajo para listado'!$BC$151:$CB$151,0)),0)+IFERROR(INDEX('Hoja de Trabajo para listado'!$DE$153:$DG$274,MATCH($A1075,'Hoja de Trabajo para listado'!$DE$153:$DE$1048576,0),MATCH((CUADRO!M$5&amp;$E1075),'Hoja de Trabajo para listado'!$DE$151:$DG$151,0)),0)+IFERROR(INDEX('Hoja de Trabajo para listado'!$CD$155:$DC$1048576,MATCH($A1075,'Hoja de Trabajo para listado'!$CD$155:$CD$1048576,0),MATCH((CUADRO!M$5&amp;$E1075),'Hoja de Trabajo para listado'!$CD$151:$DC$151,0)),0)</f>
        <v>0</v>
      </c>
      <c r="N1075" s="255">
        <f ca="1">+IFERROR(INDEX('Hoja de Trabajo para listado'!$A$155:$Z$1048576,MATCH($A1075,'Hoja de Trabajo para listado'!$A$155:$A$1048576,0),MATCH((CUADRO!N$5&amp;$E1075),'Hoja de Trabajo para listado'!$A$151:$Z$151,0)),0)+IFERROR(INDEX('Hoja de Trabajo para listado'!$AB$155:$BA$1048576,MATCH($A1075,'Hoja de Trabajo para listado'!$AB$155:$AB$1048576,0),MATCH((CUADRO!N$5&amp;$E1075),'Hoja de Trabajo para listado'!$AB$151:$BA$151,0)),0)+IFERROR(INDEX('Hoja de Trabajo para listado'!$BC$155:$CB$1048576,MATCH($A1075,'Hoja de Trabajo para listado'!$BC$155:$BC$1048576,0),MATCH((CUADRO!N$5&amp;$E1075),'Hoja de Trabajo para listado'!$BC$151:$CB$151,0)),0)+IFERROR(INDEX('Hoja de Trabajo para listado'!$DE$153:$DG$274,MATCH($A1075,'Hoja de Trabajo para listado'!$DE$153:$DE$1048576,0),MATCH((CUADRO!N$5&amp;$E1075),'Hoja de Trabajo para listado'!$DE$151:$DG$151,0)),0)+IFERROR(INDEX('Hoja de Trabajo para listado'!$CD$155:$DC$1048576,MATCH($A1075,'Hoja de Trabajo para listado'!$CD$155:$CD$1048576,0),MATCH((CUADRO!N$5&amp;$E1075),'Hoja de Trabajo para listado'!$CD$151:$DC$151,0)),0)</f>
        <v>0</v>
      </c>
      <c r="O1075" s="255">
        <f ca="1">+IFERROR(INDEX('Hoja de Trabajo para listado'!$A$155:$Z$1048576,MATCH($A1075,'Hoja de Trabajo para listado'!$A$155:$A$1048576,0),MATCH((CUADRO!O$5&amp;$E1075),'Hoja de Trabajo para listado'!$A$151:$Z$151,0)),0)+IFERROR(INDEX('Hoja de Trabajo para listado'!$AB$155:$BA$1048576,MATCH($A1075,'Hoja de Trabajo para listado'!$AB$155:$AB$1048576,0),MATCH((CUADRO!O$5&amp;$E1075),'Hoja de Trabajo para listado'!$AB$151:$BA$151,0)),0)+IFERROR(INDEX('Hoja de Trabajo para listado'!$BC$155:$CB$1048576,MATCH($A1075,'Hoja de Trabajo para listado'!$BC$155:$BC$1048576,0),MATCH((CUADRO!O$5&amp;$E1075),'Hoja de Trabajo para listado'!$BC$151:$CB$151,0)),0)+IFERROR(INDEX('Hoja de Trabajo para listado'!$DE$153:$DG$274,MATCH($A1075,'Hoja de Trabajo para listado'!$DE$153:$DE$1048576,0),MATCH((CUADRO!O$5&amp;$E1075),'Hoja de Trabajo para listado'!$DE$151:$DG$151,0)),0)+IFERROR(INDEX('Hoja de Trabajo para listado'!$CD$155:$DC$1048576,MATCH($A1075,'Hoja de Trabajo para listado'!$CD$155:$CD$1048576,0),MATCH((CUADRO!O$5&amp;$E1075),'Hoja de Trabajo para listado'!$CD$151:$DC$151,0)),0)</f>
        <v>0</v>
      </c>
      <c r="P1075" s="255">
        <f ca="1">+IFERROR(INDEX('Hoja de Trabajo para listado'!$A$155:$Z$1048576,MATCH($A1075,'Hoja de Trabajo para listado'!$A$155:$A$1048576,0),MATCH((CUADRO!P$5&amp;$E1075),'Hoja de Trabajo para listado'!$A$151:$Z$151,0)),0)+IFERROR(INDEX('Hoja de Trabajo para listado'!$AB$155:$BA$1048576,MATCH($A1075,'Hoja de Trabajo para listado'!$AB$155:$AB$1048576,0),MATCH((CUADRO!P$5&amp;$E1075),'Hoja de Trabajo para listado'!$AB$151:$BA$151,0)),0)+IFERROR(INDEX('Hoja de Trabajo para listado'!$BC$155:$CB$1048576,MATCH($A1075,'Hoja de Trabajo para listado'!$BC$155:$BC$1048576,0),MATCH((CUADRO!P$5&amp;$E1075),'Hoja de Trabajo para listado'!$BC$151:$CB$151,0)),0)+IFERROR(INDEX('Hoja de Trabajo para listado'!$DE$153:$DG$274,MATCH($A1075,'Hoja de Trabajo para listado'!$DE$153:$DE$1048576,0),MATCH((CUADRO!P$5&amp;$E1075),'Hoja de Trabajo para listado'!$DE$151:$DG$151,0)),0)+IFERROR(INDEX('Hoja de Trabajo para listado'!$CD$155:$DC$1048576,MATCH($A1075,'Hoja de Trabajo para listado'!$CD$155:$CD$1048576,0),MATCH((CUADRO!P$5&amp;$E1075),'Hoja de Trabajo para listado'!$CD$151:$DC$151,0)),0)</f>
        <v>0</v>
      </c>
      <c r="Q1075" s="255">
        <f ca="1">+IFERROR(INDEX('Hoja de Trabajo para listado'!$A$155:$Z$1048576,MATCH($A1075,'Hoja de Trabajo para listado'!$A$155:$A$1048576,0),MATCH((CUADRO!Q$5&amp;$E1075),'Hoja de Trabajo para listado'!$A$151:$Z$151,0)),0)+IFERROR(INDEX('Hoja de Trabajo para listado'!$AB$155:$BA$1048576,MATCH($A1075,'Hoja de Trabajo para listado'!$AB$155:$AB$1048576,0),MATCH((CUADRO!Q$5&amp;$E1075),'Hoja de Trabajo para listado'!$AB$151:$BA$151,0)),0)+IFERROR(INDEX('Hoja de Trabajo para listado'!$BC$155:$CB$1048576,MATCH($A1075,'Hoja de Trabajo para listado'!$BC$155:$BC$1048576,0),MATCH((CUADRO!Q$5&amp;$E1075),'Hoja de Trabajo para listado'!$BC$151:$CB$151,0)),0)+IFERROR(INDEX('Hoja de Trabajo para listado'!$DE$153:$DG$274,MATCH($A1075,'Hoja de Trabajo para listado'!$DE$153:$DE$1048576,0),MATCH((CUADRO!Q$5&amp;$E1075),'Hoja de Trabajo para listado'!$DE$151:$DG$151,0)),0)+IFERROR(INDEX('Hoja de Trabajo para listado'!$CD$155:$DC$1048576,MATCH($A1075,'Hoja de Trabajo para listado'!$CD$155:$CD$1048576,0),MATCH((CUADRO!Q$5&amp;$E1075),'Hoja de Trabajo para listado'!$CD$151:$DC$151,0)),0)</f>
        <v>0</v>
      </c>
      <c r="R1075" s="255">
        <f t="shared" ca="1" si="34"/>
        <v>0</v>
      </c>
      <c r="S1075" s="262">
        <f ca="1">+R1074+R1075</f>
        <v>0</v>
      </c>
      <c r="T1075" s="255">
        <f ca="1">+S1075</f>
        <v>0</v>
      </c>
      <c r="U1075" s="254">
        <f t="shared" si="35"/>
        <v>2</v>
      </c>
      <c r="V1075" s="362" t="str">
        <f>+VLOOKUP(A1075,bd_lista!$A$3:$E$590,5,FALSE)</f>
        <v>Gobiernos Autónomos Departamentales</v>
      </c>
      <c r="W1075" s="362"/>
      <c r="X1075" s="254">
        <f>+VLOOKUP(A1075,[2]Sheet1!$A$13:$D$744,4,FALSE)</f>
        <v>0</v>
      </c>
      <c r="Y1075" s="254" t="e">
        <f>+VLOOKUP(X1075,bd_lista!$A$3:$C$590,3,FALSE)</f>
        <v>#N/A</v>
      </c>
      <c r="Z1075" s="314"/>
      <c r="AA1075" s="315"/>
    </row>
    <row r="1076" spans="1:27" customFormat="1" ht="15" hidden="1" customHeight="1">
      <c r="A1076" s="32">
        <v>299</v>
      </c>
      <c r="B1076" s="306">
        <f>+A1076</f>
        <v>299</v>
      </c>
      <c r="C1076" s="259" t="str">
        <f>+VLOOKUP(A1076,bd_lista!$A$3:$C$590,3,FALSE)</f>
        <v>Servicio Departamental de Riego - La Paz</v>
      </c>
      <c r="D1076" s="361" t="str">
        <f>+C1076</f>
        <v>Servicio Departamental de Riego - La Paz</v>
      </c>
      <c r="E1076" s="259" t="s">
        <v>1313</v>
      </c>
      <c r="F1076" s="255">
        <f ca="1">+IFERROR(INDEX('Hoja de Trabajo para listado'!$A$155:$Z$1048576,MATCH($A1076,'Hoja de Trabajo para listado'!$A$155:$A$1048576,0),MATCH((CUADRO!F$5&amp;$E1076),'Hoja de Trabajo para listado'!$A$151:$Z$151,0)),0)+IFERROR(INDEX('Hoja de Trabajo para listado'!$AB$155:$BA$1048576,MATCH($A1076,'Hoja de Trabajo para listado'!$AB$155:$AB$1048576,0),MATCH((CUADRO!F$5&amp;$E1076),'Hoja de Trabajo para listado'!$AB$151:$BA$151,0)),0)+IFERROR(INDEX('Hoja de Trabajo para listado'!$BC$155:$CB$1048576,MATCH($A1076,'Hoja de Trabajo para listado'!$BC$155:$BC$1048576,0),MATCH((CUADRO!F$5&amp;$E1076),'Hoja de Trabajo para listado'!$BC$151:$CB$151,0)),0)+IFERROR(INDEX('Hoja de Trabajo para listado'!$DE$153:$DG$274,MATCH($A1076,'Hoja de Trabajo para listado'!$DE$153:$DE$1048576,0),MATCH((CUADRO!F$5&amp;$E1076),'Hoja de Trabajo para listado'!$DE$151:$DG$151,0)),0)+IFERROR(INDEX('Hoja de Trabajo para listado'!$CD$155:$DC$1048576,MATCH($A1076,'Hoja de Trabajo para listado'!$CD$155:$CD$1048576,0),MATCH((CUADRO!F$5&amp;$E1076),'Hoja de Trabajo para listado'!$CD$151:$DC$151,0)),0)</f>
        <v>0</v>
      </c>
      <c r="G1076" s="255">
        <f ca="1">+IFERROR(INDEX('Hoja de Trabajo para listado'!$A$155:$Z$1048576,MATCH($A1076,'Hoja de Trabajo para listado'!$A$155:$A$1048576,0),MATCH((CUADRO!G$5&amp;$E1076),'Hoja de Trabajo para listado'!$A$151:$Z$151,0)),0)+IFERROR(INDEX('Hoja de Trabajo para listado'!$AB$155:$BA$1048576,MATCH($A1076,'Hoja de Trabajo para listado'!$AB$155:$AB$1048576,0),MATCH((CUADRO!G$5&amp;$E1076),'Hoja de Trabajo para listado'!$AB$151:$BA$151,0)),0)+IFERROR(INDEX('Hoja de Trabajo para listado'!$BC$155:$CB$1048576,MATCH($A1076,'Hoja de Trabajo para listado'!$BC$155:$BC$1048576,0),MATCH((CUADRO!G$5&amp;$E1076),'Hoja de Trabajo para listado'!$BC$151:$CB$151,0)),0)+IFERROR(INDEX('Hoja de Trabajo para listado'!$DE$153:$DG$274,MATCH($A1076,'Hoja de Trabajo para listado'!$DE$153:$DE$1048576,0),MATCH((CUADRO!G$5&amp;$E1076),'Hoja de Trabajo para listado'!$DE$151:$DG$151,0)),0)+IFERROR(INDEX('Hoja de Trabajo para listado'!$CD$155:$DC$1048576,MATCH($A1076,'Hoja de Trabajo para listado'!$CD$155:$CD$1048576,0),MATCH((CUADRO!G$5&amp;$E1076),'Hoja de Trabajo para listado'!$CD$151:$DC$151,0)),0)</f>
        <v>0</v>
      </c>
      <c r="H1076" s="255">
        <f ca="1">+IFERROR(INDEX('Hoja de Trabajo para listado'!$A$155:$Z$1048576,MATCH($A1076,'Hoja de Trabajo para listado'!$A$155:$A$1048576,0),MATCH((CUADRO!H$5&amp;$E1076),'Hoja de Trabajo para listado'!$A$151:$Z$151,0)),0)+IFERROR(INDEX('Hoja de Trabajo para listado'!$AB$155:$BA$1048576,MATCH($A1076,'Hoja de Trabajo para listado'!$AB$155:$AB$1048576,0),MATCH((CUADRO!H$5&amp;$E1076),'Hoja de Trabajo para listado'!$AB$151:$BA$151,0)),0)+IFERROR(INDEX('Hoja de Trabajo para listado'!$BC$155:$CB$1048576,MATCH($A1076,'Hoja de Trabajo para listado'!$BC$155:$BC$1048576,0),MATCH((CUADRO!H$5&amp;$E1076),'Hoja de Trabajo para listado'!$BC$151:$CB$151,0)),0)+IFERROR(INDEX('Hoja de Trabajo para listado'!$DE$153:$DG$274,MATCH($A1076,'Hoja de Trabajo para listado'!$DE$153:$DE$1048576,0),MATCH((CUADRO!H$5&amp;$E1076),'Hoja de Trabajo para listado'!$DE$151:$DG$151,0)),0)+IFERROR(INDEX('Hoja de Trabajo para listado'!$CD$155:$DC$1048576,MATCH($A1076,'Hoja de Trabajo para listado'!$CD$155:$CD$1048576,0),MATCH((CUADRO!H$5&amp;$E1076),'Hoja de Trabajo para listado'!$CD$151:$DC$151,0)),0)</f>
        <v>0</v>
      </c>
      <c r="I1076" s="255">
        <f ca="1">+IFERROR(INDEX('Hoja de Trabajo para listado'!$A$155:$Z$1048576,MATCH($A1076,'Hoja de Trabajo para listado'!$A$155:$A$1048576,0),MATCH((CUADRO!I$5&amp;$E1076),'Hoja de Trabajo para listado'!$A$151:$Z$151,0)),0)+IFERROR(INDEX('Hoja de Trabajo para listado'!$AB$155:$BA$1048576,MATCH($A1076,'Hoja de Trabajo para listado'!$AB$155:$AB$1048576,0),MATCH((CUADRO!I$5&amp;$E1076),'Hoja de Trabajo para listado'!$AB$151:$BA$151,0)),0)+IFERROR(INDEX('Hoja de Trabajo para listado'!$BC$155:$CB$1048576,MATCH($A1076,'Hoja de Trabajo para listado'!$BC$155:$BC$1048576,0),MATCH((CUADRO!I$5&amp;$E1076),'Hoja de Trabajo para listado'!$BC$151:$CB$151,0)),0)+IFERROR(INDEX('Hoja de Trabajo para listado'!$DE$153:$DG$274,MATCH($A1076,'Hoja de Trabajo para listado'!$DE$153:$DE$1048576,0),MATCH((CUADRO!I$5&amp;$E1076),'Hoja de Trabajo para listado'!$DE$151:$DG$151,0)),0)+IFERROR(INDEX('Hoja de Trabajo para listado'!$CD$155:$DC$1048576,MATCH($A1076,'Hoja de Trabajo para listado'!$CD$155:$CD$1048576,0),MATCH((CUADRO!I$5&amp;$E1076),'Hoja de Trabajo para listado'!$CD$151:$DC$151,0)),0)</f>
        <v>0</v>
      </c>
      <c r="J1076" s="255">
        <f ca="1">+IFERROR(INDEX('Hoja de Trabajo para listado'!$A$155:$Z$1048576,MATCH($A1076,'Hoja de Trabajo para listado'!$A$155:$A$1048576,0),MATCH((CUADRO!J$5&amp;$E1076),'Hoja de Trabajo para listado'!$A$151:$Z$151,0)),0)+IFERROR(INDEX('Hoja de Trabajo para listado'!$AB$155:$BA$1048576,MATCH($A1076,'Hoja de Trabajo para listado'!$AB$155:$AB$1048576,0),MATCH((CUADRO!J$5&amp;$E1076),'Hoja de Trabajo para listado'!$AB$151:$BA$151,0)),0)+IFERROR(INDEX('Hoja de Trabajo para listado'!$BC$155:$CB$1048576,MATCH($A1076,'Hoja de Trabajo para listado'!$BC$155:$BC$1048576,0),MATCH((CUADRO!J$5&amp;$E1076),'Hoja de Trabajo para listado'!$BC$151:$CB$151,0)),0)+IFERROR(INDEX('Hoja de Trabajo para listado'!$DE$153:$DG$274,MATCH($A1076,'Hoja de Trabajo para listado'!$DE$153:$DE$1048576,0),MATCH((CUADRO!J$5&amp;$E1076),'Hoja de Trabajo para listado'!$DE$151:$DG$151,0)),0)+IFERROR(INDEX('Hoja de Trabajo para listado'!$CD$155:$DC$1048576,MATCH($A1076,'Hoja de Trabajo para listado'!$CD$155:$CD$1048576,0),MATCH((CUADRO!J$5&amp;$E1076),'Hoja de Trabajo para listado'!$CD$151:$DC$151,0)),0)</f>
        <v>0</v>
      </c>
      <c r="K1076" s="255">
        <f ca="1">+IFERROR(INDEX('Hoja de Trabajo para listado'!$A$155:$Z$1048576,MATCH($A1076,'Hoja de Trabajo para listado'!$A$155:$A$1048576,0),MATCH((CUADRO!K$5&amp;$E1076),'Hoja de Trabajo para listado'!$A$151:$Z$151,0)),0)+IFERROR(INDEX('Hoja de Trabajo para listado'!$AB$155:$BA$1048576,MATCH($A1076,'Hoja de Trabajo para listado'!$AB$155:$AB$1048576,0),MATCH((CUADRO!K$5&amp;$E1076),'Hoja de Trabajo para listado'!$AB$151:$BA$151,0)),0)+IFERROR(INDEX('Hoja de Trabajo para listado'!$BC$155:$CB$1048576,MATCH($A1076,'Hoja de Trabajo para listado'!$BC$155:$BC$1048576,0),MATCH((CUADRO!K$5&amp;$E1076),'Hoja de Trabajo para listado'!$BC$151:$CB$151,0)),0)+IFERROR(INDEX('Hoja de Trabajo para listado'!$DE$153:$DG$274,MATCH($A1076,'Hoja de Trabajo para listado'!$DE$153:$DE$1048576,0),MATCH((CUADRO!K$5&amp;$E1076),'Hoja de Trabajo para listado'!$DE$151:$DG$151,0)),0)+IFERROR(INDEX('Hoja de Trabajo para listado'!$CD$155:$DC$1048576,MATCH($A1076,'Hoja de Trabajo para listado'!$CD$155:$CD$1048576,0),MATCH((CUADRO!K$5&amp;$E1076),'Hoja de Trabajo para listado'!$CD$151:$DC$151,0)),0)</f>
        <v>0</v>
      </c>
      <c r="L1076" s="255">
        <f ca="1">+IFERROR(INDEX('Hoja de Trabajo para listado'!$A$155:$Z$1048576,MATCH($A1076,'Hoja de Trabajo para listado'!$A$155:$A$1048576,0),MATCH((CUADRO!L$5&amp;$E1076),'Hoja de Trabajo para listado'!$A$151:$Z$151,0)),0)+IFERROR(INDEX('Hoja de Trabajo para listado'!$AB$155:$BA$1048576,MATCH($A1076,'Hoja de Trabajo para listado'!$AB$155:$AB$1048576,0),MATCH((CUADRO!L$5&amp;$E1076),'Hoja de Trabajo para listado'!$AB$151:$BA$151,0)),0)+IFERROR(INDEX('Hoja de Trabajo para listado'!$BC$155:$CB$1048576,MATCH($A1076,'Hoja de Trabajo para listado'!$BC$155:$BC$1048576,0),MATCH((CUADRO!L$5&amp;$E1076),'Hoja de Trabajo para listado'!$BC$151:$CB$151,0)),0)+IFERROR(INDEX('Hoja de Trabajo para listado'!$DE$153:$DG$274,MATCH($A1076,'Hoja de Trabajo para listado'!$DE$153:$DE$1048576,0),MATCH((CUADRO!L$5&amp;$E1076),'Hoja de Trabajo para listado'!$DE$151:$DG$151,0)),0)+IFERROR(INDEX('Hoja de Trabajo para listado'!$CD$155:$DC$1048576,MATCH($A1076,'Hoja de Trabajo para listado'!$CD$155:$CD$1048576,0),MATCH((CUADRO!L$5&amp;$E1076),'Hoja de Trabajo para listado'!$CD$151:$DC$151,0)),0)</f>
        <v>0</v>
      </c>
      <c r="M1076" s="255">
        <f ca="1">+IFERROR(INDEX('Hoja de Trabajo para listado'!$A$155:$Z$1048576,MATCH($A1076,'Hoja de Trabajo para listado'!$A$155:$A$1048576,0),MATCH((CUADRO!M$5&amp;$E1076),'Hoja de Trabajo para listado'!$A$151:$Z$151,0)),0)+IFERROR(INDEX('Hoja de Trabajo para listado'!$AB$155:$BA$1048576,MATCH($A1076,'Hoja de Trabajo para listado'!$AB$155:$AB$1048576,0),MATCH((CUADRO!M$5&amp;$E1076),'Hoja de Trabajo para listado'!$AB$151:$BA$151,0)),0)+IFERROR(INDEX('Hoja de Trabajo para listado'!$BC$155:$CB$1048576,MATCH($A1076,'Hoja de Trabajo para listado'!$BC$155:$BC$1048576,0),MATCH((CUADRO!M$5&amp;$E1076),'Hoja de Trabajo para listado'!$BC$151:$CB$151,0)),0)+IFERROR(INDEX('Hoja de Trabajo para listado'!$DE$153:$DG$274,MATCH($A1076,'Hoja de Trabajo para listado'!$DE$153:$DE$1048576,0),MATCH((CUADRO!M$5&amp;$E1076),'Hoja de Trabajo para listado'!$DE$151:$DG$151,0)),0)+IFERROR(INDEX('Hoja de Trabajo para listado'!$CD$155:$DC$1048576,MATCH($A1076,'Hoja de Trabajo para listado'!$CD$155:$CD$1048576,0),MATCH((CUADRO!M$5&amp;$E1076),'Hoja de Trabajo para listado'!$CD$151:$DC$151,0)),0)</f>
        <v>0</v>
      </c>
      <c r="N1076" s="255">
        <f ca="1">+IFERROR(INDEX('Hoja de Trabajo para listado'!$A$155:$Z$1048576,MATCH($A1076,'Hoja de Trabajo para listado'!$A$155:$A$1048576,0),MATCH((CUADRO!N$5&amp;$E1076),'Hoja de Trabajo para listado'!$A$151:$Z$151,0)),0)+IFERROR(INDEX('Hoja de Trabajo para listado'!$AB$155:$BA$1048576,MATCH($A1076,'Hoja de Trabajo para listado'!$AB$155:$AB$1048576,0),MATCH((CUADRO!N$5&amp;$E1076),'Hoja de Trabajo para listado'!$AB$151:$BA$151,0)),0)+IFERROR(INDEX('Hoja de Trabajo para listado'!$BC$155:$CB$1048576,MATCH($A1076,'Hoja de Trabajo para listado'!$BC$155:$BC$1048576,0),MATCH((CUADRO!N$5&amp;$E1076),'Hoja de Trabajo para listado'!$BC$151:$CB$151,0)),0)+IFERROR(INDEX('Hoja de Trabajo para listado'!$DE$153:$DG$274,MATCH($A1076,'Hoja de Trabajo para listado'!$DE$153:$DE$1048576,0),MATCH((CUADRO!N$5&amp;$E1076),'Hoja de Trabajo para listado'!$DE$151:$DG$151,0)),0)+IFERROR(INDEX('Hoja de Trabajo para listado'!$CD$155:$DC$1048576,MATCH($A1076,'Hoja de Trabajo para listado'!$CD$155:$CD$1048576,0),MATCH((CUADRO!N$5&amp;$E1076),'Hoja de Trabajo para listado'!$CD$151:$DC$151,0)),0)</f>
        <v>0</v>
      </c>
      <c r="O1076" s="255">
        <f ca="1">+IFERROR(INDEX('Hoja de Trabajo para listado'!$A$155:$Z$1048576,MATCH($A1076,'Hoja de Trabajo para listado'!$A$155:$A$1048576,0),MATCH((CUADRO!O$5&amp;$E1076),'Hoja de Trabajo para listado'!$A$151:$Z$151,0)),0)+IFERROR(INDEX('Hoja de Trabajo para listado'!$AB$155:$BA$1048576,MATCH($A1076,'Hoja de Trabajo para listado'!$AB$155:$AB$1048576,0),MATCH((CUADRO!O$5&amp;$E1076),'Hoja de Trabajo para listado'!$AB$151:$BA$151,0)),0)+IFERROR(INDEX('Hoja de Trabajo para listado'!$BC$155:$CB$1048576,MATCH($A1076,'Hoja de Trabajo para listado'!$BC$155:$BC$1048576,0),MATCH((CUADRO!O$5&amp;$E1076),'Hoja de Trabajo para listado'!$BC$151:$CB$151,0)),0)+IFERROR(INDEX('Hoja de Trabajo para listado'!$DE$153:$DG$274,MATCH($A1076,'Hoja de Trabajo para listado'!$DE$153:$DE$1048576,0),MATCH((CUADRO!O$5&amp;$E1076),'Hoja de Trabajo para listado'!$DE$151:$DG$151,0)),0)+IFERROR(INDEX('Hoja de Trabajo para listado'!$CD$155:$DC$1048576,MATCH($A1076,'Hoja de Trabajo para listado'!$CD$155:$CD$1048576,0),MATCH((CUADRO!O$5&amp;$E1076),'Hoja de Trabajo para listado'!$CD$151:$DC$151,0)),0)</f>
        <v>0</v>
      </c>
      <c r="P1076" s="255">
        <f ca="1">+IFERROR(INDEX('Hoja de Trabajo para listado'!$A$155:$Z$1048576,MATCH($A1076,'Hoja de Trabajo para listado'!$A$155:$A$1048576,0),MATCH((CUADRO!P$5&amp;$E1076),'Hoja de Trabajo para listado'!$A$151:$Z$151,0)),0)+IFERROR(INDEX('Hoja de Trabajo para listado'!$AB$155:$BA$1048576,MATCH($A1076,'Hoja de Trabajo para listado'!$AB$155:$AB$1048576,0),MATCH((CUADRO!P$5&amp;$E1076),'Hoja de Trabajo para listado'!$AB$151:$BA$151,0)),0)+IFERROR(INDEX('Hoja de Trabajo para listado'!$BC$155:$CB$1048576,MATCH($A1076,'Hoja de Trabajo para listado'!$BC$155:$BC$1048576,0),MATCH((CUADRO!P$5&amp;$E1076),'Hoja de Trabajo para listado'!$BC$151:$CB$151,0)),0)+IFERROR(INDEX('Hoja de Trabajo para listado'!$DE$153:$DG$274,MATCH($A1076,'Hoja de Trabajo para listado'!$DE$153:$DE$1048576,0),MATCH((CUADRO!P$5&amp;$E1076),'Hoja de Trabajo para listado'!$DE$151:$DG$151,0)),0)+IFERROR(INDEX('Hoja de Trabajo para listado'!$CD$155:$DC$1048576,MATCH($A1076,'Hoja de Trabajo para listado'!$CD$155:$CD$1048576,0),MATCH((CUADRO!P$5&amp;$E1076),'Hoja de Trabajo para listado'!$CD$151:$DC$151,0)),0)</f>
        <v>0</v>
      </c>
      <c r="Q1076" s="255">
        <f ca="1">+IFERROR(INDEX('Hoja de Trabajo para listado'!$A$155:$Z$1048576,MATCH($A1076,'Hoja de Trabajo para listado'!$A$155:$A$1048576,0),MATCH((CUADRO!Q$5&amp;$E1076),'Hoja de Trabajo para listado'!$A$151:$Z$151,0)),0)+IFERROR(INDEX('Hoja de Trabajo para listado'!$AB$155:$BA$1048576,MATCH($A1076,'Hoja de Trabajo para listado'!$AB$155:$AB$1048576,0),MATCH((CUADRO!Q$5&amp;$E1076),'Hoja de Trabajo para listado'!$AB$151:$BA$151,0)),0)+IFERROR(INDEX('Hoja de Trabajo para listado'!$BC$155:$CB$1048576,MATCH($A1076,'Hoja de Trabajo para listado'!$BC$155:$BC$1048576,0),MATCH((CUADRO!Q$5&amp;$E1076),'Hoja de Trabajo para listado'!$BC$151:$CB$151,0)),0)+IFERROR(INDEX('Hoja de Trabajo para listado'!$DE$153:$DG$274,MATCH($A1076,'Hoja de Trabajo para listado'!$DE$153:$DE$1048576,0),MATCH((CUADRO!Q$5&amp;$E1076),'Hoja de Trabajo para listado'!$DE$151:$DG$151,0)),0)+IFERROR(INDEX('Hoja de Trabajo para listado'!$CD$155:$DC$1048576,MATCH($A1076,'Hoja de Trabajo para listado'!$CD$155:$CD$1048576,0),MATCH((CUADRO!Q$5&amp;$E1076),'Hoja de Trabajo para listado'!$CD$151:$DC$151,0)),0)</f>
        <v>0</v>
      </c>
      <c r="R1076" s="255">
        <f t="shared" ca="1" si="34"/>
        <v>0</v>
      </c>
      <c r="S1076" s="255"/>
      <c r="T1076" s="255">
        <f ca="1">+T1077</f>
        <v>0</v>
      </c>
      <c r="U1076" s="254">
        <f t="shared" si="35"/>
        <v>1</v>
      </c>
      <c r="V1076" s="362" t="str">
        <f>+VLOOKUP(A1076,bd_lista!$A$3:$E$590,5,FALSE)</f>
        <v>Instituciones Descentralizadas</v>
      </c>
      <c r="W1076" s="361" t="str">
        <f>+V1076</f>
        <v>Instituciones Descentralizadas</v>
      </c>
      <c r="X1076" s="254">
        <f>+VLOOKUP(A1076,[2]Sheet1!$A$13:$D$744,4,FALSE)</f>
        <v>86</v>
      </c>
      <c r="Y1076" s="254" t="str">
        <f>+VLOOKUP(X1076,bd_lista!$A$3:$C$590,3,FALSE)</f>
        <v>Ministerio de Medio Ambiente y Agua</v>
      </c>
      <c r="Z1076" s="316">
        <f>+X1076</f>
        <v>86</v>
      </c>
      <c r="AA1076" s="348" t="str">
        <f>+Y1076</f>
        <v>Ministerio de Medio Ambiente y Agua</v>
      </c>
    </row>
    <row r="1077" spans="1:27" customFormat="1" ht="15" hidden="1" customHeight="1">
      <c r="A1077" s="32">
        <v>299</v>
      </c>
      <c r="B1077" s="307"/>
      <c r="C1077" s="259" t="str">
        <f>+VLOOKUP(A1077,bd_lista!$A$3:$C$590,3,FALSE)</f>
        <v>Servicio Departamental de Riego - La Paz</v>
      </c>
      <c r="D1077" s="362"/>
      <c r="E1077" s="362" t="s">
        <v>1314</v>
      </c>
      <c r="F1077" s="255">
        <f ca="1">+IFERROR(INDEX('Hoja de Trabajo para listado'!$A$155:$Z$1048576,MATCH($A1077,'Hoja de Trabajo para listado'!$A$155:$A$1048576,0),MATCH((CUADRO!F$5&amp;$E1077),'Hoja de Trabajo para listado'!$A$151:$Z$151,0)),0)+IFERROR(INDEX('Hoja de Trabajo para listado'!$AB$155:$BA$1048576,MATCH($A1077,'Hoja de Trabajo para listado'!$AB$155:$AB$1048576,0),MATCH((CUADRO!F$5&amp;$E1077),'Hoja de Trabajo para listado'!$AB$151:$BA$151,0)),0)+IFERROR(INDEX('Hoja de Trabajo para listado'!$BC$155:$CB$1048576,MATCH($A1077,'Hoja de Trabajo para listado'!$BC$155:$BC$1048576,0),MATCH((CUADRO!F$5&amp;$E1077),'Hoja de Trabajo para listado'!$BC$151:$CB$151,0)),0)+IFERROR(INDEX('Hoja de Trabajo para listado'!$DE$153:$DG$274,MATCH($A1077,'Hoja de Trabajo para listado'!$DE$153:$DE$1048576,0),MATCH((CUADRO!F$5&amp;$E1077),'Hoja de Trabajo para listado'!$DE$151:$DG$151,0)),0)+IFERROR(INDEX('Hoja de Trabajo para listado'!$CD$155:$DC$1048576,MATCH($A1077,'Hoja de Trabajo para listado'!$CD$155:$CD$1048576,0),MATCH((CUADRO!F$5&amp;$E1077),'Hoja de Trabajo para listado'!$CD$151:$DC$151,0)),0)</f>
        <v>0</v>
      </c>
      <c r="G1077" s="255">
        <f ca="1">+IFERROR(INDEX('Hoja de Trabajo para listado'!$A$155:$Z$1048576,MATCH($A1077,'Hoja de Trabajo para listado'!$A$155:$A$1048576,0),MATCH((CUADRO!G$5&amp;$E1077),'Hoja de Trabajo para listado'!$A$151:$Z$151,0)),0)+IFERROR(INDEX('Hoja de Trabajo para listado'!$AB$155:$BA$1048576,MATCH($A1077,'Hoja de Trabajo para listado'!$AB$155:$AB$1048576,0),MATCH((CUADRO!G$5&amp;$E1077),'Hoja de Trabajo para listado'!$AB$151:$BA$151,0)),0)+IFERROR(INDEX('Hoja de Trabajo para listado'!$BC$155:$CB$1048576,MATCH($A1077,'Hoja de Trabajo para listado'!$BC$155:$BC$1048576,0),MATCH((CUADRO!G$5&amp;$E1077),'Hoja de Trabajo para listado'!$BC$151:$CB$151,0)),0)+IFERROR(INDEX('Hoja de Trabajo para listado'!$DE$153:$DG$274,MATCH($A1077,'Hoja de Trabajo para listado'!$DE$153:$DE$1048576,0),MATCH((CUADRO!G$5&amp;$E1077),'Hoja de Trabajo para listado'!$DE$151:$DG$151,0)),0)+IFERROR(INDEX('Hoja de Trabajo para listado'!$CD$155:$DC$1048576,MATCH($A1077,'Hoja de Trabajo para listado'!$CD$155:$CD$1048576,0),MATCH((CUADRO!G$5&amp;$E1077),'Hoja de Trabajo para listado'!$CD$151:$DC$151,0)),0)</f>
        <v>0</v>
      </c>
      <c r="H1077" s="255">
        <f ca="1">+IFERROR(INDEX('Hoja de Trabajo para listado'!$A$155:$Z$1048576,MATCH($A1077,'Hoja de Trabajo para listado'!$A$155:$A$1048576,0),MATCH((CUADRO!H$5&amp;$E1077),'Hoja de Trabajo para listado'!$A$151:$Z$151,0)),0)+IFERROR(INDEX('Hoja de Trabajo para listado'!$AB$155:$BA$1048576,MATCH($A1077,'Hoja de Trabajo para listado'!$AB$155:$AB$1048576,0),MATCH((CUADRO!H$5&amp;$E1077),'Hoja de Trabajo para listado'!$AB$151:$BA$151,0)),0)+IFERROR(INDEX('Hoja de Trabajo para listado'!$BC$155:$CB$1048576,MATCH($A1077,'Hoja de Trabajo para listado'!$BC$155:$BC$1048576,0),MATCH((CUADRO!H$5&amp;$E1077),'Hoja de Trabajo para listado'!$BC$151:$CB$151,0)),0)+IFERROR(INDEX('Hoja de Trabajo para listado'!$DE$153:$DG$274,MATCH($A1077,'Hoja de Trabajo para listado'!$DE$153:$DE$1048576,0),MATCH((CUADRO!H$5&amp;$E1077),'Hoja de Trabajo para listado'!$DE$151:$DG$151,0)),0)+IFERROR(INDEX('Hoja de Trabajo para listado'!$CD$155:$DC$1048576,MATCH($A1077,'Hoja de Trabajo para listado'!$CD$155:$CD$1048576,0),MATCH((CUADRO!H$5&amp;$E1077),'Hoja de Trabajo para listado'!$CD$151:$DC$151,0)),0)</f>
        <v>0</v>
      </c>
      <c r="I1077" s="255">
        <f ca="1">+IFERROR(INDEX('Hoja de Trabajo para listado'!$A$155:$Z$1048576,MATCH($A1077,'Hoja de Trabajo para listado'!$A$155:$A$1048576,0),MATCH((CUADRO!I$5&amp;$E1077),'Hoja de Trabajo para listado'!$A$151:$Z$151,0)),0)+IFERROR(INDEX('Hoja de Trabajo para listado'!$AB$155:$BA$1048576,MATCH($A1077,'Hoja de Trabajo para listado'!$AB$155:$AB$1048576,0),MATCH((CUADRO!I$5&amp;$E1077),'Hoja de Trabajo para listado'!$AB$151:$BA$151,0)),0)+IFERROR(INDEX('Hoja de Trabajo para listado'!$BC$155:$CB$1048576,MATCH($A1077,'Hoja de Trabajo para listado'!$BC$155:$BC$1048576,0),MATCH((CUADRO!I$5&amp;$E1077),'Hoja de Trabajo para listado'!$BC$151:$CB$151,0)),0)+IFERROR(INDEX('Hoja de Trabajo para listado'!$DE$153:$DG$274,MATCH($A1077,'Hoja de Trabajo para listado'!$DE$153:$DE$1048576,0),MATCH((CUADRO!I$5&amp;$E1077),'Hoja de Trabajo para listado'!$DE$151:$DG$151,0)),0)+IFERROR(INDEX('Hoja de Trabajo para listado'!$CD$155:$DC$1048576,MATCH($A1077,'Hoja de Trabajo para listado'!$CD$155:$CD$1048576,0),MATCH((CUADRO!I$5&amp;$E1077),'Hoja de Trabajo para listado'!$CD$151:$DC$151,0)),0)</f>
        <v>0</v>
      </c>
      <c r="J1077" s="255">
        <f ca="1">+IFERROR(INDEX('Hoja de Trabajo para listado'!$A$155:$Z$1048576,MATCH($A1077,'Hoja de Trabajo para listado'!$A$155:$A$1048576,0),MATCH((CUADRO!J$5&amp;$E1077),'Hoja de Trabajo para listado'!$A$151:$Z$151,0)),0)+IFERROR(INDEX('Hoja de Trabajo para listado'!$AB$155:$BA$1048576,MATCH($A1077,'Hoja de Trabajo para listado'!$AB$155:$AB$1048576,0),MATCH((CUADRO!J$5&amp;$E1077),'Hoja de Trabajo para listado'!$AB$151:$BA$151,0)),0)+IFERROR(INDEX('Hoja de Trabajo para listado'!$BC$155:$CB$1048576,MATCH($A1077,'Hoja de Trabajo para listado'!$BC$155:$BC$1048576,0),MATCH((CUADRO!J$5&amp;$E1077),'Hoja de Trabajo para listado'!$BC$151:$CB$151,0)),0)+IFERROR(INDEX('Hoja de Trabajo para listado'!$DE$153:$DG$274,MATCH($A1077,'Hoja de Trabajo para listado'!$DE$153:$DE$1048576,0),MATCH((CUADRO!J$5&amp;$E1077),'Hoja de Trabajo para listado'!$DE$151:$DG$151,0)),0)+IFERROR(INDEX('Hoja de Trabajo para listado'!$CD$155:$DC$1048576,MATCH($A1077,'Hoja de Trabajo para listado'!$CD$155:$CD$1048576,0),MATCH((CUADRO!J$5&amp;$E1077),'Hoja de Trabajo para listado'!$CD$151:$DC$151,0)),0)</f>
        <v>0</v>
      </c>
      <c r="K1077" s="255">
        <f ca="1">+IFERROR(INDEX('Hoja de Trabajo para listado'!$A$155:$Z$1048576,MATCH($A1077,'Hoja de Trabajo para listado'!$A$155:$A$1048576,0),MATCH((CUADRO!K$5&amp;$E1077),'Hoja de Trabajo para listado'!$A$151:$Z$151,0)),0)+IFERROR(INDEX('Hoja de Trabajo para listado'!$AB$155:$BA$1048576,MATCH($A1077,'Hoja de Trabajo para listado'!$AB$155:$AB$1048576,0),MATCH((CUADRO!K$5&amp;$E1077),'Hoja de Trabajo para listado'!$AB$151:$BA$151,0)),0)+IFERROR(INDEX('Hoja de Trabajo para listado'!$BC$155:$CB$1048576,MATCH($A1077,'Hoja de Trabajo para listado'!$BC$155:$BC$1048576,0),MATCH((CUADRO!K$5&amp;$E1077),'Hoja de Trabajo para listado'!$BC$151:$CB$151,0)),0)+IFERROR(INDEX('Hoja de Trabajo para listado'!$DE$153:$DG$274,MATCH($A1077,'Hoja de Trabajo para listado'!$DE$153:$DE$1048576,0),MATCH((CUADRO!K$5&amp;$E1077),'Hoja de Trabajo para listado'!$DE$151:$DG$151,0)),0)+IFERROR(INDEX('Hoja de Trabajo para listado'!$CD$155:$DC$1048576,MATCH($A1077,'Hoja de Trabajo para listado'!$CD$155:$CD$1048576,0),MATCH((CUADRO!K$5&amp;$E1077),'Hoja de Trabajo para listado'!$CD$151:$DC$151,0)),0)</f>
        <v>0</v>
      </c>
      <c r="L1077" s="255">
        <f ca="1">+IFERROR(INDEX('Hoja de Trabajo para listado'!$A$155:$Z$1048576,MATCH($A1077,'Hoja de Trabajo para listado'!$A$155:$A$1048576,0),MATCH((CUADRO!L$5&amp;$E1077),'Hoja de Trabajo para listado'!$A$151:$Z$151,0)),0)+IFERROR(INDEX('Hoja de Trabajo para listado'!$AB$155:$BA$1048576,MATCH($A1077,'Hoja de Trabajo para listado'!$AB$155:$AB$1048576,0),MATCH((CUADRO!L$5&amp;$E1077),'Hoja de Trabajo para listado'!$AB$151:$BA$151,0)),0)+IFERROR(INDEX('Hoja de Trabajo para listado'!$BC$155:$CB$1048576,MATCH($A1077,'Hoja de Trabajo para listado'!$BC$155:$BC$1048576,0),MATCH((CUADRO!L$5&amp;$E1077),'Hoja de Trabajo para listado'!$BC$151:$CB$151,0)),0)+IFERROR(INDEX('Hoja de Trabajo para listado'!$DE$153:$DG$274,MATCH($A1077,'Hoja de Trabajo para listado'!$DE$153:$DE$1048576,0),MATCH((CUADRO!L$5&amp;$E1077),'Hoja de Trabajo para listado'!$DE$151:$DG$151,0)),0)+IFERROR(INDEX('Hoja de Trabajo para listado'!$CD$155:$DC$1048576,MATCH($A1077,'Hoja de Trabajo para listado'!$CD$155:$CD$1048576,0),MATCH((CUADRO!L$5&amp;$E1077),'Hoja de Trabajo para listado'!$CD$151:$DC$151,0)),0)</f>
        <v>0</v>
      </c>
      <c r="M1077" s="255">
        <f ca="1">+IFERROR(INDEX('Hoja de Trabajo para listado'!$A$155:$Z$1048576,MATCH($A1077,'Hoja de Trabajo para listado'!$A$155:$A$1048576,0),MATCH((CUADRO!M$5&amp;$E1077),'Hoja de Trabajo para listado'!$A$151:$Z$151,0)),0)+IFERROR(INDEX('Hoja de Trabajo para listado'!$AB$155:$BA$1048576,MATCH($A1077,'Hoja de Trabajo para listado'!$AB$155:$AB$1048576,0),MATCH((CUADRO!M$5&amp;$E1077),'Hoja de Trabajo para listado'!$AB$151:$BA$151,0)),0)+IFERROR(INDEX('Hoja de Trabajo para listado'!$BC$155:$CB$1048576,MATCH($A1077,'Hoja de Trabajo para listado'!$BC$155:$BC$1048576,0),MATCH((CUADRO!M$5&amp;$E1077),'Hoja de Trabajo para listado'!$BC$151:$CB$151,0)),0)+IFERROR(INDEX('Hoja de Trabajo para listado'!$DE$153:$DG$274,MATCH($A1077,'Hoja de Trabajo para listado'!$DE$153:$DE$1048576,0),MATCH((CUADRO!M$5&amp;$E1077),'Hoja de Trabajo para listado'!$DE$151:$DG$151,0)),0)+IFERROR(INDEX('Hoja de Trabajo para listado'!$CD$155:$DC$1048576,MATCH($A1077,'Hoja de Trabajo para listado'!$CD$155:$CD$1048576,0),MATCH((CUADRO!M$5&amp;$E1077),'Hoja de Trabajo para listado'!$CD$151:$DC$151,0)),0)</f>
        <v>0</v>
      </c>
      <c r="N1077" s="255">
        <f ca="1">+IFERROR(INDEX('Hoja de Trabajo para listado'!$A$155:$Z$1048576,MATCH($A1077,'Hoja de Trabajo para listado'!$A$155:$A$1048576,0),MATCH((CUADRO!N$5&amp;$E1077),'Hoja de Trabajo para listado'!$A$151:$Z$151,0)),0)+IFERROR(INDEX('Hoja de Trabajo para listado'!$AB$155:$BA$1048576,MATCH($A1077,'Hoja de Trabajo para listado'!$AB$155:$AB$1048576,0),MATCH((CUADRO!N$5&amp;$E1077),'Hoja de Trabajo para listado'!$AB$151:$BA$151,0)),0)+IFERROR(INDEX('Hoja de Trabajo para listado'!$BC$155:$CB$1048576,MATCH($A1077,'Hoja de Trabajo para listado'!$BC$155:$BC$1048576,0),MATCH((CUADRO!N$5&amp;$E1077),'Hoja de Trabajo para listado'!$BC$151:$CB$151,0)),0)+IFERROR(INDEX('Hoja de Trabajo para listado'!$DE$153:$DG$274,MATCH($A1077,'Hoja de Trabajo para listado'!$DE$153:$DE$1048576,0),MATCH((CUADRO!N$5&amp;$E1077),'Hoja de Trabajo para listado'!$DE$151:$DG$151,0)),0)+IFERROR(INDEX('Hoja de Trabajo para listado'!$CD$155:$DC$1048576,MATCH($A1077,'Hoja de Trabajo para listado'!$CD$155:$CD$1048576,0),MATCH((CUADRO!N$5&amp;$E1077),'Hoja de Trabajo para listado'!$CD$151:$DC$151,0)),0)</f>
        <v>0</v>
      </c>
      <c r="O1077" s="255">
        <f ca="1">+IFERROR(INDEX('Hoja de Trabajo para listado'!$A$155:$Z$1048576,MATCH($A1077,'Hoja de Trabajo para listado'!$A$155:$A$1048576,0),MATCH((CUADRO!O$5&amp;$E1077),'Hoja de Trabajo para listado'!$A$151:$Z$151,0)),0)+IFERROR(INDEX('Hoja de Trabajo para listado'!$AB$155:$BA$1048576,MATCH($A1077,'Hoja de Trabajo para listado'!$AB$155:$AB$1048576,0),MATCH((CUADRO!O$5&amp;$E1077),'Hoja de Trabajo para listado'!$AB$151:$BA$151,0)),0)+IFERROR(INDEX('Hoja de Trabajo para listado'!$BC$155:$CB$1048576,MATCH($A1077,'Hoja de Trabajo para listado'!$BC$155:$BC$1048576,0),MATCH((CUADRO!O$5&amp;$E1077),'Hoja de Trabajo para listado'!$BC$151:$CB$151,0)),0)+IFERROR(INDEX('Hoja de Trabajo para listado'!$DE$153:$DG$274,MATCH($A1077,'Hoja de Trabajo para listado'!$DE$153:$DE$1048576,0),MATCH((CUADRO!O$5&amp;$E1077),'Hoja de Trabajo para listado'!$DE$151:$DG$151,0)),0)+IFERROR(INDEX('Hoja de Trabajo para listado'!$CD$155:$DC$1048576,MATCH($A1077,'Hoja de Trabajo para listado'!$CD$155:$CD$1048576,0),MATCH((CUADRO!O$5&amp;$E1077),'Hoja de Trabajo para listado'!$CD$151:$DC$151,0)),0)</f>
        <v>0</v>
      </c>
      <c r="P1077" s="255">
        <f ca="1">+IFERROR(INDEX('Hoja de Trabajo para listado'!$A$155:$Z$1048576,MATCH($A1077,'Hoja de Trabajo para listado'!$A$155:$A$1048576,0),MATCH((CUADRO!P$5&amp;$E1077),'Hoja de Trabajo para listado'!$A$151:$Z$151,0)),0)+IFERROR(INDEX('Hoja de Trabajo para listado'!$AB$155:$BA$1048576,MATCH($A1077,'Hoja de Trabajo para listado'!$AB$155:$AB$1048576,0),MATCH((CUADRO!P$5&amp;$E1077),'Hoja de Trabajo para listado'!$AB$151:$BA$151,0)),0)+IFERROR(INDEX('Hoja de Trabajo para listado'!$BC$155:$CB$1048576,MATCH($A1077,'Hoja de Trabajo para listado'!$BC$155:$BC$1048576,0),MATCH((CUADRO!P$5&amp;$E1077),'Hoja de Trabajo para listado'!$BC$151:$CB$151,0)),0)+IFERROR(INDEX('Hoja de Trabajo para listado'!$DE$153:$DG$274,MATCH($A1077,'Hoja de Trabajo para listado'!$DE$153:$DE$1048576,0),MATCH((CUADRO!P$5&amp;$E1077),'Hoja de Trabajo para listado'!$DE$151:$DG$151,0)),0)+IFERROR(INDEX('Hoja de Trabajo para listado'!$CD$155:$DC$1048576,MATCH($A1077,'Hoja de Trabajo para listado'!$CD$155:$CD$1048576,0),MATCH((CUADRO!P$5&amp;$E1077),'Hoja de Trabajo para listado'!$CD$151:$DC$151,0)),0)</f>
        <v>0</v>
      </c>
      <c r="Q1077" s="255">
        <f ca="1">+IFERROR(INDEX('Hoja de Trabajo para listado'!$A$155:$Z$1048576,MATCH($A1077,'Hoja de Trabajo para listado'!$A$155:$A$1048576,0),MATCH((CUADRO!Q$5&amp;$E1077),'Hoja de Trabajo para listado'!$A$151:$Z$151,0)),0)+IFERROR(INDEX('Hoja de Trabajo para listado'!$AB$155:$BA$1048576,MATCH($A1077,'Hoja de Trabajo para listado'!$AB$155:$AB$1048576,0),MATCH((CUADRO!Q$5&amp;$E1077),'Hoja de Trabajo para listado'!$AB$151:$BA$151,0)),0)+IFERROR(INDEX('Hoja de Trabajo para listado'!$BC$155:$CB$1048576,MATCH($A1077,'Hoja de Trabajo para listado'!$BC$155:$BC$1048576,0),MATCH((CUADRO!Q$5&amp;$E1077),'Hoja de Trabajo para listado'!$BC$151:$CB$151,0)),0)+IFERROR(INDEX('Hoja de Trabajo para listado'!$DE$153:$DG$274,MATCH($A1077,'Hoja de Trabajo para listado'!$DE$153:$DE$1048576,0),MATCH((CUADRO!Q$5&amp;$E1077),'Hoja de Trabajo para listado'!$DE$151:$DG$151,0)),0)+IFERROR(INDEX('Hoja de Trabajo para listado'!$CD$155:$DC$1048576,MATCH($A1077,'Hoja de Trabajo para listado'!$CD$155:$CD$1048576,0),MATCH((CUADRO!Q$5&amp;$E1077),'Hoja de Trabajo para listado'!$CD$151:$DC$151,0)),0)</f>
        <v>0</v>
      </c>
      <c r="R1077" s="255">
        <f t="shared" ca="1" si="34"/>
        <v>0</v>
      </c>
      <c r="S1077" s="255">
        <f ca="1">+R1076+R1077</f>
        <v>0</v>
      </c>
      <c r="T1077" s="255">
        <f ca="1">+S1077</f>
        <v>0</v>
      </c>
      <c r="U1077" s="254">
        <f t="shared" si="35"/>
        <v>2</v>
      </c>
      <c r="V1077" s="362" t="str">
        <f>+VLOOKUP(A1077,bd_lista!$A$3:$E$590,5,FALSE)</f>
        <v>Instituciones Descentralizadas</v>
      </c>
      <c r="W1077" s="362"/>
      <c r="X1077" s="254">
        <f>+VLOOKUP(A1077,[2]Sheet1!$A$13:$D$744,4,FALSE)</f>
        <v>86</v>
      </c>
      <c r="Y1077" s="254" t="str">
        <f>+VLOOKUP(X1077,bd_lista!$A$3:$C$590,3,FALSE)</f>
        <v>Ministerio de Medio Ambiente y Agua</v>
      </c>
      <c r="Z1077" s="314"/>
      <c r="AA1077" s="350"/>
    </row>
    <row r="1078" spans="1:27" customFormat="1" ht="15" customHeight="1">
      <c r="A1078" s="32">
        <v>310</v>
      </c>
      <c r="B1078" s="306">
        <f>+A1078</f>
        <v>310</v>
      </c>
      <c r="C1078" s="259" t="str">
        <f>+VLOOKUP(A1078,bd_lista!$A$3:$C$590,3,FALSE)</f>
        <v>Autoridad de Regulación y Fiscalización de Telecomunicaciones y Transportes</v>
      </c>
      <c r="D1078" s="361" t="str">
        <f>+C1078</f>
        <v>Autoridad de Regulación y Fiscalización de Telecomunicaciones y Transportes</v>
      </c>
      <c r="E1078" s="259" t="s">
        <v>1313</v>
      </c>
      <c r="F1078" s="255">
        <f ca="1">+IFERROR(INDEX('Hoja de Trabajo para listado'!$A$155:$Z$1048576,MATCH($A1078,'Hoja de Trabajo para listado'!$A$155:$A$1048576,0),MATCH((CUADRO!F$5&amp;$E1078),'Hoja de Trabajo para listado'!$A$151:$Z$151,0)),0)+IFERROR(INDEX('Hoja de Trabajo para listado'!$AB$155:$BA$1048576,MATCH($A1078,'Hoja de Trabajo para listado'!$AB$155:$AB$1048576,0),MATCH((CUADRO!F$5&amp;$E1078),'Hoja de Trabajo para listado'!$AB$151:$BA$151,0)),0)+IFERROR(INDEX('Hoja de Trabajo para listado'!$BC$155:$CB$1048576,MATCH($A1078,'Hoja de Trabajo para listado'!$BC$155:$BC$1048576,0),MATCH((CUADRO!F$5&amp;$E1078),'Hoja de Trabajo para listado'!$BC$151:$CB$151,0)),0)+IFERROR(INDEX('Hoja de Trabajo para listado'!$DE$153:$DG$274,MATCH($A1078,'Hoja de Trabajo para listado'!$DE$153:$DE$1048576,0),MATCH((CUADRO!F$5&amp;$E1078),'Hoja de Trabajo para listado'!$DE$151:$DG$151,0)),0)+IFERROR(INDEX('Hoja de Trabajo para listado'!$CD$155:$DC$1048576,MATCH($A1078,'Hoja de Trabajo para listado'!$CD$155:$CD$1048576,0),MATCH((CUADRO!F$5&amp;$E1078),'Hoja de Trabajo para listado'!$CD$151:$DC$151,0)),0)</f>
        <v>0</v>
      </c>
      <c r="G1078" s="255">
        <f ca="1">+IFERROR(INDEX('Hoja de Trabajo para listado'!$A$155:$Z$1048576,MATCH($A1078,'Hoja de Trabajo para listado'!$A$155:$A$1048576,0),MATCH((CUADRO!G$5&amp;$E1078),'Hoja de Trabajo para listado'!$A$151:$Z$151,0)),0)+IFERROR(INDEX('Hoja de Trabajo para listado'!$AB$155:$BA$1048576,MATCH($A1078,'Hoja de Trabajo para listado'!$AB$155:$AB$1048576,0),MATCH((CUADRO!G$5&amp;$E1078),'Hoja de Trabajo para listado'!$AB$151:$BA$151,0)),0)+IFERROR(INDEX('Hoja de Trabajo para listado'!$BC$155:$CB$1048576,MATCH($A1078,'Hoja de Trabajo para listado'!$BC$155:$BC$1048576,0),MATCH((CUADRO!G$5&amp;$E1078),'Hoja de Trabajo para listado'!$BC$151:$CB$151,0)),0)+IFERROR(INDEX('Hoja de Trabajo para listado'!$DE$153:$DG$274,MATCH($A1078,'Hoja de Trabajo para listado'!$DE$153:$DE$1048576,0),MATCH((CUADRO!G$5&amp;$E1078),'Hoja de Trabajo para listado'!$DE$151:$DG$151,0)),0)+IFERROR(INDEX('Hoja de Trabajo para listado'!$CD$155:$DC$1048576,MATCH($A1078,'Hoja de Trabajo para listado'!$CD$155:$CD$1048576,0),MATCH((CUADRO!G$5&amp;$E1078),'Hoja de Trabajo para listado'!$CD$151:$DC$151,0)),0)</f>
        <v>0</v>
      </c>
      <c r="H1078" s="255">
        <f ca="1">+IFERROR(INDEX('Hoja de Trabajo para listado'!$A$155:$Z$1048576,MATCH($A1078,'Hoja de Trabajo para listado'!$A$155:$A$1048576,0),MATCH((CUADRO!H$5&amp;$E1078),'Hoja de Trabajo para listado'!$A$151:$Z$151,0)),0)+IFERROR(INDEX('Hoja de Trabajo para listado'!$AB$155:$BA$1048576,MATCH($A1078,'Hoja de Trabajo para listado'!$AB$155:$AB$1048576,0),MATCH((CUADRO!H$5&amp;$E1078),'Hoja de Trabajo para listado'!$AB$151:$BA$151,0)),0)+IFERROR(INDEX('Hoja de Trabajo para listado'!$BC$155:$CB$1048576,MATCH($A1078,'Hoja de Trabajo para listado'!$BC$155:$BC$1048576,0),MATCH((CUADRO!H$5&amp;$E1078),'Hoja de Trabajo para listado'!$BC$151:$CB$151,0)),0)+IFERROR(INDEX('Hoja de Trabajo para listado'!$DE$153:$DG$274,MATCH($A1078,'Hoja de Trabajo para listado'!$DE$153:$DE$1048576,0),MATCH((CUADRO!H$5&amp;$E1078),'Hoja de Trabajo para listado'!$DE$151:$DG$151,0)),0)+IFERROR(INDEX('Hoja de Trabajo para listado'!$CD$155:$DC$1048576,MATCH($A1078,'Hoja de Trabajo para listado'!$CD$155:$CD$1048576,0),MATCH((CUADRO!H$5&amp;$E1078),'Hoja de Trabajo para listado'!$CD$151:$DC$151,0)),0)</f>
        <v>0</v>
      </c>
      <c r="I1078" s="255">
        <f ca="1">+IFERROR(INDEX('Hoja de Trabajo para listado'!$A$155:$Z$1048576,MATCH($A1078,'Hoja de Trabajo para listado'!$A$155:$A$1048576,0),MATCH((CUADRO!I$5&amp;$E1078),'Hoja de Trabajo para listado'!$A$151:$Z$151,0)),0)+IFERROR(INDEX('Hoja de Trabajo para listado'!$AB$155:$BA$1048576,MATCH($A1078,'Hoja de Trabajo para listado'!$AB$155:$AB$1048576,0),MATCH((CUADRO!I$5&amp;$E1078),'Hoja de Trabajo para listado'!$AB$151:$BA$151,0)),0)+IFERROR(INDEX('Hoja de Trabajo para listado'!$BC$155:$CB$1048576,MATCH($A1078,'Hoja de Trabajo para listado'!$BC$155:$BC$1048576,0),MATCH((CUADRO!I$5&amp;$E1078),'Hoja de Trabajo para listado'!$BC$151:$CB$151,0)),0)+IFERROR(INDEX('Hoja de Trabajo para listado'!$DE$153:$DG$274,MATCH($A1078,'Hoja de Trabajo para listado'!$DE$153:$DE$1048576,0),MATCH((CUADRO!I$5&amp;$E1078),'Hoja de Trabajo para listado'!$DE$151:$DG$151,0)),0)+IFERROR(INDEX('Hoja de Trabajo para listado'!$CD$155:$DC$1048576,MATCH($A1078,'Hoja de Trabajo para listado'!$CD$155:$CD$1048576,0),MATCH((CUADRO!I$5&amp;$E1078),'Hoja de Trabajo para listado'!$CD$151:$DC$151,0)),0)</f>
        <v>0</v>
      </c>
      <c r="J1078" s="255">
        <f ca="1">+IFERROR(INDEX('Hoja de Trabajo para listado'!$A$155:$Z$1048576,MATCH($A1078,'Hoja de Trabajo para listado'!$A$155:$A$1048576,0),MATCH((CUADRO!J$5&amp;$E1078),'Hoja de Trabajo para listado'!$A$151:$Z$151,0)),0)+IFERROR(INDEX('Hoja de Trabajo para listado'!$AB$155:$BA$1048576,MATCH($A1078,'Hoja de Trabajo para listado'!$AB$155:$AB$1048576,0),MATCH((CUADRO!J$5&amp;$E1078),'Hoja de Trabajo para listado'!$AB$151:$BA$151,0)),0)+IFERROR(INDEX('Hoja de Trabajo para listado'!$BC$155:$CB$1048576,MATCH($A1078,'Hoja de Trabajo para listado'!$BC$155:$BC$1048576,0),MATCH((CUADRO!J$5&amp;$E1078),'Hoja de Trabajo para listado'!$BC$151:$CB$151,0)),0)+IFERROR(INDEX('Hoja de Trabajo para listado'!$DE$153:$DG$274,MATCH($A1078,'Hoja de Trabajo para listado'!$DE$153:$DE$1048576,0),MATCH((CUADRO!J$5&amp;$E1078),'Hoja de Trabajo para listado'!$DE$151:$DG$151,0)),0)+IFERROR(INDEX('Hoja de Trabajo para listado'!$CD$155:$DC$1048576,MATCH($A1078,'Hoja de Trabajo para listado'!$CD$155:$CD$1048576,0),MATCH((CUADRO!J$5&amp;$E1078),'Hoja de Trabajo para listado'!$CD$151:$DC$151,0)),0)</f>
        <v>0</v>
      </c>
      <c r="K1078" s="255">
        <f ca="1">+IFERROR(INDEX('Hoja de Trabajo para listado'!$A$155:$Z$1048576,MATCH($A1078,'Hoja de Trabajo para listado'!$A$155:$A$1048576,0),MATCH((CUADRO!K$5&amp;$E1078),'Hoja de Trabajo para listado'!$A$151:$Z$151,0)),0)+IFERROR(INDEX('Hoja de Trabajo para listado'!$AB$155:$BA$1048576,MATCH($A1078,'Hoja de Trabajo para listado'!$AB$155:$AB$1048576,0),MATCH((CUADRO!K$5&amp;$E1078),'Hoja de Trabajo para listado'!$AB$151:$BA$151,0)),0)+IFERROR(INDEX('Hoja de Trabajo para listado'!$BC$155:$CB$1048576,MATCH($A1078,'Hoja de Trabajo para listado'!$BC$155:$BC$1048576,0),MATCH((CUADRO!K$5&amp;$E1078),'Hoja de Trabajo para listado'!$BC$151:$CB$151,0)),0)+IFERROR(INDEX('Hoja de Trabajo para listado'!$DE$153:$DG$274,MATCH($A1078,'Hoja de Trabajo para listado'!$DE$153:$DE$1048576,0),MATCH((CUADRO!K$5&amp;$E1078),'Hoja de Trabajo para listado'!$DE$151:$DG$151,0)),0)+IFERROR(INDEX('Hoja de Trabajo para listado'!$CD$155:$DC$1048576,MATCH($A1078,'Hoja de Trabajo para listado'!$CD$155:$CD$1048576,0),MATCH((CUADRO!K$5&amp;$E1078),'Hoja de Trabajo para listado'!$CD$151:$DC$151,0)),0)</f>
        <v>0</v>
      </c>
      <c r="L1078" s="255">
        <f ca="1">+IFERROR(INDEX('Hoja de Trabajo para listado'!$A$155:$Z$1048576,MATCH($A1078,'Hoja de Trabajo para listado'!$A$155:$A$1048576,0),MATCH((CUADRO!L$5&amp;$E1078),'Hoja de Trabajo para listado'!$A$151:$Z$151,0)),0)+IFERROR(INDEX('Hoja de Trabajo para listado'!$AB$155:$BA$1048576,MATCH($A1078,'Hoja de Trabajo para listado'!$AB$155:$AB$1048576,0),MATCH((CUADRO!L$5&amp;$E1078),'Hoja de Trabajo para listado'!$AB$151:$BA$151,0)),0)+IFERROR(INDEX('Hoja de Trabajo para listado'!$BC$155:$CB$1048576,MATCH($A1078,'Hoja de Trabajo para listado'!$BC$155:$BC$1048576,0),MATCH((CUADRO!L$5&amp;$E1078),'Hoja de Trabajo para listado'!$BC$151:$CB$151,0)),0)+IFERROR(INDEX('Hoja de Trabajo para listado'!$DE$153:$DG$274,MATCH($A1078,'Hoja de Trabajo para listado'!$DE$153:$DE$1048576,0),MATCH((CUADRO!L$5&amp;$E1078),'Hoja de Trabajo para listado'!$DE$151:$DG$151,0)),0)+IFERROR(INDEX('Hoja de Trabajo para listado'!$CD$155:$DC$1048576,MATCH($A1078,'Hoja de Trabajo para listado'!$CD$155:$CD$1048576,0),MATCH((CUADRO!L$5&amp;$E1078),'Hoja de Trabajo para listado'!$CD$151:$DC$151,0)),0)</f>
        <v>0</v>
      </c>
      <c r="M1078" s="255">
        <f ca="1">+IFERROR(INDEX('Hoja de Trabajo para listado'!$A$155:$Z$1048576,MATCH($A1078,'Hoja de Trabajo para listado'!$A$155:$A$1048576,0),MATCH((CUADRO!M$5&amp;$E1078),'Hoja de Trabajo para listado'!$A$151:$Z$151,0)),0)+IFERROR(INDEX('Hoja de Trabajo para listado'!$AB$155:$BA$1048576,MATCH($A1078,'Hoja de Trabajo para listado'!$AB$155:$AB$1048576,0),MATCH((CUADRO!M$5&amp;$E1078),'Hoja de Trabajo para listado'!$AB$151:$BA$151,0)),0)+IFERROR(INDEX('Hoja de Trabajo para listado'!$BC$155:$CB$1048576,MATCH($A1078,'Hoja de Trabajo para listado'!$BC$155:$BC$1048576,0),MATCH((CUADRO!M$5&amp;$E1078),'Hoja de Trabajo para listado'!$BC$151:$CB$151,0)),0)+IFERROR(INDEX('Hoja de Trabajo para listado'!$DE$153:$DG$274,MATCH($A1078,'Hoja de Trabajo para listado'!$DE$153:$DE$1048576,0),MATCH((CUADRO!M$5&amp;$E1078),'Hoja de Trabajo para listado'!$DE$151:$DG$151,0)),0)+IFERROR(INDEX('Hoja de Trabajo para listado'!$CD$155:$DC$1048576,MATCH($A1078,'Hoja de Trabajo para listado'!$CD$155:$CD$1048576,0),MATCH((CUADRO!M$5&amp;$E1078),'Hoja de Trabajo para listado'!$CD$151:$DC$151,0)),0)</f>
        <v>0</v>
      </c>
      <c r="N1078" s="255">
        <f ca="1">+IFERROR(INDEX('Hoja de Trabajo para listado'!$A$155:$Z$1048576,MATCH($A1078,'Hoja de Trabajo para listado'!$A$155:$A$1048576,0),MATCH((CUADRO!N$5&amp;$E1078),'Hoja de Trabajo para listado'!$A$151:$Z$151,0)),0)+IFERROR(INDEX('Hoja de Trabajo para listado'!$AB$155:$BA$1048576,MATCH($A1078,'Hoja de Trabajo para listado'!$AB$155:$AB$1048576,0),MATCH((CUADRO!N$5&amp;$E1078),'Hoja de Trabajo para listado'!$AB$151:$BA$151,0)),0)+IFERROR(INDEX('Hoja de Trabajo para listado'!$BC$155:$CB$1048576,MATCH($A1078,'Hoja de Trabajo para listado'!$BC$155:$BC$1048576,0),MATCH((CUADRO!N$5&amp;$E1078),'Hoja de Trabajo para listado'!$BC$151:$CB$151,0)),0)+IFERROR(INDEX('Hoja de Trabajo para listado'!$DE$153:$DG$274,MATCH($A1078,'Hoja de Trabajo para listado'!$DE$153:$DE$1048576,0),MATCH((CUADRO!N$5&amp;$E1078),'Hoja de Trabajo para listado'!$DE$151:$DG$151,0)),0)+IFERROR(INDEX('Hoja de Trabajo para listado'!$CD$155:$DC$1048576,MATCH($A1078,'Hoja de Trabajo para listado'!$CD$155:$CD$1048576,0),MATCH((CUADRO!N$5&amp;$E1078),'Hoja de Trabajo para listado'!$CD$151:$DC$151,0)),0)</f>
        <v>0</v>
      </c>
      <c r="O1078" s="255">
        <f ca="1">+IFERROR(INDEX('Hoja de Trabajo para listado'!$A$155:$Z$1048576,MATCH($A1078,'Hoja de Trabajo para listado'!$A$155:$A$1048576,0),MATCH((CUADRO!O$5&amp;$E1078),'Hoja de Trabajo para listado'!$A$151:$Z$151,0)),0)+IFERROR(INDEX('Hoja de Trabajo para listado'!$AB$155:$BA$1048576,MATCH($A1078,'Hoja de Trabajo para listado'!$AB$155:$AB$1048576,0),MATCH((CUADRO!O$5&amp;$E1078),'Hoja de Trabajo para listado'!$AB$151:$BA$151,0)),0)+IFERROR(INDEX('Hoja de Trabajo para listado'!$BC$155:$CB$1048576,MATCH($A1078,'Hoja de Trabajo para listado'!$BC$155:$BC$1048576,0),MATCH((CUADRO!O$5&amp;$E1078),'Hoja de Trabajo para listado'!$BC$151:$CB$151,0)),0)+IFERROR(INDEX('Hoja de Trabajo para listado'!$DE$153:$DG$274,MATCH($A1078,'Hoja de Trabajo para listado'!$DE$153:$DE$1048576,0),MATCH((CUADRO!O$5&amp;$E1078),'Hoja de Trabajo para listado'!$DE$151:$DG$151,0)),0)+IFERROR(INDEX('Hoja de Trabajo para listado'!$CD$155:$DC$1048576,MATCH($A1078,'Hoja de Trabajo para listado'!$CD$155:$CD$1048576,0),MATCH((CUADRO!O$5&amp;$E1078),'Hoja de Trabajo para listado'!$CD$151:$DC$151,0)),0)</f>
        <v>0</v>
      </c>
      <c r="P1078" s="255">
        <f ca="1">+IFERROR(INDEX('Hoja de Trabajo para listado'!$A$155:$Z$1048576,MATCH($A1078,'Hoja de Trabajo para listado'!$A$155:$A$1048576,0),MATCH((CUADRO!P$5&amp;$E1078),'Hoja de Trabajo para listado'!$A$151:$Z$151,0)),0)+IFERROR(INDEX('Hoja de Trabajo para listado'!$AB$155:$BA$1048576,MATCH($A1078,'Hoja de Trabajo para listado'!$AB$155:$AB$1048576,0),MATCH((CUADRO!P$5&amp;$E1078),'Hoja de Trabajo para listado'!$AB$151:$BA$151,0)),0)+IFERROR(INDEX('Hoja de Trabajo para listado'!$BC$155:$CB$1048576,MATCH($A1078,'Hoja de Trabajo para listado'!$BC$155:$BC$1048576,0),MATCH((CUADRO!P$5&amp;$E1078),'Hoja de Trabajo para listado'!$BC$151:$CB$151,0)),0)+IFERROR(INDEX('Hoja de Trabajo para listado'!$DE$153:$DG$274,MATCH($A1078,'Hoja de Trabajo para listado'!$DE$153:$DE$1048576,0),MATCH((CUADRO!P$5&amp;$E1078),'Hoja de Trabajo para listado'!$DE$151:$DG$151,0)),0)+IFERROR(INDEX('Hoja de Trabajo para listado'!$CD$155:$DC$1048576,MATCH($A1078,'Hoja de Trabajo para listado'!$CD$155:$CD$1048576,0),MATCH((CUADRO!P$5&amp;$E1078),'Hoja de Trabajo para listado'!$CD$151:$DC$151,0)),0)</f>
        <v>0</v>
      </c>
      <c r="Q1078" s="255">
        <f ca="1">+IFERROR(INDEX('Hoja de Trabajo para listado'!$A$155:$Z$1048576,MATCH($A1078,'Hoja de Trabajo para listado'!$A$155:$A$1048576,0),MATCH((CUADRO!Q$5&amp;$E1078),'Hoja de Trabajo para listado'!$A$151:$Z$151,0)),0)+IFERROR(INDEX('Hoja de Trabajo para listado'!$AB$155:$BA$1048576,MATCH($A1078,'Hoja de Trabajo para listado'!$AB$155:$AB$1048576,0),MATCH((CUADRO!Q$5&amp;$E1078),'Hoja de Trabajo para listado'!$AB$151:$BA$151,0)),0)+IFERROR(INDEX('Hoja de Trabajo para listado'!$BC$155:$CB$1048576,MATCH($A1078,'Hoja de Trabajo para listado'!$BC$155:$BC$1048576,0),MATCH((CUADRO!Q$5&amp;$E1078),'Hoja de Trabajo para listado'!$BC$151:$CB$151,0)),0)+IFERROR(INDEX('Hoja de Trabajo para listado'!$DE$153:$DG$274,MATCH($A1078,'Hoja de Trabajo para listado'!$DE$153:$DE$1048576,0),MATCH((CUADRO!Q$5&amp;$E1078),'Hoja de Trabajo para listado'!$DE$151:$DG$151,0)),0)+IFERROR(INDEX('Hoja de Trabajo para listado'!$CD$155:$DC$1048576,MATCH($A1078,'Hoja de Trabajo para listado'!$CD$155:$CD$1048576,0),MATCH((CUADRO!Q$5&amp;$E1078),'Hoja de Trabajo para listado'!$CD$151:$DC$151,0)),0)</f>
        <v>0</v>
      </c>
      <c r="R1078" s="255">
        <f t="shared" ca="1" si="34"/>
        <v>0</v>
      </c>
      <c r="S1078" s="255"/>
      <c r="T1078" s="255">
        <f ca="1">+T1079</f>
        <v>7</v>
      </c>
      <c r="U1078" s="254">
        <f t="shared" si="35"/>
        <v>1</v>
      </c>
      <c r="V1078" s="362" t="str">
        <f>+VLOOKUP(A1078,bd_lista!$A$3:$E$590,5,FALSE)</f>
        <v>Instituciones Descentralizadas</v>
      </c>
      <c r="W1078" s="361" t="str">
        <f>+V1078</f>
        <v>Instituciones Descentralizadas</v>
      </c>
      <c r="X1078" s="254">
        <f>+VLOOKUP(A1078,[2]Sheet1!$A$13:$D$744,4,FALSE)</f>
        <v>81</v>
      </c>
      <c r="Y1078" s="254" t="str">
        <f>+VLOOKUP(X1078,bd_lista!$A$3:$C$590,3,FALSE)</f>
        <v>Ministerio de Obras Públicas, Servicios y Vivienda</v>
      </c>
      <c r="Z1078" s="316">
        <f>+X1078</f>
        <v>81</v>
      </c>
      <c r="AA1078" s="348" t="str">
        <f>+Y1078</f>
        <v>Ministerio de Obras Públicas, Servicios y Vivienda</v>
      </c>
    </row>
    <row r="1079" spans="1:27" customFormat="1" ht="15" customHeight="1">
      <c r="A1079" s="32">
        <v>310</v>
      </c>
      <c r="B1079" s="307"/>
      <c r="C1079" s="394" t="str">
        <f>+VLOOKUP(A1079,bd_lista!$A$3:$C$590,3,FALSE)</f>
        <v>Autoridad de Regulación y Fiscalización de Telecomunicaciones y Transportes</v>
      </c>
      <c r="D1079" s="362"/>
      <c r="E1079" s="362" t="s">
        <v>1314</v>
      </c>
      <c r="F1079" s="255">
        <f ca="1">+IFERROR(INDEX('Hoja de Trabajo para listado'!$A$155:$Z$1048576,MATCH($A1079,'Hoja de Trabajo para listado'!$A$155:$A$1048576,0),MATCH((CUADRO!F$5&amp;$E1079),'Hoja de Trabajo para listado'!$A$151:$Z$151,0)),0)+IFERROR(INDEX('Hoja de Trabajo para listado'!$AB$155:$BA$1048576,MATCH($A1079,'Hoja de Trabajo para listado'!$AB$155:$AB$1048576,0),MATCH((CUADRO!F$5&amp;$E1079),'Hoja de Trabajo para listado'!$AB$151:$BA$151,0)),0)+IFERROR(INDEX('Hoja de Trabajo para listado'!$BC$155:$CB$1048576,MATCH($A1079,'Hoja de Trabajo para listado'!$BC$155:$BC$1048576,0),MATCH((CUADRO!F$5&amp;$E1079),'Hoja de Trabajo para listado'!$BC$151:$CB$151,0)),0)+IFERROR(INDEX('Hoja de Trabajo para listado'!$DE$153:$DG$274,MATCH($A1079,'Hoja de Trabajo para listado'!$DE$153:$DE$1048576,0),MATCH((CUADRO!F$5&amp;$E1079),'Hoja de Trabajo para listado'!$DE$151:$DG$151,0)),0)+IFERROR(INDEX('Hoja de Trabajo para listado'!$CD$155:$DC$1048576,MATCH($A1079,'Hoja de Trabajo para listado'!$CD$155:$CD$1048576,0),MATCH((CUADRO!F$5&amp;$E1079),'Hoja de Trabajo para listado'!$CD$151:$DC$151,0)),0)</f>
        <v>0</v>
      </c>
      <c r="G1079" s="255">
        <f ca="1">+IFERROR(INDEX('Hoja de Trabajo para listado'!$A$155:$Z$1048576,MATCH($A1079,'Hoja de Trabajo para listado'!$A$155:$A$1048576,0),MATCH((CUADRO!G$5&amp;$E1079),'Hoja de Trabajo para listado'!$A$151:$Z$151,0)),0)+IFERROR(INDEX('Hoja de Trabajo para listado'!$AB$155:$BA$1048576,MATCH($A1079,'Hoja de Trabajo para listado'!$AB$155:$AB$1048576,0),MATCH((CUADRO!G$5&amp;$E1079),'Hoja de Trabajo para listado'!$AB$151:$BA$151,0)),0)+IFERROR(INDEX('Hoja de Trabajo para listado'!$BC$155:$CB$1048576,MATCH($A1079,'Hoja de Trabajo para listado'!$BC$155:$BC$1048576,0),MATCH((CUADRO!G$5&amp;$E1079),'Hoja de Trabajo para listado'!$BC$151:$CB$151,0)),0)+IFERROR(INDEX('Hoja de Trabajo para listado'!$DE$153:$DG$274,MATCH($A1079,'Hoja de Trabajo para listado'!$DE$153:$DE$1048576,0),MATCH((CUADRO!G$5&amp;$E1079),'Hoja de Trabajo para listado'!$DE$151:$DG$151,0)),0)+IFERROR(INDEX('Hoja de Trabajo para listado'!$CD$155:$DC$1048576,MATCH($A1079,'Hoja de Trabajo para listado'!$CD$155:$CD$1048576,0),MATCH((CUADRO!G$5&amp;$E1079),'Hoja de Trabajo para listado'!$CD$151:$DC$151,0)),0)</f>
        <v>0</v>
      </c>
      <c r="H1079" s="255">
        <f ca="1">+IFERROR(INDEX('Hoja de Trabajo para listado'!$A$155:$Z$1048576,MATCH($A1079,'Hoja de Trabajo para listado'!$A$155:$A$1048576,0),MATCH((CUADRO!H$5&amp;$E1079),'Hoja de Trabajo para listado'!$A$151:$Z$151,0)),0)+IFERROR(INDEX('Hoja de Trabajo para listado'!$AB$155:$BA$1048576,MATCH($A1079,'Hoja de Trabajo para listado'!$AB$155:$AB$1048576,0),MATCH((CUADRO!H$5&amp;$E1079),'Hoja de Trabajo para listado'!$AB$151:$BA$151,0)),0)+IFERROR(INDEX('Hoja de Trabajo para listado'!$BC$155:$CB$1048576,MATCH($A1079,'Hoja de Trabajo para listado'!$BC$155:$BC$1048576,0),MATCH((CUADRO!H$5&amp;$E1079),'Hoja de Trabajo para listado'!$BC$151:$CB$151,0)),0)+IFERROR(INDEX('Hoja de Trabajo para listado'!$DE$153:$DG$274,MATCH($A1079,'Hoja de Trabajo para listado'!$DE$153:$DE$1048576,0),MATCH((CUADRO!H$5&amp;$E1079),'Hoja de Trabajo para listado'!$DE$151:$DG$151,0)),0)+IFERROR(INDEX('Hoja de Trabajo para listado'!$CD$155:$DC$1048576,MATCH($A1079,'Hoja de Trabajo para listado'!$CD$155:$CD$1048576,0),MATCH((CUADRO!H$5&amp;$E1079),'Hoja de Trabajo para listado'!$CD$151:$DC$151,0)),0)</f>
        <v>0</v>
      </c>
      <c r="I1079" s="255">
        <f ca="1">+IFERROR(INDEX('Hoja de Trabajo para listado'!$A$155:$Z$1048576,MATCH($A1079,'Hoja de Trabajo para listado'!$A$155:$A$1048576,0),MATCH((CUADRO!I$5&amp;$E1079),'Hoja de Trabajo para listado'!$A$151:$Z$151,0)),0)+IFERROR(INDEX('Hoja de Trabajo para listado'!$AB$155:$BA$1048576,MATCH($A1079,'Hoja de Trabajo para listado'!$AB$155:$AB$1048576,0),MATCH((CUADRO!I$5&amp;$E1079),'Hoja de Trabajo para listado'!$AB$151:$BA$151,0)),0)+IFERROR(INDEX('Hoja de Trabajo para listado'!$BC$155:$CB$1048576,MATCH($A1079,'Hoja de Trabajo para listado'!$BC$155:$BC$1048576,0),MATCH((CUADRO!I$5&amp;$E1079),'Hoja de Trabajo para listado'!$BC$151:$CB$151,0)),0)+IFERROR(INDEX('Hoja de Trabajo para listado'!$DE$153:$DG$274,MATCH($A1079,'Hoja de Trabajo para listado'!$DE$153:$DE$1048576,0),MATCH((CUADRO!I$5&amp;$E1079),'Hoja de Trabajo para listado'!$DE$151:$DG$151,0)),0)+IFERROR(INDEX('Hoja de Trabajo para listado'!$CD$155:$DC$1048576,MATCH($A1079,'Hoja de Trabajo para listado'!$CD$155:$CD$1048576,0),MATCH((CUADRO!I$5&amp;$E1079),'Hoja de Trabajo para listado'!$CD$151:$DC$151,0)),0)</f>
        <v>0</v>
      </c>
      <c r="J1079" s="255">
        <f ca="1">+IFERROR(INDEX('Hoja de Trabajo para listado'!$A$155:$Z$1048576,MATCH($A1079,'Hoja de Trabajo para listado'!$A$155:$A$1048576,0),MATCH((CUADRO!J$5&amp;$E1079),'Hoja de Trabajo para listado'!$A$151:$Z$151,0)),0)+IFERROR(INDEX('Hoja de Trabajo para listado'!$AB$155:$BA$1048576,MATCH($A1079,'Hoja de Trabajo para listado'!$AB$155:$AB$1048576,0),MATCH((CUADRO!J$5&amp;$E1079),'Hoja de Trabajo para listado'!$AB$151:$BA$151,0)),0)+IFERROR(INDEX('Hoja de Trabajo para listado'!$BC$155:$CB$1048576,MATCH($A1079,'Hoja de Trabajo para listado'!$BC$155:$BC$1048576,0),MATCH((CUADRO!J$5&amp;$E1079),'Hoja de Trabajo para listado'!$BC$151:$CB$151,0)),0)+IFERROR(INDEX('Hoja de Trabajo para listado'!$DE$153:$DG$274,MATCH($A1079,'Hoja de Trabajo para listado'!$DE$153:$DE$1048576,0),MATCH((CUADRO!J$5&amp;$E1079),'Hoja de Trabajo para listado'!$DE$151:$DG$151,0)),0)+IFERROR(INDEX('Hoja de Trabajo para listado'!$CD$155:$DC$1048576,MATCH($A1079,'Hoja de Trabajo para listado'!$CD$155:$CD$1048576,0),MATCH((CUADRO!J$5&amp;$E1079),'Hoja de Trabajo para listado'!$CD$151:$DC$151,0)),0)</f>
        <v>0</v>
      </c>
      <c r="K1079" s="255">
        <f ca="1">+IFERROR(INDEX('Hoja de Trabajo para listado'!$A$155:$Z$1048576,MATCH($A1079,'Hoja de Trabajo para listado'!$A$155:$A$1048576,0),MATCH((CUADRO!K$5&amp;$E1079),'Hoja de Trabajo para listado'!$A$151:$Z$151,0)),0)+IFERROR(INDEX('Hoja de Trabajo para listado'!$AB$155:$BA$1048576,MATCH($A1079,'Hoja de Trabajo para listado'!$AB$155:$AB$1048576,0),MATCH((CUADRO!K$5&amp;$E1079),'Hoja de Trabajo para listado'!$AB$151:$BA$151,0)),0)+IFERROR(INDEX('Hoja de Trabajo para listado'!$BC$155:$CB$1048576,MATCH($A1079,'Hoja de Trabajo para listado'!$BC$155:$BC$1048576,0),MATCH((CUADRO!K$5&amp;$E1079),'Hoja de Trabajo para listado'!$BC$151:$CB$151,0)),0)+IFERROR(INDEX('Hoja de Trabajo para listado'!$DE$153:$DG$274,MATCH($A1079,'Hoja de Trabajo para listado'!$DE$153:$DE$1048576,0),MATCH((CUADRO!K$5&amp;$E1079),'Hoja de Trabajo para listado'!$DE$151:$DG$151,0)),0)+IFERROR(INDEX('Hoja de Trabajo para listado'!$CD$155:$DC$1048576,MATCH($A1079,'Hoja de Trabajo para listado'!$CD$155:$CD$1048576,0),MATCH((CUADRO!K$5&amp;$E1079),'Hoja de Trabajo para listado'!$CD$151:$DC$151,0)),0)</f>
        <v>0</v>
      </c>
      <c r="L1079" s="255">
        <f ca="1">+IFERROR(INDEX('Hoja de Trabajo para listado'!$A$155:$Z$1048576,MATCH($A1079,'Hoja de Trabajo para listado'!$A$155:$A$1048576,0),MATCH((CUADRO!L$5&amp;$E1079),'Hoja de Trabajo para listado'!$A$151:$Z$151,0)),0)+IFERROR(INDEX('Hoja de Trabajo para listado'!$AB$155:$BA$1048576,MATCH($A1079,'Hoja de Trabajo para listado'!$AB$155:$AB$1048576,0),MATCH((CUADRO!L$5&amp;$E1079),'Hoja de Trabajo para listado'!$AB$151:$BA$151,0)),0)+IFERROR(INDEX('Hoja de Trabajo para listado'!$BC$155:$CB$1048576,MATCH($A1079,'Hoja de Trabajo para listado'!$BC$155:$BC$1048576,0),MATCH((CUADRO!L$5&amp;$E1079),'Hoja de Trabajo para listado'!$BC$151:$CB$151,0)),0)+IFERROR(INDEX('Hoja de Trabajo para listado'!$DE$153:$DG$274,MATCH($A1079,'Hoja de Trabajo para listado'!$DE$153:$DE$1048576,0),MATCH((CUADRO!L$5&amp;$E1079),'Hoja de Trabajo para listado'!$DE$151:$DG$151,0)),0)+IFERROR(INDEX('Hoja de Trabajo para listado'!$CD$155:$DC$1048576,MATCH($A1079,'Hoja de Trabajo para listado'!$CD$155:$CD$1048576,0),MATCH((CUADRO!L$5&amp;$E1079),'Hoja de Trabajo para listado'!$CD$151:$DC$151,0)),0)</f>
        <v>0</v>
      </c>
      <c r="M1079" s="255">
        <f ca="1">+IFERROR(INDEX('Hoja de Trabajo para listado'!$A$155:$Z$1048576,MATCH($A1079,'Hoja de Trabajo para listado'!$A$155:$A$1048576,0),MATCH((CUADRO!M$5&amp;$E1079),'Hoja de Trabajo para listado'!$A$151:$Z$151,0)),0)+IFERROR(INDEX('Hoja de Trabajo para listado'!$AB$155:$BA$1048576,MATCH($A1079,'Hoja de Trabajo para listado'!$AB$155:$AB$1048576,0),MATCH((CUADRO!M$5&amp;$E1079),'Hoja de Trabajo para listado'!$AB$151:$BA$151,0)),0)+IFERROR(INDEX('Hoja de Trabajo para listado'!$BC$155:$CB$1048576,MATCH($A1079,'Hoja de Trabajo para listado'!$BC$155:$BC$1048576,0),MATCH((CUADRO!M$5&amp;$E1079),'Hoja de Trabajo para listado'!$BC$151:$CB$151,0)),0)+IFERROR(INDEX('Hoja de Trabajo para listado'!$DE$153:$DG$274,MATCH($A1079,'Hoja de Trabajo para listado'!$DE$153:$DE$1048576,0),MATCH((CUADRO!M$5&amp;$E1079),'Hoja de Trabajo para listado'!$DE$151:$DG$151,0)),0)+IFERROR(INDEX('Hoja de Trabajo para listado'!$CD$155:$DC$1048576,MATCH($A1079,'Hoja de Trabajo para listado'!$CD$155:$CD$1048576,0),MATCH((CUADRO!M$5&amp;$E1079),'Hoja de Trabajo para listado'!$CD$151:$DC$151,0)),0)</f>
        <v>0</v>
      </c>
      <c r="N1079" s="255">
        <f ca="1">+IFERROR(INDEX('Hoja de Trabajo para listado'!$A$155:$Z$1048576,MATCH($A1079,'Hoja de Trabajo para listado'!$A$155:$A$1048576,0),MATCH((CUADRO!N$5&amp;$E1079),'Hoja de Trabajo para listado'!$A$151:$Z$151,0)),0)+IFERROR(INDEX('Hoja de Trabajo para listado'!$AB$155:$BA$1048576,MATCH($A1079,'Hoja de Trabajo para listado'!$AB$155:$AB$1048576,0),MATCH((CUADRO!N$5&amp;$E1079),'Hoja de Trabajo para listado'!$AB$151:$BA$151,0)),0)+IFERROR(INDEX('Hoja de Trabajo para listado'!$BC$155:$CB$1048576,MATCH($A1079,'Hoja de Trabajo para listado'!$BC$155:$BC$1048576,0),MATCH((CUADRO!N$5&amp;$E1079),'Hoja de Trabajo para listado'!$BC$151:$CB$151,0)),0)+IFERROR(INDEX('Hoja de Trabajo para listado'!$DE$153:$DG$274,MATCH($A1079,'Hoja de Trabajo para listado'!$DE$153:$DE$1048576,0),MATCH((CUADRO!N$5&amp;$E1079),'Hoja de Trabajo para listado'!$DE$151:$DG$151,0)),0)+IFERROR(INDEX('Hoja de Trabajo para listado'!$CD$155:$DC$1048576,MATCH($A1079,'Hoja de Trabajo para listado'!$CD$155:$CD$1048576,0),MATCH((CUADRO!N$5&amp;$E1079),'Hoja de Trabajo para listado'!$CD$151:$DC$151,0)),0)</f>
        <v>7</v>
      </c>
      <c r="O1079" s="255">
        <f ca="1">+IFERROR(INDEX('Hoja de Trabajo para listado'!$A$155:$Z$1048576,MATCH($A1079,'Hoja de Trabajo para listado'!$A$155:$A$1048576,0),MATCH((CUADRO!O$5&amp;$E1079),'Hoja de Trabajo para listado'!$A$151:$Z$151,0)),0)+IFERROR(INDEX('Hoja de Trabajo para listado'!$AB$155:$BA$1048576,MATCH($A1079,'Hoja de Trabajo para listado'!$AB$155:$AB$1048576,0),MATCH((CUADRO!O$5&amp;$E1079),'Hoja de Trabajo para listado'!$AB$151:$BA$151,0)),0)+IFERROR(INDEX('Hoja de Trabajo para listado'!$BC$155:$CB$1048576,MATCH($A1079,'Hoja de Trabajo para listado'!$BC$155:$BC$1048576,0),MATCH((CUADRO!O$5&amp;$E1079),'Hoja de Trabajo para listado'!$BC$151:$CB$151,0)),0)+IFERROR(INDEX('Hoja de Trabajo para listado'!$DE$153:$DG$274,MATCH($A1079,'Hoja de Trabajo para listado'!$DE$153:$DE$1048576,0),MATCH((CUADRO!O$5&amp;$E1079),'Hoja de Trabajo para listado'!$DE$151:$DG$151,0)),0)+IFERROR(INDEX('Hoja de Trabajo para listado'!$CD$155:$DC$1048576,MATCH($A1079,'Hoja de Trabajo para listado'!$CD$155:$CD$1048576,0),MATCH((CUADRO!O$5&amp;$E1079),'Hoja de Trabajo para listado'!$CD$151:$DC$151,0)),0)</f>
        <v>0</v>
      </c>
      <c r="P1079" s="255">
        <f ca="1">+IFERROR(INDEX('Hoja de Trabajo para listado'!$A$155:$Z$1048576,MATCH($A1079,'Hoja de Trabajo para listado'!$A$155:$A$1048576,0),MATCH((CUADRO!P$5&amp;$E1079),'Hoja de Trabajo para listado'!$A$151:$Z$151,0)),0)+IFERROR(INDEX('Hoja de Trabajo para listado'!$AB$155:$BA$1048576,MATCH($A1079,'Hoja de Trabajo para listado'!$AB$155:$AB$1048576,0),MATCH((CUADRO!P$5&amp;$E1079),'Hoja de Trabajo para listado'!$AB$151:$BA$151,0)),0)+IFERROR(INDEX('Hoja de Trabajo para listado'!$BC$155:$CB$1048576,MATCH($A1079,'Hoja de Trabajo para listado'!$BC$155:$BC$1048576,0),MATCH((CUADRO!P$5&amp;$E1079),'Hoja de Trabajo para listado'!$BC$151:$CB$151,0)),0)+IFERROR(INDEX('Hoja de Trabajo para listado'!$DE$153:$DG$274,MATCH($A1079,'Hoja de Trabajo para listado'!$DE$153:$DE$1048576,0),MATCH((CUADRO!P$5&amp;$E1079),'Hoja de Trabajo para listado'!$DE$151:$DG$151,0)),0)+IFERROR(INDEX('Hoja de Trabajo para listado'!$CD$155:$DC$1048576,MATCH($A1079,'Hoja de Trabajo para listado'!$CD$155:$CD$1048576,0),MATCH((CUADRO!P$5&amp;$E1079),'Hoja de Trabajo para listado'!$CD$151:$DC$151,0)),0)</f>
        <v>0</v>
      </c>
      <c r="Q1079" s="255">
        <f ca="1">+IFERROR(INDEX('Hoja de Trabajo para listado'!$A$155:$Z$1048576,MATCH($A1079,'Hoja de Trabajo para listado'!$A$155:$A$1048576,0),MATCH((CUADRO!Q$5&amp;$E1079),'Hoja de Trabajo para listado'!$A$151:$Z$151,0)),0)+IFERROR(INDEX('Hoja de Trabajo para listado'!$AB$155:$BA$1048576,MATCH($A1079,'Hoja de Trabajo para listado'!$AB$155:$AB$1048576,0),MATCH((CUADRO!Q$5&amp;$E1079),'Hoja de Trabajo para listado'!$AB$151:$BA$151,0)),0)+IFERROR(INDEX('Hoja de Trabajo para listado'!$BC$155:$CB$1048576,MATCH($A1079,'Hoja de Trabajo para listado'!$BC$155:$BC$1048576,0),MATCH((CUADRO!Q$5&amp;$E1079),'Hoja de Trabajo para listado'!$BC$151:$CB$151,0)),0)+IFERROR(INDEX('Hoja de Trabajo para listado'!$DE$153:$DG$274,MATCH($A1079,'Hoja de Trabajo para listado'!$DE$153:$DE$1048576,0),MATCH((CUADRO!Q$5&amp;$E1079),'Hoja de Trabajo para listado'!$DE$151:$DG$151,0)),0)+IFERROR(INDEX('Hoja de Trabajo para listado'!$CD$155:$DC$1048576,MATCH($A1079,'Hoja de Trabajo para listado'!$CD$155:$CD$1048576,0),MATCH((CUADRO!Q$5&amp;$E1079),'Hoja de Trabajo para listado'!$CD$151:$DC$151,0)),0)</f>
        <v>0</v>
      </c>
      <c r="R1079" s="255">
        <f t="shared" ca="1" si="34"/>
        <v>7</v>
      </c>
      <c r="S1079" s="255">
        <f ca="1">+R1078+R1079</f>
        <v>7</v>
      </c>
      <c r="T1079" s="255">
        <f ca="1">+S1079</f>
        <v>7</v>
      </c>
      <c r="U1079" s="397">
        <f t="shared" si="35"/>
        <v>2</v>
      </c>
      <c r="V1079" s="362" t="str">
        <f>+VLOOKUP(A1079,bd_lista!$A$3:$E$590,5,FALSE)</f>
        <v>Instituciones Descentralizadas</v>
      </c>
      <c r="W1079" s="362"/>
      <c r="X1079" s="254">
        <f>+VLOOKUP(A1079,[2]Sheet1!$A$13:$D$744,4,FALSE)</f>
        <v>81</v>
      </c>
      <c r="Y1079" s="254" t="str">
        <f>+VLOOKUP(X1079,bd_lista!$A$3:$C$590,3,FALSE)</f>
        <v>Ministerio de Obras Públicas, Servicios y Vivienda</v>
      </c>
      <c r="Z1079" s="314"/>
      <c r="AA1079" s="350"/>
    </row>
    <row r="1080" spans="1:27" customFormat="1" ht="15" hidden="1" customHeight="1">
      <c r="A1080" s="32">
        <v>129</v>
      </c>
      <c r="B1080" s="306">
        <f>+A1080</f>
        <v>129</v>
      </c>
      <c r="C1080" s="259" t="str">
        <f>+VLOOKUP(A1080,bd_lista!$A$3:$C$590,3,FALSE)</f>
        <v>Escuela de Gestión Pública Plurinacional</v>
      </c>
      <c r="D1080" s="361" t="str">
        <f>+C1080</f>
        <v>Escuela de Gestión Pública Plurinacional</v>
      </c>
      <c r="E1080" s="259" t="s">
        <v>1313</v>
      </c>
      <c r="F1080" s="255">
        <f ca="1">+IFERROR(INDEX('Hoja de Trabajo para listado'!$A$155:$Z$1048576,MATCH($A1080,'Hoja de Trabajo para listado'!$A$155:$A$1048576,0),MATCH((CUADRO!F$5&amp;$E1080),'Hoja de Trabajo para listado'!$A$151:$Z$151,0)),0)+IFERROR(INDEX('Hoja de Trabajo para listado'!$AB$155:$BA$1048576,MATCH($A1080,'Hoja de Trabajo para listado'!$AB$155:$AB$1048576,0),MATCH((CUADRO!F$5&amp;$E1080),'Hoja de Trabajo para listado'!$AB$151:$BA$151,0)),0)+IFERROR(INDEX('Hoja de Trabajo para listado'!$BC$155:$CB$1048576,MATCH($A1080,'Hoja de Trabajo para listado'!$BC$155:$BC$1048576,0),MATCH((CUADRO!F$5&amp;$E1080),'Hoja de Trabajo para listado'!$BC$151:$CB$151,0)),0)+IFERROR(INDEX('Hoja de Trabajo para listado'!$DE$153:$DG$274,MATCH($A1080,'Hoja de Trabajo para listado'!$DE$153:$DE$1048576,0),MATCH((CUADRO!F$5&amp;$E1080),'Hoja de Trabajo para listado'!$DE$151:$DG$151,0)),0)+IFERROR(INDEX('Hoja de Trabajo para listado'!$CD$155:$DC$1048576,MATCH($A1080,'Hoja de Trabajo para listado'!$CD$155:$CD$1048576,0),MATCH((CUADRO!F$5&amp;$E1080),'Hoja de Trabajo para listado'!$CD$151:$DC$151,0)),0)</f>
        <v>0</v>
      </c>
      <c r="G1080" s="255">
        <f ca="1">+IFERROR(INDEX('Hoja de Trabajo para listado'!$A$155:$Z$1048576,MATCH($A1080,'Hoja de Trabajo para listado'!$A$155:$A$1048576,0),MATCH((CUADRO!G$5&amp;$E1080),'Hoja de Trabajo para listado'!$A$151:$Z$151,0)),0)+IFERROR(INDEX('Hoja de Trabajo para listado'!$AB$155:$BA$1048576,MATCH($A1080,'Hoja de Trabajo para listado'!$AB$155:$AB$1048576,0),MATCH((CUADRO!G$5&amp;$E1080),'Hoja de Trabajo para listado'!$AB$151:$BA$151,0)),0)+IFERROR(INDEX('Hoja de Trabajo para listado'!$BC$155:$CB$1048576,MATCH($A1080,'Hoja de Trabajo para listado'!$BC$155:$BC$1048576,0),MATCH((CUADRO!G$5&amp;$E1080),'Hoja de Trabajo para listado'!$BC$151:$CB$151,0)),0)+IFERROR(INDEX('Hoja de Trabajo para listado'!$DE$153:$DG$274,MATCH($A1080,'Hoja de Trabajo para listado'!$DE$153:$DE$1048576,0),MATCH((CUADRO!G$5&amp;$E1080),'Hoja de Trabajo para listado'!$DE$151:$DG$151,0)),0)+IFERROR(INDEX('Hoja de Trabajo para listado'!$CD$155:$DC$1048576,MATCH($A1080,'Hoja de Trabajo para listado'!$CD$155:$CD$1048576,0),MATCH((CUADRO!G$5&amp;$E1080),'Hoja de Trabajo para listado'!$CD$151:$DC$151,0)),0)</f>
        <v>0</v>
      </c>
      <c r="H1080" s="255">
        <f ca="1">+IFERROR(INDEX('Hoja de Trabajo para listado'!$A$155:$Z$1048576,MATCH($A1080,'Hoja de Trabajo para listado'!$A$155:$A$1048576,0),MATCH((CUADRO!H$5&amp;$E1080),'Hoja de Trabajo para listado'!$A$151:$Z$151,0)),0)+IFERROR(INDEX('Hoja de Trabajo para listado'!$AB$155:$BA$1048576,MATCH($A1080,'Hoja de Trabajo para listado'!$AB$155:$AB$1048576,0),MATCH((CUADRO!H$5&amp;$E1080),'Hoja de Trabajo para listado'!$AB$151:$BA$151,0)),0)+IFERROR(INDEX('Hoja de Trabajo para listado'!$BC$155:$CB$1048576,MATCH($A1080,'Hoja de Trabajo para listado'!$BC$155:$BC$1048576,0),MATCH((CUADRO!H$5&amp;$E1080),'Hoja de Trabajo para listado'!$BC$151:$CB$151,0)),0)+IFERROR(INDEX('Hoja de Trabajo para listado'!$DE$153:$DG$274,MATCH($A1080,'Hoja de Trabajo para listado'!$DE$153:$DE$1048576,0),MATCH((CUADRO!H$5&amp;$E1080),'Hoja de Trabajo para listado'!$DE$151:$DG$151,0)),0)+IFERROR(INDEX('Hoja de Trabajo para listado'!$CD$155:$DC$1048576,MATCH($A1080,'Hoja de Trabajo para listado'!$CD$155:$CD$1048576,0),MATCH((CUADRO!H$5&amp;$E1080),'Hoja de Trabajo para listado'!$CD$151:$DC$151,0)),0)</f>
        <v>0</v>
      </c>
      <c r="I1080" s="255">
        <f ca="1">+IFERROR(INDEX('Hoja de Trabajo para listado'!$A$155:$Z$1048576,MATCH($A1080,'Hoja de Trabajo para listado'!$A$155:$A$1048576,0),MATCH((CUADRO!I$5&amp;$E1080),'Hoja de Trabajo para listado'!$A$151:$Z$151,0)),0)+IFERROR(INDEX('Hoja de Trabajo para listado'!$AB$155:$BA$1048576,MATCH($A1080,'Hoja de Trabajo para listado'!$AB$155:$AB$1048576,0),MATCH((CUADRO!I$5&amp;$E1080),'Hoja de Trabajo para listado'!$AB$151:$BA$151,0)),0)+IFERROR(INDEX('Hoja de Trabajo para listado'!$BC$155:$CB$1048576,MATCH($A1080,'Hoja de Trabajo para listado'!$BC$155:$BC$1048576,0),MATCH((CUADRO!I$5&amp;$E1080),'Hoja de Trabajo para listado'!$BC$151:$CB$151,0)),0)+IFERROR(INDEX('Hoja de Trabajo para listado'!$DE$153:$DG$274,MATCH($A1080,'Hoja de Trabajo para listado'!$DE$153:$DE$1048576,0),MATCH((CUADRO!I$5&amp;$E1080),'Hoja de Trabajo para listado'!$DE$151:$DG$151,0)),0)+IFERROR(INDEX('Hoja de Trabajo para listado'!$CD$155:$DC$1048576,MATCH($A1080,'Hoja de Trabajo para listado'!$CD$155:$CD$1048576,0),MATCH((CUADRO!I$5&amp;$E1080),'Hoja de Trabajo para listado'!$CD$151:$DC$151,0)),0)</f>
        <v>0</v>
      </c>
      <c r="J1080" s="255">
        <f ca="1">+IFERROR(INDEX('Hoja de Trabajo para listado'!$A$155:$Z$1048576,MATCH($A1080,'Hoja de Trabajo para listado'!$A$155:$A$1048576,0),MATCH((CUADRO!J$5&amp;$E1080),'Hoja de Trabajo para listado'!$A$151:$Z$151,0)),0)+IFERROR(INDEX('Hoja de Trabajo para listado'!$AB$155:$BA$1048576,MATCH($A1080,'Hoja de Trabajo para listado'!$AB$155:$AB$1048576,0),MATCH((CUADRO!J$5&amp;$E1080),'Hoja de Trabajo para listado'!$AB$151:$BA$151,0)),0)+IFERROR(INDEX('Hoja de Trabajo para listado'!$BC$155:$CB$1048576,MATCH($A1080,'Hoja de Trabajo para listado'!$BC$155:$BC$1048576,0),MATCH((CUADRO!J$5&amp;$E1080),'Hoja de Trabajo para listado'!$BC$151:$CB$151,0)),0)+IFERROR(INDEX('Hoja de Trabajo para listado'!$DE$153:$DG$274,MATCH($A1080,'Hoja de Trabajo para listado'!$DE$153:$DE$1048576,0),MATCH((CUADRO!J$5&amp;$E1080),'Hoja de Trabajo para listado'!$DE$151:$DG$151,0)),0)+IFERROR(INDEX('Hoja de Trabajo para listado'!$CD$155:$DC$1048576,MATCH($A1080,'Hoja de Trabajo para listado'!$CD$155:$CD$1048576,0),MATCH((CUADRO!J$5&amp;$E1080),'Hoja de Trabajo para listado'!$CD$151:$DC$151,0)),0)</f>
        <v>0</v>
      </c>
      <c r="K1080" s="255">
        <f ca="1">+IFERROR(INDEX('Hoja de Trabajo para listado'!$A$155:$Z$1048576,MATCH($A1080,'Hoja de Trabajo para listado'!$A$155:$A$1048576,0),MATCH((CUADRO!K$5&amp;$E1080),'Hoja de Trabajo para listado'!$A$151:$Z$151,0)),0)+IFERROR(INDEX('Hoja de Trabajo para listado'!$AB$155:$BA$1048576,MATCH($A1080,'Hoja de Trabajo para listado'!$AB$155:$AB$1048576,0),MATCH((CUADRO!K$5&amp;$E1080),'Hoja de Trabajo para listado'!$AB$151:$BA$151,0)),0)+IFERROR(INDEX('Hoja de Trabajo para listado'!$BC$155:$CB$1048576,MATCH($A1080,'Hoja de Trabajo para listado'!$BC$155:$BC$1048576,0),MATCH((CUADRO!K$5&amp;$E1080),'Hoja de Trabajo para listado'!$BC$151:$CB$151,0)),0)+IFERROR(INDEX('Hoja de Trabajo para listado'!$DE$153:$DG$274,MATCH($A1080,'Hoja de Trabajo para listado'!$DE$153:$DE$1048576,0),MATCH((CUADRO!K$5&amp;$E1080),'Hoja de Trabajo para listado'!$DE$151:$DG$151,0)),0)+IFERROR(INDEX('Hoja de Trabajo para listado'!$CD$155:$DC$1048576,MATCH($A1080,'Hoja de Trabajo para listado'!$CD$155:$CD$1048576,0),MATCH((CUADRO!K$5&amp;$E1080),'Hoja de Trabajo para listado'!$CD$151:$DC$151,0)),0)</f>
        <v>0</v>
      </c>
      <c r="L1080" s="255">
        <f ca="1">+IFERROR(INDEX('Hoja de Trabajo para listado'!$A$155:$Z$1048576,MATCH($A1080,'Hoja de Trabajo para listado'!$A$155:$A$1048576,0),MATCH((CUADRO!L$5&amp;$E1080),'Hoja de Trabajo para listado'!$A$151:$Z$151,0)),0)+IFERROR(INDEX('Hoja de Trabajo para listado'!$AB$155:$BA$1048576,MATCH($A1080,'Hoja de Trabajo para listado'!$AB$155:$AB$1048576,0),MATCH((CUADRO!L$5&amp;$E1080),'Hoja de Trabajo para listado'!$AB$151:$BA$151,0)),0)+IFERROR(INDEX('Hoja de Trabajo para listado'!$BC$155:$CB$1048576,MATCH($A1080,'Hoja de Trabajo para listado'!$BC$155:$BC$1048576,0),MATCH((CUADRO!L$5&amp;$E1080),'Hoja de Trabajo para listado'!$BC$151:$CB$151,0)),0)+IFERROR(INDEX('Hoja de Trabajo para listado'!$DE$153:$DG$274,MATCH($A1080,'Hoja de Trabajo para listado'!$DE$153:$DE$1048576,0),MATCH((CUADRO!L$5&amp;$E1080),'Hoja de Trabajo para listado'!$DE$151:$DG$151,0)),0)+IFERROR(INDEX('Hoja de Trabajo para listado'!$CD$155:$DC$1048576,MATCH($A1080,'Hoja de Trabajo para listado'!$CD$155:$CD$1048576,0),MATCH((CUADRO!L$5&amp;$E1080),'Hoja de Trabajo para listado'!$CD$151:$DC$151,0)),0)</f>
        <v>0</v>
      </c>
      <c r="M1080" s="255">
        <f ca="1">+IFERROR(INDEX('Hoja de Trabajo para listado'!$A$155:$Z$1048576,MATCH($A1080,'Hoja de Trabajo para listado'!$A$155:$A$1048576,0),MATCH((CUADRO!M$5&amp;$E1080),'Hoja de Trabajo para listado'!$A$151:$Z$151,0)),0)+IFERROR(INDEX('Hoja de Trabajo para listado'!$AB$155:$BA$1048576,MATCH($A1080,'Hoja de Trabajo para listado'!$AB$155:$AB$1048576,0),MATCH((CUADRO!M$5&amp;$E1080),'Hoja de Trabajo para listado'!$AB$151:$BA$151,0)),0)+IFERROR(INDEX('Hoja de Trabajo para listado'!$BC$155:$CB$1048576,MATCH($A1080,'Hoja de Trabajo para listado'!$BC$155:$BC$1048576,0),MATCH((CUADRO!M$5&amp;$E1080),'Hoja de Trabajo para listado'!$BC$151:$CB$151,0)),0)+IFERROR(INDEX('Hoja de Trabajo para listado'!$DE$153:$DG$274,MATCH($A1080,'Hoja de Trabajo para listado'!$DE$153:$DE$1048576,0),MATCH((CUADRO!M$5&amp;$E1080),'Hoja de Trabajo para listado'!$DE$151:$DG$151,0)),0)+IFERROR(INDEX('Hoja de Trabajo para listado'!$CD$155:$DC$1048576,MATCH($A1080,'Hoja de Trabajo para listado'!$CD$155:$CD$1048576,0),MATCH((CUADRO!M$5&amp;$E1080),'Hoja de Trabajo para listado'!$CD$151:$DC$151,0)),0)</f>
        <v>0</v>
      </c>
      <c r="N1080" s="255">
        <f ca="1">+IFERROR(INDEX('Hoja de Trabajo para listado'!$A$155:$Z$1048576,MATCH($A1080,'Hoja de Trabajo para listado'!$A$155:$A$1048576,0),MATCH((CUADRO!N$5&amp;$E1080),'Hoja de Trabajo para listado'!$A$151:$Z$151,0)),0)+IFERROR(INDEX('Hoja de Trabajo para listado'!$AB$155:$BA$1048576,MATCH($A1080,'Hoja de Trabajo para listado'!$AB$155:$AB$1048576,0),MATCH((CUADRO!N$5&amp;$E1080),'Hoja de Trabajo para listado'!$AB$151:$BA$151,0)),0)+IFERROR(INDEX('Hoja de Trabajo para listado'!$BC$155:$CB$1048576,MATCH($A1080,'Hoja de Trabajo para listado'!$BC$155:$BC$1048576,0),MATCH((CUADRO!N$5&amp;$E1080),'Hoja de Trabajo para listado'!$BC$151:$CB$151,0)),0)+IFERROR(INDEX('Hoja de Trabajo para listado'!$DE$153:$DG$274,MATCH($A1080,'Hoja de Trabajo para listado'!$DE$153:$DE$1048576,0),MATCH((CUADRO!N$5&amp;$E1080),'Hoja de Trabajo para listado'!$DE$151:$DG$151,0)),0)+IFERROR(INDEX('Hoja de Trabajo para listado'!$CD$155:$DC$1048576,MATCH($A1080,'Hoja de Trabajo para listado'!$CD$155:$CD$1048576,0),MATCH((CUADRO!N$5&amp;$E1080),'Hoja de Trabajo para listado'!$CD$151:$DC$151,0)),0)</f>
        <v>0</v>
      </c>
      <c r="O1080" s="255">
        <f ca="1">+IFERROR(INDEX('Hoja de Trabajo para listado'!$A$155:$Z$1048576,MATCH($A1080,'Hoja de Trabajo para listado'!$A$155:$A$1048576,0),MATCH((CUADRO!O$5&amp;$E1080),'Hoja de Trabajo para listado'!$A$151:$Z$151,0)),0)+IFERROR(INDEX('Hoja de Trabajo para listado'!$AB$155:$BA$1048576,MATCH($A1080,'Hoja de Trabajo para listado'!$AB$155:$AB$1048576,0),MATCH((CUADRO!O$5&amp;$E1080),'Hoja de Trabajo para listado'!$AB$151:$BA$151,0)),0)+IFERROR(INDEX('Hoja de Trabajo para listado'!$BC$155:$CB$1048576,MATCH($A1080,'Hoja de Trabajo para listado'!$BC$155:$BC$1048576,0),MATCH((CUADRO!O$5&amp;$E1080),'Hoja de Trabajo para listado'!$BC$151:$CB$151,0)),0)+IFERROR(INDEX('Hoja de Trabajo para listado'!$DE$153:$DG$274,MATCH($A1080,'Hoja de Trabajo para listado'!$DE$153:$DE$1048576,0),MATCH((CUADRO!O$5&amp;$E1080),'Hoja de Trabajo para listado'!$DE$151:$DG$151,0)),0)+IFERROR(INDEX('Hoja de Trabajo para listado'!$CD$155:$DC$1048576,MATCH($A1080,'Hoja de Trabajo para listado'!$CD$155:$CD$1048576,0),MATCH((CUADRO!O$5&amp;$E1080),'Hoja de Trabajo para listado'!$CD$151:$DC$151,0)),0)</f>
        <v>0</v>
      </c>
      <c r="P1080" s="255">
        <f ca="1">+IFERROR(INDEX('Hoja de Trabajo para listado'!$A$155:$Z$1048576,MATCH($A1080,'Hoja de Trabajo para listado'!$A$155:$A$1048576,0),MATCH((CUADRO!P$5&amp;$E1080),'Hoja de Trabajo para listado'!$A$151:$Z$151,0)),0)+IFERROR(INDEX('Hoja de Trabajo para listado'!$AB$155:$BA$1048576,MATCH($A1080,'Hoja de Trabajo para listado'!$AB$155:$AB$1048576,0),MATCH((CUADRO!P$5&amp;$E1080),'Hoja de Trabajo para listado'!$AB$151:$BA$151,0)),0)+IFERROR(INDEX('Hoja de Trabajo para listado'!$BC$155:$CB$1048576,MATCH($A1080,'Hoja de Trabajo para listado'!$BC$155:$BC$1048576,0),MATCH((CUADRO!P$5&amp;$E1080),'Hoja de Trabajo para listado'!$BC$151:$CB$151,0)),0)+IFERROR(INDEX('Hoja de Trabajo para listado'!$DE$153:$DG$274,MATCH($A1080,'Hoja de Trabajo para listado'!$DE$153:$DE$1048576,0),MATCH((CUADRO!P$5&amp;$E1080),'Hoja de Trabajo para listado'!$DE$151:$DG$151,0)),0)+IFERROR(INDEX('Hoja de Trabajo para listado'!$CD$155:$DC$1048576,MATCH($A1080,'Hoja de Trabajo para listado'!$CD$155:$CD$1048576,0),MATCH((CUADRO!P$5&amp;$E1080),'Hoja de Trabajo para listado'!$CD$151:$DC$151,0)),0)</f>
        <v>0</v>
      </c>
      <c r="Q1080" s="255">
        <f ca="1">+IFERROR(INDEX('Hoja de Trabajo para listado'!$A$155:$Z$1048576,MATCH($A1080,'Hoja de Trabajo para listado'!$A$155:$A$1048576,0),MATCH((CUADRO!Q$5&amp;$E1080),'Hoja de Trabajo para listado'!$A$151:$Z$151,0)),0)+IFERROR(INDEX('Hoja de Trabajo para listado'!$AB$155:$BA$1048576,MATCH($A1080,'Hoja de Trabajo para listado'!$AB$155:$AB$1048576,0),MATCH((CUADRO!Q$5&amp;$E1080),'Hoja de Trabajo para listado'!$AB$151:$BA$151,0)),0)+IFERROR(INDEX('Hoja de Trabajo para listado'!$BC$155:$CB$1048576,MATCH($A1080,'Hoja de Trabajo para listado'!$BC$155:$BC$1048576,0),MATCH((CUADRO!Q$5&amp;$E1080),'Hoja de Trabajo para listado'!$BC$151:$CB$151,0)),0)+IFERROR(INDEX('Hoja de Trabajo para listado'!$DE$153:$DG$274,MATCH($A1080,'Hoja de Trabajo para listado'!$DE$153:$DE$1048576,0),MATCH((CUADRO!Q$5&amp;$E1080),'Hoja de Trabajo para listado'!$DE$151:$DG$151,0)),0)+IFERROR(INDEX('Hoja de Trabajo para listado'!$CD$155:$DC$1048576,MATCH($A1080,'Hoja de Trabajo para listado'!$CD$155:$CD$1048576,0),MATCH((CUADRO!Q$5&amp;$E1080),'Hoja de Trabajo para listado'!$CD$151:$DC$151,0)),0)</f>
        <v>0</v>
      </c>
      <c r="R1080" s="255">
        <f t="shared" ca="1" si="34"/>
        <v>0</v>
      </c>
      <c r="S1080" s="255"/>
      <c r="T1080" s="255">
        <f ca="1">+T1081</f>
        <v>0</v>
      </c>
      <c r="U1080" s="254">
        <f t="shared" si="35"/>
        <v>1</v>
      </c>
      <c r="V1080" s="362" t="str">
        <f>+VLOOKUP(A1080,bd_lista!$A$3:$E$590,5,FALSE)</f>
        <v>Instituciones Descentralizadas</v>
      </c>
      <c r="W1080" s="361" t="str">
        <f>+V1080</f>
        <v>Instituciones Descentralizadas</v>
      </c>
      <c r="X1080" s="254">
        <f>+VLOOKUP(A1080,[2]Sheet1!$A$13:$D$744,4,FALSE)</f>
        <v>16</v>
      </c>
      <c r="Y1080" s="254" t="str">
        <f>+VLOOKUP(X1080,bd_lista!$A$3:$C$590,3,FALSE)</f>
        <v>Ministerio de Educación</v>
      </c>
      <c r="Z1080" s="316">
        <f>+X1080</f>
        <v>16</v>
      </c>
      <c r="AA1080" s="348" t="str">
        <f>+Y1080</f>
        <v>Ministerio de Educación</v>
      </c>
    </row>
    <row r="1081" spans="1:27" customFormat="1" ht="15" hidden="1" customHeight="1">
      <c r="A1081" s="32">
        <v>129</v>
      </c>
      <c r="B1081" s="307"/>
      <c r="C1081" s="259" t="str">
        <f>+VLOOKUP(A1081,bd_lista!$A$3:$C$590,3,FALSE)</f>
        <v>Escuela de Gestión Pública Plurinacional</v>
      </c>
      <c r="D1081" s="362"/>
      <c r="E1081" s="362" t="s">
        <v>1314</v>
      </c>
      <c r="F1081" s="257">
        <f ca="1">+IFERROR(INDEX('Hoja de Trabajo para listado'!$A$155:$Z$1048576,MATCH($A1081,'Hoja de Trabajo para listado'!$A$155:$A$1048576,0),MATCH((CUADRO!F$5&amp;$E1081),'Hoja de Trabajo para listado'!$A$151:$Z$151,0)),0)+IFERROR(INDEX('Hoja de Trabajo para listado'!$AB$155:$BA$1048576,MATCH($A1081,'Hoja de Trabajo para listado'!$AB$155:$AB$1048576,0),MATCH((CUADRO!F$5&amp;$E1081),'Hoja de Trabajo para listado'!$AB$151:$BA$151,0)),0)+IFERROR(INDEX('Hoja de Trabajo para listado'!$BC$155:$CB$1048576,MATCH($A1081,'Hoja de Trabajo para listado'!$BC$155:$BC$1048576,0),MATCH((CUADRO!F$5&amp;$E1081),'Hoja de Trabajo para listado'!$BC$151:$CB$151,0)),0)+IFERROR(INDEX('Hoja de Trabajo para listado'!$DE$153:$DG$274,MATCH($A1081,'Hoja de Trabajo para listado'!$DE$153:$DE$1048576,0),MATCH((CUADRO!F$5&amp;$E1081),'Hoja de Trabajo para listado'!$DE$151:$DG$151,0)),0)+IFERROR(INDEX('Hoja de Trabajo para listado'!$CD$155:$DC$1048576,MATCH($A1081,'Hoja de Trabajo para listado'!$CD$155:$CD$1048576,0),MATCH((CUADRO!F$5&amp;$E1081),'Hoja de Trabajo para listado'!$CD$151:$DC$151,0)),0)</f>
        <v>0</v>
      </c>
      <c r="G1081" s="257">
        <f ca="1">+IFERROR(INDEX('Hoja de Trabajo para listado'!$A$155:$Z$1048576,MATCH($A1081,'Hoja de Trabajo para listado'!$A$155:$A$1048576,0),MATCH((CUADRO!G$5&amp;$E1081),'Hoja de Trabajo para listado'!$A$151:$Z$151,0)),0)+IFERROR(INDEX('Hoja de Trabajo para listado'!$AB$155:$BA$1048576,MATCH($A1081,'Hoja de Trabajo para listado'!$AB$155:$AB$1048576,0),MATCH((CUADRO!G$5&amp;$E1081),'Hoja de Trabajo para listado'!$AB$151:$BA$151,0)),0)+IFERROR(INDEX('Hoja de Trabajo para listado'!$BC$155:$CB$1048576,MATCH($A1081,'Hoja de Trabajo para listado'!$BC$155:$BC$1048576,0),MATCH((CUADRO!G$5&amp;$E1081),'Hoja de Trabajo para listado'!$BC$151:$CB$151,0)),0)+IFERROR(INDEX('Hoja de Trabajo para listado'!$DE$153:$DG$274,MATCH($A1081,'Hoja de Trabajo para listado'!$DE$153:$DE$1048576,0),MATCH((CUADRO!G$5&amp;$E1081),'Hoja de Trabajo para listado'!$DE$151:$DG$151,0)),0)+IFERROR(INDEX('Hoja de Trabajo para listado'!$CD$155:$DC$1048576,MATCH($A1081,'Hoja de Trabajo para listado'!$CD$155:$CD$1048576,0),MATCH((CUADRO!G$5&amp;$E1081),'Hoja de Trabajo para listado'!$CD$151:$DC$151,0)),0)</f>
        <v>0</v>
      </c>
      <c r="H1081" s="257">
        <f ca="1">+IFERROR(INDEX('Hoja de Trabajo para listado'!$A$155:$Z$1048576,MATCH($A1081,'Hoja de Trabajo para listado'!$A$155:$A$1048576,0),MATCH((CUADRO!H$5&amp;$E1081),'Hoja de Trabajo para listado'!$A$151:$Z$151,0)),0)+IFERROR(INDEX('Hoja de Trabajo para listado'!$AB$155:$BA$1048576,MATCH($A1081,'Hoja de Trabajo para listado'!$AB$155:$AB$1048576,0),MATCH((CUADRO!H$5&amp;$E1081),'Hoja de Trabajo para listado'!$AB$151:$BA$151,0)),0)+IFERROR(INDEX('Hoja de Trabajo para listado'!$BC$155:$CB$1048576,MATCH($A1081,'Hoja de Trabajo para listado'!$BC$155:$BC$1048576,0),MATCH((CUADRO!H$5&amp;$E1081),'Hoja de Trabajo para listado'!$BC$151:$CB$151,0)),0)+IFERROR(INDEX('Hoja de Trabajo para listado'!$DE$153:$DG$274,MATCH($A1081,'Hoja de Trabajo para listado'!$DE$153:$DE$1048576,0),MATCH((CUADRO!H$5&amp;$E1081),'Hoja de Trabajo para listado'!$DE$151:$DG$151,0)),0)+IFERROR(INDEX('Hoja de Trabajo para listado'!$CD$155:$DC$1048576,MATCH($A1081,'Hoja de Trabajo para listado'!$CD$155:$CD$1048576,0),MATCH((CUADRO!H$5&amp;$E1081),'Hoja de Trabajo para listado'!$CD$151:$DC$151,0)),0)</f>
        <v>0</v>
      </c>
      <c r="I1081" s="257">
        <f ca="1">+IFERROR(INDEX('Hoja de Trabajo para listado'!$A$155:$Z$1048576,MATCH($A1081,'Hoja de Trabajo para listado'!$A$155:$A$1048576,0),MATCH((CUADRO!I$5&amp;$E1081),'Hoja de Trabajo para listado'!$A$151:$Z$151,0)),0)+IFERROR(INDEX('Hoja de Trabajo para listado'!$AB$155:$BA$1048576,MATCH($A1081,'Hoja de Trabajo para listado'!$AB$155:$AB$1048576,0),MATCH((CUADRO!I$5&amp;$E1081),'Hoja de Trabajo para listado'!$AB$151:$BA$151,0)),0)+IFERROR(INDEX('Hoja de Trabajo para listado'!$BC$155:$CB$1048576,MATCH($A1081,'Hoja de Trabajo para listado'!$BC$155:$BC$1048576,0),MATCH((CUADRO!I$5&amp;$E1081),'Hoja de Trabajo para listado'!$BC$151:$CB$151,0)),0)+IFERROR(INDEX('Hoja de Trabajo para listado'!$DE$153:$DG$274,MATCH($A1081,'Hoja de Trabajo para listado'!$DE$153:$DE$1048576,0),MATCH((CUADRO!I$5&amp;$E1081),'Hoja de Trabajo para listado'!$DE$151:$DG$151,0)),0)+IFERROR(INDEX('Hoja de Trabajo para listado'!$CD$155:$DC$1048576,MATCH($A1081,'Hoja de Trabajo para listado'!$CD$155:$CD$1048576,0),MATCH((CUADRO!I$5&amp;$E1081),'Hoja de Trabajo para listado'!$CD$151:$DC$151,0)),0)</f>
        <v>0</v>
      </c>
      <c r="J1081" s="257">
        <f ca="1">+IFERROR(INDEX('Hoja de Trabajo para listado'!$A$155:$Z$1048576,MATCH($A1081,'Hoja de Trabajo para listado'!$A$155:$A$1048576,0),MATCH((CUADRO!J$5&amp;$E1081),'Hoja de Trabajo para listado'!$A$151:$Z$151,0)),0)+IFERROR(INDEX('Hoja de Trabajo para listado'!$AB$155:$BA$1048576,MATCH($A1081,'Hoja de Trabajo para listado'!$AB$155:$AB$1048576,0),MATCH((CUADRO!J$5&amp;$E1081),'Hoja de Trabajo para listado'!$AB$151:$BA$151,0)),0)+IFERROR(INDEX('Hoja de Trabajo para listado'!$BC$155:$CB$1048576,MATCH($A1081,'Hoja de Trabajo para listado'!$BC$155:$BC$1048576,0),MATCH((CUADRO!J$5&amp;$E1081),'Hoja de Trabajo para listado'!$BC$151:$CB$151,0)),0)+IFERROR(INDEX('Hoja de Trabajo para listado'!$DE$153:$DG$274,MATCH($A1081,'Hoja de Trabajo para listado'!$DE$153:$DE$1048576,0),MATCH((CUADRO!J$5&amp;$E1081),'Hoja de Trabajo para listado'!$DE$151:$DG$151,0)),0)+IFERROR(INDEX('Hoja de Trabajo para listado'!$CD$155:$DC$1048576,MATCH($A1081,'Hoja de Trabajo para listado'!$CD$155:$CD$1048576,0),MATCH((CUADRO!J$5&amp;$E1081),'Hoja de Trabajo para listado'!$CD$151:$DC$151,0)),0)</f>
        <v>0</v>
      </c>
      <c r="K1081" s="257">
        <f ca="1">+IFERROR(INDEX('Hoja de Trabajo para listado'!$A$155:$Z$1048576,MATCH($A1081,'Hoja de Trabajo para listado'!$A$155:$A$1048576,0),MATCH((CUADRO!K$5&amp;$E1081),'Hoja de Trabajo para listado'!$A$151:$Z$151,0)),0)+IFERROR(INDEX('Hoja de Trabajo para listado'!$AB$155:$BA$1048576,MATCH($A1081,'Hoja de Trabajo para listado'!$AB$155:$AB$1048576,0),MATCH((CUADRO!K$5&amp;$E1081),'Hoja de Trabajo para listado'!$AB$151:$BA$151,0)),0)+IFERROR(INDEX('Hoja de Trabajo para listado'!$BC$155:$CB$1048576,MATCH($A1081,'Hoja de Trabajo para listado'!$BC$155:$BC$1048576,0),MATCH((CUADRO!K$5&amp;$E1081),'Hoja de Trabajo para listado'!$BC$151:$CB$151,0)),0)+IFERROR(INDEX('Hoja de Trabajo para listado'!$DE$153:$DG$274,MATCH($A1081,'Hoja de Trabajo para listado'!$DE$153:$DE$1048576,0),MATCH((CUADRO!K$5&amp;$E1081),'Hoja de Trabajo para listado'!$DE$151:$DG$151,0)),0)+IFERROR(INDEX('Hoja de Trabajo para listado'!$CD$155:$DC$1048576,MATCH($A1081,'Hoja de Trabajo para listado'!$CD$155:$CD$1048576,0),MATCH((CUADRO!K$5&amp;$E1081),'Hoja de Trabajo para listado'!$CD$151:$DC$151,0)),0)</f>
        <v>0</v>
      </c>
      <c r="L1081" s="257">
        <f ca="1">+IFERROR(INDEX('Hoja de Trabajo para listado'!$A$155:$Z$1048576,MATCH($A1081,'Hoja de Trabajo para listado'!$A$155:$A$1048576,0),MATCH((CUADRO!L$5&amp;$E1081),'Hoja de Trabajo para listado'!$A$151:$Z$151,0)),0)+IFERROR(INDEX('Hoja de Trabajo para listado'!$AB$155:$BA$1048576,MATCH($A1081,'Hoja de Trabajo para listado'!$AB$155:$AB$1048576,0),MATCH((CUADRO!L$5&amp;$E1081),'Hoja de Trabajo para listado'!$AB$151:$BA$151,0)),0)+IFERROR(INDEX('Hoja de Trabajo para listado'!$BC$155:$CB$1048576,MATCH($A1081,'Hoja de Trabajo para listado'!$BC$155:$BC$1048576,0),MATCH((CUADRO!L$5&amp;$E1081),'Hoja de Trabajo para listado'!$BC$151:$CB$151,0)),0)+IFERROR(INDEX('Hoja de Trabajo para listado'!$DE$153:$DG$274,MATCH($A1081,'Hoja de Trabajo para listado'!$DE$153:$DE$1048576,0),MATCH((CUADRO!L$5&amp;$E1081),'Hoja de Trabajo para listado'!$DE$151:$DG$151,0)),0)+IFERROR(INDEX('Hoja de Trabajo para listado'!$CD$155:$DC$1048576,MATCH($A1081,'Hoja de Trabajo para listado'!$CD$155:$CD$1048576,0),MATCH((CUADRO!L$5&amp;$E1081),'Hoja de Trabajo para listado'!$CD$151:$DC$151,0)),0)</f>
        <v>0</v>
      </c>
      <c r="M1081" s="257">
        <f ca="1">+IFERROR(INDEX('Hoja de Trabajo para listado'!$A$155:$Z$1048576,MATCH($A1081,'Hoja de Trabajo para listado'!$A$155:$A$1048576,0),MATCH((CUADRO!M$5&amp;$E1081),'Hoja de Trabajo para listado'!$A$151:$Z$151,0)),0)+IFERROR(INDEX('Hoja de Trabajo para listado'!$AB$155:$BA$1048576,MATCH($A1081,'Hoja de Trabajo para listado'!$AB$155:$AB$1048576,0),MATCH((CUADRO!M$5&amp;$E1081),'Hoja de Trabajo para listado'!$AB$151:$BA$151,0)),0)+IFERROR(INDEX('Hoja de Trabajo para listado'!$BC$155:$CB$1048576,MATCH($A1081,'Hoja de Trabajo para listado'!$BC$155:$BC$1048576,0),MATCH((CUADRO!M$5&amp;$E1081),'Hoja de Trabajo para listado'!$BC$151:$CB$151,0)),0)+IFERROR(INDEX('Hoja de Trabajo para listado'!$DE$153:$DG$274,MATCH($A1081,'Hoja de Trabajo para listado'!$DE$153:$DE$1048576,0),MATCH((CUADRO!M$5&amp;$E1081),'Hoja de Trabajo para listado'!$DE$151:$DG$151,0)),0)+IFERROR(INDEX('Hoja de Trabajo para listado'!$CD$155:$DC$1048576,MATCH($A1081,'Hoja de Trabajo para listado'!$CD$155:$CD$1048576,0),MATCH((CUADRO!M$5&amp;$E1081),'Hoja de Trabajo para listado'!$CD$151:$DC$151,0)),0)</f>
        <v>0</v>
      </c>
      <c r="N1081" s="257">
        <f ca="1">+IFERROR(INDEX('Hoja de Trabajo para listado'!$A$155:$Z$1048576,MATCH($A1081,'Hoja de Trabajo para listado'!$A$155:$A$1048576,0),MATCH((CUADRO!N$5&amp;$E1081),'Hoja de Trabajo para listado'!$A$151:$Z$151,0)),0)+IFERROR(INDEX('Hoja de Trabajo para listado'!$AB$155:$BA$1048576,MATCH($A1081,'Hoja de Trabajo para listado'!$AB$155:$AB$1048576,0),MATCH((CUADRO!N$5&amp;$E1081),'Hoja de Trabajo para listado'!$AB$151:$BA$151,0)),0)+IFERROR(INDEX('Hoja de Trabajo para listado'!$BC$155:$CB$1048576,MATCH($A1081,'Hoja de Trabajo para listado'!$BC$155:$BC$1048576,0),MATCH((CUADRO!N$5&amp;$E1081),'Hoja de Trabajo para listado'!$BC$151:$CB$151,0)),0)+IFERROR(INDEX('Hoja de Trabajo para listado'!$DE$153:$DG$274,MATCH($A1081,'Hoja de Trabajo para listado'!$DE$153:$DE$1048576,0),MATCH((CUADRO!N$5&amp;$E1081),'Hoja de Trabajo para listado'!$DE$151:$DG$151,0)),0)+IFERROR(INDEX('Hoja de Trabajo para listado'!$CD$155:$DC$1048576,MATCH($A1081,'Hoja de Trabajo para listado'!$CD$155:$CD$1048576,0),MATCH((CUADRO!N$5&amp;$E1081),'Hoja de Trabajo para listado'!$CD$151:$DC$151,0)),0)</f>
        <v>0</v>
      </c>
      <c r="O1081" s="257">
        <f ca="1">+IFERROR(INDEX('Hoja de Trabajo para listado'!$A$155:$Z$1048576,MATCH($A1081,'Hoja de Trabajo para listado'!$A$155:$A$1048576,0),MATCH((CUADRO!O$5&amp;$E1081),'Hoja de Trabajo para listado'!$A$151:$Z$151,0)),0)+IFERROR(INDEX('Hoja de Trabajo para listado'!$AB$155:$BA$1048576,MATCH($A1081,'Hoja de Trabajo para listado'!$AB$155:$AB$1048576,0),MATCH((CUADRO!O$5&amp;$E1081),'Hoja de Trabajo para listado'!$AB$151:$BA$151,0)),0)+IFERROR(INDEX('Hoja de Trabajo para listado'!$BC$155:$CB$1048576,MATCH($A1081,'Hoja de Trabajo para listado'!$BC$155:$BC$1048576,0),MATCH((CUADRO!O$5&amp;$E1081),'Hoja de Trabajo para listado'!$BC$151:$CB$151,0)),0)+IFERROR(INDEX('Hoja de Trabajo para listado'!$DE$153:$DG$274,MATCH($A1081,'Hoja de Trabajo para listado'!$DE$153:$DE$1048576,0),MATCH((CUADRO!O$5&amp;$E1081),'Hoja de Trabajo para listado'!$DE$151:$DG$151,0)),0)+IFERROR(INDEX('Hoja de Trabajo para listado'!$CD$155:$DC$1048576,MATCH($A1081,'Hoja de Trabajo para listado'!$CD$155:$CD$1048576,0),MATCH((CUADRO!O$5&amp;$E1081),'Hoja de Trabajo para listado'!$CD$151:$DC$151,0)),0)</f>
        <v>0</v>
      </c>
      <c r="P1081" s="257">
        <f ca="1">+IFERROR(INDEX('Hoja de Trabajo para listado'!$A$155:$Z$1048576,MATCH($A1081,'Hoja de Trabajo para listado'!$A$155:$A$1048576,0),MATCH((CUADRO!P$5&amp;$E1081),'Hoja de Trabajo para listado'!$A$151:$Z$151,0)),0)+IFERROR(INDEX('Hoja de Trabajo para listado'!$AB$155:$BA$1048576,MATCH($A1081,'Hoja de Trabajo para listado'!$AB$155:$AB$1048576,0),MATCH((CUADRO!P$5&amp;$E1081),'Hoja de Trabajo para listado'!$AB$151:$BA$151,0)),0)+IFERROR(INDEX('Hoja de Trabajo para listado'!$BC$155:$CB$1048576,MATCH($A1081,'Hoja de Trabajo para listado'!$BC$155:$BC$1048576,0),MATCH((CUADRO!P$5&amp;$E1081),'Hoja de Trabajo para listado'!$BC$151:$CB$151,0)),0)+IFERROR(INDEX('Hoja de Trabajo para listado'!$DE$153:$DG$274,MATCH($A1081,'Hoja de Trabajo para listado'!$DE$153:$DE$1048576,0),MATCH((CUADRO!P$5&amp;$E1081),'Hoja de Trabajo para listado'!$DE$151:$DG$151,0)),0)+IFERROR(INDEX('Hoja de Trabajo para listado'!$CD$155:$DC$1048576,MATCH($A1081,'Hoja de Trabajo para listado'!$CD$155:$CD$1048576,0),MATCH((CUADRO!P$5&amp;$E1081),'Hoja de Trabajo para listado'!$CD$151:$DC$151,0)),0)</f>
        <v>0</v>
      </c>
      <c r="Q1081" s="257">
        <f ca="1">+IFERROR(INDEX('Hoja de Trabajo para listado'!$A$155:$Z$1048576,MATCH($A1081,'Hoja de Trabajo para listado'!$A$155:$A$1048576,0),MATCH((CUADRO!Q$5&amp;$E1081),'Hoja de Trabajo para listado'!$A$151:$Z$151,0)),0)+IFERROR(INDEX('Hoja de Trabajo para listado'!$AB$155:$BA$1048576,MATCH($A1081,'Hoja de Trabajo para listado'!$AB$155:$AB$1048576,0),MATCH((CUADRO!Q$5&amp;$E1081),'Hoja de Trabajo para listado'!$AB$151:$BA$151,0)),0)+IFERROR(INDEX('Hoja de Trabajo para listado'!$BC$155:$CB$1048576,MATCH($A1081,'Hoja de Trabajo para listado'!$BC$155:$BC$1048576,0),MATCH((CUADRO!Q$5&amp;$E1081),'Hoja de Trabajo para listado'!$BC$151:$CB$151,0)),0)+IFERROR(INDEX('Hoja de Trabajo para listado'!$DE$153:$DG$274,MATCH($A1081,'Hoja de Trabajo para listado'!$DE$153:$DE$1048576,0),MATCH((CUADRO!Q$5&amp;$E1081),'Hoja de Trabajo para listado'!$DE$151:$DG$151,0)),0)+IFERROR(INDEX('Hoja de Trabajo para listado'!$CD$155:$DC$1048576,MATCH($A1081,'Hoja de Trabajo para listado'!$CD$155:$CD$1048576,0),MATCH((CUADRO!Q$5&amp;$E1081),'Hoja de Trabajo para listado'!$CD$151:$DC$151,0)),0)</f>
        <v>0</v>
      </c>
      <c r="R1081" s="257">
        <f t="shared" ca="1" si="34"/>
        <v>0</v>
      </c>
      <c r="S1081" s="257">
        <f ca="1">+R1080+R1081</f>
        <v>0</v>
      </c>
      <c r="T1081" s="257">
        <f ca="1">+S1081</f>
        <v>0</v>
      </c>
      <c r="U1081" s="256">
        <f t="shared" si="35"/>
        <v>2</v>
      </c>
      <c r="V1081" s="362" t="str">
        <f>+VLOOKUP(A1081,bd_lista!$A$3:$E$590,5,FALSE)</f>
        <v>Instituciones Descentralizadas</v>
      </c>
      <c r="W1081" s="362"/>
      <c r="X1081" s="254">
        <f>+VLOOKUP(A1081,[2]Sheet1!$A$13:$D$744,4,FALSE)</f>
        <v>16</v>
      </c>
      <c r="Y1081" s="254" t="str">
        <f>+VLOOKUP(X1081,bd_lista!$A$3:$C$590,3,FALSE)</f>
        <v>Ministerio de Educación</v>
      </c>
      <c r="Z1081" s="314"/>
      <c r="AA1081" s="350"/>
    </row>
    <row r="1082" spans="1:27" customFormat="1" ht="15" customHeight="1">
      <c r="A1082" s="32">
        <v>862</v>
      </c>
      <c r="B1082" s="306">
        <f>+A1082</f>
        <v>862</v>
      </c>
      <c r="C1082" s="259" t="str">
        <f>+VLOOKUP(A1082,bd_lista!$A$3:$C$590,3,FALSE)</f>
        <v>Fondo Nacional de Desarrollo Regional</v>
      </c>
      <c r="D1082" s="361" t="str">
        <f>+C1082</f>
        <v>Fondo Nacional de Desarrollo Regional</v>
      </c>
      <c r="E1082" s="254" t="s">
        <v>1313</v>
      </c>
      <c r="F1082" s="255">
        <f ca="1">+IFERROR(INDEX('Hoja de Trabajo para listado'!$A$155:$Z$1048576,MATCH($A1082,'Hoja de Trabajo para listado'!$A$155:$A$1048576,0),MATCH((CUADRO!F$5&amp;$E1082),'Hoja de Trabajo para listado'!$A$151:$Z$151,0)),0)+IFERROR(INDEX('Hoja de Trabajo para listado'!$AB$155:$BA$1048576,MATCH($A1082,'Hoja de Trabajo para listado'!$AB$155:$AB$1048576,0),MATCH((CUADRO!F$5&amp;$E1082),'Hoja de Trabajo para listado'!$AB$151:$BA$151,0)),0)+IFERROR(INDEX('Hoja de Trabajo para listado'!$BC$155:$CB$1048576,MATCH($A1082,'Hoja de Trabajo para listado'!$BC$155:$BC$1048576,0),MATCH((CUADRO!F$5&amp;$E1082),'Hoja de Trabajo para listado'!$BC$151:$CB$151,0)),0)+IFERROR(INDEX('Hoja de Trabajo para listado'!$DE$153:$DG$274,MATCH($A1082,'Hoja de Trabajo para listado'!$DE$153:$DE$1048576,0),MATCH((CUADRO!F$5&amp;$E1082),'Hoja de Trabajo para listado'!$DE$151:$DG$151,0)),0)+IFERROR(INDEX('Hoja de Trabajo para listado'!$CD$155:$DC$1048576,MATCH($A1082,'Hoja de Trabajo para listado'!$CD$155:$CD$1048576,0),MATCH((CUADRO!F$5&amp;$E1082),'Hoja de Trabajo para listado'!$CD$151:$DC$151,0)),0)</f>
        <v>0</v>
      </c>
      <c r="G1082" s="255">
        <f ca="1">+IFERROR(INDEX('Hoja de Trabajo para listado'!$A$155:$Z$1048576,MATCH($A1082,'Hoja de Trabajo para listado'!$A$155:$A$1048576,0),MATCH((CUADRO!G$5&amp;$E1082),'Hoja de Trabajo para listado'!$A$151:$Z$151,0)),0)+IFERROR(INDEX('Hoja de Trabajo para listado'!$AB$155:$BA$1048576,MATCH($A1082,'Hoja de Trabajo para listado'!$AB$155:$AB$1048576,0),MATCH((CUADRO!G$5&amp;$E1082),'Hoja de Trabajo para listado'!$AB$151:$BA$151,0)),0)+IFERROR(INDEX('Hoja de Trabajo para listado'!$BC$155:$CB$1048576,MATCH($A1082,'Hoja de Trabajo para listado'!$BC$155:$BC$1048576,0),MATCH((CUADRO!G$5&amp;$E1082),'Hoja de Trabajo para listado'!$BC$151:$CB$151,0)),0)+IFERROR(INDEX('Hoja de Trabajo para listado'!$DE$153:$DG$274,MATCH($A1082,'Hoja de Trabajo para listado'!$DE$153:$DE$1048576,0),MATCH((CUADRO!G$5&amp;$E1082),'Hoja de Trabajo para listado'!$DE$151:$DG$151,0)),0)+IFERROR(INDEX('Hoja de Trabajo para listado'!$CD$155:$DC$1048576,MATCH($A1082,'Hoja de Trabajo para listado'!$CD$155:$CD$1048576,0),MATCH((CUADRO!G$5&amp;$E1082),'Hoja de Trabajo para listado'!$CD$151:$DC$151,0)),0)</f>
        <v>0</v>
      </c>
      <c r="H1082" s="255">
        <f ca="1">+IFERROR(INDEX('Hoja de Trabajo para listado'!$A$155:$Z$1048576,MATCH($A1082,'Hoja de Trabajo para listado'!$A$155:$A$1048576,0),MATCH((CUADRO!H$5&amp;$E1082),'Hoja de Trabajo para listado'!$A$151:$Z$151,0)),0)+IFERROR(INDEX('Hoja de Trabajo para listado'!$AB$155:$BA$1048576,MATCH($A1082,'Hoja de Trabajo para listado'!$AB$155:$AB$1048576,0),MATCH((CUADRO!H$5&amp;$E1082),'Hoja de Trabajo para listado'!$AB$151:$BA$151,0)),0)+IFERROR(INDEX('Hoja de Trabajo para listado'!$BC$155:$CB$1048576,MATCH($A1082,'Hoja de Trabajo para listado'!$BC$155:$BC$1048576,0),MATCH((CUADRO!H$5&amp;$E1082),'Hoja de Trabajo para listado'!$BC$151:$CB$151,0)),0)+IFERROR(INDEX('Hoja de Trabajo para listado'!$DE$153:$DG$274,MATCH($A1082,'Hoja de Trabajo para listado'!$DE$153:$DE$1048576,0),MATCH((CUADRO!H$5&amp;$E1082),'Hoja de Trabajo para listado'!$DE$151:$DG$151,0)),0)+IFERROR(INDEX('Hoja de Trabajo para listado'!$CD$155:$DC$1048576,MATCH($A1082,'Hoja de Trabajo para listado'!$CD$155:$CD$1048576,0),MATCH((CUADRO!H$5&amp;$E1082),'Hoja de Trabajo para listado'!$CD$151:$DC$151,0)),0)</f>
        <v>0</v>
      </c>
      <c r="I1082" s="255">
        <f ca="1">+IFERROR(INDEX('Hoja de Trabajo para listado'!$A$155:$Z$1048576,MATCH($A1082,'Hoja de Trabajo para listado'!$A$155:$A$1048576,0),MATCH((CUADRO!I$5&amp;$E1082),'Hoja de Trabajo para listado'!$A$151:$Z$151,0)),0)+IFERROR(INDEX('Hoja de Trabajo para listado'!$AB$155:$BA$1048576,MATCH($A1082,'Hoja de Trabajo para listado'!$AB$155:$AB$1048576,0),MATCH((CUADRO!I$5&amp;$E1082),'Hoja de Trabajo para listado'!$AB$151:$BA$151,0)),0)+IFERROR(INDEX('Hoja de Trabajo para listado'!$BC$155:$CB$1048576,MATCH($A1082,'Hoja de Trabajo para listado'!$BC$155:$BC$1048576,0),MATCH((CUADRO!I$5&amp;$E1082),'Hoja de Trabajo para listado'!$BC$151:$CB$151,0)),0)+IFERROR(INDEX('Hoja de Trabajo para listado'!$DE$153:$DG$274,MATCH($A1082,'Hoja de Trabajo para listado'!$DE$153:$DE$1048576,0),MATCH((CUADRO!I$5&amp;$E1082),'Hoja de Trabajo para listado'!$DE$151:$DG$151,0)),0)+IFERROR(INDEX('Hoja de Trabajo para listado'!$CD$155:$DC$1048576,MATCH($A1082,'Hoja de Trabajo para listado'!$CD$155:$CD$1048576,0),MATCH((CUADRO!I$5&amp;$E1082),'Hoja de Trabajo para listado'!$CD$151:$DC$151,0)),0)</f>
        <v>0</v>
      </c>
      <c r="J1082" s="255">
        <f ca="1">+IFERROR(INDEX('Hoja de Trabajo para listado'!$A$155:$Z$1048576,MATCH($A1082,'Hoja de Trabajo para listado'!$A$155:$A$1048576,0),MATCH((CUADRO!J$5&amp;$E1082),'Hoja de Trabajo para listado'!$A$151:$Z$151,0)),0)+IFERROR(INDEX('Hoja de Trabajo para listado'!$AB$155:$BA$1048576,MATCH($A1082,'Hoja de Trabajo para listado'!$AB$155:$AB$1048576,0),MATCH((CUADRO!J$5&amp;$E1082),'Hoja de Trabajo para listado'!$AB$151:$BA$151,0)),0)+IFERROR(INDEX('Hoja de Trabajo para listado'!$BC$155:$CB$1048576,MATCH($A1082,'Hoja de Trabajo para listado'!$BC$155:$BC$1048576,0),MATCH((CUADRO!J$5&amp;$E1082),'Hoja de Trabajo para listado'!$BC$151:$CB$151,0)),0)+IFERROR(INDEX('Hoja de Trabajo para listado'!$DE$153:$DG$274,MATCH($A1082,'Hoja de Trabajo para listado'!$DE$153:$DE$1048576,0),MATCH((CUADRO!J$5&amp;$E1082),'Hoja de Trabajo para listado'!$DE$151:$DG$151,0)),0)+IFERROR(INDEX('Hoja de Trabajo para listado'!$CD$155:$DC$1048576,MATCH($A1082,'Hoja de Trabajo para listado'!$CD$155:$CD$1048576,0),MATCH((CUADRO!J$5&amp;$E1082),'Hoja de Trabajo para listado'!$CD$151:$DC$151,0)),0)</f>
        <v>0</v>
      </c>
      <c r="K1082" s="255">
        <f ca="1">+IFERROR(INDEX('Hoja de Trabajo para listado'!$A$155:$Z$1048576,MATCH($A1082,'Hoja de Trabajo para listado'!$A$155:$A$1048576,0),MATCH((CUADRO!K$5&amp;$E1082),'Hoja de Trabajo para listado'!$A$151:$Z$151,0)),0)+IFERROR(INDEX('Hoja de Trabajo para listado'!$AB$155:$BA$1048576,MATCH($A1082,'Hoja de Trabajo para listado'!$AB$155:$AB$1048576,0),MATCH((CUADRO!K$5&amp;$E1082),'Hoja de Trabajo para listado'!$AB$151:$BA$151,0)),0)+IFERROR(INDEX('Hoja de Trabajo para listado'!$BC$155:$CB$1048576,MATCH($A1082,'Hoja de Trabajo para listado'!$BC$155:$BC$1048576,0),MATCH((CUADRO!K$5&amp;$E1082),'Hoja de Trabajo para listado'!$BC$151:$CB$151,0)),0)+IFERROR(INDEX('Hoja de Trabajo para listado'!$DE$153:$DG$274,MATCH($A1082,'Hoja de Trabajo para listado'!$DE$153:$DE$1048576,0),MATCH((CUADRO!K$5&amp;$E1082),'Hoja de Trabajo para listado'!$DE$151:$DG$151,0)),0)+IFERROR(INDEX('Hoja de Trabajo para listado'!$CD$155:$DC$1048576,MATCH($A1082,'Hoja de Trabajo para listado'!$CD$155:$CD$1048576,0),MATCH((CUADRO!K$5&amp;$E1082),'Hoja de Trabajo para listado'!$CD$151:$DC$151,0)),0)</f>
        <v>0</v>
      </c>
      <c r="L1082" s="255">
        <f ca="1">+IFERROR(INDEX('Hoja de Trabajo para listado'!$A$155:$Z$1048576,MATCH($A1082,'Hoja de Trabajo para listado'!$A$155:$A$1048576,0),MATCH((CUADRO!L$5&amp;$E1082),'Hoja de Trabajo para listado'!$A$151:$Z$151,0)),0)+IFERROR(INDEX('Hoja de Trabajo para listado'!$AB$155:$BA$1048576,MATCH($A1082,'Hoja de Trabajo para listado'!$AB$155:$AB$1048576,0),MATCH((CUADRO!L$5&amp;$E1082),'Hoja de Trabajo para listado'!$AB$151:$BA$151,0)),0)+IFERROR(INDEX('Hoja de Trabajo para listado'!$BC$155:$CB$1048576,MATCH($A1082,'Hoja de Trabajo para listado'!$BC$155:$BC$1048576,0),MATCH((CUADRO!L$5&amp;$E1082),'Hoja de Trabajo para listado'!$BC$151:$CB$151,0)),0)+IFERROR(INDEX('Hoja de Trabajo para listado'!$DE$153:$DG$274,MATCH($A1082,'Hoja de Trabajo para listado'!$DE$153:$DE$1048576,0),MATCH((CUADRO!L$5&amp;$E1082),'Hoja de Trabajo para listado'!$DE$151:$DG$151,0)),0)+IFERROR(INDEX('Hoja de Trabajo para listado'!$CD$155:$DC$1048576,MATCH($A1082,'Hoja de Trabajo para listado'!$CD$155:$CD$1048576,0),MATCH((CUADRO!L$5&amp;$E1082),'Hoja de Trabajo para listado'!$CD$151:$DC$151,0)),0)</f>
        <v>0</v>
      </c>
      <c r="M1082" s="255">
        <f ca="1">+IFERROR(INDEX('Hoja de Trabajo para listado'!$A$155:$Z$1048576,MATCH($A1082,'Hoja de Trabajo para listado'!$A$155:$A$1048576,0),MATCH((CUADRO!M$5&amp;$E1082),'Hoja de Trabajo para listado'!$A$151:$Z$151,0)),0)+IFERROR(INDEX('Hoja de Trabajo para listado'!$AB$155:$BA$1048576,MATCH($A1082,'Hoja de Trabajo para listado'!$AB$155:$AB$1048576,0),MATCH((CUADRO!M$5&amp;$E1082),'Hoja de Trabajo para listado'!$AB$151:$BA$151,0)),0)+IFERROR(INDEX('Hoja de Trabajo para listado'!$BC$155:$CB$1048576,MATCH($A1082,'Hoja de Trabajo para listado'!$BC$155:$BC$1048576,0),MATCH((CUADRO!M$5&amp;$E1082),'Hoja de Trabajo para listado'!$BC$151:$CB$151,0)),0)+IFERROR(INDEX('Hoja de Trabajo para listado'!$DE$153:$DG$274,MATCH($A1082,'Hoja de Trabajo para listado'!$DE$153:$DE$1048576,0),MATCH((CUADRO!M$5&amp;$E1082),'Hoja de Trabajo para listado'!$DE$151:$DG$151,0)),0)+IFERROR(INDEX('Hoja de Trabajo para listado'!$CD$155:$DC$1048576,MATCH($A1082,'Hoja de Trabajo para listado'!$CD$155:$CD$1048576,0),MATCH((CUADRO!M$5&amp;$E1082),'Hoja de Trabajo para listado'!$CD$151:$DC$151,0)),0)</f>
        <v>0</v>
      </c>
      <c r="N1082" s="255">
        <f ca="1">+IFERROR(INDEX('Hoja de Trabajo para listado'!$A$155:$Z$1048576,MATCH($A1082,'Hoja de Trabajo para listado'!$A$155:$A$1048576,0),MATCH((CUADRO!N$5&amp;$E1082),'Hoja de Trabajo para listado'!$A$151:$Z$151,0)),0)+IFERROR(INDEX('Hoja de Trabajo para listado'!$AB$155:$BA$1048576,MATCH($A1082,'Hoja de Trabajo para listado'!$AB$155:$AB$1048576,0),MATCH((CUADRO!N$5&amp;$E1082),'Hoja de Trabajo para listado'!$AB$151:$BA$151,0)),0)+IFERROR(INDEX('Hoja de Trabajo para listado'!$BC$155:$CB$1048576,MATCH($A1082,'Hoja de Trabajo para listado'!$BC$155:$BC$1048576,0),MATCH((CUADRO!N$5&amp;$E1082),'Hoja de Trabajo para listado'!$BC$151:$CB$151,0)),0)+IFERROR(INDEX('Hoja de Trabajo para listado'!$DE$153:$DG$274,MATCH($A1082,'Hoja de Trabajo para listado'!$DE$153:$DE$1048576,0),MATCH((CUADRO!N$5&amp;$E1082),'Hoja de Trabajo para listado'!$DE$151:$DG$151,0)),0)+IFERROR(INDEX('Hoja de Trabajo para listado'!$CD$155:$DC$1048576,MATCH($A1082,'Hoja de Trabajo para listado'!$CD$155:$CD$1048576,0),MATCH((CUADRO!N$5&amp;$E1082),'Hoja de Trabajo para listado'!$CD$151:$DC$151,0)),0)</f>
        <v>2306430.92</v>
      </c>
      <c r="O1082" s="255">
        <f ca="1">+IFERROR(INDEX('Hoja de Trabajo para listado'!$A$155:$Z$1048576,MATCH($A1082,'Hoja de Trabajo para listado'!$A$155:$A$1048576,0),MATCH((CUADRO!O$5&amp;$E1082),'Hoja de Trabajo para listado'!$A$151:$Z$151,0)),0)+IFERROR(INDEX('Hoja de Trabajo para listado'!$AB$155:$BA$1048576,MATCH($A1082,'Hoja de Trabajo para listado'!$AB$155:$AB$1048576,0),MATCH((CUADRO!O$5&amp;$E1082),'Hoja de Trabajo para listado'!$AB$151:$BA$151,0)),0)+IFERROR(INDEX('Hoja de Trabajo para listado'!$BC$155:$CB$1048576,MATCH($A1082,'Hoja de Trabajo para listado'!$BC$155:$BC$1048576,0),MATCH((CUADRO!O$5&amp;$E1082),'Hoja de Trabajo para listado'!$BC$151:$CB$151,0)),0)+IFERROR(INDEX('Hoja de Trabajo para listado'!$DE$153:$DG$274,MATCH($A1082,'Hoja de Trabajo para listado'!$DE$153:$DE$1048576,0),MATCH((CUADRO!O$5&amp;$E1082),'Hoja de Trabajo para listado'!$DE$151:$DG$151,0)),0)+IFERROR(INDEX('Hoja de Trabajo para listado'!$CD$155:$DC$1048576,MATCH($A1082,'Hoja de Trabajo para listado'!$CD$155:$CD$1048576,0),MATCH((CUADRO!O$5&amp;$E1082),'Hoja de Trabajo para listado'!$CD$151:$DC$151,0)),0)</f>
        <v>0</v>
      </c>
      <c r="P1082" s="255">
        <f ca="1">+IFERROR(INDEX('Hoja de Trabajo para listado'!$A$155:$Z$1048576,MATCH($A1082,'Hoja de Trabajo para listado'!$A$155:$A$1048576,0),MATCH((CUADRO!P$5&amp;$E1082),'Hoja de Trabajo para listado'!$A$151:$Z$151,0)),0)+IFERROR(INDEX('Hoja de Trabajo para listado'!$AB$155:$BA$1048576,MATCH($A1082,'Hoja de Trabajo para listado'!$AB$155:$AB$1048576,0),MATCH((CUADRO!P$5&amp;$E1082),'Hoja de Trabajo para listado'!$AB$151:$BA$151,0)),0)+IFERROR(INDEX('Hoja de Trabajo para listado'!$BC$155:$CB$1048576,MATCH($A1082,'Hoja de Trabajo para listado'!$BC$155:$BC$1048576,0),MATCH((CUADRO!P$5&amp;$E1082),'Hoja de Trabajo para listado'!$BC$151:$CB$151,0)),0)+IFERROR(INDEX('Hoja de Trabajo para listado'!$DE$153:$DG$274,MATCH($A1082,'Hoja de Trabajo para listado'!$DE$153:$DE$1048576,0),MATCH((CUADRO!P$5&amp;$E1082),'Hoja de Trabajo para listado'!$DE$151:$DG$151,0)),0)+IFERROR(INDEX('Hoja de Trabajo para listado'!$CD$155:$DC$1048576,MATCH($A1082,'Hoja de Trabajo para listado'!$CD$155:$CD$1048576,0),MATCH((CUADRO!P$5&amp;$E1082),'Hoja de Trabajo para listado'!$CD$151:$DC$151,0)),0)</f>
        <v>0</v>
      </c>
      <c r="Q1082" s="255">
        <f ca="1">+IFERROR(INDEX('Hoja de Trabajo para listado'!$A$155:$Z$1048576,MATCH($A1082,'Hoja de Trabajo para listado'!$A$155:$A$1048576,0),MATCH((CUADRO!Q$5&amp;$E1082),'Hoja de Trabajo para listado'!$A$151:$Z$151,0)),0)+IFERROR(INDEX('Hoja de Trabajo para listado'!$AB$155:$BA$1048576,MATCH($A1082,'Hoja de Trabajo para listado'!$AB$155:$AB$1048576,0),MATCH((CUADRO!Q$5&amp;$E1082),'Hoja de Trabajo para listado'!$AB$151:$BA$151,0)),0)+IFERROR(INDEX('Hoja de Trabajo para listado'!$BC$155:$CB$1048576,MATCH($A1082,'Hoja de Trabajo para listado'!$BC$155:$BC$1048576,0),MATCH((CUADRO!Q$5&amp;$E1082),'Hoja de Trabajo para listado'!$BC$151:$CB$151,0)),0)+IFERROR(INDEX('Hoja de Trabajo para listado'!$DE$153:$DG$274,MATCH($A1082,'Hoja de Trabajo para listado'!$DE$153:$DE$1048576,0),MATCH((CUADRO!Q$5&amp;$E1082),'Hoja de Trabajo para listado'!$DE$151:$DG$151,0)),0)+IFERROR(INDEX('Hoja de Trabajo para listado'!$CD$155:$DC$1048576,MATCH($A1082,'Hoja de Trabajo para listado'!$CD$155:$CD$1048576,0),MATCH((CUADRO!Q$5&amp;$E1082),'Hoja de Trabajo para listado'!$CD$151:$DC$151,0)),0)</f>
        <v>0</v>
      </c>
      <c r="R1082" s="255">
        <f t="shared" ca="1" si="34"/>
        <v>2306430.92</v>
      </c>
      <c r="S1082" s="278"/>
      <c r="T1082" s="255">
        <f ca="1">+T1083</f>
        <v>2314550.69</v>
      </c>
      <c r="U1082" s="254">
        <f t="shared" si="35"/>
        <v>1</v>
      </c>
      <c r="V1082" s="362" t="str">
        <f>+VLOOKUP(A1082,bd_lista!$A$3:$E$590,5,FALSE)</f>
        <v>Instituciones Financieras no Bancarias</v>
      </c>
      <c r="W1082" s="361" t="str">
        <f>+V1082</f>
        <v>Instituciones Financieras no Bancarias</v>
      </c>
      <c r="X1082" s="254">
        <v>66</v>
      </c>
      <c r="Y1082" s="254" t="str">
        <f>+VLOOKUP(X1082,bd_lista!$A$3:$C$590,3,FALSE)</f>
        <v>Ministerio de Planificación del Desarrollo</v>
      </c>
      <c r="Z1082" s="316">
        <f>+X1082</f>
        <v>66</v>
      </c>
      <c r="AA1082" s="348" t="str">
        <f>+Y1082</f>
        <v>Ministerio de Planificación del Desarrollo</v>
      </c>
    </row>
    <row r="1083" spans="1:27" customFormat="1" ht="15" customHeight="1">
      <c r="A1083" s="32">
        <v>862</v>
      </c>
      <c r="B1083" s="307"/>
      <c r="C1083" s="259" t="str">
        <f>+VLOOKUP(A1083,bd_lista!$A$3:$C$590,3,FALSE)</f>
        <v>Fondo Nacional de Desarrollo Regional</v>
      </c>
      <c r="D1083" s="362"/>
      <c r="E1083" s="256" t="s">
        <v>1314</v>
      </c>
      <c r="F1083" s="255">
        <f ca="1">+IFERROR(INDEX('Hoja de Trabajo para listado'!$A$155:$Z$1048576,MATCH($A1083,'Hoja de Trabajo para listado'!$A$155:$A$1048576,0),MATCH((CUADRO!F$5&amp;$E1083),'Hoja de Trabajo para listado'!$A$151:$Z$151,0)),0)+IFERROR(INDEX('Hoja de Trabajo para listado'!$AB$155:$BA$1048576,MATCH($A1083,'Hoja de Trabajo para listado'!$AB$155:$AB$1048576,0),MATCH((CUADRO!F$5&amp;$E1083),'Hoja de Trabajo para listado'!$AB$151:$BA$151,0)),0)+IFERROR(INDEX('Hoja de Trabajo para listado'!$BC$155:$CB$1048576,MATCH($A1083,'Hoja de Trabajo para listado'!$BC$155:$BC$1048576,0),MATCH((CUADRO!F$5&amp;$E1083),'Hoja de Trabajo para listado'!$BC$151:$CB$151,0)),0)+IFERROR(INDEX('Hoja de Trabajo para listado'!$DE$153:$DG$274,MATCH($A1083,'Hoja de Trabajo para listado'!$DE$153:$DE$1048576,0),MATCH((CUADRO!F$5&amp;$E1083),'Hoja de Trabajo para listado'!$DE$151:$DG$151,0)),0)+IFERROR(INDEX('Hoja de Trabajo para listado'!$CD$155:$DC$1048576,MATCH($A1083,'Hoja de Trabajo para listado'!$CD$155:$CD$1048576,0),MATCH((CUADRO!F$5&amp;$E1083),'Hoja de Trabajo para listado'!$CD$151:$DC$151,0)),0)</f>
        <v>0</v>
      </c>
      <c r="G1083" s="255">
        <f ca="1">+IFERROR(INDEX('Hoja de Trabajo para listado'!$A$155:$Z$1048576,MATCH($A1083,'Hoja de Trabajo para listado'!$A$155:$A$1048576,0),MATCH((CUADRO!G$5&amp;$E1083),'Hoja de Trabajo para listado'!$A$151:$Z$151,0)),0)+IFERROR(INDEX('Hoja de Trabajo para listado'!$AB$155:$BA$1048576,MATCH($A1083,'Hoja de Trabajo para listado'!$AB$155:$AB$1048576,0),MATCH((CUADRO!G$5&amp;$E1083),'Hoja de Trabajo para listado'!$AB$151:$BA$151,0)),0)+IFERROR(INDEX('Hoja de Trabajo para listado'!$BC$155:$CB$1048576,MATCH($A1083,'Hoja de Trabajo para listado'!$BC$155:$BC$1048576,0),MATCH((CUADRO!G$5&amp;$E1083),'Hoja de Trabajo para listado'!$BC$151:$CB$151,0)),0)+IFERROR(INDEX('Hoja de Trabajo para listado'!$DE$153:$DG$274,MATCH($A1083,'Hoja de Trabajo para listado'!$DE$153:$DE$1048576,0),MATCH((CUADRO!G$5&amp;$E1083),'Hoja de Trabajo para listado'!$DE$151:$DG$151,0)),0)+IFERROR(INDEX('Hoja de Trabajo para listado'!$CD$155:$DC$1048576,MATCH($A1083,'Hoja de Trabajo para listado'!$CD$155:$CD$1048576,0),MATCH((CUADRO!G$5&amp;$E1083),'Hoja de Trabajo para listado'!$CD$151:$DC$151,0)),0)</f>
        <v>0</v>
      </c>
      <c r="H1083" s="255">
        <f ca="1">+IFERROR(INDEX('Hoja de Trabajo para listado'!$A$155:$Z$1048576,MATCH($A1083,'Hoja de Trabajo para listado'!$A$155:$A$1048576,0),MATCH((CUADRO!H$5&amp;$E1083),'Hoja de Trabajo para listado'!$A$151:$Z$151,0)),0)+IFERROR(INDEX('Hoja de Trabajo para listado'!$AB$155:$BA$1048576,MATCH($A1083,'Hoja de Trabajo para listado'!$AB$155:$AB$1048576,0),MATCH((CUADRO!H$5&amp;$E1083),'Hoja de Trabajo para listado'!$AB$151:$BA$151,0)),0)+IFERROR(INDEX('Hoja de Trabajo para listado'!$BC$155:$CB$1048576,MATCH($A1083,'Hoja de Trabajo para listado'!$BC$155:$BC$1048576,0),MATCH((CUADRO!H$5&amp;$E1083),'Hoja de Trabajo para listado'!$BC$151:$CB$151,0)),0)+IFERROR(INDEX('Hoja de Trabajo para listado'!$DE$153:$DG$274,MATCH($A1083,'Hoja de Trabajo para listado'!$DE$153:$DE$1048576,0),MATCH((CUADRO!H$5&amp;$E1083),'Hoja de Trabajo para listado'!$DE$151:$DG$151,0)),0)+IFERROR(INDEX('Hoja de Trabajo para listado'!$CD$155:$DC$1048576,MATCH($A1083,'Hoja de Trabajo para listado'!$CD$155:$CD$1048576,0),MATCH((CUADRO!H$5&amp;$E1083),'Hoja de Trabajo para listado'!$CD$151:$DC$151,0)),0)</f>
        <v>0</v>
      </c>
      <c r="I1083" s="255">
        <f ca="1">+IFERROR(INDEX('Hoja de Trabajo para listado'!$A$155:$Z$1048576,MATCH($A1083,'Hoja de Trabajo para listado'!$A$155:$A$1048576,0),MATCH((CUADRO!I$5&amp;$E1083),'Hoja de Trabajo para listado'!$A$151:$Z$151,0)),0)+IFERROR(INDEX('Hoja de Trabajo para listado'!$AB$155:$BA$1048576,MATCH($A1083,'Hoja de Trabajo para listado'!$AB$155:$AB$1048576,0),MATCH((CUADRO!I$5&amp;$E1083),'Hoja de Trabajo para listado'!$AB$151:$BA$151,0)),0)+IFERROR(INDEX('Hoja de Trabajo para listado'!$BC$155:$CB$1048576,MATCH($A1083,'Hoja de Trabajo para listado'!$BC$155:$BC$1048576,0),MATCH((CUADRO!I$5&amp;$E1083),'Hoja de Trabajo para listado'!$BC$151:$CB$151,0)),0)+IFERROR(INDEX('Hoja de Trabajo para listado'!$DE$153:$DG$274,MATCH($A1083,'Hoja de Trabajo para listado'!$DE$153:$DE$1048576,0),MATCH((CUADRO!I$5&amp;$E1083),'Hoja de Trabajo para listado'!$DE$151:$DG$151,0)),0)+IFERROR(INDEX('Hoja de Trabajo para listado'!$CD$155:$DC$1048576,MATCH($A1083,'Hoja de Trabajo para listado'!$CD$155:$CD$1048576,0),MATCH((CUADRO!I$5&amp;$E1083),'Hoja de Trabajo para listado'!$CD$151:$DC$151,0)),0)</f>
        <v>0</v>
      </c>
      <c r="J1083" s="255">
        <f ca="1">+IFERROR(INDEX('Hoja de Trabajo para listado'!$A$155:$Z$1048576,MATCH($A1083,'Hoja de Trabajo para listado'!$A$155:$A$1048576,0),MATCH((CUADRO!J$5&amp;$E1083),'Hoja de Trabajo para listado'!$A$151:$Z$151,0)),0)+IFERROR(INDEX('Hoja de Trabajo para listado'!$AB$155:$BA$1048576,MATCH($A1083,'Hoja de Trabajo para listado'!$AB$155:$AB$1048576,0),MATCH((CUADRO!J$5&amp;$E1083),'Hoja de Trabajo para listado'!$AB$151:$BA$151,0)),0)+IFERROR(INDEX('Hoja de Trabajo para listado'!$BC$155:$CB$1048576,MATCH($A1083,'Hoja de Trabajo para listado'!$BC$155:$BC$1048576,0),MATCH((CUADRO!J$5&amp;$E1083),'Hoja de Trabajo para listado'!$BC$151:$CB$151,0)),0)+IFERROR(INDEX('Hoja de Trabajo para listado'!$DE$153:$DG$274,MATCH($A1083,'Hoja de Trabajo para listado'!$DE$153:$DE$1048576,0),MATCH((CUADRO!J$5&amp;$E1083),'Hoja de Trabajo para listado'!$DE$151:$DG$151,0)),0)+IFERROR(INDEX('Hoja de Trabajo para listado'!$CD$155:$DC$1048576,MATCH($A1083,'Hoja de Trabajo para listado'!$CD$155:$CD$1048576,0),MATCH((CUADRO!J$5&amp;$E1083),'Hoja de Trabajo para listado'!$CD$151:$DC$151,0)),0)</f>
        <v>0</v>
      </c>
      <c r="K1083" s="255">
        <f ca="1">+IFERROR(INDEX('Hoja de Trabajo para listado'!$A$155:$Z$1048576,MATCH($A1083,'Hoja de Trabajo para listado'!$A$155:$A$1048576,0),MATCH((CUADRO!K$5&amp;$E1083),'Hoja de Trabajo para listado'!$A$151:$Z$151,0)),0)+IFERROR(INDEX('Hoja de Trabajo para listado'!$AB$155:$BA$1048576,MATCH($A1083,'Hoja de Trabajo para listado'!$AB$155:$AB$1048576,0),MATCH((CUADRO!K$5&amp;$E1083),'Hoja de Trabajo para listado'!$AB$151:$BA$151,0)),0)+IFERROR(INDEX('Hoja de Trabajo para listado'!$BC$155:$CB$1048576,MATCH($A1083,'Hoja de Trabajo para listado'!$BC$155:$BC$1048576,0),MATCH((CUADRO!K$5&amp;$E1083),'Hoja de Trabajo para listado'!$BC$151:$CB$151,0)),0)+IFERROR(INDEX('Hoja de Trabajo para listado'!$DE$153:$DG$274,MATCH($A1083,'Hoja de Trabajo para listado'!$DE$153:$DE$1048576,0),MATCH((CUADRO!K$5&amp;$E1083),'Hoja de Trabajo para listado'!$DE$151:$DG$151,0)),0)+IFERROR(INDEX('Hoja de Trabajo para listado'!$CD$155:$DC$1048576,MATCH($A1083,'Hoja de Trabajo para listado'!$CD$155:$CD$1048576,0),MATCH((CUADRO!K$5&amp;$E1083),'Hoja de Trabajo para listado'!$CD$151:$DC$151,0)),0)</f>
        <v>0</v>
      </c>
      <c r="L1083" s="255">
        <f ca="1">+IFERROR(INDEX('Hoja de Trabajo para listado'!$A$155:$Z$1048576,MATCH($A1083,'Hoja de Trabajo para listado'!$A$155:$A$1048576,0),MATCH((CUADRO!L$5&amp;$E1083),'Hoja de Trabajo para listado'!$A$151:$Z$151,0)),0)+IFERROR(INDEX('Hoja de Trabajo para listado'!$AB$155:$BA$1048576,MATCH($A1083,'Hoja de Trabajo para listado'!$AB$155:$AB$1048576,0),MATCH((CUADRO!L$5&amp;$E1083),'Hoja de Trabajo para listado'!$AB$151:$BA$151,0)),0)+IFERROR(INDEX('Hoja de Trabajo para listado'!$BC$155:$CB$1048576,MATCH($A1083,'Hoja de Trabajo para listado'!$BC$155:$BC$1048576,0),MATCH((CUADRO!L$5&amp;$E1083),'Hoja de Trabajo para listado'!$BC$151:$CB$151,0)),0)+IFERROR(INDEX('Hoja de Trabajo para listado'!$DE$153:$DG$274,MATCH($A1083,'Hoja de Trabajo para listado'!$DE$153:$DE$1048576,0),MATCH((CUADRO!L$5&amp;$E1083),'Hoja de Trabajo para listado'!$DE$151:$DG$151,0)),0)+IFERROR(INDEX('Hoja de Trabajo para listado'!$CD$155:$DC$1048576,MATCH($A1083,'Hoja de Trabajo para listado'!$CD$155:$CD$1048576,0),MATCH((CUADRO!L$5&amp;$E1083),'Hoja de Trabajo para listado'!$CD$151:$DC$151,0)),0)</f>
        <v>0</v>
      </c>
      <c r="M1083" s="255">
        <f ca="1">+IFERROR(INDEX('Hoja de Trabajo para listado'!$A$155:$Z$1048576,MATCH($A1083,'Hoja de Trabajo para listado'!$A$155:$A$1048576,0),MATCH((CUADRO!M$5&amp;$E1083),'Hoja de Trabajo para listado'!$A$151:$Z$151,0)),0)+IFERROR(INDEX('Hoja de Trabajo para listado'!$AB$155:$BA$1048576,MATCH($A1083,'Hoja de Trabajo para listado'!$AB$155:$AB$1048576,0),MATCH((CUADRO!M$5&amp;$E1083),'Hoja de Trabajo para listado'!$AB$151:$BA$151,0)),0)+IFERROR(INDEX('Hoja de Trabajo para listado'!$BC$155:$CB$1048576,MATCH($A1083,'Hoja de Trabajo para listado'!$BC$155:$BC$1048576,0),MATCH((CUADRO!M$5&amp;$E1083),'Hoja de Trabajo para listado'!$BC$151:$CB$151,0)),0)+IFERROR(INDEX('Hoja de Trabajo para listado'!$DE$153:$DG$274,MATCH($A1083,'Hoja de Trabajo para listado'!$DE$153:$DE$1048576,0),MATCH((CUADRO!M$5&amp;$E1083),'Hoja de Trabajo para listado'!$DE$151:$DG$151,0)),0)+IFERROR(INDEX('Hoja de Trabajo para listado'!$CD$155:$DC$1048576,MATCH($A1083,'Hoja de Trabajo para listado'!$CD$155:$CD$1048576,0),MATCH((CUADRO!M$5&amp;$E1083),'Hoja de Trabajo para listado'!$CD$151:$DC$151,0)),0)</f>
        <v>6741.9</v>
      </c>
      <c r="N1083" s="255">
        <f ca="1">+IFERROR(INDEX('Hoja de Trabajo para listado'!$A$155:$Z$1048576,MATCH($A1083,'Hoja de Trabajo para listado'!$A$155:$A$1048576,0),MATCH((CUADRO!N$5&amp;$E1083),'Hoja de Trabajo para listado'!$A$151:$Z$151,0)),0)+IFERROR(INDEX('Hoja de Trabajo para listado'!$AB$155:$BA$1048576,MATCH($A1083,'Hoja de Trabajo para listado'!$AB$155:$AB$1048576,0),MATCH((CUADRO!N$5&amp;$E1083),'Hoja de Trabajo para listado'!$AB$151:$BA$151,0)),0)+IFERROR(INDEX('Hoja de Trabajo para listado'!$BC$155:$CB$1048576,MATCH($A1083,'Hoja de Trabajo para listado'!$BC$155:$BC$1048576,0),MATCH((CUADRO!N$5&amp;$E1083),'Hoja de Trabajo para listado'!$BC$151:$CB$151,0)),0)+IFERROR(INDEX('Hoja de Trabajo para listado'!$DE$153:$DG$274,MATCH($A1083,'Hoja de Trabajo para listado'!$DE$153:$DE$1048576,0),MATCH((CUADRO!N$5&amp;$E1083),'Hoja de Trabajo para listado'!$DE$151:$DG$151,0)),0)+IFERROR(INDEX('Hoja de Trabajo para listado'!$CD$155:$DC$1048576,MATCH($A1083,'Hoja de Trabajo para listado'!$CD$155:$CD$1048576,0),MATCH((CUADRO!N$5&amp;$E1083),'Hoja de Trabajo para listado'!$CD$151:$DC$151,0)),0)</f>
        <v>1377.8700000000001</v>
      </c>
      <c r="O1083" s="255">
        <f ca="1">+IFERROR(INDEX('Hoja de Trabajo para listado'!$A$155:$Z$1048576,MATCH($A1083,'Hoja de Trabajo para listado'!$A$155:$A$1048576,0),MATCH((CUADRO!O$5&amp;$E1083),'Hoja de Trabajo para listado'!$A$151:$Z$151,0)),0)+IFERROR(INDEX('Hoja de Trabajo para listado'!$AB$155:$BA$1048576,MATCH($A1083,'Hoja de Trabajo para listado'!$AB$155:$AB$1048576,0),MATCH((CUADRO!O$5&amp;$E1083),'Hoja de Trabajo para listado'!$AB$151:$BA$151,0)),0)+IFERROR(INDEX('Hoja de Trabajo para listado'!$BC$155:$CB$1048576,MATCH($A1083,'Hoja de Trabajo para listado'!$BC$155:$BC$1048576,0),MATCH((CUADRO!O$5&amp;$E1083),'Hoja de Trabajo para listado'!$BC$151:$CB$151,0)),0)+IFERROR(INDEX('Hoja de Trabajo para listado'!$DE$153:$DG$274,MATCH($A1083,'Hoja de Trabajo para listado'!$DE$153:$DE$1048576,0),MATCH((CUADRO!O$5&amp;$E1083),'Hoja de Trabajo para listado'!$DE$151:$DG$151,0)),0)+IFERROR(INDEX('Hoja de Trabajo para listado'!$CD$155:$DC$1048576,MATCH($A1083,'Hoja de Trabajo para listado'!$CD$155:$CD$1048576,0),MATCH((CUADRO!O$5&amp;$E1083),'Hoja de Trabajo para listado'!$CD$151:$DC$151,0)),0)</f>
        <v>0</v>
      </c>
      <c r="P1083" s="257">
        <f ca="1">+IFERROR(INDEX('Hoja de Trabajo para listado'!$A$155:$Z$1048576,MATCH($A1083,'Hoja de Trabajo para listado'!$A$155:$A$1048576,0),MATCH((CUADRO!P$5&amp;$E1083),'Hoja de Trabajo para listado'!$A$151:$Z$151,0)),0)+IFERROR(INDEX('Hoja de Trabajo para listado'!$AB$155:$BA$1048576,MATCH($A1083,'Hoja de Trabajo para listado'!$AB$155:$AB$1048576,0),MATCH((CUADRO!P$5&amp;$E1083),'Hoja de Trabajo para listado'!$AB$151:$BA$151,0)),0)+IFERROR(INDEX('Hoja de Trabajo para listado'!$BC$155:$CB$1048576,MATCH($A1083,'Hoja de Trabajo para listado'!$BC$155:$BC$1048576,0),MATCH((CUADRO!P$5&amp;$E1083),'Hoja de Trabajo para listado'!$BC$151:$CB$151,0)),0)+IFERROR(INDEX('Hoja de Trabajo para listado'!$DE$153:$DG$274,MATCH($A1083,'Hoja de Trabajo para listado'!$DE$153:$DE$1048576,0),MATCH((CUADRO!P$5&amp;$E1083),'Hoja de Trabajo para listado'!$DE$151:$DG$151,0)),0)+IFERROR(INDEX('Hoja de Trabajo para listado'!$CD$155:$DC$1048576,MATCH($A1083,'Hoja de Trabajo para listado'!$CD$155:$CD$1048576,0),MATCH((CUADRO!P$5&amp;$E1083),'Hoja de Trabajo para listado'!$CD$151:$DC$151,0)),0)</f>
        <v>0</v>
      </c>
      <c r="Q1083" s="257">
        <f ca="1">+IFERROR(INDEX('Hoja de Trabajo para listado'!$A$155:$Z$1048576,MATCH($A1083,'Hoja de Trabajo para listado'!$A$155:$A$1048576,0),MATCH((CUADRO!Q$5&amp;$E1083),'Hoja de Trabajo para listado'!$A$151:$Z$151,0)),0)+IFERROR(INDEX('Hoja de Trabajo para listado'!$AB$155:$BA$1048576,MATCH($A1083,'Hoja de Trabajo para listado'!$AB$155:$AB$1048576,0),MATCH((CUADRO!Q$5&amp;$E1083),'Hoja de Trabajo para listado'!$AB$151:$BA$151,0)),0)+IFERROR(INDEX('Hoja de Trabajo para listado'!$BC$155:$CB$1048576,MATCH($A1083,'Hoja de Trabajo para listado'!$BC$155:$BC$1048576,0),MATCH((CUADRO!Q$5&amp;$E1083),'Hoja de Trabajo para listado'!$BC$151:$CB$151,0)),0)+IFERROR(INDEX('Hoja de Trabajo para listado'!$DE$153:$DG$274,MATCH($A1083,'Hoja de Trabajo para listado'!$DE$153:$DE$1048576,0),MATCH((CUADRO!Q$5&amp;$E1083),'Hoja de Trabajo para listado'!$DE$151:$DG$151,0)),0)+IFERROR(INDEX('Hoja de Trabajo para listado'!$CD$155:$DC$1048576,MATCH($A1083,'Hoja de Trabajo para listado'!$CD$155:$CD$1048576,0),MATCH((CUADRO!Q$5&amp;$E1083),'Hoja de Trabajo para listado'!$CD$151:$DC$151,0)),0)</f>
        <v>0</v>
      </c>
      <c r="R1083" s="255">
        <f t="shared" ca="1" si="34"/>
        <v>8119.7699999999995</v>
      </c>
      <c r="S1083" s="255">
        <f ca="1">+R1082+R1083</f>
        <v>2314550.69</v>
      </c>
      <c r="T1083" s="255">
        <f ca="1">+S1083</f>
        <v>2314550.69</v>
      </c>
      <c r="U1083" s="254">
        <f t="shared" si="35"/>
        <v>2</v>
      </c>
      <c r="V1083" s="362" t="str">
        <f>+VLOOKUP(A1083,bd_lista!$A$3:$E$590,5,FALSE)</f>
        <v>Instituciones Financieras no Bancarias</v>
      </c>
      <c r="W1083" s="362"/>
      <c r="X1083" s="254">
        <v>66</v>
      </c>
      <c r="Y1083" s="254" t="str">
        <f>+VLOOKUP(X1083,bd_lista!$A$3:$C$590,3,FALSE)</f>
        <v>Ministerio de Planificación del Desarrollo</v>
      </c>
      <c r="Z1083" s="314"/>
      <c r="AA1083" s="350"/>
    </row>
    <row r="1084" spans="1:27" customFormat="1" ht="15" hidden="1" customHeight="1">
      <c r="A1084" s="32">
        <v>865</v>
      </c>
      <c r="B1084" s="306">
        <f>+A1084</f>
        <v>865</v>
      </c>
      <c r="C1084" s="259" t="str">
        <f>+VLOOKUP(A1084,bd_lista!$A$3:$C$590,3,FALSE)</f>
        <v>Fondo de Desarrollo del Sist.Fin. y Apoyo al Sec.Productivo</v>
      </c>
      <c r="D1084" s="361" t="str">
        <f>+C1084</f>
        <v>Fondo de Desarrollo del Sist.Fin. y Apoyo al Sec.Productivo</v>
      </c>
      <c r="E1084" s="254" t="s">
        <v>1313</v>
      </c>
      <c r="F1084" s="283">
        <f ca="1">+IFERROR(INDEX('Hoja de Trabajo para listado'!$A$155:$Z$1048576,MATCH($A1084,'Hoja de Trabajo para listado'!$A$155:$A$1048576,0),MATCH((CUADRO!F$5&amp;$E1084),'Hoja de Trabajo para listado'!$A$151:$Z$151,0)),0)+IFERROR(INDEX('Hoja de Trabajo para listado'!$AB$155:$BA$1048576,MATCH($A1084,'Hoja de Trabajo para listado'!$AB$155:$AB$1048576,0),MATCH((CUADRO!F$5&amp;$E1084),'Hoja de Trabajo para listado'!$AB$151:$BA$151,0)),0)+IFERROR(INDEX('Hoja de Trabajo para listado'!$BC$155:$CB$1048576,MATCH($A1084,'Hoja de Trabajo para listado'!$BC$155:$BC$1048576,0),MATCH((CUADRO!F$5&amp;$E1084),'Hoja de Trabajo para listado'!$BC$151:$CB$151,0)),0)+IFERROR(INDEX('Hoja de Trabajo para listado'!$DE$153:$DG$274,MATCH($A1084,'Hoja de Trabajo para listado'!$DE$153:$DE$1048576,0),MATCH((CUADRO!F$5&amp;$E1084),'Hoja de Trabajo para listado'!$DE$151:$DG$151,0)),0)+IFERROR(INDEX('Hoja de Trabajo para listado'!$CD$155:$DC$1048576,MATCH($A1084,'Hoja de Trabajo para listado'!$CD$155:$CD$1048576,0),MATCH((CUADRO!F$5&amp;$E1084),'Hoja de Trabajo para listado'!$CD$151:$DC$151,0)),0)</f>
        <v>0</v>
      </c>
      <c r="G1084" s="283">
        <f ca="1">+IFERROR(INDEX('Hoja de Trabajo para listado'!$A$155:$Z$1048576,MATCH($A1084,'Hoja de Trabajo para listado'!$A$155:$A$1048576,0),MATCH((CUADRO!G$5&amp;$E1084),'Hoja de Trabajo para listado'!$A$151:$Z$151,0)),0)+IFERROR(INDEX('Hoja de Trabajo para listado'!$AB$155:$BA$1048576,MATCH($A1084,'Hoja de Trabajo para listado'!$AB$155:$AB$1048576,0),MATCH((CUADRO!G$5&amp;$E1084),'Hoja de Trabajo para listado'!$AB$151:$BA$151,0)),0)+IFERROR(INDEX('Hoja de Trabajo para listado'!$BC$155:$CB$1048576,MATCH($A1084,'Hoja de Trabajo para listado'!$BC$155:$BC$1048576,0),MATCH((CUADRO!G$5&amp;$E1084),'Hoja de Trabajo para listado'!$BC$151:$CB$151,0)),0)+IFERROR(INDEX('Hoja de Trabajo para listado'!$DE$153:$DG$274,MATCH($A1084,'Hoja de Trabajo para listado'!$DE$153:$DE$1048576,0),MATCH((CUADRO!G$5&amp;$E1084),'Hoja de Trabajo para listado'!$DE$151:$DG$151,0)),0)+IFERROR(INDEX('Hoja de Trabajo para listado'!$CD$155:$DC$1048576,MATCH($A1084,'Hoja de Trabajo para listado'!$CD$155:$CD$1048576,0),MATCH((CUADRO!G$5&amp;$E1084),'Hoja de Trabajo para listado'!$CD$151:$DC$151,0)),0)</f>
        <v>0</v>
      </c>
      <c r="H1084" s="283">
        <f ca="1">+IFERROR(INDEX('Hoja de Trabajo para listado'!$A$155:$Z$1048576,MATCH($A1084,'Hoja de Trabajo para listado'!$A$155:$A$1048576,0),MATCH((CUADRO!H$5&amp;$E1084),'Hoja de Trabajo para listado'!$A$151:$Z$151,0)),0)+IFERROR(INDEX('Hoja de Trabajo para listado'!$AB$155:$BA$1048576,MATCH($A1084,'Hoja de Trabajo para listado'!$AB$155:$AB$1048576,0),MATCH((CUADRO!H$5&amp;$E1084),'Hoja de Trabajo para listado'!$AB$151:$BA$151,0)),0)+IFERROR(INDEX('Hoja de Trabajo para listado'!$BC$155:$CB$1048576,MATCH($A1084,'Hoja de Trabajo para listado'!$BC$155:$BC$1048576,0),MATCH((CUADRO!H$5&amp;$E1084),'Hoja de Trabajo para listado'!$BC$151:$CB$151,0)),0)+IFERROR(INDEX('Hoja de Trabajo para listado'!$DE$153:$DG$274,MATCH($A1084,'Hoja de Trabajo para listado'!$DE$153:$DE$1048576,0),MATCH((CUADRO!H$5&amp;$E1084),'Hoja de Trabajo para listado'!$DE$151:$DG$151,0)),0)+IFERROR(INDEX('Hoja de Trabajo para listado'!$CD$155:$DC$1048576,MATCH($A1084,'Hoja de Trabajo para listado'!$CD$155:$CD$1048576,0),MATCH((CUADRO!H$5&amp;$E1084),'Hoja de Trabajo para listado'!$CD$151:$DC$151,0)),0)</f>
        <v>0</v>
      </c>
      <c r="I1084" s="283">
        <f ca="1">+IFERROR(INDEX('Hoja de Trabajo para listado'!$A$155:$Z$1048576,MATCH($A1084,'Hoja de Trabajo para listado'!$A$155:$A$1048576,0),MATCH((CUADRO!I$5&amp;$E1084),'Hoja de Trabajo para listado'!$A$151:$Z$151,0)),0)+IFERROR(INDEX('Hoja de Trabajo para listado'!$AB$155:$BA$1048576,MATCH($A1084,'Hoja de Trabajo para listado'!$AB$155:$AB$1048576,0),MATCH((CUADRO!I$5&amp;$E1084),'Hoja de Trabajo para listado'!$AB$151:$BA$151,0)),0)+IFERROR(INDEX('Hoja de Trabajo para listado'!$BC$155:$CB$1048576,MATCH($A1084,'Hoja de Trabajo para listado'!$BC$155:$BC$1048576,0),MATCH((CUADRO!I$5&amp;$E1084),'Hoja de Trabajo para listado'!$BC$151:$CB$151,0)),0)+IFERROR(INDEX('Hoja de Trabajo para listado'!$DE$153:$DG$274,MATCH($A1084,'Hoja de Trabajo para listado'!$DE$153:$DE$1048576,0),MATCH((CUADRO!I$5&amp;$E1084),'Hoja de Trabajo para listado'!$DE$151:$DG$151,0)),0)+IFERROR(INDEX('Hoja de Trabajo para listado'!$CD$155:$DC$1048576,MATCH($A1084,'Hoja de Trabajo para listado'!$CD$155:$CD$1048576,0),MATCH((CUADRO!I$5&amp;$E1084),'Hoja de Trabajo para listado'!$CD$151:$DC$151,0)),0)</f>
        <v>0</v>
      </c>
      <c r="J1084" s="283">
        <f ca="1">+IFERROR(INDEX('Hoja de Trabajo para listado'!$A$155:$Z$1048576,MATCH($A1084,'Hoja de Trabajo para listado'!$A$155:$A$1048576,0),MATCH((CUADRO!J$5&amp;$E1084),'Hoja de Trabajo para listado'!$A$151:$Z$151,0)),0)+IFERROR(INDEX('Hoja de Trabajo para listado'!$AB$155:$BA$1048576,MATCH($A1084,'Hoja de Trabajo para listado'!$AB$155:$AB$1048576,0),MATCH((CUADRO!J$5&amp;$E1084),'Hoja de Trabajo para listado'!$AB$151:$BA$151,0)),0)+IFERROR(INDEX('Hoja de Trabajo para listado'!$BC$155:$CB$1048576,MATCH($A1084,'Hoja de Trabajo para listado'!$BC$155:$BC$1048576,0),MATCH((CUADRO!J$5&amp;$E1084),'Hoja de Trabajo para listado'!$BC$151:$CB$151,0)),0)+IFERROR(INDEX('Hoja de Trabajo para listado'!$DE$153:$DG$274,MATCH($A1084,'Hoja de Trabajo para listado'!$DE$153:$DE$1048576,0),MATCH((CUADRO!J$5&amp;$E1084),'Hoja de Trabajo para listado'!$DE$151:$DG$151,0)),0)+IFERROR(INDEX('Hoja de Trabajo para listado'!$CD$155:$DC$1048576,MATCH($A1084,'Hoja de Trabajo para listado'!$CD$155:$CD$1048576,0),MATCH((CUADRO!J$5&amp;$E1084),'Hoja de Trabajo para listado'!$CD$151:$DC$151,0)),0)</f>
        <v>0</v>
      </c>
      <c r="K1084" s="283">
        <f ca="1">+IFERROR(INDEX('Hoja de Trabajo para listado'!$A$155:$Z$1048576,MATCH($A1084,'Hoja de Trabajo para listado'!$A$155:$A$1048576,0),MATCH((CUADRO!K$5&amp;$E1084),'Hoja de Trabajo para listado'!$A$151:$Z$151,0)),0)+IFERROR(INDEX('Hoja de Trabajo para listado'!$AB$155:$BA$1048576,MATCH($A1084,'Hoja de Trabajo para listado'!$AB$155:$AB$1048576,0),MATCH((CUADRO!K$5&amp;$E1084),'Hoja de Trabajo para listado'!$AB$151:$BA$151,0)),0)+IFERROR(INDEX('Hoja de Trabajo para listado'!$BC$155:$CB$1048576,MATCH($A1084,'Hoja de Trabajo para listado'!$BC$155:$BC$1048576,0),MATCH((CUADRO!K$5&amp;$E1084),'Hoja de Trabajo para listado'!$BC$151:$CB$151,0)),0)+IFERROR(INDEX('Hoja de Trabajo para listado'!$DE$153:$DG$274,MATCH($A1084,'Hoja de Trabajo para listado'!$DE$153:$DE$1048576,0),MATCH((CUADRO!K$5&amp;$E1084),'Hoja de Trabajo para listado'!$DE$151:$DG$151,0)),0)+IFERROR(INDEX('Hoja de Trabajo para listado'!$CD$155:$DC$1048576,MATCH($A1084,'Hoja de Trabajo para listado'!$CD$155:$CD$1048576,0),MATCH((CUADRO!K$5&amp;$E1084),'Hoja de Trabajo para listado'!$CD$151:$DC$151,0)),0)</f>
        <v>0</v>
      </c>
      <c r="L1084" s="283">
        <f ca="1">+IFERROR(INDEX('Hoja de Trabajo para listado'!$A$155:$Z$1048576,MATCH($A1084,'Hoja de Trabajo para listado'!$A$155:$A$1048576,0),MATCH((CUADRO!L$5&amp;$E1084),'Hoja de Trabajo para listado'!$A$151:$Z$151,0)),0)+IFERROR(INDEX('Hoja de Trabajo para listado'!$AB$155:$BA$1048576,MATCH($A1084,'Hoja de Trabajo para listado'!$AB$155:$AB$1048576,0),MATCH((CUADRO!L$5&amp;$E1084),'Hoja de Trabajo para listado'!$AB$151:$BA$151,0)),0)+IFERROR(INDEX('Hoja de Trabajo para listado'!$BC$155:$CB$1048576,MATCH($A1084,'Hoja de Trabajo para listado'!$BC$155:$BC$1048576,0),MATCH((CUADRO!L$5&amp;$E1084),'Hoja de Trabajo para listado'!$BC$151:$CB$151,0)),0)+IFERROR(INDEX('Hoja de Trabajo para listado'!$DE$153:$DG$274,MATCH($A1084,'Hoja de Trabajo para listado'!$DE$153:$DE$1048576,0),MATCH((CUADRO!L$5&amp;$E1084),'Hoja de Trabajo para listado'!$DE$151:$DG$151,0)),0)+IFERROR(INDEX('Hoja de Trabajo para listado'!$CD$155:$DC$1048576,MATCH($A1084,'Hoja de Trabajo para listado'!$CD$155:$CD$1048576,0),MATCH((CUADRO!L$5&amp;$E1084),'Hoja de Trabajo para listado'!$CD$151:$DC$151,0)),0)</f>
        <v>0</v>
      </c>
      <c r="M1084" s="283">
        <f ca="1">+IFERROR(INDEX('Hoja de Trabajo para listado'!$A$155:$Z$1048576,MATCH($A1084,'Hoja de Trabajo para listado'!$A$155:$A$1048576,0),MATCH((CUADRO!M$5&amp;$E1084),'Hoja de Trabajo para listado'!$A$151:$Z$151,0)),0)+IFERROR(INDEX('Hoja de Trabajo para listado'!$AB$155:$BA$1048576,MATCH($A1084,'Hoja de Trabajo para listado'!$AB$155:$AB$1048576,0),MATCH((CUADRO!M$5&amp;$E1084),'Hoja de Trabajo para listado'!$AB$151:$BA$151,0)),0)+IFERROR(INDEX('Hoja de Trabajo para listado'!$BC$155:$CB$1048576,MATCH($A1084,'Hoja de Trabajo para listado'!$BC$155:$BC$1048576,0),MATCH((CUADRO!M$5&amp;$E1084),'Hoja de Trabajo para listado'!$BC$151:$CB$151,0)),0)+IFERROR(INDEX('Hoja de Trabajo para listado'!$DE$153:$DG$274,MATCH($A1084,'Hoja de Trabajo para listado'!$DE$153:$DE$1048576,0),MATCH((CUADRO!M$5&amp;$E1084),'Hoja de Trabajo para listado'!$DE$151:$DG$151,0)),0)+IFERROR(INDEX('Hoja de Trabajo para listado'!$CD$155:$DC$1048576,MATCH($A1084,'Hoja de Trabajo para listado'!$CD$155:$CD$1048576,0),MATCH((CUADRO!M$5&amp;$E1084),'Hoja de Trabajo para listado'!$CD$151:$DC$151,0)),0)</f>
        <v>0</v>
      </c>
      <c r="N1084" s="283">
        <f ca="1">+IFERROR(INDEX('Hoja de Trabajo para listado'!$A$155:$Z$1048576,MATCH($A1084,'Hoja de Trabajo para listado'!$A$155:$A$1048576,0),MATCH((CUADRO!N$5&amp;$E1084),'Hoja de Trabajo para listado'!$A$151:$Z$151,0)),0)+IFERROR(INDEX('Hoja de Trabajo para listado'!$AB$155:$BA$1048576,MATCH($A1084,'Hoja de Trabajo para listado'!$AB$155:$AB$1048576,0),MATCH((CUADRO!N$5&amp;$E1084),'Hoja de Trabajo para listado'!$AB$151:$BA$151,0)),0)+IFERROR(INDEX('Hoja de Trabajo para listado'!$BC$155:$CB$1048576,MATCH($A1084,'Hoja de Trabajo para listado'!$BC$155:$BC$1048576,0),MATCH((CUADRO!N$5&amp;$E1084),'Hoja de Trabajo para listado'!$BC$151:$CB$151,0)),0)+IFERROR(INDEX('Hoja de Trabajo para listado'!$DE$153:$DG$274,MATCH($A1084,'Hoja de Trabajo para listado'!$DE$153:$DE$1048576,0),MATCH((CUADRO!N$5&amp;$E1084),'Hoja de Trabajo para listado'!$DE$151:$DG$151,0)),0)+IFERROR(INDEX('Hoja de Trabajo para listado'!$CD$155:$DC$1048576,MATCH($A1084,'Hoja de Trabajo para listado'!$CD$155:$CD$1048576,0),MATCH((CUADRO!N$5&amp;$E1084),'Hoja de Trabajo para listado'!$CD$151:$DC$151,0)),0)</f>
        <v>0</v>
      </c>
      <c r="O1084" s="283">
        <f ca="1">+IFERROR(INDEX('Hoja de Trabajo para listado'!$A$155:$Z$1048576,MATCH($A1084,'Hoja de Trabajo para listado'!$A$155:$A$1048576,0),MATCH((CUADRO!O$5&amp;$E1084),'Hoja de Trabajo para listado'!$A$151:$Z$151,0)),0)+IFERROR(INDEX('Hoja de Trabajo para listado'!$AB$155:$BA$1048576,MATCH($A1084,'Hoja de Trabajo para listado'!$AB$155:$AB$1048576,0),MATCH((CUADRO!O$5&amp;$E1084),'Hoja de Trabajo para listado'!$AB$151:$BA$151,0)),0)+IFERROR(INDEX('Hoja de Trabajo para listado'!$BC$155:$CB$1048576,MATCH($A1084,'Hoja de Trabajo para listado'!$BC$155:$BC$1048576,0),MATCH((CUADRO!O$5&amp;$E1084),'Hoja de Trabajo para listado'!$BC$151:$CB$151,0)),0)+IFERROR(INDEX('Hoja de Trabajo para listado'!$DE$153:$DG$274,MATCH($A1084,'Hoja de Trabajo para listado'!$DE$153:$DE$1048576,0),MATCH((CUADRO!O$5&amp;$E1084),'Hoja de Trabajo para listado'!$DE$151:$DG$151,0)),0)+IFERROR(INDEX('Hoja de Trabajo para listado'!$CD$155:$DC$1048576,MATCH($A1084,'Hoja de Trabajo para listado'!$CD$155:$CD$1048576,0),MATCH((CUADRO!O$5&amp;$E1084),'Hoja de Trabajo para listado'!$CD$151:$DC$151,0)),0)</f>
        <v>0</v>
      </c>
      <c r="P1084" s="255">
        <f ca="1">+IFERROR(INDEX('Hoja de Trabajo para listado'!$A$155:$Z$1048576,MATCH($A1084,'Hoja de Trabajo para listado'!$A$155:$A$1048576,0),MATCH((CUADRO!P$5&amp;$E1084),'Hoja de Trabajo para listado'!$A$151:$Z$151,0)),0)+IFERROR(INDEX('Hoja de Trabajo para listado'!$AB$155:$BA$1048576,MATCH($A1084,'Hoja de Trabajo para listado'!$AB$155:$AB$1048576,0),MATCH((CUADRO!P$5&amp;$E1084),'Hoja de Trabajo para listado'!$AB$151:$BA$151,0)),0)+IFERROR(INDEX('Hoja de Trabajo para listado'!$BC$155:$CB$1048576,MATCH($A1084,'Hoja de Trabajo para listado'!$BC$155:$BC$1048576,0),MATCH((CUADRO!P$5&amp;$E1084),'Hoja de Trabajo para listado'!$BC$151:$CB$151,0)),0)+IFERROR(INDEX('Hoja de Trabajo para listado'!$DE$153:$DG$274,MATCH($A1084,'Hoja de Trabajo para listado'!$DE$153:$DE$1048576,0),MATCH((CUADRO!P$5&amp;$E1084),'Hoja de Trabajo para listado'!$DE$151:$DG$151,0)),0)+IFERROR(INDEX('Hoja de Trabajo para listado'!$CD$155:$DC$1048576,MATCH($A1084,'Hoja de Trabajo para listado'!$CD$155:$CD$1048576,0),MATCH((CUADRO!P$5&amp;$E1084),'Hoja de Trabajo para listado'!$CD$151:$DC$151,0)),0)</f>
        <v>0</v>
      </c>
      <c r="Q1084" s="255">
        <f ca="1">+IFERROR(INDEX('Hoja de Trabajo para listado'!$A$155:$Z$1048576,MATCH($A1084,'Hoja de Trabajo para listado'!$A$155:$A$1048576,0),MATCH((CUADRO!Q$5&amp;$E1084),'Hoja de Trabajo para listado'!$A$151:$Z$151,0)),0)+IFERROR(INDEX('Hoja de Trabajo para listado'!$AB$155:$BA$1048576,MATCH($A1084,'Hoja de Trabajo para listado'!$AB$155:$AB$1048576,0),MATCH((CUADRO!Q$5&amp;$E1084),'Hoja de Trabajo para listado'!$AB$151:$BA$151,0)),0)+IFERROR(INDEX('Hoja de Trabajo para listado'!$BC$155:$CB$1048576,MATCH($A1084,'Hoja de Trabajo para listado'!$BC$155:$BC$1048576,0),MATCH((CUADRO!Q$5&amp;$E1084),'Hoja de Trabajo para listado'!$BC$151:$CB$151,0)),0)+IFERROR(INDEX('Hoja de Trabajo para listado'!$DE$153:$DG$274,MATCH($A1084,'Hoja de Trabajo para listado'!$DE$153:$DE$1048576,0),MATCH((CUADRO!Q$5&amp;$E1084),'Hoja de Trabajo para listado'!$DE$151:$DG$151,0)),0)+IFERROR(INDEX('Hoja de Trabajo para listado'!$CD$155:$DC$1048576,MATCH($A1084,'Hoja de Trabajo para listado'!$CD$155:$CD$1048576,0),MATCH((CUADRO!Q$5&amp;$E1084),'Hoja de Trabajo para listado'!$CD$151:$DC$151,0)),0)</f>
        <v>0</v>
      </c>
      <c r="R1084" s="283">
        <f t="shared" ca="1" si="34"/>
        <v>0</v>
      </c>
      <c r="S1084" s="336">
        <f ca="1">+R1084+R1085</f>
        <v>0</v>
      </c>
      <c r="T1084" s="255">
        <f ca="1">+T1085</f>
        <v>0</v>
      </c>
      <c r="U1084" s="254">
        <f t="shared" si="35"/>
        <v>1</v>
      </c>
      <c r="V1084" s="362" t="str">
        <f>+VLOOKUP(A1084,bd_lista!$A$3:$E$590,5,FALSE)</f>
        <v>Instituciones Financieras no Bancarias</v>
      </c>
      <c r="W1084" s="361" t="str">
        <f>+V1084</f>
        <v>Instituciones Financieras no Bancarias</v>
      </c>
      <c r="X1084" s="254">
        <v>0</v>
      </c>
      <c r="Y1084" s="254" t="e">
        <f>+VLOOKUP(X1084,bd_lista!$A$3:$C$590,3,FALSE)</f>
        <v>#N/A</v>
      </c>
      <c r="Z1084" s="316">
        <f>+X1084</f>
        <v>0</v>
      </c>
      <c r="AA1084" s="317" t="e">
        <f>+Y1084</f>
        <v>#N/A</v>
      </c>
    </row>
    <row r="1085" spans="1:27" customFormat="1" ht="15" hidden="1" customHeight="1">
      <c r="A1085" s="32">
        <v>865</v>
      </c>
      <c r="B1085" s="307"/>
      <c r="C1085" s="259" t="str">
        <f>+VLOOKUP(A1085,bd_lista!$A$3:$C$590,3,FALSE)</f>
        <v>Fondo de Desarrollo del Sist.Fin. y Apoyo al Sec.Productivo</v>
      </c>
      <c r="D1085" s="362"/>
      <c r="E1085" s="256" t="s">
        <v>1314</v>
      </c>
      <c r="F1085" s="257">
        <f ca="1">+IFERROR(INDEX('Hoja de Trabajo para listado'!$A$155:$Z$1048576,MATCH($A1085,'Hoja de Trabajo para listado'!$A$155:$A$1048576,0),MATCH((CUADRO!F$5&amp;$E1085),'Hoja de Trabajo para listado'!$A$151:$Z$151,0)),0)+IFERROR(INDEX('Hoja de Trabajo para listado'!$AB$155:$BA$1048576,MATCH($A1085,'Hoja de Trabajo para listado'!$AB$155:$AB$1048576,0),MATCH((CUADRO!F$5&amp;$E1085),'Hoja de Trabajo para listado'!$AB$151:$BA$151,0)),0)+IFERROR(INDEX('Hoja de Trabajo para listado'!$BC$155:$CB$1048576,MATCH($A1085,'Hoja de Trabajo para listado'!$BC$155:$BC$1048576,0),MATCH((CUADRO!F$5&amp;$E1085),'Hoja de Trabajo para listado'!$BC$151:$CB$151,0)),0)+IFERROR(INDEX('Hoja de Trabajo para listado'!$DE$153:$DG$274,MATCH($A1085,'Hoja de Trabajo para listado'!$DE$153:$DE$1048576,0),MATCH((CUADRO!F$5&amp;$E1085),'Hoja de Trabajo para listado'!$DE$151:$DG$151,0)),0)+IFERROR(INDEX('Hoja de Trabajo para listado'!$CD$155:$DC$1048576,MATCH($A1085,'Hoja de Trabajo para listado'!$CD$155:$CD$1048576,0),MATCH((CUADRO!F$5&amp;$E1085),'Hoja de Trabajo para listado'!$CD$151:$DC$151,0)),0)</f>
        <v>0</v>
      </c>
      <c r="G1085" s="257">
        <f ca="1">+IFERROR(INDEX('Hoja de Trabajo para listado'!$A$155:$Z$1048576,MATCH($A1085,'Hoja de Trabajo para listado'!$A$155:$A$1048576,0),MATCH((CUADRO!G$5&amp;$E1085),'Hoja de Trabajo para listado'!$A$151:$Z$151,0)),0)+IFERROR(INDEX('Hoja de Trabajo para listado'!$AB$155:$BA$1048576,MATCH($A1085,'Hoja de Trabajo para listado'!$AB$155:$AB$1048576,0),MATCH((CUADRO!G$5&amp;$E1085),'Hoja de Trabajo para listado'!$AB$151:$BA$151,0)),0)+IFERROR(INDEX('Hoja de Trabajo para listado'!$BC$155:$CB$1048576,MATCH($A1085,'Hoja de Trabajo para listado'!$BC$155:$BC$1048576,0),MATCH((CUADRO!G$5&amp;$E1085),'Hoja de Trabajo para listado'!$BC$151:$CB$151,0)),0)+IFERROR(INDEX('Hoja de Trabajo para listado'!$DE$153:$DG$274,MATCH($A1085,'Hoja de Trabajo para listado'!$DE$153:$DE$1048576,0),MATCH((CUADRO!G$5&amp;$E1085),'Hoja de Trabajo para listado'!$DE$151:$DG$151,0)),0)+IFERROR(INDEX('Hoja de Trabajo para listado'!$CD$155:$DC$1048576,MATCH($A1085,'Hoja de Trabajo para listado'!$CD$155:$CD$1048576,0),MATCH((CUADRO!G$5&amp;$E1085),'Hoja de Trabajo para listado'!$CD$151:$DC$151,0)),0)</f>
        <v>0</v>
      </c>
      <c r="H1085" s="257">
        <f ca="1">+IFERROR(INDEX('Hoja de Trabajo para listado'!$A$155:$Z$1048576,MATCH($A1085,'Hoja de Trabajo para listado'!$A$155:$A$1048576,0),MATCH((CUADRO!H$5&amp;$E1085),'Hoja de Trabajo para listado'!$A$151:$Z$151,0)),0)+IFERROR(INDEX('Hoja de Trabajo para listado'!$AB$155:$BA$1048576,MATCH($A1085,'Hoja de Trabajo para listado'!$AB$155:$AB$1048576,0),MATCH((CUADRO!H$5&amp;$E1085),'Hoja de Trabajo para listado'!$AB$151:$BA$151,0)),0)+IFERROR(INDEX('Hoja de Trabajo para listado'!$BC$155:$CB$1048576,MATCH($A1085,'Hoja de Trabajo para listado'!$BC$155:$BC$1048576,0),MATCH((CUADRO!H$5&amp;$E1085),'Hoja de Trabajo para listado'!$BC$151:$CB$151,0)),0)+IFERROR(INDEX('Hoja de Trabajo para listado'!$DE$153:$DG$274,MATCH($A1085,'Hoja de Trabajo para listado'!$DE$153:$DE$1048576,0),MATCH((CUADRO!H$5&amp;$E1085),'Hoja de Trabajo para listado'!$DE$151:$DG$151,0)),0)+IFERROR(INDEX('Hoja de Trabajo para listado'!$CD$155:$DC$1048576,MATCH($A1085,'Hoja de Trabajo para listado'!$CD$155:$CD$1048576,0),MATCH((CUADRO!H$5&amp;$E1085),'Hoja de Trabajo para listado'!$CD$151:$DC$151,0)),0)</f>
        <v>0</v>
      </c>
      <c r="I1085" s="257">
        <f ca="1">+IFERROR(INDEX('Hoja de Trabajo para listado'!$A$155:$Z$1048576,MATCH($A1085,'Hoja de Trabajo para listado'!$A$155:$A$1048576,0),MATCH((CUADRO!I$5&amp;$E1085),'Hoja de Trabajo para listado'!$A$151:$Z$151,0)),0)+IFERROR(INDEX('Hoja de Trabajo para listado'!$AB$155:$BA$1048576,MATCH($A1085,'Hoja de Trabajo para listado'!$AB$155:$AB$1048576,0),MATCH((CUADRO!I$5&amp;$E1085),'Hoja de Trabajo para listado'!$AB$151:$BA$151,0)),0)+IFERROR(INDEX('Hoja de Trabajo para listado'!$BC$155:$CB$1048576,MATCH($A1085,'Hoja de Trabajo para listado'!$BC$155:$BC$1048576,0),MATCH((CUADRO!I$5&amp;$E1085),'Hoja de Trabajo para listado'!$BC$151:$CB$151,0)),0)+IFERROR(INDEX('Hoja de Trabajo para listado'!$DE$153:$DG$274,MATCH($A1085,'Hoja de Trabajo para listado'!$DE$153:$DE$1048576,0),MATCH((CUADRO!I$5&amp;$E1085),'Hoja de Trabajo para listado'!$DE$151:$DG$151,0)),0)+IFERROR(INDEX('Hoja de Trabajo para listado'!$CD$155:$DC$1048576,MATCH($A1085,'Hoja de Trabajo para listado'!$CD$155:$CD$1048576,0),MATCH((CUADRO!I$5&amp;$E1085),'Hoja de Trabajo para listado'!$CD$151:$DC$151,0)),0)</f>
        <v>0</v>
      </c>
      <c r="J1085" s="257">
        <f ca="1">+IFERROR(INDEX('Hoja de Trabajo para listado'!$A$155:$Z$1048576,MATCH($A1085,'Hoja de Trabajo para listado'!$A$155:$A$1048576,0),MATCH((CUADRO!J$5&amp;$E1085),'Hoja de Trabajo para listado'!$A$151:$Z$151,0)),0)+IFERROR(INDEX('Hoja de Trabajo para listado'!$AB$155:$BA$1048576,MATCH($A1085,'Hoja de Trabajo para listado'!$AB$155:$AB$1048576,0),MATCH((CUADRO!J$5&amp;$E1085),'Hoja de Trabajo para listado'!$AB$151:$BA$151,0)),0)+IFERROR(INDEX('Hoja de Trabajo para listado'!$BC$155:$CB$1048576,MATCH($A1085,'Hoja de Trabajo para listado'!$BC$155:$BC$1048576,0),MATCH((CUADRO!J$5&amp;$E1085),'Hoja de Trabajo para listado'!$BC$151:$CB$151,0)),0)+IFERROR(INDEX('Hoja de Trabajo para listado'!$DE$153:$DG$274,MATCH($A1085,'Hoja de Trabajo para listado'!$DE$153:$DE$1048576,0),MATCH((CUADRO!J$5&amp;$E1085),'Hoja de Trabajo para listado'!$DE$151:$DG$151,0)),0)+IFERROR(INDEX('Hoja de Trabajo para listado'!$CD$155:$DC$1048576,MATCH($A1085,'Hoja de Trabajo para listado'!$CD$155:$CD$1048576,0),MATCH((CUADRO!J$5&amp;$E1085),'Hoja de Trabajo para listado'!$CD$151:$DC$151,0)),0)</f>
        <v>0</v>
      </c>
      <c r="K1085" s="257">
        <f ca="1">+IFERROR(INDEX('Hoja de Trabajo para listado'!$A$155:$Z$1048576,MATCH($A1085,'Hoja de Trabajo para listado'!$A$155:$A$1048576,0),MATCH((CUADRO!K$5&amp;$E1085),'Hoja de Trabajo para listado'!$A$151:$Z$151,0)),0)+IFERROR(INDEX('Hoja de Trabajo para listado'!$AB$155:$BA$1048576,MATCH($A1085,'Hoja de Trabajo para listado'!$AB$155:$AB$1048576,0),MATCH((CUADRO!K$5&amp;$E1085),'Hoja de Trabajo para listado'!$AB$151:$BA$151,0)),0)+IFERROR(INDEX('Hoja de Trabajo para listado'!$BC$155:$CB$1048576,MATCH($A1085,'Hoja de Trabajo para listado'!$BC$155:$BC$1048576,0),MATCH((CUADRO!K$5&amp;$E1085),'Hoja de Trabajo para listado'!$BC$151:$CB$151,0)),0)+IFERROR(INDEX('Hoja de Trabajo para listado'!$DE$153:$DG$274,MATCH($A1085,'Hoja de Trabajo para listado'!$DE$153:$DE$1048576,0),MATCH((CUADRO!K$5&amp;$E1085),'Hoja de Trabajo para listado'!$DE$151:$DG$151,0)),0)+IFERROR(INDEX('Hoja de Trabajo para listado'!$CD$155:$DC$1048576,MATCH($A1085,'Hoja de Trabajo para listado'!$CD$155:$CD$1048576,0),MATCH((CUADRO!K$5&amp;$E1085),'Hoja de Trabajo para listado'!$CD$151:$DC$151,0)),0)</f>
        <v>0</v>
      </c>
      <c r="L1085" s="257">
        <f ca="1">+IFERROR(INDEX('Hoja de Trabajo para listado'!$A$155:$Z$1048576,MATCH($A1085,'Hoja de Trabajo para listado'!$A$155:$A$1048576,0),MATCH((CUADRO!L$5&amp;$E1085),'Hoja de Trabajo para listado'!$A$151:$Z$151,0)),0)+IFERROR(INDEX('Hoja de Trabajo para listado'!$AB$155:$BA$1048576,MATCH($A1085,'Hoja de Trabajo para listado'!$AB$155:$AB$1048576,0),MATCH((CUADRO!L$5&amp;$E1085),'Hoja de Trabajo para listado'!$AB$151:$BA$151,0)),0)+IFERROR(INDEX('Hoja de Trabajo para listado'!$BC$155:$CB$1048576,MATCH($A1085,'Hoja de Trabajo para listado'!$BC$155:$BC$1048576,0),MATCH((CUADRO!L$5&amp;$E1085),'Hoja de Trabajo para listado'!$BC$151:$CB$151,0)),0)+IFERROR(INDEX('Hoja de Trabajo para listado'!$DE$153:$DG$274,MATCH($A1085,'Hoja de Trabajo para listado'!$DE$153:$DE$1048576,0),MATCH((CUADRO!L$5&amp;$E1085),'Hoja de Trabajo para listado'!$DE$151:$DG$151,0)),0)+IFERROR(INDEX('Hoja de Trabajo para listado'!$CD$155:$DC$1048576,MATCH($A1085,'Hoja de Trabajo para listado'!$CD$155:$CD$1048576,0),MATCH((CUADRO!L$5&amp;$E1085),'Hoja de Trabajo para listado'!$CD$151:$DC$151,0)),0)</f>
        <v>0</v>
      </c>
      <c r="M1085" s="257">
        <f ca="1">+IFERROR(INDEX('Hoja de Trabajo para listado'!$A$155:$Z$1048576,MATCH($A1085,'Hoja de Trabajo para listado'!$A$155:$A$1048576,0),MATCH((CUADRO!M$5&amp;$E1085),'Hoja de Trabajo para listado'!$A$151:$Z$151,0)),0)+IFERROR(INDEX('Hoja de Trabajo para listado'!$AB$155:$BA$1048576,MATCH($A1085,'Hoja de Trabajo para listado'!$AB$155:$AB$1048576,0),MATCH((CUADRO!M$5&amp;$E1085),'Hoja de Trabajo para listado'!$AB$151:$BA$151,0)),0)+IFERROR(INDEX('Hoja de Trabajo para listado'!$BC$155:$CB$1048576,MATCH($A1085,'Hoja de Trabajo para listado'!$BC$155:$BC$1048576,0),MATCH((CUADRO!M$5&amp;$E1085),'Hoja de Trabajo para listado'!$BC$151:$CB$151,0)),0)+IFERROR(INDEX('Hoja de Trabajo para listado'!$DE$153:$DG$274,MATCH($A1085,'Hoja de Trabajo para listado'!$DE$153:$DE$1048576,0),MATCH((CUADRO!M$5&amp;$E1085),'Hoja de Trabajo para listado'!$DE$151:$DG$151,0)),0)+IFERROR(INDEX('Hoja de Trabajo para listado'!$CD$155:$DC$1048576,MATCH($A1085,'Hoja de Trabajo para listado'!$CD$155:$CD$1048576,0),MATCH((CUADRO!M$5&amp;$E1085),'Hoja de Trabajo para listado'!$CD$151:$DC$151,0)),0)</f>
        <v>0</v>
      </c>
      <c r="N1085" s="257">
        <f ca="1">+IFERROR(INDEX('Hoja de Trabajo para listado'!$A$155:$Z$1048576,MATCH($A1085,'Hoja de Trabajo para listado'!$A$155:$A$1048576,0),MATCH((CUADRO!N$5&amp;$E1085),'Hoja de Trabajo para listado'!$A$151:$Z$151,0)),0)+IFERROR(INDEX('Hoja de Trabajo para listado'!$AB$155:$BA$1048576,MATCH($A1085,'Hoja de Trabajo para listado'!$AB$155:$AB$1048576,0),MATCH((CUADRO!N$5&amp;$E1085),'Hoja de Trabajo para listado'!$AB$151:$BA$151,0)),0)+IFERROR(INDEX('Hoja de Trabajo para listado'!$BC$155:$CB$1048576,MATCH($A1085,'Hoja de Trabajo para listado'!$BC$155:$BC$1048576,0),MATCH((CUADRO!N$5&amp;$E1085),'Hoja de Trabajo para listado'!$BC$151:$CB$151,0)),0)+IFERROR(INDEX('Hoja de Trabajo para listado'!$DE$153:$DG$274,MATCH($A1085,'Hoja de Trabajo para listado'!$DE$153:$DE$1048576,0),MATCH((CUADRO!N$5&amp;$E1085),'Hoja de Trabajo para listado'!$DE$151:$DG$151,0)),0)+IFERROR(INDEX('Hoja de Trabajo para listado'!$CD$155:$DC$1048576,MATCH($A1085,'Hoja de Trabajo para listado'!$CD$155:$CD$1048576,0),MATCH((CUADRO!N$5&amp;$E1085),'Hoja de Trabajo para listado'!$CD$151:$DC$151,0)),0)</f>
        <v>0</v>
      </c>
      <c r="O1085" s="257">
        <f ca="1">+IFERROR(INDEX('Hoja de Trabajo para listado'!$A$155:$Z$1048576,MATCH($A1085,'Hoja de Trabajo para listado'!$A$155:$A$1048576,0),MATCH((CUADRO!O$5&amp;$E1085),'Hoja de Trabajo para listado'!$A$151:$Z$151,0)),0)+IFERROR(INDEX('Hoja de Trabajo para listado'!$AB$155:$BA$1048576,MATCH($A1085,'Hoja de Trabajo para listado'!$AB$155:$AB$1048576,0),MATCH((CUADRO!O$5&amp;$E1085),'Hoja de Trabajo para listado'!$AB$151:$BA$151,0)),0)+IFERROR(INDEX('Hoja de Trabajo para listado'!$BC$155:$CB$1048576,MATCH($A1085,'Hoja de Trabajo para listado'!$BC$155:$BC$1048576,0),MATCH((CUADRO!O$5&amp;$E1085),'Hoja de Trabajo para listado'!$BC$151:$CB$151,0)),0)+IFERROR(INDEX('Hoja de Trabajo para listado'!$DE$153:$DG$274,MATCH($A1085,'Hoja de Trabajo para listado'!$DE$153:$DE$1048576,0),MATCH((CUADRO!O$5&amp;$E1085),'Hoja de Trabajo para listado'!$DE$151:$DG$151,0)),0)+IFERROR(INDEX('Hoja de Trabajo para listado'!$CD$155:$DC$1048576,MATCH($A1085,'Hoja de Trabajo para listado'!$CD$155:$CD$1048576,0),MATCH((CUADRO!O$5&amp;$E1085),'Hoja de Trabajo para listado'!$CD$151:$DC$151,0)),0)</f>
        <v>0</v>
      </c>
      <c r="P1085" s="257">
        <f ca="1">+IFERROR(INDEX('Hoja de Trabajo para listado'!$A$155:$Z$1048576,MATCH($A1085,'Hoja de Trabajo para listado'!$A$155:$A$1048576,0),MATCH((CUADRO!P$5&amp;$E1085),'Hoja de Trabajo para listado'!$A$151:$Z$151,0)),0)+IFERROR(INDEX('Hoja de Trabajo para listado'!$AB$155:$BA$1048576,MATCH($A1085,'Hoja de Trabajo para listado'!$AB$155:$AB$1048576,0),MATCH((CUADRO!P$5&amp;$E1085),'Hoja de Trabajo para listado'!$AB$151:$BA$151,0)),0)+IFERROR(INDEX('Hoja de Trabajo para listado'!$BC$155:$CB$1048576,MATCH($A1085,'Hoja de Trabajo para listado'!$BC$155:$BC$1048576,0),MATCH((CUADRO!P$5&amp;$E1085),'Hoja de Trabajo para listado'!$BC$151:$CB$151,0)),0)+IFERROR(INDEX('Hoja de Trabajo para listado'!$DE$153:$DG$274,MATCH($A1085,'Hoja de Trabajo para listado'!$DE$153:$DE$1048576,0),MATCH((CUADRO!P$5&amp;$E1085),'Hoja de Trabajo para listado'!$DE$151:$DG$151,0)),0)+IFERROR(INDEX('Hoja de Trabajo para listado'!$CD$155:$DC$1048576,MATCH($A1085,'Hoja de Trabajo para listado'!$CD$155:$CD$1048576,0),MATCH((CUADRO!P$5&amp;$E1085),'Hoja de Trabajo para listado'!$CD$151:$DC$151,0)),0)</f>
        <v>0</v>
      </c>
      <c r="Q1085" s="257">
        <f ca="1">+IFERROR(INDEX('Hoja de Trabajo para listado'!$A$155:$Z$1048576,MATCH($A1085,'Hoja de Trabajo para listado'!$A$155:$A$1048576,0),MATCH((CUADRO!Q$5&amp;$E1085),'Hoja de Trabajo para listado'!$A$151:$Z$151,0)),0)+IFERROR(INDEX('Hoja de Trabajo para listado'!$AB$155:$BA$1048576,MATCH($A1085,'Hoja de Trabajo para listado'!$AB$155:$AB$1048576,0),MATCH((CUADRO!Q$5&amp;$E1085),'Hoja de Trabajo para listado'!$AB$151:$BA$151,0)),0)+IFERROR(INDEX('Hoja de Trabajo para listado'!$BC$155:$CB$1048576,MATCH($A1085,'Hoja de Trabajo para listado'!$BC$155:$BC$1048576,0),MATCH((CUADRO!Q$5&amp;$E1085),'Hoja de Trabajo para listado'!$BC$151:$CB$151,0)),0)+IFERROR(INDEX('Hoja de Trabajo para listado'!$DE$153:$DG$274,MATCH($A1085,'Hoja de Trabajo para listado'!$DE$153:$DE$1048576,0),MATCH((CUADRO!Q$5&amp;$E1085),'Hoja de Trabajo para listado'!$DE$151:$DG$151,0)),0)+IFERROR(INDEX('Hoja de Trabajo para listado'!$CD$155:$DC$1048576,MATCH($A1085,'Hoja de Trabajo para listado'!$CD$155:$CD$1048576,0),MATCH((CUADRO!Q$5&amp;$E1085),'Hoja de Trabajo para listado'!$CD$151:$DC$151,0)),0)</f>
        <v>0</v>
      </c>
      <c r="R1085" s="257">
        <f t="shared" ca="1" si="34"/>
        <v>0</v>
      </c>
      <c r="S1085" s="334"/>
      <c r="T1085" s="257">
        <f ca="1">+S1084</f>
        <v>0</v>
      </c>
      <c r="U1085" s="256">
        <f t="shared" si="35"/>
        <v>2</v>
      </c>
      <c r="V1085" s="362" t="str">
        <f>+VLOOKUP(A1085,bd_lista!$A$3:$E$590,5,FALSE)</f>
        <v>Instituciones Financieras no Bancarias</v>
      </c>
      <c r="W1085" s="362"/>
      <c r="X1085" s="254">
        <v>0</v>
      </c>
      <c r="Y1085" s="254" t="e">
        <f>+VLOOKUP(X1085,bd_lista!$A$3:$C$590,3,FALSE)</f>
        <v>#N/A</v>
      </c>
      <c r="Z1085" s="314"/>
      <c r="AA1085" s="315"/>
    </row>
    <row r="1086" spans="1:27" customFormat="1" ht="15" hidden="1" customHeight="1">
      <c r="A1086" s="32">
        <v>867</v>
      </c>
      <c r="B1086" s="306">
        <f>+A1086</f>
        <v>867</v>
      </c>
      <c r="C1086" s="259" t="str">
        <f>+VLOOKUP(A1086,bd_lista!$A$3:$C$590,3,FALSE)</f>
        <v>Fondo Rotatorio de Fomento Productivo Regional</v>
      </c>
      <c r="D1086" s="361" t="str">
        <f>+C1086</f>
        <v>Fondo Rotatorio de Fomento Productivo Regional</v>
      </c>
      <c r="E1086" s="254" t="s">
        <v>1313</v>
      </c>
      <c r="F1086" s="283">
        <f ca="1">+IFERROR(INDEX('Hoja de Trabajo para listado'!$A$155:$Z$1048576,MATCH($A1086,'Hoja de Trabajo para listado'!$A$155:$A$1048576,0),MATCH((CUADRO!F$5&amp;$E1086),'Hoja de Trabajo para listado'!$A$151:$Z$151,0)),0)+IFERROR(INDEX('Hoja de Trabajo para listado'!$AB$155:$BA$1048576,MATCH($A1086,'Hoja de Trabajo para listado'!$AB$155:$AB$1048576,0),MATCH((CUADRO!F$5&amp;$E1086),'Hoja de Trabajo para listado'!$AB$151:$BA$151,0)),0)+IFERROR(INDEX('Hoja de Trabajo para listado'!$BC$155:$CB$1048576,MATCH($A1086,'Hoja de Trabajo para listado'!$BC$155:$BC$1048576,0),MATCH((CUADRO!F$5&amp;$E1086),'Hoja de Trabajo para listado'!$BC$151:$CB$151,0)),0)+IFERROR(INDEX('Hoja de Trabajo para listado'!$DE$153:$DG$274,MATCH($A1086,'Hoja de Trabajo para listado'!$DE$153:$DE$1048576,0),MATCH((CUADRO!F$5&amp;$E1086),'Hoja de Trabajo para listado'!$DE$151:$DG$151,0)),0)+IFERROR(INDEX('Hoja de Trabajo para listado'!$CD$155:$DC$1048576,MATCH($A1086,'Hoja de Trabajo para listado'!$CD$155:$CD$1048576,0),MATCH((CUADRO!F$5&amp;$E1086),'Hoja de Trabajo para listado'!$CD$151:$DC$151,0)),0)</f>
        <v>0</v>
      </c>
      <c r="G1086" s="283">
        <f ca="1">+IFERROR(INDEX('Hoja de Trabajo para listado'!$A$155:$Z$1048576,MATCH($A1086,'Hoja de Trabajo para listado'!$A$155:$A$1048576,0),MATCH((CUADRO!G$5&amp;$E1086),'Hoja de Trabajo para listado'!$A$151:$Z$151,0)),0)+IFERROR(INDEX('Hoja de Trabajo para listado'!$AB$155:$BA$1048576,MATCH($A1086,'Hoja de Trabajo para listado'!$AB$155:$AB$1048576,0),MATCH((CUADRO!G$5&amp;$E1086),'Hoja de Trabajo para listado'!$AB$151:$BA$151,0)),0)+IFERROR(INDEX('Hoja de Trabajo para listado'!$BC$155:$CB$1048576,MATCH($A1086,'Hoja de Trabajo para listado'!$BC$155:$BC$1048576,0),MATCH((CUADRO!G$5&amp;$E1086),'Hoja de Trabajo para listado'!$BC$151:$CB$151,0)),0)+IFERROR(INDEX('Hoja de Trabajo para listado'!$DE$153:$DG$274,MATCH($A1086,'Hoja de Trabajo para listado'!$DE$153:$DE$1048576,0),MATCH((CUADRO!G$5&amp;$E1086),'Hoja de Trabajo para listado'!$DE$151:$DG$151,0)),0)+IFERROR(INDEX('Hoja de Trabajo para listado'!$CD$155:$DC$1048576,MATCH($A1086,'Hoja de Trabajo para listado'!$CD$155:$CD$1048576,0),MATCH((CUADRO!G$5&amp;$E1086),'Hoja de Trabajo para listado'!$CD$151:$DC$151,0)),0)</f>
        <v>0</v>
      </c>
      <c r="H1086" s="283">
        <f ca="1">+IFERROR(INDEX('Hoja de Trabajo para listado'!$A$155:$Z$1048576,MATCH($A1086,'Hoja de Trabajo para listado'!$A$155:$A$1048576,0),MATCH((CUADRO!H$5&amp;$E1086),'Hoja de Trabajo para listado'!$A$151:$Z$151,0)),0)+IFERROR(INDEX('Hoja de Trabajo para listado'!$AB$155:$BA$1048576,MATCH($A1086,'Hoja de Trabajo para listado'!$AB$155:$AB$1048576,0),MATCH((CUADRO!H$5&amp;$E1086),'Hoja de Trabajo para listado'!$AB$151:$BA$151,0)),0)+IFERROR(INDEX('Hoja de Trabajo para listado'!$BC$155:$CB$1048576,MATCH($A1086,'Hoja de Trabajo para listado'!$BC$155:$BC$1048576,0),MATCH((CUADRO!H$5&amp;$E1086),'Hoja de Trabajo para listado'!$BC$151:$CB$151,0)),0)+IFERROR(INDEX('Hoja de Trabajo para listado'!$DE$153:$DG$274,MATCH($A1086,'Hoja de Trabajo para listado'!$DE$153:$DE$1048576,0),MATCH((CUADRO!H$5&amp;$E1086),'Hoja de Trabajo para listado'!$DE$151:$DG$151,0)),0)+IFERROR(INDEX('Hoja de Trabajo para listado'!$CD$155:$DC$1048576,MATCH($A1086,'Hoja de Trabajo para listado'!$CD$155:$CD$1048576,0),MATCH((CUADRO!H$5&amp;$E1086),'Hoja de Trabajo para listado'!$CD$151:$DC$151,0)),0)</f>
        <v>0</v>
      </c>
      <c r="I1086" s="283">
        <f ca="1">+IFERROR(INDEX('Hoja de Trabajo para listado'!$A$155:$Z$1048576,MATCH($A1086,'Hoja de Trabajo para listado'!$A$155:$A$1048576,0),MATCH((CUADRO!I$5&amp;$E1086),'Hoja de Trabajo para listado'!$A$151:$Z$151,0)),0)+IFERROR(INDEX('Hoja de Trabajo para listado'!$AB$155:$BA$1048576,MATCH($A1086,'Hoja de Trabajo para listado'!$AB$155:$AB$1048576,0),MATCH((CUADRO!I$5&amp;$E1086),'Hoja de Trabajo para listado'!$AB$151:$BA$151,0)),0)+IFERROR(INDEX('Hoja de Trabajo para listado'!$BC$155:$CB$1048576,MATCH($A1086,'Hoja de Trabajo para listado'!$BC$155:$BC$1048576,0),MATCH((CUADRO!I$5&amp;$E1086),'Hoja de Trabajo para listado'!$BC$151:$CB$151,0)),0)+IFERROR(INDEX('Hoja de Trabajo para listado'!$DE$153:$DG$274,MATCH($A1086,'Hoja de Trabajo para listado'!$DE$153:$DE$1048576,0),MATCH((CUADRO!I$5&amp;$E1086),'Hoja de Trabajo para listado'!$DE$151:$DG$151,0)),0)+IFERROR(INDEX('Hoja de Trabajo para listado'!$CD$155:$DC$1048576,MATCH($A1086,'Hoja de Trabajo para listado'!$CD$155:$CD$1048576,0),MATCH((CUADRO!I$5&amp;$E1086),'Hoja de Trabajo para listado'!$CD$151:$DC$151,0)),0)</f>
        <v>0</v>
      </c>
      <c r="J1086" s="283">
        <f ca="1">+IFERROR(INDEX('Hoja de Trabajo para listado'!$A$155:$Z$1048576,MATCH($A1086,'Hoja de Trabajo para listado'!$A$155:$A$1048576,0),MATCH((CUADRO!J$5&amp;$E1086),'Hoja de Trabajo para listado'!$A$151:$Z$151,0)),0)+IFERROR(INDEX('Hoja de Trabajo para listado'!$AB$155:$BA$1048576,MATCH($A1086,'Hoja de Trabajo para listado'!$AB$155:$AB$1048576,0),MATCH((CUADRO!J$5&amp;$E1086),'Hoja de Trabajo para listado'!$AB$151:$BA$151,0)),0)+IFERROR(INDEX('Hoja de Trabajo para listado'!$BC$155:$CB$1048576,MATCH($A1086,'Hoja de Trabajo para listado'!$BC$155:$BC$1048576,0),MATCH((CUADRO!J$5&amp;$E1086),'Hoja de Trabajo para listado'!$BC$151:$CB$151,0)),0)+IFERROR(INDEX('Hoja de Trabajo para listado'!$DE$153:$DG$274,MATCH($A1086,'Hoja de Trabajo para listado'!$DE$153:$DE$1048576,0),MATCH((CUADRO!J$5&amp;$E1086),'Hoja de Trabajo para listado'!$DE$151:$DG$151,0)),0)+IFERROR(INDEX('Hoja de Trabajo para listado'!$CD$155:$DC$1048576,MATCH($A1086,'Hoja de Trabajo para listado'!$CD$155:$CD$1048576,0),MATCH((CUADRO!J$5&amp;$E1086),'Hoja de Trabajo para listado'!$CD$151:$DC$151,0)),0)</f>
        <v>0</v>
      </c>
      <c r="K1086" s="283">
        <f ca="1">+IFERROR(INDEX('Hoja de Trabajo para listado'!$A$155:$Z$1048576,MATCH($A1086,'Hoja de Trabajo para listado'!$A$155:$A$1048576,0),MATCH((CUADRO!K$5&amp;$E1086),'Hoja de Trabajo para listado'!$A$151:$Z$151,0)),0)+IFERROR(INDEX('Hoja de Trabajo para listado'!$AB$155:$BA$1048576,MATCH($A1086,'Hoja de Trabajo para listado'!$AB$155:$AB$1048576,0),MATCH((CUADRO!K$5&amp;$E1086),'Hoja de Trabajo para listado'!$AB$151:$BA$151,0)),0)+IFERROR(INDEX('Hoja de Trabajo para listado'!$BC$155:$CB$1048576,MATCH($A1086,'Hoja de Trabajo para listado'!$BC$155:$BC$1048576,0),MATCH((CUADRO!K$5&amp;$E1086),'Hoja de Trabajo para listado'!$BC$151:$CB$151,0)),0)+IFERROR(INDEX('Hoja de Trabajo para listado'!$DE$153:$DG$274,MATCH($A1086,'Hoja de Trabajo para listado'!$DE$153:$DE$1048576,0),MATCH((CUADRO!K$5&amp;$E1086),'Hoja de Trabajo para listado'!$DE$151:$DG$151,0)),0)+IFERROR(INDEX('Hoja de Trabajo para listado'!$CD$155:$DC$1048576,MATCH($A1086,'Hoja de Trabajo para listado'!$CD$155:$CD$1048576,0),MATCH((CUADRO!K$5&amp;$E1086),'Hoja de Trabajo para listado'!$CD$151:$DC$151,0)),0)</f>
        <v>0</v>
      </c>
      <c r="L1086" s="283">
        <f ca="1">+IFERROR(INDEX('Hoja de Trabajo para listado'!$A$155:$Z$1048576,MATCH($A1086,'Hoja de Trabajo para listado'!$A$155:$A$1048576,0),MATCH((CUADRO!L$5&amp;$E1086),'Hoja de Trabajo para listado'!$A$151:$Z$151,0)),0)+IFERROR(INDEX('Hoja de Trabajo para listado'!$AB$155:$BA$1048576,MATCH($A1086,'Hoja de Trabajo para listado'!$AB$155:$AB$1048576,0),MATCH((CUADRO!L$5&amp;$E1086),'Hoja de Trabajo para listado'!$AB$151:$BA$151,0)),0)+IFERROR(INDEX('Hoja de Trabajo para listado'!$BC$155:$CB$1048576,MATCH($A1086,'Hoja de Trabajo para listado'!$BC$155:$BC$1048576,0),MATCH((CUADRO!L$5&amp;$E1086),'Hoja de Trabajo para listado'!$BC$151:$CB$151,0)),0)+IFERROR(INDEX('Hoja de Trabajo para listado'!$DE$153:$DG$274,MATCH($A1086,'Hoja de Trabajo para listado'!$DE$153:$DE$1048576,0),MATCH((CUADRO!L$5&amp;$E1086),'Hoja de Trabajo para listado'!$DE$151:$DG$151,0)),0)+IFERROR(INDEX('Hoja de Trabajo para listado'!$CD$155:$DC$1048576,MATCH($A1086,'Hoja de Trabajo para listado'!$CD$155:$CD$1048576,0),MATCH((CUADRO!L$5&amp;$E1086),'Hoja de Trabajo para listado'!$CD$151:$DC$151,0)),0)</f>
        <v>0</v>
      </c>
      <c r="M1086" s="283">
        <f ca="1">+IFERROR(INDEX('Hoja de Trabajo para listado'!$A$155:$Z$1048576,MATCH($A1086,'Hoja de Trabajo para listado'!$A$155:$A$1048576,0),MATCH((CUADRO!M$5&amp;$E1086),'Hoja de Trabajo para listado'!$A$151:$Z$151,0)),0)+IFERROR(INDEX('Hoja de Trabajo para listado'!$AB$155:$BA$1048576,MATCH($A1086,'Hoja de Trabajo para listado'!$AB$155:$AB$1048576,0),MATCH((CUADRO!M$5&amp;$E1086),'Hoja de Trabajo para listado'!$AB$151:$BA$151,0)),0)+IFERROR(INDEX('Hoja de Trabajo para listado'!$BC$155:$CB$1048576,MATCH($A1086,'Hoja de Trabajo para listado'!$BC$155:$BC$1048576,0),MATCH((CUADRO!M$5&amp;$E1086),'Hoja de Trabajo para listado'!$BC$151:$CB$151,0)),0)+IFERROR(INDEX('Hoja de Trabajo para listado'!$DE$153:$DG$274,MATCH($A1086,'Hoja de Trabajo para listado'!$DE$153:$DE$1048576,0),MATCH((CUADRO!M$5&amp;$E1086),'Hoja de Trabajo para listado'!$DE$151:$DG$151,0)),0)+IFERROR(INDEX('Hoja de Trabajo para listado'!$CD$155:$DC$1048576,MATCH($A1086,'Hoja de Trabajo para listado'!$CD$155:$CD$1048576,0),MATCH((CUADRO!M$5&amp;$E1086),'Hoja de Trabajo para listado'!$CD$151:$DC$151,0)),0)</f>
        <v>0</v>
      </c>
      <c r="N1086" s="283">
        <f ca="1">+IFERROR(INDEX('Hoja de Trabajo para listado'!$A$155:$Z$1048576,MATCH($A1086,'Hoja de Trabajo para listado'!$A$155:$A$1048576,0),MATCH((CUADRO!N$5&amp;$E1086),'Hoja de Trabajo para listado'!$A$151:$Z$151,0)),0)+IFERROR(INDEX('Hoja de Trabajo para listado'!$AB$155:$BA$1048576,MATCH($A1086,'Hoja de Trabajo para listado'!$AB$155:$AB$1048576,0),MATCH((CUADRO!N$5&amp;$E1086),'Hoja de Trabajo para listado'!$AB$151:$BA$151,0)),0)+IFERROR(INDEX('Hoja de Trabajo para listado'!$BC$155:$CB$1048576,MATCH($A1086,'Hoja de Trabajo para listado'!$BC$155:$BC$1048576,0),MATCH((CUADRO!N$5&amp;$E1086),'Hoja de Trabajo para listado'!$BC$151:$CB$151,0)),0)+IFERROR(INDEX('Hoja de Trabajo para listado'!$DE$153:$DG$274,MATCH($A1086,'Hoja de Trabajo para listado'!$DE$153:$DE$1048576,0),MATCH((CUADRO!N$5&amp;$E1086),'Hoja de Trabajo para listado'!$DE$151:$DG$151,0)),0)+IFERROR(INDEX('Hoja de Trabajo para listado'!$CD$155:$DC$1048576,MATCH($A1086,'Hoja de Trabajo para listado'!$CD$155:$CD$1048576,0),MATCH((CUADRO!N$5&amp;$E1086),'Hoja de Trabajo para listado'!$CD$151:$DC$151,0)),0)</f>
        <v>0</v>
      </c>
      <c r="O1086" s="283">
        <f ca="1">+IFERROR(INDEX('Hoja de Trabajo para listado'!$A$155:$Z$1048576,MATCH($A1086,'Hoja de Trabajo para listado'!$A$155:$A$1048576,0),MATCH((CUADRO!O$5&amp;$E1086),'Hoja de Trabajo para listado'!$A$151:$Z$151,0)),0)+IFERROR(INDEX('Hoja de Trabajo para listado'!$AB$155:$BA$1048576,MATCH($A1086,'Hoja de Trabajo para listado'!$AB$155:$AB$1048576,0),MATCH((CUADRO!O$5&amp;$E1086),'Hoja de Trabajo para listado'!$AB$151:$BA$151,0)),0)+IFERROR(INDEX('Hoja de Trabajo para listado'!$BC$155:$CB$1048576,MATCH($A1086,'Hoja de Trabajo para listado'!$BC$155:$BC$1048576,0),MATCH((CUADRO!O$5&amp;$E1086),'Hoja de Trabajo para listado'!$BC$151:$CB$151,0)),0)+IFERROR(INDEX('Hoja de Trabajo para listado'!$DE$153:$DG$274,MATCH($A1086,'Hoja de Trabajo para listado'!$DE$153:$DE$1048576,0),MATCH((CUADRO!O$5&amp;$E1086),'Hoja de Trabajo para listado'!$DE$151:$DG$151,0)),0)+IFERROR(INDEX('Hoja de Trabajo para listado'!$CD$155:$DC$1048576,MATCH($A1086,'Hoja de Trabajo para listado'!$CD$155:$CD$1048576,0),MATCH((CUADRO!O$5&amp;$E1086),'Hoja de Trabajo para listado'!$CD$151:$DC$151,0)),0)</f>
        <v>0</v>
      </c>
      <c r="P1086" s="283">
        <f ca="1">+IFERROR(INDEX('Hoja de Trabajo para listado'!$A$155:$Z$1048576,MATCH($A1086,'Hoja de Trabajo para listado'!$A$155:$A$1048576,0),MATCH((CUADRO!P$5&amp;$E1086),'Hoja de Trabajo para listado'!$A$151:$Z$151,0)),0)+IFERROR(INDEX('Hoja de Trabajo para listado'!$AB$155:$BA$1048576,MATCH($A1086,'Hoja de Trabajo para listado'!$AB$155:$AB$1048576,0),MATCH((CUADRO!P$5&amp;$E1086),'Hoja de Trabajo para listado'!$AB$151:$BA$151,0)),0)+IFERROR(INDEX('Hoja de Trabajo para listado'!$BC$155:$CB$1048576,MATCH($A1086,'Hoja de Trabajo para listado'!$BC$155:$BC$1048576,0),MATCH((CUADRO!P$5&amp;$E1086),'Hoja de Trabajo para listado'!$BC$151:$CB$151,0)),0)+IFERROR(INDEX('Hoja de Trabajo para listado'!$DE$153:$DG$274,MATCH($A1086,'Hoja de Trabajo para listado'!$DE$153:$DE$1048576,0),MATCH((CUADRO!P$5&amp;$E1086),'Hoja de Trabajo para listado'!$DE$151:$DG$151,0)),0)+IFERROR(INDEX('Hoja de Trabajo para listado'!$CD$155:$DC$1048576,MATCH($A1086,'Hoja de Trabajo para listado'!$CD$155:$CD$1048576,0),MATCH((CUADRO!P$5&amp;$E1086),'Hoja de Trabajo para listado'!$CD$151:$DC$151,0)),0)</f>
        <v>0</v>
      </c>
      <c r="Q1086" s="283">
        <f ca="1">+IFERROR(INDEX('Hoja de Trabajo para listado'!$A$155:$Z$1048576,MATCH($A1086,'Hoja de Trabajo para listado'!$A$155:$A$1048576,0),MATCH((CUADRO!Q$5&amp;$E1086),'Hoja de Trabajo para listado'!$A$151:$Z$151,0)),0)+IFERROR(INDEX('Hoja de Trabajo para listado'!$AB$155:$BA$1048576,MATCH($A1086,'Hoja de Trabajo para listado'!$AB$155:$AB$1048576,0),MATCH((CUADRO!Q$5&amp;$E1086),'Hoja de Trabajo para listado'!$AB$151:$BA$151,0)),0)+IFERROR(INDEX('Hoja de Trabajo para listado'!$BC$155:$CB$1048576,MATCH($A1086,'Hoja de Trabajo para listado'!$BC$155:$BC$1048576,0),MATCH((CUADRO!Q$5&amp;$E1086),'Hoja de Trabajo para listado'!$BC$151:$CB$151,0)),0)+IFERROR(INDEX('Hoja de Trabajo para listado'!$DE$153:$DG$274,MATCH($A1086,'Hoja de Trabajo para listado'!$DE$153:$DE$1048576,0),MATCH((CUADRO!Q$5&amp;$E1086),'Hoja de Trabajo para listado'!$DE$151:$DG$151,0)),0)+IFERROR(INDEX('Hoja de Trabajo para listado'!$CD$155:$DC$1048576,MATCH($A1086,'Hoja de Trabajo para listado'!$CD$155:$CD$1048576,0),MATCH((CUADRO!Q$5&amp;$E1086),'Hoja de Trabajo para listado'!$CD$151:$DC$151,0)),0)</f>
        <v>0</v>
      </c>
      <c r="R1086" s="283">
        <f t="shared" ca="1" si="34"/>
        <v>0</v>
      </c>
      <c r="S1086" s="356"/>
      <c r="T1086" s="283">
        <f ca="1">+T1087</f>
        <v>0</v>
      </c>
      <c r="U1086" s="291">
        <f t="shared" si="35"/>
        <v>1</v>
      </c>
      <c r="V1086" s="362" t="str">
        <f>+VLOOKUP(A1086,bd_lista!$A$3:$E$590,5,FALSE)</f>
        <v>Instituciones Financieras no Bancarias Regionales</v>
      </c>
      <c r="W1086" s="361" t="str">
        <f>+V1086</f>
        <v>Instituciones Financieras no Bancarias Regionales</v>
      </c>
      <c r="X1086" s="254">
        <v>0</v>
      </c>
      <c r="Y1086" s="254" t="e">
        <f>+VLOOKUP(X1086,bd_lista!$A$3:$C$590,3,FALSE)</f>
        <v>#N/A</v>
      </c>
      <c r="Z1086" s="316">
        <f>+X1086</f>
        <v>0</v>
      </c>
      <c r="AA1086" s="348" t="e">
        <f>+Y1086</f>
        <v>#N/A</v>
      </c>
    </row>
    <row r="1087" spans="1:27" customFormat="1" ht="15" hidden="1" customHeight="1">
      <c r="A1087" s="32">
        <v>867</v>
      </c>
      <c r="B1087" s="307"/>
      <c r="C1087" s="259" t="str">
        <f>+VLOOKUP(A1087,bd_lista!$A$3:$C$590,3,FALSE)</f>
        <v>Fondo Rotatorio de Fomento Productivo Regional</v>
      </c>
      <c r="D1087" s="362"/>
      <c r="E1087" s="256" t="s">
        <v>1314</v>
      </c>
      <c r="F1087" s="257">
        <f ca="1">+IFERROR(INDEX('Hoja de Trabajo para listado'!$A$155:$Z$1048576,MATCH($A1087,'Hoja de Trabajo para listado'!$A$155:$A$1048576,0),MATCH((CUADRO!F$5&amp;$E1087),'Hoja de Trabajo para listado'!$A$151:$Z$151,0)),0)+IFERROR(INDEX('Hoja de Trabajo para listado'!$AB$155:$BA$1048576,MATCH($A1087,'Hoja de Trabajo para listado'!$AB$155:$AB$1048576,0),MATCH((CUADRO!F$5&amp;$E1087),'Hoja de Trabajo para listado'!$AB$151:$BA$151,0)),0)+IFERROR(INDEX('Hoja de Trabajo para listado'!$BC$155:$CB$1048576,MATCH($A1087,'Hoja de Trabajo para listado'!$BC$155:$BC$1048576,0),MATCH((CUADRO!F$5&amp;$E1087),'Hoja de Trabajo para listado'!$BC$151:$CB$151,0)),0)+IFERROR(INDEX('Hoja de Trabajo para listado'!$DE$153:$DG$274,MATCH($A1087,'Hoja de Trabajo para listado'!$DE$153:$DE$1048576,0),MATCH((CUADRO!F$5&amp;$E1087),'Hoja de Trabajo para listado'!$DE$151:$DG$151,0)),0)+IFERROR(INDEX('Hoja de Trabajo para listado'!$CD$155:$DC$1048576,MATCH($A1087,'Hoja de Trabajo para listado'!$CD$155:$CD$1048576,0),MATCH((CUADRO!F$5&amp;$E1087),'Hoja de Trabajo para listado'!$CD$151:$DC$151,0)),0)</f>
        <v>0</v>
      </c>
      <c r="G1087" s="257">
        <f ca="1">+IFERROR(INDEX('Hoja de Trabajo para listado'!$A$155:$Z$1048576,MATCH($A1087,'Hoja de Trabajo para listado'!$A$155:$A$1048576,0),MATCH((CUADRO!G$5&amp;$E1087),'Hoja de Trabajo para listado'!$A$151:$Z$151,0)),0)+IFERROR(INDEX('Hoja de Trabajo para listado'!$AB$155:$BA$1048576,MATCH($A1087,'Hoja de Trabajo para listado'!$AB$155:$AB$1048576,0),MATCH((CUADRO!G$5&amp;$E1087),'Hoja de Trabajo para listado'!$AB$151:$BA$151,0)),0)+IFERROR(INDEX('Hoja de Trabajo para listado'!$BC$155:$CB$1048576,MATCH($A1087,'Hoja de Trabajo para listado'!$BC$155:$BC$1048576,0),MATCH((CUADRO!G$5&amp;$E1087),'Hoja de Trabajo para listado'!$BC$151:$CB$151,0)),0)+IFERROR(INDEX('Hoja de Trabajo para listado'!$DE$153:$DG$274,MATCH($A1087,'Hoja de Trabajo para listado'!$DE$153:$DE$1048576,0),MATCH((CUADRO!G$5&amp;$E1087),'Hoja de Trabajo para listado'!$DE$151:$DG$151,0)),0)+IFERROR(INDEX('Hoja de Trabajo para listado'!$CD$155:$DC$1048576,MATCH($A1087,'Hoja de Trabajo para listado'!$CD$155:$CD$1048576,0),MATCH((CUADRO!G$5&amp;$E1087),'Hoja de Trabajo para listado'!$CD$151:$DC$151,0)),0)</f>
        <v>0</v>
      </c>
      <c r="H1087" s="257">
        <f ca="1">+IFERROR(INDEX('Hoja de Trabajo para listado'!$A$155:$Z$1048576,MATCH($A1087,'Hoja de Trabajo para listado'!$A$155:$A$1048576,0),MATCH((CUADRO!H$5&amp;$E1087),'Hoja de Trabajo para listado'!$A$151:$Z$151,0)),0)+IFERROR(INDEX('Hoja de Trabajo para listado'!$AB$155:$BA$1048576,MATCH($A1087,'Hoja de Trabajo para listado'!$AB$155:$AB$1048576,0),MATCH((CUADRO!H$5&amp;$E1087),'Hoja de Trabajo para listado'!$AB$151:$BA$151,0)),0)+IFERROR(INDEX('Hoja de Trabajo para listado'!$BC$155:$CB$1048576,MATCH($A1087,'Hoja de Trabajo para listado'!$BC$155:$BC$1048576,0),MATCH((CUADRO!H$5&amp;$E1087),'Hoja de Trabajo para listado'!$BC$151:$CB$151,0)),0)+IFERROR(INDEX('Hoja de Trabajo para listado'!$DE$153:$DG$274,MATCH($A1087,'Hoja de Trabajo para listado'!$DE$153:$DE$1048576,0),MATCH((CUADRO!H$5&amp;$E1087),'Hoja de Trabajo para listado'!$DE$151:$DG$151,0)),0)+IFERROR(INDEX('Hoja de Trabajo para listado'!$CD$155:$DC$1048576,MATCH($A1087,'Hoja de Trabajo para listado'!$CD$155:$CD$1048576,0),MATCH((CUADRO!H$5&amp;$E1087),'Hoja de Trabajo para listado'!$CD$151:$DC$151,0)),0)</f>
        <v>0</v>
      </c>
      <c r="I1087" s="257">
        <f ca="1">+IFERROR(INDEX('Hoja de Trabajo para listado'!$A$155:$Z$1048576,MATCH($A1087,'Hoja de Trabajo para listado'!$A$155:$A$1048576,0),MATCH((CUADRO!I$5&amp;$E1087),'Hoja de Trabajo para listado'!$A$151:$Z$151,0)),0)+IFERROR(INDEX('Hoja de Trabajo para listado'!$AB$155:$BA$1048576,MATCH($A1087,'Hoja de Trabajo para listado'!$AB$155:$AB$1048576,0),MATCH((CUADRO!I$5&amp;$E1087),'Hoja de Trabajo para listado'!$AB$151:$BA$151,0)),0)+IFERROR(INDEX('Hoja de Trabajo para listado'!$BC$155:$CB$1048576,MATCH($A1087,'Hoja de Trabajo para listado'!$BC$155:$BC$1048576,0),MATCH((CUADRO!I$5&amp;$E1087),'Hoja de Trabajo para listado'!$BC$151:$CB$151,0)),0)+IFERROR(INDEX('Hoja de Trabajo para listado'!$DE$153:$DG$274,MATCH($A1087,'Hoja de Trabajo para listado'!$DE$153:$DE$1048576,0),MATCH((CUADRO!I$5&amp;$E1087),'Hoja de Trabajo para listado'!$DE$151:$DG$151,0)),0)+IFERROR(INDEX('Hoja de Trabajo para listado'!$CD$155:$DC$1048576,MATCH($A1087,'Hoja de Trabajo para listado'!$CD$155:$CD$1048576,0),MATCH((CUADRO!I$5&amp;$E1087),'Hoja de Trabajo para listado'!$CD$151:$DC$151,0)),0)</f>
        <v>0</v>
      </c>
      <c r="J1087" s="257">
        <f ca="1">+IFERROR(INDEX('Hoja de Trabajo para listado'!$A$155:$Z$1048576,MATCH($A1087,'Hoja de Trabajo para listado'!$A$155:$A$1048576,0),MATCH((CUADRO!J$5&amp;$E1087),'Hoja de Trabajo para listado'!$A$151:$Z$151,0)),0)+IFERROR(INDEX('Hoja de Trabajo para listado'!$AB$155:$BA$1048576,MATCH($A1087,'Hoja de Trabajo para listado'!$AB$155:$AB$1048576,0),MATCH((CUADRO!J$5&amp;$E1087),'Hoja de Trabajo para listado'!$AB$151:$BA$151,0)),0)+IFERROR(INDEX('Hoja de Trabajo para listado'!$BC$155:$CB$1048576,MATCH($A1087,'Hoja de Trabajo para listado'!$BC$155:$BC$1048576,0),MATCH((CUADRO!J$5&amp;$E1087),'Hoja de Trabajo para listado'!$BC$151:$CB$151,0)),0)+IFERROR(INDEX('Hoja de Trabajo para listado'!$DE$153:$DG$274,MATCH($A1087,'Hoja de Trabajo para listado'!$DE$153:$DE$1048576,0),MATCH((CUADRO!J$5&amp;$E1087),'Hoja de Trabajo para listado'!$DE$151:$DG$151,0)),0)+IFERROR(INDEX('Hoja de Trabajo para listado'!$CD$155:$DC$1048576,MATCH($A1087,'Hoja de Trabajo para listado'!$CD$155:$CD$1048576,0),MATCH((CUADRO!J$5&amp;$E1087),'Hoja de Trabajo para listado'!$CD$151:$DC$151,0)),0)</f>
        <v>0</v>
      </c>
      <c r="K1087" s="257">
        <f ca="1">+IFERROR(INDEX('Hoja de Trabajo para listado'!$A$155:$Z$1048576,MATCH($A1087,'Hoja de Trabajo para listado'!$A$155:$A$1048576,0),MATCH((CUADRO!K$5&amp;$E1087),'Hoja de Trabajo para listado'!$A$151:$Z$151,0)),0)+IFERROR(INDEX('Hoja de Trabajo para listado'!$AB$155:$BA$1048576,MATCH($A1087,'Hoja de Trabajo para listado'!$AB$155:$AB$1048576,0),MATCH((CUADRO!K$5&amp;$E1087),'Hoja de Trabajo para listado'!$AB$151:$BA$151,0)),0)+IFERROR(INDEX('Hoja de Trabajo para listado'!$BC$155:$CB$1048576,MATCH($A1087,'Hoja de Trabajo para listado'!$BC$155:$BC$1048576,0),MATCH((CUADRO!K$5&amp;$E1087),'Hoja de Trabajo para listado'!$BC$151:$CB$151,0)),0)+IFERROR(INDEX('Hoja de Trabajo para listado'!$DE$153:$DG$274,MATCH($A1087,'Hoja de Trabajo para listado'!$DE$153:$DE$1048576,0),MATCH((CUADRO!K$5&amp;$E1087),'Hoja de Trabajo para listado'!$DE$151:$DG$151,0)),0)+IFERROR(INDEX('Hoja de Trabajo para listado'!$CD$155:$DC$1048576,MATCH($A1087,'Hoja de Trabajo para listado'!$CD$155:$CD$1048576,0),MATCH((CUADRO!K$5&amp;$E1087),'Hoja de Trabajo para listado'!$CD$151:$DC$151,0)),0)</f>
        <v>0</v>
      </c>
      <c r="L1087" s="257">
        <f ca="1">+IFERROR(INDEX('Hoja de Trabajo para listado'!$A$155:$Z$1048576,MATCH($A1087,'Hoja de Trabajo para listado'!$A$155:$A$1048576,0),MATCH((CUADRO!L$5&amp;$E1087),'Hoja de Trabajo para listado'!$A$151:$Z$151,0)),0)+IFERROR(INDEX('Hoja de Trabajo para listado'!$AB$155:$BA$1048576,MATCH($A1087,'Hoja de Trabajo para listado'!$AB$155:$AB$1048576,0),MATCH((CUADRO!L$5&amp;$E1087),'Hoja de Trabajo para listado'!$AB$151:$BA$151,0)),0)+IFERROR(INDEX('Hoja de Trabajo para listado'!$BC$155:$CB$1048576,MATCH($A1087,'Hoja de Trabajo para listado'!$BC$155:$BC$1048576,0),MATCH((CUADRO!L$5&amp;$E1087),'Hoja de Trabajo para listado'!$BC$151:$CB$151,0)),0)+IFERROR(INDEX('Hoja de Trabajo para listado'!$DE$153:$DG$274,MATCH($A1087,'Hoja de Trabajo para listado'!$DE$153:$DE$1048576,0),MATCH((CUADRO!L$5&amp;$E1087),'Hoja de Trabajo para listado'!$DE$151:$DG$151,0)),0)+IFERROR(INDEX('Hoja de Trabajo para listado'!$CD$155:$DC$1048576,MATCH($A1087,'Hoja de Trabajo para listado'!$CD$155:$CD$1048576,0),MATCH((CUADRO!L$5&amp;$E1087),'Hoja de Trabajo para listado'!$CD$151:$DC$151,0)),0)</f>
        <v>0</v>
      </c>
      <c r="M1087" s="257">
        <f ca="1">+IFERROR(INDEX('Hoja de Trabajo para listado'!$A$155:$Z$1048576,MATCH($A1087,'Hoja de Trabajo para listado'!$A$155:$A$1048576,0),MATCH((CUADRO!M$5&amp;$E1087),'Hoja de Trabajo para listado'!$A$151:$Z$151,0)),0)+IFERROR(INDEX('Hoja de Trabajo para listado'!$AB$155:$BA$1048576,MATCH($A1087,'Hoja de Trabajo para listado'!$AB$155:$AB$1048576,0),MATCH((CUADRO!M$5&amp;$E1087),'Hoja de Trabajo para listado'!$AB$151:$BA$151,0)),0)+IFERROR(INDEX('Hoja de Trabajo para listado'!$BC$155:$CB$1048576,MATCH($A1087,'Hoja de Trabajo para listado'!$BC$155:$BC$1048576,0),MATCH((CUADRO!M$5&amp;$E1087),'Hoja de Trabajo para listado'!$BC$151:$CB$151,0)),0)+IFERROR(INDEX('Hoja de Trabajo para listado'!$DE$153:$DG$274,MATCH($A1087,'Hoja de Trabajo para listado'!$DE$153:$DE$1048576,0),MATCH((CUADRO!M$5&amp;$E1087),'Hoja de Trabajo para listado'!$DE$151:$DG$151,0)),0)+IFERROR(INDEX('Hoja de Trabajo para listado'!$CD$155:$DC$1048576,MATCH($A1087,'Hoja de Trabajo para listado'!$CD$155:$CD$1048576,0),MATCH((CUADRO!M$5&amp;$E1087),'Hoja de Trabajo para listado'!$CD$151:$DC$151,0)),0)</f>
        <v>0</v>
      </c>
      <c r="N1087" s="257">
        <f ca="1">+IFERROR(INDEX('Hoja de Trabajo para listado'!$A$155:$Z$1048576,MATCH($A1087,'Hoja de Trabajo para listado'!$A$155:$A$1048576,0),MATCH((CUADRO!N$5&amp;$E1087),'Hoja de Trabajo para listado'!$A$151:$Z$151,0)),0)+IFERROR(INDEX('Hoja de Trabajo para listado'!$AB$155:$BA$1048576,MATCH($A1087,'Hoja de Trabajo para listado'!$AB$155:$AB$1048576,0),MATCH((CUADRO!N$5&amp;$E1087),'Hoja de Trabajo para listado'!$AB$151:$BA$151,0)),0)+IFERROR(INDEX('Hoja de Trabajo para listado'!$BC$155:$CB$1048576,MATCH($A1087,'Hoja de Trabajo para listado'!$BC$155:$BC$1048576,0),MATCH((CUADRO!N$5&amp;$E1087),'Hoja de Trabajo para listado'!$BC$151:$CB$151,0)),0)+IFERROR(INDEX('Hoja de Trabajo para listado'!$DE$153:$DG$274,MATCH($A1087,'Hoja de Trabajo para listado'!$DE$153:$DE$1048576,0),MATCH((CUADRO!N$5&amp;$E1087),'Hoja de Trabajo para listado'!$DE$151:$DG$151,0)),0)+IFERROR(INDEX('Hoja de Trabajo para listado'!$CD$155:$DC$1048576,MATCH($A1087,'Hoja de Trabajo para listado'!$CD$155:$CD$1048576,0),MATCH((CUADRO!N$5&amp;$E1087),'Hoja de Trabajo para listado'!$CD$151:$DC$151,0)),0)</f>
        <v>0</v>
      </c>
      <c r="O1087" s="257">
        <f ca="1">+IFERROR(INDEX('Hoja de Trabajo para listado'!$A$155:$Z$1048576,MATCH($A1087,'Hoja de Trabajo para listado'!$A$155:$A$1048576,0),MATCH((CUADRO!O$5&amp;$E1087),'Hoja de Trabajo para listado'!$A$151:$Z$151,0)),0)+IFERROR(INDEX('Hoja de Trabajo para listado'!$AB$155:$BA$1048576,MATCH($A1087,'Hoja de Trabajo para listado'!$AB$155:$AB$1048576,0),MATCH((CUADRO!O$5&amp;$E1087),'Hoja de Trabajo para listado'!$AB$151:$BA$151,0)),0)+IFERROR(INDEX('Hoja de Trabajo para listado'!$BC$155:$CB$1048576,MATCH($A1087,'Hoja de Trabajo para listado'!$BC$155:$BC$1048576,0),MATCH((CUADRO!O$5&amp;$E1087),'Hoja de Trabajo para listado'!$BC$151:$CB$151,0)),0)+IFERROR(INDEX('Hoja de Trabajo para listado'!$DE$153:$DG$274,MATCH($A1087,'Hoja de Trabajo para listado'!$DE$153:$DE$1048576,0),MATCH((CUADRO!O$5&amp;$E1087),'Hoja de Trabajo para listado'!$DE$151:$DG$151,0)),0)+IFERROR(INDEX('Hoja de Trabajo para listado'!$CD$155:$DC$1048576,MATCH($A1087,'Hoja de Trabajo para listado'!$CD$155:$CD$1048576,0),MATCH((CUADRO!O$5&amp;$E1087),'Hoja de Trabajo para listado'!$CD$151:$DC$151,0)),0)</f>
        <v>0</v>
      </c>
      <c r="P1087" s="257">
        <f ca="1">+IFERROR(INDEX('Hoja de Trabajo para listado'!$A$155:$Z$1048576,MATCH($A1087,'Hoja de Trabajo para listado'!$A$155:$A$1048576,0),MATCH((CUADRO!P$5&amp;$E1087),'Hoja de Trabajo para listado'!$A$151:$Z$151,0)),0)+IFERROR(INDEX('Hoja de Trabajo para listado'!$AB$155:$BA$1048576,MATCH($A1087,'Hoja de Trabajo para listado'!$AB$155:$AB$1048576,0),MATCH((CUADRO!P$5&amp;$E1087),'Hoja de Trabajo para listado'!$AB$151:$BA$151,0)),0)+IFERROR(INDEX('Hoja de Trabajo para listado'!$BC$155:$CB$1048576,MATCH($A1087,'Hoja de Trabajo para listado'!$BC$155:$BC$1048576,0),MATCH((CUADRO!P$5&amp;$E1087),'Hoja de Trabajo para listado'!$BC$151:$CB$151,0)),0)+IFERROR(INDEX('Hoja de Trabajo para listado'!$DE$153:$DG$274,MATCH($A1087,'Hoja de Trabajo para listado'!$DE$153:$DE$1048576,0),MATCH((CUADRO!P$5&amp;$E1087),'Hoja de Trabajo para listado'!$DE$151:$DG$151,0)),0)+IFERROR(INDEX('Hoja de Trabajo para listado'!$CD$155:$DC$1048576,MATCH($A1087,'Hoja de Trabajo para listado'!$CD$155:$CD$1048576,0),MATCH((CUADRO!P$5&amp;$E1087),'Hoja de Trabajo para listado'!$CD$151:$DC$151,0)),0)</f>
        <v>0</v>
      </c>
      <c r="Q1087" s="257">
        <f ca="1">+IFERROR(INDEX('Hoja de Trabajo para listado'!$A$155:$Z$1048576,MATCH($A1087,'Hoja de Trabajo para listado'!$A$155:$A$1048576,0),MATCH((CUADRO!Q$5&amp;$E1087),'Hoja de Trabajo para listado'!$A$151:$Z$151,0)),0)+IFERROR(INDEX('Hoja de Trabajo para listado'!$AB$155:$BA$1048576,MATCH($A1087,'Hoja de Trabajo para listado'!$AB$155:$AB$1048576,0),MATCH((CUADRO!Q$5&amp;$E1087),'Hoja de Trabajo para listado'!$AB$151:$BA$151,0)),0)+IFERROR(INDEX('Hoja de Trabajo para listado'!$BC$155:$CB$1048576,MATCH($A1087,'Hoja de Trabajo para listado'!$BC$155:$BC$1048576,0),MATCH((CUADRO!Q$5&amp;$E1087),'Hoja de Trabajo para listado'!$BC$151:$CB$151,0)),0)+IFERROR(INDEX('Hoja de Trabajo para listado'!$DE$153:$DG$274,MATCH($A1087,'Hoja de Trabajo para listado'!$DE$153:$DE$1048576,0),MATCH((CUADRO!Q$5&amp;$E1087),'Hoja de Trabajo para listado'!$DE$151:$DG$151,0)),0)+IFERROR(INDEX('Hoja de Trabajo para listado'!$CD$155:$DC$1048576,MATCH($A1087,'Hoja de Trabajo para listado'!$CD$155:$CD$1048576,0),MATCH((CUADRO!Q$5&amp;$E1087),'Hoja de Trabajo para listado'!$CD$151:$DC$151,0)),0)</f>
        <v>0</v>
      </c>
      <c r="R1087" s="257">
        <f t="shared" ca="1" si="34"/>
        <v>0</v>
      </c>
      <c r="S1087" s="277">
        <f ca="1">+R1086+R1087</f>
        <v>0</v>
      </c>
      <c r="T1087" s="257">
        <f ca="1">+S1087</f>
        <v>0</v>
      </c>
      <c r="U1087" s="256">
        <f t="shared" si="35"/>
        <v>2</v>
      </c>
      <c r="V1087" s="362" t="str">
        <f>+VLOOKUP(A1087,bd_lista!$A$3:$E$590,5,FALSE)</f>
        <v>Instituciones Financieras no Bancarias Regionales</v>
      </c>
      <c r="W1087" s="362"/>
      <c r="X1087" s="254">
        <v>0</v>
      </c>
      <c r="Y1087" s="254" t="e">
        <f>+VLOOKUP(X1087,bd_lista!$A$3:$C$590,3,FALSE)</f>
        <v>#N/A</v>
      </c>
      <c r="Z1087" s="314"/>
      <c r="AA1087" s="350"/>
    </row>
    <row r="1088" spans="1:27" customFormat="1" ht="15" customHeight="1">
      <c r="A1088" s="290" t="s">
        <v>543</v>
      </c>
      <c r="B1088" s="306" t="s">
        <v>543</v>
      </c>
      <c r="C1088" s="259" t="str">
        <f>+VLOOKUP(A1088,bd_lista!$A$3:$C$590,3,FALSE)</f>
        <v>Dirección General de Crédito Público</v>
      </c>
      <c r="D1088" s="361" t="str">
        <f>+C1088</f>
        <v>Dirección General de Crédito Público</v>
      </c>
      <c r="E1088" s="259" t="s">
        <v>1313</v>
      </c>
      <c r="F1088" s="255">
        <f ca="1">+IFERROR(INDEX('Hoja de Trabajo para listado'!$A$155:$Z$1048576,MATCH($A1088,'Hoja de Trabajo para listado'!$A$155:$A$1048576,0),MATCH((CUADRO!F$5&amp;$E1088),'Hoja de Trabajo para listado'!$A$151:$Z$151,0)),0)+IFERROR(INDEX('Hoja de Trabajo para listado'!$AB$155:$BA$1048576,MATCH($A1088,'Hoja de Trabajo para listado'!$AB$155:$AB$1048576,0),MATCH((CUADRO!F$5&amp;$E1088),'Hoja de Trabajo para listado'!$AB$151:$BA$151,0)),0)+IFERROR(INDEX('Hoja de Trabajo para listado'!$BC$155:$CB$1048576,MATCH($A1088,'Hoja de Trabajo para listado'!$BC$155:$BC$1048576,0),MATCH((CUADRO!F$5&amp;$E1088),'Hoja de Trabajo para listado'!$BC$151:$CB$151,0)),0)+IFERROR(INDEX('Hoja de Trabajo para listado'!$DE$153:$DG$274,MATCH($A1088,'Hoja de Trabajo para listado'!$DE$153:$DE$1048576,0),MATCH((CUADRO!F$5&amp;$E1088),'Hoja de Trabajo para listado'!$DE$151:$DG$151,0)),0)+IFERROR(INDEX('Hoja de Trabajo para listado'!$CD$155:$DC$1048576,MATCH($A1088,'Hoja de Trabajo para listado'!$CD$155:$CD$1048576,0),MATCH((CUADRO!F$5&amp;$E1088),'Hoja de Trabajo para listado'!$CD$151:$DC$151,0)),0)</f>
        <v>49278356.289999992</v>
      </c>
      <c r="G1088" s="255">
        <f ca="1">+IFERROR(INDEX('Hoja de Trabajo para listado'!$A$155:$Z$1048576,MATCH($A1088,'Hoja de Trabajo para listado'!$A$155:$A$1048576,0),MATCH((CUADRO!G$5&amp;$E1088),'Hoja de Trabajo para listado'!$A$151:$Z$151,0)),0)+IFERROR(INDEX('Hoja de Trabajo para listado'!$AB$155:$BA$1048576,MATCH($A1088,'Hoja de Trabajo para listado'!$AB$155:$AB$1048576,0),MATCH((CUADRO!G$5&amp;$E1088),'Hoja de Trabajo para listado'!$AB$151:$BA$151,0)),0)+IFERROR(INDEX('Hoja de Trabajo para listado'!$BC$155:$CB$1048576,MATCH($A1088,'Hoja de Trabajo para listado'!$BC$155:$BC$1048576,0),MATCH((CUADRO!G$5&amp;$E1088),'Hoja de Trabajo para listado'!$BC$151:$CB$151,0)),0)+IFERROR(INDEX('Hoja de Trabajo para listado'!$DE$153:$DG$274,MATCH($A1088,'Hoja de Trabajo para listado'!$DE$153:$DE$1048576,0),MATCH((CUADRO!G$5&amp;$E1088),'Hoja de Trabajo para listado'!$DE$151:$DG$151,0)),0)+IFERROR(INDEX('Hoja de Trabajo para listado'!$CD$155:$DC$1048576,MATCH($A1088,'Hoja de Trabajo para listado'!$CD$155:$CD$1048576,0),MATCH((CUADRO!G$5&amp;$E1088),'Hoja de Trabajo para listado'!$CD$151:$DC$151,0)),0)</f>
        <v>15535971.629999999</v>
      </c>
      <c r="H1088" s="255">
        <f ca="1">+IFERROR(INDEX('Hoja de Trabajo para listado'!$A$155:$Z$1048576,MATCH($A1088,'Hoja de Trabajo para listado'!$A$155:$A$1048576,0),MATCH((CUADRO!H$5&amp;$E1088),'Hoja de Trabajo para listado'!$A$151:$Z$151,0)),0)+IFERROR(INDEX('Hoja de Trabajo para listado'!$AB$155:$BA$1048576,MATCH($A1088,'Hoja de Trabajo para listado'!$AB$155:$AB$1048576,0),MATCH((CUADRO!H$5&amp;$E1088),'Hoja de Trabajo para listado'!$AB$151:$BA$151,0)),0)+IFERROR(INDEX('Hoja de Trabajo para listado'!$BC$155:$CB$1048576,MATCH($A1088,'Hoja de Trabajo para listado'!$BC$155:$BC$1048576,0),MATCH((CUADRO!H$5&amp;$E1088),'Hoja de Trabajo para listado'!$BC$151:$CB$151,0)),0)+IFERROR(INDEX('Hoja de Trabajo para listado'!$DE$153:$DG$274,MATCH($A1088,'Hoja de Trabajo para listado'!$DE$153:$DE$1048576,0),MATCH((CUADRO!H$5&amp;$E1088),'Hoja de Trabajo para listado'!$DE$151:$DG$151,0)),0)+IFERROR(INDEX('Hoja de Trabajo para listado'!$CD$155:$DC$1048576,MATCH($A1088,'Hoja de Trabajo para listado'!$CD$155:$CD$1048576,0),MATCH((CUADRO!H$5&amp;$E1088),'Hoja de Trabajo para listado'!$CD$151:$DC$151,0)),0)</f>
        <v>158135288.01999998</v>
      </c>
      <c r="I1088" s="255">
        <f ca="1">+IFERROR(INDEX('Hoja de Trabajo para listado'!$A$155:$Z$1048576,MATCH($A1088,'Hoja de Trabajo para listado'!$A$155:$A$1048576,0),MATCH((CUADRO!I$5&amp;$E1088),'Hoja de Trabajo para listado'!$A$151:$Z$151,0)),0)+IFERROR(INDEX('Hoja de Trabajo para listado'!$AB$155:$BA$1048576,MATCH($A1088,'Hoja de Trabajo para listado'!$AB$155:$AB$1048576,0),MATCH((CUADRO!I$5&amp;$E1088),'Hoja de Trabajo para listado'!$AB$151:$BA$151,0)),0)+IFERROR(INDEX('Hoja de Trabajo para listado'!$BC$155:$CB$1048576,MATCH($A1088,'Hoja de Trabajo para listado'!$BC$155:$BC$1048576,0),MATCH((CUADRO!I$5&amp;$E1088),'Hoja de Trabajo para listado'!$BC$151:$CB$151,0)),0)+IFERROR(INDEX('Hoja de Trabajo para listado'!$DE$153:$DG$274,MATCH($A1088,'Hoja de Trabajo para listado'!$DE$153:$DE$1048576,0),MATCH((CUADRO!I$5&amp;$E1088),'Hoja de Trabajo para listado'!$DE$151:$DG$151,0)),0)+IFERROR(INDEX('Hoja de Trabajo para listado'!$CD$155:$DC$1048576,MATCH($A1088,'Hoja de Trabajo para listado'!$CD$155:$CD$1048576,0),MATCH((CUADRO!I$5&amp;$E1088),'Hoja de Trabajo para listado'!$CD$151:$DC$151,0)),0)</f>
        <v>13044581.379999999</v>
      </c>
      <c r="J1088" s="255">
        <f ca="1">+IFERROR(INDEX('Hoja de Trabajo para listado'!$A$155:$Z$1048576,MATCH($A1088,'Hoja de Trabajo para listado'!$A$155:$A$1048576,0),MATCH((CUADRO!J$5&amp;$E1088),'Hoja de Trabajo para listado'!$A$151:$Z$151,0)),0)+IFERROR(INDEX('Hoja de Trabajo para listado'!$AB$155:$BA$1048576,MATCH($A1088,'Hoja de Trabajo para listado'!$AB$155:$AB$1048576,0),MATCH((CUADRO!J$5&amp;$E1088),'Hoja de Trabajo para listado'!$AB$151:$BA$151,0)),0)+IFERROR(INDEX('Hoja de Trabajo para listado'!$BC$155:$CB$1048576,MATCH($A1088,'Hoja de Trabajo para listado'!$BC$155:$BC$1048576,0),MATCH((CUADRO!J$5&amp;$E1088),'Hoja de Trabajo para listado'!$BC$151:$CB$151,0)),0)+IFERROR(INDEX('Hoja de Trabajo para listado'!$DE$153:$DG$274,MATCH($A1088,'Hoja de Trabajo para listado'!$DE$153:$DE$1048576,0),MATCH((CUADRO!J$5&amp;$E1088),'Hoja de Trabajo para listado'!$DE$151:$DG$151,0)),0)+IFERROR(INDEX('Hoja de Trabajo para listado'!$CD$155:$DC$1048576,MATCH($A1088,'Hoja de Trabajo para listado'!$CD$155:$CD$1048576,0),MATCH((CUADRO!J$5&amp;$E1088),'Hoja de Trabajo para listado'!$CD$151:$DC$151,0)),0)</f>
        <v>26543911.510000002</v>
      </c>
      <c r="K1088" s="255">
        <f ca="1">+IFERROR(INDEX('Hoja de Trabajo para listado'!$A$155:$Z$1048576,MATCH($A1088,'Hoja de Trabajo para listado'!$A$155:$A$1048576,0),MATCH((CUADRO!K$5&amp;$E1088),'Hoja de Trabajo para listado'!$A$151:$Z$151,0)),0)+IFERROR(INDEX('Hoja de Trabajo para listado'!$AB$155:$BA$1048576,MATCH($A1088,'Hoja de Trabajo para listado'!$AB$155:$AB$1048576,0),MATCH((CUADRO!K$5&amp;$E1088),'Hoja de Trabajo para listado'!$AB$151:$BA$151,0)),0)+IFERROR(INDEX('Hoja de Trabajo para listado'!$BC$155:$CB$1048576,MATCH($A1088,'Hoja de Trabajo para listado'!$BC$155:$BC$1048576,0),MATCH((CUADRO!K$5&amp;$E1088),'Hoja de Trabajo para listado'!$BC$151:$CB$151,0)),0)+IFERROR(INDEX('Hoja de Trabajo para listado'!$DE$153:$DG$274,MATCH($A1088,'Hoja de Trabajo para listado'!$DE$153:$DE$1048576,0),MATCH((CUADRO!K$5&amp;$E1088),'Hoja de Trabajo para listado'!$DE$151:$DG$151,0)),0)+IFERROR(INDEX('Hoja de Trabajo para listado'!$CD$155:$DC$1048576,MATCH($A1088,'Hoja de Trabajo para listado'!$CD$155:$CD$1048576,0),MATCH((CUADRO!K$5&amp;$E1088),'Hoja de Trabajo para listado'!$CD$151:$DC$151,0)),0)</f>
        <v>13203716.619999999</v>
      </c>
      <c r="L1088" s="255">
        <f ca="1">+IFERROR(INDEX('Hoja de Trabajo para listado'!$A$155:$Z$1048576,MATCH($A1088,'Hoja de Trabajo para listado'!$A$155:$A$1048576,0),MATCH((CUADRO!L$5&amp;$E1088),'Hoja de Trabajo para listado'!$A$151:$Z$151,0)),0)+IFERROR(INDEX('Hoja de Trabajo para listado'!$AB$155:$BA$1048576,MATCH($A1088,'Hoja de Trabajo para listado'!$AB$155:$AB$1048576,0),MATCH((CUADRO!L$5&amp;$E1088),'Hoja de Trabajo para listado'!$AB$151:$BA$151,0)),0)+IFERROR(INDEX('Hoja de Trabajo para listado'!$BC$155:$CB$1048576,MATCH($A1088,'Hoja de Trabajo para listado'!$BC$155:$BC$1048576,0),MATCH((CUADRO!L$5&amp;$E1088),'Hoja de Trabajo para listado'!$BC$151:$CB$151,0)),0)+IFERROR(INDEX('Hoja de Trabajo para listado'!$DE$153:$DG$274,MATCH($A1088,'Hoja de Trabajo para listado'!$DE$153:$DE$1048576,0),MATCH((CUADRO!L$5&amp;$E1088),'Hoja de Trabajo para listado'!$DE$151:$DG$151,0)),0)+IFERROR(INDEX('Hoja de Trabajo para listado'!$CD$155:$DC$1048576,MATCH($A1088,'Hoja de Trabajo para listado'!$CD$155:$CD$1048576,0),MATCH((CUADRO!L$5&amp;$E1088),'Hoja de Trabajo para listado'!$CD$151:$DC$151,0)),0)</f>
        <v>23578701.320000004</v>
      </c>
      <c r="M1088" s="255">
        <f ca="1">+IFERROR(INDEX('Hoja de Trabajo para listado'!$A$155:$Z$1048576,MATCH($A1088,'Hoja de Trabajo para listado'!$A$155:$A$1048576,0),MATCH((CUADRO!M$5&amp;$E1088),'Hoja de Trabajo para listado'!$A$151:$Z$151,0)),0)+IFERROR(INDEX('Hoja de Trabajo para listado'!$AB$155:$BA$1048576,MATCH($A1088,'Hoja de Trabajo para listado'!$AB$155:$AB$1048576,0),MATCH((CUADRO!M$5&amp;$E1088),'Hoja de Trabajo para listado'!$AB$151:$BA$151,0)),0)+IFERROR(INDEX('Hoja de Trabajo para listado'!$BC$155:$CB$1048576,MATCH($A1088,'Hoja de Trabajo para listado'!$BC$155:$BC$1048576,0),MATCH((CUADRO!M$5&amp;$E1088),'Hoja de Trabajo para listado'!$BC$151:$CB$151,0)),0)+IFERROR(INDEX('Hoja de Trabajo para listado'!$DE$153:$DG$274,MATCH($A1088,'Hoja de Trabajo para listado'!$DE$153:$DE$1048576,0),MATCH((CUADRO!M$5&amp;$E1088),'Hoja de Trabajo para listado'!$DE$151:$DG$151,0)),0)+IFERROR(INDEX('Hoja de Trabajo para listado'!$CD$155:$DC$1048576,MATCH($A1088,'Hoja de Trabajo para listado'!$CD$155:$CD$1048576,0),MATCH((CUADRO!M$5&amp;$E1088),'Hoja de Trabajo para listado'!$CD$151:$DC$151,0)),0)</f>
        <v>9010933.5999999996</v>
      </c>
      <c r="N1088" s="255">
        <f ca="1">+IFERROR(INDEX('Hoja de Trabajo para listado'!$A$155:$Z$1048576,MATCH($A1088,'Hoja de Trabajo para listado'!$A$155:$A$1048576,0),MATCH((CUADRO!N$5&amp;$E1088),'Hoja de Trabajo para listado'!$A$151:$Z$151,0)),0)+IFERROR(INDEX('Hoja de Trabajo para listado'!$AB$155:$BA$1048576,MATCH($A1088,'Hoja de Trabajo para listado'!$AB$155:$AB$1048576,0),MATCH((CUADRO!N$5&amp;$E1088),'Hoja de Trabajo para listado'!$AB$151:$BA$151,0)),0)+IFERROR(INDEX('Hoja de Trabajo para listado'!$BC$155:$CB$1048576,MATCH($A1088,'Hoja de Trabajo para listado'!$BC$155:$BC$1048576,0),MATCH((CUADRO!N$5&amp;$E1088),'Hoja de Trabajo para listado'!$BC$151:$CB$151,0)),0)+IFERROR(INDEX('Hoja de Trabajo para listado'!$DE$153:$DG$274,MATCH($A1088,'Hoja de Trabajo para listado'!$DE$153:$DE$1048576,0),MATCH((CUADRO!N$5&amp;$E1088),'Hoja de Trabajo para listado'!$DE$151:$DG$151,0)),0)+IFERROR(INDEX('Hoja de Trabajo para listado'!$CD$155:$DC$1048576,MATCH($A1088,'Hoja de Trabajo para listado'!$CD$155:$CD$1048576,0),MATCH((CUADRO!N$5&amp;$E1088),'Hoja de Trabajo para listado'!$CD$151:$DC$151,0)),0)</f>
        <v>32801334.690000001</v>
      </c>
      <c r="O1088" s="255">
        <f ca="1">+IFERROR(INDEX('Hoja de Trabajo para listado'!$A$155:$Z$1048576,MATCH($A1088,'Hoja de Trabajo para listado'!$A$155:$A$1048576,0),MATCH((CUADRO!O$5&amp;$E1088),'Hoja de Trabajo para listado'!$A$151:$Z$151,0)),0)+IFERROR(INDEX('Hoja de Trabajo para listado'!$AB$155:$BA$1048576,MATCH($A1088,'Hoja de Trabajo para listado'!$AB$155:$AB$1048576,0),MATCH((CUADRO!O$5&amp;$E1088),'Hoja de Trabajo para listado'!$AB$151:$BA$151,0)),0)+IFERROR(INDEX('Hoja de Trabajo para listado'!$BC$155:$CB$1048576,MATCH($A1088,'Hoja de Trabajo para listado'!$BC$155:$BC$1048576,0),MATCH((CUADRO!O$5&amp;$E1088),'Hoja de Trabajo para listado'!$BC$151:$CB$151,0)),0)+IFERROR(INDEX('Hoja de Trabajo para listado'!$DE$153:$DG$274,MATCH($A1088,'Hoja de Trabajo para listado'!$DE$153:$DE$1048576,0),MATCH((CUADRO!O$5&amp;$E1088),'Hoja de Trabajo para listado'!$DE$151:$DG$151,0)),0)+IFERROR(INDEX('Hoja de Trabajo para listado'!$CD$155:$DC$1048576,MATCH($A1088,'Hoja de Trabajo para listado'!$CD$155:$CD$1048576,0),MATCH((CUADRO!O$5&amp;$E1088),'Hoja de Trabajo para listado'!$CD$151:$DC$151,0)),0)</f>
        <v>0</v>
      </c>
      <c r="P1088" s="255">
        <f ca="1">+IFERROR(INDEX('Hoja de Trabajo para listado'!$A$155:$Z$1048576,MATCH($A1088,'Hoja de Trabajo para listado'!$A$155:$A$1048576,0),MATCH((CUADRO!P$5&amp;$E1088),'Hoja de Trabajo para listado'!$A$151:$Z$151,0)),0)+IFERROR(INDEX('Hoja de Trabajo para listado'!$AB$155:$BA$1048576,MATCH($A1088,'Hoja de Trabajo para listado'!$AB$155:$AB$1048576,0),MATCH((CUADRO!P$5&amp;$E1088),'Hoja de Trabajo para listado'!$AB$151:$BA$151,0)),0)+IFERROR(INDEX('Hoja de Trabajo para listado'!$BC$155:$CB$1048576,MATCH($A1088,'Hoja de Trabajo para listado'!$BC$155:$BC$1048576,0),MATCH((CUADRO!P$5&amp;$E1088),'Hoja de Trabajo para listado'!$BC$151:$CB$151,0)),0)+IFERROR(INDEX('Hoja de Trabajo para listado'!$DE$153:$DG$274,MATCH($A1088,'Hoja de Trabajo para listado'!$DE$153:$DE$1048576,0),MATCH((CUADRO!P$5&amp;$E1088),'Hoja de Trabajo para listado'!$DE$151:$DG$151,0)),0)+IFERROR(INDEX('Hoja de Trabajo para listado'!$CD$155:$DC$1048576,MATCH($A1088,'Hoja de Trabajo para listado'!$CD$155:$CD$1048576,0),MATCH((CUADRO!P$5&amp;$E1088),'Hoja de Trabajo para listado'!$CD$151:$DC$151,0)),0)</f>
        <v>0</v>
      </c>
      <c r="Q1088" s="255">
        <f ca="1">+IFERROR(INDEX('Hoja de Trabajo para listado'!$A$155:$Z$1048576,MATCH($A1088,'Hoja de Trabajo para listado'!$A$155:$A$1048576,0),MATCH((CUADRO!Q$5&amp;$E1088),'Hoja de Trabajo para listado'!$A$151:$Z$151,0)),0)+IFERROR(INDEX('Hoja de Trabajo para listado'!$AB$155:$BA$1048576,MATCH($A1088,'Hoja de Trabajo para listado'!$AB$155:$AB$1048576,0),MATCH((CUADRO!Q$5&amp;$E1088),'Hoja de Trabajo para listado'!$AB$151:$BA$151,0)),0)+IFERROR(INDEX('Hoja de Trabajo para listado'!$BC$155:$CB$1048576,MATCH($A1088,'Hoja de Trabajo para listado'!$BC$155:$BC$1048576,0),MATCH((CUADRO!Q$5&amp;$E1088),'Hoja de Trabajo para listado'!$BC$151:$CB$151,0)),0)+IFERROR(INDEX('Hoja de Trabajo para listado'!$DE$153:$DG$274,MATCH($A1088,'Hoja de Trabajo para listado'!$DE$153:$DE$1048576,0),MATCH((CUADRO!Q$5&amp;$E1088),'Hoja de Trabajo para listado'!$DE$151:$DG$151,0)),0)+IFERROR(INDEX('Hoja de Trabajo para listado'!$CD$155:$DC$1048576,MATCH($A1088,'Hoja de Trabajo para listado'!$CD$155:$CD$1048576,0),MATCH((CUADRO!Q$5&amp;$E1088),'Hoja de Trabajo para listado'!$CD$151:$DC$151,0)),0)</f>
        <v>0</v>
      </c>
      <c r="R1088" s="255">
        <f t="shared" ca="1" si="34"/>
        <v>341132795.05999994</v>
      </c>
      <c r="S1088" s="255"/>
      <c r="T1088" s="255">
        <f ca="1">+T1089</f>
        <v>20866787195.980007</v>
      </c>
      <c r="U1088" s="254">
        <f t="shared" si="35"/>
        <v>1</v>
      </c>
      <c r="V1088" s="362" t="str">
        <f>+VLOOKUP(A1088,bd_lista!$A$3:$E$590,5,FALSE)</f>
        <v>Órgano Ejecutivo</v>
      </c>
      <c r="W1088" s="361" t="str">
        <f>+V1088</f>
        <v>Órgano Ejecutivo</v>
      </c>
      <c r="X1088" s="254">
        <v>99</v>
      </c>
      <c r="Y1088" s="254" t="s">
        <v>1388</v>
      </c>
      <c r="Z1088" s="316">
        <f>+X1088</f>
        <v>99</v>
      </c>
      <c r="AA1088" s="348" t="str">
        <f>+Y1088</f>
        <v>Tesoro General de la Nación</v>
      </c>
    </row>
    <row r="1089" spans="1:27" customFormat="1" ht="15" customHeight="1">
      <c r="A1089" s="290" t="s">
        <v>543</v>
      </c>
      <c r="B1089" s="307"/>
      <c r="C1089" s="259" t="str">
        <f>+VLOOKUP(A1089,bd_lista!$A$3:$C$590,3,FALSE)</f>
        <v>Dirección General de Crédito Público</v>
      </c>
      <c r="D1089" s="362"/>
      <c r="E1089" s="362" t="s">
        <v>1314</v>
      </c>
      <c r="F1089" s="257">
        <f ca="1">+IFERROR(INDEX('Hoja de Trabajo para listado'!$A$155:$Z$1048576,MATCH($A1089,'Hoja de Trabajo para listado'!$A$155:$A$1048576,0),MATCH((CUADRO!F$5&amp;$E1089),'Hoja de Trabajo para listado'!$A$151:$Z$151,0)),0)+IFERROR(INDEX('Hoja de Trabajo para listado'!$AB$155:$BA$1048576,MATCH($A1089,'Hoja de Trabajo para listado'!$AB$155:$AB$1048576,0),MATCH((CUADRO!F$5&amp;$E1089),'Hoja de Trabajo para listado'!$AB$151:$BA$151,0)),0)+IFERROR(INDEX('Hoja de Trabajo para listado'!$BC$155:$CB$1048576,MATCH($A1089,'Hoja de Trabajo para listado'!$BC$155:$BC$1048576,0),MATCH((CUADRO!F$5&amp;$E1089),'Hoja de Trabajo para listado'!$BC$151:$CB$151,0)),0)+IFERROR(INDEX('Hoja de Trabajo para listado'!$DE$153:$DG$274,MATCH($A1089,'Hoja de Trabajo para listado'!$DE$153:$DE$1048576,0),MATCH((CUADRO!F$5&amp;$E1089),'Hoja de Trabajo para listado'!$DE$151:$DG$151,0)),0)+IFERROR(INDEX('Hoja de Trabajo para listado'!$CD$155:$DC$1048576,MATCH($A1089,'Hoja de Trabajo para listado'!$CD$155:$CD$1048576,0),MATCH((CUADRO!F$5&amp;$E1089),'Hoja de Trabajo para listado'!$CD$151:$DC$151,0)),0)</f>
        <v>0</v>
      </c>
      <c r="G1089" s="257">
        <f ca="1">+IFERROR(INDEX('Hoja de Trabajo para listado'!$A$155:$Z$1048576,MATCH($A1089,'Hoja de Trabajo para listado'!$A$155:$A$1048576,0),MATCH((CUADRO!G$5&amp;$E1089),'Hoja de Trabajo para listado'!$A$151:$Z$151,0)),0)+IFERROR(INDEX('Hoja de Trabajo para listado'!$AB$155:$BA$1048576,MATCH($A1089,'Hoja de Trabajo para listado'!$AB$155:$AB$1048576,0),MATCH((CUADRO!G$5&amp;$E1089),'Hoja de Trabajo para listado'!$AB$151:$BA$151,0)),0)+IFERROR(INDEX('Hoja de Trabajo para listado'!$BC$155:$CB$1048576,MATCH($A1089,'Hoja de Trabajo para listado'!$BC$155:$BC$1048576,0),MATCH((CUADRO!G$5&amp;$E1089),'Hoja de Trabajo para listado'!$BC$151:$CB$151,0)),0)+IFERROR(INDEX('Hoja de Trabajo para listado'!$DE$153:$DG$274,MATCH($A1089,'Hoja de Trabajo para listado'!$DE$153:$DE$1048576,0),MATCH((CUADRO!G$5&amp;$E1089),'Hoja de Trabajo para listado'!$DE$151:$DG$151,0)),0)+IFERROR(INDEX('Hoja de Trabajo para listado'!$CD$155:$DC$1048576,MATCH($A1089,'Hoja de Trabajo para listado'!$CD$155:$CD$1048576,0),MATCH((CUADRO!G$5&amp;$E1089),'Hoja de Trabajo para listado'!$CD$151:$DC$151,0)),0)</f>
        <v>0</v>
      </c>
      <c r="H1089" s="257">
        <f ca="1">+IFERROR(INDEX('Hoja de Trabajo para listado'!$A$155:$Z$1048576,MATCH($A1089,'Hoja de Trabajo para listado'!$A$155:$A$1048576,0),MATCH((CUADRO!H$5&amp;$E1089),'Hoja de Trabajo para listado'!$A$151:$Z$151,0)),0)+IFERROR(INDEX('Hoja de Trabajo para listado'!$AB$155:$BA$1048576,MATCH($A1089,'Hoja de Trabajo para listado'!$AB$155:$AB$1048576,0),MATCH((CUADRO!H$5&amp;$E1089),'Hoja de Trabajo para listado'!$AB$151:$BA$151,0)),0)+IFERROR(INDEX('Hoja de Trabajo para listado'!$BC$155:$CB$1048576,MATCH($A1089,'Hoja de Trabajo para listado'!$BC$155:$BC$1048576,0),MATCH((CUADRO!H$5&amp;$E1089),'Hoja de Trabajo para listado'!$BC$151:$CB$151,0)),0)+IFERROR(INDEX('Hoja de Trabajo para listado'!$DE$153:$DG$274,MATCH($A1089,'Hoja de Trabajo para listado'!$DE$153:$DE$1048576,0),MATCH((CUADRO!H$5&amp;$E1089),'Hoja de Trabajo para listado'!$DE$151:$DG$151,0)),0)+IFERROR(INDEX('Hoja de Trabajo para listado'!$CD$155:$DC$1048576,MATCH($A1089,'Hoja de Trabajo para listado'!$CD$155:$CD$1048576,0),MATCH((CUADRO!H$5&amp;$E1089),'Hoja de Trabajo para listado'!$CD$151:$DC$151,0)),0)</f>
        <v>369493020.97000003</v>
      </c>
      <c r="I1089" s="257">
        <f ca="1">+IFERROR(INDEX('Hoja de Trabajo para listado'!$A$155:$Z$1048576,MATCH($A1089,'Hoja de Trabajo para listado'!$A$155:$A$1048576,0),MATCH((CUADRO!I$5&amp;$E1089),'Hoja de Trabajo para listado'!$A$151:$Z$151,0)),0)+IFERROR(INDEX('Hoja de Trabajo para listado'!$AB$155:$BA$1048576,MATCH($A1089,'Hoja de Trabajo para listado'!$AB$155:$AB$1048576,0),MATCH((CUADRO!I$5&amp;$E1089),'Hoja de Trabajo para listado'!$AB$151:$BA$151,0)),0)+IFERROR(INDEX('Hoja de Trabajo para listado'!$BC$155:$CB$1048576,MATCH($A1089,'Hoja de Trabajo para listado'!$BC$155:$BC$1048576,0),MATCH((CUADRO!I$5&amp;$E1089),'Hoja de Trabajo para listado'!$BC$151:$CB$151,0)),0)+IFERROR(INDEX('Hoja de Trabajo para listado'!$DE$153:$DG$274,MATCH($A1089,'Hoja de Trabajo para listado'!$DE$153:$DE$1048576,0),MATCH((CUADRO!I$5&amp;$E1089),'Hoja de Trabajo para listado'!$DE$151:$DG$151,0)),0)+IFERROR(INDEX('Hoja de Trabajo para listado'!$CD$155:$DC$1048576,MATCH($A1089,'Hoja de Trabajo para listado'!$CD$155:$CD$1048576,0),MATCH((CUADRO!I$5&amp;$E1089),'Hoja de Trabajo para listado'!$CD$151:$DC$151,0)),0)</f>
        <v>0</v>
      </c>
      <c r="J1089" s="257">
        <f ca="1">+IFERROR(INDEX('Hoja de Trabajo para listado'!$A$155:$Z$1048576,MATCH($A1089,'Hoja de Trabajo para listado'!$A$155:$A$1048576,0),MATCH((CUADRO!J$5&amp;$E1089),'Hoja de Trabajo para listado'!$A$151:$Z$151,0)),0)+IFERROR(INDEX('Hoja de Trabajo para listado'!$AB$155:$BA$1048576,MATCH($A1089,'Hoja de Trabajo para listado'!$AB$155:$AB$1048576,0),MATCH((CUADRO!J$5&amp;$E1089),'Hoja de Trabajo para listado'!$AB$151:$BA$151,0)),0)+IFERROR(INDEX('Hoja de Trabajo para listado'!$BC$155:$CB$1048576,MATCH($A1089,'Hoja de Trabajo para listado'!$BC$155:$BC$1048576,0),MATCH((CUADRO!J$5&amp;$E1089),'Hoja de Trabajo para listado'!$BC$151:$CB$151,0)),0)+IFERROR(INDEX('Hoja de Trabajo para listado'!$DE$153:$DG$274,MATCH($A1089,'Hoja de Trabajo para listado'!$DE$153:$DE$1048576,0),MATCH((CUADRO!J$5&amp;$E1089),'Hoja de Trabajo para listado'!$DE$151:$DG$151,0)),0)+IFERROR(INDEX('Hoja de Trabajo para listado'!$CD$155:$DC$1048576,MATCH($A1089,'Hoja de Trabajo para listado'!$CD$155:$CD$1048576,0),MATCH((CUADRO!J$5&amp;$E1089),'Hoja de Trabajo para listado'!$CD$151:$DC$151,0)),0)</f>
        <v>0</v>
      </c>
      <c r="K1089" s="257">
        <f ca="1">+IFERROR(INDEX('Hoja de Trabajo para listado'!$A$155:$Z$1048576,MATCH($A1089,'Hoja de Trabajo para listado'!$A$155:$A$1048576,0),MATCH((CUADRO!K$5&amp;$E1089),'Hoja de Trabajo para listado'!$A$151:$Z$151,0)),0)+IFERROR(INDEX('Hoja de Trabajo para listado'!$AB$155:$BA$1048576,MATCH($A1089,'Hoja de Trabajo para listado'!$AB$155:$AB$1048576,0),MATCH((CUADRO!K$5&amp;$E1089),'Hoja de Trabajo para listado'!$AB$151:$BA$151,0)),0)+IFERROR(INDEX('Hoja de Trabajo para listado'!$BC$155:$CB$1048576,MATCH($A1089,'Hoja de Trabajo para listado'!$BC$155:$BC$1048576,0),MATCH((CUADRO!K$5&amp;$E1089),'Hoja de Trabajo para listado'!$BC$151:$CB$151,0)),0)+IFERROR(INDEX('Hoja de Trabajo para listado'!$DE$153:$DG$274,MATCH($A1089,'Hoja de Trabajo para listado'!$DE$153:$DE$1048576,0),MATCH((CUADRO!K$5&amp;$E1089),'Hoja de Trabajo para listado'!$DE$151:$DG$151,0)),0)+IFERROR(INDEX('Hoja de Trabajo para listado'!$CD$155:$DC$1048576,MATCH($A1089,'Hoja de Trabajo para listado'!$CD$155:$CD$1048576,0),MATCH((CUADRO!K$5&amp;$E1089),'Hoja de Trabajo para listado'!$CD$151:$DC$151,0)),0)</f>
        <v>5086370.43</v>
      </c>
      <c r="L1089" s="257">
        <f ca="1">+IFERROR(INDEX('Hoja de Trabajo para listado'!$A$155:$Z$1048576,MATCH($A1089,'Hoja de Trabajo para listado'!$A$155:$A$1048576,0),MATCH((CUADRO!L$5&amp;$E1089),'Hoja de Trabajo para listado'!$A$151:$Z$151,0)),0)+IFERROR(INDEX('Hoja de Trabajo para listado'!$AB$155:$BA$1048576,MATCH($A1089,'Hoja de Trabajo para listado'!$AB$155:$AB$1048576,0),MATCH((CUADRO!L$5&amp;$E1089),'Hoja de Trabajo para listado'!$AB$151:$BA$151,0)),0)+IFERROR(INDEX('Hoja de Trabajo para listado'!$BC$155:$CB$1048576,MATCH($A1089,'Hoja de Trabajo para listado'!$BC$155:$BC$1048576,0),MATCH((CUADRO!L$5&amp;$E1089),'Hoja de Trabajo para listado'!$BC$151:$CB$151,0)),0)+IFERROR(INDEX('Hoja de Trabajo para listado'!$DE$153:$DG$274,MATCH($A1089,'Hoja de Trabajo para listado'!$DE$153:$DE$1048576,0),MATCH((CUADRO!L$5&amp;$E1089),'Hoja de Trabajo para listado'!$DE$151:$DG$151,0)),0)+IFERROR(INDEX('Hoja de Trabajo para listado'!$CD$155:$DC$1048576,MATCH($A1089,'Hoja de Trabajo para listado'!$CD$155:$CD$1048576,0),MATCH((CUADRO!L$5&amp;$E1089),'Hoja de Trabajo para listado'!$CD$151:$DC$151,0)),0)</f>
        <v>17413801348.030003</v>
      </c>
      <c r="M1089" s="257">
        <f ca="1">+IFERROR(INDEX('Hoja de Trabajo para listado'!$A$155:$Z$1048576,MATCH($A1089,'Hoja de Trabajo para listado'!$A$155:$A$1048576,0),MATCH((CUADRO!M$5&amp;$E1089),'Hoja de Trabajo para listado'!$A$151:$Z$151,0)),0)+IFERROR(INDEX('Hoja de Trabajo para listado'!$AB$155:$BA$1048576,MATCH($A1089,'Hoja de Trabajo para listado'!$AB$155:$AB$1048576,0),MATCH((CUADRO!M$5&amp;$E1089),'Hoja de Trabajo para listado'!$AB$151:$BA$151,0)),0)+IFERROR(INDEX('Hoja de Trabajo para listado'!$BC$155:$CB$1048576,MATCH($A1089,'Hoja de Trabajo para listado'!$BC$155:$BC$1048576,0),MATCH((CUADRO!M$5&amp;$E1089),'Hoja de Trabajo para listado'!$BC$151:$CB$151,0)),0)+IFERROR(INDEX('Hoja de Trabajo para listado'!$DE$153:$DG$274,MATCH($A1089,'Hoja de Trabajo para listado'!$DE$153:$DE$1048576,0),MATCH((CUADRO!M$5&amp;$E1089),'Hoja de Trabajo para listado'!$DE$151:$DG$151,0)),0)+IFERROR(INDEX('Hoja de Trabajo para listado'!$CD$155:$DC$1048576,MATCH($A1089,'Hoja de Trabajo para listado'!$CD$155:$CD$1048576,0),MATCH((CUADRO!M$5&amp;$E1089),'Hoja de Trabajo para listado'!$CD$151:$DC$151,0)),0)</f>
        <v>15067447.129999999</v>
      </c>
      <c r="N1089" s="257">
        <f ca="1">+IFERROR(INDEX('Hoja de Trabajo para listado'!$A$155:$Z$1048576,MATCH($A1089,'Hoja de Trabajo para listado'!$A$155:$A$1048576,0),MATCH((CUADRO!N$5&amp;$E1089),'Hoja de Trabajo para listado'!$A$151:$Z$151,0)),0)+IFERROR(INDEX('Hoja de Trabajo para listado'!$AB$155:$BA$1048576,MATCH($A1089,'Hoja de Trabajo para listado'!$AB$155:$AB$1048576,0),MATCH((CUADRO!N$5&amp;$E1089),'Hoja de Trabajo para listado'!$AB$151:$BA$151,0)),0)+IFERROR(INDEX('Hoja de Trabajo para listado'!$BC$155:$CB$1048576,MATCH($A1089,'Hoja de Trabajo para listado'!$BC$155:$BC$1048576,0),MATCH((CUADRO!N$5&amp;$E1089),'Hoja de Trabajo para listado'!$BC$151:$CB$151,0)),0)+IFERROR(INDEX('Hoja de Trabajo para listado'!$DE$153:$DG$274,MATCH($A1089,'Hoja de Trabajo para listado'!$DE$153:$DE$1048576,0),MATCH((CUADRO!N$5&amp;$E1089),'Hoja de Trabajo para listado'!$DE$151:$DG$151,0)),0)+IFERROR(INDEX('Hoja de Trabajo para listado'!$CD$155:$DC$1048576,MATCH($A1089,'Hoja de Trabajo para listado'!$CD$155:$CD$1048576,0),MATCH((CUADRO!N$5&amp;$E1089),'Hoja de Trabajo para listado'!$CD$151:$DC$151,0)),0)</f>
        <v>2722206214.3600001</v>
      </c>
      <c r="O1089" s="257">
        <f ca="1">+IFERROR(INDEX('Hoja de Trabajo para listado'!$A$155:$Z$1048576,MATCH($A1089,'Hoja de Trabajo para listado'!$A$155:$A$1048576,0),MATCH((CUADRO!O$5&amp;$E1089),'Hoja de Trabajo para listado'!$A$151:$Z$151,0)),0)+IFERROR(INDEX('Hoja de Trabajo para listado'!$AB$155:$BA$1048576,MATCH($A1089,'Hoja de Trabajo para listado'!$AB$155:$AB$1048576,0),MATCH((CUADRO!O$5&amp;$E1089),'Hoja de Trabajo para listado'!$AB$151:$BA$151,0)),0)+IFERROR(INDEX('Hoja de Trabajo para listado'!$BC$155:$CB$1048576,MATCH($A1089,'Hoja de Trabajo para listado'!$BC$155:$BC$1048576,0),MATCH((CUADRO!O$5&amp;$E1089),'Hoja de Trabajo para listado'!$BC$151:$CB$151,0)),0)+IFERROR(INDEX('Hoja de Trabajo para listado'!$DE$153:$DG$274,MATCH($A1089,'Hoja de Trabajo para listado'!$DE$153:$DE$1048576,0),MATCH((CUADRO!O$5&amp;$E1089),'Hoja de Trabajo para listado'!$DE$151:$DG$151,0)),0)+IFERROR(INDEX('Hoja de Trabajo para listado'!$CD$155:$DC$1048576,MATCH($A1089,'Hoja de Trabajo para listado'!$CD$155:$CD$1048576,0),MATCH((CUADRO!O$5&amp;$E1089),'Hoja de Trabajo para listado'!$CD$151:$DC$151,0)),0)</f>
        <v>0</v>
      </c>
      <c r="P1089" s="257">
        <f ca="1">+IFERROR(INDEX('Hoja de Trabajo para listado'!$A$155:$Z$1048576,MATCH($A1089,'Hoja de Trabajo para listado'!$A$155:$A$1048576,0),MATCH((CUADRO!P$5&amp;$E1089),'Hoja de Trabajo para listado'!$A$151:$Z$151,0)),0)+IFERROR(INDEX('Hoja de Trabajo para listado'!$AB$155:$BA$1048576,MATCH($A1089,'Hoja de Trabajo para listado'!$AB$155:$AB$1048576,0),MATCH((CUADRO!P$5&amp;$E1089),'Hoja de Trabajo para listado'!$AB$151:$BA$151,0)),0)+IFERROR(INDEX('Hoja de Trabajo para listado'!$BC$155:$CB$1048576,MATCH($A1089,'Hoja de Trabajo para listado'!$BC$155:$BC$1048576,0),MATCH((CUADRO!P$5&amp;$E1089),'Hoja de Trabajo para listado'!$BC$151:$CB$151,0)),0)+IFERROR(INDEX('Hoja de Trabajo para listado'!$DE$153:$DG$274,MATCH($A1089,'Hoja de Trabajo para listado'!$DE$153:$DE$1048576,0),MATCH((CUADRO!P$5&amp;$E1089),'Hoja de Trabajo para listado'!$DE$151:$DG$151,0)),0)+IFERROR(INDEX('Hoja de Trabajo para listado'!$CD$155:$DC$1048576,MATCH($A1089,'Hoja de Trabajo para listado'!$CD$155:$CD$1048576,0),MATCH((CUADRO!P$5&amp;$E1089),'Hoja de Trabajo para listado'!$CD$151:$DC$151,0)),0)</f>
        <v>0</v>
      </c>
      <c r="Q1089" s="257">
        <f ca="1">+IFERROR(INDEX('Hoja de Trabajo para listado'!$A$155:$Z$1048576,MATCH($A1089,'Hoja de Trabajo para listado'!$A$155:$A$1048576,0),MATCH((CUADRO!Q$5&amp;$E1089),'Hoja de Trabajo para listado'!$A$151:$Z$151,0)),0)+IFERROR(INDEX('Hoja de Trabajo para listado'!$AB$155:$BA$1048576,MATCH($A1089,'Hoja de Trabajo para listado'!$AB$155:$AB$1048576,0),MATCH((CUADRO!Q$5&amp;$E1089),'Hoja de Trabajo para listado'!$AB$151:$BA$151,0)),0)+IFERROR(INDEX('Hoja de Trabajo para listado'!$BC$155:$CB$1048576,MATCH($A1089,'Hoja de Trabajo para listado'!$BC$155:$BC$1048576,0),MATCH((CUADRO!Q$5&amp;$E1089),'Hoja de Trabajo para listado'!$BC$151:$CB$151,0)),0)+IFERROR(INDEX('Hoja de Trabajo para listado'!$DE$153:$DG$274,MATCH($A1089,'Hoja de Trabajo para listado'!$DE$153:$DE$1048576,0),MATCH((CUADRO!Q$5&amp;$E1089),'Hoja de Trabajo para listado'!$DE$151:$DG$151,0)),0)+IFERROR(INDEX('Hoja de Trabajo para listado'!$CD$155:$DC$1048576,MATCH($A1089,'Hoja de Trabajo para listado'!$CD$155:$CD$1048576,0),MATCH((CUADRO!Q$5&amp;$E1089),'Hoja de Trabajo para listado'!$CD$151:$DC$151,0)),0)</f>
        <v>0</v>
      </c>
      <c r="R1089" s="257">
        <f t="shared" ca="1" si="34"/>
        <v>20525654400.920006</v>
      </c>
      <c r="S1089" s="257">
        <f ca="1">+R1088+R1089</f>
        <v>20866787195.980007</v>
      </c>
      <c r="T1089" s="257">
        <f ca="1">+S1089</f>
        <v>20866787195.980007</v>
      </c>
      <c r="U1089" s="256">
        <f t="shared" si="35"/>
        <v>2</v>
      </c>
      <c r="V1089" s="362" t="str">
        <f>+VLOOKUP(A1089,bd_lista!$A$3:$E$590,5,FALSE)</f>
        <v>Órgano Ejecutivo</v>
      </c>
      <c r="W1089" s="362"/>
      <c r="X1089" s="254">
        <v>99</v>
      </c>
      <c r="Y1089" s="254" t="s">
        <v>1388</v>
      </c>
      <c r="Z1089" s="314"/>
      <c r="AA1089" s="350"/>
    </row>
    <row r="1090" spans="1:27" customFormat="1" ht="15" customHeight="1">
      <c r="A1090" s="290" t="s">
        <v>542</v>
      </c>
      <c r="B1090" s="306" t="s">
        <v>542</v>
      </c>
      <c r="C1090" s="259" t="str">
        <f>+VLOOKUP(A1090,bd_lista!$A$3:$C$590,3,FALSE)</f>
        <v>Dirección General de Programación y Operaciones del Tesoro</v>
      </c>
      <c r="D1090" s="361" t="str">
        <f>+C1090</f>
        <v>Dirección General de Programación y Operaciones del Tesoro</v>
      </c>
      <c r="E1090" s="259" t="s">
        <v>1313</v>
      </c>
      <c r="F1090" s="255">
        <f ca="1">+IFERROR(INDEX('Hoja de Trabajo para listado'!$A$155:$Z$1048576,MATCH($A1090,'Hoja de Trabajo para listado'!$A$155:$A$1048576,0),MATCH((CUADRO!F$5&amp;$E1090),'Hoja de Trabajo para listado'!$A$151:$Z$151,0)),0)+IFERROR(INDEX('Hoja de Trabajo para listado'!$AB$155:$BA$1048576,MATCH($A1090,'Hoja de Trabajo para listado'!$AB$155:$AB$1048576,0),MATCH((CUADRO!F$5&amp;$E1090),'Hoja de Trabajo para listado'!$AB$151:$BA$151,0)),0)+IFERROR(INDEX('Hoja de Trabajo para listado'!$BC$155:$CB$1048576,MATCH($A1090,'Hoja de Trabajo para listado'!$BC$155:$BC$1048576,0),MATCH((CUADRO!F$5&amp;$E1090),'Hoja de Trabajo para listado'!$BC$151:$CB$151,0)),0)+IFERROR(INDEX('Hoja de Trabajo para listado'!$DE$153:$DG$274,MATCH($A1090,'Hoja de Trabajo para listado'!$DE$153:$DE$1048576,0),MATCH((CUADRO!F$5&amp;$E1090),'Hoja de Trabajo para listado'!$DE$151:$DG$151,0)),0)+IFERROR(INDEX('Hoja de Trabajo para listado'!$CD$155:$DC$1048576,MATCH($A1090,'Hoja de Trabajo para listado'!$CD$155:$CD$1048576,0),MATCH((CUADRO!F$5&amp;$E1090),'Hoja de Trabajo para listado'!$CD$151:$DC$151,0)),0)</f>
        <v>305.86</v>
      </c>
      <c r="G1090" s="255">
        <f ca="1">+IFERROR(INDEX('Hoja de Trabajo para listado'!$A$155:$Z$1048576,MATCH($A1090,'Hoja de Trabajo para listado'!$A$155:$A$1048576,0),MATCH((CUADRO!G$5&amp;$E1090),'Hoja de Trabajo para listado'!$A$151:$Z$151,0)),0)+IFERROR(INDEX('Hoja de Trabajo para listado'!$AB$155:$BA$1048576,MATCH($A1090,'Hoja de Trabajo para listado'!$AB$155:$AB$1048576,0),MATCH((CUADRO!G$5&amp;$E1090),'Hoja de Trabajo para listado'!$AB$151:$BA$151,0)),0)+IFERROR(INDEX('Hoja de Trabajo para listado'!$BC$155:$CB$1048576,MATCH($A1090,'Hoja de Trabajo para listado'!$BC$155:$BC$1048576,0),MATCH((CUADRO!G$5&amp;$E1090),'Hoja de Trabajo para listado'!$BC$151:$CB$151,0)),0)+IFERROR(INDEX('Hoja de Trabajo para listado'!$DE$153:$DG$274,MATCH($A1090,'Hoja de Trabajo para listado'!$DE$153:$DE$1048576,0),MATCH((CUADRO!G$5&amp;$E1090),'Hoja de Trabajo para listado'!$DE$151:$DG$151,0)),0)+IFERROR(INDEX('Hoja de Trabajo para listado'!$CD$155:$DC$1048576,MATCH($A1090,'Hoja de Trabajo para listado'!$CD$155:$CD$1048576,0),MATCH((CUADRO!G$5&amp;$E1090),'Hoja de Trabajo para listado'!$CD$151:$DC$151,0)),0)</f>
        <v>50.05</v>
      </c>
      <c r="H1090" s="255">
        <f ca="1">+IFERROR(INDEX('Hoja de Trabajo para listado'!$A$155:$Z$1048576,MATCH($A1090,'Hoja de Trabajo para listado'!$A$155:$A$1048576,0),MATCH((CUADRO!H$5&amp;$E1090),'Hoja de Trabajo para listado'!$A$151:$Z$151,0)),0)+IFERROR(INDEX('Hoja de Trabajo para listado'!$AB$155:$BA$1048576,MATCH($A1090,'Hoja de Trabajo para listado'!$AB$155:$AB$1048576,0),MATCH((CUADRO!H$5&amp;$E1090),'Hoja de Trabajo para listado'!$AB$151:$BA$151,0)),0)+IFERROR(INDEX('Hoja de Trabajo para listado'!$BC$155:$CB$1048576,MATCH($A1090,'Hoja de Trabajo para listado'!$BC$155:$BC$1048576,0),MATCH((CUADRO!H$5&amp;$E1090),'Hoja de Trabajo para listado'!$BC$151:$CB$151,0)),0)+IFERROR(INDEX('Hoja de Trabajo para listado'!$DE$153:$DG$274,MATCH($A1090,'Hoja de Trabajo para listado'!$DE$153:$DE$1048576,0),MATCH((CUADRO!H$5&amp;$E1090),'Hoja de Trabajo para listado'!$DE$151:$DG$151,0)),0)+IFERROR(INDEX('Hoja de Trabajo para listado'!$CD$155:$DC$1048576,MATCH($A1090,'Hoja de Trabajo para listado'!$CD$155:$CD$1048576,0),MATCH((CUADRO!H$5&amp;$E1090),'Hoja de Trabajo para listado'!$CD$151:$DC$151,0)),0)</f>
        <v>2333.6200000000003</v>
      </c>
      <c r="I1090" s="255">
        <f ca="1">+IFERROR(INDEX('Hoja de Trabajo para listado'!$A$155:$Z$1048576,MATCH($A1090,'Hoja de Trabajo para listado'!$A$155:$A$1048576,0),MATCH((CUADRO!I$5&amp;$E1090),'Hoja de Trabajo para listado'!$A$151:$Z$151,0)),0)+IFERROR(INDEX('Hoja de Trabajo para listado'!$AB$155:$BA$1048576,MATCH($A1090,'Hoja de Trabajo para listado'!$AB$155:$AB$1048576,0),MATCH((CUADRO!I$5&amp;$E1090),'Hoja de Trabajo para listado'!$AB$151:$BA$151,0)),0)+IFERROR(INDEX('Hoja de Trabajo para listado'!$BC$155:$CB$1048576,MATCH($A1090,'Hoja de Trabajo para listado'!$BC$155:$BC$1048576,0),MATCH((CUADRO!I$5&amp;$E1090),'Hoja de Trabajo para listado'!$BC$151:$CB$151,0)),0)+IFERROR(INDEX('Hoja de Trabajo para listado'!$DE$153:$DG$274,MATCH($A1090,'Hoja de Trabajo para listado'!$DE$153:$DE$1048576,0),MATCH((CUADRO!I$5&amp;$E1090),'Hoja de Trabajo para listado'!$DE$151:$DG$151,0)),0)+IFERROR(INDEX('Hoja de Trabajo para listado'!$CD$155:$DC$1048576,MATCH($A1090,'Hoja de Trabajo para listado'!$CD$155:$CD$1048576,0),MATCH((CUADRO!I$5&amp;$E1090),'Hoja de Trabajo para listado'!$CD$151:$DC$151,0)),0)</f>
        <v>34615018.729400001</v>
      </c>
      <c r="J1090" s="255">
        <f ca="1">+IFERROR(INDEX('Hoja de Trabajo para listado'!$A$155:$Z$1048576,MATCH($A1090,'Hoja de Trabajo para listado'!$A$155:$A$1048576,0),MATCH((CUADRO!J$5&amp;$E1090),'Hoja de Trabajo para listado'!$A$151:$Z$151,0)),0)+IFERROR(INDEX('Hoja de Trabajo para listado'!$AB$155:$BA$1048576,MATCH($A1090,'Hoja de Trabajo para listado'!$AB$155:$AB$1048576,0),MATCH((CUADRO!J$5&amp;$E1090),'Hoja de Trabajo para listado'!$AB$151:$BA$151,0)),0)+IFERROR(INDEX('Hoja de Trabajo para listado'!$BC$155:$CB$1048576,MATCH($A1090,'Hoja de Trabajo para listado'!$BC$155:$BC$1048576,0),MATCH((CUADRO!J$5&amp;$E1090),'Hoja de Trabajo para listado'!$BC$151:$CB$151,0)),0)+IFERROR(INDEX('Hoja de Trabajo para listado'!$DE$153:$DG$274,MATCH($A1090,'Hoja de Trabajo para listado'!$DE$153:$DE$1048576,0),MATCH((CUADRO!J$5&amp;$E1090),'Hoja de Trabajo para listado'!$DE$151:$DG$151,0)),0)+IFERROR(INDEX('Hoja de Trabajo para listado'!$CD$155:$DC$1048576,MATCH($A1090,'Hoja de Trabajo para listado'!$CD$155:$CD$1048576,0),MATCH((CUADRO!J$5&amp;$E1090),'Hoja de Trabajo para listado'!$CD$151:$DC$151,0)),0)</f>
        <v>304.21000000000004</v>
      </c>
      <c r="K1090" s="255">
        <f ca="1">+IFERROR(INDEX('Hoja de Trabajo para listado'!$A$155:$Z$1048576,MATCH($A1090,'Hoja de Trabajo para listado'!$A$155:$A$1048576,0),MATCH((CUADRO!K$5&amp;$E1090),'Hoja de Trabajo para listado'!$A$151:$Z$151,0)),0)+IFERROR(INDEX('Hoja de Trabajo para listado'!$AB$155:$BA$1048576,MATCH($A1090,'Hoja de Trabajo para listado'!$AB$155:$AB$1048576,0),MATCH((CUADRO!K$5&amp;$E1090),'Hoja de Trabajo para listado'!$AB$151:$BA$151,0)),0)+IFERROR(INDEX('Hoja de Trabajo para listado'!$BC$155:$CB$1048576,MATCH($A1090,'Hoja de Trabajo para listado'!$BC$155:$BC$1048576,0),MATCH((CUADRO!K$5&amp;$E1090),'Hoja de Trabajo para listado'!$BC$151:$CB$151,0)),0)+IFERROR(INDEX('Hoja de Trabajo para listado'!$DE$153:$DG$274,MATCH($A1090,'Hoja de Trabajo para listado'!$DE$153:$DE$1048576,0),MATCH((CUADRO!K$5&amp;$E1090),'Hoja de Trabajo para listado'!$DE$151:$DG$151,0)),0)+IFERROR(INDEX('Hoja de Trabajo para listado'!$CD$155:$DC$1048576,MATCH($A1090,'Hoja de Trabajo para listado'!$CD$155:$CD$1048576,0),MATCH((CUADRO!K$5&amp;$E1090),'Hoja de Trabajo para listado'!$CD$151:$DC$151,0)),0)</f>
        <v>50.07</v>
      </c>
      <c r="L1090" s="255">
        <f ca="1">+IFERROR(INDEX('Hoja de Trabajo para listado'!$A$155:$Z$1048576,MATCH($A1090,'Hoja de Trabajo para listado'!$A$155:$A$1048576,0),MATCH((CUADRO!L$5&amp;$E1090),'Hoja de Trabajo para listado'!$A$151:$Z$151,0)),0)+IFERROR(INDEX('Hoja de Trabajo para listado'!$AB$155:$BA$1048576,MATCH($A1090,'Hoja de Trabajo para listado'!$AB$155:$AB$1048576,0),MATCH((CUADRO!L$5&amp;$E1090),'Hoja de Trabajo para listado'!$AB$151:$BA$151,0)),0)+IFERROR(INDEX('Hoja de Trabajo para listado'!$BC$155:$CB$1048576,MATCH($A1090,'Hoja de Trabajo para listado'!$BC$155:$BC$1048576,0),MATCH((CUADRO!L$5&amp;$E1090),'Hoja de Trabajo para listado'!$BC$151:$CB$151,0)),0)+IFERROR(INDEX('Hoja de Trabajo para listado'!$DE$153:$DG$274,MATCH($A1090,'Hoja de Trabajo para listado'!$DE$153:$DE$1048576,0),MATCH((CUADRO!L$5&amp;$E1090),'Hoja de Trabajo para listado'!$DE$151:$DG$151,0)),0)+IFERROR(INDEX('Hoja de Trabajo para listado'!$CD$155:$DC$1048576,MATCH($A1090,'Hoja de Trabajo para listado'!$CD$155:$CD$1048576,0),MATCH((CUADRO!L$5&amp;$E1090),'Hoja de Trabajo para listado'!$CD$151:$DC$151,0)),0)</f>
        <v>50.08</v>
      </c>
      <c r="M1090" s="255">
        <f ca="1">+IFERROR(INDEX('Hoja de Trabajo para listado'!$A$155:$Z$1048576,MATCH($A1090,'Hoja de Trabajo para listado'!$A$155:$A$1048576,0),MATCH((CUADRO!M$5&amp;$E1090),'Hoja de Trabajo para listado'!$A$151:$Z$151,0)),0)+IFERROR(INDEX('Hoja de Trabajo para listado'!$AB$155:$BA$1048576,MATCH($A1090,'Hoja de Trabajo para listado'!$AB$155:$AB$1048576,0),MATCH((CUADRO!M$5&amp;$E1090),'Hoja de Trabajo para listado'!$AB$151:$BA$151,0)),0)+IFERROR(INDEX('Hoja de Trabajo para listado'!$BC$155:$CB$1048576,MATCH($A1090,'Hoja de Trabajo para listado'!$BC$155:$BC$1048576,0),MATCH((CUADRO!M$5&amp;$E1090),'Hoja de Trabajo para listado'!$BC$151:$CB$151,0)),0)+IFERROR(INDEX('Hoja de Trabajo para listado'!$DE$153:$DG$274,MATCH($A1090,'Hoja de Trabajo para listado'!$DE$153:$DE$1048576,0),MATCH((CUADRO!M$5&amp;$E1090),'Hoja de Trabajo para listado'!$DE$151:$DG$151,0)),0)+IFERROR(INDEX('Hoja de Trabajo para listado'!$CD$155:$DC$1048576,MATCH($A1090,'Hoja de Trabajo para listado'!$CD$155:$CD$1048576,0),MATCH((CUADRO!M$5&amp;$E1090),'Hoja de Trabajo para listado'!$CD$151:$DC$151,0)),0)</f>
        <v>470.92</v>
      </c>
      <c r="N1090" s="255">
        <f ca="1">+IFERROR(INDEX('Hoja de Trabajo para listado'!$A$155:$Z$1048576,MATCH($A1090,'Hoja de Trabajo para listado'!$A$155:$A$1048576,0),MATCH((CUADRO!N$5&amp;$E1090),'Hoja de Trabajo para listado'!$A$151:$Z$151,0)),0)+IFERROR(INDEX('Hoja de Trabajo para listado'!$AB$155:$BA$1048576,MATCH($A1090,'Hoja de Trabajo para listado'!$AB$155:$AB$1048576,0),MATCH((CUADRO!N$5&amp;$E1090),'Hoja de Trabajo para listado'!$AB$151:$BA$151,0)),0)+IFERROR(INDEX('Hoja de Trabajo para listado'!$BC$155:$CB$1048576,MATCH($A1090,'Hoja de Trabajo para listado'!$BC$155:$BC$1048576,0),MATCH((CUADRO!N$5&amp;$E1090),'Hoja de Trabajo para listado'!$BC$151:$CB$151,0)),0)+IFERROR(INDEX('Hoja de Trabajo para listado'!$DE$153:$DG$274,MATCH($A1090,'Hoja de Trabajo para listado'!$DE$153:$DE$1048576,0),MATCH((CUADRO!N$5&amp;$E1090),'Hoja de Trabajo para listado'!$DE$151:$DG$151,0)),0)+IFERROR(INDEX('Hoja de Trabajo para listado'!$CD$155:$DC$1048576,MATCH($A1090,'Hoja de Trabajo para listado'!$CD$155:$CD$1048576,0),MATCH((CUADRO!N$5&amp;$E1090),'Hoja de Trabajo para listado'!$CD$151:$DC$151,0)),0)</f>
        <v>1305077268.8236001</v>
      </c>
      <c r="O1090" s="255">
        <f ca="1">+IFERROR(INDEX('Hoja de Trabajo para listado'!$A$155:$Z$1048576,MATCH($A1090,'Hoja de Trabajo para listado'!$A$155:$A$1048576,0),MATCH((CUADRO!O$5&amp;$E1090),'Hoja de Trabajo para listado'!$A$151:$Z$151,0)),0)+IFERROR(INDEX('Hoja de Trabajo para listado'!$AB$155:$BA$1048576,MATCH($A1090,'Hoja de Trabajo para listado'!$AB$155:$AB$1048576,0),MATCH((CUADRO!O$5&amp;$E1090),'Hoja de Trabajo para listado'!$AB$151:$BA$151,0)),0)+IFERROR(INDEX('Hoja de Trabajo para listado'!$BC$155:$CB$1048576,MATCH($A1090,'Hoja de Trabajo para listado'!$BC$155:$BC$1048576,0),MATCH((CUADRO!O$5&amp;$E1090),'Hoja de Trabajo para listado'!$BC$151:$CB$151,0)),0)+IFERROR(INDEX('Hoja de Trabajo para listado'!$DE$153:$DG$274,MATCH($A1090,'Hoja de Trabajo para listado'!$DE$153:$DE$1048576,0),MATCH((CUADRO!O$5&amp;$E1090),'Hoja de Trabajo para listado'!$DE$151:$DG$151,0)),0)+IFERROR(INDEX('Hoja de Trabajo para listado'!$CD$155:$DC$1048576,MATCH($A1090,'Hoja de Trabajo para listado'!$CD$155:$CD$1048576,0),MATCH((CUADRO!O$5&amp;$E1090),'Hoja de Trabajo para listado'!$CD$151:$DC$151,0)),0)</f>
        <v>0</v>
      </c>
      <c r="P1090" s="255">
        <f ca="1">+IFERROR(INDEX('Hoja de Trabajo para listado'!$A$155:$Z$1048576,MATCH($A1090,'Hoja de Trabajo para listado'!$A$155:$A$1048576,0),MATCH((CUADRO!P$5&amp;$E1090),'Hoja de Trabajo para listado'!$A$151:$Z$151,0)),0)+IFERROR(INDEX('Hoja de Trabajo para listado'!$AB$155:$BA$1048576,MATCH($A1090,'Hoja de Trabajo para listado'!$AB$155:$AB$1048576,0),MATCH((CUADRO!P$5&amp;$E1090),'Hoja de Trabajo para listado'!$AB$151:$BA$151,0)),0)+IFERROR(INDEX('Hoja de Trabajo para listado'!$BC$155:$CB$1048576,MATCH($A1090,'Hoja de Trabajo para listado'!$BC$155:$BC$1048576,0),MATCH((CUADRO!P$5&amp;$E1090),'Hoja de Trabajo para listado'!$BC$151:$CB$151,0)),0)+IFERROR(INDEX('Hoja de Trabajo para listado'!$DE$153:$DG$274,MATCH($A1090,'Hoja de Trabajo para listado'!$DE$153:$DE$1048576,0),MATCH((CUADRO!P$5&amp;$E1090),'Hoja de Trabajo para listado'!$DE$151:$DG$151,0)),0)+IFERROR(INDEX('Hoja de Trabajo para listado'!$CD$155:$DC$1048576,MATCH($A1090,'Hoja de Trabajo para listado'!$CD$155:$CD$1048576,0),MATCH((CUADRO!P$5&amp;$E1090),'Hoja de Trabajo para listado'!$CD$151:$DC$151,0)),0)</f>
        <v>0</v>
      </c>
      <c r="Q1090" s="255">
        <f ca="1">+IFERROR(INDEX('Hoja de Trabajo para listado'!$A$155:$Z$1048576,MATCH($A1090,'Hoja de Trabajo para listado'!$A$155:$A$1048576,0),MATCH((CUADRO!Q$5&amp;$E1090),'Hoja de Trabajo para listado'!$A$151:$Z$151,0)),0)+IFERROR(INDEX('Hoja de Trabajo para listado'!$AB$155:$BA$1048576,MATCH($A1090,'Hoja de Trabajo para listado'!$AB$155:$AB$1048576,0),MATCH((CUADRO!Q$5&amp;$E1090),'Hoja de Trabajo para listado'!$AB$151:$BA$151,0)),0)+IFERROR(INDEX('Hoja de Trabajo para listado'!$BC$155:$CB$1048576,MATCH($A1090,'Hoja de Trabajo para listado'!$BC$155:$BC$1048576,0),MATCH((CUADRO!Q$5&amp;$E1090),'Hoja de Trabajo para listado'!$BC$151:$CB$151,0)),0)+IFERROR(INDEX('Hoja de Trabajo para listado'!$DE$153:$DG$274,MATCH($A1090,'Hoja de Trabajo para listado'!$DE$153:$DE$1048576,0),MATCH((CUADRO!Q$5&amp;$E1090),'Hoja de Trabajo para listado'!$DE$151:$DG$151,0)),0)+IFERROR(INDEX('Hoja de Trabajo para listado'!$CD$155:$DC$1048576,MATCH($A1090,'Hoja de Trabajo para listado'!$CD$155:$CD$1048576,0),MATCH((CUADRO!Q$5&amp;$E1090),'Hoja de Trabajo para listado'!$CD$151:$DC$151,0)),0)</f>
        <v>0</v>
      </c>
      <c r="R1090" s="255">
        <f t="shared" ca="1" si="34"/>
        <v>1339695852.3630002</v>
      </c>
      <c r="S1090" s="255"/>
      <c r="T1090" s="255">
        <f ca="1">+T1091</f>
        <v>3967958943.6078005</v>
      </c>
      <c r="U1090" s="254">
        <f t="shared" si="35"/>
        <v>1</v>
      </c>
      <c r="V1090" s="362" t="str">
        <f>+VLOOKUP(A1090,bd_lista!$A$3:$E$590,5,FALSE)</f>
        <v>Órgano Ejecutivo</v>
      </c>
      <c r="W1090" s="361" t="str">
        <f>+V1090</f>
        <v>Órgano Ejecutivo</v>
      </c>
      <c r="X1090" s="254">
        <v>99</v>
      </c>
      <c r="Y1090" s="254" t="s">
        <v>1388</v>
      </c>
      <c r="Z1090" s="316">
        <f>+X1090</f>
        <v>99</v>
      </c>
      <c r="AA1090" s="348" t="str">
        <f>+Y1090</f>
        <v>Tesoro General de la Nación</v>
      </c>
    </row>
    <row r="1091" spans="1:27" customFormat="1" ht="15" customHeight="1">
      <c r="A1091" s="290" t="s">
        <v>542</v>
      </c>
      <c r="B1091" s="307"/>
      <c r="C1091" s="259" t="str">
        <f>+VLOOKUP(A1091,bd_lista!$A$3:$C$590,3,FALSE)</f>
        <v>Dirección General de Programación y Operaciones del Tesoro</v>
      </c>
      <c r="D1091" s="362"/>
      <c r="E1091" s="362" t="s">
        <v>1314</v>
      </c>
      <c r="F1091" s="257">
        <f ca="1">+IFERROR(INDEX('Hoja de Trabajo para listado'!$A$155:$Z$1048576,MATCH($A1091,'Hoja de Trabajo para listado'!$A$155:$A$1048576,0),MATCH((CUADRO!F$5&amp;$E1091),'Hoja de Trabajo para listado'!$A$151:$Z$151,0)),0)+IFERROR(INDEX('Hoja de Trabajo para listado'!$AB$155:$BA$1048576,MATCH($A1091,'Hoja de Trabajo para listado'!$AB$155:$AB$1048576,0),MATCH((CUADRO!F$5&amp;$E1091),'Hoja de Trabajo para listado'!$AB$151:$BA$151,0)),0)+IFERROR(INDEX('Hoja de Trabajo para listado'!$BC$155:$CB$1048576,MATCH($A1091,'Hoja de Trabajo para listado'!$BC$155:$BC$1048576,0),MATCH((CUADRO!F$5&amp;$E1091),'Hoja de Trabajo para listado'!$BC$151:$CB$151,0)),0)+IFERROR(INDEX('Hoja de Trabajo para listado'!$DE$153:$DG$274,MATCH($A1091,'Hoja de Trabajo para listado'!$DE$153:$DE$1048576,0),MATCH((CUADRO!F$5&amp;$E1091),'Hoja de Trabajo para listado'!$DE$151:$DG$151,0)),0)+IFERROR(INDEX('Hoja de Trabajo para listado'!$CD$155:$DC$1048576,MATCH($A1091,'Hoja de Trabajo para listado'!$CD$155:$CD$1048576,0),MATCH((CUADRO!F$5&amp;$E1091),'Hoja de Trabajo para listado'!$CD$151:$DC$151,0)),0)</f>
        <v>115427895.81</v>
      </c>
      <c r="G1091" s="257">
        <f ca="1">+IFERROR(INDEX('Hoja de Trabajo para listado'!$A$155:$Z$1048576,MATCH($A1091,'Hoja de Trabajo para listado'!$A$155:$A$1048576,0),MATCH((CUADRO!G$5&amp;$E1091),'Hoja de Trabajo para listado'!$A$151:$Z$151,0)),0)+IFERROR(INDEX('Hoja de Trabajo para listado'!$AB$155:$BA$1048576,MATCH($A1091,'Hoja de Trabajo para listado'!$AB$155:$AB$1048576,0),MATCH((CUADRO!G$5&amp;$E1091),'Hoja de Trabajo para listado'!$AB$151:$BA$151,0)),0)+IFERROR(INDEX('Hoja de Trabajo para listado'!$BC$155:$CB$1048576,MATCH($A1091,'Hoja de Trabajo para listado'!$BC$155:$BC$1048576,0),MATCH((CUADRO!G$5&amp;$E1091),'Hoja de Trabajo para listado'!$BC$151:$CB$151,0)),0)+IFERROR(INDEX('Hoja de Trabajo para listado'!$DE$153:$DG$274,MATCH($A1091,'Hoja de Trabajo para listado'!$DE$153:$DE$1048576,0),MATCH((CUADRO!G$5&amp;$E1091),'Hoja de Trabajo para listado'!$DE$151:$DG$151,0)),0)+IFERROR(INDEX('Hoja de Trabajo para listado'!$CD$155:$DC$1048576,MATCH($A1091,'Hoja de Trabajo para listado'!$CD$155:$CD$1048576,0),MATCH((CUADRO!G$5&amp;$E1091),'Hoja de Trabajo para listado'!$CD$151:$DC$151,0)),0)</f>
        <v>9023498.4000000004</v>
      </c>
      <c r="H1091" s="257">
        <f ca="1">+IFERROR(INDEX('Hoja de Trabajo para listado'!$A$155:$Z$1048576,MATCH($A1091,'Hoja de Trabajo para listado'!$A$155:$A$1048576,0),MATCH((CUADRO!H$5&amp;$E1091),'Hoja de Trabajo para listado'!$A$151:$Z$151,0)),0)+IFERROR(INDEX('Hoja de Trabajo para listado'!$AB$155:$BA$1048576,MATCH($A1091,'Hoja de Trabajo para listado'!$AB$155:$AB$1048576,0),MATCH((CUADRO!H$5&amp;$E1091),'Hoja de Trabajo para listado'!$AB$151:$BA$151,0)),0)+IFERROR(INDEX('Hoja de Trabajo para listado'!$BC$155:$CB$1048576,MATCH($A1091,'Hoja de Trabajo para listado'!$BC$155:$BC$1048576,0),MATCH((CUADRO!H$5&amp;$E1091),'Hoja de Trabajo para listado'!$BC$151:$CB$151,0)),0)+IFERROR(INDEX('Hoja de Trabajo para listado'!$DE$153:$DG$274,MATCH($A1091,'Hoja de Trabajo para listado'!$DE$153:$DE$1048576,0),MATCH((CUADRO!H$5&amp;$E1091),'Hoja de Trabajo para listado'!$DE$151:$DG$151,0)),0)+IFERROR(INDEX('Hoja de Trabajo para listado'!$CD$155:$DC$1048576,MATCH($A1091,'Hoja de Trabajo para listado'!$CD$155:$CD$1048576,0),MATCH((CUADRO!H$5&amp;$E1091),'Hoja de Trabajo para listado'!$CD$151:$DC$151,0)),0)</f>
        <v>80669814.940000013</v>
      </c>
      <c r="I1091" s="257">
        <f ca="1">+IFERROR(INDEX('Hoja de Trabajo para listado'!$A$155:$Z$1048576,MATCH($A1091,'Hoja de Trabajo para listado'!$A$155:$A$1048576,0),MATCH((CUADRO!I$5&amp;$E1091),'Hoja de Trabajo para listado'!$A$151:$Z$151,0)),0)+IFERROR(INDEX('Hoja de Trabajo para listado'!$AB$155:$BA$1048576,MATCH($A1091,'Hoja de Trabajo para listado'!$AB$155:$AB$1048576,0),MATCH((CUADRO!I$5&amp;$E1091),'Hoja de Trabajo para listado'!$AB$151:$BA$151,0)),0)+IFERROR(INDEX('Hoja de Trabajo para listado'!$BC$155:$CB$1048576,MATCH($A1091,'Hoja de Trabajo para listado'!$BC$155:$BC$1048576,0),MATCH((CUADRO!I$5&amp;$E1091),'Hoja de Trabajo para listado'!$BC$151:$CB$151,0)),0)+IFERROR(INDEX('Hoja de Trabajo para listado'!$DE$153:$DG$274,MATCH($A1091,'Hoja de Trabajo para listado'!$DE$153:$DE$1048576,0),MATCH((CUADRO!I$5&amp;$E1091),'Hoja de Trabajo para listado'!$DE$151:$DG$151,0)),0)+IFERROR(INDEX('Hoja de Trabajo para listado'!$CD$155:$DC$1048576,MATCH($A1091,'Hoja de Trabajo para listado'!$CD$155:$CD$1048576,0),MATCH((CUADRO!I$5&amp;$E1091),'Hoja de Trabajo para listado'!$CD$151:$DC$151,0)),0)</f>
        <v>84307196.054800004</v>
      </c>
      <c r="J1091" s="257">
        <f ca="1">+IFERROR(INDEX('Hoja de Trabajo para listado'!$A$155:$Z$1048576,MATCH($A1091,'Hoja de Trabajo para listado'!$A$155:$A$1048576,0),MATCH((CUADRO!J$5&amp;$E1091),'Hoja de Trabajo para listado'!$A$151:$Z$151,0)),0)+IFERROR(INDEX('Hoja de Trabajo para listado'!$AB$155:$BA$1048576,MATCH($A1091,'Hoja de Trabajo para listado'!$AB$155:$AB$1048576,0),MATCH((CUADRO!J$5&amp;$E1091),'Hoja de Trabajo para listado'!$AB$151:$BA$151,0)),0)+IFERROR(INDEX('Hoja de Trabajo para listado'!$BC$155:$CB$1048576,MATCH($A1091,'Hoja de Trabajo para listado'!$BC$155:$BC$1048576,0),MATCH((CUADRO!J$5&amp;$E1091),'Hoja de Trabajo para listado'!$BC$151:$CB$151,0)),0)+IFERROR(INDEX('Hoja de Trabajo para listado'!$DE$153:$DG$274,MATCH($A1091,'Hoja de Trabajo para listado'!$DE$153:$DE$1048576,0),MATCH((CUADRO!J$5&amp;$E1091),'Hoja de Trabajo para listado'!$DE$151:$DG$151,0)),0)+IFERROR(INDEX('Hoja de Trabajo para listado'!$CD$155:$DC$1048576,MATCH($A1091,'Hoja de Trabajo para listado'!$CD$155:$CD$1048576,0),MATCH((CUADRO!J$5&amp;$E1091),'Hoja de Trabajo para listado'!$CD$151:$DC$151,0)),0)</f>
        <v>5852273.7699999996</v>
      </c>
      <c r="K1091" s="257">
        <f ca="1">+IFERROR(INDEX('Hoja de Trabajo para listado'!$A$155:$Z$1048576,MATCH($A1091,'Hoja de Trabajo para listado'!$A$155:$A$1048576,0),MATCH((CUADRO!K$5&amp;$E1091),'Hoja de Trabajo para listado'!$A$151:$Z$151,0)),0)+IFERROR(INDEX('Hoja de Trabajo para listado'!$AB$155:$BA$1048576,MATCH($A1091,'Hoja de Trabajo para listado'!$AB$155:$AB$1048576,0),MATCH((CUADRO!K$5&amp;$E1091),'Hoja de Trabajo para listado'!$AB$151:$BA$151,0)),0)+IFERROR(INDEX('Hoja de Trabajo para listado'!$BC$155:$CB$1048576,MATCH($A1091,'Hoja de Trabajo para listado'!$BC$155:$BC$1048576,0),MATCH((CUADRO!K$5&amp;$E1091),'Hoja de Trabajo para listado'!$BC$151:$CB$151,0)),0)+IFERROR(INDEX('Hoja de Trabajo para listado'!$DE$153:$DG$274,MATCH($A1091,'Hoja de Trabajo para listado'!$DE$153:$DE$1048576,0),MATCH((CUADRO!K$5&amp;$E1091),'Hoja de Trabajo para listado'!$DE$151:$DG$151,0)),0)+IFERROR(INDEX('Hoja de Trabajo para listado'!$CD$155:$DC$1048576,MATCH($A1091,'Hoja de Trabajo para listado'!$CD$155:$CD$1048576,0),MATCH((CUADRO!K$5&amp;$E1091),'Hoja de Trabajo para listado'!$CD$151:$DC$151,0)),0)</f>
        <v>9723835.9199999999</v>
      </c>
      <c r="L1091" s="257">
        <f ca="1">+IFERROR(INDEX('Hoja de Trabajo para listado'!$A$155:$Z$1048576,MATCH($A1091,'Hoja de Trabajo para listado'!$A$155:$A$1048576,0),MATCH((CUADRO!L$5&amp;$E1091),'Hoja de Trabajo para listado'!$A$151:$Z$151,0)),0)+IFERROR(INDEX('Hoja de Trabajo para listado'!$AB$155:$BA$1048576,MATCH($A1091,'Hoja de Trabajo para listado'!$AB$155:$AB$1048576,0),MATCH((CUADRO!L$5&amp;$E1091),'Hoja de Trabajo para listado'!$AB$151:$BA$151,0)),0)+IFERROR(INDEX('Hoja de Trabajo para listado'!$BC$155:$CB$1048576,MATCH($A1091,'Hoja de Trabajo para listado'!$BC$155:$BC$1048576,0),MATCH((CUADRO!L$5&amp;$E1091),'Hoja de Trabajo para listado'!$BC$151:$CB$151,0)),0)+IFERROR(INDEX('Hoja de Trabajo para listado'!$DE$153:$DG$274,MATCH($A1091,'Hoja de Trabajo para listado'!$DE$153:$DE$1048576,0),MATCH((CUADRO!L$5&amp;$E1091),'Hoja de Trabajo para listado'!$DE$151:$DG$151,0)),0)+IFERROR(INDEX('Hoja de Trabajo para listado'!$CD$155:$DC$1048576,MATCH($A1091,'Hoja de Trabajo para listado'!$CD$155:$CD$1048576,0),MATCH((CUADRO!L$5&amp;$E1091),'Hoja de Trabajo para listado'!$CD$151:$DC$151,0)),0)</f>
        <v>12377707.51</v>
      </c>
      <c r="M1091" s="257">
        <f ca="1">+IFERROR(INDEX('Hoja de Trabajo para listado'!$A$155:$Z$1048576,MATCH($A1091,'Hoja de Trabajo para listado'!$A$155:$A$1048576,0),MATCH((CUADRO!M$5&amp;$E1091),'Hoja de Trabajo para listado'!$A$151:$Z$151,0)),0)+IFERROR(INDEX('Hoja de Trabajo para listado'!$AB$155:$BA$1048576,MATCH($A1091,'Hoja de Trabajo para listado'!$AB$155:$AB$1048576,0),MATCH((CUADRO!M$5&amp;$E1091),'Hoja de Trabajo para listado'!$AB$151:$BA$151,0)),0)+IFERROR(INDEX('Hoja de Trabajo para listado'!$BC$155:$CB$1048576,MATCH($A1091,'Hoja de Trabajo para listado'!$BC$155:$BC$1048576,0),MATCH((CUADRO!M$5&amp;$E1091),'Hoja de Trabajo para listado'!$BC$151:$CB$151,0)),0)+IFERROR(INDEX('Hoja de Trabajo para listado'!$DE$153:$DG$274,MATCH($A1091,'Hoja de Trabajo para listado'!$DE$153:$DE$1048576,0),MATCH((CUADRO!M$5&amp;$E1091),'Hoja de Trabajo para listado'!$DE$151:$DG$151,0)),0)+IFERROR(INDEX('Hoja de Trabajo para listado'!$CD$155:$DC$1048576,MATCH($A1091,'Hoja de Trabajo para listado'!$CD$155:$CD$1048576,0),MATCH((CUADRO!M$5&amp;$E1091),'Hoja de Trabajo para listado'!$CD$151:$DC$151,0)),0)</f>
        <v>8873116.1799999997</v>
      </c>
      <c r="N1091" s="257">
        <f ca="1">+IFERROR(INDEX('Hoja de Trabajo para listado'!$A$155:$Z$1048576,MATCH($A1091,'Hoja de Trabajo para listado'!$A$155:$A$1048576,0),MATCH((CUADRO!N$5&amp;$E1091),'Hoja de Trabajo para listado'!$A$151:$Z$151,0)),0)+IFERROR(INDEX('Hoja de Trabajo para listado'!$AB$155:$BA$1048576,MATCH($A1091,'Hoja de Trabajo para listado'!$AB$155:$AB$1048576,0),MATCH((CUADRO!N$5&amp;$E1091),'Hoja de Trabajo para listado'!$AB$151:$BA$151,0)),0)+IFERROR(INDEX('Hoja de Trabajo para listado'!$BC$155:$CB$1048576,MATCH($A1091,'Hoja de Trabajo para listado'!$BC$155:$BC$1048576,0),MATCH((CUADRO!N$5&amp;$E1091),'Hoja de Trabajo para listado'!$BC$151:$CB$151,0)),0)+IFERROR(INDEX('Hoja de Trabajo para listado'!$DE$153:$DG$274,MATCH($A1091,'Hoja de Trabajo para listado'!$DE$153:$DE$1048576,0),MATCH((CUADRO!N$5&amp;$E1091),'Hoja de Trabajo para listado'!$DE$151:$DG$151,0)),0)+IFERROR(INDEX('Hoja de Trabajo para listado'!$CD$155:$DC$1048576,MATCH($A1091,'Hoja de Trabajo para listado'!$CD$155:$CD$1048576,0),MATCH((CUADRO!N$5&amp;$E1091),'Hoja de Trabajo para listado'!$CD$151:$DC$151,0)),0)</f>
        <v>2302007752.6600003</v>
      </c>
      <c r="O1091" s="257">
        <f ca="1">+IFERROR(INDEX('Hoja de Trabajo para listado'!$A$155:$Z$1048576,MATCH($A1091,'Hoja de Trabajo para listado'!$A$155:$A$1048576,0),MATCH((CUADRO!O$5&amp;$E1091),'Hoja de Trabajo para listado'!$A$151:$Z$151,0)),0)+IFERROR(INDEX('Hoja de Trabajo para listado'!$AB$155:$BA$1048576,MATCH($A1091,'Hoja de Trabajo para listado'!$AB$155:$AB$1048576,0),MATCH((CUADRO!O$5&amp;$E1091),'Hoja de Trabajo para listado'!$AB$151:$BA$151,0)),0)+IFERROR(INDEX('Hoja de Trabajo para listado'!$BC$155:$CB$1048576,MATCH($A1091,'Hoja de Trabajo para listado'!$BC$155:$BC$1048576,0),MATCH((CUADRO!O$5&amp;$E1091),'Hoja de Trabajo para listado'!$BC$151:$CB$151,0)),0)+IFERROR(INDEX('Hoja de Trabajo para listado'!$DE$153:$DG$274,MATCH($A1091,'Hoja de Trabajo para listado'!$DE$153:$DE$1048576,0),MATCH((CUADRO!O$5&amp;$E1091),'Hoja de Trabajo para listado'!$DE$151:$DG$151,0)),0)+IFERROR(INDEX('Hoja de Trabajo para listado'!$CD$155:$DC$1048576,MATCH($A1091,'Hoja de Trabajo para listado'!$CD$155:$CD$1048576,0),MATCH((CUADRO!O$5&amp;$E1091),'Hoja de Trabajo para listado'!$CD$151:$DC$151,0)),0)</f>
        <v>0</v>
      </c>
      <c r="P1091" s="257">
        <f ca="1">+IFERROR(INDEX('Hoja de Trabajo para listado'!$A$155:$Z$1048576,MATCH($A1091,'Hoja de Trabajo para listado'!$A$155:$A$1048576,0),MATCH((CUADRO!P$5&amp;$E1091),'Hoja de Trabajo para listado'!$A$151:$Z$151,0)),0)+IFERROR(INDEX('Hoja de Trabajo para listado'!$AB$155:$BA$1048576,MATCH($A1091,'Hoja de Trabajo para listado'!$AB$155:$AB$1048576,0),MATCH((CUADRO!P$5&amp;$E1091),'Hoja de Trabajo para listado'!$AB$151:$BA$151,0)),0)+IFERROR(INDEX('Hoja de Trabajo para listado'!$BC$155:$CB$1048576,MATCH($A1091,'Hoja de Trabajo para listado'!$BC$155:$BC$1048576,0),MATCH((CUADRO!P$5&amp;$E1091),'Hoja de Trabajo para listado'!$BC$151:$CB$151,0)),0)+IFERROR(INDEX('Hoja de Trabajo para listado'!$DE$153:$DG$274,MATCH($A1091,'Hoja de Trabajo para listado'!$DE$153:$DE$1048576,0),MATCH((CUADRO!P$5&amp;$E1091),'Hoja de Trabajo para listado'!$DE$151:$DG$151,0)),0)+IFERROR(INDEX('Hoja de Trabajo para listado'!$CD$155:$DC$1048576,MATCH($A1091,'Hoja de Trabajo para listado'!$CD$155:$CD$1048576,0),MATCH((CUADRO!P$5&amp;$E1091),'Hoja de Trabajo para listado'!$CD$151:$DC$151,0)),0)</f>
        <v>0</v>
      </c>
      <c r="Q1091" s="257">
        <f ca="1">+IFERROR(INDEX('Hoja de Trabajo para listado'!$A$155:$Z$1048576,MATCH($A1091,'Hoja de Trabajo para listado'!$A$155:$A$1048576,0),MATCH((CUADRO!Q$5&amp;$E1091),'Hoja de Trabajo para listado'!$A$151:$Z$151,0)),0)+IFERROR(INDEX('Hoja de Trabajo para listado'!$AB$155:$BA$1048576,MATCH($A1091,'Hoja de Trabajo para listado'!$AB$155:$AB$1048576,0),MATCH((CUADRO!Q$5&amp;$E1091),'Hoja de Trabajo para listado'!$AB$151:$BA$151,0)),0)+IFERROR(INDEX('Hoja de Trabajo para listado'!$BC$155:$CB$1048576,MATCH($A1091,'Hoja de Trabajo para listado'!$BC$155:$BC$1048576,0),MATCH((CUADRO!Q$5&amp;$E1091),'Hoja de Trabajo para listado'!$BC$151:$CB$151,0)),0)+IFERROR(INDEX('Hoja de Trabajo para listado'!$DE$153:$DG$274,MATCH($A1091,'Hoja de Trabajo para listado'!$DE$153:$DE$1048576,0),MATCH((CUADRO!Q$5&amp;$E1091),'Hoja de Trabajo para listado'!$DE$151:$DG$151,0)),0)+IFERROR(INDEX('Hoja de Trabajo para listado'!$CD$155:$DC$1048576,MATCH($A1091,'Hoja de Trabajo para listado'!$CD$155:$CD$1048576,0),MATCH((CUADRO!Q$5&amp;$E1091),'Hoja de Trabajo para listado'!$CD$151:$DC$151,0)),0)</f>
        <v>0</v>
      </c>
      <c r="R1091" s="257">
        <f t="shared" ca="1" si="34"/>
        <v>2628263091.2448006</v>
      </c>
      <c r="S1091" s="257">
        <f ca="1">+R1090+R1091</f>
        <v>3967958943.6078005</v>
      </c>
      <c r="T1091" s="257">
        <f ca="1">+S1091</f>
        <v>3967958943.6078005</v>
      </c>
      <c r="U1091" s="256">
        <f t="shared" si="35"/>
        <v>2</v>
      </c>
      <c r="V1091" s="362" t="str">
        <f>+VLOOKUP(A1091,bd_lista!$A$3:$E$590,5,FALSE)</f>
        <v>Órgano Ejecutivo</v>
      </c>
      <c r="W1091" s="362"/>
      <c r="X1091" s="254">
        <v>99</v>
      </c>
      <c r="Y1091" s="254" t="s">
        <v>1388</v>
      </c>
      <c r="Z1091" s="314"/>
      <c r="AA1091" s="350"/>
    </row>
    <row r="1092" spans="1:27" customFormat="1" ht="15" customHeight="1">
      <c r="A1092" s="32">
        <v>66</v>
      </c>
      <c r="B1092" s="306">
        <f>+A1092</f>
        <v>66</v>
      </c>
      <c r="C1092" s="259" t="str">
        <f>+VLOOKUP(A1092,bd_lista!$A$3:$C$590,3,FALSE)</f>
        <v>Ministerio de Planificación del Desarrollo</v>
      </c>
      <c r="D1092" s="361" t="str">
        <f>+C1092</f>
        <v>Ministerio de Planificación del Desarrollo</v>
      </c>
      <c r="E1092" s="259" t="s">
        <v>1313</v>
      </c>
      <c r="F1092" s="255">
        <f ca="1">+IFERROR(INDEX('Hoja de Trabajo para listado'!$A$155:$Z$1048576,MATCH($A1092,'Hoja de Trabajo para listado'!$A$155:$A$1048576,0),MATCH((CUADRO!F$5&amp;$E1092),'Hoja de Trabajo para listado'!$A$151:$Z$151,0)),0)+IFERROR(INDEX('Hoja de Trabajo para listado'!$AB$155:$BA$1048576,MATCH($A1092,'Hoja de Trabajo para listado'!$AB$155:$AB$1048576,0),MATCH((CUADRO!F$5&amp;$E1092),'Hoja de Trabajo para listado'!$AB$151:$BA$151,0)),0)+IFERROR(INDEX('Hoja de Trabajo para listado'!$BC$155:$CB$1048576,MATCH($A1092,'Hoja de Trabajo para listado'!$BC$155:$BC$1048576,0),MATCH((CUADRO!F$5&amp;$E1092),'Hoja de Trabajo para listado'!$BC$151:$CB$151,0)),0)+IFERROR(INDEX('Hoja de Trabajo para listado'!$DE$153:$DG$274,MATCH($A1092,'Hoja de Trabajo para listado'!$DE$153:$DE$1048576,0),MATCH((CUADRO!F$5&amp;$E1092),'Hoja de Trabajo para listado'!$DE$151:$DG$151,0)),0)+IFERROR(INDEX('Hoja de Trabajo para listado'!$CD$155:$DC$1048576,MATCH($A1092,'Hoja de Trabajo para listado'!$CD$155:$CD$1048576,0),MATCH((CUADRO!F$5&amp;$E1092),'Hoja de Trabajo para listado'!$CD$151:$DC$151,0)),0)</f>
        <v>0</v>
      </c>
      <c r="G1092" s="255">
        <f ca="1">+IFERROR(INDEX('Hoja de Trabajo para listado'!$A$155:$Z$1048576,MATCH($A1092,'Hoja de Trabajo para listado'!$A$155:$A$1048576,0),MATCH((CUADRO!G$5&amp;$E1092),'Hoja de Trabajo para listado'!$A$151:$Z$151,0)),0)+IFERROR(INDEX('Hoja de Trabajo para listado'!$AB$155:$BA$1048576,MATCH($A1092,'Hoja de Trabajo para listado'!$AB$155:$AB$1048576,0),MATCH((CUADRO!G$5&amp;$E1092),'Hoja de Trabajo para listado'!$AB$151:$BA$151,0)),0)+IFERROR(INDEX('Hoja de Trabajo para listado'!$BC$155:$CB$1048576,MATCH($A1092,'Hoja de Trabajo para listado'!$BC$155:$BC$1048576,0),MATCH((CUADRO!G$5&amp;$E1092),'Hoja de Trabajo para listado'!$BC$151:$CB$151,0)),0)+IFERROR(INDEX('Hoja de Trabajo para listado'!$DE$153:$DG$274,MATCH($A1092,'Hoja de Trabajo para listado'!$DE$153:$DE$1048576,0),MATCH((CUADRO!G$5&amp;$E1092),'Hoja de Trabajo para listado'!$DE$151:$DG$151,0)),0)+IFERROR(INDEX('Hoja de Trabajo para listado'!$CD$155:$DC$1048576,MATCH($A1092,'Hoja de Trabajo para listado'!$CD$155:$CD$1048576,0),MATCH((CUADRO!G$5&amp;$E1092),'Hoja de Trabajo para listado'!$CD$151:$DC$151,0)),0)</f>
        <v>0</v>
      </c>
      <c r="H1092" s="255">
        <f ca="1">+IFERROR(INDEX('Hoja de Trabajo para listado'!$A$155:$Z$1048576,MATCH($A1092,'Hoja de Trabajo para listado'!$A$155:$A$1048576,0),MATCH((CUADRO!H$5&amp;$E1092),'Hoja de Trabajo para listado'!$A$151:$Z$151,0)),0)+IFERROR(INDEX('Hoja de Trabajo para listado'!$AB$155:$BA$1048576,MATCH($A1092,'Hoja de Trabajo para listado'!$AB$155:$AB$1048576,0),MATCH((CUADRO!H$5&amp;$E1092),'Hoja de Trabajo para listado'!$AB$151:$BA$151,0)),0)+IFERROR(INDEX('Hoja de Trabajo para listado'!$BC$155:$CB$1048576,MATCH($A1092,'Hoja de Trabajo para listado'!$BC$155:$BC$1048576,0),MATCH((CUADRO!H$5&amp;$E1092),'Hoja de Trabajo para listado'!$BC$151:$CB$151,0)),0)+IFERROR(INDEX('Hoja de Trabajo para listado'!$DE$153:$DG$274,MATCH($A1092,'Hoja de Trabajo para listado'!$DE$153:$DE$1048576,0),MATCH((CUADRO!H$5&amp;$E1092),'Hoja de Trabajo para listado'!$DE$151:$DG$151,0)),0)+IFERROR(INDEX('Hoja de Trabajo para listado'!$CD$155:$DC$1048576,MATCH($A1092,'Hoja de Trabajo para listado'!$CD$155:$CD$1048576,0),MATCH((CUADRO!H$5&amp;$E1092),'Hoja de Trabajo para listado'!$CD$151:$DC$151,0)),0)</f>
        <v>0</v>
      </c>
      <c r="I1092" s="255">
        <f ca="1">+IFERROR(INDEX('Hoja de Trabajo para listado'!$A$155:$Z$1048576,MATCH($A1092,'Hoja de Trabajo para listado'!$A$155:$A$1048576,0),MATCH((CUADRO!I$5&amp;$E1092),'Hoja de Trabajo para listado'!$A$151:$Z$151,0)),0)+IFERROR(INDEX('Hoja de Trabajo para listado'!$AB$155:$BA$1048576,MATCH($A1092,'Hoja de Trabajo para listado'!$AB$155:$AB$1048576,0),MATCH((CUADRO!I$5&amp;$E1092),'Hoja de Trabajo para listado'!$AB$151:$BA$151,0)),0)+IFERROR(INDEX('Hoja de Trabajo para listado'!$BC$155:$CB$1048576,MATCH($A1092,'Hoja de Trabajo para listado'!$BC$155:$BC$1048576,0),MATCH((CUADRO!I$5&amp;$E1092),'Hoja de Trabajo para listado'!$BC$151:$CB$151,0)),0)+IFERROR(INDEX('Hoja de Trabajo para listado'!$DE$153:$DG$274,MATCH($A1092,'Hoja de Trabajo para listado'!$DE$153:$DE$1048576,0),MATCH((CUADRO!I$5&amp;$E1092),'Hoja de Trabajo para listado'!$DE$151:$DG$151,0)),0)+IFERROR(INDEX('Hoja de Trabajo para listado'!$CD$155:$DC$1048576,MATCH($A1092,'Hoja de Trabajo para listado'!$CD$155:$CD$1048576,0),MATCH((CUADRO!I$5&amp;$E1092),'Hoja de Trabajo para listado'!$CD$151:$DC$151,0)),0)</f>
        <v>0</v>
      </c>
      <c r="J1092" s="255">
        <f ca="1">+IFERROR(INDEX('Hoja de Trabajo para listado'!$A$155:$Z$1048576,MATCH($A1092,'Hoja de Trabajo para listado'!$A$155:$A$1048576,0),MATCH((CUADRO!J$5&amp;$E1092),'Hoja de Trabajo para listado'!$A$151:$Z$151,0)),0)+IFERROR(INDEX('Hoja de Trabajo para listado'!$AB$155:$BA$1048576,MATCH($A1092,'Hoja de Trabajo para listado'!$AB$155:$AB$1048576,0),MATCH((CUADRO!J$5&amp;$E1092),'Hoja de Trabajo para listado'!$AB$151:$BA$151,0)),0)+IFERROR(INDEX('Hoja de Trabajo para listado'!$BC$155:$CB$1048576,MATCH($A1092,'Hoja de Trabajo para listado'!$BC$155:$BC$1048576,0),MATCH((CUADRO!J$5&amp;$E1092),'Hoja de Trabajo para listado'!$BC$151:$CB$151,0)),0)+IFERROR(INDEX('Hoja de Trabajo para listado'!$DE$153:$DG$274,MATCH($A1092,'Hoja de Trabajo para listado'!$DE$153:$DE$1048576,0),MATCH((CUADRO!J$5&amp;$E1092),'Hoja de Trabajo para listado'!$DE$151:$DG$151,0)),0)+IFERROR(INDEX('Hoja de Trabajo para listado'!$CD$155:$DC$1048576,MATCH($A1092,'Hoja de Trabajo para listado'!$CD$155:$CD$1048576,0),MATCH((CUADRO!J$5&amp;$E1092),'Hoja de Trabajo para listado'!$CD$151:$DC$151,0)),0)</f>
        <v>0</v>
      </c>
      <c r="K1092" s="255">
        <f ca="1">+IFERROR(INDEX('Hoja de Trabajo para listado'!$A$155:$Z$1048576,MATCH($A1092,'Hoja de Trabajo para listado'!$A$155:$A$1048576,0),MATCH((CUADRO!K$5&amp;$E1092),'Hoja de Trabajo para listado'!$A$151:$Z$151,0)),0)+IFERROR(INDEX('Hoja de Trabajo para listado'!$AB$155:$BA$1048576,MATCH($A1092,'Hoja de Trabajo para listado'!$AB$155:$AB$1048576,0),MATCH((CUADRO!K$5&amp;$E1092),'Hoja de Trabajo para listado'!$AB$151:$BA$151,0)),0)+IFERROR(INDEX('Hoja de Trabajo para listado'!$BC$155:$CB$1048576,MATCH($A1092,'Hoja de Trabajo para listado'!$BC$155:$BC$1048576,0),MATCH((CUADRO!K$5&amp;$E1092),'Hoja de Trabajo para listado'!$BC$151:$CB$151,0)),0)+IFERROR(INDEX('Hoja de Trabajo para listado'!$DE$153:$DG$274,MATCH($A1092,'Hoja de Trabajo para listado'!$DE$153:$DE$1048576,0),MATCH((CUADRO!K$5&amp;$E1092),'Hoja de Trabajo para listado'!$DE$151:$DG$151,0)),0)+IFERROR(INDEX('Hoja de Trabajo para listado'!$CD$155:$DC$1048576,MATCH($A1092,'Hoja de Trabajo para listado'!$CD$155:$CD$1048576,0),MATCH((CUADRO!K$5&amp;$E1092),'Hoja de Trabajo para listado'!$CD$151:$DC$151,0)),0)</f>
        <v>0</v>
      </c>
      <c r="L1092" s="283">
        <f ca="1">+IFERROR(INDEX('Hoja de Trabajo para listado'!$A$155:$Z$1048576,MATCH($A1092,'Hoja de Trabajo para listado'!$A$155:$A$1048576,0),MATCH((CUADRO!L$5&amp;$E1092),'Hoja de Trabajo para listado'!$A$151:$Z$151,0)),0)+IFERROR(INDEX('Hoja de Trabajo para listado'!$AB$155:$BA$1048576,MATCH($A1092,'Hoja de Trabajo para listado'!$AB$155:$AB$1048576,0),MATCH((CUADRO!L$5&amp;$E1092),'Hoja de Trabajo para listado'!$AB$151:$BA$151,0)),0)+IFERROR(INDEX('Hoja de Trabajo para listado'!$BC$155:$CB$1048576,MATCH($A1092,'Hoja de Trabajo para listado'!$BC$155:$BC$1048576,0),MATCH((CUADRO!L$5&amp;$E1092),'Hoja de Trabajo para listado'!$BC$151:$CB$151,0)),0)+IFERROR(INDEX('Hoja de Trabajo para listado'!$DE$153:$DG$274,MATCH($A1092,'Hoja de Trabajo para listado'!$DE$153:$DE$1048576,0),MATCH((CUADRO!L$5&amp;$E1092),'Hoja de Trabajo para listado'!$DE$151:$DG$151,0)),0)+IFERROR(INDEX('Hoja de Trabajo para listado'!$CD$155:$DC$1048576,MATCH($A1092,'Hoja de Trabajo para listado'!$CD$155:$CD$1048576,0),MATCH((CUADRO!L$5&amp;$E1092),'Hoja de Trabajo para listado'!$CD$151:$DC$151,0)),0)</f>
        <v>0</v>
      </c>
      <c r="M1092" s="255">
        <f ca="1">+IFERROR(INDEX('Hoja de Trabajo para listado'!$A$155:$Z$1048576,MATCH($A1092,'Hoja de Trabajo para listado'!$A$155:$A$1048576,0),MATCH((CUADRO!M$5&amp;$E1092),'Hoja de Trabajo para listado'!$A$151:$Z$151,0)),0)+IFERROR(INDEX('Hoja de Trabajo para listado'!$AB$155:$BA$1048576,MATCH($A1092,'Hoja de Trabajo para listado'!$AB$155:$AB$1048576,0),MATCH((CUADRO!M$5&amp;$E1092),'Hoja de Trabajo para listado'!$AB$151:$BA$151,0)),0)+IFERROR(INDEX('Hoja de Trabajo para listado'!$BC$155:$CB$1048576,MATCH($A1092,'Hoja de Trabajo para listado'!$BC$155:$BC$1048576,0),MATCH((CUADRO!M$5&amp;$E1092),'Hoja de Trabajo para listado'!$BC$151:$CB$151,0)),0)+IFERROR(INDEX('Hoja de Trabajo para listado'!$DE$153:$DG$274,MATCH($A1092,'Hoja de Trabajo para listado'!$DE$153:$DE$1048576,0),MATCH((CUADRO!M$5&amp;$E1092),'Hoja de Trabajo para listado'!$DE$151:$DG$151,0)),0)+IFERROR(INDEX('Hoja de Trabajo para listado'!$CD$155:$DC$1048576,MATCH($A1092,'Hoja de Trabajo para listado'!$CD$155:$CD$1048576,0),MATCH((CUADRO!M$5&amp;$E1092),'Hoja de Trabajo para listado'!$CD$151:$DC$151,0)),0)</f>
        <v>0</v>
      </c>
      <c r="N1092" s="255">
        <f ca="1">+IFERROR(INDEX('Hoja de Trabajo para listado'!$A$155:$Z$1048576,MATCH($A1092,'Hoja de Trabajo para listado'!$A$155:$A$1048576,0),MATCH((CUADRO!N$5&amp;$E1092),'Hoja de Trabajo para listado'!$A$151:$Z$151,0)),0)+IFERROR(INDEX('Hoja de Trabajo para listado'!$AB$155:$BA$1048576,MATCH($A1092,'Hoja de Trabajo para listado'!$AB$155:$AB$1048576,0),MATCH((CUADRO!N$5&amp;$E1092),'Hoja de Trabajo para listado'!$AB$151:$BA$151,0)),0)+IFERROR(INDEX('Hoja de Trabajo para listado'!$BC$155:$CB$1048576,MATCH($A1092,'Hoja de Trabajo para listado'!$BC$155:$BC$1048576,0),MATCH((CUADRO!N$5&amp;$E1092),'Hoja de Trabajo para listado'!$BC$151:$CB$151,0)),0)+IFERROR(INDEX('Hoja de Trabajo para listado'!$DE$153:$DG$274,MATCH($A1092,'Hoja de Trabajo para listado'!$DE$153:$DE$1048576,0),MATCH((CUADRO!N$5&amp;$E1092),'Hoja de Trabajo para listado'!$DE$151:$DG$151,0)),0)+IFERROR(INDEX('Hoja de Trabajo para listado'!$CD$155:$DC$1048576,MATCH($A1092,'Hoja de Trabajo para listado'!$CD$155:$CD$1048576,0),MATCH((CUADRO!N$5&amp;$E1092),'Hoja de Trabajo para listado'!$CD$151:$DC$151,0)),0)</f>
        <v>522223.96</v>
      </c>
      <c r="O1092" s="255">
        <f ca="1">+IFERROR(INDEX('Hoja de Trabajo para listado'!$A$155:$Z$1048576,MATCH($A1092,'Hoja de Trabajo para listado'!$A$155:$A$1048576,0),MATCH((CUADRO!O$5&amp;$E1092),'Hoja de Trabajo para listado'!$A$151:$Z$151,0)),0)+IFERROR(INDEX('Hoja de Trabajo para listado'!$AB$155:$BA$1048576,MATCH($A1092,'Hoja de Trabajo para listado'!$AB$155:$AB$1048576,0),MATCH((CUADRO!O$5&amp;$E1092),'Hoja de Trabajo para listado'!$AB$151:$BA$151,0)),0)+IFERROR(INDEX('Hoja de Trabajo para listado'!$BC$155:$CB$1048576,MATCH($A1092,'Hoja de Trabajo para listado'!$BC$155:$BC$1048576,0),MATCH((CUADRO!O$5&amp;$E1092),'Hoja de Trabajo para listado'!$BC$151:$CB$151,0)),0)+IFERROR(INDEX('Hoja de Trabajo para listado'!$DE$153:$DG$274,MATCH($A1092,'Hoja de Trabajo para listado'!$DE$153:$DE$1048576,0),MATCH((CUADRO!O$5&amp;$E1092),'Hoja de Trabajo para listado'!$DE$151:$DG$151,0)),0)+IFERROR(INDEX('Hoja de Trabajo para listado'!$CD$155:$DC$1048576,MATCH($A1092,'Hoja de Trabajo para listado'!$CD$155:$CD$1048576,0),MATCH((CUADRO!O$5&amp;$E1092),'Hoja de Trabajo para listado'!$CD$151:$DC$151,0)),0)</f>
        <v>0</v>
      </c>
      <c r="P1092" s="255">
        <f ca="1">+IFERROR(INDEX('Hoja de Trabajo para listado'!$A$155:$Z$1048576,MATCH($A1092,'Hoja de Trabajo para listado'!$A$155:$A$1048576,0),MATCH((CUADRO!P$5&amp;$E1092),'Hoja de Trabajo para listado'!$A$151:$Z$151,0)),0)+IFERROR(INDEX('Hoja de Trabajo para listado'!$AB$155:$BA$1048576,MATCH($A1092,'Hoja de Trabajo para listado'!$AB$155:$AB$1048576,0),MATCH((CUADRO!P$5&amp;$E1092),'Hoja de Trabajo para listado'!$AB$151:$BA$151,0)),0)+IFERROR(INDEX('Hoja de Trabajo para listado'!$BC$155:$CB$1048576,MATCH($A1092,'Hoja de Trabajo para listado'!$BC$155:$BC$1048576,0),MATCH((CUADRO!P$5&amp;$E1092),'Hoja de Trabajo para listado'!$BC$151:$CB$151,0)),0)+IFERROR(INDEX('Hoja de Trabajo para listado'!$DE$153:$DG$274,MATCH($A1092,'Hoja de Trabajo para listado'!$DE$153:$DE$1048576,0),MATCH((CUADRO!P$5&amp;$E1092),'Hoja de Trabajo para listado'!$DE$151:$DG$151,0)),0)+IFERROR(INDEX('Hoja de Trabajo para listado'!$CD$155:$DC$1048576,MATCH($A1092,'Hoja de Trabajo para listado'!$CD$155:$CD$1048576,0),MATCH((CUADRO!P$5&amp;$E1092),'Hoja de Trabajo para listado'!$CD$151:$DC$151,0)),0)</f>
        <v>0</v>
      </c>
      <c r="Q1092" s="255">
        <f ca="1">+IFERROR(INDEX('Hoja de Trabajo para listado'!$A$155:$Z$1048576,MATCH($A1092,'Hoja de Trabajo para listado'!$A$155:$A$1048576,0),MATCH((CUADRO!Q$5&amp;$E1092),'Hoja de Trabajo para listado'!$A$151:$Z$151,0)),0)+IFERROR(INDEX('Hoja de Trabajo para listado'!$AB$155:$BA$1048576,MATCH($A1092,'Hoja de Trabajo para listado'!$AB$155:$AB$1048576,0),MATCH((CUADRO!Q$5&amp;$E1092),'Hoja de Trabajo para listado'!$AB$151:$BA$151,0)),0)+IFERROR(INDEX('Hoja de Trabajo para listado'!$BC$155:$CB$1048576,MATCH($A1092,'Hoja de Trabajo para listado'!$BC$155:$BC$1048576,0),MATCH((CUADRO!Q$5&amp;$E1092),'Hoja de Trabajo para listado'!$BC$151:$CB$151,0)),0)+IFERROR(INDEX('Hoja de Trabajo para listado'!$DE$153:$DG$274,MATCH($A1092,'Hoja de Trabajo para listado'!$DE$153:$DE$1048576,0),MATCH((CUADRO!Q$5&amp;$E1092),'Hoja de Trabajo para listado'!$DE$151:$DG$151,0)),0)+IFERROR(INDEX('Hoja de Trabajo para listado'!$CD$155:$DC$1048576,MATCH($A1092,'Hoja de Trabajo para listado'!$CD$155:$CD$1048576,0),MATCH((CUADRO!Q$5&amp;$E1092),'Hoja de Trabajo para listado'!$CD$151:$DC$151,0)),0)</f>
        <v>0</v>
      </c>
      <c r="R1092" s="255">
        <f t="shared" ca="1" si="34"/>
        <v>522223.96</v>
      </c>
      <c r="S1092" s="255"/>
      <c r="T1092" s="255">
        <f ca="1">+T1093</f>
        <v>43589981.25</v>
      </c>
      <c r="U1092" s="254">
        <f t="shared" si="35"/>
        <v>1</v>
      </c>
      <c r="V1092" s="362" t="str">
        <f>+VLOOKUP(A1092,bd_lista!$A$3:$E$590,5,FALSE)</f>
        <v>Órgano Ejecutivo</v>
      </c>
      <c r="W1092" s="361" t="str">
        <f>+V1092</f>
        <v>Órgano Ejecutivo</v>
      </c>
      <c r="X1092" s="254">
        <f t="shared" ref="X1092:X1097" si="36">+A1092</f>
        <v>66</v>
      </c>
      <c r="Y1092" s="254" t="str">
        <f>+VLOOKUP(X1092,bd_lista!$A$3:$C$590,3,FALSE)</f>
        <v>Ministerio de Planificación del Desarrollo</v>
      </c>
      <c r="Z1092" s="316">
        <f>+X1092</f>
        <v>66</v>
      </c>
      <c r="AA1092" s="348" t="str">
        <f>+Y1092</f>
        <v>Ministerio de Planificación del Desarrollo</v>
      </c>
    </row>
    <row r="1093" spans="1:27" customFormat="1" ht="15" customHeight="1">
      <c r="A1093" s="32">
        <v>66</v>
      </c>
      <c r="B1093" s="307"/>
      <c r="C1093" s="259" t="str">
        <f>+VLOOKUP(A1093,bd_lista!$A$3:$C$590,3,FALSE)</f>
        <v>Ministerio de Planificación del Desarrollo</v>
      </c>
      <c r="D1093" s="362"/>
      <c r="E1093" s="362" t="s">
        <v>1314</v>
      </c>
      <c r="F1093" s="257">
        <f ca="1">+IFERROR(INDEX('Hoja de Trabajo para listado'!$A$155:$Z$1048576,MATCH($A1093,'Hoja de Trabajo para listado'!$A$155:$A$1048576,0),MATCH((CUADRO!F$5&amp;$E1093),'Hoja de Trabajo para listado'!$A$151:$Z$151,0)),0)+IFERROR(INDEX('Hoja de Trabajo para listado'!$AB$155:$BA$1048576,MATCH($A1093,'Hoja de Trabajo para listado'!$AB$155:$AB$1048576,0),MATCH((CUADRO!F$5&amp;$E1093),'Hoja de Trabajo para listado'!$AB$151:$BA$151,0)),0)+IFERROR(INDEX('Hoja de Trabajo para listado'!$BC$155:$CB$1048576,MATCH($A1093,'Hoja de Trabajo para listado'!$BC$155:$BC$1048576,0),MATCH((CUADRO!F$5&amp;$E1093),'Hoja de Trabajo para listado'!$BC$151:$CB$151,0)),0)+IFERROR(INDEX('Hoja de Trabajo para listado'!$DE$153:$DG$274,MATCH($A1093,'Hoja de Trabajo para listado'!$DE$153:$DE$1048576,0),MATCH((CUADRO!F$5&amp;$E1093),'Hoja de Trabajo para listado'!$DE$151:$DG$151,0)),0)+IFERROR(INDEX('Hoja de Trabajo para listado'!$CD$155:$DC$1048576,MATCH($A1093,'Hoja de Trabajo para listado'!$CD$155:$CD$1048576,0),MATCH((CUADRO!F$5&amp;$E1093),'Hoja de Trabajo para listado'!$CD$151:$DC$151,0)),0)</f>
        <v>0</v>
      </c>
      <c r="G1093" s="257">
        <f ca="1">+IFERROR(INDEX('Hoja de Trabajo para listado'!$A$155:$Z$1048576,MATCH($A1093,'Hoja de Trabajo para listado'!$A$155:$A$1048576,0),MATCH((CUADRO!G$5&amp;$E1093),'Hoja de Trabajo para listado'!$A$151:$Z$151,0)),0)+IFERROR(INDEX('Hoja de Trabajo para listado'!$AB$155:$BA$1048576,MATCH($A1093,'Hoja de Trabajo para listado'!$AB$155:$AB$1048576,0),MATCH((CUADRO!G$5&amp;$E1093),'Hoja de Trabajo para listado'!$AB$151:$BA$151,0)),0)+IFERROR(INDEX('Hoja de Trabajo para listado'!$BC$155:$CB$1048576,MATCH($A1093,'Hoja de Trabajo para listado'!$BC$155:$BC$1048576,0),MATCH((CUADRO!G$5&amp;$E1093),'Hoja de Trabajo para listado'!$BC$151:$CB$151,0)),0)+IFERROR(INDEX('Hoja de Trabajo para listado'!$DE$153:$DG$274,MATCH($A1093,'Hoja de Trabajo para listado'!$DE$153:$DE$1048576,0),MATCH((CUADRO!G$5&amp;$E1093),'Hoja de Trabajo para listado'!$DE$151:$DG$151,0)),0)+IFERROR(INDEX('Hoja de Trabajo para listado'!$CD$155:$DC$1048576,MATCH($A1093,'Hoja de Trabajo para listado'!$CD$155:$CD$1048576,0),MATCH((CUADRO!G$5&amp;$E1093),'Hoja de Trabajo para listado'!$CD$151:$DC$151,0)),0)</f>
        <v>0</v>
      </c>
      <c r="H1093" s="257">
        <f ca="1">+IFERROR(INDEX('Hoja de Trabajo para listado'!$A$155:$Z$1048576,MATCH($A1093,'Hoja de Trabajo para listado'!$A$155:$A$1048576,0),MATCH((CUADRO!H$5&amp;$E1093),'Hoja de Trabajo para listado'!$A$151:$Z$151,0)),0)+IFERROR(INDEX('Hoja de Trabajo para listado'!$AB$155:$BA$1048576,MATCH($A1093,'Hoja de Trabajo para listado'!$AB$155:$AB$1048576,0),MATCH((CUADRO!H$5&amp;$E1093),'Hoja de Trabajo para listado'!$AB$151:$BA$151,0)),0)+IFERROR(INDEX('Hoja de Trabajo para listado'!$BC$155:$CB$1048576,MATCH($A1093,'Hoja de Trabajo para listado'!$BC$155:$BC$1048576,0),MATCH((CUADRO!H$5&amp;$E1093),'Hoja de Trabajo para listado'!$BC$151:$CB$151,0)),0)+IFERROR(INDEX('Hoja de Trabajo para listado'!$DE$153:$DG$274,MATCH($A1093,'Hoja de Trabajo para listado'!$DE$153:$DE$1048576,0),MATCH((CUADRO!H$5&amp;$E1093),'Hoja de Trabajo para listado'!$DE$151:$DG$151,0)),0)+IFERROR(INDEX('Hoja de Trabajo para listado'!$CD$155:$DC$1048576,MATCH($A1093,'Hoja de Trabajo para listado'!$CD$155:$CD$1048576,0),MATCH((CUADRO!H$5&amp;$E1093),'Hoja de Trabajo para listado'!$CD$151:$DC$151,0)),0)</f>
        <v>0</v>
      </c>
      <c r="I1093" s="257">
        <f ca="1">+IFERROR(INDEX('Hoja de Trabajo para listado'!$A$155:$Z$1048576,MATCH($A1093,'Hoja de Trabajo para listado'!$A$155:$A$1048576,0),MATCH((CUADRO!I$5&amp;$E1093),'Hoja de Trabajo para listado'!$A$151:$Z$151,0)),0)+IFERROR(INDEX('Hoja de Trabajo para listado'!$AB$155:$BA$1048576,MATCH($A1093,'Hoja de Trabajo para listado'!$AB$155:$AB$1048576,0),MATCH((CUADRO!I$5&amp;$E1093),'Hoja de Trabajo para listado'!$AB$151:$BA$151,0)),0)+IFERROR(INDEX('Hoja de Trabajo para listado'!$BC$155:$CB$1048576,MATCH($A1093,'Hoja de Trabajo para listado'!$BC$155:$BC$1048576,0),MATCH((CUADRO!I$5&amp;$E1093),'Hoja de Trabajo para listado'!$BC$151:$CB$151,0)),0)+IFERROR(INDEX('Hoja de Trabajo para listado'!$DE$153:$DG$274,MATCH($A1093,'Hoja de Trabajo para listado'!$DE$153:$DE$1048576,0),MATCH((CUADRO!I$5&amp;$E1093),'Hoja de Trabajo para listado'!$DE$151:$DG$151,0)),0)+IFERROR(INDEX('Hoja de Trabajo para listado'!$CD$155:$DC$1048576,MATCH($A1093,'Hoja de Trabajo para listado'!$CD$155:$CD$1048576,0),MATCH((CUADRO!I$5&amp;$E1093),'Hoja de Trabajo para listado'!$CD$151:$DC$151,0)),0)</f>
        <v>0</v>
      </c>
      <c r="J1093" s="257">
        <f ca="1">+IFERROR(INDEX('Hoja de Trabajo para listado'!$A$155:$Z$1048576,MATCH($A1093,'Hoja de Trabajo para listado'!$A$155:$A$1048576,0),MATCH((CUADRO!J$5&amp;$E1093),'Hoja de Trabajo para listado'!$A$151:$Z$151,0)),0)+IFERROR(INDEX('Hoja de Trabajo para listado'!$AB$155:$BA$1048576,MATCH($A1093,'Hoja de Trabajo para listado'!$AB$155:$AB$1048576,0),MATCH((CUADRO!J$5&amp;$E1093),'Hoja de Trabajo para listado'!$AB$151:$BA$151,0)),0)+IFERROR(INDEX('Hoja de Trabajo para listado'!$BC$155:$CB$1048576,MATCH($A1093,'Hoja de Trabajo para listado'!$BC$155:$BC$1048576,0),MATCH((CUADRO!J$5&amp;$E1093),'Hoja de Trabajo para listado'!$BC$151:$CB$151,0)),0)+IFERROR(INDEX('Hoja de Trabajo para listado'!$DE$153:$DG$274,MATCH($A1093,'Hoja de Trabajo para listado'!$DE$153:$DE$1048576,0),MATCH((CUADRO!J$5&amp;$E1093),'Hoja de Trabajo para listado'!$DE$151:$DG$151,0)),0)+IFERROR(INDEX('Hoja de Trabajo para listado'!$CD$155:$DC$1048576,MATCH($A1093,'Hoja de Trabajo para listado'!$CD$155:$CD$1048576,0),MATCH((CUADRO!J$5&amp;$E1093),'Hoja de Trabajo para listado'!$CD$151:$DC$151,0)),0)</f>
        <v>0</v>
      </c>
      <c r="K1093" s="257">
        <f ca="1">+IFERROR(INDEX('Hoja de Trabajo para listado'!$A$155:$Z$1048576,MATCH($A1093,'Hoja de Trabajo para listado'!$A$155:$A$1048576,0),MATCH((CUADRO!K$5&amp;$E1093),'Hoja de Trabajo para listado'!$A$151:$Z$151,0)),0)+IFERROR(INDEX('Hoja de Trabajo para listado'!$AB$155:$BA$1048576,MATCH($A1093,'Hoja de Trabajo para listado'!$AB$155:$AB$1048576,0),MATCH((CUADRO!K$5&amp;$E1093),'Hoja de Trabajo para listado'!$AB$151:$BA$151,0)),0)+IFERROR(INDEX('Hoja de Trabajo para listado'!$BC$155:$CB$1048576,MATCH($A1093,'Hoja de Trabajo para listado'!$BC$155:$BC$1048576,0),MATCH((CUADRO!K$5&amp;$E1093),'Hoja de Trabajo para listado'!$BC$151:$CB$151,0)),0)+IFERROR(INDEX('Hoja de Trabajo para listado'!$DE$153:$DG$274,MATCH($A1093,'Hoja de Trabajo para listado'!$DE$153:$DE$1048576,0),MATCH((CUADRO!K$5&amp;$E1093),'Hoja de Trabajo para listado'!$DE$151:$DG$151,0)),0)+IFERROR(INDEX('Hoja de Trabajo para listado'!$CD$155:$DC$1048576,MATCH($A1093,'Hoja de Trabajo para listado'!$CD$155:$CD$1048576,0),MATCH((CUADRO!K$5&amp;$E1093),'Hoja de Trabajo para listado'!$CD$151:$DC$151,0)),0)</f>
        <v>0</v>
      </c>
      <c r="L1093" s="257">
        <f ca="1">+IFERROR(INDEX('Hoja de Trabajo para listado'!$A$155:$Z$1048576,MATCH($A1093,'Hoja de Trabajo para listado'!$A$155:$A$1048576,0),MATCH((CUADRO!L$5&amp;$E1093),'Hoja de Trabajo para listado'!$A$151:$Z$151,0)),0)+IFERROR(INDEX('Hoja de Trabajo para listado'!$AB$155:$BA$1048576,MATCH($A1093,'Hoja de Trabajo para listado'!$AB$155:$AB$1048576,0),MATCH((CUADRO!L$5&amp;$E1093),'Hoja de Trabajo para listado'!$AB$151:$BA$151,0)),0)+IFERROR(INDEX('Hoja de Trabajo para listado'!$BC$155:$CB$1048576,MATCH($A1093,'Hoja de Trabajo para listado'!$BC$155:$BC$1048576,0),MATCH((CUADRO!L$5&amp;$E1093),'Hoja de Trabajo para listado'!$BC$151:$CB$151,0)),0)+IFERROR(INDEX('Hoja de Trabajo para listado'!$DE$153:$DG$274,MATCH($A1093,'Hoja de Trabajo para listado'!$DE$153:$DE$1048576,0),MATCH((CUADRO!L$5&amp;$E1093),'Hoja de Trabajo para listado'!$DE$151:$DG$151,0)),0)+IFERROR(INDEX('Hoja de Trabajo para listado'!$CD$155:$DC$1048576,MATCH($A1093,'Hoja de Trabajo para listado'!$CD$155:$CD$1048576,0),MATCH((CUADRO!L$5&amp;$E1093),'Hoja de Trabajo para listado'!$CD$151:$DC$151,0)),0)</f>
        <v>46639.45</v>
      </c>
      <c r="M1093" s="257">
        <f ca="1">+IFERROR(INDEX('Hoja de Trabajo para listado'!$A$155:$Z$1048576,MATCH($A1093,'Hoja de Trabajo para listado'!$A$155:$A$1048576,0),MATCH((CUADRO!M$5&amp;$E1093),'Hoja de Trabajo para listado'!$A$151:$Z$151,0)),0)+IFERROR(INDEX('Hoja de Trabajo para listado'!$AB$155:$BA$1048576,MATCH($A1093,'Hoja de Trabajo para listado'!$AB$155:$AB$1048576,0),MATCH((CUADRO!M$5&amp;$E1093),'Hoja de Trabajo para listado'!$AB$151:$BA$151,0)),0)+IFERROR(INDEX('Hoja de Trabajo para listado'!$BC$155:$CB$1048576,MATCH($A1093,'Hoja de Trabajo para listado'!$BC$155:$BC$1048576,0),MATCH((CUADRO!M$5&amp;$E1093),'Hoja de Trabajo para listado'!$BC$151:$CB$151,0)),0)+IFERROR(INDEX('Hoja de Trabajo para listado'!$DE$153:$DG$274,MATCH($A1093,'Hoja de Trabajo para listado'!$DE$153:$DE$1048576,0),MATCH((CUADRO!M$5&amp;$E1093),'Hoja de Trabajo para listado'!$DE$151:$DG$151,0)),0)+IFERROR(INDEX('Hoja de Trabajo para listado'!$CD$155:$DC$1048576,MATCH($A1093,'Hoja de Trabajo para listado'!$CD$155:$CD$1048576,0),MATCH((CUADRO!M$5&amp;$E1093),'Hoja de Trabajo para listado'!$CD$151:$DC$151,0)),0)</f>
        <v>26662021.27</v>
      </c>
      <c r="N1093" s="257">
        <f ca="1">+IFERROR(INDEX('Hoja de Trabajo para listado'!$A$155:$Z$1048576,MATCH($A1093,'Hoja de Trabajo para listado'!$A$155:$A$1048576,0),MATCH((CUADRO!N$5&amp;$E1093),'Hoja de Trabajo para listado'!$A$151:$Z$151,0)),0)+IFERROR(INDEX('Hoja de Trabajo para listado'!$AB$155:$BA$1048576,MATCH($A1093,'Hoja de Trabajo para listado'!$AB$155:$AB$1048576,0),MATCH((CUADRO!N$5&amp;$E1093),'Hoja de Trabajo para listado'!$AB$151:$BA$151,0)),0)+IFERROR(INDEX('Hoja de Trabajo para listado'!$BC$155:$CB$1048576,MATCH($A1093,'Hoja de Trabajo para listado'!$BC$155:$BC$1048576,0),MATCH((CUADRO!N$5&amp;$E1093),'Hoja de Trabajo para listado'!$BC$151:$CB$151,0)),0)+IFERROR(INDEX('Hoja de Trabajo para listado'!$DE$153:$DG$274,MATCH($A1093,'Hoja de Trabajo para listado'!$DE$153:$DE$1048576,0),MATCH((CUADRO!N$5&amp;$E1093),'Hoja de Trabajo para listado'!$DE$151:$DG$151,0)),0)+IFERROR(INDEX('Hoja de Trabajo para listado'!$CD$155:$DC$1048576,MATCH($A1093,'Hoja de Trabajo para listado'!$CD$155:$CD$1048576,0),MATCH((CUADRO!N$5&amp;$E1093),'Hoja de Trabajo para listado'!$CD$151:$DC$151,0)),0)</f>
        <v>16359096.57</v>
      </c>
      <c r="O1093" s="257">
        <f ca="1">+IFERROR(INDEX('Hoja de Trabajo para listado'!$A$155:$Z$1048576,MATCH($A1093,'Hoja de Trabajo para listado'!$A$155:$A$1048576,0),MATCH((CUADRO!O$5&amp;$E1093),'Hoja de Trabajo para listado'!$A$151:$Z$151,0)),0)+IFERROR(INDEX('Hoja de Trabajo para listado'!$AB$155:$BA$1048576,MATCH($A1093,'Hoja de Trabajo para listado'!$AB$155:$AB$1048576,0),MATCH((CUADRO!O$5&amp;$E1093),'Hoja de Trabajo para listado'!$AB$151:$BA$151,0)),0)+IFERROR(INDEX('Hoja de Trabajo para listado'!$BC$155:$CB$1048576,MATCH($A1093,'Hoja de Trabajo para listado'!$BC$155:$BC$1048576,0),MATCH((CUADRO!O$5&amp;$E1093),'Hoja de Trabajo para listado'!$BC$151:$CB$151,0)),0)+IFERROR(INDEX('Hoja de Trabajo para listado'!$DE$153:$DG$274,MATCH($A1093,'Hoja de Trabajo para listado'!$DE$153:$DE$1048576,0),MATCH((CUADRO!O$5&amp;$E1093),'Hoja de Trabajo para listado'!$DE$151:$DG$151,0)),0)+IFERROR(INDEX('Hoja de Trabajo para listado'!$CD$155:$DC$1048576,MATCH($A1093,'Hoja de Trabajo para listado'!$CD$155:$CD$1048576,0),MATCH((CUADRO!O$5&amp;$E1093),'Hoja de Trabajo para listado'!$CD$151:$DC$151,0)),0)</f>
        <v>0</v>
      </c>
      <c r="P1093" s="257">
        <f ca="1">+IFERROR(INDEX('Hoja de Trabajo para listado'!$A$155:$Z$1048576,MATCH($A1093,'Hoja de Trabajo para listado'!$A$155:$A$1048576,0),MATCH((CUADRO!P$5&amp;$E1093),'Hoja de Trabajo para listado'!$A$151:$Z$151,0)),0)+IFERROR(INDEX('Hoja de Trabajo para listado'!$AB$155:$BA$1048576,MATCH($A1093,'Hoja de Trabajo para listado'!$AB$155:$AB$1048576,0),MATCH((CUADRO!P$5&amp;$E1093),'Hoja de Trabajo para listado'!$AB$151:$BA$151,0)),0)+IFERROR(INDEX('Hoja de Trabajo para listado'!$BC$155:$CB$1048576,MATCH($A1093,'Hoja de Trabajo para listado'!$BC$155:$BC$1048576,0),MATCH((CUADRO!P$5&amp;$E1093),'Hoja de Trabajo para listado'!$BC$151:$CB$151,0)),0)+IFERROR(INDEX('Hoja de Trabajo para listado'!$DE$153:$DG$274,MATCH($A1093,'Hoja de Trabajo para listado'!$DE$153:$DE$1048576,0),MATCH((CUADRO!P$5&amp;$E1093),'Hoja de Trabajo para listado'!$DE$151:$DG$151,0)),0)+IFERROR(INDEX('Hoja de Trabajo para listado'!$CD$155:$DC$1048576,MATCH($A1093,'Hoja de Trabajo para listado'!$CD$155:$CD$1048576,0),MATCH((CUADRO!P$5&amp;$E1093),'Hoja de Trabajo para listado'!$CD$151:$DC$151,0)),0)</f>
        <v>0</v>
      </c>
      <c r="Q1093" s="257">
        <f ca="1">+IFERROR(INDEX('Hoja de Trabajo para listado'!$A$155:$Z$1048576,MATCH($A1093,'Hoja de Trabajo para listado'!$A$155:$A$1048576,0),MATCH((CUADRO!Q$5&amp;$E1093),'Hoja de Trabajo para listado'!$A$151:$Z$151,0)),0)+IFERROR(INDEX('Hoja de Trabajo para listado'!$AB$155:$BA$1048576,MATCH($A1093,'Hoja de Trabajo para listado'!$AB$155:$AB$1048576,0),MATCH((CUADRO!Q$5&amp;$E1093),'Hoja de Trabajo para listado'!$AB$151:$BA$151,0)),0)+IFERROR(INDEX('Hoja de Trabajo para listado'!$BC$155:$CB$1048576,MATCH($A1093,'Hoja de Trabajo para listado'!$BC$155:$BC$1048576,0),MATCH((CUADRO!Q$5&amp;$E1093),'Hoja de Trabajo para listado'!$BC$151:$CB$151,0)),0)+IFERROR(INDEX('Hoja de Trabajo para listado'!$DE$153:$DG$274,MATCH($A1093,'Hoja de Trabajo para listado'!$DE$153:$DE$1048576,0),MATCH((CUADRO!Q$5&amp;$E1093),'Hoja de Trabajo para listado'!$DE$151:$DG$151,0)),0)+IFERROR(INDEX('Hoja de Trabajo para listado'!$CD$155:$DC$1048576,MATCH($A1093,'Hoja de Trabajo para listado'!$CD$155:$CD$1048576,0),MATCH((CUADRO!Q$5&amp;$E1093),'Hoja de Trabajo para listado'!$CD$151:$DC$151,0)),0)</f>
        <v>0</v>
      </c>
      <c r="R1093" s="257">
        <f t="shared" ca="1" si="34"/>
        <v>43067757.289999999</v>
      </c>
      <c r="S1093" s="257">
        <f ca="1">+R1092+R1093</f>
        <v>43589981.25</v>
      </c>
      <c r="T1093" s="257">
        <f ca="1">+S1093</f>
        <v>43589981.25</v>
      </c>
      <c r="U1093" s="256">
        <f t="shared" si="35"/>
        <v>2</v>
      </c>
      <c r="V1093" s="362" t="str">
        <f>+VLOOKUP(A1093,bd_lista!$A$3:$E$590,5,FALSE)</f>
        <v>Órgano Ejecutivo</v>
      </c>
      <c r="W1093" s="362"/>
      <c r="X1093" s="254">
        <f t="shared" si="36"/>
        <v>66</v>
      </c>
      <c r="Y1093" s="254" t="str">
        <f>+VLOOKUP(X1093,bd_lista!$A$3:$C$590,3,FALSE)</f>
        <v>Ministerio de Planificación del Desarrollo</v>
      </c>
      <c r="Z1093" s="314"/>
      <c r="AA1093" s="350"/>
    </row>
    <row r="1094" spans="1:27" customFormat="1" ht="15" customHeight="1">
      <c r="A1094" s="32">
        <v>47</v>
      </c>
      <c r="B1094" s="306">
        <f>+A1094</f>
        <v>47</v>
      </c>
      <c r="C1094" s="259" t="str">
        <f>+VLOOKUP(A1094,bd_lista!$A$3:$C$590,3,FALSE)</f>
        <v>Ministerio de Desarrollo Rural y Tierras</v>
      </c>
      <c r="D1094" s="361" t="str">
        <f>+C1094</f>
        <v>Ministerio de Desarrollo Rural y Tierras</v>
      </c>
      <c r="E1094" s="259" t="s">
        <v>1313</v>
      </c>
      <c r="F1094" s="255">
        <f ca="1">+IFERROR(INDEX('Hoja de Trabajo para listado'!$A$155:$Z$1048576,MATCH($A1094,'Hoja de Trabajo para listado'!$A$155:$A$1048576,0),MATCH((CUADRO!F$5&amp;$E1094),'Hoja de Trabajo para listado'!$A$151:$Z$151,0)),0)+IFERROR(INDEX('Hoja de Trabajo para listado'!$AB$155:$BA$1048576,MATCH($A1094,'Hoja de Trabajo para listado'!$AB$155:$AB$1048576,0),MATCH((CUADRO!F$5&amp;$E1094),'Hoja de Trabajo para listado'!$AB$151:$BA$151,0)),0)+IFERROR(INDEX('Hoja de Trabajo para listado'!$BC$155:$CB$1048576,MATCH($A1094,'Hoja de Trabajo para listado'!$BC$155:$BC$1048576,0),MATCH((CUADRO!F$5&amp;$E1094),'Hoja de Trabajo para listado'!$BC$151:$CB$151,0)),0)+IFERROR(INDEX('Hoja de Trabajo para listado'!$DE$153:$DG$274,MATCH($A1094,'Hoja de Trabajo para listado'!$DE$153:$DE$1048576,0),MATCH((CUADRO!F$5&amp;$E1094),'Hoja de Trabajo para listado'!$DE$151:$DG$151,0)),0)+IFERROR(INDEX('Hoja de Trabajo para listado'!$CD$155:$DC$1048576,MATCH($A1094,'Hoja de Trabajo para listado'!$CD$155:$CD$1048576,0),MATCH((CUADRO!F$5&amp;$E1094),'Hoja de Trabajo para listado'!$CD$151:$DC$151,0)),0)</f>
        <v>0</v>
      </c>
      <c r="G1094" s="255">
        <f ca="1">+IFERROR(INDEX('Hoja de Trabajo para listado'!$A$155:$Z$1048576,MATCH($A1094,'Hoja de Trabajo para listado'!$A$155:$A$1048576,0),MATCH((CUADRO!G$5&amp;$E1094),'Hoja de Trabajo para listado'!$A$151:$Z$151,0)),0)+IFERROR(INDEX('Hoja de Trabajo para listado'!$AB$155:$BA$1048576,MATCH($A1094,'Hoja de Trabajo para listado'!$AB$155:$AB$1048576,0),MATCH((CUADRO!G$5&amp;$E1094),'Hoja de Trabajo para listado'!$AB$151:$BA$151,0)),0)+IFERROR(INDEX('Hoja de Trabajo para listado'!$BC$155:$CB$1048576,MATCH($A1094,'Hoja de Trabajo para listado'!$BC$155:$BC$1048576,0),MATCH((CUADRO!G$5&amp;$E1094),'Hoja de Trabajo para listado'!$BC$151:$CB$151,0)),0)+IFERROR(INDEX('Hoja de Trabajo para listado'!$DE$153:$DG$274,MATCH($A1094,'Hoja de Trabajo para listado'!$DE$153:$DE$1048576,0),MATCH((CUADRO!G$5&amp;$E1094),'Hoja de Trabajo para listado'!$DE$151:$DG$151,0)),0)+IFERROR(INDEX('Hoja de Trabajo para listado'!$CD$155:$DC$1048576,MATCH($A1094,'Hoja de Trabajo para listado'!$CD$155:$CD$1048576,0),MATCH((CUADRO!G$5&amp;$E1094),'Hoja de Trabajo para listado'!$CD$151:$DC$151,0)),0)</f>
        <v>0</v>
      </c>
      <c r="H1094" s="255">
        <f ca="1">+IFERROR(INDEX('Hoja de Trabajo para listado'!$A$155:$Z$1048576,MATCH($A1094,'Hoja de Trabajo para listado'!$A$155:$A$1048576,0),MATCH((CUADRO!H$5&amp;$E1094),'Hoja de Trabajo para listado'!$A$151:$Z$151,0)),0)+IFERROR(INDEX('Hoja de Trabajo para listado'!$AB$155:$BA$1048576,MATCH($A1094,'Hoja de Trabajo para listado'!$AB$155:$AB$1048576,0),MATCH((CUADRO!H$5&amp;$E1094),'Hoja de Trabajo para listado'!$AB$151:$BA$151,0)),0)+IFERROR(INDEX('Hoja de Trabajo para listado'!$BC$155:$CB$1048576,MATCH($A1094,'Hoja de Trabajo para listado'!$BC$155:$BC$1048576,0),MATCH((CUADRO!H$5&amp;$E1094),'Hoja de Trabajo para listado'!$BC$151:$CB$151,0)),0)+IFERROR(INDEX('Hoja de Trabajo para listado'!$DE$153:$DG$274,MATCH($A1094,'Hoja de Trabajo para listado'!$DE$153:$DE$1048576,0),MATCH((CUADRO!H$5&amp;$E1094),'Hoja de Trabajo para listado'!$DE$151:$DG$151,0)),0)+IFERROR(INDEX('Hoja de Trabajo para listado'!$CD$155:$DC$1048576,MATCH($A1094,'Hoja de Trabajo para listado'!$CD$155:$CD$1048576,0),MATCH((CUADRO!H$5&amp;$E1094),'Hoja de Trabajo para listado'!$CD$151:$DC$151,0)),0)</f>
        <v>0</v>
      </c>
      <c r="I1094" s="255">
        <f ca="1">+IFERROR(INDEX('Hoja de Trabajo para listado'!$A$155:$Z$1048576,MATCH($A1094,'Hoja de Trabajo para listado'!$A$155:$A$1048576,0),MATCH((CUADRO!I$5&amp;$E1094),'Hoja de Trabajo para listado'!$A$151:$Z$151,0)),0)+IFERROR(INDEX('Hoja de Trabajo para listado'!$AB$155:$BA$1048576,MATCH($A1094,'Hoja de Trabajo para listado'!$AB$155:$AB$1048576,0),MATCH((CUADRO!I$5&amp;$E1094),'Hoja de Trabajo para listado'!$AB$151:$BA$151,0)),0)+IFERROR(INDEX('Hoja de Trabajo para listado'!$BC$155:$CB$1048576,MATCH($A1094,'Hoja de Trabajo para listado'!$BC$155:$BC$1048576,0),MATCH((CUADRO!I$5&amp;$E1094),'Hoja de Trabajo para listado'!$BC$151:$CB$151,0)),0)+IFERROR(INDEX('Hoja de Trabajo para listado'!$DE$153:$DG$274,MATCH($A1094,'Hoja de Trabajo para listado'!$DE$153:$DE$1048576,0),MATCH((CUADRO!I$5&amp;$E1094),'Hoja de Trabajo para listado'!$DE$151:$DG$151,0)),0)+IFERROR(INDEX('Hoja de Trabajo para listado'!$CD$155:$DC$1048576,MATCH($A1094,'Hoja de Trabajo para listado'!$CD$155:$CD$1048576,0),MATCH((CUADRO!I$5&amp;$E1094),'Hoja de Trabajo para listado'!$CD$151:$DC$151,0)),0)</f>
        <v>0</v>
      </c>
      <c r="J1094" s="255">
        <f ca="1">+IFERROR(INDEX('Hoja de Trabajo para listado'!$A$155:$Z$1048576,MATCH($A1094,'Hoja de Trabajo para listado'!$A$155:$A$1048576,0),MATCH((CUADRO!J$5&amp;$E1094),'Hoja de Trabajo para listado'!$A$151:$Z$151,0)),0)+IFERROR(INDEX('Hoja de Trabajo para listado'!$AB$155:$BA$1048576,MATCH($A1094,'Hoja de Trabajo para listado'!$AB$155:$AB$1048576,0),MATCH((CUADRO!J$5&amp;$E1094),'Hoja de Trabajo para listado'!$AB$151:$BA$151,0)),0)+IFERROR(INDEX('Hoja de Trabajo para listado'!$BC$155:$CB$1048576,MATCH($A1094,'Hoja de Trabajo para listado'!$BC$155:$BC$1048576,0),MATCH((CUADRO!J$5&amp;$E1094),'Hoja de Trabajo para listado'!$BC$151:$CB$151,0)),0)+IFERROR(INDEX('Hoja de Trabajo para listado'!$DE$153:$DG$274,MATCH($A1094,'Hoja de Trabajo para listado'!$DE$153:$DE$1048576,0),MATCH((CUADRO!J$5&amp;$E1094),'Hoja de Trabajo para listado'!$DE$151:$DG$151,0)),0)+IFERROR(INDEX('Hoja de Trabajo para listado'!$CD$155:$DC$1048576,MATCH($A1094,'Hoja de Trabajo para listado'!$CD$155:$CD$1048576,0),MATCH((CUADRO!J$5&amp;$E1094),'Hoja de Trabajo para listado'!$CD$151:$DC$151,0)),0)</f>
        <v>0</v>
      </c>
      <c r="K1094" s="255">
        <f ca="1">+IFERROR(INDEX('Hoja de Trabajo para listado'!$A$155:$Z$1048576,MATCH($A1094,'Hoja de Trabajo para listado'!$A$155:$A$1048576,0),MATCH((CUADRO!K$5&amp;$E1094),'Hoja de Trabajo para listado'!$A$151:$Z$151,0)),0)+IFERROR(INDEX('Hoja de Trabajo para listado'!$AB$155:$BA$1048576,MATCH($A1094,'Hoja de Trabajo para listado'!$AB$155:$AB$1048576,0),MATCH((CUADRO!K$5&amp;$E1094),'Hoja de Trabajo para listado'!$AB$151:$BA$151,0)),0)+IFERROR(INDEX('Hoja de Trabajo para listado'!$BC$155:$CB$1048576,MATCH($A1094,'Hoja de Trabajo para listado'!$BC$155:$BC$1048576,0),MATCH((CUADRO!K$5&amp;$E1094),'Hoja de Trabajo para listado'!$BC$151:$CB$151,0)),0)+IFERROR(INDEX('Hoja de Trabajo para listado'!$DE$153:$DG$274,MATCH($A1094,'Hoja de Trabajo para listado'!$DE$153:$DE$1048576,0),MATCH((CUADRO!K$5&amp;$E1094),'Hoja de Trabajo para listado'!$DE$151:$DG$151,0)),0)+IFERROR(INDEX('Hoja de Trabajo para listado'!$CD$155:$DC$1048576,MATCH($A1094,'Hoja de Trabajo para listado'!$CD$155:$CD$1048576,0),MATCH((CUADRO!K$5&amp;$E1094),'Hoja de Trabajo para listado'!$CD$151:$DC$151,0)),0)</f>
        <v>0</v>
      </c>
      <c r="L1094" s="255">
        <f ca="1">+IFERROR(INDEX('Hoja de Trabajo para listado'!$A$155:$Z$1048576,MATCH($A1094,'Hoja de Trabajo para listado'!$A$155:$A$1048576,0),MATCH((CUADRO!L$5&amp;$E1094),'Hoja de Trabajo para listado'!$A$151:$Z$151,0)),0)+IFERROR(INDEX('Hoja de Trabajo para listado'!$AB$155:$BA$1048576,MATCH($A1094,'Hoja de Trabajo para listado'!$AB$155:$AB$1048576,0),MATCH((CUADRO!L$5&amp;$E1094),'Hoja de Trabajo para listado'!$AB$151:$BA$151,0)),0)+IFERROR(INDEX('Hoja de Trabajo para listado'!$BC$155:$CB$1048576,MATCH($A1094,'Hoja de Trabajo para listado'!$BC$155:$BC$1048576,0),MATCH((CUADRO!L$5&amp;$E1094),'Hoja de Trabajo para listado'!$BC$151:$CB$151,0)),0)+IFERROR(INDEX('Hoja de Trabajo para listado'!$DE$153:$DG$274,MATCH($A1094,'Hoja de Trabajo para listado'!$DE$153:$DE$1048576,0),MATCH((CUADRO!L$5&amp;$E1094),'Hoja de Trabajo para listado'!$DE$151:$DG$151,0)),0)+IFERROR(INDEX('Hoja de Trabajo para listado'!$CD$155:$DC$1048576,MATCH($A1094,'Hoja de Trabajo para listado'!$CD$155:$CD$1048576,0),MATCH((CUADRO!L$5&amp;$E1094),'Hoja de Trabajo para listado'!$CD$151:$DC$151,0)),0)</f>
        <v>0</v>
      </c>
      <c r="M1094" s="255">
        <f ca="1">+IFERROR(INDEX('Hoja de Trabajo para listado'!$A$155:$Z$1048576,MATCH($A1094,'Hoja de Trabajo para listado'!$A$155:$A$1048576,0),MATCH((CUADRO!M$5&amp;$E1094),'Hoja de Trabajo para listado'!$A$151:$Z$151,0)),0)+IFERROR(INDEX('Hoja de Trabajo para listado'!$AB$155:$BA$1048576,MATCH($A1094,'Hoja de Trabajo para listado'!$AB$155:$AB$1048576,0),MATCH((CUADRO!M$5&amp;$E1094),'Hoja de Trabajo para listado'!$AB$151:$BA$151,0)),0)+IFERROR(INDEX('Hoja de Trabajo para listado'!$BC$155:$CB$1048576,MATCH($A1094,'Hoja de Trabajo para listado'!$BC$155:$BC$1048576,0),MATCH((CUADRO!M$5&amp;$E1094),'Hoja de Trabajo para listado'!$BC$151:$CB$151,0)),0)+IFERROR(INDEX('Hoja de Trabajo para listado'!$DE$153:$DG$274,MATCH($A1094,'Hoja de Trabajo para listado'!$DE$153:$DE$1048576,0),MATCH((CUADRO!M$5&amp;$E1094),'Hoja de Trabajo para listado'!$DE$151:$DG$151,0)),0)+IFERROR(INDEX('Hoja de Trabajo para listado'!$CD$155:$DC$1048576,MATCH($A1094,'Hoja de Trabajo para listado'!$CD$155:$CD$1048576,0),MATCH((CUADRO!M$5&amp;$E1094),'Hoja de Trabajo para listado'!$CD$151:$DC$151,0)),0)</f>
        <v>0</v>
      </c>
      <c r="N1094" s="255">
        <f ca="1">+IFERROR(INDEX('Hoja de Trabajo para listado'!$A$155:$Z$1048576,MATCH($A1094,'Hoja de Trabajo para listado'!$A$155:$A$1048576,0),MATCH((CUADRO!N$5&amp;$E1094),'Hoja de Trabajo para listado'!$A$151:$Z$151,0)),0)+IFERROR(INDEX('Hoja de Trabajo para listado'!$AB$155:$BA$1048576,MATCH($A1094,'Hoja de Trabajo para listado'!$AB$155:$AB$1048576,0),MATCH((CUADRO!N$5&amp;$E1094),'Hoja de Trabajo para listado'!$AB$151:$BA$151,0)),0)+IFERROR(INDEX('Hoja de Trabajo para listado'!$BC$155:$CB$1048576,MATCH($A1094,'Hoja de Trabajo para listado'!$BC$155:$BC$1048576,0),MATCH((CUADRO!N$5&amp;$E1094),'Hoja de Trabajo para listado'!$BC$151:$CB$151,0)),0)+IFERROR(INDEX('Hoja de Trabajo para listado'!$DE$153:$DG$274,MATCH($A1094,'Hoja de Trabajo para listado'!$DE$153:$DE$1048576,0),MATCH((CUADRO!N$5&amp;$E1094),'Hoja de Trabajo para listado'!$DE$151:$DG$151,0)),0)+IFERROR(INDEX('Hoja de Trabajo para listado'!$CD$155:$DC$1048576,MATCH($A1094,'Hoja de Trabajo para listado'!$CD$155:$CD$1048576,0),MATCH((CUADRO!N$5&amp;$E1094),'Hoja de Trabajo para listado'!$CD$151:$DC$151,0)),0)</f>
        <v>100.02</v>
      </c>
      <c r="O1094" s="255">
        <f ca="1">+IFERROR(INDEX('Hoja de Trabajo para listado'!$A$155:$Z$1048576,MATCH($A1094,'Hoja de Trabajo para listado'!$A$155:$A$1048576,0),MATCH((CUADRO!O$5&amp;$E1094),'Hoja de Trabajo para listado'!$A$151:$Z$151,0)),0)+IFERROR(INDEX('Hoja de Trabajo para listado'!$AB$155:$BA$1048576,MATCH($A1094,'Hoja de Trabajo para listado'!$AB$155:$AB$1048576,0),MATCH((CUADRO!O$5&amp;$E1094),'Hoja de Trabajo para listado'!$AB$151:$BA$151,0)),0)+IFERROR(INDEX('Hoja de Trabajo para listado'!$BC$155:$CB$1048576,MATCH($A1094,'Hoja de Trabajo para listado'!$BC$155:$BC$1048576,0),MATCH((CUADRO!O$5&amp;$E1094),'Hoja de Trabajo para listado'!$BC$151:$CB$151,0)),0)+IFERROR(INDEX('Hoja de Trabajo para listado'!$DE$153:$DG$274,MATCH($A1094,'Hoja de Trabajo para listado'!$DE$153:$DE$1048576,0),MATCH((CUADRO!O$5&amp;$E1094),'Hoja de Trabajo para listado'!$DE$151:$DG$151,0)),0)+IFERROR(INDEX('Hoja de Trabajo para listado'!$CD$155:$DC$1048576,MATCH($A1094,'Hoja de Trabajo para listado'!$CD$155:$CD$1048576,0),MATCH((CUADRO!O$5&amp;$E1094),'Hoja de Trabajo para listado'!$CD$151:$DC$151,0)),0)</f>
        <v>0</v>
      </c>
      <c r="P1094" s="255">
        <f ca="1">+IFERROR(INDEX('Hoja de Trabajo para listado'!$A$155:$Z$1048576,MATCH($A1094,'Hoja de Trabajo para listado'!$A$155:$A$1048576,0),MATCH((CUADRO!P$5&amp;$E1094),'Hoja de Trabajo para listado'!$A$151:$Z$151,0)),0)+IFERROR(INDEX('Hoja de Trabajo para listado'!$AB$155:$BA$1048576,MATCH($A1094,'Hoja de Trabajo para listado'!$AB$155:$AB$1048576,0),MATCH((CUADRO!P$5&amp;$E1094),'Hoja de Trabajo para listado'!$AB$151:$BA$151,0)),0)+IFERROR(INDEX('Hoja de Trabajo para listado'!$BC$155:$CB$1048576,MATCH($A1094,'Hoja de Trabajo para listado'!$BC$155:$BC$1048576,0),MATCH((CUADRO!P$5&amp;$E1094),'Hoja de Trabajo para listado'!$BC$151:$CB$151,0)),0)+IFERROR(INDEX('Hoja de Trabajo para listado'!$DE$153:$DG$274,MATCH($A1094,'Hoja de Trabajo para listado'!$DE$153:$DE$1048576,0),MATCH((CUADRO!P$5&amp;$E1094),'Hoja de Trabajo para listado'!$DE$151:$DG$151,0)),0)+IFERROR(INDEX('Hoja de Trabajo para listado'!$CD$155:$DC$1048576,MATCH($A1094,'Hoja de Trabajo para listado'!$CD$155:$CD$1048576,0),MATCH((CUADRO!P$5&amp;$E1094),'Hoja de Trabajo para listado'!$CD$151:$DC$151,0)),0)</f>
        <v>0</v>
      </c>
      <c r="Q1094" s="255">
        <f ca="1">+IFERROR(INDEX('Hoja de Trabajo para listado'!$A$155:$Z$1048576,MATCH($A1094,'Hoja de Trabajo para listado'!$A$155:$A$1048576,0),MATCH((CUADRO!Q$5&amp;$E1094),'Hoja de Trabajo para listado'!$A$151:$Z$151,0)),0)+IFERROR(INDEX('Hoja de Trabajo para listado'!$AB$155:$BA$1048576,MATCH($A1094,'Hoja de Trabajo para listado'!$AB$155:$AB$1048576,0),MATCH((CUADRO!Q$5&amp;$E1094),'Hoja de Trabajo para listado'!$AB$151:$BA$151,0)),0)+IFERROR(INDEX('Hoja de Trabajo para listado'!$BC$155:$CB$1048576,MATCH($A1094,'Hoja de Trabajo para listado'!$BC$155:$BC$1048576,0),MATCH((CUADRO!Q$5&amp;$E1094),'Hoja de Trabajo para listado'!$BC$151:$CB$151,0)),0)+IFERROR(INDEX('Hoja de Trabajo para listado'!$DE$153:$DG$274,MATCH($A1094,'Hoja de Trabajo para listado'!$DE$153:$DE$1048576,0),MATCH((CUADRO!Q$5&amp;$E1094),'Hoja de Trabajo para listado'!$DE$151:$DG$151,0)),0)+IFERROR(INDEX('Hoja de Trabajo para listado'!$CD$155:$DC$1048576,MATCH($A1094,'Hoja de Trabajo para listado'!$CD$155:$CD$1048576,0),MATCH((CUADRO!Q$5&amp;$E1094),'Hoja de Trabajo para listado'!$CD$151:$DC$151,0)),0)</f>
        <v>0</v>
      </c>
      <c r="R1094" s="255">
        <f t="shared" ca="1" si="34"/>
        <v>100.02</v>
      </c>
      <c r="S1094" s="255"/>
      <c r="T1094" s="255">
        <f ca="1">+T1095</f>
        <v>36861726.149999999</v>
      </c>
      <c r="U1094" s="254">
        <f t="shared" si="35"/>
        <v>1</v>
      </c>
      <c r="V1094" s="362" t="str">
        <f>+VLOOKUP(A1094,bd_lista!$A$3:$E$590,5,FALSE)</f>
        <v>Órgano Ejecutivo</v>
      </c>
      <c r="W1094" s="361" t="str">
        <f>+V1094</f>
        <v>Órgano Ejecutivo</v>
      </c>
      <c r="X1094" s="254">
        <f t="shared" si="36"/>
        <v>47</v>
      </c>
      <c r="Y1094" s="254" t="str">
        <f>+VLOOKUP(X1094,bd_lista!$A$3:$C$590,3,FALSE)</f>
        <v>Ministerio de Desarrollo Rural y Tierras</v>
      </c>
      <c r="Z1094" s="316">
        <f>+X1094</f>
        <v>47</v>
      </c>
      <c r="AA1094" s="348" t="str">
        <f>+Y1094</f>
        <v>Ministerio de Desarrollo Rural y Tierras</v>
      </c>
    </row>
    <row r="1095" spans="1:27" customFormat="1" ht="15" customHeight="1">
      <c r="A1095" s="32">
        <v>47</v>
      </c>
      <c r="B1095" s="307"/>
      <c r="C1095" s="259" t="str">
        <f>+VLOOKUP(A1095,bd_lista!$A$3:$C$590,3,FALSE)</f>
        <v>Ministerio de Desarrollo Rural y Tierras</v>
      </c>
      <c r="D1095" s="362"/>
      <c r="E1095" s="362" t="s">
        <v>1314</v>
      </c>
      <c r="F1095" s="257">
        <f ca="1">+IFERROR(INDEX('Hoja de Trabajo para listado'!$A$155:$Z$1048576,MATCH($A1095,'Hoja de Trabajo para listado'!$A$155:$A$1048576,0),MATCH((CUADRO!F$5&amp;$E1095),'Hoja de Trabajo para listado'!$A$151:$Z$151,0)),0)+IFERROR(INDEX('Hoja de Trabajo para listado'!$AB$155:$BA$1048576,MATCH($A1095,'Hoja de Trabajo para listado'!$AB$155:$AB$1048576,0),MATCH((CUADRO!F$5&amp;$E1095),'Hoja de Trabajo para listado'!$AB$151:$BA$151,0)),0)+IFERROR(INDEX('Hoja de Trabajo para listado'!$BC$155:$CB$1048576,MATCH($A1095,'Hoja de Trabajo para listado'!$BC$155:$BC$1048576,0),MATCH((CUADRO!F$5&amp;$E1095),'Hoja de Trabajo para listado'!$BC$151:$CB$151,0)),0)+IFERROR(INDEX('Hoja de Trabajo para listado'!$DE$153:$DG$274,MATCH($A1095,'Hoja de Trabajo para listado'!$DE$153:$DE$1048576,0),MATCH((CUADRO!F$5&amp;$E1095),'Hoja de Trabajo para listado'!$DE$151:$DG$151,0)),0)+IFERROR(INDEX('Hoja de Trabajo para listado'!$CD$155:$DC$1048576,MATCH($A1095,'Hoja de Trabajo para listado'!$CD$155:$CD$1048576,0),MATCH((CUADRO!F$5&amp;$E1095),'Hoja de Trabajo para listado'!$CD$151:$DC$151,0)),0)</f>
        <v>0</v>
      </c>
      <c r="G1095" s="257">
        <f ca="1">+IFERROR(INDEX('Hoja de Trabajo para listado'!$A$155:$Z$1048576,MATCH($A1095,'Hoja de Trabajo para listado'!$A$155:$A$1048576,0),MATCH((CUADRO!G$5&amp;$E1095),'Hoja de Trabajo para listado'!$A$151:$Z$151,0)),0)+IFERROR(INDEX('Hoja de Trabajo para listado'!$AB$155:$BA$1048576,MATCH($A1095,'Hoja de Trabajo para listado'!$AB$155:$AB$1048576,0),MATCH((CUADRO!G$5&amp;$E1095),'Hoja de Trabajo para listado'!$AB$151:$BA$151,0)),0)+IFERROR(INDEX('Hoja de Trabajo para listado'!$BC$155:$CB$1048576,MATCH($A1095,'Hoja de Trabajo para listado'!$BC$155:$BC$1048576,0),MATCH((CUADRO!G$5&amp;$E1095),'Hoja de Trabajo para listado'!$BC$151:$CB$151,0)),0)+IFERROR(INDEX('Hoja de Trabajo para listado'!$DE$153:$DG$274,MATCH($A1095,'Hoja de Trabajo para listado'!$DE$153:$DE$1048576,0),MATCH((CUADRO!G$5&amp;$E1095),'Hoja de Trabajo para listado'!$DE$151:$DG$151,0)),0)+IFERROR(INDEX('Hoja de Trabajo para listado'!$CD$155:$DC$1048576,MATCH($A1095,'Hoja de Trabajo para listado'!$CD$155:$CD$1048576,0),MATCH((CUADRO!G$5&amp;$E1095),'Hoja de Trabajo para listado'!$CD$151:$DC$151,0)),0)</f>
        <v>0</v>
      </c>
      <c r="H1095" s="257">
        <f ca="1">+IFERROR(INDEX('Hoja de Trabajo para listado'!$A$155:$Z$1048576,MATCH($A1095,'Hoja de Trabajo para listado'!$A$155:$A$1048576,0),MATCH((CUADRO!H$5&amp;$E1095),'Hoja de Trabajo para listado'!$A$151:$Z$151,0)),0)+IFERROR(INDEX('Hoja de Trabajo para listado'!$AB$155:$BA$1048576,MATCH($A1095,'Hoja de Trabajo para listado'!$AB$155:$AB$1048576,0),MATCH((CUADRO!H$5&amp;$E1095),'Hoja de Trabajo para listado'!$AB$151:$BA$151,0)),0)+IFERROR(INDEX('Hoja de Trabajo para listado'!$BC$155:$CB$1048576,MATCH($A1095,'Hoja de Trabajo para listado'!$BC$155:$BC$1048576,0),MATCH((CUADRO!H$5&amp;$E1095),'Hoja de Trabajo para listado'!$BC$151:$CB$151,0)),0)+IFERROR(INDEX('Hoja de Trabajo para listado'!$DE$153:$DG$274,MATCH($A1095,'Hoja de Trabajo para listado'!$DE$153:$DE$1048576,0),MATCH((CUADRO!H$5&amp;$E1095),'Hoja de Trabajo para listado'!$DE$151:$DG$151,0)),0)+IFERROR(INDEX('Hoja de Trabajo para listado'!$CD$155:$DC$1048576,MATCH($A1095,'Hoja de Trabajo para listado'!$CD$155:$CD$1048576,0),MATCH((CUADRO!H$5&amp;$E1095),'Hoja de Trabajo para listado'!$CD$151:$DC$151,0)),0)</f>
        <v>0</v>
      </c>
      <c r="I1095" s="257">
        <f ca="1">+IFERROR(INDEX('Hoja de Trabajo para listado'!$A$155:$Z$1048576,MATCH($A1095,'Hoja de Trabajo para listado'!$A$155:$A$1048576,0),MATCH((CUADRO!I$5&amp;$E1095),'Hoja de Trabajo para listado'!$A$151:$Z$151,0)),0)+IFERROR(INDEX('Hoja de Trabajo para listado'!$AB$155:$BA$1048576,MATCH($A1095,'Hoja de Trabajo para listado'!$AB$155:$AB$1048576,0),MATCH((CUADRO!I$5&amp;$E1095),'Hoja de Trabajo para listado'!$AB$151:$BA$151,0)),0)+IFERROR(INDEX('Hoja de Trabajo para listado'!$BC$155:$CB$1048576,MATCH($A1095,'Hoja de Trabajo para listado'!$BC$155:$BC$1048576,0),MATCH((CUADRO!I$5&amp;$E1095),'Hoja de Trabajo para listado'!$BC$151:$CB$151,0)),0)+IFERROR(INDEX('Hoja de Trabajo para listado'!$DE$153:$DG$274,MATCH($A1095,'Hoja de Trabajo para listado'!$DE$153:$DE$1048576,0),MATCH((CUADRO!I$5&amp;$E1095),'Hoja de Trabajo para listado'!$DE$151:$DG$151,0)),0)+IFERROR(INDEX('Hoja de Trabajo para listado'!$CD$155:$DC$1048576,MATCH($A1095,'Hoja de Trabajo para listado'!$CD$155:$CD$1048576,0),MATCH((CUADRO!I$5&amp;$E1095),'Hoja de Trabajo para listado'!$CD$151:$DC$151,0)),0)</f>
        <v>0</v>
      </c>
      <c r="J1095" s="257">
        <f ca="1">+IFERROR(INDEX('Hoja de Trabajo para listado'!$A$155:$Z$1048576,MATCH($A1095,'Hoja de Trabajo para listado'!$A$155:$A$1048576,0),MATCH((CUADRO!J$5&amp;$E1095),'Hoja de Trabajo para listado'!$A$151:$Z$151,0)),0)+IFERROR(INDEX('Hoja de Trabajo para listado'!$AB$155:$BA$1048576,MATCH($A1095,'Hoja de Trabajo para listado'!$AB$155:$AB$1048576,0),MATCH((CUADRO!J$5&amp;$E1095),'Hoja de Trabajo para listado'!$AB$151:$BA$151,0)),0)+IFERROR(INDEX('Hoja de Trabajo para listado'!$BC$155:$CB$1048576,MATCH($A1095,'Hoja de Trabajo para listado'!$BC$155:$BC$1048576,0),MATCH((CUADRO!J$5&amp;$E1095),'Hoja de Trabajo para listado'!$BC$151:$CB$151,0)),0)+IFERROR(INDEX('Hoja de Trabajo para listado'!$DE$153:$DG$274,MATCH($A1095,'Hoja de Trabajo para listado'!$DE$153:$DE$1048576,0),MATCH((CUADRO!J$5&amp;$E1095),'Hoja de Trabajo para listado'!$DE$151:$DG$151,0)),0)+IFERROR(INDEX('Hoja de Trabajo para listado'!$CD$155:$DC$1048576,MATCH($A1095,'Hoja de Trabajo para listado'!$CD$155:$CD$1048576,0),MATCH((CUADRO!J$5&amp;$E1095),'Hoja de Trabajo para listado'!$CD$151:$DC$151,0)),0)</f>
        <v>0</v>
      </c>
      <c r="K1095" s="257">
        <f ca="1">+IFERROR(INDEX('Hoja de Trabajo para listado'!$A$155:$Z$1048576,MATCH($A1095,'Hoja de Trabajo para listado'!$A$155:$A$1048576,0),MATCH((CUADRO!K$5&amp;$E1095),'Hoja de Trabajo para listado'!$A$151:$Z$151,0)),0)+IFERROR(INDEX('Hoja de Trabajo para listado'!$AB$155:$BA$1048576,MATCH($A1095,'Hoja de Trabajo para listado'!$AB$155:$AB$1048576,0),MATCH((CUADRO!K$5&amp;$E1095),'Hoja de Trabajo para listado'!$AB$151:$BA$151,0)),0)+IFERROR(INDEX('Hoja de Trabajo para listado'!$BC$155:$CB$1048576,MATCH($A1095,'Hoja de Trabajo para listado'!$BC$155:$BC$1048576,0),MATCH((CUADRO!K$5&amp;$E1095),'Hoja de Trabajo para listado'!$BC$151:$CB$151,0)),0)+IFERROR(INDEX('Hoja de Trabajo para listado'!$DE$153:$DG$274,MATCH($A1095,'Hoja de Trabajo para listado'!$DE$153:$DE$1048576,0),MATCH((CUADRO!K$5&amp;$E1095),'Hoja de Trabajo para listado'!$DE$151:$DG$151,0)),0)+IFERROR(INDEX('Hoja de Trabajo para listado'!$CD$155:$DC$1048576,MATCH($A1095,'Hoja de Trabajo para listado'!$CD$155:$CD$1048576,0),MATCH((CUADRO!K$5&amp;$E1095),'Hoja de Trabajo para listado'!$CD$151:$DC$151,0)),0)</f>
        <v>0</v>
      </c>
      <c r="L1095" s="257">
        <f ca="1">+IFERROR(INDEX('Hoja de Trabajo para listado'!$A$155:$Z$1048576,MATCH($A1095,'Hoja de Trabajo para listado'!$A$155:$A$1048576,0),MATCH((CUADRO!L$5&amp;$E1095),'Hoja de Trabajo para listado'!$A$151:$Z$151,0)),0)+IFERROR(INDEX('Hoja de Trabajo para listado'!$AB$155:$BA$1048576,MATCH($A1095,'Hoja de Trabajo para listado'!$AB$155:$AB$1048576,0),MATCH((CUADRO!L$5&amp;$E1095),'Hoja de Trabajo para listado'!$AB$151:$BA$151,0)),0)+IFERROR(INDEX('Hoja de Trabajo para listado'!$BC$155:$CB$1048576,MATCH($A1095,'Hoja de Trabajo para listado'!$BC$155:$BC$1048576,0),MATCH((CUADRO!L$5&amp;$E1095),'Hoja de Trabajo para listado'!$BC$151:$CB$151,0)),0)+IFERROR(INDEX('Hoja de Trabajo para listado'!$DE$153:$DG$274,MATCH($A1095,'Hoja de Trabajo para listado'!$DE$153:$DE$1048576,0),MATCH((CUADRO!L$5&amp;$E1095),'Hoja de Trabajo para listado'!$DE$151:$DG$151,0)),0)+IFERROR(INDEX('Hoja de Trabajo para listado'!$CD$155:$DC$1048576,MATCH($A1095,'Hoja de Trabajo para listado'!$CD$155:$CD$1048576,0),MATCH((CUADRO!L$5&amp;$E1095),'Hoja de Trabajo para listado'!$CD$151:$DC$151,0)),0)</f>
        <v>234.91</v>
      </c>
      <c r="M1095" s="257">
        <f ca="1">+IFERROR(INDEX('Hoja de Trabajo para listado'!$A$155:$Z$1048576,MATCH($A1095,'Hoja de Trabajo para listado'!$A$155:$A$1048576,0),MATCH((CUADRO!M$5&amp;$E1095),'Hoja de Trabajo para listado'!$A$151:$Z$151,0)),0)+IFERROR(INDEX('Hoja de Trabajo para listado'!$AB$155:$BA$1048576,MATCH($A1095,'Hoja de Trabajo para listado'!$AB$155:$AB$1048576,0),MATCH((CUADRO!M$5&amp;$E1095),'Hoja de Trabajo para listado'!$AB$151:$BA$151,0)),0)+IFERROR(INDEX('Hoja de Trabajo para listado'!$BC$155:$CB$1048576,MATCH($A1095,'Hoja de Trabajo para listado'!$BC$155:$BC$1048576,0),MATCH((CUADRO!M$5&amp;$E1095),'Hoja de Trabajo para listado'!$BC$151:$CB$151,0)),0)+IFERROR(INDEX('Hoja de Trabajo para listado'!$DE$153:$DG$274,MATCH($A1095,'Hoja de Trabajo para listado'!$DE$153:$DE$1048576,0),MATCH((CUADRO!M$5&amp;$E1095),'Hoja de Trabajo para listado'!$DE$151:$DG$151,0)),0)+IFERROR(INDEX('Hoja de Trabajo para listado'!$CD$155:$DC$1048576,MATCH($A1095,'Hoja de Trabajo para listado'!$CD$155:$CD$1048576,0),MATCH((CUADRO!M$5&amp;$E1095),'Hoja de Trabajo para listado'!$CD$151:$DC$151,0)),0)</f>
        <v>858.35</v>
      </c>
      <c r="N1095" s="257">
        <f ca="1">+IFERROR(INDEX('Hoja de Trabajo para listado'!$A$155:$Z$1048576,MATCH($A1095,'Hoja de Trabajo para listado'!$A$155:$A$1048576,0),MATCH((CUADRO!N$5&amp;$E1095),'Hoja de Trabajo para listado'!$A$151:$Z$151,0)),0)+IFERROR(INDEX('Hoja de Trabajo para listado'!$AB$155:$BA$1048576,MATCH($A1095,'Hoja de Trabajo para listado'!$AB$155:$AB$1048576,0),MATCH((CUADRO!N$5&amp;$E1095),'Hoja de Trabajo para listado'!$AB$151:$BA$151,0)),0)+IFERROR(INDEX('Hoja de Trabajo para listado'!$BC$155:$CB$1048576,MATCH($A1095,'Hoja de Trabajo para listado'!$BC$155:$BC$1048576,0),MATCH((CUADRO!N$5&amp;$E1095),'Hoja de Trabajo para listado'!$BC$151:$CB$151,0)),0)+IFERROR(INDEX('Hoja de Trabajo para listado'!$DE$153:$DG$274,MATCH($A1095,'Hoja de Trabajo para listado'!$DE$153:$DE$1048576,0),MATCH((CUADRO!N$5&amp;$E1095),'Hoja de Trabajo para listado'!$DE$151:$DG$151,0)),0)+IFERROR(INDEX('Hoja de Trabajo para listado'!$CD$155:$DC$1048576,MATCH($A1095,'Hoja de Trabajo para listado'!$CD$155:$CD$1048576,0),MATCH((CUADRO!N$5&amp;$E1095),'Hoja de Trabajo para listado'!$CD$151:$DC$151,0)),0)</f>
        <v>36860532.869999997</v>
      </c>
      <c r="O1095" s="257">
        <f ca="1">+IFERROR(INDEX('Hoja de Trabajo para listado'!$A$155:$Z$1048576,MATCH($A1095,'Hoja de Trabajo para listado'!$A$155:$A$1048576,0),MATCH((CUADRO!O$5&amp;$E1095),'Hoja de Trabajo para listado'!$A$151:$Z$151,0)),0)+IFERROR(INDEX('Hoja de Trabajo para listado'!$AB$155:$BA$1048576,MATCH($A1095,'Hoja de Trabajo para listado'!$AB$155:$AB$1048576,0),MATCH((CUADRO!O$5&amp;$E1095),'Hoja de Trabajo para listado'!$AB$151:$BA$151,0)),0)+IFERROR(INDEX('Hoja de Trabajo para listado'!$BC$155:$CB$1048576,MATCH($A1095,'Hoja de Trabajo para listado'!$BC$155:$BC$1048576,0),MATCH((CUADRO!O$5&amp;$E1095),'Hoja de Trabajo para listado'!$BC$151:$CB$151,0)),0)+IFERROR(INDEX('Hoja de Trabajo para listado'!$DE$153:$DG$274,MATCH($A1095,'Hoja de Trabajo para listado'!$DE$153:$DE$1048576,0),MATCH((CUADRO!O$5&amp;$E1095),'Hoja de Trabajo para listado'!$DE$151:$DG$151,0)),0)+IFERROR(INDEX('Hoja de Trabajo para listado'!$CD$155:$DC$1048576,MATCH($A1095,'Hoja de Trabajo para listado'!$CD$155:$CD$1048576,0),MATCH((CUADRO!O$5&amp;$E1095),'Hoja de Trabajo para listado'!$CD$151:$DC$151,0)),0)</f>
        <v>0</v>
      </c>
      <c r="P1095" s="257">
        <f ca="1">+IFERROR(INDEX('Hoja de Trabajo para listado'!$A$155:$Z$1048576,MATCH($A1095,'Hoja de Trabajo para listado'!$A$155:$A$1048576,0),MATCH((CUADRO!P$5&amp;$E1095),'Hoja de Trabajo para listado'!$A$151:$Z$151,0)),0)+IFERROR(INDEX('Hoja de Trabajo para listado'!$AB$155:$BA$1048576,MATCH($A1095,'Hoja de Trabajo para listado'!$AB$155:$AB$1048576,0),MATCH((CUADRO!P$5&amp;$E1095),'Hoja de Trabajo para listado'!$AB$151:$BA$151,0)),0)+IFERROR(INDEX('Hoja de Trabajo para listado'!$BC$155:$CB$1048576,MATCH($A1095,'Hoja de Trabajo para listado'!$BC$155:$BC$1048576,0),MATCH((CUADRO!P$5&amp;$E1095),'Hoja de Trabajo para listado'!$BC$151:$CB$151,0)),0)+IFERROR(INDEX('Hoja de Trabajo para listado'!$DE$153:$DG$274,MATCH($A1095,'Hoja de Trabajo para listado'!$DE$153:$DE$1048576,0),MATCH((CUADRO!P$5&amp;$E1095),'Hoja de Trabajo para listado'!$DE$151:$DG$151,0)),0)+IFERROR(INDEX('Hoja de Trabajo para listado'!$CD$155:$DC$1048576,MATCH($A1095,'Hoja de Trabajo para listado'!$CD$155:$CD$1048576,0),MATCH((CUADRO!P$5&amp;$E1095),'Hoja de Trabajo para listado'!$CD$151:$DC$151,0)),0)</f>
        <v>0</v>
      </c>
      <c r="Q1095" s="257">
        <f ca="1">+IFERROR(INDEX('Hoja de Trabajo para listado'!$A$155:$Z$1048576,MATCH($A1095,'Hoja de Trabajo para listado'!$A$155:$A$1048576,0),MATCH((CUADRO!Q$5&amp;$E1095),'Hoja de Trabajo para listado'!$A$151:$Z$151,0)),0)+IFERROR(INDEX('Hoja de Trabajo para listado'!$AB$155:$BA$1048576,MATCH($A1095,'Hoja de Trabajo para listado'!$AB$155:$AB$1048576,0),MATCH((CUADRO!Q$5&amp;$E1095),'Hoja de Trabajo para listado'!$AB$151:$BA$151,0)),0)+IFERROR(INDEX('Hoja de Trabajo para listado'!$BC$155:$CB$1048576,MATCH($A1095,'Hoja de Trabajo para listado'!$BC$155:$BC$1048576,0),MATCH((CUADRO!Q$5&amp;$E1095),'Hoja de Trabajo para listado'!$BC$151:$CB$151,0)),0)+IFERROR(INDEX('Hoja de Trabajo para listado'!$DE$153:$DG$274,MATCH($A1095,'Hoja de Trabajo para listado'!$DE$153:$DE$1048576,0),MATCH((CUADRO!Q$5&amp;$E1095),'Hoja de Trabajo para listado'!$DE$151:$DG$151,0)),0)+IFERROR(INDEX('Hoja de Trabajo para listado'!$CD$155:$DC$1048576,MATCH($A1095,'Hoja de Trabajo para listado'!$CD$155:$CD$1048576,0),MATCH((CUADRO!Q$5&amp;$E1095),'Hoja de Trabajo para listado'!$CD$151:$DC$151,0)),0)</f>
        <v>0</v>
      </c>
      <c r="R1095" s="257">
        <f t="shared" ca="1" si="34"/>
        <v>36861626.129999995</v>
      </c>
      <c r="S1095" s="257">
        <f ca="1">+R1094+R1095</f>
        <v>36861726.149999999</v>
      </c>
      <c r="T1095" s="257">
        <f ca="1">+S1095</f>
        <v>36861726.149999999</v>
      </c>
      <c r="U1095" s="256">
        <f t="shared" si="35"/>
        <v>2</v>
      </c>
      <c r="V1095" s="362" t="str">
        <f>+VLOOKUP(A1095,bd_lista!$A$3:$E$590,5,FALSE)</f>
        <v>Órgano Ejecutivo</v>
      </c>
      <c r="W1095" s="362"/>
      <c r="X1095" s="254">
        <f t="shared" si="36"/>
        <v>47</v>
      </c>
      <c r="Y1095" s="254" t="str">
        <f>+VLOOKUP(X1095,bd_lista!$A$3:$C$590,3,FALSE)</f>
        <v>Ministerio de Desarrollo Rural y Tierras</v>
      </c>
      <c r="Z1095" s="314"/>
      <c r="AA1095" s="350"/>
    </row>
    <row r="1096" spans="1:27" customFormat="1" ht="15" customHeight="1">
      <c r="A1096" s="32">
        <v>46</v>
      </c>
      <c r="B1096" s="306">
        <f>+A1096</f>
        <v>46</v>
      </c>
      <c r="C1096" s="259" t="str">
        <f>+VLOOKUP(A1096,bd_lista!$A$3:$C$590,3,FALSE)</f>
        <v>Ministerio de Salud y Deportes</v>
      </c>
      <c r="D1096" s="361" t="str">
        <f>+C1096</f>
        <v>Ministerio de Salud y Deportes</v>
      </c>
      <c r="E1096" s="259" t="s">
        <v>1313</v>
      </c>
      <c r="F1096" s="255">
        <f ca="1">+IFERROR(INDEX('Hoja de Trabajo para listado'!$A$155:$Z$1048576,MATCH($A1096,'Hoja de Trabajo para listado'!$A$155:$A$1048576,0),MATCH((CUADRO!F$5&amp;$E1096),'Hoja de Trabajo para listado'!$A$151:$Z$151,0)),0)+IFERROR(INDEX('Hoja de Trabajo para listado'!$AB$155:$BA$1048576,MATCH($A1096,'Hoja de Trabajo para listado'!$AB$155:$AB$1048576,0),MATCH((CUADRO!F$5&amp;$E1096),'Hoja de Trabajo para listado'!$AB$151:$BA$151,0)),0)+IFERROR(INDEX('Hoja de Trabajo para listado'!$BC$155:$CB$1048576,MATCH($A1096,'Hoja de Trabajo para listado'!$BC$155:$BC$1048576,0),MATCH((CUADRO!F$5&amp;$E1096),'Hoja de Trabajo para listado'!$BC$151:$CB$151,0)),0)+IFERROR(INDEX('Hoja de Trabajo para listado'!$DE$153:$DG$274,MATCH($A1096,'Hoja de Trabajo para listado'!$DE$153:$DE$1048576,0),MATCH((CUADRO!F$5&amp;$E1096),'Hoja de Trabajo para listado'!$DE$151:$DG$151,0)),0)+IFERROR(INDEX('Hoja de Trabajo para listado'!$CD$155:$DC$1048576,MATCH($A1096,'Hoja de Trabajo para listado'!$CD$155:$CD$1048576,0),MATCH((CUADRO!F$5&amp;$E1096),'Hoja de Trabajo para listado'!$CD$151:$DC$151,0)),0)</f>
        <v>0</v>
      </c>
      <c r="G1096" s="255">
        <f ca="1">+IFERROR(INDEX('Hoja de Trabajo para listado'!$A$155:$Z$1048576,MATCH($A1096,'Hoja de Trabajo para listado'!$A$155:$A$1048576,0),MATCH((CUADRO!G$5&amp;$E1096),'Hoja de Trabajo para listado'!$A$151:$Z$151,0)),0)+IFERROR(INDEX('Hoja de Trabajo para listado'!$AB$155:$BA$1048576,MATCH($A1096,'Hoja de Trabajo para listado'!$AB$155:$AB$1048576,0),MATCH((CUADRO!G$5&amp;$E1096),'Hoja de Trabajo para listado'!$AB$151:$BA$151,0)),0)+IFERROR(INDEX('Hoja de Trabajo para listado'!$BC$155:$CB$1048576,MATCH($A1096,'Hoja de Trabajo para listado'!$BC$155:$BC$1048576,0),MATCH((CUADRO!G$5&amp;$E1096),'Hoja de Trabajo para listado'!$BC$151:$CB$151,0)),0)+IFERROR(INDEX('Hoja de Trabajo para listado'!$DE$153:$DG$274,MATCH($A1096,'Hoja de Trabajo para listado'!$DE$153:$DE$1048576,0),MATCH((CUADRO!G$5&amp;$E1096),'Hoja de Trabajo para listado'!$DE$151:$DG$151,0)),0)+IFERROR(INDEX('Hoja de Trabajo para listado'!$CD$155:$DC$1048576,MATCH($A1096,'Hoja de Trabajo para listado'!$CD$155:$CD$1048576,0),MATCH((CUADRO!G$5&amp;$E1096),'Hoja de Trabajo para listado'!$CD$151:$DC$151,0)),0)</f>
        <v>0</v>
      </c>
      <c r="H1096" s="255">
        <f ca="1">+IFERROR(INDEX('Hoja de Trabajo para listado'!$A$155:$Z$1048576,MATCH($A1096,'Hoja de Trabajo para listado'!$A$155:$A$1048576,0),MATCH((CUADRO!H$5&amp;$E1096),'Hoja de Trabajo para listado'!$A$151:$Z$151,0)),0)+IFERROR(INDEX('Hoja de Trabajo para listado'!$AB$155:$BA$1048576,MATCH($A1096,'Hoja de Trabajo para listado'!$AB$155:$AB$1048576,0),MATCH((CUADRO!H$5&amp;$E1096),'Hoja de Trabajo para listado'!$AB$151:$BA$151,0)),0)+IFERROR(INDEX('Hoja de Trabajo para listado'!$BC$155:$CB$1048576,MATCH($A1096,'Hoja de Trabajo para listado'!$BC$155:$BC$1048576,0),MATCH((CUADRO!H$5&amp;$E1096),'Hoja de Trabajo para listado'!$BC$151:$CB$151,0)),0)+IFERROR(INDEX('Hoja de Trabajo para listado'!$DE$153:$DG$274,MATCH($A1096,'Hoja de Trabajo para listado'!$DE$153:$DE$1048576,0),MATCH((CUADRO!H$5&amp;$E1096),'Hoja de Trabajo para listado'!$DE$151:$DG$151,0)),0)+IFERROR(INDEX('Hoja de Trabajo para listado'!$CD$155:$DC$1048576,MATCH($A1096,'Hoja de Trabajo para listado'!$CD$155:$CD$1048576,0),MATCH((CUADRO!H$5&amp;$E1096),'Hoja de Trabajo para listado'!$CD$151:$DC$151,0)),0)</f>
        <v>0</v>
      </c>
      <c r="I1096" s="255">
        <f ca="1">+IFERROR(INDEX('Hoja de Trabajo para listado'!$A$155:$Z$1048576,MATCH($A1096,'Hoja de Trabajo para listado'!$A$155:$A$1048576,0),MATCH((CUADRO!I$5&amp;$E1096),'Hoja de Trabajo para listado'!$A$151:$Z$151,0)),0)+IFERROR(INDEX('Hoja de Trabajo para listado'!$AB$155:$BA$1048576,MATCH($A1096,'Hoja de Trabajo para listado'!$AB$155:$AB$1048576,0),MATCH((CUADRO!I$5&amp;$E1096),'Hoja de Trabajo para listado'!$AB$151:$BA$151,0)),0)+IFERROR(INDEX('Hoja de Trabajo para listado'!$BC$155:$CB$1048576,MATCH($A1096,'Hoja de Trabajo para listado'!$BC$155:$BC$1048576,0),MATCH((CUADRO!I$5&amp;$E1096),'Hoja de Trabajo para listado'!$BC$151:$CB$151,0)),0)+IFERROR(INDEX('Hoja de Trabajo para listado'!$DE$153:$DG$274,MATCH($A1096,'Hoja de Trabajo para listado'!$DE$153:$DE$1048576,0),MATCH((CUADRO!I$5&amp;$E1096),'Hoja de Trabajo para listado'!$DE$151:$DG$151,0)),0)+IFERROR(INDEX('Hoja de Trabajo para listado'!$CD$155:$DC$1048576,MATCH($A1096,'Hoja de Trabajo para listado'!$CD$155:$CD$1048576,0),MATCH((CUADRO!I$5&amp;$E1096),'Hoja de Trabajo para listado'!$CD$151:$DC$151,0)),0)</f>
        <v>0</v>
      </c>
      <c r="J1096" s="255">
        <f ca="1">+IFERROR(INDEX('Hoja de Trabajo para listado'!$A$155:$Z$1048576,MATCH($A1096,'Hoja de Trabajo para listado'!$A$155:$A$1048576,0),MATCH((CUADRO!J$5&amp;$E1096),'Hoja de Trabajo para listado'!$A$151:$Z$151,0)),0)+IFERROR(INDEX('Hoja de Trabajo para listado'!$AB$155:$BA$1048576,MATCH($A1096,'Hoja de Trabajo para listado'!$AB$155:$AB$1048576,0),MATCH((CUADRO!J$5&amp;$E1096),'Hoja de Trabajo para listado'!$AB$151:$BA$151,0)),0)+IFERROR(INDEX('Hoja de Trabajo para listado'!$BC$155:$CB$1048576,MATCH($A1096,'Hoja de Trabajo para listado'!$BC$155:$BC$1048576,0),MATCH((CUADRO!J$5&amp;$E1096),'Hoja de Trabajo para listado'!$BC$151:$CB$151,0)),0)+IFERROR(INDEX('Hoja de Trabajo para listado'!$DE$153:$DG$274,MATCH($A1096,'Hoja de Trabajo para listado'!$DE$153:$DE$1048576,0),MATCH((CUADRO!J$5&amp;$E1096),'Hoja de Trabajo para listado'!$DE$151:$DG$151,0)),0)+IFERROR(INDEX('Hoja de Trabajo para listado'!$CD$155:$DC$1048576,MATCH($A1096,'Hoja de Trabajo para listado'!$CD$155:$CD$1048576,0),MATCH((CUADRO!J$5&amp;$E1096),'Hoja de Trabajo para listado'!$CD$151:$DC$151,0)),0)</f>
        <v>0</v>
      </c>
      <c r="K1096" s="255">
        <f ca="1">+IFERROR(INDEX('Hoja de Trabajo para listado'!$A$155:$Z$1048576,MATCH($A1096,'Hoja de Trabajo para listado'!$A$155:$A$1048576,0),MATCH((CUADRO!K$5&amp;$E1096),'Hoja de Trabajo para listado'!$A$151:$Z$151,0)),0)+IFERROR(INDEX('Hoja de Trabajo para listado'!$AB$155:$BA$1048576,MATCH($A1096,'Hoja de Trabajo para listado'!$AB$155:$AB$1048576,0),MATCH((CUADRO!K$5&amp;$E1096),'Hoja de Trabajo para listado'!$AB$151:$BA$151,0)),0)+IFERROR(INDEX('Hoja de Trabajo para listado'!$BC$155:$CB$1048576,MATCH($A1096,'Hoja de Trabajo para listado'!$BC$155:$BC$1048576,0),MATCH((CUADRO!K$5&amp;$E1096),'Hoja de Trabajo para listado'!$BC$151:$CB$151,0)),0)+IFERROR(INDEX('Hoja de Trabajo para listado'!$DE$153:$DG$274,MATCH($A1096,'Hoja de Trabajo para listado'!$DE$153:$DE$1048576,0),MATCH((CUADRO!K$5&amp;$E1096),'Hoja de Trabajo para listado'!$DE$151:$DG$151,0)),0)+IFERROR(INDEX('Hoja de Trabajo para listado'!$CD$155:$DC$1048576,MATCH($A1096,'Hoja de Trabajo para listado'!$CD$155:$CD$1048576,0),MATCH((CUADRO!K$5&amp;$E1096),'Hoja de Trabajo para listado'!$CD$151:$DC$151,0)),0)</f>
        <v>0</v>
      </c>
      <c r="L1096" s="255">
        <f ca="1">+IFERROR(INDEX('Hoja de Trabajo para listado'!$A$155:$Z$1048576,MATCH($A1096,'Hoja de Trabajo para listado'!$A$155:$A$1048576,0),MATCH((CUADRO!L$5&amp;$E1096),'Hoja de Trabajo para listado'!$A$151:$Z$151,0)),0)+IFERROR(INDEX('Hoja de Trabajo para listado'!$AB$155:$BA$1048576,MATCH($A1096,'Hoja de Trabajo para listado'!$AB$155:$AB$1048576,0),MATCH((CUADRO!L$5&amp;$E1096),'Hoja de Trabajo para listado'!$AB$151:$BA$151,0)),0)+IFERROR(INDEX('Hoja de Trabajo para listado'!$BC$155:$CB$1048576,MATCH($A1096,'Hoja de Trabajo para listado'!$BC$155:$BC$1048576,0),MATCH((CUADRO!L$5&amp;$E1096),'Hoja de Trabajo para listado'!$BC$151:$CB$151,0)),0)+IFERROR(INDEX('Hoja de Trabajo para listado'!$DE$153:$DG$274,MATCH($A1096,'Hoja de Trabajo para listado'!$DE$153:$DE$1048576,0),MATCH((CUADRO!L$5&amp;$E1096),'Hoja de Trabajo para listado'!$DE$151:$DG$151,0)),0)+IFERROR(INDEX('Hoja de Trabajo para listado'!$CD$155:$DC$1048576,MATCH($A1096,'Hoja de Trabajo para listado'!$CD$155:$CD$1048576,0),MATCH((CUADRO!L$5&amp;$E1096),'Hoja de Trabajo para listado'!$CD$151:$DC$151,0)),0)</f>
        <v>0</v>
      </c>
      <c r="M1096" s="255">
        <f ca="1">+IFERROR(INDEX('Hoja de Trabajo para listado'!$A$155:$Z$1048576,MATCH($A1096,'Hoja de Trabajo para listado'!$A$155:$A$1048576,0),MATCH((CUADRO!M$5&amp;$E1096),'Hoja de Trabajo para listado'!$A$151:$Z$151,0)),0)+IFERROR(INDEX('Hoja de Trabajo para listado'!$AB$155:$BA$1048576,MATCH($A1096,'Hoja de Trabajo para listado'!$AB$155:$AB$1048576,0),MATCH((CUADRO!M$5&amp;$E1096),'Hoja de Trabajo para listado'!$AB$151:$BA$151,0)),0)+IFERROR(INDEX('Hoja de Trabajo para listado'!$BC$155:$CB$1048576,MATCH($A1096,'Hoja de Trabajo para listado'!$BC$155:$BC$1048576,0),MATCH((CUADRO!M$5&amp;$E1096),'Hoja de Trabajo para listado'!$BC$151:$CB$151,0)),0)+IFERROR(INDEX('Hoja de Trabajo para listado'!$DE$153:$DG$274,MATCH($A1096,'Hoja de Trabajo para listado'!$DE$153:$DE$1048576,0),MATCH((CUADRO!M$5&amp;$E1096),'Hoja de Trabajo para listado'!$DE$151:$DG$151,0)),0)+IFERROR(INDEX('Hoja de Trabajo para listado'!$CD$155:$DC$1048576,MATCH($A1096,'Hoja de Trabajo para listado'!$CD$155:$CD$1048576,0),MATCH((CUADRO!M$5&amp;$E1096),'Hoja de Trabajo para listado'!$CD$151:$DC$151,0)),0)</f>
        <v>0</v>
      </c>
      <c r="N1096" s="255">
        <f ca="1">+IFERROR(INDEX('Hoja de Trabajo para listado'!$A$155:$Z$1048576,MATCH($A1096,'Hoja de Trabajo para listado'!$A$155:$A$1048576,0),MATCH((CUADRO!N$5&amp;$E1096),'Hoja de Trabajo para listado'!$A$151:$Z$151,0)),0)+IFERROR(INDEX('Hoja de Trabajo para listado'!$AB$155:$BA$1048576,MATCH($A1096,'Hoja de Trabajo para listado'!$AB$155:$AB$1048576,0),MATCH((CUADRO!N$5&amp;$E1096),'Hoja de Trabajo para listado'!$AB$151:$BA$151,0)),0)+IFERROR(INDEX('Hoja de Trabajo para listado'!$BC$155:$CB$1048576,MATCH($A1096,'Hoja de Trabajo para listado'!$BC$155:$BC$1048576,0),MATCH((CUADRO!N$5&amp;$E1096),'Hoja de Trabajo para listado'!$BC$151:$CB$151,0)),0)+IFERROR(INDEX('Hoja de Trabajo para listado'!$DE$153:$DG$274,MATCH($A1096,'Hoja de Trabajo para listado'!$DE$153:$DE$1048576,0),MATCH((CUADRO!N$5&amp;$E1096),'Hoja de Trabajo para listado'!$DE$151:$DG$151,0)),0)+IFERROR(INDEX('Hoja de Trabajo para listado'!$CD$155:$DC$1048576,MATCH($A1096,'Hoja de Trabajo para listado'!$CD$155:$CD$1048576,0),MATCH((CUADRO!N$5&amp;$E1096),'Hoja de Trabajo para listado'!$CD$151:$DC$151,0)),0)</f>
        <v>0</v>
      </c>
      <c r="O1096" s="255">
        <f ca="1">+IFERROR(INDEX('Hoja de Trabajo para listado'!$A$155:$Z$1048576,MATCH($A1096,'Hoja de Trabajo para listado'!$A$155:$A$1048576,0),MATCH((CUADRO!O$5&amp;$E1096),'Hoja de Trabajo para listado'!$A$151:$Z$151,0)),0)+IFERROR(INDEX('Hoja de Trabajo para listado'!$AB$155:$BA$1048576,MATCH($A1096,'Hoja de Trabajo para listado'!$AB$155:$AB$1048576,0),MATCH((CUADRO!O$5&amp;$E1096),'Hoja de Trabajo para listado'!$AB$151:$BA$151,0)),0)+IFERROR(INDEX('Hoja de Trabajo para listado'!$BC$155:$CB$1048576,MATCH($A1096,'Hoja de Trabajo para listado'!$BC$155:$BC$1048576,0),MATCH((CUADRO!O$5&amp;$E1096),'Hoja de Trabajo para listado'!$BC$151:$CB$151,0)),0)+IFERROR(INDEX('Hoja de Trabajo para listado'!$DE$153:$DG$274,MATCH($A1096,'Hoja de Trabajo para listado'!$DE$153:$DE$1048576,0),MATCH((CUADRO!O$5&amp;$E1096),'Hoja de Trabajo para listado'!$DE$151:$DG$151,0)),0)+IFERROR(INDEX('Hoja de Trabajo para listado'!$CD$155:$DC$1048576,MATCH($A1096,'Hoja de Trabajo para listado'!$CD$155:$CD$1048576,0),MATCH((CUADRO!O$5&amp;$E1096),'Hoja de Trabajo para listado'!$CD$151:$DC$151,0)),0)</f>
        <v>0</v>
      </c>
      <c r="P1096" s="255">
        <f ca="1">+IFERROR(INDEX('Hoja de Trabajo para listado'!$A$155:$Z$1048576,MATCH($A1096,'Hoja de Trabajo para listado'!$A$155:$A$1048576,0),MATCH((CUADRO!P$5&amp;$E1096),'Hoja de Trabajo para listado'!$A$151:$Z$151,0)),0)+IFERROR(INDEX('Hoja de Trabajo para listado'!$AB$155:$BA$1048576,MATCH($A1096,'Hoja de Trabajo para listado'!$AB$155:$AB$1048576,0),MATCH((CUADRO!P$5&amp;$E1096),'Hoja de Trabajo para listado'!$AB$151:$BA$151,0)),0)+IFERROR(INDEX('Hoja de Trabajo para listado'!$BC$155:$CB$1048576,MATCH($A1096,'Hoja de Trabajo para listado'!$BC$155:$BC$1048576,0),MATCH((CUADRO!P$5&amp;$E1096),'Hoja de Trabajo para listado'!$BC$151:$CB$151,0)),0)+IFERROR(INDEX('Hoja de Trabajo para listado'!$DE$153:$DG$274,MATCH($A1096,'Hoja de Trabajo para listado'!$DE$153:$DE$1048576,0),MATCH((CUADRO!P$5&amp;$E1096),'Hoja de Trabajo para listado'!$DE$151:$DG$151,0)),0)+IFERROR(INDEX('Hoja de Trabajo para listado'!$CD$155:$DC$1048576,MATCH($A1096,'Hoja de Trabajo para listado'!$CD$155:$CD$1048576,0),MATCH((CUADRO!P$5&amp;$E1096),'Hoja de Trabajo para listado'!$CD$151:$DC$151,0)),0)</f>
        <v>0</v>
      </c>
      <c r="Q1096" s="255">
        <f ca="1">+IFERROR(INDEX('Hoja de Trabajo para listado'!$A$155:$Z$1048576,MATCH($A1096,'Hoja de Trabajo para listado'!$A$155:$A$1048576,0),MATCH((CUADRO!Q$5&amp;$E1096),'Hoja de Trabajo para listado'!$A$151:$Z$151,0)),0)+IFERROR(INDEX('Hoja de Trabajo para listado'!$AB$155:$BA$1048576,MATCH($A1096,'Hoja de Trabajo para listado'!$AB$155:$AB$1048576,0),MATCH((CUADRO!Q$5&amp;$E1096),'Hoja de Trabajo para listado'!$AB$151:$BA$151,0)),0)+IFERROR(INDEX('Hoja de Trabajo para listado'!$BC$155:$CB$1048576,MATCH($A1096,'Hoja de Trabajo para listado'!$BC$155:$BC$1048576,0),MATCH((CUADRO!Q$5&amp;$E1096),'Hoja de Trabajo para listado'!$BC$151:$CB$151,0)),0)+IFERROR(INDEX('Hoja de Trabajo para listado'!$DE$153:$DG$274,MATCH($A1096,'Hoja de Trabajo para listado'!$DE$153:$DE$1048576,0),MATCH((CUADRO!Q$5&amp;$E1096),'Hoja de Trabajo para listado'!$DE$151:$DG$151,0)),0)+IFERROR(INDEX('Hoja de Trabajo para listado'!$CD$155:$DC$1048576,MATCH($A1096,'Hoja de Trabajo para listado'!$CD$155:$CD$1048576,0),MATCH((CUADRO!Q$5&amp;$E1096),'Hoja de Trabajo para listado'!$CD$151:$DC$151,0)),0)</f>
        <v>0</v>
      </c>
      <c r="R1096" s="255">
        <f t="shared" ca="1" si="34"/>
        <v>0</v>
      </c>
      <c r="S1096" s="255"/>
      <c r="T1096" s="255">
        <f ca="1">+T1097</f>
        <v>35793278.18</v>
      </c>
      <c r="U1096" s="254">
        <f t="shared" si="35"/>
        <v>1</v>
      </c>
      <c r="V1096" s="362" t="str">
        <f>+VLOOKUP(A1096,bd_lista!$A$3:$E$590,5,FALSE)</f>
        <v>Órgano Ejecutivo</v>
      </c>
      <c r="W1096" s="361" t="str">
        <f>+V1096</f>
        <v>Órgano Ejecutivo</v>
      </c>
      <c r="X1096" s="254">
        <f t="shared" si="36"/>
        <v>46</v>
      </c>
      <c r="Y1096" s="254" t="str">
        <f>+VLOOKUP(X1096,bd_lista!$A$3:$C$590,3,FALSE)</f>
        <v>Ministerio de Salud y Deportes</v>
      </c>
      <c r="Z1096" s="316">
        <f>+X1096</f>
        <v>46</v>
      </c>
      <c r="AA1096" s="348" t="str">
        <f>+Y1096</f>
        <v>Ministerio de Salud y Deportes</v>
      </c>
    </row>
    <row r="1097" spans="1:27" customFormat="1" ht="15" customHeight="1">
      <c r="A1097" s="32">
        <v>46</v>
      </c>
      <c r="B1097" s="307"/>
      <c r="C1097" s="259" t="str">
        <f>+VLOOKUP(A1097,bd_lista!$A$3:$C$590,3,FALSE)</f>
        <v>Ministerio de Salud y Deportes</v>
      </c>
      <c r="D1097" s="362"/>
      <c r="E1097" s="362" t="s">
        <v>1314</v>
      </c>
      <c r="F1097" s="257">
        <f ca="1">+IFERROR(INDEX('Hoja de Trabajo para listado'!$A$155:$Z$1048576,MATCH($A1097,'Hoja de Trabajo para listado'!$A$155:$A$1048576,0),MATCH((CUADRO!F$5&amp;$E1097),'Hoja de Trabajo para listado'!$A$151:$Z$151,0)),0)+IFERROR(INDEX('Hoja de Trabajo para listado'!$AB$155:$BA$1048576,MATCH($A1097,'Hoja de Trabajo para listado'!$AB$155:$AB$1048576,0),MATCH((CUADRO!F$5&amp;$E1097),'Hoja de Trabajo para listado'!$AB$151:$BA$151,0)),0)+IFERROR(INDEX('Hoja de Trabajo para listado'!$BC$155:$CB$1048576,MATCH($A1097,'Hoja de Trabajo para listado'!$BC$155:$BC$1048576,0),MATCH((CUADRO!F$5&amp;$E1097),'Hoja de Trabajo para listado'!$BC$151:$CB$151,0)),0)+IFERROR(INDEX('Hoja de Trabajo para listado'!$DE$153:$DG$274,MATCH($A1097,'Hoja de Trabajo para listado'!$DE$153:$DE$1048576,0),MATCH((CUADRO!F$5&amp;$E1097),'Hoja de Trabajo para listado'!$DE$151:$DG$151,0)),0)+IFERROR(INDEX('Hoja de Trabajo para listado'!$CD$155:$DC$1048576,MATCH($A1097,'Hoja de Trabajo para listado'!$CD$155:$CD$1048576,0),MATCH((CUADRO!F$5&amp;$E1097),'Hoja de Trabajo para listado'!$CD$151:$DC$151,0)),0)</f>
        <v>0</v>
      </c>
      <c r="G1097" s="257">
        <f ca="1">+IFERROR(INDEX('Hoja de Trabajo para listado'!$A$155:$Z$1048576,MATCH($A1097,'Hoja de Trabajo para listado'!$A$155:$A$1048576,0),MATCH((CUADRO!G$5&amp;$E1097),'Hoja de Trabajo para listado'!$A$151:$Z$151,0)),0)+IFERROR(INDEX('Hoja de Trabajo para listado'!$AB$155:$BA$1048576,MATCH($A1097,'Hoja de Trabajo para listado'!$AB$155:$AB$1048576,0),MATCH((CUADRO!G$5&amp;$E1097),'Hoja de Trabajo para listado'!$AB$151:$BA$151,0)),0)+IFERROR(INDEX('Hoja de Trabajo para listado'!$BC$155:$CB$1048576,MATCH($A1097,'Hoja de Trabajo para listado'!$BC$155:$BC$1048576,0),MATCH((CUADRO!G$5&amp;$E1097),'Hoja de Trabajo para listado'!$BC$151:$CB$151,0)),0)+IFERROR(INDEX('Hoja de Trabajo para listado'!$DE$153:$DG$274,MATCH($A1097,'Hoja de Trabajo para listado'!$DE$153:$DE$1048576,0),MATCH((CUADRO!G$5&amp;$E1097),'Hoja de Trabajo para listado'!$DE$151:$DG$151,0)),0)+IFERROR(INDEX('Hoja de Trabajo para listado'!$CD$155:$DC$1048576,MATCH($A1097,'Hoja de Trabajo para listado'!$CD$155:$CD$1048576,0),MATCH((CUADRO!G$5&amp;$E1097),'Hoja de Trabajo para listado'!$CD$151:$DC$151,0)),0)</f>
        <v>0</v>
      </c>
      <c r="H1097" s="257">
        <f ca="1">+IFERROR(INDEX('Hoja de Trabajo para listado'!$A$155:$Z$1048576,MATCH($A1097,'Hoja de Trabajo para listado'!$A$155:$A$1048576,0),MATCH((CUADRO!H$5&amp;$E1097),'Hoja de Trabajo para listado'!$A$151:$Z$151,0)),0)+IFERROR(INDEX('Hoja de Trabajo para listado'!$AB$155:$BA$1048576,MATCH($A1097,'Hoja de Trabajo para listado'!$AB$155:$AB$1048576,0),MATCH((CUADRO!H$5&amp;$E1097),'Hoja de Trabajo para listado'!$AB$151:$BA$151,0)),0)+IFERROR(INDEX('Hoja de Trabajo para listado'!$BC$155:$CB$1048576,MATCH($A1097,'Hoja de Trabajo para listado'!$BC$155:$BC$1048576,0),MATCH((CUADRO!H$5&amp;$E1097),'Hoja de Trabajo para listado'!$BC$151:$CB$151,0)),0)+IFERROR(INDEX('Hoja de Trabajo para listado'!$DE$153:$DG$274,MATCH($A1097,'Hoja de Trabajo para listado'!$DE$153:$DE$1048576,0),MATCH((CUADRO!H$5&amp;$E1097),'Hoja de Trabajo para listado'!$DE$151:$DG$151,0)),0)+IFERROR(INDEX('Hoja de Trabajo para listado'!$CD$155:$DC$1048576,MATCH($A1097,'Hoja de Trabajo para listado'!$CD$155:$CD$1048576,0),MATCH((CUADRO!H$5&amp;$E1097),'Hoja de Trabajo para listado'!$CD$151:$DC$151,0)),0)</f>
        <v>0</v>
      </c>
      <c r="I1097" s="257">
        <f ca="1">+IFERROR(INDEX('Hoja de Trabajo para listado'!$A$155:$Z$1048576,MATCH($A1097,'Hoja de Trabajo para listado'!$A$155:$A$1048576,0),MATCH((CUADRO!I$5&amp;$E1097),'Hoja de Trabajo para listado'!$A$151:$Z$151,0)),0)+IFERROR(INDEX('Hoja de Trabajo para listado'!$AB$155:$BA$1048576,MATCH($A1097,'Hoja de Trabajo para listado'!$AB$155:$AB$1048576,0),MATCH((CUADRO!I$5&amp;$E1097),'Hoja de Trabajo para listado'!$AB$151:$BA$151,0)),0)+IFERROR(INDEX('Hoja de Trabajo para listado'!$BC$155:$CB$1048576,MATCH($A1097,'Hoja de Trabajo para listado'!$BC$155:$BC$1048576,0),MATCH((CUADRO!I$5&amp;$E1097),'Hoja de Trabajo para listado'!$BC$151:$CB$151,0)),0)+IFERROR(INDEX('Hoja de Trabajo para listado'!$DE$153:$DG$274,MATCH($A1097,'Hoja de Trabajo para listado'!$DE$153:$DE$1048576,0),MATCH((CUADRO!I$5&amp;$E1097),'Hoja de Trabajo para listado'!$DE$151:$DG$151,0)),0)+IFERROR(INDEX('Hoja de Trabajo para listado'!$CD$155:$DC$1048576,MATCH($A1097,'Hoja de Trabajo para listado'!$CD$155:$CD$1048576,0),MATCH((CUADRO!I$5&amp;$E1097),'Hoja de Trabajo para listado'!$CD$151:$DC$151,0)),0)</f>
        <v>0</v>
      </c>
      <c r="J1097" s="257">
        <f ca="1">+IFERROR(INDEX('Hoja de Trabajo para listado'!$A$155:$Z$1048576,MATCH($A1097,'Hoja de Trabajo para listado'!$A$155:$A$1048576,0),MATCH((CUADRO!J$5&amp;$E1097),'Hoja de Trabajo para listado'!$A$151:$Z$151,0)),0)+IFERROR(INDEX('Hoja de Trabajo para listado'!$AB$155:$BA$1048576,MATCH($A1097,'Hoja de Trabajo para listado'!$AB$155:$AB$1048576,0),MATCH((CUADRO!J$5&amp;$E1097),'Hoja de Trabajo para listado'!$AB$151:$BA$151,0)),0)+IFERROR(INDEX('Hoja de Trabajo para listado'!$BC$155:$CB$1048576,MATCH($A1097,'Hoja de Trabajo para listado'!$BC$155:$BC$1048576,0),MATCH((CUADRO!J$5&amp;$E1097),'Hoja de Trabajo para listado'!$BC$151:$CB$151,0)),0)+IFERROR(INDEX('Hoja de Trabajo para listado'!$DE$153:$DG$274,MATCH($A1097,'Hoja de Trabajo para listado'!$DE$153:$DE$1048576,0),MATCH((CUADRO!J$5&amp;$E1097),'Hoja de Trabajo para listado'!$DE$151:$DG$151,0)),0)+IFERROR(INDEX('Hoja de Trabajo para listado'!$CD$155:$DC$1048576,MATCH($A1097,'Hoja de Trabajo para listado'!$CD$155:$CD$1048576,0),MATCH((CUADRO!J$5&amp;$E1097),'Hoja de Trabajo para listado'!$CD$151:$DC$151,0)),0)</f>
        <v>0</v>
      </c>
      <c r="K1097" s="257">
        <f ca="1">+IFERROR(INDEX('Hoja de Trabajo para listado'!$A$155:$Z$1048576,MATCH($A1097,'Hoja de Trabajo para listado'!$A$155:$A$1048576,0),MATCH((CUADRO!K$5&amp;$E1097),'Hoja de Trabajo para listado'!$A$151:$Z$151,0)),0)+IFERROR(INDEX('Hoja de Trabajo para listado'!$AB$155:$BA$1048576,MATCH($A1097,'Hoja de Trabajo para listado'!$AB$155:$AB$1048576,0),MATCH((CUADRO!K$5&amp;$E1097),'Hoja de Trabajo para listado'!$AB$151:$BA$151,0)),0)+IFERROR(INDEX('Hoja de Trabajo para listado'!$BC$155:$CB$1048576,MATCH($A1097,'Hoja de Trabajo para listado'!$BC$155:$BC$1048576,0),MATCH((CUADRO!K$5&amp;$E1097),'Hoja de Trabajo para listado'!$BC$151:$CB$151,0)),0)+IFERROR(INDEX('Hoja de Trabajo para listado'!$DE$153:$DG$274,MATCH($A1097,'Hoja de Trabajo para listado'!$DE$153:$DE$1048576,0),MATCH((CUADRO!K$5&amp;$E1097),'Hoja de Trabajo para listado'!$DE$151:$DG$151,0)),0)+IFERROR(INDEX('Hoja de Trabajo para listado'!$CD$155:$DC$1048576,MATCH($A1097,'Hoja de Trabajo para listado'!$CD$155:$CD$1048576,0),MATCH((CUADRO!K$5&amp;$E1097),'Hoja de Trabajo para listado'!$CD$151:$DC$151,0)),0)</f>
        <v>1226.6300000000001</v>
      </c>
      <c r="L1097" s="257">
        <f ca="1">+IFERROR(INDEX('Hoja de Trabajo para listado'!$A$155:$Z$1048576,MATCH($A1097,'Hoja de Trabajo para listado'!$A$155:$A$1048576,0),MATCH((CUADRO!L$5&amp;$E1097),'Hoja de Trabajo para listado'!$A$151:$Z$151,0)),0)+IFERROR(INDEX('Hoja de Trabajo para listado'!$AB$155:$BA$1048576,MATCH($A1097,'Hoja de Trabajo para listado'!$AB$155:$AB$1048576,0),MATCH((CUADRO!L$5&amp;$E1097),'Hoja de Trabajo para listado'!$AB$151:$BA$151,0)),0)+IFERROR(INDEX('Hoja de Trabajo para listado'!$BC$155:$CB$1048576,MATCH($A1097,'Hoja de Trabajo para listado'!$BC$155:$BC$1048576,0),MATCH((CUADRO!L$5&amp;$E1097),'Hoja de Trabajo para listado'!$BC$151:$CB$151,0)),0)+IFERROR(INDEX('Hoja de Trabajo para listado'!$DE$153:$DG$274,MATCH($A1097,'Hoja de Trabajo para listado'!$DE$153:$DE$1048576,0),MATCH((CUADRO!L$5&amp;$E1097),'Hoja de Trabajo para listado'!$DE$151:$DG$151,0)),0)+IFERROR(INDEX('Hoja de Trabajo para listado'!$CD$155:$DC$1048576,MATCH($A1097,'Hoja de Trabajo para listado'!$CD$155:$CD$1048576,0),MATCH((CUADRO!L$5&amp;$E1097),'Hoja de Trabajo para listado'!$CD$151:$DC$151,0)),0)</f>
        <v>298376.25</v>
      </c>
      <c r="M1097" s="257">
        <f ca="1">+IFERROR(INDEX('Hoja de Trabajo para listado'!$A$155:$Z$1048576,MATCH($A1097,'Hoja de Trabajo para listado'!$A$155:$A$1048576,0),MATCH((CUADRO!M$5&amp;$E1097),'Hoja de Trabajo para listado'!$A$151:$Z$151,0)),0)+IFERROR(INDEX('Hoja de Trabajo para listado'!$AB$155:$BA$1048576,MATCH($A1097,'Hoja de Trabajo para listado'!$AB$155:$AB$1048576,0),MATCH((CUADRO!M$5&amp;$E1097),'Hoja de Trabajo para listado'!$AB$151:$BA$151,0)),0)+IFERROR(INDEX('Hoja de Trabajo para listado'!$BC$155:$CB$1048576,MATCH($A1097,'Hoja de Trabajo para listado'!$BC$155:$BC$1048576,0),MATCH((CUADRO!M$5&amp;$E1097),'Hoja de Trabajo para listado'!$BC$151:$CB$151,0)),0)+IFERROR(INDEX('Hoja de Trabajo para listado'!$DE$153:$DG$274,MATCH($A1097,'Hoja de Trabajo para listado'!$DE$153:$DE$1048576,0),MATCH((CUADRO!M$5&amp;$E1097),'Hoja de Trabajo para listado'!$DE$151:$DG$151,0)),0)+IFERROR(INDEX('Hoja de Trabajo para listado'!$CD$155:$DC$1048576,MATCH($A1097,'Hoja de Trabajo para listado'!$CD$155:$CD$1048576,0),MATCH((CUADRO!M$5&amp;$E1097),'Hoja de Trabajo para listado'!$CD$151:$DC$151,0)),0)</f>
        <v>402951.19000000012</v>
      </c>
      <c r="N1097" s="257">
        <f ca="1">+IFERROR(INDEX('Hoja de Trabajo para listado'!$A$155:$Z$1048576,MATCH($A1097,'Hoja de Trabajo para listado'!$A$155:$A$1048576,0),MATCH((CUADRO!N$5&amp;$E1097),'Hoja de Trabajo para listado'!$A$151:$Z$151,0)),0)+IFERROR(INDEX('Hoja de Trabajo para listado'!$AB$155:$BA$1048576,MATCH($A1097,'Hoja de Trabajo para listado'!$AB$155:$AB$1048576,0),MATCH((CUADRO!N$5&amp;$E1097),'Hoja de Trabajo para listado'!$AB$151:$BA$151,0)),0)+IFERROR(INDEX('Hoja de Trabajo para listado'!$BC$155:$CB$1048576,MATCH($A1097,'Hoja de Trabajo para listado'!$BC$155:$BC$1048576,0),MATCH((CUADRO!N$5&amp;$E1097),'Hoja de Trabajo para listado'!$BC$151:$CB$151,0)),0)+IFERROR(INDEX('Hoja de Trabajo para listado'!$DE$153:$DG$274,MATCH($A1097,'Hoja de Trabajo para listado'!$DE$153:$DE$1048576,0),MATCH((CUADRO!N$5&amp;$E1097),'Hoja de Trabajo para listado'!$DE$151:$DG$151,0)),0)+IFERROR(INDEX('Hoja de Trabajo para listado'!$CD$155:$DC$1048576,MATCH($A1097,'Hoja de Trabajo para listado'!$CD$155:$CD$1048576,0),MATCH((CUADRO!N$5&amp;$E1097),'Hoja de Trabajo para listado'!$CD$151:$DC$151,0)),0)</f>
        <v>35090724.109999999</v>
      </c>
      <c r="O1097" s="257">
        <f ca="1">+IFERROR(INDEX('Hoja de Trabajo para listado'!$A$155:$Z$1048576,MATCH($A1097,'Hoja de Trabajo para listado'!$A$155:$A$1048576,0),MATCH((CUADRO!O$5&amp;$E1097),'Hoja de Trabajo para listado'!$A$151:$Z$151,0)),0)+IFERROR(INDEX('Hoja de Trabajo para listado'!$AB$155:$BA$1048576,MATCH($A1097,'Hoja de Trabajo para listado'!$AB$155:$AB$1048576,0),MATCH((CUADRO!O$5&amp;$E1097),'Hoja de Trabajo para listado'!$AB$151:$BA$151,0)),0)+IFERROR(INDEX('Hoja de Trabajo para listado'!$BC$155:$CB$1048576,MATCH($A1097,'Hoja de Trabajo para listado'!$BC$155:$BC$1048576,0),MATCH((CUADRO!O$5&amp;$E1097),'Hoja de Trabajo para listado'!$BC$151:$CB$151,0)),0)+IFERROR(INDEX('Hoja de Trabajo para listado'!$DE$153:$DG$274,MATCH($A1097,'Hoja de Trabajo para listado'!$DE$153:$DE$1048576,0),MATCH((CUADRO!O$5&amp;$E1097),'Hoja de Trabajo para listado'!$DE$151:$DG$151,0)),0)+IFERROR(INDEX('Hoja de Trabajo para listado'!$CD$155:$DC$1048576,MATCH($A1097,'Hoja de Trabajo para listado'!$CD$155:$CD$1048576,0),MATCH((CUADRO!O$5&amp;$E1097),'Hoja de Trabajo para listado'!$CD$151:$DC$151,0)),0)</f>
        <v>0</v>
      </c>
      <c r="P1097" s="257">
        <f ca="1">+IFERROR(INDEX('Hoja de Trabajo para listado'!$A$155:$Z$1048576,MATCH($A1097,'Hoja de Trabajo para listado'!$A$155:$A$1048576,0),MATCH((CUADRO!P$5&amp;$E1097),'Hoja de Trabajo para listado'!$A$151:$Z$151,0)),0)+IFERROR(INDEX('Hoja de Trabajo para listado'!$AB$155:$BA$1048576,MATCH($A1097,'Hoja de Trabajo para listado'!$AB$155:$AB$1048576,0),MATCH((CUADRO!P$5&amp;$E1097),'Hoja de Trabajo para listado'!$AB$151:$BA$151,0)),0)+IFERROR(INDEX('Hoja de Trabajo para listado'!$BC$155:$CB$1048576,MATCH($A1097,'Hoja de Trabajo para listado'!$BC$155:$BC$1048576,0),MATCH((CUADRO!P$5&amp;$E1097),'Hoja de Trabajo para listado'!$BC$151:$CB$151,0)),0)+IFERROR(INDEX('Hoja de Trabajo para listado'!$DE$153:$DG$274,MATCH($A1097,'Hoja de Trabajo para listado'!$DE$153:$DE$1048576,0),MATCH((CUADRO!P$5&amp;$E1097),'Hoja de Trabajo para listado'!$DE$151:$DG$151,0)),0)+IFERROR(INDEX('Hoja de Trabajo para listado'!$CD$155:$DC$1048576,MATCH($A1097,'Hoja de Trabajo para listado'!$CD$155:$CD$1048576,0),MATCH((CUADRO!P$5&amp;$E1097),'Hoja de Trabajo para listado'!$CD$151:$DC$151,0)),0)</f>
        <v>0</v>
      </c>
      <c r="Q1097" s="257">
        <f ca="1">+IFERROR(INDEX('Hoja de Trabajo para listado'!$A$155:$Z$1048576,MATCH($A1097,'Hoja de Trabajo para listado'!$A$155:$A$1048576,0),MATCH((CUADRO!Q$5&amp;$E1097),'Hoja de Trabajo para listado'!$A$151:$Z$151,0)),0)+IFERROR(INDEX('Hoja de Trabajo para listado'!$AB$155:$BA$1048576,MATCH($A1097,'Hoja de Trabajo para listado'!$AB$155:$AB$1048576,0),MATCH((CUADRO!Q$5&amp;$E1097),'Hoja de Trabajo para listado'!$AB$151:$BA$151,0)),0)+IFERROR(INDEX('Hoja de Trabajo para listado'!$BC$155:$CB$1048576,MATCH($A1097,'Hoja de Trabajo para listado'!$BC$155:$BC$1048576,0),MATCH((CUADRO!Q$5&amp;$E1097),'Hoja de Trabajo para listado'!$BC$151:$CB$151,0)),0)+IFERROR(INDEX('Hoja de Trabajo para listado'!$DE$153:$DG$274,MATCH($A1097,'Hoja de Trabajo para listado'!$DE$153:$DE$1048576,0),MATCH((CUADRO!Q$5&amp;$E1097),'Hoja de Trabajo para listado'!$DE$151:$DG$151,0)),0)+IFERROR(INDEX('Hoja de Trabajo para listado'!$CD$155:$DC$1048576,MATCH($A1097,'Hoja de Trabajo para listado'!$CD$155:$CD$1048576,0),MATCH((CUADRO!Q$5&amp;$E1097),'Hoja de Trabajo para listado'!$CD$151:$DC$151,0)),0)</f>
        <v>0</v>
      </c>
      <c r="R1097" s="257">
        <f t="shared" ca="1" si="34"/>
        <v>35793278.18</v>
      </c>
      <c r="S1097" s="257">
        <f ca="1">+R1096+R1097</f>
        <v>35793278.18</v>
      </c>
      <c r="T1097" s="257">
        <f ca="1">+S1097</f>
        <v>35793278.18</v>
      </c>
      <c r="U1097" s="256">
        <f t="shared" si="35"/>
        <v>2</v>
      </c>
      <c r="V1097" s="362" t="str">
        <f>+VLOOKUP(A1097,bd_lista!$A$3:$E$590,5,FALSE)</f>
        <v>Órgano Ejecutivo</v>
      </c>
      <c r="W1097" s="362"/>
      <c r="X1097" s="254">
        <f t="shared" si="36"/>
        <v>46</v>
      </c>
      <c r="Y1097" s="254" t="str">
        <f>+VLOOKUP(X1097,bd_lista!$A$3:$C$590,3,FALSE)</f>
        <v>Ministerio de Salud y Deportes</v>
      </c>
      <c r="Z1097" s="314"/>
      <c r="AA1097" s="350"/>
    </row>
    <row r="1098" spans="1:27" customFormat="1" ht="15" customHeight="1">
      <c r="A1098" s="290" t="s">
        <v>545</v>
      </c>
      <c r="B1098" s="306" t="s">
        <v>545</v>
      </c>
      <c r="C1098" s="259" t="str">
        <f>+VLOOKUP(A1098,bd_lista!$A$3:$C$590,3,FALSE)</f>
        <v>Dirección General de Administración y Finanzas Territoriales</v>
      </c>
      <c r="D1098" s="361" t="str">
        <f>+C1098</f>
        <v>Dirección General de Administración y Finanzas Territoriales</v>
      </c>
      <c r="E1098" s="259" t="s">
        <v>1313</v>
      </c>
      <c r="F1098" s="255">
        <f ca="1">+IFERROR(INDEX('Hoja de Trabajo para listado'!$A$155:$Z$1048576,MATCH($A1098,'Hoja de Trabajo para listado'!$A$155:$A$1048576,0),MATCH((CUADRO!F$5&amp;$E1098),'Hoja de Trabajo para listado'!$A$151:$Z$151,0)),0)+IFERROR(INDEX('Hoja de Trabajo para listado'!$AB$155:$BA$1048576,MATCH($A1098,'Hoja de Trabajo para listado'!$AB$155:$AB$1048576,0),MATCH((CUADRO!F$5&amp;$E1098),'Hoja de Trabajo para listado'!$AB$151:$BA$151,0)),0)+IFERROR(INDEX('Hoja de Trabajo para listado'!$BC$155:$CB$1048576,MATCH($A1098,'Hoja de Trabajo para listado'!$BC$155:$BC$1048576,0),MATCH((CUADRO!F$5&amp;$E1098),'Hoja de Trabajo para listado'!$BC$151:$CB$151,0)),0)+IFERROR(INDEX('Hoja de Trabajo para listado'!$DE$153:$DG$274,MATCH($A1098,'Hoja de Trabajo para listado'!$DE$153:$DE$1048576,0),MATCH((CUADRO!F$5&amp;$E1098),'Hoja de Trabajo para listado'!$DE$151:$DG$151,0)),0)+IFERROR(INDEX('Hoja de Trabajo para listado'!$CD$155:$DC$1048576,MATCH($A1098,'Hoja de Trabajo para listado'!$CD$155:$CD$1048576,0),MATCH((CUADRO!F$5&amp;$E1098),'Hoja de Trabajo para listado'!$CD$151:$DC$151,0)),0)</f>
        <v>0</v>
      </c>
      <c r="G1098" s="255">
        <f ca="1">+IFERROR(INDEX('Hoja de Trabajo para listado'!$A$155:$Z$1048576,MATCH($A1098,'Hoja de Trabajo para listado'!$A$155:$A$1048576,0),MATCH((CUADRO!G$5&amp;$E1098),'Hoja de Trabajo para listado'!$A$151:$Z$151,0)),0)+IFERROR(INDEX('Hoja de Trabajo para listado'!$AB$155:$BA$1048576,MATCH($A1098,'Hoja de Trabajo para listado'!$AB$155:$AB$1048576,0),MATCH((CUADRO!G$5&amp;$E1098),'Hoja de Trabajo para listado'!$AB$151:$BA$151,0)),0)+IFERROR(INDEX('Hoja de Trabajo para listado'!$BC$155:$CB$1048576,MATCH($A1098,'Hoja de Trabajo para listado'!$BC$155:$BC$1048576,0),MATCH((CUADRO!G$5&amp;$E1098),'Hoja de Trabajo para listado'!$BC$151:$CB$151,0)),0)+IFERROR(INDEX('Hoja de Trabajo para listado'!$DE$153:$DG$274,MATCH($A1098,'Hoja de Trabajo para listado'!$DE$153:$DE$1048576,0),MATCH((CUADRO!G$5&amp;$E1098),'Hoja de Trabajo para listado'!$DE$151:$DG$151,0)),0)+IFERROR(INDEX('Hoja de Trabajo para listado'!$CD$155:$DC$1048576,MATCH($A1098,'Hoja de Trabajo para listado'!$CD$155:$CD$1048576,0),MATCH((CUADRO!G$5&amp;$E1098),'Hoja de Trabajo para listado'!$CD$151:$DC$151,0)),0)</f>
        <v>0</v>
      </c>
      <c r="H1098" s="255">
        <f ca="1">+IFERROR(INDEX('Hoja de Trabajo para listado'!$A$155:$Z$1048576,MATCH($A1098,'Hoja de Trabajo para listado'!$A$155:$A$1048576,0),MATCH((CUADRO!H$5&amp;$E1098),'Hoja de Trabajo para listado'!$A$151:$Z$151,0)),0)+IFERROR(INDEX('Hoja de Trabajo para listado'!$AB$155:$BA$1048576,MATCH($A1098,'Hoja de Trabajo para listado'!$AB$155:$AB$1048576,0),MATCH((CUADRO!H$5&amp;$E1098),'Hoja de Trabajo para listado'!$AB$151:$BA$151,0)),0)+IFERROR(INDEX('Hoja de Trabajo para listado'!$BC$155:$CB$1048576,MATCH($A1098,'Hoja de Trabajo para listado'!$BC$155:$BC$1048576,0),MATCH((CUADRO!H$5&amp;$E1098),'Hoja de Trabajo para listado'!$BC$151:$CB$151,0)),0)+IFERROR(INDEX('Hoja de Trabajo para listado'!$DE$153:$DG$274,MATCH($A1098,'Hoja de Trabajo para listado'!$DE$153:$DE$1048576,0),MATCH((CUADRO!H$5&amp;$E1098),'Hoja de Trabajo para listado'!$DE$151:$DG$151,0)),0)+IFERROR(INDEX('Hoja de Trabajo para listado'!$CD$155:$DC$1048576,MATCH($A1098,'Hoja de Trabajo para listado'!$CD$155:$CD$1048576,0),MATCH((CUADRO!H$5&amp;$E1098),'Hoja de Trabajo para listado'!$CD$151:$DC$151,0)),0)</f>
        <v>0</v>
      </c>
      <c r="I1098" s="255">
        <f ca="1">+IFERROR(INDEX('Hoja de Trabajo para listado'!$A$155:$Z$1048576,MATCH($A1098,'Hoja de Trabajo para listado'!$A$155:$A$1048576,0),MATCH((CUADRO!I$5&amp;$E1098),'Hoja de Trabajo para listado'!$A$151:$Z$151,0)),0)+IFERROR(INDEX('Hoja de Trabajo para listado'!$AB$155:$BA$1048576,MATCH($A1098,'Hoja de Trabajo para listado'!$AB$155:$AB$1048576,0),MATCH((CUADRO!I$5&amp;$E1098),'Hoja de Trabajo para listado'!$AB$151:$BA$151,0)),0)+IFERROR(INDEX('Hoja de Trabajo para listado'!$BC$155:$CB$1048576,MATCH($A1098,'Hoja de Trabajo para listado'!$BC$155:$BC$1048576,0),MATCH((CUADRO!I$5&amp;$E1098),'Hoja de Trabajo para listado'!$BC$151:$CB$151,0)),0)+IFERROR(INDEX('Hoja de Trabajo para listado'!$DE$153:$DG$274,MATCH($A1098,'Hoja de Trabajo para listado'!$DE$153:$DE$1048576,0),MATCH((CUADRO!I$5&amp;$E1098),'Hoja de Trabajo para listado'!$DE$151:$DG$151,0)),0)+IFERROR(INDEX('Hoja de Trabajo para listado'!$CD$155:$DC$1048576,MATCH($A1098,'Hoja de Trabajo para listado'!$CD$155:$CD$1048576,0),MATCH((CUADRO!I$5&amp;$E1098),'Hoja de Trabajo para listado'!$CD$151:$DC$151,0)),0)</f>
        <v>0</v>
      </c>
      <c r="J1098" s="255">
        <f ca="1">+IFERROR(INDEX('Hoja de Trabajo para listado'!$A$155:$Z$1048576,MATCH($A1098,'Hoja de Trabajo para listado'!$A$155:$A$1048576,0),MATCH((CUADRO!J$5&amp;$E1098),'Hoja de Trabajo para listado'!$A$151:$Z$151,0)),0)+IFERROR(INDEX('Hoja de Trabajo para listado'!$AB$155:$BA$1048576,MATCH($A1098,'Hoja de Trabajo para listado'!$AB$155:$AB$1048576,0),MATCH((CUADRO!J$5&amp;$E1098),'Hoja de Trabajo para listado'!$AB$151:$BA$151,0)),0)+IFERROR(INDEX('Hoja de Trabajo para listado'!$BC$155:$CB$1048576,MATCH($A1098,'Hoja de Trabajo para listado'!$BC$155:$BC$1048576,0),MATCH((CUADRO!J$5&amp;$E1098),'Hoja de Trabajo para listado'!$BC$151:$CB$151,0)),0)+IFERROR(INDEX('Hoja de Trabajo para listado'!$DE$153:$DG$274,MATCH($A1098,'Hoja de Trabajo para listado'!$DE$153:$DE$1048576,0),MATCH((CUADRO!J$5&amp;$E1098),'Hoja de Trabajo para listado'!$DE$151:$DG$151,0)),0)+IFERROR(INDEX('Hoja de Trabajo para listado'!$CD$155:$DC$1048576,MATCH($A1098,'Hoja de Trabajo para listado'!$CD$155:$CD$1048576,0),MATCH((CUADRO!J$5&amp;$E1098),'Hoja de Trabajo para listado'!$CD$151:$DC$151,0)),0)</f>
        <v>0</v>
      </c>
      <c r="K1098" s="255">
        <f ca="1">+IFERROR(INDEX('Hoja de Trabajo para listado'!$A$155:$Z$1048576,MATCH($A1098,'Hoja de Trabajo para listado'!$A$155:$A$1048576,0),MATCH((CUADRO!K$5&amp;$E1098),'Hoja de Trabajo para listado'!$A$151:$Z$151,0)),0)+IFERROR(INDEX('Hoja de Trabajo para listado'!$AB$155:$BA$1048576,MATCH($A1098,'Hoja de Trabajo para listado'!$AB$155:$AB$1048576,0),MATCH((CUADRO!K$5&amp;$E1098),'Hoja de Trabajo para listado'!$AB$151:$BA$151,0)),0)+IFERROR(INDEX('Hoja de Trabajo para listado'!$BC$155:$CB$1048576,MATCH($A1098,'Hoja de Trabajo para listado'!$BC$155:$BC$1048576,0),MATCH((CUADRO!K$5&amp;$E1098),'Hoja de Trabajo para listado'!$BC$151:$CB$151,0)),0)+IFERROR(INDEX('Hoja de Trabajo para listado'!$DE$153:$DG$274,MATCH($A1098,'Hoja de Trabajo para listado'!$DE$153:$DE$1048576,0),MATCH((CUADRO!K$5&amp;$E1098),'Hoja de Trabajo para listado'!$DE$151:$DG$151,0)),0)+IFERROR(INDEX('Hoja de Trabajo para listado'!$CD$155:$DC$1048576,MATCH($A1098,'Hoja de Trabajo para listado'!$CD$155:$CD$1048576,0),MATCH((CUADRO!K$5&amp;$E1098),'Hoja de Trabajo para listado'!$CD$151:$DC$151,0)),0)</f>
        <v>0</v>
      </c>
      <c r="L1098" s="255">
        <f ca="1">+IFERROR(INDEX('Hoja de Trabajo para listado'!$A$155:$Z$1048576,MATCH($A1098,'Hoja de Trabajo para listado'!$A$155:$A$1048576,0),MATCH((CUADRO!L$5&amp;$E1098),'Hoja de Trabajo para listado'!$A$151:$Z$151,0)),0)+IFERROR(INDEX('Hoja de Trabajo para listado'!$AB$155:$BA$1048576,MATCH($A1098,'Hoja de Trabajo para listado'!$AB$155:$AB$1048576,0),MATCH((CUADRO!L$5&amp;$E1098),'Hoja de Trabajo para listado'!$AB$151:$BA$151,0)),0)+IFERROR(INDEX('Hoja de Trabajo para listado'!$BC$155:$CB$1048576,MATCH($A1098,'Hoja de Trabajo para listado'!$BC$155:$BC$1048576,0),MATCH((CUADRO!L$5&amp;$E1098),'Hoja de Trabajo para listado'!$BC$151:$CB$151,0)),0)+IFERROR(INDEX('Hoja de Trabajo para listado'!$DE$153:$DG$274,MATCH($A1098,'Hoja de Trabajo para listado'!$DE$153:$DE$1048576,0),MATCH((CUADRO!L$5&amp;$E1098),'Hoja de Trabajo para listado'!$DE$151:$DG$151,0)),0)+IFERROR(INDEX('Hoja de Trabajo para listado'!$CD$155:$DC$1048576,MATCH($A1098,'Hoja de Trabajo para listado'!$CD$155:$CD$1048576,0),MATCH((CUADRO!L$5&amp;$E1098),'Hoja de Trabajo para listado'!$CD$151:$DC$151,0)),0)</f>
        <v>0</v>
      </c>
      <c r="M1098" s="255">
        <f ca="1">+IFERROR(INDEX('Hoja de Trabajo para listado'!$A$155:$Z$1048576,MATCH($A1098,'Hoja de Trabajo para listado'!$A$155:$A$1048576,0),MATCH((CUADRO!M$5&amp;$E1098),'Hoja de Trabajo para listado'!$A$151:$Z$151,0)),0)+IFERROR(INDEX('Hoja de Trabajo para listado'!$AB$155:$BA$1048576,MATCH($A1098,'Hoja de Trabajo para listado'!$AB$155:$AB$1048576,0),MATCH((CUADRO!M$5&amp;$E1098),'Hoja de Trabajo para listado'!$AB$151:$BA$151,0)),0)+IFERROR(INDEX('Hoja de Trabajo para listado'!$BC$155:$CB$1048576,MATCH($A1098,'Hoja de Trabajo para listado'!$BC$155:$BC$1048576,0),MATCH((CUADRO!M$5&amp;$E1098),'Hoja de Trabajo para listado'!$BC$151:$CB$151,0)),0)+IFERROR(INDEX('Hoja de Trabajo para listado'!$DE$153:$DG$274,MATCH($A1098,'Hoja de Trabajo para listado'!$DE$153:$DE$1048576,0),MATCH((CUADRO!M$5&amp;$E1098),'Hoja de Trabajo para listado'!$DE$151:$DG$151,0)),0)+IFERROR(INDEX('Hoja de Trabajo para listado'!$CD$155:$DC$1048576,MATCH($A1098,'Hoja de Trabajo para listado'!$CD$155:$CD$1048576,0),MATCH((CUADRO!M$5&amp;$E1098),'Hoja de Trabajo para listado'!$CD$151:$DC$151,0)),0)</f>
        <v>0</v>
      </c>
      <c r="N1098" s="255">
        <f ca="1">+IFERROR(INDEX('Hoja de Trabajo para listado'!$A$155:$Z$1048576,MATCH($A1098,'Hoja de Trabajo para listado'!$A$155:$A$1048576,0),MATCH((CUADRO!N$5&amp;$E1098),'Hoja de Trabajo para listado'!$A$151:$Z$151,0)),0)+IFERROR(INDEX('Hoja de Trabajo para listado'!$AB$155:$BA$1048576,MATCH($A1098,'Hoja de Trabajo para listado'!$AB$155:$AB$1048576,0),MATCH((CUADRO!N$5&amp;$E1098),'Hoja de Trabajo para listado'!$AB$151:$BA$151,0)),0)+IFERROR(INDEX('Hoja de Trabajo para listado'!$BC$155:$CB$1048576,MATCH($A1098,'Hoja de Trabajo para listado'!$BC$155:$BC$1048576,0),MATCH((CUADRO!N$5&amp;$E1098),'Hoja de Trabajo para listado'!$BC$151:$CB$151,0)),0)+IFERROR(INDEX('Hoja de Trabajo para listado'!$DE$153:$DG$274,MATCH($A1098,'Hoja de Trabajo para listado'!$DE$153:$DE$1048576,0),MATCH((CUADRO!N$5&amp;$E1098),'Hoja de Trabajo para listado'!$DE$151:$DG$151,0)),0)+IFERROR(INDEX('Hoja de Trabajo para listado'!$CD$155:$DC$1048576,MATCH($A1098,'Hoja de Trabajo para listado'!$CD$155:$CD$1048576,0),MATCH((CUADRO!N$5&amp;$E1098),'Hoja de Trabajo para listado'!$CD$151:$DC$151,0)),0)</f>
        <v>50</v>
      </c>
      <c r="O1098" s="255">
        <f ca="1">+IFERROR(INDEX('Hoja de Trabajo para listado'!$A$155:$Z$1048576,MATCH($A1098,'Hoja de Trabajo para listado'!$A$155:$A$1048576,0),MATCH((CUADRO!O$5&amp;$E1098),'Hoja de Trabajo para listado'!$A$151:$Z$151,0)),0)+IFERROR(INDEX('Hoja de Trabajo para listado'!$AB$155:$BA$1048576,MATCH($A1098,'Hoja de Trabajo para listado'!$AB$155:$AB$1048576,0),MATCH((CUADRO!O$5&amp;$E1098),'Hoja de Trabajo para listado'!$AB$151:$BA$151,0)),0)+IFERROR(INDEX('Hoja de Trabajo para listado'!$BC$155:$CB$1048576,MATCH($A1098,'Hoja de Trabajo para listado'!$BC$155:$BC$1048576,0),MATCH((CUADRO!O$5&amp;$E1098),'Hoja de Trabajo para listado'!$BC$151:$CB$151,0)),0)+IFERROR(INDEX('Hoja de Trabajo para listado'!$DE$153:$DG$274,MATCH($A1098,'Hoja de Trabajo para listado'!$DE$153:$DE$1048576,0),MATCH((CUADRO!O$5&amp;$E1098),'Hoja de Trabajo para listado'!$DE$151:$DG$151,0)),0)+IFERROR(INDEX('Hoja de Trabajo para listado'!$CD$155:$DC$1048576,MATCH($A1098,'Hoja de Trabajo para listado'!$CD$155:$CD$1048576,0),MATCH((CUADRO!O$5&amp;$E1098),'Hoja de Trabajo para listado'!$CD$151:$DC$151,0)),0)</f>
        <v>0</v>
      </c>
      <c r="P1098" s="255">
        <f ca="1">+IFERROR(INDEX('Hoja de Trabajo para listado'!$A$155:$Z$1048576,MATCH($A1098,'Hoja de Trabajo para listado'!$A$155:$A$1048576,0),MATCH((CUADRO!P$5&amp;$E1098),'Hoja de Trabajo para listado'!$A$151:$Z$151,0)),0)+IFERROR(INDEX('Hoja de Trabajo para listado'!$AB$155:$BA$1048576,MATCH($A1098,'Hoja de Trabajo para listado'!$AB$155:$AB$1048576,0),MATCH((CUADRO!P$5&amp;$E1098),'Hoja de Trabajo para listado'!$AB$151:$BA$151,0)),0)+IFERROR(INDEX('Hoja de Trabajo para listado'!$BC$155:$CB$1048576,MATCH($A1098,'Hoja de Trabajo para listado'!$BC$155:$BC$1048576,0),MATCH((CUADRO!P$5&amp;$E1098),'Hoja de Trabajo para listado'!$BC$151:$CB$151,0)),0)+IFERROR(INDEX('Hoja de Trabajo para listado'!$DE$153:$DG$274,MATCH($A1098,'Hoja de Trabajo para listado'!$DE$153:$DE$1048576,0),MATCH((CUADRO!P$5&amp;$E1098),'Hoja de Trabajo para listado'!$DE$151:$DG$151,0)),0)+IFERROR(INDEX('Hoja de Trabajo para listado'!$CD$155:$DC$1048576,MATCH($A1098,'Hoja de Trabajo para listado'!$CD$155:$CD$1048576,0),MATCH((CUADRO!P$5&amp;$E1098),'Hoja de Trabajo para listado'!$CD$151:$DC$151,0)),0)</f>
        <v>0</v>
      </c>
      <c r="Q1098" s="255">
        <f ca="1">+IFERROR(INDEX('Hoja de Trabajo para listado'!$A$155:$Z$1048576,MATCH($A1098,'Hoja de Trabajo para listado'!$A$155:$A$1048576,0),MATCH((CUADRO!Q$5&amp;$E1098),'Hoja de Trabajo para listado'!$A$151:$Z$151,0)),0)+IFERROR(INDEX('Hoja de Trabajo para listado'!$AB$155:$BA$1048576,MATCH($A1098,'Hoja de Trabajo para listado'!$AB$155:$AB$1048576,0),MATCH((CUADRO!Q$5&amp;$E1098),'Hoja de Trabajo para listado'!$AB$151:$BA$151,0)),0)+IFERROR(INDEX('Hoja de Trabajo para listado'!$BC$155:$CB$1048576,MATCH($A1098,'Hoja de Trabajo para listado'!$BC$155:$BC$1048576,0),MATCH((CUADRO!Q$5&amp;$E1098),'Hoja de Trabajo para listado'!$BC$151:$CB$151,0)),0)+IFERROR(INDEX('Hoja de Trabajo para listado'!$DE$153:$DG$274,MATCH($A1098,'Hoja de Trabajo para listado'!$DE$153:$DE$1048576,0),MATCH((CUADRO!Q$5&amp;$E1098),'Hoja de Trabajo para listado'!$DE$151:$DG$151,0)),0)+IFERROR(INDEX('Hoja de Trabajo para listado'!$CD$155:$DC$1048576,MATCH($A1098,'Hoja de Trabajo para listado'!$CD$155:$CD$1048576,0),MATCH((CUADRO!Q$5&amp;$E1098),'Hoja de Trabajo para listado'!$CD$151:$DC$151,0)),0)</f>
        <v>0</v>
      </c>
      <c r="R1098" s="255">
        <f t="shared" ca="1" si="34"/>
        <v>50</v>
      </c>
      <c r="S1098" s="255"/>
      <c r="T1098" s="255">
        <f ca="1">+T1099</f>
        <v>27272958.529999997</v>
      </c>
      <c r="U1098" s="254">
        <f t="shared" si="35"/>
        <v>1</v>
      </c>
      <c r="V1098" s="362" t="str">
        <f>+VLOOKUP(A1098,bd_lista!$A$3:$E$590,5,FALSE)</f>
        <v>Órgano Ejecutivo</v>
      </c>
      <c r="W1098" s="361" t="str">
        <f>+V1098</f>
        <v>Órgano Ejecutivo</v>
      </c>
      <c r="X1098" s="254">
        <v>99</v>
      </c>
      <c r="Y1098" s="254" t="s">
        <v>1388</v>
      </c>
      <c r="Z1098" s="316">
        <f>+X1098</f>
        <v>99</v>
      </c>
      <c r="AA1098" s="348" t="str">
        <f>+Y1098</f>
        <v>Tesoro General de la Nación</v>
      </c>
    </row>
    <row r="1099" spans="1:27" customFormat="1" ht="15" customHeight="1">
      <c r="A1099" s="290" t="s">
        <v>545</v>
      </c>
      <c r="B1099" s="307"/>
      <c r="C1099" s="259" t="str">
        <f>+VLOOKUP(A1099,bd_lista!$A$3:$C$590,3,FALSE)</f>
        <v>Dirección General de Administración y Finanzas Territoriales</v>
      </c>
      <c r="D1099" s="362"/>
      <c r="E1099" s="362" t="s">
        <v>1314</v>
      </c>
      <c r="F1099" s="257">
        <f ca="1">+IFERROR(INDEX('Hoja de Trabajo para listado'!$A$155:$Z$1048576,MATCH($A1099,'Hoja de Trabajo para listado'!$A$155:$A$1048576,0),MATCH((CUADRO!F$5&amp;$E1099),'Hoja de Trabajo para listado'!$A$151:$Z$151,0)),0)+IFERROR(INDEX('Hoja de Trabajo para listado'!$AB$155:$BA$1048576,MATCH($A1099,'Hoja de Trabajo para listado'!$AB$155:$AB$1048576,0),MATCH((CUADRO!F$5&amp;$E1099),'Hoja de Trabajo para listado'!$AB$151:$BA$151,0)),0)+IFERROR(INDEX('Hoja de Trabajo para listado'!$BC$155:$CB$1048576,MATCH($A1099,'Hoja de Trabajo para listado'!$BC$155:$BC$1048576,0),MATCH((CUADRO!F$5&amp;$E1099),'Hoja de Trabajo para listado'!$BC$151:$CB$151,0)),0)+IFERROR(INDEX('Hoja de Trabajo para listado'!$DE$153:$DG$274,MATCH($A1099,'Hoja de Trabajo para listado'!$DE$153:$DE$1048576,0),MATCH((CUADRO!F$5&amp;$E1099),'Hoja de Trabajo para listado'!$DE$151:$DG$151,0)),0)+IFERROR(INDEX('Hoja de Trabajo para listado'!$CD$155:$DC$1048576,MATCH($A1099,'Hoja de Trabajo para listado'!$CD$155:$CD$1048576,0),MATCH((CUADRO!F$5&amp;$E1099),'Hoja de Trabajo para listado'!$CD$151:$DC$151,0)),0)</f>
        <v>659575.25</v>
      </c>
      <c r="G1099" s="257">
        <f ca="1">+IFERROR(INDEX('Hoja de Trabajo para listado'!$A$155:$Z$1048576,MATCH($A1099,'Hoja de Trabajo para listado'!$A$155:$A$1048576,0),MATCH((CUADRO!G$5&amp;$E1099),'Hoja de Trabajo para listado'!$A$151:$Z$151,0)),0)+IFERROR(INDEX('Hoja de Trabajo para listado'!$AB$155:$BA$1048576,MATCH($A1099,'Hoja de Trabajo para listado'!$AB$155:$AB$1048576,0),MATCH((CUADRO!G$5&amp;$E1099),'Hoja de Trabajo para listado'!$AB$151:$BA$151,0)),0)+IFERROR(INDEX('Hoja de Trabajo para listado'!$BC$155:$CB$1048576,MATCH($A1099,'Hoja de Trabajo para listado'!$BC$155:$BC$1048576,0),MATCH((CUADRO!G$5&amp;$E1099),'Hoja de Trabajo para listado'!$BC$151:$CB$151,0)),0)+IFERROR(INDEX('Hoja de Trabajo para listado'!$DE$153:$DG$274,MATCH($A1099,'Hoja de Trabajo para listado'!$DE$153:$DE$1048576,0),MATCH((CUADRO!G$5&amp;$E1099),'Hoja de Trabajo para listado'!$DE$151:$DG$151,0)),0)+IFERROR(INDEX('Hoja de Trabajo para listado'!$CD$155:$DC$1048576,MATCH($A1099,'Hoja de Trabajo para listado'!$CD$155:$CD$1048576,0),MATCH((CUADRO!G$5&amp;$E1099),'Hoja de Trabajo para listado'!$CD$151:$DC$151,0)),0)</f>
        <v>207122.33</v>
      </c>
      <c r="H1099" s="257">
        <f ca="1">+IFERROR(INDEX('Hoja de Trabajo para listado'!$A$155:$Z$1048576,MATCH($A1099,'Hoja de Trabajo para listado'!$A$155:$A$1048576,0),MATCH((CUADRO!H$5&amp;$E1099),'Hoja de Trabajo para listado'!$A$151:$Z$151,0)),0)+IFERROR(INDEX('Hoja de Trabajo para listado'!$AB$155:$BA$1048576,MATCH($A1099,'Hoja de Trabajo para listado'!$AB$155:$AB$1048576,0),MATCH((CUADRO!H$5&amp;$E1099),'Hoja de Trabajo para listado'!$AB$151:$BA$151,0)),0)+IFERROR(INDEX('Hoja de Trabajo para listado'!$BC$155:$CB$1048576,MATCH($A1099,'Hoja de Trabajo para listado'!$BC$155:$BC$1048576,0),MATCH((CUADRO!H$5&amp;$E1099),'Hoja de Trabajo para listado'!$BC$151:$CB$151,0)),0)+IFERROR(INDEX('Hoja de Trabajo para listado'!$DE$153:$DG$274,MATCH($A1099,'Hoja de Trabajo para listado'!$DE$153:$DE$1048576,0),MATCH((CUADRO!H$5&amp;$E1099),'Hoja de Trabajo para listado'!$DE$151:$DG$151,0)),0)+IFERROR(INDEX('Hoja de Trabajo para listado'!$CD$155:$DC$1048576,MATCH($A1099,'Hoja de Trabajo para listado'!$CD$155:$CD$1048576,0),MATCH((CUADRO!H$5&amp;$E1099),'Hoja de Trabajo para listado'!$CD$151:$DC$151,0)),0)</f>
        <v>4984</v>
      </c>
      <c r="I1099" s="257">
        <f ca="1">+IFERROR(INDEX('Hoja de Trabajo para listado'!$A$155:$Z$1048576,MATCH($A1099,'Hoja de Trabajo para listado'!$A$155:$A$1048576,0),MATCH((CUADRO!I$5&amp;$E1099),'Hoja de Trabajo para listado'!$A$151:$Z$151,0)),0)+IFERROR(INDEX('Hoja de Trabajo para listado'!$AB$155:$BA$1048576,MATCH($A1099,'Hoja de Trabajo para listado'!$AB$155:$AB$1048576,0),MATCH((CUADRO!I$5&amp;$E1099),'Hoja de Trabajo para listado'!$AB$151:$BA$151,0)),0)+IFERROR(INDEX('Hoja de Trabajo para listado'!$BC$155:$CB$1048576,MATCH($A1099,'Hoja de Trabajo para listado'!$BC$155:$BC$1048576,0),MATCH((CUADRO!I$5&amp;$E1099),'Hoja de Trabajo para listado'!$BC$151:$CB$151,0)),0)+IFERROR(INDEX('Hoja de Trabajo para listado'!$DE$153:$DG$274,MATCH($A1099,'Hoja de Trabajo para listado'!$DE$153:$DE$1048576,0),MATCH((CUADRO!I$5&amp;$E1099),'Hoja de Trabajo para listado'!$DE$151:$DG$151,0)),0)+IFERROR(INDEX('Hoja de Trabajo para listado'!$CD$155:$DC$1048576,MATCH($A1099,'Hoja de Trabajo para listado'!$CD$155:$CD$1048576,0),MATCH((CUADRO!I$5&amp;$E1099),'Hoja de Trabajo para listado'!$CD$151:$DC$151,0)),0)</f>
        <v>0.01</v>
      </c>
      <c r="J1099" s="257">
        <f ca="1">+IFERROR(INDEX('Hoja de Trabajo para listado'!$A$155:$Z$1048576,MATCH($A1099,'Hoja de Trabajo para listado'!$A$155:$A$1048576,0),MATCH((CUADRO!J$5&amp;$E1099),'Hoja de Trabajo para listado'!$A$151:$Z$151,0)),0)+IFERROR(INDEX('Hoja de Trabajo para listado'!$AB$155:$BA$1048576,MATCH($A1099,'Hoja de Trabajo para listado'!$AB$155:$AB$1048576,0),MATCH((CUADRO!J$5&amp;$E1099),'Hoja de Trabajo para listado'!$AB$151:$BA$151,0)),0)+IFERROR(INDEX('Hoja de Trabajo para listado'!$BC$155:$CB$1048576,MATCH($A1099,'Hoja de Trabajo para listado'!$BC$155:$BC$1048576,0),MATCH((CUADRO!J$5&amp;$E1099),'Hoja de Trabajo para listado'!$BC$151:$CB$151,0)),0)+IFERROR(INDEX('Hoja de Trabajo para listado'!$DE$153:$DG$274,MATCH($A1099,'Hoja de Trabajo para listado'!$DE$153:$DE$1048576,0),MATCH((CUADRO!J$5&amp;$E1099),'Hoja de Trabajo para listado'!$DE$151:$DG$151,0)),0)+IFERROR(INDEX('Hoja de Trabajo para listado'!$CD$155:$DC$1048576,MATCH($A1099,'Hoja de Trabajo para listado'!$CD$155:$CD$1048576,0),MATCH((CUADRO!J$5&amp;$E1099),'Hoja de Trabajo para listado'!$CD$151:$DC$151,0)),0)</f>
        <v>382794.33</v>
      </c>
      <c r="K1099" s="257">
        <f ca="1">+IFERROR(INDEX('Hoja de Trabajo para listado'!$A$155:$Z$1048576,MATCH($A1099,'Hoja de Trabajo para listado'!$A$155:$A$1048576,0),MATCH((CUADRO!K$5&amp;$E1099),'Hoja de Trabajo para listado'!$A$151:$Z$151,0)),0)+IFERROR(INDEX('Hoja de Trabajo para listado'!$AB$155:$BA$1048576,MATCH($A1099,'Hoja de Trabajo para listado'!$AB$155:$AB$1048576,0),MATCH((CUADRO!K$5&amp;$E1099),'Hoja de Trabajo para listado'!$AB$151:$BA$151,0)),0)+IFERROR(INDEX('Hoja de Trabajo para listado'!$BC$155:$CB$1048576,MATCH($A1099,'Hoja de Trabajo para listado'!$BC$155:$BC$1048576,0),MATCH((CUADRO!K$5&amp;$E1099),'Hoja de Trabajo para listado'!$BC$151:$CB$151,0)),0)+IFERROR(INDEX('Hoja de Trabajo para listado'!$DE$153:$DG$274,MATCH($A1099,'Hoja de Trabajo para listado'!$DE$153:$DE$1048576,0),MATCH((CUADRO!K$5&amp;$E1099),'Hoja de Trabajo para listado'!$DE$151:$DG$151,0)),0)+IFERROR(INDEX('Hoja de Trabajo para listado'!$CD$155:$DC$1048576,MATCH($A1099,'Hoja de Trabajo para listado'!$CD$155:$CD$1048576,0),MATCH((CUADRO!K$5&amp;$E1099),'Hoja de Trabajo para listado'!$CD$151:$DC$151,0)),0)</f>
        <v>0</v>
      </c>
      <c r="L1099" s="257">
        <f ca="1">+IFERROR(INDEX('Hoja de Trabajo para listado'!$A$155:$Z$1048576,MATCH($A1099,'Hoja de Trabajo para listado'!$A$155:$A$1048576,0),MATCH((CUADRO!L$5&amp;$E1099),'Hoja de Trabajo para listado'!$A$151:$Z$151,0)),0)+IFERROR(INDEX('Hoja de Trabajo para listado'!$AB$155:$BA$1048576,MATCH($A1099,'Hoja de Trabajo para listado'!$AB$155:$AB$1048576,0),MATCH((CUADRO!L$5&amp;$E1099),'Hoja de Trabajo para listado'!$AB$151:$BA$151,0)),0)+IFERROR(INDEX('Hoja de Trabajo para listado'!$BC$155:$CB$1048576,MATCH($A1099,'Hoja de Trabajo para listado'!$BC$155:$BC$1048576,0),MATCH((CUADRO!L$5&amp;$E1099),'Hoja de Trabajo para listado'!$BC$151:$CB$151,0)),0)+IFERROR(INDEX('Hoja de Trabajo para listado'!$DE$153:$DG$274,MATCH($A1099,'Hoja de Trabajo para listado'!$DE$153:$DE$1048576,0),MATCH((CUADRO!L$5&amp;$E1099),'Hoja de Trabajo para listado'!$DE$151:$DG$151,0)),0)+IFERROR(INDEX('Hoja de Trabajo para listado'!$CD$155:$DC$1048576,MATCH($A1099,'Hoja de Trabajo para listado'!$CD$155:$CD$1048576,0),MATCH((CUADRO!L$5&amp;$E1099),'Hoja de Trabajo para listado'!$CD$151:$DC$151,0)),0)</f>
        <v>24359770.629999999</v>
      </c>
      <c r="M1099" s="257">
        <f ca="1">+IFERROR(INDEX('Hoja de Trabajo para listado'!$A$155:$Z$1048576,MATCH($A1099,'Hoja de Trabajo para listado'!$A$155:$A$1048576,0),MATCH((CUADRO!M$5&amp;$E1099),'Hoja de Trabajo para listado'!$A$151:$Z$151,0)),0)+IFERROR(INDEX('Hoja de Trabajo para listado'!$AB$155:$BA$1048576,MATCH($A1099,'Hoja de Trabajo para listado'!$AB$155:$AB$1048576,0),MATCH((CUADRO!M$5&amp;$E1099),'Hoja de Trabajo para listado'!$AB$151:$BA$151,0)),0)+IFERROR(INDEX('Hoja de Trabajo para listado'!$BC$155:$CB$1048576,MATCH($A1099,'Hoja de Trabajo para listado'!$BC$155:$BC$1048576,0),MATCH((CUADRO!M$5&amp;$E1099),'Hoja de Trabajo para listado'!$BC$151:$CB$151,0)),0)+IFERROR(INDEX('Hoja de Trabajo para listado'!$DE$153:$DG$274,MATCH($A1099,'Hoja de Trabajo para listado'!$DE$153:$DE$1048576,0),MATCH((CUADRO!M$5&amp;$E1099),'Hoja de Trabajo para listado'!$DE$151:$DG$151,0)),0)+IFERROR(INDEX('Hoja de Trabajo para listado'!$CD$155:$DC$1048576,MATCH($A1099,'Hoja de Trabajo para listado'!$CD$155:$CD$1048576,0),MATCH((CUADRO!M$5&amp;$E1099),'Hoja de Trabajo para listado'!$CD$151:$DC$151,0)),0)</f>
        <v>312046.03999999998</v>
      </c>
      <c r="N1099" s="257">
        <f ca="1">+IFERROR(INDEX('Hoja de Trabajo para listado'!$A$155:$Z$1048576,MATCH($A1099,'Hoja de Trabajo para listado'!$A$155:$A$1048576,0),MATCH((CUADRO!N$5&amp;$E1099),'Hoja de Trabajo para listado'!$A$151:$Z$151,0)),0)+IFERROR(INDEX('Hoja de Trabajo para listado'!$AB$155:$BA$1048576,MATCH($A1099,'Hoja de Trabajo para listado'!$AB$155:$AB$1048576,0),MATCH((CUADRO!N$5&amp;$E1099),'Hoja de Trabajo para listado'!$AB$151:$BA$151,0)),0)+IFERROR(INDEX('Hoja de Trabajo para listado'!$BC$155:$CB$1048576,MATCH($A1099,'Hoja de Trabajo para listado'!$BC$155:$BC$1048576,0),MATCH((CUADRO!N$5&amp;$E1099),'Hoja de Trabajo para listado'!$BC$151:$CB$151,0)),0)+IFERROR(INDEX('Hoja de Trabajo para listado'!$DE$153:$DG$274,MATCH($A1099,'Hoja de Trabajo para listado'!$DE$153:$DE$1048576,0),MATCH((CUADRO!N$5&amp;$E1099),'Hoja de Trabajo para listado'!$DE$151:$DG$151,0)),0)+IFERROR(INDEX('Hoja de Trabajo para listado'!$CD$155:$DC$1048576,MATCH($A1099,'Hoja de Trabajo para listado'!$CD$155:$CD$1048576,0),MATCH((CUADRO!N$5&amp;$E1099),'Hoja de Trabajo para listado'!$CD$151:$DC$151,0)),0)</f>
        <v>1346615.94</v>
      </c>
      <c r="O1099" s="257">
        <f ca="1">+IFERROR(INDEX('Hoja de Trabajo para listado'!$A$155:$Z$1048576,MATCH($A1099,'Hoja de Trabajo para listado'!$A$155:$A$1048576,0),MATCH((CUADRO!O$5&amp;$E1099),'Hoja de Trabajo para listado'!$A$151:$Z$151,0)),0)+IFERROR(INDEX('Hoja de Trabajo para listado'!$AB$155:$BA$1048576,MATCH($A1099,'Hoja de Trabajo para listado'!$AB$155:$AB$1048576,0),MATCH((CUADRO!O$5&amp;$E1099),'Hoja de Trabajo para listado'!$AB$151:$BA$151,0)),0)+IFERROR(INDEX('Hoja de Trabajo para listado'!$BC$155:$CB$1048576,MATCH($A1099,'Hoja de Trabajo para listado'!$BC$155:$BC$1048576,0),MATCH((CUADRO!O$5&amp;$E1099),'Hoja de Trabajo para listado'!$BC$151:$CB$151,0)),0)+IFERROR(INDEX('Hoja de Trabajo para listado'!$DE$153:$DG$274,MATCH($A1099,'Hoja de Trabajo para listado'!$DE$153:$DE$1048576,0),MATCH((CUADRO!O$5&amp;$E1099),'Hoja de Trabajo para listado'!$DE$151:$DG$151,0)),0)+IFERROR(INDEX('Hoja de Trabajo para listado'!$CD$155:$DC$1048576,MATCH($A1099,'Hoja de Trabajo para listado'!$CD$155:$CD$1048576,0),MATCH((CUADRO!O$5&amp;$E1099),'Hoja de Trabajo para listado'!$CD$151:$DC$151,0)),0)</f>
        <v>0</v>
      </c>
      <c r="P1099" s="257">
        <f ca="1">+IFERROR(INDEX('Hoja de Trabajo para listado'!$A$155:$Z$1048576,MATCH($A1099,'Hoja de Trabajo para listado'!$A$155:$A$1048576,0),MATCH((CUADRO!P$5&amp;$E1099),'Hoja de Trabajo para listado'!$A$151:$Z$151,0)),0)+IFERROR(INDEX('Hoja de Trabajo para listado'!$AB$155:$BA$1048576,MATCH($A1099,'Hoja de Trabajo para listado'!$AB$155:$AB$1048576,0),MATCH((CUADRO!P$5&amp;$E1099),'Hoja de Trabajo para listado'!$AB$151:$BA$151,0)),0)+IFERROR(INDEX('Hoja de Trabajo para listado'!$BC$155:$CB$1048576,MATCH($A1099,'Hoja de Trabajo para listado'!$BC$155:$BC$1048576,0),MATCH((CUADRO!P$5&amp;$E1099),'Hoja de Trabajo para listado'!$BC$151:$CB$151,0)),0)+IFERROR(INDEX('Hoja de Trabajo para listado'!$DE$153:$DG$274,MATCH($A1099,'Hoja de Trabajo para listado'!$DE$153:$DE$1048576,0),MATCH((CUADRO!P$5&amp;$E1099),'Hoja de Trabajo para listado'!$DE$151:$DG$151,0)),0)+IFERROR(INDEX('Hoja de Trabajo para listado'!$CD$155:$DC$1048576,MATCH($A1099,'Hoja de Trabajo para listado'!$CD$155:$CD$1048576,0),MATCH((CUADRO!P$5&amp;$E1099),'Hoja de Trabajo para listado'!$CD$151:$DC$151,0)),0)</f>
        <v>0</v>
      </c>
      <c r="Q1099" s="257">
        <f ca="1">+IFERROR(INDEX('Hoja de Trabajo para listado'!$A$155:$Z$1048576,MATCH($A1099,'Hoja de Trabajo para listado'!$A$155:$A$1048576,0),MATCH((CUADRO!Q$5&amp;$E1099),'Hoja de Trabajo para listado'!$A$151:$Z$151,0)),0)+IFERROR(INDEX('Hoja de Trabajo para listado'!$AB$155:$BA$1048576,MATCH($A1099,'Hoja de Trabajo para listado'!$AB$155:$AB$1048576,0),MATCH((CUADRO!Q$5&amp;$E1099),'Hoja de Trabajo para listado'!$AB$151:$BA$151,0)),0)+IFERROR(INDEX('Hoja de Trabajo para listado'!$BC$155:$CB$1048576,MATCH($A1099,'Hoja de Trabajo para listado'!$BC$155:$BC$1048576,0),MATCH((CUADRO!Q$5&amp;$E1099),'Hoja de Trabajo para listado'!$BC$151:$CB$151,0)),0)+IFERROR(INDEX('Hoja de Trabajo para listado'!$DE$153:$DG$274,MATCH($A1099,'Hoja de Trabajo para listado'!$DE$153:$DE$1048576,0),MATCH((CUADRO!Q$5&amp;$E1099),'Hoja de Trabajo para listado'!$DE$151:$DG$151,0)),0)+IFERROR(INDEX('Hoja de Trabajo para listado'!$CD$155:$DC$1048576,MATCH($A1099,'Hoja de Trabajo para listado'!$CD$155:$CD$1048576,0),MATCH((CUADRO!Q$5&amp;$E1099),'Hoja de Trabajo para listado'!$CD$151:$DC$151,0)),0)</f>
        <v>0</v>
      </c>
      <c r="R1099" s="257">
        <f t="shared" ca="1" si="34"/>
        <v>27272908.529999997</v>
      </c>
      <c r="S1099" s="257">
        <f ca="1">+R1098+R1099</f>
        <v>27272958.529999997</v>
      </c>
      <c r="T1099" s="257">
        <f ca="1">+S1099</f>
        <v>27272958.529999997</v>
      </c>
      <c r="U1099" s="256">
        <f t="shared" si="35"/>
        <v>2</v>
      </c>
      <c r="V1099" s="362" t="str">
        <f>+VLOOKUP(A1099,bd_lista!$A$3:$E$590,5,FALSE)</f>
        <v>Órgano Ejecutivo</v>
      </c>
      <c r="W1099" s="362"/>
      <c r="X1099" s="254">
        <v>99</v>
      </c>
      <c r="Y1099" s="254" t="s">
        <v>1388</v>
      </c>
      <c r="Z1099" s="314"/>
      <c r="AA1099" s="350"/>
    </row>
    <row r="1100" spans="1:27" customFormat="1" ht="15" customHeight="1">
      <c r="A1100" s="32">
        <v>15</v>
      </c>
      <c r="B1100" s="306">
        <f>+A1100</f>
        <v>15</v>
      </c>
      <c r="C1100" s="259" t="str">
        <f>+VLOOKUP(A1100,bd_lista!$A$3:$C$590,3,FALSE)</f>
        <v>Ministerio de Gobierno</v>
      </c>
      <c r="D1100" s="361" t="str">
        <f>+C1100</f>
        <v>Ministerio de Gobierno</v>
      </c>
      <c r="E1100" s="259" t="s">
        <v>1313</v>
      </c>
      <c r="F1100" s="255">
        <f ca="1">+IFERROR(INDEX('Hoja de Trabajo para listado'!$A$155:$Z$1048576,MATCH($A1100,'Hoja de Trabajo para listado'!$A$155:$A$1048576,0),MATCH((CUADRO!F$5&amp;$E1100),'Hoja de Trabajo para listado'!$A$151:$Z$151,0)),0)+IFERROR(INDEX('Hoja de Trabajo para listado'!$AB$155:$BA$1048576,MATCH($A1100,'Hoja de Trabajo para listado'!$AB$155:$AB$1048576,0),MATCH((CUADRO!F$5&amp;$E1100),'Hoja de Trabajo para listado'!$AB$151:$BA$151,0)),0)+IFERROR(INDEX('Hoja de Trabajo para listado'!$BC$155:$CB$1048576,MATCH($A1100,'Hoja de Trabajo para listado'!$BC$155:$BC$1048576,0),MATCH((CUADRO!F$5&amp;$E1100),'Hoja de Trabajo para listado'!$BC$151:$CB$151,0)),0)+IFERROR(INDEX('Hoja de Trabajo para listado'!$DE$153:$DG$274,MATCH($A1100,'Hoja de Trabajo para listado'!$DE$153:$DE$1048576,0),MATCH((CUADRO!F$5&amp;$E1100),'Hoja de Trabajo para listado'!$DE$151:$DG$151,0)),0)+IFERROR(INDEX('Hoja de Trabajo para listado'!$CD$155:$DC$1048576,MATCH($A1100,'Hoja de Trabajo para listado'!$CD$155:$CD$1048576,0),MATCH((CUADRO!F$5&amp;$E1100),'Hoja de Trabajo para listado'!$CD$151:$DC$151,0)),0)</f>
        <v>0</v>
      </c>
      <c r="G1100" s="255">
        <f ca="1">+IFERROR(INDEX('Hoja de Trabajo para listado'!$A$155:$Z$1048576,MATCH($A1100,'Hoja de Trabajo para listado'!$A$155:$A$1048576,0),MATCH((CUADRO!G$5&amp;$E1100),'Hoja de Trabajo para listado'!$A$151:$Z$151,0)),0)+IFERROR(INDEX('Hoja de Trabajo para listado'!$AB$155:$BA$1048576,MATCH($A1100,'Hoja de Trabajo para listado'!$AB$155:$AB$1048576,0),MATCH((CUADRO!G$5&amp;$E1100),'Hoja de Trabajo para listado'!$AB$151:$BA$151,0)),0)+IFERROR(INDEX('Hoja de Trabajo para listado'!$BC$155:$CB$1048576,MATCH($A1100,'Hoja de Trabajo para listado'!$BC$155:$BC$1048576,0),MATCH((CUADRO!G$5&amp;$E1100),'Hoja de Trabajo para listado'!$BC$151:$CB$151,0)),0)+IFERROR(INDEX('Hoja de Trabajo para listado'!$DE$153:$DG$274,MATCH($A1100,'Hoja de Trabajo para listado'!$DE$153:$DE$1048576,0),MATCH((CUADRO!G$5&amp;$E1100),'Hoja de Trabajo para listado'!$DE$151:$DG$151,0)),0)+IFERROR(INDEX('Hoja de Trabajo para listado'!$CD$155:$DC$1048576,MATCH($A1100,'Hoja de Trabajo para listado'!$CD$155:$CD$1048576,0),MATCH((CUADRO!G$5&amp;$E1100),'Hoja de Trabajo para listado'!$CD$151:$DC$151,0)),0)</f>
        <v>0</v>
      </c>
      <c r="H1100" s="255">
        <f ca="1">+IFERROR(INDEX('Hoja de Trabajo para listado'!$A$155:$Z$1048576,MATCH($A1100,'Hoja de Trabajo para listado'!$A$155:$A$1048576,0),MATCH((CUADRO!H$5&amp;$E1100),'Hoja de Trabajo para listado'!$A$151:$Z$151,0)),0)+IFERROR(INDEX('Hoja de Trabajo para listado'!$AB$155:$BA$1048576,MATCH($A1100,'Hoja de Trabajo para listado'!$AB$155:$AB$1048576,0),MATCH((CUADRO!H$5&amp;$E1100),'Hoja de Trabajo para listado'!$AB$151:$BA$151,0)),0)+IFERROR(INDEX('Hoja de Trabajo para listado'!$BC$155:$CB$1048576,MATCH($A1100,'Hoja de Trabajo para listado'!$BC$155:$BC$1048576,0),MATCH((CUADRO!H$5&amp;$E1100),'Hoja de Trabajo para listado'!$BC$151:$CB$151,0)),0)+IFERROR(INDEX('Hoja de Trabajo para listado'!$DE$153:$DG$274,MATCH($A1100,'Hoja de Trabajo para listado'!$DE$153:$DE$1048576,0),MATCH((CUADRO!H$5&amp;$E1100),'Hoja de Trabajo para listado'!$DE$151:$DG$151,0)),0)+IFERROR(INDEX('Hoja de Trabajo para listado'!$CD$155:$DC$1048576,MATCH($A1100,'Hoja de Trabajo para listado'!$CD$155:$CD$1048576,0),MATCH((CUADRO!H$5&amp;$E1100),'Hoja de Trabajo para listado'!$CD$151:$DC$151,0)),0)</f>
        <v>0</v>
      </c>
      <c r="I1100" s="255">
        <f ca="1">+IFERROR(INDEX('Hoja de Trabajo para listado'!$A$155:$Z$1048576,MATCH($A1100,'Hoja de Trabajo para listado'!$A$155:$A$1048576,0),MATCH((CUADRO!I$5&amp;$E1100),'Hoja de Trabajo para listado'!$A$151:$Z$151,0)),0)+IFERROR(INDEX('Hoja de Trabajo para listado'!$AB$155:$BA$1048576,MATCH($A1100,'Hoja de Trabajo para listado'!$AB$155:$AB$1048576,0),MATCH((CUADRO!I$5&amp;$E1100),'Hoja de Trabajo para listado'!$AB$151:$BA$151,0)),0)+IFERROR(INDEX('Hoja de Trabajo para listado'!$BC$155:$CB$1048576,MATCH($A1100,'Hoja de Trabajo para listado'!$BC$155:$BC$1048576,0),MATCH((CUADRO!I$5&amp;$E1100),'Hoja de Trabajo para listado'!$BC$151:$CB$151,0)),0)+IFERROR(INDEX('Hoja de Trabajo para listado'!$DE$153:$DG$274,MATCH($A1100,'Hoja de Trabajo para listado'!$DE$153:$DE$1048576,0),MATCH((CUADRO!I$5&amp;$E1100),'Hoja de Trabajo para listado'!$DE$151:$DG$151,0)),0)+IFERROR(INDEX('Hoja de Trabajo para listado'!$CD$155:$DC$1048576,MATCH($A1100,'Hoja de Trabajo para listado'!$CD$155:$CD$1048576,0),MATCH((CUADRO!I$5&amp;$E1100),'Hoja de Trabajo para listado'!$CD$151:$DC$151,0)),0)</f>
        <v>0</v>
      </c>
      <c r="J1100" s="255">
        <f ca="1">+IFERROR(INDEX('Hoja de Trabajo para listado'!$A$155:$Z$1048576,MATCH($A1100,'Hoja de Trabajo para listado'!$A$155:$A$1048576,0),MATCH((CUADRO!J$5&amp;$E1100),'Hoja de Trabajo para listado'!$A$151:$Z$151,0)),0)+IFERROR(INDEX('Hoja de Trabajo para listado'!$AB$155:$BA$1048576,MATCH($A1100,'Hoja de Trabajo para listado'!$AB$155:$AB$1048576,0),MATCH((CUADRO!J$5&amp;$E1100),'Hoja de Trabajo para listado'!$AB$151:$BA$151,0)),0)+IFERROR(INDEX('Hoja de Trabajo para listado'!$BC$155:$CB$1048576,MATCH($A1100,'Hoja de Trabajo para listado'!$BC$155:$BC$1048576,0),MATCH((CUADRO!J$5&amp;$E1100),'Hoja de Trabajo para listado'!$BC$151:$CB$151,0)),0)+IFERROR(INDEX('Hoja de Trabajo para listado'!$DE$153:$DG$274,MATCH($A1100,'Hoja de Trabajo para listado'!$DE$153:$DE$1048576,0),MATCH((CUADRO!J$5&amp;$E1100),'Hoja de Trabajo para listado'!$DE$151:$DG$151,0)),0)+IFERROR(INDEX('Hoja de Trabajo para listado'!$CD$155:$DC$1048576,MATCH($A1100,'Hoja de Trabajo para listado'!$CD$155:$CD$1048576,0),MATCH((CUADRO!J$5&amp;$E1100),'Hoja de Trabajo para listado'!$CD$151:$DC$151,0)),0)</f>
        <v>0</v>
      </c>
      <c r="K1100" s="255">
        <f ca="1">+IFERROR(INDEX('Hoja de Trabajo para listado'!$A$155:$Z$1048576,MATCH($A1100,'Hoja de Trabajo para listado'!$A$155:$A$1048576,0),MATCH((CUADRO!K$5&amp;$E1100),'Hoja de Trabajo para listado'!$A$151:$Z$151,0)),0)+IFERROR(INDEX('Hoja de Trabajo para listado'!$AB$155:$BA$1048576,MATCH($A1100,'Hoja de Trabajo para listado'!$AB$155:$AB$1048576,0),MATCH((CUADRO!K$5&amp;$E1100),'Hoja de Trabajo para listado'!$AB$151:$BA$151,0)),0)+IFERROR(INDEX('Hoja de Trabajo para listado'!$BC$155:$CB$1048576,MATCH($A1100,'Hoja de Trabajo para listado'!$BC$155:$BC$1048576,0),MATCH((CUADRO!K$5&amp;$E1100),'Hoja de Trabajo para listado'!$BC$151:$CB$151,0)),0)+IFERROR(INDEX('Hoja de Trabajo para listado'!$DE$153:$DG$274,MATCH($A1100,'Hoja de Trabajo para listado'!$DE$153:$DE$1048576,0),MATCH((CUADRO!K$5&amp;$E1100),'Hoja de Trabajo para listado'!$DE$151:$DG$151,0)),0)+IFERROR(INDEX('Hoja de Trabajo para listado'!$CD$155:$DC$1048576,MATCH($A1100,'Hoja de Trabajo para listado'!$CD$155:$CD$1048576,0),MATCH((CUADRO!K$5&amp;$E1100),'Hoja de Trabajo para listado'!$CD$151:$DC$151,0)),0)</f>
        <v>0</v>
      </c>
      <c r="L1100" s="255">
        <f ca="1">+IFERROR(INDEX('Hoja de Trabajo para listado'!$A$155:$Z$1048576,MATCH($A1100,'Hoja de Trabajo para listado'!$A$155:$A$1048576,0),MATCH((CUADRO!L$5&amp;$E1100),'Hoja de Trabajo para listado'!$A$151:$Z$151,0)),0)+IFERROR(INDEX('Hoja de Trabajo para listado'!$AB$155:$BA$1048576,MATCH($A1100,'Hoja de Trabajo para listado'!$AB$155:$AB$1048576,0),MATCH((CUADRO!L$5&amp;$E1100),'Hoja de Trabajo para listado'!$AB$151:$BA$151,0)),0)+IFERROR(INDEX('Hoja de Trabajo para listado'!$BC$155:$CB$1048576,MATCH($A1100,'Hoja de Trabajo para listado'!$BC$155:$BC$1048576,0),MATCH((CUADRO!L$5&amp;$E1100),'Hoja de Trabajo para listado'!$BC$151:$CB$151,0)),0)+IFERROR(INDEX('Hoja de Trabajo para listado'!$DE$153:$DG$274,MATCH($A1100,'Hoja de Trabajo para listado'!$DE$153:$DE$1048576,0),MATCH((CUADRO!L$5&amp;$E1100),'Hoja de Trabajo para listado'!$DE$151:$DG$151,0)),0)+IFERROR(INDEX('Hoja de Trabajo para listado'!$CD$155:$DC$1048576,MATCH($A1100,'Hoja de Trabajo para listado'!$CD$155:$CD$1048576,0),MATCH((CUADRO!L$5&amp;$E1100),'Hoja de Trabajo para listado'!$CD$151:$DC$151,0)),0)</f>
        <v>0</v>
      </c>
      <c r="M1100" s="255">
        <f ca="1">+IFERROR(INDEX('Hoja de Trabajo para listado'!$A$155:$Z$1048576,MATCH($A1100,'Hoja de Trabajo para listado'!$A$155:$A$1048576,0),MATCH((CUADRO!M$5&amp;$E1100),'Hoja de Trabajo para listado'!$A$151:$Z$151,0)),0)+IFERROR(INDEX('Hoja de Trabajo para listado'!$AB$155:$BA$1048576,MATCH($A1100,'Hoja de Trabajo para listado'!$AB$155:$AB$1048576,0),MATCH((CUADRO!M$5&amp;$E1100),'Hoja de Trabajo para listado'!$AB$151:$BA$151,0)),0)+IFERROR(INDEX('Hoja de Trabajo para listado'!$BC$155:$CB$1048576,MATCH($A1100,'Hoja de Trabajo para listado'!$BC$155:$BC$1048576,0),MATCH((CUADRO!M$5&amp;$E1100),'Hoja de Trabajo para listado'!$BC$151:$CB$151,0)),0)+IFERROR(INDEX('Hoja de Trabajo para listado'!$DE$153:$DG$274,MATCH($A1100,'Hoja de Trabajo para listado'!$DE$153:$DE$1048576,0),MATCH((CUADRO!M$5&amp;$E1100),'Hoja de Trabajo para listado'!$DE$151:$DG$151,0)),0)+IFERROR(INDEX('Hoja de Trabajo para listado'!$CD$155:$DC$1048576,MATCH($A1100,'Hoja de Trabajo para listado'!$CD$155:$CD$1048576,0),MATCH((CUADRO!M$5&amp;$E1100),'Hoja de Trabajo para listado'!$CD$151:$DC$151,0)),0)</f>
        <v>0</v>
      </c>
      <c r="N1100" s="255">
        <f ca="1">+IFERROR(INDEX('Hoja de Trabajo para listado'!$A$155:$Z$1048576,MATCH($A1100,'Hoja de Trabajo para listado'!$A$155:$A$1048576,0),MATCH((CUADRO!N$5&amp;$E1100),'Hoja de Trabajo para listado'!$A$151:$Z$151,0)),0)+IFERROR(INDEX('Hoja de Trabajo para listado'!$AB$155:$BA$1048576,MATCH($A1100,'Hoja de Trabajo para listado'!$AB$155:$AB$1048576,0),MATCH((CUADRO!N$5&amp;$E1100),'Hoja de Trabajo para listado'!$AB$151:$BA$151,0)),0)+IFERROR(INDEX('Hoja de Trabajo para listado'!$BC$155:$CB$1048576,MATCH($A1100,'Hoja de Trabajo para listado'!$BC$155:$BC$1048576,0),MATCH((CUADRO!N$5&amp;$E1100),'Hoja de Trabajo para listado'!$BC$151:$CB$151,0)),0)+IFERROR(INDEX('Hoja de Trabajo para listado'!$DE$153:$DG$274,MATCH($A1100,'Hoja de Trabajo para listado'!$DE$153:$DE$1048576,0),MATCH((CUADRO!N$5&amp;$E1100),'Hoja de Trabajo para listado'!$DE$151:$DG$151,0)),0)+IFERROR(INDEX('Hoja de Trabajo para listado'!$CD$155:$DC$1048576,MATCH($A1100,'Hoja de Trabajo para listado'!$CD$155:$CD$1048576,0),MATCH((CUADRO!N$5&amp;$E1100),'Hoja de Trabajo para listado'!$CD$151:$DC$151,0)),0)</f>
        <v>0</v>
      </c>
      <c r="O1100" s="255">
        <f ca="1">+IFERROR(INDEX('Hoja de Trabajo para listado'!$A$155:$Z$1048576,MATCH($A1100,'Hoja de Trabajo para listado'!$A$155:$A$1048576,0),MATCH((CUADRO!O$5&amp;$E1100),'Hoja de Trabajo para listado'!$A$151:$Z$151,0)),0)+IFERROR(INDEX('Hoja de Trabajo para listado'!$AB$155:$BA$1048576,MATCH($A1100,'Hoja de Trabajo para listado'!$AB$155:$AB$1048576,0),MATCH((CUADRO!O$5&amp;$E1100),'Hoja de Trabajo para listado'!$AB$151:$BA$151,0)),0)+IFERROR(INDEX('Hoja de Trabajo para listado'!$BC$155:$CB$1048576,MATCH($A1100,'Hoja de Trabajo para listado'!$BC$155:$BC$1048576,0),MATCH((CUADRO!O$5&amp;$E1100),'Hoja de Trabajo para listado'!$BC$151:$CB$151,0)),0)+IFERROR(INDEX('Hoja de Trabajo para listado'!$DE$153:$DG$274,MATCH($A1100,'Hoja de Trabajo para listado'!$DE$153:$DE$1048576,0),MATCH((CUADRO!O$5&amp;$E1100),'Hoja de Trabajo para listado'!$DE$151:$DG$151,0)),0)+IFERROR(INDEX('Hoja de Trabajo para listado'!$CD$155:$DC$1048576,MATCH($A1100,'Hoja de Trabajo para listado'!$CD$155:$CD$1048576,0),MATCH((CUADRO!O$5&amp;$E1100),'Hoja de Trabajo para listado'!$CD$151:$DC$151,0)),0)</f>
        <v>0</v>
      </c>
      <c r="P1100" s="255">
        <f ca="1">+IFERROR(INDEX('Hoja de Trabajo para listado'!$A$155:$Z$1048576,MATCH($A1100,'Hoja de Trabajo para listado'!$A$155:$A$1048576,0),MATCH((CUADRO!P$5&amp;$E1100),'Hoja de Trabajo para listado'!$A$151:$Z$151,0)),0)+IFERROR(INDEX('Hoja de Trabajo para listado'!$AB$155:$BA$1048576,MATCH($A1100,'Hoja de Trabajo para listado'!$AB$155:$AB$1048576,0),MATCH((CUADRO!P$5&amp;$E1100),'Hoja de Trabajo para listado'!$AB$151:$BA$151,0)),0)+IFERROR(INDEX('Hoja de Trabajo para listado'!$BC$155:$CB$1048576,MATCH($A1100,'Hoja de Trabajo para listado'!$BC$155:$BC$1048576,0),MATCH((CUADRO!P$5&amp;$E1100),'Hoja de Trabajo para listado'!$BC$151:$CB$151,0)),0)+IFERROR(INDEX('Hoja de Trabajo para listado'!$DE$153:$DG$274,MATCH($A1100,'Hoja de Trabajo para listado'!$DE$153:$DE$1048576,0),MATCH((CUADRO!P$5&amp;$E1100),'Hoja de Trabajo para listado'!$DE$151:$DG$151,0)),0)+IFERROR(INDEX('Hoja de Trabajo para listado'!$CD$155:$DC$1048576,MATCH($A1100,'Hoja de Trabajo para listado'!$CD$155:$CD$1048576,0),MATCH((CUADRO!P$5&amp;$E1100),'Hoja de Trabajo para listado'!$CD$151:$DC$151,0)),0)</f>
        <v>0</v>
      </c>
      <c r="Q1100" s="255">
        <f ca="1">+IFERROR(INDEX('Hoja de Trabajo para listado'!$A$155:$Z$1048576,MATCH($A1100,'Hoja de Trabajo para listado'!$A$155:$A$1048576,0),MATCH((CUADRO!Q$5&amp;$E1100),'Hoja de Trabajo para listado'!$A$151:$Z$151,0)),0)+IFERROR(INDEX('Hoja de Trabajo para listado'!$AB$155:$BA$1048576,MATCH($A1100,'Hoja de Trabajo para listado'!$AB$155:$AB$1048576,0),MATCH((CUADRO!Q$5&amp;$E1100),'Hoja de Trabajo para listado'!$AB$151:$BA$151,0)),0)+IFERROR(INDEX('Hoja de Trabajo para listado'!$BC$155:$CB$1048576,MATCH($A1100,'Hoja de Trabajo para listado'!$BC$155:$BC$1048576,0),MATCH((CUADRO!Q$5&amp;$E1100),'Hoja de Trabajo para listado'!$BC$151:$CB$151,0)),0)+IFERROR(INDEX('Hoja de Trabajo para listado'!$DE$153:$DG$274,MATCH($A1100,'Hoja de Trabajo para listado'!$DE$153:$DE$1048576,0),MATCH((CUADRO!Q$5&amp;$E1100),'Hoja de Trabajo para listado'!$DE$151:$DG$151,0)),0)+IFERROR(INDEX('Hoja de Trabajo para listado'!$CD$155:$DC$1048576,MATCH($A1100,'Hoja de Trabajo para listado'!$CD$155:$CD$1048576,0),MATCH((CUADRO!Q$5&amp;$E1100),'Hoja de Trabajo para listado'!$CD$151:$DC$151,0)),0)</f>
        <v>0</v>
      </c>
      <c r="R1100" s="255">
        <f t="shared" ca="1" si="34"/>
        <v>0</v>
      </c>
      <c r="S1100" s="255"/>
      <c r="T1100" s="255">
        <f ca="1">+T1101</f>
        <v>21661937.699999999</v>
      </c>
      <c r="U1100" s="397">
        <f t="shared" si="35"/>
        <v>1</v>
      </c>
      <c r="V1100" s="362" t="str">
        <f>+VLOOKUP(A1100,bd_lista!$A$3:$E$590,5,FALSE)</f>
        <v>Órgano Ejecutivo</v>
      </c>
      <c r="W1100" s="361" t="str">
        <f>+V1100</f>
        <v>Órgano Ejecutivo</v>
      </c>
      <c r="X1100" s="254">
        <f t="shared" ref="X1100:X1121" si="37">+A1100</f>
        <v>15</v>
      </c>
      <c r="Y1100" s="254" t="str">
        <f>+VLOOKUP(X1100,bd_lista!$A$3:$C$590,3,FALSE)</f>
        <v>Ministerio de Gobierno</v>
      </c>
      <c r="Z1100" s="316">
        <f>+X1100</f>
        <v>15</v>
      </c>
      <c r="AA1100" s="348" t="str">
        <f>+Y1100</f>
        <v>Ministerio de Gobierno</v>
      </c>
    </row>
    <row r="1101" spans="1:27" customFormat="1" ht="15" customHeight="1">
      <c r="A1101" s="32">
        <v>15</v>
      </c>
      <c r="B1101" s="307"/>
      <c r="C1101" s="259" t="str">
        <f>+VLOOKUP(A1101,bd_lista!$A$3:$C$590,3,FALSE)</f>
        <v>Ministerio de Gobierno</v>
      </c>
      <c r="D1101" s="362"/>
      <c r="E1101" s="362" t="s">
        <v>1314</v>
      </c>
      <c r="F1101" s="257">
        <f ca="1">+IFERROR(INDEX('Hoja de Trabajo para listado'!$A$155:$Z$1048576,MATCH($A1101,'Hoja de Trabajo para listado'!$A$155:$A$1048576,0),MATCH((CUADRO!F$5&amp;$E1101),'Hoja de Trabajo para listado'!$A$151:$Z$151,0)),0)+IFERROR(INDEX('Hoja de Trabajo para listado'!$AB$155:$BA$1048576,MATCH($A1101,'Hoja de Trabajo para listado'!$AB$155:$AB$1048576,0),MATCH((CUADRO!F$5&amp;$E1101),'Hoja de Trabajo para listado'!$AB$151:$BA$151,0)),0)+IFERROR(INDEX('Hoja de Trabajo para listado'!$BC$155:$CB$1048576,MATCH($A1101,'Hoja de Trabajo para listado'!$BC$155:$BC$1048576,0),MATCH((CUADRO!F$5&amp;$E1101),'Hoja de Trabajo para listado'!$BC$151:$CB$151,0)),0)+IFERROR(INDEX('Hoja de Trabajo para listado'!$DE$153:$DG$274,MATCH($A1101,'Hoja de Trabajo para listado'!$DE$153:$DE$1048576,0),MATCH((CUADRO!F$5&amp;$E1101),'Hoja de Trabajo para listado'!$DE$151:$DG$151,0)),0)+IFERROR(INDEX('Hoja de Trabajo para listado'!$CD$155:$DC$1048576,MATCH($A1101,'Hoja de Trabajo para listado'!$CD$155:$CD$1048576,0),MATCH((CUADRO!F$5&amp;$E1101),'Hoja de Trabajo para listado'!$CD$151:$DC$151,0)),0)</f>
        <v>1841.94</v>
      </c>
      <c r="G1101" s="257">
        <f ca="1">+IFERROR(INDEX('Hoja de Trabajo para listado'!$A$155:$Z$1048576,MATCH($A1101,'Hoja de Trabajo para listado'!$A$155:$A$1048576,0),MATCH((CUADRO!G$5&amp;$E1101),'Hoja de Trabajo para listado'!$A$151:$Z$151,0)),0)+IFERROR(INDEX('Hoja de Trabajo para listado'!$AB$155:$BA$1048576,MATCH($A1101,'Hoja de Trabajo para listado'!$AB$155:$AB$1048576,0),MATCH((CUADRO!G$5&amp;$E1101),'Hoja de Trabajo para listado'!$AB$151:$BA$151,0)),0)+IFERROR(INDEX('Hoja de Trabajo para listado'!$BC$155:$CB$1048576,MATCH($A1101,'Hoja de Trabajo para listado'!$BC$155:$BC$1048576,0),MATCH((CUADRO!G$5&amp;$E1101),'Hoja de Trabajo para listado'!$BC$151:$CB$151,0)),0)+IFERROR(INDEX('Hoja de Trabajo para listado'!$DE$153:$DG$274,MATCH($A1101,'Hoja de Trabajo para listado'!$DE$153:$DE$1048576,0),MATCH((CUADRO!G$5&amp;$E1101),'Hoja de Trabajo para listado'!$DE$151:$DG$151,0)),0)+IFERROR(INDEX('Hoja de Trabajo para listado'!$CD$155:$DC$1048576,MATCH($A1101,'Hoja de Trabajo para listado'!$CD$155:$CD$1048576,0),MATCH((CUADRO!G$5&amp;$E1101),'Hoja de Trabajo para listado'!$CD$151:$DC$151,0)),0)</f>
        <v>1535665.76</v>
      </c>
      <c r="H1101" s="257">
        <f ca="1">+IFERROR(INDEX('Hoja de Trabajo para listado'!$A$155:$Z$1048576,MATCH($A1101,'Hoja de Trabajo para listado'!$A$155:$A$1048576,0),MATCH((CUADRO!H$5&amp;$E1101),'Hoja de Trabajo para listado'!$A$151:$Z$151,0)),0)+IFERROR(INDEX('Hoja de Trabajo para listado'!$AB$155:$BA$1048576,MATCH($A1101,'Hoja de Trabajo para listado'!$AB$155:$AB$1048576,0),MATCH((CUADRO!H$5&amp;$E1101),'Hoja de Trabajo para listado'!$AB$151:$BA$151,0)),0)+IFERROR(INDEX('Hoja de Trabajo para listado'!$BC$155:$CB$1048576,MATCH($A1101,'Hoja de Trabajo para listado'!$BC$155:$BC$1048576,0),MATCH((CUADRO!H$5&amp;$E1101),'Hoja de Trabajo para listado'!$BC$151:$CB$151,0)),0)+IFERROR(INDEX('Hoja de Trabajo para listado'!$DE$153:$DG$274,MATCH($A1101,'Hoja de Trabajo para listado'!$DE$153:$DE$1048576,0),MATCH((CUADRO!H$5&amp;$E1101),'Hoja de Trabajo para listado'!$DE$151:$DG$151,0)),0)+IFERROR(INDEX('Hoja de Trabajo para listado'!$CD$155:$DC$1048576,MATCH($A1101,'Hoja de Trabajo para listado'!$CD$155:$CD$1048576,0),MATCH((CUADRO!H$5&amp;$E1101),'Hoja de Trabajo para listado'!$CD$151:$DC$151,0)),0)</f>
        <v>3673.47</v>
      </c>
      <c r="I1101" s="257">
        <f ca="1">+IFERROR(INDEX('Hoja de Trabajo para listado'!$A$155:$Z$1048576,MATCH($A1101,'Hoja de Trabajo para listado'!$A$155:$A$1048576,0),MATCH((CUADRO!I$5&amp;$E1101),'Hoja de Trabajo para listado'!$A$151:$Z$151,0)),0)+IFERROR(INDEX('Hoja de Trabajo para listado'!$AB$155:$BA$1048576,MATCH($A1101,'Hoja de Trabajo para listado'!$AB$155:$AB$1048576,0),MATCH((CUADRO!I$5&amp;$E1101),'Hoja de Trabajo para listado'!$AB$151:$BA$151,0)),0)+IFERROR(INDEX('Hoja de Trabajo para listado'!$BC$155:$CB$1048576,MATCH($A1101,'Hoja de Trabajo para listado'!$BC$155:$BC$1048576,0),MATCH((CUADRO!I$5&amp;$E1101),'Hoja de Trabajo para listado'!$BC$151:$CB$151,0)),0)+IFERROR(INDEX('Hoja de Trabajo para listado'!$DE$153:$DG$274,MATCH($A1101,'Hoja de Trabajo para listado'!$DE$153:$DE$1048576,0),MATCH((CUADRO!I$5&amp;$E1101),'Hoja de Trabajo para listado'!$DE$151:$DG$151,0)),0)+IFERROR(INDEX('Hoja de Trabajo para listado'!$CD$155:$DC$1048576,MATCH($A1101,'Hoja de Trabajo para listado'!$CD$155:$CD$1048576,0),MATCH((CUADRO!I$5&amp;$E1101),'Hoja de Trabajo para listado'!$CD$151:$DC$151,0)),0)</f>
        <v>21012.009999999995</v>
      </c>
      <c r="J1101" s="257">
        <f ca="1">+IFERROR(INDEX('Hoja de Trabajo para listado'!$A$155:$Z$1048576,MATCH($A1101,'Hoja de Trabajo para listado'!$A$155:$A$1048576,0),MATCH((CUADRO!J$5&amp;$E1101),'Hoja de Trabajo para listado'!$A$151:$Z$151,0)),0)+IFERROR(INDEX('Hoja de Trabajo para listado'!$AB$155:$BA$1048576,MATCH($A1101,'Hoja de Trabajo para listado'!$AB$155:$AB$1048576,0),MATCH((CUADRO!J$5&amp;$E1101),'Hoja de Trabajo para listado'!$AB$151:$BA$151,0)),0)+IFERROR(INDEX('Hoja de Trabajo para listado'!$BC$155:$CB$1048576,MATCH($A1101,'Hoja de Trabajo para listado'!$BC$155:$BC$1048576,0),MATCH((CUADRO!J$5&amp;$E1101),'Hoja de Trabajo para listado'!$BC$151:$CB$151,0)),0)+IFERROR(INDEX('Hoja de Trabajo para listado'!$DE$153:$DG$274,MATCH($A1101,'Hoja de Trabajo para listado'!$DE$153:$DE$1048576,0),MATCH((CUADRO!J$5&amp;$E1101),'Hoja de Trabajo para listado'!$DE$151:$DG$151,0)),0)+IFERROR(INDEX('Hoja de Trabajo para listado'!$CD$155:$DC$1048576,MATCH($A1101,'Hoja de Trabajo para listado'!$CD$155:$CD$1048576,0),MATCH((CUADRO!J$5&amp;$E1101),'Hoja de Trabajo para listado'!$CD$151:$DC$151,0)),0)</f>
        <v>11.5</v>
      </c>
      <c r="K1101" s="257">
        <f ca="1">+IFERROR(INDEX('Hoja de Trabajo para listado'!$A$155:$Z$1048576,MATCH($A1101,'Hoja de Trabajo para listado'!$A$155:$A$1048576,0),MATCH((CUADRO!K$5&amp;$E1101),'Hoja de Trabajo para listado'!$A$151:$Z$151,0)),0)+IFERROR(INDEX('Hoja de Trabajo para listado'!$AB$155:$BA$1048576,MATCH($A1101,'Hoja de Trabajo para listado'!$AB$155:$AB$1048576,0),MATCH((CUADRO!K$5&amp;$E1101),'Hoja de Trabajo para listado'!$AB$151:$BA$151,0)),0)+IFERROR(INDEX('Hoja de Trabajo para listado'!$BC$155:$CB$1048576,MATCH($A1101,'Hoja de Trabajo para listado'!$BC$155:$BC$1048576,0),MATCH((CUADRO!K$5&amp;$E1101),'Hoja de Trabajo para listado'!$BC$151:$CB$151,0)),0)+IFERROR(INDEX('Hoja de Trabajo para listado'!$DE$153:$DG$274,MATCH($A1101,'Hoja de Trabajo para listado'!$DE$153:$DE$1048576,0),MATCH((CUADRO!K$5&amp;$E1101),'Hoja de Trabajo para listado'!$DE$151:$DG$151,0)),0)+IFERROR(INDEX('Hoja de Trabajo para listado'!$CD$155:$DC$1048576,MATCH($A1101,'Hoja de Trabajo para listado'!$CD$155:$CD$1048576,0),MATCH((CUADRO!K$5&amp;$E1101),'Hoja de Trabajo para listado'!$CD$151:$DC$151,0)),0)</f>
        <v>0.35</v>
      </c>
      <c r="L1101" s="257">
        <f ca="1">+IFERROR(INDEX('Hoja de Trabajo para listado'!$A$155:$Z$1048576,MATCH($A1101,'Hoja de Trabajo para listado'!$A$155:$A$1048576,0),MATCH((CUADRO!L$5&amp;$E1101),'Hoja de Trabajo para listado'!$A$151:$Z$151,0)),0)+IFERROR(INDEX('Hoja de Trabajo para listado'!$AB$155:$BA$1048576,MATCH($A1101,'Hoja de Trabajo para listado'!$AB$155:$AB$1048576,0),MATCH((CUADRO!L$5&amp;$E1101),'Hoja de Trabajo para listado'!$AB$151:$BA$151,0)),0)+IFERROR(INDEX('Hoja de Trabajo para listado'!$BC$155:$CB$1048576,MATCH($A1101,'Hoja de Trabajo para listado'!$BC$155:$BC$1048576,0),MATCH((CUADRO!L$5&amp;$E1101),'Hoja de Trabajo para listado'!$BC$151:$CB$151,0)),0)+IFERROR(INDEX('Hoja de Trabajo para listado'!$DE$153:$DG$274,MATCH($A1101,'Hoja de Trabajo para listado'!$DE$153:$DE$1048576,0),MATCH((CUADRO!L$5&amp;$E1101),'Hoja de Trabajo para listado'!$DE$151:$DG$151,0)),0)+IFERROR(INDEX('Hoja de Trabajo para listado'!$CD$155:$DC$1048576,MATCH($A1101,'Hoja de Trabajo para listado'!$CD$155:$CD$1048576,0),MATCH((CUADRO!L$5&amp;$E1101),'Hoja de Trabajo para listado'!$CD$151:$DC$151,0)),0)</f>
        <v>38066.720000000008</v>
      </c>
      <c r="M1101" s="257">
        <f ca="1">+IFERROR(INDEX('Hoja de Trabajo para listado'!$A$155:$Z$1048576,MATCH($A1101,'Hoja de Trabajo para listado'!$A$155:$A$1048576,0),MATCH((CUADRO!M$5&amp;$E1101),'Hoja de Trabajo para listado'!$A$151:$Z$151,0)),0)+IFERROR(INDEX('Hoja de Trabajo para listado'!$AB$155:$BA$1048576,MATCH($A1101,'Hoja de Trabajo para listado'!$AB$155:$AB$1048576,0),MATCH((CUADRO!M$5&amp;$E1101),'Hoja de Trabajo para listado'!$AB$151:$BA$151,0)),0)+IFERROR(INDEX('Hoja de Trabajo para listado'!$BC$155:$CB$1048576,MATCH($A1101,'Hoja de Trabajo para listado'!$BC$155:$BC$1048576,0),MATCH((CUADRO!M$5&amp;$E1101),'Hoja de Trabajo para listado'!$BC$151:$CB$151,0)),0)+IFERROR(INDEX('Hoja de Trabajo para listado'!$DE$153:$DG$274,MATCH($A1101,'Hoja de Trabajo para listado'!$DE$153:$DE$1048576,0),MATCH((CUADRO!M$5&amp;$E1101),'Hoja de Trabajo para listado'!$DE$151:$DG$151,0)),0)+IFERROR(INDEX('Hoja de Trabajo para listado'!$CD$155:$DC$1048576,MATCH($A1101,'Hoja de Trabajo para listado'!$CD$155:$CD$1048576,0),MATCH((CUADRO!M$5&amp;$E1101),'Hoja de Trabajo para listado'!$CD$151:$DC$151,0)),0)</f>
        <v>37266.600000000013</v>
      </c>
      <c r="N1101" s="257">
        <f ca="1">+IFERROR(INDEX('Hoja de Trabajo para listado'!$A$155:$Z$1048576,MATCH($A1101,'Hoja de Trabajo para listado'!$A$155:$A$1048576,0),MATCH((CUADRO!N$5&amp;$E1101),'Hoja de Trabajo para listado'!$A$151:$Z$151,0)),0)+IFERROR(INDEX('Hoja de Trabajo para listado'!$AB$155:$BA$1048576,MATCH($A1101,'Hoja de Trabajo para listado'!$AB$155:$AB$1048576,0),MATCH((CUADRO!N$5&amp;$E1101),'Hoja de Trabajo para listado'!$AB$151:$BA$151,0)),0)+IFERROR(INDEX('Hoja de Trabajo para listado'!$BC$155:$CB$1048576,MATCH($A1101,'Hoja de Trabajo para listado'!$BC$155:$BC$1048576,0),MATCH((CUADRO!N$5&amp;$E1101),'Hoja de Trabajo para listado'!$BC$151:$CB$151,0)),0)+IFERROR(INDEX('Hoja de Trabajo para listado'!$DE$153:$DG$274,MATCH($A1101,'Hoja de Trabajo para listado'!$DE$153:$DE$1048576,0),MATCH((CUADRO!N$5&amp;$E1101),'Hoja de Trabajo para listado'!$DE$151:$DG$151,0)),0)+IFERROR(INDEX('Hoja de Trabajo para listado'!$CD$155:$DC$1048576,MATCH($A1101,'Hoja de Trabajo para listado'!$CD$155:$CD$1048576,0),MATCH((CUADRO!N$5&amp;$E1101),'Hoja de Trabajo para listado'!$CD$151:$DC$151,0)),0)</f>
        <v>20024399.349999998</v>
      </c>
      <c r="O1101" s="257">
        <f ca="1">+IFERROR(INDEX('Hoja de Trabajo para listado'!$A$155:$Z$1048576,MATCH($A1101,'Hoja de Trabajo para listado'!$A$155:$A$1048576,0),MATCH((CUADRO!O$5&amp;$E1101),'Hoja de Trabajo para listado'!$A$151:$Z$151,0)),0)+IFERROR(INDEX('Hoja de Trabajo para listado'!$AB$155:$BA$1048576,MATCH($A1101,'Hoja de Trabajo para listado'!$AB$155:$AB$1048576,0),MATCH((CUADRO!O$5&amp;$E1101),'Hoja de Trabajo para listado'!$AB$151:$BA$151,0)),0)+IFERROR(INDEX('Hoja de Trabajo para listado'!$BC$155:$CB$1048576,MATCH($A1101,'Hoja de Trabajo para listado'!$BC$155:$BC$1048576,0),MATCH((CUADRO!O$5&amp;$E1101),'Hoja de Trabajo para listado'!$BC$151:$CB$151,0)),0)+IFERROR(INDEX('Hoja de Trabajo para listado'!$DE$153:$DG$274,MATCH($A1101,'Hoja de Trabajo para listado'!$DE$153:$DE$1048576,0),MATCH((CUADRO!O$5&amp;$E1101),'Hoja de Trabajo para listado'!$DE$151:$DG$151,0)),0)+IFERROR(INDEX('Hoja de Trabajo para listado'!$CD$155:$DC$1048576,MATCH($A1101,'Hoja de Trabajo para listado'!$CD$155:$CD$1048576,0),MATCH((CUADRO!O$5&amp;$E1101),'Hoja de Trabajo para listado'!$CD$151:$DC$151,0)),0)</f>
        <v>0</v>
      </c>
      <c r="P1101" s="257">
        <f ca="1">+IFERROR(INDEX('Hoja de Trabajo para listado'!$A$155:$Z$1048576,MATCH($A1101,'Hoja de Trabajo para listado'!$A$155:$A$1048576,0),MATCH((CUADRO!P$5&amp;$E1101),'Hoja de Trabajo para listado'!$A$151:$Z$151,0)),0)+IFERROR(INDEX('Hoja de Trabajo para listado'!$AB$155:$BA$1048576,MATCH($A1101,'Hoja de Trabajo para listado'!$AB$155:$AB$1048576,0),MATCH((CUADRO!P$5&amp;$E1101),'Hoja de Trabajo para listado'!$AB$151:$BA$151,0)),0)+IFERROR(INDEX('Hoja de Trabajo para listado'!$BC$155:$CB$1048576,MATCH($A1101,'Hoja de Trabajo para listado'!$BC$155:$BC$1048576,0),MATCH((CUADRO!P$5&amp;$E1101),'Hoja de Trabajo para listado'!$BC$151:$CB$151,0)),0)+IFERROR(INDEX('Hoja de Trabajo para listado'!$DE$153:$DG$274,MATCH($A1101,'Hoja de Trabajo para listado'!$DE$153:$DE$1048576,0),MATCH((CUADRO!P$5&amp;$E1101),'Hoja de Trabajo para listado'!$DE$151:$DG$151,0)),0)+IFERROR(INDEX('Hoja de Trabajo para listado'!$CD$155:$DC$1048576,MATCH($A1101,'Hoja de Trabajo para listado'!$CD$155:$CD$1048576,0),MATCH((CUADRO!P$5&amp;$E1101),'Hoja de Trabajo para listado'!$CD$151:$DC$151,0)),0)</f>
        <v>0</v>
      </c>
      <c r="Q1101" s="257">
        <f ca="1">+IFERROR(INDEX('Hoja de Trabajo para listado'!$A$155:$Z$1048576,MATCH($A1101,'Hoja de Trabajo para listado'!$A$155:$A$1048576,0),MATCH((CUADRO!Q$5&amp;$E1101),'Hoja de Trabajo para listado'!$A$151:$Z$151,0)),0)+IFERROR(INDEX('Hoja de Trabajo para listado'!$AB$155:$BA$1048576,MATCH($A1101,'Hoja de Trabajo para listado'!$AB$155:$AB$1048576,0),MATCH((CUADRO!Q$5&amp;$E1101),'Hoja de Trabajo para listado'!$AB$151:$BA$151,0)),0)+IFERROR(INDEX('Hoja de Trabajo para listado'!$BC$155:$CB$1048576,MATCH($A1101,'Hoja de Trabajo para listado'!$BC$155:$BC$1048576,0),MATCH((CUADRO!Q$5&amp;$E1101),'Hoja de Trabajo para listado'!$BC$151:$CB$151,0)),0)+IFERROR(INDEX('Hoja de Trabajo para listado'!$DE$153:$DG$274,MATCH($A1101,'Hoja de Trabajo para listado'!$DE$153:$DE$1048576,0),MATCH((CUADRO!Q$5&amp;$E1101),'Hoja de Trabajo para listado'!$DE$151:$DG$151,0)),0)+IFERROR(INDEX('Hoja de Trabajo para listado'!$CD$155:$DC$1048576,MATCH($A1101,'Hoja de Trabajo para listado'!$CD$155:$CD$1048576,0),MATCH((CUADRO!Q$5&amp;$E1101),'Hoja de Trabajo para listado'!$CD$151:$DC$151,0)),0)</f>
        <v>0</v>
      </c>
      <c r="R1101" s="257">
        <f t="shared" ca="1" si="34"/>
        <v>21661937.699999999</v>
      </c>
      <c r="S1101" s="257">
        <f ca="1">+R1100+R1101</f>
        <v>21661937.699999999</v>
      </c>
      <c r="T1101" s="257">
        <f ca="1">+S1101</f>
        <v>21661937.699999999</v>
      </c>
      <c r="U1101" s="256">
        <f t="shared" si="35"/>
        <v>2</v>
      </c>
      <c r="V1101" s="362" t="str">
        <f>+VLOOKUP(A1101,bd_lista!$A$3:$E$590,5,FALSE)</f>
        <v>Órgano Ejecutivo</v>
      </c>
      <c r="W1101" s="362"/>
      <c r="X1101" s="254">
        <f t="shared" si="37"/>
        <v>15</v>
      </c>
      <c r="Y1101" s="254" t="str">
        <f>+VLOOKUP(X1101,bd_lista!$A$3:$C$590,3,FALSE)</f>
        <v>Ministerio de Gobierno</v>
      </c>
      <c r="Z1101" s="314"/>
      <c r="AA1101" s="350"/>
    </row>
    <row r="1102" spans="1:27" customFormat="1" ht="15" customHeight="1">
      <c r="A1102" s="32">
        <v>78</v>
      </c>
      <c r="B1102" s="306">
        <f>+A1102</f>
        <v>78</v>
      </c>
      <c r="C1102" s="259" t="str">
        <f>+VLOOKUP(A1102,bd_lista!$A$3:$C$590,3,FALSE)</f>
        <v>Ministerio de Hidrocarburos y Energías</v>
      </c>
      <c r="D1102" s="361" t="str">
        <f>+C1102</f>
        <v>Ministerio de Hidrocarburos y Energías</v>
      </c>
      <c r="E1102" s="259" t="s">
        <v>1313</v>
      </c>
      <c r="F1102" s="255">
        <f ca="1">+IFERROR(INDEX('Hoja de Trabajo para listado'!$A$155:$Z$1048576,MATCH($A1102,'Hoja de Trabajo para listado'!$A$155:$A$1048576,0),MATCH((CUADRO!F$5&amp;$E1102),'Hoja de Trabajo para listado'!$A$151:$Z$151,0)),0)+IFERROR(INDEX('Hoja de Trabajo para listado'!$AB$155:$BA$1048576,MATCH($A1102,'Hoja de Trabajo para listado'!$AB$155:$AB$1048576,0),MATCH((CUADRO!F$5&amp;$E1102),'Hoja de Trabajo para listado'!$AB$151:$BA$151,0)),0)+IFERROR(INDEX('Hoja de Trabajo para listado'!$BC$155:$CB$1048576,MATCH($A1102,'Hoja de Trabajo para listado'!$BC$155:$BC$1048576,0),MATCH((CUADRO!F$5&amp;$E1102),'Hoja de Trabajo para listado'!$BC$151:$CB$151,0)),0)+IFERROR(INDEX('Hoja de Trabajo para listado'!$DE$153:$DG$274,MATCH($A1102,'Hoja de Trabajo para listado'!$DE$153:$DE$1048576,0),MATCH((CUADRO!F$5&amp;$E1102),'Hoja de Trabajo para listado'!$DE$151:$DG$151,0)),0)+IFERROR(INDEX('Hoja de Trabajo para listado'!$CD$155:$DC$1048576,MATCH($A1102,'Hoja de Trabajo para listado'!$CD$155:$CD$1048576,0),MATCH((CUADRO!F$5&amp;$E1102),'Hoja de Trabajo para listado'!$CD$151:$DC$151,0)),0)</f>
        <v>0</v>
      </c>
      <c r="G1102" s="255">
        <f ca="1">+IFERROR(INDEX('Hoja de Trabajo para listado'!$A$155:$Z$1048576,MATCH($A1102,'Hoja de Trabajo para listado'!$A$155:$A$1048576,0),MATCH((CUADRO!G$5&amp;$E1102),'Hoja de Trabajo para listado'!$A$151:$Z$151,0)),0)+IFERROR(INDEX('Hoja de Trabajo para listado'!$AB$155:$BA$1048576,MATCH($A1102,'Hoja de Trabajo para listado'!$AB$155:$AB$1048576,0),MATCH((CUADRO!G$5&amp;$E1102),'Hoja de Trabajo para listado'!$AB$151:$BA$151,0)),0)+IFERROR(INDEX('Hoja de Trabajo para listado'!$BC$155:$CB$1048576,MATCH($A1102,'Hoja de Trabajo para listado'!$BC$155:$BC$1048576,0),MATCH((CUADRO!G$5&amp;$E1102),'Hoja de Trabajo para listado'!$BC$151:$CB$151,0)),0)+IFERROR(INDEX('Hoja de Trabajo para listado'!$DE$153:$DG$274,MATCH($A1102,'Hoja de Trabajo para listado'!$DE$153:$DE$1048576,0),MATCH((CUADRO!G$5&amp;$E1102),'Hoja de Trabajo para listado'!$DE$151:$DG$151,0)),0)+IFERROR(INDEX('Hoja de Trabajo para listado'!$CD$155:$DC$1048576,MATCH($A1102,'Hoja de Trabajo para listado'!$CD$155:$CD$1048576,0),MATCH((CUADRO!G$5&amp;$E1102),'Hoja de Trabajo para listado'!$CD$151:$DC$151,0)),0)</f>
        <v>0</v>
      </c>
      <c r="H1102" s="255">
        <f ca="1">+IFERROR(INDEX('Hoja de Trabajo para listado'!$A$155:$Z$1048576,MATCH($A1102,'Hoja de Trabajo para listado'!$A$155:$A$1048576,0),MATCH((CUADRO!H$5&amp;$E1102),'Hoja de Trabajo para listado'!$A$151:$Z$151,0)),0)+IFERROR(INDEX('Hoja de Trabajo para listado'!$AB$155:$BA$1048576,MATCH($A1102,'Hoja de Trabajo para listado'!$AB$155:$AB$1048576,0),MATCH((CUADRO!H$5&amp;$E1102),'Hoja de Trabajo para listado'!$AB$151:$BA$151,0)),0)+IFERROR(INDEX('Hoja de Trabajo para listado'!$BC$155:$CB$1048576,MATCH($A1102,'Hoja de Trabajo para listado'!$BC$155:$BC$1048576,0),MATCH((CUADRO!H$5&amp;$E1102),'Hoja de Trabajo para listado'!$BC$151:$CB$151,0)),0)+IFERROR(INDEX('Hoja de Trabajo para listado'!$DE$153:$DG$274,MATCH($A1102,'Hoja de Trabajo para listado'!$DE$153:$DE$1048576,0),MATCH((CUADRO!H$5&amp;$E1102),'Hoja de Trabajo para listado'!$DE$151:$DG$151,0)),0)+IFERROR(INDEX('Hoja de Trabajo para listado'!$CD$155:$DC$1048576,MATCH($A1102,'Hoja de Trabajo para listado'!$CD$155:$CD$1048576,0),MATCH((CUADRO!H$5&amp;$E1102),'Hoja de Trabajo para listado'!$CD$151:$DC$151,0)),0)</f>
        <v>0</v>
      </c>
      <c r="I1102" s="255">
        <f ca="1">+IFERROR(INDEX('Hoja de Trabajo para listado'!$A$155:$Z$1048576,MATCH($A1102,'Hoja de Trabajo para listado'!$A$155:$A$1048576,0),MATCH((CUADRO!I$5&amp;$E1102),'Hoja de Trabajo para listado'!$A$151:$Z$151,0)),0)+IFERROR(INDEX('Hoja de Trabajo para listado'!$AB$155:$BA$1048576,MATCH($A1102,'Hoja de Trabajo para listado'!$AB$155:$AB$1048576,0),MATCH((CUADRO!I$5&amp;$E1102),'Hoja de Trabajo para listado'!$AB$151:$BA$151,0)),0)+IFERROR(INDEX('Hoja de Trabajo para listado'!$BC$155:$CB$1048576,MATCH($A1102,'Hoja de Trabajo para listado'!$BC$155:$BC$1048576,0),MATCH((CUADRO!I$5&amp;$E1102),'Hoja de Trabajo para listado'!$BC$151:$CB$151,0)),0)+IFERROR(INDEX('Hoja de Trabajo para listado'!$DE$153:$DG$274,MATCH($A1102,'Hoja de Trabajo para listado'!$DE$153:$DE$1048576,0),MATCH((CUADRO!I$5&amp;$E1102),'Hoja de Trabajo para listado'!$DE$151:$DG$151,0)),0)+IFERROR(INDEX('Hoja de Trabajo para listado'!$CD$155:$DC$1048576,MATCH($A1102,'Hoja de Trabajo para listado'!$CD$155:$CD$1048576,0),MATCH((CUADRO!I$5&amp;$E1102),'Hoja de Trabajo para listado'!$CD$151:$DC$151,0)),0)</f>
        <v>0</v>
      </c>
      <c r="J1102" s="255">
        <f ca="1">+IFERROR(INDEX('Hoja de Trabajo para listado'!$A$155:$Z$1048576,MATCH($A1102,'Hoja de Trabajo para listado'!$A$155:$A$1048576,0),MATCH((CUADRO!J$5&amp;$E1102),'Hoja de Trabajo para listado'!$A$151:$Z$151,0)),0)+IFERROR(INDEX('Hoja de Trabajo para listado'!$AB$155:$BA$1048576,MATCH($A1102,'Hoja de Trabajo para listado'!$AB$155:$AB$1048576,0),MATCH((CUADRO!J$5&amp;$E1102),'Hoja de Trabajo para listado'!$AB$151:$BA$151,0)),0)+IFERROR(INDEX('Hoja de Trabajo para listado'!$BC$155:$CB$1048576,MATCH($A1102,'Hoja de Trabajo para listado'!$BC$155:$BC$1048576,0),MATCH((CUADRO!J$5&amp;$E1102),'Hoja de Trabajo para listado'!$BC$151:$CB$151,0)),0)+IFERROR(INDEX('Hoja de Trabajo para listado'!$DE$153:$DG$274,MATCH($A1102,'Hoja de Trabajo para listado'!$DE$153:$DE$1048576,0),MATCH((CUADRO!J$5&amp;$E1102),'Hoja de Trabajo para listado'!$DE$151:$DG$151,0)),0)+IFERROR(INDEX('Hoja de Trabajo para listado'!$CD$155:$DC$1048576,MATCH($A1102,'Hoja de Trabajo para listado'!$CD$155:$CD$1048576,0),MATCH((CUADRO!J$5&amp;$E1102),'Hoja de Trabajo para listado'!$CD$151:$DC$151,0)),0)</f>
        <v>0</v>
      </c>
      <c r="K1102" s="255">
        <f ca="1">+IFERROR(INDEX('Hoja de Trabajo para listado'!$A$155:$Z$1048576,MATCH($A1102,'Hoja de Trabajo para listado'!$A$155:$A$1048576,0),MATCH((CUADRO!K$5&amp;$E1102),'Hoja de Trabajo para listado'!$A$151:$Z$151,0)),0)+IFERROR(INDEX('Hoja de Trabajo para listado'!$AB$155:$BA$1048576,MATCH($A1102,'Hoja de Trabajo para listado'!$AB$155:$AB$1048576,0),MATCH((CUADRO!K$5&amp;$E1102),'Hoja de Trabajo para listado'!$AB$151:$BA$151,0)),0)+IFERROR(INDEX('Hoja de Trabajo para listado'!$BC$155:$CB$1048576,MATCH($A1102,'Hoja de Trabajo para listado'!$BC$155:$BC$1048576,0),MATCH((CUADRO!K$5&amp;$E1102),'Hoja de Trabajo para listado'!$BC$151:$CB$151,0)),0)+IFERROR(INDEX('Hoja de Trabajo para listado'!$DE$153:$DG$274,MATCH($A1102,'Hoja de Trabajo para listado'!$DE$153:$DE$1048576,0),MATCH((CUADRO!K$5&amp;$E1102),'Hoja de Trabajo para listado'!$DE$151:$DG$151,0)),0)+IFERROR(INDEX('Hoja de Trabajo para listado'!$CD$155:$DC$1048576,MATCH($A1102,'Hoja de Trabajo para listado'!$CD$155:$CD$1048576,0),MATCH((CUADRO!K$5&amp;$E1102),'Hoja de Trabajo para listado'!$CD$151:$DC$151,0)),0)</f>
        <v>0</v>
      </c>
      <c r="L1102" s="255">
        <f ca="1">+IFERROR(INDEX('Hoja de Trabajo para listado'!$A$155:$Z$1048576,MATCH($A1102,'Hoja de Trabajo para listado'!$A$155:$A$1048576,0),MATCH((CUADRO!L$5&amp;$E1102),'Hoja de Trabajo para listado'!$A$151:$Z$151,0)),0)+IFERROR(INDEX('Hoja de Trabajo para listado'!$AB$155:$BA$1048576,MATCH($A1102,'Hoja de Trabajo para listado'!$AB$155:$AB$1048576,0),MATCH((CUADRO!L$5&amp;$E1102),'Hoja de Trabajo para listado'!$AB$151:$BA$151,0)),0)+IFERROR(INDEX('Hoja de Trabajo para listado'!$BC$155:$CB$1048576,MATCH($A1102,'Hoja de Trabajo para listado'!$BC$155:$BC$1048576,0),MATCH((CUADRO!L$5&amp;$E1102),'Hoja de Trabajo para listado'!$BC$151:$CB$151,0)),0)+IFERROR(INDEX('Hoja de Trabajo para listado'!$DE$153:$DG$274,MATCH($A1102,'Hoja de Trabajo para listado'!$DE$153:$DE$1048576,0),MATCH((CUADRO!L$5&amp;$E1102),'Hoja de Trabajo para listado'!$DE$151:$DG$151,0)),0)+IFERROR(INDEX('Hoja de Trabajo para listado'!$CD$155:$DC$1048576,MATCH($A1102,'Hoja de Trabajo para listado'!$CD$155:$CD$1048576,0),MATCH((CUADRO!L$5&amp;$E1102),'Hoja de Trabajo para listado'!$CD$151:$DC$151,0)),0)</f>
        <v>50</v>
      </c>
      <c r="M1102" s="255">
        <f ca="1">+IFERROR(INDEX('Hoja de Trabajo para listado'!$A$155:$Z$1048576,MATCH($A1102,'Hoja de Trabajo para listado'!$A$155:$A$1048576,0),MATCH((CUADRO!M$5&amp;$E1102),'Hoja de Trabajo para listado'!$A$151:$Z$151,0)),0)+IFERROR(INDEX('Hoja de Trabajo para listado'!$AB$155:$BA$1048576,MATCH($A1102,'Hoja de Trabajo para listado'!$AB$155:$AB$1048576,0),MATCH((CUADRO!M$5&amp;$E1102),'Hoja de Trabajo para listado'!$AB$151:$BA$151,0)),0)+IFERROR(INDEX('Hoja de Trabajo para listado'!$BC$155:$CB$1048576,MATCH($A1102,'Hoja de Trabajo para listado'!$BC$155:$BC$1048576,0),MATCH((CUADRO!M$5&amp;$E1102),'Hoja de Trabajo para listado'!$BC$151:$CB$151,0)),0)+IFERROR(INDEX('Hoja de Trabajo para listado'!$DE$153:$DG$274,MATCH($A1102,'Hoja de Trabajo para listado'!$DE$153:$DE$1048576,0),MATCH((CUADRO!M$5&amp;$E1102),'Hoja de Trabajo para listado'!$DE$151:$DG$151,0)),0)+IFERROR(INDEX('Hoja de Trabajo para listado'!$CD$155:$DC$1048576,MATCH($A1102,'Hoja de Trabajo para listado'!$CD$155:$CD$1048576,0),MATCH((CUADRO!M$5&amp;$E1102),'Hoja de Trabajo para listado'!$CD$151:$DC$151,0)),0)</f>
        <v>14430.150000000001</v>
      </c>
      <c r="N1102" s="255">
        <f ca="1">+IFERROR(INDEX('Hoja de Trabajo para listado'!$A$155:$Z$1048576,MATCH($A1102,'Hoja de Trabajo para listado'!$A$155:$A$1048576,0),MATCH((CUADRO!N$5&amp;$E1102),'Hoja de Trabajo para listado'!$A$151:$Z$151,0)),0)+IFERROR(INDEX('Hoja de Trabajo para listado'!$AB$155:$BA$1048576,MATCH($A1102,'Hoja de Trabajo para listado'!$AB$155:$AB$1048576,0),MATCH((CUADRO!N$5&amp;$E1102),'Hoja de Trabajo para listado'!$AB$151:$BA$151,0)),0)+IFERROR(INDEX('Hoja de Trabajo para listado'!$BC$155:$CB$1048576,MATCH($A1102,'Hoja de Trabajo para listado'!$BC$155:$BC$1048576,0),MATCH((CUADRO!N$5&amp;$E1102),'Hoja de Trabajo para listado'!$BC$151:$CB$151,0)),0)+IFERROR(INDEX('Hoja de Trabajo para listado'!$DE$153:$DG$274,MATCH($A1102,'Hoja de Trabajo para listado'!$DE$153:$DE$1048576,0),MATCH((CUADRO!N$5&amp;$E1102),'Hoja de Trabajo para listado'!$DE$151:$DG$151,0)),0)+IFERROR(INDEX('Hoja de Trabajo para listado'!$CD$155:$DC$1048576,MATCH($A1102,'Hoja de Trabajo para listado'!$CD$155:$CD$1048576,0),MATCH((CUADRO!N$5&amp;$E1102),'Hoja de Trabajo para listado'!$CD$151:$DC$151,0)),0)</f>
        <v>19386.390000000003</v>
      </c>
      <c r="O1102" s="255">
        <f ca="1">+IFERROR(INDEX('Hoja de Trabajo para listado'!$A$155:$Z$1048576,MATCH($A1102,'Hoja de Trabajo para listado'!$A$155:$A$1048576,0),MATCH((CUADRO!O$5&amp;$E1102),'Hoja de Trabajo para listado'!$A$151:$Z$151,0)),0)+IFERROR(INDEX('Hoja de Trabajo para listado'!$AB$155:$BA$1048576,MATCH($A1102,'Hoja de Trabajo para listado'!$AB$155:$AB$1048576,0),MATCH((CUADRO!O$5&amp;$E1102),'Hoja de Trabajo para listado'!$AB$151:$BA$151,0)),0)+IFERROR(INDEX('Hoja de Trabajo para listado'!$BC$155:$CB$1048576,MATCH($A1102,'Hoja de Trabajo para listado'!$BC$155:$BC$1048576,0),MATCH((CUADRO!O$5&amp;$E1102),'Hoja de Trabajo para listado'!$BC$151:$CB$151,0)),0)+IFERROR(INDEX('Hoja de Trabajo para listado'!$DE$153:$DG$274,MATCH($A1102,'Hoja de Trabajo para listado'!$DE$153:$DE$1048576,0),MATCH((CUADRO!O$5&amp;$E1102),'Hoja de Trabajo para listado'!$DE$151:$DG$151,0)),0)+IFERROR(INDEX('Hoja de Trabajo para listado'!$CD$155:$DC$1048576,MATCH($A1102,'Hoja de Trabajo para listado'!$CD$155:$CD$1048576,0),MATCH((CUADRO!O$5&amp;$E1102),'Hoja de Trabajo para listado'!$CD$151:$DC$151,0)),0)</f>
        <v>0</v>
      </c>
      <c r="P1102" s="255">
        <f ca="1">+IFERROR(INDEX('Hoja de Trabajo para listado'!$A$155:$Z$1048576,MATCH($A1102,'Hoja de Trabajo para listado'!$A$155:$A$1048576,0),MATCH((CUADRO!P$5&amp;$E1102),'Hoja de Trabajo para listado'!$A$151:$Z$151,0)),0)+IFERROR(INDEX('Hoja de Trabajo para listado'!$AB$155:$BA$1048576,MATCH($A1102,'Hoja de Trabajo para listado'!$AB$155:$AB$1048576,0),MATCH((CUADRO!P$5&amp;$E1102),'Hoja de Trabajo para listado'!$AB$151:$BA$151,0)),0)+IFERROR(INDEX('Hoja de Trabajo para listado'!$BC$155:$CB$1048576,MATCH($A1102,'Hoja de Trabajo para listado'!$BC$155:$BC$1048576,0),MATCH((CUADRO!P$5&amp;$E1102),'Hoja de Trabajo para listado'!$BC$151:$CB$151,0)),0)+IFERROR(INDEX('Hoja de Trabajo para listado'!$DE$153:$DG$274,MATCH($A1102,'Hoja de Trabajo para listado'!$DE$153:$DE$1048576,0),MATCH((CUADRO!P$5&amp;$E1102),'Hoja de Trabajo para listado'!$DE$151:$DG$151,0)),0)+IFERROR(INDEX('Hoja de Trabajo para listado'!$CD$155:$DC$1048576,MATCH($A1102,'Hoja de Trabajo para listado'!$CD$155:$CD$1048576,0),MATCH((CUADRO!P$5&amp;$E1102),'Hoja de Trabajo para listado'!$CD$151:$DC$151,0)),0)</f>
        <v>0</v>
      </c>
      <c r="Q1102" s="255">
        <f ca="1">+IFERROR(INDEX('Hoja de Trabajo para listado'!$A$155:$Z$1048576,MATCH($A1102,'Hoja de Trabajo para listado'!$A$155:$A$1048576,0),MATCH((CUADRO!Q$5&amp;$E1102),'Hoja de Trabajo para listado'!$A$151:$Z$151,0)),0)+IFERROR(INDEX('Hoja de Trabajo para listado'!$AB$155:$BA$1048576,MATCH($A1102,'Hoja de Trabajo para listado'!$AB$155:$AB$1048576,0),MATCH((CUADRO!Q$5&amp;$E1102),'Hoja de Trabajo para listado'!$AB$151:$BA$151,0)),0)+IFERROR(INDEX('Hoja de Trabajo para listado'!$BC$155:$CB$1048576,MATCH($A1102,'Hoja de Trabajo para listado'!$BC$155:$BC$1048576,0),MATCH((CUADRO!Q$5&amp;$E1102),'Hoja de Trabajo para listado'!$BC$151:$CB$151,0)),0)+IFERROR(INDEX('Hoja de Trabajo para listado'!$DE$153:$DG$274,MATCH($A1102,'Hoja de Trabajo para listado'!$DE$153:$DE$1048576,0),MATCH((CUADRO!Q$5&amp;$E1102),'Hoja de Trabajo para listado'!$DE$151:$DG$151,0)),0)+IFERROR(INDEX('Hoja de Trabajo para listado'!$CD$155:$DC$1048576,MATCH($A1102,'Hoja de Trabajo para listado'!$CD$155:$CD$1048576,0),MATCH((CUADRO!Q$5&amp;$E1102),'Hoja de Trabajo para listado'!$CD$151:$DC$151,0)),0)</f>
        <v>0</v>
      </c>
      <c r="R1102" s="255">
        <f t="shared" ca="1" si="34"/>
        <v>33866.540000000008</v>
      </c>
      <c r="S1102" s="255"/>
      <c r="T1102" s="255">
        <f ca="1">+T1103</f>
        <v>20779688.869999994</v>
      </c>
      <c r="U1102" s="254">
        <f t="shared" si="35"/>
        <v>1</v>
      </c>
      <c r="V1102" s="362" t="str">
        <f>+VLOOKUP(A1102,bd_lista!$A$3:$E$590,5,FALSE)</f>
        <v>Órgano Ejecutivo</v>
      </c>
      <c r="W1102" s="361" t="str">
        <f>+V1102</f>
        <v>Órgano Ejecutivo</v>
      </c>
      <c r="X1102" s="254">
        <f t="shared" si="37"/>
        <v>78</v>
      </c>
      <c r="Y1102" s="254" t="str">
        <f>+VLOOKUP(X1102,bd_lista!$A$3:$C$590,3,FALSE)</f>
        <v>Ministerio de Hidrocarburos y Energías</v>
      </c>
      <c r="Z1102" s="316">
        <f>+X1102</f>
        <v>78</v>
      </c>
      <c r="AA1102" s="348" t="str">
        <f>+Y1102</f>
        <v>Ministerio de Hidrocarburos y Energías</v>
      </c>
    </row>
    <row r="1103" spans="1:27" customFormat="1" ht="15" customHeight="1">
      <c r="A1103" s="32">
        <v>78</v>
      </c>
      <c r="B1103" s="307"/>
      <c r="C1103" s="259" t="str">
        <f>+VLOOKUP(A1103,bd_lista!$A$3:$C$590,3,FALSE)</f>
        <v>Ministerio de Hidrocarburos y Energías</v>
      </c>
      <c r="D1103" s="362"/>
      <c r="E1103" s="362" t="s">
        <v>1314</v>
      </c>
      <c r="F1103" s="257">
        <f ca="1">+IFERROR(INDEX('Hoja de Trabajo para listado'!$A$155:$Z$1048576,MATCH($A1103,'Hoja de Trabajo para listado'!$A$155:$A$1048576,0),MATCH((CUADRO!F$5&amp;$E1103),'Hoja de Trabajo para listado'!$A$151:$Z$151,0)),0)+IFERROR(INDEX('Hoja de Trabajo para listado'!$AB$155:$BA$1048576,MATCH($A1103,'Hoja de Trabajo para listado'!$AB$155:$AB$1048576,0),MATCH((CUADRO!F$5&amp;$E1103),'Hoja de Trabajo para listado'!$AB$151:$BA$151,0)),0)+IFERROR(INDEX('Hoja de Trabajo para listado'!$BC$155:$CB$1048576,MATCH($A1103,'Hoja de Trabajo para listado'!$BC$155:$BC$1048576,0),MATCH((CUADRO!F$5&amp;$E1103),'Hoja de Trabajo para listado'!$BC$151:$CB$151,0)),0)+IFERROR(INDEX('Hoja de Trabajo para listado'!$DE$153:$DG$274,MATCH($A1103,'Hoja de Trabajo para listado'!$DE$153:$DE$1048576,0),MATCH((CUADRO!F$5&amp;$E1103),'Hoja de Trabajo para listado'!$DE$151:$DG$151,0)),0)+IFERROR(INDEX('Hoja de Trabajo para listado'!$CD$155:$DC$1048576,MATCH($A1103,'Hoja de Trabajo para listado'!$CD$155:$CD$1048576,0),MATCH((CUADRO!F$5&amp;$E1103),'Hoja de Trabajo para listado'!$CD$151:$DC$151,0)),0)</f>
        <v>0</v>
      </c>
      <c r="G1103" s="257">
        <f ca="1">+IFERROR(INDEX('Hoja de Trabajo para listado'!$A$155:$Z$1048576,MATCH($A1103,'Hoja de Trabajo para listado'!$A$155:$A$1048576,0),MATCH((CUADRO!G$5&amp;$E1103),'Hoja de Trabajo para listado'!$A$151:$Z$151,0)),0)+IFERROR(INDEX('Hoja de Trabajo para listado'!$AB$155:$BA$1048576,MATCH($A1103,'Hoja de Trabajo para listado'!$AB$155:$AB$1048576,0),MATCH((CUADRO!G$5&amp;$E1103),'Hoja de Trabajo para listado'!$AB$151:$BA$151,0)),0)+IFERROR(INDEX('Hoja de Trabajo para listado'!$BC$155:$CB$1048576,MATCH($A1103,'Hoja de Trabajo para listado'!$BC$155:$BC$1048576,0),MATCH((CUADRO!G$5&amp;$E1103),'Hoja de Trabajo para listado'!$BC$151:$CB$151,0)),0)+IFERROR(INDEX('Hoja de Trabajo para listado'!$DE$153:$DG$274,MATCH($A1103,'Hoja de Trabajo para listado'!$DE$153:$DE$1048576,0),MATCH((CUADRO!G$5&amp;$E1103),'Hoja de Trabajo para listado'!$DE$151:$DG$151,0)),0)+IFERROR(INDEX('Hoja de Trabajo para listado'!$CD$155:$DC$1048576,MATCH($A1103,'Hoja de Trabajo para listado'!$CD$155:$CD$1048576,0),MATCH((CUADRO!G$5&amp;$E1103),'Hoja de Trabajo para listado'!$CD$151:$DC$151,0)),0)</f>
        <v>0</v>
      </c>
      <c r="H1103" s="257">
        <f ca="1">+IFERROR(INDEX('Hoja de Trabajo para listado'!$A$155:$Z$1048576,MATCH($A1103,'Hoja de Trabajo para listado'!$A$155:$A$1048576,0),MATCH((CUADRO!H$5&amp;$E1103),'Hoja de Trabajo para listado'!$A$151:$Z$151,0)),0)+IFERROR(INDEX('Hoja de Trabajo para listado'!$AB$155:$BA$1048576,MATCH($A1103,'Hoja de Trabajo para listado'!$AB$155:$AB$1048576,0),MATCH((CUADRO!H$5&amp;$E1103),'Hoja de Trabajo para listado'!$AB$151:$BA$151,0)),0)+IFERROR(INDEX('Hoja de Trabajo para listado'!$BC$155:$CB$1048576,MATCH($A1103,'Hoja de Trabajo para listado'!$BC$155:$BC$1048576,0),MATCH((CUADRO!H$5&amp;$E1103),'Hoja de Trabajo para listado'!$BC$151:$CB$151,0)),0)+IFERROR(INDEX('Hoja de Trabajo para listado'!$DE$153:$DG$274,MATCH($A1103,'Hoja de Trabajo para listado'!$DE$153:$DE$1048576,0),MATCH((CUADRO!H$5&amp;$E1103),'Hoja de Trabajo para listado'!$DE$151:$DG$151,0)),0)+IFERROR(INDEX('Hoja de Trabajo para listado'!$CD$155:$DC$1048576,MATCH($A1103,'Hoja de Trabajo para listado'!$CD$155:$CD$1048576,0),MATCH((CUADRO!H$5&amp;$E1103),'Hoja de Trabajo para listado'!$CD$151:$DC$151,0)),0)</f>
        <v>0</v>
      </c>
      <c r="I1103" s="257">
        <f ca="1">+IFERROR(INDEX('Hoja de Trabajo para listado'!$A$155:$Z$1048576,MATCH($A1103,'Hoja de Trabajo para listado'!$A$155:$A$1048576,0),MATCH((CUADRO!I$5&amp;$E1103),'Hoja de Trabajo para listado'!$A$151:$Z$151,0)),0)+IFERROR(INDEX('Hoja de Trabajo para listado'!$AB$155:$BA$1048576,MATCH($A1103,'Hoja de Trabajo para listado'!$AB$155:$AB$1048576,0),MATCH((CUADRO!I$5&amp;$E1103),'Hoja de Trabajo para listado'!$AB$151:$BA$151,0)),0)+IFERROR(INDEX('Hoja de Trabajo para listado'!$BC$155:$CB$1048576,MATCH($A1103,'Hoja de Trabajo para listado'!$BC$155:$BC$1048576,0),MATCH((CUADRO!I$5&amp;$E1103),'Hoja de Trabajo para listado'!$BC$151:$CB$151,0)),0)+IFERROR(INDEX('Hoja de Trabajo para listado'!$DE$153:$DG$274,MATCH($A1103,'Hoja de Trabajo para listado'!$DE$153:$DE$1048576,0),MATCH((CUADRO!I$5&amp;$E1103),'Hoja de Trabajo para listado'!$DE$151:$DG$151,0)),0)+IFERROR(INDEX('Hoja de Trabajo para listado'!$CD$155:$DC$1048576,MATCH($A1103,'Hoja de Trabajo para listado'!$CD$155:$CD$1048576,0),MATCH((CUADRO!I$5&amp;$E1103),'Hoja de Trabajo para listado'!$CD$151:$DC$151,0)),0)</f>
        <v>0</v>
      </c>
      <c r="J1103" s="257">
        <f ca="1">+IFERROR(INDEX('Hoja de Trabajo para listado'!$A$155:$Z$1048576,MATCH($A1103,'Hoja de Trabajo para listado'!$A$155:$A$1048576,0),MATCH((CUADRO!J$5&amp;$E1103),'Hoja de Trabajo para listado'!$A$151:$Z$151,0)),0)+IFERROR(INDEX('Hoja de Trabajo para listado'!$AB$155:$BA$1048576,MATCH($A1103,'Hoja de Trabajo para listado'!$AB$155:$AB$1048576,0),MATCH((CUADRO!J$5&amp;$E1103),'Hoja de Trabajo para listado'!$AB$151:$BA$151,0)),0)+IFERROR(INDEX('Hoja de Trabajo para listado'!$BC$155:$CB$1048576,MATCH($A1103,'Hoja de Trabajo para listado'!$BC$155:$BC$1048576,0),MATCH((CUADRO!J$5&amp;$E1103),'Hoja de Trabajo para listado'!$BC$151:$CB$151,0)),0)+IFERROR(INDEX('Hoja de Trabajo para listado'!$DE$153:$DG$274,MATCH($A1103,'Hoja de Trabajo para listado'!$DE$153:$DE$1048576,0),MATCH((CUADRO!J$5&amp;$E1103),'Hoja de Trabajo para listado'!$DE$151:$DG$151,0)),0)+IFERROR(INDEX('Hoja de Trabajo para listado'!$CD$155:$DC$1048576,MATCH($A1103,'Hoja de Trabajo para listado'!$CD$155:$CD$1048576,0),MATCH((CUADRO!J$5&amp;$E1103),'Hoja de Trabajo para listado'!$CD$151:$DC$151,0)),0)</f>
        <v>504.7</v>
      </c>
      <c r="K1103" s="257">
        <f ca="1">+IFERROR(INDEX('Hoja de Trabajo para listado'!$A$155:$Z$1048576,MATCH($A1103,'Hoja de Trabajo para listado'!$A$155:$A$1048576,0),MATCH((CUADRO!K$5&amp;$E1103),'Hoja de Trabajo para listado'!$A$151:$Z$151,0)),0)+IFERROR(INDEX('Hoja de Trabajo para listado'!$AB$155:$BA$1048576,MATCH($A1103,'Hoja de Trabajo para listado'!$AB$155:$AB$1048576,0),MATCH((CUADRO!K$5&amp;$E1103),'Hoja de Trabajo para listado'!$AB$151:$BA$151,0)),0)+IFERROR(INDEX('Hoja de Trabajo para listado'!$BC$155:$CB$1048576,MATCH($A1103,'Hoja de Trabajo para listado'!$BC$155:$BC$1048576,0),MATCH((CUADRO!K$5&amp;$E1103),'Hoja de Trabajo para listado'!$BC$151:$CB$151,0)),0)+IFERROR(INDEX('Hoja de Trabajo para listado'!$DE$153:$DG$274,MATCH($A1103,'Hoja de Trabajo para listado'!$DE$153:$DE$1048576,0),MATCH((CUADRO!K$5&amp;$E1103),'Hoja de Trabajo para listado'!$DE$151:$DG$151,0)),0)+IFERROR(INDEX('Hoja de Trabajo para listado'!$CD$155:$DC$1048576,MATCH($A1103,'Hoja de Trabajo para listado'!$CD$155:$CD$1048576,0),MATCH((CUADRO!K$5&amp;$E1103),'Hoja de Trabajo para listado'!$CD$151:$DC$151,0)),0)</f>
        <v>0</v>
      </c>
      <c r="L1103" s="257">
        <f ca="1">+IFERROR(INDEX('Hoja de Trabajo para listado'!$A$155:$Z$1048576,MATCH($A1103,'Hoja de Trabajo para listado'!$A$155:$A$1048576,0),MATCH((CUADRO!L$5&amp;$E1103),'Hoja de Trabajo para listado'!$A$151:$Z$151,0)),0)+IFERROR(INDEX('Hoja de Trabajo para listado'!$AB$155:$BA$1048576,MATCH($A1103,'Hoja de Trabajo para listado'!$AB$155:$AB$1048576,0),MATCH((CUADRO!L$5&amp;$E1103),'Hoja de Trabajo para listado'!$AB$151:$BA$151,0)),0)+IFERROR(INDEX('Hoja de Trabajo para listado'!$BC$155:$CB$1048576,MATCH($A1103,'Hoja de Trabajo para listado'!$BC$155:$BC$1048576,0),MATCH((CUADRO!L$5&amp;$E1103),'Hoja de Trabajo para listado'!$BC$151:$CB$151,0)),0)+IFERROR(INDEX('Hoja de Trabajo para listado'!$DE$153:$DG$274,MATCH($A1103,'Hoja de Trabajo para listado'!$DE$153:$DE$1048576,0),MATCH((CUADRO!L$5&amp;$E1103),'Hoja de Trabajo para listado'!$DE$151:$DG$151,0)),0)+IFERROR(INDEX('Hoja de Trabajo para listado'!$CD$155:$DC$1048576,MATCH($A1103,'Hoja de Trabajo para listado'!$CD$155:$CD$1048576,0),MATCH((CUADRO!L$5&amp;$E1103),'Hoja de Trabajo para listado'!$CD$151:$DC$151,0)),0)</f>
        <v>0</v>
      </c>
      <c r="M1103" s="257">
        <f ca="1">+IFERROR(INDEX('Hoja de Trabajo para listado'!$A$155:$Z$1048576,MATCH($A1103,'Hoja de Trabajo para listado'!$A$155:$A$1048576,0),MATCH((CUADRO!M$5&amp;$E1103),'Hoja de Trabajo para listado'!$A$151:$Z$151,0)),0)+IFERROR(INDEX('Hoja de Trabajo para listado'!$AB$155:$BA$1048576,MATCH($A1103,'Hoja de Trabajo para listado'!$AB$155:$AB$1048576,0),MATCH((CUADRO!M$5&amp;$E1103),'Hoja de Trabajo para listado'!$AB$151:$BA$151,0)),0)+IFERROR(INDEX('Hoja de Trabajo para listado'!$BC$155:$CB$1048576,MATCH($A1103,'Hoja de Trabajo para listado'!$BC$155:$BC$1048576,0),MATCH((CUADRO!M$5&amp;$E1103),'Hoja de Trabajo para listado'!$BC$151:$CB$151,0)),0)+IFERROR(INDEX('Hoja de Trabajo para listado'!$DE$153:$DG$274,MATCH($A1103,'Hoja de Trabajo para listado'!$DE$153:$DE$1048576,0),MATCH((CUADRO!M$5&amp;$E1103),'Hoja de Trabajo para listado'!$DE$151:$DG$151,0)),0)+IFERROR(INDEX('Hoja de Trabajo para listado'!$CD$155:$DC$1048576,MATCH($A1103,'Hoja de Trabajo para listado'!$CD$155:$CD$1048576,0),MATCH((CUADRO!M$5&amp;$E1103),'Hoja de Trabajo para listado'!$CD$151:$DC$151,0)),0)</f>
        <v>4270.04</v>
      </c>
      <c r="N1103" s="257">
        <f ca="1">+IFERROR(INDEX('Hoja de Trabajo para listado'!$A$155:$Z$1048576,MATCH($A1103,'Hoja de Trabajo para listado'!$A$155:$A$1048576,0),MATCH((CUADRO!N$5&amp;$E1103),'Hoja de Trabajo para listado'!$A$151:$Z$151,0)),0)+IFERROR(INDEX('Hoja de Trabajo para listado'!$AB$155:$BA$1048576,MATCH($A1103,'Hoja de Trabajo para listado'!$AB$155:$AB$1048576,0),MATCH((CUADRO!N$5&amp;$E1103),'Hoja de Trabajo para listado'!$AB$151:$BA$151,0)),0)+IFERROR(INDEX('Hoja de Trabajo para listado'!$BC$155:$CB$1048576,MATCH($A1103,'Hoja de Trabajo para listado'!$BC$155:$BC$1048576,0),MATCH((CUADRO!N$5&amp;$E1103),'Hoja de Trabajo para listado'!$BC$151:$CB$151,0)),0)+IFERROR(INDEX('Hoja de Trabajo para listado'!$DE$153:$DG$274,MATCH($A1103,'Hoja de Trabajo para listado'!$DE$153:$DE$1048576,0),MATCH((CUADRO!N$5&amp;$E1103),'Hoja de Trabajo para listado'!$DE$151:$DG$151,0)),0)+IFERROR(INDEX('Hoja de Trabajo para listado'!$CD$155:$DC$1048576,MATCH($A1103,'Hoja de Trabajo para listado'!$CD$155:$CD$1048576,0),MATCH((CUADRO!N$5&amp;$E1103),'Hoja de Trabajo para listado'!$CD$151:$DC$151,0)),0)</f>
        <v>20741047.589999996</v>
      </c>
      <c r="O1103" s="257">
        <f ca="1">+IFERROR(INDEX('Hoja de Trabajo para listado'!$A$155:$Z$1048576,MATCH($A1103,'Hoja de Trabajo para listado'!$A$155:$A$1048576,0),MATCH((CUADRO!O$5&amp;$E1103),'Hoja de Trabajo para listado'!$A$151:$Z$151,0)),0)+IFERROR(INDEX('Hoja de Trabajo para listado'!$AB$155:$BA$1048576,MATCH($A1103,'Hoja de Trabajo para listado'!$AB$155:$AB$1048576,0),MATCH((CUADRO!O$5&amp;$E1103),'Hoja de Trabajo para listado'!$AB$151:$BA$151,0)),0)+IFERROR(INDEX('Hoja de Trabajo para listado'!$BC$155:$CB$1048576,MATCH($A1103,'Hoja de Trabajo para listado'!$BC$155:$BC$1048576,0),MATCH((CUADRO!O$5&amp;$E1103),'Hoja de Trabajo para listado'!$BC$151:$CB$151,0)),0)+IFERROR(INDEX('Hoja de Trabajo para listado'!$DE$153:$DG$274,MATCH($A1103,'Hoja de Trabajo para listado'!$DE$153:$DE$1048576,0),MATCH((CUADRO!O$5&amp;$E1103),'Hoja de Trabajo para listado'!$DE$151:$DG$151,0)),0)+IFERROR(INDEX('Hoja de Trabajo para listado'!$CD$155:$DC$1048576,MATCH($A1103,'Hoja de Trabajo para listado'!$CD$155:$CD$1048576,0),MATCH((CUADRO!O$5&amp;$E1103),'Hoja de Trabajo para listado'!$CD$151:$DC$151,0)),0)</f>
        <v>0</v>
      </c>
      <c r="P1103" s="257">
        <f ca="1">+IFERROR(INDEX('Hoja de Trabajo para listado'!$A$155:$Z$1048576,MATCH($A1103,'Hoja de Trabajo para listado'!$A$155:$A$1048576,0),MATCH((CUADRO!P$5&amp;$E1103),'Hoja de Trabajo para listado'!$A$151:$Z$151,0)),0)+IFERROR(INDEX('Hoja de Trabajo para listado'!$AB$155:$BA$1048576,MATCH($A1103,'Hoja de Trabajo para listado'!$AB$155:$AB$1048576,0),MATCH((CUADRO!P$5&amp;$E1103),'Hoja de Trabajo para listado'!$AB$151:$BA$151,0)),0)+IFERROR(INDEX('Hoja de Trabajo para listado'!$BC$155:$CB$1048576,MATCH($A1103,'Hoja de Trabajo para listado'!$BC$155:$BC$1048576,0),MATCH((CUADRO!P$5&amp;$E1103),'Hoja de Trabajo para listado'!$BC$151:$CB$151,0)),0)+IFERROR(INDEX('Hoja de Trabajo para listado'!$DE$153:$DG$274,MATCH($A1103,'Hoja de Trabajo para listado'!$DE$153:$DE$1048576,0),MATCH((CUADRO!P$5&amp;$E1103),'Hoja de Trabajo para listado'!$DE$151:$DG$151,0)),0)+IFERROR(INDEX('Hoja de Trabajo para listado'!$CD$155:$DC$1048576,MATCH($A1103,'Hoja de Trabajo para listado'!$CD$155:$CD$1048576,0),MATCH((CUADRO!P$5&amp;$E1103),'Hoja de Trabajo para listado'!$CD$151:$DC$151,0)),0)</f>
        <v>0</v>
      </c>
      <c r="Q1103" s="257">
        <f ca="1">+IFERROR(INDEX('Hoja de Trabajo para listado'!$A$155:$Z$1048576,MATCH($A1103,'Hoja de Trabajo para listado'!$A$155:$A$1048576,0),MATCH((CUADRO!Q$5&amp;$E1103),'Hoja de Trabajo para listado'!$A$151:$Z$151,0)),0)+IFERROR(INDEX('Hoja de Trabajo para listado'!$AB$155:$BA$1048576,MATCH($A1103,'Hoja de Trabajo para listado'!$AB$155:$AB$1048576,0),MATCH((CUADRO!Q$5&amp;$E1103),'Hoja de Trabajo para listado'!$AB$151:$BA$151,0)),0)+IFERROR(INDEX('Hoja de Trabajo para listado'!$BC$155:$CB$1048576,MATCH($A1103,'Hoja de Trabajo para listado'!$BC$155:$BC$1048576,0),MATCH((CUADRO!Q$5&amp;$E1103),'Hoja de Trabajo para listado'!$BC$151:$CB$151,0)),0)+IFERROR(INDEX('Hoja de Trabajo para listado'!$DE$153:$DG$274,MATCH($A1103,'Hoja de Trabajo para listado'!$DE$153:$DE$1048576,0),MATCH((CUADRO!Q$5&amp;$E1103),'Hoja de Trabajo para listado'!$DE$151:$DG$151,0)),0)+IFERROR(INDEX('Hoja de Trabajo para listado'!$CD$155:$DC$1048576,MATCH($A1103,'Hoja de Trabajo para listado'!$CD$155:$CD$1048576,0),MATCH((CUADRO!Q$5&amp;$E1103),'Hoja de Trabajo para listado'!$CD$151:$DC$151,0)),0)</f>
        <v>0</v>
      </c>
      <c r="R1103" s="257">
        <f t="shared" ca="1" si="34"/>
        <v>20745822.329999994</v>
      </c>
      <c r="S1103" s="257">
        <f ca="1">+R1102+R1103</f>
        <v>20779688.869999994</v>
      </c>
      <c r="T1103" s="257">
        <f ca="1">+S1103</f>
        <v>20779688.869999994</v>
      </c>
      <c r="U1103" s="256">
        <f t="shared" si="35"/>
        <v>2</v>
      </c>
      <c r="V1103" s="362" t="str">
        <f>+VLOOKUP(A1103,bd_lista!$A$3:$E$590,5,FALSE)</f>
        <v>Órgano Ejecutivo</v>
      </c>
      <c r="W1103" s="362"/>
      <c r="X1103" s="254">
        <f t="shared" si="37"/>
        <v>78</v>
      </c>
      <c r="Y1103" s="254" t="str">
        <f>+VLOOKUP(X1103,bd_lista!$A$3:$C$590,3,FALSE)</f>
        <v>Ministerio de Hidrocarburos y Energías</v>
      </c>
      <c r="Z1103" s="314"/>
      <c r="AA1103" s="350"/>
    </row>
    <row r="1104" spans="1:27" customFormat="1" ht="15" customHeight="1">
      <c r="A1104" s="32">
        <v>86</v>
      </c>
      <c r="B1104" s="306">
        <f>+A1104</f>
        <v>86</v>
      </c>
      <c r="C1104" s="259" t="str">
        <f>+VLOOKUP(A1104,bd_lista!$A$3:$C$590,3,FALSE)</f>
        <v>Ministerio de Medio Ambiente y Agua</v>
      </c>
      <c r="D1104" s="361" t="str">
        <f>+C1104</f>
        <v>Ministerio de Medio Ambiente y Agua</v>
      </c>
      <c r="E1104" s="259" t="s">
        <v>1313</v>
      </c>
      <c r="F1104" s="255">
        <f ca="1">+IFERROR(INDEX('Hoja de Trabajo para listado'!$A$155:$Z$1048576,MATCH($A1104,'Hoja de Trabajo para listado'!$A$155:$A$1048576,0),MATCH((CUADRO!F$5&amp;$E1104),'Hoja de Trabajo para listado'!$A$151:$Z$151,0)),0)+IFERROR(INDEX('Hoja de Trabajo para listado'!$AB$155:$BA$1048576,MATCH($A1104,'Hoja de Trabajo para listado'!$AB$155:$AB$1048576,0),MATCH((CUADRO!F$5&amp;$E1104),'Hoja de Trabajo para listado'!$AB$151:$BA$151,0)),0)+IFERROR(INDEX('Hoja de Trabajo para listado'!$BC$155:$CB$1048576,MATCH($A1104,'Hoja de Trabajo para listado'!$BC$155:$BC$1048576,0),MATCH((CUADRO!F$5&amp;$E1104),'Hoja de Trabajo para listado'!$BC$151:$CB$151,0)),0)+IFERROR(INDEX('Hoja de Trabajo para listado'!$DE$153:$DG$274,MATCH($A1104,'Hoja de Trabajo para listado'!$DE$153:$DE$1048576,0),MATCH((CUADRO!F$5&amp;$E1104),'Hoja de Trabajo para listado'!$DE$151:$DG$151,0)),0)+IFERROR(INDEX('Hoja de Trabajo para listado'!$CD$155:$DC$1048576,MATCH($A1104,'Hoja de Trabajo para listado'!$CD$155:$CD$1048576,0),MATCH((CUADRO!F$5&amp;$E1104),'Hoja de Trabajo para listado'!$CD$151:$DC$151,0)),0)</f>
        <v>0</v>
      </c>
      <c r="G1104" s="255">
        <f ca="1">+IFERROR(INDEX('Hoja de Trabajo para listado'!$A$155:$Z$1048576,MATCH($A1104,'Hoja de Trabajo para listado'!$A$155:$A$1048576,0),MATCH((CUADRO!G$5&amp;$E1104),'Hoja de Trabajo para listado'!$A$151:$Z$151,0)),0)+IFERROR(INDEX('Hoja de Trabajo para listado'!$AB$155:$BA$1048576,MATCH($A1104,'Hoja de Trabajo para listado'!$AB$155:$AB$1048576,0),MATCH((CUADRO!G$5&amp;$E1104),'Hoja de Trabajo para listado'!$AB$151:$BA$151,0)),0)+IFERROR(INDEX('Hoja de Trabajo para listado'!$BC$155:$CB$1048576,MATCH($A1104,'Hoja de Trabajo para listado'!$BC$155:$BC$1048576,0),MATCH((CUADRO!G$5&amp;$E1104),'Hoja de Trabajo para listado'!$BC$151:$CB$151,0)),0)+IFERROR(INDEX('Hoja de Trabajo para listado'!$DE$153:$DG$274,MATCH($A1104,'Hoja de Trabajo para listado'!$DE$153:$DE$1048576,0),MATCH((CUADRO!G$5&amp;$E1104),'Hoja de Trabajo para listado'!$DE$151:$DG$151,0)),0)+IFERROR(INDEX('Hoja de Trabajo para listado'!$CD$155:$DC$1048576,MATCH($A1104,'Hoja de Trabajo para listado'!$CD$155:$CD$1048576,0),MATCH((CUADRO!G$5&amp;$E1104),'Hoja de Trabajo para listado'!$CD$151:$DC$151,0)),0)</f>
        <v>189289.97</v>
      </c>
      <c r="H1104" s="255">
        <f ca="1">+IFERROR(INDEX('Hoja de Trabajo para listado'!$A$155:$Z$1048576,MATCH($A1104,'Hoja de Trabajo para listado'!$A$155:$A$1048576,0),MATCH((CUADRO!H$5&amp;$E1104),'Hoja de Trabajo para listado'!$A$151:$Z$151,0)),0)+IFERROR(INDEX('Hoja de Trabajo para listado'!$AB$155:$BA$1048576,MATCH($A1104,'Hoja de Trabajo para listado'!$AB$155:$AB$1048576,0),MATCH((CUADRO!H$5&amp;$E1104),'Hoja de Trabajo para listado'!$AB$151:$BA$151,0)),0)+IFERROR(INDEX('Hoja de Trabajo para listado'!$BC$155:$CB$1048576,MATCH($A1104,'Hoja de Trabajo para listado'!$BC$155:$BC$1048576,0),MATCH((CUADRO!H$5&amp;$E1104),'Hoja de Trabajo para listado'!$BC$151:$CB$151,0)),0)+IFERROR(INDEX('Hoja de Trabajo para listado'!$DE$153:$DG$274,MATCH($A1104,'Hoja de Trabajo para listado'!$DE$153:$DE$1048576,0),MATCH((CUADRO!H$5&amp;$E1104),'Hoja de Trabajo para listado'!$DE$151:$DG$151,0)),0)+IFERROR(INDEX('Hoja de Trabajo para listado'!$CD$155:$DC$1048576,MATCH($A1104,'Hoja de Trabajo para listado'!$CD$155:$CD$1048576,0),MATCH((CUADRO!H$5&amp;$E1104),'Hoja de Trabajo para listado'!$CD$151:$DC$151,0)),0)</f>
        <v>59268.75</v>
      </c>
      <c r="I1104" s="255">
        <f ca="1">+IFERROR(INDEX('Hoja de Trabajo para listado'!$A$155:$Z$1048576,MATCH($A1104,'Hoja de Trabajo para listado'!$A$155:$A$1048576,0),MATCH((CUADRO!I$5&amp;$E1104),'Hoja de Trabajo para listado'!$A$151:$Z$151,0)),0)+IFERROR(INDEX('Hoja de Trabajo para listado'!$AB$155:$BA$1048576,MATCH($A1104,'Hoja de Trabajo para listado'!$AB$155:$AB$1048576,0),MATCH((CUADRO!I$5&amp;$E1104),'Hoja de Trabajo para listado'!$AB$151:$BA$151,0)),0)+IFERROR(INDEX('Hoja de Trabajo para listado'!$BC$155:$CB$1048576,MATCH($A1104,'Hoja de Trabajo para listado'!$BC$155:$BC$1048576,0),MATCH((CUADRO!I$5&amp;$E1104),'Hoja de Trabajo para listado'!$BC$151:$CB$151,0)),0)+IFERROR(INDEX('Hoja de Trabajo para listado'!$DE$153:$DG$274,MATCH($A1104,'Hoja de Trabajo para listado'!$DE$153:$DE$1048576,0),MATCH((CUADRO!I$5&amp;$E1104),'Hoja de Trabajo para listado'!$DE$151:$DG$151,0)),0)+IFERROR(INDEX('Hoja de Trabajo para listado'!$CD$155:$DC$1048576,MATCH($A1104,'Hoja de Trabajo para listado'!$CD$155:$CD$1048576,0),MATCH((CUADRO!I$5&amp;$E1104),'Hoja de Trabajo para listado'!$CD$151:$DC$151,0)),0)</f>
        <v>157247.19</v>
      </c>
      <c r="J1104" s="255">
        <f ca="1">+IFERROR(INDEX('Hoja de Trabajo para listado'!$A$155:$Z$1048576,MATCH($A1104,'Hoja de Trabajo para listado'!$A$155:$A$1048576,0),MATCH((CUADRO!J$5&amp;$E1104),'Hoja de Trabajo para listado'!$A$151:$Z$151,0)),0)+IFERROR(INDEX('Hoja de Trabajo para listado'!$AB$155:$BA$1048576,MATCH($A1104,'Hoja de Trabajo para listado'!$AB$155:$AB$1048576,0),MATCH((CUADRO!J$5&amp;$E1104),'Hoja de Trabajo para listado'!$AB$151:$BA$151,0)),0)+IFERROR(INDEX('Hoja de Trabajo para listado'!$BC$155:$CB$1048576,MATCH($A1104,'Hoja de Trabajo para listado'!$BC$155:$BC$1048576,0),MATCH((CUADRO!J$5&amp;$E1104),'Hoja de Trabajo para listado'!$BC$151:$CB$151,0)),0)+IFERROR(INDEX('Hoja de Trabajo para listado'!$DE$153:$DG$274,MATCH($A1104,'Hoja de Trabajo para listado'!$DE$153:$DE$1048576,0),MATCH((CUADRO!J$5&amp;$E1104),'Hoja de Trabajo para listado'!$DE$151:$DG$151,0)),0)+IFERROR(INDEX('Hoja de Trabajo para listado'!$CD$155:$DC$1048576,MATCH($A1104,'Hoja de Trabajo para listado'!$CD$155:$CD$1048576,0),MATCH((CUADRO!J$5&amp;$E1104),'Hoja de Trabajo para listado'!$CD$151:$DC$151,0)),0)</f>
        <v>59572.79</v>
      </c>
      <c r="K1104" s="255">
        <f ca="1">+IFERROR(INDEX('Hoja de Trabajo para listado'!$A$155:$Z$1048576,MATCH($A1104,'Hoja de Trabajo para listado'!$A$155:$A$1048576,0),MATCH((CUADRO!K$5&amp;$E1104),'Hoja de Trabajo para listado'!$A$151:$Z$151,0)),0)+IFERROR(INDEX('Hoja de Trabajo para listado'!$AB$155:$BA$1048576,MATCH($A1104,'Hoja de Trabajo para listado'!$AB$155:$AB$1048576,0),MATCH((CUADRO!K$5&amp;$E1104),'Hoja de Trabajo para listado'!$AB$151:$BA$151,0)),0)+IFERROR(INDEX('Hoja de Trabajo para listado'!$BC$155:$CB$1048576,MATCH($A1104,'Hoja de Trabajo para listado'!$BC$155:$BC$1048576,0),MATCH((CUADRO!K$5&amp;$E1104),'Hoja de Trabajo para listado'!$BC$151:$CB$151,0)),0)+IFERROR(INDEX('Hoja de Trabajo para listado'!$DE$153:$DG$274,MATCH($A1104,'Hoja de Trabajo para listado'!$DE$153:$DE$1048576,0),MATCH((CUADRO!K$5&amp;$E1104),'Hoja de Trabajo para listado'!$DE$151:$DG$151,0)),0)+IFERROR(INDEX('Hoja de Trabajo para listado'!$CD$155:$DC$1048576,MATCH($A1104,'Hoja de Trabajo para listado'!$CD$155:$CD$1048576,0),MATCH((CUADRO!K$5&amp;$E1104),'Hoja de Trabajo para listado'!$CD$151:$DC$151,0)),0)</f>
        <v>0</v>
      </c>
      <c r="L1104" s="255">
        <f ca="1">+IFERROR(INDEX('Hoja de Trabajo para listado'!$A$155:$Z$1048576,MATCH($A1104,'Hoja de Trabajo para listado'!$A$155:$A$1048576,0),MATCH((CUADRO!L$5&amp;$E1104),'Hoja de Trabajo para listado'!$A$151:$Z$151,0)),0)+IFERROR(INDEX('Hoja de Trabajo para listado'!$AB$155:$BA$1048576,MATCH($A1104,'Hoja de Trabajo para listado'!$AB$155:$AB$1048576,0),MATCH((CUADRO!L$5&amp;$E1104),'Hoja de Trabajo para listado'!$AB$151:$BA$151,0)),0)+IFERROR(INDEX('Hoja de Trabajo para listado'!$BC$155:$CB$1048576,MATCH($A1104,'Hoja de Trabajo para listado'!$BC$155:$BC$1048576,0),MATCH((CUADRO!L$5&amp;$E1104),'Hoja de Trabajo para listado'!$BC$151:$CB$151,0)),0)+IFERROR(INDEX('Hoja de Trabajo para listado'!$DE$153:$DG$274,MATCH($A1104,'Hoja de Trabajo para listado'!$DE$153:$DE$1048576,0),MATCH((CUADRO!L$5&amp;$E1104),'Hoja de Trabajo para listado'!$DE$151:$DG$151,0)),0)+IFERROR(INDEX('Hoja de Trabajo para listado'!$CD$155:$DC$1048576,MATCH($A1104,'Hoja de Trabajo para listado'!$CD$155:$CD$1048576,0),MATCH((CUADRO!L$5&amp;$E1104),'Hoja de Trabajo para listado'!$CD$151:$DC$151,0)),0)</f>
        <v>0</v>
      </c>
      <c r="M1104" s="255">
        <f ca="1">+IFERROR(INDEX('Hoja de Trabajo para listado'!$A$155:$Z$1048576,MATCH($A1104,'Hoja de Trabajo para listado'!$A$155:$A$1048576,0),MATCH((CUADRO!M$5&amp;$E1104),'Hoja de Trabajo para listado'!$A$151:$Z$151,0)),0)+IFERROR(INDEX('Hoja de Trabajo para listado'!$AB$155:$BA$1048576,MATCH($A1104,'Hoja de Trabajo para listado'!$AB$155:$AB$1048576,0),MATCH((CUADRO!M$5&amp;$E1104),'Hoja de Trabajo para listado'!$AB$151:$BA$151,0)),0)+IFERROR(INDEX('Hoja de Trabajo para listado'!$BC$155:$CB$1048576,MATCH($A1104,'Hoja de Trabajo para listado'!$BC$155:$BC$1048576,0),MATCH((CUADRO!M$5&amp;$E1104),'Hoja de Trabajo para listado'!$BC$151:$CB$151,0)),0)+IFERROR(INDEX('Hoja de Trabajo para listado'!$DE$153:$DG$274,MATCH($A1104,'Hoja de Trabajo para listado'!$DE$153:$DE$1048576,0),MATCH((CUADRO!M$5&amp;$E1104),'Hoja de Trabajo para listado'!$DE$151:$DG$151,0)),0)+IFERROR(INDEX('Hoja de Trabajo para listado'!$CD$155:$DC$1048576,MATCH($A1104,'Hoja de Trabajo para listado'!$CD$155:$CD$1048576,0),MATCH((CUADRO!M$5&amp;$E1104),'Hoja de Trabajo para listado'!$CD$151:$DC$151,0)),0)</f>
        <v>50</v>
      </c>
      <c r="N1104" s="255">
        <f ca="1">+IFERROR(INDEX('Hoja de Trabajo para listado'!$A$155:$Z$1048576,MATCH($A1104,'Hoja de Trabajo para listado'!$A$155:$A$1048576,0),MATCH((CUADRO!N$5&amp;$E1104),'Hoja de Trabajo para listado'!$A$151:$Z$151,0)),0)+IFERROR(INDEX('Hoja de Trabajo para listado'!$AB$155:$BA$1048576,MATCH($A1104,'Hoja de Trabajo para listado'!$AB$155:$AB$1048576,0),MATCH((CUADRO!N$5&amp;$E1104),'Hoja de Trabajo para listado'!$AB$151:$BA$151,0)),0)+IFERROR(INDEX('Hoja de Trabajo para listado'!$BC$155:$CB$1048576,MATCH($A1104,'Hoja de Trabajo para listado'!$BC$155:$BC$1048576,0),MATCH((CUADRO!N$5&amp;$E1104),'Hoja de Trabajo para listado'!$BC$151:$CB$151,0)),0)+IFERROR(INDEX('Hoja de Trabajo para listado'!$DE$153:$DG$274,MATCH($A1104,'Hoja de Trabajo para listado'!$DE$153:$DE$1048576,0),MATCH((CUADRO!N$5&amp;$E1104),'Hoja de Trabajo para listado'!$DE$151:$DG$151,0)),0)+IFERROR(INDEX('Hoja de Trabajo para listado'!$CD$155:$DC$1048576,MATCH($A1104,'Hoja de Trabajo para listado'!$CD$155:$CD$1048576,0),MATCH((CUADRO!N$5&amp;$E1104),'Hoja de Trabajo para listado'!$CD$151:$DC$151,0)),0)</f>
        <v>150.01999999999998</v>
      </c>
      <c r="O1104" s="255">
        <f ca="1">+IFERROR(INDEX('Hoja de Trabajo para listado'!$A$155:$Z$1048576,MATCH($A1104,'Hoja de Trabajo para listado'!$A$155:$A$1048576,0),MATCH((CUADRO!O$5&amp;$E1104),'Hoja de Trabajo para listado'!$A$151:$Z$151,0)),0)+IFERROR(INDEX('Hoja de Trabajo para listado'!$AB$155:$BA$1048576,MATCH($A1104,'Hoja de Trabajo para listado'!$AB$155:$AB$1048576,0),MATCH((CUADRO!O$5&amp;$E1104),'Hoja de Trabajo para listado'!$AB$151:$BA$151,0)),0)+IFERROR(INDEX('Hoja de Trabajo para listado'!$BC$155:$CB$1048576,MATCH($A1104,'Hoja de Trabajo para listado'!$BC$155:$BC$1048576,0),MATCH((CUADRO!O$5&amp;$E1104),'Hoja de Trabajo para listado'!$BC$151:$CB$151,0)),0)+IFERROR(INDEX('Hoja de Trabajo para listado'!$DE$153:$DG$274,MATCH($A1104,'Hoja de Trabajo para listado'!$DE$153:$DE$1048576,0),MATCH((CUADRO!O$5&amp;$E1104),'Hoja de Trabajo para listado'!$DE$151:$DG$151,0)),0)+IFERROR(INDEX('Hoja de Trabajo para listado'!$CD$155:$DC$1048576,MATCH($A1104,'Hoja de Trabajo para listado'!$CD$155:$CD$1048576,0),MATCH((CUADRO!O$5&amp;$E1104),'Hoja de Trabajo para listado'!$CD$151:$DC$151,0)),0)</f>
        <v>0</v>
      </c>
      <c r="P1104" s="255">
        <f ca="1">+IFERROR(INDEX('Hoja de Trabajo para listado'!$A$155:$Z$1048576,MATCH($A1104,'Hoja de Trabajo para listado'!$A$155:$A$1048576,0),MATCH((CUADRO!P$5&amp;$E1104),'Hoja de Trabajo para listado'!$A$151:$Z$151,0)),0)+IFERROR(INDEX('Hoja de Trabajo para listado'!$AB$155:$BA$1048576,MATCH($A1104,'Hoja de Trabajo para listado'!$AB$155:$AB$1048576,0),MATCH((CUADRO!P$5&amp;$E1104),'Hoja de Trabajo para listado'!$AB$151:$BA$151,0)),0)+IFERROR(INDEX('Hoja de Trabajo para listado'!$BC$155:$CB$1048576,MATCH($A1104,'Hoja de Trabajo para listado'!$BC$155:$BC$1048576,0),MATCH((CUADRO!P$5&amp;$E1104),'Hoja de Trabajo para listado'!$BC$151:$CB$151,0)),0)+IFERROR(INDEX('Hoja de Trabajo para listado'!$DE$153:$DG$274,MATCH($A1104,'Hoja de Trabajo para listado'!$DE$153:$DE$1048576,0),MATCH((CUADRO!P$5&amp;$E1104),'Hoja de Trabajo para listado'!$DE$151:$DG$151,0)),0)+IFERROR(INDEX('Hoja de Trabajo para listado'!$CD$155:$DC$1048576,MATCH($A1104,'Hoja de Trabajo para listado'!$CD$155:$CD$1048576,0),MATCH((CUADRO!P$5&amp;$E1104),'Hoja de Trabajo para listado'!$CD$151:$DC$151,0)),0)</f>
        <v>0</v>
      </c>
      <c r="Q1104" s="255">
        <f ca="1">+IFERROR(INDEX('Hoja de Trabajo para listado'!$A$155:$Z$1048576,MATCH($A1104,'Hoja de Trabajo para listado'!$A$155:$A$1048576,0),MATCH((CUADRO!Q$5&amp;$E1104),'Hoja de Trabajo para listado'!$A$151:$Z$151,0)),0)+IFERROR(INDEX('Hoja de Trabajo para listado'!$AB$155:$BA$1048576,MATCH($A1104,'Hoja de Trabajo para listado'!$AB$155:$AB$1048576,0),MATCH((CUADRO!Q$5&amp;$E1104),'Hoja de Trabajo para listado'!$AB$151:$BA$151,0)),0)+IFERROR(INDEX('Hoja de Trabajo para listado'!$BC$155:$CB$1048576,MATCH($A1104,'Hoja de Trabajo para listado'!$BC$155:$BC$1048576,0),MATCH((CUADRO!Q$5&amp;$E1104),'Hoja de Trabajo para listado'!$BC$151:$CB$151,0)),0)+IFERROR(INDEX('Hoja de Trabajo para listado'!$DE$153:$DG$274,MATCH($A1104,'Hoja de Trabajo para listado'!$DE$153:$DE$1048576,0),MATCH((CUADRO!Q$5&amp;$E1104),'Hoja de Trabajo para listado'!$DE$151:$DG$151,0)),0)+IFERROR(INDEX('Hoja de Trabajo para listado'!$CD$155:$DC$1048576,MATCH($A1104,'Hoja de Trabajo para listado'!$CD$155:$CD$1048576,0),MATCH((CUADRO!Q$5&amp;$E1104),'Hoja de Trabajo para listado'!$CD$151:$DC$151,0)),0)</f>
        <v>0</v>
      </c>
      <c r="R1104" s="255">
        <f t="shared" ca="1" si="34"/>
        <v>465578.72000000003</v>
      </c>
      <c r="S1104" s="255"/>
      <c r="T1104" s="255">
        <f ca="1">+T1105</f>
        <v>7019061.3599999994</v>
      </c>
      <c r="U1104" s="254">
        <f t="shared" si="35"/>
        <v>1</v>
      </c>
      <c r="V1104" s="362" t="str">
        <f>+VLOOKUP(A1104,bd_lista!$A$3:$E$590,5,FALSE)</f>
        <v>Órgano Ejecutivo</v>
      </c>
      <c r="W1104" s="361" t="str">
        <f>+V1104</f>
        <v>Órgano Ejecutivo</v>
      </c>
      <c r="X1104" s="254">
        <f t="shared" si="37"/>
        <v>86</v>
      </c>
      <c r="Y1104" s="254" t="str">
        <f>+VLOOKUP(X1104,bd_lista!$A$3:$C$590,3,FALSE)</f>
        <v>Ministerio de Medio Ambiente y Agua</v>
      </c>
      <c r="Z1104" s="316">
        <f>+X1104</f>
        <v>86</v>
      </c>
      <c r="AA1104" s="348" t="str">
        <f>+Y1104</f>
        <v>Ministerio de Medio Ambiente y Agua</v>
      </c>
    </row>
    <row r="1105" spans="1:27" customFormat="1" ht="15" customHeight="1">
      <c r="A1105" s="32">
        <v>86</v>
      </c>
      <c r="B1105" s="307"/>
      <c r="C1105" s="259" t="str">
        <f>+VLOOKUP(A1105,bd_lista!$A$3:$C$590,3,FALSE)</f>
        <v>Ministerio de Medio Ambiente y Agua</v>
      </c>
      <c r="D1105" s="362"/>
      <c r="E1105" s="362" t="s">
        <v>1314</v>
      </c>
      <c r="F1105" s="257">
        <f ca="1">+IFERROR(INDEX('Hoja de Trabajo para listado'!$A$155:$Z$1048576,MATCH($A1105,'Hoja de Trabajo para listado'!$A$155:$A$1048576,0),MATCH((CUADRO!F$5&amp;$E1105),'Hoja de Trabajo para listado'!$A$151:$Z$151,0)),0)+IFERROR(INDEX('Hoja de Trabajo para listado'!$AB$155:$BA$1048576,MATCH($A1105,'Hoja de Trabajo para listado'!$AB$155:$AB$1048576,0),MATCH((CUADRO!F$5&amp;$E1105),'Hoja de Trabajo para listado'!$AB$151:$BA$151,0)),0)+IFERROR(INDEX('Hoja de Trabajo para listado'!$BC$155:$CB$1048576,MATCH($A1105,'Hoja de Trabajo para listado'!$BC$155:$BC$1048576,0),MATCH((CUADRO!F$5&amp;$E1105),'Hoja de Trabajo para listado'!$BC$151:$CB$151,0)),0)+IFERROR(INDEX('Hoja de Trabajo para listado'!$DE$153:$DG$274,MATCH($A1105,'Hoja de Trabajo para listado'!$DE$153:$DE$1048576,0),MATCH((CUADRO!F$5&amp;$E1105),'Hoja de Trabajo para listado'!$DE$151:$DG$151,0)),0)+IFERROR(INDEX('Hoja de Trabajo para listado'!$CD$155:$DC$1048576,MATCH($A1105,'Hoja de Trabajo para listado'!$CD$155:$CD$1048576,0),MATCH((CUADRO!F$5&amp;$E1105),'Hoja de Trabajo para listado'!$CD$151:$DC$151,0)),0)</f>
        <v>0</v>
      </c>
      <c r="G1105" s="257">
        <f ca="1">+IFERROR(INDEX('Hoja de Trabajo para listado'!$A$155:$Z$1048576,MATCH($A1105,'Hoja de Trabajo para listado'!$A$155:$A$1048576,0),MATCH((CUADRO!G$5&amp;$E1105),'Hoja de Trabajo para listado'!$A$151:$Z$151,0)),0)+IFERROR(INDEX('Hoja de Trabajo para listado'!$AB$155:$BA$1048576,MATCH($A1105,'Hoja de Trabajo para listado'!$AB$155:$AB$1048576,0),MATCH((CUADRO!G$5&amp;$E1105),'Hoja de Trabajo para listado'!$AB$151:$BA$151,0)),0)+IFERROR(INDEX('Hoja de Trabajo para listado'!$BC$155:$CB$1048576,MATCH($A1105,'Hoja de Trabajo para listado'!$BC$155:$BC$1048576,0),MATCH((CUADRO!G$5&amp;$E1105),'Hoja de Trabajo para listado'!$BC$151:$CB$151,0)),0)+IFERROR(INDEX('Hoja de Trabajo para listado'!$DE$153:$DG$274,MATCH($A1105,'Hoja de Trabajo para listado'!$DE$153:$DE$1048576,0),MATCH((CUADRO!G$5&amp;$E1105),'Hoja de Trabajo para listado'!$DE$151:$DG$151,0)),0)+IFERROR(INDEX('Hoja de Trabajo para listado'!$CD$155:$DC$1048576,MATCH($A1105,'Hoja de Trabajo para listado'!$CD$155:$CD$1048576,0),MATCH((CUADRO!G$5&amp;$E1105),'Hoja de Trabajo para listado'!$CD$151:$DC$151,0)),0)</f>
        <v>69.2</v>
      </c>
      <c r="H1105" s="257">
        <f ca="1">+IFERROR(INDEX('Hoja de Trabajo para listado'!$A$155:$Z$1048576,MATCH($A1105,'Hoja de Trabajo para listado'!$A$155:$A$1048576,0),MATCH((CUADRO!H$5&amp;$E1105),'Hoja de Trabajo para listado'!$A$151:$Z$151,0)),0)+IFERROR(INDEX('Hoja de Trabajo para listado'!$AB$155:$BA$1048576,MATCH($A1105,'Hoja de Trabajo para listado'!$AB$155:$AB$1048576,0),MATCH((CUADRO!H$5&amp;$E1105),'Hoja de Trabajo para listado'!$AB$151:$BA$151,0)),0)+IFERROR(INDEX('Hoja de Trabajo para listado'!$BC$155:$CB$1048576,MATCH($A1105,'Hoja de Trabajo para listado'!$BC$155:$BC$1048576,0),MATCH((CUADRO!H$5&amp;$E1105),'Hoja de Trabajo para listado'!$BC$151:$CB$151,0)),0)+IFERROR(INDEX('Hoja de Trabajo para listado'!$DE$153:$DG$274,MATCH($A1105,'Hoja de Trabajo para listado'!$DE$153:$DE$1048576,0),MATCH((CUADRO!H$5&amp;$E1105),'Hoja de Trabajo para listado'!$DE$151:$DG$151,0)),0)+IFERROR(INDEX('Hoja de Trabajo para listado'!$CD$155:$DC$1048576,MATCH($A1105,'Hoja de Trabajo para listado'!$CD$155:$CD$1048576,0),MATCH((CUADRO!H$5&amp;$E1105),'Hoja de Trabajo para listado'!$CD$151:$DC$151,0)),0)</f>
        <v>0</v>
      </c>
      <c r="I1105" s="257">
        <f ca="1">+IFERROR(INDEX('Hoja de Trabajo para listado'!$A$155:$Z$1048576,MATCH($A1105,'Hoja de Trabajo para listado'!$A$155:$A$1048576,0),MATCH((CUADRO!I$5&amp;$E1105),'Hoja de Trabajo para listado'!$A$151:$Z$151,0)),0)+IFERROR(INDEX('Hoja de Trabajo para listado'!$AB$155:$BA$1048576,MATCH($A1105,'Hoja de Trabajo para listado'!$AB$155:$AB$1048576,0),MATCH((CUADRO!I$5&amp;$E1105),'Hoja de Trabajo para listado'!$AB$151:$BA$151,0)),0)+IFERROR(INDEX('Hoja de Trabajo para listado'!$BC$155:$CB$1048576,MATCH($A1105,'Hoja de Trabajo para listado'!$BC$155:$BC$1048576,0),MATCH((CUADRO!I$5&amp;$E1105),'Hoja de Trabajo para listado'!$BC$151:$CB$151,0)),0)+IFERROR(INDEX('Hoja de Trabajo para listado'!$DE$153:$DG$274,MATCH($A1105,'Hoja de Trabajo para listado'!$DE$153:$DE$1048576,0),MATCH((CUADRO!I$5&amp;$E1105),'Hoja de Trabajo para listado'!$DE$151:$DG$151,0)),0)+IFERROR(INDEX('Hoja de Trabajo para listado'!$CD$155:$DC$1048576,MATCH($A1105,'Hoja de Trabajo para listado'!$CD$155:$CD$1048576,0),MATCH((CUADRO!I$5&amp;$E1105),'Hoja de Trabajo para listado'!$CD$151:$DC$151,0)),0)</f>
        <v>161.34</v>
      </c>
      <c r="J1105" s="257">
        <f ca="1">+IFERROR(INDEX('Hoja de Trabajo para listado'!$A$155:$Z$1048576,MATCH($A1105,'Hoja de Trabajo para listado'!$A$155:$A$1048576,0),MATCH((CUADRO!J$5&amp;$E1105),'Hoja de Trabajo para listado'!$A$151:$Z$151,0)),0)+IFERROR(INDEX('Hoja de Trabajo para listado'!$AB$155:$BA$1048576,MATCH($A1105,'Hoja de Trabajo para listado'!$AB$155:$AB$1048576,0),MATCH((CUADRO!J$5&amp;$E1105),'Hoja de Trabajo para listado'!$AB$151:$BA$151,0)),0)+IFERROR(INDEX('Hoja de Trabajo para listado'!$BC$155:$CB$1048576,MATCH($A1105,'Hoja de Trabajo para listado'!$BC$155:$BC$1048576,0),MATCH((CUADRO!J$5&amp;$E1105),'Hoja de Trabajo para listado'!$BC$151:$CB$151,0)),0)+IFERROR(INDEX('Hoja de Trabajo para listado'!$DE$153:$DG$274,MATCH($A1105,'Hoja de Trabajo para listado'!$DE$153:$DE$1048576,0),MATCH((CUADRO!J$5&amp;$E1105),'Hoja de Trabajo para listado'!$DE$151:$DG$151,0)),0)+IFERROR(INDEX('Hoja de Trabajo para listado'!$CD$155:$DC$1048576,MATCH($A1105,'Hoja de Trabajo para listado'!$CD$155:$CD$1048576,0),MATCH((CUADRO!J$5&amp;$E1105),'Hoja de Trabajo para listado'!$CD$151:$DC$151,0)),0)</f>
        <v>0</v>
      </c>
      <c r="K1105" s="257">
        <f ca="1">+IFERROR(INDEX('Hoja de Trabajo para listado'!$A$155:$Z$1048576,MATCH($A1105,'Hoja de Trabajo para listado'!$A$155:$A$1048576,0),MATCH((CUADRO!K$5&amp;$E1105),'Hoja de Trabajo para listado'!$A$151:$Z$151,0)),0)+IFERROR(INDEX('Hoja de Trabajo para listado'!$AB$155:$BA$1048576,MATCH($A1105,'Hoja de Trabajo para listado'!$AB$155:$AB$1048576,0),MATCH((CUADRO!K$5&amp;$E1105),'Hoja de Trabajo para listado'!$AB$151:$BA$151,0)),0)+IFERROR(INDEX('Hoja de Trabajo para listado'!$BC$155:$CB$1048576,MATCH($A1105,'Hoja de Trabajo para listado'!$BC$155:$BC$1048576,0),MATCH((CUADRO!K$5&amp;$E1105),'Hoja de Trabajo para listado'!$BC$151:$CB$151,0)),0)+IFERROR(INDEX('Hoja de Trabajo para listado'!$DE$153:$DG$274,MATCH($A1105,'Hoja de Trabajo para listado'!$DE$153:$DE$1048576,0),MATCH((CUADRO!K$5&amp;$E1105),'Hoja de Trabajo para listado'!$DE$151:$DG$151,0)),0)+IFERROR(INDEX('Hoja de Trabajo para listado'!$CD$155:$DC$1048576,MATCH($A1105,'Hoja de Trabajo para listado'!$CD$155:$CD$1048576,0),MATCH((CUADRO!K$5&amp;$E1105),'Hoja de Trabajo para listado'!$CD$151:$DC$151,0)),0)</f>
        <v>0</v>
      </c>
      <c r="L1105" s="257">
        <f ca="1">+IFERROR(INDEX('Hoja de Trabajo para listado'!$A$155:$Z$1048576,MATCH($A1105,'Hoja de Trabajo para listado'!$A$155:$A$1048576,0),MATCH((CUADRO!L$5&amp;$E1105),'Hoja de Trabajo para listado'!$A$151:$Z$151,0)),0)+IFERROR(INDEX('Hoja de Trabajo para listado'!$AB$155:$BA$1048576,MATCH($A1105,'Hoja de Trabajo para listado'!$AB$155:$AB$1048576,0),MATCH((CUADRO!L$5&amp;$E1105),'Hoja de Trabajo para listado'!$AB$151:$BA$151,0)),0)+IFERROR(INDEX('Hoja de Trabajo para listado'!$BC$155:$CB$1048576,MATCH($A1105,'Hoja de Trabajo para listado'!$BC$155:$BC$1048576,0),MATCH((CUADRO!L$5&amp;$E1105),'Hoja de Trabajo para listado'!$BC$151:$CB$151,0)),0)+IFERROR(INDEX('Hoja de Trabajo para listado'!$DE$153:$DG$274,MATCH($A1105,'Hoja de Trabajo para listado'!$DE$153:$DE$1048576,0),MATCH((CUADRO!L$5&amp;$E1105),'Hoja de Trabajo para listado'!$DE$151:$DG$151,0)),0)+IFERROR(INDEX('Hoja de Trabajo para listado'!$CD$155:$DC$1048576,MATCH($A1105,'Hoja de Trabajo para listado'!$CD$155:$CD$1048576,0),MATCH((CUADRO!L$5&amp;$E1105),'Hoja de Trabajo para listado'!$CD$151:$DC$151,0)),0)</f>
        <v>2140503.3199999998</v>
      </c>
      <c r="M1105" s="257">
        <f ca="1">+IFERROR(INDEX('Hoja de Trabajo para listado'!$A$155:$Z$1048576,MATCH($A1105,'Hoja de Trabajo para listado'!$A$155:$A$1048576,0),MATCH((CUADRO!M$5&amp;$E1105),'Hoja de Trabajo para listado'!$A$151:$Z$151,0)),0)+IFERROR(INDEX('Hoja de Trabajo para listado'!$AB$155:$BA$1048576,MATCH($A1105,'Hoja de Trabajo para listado'!$AB$155:$AB$1048576,0),MATCH((CUADRO!M$5&amp;$E1105),'Hoja de Trabajo para listado'!$AB$151:$BA$151,0)),0)+IFERROR(INDEX('Hoja de Trabajo para listado'!$BC$155:$CB$1048576,MATCH($A1105,'Hoja de Trabajo para listado'!$BC$155:$BC$1048576,0),MATCH((CUADRO!M$5&amp;$E1105),'Hoja de Trabajo para listado'!$BC$151:$CB$151,0)),0)+IFERROR(INDEX('Hoja de Trabajo para listado'!$DE$153:$DG$274,MATCH($A1105,'Hoja de Trabajo para listado'!$DE$153:$DE$1048576,0),MATCH((CUADRO!M$5&amp;$E1105),'Hoja de Trabajo para listado'!$DE$151:$DG$151,0)),0)+IFERROR(INDEX('Hoja de Trabajo para listado'!$CD$155:$DC$1048576,MATCH($A1105,'Hoja de Trabajo para listado'!$CD$155:$CD$1048576,0),MATCH((CUADRO!M$5&amp;$E1105),'Hoja de Trabajo para listado'!$CD$151:$DC$151,0)),0)</f>
        <v>7895.15</v>
      </c>
      <c r="N1105" s="257">
        <f ca="1">+IFERROR(INDEX('Hoja de Trabajo para listado'!$A$155:$Z$1048576,MATCH($A1105,'Hoja de Trabajo para listado'!$A$155:$A$1048576,0),MATCH((CUADRO!N$5&amp;$E1105),'Hoja de Trabajo para listado'!$A$151:$Z$151,0)),0)+IFERROR(INDEX('Hoja de Trabajo para listado'!$AB$155:$BA$1048576,MATCH($A1105,'Hoja de Trabajo para listado'!$AB$155:$AB$1048576,0),MATCH((CUADRO!N$5&amp;$E1105),'Hoja de Trabajo para listado'!$AB$151:$BA$151,0)),0)+IFERROR(INDEX('Hoja de Trabajo para listado'!$BC$155:$CB$1048576,MATCH($A1105,'Hoja de Trabajo para listado'!$BC$155:$BC$1048576,0),MATCH((CUADRO!N$5&amp;$E1105),'Hoja de Trabajo para listado'!$BC$151:$CB$151,0)),0)+IFERROR(INDEX('Hoja de Trabajo para listado'!$DE$153:$DG$274,MATCH($A1105,'Hoja de Trabajo para listado'!$DE$153:$DE$1048576,0),MATCH((CUADRO!N$5&amp;$E1105),'Hoja de Trabajo para listado'!$DE$151:$DG$151,0)),0)+IFERROR(INDEX('Hoja de Trabajo para listado'!$CD$155:$DC$1048576,MATCH($A1105,'Hoja de Trabajo para listado'!$CD$155:$CD$1048576,0),MATCH((CUADRO!N$5&amp;$E1105),'Hoja de Trabajo para listado'!$CD$151:$DC$151,0)),0)</f>
        <v>4404853.63</v>
      </c>
      <c r="O1105" s="257">
        <f ca="1">+IFERROR(INDEX('Hoja de Trabajo para listado'!$A$155:$Z$1048576,MATCH($A1105,'Hoja de Trabajo para listado'!$A$155:$A$1048576,0),MATCH((CUADRO!O$5&amp;$E1105),'Hoja de Trabajo para listado'!$A$151:$Z$151,0)),0)+IFERROR(INDEX('Hoja de Trabajo para listado'!$AB$155:$BA$1048576,MATCH($A1105,'Hoja de Trabajo para listado'!$AB$155:$AB$1048576,0),MATCH((CUADRO!O$5&amp;$E1105),'Hoja de Trabajo para listado'!$AB$151:$BA$151,0)),0)+IFERROR(INDEX('Hoja de Trabajo para listado'!$BC$155:$CB$1048576,MATCH($A1105,'Hoja de Trabajo para listado'!$BC$155:$BC$1048576,0),MATCH((CUADRO!O$5&amp;$E1105),'Hoja de Trabajo para listado'!$BC$151:$CB$151,0)),0)+IFERROR(INDEX('Hoja de Trabajo para listado'!$DE$153:$DG$274,MATCH($A1105,'Hoja de Trabajo para listado'!$DE$153:$DE$1048576,0),MATCH((CUADRO!O$5&amp;$E1105),'Hoja de Trabajo para listado'!$DE$151:$DG$151,0)),0)+IFERROR(INDEX('Hoja de Trabajo para listado'!$CD$155:$DC$1048576,MATCH($A1105,'Hoja de Trabajo para listado'!$CD$155:$CD$1048576,0),MATCH((CUADRO!O$5&amp;$E1105),'Hoja de Trabajo para listado'!$CD$151:$DC$151,0)),0)</f>
        <v>0</v>
      </c>
      <c r="P1105" s="257">
        <f ca="1">+IFERROR(INDEX('Hoja de Trabajo para listado'!$A$155:$Z$1048576,MATCH($A1105,'Hoja de Trabajo para listado'!$A$155:$A$1048576,0),MATCH((CUADRO!P$5&amp;$E1105),'Hoja de Trabajo para listado'!$A$151:$Z$151,0)),0)+IFERROR(INDEX('Hoja de Trabajo para listado'!$AB$155:$BA$1048576,MATCH($A1105,'Hoja de Trabajo para listado'!$AB$155:$AB$1048576,0),MATCH((CUADRO!P$5&amp;$E1105),'Hoja de Trabajo para listado'!$AB$151:$BA$151,0)),0)+IFERROR(INDEX('Hoja de Trabajo para listado'!$BC$155:$CB$1048576,MATCH($A1105,'Hoja de Trabajo para listado'!$BC$155:$BC$1048576,0),MATCH((CUADRO!P$5&amp;$E1105),'Hoja de Trabajo para listado'!$BC$151:$CB$151,0)),0)+IFERROR(INDEX('Hoja de Trabajo para listado'!$DE$153:$DG$274,MATCH($A1105,'Hoja de Trabajo para listado'!$DE$153:$DE$1048576,0),MATCH((CUADRO!P$5&amp;$E1105),'Hoja de Trabajo para listado'!$DE$151:$DG$151,0)),0)+IFERROR(INDEX('Hoja de Trabajo para listado'!$CD$155:$DC$1048576,MATCH($A1105,'Hoja de Trabajo para listado'!$CD$155:$CD$1048576,0),MATCH((CUADRO!P$5&amp;$E1105),'Hoja de Trabajo para listado'!$CD$151:$DC$151,0)),0)</f>
        <v>0</v>
      </c>
      <c r="Q1105" s="257">
        <f ca="1">+IFERROR(INDEX('Hoja de Trabajo para listado'!$A$155:$Z$1048576,MATCH($A1105,'Hoja de Trabajo para listado'!$A$155:$A$1048576,0),MATCH((CUADRO!Q$5&amp;$E1105),'Hoja de Trabajo para listado'!$A$151:$Z$151,0)),0)+IFERROR(INDEX('Hoja de Trabajo para listado'!$AB$155:$BA$1048576,MATCH($A1105,'Hoja de Trabajo para listado'!$AB$155:$AB$1048576,0),MATCH((CUADRO!Q$5&amp;$E1105),'Hoja de Trabajo para listado'!$AB$151:$BA$151,0)),0)+IFERROR(INDEX('Hoja de Trabajo para listado'!$BC$155:$CB$1048576,MATCH($A1105,'Hoja de Trabajo para listado'!$BC$155:$BC$1048576,0),MATCH((CUADRO!Q$5&amp;$E1105),'Hoja de Trabajo para listado'!$BC$151:$CB$151,0)),0)+IFERROR(INDEX('Hoja de Trabajo para listado'!$DE$153:$DG$274,MATCH($A1105,'Hoja de Trabajo para listado'!$DE$153:$DE$1048576,0),MATCH((CUADRO!Q$5&amp;$E1105),'Hoja de Trabajo para listado'!$DE$151:$DG$151,0)),0)+IFERROR(INDEX('Hoja de Trabajo para listado'!$CD$155:$DC$1048576,MATCH($A1105,'Hoja de Trabajo para listado'!$CD$155:$CD$1048576,0),MATCH((CUADRO!Q$5&amp;$E1105),'Hoja de Trabajo para listado'!$CD$151:$DC$151,0)),0)</f>
        <v>0</v>
      </c>
      <c r="R1105" s="257">
        <f t="shared" ca="1" si="34"/>
        <v>6553482.6399999997</v>
      </c>
      <c r="S1105" s="257">
        <f ca="1">+R1104+R1105</f>
        <v>7019061.3599999994</v>
      </c>
      <c r="T1105" s="257">
        <f ca="1">+S1105</f>
        <v>7019061.3599999994</v>
      </c>
      <c r="U1105" s="256">
        <f t="shared" si="35"/>
        <v>2</v>
      </c>
      <c r="V1105" s="362" t="str">
        <f>+VLOOKUP(A1105,bd_lista!$A$3:$E$590,5,FALSE)</f>
        <v>Órgano Ejecutivo</v>
      </c>
      <c r="W1105" s="362"/>
      <c r="X1105" s="254">
        <f t="shared" si="37"/>
        <v>86</v>
      </c>
      <c r="Y1105" s="254" t="str">
        <f>+VLOOKUP(X1105,bd_lista!$A$3:$C$590,3,FALSE)</f>
        <v>Ministerio de Medio Ambiente y Agua</v>
      </c>
      <c r="Z1105" s="314"/>
      <c r="AA1105" s="350"/>
    </row>
    <row r="1106" spans="1:27" customFormat="1" ht="15" customHeight="1">
      <c r="A1106" s="32">
        <v>41</v>
      </c>
      <c r="B1106" s="306">
        <f>+A1106</f>
        <v>41</v>
      </c>
      <c r="C1106" s="259" t="str">
        <f>+VLOOKUP(A1106,bd_lista!$A$3:$C$590,3,FALSE)</f>
        <v>Ministerio de Desarrollo Productivo y Economía Plural</v>
      </c>
      <c r="D1106" s="361" t="str">
        <f>+C1106</f>
        <v>Ministerio de Desarrollo Productivo y Economía Plural</v>
      </c>
      <c r="E1106" s="259" t="s">
        <v>1313</v>
      </c>
      <c r="F1106" s="255">
        <f ca="1">+IFERROR(INDEX('Hoja de Trabajo para listado'!$A$155:$Z$1048576,MATCH($A1106,'Hoja de Trabajo para listado'!$A$155:$A$1048576,0),MATCH((CUADRO!F$5&amp;$E1106),'Hoja de Trabajo para listado'!$A$151:$Z$151,0)),0)+IFERROR(INDEX('Hoja de Trabajo para listado'!$AB$155:$BA$1048576,MATCH($A1106,'Hoja de Trabajo para listado'!$AB$155:$AB$1048576,0),MATCH((CUADRO!F$5&amp;$E1106),'Hoja de Trabajo para listado'!$AB$151:$BA$151,0)),0)+IFERROR(INDEX('Hoja de Trabajo para listado'!$BC$155:$CB$1048576,MATCH($A1106,'Hoja de Trabajo para listado'!$BC$155:$BC$1048576,0),MATCH((CUADRO!F$5&amp;$E1106),'Hoja de Trabajo para listado'!$BC$151:$CB$151,0)),0)+IFERROR(INDEX('Hoja de Trabajo para listado'!$DE$153:$DG$274,MATCH($A1106,'Hoja de Trabajo para listado'!$DE$153:$DE$1048576,0),MATCH((CUADRO!F$5&amp;$E1106),'Hoja de Trabajo para listado'!$DE$151:$DG$151,0)),0)+IFERROR(INDEX('Hoja de Trabajo para listado'!$CD$155:$DC$1048576,MATCH($A1106,'Hoja de Trabajo para listado'!$CD$155:$CD$1048576,0),MATCH((CUADRO!F$5&amp;$E1106),'Hoja de Trabajo para listado'!$CD$151:$DC$151,0)),0)</f>
        <v>0</v>
      </c>
      <c r="G1106" s="255">
        <f ca="1">+IFERROR(INDEX('Hoja de Trabajo para listado'!$A$155:$Z$1048576,MATCH($A1106,'Hoja de Trabajo para listado'!$A$155:$A$1048576,0),MATCH((CUADRO!G$5&amp;$E1106),'Hoja de Trabajo para listado'!$A$151:$Z$151,0)),0)+IFERROR(INDEX('Hoja de Trabajo para listado'!$AB$155:$BA$1048576,MATCH($A1106,'Hoja de Trabajo para listado'!$AB$155:$AB$1048576,0),MATCH((CUADRO!G$5&amp;$E1106),'Hoja de Trabajo para listado'!$AB$151:$BA$151,0)),0)+IFERROR(INDEX('Hoja de Trabajo para listado'!$BC$155:$CB$1048576,MATCH($A1106,'Hoja de Trabajo para listado'!$BC$155:$BC$1048576,0),MATCH((CUADRO!G$5&amp;$E1106),'Hoja de Trabajo para listado'!$BC$151:$CB$151,0)),0)+IFERROR(INDEX('Hoja de Trabajo para listado'!$DE$153:$DG$274,MATCH($A1106,'Hoja de Trabajo para listado'!$DE$153:$DE$1048576,0),MATCH((CUADRO!G$5&amp;$E1106),'Hoja de Trabajo para listado'!$DE$151:$DG$151,0)),0)+IFERROR(INDEX('Hoja de Trabajo para listado'!$CD$155:$DC$1048576,MATCH($A1106,'Hoja de Trabajo para listado'!$CD$155:$CD$1048576,0),MATCH((CUADRO!G$5&amp;$E1106),'Hoja de Trabajo para listado'!$CD$151:$DC$151,0)),0)</f>
        <v>0</v>
      </c>
      <c r="H1106" s="255">
        <f ca="1">+IFERROR(INDEX('Hoja de Trabajo para listado'!$A$155:$Z$1048576,MATCH($A1106,'Hoja de Trabajo para listado'!$A$155:$A$1048576,0),MATCH((CUADRO!H$5&amp;$E1106),'Hoja de Trabajo para listado'!$A$151:$Z$151,0)),0)+IFERROR(INDEX('Hoja de Trabajo para listado'!$AB$155:$BA$1048576,MATCH($A1106,'Hoja de Trabajo para listado'!$AB$155:$AB$1048576,0),MATCH((CUADRO!H$5&amp;$E1106),'Hoja de Trabajo para listado'!$AB$151:$BA$151,0)),0)+IFERROR(INDEX('Hoja de Trabajo para listado'!$BC$155:$CB$1048576,MATCH($A1106,'Hoja de Trabajo para listado'!$BC$155:$BC$1048576,0),MATCH((CUADRO!H$5&amp;$E1106),'Hoja de Trabajo para listado'!$BC$151:$CB$151,0)),0)+IFERROR(INDEX('Hoja de Trabajo para listado'!$DE$153:$DG$274,MATCH($A1106,'Hoja de Trabajo para listado'!$DE$153:$DE$1048576,0),MATCH((CUADRO!H$5&amp;$E1106),'Hoja de Trabajo para listado'!$DE$151:$DG$151,0)),0)+IFERROR(INDEX('Hoja de Trabajo para listado'!$CD$155:$DC$1048576,MATCH($A1106,'Hoja de Trabajo para listado'!$CD$155:$CD$1048576,0),MATCH((CUADRO!H$5&amp;$E1106),'Hoja de Trabajo para listado'!$CD$151:$DC$151,0)),0)</f>
        <v>0</v>
      </c>
      <c r="I1106" s="255">
        <f ca="1">+IFERROR(INDEX('Hoja de Trabajo para listado'!$A$155:$Z$1048576,MATCH($A1106,'Hoja de Trabajo para listado'!$A$155:$A$1048576,0),MATCH((CUADRO!I$5&amp;$E1106),'Hoja de Trabajo para listado'!$A$151:$Z$151,0)),0)+IFERROR(INDEX('Hoja de Trabajo para listado'!$AB$155:$BA$1048576,MATCH($A1106,'Hoja de Trabajo para listado'!$AB$155:$AB$1048576,0),MATCH((CUADRO!I$5&amp;$E1106),'Hoja de Trabajo para listado'!$AB$151:$BA$151,0)),0)+IFERROR(INDEX('Hoja de Trabajo para listado'!$BC$155:$CB$1048576,MATCH($A1106,'Hoja de Trabajo para listado'!$BC$155:$BC$1048576,0),MATCH((CUADRO!I$5&amp;$E1106),'Hoja de Trabajo para listado'!$BC$151:$CB$151,0)),0)+IFERROR(INDEX('Hoja de Trabajo para listado'!$DE$153:$DG$274,MATCH($A1106,'Hoja de Trabajo para listado'!$DE$153:$DE$1048576,0),MATCH((CUADRO!I$5&amp;$E1106),'Hoja de Trabajo para listado'!$DE$151:$DG$151,0)),0)+IFERROR(INDEX('Hoja de Trabajo para listado'!$CD$155:$DC$1048576,MATCH($A1106,'Hoja de Trabajo para listado'!$CD$155:$CD$1048576,0),MATCH((CUADRO!I$5&amp;$E1106),'Hoja de Trabajo para listado'!$CD$151:$DC$151,0)),0)</f>
        <v>0</v>
      </c>
      <c r="J1106" s="255">
        <f ca="1">+IFERROR(INDEX('Hoja de Trabajo para listado'!$A$155:$Z$1048576,MATCH($A1106,'Hoja de Trabajo para listado'!$A$155:$A$1048576,0),MATCH((CUADRO!J$5&amp;$E1106),'Hoja de Trabajo para listado'!$A$151:$Z$151,0)),0)+IFERROR(INDEX('Hoja de Trabajo para listado'!$AB$155:$BA$1048576,MATCH($A1106,'Hoja de Trabajo para listado'!$AB$155:$AB$1048576,0),MATCH((CUADRO!J$5&amp;$E1106),'Hoja de Trabajo para listado'!$AB$151:$BA$151,0)),0)+IFERROR(INDEX('Hoja de Trabajo para listado'!$BC$155:$CB$1048576,MATCH($A1106,'Hoja de Trabajo para listado'!$BC$155:$BC$1048576,0),MATCH((CUADRO!J$5&amp;$E1106),'Hoja de Trabajo para listado'!$BC$151:$CB$151,0)),0)+IFERROR(INDEX('Hoja de Trabajo para listado'!$DE$153:$DG$274,MATCH($A1106,'Hoja de Trabajo para listado'!$DE$153:$DE$1048576,0),MATCH((CUADRO!J$5&amp;$E1106),'Hoja de Trabajo para listado'!$DE$151:$DG$151,0)),0)+IFERROR(INDEX('Hoja de Trabajo para listado'!$CD$155:$DC$1048576,MATCH($A1106,'Hoja de Trabajo para listado'!$CD$155:$CD$1048576,0),MATCH((CUADRO!J$5&amp;$E1106),'Hoja de Trabajo para listado'!$CD$151:$DC$151,0)),0)</f>
        <v>0</v>
      </c>
      <c r="K1106" s="255">
        <f ca="1">+IFERROR(INDEX('Hoja de Trabajo para listado'!$A$155:$Z$1048576,MATCH($A1106,'Hoja de Trabajo para listado'!$A$155:$A$1048576,0),MATCH((CUADRO!K$5&amp;$E1106),'Hoja de Trabajo para listado'!$A$151:$Z$151,0)),0)+IFERROR(INDEX('Hoja de Trabajo para listado'!$AB$155:$BA$1048576,MATCH($A1106,'Hoja de Trabajo para listado'!$AB$155:$AB$1048576,0),MATCH((CUADRO!K$5&amp;$E1106),'Hoja de Trabajo para listado'!$AB$151:$BA$151,0)),0)+IFERROR(INDEX('Hoja de Trabajo para listado'!$BC$155:$CB$1048576,MATCH($A1106,'Hoja de Trabajo para listado'!$BC$155:$BC$1048576,0),MATCH((CUADRO!K$5&amp;$E1106),'Hoja de Trabajo para listado'!$BC$151:$CB$151,0)),0)+IFERROR(INDEX('Hoja de Trabajo para listado'!$DE$153:$DG$274,MATCH($A1106,'Hoja de Trabajo para listado'!$DE$153:$DE$1048576,0),MATCH((CUADRO!K$5&amp;$E1106),'Hoja de Trabajo para listado'!$DE$151:$DG$151,0)),0)+IFERROR(INDEX('Hoja de Trabajo para listado'!$CD$155:$DC$1048576,MATCH($A1106,'Hoja de Trabajo para listado'!$CD$155:$CD$1048576,0),MATCH((CUADRO!K$5&amp;$E1106),'Hoja de Trabajo para listado'!$CD$151:$DC$151,0)),0)</f>
        <v>0</v>
      </c>
      <c r="L1106" s="255">
        <f ca="1">+IFERROR(INDEX('Hoja de Trabajo para listado'!$A$155:$Z$1048576,MATCH($A1106,'Hoja de Trabajo para listado'!$A$155:$A$1048576,0),MATCH((CUADRO!L$5&amp;$E1106),'Hoja de Trabajo para listado'!$A$151:$Z$151,0)),0)+IFERROR(INDEX('Hoja de Trabajo para listado'!$AB$155:$BA$1048576,MATCH($A1106,'Hoja de Trabajo para listado'!$AB$155:$AB$1048576,0),MATCH((CUADRO!L$5&amp;$E1106),'Hoja de Trabajo para listado'!$AB$151:$BA$151,0)),0)+IFERROR(INDEX('Hoja de Trabajo para listado'!$BC$155:$CB$1048576,MATCH($A1106,'Hoja de Trabajo para listado'!$BC$155:$BC$1048576,0),MATCH((CUADRO!L$5&amp;$E1106),'Hoja de Trabajo para listado'!$BC$151:$CB$151,0)),0)+IFERROR(INDEX('Hoja de Trabajo para listado'!$DE$153:$DG$274,MATCH($A1106,'Hoja de Trabajo para listado'!$DE$153:$DE$1048576,0),MATCH((CUADRO!L$5&amp;$E1106),'Hoja de Trabajo para listado'!$DE$151:$DG$151,0)),0)+IFERROR(INDEX('Hoja de Trabajo para listado'!$CD$155:$DC$1048576,MATCH($A1106,'Hoja de Trabajo para listado'!$CD$155:$CD$1048576,0),MATCH((CUADRO!L$5&amp;$E1106),'Hoja de Trabajo para listado'!$CD$151:$DC$151,0)),0)</f>
        <v>0</v>
      </c>
      <c r="M1106" s="255">
        <f ca="1">+IFERROR(INDEX('Hoja de Trabajo para listado'!$A$155:$Z$1048576,MATCH($A1106,'Hoja de Trabajo para listado'!$A$155:$A$1048576,0),MATCH((CUADRO!M$5&amp;$E1106),'Hoja de Trabajo para listado'!$A$151:$Z$151,0)),0)+IFERROR(INDEX('Hoja de Trabajo para listado'!$AB$155:$BA$1048576,MATCH($A1106,'Hoja de Trabajo para listado'!$AB$155:$AB$1048576,0),MATCH((CUADRO!M$5&amp;$E1106),'Hoja de Trabajo para listado'!$AB$151:$BA$151,0)),0)+IFERROR(INDEX('Hoja de Trabajo para listado'!$BC$155:$CB$1048576,MATCH($A1106,'Hoja de Trabajo para listado'!$BC$155:$BC$1048576,0),MATCH((CUADRO!M$5&amp;$E1106),'Hoja de Trabajo para listado'!$BC$151:$CB$151,0)),0)+IFERROR(INDEX('Hoja de Trabajo para listado'!$DE$153:$DG$274,MATCH($A1106,'Hoja de Trabajo para listado'!$DE$153:$DE$1048576,0),MATCH((CUADRO!M$5&amp;$E1106),'Hoja de Trabajo para listado'!$DE$151:$DG$151,0)),0)+IFERROR(INDEX('Hoja de Trabajo para listado'!$CD$155:$DC$1048576,MATCH($A1106,'Hoja de Trabajo para listado'!$CD$155:$CD$1048576,0),MATCH((CUADRO!M$5&amp;$E1106),'Hoja de Trabajo para listado'!$CD$151:$DC$151,0)),0)</f>
        <v>0</v>
      </c>
      <c r="N1106" s="255">
        <f ca="1">+IFERROR(INDEX('Hoja de Trabajo para listado'!$A$155:$Z$1048576,MATCH($A1106,'Hoja de Trabajo para listado'!$A$155:$A$1048576,0),MATCH((CUADRO!N$5&amp;$E1106),'Hoja de Trabajo para listado'!$A$151:$Z$151,0)),0)+IFERROR(INDEX('Hoja de Trabajo para listado'!$AB$155:$BA$1048576,MATCH($A1106,'Hoja de Trabajo para listado'!$AB$155:$AB$1048576,0),MATCH((CUADRO!N$5&amp;$E1106),'Hoja de Trabajo para listado'!$AB$151:$BA$151,0)),0)+IFERROR(INDEX('Hoja de Trabajo para listado'!$BC$155:$CB$1048576,MATCH($A1106,'Hoja de Trabajo para listado'!$BC$155:$BC$1048576,0),MATCH((CUADRO!N$5&amp;$E1106),'Hoja de Trabajo para listado'!$BC$151:$CB$151,0)),0)+IFERROR(INDEX('Hoja de Trabajo para listado'!$DE$153:$DG$274,MATCH($A1106,'Hoja de Trabajo para listado'!$DE$153:$DE$1048576,0),MATCH((CUADRO!N$5&amp;$E1106),'Hoja de Trabajo para listado'!$DE$151:$DG$151,0)),0)+IFERROR(INDEX('Hoja de Trabajo para listado'!$CD$155:$DC$1048576,MATCH($A1106,'Hoja de Trabajo para listado'!$CD$155:$CD$1048576,0),MATCH((CUADRO!N$5&amp;$E1106),'Hoja de Trabajo para listado'!$CD$151:$DC$151,0)),0)</f>
        <v>641.86</v>
      </c>
      <c r="O1106" s="255">
        <f ca="1">+IFERROR(INDEX('Hoja de Trabajo para listado'!$A$155:$Z$1048576,MATCH($A1106,'Hoja de Trabajo para listado'!$A$155:$A$1048576,0),MATCH((CUADRO!O$5&amp;$E1106),'Hoja de Trabajo para listado'!$A$151:$Z$151,0)),0)+IFERROR(INDEX('Hoja de Trabajo para listado'!$AB$155:$BA$1048576,MATCH($A1106,'Hoja de Trabajo para listado'!$AB$155:$AB$1048576,0),MATCH((CUADRO!O$5&amp;$E1106),'Hoja de Trabajo para listado'!$AB$151:$BA$151,0)),0)+IFERROR(INDEX('Hoja de Trabajo para listado'!$BC$155:$CB$1048576,MATCH($A1106,'Hoja de Trabajo para listado'!$BC$155:$BC$1048576,0),MATCH((CUADRO!O$5&amp;$E1106),'Hoja de Trabajo para listado'!$BC$151:$CB$151,0)),0)+IFERROR(INDEX('Hoja de Trabajo para listado'!$DE$153:$DG$274,MATCH($A1106,'Hoja de Trabajo para listado'!$DE$153:$DE$1048576,0),MATCH((CUADRO!O$5&amp;$E1106),'Hoja de Trabajo para listado'!$DE$151:$DG$151,0)),0)+IFERROR(INDEX('Hoja de Trabajo para listado'!$CD$155:$DC$1048576,MATCH($A1106,'Hoja de Trabajo para listado'!$CD$155:$CD$1048576,0),MATCH((CUADRO!O$5&amp;$E1106),'Hoja de Trabajo para listado'!$CD$151:$DC$151,0)),0)</f>
        <v>0</v>
      </c>
      <c r="P1106" s="255">
        <f ca="1">+IFERROR(INDEX('Hoja de Trabajo para listado'!$A$155:$Z$1048576,MATCH($A1106,'Hoja de Trabajo para listado'!$A$155:$A$1048576,0),MATCH((CUADRO!P$5&amp;$E1106),'Hoja de Trabajo para listado'!$A$151:$Z$151,0)),0)+IFERROR(INDEX('Hoja de Trabajo para listado'!$AB$155:$BA$1048576,MATCH($A1106,'Hoja de Trabajo para listado'!$AB$155:$AB$1048576,0),MATCH((CUADRO!P$5&amp;$E1106),'Hoja de Trabajo para listado'!$AB$151:$BA$151,0)),0)+IFERROR(INDEX('Hoja de Trabajo para listado'!$BC$155:$CB$1048576,MATCH($A1106,'Hoja de Trabajo para listado'!$BC$155:$BC$1048576,0),MATCH((CUADRO!P$5&amp;$E1106),'Hoja de Trabajo para listado'!$BC$151:$CB$151,0)),0)+IFERROR(INDEX('Hoja de Trabajo para listado'!$DE$153:$DG$274,MATCH($A1106,'Hoja de Trabajo para listado'!$DE$153:$DE$1048576,0),MATCH((CUADRO!P$5&amp;$E1106),'Hoja de Trabajo para listado'!$DE$151:$DG$151,0)),0)+IFERROR(INDEX('Hoja de Trabajo para listado'!$CD$155:$DC$1048576,MATCH($A1106,'Hoja de Trabajo para listado'!$CD$155:$CD$1048576,0),MATCH((CUADRO!P$5&amp;$E1106),'Hoja de Trabajo para listado'!$CD$151:$DC$151,0)),0)</f>
        <v>0</v>
      </c>
      <c r="Q1106" s="255">
        <f ca="1">+IFERROR(INDEX('Hoja de Trabajo para listado'!$A$155:$Z$1048576,MATCH($A1106,'Hoja de Trabajo para listado'!$A$155:$A$1048576,0),MATCH((CUADRO!Q$5&amp;$E1106),'Hoja de Trabajo para listado'!$A$151:$Z$151,0)),0)+IFERROR(INDEX('Hoja de Trabajo para listado'!$AB$155:$BA$1048576,MATCH($A1106,'Hoja de Trabajo para listado'!$AB$155:$AB$1048576,0),MATCH((CUADRO!Q$5&amp;$E1106),'Hoja de Trabajo para listado'!$AB$151:$BA$151,0)),0)+IFERROR(INDEX('Hoja de Trabajo para listado'!$BC$155:$CB$1048576,MATCH($A1106,'Hoja de Trabajo para listado'!$BC$155:$BC$1048576,0),MATCH((CUADRO!Q$5&amp;$E1106),'Hoja de Trabajo para listado'!$BC$151:$CB$151,0)),0)+IFERROR(INDEX('Hoja de Trabajo para listado'!$DE$153:$DG$274,MATCH($A1106,'Hoja de Trabajo para listado'!$DE$153:$DE$1048576,0),MATCH((CUADRO!Q$5&amp;$E1106),'Hoja de Trabajo para listado'!$DE$151:$DG$151,0)),0)+IFERROR(INDEX('Hoja de Trabajo para listado'!$CD$155:$DC$1048576,MATCH($A1106,'Hoja de Trabajo para listado'!$CD$155:$CD$1048576,0),MATCH((CUADRO!Q$5&amp;$E1106),'Hoja de Trabajo para listado'!$CD$151:$DC$151,0)),0)</f>
        <v>0</v>
      </c>
      <c r="R1106" s="255">
        <f t="shared" ca="1" si="34"/>
        <v>641.86</v>
      </c>
      <c r="S1106" s="255"/>
      <c r="T1106" s="255">
        <f ca="1">+T1107</f>
        <v>4894042.71</v>
      </c>
      <c r="U1106" s="254">
        <f t="shared" si="35"/>
        <v>1</v>
      </c>
      <c r="V1106" s="362" t="str">
        <f>+VLOOKUP(A1106,bd_lista!$A$3:$E$590,5,FALSE)</f>
        <v>Órgano Ejecutivo</v>
      </c>
      <c r="W1106" s="361" t="str">
        <f>+V1106</f>
        <v>Órgano Ejecutivo</v>
      </c>
      <c r="X1106" s="254">
        <f t="shared" si="37"/>
        <v>41</v>
      </c>
      <c r="Y1106" s="254" t="str">
        <f>+VLOOKUP(X1106,bd_lista!$A$3:$C$590,3,FALSE)</f>
        <v>Ministerio de Desarrollo Productivo y Economía Plural</v>
      </c>
      <c r="Z1106" s="316">
        <f>+X1106</f>
        <v>41</v>
      </c>
      <c r="AA1106" s="348" t="str">
        <f>+Y1106</f>
        <v>Ministerio de Desarrollo Productivo y Economía Plural</v>
      </c>
    </row>
    <row r="1107" spans="1:27" customFormat="1" ht="15" customHeight="1">
      <c r="A1107" s="32">
        <v>41</v>
      </c>
      <c r="B1107" s="307"/>
      <c r="C1107" s="259" t="str">
        <f>+VLOOKUP(A1107,bd_lista!$A$3:$C$590,3,FALSE)</f>
        <v>Ministerio de Desarrollo Productivo y Economía Plural</v>
      </c>
      <c r="D1107" s="362"/>
      <c r="E1107" s="362" t="s">
        <v>1314</v>
      </c>
      <c r="F1107" s="257">
        <f ca="1">+IFERROR(INDEX('Hoja de Trabajo para listado'!$A$155:$Z$1048576,MATCH($A1107,'Hoja de Trabajo para listado'!$A$155:$A$1048576,0),MATCH((CUADRO!F$5&amp;$E1107),'Hoja de Trabajo para listado'!$A$151:$Z$151,0)),0)+IFERROR(INDEX('Hoja de Trabajo para listado'!$AB$155:$BA$1048576,MATCH($A1107,'Hoja de Trabajo para listado'!$AB$155:$AB$1048576,0),MATCH((CUADRO!F$5&amp;$E1107),'Hoja de Trabajo para listado'!$AB$151:$BA$151,0)),0)+IFERROR(INDEX('Hoja de Trabajo para listado'!$BC$155:$CB$1048576,MATCH($A1107,'Hoja de Trabajo para listado'!$BC$155:$BC$1048576,0),MATCH((CUADRO!F$5&amp;$E1107),'Hoja de Trabajo para listado'!$BC$151:$CB$151,0)),0)+IFERROR(INDEX('Hoja de Trabajo para listado'!$DE$153:$DG$274,MATCH($A1107,'Hoja de Trabajo para listado'!$DE$153:$DE$1048576,0),MATCH((CUADRO!F$5&amp;$E1107),'Hoja de Trabajo para listado'!$DE$151:$DG$151,0)),0)+IFERROR(INDEX('Hoja de Trabajo para listado'!$CD$155:$DC$1048576,MATCH($A1107,'Hoja de Trabajo para listado'!$CD$155:$CD$1048576,0),MATCH((CUADRO!F$5&amp;$E1107),'Hoja de Trabajo para listado'!$CD$151:$DC$151,0)),0)</f>
        <v>0</v>
      </c>
      <c r="G1107" s="257">
        <f ca="1">+IFERROR(INDEX('Hoja de Trabajo para listado'!$A$155:$Z$1048576,MATCH($A1107,'Hoja de Trabajo para listado'!$A$155:$A$1048576,0),MATCH((CUADRO!G$5&amp;$E1107),'Hoja de Trabajo para listado'!$A$151:$Z$151,0)),0)+IFERROR(INDEX('Hoja de Trabajo para listado'!$AB$155:$BA$1048576,MATCH($A1107,'Hoja de Trabajo para listado'!$AB$155:$AB$1048576,0),MATCH((CUADRO!G$5&amp;$E1107),'Hoja de Trabajo para listado'!$AB$151:$BA$151,0)),0)+IFERROR(INDEX('Hoja de Trabajo para listado'!$BC$155:$CB$1048576,MATCH($A1107,'Hoja de Trabajo para listado'!$BC$155:$BC$1048576,0),MATCH((CUADRO!G$5&amp;$E1107),'Hoja de Trabajo para listado'!$BC$151:$CB$151,0)),0)+IFERROR(INDEX('Hoja de Trabajo para listado'!$DE$153:$DG$274,MATCH($A1107,'Hoja de Trabajo para listado'!$DE$153:$DE$1048576,0),MATCH((CUADRO!G$5&amp;$E1107),'Hoja de Trabajo para listado'!$DE$151:$DG$151,0)),0)+IFERROR(INDEX('Hoja de Trabajo para listado'!$CD$155:$DC$1048576,MATCH($A1107,'Hoja de Trabajo para listado'!$CD$155:$CD$1048576,0),MATCH((CUADRO!G$5&amp;$E1107),'Hoja de Trabajo para listado'!$CD$151:$DC$151,0)),0)</f>
        <v>0</v>
      </c>
      <c r="H1107" s="257">
        <f ca="1">+IFERROR(INDEX('Hoja de Trabajo para listado'!$A$155:$Z$1048576,MATCH($A1107,'Hoja de Trabajo para listado'!$A$155:$A$1048576,0),MATCH((CUADRO!H$5&amp;$E1107),'Hoja de Trabajo para listado'!$A$151:$Z$151,0)),0)+IFERROR(INDEX('Hoja de Trabajo para listado'!$AB$155:$BA$1048576,MATCH($A1107,'Hoja de Trabajo para listado'!$AB$155:$AB$1048576,0),MATCH((CUADRO!H$5&amp;$E1107),'Hoja de Trabajo para listado'!$AB$151:$BA$151,0)),0)+IFERROR(INDEX('Hoja de Trabajo para listado'!$BC$155:$CB$1048576,MATCH($A1107,'Hoja de Trabajo para listado'!$BC$155:$BC$1048576,0),MATCH((CUADRO!H$5&amp;$E1107),'Hoja de Trabajo para listado'!$BC$151:$CB$151,0)),0)+IFERROR(INDEX('Hoja de Trabajo para listado'!$DE$153:$DG$274,MATCH($A1107,'Hoja de Trabajo para listado'!$DE$153:$DE$1048576,0),MATCH((CUADRO!H$5&amp;$E1107),'Hoja de Trabajo para listado'!$DE$151:$DG$151,0)),0)+IFERROR(INDEX('Hoja de Trabajo para listado'!$CD$155:$DC$1048576,MATCH($A1107,'Hoja de Trabajo para listado'!$CD$155:$CD$1048576,0),MATCH((CUADRO!H$5&amp;$E1107),'Hoja de Trabajo para listado'!$CD$151:$DC$151,0)),0)</f>
        <v>0</v>
      </c>
      <c r="I1107" s="257">
        <f ca="1">+IFERROR(INDEX('Hoja de Trabajo para listado'!$A$155:$Z$1048576,MATCH($A1107,'Hoja de Trabajo para listado'!$A$155:$A$1048576,0),MATCH((CUADRO!I$5&amp;$E1107),'Hoja de Trabajo para listado'!$A$151:$Z$151,0)),0)+IFERROR(INDEX('Hoja de Trabajo para listado'!$AB$155:$BA$1048576,MATCH($A1107,'Hoja de Trabajo para listado'!$AB$155:$AB$1048576,0),MATCH((CUADRO!I$5&amp;$E1107),'Hoja de Trabajo para listado'!$AB$151:$BA$151,0)),0)+IFERROR(INDEX('Hoja de Trabajo para listado'!$BC$155:$CB$1048576,MATCH($A1107,'Hoja de Trabajo para listado'!$BC$155:$BC$1048576,0),MATCH((CUADRO!I$5&amp;$E1107),'Hoja de Trabajo para listado'!$BC$151:$CB$151,0)),0)+IFERROR(INDEX('Hoja de Trabajo para listado'!$DE$153:$DG$274,MATCH($A1107,'Hoja de Trabajo para listado'!$DE$153:$DE$1048576,0),MATCH((CUADRO!I$5&amp;$E1107),'Hoja de Trabajo para listado'!$DE$151:$DG$151,0)),0)+IFERROR(INDEX('Hoja de Trabajo para listado'!$CD$155:$DC$1048576,MATCH($A1107,'Hoja de Trabajo para listado'!$CD$155:$CD$1048576,0),MATCH((CUADRO!I$5&amp;$E1107),'Hoja de Trabajo para listado'!$CD$151:$DC$151,0)),0)</f>
        <v>0</v>
      </c>
      <c r="J1107" s="257">
        <f ca="1">+IFERROR(INDEX('Hoja de Trabajo para listado'!$A$155:$Z$1048576,MATCH($A1107,'Hoja de Trabajo para listado'!$A$155:$A$1048576,0),MATCH((CUADRO!J$5&amp;$E1107),'Hoja de Trabajo para listado'!$A$151:$Z$151,0)),0)+IFERROR(INDEX('Hoja de Trabajo para listado'!$AB$155:$BA$1048576,MATCH($A1107,'Hoja de Trabajo para listado'!$AB$155:$AB$1048576,0),MATCH((CUADRO!J$5&amp;$E1107),'Hoja de Trabajo para listado'!$AB$151:$BA$151,0)),0)+IFERROR(INDEX('Hoja de Trabajo para listado'!$BC$155:$CB$1048576,MATCH($A1107,'Hoja de Trabajo para listado'!$BC$155:$BC$1048576,0),MATCH((CUADRO!J$5&amp;$E1107),'Hoja de Trabajo para listado'!$BC$151:$CB$151,0)),0)+IFERROR(INDEX('Hoja de Trabajo para listado'!$DE$153:$DG$274,MATCH($A1107,'Hoja de Trabajo para listado'!$DE$153:$DE$1048576,0),MATCH((CUADRO!J$5&amp;$E1107),'Hoja de Trabajo para listado'!$DE$151:$DG$151,0)),0)+IFERROR(INDEX('Hoja de Trabajo para listado'!$CD$155:$DC$1048576,MATCH($A1107,'Hoja de Trabajo para listado'!$CD$155:$CD$1048576,0),MATCH((CUADRO!J$5&amp;$E1107),'Hoja de Trabajo para listado'!$CD$151:$DC$151,0)),0)</f>
        <v>0</v>
      </c>
      <c r="K1107" s="257">
        <f ca="1">+IFERROR(INDEX('Hoja de Trabajo para listado'!$A$155:$Z$1048576,MATCH($A1107,'Hoja de Trabajo para listado'!$A$155:$A$1048576,0),MATCH((CUADRO!K$5&amp;$E1107),'Hoja de Trabajo para listado'!$A$151:$Z$151,0)),0)+IFERROR(INDEX('Hoja de Trabajo para listado'!$AB$155:$BA$1048576,MATCH($A1107,'Hoja de Trabajo para listado'!$AB$155:$AB$1048576,0),MATCH((CUADRO!K$5&amp;$E1107),'Hoja de Trabajo para listado'!$AB$151:$BA$151,0)),0)+IFERROR(INDEX('Hoja de Trabajo para listado'!$BC$155:$CB$1048576,MATCH($A1107,'Hoja de Trabajo para listado'!$BC$155:$BC$1048576,0),MATCH((CUADRO!K$5&amp;$E1107),'Hoja de Trabajo para listado'!$BC$151:$CB$151,0)),0)+IFERROR(INDEX('Hoja de Trabajo para listado'!$DE$153:$DG$274,MATCH($A1107,'Hoja de Trabajo para listado'!$DE$153:$DE$1048576,0),MATCH((CUADRO!K$5&amp;$E1107),'Hoja de Trabajo para listado'!$DE$151:$DG$151,0)),0)+IFERROR(INDEX('Hoja de Trabajo para listado'!$CD$155:$DC$1048576,MATCH($A1107,'Hoja de Trabajo para listado'!$CD$155:$CD$1048576,0),MATCH((CUADRO!K$5&amp;$E1107),'Hoja de Trabajo para listado'!$CD$151:$DC$151,0)),0)</f>
        <v>0</v>
      </c>
      <c r="L1107" s="257">
        <f ca="1">+IFERROR(INDEX('Hoja de Trabajo para listado'!$A$155:$Z$1048576,MATCH($A1107,'Hoja de Trabajo para listado'!$A$155:$A$1048576,0),MATCH((CUADRO!L$5&amp;$E1107),'Hoja de Trabajo para listado'!$A$151:$Z$151,0)),0)+IFERROR(INDEX('Hoja de Trabajo para listado'!$AB$155:$BA$1048576,MATCH($A1107,'Hoja de Trabajo para listado'!$AB$155:$AB$1048576,0),MATCH((CUADRO!L$5&amp;$E1107),'Hoja de Trabajo para listado'!$AB$151:$BA$151,0)),0)+IFERROR(INDEX('Hoja de Trabajo para listado'!$BC$155:$CB$1048576,MATCH($A1107,'Hoja de Trabajo para listado'!$BC$155:$BC$1048576,0),MATCH((CUADRO!L$5&amp;$E1107),'Hoja de Trabajo para listado'!$BC$151:$CB$151,0)),0)+IFERROR(INDEX('Hoja de Trabajo para listado'!$DE$153:$DG$274,MATCH($A1107,'Hoja de Trabajo para listado'!$DE$153:$DE$1048576,0),MATCH((CUADRO!L$5&amp;$E1107),'Hoja de Trabajo para listado'!$DE$151:$DG$151,0)),0)+IFERROR(INDEX('Hoja de Trabajo para listado'!$CD$155:$DC$1048576,MATCH($A1107,'Hoja de Trabajo para listado'!$CD$155:$CD$1048576,0),MATCH((CUADRO!L$5&amp;$E1107),'Hoja de Trabajo para listado'!$CD$151:$DC$151,0)),0)</f>
        <v>0</v>
      </c>
      <c r="M1107" s="257">
        <f ca="1">+IFERROR(INDEX('Hoja de Trabajo para listado'!$A$155:$Z$1048576,MATCH($A1107,'Hoja de Trabajo para listado'!$A$155:$A$1048576,0),MATCH((CUADRO!M$5&amp;$E1107),'Hoja de Trabajo para listado'!$A$151:$Z$151,0)),0)+IFERROR(INDEX('Hoja de Trabajo para listado'!$AB$155:$BA$1048576,MATCH($A1107,'Hoja de Trabajo para listado'!$AB$155:$AB$1048576,0),MATCH((CUADRO!M$5&amp;$E1107),'Hoja de Trabajo para listado'!$AB$151:$BA$151,0)),0)+IFERROR(INDEX('Hoja de Trabajo para listado'!$BC$155:$CB$1048576,MATCH($A1107,'Hoja de Trabajo para listado'!$BC$155:$BC$1048576,0),MATCH((CUADRO!M$5&amp;$E1107),'Hoja de Trabajo para listado'!$BC$151:$CB$151,0)),0)+IFERROR(INDEX('Hoja de Trabajo para listado'!$DE$153:$DG$274,MATCH($A1107,'Hoja de Trabajo para listado'!$DE$153:$DE$1048576,0),MATCH((CUADRO!M$5&amp;$E1107),'Hoja de Trabajo para listado'!$DE$151:$DG$151,0)),0)+IFERROR(INDEX('Hoja de Trabajo para listado'!$CD$155:$DC$1048576,MATCH($A1107,'Hoja de Trabajo para listado'!$CD$155:$CD$1048576,0),MATCH((CUADRO!M$5&amp;$E1107),'Hoja de Trabajo para listado'!$CD$151:$DC$151,0)),0)</f>
        <v>543410</v>
      </c>
      <c r="N1107" s="257">
        <f ca="1">+IFERROR(INDEX('Hoja de Trabajo para listado'!$A$155:$Z$1048576,MATCH($A1107,'Hoja de Trabajo para listado'!$A$155:$A$1048576,0),MATCH((CUADRO!N$5&amp;$E1107),'Hoja de Trabajo para listado'!$A$151:$Z$151,0)),0)+IFERROR(INDEX('Hoja de Trabajo para listado'!$AB$155:$BA$1048576,MATCH($A1107,'Hoja de Trabajo para listado'!$AB$155:$AB$1048576,0),MATCH((CUADRO!N$5&amp;$E1107),'Hoja de Trabajo para listado'!$AB$151:$BA$151,0)),0)+IFERROR(INDEX('Hoja de Trabajo para listado'!$BC$155:$CB$1048576,MATCH($A1107,'Hoja de Trabajo para listado'!$BC$155:$BC$1048576,0),MATCH((CUADRO!N$5&amp;$E1107),'Hoja de Trabajo para listado'!$BC$151:$CB$151,0)),0)+IFERROR(INDEX('Hoja de Trabajo para listado'!$DE$153:$DG$274,MATCH($A1107,'Hoja de Trabajo para listado'!$DE$153:$DE$1048576,0),MATCH((CUADRO!N$5&amp;$E1107),'Hoja de Trabajo para listado'!$DE$151:$DG$151,0)),0)+IFERROR(INDEX('Hoja de Trabajo para listado'!$CD$155:$DC$1048576,MATCH($A1107,'Hoja de Trabajo para listado'!$CD$155:$CD$1048576,0),MATCH((CUADRO!N$5&amp;$E1107),'Hoja de Trabajo para listado'!$CD$151:$DC$151,0)),0)</f>
        <v>4349990.8499999996</v>
      </c>
      <c r="O1107" s="257">
        <f ca="1">+IFERROR(INDEX('Hoja de Trabajo para listado'!$A$155:$Z$1048576,MATCH($A1107,'Hoja de Trabajo para listado'!$A$155:$A$1048576,0),MATCH((CUADRO!O$5&amp;$E1107),'Hoja de Trabajo para listado'!$A$151:$Z$151,0)),0)+IFERROR(INDEX('Hoja de Trabajo para listado'!$AB$155:$BA$1048576,MATCH($A1107,'Hoja de Trabajo para listado'!$AB$155:$AB$1048576,0),MATCH((CUADRO!O$5&amp;$E1107),'Hoja de Trabajo para listado'!$AB$151:$BA$151,0)),0)+IFERROR(INDEX('Hoja de Trabajo para listado'!$BC$155:$CB$1048576,MATCH($A1107,'Hoja de Trabajo para listado'!$BC$155:$BC$1048576,0),MATCH((CUADRO!O$5&amp;$E1107),'Hoja de Trabajo para listado'!$BC$151:$CB$151,0)),0)+IFERROR(INDEX('Hoja de Trabajo para listado'!$DE$153:$DG$274,MATCH($A1107,'Hoja de Trabajo para listado'!$DE$153:$DE$1048576,0),MATCH((CUADRO!O$5&amp;$E1107),'Hoja de Trabajo para listado'!$DE$151:$DG$151,0)),0)+IFERROR(INDEX('Hoja de Trabajo para listado'!$CD$155:$DC$1048576,MATCH($A1107,'Hoja de Trabajo para listado'!$CD$155:$CD$1048576,0),MATCH((CUADRO!O$5&amp;$E1107),'Hoja de Trabajo para listado'!$CD$151:$DC$151,0)),0)</f>
        <v>0</v>
      </c>
      <c r="P1107" s="257">
        <f ca="1">+IFERROR(INDEX('Hoja de Trabajo para listado'!$A$155:$Z$1048576,MATCH($A1107,'Hoja de Trabajo para listado'!$A$155:$A$1048576,0),MATCH((CUADRO!P$5&amp;$E1107),'Hoja de Trabajo para listado'!$A$151:$Z$151,0)),0)+IFERROR(INDEX('Hoja de Trabajo para listado'!$AB$155:$BA$1048576,MATCH($A1107,'Hoja de Trabajo para listado'!$AB$155:$AB$1048576,0),MATCH((CUADRO!P$5&amp;$E1107),'Hoja de Trabajo para listado'!$AB$151:$BA$151,0)),0)+IFERROR(INDEX('Hoja de Trabajo para listado'!$BC$155:$CB$1048576,MATCH($A1107,'Hoja de Trabajo para listado'!$BC$155:$BC$1048576,0),MATCH((CUADRO!P$5&amp;$E1107),'Hoja de Trabajo para listado'!$BC$151:$CB$151,0)),0)+IFERROR(INDEX('Hoja de Trabajo para listado'!$DE$153:$DG$274,MATCH($A1107,'Hoja de Trabajo para listado'!$DE$153:$DE$1048576,0),MATCH((CUADRO!P$5&amp;$E1107),'Hoja de Trabajo para listado'!$DE$151:$DG$151,0)),0)+IFERROR(INDEX('Hoja de Trabajo para listado'!$CD$155:$DC$1048576,MATCH($A1107,'Hoja de Trabajo para listado'!$CD$155:$CD$1048576,0),MATCH((CUADRO!P$5&amp;$E1107),'Hoja de Trabajo para listado'!$CD$151:$DC$151,0)),0)</f>
        <v>0</v>
      </c>
      <c r="Q1107" s="257">
        <f ca="1">+IFERROR(INDEX('Hoja de Trabajo para listado'!$A$155:$Z$1048576,MATCH($A1107,'Hoja de Trabajo para listado'!$A$155:$A$1048576,0),MATCH((CUADRO!Q$5&amp;$E1107),'Hoja de Trabajo para listado'!$A$151:$Z$151,0)),0)+IFERROR(INDEX('Hoja de Trabajo para listado'!$AB$155:$BA$1048576,MATCH($A1107,'Hoja de Trabajo para listado'!$AB$155:$AB$1048576,0),MATCH((CUADRO!Q$5&amp;$E1107),'Hoja de Trabajo para listado'!$AB$151:$BA$151,0)),0)+IFERROR(INDEX('Hoja de Trabajo para listado'!$BC$155:$CB$1048576,MATCH($A1107,'Hoja de Trabajo para listado'!$BC$155:$BC$1048576,0),MATCH((CUADRO!Q$5&amp;$E1107),'Hoja de Trabajo para listado'!$BC$151:$CB$151,0)),0)+IFERROR(INDEX('Hoja de Trabajo para listado'!$DE$153:$DG$274,MATCH($A1107,'Hoja de Trabajo para listado'!$DE$153:$DE$1048576,0),MATCH((CUADRO!Q$5&amp;$E1107),'Hoja de Trabajo para listado'!$DE$151:$DG$151,0)),0)+IFERROR(INDEX('Hoja de Trabajo para listado'!$CD$155:$DC$1048576,MATCH($A1107,'Hoja de Trabajo para listado'!$CD$155:$CD$1048576,0),MATCH((CUADRO!Q$5&amp;$E1107),'Hoja de Trabajo para listado'!$CD$151:$DC$151,0)),0)</f>
        <v>0</v>
      </c>
      <c r="R1107" s="257">
        <f t="shared" ca="1" si="34"/>
        <v>4893400.8499999996</v>
      </c>
      <c r="S1107" s="257">
        <f ca="1">+R1106+R1107</f>
        <v>4894042.71</v>
      </c>
      <c r="T1107" s="257">
        <f ca="1">+S1107</f>
        <v>4894042.71</v>
      </c>
      <c r="U1107" s="256">
        <f t="shared" si="35"/>
        <v>2</v>
      </c>
      <c r="V1107" s="362" t="str">
        <f>+VLOOKUP(A1107,bd_lista!$A$3:$E$590,5,FALSE)</f>
        <v>Órgano Ejecutivo</v>
      </c>
      <c r="W1107" s="362"/>
      <c r="X1107" s="254">
        <f t="shared" si="37"/>
        <v>41</v>
      </c>
      <c r="Y1107" s="254" t="str">
        <f>+VLOOKUP(X1107,bd_lista!$A$3:$C$590,3,FALSE)</f>
        <v>Ministerio de Desarrollo Productivo y Economía Plural</v>
      </c>
      <c r="Z1107" s="314"/>
      <c r="AA1107" s="350"/>
    </row>
    <row r="1108" spans="1:27" customFormat="1" ht="15" customHeight="1">
      <c r="A1108" s="32">
        <v>10</v>
      </c>
      <c r="B1108" s="306">
        <f>+A1108</f>
        <v>10</v>
      </c>
      <c r="C1108" s="259" t="str">
        <f>+VLOOKUP(A1108,bd_lista!$A$3:$C$590,3,FALSE)</f>
        <v>Ministerio de Relaciones Exteriores</v>
      </c>
      <c r="D1108" s="361" t="str">
        <f>+C1108</f>
        <v>Ministerio de Relaciones Exteriores</v>
      </c>
      <c r="E1108" s="259" t="s">
        <v>1313</v>
      </c>
      <c r="F1108" s="255">
        <f ca="1">+IFERROR(INDEX('Hoja de Trabajo para listado'!$A$155:$Z$1048576,MATCH($A1108,'Hoja de Trabajo para listado'!$A$155:$A$1048576,0),MATCH((CUADRO!F$5&amp;$E1108),'Hoja de Trabajo para listado'!$A$151:$Z$151,0)),0)+IFERROR(INDEX('Hoja de Trabajo para listado'!$AB$155:$BA$1048576,MATCH($A1108,'Hoja de Trabajo para listado'!$AB$155:$AB$1048576,0),MATCH((CUADRO!F$5&amp;$E1108),'Hoja de Trabajo para listado'!$AB$151:$BA$151,0)),0)+IFERROR(INDEX('Hoja de Trabajo para listado'!$BC$155:$CB$1048576,MATCH($A1108,'Hoja de Trabajo para listado'!$BC$155:$BC$1048576,0),MATCH((CUADRO!F$5&amp;$E1108),'Hoja de Trabajo para listado'!$BC$151:$CB$151,0)),0)+IFERROR(INDEX('Hoja de Trabajo para listado'!$DE$153:$DG$274,MATCH($A1108,'Hoja de Trabajo para listado'!$DE$153:$DE$1048576,0),MATCH((CUADRO!F$5&amp;$E1108),'Hoja de Trabajo para listado'!$DE$151:$DG$151,0)),0)+IFERROR(INDEX('Hoja de Trabajo para listado'!$CD$155:$DC$1048576,MATCH($A1108,'Hoja de Trabajo para listado'!$CD$155:$CD$1048576,0),MATCH((CUADRO!F$5&amp;$E1108),'Hoja de Trabajo para listado'!$CD$151:$DC$151,0)),0)</f>
        <v>0</v>
      </c>
      <c r="G1108" s="255">
        <f ca="1">+IFERROR(INDEX('Hoja de Trabajo para listado'!$A$155:$Z$1048576,MATCH($A1108,'Hoja de Trabajo para listado'!$A$155:$A$1048576,0),MATCH((CUADRO!G$5&amp;$E1108),'Hoja de Trabajo para listado'!$A$151:$Z$151,0)),0)+IFERROR(INDEX('Hoja de Trabajo para listado'!$AB$155:$BA$1048576,MATCH($A1108,'Hoja de Trabajo para listado'!$AB$155:$AB$1048576,0),MATCH((CUADRO!G$5&amp;$E1108),'Hoja de Trabajo para listado'!$AB$151:$BA$151,0)),0)+IFERROR(INDEX('Hoja de Trabajo para listado'!$BC$155:$CB$1048576,MATCH($A1108,'Hoja de Trabajo para listado'!$BC$155:$BC$1048576,0),MATCH((CUADRO!G$5&amp;$E1108),'Hoja de Trabajo para listado'!$BC$151:$CB$151,0)),0)+IFERROR(INDEX('Hoja de Trabajo para listado'!$DE$153:$DG$274,MATCH($A1108,'Hoja de Trabajo para listado'!$DE$153:$DE$1048576,0),MATCH((CUADRO!G$5&amp;$E1108),'Hoja de Trabajo para listado'!$DE$151:$DG$151,0)),0)+IFERROR(INDEX('Hoja de Trabajo para listado'!$CD$155:$DC$1048576,MATCH($A1108,'Hoja de Trabajo para listado'!$CD$155:$CD$1048576,0),MATCH((CUADRO!G$5&amp;$E1108),'Hoja de Trabajo para listado'!$CD$151:$DC$151,0)),0)</f>
        <v>0</v>
      </c>
      <c r="H1108" s="255">
        <f ca="1">+IFERROR(INDEX('Hoja de Trabajo para listado'!$A$155:$Z$1048576,MATCH($A1108,'Hoja de Trabajo para listado'!$A$155:$A$1048576,0),MATCH((CUADRO!H$5&amp;$E1108),'Hoja de Trabajo para listado'!$A$151:$Z$151,0)),0)+IFERROR(INDEX('Hoja de Trabajo para listado'!$AB$155:$BA$1048576,MATCH($A1108,'Hoja de Trabajo para listado'!$AB$155:$AB$1048576,0),MATCH((CUADRO!H$5&amp;$E1108),'Hoja de Trabajo para listado'!$AB$151:$BA$151,0)),0)+IFERROR(INDEX('Hoja de Trabajo para listado'!$BC$155:$CB$1048576,MATCH($A1108,'Hoja de Trabajo para listado'!$BC$155:$BC$1048576,0),MATCH((CUADRO!H$5&amp;$E1108),'Hoja de Trabajo para listado'!$BC$151:$CB$151,0)),0)+IFERROR(INDEX('Hoja de Trabajo para listado'!$DE$153:$DG$274,MATCH($A1108,'Hoja de Trabajo para listado'!$DE$153:$DE$1048576,0),MATCH((CUADRO!H$5&amp;$E1108),'Hoja de Trabajo para listado'!$DE$151:$DG$151,0)),0)+IFERROR(INDEX('Hoja de Trabajo para listado'!$CD$155:$DC$1048576,MATCH($A1108,'Hoja de Trabajo para listado'!$CD$155:$CD$1048576,0),MATCH((CUADRO!H$5&amp;$E1108),'Hoja de Trabajo para listado'!$CD$151:$DC$151,0)),0)</f>
        <v>0</v>
      </c>
      <c r="I1108" s="255">
        <f ca="1">+IFERROR(INDEX('Hoja de Trabajo para listado'!$A$155:$Z$1048576,MATCH($A1108,'Hoja de Trabajo para listado'!$A$155:$A$1048576,0),MATCH((CUADRO!I$5&amp;$E1108),'Hoja de Trabajo para listado'!$A$151:$Z$151,0)),0)+IFERROR(INDEX('Hoja de Trabajo para listado'!$AB$155:$BA$1048576,MATCH($A1108,'Hoja de Trabajo para listado'!$AB$155:$AB$1048576,0),MATCH((CUADRO!I$5&amp;$E1108),'Hoja de Trabajo para listado'!$AB$151:$BA$151,0)),0)+IFERROR(INDEX('Hoja de Trabajo para listado'!$BC$155:$CB$1048576,MATCH($A1108,'Hoja de Trabajo para listado'!$BC$155:$BC$1048576,0),MATCH((CUADRO!I$5&amp;$E1108),'Hoja de Trabajo para listado'!$BC$151:$CB$151,0)),0)+IFERROR(INDEX('Hoja de Trabajo para listado'!$DE$153:$DG$274,MATCH($A1108,'Hoja de Trabajo para listado'!$DE$153:$DE$1048576,0),MATCH((CUADRO!I$5&amp;$E1108),'Hoja de Trabajo para listado'!$DE$151:$DG$151,0)),0)+IFERROR(INDEX('Hoja de Trabajo para listado'!$CD$155:$DC$1048576,MATCH($A1108,'Hoja de Trabajo para listado'!$CD$155:$CD$1048576,0),MATCH((CUADRO!I$5&amp;$E1108),'Hoja de Trabajo para listado'!$CD$151:$DC$151,0)),0)</f>
        <v>0</v>
      </c>
      <c r="J1108" s="255">
        <f ca="1">+IFERROR(INDEX('Hoja de Trabajo para listado'!$A$155:$Z$1048576,MATCH($A1108,'Hoja de Trabajo para listado'!$A$155:$A$1048576,0),MATCH((CUADRO!J$5&amp;$E1108),'Hoja de Trabajo para listado'!$A$151:$Z$151,0)),0)+IFERROR(INDEX('Hoja de Trabajo para listado'!$AB$155:$BA$1048576,MATCH($A1108,'Hoja de Trabajo para listado'!$AB$155:$AB$1048576,0),MATCH((CUADRO!J$5&amp;$E1108),'Hoja de Trabajo para listado'!$AB$151:$BA$151,0)),0)+IFERROR(INDEX('Hoja de Trabajo para listado'!$BC$155:$CB$1048576,MATCH($A1108,'Hoja de Trabajo para listado'!$BC$155:$BC$1048576,0),MATCH((CUADRO!J$5&amp;$E1108),'Hoja de Trabajo para listado'!$BC$151:$CB$151,0)),0)+IFERROR(INDEX('Hoja de Trabajo para listado'!$DE$153:$DG$274,MATCH($A1108,'Hoja de Trabajo para listado'!$DE$153:$DE$1048576,0),MATCH((CUADRO!J$5&amp;$E1108),'Hoja de Trabajo para listado'!$DE$151:$DG$151,0)),0)+IFERROR(INDEX('Hoja de Trabajo para listado'!$CD$155:$DC$1048576,MATCH($A1108,'Hoja de Trabajo para listado'!$CD$155:$CD$1048576,0),MATCH((CUADRO!J$5&amp;$E1108),'Hoja de Trabajo para listado'!$CD$151:$DC$151,0)),0)</f>
        <v>343</v>
      </c>
      <c r="K1108" s="255">
        <f ca="1">+IFERROR(INDEX('Hoja de Trabajo para listado'!$A$155:$Z$1048576,MATCH($A1108,'Hoja de Trabajo para listado'!$A$155:$A$1048576,0),MATCH((CUADRO!K$5&amp;$E1108),'Hoja de Trabajo para listado'!$A$151:$Z$151,0)),0)+IFERROR(INDEX('Hoja de Trabajo para listado'!$AB$155:$BA$1048576,MATCH($A1108,'Hoja de Trabajo para listado'!$AB$155:$AB$1048576,0),MATCH((CUADRO!K$5&amp;$E1108),'Hoja de Trabajo para listado'!$AB$151:$BA$151,0)),0)+IFERROR(INDEX('Hoja de Trabajo para listado'!$BC$155:$CB$1048576,MATCH($A1108,'Hoja de Trabajo para listado'!$BC$155:$BC$1048576,0),MATCH((CUADRO!K$5&amp;$E1108),'Hoja de Trabajo para listado'!$BC$151:$CB$151,0)),0)+IFERROR(INDEX('Hoja de Trabajo para listado'!$DE$153:$DG$274,MATCH($A1108,'Hoja de Trabajo para listado'!$DE$153:$DE$1048576,0),MATCH((CUADRO!K$5&amp;$E1108),'Hoja de Trabajo para listado'!$DE$151:$DG$151,0)),0)+IFERROR(INDEX('Hoja de Trabajo para listado'!$CD$155:$DC$1048576,MATCH($A1108,'Hoja de Trabajo para listado'!$CD$155:$CD$1048576,0),MATCH((CUADRO!K$5&amp;$E1108),'Hoja de Trabajo para listado'!$CD$151:$DC$151,0)),0)</f>
        <v>0</v>
      </c>
      <c r="L1108" s="255">
        <f ca="1">+IFERROR(INDEX('Hoja de Trabajo para listado'!$A$155:$Z$1048576,MATCH($A1108,'Hoja de Trabajo para listado'!$A$155:$A$1048576,0),MATCH((CUADRO!L$5&amp;$E1108),'Hoja de Trabajo para listado'!$A$151:$Z$151,0)),0)+IFERROR(INDEX('Hoja de Trabajo para listado'!$AB$155:$BA$1048576,MATCH($A1108,'Hoja de Trabajo para listado'!$AB$155:$AB$1048576,0),MATCH((CUADRO!L$5&amp;$E1108),'Hoja de Trabajo para listado'!$AB$151:$BA$151,0)),0)+IFERROR(INDEX('Hoja de Trabajo para listado'!$BC$155:$CB$1048576,MATCH($A1108,'Hoja de Trabajo para listado'!$BC$155:$BC$1048576,0),MATCH((CUADRO!L$5&amp;$E1108),'Hoja de Trabajo para listado'!$BC$151:$CB$151,0)),0)+IFERROR(INDEX('Hoja de Trabajo para listado'!$DE$153:$DG$274,MATCH($A1108,'Hoja de Trabajo para listado'!$DE$153:$DE$1048576,0),MATCH((CUADRO!L$5&amp;$E1108),'Hoja de Trabajo para listado'!$DE$151:$DG$151,0)),0)+IFERROR(INDEX('Hoja de Trabajo para listado'!$CD$155:$DC$1048576,MATCH($A1108,'Hoja de Trabajo para listado'!$CD$155:$CD$1048576,0),MATCH((CUADRO!L$5&amp;$E1108),'Hoja de Trabajo para listado'!$CD$151:$DC$151,0)),0)</f>
        <v>0</v>
      </c>
      <c r="M1108" s="255">
        <f ca="1">+IFERROR(INDEX('Hoja de Trabajo para listado'!$A$155:$Z$1048576,MATCH($A1108,'Hoja de Trabajo para listado'!$A$155:$A$1048576,0),MATCH((CUADRO!M$5&amp;$E1108),'Hoja de Trabajo para listado'!$A$151:$Z$151,0)),0)+IFERROR(INDEX('Hoja de Trabajo para listado'!$AB$155:$BA$1048576,MATCH($A1108,'Hoja de Trabajo para listado'!$AB$155:$AB$1048576,0),MATCH((CUADRO!M$5&amp;$E1108),'Hoja de Trabajo para listado'!$AB$151:$BA$151,0)),0)+IFERROR(INDEX('Hoja de Trabajo para listado'!$BC$155:$CB$1048576,MATCH($A1108,'Hoja de Trabajo para listado'!$BC$155:$BC$1048576,0),MATCH((CUADRO!M$5&amp;$E1108),'Hoja de Trabajo para listado'!$BC$151:$CB$151,0)),0)+IFERROR(INDEX('Hoja de Trabajo para listado'!$DE$153:$DG$274,MATCH($A1108,'Hoja de Trabajo para listado'!$DE$153:$DE$1048576,0),MATCH((CUADRO!M$5&amp;$E1108),'Hoja de Trabajo para listado'!$DE$151:$DG$151,0)),0)+IFERROR(INDEX('Hoja de Trabajo para listado'!$CD$155:$DC$1048576,MATCH($A1108,'Hoja de Trabajo para listado'!$CD$155:$CD$1048576,0),MATCH((CUADRO!M$5&amp;$E1108),'Hoja de Trabajo para listado'!$CD$151:$DC$151,0)),0)</f>
        <v>0</v>
      </c>
      <c r="N1108" s="255">
        <f ca="1">+IFERROR(INDEX('Hoja de Trabajo para listado'!$A$155:$Z$1048576,MATCH($A1108,'Hoja de Trabajo para listado'!$A$155:$A$1048576,0),MATCH((CUADRO!N$5&amp;$E1108),'Hoja de Trabajo para listado'!$A$151:$Z$151,0)),0)+IFERROR(INDEX('Hoja de Trabajo para listado'!$AB$155:$BA$1048576,MATCH($A1108,'Hoja de Trabajo para listado'!$AB$155:$AB$1048576,0),MATCH((CUADRO!N$5&amp;$E1108),'Hoja de Trabajo para listado'!$AB$151:$BA$151,0)),0)+IFERROR(INDEX('Hoja de Trabajo para listado'!$BC$155:$CB$1048576,MATCH($A1108,'Hoja de Trabajo para listado'!$BC$155:$BC$1048576,0),MATCH((CUADRO!N$5&amp;$E1108),'Hoja de Trabajo para listado'!$BC$151:$CB$151,0)),0)+IFERROR(INDEX('Hoja de Trabajo para listado'!$DE$153:$DG$274,MATCH($A1108,'Hoja de Trabajo para listado'!$DE$153:$DE$1048576,0),MATCH((CUADRO!N$5&amp;$E1108),'Hoja de Trabajo para listado'!$DE$151:$DG$151,0)),0)+IFERROR(INDEX('Hoja de Trabajo para listado'!$CD$155:$DC$1048576,MATCH($A1108,'Hoja de Trabajo para listado'!$CD$155:$CD$1048576,0),MATCH((CUADRO!N$5&amp;$E1108),'Hoja de Trabajo para listado'!$CD$151:$DC$151,0)),0)</f>
        <v>1900</v>
      </c>
      <c r="O1108" s="255">
        <f ca="1">+IFERROR(INDEX('Hoja de Trabajo para listado'!$A$155:$Z$1048576,MATCH($A1108,'Hoja de Trabajo para listado'!$A$155:$A$1048576,0),MATCH((CUADRO!O$5&amp;$E1108),'Hoja de Trabajo para listado'!$A$151:$Z$151,0)),0)+IFERROR(INDEX('Hoja de Trabajo para listado'!$AB$155:$BA$1048576,MATCH($A1108,'Hoja de Trabajo para listado'!$AB$155:$AB$1048576,0),MATCH((CUADRO!O$5&amp;$E1108),'Hoja de Trabajo para listado'!$AB$151:$BA$151,0)),0)+IFERROR(INDEX('Hoja de Trabajo para listado'!$BC$155:$CB$1048576,MATCH($A1108,'Hoja de Trabajo para listado'!$BC$155:$BC$1048576,0),MATCH((CUADRO!O$5&amp;$E1108),'Hoja de Trabajo para listado'!$BC$151:$CB$151,0)),0)+IFERROR(INDEX('Hoja de Trabajo para listado'!$DE$153:$DG$274,MATCH($A1108,'Hoja de Trabajo para listado'!$DE$153:$DE$1048576,0),MATCH((CUADRO!O$5&amp;$E1108),'Hoja de Trabajo para listado'!$DE$151:$DG$151,0)),0)+IFERROR(INDEX('Hoja de Trabajo para listado'!$CD$155:$DC$1048576,MATCH($A1108,'Hoja de Trabajo para listado'!$CD$155:$CD$1048576,0),MATCH((CUADRO!O$5&amp;$E1108),'Hoja de Trabajo para listado'!$CD$151:$DC$151,0)),0)</f>
        <v>0</v>
      </c>
      <c r="P1108" s="255">
        <f ca="1">+IFERROR(INDEX('Hoja de Trabajo para listado'!$A$155:$Z$1048576,MATCH($A1108,'Hoja de Trabajo para listado'!$A$155:$A$1048576,0),MATCH((CUADRO!P$5&amp;$E1108),'Hoja de Trabajo para listado'!$A$151:$Z$151,0)),0)+IFERROR(INDEX('Hoja de Trabajo para listado'!$AB$155:$BA$1048576,MATCH($A1108,'Hoja de Trabajo para listado'!$AB$155:$AB$1048576,0),MATCH((CUADRO!P$5&amp;$E1108),'Hoja de Trabajo para listado'!$AB$151:$BA$151,0)),0)+IFERROR(INDEX('Hoja de Trabajo para listado'!$BC$155:$CB$1048576,MATCH($A1108,'Hoja de Trabajo para listado'!$BC$155:$BC$1048576,0),MATCH((CUADRO!P$5&amp;$E1108),'Hoja de Trabajo para listado'!$BC$151:$CB$151,0)),0)+IFERROR(INDEX('Hoja de Trabajo para listado'!$DE$153:$DG$274,MATCH($A1108,'Hoja de Trabajo para listado'!$DE$153:$DE$1048576,0),MATCH((CUADRO!P$5&amp;$E1108),'Hoja de Trabajo para listado'!$DE$151:$DG$151,0)),0)+IFERROR(INDEX('Hoja de Trabajo para listado'!$CD$155:$DC$1048576,MATCH($A1108,'Hoja de Trabajo para listado'!$CD$155:$CD$1048576,0),MATCH((CUADRO!P$5&amp;$E1108),'Hoja de Trabajo para listado'!$CD$151:$DC$151,0)),0)</f>
        <v>0</v>
      </c>
      <c r="Q1108" s="255">
        <f ca="1">+IFERROR(INDEX('Hoja de Trabajo para listado'!$A$155:$Z$1048576,MATCH($A1108,'Hoja de Trabajo para listado'!$A$155:$A$1048576,0),MATCH((CUADRO!Q$5&amp;$E1108),'Hoja de Trabajo para listado'!$A$151:$Z$151,0)),0)+IFERROR(INDEX('Hoja de Trabajo para listado'!$AB$155:$BA$1048576,MATCH($A1108,'Hoja de Trabajo para listado'!$AB$155:$AB$1048576,0),MATCH((CUADRO!Q$5&amp;$E1108),'Hoja de Trabajo para listado'!$AB$151:$BA$151,0)),0)+IFERROR(INDEX('Hoja de Trabajo para listado'!$BC$155:$CB$1048576,MATCH($A1108,'Hoja de Trabajo para listado'!$BC$155:$BC$1048576,0),MATCH((CUADRO!Q$5&amp;$E1108),'Hoja de Trabajo para listado'!$BC$151:$CB$151,0)),0)+IFERROR(INDEX('Hoja de Trabajo para listado'!$DE$153:$DG$274,MATCH($A1108,'Hoja de Trabajo para listado'!$DE$153:$DE$1048576,0),MATCH((CUADRO!Q$5&amp;$E1108),'Hoja de Trabajo para listado'!$DE$151:$DG$151,0)),0)+IFERROR(INDEX('Hoja de Trabajo para listado'!$CD$155:$DC$1048576,MATCH($A1108,'Hoja de Trabajo para listado'!$CD$155:$CD$1048576,0),MATCH((CUADRO!Q$5&amp;$E1108),'Hoja de Trabajo para listado'!$CD$151:$DC$151,0)),0)</f>
        <v>0</v>
      </c>
      <c r="R1108" s="255">
        <f t="shared" ca="1" si="34"/>
        <v>2243</v>
      </c>
      <c r="S1108" s="255"/>
      <c r="T1108" s="283">
        <f ca="1">+T1109</f>
        <v>3986087.5200000005</v>
      </c>
      <c r="U1108" s="291">
        <f t="shared" si="35"/>
        <v>1</v>
      </c>
      <c r="V1108" s="362" t="str">
        <f>+VLOOKUP(A1108,bd_lista!$A$3:$E$590,5,FALSE)</f>
        <v>Órgano Ejecutivo</v>
      </c>
      <c r="W1108" s="361" t="str">
        <f>+V1108</f>
        <v>Órgano Ejecutivo</v>
      </c>
      <c r="X1108" s="254">
        <f t="shared" si="37"/>
        <v>10</v>
      </c>
      <c r="Y1108" s="254" t="str">
        <f>+VLOOKUP(X1108,bd_lista!$A$3:$C$590,3,FALSE)</f>
        <v>Ministerio de Relaciones Exteriores</v>
      </c>
      <c r="Z1108" s="316">
        <f>+X1108</f>
        <v>10</v>
      </c>
      <c r="AA1108" s="348" t="str">
        <f>+Y1108</f>
        <v>Ministerio de Relaciones Exteriores</v>
      </c>
    </row>
    <row r="1109" spans="1:27" customFormat="1" ht="15" customHeight="1">
      <c r="A1109" s="32">
        <v>10</v>
      </c>
      <c r="B1109" s="307"/>
      <c r="C1109" s="259" t="str">
        <f>+VLOOKUP(A1109,bd_lista!$A$3:$C$590,3,FALSE)</f>
        <v>Ministerio de Relaciones Exteriores</v>
      </c>
      <c r="D1109" s="362"/>
      <c r="E1109" s="362" t="s">
        <v>1314</v>
      </c>
      <c r="F1109" s="257">
        <f ca="1">+IFERROR(INDEX('Hoja de Trabajo para listado'!$A$155:$Z$1048576,MATCH($A1109,'Hoja de Trabajo para listado'!$A$155:$A$1048576,0),MATCH((CUADRO!F$5&amp;$E1109),'Hoja de Trabajo para listado'!$A$151:$Z$151,0)),0)+IFERROR(INDEX('Hoja de Trabajo para listado'!$AB$155:$BA$1048576,MATCH($A1109,'Hoja de Trabajo para listado'!$AB$155:$AB$1048576,0),MATCH((CUADRO!F$5&amp;$E1109),'Hoja de Trabajo para listado'!$AB$151:$BA$151,0)),0)+IFERROR(INDEX('Hoja de Trabajo para listado'!$BC$155:$CB$1048576,MATCH($A1109,'Hoja de Trabajo para listado'!$BC$155:$BC$1048576,0),MATCH((CUADRO!F$5&amp;$E1109),'Hoja de Trabajo para listado'!$BC$151:$CB$151,0)),0)+IFERROR(INDEX('Hoja de Trabajo para listado'!$DE$153:$DG$274,MATCH($A1109,'Hoja de Trabajo para listado'!$DE$153:$DE$1048576,0),MATCH((CUADRO!F$5&amp;$E1109),'Hoja de Trabajo para listado'!$DE$151:$DG$151,0)),0)+IFERROR(INDEX('Hoja de Trabajo para listado'!$CD$155:$DC$1048576,MATCH($A1109,'Hoja de Trabajo para listado'!$CD$155:$CD$1048576,0),MATCH((CUADRO!F$5&amp;$E1109),'Hoja de Trabajo para listado'!$CD$151:$DC$151,0)),0)</f>
        <v>0</v>
      </c>
      <c r="G1109" s="257">
        <f ca="1">+IFERROR(INDEX('Hoja de Trabajo para listado'!$A$155:$Z$1048576,MATCH($A1109,'Hoja de Trabajo para listado'!$A$155:$A$1048576,0),MATCH((CUADRO!G$5&amp;$E1109),'Hoja de Trabajo para listado'!$A$151:$Z$151,0)),0)+IFERROR(INDEX('Hoja de Trabajo para listado'!$AB$155:$BA$1048576,MATCH($A1109,'Hoja de Trabajo para listado'!$AB$155:$AB$1048576,0),MATCH((CUADRO!G$5&amp;$E1109),'Hoja de Trabajo para listado'!$AB$151:$BA$151,0)),0)+IFERROR(INDEX('Hoja de Trabajo para listado'!$BC$155:$CB$1048576,MATCH($A1109,'Hoja de Trabajo para listado'!$BC$155:$BC$1048576,0),MATCH((CUADRO!G$5&amp;$E1109),'Hoja de Trabajo para listado'!$BC$151:$CB$151,0)),0)+IFERROR(INDEX('Hoja de Trabajo para listado'!$DE$153:$DG$274,MATCH($A1109,'Hoja de Trabajo para listado'!$DE$153:$DE$1048576,0),MATCH((CUADRO!G$5&amp;$E1109),'Hoja de Trabajo para listado'!$DE$151:$DG$151,0)),0)+IFERROR(INDEX('Hoja de Trabajo para listado'!$CD$155:$DC$1048576,MATCH($A1109,'Hoja de Trabajo para listado'!$CD$155:$CD$1048576,0),MATCH((CUADRO!G$5&amp;$E1109),'Hoja de Trabajo para listado'!$CD$151:$DC$151,0)),0)</f>
        <v>0</v>
      </c>
      <c r="H1109" s="257">
        <f ca="1">+IFERROR(INDEX('Hoja de Trabajo para listado'!$A$155:$Z$1048576,MATCH($A1109,'Hoja de Trabajo para listado'!$A$155:$A$1048576,0),MATCH((CUADRO!H$5&amp;$E1109),'Hoja de Trabajo para listado'!$A$151:$Z$151,0)),0)+IFERROR(INDEX('Hoja de Trabajo para listado'!$AB$155:$BA$1048576,MATCH($A1109,'Hoja de Trabajo para listado'!$AB$155:$AB$1048576,0),MATCH((CUADRO!H$5&amp;$E1109),'Hoja de Trabajo para listado'!$AB$151:$BA$151,0)),0)+IFERROR(INDEX('Hoja de Trabajo para listado'!$BC$155:$CB$1048576,MATCH($A1109,'Hoja de Trabajo para listado'!$BC$155:$BC$1048576,0),MATCH((CUADRO!H$5&amp;$E1109),'Hoja de Trabajo para listado'!$BC$151:$CB$151,0)),0)+IFERROR(INDEX('Hoja de Trabajo para listado'!$DE$153:$DG$274,MATCH($A1109,'Hoja de Trabajo para listado'!$DE$153:$DE$1048576,0),MATCH((CUADRO!H$5&amp;$E1109),'Hoja de Trabajo para listado'!$DE$151:$DG$151,0)),0)+IFERROR(INDEX('Hoja de Trabajo para listado'!$CD$155:$DC$1048576,MATCH($A1109,'Hoja de Trabajo para listado'!$CD$155:$CD$1048576,0),MATCH((CUADRO!H$5&amp;$E1109),'Hoja de Trabajo para listado'!$CD$151:$DC$151,0)),0)</f>
        <v>0</v>
      </c>
      <c r="I1109" s="257">
        <f ca="1">+IFERROR(INDEX('Hoja de Trabajo para listado'!$A$155:$Z$1048576,MATCH($A1109,'Hoja de Trabajo para listado'!$A$155:$A$1048576,0),MATCH((CUADRO!I$5&amp;$E1109),'Hoja de Trabajo para listado'!$A$151:$Z$151,0)),0)+IFERROR(INDEX('Hoja de Trabajo para listado'!$AB$155:$BA$1048576,MATCH($A1109,'Hoja de Trabajo para listado'!$AB$155:$AB$1048576,0),MATCH((CUADRO!I$5&amp;$E1109),'Hoja de Trabajo para listado'!$AB$151:$BA$151,0)),0)+IFERROR(INDEX('Hoja de Trabajo para listado'!$BC$155:$CB$1048576,MATCH($A1109,'Hoja de Trabajo para listado'!$BC$155:$BC$1048576,0),MATCH((CUADRO!I$5&amp;$E1109),'Hoja de Trabajo para listado'!$BC$151:$CB$151,0)),0)+IFERROR(INDEX('Hoja de Trabajo para listado'!$DE$153:$DG$274,MATCH($A1109,'Hoja de Trabajo para listado'!$DE$153:$DE$1048576,0),MATCH((CUADRO!I$5&amp;$E1109),'Hoja de Trabajo para listado'!$DE$151:$DG$151,0)),0)+IFERROR(INDEX('Hoja de Trabajo para listado'!$CD$155:$DC$1048576,MATCH($A1109,'Hoja de Trabajo para listado'!$CD$155:$CD$1048576,0),MATCH((CUADRO!I$5&amp;$E1109),'Hoja de Trabajo para listado'!$CD$151:$DC$151,0)),0)</f>
        <v>0</v>
      </c>
      <c r="J1109" s="257">
        <f ca="1">+IFERROR(INDEX('Hoja de Trabajo para listado'!$A$155:$Z$1048576,MATCH($A1109,'Hoja de Trabajo para listado'!$A$155:$A$1048576,0),MATCH((CUADRO!J$5&amp;$E1109),'Hoja de Trabajo para listado'!$A$151:$Z$151,0)),0)+IFERROR(INDEX('Hoja de Trabajo para listado'!$AB$155:$BA$1048576,MATCH($A1109,'Hoja de Trabajo para listado'!$AB$155:$AB$1048576,0),MATCH((CUADRO!J$5&amp;$E1109),'Hoja de Trabajo para listado'!$AB$151:$BA$151,0)),0)+IFERROR(INDEX('Hoja de Trabajo para listado'!$BC$155:$CB$1048576,MATCH($A1109,'Hoja de Trabajo para listado'!$BC$155:$BC$1048576,0),MATCH((CUADRO!J$5&amp;$E1109),'Hoja de Trabajo para listado'!$BC$151:$CB$151,0)),0)+IFERROR(INDEX('Hoja de Trabajo para listado'!$DE$153:$DG$274,MATCH($A1109,'Hoja de Trabajo para listado'!$DE$153:$DE$1048576,0),MATCH((CUADRO!J$5&amp;$E1109),'Hoja de Trabajo para listado'!$DE$151:$DG$151,0)),0)+IFERROR(INDEX('Hoja de Trabajo para listado'!$CD$155:$DC$1048576,MATCH($A1109,'Hoja de Trabajo para listado'!$CD$155:$CD$1048576,0),MATCH((CUADRO!J$5&amp;$E1109),'Hoja de Trabajo para listado'!$CD$151:$DC$151,0)),0)</f>
        <v>0</v>
      </c>
      <c r="K1109" s="257">
        <f ca="1">+IFERROR(INDEX('Hoja de Trabajo para listado'!$A$155:$Z$1048576,MATCH($A1109,'Hoja de Trabajo para listado'!$A$155:$A$1048576,0),MATCH((CUADRO!K$5&amp;$E1109),'Hoja de Trabajo para listado'!$A$151:$Z$151,0)),0)+IFERROR(INDEX('Hoja de Trabajo para listado'!$AB$155:$BA$1048576,MATCH($A1109,'Hoja de Trabajo para listado'!$AB$155:$AB$1048576,0),MATCH((CUADRO!K$5&amp;$E1109),'Hoja de Trabajo para listado'!$AB$151:$BA$151,0)),0)+IFERROR(INDEX('Hoja de Trabajo para listado'!$BC$155:$CB$1048576,MATCH($A1109,'Hoja de Trabajo para listado'!$BC$155:$BC$1048576,0),MATCH((CUADRO!K$5&amp;$E1109),'Hoja de Trabajo para listado'!$BC$151:$CB$151,0)),0)+IFERROR(INDEX('Hoja de Trabajo para listado'!$DE$153:$DG$274,MATCH($A1109,'Hoja de Trabajo para listado'!$DE$153:$DE$1048576,0),MATCH((CUADRO!K$5&amp;$E1109),'Hoja de Trabajo para listado'!$DE$151:$DG$151,0)),0)+IFERROR(INDEX('Hoja de Trabajo para listado'!$CD$155:$DC$1048576,MATCH($A1109,'Hoja de Trabajo para listado'!$CD$155:$CD$1048576,0),MATCH((CUADRO!K$5&amp;$E1109),'Hoja de Trabajo para listado'!$CD$151:$DC$151,0)),0)</f>
        <v>0</v>
      </c>
      <c r="L1109" s="257">
        <f ca="1">+IFERROR(INDEX('Hoja de Trabajo para listado'!$A$155:$Z$1048576,MATCH($A1109,'Hoja de Trabajo para listado'!$A$155:$A$1048576,0),MATCH((CUADRO!L$5&amp;$E1109),'Hoja de Trabajo para listado'!$A$151:$Z$151,0)),0)+IFERROR(INDEX('Hoja de Trabajo para listado'!$AB$155:$BA$1048576,MATCH($A1109,'Hoja de Trabajo para listado'!$AB$155:$AB$1048576,0),MATCH((CUADRO!L$5&amp;$E1109),'Hoja de Trabajo para listado'!$AB$151:$BA$151,0)),0)+IFERROR(INDEX('Hoja de Trabajo para listado'!$BC$155:$CB$1048576,MATCH($A1109,'Hoja de Trabajo para listado'!$BC$155:$BC$1048576,0),MATCH((CUADRO!L$5&amp;$E1109),'Hoja de Trabajo para listado'!$BC$151:$CB$151,0)),0)+IFERROR(INDEX('Hoja de Trabajo para listado'!$DE$153:$DG$274,MATCH($A1109,'Hoja de Trabajo para listado'!$DE$153:$DE$1048576,0),MATCH((CUADRO!L$5&amp;$E1109),'Hoja de Trabajo para listado'!$DE$151:$DG$151,0)),0)+IFERROR(INDEX('Hoja de Trabajo para listado'!$CD$155:$DC$1048576,MATCH($A1109,'Hoja de Trabajo para listado'!$CD$155:$CD$1048576,0),MATCH((CUADRO!L$5&amp;$E1109),'Hoja de Trabajo para listado'!$CD$151:$DC$151,0)),0)</f>
        <v>0</v>
      </c>
      <c r="M1109" s="257">
        <f ca="1">+IFERROR(INDEX('Hoja de Trabajo para listado'!$A$155:$Z$1048576,MATCH($A1109,'Hoja de Trabajo para listado'!$A$155:$A$1048576,0),MATCH((CUADRO!M$5&amp;$E1109),'Hoja de Trabajo para listado'!$A$151:$Z$151,0)),0)+IFERROR(INDEX('Hoja de Trabajo para listado'!$AB$155:$BA$1048576,MATCH($A1109,'Hoja de Trabajo para listado'!$AB$155:$AB$1048576,0),MATCH((CUADRO!M$5&amp;$E1109),'Hoja de Trabajo para listado'!$AB$151:$BA$151,0)),0)+IFERROR(INDEX('Hoja de Trabajo para listado'!$BC$155:$CB$1048576,MATCH($A1109,'Hoja de Trabajo para listado'!$BC$155:$BC$1048576,0),MATCH((CUADRO!M$5&amp;$E1109),'Hoja de Trabajo para listado'!$BC$151:$CB$151,0)),0)+IFERROR(INDEX('Hoja de Trabajo para listado'!$DE$153:$DG$274,MATCH($A1109,'Hoja de Trabajo para listado'!$DE$153:$DE$1048576,0),MATCH((CUADRO!M$5&amp;$E1109),'Hoja de Trabajo para listado'!$DE$151:$DG$151,0)),0)+IFERROR(INDEX('Hoja de Trabajo para listado'!$CD$155:$DC$1048576,MATCH($A1109,'Hoja de Trabajo para listado'!$CD$155:$CD$1048576,0),MATCH((CUADRO!M$5&amp;$E1109),'Hoja de Trabajo para listado'!$CD$151:$DC$151,0)),0)</f>
        <v>0</v>
      </c>
      <c r="N1109" s="257">
        <f ca="1">+IFERROR(INDEX('Hoja de Trabajo para listado'!$A$155:$Z$1048576,MATCH($A1109,'Hoja de Trabajo para listado'!$A$155:$A$1048576,0),MATCH((CUADRO!N$5&amp;$E1109),'Hoja de Trabajo para listado'!$A$151:$Z$151,0)),0)+IFERROR(INDEX('Hoja de Trabajo para listado'!$AB$155:$BA$1048576,MATCH($A1109,'Hoja de Trabajo para listado'!$AB$155:$AB$1048576,0),MATCH((CUADRO!N$5&amp;$E1109),'Hoja de Trabajo para listado'!$AB$151:$BA$151,0)),0)+IFERROR(INDEX('Hoja de Trabajo para listado'!$BC$155:$CB$1048576,MATCH($A1109,'Hoja de Trabajo para listado'!$BC$155:$BC$1048576,0),MATCH((CUADRO!N$5&amp;$E1109),'Hoja de Trabajo para listado'!$BC$151:$CB$151,0)),0)+IFERROR(INDEX('Hoja de Trabajo para listado'!$DE$153:$DG$274,MATCH($A1109,'Hoja de Trabajo para listado'!$DE$153:$DE$1048576,0),MATCH((CUADRO!N$5&amp;$E1109),'Hoja de Trabajo para listado'!$DE$151:$DG$151,0)),0)+IFERROR(INDEX('Hoja de Trabajo para listado'!$CD$155:$DC$1048576,MATCH($A1109,'Hoja de Trabajo para listado'!$CD$155:$CD$1048576,0),MATCH((CUADRO!N$5&amp;$E1109),'Hoja de Trabajo para listado'!$CD$151:$DC$151,0)),0)</f>
        <v>3983844.5200000005</v>
      </c>
      <c r="O1109" s="257">
        <f ca="1">+IFERROR(INDEX('Hoja de Trabajo para listado'!$A$155:$Z$1048576,MATCH($A1109,'Hoja de Trabajo para listado'!$A$155:$A$1048576,0),MATCH((CUADRO!O$5&amp;$E1109),'Hoja de Trabajo para listado'!$A$151:$Z$151,0)),0)+IFERROR(INDEX('Hoja de Trabajo para listado'!$AB$155:$BA$1048576,MATCH($A1109,'Hoja de Trabajo para listado'!$AB$155:$AB$1048576,0),MATCH((CUADRO!O$5&amp;$E1109),'Hoja de Trabajo para listado'!$AB$151:$BA$151,0)),0)+IFERROR(INDEX('Hoja de Trabajo para listado'!$BC$155:$CB$1048576,MATCH($A1109,'Hoja de Trabajo para listado'!$BC$155:$BC$1048576,0),MATCH((CUADRO!O$5&amp;$E1109),'Hoja de Trabajo para listado'!$BC$151:$CB$151,0)),0)+IFERROR(INDEX('Hoja de Trabajo para listado'!$DE$153:$DG$274,MATCH($A1109,'Hoja de Trabajo para listado'!$DE$153:$DE$1048576,0),MATCH((CUADRO!O$5&amp;$E1109),'Hoja de Trabajo para listado'!$DE$151:$DG$151,0)),0)+IFERROR(INDEX('Hoja de Trabajo para listado'!$CD$155:$DC$1048576,MATCH($A1109,'Hoja de Trabajo para listado'!$CD$155:$CD$1048576,0),MATCH((CUADRO!O$5&amp;$E1109),'Hoja de Trabajo para listado'!$CD$151:$DC$151,0)),0)</f>
        <v>0</v>
      </c>
      <c r="P1109" s="257">
        <f ca="1">+IFERROR(INDEX('Hoja de Trabajo para listado'!$A$155:$Z$1048576,MATCH($A1109,'Hoja de Trabajo para listado'!$A$155:$A$1048576,0),MATCH((CUADRO!P$5&amp;$E1109),'Hoja de Trabajo para listado'!$A$151:$Z$151,0)),0)+IFERROR(INDEX('Hoja de Trabajo para listado'!$AB$155:$BA$1048576,MATCH($A1109,'Hoja de Trabajo para listado'!$AB$155:$AB$1048576,0),MATCH((CUADRO!P$5&amp;$E1109),'Hoja de Trabajo para listado'!$AB$151:$BA$151,0)),0)+IFERROR(INDEX('Hoja de Trabajo para listado'!$BC$155:$CB$1048576,MATCH($A1109,'Hoja de Trabajo para listado'!$BC$155:$BC$1048576,0),MATCH((CUADRO!P$5&amp;$E1109),'Hoja de Trabajo para listado'!$BC$151:$CB$151,0)),0)+IFERROR(INDEX('Hoja de Trabajo para listado'!$DE$153:$DG$274,MATCH($A1109,'Hoja de Trabajo para listado'!$DE$153:$DE$1048576,0),MATCH((CUADRO!P$5&amp;$E1109),'Hoja de Trabajo para listado'!$DE$151:$DG$151,0)),0)+IFERROR(INDEX('Hoja de Trabajo para listado'!$CD$155:$DC$1048576,MATCH($A1109,'Hoja de Trabajo para listado'!$CD$155:$CD$1048576,0),MATCH((CUADRO!P$5&amp;$E1109),'Hoja de Trabajo para listado'!$CD$151:$DC$151,0)),0)</f>
        <v>0</v>
      </c>
      <c r="Q1109" s="257">
        <f ca="1">+IFERROR(INDEX('Hoja de Trabajo para listado'!$A$155:$Z$1048576,MATCH($A1109,'Hoja de Trabajo para listado'!$A$155:$A$1048576,0),MATCH((CUADRO!Q$5&amp;$E1109),'Hoja de Trabajo para listado'!$A$151:$Z$151,0)),0)+IFERROR(INDEX('Hoja de Trabajo para listado'!$AB$155:$BA$1048576,MATCH($A1109,'Hoja de Trabajo para listado'!$AB$155:$AB$1048576,0),MATCH((CUADRO!Q$5&amp;$E1109),'Hoja de Trabajo para listado'!$AB$151:$BA$151,0)),0)+IFERROR(INDEX('Hoja de Trabajo para listado'!$BC$155:$CB$1048576,MATCH($A1109,'Hoja de Trabajo para listado'!$BC$155:$BC$1048576,0),MATCH((CUADRO!Q$5&amp;$E1109),'Hoja de Trabajo para listado'!$BC$151:$CB$151,0)),0)+IFERROR(INDEX('Hoja de Trabajo para listado'!$DE$153:$DG$274,MATCH($A1109,'Hoja de Trabajo para listado'!$DE$153:$DE$1048576,0),MATCH((CUADRO!Q$5&amp;$E1109),'Hoja de Trabajo para listado'!$DE$151:$DG$151,0)),0)+IFERROR(INDEX('Hoja de Trabajo para listado'!$CD$155:$DC$1048576,MATCH($A1109,'Hoja de Trabajo para listado'!$CD$155:$CD$1048576,0),MATCH((CUADRO!Q$5&amp;$E1109),'Hoja de Trabajo para listado'!$CD$151:$DC$151,0)),0)</f>
        <v>0</v>
      </c>
      <c r="R1109" s="257">
        <f t="shared" ca="1" si="34"/>
        <v>3983844.5200000005</v>
      </c>
      <c r="S1109" s="257">
        <f ca="1">+R1108+R1109</f>
        <v>3986087.5200000005</v>
      </c>
      <c r="T1109" s="257">
        <f ca="1">+S1109</f>
        <v>3986087.5200000005</v>
      </c>
      <c r="U1109" s="256">
        <f t="shared" si="35"/>
        <v>2</v>
      </c>
      <c r="V1109" s="362" t="str">
        <f>+VLOOKUP(A1109,bd_lista!$A$3:$E$590,5,FALSE)</f>
        <v>Órgano Ejecutivo</v>
      </c>
      <c r="W1109" s="362"/>
      <c r="X1109" s="254">
        <f t="shared" si="37"/>
        <v>10</v>
      </c>
      <c r="Y1109" s="254" t="str">
        <f>+VLOOKUP(X1109,bd_lista!$A$3:$C$590,3,FALSE)</f>
        <v>Ministerio de Relaciones Exteriores</v>
      </c>
      <c r="Z1109" s="314"/>
      <c r="AA1109" s="350"/>
    </row>
    <row r="1110" spans="1:27" customFormat="1" ht="15" customHeight="1">
      <c r="A1110" s="32">
        <v>16</v>
      </c>
      <c r="B1110" s="306">
        <f>+A1110</f>
        <v>16</v>
      </c>
      <c r="C1110" s="259" t="str">
        <f>+VLOOKUP(A1110,bd_lista!$A$3:$C$590,3,FALSE)</f>
        <v>Ministerio de Educación</v>
      </c>
      <c r="D1110" s="361" t="str">
        <f>+C1110</f>
        <v>Ministerio de Educación</v>
      </c>
      <c r="E1110" s="259" t="s">
        <v>1313</v>
      </c>
      <c r="F1110" s="255">
        <f ca="1">+IFERROR(INDEX('Hoja de Trabajo para listado'!$A$155:$Z$1048576,MATCH($A1110,'Hoja de Trabajo para listado'!$A$155:$A$1048576,0),MATCH((CUADRO!F$5&amp;$E1110),'Hoja de Trabajo para listado'!$A$151:$Z$151,0)),0)+IFERROR(INDEX('Hoja de Trabajo para listado'!$AB$155:$BA$1048576,MATCH($A1110,'Hoja de Trabajo para listado'!$AB$155:$AB$1048576,0),MATCH((CUADRO!F$5&amp;$E1110),'Hoja de Trabajo para listado'!$AB$151:$BA$151,0)),0)+IFERROR(INDEX('Hoja de Trabajo para listado'!$BC$155:$CB$1048576,MATCH($A1110,'Hoja de Trabajo para listado'!$BC$155:$BC$1048576,0),MATCH((CUADRO!F$5&amp;$E1110),'Hoja de Trabajo para listado'!$BC$151:$CB$151,0)),0)+IFERROR(INDEX('Hoja de Trabajo para listado'!$DE$153:$DG$274,MATCH($A1110,'Hoja de Trabajo para listado'!$DE$153:$DE$1048576,0),MATCH((CUADRO!F$5&amp;$E1110),'Hoja de Trabajo para listado'!$DE$151:$DG$151,0)),0)+IFERROR(INDEX('Hoja de Trabajo para listado'!$CD$155:$DC$1048576,MATCH($A1110,'Hoja de Trabajo para listado'!$CD$155:$CD$1048576,0),MATCH((CUADRO!F$5&amp;$E1110),'Hoja de Trabajo para listado'!$CD$151:$DC$151,0)),0)</f>
        <v>0</v>
      </c>
      <c r="G1110" s="255">
        <f ca="1">+IFERROR(INDEX('Hoja de Trabajo para listado'!$A$155:$Z$1048576,MATCH($A1110,'Hoja de Trabajo para listado'!$A$155:$A$1048576,0),MATCH((CUADRO!G$5&amp;$E1110),'Hoja de Trabajo para listado'!$A$151:$Z$151,0)),0)+IFERROR(INDEX('Hoja de Trabajo para listado'!$AB$155:$BA$1048576,MATCH($A1110,'Hoja de Trabajo para listado'!$AB$155:$AB$1048576,0),MATCH((CUADRO!G$5&amp;$E1110),'Hoja de Trabajo para listado'!$AB$151:$BA$151,0)),0)+IFERROR(INDEX('Hoja de Trabajo para listado'!$BC$155:$CB$1048576,MATCH($A1110,'Hoja de Trabajo para listado'!$BC$155:$BC$1048576,0),MATCH((CUADRO!G$5&amp;$E1110),'Hoja de Trabajo para listado'!$BC$151:$CB$151,0)),0)+IFERROR(INDEX('Hoja de Trabajo para listado'!$DE$153:$DG$274,MATCH($A1110,'Hoja de Trabajo para listado'!$DE$153:$DE$1048576,0),MATCH((CUADRO!G$5&amp;$E1110),'Hoja de Trabajo para listado'!$DE$151:$DG$151,0)),0)+IFERROR(INDEX('Hoja de Trabajo para listado'!$CD$155:$DC$1048576,MATCH($A1110,'Hoja de Trabajo para listado'!$CD$155:$CD$1048576,0),MATCH((CUADRO!G$5&amp;$E1110),'Hoja de Trabajo para listado'!$CD$151:$DC$151,0)),0)</f>
        <v>0</v>
      </c>
      <c r="H1110" s="255">
        <f ca="1">+IFERROR(INDEX('Hoja de Trabajo para listado'!$A$155:$Z$1048576,MATCH($A1110,'Hoja de Trabajo para listado'!$A$155:$A$1048576,0),MATCH((CUADRO!H$5&amp;$E1110),'Hoja de Trabajo para listado'!$A$151:$Z$151,0)),0)+IFERROR(INDEX('Hoja de Trabajo para listado'!$AB$155:$BA$1048576,MATCH($A1110,'Hoja de Trabajo para listado'!$AB$155:$AB$1048576,0),MATCH((CUADRO!H$5&amp;$E1110),'Hoja de Trabajo para listado'!$AB$151:$BA$151,0)),0)+IFERROR(INDEX('Hoja de Trabajo para listado'!$BC$155:$CB$1048576,MATCH($A1110,'Hoja de Trabajo para listado'!$BC$155:$BC$1048576,0),MATCH((CUADRO!H$5&amp;$E1110),'Hoja de Trabajo para listado'!$BC$151:$CB$151,0)),0)+IFERROR(INDEX('Hoja de Trabajo para listado'!$DE$153:$DG$274,MATCH($A1110,'Hoja de Trabajo para listado'!$DE$153:$DE$1048576,0),MATCH((CUADRO!H$5&amp;$E1110),'Hoja de Trabajo para listado'!$DE$151:$DG$151,0)),0)+IFERROR(INDEX('Hoja de Trabajo para listado'!$CD$155:$DC$1048576,MATCH($A1110,'Hoja de Trabajo para listado'!$CD$155:$CD$1048576,0),MATCH((CUADRO!H$5&amp;$E1110),'Hoja de Trabajo para listado'!$CD$151:$DC$151,0)),0)</f>
        <v>0</v>
      </c>
      <c r="I1110" s="255">
        <f ca="1">+IFERROR(INDEX('Hoja de Trabajo para listado'!$A$155:$Z$1048576,MATCH($A1110,'Hoja de Trabajo para listado'!$A$155:$A$1048576,0),MATCH((CUADRO!I$5&amp;$E1110),'Hoja de Trabajo para listado'!$A$151:$Z$151,0)),0)+IFERROR(INDEX('Hoja de Trabajo para listado'!$AB$155:$BA$1048576,MATCH($A1110,'Hoja de Trabajo para listado'!$AB$155:$AB$1048576,0),MATCH((CUADRO!I$5&amp;$E1110),'Hoja de Trabajo para listado'!$AB$151:$BA$151,0)),0)+IFERROR(INDEX('Hoja de Trabajo para listado'!$BC$155:$CB$1048576,MATCH($A1110,'Hoja de Trabajo para listado'!$BC$155:$BC$1048576,0),MATCH((CUADRO!I$5&amp;$E1110),'Hoja de Trabajo para listado'!$BC$151:$CB$151,0)),0)+IFERROR(INDEX('Hoja de Trabajo para listado'!$DE$153:$DG$274,MATCH($A1110,'Hoja de Trabajo para listado'!$DE$153:$DE$1048576,0),MATCH((CUADRO!I$5&amp;$E1110),'Hoja de Trabajo para listado'!$DE$151:$DG$151,0)),0)+IFERROR(INDEX('Hoja de Trabajo para listado'!$CD$155:$DC$1048576,MATCH($A1110,'Hoja de Trabajo para listado'!$CD$155:$CD$1048576,0),MATCH((CUADRO!I$5&amp;$E1110),'Hoja de Trabajo para listado'!$CD$151:$DC$151,0)),0)</f>
        <v>0</v>
      </c>
      <c r="J1110" s="255">
        <f ca="1">+IFERROR(INDEX('Hoja de Trabajo para listado'!$A$155:$Z$1048576,MATCH($A1110,'Hoja de Trabajo para listado'!$A$155:$A$1048576,0),MATCH((CUADRO!J$5&amp;$E1110),'Hoja de Trabajo para listado'!$A$151:$Z$151,0)),0)+IFERROR(INDEX('Hoja de Trabajo para listado'!$AB$155:$BA$1048576,MATCH($A1110,'Hoja de Trabajo para listado'!$AB$155:$AB$1048576,0),MATCH((CUADRO!J$5&amp;$E1110),'Hoja de Trabajo para listado'!$AB$151:$BA$151,0)),0)+IFERROR(INDEX('Hoja de Trabajo para listado'!$BC$155:$CB$1048576,MATCH($A1110,'Hoja de Trabajo para listado'!$BC$155:$BC$1048576,0),MATCH((CUADRO!J$5&amp;$E1110),'Hoja de Trabajo para listado'!$BC$151:$CB$151,0)),0)+IFERROR(INDEX('Hoja de Trabajo para listado'!$DE$153:$DG$274,MATCH($A1110,'Hoja de Trabajo para listado'!$DE$153:$DE$1048576,0),MATCH((CUADRO!J$5&amp;$E1110),'Hoja de Trabajo para listado'!$DE$151:$DG$151,0)),0)+IFERROR(INDEX('Hoja de Trabajo para listado'!$CD$155:$DC$1048576,MATCH($A1110,'Hoja de Trabajo para listado'!$CD$155:$CD$1048576,0),MATCH((CUADRO!J$5&amp;$E1110),'Hoja de Trabajo para listado'!$CD$151:$DC$151,0)),0)</f>
        <v>0</v>
      </c>
      <c r="K1110" s="255">
        <f ca="1">+IFERROR(INDEX('Hoja de Trabajo para listado'!$A$155:$Z$1048576,MATCH($A1110,'Hoja de Trabajo para listado'!$A$155:$A$1048576,0),MATCH((CUADRO!K$5&amp;$E1110),'Hoja de Trabajo para listado'!$A$151:$Z$151,0)),0)+IFERROR(INDEX('Hoja de Trabajo para listado'!$AB$155:$BA$1048576,MATCH($A1110,'Hoja de Trabajo para listado'!$AB$155:$AB$1048576,0),MATCH((CUADRO!K$5&amp;$E1110),'Hoja de Trabajo para listado'!$AB$151:$BA$151,0)),0)+IFERROR(INDEX('Hoja de Trabajo para listado'!$BC$155:$CB$1048576,MATCH($A1110,'Hoja de Trabajo para listado'!$BC$155:$BC$1048576,0),MATCH((CUADRO!K$5&amp;$E1110),'Hoja de Trabajo para listado'!$BC$151:$CB$151,0)),0)+IFERROR(INDEX('Hoja de Trabajo para listado'!$DE$153:$DG$274,MATCH($A1110,'Hoja de Trabajo para listado'!$DE$153:$DE$1048576,0),MATCH((CUADRO!K$5&amp;$E1110),'Hoja de Trabajo para listado'!$DE$151:$DG$151,0)),0)+IFERROR(INDEX('Hoja de Trabajo para listado'!$CD$155:$DC$1048576,MATCH($A1110,'Hoja de Trabajo para listado'!$CD$155:$CD$1048576,0),MATCH((CUADRO!K$5&amp;$E1110),'Hoja de Trabajo para listado'!$CD$151:$DC$151,0)),0)</f>
        <v>0</v>
      </c>
      <c r="L1110" s="255">
        <f ca="1">+IFERROR(INDEX('Hoja de Trabajo para listado'!$A$155:$Z$1048576,MATCH($A1110,'Hoja de Trabajo para listado'!$A$155:$A$1048576,0),MATCH((CUADRO!L$5&amp;$E1110),'Hoja de Trabajo para listado'!$A$151:$Z$151,0)),0)+IFERROR(INDEX('Hoja de Trabajo para listado'!$AB$155:$BA$1048576,MATCH($A1110,'Hoja de Trabajo para listado'!$AB$155:$AB$1048576,0),MATCH((CUADRO!L$5&amp;$E1110),'Hoja de Trabajo para listado'!$AB$151:$BA$151,0)),0)+IFERROR(INDEX('Hoja de Trabajo para listado'!$BC$155:$CB$1048576,MATCH($A1110,'Hoja de Trabajo para listado'!$BC$155:$BC$1048576,0),MATCH((CUADRO!L$5&amp;$E1110),'Hoja de Trabajo para listado'!$BC$151:$CB$151,0)),0)+IFERROR(INDEX('Hoja de Trabajo para listado'!$DE$153:$DG$274,MATCH($A1110,'Hoja de Trabajo para listado'!$DE$153:$DE$1048576,0),MATCH((CUADRO!L$5&amp;$E1110),'Hoja de Trabajo para listado'!$DE$151:$DG$151,0)),0)+IFERROR(INDEX('Hoja de Trabajo para listado'!$CD$155:$DC$1048576,MATCH($A1110,'Hoja de Trabajo para listado'!$CD$155:$CD$1048576,0),MATCH((CUADRO!L$5&amp;$E1110),'Hoja de Trabajo para listado'!$CD$151:$DC$151,0)),0)</f>
        <v>0</v>
      </c>
      <c r="M1110" s="255">
        <f ca="1">+IFERROR(INDEX('Hoja de Trabajo para listado'!$A$155:$Z$1048576,MATCH($A1110,'Hoja de Trabajo para listado'!$A$155:$A$1048576,0),MATCH((CUADRO!M$5&amp;$E1110),'Hoja de Trabajo para listado'!$A$151:$Z$151,0)),0)+IFERROR(INDEX('Hoja de Trabajo para listado'!$AB$155:$BA$1048576,MATCH($A1110,'Hoja de Trabajo para listado'!$AB$155:$AB$1048576,0),MATCH((CUADRO!M$5&amp;$E1110),'Hoja de Trabajo para listado'!$AB$151:$BA$151,0)),0)+IFERROR(INDEX('Hoja de Trabajo para listado'!$BC$155:$CB$1048576,MATCH($A1110,'Hoja de Trabajo para listado'!$BC$155:$BC$1048576,0),MATCH((CUADRO!M$5&amp;$E1110),'Hoja de Trabajo para listado'!$BC$151:$CB$151,0)),0)+IFERROR(INDEX('Hoja de Trabajo para listado'!$DE$153:$DG$274,MATCH($A1110,'Hoja de Trabajo para listado'!$DE$153:$DE$1048576,0),MATCH((CUADRO!M$5&amp;$E1110),'Hoja de Trabajo para listado'!$DE$151:$DG$151,0)),0)+IFERROR(INDEX('Hoja de Trabajo para listado'!$CD$155:$DC$1048576,MATCH($A1110,'Hoja de Trabajo para listado'!$CD$155:$CD$1048576,0),MATCH((CUADRO!M$5&amp;$E1110),'Hoja de Trabajo para listado'!$CD$151:$DC$151,0)),0)</f>
        <v>0</v>
      </c>
      <c r="N1110" s="255">
        <f ca="1">+IFERROR(INDEX('Hoja de Trabajo para listado'!$A$155:$Z$1048576,MATCH($A1110,'Hoja de Trabajo para listado'!$A$155:$A$1048576,0),MATCH((CUADRO!N$5&amp;$E1110),'Hoja de Trabajo para listado'!$A$151:$Z$151,0)),0)+IFERROR(INDEX('Hoja de Trabajo para listado'!$AB$155:$BA$1048576,MATCH($A1110,'Hoja de Trabajo para listado'!$AB$155:$AB$1048576,0),MATCH((CUADRO!N$5&amp;$E1110),'Hoja de Trabajo para listado'!$AB$151:$BA$151,0)),0)+IFERROR(INDEX('Hoja de Trabajo para listado'!$BC$155:$CB$1048576,MATCH($A1110,'Hoja de Trabajo para listado'!$BC$155:$BC$1048576,0),MATCH((CUADRO!N$5&amp;$E1110),'Hoja de Trabajo para listado'!$BC$151:$CB$151,0)),0)+IFERROR(INDEX('Hoja de Trabajo para listado'!$DE$153:$DG$274,MATCH($A1110,'Hoja de Trabajo para listado'!$DE$153:$DE$1048576,0),MATCH((CUADRO!N$5&amp;$E1110),'Hoja de Trabajo para listado'!$DE$151:$DG$151,0)),0)+IFERROR(INDEX('Hoja de Trabajo para listado'!$CD$155:$DC$1048576,MATCH($A1110,'Hoja de Trabajo para listado'!$CD$155:$CD$1048576,0),MATCH((CUADRO!N$5&amp;$E1110),'Hoja de Trabajo para listado'!$CD$151:$DC$151,0)),0)</f>
        <v>50.01</v>
      </c>
      <c r="O1110" s="255">
        <f ca="1">+IFERROR(INDEX('Hoja de Trabajo para listado'!$A$155:$Z$1048576,MATCH($A1110,'Hoja de Trabajo para listado'!$A$155:$A$1048576,0),MATCH((CUADRO!O$5&amp;$E1110),'Hoja de Trabajo para listado'!$A$151:$Z$151,0)),0)+IFERROR(INDEX('Hoja de Trabajo para listado'!$AB$155:$BA$1048576,MATCH($A1110,'Hoja de Trabajo para listado'!$AB$155:$AB$1048576,0),MATCH((CUADRO!O$5&amp;$E1110),'Hoja de Trabajo para listado'!$AB$151:$BA$151,0)),0)+IFERROR(INDEX('Hoja de Trabajo para listado'!$BC$155:$CB$1048576,MATCH($A1110,'Hoja de Trabajo para listado'!$BC$155:$BC$1048576,0),MATCH((CUADRO!O$5&amp;$E1110),'Hoja de Trabajo para listado'!$BC$151:$CB$151,0)),0)+IFERROR(INDEX('Hoja de Trabajo para listado'!$DE$153:$DG$274,MATCH($A1110,'Hoja de Trabajo para listado'!$DE$153:$DE$1048576,0),MATCH((CUADRO!O$5&amp;$E1110),'Hoja de Trabajo para listado'!$DE$151:$DG$151,0)),0)+IFERROR(INDEX('Hoja de Trabajo para listado'!$CD$155:$DC$1048576,MATCH($A1110,'Hoja de Trabajo para listado'!$CD$155:$CD$1048576,0),MATCH((CUADRO!O$5&amp;$E1110),'Hoja de Trabajo para listado'!$CD$151:$DC$151,0)),0)</f>
        <v>0</v>
      </c>
      <c r="P1110" s="255">
        <f ca="1">+IFERROR(INDEX('Hoja de Trabajo para listado'!$A$155:$Z$1048576,MATCH($A1110,'Hoja de Trabajo para listado'!$A$155:$A$1048576,0),MATCH((CUADRO!P$5&amp;$E1110),'Hoja de Trabajo para listado'!$A$151:$Z$151,0)),0)+IFERROR(INDEX('Hoja de Trabajo para listado'!$AB$155:$BA$1048576,MATCH($A1110,'Hoja de Trabajo para listado'!$AB$155:$AB$1048576,0),MATCH((CUADRO!P$5&amp;$E1110),'Hoja de Trabajo para listado'!$AB$151:$BA$151,0)),0)+IFERROR(INDEX('Hoja de Trabajo para listado'!$BC$155:$CB$1048576,MATCH($A1110,'Hoja de Trabajo para listado'!$BC$155:$BC$1048576,0),MATCH((CUADRO!P$5&amp;$E1110),'Hoja de Trabajo para listado'!$BC$151:$CB$151,0)),0)+IFERROR(INDEX('Hoja de Trabajo para listado'!$DE$153:$DG$274,MATCH($A1110,'Hoja de Trabajo para listado'!$DE$153:$DE$1048576,0),MATCH((CUADRO!P$5&amp;$E1110),'Hoja de Trabajo para listado'!$DE$151:$DG$151,0)),0)+IFERROR(INDEX('Hoja de Trabajo para listado'!$CD$155:$DC$1048576,MATCH($A1110,'Hoja de Trabajo para listado'!$CD$155:$CD$1048576,0),MATCH((CUADRO!P$5&amp;$E1110),'Hoja de Trabajo para listado'!$CD$151:$DC$151,0)),0)</f>
        <v>0</v>
      </c>
      <c r="Q1110" s="255">
        <f ca="1">+IFERROR(INDEX('Hoja de Trabajo para listado'!$A$155:$Z$1048576,MATCH($A1110,'Hoja de Trabajo para listado'!$A$155:$A$1048576,0),MATCH((CUADRO!Q$5&amp;$E1110),'Hoja de Trabajo para listado'!$A$151:$Z$151,0)),0)+IFERROR(INDEX('Hoja de Trabajo para listado'!$AB$155:$BA$1048576,MATCH($A1110,'Hoja de Trabajo para listado'!$AB$155:$AB$1048576,0),MATCH((CUADRO!Q$5&amp;$E1110),'Hoja de Trabajo para listado'!$AB$151:$BA$151,0)),0)+IFERROR(INDEX('Hoja de Trabajo para listado'!$BC$155:$CB$1048576,MATCH($A1110,'Hoja de Trabajo para listado'!$BC$155:$BC$1048576,0),MATCH((CUADRO!Q$5&amp;$E1110),'Hoja de Trabajo para listado'!$BC$151:$CB$151,0)),0)+IFERROR(INDEX('Hoja de Trabajo para listado'!$DE$153:$DG$274,MATCH($A1110,'Hoja de Trabajo para listado'!$DE$153:$DE$1048576,0),MATCH((CUADRO!Q$5&amp;$E1110),'Hoja de Trabajo para listado'!$DE$151:$DG$151,0)),0)+IFERROR(INDEX('Hoja de Trabajo para listado'!$CD$155:$DC$1048576,MATCH($A1110,'Hoja de Trabajo para listado'!$CD$155:$CD$1048576,0),MATCH((CUADRO!Q$5&amp;$E1110),'Hoja de Trabajo para listado'!$CD$151:$DC$151,0)),0)</f>
        <v>0</v>
      </c>
      <c r="R1110" s="255">
        <f t="shared" ca="1" si="34"/>
        <v>50.01</v>
      </c>
      <c r="S1110" s="255"/>
      <c r="T1110" s="255">
        <f ca="1">+T1111</f>
        <v>3730421.34</v>
      </c>
      <c r="U1110" s="254">
        <f t="shared" si="35"/>
        <v>1</v>
      </c>
      <c r="V1110" s="362" t="str">
        <f>+VLOOKUP(A1110,bd_lista!$A$3:$E$590,5,FALSE)</f>
        <v>Órgano Ejecutivo</v>
      </c>
      <c r="W1110" s="361" t="str">
        <f>+V1110</f>
        <v>Órgano Ejecutivo</v>
      </c>
      <c r="X1110" s="254">
        <f t="shared" si="37"/>
        <v>16</v>
      </c>
      <c r="Y1110" s="254" t="str">
        <f>+VLOOKUP(X1110,bd_lista!$A$3:$C$590,3,FALSE)</f>
        <v>Ministerio de Educación</v>
      </c>
      <c r="Z1110" s="316">
        <f>+X1110</f>
        <v>16</v>
      </c>
      <c r="AA1110" s="348" t="str">
        <f>+Y1110</f>
        <v>Ministerio de Educación</v>
      </c>
    </row>
    <row r="1111" spans="1:27" customFormat="1" ht="15" customHeight="1">
      <c r="A1111" s="32">
        <v>16</v>
      </c>
      <c r="B1111" s="307"/>
      <c r="C1111" s="259" t="str">
        <f>+VLOOKUP(A1111,bd_lista!$A$3:$C$590,3,FALSE)</f>
        <v>Ministerio de Educación</v>
      </c>
      <c r="D1111" s="362"/>
      <c r="E1111" s="362" t="s">
        <v>1314</v>
      </c>
      <c r="F1111" s="257">
        <f ca="1">+IFERROR(INDEX('Hoja de Trabajo para listado'!$A$155:$Z$1048576,MATCH($A1111,'Hoja de Trabajo para listado'!$A$155:$A$1048576,0),MATCH((CUADRO!F$5&amp;$E1111),'Hoja de Trabajo para listado'!$A$151:$Z$151,0)),0)+IFERROR(INDEX('Hoja de Trabajo para listado'!$AB$155:$BA$1048576,MATCH($A1111,'Hoja de Trabajo para listado'!$AB$155:$AB$1048576,0),MATCH((CUADRO!F$5&amp;$E1111),'Hoja de Trabajo para listado'!$AB$151:$BA$151,0)),0)+IFERROR(INDEX('Hoja de Trabajo para listado'!$BC$155:$CB$1048576,MATCH($A1111,'Hoja de Trabajo para listado'!$BC$155:$BC$1048576,0),MATCH((CUADRO!F$5&amp;$E1111),'Hoja de Trabajo para listado'!$BC$151:$CB$151,0)),0)+IFERROR(INDEX('Hoja de Trabajo para listado'!$DE$153:$DG$274,MATCH($A1111,'Hoja de Trabajo para listado'!$DE$153:$DE$1048576,0),MATCH((CUADRO!F$5&amp;$E1111),'Hoja de Trabajo para listado'!$DE$151:$DG$151,0)),0)+IFERROR(INDEX('Hoja de Trabajo para listado'!$CD$155:$DC$1048576,MATCH($A1111,'Hoja de Trabajo para listado'!$CD$155:$CD$1048576,0),MATCH((CUADRO!F$5&amp;$E1111),'Hoja de Trabajo para listado'!$CD$151:$DC$151,0)),0)</f>
        <v>0</v>
      </c>
      <c r="G1111" s="257">
        <f ca="1">+IFERROR(INDEX('Hoja de Trabajo para listado'!$A$155:$Z$1048576,MATCH($A1111,'Hoja de Trabajo para listado'!$A$155:$A$1048576,0),MATCH((CUADRO!G$5&amp;$E1111),'Hoja de Trabajo para listado'!$A$151:$Z$151,0)),0)+IFERROR(INDEX('Hoja de Trabajo para listado'!$AB$155:$BA$1048576,MATCH($A1111,'Hoja de Trabajo para listado'!$AB$155:$AB$1048576,0),MATCH((CUADRO!G$5&amp;$E1111),'Hoja de Trabajo para listado'!$AB$151:$BA$151,0)),0)+IFERROR(INDEX('Hoja de Trabajo para listado'!$BC$155:$CB$1048576,MATCH($A1111,'Hoja de Trabajo para listado'!$BC$155:$BC$1048576,0),MATCH((CUADRO!G$5&amp;$E1111),'Hoja de Trabajo para listado'!$BC$151:$CB$151,0)),0)+IFERROR(INDEX('Hoja de Trabajo para listado'!$DE$153:$DG$274,MATCH($A1111,'Hoja de Trabajo para listado'!$DE$153:$DE$1048576,0),MATCH((CUADRO!G$5&amp;$E1111),'Hoja de Trabajo para listado'!$DE$151:$DG$151,0)),0)+IFERROR(INDEX('Hoja de Trabajo para listado'!$CD$155:$DC$1048576,MATCH($A1111,'Hoja de Trabajo para listado'!$CD$155:$CD$1048576,0),MATCH((CUADRO!G$5&amp;$E1111),'Hoja de Trabajo para listado'!$CD$151:$DC$151,0)),0)</f>
        <v>0</v>
      </c>
      <c r="H1111" s="257">
        <f ca="1">+IFERROR(INDEX('Hoja de Trabajo para listado'!$A$155:$Z$1048576,MATCH($A1111,'Hoja de Trabajo para listado'!$A$155:$A$1048576,0),MATCH((CUADRO!H$5&amp;$E1111),'Hoja de Trabajo para listado'!$A$151:$Z$151,0)),0)+IFERROR(INDEX('Hoja de Trabajo para listado'!$AB$155:$BA$1048576,MATCH($A1111,'Hoja de Trabajo para listado'!$AB$155:$AB$1048576,0),MATCH((CUADRO!H$5&amp;$E1111),'Hoja de Trabajo para listado'!$AB$151:$BA$151,0)),0)+IFERROR(INDEX('Hoja de Trabajo para listado'!$BC$155:$CB$1048576,MATCH($A1111,'Hoja de Trabajo para listado'!$BC$155:$BC$1048576,0),MATCH((CUADRO!H$5&amp;$E1111),'Hoja de Trabajo para listado'!$BC$151:$CB$151,0)),0)+IFERROR(INDEX('Hoja de Trabajo para listado'!$DE$153:$DG$274,MATCH($A1111,'Hoja de Trabajo para listado'!$DE$153:$DE$1048576,0),MATCH((CUADRO!H$5&amp;$E1111),'Hoja de Trabajo para listado'!$DE$151:$DG$151,0)),0)+IFERROR(INDEX('Hoja de Trabajo para listado'!$CD$155:$DC$1048576,MATCH($A1111,'Hoja de Trabajo para listado'!$CD$155:$CD$1048576,0),MATCH((CUADRO!H$5&amp;$E1111),'Hoja de Trabajo para listado'!$CD$151:$DC$151,0)),0)</f>
        <v>0</v>
      </c>
      <c r="I1111" s="257">
        <f ca="1">+IFERROR(INDEX('Hoja de Trabajo para listado'!$A$155:$Z$1048576,MATCH($A1111,'Hoja de Trabajo para listado'!$A$155:$A$1048576,0),MATCH((CUADRO!I$5&amp;$E1111),'Hoja de Trabajo para listado'!$A$151:$Z$151,0)),0)+IFERROR(INDEX('Hoja de Trabajo para listado'!$AB$155:$BA$1048576,MATCH($A1111,'Hoja de Trabajo para listado'!$AB$155:$AB$1048576,0),MATCH((CUADRO!I$5&amp;$E1111),'Hoja de Trabajo para listado'!$AB$151:$BA$151,0)),0)+IFERROR(INDEX('Hoja de Trabajo para listado'!$BC$155:$CB$1048576,MATCH($A1111,'Hoja de Trabajo para listado'!$BC$155:$BC$1048576,0),MATCH((CUADRO!I$5&amp;$E1111),'Hoja de Trabajo para listado'!$BC$151:$CB$151,0)),0)+IFERROR(INDEX('Hoja de Trabajo para listado'!$DE$153:$DG$274,MATCH($A1111,'Hoja de Trabajo para listado'!$DE$153:$DE$1048576,0),MATCH((CUADRO!I$5&amp;$E1111),'Hoja de Trabajo para listado'!$DE$151:$DG$151,0)),0)+IFERROR(INDEX('Hoja de Trabajo para listado'!$CD$155:$DC$1048576,MATCH($A1111,'Hoja de Trabajo para listado'!$CD$155:$CD$1048576,0),MATCH((CUADRO!I$5&amp;$E1111),'Hoja de Trabajo para listado'!$CD$151:$DC$151,0)),0)</f>
        <v>0</v>
      </c>
      <c r="J1111" s="257">
        <f ca="1">+IFERROR(INDEX('Hoja de Trabajo para listado'!$A$155:$Z$1048576,MATCH($A1111,'Hoja de Trabajo para listado'!$A$155:$A$1048576,0),MATCH((CUADRO!J$5&amp;$E1111),'Hoja de Trabajo para listado'!$A$151:$Z$151,0)),0)+IFERROR(INDEX('Hoja de Trabajo para listado'!$AB$155:$BA$1048576,MATCH($A1111,'Hoja de Trabajo para listado'!$AB$155:$AB$1048576,0),MATCH((CUADRO!J$5&amp;$E1111),'Hoja de Trabajo para listado'!$AB$151:$BA$151,0)),0)+IFERROR(INDEX('Hoja de Trabajo para listado'!$BC$155:$CB$1048576,MATCH($A1111,'Hoja de Trabajo para listado'!$BC$155:$BC$1048576,0),MATCH((CUADRO!J$5&amp;$E1111),'Hoja de Trabajo para listado'!$BC$151:$CB$151,0)),0)+IFERROR(INDEX('Hoja de Trabajo para listado'!$DE$153:$DG$274,MATCH($A1111,'Hoja de Trabajo para listado'!$DE$153:$DE$1048576,0),MATCH((CUADRO!J$5&amp;$E1111),'Hoja de Trabajo para listado'!$DE$151:$DG$151,0)),0)+IFERROR(INDEX('Hoja de Trabajo para listado'!$CD$155:$DC$1048576,MATCH($A1111,'Hoja de Trabajo para listado'!$CD$155:$CD$1048576,0),MATCH((CUADRO!J$5&amp;$E1111),'Hoja de Trabajo para listado'!$CD$151:$DC$151,0)),0)</f>
        <v>0</v>
      </c>
      <c r="K1111" s="257">
        <f ca="1">+IFERROR(INDEX('Hoja de Trabajo para listado'!$A$155:$Z$1048576,MATCH($A1111,'Hoja de Trabajo para listado'!$A$155:$A$1048576,0),MATCH((CUADRO!K$5&amp;$E1111),'Hoja de Trabajo para listado'!$A$151:$Z$151,0)),0)+IFERROR(INDEX('Hoja de Trabajo para listado'!$AB$155:$BA$1048576,MATCH($A1111,'Hoja de Trabajo para listado'!$AB$155:$AB$1048576,0),MATCH((CUADRO!K$5&amp;$E1111),'Hoja de Trabajo para listado'!$AB$151:$BA$151,0)),0)+IFERROR(INDEX('Hoja de Trabajo para listado'!$BC$155:$CB$1048576,MATCH($A1111,'Hoja de Trabajo para listado'!$BC$155:$BC$1048576,0),MATCH((CUADRO!K$5&amp;$E1111),'Hoja de Trabajo para listado'!$BC$151:$CB$151,0)),0)+IFERROR(INDEX('Hoja de Trabajo para listado'!$DE$153:$DG$274,MATCH($A1111,'Hoja de Trabajo para listado'!$DE$153:$DE$1048576,0),MATCH((CUADRO!K$5&amp;$E1111),'Hoja de Trabajo para listado'!$DE$151:$DG$151,0)),0)+IFERROR(INDEX('Hoja de Trabajo para listado'!$CD$155:$DC$1048576,MATCH($A1111,'Hoja de Trabajo para listado'!$CD$155:$CD$1048576,0),MATCH((CUADRO!K$5&amp;$E1111),'Hoja de Trabajo para listado'!$CD$151:$DC$151,0)),0)</f>
        <v>0</v>
      </c>
      <c r="L1111" s="257">
        <f ca="1">+IFERROR(INDEX('Hoja de Trabajo para listado'!$A$155:$Z$1048576,MATCH($A1111,'Hoja de Trabajo para listado'!$A$155:$A$1048576,0),MATCH((CUADRO!L$5&amp;$E1111),'Hoja de Trabajo para listado'!$A$151:$Z$151,0)),0)+IFERROR(INDEX('Hoja de Trabajo para listado'!$AB$155:$BA$1048576,MATCH($A1111,'Hoja de Trabajo para listado'!$AB$155:$AB$1048576,0),MATCH((CUADRO!L$5&amp;$E1111),'Hoja de Trabajo para listado'!$AB$151:$BA$151,0)),0)+IFERROR(INDEX('Hoja de Trabajo para listado'!$BC$155:$CB$1048576,MATCH($A1111,'Hoja de Trabajo para listado'!$BC$155:$BC$1048576,0),MATCH((CUADRO!L$5&amp;$E1111),'Hoja de Trabajo para listado'!$BC$151:$CB$151,0)),0)+IFERROR(INDEX('Hoja de Trabajo para listado'!$DE$153:$DG$274,MATCH($A1111,'Hoja de Trabajo para listado'!$DE$153:$DE$1048576,0),MATCH((CUADRO!L$5&amp;$E1111),'Hoja de Trabajo para listado'!$DE$151:$DG$151,0)),0)+IFERROR(INDEX('Hoja de Trabajo para listado'!$CD$155:$DC$1048576,MATCH($A1111,'Hoja de Trabajo para listado'!$CD$155:$CD$1048576,0),MATCH((CUADRO!L$5&amp;$E1111),'Hoja de Trabajo para listado'!$CD$151:$DC$151,0)),0)</f>
        <v>0</v>
      </c>
      <c r="M1111" s="257">
        <f ca="1">+IFERROR(INDEX('Hoja de Trabajo para listado'!$A$155:$Z$1048576,MATCH($A1111,'Hoja de Trabajo para listado'!$A$155:$A$1048576,0),MATCH((CUADRO!M$5&amp;$E1111),'Hoja de Trabajo para listado'!$A$151:$Z$151,0)),0)+IFERROR(INDEX('Hoja de Trabajo para listado'!$AB$155:$BA$1048576,MATCH($A1111,'Hoja de Trabajo para listado'!$AB$155:$AB$1048576,0),MATCH((CUADRO!M$5&amp;$E1111),'Hoja de Trabajo para listado'!$AB$151:$BA$151,0)),0)+IFERROR(INDEX('Hoja de Trabajo para listado'!$BC$155:$CB$1048576,MATCH($A1111,'Hoja de Trabajo para listado'!$BC$155:$BC$1048576,0),MATCH((CUADRO!M$5&amp;$E1111),'Hoja de Trabajo para listado'!$BC$151:$CB$151,0)),0)+IFERROR(INDEX('Hoja de Trabajo para listado'!$DE$153:$DG$274,MATCH($A1111,'Hoja de Trabajo para listado'!$DE$153:$DE$1048576,0),MATCH((CUADRO!M$5&amp;$E1111),'Hoja de Trabajo para listado'!$DE$151:$DG$151,0)),0)+IFERROR(INDEX('Hoja de Trabajo para listado'!$CD$155:$DC$1048576,MATCH($A1111,'Hoja de Trabajo para listado'!$CD$155:$CD$1048576,0),MATCH((CUADRO!M$5&amp;$E1111),'Hoja de Trabajo para listado'!$CD$151:$DC$151,0)),0)</f>
        <v>0</v>
      </c>
      <c r="N1111" s="257">
        <f ca="1">+IFERROR(INDEX('Hoja de Trabajo para listado'!$A$155:$Z$1048576,MATCH($A1111,'Hoja de Trabajo para listado'!$A$155:$A$1048576,0),MATCH((CUADRO!N$5&amp;$E1111),'Hoja de Trabajo para listado'!$A$151:$Z$151,0)),0)+IFERROR(INDEX('Hoja de Trabajo para listado'!$AB$155:$BA$1048576,MATCH($A1111,'Hoja de Trabajo para listado'!$AB$155:$AB$1048576,0),MATCH((CUADRO!N$5&amp;$E1111),'Hoja de Trabajo para listado'!$AB$151:$BA$151,0)),0)+IFERROR(INDEX('Hoja de Trabajo para listado'!$BC$155:$CB$1048576,MATCH($A1111,'Hoja de Trabajo para listado'!$BC$155:$BC$1048576,0),MATCH((CUADRO!N$5&amp;$E1111),'Hoja de Trabajo para listado'!$BC$151:$CB$151,0)),0)+IFERROR(INDEX('Hoja de Trabajo para listado'!$DE$153:$DG$274,MATCH($A1111,'Hoja de Trabajo para listado'!$DE$153:$DE$1048576,0),MATCH((CUADRO!N$5&amp;$E1111),'Hoja de Trabajo para listado'!$DE$151:$DG$151,0)),0)+IFERROR(INDEX('Hoja de Trabajo para listado'!$CD$155:$DC$1048576,MATCH($A1111,'Hoja de Trabajo para listado'!$CD$155:$CD$1048576,0),MATCH((CUADRO!N$5&amp;$E1111),'Hoja de Trabajo para listado'!$CD$151:$DC$151,0)),0)</f>
        <v>3730371.33</v>
      </c>
      <c r="O1111" s="257">
        <f ca="1">+IFERROR(INDEX('Hoja de Trabajo para listado'!$A$155:$Z$1048576,MATCH($A1111,'Hoja de Trabajo para listado'!$A$155:$A$1048576,0),MATCH((CUADRO!O$5&amp;$E1111),'Hoja de Trabajo para listado'!$A$151:$Z$151,0)),0)+IFERROR(INDEX('Hoja de Trabajo para listado'!$AB$155:$BA$1048576,MATCH($A1111,'Hoja de Trabajo para listado'!$AB$155:$AB$1048576,0),MATCH((CUADRO!O$5&amp;$E1111),'Hoja de Trabajo para listado'!$AB$151:$BA$151,0)),0)+IFERROR(INDEX('Hoja de Trabajo para listado'!$BC$155:$CB$1048576,MATCH($A1111,'Hoja de Trabajo para listado'!$BC$155:$BC$1048576,0),MATCH((CUADRO!O$5&amp;$E1111),'Hoja de Trabajo para listado'!$BC$151:$CB$151,0)),0)+IFERROR(INDEX('Hoja de Trabajo para listado'!$DE$153:$DG$274,MATCH($A1111,'Hoja de Trabajo para listado'!$DE$153:$DE$1048576,0),MATCH((CUADRO!O$5&amp;$E1111),'Hoja de Trabajo para listado'!$DE$151:$DG$151,0)),0)+IFERROR(INDEX('Hoja de Trabajo para listado'!$CD$155:$DC$1048576,MATCH($A1111,'Hoja de Trabajo para listado'!$CD$155:$CD$1048576,0),MATCH((CUADRO!O$5&amp;$E1111),'Hoja de Trabajo para listado'!$CD$151:$DC$151,0)),0)</f>
        <v>0</v>
      </c>
      <c r="P1111" s="257">
        <f ca="1">+IFERROR(INDEX('Hoja de Trabajo para listado'!$A$155:$Z$1048576,MATCH($A1111,'Hoja de Trabajo para listado'!$A$155:$A$1048576,0),MATCH((CUADRO!P$5&amp;$E1111),'Hoja de Trabajo para listado'!$A$151:$Z$151,0)),0)+IFERROR(INDEX('Hoja de Trabajo para listado'!$AB$155:$BA$1048576,MATCH($A1111,'Hoja de Trabajo para listado'!$AB$155:$AB$1048576,0),MATCH((CUADRO!P$5&amp;$E1111),'Hoja de Trabajo para listado'!$AB$151:$BA$151,0)),0)+IFERROR(INDEX('Hoja de Trabajo para listado'!$BC$155:$CB$1048576,MATCH($A1111,'Hoja de Trabajo para listado'!$BC$155:$BC$1048576,0),MATCH((CUADRO!P$5&amp;$E1111),'Hoja de Trabajo para listado'!$BC$151:$CB$151,0)),0)+IFERROR(INDEX('Hoja de Trabajo para listado'!$DE$153:$DG$274,MATCH($A1111,'Hoja de Trabajo para listado'!$DE$153:$DE$1048576,0),MATCH((CUADRO!P$5&amp;$E1111),'Hoja de Trabajo para listado'!$DE$151:$DG$151,0)),0)+IFERROR(INDEX('Hoja de Trabajo para listado'!$CD$155:$DC$1048576,MATCH($A1111,'Hoja de Trabajo para listado'!$CD$155:$CD$1048576,0),MATCH((CUADRO!P$5&amp;$E1111),'Hoja de Trabajo para listado'!$CD$151:$DC$151,0)),0)</f>
        <v>0</v>
      </c>
      <c r="Q1111" s="257">
        <f ca="1">+IFERROR(INDEX('Hoja de Trabajo para listado'!$A$155:$Z$1048576,MATCH($A1111,'Hoja de Trabajo para listado'!$A$155:$A$1048576,0),MATCH((CUADRO!Q$5&amp;$E1111),'Hoja de Trabajo para listado'!$A$151:$Z$151,0)),0)+IFERROR(INDEX('Hoja de Trabajo para listado'!$AB$155:$BA$1048576,MATCH($A1111,'Hoja de Trabajo para listado'!$AB$155:$AB$1048576,0),MATCH((CUADRO!Q$5&amp;$E1111),'Hoja de Trabajo para listado'!$AB$151:$BA$151,0)),0)+IFERROR(INDEX('Hoja de Trabajo para listado'!$BC$155:$CB$1048576,MATCH($A1111,'Hoja de Trabajo para listado'!$BC$155:$BC$1048576,0),MATCH((CUADRO!Q$5&amp;$E1111),'Hoja de Trabajo para listado'!$BC$151:$CB$151,0)),0)+IFERROR(INDEX('Hoja de Trabajo para listado'!$DE$153:$DG$274,MATCH($A1111,'Hoja de Trabajo para listado'!$DE$153:$DE$1048576,0),MATCH((CUADRO!Q$5&amp;$E1111),'Hoja de Trabajo para listado'!$DE$151:$DG$151,0)),0)+IFERROR(INDEX('Hoja de Trabajo para listado'!$CD$155:$DC$1048576,MATCH($A1111,'Hoja de Trabajo para listado'!$CD$155:$CD$1048576,0),MATCH((CUADRO!Q$5&amp;$E1111),'Hoja de Trabajo para listado'!$CD$151:$DC$151,0)),0)</f>
        <v>0</v>
      </c>
      <c r="R1111" s="257">
        <f t="shared" ca="1" si="34"/>
        <v>3730371.33</v>
      </c>
      <c r="S1111" s="257">
        <f ca="1">+R1110+R1111</f>
        <v>3730421.34</v>
      </c>
      <c r="T1111" s="257">
        <f ca="1">+S1111</f>
        <v>3730421.34</v>
      </c>
      <c r="U1111" s="256">
        <f t="shared" si="35"/>
        <v>2</v>
      </c>
      <c r="V1111" s="362" t="str">
        <f>+VLOOKUP(A1111,bd_lista!$A$3:$E$590,5,FALSE)</f>
        <v>Órgano Ejecutivo</v>
      </c>
      <c r="W1111" s="362"/>
      <c r="X1111" s="254">
        <f t="shared" si="37"/>
        <v>16</v>
      </c>
      <c r="Y1111" s="254" t="str">
        <f>+VLOOKUP(X1111,bd_lista!$A$3:$C$590,3,FALSE)</f>
        <v>Ministerio de Educación</v>
      </c>
      <c r="Z1111" s="314"/>
      <c r="AA1111" s="350"/>
    </row>
    <row r="1112" spans="1:27" customFormat="1" ht="15" customHeight="1">
      <c r="A1112" s="32">
        <v>35</v>
      </c>
      <c r="B1112" s="306">
        <f>+A1112</f>
        <v>35</v>
      </c>
      <c r="C1112" s="259" t="str">
        <f>+VLOOKUP(A1112,bd_lista!$A$3:$C$590,3,FALSE)</f>
        <v>Ministerio de Economía y Finanzas Públicas</v>
      </c>
      <c r="D1112" s="361" t="str">
        <f>+C1112</f>
        <v>Ministerio de Economía y Finanzas Públicas</v>
      </c>
      <c r="E1112" s="259" t="s">
        <v>1313</v>
      </c>
      <c r="F1112" s="255">
        <f ca="1">+IFERROR(INDEX('Hoja de Trabajo para listado'!$A$155:$Z$1048576,MATCH($A1112,'Hoja de Trabajo para listado'!$A$155:$A$1048576,0),MATCH((CUADRO!F$5&amp;$E1112),'Hoja de Trabajo para listado'!$A$151:$Z$151,0)),0)+IFERROR(INDEX('Hoja de Trabajo para listado'!$AB$155:$BA$1048576,MATCH($A1112,'Hoja de Trabajo para listado'!$AB$155:$AB$1048576,0),MATCH((CUADRO!F$5&amp;$E1112),'Hoja de Trabajo para listado'!$AB$151:$BA$151,0)),0)+IFERROR(INDEX('Hoja de Trabajo para listado'!$BC$155:$CB$1048576,MATCH($A1112,'Hoja de Trabajo para listado'!$BC$155:$BC$1048576,0),MATCH((CUADRO!F$5&amp;$E1112),'Hoja de Trabajo para listado'!$BC$151:$CB$151,0)),0)+IFERROR(INDEX('Hoja de Trabajo para listado'!$DE$153:$DG$274,MATCH($A1112,'Hoja de Trabajo para listado'!$DE$153:$DE$1048576,0),MATCH((CUADRO!F$5&amp;$E1112),'Hoja de Trabajo para listado'!$DE$151:$DG$151,0)),0)+IFERROR(INDEX('Hoja de Trabajo para listado'!$CD$155:$DC$1048576,MATCH($A1112,'Hoja de Trabajo para listado'!$CD$155:$CD$1048576,0),MATCH((CUADRO!F$5&amp;$E1112),'Hoja de Trabajo para listado'!$CD$151:$DC$151,0)),0)</f>
        <v>0</v>
      </c>
      <c r="G1112" s="255">
        <f ca="1">+IFERROR(INDEX('Hoja de Trabajo para listado'!$A$155:$Z$1048576,MATCH($A1112,'Hoja de Trabajo para listado'!$A$155:$A$1048576,0),MATCH((CUADRO!G$5&amp;$E1112),'Hoja de Trabajo para listado'!$A$151:$Z$151,0)),0)+IFERROR(INDEX('Hoja de Trabajo para listado'!$AB$155:$BA$1048576,MATCH($A1112,'Hoja de Trabajo para listado'!$AB$155:$AB$1048576,0),MATCH((CUADRO!G$5&amp;$E1112),'Hoja de Trabajo para listado'!$AB$151:$BA$151,0)),0)+IFERROR(INDEX('Hoja de Trabajo para listado'!$BC$155:$CB$1048576,MATCH($A1112,'Hoja de Trabajo para listado'!$BC$155:$BC$1048576,0),MATCH((CUADRO!G$5&amp;$E1112),'Hoja de Trabajo para listado'!$BC$151:$CB$151,0)),0)+IFERROR(INDEX('Hoja de Trabajo para listado'!$DE$153:$DG$274,MATCH($A1112,'Hoja de Trabajo para listado'!$DE$153:$DE$1048576,0),MATCH((CUADRO!G$5&amp;$E1112),'Hoja de Trabajo para listado'!$DE$151:$DG$151,0)),0)+IFERROR(INDEX('Hoja de Trabajo para listado'!$CD$155:$DC$1048576,MATCH($A1112,'Hoja de Trabajo para listado'!$CD$155:$CD$1048576,0),MATCH((CUADRO!G$5&amp;$E1112),'Hoja de Trabajo para listado'!$CD$151:$DC$151,0)),0)</f>
        <v>0</v>
      </c>
      <c r="H1112" s="255">
        <f ca="1">+IFERROR(INDEX('Hoja de Trabajo para listado'!$A$155:$Z$1048576,MATCH($A1112,'Hoja de Trabajo para listado'!$A$155:$A$1048576,0),MATCH((CUADRO!H$5&amp;$E1112),'Hoja de Trabajo para listado'!$A$151:$Z$151,0)),0)+IFERROR(INDEX('Hoja de Trabajo para listado'!$AB$155:$BA$1048576,MATCH($A1112,'Hoja de Trabajo para listado'!$AB$155:$AB$1048576,0),MATCH((CUADRO!H$5&amp;$E1112),'Hoja de Trabajo para listado'!$AB$151:$BA$151,0)),0)+IFERROR(INDEX('Hoja de Trabajo para listado'!$BC$155:$CB$1048576,MATCH($A1112,'Hoja de Trabajo para listado'!$BC$155:$BC$1048576,0),MATCH((CUADRO!H$5&amp;$E1112),'Hoja de Trabajo para listado'!$BC$151:$CB$151,0)),0)+IFERROR(INDEX('Hoja de Trabajo para listado'!$DE$153:$DG$274,MATCH($A1112,'Hoja de Trabajo para listado'!$DE$153:$DE$1048576,0),MATCH((CUADRO!H$5&amp;$E1112),'Hoja de Trabajo para listado'!$DE$151:$DG$151,0)),0)+IFERROR(INDEX('Hoja de Trabajo para listado'!$CD$155:$DC$1048576,MATCH($A1112,'Hoja de Trabajo para listado'!$CD$155:$CD$1048576,0),MATCH((CUADRO!H$5&amp;$E1112),'Hoja de Trabajo para listado'!$CD$151:$DC$151,0)),0)</f>
        <v>0</v>
      </c>
      <c r="I1112" s="255">
        <f ca="1">+IFERROR(INDEX('Hoja de Trabajo para listado'!$A$155:$Z$1048576,MATCH($A1112,'Hoja de Trabajo para listado'!$A$155:$A$1048576,0),MATCH((CUADRO!I$5&amp;$E1112),'Hoja de Trabajo para listado'!$A$151:$Z$151,0)),0)+IFERROR(INDEX('Hoja de Trabajo para listado'!$AB$155:$BA$1048576,MATCH($A1112,'Hoja de Trabajo para listado'!$AB$155:$AB$1048576,0),MATCH((CUADRO!I$5&amp;$E1112),'Hoja de Trabajo para listado'!$AB$151:$BA$151,0)),0)+IFERROR(INDEX('Hoja de Trabajo para listado'!$BC$155:$CB$1048576,MATCH($A1112,'Hoja de Trabajo para listado'!$BC$155:$BC$1048576,0),MATCH((CUADRO!I$5&amp;$E1112),'Hoja de Trabajo para listado'!$BC$151:$CB$151,0)),0)+IFERROR(INDEX('Hoja de Trabajo para listado'!$DE$153:$DG$274,MATCH($A1112,'Hoja de Trabajo para listado'!$DE$153:$DE$1048576,0),MATCH((CUADRO!I$5&amp;$E1112),'Hoja de Trabajo para listado'!$DE$151:$DG$151,0)),0)+IFERROR(INDEX('Hoja de Trabajo para listado'!$CD$155:$DC$1048576,MATCH($A1112,'Hoja de Trabajo para listado'!$CD$155:$CD$1048576,0),MATCH((CUADRO!I$5&amp;$E1112),'Hoja de Trabajo para listado'!$CD$151:$DC$151,0)),0)</f>
        <v>0</v>
      </c>
      <c r="J1112" s="255">
        <f ca="1">+IFERROR(INDEX('Hoja de Trabajo para listado'!$A$155:$Z$1048576,MATCH($A1112,'Hoja de Trabajo para listado'!$A$155:$A$1048576,0),MATCH((CUADRO!J$5&amp;$E1112),'Hoja de Trabajo para listado'!$A$151:$Z$151,0)),0)+IFERROR(INDEX('Hoja de Trabajo para listado'!$AB$155:$BA$1048576,MATCH($A1112,'Hoja de Trabajo para listado'!$AB$155:$AB$1048576,0),MATCH((CUADRO!J$5&amp;$E1112),'Hoja de Trabajo para listado'!$AB$151:$BA$151,0)),0)+IFERROR(INDEX('Hoja de Trabajo para listado'!$BC$155:$CB$1048576,MATCH($A1112,'Hoja de Trabajo para listado'!$BC$155:$BC$1048576,0),MATCH((CUADRO!J$5&amp;$E1112),'Hoja de Trabajo para listado'!$BC$151:$CB$151,0)),0)+IFERROR(INDEX('Hoja de Trabajo para listado'!$DE$153:$DG$274,MATCH($A1112,'Hoja de Trabajo para listado'!$DE$153:$DE$1048576,0),MATCH((CUADRO!J$5&amp;$E1112),'Hoja de Trabajo para listado'!$DE$151:$DG$151,0)),0)+IFERROR(INDEX('Hoja de Trabajo para listado'!$CD$155:$DC$1048576,MATCH($A1112,'Hoja de Trabajo para listado'!$CD$155:$CD$1048576,0),MATCH((CUADRO!J$5&amp;$E1112),'Hoja de Trabajo para listado'!$CD$151:$DC$151,0)),0)</f>
        <v>0</v>
      </c>
      <c r="K1112" s="255">
        <f ca="1">+IFERROR(INDEX('Hoja de Trabajo para listado'!$A$155:$Z$1048576,MATCH($A1112,'Hoja de Trabajo para listado'!$A$155:$A$1048576,0),MATCH((CUADRO!K$5&amp;$E1112),'Hoja de Trabajo para listado'!$A$151:$Z$151,0)),0)+IFERROR(INDEX('Hoja de Trabajo para listado'!$AB$155:$BA$1048576,MATCH($A1112,'Hoja de Trabajo para listado'!$AB$155:$AB$1048576,0),MATCH((CUADRO!K$5&amp;$E1112),'Hoja de Trabajo para listado'!$AB$151:$BA$151,0)),0)+IFERROR(INDEX('Hoja de Trabajo para listado'!$BC$155:$CB$1048576,MATCH($A1112,'Hoja de Trabajo para listado'!$BC$155:$BC$1048576,0),MATCH((CUADRO!K$5&amp;$E1112),'Hoja de Trabajo para listado'!$BC$151:$CB$151,0)),0)+IFERROR(INDEX('Hoja de Trabajo para listado'!$DE$153:$DG$274,MATCH($A1112,'Hoja de Trabajo para listado'!$DE$153:$DE$1048576,0),MATCH((CUADRO!K$5&amp;$E1112),'Hoja de Trabajo para listado'!$DE$151:$DG$151,0)),0)+IFERROR(INDEX('Hoja de Trabajo para listado'!$CD$155:$DC$1048576,MATCH($A1112,'Hoja de Trabajo para listado'!$CD$155:$CD$1048576,0),MATCH((CUADRO!K$5&amp;$E1112),'Hoja de Trabajo para listado'!$CD$151:$DC$151,0)),0)</f>
        <v>0</v>
      </c>
      <c r="L1112" s="255">
        <f ca="1">+IFERROR(INDEX('Hoja de Trabajo para listado'!$A$155:$Z$1048576,MATCH($A1112,'Hoja de Trabajo para listado'!$A$155:$A$1048576,0),MATCH((CUADRO!L$5&amp;$E1112),'Hoja de Trabajo para listado'!$A$151:$Z$151,0)),0)+IFERROR(INDEX('Hoja de Trabajo para listado'!$AB$155:$BA$1048576,MATCH($A1112,'Hoja de Trabajo para listado'!$AB$155:$AB$1048576,0),MATCH((CUADRO!L$5&amp;$E1112),'Hoja de Trabajo para listado'!$AB$151:$BA$151,0)),0)+IFERROR(INDEX('Hoja de Trabajo para listado'!$BC$155:$CB$1048576,MATCH($A1112,'Hoja de Trabajo para listado'!$BC$155:$BC$1048576,0),MATCH((CUADRO!L$5&amp;$E1112),'Hoja de Trabajo para listado'!$BC$151:$CB$151,0)),0)+IFERROR(INDEX('Hoja de Trabajo para listado'!$DE$153:$DG$274,MATCH($A1112,'Hoja de Trabajo para listado'!$DE$153:$DE$1048576,0),MATCH((CUADRO!L$5&amp;$E1112),'Hoja de Trabajo para listado'!$DE$151:$DG$151,0)),0)+IFERROR(INDEX('Hoja de Trabajo para listado'!$CD$155:$DC$1048576,MATCH($A1112,'Hoja de Trabajo para listado'!$CD$155:$CD$1048576,0),MATCH((CUADRO!L$5&amp;$E1112),'Hoja de Trabajo para listado'!$CD$151:$DC$151,0)),0)</f>
        <v>0</v>
      </c>
      <c r="M1112" s="255">
        <f ca="1">+IFERROR(INDEX('Hoja de Trabajo para listado'!$A$155:$Z$1048576,MATCH($A1112,'Hoja de Trabajo para listado'!$A$155:$A$1048576,0),MATCH((CUADRO!M$5&amp;$E1112),'Hoja de Trabajo para listado'!$A$151:$Z$151,0)),0)+IFERROR(INDEX('Hoja de Trabajo para listado'!$AB$155:$BA$1048576,MATCH($A1112,'Hoja de Trabajo para listado'!$AB$155:$AB$1048576,0),MATCH((CUADRO!M$5&amp;$E1112),'Hoja de Trabajo para listado'!$AB$151:$BA$151,0)),0)+IFERROR(INDEX('Hoja de Trabajo para listado'!$BC$155:$CB$1048576,MATCH($A1112,'Hoja de Trabajo para listado'!$BC$155:$BC$1048576,0),MATCH((CUADRO!M$5&amp;$E1112),'Hoja de Trabajo para listado'!$BC$151:$CB$151,0)),0)+IFERROR(INDEX('Hoja de Trabajo para listado'!$DE$153:$DG$274,MATCH($A1112,'Hoja de Trabajo para listado'!$DE$153:$DE$1048576,0),MATCH((CUADRO!M$5&amp;$E1112),'Hoja de Trabajo para listado'!$DE$151:$DG$151,0)),0)+IFERROR(INDEX('Hoja de Trabajo para listado'!$CD$155:$DC$1048576,MATCH($A1112,'Hoja de Trabajo para listado'!$CD$155:$CD$1048576,0),MATCH((CUADRO!M$5&amp;$E1112),'Hoja de Trabajo para listado'!$CD$151:$DC$151,0)),0)</f>
        <v>0</v>
      </c>
      <c r="N1112" s="255">
        <f ca="1">+IFERROR(INDEX('Hoja de Trabajo para listado'!$A$155:$Z$1048576,MATCH($A1112,'Hoja de Trabajo para listado'!$A$155:$A$1048576,0),MATCH((CUADRO!N$5&amp;$E1112),'Hoja de Trabajo para listado'!$A$151:$Z$151,0)),0)+IFERROR(INDEX('Hoja de Trabajo para listado'!$AB$155:$BA$1048576,MATCH($A1112,'Hoja de Trabajo para listado'!$AB$155:$AB$1048576,0),MATCH((CUADRO!N$5&amp;$E1112),'Hoja de Trabajo para listado'!$AB$151:$BA$151,0)),0)+IFERROR(INDEX('Hoja de Trabajo para listado'!$BC$155:$CB$1048576,MATCH($A1112,'Hoja de Trabajo para listado'!$BC$155:$BC$1048576,0),MATCH((CUADRO!N$5&amp;$E1112),'Hoja de Trabajo para listado'!$BC$151:$CB$151,0)),0)+IFERROR(INDEX('Hoja de Trabajo para listado'!$DE$153:$DG$274,MATCH($A1112,'Hoja de Trabajo para listado'!$DE$153:$DE$1048576,0),MATCH((CUADRO!N$5&amp;$E1112),'Hoja de Trabajo para listado'!$DE$151:$DG$151,0)),0)+IFERROR(INDEX('Hoja de Trabajo para listado'!$CD$155:$DC$1048576,MATCH($A1112,'Hoja de Trabajo para listado'!$CD$155:$CD$1048576,0),MATCH((CUADRO!N$5&amp;$E1112),'Hoja de Trabajo para listado'!$CD$151:$DC$151,0)),0)</f>
        <v>0</v>
      </c>
      <c r="O1112" s="255">
        <f ca="1">+IFERROR(INDEX('Hoja de Trabajo para listado'!$A$155:$Z$1048576,MATCH($A1112,'Hoja de Trabajo para listado'!$A$155:$A$1048576,0),MATCH((CUADRO!O$5&amp;$E1112),'Hoja de Trabajo para listado'!$A$151:$Z$151,0)),0)+IFERROR(INDEX('Hoja de Trabajo para listado'!$AB$155:$BA$1048576,MATCH($A1112,'Hoja de Trabajo para listado'!$AB$155:$AB$1048576,0),MATCH((CUADRO!O$5&amp;$E1112),'Hoja de Trabajo para listado'!$AB$151:$BA$151,0)),0)+IFERROR(INDEX('Hoja de Trabajo para listado'!$BC$155:$CB$1048576,MATCH($A1112,'Hoja de Trabajo para listado'!$BC$155:$BC$1048576,0),MATCH((CUADRO!O$5&amp;$E1112),'Hoja de Trabajo para listado'!$BC$151:$CB$151,0)),0)+IFERROR(INDEX('Hoja de Trabajo para listado'!$DE$153:$DG$274,MATCH($A1112,'Hoja de Trabajo para listado'!$DE$153:$DE$1048576,0),MATCH((CUADRO!O$5&amp;$E1112),'Hoja de Trabajo para listado'!$DE$151:$DG$151,0)),0)+IFERROR(INDEX('Hoja de Trabajo para listado'!$CD$155:$DC$1048576,MATCH($A1112,'Hoja de Trabajo para listado'!$CD$155:$CD$1048576,0),MATCH((CUADRO!O$5&amp;$E1112),'Hoja de Trabajo para listado'!$CD$151:$DC$151,0)),0)</f>
        <v>0</v>
      </c>
      <c r="P1112" s="255">
        <f ca="1">+IFERROR(INDEX('Hoja de Trabajo para listado'!$A$155:$Z$1048576,MATCH($A1112,'Hoja de Trabajo para listado'!$A$155:$A$1048576,0),MATCH((CUADRO!P$5&amp;$E1112),'Hoja de Trabajo para listado'!$A$151:$Z$151,0)),0)+IFERROR(INDEX('Hoja de Trabajo para listado'!$AB$155:$BA$1048576,MATCH($A1112,'Hoja de Trabajo para listado'!$AB$155:$AB$1048576,0),MATCH((CUADRO!P$5&amp;$E1112),'Hoja de Trabajo para listado'!$AB$151:$BA$151,0)),0)+IFERROR(INDEX('Hoja de Trabajo para listado'!$BC$155:$CB$1048576,MATCH($A1112,'Hoja de Trabajo para listado'!$BC$155:$BC$1048576,0),MATCH((CUADRO!P$5&amp;$E1112),'Hoja de Trabajo para listado'!$BC$151:$CB$151,0)),0)+IFERROR(INDEX('Hoja de Trabajo para listado'!$DE$153:$DG$274,MATCH($A1112,'Hoja de Trabajo para listado'!$DE$153:$DE$1048576,0),MATCH((CUADRO!P$5&amp;$E1112),'Hoja de Trabajo para listado'!$DE$151:$DG$151,0)),0)+IFERROR(INDEX('Hoja de Trabajo para listado'!$CD$155:$DC$1048576,MATCH($A1112,'Hoja de Trabajo para listado'!$CD$155:$CD$1048576,0),MATCH((CUADRO!P$5&amp;$E1112),'Hoja de Trabajo para listado'!$CD$151:$DC$151,0)),0)</f>
        <v>0</v>
      </c>
      <c r="Q1112" s="255">
        <f ca="1">+IFERROR(INDEX('Hoja de Trabajo para listado'!$A$155:$Z$1048576,MATCH($A1112,'Hoja de Trabajo para listado'!$A$155:$A$1048576,0),MATCH((CUADRO!Q$5&amp;$E1112),'Hoja de Trabajo para listado'!$A$151:$Z$151,0)),0)+IFERROR(INDEX('Hoja de Trabajo para listado'!$AB$155:$BA$1048576,MATCH($A1112,'Hoja de Trabajo para listado'!$AB$155:$AB$1048576,0),MATCH((CUADRO!Q$5&amp;$E1112),'Hoja de Trabajo para listado'!$AB$151:$BA$151,0)),0)+IFERROR(INDEX('Hoja de Trabajo para listado'!$BC$155:$CB$1048576,MATCH($A1112,'Hoja de Trabajo para listado'!$BC$155:$BC$1048576,0),MATCH((CUADRO!Q$5&amp;$E1112),'Hoja de Trabajo para listado'!$BC$151:$CB$151,0)),0)+IFERROR(INDEX('Hoja de Trabajo para listado'!$DE$153:$DG$274,MATCH($A1112,'Hoja de Trabajo para listado'!$DE$153:$DE$1048576,0),MATCH((CUADRO!Q$5&amp;$E1112),'Hoja de Trabajo para listado'!$DE$151:$DG$151,0)),0)+IFERROR(INDEX('Hoja de Trabajo para listado'!$CD$155:$DC$1048576,MATCH($A1112,'Hoja de Trabajo para listado'!$CD$155:$CD$1048576,0),MATCH((CUADRO!Q$5&amp;$E1112),'Hoja de Trabajo para listado'!$CD$151:$DC$151,0)),0)</f>
        <v>0</v>
      </c>
      <c r="R1112" s="255">
        <f t="shared" ca="1" si="34"/>
        <v>0</v>
      </c>
      <c r="S1112" s="255"/>
      <c r="T1112" s="255">
        <f ca="1">+T1113</f>
        <v>3663380.42</v>
      </c>
      <c r="U1112" s="254">
        <f t="shared" si="35"/>
        <v>1</v>
      </c>
      <c r="V1112" s="362" t="str">
        <f>+VLOOKUP(A1112,bd_lista!$A$3:$E$590,5,FALSE)</f>
        <v>Órgano Ejecutivo</v>
      </c>
      <c r="W1112" s="361" t="str">
        <f>+V1112</f>
        <v>Órgano Ejecutivo</v>
      </c>
      <c r="X1112" s="254">
        <f t="shared" si="37"/>
        <v>35</v>
      </c>
      <c r="Y1112" s="254" t="str">
        <f>+VLOOKUP(X1112,bd_lista!$A$3:$C$590,3,FALSE)</f>
        <v>Ministerio de Economía y Finanzas Públicas</v>
      </c>
      <c r="Z1112" s="316">
        <f>+X1112</f>
        <v>35</v>
      </c>
      <c r="AA1112" s="348" t="str">
        <f>+Y1112</f>
        <v>Ministerio de Economía y Finanzas Públicas</v>
      </c>
    </row>
    <row r="1113" spans="1:27" customFormat="1" ht="15" customHeight="1">
      <c r="A1113" s="32">
        <v>35</v>
      </c>
      <c r="B1113" s="307"/>
      <c r="C1113" s="259" t="str">
        <f>+VLOOKUP(A1113,bd_lista!$A$3:$C$590,3,FALSE)</f>
        <v>Ministerio de Economía y Finanzas Públicas</v>
      </c>
      <c r="D1113" s="362"/>
      <c r="E1113" s="362" t="s">
        <v>1314</v>
      </c>
      <c r="F1113" s="257">
        <f ca="1">+IFERROR(INDEX('Hoja de Trabajo para listado'!$A$155:$Z$1048576,MATCH($A1113,'Hoja de Trabajo para listado'!$A$155:$A$1048576,0),MATCH((CUADRO!F$5&amp;$E1113),'Hoja de Trabajo para listado'!$A$151:$Z$151,0)),0)+IFERROR(INDEX('Hoja de Trabajo para listado'!$AB$155:$BA$1048576,MATCH($A1113,'Hoja de Trabajo para listado'!$AB$155:$AB$1048576,0),MATCH((CUADRO!F$5&amp;$E1113),'Hoja de Trabajo para listado'!$AB$151:$BA$151,0)),0)+IFERROR(INDEX('Hoja de Trabajo para listado'!$BC$155:$CB$1048576,MATCH($A1113,'Hoja de Trabajo para listado'!$BC$155:$BC$1048576,0),MATCH((CUADRO!F$5&amp;$E1113),'Hoja de Trabajo para listado'!$BC$151:$CB$151,0)),0)+IFERROR(INDEX('Hoja de Trabajo para listado'!$DE$153:$DG$274,MATCH($A1113,'Hoja de Trabajo para listado'!$DE$153:$DE$1048576,0),MATCH((CUADRO!F$5&amp;$E1113),'Hoja de Trabajo para listado'!$DE$151:$DG$151,0)),0)+IFERROR(INDEX('Hoja de Trabajo para listado'!$CD$155:$DC$1048576,MATCH($A1113,'Hoja de Trabajo para listado'!$CD$155:$CD$1048576,0),MATCH((CUADRO!F$5&amp;$E1113),'Hoja de Trabajo para listado'!$CD$151:$DC$151,0)),0)</f>
        <v>0</v>
      </c>
      <c r="G1113" s="257">
        <f ca="1">+IFERROR(INDEX('Hoja de Trabajo para listado'!$A$155:$Z$1048576,MATCH($A1113,'Hoja de Trabajo para listado'!$A$155:$A$1048576,0),MATCH((CUADRO!G$5&amp;$E1113),'Hoja de Trabajo para listado'!$A$151:$Z$151,0)),0)+IFERROR(INDEX('Hoja de Trabajo para listado'!$AB$155:$BA$1048576,MATCH($A1113,'Hoja de Trabajo para listado'!$AB$155:$AB$1048576,0),MATCH((CUADRO!G$5&amp;$E1113),'Hoja de Trabajo para listado'!$AB$151:$BA$151,0)),0)+IFERROR(INDEX('Hoja de Trabajo para listado'!$BC$155:$CB$1048576,MATCH($A1113,'Hoja de Trabajo para listado'!$BC$155:$BC$1048576,0),MATCH((CUADRO!G$5&amp;$E1113),'Hoja de Trabajo para listado'!$BC$151:$CB$151,0)),0)+IFERROR(INDEX('Hoja de Trabajo para listado'!$DE$153:$DG$274,MATCH($A1113,'Hoja de Trabajo para listado'!$DE$153:$DE$1048576,0),MATCH((CUADRO!G$5&amp;$E1113),'Hoja de Trabajo para listado'!$DE$151:$DG$151,0)),0)+IFERROR(INDEX('Hoja de Trabajo para listado'!$CD$155:$DC$1048576,MATCH($A1113,'Hoja de Trabajo para listado'!$CD$155:$CD$1048576,0),MATCH((CUADRO!G$5&amp;$E1113),'Hoja de Trabajo para listado'!$CD$151:$DC$151,0)),0)</f>
        <v>0</v>
      </c>
      <c r="H1113" s="257">
        <f ca="1">+IFERROR(INDEX('Hoja de Trabajo para listado'!$A$155:$Z$1048576,MATCH($A1113,'Hoja de Trabajo para listado'!$A$155:$A$1048576,0),MATCH((CUADRO!H$5&amp;$E1113),'Hoja de Trabajo para listado'!$A$151:$Z$151,0)),0)+IFERROR(INDEX('Hoja de Trabajo para listado'!$AB$155:$BA$1048576,MATCH($A1113,'Hoja de Trabajo para listado'!$AB$155:$AB$1048576,0),MATCH((CUADRO!H$5&amp;$E1113),'Hoja de Trabajo para listado'!$AB$151:$BA$151,0)),0)+IFERROR(INDEX('Hoja de Trabajo para listado'!$BC$155:$CB$1048576,MATCH($A1113,'Hoja de Trabajo para listado'!$BC$155:$BC$1048576,0),MATCH((CUADRO!H$5&amp;$E1113),'Hoja de Trabajo para listado'!$BC$151:$CB$151,0)),0)+IFERROR(INDEX('Hoja de Trabajo para listado'!$DE$153:$DG$274,MATCH($A1113,'Hoja de Trabajo para listado'!$DE$153:$DE$1048576,0),MATCH((CUADRO!H$5&amp;$E1113),'Hoja de Trabajo para listado'!$DE$151:$DG$151,0)),0)+IFERROR(INDEX('Hoja de Trabajo para listado'!$CD$155:$DC$1048576,MATCH($A1113,'Hoja de Trabajo para listado'!$CD$155:$CD$1048576,0),MATCH((CUADRO!H$5&amp;$E1113),'Hoja de Trabajo para listado'!$CD$151:$DC$151,0)),0)</f>
        <v>0</v>
      </c>
      <c r="I1113" s="257">
        <f ca="1">+IFERROR(INDEX('Hoja de Trabajo para listado'!$A$155:$Z$1048576,MATCH($A1113,'Hoja de Trabajo para listado'!$A$155:$A$1048576,0),MATCH((CUADRO!I$5&amp;$E1113),'Hoja de Trabajo para listado'!$A$151:$Z$151,0)),0)+IFERROR(INDEX('Hoja de Trabajo para listado'!$AB$155:$BA$1048576,MATCH($A1113,'Hoja de Trabajo para listado'!$AB$155:$AB$1048576,0),MATCH((CUADRO!I$5&amp;$E1113),'Hoja de Trabajo para listado'!$AB$151:$BA$151,0)),0)+IFERROR(INDEX('Hoja de Trabajo para listado'!$BC$155:$CB$1048576,MATCH($A1113,'Hoja de Trabajo para listado'!$BC$155:$BC$1048576,0),MATCH((CUADRO!I$5&amp;$E1113),'Hoja de Trabajo para listado'!$BC$151:$CB$151,0)),0)+IFERROR(INDEX('Hoja de Trabajo para listado'!$DE$153:$DG$274,MATCH($A1113,'Hoja de Trabajo para listado'!$DE$153:$DE$1048576,0),MATCH((CUADRO!I$5&amp;$E1113),'Hoja de Trabajo para listado'!$DE$151:$DG$151,0)),0)+IFERROR(INDEX('Hoja de Trabajo para listado'!$CD$155:$DC$1048576,MATCH($A1113,'Hoja de Trabajo para listado'!$CD$155:$CD$1048576,0),MATCH((CUADRO!I$5&amp;$E1113),'Hoja de Trabajo para listado'!$CD$151:$DC$151,0)),0)</f>
        <v>0</v>
      </c>
      <c r="J1113" s="257">
        <f ca="1">+IFERROR(INDEX('Hoja de Trabajo para listado'!$A$155:$Z$1048576,MATCH($A1113,'Hoja de Trabajo para listado'!$A$155:$A$1048576,0),MATCH((CUADRO!J$5&amp;$E1113),'Hoja de Trabajo para listado'!$A$151:$Z$151,0)),0)+IFERROR(INDEX('Hoja de Trabajo para listado'!$AB$155:$BA$1048576,MATCH($A1113,'Hoja de Trabajo para listado'!$AB$155:$AB$1048576,0),MATCH((CUADRO!J$5&amp;$E1113),'Hoja de Trabajo para listado'!$AB$151:$BA$151,0)),0)+IFERROR(INDEX('Hoja de Trabajo para listado'!$BC$155:$CB$1048576,MATCH($A1113,'Hoja de Trabajo para listado'!$BC$155:$BC$1048576,0),MATCH((CUADRO!J$5&amp;$E1113),'Hoja de Trabajo para listado'!$BC$151:$CB$151,0)),0)+IFERROR(INDEX('Hoja de Trabajo para listado'!$DE$153:$DG$274,MATCH($A1113,'Hoja de Trabajo para listado'!$DE$153:$DE$1048576,0),MATCH((CUADRO!J$5&amp;$E1113),'Hoja de Trabajo para listado'!$DE$151:$DG$151,0)),0)+IFERROR(INDEX('Hoja de Trabajo para listado'!$CD$155:$DC$1048576,MATCH($A1113,'Hoja de Trabajo para listado'!$CD$155:$CD$1048576,0),MATCH((CUADRO!J$5&amp;$E1113),'Hoja de Trabajo para listado'!$CD$151:$DC$151,0)),0)</f>
        <v>0</v>
      </c>
      <c r="K1113" s="257">
        <f ca="1">+IFERROR(INDEX('Hoja de Trabajo para listado'!$A$155:$Z$1048576,MATCH($A1113,'Hoja de Trabajo para listado'!$A$155:$A$1048576,0),MATCH((CUADRO!K$5&amp;$E1113),'Hoja de Trabajo para listado'!$A$151:$Z$151,0)),0)+IFERROR(INDEX('Hoja de Trabajo para listado'!$AB$155:$BA$1048576,MATCH($A1113,'Hoja de Trabajo para listado'!$AB$155:$AB$1048576,0),MATCH((CUADRO!K$5&amp;$E1113),'Hoja de Trabajo para listado'!$AB$151:$BA$151,0)),0)+IFERROR(INDEX('Hoja de Trabajo para listado'!$BC$155:$CB$1048576,MATCH($A1113,'Hoja de Trabajo para listado'!$BC$155:$BC$1048576,0),MATCH((CUADRO!K$5&amp;$E1113),'Hoja de Trabajo para listado'!$BC$151:$CB$151,0)),0)+IFERROR(INDEX('Hoja de Trabajo para listado'!$DE$153:$DG$274,MATCH($A1113,'Hoja de Trabajo para listado'!$DE$153:$DE$1048576,0),MATCH((CUADRO!K$5&amp;$E1113),'Hoja de Trabajo para listado'!$DE$151:$DG$151,0)),0)+IFERROR(INDEX('Hoja de Trabajo para listado'!$CD$155:$DC$1048576,MATCH($A1113,'Hoja de Trabajo para listado'!$CD$155:$CD$1048576,0),MATCH((CUADRO!K$5&amp;$E1113),'Hoja de Trabajo para listado'!$CD$151:$DC$151,0)),0)</f>
        <v>0</v>
      </c>
      <c r="L1113" s="257">
        <f ca="1">+IFERROR(INDEX('Hoja de Trabajo para listado'!$A$155:$Z$1048576,MATCH($A1113,'Hoja de Trabajo para listado'!$A$155:$A$1048576,0),MATCH((CUADRO!L$5&amp;$E1113),'Hoja de Trabajo para listado'!$A$151:$Z$151,0)),0)+IFERROR(INDEX('Hoja de Trabajo para listado'!$AB$155:$BA$1048576,MATCH($A1113,'Hoja de Trabajo para listado'!$AB$155:$AB$1048576,0),MATCH((CUADRO!L$5&amp;$E1113),'Hoja de Trabajo para listado'!$AB$151:$BA$151,0)),0)+IFERROR(INDEX('Hoja de Trabajo para listado'!$BC$155:$CB$1048576,MATCH($A1113,'Hoja de Trabajo para listado'!$BC$155:$BC$1048576,0),MATCH((CUADRO!L$5&amp;$E1113),'Hoja de Trabajo para listado'!$BC$151:$CB$151,0)),0)+IFERROR(INDEX('Hoja de Trabajo para listado'!$DE$153:$DG$274,MATCH($A1113,'Hoja de Trabajo para listado'!$DE$153:$DE$1048576,0),MATCH((CUADRO!L$5&amp;$E1113),'Hoja de Trabajo para listado'!$DE$151:$DG$151,0)),0)+IFERROR(INDEX('Hoja de Trabajo para listado'!$CD$155:$DC$1048576,MATCH($A1113,'Hoja de Trabajo para listado'!$CD$155:$CD$1048576,0),MATCH((CUADRO!L$5&amp;$E1113),'Hoja de Trabajo para listado'!$CD$151:$DC$151,0)),0)</f>
        <v>8843.59</v>
      </c>
      <c r="M1113" s="257">
        <f ca="1">+IFERROR(INDEX('Hoja de Trabajo para listado'!$A$155:$Z$1048576,MATCH($A1113,'Hoja de Trabajo para listado'!$A$155:$A$1048576,0),MATCH((CUADRO!M$5&amp;$E1113),'Hoja de Trabajo para listado'!$A$151:$Z$151,0)),0)+IFERROR(INDEX('Hoja de Trabajo para listado'!$AB$155:$BA$1048576,MATCH($A1113,'Hoja de Trabajo para listado'!$AB$155:$AB$1048576,0),MATCH((CUADRO!M$5&amp;$E1113),'Hoja de Trabajo para listado'!$AB$151:$BA$151,0)),0)+IFERROR(INDEX('Hoja de Trabajo para listado'!$BC$155:$CB$1048576,MATCH($A1113,'Hoja de Trabajo para listado'!$BC$155:$BC$1048576,0),MATCH((CUADRO!M$5&amp;$E1113),'Hoja de Trabajo para listado'!$BC$151:$CB$151,0)),0)+IFERROR(INDEX('Hoja de Trabajo para listado'!$DE$153:$DG$274,MATCH($A1113,'Hoja de Trabajo para listado'!$DE$153:$DE$1048576,0),MATCH((CUADRO!M$5&amp;$E1113),'Hoja de Trabajo para listado'!$DE$151:$DG$151,0)),0)+IFERROR(INDEX('Hoja de Trabajo para listado'!$CD$155:$DC$1048576,MATCH($A1113,'Hoja de Trabajo para listado'!$CD$155:$CD$1048576,0),MATCH((CUADRO!M$5&amp;$E1113),'Hoja de Trabajo para listado'!$CD$151:$DC$151,0)),0)</f>
        <v>3588565.62</v>
      </c>
      <c r="N1113" s="257">
        <f ca="1">+IFERROR(INDEX('Hoja de Trabajo para listado'!$A$155:$Z$1048576,MATCH($A1113,'Hoja de Trabajo para listado'!$A$155:$A$1048576,0),MATCH((CUADRO!N$5&amp;$E1113),'Hoja de Trabajo para listado'!$A$151:$Z$151,0)),0)+IFERROR(INDEX('Hoja de Trabajo para listado'!$AB$155:$BA$1048576,MATCH($A1113,'Hoja de Trabajo para listado'!$AB$155:$AB$1048576,0),MATCH((CUADRO!N$5&amp;$E1113),'Hoja de Trabajo para listado'!$AB$151:$BA$151,0)),0)+IFERROR(INDEX('Hoja de Trabajo para listado'!$BC$155:$CB$1048576,MATCH($A1113,'Hoja de Trabajo para listado'!$BC$155:$BC$1048576,0),MATCH((CUADRO!N$5&amp;$E1113),'Hoja de Trabajo para listado'!$BC$151:$CB$151,0)),0)+IFERROR(INDEX('Hoja de Trabajo para listado'!$DE$153:$DG$274,MATCH($A1113,'Hoja de Trabajo para listado'!$DE$153:$DE$1048576,0),MATCH((CUADRO!N$5&amp;$E1113),'Hoja de Trabajo para listado'!$DE$151:$DG$151,0)),0)+IFERROR(INDEX('Hoja de Trabajo para listado'!$CD$155:$DC$1048576,MATCH($A1113,'Hoja de Trabajo para listado'!$CD$155:$CD$1048576,0),MATCH((CUADRO!N$5&amp;$E1113),'Hoja de Trabajo para listado'!$CD$151:$DC$151,0)),0)</f>
        <v>65971.209999999992</v>
      </c>
      <c r="O1113" s="257">
        <f ca="1">+IFERROR(INDEX('Hoja de Trabajo para listado'!$A$155:$Z$1048576,MATCH($A1113,'Hoja de Trabajo para listado'!$A$155:$A$1048576,0),MATCH((CUADRO!O$5&amp;$E1113),'Hoja de Trabajo para listado'!$A$151:$Z$151,0)),0)+IFERROR(INDEX('Hoja de Trabajo para listado'!$AB$155:$BA$1048576,MATCH($A1113,'Hoja de Trabajo para listado'!$AB$155:$AB$1048576,0),MATCH((CUADRO!O$5&amp;$E1113),'Hoja de Trabajo para listado'!$AB$151:$BA$151,0)),0)+IFERROR(INDEX('Hoja de Trabajo para listado'!$BC$155:$CB$1048576,MATCH($A1113,'Hoja de Trabajo para listado'!$BC$155:$BC$1048576,0),MATCH((CUADRO!O$5&amp;$E1113),'Hoja de Trabajo para listado'!$BC$151:$CB$151,0)),0)+IFERROR(INDEX('Hoja de Trabajo para listado'!$DE$153:$DG$274,MATCH($A1113,'Hoja de Trabajo para listado'!$DE$153:$DE$1048576,0),MATCH((CUADRO!O$5&amp;$E1113),'Hoja de Trabajo para listado'!$DE$151:$DG$151,0)),0)+IFERROR(INDEX('Hoja de Trabajo para listado'!$CD$155:$DC$1048576,MATCH($A1113,'Hoja de Trabajo para listado'!$CD$155:$CD$1048576,0),MATCH((CUADRO!O$5&amp;$E1113),'Hoja de Trabajo para listado'!$CD$151:$DC$151,0)),0)</f>
        <v>0</v>
      </c>
      <c r="P1113" s="257">
        <f ca="1">+IFERROR(INDEX('Hoja de Trabajo para listado'!$A$155:$Z$1048576,MATCH($A1113,'Hoja de Trabajo para listado'!$A$155:$A$1048576,0),MATCH((CUADRO!P$5&amp;$E1113),'Hoja de Trabajo para listado'!$A$151:$Z$151,0)),0)+IFERROR(INDEX('Hoja de Trabajo para listado'!$AB$155:$BA$1048576,MATCH($A1113,'Hoja de Trabajo para listado'!$AB$155:$AB$1048576,0),MATCH((CUADRO!P$5&amp;$E1113),'Hoja de Trabajo para listado'!$AB$151:$BA$151,0)),0)+IFERROR(INDEX('Hoja de Trabajo para listado'!$BC$155:$CB$1048576,MATCH($A1113,'Hoja de Trabajo para listado'!$BC$155:$BC$1048576,0),MATCH((CUADRO!P$5&amp;$E1113),'Hoja de Trabajo para listado'!$BC$151:$CB$151,0)),0)+IFERROR(INDEX('Hoja de Trabajo para listado'!$DE$153:$DG$274,MATCH($A1113,'Hoja de Trabajo para listado'!$DE$153:$DE$1048576,0),MATCH((CUADRO!P$5&amp;$E1113),'Hoja de Trabajo para listado'!$DE$151:$DG$151,0)),0)+IFERROR(INDEX('Hoja de Trabajo para listado'!$CD$155:$DC$1048576,MATCH($A1113,'Hoja de Trabajo para listado'!$CD$155:$CD$1048576,0),MATCH((CUADRO!P$5&amp;$E1113),'Hoja de Trabajo para listado'!$CD$151:$DC$151,0)),0)</f>
        <v>0</v>
      </c>
      <c r="Q1113" s="257">
        <f ca="1">+IFERROR(INDEX('Hoja de Trabajo para listado'!$A$155:$Z$1048576,MATCH($A1113,'Hoja de Trabajo para listado'!$A$155:$A$1048576,0),MATCH((CUADRO!Q$5&amp;$E1113),'Hoja de Trabajo para listado'!$A$151:$Z$151,0)),0)+IFERROR(INDEX('Hoja de Trabajo para listado'!$AB$155:$BA$1048576,MATCH($A1113,'Hoja de Trabajo para listado'!$AB$155:$AB$1048576,0),MATCH((CUADRO!Q$5&amp;$E1113),'Hoja de Trabajo para listado'!$AB$151:$BA$151,0)),0)+IFERROR(INDEX('Hoja de Trabajo para listado'!$BC$155:$CB$1048576,MATCH($A1113,'Hoja de Trabajo para listado'!$BC$155:$BC$1048576,0),MATCH((CUADRO!Q$5&amp;$E1113),'Hoja de Trabajo para listado'!$BC$151:$CB$151,0)),0)+IFERROR(INDEX('Hoja de Trabajo para listado'!$DE$153:$DG$274,MATCH($A1113,'Hoja de Trabajo para listado'!$DE$153:$DE$1048576,0),MATCH((CUADRO!Q$5&amp;$E1113),'Hoja de Trabajo para listado'!$DE$151:$DG$151,0)),0)+IFERROR(INDEX('Hoja de Trabajo para listado'!$CD$155:$DC$1048576,MATCH($A1113,'Hoja de Trabajo para listado'!$CD$155:$CD$1048576,0),MATCH((CUADRO!Q$5&amp;$E1113),'Hoja de Trabajo para listado'!$CD$151:$DC$151,0)),0)</f>
        <v>0</v>
      </c>
      <c r="R1113" s="257">
        <f t="shared" ca="1" si="34"/>
        <v>3663380.42</v>
      </c>
      <c r="S1113" s="257">
        <f ca="1">+R1112+R1113</f>
        <v>3663380.42</v>
      </c>
      <c r="T1113" s="257">
        <f ca="1">+S1113</f>
        <v>3663380.42</v>
      </c>
      <c r="U1113" s="256">
        <f t="shared" si="35"/>
        <v>2</v>
      </c>
      <c r="V1113" s="362" t="str">
        <f>+VLOOKUP(A1113,bd_lista!$A$3:$E$590,5,FALSE)</f>
        <v>Órgano Ejecutivo</v>
      </c>
      <c r="W1113" s="362"/>
      <c r="X1113" s="254">
        <f t="shared" si="37"/>
        <v>35</v>
      </c>
      <c r="Y1113" s="254" t="str">
        <f>+VLOOKUP(X1113,bd_lista!$A$3:$C$590,3,FALSE)</f>
        <v>Ministerio de Economía y Finanzas Públicas</v>
      </c>
      <c r="Z1113" s="314"/>
      <c r="AA1113" s="350"/>
    </row>
    <row r="1114" spans="1:27" customFormat="1" ht="15" customHeight="1">
      <c r="A1114" s="32">
        <v>81</v>
      </c>
      <c r="B1114" s="306">
        <f>+A1114</f>
        <v>81</v>
      </c>
      <c r="C1114" s="259" t="str">
        <f>+VLOOKUP(A1114,bd_lista!$A$3:$C$590,3,FALSE)</f>
        <v>Ministerio de Obras Públicas, Servicios y Vivienda</v>
      </c>
      <c r="D1114" s="361" t="str">
        <f>+C1114</f>
        <v>Ministerio de Obras Públicas, Servicios y Vivienda</v>
      </c>
      <c r="E1114" s="259" t="s">
        <v>1313</v>
      </c>
      <c r="F1114" s="255">
        <f ca="1">+IFERROR(INDEX('Hoja de Trabajo para listado'!$A$155:$Z$1048576,MATCH($A1114,'Hoja de Trabajo para listado'!$A$155:$A$1048576,0),MATCH((CUADRO!F$5&amp;$E1114),'Hoja de Trabajo para listado'!$A$151:$Z$151,0)),0)+IFERROR(INDEX('Hoja de Trabajo para listado'!$AB$155:$BA$1048576,MATCH($A1114,'Hoja de Trabajo para listado'!$AB$155:$AB$1048576,0),MATCH((CUADRO!F$5&amp;$E1114),'Hoja de Trabajo para listado'!$AB$151:$BA$151,0)),0)+IFERROR(INDEX('Hoja de Trabajo para listado'!$BC$155:$CB$1048576,MATCH($A1114,'Hoja de Trabajo para listado'!$BC$155:$BC$1048576,0),MATCH((CUADRO!F$5&amp;$E1114),'Hoja de Trabajo para listado'!$BC$151:$CB$151,0)),0)+IFERROR(INDEX('Hoja de Trabajo para listado'!$DE$153:$DG$274,MATCH($A1114,'Hoja de Trabajo para listado'!$DE$153:$DE$1048576,0),MATCH((CUADRO!F$5&amp;$E1114),'Hoja de Trabajo para listado'!$DE$151:$DG$151,0)),0)+IFERROR(INDEX('Hoja de Trabajo para listado'!$CD$155:$DC$1048576,MATCH($A1114,'Hoja de Trabajo para listado'!$CD$155:$CD$1048576,0),MATCH((CUADRO!F$5&amp;$E1114),'Hoja de Trabajo para listado'!$CD$151:$DC$151,0)),0)</f>
        <v>0</v>
      </c>
      <c r="G1114" s="255">
        <f ca="1">+IFERROR(INDEX('Hoja de Trabajo para listado'!$A$155:$Z$1048576,MATCH($A1114,'Hoja de Trabajo para listado'!$A$155:$A$1048576,0),MATCH((CUADRO!G$5&amp;$E1114),'Hoja de Trabajo para listado'!$A$151:$Z$151,0)),0)+IFERROR(INDEX('Hoja de Trabajo para listado'!$AB$155:$BA$1048576,MATCH($A1114,'Hoja de Trabajo para listado'!$AB$155:$AB$1048576,0),MATCH((CUADRO!G$5&amp;$E1114),'Hoja de Trabajo para listado'!$AB$151:$BA$151,0)),0)+IFERROR(INDEX('Hoja de Trabajo para listado'!$BC$155:$CB$1048576,MATCH($A1114,'Hoja de Trabajo para listado'!$BC$155:$BC$1048576,0),MATCH((CUADRO!G$5&amp;$E1114),'Hoja de Trabajo para listado'!$BC$151:$CB$151,0)),0)+IFERROR(INDEX('Hoja de Trabajo para listado'!$DE$153:$DG$274,MATCH($A1114,'Hoja de Trabajo para listado'!$DE$153:$DE$1048576,0),MATCH((CUADRO!G$5&amp;$E1114),'Hoja de Trabajo para listado'!$DE$151:$DG$151,0)),0)+IFERROR(INDEX('Hoja de Trabajo para listado'!$CD$155:$DC$1048576,MATCH($A1114,'Hoja de Trabajo para listado'!$CD$155:$CD$1048576,0),MATCH((CUADRO!G$5&amp;$E1114),'Hoja de Trabajo para listado'!$CD$151:$DC$151,0)),0)</f>
        <v>0</v>
      </c>
      <c r="H1114" s="255">
        <f ca="1">+IFERROR(INDEX('Hoja de Trabajo para listado'!$A$155:$Z$1048576,MATCH($A1114,'Hoja de Trabajo para listado'!$A$155:$A$1048576,0),MATCH((CUADRO!H$5&amp;$E1114),'Hoja de Trabajo para listado'!$A$151:$Z$151,0)),0)+IFERROR(INDEX('Hoja de Trabajo para listado'!$AB$155:$BA$1048576,MATCH($A1114,'Hoja de Trabajo para listado'!$AB$155:$AB$1048576,0),MATCH((CUADRO!H$5&amp;$E1114),'Hoja de Trabajo para listado'!$AB$151:$BA$151,0)),0)+IFERROR(INDEX('Hoja de Trabajo para listado'!$BC$155:$CB$1048576,MATCH($A1114,'Hoja de Trabajo para listado'!$BC$155:$BC$1048576,0),MATCH((CUADRO!H$5&amp;$E1114),'Hoja de Trabajo para listado'!$BC$151:$CB$151,0)),0)+IFERROR(INDEX('Hoja de Trabajo para listado'!$DE$153:$DG$274,MATCH($A1114,'Hoja de Trabajo para listado'!$DE$153:$DE$1048576,0),MATCH((CUADRO!H$5&amp;$E1114),'Hoja de Trabajo para listado'!$DE$151:$DG$151,0)),0)+IFERROR(INDEX('Hoja de Trabajo para listado'!$CD$155:$DC$1048576,MATCH($A1114,'Hoja de Trabajo para listado'!$CD$155:$CD$1048576,0),MATCH((CUADRO!H$5&amp;$E1114),'Hoja de Trabajo para listado'!$CD$151:$DC$151,0)),0)</f>
        <v>0</v>
      </c>
      <c r="I1114" s="255">
        <f ca="1">+IFERROR(INDEX('Hoja de Trabajo para listado'!$A$155:$Z$1048576,MATCH($A1114,'Hoja de Trabajo para listado'!$A$155:$A$1048576,0),MATCH((CUADRO!I$5&amp;$E1114),'Hoja de Trabajo para listado'!$A$151:$Z$151,0)),0)+IFERROR(INDEX('Hoja de Trabajo para listado'!$AB$155:$BA$1048576,MATCH($A1114,'Hoja de Trabajo para listado'!$AB$155:$AB$1048576,0),MATCH((CUADRO!I$5&amp;$E1114),'Hoja de Trabajo para listado'!$AB$151:$BA$151,0)),0)+IFERROR(INDEX('Hoja de Trabajo para listado'!$BC$155:$CB$1048576,MATCH($A1114,'Hoja de Trabajo para listado'!$BC$155:$BC$1048576,0),MATCH((CUADRO!I$5&amp;$E1114),'Hoja de Trabajo para listado'!$BC$151:$CB$151,0)),0)+IFERROR(INDEX('Hoja de Trabajo para listado'!$DE$153:$DG$274,MATCH($A1114,'Hoja de Trabajo para listado'!$DE$153:$DE$1048576,0),MATCH((CUADRO!I$5&amp;$E1114),'Hoja de Trabajo para listado'!$DE$151:$DG$151,0)),0)+IFERROR(INDEX('Hoja de Trabajo para listado'!$CD$155:$DC$1048576,MATCH($A1114,'Hoja de Trabajo para listado'!$CD$155:$CD$1048576,0),MATCH((CUADRO!I$5&amp;$E1114),'Hoja de Trabajo para listado'!$CD$151:$DC$151,0)),0)</f>
        <v>0</v>
      </c>
      <c r="J1114" s="255">
        <f ca="1">+IFERROR(INDEX('Hoja de Trabajo para listado'!$A$155:$Z$1048576,MATCH($A1114,'Hoja de Trabajo para listado'!$A$155:$A$1048576,0),MATCH((CUADRO!J$5&amp;$E1114),'Hoja de Trabajo para listado'!$A$151:$Z$151,0)),0)+IFERROR(INDEX('Hoja de Trabajo para listado'!$AB$155:$BA$1048576,MATCH($A1114,'Hoja de Trabajo para listado'!$AB$155:$AB$1048576,0),MATCH((CUADRO!J$5&amp;$E1114),'Hoja de Trabajo para listado'!$AB$151:$BA$151,0)),0)+IFERROR(INDEX('Hoja de Trabajo para listado'!$BC$155:$CB$1048576,MATCH($A1114,'Hoja de Trabajo para listado'!$BC$155:$BC$1048576,0),MATCH((CUADRO!J$5&amp;$E1114),'Hoja de Trabajo para listado'!$BC$151:$CB$151,0)),0)+IFERROR(INDEX('Hoja de Trabajo para listado'!$DE$153:$DG$274,MATCH($A1114,'Hoja de Trabajo para listado'!$DE$153:$DE$1048576,0),MATCH((CUADRO!J$5&amp;$E1114),'Hoja de Trabajo para listado'!$DE$151:$DG$151,0)),0)+IFERROR(INDEX('Hoja de Trabajo para listado'!$CD$155:$DC$1048576,MATCH($A1114,'Hoja de Trabajo para listado'!$CD$155:$CD$1048576,0),MATCH((CUADRO!J$5&amp;$E1114),'Hoja de Trabajo para listado'!$CD$151:$DC$151,0)),0)</f>
        <v>0</v>
      </c>
      <c r="K1114" s="255">
        <f ca="1">+IFERROR(INDEX('Hoja de Trabajo para listado'!$A$155:$Z$1048576,MATCH($A1114,'Hoja de Trabajo para listado'!$A$155:$A$1048576,0),MATCH((CUADRO!K$5&amp;$E1114),'Hoja de Trabajo para listado'!$A$151:$Z$151,0)),0)+IFERROR(INDEX('Hoja de Trabajo para listado'!$AB$155:$BA$1048576,MATCH($A1114,'Hoja de Trabajo para listado'!$AB$155:$AB$1048576,0),MATCH((CUADRO!K$5&amp;$E1114),'Hoja de Trabajo para listado'!$AB$151:$BA$151,0)),0)+IFERROR(INDEX('Hoja de Trabajo para listado'!$BC$155:$CB$1048576,MATCH($A1114,'Hoja de Trabajo para listado'!$BC$155:$BC$1048576,0),MATCH((CUADRO!K$5&amp;$E1114),'Hoja de Trabajo para listado'!$BC$151:$CB$151,0)),0)+IFERROR(INDEX('Hoja de Trabajo para listado'!$DE$153:$DG$274,MATCH($A1114,'Hoja de Trabajo para listado'!$DE$153:$DE$1048576,0),MATCH((CUADRO!K$5&amp;$E1114),'Hoja de Trabajo para listado'!$DE$151:$DG$151,0)),0)+IFERROR(INDEX('Hoja de Trabajo para listado'!$CD$155:$DC$1048576,MATCH($A1114,'Hoja de Trabajo para listado'!$CD$155:$CD$1048576,0),MATCH((CUADRO!K$5&amp;$E1114),'Hoja de Trabajo para listado'!$CD$151:$DC$151,0)),0)</f>
        <v>0</v>
      </c>
      <c r="L1114" s="255">
        <f ca="1">+IFERROR(INDEX('Hoja de Trabajo para listado'!$A$155:$Z$1048576,MATCH($A1114,'Hoja de Trabajo para listado'!$A$155:$A$1048576,0),MATCH((CUADRO!L$5&amp;$E1114),'Hoja de Trabajo para listado'!$A$151:$Z$151,0)),0)+IFERROR(INDEX('Hoja de Trabajo para listado'!$AB$155:$BA$1048576,MATCH($A1114,'Hoja de Trabajo para listado'!$AB$155:$AB$1048576,0),MATCH((CUADRO!L$5&amp;$E1114),'Hoja de Trabajo para listado'!$AB$151:$BA$151,0)),0)+IFERROR(INDEX('Hoja de Trabajo para listado'!$BC$155:$CB$1048576,MATCH($A1114,'Hoja de Trabajo para listado'!$BC$155:$BC$1048576,0),MATCH((CUADRO!L$5&amp;$E1114),'Hoja de Trabajo para listado'!$BC$151:$CB$151,0)),0)+IFERROR(INDEX('Hoja de Trabajo para listado'!$DE$153:$DG$274,MATCH($A1114,'Hoja de Trabajo para listado'!$DE$153:$DE$1048576,0),MATCH((CUADRO!L$5&amp;$E1114),'Hoja de Trabajo para listado'!$DE$151:$DG$151,0)),0)+IFERROR(INDEX('Hoja de Trabajo para listado'!$CD$155:$DC$1048576,MATCH($A1114,'Hoja de Trabajo para listado'!$CD$155:$CD$1048576,0),MATCH((CUADRO!L$5&amp;$E1114),'Hoja de Trabajo para listado'!$CD$151:$DC$151,0)),0)</f>
        <v>309652</v>
      </c>
      <c r="M1114" s="255">
        <f ca="1">+IFERROR(INDEX('Hoja de Trabajo para listado'!$A$155:$Z$1048576,MATCH($A1114,'Hoja de Trabajo para listado'!$A$155:$A$1048576,0),MATCH((CUADRO!M$5&amp;$E1114),'Hoja de Trabajo para listado'!$A$151:$Z$151,0)),0)+IFERROR(INDEX('Hoja de Trabajo para listado'!$AB$155:$BA$1048576,MATCH($A1114,'Hoja de Trabajo para listado'!$AB$155:$AB$1048576,0),MATCH((CUADRO!M$5&amp;$E1114),'Hoja de Trabajo para listado'!$AB$151:$BA$151,0)),0)+IFERROR(INDEX('Hoja de Trabajo para listado'!$BC$155:$CB$1048576,MATCH($A1114,'Hoja de Trabajo para listado'!$BC$155:$BC$1048576,0),MATCH((CUADRO!M$5&amp;$E1114),'Hoja de Trabajo para listado'!$BC$151:$CB$151,0)),0)+IFERROR(INDEX('Hoja de Trabajo para listado'!$DE$153:$DG$274,MATCH($A1114,'Hoja de Trabajo para listado'!$DE$153:$DE$1048576,0),MATCH((CUADRO!M$5&amp;$E1114),'Hoja de Trabajo para listado'!$DE$151:$DG$151,0)),0)+IFERROR(INDEX('Hoja de Trabajo para listado'!$CD$155:$DC$1048576,MATCH($A1114,'Hoja de Trabajo para listado'!$CD$155:$CD$1048576,0),MATCH((CUADRO!M$5&amp;$E1114),'Hoja de Trabajo para listado'!$CD$151:$DC$151,0)),0)</f>
        <v>0</v>
      </c>
      <c r="N1114" s="255">
        <f ca="1">+IFERROR(INDEX('Hoja de Trabajo para listado'!$A$155:$Z$1048576,MATCH($A1114,'Hoja de Trabajo para listado'!$A$155:$A$1048576,0),MATCH((CUADRO!N$5&amp;$E1114),'Hoja de Trabajo para listado'!$A$151:$Z$151,0)),0)+IFERROR(INDEX('Hoja de Trabajo para listado'!$AB$155:$BA$1048576,MATCH($A1114,'Hoja de Trabajo para listado'!$AB$155:$AB$1048576,0),MATCH((CUADRO!N$5&amp;$E1114),'Hoja de Trabajo para listado'!$AB$151:$BA$151,0)),0)+IFERROR(INDEX('Hoja de Trabajo para listado'!$BC$155:$CB$1048576,MATCH($A1114,'Hoja de Trabajo para listado'!$BC$155:$BC$1048576,0),MATCH((CUADRO!N$5&amp;$E1114),'Hoja de Trabajo para listado'!$BC$151:$CB$151,0)),0)+IFERROR(INDEX('Hoja de Trabajo para listado'!$DE$153:$DG$274,MATCH($A1114,'Hoja de Trabajo para listado'!$DE$153:$DE$1048576,0),MATCH((CUADRO!N$5&amp;$E1114),'Hoja de Trabajo para listado'!$DE$151:$DG$151,0)),0)+IFERROR(INDEX('Hoja de Trabajo para listado'!$CD$155:$DC$1048576,MATCH($A1114,'Hoja de Trabajo para listado'!$CD$155:$CD$1048576,0),MATCH((CUADRO!N$5&amp;$E1114),'Hoja de Trabajo para listado'!$CD$151:$DC$151,0)),0)</f>
        <v>0</v>
      </c>
      <c r="O1114" s="255">
        <f ca="1">+IFERROR(INDEX('Hoja de Trabajo para listado'!$A$155:$Z$1048576,MATCH($A1114,'Hoja de Trabajo para listado'!$A$155:$A$1048576,0),MATCH((CUADRO!O$5&amp;$E1114),'Hoja de Trabajo para listado'!$A$151:$Z$151,0)),0)+IFERROR(INDEX('Hoja de Trabajo para listado'!$AB$155:$BA$1048576,MATCH($A1114,'Hoja de Trabajo para listado'!$AB$155:$AB$1048576,0),MATCH((CUADRO!O$5&amp;$E1114),'Hoja de Trabajo para listado'!$AB$151:$BA$151,0)),0)+IFERROR(INDEX('Hoja de Trabajo para listado'!$BC$155:$CB$1048576,MATCH($A1114,'Hoja de Trabajo para listado'!$BC$155:$BC$1048576,0),MATCH((CUADRO!O$5&amp;$E1114),'Hoja de Trabajo para listado'!$BC$151:$CB$151,0)),0)+IFERROR(INDEX('Hoja de Trabajo para listado'!$DE$153:$DG$274,MATCH($A1114,'Hoja de Trabajo para listado'!$DE$153:$DE$1048576,0),MATCH((CUADRO!O$5&amp;$E1114),'Hoja de Trabajo para listado'!$DE$151:$DG$151,0)),0)+IFERROR(INDEX('Hoja de Trabajo para listado'!$CD$155:$DC$1048576,MATCH($A1114,'Hoja de Trabajo para listado'!$CD$155:$CD$1048576,0),MATCH((CUADRO!O$5&amp;$E1114),'Hoja de Trabajo para listado'!$CD$151:$DC$151,0)),0)</f>
        <v>0</v>
      </c>
      <c r="P1114" s="255">
        <f ca="1">+IFERROR(INDEX('Hoja de Trabajo para listado'!$A$155:$Z$1048576,MATCH($A1114,'Hoja de Trabajo para listado'!$A$155:$A$1048576,0),MATCH((CUADRO!P$5&amp;$E1114),'Hoja de Trabajo para listado'!$A$151:$Z$151,0)),0)+IFERROR(INDEX('Hoja de Trabajo para listado'!$AB$155:$BA$1048576,MATCH($A1114,'Hoja de Trabajo para listado'!$AB$155:$AB$1048576,0),MATCH((CUADRO!P$5&amp;$E1114),'Hoja de Trabajo para listado'!$AB$151:$BA$151,0)),0)+IFERROR(INDEX('Hoja de Trabajo para listado'!$BC$155:$CB$1048576,MATCH($A1114,'Hoja de Trabajo para listado'!$BC$155:$BC$1048576,0),MATCH((CUADRO!P$5&amp;$E1114),'Hoja de Trabajo para listado'!$BC$151:$CB$151,0)),0)+IFERROR(INDEX('Hoja de Trabajo para listado'!$DE$153:$DG$274,MATCH($A1114,'Hoja de Trabajo para listado'!$DE$153:$DE$1048576,0),MATCH((CUADRO!P$5&amp;$E1114),'Hoja de Trabajo para listado'!$DE$151:$DG$151,0)),0)+IFERROR(INDEX('Hoja de Trabajo para listado'!$CD$155:$DC$1048576,MATCH($A1114,'Hoja de Trabajo para listado'!$CD$155:$CD$1048576,0),MATCH((CUADRO!P$5&amp;$E1114),'Hoja de Trabajo para listado'!$CD$151:$DC$151,0)),0)</f>
        <v>0</v>
      </c>
      <c r="Q1114" s="255">
        <f ca="1">+IFERROR(INDEX('Hoja de Trabajo para listado'!$A$155:$Z$1048576,MATCH($A1114,'Hoja de Trabajo para listado'!$A$155:$A$1048576,0),MATCH((CUADRO!Q$5&amp;$E1114),'Hoja de Trabajo para listado'!$A$151:$Z$151,0)),0)+IFERROR(INDEX('Hoja de Trabajo para listado'!$AB$155:$BA$1048576,MATCH($A1114,'Hoja de Trabajo para listado'!$AB$155:$AB$1048576,0),MATCH((CUADRO!Q$5&amp;$E1114),'Hoja de Trabajo para listado'!$AB$151:$BA$151,0)),0)+IFERROR(INDEX('Hoja de Trabajo para listado'!$BC$155:$CB$1048576,MATCH($A1114,'Hoja de Trabajo para listado'!$BC$155:$BC$1048576,0),MATCH((CUADRO!Q$5&amp;$E1114),'Hoja de Trabajo para listado'!$BC$151:$CB$151,0)),0)+IFERROR(INDEX('Hoja de Trabajo para listado'!$DE$153:$DG$274,MATCH($A1114,'Hoja de Trabajo para listado'!$DE$153:$DE$1048576,0),MATCH((CUADRO!Q$5&amp;$E1114),'Hoja de Trabajo para listado'!$DE$151:$DG$151,0)),0)+IFERROR(INDEX('Hoja de Trabajo para listado'!$CD$155:$DC$1048576,MATCH($A1114,'Hoja de Trabajo para listado'!$CD$155:$CD$1048576,0),MATCH((CUADRO!Q$5&amp;$E1114),'Hoja de Trabajo para listado'!$CD$151:$DC$151,0)),0)</f>
        <v>0</v>
      </c>
      <c r="R1114" s="255">
        <f t="shared" ca="1" si="34"/>
        <v>309652</v>
      </c>
      <c r="S1114" s="255"/>
      <c r="T1114" s="255">
        <f ca="1">+T1115</f>
        <v>1339746.1599999999</v>
      </c>
      <c r="U1114" s="254">
        <f t="shared" si="35"/>
        <v>1</v>
      </c>
      <c r="V1114" s="362" t="str">
        <f>+VLOOKUP(A1114,bd_lista!$A$3:$E$590,5,FALSE)</f>
        <v>Órgano Ejecutivo</v>
      </c>
      <c r="W1114" s="361" t="str">
        <f>+V1114</f>
        <v>Órgano Ejecutivo</v>
      </c>
      <c r="X1114" s="254">
        <f t="shared" si="37"/>
        <v>81</v>
      </c>
      <c r="Y1114" s="254" t="str">
        <f>+VLOOKUP(X1114,bd_lista!$A$3:$C$590,3,FALSE)</f>
        <v>Ministerio de Obras Públicas, Servicios y Vivienda</v>
      </c>
      <c r="Z1114" s="316">
        <f>+X1114</f>
        <v>81</v>
      </c>
      <c r="AA1114" s="348" t="str">
        <f>+Y1114</f>
        <v>Ministerio de Obras Públicas, Servicios y Vivienda</v>
      </c>
    </row>
    <row r="1115" spans="1:27" customFormat="1" ht="15" customHeight="1">
      <c r="A1115" s="32">
        <v>81</v>
      </c>
      <c r="B1115" s="307"/>
      <c r="C1115" s="259" t="str">
        <f>+VLOOKUP(A1115,bd_lista!$A$3:$C$590,3,FALSE)</f>
        <v>Ministerio de Obras Públicas, Servicios y Vivienda</v>
      </c>
      <c r="D1115" s="362"/>
      <c r="E1115" s="362" t="s">
        <v>1314</v>
      </c>
      <c r="F1115" s="257">
        <f ca="1">+IFERROR(INDEX('Hoja de Trabajo para listado'!$A$155:$Z$1048576,MATCH($A1115,'Hoja de Trabajo para listado'!$A$155:$A$1048576,0),MATCH((CUADRO!F$5&amp;$E1115),'Hoja de Trabajo para listado'!$A$151:$Z$151,0)),0)+IFERROR(INDEX('Hoja de Trabajo para listado'!$AB$155:$BA$1048576,MATCH($A1115,'Hoja de Trabajo para listado'!$AB$155:$AB$1048576,0),MATCH((CUADRO!F$5&amp;$E1115),'Hoja de Trabajo para listado'!$AB$151:$BA$151,0)),0)+IFERROR(INDEX('Hoja de Trabajo para listado'!$BC$155:$CB$1048576,MATCH($A1115,'Hoja de Trabajo para listado'!$BC$155:$BC$1048576,0),MATCH((CUADRO!F$5&amp;$E1115),'Hoja de Trabajo para listado'!$BC$151:$CB$151,0)),0)+IFERROR(INDEX('Hoja de Trabajo para listado'!$DE$153:$DG$274,MATCH($A1115,'Hoja de Trabajo para listado'!$DE$153:$DE$1048576,0),MATCH((CUADRO!F$5&amp;$E1115),'Hoja de Trabajo para listado'!$DE$151:$DG$151,0)),0)+IFERROR(INDEX('Hoja de Trabajo para listado'!$CD$155:$DC$1048576,MATCH($A1115,'Hoja de Trabajo para listado'!$CD$155:$CD$1048576,0),MATCH((CUADRO!F$5&amp;$E1115),'Hoja de Trabajo para listado'!$CD$151:$DC$151,0)),0)</f>
        <v>0</v>
      </c>
      <c r="G1115" s="257">
        <f ca="1">+IFERROR(INDEX('Hoja de Trabajo para listado'!$A$155:$Z$1048576,MATCH($A1115,'Hoja de Trabajo para listado'!$A$155:$A$1048576,0),MATCH((CUADRO!G$5&amp;$E1115),'Hoja de Trabajo para listado'!$A$151:$Z$151,0)),0)+IFERROR(INDEX('Hoja de Trabajo para listado'!$AB$155:$BA$1048576,MATCH($A1115,'Hoja de Trabajo para listado'!$AB$155:$AB$1048576,0),MATCH((CUADRO!G$5&amp;$E1115),'Hoja de Trabajo para listado'!$AB$151:$BA$151,0)),0)+IFERROR(INDEX('Hoja de Trabajo para listado'!$BC$155:$CB$1048576,MATCH($A1115,'Hoja de Trabajo para listado'!$BC$155:$BC$1048576,0),MATCH((CUADRO!G$5&amp;$E1115),'Hoja de Trabajo para listado'!$BC$151:$CB$151,0)),0)+IFERROR(INDEX('Hoja de Trabajo para listado'!$DE$153:$DG$274,MATCH($A1115,'Hoja de Trabajo para listado'!$DE$153:$DE$1048576,0),MATCH((CUADRO!G$5&amp;$E1115),'Hoja de Trabajo para listado'!$DE$151:$DG$151,0)),0)+IFERROR(INDEX('Hoja de Trabajo para listado'!$CD$155:$DC$1048576,MATCH($A1115,'Hoja de Trabajo para listado'!$CD$155:$CD$1048576,0),MATCH((CUADRO!G$5&amp;$E1115),'Hoja de Trabajo para listado'!$CD$151:$DC$151,0)),0)</f>
        <v>0</v>
      </c>
      <c r="H1115" s="257">
        <f ca="1">+IFERROR(INDEX('Hoja de Trabajo para listado'!$A$155:$Z$1048576,MATCH($A1115,'Hoja de Trabajo para listado'!$A$155:$A$1048576,0),MATCH((CUADRO!H$5&amp;$E1115),'Hoja de Trabajo para listado'!$A$151:$Z$151,0)),0)+IFERROR(INDEX('Hoja de Trabajo para listado'!$AB$155:$BA$1048576,MATCH($A1115,'Hoja de Trabajo para listado'!$AB$155:$AB$1048576,0),MATCH((CUADRO!H$5&amp;$E1115),'Hoja de Trabajo para listado'!$AB$151:$BA$151,0)),0)+IFERROR(INDEX('Hoja de Trabajo para listado'!$BC$155:$CB$1048576,MATCH($A1115,'Hoja de Trabajo para listado'!$BC$155:$BC$1048576,0),MATCH((CUADRO!H$5&amp;$E1115),'Hoja de Trabajo para listado'!$BC$151:$CB$151,0)),0)+IFERROR(INDEX('Hoja de Trabajo para listado'!$DE$153:$DG$274,MATCH($A1115,'Hoja de Trabajo para listado'!$DE$153:$DE$1048576,0),MATCH((CUADRO!H$5&amp;$E1115),'Hoja de Trabajo para listado'!$DE$151:$DG$151,0)),0)+IFERROR(INDEX('Hoja de Trabajo para listado'!$CD$155:$DC$1048576,MATCH($A1115,'Hoja de Trabajo para listado'!$CD$155:$CD$1048576,0),MATCH((CUADRO!H$5&amp;$E1115),'Hoja de Trabajo para listado'!$CD$151:$DC$151,0)),0)</f>
        <v>0</v>
      </c>
      <c r="I1115" s="257">
        <f ca="1">+IFERROR(INDEX('Hoja de Trabajo para listado'!$A$155:$Z$1048576,MATCH($A1115,'Hoja de Trabajo para listado'!$A$155:$A$1048576,0),MATCH((CUADRO!I$5&amp;$E1115),'Hoja de Trabajo para listado'!$A$151:$Z$151,0)),0)+IFERROR(INDEX('Hoja de Trabajo para listado'!$AB$155:$BA$1048576,MATCH($A1115,'Hoja de Trabajo para listado'!$AB$155:$AB$1048576,0),MATCH((CUADRO!I$5&amp;$E1115),'Hoja de Trabajo para listado'!$AB$151:$BA$151,0)),0)+IFERROR(INDEX('Hoja de Trabajo para listado'!$BC$155:$CB$1048576,MATCH($A1115,'Hoja de Trabajo para listado'!$BC$155:$BC$1048576,0),MATCH((CUADRO!I$5&amp;$E1115),'Hoja de Trabajo para listado'!$BC$151:$CB$151,0)),0)+IFERROR(INDEX('Hoja de Trabajo para listado'!$DE$153:$DG$274,MATCH($A1115,'Hoja de Trabajo para listado'!$DE$153:$DE$1048576,0),MATCH((CUADRO!I$5&amp;$E1115),'Hoja de Trabajo para listado'!$DE$151:$DG$151,0)),0)+IFERROR(INDEX('Hoja de Trabajo para listado'!$CD$155:$DC$1048576,MATCH($A1115,'Hoja de Trabajo para listado'!$CD$155:$CD$1048576,0),MATCH((CUADRO!I$5&amp;$E1115),'Hoja de Trabajo para listado'!$CD$151:$DC$151,0)),0)</f>
        <v>39.85</v>
      </c>
      <c r="J1115" s="257">
        <f ca="1">+IFERROR(INDEX('Hoja de Trabajo para listado'!$A$155:$Z$1048576,MATCH($A1115,'Hoja de Trabajo para listado'!$A$155:$A$1048576,0),MATCH((CUADRO!J$5&amp;$E1115),'Hoja de Trabajo para listado'!$A$151:$Z$151,0)),0)+IFERROR(INDEX('Hoja de Trabajo para listado'!$AB$155:$BA$1048576,MATCH($A1115,'Hoja de Trabajo para listado'!$AB$155:$AB$1048576,0),MATCH((CUADRO!J$5&amp;$E1115),'Hoja de Trabajo para listado'!$AB$151:$BA$151,0)),0)+IFERROR(INDEX('Hoja de Trabajo para listado'!$BC$155:$CB$1048576,MATCH($A1115,'Hoja de Trabajo para listado'!$BC$155:$BC$1048576,0),MATCH((CUADRO!J$5&amp;$E1115),'Hoja de Trabajo para listado'!$BC$151:$CB$151,0)),0)+IFERROR(INDEX('Hoja de Trabajo para listado'!$DE$153:$DG$274,MATCH($A1115,'Hoja de Trabajo para listado'!$DE$153:$DE$1048576,0),MATCH((CUADRO!J$5&amp;$E1115),'Hoja de Trabajo para listado'!$DE$151:$DG$151,0)),0)+IFERROR(INDEX('Hoja de Trabajo para listado'!$CD$155:$DC$1048576,MATCH($A1115,'Hoja de Trabajo para listado'!$CD$155:$CD$1048576,0),MATCH((CUADRO!J$5&amp;$E1115),'Hoja de Trabajo para listado'!$CD$151:$DC$151,0)),0)</f>
        <v>0</v>
      </c>
      <c r="K1115" s="257">
        <f ca="1">+IFERROR(INDEX('Hoja de Trabajo para listado'!$A$155:$Z$1048576,MATCH($A1115,'Hoja de Trabajo para listado'!$A$155:$A$1048576,0),MATCH((CUADRO!K$5&amp;$E1115),'Hoja de Trabajo para listado'!$A$151:$Z$151,0)),0)+IFERROR(INDEX('Hoja de Trabajo para listado'!$AB$155:$BA$1048576,MATCH($A1115,'Hoja de Trabajo para listado'!$AB$155:$AB$1048576,0),MATCH((CUADRO!K$5&amp;$E1115),'Hoja de Trabajo para listado'!$AB$151:$BA$151,0)),0)+IFERROR(INDEX('Hoja de Trabajo para listado'!$BC$155:$CB$1048576,MATCH($A1115,'Hoja de Trabajo para listado'!$BC$155:$BC$1048576,0),MATCH((CUADRO!K$5&amp;$E1115),'Hoja de Trabajo para listado'!$BC$151:$CB$151,0)),0)+IFERROR(INDEX('Hoja de Trabajo para listado'!$DE$153:$DG$274,MATCH($A1115,'Hoja de Trabajo para listado'!$DE$153:$DE$1048576,0),MATCH((CUADRO!K$5&amp;$E1115),'Hoja de Trabajo para listado'!$DE$151:$DG$151,0)),0)+IFERROR(INDEX('Hoja de Trabajo para listado'!$CD$155:$DC$1048576,MATCH($A1115,'Hoja de Trabajo para listado'!$CD$155:$CD$1048576,0),MATCH((CUADRO!K$5&amp;$E1115),'Hoja de Trabajo para listado'!$CD$151:$DC$151,0)),0)</f>
        <v>0</v>
      </c>
      <c r="L1115" s="257">
        <f ca="1">+IFERROR(INDEX('Hoja de Trabajo para listado'!$A$155:$Z$1048576,MATCH($A1115,'Hoja de Trabajo para listado'!$A$155:$A$1048576,0),MATCH((CUADRO!L$5&amp;$E1115),'Hoja de Trabajo para listado'!$A$151:$Z$151,0)),0)+IFERROR(INDEX('Hoja de Trabajo para listado'!$AB$155:$BA$1048576,MATCH($A1115,'Hoja de Trabajo para listado'!$AB$155:$AB$1048576,0),MATCH((CUADRO!L$5&amp;$E1115),'Hoja de Trabajo para listado'!$AB$151:$BA$151,0)),0)+IFERROR(INDEX('Hoja de Trabajo para listado'!$BC$155:$CB$1048576,MATCH($A1115,'Hoja de Trabajo para listado'!$BC$155:$BC$1048576,0),MATCH((CUADRO!L$5&amp;$E1115),'Hoja de Trabajo para listado'!$BC$151:$CB$151,0)),0)+IFERROR(INDEX('Hoja de Trabajo para listado'!$DE$153:$DG$274,MATCH($A1115,'Hoja de Trabajo para listado'!$DE$153:$DE$1048576,0),MATCH((CUADRO!L$5&amp;$E1115),'Hoja de Trabajo para listado'!$DE$151:$DG$151,0)),0)+IFERROR(INDEX('Hoja de Trabajo para listado'!$CD$155:$DC$1048576,MATCH($A1115,'Hoja de Trabajo para listado'!$CD$155:$CD$1048576,0),MATCH((CUADRO!L$5&amp;$E1115),'Hoja de Trabajo para listado'!$CD$151:$DC$151,0)),0)</f>
        <v>0</v>
      </c>
      <c r="M1115" s="257">
        <f ca="1">+IFERROR(INDEX('Hoja de Trabajo para listado'!$A$155:$Z$1048576,MATCH($A1115,'Hoja de Trabajo para listado'!$A$155:$A$1048576,0),MATCH((CUADRO!M$5&amp;$E1115),'Hoja de Trabajo para listado'!$A$151:$Z$151,0)),0)+IFERROR(INDEX('Hoja de Trabajo para listado'!$AB$155:$BA$1048576,MATCH($A1115,'Hoja de Trabajo para listado'!$AB$155:$AB$1048576,0),MATCH((CUADRO!M$5&amp;$E1115),'Hoja de Trabajo para listado'!$AB$151:$BA$151,0)),0)+IFERROR(INDEX('Hoja de Trabajo para listado'!$BC$155:$CB$1048576,MATCH($A1115,'Hoja de Trabajo para listado'!$BC$155:$BC$1048576,0),MATCH((CUADRO!M$5&amp;$E1115),'Hoja de Trabajo para listado'!$BC$151:$CB$151,0)),0)+IFERROR(INDEX('Hoja de Trabajo para listado'!$DE$153:$DG$274,MATCH($A1115,'Hoja de Trabajo para listado'!$DE$153:$DE$1048576,0),MATCH((CUADRO!M$5&amp;$E1115),'Hoja de Trabajo para listado'!$DE$151:$DG$151,0)),0)+IFERROR(INDEX('Hoja de Trabajo para listado'!$CD$155:$DC$1048576,MATCH($A1115,'Hoja de Trabajo para listado'!$CD$155:$CD$1048576,0),MATCH((CUADRO!M$5&amp;$E1115),'Hoja de Trabajo para listado'!$CD$151:$DC$151,0)),0)</f>
        <v>0</v>
      </c>
      <c r="N1115" s="257">
        <f ca="1">+IFERROR(INDEX('Hoja de Trabajo para listado'!$A$155:$Z$1048576,MATCH($A1115,'Hoja de Trabajo para listado'!$A$155:$A$1048576,0),MATCH((CUADRO!N$5&amp;$E1115),'Hoja de Trabajo para listado'!$A$151:$Z$151,0)),0)+IFERROR(INDEX('Hoja de Trabajo para listado'!$AB$155:$BA$1048576,MATCH($A1115,'Hoja de Trabajo para listado'!$AB$155:$AB$1048576,0),MATCH((CUADRO!N$5&amp;$E1115),'Hoja de Trabajo para listado'!$AB$151:$BA$151,0)),0)+IFERROR(INDEX('Hoja de Trabajo para listado'!$BC$155:$CB$1048576,MATCH($A1115,'Hoja de Trabajo para listado'!$BC$155:$BC$1048576,0),MATCH((CUADRO!N$5&amp;$E1115),'Hoja de Trabajo para listado'!$BC$151:$CB$151,0)),0)+IFERROR(INDEX('Hoja de Trabajo para listado'!$DE$153:$DG$274,MATCH($A1115,'Hoja de Trabajo para listado'!$DE$153:$DE$1048576,0),MATCH((CUADRO!N$5&amp;$E1115),'Hoja de Trabajo para listado'!$DE$151:$DG$151,0)),0)+IFERROR(INDEX('Hoja de Trabajo para listado'!$CD$155:$DC$1048576,MATCH($A1115,'Hoja de Trabajo para listado'!$CD$155:$CD$1048576,0),MATCH((CUADRO!N$5&amp;$E1115),'Hoja de Trabajo para listado'!$CD$151:$DC$151,0)),0)</f>
        <v>1030054.3099999999</v>
      </c>
      <c r="O1115" s="257">
        <f ca="1">+IFERROR(INDEX('Hoja de Trabajo para listado'!$A$155:$Z$1048576,MATCH($A1115,'Hoja de Trabajo para listado'!$A$155:$A$1048576,0),MATCH((CUADRO!O$5&amp;$E1115),'Hoja de Trabajo para listado'!$A$151:$Z$151,0)),0)+IFERROR(INDEX('Hoja de Trabajo para listado'!$AB$155:$BA$1048576,MATCH($A1115,'Hoja de Trabajo para listado'!$AB$155:$AB$1048576,0),MATCH((CUADRO!O$5&amp;$E1115),'Hoja de Trabajo para listado'!$AB$151:$BA$151,0)),0)+IFERROR(INDEX('Hoja de Trabajo para listado'!$BC$155:$CB$1048576,MATCH($A1115,'Hoja de Trabajo para listado'!$BC$155:$BC$1048576,0),MATCH((CUADRO!O$5&amp;$E1115),'Hoja de Trabajo para listado'!$BC$151:$CB$151,0)),0)+IFERROR(INDEX('Hoja de Trabajo para listado'!$DE$153:$DG$274,MATCH($A1115,'Hoja de Trabajo para listado'!$DE$153:$DE$1048576,0),MATCH((CUADRO!O$5&amp;$E1115),'Hoja de Trabajo para listado'!$DE$151:$DG$151,0)),0)+IFERROR(INDEX('Hoja de Trabajo para listado'!$CD$155:$DC$1048576,MATCH($A1115,'Hoja de Trabajo para listado'!$CD$155:$CD$1048576,0),MATCH((CUADRO!O$5&amp;$E1115),'Hoja de Trabajo para listado'!$CD$151:$DC$151,0)),0)</f>
        <v>0</v>
      </c>
      <c r="P1115" s="257">
        <f ca="1">+IFERROR(INDEX('Hoja de Trabajo para listado'!$A$155:$Z$1048576,MATCH($A1115,'Hoja de Trabajo para listado'!$A$155:$A$1048576,0),MATCH((CUADRO!P$5&amp;$E1115),'Hoja de Trabajo para listado'!$A$151:$Z$151,0)),0)+IFERROR(INDEX('Hoja de Trabajo para listado'!$AB$155:$BA$1048576,MATCH($A1115,'Hoja de Trabajo para listado'!$AB$155:$AB$1048576,0),MATCH((CUADRO!P$5&amp;$E1115),'Hoja de Trabajo para listado'!$AB$151:$BA$151,0)),0)+IFERROR(INDEX('Hoja de Trabajo para listado'!$BC$155:$CB$1048576,MATCH($A1115,'Hoja de Trabajo para listado'!$BC$155:$BC$1048576,0),MATCH((CUADRO!P$5&amp;$E1115),'Hoja de Trabajo para listado'!$BC$151:$CB$151,0)),0)+IFERROR(INDEX('Hoja de Trabajo para listado'!$DE$153:$DG$274,MATCH($A1115,'Hoja de Trabajo para listado'!$DE$153:$DE$1048576,0),MATCH((CUADRO!P$5&amp;$E1115),'Hoja de Trabajo para listado'!$DE$151:$DG$151,0)),0)+IFERROR(INDEX('Hoja de Trabajo para listado'!$CD$155:$DC$1048576,MATCH($A1115,'Hoja de Trabajo para listado'!$CD$155:$CD$1048576,0),MATCH((CUADRO!P$5&amp;$E1115),'Hoja de Trabajo para listado'!$CD$151:$DC$151,0)),0)</f>
        <v>0</v>
      </c>
      <c r="Q1115" s="257">
        <f ca="1">+IFERROR(INDEX('Hoja de Trabajo para listado'!$A$155:$Z$1048576,MATCH($A1115,'Hoja de Trabajo para listado'!$A$155:$A$1048576,0),MATCH((CUADRO!Q$5&amp;$E1115),'Hoja de Trabajo para listado'!$A$151:$Z$151,0)),0)+IFERROR(INDEX('Hoja de Trabajo para listado'!$AB$155:$BA$1048576,MATCH($A1115,'Hoja de Trabajo para listado'!$AB$155:$AB$1048576,0),MATCH((CUADRO!Q$5&amp;$E1115),'Hoja de Trabajo para listado'!$AB$151:$BA$151,0)),0)+IFERROR(INDEX('Hoja de Trabajo para listado'!$BC$155:$CB$1048576,MATCH($A1115,'Hoja de Trabajo para listado'!$BC$155:$BC$1048576,0),MATCH((CUADRO!Q$5&amp;$E1115),'Hoja de Trabajo para listado'!$BC$151:$CB$151,0)),0)+IFERROR(INDEX('Hoja de Trabajo para listado'!$DE$153:$DG$274,MATCH($A1115,'Hoja de Trabajo para listado'!$DE$153:$DE$1048576,0),MATCH((CUADRO!Q$5&amp;$E1115),'Hoja de Trabajo para listado'!$DE$151:$DG$151,0)),0)+IFERROR(INDEX('Hoja de Trabajo para listado'!$CD$155:$DC$1048576,MATCH($A1115,'Hoja de Trabajo para listado'!$CD$155:$CD$1048576,0),MATCH((CUADRO!Q$5&amp;$E1115),'Hoja de Trabajo para listado'!$CD$151:$DC$151,0)),0)</f>
        <v>0</v>
      </c>
      <c r="R1115" s="257">
        <f t="shared" ca="1" si="34"/>
        <v>1030094.1599999999</v>
      </c>
      <c r="S1115" s="257">
        <f ca="1">+R1114+R1115</f>
        <v>1339746.1599999999</v>
      </c>
      <c r="T1115" s="257">
        <f ca="1">+S1115</f>
        <v>1339746.1599999999</v>
      </c>
      <c r="U1115" s="256">
        <f t="shared" si="35"/>
        <v>2</v>
      </c>
      <c r="V1115" s="362" t="str">
        <f>+VLOOKUP(A1115,bd_lista!$A$3:$E$590,5,FALSE)</f>
        <v>Órgano Ejecutivo</v>
      </c>
      <c r="W1115" s="362"/>
      <c r="X1115" s="254">
        <f t="shared" si="37"/>
        <v>81</v>
      </c>
      <c r="Y1115" s="254" t="str">
        <f>+VLOOKUP(X1115,bd_lista!$A$3:$C$590,3,FALSE)</f>
        <v>Ministerio de Obras Públicas, Servicios y Vivienda</v>
      </c>
      <c r="Z1115" s="314"/>
      <c r="AA1115" s="350"/>
    </row>
    <row r="1116" spans="1:27" customFormat="1" ht="15" hidden="1" customHeight="1">
      <c r="A1116" s="32">
        <v>30</v>
      </c>
      <c r="B1116" s="306">
        <f>+A1116</f>
        <v>30</v>
      </c>
      <c r="C1116" s="259" t="str">
        <f>+VLOOKUP(A1116,bd_lista!$A$3:$C$590,3,FALSE)</f>
        <v>Ministerio de Justicia y Transparencia Institucional</v>
      </c>
      <c r="D1116" s="361" t="str">
        <f>+C1116</f>
        <v>Ministerio de Justicia y Transparencia Institucional</v>
      </c>
      <c r="E1116" s="259" t="s">
        <v>1313</v>
      </c>
      <c r="F1116" s="255">
        <f ca="1">+IFERROR(INDEX('Hoja de Trabajo para listado'!$A$155:$Z$1048576,MATCH($A1116,'Hoja de Trabajo para listado'!$A$155:$A$1048576,0),MATCH((CUADRO!F$5&amp;$E1116),'Hoja de Trabajo para listado'!$A$151:$Z$151,0)),0)+IFERROR(INDEX('Hoja de Trabajo para listado'!$AB$155:$BA$1048576,MATCH($A1116,'Hoja de Trabajo para listado'!$AB$155:$AB$1048576,0),MATCH((CUADRO!F$5&amp;$E1116),'Hoja de Trabajo para listado'!$AB$151:$BA$151,0)),0)+IFERROR(INDEX('Hoja de Trabajo para listado'!$BC$155:$CB$1048576,MATCH($A1116,'Hoja de Trabajo para listado'!$BC$155:$BC$1048576,0),MATCH((CUADRO!F$5&amp;$E1116),'Hoja de Trabajo para listado'!$BC$151:$CB$151,0)),0)+IFERROR(INDEX('Hoja de Trabajo para listado'!$DE$153:$DG$274,MATCH($A1116,'Hoja de Trabajo para listado'!$DE$153:$DE$1048576,0),MATCH((CUADRO!F$5&amp;$E1116),'Hoja de Trabajo para listado'!$DE$151:$DG$151,0)),0)+IFERROR(INDEX('Hoja de Trabajo para listado'!$CD$155:$DC$1048576,MATCH($A1116,'Hoja de Trabajo para listado'!$CD$155:$CD$1048576,0),MATCH((CUADRO!F$5&amp;$E1116),'Hoja de Trabajo para listado'!$CD$151:$DC$151,0)),0)</f>
        <v>0</v>
      </c>
      <c r="G1116" s="255">
        <f ca="1">+IFERROR(INDEX('Hoja de Trabajo para listado'!$A$155:$Z$1048576,MATCH($A1116,'Hoja de Trabajo para listado'!$A$155:$A$1048576,0),MATCH((CUADRO!G$5&amp;$E1116),'Hoja de Trabajo para listado'!$A$151:$Z$151,0)),0)+IFERROR(INDEX('Hoja de Trabajo para listado'!$AB$155:$BA$1048576,MATCH($A1116,'Hoja de Trabajo para listado'!$AB$155:$AB$1048576,0),MATCH((CUADRO!G$5&amp;$E1116),'Hoja de Trabajo para listado'!$AB$151:$BA$151,0)),0)+IFERROR(INDEX('Hoja de Trabajo para listado'!$BC$155:$CB$1048576,MATCH($A1116,'Hoja de Trabajo para listado'!$BC$155:$BC$1048576,0),MATCH((CUADRO!G$5&amp;$E1116),'Hoja de Trabajo para listado'!$BC$151:$CB$151,0)),0)+IFERROR(INDEX('Hoja de Trabajo para listado'!$DE$153:$DG$274,MATCH($A1116,'Hoja de Trabajo para listado'!$DE$153:$DE$1048576,0),MATCH((CUADRO!G$5&amp;$E1116),'Hoja de Trabajo para listado'!$DE$151:$DG$151,0)),0)+IFERROR(INDEX('Hoja de Trabajo para listado'!$CD$155:$DC$1048576,MATCH($A1116,'Hoja de Trabajo para listado'!$CD$155:$CD$1048576,0),MATCH((CUADRO!G$5&amp;$E1116),'Hoja de Trabajo para listado'!$CD$151:$DC$151,0)),0)</f>
        <v>0</v>
      </c>
      <c r="H1116" s="255">
        <f ca="1">+IFERROR(INDEX('Hoja de Trabajo para listado'!$A$155:$Z$1048576,MATCH($A1116,'Hoja de Trabajo para listado'!$A$155:$A$1048576,0),MATCH((CUADRO!H$5&amp;$E1116),'Hoja de Trabajo para listado'!$A$151:$Z$151,0)),0)+IFERROR(INDEX('Hoja de Trabajo para listado'!$AB$155:$BA$1048576,MATCH($A1116,'Hoja de Trabajo para listado'!$AB$155:$AB$1048576,0),MATCH((CUADRO!H$5&amp;$E1116),'Hoja de Trabajo para listado'!$AB$151:$BA$151,0)),0)+IFERROR(INDEX('Hoja de Trabajo para listado'!$BC$155:$CB$1048576,MATCH($A1116,'Hoja de Trabajo para listado'!$BC$155:$BC$1048576,0),MATCH((CUADRO!H$5&amp;$E1116),'Hoja de Trabajo para listado'!$BC$151:$CB$151,0)),0)+IFERROR(INDEX('Hoja de Trabajo para listado'!$DE$153:$DG$274,MATCH($A1116,'Hoja de Trabajo para listado'!$DE$153:$DE$1048576,0),MATCH((CUADRO!H$5&amp;$E1116),'Hoja de Trabajo para listado'!$DE$151:$DG$151,0)),0)+IFERROR(INDEX('Hoja de Trabajo para listado'!$CD$155:$DC$1048576,MATCH($A1116,'Hoja de Trabajo para listado'!$CD$155:$CD$1048576,0),MATCH((CUADRO!H$5&amp;$E1116),'Hoja de Trabajo para listado'!$CD$151:$DC$151,0)),0)</f>
        <v>0</v>
      </c>
      <c r="I1116" s="255">
        <f ca="1">+IFERROR(INDEX('Hoja de Trabajo para listado'!$A$155:$Z$1048576,MATCH($A1116,'Hoja de Trabajo para listado'!$A$155:$A$1048576,0),MATCH((CUADRO!I$5&amp;$E1116),'Hoja de Trabajo para listado'!$A$151:$Z$151,0)),0)+IFERROR(INDEX('Hoja de Trabajo para listado'!$AB$155:$BA$1048576,MATCH($A1116,'Hoja de Trabajo para listado'!$AB$155:$AB$1048576,0),MATCH((CUADRO!I$5&amp;$E1116),'Hoja de Trabajo para listado'!$AB$151:$BA$151,0)),0)+IFERROR(INDEX('Hoja de Trabajo para listado'!$BC$155:$CB$1048576,MATCH($A1116,'Hoja de Trabajo para listado'!$BC$155:$BC$1048576,0),MATCH((CUADRO!I$5&amp;$E1116),'Hoja de Trabajo para listado'!$BC$151:$CB$151,0)),0)+IFERROR(INDEX('Hoja de Trabajo para listado'!$DE$153:$DG$274,MATCH($A1116,'Hoja de Trabajo para listado'!$DE$153:$DE$1048576,0),MATCH((CUADRO!I$5&amp;$E1116),'Hoja de Trabajo para listado'!$DE$151:$DG$151,0)),0)+IFERROR(INDEX('Hoja de Trabajo para listado'!$CD$155:$DC$1048576,MATCH($A1116,'Hoja de Trabajo para listado'!$CD$155:$CD$1048576,0),MATCH((CUADRO!I$5&amp;$E1116),'Hoja de Trabajo para listado'!$CD$151:$DC$151,0)),0)</f>
        <v>0</v>
      </c>
      <c r="J1116" s="255">
        <f ca="1">+IFERROR(INDEX('Hoja de Trabajo para listado'!$A$155:$Z$1048576,MATCH($A1116,'Hoja de Trabajo para listado'!$A$155:$A$1048576,0),MATCH((CUADRO!J$5&amp;$E1116),'Hoja de Trabajo para listado'!$A$151:$Z$151,0)),0)+IFERROR(INDEX('Hoja de Trabajo para listado'!$AB$155:$BA$1048576,MATCH($A1116,'Hoja de Trabajo para listado'!$AB$155:$AB$1048576,0),MATCH((CUADRO!J$5&amp;$E1116),'Hoja de Trabajo para listado'!$AB$151:$BA$151,0)),0)+IFERROR(INDEX('Hoja de Trabajo para listado'!$BC$155:$CB$1048576,MATCH($A1116,'Hoja de Trabajo para listado'!$BC$155:$BC$1048576,0),MATCH((CUADRO!J$5&amp;$E1116),'Hoja de Trabajo para listado'!$BC$151:$CB$151,0)),0)+IFERROR(INDEX('Hoja de Trabajo para listado'!$DE$153:$DG$274,MATCH($A1116,'Hoja de Trabajo para listado'!$DE$153:$DE$1048576,0),MATCH((CUADRO!J$5&amp;$E1116),'Hoja de Trabajo para listado'!$DE$151:$DG$151,0)),0)+IFERROR(INDEX('Hoja de Trabajo para listado'!$CD$155:$DC$1048576,MATCH($A1116,'Hoja de Trabajo para listado'!$CD$155:$CD$1048576,0),MATCH((CUADRO!J$5&amp;$E1116),'Hoja de Trabajo para listado'!$CD$151:$DC$151,0)),0)</f>
        <v>0</v>
      </c>
      <c r="K1116" s="255">
        <f ca="1">+IFERROR(INDEX('Hoja de Trabajo para listado'!$A$155:$Z$1048576,MATCH($A1116,'Hoja de Trabajo para listado'!$A$155:$A$1048576,0),MATCH((CUADRO!K$5&amp;$E1116),'Hoja de Trabajo para listado'!$A$151:$Z$151,0)),0)+IFERROR(INDEX('Hoja de Trabajo para listado'!$AB$155:$BA$1048576,MATCH($A1116,'Hoja de Trabajo para listado'!$AB$155:$AB$1048576,0),MATCH((CUADRO!K$5&amp;$E1116),'Hoja de Trabajo para listado'!$AB$151:$BA$151,0)),0)+IFERROR(INDEX('Hoja de Trabajo para listado'!$BC$155:$CB$1048576,MATCH($A1116,'Hoja de Trabajo para listado'!$BC$155:$BC$1048576,0),MATCH((CUADRO!K$5&amp;$E1116),'Hoja de Trabajo para listado'!$BC$151:$CB$151,0)),0)+IFERROR(INDEX('Hoja de Trabajo para listado'!$DE$153:$DG$274,MATCH($A1116,'Hoja de Trabajo para listado'!$DE$153:$DE$1048576,0),MATCH((CUADRO!K$5&amp;$E1116),'Hoja de Trabajo para listado'!$DE$151:$DG$151,0)),0)+IFERROR(INDEX('Hoja de Trabajo para listado'!$CD$155:$DC$1048576,MATCH($A1116,'Hoja de Trabajo para listado'!$CD$155:$CD$1048576,0),MATCH((CUADRO!K$5&amp;$E1116),'Hoja de Trabajo para listado'!$CD$151:$DC$151,0)),0)</f>
        <v>0</v>
      </c>
      <c r="L1116" s="255">
        <f ca="1">+IFERROR(INDEX('Hoja de Trabajo para listado'!$A$155:$Z$1048576,MATCH($A1116,'Hoja de Trabajo para listado'!$A$155:$A$1048576,0),MATCH((CUADRO!L$5&amp;$E1116),'Hoja de Trabajo para listado'!$A$151:$Z$151,0)),0)+IFERROR(INDEX('Hoja de Trabajo para listado'!$AB$155:$BA$1048576,MATCH($A1116,'Hoja de Trabajo para listado'!$AB$155:$AB$1048576,0),MATCH((CUADRO!L$5&amp;$E1116),'Hoja de Trabajo para listado'!$AB$151:$BA$151,0)),0)+IFERROR(INDEX('Hoja de Trabajo para listado'!$BC$155:$CB$1048576,MATCH($A1116,'Hoja de Trabajo para listado'!$BC$155:$BC$1048576,0),MATCH((CUADRO!L$5&amp;$E1116),'Hoja de Trabajo para listado'!$BC$151:$CB$151,0)),0)+IFERROR(INDEX('Hoja de Trabajo para listado'!$DE$153:$DG$274,MATCH($A1116,'Hoja de Trabajo para listado'!$DE$153:$DE$1048576,0),MATCH((CUADRO!L$5&amp;$E1116),'Hoja de Trabajo para listado'!$DE$151:$DG$151,0)),0)+IFERROR(INDEX('Hoja de Trabajo para listado'!$CD$155:$DC$1048576,MATCH($A1116,'Hoja de Trabajo para listado'!$CD$155:$CD$1048576,0),MATCH((CUADRO!L$5&amp;$E1116),'Hoja de Trabajo para listado'!$CD$151:$DC$151,0)),0)</f>
        <v>0</v>
      </c>
      <c r="M1116" s="255">
        <f ca="1">+IFERROR(INDEX('Hoja de Trabajo para listado'!$A$155:$Z$1048576,MATCH($A1116,'Hoja de Trabajo para listado'!$A$155:$A$1048576,0),MATCH((CUADRO!M$5&amp;$E1116),'Hoja de Trabajo para listado'!$A$151:$Z$151,0)),0)+IFERROR(INDEX('Hoja de Trabajo para listado'!$AB$155:$BA$1048576,MATCH($A1116,'Hoja de Trabajo para listado'!$AB$155:$AB$1048576,0),MATCH((CUADRO!M$5&amp;$E1116),'Hoja de Trabajo para listado'!$AB$151:$BA$151,0)),0)+IFERROR(INDEX('Hoja de Trabajo para listado'!$BC$155:$CB$1048576,MATCH($A1116,'Hoja de Trabajo para listado'!$BC$155:$BC$1048576,0),MATCH((CUADRO!M$5&amp;$E1116),'Hoja de Trabajo para listado'!$BC$151:$CB$151,0)),0)+IFERROR(INDEX('Hoja de Trabajo para listado'!$DE$153:$DG$274,MATCH($A1116,'Hoja de Trabajo para listado'!$DE$153:$DE$1048576,0),MATCH((CUADRO!M$5&amp;$E1116),'Hoja de Trabajo para listado'!$DE$151:$DG$151,0)),0)+IFERROR(INDEX('Hoja de Trabajo para listado'!$CD$155:$DC$1048576,MATCH($A1116,'Hoja de Trabajo para listado'!$CD$155:$CD$1048576,0),MATCH((CUADRO!M$5&amp;$E1116),'Hoja de Trabajo para listado'!$CD$151:$DC$151,0)),0)</f>
        <v>0</v>
      </c>
      <c r="N1116" s="255">
        <f ca="1">+IFERROR(INDEX('Hoja de Trabajo para listado'!$A$155:$Z$1048576,MATCH($A1116,'Hoja de Trabajo para listado'!$A$155:$A$1048576,0),MATCH((CUADRO!N$5&amp;$E1116),'Hoja de Trabajo para listado'!$A$151:$Z$151,0)),0)+IFERROR(INDEX('Hoja de Trabajo para listado'!$AB$155:$BA$1048576,MATCH($A1116,'Hoja de Trabajo para listado'!$AB$155:$AB$1048576,0),MATCH((CUADRO!N$5&amp;$E1116),'Hoja de Trabajo para listado'!$AB$151:$BA$151,0)),0)+IFERROR(INDEX('Hoja de Trabajo para listado'!$BC$155:$CB$1048576,MATCH($A1116,'Hoja de Trabajo para listado'!$BC$155:$BC$1048576,0),MATCH((CUADRO!N$5&amp;$E1116),'Hoja de Trabajo para listado'!$BC$151:$CB$151,0)),0)+IFERROR(INDEX('Hoja de Trabajo para listado'!$DE$153:$DG$274,MATCH($A1116,'Hoja de Trabajo para listado'!$DE$153:$DE$1048576,0),MATCH((CUADRO!N$5&amp;$E1116),'Hoja de Trabajo para listado'!$DE$151:$DG$151,0)),0)+IFERROR(INDEX('Hoja de Trabajo para listado'!$CD$155:$DC$1048576,MATCH($A1116,'Hoja de Trabajo para listado'!$CD$155:$CD$1048576,0),MATCH((CUADRO!N$5&amp;$E1116),'Hoja de Trabajo para listado'!$CD$151:$DC$151,0)),0)</f>
        <v>0</v>
      </c>
      <c r="O1116" s="255">
        <f ca="1">+IFERROR(INDEX('Hoja de Trabajo para listado'!$A$155:$Z$1048576,MATCH($A1116,'Hoja de Trabajo para listado'!$A$155:$A$1048576,0),MATCH((CUADRO!O$5&amp;$E1116),'Hoja de Trabajo para listado'!$A$151:$Z$151,0)),0)+IFERROR(INDEX('Hoja de Trabajo para listado'!$AB$155:$BA$1048576,MATCH($A1116,'Hoja de Trabajo para listado'!$AB$155:$AB$1048576,0),MATCH((CUADRO!O$5&amp;$E1116),'Hoja de Trabajo para listado'!$AB$151:$BA$151,0)),0)+IFERROR(INDEX('Hoja de Trabajo para listado'!$BC$155:$CB$1048576,MATCH($A1116,'Hoja de Trabajo para listado'!$BC$155:$BC$1048576,0),MATCH((CUADRO!O$5&amp;$E1116),'Hoja de Trabajo para listado'!$BC$151:$CB$151,0)),0)+IFERROR(INDEX('Hoja de Trabajo para listado'!$DE$153:$DG$274,MATCH($A1116,'Hoja de Trabajo para listado'!$DE$153:$DE$1048576,0),MATCH((CUADRO!O$5&amp;$E1116),'Hoja de Trabajo para listado'!$DE$151:$DG$151,0)),0)+IFERROR(INDEX('Hoja de Trabajo para listado'!$CD$155:$DC$1048576,MATCH($A1116,'Hoja de Trabajo para listado'!$CD$155:$CD$1048576,0),MATCH((CUADRO!O$5&amp;$E1116),'Hoja de Trabajo para listado'!$CD$151:$DC$151,0)),0)</f>
        <v>0</v>
      </c>
      <c r="P1116" s="255">
        <f ca="1">+IFERROR(INDEX('Hoja de Trabajo para listado'!$A$155:$Z$1048576,MATCH($A1116,'Hoja de Trabajo para listado'!$A$155:$A$1048576,0),MATCH((CUADRO!P$5&amp;$E1116),'Hoja de Trabajo para listado'!$A$151:$Z$151,0)),0)+IFERROR(INDEX('Hoja de Trabajo para listado'!$AB$155:$BA$1048576,MATCH($A1116,'Hoja de Trabajo para listado'!$AB$155:$AB$1048576,0),MATCH((CUADRO!P$5&amp;$E1116),'Hoja de Trabajo para listado'!$AB$151:$BA$151,0)),0)+IFERROR(INDEX('Hoja de Trabajo para listado'!$BC$155:$CB$1048576,MATCH($A1116,'Hoja de Trabajo para listado'!$BC$155:$BC$1048576,0),MATCH((CUADRO!P$5&amp;$E1116),'Hoja de Trabajo para listado'!$BC$151:$CB$151,0)),0)+IFERROR(INDEX('Hoja de Trabajo para listado'!$DE$153:$DG$274,MATCH($A1116,'Hoja de Trabajo para listado'!$DE$153:$DE$1048576,0),MATCH((CUADRO!P$5&amp;$E1116),'Hoja de Trabajo para listado'!$DE$151:$DG$151,0)),0)+IFERROR(INDEX('Hoja de Trabajo para listado'!$CD$155:$DC$1048576,MATCH($A1116,'Hoja de Trabajo para listado'!$CD$155:$CD$1048576,0),MATCH((CUADRO!P$5&amp;$E1116),'Hoja de Trabajo para listado'!$CD$151:$DC$151,0)),0)</f>
        <v>0</v>
      </c>
      <c r="Q1116" s="255">
        <f ca="1">+IFERROR(INDEX('Hoja de Trabajo para listado'!$A$155:$Z$1048576,MATCH($A1116,'Hoja de Trabajo para listado'!$A$155:$A$1048576,0),MATCH((CUADRO!Q$5&amp;$E1116),'Hoja de Trabajo para listado'!$A$151:$Z$151,0)),0)+IFERROR(INDEX('Hoja de Trabajo para listado'!$AB$155:$BA$1048576,MATCH($A1116,'Hoja de Trabajo para listado'!$AB$155:$AB$1048576,0),MATCH((CUADRO!Q$5&amp;$E1116),'Hoja de Trabajo para listado'!$AB$151:$BA$151,0)),0)+IFERROR(INDEX('Hoja de Trabajo para listado'!$BC$155:$CB$1048576,MATCH($A1116,'Hoja de Trabajo para listado'!$BC$155:$BC$1048576,0),MATCH((CUADRO!Q$5&amp;$E1116),'Hoja de Trabajo para listado'!$BC$151:$CB$151,0)),0)+IFERROR(INDEX('Hoja de Trabajo para listado'!$DE$153:$DG$274,MATCH($A1116,'Hoja de Trabajo para listado'!$DE$153:$DE$1048576,0),MATCH((CUADRO!Q$5&amp;$E1116),'Hoja de Trabajo para listado'!$DE$151:$DG$151,0)),0)+IFERROR(INDEX('Hoja de Trabajo para listado'!$CD$155:$DC$1048576,MATCH($A1116,'Hoja de Trabajo para listado'!$CD$155:$CD$1048576,0),MATCH((CUADRO!Q$5&amp;$E1116),'Hoja de Trabajo para listado'!$CD$151:$DC$151,0)),0)</f>
        <v>0</v>
      </c>
      <c r="R1116" s="255">
        <f t="shared" ca="1" si="34"/>
        <v>0</v>
      </c>
      <c r="S1116" s="255"/>
      <c r="T1116" s="255">
        <f ca="1">+T1117</f>
        <v>0</v>
      </c>
      <c r="U1116" s="254">
        <f t="shared" si="35"/>
        <v>1</v>
      </c>
      <c r="V1116" s="362" t="str">
        <f>+VLOOKUP(A1116,bd_lista!$A$3:$E$590,5,FALSE)</f>
        <v>Órgano Ejecutivo</v>
      </c>
      <c r="W1116" s="361" t="str">
        <f>+V1116</f>
        <v>Órgano Ejecutivo</v>
      </c>
      <c r="X1116" s="254">
        <f t="shared" si="37"/>
        <v>30</v>
      </c>
      <c r="Y1116" s="254" t="str">
        <f>+VLOOKUP(X1116,bd_lista!$A$3:$C$590,3,FALSE)</f>
        <v>Ministerio de Justicia y Transparencia Institucional</v>
      </c>
      <c r="Z1116" s="316">
        <f>+X1116</f>
        <v>30</v>
      </c>
      <c r="AA1116" s="348" t="str">
        <f>+Y1116</f>
        <v>Ministerio de Justicia y Transparencia Institucional</v>
      </c>
    </row>
    <row r="1117" spans="1:27" customFormat="1" ht="15" hidden="1" customHeight="1">
      <c r="A1117" s="32">
        <v>30</v>
      </c>
      <c r="B1117" s="307"/>
      <c r="C1117" s="259" t="str">
        <f>+VLOOKUP(A1117,bd_lista!$A$3:$C$590,3,FALSE)</f>
        <v>Ministerio de Justicia y Transparencia Institucional</v>
      </c>
      <c r="D1117" s="362"/>
      <c r="E1117" s="362" t="s">
        <v>1314</v>
      </c>
      <c r="F1117" s="257">
        <f ca="1">+IFERROR(INDEX('Hoja de Trabajo para listado'!$A$155:$Z$1048576,MATCH($A1117,'Hoja de Trabajo para listado'!$A$155:$A$1048576,0),MATCH((CUADRO!F$5&amp;$E1117),'Hoja de Trabajo para listado'!$A$151:$Z$151,0)),0)+IFERROR(INDEX('Hoja de Trabajo para listado'!$AB$155:$BA$1048576,MATCH($A1117,'Hoja de Trabajo para listado'!$AB$155:$AB$1048576,0),MATCH((CUADRO!F$5&amp;$E1117),'Hoja de Trabajo para listado'!$AB$151:$BA$151,0)),0)+IFERROR(INDEX('Hoja de Trabajo para listado'!$BC$155:$CB$1048576,MATCH($A1117,'Hoja de Trabajo para listado'!$BC$155:$BC$1048576,0),MATCH((CUADRO!F$5&amp;$E1117),'Hoja de Trabajo para listado'!$BC$151:$CB$151,0)),0)+IFERROR(INDEX('Hoja de Trabajo para listado'!$DE$153:$DG$274,MATCH($A1117,'Hoja de Trabajo para listado'!$DE$153:$DE$1048576,0),MATCH((CUADRO!F$5&amp;$E1117),'Hoja de Trabajo para listado'!$DE$151:$DG$151,0)),0)+IFERROR(INDEX('Hoja de Trabajo para listado'!$CD$155:$DC$1048576,MATCH($A1117,'Hoja de Trabajo para listado'!$CD$155:$CD$1048576,0),MATCH((CUADRO!F$5&amp;$E1117),'Hoja de Trabajo para listado'!$CD$151:$DC$151,0)),0)</f>
        <v>0</v>
      </c>
      <c r="G1117" s="257">
        <f ca="1">+IFERROR(INDEX('Hoja de Trabajo para listado'!$A$155:$Z$1048576,MATCH($A1117,'Hoja de Trabajo para listado'!$A$155:$A$1048576,0),MATCH((CUADRO!G$5&amp;$E1117),'Hoja de Trabajo para listado'!$A$151:$Z$151,0)),0)+IFERROR(INDEX('Hoja de Trabajo para listado'!$AB$155:$BA$1048576,MATCH($A1117,'Hoja de Trabajo para listado'!$AB$155:$AB$1048576,0),MATCH((CUADRO!G$5&amp;$E1117),'Hoja de Trabajo para listado'!$AB$151:$BA$151,0)),0)+IFERROR(INDEX('Hoja de Trabajo para listado'!$BC$155:$CB$1048576,MATCH($A1117,'Hoja de Trabajo para listado'!$BC$155:$BC$1048576,0),MATCH((CUADRO!G$5&amp;$E1117),'Hoja de Trabajo para listado'!$BC$151:$CB$151,0)),0)+IFERROR(INDEX('Hoja de Trabajo para listado'!$DE$153:$DG$274,MATCH($A1117,'Hoja de Trabajo para listado'!$DE$153:$DE$1048576,0),MATCH((CUADRO!G$5&amp;$E1117),'Hoja de Trabajo para listado'!$DE$151:$DG$151,0)),0)+IFERROR(INDEX('Hoja de Trabajo para listado'!$CD$155:$DC$1048576,MATCH($A1117,'Hoja de Trabajo para listado'!$CD$155:$CD$1048576,0),MATCH((CUADRO!G$5&amp;$E1117),'Hoja de Trabajo para listado'!$CD$151:$DC$151,0)),0)</f>
        <v>0</v>
      </c>
      <c r="H1117" s="257">
        <f ca="1">+IFERROR(INDEX('Hoja de Trabajo para listado'!$A$155:$Z$1048576,MATCH($A1117,'Hoja de Trabajo para listado'!$A$155:$A$1048576,0),MATCH((CUADRO!H$5&amp;$E1117),'Hoja de Trabajo para listado'!$A$151:$Z$151,0)),0)+IFERROR(INDEX('Hoja de Trabajo para listado'!$AB$155:$BA$1048576,MATCH($A1117,'Hoja de Trabajo para listado'!$AB$155:$AB$1048576,0),MATCH((CUADRO!H$5&amp;$E1117),'Hoja de Trabajo para listado'!$AB$151:$BA$151,0)),0)+IFERROR(INDEX('Hoja de Trabajo para listado'!$BC$155:$CB$1048576,MATCH($A1117,'Hoja de Trabajo para listado'!$BC$155:$BC$1048576,0),MATCH((CUADRO!H$5&amp;$E1117),'Hoja de Trabajo para listado'!$BC$151:$CB$151,0)),0)+IFERROR(INDEX('Hoja de Trabajo para listado'!$DE$153:$DG$274,MATCH($A1117,'Hoja de Trabajo para listado'!$DE$153:$DE$1048576,0),MATCH((CUADRO!H$5&amp;$E1117),'Hoja de Trabajo para listado'!$DE$151:$DG$151,0)),0)+IFERROR(INDEX('Hoja de Trabajo para listado'!$CD$155:$DC$1048576,MATCH($A1117,'Hoja de Trabajo para listado'!$CD$155:$CD$1048576,0),MATCH((CUADRO!H$5&amp;$E1117),'Hoja de Trabajo para listado'!$CD$151:$DC$151,0)),0)</f>
        <v>0</v>
      </c>
      <c r="I1117" s="257">
        <f ca="1">+IFERROR(INDEX('Hoja de Trabajo para listado'!$A$155:$Z$1048576,MATCH($A1117,'Hoja de Trabajo para listado'!$A$155:$A$1048576,0),MATCH((CUADRO!I$5&amp;$E1117),'Hoja de Trabajo para listado'!$A$151:$Z$151,0)),0)+IFERROR(INDEX('Hoja de Trabajo para listado'!$AB$155:$BA$1048576,MATCH($A1117,'Hoja de Trabajo para listado'!$AB$155:$AB$1048576,0),MATCH((CUADRO!I$5&amp;$E1117),'Hoja de Trabajo para listado'!$AB$151:$BA$151,0)),0)+IFERROR(INDEX('Hoja de Trabajo para listado'!$BC$155:$CB$1048576,MATCH($A1117,'Hoja de Trabajo para listado'!$BC$155:$BC$1048576,0),MATCH((CUADRO!I$5&amp;$E1117),'Hoja de Trabajo para listado'!$BC$151:$CB$151,0)),0)+IFERROR(INDEX('Hoja de Trabajo para listado'!$DE$153:$DG$274,MATCH($A1117,'Hoja de Trabajo para listado'!$DE$153:$DE$1048576,0),MATCH((CUADRO!I$5&amp;$E1117),'Hoja de Trabajo para listado'!$DE$151:$DG$151,0)),0)+IFERROR(INDEX('Hoja de Trabajo para listado'!$CD$155:$DC$1048576,MATCH($A1117,'Hoja de Trabajo para listado'!$CD$155:$CD$1048576,0),MATCH((CUADRO!I$5&amp;$E1117),'Hoja de Trabajo para listado'!$CD$151:$DC$151,0)),0)</f>
        <v>0</v>
      </c>
      <c r="J1117" s="257">
        <f ca="1">+IFERROR(INDEX('Hoja de Trabajo para listado'!$A$155:$Z$1048576,MATCH($A1117,'Hoja de Trabajo para listado'!$A$155:$A$1048576,0),MATCH((CUADRO!J$5&amp;$E1117),'Hoja de Trabajo para listado'!$A$151:$Z$151,0)),0)+IFERROR(INDEX('Hoja de Trabajo para listado'!$AB$155:$BA$1048576,MATCH($A1117,'Hoja de Trabajo para listado'!$AB$155:$AB$1048576,0),MATCH((CUADRO!J$5&amp;$E1117),'Hoja de Trabajo para listado'!$AB$151:$BA$151,0)),0)+IFERROR(INDEX('Hoja de Trabajo para listado'!$BC$155:$CB$1048576,MATCH($A1117,'Hoja de Trabajo para listado'!$BC$155:$BC$1048576,0),MATCH((CUADRO!J$5&amp;$E1117),'Hoja de Trabajo para listado'!$BC$151:$CB$151,0)),0)+IFERROR(INDEX('Hoja de Trabajo para listado'!$DE$153:$DG$274,MATCH($A1117,'Hoja de Trabajo para listado'!$DE$153:$DE$1048576,0),MATCH((CUADRO!J$5&amp;$E1117),'Hoja de Trabajo para listado'!$DE$151:$DG$151,0)),0)+IFERROR(INDEX('Hoja de Trabajo para listado'!$CD$155:$DC$1048576,MATCH($A1117,'Hoja de Trabajo para listado'!$CD$155:$CD$1048576,0),MATCH((CUADRO!J$5&amp;$E1117),'Hoja de Trabajo para listado'!$CD$151:$DC$151,0)),0)</f>
        <v>0</v>
      </c>
      <c r="K1117" s="257">
        <f ca="1">+IFERROR(INDEX('Hoja de Trabajo para listado'!$A$155:$Z$1048576,MATCH($A1117,'Hoja de Trabajo para listado'!$A$155:$A$1048576,0),MATCH((CUADRO!K$5&amp;$E1117),'Hoja de Trabajo para listado'!$A$151:$Z$151,0)),0)+IFERROR(INDEX('Hoja de Trabajo para listado'!$AB$155:$BA$1048576,MATCH($A1117,'Hoja de Trabajo para listado'!$AB$155:$AB$1048576,0),MATCH((CUADRO!K$5&amp;$E1117),'Hoja de Trabajo para listado'!$AB$151:$BA$151,0)),0)+IFERROR(INDEX('Hoja de Trabajo para listado'!$BC$155:$CB$1048576,MATCH($A1117,'Hoja de Trabajo para listado'!$BC$155:$BC$1048576,0),MATCH((CUADRO!K$5&amp;$E1117),'Hoja de Trabajo para listado'!$BC$151:$CB$151,0)),0)+IFERROR(INDEX('Hoja de Trabajo para listado'!$DE$153:$DG$274,MATCH($A1117,'Hoja de Trabajo para listado'!$DE$153:$DE$1048576,0),MATCH((CUADRO!K$5&amp;$E1117),'Hoja de Trabajo para listado'!$DE$151:$DG$151,0)),0)+IFERROR(INDEX('Hoja de Trabajo para listado'!$CD$155:$DC$1048576,MATCH($A1117,'Hoja de Trabajo para listado'!$CD$155:$CD$1048576,0),MATCH((CUADRO!K$5&amp;$E1117),'Hoja de Trabajo para listado'!$CD$151:$DC$151,0)),0)</f>
        <v>0</v>
      </c>
      <c r="L1117" s="257">
        <f ca="1">+IFERROR(INDEX('Hoja de Trabajo para listado'!$A$155:$Z$1048576,MATCH($A1117,'Hoja de Trabajo para listado'!$A$155:$A$1048576,0),MATCH((CUADRO!L$5&amp;$E1117),'Hoja de Trabajo para listado'!$A$151:$Z$151,0)),0)+IFERROR(INDEX('Hoja de Trabajo para listado'!$AB$155:$BA$1048576,MATCH($A1117,'Hoja de Trabajo para listado'!$AB$155:$AB$1048576,0),MATCH((CUADRO!L$5&amp;$E1117),'Hoja de Trabajo para listado'!$AB$151:$BA$151,0)),0)+IFERROR(INDEX('Hoja de Trabajo para listado'!$BC$155:$CB$1048576,MATCH($A1117,'Hoja de Trabajo para listado'!$BC$155:$BC$1048576,0),MATCH((CUADRO!L$5&amp;$E1117),'Hoja de Trabajo para listado'!$BC$151:$CB$151,0)),0)+IFERROR(INDEX('Hoja de Trabajo para listado'!$DE$153:$DG$274,MATCH($A1117,'Hoja de Trabajo para listado'!$DE$153:$DE$1048576,0),MATCH((CUADRO!L$5&amp;$E1117),'Hoja de Trabajo para listado'!$DE$151:$DG$151,0)),0)+IFERROR(INDEX('Hoja de Trabajo para listado'!$CD$155:$DC$1048576,MATCH($A1117,'Hoja de Trabajo para listado'!$CD$155:$CD$1048576,0),MATCH((CUADRO!L$5&amp;$E1117),'Hoja de Trabajo para listado'!$CD$151:$DC$151,0)),0)</f>
        <v>0</v>
      </c>
      <c r="M1117" s="257">
        <f ca="1">+IFERROR(INDEX('Hoja de Trabajo para listado'!$A$155:$Z$1048576,MATCH($A1117,'Hoja de Trabajo para listado'!$A$155:$A$1048576,0),MATCH((CUADRO!M$5&amp;$E1117),'Hoja de Trabajo para listado'!$A$151:$Z$151,0)),0)+IFERROR(INDEX('Hoja de Trabajo para listado'!$AB$155:$BA$1048576,MATCH($A1117,'Hoja de Trabajo para listado'!$AB$155:$AB$1048576,0),MATCH((CUADRO!M$5&amp;$E1117),'Hoja de Trabajo para listado'!$AB$151:$BA$151,0)),0)+IFERROR(INDEX('Hoja de Trabajo para listado'!$BC$155:$CB$1048576,MATCH($A1117,'Hoja de Trabajo para listado'!$BC$155:$BC$1048576,0),MATCH((CUADRO!M$5&amp;$E1117),'Hoja de Trabajo para listado'!$BC$151:$CB$151,0)),0)+IFERROR(INDEX('Hoja de Trabajo para listado'!$DE$153:$DG$274,MATCH($A1117,'Hoja de Trabajo para listado'!$DE$153:$DE$1048576,0),MATCH((CUADRO!M$5&amp;$E1117),'Hoja de Trabajo para listado'!$DE$151:$DG$151,0)),0)+IFERROR(INDEX('Hoja de Trabajo para listado'!$CD$155:$DC$1048576,MATCH($A1117,'Hoja de Trabajo para listado'!$CD$155:$CD$1048576,0),MATCH((CUADRO!M$5&amp;$E1117),'Hoja de Trabajo para listado'!$CD$151:$DC$151,0)),0)</f>
        <v>0</v>
      </c>
      <c r="N1117" s="257">
        <f ca="1">+IFERROR(INDEX('Hoja de Trabajo para listado'!$A$155:$Z$1048576,MATCH($A1117,'Hoja de Trabajo para listado'!$A$155:$A$1048576,0),MATCH((CUADRO!N$5&amp;$E1117),'Hoja de Trabajo para listado'!$A$151:$Z$151,0)),0)+IFERROR(INDEX('Hoja de Trabajo para listado'!$AB$155:$BA$1048576,MATCH($A1117,'Hoja de Trabajo para listado'!$AB$155:$AB$1048576,0),MATCH((CUADRO!N$5&amp;$E1117),'Hoja de Trabajo para listado'!$AB$151:$BA$151,0)),0)+IFERROR(INDEX('Hoja de Trabajo para listado'!$BC$155:$CB$1048576,MATCH($A1117,'Hoja de Trabajo para listado'!$BC$155:$BC$1048576,0),MATCH((CUADRO!N$5&amp;$E1117),'Hoja de Trabajo para listado'!$BC$151:$CB$151,0)),0)+IFERROR(INDEX('Hoja de Trabajo para listado'!$DE$153:$DG$274,MATCH($A1117,'Hoja de Trabajo para listado'!$DE$153:$DE$1048576,0),MATCH((CUADRO!N$5&amp;$E1117),'Hoja de Trabajo para listado'!$DE$151:$DG$151,0)),0)+IFERROR(INDEX('Hoja de Trabajo para listado'!$CD$155:$DC$1048576,MATCH($A1117,'Hoja de Trabajo para listado'!$CD$155:$CD$1048576,0),MATCH((CUADRO!N$5&amp;$E1117),'Hoja de Trabajo para listado'!$CD$151:$DC$151,0)),0)</f>
        <v>0</v>
      </c>
      <c r="O1117" s="257">
        <f ca="1">+IFERROR(INDEX('Hoja de Trabajo para listado'!$A$155:$Z$1048576,MATCH($A1117,'Hoja de Trabajo para listado'!$A$155:$A$1048576,0),MATCH((CUADRO!O$5&amp;$E1117),'Hoja de Trabajo para listado'!$A$151:$Z$151,0)),0)+IFERROR(INDEX('Hoja de Trabajo para listado'!$AB$155:$BA$1048576,MATCH($A1117,'Hoja de Trabajo para listado'!$AB$155:$AB$1048576,0),MATCH((CUADRO!O$5&amp;$E1117),'Hoja de Trabajo para listado'!$AB$151:$BA$151,0)),0)+IFERROR(INDEX('Hoja de Trabajo para listado'!$BC$155:$CB$1048576,MATCH($A1117,'Hoja de Trabajo para listado'!$BC$155:$BC$1048576,0),MATCH((CUADRO!O$5&amp;$E1117),'Hoja de Trabajo para listado'!$BC$151:$CB$151,0)),0)+IFERROR(INDEX('Hoja de Trabajo para listado'!$DE$153:$DG$274,MATCH($A1117,'Hoja de Trabajo para listado'!$DE$153:$DE$1048576,0),MATCH((CUADRO!O$5&amp;$E1117),'Hoja de Trabajo para listado'!$DE$151:$DG$151,0)),0)+IFERROR(INDEX('Hoja de Trabajo para listado'!$CD$155:$DC$1048576,MATCH($A1117,'Hoja de Trabajo para listado'!$CD$155:$CD$1048576,0),MATCH((CUADRO!O$5&amp;$E1117),'Hoja de Trabajo para listado'!$CD$151:$DC$151,0)),0)</f>
        <v>0</v>
      </c>
      <c r="P1117" s="257">
        <f ca="1">+IFERROR(INDEX('Hoja de Trabajo para listado'!$A$155:$Z$1048576,MATCH($A1117,'Hoja de Trabajo para listado'!$A$155:$A$1048576,0),MATCH((CUADRO!P$5&amp;$E1117),'Hoja de Trabajo para listado'!$A$151:$Z$151,0)),0)+IFERROR(INDEX('Hoja de Trabajo para listado'!$AB$155:$BA$1048576,MATCH($A1117,'Hoja de Trabajo para listado'!$AB$155:$AB$1048576,0),MATCH((CUADRO!P$5&amp;$E1117),'Hoja de Trabajo para listado'!$AB$151:$BA$151,0)),0)+IFERROR(INDEX('Hoja de Trabajo para listado'!$BC$155:$CB$1048576,MATCH($A1117,'Hoja de Trabajo para listado'!$BC$155:$BC$1048576,0),MATCH((CUADRO!P$5&amp;$E1117),'Hoja de Trabajo para listado'!$BC$151:$CB$151,0)),0)+IFERROR(INDEX('Hoja de Trabajo para listado'!$DE$153:$DG$274,MATCH($A1117,'Hoja de Trabajo para listado'!$DE$153:$DE$1048576,0),MATCH((CUADRO!P$5&amp;$E1117),'Hoja de Trabajo para listado'!$DE$151:$DG$151,0)),0)+IFERROR(INDEX('Hoja de Trabajo para listado'!$CD$155:$DC$1048576,MATCH($A1117,'Hoja de Trabajo para listado'!$CD$155:$CD$1048576,0),MATCH((CUADRO!P$5&amp;$E1117),'Hoja de Trabajo para listado'!$CD$151:$DC$151,0)),0)</f>
        <v>0</v>
      </c>
      <c r="Q1117" s="257">
        <f ca="1">+IFERROR(INDEX('Hoja de Trabajo para listado'!$A$155:$Z$1048576,MATCH($A1117,'Hoja de Trabajo para listado'!$A$155:$A$1048576,0),MATCH((CUADRO!Q$5&amp;$E1117),'Hoja de Trabajo para listado'!$A$151:$Z$151,0)),0)+IFERROR(INDEX('Hoja de Trabajo para listado'!$AB$155:$BA$1048576,MATCH($A1117,'Hoja de Trabajo para listado'!$AB$155:$AB$1048576,0),MATCH((CUADRO!Q$5&amp;$E1117),'Hoja de Trabajo para listado'!$AB$151:$BA$151,0)),0)+IFERROR(INDEX('Hoja de Trabajo para listado'!$BC$155:$CB$1048576,MATCH($A1117,'Hoja de Trabajo para listado'!$BC$155:$BC$1048576,0),MATCH((CUADRO!Q$5&amp;$E1117),'Hoja de Trabajo para listado'!$BC$151:$CB$151,0)),0)+IFERROR(INDEX('Hoja de Trabajo para listado'!$DE$153:$DG$274,MATCH($A1117,'Hoja de Trabajo para listado'!$DE$153:$DE$1048576,0),MATCH((CUADRO!Q$5&amp;$E1117),'Hoja de Trabajo para listado'!$DE$151:$DG$151,0)),0)+IFERROR(INDEX('Hoja de Trabajo para listado'!$CD$155:$DC$1048576,MATCH($A1117,'Hoja de Trabajo para listado'!$CD$155:$CD$1048576,0),MATCH((CUADRO!Q$5&amp;$E1117),'Hoja de Trabajo para listado'!$CD$151:$DC$151,0)),0)</f>
        <v>0</v>
      </c>
      <c r="R1117" s="257">
        <f t="shared" ca="1" si="34"/>
        <v>0</v>
      </c>
      <c r="S1117" s="257">
        <f ca="1">+R1116+R1117</f>
        <v>0</v>
      </c>
      <c r="T1117" s="257">
        <f ca="1">+S1117</f>
        <v>0</v>
      </c>
      <c r="U1117" s="256">
        <f t="shared" si="35"/>
        <v>2</v>
      </c>
      <c r="V1117" s="362" t="str">
        <f>+VLOOKUP(A1117,bd_lista!$A$3:$E$590,5,FALSE)</f>
        <v>Órgano Ejecutivo</v>
      </c>
      <c r="W1117" s="362"/>
      <c r="X1117" s="254">
        <f t="shared" si="37"/>
        <v>30</v>
      </c>
      <c r="Y1117" s="254" t="str">
        <f>+VLOOKUP(X1117,bd_lista!$A$3:$C$590,3,FALSE)</f>
        <v>Ministerio de Justicia y Transparencia Institucional</v>
      </c>
      <c r="Z1117" s="314"/>
      <c r="AA1117" s="350"/>
    </row>
    <row r="1118" spans="1:27" customFormat="1" ht="15" customHeight="1">
      <c r="A1118" s="32">
        <v>25</v>
      </c>
      <c r="B1118" s="306">
        <f>+A1118</f>
        <v>25</v>
      </c>
      <c r="C1118" s="259" t="str">
        <f>+VLOOKUP(A1118,bd_lista!$A$3:$C$590,3,FALSE)</f>
        <v>Ministerio de la Presidencia</v>
      </c>
      <c r="D1118" s="361" t="str">
        <f>+C1118</f>
        <v>Ministerio de la Presidencia</v>
      </c>
      <c r="E1118" s="259" t="s">
        <v>1313</v>
      </c>
      <c r="F1118" s="255">
        <f ca="1">+IFERROR(INDEX('Hoja de Trabajo para listado'!$A$155:$Z$1048576,MATCH($A1118,'Hoja de Trabajo para listado'!$A$155:$A$1048576,0),MATCH((CUADRO!F$5&amp;$E1118),'Hoja de Trabajo para listado'!$A$151:$Z$151,0)),0)+IFERROR(INDEX('Hoja de Trabajo para listado'!$AB$155:$BA$1048576,MATCH($A1118,'Hoja de Trabajo para listado'!$AB$155:$AB$1048576,0),MATCH((CUADRO!F$5&amp;$E1118),'Hoja de Trabajo para listado'!$AB$151:$BA$151,0)),0)+IFERROR(INDEX('Hoja de Trabajo para listado'!$BC$155:$CB$1048576,MATCH($A1118,'Hoja de Trabajo para listado'!$BC$155:$BC$1048576,0),MATCH((CUADRO!F$5&amp;$E1118),'Hoja de Trabajo para listado'!$BC$151:$CB$151,0)),0)+IFERROR(INDEX('Hoja de Trabajo para listado'!$DE$153:$DG$274,MATCH($A1118,'Hoja de Trabajo para listado'!$DE$153:$DE$1048576,0),MATCH((CUADRO!F$5&amp;$E1118),'Hoja de Trabajo para listado'!$DE$151:$DG$151,0)),0)+IFERROR(INDEX('Hoja de Trabajo para listado'!$CD$155:$DC$1048576,MATCH($A1118,'Hoja de Trabajo para listado'!$CD$155:$CD$1048576,0),MATCH((CUADRO!F$5&amp;$E1118),'Hoja de Trabajo para listado'!$CD$151:$DC$151,0)),0)</f>
        <v>0</v>
      </c>
      <c r="G1118" s="255">
        <f ca="1">+IFERROR(INDEX('Hoja de Trabajo para listado'!$A$155:$Z$1048576,MATCH($A1118,'Hoja de Trabajo para listado'!$A$155:$A$1048576,0),MATCH((CUADRO!G$5&amp;$E1118),'Hoja de Trabajo para listado'!$A$151:$Z$151,0)),0)+IFERROR(INDEX('Hoja de Trabajo para listado'!$AB$155:$BA$1048576,MATCH($A1118,'Hoja de Trabajo para listado'!$AB$155:$AB$1048576,0),MATCH((CUADRO!G$5&amp;$E1118),'Hoja de Trabajo para listado'!$AB$151:$BA$151,0)),0)+IFERROR(INDEX('Hoja de Trabajo para listado'!$BC$155:$CB$1048576,MATCH($A1118,'Hoja de Trabajo para listado'!$BC$155:$BC$1048576,0),MATCH((CUADRO!G$5&amp;$E1118),'Hoja de Trabajo para listado'!$BC$151:$CB$151,0)),0)+IFERROR(INDEX('Hoja de Trabajo para listado'!$DE$153:$DG$274,MATCH($A1118,'Hoja de Trabajo para listado'!$DE$153:$DE$1048576,0),MATCH((CUADRO!G$5&amp;$E1118),'Hoja de Trabajo para listado'!$DE$151:$DG$151,0)),0)+IFERROR(INDEX('Hoja de Trabajo para listado'!$CD$155:$DC$1048576,MATCH($A1118,'Hoja de Trabajo para listado'!$CD$155:$CD$1048576,0),MATCH((CUADRO!G$5&amp;$E1118),'Hoja de Trabajo para listado'!$CD$151:$DC$151,0)),0)</f>
        <v>0</v>
      </c>
      <c r="H1118" s="255">
        <f ca="1">+IFERROR(INDEX('Hoja de Trabajo para listado'!$A$155:$Z$1048576,MATCH($A1118,'Hoja de Trabajo para listado'!$A$155:$A$1048576,0),MATCH((CUADRO!H$5&amp;$E1118),'Hoja de Trabajo para listado'!$A$151:$Z$151,0)),0)+IFERROR(INDEX('Hoja de Trabajo para listado'!$AB$155:$BA$1048576,MATCH($A1118,'Hoja de Trabajo para listado'!$AB$155:$AB$1048576,0),MATCH((CUADRO!H$5&amp;$E1118),'Hoja de Trabajo para listado'!$AB$151:$BA$151,0)),0)+IFERROR(INDEX('Hoja de Trabajo para listado'!$BC$155:$CB$1048576,MATCH($A1118,'Hoja de Trabajo para listado'!$BC$155:$BC$1048576,0),MATCH((CUADRO!H$5&amp;$E1118),'Hoja de Trabajo para listado'!$BC$151:$CB$151,0)),0)+IFERROR(INDEX('Hoja de Trabajo para listado'!$DE$153:$DG$274,MATCH($A1118,'Hoja de Trabajo para listado'!$DE$153:$DE$1048576,0),MATCH((CUADRO!H$5&amp;$E1118),'Hoja de Trabajo para listado'!$DE$151:$DG$151,0)),0)+IFERROR(INDEX('Hoja de Trabajo para listado'!$CD$155:$DC$1048576,MATCH($A1118,'Hoja de Trabajo para listado'!$CD$155:$CD$1048576,0),MATCH((CUADRO!H$5&amp;$E1118),'Hoja de Trabajo para listado'!$CD$151:$DC$151,0)),0)</f>
        <v>0</v>
      </c>
      <c r="I1118" s="255">
        <f ca="1">+IFERROR(INDEX('Hoja de Trabajo para listado'!$A$155:$Z$1048576,MATCH($A1118,'Hoja de Trabajo para listado'!$A$155:$A$1048576,0),MATCH((CUADRO!I$5&amp;$E1118),'Hoja de Trabajo para listado'!$A$151:$Z$151,0)),0)+IFERROR(INDEX('Hoja de Trabajo para listado'!$AB$155:$BA$1048576,MATCH($A1118,'Hoja de Trabajo para listado'!$AB$155:$AB$1048576,0),MATCH((CUADRO!I$5&amp;$E1118),'Hoja de Trabajo para listado'!$AB$151:$BA$151,0)),0)+IFERROR(INDEX('Hoja de Trabajo para listado'!$BC$155:$CB$1048576,MATCH($A1118,'Hoja de Trabajo para listado'!$BC$155:$BC$1048576,0),MATCH((CUADRO!I$5&amp;$E1118),'Hoja de Trabajo para listado'!$BC$151:$CB$151,0)),0)+IFERROR(INDEX('Hoja de Trabajo para listado'!$DE$153:$DG$274,MATCH($A1118,'Hoja de Trabajo para listado'!$DE$153:$DE$1048576,0),MATCH((CUADRO!I$5&amp;$E1118),'Hoja de Trabajo para listado'!$DE$151:$DG$151,0)),0)+IFERROR(INDEX('Hoja de Trabajo para listado'!$CD$155:$DC$1048576,MATCH($A1118,'Hoja de Trabajo para listado'!$CD$155:$CD$1048576,0),MATCH((CUADRO!I$5&amp;$E1118),'Hoja de Trabajo para listado'!$CD$151:$DC$151,0)),0)</f>
        <v>0</v>
      </c>
      <c r="J1118" s="255">
        <f ca="1">+IFERROR(INDEX('Hoja de Trabajo para listado'!$A$155:$Z$1048576,MATCH($A1118,'Hoja de Trabajo para listado'!$A$155:$A$1048576,0),MATCH((CUADRO!J$5&amp;$E1118),'Hoja de Trabajo para listado'!$A$151:$Z$151,0)),0)+IFERROR(INDEX('Hoja de Trabajo para listado'!$AB$155:$BA$1048576,MATCH($A1118,'Hoja de Trabajo para listado'!$AB$155:$AB$1048576,0),MATCH((CUADRO!J$5&amp;$E1118),'Hoja de Trabajo para listado'!$AB$151:$BA$151,0)),0)+IFERROR(INDEX('Hoja de Trabajo para listado'!$BC$155:$CB$1048576,MATCH($A1118,'Hoja de Trabajo para listado'!$BC$155:$BC$1048576,0),MATCH((CUADRO!J$5&amp;$E1118),'Hoja de Trabajo para listado'!$BC$151:$CB$151,0)),0)+IFERROR(INDEX('Hoja de Trabajo para listado'!$DE$153:$DG$274,MATCH($A1118,'Hoja de Trabajo para listado'!$DE$153:$DE$1048576,0),MATCH((CUADRO!J$5&amp;$E1118),'Hoja de Trabajo para listado'!$DE$151:$DG$151,0)),0)+IFERROR(INDEX('Hoja de Trabajo para listado'!$CD$155:$DC$1048576,MATCH($A1118,'Hoja de Trabajo para listado'!$CD$155:$CD$1048576,0),MATCH((CUADRO!J$5&amp;$E1118),'Hoja de Trabajo para listado'!$CD$151:$DC$151,0)),0)</f>
        <v>0</v>
      </c>
      <c r="K1118" s="255">
        <f ca="1">+IFERROR(INDEX('Hoja de Trabajo para listado'!$A$155:$Z$1048576,MATCH($A1118,'Hoja de Trabajo para listado'!$A$155:$A$1048576,0),MATCH((CUADRO!K$5&amp;$E1118),'Hoja de Trabajo para listado'!$A$151:$Z$151,0)),0)+IFERROR(INDEX('Hoja de Trabajo para listado'!$AB$155:$BA$1048576,MATCH($A1118,'Hoja de Trabajo para listado'!$AB$155:$AB$1048576,0),MATCH((CUADRO!K$5&amp;$E1118),'Hoja de Trabajo para listado'!$AB$151:$BA$151,0)),0)+IFERROR(INDEX('Hoja de Trabajo para listado'!$BC$155:$CB$1048576,MATCH($A1118,'Hoja de Trabajo para listado'!$BC$155:$BC$1048576,0),MATCH((CUADRO!K$5&amp;$E1118),'Hoja de Trabajo para listado'!$BC$151:$CB$151,0)),0)+IFERROR(INDEX('Hoja de Trabajo para listado'!$DE$153:$DG$274,MATCH($A1118,'Hoja de Trabajo para listado'!$DE$153:$DE$1048576,0),MATCH((CUADRO!K$5&amp;$E1118),'Hoja de Trabajo para listado'!$DE$151:$DG$151,0)),0)+IFERROR(INDEX('Hoja de Trabajo para listado'!$CD$155:$DC$1048576,MATCH($A1118,'Hoja de Trabajo para listado'!$CD$155:$CD$1048576,0),MATCH((CUADRO!K$5&amp;$E1118),'Hoja de Trabajo para listado'!$CD$151:$DC$151,0)),0)</f>
        <v>0</v>
      </c>
      <c r="L1118" s="255">
        <f ca="1">+IFERROR(INDEX('Hoja de Trabajo para listado'!$A$155:$Z$1048576,MATCH($A1118,'Hoja de Trabajo para listado'!$A$155:$A$1048576,0),MATCH((CUADRO!L$5&amp;$E1118),'Hoja de Trabajo para listado'!$A$151:$Z$151,0)),0)+IFERROR(INDEX('Hoja de Trabajo para listado'!$AB$155:$BA$1048576,MATCH($A1118,'Hoja de Trabajo para listado'!$AB$155:$AB$1048576,0),MATCH((CUADRO!L$5&amp;$E1118),'Hoja de Trabajo para listado'!$AB$151:$BA$151,0)),0)+IFERROR(INDEX('Hoja de Trabajo para listado'!$BC$155:$CB$1048576,MATCH($A1118,'Hoja de Trabajo para listado'!$BC$155:$BC$1048576,0),MATCH((CUADRO!L$5&amp;$E1118),'Hoja de Trabajo para listado'!$BC$151:$CB$151,0)),0)+IFERROR(INDEX('Hoja de Trabajo para listado'!$DE$153:$DG$274,MATCH($A1118,'Hoja de Trabajo para listado'!$DE$153:$DE$1048576,0),MATCH((CUADRO!L$5&amp;$E1118),'Hoja de Trabajo para listado'!$DE$151:$DG$151,0)),0)+IFERROR(INDEX('Hoja de Trabajo para listado'!$CD$155:$DC$1048576,MATCH($A1118,'Hoja de Trabajo para listado'!$CD$155:$CD$1048576,0),MATCH((CUADRO!L$5&amp;$E1118),'Hoja de Trabajo para listado'!$CD$151:$DC$151,0)),0)</f>
        <v>0</v>
      </c>
      <c r="M1118" s="255">
        <f ca="1">+IFERROR(INDEX('Hoja de Trabajo para listado'!$A$155:$Z$1048576,MATCH($A1118,'Hoja de Trabajo para listado'!$A$155:$A$1048576,0),MATCH((CUADRO!M$5&amp;$E1118),'Hoja de Trabajo para listado'!$A$151:$Z$151,0)),0)+IFERROR(INDEX('Hoja de Trabajo para listado'!$AB$155:$BA$1048576,MATCH($A1118,'Hoja de Trabajo para listado'!$AB$155:$AB$1048576,0),MATCH((CUADRO!M$5&amp;$E1118),'Hoja de Trabajo para listado'!$AB$151:$BA$151,0)),0)+IFERROR(INDEX('Hoja de Trabajo para listado'!$BC$155:$CB$1048576,MATCH($A1118,'Hoja de Trabajo para listado'!$BC$155:$BC$1048576,0),MATCH((CUADRO!M$5&amp;$E1118),'Hoja de Trabajo para listado'!$BC$151:$CB$151,0)),0)+IFERROR(INDEX('Hoja de Trabajo para listado'!$DE$153:$DG$274,MATCH($A1118,'Hoja de Trabajo para listado'!$DE$153:$DE$1048576,0),MATCH((CUADRO!M$5&amp;$E1118),'Hoja de Trabajo para listado'!$DE$151:$DG$151,0)),0)+IFERROR(INDEX('Hoja de Trabajo para listado'!$CD$155:$DC$1048576,MATCH($A1118,'Hoja de Trabajo para listado'!$CD$155:$CD$1048576,0),MATCH((CUADRO!M$5&amp;$E1118),'Hoja de Trabajo para listado'!$CD$151:$DC$151,0)),0)</f>
        <v>0</v>
      </c>
      <c r="N1118" s="255">
        <f ca="1">+IFERROR(INDEX('Hoja de Trabajo para listado'!$A$155:$Z$1048576,MATCH($A1118,'Hoja de Trabajo para listado'!$A$155:$A$1048576,0),MATCH((CUADRO!N$5&amp;$E1118),'Hoja de Trabajo para listado'!$A$151:$Z$151,0)),0)+IFERROR(INDEX('Hoja de Trabajo para listado'!$AB$155:$BA$1048576,MATCH($A1118,'Hoja de Trabajo para listado'!$AB$155:$AB$1048576,0),MATCH((CUADRO!N$5&amp;$E1118),'Hoja de Trabajo para listado'!$AB$151:$BA$151,0)),0)+IFERROR(INDEX('Hoja de Trabajo para listado'!$BC$155:$CB$1048576,MATCH($A1118,'Hoja de Trabajo para listado'!$BC$155:$BC$1048576,0),MATCH((CUADRO!N$5&amp;$E1118),'Hoja de Trabajo para listado'!$BC$151:$CB$151,0)),0)+IFERROR(INDEX('Hoja de Trabajo para listado'!$DE$153:$DG$274,MATCH($A1118,'Hoja de Trabajo para listado'!$DE$153:$DE$1048576,0),MATCH((CUADRO!N$5&amp;$E1118),'Hoja de Trabajo para listado'!$DE$151:$DG$151,0)),0)+IFERROR(INDEX('Hoja de Trabajo para listado'!$CD$155:$DC$1048576,MATCH($A1118,'Hoja de Trabajo para listado'!$CD$155:$CD$1048576,0),MATCH((CUADRO!N$5&amp;$E1118),'Hoja de Trabajo para listado'!$CD$151:$DC$151,0)),0)</f>
        <v>50</v>
      </c>
      <c r="O1118" s="255">
        <f ca="1">+IFERROR(INDEX('Hoja de Trabajo para listado'!$A$155:$Z$1048576,MATCH($A1118,'Hoja de Trabajo para listado'!$A$155:$A$1048576,0),MATCH((CUADRO!O$5&amp;$E1118),'Hoja de Trabajo para listado'!$A$151:$Z$151,0)),0)+IFERROR(INDEX('Hoja de Trabajo para listado'!$AB$155:$BA$1048576,MATCH($A1118,'Hoja de Trabajo para listado'!$AB$155:$AB$1048576,0),MATCH((CUADRO!O$5&amp;$E1118),'Hoja de Trabajo para listado'!$AB$151:$BA$151,0)),0)+IFERROR(INDEX('Hoja de Trabajo para listado'!$BC$155:$CB$1048576,MATCH($A1118,'Hoja de Trabajo para listado'!$BC$155:$BC$1048576,0),MATCH((CUADRO!O$5&amp;$E1118),'Hoja de Trabajo para listado'!$BC$151:$CB$151,0)),0)+IFERROR(INDEX('Hoja de Trabajo para listado'!$DE$153:$DG$274,MATCH($A1118,'Hoja de Trabajo para listado'!$DE$153:$DE$1048576,0),MATCH((CUADRO!O$5&amp;$E1118),'Hoja de Trabajo para listado'!$DE$151:$DG$151,0)),0)+IFERROR(INDEX('Hoja de Trabajo para listado'!$CD$155:$DC$1048576,MATCH($A1118,'Hoja de Trabajo para listado'!$CD$155:$CD$1048576,0),MATCH((CUADRO!O$5&amp;$E1118),'Hoja de Trabajo para listado'!$CD$151:$DC$151,0)),0)</f>
        <v>0</v>
      </c>
      <c r="P1118" s="255">
        <f ca="1">+IFERROR(INDEX('Hoja de Trabajo para listado'!$A$155:$Z$1048576,MATCH($A1118,'Hoja de Trabajo para listado'!$A$155:$A$1048576,0),MATCH((CUADRO!P$5&amp;$E1118),'Hoja de Trabajo para listado'!$A$151:$Z$151,0)),0)+IFERROR(INDEX('Hoja de Trabajo para listado'!$AB$155:$BA$1048576,MATCH($A1118,'Hoja de Trabajo para listado'!$AB$155:$AB$1048576,0),MATCH((CUADRO!P$5&amp;$E1118),'Hoja de Trabajo para listado'!$AB$151:$BA$151,0)),0)+IFERROR(INDEX('Hoja de Trabajo para listado'!$BC$155:$CB$1048576,MATCH($A1118,'Hoja de Trabajo para listado'!$BC$155:$BC$1048576,0),MATCH((CUADRO!P$5&amp;$E1118),'Hoja de Trabajo para listado'!$BC$151:$CB$151,0)),0)+IFERROR(INDEX('Hoja de Trabajo para listado'!$DE$153:$DG$274,MATCH($A1118,'Hoja de Trabajo para listado'!$DE$153:$DE$1048576,0),MATCH((CUADRO!P$5&amp;$E1118),'Hoja de Trabajo para listado'!$DE$151:$DG$151,0)),0)+IFERROR(INDEX('Hoja de Trabajo para listado'!$CD$155:$DC$1048576,MATCH($A1118,'Hoja de Trabajo para listado'!$CD$155:$CD$1048576,0),MATCH((CUADRO!P$5&amp;$E1118),'Hoja de Trabajo para listado'!$CD$151:$DC$151,0)),0)</f>
        <v>0</v>
      </c>
      <c r="Q1118" s="255">
        <f ca="1">+IFERROR(INDEX('Hoja de Trabajo para listado'!$A$155:$Z$1048576,MATCH($A1118,'Hoja de Trabajo para listado'!$A$155:$A$1048576,0),MATCH((CUADRO!Q$5&amp;$E1118),'Hoja de Trabajo para listado'!$A$151:$Z$151,0)),0)+IFERROR(INDEX('Hoja de Trabajo para listado'!$AB$155:$BA$1048576,MATCH($A1118,'Hoja de Trabajo para listado'!$AB$155:$AB$1048576,0),MATCH((CUADRO!Q$5&amp;$E1118),'Hoja de Trabajo para listado'!$AB$151:$BA$151,0)),0)+IFERROR(INDEX('Hoja de Trabajo para listado'!$BC$155:$CB$1048576,MATCH($A1118,'Hoja de Trabajo para listado'!$BC$155:$BC$1048576,0),MATCH((CUADRO!Q$5&amp;$E1118),'Hoja de Trabajo para listado'!$BC$151:$CB$151,0)),0)+IFERROR(INDEX('Hoja de Trabajo para listado'!$DE$153:$DG$274,MATCH($A1118,'Hoja de Trabajo para listado'!$DE$153:$DE$1048576,0),MATCH((CUADRO!Q$5&amp;$E1118),'Hoja de Trabajo para listado'!$DE$151:$DG$151,0)),0)+IFERROR(INDEX('Hoja de Trabajo para listado'!$CD$155:$DC$1048576,MATCH($A1118,'Hoja de Trabajo para listado'!$CD$155:$CD$1048576,0),MATCH((CUADRO!Q$5&amp;$E1118),'Hoja de Trabajo para listado'!$CD$151:$DC$151,0)),0)</f>
        <v>0</v>
      </c>
      <c r="R1118" s="255">
        <f t="shared" ca="1" si="34"/>
        <v>50</v>
      </c>
      <c r="S1118" s="255"/>
      <c r="T1118" s="255">
        <f ca="1">+T1119</f>
        <v>789111.04999999981</v>
      </c>
      <c r="U1118" s="254">
        <f t="shared" si="35"/>
        <v>1</v>
      </c>
      <c r="V1118" s="362" t="str">
        <f>+VLOOKUP(A1118,bd_lista!$A$3:$E$590,5,FALSE)</f>
        <v>Órgano Ejecutivo</v>
      </c>
      <c r="W1118" s="361" t="str">
        <f>+V1118</f>
        <v>Órgano Ejecutivo</v>
      </c>
      <c r="X1118" s="254">
        <f t="shared" si="37"/>
        <v>25</v>
      </c>
      <c r="Y1118" s="254" t="str">
        <f>+VLOOKUP(X1118,bd_lista!$A$3:$C$590,3,FALSE)</f>
        <v>Ministerio de la Presidencia</v>
      </c>
      <c r="Z1118" s="316">
        <f>+X1118</f>
        <v>25</v>
      </c>
      <c r="AA1118" s="348" t="str">
        <f>+Y1118</f>
        <v>Ministerio de la Presidencia</v>
      </c>
    </row>
    <row r="1119" spans="1:27" customFormat="1" ht="15" customHeight="1">
      <c r="A1119" s="32">
        <v>25</v>
      </c>
      <c r="B1119" s="307"/>
      <c r="C1119" s="259" t="str">
        <f>+VLOOKUP(A1119,bd_lista!$A$3:$C$590,3,FALSE)</f>
        <v>Ministerio de la Presidencia</v>
      </c>
      <c r="D1119" s="362"/>
      <c r="E1119" s="362" t="s">
        <v>1314</v>
      </c>
      <c r="F1119" s="257">
        <f ca="1">+IFERROR(INDEX('Hoja de Trabajo para listado'!$A$155:$Z$1048576,MATCH($A1119,'Hoja de Trabajo para listado'!$A$155:$A$1048576,0),MATCH((CUADRO!F$5&amp;$E1119),'Hoja de Trabajo para listado'!$A$151:$Z$151,0)),0)+IFERROR(INDEX('Hoja de Trabajo para listado'!$AB$155:$BA$1048576,MATCH($A1119,'Hoja de Trabajo para listado'!$AB$155:$AB$1048576,0),MATCH((CUADRO!F$5&amp;$E1119),'Hoja de Trabajo para listado'!$AB$151:$BA$151,0)),0)+IFERROR(INDEX('Hoja de Trabajo para listado'!$BC$155:$CB$1048576,MATCH($A1119,'Hoja de Trabajo para listado'!$BC$155:$BC$1048576,0),MATCH((CUADRO!F$5&amp;$E1119),'Hoja de Trabajo para listado'!$BC$151:$CB$151,0)),0)+IFERROR(INDEX('Hoja de Trabajo para listado'!$DE$153:$DG$274,MATCH($A1119,'Hoja de Trabajo para listado'!$DE$153:$DE$1048576,0),MATCH((CUADRO!F$5&amp;$E1119),'Hoja de Trabajo para listado'!$DE$151:$DG$151,0)),0)+IFERROR(INDEX('Hoja de Trabajo para listado'!$CD$155:$DC$1048576,MATCH($A1119,'Hoja de Trabajo para listado'!$CD$155:$CD$1048576,0),MATCH((CUADRO!F$5&amp;$E1119),'Hoja de Trabajo para listado'!$CD$151:$DC$151,0)),0)</f>
        <v>0</v>
      </c>
      <c r="G1119" s="257">
        <f ca="1">+IFERROR(INDEX('Hoja de Trabajo para listado'!$A$155:$Z$1048576,MATCH($A1119,'Hoja de Trabajo para listado'!$A$155:$A$1048576,0),MATCH((CUADRO!G$5&amp;$E1119),'Hoja de Trabajo para listado'!$A$151:$Z$151,0)),0)+IFERROR(INDEX('Hoja de Trabajo para listado'!$AB$155:$BA$1048576,MATCH($A1119,'Hoja de Trabajo para listado'!$AB$155:$AB$1048576,0),MATCH((CUADRO!G$5&amp;$E1119),'Hoja de Trabajo para listado'!$AB$151:$BA$151,0)),0)+IFERROR(INDEX('Hoja de Trabajo para listado'!$BC$155:$CB$1048576,MATCH($A1119,'Hoja de Trabajo para listado'!$BC$155:$BC$1048576,0),MATCH((CUADRO!G$5&amp;$E1119),'Hoja de Trabajo para listado'!$BC$151:$CB$151,0)),0)+IFERROR(INDEX('Hoja de Trabajo para listado'!$DE$153:$DG$274,MATCH($A1119,'Hoja de Trabajo para listado'!$DE$153:$DE$1048576,0),MATCH((CUADRO!G$5&amp;$E1119),'Hoja de Trabajo para listado'!$DE$151:$DG$151,0)),0)+IFERROR(INDEX('Hoja de Trabajo para listado'!$CD$155:$DC$1048576,MATCH($A1119,'Hoja de Trabajo para listado'!$CD$155:$CD$1048576,0),MATCH((CUADRO!G$5&amp;$E1119),'Hoja de Trabajo para listado'!$CD$151:$DC$151,0)),0)</f>
        <v>0</v>
      </c>
      <c r="H1119" s="257">
        <f ca="1">+IFERROR(INDEX('Hoja de Trabajo para listado'!$A$155:$Z$1048576,MATCH($A1119,'Hoja de Trabajo para listado'!$A$155:$A$1048576,0),MATCH((CUADRO!H$5&amp;$E1119),'Hoja de Trabajo para listado'!$A$151:$Z$151,0)),0)+IFERROR(INDEX('Hoja de Trabajo para listado'!$AB$155:$BA$1048576,MATCH($A1119,'Hoja de Trabajo para listado'!$AB$155:$AB$1048576,0),MATCH((CUADRO!H$5&amp;$E1119),'Hoja de Trabajo para listado'!$AB$151:$BA$151,0)),0)+IFERROR(INDEX('Hoja de Trabajo para listado'!$BC$155:$CB$1048576,MATCH($A1119,'Hoja de Trabajo para listado'!$BC$155:$BC$1048576,0),MATCH((CUADRO!H$5&amp;$E1119),'Hoja de Trabajo para listado'!$BC$151:$CB$151,0)),0)+IFERROR(INDEX('Hoja de Trabajo para listado'!$DE$153:$DG$274,MATCH($A1119,'Hoja de Trabajo para listado'!$DE$153:$DE$1048576,0),MATCH((CUADRO!H$5&amp;$E1119),'Hoja de Trabajo para listado'!$DE$151:$DG$151,0)),0)+IFERROR(INDEX('Hoja de Trabajo para listado'!$CD$155:$DC$1048576,MATCH($A1119,'Hoja de Trabajo para listado'!$CD$155:$CD$1048576,0),MATCH((CUADRO!H$5&amp;$E1119),'Hoja de Trabajo para listado'!$CD$151:$DC$151,0)),0)</f>
        <v>0</v>
      </c>
      <c r="I1119" s="257">
        <f ca="1">+IFERROR(INDEX('Hoja de Trabajo para listado'!$A$155:$Z$1048576,MATCH($A1119,'Hoja de Trabajo para listado'!$A$155:$A$1048576,0),MATCH((CUADRO!I$5&amp;$E1119),'Hoja de Trabajo para listado'!$A$151:$Z$151,0)),0)+IFERROR(INDEX('Hoja de Trabajo para listado'!$AB$155:$BA$1048576,MATCH($A1119,'Hoja de Trabajo para listado'!$AB$155:$AB$1048576,0),MATCH((CUADRO!I$5&amp;$E1119),'Hoja de Trabajo para listado'!$AB$151:$BA$151,0)),0)+IFERROR(INDEX('Hoja de Trabajo para listado'!$BC$155:$CB$1048576,MATCH($A1119,'Hoja de Trabajo para listado'!$BC$155:$BC$1048576,0),MATCH((CUADRO!I$5&amp;$E1119),'Hoja de Trabajo para listado'!$BC$151:$CB$151,0)),0)+IFERROR(INDEX('Hoja de Trabajo para listado'!$DE$153:$DG$274,MATCH($A1119,'Hoja de Trabajo para listado'!$DE$153:$DE$1048576,0),MATCH((CUADRO!I$5&amp;$E1119),'Hoja de Trabajo para listado'!$DE$151:$DG$151,0)),0)+IFERROR(INDEX('Hoja de Trabajo para listado'!$CD$155:$DC$1048576,MATCH($A1119,'Hoja de Trabajo para listado'!$CD$155:$CD$1048576,0),MATCH((CUADRO!I$5&amp;$E1119),'Hoja de Trabajo para listado'!$CD$151:$DC$151,0)),0)</f>
        <v>0</v>
      </c>
      <c r="J1119" s="257">
        <f ca="1">+IFERROR(INDEX('Hoja de Trabajo para listado'!$A$155:$Z$1048576,MATCH($A1119,'Hoja de Trabajo para listado'!$A$155:$A$1048576,0),MATCH((CUADRO!J$5&amp;$E1119),'Hoja de Trabajo para listado'!$A$151:$Z$151,0)),0)+IFERROR(INDEX('Hoja de Trabajo para listado'!$AB$155:$BA$1048576,MATCH($A1119,'Hoja de Trabajo para listado'!$AB$155:$AB$1048576,0),MATCH((CUADRO!J$5&amp;$E1119),'Hoja de Trabajo para listado'!$AB$151:$BA$151,0)),0)+IFERROR(INDEX('Hoja de Trabajo para listado'!$BC$155:$CB$1048576,MATCH($A1119,'Hoja de Trabajo para listado'!$BC$155:$BC$1048576,0),MATCH((CUADRO!J$5&amp;$E1119),'Hoja de Trabajo para listado'!$BC$151:$CB$151,0)),0)+IFERROR(INDEX('Hoja de Trabajo para listado'!$DE$153:$DG$274,MATCH($A1119,'Hoja de Trabajo para listado'!$DE$153:$DE$1048576,0),MATCH((CUADRO!J$5&amp;$E1119),'Hoja de Trabajo para listado'!$DE$151:$DG$151,0)),0)+IFERROR(INDEX('Hoja de Trabajo para listado'!$CD$155:$DC$1048576,MATCH($A1119,'Hoja de Trabajo para listado'!$CD$155:$CD$1048576,0),MATCH((CUADRO!J$5&amp;$E1119),'Hoja de Trabajo para listado'!$CD$151:$DC$151,0)),0)</f>
        <v>0</v>
      </c>
      <c r="K1119" s="257">
        <f ca="1">+IFERROR(INDEX('Hoja de Trabajo para listado'!$A$155:$Z$1048576,MATCH($A1119,'Hoja de Trabajo para listado'!$A$155:$A$1048576,0),MATCH((CUADRO!K$5&amp;$E1119),'Hoja de Trabajo para listado'!$A$151:$Z$151,0)),0)+IFERROR(INDEX('Hoja de Trabajo para listado'!$AB$155:$BA$1048576,MATCH($A1119,'Hoja de Trabajo para listado'!$AB$155:$AB$1048576,0),MATCH((CUADRO!K$5&amp;$E1119),'Hoja de Trabajo para listado'!$AB$151:$BA$151,0)),0)+IFERROR(INDEX('Hoja de Trabajo para listado'!$BC$155:$CB$1048576,MATCH($A1119,'Hoja de Trabajo para listado'!$BC$155:$BC$1048576,0),MATCH((CUADRO!K$5&amp;$E1119),'Hoja de Trabajo para listado'!$BC$151:$CB$151,0)),0)+IFERROR(INDEX('Hoja de Trabajo para listado'!$DE$153:$DG$274,MATCH($A1119,'Hoja de Trabajo para listado'!$DE$153:$DE$1048576,0),MATCH((CUADRO!K$5&amp;$E1119),'Hoja de Trabajo para listado'!$DE$151:$DG$151,0)),0)+IFERROR(INDEX('Hoja de Trabajo para listado'!$CD$155:$DC$1048576,MATCH($A1119,'Hoja de Trabajo para listado'!$CD$155:$CD$1048576,0),MATCH((CUADRO!K$5&amp;$E1119),'Hoja de Trabajo para listado'!$CD$151:$DC$151,0)),0)</f>
        <v>0</v>
      </c>
      <c r="L1119" s="257">
        <f ca="1">+IFERROR(INDEX('Hoja de Trabajo para listado'!$A$155:$Z$1048576,MATCH($A1119,'Hoja de Trabajo para listado'!$A$155:$A$1048576,0),MATCH((CUADRO!L$5&amp;$E1119),'Hoja de Trabajo para listado'!$A$151:$Z$151,0)),0)+IFERROR(INDEX('Hoja de Trabajo para listado'!$AB$155:$BA$1048576,MATCH($A1119,'Hoja de Trabajo para listado'!$AB$155:$AB$1048576,0),MATCH((CUADRO!L$5&amp;$E1119),'Hoja de Trabajo para listado'!$AB$151:$BA$151,0)),0)+IFERROR(INDEX('Hoja de Trabajo para listado'!$BC$155:$CB$1048576,MATCH($A1119,'Hoja de Trabajo para listado'!$BC$155:$BC$1048576,0),MATCH((CUADRO!L$5&amp;$E1119),'Hoja de Trabajo para listado'!$BC$151:$CB$151,0)),0)+IFERROR(INDEX('Hoja de Trabajo para listado'!$DE$153:$DG$274,MATCH($A1119,'Hoja de Trabajo para listado'!$DE$153:$DE$1048576,0),MATCH((CUADRO!L$5&amp;$E1119),'Hoja de Trabajo para listado'!$DE$151:$DG$151,0)),0)+IFERROR(INDEX('Hoja de Trabajo para listado'!$CD$155:$DC$1048576,MATCH($A1119,'Hoja de Trabajo para listado'!$CD$155:$CD$1048576,0),MATCH((CUADRO!L$5&amp;$E1119),'Hoja de Trabajo para listado'!$CD$151:$DC$151,0)),0)</f>
        <v>0</v>
      </c>
      <c r="M1119" s="257">
        <f ca="1">+IFERROR(INDEX('Hoja de Trabajo para listado'!$A$155:$Z$1048576,MATCH($A1119,'Hoja de Trabajo para listado'!$A$155:$A$1048576,0),MATCH((CUADRO!M$5&amp;$E1119),'Hoja de Trabajo para listado'!$A$151:$Z$151,0)),0)+IFERROR(INDEX('Hoja de Trabajo para listado'!$AB$155:$BA$1048576,MATCH($A1119,'Hoja de Trabajo para listado'!$AB$155:$AB$1048576,0),MATCH((CUADRO!M$5&amp;$E1119),'Hoja de Trabajo para listado'!$AB$151:$BA$151,0)),0)+IFERROR(INDEX('Hoja de Trabajo para listado'!$BC$155:$CB$1048576,MATCH($A1119,'Hoja de Trabajo para listado'!$BC$155:$BC$1048576,0),MATCH((CUADRO!M$5&amp;$E1119),'Hoja de Trabajo para listado'!$BC$151:$CB$151,0)),0)+IFERROR(INDEX('Hoja de Trabajo para listado'!$DE$153:$DG$274,MATCH($A1119,'Hoja de Trabajo para listado'!$DE$153:$DE$1048576,0),MATCH((CUADRO!M$5&amp;$E1119),'Hoja de Trabajo para listado'!$DE$151:$DG$151,0)),0)+IFERROR(INDEX('Hoja de Trabajo para listado'!$CD$155:$DC$1048576,MATCH($A1119,'Hoja de Trabajo para listado'!$CD$155:$CD$1048576,0),MATCH((CUADRO!M$5&amp;$E1119),'Hoja de Trabajo para listado'!$CD$151:$DC$151,0)),0)</f>
        <v>575</v>
      </c>
      <c r="N1119" s="257">
        <f ca="1">+IFERROR(INDEX('Hoja de Trabajo para listado'!$A$155:$Z$1048576,MATCH($A1119,'Hoja de Trabajo para listado'!$A$155:$A$1048576,0),MATCH((CUADRO!N$5&amp;$E1119),'Hoja de Trabajo para listado'!$A$151:$Z$151,0)),0)+IFERROR(INDEX('Hoja de Trabajo para listado'!$AB$155:$BA$1048576,MATCH($A1119,'Hoja de Trabajo para listado'!$AB$155:$AB$1048576,0),MATCH((CUADRO!N$5&amp;$E1119),'Hoja de Trabajo para listado'!$AB$151:$BA$151,0)),0)+IFERROR(INDEX('Hoja de Trabajo para listado'!$BC$155:$CB$1048576,MATCH($A1119,'Hoja de Trabajo para listado'!$BC$155:$BC$1048576,0),MATCH((CUADRO!N$5&amp;$E1119),'Hoja de Trabajo para listado'!$BC$151:$CB$151,0)),0)+IFERROR(INDEX('Hoja de Trabajo para listado'!$DE$153:$DG$274,MATCH($A1119,'Hoja de Trabajo para listado'!$DE$153:$DE$1048576,0),MATCH((CUADRO!N$5&amp;$E1119),'Hoja de Trabajo para listado'!$DE$151:$DG$151,0)),0)+IFERROR(INDEX('Hoja de Trabajo para listado'!$CD$155:$DC$1048576,MATCH($A1119,'Hoja de Trabajo para listado'!$CD$155:$CD$1048576,0),MATCH((CUADRO!N$5&amp;$E1119),'Hoja de Trabajo para listado'!$CD$151:$DC$151,0)),0)</f>
        <v>788486.04999999981</v>
      </c>
      <c r="O1119" s="257">
        <f ca="1">+IFERROR(INDEX('Hoja de Trabajo para listado'!$A$155:$Z$1048576,MATCH($A1119,'Hoja de Trabajo para listado'!$A$155:$A$1048576,0),MATCH((CUADRO!O$5&amp;$E1119),'Hoja de Trabajo para listado'!$A$151:$Z$151,0)),0)+IFERROR(INDEX('Hoja de Trabajo para listado'!$AB$155:$BA$1048576,MATCH($A1119,'Hoja de Trabajo para listado'!$AB$155:$AB$1048576,0),MATCH((CUADRO!O$5&amp;$E1119),'Hoja de Trabajo para listado'!$AB$151:$BA$151,0)),0)+IFERROR(INDEX('Hoja de Trabajo para listado'!$BC$155:$CB$1048576,MATCH($A1119,'Hoja de Trabajo para listado'!$BC$155:$BC$1048576,0),MATCH((CUADRO!O$5&amp;$E1119),'Hoja de Trabajo para listado'!$BC$151:$CB$151,0)),0)+IFERROR(INDEX('Hoja de Trabajo para listado'!$DE$153:$DG$274,MATCH($A1119,'Hoja de Trabajo para listado'!$DE$153:$DE$1048576,0),MATCH((CUADRO!O$5&amp;$E1119),'Hoja de Trabajo para listado'!$DE$151:$DG$151,0)),0)+IFERROR(INDEX('Hoja de Trabajo para listado'!$CD$155:$DC$1048576,MATCH($A1119,'Hoja de Trabajo para listado'!$CD$155:$CD$1048576,0),MATCH((CUADRO!O$5&amp;$E1119),'Hoja de Trabajo para listado'!$CD$151:$DC$151,0)),0)</f>
        <v>0</v>
      </c>
      <c r="P1119" s="257">
        <f ca="1">+IFERROR(INDEX('Hoja de Trabajo para listado'!$A$155:$Z$1048576,MATCH($A1119,'Hoja de Trabajo para listado'!$A$155:$A$1048576,0),MATCH((CUADRO!P$5&amp;$E1119),'Hoja de Trabajo para listado'!$A$151:$Z$151,0)),0)+IFERROR(INDEX('Hoja de Trabajo para listado'!$AB$155:$BA$1048576,MATCH($A1119,'Hoja de Trabajo para listado'!$AB$155:$AB$1048576,0),MATCH((CUADRO!P$5&amp;$E1119),'Hoja de Trabajo para listado'!$AB$151:$BA$151,0)),0)+IFERROR(INDEX('Hoja de Trabajo para listado'!$BC$155:$CB$1048576,MATCH($A1119,'Hoja de Trabajo para listado'!$BC$155:$BC$1048576,0),MATCH((CUADRO!P$5&amp;$E1119),'Hoja de Trabajo para listado'!$BC$151:$CB$151,0)),0)+IFERROR(INDEX('Hoja de Trabajo para listado'!$DE$153:$DG$274,MATCH($A1119,'Hoja de Trabajo para listado'!$DE$153:$DE$1048576,0),MATCH((CUADRO!P$5&amp;$E1119),'Hoja de Trabajo para listado'!$DE$151:$DG$151,0)),0)+IFERROR(INDEX('Hoja de Trabajo para listado'!$CD$155:$DC$1048576,MATCH($A1119,'Hoja de Trabajo para listado'!$CD$155:$CD$1048576,0),MATCH((CUADRO!P$5&amp;$E1119),'Hoja de Trabajo para listado'!$CD$151:$DC$151,0)),0)</f>
        <v>0</v>
      </c>
      <c r="Q1119" s="257">
        <f ca="1">+IFERROR(INDEX('Hoja de Trabajo para listado'!$A$155:$Z$1048576,MATCH($A1119,'Hoja de Trabajo para listado'!$A$155:$A$1048576,0),MATCH((CUADRO!Q$5&amp;$E1119),'Hoja de Trabajo para listado'!$A$151:$Z$151,0)),0)+IFERROR(INDEX('Hoja de Trabajo para listado'!$AB$155:$BA$1048576,MATCH($A1119,'Hoja de Trabajo para listado'!$AB$155:$AB$1048576,0),MATCH((CUADRO!Q$5&amp;$E1119),'Hoja de Trabajo para listado'!$AB$151:$BA$151,0)),0)+IFERROR(INDEX('Hoja de Trabajo para listado'!$BC$155:$CB$1048576,MATCH($A1119,'Hoja de Trabajo para listado'!$BC$155:$BC$1048576,0),MATCH((CUADRO!Q$5&amp;$E1119),'Hoja de Trabajo para listado'!$BC$151:$CB$151,0)),0)+IFERROR(INDEX('Hoja de Trabajo para listado'!$DE$153:$DG$274,MATCH($A1119,'Hoja de Trabajo para listado'!$DE$153:$DE$1048576,0),MATCH((CUADRO!Q$5&amp;$E1119),'Hoja de Trabajo para listado'!$DE$151:$DG$151,0)),0)+IFERROR(INDEX('Hoja de Trabajo para listado'!$CD$155:$DC$1048576,MATCH($A1119,'Hoja de Trabajo para listado'!$CD$155:$CD$1048576,0),MATCH((CUADRO!Q$5&amp;$E1119),'Hoja de Trabajo para listado'!$CD$151:$DC$151,0)),0)</f>
        <v>0</v>
      </c>
      <c r="R1119" s="257">
        <f t="shared" ca="1" si="34"/>
        <v>789061.04999999981</v>
      </c>
      <c r="S1119" s="257">
        <f ca="1">+R1118+R1119</f>
        <v>789111.04999999981</v>
      </c>
      <c r="T1119" s="257">
        <f ca="1">+S1119</f>
        <v>789111.04999999981</v>
      </c>
      <c r="U1119" s="256">
        <f t="shared" si="35"/>
        <v>2</v>
      </c>
      <c r="V1119" s="362" t="str">
        <f>+VLOOKUP(A1119,bd_lista!$A$3:$E$590,5,FALSE)</f>
        <v>Órgano Ejecutivo</v>
      </c>
      <c r="W1119" s="362"/>
      <c r="X1119" s="254">
        <f t="shared" si="37"/>
        <v>25</v>
      </c>
      <c r="Y1119" s="254" t="str">
        <f>+VLOOKUP(X1119,bd_lista!$A$3:$C$590,3,FALSE)</f>
        <v>Ministerio de la Presidencia</v>
      </c>
      <c r="Z1119" s="314"/>
      <c r="AA1119" s="350"/>
    </row>
    <row r="1120" spans="1:27" customFormat="1" ht="15" customHeight="1">
      <c r="A1120" s="32">
        <v>20</v>
      </c>
      <c r="B1120" s="306">
        <f>+A1120</f>
        <v>20</v>
      </c>
      <c r="C1120" s="259" t="str">
        <f>+VLOOKUP(A1120,bd_lista!$A$3:$C$590,3,FALSE)</f>
        <v>Ministerio de Defensa</v>
      </c>
      <c r="D1120" s="361" t="str">
        <f>+C1120</f>
        <v>Ministerio de Defensa</v>
      </c>
      <c r="E1120" s="259" t="s">
        <v>1313</v>
      </c>
      <c r="F1120" s="255">
        <f ca="1">+IFERROR(INDEX('Hoja de Trabajo para listado'!$A$155:$Z$1048576,MATCH($A1120,'Hoja de Trabajo para listado'!$A$155:$A$1048576,0),MATCH((CUADRO!F$5&amp;$E1120),'Hoja de Trabajo para listado'!$A$151:$Z$151,0)),0)+IFERROR(INDEX('Hoja de Trabajo para listado'!$AB$155:$BA$1048576,MATCH($A1120,'Hoja de Trabajo para listado'!$AB$155:$AB$1048576,0),MATCH((CUADRO!F$5&amp;$E1120),'Hoja de Trabajo para listado'!$AB$151:$BA$151,0)),0)+IFERROR(INDEX('Hoja de Trabajo para listado'!$BC$155:$CB$1048576,MATCH($A1120,'Hoja de Trabajo para listado'!$BC$155:$BC$1048576,0),MATCH((CUADRO!F$5&amp;$E1120),'Hoja de Trabajo para listado'!$BC$151:$CB$151,0)),0)+IFERROR(INDEX('Hoja de Trabajo para listado'!$DE$153:$DG$274,MATCH($A1120,'Hoja de Trabajo para listado'!$DE$153:$DE$1048576,0),MATCH((CUADRO!F$5&amp;$E1120),'Hoja de Trabajo para listado'!$DE$151:$DG$151,0)),0)+IFERROR(INDEX('Hoja de Trabajo para listado'!$CD$155:$DC$1048576,MATCH($A1120,'Hoja de Trabajo para listado'!$CD$155:$CD$1048576,0),MATCH((CUADRO!F$5&amp;$E1120),'Hoja de Trabajo para listado'!$CD$151:$DC$151,0)),0)</f>
        <v>0</v>
      </c>
      <c r="G1120" s="255">
        <f ca="1">+IFERROR(INDEX('Hoja de Trabajo para listado'!$A$155:$Z$1048576,MATCH($A1120,'Hoja de Trabajo para listado'!$A$155:$A$1048576,0),MATCH((CUADRO!G$5&amp;$E1120),'Hoja de Trabajo para listado'!$A$151:$Z$151,0)),0)+IFERROR(INDEX('Hoja de Trabajo para listado'!$AB$155:$BA$1048576,MATCH($A1120,'Hoja de Trabajo para listado'!$AB$155:$AB$1048576,0),MATCH((CUADRO!G$5&amp;$E1120),'Hoja de Trabajo para listado'!$AB$151:$BA$151,0)),0)+IFERROR(INDEX('Hoja de Trabajo para listado'!$BC$155:$CB$1048576,MATCH($A1120,'Hoja de Trabajo para listado'!$BC$155:$BC$1048576,0),MATCH((CUADRO!G$5&amp;$E1120),'Hoja de Trabajo para listado'!$BC$151:$CB$151,0)),0)+IFERROR(INDEX('Hoja de Trabajo para listado'!$DE$153:$DG$274,MATCH($A1120,'Hoja de Trabajo para listado'!$DE$153:$DE$1048576,0),MATCH((CUADRO!G$5&amp;$E1120),'Hoja de Trabajo para listado'!$DE$151:$DG$151,0)),0)+IFERROR(INDEX('Hoja de Trabajo para listado'!$CD$155:$DC$1048576,MATCH($A1120,'Hoja de Trabajo para listado'!$CD$155:$CD$1048576,0),MATCH((CUADRO!G$5&amp;$E1120),'Hoja de Trabajo para listado'!$CD$151:$DC$151,0)),0)</f>
        <v>0</v>
      </c>
      <c r="H1120" s="255">
        <f ca="1">+IFERROR(INDEX('Hoja de Trabajo para listado'!$A$155:$Z$1048576,MATCH($A1120,'Hoja de Trabajo para listado'!$A$155:$A$1048576,0),MATCH((CUADRO!H$5&amp;$E1120),'Hoja de Trabajo para listado'!$A$151:$Z$151,0)),0)+IFERROR(INDEX('Hoja de Trabajo para listado'!$AB$155:$BA$1048576,MATCH($A1120,'Hoja de Trabajo para listado'!$AB$155:$AB$1048576,0),MATCH((CUADRO!H$5&amp;$E1120),'Hoja de Trabajo para listado'!$AB$151:$BA$151,0)),0)+IFERROR(INDEX('Hoja de Trabajo para listado'!$BC$155:$CB$1048576,MATCH($A1120,'Hoja de Trabajo para listado'!$BC$155:$BC$1048576,0),MATCH((CUADRO!H$5&amp;$E1120),'Hoja de Trabajo para listado'!$BC$151:$CB$151,0)),0)+IFERROR(INDEX('Hoja de Trabajo para listado'!$DE$153:$DG$274,MATCH($A1120,'Hoja de Trabajo para listado'!$DE$153:$DE$1048576,0),MATCH((CUADRO!H$5&amp;$E1120),'Hoja de Trabajo para listado'!$DE$151:$DG$151,0)),0)+IFERROR(INDEX('Hoja de Trabajo para listado'!$CD$155:$DC$1048576,MATCH($A1120,'Hoja de Trabajo para listado'!$CD$155:$CD$1048576,0),MATCH((CUADRO!H$5&amp;$E1120),'Hoja de Trabajo para listado'!$CD$151:$DC$151,0)),0)</f>
        <v>0</v>
      </c>
      <c r="I1120" s="255">
        <f ca="1">+IFERROR(INDEX('Hoja de Trabajo para listado'!$A$155:$Z$1048576,MATCH($A1120,'Hoja de Trabajo para listado'!$A$155:$A$1048576,0),MATCH((CUADRO!I$5&amp;$E1120),'Hoja de Trabajo para listado'!$A$151:$Z$151,0)),0)+IFERROR(INDEX('Hoja de Trabajo para listado'!$AB$155:$BA$1048576,MATCH($A1120,'Hoja de Trabajo para listado'!$AB$155:$AB$1048576,0),MATCH((CUADRO!I$5&amp;$E1120),'Hoja de Trabajo para listado'!$AB$151:$BA$151,0)),0)+IFERROR(INDEX('Hoja de Trabajo para listado'!$BC$155:$CB$1048576,MATCH($A1120,'Hoja de Trabajo para listado'!$BC$155:$BC$1048576,0),MATCH((CUADRO!I$5&amp;$E1120),'Hoja de Trabajo para listado'!$BC$151:$CB$151,0)),0)+IFERROR(INDEX('Hoja de Trabajo para listado'!$DE$153:$DG$274,MATCH($A1120,'Hoja de Trabajo para listado'!$DE$153:$DE$1048576,0),MATCH((CUADRO!I$5&amp;$E1120),'Hoja de Trabajo para listado'!$DE$151:$DG$151,0)),0)+IFERROR(INDEX('Hoja de Trabajo para listado'!$CD$155:$DC$1048576,MATCH($A1120,'Hoja de Trabajo para listado'!$CD$155:$CD$1048576,0),MATCH((CUADRO!I$5&amp;$E1120),'Hoja de Trabajo para listado'!$CD$151:$DC$151,0)),0)</f>
        <v>0</v>
      </c>
      <c r="J1120" s="255">
        <f ca="1">+IFERROR(INDEX('Hoja de Trabajo para listado'!$A$155:$Z$1048576,MATCH($A1120,'Hoja de Trabajo para listado'!$A$155:$A$1048576,0),MATCH((CUADRO!J$5&amp;$E1120),'Hoja de Trabajo para listado'!$A$151:$Z$151,0)),0)+IFERROR(INDEX('Hoja de Trabajo para listado'!$AB$155:$BA$1048576,MATCH($A1120,'Hoja de Trabajo para listado'!$AB$155:$AB$1048576,0),MATCH((CUADRO!J$5&amp;$E1120),'Hoja de Trabajo para listado'!$AB$151:$BA$151,0)),0)+IFERROR(INDEX('Hoja de Trabajo para listado'!$BC$155:$CB$1048576,MATCH($A1120,'Hoja de Trabajo para listado'!$BC$155:$BC$1048576,0),MATCH((CUADRO!J$5&amp;$E1120),'Hoja de Trabajo para listado'!$BC$151:$CB$151,0)),0)+IFERROR(INDEX('Hoja de Trabajo para listado'!$DE$153:$DG$274,MATCH($A1120,'Hoja de Trabajo para listado'!$DE$153:$DE$1048576,0),MATCH((CUADRO!J$5&amp;$E1120),'Hoja de Trabajo para listado'!$DE$151:$DG$151,0)),0)+IFERROR(INDEX('Hoja de Trabajo para listado'!$CD$155:$DC$1048576,MATCH($A1120,'Hoja de Trabajo para listado'!$CD$155:$CD$1048576,0),MATCH((CUADRO!J$5&amp;$E1120),'Hoja de Trabajo para listado'!$CD$151:$DC$151,0)),0)</f>
        <v>0</v>
      </c>
      <c r="K1120" s="255">
        <f ca="1">+IFERROR(INDEX('Hoja de Trabajo para listado'!$A$155:$Z$1048576,MATCH($A1120,'Hoja de Trabajo para listado'!$A$155:$A$1048576,0),MATCH((CUADRO!K$5&amp;$E1120),'Hoja de Trabajo para listado'!$A$151:$Z$151,0)),0)+IFERROR(INDEX('Hoja de Trabajo para listado'!$AB$155:$BA$1048576,MATCH($A1120,'Hoja de Trabajo para listado'!$AB$155:$AB$1048576,0),MATCH((CUADRO!K$5&amp;$E1120),'Hoja de Trabajo para listado'!$AB$151:$BA$151,0)),0)+IFERROR(INDEX('Hoja de Trabajo para listado'!$BC$155:$CB$1048576,MATCH($A1120,'Hoja de Trabajo para listado'!$BC$155:$BC$1048576,0),MATCH((CUADRO!K$5&amp;$E1120),'Hoja de Trabajo para listado'!$BC$151:$CB$151,0)),0)+IFERROR(INDEX('Hoja de Trabajo para listado'!$DE$153:$DG$274,MATCH($A1120,'Hoja de Trabajo para listado'!$DE$153:$DE$1048576,0),MATCH((CUADRO!K$5&amp;$E1120),'Hoja de Trabajo para listado'!$DE$151:$DG$151,0)),0)+IFERROR(INDEX('Hoja de Trabajo para listado'!$CD$155:$DC$1048576,MATCH($A1120,'Hoja de Trabajo para listado'!$CD$155:$CD$1048576,0),MATCH((CUADRO!K$5&amp;$E1120),'Hoja de Trabajo para listado'!$CD$151:$DC$151,0)),0)</f>
        <v>0</v>
      </c>
      <c r="L1120" s="255">
        <f ca="1">+IFERROR(INDEX('Hoja de Trabajo para listado'!$A$155:$Z$1048576,MATCH($A1120,'Hoja de Trabajo para listado'!$A$155:$A$1048576,0),MATCH((CUADRO!L$5&amp;$E1120),'Hoja de Trabajo para listado'!$A$151:$Z$151,0)),0)+IFERROR(INDEX('Hoja de Trabajo para listado'!$AB$155:$BA$1048576,MATCH($A1120,'Hoja de Trabajo para listado'!$AB$155:$AB$1048576,0),MATCH((CUADRO!L$5&amp;$E1120),'Hoja de Trabajo para listado'!$AB$151:$BA$151,0)),0)+IFERROR(INDEX('Hoja de Trabajo para listado'!$BC$155:$CB$1048576,MATCH($A1120,'Hoja de Trabajo para listado'!$BC$155:$BC$1048576,0),MATCH((CUADRO!L$5&amp;$E1120),'Hoja de Trabajo para listado'!$BC$151:$CB$151,0)),0)+IFERROR(INDEX('Hoja de Trabajo para listado'!$DE$153:$DG$274,MATCH($A1120,'Hoja de Trabajo para listado'!$DE$153:$DE$1048576,0),MATCH((CUADRO!L$5&amp;$E1120),'Hoja de Trabajo para listado'!$DE$151:$DG$151,0)),0)+IFERROR(INDEX('Hoja de Trabajo para listado'!$CD$155:$DC$1048576,MATCH($A1120,'Hoja de Trabajo para listado'!$CD$155:$CD$1048576,0),MATCH((CUADRO!L$5&amp;$E1120),'Hoja de Trabajo para listado'!$CD$151:$DC$151,0)),0)</f>
        <v>0</v>
      </c>
      <c r="M1120" s="255">
        <f ca="1">+IFERROR(INDEX('Hoja de Trabajo para listado'!$A$155:$Z$1048576,MATCH($A1120,'Hoja de Trabajo para listado'!$A$155:$A$1048576,0),MATCH((CUADRO!M$5&amp;$E1120),'Hoja de Trabajo para listado'!$A$151:$Z$151,0)),0)+IFERROR(INDEX('Hoja de Trabajo para listado'!$AB$155:$BA$1048576,MATCH($A1120,'Hoja de Trabajo para listado'!$AB$155:$AB$1048576,0),MATCH((CUADRO!M$5&amp;$E1120),'Hoja de Trabajo para listado'!$AB$151:$BA$151,0)),0)+IFERROR(INDEX('Hoja de Trabajo para listado'!$BC$155:$CB$1048576,MATCH($A1120,'Hoja de Trabajo para listado'!$BC$155:$BC$1048576,0),MATCH((CUADRO!M$5&amp;$E1120),'Hoja de Trabajo para listado'!$BC$151:$CB$151,0)),0)+IFERROR(INDEX('Hoja de Trabajo para listado'!$DE$153:$DG$274,MATCH($A1120,'Hoja de Trabajo para listado'!$DE$153:$DE$1048576,0),MATCH((CUADRO!M$5&amp;$E1120),'Hoja de Trabajo para listado'!$DE$151:$DG$151,0)),0)+IFERROR(INDEX('Hoja de Trabajo para listado'!$CD$155:$DC$1048576,MATCH($A1120,'Hoja de Trabajo para listado'!$CD$155:$CD$1048576,0),MATCH((CUADRO!M$5&amp;$E1120),'Hoja de Trabajo para listado'!$CD$151:$DC$151,0)),0)</f>
        <v>0</v>
      </c>
      <c r="N1120" s="255">
        <f ca="1">+IFERROR(INDEX('Hoja de Trabajo para listado'!$A$155:$Z$1048576,MATCH($A1120,'Hoja de Trabajo para listado'!$A$155:$A$1048576,0),MATCH((CUADRO!N$5&amp;$E1120),'Hoja de Trabajo para listado'!$A$151:$Z$151,0)),0)+IFERROR(INDEX('Hoja de Trabajo para listado'!$AB$155:$BA$1048576,MATCH($A1120,'Hoja de Trabajo para listado'!$AB$155:$AB$1048576,0),MATCH((CUADRO!N$5&amp;$E1120),'Hoja de Trabajo para listado'!$AB$151:$BA$151,0)),0)+IFERROR(INDEX('Hoja de Trabajo para listado'!$BC$155:$CB$1048576,MATCH($A1120,'Hoja de Trabajo para listado'!$BC$155:$BC$1048576,0),MATCH((CUADRO!N$5&amp;$E1120),'Hoja de Trabajo para listado'!$BC$151:$CB$151,0)),0)+IFERROR(INDEX('Hoja de Trabajo para listado'!$DE$153:$DG$274,MATCH($A1120,'Hoja de Trabajo para listado'!$DE$153:$DE$1048576,0),MATCH((CUADRO!N$5&amp;$E1120),'Hoja de Trabajo para listado'!$DE$151:$DG$151,0)),0)+IFERROR(INDEX('Hoja de Trabajo para listado'!$CD$155:$DC$1048576,MATCH($A1120,'Hoja de Trabajo para listado'!$CD$155:$CD$1048576,0),MATCH((CUADRO!N$5&amp;$E1120),'Hoja de Trabajo para listado'!$CD$151:$DC$151,0)),0)</f>
        <v>150.03</v>
      </c>
      <c r="O1120" s="255">
        <f ca="1">+IFERROR(INDEX('Hoja de Trabajo para listado'!$A$155:$Z$1048576,MATCH($A1120,'Hoja de Trabajo para listado'!$A$155:$A$1048576,0),MATCH((CUADRO!O$5&amp;$E1120),'Hoja de Trabajo para listado'!$A$151:$Z$151,0)),0)+IFERROR(INDEX('Hoja de Trabajo para listado'!$AB$155:$BA$1048576,MATCH($A1120,'Hoja de Trabajo para listado'!$AB$155:$AB$1048576,0),MATCH((CUADRO!O$5&amp;$E1120),'Hoja de Trabajo para listado'!$AB$151:$BA$151,0)),0)+IFERROR(INDEX('Hoja de Trabajo para listado'!$BC$155:$CB$1048576,MATCH($A1120,'Hoja de Trabajo para listado'!$BC$155:$BC$1048576,0),MATCH((CUADRO!O$5&amp;$E1120),'Hoja de Trabajo para listado'!$BC$151:$CB$151,0)),0)+IFERROR(INDEX('Hoja de Trabajo para listado'!$DE$153:$DG$274,MATCH($A1120,'Hoja de Trabajo para listado'!$DE$153:$DE$1048576,0),MATCH((CUADRO!O$5&amp;$E1120),'Hoja de Trabajo para listado'!$DE$151:$DG$151,0)),0)+IFERROR(INDEX('Hoja de Trabajo para listado'!$CD$155:$DC$1048576,MATCH($A1120,'Hoja de Trabajo para listado'!$CD$155:$CD$1048576,0),MATCH((CUADRO!O$5&amp;$E1120),'Hoja de Trabajo para listado'!$CD$151:$DC$151,0)),0)</f>
        <v>0</v>
      </c>
      <c r="P1120" s="255">
        <f ca="1">+IFERROR(INDEX('Hoja de Trabajo para listado'!$A$155:$Z$1048576,MATCH($A1120,'Hoja de Trabajo para listado'!$A$155:$A$1048576,0),MATCH((CUADRO!P$5&amp;$E1120),'Hoja de Trabajo para listado'!$A$151:$Z$151,0)),0)+IFERROR(INDEX('Hoja de Trabajo para listado'!$AB$155:$BA$1048576,MATCH($A1120,'Hoja de Trabajo para listado'!$AB$155:$AB$1048576,0),MATCH((CUADRO!P$5&amp;$E1120),'Hoja de Trabajo para listado'!$AB$151:$BA$151,0)),0)+IFERROR(INDEX('Hoja de Trabajo para listado'!$BC$155:$CB$1048576,MATCH($A1120,'Hoja de Trabajo para listado'!$BC$155:$BC$1048576,0),MATCH((CUADRO!P$5&amp;$E1120),'Hoja de Trabajo para listado'!$BC$151:$CB$151,0)),0)+IFERROR(INDEX('Hoja de Trabajo para listado'!$DE$153:$DG$274,MATCH($A1120,'Hoja de Trabajo para listado'!$DE$153:$DE$1048576,0),MATCH((CUADRO!P$5&amp;$E1120),'Hoja de Trabajo para listado'!$DE$151:$DG$151,0)),0)+IFERROR(INDEX('Hoja de Trabajo para listado'!$CD$155:$DC$1048576,MATCH($A1120,'Hoja de Trabajo para listado'!$CD$155:$CD$1048576,0),MATCH((CUADRO!P$5&amp;$E1120),'Hoja de Trabajo para listado'!$CD$151:$DC$151,0)),0)</f>
        <v>0</v>
      </c>
      <c r="Q1120" s="255">
        <f ca="1">+IFERROR(INDEX('Hoja de Trabajo para listado'!$A$155:$Z$1048576,MATCH($A1120,'Hoja de Trabajo para listado'!$A$155:$A$1048576,0),MATCH((CUADRO!Q$5&amp;$E1120),'Hoja de Trabajo para listado'!$A$151:$Z$151,0)),0)+IFERROR(INDEX('Hoja de Trabajo para listado'!$AB$155:$BA$1048576,MATCH($A1120,'Hoja de Trabajo para listado'!$AB$155:$AB$1048576,0),MATCH((CUADRO!Q$5&amp;$E1120),'Hoja de Trabajo para listado'!$AB$151:$BA$151,0)),0)+IFERROR(INDEX('Hoja de Trabajo para listado'!$BC$155:$CB$1048576,MATCH($A1120,'Hoja de Trabajo para listado'!$BC$155:$BC$1048576,0),MATCH((CUADRO!Q$5&amp;$E1120),'Hoja de Trabajo para listado'!$BC$151:$CB$151,0)),0)+IFERROR(INDEX('Hoja de Trabajo para listado'!$DE$153:$DG$274,MATCH($A1120,'Hoja de Trabajo para listado'!$DE$153:$DE$1048576,0),MATCH((CUADRO!Q$5&amp;$E1120),'Hoja de Trabajo para listado'!$DE$151:$DG$151,0)),0)+IFERROR(INDEX('Hoja de Trabajo para listado'!$CD$155:$DC$1048576,MATCH($A1120,'Hoja de Trabajo para listado'!$CD$155:$CD$1048576,0),MATCH((CUADRO!Q$5&amp;$E1120),'Hoja de Trabajo para listado'!$CD$151:$DC$151,0)),0)</f>
        <v>0</v>
      </c>
      <c r="R1120" s="255">
        <f t="shared" ca="1" si="34"/>
        <v>150.03</v>
      </c>
      <c r="S1120" s="255"/>
      <c r="T1120" s="255">
        <f ca="1">+T1121</f>
        <v>113977.05</v>
      </c>
      <c r="U1120" s="254">
        <f t="shared" si="35"/>
        <v>1</v>
      </c>
      <c r="V1120" s="362" t="str">
        <f>+VLOOKUP(A1120,bd_lista!$A$3:$E$590,5,FALSE)</f>
        <v>Órgano Ejecutivo</v>
      </c>
      <c r="W1120" s="361" t="str">
        <f>+V1120</f>
        <v>Órgano Ejecutivo</v>
      </c>
      <c r="X1120" s="254">
        <f t="shared" si="37"/>
        <v>20</v>
      </c>
      <c r="Y1120" s="254" t="str">
        <f>+VLOOKUP(X1120,bd_lista!$A$3:$C$590,3,FALSE)</f>
        <v>Ministerio de Defensa</v>
      </c>
      <c r="Z1120" s="316">
        <f>+X1120</f>
        <v>20</v>
      </c>
      <c r="AA1120" s="348" t="str">
        <f>+Y1120</f>
        <v>Ministerio de Defensa</v>
      </c>
    </row>
    <row r="1121" spans="1:27" customFormat="1" ht="15" customHeight="1">
      <c r="A1121" s="32">
        <v>20</v>
      </c>
      <c r="B1121" s="307"/>
      <c r="C1121" s="259" t="str">
        <f>+VLOOKUP(A1121,bd_lista!$A$3:$C$590,3,FALSE)</f>
        <v>Ministerio de Defensa</v>
      </c>
      <c r="D1121" s="362"/>
      <c r="E1121" s="362" t="s">
        <v>1314</v>
      </c>
      <c r="F1121" s="257">
        <f ca="1">+IFERROR(INDEX('Hoja de Trabajo para listado'!$A$155:$Z$1048576,MATCH($A1121,'Hoja de Trabajo para listado'!$A$155:$A$1048576,0),MATCH((CUADRO!F$5&amp;$E1121),'Hoja de Trabajo para listado'!$A$151:$Z$151,0)),0)+IFERROR(INDEX('Hoja de Trabajo para listado'!$AB$155:$BA$1048576,MATCH($A1121,'Hoja de Trabajo para listado'!$AB$155:$AB$1048576,0),MATCH((CUADRO!F$5&amp;$E1121),'Hoja de Trabajo para listado'!$AB$151:$BA$151,0)),0)+IFERROR(INDEX('Hoja de Trabajo para listado'!$BC$155:$CB$1048576,MATCH($A1121,'Hoja de Trabajo para listado'!$BC$155:$BC$1048576,0),MATCH((CUADRO!F$5&amp;$E1121),'Hoja de Trabajo para listado'!$BC$151:$CB$151,0)),0)+IFERROR(INDEX('Hoja de Trabajo para listado'!$DE$153:$DG$274,MATCH($A1121,'Hoja de Trabajo para listado'!$DE$153:$DE$1048576,0),MATCH((CUADRO!F$5&amp;$E1121),'Hoja de Trabajo para listado'!$DE$151:$DG$151,0)),0)+IFERROR(INDEX('Hoja de Trabajo para listado'!$CD$155:$DC$1048576,MATCH($A1121,'Hoja de Trabajo para listado'!$CD$155:$CD$1048576,0),MATCH((CUADRO!F$5&amp;$E1121),'Hoja de Trabajo para listado'!$CD$151:$DC$151,0)),0)</f>
        <v>0</v>
      </c>
      <c r="G1121" s="257">
        <f ca="1">+IFERROR(INDEX('Hoja de Trabajo para listado'!$A$155:$Z$1048576,MATCH($A1121,'Hoja de Trabajo para listado'!$A$155:$A$1048576,0),MATCH((CUADRO!G$5&amp;$E1121),'Hoja de Trabajo para listado'!$A$151:$Z$151,0)),0)+IFERROR(INDEX('Hoja de Trabajo para listado'!$AB$155:$BA$1048576,MATCH($A1121,'Hoja de Trabajo para listado'!$AB$155:$AB$1048576,0),MATCH((CUADRO!G$5&amp;$E1121),'Hoja de Trabajo para listado'!$AB$151:$BA$151,0)),0)+IFERROR(INDEX('Hoja de Trabajo para listado'!$BC$155:$CB$1048576,MATCH($A1121,'Hoja de Trabajo para listado'!$BC$155:$BC$1048576,0),MATCH((CUADRO!G$5&amp;$E1121),'Hoja de Trabajo para listado'!$BC$151:$CB$151,0)),0)+IFERROR(INDEX('Hoja de Trabajo para listado'!$DE$153:$DG$274,MATCH($A1121,'Hoja de Trabajo para listado'!$DE$153:$DE$1048576,0),MATCH((CUADRO!G$5&amp;$E1121),'Hoja de Trabajo para listado'!$DE$151:$DG$151,0)),0)+IFERROR(INDEX('Hoja de Trabajo para listado'!$CD$155:$DC$1048576,MATCH($A1121,'Hoja de Trabajo para listado'!$CD$155:$CD$1048576,0),MATCH((CUADRO!G$5&amp;$E1121),'Hoja de Trabajo para listado'!$CD$151:$DC$151,0)),0)</f>
        <v>0</v>
      </c>
      <c r="H1121" s="257">
        <f ca="1">+IFERROR(INDEX('Hoja de Trabajo para listado'!$A$155:$Z$1048576,MATCH($A1121,'Hoja de Trabajo para listado'!$A$155:$A$1048576,0),MATCH((CUADRO!H$5&amp;$E1121),'Hoja de Trabajo para listado'!$A$151:$Z$151,0)),0)+IFERROR(INDEX('Hoja de Trabajo para listado'!$AB$155:$BA$1048576,MATCH($A1121,'Hoja de Trabajo para listado'!$AB$155:$AB$1048576,0),MATCH((CUADRO!H$5&amp;$E1121),'Hoja de Trabajo para listado'!$AB$151:$BA$151,0)),0)+IFERROR(INDEX('Hoja de Trabajo para listado'!$BC$155:$CB$1048576,MATCH($A1121,'Hoja de Trabajo para listado'!$BC$155:$BC$1048576,0),MATCH((CUADRO!H$5&amp;$E1121),'Hoja de Trabajo para listado'!$BC$151:$CB$151,0)),0)+IFERROR(INDEX('Hoja de Trabajo para listado'!$DE$153:$DG$274,MATCH($A1121,'Hoja de Trabajo para listado'!$DE$153:$DE$1048576,0),MATCH((CUADRO!H$5&amp;$E1121),'Hoja de Trabajo para listado'!$DE$151:$DG$151,0)),0)+IFERROR(INDEX('Hoja de Trabajo para listado'!$CD$155:$DC$1048576,MATCH($A1121,'Hoja de Trabajo para listado'!$CD$155:$CD$1048576,0),MATCH((CUADRO!H$5&amp;$E1121),'Hoja de Trabajo para listado'!$CD$151:$DC$151,0)),0)</f>
        <v>0</v>
      </c>
      <c r="I1121" s="257">
        <f ca="1">+IFERROR(INDEX('Hoja de Trabajo para listado'!$A$155:$Z$1048576,MATCH($A1121,'Hoja de Trabajo para listado'!$A$155:$A$1048576,0),MATCH((CUADRO!I$5&amp;$E1121),'Hoja de Trabajo para listado'!$A$151:$Z$151,0)),0)+IFERROR(INDEX('Hoja de Trabajo para listado'!$AB$155:$BA$1048576,MATCH($A1121,'Hoja de Trabajo para listado'!$AB$155:$AB$1048576,0),MATCH((CUADRO!I$5&amp;$E1121),'Hoja de Trabajo para listado'!$AB$151:$BA$151,0)),0)+IFERROR(INDEX('Hoja de Trabajo para listado'!$BC$155:$CB$1048576,MATCH($A1121,'Hoja de Trabajo para listado'!$BC$155:$BC$1048576,0),MATCH((CUADRO!I$5&amp;$E1121),'Hoja de Trabajo para listado'!$BC$151:$CB$151,0)),0)+IFERROR(INDEX('Hoja de Trabajo para listado'!$DE$153:$DG$274,MATCH($A1121,'Hoja de Trabajo para listado'!$DE$153:$DE$1048576,0),MATCH((CUADRO!I$5&amp;$E1121),'Hoja de Trabajo para listado'!$DE$151:$DG$151,0)),0)+IFERROR(INDEX('Hoja de Trabajo para listado'!$CD$155:$DC$1048576,MATCH($A1121,'Hoja de Trabajo para listado'!$CD$155:$CD$1048576,0),MATCH((CUADRO!I$5&amp;$E1121),'Hoja de Trabajo para listado'!$CD$151:$DC$151,0)),0)</f>
        <v>0</v>
      </c>
      <c r="J1121" s="257">
        <f ca="1">+IFERROR(INDEX('Hoja de Trabajo para listado'!$A$155:$Z$1048576,MATCH($A1121,'Hoja de Trabajo para listado'!$A$155:$A$1048576,0),MATCH((CUADRO!J$5&amp;$E1121),'Hoja de Trabajo para listado'!$A$151:$Z$151,0)),0)+IFERROR(INDEX('Hoja de Trabajo para listado'!$AB$155:$BA$1048576,MATCH($A1121,'Hoja de Trabajo para listado'!$AB$155:$AB$1048576,0),MATCH((CUADRO!J$5&amp;$E1121),'Hoja de Trabajo para listado'!$AB$151:$BA$151,0)),0)+IFERROR(INDEX('Hoja de Trabajo para listado'!$BC$155:$CB$1048576,MATCH($A1121,'Hoja de Trabajo para listado'!$BC$155:$BC$1048576,0),MATCH((CUADRO!J$5&amp;$E1121),'Hoja de Trabajo para listado'!$BC$151:$CB$151,0)),0)+IFERROR(INDEX('Hoja de Trabajo para listado'!$DE$153:$DG$274,MATCH($A1121,'Hoja de Trabajo para listado'!$DE$153:$DE$1048576,0),MATCH((CUADRO!J$5&amp;$E1121),'Hoja de Trabajo para listado'!$DE$151:$DG$151,0)),0)+IFERROR(INDEX('Hoja de Trabajo para listado'!$CD$155:$DC$1048576,MATCH($A1121,'Hoja de Trabajo para listado'!$CD$155:$CD$1048576,0),MATCH((CUADRO!J$5&amp;$E1121),'Hoja de Trabajo para listado'!$CD$151:$DC$151,0)),0)</f>
        <v>0</v>
      </c>
      <c r="K1121" s="257">
        <f ca="1">+IFERROR(INDEX('Hoja de Trabajo para listado'!$A$155:$Z$1048576,MATCH($A1121,'Hoja de Trabajo para listado'!$A$155:$A$1048576,0),MATCH((CUADRO!K$5&amp;$E1121),'Hoja de Trabajo para listado'!$A$151:$Z$151,0)),0)+IFERROR(INDEX('Hoja de Trabajo para listado'!$AB$155:$BA$1048576,MATCH($A1121,'Hoja de Trabajo para listado'!$AB$155:$AB$1048576,0),MATCH((CUADRO!K$5&amp;$E1121),'Hoja de Trabajo para listado'!$AB$151:$BA$151,0)),0)+IFERROR(INDEX('Hoja de Trabajo para listado'!$BC$155:$CB$1048576,MATCH($A1121,'Hoja de Trabajo para listado'!$BC$155:$BC$1048576,0),MATCH((CUADRO!K$5&amp;$E1121),'Hoja de Trabajo para listado'!$BC$151:$CB$151,0)),0)+IFERROR(INDEX('Hoja de Trabajo para listado'!$DE$153:$DG$274,MATCH($A1121,'Hoja de Trabajo para listado'!$DE$153:$DE$1048576,0),MATCH((CUADRO!K$5&amp;$E1121),'Hoja de Trabajo para listado'!$DE$151:$DG$151,0)),0)+IFERROR(INDEX('Hoja de Trabajo para listado'!$CD$155:$DC$1048576,MATCH($A1121,'Hoja de Trabajo para listado'!$CD$155:$CD$1048576,0),MATCH((CUADRO!K$5&amp;$E1121),'Hoja de Trabajo para listado'!$CD$151:$DC$151,0)),0)</f>
        <v>0</v>
      </c>
      <c r="L1121" s="257">
        <f ca="1">+IFERROR(INDEX('Hoja de Trabajo para listado'!$A$155:$Z$1048576,MATCH($A1121,'Hoja de Trabajo para listado'!$A$155:$A$1048576,0),MATCH((CUADRO!L$5&amp;$E1121),'Hoja de Trabajo para listado'!$A$151:$Z$151,0)),0)+IFERROR(INDEX('Hoja de Trabajo para listado'!$AB$155:$BA$1048576,MATCH($A1121,'Hoja de Trabajo para listado'!$AB$155:$AB$1048576,0),MATCH((CUADRO!L$5&amp;$E1121),'Hoja de Trabajo para listado'!$AB$151:$BA$151,0)),0)+IFERROR(INDEX('Hoja de Trabajo para listado'!$BC$155:$CB$1048576,MATCH($A1121,'Hoja de Trabajo para listado'!$BC$155:$BC$1048576,0),MATCH((CUADRO!L$5&amp;$E1121),'Hoja de Trabajo para listado'!$BC$151:$CB$151,0)),0)+IFERROR(INDEX('Hoja de Trabajo para listado'!$DE$153:$DG$274,MATCH($A1121,'Hoja de Trabajo para listado'!$DE$153:$DE$1048576,0),MATCH((CUADRO!L$5&amp;$E1121),'Hoja de Trabajo para listado'!$DE$151:$DG$151,0)),0)+IFERROR(INDEX('Hoja de Trabajo para listado'!$CD$155:$DC$1048576,MATCH($A1121,'Hoja de Trabajo para listado'!$CD$155:$CD$1048576,0),MATCH((CUADRO!L$5&amp;$E1121),'Hoja de Trabajo para listado'!$CD$151:$DC$151,0)),0)</f>
        <v>0</v>
      </c>
      <c r="M1121" s="257">
        <f ca="1">+IFERROR(INDEX('Hoja de Trabajo para listado'!$A$155:$Z$1048576,MATCH($A1121,'Hoja de Trabajo para listado'!$A$155:$A$1048576,0),MATCH((CUADRO!M$5&amp;$E1121),'Hoja de Trabajo para listado'!$A$151:$Z$151,0)),0)+IFERROR(INDEX('Hoja de Trabajo para listado'!$AB$155:$BA$1048576,MATCH($A1121,'Hoja de Trabajo para listado'!$AB$155:$AB$1048576,0),MATCH((CUADRO!M$5&amp;$E1121),'Hoja de Trabajo para listado'!$AB$151:$BA$151,0)),0)+IFERROR(INDEX('Hoja de Trabajo para listado'!$BC$155:$CB$1048576,MATCH($A1121,'Hoja de Trabajo para listado'!$BC$155:$BC$1048576,0),MATCH((CUADRO!M$5&amp;$E1121),'Hoja de Trabajo para listado'!$BC$151:$CB$151,0)),0)+IFERROR(INDEX('Hoja de Trabajo para listado'!$DE$153:$DG$274,MATCH($A1121,'Hoja de Trabajo para listado'!$DE$153:$DE$1048576,0),MATCH((CUADRO!M$5&amp;$E1121),'Hoja de Trabajo para listado'!$DE$151:$DG$151,0)),0)+IFERROR(INDEX('Hoja de Trabajo para listado'!$CD$155:$DC$1048576,MATCH($A1121,'Hoja de Trabajo para listado'!$CD$155:$CD$1048576,0),MATCH((CUADRO!M$5&amp;$E1121),'Hoja de Trabajo para listado'!$CD$151:$DC$151,0)),0)</f>
        <v>13777.420000000002</v>
      </c>
      <c r="N1121" s="257">
        <f ca="1">+IFERROR(INDEX('Hoja de Trabajo para listado'!$A$155:$Z$1048576,MATCH($A1121,'Hoja de Trabajo para listado'!$A$155:$A$1048576,0),MATCH((CUADRO!N$5&amp;$E1121),'Hoja de Trabajo para listado'!$A$151:$Z$151,0)),0)+IFERROR(INDEX('Hoja de Trabajo para listado'!$AB$155:$BA$1048576,MATCH($A1121,'Hoja de Trabajo para listado'!$AB$155:$AB$1048576,0),MATCH((CUADRO!N$5&amp;$E1121),'Hoja de Trabajo para listado'!$AB$151:$BA$151,0)),0)+IFERROR(INDEX('Hoja de Trabajo para listado'!$BC$155:$CB$1048576,MATCH($A1121,'Hoja de Trabajo para listado'!$BC$155:$BC$1048576,0),MATCH((CUADRO!N$5&amp;$E1121),'Hoja de Trabajo para listado'!$BC$151:$CB$151,0)),0)+IFERROR(INDEX('Hoja de Trabajo para listado'!$DE$153:$DG$274,MATCH($A1121,'Hoja de Trabajo para listado'!$DE$153:$DE$1048576,0),MATCH((CUADRO!N$5&amp;$E1121),'Hoja de Trabajo para listado'!$DE$151:$DG$151,0)),0)+IFERROR(INDEX('Hoja de Trabajo para listado'!$CD$155:$DC$1048576,MATCH($A1121,'Hoja de Trabajo para listado'!$CD$155:$CD$1048576,0),MATCH((CUADRO!N$5&amp;$E1121),'Hoja de Trabajo para listado'!$CD$151:$DC$151,0)),0)</f>
        <v>100049.60000000001</v>
      </c>
      <c r="O1121" s="257">
        <f ca="1">+IFERROR(INDEX('Hoja de Trabajo para listado'!$A$155:$Z$1048576,MATCH($A1121,'Hoja de Trabajo para listado'!$A$155:$A$1048576,0),MATCH((CUADRO!O$5&amp;$E1121),'Hoja de Trabajo para listado'!$A$151:$Z$151,0)),0)+IFERROR(INDEX('Hoja de Trabajo para listado'!$AB$155:$BA$1048576,MATCH($A1121,'Hoja de Trabajo para listado'!$AB$155:$AB$1048576,0),MATCH((CUADRO!O$5&amp;$E1121),'Hoja de Trabajo para listado'!$AB$151:$BA$151,0)),0)+IFERROR(INDEX('Hoja de Trabajo para listado'!$BC$155:$CB$1048576,MATCH($A1121,'Hoja de Trabajo para listado'!$BC$155:$BC$1048576,0),MATCH((CUADRO!O$5&amp;$E1121),'Hoja de Trabajo para listado'!$BC$151:$CB$151,0)),0)+IFERROR(INDEX('Hoja de Trabajo para listado'!$DE$153:$DG$274,MATCH($A1121,'Hoja de Trabajo para listado'!$DE$153:$DE$1048576,0),MATCH((CUADRO!O$5&amp;$E1121),'Hoja de Trabajo para listado'!$DE$151:$DG$151,0)),0)+IFERROR(INDEX('Hoja de Trabajo para listado'!$CD$155:$DC$1048576,MATCH($A1121,'Hoja de Trabajo para listado'!$CD$155:$CD$1048576,0),MATCH((CUADRO!O$5&amp;$E1121),'Hoja de Trabajo para listado'!$CD$151:$DC$151,0)),0)</f>
        <v>0</v>
      </c>
      <c r="P1121" s="257">
        <f ca="1">+IFERROR(INDEX('Hoja de Trabajo para listado'!$A$155:$Z$1048576,MATCH($A1121,'Hoja de Trabajo para listado'!$A$155:$A$1048576,0),MATCH((CUADRO!P$5&amp;$E1121),'Hoja de Trabajo para listado'!$A$151:$Z$151,0)),0)+IFERROR(INDEX('Hoja de Trabajo para listado'!$AB$155:$BA$1048576,MATCH($A1121,'Hoja de Trabajo para listado'!$AB$155:$AB$1048576,0),MATCH((CUADRO!P$5&amp;$E1121),'Hoja de Trabajo para listado'!$AB$151:$BA$151,0)),0)+IFERROR(INDEX('Hoja de Trabajo para listado'!$BC$155:$CB$1048576,MATCH($A1121,'Hoja de Trabajo para listado'!$BC$155:$BC$1048576,0),MATCH((CUADRO!P$5&amp;$E1121),'Hoja de Trabajo para listado'!$BC$151:$CB$151,0)),0)+IFERROR(INDEX('Hoja de Trabajo para listado'!$DE$153:$DG$274,MATCH($A1121,'Hoja de Trabajo para listado'!$DE$153:$DE$1048576,0),MATCH((CUADRO!P$5&amp;$E1121),'Hoja de Trabajo para listado'!$DE$151:$DG$151,0)),0)+IFERROR(INDEX('Hoja de Trabajo para listado'!$CD$155:$DC$1048576,MATCH($A1121,'Hoja de Trabajo para listado'!$CD$155:$CD$1048576,0),MATCH((CUADRO!P$5&amp;$E1121),'Hoja de Trabajo para listado'!$CD$151:$DC$151,0)),0)</f>
        <v>0</v>
      </c>
      <c r="Q1121" s="257">
        <f ca="1">+IFERROR(INDEX('Hoja de Trabajo para listado'!$A$155:$Z$1048576,MATCH($A1121,'Hoja de Trabajo para listado'!$A$155:$A$1048576,0),MATCH((CUADRO!Q$5&amp;$E1121),'Hoja de Trabajo para listado'!$A$151:$Z$151,0)),0)+IFERROR(INDEX('Hoja de Trabajo para listado'!$AB$155:$BA$1048576,MATCH($A1121,'Hoja de Trabajo para listado'!$AB$155:$AB$1048576,0),MATCH((CUADRO!Q$5&amp;$E1121),'Hoja de Trabajo para listado'!$AB$151:$BA$151,0)),0)+IFERROR(INDEX('Hoja de Trabajo para listado'!$BC$155:$CB$1048576,MATCH($A1121,'Hoja de Trabajo para listado'!$BC$155:$BC$1048576,0),MATCH((CUADRO!Q$5&amp;$E1121),'Hoja de Trabajo para listado'!$BC$151:$CB$151,0)),0)+IFERROR(INDEX('Hoja de Trabajo para listado'!$DE$153:$DG$274,MATCH($A1121,'Hoja de Trabajo para listado'!$DE$153:$DE$1048576,0),MATCH((CUADRO!Q$5&amp;$E1121),'Hoja de Trabajo para listado'!$DE$151:$DG$151,0)),0)+IFERROR(INDEX('Hoja de Trabajo para listado'!$CD$155:$DC$1048576,MATCH($A1121,'Hoja de Trabajo para listado'!$CD$155:$CD$1048576,0),MATCH((CUADRO!Q$5&amp;$E1121),'Hoja de Trabajo para listado'!$CD$151:$DC$151,0)),0)</f>
        <v>0</v>
      </c>
      <c r="R1121" s="257">
        <f t="shared" ca="1" si="34"/>
        <v>113827.02</v>
      </c>
      <c r="S1121" s="257">
        <f ca="1">+R1120+R1121</f>
        <v>113977.05</v>
      </c>
      <c r="T1121" s="257">
        <f ca="1">+S1121</f>
        <v>113977.05</v>
      </c>
      <c r="U1121" s="256">
        <f t="shared" si="35"/>
        <v>2</v>
      </c>
      <c r="V1121" s="362" t="str">
        <f>+VLOOKUP(A1121,bd_lista!$A$3:$E$590,5,FALSE)</f>
        <v>Órgano Ejecutivo</v>
      </c>
      <c r="W1121" s="362"/>
      <c r="X1121" s="254">
        <f t="shared" si="37"/>
        <v>20</v>
      </c>
      <c r="Y1121" s="254" t="str">
        <f>+VLOOKUP(X1121,bd_lista!$A$3:$C$590,3,FALSE)</f>
        <v>Ministerio de Defensa</v>
      </c>
      <c r="Z1121" s="314"/>
      <c r="AA1121" s="350"/>
    </row>
    <row r="1122" spans="1:27" customFormat="1" ht="15" hidden="1" customHeight="1">
      <c r="A1122" s="32">
        <v>634</v>
      </c>
      <c r="B1122" s="306">
        <f>+A1122</f>
        <v>634</v>
      </c>
      <c r="C1122" s="259" t="str">
        <f>+VLOOKUP(A1122,bd_lista!$A$3:$C$590,3,FALSE)</f>
        <v>Empresa Púb. Deptal. Hotel Terminal-Terminal de Buses Oruro</v>
      </c>
      <c r="D1122" s="361" t="str">
        <f>+C1122</f>
        <v>Empresa Púb. Deptal. Hotel Terminal-Terminal de Buses Oruro</v>
      </c>
      <c r="E1122" s="259" t="s">
        <v>1313</v>
      </c>
      <c r="F1122" s="255">
        <f ca="1">+IFERROR(INDEX('Hoja de Trabajo para listado'!$A$155:$Z$1048576,MATCH($A1122,'Hoja de Trabajo para listado'!$A$155:$A$1048576,0),MATCH((CUADRO!F$5&amp;$E1122),'Hoja de Trabajo para listado'!$A$151:$Z$151,0)),0)+IFERROR(INDEX('Hoja de Trabajo para listado'!$AB$155:$BA$1048576,MATCH($A1122,'Hoja de Trabajo para listado'!$AB$155:$AB$1048576,0),MATCH((CUADRO!F$5&amp;$E1122),'Hoja de Trabajo para listado'!$AB$151:$BA$151,0)),0)+IFERROR(INDEX('Hoja de Trabajo para listado'!$BC$155:$CB$1048576,MATCH($A1122,'Hoja de Trabajo para listado'!$BC$155:$BC$1048576,0),MATCH((CUADRO!F$5&amp;$E1122),'Hoja de Trabajo para listado'!$BC$151:$CB$151,0)),0)+IFERROR(INDEX('Hoja de Trabajo para listado'!$DE$153:$DG$274,MATCH($A1122,'Hoja de Trabajo para listado'!$DE$153:$DE$1048576,0),MATCH((CUADRO!F$5&amp;$E1122),'Hoja de Trabajo para listado'!$DE$151:$DG$151,0)),0)+IFERROR(INDEX('Hoja de Trabajo para listado'!$CD$155:$DC$1048576,MATCH($A1122,'Hoja de Trabajo para listado'!$CD$155:$CD$1048576,0),MATCH((CUADRO!F$5&amp;$E1122),'Hoja de Trabajo para listado'!$CD$151:$DC$151,0)),0)</f>
        <v>0</v>
      </c>
      <c r="G1122" s="255">
        <f ca="1">+IFERROR(INDEX('Hoja de Trabajo para listado'!$A$155:$Z$1048576,MATCH($A1122,'Hoja de Trabajo para listado'!$A$155:$A$1048576,0),MATCH((CUADRO!G$5&amp;$E1122),'Hoja de Trabajo para listado'!$A$151:$Z$151,0)),0)+IFERROR(INDEX('Hoja de Trabajo para listado'!$AB$155:$BA$1048576,MATCH($A1122,'Hoja de Trabajo para listado'!$AB$155:$AB$1048576,0),MATCH((CUADRO!G$5&amp;$E1122),'Hoja de Trabajo para listado'!$AB$151:$BA$151,0)),0)+IFERROR(INDEX('Hoja de Trabajo para listado'!$BC$155:$CB$1048576,MATCH($A1122,'Hoja de Trabajo para listado'!$BC$155:$BC$1048576,0),MATCH((CUADRO!G$5&amp;$E1122),'Hoja de Trabajo para listado'!$BC$151:$CB$151,0)),0)+IFERROR(INDEX('Hoja de Trabajo para listado'!$DE$153:$DG$274,MATCH($A1122,'Hoja de Trabajo para listado'!$DE$153:$DE$1048576,0),MATCH((CUADRO!G$5&amp;$E1122),'Hoja de Trabajo para listado'!$DE$151:$DG$151,0)),0)+IFERROR(INDEX('Hoja de Trabajo para listado'!$CD$155:$DC$1048576,MATCH($A1122,'Hoja de Trabajo para listado'!$CD$155:$CD$1048576,0),MATCH((CUADRO!G$5&amp;$E1122),'Hoja de Trabajo para listado'!$CD$151:$DC$151,0)),0)</f>
        <v>0</v>
      </c>
      <c r="H1122" s="255">
        <f ca="1">+IFERROR(INDEX('Hoja de Trabajo para listado'!$A$155:$Z$1048576,MATCH($A1122,'Hoja de Trabajo para listado'!$A$155:$A$1048576,0),MATCH((CUADRO!H$5&amp;$E1122),'Hoja de Trabajo para listado'!$A$151:$Z$151,0)),0)+IFERROR(INDEX('Hoja de Trabajo para listado'!$AB$155:$BA$1048576,MATCH($A1122,'Hoja de Trabajo para listado'!$AB$155:$AB$1048576,0),MATCH((CUADRO!H$5&amp;$E1122),'Hoja de Trabajo para listado'!$AB$151:$BA$151,0)),0)+IFERROR(INDEX('Hoja de Trabajo para listado'!$BC$155:$CB$1048576,MATCH($A1122,'Hoja de Trabajo para listado'!$BC$155:$BC$1048576,0),MATCH((CUADRO!H$5&amp;$E1122),'Hoja de Trabajo para listado'!$BC$151:$CB$151,0)),0)+IFERROR(INDEX('Hoja de Trabajo para listado'!$DE$153:$DG$274,MATCH($A1122,'Hoja de Trabajo para listado'!$DE$153:$DE$1048576,0),MATCH((CUADRO!H$5&amp;$E1122),'Hoja de Trabajo para listado'!$DE$151:$DG$151,0)),0)+IFERROR(INDEX('Hoja de Trabajo para listado'!$CD$155:$DC$1048576,MATCH($A1122,'Hoja de Trabajo para listado'!$CD$155:$CD$1048576,0),MATCH((CUADRO!H$5&amp;$E1122),'Hoja de Trabajo para listado'!$CD$151:$DC$151,0)),0)</f>
        <v>0</v>
      </c>
      <c r="I1122" s="255">
        <f ca="1">+IFERROR(INDEX('Hoja de Trabajo para listado'!$A$155:$Z$1048576,MATCH($A1122,'Hoja de Trabajo para listado'!$A$155:$A$1048576,0),MATCH((CUADRO!I$5&amp;$E1122),'Hoja de Trabajo para listado'!$A$151:$Z$151,0)),0)+IFERROR(INDEX('Hoja de Trabajo para listado'!$AB$155:$BA$1048576,MATCH($A1122,'Hoja de Trabajo para listado'!$AB$155:$AB$1048576,0),MATCH((CUADRO!I$5&amp;$E1122),'Hoja de Trabajo para listado'!$AB$151:$BA$151,0)),0)+IFERROR(INDEX('Hoja de Trabajo para listado'!$BC$155:$CB$1048576,MATCH($A1122,'Hoja de Trabajo para listado'!$BC$155:$BC$1048576,0),MATCH((CUADRO!I$5&amp;$E1122),'Hoja de Trabajo para listado'!$BC$151:$CB$151,0)),0)+IFERROR(INDEX('Hoja de Trabajo para listado'!$DE$153:$DG$274,MATCH($A1122,'Hoja de Trabajo para listado'!$DE$153:$DE$1048576,0),MATCH((CUADRO!I$5&amp;$E1122),'Hoja de Trabajo para listado'!$DE$151:$DG$151,0)),0)+IFERROR(INDEX('Hoja de Trabajo para listado'!$CD$155:$DC$1048576,MATCH($A1122,'Hoja de Trabajo para listado'!$CD$155:$CD$1048576,0),MATCH((CUADRO!I$5&amp;$E1122),'Hoja de Trabajo para listado'!$CD$151:$DC$151,0)),0)</f>
        <v>0</v>
      </c>
      <c r="J1122" s="255">
        <f ca="1">+IFERROR(INDEX('Hoja de Trabajo para listado'!$A$155:$Z$1048576,MATCH($A1122,'Hoja de Trabajo para listado'!$A$155:$A$1048576,0),MATCH((CUADRO!J$5&amp;$E1122),'Hoja de Trabajo para listado'!$A$151:$Z$151,0)),0)+IFERROR(INDEX('Hoja de Trabajo para listado'!$AB$155:$BA$1048576,MATCH($A1122,'Hoja de Trabajo para listado'!$AB$155:$AB$1048576,0),MATCH((CUADRO!J$5&amp;$E1122),'Hoja de Trabajo para listado'!$AB$151:$BA$151,0)),0)+IFERROR(INDEX('Hoja de Trabajo para listado'!$BC$155:$CB$1048576,MATCH($A1122,'Hoja de Trabajo para listado'!$BC$155:$BC$1048576,0),MATCH((CUADRO!J$5&amp;$E1122),'Hoja de Trabajo para listado'!$BC$151:$CB$151,0)),0)+IFERROR(INDEX('Hoja de Trabajo para listado'!$DE$153:$DG$274,MATCH($A1122,'Hoja de Trabajo para listado'!$DE$153:$DE$1048576,0),MATCH((CUADRO!J$5&amp;$E1122),'Hoja de Trabajo para listado'!$DE$151:$DG$151,0)),0)+IFERROR(INDEX('Hoja de Trabajo para listado'!$CD$155:$DC$1048576,MATCH($A1122,'Hoja de Trabajo para listado'!$CD$155:$CD$1048576,0),MATCH((CUADRO!J$5&amp;$E1122),'Hoja de Trabajo para listado'!$CD$151:$DC$151,0)),0)</f>
        <v>0</v>
      </c>
      <c r="K1122" s="255">
        <f ca="1">+IFERROR(INDEX('Hoja de Trabajo para listado'!$A$155:$Z$1048576,MATCH($A1122,'Hoja de Trabajo para listado'!$A$155:$A$1048576,0),MATCH((CUADRO!K$5&amp;$E1122),'Hoja de Trabajo para listado'!$A$151:$Z$151,0)),0)+IFERROR(INDEX('Hoja de Trabajo para listado'!$AB$155:$BA$1048576,MATCH($A1122,'Hoja de Trabajo para listado'!$AB$155:$AB$1048576,0),MATCH((CUADRO!K$5&amp;$E1122),'Hoja de Trabajo para listado'!$AB$151:$BA$151,0)),0)+IFERROR(INDEX('Hoja de Trabajo para listado'!$BC$155:$CB$1048576,MATCH($A1122,'Hoja de Trabajo para listado'!$BC$155:$BC$1048576,0),MATCH((CUADRO!K$5&amp;$E1122),'Hoja de Trabajo para listado'!$BC$151:$CB$151,0)),0)+IFERROR(INDEX('Hoja de Trabajo para listado'!$DE$153:$DG$274,MATCH($A1122,'Hoja de Trabajo para listado'!$DE$153:$DE$1048576,0),MATCH((CUADRO!K$5&amp;$E1122),'Hoja de Trabajo para listado'!$DE$151:$DG$151,0)),0)+IFERROR(INDEX('Hoja de Trabajo para listado'!$CD$155:$DC$1048576,MATCH($A1122,'Hoja de Trabajo para listado'!$CD$155:$CD$1048576,0),MATCH((CUADRO!K$5&amp;$E1122),'Hoja de Trabajo para listado'!$CD$151:$DC$151,0)),0)</f>
        <v>0</v>
      </c>
      <c r="L1122" s="255">
        <f ca="1">+IFERROR(INDEX('Hoja de Trabajo para listado'!$A$155:$Z$1048576,MATCH($A1122,'Hoja de Trabajo para listado'!$A$155:$A$1048576,0),MATCH((CUADRO!L$5&amp;$E1122),'Hoja de Trabajo para listado'!$A$151:$Z$151,0)),0)+IFERROR(INDEX('Hoja de Trabajo para listado'!$AB$155:$BA$1048576,MATCH($A1122,'Hoja de Trabajo para listado'!$AB$155:$AB$1048576,0),MATCH((CUADRO!L$5&amp;$E1122),'Hoja de Trabajo para listado'!$AB$151:$BA$151,0)),0)+IFERROR(INDEX('Hoja de Trabajo para listado'!$BC$155:$CB$1048576,MATCH($A1122,'Hoja de Trabajo para listado'!$BC$155:$BC$1048576,0),MATCH((CUADRO!L$5&amp;$E1122),'Hoja de Trabajo para listado'!$BC$151:$CB$151,0)),0)+IFERROR(INDEX('Hoja de Trabajo para listado'!$DE$153:$DG$274,MATCH($A1122,'Hoja de Trabajo para listado'!$DE$153:$DE$1048576,0),MATCH((CUADRO!L$5&amp;$E1122),'Hoja de Trabajo para listado'!$DE$151:$DG$151,0)),0)+IFERROR(INDEX('Hoja de Trabajo para listado'!$CD$155:$DC$1048576,MATCH($A1122,'Hoja de Trabajo para listado'!$CD$155:$CD$1048576,0),MATCH((CUADRO!L$5&amp;$E1122),'Hoja de Trabajo para listado'!$CD$151:$DC$151,0)),0)</f>
        <v>0</v>
      </c>
      <c r="M1122" s="255">
        <f ca="1">+IFERROR(INDEX('Hoja de Trabajo para listado'!$A$155:$Z$1048576,MATCH($A1122,'Hoja de Trabajo para listado'!$A$155:$A$1048576,0),MATCH((CUADRO!M$5&amp;$E1122),'Hoja de Trabajo para listado'!$A$151:$Z$151,0)),0)+IFERROR(INDEX('Hoja de Trabajo para listado'!$AB$155:$BA$1048576,MATCH($A1122,'Hoja de Trabajo para listado'!$AB$155:$AB$1048576,0),MATCH((CUADRO!M$5&amp;$E1122),'Hoja de Trabajo para listado'!$AB$151:$BA$151,0)),0)+IFERROR(INDEX('Hoja de Trabajo para listado'!$BC$155:$CB$1048576,MATCH($A1122,'Hoja de Trabajo para listado'!$BC$155:$BC$1048576,0),MATCH((CUADRO!M$5&amp;$E1122),'Hoja de Trabajo para listado'!$BC$151:$CB$151,0)),0)+IFERROR(INDEX('Hoja de Trabajo para listado'!$DE$153:$DG$274,MATCH($A1122,'Hoja de Trabajo para listado'!$DE$153:$DE$1048576,0),MATCH((CUADRO!M$5&amp;$E1122),'Hoja de Trabajo para listado'!$DE$151:$DG$151,0)),0)+IFERROR(INDEX('Hoja de Trabajo para listado'!$CD$155:$DC$1048576,MATCH($A1122,'Hoja de Trabajo para listado'!$CD$155:$CD$1048576,0),MATCH((CUADRO!M$5&amp;$E1122),'Hoja de Trabajo para listado'!$CD$151:$DC$151,0)),0)</f>
        <v>0</v>
      </c>
      <c r="N1122" s="255">
        <f ca="1">+IFERROR(INDEX('Hoja de Trabajo para listado'!$A$155:$Z$1048576,MATCH($A1122,'Hoja de Trabajo para listado'!$A$155:$A$1048576,0),MATCH((CUADRO!N$5&amp;$E1122),'Hoja de Trabajo para listado'!$A$151:$Z$151,0)),0)+IFERROR(INDEX('Hoja de Trabajo para listado'!$AB$155:$BA$1048576,MATCH($A1122,'Hoja de Trabajo para listado'!$AB$155:$AB$1048576,0),MATCH((CUADRO!N$5&amp;$E1122),'Hoja de Trabajo para listado'!$AB$151:$BA$151,0)),0)+IFERROR(INDEX('Hoja de Trabajo para listado'!$BC$155:$CB$1048576,MATCH($A1122,'Hoja de Trabajo para listado'!$BC$155:$BC$1048576,0),MATCH((CUADRO!N$5&amp;$E1122),'Hoja de Trabajo para listado'!$BC$151:$CB$151,0)),0)+IFERROR(INDEX('Hoja de Trabajo para listado'!$DE$153:$DG$274,MATCH($A1122,'Hoja de Trabajo para listado'!$DE$153:$DE$1048576,0),MATCH((CUADRO!N$5&amp;$E1122),'Hoja de Trabajo para listado'!$DE$151:$DG$151,0)),0)+IFERROR(INDEX('Hoja de Trabajo para listado'!$CD$155:$DC$1048576,MATCH($A1122,'Hoja de Trabajo para listado'!$CD$155:$CD$1048576,0),MATCH((CUADRO!N$5&amp;$E1122),'Hoja de Trabajo para listado'!$CD$151:$DC$151,0)),0)</f>
        <v>0</v>
      </c>
      <c r="O1122" s="255">
        <f ca="1">+IFERROR(INDEX('Hoja de Trabajo para listado'!$A$155:$Z$1048576,MATCH($A1122,'Hoja de Trabajo para listado'!$A$155:$A$1048576,0),MATCH((CUADRO!O$5&amp;$E1122),'Hoja de Trabajo para listado'!$A$151:$Z$151,0)),0)+IFERROR(INDEX('Hoja de Trabajo para listado'!$AB$155:$BA$1048576,MATCH($A1122,'Hoja de Trabajo para listado'!$AB$155:$AB$1048576,0),MATCH((CUADRO!O$5&amp;$E1122),'Hoja de Trabajo para listado'!$AB$151:$BA$151,0)),0)+IFERROR(INDEX('Hoja de Trabajo para listado'!$BC$155:$CB$1048576,MATCH($A1122,'Hoja de Trabajo para listado'!$BC$155:$BC$1048576,0),MATCH((CUADRO!O$5&amp;$E1122),'Hoja de Trabajo para listado'!$BC$151:$CB$151,0)),0)+IFERROR(INDEX('Hoja de Trabajo para listado'!$DE$153:$DG$274,MATCH($A1122,'Hoja de Trabajo para listado'!$DE$153:$DE$1048576,0),MATCH((CUADRO!O$5&amp;$E1122),'Hoja de Trabajo para listado'!$DE$151:$DG$151,0)),0)+IFERROR(INDEX('Hoja de Trabajo para listado'!$CD$155:$DC$1048576,MATCH($A1122,'Hoja de Trabajo para listado'!$CD$155:$CD$1048576,0),MATCH((CUADRO!O$5&amp;$E1122),'Hoja de Trabajo para listado'!$CD$151:$DC$151,0)),0)</f>
        <v>0</v>
      </c>
      <c r="P1122" s="255">
        <f ca="1">+IFERROR(INDEX('Hoja de Trabajo para listado'!$A$155:$Z$1048576,MATCH($A1122,'Hoja de Trabajo para listado'!$A$155:$A$1048576,0),MATCH((CUADRO!P$5&amp;$E1122),'Hoja de Trabajo para listado'!$A$151:$Z$151,0)),0)+IFERROR(INDEX('Hoja de Trabajo para listado'!$AB$155:$BA$1048576,MATCH($A1122,'Hoja de Trabajo para listado'!$AB$155:$AB$1048576,0),MATCH((CUADRO!P$5&amp;$E1122),'Hoja de Trabajo para listado'!$AB$151:$BA$151,0)),0)+IFERROR(INDEX('Hoja de Trabajo para listado'!$BC$155:$CB$1048576,MATCH($A1122,'Hoja de Trabajo para listado'!$BC$155:$BC$1048576,0),MATCH((CUADRO!P$5&amp;$E1122),'Hoja de Trabajo para listado'!$BC$151:$CB$151,0)),0)+IFERROR(INDEX('Hoja de Trabajo para listado'!$DE$153:$DG$274,MATCH($A1122,'Hoja de Trabajo para listado'!$DE$153:$DE$1048576,0),MATCH((CUADRO!P$5&amp;$E1122),'Hoja de Trabajo para listado'!$DE$151:$DG$151,0)),0)+IFERROR(INDEX('Hoja de Trabajo para listado'!$CD$155:$DC$1048576,MATCH($A1122,'Hoja de Trabajo para listado'!$CD$155:$CD$1048576,0),MATCH((CUADRO!P$5&amp;$E1122),'Hoja de Trabajo para listado'!$CD$151:$DC$151,0)),0)</f>
        <v>0</v>
      </c>
      <c r="Q1122" s="255">
        <f ca="1">+IFERROR(INDEX('Hoja de Trabajo para listado'!$A$155:$Z$1048576,MATCH($A1122,'Hoja de Trabajo para listado'!$A$155:$A$1048576,0),MATCH((CUADRO!Q$5&amp;$E1122),'Hoja de Trabajo para listado'!$A$151:$Z$151,0)),0)+IFERROR(INDEX('Hoja de Trabajo para listado'!$AB$155:$BA$1048576,MATCH($A1122,'Hoja de Trabajo para listado'!$AB$155:$AB$1048576,0),MATCH((CUADRO!Q$5&amp;$E1122),'Hoja de Trabajo para listado'!$AB$151:$BA$151,0)),0)+IFERROR(INDEX('Hoja de Trabajo para listado'!$BC$155:$CB$1048576,MATCH($A1122,'Hoja de Trabajo para listado'!$BC$155:$BC$1048576,0),MATCH((CUADRO!Q$5&amp;$E1122),'Hoja de Trabajo para listado'!$BC$151:$CB$151,0)),0)+IFERROR(INDEX('Hoja de Trabajo para listado'!$DE$153:$DG$274,MATCH($A1122,'Hoja de Trabajo para listado'!$DE$153:$DE$1048576,0),MATCH((CUADRO!Q$5&amp;$E1122),'Hoja de Trabajo para listado'!$DE$151:$DG$151,0)),0)+IFERROR(INDEX('Hoja de Trabajo para listado'!$CD$155:$DC$1048576,MATCH($A1122,'Hoja de Trabajo para listado'!$CD$155:$CD$1048576,0),MATCH((CUADRO!Q$5&amp;$E1122),'Hoja de Trabajo para listado'!$CD$151:$DC$151,0)),0)</f>
        <v>0</v>
      </c>
      <c r="R1122" s="255">
        <f t="shared" ca="1" si="34"/>
        <v>0</v>
      </c>
      <c r="S1122" s="262"/>
      <c r="T1122" s="255">
        <f ca="1">+T1123</f>
        <v>0</v>
      </c>
      <c r="U1122" s="254">
        <f t="shared" si="35"/>
        <v>1</v>
      </c>
      <c r="V1122" s="362" t="str">
        <f>+VLOOKUP(A1122,bd_lista!$A$3:$E$590,5,FALSE)</f>
        <v>Empresas Nacionales</v>
      </c>
      <c r="W1122" s="361" t="str">
        <f>+V1122</f>
        <v>Empresas Nacionales</v>
      </c>
      <c r="X1122" s="254">
        <f>+VLOOKUP(A1122,[2]Sheet1!$A$13:$D$744,4,FALSE)</f>
        <v>0</v>
      </c>
      <c r="Y1122" s="254" t="e">
        <f>+VLOOKUP(X1122,bd_lista!$A$3:$C$590,3,FALSE)</f>
        <v>#N/A</v>
      </c>
      <c r="Z1122" s="316">
        <f>+X1122</f>
        <v>0</v>
      </c>
      <c r="AA1122" s="348" t="e">
        <f>+Y1122</f>
        <v>#N/A</v>
      </c>
    </row>
    <row r="1123" spans="1:27" customFormat="1" ht="15" hidden="1" customHeight="1">
      <c r="A1123" s="32">
        <v>634</v>
      </c>
      <c r="B1123" s="307"/>
      <c r="C1123" s="259" t="str">
        <f>+VLOOKUP(A1123,bd_lista!$A$3:$C$590,3,FALSE)</f>
        <v>Empresa Púb. Deptal. Hotel Terminal-Terminal de Buses Oruro</v>
      </c>
      <c r="D1123" s="362"/>
      <c r="E1123" s="362" t="s">
        <v>1314</v>
      </c>
      <c r="F1123" s="257">
        <f ca="1">+IFERROR(INDEX('Hoja de Trabajo para listado'!$A$155:$Z$1048576,MATCH($A1123,'Hoja de Trabajo para listado'!$A$155:$A$1048576,0),MATCH((CUADRO!F$5&amp;$E1123),'Hoja de Trabajo para listado'!$A$151:$Z$151,0)),0)+IFERROR(INDEX('Hoja de Trabajo para listado'!$AB$155:$BA$1048576,MATCH($A1123,'Hoja de Trabajo para listado'!$AB$155:$AB$1048576,0),MATCH((CUADRO!F$5&amp;$E1123),'Hoja de Trabajo para listado'!$AB$151:$BA$151,0)),0)+IFERROR(INDEX('Hoja de Trabajo para listado'!$BC$155:$CB$1048576,MATCH($A1123,'Hoja de Trabajo para listado'!$BC$155:$BC$1048576,0),MATCH((CUADRO!F$5&amp;$E1123),'Hoja de Trabajo para listado'!$BC$151:$CB$151,0)),0)+IFERROR(INDEX('Hoja de Trabajo para listado'!$DE$153:$DG$274,MATCH($A1123,'Hoja de Trabajo para listado'!$DE$153:$DE$1048576,0),MATCH((CUADRO!F$5&amp;$E1123),'Hoja de Trabajo para listado'!$DE$151:$DG$151,0)),0)+IFERROR(INDEX('Hoja de Trabajo para listado'!$CD$155:$DC$1048576,MATCH($A1123,'Hoja de Trabajo para listado'!$CD$155:$CD$1048576,0),MATCH((CUADRO!F$5&amp;$E1123),'Hoja de Trabajo para listado'!$CD$151:$DC$151,0)),0)</f>
        <v>0</v>
      </c>
      <c r="G1123" s="257">
        <f ca="1">+IFERROR(INDEX('Hoja de Trabajo para listado'!$A$155:$Z$1048576,MATCH($A1123,'Hoja de Trabajo para listado'!$A$155:$A$1048576,0),MATCH((CUADRO!G$5&amp;$E1123),'Hoja de Trabajo para listado'!$A$151:$Z$151,0)),0)+IFERROR(INDEX('Hoja de Trabajo para listado'!$AB$155:$BA$1048576,MATCH($A1123,'Hoja de Trabajo para listado'!$AB$155:$AB$1048576,0),MATCH((CUADRO!G$5&amp;$E1123),'Hoja de Trabajo para listado'!$AB$151:$BA$151,0)),0)+IFERROR(INDEX('Hoja de Trabajo para listado'!$BC$155:$CB$1048576,MATCH($A1123,'Hoja de Trabajo para listado'!$BC$155:$BC$1048576,0),MATCH((CUADRO!G$5&amp;$E1123),'Hoja de Trabajo para listado'!$BC$151:$CB$151,0)),0)+IFERROR(INDEX('Hoja de Trabajo para listado'!$DE$153:$DG$274,MATCH($A1123,'Hoja de Trabajo para listado'!$DE$153:$DE$1048576,0),MATCH((CUADRO!G$5&amp;$E1123),'Hoja de Trabajo para listado'!$DE$151:$DG$151,0)),0)+IFERROR(INDEX('Hoja de Trabajo para listado'!$CD$155:$DC$1048576,MATCH($A1123,'Hoja de Trabajo para listado'!$CD$155:$CD$1048576,0),MATCH((CUADRO!G$5&amp;$E1123),'Hoja de Trabajo para listado'!$CD$151:$DC$151,0)),0)</f>
        <v>0</v>
      </c>
      <c r="H1123" s="257">
        <f ca="1">+IFERROR(INDEX('Hoja de Trabajo para listado'!$A$155:$Z$1048576,MATCH($A1123,'Hoja de Trabajo para listado'!$A$155:$A$1048576,0),MATCH((CUADRO!H$5&amp;$E1123),'Hoja de Trabajo para listado'!$A$151:$Z$151,0)),0)+IFERROR(INDEX('Hoja de Trabajo para listado'!$AB$155:$BA$1048576,MATCH($A1123,'Hoja de Trabajo para listado'!$AB$155:$AB$1048576,0),MATCH((CUADRO!H$5&amp;$E1123),'Hoja de Trabajo para listado'!$AB$151:$BA$151,0)),0)+IFERROR(INDEX('Hoja de Trabajo para listado'!$BC$155:$CB$1048576,MATCH($A1123,'Hoja de Trabajo para listado'!$BC$155:$BC$1048576,0),MATCH((CUADRO!H$5&amp;$E1123),'Hoja de Trabajo para listado'!$BC$151:$CB$151,0)),0)+IFERROR(INDEX('Hoja de Trabajo para listado'!$DE$153:$DG$274,MATCH($A1123,'Hoja de Trabajo para listado'!$DE$153:$DE$1048576,0),MATCH((CUADRO!H$5&amp;$E1123),'Hoja de Trabajo para listado'!$DE$151:$DG$151,0)),0)+IFERROR(INDEX('Hoja de Trabajo para listado'!$CD$155:$DC$1048576,MATCH($A1123,'Hoja de Trabajo para listado'!$CD$155:$CD$1048576,0),MATCH((CUADRO!H$5&amp;$E1123),'Hoja de Trabajo para listado'!$CD$151:$DC$151,0)),0)</f>
        <v>0</v>
      </c>
      <c r="I1123" s="257">
        <f ca="1">+IFERROR(INDEX('Hoja de Trabajo para listado'!$A$155:$Z$1048576,MATCH($A1123,'Hoja de Trabajo para listado'!$A$155:$A$1048576,0),MATCH((CUADRO!I$5&amp;$E1123),'Hoja de Trabajo para listado'!$A$151:$Z$151,0)),0)+IFERROR(INDEX('Hoja de Trabajo para listado'!$AB$155:$BA$1048576,MATCH($A1123,'Hoja de Trabajo para listado'!$AB$155:$AB$1048576,0),MATCH((CUADRO!I$5&amp;$E1123),'Hoja de Trabajo para listado'!$AB$151:$BA$151,0)),0)+IFERROR(INDEX('Hoja de Trabajo para listado'!$BC$155:$CB$1048576,MATCH($A1123,'Hoja de Trabajo para listado'!$BC$155:$BC$1048576,0),MATCH((CUADRO!I$5&amp;$E1123),'Hoja de Trabajo para listado'!$BC$151:$CB$151,0)),0)+IFERROR(INDEX('Hoja de Trabajo para listado'!$DE$153:$DG$274,MATCH($A1123,'Hoja de Trabajo para listado'!$DE$153:$DE$1048576,0),MATCH((CUADRO!I$5&amp;$E1123),'Hoja de Trabajo para listado'!$DE$151:$DG$151,0)),0)+IFERROR(INDEX('Hoja de Trabajo para listado'!$CD$155:$DC$1048576,MATCH($A1123,'Hoja de Trabajo para listado'!$CD$155:$CD$1048576,0),MATCH((CUADRO!I$5&amp;$E1123),'Hoja de Trabajo para listado'!$CD$151:$DC$151,0)),0)</f>
        <v>0</v>
      </c>
      <c r="J1123" s="257">
        <f ca="1">+IFERROR(INDEX('Hoja de Trabajo para listado'!$A$155:$Z$1048576,MATCH($A1123,'Hoja de Trabajo para listado'!$A$155:$A$1048576,0),MATCH((CUADRO!J$5&amp;$E1123),'Hoja de Trabajo para listado'!$A$151:$Z$151,0)),0)+IFERROR(INDEX('Hoja de Trabajo para listado'!$AB$155:$BA$1048576,MATCH($A1123,'Hoja de Trabajo para listado'!$AB$155:$AB$1048576,0),MATCH((CUADRO!J$5&amp;$E1123),'Hoja de Trabajo para listado'!$AB$151:$BA$151,0)),0)+IFERROR(INDEX('Hoja de Trabajo para listado'!$BC$155:$CB$1048576,MATCH($A1123,'Hoja de Trabajo para listado'!$BC$155:$BC$1048576,0),MATCH((CUADRO!J$5&amp;$E1123),'Hoja de Trabajo para listado'!$BC$151:$CB$151,0)),0)+IFERROR(INDEX('Hoja de Trabajo para listado'!$DE$153:$DG$274,MATCH($A1123,'Hoja de Trabajo para listado'!$DE$153:$DE$1048576,0),MATCH((CUADRO!J$5&amp;$E1123),'Hoja de Trabajo para listado'!$DE$151:$DG$151,0)),0)+IFERROR(INDEX('Hoja de Trabajo para listado'!$CD$155:$DC$1048576,MATCH($A1123,'Hoja de Trabajo para listado'!$CD$155:$CD$1048576,0),MATCH((CUADRO!J$5&amp;$E1123),'Hoja de Trabajo para listado'!$CD$151:$DC$151,0)),0)</f>
        <v>0</v>
      </c>
      <c r="K1123" s="257">
        <f ca="1">+IFERROR(INDEX('Hoja de Trabajo para listado'!$A$155:$Z$1048576,MATCH($A1123,'Hoja de Trabajo para listado'!$A$155:$A$1048576,0),MATCH((CUADRO!K$5&amp;$E1123),'Hoja de Trabajo para listado'!$A$151:$Z$151,0)),0)+IFERROR(INDEX('Hoja de Trabajo para listado'!$AB$155:$BA$1048576,MATCH($A1123,'Hoja de Trabajo para listado'!$AB$155:$AB$1048576,0),MATCH((CUADRO!K$5&amp;$E1123),'Hoja de Trabajo para listado'!$AB$151:$BA$151,0)),0)+IFERROR(INDEX('Hoja de Trabajo para listado'!$BC$155:$CB$1048576,MATCH($A1123,'Hoja de Trabajo para listado'!$BC$155:$BC$1048576,0),MATCH((CUADRO!K$5&amp;$E1123),'Hoja de Trabajo para listado'!$BC$151:$CB$151,0)),0)+IFERROR(INDEX('Hoja de Trabajo para listado'!$DE$153:$DG$274,MATCH($A1123,'Hoja de Trabajo para listado'!$DE$153:$DE$1048576,0),MATCH((CUADRO!K$5&amp;$E1123),'Hoja de Trabajo para listado'!$DE$151:$DG$151,0)),0)+IFERROR(INDEX('Hoja de Trabajo para listado'!$CD$155:$DC$1048576,MATCH($A1123,'Hoja de Trabajo para listado'!$CD$155:$CD$1048576,0),MATCH((CUADRO!K$5&amp;$E1123),'Hoja de Trabajo para listado'!$CD$151:$DC$151,0)),0)</f>
        <v>0</v>
      </c>
      <c r="L1123" s="257">
        <f ca="1">+IFERROR(INDEX('Hoja de Trabajo para listado'!$A$155:$Z$1048576,MATCH($A1123,'Hoja de Trabajo para listado'!$A$155:$A$1048576,0),MATCH((CUADRO!L$5&amp;$E1123),'Hoja de Trabajo para listado'!$A$151:$Z$151,0)),0)+IFERROR(INDEX('Hoja de Trabajo para listado'!$AB$155:$BA$1048576,MATCH($A1123,'Hoja de Trabajo para listado'!$AB$155:$AB$1048576,0),MATCH((CUADRO!L$5&amp;$E1123),'Hoja de Trabajo para listado'!$AB$151:$BA$151,0)),0)+IFERROR(INDEX('Hoja de Trabajo para listado'!$BC$155:$CB$1048576,MATCH($A1123,'Hoja de Trabajo para listado'!$BC$155:$BC$1048576,0),MATCH((CUADRO!L$5&amp;$E1123),'Hoja de Trabajo para listado'!$BC$151:$CB$151,0)),0)+IFERROR(INDEX('Hoja de Trabajo para listado'!$DE$153:$DG$274,MATCH($A1123,'Hoja de Trabajo para listado'!$DE$153:$DE$1048576,0),MATCH((CUADRO!L$5&amp;$E1123),'Hoja de Trabajo para listado'!$DE$151:$DG$151,0)),0)+IFERROR(INDEX('Hoja de Trabajo para listado'!$CD$155:$DC$1048576,MATCH($A1123,'Hoja de Trabajo para listado'!$CD$155:$CD$1048576,0),MATCH((CUADRO!L$5&amp;$E1123),'Hoja de Trabajo para listado'!$CD$151:$DC$151,0)),0)</f>
        <v>0</v>
      </c>
      <c r="M1123" s="257">
        <f ca="1">+IFERROR(INDEX('Hoja de Trabajo para listado'!$A$155:$Z$1048576,MATCH($A1123,'Hoja de Trabajo para listado'!$A$155:$A$1048576,0),MATCH((CUADRO!M$5&amp;$E1123),'Hoja de Trabajo para listado'!$A$151:$Z$151,0)),0)+IFERROR(INDEX('Hoja de Trabajo para listado'!$AB$155:$BA$1048576,MATCH($A1123,'Hoja de Trabajo para listado'!$AB$155:$AB$1048576,0),MATCH((CUADRO!M$5&amp;$E1123),'Hoja de Trabajo para listado'!$AB$151:$BA$151,0)),0)+IFERROR(INDEX('Hoja de Trabajo para listado'!$BC$155:$CB$1048576,MATCH($A1123,'Hoja de Trabajo para listado'!$BC$155:$BC$1048576,0),MATCH((CUADRO!M$5&amp;$E1123),'Hoja de Trabajo para listado'!$BC$151:$CB$151,0)),0)+IFERROR(INDEX('Hoja de Trabajo para listado'!$DE$153:$DG$274,MATCH($A1123,'Hoja de Trabajo para listado'!$DE$153:$DE$1048576,0),MATCH((CUADRO!M$5&amp;$E1123),'Hoja de Trabajo para listado'!$DE$151:$DG$151,0)),0)+IFERROR(INDEX('Hoja de Trabajo para listado'!$CD$155:$DC$1048576,MATCH($A1123,'Hoja de Trabajo para listado'!$CD$155:$CD$1048576,0),MATCH((CUADRO!M$5&amp;$E1123),'Hoja de Trabajo para listado'!$CD$151:$DC$151,0)),0)</f>
        <v>0</v>
      </c>
      <c r="N1123" s="257">
        <f ca="1">+IFERROR(INDEX('Hoja de Trabajo para listado'!$A$155:$Z$1048576,MATCH($A1123,'Hoja de Trabajo para listado'!$A$155:$A$1048576,0),MATCH((CUADRO!N$5&amp;$E1123),'Hoja de Trabajo para listado'!$A$151:$Z$151,0)),0)+IFERROR(INDEX('Hoja de Trabajo para listado'!$AB$155:$BA$1048576,MATCH($A1123,'Hoja de Trabajo para listado'!$AB$155:$AB$1048576,0),MATCH((CUADRO!N$5&amp;$E1123),'Hoja de Trabajo para listado'!$AB$151:$BA$151,0)),0)+IFERROR(INDEX('Hoja de Trabajo para listado'!$BC$155:$CB$1048576,MATCH($A1123,'Hoja de Trabajo para listado'!$BC$155:$BC$1048576,0),MATCH((CUADRO!N$5&amp;$E1123),'Hoja de Trabajo para listado'!$BC$151:$CB$151,0)),0)+IFERROR(INDEX('Hoja de Trabajo para listado'!$DE$153:$DG$274,MATCH($A1123,'Hoja de Trabajo para listado'!$DE$153:$DE$1048576,0),MATCH((CUADRO!N$5&amp;$E1123),'Hoja de Trabajo para listado'!$DE$151:$DG$151,0)),0)+IFERROR(INDEX('Hoja de Trabajo para listado'!$CD$155:$DC$1048576,MATCH($A1123,'Hoja de Trabajo para listado'!$CD$155:$CD$1048576,0),MATCH((CUADRO!N$5&amp;$E1123),'Hoja de Trabajo para listado'!$CD$151:$DC$151,0)),0)</f>
        <v>0</v>
      </c>
      <c r="O1123" s="257">
        <f ca="1">+IFERROR(INDEX('Hoja de Trabajo para listado'!$A$155:$Z$1048576,MATCH($A1123,'Hoja de Trabajo para listado'!$A$155:$A$1048576,0),MATCH((CUADRO!O$5&amp;$E1123),'Hoja de Trabajo para listado'!$A$151:$Z$151,0)),0)+IFERROR(INDEX('Hoja de Trabajo para listado'!$AB$155:$BA$1048576,MATCH($A1123,'Hoja de Trabajo para listado'!$AB$155:$AB$1048576,0),MATCH((CUADRO!O$5&amp;$E1123),'Hoja de Trabajo para listado'!$AB$151:$BA$151,0)),0)+IFERROR(INDEX('Hoja de Trabajo para listado'!$BC$155:$CB$1048576,MATCH($A1123,'Hoja de Trabajo para listado'!$BC$155:$BC$1048576,0),MATCH((CUADRO!O$5&amp;$E1123),'Hoja de Trabajo para listado'!$BC$151:$CB$151,0)),0)+IFERROR(INDEX('Hoja de Trabajo para listado'!$DE$153:$DG$274,MATCH($A1123,'Hoja de Trabajo para listado'!$DE$153:$DE$1048576,0),MATCH((CUADRO!O$5&amp;$E1123),'Hoja de Trabajo para listado'!$DE$151:$DG$151,0)),0)+IFERROR(INDEX('Hoja de Trabajo para listado'!$CD$155:$DC$1048576,MATCH($A1123,'Hoja de Trabajo para listado'!$CD$155:$CD$1048576,0),MATCH((CUADRO!O$5&amp;$E1123),'Hoja de Trabajo para listado'!$CD$151:$DC$151,0)),0)</f>
        <v>0</v>
      </c>
      <c r="P1123" s="257">
        <f ca="1">+IFERROR(INDEX('Hoja de Trabajo para listado'!$A$155:$Z$1048576,MATCH($A1123,'Hoja de Trabajo para listado'!$A$155:$A$1048576,0),MATCH((CUADRO!P$5&amp;$E1123),'Hoja de Trabajo para listado'!$A$151:$Z$151,0)),0)+IFERROR(INDEX('Hoja de Trabajo para listado'!$AB$155:$BA$1048576,MATCH($A1123,'Hoja de Trabajo para listado'!$AB$155:$AB$1048576,0),MATCH((CUADRO!P$5&amp;$E1123),'Hoja de Trabajo para listado'!$AB$151:$BA$151,0)),0)+IFERROR(INDEX('Hoja de Trabajo para listado'!$BC$155:$CB$1048576,MATCH($A1123,'Hoja de Trabajo para listado'!$BC$155:$BC$1048576,0),MATCH((CUADRO!P$5&amp;$E1123),'Hoja de Trabajo para listado'!$BC$151:$CB$151,0)),0)+IFERROR(INDEX('Hoja de Trabajo para listado'!$DE$153:$DG$274,MATCH($A1123,'Hoja de Trabajo para listado'!$DE$153:$DE$1048576,0),MATCH((CUADRO!P$5&amp;$E1123),'Hoja de Trabajo para listado'!$DE$151:$DG$151,0)),0)+IFERROR(INDEX('Hoja de Trabajo para listado'!$CD$155:$DC$1048576,MATCH($A1123,'Hoja de Trabajo para listado'!$CD$155:$CD$1048576,0),MATCH((CUADRO!P$5&amp;$E1123),'Hoja de Trabajo para listado'!$CD$151:$DC$151,0)),0)</f>
        <v>0</v>
      </c>
      <c r="Q1123" s="257">
        <f ca="1">+IFERROR(INDEX('Hoja de Trabajo para listado'!$A$155:$Z$1048576,MATCH($A1123,'Hoja de Trabajo para listado'!$A$155:$A$1048576,0),MATCH((CUADRO!Q$5&amp;$E1123),'Hoja de Trabajo para listado'!$A$151:$Z$151,0)),0)+IFERROR(INDEX('Hoja de Trabajo para listado'!$AB$155:$BA$1048576,MATCH($A1123,'Hoja de Trabajo para listado'!$AB$155:$AB$1048576,0),MATCH((CUADRO!Q$5&amp;$E1123),'Hoja de Trabajo para listado'!$AB$151:$BA$151,0)),0)+IFERROR(INDEX('Hoja de Trabajo para listado'!$BC$155:$CB$1048576,MATCH($A1123,'Hoja de Trabajo para listado'!$BC$155:$BC$1048576,0),MATCH((CUADRO!Q$5&amp;$E1123),'Hoja de Trabajo para listado'!$BC$151:$CB$151,0)),0)+IFERROR(INDEX('Hoja de Trabajo para listado'!$DE$153:$DG$274,MATCH($A1123,'Hoja de Trabajo para listado'!$DE$153:$DE$1048576,0),MATCH((CUADRO!Q$5&amp;$E1123),'Hoja de Trabajo para listado'!$DE$151:$DG$151,0)),0)+IFERROR(INDEX('Hoja de Trabajo para listado'!$CD$155:$DC$1048576,MATCH($A1123,'Hoja de Trabajo para listado'!$CD$155:$CD$1048576,0),MATCH((CUADRO!Q$5&amp;$E1123),'Hoja de Trabajo para listado'!$CD$151:$DC$151,0)),0)</f>
        <v>0</v>
      </c>
      <c r="R1123" s="257">
        <f t="shared" ca="1" si="34"/>
        <v>0</v>
      </c>
      <c r="S1123" s="274">
        <f ca="1">+R1122+R1123</f>
        <v>0</v>
      </c>
      <c r="T1123" s="257">
        <f ca="1">+S1123</f>
        <v>0</v>
      </c>
      <c r="U1123" s="256">
        <f t="shared" si="35"/>
        <v>2</v>
      </c>
      <c r="V1123" s="362" t="str">
        <f>+VLOOKUP(A1123,bd_lista!$A$3:$E$590,5,FALSE)</f>
        <v>Empresas Nacionales</v>
      </c>
      <c r="W1123" s="362"/>
      <c r="X1123" s="254">
        <f>+VLOOKUP(A1123,[2]Sheet1!$A$13:$D$744,4,FALSE)</f>
        <v>0</v>
      </c>
      <c r="Y1123" s="254" t="e">
        <f>+VLOOKUP(X1123,bd_lista!$A$3:$C$590,3,FALSE)</f>
        <v>#N/A</v>
      </c>
      <c r="Z1123" s="314"/>
      <c r="AA1123" s="350"/>
    </row>
    <row r="1124" spans="1:27" customFormat="1" ht="15" customHeight="1">
      <c r="A1124" s="32">
        <v>53</v>
      </c>
      <c r="B1124" s="306">
        <f>+A1124</f>
        <v>53</v>
      </c>
      <c r="C1124" s="259" t="str">
        <f>+VLOOKUP(A1124,bd_lista!$A$3:$C$590,3,FALSE)</f>
        <v>Ministerio de Culturas, Descolonización y Despatriarcalización</v>
      </c>
      <c r="D1124" s="361" t="str">
        <f>+C1124</f>
        <v>Ministerio de Culturas, Descolonización y Despatriarcalización</v>
      </c>
      <c r="E1124" s="259" t="s">
        <v>1313</v>
      </c>
      <c r="F1124" s="255">
        <f ca="1">+IFERROR(INDEX('Hoja de Trabajo para listado'!$A$155:$Z$1048576,MATCH($A1124,'Hoja de Trabajo para listado'!$A$155:$A$1048576,0),MATCH((CUADRO!F$5&amp;$E1124),'Hoja de Trabajo para listado'!$A$151:$Z$151,0)),0)+IFERROR(INDEX('Hoja de Trabajo para listado'!$AB$155:$BA$1048576,MATCH($A1124,'Hoja de Trabajo para listado'!$AB$155:$AB$1048576,0),MATCH((CUADRO!F$5&amp;$E1124),'Hoja de Trabajo para listado'!$AB$151:$BA$151,0)),0)+IFERROR(INDEX('Hoja de Trabajo para listado'!$BC$155:$CB$1048576,MATCH($A1124,'Hoja de Trabajo para listado'!$BC$155:$BC$1048576,0),MATCH((CUADRO!F$5&amp;$E1124),'Hoja de Trabajo para listado'!$BC$151:$CB$151,0)),0)+IFERROR(INDEX('Hoja de Trabajo para listado'!$DE$153:$DG$274,MATCH($A1124,'Hoja de Trabajo para listado'!$DE$153:$DE$1048576,0),MATCH((CUADRO!F$5&amp;$E1124),'Hoja de Trabajo para listado'!$DE$151:$DG$151,0)),0)+IFERROR(INDEX('Hoja de Trabajo para listado'!$CD$155:$DC$1048576,MATCH($A1124,'Hoja de Trabajo para listado'!$CD$155:$CD$1048576,0),MATCH((CUADRO!F$5&amp;$E1124),'Hoja de Trabajo para listado'!$CD$151:$DC$151,0)),0)</f>
        <v>0</v>
      </c>
      <c r="G1124" s="255">
        <f ca="1">+IFERROR(INDEX('Hoja de Trabajo para listado'!$A$155:$Z$1048576,MATCH($A1124,'Hoja de Trabajo para listado'!$A$155:$A$1048576,0),MATCH((CUADRO!G$5&amp;$E1124),'Hoja de Trabajo para listado'!$A$151:$Z$151,0)),0)+IFERROR(INDEX('Hoja de Trabajo para listado'!$AB$155:$BA$1048576,MATCH($A1124,'Hoja de Trabajo para listado'!$AB$155:$AB$1048576,0),MATCH((CUADRO!G$5&amp;$E1124),'Hoja de Trabajo para listado'!$AB$151:$BA$151,0)),0)+IFERROR(INDEX('Hoja de Trabajo para listado'!$BC$155:$CB$1048576,MATCH($A1124,'Hoja de Trabajo para listado'!$BC$155:$BC$1048576,0),MATCH((CUADRO!G$5&amp;$E1124),'Hoja de Trabajo para listado'!$BC$151:$CB$151,0)),0)+IFERROR(INDEX('Hoja de Trabajo para listado'!$DE$153:$DG$274,MATCH($A1124,'Hoja de Trabajo para listado'!$DE$153:$DE$1048576,0),MATCH((CUADRO!G$5&amp;$E1124),'Hoja de Trabajo para listado'!$DE$151:$DG$151,0)),0)+IFERROR(INDEX('Hoja de Trabajo para listado'!$CD$155:$DC$1048576,MATCH($A1124,'Hoja de Trabajo para listado'!$CD$155:$CD$1048576,0),MATCH((CUADRO!G$5&amp;$E1124),'Hoja de Trabajo para listado'!$CD$151:$DC$151,0)),0)</f>
        <v>0</v>
      </c>
      <c r="H1124" s="255">
        <f ca="1">+IFERROR(INDEX('Hoja de Trabajo para listado'!$A$155:$Z$1048576,MATCH($A1124,'Hoja de Trabajo para listado'!$A$155:$A$1048576,0),MATCH((CUADRO!H$5&amp;$E1124),'Hoja de Trabajo para listado'!$A$151:$Z$151,0)),0)+IFERROR(INDEX('Hoja de Trabajo para listado'!$AB$155:$BA$1048576,MATCH($A1124,'Hoja de Trabajo para listado'!$AB$155:$AB$1048576,0),MATCH((CUADRO!H$5&amp;$E1124),'Hoja de Trabajo para listado'!$AB$151:$BA$151,0)),0)+IFERROR(INDEX('Hoja de Trabajo para listado'!$BC$155:$CB$1048576,MATCH($A1124,'Hoja de Trabajo para listado'!$BC$155:$BC$1048576,0),MATCH((CUADRO!H$5&amp;$E1124),'Hoja de Trabajo para listado'!$BC$151:$CB$151,0)),0)+IFERROR(INDEX('Hoja de Trabajo para listado'!$DE$153:$DG$274,MATCH($A1124,'Hoja de Trabajo para listado'!$DE$153:$DE$1048576,0),MATCH((CUADRO!H$5&amp;$E1124),'Hoja de Trabajo para listado'!$DE$151:$DG$151,0)),0)+IFERROR(INDEX('Hoja de Trabajo para listado'!$CD$155:$DC$1048576,MATCH($A1124,'Hoja de Trabajo para listado'!$CD$155:$CD$1048576,0),MATCH((CUADRO!H$5&amp;$E1124),'Hoja de Trabajo para listado'!$CD$151:$DC$151,0)),0)</f>
        <v>0</v>
      </c>
      <c r="I1124" s="255">
        <f ca="1">+IFERROR(INDEX('Hoja de Trabajo para listado'!$A$155:$Z$1048576,MATCH($A1124,'Hoja de Trabajo para listado'!$A$155:$A$1048576,0),MATCH((CUADRO!I$5&amp;$E1124),'Hoja de Trabajo para listado'!$A$151:$Z$151,0)),0)+IFERROR(INDEX('Hoja de Trabajo para listado'!$AB$155:$BA$1048576,MATCH($A1124,'Hoja de Trabajo para listado'!$AB$155:$AB$1048576,0),MATCH((CUADRO!I$5&amp;$E1124),'Hoja de Trabajo para listado'!$AB$151:$BA$151,0)),0)+IFERROR(INDEX('Hoja de Trabajo para listado'!$BC$155:$CB$1048576,MATCH($A1124,'Hoja de Trabajo para listado'!$BC$155:$BC$1048576,0),MATCH((CUADRO!I$5&amp;$E1124),'Hoja de Trabajo para listado'!$BC$151:$CB$151,0)),0)+IFERROR(INDEX('Hoja de Trabajo para listado'!$DE$153:$DG$274,MATCH($A1124,'Hoja de Trabajo para listado'!$DE$153:$DE$1048576,0),MATCH((CUADRO!I$5&amp;$E1124),'Hoja de Trabajo para listado'!$DE$151:$DG$151,0)),0)+IFERROR(INDEX('Hoja de Trabajo para listado'!$CD$155:$DC$1048576,MATCH($A1124,'Hoja de Trabajo para listado'!$CD$155:$CD$1048576,0),MATCH((CUADRO!I$5&amp;$E1124),'Hoja de Trabajo para listado'!$CD$151:$DC$151,0)),0)</f>
        <v>0</v>
      </c>
      <c r="J1124" s="255">
        <f ca="1">+IFERROR(INDEX('Hoja de Trabajo para listado'!$A$155:$Z$1048576,MATCH($A1124,'Hoja de Trabajo para listado'!$A$155:$A$1048576,0),MATCH((CUADRO!J$5&amp;$E1124),'Hoja de Trabajo para listado'!$A$151:$Z$151,0)),0)+IFERROR(INDEX('Hoja de Trabajo para listado'!$AB$155:$BA$1048576,MATCH($A1124,'Hoja de Trabajo para listado'!$AB$155:$AB$1048576,0),MATCH((CUADRO!J$5&amp;$E1124),'Hoja de Trabajo para listado'!$AB$151:$BA$151,0)),0)+IFERROR(INDEX('Hoja de Trabajo para listado'!$BC$155:$CB$1048576,MATCH($A1124,'Hoja de Trabajo para listado'!$BC$155:$BC$1048576,0),MATCH((CUADRO!J$5&amp;$E1124),'Hoja de Trabajo para listado'!$BC$151:$CB$151,0)),0)+IFERROR(INDEX('Hoja de Trabajo para listado'!$DE$153:$DG$274,MATCH($A1124,'Hoja de Trabajo para listado'!$DE$153:$DE$1048576,0),MATCH((CUADRO!J$5&amp;$E1124),'Hoja de Trabajo para listado'!$DE$151:$DG$151,0)),0)+IFERROR(INDEX('Hoja de Trabajo para listado'!$CD$155:$DC$1048576,MATCH($A1124,'Hoja de Trabajo para listado'!$CD$155:$CD$1048576,0),MATCH((CUADRO!J$5&amp;$E1124),'Hoja de Trabajo para listado'!$CD$151:$DC$151,0)),0)</f>
        <v>0</v>
      </c>
      <c r="K1124" s="255">
        <f ca="1">+IFERROR(INDEX('Hoja de Trabajo para listado'!$A$155:$Z$1048576,MATCH($A1124,'Hoja de Trabajo para listado'!$A$155:$A$1048576,0),MATCH((CUADRO!K$5&amp;$E1124),'Hoja de Trabajo para listado'!$A$151:$Z$151,0)),0)+IFERROR(INDEX('Hoja de Trabajo para listado'!$AB$155:$BA$1048576,MATCH($A1124,'Hoja de Trabajo para listado'!$AB$155:$AB$1048576,0),MATCH((CUADRO!K$5&amp;$E1124),'Hoja de Trabajo para listado'!$AB$151:$BA$151,0)),0)+IFERROR(INDEX('Hoja de Trabajo para listado'!$BC$155:$CB$1048576,MATCH($A1124,'Hoja de Trabajo para listado'!$BC$155:$BC$1048576,0),MATCH((CUADRO!K$5&amp;$E1124),'Hoja de Trabajo para listado'!$BC$151:$CB$151,0)),0)+IFERROR(INDEX('Hoja de Trabajo para listado'!$DE$153:$DG$274,MATCH($A1124,'Hoja de Trabajo para listado'!$DE$153:$DE$1048576,0),MATCH((CUADRO!K$5&amp;$E1124),'Hoja de Trabajo para listado'!$DE$151:$DG$151,0)),0)+IFERROR(INDEX('Hoja de Trabajo para listado'!$CD$155:$DC$1048576,MATCH($A1124,'Hoja de Trabajo para listado'!$CD$155:$CD$1048576,0),MATCH((CUADRO!K$5&amp;$E1124),'Hoja de Trabajo para listado'!$CD$151:$DC$151,0)),0)</f>
        <v>0</v>
      </c>
      <c r="L1124" s="255">
        <f ca="1">+IFERROR(INDEX('Hoja de Trabajo para listado'!$A$155:$Z$1048576,MATCH($A1124,'Hoja de Trabajo para listado'!$A$155:$A$1048576,0),MATCH((CUADRO!L$5&amp;$E1124),'Hoja de Trabajo para listado'!$A$151:$Z$151,0)),0)+IFERROR(INDEX('Hoja de Trabajo para listado'!$AB$155:$BA$1048576,MATCH($A1124,'Hoja de Trabajo para listado'!$AB$155:$AB$1048576,0),MATCH((CUADRO!L$5&amp;$E1124),'Hoja de Trabajo para listado'!$AB$151:$BA$151,0)),0)+IFERROR(INDEX('Hoja de Trabajo para listado'!$BC$155:$CB$1048576,MATCH($A1124,'Hoja de Trabajo para listado'!$BC$155:$BC$1048576,0),MATCH((CUADRO!L$5&amp;$E1124),'Hoja de Trabajo para listado'!$BC$151:$CB$151,0)),0)+IFERROR(INDEX('Hoja de Trabajo para listado'!$DE$153:$DG$274,MATCH($A1124,'Hoja de Trabajo para listado'!$DE$153:$DE$1048576,0),MATCH((CUADRO!L$5&amp;$E1124),'Hoja de Trabajo para listado'!$DE$151:$DG$151,0)),0)+IFERROR(INDEX('Hoja de Trabajo para listado'!$CD$155:$DC$1048576,MATCH($A1124,'Hoja de Trabajo para listado'!$CD$155:$CD$1048576,0),MATCH((CUADRO!L$5&amp;$E1124),'Hoja de Trabajo para listado'!$CD$151:$DC$151,0)),0)</f>
        <v>0</v>
      </c>
      <c r="M1124" s="255">
        <f ca="1">+IFERROR(INDEX('Hoja de Trabajo para listado'!$A$155:$Z$1048576,MATCH($A1124,'Hoja de Trabajo para listado'!$A$155:$A$1048576,0),MATCH((CUADRO!M$5&amp;$E1124),'Hoja de Trabajo para listado'!$A$151:$Z$151,0)),0)+IFERROR(INDEX('Hoja de Trabajo para listado'!$AB$155:$BA$1048576,MATCH($A1124,'Hoja de Trabajo para listado'!$AB$155:$AB$1048576,0),MATCH((CUADRO!M$5&amp;$E1124),'Hoja de Trabajo para listado'!$AB$151:$BA$151,0)),0)+IFERROR(INDEX('Hoja de Trabajo para listado'!$BC$155:$CB$1048576,MATCH($A1124,'Hoja de Trabajo para listado'!$BC$155:$BC$1048576,0),MATCH((CUADRO!M$5&amp;$E1124),'Hoja de Trabajo para listado'!$BC$151:$CB$151,0)),0)+IFERROR(INDEX('Hoja de Trabajo para listado'!$DE$153:$DG$274,MATCH($A1124,'Hoja de Trabajo para listado'!$DE$153:$DE$1048576,0),MATCH((CUADRO!M$5&amp;$E1124),'Hoja de Trabajo para listado'!$DE$151:$DG$151,0)),0)+IFERROR(INDEX('Hoja de Trabajo para listado'!$CD$155:$DC$1048576,MATCH($A1124,'Hoja de Trabajo para listado'!$CD$155:$CD$1048576,0),MATCH((CUADRO!M$5&amp;$E1124),'Hoja de Trabajo para listado'!$CD$151:$DC$151,0)),0)</f>
        <v>0</v>
      </c>
      <c r="N1124" s="255">
        <f ca="1">+IFERROR(INDEX('Hoja de Trabajo para listado'!$A$155:$Z$1048576,MATCH($A1124,'Hoja de Trabajo para listado'!$A$155:$A$1048576,0),MATCH((CUADRO!N$5&amp;$E1124),'Hoja de Trabajo para listado'!$A$151:$Z$151,0)),0)+IFERROR(INDEX('Hoja de Trabajo para listado'!$AB$155:$BA$1048576,MATCH($A1124,'Hoja de Trabajo para listado'!$AB$155:$AB$1048576,0),MATCH((CUADRO!N$5&amp;$E1124),'Hoja de Trabajo para listado'!$AB$151:$BA$151,0)),0)+IFERROR(INDEX('Hoja de Trabajo para listado'!$BC$155:$CB$1048576,MATCH($A1124,'Hoja de Trabajo para listado'!$BC$155:$BC$1048576,0),MATCH((CUADRO!N$5&amp;$E1124),'Hoja de Trabajo para listado'!$BC$151:$CB$151,0)),0)+IFERROR(INDEX('Hoja de Trabajo para listado'!$DE$153:$DG$274,MATCH($A1124,'Hoja de Trabajo para listado'!$DE$153:$DE$1048576,0),MATCH((CUADRO!N$5&amp;$E1124),'Hoja de Trabajo para listado'!$DE$151:$DG$151,0)),0)+IFERROR(INDEX('Hoja de Trabajo para listado'!$CD$155:$DC$1048576,MATCH($A1124,'Hoja de Trabajo para listado'!$CD$155:$CD$1048576,0),MATCH((CUADRO!N$5&amp;$E1124),'Hoja de Trabajo para listado'!$CD$151:$DC$151,0)),0)</f>
        <v>0</v>
      </c>
      <c r="O1124" s="255">
        <f ca="1">+IFERROR(INDEX('Hoja de Trabajo para listado'!$A$155:$Z$1048576,MATCH($A1124,'Hoja de Trabajo para listado'!$A$155:$A$1048576,0),MATCH((CUADRO!O$5&amp;$E1124),'Hoja de Trabajo para listado'!$A$151:$Z$151,0)),0)+IFERROR(INDEX('Hoja de Trabajo para listado'!$AB$155:$BA$1048576,MATCH($A1124,'Hoja de Trabajo para listado'!$AB$155:$AB$1048576,0),MATCH((CUADRO!O$5&amp;$E1124),'Hoja de Trabajo para listado'!$AB$151:$BA$151,0)),0)+IFERROR(INDEX('Hoja de Trabajo para listado'!$BC$155:$CB$1048576,MATCH($A1124,'Hoja de Trabajo para listado'!$BC$155:$BC$1048576,0),MATCH((CUADRO!O$5&amp;$E1124),'Hoja de Trabajo para listado'!$BC$151:$CB$151,0)),0)+IFERROR(INDEX('Hoja de Trabajo para listado'!$DE$153:$DG$274,MATCH($A1124,'Hoja de Trabajo para listado'!$DE$153:$DE$1048576,0),MATCH((CUADRO!O$5&amp;$E1124),'Hoja de Trabajo para listado'!$DE$151:$DG$151,0)),0)+IFERROR(INDEX('Hoja de Trabajo para listado'!$CD$155:$DC$1048576,MATCH($A1124,'Hoja de Trabajo para listado'!$CD$155:$CD$1048576,0),MATCH((CUADRO!O$5&amp;$E1124),'Hoja de Trabajo para listado'!$CD$151:$DC$151,0)),0)</f>
        <v>0</v>
      </c>
      <c r="P1124" s="255">
        <f ca="1">+IFERROR(INDEX('Hoja de Trabajo para listado'!$A$155:$Z$1048576,MATCH($A1124,'Hoja de Trabajo para listado'!$A$155:$A$1048576,0),MATCH((CUADRO!P$5&amp;$E1124),'Hoja de Trabajo para listado'!$A$151:$Z$151,0)),0)+IFERROR(INDEX('Hoja de Trabajo para listado'!$AB$155:$BA$1048576,MATCH($A1124,'Hoja de Trabajo para listado'!$AB$155:$AB$1048576,0),MATCH((CUADRO!P$5&amp;$E1124),'Hoja de Trabajo para listado'!$AB$151:$BA$151,0)),0)+IFERROR(INDEX('Hoja de Trabajo para listado'!$BC$155:$CB$1048576,MATCH($A1124,'Hoja de Trabajo para listado'!$BC$155:$BC$1048576,0),MATCH((CUADRO!P$5&amp;$E1124),'Hoja de Trabajo para listado'!$BC$151:$CB$151,0)),0)+IFERROR(INDEX('Hoja de Trabajo para listado'!$DE$153:$DG$274,MATCH($A1124,'Hoja de Trabajo para listado'!$DE$153:$DE$1048576,0),MATCH((CUADRO!P$5&amp;$E1124),'Hoja de Trabajo para listado'!$DE$151:$DG$151,0)),0)+IFERROR(INDEX('Hoja de Trabajo para listado'!$CD$155:$DC$1048576,MATCH($A1124,'Hoja de Trabajo para listado'!$CD$155:$CD$1048576,0),MATCH((CUADRO!P$5&amp;$E1124),'Hoja de Trabajo para listado'!$CD$151:$DC$151,0)),0)</f>
        <v>0</v>
      </c>
      <c r="Q1124" s="255">
        <f ca="1">+IFERROR(INDEX('Hoja de Trabajo para listado'!$A$155:$Z$1048576,MATCH($A1124,'Hoja de Trabajo para listado'!$A$155:$A$1048576,0),MATCH((CUADRO!Q$5&amp;$E1124),'Hoja de Trabajo para listado'!$A$151:$Z$151,0)),0)+IFERROR(INDEX('Hoja de Trabajo para listado'!$AB$155:$BA$1048576,MATCH($A1124,'Hoja de Trabajo para listado'!$AB$155:$AB$1048576,0),MATCH((CUADRO!Q$5&amp;$E1124),'Hoja de Trabajo para listado'!$AB$151:$BA$151,0)),0)+IFERROR(INDEX('Hoja de Trabajo para listado'!$BC$155:$CB$1048576,MATCH($A1124,'Hoja de Trabajo para listado'!$BC$155:$BC$1048576,0),MATCH((CUADRO!Q$5&amp;$E1124),'Hoja de Trabajo para listado'!$BC$151:$CB$151,0)),0)+IFERROR(INDEX('Hoja de Trabajo para listado'!$DE$153:$DG$274,MATCH($A1124,'Hoja de Trabajo para listado'!$DE$153:$DE$1048576,0),MATCH((CUADRO!Q$5&amp;$E1124),'Hoja de Trabajo para listado'!$DE$151:$DG$151,0)),0)+IFERROR(INDEX('Hoja de Trabajo para listado'!$CD$155:$DC$1048576,MATCH($A1124,'Hoja de Trabajo para listado'!$CD$155:$CD$1048576,0),MATCH((CUADRO!Q$5&amp;$E1124),'Hoja de Trabajo para listado'!$CD$151:$DC$151,0)),0)</f>
        <v>0</v>
      </c>
      <c r="R1124" s="255">
        <f t="shared" ca="1" si="34"/>
        <v>0</v>
      </c>
      <c r="S1124" s="255"/>
      <c r="T1124" s="255">
        <f ca="1">+T1125</f>
        <v>31903.550000000003</v>
      </c>
      <c r="U1124" s="254">
        <f t="shared" si="35"/>
        <v>1</v>
      </c>
      <c r="V1124" s="362" t="str">
        <f>+VLOOKUP(A1124,bd_lista!$A$3:$E$590,5,FALSE)</f>
        <v>Órgano Ejecutivo</v>
      </c>
      <c r="W1124" s="361" t="str">
        <f>+V1124</f>
        <v>Órgano Ejecutivo</v>
      </c>
      <c r="X1124" s="254">
        <v>53</v>
      </c>
      <c r="Y1124" s="254" t="str">
        <f>+VLOOKUP(X1124,bd_lista!$A$3:$C$590,3,FALSE)</f>
        <v>Ministerio de Culturas, Descolonización y Despatriarcalización</v>
      </c>
      <c r="Z1124" s="316">
        <f>+X1124</f>
        <v>53</v>
      </c>
      <c r="AA1124" s="348" t="str">
        <f>+Y1124</f>
        <v>Ministerio de Culturas, Descolonización y Despatriarcalización</v>
      </c>
    </row>
    <row r="1125" spans="1:27" customFormat="1" ht="15" customHeight="1">
      <c r="A1125" s="32">
        <v>53</v>
      </c>
      <c r="B1125" s="307"/>
      <c r="C1125" s="259" t="str">
        <f>+VLOOKUP(A1125,bd_lista!$A$3:$C$590,3,FALSE)</f>
        <v>Ministerio de Culturas, Descolonización y Despatriarcalización</v>
      </c>
      <c r="D1125" s="362"/>
      <c r="E1125" s="362" t="s">
        <v>1314</v>
      </c>
      <c r="F1125" s="257">
        <f ca="1">+IFERROR(INDEX('Hoja de Trabajo para listado'!$A$155:$Z$1048576,MATCH($A1125,'Hoja de Trabajo para listado'!$A$155:$A$1048576,0),MATCH((CUADRO!F$5&amp;$E1125),'Hoja de Trabajo para listado'!$A$151:$Z$151,0)),0)+IFERROR(INDEX('Hoja de Trabajo para listado'!$AB$155:$BA$1048576,MATCH($A1125,'Hoja de Trabajo para listado'!$AB$155:$AB$1048576,0),MATCH((CUADRO!F$5&amp;$E1125),'Hoja de Trabajo para listado'!$AB$151:$BA$151,0)),0)+IFERROR(INDEX('Hoja de Trabajo para listado'!$BC$155:$CB$1048576,MATCH($A1125,'Hoja de Trabajo para listado'!$BC$155:$BC$1048576,0),MATCH((CUADRO!F$5&amp;$E1125),'Hoja de Trabajo para listado'!$BC$151:$CB$151,0)),0)+IFERROR(INDEX('Hoja de Trabajo para listado'!$DE$153:$DG$274,MATCH($A1125,'Hoja de Trabajo para listado'!$DE$153:$DE$1048576,0),MATCH((CUADRO!F$5&amp;$E1125),'Hoja de Trabajo para listado'!$DE$151:$DG$151,0)),0)+IFERROR(INDEX('Hoja de Trabajo para listado'!$CD$155:$DC$1048576,MATCH($A1125,'Hoja de Trabajo para listado'!$CD$155:$CD$1048576,0),MATCH((CUADRO!F$5&amp;$E1125),'Hoja de Trabajo para listado'!$CD$151:$DC$151,0)),0)</f>
        <v>0</v>
      </c>
      <c r="G1125" s="257">
        <f ca="1">+IFERROR(INDEX('Hoja de Trabajo para listado'!$A$155:$Z$1048576,MATCH($A1125,'Hoja de Trabajo para listado'!$A$155:$A$1048576,0),MATCH((CUADRO!G$5&amp;$E1125),'Hoja de Trabajo para listado'!$A$151:$Z$151,0)),0)+IFERROR(INDEX('Hoja de Trabajo para listado'!$AB$155:$BA$1048576,MATCH($A1125,'Hoja de Trabajo para listado'!$AB$155:$AB$1048576,0),MATCH((CUADRO!G$5&amp;$E1125),'Hoja de Trabajo para listado'!$AB$151:$BA$151,0)),0)+IFERROR(INDEX('Hoja de Trabajo para listado'!$BC$155:$CB$1048576,MATCH($A1125,'Hoja de Trabajo para listado'!$BC$155:$BC$1048576,0),MATCH((CUADRO!G$5&amp;$E1125),'Hoja de Trabajo para listado'!$BC$151:$CB$151,0)),0)+IFERROR(INDEX('Hoja de Trabajo para listado'!$DE$153:$DG$274,MATCH($A1125,'Hoja de Trabajo para listado'!$DE$153:$DE$1048576,0),MATCH((CUADRO!G$5&amp;$E1125),'Hoja de Trabajo para listado'!$DE$151:$DG$151,0)),0)+IFERROR(INDEX('Hoja de Trabajo para listado'!$CD$155:$DC$1048576,MATCH($A1125,'Hoja de Trabajo para listado'!$CD$155:$CD$1048576,0),MATCH((CUADRO!G$5&amp;$E1125),'Hoja de Trabajo para listado'!$CD$151:$DC$151,0)),0)</f>
        <v>0</v>
      </c>
      <c r="H1125" s="257">
        <f ca="1">+IFERROR(INDEX('Hoja de Trabajo para listado'!$A$155:$Z$1048576,MATCH($A1125,'Hoja de Trabajo para listado'!$A$155:$A$1048576,0),MATCH((CUADRO!H$5&amp;$E1125),'Hoja de Trabajo para listado'!$A$151:$Z$151,0)),0)+IFERROR(INDEX('Hoja de Trabajo para listado'!$AB$155:$BA$1048576,MATCH($A1125,'Hoja de Trabajo para listado'!$AB$155:$AB$1048576,0),MATCH((CUADRO!H$5&amp;$E1125),'Hoja de Trabajo para listado'!$AB$151:$BA$151,0)),0)+IFERROR(INDEX('Hoja de Trabajo para listado'!$BC$155:$CB$1048576,MATCH($A1125,'Hoja de Trabajo para listado'!$BC$155:$BC$1048576,0),MATCH((CUADRO!H$5&amp;$E1125),'Hoja de Trabajo para listado'!$BC$151:$CB$151,0)),0)+IFERROR(INDEX('Hoja de Trabajo para listado'!$DE$153:$DG$274,MATCH($A1125,'Hoja de Trabajo para listado'!$DE$153:$DE$1048576,0),MATCH((CUADRO!H$5&amp;$E1125),'Hoja de Trabajo para listado'!$DE$151:$DG$151,0)),0)+IFERROR(INDEX('Hoja de Trabajo para listado'!$CD$155:$DC$1048576,MATCH($A1125,'Hoja de Trabajo para listado'!$CD$155:$CD$1048576,0),MATCH((CUADRO!H$5&amp;$E1125),'Hoja de Trabajo para listado'!$CD$151:$DC$151,0)),0)</f>
        <v>0</v>
      </c>
      <c r="I1125" s="257">
        <f ca="1">+IFERROR(INDEX('Hoja de Trabajo para listado'!$A$155:$Z$1048576,MATCH($A1125,'Hoja de Trabajo para listado'!$A$155:$A$1048576,0),MATCH((CUADRO!I$5&amp;$E1125),'Hoja de Trabajo para listado'!$A$151:$Z$151,0)),0)+IFERROR(INDEX('Hoja de Trabajo para listado'!$AB$155:$BA$1048576,MATCH($A1125,'Hoja de Trabajo para listado'!$AB$155:$AB$1048576,0),MATCH((CUADRO!I$5&amp;$E1125),'Hoja de Trabajo para listado'!$AB$151:$BA$151,0)),0)+IFERROR(INDEX('Hoja de Trabajo para listado'!$BC$155:$CB$1048576,MATCH($A1125,'Hoja de Trabajo para listado'!$BC$155:$BC$1048576,0),MATCH((CUADRO!I$5&amp;$E1125),'Hoja de Trabajo para listado'!$BC$151:$CB$151,0)),0)+IFERROR(INDEX('Hoja de Trabajo para listado'!$DE$153:$DG$274,MATCH($A1125,'Hoja de Trabajo para listado'!$DE$153:$DE$1048576,0),MATCH((CUADRO!I$5&amp;$E1125),'Hoja de Trabajo para listado'!$DE$151:$DG$151,0)),0)+IFERROR(INDEX('Hoja de Trabajo para listado'!$CD$155:$DC$1048576,MATCH($A1125,'Hoja de Trabajo para listado'!$CD$155:$CD$1048576,0),MATCH((CUADRO!I$5&amp;$E1125),'Hoja de Trabajo para listado'!$CD$151:$DC$151,0)),0)</f>
        <v>0</v>
      </c>
      <c r="J1125" s="257">
        <f ca="1">+IFERROR(INDEX('Hoja de Trabajo para listado'!$A$155:$Z$1048576,MATCH($A1125,'Hoja de Trabajo para listado'!$A$155:$A$1048576,0),MATCH((CUADRO!J$5&amp;$E1125),'Hoja de Trabajo para listado'!$A$151:$Z$151,0)),0)+IFERROR(INDEX('Hoja de Trabajo para listado'!$AB$155:$BA$1048576,MATCH($A1125,'Hoja de Trabajo para listado'!$AB$155:$AB$1048576,0),MATCH((CUADRO!J$5&amp;$E1125),'Hoja de Trabajo para listado'!$AB$151:$BA$151,0)),0)+IFERROR(INDEX('Hoja de Trabajo para listado'!$BC$155:$CB$1048576,MATCH($A1125,'Hoja de Trabajo para listado'!$BC$155:$BC$1048576,0),MATCH((CUADRO!J$5&amp;$E1125),'Hoja de Trabajo para listado'!$BC$151:$CB$151,0)),0)+IFERROR(INDEX('Hoja de Trabajo para listado'!$DE$153:$DG$274,MATCH($A1125,'Hoja de Trabajo para listado'!$DE$153:$DE$1048576,0),MATCH((CUADRO!J$5&amp;$E1125),'Hoja de Trabajo para listado'!$DE$151:$DG$151,0)),0)+IFERROR(INDEX('Hoja de Trabajo para listado'!$CD$155:$DC$1048576,MATCH($A1125,'Hoja de Trabajo para listado'!$CD$155:$CD$1048576,0),MATCH((CUADRO!J$5&amp;$E1125),'Hoja de Trabajo para listado'!$CD$151:$DC$151,0)),0)</f>
        <v>0</v>
      </c>
      <c r="K1125" s="257">
        <f ca="1">+IFERROR(INDEX('Hoja de Trabajo para listado'!$A$155:$Z$1048576,MATCH($A1125,'Hoja de Trabajo para listado'!$A$155:$A$1048576,0),MATCH((CUADRO!K$5&amp;$E1125),'Hoja de Trabajo para listado'!$A$151:$Z$151,0)),0)+IFERROR(INDEX('Hoja de Trabajo para listado'!$AB$155:$BA$1048576,MATCH($A1125,'Hoja de Trabajo para listado'!$AB$155:$AB$1048576,0),MATCH((CUADRO!K$5&amp;$E1125),'Hoja de Trabajo para listado'!$AB$151:$BA$151,0)),0)+IFERROR(INDEX('Hoja de Trabajo para listado'!$BC$155:$CB$1048576,MATCH($A1125,'Hoja de Trabajo para listado'!$BC$155:$BC$1048576,0),MATCH((CUADRO!K$5&amp;$E1125),'Hoja de Trabajo para listado'!$BC$151:$CB$151,0)),0)+IFERROR(INDEX('Hoja de Trabajo para listado'!$DE$153:$DG$274,MATCH($A1125,'Hoja de Trabajo para listado'!$DE$153:$DE$1048576,0),MATCH((CUADRO!K$5&amp;$E1125),'Hoja de Trabajo para listado'!$DE$151:$DG$151,0)),0)+IFERROR(INDEX('Hoja de Trabajo para listado'!$CD$155:$DC$1048576,MATCH($A1125,'Hoja de Trabajo para listado'!$CD$155:$CD$1048576,0),MATCH((CUADRO!K$5&amp;$E1125),'Hoja de Trabajo para listado'!$CD$151:$DC$151,0)),0)</f>
        <v>0</v>
      </c>
      <c r="L1125" s="257">
        <f ca="1">+IFERROR(INDEX('Hoja de Trabajo para listado'!$A$155:$Z$1048576,MATCH($A1125,'Hoja de Trabajo para listado'!$A$155:$A$1048576,0),MATCH((CUADRO!L$5&amp;$E1125),'Hoja de Trabajo para listado'!$A$151:$Z$151,0)),0)+IFERROR(INDEX('Hoja de Trabajo para listado'!$AB$155:$BA$1048576,MATCH($A1125,'Hoja de Trabajo para listado'!$AB$155:$AB$1048576,0),MATCH((CUADRO!L$5&amp;$E1125),'Hoja de Trabajo para listado'!$AB$151:$BA$151,0)),0)+IFERROR(INDEX('Hoja de Trabajo para listado'!$BC$155:$CB$1048576,MATCH($A1125,'Hoja de Trabajo para listado'!$BC$155:$BC$1048576,0),MATCH((CUADRO!L$5&amp;$E1125),'Hoja de Trabajo para listado'!$BC$151:$CB$151,0)),0)+IFERROR(INDEX('Hoja de Trabajo para listado'!$DE$153:$DG$274,MATCH($A1125,'Hoja de Trabajo para listado'!$DE$153:$DE$1048576,0),MATCH((CUADRO!L$5&amp;$E1125),'Hoja de Trabajo para listado'!$DE$151:$DG$151,0)),0)+IFERROR(INDEX('Hoja de Trabajo para listado'!$CD$155:$DC$1048576,MATCH($A1125,'Hoja de Trabajo para listado'!$CD$155:$CD$1048576,0),MATCH((CUADRO!L$5&amp;$E1125),'Hoja de Trabajo para listado'!$CD$151:$DC$151,0)),0)</f>
        <v>0</v>
      </c>
      <c r="M1125" s="257">
        <f ca="1">+IFERROR(INDEX('Hoja de Trabajo para listado'!$A$155:$Z$1048576,MATCH($A1125,'Hoja de Trabajo para listado'!$A$155:$A$1048576,0),MATCH((CUADRO!M$5&amp;$E1125),'Hoja de Trabajo para listado'!$A$151:$Z$151,0)),0)+IFERROR(INDEX('Hoja de Trabajo para listado'!$AB$155:$BA$1048576,MATCH($A1125,'Hoja de Trabajo para listado'!$AB$155:$AB$1048576,0),MATCH((CUADRO!M$5&amp;$E1125),'Hoja de Trabajo para listado'!$AB$151:$BA$151,0)),0)+IFERROR(INDEX('Hoja de Trabajo para listado'!$BC$155:$CB$1048576,MATCH($A1125,'Hoja de Trabajo para listado'!$BC$155:$BC$1048576,0),MATCH((CUADRO!M$5&amp;$E1125),'Hoja de Trabajo para listado'!$BC$151:$CB$151,0)),0)+IFERROR(INDEX('Hoja de Trabajo para listado'!$DE$153:$DG$274,MATCH($A1125,'Hoja de Trabajo para listado'!$DE$153:$DE$1048576,0),MATCH((CUADRO!M$5&amp;$E1125),'Hoja de Trabajo para listado'!$DE$151:$DG$151,0)),0)+IFERROR(INDEX('Hoja de Trabajo para listado'!$CD$155:$DC$1048576,MATCH($A1125,'Hoja de Trabajo para listado'!$CD$155:$CD$1048576,0),MATCH((CUADRO!M$5&amp;$E1125),'Hoja de Trabajo para listado'!$CD$151:$DC$151,0)),0)</f>
        <v>218</v>
      </c>
      <c r="N1125" s="257">
        <f ca="1">+IFERROR(INDEX('Hoja de Trabajo para listado'!$A$155:$Z$1048576,MATCH($A1125,'Hoja de Trabajo para listado'!$A$155:$A$1048576,0),MATCH((CUADRO!N$5&amp;$E1125),'Hoja de Trabajo para listado'!$A$151:$Z$151,0)),0)+IFERROR(INDEX('Hoja de Trabajo para listado'!$AB$155:$BA$1048576,MATCH($A1125,'Hoja de Trabajo para listado'!$AB$155:$AB$1048576,0),MATCH((CUADRO!N$5&amp;$E1125),'Hoja de Trabajo para listado'!$AB$151:$BA$151,0)),0)+IFERROR(INDEX('Hoja de Trabajo para listado'!$BC$155:$CB$1048576,MATCH($A1125,'Hoja de Trabajo para listado'!$BC$155:$BC$1048576,0),MATCH((CUADRO!N$5&amp;$E1125),'Hoja de Trabajo para listado'!$BC$151:$CB$151,0)),0)+IFERROR(INDEX('Hoja de Trabajo para listado'!$DE$153:$DG$274,MATCH($A1125,'Hoja de Trabajo para listado'!$DE$153:$DE$1048576,0),MATCH((CUADRO!N$5&amp;$E1125),'Hoja de Trabajo para listado'!$DE$151:$DG$151,0)),0)+IFERROR(INDEX('Hoja de Trabajo para listado'!$CD$155:$DC$1048576,MATCH($A1125,'Hoja de Trabajo para listado'!$CD$155:$CD$1048576,0),MATCH((CUADRO!N$5&amp;$E1125),'Hoja de Trabajo para listado'!$CD$151:$DC$151,0)),0)</f>
        <v>31685.550000000003</v>
      </c>
      <c r="O1125" s="257">
        <f ca="1">+IFERROR(INDEX('Hoja de Trabajo para listado'!$A$155:$Z$1048576,MATCH($A1125,'Hoja de Trabajo para listado'!$A$155:$A$1048576,0),MATCH((CUADRO!O$5&amp;$E1125),'Hoja de Trabajo para listado'!$A$151:$Z$151,0)),0)+IFERROR(INDEX('Hoja de Trabajo para listado'!$AB$155:$BA$1048576,MATCH($A1125,'Hoja de Trabajo para listado'!$AB$155:$AB$1048576,0),MATCH((CUADRO!O$5&amp;$E1125),'Hoja de Trabajo para listado'!$AB$151:$BA$151,0)),0)+IFERROR(INDEX('Hoja de Trabajo para listado'!$BC$155:$CB$1048576,MATCH($A1125,'Hoja de Trabajo para listado'!$BC$155:$BC$1048576,0),MATCH((CUADRO!O$5&amp;$E1125),'Hoja de Trabajo para listado'!$BC$151:$CB$151,0)),0)+IFERROR(INDEX('Hoja de Trabajo para listado'!$DE$153:$DG$274,MATCH($A1125,'Hoja de Trabajo para listado'!$DE$153:$DE$1048576,0),MATCH((CUADRO!O$5&amp;$E1125),'Hoja de Trabajo para listado'!$DE$151:$DG$151,0)),0)+IFERROR(INDEX('Hoja de Trabajo para listado'!$CD$155:$DC$1048576,MATCH($A1125,'Hoja de Trabajo para listado'!$CD$155:$CD$1048576,0),MATCH((CUADRO!O$5&amp;$E1125),'Hoja de Trabajo para listado'!$CD$151:$DC$151,0)),0)</f>
        <v>0</v>
      </c>
      <c r="P1125" s="257">
        <f ca="1">+IFERROR(INDEX('Hoja de Trabajo para listado'!$A$155:$Z$1048576,MATCH($A1125,'Hoja de Trabajo para listado'!$A$155:$A$1048576,0),MATCH((CUADRO!P$5&amp;$E1125),'Hoja de Trabajo para listado'!$A$151:$Z$151,0)),0)+IFERROR(INDEX('Hoja de Trabajo para listado'!$AB$155:$BA$1048576,MATCH($A1125,'Hoja de Trabajo para listado'!$AB$155:$AB$1048576,0),MATCH((CUADRO!P$5&amp;$E1125),'Hoja de Trabajo para listado'!$AB$151:$BA$151,0)),0)+IFERROR(INDEX('Hoja de Trabajo para listado'!$BC$155:$CB$1048576,MATCH($A1125,'Hoja de Trabajo para listado'!$BC$155:$BC$1048576,0),MATCH((CUADRO!P$5&amp;$E1125),'Hoja de Trabajo para listado'!$BC$151:$CB$151,0)),0)+IFERROR(INDEX('Hoja de Trabajo para listado'!$DE$153:$DG$274,MATCH($A1125,'Hoja de Trabajo para listado'!$DE$153:$DE$1048576,0),MATCH((CUADRO!P$5&amp;$E1125),'Hoja de Trabajo para listado'!$DE$151:$DG$151,0)),0)+IFERROR(INDEX('Hoja de Trabajo para listado'!$CD$155:$DC$1048576,MATCH($A1125,'Hoja de Trabajo para listado'!$CD$155:$CD$1048576,0),MATCH((CUADRO!P$5&amp;$E1125),'Hoja de Trabajo para listado'!$CD$151:$DC$151,0)),0)</f>
        <v>0</v>
      </c>
      <c r="Q1125" s="257">
        <f ca="1">+IFERROR(INDEX('Hoja de Trabajo para listado'!$A$155:$Z$1048576,MATCH($A1125,'Hoja de Trabajo para listado'!$A$155:$A$1048576,0),MATCH((CUADRO!Q$5&amp;$E1125),'Hoja de Trabajo para listado'!$A$151:$Z$151,0)),0)+IFERROR(INDEX('Hoja de Trabajo para listado'!$AB$155:$BA$1048576,MATCH($A1125,'Hoja de Trabajo para listado'!$AB$155:$AB$1048576,0),MATCH((CUADRO!Q$5&amp;$E1125),'Hoja de Trabajo para listado'!$AB$151:$BA$151,0)),0)+IFERROR(INDEX('Hoja de Trabajo para listado'!$BC$155:$CB$1048576,MATCH($A1125,'Hoja de Trabajo para listado'!$BC$155:$BC$1048576,0),MATCH((CUADRO!Q$5&amp;$E1125),'Hoja de Trabajo para listado'!$BC$151:$CB$151,0)),0)+IFERROR(INDEX('Hoja de Trabajo para listado'!$DE$153:$DG$274,MATCH($A1125,'Hoja de Trabajo para listado'!$DE$153:$DE$1048576,0),MATCH((CUADRO!Q$5&amp;$E1125),'Hoja de Trabajo para listado'!$DE$151:$DG$151,0)),0)+IFERROR(INDEX('Hoja de Trabajo para listado'!$CD$155:$DC$1048576,MATCH($A1125,'Hoja de Trabajo para listado'!$CD$155:$CD$1048576,0),MATCH((CUADRO!Q$5&amp;$E1125),'Hoja de Trabajo para listado'!$CD$151:$DC$151,0)),0)</f>
        <v>0</v>
      </c>
      <c r="R1125" s="257">
        <f t="shared" ca="1" si="34"/>
        <v>31903.550000000003</v>
      </c>
      <c r="S1125" s="257">
        <f ca="1">+R1124+R1125</f>
        <v>31903.550000000003</v>
      </c>
      <c r="T1125" s="257">
        <f ca="1">+S1125</f>
        <v>31903.550000000003</v>
      </c>
      <c r="U1125" s="256">
        <f t="shared" si="35"/>
        <v>2</v>
      </c>
      <c r="V1125" s="362" t="str">
        <f>+VLOOKUP(A1125,bd_lista!$A$3:$E$590,5,FALSE)</f>
        <v>Órgano Ejecutivo</v>
      </c>
      <c r="W1125" s="362"/>
      <c r="X1125" s="254">
        <v>53</v>
      </c>
      <c r="Y1125" s="254" t="str">
        <f>+VLOOKUP(X1125,bd_lista!$A$3:$C$590,3,FALSE)</f>
        <v>Ministerio de Culturas, Descolonización y Despatriarcalización</v>
      </c>
      <c r="Z1125" s="314"/>
      <c r="AA1125" s="350"/>
    </row>
    <row r="1126" spans="1:27" customFormat="1" ht="15" hidden="1" customHeight="1">
      <c r="A1126" s="32">
        <v>600</v>
      </c>
      <c r="B1126" s="306">
        <f>+A1126</f>
        <v>600</v>
      </c>
      <c r="C1126" s="259" t="str">
        <f>+VLOOKUP(A1126,bd_lista!$A$3:$C$590,3,FALSE)</f>
        <v>Empresa Servicios Aéreos Bolivianos</v>
      </c>
      <c r="D1126" s="361" t="str">
        <f>+C1126</f>
        <v>Empresa Servicios Aéreos Bolivianos</v>
      </c>
      <c r="E1126" s="259" t="s">
        <v>1313</v>
      </c>
      <c r="F1126" s="255">
        <f ca="1">+IFERROR(INDEX('Hoja de Trabajo para listado'!$A$155:$Z$1048576,MATCH($A1126,'Hoja de Trabajo para listado'!$A$155:$A$1048576,0),MATCH((CUADRO!F$5&amp;$E1126),'Hoja de Trabajo para listado'!$A$151:$Z$151,0)),0)+IFERROR(INDEX('Hoja de Trabajo para listado'!$AB$155:$BA$1048576,MATCH($A1126,'Hoja de Trabajo para listado'!$AB$155:$AB$1048576,0),MATCH((CUADRO!F$5&amp;$E1126),'Hoja de Trabajo para listado'!$AB$151:$BA$151,0)),0)+IFERROR(INDEX('Hoja de Trabajo para listado'!$BC$155:$CB$1048576,MATCH($A1126,'Hoja de Trabajo para listado'!$BC$155:$BC$1048576,0),MATCH((CUADRO!F$5&amp;$E1126),'Hoja de Trabajo para listado'!$BC$151:$CB$151,0)),0)+IFERROR(INDEX('Hoja de Trabajo para listado'!$DE$153:$DG$274,MATCH($A1126,'Hoja de Trabajo para listado'!$DE$153:$DE$1048576,0),MATCH((CUADRO!F$5&amp;$E1126),'Hoja de Trabajo para listado'!$DE$151:$DG$151,0)),0)+IFERROR(INDEX('Hoja de Trabajo para listado'!$CD$155:$DC$1048576,MATCH($A1126,'Hoja de Trabajo para listado'!$CD$155:$CD$1048576,0),MATCH((CUADRO!F$5&amp;$E1126),'Hoja de Trabajo para listado'!$CD$151:$DC$151,0)),0)</f>
        <v>0</v>
      </c>
      <c r="G1126" s="255">
        <f ca="1">+IFERROR(INDEX('Hoja de Trabajo para listado'!$A$155:$Z$1048576,MATCH($A1126,'Hoja de Trabajo para listado'!$A$155:$A$1048576,0),MATCH((CUADRO!G$5&amp;$E1126),'Hoja de Trabajo para listado'!$A$151:$Z$151,0)),0)+IFERROR(INDEX('Hoja de Trabajo para listado'!$AB$155:$BA$1048576,MATCH($A1126,'Hoja de Trabajo para listado'!$AB$155:$AB$1048576,0),MATCH((CUADRO!G$5&amp;$E1126),'Hoja de Trabajo para listado'!$AB$151:$BA$151,0)),0)+IFERROR(INDEX('Hoja de Trabajo para listado'!$BC$155:$CB$1048576,MATCH($A1126,'Hoja de Trabajo para listado'!$BC$155:$BC$1048576,0),MATCH((CUADRO!G$5&amp;$E1126),'Hoja de Trabajo para listado'!$BC$151:$CB$151,0)),0)+IFERROR(INDEX('Hoja de Trabajo para listado'!$DE$153:$DG$274,MATCH($A1126,'Hoja de Trabajo para listado'!$DE$153:$DE$1048576,0),MATCH((CUADRO!G$5&amp;$E1126),'Hoja de Trabajo para listado'!$DE$151:$DG$151,0)),0)+IFERROR(INDEX('Hoja de Trabajo para listado'!$CD$155:$DC$1048576,MATCH($A1126,'Hoja de Trabajo para listado'!$CD$155:$CD$1048576,0),MATCH((CUADRO!G$5&amp;$E1126),'Hoja de Trabajo para listado'!$CD$151:$DC$151,0)),0)</f>
        <v>0</v>
      </c>
      <c r="H1126" s="255">
        <f ca="1">+IFERROR(INDEX('Hoja de Trabajo para listado'!$A$155:$Z$1048576,MATCH($A1126,'Hoja de Trabajo para listado'!$A$155:$A$1048576,0),MATCH((CUADRO!H$5&amp;$E1126),'Hoja de Trabajo para listado'!$A$151:$Z$151,0)),0)+IFERROR(INDEX('Hoja de Trabajo para listado'!$AB$155:$BA$1048576,MATCH($A1126,'Hoja de Trabajo para listado'!$AB$155:$AB$1048576,0),MATCH((CUADRO!H$5&amp;$E1126),'Hoja de Trabajo para listado'!$AB$151:$BA$151,0)),0)+IFERROR(INDEX('Hoja de Trabajo para listado'!$BC$155:$CB$1048576,MATCH($A1126,'Hoja de Trabajo para listado'!$BC$155:$BC$1048576,0),MATCH((CUADRO!H$5&amp;$E1126),'Hoja de Trabajo para listado'!$BC$151:$CB$151,0)),0)+IFERROR(INDEX('Hoja de Trabajo para listado'!$DE$153:$DG$274,MATCH($A1126,'Hoja de Trabajo para listado'!$DE$153:$DE$1048576,0),MATCH((CUADRO!H$5&amp;$E1126),'Hoja de Trabajo para listado'!$DE$151:$DG$151,0)),0)+IFERROR(INDEX('Hoja de Trabajo para listado'!$CD$155:$DC$1048576,MATCH($A1126,'Hoja de Trabajo para listado'!$CD$155:$CD$1048576,0),MATCH((CUADRO!H$5&amp;$E1126),'Hoja de Trabajo para listado'!$CD$151:$DC$151,0)),0)</f>
        <v>0</v>
      </c>
      <c r="I1126" s="255">
        <f ca="1">+IFERROR(INDEX('Hoja de Trabajo para listado'!$A$155:$Z$1048576,MATCH($A1126,'Hoja de Trabajo para listado'!$A$155:$A$1048576,0),MATCH((CUADRO!I$5&amp;$E1126),'Hoja de Trabajo para listado'!$A$151:$Z$151,0)),0)+IFERROR(INDEX('Hoja de Trabajo para listado'!$AB$155:$BA$1048576,MATCH($A1126,'Hoja de Trabajo para listado'!$AB$155:$AB$1048576,0),MATCH((CUADRO!I$5&amp;$E1126),'Hoja de Trabajo para listado'!$AB$151:$BA$151,0)),0)+IFERROR(INDEX('Hoja de Trabajo para listado'!$BC$155:$CB$1048576,MATCH($A1126,'Hoja de Trabajo para listado'!$BC$155:$BC$1048576,0),MATCH((CUADRO!I$5&amp;$E1126),'Hoja de Trabajo para listado'!$BC$151:$CB$151,0)),0)+IFERROR(INDEX('Hoja de Trabajo para listado'!$DE$153:$DG$274,MATCH($A1126,'Hoja de Trabajo para listado'!$DE$153:$DE$1048576,0),MATCH((CUADRO!I$5&amp;$E1126),'Hoja de Trabajo para listado'!$DE$151:$DG$151,0)),0)+IFERROR(INDEX('Hoja de Trabajo para listado'!$CD$155:$DC$1048576,MATCH($A1126,'Hoja de Trabajo para listado'!$CD$155:$CD$1048576,0),MATCH((CUADRO!I$5&amp;$E1126),'Hoja de Trabajo para listado'!$CD$151:$DC$151,0)),0)</f>
        <v>0</v>
      </c>
      <c r="J1126" s="255">
        <f ca="1">+IFERROR(INDEX('Hoja de Trabajo para listado'!$A$155:$Z$1048576,MATCH($A1126,'Hoja de Trabajo para listado'!$A$155:$A$1048576,0),MATCH((CUADRO!J$5&amp;$E1126),'Hoja de Trabajo para listado'!$A$151:$Z$151,0)),0)+IFERROR(INDEX('Hoja de Trabajo para listado'!$AB$155:$BA$1048576,MATCH($A1126,'Hoja de Trabajo para listado'!$AB$155:$AB$1048576,0),MATCH((CUADRO!J$5&amp;$E1126),'Hoja de Trabajo para listado'!$AB$151:$BA$151,0)),0)+IFERROR(INDEX('Hoja de Trabajo para listado'!$BC$155:$CB$1048576,MATCH($A1126,'Hoja de Trabajo para listado'!$BC$155:$BC$1048576,0),MATCH((CUADRO!J$5&amp;$E1126),'Hoja de Trabajo para listado'!$BC$151:$CB$151,0)),0)+IFERROR(INDEX('Hoja de Trabajo para listado'!$DE$153:$DG$274,MATCH($A1126,'Hoja de Trabajo para listado'!$DE$153:$DE$1048576,0),MATCH((CUADRO!J$5&amp;$E1126),'Hoja de Trabajo para listado'!$DE$151:$DG$151,0)),0)+IFERROR(INDEX('Hoja de Trabajo para listado'!$CD$155:$DC$1048576,MATCH($A1126,'Hoja de Trabajo para listado'!$CD$155:$CD$1048576,0),MATCH((CUADRO!J$5&amp;$E1126),'Hoja de Trabajo para listado'!$CD$151:$DC$151,0)),0)</f>
        <v>0</v>
      </c>
      <c r="K1126" s="255">
        <f ca="1">+IFERROR(INDEX('Hoja de Trabajo para listado'!$A$155:$Z$1048576,MATCH($A1126,'Hoja de Trabajo para listado'!$A$155:$A$1048576,0),MATCH((CUADRO!K$5&amp;$E1126),'Hoja de Trabajo para listado'!$A$151:$Z$151,0)),0)+IFERROR(INDEX('Hoja de Trabajo para listado'!$AB$155:$BA$1048576,MATCH($A1126,'Hoja de Trabajo para listado'!$AB$155:$AB$1048576,0),MATCH((CUADRO!K$5&amp;$E1126),'Hoja de Trabajo para listado'!$AB$151:$BA$151,0)),0)+IFERROR(INDEX('Hoja de Trabajo para listado'!$BC$155:$CB$1048576,MATCH($A1126,'Hoja de Trabajo para listado'!$BC$155:$BC$1048576,0),MATCH((CUADRO!K$5&amp;$E1126),'Hoja de Trabajo para listado'!$BC$151:$CB$151,0)),0)+IFERROR(INDEX('Hoja de Trabajo para listado'!$DE$153:$DG$274,MATCH($A1126,'Hoja de Trabajo para listado'!$DE$153:$DE$1048576,0),MATCH((CUADRO!K$5&amp;$E1126),'Hoja de Trabajo para listado'!$DE$151:$DG$151,0)),0)+IFERROR(INDEX('Hoja de Trabajo para listado'!$CD$155:$DC$1048576,MATCH($A1126,'Hoja de Trabajo para listado'!$CD$155:$CD$1048576,0),MATCH((CUADRO!K$5&amp;$E1126),'Hoja de Trabajo para listado'!$CD$151:$DC$151,0)),0)</f>
        <v>0</v>
      </c>
      <c r="L1126" s="255">
        <f ca="1">+IFERROR(INDEX('Hoja de Trabajo para listado'!$A$155:$Z$1048576,MATCH($A1126,'Hoja de Trabajo para listado'!$A$155:$A$1048576,0),MATCH((CUADRO!L$5&amp;$E1126),'Hoja de Trabajo para listado'!$A$151:$Z$151,0)),0)+IFERROR(INDEX('Hoja de Trabajo para listado'!$AB$155:$BA$1048576,MATCH($A1126,'Hoja de Trabajo para listado'!$AB$155:$AB$1048576,0),MATCH((CUADRO!L$5&amp;$E1126),'Hoja de Trabajo para listado'!$AB$151:$BA$151,0)),0)+IFERROR(INDEX('Hoja de Trabajo para listado'!$BC$155:$CB$1048576,MATCH($A1126,'Hoja de Trabajo para listado'!$BC$155:$BC$1048576,0),MATCH((CUADRO!L$5&amp;$E1126),'Hoja de Trabajo para listado'!$BC$151:$CB$151,0)),0)+IFERROR(INDEX('Hoja de Trabajo para listado'!$DE$153:$DG$274,MATCH($A1126,'Hoja de Trabajo para listado'!$DE$153:$DE$1048576,0),MATCH((CUADRO!L$5&amp;$E1126),'Hoja de Trabajo para listado'!$DE$151:$DG$151,0)),0)+IFERROR(INDEX('Hoja de Trabajo para listado'!$CD$155:$DC$1048576,MATCH($A1126,'Hoja de Trabajo para listado'!$CD$155:$CD$1048576,0),MATCH((CUADRO!L$5&amp;$E1126),'Hoja de Trabajo para listado'!$CD$151:$DC$151,0)),0)</f>
        <v>0</v>
      </c>
      <c r="M1126" s="255">
        <f ca="1">+IFERROR(INDEX('Hoja de Trabajo para listado'!$A$155:$Z$1048576,MATCH($A1126,'Hoja de Trabajo para listado'!$A$155:$A$1048576,0),MATCH((CUADRO!M$5&amp;$E1126),'Hoja de Trabajo para listado'!$A$151:$Z$151,0)),0)+IFERROR(INDEX('Hoja de Trabajo para listado'!$AB$155:$BA$1048576,MATCH($A1126,'Hoja de Trabajo para listado'!$AB$155:$AB$1048576,0),MATCH((CUADRO!M$5&amp;$E1126),'Hoja de Trabajo para listado'!$AB$151:$BA$151,0)),0)+IFERROR(INDEX('Hoja de Trabajo para listado'!$BC$155:$CB$1048576,MATCH($A1126,'Hoja de Trabajo para listado'!$BC$155:$BC$1048576,0),MATCH((CUADRO!M$5&amp;$E1126),'Hoja de Trabajo para listado'!$BC$151:$CB$151,0)),0)+IFERROR(INDEX('Hoja de Trabajo para listado'!$DE$153:$DG$274,MATCH($A1126,'Hoja de Trabajo para listado'!$DE$153:$DE$1048576,0),MATCH((CUADRO!M$5&amp;$E1126),'Hoja de Trabajo para listado'!$DE$151:$DG$151,0)),0)+IFERROR(INDEX('Hoja de Trabajo para listado'!$CD$155:$DC$1048576,MATCH($A1126,'Hoja de Trabajo para listado'!$CD$155:$CD$1048576,0),MATCH((CUADRO!M$5&amp;$E1126),'Hoja de Trabajo para listado'!$CD$151:$DC$151,0)),0)</f>
        <v>0</v>
      </c>
      <c r="N1126" s="255">
        <f ca="1">+IFERROR(INDEX('Hoja de Trabajo para listado'!$A$155:$Z$1048576,MATCH($A1126,'Hoja de Trabajo para listado'!$A$155:$A$1048576,0),MATCH((CUADRO!N$5&amp;$E1126),'Hoja de Trabajo para listado'!$A$151:$Z$151,0)),0)+IFERROR(INDEX('Hoja de Trabajo para listado'!$AB$155:$BA$1048576,MATCH($A1126,'Hoja de Trabajo para listado'!$AB$155:$AB$1048576,0),MATCH((CUADRO!N$5&amp;$E1126),'Hoja de Trabajo para listado'!$AB$151:$BA$151,0)),0)+IFERROR(INDEX('Hoja de Trabajo para listado'!$BC$155:$CB$1048576,MATCH($A1126,'Hoja de Trabajo para listado'!$BC$155:$BC$1048576,0),MATCH((CUADRO!N$5&amp;$E1126),'Hoja de Trabajo para listado'!$BC$151:$CB$151,0)),0)+IFERROR(INDEX('Hoja de Trabajo para listado'!$DE$153:$DG$274,MATCH($A1126,'Hoja de Trabajo para listado'!$DE$153:$DE$1048576,0),MATCH((CUADRO!N$5&amp;$E1126),'Hoja de Trabajo para listado'!$DE$151:$DG$151,0)),0)+IFERROR(INDEX('Hoja de Trabajo para listado'!$CD$155:$DC$1048576,MATCH($A1126,'Hoja de Trabajo para listado'!$CD$155:$CD$1048576,0),MATCH((CUADRO!N$5&amp;$E1126),'Hoja de Trabajo para listado'!$CD$151:$DC$151,0)),0)</f>
        <v>0</v>
      </c>
      <c r="O1126" s="255">
        <f ca="1">+IFERROR(INDEX('Hoja de Trabajo para listado'!$A$155:$Z$1048576,MATCH($A1126,'Hoja de Trabajo para listado'!$A$155:$A$1048576,0),MATCH((CUADRO!O$5&amp;$E1126),'Hoja de Trabajo para listado'!$A$151:$Z$151,0)),0)+IFERROR(INDEX('Hoja de Trabajo para listado'!$AB$155:$BA$1048576,MATCH($A1126,'Hoja de Trabajo para listado'!$AB$155:$AB$1048576,0),MATCH((CUADRO!O$5&amp;$E1126),'Hoja de Trabajo para listado'!$AB$151:$BA$151,0)),0)+IFERROR(INDEX('Hoja de Trabajo para listado'!$BC$155:$CB$1048576,MATCH($A1126,'Hoja de Trabajo para listado'!$BC$155:$BC$1048576,0),MATCH((CUADRO!O$5&amp;$E1126),'Hoja de Trabajo para listado'!$BC$151:$CB$151,0)),0)+IFERROR(INDEX('Hoja de Trabajo para listado'!$DE$153:$DG$274,MATCH($A1126,'Hoja de Trabajo para listado'!$DE$153:$DE$1048576,0),MATCH((CUADRO!O$5&amp;$E1126),'Hoja de Trabajo para listado'!$DE$151:$DG$151,0)),0)+IFERROR(INDEX('Hoja de Trabajo para listado'!$CD$155:$DC$1048576,MATCH($A1126,'Hoja de Trabajo para listado'!$CD$155:$CD$1048576,0),MATCH((CUADRO!O$5&amp;$E1126),'Hoja de Trabajo para listado'!$CD$151:$DC$151,0)),0)</f>
        <v>0</v>
      </c>
      <c r="P1126" s="255">
        <f ca="1">+IFERROR(INDEX('Hoja de Trabajo para listado'!$A$155:$Z$1048576,MATCH($A1126,'Hoja de Trabajo para listado'!$A$155:$A$1048576,0),MATCH((CUADRO!P$5&amp;$E1126),'Hoja de Trabajo para listado'!$A$151:$Z$151,0)),0)+IFERROR(INDEX('Hoja de Trabajo para listado'!$AB$155:$BA$1048576,MATCH($A1126,'Hoja de Trabajo para listado'!$AB$155:$AB$1048576,0),MATCH((CUADRO!P$5&amp;$E1126),'Hoja de Trabajo para listado'!$AB$151:$BA$151,0)),0)+IFERROR(INDEX('Hoja de Trabajo para listado'!$BC$155:$CB$1048576,MATCH($A1126,'Hoja de Trabajo para listado'!$BC$155:$BC$1048576,0),MATCH((CUADRO!P$5&amp;$E1126),'Hoja de Trabajo para listado'!$BC$151:$CB$151,0)),0)+IFERROR(INDEX('Hoja de Trabajo para listado'!$DE$153:$DG$274,MATCH($A1126,'Hoja de Trabajo para listado'!$DE$153:$DE$1048576,0),MATCH((CUADRO!P$5&amp;$E1126),'Hoja de Trabajo para listado'!$DE$151:$DG$151,0)),0)+IFERROR(INDEX('Hoja de Trabajo para listado'!$CD$155:$DC$1048576,MATCH($A1126,'Hoja de Trabajo para listado'!$CD$155:$CD$1048576,0),MATCH((CUADRO!P$5&amp;$E1126),'Hoja de Trabajo para listado'!$CD$151:$DC$151,0)),0)</f>
        <v>0</v>
      </c>
      <c r="Q1126" s="255">
        <f ca="1">+IFERROR(INDEX('Hoja de Trabajo para listado'!$A$155:$Z$1048576,MATCH($A1126,'Hoja de Trabajo para listado'!$A$155:$A$1048576,0),MATCH((CUADRO!Q$5&amp;$E1126),'Hoja de Trabajo para listado'!$A$151:$Z$151,0)),0)+IFERROR(INDEX('Hoja de Trabajo para listado'!$AB$155:$BA$1048576,MATCH($A1126,'Hoja de Trabajo para listado'!$AB$155:$AB$1048576,0),MATCH((CUADRO!Q$5&amp;$E1126),'Hoja de Trabajo para listado'!$AB$151:$BA$151,0)),0)+IFERROR(INDEX('Hoja de Trabajo para listado'!$BC$155:$CB$1048576,MATCH($A1126,'Hoja de Trabajo para listado'!$BC$155:$BC$1048576,0),MATCH((CUADRO!Q$5&amp;$E1126),'Hoja de Trabajo para listado'!$BC$151:$CB$151,0)),0)+IFERROR(INDEX('Hoja de Trabajo para listado'!$DE$153:$DG$274,MATCH($A1126,'Hoja de Trabajo para listado'!$DE$153:$DE$1048576,0),MATCH((CUADRO!Q$5&amp;$E1126),'Hoja de Trabajo para listado'!$DE$151:$DG$151,0)),0)+IFERROR(INDEX('Hoja de Trabajo para listado'!$CD$155:$DC$1048576,MATCH($A1126,'Hoja de Trabajo para listado'!$CD$155:$CD$1048576,0),MATCH((CUADRO!Q$5&amp;$E1126),'Hoja de Trabajo para listado'!$CD$151:$DC$151,0)),0)</f>
        <v>0</v>
      </c>
      <c r="R1126" s="255">
        <f t="shared" ca="1" si="34"/>
        <v>0</v>
      </c>
      <c r="S1126" s="262"/>
      <c r="T1126" s="255">
        <f ca="1">+T1127</f>
        <v>0</v>
      </c>
      <c r="U1126" s="254">
        <f t="shared" si="35"/>
        <v>1</v>
      </c>
      <c r="V1126" s="362" t="str">
        <f>+VLOOKUP(A1126,bd_lista!$A$3:$E$590,5,FALSE)</f>
        <v>Empresas Nacionales</v>
      </c>
      <c r="W1126" s="361" t="str">
        <f>+V1126</f>
        <v>Empresas Nacionales</v>
      </c>
      <c r="X1126" s="254">
        <f>+VLOOKUP(A1126,[2]Sheet1!$A$13:$D$744,4,FALSE)</f>
        <v>20</v>
      </c>
      <c r="Y1126" s="254" t="str">
        <f>+VLOOKUP(X1126,bd_lista!$A$3:$C$590,3,FALSE)</f>
        <v>Ministerio de Defensa</v>
      </c>
      <c r="Z1126" s="316">
        <f>+X1126</f>
        <v>20</v>
      </c>
      <c r="AA1126" s="317" t="str">
        <f>+Y1126</f>
        <v>Ministerio de Defensa</v>
      </c>
    </row>
    <row r="1127" spans="1:27" customFormat="1" ht="15" hidden="1" customHeight="1">
      <c r="A1127" s="32">
        <v>600</v>
      </c>
      <c r="B1127" s="307"/>
      <c r="C1127" s="259" t="str">
        <f>+VLOOKUP(A1127,bd_lista!$A$3:$C$590,3,FALSE)</f>
        <v>Empresa Servicios Aéreos Bolivianos</v>
      </c>
      <c r="D1127" s="362"/>
      <c r="E1127" s="362" t="s">
        <v>1314</v>
      </c>
      <c r="F1127" s="257">
        <f ca="1">+IFERROR(INDEX('Hoja de Trabajo para listado'!$A$155:$Z$1048576,MATCH($A1127,'Hoja de Trabajo para listado'!$A$155:$A$1048576,0),MATCH((CUADRO!F$5&amp;$E1127),'Hoja de Trabajo para listado'!$A$151:$Z$151,0)),0)+IFERROR(INDEX('Hoja de Trabajo para listado'!$AB$155:$BA$1048576,MATCH($A1127,'Hoja de Trabajo para listado'!$AB$155:$AB$1048576,0),MATCH((CUADRO!F$5&amp;$E1127),'Hoja de Trabajo para listado'!$AB$151:$BA$151,0)),0)+IFERROR(INDEX('Hoja de Trabajo para listado'!$BC$155:$CB$1048576,MATCH($A1127,'Hoja de Trabajo para listado'!$BC$155:$BC$1048576,0),MATCH((CUADRO!F$5&amp;$E1127),'Hoja de Trabajo para listado'!$BC$151:$CB$151,0)),0)+IFERROR(INDEX('Hoja de Trabajo para listado'!$DE$153:$DG$274,MATCH($A1127,'Hoja de Trabajo para listado'!$DE$153:$DE$1048576,0),MATCH((CUADRO!F$5&amp;$E1127),'Hoja de Trabajo para listado'!$DE$151:$DG$151,0)),0)+IFERROR(INDEX('Hoja de Trabajo para listado'!$CD$155:$DC$1048576,MATCH($A1127,'Hoja de Trabajo para listado'!$CD$155:$CD$1048576,0),MATCH((CUADRO!F$5&amp;$E1127),'Hoja de Trabajo para listado'!$CD$151:$DC$151,0)),0)</f>
        <v>0</v>
      </c>
      <c r="G1127" s="257">
        <f ca="1">+IFERROR(INDEX('Hoja de Trabajo para listado'!$A$155:$Z$1048576,MATCH($A1127,'Hoja de Trabajo para listado'!$A$155:$A$1048576,0),MATCH((CUADRO!G$5&amp;$E1127),'Hoja de Trabajo para listado'!$A$151:$Z$151,0)),0)+IFERROR(INDEX('Hoja de Trabajo para listado'!$AB$155:$BA$1048576,MATCH($A1127,'Hoja de Trabajo para listado'!$AB$155:$AB$1048576,0),MATCH((CUADRO!G$5&amp;$E1127),'Hoja de Trabajo para listado'!$AB$151:$BA$151,0)),0)+IFERROR(INDEX('Hoja de Trabajo para listado'!$BC$155:$CB$1048576,MATCH($A1127,'Hoja de Trabajo para listado'!$BC$155:$BC$1048576,0),MATCH((CUADRO!G$5&amp;$E1127),'Hoja de Trabajo para listado'!$BC$151:$CB$151,0)),0)+IFERROR(INDEX('Hoja de Trabajo para listado'!$DE$153:$DG$274,MATCH($A1127,'Hoja de Trabajo para listado'!$DE$153:$DE$1048576,0),MATCH((CUADRO!G$5&amp;$E1127),'Hoja de Trabajo para listado'!$DE$151:$DG$151,0)),0)+IFERROR(INDEX('Hoja de Trabajo para listado'!$CD$155:$DC$1048576,MATCH($A1127,'Hoja de Trabajo para listado'!$CD$155:$CD$1048576,0),MATCH((CUADRO!G$5&amp;$E1127),'Hoja de Trabajo para listado'!$CD$151:$DC$151,0)),0)</f>
        <v>0</v>
      </c>
      <c r="H1127" s="257">
        <f ca="1">+IFERROR(INDEX('Hoja de Trabajo para listado'!$A$155:$Z$1048576,MATCH($A1127,'Hoja de Trabajo para listado'!$A$155:$A$1048576,0),MATCH((CUADRO!H$5&amp;$E1127),'Hoja de Trabajo para listado'!$A$151:$Z$151,0)),0)+IFERROR(INDEX('Hoja de Trabajo para listado'!$AB$155:$BA$1048576,MATCH($A1127,'Hoja de Trabajo para listado'!$AB$155:$AB$1048576,0),MATCH((CUADRO!H$5&amp;$E1127),'Hoja de Trabajo para listado'!$AB$151:$BA$151,0)),0)+IFERROR(INDEX('Hoja de Trabajo para listado'!$BC$155:$CB$1048576,MATCH($A1127,'Hoja de Trabajo para listado'!$BC$155:$BC$1048576,0),MATCH((CUADRO!H$5&amp;$E1127),'Hoja de Trabajo para listado'!$BC$151:$CB$151,0)),0)+IFERROR(INDEX('Hoja de Trabajo para listado'!$DE$153:$DG$274,MATCH($A1127,'Hoja de Trabajo para listado'!$DE$153:$DE$1048576,0),MATCH((CUADRO!H$5&amp;$E1127),'Hoja de Trabajo para listado'!$DE$151:$DG$151,0)),0)+IFERROR(INDEX('Hoja de Trabajo para listado'!$CD$155:$DC$1048576,MATCH($A1127,'Hoja de Trabajo para listado'!$CD$155:$CD$1048576,0),MATCH((CUADRO!H$5&amp;$E1127),'Hoja de Trabajo para listado'!$CD$151:$DC$151,0)),0)</f>
        <v>0</v>
      </c>
      <c r="I1127" s="257">
        <f ca="1">+IFERROR(INDEX('Hoja de Trabajo para listado'!$A$155:$Z$1048576,MATCH($A1127,'Hoja de Trabajo para listado'!$A$155:$A$1048576,0),MATCH((CUADRO!I$5&amp;$E1127),'Hoja de Trabajo para listado'!$A$151:$Z$151,0)),0)+IFERROR(INDEX('Hoja de Trabajo para listado'!$AB$155:$BA$1048576,MATCH($A1127,'Hoja de Trabajo para listado'!$AB$155:$AB$1048576,0),MATCH((CUADRO!I$5&amp;$E1127),'Hoja de Trabajo para listado'!$AB$151:$BA$151,0)),0)+IFERROR(INDEX('Hoja de Trabajo para listado'!$BC$155:$CB$1048576,MATCH($A1127,'Hoja de Trabajo para listado'!$BC$155:$BC$1048576,0),MATCH((CUADRO!I$5&amp;$E1127),'Hoja de Trabajo para listado'!$BC$151:$CB$151,0)),0)+IFERROR(INDEX('Hoja de Trabajo para listado'!$DE$153:$DG$274,MATCH($A1127,'Hoja de Trabajo para listado'!$DE$153:$DE$1048576,0),MATCH((CUADRO!I$5&amp;$E1127),'Hoja de Trabajo para listado'!$DE$151:$DG$151,0)),0)+IFERROR(INDEX('Hoja de Trabajo para listado'!$CD$155:$DC$1048576,MATCH($A1127,'Hoja de Trabajo para listado'!$CD$155:$CD$1048576,0),MATCH((CUADRO!I$5&amp;$E1127),'Hoja de Trabajo para listado'!$CD$151:$DC$151,0)),0)</f>
        <v>0</v>
      </c>
      <c r="J1127" s="257">
        <f ca="1">+IFERROR(INDEX('Hoja de Trabajo para listado'!$A$155:$Z$1048576,MATCH($A1127,'Hoja de Trabajo para listado'!$A$155:$A$1048576,0),MATCH((CUADRO!J$5&amp;$E1127),'Hoja de Trabajo para listado'!$A$151:$Z$151,0)),0)+IFERROR(INDEX('Hoja de Trabajo para listado'!$AB$155:$BA$1048576,MATCH($A1127,'Hoja de Trabajo para listado'!$AB$155:$AB$1048576,0),MATCH((CUADRO!J$5&amp;$E1127),'Hoja de Trabajo para listado'!$AB$151:$BA$151,0)),0)+IFERROR(INDEX('Hoja de Trabajo para listado'!$BC$155:$CB$1048576,MATCH($A1127,'Hoja de Trabajo para listado'!$BC$155:$BC$1048576,0),MATCH((CUADRO!J$5&amp;$E1127),'Hoja de Trabajo para listado'!$BC$151:$CB$151,0)),0)+IFERROR(INDEX('Hoja de Trabajo para listado'!$DE$153:$DG$274,MATCH($A1127,'Hoja de Trabajo para listado'!$DE$153:$DE$1048576,0),MATCH((CUADRO!J$5&amp;$E1127),'Hoja de Trabajo para listado'!$DE$151:$DG$151,0)),0)+IFERROR(INDEX('Hoja de Trabajo para listado'!$CD$155:$DC$1048576,MATCH($A1127,'Hoja de Trabajo para listado'!$CD$155:$CD$1048576,0),MATCH((CUADRO!J$5&amp;$E1127),'Hoja de Trabajo para listado'!$CD$151:$DC$151,0)),0)</f>
        <v>0</v>
      </c>
      <c r="K1127" s="257">
        <f ca="1">+IFERROR(INDEX('Hoja de Trabajo para listado'!$A$155:$Z$1048576,MATCH($A1127,'Hoja de Trabajo para listado'!$A$155:$A$1048576,0),MATCH((CUADRO!K$5&amp;$E1127),'Hoja de Trabajo para listado'!$A$151:$Z$151,0)),0)+IFERROR(INDEX('Hoja de Trabajo para listado'!$AB$155:$BA$1048576,MATCH($A1127,'Hoja de Trabajo para listado'!$AB$155:$AB$1048576,0),MATCH((CUADRO!K$5&amp;$E1127),'Hoja de Trabajo para listado'!$AB$151:$BA$151,0)),0)+IFERROR(INDEX('Hoja de Trabajo para listado'!$BC$155:$CB$1048576,MATCH($A1127,'Hoja de Trabajo para listado'!$BC$155:$BC$1048576,0),MATCH((CUADRO!K$5&amp;$E1127),'Hoja de Trabajo para listado'!$BC$151:$CB$151,0)),0)+IFERROR(INDEX('Hoja de Trabajo para listado'!$DE$153:$DG$274,MATCH($A1127,'Hoja de Trabajo para listado'!$DE$153:$DE$1048576,0),MATCH((CUADRO!K$5&amp;$E1127),'Hoja de Trabajo para listado'!$DE$151:$DG$151,0)),0)+IFERROR(INDEX('Hoja de Trabajo para listado'!$CD$155:$DC$1048576,MATCH($A1127,'Hoja de Trabajo para listado'!$CD$155:$CD$1048576,0),MATCH((CUADRO!K$5&amp;$E1127),'Hoja de Trabajo para listado'!$CD$151:$DC$151,0)),0)</f>
        <v>0</v>
      </c>
      <c r="L1127" s="257">
        <f ca="1">+IFERROR(INDEX('Hoja de Trabajo para listado'!$A$155:$Z$1048576,MATCH($A1127,'Hoja de Trabajo para listado'!$A$155:$A$1048576,0),MATCH((CUADRO!L$5&amp;$E1127),'Hoja de Trabajo para listado'!$A$151:$Z$151,0)),0)+IFERROR(INDEX('Hoja de Trabajo para listado'!$AB$155:$BA$1048576,MATCH($A1127,'Hoja de Trabajo para listado'!$AB$155:$AB$1048576,0),MATCH((CUADRO!L$5&amp;$E1127),'Hoja de Trabajo para listado'!$AB$151:$BA$151,0)),0)+IFERROR(INDEX('Hoja de Trabajo para listado'!$BC$155:$CB$1048576,MATCH($A1127,'Hoja de Trabajo para listado'!$BC$155:$BC$1048576,0),MATCH((CUADRO!L$5&amp;$E1127),'Hoja de Trabajo para listado'!$BC$151:$CB$151,0)),0)+IFERROR(INDEX('Hoja de Trabajo para listado'!$DE$153:$DG$274,MATCH($A1127,'Hoja de Trabajo para listado'!$DE$153:$DE$1048576,0),MATCH((CUADRO!L$5&amp;$E1127),'Hoja de Trabajo para listado'!$DE$151:$DG$151,0)),0)+IFERROR(INDEX('Hoja de Trabajo para listado'!$CD$155:$DC$1048576,MATCH($A1127,'Hoja de Trabajo para listado'!$CD$155:$CD$1048576,0),MATCH((CUADRO!L$5&amp;$E1127),'Hoja de Trabajo para listado'!$CD$151:$DC$151,0)),0)</f>
        <v>0</v>
      </c>
      <c r="M1127" s="257">
        <f ca="1">+IFERROR(INDEX('Hoja de Trabajo para listado'!$A$155:$Z$1048576,MATCH($A1127,'Hoja de Trabajo para listado'!$A$155:$A$1048576,0),MATCH((CUADRO!M$5&amp;$E1127),'Hoja de Trabajo para listado'!$A$151:$Z$151,0)),0)+IFERROR(INDEX('Hoja de Trabajo para listado'!$AB$155:$BA$1048576,MATCH($A1127,'Hoja de Trabajo para listado'!$AB$155:$AB$1048576,0),MATCH((CUADRO!M$5&amp;$E1127),'Hoja de Trabajo para listado'!$AB$151:$BA$151,0)),0)+IFERROR(INDEX('Hoja de Trabajo para listado'!$BC$155:$CB$1048576,MATCH($A1127,'Hoja de Trabajo para listado'!$BC$155:$BC$1048576,0),MATCH((CUADRO!M$5&amp;$E1127),'Hoja de Trabajo para listado'!$BC$151:$CB$151,0)),0)+IFERROR(INDEX('Hoja de Trabajo para listado'!$DE$153:$DG$274,MATCH($A1127,'Hoja de Trabajo para listado'!$DE$153:$DE$1048576,0),MATCH((CUADRO!M$5&amp;$E1127),'Hoja de Trabajo para listado'!$DE$151:$DG$151,0)),0)+IFERROR(INDEX('Hoja de Trabajo para listado'!$CD$155:$DC$1048576,MATCH($A1127,'Hoja de Trabajo para listado'!$CD$155:$CD$1048576,0),MATCH((CUADRO!M$5&amp;$E1127),'Hoja de Trabajo para listado'!$CD$151:$DC$151,0)),0)</f>
        <v>0</v>
      </c>
      <c r="N1127" s="257">
        <f ca="1">+IFERROR(INDEX('Hoja de Trabajo para listado'!$A$155:$Z$1048576,MATCH($A1127,'Hoja de Trabajo para listado'!$A$155:$A$1048576,0),MATCH((CUADRO!N$5&amp;$E1127),'Hoja de Trabajo para listado'!$A$151:$Z$151,0)),0)+IFERROR(INDEX('Hoja de Trabajo para listado'!$AB$155:$BA$1048576,MATCH($A1127,'Hoja de Trabajo para listado'!$AB$155:$AB$1048576,0),MATCH((CUADRO!N$5&amp;$E1127),'Hoja de Trabajo para listado'!$AB$151:$BA$151,0)),0)+IFERROR(INDEX('Hoja de Trabajo para listado'!$BC$155:$CB$1048576,MATCH($A1127,'Hoja de Trabajo para listado'!$BC$155:$BC$1048576,0),MATCH((CUADRO!N$5&amp;$E1127),'Hoja de Trabajo para listado'!$BC$151:$CB$151,0)),0)+IFERROR(INDEX('Hoja de Trabajo para listado'!$DE$153:$DG$274,MATCH($A1127,'Hoja de Trabajo para listado'!$DE$153:$DE$1048576,0),MATCH((CUADRO!N$5&amp;$E1127),'Hoja de Trabajo para listado'!$DE$151:$DG$151,0)),0)+IFERROR(INDEX('Hoja de Trabajo para listado'!$CD$155:$DC$1048576,MATCH($A1127,'Hoja de Trabajo para listado'!$CD$155:$CD$1048576,0),MATCH((CUADRO!N$5&amp;$E1127),'Hoja de Trabajo para listado'!$CD$151:$DC$151,0)),0)</f>
        <v>0</v>
      </c>
      <c r="O1127" s="257">
        <f ca="1">+IFERROR(INDEX('Hoja de Trabajo para listado'!$A$155:$Z$1048576,MATCH($A1127,'Hoja de Trabajo para listado'!$A$155:$A$1048576,0),MATCH((CUADRO!O$5&amp;$E1127),'Hoja de Trabajo para listado'!$A$151:$Z$151,0)),0)+IFERROR(INDEX('Hoja de Trabajo para listado'!$AB$155:$BA$1048576,MATCH($A1127,'Hoja de Trabajo para listado'!$AB$155:$AB$1048576,0),MATCH((CUADRO!O$5&amp;$E1127),'Hoja de Trabajo para listado'!$AB$151:$BA$151,0)),0)+IFERROR(INDEX('Hoja de Trabajo para listado'!$BC$155:$CB$1048576,MATCH($A1127,'Hoja de Trabajo para listado'!$BC$155:$BC$1048576,0),MATCH((CUADRO!O$5&amp;$E1127),'Hoja de Trabajo para listado'!$BC$151:$CB$151,0)),0)+IFERROR(INDEX('Hoja de Trabajo para listado'!$DE$153:$DG$274,MATCH($A1127,'Hoja de Trabajo para listado'!$DE$153:$DE$1048576,0),MATCH((CUADRO!O$5&amp;$E1127),'Hoja de Trabajo para listado'!$DE$151:$DG$151,0)),0)+IFERROR(INDEX('Hoja de Trabajo para listado'!$CD$155:$DC$1048576,MATCH($A1127,'Hoja de Trabajo para listado'!$CD$155:$CD$1048576,0),MATCH((CUADRO!O$5&amp;$E1127),'Hoja de Trabajo para listado'!$CD$151:$DC$151,0)),0)</f>
        <v>0</v>
      </c>
      <c r="P1127" s="257">
        <f ca="1">+IFERROR(INDEX('Hoja de Trabajo para listado'!$A$155:$Z$1048576,MATCH($A1127,'Hoja de Trabajo para listado'!$A$155:$A$1048576,0),MATCH((CUADRO!P$5&amp;$E1127),'Hoja de Trabajo para listado'!$A$151:$Z$151,0)),0)+IFERROR(INDEX('Hoja de Trabajo para listado'!$AB$155:$BA$1048576,MATCH($A1127,'Hoja de Trabajo para listado'!$AB$155:$AB$1048576,0),MATCH((CUADRO!P$5&amp;$E1127),'Hoja de Trabajo para listado'!$AB$151:$BA$151,0)),0)+IFERROR(INDEX('Hoja de Trabajo para listado'!$BC$155:$CB$1048576,MATCH($A1127,'Hoja de Trabajo para listado'!$BC$155:$BC$1048576,0),MATCH((CUADRO!P$5&amp;$E1127),'Hoja de Trabajo para listado'!$BC$151:$CB$151,0)),0)+IFERROR(INDEX('Hoja de Trabajo para listado'!$DE$153:$DG$274,MATCH($A1127,'Hoja de Trabajo para listado'!$DE$153:$DE$1048576,0),MATCH((CUADRO!P$5&amp;$E1127),'Hoja de Trabajo para listado'!$DE$151:$DG$151,0)),0)+IFERROR(INDEX('Hoja de Trabajo para listado'!$CD$155:$DC$1048576,MATCH($A1127,'Hoja de Trabajo para listado'!$CD$155:$CD$1048576,0),MATCH((CUADRO!P$5&amp;$E1127),'Hoja de Trabajo para listado'!$CD$151:$DC$151,0)),0)</f>
        <v>0</v>
      </c>
      <c r="Q1127" s="257">
        <f ca="1">+IFERROR(INDEX('Hoja de Trabajo para listado'!$A$155:$Z$1048576,MATCH($A1127,'Hoja de Trabajo para listado'!$A$155:$A$1048576,0),MATCH((CUADRO!Q$5&amp;$E1127),'Hoja de Trabajo para listado'!$A$151:$Z$151,0)),0)+IFERROR(INDEX('Hoja de Trabajo para listado'!$AB$155:$BA$1048576,MATCH($A1127,'Hoja de Trabajo para listado'!$AB$155:$AB$1048576,0),MATCH((CUADRO!Q$5&amp;$E1127),'Hoja de Trabajo para listado'!$AB$151:$BA$151,0)),0)+IFERROR(INDEX('Hoja de Trabajo para listado'!$BC$155:$CB$1048576,MATCH($A1127,'Hoja de Trabajo para listado'!$BC$155:$BC$1048576,0),MATCH((CUADRO!Q$5&amp;$E1127),'Hoja de Trabajo para listado'!$BC$151:$CB$151,0)),0)+IFERROR(INDEX('Hoja de Trabajo para listado'!$DE$153:$DG$274,MATCH($A1127,'Hoja de Trabajo para listado'!$DE$153:$DE$1048576,0),MATCH((CUADRO!Q$5&amp;$E1127),'Hoja de Trabajo para listado'!$DE$151:$DG$151,0)),0)+IFERROR(INDEX('Hoja de Trabajo para listado'!$CD$155:$DC$1048576,MATCH($A1127,'Hoja de Trabajo para listado'!$CD$155:$CD$1048576,0),MATCH((CUADRO!Q$5&amp;$E1127),'Hoja de Trabajo para listado'!$CD$151:$DC$151,0)),0)</f>
        <v>0</v>
      </c>
      <c r="R1127" s="257">
        <f t="shared" ca="1" si="34"/>
        <v>0</v>
      </c>
      <c r="S1127" s="274">
        <f ca="1">+R1126+R1127</f>
        <v>0</v>
      </c>
      <c r="T1127" s="257">
        <f ca="1">+S1127</f>
        <v>0</v>
      </c>
      <c r="U1127" s="256">
        <f t="shared" si="35"/>
        <v>2</v>
      </c>
      <c r="V1127" s="362" t="str">
        <f>+VLOOKUP(A1127,bd_lista!$A$3:$E$590,5,FALSE)</f>
        <v>Empresas Nacionales</v>
      </c>
      <c r="W1127" s="362"/>
      <c r="X1127" s="254">
        <f>+VLOOKUP(A1127,[2]Sheet1!$A$13:$D$744,4,FALSE)</f>
        <v>20</v>
      </c>
      <c r="Y1127" s="254" t="str">
        <f>+VLOOKUP(X1127,bd_lista!$A$3:$C$590,3,FALSE)</f>
        <v>Ministerio de Defensa</v>
      </c>
      <c r="Z1127" s="314"/>
      <c r="AA1127" s="315"/>
    </row>
    <row r="1128" spans="1:27" customFormat="1" ht="15" hidden="1" customHeight="1">
      <c r="A1128" s="32">
        <v>633</v>
      </c>
      <c r="B1128" s="306">
        <f>+A1128</f>
        <v>633</v>
      </c>
      <c r="C1128" s="259" t="str">
        <f>+VLOOKUP(A1128,bd_lista!$A$3:$C$590,3,FALSE)</f>
        <v>Empresa Misicuni</v>
      </c>
      <c r="D1128" s="361" t="str">
        <f>+C1128</f>
        <v>Empresa Misicuni</v>
      </c>
      <c r="E1128" s="259" t="s">
        <v>1313</v>
      </c>
      <c r="F1128" s="255">
        <f ca="1">+IFERROR(INDEX('Hoja de Trabajo para listado'!$A$155:$Z$1048576,MATCH($A1128,'Hoja de Trabajo para listado'!$A$155:$A$1048576,0),MATCH((CUADRO!F$5&amp;$E1128),'Hoja de Trabajo para listado'!$A$151:$Z$151,0)),0)+IFERROR(INDEX('Hoja de Trabajo para listado'!$AB$155:$BA$1048576,MATCH($A1128,'Hoja de Trabajo para listado'!$AB$155:$AB$1048576,0),MATCH((CUADRO!F$5&amp;$E1128),'Hoja de Trabajo para listado'!$AB$151:$BA$151,0)),0)+IFERROR(INDEX('Hoja de Trabajo para listado'!$BC$155:$CB$1048576,MATCH($A1128,'Hoja de Trabajo para listado'!$BC$155:$BC$1048576,0),MATCH((CUADRO!F$5&amp;$E1128),'Hoja de Trabajo para listado'!$BC$151:$CB$151,0)),0)+IFERROR(INDEX('Hoja de Trabajo para listado'!$DE$153:$DG$274,MATCH($A1128,'Hoja de Trabajo para listado'!$DE$153:$DE$1048576,0),MATCH((CUADRO!F$5&amp;$E1128),'Hoja de Trabajo para listado'!$DE$151:$DG$151,0)),0)+IFERROR(INDEX('Hoja de Trabajo para listado'!$CD$155:$DC$1048576,MATCH($A1128,'Hoja de Trabajo para listado'!$CD$155:$CD$1048576,0),MATCH((CUADRO!F$5&amp;$E1128),'Hoja de Trabajo para listado'!$CD$151:$DC$151,0)),0)</f>
        <v>0</v>
      </c>
      <c r="G1128" s="255">
        <f ca="1">+IFERROR(INDEX('Hoja de Trabajo para listado'!$A$155:$Z$1048576,MATCH($A1128,'Hoja de Trabajo para listado'!$A$155:$A$1048576,0),MATCH((CUADRO!G$5&amp;$E1128),'Hoja de Trabajo para listado'!$A$151:$Z$151,0)),0)+IFERROR(INDEX('Hoja de Trabajo para listado'!$AB$155:$BA$1048576,MATCH($A1128,'Hoja de Trabajo para listado'!$AB$155:$AB$1048576,0),MATCH((CUADRO!G$5&amp;$E1128),'Hoja de Trabajo para listado'!$AB$151:$BA$151,0)),0)+IFERROR(INDEX('Hoja de Trabajo para listado'!$BC$155:$CB$1048576,MATCH($A1128,'Hoja de Trabajo para listado'!$BC$155:$BC$1048576,0),MATCH((CUADRO!G$5&amp;$E1128),'Hoja de Trabajo para listado'!$BC$151:$CB$151,0)),0)+IFERROR(INDEX('Hoja de Trabajo para listado'!$DE$153:$DG$274,MATCH($A1128,'Hoja de Trabajo para listado'!$DE$153:$DE$1048576,0),MATCH((CUADRO!G$5&amp;$E1128),'Hoja de Trabajo para listado'!$DE$151:$DG$151,0)),0)+IFERROR(INDEX('Hoja de Trabajo para listado'!$CD$155:$DC$1048576,MATCH($A1128,'Hoja de Trabajo para listado'!$CD$155:$CD$1048576,0),MATCH((CUADRO!G$5&amp;$E1128),'Hoja de Trabajo para listado'!$CD$151:$DC$151,0)),0)</f>
        <v>0</v>
      </c>
      <c r="H1128" s="255">
        <f ca="1">+IFERROR(INDEX('Hoja de Trabajo para listado'!$A$155:$Z$1048576,MATCH($A1128,'Hoja de Trabajo para listado'!$A$155:$A$1048576,0),MATCH((CUADRO!H$5&amp;$E1128),'Hoja de Trabajo para listado'!$A$151:$Z$151,0)),0)+IFERROR(INDEX('Hoja de Trabajo para listado'!$AB$155:$BA$1048576,MATCH($A1128,'Hoja de Trabajo para listado'!$AB$155:$AB$1048576,0),MATCH((CUADRO!H$5&amp;$E1128),'Hoja de Trabajo para listado'!$AB$151:$BA$151,0)),0)+IFERROR(INDEX('Hoja de Trabajo para listado'!$BC$155:$CB$1048576,MATCH($A1128,'Hoja de Trabajo para listado'!$BC$155:$BC$1048576,0),MATCH((CUADRO!H$5&amp;$E1128),'Hoja de Trabajo para listado'!$BC$151:$CB$151,0)),0)+IFERROR(INDEX('Hoja de Trabajo para listado'!$DE$153:$DG$274,MATCH($A1128,'Hoja de Trabajo para listado'!$DE$153:$DE$1048576,0),MATCH((CUADRO!H$5&amp;$E1128),'Hoja de Trabajo para listado'!$DE$151:$DG$151,0)),0)+IFERROR(INDEX('Hoja de Trabajo para listado'!$CD$155:$DC$1048576,MATCH($A1128,'Hoja de Trabajo para listado'!$CD$155:$CD$1048576,0),MATCH((CUADRO!H$5&amp;$E1128),'Hoja de Trabajo para listado'!$CD$151:$DC$151,0)),0)</f>
        <v>0</v>
      </c>
      <c r="I1128" s="255">
        <f ca="1">+IFERROR(INDEX('Hoja de Trabajo para listado'!$A$155:$Z$1048576,MATCH($A1128,'Hoja de Trabajo para listado'!$A$155:$A$1048576,0),MATCH((CUADRO!I$5&amp;$E1128),'Hoja de Trabajo para listado'!$A$151:$Z$151,0)),0)+IFERROR(INDEX('Hoja de Trabajo para listado'!$AB$155:$BA$1048576,MATCH($A1128,'Hoja de Trabajo para listado'!$AB$155:$AB$1048576,0),MATCH((CUADRO!I$5&amp;$E1128),'Hoja de Trabajo para listado'!$AB$151:$BA$151,0)),0)+IFERROR(INDEX('Hoja de Trabajo para listado'!$BC$155:$CB$1048576,MATCH($A1128,'Hoja de Trabajo para listado'!$BC$155:$BC$1048576,0),MATCH((CUADRO!I$5&amp;$E1128),'Hoja de Trabajo para listado'!$BC$151:$CB$151,0)),0)+IFERROR(INDEX('Hoja de Trabajo para listado'!$DE$153:$DG$274,MATCH($A1128,'Hoja de Trabajo para listado'!$DE$153:$DE$1048576,0),MATCH((CUADRO!I$5&amp;$E1128),'Hoja de Trabajo para listado'!$DE$151:$DG$151,0)),0)+IFERROR(INDEX('Hoja de Trabajo para listado'!$CD$155:$DC$1048576,MATCH($A1128,'Hoja de Trabajo para listado'!$CD$155:$CD$1048576,0),MATCH((CUADRO!I$5&amp;$E1128),'Hoja de Trabajo para listado'!$CD$151:$DC$151,0)),0)</f>
        <v>0</v>
      </c>
      <c r="J1128" s="255">
        <f ca="1">+IFERROR(INDEX('Hoja de Trabajo para listado'!$A$155:$Z$1048576,MATCH($A1128,'Hoja de Trabajo para listado'!$A$155:$A$1048576,0),MATCH((CUADRO!J$5&amp;$E1128),'Hoja de Trabajo para listado'!$A$151:$Z$151,0)),0)+IFERROR(INDEX('Hoja de Trabajo para listado'!$AB$155:$BA$1048576,MATCH($A1128,'Hoja de Trabajo para listado'!$AB$155:$AB$1048576,0),MATCH((CUADRO!J$5&amp;$E1128),'Hoja de Trabajo para listado'!$AB$151:$BA$151,0)),0)+IFERROR(INDEX('Hoja de Trabajo para listado'!$BC$155:$CB$1048576,MATCH($A1128,'Hoja de Trabajo para listado'!$BC$155:$BC$1048576,0),MATCH((CUADRO!J$5&amp;$E1128),'Hoja de Trabajo para listado'!$BC$151:$CB$151,0)),0)+IFERROR(INDEX('Hoja de Trabajo para listado'!$DE$153:$DG$274,MATCH($A1128,'Hoja de Trabajo para listado'!$DE$153:$DE$1048576,0),MATCH((CUADRO!J$5&amp;$E1128),'Hoja de Trabajo para listado'!$DE$151:$DG$151,0)),0)+IFERROR(INDEX('Hoja de Trabajo para listado'!$CD$155:$DC$1048576,MATCH($A1128,'Hoja de Trabajo para listado'!$CD$155:$CD$1048576,0),MATCH((CUADRO!J$5&amp;$E1128),'Hoja de Trabajo para listado'!$CD$151:$DC$151,0)),0)</f>
        <v>0</v>
      </c>
      <c r="K1128" s="255">
        <f ca="1">+IFERROR(INDEX('Hoja de Trabajo para listado'!$A$155:$Z$1048576,MATCH($A1128,'Hoja de Trabajo para listado'!$A$155:$A$1048576,0),MATCH((CUADRO!K$5&amp;$E1128),'Hoja de Trabajo para listado'!$A$151:$Z$151,0)),0)+IFERROR(INDEX('Hoja de Trabajo para listado'!$AB$155:$BA$1048576,MATCH($A1128,'Hoja de Trabajo para listado'!$AB$155:$AB$1048576,0),MATCH((CUADRO!K$5&amp;$E1128),'Hoja de Trabajo para listado'!$AB$151:$BA$151,0)),0)+IFERROR(INDEX('Hoja de Trabajo para listado'!$BC$155:$CB$1048576,MATCH($A1128,'Hoja de Trabajo para listado'!$BC$155:$BC$1048576,0),MATCH((CUADRO!K$5&amp;$E1128),'Hoja de Trabajo para listado'!$BC$151:$CB$151,0)),0)+IFERROR(INDEX('Hoja de Trabajo para listado'!$DE$153:$DG$274,MATCH($A1128,'Hoja de Trabajo para listado'!$DE$153:$DE$1048576,0),MATCH((CUADRO!K$5&amp;$E1128),'Hoja de Trabajo para listado'!$DE$151:$DG$151,0)),0)+IFERROR(INDEX('Hoja de Trabajo para listado'!$CD$155:$DC$1048576,MATCH($A1128,'Hoja de Trabajo para listado'!$CD$155:$CD$1048576,0),MATCH((CUADRO!K$5&amp;$E1128),'Hoja de Trabajo para listado'!$CD$151:$DC$151,0)),0)</f>
        <v>0</v>
      </c>
      <c r="L1128" s="255">
        <f ca="1">+IFERROR(INDEX('Hoja de Trabajo para listado'!$A$155:$Z$1048576,MATCH($A1128,'Hoja de Trabajo para listado'!$A$155:$A$1048576,0),MATCH((CUADRO!L$5&amp;$E1128),'Hoja de Trabajo para listado'!$A$151:$Z$151,0)),0)+IFERROR(INDEX('Hoja de Trabajo para listado'!$AB$155:$BA$1048576,MATCH($A1128,'Hoja de Trabajo para listado'!$AB$155:$AB$1048576,0),MATCH((CUADRO!L$5&amp;$E1128),'Hoja de Trabajo para listado'!$AB$151:$BA$151,0)),0)+IFERROR(INDEX('Hoja de Trabajo para listado'!$BC$155:$CB$1048576,MATCH($A1128,'Hoja de Trabajo para listado'!$BC$155:$BC$1048576,0),MATCH((CUADRO!L$5&amp;$E1128),'Hoja de Trabajo para listado'!$BC$151:$CB$151,0)),0)+IFERROR(INDEX('Hoja de Trabajo para listado'!$DE$153:$DG$274,MATCH($A1128,'Hoja de Trabajo para listado'!$DE$153:$DE$1048576,0),MATCH((CUADRO!L$5&amp;$E1128),'Hoja de Trabajo para listado'!$DE$151:$DG$151,0)),0)+IFERROR(INDEX('Hoja de Trabajo para listado'!$CD$155:$DC$1048576,MATCH($A1128,'Hoja de Trabajo para listado'!$CD$155:$CD$1048576,0),MATCH((CUADRO!L$5&amp;$E1128),'Hoja de Trabajo para listado'!$CD$151:$DC$151,0)),0)</f>
        <v>0</v>
      </c>
      <c r="M1128" s="255">
        <f ca="1">+IFERROR(INDEX('Hoja de Trabajo para listado'!$A$155:$Z$1048576,MATCH($A1128,'Hoja de Trabajo para listado'!$A$155:$A$1048576,0),MATCH((CUADRO!M$5&amp;$E1128),'Hoja de Trabajo para listado'!$A$151:$Z$151,0)),0)+IFERROR(INDEX('Hoja de Trabajo para listado'!$AB$155:$BA$1048576,MATCH($A1128,'Hoja de Trabajo para listado'!$AB$155:$AB$1048576,0),MATCH((CUADRO!M$5&amp;$E1128),'Hoja de Trabajo para listado'!$AB$151:$BA$151,0)),0)+IFERROR(INDEX('Hoja de Trabajo para listado'!$BC$155:$CB$1048576,MATCH($A1128,'Hoja de Trabajo para listado'!$BC$155:$BC$1048576,0),MATCH((CUADRO!M$5&amp;$E1128),'Hoja de Trabajo para listado'!$BC$151:$CB$151,0)),0)+IFERROR(INDEX('Hoja de Trabajo para listado'!$DE$153:$DG$274,MATCH($A1128,'Hoja de Trabajo para listado'!$DE$153:$DE$1048576,0),MATCH((CUADRO!M$5&amp;$E1128),'Hoja de Trabajo para listado'!$DE$151:$DG$151,0)),0)+IFERROR(INDEX('Hoja de Trabajo para listado'!$CD$155:$DC$1048576,MATCH($A1128,'Hoja de Trabajo para listado'!$CD$155:$CD$1048576,0),MATCH((CUADRO!M$5&amp;$E1128),'Hoja de Trabajo para listado'!$CD$151:$DC$151,0)),0)</f>
        <v>0</v>
      </c>
      <c r="N1128" s="255">
        <f ca="1">+IFERROR(INDEX('Hoja de Trabajo para listado'!$A$155:$Z$1048576,MATCH($A1128,'Hoja de Trabajo para listado'!$A$155:$A$1048576,0),MATCH((CUADRO!N$5&amp;$E1128),'Hoja de Trabajo para listado'!$A$151:$Z$151,0)),0)+IFERROR(INDEX('Hoja de Trabajo para listado'!$AB$155:$BA$1048576,MATCH($A1128,'Hoja de Trabajo para listado'!$AB$155:$AB$1048576,0),MATCH((CUADRO!N$5&amp;$E1128),'Hoja de Trabajo para listado'!$AB$151:$BA$151,0)),0)+IFERROR(INDEX('Hoja de Trabajo para listado'!$BC$155:$CB$1048576,MATCH($A1128,'Hoja de Trabajo para listado'!$BC$155:$BC$1048576,0),MATCH((CUADRO!N$5&amp;$E1128),'Hoja de Trabajo para listado'!$BC$151:$CB$151,0)),0)+IFERROR(INDEX('Hoja de Trabajo para listado'!$DE$153:$DG$274,MATCH($A1128,'Hoja de Trabajo para listado'!$DE$153:$DE$1048576,0),MATCH((CUADRO!N$5&amp;$E1128),'Hoja de Trabajo para listado'!$DE$151:$DG$151,0)),0)+IFERROR(INDEX('Hoja de Trabajo para listado'!$CD$155:$DC$1048576,MATCH($A1128,'Hoja de Trabajo para listado'!$CD$155:$CD$1048576,0),MATCH((CUADRO!N$5&amp;$E1128),'Hoja de Trabajo para listado'!$CD$151:$DC$151,0)),0)</f>
        <v>0</v>
      </c>
      <c r="O1128" s="255">
        <f ca="1">+IFERROR(INDEX('Hoja de Trabajo para listado'!$A$155:$Z$1048576,MATCH($A1128,'Hoja de Trabajo para listado'!$A$155:$A$1048576,0),MATCH((CUADRO!O$5&amp;$E1128),'Hoja de Trabajo para listado'!$A$151:$Z$151,0)),0)+IFERROR(INDEX('Hoja de Trabajo para listado'!$AB$155:$BA$1048576,MATCH($A1128,'Hoja de Trabajo para listado'!$AB$155:$AB$1048576,0),MATCH((CUADRO!O$5&amp;$E1128),'Hoja de Trabajo para listado'!$AB$151:$BA$151,0)),0)+IFERROR(INDEX('Hoja de Trabajo para listado'!$BC$155:$CB$1048576,MATCH($A1128,'Hoja de Trabajo para listado'!$BC$155:$BC$1048576,0),MATCH((CUADRO!O$5&amp;$E1128),'Hoja de Trabajo para listado'!$BC$151:$CB$151,0)),0)+IFERROR(INDEX('Hoja de Trabajo para listado'!$DE$153:$DG$274,MATCH($A1128,'Hoja de Trabajo para listado'!$DE$153:$DE$1048576,0),MATCH((CUADRO!O$5&amp;$E1128),'Hoja de Trabajo para listado'!$DE$151:$DG$151,0)),0)+IFERROR(INDEX('Hoja de Trabajo para listado'!$CD$155:$DC$1048576,MATCH($A1128,'Hoja de Trabajo para listado'!$CD$155:$CD$1048576,0),MATCH((CUADRO!O$5&amp;$E1128),'Hoja de Trabajo para listado'!$CD$151:$DC$151,0)),0)</f>
        <v>0</v>
      </c>
      <c r="P1128" s="255">
        <f ca="1">+IFERROR(INDEX('Hoja de Trabajo para listado'!$A$155:$Z$1048576,MATCH($A1128,'Hoja de Trabajo para listado'!$A$155:$A$1048576,0),MATCH((CUADRO!P$5&amp;$E1128),'Hoja de Trabajo para listado'!$A$151:$Z$151,0)),0)+IFERROR(INDEX('Hoja de Trabajo para listado'!$AB$155:$BA$1048576,MATCH($A1128,'Hoja de Trabajo para listado'!$AB$155:$AB$1048576,0),MATCH((CUADRO!P$5&amp;$E1128),'Hoja de Trabajo para listado'!$AB$151:$BA$151,0)),0)+IFERROR(INDEX('Hoja de Trabajo para listado'!$BC$155:$CB$1048576,MATCH($A1128,'Hoja de Trabajo para listado'!$BC$155:$BC$1048576,0),MATCH((CUADRO!P$5&amp;$E1128),'Hoja de Trabajo para listado'!$BC$151:$CB$151,0)),0)+IFERROR(INDEX('Hoja de Trabajo para listado'!$DE$153:$DG$274,MATCH($A1128,'Hoja de Trabajo para listado'!$DE$153:$DE$1048576,0),MATCH((CUADRO!P$5&amp;$E1128),'Hoja de Trabajo para listado'!$DE$151:$DG$151,0)),0)+IFERROR(INDEX('Hoja de Trabajo para listado'!$CD$155:$DC$1048576,MATCH($A1128,'Hoja de Trabajo para listado'!$CD$155:$CD$1048576,0),MATCH((CUADRO!P$5&amp;$E1128),'Hoja de Trabajo para listado'!$CD$151:$DC$151,0)),0)</f>
        <v>0</v>
      </c>
      <c r="Q1128" s="255">
        <f ca="1">+IFERROR(INDEX('Hoja de Trabajo para listado'!$A$155:$Z$1048576,MATCH($A1128,'Hoja de Trabajo para listado'!$A$155:$A$1048576,0),MATCH((CUADRO!Q$5&amp;$E1128),'Hoja de Trabajo para listado'!$A$151:$Z$151,0)),0)+IFERROR(INDEX('Hoja de Trabajo para listado'!$AB$155:$BA$1048576,MATCH($A1128,'Hoja de Trabajo para listado'!$AB$155:$AB$1048576,0),MATCH((CUADRO!Q$5&amp;$E1128),'Hoja de Trabajo para listado'!$AB$151:$BA$151,0)),0)+IFERROR(INDEX('Hoja de Trabajo para listado'!$BC$155:$CB$1048576,MATCH($A1128,'Hoja de Trabajo para listado'!$BC$155:$BC$1048576,0),MATCH((CUADRO!Q$5&amp;$E1128),'Hoja de Trabajo para listado'!$BC$151:$CB$151,0)),0)+IFERROR(INDEX('Hoja de Trabajo para listado'!$DE$153:$DG$274,MATCH($A1128,'Hoja de Trabajo para listado'!$DE$153:$DE$1048576,0),MATCH((CUADRO!Q$5&amp;$E1128),'Hoja de Trabajo para listado'!$DE$151:$DG$151,0)),0)+IFERROR(INDEX('Hoja de Trabajo para listado'!$CD$155:$DC$1048576,MATCH($A1128,'Hoja de Trabajo para listado'!$CD$155:$CD$1048576,0),MATCH((CUADRO!Q$5&amp;$E1128),'Hoja de Trabajo para listado'!$CD$151:$DC$151,0)),0)</f>
        <v>0</v>
      </c>
      <c r="R1128" s="255">
        <f t="shared" ca="1" si="34"/>
        <v>0</v>
      </c>
      <c r="S1128" s="262"/>
      <c r="T1128" s="255">
        <f ca="1">+T1129</f>
        <v>0</v>
      </c>
      <c r="U1128" s="254">
        <f t="shared" si="35"/>
        <v>1</v>
      </c>
      <c r="V1128" s="362" t="str">
        <f>+VLOOKUP(A1128,bd_lista!$A$3:$E$590,5,FALSE)</f>
        <v>Empresas Nacionales</v>
      </c>
      <c r="W1128" s="361" t="str">
        <f>+V1128</f>
        <v>Empresas Nacionales</v>
      </c>
      <c r="X1128" s="254">
        <f>+VLOOKUP(A1128,[2]Sheet1!$A$13:$D$744,4,FALSE)</f>
        <v>86</v>
      </c>
      <c r="Y1128" s="254" t="str">
        <f>+VLOOKUP(X1128,bd_lista!$A$3:$C$590,3,FALSE)</f>
        <v>Ministerio de Medio Ambiente y Agua</v>
      </c>
      <c r="Z1128" s="316">
        <f>+X1128</f>
        <v>86</v>
      </c>
      <c r="AA1128" s="317" t="str">
        <f>+Y1128</f>
        <v>Ministerio de Medio Ambiente y Agua</v>
      </c>
    </row>
    <row r="1129" spans="1:27" customFormat="1" ht="15" hidden="1" customHeight="1">
      <c r="A1129" s="32">
        <v>633</v>
      </c>
      <c r="B1129" s="307"/>
      <c r="C1129" s="259" t="str">
        <f>+VLOOKUP(A1129,bd_lista!$A$3:$C$590,3,FALSE)</f>
        <v>Empresa Misicuni</v>
      </c>
      <c r="D1129" s="362"/>
      <c r="E1129" s="362" t="s">
        <v>1314</v>
      </c>
      <c r="F1129" s="257">
        <f ca="1">+IFERROR(INDEX('Hoja de Trabajo para listado'!$A$155:$Z$1048576,MATCH($A1129,'Hoja de Trabajo para listado'!$A$155:$A$1048576,0),MATCH((CUADRO!F$5&amp;$E1129),'Hoja de Trabajo para listado'!$A$151:$Z$151,0)),0)+IFERROR(INDEX('Hoja de Trabajo para listado'!$AB$155:$BA$1048576,MATCH($A1129,'Hoja de Trabajo para listado'!$AB$155:$AB$1048576,0),MATCH((CUADRO!F$5&amp;$E1129),'Hoja de Trabajo para listado'!$AB$151:$BA$151,0)),0)+IFERROR(INDEX('Hoja de Trabajo para listado'!$BC$155:$CB$1048576,MATCH($A1129,'Hoja de Trabajo para listado'!$BC$155:$BC$1048576,0),MATCH((CUADRO!F$5&amp;$E1129),'Hoja de Trabajo para listado'!$BC$151:$CB$151,0)),0)+IFERROR(INDEX('Hoja de Trabajo para listado'!$DE$153:$DG$274,MATCH($A1129,'Hoja de Trabajo para listado'!$DE$153:$DE$1048576,0),MATCH((CUADRO!F$5&amp;$E1129),'Hoja de Trabajo para listado'!$DE$151:$DG$151,0)),0)+IFERROR(INDEX('Hoja de Trabajo para listado'!$CD$155:$DC$1048576,MATCH($A1129,'Hoja de Trabajo para listado'!$CD$155:$CD$1048576,0),MATCH((CUADRO!F$5&amp;$E1129),'Hoja de Trabajo para listado'!$CD$151:$DC$151,0)),0)</f>
        <v>0</v>
      </c>
      <c r="G1129" s="257">
        <f ca="1">+IFERROR(INDEX('Hoja de Trabajo para listado'!$A$155:$Z$1048576,MATCH($A1129,'Hoja de Trabajo para listado'!$A$155:$A$1048576,0),MATCH((CUADRO!G$5&amp;$E1129),'Hoja de Trabajo para listado'!$A$151:$Z$151,0)),0)+IFERROR(INDEX('Hoja de Trabajo para listado'!$AB$155:$BA$1048576,MATCH($A1129,'Hoja de Trabajo para listado'!$AB$155:$AB$1048576,0),MATCH((CUADRO!G$5&amp;$E1129),'Hoja de Trabajo para listado'!$AB$151:$BA$151,0)),0)+IFERROR(INDEX('Hoja de Trabajo para listado'!$BC$155:$CB$1048576,MATCH($A1129,'Hoja de Trabajo para listado'!$BC$155:$BC$1048576,0),MATCH((CUADRO!G$5&amp;$E1129),'Hoja de Trabajo para listado'!$BC$151:$CB$151,0)),0)+IFERROR(INDEX('Hoja de Trabajo para listado'!$DE$153:$DG$274,MATCH($A1129,'Hoja de Trabajo para listado'!$DE$153:$DE$1048576,0),MATCH((CUADRO!G$5&amp;$E1129),'Hoja de Trabajo para listado'!$DE$151:$DG$151,0)),0)+IFERROR(INDEX('Hoja de Trabajo para listado'!$CD$155:$DC$1048576,MATCH($A1129,'Hoja de Trabajo para listado'!$CD$155:$CD$1048576,0),MATCH((CUADRO!G$5&amp;$E1129),'Hoja de Trabajo para listado'!$CD$151:$DC$151,0)),0)</f>
        <v>0</v>
      </c>
      <c r="H1129" s="257">
        <f ca="1">+IFERROR(INDEX('Hoja de Trabajo para listado'!$A$155:$Z$1048576,MATCH($A1129,'Hoja de Trabajo para listado'!$A$155:$A$1048576,0),MATCH((CUADRO!H$5&amp;$E1129),'Hoja de Trabajo para listado'!$A$151:$Z$151,0)),0)+IFERROR(INDEX('Hoja de Trabajo para listado'!$AB$155:$BA$1048576,MATCH($A1129,'Hoja de Trabajo para listado'!$AB$155:$AB$1048576,0),MATCH((CUADRO!H$5&amp;$E1129),'Hoja de Trabajo para listado'!$AB$151:$BA$151,0)),0)+IFERROR(INDEX('Hoja de Trabajo para listado'!$BC$155:$CB$1048576,MATCH($A1129,'Hoja de Trabajo para listado'!$BC$155:$BC$1048576,0),MATCH((CUADRO!H$5&amp;$E1129),'Hoja de Trabajo para listado'!$BC$151:$CB$151,0)),0)+IFERROR(INDEX('Hoja de Trabajo para listado'!$DE$153:$DG$274,MATCH($A1129,'Hoja de Trabajo para listado'!$DE$153:$DE$1048576,0),MATCH((CUADRO!H$5&amp;$E1129),'Hoja de Trabajo para listado'!$DE$151:$DG$151,0)),0)+IFERROR(INDEX('Hoja de Trabajo para listado'!$CD$155:$DC$1048576,MATCH($A1129,'Hoja de Trabajo para listado'!$CD$155:$CD$1048576,0),MATCH((CUADRO!H$5&amp;$E1129),'Hoja de Trabajo para listado'!$CD$151:$DC$151,0)),0)</f>
        <v>0</v>
      </c>
      <c r="I1129" s="257">
        <f ca="1">+IFERROR(INDEX('Hoja de Trabajo para listado'!$A$155:$Z$1048576,MATCH($A1129,'Hoja de Trabajo para listado'!$A$155:$A$1048576,0),MATCH((CUADRO!I$5&amp;$E1129),'Hoja de Trabajo para listado'!$A$151:$Z$151,0)),0)+IFERROR(INDEX('Hoja de Trabajo para listado'!$AB$155:$BA$1048576,MATCH($A1129,'Hoja de Trabajo para listado'!$AB$155:$AB$1048576,0),MATCH((CUADRO!I$5&amp;$E1129),'Hoja de Trabajo para listado'!$AB$151:$BA$151,0)),0)+IFERROR(INDEX('Hoja de Trabajo para listado'!$BC$155:$CB$1048576,MATCH($A1129,'Hoja de Trabajo para listado'!$BC$155:$BC$1048576,0),MATCH((CUADRO!I$5&amp;$E1129),'Hoja de Trabajo para listado'!$BC$151:$CB$151,0)),0)+IFERROR(INDEX('Hoja de Trabajo para listado'!$DE$153:$DG$274,MATCH($A1129,'Hoja de Trabajo para listado'!$DE$153:$DE$1048576,0),MATCH((CUADRO!I$5&amp;$E1129),'Hoja de Trabajo para listado'!$DE$151:$DG$151,0)),0)+IFERROR(INDEX('Hoja de Trabajo para listado'!$CD$155:$DC$1048576,MATCH($A1129,'Hoja de Trabajo para listado'!$CD$155:$CD$1048576,0),MATCH((CUADRO!I$5&amp;$E1129),'Hoja de Trabajo para listado'!$CD$151:$DC$151,0)),0)</f>
        <v>0</v>
      </c>
      <c r="J1129" s="257">
        <f ca="1">+IFERROR(INDEX('Hoja de Trabajo para listado'!$A$155:$Z$1048576,MATCH($A1129,'Hoja de Trabajo para listado'!$A$155:$A$1048576,0),MATCH((CUADRO!J$5&amp;$E1129),'Hoja de Trabajo para listado'!$A$151:$Z$151,0)),0)+IFERROR(INDEX('Hoja de Trabajo para listado'!$AB$155:$BA$1048576,MATCH($A1129,'Hoja de Trabajo para listado'!$AB$155:$AB$1048576,0),MATCH((CUADRO!J$5&amp;$E1129),'Hoja de Trabajo para listado'!$AB$151:$BA$151,0)),0)+IFERROR(INDEX('Hoja de Trabajo para listado'!$BC$155:$CB$1048576,MATCH($A1129,'Hoja de Trabajo para listado'!$BC$155:$BC$1048576,0),MATCH((CUADRO!J$5&amp;$E1129),'Hoja de Trabajo para listado'!$BC$151:$CB$151,0)),0)+IFERROR(INDEX('Hoja de Trabajo para listado'!$DE$153:$DG$274,MATCH($A1129,'Hoja de Trabajo para listado'!$DE$153:$DE$1048576,0),MATCH((CUADRO!J$5&amp;$E1129),'Hoja de Trabajo para listado'!$DE$151:$DG$151,0)),0)+IFERROR(INDEX('Hoja de Trabajo para listado'!$CD$155:$DC$1048576,MATCH($A1129,'Hoja de Trabajo para listado'!$CD$155:$CD$1048576,0),MATCH((CUADRO!J$5&amp;$E1129),'Hoja de Trabajo para listado'!$CD$151:$DC$151,0)),0)</f>
        <v>0</v>
      </c>
      <c r="K1129" s="257">
        <f ca="1">+IFERROR(INDEX('Hoja de Trabajo para listado'!$A$155:$Z$1048576,MATCH($A1129,'Hoja de Trabajo para listado'!$A$155:$A$1048576,0),MATCH((CUADRO!K$5&amp;$E1129),'Hoja de Trabajo para listado'!$A$151:$Z$151,0)),0)+IFERROR(INDEX('Hoja de Trabajo para listado'!$AB$155:$BA$1048576,MATCH($A1129,'Hoja de Trabajo para listado'!$AB$155:$AB$1048576,0),MATCH((CUADRO!K$5&amp;$E1129),'Hoja de Trabajo para listado'!$AB$151:$BA$151,0)),0)+IFERROR(INDEX('Hoja de Trabajo para listado'!$BC$155:$CB$1048576,MATCH($A1129,'Hoja de Trabajo para listado'!$BC$155:$BC$1048576,0),MATCH((CUADRO!K$5&amp;$E1129),'Hoja de Trabajo para listado'!$BC$151:$CB$151,0)),0)+IFERROR(INDEX('Hoja de Trabajo para listado'!$DE$153:$DG$274,MATCH($A1129,'Hoja de Trabajo para listado'!$DE$153:$DE$1048576,0),MATCH((CUADRO!K$5&amp;$E1129),'Hoja de Trabajo para listado'!$DE$151:$DG$151,0)),0)+IFERROR(INDEX('Hoja de Trabajo para listado'!$CD$155:$DC$1048576,MATCH($A1129,'Hoja de Trabajo para listado'!$CD$155:$CD$1048576,0),MATCH((CUADRO!K$5&amp;$E1129),'Hoja de Trabajo para listado'!$CD$151:$DC$151,0)),0)</f>
        <v>0</v>
      </c>
      <c r="L1129" s="257">
        <f ca="1">+IFERROR(INDEX('Hoja de Trabajo para listado'!$A$155:$Z$1048576,MATCH($A1129,'Hoja de Trabajo para listado'!$A$155:$A$1048576,0),MATCH((CUADRO!L$5&amp;$E1129),'Hoja de Trabajo para listado'!$A$151:$Z$151,0)),0)+IFERROR(INDEX('Hoja de Trabajo para listado'!$AB$155:$BA$1048576,MATCH($A1129,'Hoja de Trabajo para listado'!$AB$155:$AB$1048576,0),MATCH((CUADRO!L$5&amp;$E1129),'Hoja de Trabajo para listado'!$AB$151:$BA$151,0)),0)+IFERROR(INDEX('Hoja de Trabajo para listado'!$BC$155:$CB$1048576,MATCH($A1129,'Hoja de Trabajo para listado'!$BC$155:$BC$1048576,0),MATCH((CUADRO!L$5&amp;$E1129),'Hoja de Trabajo para listado'!$BC$151:$CB$151,0)),0)+IFERROR(INDEX('Hoja de Trabajo para listado'!$DE$153:$DG$274,MATCH($A1129,'Hoja de Trabajo para listado'!$DE$153:$DE$1048576,0),MATCH((CUADRO!L$5&amp;$E1129),'Hoja de Trabajo para listado'!$DE$151:$DG$151,0)),0)+IFERROR(INDEX('Hoja de Trabajo para listado'!$CD$155:$DC$1048576,MATCH($A1129,'Hoja de Trabajo para listado'!$CD$155:$CD$1048576,0),MATCH((CUADRO!L$5&amp;$E1129),'Hoja de Trabajo para listado'!$CD$151:$DC$151,0)),0)</f>
        <v>0</v>
      </c>
      <c r="M1129" s="257">
        <f ca="1">+IFERROR(INDEX('Hoja de Trabajo para listado'!$A$155:$Z$1048576,MATCH($A1129,'Hoja de Trabajo para listado'!$A$155:$A$1048576,0),MATCH((CUADRO!M$5&amp;$E1129),'Hoja de Trabajo para listado'!$A$151:$Z$151,0)),0)+IFERROR(INDEX('Hoja de Trabajo para listado'!$AB$155:$BA$1048576,MATCH($A1129,'Hoja de Trabajo para listado'!$AB$155:$AB$1048576,0),MATCH((CUADRO!M$5&amp;$E1129),'Hoja de Trabajo para listado'!$AB$151:$BA$151,0)),0)+IFERROR(INDEX('Hoja de Trabajo para listado'!$BC$155:$CB$1048576,MATCH($A1129,'Hoja de Trabajo para listado'!$BC$155:$BC$1048576,0),MATCH((CUADRO!M$5&amp;$E1129),'Hoja de Trabajo para listado'!$BC$151:$CB$151,0)),0)+IFERROR(INDEX('Hoja de Trabajo para listado'!$DE$153:$DG$274,MATCH($A1129,'Hoja de Trabajo para listado'!$DE$153:$DE$1048576,0),MATCH((CUADRO!M$5&amp;$E1129),'Hoja de Trabajo para listado'!$DE$151:$DG$151,0)),0)+IFERROR(INDEX('Hoja de Trabajo para listado'!$CD$155:$DC$1048576,MATCH($A1129,'Hoja de Trabajo para listado'!$CD$155:$CD$1048576,0),MATCH((CUADRO!M$5&amp;$E1129),'Hoja de Trabajo para listado'!$CD$151:$DC$151,0)),0)</f>
        <v>0</v>
      </c>
      <c r="N1129" s="257">
        <f ca="1">+IFERROR(INDEX('Hoja de Trabajo para listado'!$A$155:$Z$1048576,MATCH($A1129,'Hoja de Trabajo para listado'!$A$155:$A$1048576,0),MATCH((CUADRO!N$5&amp;$E1129),'Hoja de Trabajo para listado'!$A$151:$Z$151,0)),0)+IFERROR(INDEX('Hoja de Trabajo para listado'!$AB$155:$BA$1048576,MATCH($A1129,'Hoja de Trabajo para listado'!$AB$155:$AB$1048576,0),MATCH((CUADRO!N$5&amp;$E1129),'Hoja de Trabajo para listado'!$AB$151:$BA$151,0)),0)+IFERROR(INDEX('Hoja de Trabajo para listado'!$BC$155:$CB$1048576,MATCH($A1129,'Hoja de Trabajo para listado'!$BC$155:$BC$1048576,0),MATCH((CUADRO!N$5&amp;$E1129),'Hoja de Trabajo para listado'!$BC$151:$CB$151,0)),0)+IFERROR(INDEX('Hoja de Trabajo para listado'!$DE$153:$DG$274,MATCH($A1129,'Hoja de Trabajo para listado'!$DE$153:$DE$1048576,0),MATCH((CUADRO!N$5&amp;$E1129),'Hoja de Trabajo para listado'!$DE$151:$DG$151,0)),0)+IFERROR(INDEX('Hoja de Trabajo para listado'!$CD$155:$DC$1048576,MATCH($A1129,'Hoja de Trabajo para listado'!$CD$155:$CD$1048576,0),MATCH((CUADRO!N$5&amp;$E1129),'Hoja de Trabajo para listado'!$CD$151:$DC$151,0)),0)</f>
        <v>0</v>
      </c>
      <c r="O1129" s="257">
        <f ca="1">+IFERROR(INDEX('Hoja de Trabajo para listado'!$A$155:$Z$1048576,MATCH($A1129,'Hoja de Trabajo para listado'!$A$155:$A$1048576,0),MATCH((CUADRO!O$5&amp;$E1129),'Hoja de Trabajo para listado'!$A$151:$Z$151,0)),0)+IFERROR(INDEX('Hoja de Trabajo para listado'!$AB$155:$BA$1048576,MATCH($A1129,'Hoja de Trabajo para listado'!$AB$155:$AB$1048576,0),MATCH((CUADRO!O$5&amp;$E1129),'Hoja de Trabajo para listado'!$AB$151:$BA$151,0)),0)+IFERROR(INDEX('Hoja de Trabajo para listado'!$BC$155:$CB$1048576,MATCH($A1129,'Hoja de Trabajo para listado'!$BC$155:$BC$1048576,0),MATCH((CUADRO!O$5&amp;$E1129),'Hoja de Trabajo para listado'!$BC$151:$CB$151,0)),0)+IFERROR(INDEX('Hoja de Trabajo para listado'!$DE$153:$DG$274,MATCH($A1129,'Hoja de Trabajo para listado'!$DE$153:$DE$1048576,0),MATCH((CUADRO!O$5&amp;$E1129),'Hoja de Trabajo para listado'!$DE$151:$DG$151,0)),0)+IFERROR(INDEX('Hoja de Trabajo para listado'!$CD$155:$DC$1048576,MATCH($A1129,'Hoja de Trabajo para listado'!$CD$155:$CD$1048576,0),MATCH((CUADRO!O$5&amp;$E1129),'Hoja de Trabajo para listado'!$CD$151:$DC$151,0)),0)</f>
        <v>0</v>
      </c>
      <c r="P1129" s="257">
        <f ca="1">+IFERROR(INDEX('Hoja de Trabajo para listado'!$A$155:$Z$1048576,MATCH($A1129,'Hoja de Trabajo para listado'!$A$155:$A$1048576,0),MATCH((CUADRO!P$5&amp;$E1129),'Hoja de Trabajo para listado'!$A$151:$Z$151,0)),0)+IFERROR(INDEX('Hoja de Trabajo para listado'!$AB$155:$BA$1048576,MATCH($A1129,'Hoja de Trabajo para listado'!$AB$155:$AB$1048576,0),MATCH((CUADRO!P$5&amp;$E1129),'Hoja de Trabajo para listado'!$AB$151:$BA$151,0)),0)+IFERROR(INDEX('Hoja de Trabajo para listado'!$BC$155:$CB$1048576,MATCH($A1129,'Hoja de Trabajo para listado'!$BC$155:$BC$1048576,0),MATCH((CUADRO!P$5&amp;$E1129),'Hoja de Trabajo para listado'!$BC$151:$CB$151,0)),0)+IFERROR(INDEX('Hoja de Trabajo para listado'!$DE$153:$DG$274,MATCH($A1129,'Hoja de Trabajo para listado'!$DE$153:$DE$1048576,0),MATCH((CUADRO!P$5&amp;$E1129),'Hoja de Trabajo para listado'!$DE$151:$DG$151,0)),0)+IFERROR(INDEX('Hoja de Trabajo para listado'!$CD$155:$DC$1048576,MATCH($A1129,'Hoja de Trabajo para listado'!$CD$155:$CD$1048576,0),MATCH((CUADRO!P$5&amp;$E1129),'Hoja de Trabajo para listado'!$CD$151:$DC$151,0)),0)</f>
        <v>0</v>
      </c>
      <c r="Q1129" s="257">
        <f ca="1">+IFERROR(INDEX('Hoja de Trabajo para listado'!$A$155:$Z$1048576,MATCH($A1129,'Hoja de Trabajo para listado'!$A$155:$A$1048576,0),MATCH((CUADRO!Q$5&amp;$E1129),'Hoja de Trabajo para listado'!$A$151:$Z$151,0)),0)+IFERROR(INDEX('Hoja de Trabajo para listado'!$AB$155:$BA$1048576,MATCH($A1129,'Hoja de Trabajo para listado'!$AB$155:$AB$1048576,0),MATCH((CUADRO!Q$5&amp;$E1129),'Hoja de Trabajo para listado'!$AB$151:$BA$151,0)),0)+IFERROR(INDEX('Hoja de Trabajo para listado'!$BC$155:$CB$1048576,MATCH($A1129,'Hoja de Trabajo para listado'!$BC$155:$BC$1048576,0),MATCH((CUADRO!Q$5&amp;$E1129),'Hoja de Trabajo para listado'!$BC$151:$CB$151,0)),0)+IFERROR(INDEX('Hoja de Trabajo para listado'!$DE$153:$DG$274,MATCH($A1129,'Hoja de Trabajo para listado'!$DE$153:$DE$1048576,0),MATCH((CUADRO!Q$5&amp;$E1129),'Hoja de Trabajo para listado'!$DE$151:$DG$151,0)),0)+IFERROR(INDEX('Hoja de Trabajo para listado'!$CD$155:$DC$1048576,MATCH($A1129,'Hoja de Trabajo para listado'!$CD$155:$CD$1048576,0),MATCH((CUADRO!Q$5&amp;$E1129),'Hoja de Trabajo para listado'!$CD$151:$DC$151,0)),0)</f>
        <v>0</v>
      </c>
      <c r="R1129" s="257">
        <f t="shared" ca="1" si="34"/>
        <v>0</v>
      </c>
      <c r="S1129" s="274">
        <f ca="1">+R1128+R1129</f>
        <v>0</v>
      </c>
      <c r="T1129" s="257">
        <f ca="1">+S1129</f>
        <v>0</v>
      </c>
      <c r="U1129" s="256">
        <f t="shared" si="35"/>
        <v>2</v>
      </c>
      <c r="V1129" s="362" t="str">
        <f>+VLOOKUP(A1129,bd_lista!$A$3:$E$590,5,FALSE)</f>
        <v>Empresas Nacionales</v>
      </c>
      <c r="W1129" s="362"/>
      <c r="X1129" s="254">
        <f>+VLOOKUP(A1129,[2]Sheet1!$A$13:$D$744,4,FALSE)</f>
        <v>86</v>
      </c>
      <c r="Y1129" s="254" t="str">
        <f>+VLOOKUP(X1129,bd_lista!$A$3:$C$590,3,FALSE)</f>
        <v>Ministerio de Medio Ambiente y Agua</v>
      </c>
      <c r="Z1129" s="314"/>
      <c r="AA1129" s="315"/>
    </row>
    <row r="1130" spans="1:27" customFormat="1" ht="15" customHeight="1">
      <c r="A1130" s="32">
        <v>70</v>
      </c>
      <c r="B1130" s="306">
        <f>+A1130</f>
        <v>70</v>
      </c>
      <c r="C1130" s="259" t="str">
        <f>+VLOOKUP(A1130,bd_lista!$A$3:$C$590,3,FALSE)</f>
        <v>Ministerio de Trabajo, Empleo y Previsión Social</v>
      </c>
      <c r="D1130" s="361" t="str">
        <f>+C1130</f>
        <v>Ministerio de Trabajo, Empleo y Previsión Social</v>
      </c>
      <c r="E1130" s="259" t="s">
        <v>1313</v>
      </c>
      <c r="F1130" s="255">
        <f ca="1">+IFERROR(INDEX('Hoja de Trabajo para listado'!$A$155:$Z$1048576,MATCH($A1130,'Hoja de Trabajo para listado'!$A$155:$A$1048576,0),MATCH((CUADRO!F$5&amp;$E1130),'Hoja de Trabajo para listado'!$A$151:$Z$151,0)),0)+IFERROR(INDEX('Hoja de Trabajo para listado'!$AB$155:$BA$1048576,MATCH($A1130,'Hoja de Trabajo para listado'!$AB$155:$AB$1048576,0),MATCH((CUADRO!F$5&amp;$E1130),'Hoja de Trabajo para listado'!$AB$151:$BA$151,0)),0)+IFERROR(INDEX('Hoja de Trabajo para listado'!$BC$155:$CB$1048576,MATCH($A1130,'Hoja de Trabajo para listado'!$BC$155:$BC$1048576,0),MATCH((CUADRO!F$5&amp;$E1130),'Hoja de Trabajo para listado'!$BC$151:$CB$151,0)),0)+IFERROR(INDEX('Hoja de Trabajo para listado'!$DE$153:$DG$274,MATCH($A1130,'Hoja de Trabajo para listado'!$DE$153:$DE$1048576,0),MATCH((CUADRO!F$5&amp;$E1130),'Hoja de Trabajo para listado'!$DE$151:$DG$151,0)),0)+IFERROR(INDEX('Hoja de Trabajo para listado'!$CD$155:$DC$1048576,MATCH($A1130,'Hoja de Trabajo para listado'!$CD$155:$CD$1048576,0),MATCH((CUADRO!F$5&amp;$E1130),'Hoja de Trabajo para listado'!$CD$151:$DC$151,0)),0)</f>
        <v>0</v>
      </c>
      <c r="G1130" s="255">
        <f ca="1">+IFERROR(INDEX('Hoja de Trabajo para listado'!$A$155:$Z$1048576,MATCH($A1130,'Hoja de Trabajo para listado'!$A$155:$A$1048576,0),MATCH((CUADRO!G$5&amp;$E1130),'Hoja de Trabajo para listado'!$A$151:$Z$151,0)),0)+IFERROR(INDEX('Hoja de Trabajo para listado'!$AB$155:$BA$1048576,MATCH($A1130,'Hoja de Trabajo para listado'!$AB$155:$AB$1048576,0),MATCH((CUADRO!G$5&amp;$E1130),'Hoja de Trabajo para listado'!$AB$151:$BA$151,0)),0)+IFERROR(INDEX('Hoja de Trabajo para listado'!$BC$155:$CB$1048576,MATCH($A1130,'Hoja de Trabajo para listado'!$BC$155:$BC$1048576,0),MATCH((CUADRO!G$5&amp;$E1130),'Hoja de Trabajo para listado'!$BC$151:$CB$151,0)),0)+IFERROR(INDEX('Hoja de Trabajo para listado'!$DE$153:$DG$274,MATCH($A1130,'Hoja de Trabajo para listado'!$DE$153:$DE$1048576,0),MATCH((CUADRO!G$5&amp;$E1130),'Hoja de Trabajo para listado'!$DE$151:$DG$151,0)),0)+IFERROR(INDEX('Hoja de Trabajo para listado'!$CD$155:$DC$1048576,MATCH($A1130,'Hoja de Trabajo para listado'!$CD$155:$CD$1048576,0),MATCH((CUADRO!G$5&amp;$E1130),'Hoja de Trabajo para listado'!$CD$151:$DC$151,0)),0)</f>
        <v>0</v>
      </c>
      <c r="H1130" s="255">
        <f ca="1">+IFERROR(INDEX('Hoja de Trabajo para listado'!$A$155:$Z$1048576,MATCH($A1130,'Hoja de Trabajo para listado'!$A$155:$A$1048576,0),MATCH((CUADRO!H$5&amp;$E1130),'Hoja de Trabajo para listado'!$A$151:$Z$151,0)),0)+IFERROR(INDEX('Hoja de Trabajo para listado'!$AB$155:$BA$1048576,MATCH($A1130,'Hoja de Trabajo para listado'!$AB$155:$AB$1048576,0),MATCH((CUADRO!H$5&amp;$E1130),'Hoja de Trabajo para listado'!$AB$151:$BA$151,0)),0)+IFERROR(INDEX('Hoja de Trabajo para listado'!$BC$155:$CB$1048576,MATCH($A1130,'Hoja de Trabajo para listado'!$BC$155:$BC$1048576,0),MATCH((CUADRO!H$5&amp;$E1130),'Hoja de Trabajo para listado'!$BC$151:$CB$151,0)),0)+IFERROR(INDEX('Hoja de Trabajo para listado'!$DE$153:$DG$274,MATCH($A1130,'Hoja de Trabajo para listado'!$DE$153:$DE$1048576,0),MATCH((CUADRO!H$5&amp;$E1130),'Hoja de Trabajo para listado'!$DE$151:$DG$151,0)),0)+IFERROR(INDEX('Hoja de Trabajo para listado'!$CD$155:$DC$1048576,MATCH($A1130,'Hoja de Trabajo para listado'!$CD$155:$CD$1048576,0),MATCH((CUADRO!H$5&amp;$E1130),'Hoja de Trabajo para listado'!$CD$151:$DC$151,0)),0)</f>
        <v>0</v>
      </c>
      <c r="I1130" s="255">
        <f ca="1">+IFERROR(INDEX('Hoja de Trabajo para listado'!$A$155:$Z$1048576,MATCH($A1130,'Hoja de Trabajo para listado'!$A$155:$A$1048576,0),MATCH((CUADRO!I$5&amp;$E1130),'Hoja de Trabajo para listado'!$A$151:$Z$151,0)),0)+IFERROR(INDEX('Hoja de Trabajo para listado'!$AB$155:$BA$1048576,MATCH($A1130,'Hoja de Trabajo para listado'!$AB$155:$AB$1048576,0),MATCH((CUADRO!I$5&amp;$E1130),'Hoja de Trabajo para listado'!$AB$151:$BA$151,0)),0)+IFERROR(INDEX('Hoja de Trabajo para listado'!$BC$155:$CB$1048576,MATCH($A1130,'Hoja de Trabajo para listado'!$BC$155:$BC$1048576,0),MATCH((CUADRO!I$5&amp;$E1130),'Hoja de Trabajo para listado'!$BC$151:$CB$151,0)),0)+IFERROR(INDEX('Hoja de Trabajo para listado'!$DE$153:$DG$274,MATCH($A1130,'Hoja de Trabajo para listado'!$DE$153:$DE$1048576,0),MATCH((CUADRO!I$5&amp;$E1130),'Hoja de Trabajo para listado'!$DE$151:$DG$151,0)),0)+IFERROR(INDEX('Hoja de Trabajo para listado'!$CD$155:$DC$1048576,MATCH($A1130,'Hoja de Trabajo para listado'!$CD$155:$CD$1048576,0),MATCH((CUADRO!I$5&amp;$E1130),'Hoja de Trabajo para listado'!$CD$151:$DC$151,0)),0)</f>
        <v>0</v>
      </c>
      <c r="J1130" s="255">
        <f ca="1">+IFERROR(INDEX('Hoja de Trabajo para listado'!$A$155:$Z$1048576,MATCH($A1130,'Hoja de Trabajo para listado'!$A$155:$A$1048576,0),MATCH((CUADRO!J$5&amp;$E1130),'Hoja de Trabajo para listado'!$A$151:$Z$151,0)),0)+IFERROR(INDEX('Hoja de Trabajo para listado'!$AB$155:$BA$1048576,MATCH($A1130,'Hoja de Trabajo para listado'!$AB$155:$AB$1048576,0),MATCH((CUADRO!J$5&amp;$E1130),'Hoja de Trabajo para listado'!$AB$151:$BA$151,0)),0)+IFERROR(INDEX('Hoja de Trabajo para listado'!$BC$155:$CB$1048576,MATCH($A1130,'Hoja de Trabajo para listado'!$BC$155:$BC$1048576,0),MATCH((CUADRO!J$5&amp;$E1130),'Hoja de Trabajo para listado'!$BC$151:$CB$151,0)),0)+IFERROR(INDEX('Hoja de Trabajo para listado'!$DE$153:$DG$274,MATCH($A1130,'Hoja de Trabajo para listado'!$DE$153:$DE$1048576,0),MATCH((CUADRO!J$5&amp;$E1130),'Hoja de Trabajo para listado'!$DE$151:$DG$151,0)),0)+IFERROR(INDEX('Hoja de Trabajo para listado'!$CD$155:$DC$1048576,MATCH($A1130,'Hoja de Trabajo para listado'!$CD$155:$CD$1048576,0),MATCH((CUADRO!J$5&amp;$E1130),'Hoja de Trabajo para listado'!$CD$151:$DC$151,0)),0)</f>
        <v>0</v>
      </c>
      <c r="K1130" s="255">
        <f ca="1">+IFERROR(INDEX('Hoja de Trabajo para listado'!$A$155:$Z$1048576,MATCH($A1130,'Hoja de Trabajo para listado'!$A$155:$A$1048576,0),MATCH((CUADRO!K$5&amp;$E1130),'Hoja de Trabajo para listado'!$A$151:$Z$151,0)),0)+IFERROR(INDEX('Hoja de Trabajo para listado'!$AB$155:$BA$1048576,MATCH($A1130,'Hoja de Trabajo para listado'!$AB$155:$AB$1048576,0),MATCH((CUADRO!K$5&amp;$E1130),'Hoja de Trabajo para listado'!$AB$151:$BA$151,0)),0)+IFERROR(INDEX('Hoja de Trabajo para listado'!$BC$155:$CB$1048576,MATCH($A1130,'Hoja de Trabajo para listado'!$BC$155:$BC$1048576,0),MATCH((CUADRO!K$5&amp;$E1130),'Hoja de Trabajo para listado'!$BC$151:$CB$151,0)),0)+IFERROR(INDEX('Hoja de Trabajo para listado'!$DE$153:$DG$274,MATCH($A1130,'Hoja de Trabajo para listado'!$DE$153:$DE$1048576,0),MATCH((CUADRO!K$5&amp;$E1130),'Hoja de Trabajo para listado'!$DE$151:$DG$151,0)),0)+IFERROR(INDEX('Hoja de Trabajo para listado'!$CD$155:$DC$1048576,MATCH($A1130,'Hoja de Trabajo para listado'!$CD$155:$CD$1048576,0),MATCH((CUADRO!K$5&amp;$E1130),'Hoja de Trabajo para listado'!$CD$151:$DC$151,0)),0)</f>
        <v>0</v>
      </c>
      <c r="L1130" s="255">
        <f ca="1">+IFERROR(INDEX('Hoja de Trabajo para listado'!$A$155:$Z$1048576,MATCH($A1130,'Hoja de Trabajo para listado'!$A$155:$A$1048576,0),MATCH((CUADRO!L$5&amp;$E1130),'Hoja de Trabajo para listado'!$A$151:$Z$151,0)),0)+IFERROR(INDEX('Hoja de Trabajo para listado'!$AB$155:$BA$1048576,MATCH($A1130,'Hoja de Trabajo para listado'!$AB$155:$AB$1048576,0),MATCH((CUADRO!L$5&amp;$E1130),'Hoja de Trabajo para listado'!$AB$151:$BA$151,0)),0)+IFERROR(INDEX('Hoja de Trabajo para listado'!$BC$155:$CB$1048576,MATCH($A1130,'Hoja de Trabajo para listado'!$BC$155:$BC$1048576,0),MATCH((CUADRO!L$5&amp;$E1130),'Hoja de Trabajo para listado'!$BC$151:$CB$151,0)),0)+IFERROR(INDEX('Hoja de Trabajo para listado'!$DE$153:$DG$274,MATCH($A1130,'Hoja de Trabajo para listado'!$DE$153:$DE$1048576,0),MATCH((CUADRO!L$5&amp;$E1130),'Hoja de Trabajo para listado'!$DE$151:$DG$151,0)),0)+IFERROR(INDEX('Hoja de Trabajo para listado'!$CD$155:$DC$1048576,MATCH($A1130,'Hoja de Trabajo para listado'!$CD$155:$CD$1048576,0),MATCH((CUADRO!L$5&amp;$E1130),'Hoja de Trabajo para listado'!$CD$151:$DC$151,0)),0)</f>
        <v>0</v>
      </c>
      <c r="M1130" s="255">
        <f ca="1">+IFERROR(INDEX('Hoja de Trabajo para listado'!$A$155:$Z$1048576,MATCH($A1130,'Hoja de Trabajo para listado'!$A$155:$A$1048576,0),MATCH((CUADRO!M$5&amp;$E1130),'Hoja de Trabajo para listado'!$A$151:$Z$151,0)),0)+IFERROR(INDEX('Hoja de Trabajo para listado'!$AB$155:$BA$1048576,MATCH($A1130,'Hoja de Trabajo para listado'!$AB$155:$AB$1048576,0),MATCH((CUADRO!M$5&amp;$E1130),'Hoja de Trabajo para listado'!$AB$151:$BA$151,0)),0)+IFERROR(INDEX('Hoja de Trabajo para listado'!$BC$155:$CB$1048576,MATCH($A1130,'Hoja de Trabajo para listado'!$BC$155:$BC$1048576,0),MATCH((CUADRO!M$5&amp;$E1130),'Hoja de Trabajo para listado'!$BC$151:$CB$151,0)),0)+IFERROR(INDEX('Hoja de Trabajo para listado'!$DE$153:$DG$274,MATCH($A1130,'Hoja de Trabajo para listado'!$DE$153:$DE$1048576,0),MATCH((CUADRO!M$5&amp;$E1130),'Hoja de Trabajo para listado'!$DE$151:$DG$151,0)),0)+IFERROR(INDEX('Hoja de Trabajo para listado'!$CD$155:$DC$1048576,MATCH($A1130,'Hoja de Trabajo para listado'!$CD$155:$CD$1048576,0),MATCH((CUADRO!M$5&amp;$E1130),'Hoja de Trabajo para listado'!$CD$151:$DC$151,0)),0)</f>
        <v>0</v>
      </c>
      <c r="N1130" s="255">
        <f ca="1">+IFERROR(INDEX('Hoja de Trabajo para listado'!$A$155:$Z$1048576,MATCH($A1130,'Hoja de Trabajo para listado'!$A$155:$A$1048576,0),MATCH((CUADRO!N$5&amp;$E1130),'Hoja de Trabajo para listado'!$A$151:$Z$151,0)),0)+IFERROR(INDEX('Hoja de Trabajo para listado'!$AB$155:$BA$1048576,MATCH($A1130,'Hoja de Trabajo para listado'!$AB$155:$AB$1048576,0),MATCH((CUADRO!N$5&amp;$E1130),'Hoja de Trabajo para listado'!$AB$151:$BA$151,0)),0)+IFERROR(INDEX('Hoja de Trabajo para listado'!$BC$155:$CB$1048576,MATCH($A1130,'Hoja de Trabajo para listado'!$BC$155:$BC$1048576,0),MATCH((CUADRO!N$5&amp;$E1130),'Hoja de Trabajo para listado'!$BC$151:$CB$151,0)),0)+IFERROR(INDEX('Hoja de Trabajo para listado'!$DE$153:$DG$274,MATCH($A1130,'Hoja de Trabajo para listado'!$DE$153:$DE$1048576,0),MATCH((CUADRO!N$5&amp;$E1130),'Hoja de Trabajo para listado'!$DE$151:$DG$151,0)),0)+IFERROR(INDEX('Hoja de Trabajo para listado'!$CD$155:$DC$1048576,MATCH($A1130,'Hoja de Trabajo para listado'!$CD$155:$CD$1048576,0),MATCH((CUADRO!N$5&amp;$E1130),'Hoja de Trabajo para listado'!$CD$151:$DC$151,0)),0)</f>
        <v>0</v>
      </c>
      <c r="O1130" s="255">
        <f ca="1">+IFERROR(INDEX('Hoja de Trabajo para listado'!$A$155:$Z$1048576,MATCH($A1130,'Hoja de Trabajo para listado'!$A$155:$A$1048576,0),MATCH((CUADRO!O$5&amp;$E1130),'Hoja de Trabajo para listado'!$A$151:$Z$151,0)),0)+IFERROR(INDEX('Hoja de Trabajo para listado'!$AB$155:$BA$1048576,MATCH($A1130,'Hoja de Trabajo para listado'!$AB$155:$AB$1048576,0),MATCH((CUADRO!O$5&amp;$E1130),'Hoja de Trabajo para listado'!$AB$151:$BA$151,0)),0)+IFERROR(INDEX('Hoja de Trabajo para listado'!$BC$155:$CB$1048576,MATCH($A1130,'Hoja de Trabajo para listado'!$BC$155:$BC$1048576,0),MATCH((CUADRO!O$5&amp;$E1130),'Hoja de Trabajo para listado'!$BC$151:$CB$151,0)),0)+IFERROR(INDEX('Hoja de Trabajo para listado'!$DE$153:$DG$274,MATCH($A1130,'Hoja de Trabajo para listado'!$DE$153:$DE$1048576,0),MATCH((CUADRO!O$5&amp;$E1130),'Hoja de Trabajo para listado'!$DE$151:$DG$151,0)),0)+IFERROR(INDEX('Hoja de Trabajo para listado'!$CD$155:$DC$1048576,MATCH($A1130,'Hoja de Trabajo para listado'!$CD$155:$CD$1048576,0),MATCH((CUADRO!O$5&amp;$E1130),'Hoja de Trabajo para listado'!$CD$151:$DC$151,0)),0)</f>
        <v>0</v>
      </c>
      <c r="P1130" s="255">
        <f ca="1">+IFERROR(INDEX('Hoja de Trabajo para listado'!$A$155:$Z$1048576,MATCH($A1130,'Hoja de Trabajo para listado'!$A$155:$A$1048576,0),MATCH((CUADRO!P$5&amp;$E1130),'Hoja de Trabajo para listado'!$A$151:$Z$151,0)),0)+IFERROR(INDEX('Hoja de Trabajo para listado'!$AB$155:$BA$1048576,MATCH($A1130,'Hoja de Trabajo para listado'!$AB$155:$AB$1048576,0),MATCH((CUADRO!P$5&amp;$E1130),'Hoja de Trabajo para listado'!$AB$151:$BA$151,0)),0)+IFERROR(INDEX('Hoja de Trabajo para listado'!$BC$155:$CB$1048576,MATCH($A1130,'Hoja de Trabajo para listado'!$BC$155:$BC$1048576,0),MATCH((CUADRO!P$5&amp;$E1130),'Hoja de Trabajo para listado'!$BC$151:$CB$151,0)),0)+IFERROR(INDEX('Hoja de Trabajo para listado'!$DE$153:$DG$274,MATCH($A1130,'Hoja de Trabajo para listado'!$DE$153:$DE$1048576,0),MATCH((CUADRO!P$5&amp;$E1130),'Hoja de Trabajo para listado'!$DE$151:$DG$151,0)),0)+IFERROR(INDEX('Hoja de Trabajo para listado'!$CD$155:$DC$1048576,MATCH($A1130,'Hoja de Trabajo para listado'!$CD$155:$CD$1048576,0),MATCH((CUADRO!P$5&amp;$E1130),'Hoja de Trabajo para listado'!$CD$151:$DC$151,0)),0)</f>
        <v>0</v>
      </c>
      <c r="Q1130" s="255">
        <f ca="1">+IFERROR(INDEX('Hoja de Trabajo para listado'!$A$155:$Z$1048576,MATCH($A1130,'Hoja de Trabajo para listado'!$A$155:$A$1048576,0),MATCH((CUADRO!Q$5&amp;$E1130),'Hoja de Trabajo para listado'!$A$151:$Z$151,0)),0)+IFERROR(INDEX('Hoja de Trabajo para listado'!$AB$155:$BA$1048576,MATCH($A1130,'Hoja de Trabajo para listado'!$AB$155:$AB$1048576,0),MATCH((CUADRO!Q$5&amp;$E1130),'Hoja de Trabajo para listado'!$AB$151:$BA$151,0)),0)+IFERROR(INDEX('Hoja de Trabajo para listado'!$BC$155:$CB$1048576,MATCH($A1130,'Hoja de Trabajo para listado'!$BC$155:$BC$1048576,0),MATCH((CUADRO!Q$5&amp;$E1130),'Hoja de Trabajo para listado'!$BC$151:$CB$151,0)),0)+IFERROR(INDEX('Hoja de Trabajo para listado'!$DE$153:$DG$274,MATCH($A1130,'Hoja de Trabajo para listado'!$DE$153:$DE$1048576,0),MATCH((CUADRO!Q$5&amp;$E1130),'Hoja de Trabajo para listado'!$DE$151:$DG$151,0)),0)+IFERROR(INDEX('Hoja de Trabajo para listado'!$CD$155:$DC$1048576,MATCH($A1130,'Hoja de Trabajo para listado'!$CD$155:$CD$1048576,0),MATCH((CUADRO!Q$5&amp;$E1130),'Hoja de Trabajo para listado'!$CD$151:$DC$151,0)),0)</f>
        <v>0</v>
      </c>
      <c r="R1130" s="255">
        <f t="shared" ca="1" si="34"/>
        <v>0</v>
      </c>
      <c r="S1130" s="255"/>
      <c r="T1130" s="255">
        <f ca="1">+T1131</f>
        <v>23688.350000000002</v>
      </c>
      <c r="U1130" s="254">
        <f t="shared" si="35"/>
        <v>1</v>
      </c>
      <c r="V1130" s="362" t="str">
        <f>+VLOOKUP(A1130,bd_lista!$A$3:$E$590,5,FALSE)</f>
        <v>Órgano Ejecutivo</v>
      </c>
      <c r="W1130" s="361" t="str">
        <f>+V1130</f>
        <v>Órgano Ejecutivo</v>
      </c>
      <c r="X1130" s="254">
        <f>+A1130</f>
        <v>70</v>
      </c>
      <c r="Y1130" s="254" t="str">
        <f>+VLOOKUP(X1130,bd_lista!$A$3:$C$590,3,FALSE)</f>
        <v>Ministerio de Trabajo, Empleo y Previsión Social</v>
      </c>
      <c r="Z1130" s="316">
        <f>+X1130</f>
        <v>70</v>
      </c>
      <c r="AA1130" s="348" t="str">
        <f>+Y1130</f>
        <v>Ministerio de Trabajo, Empleo y Previsión Social</v>
      </c>
    </row>
    <row r="1131" spans="1:27" customFormat="1" ht="15" customHeight="1">
      <c r="A1131" s="32">
        <v>70</v>
      </c>
      <c r="B1131" s="307"/>
      <c r="C1131" s="259" t="str">
        <f>+VLOOKUP(A1131,bd_lista!$A$3:$C$590,3,FALSE)</f>
        <v>Ministerio de Trabajo, Empleo y Previsión Social</v>
      </c>
      <c r="D1131" s="362"/>
      <c r="E1131" s="362" t="s">
        <v>1314</v>
      </c>
      <c r="F1131" s="257">
        <f ca="1">+IFERROR(INDEX('Hoja de Trabajo para listado'!$A$155:$Z$1048576,MATCH($A1131,'Hoja de Trabajo para listado'!$A$155:$A$1048576,0),MATCH((CUADRO!F$5&amp;$E1131),'Hoja de Trabajo para listado'!$A$151:$Z$151,0)),0)+IFERROR(INDEX('Hoja de Trabajo para listado'!$AB$155:$BA$1048576,MATCH($A1131,'Hoja de Trabajo para listado'!$AB$155:$AB$1048576,0),MATCH((CUADRO!F$5&amp;$E1131),'Hoja de Trabajo para listado'!$AB$151:$BA$151,0)),0)+IFERROR(INDEX('Hoja de Trabajo para listado'!$BC$155:$CB$1048576,MATCH($A1131,'Hoja de Trabajo para listado'!$BC$155:$BC$1048576,0),MATCH((CUADRO!F$5&amp;$E1131),'Hoja de Trabajo para listado'!$BC$151:$CB$151,0)),0)+IFERROR(INDEX('Hoja de Trabajo para listado'!$DE$153:$DG$274,MATCH($A1131,'Hoja de Trabajo para listado'!$DE$153:$DE$1048576,0),MATCH((CUADRO!F$5&amp;$E1131),'Hoja de Trabajo para listado'!$DE$151:$DG$151,0)),0)+IFERROR(INDEX('Hoja de Trabajo para listado'!$CD$155:$DC$1048576,MATCH($A1131,'Hoja de Trabajo para listado'!$CD$155:$CD$1048576,0),MATCH((CUADRO!F$5&amp;$E1131),'Hoja de Trabajo para listado'!$CD$151:$DC$151,0)),0)</f>
        <v>0</v>
      </c>
      <c r="G1131" s="257">
        <f ca="1">+IFERROR(INDEX('Hoja de Trabajo para listado'!$A$155:$Z$1048576,MATCH($A1131,'Hoja de Trabajo para listado'!$A$155:$A$1048576,0),MATCH((CUADRO!G$5&amp;$E1131),'Hoja de Trabajo para listado'!$A$151:$Z$151,0)),0)+IFERROR(INDEX('Hoja de Trabajo para listado'!$AB$155:$BA$1048576,MATCH($A1131,'Hoja de Trabajo para listado'!$AB$155:$AB$1048576,0),MATCH((CUADRO!G$5&amp;$E1131),'Hoja de Trabajo para listado'!$AB$151:$BA$151,0)),0)+IFERROR(INDEX('Hoja de Trabajo para listado'!$BC$155:$CB$1048576,MATCH($A1131,'Hoja de Trabajo para listado'!$BC$155:$BC$1048576,0),MATCH((CUADRO!G$5&amp;$E1131),'Hoja de Trabajo para listado'!$BC$151:$CB$151,0)),0)+IFERROR(INDEX('Hoja de Trabajo para listado'!$DE$153:$DG$274,MATCH($A1131,'Hoja de Trabajo para listado'!$DE$153:$DE$1048576,0),MATCH((CUADRO!G$5&amp;$E1131),'Hoja de Trabajo para listado'!$DE$151:$DG$151,0)),0)+IFERROR(INDEX('Hoja de Trabajo para listado'!$CD$155:$DC$1048576,MATCH($A1131,'Hoja de Trabajo para listado'!$CD$155:$CD$1048576,0),MATCH((CUADRO!G$5&amp;$E1131),'Hoja de Trabajo para listado'!$CD$151:$DC$151,0)),0)</f>
        <v>0</v>
      </c>
      <c r="H1131" s="257">
        <f ca="1">+IFERROR(INDEX('Hoja de Trabajo para listado'!$A$155:$Z$1048576,MATCH($A1131,'Hoja de Trabajo para listado'!$A$155:$A$1048576,0),MATCH((CUADRO!H$5&amp;$E1131),'Hoja de Trabajo para listado'!$A$151:$Z$151,0)),0)+IFERROR(INDEX('Hoja de Trabajo para listado'!$AB$155:$BA$1048576,MATCH($A1131,'Hoja de Trabajo para listado'!$AB$155:$AB$1048576,0),MATCH((CUADRO!H$5&amp;$E1131),'Hoja de Trabajo para listado'!$AB$151:$BA$151,0)),0)+IFERROR(INDEX('Hoja de Trabajo para listado'!$BC$155:$CB$1048576,MATCH($A1131,'Hoja de Trabajo para listado'!$BC$155:$BC$1048576,0),MATCH((CUADRO!H$5&amp;$E1131),'Hoja de Trabajo para listado'!$BC$151:$CB$151,0)),0)+IFERROR(INDEX('Hoja de Trabajo para listado'!$DE$153:$DG$274,MATCH($A1131,'Hoja de Trabajo para listado'!$DE$153:$DE$1048576,0),MATCH((CUADRO!H$5&amp;$E1131),'Hoja de Trabajo para listado'!$DE$151:$DG$151,0)),0)+IFERROR(INDEX('Hoja de Trabajo para listado'!$CD$155:$DC$1048576,MATCH($A1131,'Hoja de Trabajo para listado'!$CD$155:$CD$1048576,0),MATCH((CUADRO!H$5&amp;$E1131),'Hoja de Trabajo para listado'!$CD$151:$DC$151,0)),0)</f>
        <v>0</v>
      </c>
      <c r="I1131" s="257">
        <f ca="1">+IFERROR(INDEX('Hoja de Trabajo para listado'!$A$155:$Z$1048576,MATCH($A1131,'Hoja de Trabajo para listado'!$A$155:$A$1048576,0),MATCH((CUADRO!I$5&amp;$E1131),'Hoja de Trabajo para listado'!$A$151:$Z$151,0)),0)+IFERROR(INDEX('Hoja de Trabajo para listado'!$AB$155:$BA$1048576,MATCH($A1131,'Hoja de Trabajo para listado'!$AB$155:$AB$1048576,0),MATCH((CUADRO!I$5&amp;$E1131),'Hoja de Trabajo para listado'!$AB$151:$BA$151,0)),0)+IFERROR(INDEX('Hoja de Trabajo para listado'!$BC$155:$CB$1048576,MATCH($A1131,'Hoja de Trabajo para listado'!$BC$155:$BC$1048576,0),MATCH((CUADRO!I$5&amp;$E1131),'Hoja de Trabajo para listado'!$BC$151:$CB$151,0)),0)+IFERROR(INDEX('Hoja de Trabajo para listado'!$DE$153:$DG$274,MATCH($A1131,'Hoja de Trabajo para listado'!$DE$153:$DE$1048576,0),MATCH((CUADRO!I$5&amp;$E1131),'Hoja de Trabajo para listado'!$DE$151:$DG$151,0)),0)+IFERROR(INDEX('Hoja de Trabajo para listado'!$CD$155:$DC$1048576,MATCH($A1131,'Hoja de Trabajo para listado'!$CD$155:$CD$1048576,0),MATCH((CUADRO!I$5&amp;$E1131),'Hoja de Trabajo para listado'!$CD$151:$DC$151,0)),0)</f>
        <v>0</v>
      </c>
      <c r="J1131" s="257">
        <f ca="1">+IFERROR(INDEX('Hoja de Trabajo para listado'!$A$155:$Z$1048576,MATCH($A1131,'Hoja de Trabajo para listado'!$A$155:$A$1048576,0),MATCH((CUADRO!J$5&amp;$E1131),'Hoja de Trabajo para listado'!$A$151:$Z$151,0)),0)+IFERROR(INDEX('Hoja de Trabajo para listado'!$AB$155:$BA$1048576,MATCH($A1131,'Hoja de Trabajo para listado'!$AB$155:$AB$1048576,0),MATCH((CUADRO!J$5&amp;$E1131),'Hoja de Trabajo para listado'!$AB$151:$BA$151,0)),0)+IFERROR(INDEX('Hoja de Trabajo para listado'!$BC$155:$CB$1048576,MATCH($A1131,'Hoja de Trabajo para listado'!$BC$155:$BC$1048576,0),MATCH((CUADRO!J$5&amp;$E1131),'Hoja de Trabajo para listado'!$BC$151:$CB$151,0)),0)+IFERROR(INDEX('Hoja de Trabajo para listado'!$DE$153:$DG$274,MATCH($A1131,'Hoja de Trabajo para listado'!$DE$153:$DE$1048576,0),MATCH((CUADRO!J$5&amp;$E1131),'Hoja de Trabajo para listado'!$DE$151:$DG$151,0)),0)+IFERROR(INDEX('Hoja de Trabajo para listado'!$CD$155:$DC$1048576,MATCH($A1131,'Hoja de Trabajo para listado'!$CD$155:$CD$1048576,0),MATCH((CUADRO!J$5&amp;$E1131),'Hoja de Trabajo para listado'!$CD$151:$DC$151,0)),0)</f>
        <v>0</v>
      </c>
      <c r="K1131" s="257">
        <f ca="1">+IFERROR(INDEX('Hoja de Trabajo para listado'!$A$155:$Z$1048576,MATCH($A1131,'Hoja de Trabajo para listado'!$A$155:$A$1048576,0),MATCH((CUADRO!K$5&amp;$E1131),'Hoja de Trabajo para listado'!$A$151:$Z$151,0)),0)+IFERROR(INDEX('Hoja de Trabajo para listado'!$AB$155:$BA$1048576,MATCH($A1131,'Hoja de Trabajo para listado'!$AB$155:$AB$1048576,0),MATCH((CUADRO!K$5&amp;$E1131),'Hoja de Trabajo para listado'!$AB$151:$BA$151,0)),0)+IFERROR(INDEX('Hoja de Trabajo para listado'!$BC$155:$CB$1048576,MATCH($A1131,'Hoja de Trabajo para listado'!$BC$155:$BC$1048576,0),MATCH((CUADRO!K$5&amp;$E1131),'Hoja de Trabajo para listado'!$BC$151:$CB$151,0)),0)+IFERROR(INDEX('Hoja de Trabajo para listado'!$DE$153:$DG$274,MATCH($A1131,'Hoja de Trabajo para listado'!$DE$153:$DE$1048576,0),MATCH((CUADRO!K$5&amp;$E1131),'Hoja de Trabajo para listado'!$DE$151:$DG$151,0)),0)+IFERROR(INDEX('Hoja de Trabajo para listado'!$CD$155:$DC$1048576,MATCH($A1131,'Hoja de Trabajo para listado'!$CD$155:$CD$1048576,0),MATCH((CUADRO!K$5&amp;$E1131),'Hoja de Trabajo para listado'!$CD$151:$DC$151,0)),0)</f>
        <v>0</v>
      </c>
      <c r="L1131" s="257">
        <f ca="1">+IFERROR(INDEX('Hoja de Trabajo para listado'!$A$155:$Z$1048576,MATCH($A1131,'Hoja de Trabajo para listado'!$A$155:$A$1048576,0),MATCH((CUADRO!L$5&amp;$E1131),'Hoja de Trabajo para listado'!$A$151:$Z$151,0)),0)+IFERROR(INDEX('Hoja de Trabajo para listado'!$AB$155:$BA$1048576,MATCH($A1131,'Hoja de Trabajo para listado'!$AB$155:$AB$1048576,0),MATCH((CUADRO!L$5&amp;$E1131),'Hoja de Trabajo para listado'!$AB$151:$BA$151,0)),0)+IFERROR(INDEX('Hoja de Trabajo para listado'!$BC$155:$CB$1048576,MATCH($A1131,'Hoja de Trabajo para listado'!$BC$155:$BC$1048576,0),MATCH((CUADRO!L$5&amp;$E1131),'Hoja de Trabajo para listado'!$BC$151:$CB$151,0)),0)+IFERROR(INDEX('Hoja de Trabajo para listado'!$DE$153:$DG$274,MATCH($A1131,'Hoja de Trabajo para listado'!$DE$153:$DE$1048576,0),MATCH((CUADRO!L$5&amp;$E1131),'Hoja de Trabajo para listado'!$DE$151:$DG$151,0)),0)+IFERROR(INDEX('Hoja de Trabajo para listado'!$CD$155:$DC$1048576,MATCH($A1131,'Hoja de Trabajo para listado'!$CD$155:$CD$1048576,0),MATCH((CUADRO!L$5&amp;$E1131),'Hoja de Trabajo para listado'!$CD$151:$DC$151,0)),0)</f>
        <v>10097.810000000001</v>
      </c>
      <c r="M1131" s="257">
        <f ca="1">+IFERROR(INDEX('Hoja de Trabajo para listado'!$A$155:$Z$1048576,MATCH($A1131,'Hoja de Trabajo para listado'!$A$155:$A$1048576,0),MATCH((CUADRO!M$5&amp;$E1131),'Hoja de Trabajo para listado'!$A$151:$Z$151,0)),0)+IFERROR(INDEX('Hoja de Trabajo para listado'!$AB$155:$BA$1048576,MATCH($A1131,'Hoja de Trabajo para listado'!$AB$155:$AB$1048576,0),MATCH((CUADRO!M$5&amp;$E1131),'Hoja de Trabajo para listado'!$AB$151:$BA$151,0)),0)+IFERROR(INDEX('Hoja de Trabajo para listado'!$BC$155:$CB$1048576,MATCH($A1131,'Hoja de Trabajo para listado'!$BC$155:$BC$1048576,0),MATCH((CUADRO!M$5&amp;$E1131),'Hoja de Trabajo para listado'!$BC$151:$CB$151,0)),0)+IFERROR(INDEX('Hoja de Trabajo para listado'!$DE$153:$DG$274,MATCH($A1131,'Hoja de Trabajo para listado'!$DE$153:$DE$1048576,0),MATCH((CUADRO!M$5&amp;$E1131),'Hoja de Trabajo para listado'!$DE$151:$DG$151,0)),0)+IFERROR(INDEX('Hoja de Trabajo para listado'!$CD$155:$DC$1048576,MATCH($A1131,'Hoja de Trabajo para listado'!$CD$155:$CD$1048576,0),MATCH((CUADRO!M$5&amp;$E1131),'Hoja de Trabajo para listado'!$CD$151:$DC$151,0)),0)</f>
        <v>1899.1500000000005</v>
      </c>
      <c r="N1131" s="257">
        <f ca="1">+IFERROR(INDEX('Hoja de Trabajo para listado'!$A$155:$Z$1048576,MATCH($A1131,'Hoja de Trabajo para listado'!$A$155:$A$1048576,0),MATCH((CUADRO!N$5&amp;$E1131),'Hoja de Trabajo para listado'!$A$151:$Z$151,0)),0)+IFERROR(INDEX('Hoja de Trabajo para listado'!$AB$155:$BA$1048576,MATCH($A1131,'Hoja de Trabajo para listado'!$AB$155:$AB$1048576,0),MATCH((CUADRO!N$5&amp;$E1131),'Hoja de Trabajo para listado'!$AB$151:$BA$151,0)),0)+IFERROR(INDEX('Hoja de Trabajo para listado'!$BC$155:$CB$1048576,MATCH($A1131,'Hoja de Trabajo para listado'!$BC$155:$BC$1048576,0),MATCH((CUADRO!N$5&amp;$E1131),'Hoja de Trabajo para listado'!$BC$151:$CB$151,0)),0)+IFERROR(INDEX('Hoja de Trabajo para listado'!$DE$153:$DG$274,MATCH($A1131,'Hoja de Trabajo para listado'!$DE$153:$DE$1048576,0),MATCH((CUADRO!N$5&amp;$E1131),'Hoja de Trabajo para listado'!$DE$151:$DG$151,0)),0)+IFERROR(INDEX('Hoja de Trabajo para listado'!$CD$155:$DC$1048576,MATCH($A1131,'Hoja de Trabajo para listado'!$CD$155:$CD$1048576,0),MATCH((CUADRO!N$5&amp;$E1131),'Hoja de Trabajo para listado'!$CD$151:$DC$151,0)),0)</f>
        <v>11691.39</v>
      </c>
      <c r="O1131" s="257">
        <f ca="1">+IFERROR(INDEX('Hoja de Trabajo para listado'!$A$155:$Z$1048576,MATCH($A1131,'Hoja de Trabajo para listado'!$A$155:$A$1048576,0),MATCH((CUADRO!O$5&amp;$E1131),'Hoja de Trabajo para listado'!$A$151:$Z$151,0)),0)+IFERROR(INDEX('Hoja de Trabajo para listado'!$AB$155:$BA$1048576,MATCH($A1131,'Hoja de Trabajo para listado'!$AB$155:$AB$1048576,0),MATCH((CUADRO!O$5&amp;$E1131),'Hoja de Trabajo para listado'!$AB$151:$BA$151,0)),0)+IFERROR(INDEX('Hoja de Trabajo para listado'!$BC$155:$CB$1048576,MATCH($A1131,'Hoja de Trabajo para listado'!$BC$155:$BC$1048576,0),MATCH((CUADRO!O$5&amp;$E1131),'Hoja de Trabajo para listado'!$BC$151:$CB$151,0)),0)+IFERROR(INDEX('Hoja de Trabajo para listado'!$DE$153:$DG$274,MATCH($A1131,'Hoja de Trabajo para listado'!$DE$153:$DE$1048576,0),MATCH((CUADRO!O$5&amp;$E1131),'Hoja de Trabajo para listado'!$DE$151:$DG$151,0)),0)+IFERROR(INDEX('Hoja de Trabajo para listado'!$CD$155:$DC$1048576,MATCH($A1131,'Hoja de Trabajo para listado'!$CD$155:$CD$1048576,0),MATCH((CUADRO!O$5&amp;$E1131),'Hoja de Trabajo para listado'!$CD$151:$DC$151,0)),0)</f>
        <v>0</v>
      </c>
      <c r="P1131" s="257">
        <f ca="1">+IFERROR(INDEX('Hoja de Trabajo para listado'!$A$155:$Z$1048576,MATCH($A1131,'Hoja de Trabajo para listado'!$A$155:$A$1048576,0),MATCH((CUADRO!P$5&amp;$E1131),'Hoja de Trabajo para listado'!$A$151:$Z$151,0)),0)+IFERROR(INDEX('Hoja de Trabajo para listado'!$AB$155:$BA$1048576,MATCH($A1131,'Hoja de Trabajo para listado'!$AB$155:$AB$1048576,0),MATCH((CUADRO!P$5&amp;$E1131),'Hoja de Trabajo para listado'!$AB$151:$BA$151,0)),0)+IFERROR(INDEX('Hoja de Trabajo para listado'!$BC$155:$CB$1048576,MATCH($A1131,'Hoja de Trabajo para listado'!$BC$155:$BC$1048576,0),MATCH((CUADRO!P$5&amp;$E1131),'Hoja de Trabajo para listado'!$BC$151:$CB$151,0)),0)+IFERROR(INDEX('Hoja de Trabajo para listado'!$DE$153:$DG$274,MATCH($A1131,'Hoja de Trabajo para listado'!$DE$153:$DE$1048576,0),MATCH((CUADRO!P$5&amp;$E1131),'Hoja de Trabajo para listado'!$DE$151:$DG$151,0)),0)+IFERROR(INDEX('Hoja de Trabajo para listado'!$CD$155:$DC$1048576,MATCH($A1131,'Hoja de Trabajo para listado'!$CD$155:$CD$1048576,0),MATCH((CUADRO!P$5&amp;$E1131),'Hoja de Trabajo para listado'!$CD$151:$DC$151,0)),0)</f>
        <v>0</v>
      </c>
      <c r="Q1131" s="257">
        <f ca="1">+IFERROR(INDEX('Hoja de Trabajo para listado'!$A$155:$Z$1048576,MATCH($A1131,'Hoja de Trabajo para listado'!$A$155:$A$1048576,0),MATCH((CUADRO!Q$5&amp;$E1131),'Hoja de Trabajo para listado'!$A$151:$Z$151,0)),0)+IFERROR(INDEX('Hoja de Trabajo para listado'!$AB$155:$BA$1048576,MATCH($A1131,'Hoja de Trabajo para listado'!$AB$155:$AB$1048576,0),MATCH((CUADRO!Q$5&amp;$E1131),'Hoja de Trabajo para listado'!$AB$151:$BA$151,0)),0)+IFERROR(INDEX('Hoja de Trabajo para listado'!$BC$155:$CB$1048576,MATCH($A1131,'Hoja de Trabajo para listado'!$BC$155:$BC$1048576,0),MATCH((CUADRO!Q$5&amp;$E1131),'Hoja de Trabajo para listado'!$BC$151:$CB$151,0)),0)+IFERROR(INDEX('Hoja de Trabajo para listado'!$DE$153:$DG$274,MATCH($A1131,'Hoja de Trabajo para listado'!$DE$153:$DE$1048576,0),MATCH((CUADRO!Q$5&amp;$E1131),'Hoja de Trabajo para listado'!$DE$151:$DG$151,0)),0)+IFERROR(INDEX('Hoja de Trabajo para listado'!$CD$155:$DC$1048576,MATCH($A1131,'Hoja de Trabajo para listado'!$CD$155:$CD$1048576,0),MATCH((CUADRO!Q$5&amp;$E1131),'Hoja de Trabajo para listado'!$CD$151:$DC$151,0)),0)</f>
        <v>0</v>
      </c>
      <c r="R1131" s="257">
        <f t="shared" ca="1" si="34"/>
        <v>23688.350000000002</v>
      </c>
      <c r="S1131" s="257">
        <f ca="1">+R1130+R1131</f>
        <v>23688.350000000002</v>
      </c>
      <c r="T1131" s="257">
        <f ca="1">+S1131</f>
        <v>23688.350000000002</v>
      </c>
      <c r="U1131" s="256">
        <f t="shared" si="35"/>
        <v>2</v>
      </c>
      <c r="V1131" s="362" t="str">
        <f>+VLOOKUP(A1131,bd_lista!$A$3:$E$590,5,FALSE)</f>
        <v>Órgano Ejecutivo</v>
      </c>
      <c r="W1131" s="362"/>
      <c r="X1131" s="254">
        <f>+A1131</f>
        <v>70</v>
      </c>
      <c r="Y1131" s="254" t="str">
        <f>+VLOOKUP(X1131,bd_lista!$A$3:$C$590,3,FALSE)</f>
        <v>Ministerio de Trabajo, Empleo y Previsión Social</v>
      </c>
      <c r="Z1131" s="314"/>
      <c r="AA1131" s="350"/>
    </row>
    <row r="1132" spans="1:27" customFormat="1" ht="15" hidden="1" customHeight="1">
      <c r="A1132" s="32">
        <v>592</v>
      </c>
      <c r="B1132" s="306">
        <f>+A1132</f>
        <v>592</v>
      </c>
      <c r="C1132" s="259" t="str">
        <f>+VLOOKUP(A1132,bd_lista!$A$3:$C$590,3,FALSE)</f>
        <v>Empresa Estatal "Boliviana de Turismo"</v>
      </c>
      <c r="D1132" s="361" t="str">
        <f>+C1132</f>
        <v>Empresa Estatal "Boliviana de Turismo"</v>
      </c>
      <c r="E1132" s="259" t="s">
        <v>1313</v>
      </c>
      <c r="F1132" s="255">
        <f ca="1">+IFERROR(INDEX('Hoja de Trabajo para listado'!$A$155:$Z$1048576,MATCH($A1132,'Hoja de Trabajo para listado'!$A$155:$A$1048576,0),MATCH((CUADRO!F$5&amp;$E1132),'Hoja de Trabajo para listado'!$A$151:$Z$151,0)),0)+IFERROR(INDEX('Hoja de Trabajo para listado'!$AB$155:$BA$1048576,MATCH($A1132,'Hoja de Trabajo para listado'!$AB$155:$AB$1048576,0),MATCH((CUADRO!F$5&amp;$E1132),'Hoja de Trabajo para listado'!$AB$151:$BA$151,0)),0)+IFERROR(INDEX('Hoja de Trabajo para listado'!$BC$155:$CB$1048576,MATCH($A1132,'Hoja de Trabajo para listado'!$BC$155:$BC$1048576,0),MATCH((CUADRO!F$5&amp;$E1132),'Hoja de Trabajo para listado'!$BC$151:$CB$151,0)),0)+IFERROR(INDEX('Hoja de Trabajo para listado'!$DE$153:$DG$274,MATCH($A1132,'Hoja de Trabajo para listado'!$DE$153:$DE$1048576,0),MATCH((CUADRO!F$5&amp;$E1132),'Hoja de Trabajo para listado'!$DE$151:$DG$151,0)),0)+IFERROR(INDEX('Hoja de Trabajo para listado'!$CD$155:$DC$1048576,MATCH($A1132,'Hoja de Trabajo para listado'!$CD$155:$CD$1048576,0),MATCH((CUADRO!F$5&amp;$E1132),'Hoja de Trabajo para listado'!$CD$151:$DC$151,0)),0)</f>
        <v>0</v>
      </c>
      <c r="G1132" s="255">
        <f ca="1">+IFERROR(INDEX('Hoja de Trabajo para listado'!$A$155:$Z$1048576,MATCH($A1132,'Hoja de Trabajo para listado'!$A$155:$A$1048576,0),MATCH((CUADRO!G$5&amp;$E1132),'Hoja de Trabajo para listado'!$A$151:$Z$151,0)),0)+IFERROR(INDEX('Hoja de Trabajo para listado'!$AB$155:$BA$1048576,MATCH($A1132,'Hoja de Trabajo para listado'!$AB$155:$AB$1048576,0),MATCH((CUADRO!G$5&amp;$E1132),'Hoja de Trabajo para listado'!$AB$151:$BA$151,0)),0)+IFERROR(INDEX('Hoja de Trabajo para listado'!$BC$155:$CB$1048576,MATCH($A1132,'Hoja de Trabajo para listado'!$BC$155:$BC$1048576,0),MATCH((CUADRO!G$5&amp;$E1132),'Hoja de Trabajo para listado'!$BC$151:$CB$151,0)),0)+IFERROR(INDEX('Hoja de Trabajo para listado'!$DE$153:$DG$274,MATCH($A1132,'Hoja de Trabajo para listado'!$DE$153:$DE$1048576,0),MATCH((CUADRO!G$5&amp;$E1132),'Hoja de Trabajo para listado'!$DE$151:$DG$151,0)),0)+IFERROR(INDEX('Hoja de Trabajo para listado'!$CD$155:$DC$1048576,MATCH($A1132,'Hoja de Trabajo para listado'!$CD$155:$CD$1048576,0),MATCH((CUADRO!G$5&amp;$E1132),'Hoja de Trabajo para listado'!$CD$151:$DC$151,0)),0)</f>
        <v>0</v>
      </c>
      <c r="H1132" s="255">
        <f ca="1">+IFERROR(INDEX('Hoja de Trabajo para listado'!$A$155:$Z$1048576,MATCH($A1132,'Hoja de Trabajo para listado'!$A$155:$A$1048576,0),MATCH((CUADRO!H$5&amp;$E1132),'Hoja de Trabajo para listado'!$A$151:$Z$151,0)),0)+IFERROR(INDEX('Hoja de Trabajo para listado'!$AB$155:$BA$1048576,MATCH($A1132,'Hoja de Trabajo para listado'!$AB$155:$AB$1048576,0),MATCH((CUADRO!H$5&amp;$E1132),'Hoja de Trabajo para listado'!$AB$151:$BA$151,0)),0)+IFERROR(INDEX('Hoja de Trabajo para listado'!$BC$155:$CB$1048576,MATCH($A1132,'Hoja de Trabajo para listado'!$BC$155:$BC$1048576,0),MATCH((CUADRO!H$5&amp;$E1132),'Hoja de Trabajo para listado'!$BC$151:$CB$151,0)),0)+IFERROR(INDEX('Hoja de Trabajo para listado'!$DE$153:$DG$274,MATCH($A1132,'Hoja de Trabajo para listado'!$DE$153:$DE$1048576,0),MATCH((CUADRO!H$5&amp;$E1132),'Hoja de Trabajo para listado'!$DE$151:$DG$151,0)),0)+IFERROR(INDEX('Hoja de Trabajo para listado'!$CD$155:$DC$1048576,MATCH($A1132,'Hoja de Trabajo para listado'!$CD$155:$CD$1048576,0),MATCH((CUADRO!H$5&amp;$E1132),'Hoja de Trabajo para listado'!$CD$151:$DC$151,0)),0)</f>
        <v>0</v>
      </c>
      <c r="I1132" s="255">
        <f ca="1">+IFERROR(INDEX('Hoja de Trabajo para listado'!$A$155:$Z$1048576,MATCH($A1132,'Hoja de Trabajo para listado'!$A$155:$A$1048576,0),MATCH((CUADRO!I$5&amp;$E1132),'Hoja de Trabajo para listado'!$A$151:$Z$151,0)),0)+IFERROR(INDEX('Hoja de Trabajo para listado'!$AB$155:$BA$1048576,MATCH($A1132,'Hoja de Trabajo para listado'!$AB$155:$AB$1048576,0),MATCH((CUADRO!I$5&amp;$E1132),'Hoja de Trabajo para listado'!$AB$151:$BA$151,0)),0)+IFERROR(INDEX('Hoja de Trabajo para listado'!$BC$155:$CB$1048576,MATCH($A1132,'Hoja de Trabajo para listado'!$BC$155:$BC$1048576,0),MATCH((CUADRO!I$5&amp;$E1132),'Hoja de Trabajo para listado'!$BC$151:$CB$151,0)),0)+IFERROR(INDEX('Hoja de Trabajo para listado'!$DE$153:$DG$274,MATCH($A1132,'Hoja de Trabajo para listado'!$DE$153:$DE$1048576,0),MATCH((CUADRO!I$5&amp;$E1132),'Hoja de Trabajo para listado'!$DE$151:$DG$151,0)),0)+IFERROR(INDEX('Hoja de Trabajo para listado'!$CD$155:$DC$1048576,MATCH($A1132,'Hoja de Trabajo para listado'!$CD$155:$CD$1048576,0),MATCH((CUADRO!I$5&amp;$E1132),'Hoja de Trabajo para listado'!$CD$151:$DC$151,0)),0)</f>
        <v>0</v>
      </c>
      <c r="J1132" s="255">
        <f ca="1">+IFERROR(INDEX('Hoja de Trabajo para listado'!$A$155:$Z$1048576,MATCH($A1132,'Hoja de Trabajo para listado'!$A$155:$A$1048576,0),MATCH((CUADRO!J$5&amp;$E1132),'Hoja de Trabajo para listado'!$A$151:$Z$151,0)),0)+IFERROR(INDEX('Hoja de Trabajo para listado'!$AB$155:$BA$1048576,MATCH($A1132,'Hoja de Trabajo para listado'!$AB$155:$AB$1048576,0),MATCH((CUADRO!J$5&amp;$E1132),'Hoja de Trabajo para listado'!$AB$151:$BA$151,0)),0)+IFERROR(INDEX('Hoja de Trabajo para listado'!$BC$155:$CB$1048576,MATCH($A1132,'Hoja de Trabajo para listado'!$BC$155:$BC$1048576,0),MATCH((CUADRO!J$5&amp;$E1132),'Hoja de Trabajo para listado'!$BC$151:$CB$151,0)),0)+IFERROR(INDEX('Hoja de Trabajo para listado'!$DE$153:$DG$274,MATCH($A1132,'Hoja de Trabajo para listado'!$DE$153:$DE$1048576,0),MATCH((CUADRO!J$5&amp;$E1132),'Hoja de Trabajo para listado'!$DE$151:$DG$151,0)),0)+IFERROR(INDEX('Hoja de Trabajo para listado'!$CD$155:$DC$1048576,MATCH($A1132,'Hoja de Trabajo para listado'!$CD$155:$CD$1048576,0),MATCH((CUADRO!J$5&amp;$E1132),'Hoja de Trabajo para listado'!$CD$151:$DC$151,0)),0)</f>
        <v>0</v>
      </c>
      <c r="K1132" s="255">
        <f ca="1">+IFERROR(INDEX('Hoja de Trabajo para listado'!$A$155:$Z$1048576,MATCH($A1132,'Hoja de Trabajo para listado'!$A$155:$A$1048576,0),MATCH((CUADRO!K$5&amp;$E1132),'Hoja de Trabajo para listado'!$A$151:$Z$151,0)),0)+IFERROR(INDEX('Hoja de Trabajo para listado'!$AB$155:$BA$1048576,MATCH($A1132,'Hoja de Trabajo para listado'!$AB$155:$AB$1048576,0),MATCH((CUADRO!K$5&amp;$E1132),'Hoja de Trabajo para listado'!$AB$151:$BA$151,0)),0)+IFERROR(INDEX('Hoja de Trabajo para listado'!$BC$155:$CB$1048576,MATCH($A1132,'Hoja de Trabajo para listado'!$BC$155:$BC$1048576,0),MATCH((CUADRO!K$5&amp;$E1132),'Hoja de Trabajo para listado'!$BC$151:$CB$151,0)),0)+IFERROR(INDEX('Hoja de Trabajo para listado'!$DE$153:$DG$274,MATCH($A1132,'Hoja de Trabajo para listado'!$DE$153:$DE$1048576,0),MATCH((CUADRO!K$5&amp;$E1132),'Hoja de Trabajo para listado'!$DE$151:$DG$151,0)),0)+IFERROR(INDEX('Hoja de Trabajo para listado'!$CD$155:$DC$1048576,MATCH($A1132,'Hoja de Trabajo para listado'!$CD$155:$CD$1048576,0),MATCH((CUADRO!K$5&amp;$E1132),'Hoja de Trabajo para listado'!$CD$151:$DC$151,0)),0)</f>
        <v>0</v>
      </c>
      <c r="L1132" s="255">
        <f ca="1">+IFERROR(INDEX('Hoja de Trabajo para listado'!$A$155:$Z$1048576,MATCH($A1132,'Hoja de Trabajo para listado'!$A$155:$A$1048576,0),MATCH((CUADRO!L$5&amp;$E1132),'Hoja de Trabajo para listado'!$A$151:$Z$151,0)),0)+IFERROR(INDEX('Hoja de Trabajo para listado'!$AB$155:$BA$1048576,MATCH($A1132,'Hoja de Trabajo para listado'!$AB$155:$AB$1048576,0),MATCH((CUADRO!L$5&amp;$E1132),'Hoja de Trabajo para listado'!$AB$151:$BA$151,0)),0)+IFERROR(INDEX('Hoja de Trabajo para listado'!$BC$155:$CB$1048576,MATCH($A1132,'Hoja de Trabajo para listado'!$BC$155:$BC$1048576,0),MATCH((CUADRO!L$5&amp;$E1132),'Hoja de Trabajo para listado'!$BC$151:$CB$151,0)),0)+IFERROR(INDEX('Hoja de Trabajo para listado'!$DE$153:$DG$274,MATCH($A1132,'Hoja de Trabajo para listado'!$DE$153:$DE$1048576,0),MATCH((CUADRO!L$5&amp;$E1132),'Hoja de Trabajo para listado'!$DE$151:$DG$151,0)),0)+IFERROR(INDEX('Hoja de Trabajo para listado'!$CD$155:$DC$1048576,MATCH($A1132,'Hoja de Trabajo para listado'!$CD$155:$CD$1048576,0),MATCH((CUADRO!L$5&amp;$E1132),'Hoja de Trabajo para listado'!$CD$151:$DC$151,0)),0)</f>
        <v>0</v>
      </c>
      <c r="M1132" s="255">
        <f ca="1">+IFERROR(INDEX('Hoja de Trabajo para listado'!$A$155:$Z$1048576,MATCH($A1132,'Hoja de Trabajo para listado'!$A$155:$A$1048576,0),MATCH((CUADRO!M$5&amp;$E1132),'Hoja de Trabajo para listado'!$A$151:$Z$151,0)),0)+IFERROR(INDEX('Hoja de Trabajo para listado'!$AB$155:$BA$1048576,MATCH($A1132,'Hoja de Trabajo para listado'!$AB$155:$AB$1048576,0),MATCH((CUADRO!M$5&amp;$E1132),'Hoja de Trabajo para listado'!$AB$151:$BA$151,0)),0)+IFERROR(INDEX('Hoja de Trabajo para listado'!$BC$155:$CB$1048576,MATCH($A1132,'Hoja de Trabajo para listado'!$BC$155:$BC$1048576,0),MATCH((CUADRO!M$5&amp;$E1132),'Hoja de Trabajo para listado'!$BC$151:$CB$151,0)),0)+IFERROR(INDEX('Hoja de Trabajo para listado'!$DE$153:$DG$274,MATCH($A1132,'Hoja de Trabajo para listado'!$DE$153:$DE$1048576,0),MATCH((CUADRO!M$5&amp;$E1132),'Hoja de Trabajo para listado'!$DE$151:$DG$151,0)),0)+IFERROR(INDEX('Hoja de Trabajo para listado'!$CD$155:$DC$1048576,MATCH($A1132,'Hoja de Trabajo para listado'!$CD$155:$CD$1048576,0),MATCH((CUADRO!M$5&amp;$E1132),'Hoja de Trabajo para listado'!$CD$151:$DC$151,0)),0)</f>
        <v>0</v>
      </c>
      <c r="N1132" s="255">
        <f ca="1">+IFERROR(INDEX('Hoja de Trabajo para listado'!$A$155:$Z$1048576,MATCH($A1132,'Hoja de Trabajo para listado'!$A$155:$A$1048576,0),MATCH((CUADRO!N$5&amp;$E1132),'Hoja de Trabajo para listado'!$A$151:$Z$151,0)),0)+IFERROR(INDEX('Hoja de Trabajo para listado'!$AB$155:$BA$1048576,MATCH($A1132,'Hoja de Trabajo para listado'!$AB$155:$AB$1048576,0),MATCH((CUADRO!N$5&amp;$E1132),'Hoja de Trabajo para listado'!$AB$151:$BA$151,0)),0)+IFERROR(INDEX('Hoja de Trabajo para listado'!$BC$155:$CB$1048576,MATCH($A1132,'Hoja de Trabajo para listado'!$BC$155:$BC$1048576,0),MATCH((CUADRO!N$5&amp;$E1132),'Hoja de Trabajo para listado'!$BC$151:$CB$151,0)),0)+IFERROR(INDEX('Hoja de Trabajo para listado'!$DE$153:$DG$274,MATCH($A1132,'Hoja de Trabajo para listado'!$DE$153:$DE$1048576,0),MATCH((CUADRO!N$5&amp;$E1132),'Hoja de Trabajo para listado'!$DE$151:$DG$151,0)),0)+IFERROR(INDEX('Hoja de Trabajo para listado'!$CD$155:$DC$1048576,MATCH($A1132,'Hoja de Trabajo para listado'!$CD$155:$CD$1048576,0),MATCH((CUADRO!N$5&amp;$E1132),'Hoja de Trabajo para listado'!$CD$151:$DC$151,0)),0)</f>
        <v>0</v>
      </c>
      <c r="O1132" s="255">
        <f ca="1">+IFERROR(INDEX('Hoja de Trabajo para listado'!$A$155:$Z$1048576,MATCH($A1132,'Hoja de Trabajo para listado'!$A$155:$A$1048576,0),MATCH((CUADRO!O$5&amp;$E1132),'Hoja de Trabajo para listado'!$A$151:$Z$151,0)),0)+IFERROR(INDEX('Hoja de Trabajo para listado'!$AB$155:$BA$1048576,MATCH($A1132,'Hoja de Trabajo para listado'!$AB$155:$AB$1048576,0),MATCH((CUADRO!O$5&amp;$E1132),'Hoja de Trabajo para listado'!$AB$151:$BA$151,0)),0)+IFERROR(INDEX('Hoja de Trabajo para listado'!$BC$155:$CB$1048576,MATCH($A1132,'Hoja de Trabajo para listado'!$BC$155:$BC$1048576,0),MATCH((CUADRO!O$5&amp;$E1132),'Hoja de Trabajo para listado'!$BC$151:$CB$151,0)),0)+IFERROR(INDEX('Hoja de Trabajo para listado'!$DE$153:$DG$274,MATCH($A1132,'Hoja de Trabajo para listado'!$DE$153:$DE$1048576,0),MATCH((CUADRO!O$5&amp;$E1132),'Hoja de Trabajo para listado'!$DE$151:$DG$151,0)),0)+IFERROR(INDEX('Hoja de Trabajo para listado'!$CD$155:$DC$1048576,MATCH($A1132,'Hoja de Trabajo para listado'!$CD$155:$CD$1048576,0),MATCH((CUADRO!O$5&amp;$E1132),'Hoja de Trabajo para listado'!$CD$151:$DC$151,0)),0)</f>
        <v>0</v>
      </c>
      <c r="P1132" s="255">
        <f ca="1">+IFERROR(INDEX('Hoja de Trabajo para listado'!$A$155:$Z$1048576,MATCH($A1132,'Hoja de Trabajo para listado'!$A$155:$A$1048576,0),MATCH((CUADRO!P$5&amp;$E1132),'Hoja de Trabajo para listado'!$A$151:$Z$151,0)),0)+IFERROR(INDEX('Hoja de Trabajo para listado'!$AB$155:$BA$1048576,MATCH($A1132,'Hoja de Trabajo para listado'!$AB$155:$AB$1048576,0),MATCH((CUADRO!P$5&amp;$E1132),'Hoja de Trabajo para listado'!$AB$151:$BA$151,0)),0)+IFERROR(INDEX('Hoja de Trabajo para listado'!$BC$155:$CB$1048576,MATCH($A1132,'Hoja de Trabajo para listado'!$BC$155:$BC$1048576,0),MATCH((CUADRO!P$5&amp;$E1132),'Hoja de Trabajo para listado'!$BC$151:$CB$151,0)),0)+IFERROR(INDEX('Hoja de Trabajo para listado'!$DE$153:$DG$274,MATCH($A1132,'Hoja de Trabajo para listado'!$DE$153:$DE$1048576,0),MATCH((CUADRO!P$5&amp;$E1132),'Hoja de Trabajo para listado'!$DE$151:$DG$151,0)),0)+IFERROR(INDEX('Hoja de Trabajo para listado'!$CD$155:$DC$1048576,MATCH($A1132,'Hoja de Trabajo para listado'!$CD$155:$CD$1048576,0),MATCH((CUADRO!P$5&amp;$E1132),'Hoja de Trabajo para listado'!$CD$151:$DC$151,0)),0)</f>
        <v>0</v>
      </c>
      <c r="Q1132" s="255">
        <f ca="1">+IFERROR(INDEX('Hoja de Trabajo para listado'!$A$155:$Z$1048576,MATCH($A1132,'Hoja de Trabajo para listado'!$A$155:$A$1048576,0),MATCH((CUADRO!Q$5&amp;$E1132),'Hoja de Trabajo para listado'!$A$151:$Z$151,0)),0)+IFERROR(INDEX('Hoja de Trabajo para listado'!$AB$155:$BA$1048576,MATCH($A1132,'Hoja de Trabajo para listado'!$AB$155:$AB$1048576,0),MATCH((CUADRO!Q$5&amp;$E1132),'Hoja de Trabajo para listado'!$AB$151:$BA$151,0)),0)+IFERROR(INDEX('Hoja de Trabajo para listado'!$BC$155:$CB$1048576,MATCH($A1132,'Hoja de Trabajo para listado'!$BC$155:$BC$1048576,0),MATCH((CUADRO!Q$5&amp;$E1132),'Hoja de Trabajo para listado'!$BC$151:$CB$151,0)),0)+IFERROR(INDEX('Hoja de Trabajo para listado'!$DE$153:$DG$274,MATCH($A1132,'Hoja de Trabajo para listado'!$DE$153:$DE$1048576,0),MATCH((CUADRO!Q$5&amp;$E1132),'Hoja de Trabajo para listado'!$DE$151:$DG$151,0)),0)+IFERROR(INDEX('Hoja de Trabajo para listado'!$CD$155:$DC$1048576,MATCH($A1132,'Hoja de Trabajo para listado'!$CD$155:$CD$1048576,0),MATCH((CUADRO!Q$5&amp;$E1132),'Hoja de Trabajo para listado'!$CD$151:$DC$151,0)),0)</f>
        <v>0</v>
      </c>
      <c r="R1132" s="255">
        <f t="shared" ca="1" si="34"/>
        <v>0</v>
      </c>
      <c r="S1132" s="278"/>
      <c r="T1132" s="255">
        <f ca="1">+T1133</f>
        <v>0</v>
      </c>
      <c r="U1132" s="254">
        <f t="shared" si="35"/>
        <v>1</v>
      </c>
      <c r="V1132" s="362" t="str">
        <f>+VLOOKUP(A1132,bd_lista!$A$3:$E$590,5,FALSE)</f>
        <v>Empresas Nacionales</v>
      </c>
      <c r="W1132" s="361" t="str">
        <f>+V1132</f>
        <v>Empresas Nacionales</v>
      </c>
      <c r="X1132" s="254">
        <v>53</v>
      </c>
      <c r="Y1132" s="254" t="str">
        <f>+VLOOKUP(X1132,bd_lista!$A$3:$C$590,3,FALSE)</f>
        <v>Ministerio de Culturas, Descolonización y Despatriarcalización</v>
      </c>
      <c r="Z1132" s="316">
        <f>+X1132</f>
        <v>53</v>
      </c>
      <c r="AA1132" s="317" t="str">
        <f>+Y1132</f>
        <v>Ministerio de Culturas, Descolonización y Despatriarcalización</v>
      </c>
    </row>
    <row r="1133" spans="1:27" customFormat="1" ht="15" hidden="1" customHeight="1">
      <c r="A1133" s="32">
        <v>592</v>
      </c>
      <c r="B1133" s="307"/>
      <c r="C1133" s="259" t="str">
        <f>+VLOOKUP(A1133,bd_lista!$A$3:$C$590,3,FALSE)</f>
        <v>Empresa Estatal "Boliviana de Turismo"</v>
      </c>
      <c r="D1133" s="362"/>
      <c r="E1133" s="362" t="s">
        <v>1314</v>
      </c>
      <c r="F1133" s="257">
        <f ca="1">+IFERROR(INDEX('Hoja de Trabajo para listado'!$A$155:$Z$1048576,MATCH($A1133,'Hoja de Trabajo para listado'!$A$155:$A$1048576,0),MATCH((CUADRO!F$5&amp;$E1133),'Hoja de Trabajo para listado'!$A$151:$Z$151,0)),0)+IFERROR(INDEX('Hoja de Trabajo para listado'!$AB$155:$BA$1048576,MATCH($A1133,'Hoja de Trabajo para listado'!$AB$155:$AB$1048576,0),MATCH((CUADRO!F$5&amp;$E1133),'Hoja de Trabajo para listado'!$AB$151:$BA$151,0)),0)+IFERROR(INDEX('Hoja de Trabajo para listado'!$BC$155:$CB$1048576,MATCH($A1133,'Hoja de Trabajo para listado'!$BC$155:$BC$1048576,0),MATCH((CUADRO!F$5&amp;$E1133),'Hoja de Trabajo para listado'!$BC$151:$CB$151,0)),0)+IFERROR(INDEX('Hoja de Trabajo para listado'!$DE$153:$DG$274,MATCH($A1133,'Hoja de Trabajo para listado'!$DE$153:$DE$1048576,0),MATCH((CUADRO!F$5&amp;$E1133),'Hoja de Trabajo para listado'!$DE$151:$DG$151,0)),0)+IFERROR(INDEX('Hoja de Trabajo para listado'!$CD$155:$DC$1048576,MATCH($A1133,'Hoja de Trabajo para listado'!$CD$155:$CD$1048576,0),MATCH((CUADRO!F$5&amp;$E1133),'Hoja de Trabajo para listado'!$CD$151:$DC$151,0)),0)</f>
        <v>0</v>
      </c>
      <c r="G1133" s="257">
        <f ca="1">+IFERROR(INDEX('Hoja de Trabajo para listado'!$A$155:$Z$1048576,MATCH($A1133,'Hoja de Trabajo para listado'!$A$155:$A$1048576,0),MATCH((CUADRO!G$5&amp;$E1133),'Hoja de Trabajo para listado'!$A$151:$Z$151,0)),0)+IFERROR(INDEX('Hoja de Trabajo para listado'!$AB$155:$BA$1048576,MATCH($A1133,'Hoja de Trabajo para listado'!$AB$155:$AB$1048576,0),MATCH((CUADRO!G$5&amp;$E1133),'Hoja de Trabajo para listado'!$AB$151:$BA$151,0)),0)+IFERROR(INDEX('Hoja de Trabajo para listado'!$BC$155:$CB$1048576,MATCH($A1133,'Hoja de Trabajo para listado'!$BC$155:$BC$1048576,0),MATCH((CUADRO!G$5&amp;$E1133),'Hoja de Trabajo para listado'!$BC$151:$CB$151,0)),0)+IFERROR(INDEX('Hoja de Trabajo para listado'!$DE$153:$DG$274,MATCH($A1133,'Hoja de Trabajo para listado'!$DE$153:$DE$1048576,0),MATCH((CUADRO!G$5&amp;$E1133),'Hoja de Trabajo para listado'!$DE$151:$DG$151,0)),0)+IFERROR(INDEX('Hoja de Trabajo para listado'!$CD$155:$DC$1048576,MATCH($A1133,'Hoja de Trabajo para listado'!$CD$155:$CD$1048576,0),MATCH((CUADRO!G$5&amp;$E1133),'Hoja de Trabajo para listado'!$CD$151:$DC$151,0)),0)</f>
        <v>0</v>
      </c>
      <c r="H1133" s="257">
        <f ca="1">+IFERROR(INDEX('Hoja de Trabajo para listado'!$A$155:$Z$1048576,MATCH($A1133,'Hoja de Trabajo para listado'!$A$155:$A$1048576,0),MATCH((CUADRO!H$5&amp;$E1133),'Hoja de Trabajo para listado'!$A$151:$Z$151,0)),0)+IFERROR(INDEX('Hoja de Trabajo para listado'!$AB$155:$BA$1048576,MATCH($A1133,'Hoja de Trabajo para listado'!$AB$155:$AB$1048576,0),MATCH((CUADRO!H$5&amp;$E1133),'Hoja de Trabajo para listado'!$AB$151:$BA$151,0)),0)+IFERROR(INDEX('Hoja de Trabajo para listado'!$BC$155:$CB$1048576,MATCH($A1133,'Hoja de Trabajo para listado'!$BC$155:$BC$1048576,0),MATCH((CUADRO!H$5&amp;$E1133),'Hoja de Trabajo para listado'!$BC$151:$CB$151,0)),0)+IFERROR(INDEX('Hoja de Trabajo para listado'!$DE$153:$DG$274,MATCH($A1133,'Hoja de Trabajo para listado'!$DE$153:$DE$1048576,0),MATCH((CUADRO!H$5&amp;$E1133),'Hoja de Trabajo para listado'!$DE$151:$DG$151,0)),0)+IFERROR(INDEX('Hoja de Trabajo para listado'!$CD$155:$DC$1048576,MATCH($A1133,'Hoja de Trabajo para listado'!$CD$155:$CD$1048576,0),MATCH((CUADRO!H$5&amp;$E1133),'Hoja de Trabajo para listado'!$CD$151:$DC$151,0)),0)</f>
        <v>0</v>
      </c>
      <c r="I1133" s="257">
        <f ca="1">+IFERROR(INDEX('Hoja de Trabajo para listado'!$A$155:$Z$1048576,MATCH($A1133,'Hoja de Trabajo para listado'!$A$155:$A$1048576,0),MATCH((CUADRO!I$5&amp;$E1133),'Hoja de Trabajo para listado'!$A$151:$Z$151,0)),0)+IFERROR(INDEX('Hoja de Trabajo para listado'!$AB$155:$BA$1048576,MATCH($A1133,'Hoja de Trabajo para listado'!$AB$155:$AB$1048576,0),MATCH((CUADRO!I$5&amp;$E1133),'Hoja de Trabajo para listado'!$AB$151:$BA$151,0)),0)+IFERROR(INDEX('Hoja de Trabajo para listado'!$BC$155:$CB$1048576,MATCH($A1133,'Hoja de Trabajo para listado'!$BC$155:$BC$1048576,0),MATCH((CUADRO!I$5&amp;$E1133),'Hoja de Trabajo para listado'!$BC$151:$CB$151,0)),0)+IFERROR(INDEX('Hoja de Trabajo para listado'!$DE$153:$DG$274,MATCH($A1133,'Hoja de Trabajo para listado'!$DE$153:$DE$1048576,0),MATCH((CUADRO!I$5&amp;$E1133),'Hoja de Trabajo para listado'!$DE$151:$DG$151,0)),0)+IFERROR(INDEX('Hoja de Trabajo para listado'!$CD$155:$DC$1048576,MATCH($A1133,'Hoja de Trabajo para listado'!$CD$155:$CD$1048576,0),MATCH((CUADRO!I$5&amp;$E1133),'Hoja de Trabajo para listado'!$CD$151:$DC$151,0)),0)</f>
        <v>0</v>
      </c>
      <c r="J1133" s="257">
        <f ca="1">+IFERROR(INDEX('Hoja de Trabajo para listado'!$A$155:$Z$1048576,MATCH($A1133,'Hoja de Trabajo para listado'!$A$155:$A$1048576,0),MATCH((CUADRO!J$5&amp;$E1133),'Hoja de Trabajo para listado'!$A$151:$Z$151,0)),0)+IFERROR(INDEX('Hoja de Trabajo para listado'!$AB$155:$BA$1048576,MATCH($A1133,'Hoja de Trabajo para listado'!$AB$155:$AB$1048576,0),MATCH((CUADRO!J$5&amp;$E1133),'Hoja de Trabajo para listado'!$AB$151:$BA$151,0)),0)+IFERROR(INDEX('Hoja de Trabajo para listado'!$BC$155:$CB$1048576,MATCH($A1133,'Hoja de Trabajo para listado'!$BC$155:$BC$1048576,0),MATCH((CUADRO!J$5&amp;$E1133),'Hoja de Trabajo para listado'!$BC$151:$CB$151,0)),0)+IFERROR(INDEX('Hoja de Trabajo para listado'!$DE$153:$DG$274,MATCH($A1133,'Hoja de Trabajo para listado'!$DE$153:$DE$1048576,0),MATCH((CUADRO!J$5&amp;$E1133),'Hoja de Trabajo para listado'!$DE$151:$DG$151,0)),0)+IFERROR(INDEX('Hoja de Trabajo para listado'!$CD$155:$DC$1048576,MATCH($A1133,'Hoja de Trabajo para listado'!$CD$155:$CD$1048576,0),MATCH((CUADRO!J$5&amp;$E1133),'Hoja de Trabajo para listado'!$CD$151:$DC$151,0)),0)</f>
        <v>0</v>
      </c>
      <c r="K1133" s="257">
        <f ca="1">+IFERROR(INDEX('Hoja de Trabajo para listado'!$A$155:$Z$1048576,MATCH($A1133,'Hoja de Trabajo para listado'!$A$155:$A$1048576,0),MATCH((CUADRO!K$5&amp;$E1133),'Hoja de Trabajo para listado'!$A$151:$Z$151,0)),0)+IFERROR(INDEX('Hoja de Trabajo para listado'!$AB$155:$BA$1048576,MATCH($A1133,'Hoja de Trabajo para listado'!$AB$155:$AB$1048576,0),MATCH((CUADRO!K$5&amp;$E1133),'Hoja de Trabajo para listado'!$AB$151:$BA$151,0)),0)+IFERROR(INDEX('Hoja de Trabajo para listado'!$BC$155:$CB$1048576,MATCH($A1133,'Hoja de Trabajo para listado'!$BC$155:$BC$1048576,0),MATCH((CUADRO!K$5&amp;$E1133),'Hoja de Trabajo para listado'!$BC$151:$CB$151,0)),0)+IFERROR(INDEX('Hoja de Trabajo para listado'!$DE$153:$DG$274,MATCH($A1133,'Hoja de Trabajo para listado'!$DE$153:$DE$1048576,0),MATCH((CUADRO!K$5&amp;$E1133),'Hoja de Trabajo para listado'!$DE$151:$DG$151,0)),0)+IFERROR(INDEX('Hoja de Trabajo para listado'!$CD$155:$DC$1048576,MATCH($A1133,'Hoja de Trabajo para listado'!$CD$155:$CD$1048576,0),MATCH((CUADRO!K$5&amp;$E1133),'Hoja de Trabajo para listado'!$CD$151:$DC$151,0)),0)</f>
        <v>0</v>
      </c>
      <c r="L1133" s="257">
        <f ca="1">+IFERROR(INDEX('Hoja de Trabajo para listado'!$A$155:$Z$1048576,MATCH($A1133,'Hoja de Trabajo para listado'!$A$155:$A$1048576,0),MATCH((CUADRO!L$5&amp;$E1133),'Hoja de Trabajo para listado'!$A$151:$Z$151,0)),0)+IFERROR(INDEX('Hoja de Trabajo para listado'!$AB$155:$BA$1048576,MATCH($A1133,'Hoja de Trabajo para listado'!$AB$155:$AB$1048576,0),MATCH((CUADRO!L$5&amp;$E1133),'Hoja de Trabajo para listado'!$AB$151:$BA$151,0)),0)+IFERROR(INDEX('Hoja de Trabajo para listado'!$BC$155:$CB$1048576,MATCH($A1133,'Hoja de Trabajo para listado'!$BC$155:$BC$1048576,0),MATCH((CUADRO!L$5&amp;$E1133),'Hoja de Trabajo para listado'!$BC$151:$CB$151,0)),0)+IFERROR(INDEX('Hoja de Trabajo para listado'!$DE$153:$DG$274,MATCH($A1133,'Hoja de Trabajo para listado'!$DE$153:$DE$1048576,0),MATCH((CUADRO!L$5&amp;$E1133),'Hoja de Trabajo para listado'!$DE$151:$DG$151,0)),0)+IFERROR(INDEX('Hoja de Trabajo para listado'!$CD$155:$DC$1048576,MATCH($A1133,'Hoja de Trabajo para listado'!$CD$155:$CD$1048576,0),MATCH((CUADRO!L$5&amp;$E1133),'Hoja de Trabajo para listado'!$CD$151:$DC$151,0)),0)</f>
        <v>0</v>
      </c>
      <c r="M1133" s="257">
        <f ca="1">+IFERROR(INDEX('Hoja de Trabajo para listado'!$A$155:$Z$1048576,MATCH($A1133,'Hoja de Trabajo para listado'!$A$155:$A$1048576,0),MATCH((CUADRO!M$5&amp;$E1133),'Hoja de Trabajo para listado'!$A$151:$Z$151,0)),0)+IFERROR(INDEX('Hoja de Trabajo para listado'!$AB$155:$BA$1048576,MATCH($A1133,'Hoja de Trabajo para listado'!$AB$155:$AB$1048576,0),MATCH((CUADRO!M$5&amp;$E1133),'Hoja de Trabajo para listado'!$AB$151:$BA$151,0)),0)+IFERROR(INDEX('Hoja de Trabajo para listado'!$BC$155:$CB$1048576,MATCH($A1133,'Hoja de Trabajo para listado'!$BC$155:$BC$1048576,0),MATCH((CUADRO!M$5&amp;$E1133),'Hoja de Trabajo para listado'!$BC$151:$CB$151,0)),0)+IFERROR(INDEX('Hoja de Trabajo para listado'!$DE$153:$DG$274,MATCH($A1133,'Hoja de Trabajo para listado'!$DE$153:$DE$1048576,0),MATCH((CUADRO!M$5&amp;$E1133),'Hoja de Trabajo para listado'!$DE$151:$DG$151,0)),0)+IFERROR(INDEX('Hoja de Trabajo para listado'!$CD$155:$DC$1048576,MATCH($A1133,'Hoja de Trabajo para listado'!$CD$155:$CD$1048576,0),MATCH((CUADRO!M$5&amp;$E1133),'Hoja de Trabajo para listado'!$CD$151:$DC$151,0)),0)</f>
        <v>0</v>
      </c>
      <c r="N1133" s="257">
        <f ca="1">+IFERROR(INDEX('Hoja de Trabajo para listado'!$A$155:$Z$1048576,MATCH($A1133,'Hoja de Trabajo para listado'!$A$155:$A$1048576,0),MATCH((CUADRO!N$5&amp;$E1133),'Hoja de Trabajo para listado'!$A$151:$Z$151,0)),0)+IFERROR(INDEX('Hoja de Trabajo para listado'!$AB$155:$BA$1048576,MATCH($A1133,'Hoja de Trabajo para listado'!$AB$155:$AB$1048576,0),MATCH((CUADRO!N$5&amp;$E1133),'Hoja de Trabajo para listado'!$AB$151:$BA$151,0)),0)+IFERROR(INDEX('Hoja de Trabajo para listado'!$BC$155:$CB$1048576,MATCH($A1133,'Hoja de Trabajo para listado'!$BC$155:$BC$1048576,0),MATCH((CUADRO!N$5&amp;$E1133),'Hoja de Trabajo para listado'!$BC$151:$CB$151,0)),0)+IFERROR(INDEX('Hoja de Trabajo para listado'!$DE$153:$DG$274,MATCH($A1133,'Hoja de Trabajo para listado'!$DE$153:$DE$1048576,0),MATCH((CUADRO!N$5&amp;$E1133),'Hoja de Trabajo para listado'!$DE$151:$DG$151,0)),0)+IFERROR(INDEX('Hoja de Trabajo para listado'!$CD$155:$DC$1048576,MATCH($A1133,'Hoja de Trabajo para listado'!$CD$155:$CD$1048576,0),MATCH((CUADRO!N$5&amp;$E1133),'Hoja de Trabajo para listado'!$CD$151:$DC$151,0)),0)</f>
        <v>0</v>
      </c>
      <c r="O1133" s="257">
        <f ca="1">+IFERROR(INDEX('Hoja de Trabajo para listado'!$A$155:$Z$1048576,MATCH($A1133,'Hoja de Trabajo para listado'!$A$155:$A$1048576,0),MATCH((CUADRO!O$5&amp;$E1133),'Hoja de Trabajo para listado'!$A$151:$Z$151,0)),0)+IFERROR(INDEX('Hoja de Trabajo para listado'!$AB$155:$BA$1048576,MATCH($A1133,'Hoja de Trabajo para listado'!$AB$155:$AB$1048576,0),MATCH((CUADRO!O$5&amp;$E1133),'Hoja de Trabajo para listado'!$AB$151:$BA$151,0)),0)+IFERROR(INDEX('Hoja de Trabajo para listado'!$BC$155:$CB$1048576,MATCH($A1133,'Hoja de Trabajo para listado'!$BC$155:$BC$1048576,0),MATCH((CUADRO!O$5&amp;$E1133),'Hoja de Trabajo para listado'!$BC$151:$CB$151,0)),0)+IFERROR(INDEX('Hoja de Trabajo para listado'!$DE$153:$DG$274,MATCH($A1133,'Hoja de Trabajo para listado'!$DE$153:$DE$1048576,0),MATCH((CUADRO!O$5&amp;$E1133),'Hoja de Trabajo para listado'!$DE$151:$DG$151,0)),0)+IFERROR(INDEX('Hoja de Trabajo para listado'!$CD$155:$DC$1048576,MATCH($A1133,'Hoja de Trabajo para listado'!$CD$155:$CD$1048576,0),MATCH((CUADRO!O$5&amp;$E1133),'Hoja de Trabajo para listado'!$CD$151:$DC$151,0)),0)</f>
        <v>0</v>
      </c>
      <c r="P1133" s="257">
        <f ca="1">+IFERROR(INDEX('Hoja de Trabajo para listado'!$A$155:$Z$1048576,MATCH($A1133,'Hoja de Trabajo para listado'!$A$155:$A$1048576,0),MATCH((CUADRO!P$5&amp;$E1133),'Hoja de Trabajo para listado'!$A$151:$Z$151,0)),0)+IFERROR(INDEX('Hoja de Trabajo para listado'!$AB$155:$BA$1048576,MATCH($A1133,'Hoja de Trabajo para listado'!$AB$155:$AB$1048576,0),MATCH((CUADRO!P$5&amp;$E1133),'Hoja de Trabajo para listado'!$AB$151:$BA$151,0)),0)+IFERROR(INDEX('Hoja de Trabajo para listado'!$BC$155:$CB$1048576,MATCH($A1133,'Hoja de Trabajo para listado'!$BC$155:$BC$1048576,0),MATCH((CUADRO!P$5&amp;$E1133),'Hoja de Trabajo para listado'!$BC$151:$CB$151,0)),0)+IFERROR(INDEX('Hoja de Trabajo para listado'!$DE$153:$DG$274,MATCH($A1133,'Hoja de Trabajo para listado'!$DE$153:$DE$1048576,0),MATCH((CUADRO!P$5&amp;$E1133),'Hoja de Trabajo para listado'!$DE$151:$DG$151,0)),0)+IFERROR(INDEX('Hoja de Trabajo para listado'!$CD$155:$DC$1048576,MATCH($A1133,'Hoja de Trabajo para listado'!$CD$155:$CD$1048576,0),MATCH((CUADRO!P$5&amp;$E1133),'Hoja de Trabajo para listado'!$CD$151:$DC$151,0)),0)</f>
        <v>0</v>
      </c>
      <c r="Q1133" s="257">
        <f ca="1">+IFERROR(INDEX('Hoja de Trabajo para listado'!$A$155:$Z$1048576,MATCH($A1133,'Hoja de Trabajo para listado'!$A$155:$A$1048576,0),MATCH((CUADRO!Q$5&amp;$E1133),'Hoja de Trabajo para listado'!$A$151:$Z$151,0)),0)+IFERROR(INDEX('Hoja de Trabajo para listado'!$AB$155:$BA$1048576,MATCH($A1133,'Hoja de Trabajo para listado'!$AB$155:$AB$1048576,0),MATCH((CUADRO!Q$5&amp;$E1133),'Hoja de Trabajo para listado'!$AB$151:$BA$151,0)),0)+IFERROR(INDEX('Hoja de Trabajo para listado'!$BC$155:$CB$1048576,MATCH($A1133,'Hoja de Trabajo para listado'!$BC$155:$BC$1048576,0),MATCH((CUADRO!Q$5&amp;$E1133),'Hoja de Trabajo para listado'!$BC$151:$CB$151,0)),0)+IFERROR(INDEX('Hoja de Trabajo para listado'!$DE$153:$DG$274,MATCH($A1133,'Hoja de Trabajo para listado'!$DE$153:$DE$1048576,0),MATCH((CUADRO!Q$5&amp;$E1133),'Hoja de Trabajo para listado'!$DE$151:$DG$151,0)),0)+IFERROR(INDEX('Hoja de Trabajo para listado'!$CD$155:$DC$1048576,MATCH($A1133,'Hoja de Trabajo para listado'!$CD$155:$CD$1048576,0),MATCH((CUADRO!Q$5&amp;$E1133),'Hoja de Trabajo para listado'!$CD$151:$DC$151,0)),0)</f>
        <v>0</v>
      </c>
      <c r="R1133" s="257">
        <f t="shared" ca="1" si="34"/>
        <v>0</v>
      </c>
      <c r="S1133" s="277">
        <f ca="1">+R1132+R1133</f>
        <v>0</v>
      </c>
      <c r="T1133" s="257">
        <f ca="1">+S1133</f>
        <v>0</v>
      </c>
      <c r="U1133" s="256">
        <f t="shared" si="35"/>
        <v>2</v>
      </c>
      <c r="V1133" s="362" t="str">
        <f>+VLOOKUP(A1133,bd_lista!$A$3:$E$590,5,FALSE)</f>
        <v>Empresas Nacionales</v>
      </c>
      <c r="W1133" s="362"/>
      <c r="X1133" s="254">
        <v>53</v>
      </c>
      <c r="Y1133" s="254" t="str">
        <f>+VLOOKUP(X1133,bd_lista!$A$3:$C$590,3,FALSE)</f>
        <v>Ministerio de Culturas, Descolonización y Despatriarcalización</v>
      </c>
      <c r="Z1133" s="314"/>
      <c r="AA1133" s="315"/>
    </row>
    <row r="1134" spans="1:27" customFormat="1" ht="15" hidden="1" customHeight="1">
      <c r="A1134" s="32">
        <v>76</v>
      </c>
      <c r="B1134" s="306">
        <f>+A1134</f>
        <v>76</v>
      </c>
      <c r="C1134" s="259" t="str">
        <f>+VLOOKUP(A1134,bd_lista!$A$3:$C$590,3,FALSE)</f>
        <v>Ministerio de Minería y Metalurgia</v>
      </c>
      <c r="D1134" s="361" t="str">
        <f>+C1134</f>
        <v>Ministerio de Minería y Metalurgia</v>
      </c>
      <c r="E1134" s="259" t="s">
        <v>1313</v>
      </c>
      <c r="F1134" s="255">
        <f ca="1">+IFERROR(INDEX('Hoja de Trabajo para listado'!$A$155:$Z$1048576,MATCH($A1134,'Hoja de Trabajo para listado'!$A$155:$A$1048576,0),MATCH((CUADRO!F$5&amp;$E1134),'Hoja de Trabajo para listado'!$A$151:$Z$151,0)),0)+IFERROR(INDEX('Hoja de Trabajo para listado'!$AB$155:$BA$1048576,MATCH($A1134,'Hoja de Trabajo para listado'!$AB$155:$AB$1048576,0),MATCH((CUADRO!F$5&amp;$E1134),'Hoja de Trabajo para listado'!$AB$151:$BA$151,0)),0)+IFERROR(INDEX('Hoja de Trabajo para listado'!$BC$155:$CB$1048576,MATCH($A1134,'Hoja de Trabajo para listado'!$BC$155:$BC$1048576,0),MATCH((CUADRO!F$5&amp;$E1134),'Hoja de Trabajo para listado'!$BC$151:$CB$151,0)),0)+IFERROR(INDEX('Hoja de Trabajo para listado'!$DE$153:$DG$274,MATCH($A1134,'Hoja de Trabajo para listado'!$DE$153:$DE$1048576,0),MATCH((CUADRO!F$5&amp;$E1134),'Hoja de Trabajo para listado'!$DE$151:$DG$151,0)),0)+IFERROR(INDEX('Hoja de Trabajo para listado'!$CD$155:$DC$1048576,MATCH($A1134,'Hoja de Trabajo para listado'!$CD$155:$CD$1048576,0),MATCH((CUADRO!F$5&amp;$E1134),'Hoja de Trabajo para listado'!$CD$151:$DC$151,0)),0)</f>
        <v>0</v>
      </c>
      <c r="G1134" s="255">
        <f ca="1">+IFERROR(INDEX('Hoja de Trabajo para listado'!$A$155:$Z$1048576,MATCH($A1134,'Hoja de Trabajo para listado'!$A$155:$A$1048576,0),MATCH((CUADRO!G$5&amp;$E1134),'Hoja de Trabajo para listado'!$A$151:$Z$151,0)),0)+IFERROR(INDEX('Hoja de Trabajo para listado'!$AB$155:$BA$1048576,MATCH($A1134,'Hoja de Trabajo para listado'!$AB$155:$AB$1048576,0),MATCH((CUADRO!G$5&amp;$E1134),'Hoja de Trabajo para listado'!$AB$151:$BA$151,0)),0)+IFERROR(INDEX('Hoja de Trabajo para listado'!$BC$155:$CB$1048576,MATCH($A1134,'Hoja de Trabajo para listado'!$BC$155:$BC$1048576,0),MATCH((CUADRO!G$5&amp;$E1134),'Hoja de Trabajo para listado'!$BC$151:$CB$151,0)),0)+IFERROR(INDEX('Hoja de Trabajo para listado'!$DE$153:$DG$274,MATCH($A1134,'Hoja de Trabajo para listado'!$DE$153:$DE$1048576,0),MATCH((CUADRO!G$5&amp;$E1134),'Hoja de Trabajo para listado'!$DE$151:$DG$151,0)),0)+IFERROR(INDEX('Hoja de Trabajo para listado'!$CD$155:$DC$1048576,MATCH($A1134,'Hoja de Trabajo para listado'!$CD$155:$CD$1048576,0),MATCH((CUADRO!G$5&amp;$E1134),'Hoja de Trabajo para listado'!$CD$151:$DC$151,0)),0)</f>
        <v>0</v>
      </c>
      <c r="H1134" s="255">
        <f ca="1">+IFERROR(INDEX('Hoja de Trabajo para listado'!$A$155:$Z$1048576,MATCH($A1134,'Hoja de Trabajo para listado'!$A$155:$A$1048576,0),MATCH((CUADRO!H$5&amp;$E1134),'Hoja de Trabajo para listado'!$A$151:$Z$151,0)),0)+IFERROR(INDEX('Hoja de Trabajo para listado'!$AB$155:$BA$1048576,MATCH($A1134,'Hoja de Trabajo para listado'!$AB$155:$AB$1048576,0),MATCH((CUADRO!H$5&amp;$E1134),'Hoja de Trabajo para listado'!$AB$151:$BA$151,0)),0)+IFERROR(INDEX('Hoja de Trabajo para listado'!$BC$155:$CB$1048576,MATCH($A1134,'Hoja de Trabajo para listado'!$BC$155:$BC$1048576,0),MATCH((CUADRO!H$5&amp;$E1134),'Hoja de Trabajo para listado'!$BC$151:$CB$151,0)),0)+IFERROR(INDEX('Hoja de Trabajo para listado'!$DE$153:$DG$274,MATCH($A1134,'Hoja de Trabajo para listado'!$DE$153:$DE$1048576,0),MATCH((CUADRO!H$5&amp;$E1134),'Hoja de Trabajo para listado'!$DE$151:$DG$151,0)),0)+IFERROR(INDEX('Hoja de Trabajo para listado'!$CD$155:$DC$1048576,MATCH($A1134,'Hoja de Trabajo para listado'!$CD$155:$CD$1048576,0),MATCH((CUADRO!H$5&amp;$E1134),'Hoja de Trabajo para listado'!$CD$151:$DC$151,0)),0)</f>
        <v>0</v>
      </c>
      <c r="I1134" s="255">
        <f ca="1">+IFERROR(INDEX('Hoja de Trabajo para listado'!$A$155:$Z$1048576,MATCH($A1134,'Hoja de Trabajo para listado'!$A$155:$A$1048576,0),MATCH((CUADRO!I$5&amp;$E1134),'Hoja de Trabajo para listado'!$A$151:$Z$151,0)),0)+IFERROR(INDEX('Hoja de Trabajo para listado'!$AB$155:$BA$1048576,MATCH($A1134,'Hoja de Trabajo para listado'!$AB$155:$AB$1048576,0),MATCH((CUADRO!I$5&amp;$E1134),'Hoja de Trabajo para listado'!$AB$151:$BA$151,0)),0)+IFERROR(INDEX('Hoja de Trabajo para listado'!$BC$155:$CB$1048576,MATCH($A1134,'Hoja de Trabajo para listado'!$BC$155:$BC$1048576,0),MATCH((CUADRO!I$5&amp;$E1134),'Hoja de Trabajo para listado'!$BC$151:$CB$151,0)),0)+IFERROR(INDEX('Hoja de Trabajo para listado'!$DE$153:$DG$274,MATCH($A1134,'Hoja de Trabajo para listado'!$DE$153:$DE$1048576,0),MATCH((CUADRO!I$5&amp;$E1134),'Hoja de Trabajo para listado'!$DE$151:$DG$151,0)),0)+IFERROR(INDEX('Hoja de Trabajo para listado'!$CD$155:$DC$1048576,MATCH($A1134,'Hoja de Trabajo para listado'!$CD$155:$CD$1048576,0),MATCH((CUADRO!I$5&amp;$E1134),'Hoja de Trabajo para listado'!$CD$151:$DC$151,0)),0)</f>
        <v>0</v>
      </c>
      <c r="J1134" s="255">
        <f ca="1">+IFERROR(INDEX('Hoja de Trabajo para listado'!$A$155:$Z$1048576,MATCH($A1134,'Hoja de Trabajo para listado'!$A$155:$A$1048576,0),MATCH((CUADRO!J$5&amp;$E1134),'Hoja de Trabajo para listado'!$A$151:$Z$151,0)),0)+IFERROR(INDEX('Hoja de Trabajo para listado'!$AB$155:$BA$1048576,MATCH($A1134,'Hoja de Trabajo para listado'!$AB$155:$AB$1048576,0),MATCH((CUADRO!J$5&amp;$E1134),'Hoja de Trabajo para listado'!$AB$151:$BA$151,0)),0)+IFERROR(INDEX('Hoja de Trabajo para listado'!$BC$155:$CB$1048576,MATCH($A1134,'Hoja de Trabajo para listado'!$BC$155:$BC$1048576,0),MATCH((CUADRO!J$5&amp;$E1134),'Hoja de Trabajo para listado'!$BC$151:$CB$151,0)),0)+IFERROR(INDEX('Hoja de Trabajo para listado'!$DE$153:$DG$274,MATCH($A1134,'Hoja de Trabajo para listado'!$DE$153:$DE$1048576,0),MATCH((CUADRO!J$5&amp;$E1134),'Hoja de Trabajo para listado'!$DE$151:$DG$151,0)),0)+IFERROR(INDEX('Hoja de Trabajo para listado'!$CD$155:$DC$1048576,MATCH($A1134,'Hoja de Trabajo para listado'!$CD$155:$CD$1048576,0),MATCH((CUADRO!J$5&amp;$E1134),'Hoja de Trabajo para listado'!$CD$151:$DC$151,0)),0)</f>
        <v>0</v>
      </c>
      <c r="K1134" s="255">
        <f ca="1">+IFERROR(INDEX('Hoja de Trabajo para listado'!$A$155:$Z$1048576,MATCH($A1134,'Hoja de Trabajo para listado'!$A$155:$A$1048576,0),MATCH((CUADRO!K$5&amp;$E1134),'Hoja de Trabajo para listado'!$A$151:$Z$151,0)),0)+IFERROR(INDEX('Hoja de Trabajo para listado'!$AB$155:$BA$1048576,MATCH($A1134,'Hoja de Trabajo para listado'!$AB$155:$AB$1048576,0),MATCH((CUADRO!K$5&amp;$E1134),'Hoja de Trabajo para listado'!$AB$151:$BA$151,0)),0)+IFERROR(INDEX('Hoja de Trabajo para listado'!$BC$155:$CB$1048576,MATCH($A1134,'Hoja de Trabajo para listado'!$BC$155:$BC$1048576,0),MATCH((CUADRO!K$5&amp;$E1134),'Hoja de Trabajo para listado'!$BC$151:$CB$151,0)),0)+IFERROR(INDEX('Hoja de Trabajo para listado'!$DE$153:$DG$274,MATCH($A1134,'Hoja de Trabajo para listado'!$DE$153:$DE$1048576,0),MATCH((CUADRO!K$5&amp;$E1134),'Hoja de Trabajo para listado'!$DE$151:$DG$151,0)),0)+IFERROR(INDEX('Hoja de Trabajo para listado'!$CD$155:$DC$1048576,MATCH($A1134,'Hoja de Trabajo para listado'!$CD$155:$CD$1048576,0),MATCH((CUADRO!K$5&amp;$E1134),'Hoja de Trabajo para listado'!$CD$151:$DC$151,0)),0)</f>
        <v>0</v>
      </c>
      <c r="L1134" s="255">
        <f ca="1">+IFERROR(INDEX('Hoja de Trabajo para listado'!$A$155:$Z$1048576,MATCH($A1134,'Hoja de Trabajo para listado'!$A$155:$A$1048576,0),MATCH((CUADRO!L$5&amp;$E1134),'Hoja de Trabajo para listado'!$A$151:$Z$151,0)),0)+IFERROR(INDEX('Hoja de Trabajo para listado'!$AB$155:$BA$1048576,MATCH($A1134,'Hoja de Trabajo para listado'!$AB$155:$AB$1048576,0),MATCH((CUADRO!L$5&amp;$E1134),'Hoja de Trabajo para listado'!$AB$151:$BA$151,0)),0)+IFERROR(INDEX('Hoja de Trabajo para listado'!$BC$155:$CB$1048576,MATCH($A1134,'Hoja de Trabajo para listado'!$BC$155:$BC$1048576,0),MATCH((CUADRO!L$5&amp;$E1134),'Hoja de Trabajo para listado'!$BC$151:$CB$151,0)),0)+IFERROR(INDEX('Hoja de Trabajo para listado'!$DE$153:$DG$274,MATCH($A1134,'Hoja de Trabajo para listado'!$DE$153:$DE$1048576,0),MATCH((CUADRO!L$5&amp;$E1134),'Hoja de Trabajo para listado'!$DE$151:$DG$151,0)),0)+IFERROR(INDEX('Hoja de Trabajo para listado'!$CD$155:$DC$1048576,MATCH($A1134,'Hoja de Trabajo para listado'!$CD$155:$CD$1048576,0),MATCH((CUADRO!L$5&amp;$E1134),'Hoja de Trabajo para listado'!$CD$151:$DC$151,0)),0)</f>
        <v>0</v>
      </c>
      <c r="M1134" s="255">
        <f ca="1">+IFERROR(INDEX('Hoja de Trabajo para listado'!$A$155:$Z$1048576,MATCH($A1134,'Hoja de Trabajo para listado'!$A$155:$A$1048576,0),MATCH((CUADRO!M$5&amp;$E1134),'Hoja de Trabajo para listado'!$A$151:$Z$151,0)),0)+IFERROR(INDEX('Hoja de Trabajo para listado'!$AB$155:$BA$1048576,MATCH($A1134,'Hoja de Trabajo para listado'!$AB$155:$AB$1048576,0),MATCH((CUADRO!M$5&amp;$E1134),'Hoja de Trabajo para listado'!$AB$151:$BA$151,0)),0)+IFERROR(INDEX('Hoja de Trabajo para listado'!$BC$155:$CB$1048576,MATCH($A1134,'Hoja de Trabajo para listado'!$BC$155:$BC$1048576,0),MATCH((CUADRO!M$5&amp;$E1134),'Hoja de Trabajo para listado'!$BC$151:$CB$151,0)),0)+IFERROR(INDEX('Hoja de Trabajo para listado'!$DE$153:$DG$274,MATCH($A1134,'Hoja de Trabajo para listado'!$DE$153:$DE$1048576,0),MATCH((CUADRO!M$5&amp;$E1134),'Hoja de Trabajo para listado'!$DE$151:$DG$151,0)),0)+IFERROR(INDEX('Hoja de Trabajo para listado'!$CD$155:$DC$1048576,MATCH($A1134,'Hoja de Trabajo para listado'!$CD$155:$CD$1048576,0),MATCH((CUADRO!M$5&amp;$E1134),'Hoja de Trabajo para listado'!$CD$151:$DC$151,0)),0)</f>
        <v>0</v>
      </c>
      <c r="N1134" s="255">
        <f ca="1">+IFERROR(INDEX('Hoja de Trabajo para listado'!$A$155:$Z$1048576,MATCH($A1134,'Hoja de Trabajo para listado'!$A$155:$A$1048576,0),MATCH((CUADRO!N$5&amp;$E1134),'Hoja de Trabajo para listado'!$A$151:$Z$151,0)),0)+IFERROR(INDEX('Hoja de Trabajo para listado'!$AB$155:$BA$1048576,MATCH($A1134,'Hoja de Trabajo para listado'!$AB$155:$AB$1048576,0),MATCH((CUADRO!N$5&amp;$E1134),'Hoja de Trabajo para listado'!$AB$151:$BA$151,0)),0)+IFERROR(INDEX('Hoja de Trabajo para listado'!$BC$155:$CB$1048576,MATCH($A1134,'Hoja de Trabajo para listado'!$BC$155:$BC$1048576,0),MATCH((CUADRO!N$5&amp;$E1134),'Hoja de Trabajo para listado'!$BC$151:$CB$151,0)),0)+IFERROR(INDEX('Hoja de Trabajo para listado'!$DE$153:$DG$274,MATCH($A1134,'Hoja de Trabajo para listado'!$DE$153:$DE$1048576,0),MATCH((CUADRO!N$5&amp;$E1134),'Hoja de Trabajo para listado'!$DE$151:$DG$151,0)),0)+IFERROR(INDEX('Hoja de Trabajo para listado'!$CD$155:$DC$1048576,MATCH($A1134,'Hoja de Trabajo para listado'!$CD$155:$CD$1048576,0),MATCH((CUADRO!N$5&amp;$E1134),'Hoja de Trabajo para listado'!$CD$151:$DC$151,0)),0)</f>
        <v>0</v>
      </c>
      <c r="O1134" s="255">
        <f ca="1">+IFERROR(INDEX('Hoja de Trabajo para listado'!$A$155:$Z$1048576,MATCH($A1134,'Hoja de Trabajo para listado'!$A$155:$A$1048576,0),MATCH((CUADRO!O$5&amp;$E1134),'Hoja de Trabajo para listado'!$A$151:$Z$151,0)),0)+IFERROR(INDEX('Hoja de Trabajo para listado'!$AB$155:$BA$1048576,MATCH($A1134,'Hoja de Trabajo para listado'!$AB$155:$AB$1048576,0),MATCH((CUADRO!O$5&amp;$E1134),'Hoja de Trabajo para listado'!$AB$151:$BA$151,0)),0)+IFERROR(INDEX('Hoja de Trabajo para listado'!$BC$155:$CB$1048576,MATCH($A1134,'Hoja de Trabajo para listado'!$BC$155:$BC$1048576,0),MATCH((CUADRO!O$5&amp;$E1134),'Hoja de Trabajo para listado'!$BC$151:$CB$151,0)),0)+IFERROR(INDEX('Hoja de Trabajo para listado'!$DE$153:$DG$274,MATCH($A1134,'Hoja de Trabajo para listado'!$DE$153:$DE$1048576,0),MATCH((CUADRO!O$5&amp;$E1134),'Hoja de Trabajo para listado'!$DE$151:$DG$151,0)),0)+IFERROR(INDEX('Hoja de Trabajo para listado'!$CD$155:$DC$1048576,MATCH($A1134,'Hoja de Trabajo para listado'!$CD$155:$CD$1048576,0),MATCH((CUADRO!O$5&amp;$E1134),'Hoja de Trabajo para listado'!$CD$151:$DC$151,0)),0)</f>
        <v>0</v>
      </c>
      <c r="P1134" s="255">
        <f ca="1">+IFERROR(INDEX('Hoja de Trabajo para listado'!$A$155:$Z$1048576,MATCH($A1134,'Hoja de Trabajo para listado'!$A$155:$A$1048576,0),MATCH((CUADRO!P$5&amp;$E1134),'Hoja de Trabajo para listado'!$A$151:$Z$151,0)),0)+IFERROR(INDEX('Hoja de Trabajo para listado'!$AB$155:$BA$1048576,MATCH($A1134,'Hoja de Trabajo para listado'!$AB$155:$AB$1048576,0),MATCH((CUADRO!P$5&amp;$E1134),'Hoja de Trabajo para listado'!$AB$151:$BA$151,0)),0)+IFERROR(INDEX('Hoja de Trabajo para listado'!$BC$155:$CB$1048576,MATCH($A1134,'Hoja de Trabajo para listado'!$BC$155:$BC$1048576,0),MATCH((CUADRO!P$5&amp;$E1134),'Hoja de Trabajo para listado'!$BC$151:$CB$151,0)),0)+IFERROR(INDEX('Hoja de Trabajo para listado'!$DE$153:$DG$274,MATCH($A1134,'Hoja de Trabajo para listado'!$DE$153:$DE$1048576,0),MATCH((CUADRO!P$5&amp;$E1134),'Hoja de Trabajo para listado'!$DE$151:$DG$151,0)),0)+IFERROR(INDEX('Hoja de Trabajo para listado'!$CD$155:$DC$1048576,MATCH($A1134,'Hoja de Trabajo para listado'!$CD$155:$CD$1048576,0),MATCH((CUADRO!P$5&amp;$E1134),'Hoja de Trabajo para listado'!$CD$151:$DC$151,0)),0)</f>
        <v>0</v>
      </c>
      <c r="Q1134" s="255">
        <f ca="1">+IFERROR(INDEX('Hoja de Trabajo para listado'!$A$155:$Z$1048576,MATCH($A1134,'Hoja de Trabajo para listado'!$A$155:$A$1048576,0),MATCH((CUADRO!Q$5&amp;$E1134),'Hoja de Trabajo para listado'!$A$151:$Z$151,0)),0)+IFERROR(INDEX('Hoja de Trabajo para listado'!$AB$155:$BA$1048576,MATCH($A1134,'Hoja de Trabajo para listado'!$AB$155:$AB$1048576,0),MATCH((CUADRO!Q$5&amp;$E1134),'Hoja de Trabajo para listado'!$AB$151:$BA$151,0)),0)+IFERROR(INDEX('Hoja de Trabajo para listado'!$BC$155:$CB$1048576,MATCH($A1134,'Hoja de Trabajo para listado'!$BC$155:$BC$1048576,0),MATCH((CUADRO!Q$5&amp;$E1134),'Hoja de Trabajo para listado'!$BC$151:$CB$151,0)),0)+IFERROR(INDEX('Hoja de Trabajo para listado'!$DE$153:$DG$274,MATCH($A1134,'Hoja de Trabajo para listado'!$DE$153:$DE$1048576,0),MATCH((CUADRO!Q$5&amp;$E1134),'Hoja de Trabajo para listado'!$DE$151:$DG$151,0)),0)+IFERROR(INDEX('Hoja de Trabajo para listado'!$CD$155:$DC$1048576,MATCH($A1134,'Hoja de Trabajo para listado'!$CD$155:$CD$1048576,0),MATCH((CUADRO!Q$5&amp;$E1134),'Hoja de Trabajo para listado'!$CD$151:$DC$151,0)),0)</f>
        <v>0</v>
      </c>
      <c r="R1134" s="255">
        <f t="shared" ca="1" si="34"/>
        <v>0</v>
      </c>
      <c r="S1134" s="255"/>
      <c r="T1134" s="255">
        <f ca="1">+T1135</f>
        <v>0</v>
      </c>
      <c r="U1134" s="254">
        <f t="shared" si="35"/>
        <v>1</v>
      </c>
      <c r="V1134" s="362" t="str">
        <f>+VLOOKUP(A1134,bd_lista!$A$3:$E$590,5,FALSE)</f>
        <v>Órgano Ejecutivo</v>
      </c>
      <c r="W1134" s="361" t="str">
        <f>+V1134</f>
        <v>Órgano Ejecutivo</v>
      </c>
      <c r="X1134" s="254">
        <f>+A1134</f>
        <v>76</v>
      </c>
      <c r="Y1134" s="254" t="str">
        <f>+VLOOKUP(X1134,bd_lista!$A$3:$C$590,3,FALSE)</f>
        <v>Ministerio de Minería y Metalurgia</v>
      </c>
      <c r="Z1134" s="316">
        <f>+X1134</f>
        <v>76</v>
      </c>
      <c r="AA1134" s="348" t="str">
        <f>+Y1134</f>
        <v>Ministerio de Minería y Metalurgia</v>
      </c>
    </row>
    <row r="1135" spans="1:27" customFormat="1" ht="15" hidden="1" customHeight="1">
      <c r="A1135" s="32">
        <v>76</v>
      </c>
      <c r="B1135" s="307"/>
      <c r="C1135" s="259" t="str">
        <f>+VLOOKUP(A1135,bd_lista!$A$3:$C$590,3,FALSE)</f>
        <v>Ministerio de Minería y Metalurgia</v>
      </c>
      <c r="D1135" s="362"/>
      <c r="E1135" s="362" t="s">
        <v>1314</v>
      </c>
      <c r="F1135" s="257">
        <f ca="1">+IFERROR(INDEX('Hoja de Trabajo para listado'!$A$155:$Z$1048576,MATCH($A1135,'Hoja de Trabajo para listado'!$A$155:$A$1048576,0),MATCH((CUADRO!F$5&amp;$E1135),'Hoja de Trabajo para listado'!$A$151:$Z$151,0)),0)+IFERROR(INDEX('Hoja de Trabajo para listado'!$AB$155:$BA$1048576,MATCH($A1135,'Hoja de Trabajo para listado'!$AB$155:$AB$1048576,0),MATCH((CUADRO!F$5&amp;$E1135),'Hoja de Trabajo para listado'!$AB$151:$BA$151,0)),0)+IFERROR(INDEX('Hoja de Trabajo para listado'!$BC$155:$CB$1048576,MATCH($A1135,'Hoja de Trabajo para listado'!$BC$155:$BC$1048576,0),MATCH((CUADRO!F$5&amp;$E1135),'Hoja de Trabajo para listado'!$BC$151:$CB$151,0)),0)+IFERROR(INDEX('Hoja de Trabajo para listado'!$DE$153:$DG$274,MATCH($A1135,'Hoja de Trabajo para listado'!$DE$153:$DE$1048576,0),MATCH((CUADRO!F$5&amp;$E1135),'Hoja de Trabajo para listado'!$DE$151:$DG$151,0)),0)+IFERROR(INDEX('Hoja de Trabajo para listado'!$CD$155:$DC$1048576,MATCH($A1135,'Hoja de Trabajo para listado'!$CD$155:$CD$1048576,0),MATCH((CUADRO!F$5&amp;$E1135),'Hoja de Trabajo para listado'!$CD$151:$DC$151,0)),0)</f>
        <v>0</v>
      </c>
      <c r="G1135" s="257">
        <f ca="1">+IFERROR(INDEX('Hoja de Trabajo para listado'!$A$155:$Z$1048576,MATCH($A1135,'Hoja de Trabajo para listado'!$A$155:$A$1048576,0),MATCH((CUADRO!G$5&amp;$E1135),'Hoja de Trabajo para listado'!$A$151:$Z$151,0)),0)+IFERROR(INDEX('Hoja de Trabajo para listado'!$AB$155:$BA$1048576,MATCH($A1135,'Hoja de Trabajo para listado'!$AB$155:$AB$1048576,0),MATCH((CUADRO!G$5&amp;$E1135),'Hoja de Trabajo para listado'!$AB$151:$BA$151,0)),0)+IFERROR(INDEX('Hoja de Trabajo para listado'!$BC$155:$CB$1048576,MATCH($A1135,'Hoja de Trabajo para listado'!$BC$155:$BC$1048576,0),MATCH((CUADRO!G$5&amp;$E1135),'Hoja de Trabajo para listado'!$BC$151:$CB$151,0)),0)+IFERROR(INDEX('Hoja de Trabajo para listado'!$DE$153:$DG$274,MATCH($A1135,'Hoja de Trabajo para listado'!$DE$153:$DE$1048576,0),MATCH((CUADRO!G$5&amp;$E1135),'Hoja de Trabajo para listado'!$DE$151:$DG$151,0)),0)+IFERROR(INDEX('Hoja de Trabajo para listado'!$CD$155:$DC$1048576,MATCH($A1135,'Hoja de Trabajo para listado'!$CD$155:$CD$1048576,0),MATCH((CUADRO!G$5&amp;$E1135),'Hoja de Trabajo para listado'!$CD$151:$DC$151,0)),0)</f>
        <v>0</v>
      </c>
      <c r="H1135" s="257">
        <f ca="1">+IFERROR(INDEX('Hoja de Trabajo para listado'!$A$155:$Z$1048576,MATCH($A1135,'Hoja de Trabajo para listado'!$A$155:$A$1048576,0),MATCH((CUADRO!H$5&amp;$E1135),'Hoja de Trabajo para listado'!$A$151:$Z$151,0)),0)+IFERROR(INDEX('Hoja de Trabajo para listado'!$AB$155:$BA$1048576,MATCH($A1135,'Hoja de Trabajo para listado'!$AB$155:$AB$1048576,0),MATCH((CUADRO!H$5&amp;$E1135),'Hoja de Trabajo para listado'!$AB$151:$BA$151,0)),0)+IFERROR(INDEX('Hoja de Trabajo para listado'!$BC$155:$CB$1048576,MATCH($A1135,'Hoja de Trabajo para listado'!$BC$155:$BC$1048576,0),MATCH((CUADRO!H$5&amp;$E1135),'Hoja de Trabajo para listado'!$BC$151:$CB$151,0)),0)+IFERROR(INDEX('Hoja de Trabajo para listado'!$DE$153:$DG$274,MATCH($A1135,'Hoja de Trabajo para listado'!$DE$153:$DE$1048576,0),MATCH((CUADRO!H$5&amp;$E1135),'Hoja de Trabajo para listado'!$DE$151:$DG$151,0)),0)+IFERROR(INDEX('Hoja de Trabajo para listado'!$CD$155:$DC$1048576,MATCH($A1135,'Hoja de Trabajo para listado'!$CD$155:$CD$1048576,0),MATCH((CUADRO!H$5&amp;$E1135),'Hoja de Trabajo para listado'!$CD$151:$DC$151,0)),0)</f>
        <v>0</v>
      </c>
      <c r="I1135" s="257">
        <f ca="1">+IFERROR(INDEX('Hoja de Trabajo para listado'!$A$155:$Z$1048576,MATCH($A1135,'Hoja de Trabajo para listado'!$A$155:$A$1048576,0),MATCH((CUADRO!I$5&amp;$E1135),'Hoja de Trabajo para listado'!$A$151:$Z$151,0)),0)+IFERROR(INDEX('Hoja de Trabajo para listado'!$AB$155:$BA$1048576,MATCH($A1135,'Hoja de Trabajo para listado'!$AB$155:$AB$1048576,0),MATCH((CUADRO!I$5&amp;$E1135),'Hoja de Trabajo para listado'!$AB$151:$BA$151,0)),0)+IFERROR(INDEX('Hoja de Trabajo para listado'!$BC$155:$CB$1048576,MATCH($A1135,'Hoja de Trabajo para listado'!$BC$155:$BC$1048576,0),MATCH((CUADRO!I$5&amp;$E1135),'Hoja de Trabajo para listado'!$BC$151:$CB$151,0)),0)+IFERROR(INDEX('Hoja de Trabajo para listado'!$DE$153:$DG$274,MATCH($A1135,'Hoja de Trabajo para listado'!$DE$153:$DE$1048576,0),MATCH((CUADRO!I$5&amp;$E1135),'Hoja de Trabajo para listado'!$DE$151:$DG$151,0)),0)+IFERROR(INDEX('Hoja de Trabajo para listado'!$CD$155:$DC$1048576,MATCH($A1135,'Hoja de Trabajo para listado'!$CD$155:$CD$1048576,0),MATCH((CUADRO!I$5&amp;$E1135),'Hoja de Trabajo para listado'!$CD$151:$DC$151,0)),0)</f>
        <v>0</v>
      </c>
      <c r="J1135" s="257">
        <f ca="1">+IFERROR(INDEX('Hoja de Trabajo para listado'!$A$155:$Z$1048576,MATCH($A1135,'Hoja de Trabajo para listado'!$A$155:$A$1048576,0),MATCH((CUADRO!J$5&amp;$E1135),'Hoja de Trabajo para listado'!$A$151:$Z$151,0)),0)+IFERROR(INDEX('Hoja de Trabajo para listado'!$AB$155:$BA$1048576,MATCH($A1135,'Hoja de Trabajo para listado'!$AB$155:$AB$1048576,0),MATCH((CUADRO!J$5&amp;$E1135),'Hoja de Trabajo para listado'!$AB$151:$BA$151,0)),0)+IFERROR(INDEX('Hoja de Trabajo para listado'!$BC$155:$CB$1048576,MATCH($A1135,'Hoja de Trabajo para listado'!$BC$155:$BC$1048576,0),MATCH((CUADRO!J$5&amp;$E1135),'Hoja de Trabajo para listado'!$BC$151:$CB$151,0)),0)+IFERROR(INDEX('Hoja de Trabajo para listado'!$DE$153:$DG$274,MATCH($A1135,'Hoja de Trabajo para listado'!$DE$153:$DE$1048576,0),MATCH((CUADRO!J$5&amp;$E1135),'Hoja de Trabajo para listado'!$DE$151:$DG$151,0)),0)+IFERROR(INDEX('Hoja de Trabajo para listado'!$CD$155:$DC$1048576,MATCH($A1135,'Hoja de Trabajo para listado'!$CD$155:$CD$1048576,0),MATCH((CUADRO!J$5&amp;$E1135),'Hoja de Trabajo para listado'!$CD$151:$DC$151,0)),0)</f>
        <v>0</v>
      </c>
      <c r="K1135" s="257">
        <f ca="1">+IFERROR(INDEX('Hoja de Trabajo para listado'!$A$155:$Z$1048576,MATCH($A1135,'Hoja de Trabajo para listado'!$A$155:$A$1048576,0),MATCH((CUADRO!K$5&amp;$E1135),'Hoja de Trabajo para listado'!$A$151:$Z$151,0)),0)+IFERROR(INDEX('Hoja de Trabajo para listado'!$AB$155:$BA$1048576,MATCH($A1135,'Hoja de Trabajo para listado'!$AB$155:$AB$1048576,0),MATCH((CUADRO!K$5&amp;$E1135),'Hoja de Trabajo para listado'!$AB$151:$BA$151,0)),0)+IFERROR(INDEX('Hoja de Trabajo para listado'!$BC$155:$CB$1048576,MATCH($A1135,'Hoja de Trabajo para listado'!$BC$155:$BC$1048576,0),MATCH((CUADRO!K$5&amp;$E1135),'Hoja de Trabajo para listado'!$BC$151:$CB$151,0)),0)+IFERROR(INDEX('Hoja de Trabajo para listado'!$DE$153:$DG$274,MATCH($A1135,'Hoja de Trabajo para listado'!$DE$153:$DE$1048576,0),MATCH((CUADRO!K$5&amp;$E1135),'Hoja de Trabajo para listado'!$DE$151:$DG$151,0)),0)+IFERROR(INDEX('Hoja de Trabajo para listado'!$CD$155:$DC$1048576,MATCH($A1135,'Hoja de Trabajo para listado'!$CD$155:$CD$1048576,0),MATCH((CUADRO!K$5&amp;$E1135),'Hoja de Trabajo para listado'!$CD$151:$DC$151,0)),0)</f>
        <v>0</v>
      </c>
      <c r="L1135" s="257">
        <f ca="1">+IFERROR(INDEX('Hoja de Trabajo para listado'!$A$155:$Z$1048576,MATCH($A1135,'Hoja de Trabajo para listado'!$A$155:$A$1048576,0),MATCH((CUADRO!L$5&amp;$E1135),'Hoja de Trabajo para listado'!$A$151:$Z$151,0)),0)+IFERROR(INDEX('Hoja de Trabajo para listado'!$AB$155:$BA$1048576,MATCH($A1135,'Hoja de Trabajo para listado'!$AB$155:$AB$1048576,0),MATCH((CUADRO!L$5&amp;$E1135),'Hoja de Trabajo para listado'!$AB$151:$BA$151,0)),0)+IFERROR(INDEX('Hoja de Trabajo para listado'!$BC$155:$CB$1048576,MATCH($A1135,'Hoja de Trabajo para listado'!$BC$155:$BC$1048576,0),MATCH((CUADRO!L$5&amp;$E1135),'Hoja de Trabajo para listado'!$BC$151:$CB$151,0)),0)+IFERROR(INDEX('Hoja de Trabajo para listado'!$DE$153:$DG$274,MATCH($A1135,'Hoja de Trabajo para listado'!$DE$153:$DE$1048576,0),MATCH((CUADRO!L$5&amp;$E1135),'Hoja de Trabajo para listado'!$DE$151:$DG$151,0)),0)+IFERROR(INDEX('Hoja de Trabajo para listado'!$CD$155:$DC$1048576,MATCH($A1135,'Hoja de Trabajo para listado'!$CD$155:$CD$1048576,0),MATCH((CUADRO!L$5&amp;$E1135),'Hoja de Trabajo para listado'!$CD$151:$DC$151,0)),0)</f>
        <v>0</v>
      </c>
      <c r="M1135" s="257">
        <f ca="1">+IFERROR(INDEX('Hoja de Trabajo para listado'!$A$155:$Z$1048576,MATCH($A1135,'Hoja de Trabajo para listado'!$A$155:$A$1048576,0),MATCH((CUADRO!M$5&amp;$E1135),'Hoja de Trabajo para listado'!$A$151:$Z$151,0)),0)+IFERROR(INDEX('Hoja de Trabajo para listado'!$AB$155:$BA$1048576,MATCH($A1135,'Hoja de Trabajo para listado'!$AB$155:$AB$1048576,0),MATCH((CUADRO!M$5&amp;$E1135),'Hoja de Trabajo para listado'!$AB$151:$BA$151,0)),0)+IFERROR(INDEX('Hoja de Trabajo para listado'!$BC$155:$CB$1048576,MATCH($A1135,'Hoja de Trabajo para listado'!$BC$155:$BC$1048576,0),MATCH((CUADRO!M$5&amp;$E1135),'Hoja de Trabajo para listado'!$BC$151:$CB$151,0)),0)+IFERROR(INDEX('Hoja de Trabajo para listado'!$DE$153:$DG$274,MATCH($A1135,'Hoja de Trabajo para listado'!$DE$153:$DE$1048576,0),MATCH((CUADRO!M$5&amp;$E1135),'Hoja de Trabajo para listado'!$DE$151:$DG$151,0)),0)+IFERROR(INDEX('Hoja de Trabajo para listado'!$CD$155:$DC$1048576,MATCH($A1135,'Hoja de Trabajo para listado'!$CD$155:$CD$1048576,0),MATCH((CUADRO!M$5&amp;$E1135),'Hoja de Trabajo para listado'!$CD$151:$DC$151,0)),0)</f>
        <v>0</v>
      </c>
      <c r="N1135" s="257">
        <f ca="1">+IFERROR(INDEX('Hoja de Trabajo para listado'!$A$155:$Z$1048576,MATCH($A1135,'Hoja de Trabajo para listado'!$A$155:$A$1048576,0),MATCH((CUADRO!N$5&amp;$E1135),'Hoja de Trabajo para listado'!$A$151:$Z$151,0)),0)+IFERROR(INDEX('Hoja de Trabajo para listado'!$AB$155:$BA$1048576,MATCH($A1135,'Hoja de Trabajo para listado'!$AB$155:$AB$1048576,0),MATCH((CUADRO!N$5&amp;$E1135),'Hoja de Trabajo para listado'!$AB$151:$BA$151,0)),0)+IFERROR(INDEX('Hoja de Trabajo para listado'!$BC$155:$CB$1048576,MATCH($A1135,'Hoja de Trabajo para listado'!$BC$155:$BC$1048576,0),MATCH((CUADRO!N$5&amp;$E1135),'Hoja de Trabajo para listado'!$BC$151:$CB$151,0)),0)+IFERROR(INDEX('Hoja de Trabajo para listado'!$DE$153:$DG$274,MATCH($A1135,'Hoja de Trabajo para listado'!$DE$153:$DE$1048576,0),MATCH((CUADRO!N$5&amp;$E1135),'Hoja de Trabajo para listado'!$DE$151:$DG$151,0)),0)+IFERROR(INDEX('Hoja de Trabajo para listado'!$CD$155:$DC$1048576,MATCH($A1135,'Hoja de Trabajo para listado'!$CD$155:$CD$1048576,0),MATCH((CUADRO!N$5&amp;$E1135),'Hoja de Trabajo para listado'!$CD$151:$DC$151,0)),0)</f>
        <v>0</v>
      </c>
      <c r="O1135" s="257">
        <f ca="1">+IFERROR(INDEX('Hoja de Trabajo para listado'!$A$155:$Z$1048576,MATCH($A1135,'Hoja de Trabajo para listado'!$A$155:$A$1048576,0),MATCH((CUADRO!O$5&amp;$E1135),'Hoja de Trabajo para listado'!$A$151:$Z$151,0)),0)+IFERROR(INDEX('Hoja de Trabajo para listado'!$AB$155:$BA$1048576,MATCH($A1135,'Hoja de Trabajo para listado'!$AB$155:$AB$1048576,0),MATCH((CUADRO!O$5&amp;$E1135),'Hoja de Trabajo para listado'!$AB$151:$BA$151,0)),0)+IFERROR(INDEX('Hoja de Trabajo para listado'!$BC$155:$CB$1048576,MATCH($A1135,'Hoja de Trabajo para listado'!$BC$155:$BC$1048576,0),MATCH((CUADRO!O$5&amp;$E1135),'Hoja de Trabajo para listado'!$BC$151:$CB$151,0)),0)+IFERROR(INDEX('Hoja de Trabajo para listado'!$DE$153:$DG$274,MATCH($A1135,'Hoja de Trabajo para listado'!$DE$153:$DE$1048576,0),MATCH((CUADRO!O$5&amp;$E1135),'Hoja de Trabajo para listado'!$DE$151:$DG$151,0)),0)+IFERROR(INDEX('Hoja de Trabajo para listado'!$CD$155:$DC$1048576,MATCH($A1135,'Hoja de Trabajo para listado'!$CD$155:$CD$1048576,0),MATCH((CUADRO!O$5&amp;$E1135),'Hoja de Trabajo para listado'!$CD$151:$DC$151,0)),0)</f>
        <v>0</v>
      </c>
      <c r="P1135" s="257">
        <f ca="1">+IFERROR(INDEX('Hoja de Trabajo para listado'!$A$155:$Z$1048576,MATCH($A1135,'Hoja de Trabajo para listado'!$A$155:$A$1048576,0),MATCH((CUADRO!P$5&amp;$E1135),'Hoja de Trabajo para listado'!$A$151:$Z$151,0)),0)+IFERROR(INDEX('Hoja de Trabajo para listado'!$AB$155:$BA$1048576,MATCH($A1135,'Hoja de Trabajo para listado'!$AB$155:$AB$1048576,0),MATCH((CUADRO!P$5&amp;$E1135),'Hoja de Trabajo para listado'!$AB$151:$BA$151,0)),0)+IFERROR(INDEX('Hoja de Trabajo para listado'!$BC$155:$CB$1048576,MATCH($A1135,'Hoja de Trabajo para listado'!$BC$155:$BC$1048576,0),MATCH((CUADRO!P$5&amp;$E1135),'Hoja de Trabajo para listado'!$BC$151:$CB$151,0)),0)+IFERROR(INDEX('Hoja de Trabajo para listado'!$DE$153:$DG$274,MATCH($A1135,'Hoja de Trabajo para listado'!$DE$153:$DE$1048576,0),MATCH((CUADRO!P$5&amp;$E1135),'Hoja de Trabajo para listado'!$DE$151:$DG$151,0)),0)+IFERROR(INDEX('Hoja de Trabajo para listado'!$CD$155:$DC$1048576,MATCH($A1135,'Hoja de Trabajo para listado'!$CD$155:$CD$1048576,0),MATCH((CUADRO!P$5&amp;$E1135),'Hoja de Trabajo para listado'!$CD$151:$DC$151,0)),0)</f>
        <v>0</v>
      </c>
      <c r="Q1135" s="257">
        <f ca="1">+IFERROR(INDEX('Hoja de Trabajo para listado'!$A$155:$Z$1048576,MATCH($A1135,'Hoja de Trabajo para listado'!$A$155:$A$1048576,0),MATCH((CUADRO!Q$5&amp;$E1135),'Hoja de Trabajo para listado'!$A$151:$Z$151,0)),0)+IFERROR(INDEX('Hoja de Trabajo para listado'!$AB$155:$BA$1048576,MATCH($A1135,'Hoja de Trabajo para listado'!$AB$155:$AB$1048576,0),MATCH((CUADRO!Q$5&amp;$E1135),'Hoja de Trabajo para listado'!$AB$151:$BA$151,0)),0)+IFERROR(INDEX('Hoja de Trabajo para listado'!$BC$155:$CB$1048576,MATCH($A1135,'Hoja de Trabajo para listado'!$BC$155:$BC$1048576,0),MATCH((CUADRO!Q$5&amp;$E1135),'Hoja de Trabajo para listado'!$BC$151:$CB$151,0)),0)+IFERROR(INDEX('Hoja de Trabajo para listado'!$DE$153:$DG$274,MATCH($A1135,'Hoja de Trabajo para listado'!$DE$153:$DE$1048576,0),MATCH((CUADRO!Q$5&amp;$E1135),'Hoja de Trabajo para listado'!$DE$151:$DG$151,0)),0)+IFERROR(INDEX('Hoja de Trabajo para listado'!$CD$155:$DC$1048576,MATCH($A1135,'Hoja de Trabajo para listado'!$CD$155:$CD$1048576,0),MATCH((CUADRO!Q$5&amp;$E1135),'Hoja de Trabajo para listado'!$CD$151:$DC$151,0)),0)</f>
        <v>0</v>
      </c>
      <c r="R1135" s="257">
        <f t="shared" ca="1" si="34"/>
        <v>0</v>
      </c>
      <c r="S1135" s="257">
        <f ca="1">+R1134+R1135</f>
        <v>0</v>
      </c>
      <c r="T1135" s="255">
        <f ca="1">+S1135</f>
        <v>0</v>
      </c>
      <c r="U1135" s="254">
        <f t="shared" si="35"/>
        <v>2</v>
      </c>
      <c r="V1135" s="362" t="str">
        <f>+VLOOKUP(A1135,bd_lista!$A$3:$E$590,5,FALSE)</f>
        <v>Órgano Ejecutivo</v>
      </c>
      <c r="W1135" s="362"/>
      <c r="X1135" s="254">
        <f>+A1135</f>
        <v>76</v>
      </c>
      <c r="Y1135" s="254" t="str">
        <f>+VLOOKUP(X1135,bd_lista!$A$3:$C$590,3,FALSE)</f>
        <v>Ministerio de Minería y Metalurgia</v>
      </c>
      <c r="Z1135" s="314"/>
      <c r="AA1135" s="350"/>
    </row>
    <row r="1136" spans="1:27" customFormat="1" ht="15" hidden="1" customHeight="1">
      <c r="A1136" s="32">
        <v>6</v>
      </c>
      <c r="B1136" s="306">
        <f>+A1136</f>
        <v>6</v>
      </c>
      <c r="C1136" s="259" t="str">
        <f>+VLOOKUP(A1136,bd_lista!$A$3:$C$590,3,FALSE)</f>
        <v>Vicepresidencia del Estado Plurinacional</v>
      </c>
      <c r="D1136" s="361" t="str">
        <f>+C1136</f>
        <v>Vicepresidencia del Estado Plurinacional</v>
      </c>
      <c r="E1136" s="259" t="s">
        <v>1313</v>
      </c>
      <c r="F1136" s="255">
        <f ca="1">+IFERROR(INDEX('Hoja de Trabajo para listado'!$A$155:$Z$1048576,MATCH($A1136,'Hoja de Trabajo para listado'!$A$155:$A$1048576,0),MATCH((CUADRO!F$5&amp;$E1136),'Hoja de Trabajo para listado'!$A$151:$Z$151,0)),0)+IFERROR(INDEX('Hoja de Trabajo para listado'!$AB$155:$BA$1048576,MATCH($A1136,'Hoja de Trabajo para listado'!$AB$155:$AB$1048576,0),MATCH((CUADRO!F$5&amp;$E1136),'Hoja de Trabajo para listado'!$AB$151:$BA$151,0)),0)+IFERROR(INDEX('Hoja de Trabajo para listado'!$BC$155:$CB$1048576,MATCH($A1136,'Hoja de Trabajo para listado'!$BC$155:$BC$1048576,0),MATCH((CUADRO!F$5&amp;$E1136),'Hoja de Trabajo para listado'!$BC$151:$CB$151,0)),0)+IFERROR(INDEX('Hoja de Trabajo para listado'!$DE$153:$DG$274,MATCH($A1136,'Hoja de Trabajo para listado'!$DE$153:$DE$1048576,0),MATCH((CUADRO!F$5&amp;$E1136),'Hoja de Trabajo para listado'!$DE$151:$DG$151,0)),0)+IFERROR(INDEX('Hoja de Trabajo para listado'!$CD$155:$DC$1048576,MATCH($A1136,'Hoja de Trabajo para listado'!$CD$155:$CD$1048576,0),MATCH((CUADRO!F$5&amp;$E1136),'Hoja de Trabajo para listado'!$CD$151:$DC$151,0)),0)</f>
        <v>0</v>
      </c>
      <c r="G1136" s="255">
        <f ca="1">+IFERROR(INDEX('Hoja de Trabajo para listado'!$A$155:$Z$1048576,MATCH($A1136,'Hoja de Trabajo para listado'!$A$155:$A$1048576,0),MATCH((CUADRO!G$5&amp;$E1136),'Hoja de Trabajo para listado'!$A$151:$Z$151,0)),0)+IFERROR(INDEX('Hoja de Trabajo para listado'!$AB$155:$BA$1048576,MATCH($A1136,'Hoja de Trabajo para listado'!$AB$155:$AB$1048576,0),MATCH((CUADRO!G$5&amp;$E1136),'Hoja de Trabajo para listado'!$AB$151:$BA$151,0)),0)+IFERROR(INDEX('Hoja de Trabajo para listado'!$BC$155:$CB$1048576,MATCH($A1136,'Hoja de Trabajo para listado'!$BC$155:$BC$1048576,0),MATCH((CUADRO!G$5&amp;$E1136),'Hoja de Trabajo para listado'!$BC$151:$CB$151,0)),0)+IFERROR(INDEX('Hoja de Trabajo para listado'!$DE$153:$DG$274,MATCH($A1136,'Hoja de Trabajo para listado'!$DE$153:$DE$1048576,0),MATCH((CUADRO!G$5&amp;$E1136),'Hoja de Trabajo para listado'!$DE$151:$DG$151,0)),0)+IFERROR(INDEX('Hoja de Trabajo para listado'!$CD$155:$DC$1048576,MATCH($A1136,'Hoja de Trabajo para listado'!$CD$155:$CD$1048576,0),MATCH((CUADRO!G$5&amp;$E1136),'Hoja de Trabajo para listado'!$CD$151:$DC$151,0)),0)</f>
        <v>0</v>
      </c>
      <c r="H1136" s="255">
        <f ca="1">+IFERROR(INDEX('Hoja de Trabajo para listado'!$A$155:$Z$1048576,MATCH($A1136,'Hoja de Trabajo para listado'!$A$155:$A$1048576,0),MATCH((CUADRO!H$5&amp;$E1136),'Hoja de Trabajo para listado'!$A$151:$Z$151,0)),0)+IFERROR(INDEX('Hoja de Trabajo para listado'!$AB$155:$BA$1048576,MATCH($A1136,'Hoja de Trabajo para listado'!$AB$155:$AB$1048576,0),MATCH((CUADRO!H$5&amp;$E1136),'Hoja de Trabajo para listado'!$AB$151:$BA$151,0)),0)+IFERROR(INDEX('Hoja de Trabajo para listado'!$BC$155:$CB$1048576,MATCH($A1136,'Hoja de Trabajo para listado'!$BC$155:$BC$1048576,0),MATCH((CUADRO!H$5&amp;$E1136),'Hoja de Trabajo para listado'!$BC$151:$CB$151,0)),0)+IFERROR(INDEX('Hoja de Trabajo para listado'!$DE$153:$DG$274,MATCH($A1136,'Hoja de Trabajo para listado'!$DE$153:$DE$1048576,0),MATCH((CUADRO!H$5&amp;$E1136),'Hoja de Trabajo para listado'!$DE$151:$DG$151,0)),0)+IFERROR(INDEX('Hoja de Trabajo para listado'!$CD$155:$DC$1048576,MATCH($A1136,'Hoja de Trabajo para listado'!$CD$155:$CD$1048576,0),MATCH((CUADRO!H$5&amp;$E1136),'Hoja de Trabajo para listado'!$CD$151:$DC$151,0)),0)</f>
        <v>0</v>
      </c>
      <c r="I1136" s="255">
        <f ca="1">+IFERROR(INDEX('Hoja de Trabajo para listado'!$A$155:$Z$1048576,MATCH($A1136,'Hoja de Trabajo para listado'!$A$155:$A$1048576,0),MATCH((CUADRO!I$5&amp;$E1136),'Hoja de Trabajo para listado'!$A$151:$Z$151,0)),0)+IFERROR(INDEX('Hoja de Trabajo para listado'!$AB$155:$BA$1048576,MATCH($A1136,'Hoja de Trabajo para listado'!$AB$155:$AB$1048576,0),MATCH((CUADRO!I$5&amp;$E1136),'Hoja de Trabajo para listado'!$AB$151:$BA$151,0)),0)+IFERROR(INDEX('Hoja de Trabajo para listado'!$BC$155:$CB$1048576,MATCH($A1136,'Hoja de Trabajo para listado'!$BC$155:$BC$1048576,0),MATCH((CUADRO!I$5&amp;$E1136),'Hoja de Trabajo para listado'!$BC$151:$CB$151,0)),0)+IFERROR(INDEX('Hoja de Trabajo para listado'!$DE$153:$DG$274,MATCH($A1136,'Hoja de Trabajo para listado'!$DE$153:$DE$1048576,0),MATCH((CUADRO!I$5&amp;$E1136),'Hoja de Trabajo para listado'!$DE$151:$DG$151,0)),0)+IFERROR(INDEX('Hoja de Trabajo para listado'!$CD$155:$DC$1048576,MATCH($A1136,'Hoja de Trabajo para listado'!$CD$155:$CD$1048576,0),MATCH((CUADRO!I$5&amp;$E1136),'Hoja de Trabajo para listado'!$CD$151:$DC$151,0)),0)</f>
        <v>0</v>
      </c>
      <c r="J1136" s="255">
        <f ca="1">+IFERROR(INDEX('Hoja de Trabajo para listado'!$A$155:$Z$1048576,MATCH($A1136,'Hoja de Trabajo para listado'!$A$155:$A$1048576,0),MATCH((CUADRO!J$5&amp;$E1136),'Hoja de Trabajo para listado'!$A$151:$Z$151,0)),0)+IFERROR(INDEX('Hoja de Trabajo para listado'!$AB$155:$BA$1048576,MATCH($A1136,'Hoja de Trabajo para listado'!$AB$155:$AB$1048576,0),MATCH((CUADRO!J$5&amp;$E1136),'Hoja de Trabajo para listado'!$AB$151:$BA$151,0)),0)+IFERROR(INDEX('Hoja de Trabajo para listado'!$BC$155:$CB$1048576,MATCH($A1136,'Hoja de Trabajo para listado'!$BC$155:$BC$1048576,0),MATCH((CUADRO!J$5&amp;$E1136),'Hoja de Trabajo para listado'!$BC$151:$CB$151,0)),0)+IFERROR(INDEX('Hoja de Trabajo para listado'!$DE$153:$DG$274,MATCH($A1136,'Hoja de Trabajo para listado'!$DE$153:$DE$1048576,0),MATCH((CUADRO!J$5&amp;$E1136),'Hoja de Trabajo para listado'!$DE$151:$DG$151,0)),0)+IFERROR(INDEX('Hoja de Trabajo para listado'!$CD$155:$DC$1048576,MATCH($A1136,'Hoja de Trabajo para listado'!$CD$155:$CD$1048576,0),MATCH((CUADRO!J$5&amp;$E1136),'Hoja de Trabajo para listado'!$CD$151:$DC$151,0)),0)</f>
        <v>0</v>
      </c>
      <c r="K1136" s="255">
        <f ca="1">+IFERROR(INDEX('Hoja de Trabajo para listado'!$A$155:$Z$1048576,MATCH($A1136,'Hoja de Trabajo para listado'!$A$155:$A$1048576,0),MATCH((CUADRO!K$5&amp;$E1136),'Hoja de Trabajo para listado'!$A$151:$Z$151,0)),0)+IFERROR(INDEX('Hoja de Trabajo para listado'!$AB$155:$BA$1048576,MATCH($A1136,'Hoja de Trabajo para listado'!$AB$155:$AB$1048576,0),MATCH((CUADRO!K$5&amp;$E1136),'Hoja de Trabajo para listado'!$AB$151:$BA$151,0)),0)+IFERROR(INDEX('Hoja de Trabajo para listado'!$BC$155:$CB$1048576,MATCH($A1136,'Hoja de Trabajo para listado'!$BC$155:$BC$1048576,0),MATCH((CUADRO!K$5&amp;$E1136),'Hoja de Trabajo para listado'!$BC$151:$CB$151,0)),0)+IFERROR(INDEX('Hoja de Trabajo para listado'!$DE$153:$DG$274,MATCH($A1136,'Hoja de Trabajo para listado'!$DE$153:$DE$1048576,0),MATCH((CUADRO!K$5&amp;$E1136),'Hoja de Trabajo para listado'!$DE$151:$DG$151,0)),0)+IFERROR(INDEX('Hoja de Trabajo para listado'!$CD$155:$DC$1048576,MATCH($A1136,'Hoja de Trabajo para listado'!$CD$155:$CD$1048576,0),MATCH((CUADRO!K$5&amp;$E1136),'Hoja de Trabajo para listado'!$CD$151:$DC$151,0)),0)</f>
        <v>0</v>
      </c>
      <c r="L1136" s="255">
        <f ca="1">+IFERROR(INDEX('Hoja de Trabajo para listado'!$A$155:$Z$1048576,MATCH($A1136,'Hoja de Trabajo para listado'!$A$155:$A$1048576,0),MATCH((CUADRO!L$5&amp;$E1136),'Hoja de Trabajo para listado'!$A$151:$Z$151,0)),0)+IFERROR(INDEX('Hoja de Trabajo para listado'!$AB$155:$BA$1048576,MATCH($A1136,'Hoja de Trabajo para listado'!$AB$155:$AB$1048576,0),MATCH((CUADRO!L$5&amp;$E1136),'Hoja de Trabajo para listado'!$AB$151:$BA$151,0)),0)+IFERROR(INDEX('Hoja de Trabajo para listado'!$BC$155:$CB$1048576,MATCH($A1136,'Hoja de Trabajo para listado'!$BC$155:$BC$1048576,0),MATCH((CUADRO!L$5&amp;$E1136),'Hoja de Trabajo para listado'!$BC$151:$CB$151,0)),0)+IFERROR(INDEX('Hoja de Trabajo para listado'!$DE$153:$DG$274,MATCH($A1136,'Hoja de Trabajo para listado'!$DE$153:$DE$1048576,0),MATCH((CUADRO!L$5&amp;$E1136),'Hoja de Trabajo para listado'!$DE$151:$DG$151,0)),0)+IFERROR(INDEX('Hoja de Trabajo para listado'!$CD$155:$DC$1048576,MATCH($A1136,'Hoja de Trabajo para listado'!$CD$155:$CD$1048576,0),MATCH((CUADRO!L$5&amp;$E1136),'Hoja de Trabajo para listado'!$CD$151:$DC$151,0)),0)</f>
        <v>0</v>
      </c>
      <c r="M1136" s="255">
        <f ca="1">+IFERROR(INDEX('Hoja de Trabajo para listado'!$A$155:$Z$1048576,MATCH($A1136,'Hoja de Trabajo para listado'!$A$155:$A$1048576,0),MATCH((CUADRO!M$5&amp;$E1136),'Hoja de Trabajo para listado'!$A$151:$Z$151,0)),0)+IFERROR(INDEX('Hoja de Trabajo para listado'!$AB$155:$BA$1048576,MATCH($A1136,'Hoja de Trabajo para listado'!$AB$155:$AB$1048576,0),MATCH((CUADRO!M$5&amp;$E1136),'Hoja de Trabajo para listado'!$AB$151:$BA$151,0)),0)+IFERROR(INDEX('Hoja de Trabajo para listado'!$BC$155:$CB$1048576,MATCH($A1136,'Hoja de Trabajo para listado'!$BC$155:$BC$1048576,0),MATCH((CUADRO!M$5&amp;$E1136),'Hoja de Trabajo para listado'!$BC$151:$CB$151,0)),0)+IFERROR(INDEX('Hoja de Trabajo para listado'!$DE$153:$DG$274,MATCH($A1136,'Hoja de Trabajo para listado'!$DE$153:$DE$1048576,0),MATCH((CUADRO!M$5&amp;$E1136),'Hoja de Trabajo para listado'!$DE$151:$DG$151,0)),0)+IFERROR(INDEX('Hoja de Trabajo para listado'!$CD$155:$DC$1048576,MATCH($A1136,'Hoja de Trabajo para listado'!$CD$155:$CD$1048576,0),MATCH((CUADRO!M$5&amp;$E1136),'Hoja de Trabajo para listado'!$CD$151:$DC$151,0)),0)</f>
        <v>0</v>
      </c>
      <c r="N1136" s="255">
        <f ca="1">+IFERROR(INDEX('Hoja de Trabajo para listado'!$A$155:$Z$1048576,MATCH($A1136,'Hoja de Trabajo para listado'!$A$155:$A$1048576,0),MATCH((CUADRO!N$5&amp;$E1136),'Hoja de Trabajo para listado'!$A$151:$Z$151,0)),0)+IFERROR(INDEX('Hoja de Trabajo para listado'!$AB$155:$BA$1048576,MATCH($A1136,'Hoja de Trabajo para listado'!$AB$155:$AB$1048576,0),MATCH((CUADRO!N$5&amp;$E1136),'Hoja de Trabajo para listado'!$AB$151:$BA$151,0)),0)+IFERROR(INDEX('Hoja de Trabajo para listado'!$BC$155:$CB$1048576,MATCH($A1136,'Hoja de Trabajo para listado'!$BC$155:$BC$1048576,0),MATCH((CUADRO!N$5&amp;$E1136),'Hoja de Trabajo para listado'!$BC$151:$CB$151,0)),0)+IFERROR(INDEX('Hoja de Trabajo para listado'!$DE$153:$DG$274,MATCH($A1136,'Hoja de Trabajo para listado'!$DE$153:$DE$1048576,0),MATCH((CUADRO!N$5&amp;$E1136),'Hoja de Trabajo para listado'!$DE$151:$DG$151,0)),0)+IFERROR(INDEX('Hoja de Trabajo para listado'!$CD$155:$DC$1048576,MATCH($A1136,'Hoja de Trabajo para listado'!$CD$155:$CD$1048576,0),MATCH((CUADRO!N$5&amp;$E1136),'Hoja de Trabajo para listado'!$CD$151:$DC$151,0)),0)</f>
        <v>0</v>
      </c>
      <c r="O1136" s="255">
        <f ca="1">+IFERROR(INDEX('Hoja de Trabajo para listado'!$A$155:$Z$1048576,MATCH($A1136,'Hoja de Trabajo para listado'!$A$155:$A$1048576,0),MATCH((CUADRO!O$5&amp;$E1136),'Hoja de Trabajo para listado'!$A$151:$Z$151,0)),0)+IFERROR(INDEX('Hoja de Trabajo para listado'!$AB$155:$BA$1048576,MATCH($A1136,'Hoja de Trabajo para listado'!$AB$155:$AB$1048576,0),MATCH((CUADRO!O$5&amp;$E1136),'Hoja de Trabajo para listado'!$AB$151:$BA$151,0)),0)+IFERROR(INDEX('Hoja de Trabajo para listado'!$BC$155:$CB$1048576,MATCH($A1136,'Hoja de Trabajo para listado'!$BC$155:$BC$1048576,0),MATCH((CUADRO!O$5&amp;$E1136),'Hoja de Trabajo para listado'!$BC$151:$CB$151,0)),0)+IFERROR(INDEX('Hoja de Trabajo para listado'!$DE$153:$DG$274,MATCH($A1136,'Hoja de Trabajo para listado'!$DE$153:$DE$1048576,0),MATCH((CUADRO!O$5&amp;$E1136),'Hoja de Trabajo para listado'!$DE$151:$DG$151,0)),0)+IFERROR(INDEX('Hoja de Trabajo para listado'!$CD$155:$DC$1048576,MATCH($A1136,'Hoja de Trabajo para listado'!$CD$155:$CD$1048576,0),MATCH((CUADRO!O$5&amp;$E1136),'Hoja de Trabajo para listado'!$CD$151:$DC$151,0)),0)</f>
        <v>0</v>
      </c>
      <c r="P1136" s="255">
        <f ca="1">+IFERROR(INDEX('Hoja de Trabajo para listado'!$A$155:$Z$1048576,MATCH($A1136,'Hoja de Trabajo para listado'!$A$155:$A$1048576,0),MATCH((CUADRO!P$5&amp;$E1136),'Hoja de Trabajo para listado'!$A$151:$Z$151,0)),0)+IFERROR(INDEX('Hoja de Trabajo para listado'!$AB$155:$BA$1048576,MATCH($A1136,'Hoja de Trabajo para listado'!$AB$155:$AB$1048576,0),MATCH((CUADRO!P$5&amp;$E1136),'Hoja de Trabajo para listado'!$AB$151:$BA$151,0)),0)+IFERROR(INDEX('Hoja de Trabajo para listado'!$BC$155:$CB$1048576,MATCH($A1136,'Hoja de Trabajo para listado'!$BC$155:$BC$1048576,0),MATCH((CUADRO!P$5&amp;$E1136),'Hoja de Trabajo para listado'!$BC$151:$CB$151,0)),0)+IFERROR(INDEX('Hoja de Trabajo para listado'!$DE$153:$DG$274,MATCH($A1136,'Hoja de Trabajo para listado'!$DE$153:$DE$1048576,0),MATCH((CUADRO!P$5&amp;$E1136),'Hoja de Trabajo para listado'!$DE$151:$DG$151,0)),0)+IFERROR(INDEX('Hoja de Trabajo para listado'!$CD$155:$DC$1048576,MATCH($A1136,'Hoja de Trabajo para listado'!$CD$155:$CD$1048576,0),MATCH((CUADRO!P$5&amp;$E1136),'Hoja de Trabajo para listado'!$CD$151:$DC$151,0)),0)</f>
        <v>0</v>
      </c>
      <c r="Q1136" s="255">
        <f ca="1">+IFERROR(INDEX('Hoja de Trabajo para listado'!$A$155:$Z$1048576,MATCH($A1136,'Hoja de Trabajo para listado'!$A$155:$A$1048576,0),MATCH((CUADRO!Q$5&amp;$E1136),'Hoja de Trabajo para listado'!$A$151:$Z$151,0)),0)+IFERROR(INDEX('Hoja de Trabajo para listado'!$AB$155:$BA$1048576,MATCH($A1136,'Hoja de Trabajo para listado'!$AB$155:$AB$1048576,0),MATCH((CUADRO!Q$5&amp;$E1136),'Hoja de Trabajo para listado'!$AB$151:$BA$151,0)),0)+IFERROR(INDEX('Hoja de Trabajo para listado'!$BC$155:$CB$1048576,MATCH($A1136,'Hoja de Trabajo para listado'!$BC$155:$BC$1048576,0),MATCH((CUADRO!Q$5&amp;$E1136),'Hoja de Trabajo para listado'!$BC$151:$CB$151,0)),0)+IFERROR(INDEX('Hoja de Trabajo para listado'!$DE$153:$DG$274,MATCH($A1136,'Hoja de Trabajo para listado'!$DE$153:$DE$1048576,0),MATCH((CUADRO!Q$5&amp;$E1136),'Hoja de Trabajo para listado'!$DE$151:$DG$151,0)),0)+IFERROR(INDEX('Hoja de Trabajo para listado'!$CD$155:$DC$1048576,MATCH($A1136,'Hoja de Trabajo para listado'!$CD$155:$CD$1048576,0),MATCH((CUADRO!Q$5&amp;$E1136),'Hoja de Trabajo para listado'!$CD$151:$DC$151,0)),0)</f>
        <v>0</v>
      </c>
      <c r="R1136" s="255">
        <f t="shared" ref="R1136:R1199" ca="1" si="38">+SUM(F1136:Q1136)</f>
        <v>0</v>
      </c>
      <c r="S1136" s="255"/>
      <c r="T1136" s="283">
        <f ca="1">+T1137</f>
        <v>0</v>
      </c>
      <c r="U1136" s="291">
        <f t="shared" si="35"/>
        <v>1</v>
      </c>
      <c r="V1136" s="362" t="str">
        <f>+VLOOKUP(A1136,bd_lista!$A$3:$E$590,5,FALSE)</f>
        <v>Órgano Ejecutivo</v>
      </c>
      <c r="W1136" s="361" t="str">
        <f>+V1136</f>
        <v>Órgano Ejecutivo</v>
      </c>
      <c r="X1136" s="254">
        <f>+A1136</f>
        <v>6</v>
      </c>
      <c r="Y1136" s="254" t="str">
        <f>+VLOOKUP(X1136,bd_lista!$A$3:$C$590,3,FALSE)</f>
        <v>Vicepresidencia del Estado Plurinacional</v>
      </c>
      <c r="Z1136" s="316">
        <f>+X1136</f>
        <v>6</v>
      </c>
      <c r="AA1136" s="348" t="str">
        <f>+Y1136</f>
        <v>Vicepresidencia del Estado Plurinacional</v>
      </c>
    </row>
    <row r="1137" spans="1:27" customFormat="1" ht="15" hidden="1" customHeight="1">
      <c r="A1137" s="32">
        <v>6</v>
      </c>
      <c r="B1137" s="307"/>
      <c r="C1137" s="259" t="str">
        <f>+VLOOKUP(A1137,bd_lista!$A$3:$C$590,3,FALSE)</f>
        <v>Vicepresidencia del Estado Plurinacional</v>
      </c>
      <c r="D1137" s="362"/>
      <c r="E1137" s="362" t="s">
        <v>1314</v>
      </c>
      <c r="F1137" s="257">
        <f ca="1">+IFERROR(INDEX('Hoja de Trabajo para listado'!$A$155:$Z$1048576,MATCH($A1137,'Hoja de Trabajo para listado'!$A$155:$A$1048576,0),MATCH((CUADRO!F$5&amp;$E1137),'Hoja de Trabajo para listado'!$A$151:$Z$151,0)),0)+IFERROR(INDEX('Hoja de Trabajo para listado'!$AB$155:$BA$1048576,MATCH($A1137,'Hoja de Trabajo para listado'!$AB$155:$AB$1048576,0),MATCH((CUADRO!F$5&amp;$E1137),'Hoja de Trabajo para listado'!$AB$151:$BA$151,0)),0)+IFERROR(INDEX('Hoja de Trabajo para listado'!$BC$155:$CB$1048576,MATCH($A1137,'Hoja de Trabajo para listado'!$BC$155:$BC$1048576,0),MATCH((CUADRO!F$5&amp;$E1137),'Hoja de Trabajo para listado'!$BC$151:$CB$151,0)),0)+IFERROR(INDEX('Hoja de Trabajo para listado'!$DE$153:$DG$274,MATCH($A1137,'Hoja de Trabajo para listado'!$DE$153:$DE$1048576,0),MATCH((CUADRO!F$5&amp;$E1137),'Hoja de Trabajo para listado'!$DE$151:$DG$151,0)),0)+IFERROR(INDEX('Hoja de Trabajo para listado'!$CD$155:$DC$1048576,MATCH($A1137,'Hoja de Trabajo para listado'!$CD$155:$CD$1048576,0),MATCH((CUADRO!F$5&amp;$E1137),'Hoja de Trabajo para listado'!$CD$151:$DC$151,0)),0)</f>
        <v>0</v>
      </c>
      <c r="G1137" s="257">
        <f ca="1">+IFERROR(INDEX('Hoja de Trabajo para listado'!$A$155:$Z$1048576,MATCH($A1137,'Hoja de Trabajo para listado'!$A$155:$A$1048576,0),MATCH((CUADRO!G$5&amp;$E1137),'Hoja de Trabajo para listado'!$A$151:$Z$151,0)),0)+IFERROR(INDEX('Hoja de Trabajo para listado'!$AB$155:$BA$1048576,MATCH($A1137,'Hoja de Trabajo para listado'!$AB$155:$AB$1048576,0),MATCH((CUADRO!G$5&amp;$E1137),'Hoja de Trabajo para listado'!$AB$151:$BA$151,0)),0)+IFERROR(INDEX('Hoja de Trabajo para listado'!$BC$155:$CB$1048576,MATCH($A1137,'Hoja de Trabajo para listado'!$BC$155:$BC$1048576,0),MATCH((CUADRO!G$5&amp;$E1137),'Hoja de Trabajo para listado'!$BC$151:$CB$151,0)),0)+IFERROR(INDEX('Hoja de Trabajo para listado'!$DE$153:$DG$274,MATCH($A1137,'Hoja de Trabajo para listado'!$DE$153:$DE$1048576,0),MATCH((CUADRO!G$5&amp;$E1137),'Hoja de Trabajo para listado'!$DE$151:$DG$151,0)),0)+IFERROR(INDEX('Hoja de Trabajo para listado'!$CD$155:$DC$1048576,MATCH($A1137,'Hoja de Trabajo para listado'!$CD$155:$CD$1048576,0),MATCH((CUADRO!G$5&amp;$E1137),'Hoja de Trabajo para listado'!$CD$151:$DC$151,0)),0)</f>
        <v>0</v>
      </c>
      <c r="H1137" s="257">
        <f ca="1">+IFERROR(INDEX('Hoja de Trabajo para listado'!$A$155:$Z$1048576,MATCH($A1137,'Hoja de Trabajo para listado'!$A$155:$A$1048576,0),MATCH((CUADRO!H$5&amp;$E1137),'Hoja de Trabajo para listado'!$A$151:$Z$151,0)),0)+IFERROR(INDEX('Hoja de Trabajo para listado'!$AB$155:$BA$1048576,MATCH($A1137,'Hoja de Trabajo para listado'!$AB$155:$AB$1048576,0),MATCH((CUADRO!H$5&amp;$E1137),'Hoja de Trabajo para listado'!$AB$151:$BA$151,0)),0)+IFERROR(INDEX('Hoja de Trabajo para listado'!$BC$155:$CB$1048576,MATCH($A1137,'Hoja de Trabajo para listado'!$BC$155:$BC$1048576,0),MATCH((CUADRO!H$5&amp;$E1137),'Hoja de Trabajo para listado'!$BC$151:$CB$151,0)),0)+IFERROR(INDEX('Hoja de Trabajo para listado'!$DE$153:$DG$274,MATCH($A1137,'Hoja de Trabajo para listado'!$DE$153:$DE$1048576,0),MATCH((CUADRO!H$5&amp;$E1137),'Hoja de Trabajo para listado'!$DE$151:$DG$151,0)),0)+IFERROR(INDEX('Hoja de Trabajo para listado'!$CD$155:$DC$1048576,MATCH($A1137,'Hoja de Trabajo para listado'!$CD$155:$CD$1048576,0),MATCH((CUADRO!H$5&amp;$E1137),'Hoja de Trabajo para listado'!$CD$151:$DC$151,0)),0)</f>
        <v>0</v>
      </c>
      <c r="I1137" s="257">
        <f ca="1">+IFERROR(INDEX('Hoja de Trabajo para listado'!$A$155:$Z$1048576,MATCH($A1137,'Hoja de Trabajo para listado'!$A$155:$A$1048576,0),MATCH((CUADRO!I$5&amp;$E1137),'Hoja de Trabajo para listado'!$A$151:$Z$151,0)),0)+IFERROR(INDEX('Hoja de Trabajo para listado'!$AB$155:$BA$1048576,MATCH($A1137,'Hoja de Trabajo para listado'!$AB$155:$AB$1048576,0),MATCH((CUADRO!I$5&amp;$E1137),'Hoja de Trabajo para listado'!$AB$151:$BA$151,0)),0)+IFERROR(INDEX('Hoja de Trabajo para listado'!$BC$155:$CB$1048576,MATCH($A1137,'Hoja de Trabajo para listado'!$BC$155:$BC$1048576,0),MATCH((CUADRO!I$5&amp;$E1137),'Hoja de Trabajo para listado'!$BC$151:$CB$151,0)),0)+IFERROR(INDEX('Hoja de Trabajo para listado'!$DE$153:$DG$274,MATCH($A1137,'Hoja de Trabajo para listado'!$DE$153:$DE$1048576,0),MATCH((CUADRO!I$5&amp;$E1137),'Hoja de Trabajo para listado'!$DE$151:$DG$151,0)),0)+IFERROR(INDEX('Hoja de Trabajo para listado'!$CD$155:$DC$1048576,MATCH($A1137,'Hoja de Trabajo para listado'!$CD$155:$CD$1048576,0),MATCH((CUADRO!I$5&amp;$E1137),'Hoja de Trabajo para listado'!$CD$151:$DC$151,0)),0)</f>
        <v>0</v>
      </c>
      <c r="J1137" s="257">
        <f ca="1">+IFERROR(INDEX('Hoja de Trabajo para listado'!$A$155:$Z$1048576,MATCH($A1137,'Hoja de Trabajo para listado'!$A$155:$A$1048576,0),MATCH((CUADRO!J$5&amp;$E1137),'Hoja de Trabajo para listado'!$A$151:$Z$151,0)),0)+IFERROR(INDEX('Hoja de Trabajo para listado'!$AB$155:$BA$1048576,MATCH($A1137,'Hoja de Trabajo para listado'!$AB$155:$AB$1048576,0),MATCH((CUADRO!J$5&amp;$E1137),'Hoja de Trabajo para listado'!$AB$151:$BA$151,0)),0)+IFERROR(INDEX('Hoja de Trabajo para listado'!$BC$155:$CB$1048576,MATCH($A1137,'Hoja de Trabajo para listado'!$BC$155:$BC$1048576,0),MATCH((CUADRO!J$5&amp;$E1137),'Hoja de Trabajo para listado'!$BC$151:$CB$151,0)),0)+IFERROR(INDEX('Hoja de Trabajo para listado'!$DE$153:$DG$274,MATCH($A1137,'Hoja de Trabajo para listado'!$DE$153:$DE$1048576,0),MATCH((CUADRO!J$5&amp;$E1137),'Hoja de Trabajo para listado'!$DE$151:$DG$151,0)),0)+IFERROR(INDEX('Hoja de Trabajo para listado'!$CD$155:$DC$1048576,MATCH($A1137,'Hoja de Trabajo para listado'!$CD$155:$CD$1048576,0),MATCH((CUADRO!J$5&amp;$E1137),'Hoja de Trabajo para listado'!$CD$151:$DC$151,0)),0)</f>
        <v>0</v>
      </c>
      <c r="K1137" s="257">
        <f ca="1">+IFERROR(INDEX('Hoja de Trabajo para listado'!$A$155:$Z$1048576,MATCH($A1137,'Hoja de Trabajo para listado'!$A$155:$A$1048576,0),MATCH((CUADRO!K$5&amp;$E1137),'Hoja de Trabajo para listado'!$A$151:$Z$151,0)),0)+IFERROR(INDEX('Hoja de Trabajo para listado'!$AB$155:$BA$1048576,MATCH($A1137,'Hoja de Trabajo para listado'!$AB$155:$AB$1048576,0),MATCH((CUADRO!K$5&amp;$E1137),'Hoja de Trabajo para listado'!$AB$151:$BA$151,0)),0)+IFERROR(INDEX('Hoja de Trabajo para listado'!$BC$155:$CB$1048576,MATCH($A1137,'Hoja de Trabajo para listado'!$BC$155:$BC$1048576,0),MATCH((CUADRO!K$5&amp;$E1137),'Hoja de Trabajo para listado'!$BC$151:$CB$151,0)),0)+IFERROR(INDEX('Hoja de Trabajo para listado'!$DE$153:$DG$274,MATCH($A1137,'Hoja de Trabajo para listado'!$DE$153:$DE$1048576,0),MATCH((CUADRO!K$5&amp;$E1137),'Hoja de Trabajo para listado'!$DE$151:$DG$151,0)),0)+IFERROR(INDEX('Hoja de Trabajo para listado'!$CD$155:$DC$1048576,MATCH($A1137,'Hoja de Trabajo para listado'!$CD$155:$CD$1048576,0),MATCH((CUADRO!K$5&amp;$E1137),'Hoja de Trabajo para listado'!$CD$151:$DC$151,0)),0)</f>
        <v>0</v>
      </c>
      <c r="L1137" s="257">
        <f ca="1">+IFERROR(INDEX('Hoja de Trabajo para listado'!$A$155:$Z$1048576,MATCH($A1137,'Hoja de Trabajo para listado'!$A$155:$A$1048576,0),MATCH((CUADRO!L$5&amp;$E1137),'Hoja de Trabajo para listado'!$A$151:$Z$151,0)),0)+IFERROR(INDEX('Hoja de Trabajo para listado'!$AB$155:$BA$1048576,MATCH($A1137,'Hoja de Trabajo para listado'!$AB$155:$AB$1048576,0),MATCH((CUADRO!L$5&amp;$E1137),'Hoja de Trabajo para listado'!$AB$151:$BA$151,0)),0)+IFERROR(INDEX('Hoja de Trabajo para listado'!$BC$155:$CB$1048576,MATCH($A1137,'Hoja de Trabajo para listado'!$BC$155:$BC$1048576,0),MATCH((CUADRO!L$5&amp;$E1137),'Hoja de Trabajo para listado'!$BC$151:$CB$151,0)),0)+IFERROR(INDEX('Hoja de Trabajo para listado'!$DE$153:$DG$274,MATCH($A1137,'Hoja de Trabajo para listado'!$DE$153:$DE$1048576,0),MATCH((CUADRO!L$5&amp;$E1137),'Hoja de Trabajo para listado'!$DE$151:$DG$151,0)),0)+IFERROR(INDEX('Hoja de Trabajo para listado'!$CD$155:$DC$1048576,MATCH($A1137,'Hoja de Trabajo para listado'!$CD$155:$CD$1048576,0),MATCH((CUADRO!L$5&amp;$E1137),'Hoja de Trabajo para listado'!$CD$151:$DC$151,0)),0)</f>
        <v>0</v>
      </c>
      <c r="M1137" s="257">
        <f ca="1">+IFERROR(INDEX('Hoja de Trabajo para listado'!$A$155:$Z$1048576,MATCH($A1137,'Hoja de Trabajo para listado'!$A$155:$A$1048576,0),MATCH((CUADRO!M$5&amp;$E1137),'Hoja de Trabajo para listado'!$A$151:$Z$151,0)),0)+IFERROR(INDEX('Hoja de Trabajo para listado'!$AB$155:$BA$1048576,MATCH($A1137,'Hoja de Trabajo para listado'!$AB$155:$AB$1048576,0),MATCH((CUADRO!M$5&amp;$E1137),'Hoja de Trabajo para listado'!$AB$151:$BA$151,0)),0)+IFERROR(INDEX('Hoja de Trabajo para listado'!$BC$155:$CB$1048576,MATCH($A1137,'Hoja de Trabajo para listado'!$BC$155:$BC$1048576,0),MATCH((CUADRO!M$5&amp;$E1137),'Hoja de Trabajo para listado'!$BC$151:$CB$151,0)),0)+IFERROR(INDEX('Hoja de Trabajo para listado'!$DE$153:$DG$274,MATCH($A1137,'Hoja de Trabajo para listado'!$DE$153:$DE$1048576,0),MATCH((CUADRO!M$5&amp;$E1137),'Hoja de Trabajo para listado'!$DE$151:$DG$151,0)),0)+IFERROR(INDEX('Hoja de Trabajo para listado'!$CD$155:$DC$1048576,MATCH($A1137,'Hoja de Trabajo para listado'!$CD$155:$CD$1048576,0),MATCH((CUADRO!M$5&amp;$E1137),'Hoja de Trabajo para listado'!$CD$151:$DC$151,0)),0)</f>
        <v>0</v>
      </c>
      <c r="N1137" s="257">
        <f ca="1">+IFERROR(INDEX('Hoja de Trabajo para listado'!$A$155:$Z$1048576,MATCH($A1137,'Hoja de Trabajo para listado'!$A$155:$A$1048576,0),MATCH((CUADRO!N$5&amp;$E1137),'Hoja de Trabajo para listado'!$A$151:$Z$151,0)),0)+IFERROR(INDEX('Hoja de Trabajo para listado'!$AB$155:$BA$1048576,MATCH($A1137,'Hoja de Trabajo para listado'!$AB$155:$AB$1048576,0),MATCH((CUADRO!N$5&amp;$E1137),'Hoja de Trabajo para listado'!$AB$151:$BA$151,0)),0)+IFERROR(INDEX('Hoja de Trabajo para listado'!$BC$155:$CB$1048576,MATCH($A1137,'Hoja de Trabajo para listado'!$BC$155:$BC$1048576,0),MATCH((CUADRO!N$5&amp;$E1137),'Hoja de Trabajo para listado'!$BC$151:$CB$151,0)),0)+IFERROR(INDEX('Hoja de Trabajo para listado'!$DE$153:$DG$274,MATCH($A1137,'Hoja de Trabajo para listado'!$DE$153:$DE$1048576,0),MATCH((CUADRO!N$5&amp;$E1137),'Hoja de Trabajo para listado'!$DE$151:$DG$151,0)),0)+IFERROR(INDEX('Hoja de Trabajo para listado'!$CD$155:$DC$1048576,MATCH($A1137,'Hoja de Trabajo para listado'!$CD$155:$CD$1048576,0),MATCH((CUADRO!N$5&amp;$E1137),'Hoja de Trabajo para listado'!$CD$151:$DC$151,0)),0)</f>
        <v>0</v>
      </c>
      <c r="O1137" s="257">
        <f ca="1">+IFERROR(INDEX('Hoja de Trabajo para listado'!$A$155:$Z$1048576,MATCH($A1137,'Hoja de Trabajo para listado'!$A$155:$A$1048576,0),MATCH((CUADRO!O$5&amp;$E1137),'Hoja de Trabajo para listado'!$A$151:$Z$151,0)),0)+IFERROR(INDEX('Hoja de Trabajo para listado'!$AB$155:$BA$1048576,MATCH($A1137,'Hoja de Trabajo para listado'!$AB$155:$AB$1048576,0),MATCH((CUADRO!O$5&amp;$E1137),'Hoja de Trabajo para listado'!$AB$151:$BA$151,0)),0)+IFERROR(INDEX('Hoja de Trabajo para listado'!$BC$155:$CB$1048576,MATCH($A1137,'Hoja de Trabajo para listado'!$BC$155:$BC$1048576,0),MATCH((CUADRO!O$5&amp;$E1137),'Hoja de Trabajo para listado'!$BC$151:$CB$151,0)),0)+IFERROR(INDEX('Hoja de Trabajo para listado'!$DE$153:$DG$274,MATCH($A1137,'Hoja de Trabajo para listado'!$DE$153:$DE$1048576,0),MATCH((CUADRO!O$5&amp;$E1137),'Hoja de Trabajo para listado'!$DE$151:$DG$151,0)),0)+IFERROR(INDEX('Hoja de Trabajo para listado'!$CD$155:$DC$1048576,MATCH($A1137,'Hoja de Trabajo para listado'!$CD$155:$CD$1048576,0),MATCH((CUADRO!O$5&amp;$E1137),'Hoja de Trabajo para listado'!$CD$151:$DC$151,0)),0)</f>
        <v>0</v>
      </c>
      <c r="P1137" s="257">
        <f ca="1">+IFERROR(INDEX('Hoja de Trabajo para listado'!$A$155:$Z$1048576,MATCH($A1137,'Hoja de Trabajo para listado'!$A$155:$A$1048576,0),MATCH((CUADRO!P$5&amp;$E1137),'Hoja de Trabajo para listado'!$A$151:$Z$151,0)),0)+IFERROR(INDEX('Hoja de Trabajo para listado'!$AB$155:$BA$1048576,MATCH($A1137,'Hoja de Trabajo para listado'!$AB$155:$AB$1048576,0),MATCH((CUADRO!P$5&amp;$E1137),'Hoja de Trabajo para listado'!$AB$151:$BA$151,0)),0)+IFERROR(INDEX('Hoja de Trabajo para listado'!$BC$155:$CB$1048576,MATCH($A1137,'Hoja de Trabajo para listado'!$BC$155:$BC$1048576,0),MATCH((CUADRO!P$5&amp;$E1137),'Hoja de Trabajo para listado'!$BC$151:$CB$151,0)),0)+IFERROR(INDEX('Hoja de Trabajo para listado'!$DE$153:$DG$274,MATCH($A1137,'Hoja de Trabajo para listado'!$DE$153:$DE$1048576,0),MATCH((CUADRO!P$5&amp;$E1137),'Hoja de Trabajo para listado'!$DE$151:$DG$151,0)),0)+IFERROR(INDEX('Hoja de Trabajo para listado'!$CD$155:$DC$1048576,MATCH($A1137,'Hoja de Trabajo para listado'!$CD$155:$CD$1048576,0),MATCH((CUADRO!P$5&amp;$E1137),'Hoja de Trabajo para listado'!$CD$151:$DC$151,0)),0)</f>
        <v>0</v>
      </c>
      <c r="Q1137" s="257">
        <f ca="1">+IFERROR(INDEX('Hoja de Trabajo para listado'!$A$155:$Z$1048576,MATCH($A1137,'Hoja de Trabajo para listado'!$A$155:$A$1048576,0),MATCH((CUADRO!Q$5&amp;$E1137),'Hoja de Trabajo para listado'!$A$151:$Z$151,0)),0)+IFERROR(INDEX('Hoja de Trabajo para listado'!$AB$155:$BA$1048576,MATCH($A1137,'Hoja de Trabajo para listado'!$AB$155:$AB$1048576,0),MATCH((CUADRO!Q$5&amp;$E1137),'Hoja de Trabajo para listado'!$AB$151:$BA$151,0)),0)+IFERROR(INDEX('Hoja de Trabajo para listado'!$BC$155:$CB$1048576,MATCH($A1137,'Hoja de Trabajo para listado'!$BC$155:$BC$1048576,0),MATCH((CUADRO!Q$5&amp;$E1137),'Hoja de Trabajo para listado'!$BC$151:$CB$151,0)),0)+IFERROR(INDEX('Hoja de Trabajo para listado'!$DE$153:$DG$274,MATCH($A1137,'Hoja de Trabajo para listado'!$DE$153:$DE$1048576,0),MATCH((CUADRO!Q$5&amp;$E1137),'Hoja de Trabajo para listado'!$DE$151:$DG$151,0)),0)+IFERROR(INDEX('Hoja de Trabajo para listado'!$CD$155:$DC$1048576,MATCH($A1137,'Hoja de Trabajo para listado'!$CD$155:$CD$1048576,0),MATCH((CUADRO!Q$5&amp;$E1137),'Hoja de Trabajo para listado'!$CD$151:$DC$151,0)),0)</f>
        <v>0</v>
      </c>
      <c r="R1137" s="257">
        <f t="shared" ca="1" si="38"/>
        <v>0</v>
      </c>
      <c r="S1137" s="257">
        <f ca="1">+R1136+R1137</f>
        <v>0</v>
      </c>
      <c r="T1137" s="257">
        <f ca="1">+S1137</f>
        <v>0</v>
      </c>
      <c r="U1137" s="256">
        <f t="shared" si="35"/>
        <v>2</v>
      </c>
      <c r="V1137" s="362" t="str">
        <f>+VLOOKUP(A1137,bd_lista!$A$3:$E$590,5,FALSE)</f>
        <v>Órgano Ejecutivo</v>
      </c>
      <c r="W1137" s="362"/>
      <c r="X1137" s="254">
        <f>+A1137</f>
        <v>6</v>
      </c>
      <c r="Y1137" s="254" t="str">
        <f>+VLOOKUP(X1137,bd_lista!$A$3:$C$590,3,FALSE)</f>
        <v>Vicepresidencia del Estado Plurinacional</v>
      </c>
      <c r="Z1137" s="314"/>
      <c r="AA1137" s="350"/>
    </row>
    <row r="1138" spans="1:27" customFormat="1" ht="15" customHeight="1">
      <c r="A1138" s="290" t="s">
        <v>540</v>
      </c>
      <c r="B1138" s="306" t="s">
        <v>540</v>
      </c>
      <c r="C1138" s="259" t="str">
        <f>+VLOOKUP(A1138,bd_lista!$A$3:$C$590,3,FALSE)</f>
        <v>Dirección General de Programación y Operaciones del Tesoro</v>
      </c>
      <c r="D1138" s="361" t="str">
        <f>+C1138</f>
        <v>Dirección General de Programación y Operaciones del Tesoro</v>
      </c>
      <c r="E1138" s="259" t="s">
        <v>1313</v>
      </c>
      <c r="F1138" s="255">
        <f ca="1">+IFERROR(INDEX('Hoja de Trabajo para listado'!$A$155:$Z$1048576,MATCH($A1138,'Hoja de Trabajo para listado'!$A$155:$A$1048576,0),MATCH((CUADRO!F$5&amp;$E1138),'Hoja de Trabajo para listado'!$A$151:$Z$151,0)),0)+IFERROR(INDEX('Hoja de Trabajo para listado'!$AB$155:$BA$1048576,MATCH($A1138,'Hoja de Trabajo para listado'!$AB$155:$AB$1048576,0),MATCH((CUADRO!F$5&amp;$E1138),'Hoja de Trabajo para listado'!$AB$151:$BA$151,0)),0)+IFERROR(INDEX('Hoja de Trabajo para listado'!$BC$155:$CB$1048576,MATCH($A1138,'Hoja de Trabajo para listado'!$BC$155:$BC$1048576,0),MATCH((CUADRO!F$5&amp;$E1138),'Hoja de Trabajo para listado'!$BC$151:$CB$151,0)),0)+IFERROR(INDEX('Hoja de Trabajo para listado'!$DE$153:$DG$274,MATCH($A1138,'Hoja de Trabajo para listado'!$DE$153:$DE$1048576,0),MATCH((CUADRO!F$5&amp;$E1138),'Hoja de Trabajo para listado'!$DE$151:$DG$151,0)),0)+IFERROR(INDEX('Hoja de Trabajo para listado'!$CD$155:$DC$1048576,MATCH($A1138,'Hoja de Trabajo para listado'!$CD$155:$CD$1048576,0),MATCH((CUADRO!F$5&amp;$E1138),'Hoja de Trabajo para listado'!$CD$151:$DC$151,0)),0)</f>
        <v>0</v>
      </c>
      <c r="G1138" s="255">
        <f ca="1">+IFERROR(INDEX('Hoja de Trabajo para listado'!$A$155:$Z$1048576,MATCH($A1138,'Hoja de Trabajo para listado'!$A$155:$A$1048576,0),MATCH((CUADRO!G$5&amp;$E1138),'Hoja de Trabajo para listado'!$A$151:$Z$151,0)),0)+IFERROR(INDEX('Hoja de Trabajo para listado'!$AB$155:$BA$1048576,MATCH($A1138,'Hoja de Trabajo para listado'!$AB$155:$AB$1048576,0),MATCH((CUADRO!G$5&amp;$E1138),'Hoja de Trabajo para listado'!$AB$151:$BA$151,0)),0)+IFERROR(INDEX('Hoja de Trabajo para listado'!$BC$155:$CB$1048576,MATCH($A1138,'Hoja de Trabajo para listado'!$BC$155:$BC$1048576,0),MATCH((CUADRO!G$5&amp;$E1138),'Hoja de Trabajo para listado'!$BC$151:$CB$151,0)),0)+IFERROR(INDEX('Hoja de Trabajo para listado'!$DE$153:$DG$274,MATCH($A1138,'Hoja de Trabajo para listado'!$DE$153:$DE$1048576,0),MATCH((CUADRO!G$5&amp;$E1138),'Hoja de Trabajo para listado'!$DE$151:$DG$151,0)),0)+IFERROR(INDEX('Hoja de Trabajo para listado'!$CD$155:$DC$1048576,MATCH($A1138,'Hoja de Trabajo para listado'!$CD$155:$CD$1048576,0),MATCH((CUADRO!G$5&amp;$E1138),'Hoja de Trabajo para listado'!$CD$151:$DC$151,0)),0)</f>
        <v>0</v>
      </c>
      <c r="H1138" s="255">
        <f ca="1">+IFERROR(INDEX('Hoja de Trabajo para listado'!$A$155:$Z$1048576,MATCH($A1138,'Hoja de Trabajo para listado'!$A$155:$A$1048576,0),MATCH((CUADRO!H$5&amp;$E1138),'Hoja de Trabajo para listado'!$A$151:$Z$151,0)),0)+IFERROR(INDEX('Hoja de Trabajo para listado'!$AB$155:$BA$1048576,MATCH($A1138,'Hoja de Trabajo para listado'!$AB$155:$AB$1048576,0),MATCH((CUADRO!H$5&amp;$E1138),'Hoja de Trabajo para listado'!$AB$151:$BA$151,0)),0)+IFERROR(INDEX('Hoja de Trabajo para listado'!$BC$155:$CB$1048576,MATCH($A1138,'Hoja de Trabajo para listado'!$BC$155:$BC$1048576,0),MATCH((CUADRO!H$5&amp;$E1138),'Hoja de Trabajo para listado'!$BC$151:$CB$151,0)),0)+IFERROR(INDEX('Hoja de Trabajo para listado'!$DE$153:$DG$274,MATCH($A1138,'Hoja de Trabajo para listado'!$DE$153:$DE$1048576,0),MATCH((CUADRO!H$5&amp;$E1138),'Hoja de Trabajo para listado'!$DE$151:$DG$151,0)),0)+IFERROR(INDEX('Hoja de Trabajo para listado'!$CD$155:$DC$1048576,MATCH($A1138,'Hoja de Trabajo para listado'!$CD$155:$CD$1048576,0),MATCH((CUADRO!H$5&amp;$E1138),'Hoja de Trabajo para listado'!$CD$151:$DC$151,0)),0)</f>
        <v>216</v>
      </c>
      <c r="I1138" s="255">
        <f ca="1">+IFERROR(INDEX('Hoja de Trabajo para listado'!$A$155:$Z$1048576,MATCH($A1138,'Hoja de Trabajo para listado'!$A$155:$A$1048576,0),MATCH((CUADRO!I$5&amp;$E1138),'Hoja de Trabajo para listado'!$A$151:$Z$151,0)),0)+IFERROR(INDEX('Hoja de Trabajo para listado'!$AB$155:$BA$1048576,MATCH($A1138,'Hoja de Trabajo para listado'!$AB$155:$AB$1048576,0),MATCH((CUADRO!I$5&amp;$E1138),'Hoja de Trabajo para listado'!$AB$151:$BA$151,0)),0)+IFERROR(INDEX('Hoja de Trabajo para listado'!$BC$155:$CB$1048576,MATCH($A1138,'Hoja de Trabajo para listado'!$BC$155:$BC$1048576,0),MATCH((CUADRO!I$5&amp;$E1138),'Hoja de Trabajo para listado'!$BC$151:$CB$151,0)),0)+IFERROR(INDEX('Hoja de Trabajo para listado'!$DE$153:$DG$274,MATCH($A1138,'Hoja de Trabajo para listado'!$DE$153:$DE$1048576,0),MATCH((CUADRO!I$5&amp;$E1138),'Hoja de Trabajo para listado'!$DE$151:$DG$151,0)),0)+IFERROR(INDEX('Hoja de Trabajo para listado'!$CD$155:$DC$1048576,MATCH($A1138,'Hoja de Trabajo para listado'!$CD$155:$CD$1048576,0),MATCH((CUADRO!I$5&amp;$E1138),'Hoja de Trabajo para listado'!$CD$151:$DC$151,0)),0)</f>
        <v>0</v>
      </c>
      <c r="J1138" s="255">
        <f ca="1">+IFERROR(INDEX('Hoja de Trabajo para listado'!$A$155:$Z$1048576,MATCH($A1138,'Hoja de Trabajo para listado'!$A$155:$A$1048576,0),MATCH((CUADRO!J$5&amp;$E1138),'Hoja de Trabajo para listado'!$A$151:$Z$151,0)),0)+IFERROR(INDEX('Hoja de Trabajo para listado'!$AB$155:$BA$1048576,MATCH($A1138,'Hoja de Trabajo para listado'!$AB$155:$AB$1048576,0),MATCH((CUADRO!J$5&amp;$E1138),'Hoja de Trabajo para listado'!$AB$151:$BA$151,0)),0)+IFERROR(INDEX('Hoja de Trabajo para listado'!$BC$155:$CB$1048576,MATCH($A1138,'Hoja de Trabajo para listado'!$BC$155:$BC$1048576,0),MATCH((CUADRO!J$5&amp;$E1138),'Hoja de Trabajo para listado'!$BC$151:$CB$151,0)),0)+IFERROR(INDEX('Hoja de Trabajo para listado'!$DE$153:$DG$274,MATCH($A1138,'Hoja de Trabajo para listado'!$DE$153:$DE$1048576,0),MATCH((CUADRO!J$5&amp;$E1138),'Hoja de Trabajo para listado'!$DE$151:$DG$151,0)),0)+IFERROR(INDEX('Hoja de Trabajo para listado'!$CD$155:$DC$1048576,MATCH($A1138,'Hoja de Trabajo para listado'!$CD$155:$CD$1048576,0),MATCH((CUADRO!J$5&amp;$E1138),'Hoja de Trabajo para listado'!$CD$151:$DC$151,0)),0)</f>
        <v>0</v>
      </c>
      <c r="K1138" s="255">
        <f ca="1">+IFERROR(INDEX('Hoja de Trabajo para listado'!$A$155:$Z$1048576,MATCH($A1138,'Hoja de Trabajo para listado'!$A$155:$A$1048576,0),MATCH((CUADRO!K$5&amp;$E1138),'Hoja de Trabajo para listado'!$A$151:$Z$151,0)),0)+IFERROR(INDEX('Hoja de Trabajo para listado'!$AB$155:$BA$1048576,MATCH($A1138,'Hoja de Trabajo para listado'!$AB$155:$AB$1048576,0),MATCH((CUADRO!K$5&amp;$E1138),'Hoja de Trabajo para listado'!$AB$151:$BA$151,0)),0)+IFERROR(INDEX('Hoja de Trabajo para listado'!$BC$155:$CB$1048576,MATCH($A1138,'Hoja de Trabajo para listado'!$BC$155:$BC$1048576,0),MATCH((CUADRO!K$5&amp;$E1138),'Hoja de Trabajo para listado'!$BC$151:$CB$151,0)),0)+IFERROR(INDEX('Hoja de Trabajo para listado'!$DE$153:$DG$274,MATCH($A1138,'Hoja de Trabajo para listado'!$DE$153:$DE$1048576,0),MATCH((CUADRO!K$5&amp;$E1138),'Hoja de Trabajo para listado'!$DE$151:$DG$151,0)),0)+IFERROR(INDEX('Hoja de Trabajo para listado'!$CD$155:$DC$1048576,MATCH($A1138,'Hoja de Trabajo para listado'!$CD$155:$CD$1048576,0),MATCH((CUADRO!K$5&amp;$E1138),'Hoja de Trabajo para listado'!$CD$151:$DC$151,0)),0)</f>
        <v>0</v>
      </c>
      <c r="L1138" s="255">
        <f ca="1">+IFERROR(INDEX('Hoja de Trabajo para listado'!$A$155:$Z$1048576,MATCH($A1138,'Hoja de Trabajo para listado'!$A$155:$A$1048576,0),MATCH((CUADRO!L$5&amp;$E1138),'Hoja de Trabajo para listado'!$A$151:$Z$151,0)),0)+IFERROR(INDEX('Hoja de Trabajo para listado'!$AB$155:$BA$1048576,MATCH($A1138,'Hoja de Trabajo para listado'!$AB$155:$AB$1048576,0),MATCH((CUADRO!L$5&amp;$E1138),'Hoja de Trabajo para listado'!$AB$151:$BA$151,0)),0)+IFERROR(INDEX('Hoja de Trabajo para listado'!$BC$155:$CB$1048576,MATCH($A1138,'Hoja de Trabajo para listado'!$BC$155:$BC$1048576,0),MATCH((CUADRO!L$5&amp;$E1138),'Hoja de Trabajo para listado'!$BC$151:$CB$151,0)),0)+IFERROR(INDEX('Hoja de Trabajo para listado'!$DE$153:$DG$274,MATCH($A1138,'Hoja de Trabajo para listado'!$DE$153:$DE$1048576,0),MATCH((CUADRO!L$5&amp;$E1138),'Hoja de Trabajo para listado'!$DE$151:$DG$151,0)),0)+IFERROR(INDEX('Hoja de Trabajo para listado'!$CD$155:$DC$1048576,MATCH($A1138,'Hoja de Trabajo para listado'!$CD$155:$CD$1048576,0),MATCH((CUADRO!L$5&amp;$E1138),'Hoja de Trabajo para listado'!$CD$151:$DC$151,0)),0)</f>
        <v>0</v>
      </c>
      <c r="M1138" s="255">
        <f ca="1">+IFERROR(INDEX('Hoja de Trabajo para listado'!$A$155:$Z$1048576,MATCH($A1138,'Hoja de Trabajo para listado'!$A$155:$A$1048576,0),MATCH((CUADRO!M$5&amp;$E1138),'Hoja de Trabajo para listado'!$A$151:$Z$151,0)),0)+IFERROR(INDEX('Hoja de Trabajo para listado'!$AB$155:$BA$1048576,MATCH($A1138,'Hoja de Trabajo para listado'!$AB$155:$AB$1048576,0),MATCH((CUADRO!M$5&amp;$E1138),'Hoja de Trabajo para listado'!$AB$151:$BA$151,0)),0)+IFERROR(INDEX('Hoja de Trabajo para listado'!$BC$155:$CB$1048576,MATCH($A1138,'Hoja de Trabajo para listado'!$BC$155:$BC$1048576,0),MATCH((CUADRO!M$5&amp;$E1138),'Hoja de Trabajo para listado'!$BC$151:$CB$151,0)),0)+IFERROR(INDEX('Hoja de Trabajo para listado'!$DE$153:$DG$274,MATCH($A1138,'Hoja de Trabajo para listado'!$DE$153:$DE$1048576,0),MATCH((CUADRO!M$5&amp;$E1138),'Hoja de Trabajo para listado'!$DE$151:$DG$151,0)),0)+IFERROR(INDEX('Hoja de Trabajo para listado'!$CD$155:$DC$1048576,MATCH($A1138,'Hoja de Trabajo para listado'!$CD$155:$CD$1048576,0),MATCH((CUADRO!M$5&amp;$E1138),'Hoja de Trabajo para listado'!$CD$151:$DC$151,0)),0)</f>
        <v>432.89</v>
      </c>
      <c r="N1138" s="255">
        <f ca="1">+IFERROR(INDEX('Hoja de Trabajo para listado'!$A$155:$Z$1048576,MATCH($A1138,'Hoja de Trabajo para listado'!$A$155:$A$1048576,0),MATCH((CUADRO!N$5&amp;$E1138),'Hoja de Trabajo para listado'!$A$151:$Z$151,0)),0)+IFERROR(INDEX('Hoja de Trabajo para listado'!$AB$155:$BA$1048576,MATCH($A1138,'Hoja de Trabajo para listado'!$AB$155:$AB$1048576,0),MATCH((CUADRO!N$5&amp;$E1138),'Hoja de Trabajo para listado'!$AB$151:$BA$151,0)),0)+IFERROR(INDEX('Hoja de Trabajo para listado'!$BC$155:$CB$1048576,MATCH($A1138,'Hoja de Trabajo para listado'!$BC$155:$BC$1048576,0),MATCH((CUADRO!N$5&amp;$E1138),'Hoja de Trabajo para listado'!$BC$151:$CB$151,0)),0)+IFERROR(INDEX('Hoja de Trabajo para listado'!$DE$153:$DG$274,MATCH($A1138,'Hoja de Trabajo para listado'!$DE$153:$DE$1048576,0),MATCH((CUADRO!N$5&amp;$E1138),'Hoja de Trabajo para listado'!$DE$151:$DG$151,0)),0)+IFERROR(INDEX('Hoja de Trabajo para listado'!$CD$155:$DC$1048576,MATCH($A1138,'Hoja de Trabajo para listado'!$CD$155:$CD$1048576,0),MATCH((CUADRO!N$5&amp;$E1138),'Hoja de Trabajo para listado'!$CD$151:$DC$151,0)),0)</f>
        <v>0</v>
      </c>
      <c r="O1138" s="255">
        <f ca="1">+IFERROR(INDEX('Hoja de Trabajo para listado'!$A$155:$Z$1048576,MATCH($A1138,'Hoja de Trabajo para listado'!$A$155:$A$1048576,0),MATCH((CUADRO!O$5&amp;$E1138),'Hoja de Trabajo para listado'!$A$151:$Z$151,0)),0)+IFERROR(INDEX('Hoja de Trabajo para listado'!$AB$155:$BA$1048576,MATCH($A1138,'Hoja de Trabajo para listado'!$AB$155:$AB$1048576,0),MATCH((CUADRO!O$5&amp;$E1138),'Hoja de Trabajo para listado'!$AB$151:$BA$151,0)),0)+IFERROR(INDEX('Hoja de Trabajo para listado'!$BC$155:$CB$1048576,MATCH($A1138,'Hoja de Trabajo para listado'!$BC$155:$BC$1048576,0),MATCH((CUADRO!O$5&amp;$E1138),'Hoja de Trabajo para listado'!$BC$151:$CB$151,0)),0)+IFERROR(INDEX('Hoja de Trabajo para listado'!$DE$153:$DG$274,MATCH($A1138,'Hoja de Trabajo para listado'!$DE$153:$DE$1048576,0),MATCH((CUADRO!O$5&amp;$E1138),'Hoja de Trabajo para listado'!$DE$151:$DG$151,0)),0)+IFERROR(INDEX('Hoja de Trabajo para listado'!$CD$155:$DC$1048576,MATCH($A1138,'Hoja de Trabajo para listado'!$CD$155:$CD$1048576,0),MATCH((CUADRO!O$5&amp;$E1138),'Hoja de Trabajo para listado'!$CD$151:$DC$151,0)),0)</f>
        <v>0</v>
      </c>
      <c r="P1138" s="255">
        <f ca="1">+IFERROR(INDEX('Hoja de Trabajo para listado'!$A$155:$Z$1048576,MATCH($A1138,'Hoja de Trabajo para listado'!$A$155:$A$1048576,0),MATCH((CUADRO!P$5&amp;$E1138),'Hoja de Trabajo para listado'!$A$151:$Z$151,0)),0)+IFERROR(INDEX('Hoja de Trabajo para listado'!$AB$155:$BA$1048576,MATCH($A1138,'Hoja de Trabajo para listado'!$AB$155:$AB$1048576,0),MATCH((CUADRO!P$5&amp;$E1138),'Hoja de Trabajo para listado'!$AB$151:$BA$151,0)),0)+IFERROR(INDEX('Hoja de Trabajo para listado'!$BC$155:$CB$1048576,MATCH($A1138,'Hoja de Trabajo para listado'!$BC$155:$BC$1048576,0),MATCH((CUADRO!P$5&amp;$E1138),'Hoja de Trabajo para listado'!$BC$151:$CB$151,0)),0)+IFERROR(INDEX('Hoja de Trabajo para listado'!$DE$153:$DG$274,MATCH($A1138,'Hoja de Trabajo para listado'!$DE$153:$DE$1048576,0),MATCH((CUADRO!P$5&amp;$E1138),'Hoja de Trabajo para listado'!$DE$151:$DG$151,0)),0)+IFERROR(INDEX('Hoja de Trabajo para listado'!$CD$155:$DC$1048576,MATCH($A1138,'Hoja de Trabajo para listado'!$CD$155:$CD$1048576,0),MATCH((CUADRO!P$5&amp;$E1138),'Hoja de Trabajo para listado'!$CD$151:$DC$151,0)),0)</f>
        <v>0</v>
      </c>
      <c r="Q1138" s="255">
        <f ca="1">+IFERROR(INDEX('Hoja de Trabajo para listado'!$A$155:$Z$1048576,MATCH($A1138,'Hoja de Trabajo para listado'!$A$155:$A$1048576,0),MATCH((CUADRO!Q$5&amp;$E1138),'Hoja de Trabajo para listado'!$A$151:$Z$151,0)),0)+IFERROR(INDEX('Hoja de Trabajo para listado'!$AB$155:$BA$1048576,MATCH($A1138,'Hoja de Trabajo para listado'!$AB$155:$AB$1048576,0),MATCH((CUADRO!Q$5&amp;$E1138),'Hoja de Trabajo para listado'!$AB$151:$BA$151,0)),0)+IFERROR(INDEX('Hoja de Trabajo para listado'!$BC$155:$CB$1048576,MATCH($A1138,'Hoja de Trabajo para listado'!$BC$155:$BC$1048576,0),MATCH((CUADRO!Q$5&amp;$E1138),'Hoja de Trabajo para listado'!$BC$151:$CB$151,0)),0)+IFERROR(INDEX('Hoja de Trabajo para listado'!$DE$153:$DG$274,MATCH($A1138,'Hoja de Trabajo para listado'!$DE$153:$DE$1048576,0),MATCH((CUADRO!Q$5&amp;$E1138),'Hoja de Trabajo para listado'!$DE$151:$DG$151,0)),0)+IFERROR(INDEX('Hoja de Trabajo para listado'!$CD$155:$DC$1048576,MATCH($A1138,'Hoja de Trabajo para listado'!$CD$155:$CD$1048576,0),MATCH((CUADRO!Q$5&amp;$E1138),'Hoja de Trabajo para listado'!$CD$151:$DC$151,0)),0)</f>
        <v>0</v>
      </c>
      <c r="R1138" s="255">
        <f t="shared" ca="1" si="38"/>
        <v>648.89</v>
      </c>
      <c r="S1138" s="255"/>
      <c r="T1138" s="255">
        <f ca="1">+T1139</f>
        <v>648.89</v>
      </c>
      <c r="U1138" s="254">
        <f t="shared" si="35"/>
        <v>1</v>
      </c>
      <c r="V1138" s="362" t="str">
        <f>+VLOOKUP(A1138,bd_lista!$A$3:$E$590,5,FALSE)</f>
        <v>Órgano Ejecutivo</v>
      </c>
      <c r="W1138" s="361" t="str">
        <f>+V1138</f>
        <v>Órgano Ejecutivo</v>
      </c>
      <c r="X1138" s="254">
        <v>99</v>
      </c>
      <c r="Y1138" s="254" t="s">
        <v>1388</v>
      </c>
      <c r="Z1138" s="316">
        <f>+X1138</f>
        <v>99</v>
      </c>
      <c r="AA1138" s="348" t="str">
        <f>+Y1138</f>
        <v>Tesoro General de la Nación</v>
      </c>
    </row>
    <row r="1139" spans="1:27" customFormat="1" ht="15" customHeight="1">
      <c r="A1139" s="290" t="s">
        <v>540</v>
      </c>
      <c r="B1139" s="307"/>
      <c r="C1139" s="259" t="str">
        <f>+VLOOKUP(A1139,bd_lista!$A$3:$C$590,3,FALSE)</f>
        <v>Dirección General de Programación y Operaciones del Tesoro</v>
      </c>
      <c r="D1139" s="362"/>
      <c r="E1139" s="362" t="s">
        <v>1314</v>
      </c>
      <c r="F1139" s="257">
        <f ca="1">+IFERROR(INDEX('Hoja de Trabajo para listado'!$A$155:$Z$1048576,MATCH($A1139,'Hoja de Trabajo para listado'!$A$155:$A$1048576,0),MATCH((CUADRO!F$5&amp;$E1139),'Hoja de Trabajo para listado'!$A$151:$Z$151,0)),0)+IFERROR(INDEX('Hoja de Trabajo para listado'!$AB$155:$BA$1048576,MATCH($A1139,'Hoja de Trabajo para listado'!$AB$155:$AB$1048576,0),MATCH((CUADRO!F$5&amp;$E1139),'Hoja de Trabajo para listado'!$AB$151:$BA$151,0)),0)+IFERROR(INDEX('Hoja de Trabajo para listado'!$BC$155:$CB$1048576,MATCH($A1139,'Hoja de Trabajo para listado'!$BC$155:$BC$1048576,0),MATCH((CUADRO!F$5&amp;$E1139),'Hoja de Trabajo para listado'!$BC$151:$CB$151,0)),0)+IFERROR(INDEX('Hoja de Trabajo para listado'!$DE$153:$DG$274,MATCH($A1139,'Hoja de Trabajo para listado'!$DE$153:$DE$1048576,0),MATCH((CUADRO!F$5&amp;$E1139),'Hoja de Trabajo para listado'!$DE$151:$DG$151,0)),0)+IFERROR(INDEX('Hoja de Trabajo para listado'!$CD$155:$DC$1048576,MATCH($A1139,'Hoja de Trabajo para listado'!$CD$155:$CD$1048576,0),MATCH((CUADRO!F$5&amp;$E1139),'Hoja de Trabajo para listado'!$CD$151:$DC$151,0)),0)</f>
        <v>0</v>
      </c>
      <c r="G1139" s="257">
        <f ca="1">+IFERROR(INDEX('Hoja de Trabajo para listado'!$A$155:$Z$1048576,MATCH($A1139,'Hoja de Trabajo para listado'!$A$155:$A$1048576,0),MATCH((CUADRO!G$5&amp;$E1139),'Hoja de Trabajo para listado'!$A$151:$Z$151,0)),0)+IFERROR(INDEX('Hoja de Trabajo para listado'!$AB$155:$BA$1048576,MATCH($A1139,'Hoja de Trabajo para listado'!$AB$155:$AB$1048576,0),MATCH((CUADRO!G$5&amp;$E1139),'Hoja de Trabajo para listado'!$AB$151:$BA$151,0)),0)+IFERROR(INDEX('Hoja de Trabajo para listado'!$BC$155:$CB$1048576,MATCH($A1139,'Hoja de Trabajo para listado'!$BC$155:$BC$1048576,0),MATCH((CUADRO!G$5&amp;$E1139),'Hoja de Trabajo para listado'!$BC$151:$CB$151,0)),0)+IFERROR(INDEX('Hoja de Trabajo para listado'!$DE$153:$DG$274,MATCH($A1139,'Hoja de Trabajo para listado'!$DE$153:$DE$1048576,0),MATCH((CUADRO!G$5&amp;$E1139),'Hoja de Trabajo para listado'!$DE$151:$DG$151,0)),0)+IFERROR(INDEX('Hoja de Trabajo para listado'!$CD$155:$DC$1048576,MATCH($A1139,'Hoja de Trabajo para listado'!$CD$155:$CD$1048576,0),MATCH((CUADRO!G$5&amp;$E1139),'Hoja de Trabajo para listado'!$CD$151:$DC$151,0)),0)</f>
        <v>0</v>
      </c>
      <c r="H1139" s="257">
        <f ca="1">+IFERROR(INDEX('Hoja de Trabajo para listado'!$A$155:$Z$1048576,MATCH($A1139,'Hoja de Trabajo para listado'!$A$155:$A$1048576,0),MATCH((CUADRO!H$5&amp;$E1139),'Hoja de Trabajo para listado'!$A$151:$Z$151,0)),0)+IFERROR(INDEX('Hoja de Trabajo para listado'!$AB$155:$BA$1048576,MATCH($A1139,'Hoja de Trabajo para listado'!$AB$155:$AB$1048576,0),MATCH((CUADRO!H$5&amp;$E1139),'Hoja de Trabajo para listado'!$AB$151:$BA$151,0)),0)+IFERROR(INDEX('Hoja de Trabajo para listado'!$BC$155:$CB$1048576,MATCH($A1139,'Hoja de Trabajo para listado'!$BC$155:$BC$1048576,0),MATCH((CUADRO!H$5&amp;$E1139),'Hoja de Trabajo para listado'!$BC$151:$CB$151,0)),0)+IFERROR(INDEX('Hoja de Trabajo para listado'!$DE$153:$DG$274,MATCH($A1139,'Hoja de Trabajo para listado'!$DE$153:$DE$1048576,0),MATCH((CUADRO!H$5&amp;$E1139),'Hoja de Trabajo para listado'!$DE$151:$DG$151,0)),0)+IFERROR(INDEX('Hoja de Trabajo para listado'!$CD$155:$DC$1048576,MATCH($A1139,'Hoja de Trabajo para listado'!$CD$155:$CD$1048576,0),MATCH((CUADRO!H$5&amp;$E1139),'Hoja de Trabajo para listado'!$CD$151:$DC$151,0)),0)</f>
        <v>0</v>
      </c>
      <c r="I1139" s="257">
        <f ca="1">+IFERROR(INDEX('Hoja de Trabajo para listado'!$A$155:$Z$1048576,MATCH($A1139,'Hoja de Trabajo para listado'!$A$155:$A$1048576,0),MATCH((CUADRO!I$5&amp;$E1139),'Hoja de Trabajo para listado'!$A$151:$Z$151,0)),0)+IFERROR(INDEX('Hoja de Trabajo para listado'!$AB$155:$BA$1048576,MATCH($A1139,'Hoja de Trabajo para listado'!$AB$155:$AB$1048576,0),MATCH((CUADRO!I$5&amp;$E1139),'Hoja de Trabajo para listado'!$AB$151:$BA$151,0)),0)+IFERROR(INDEX('Hoja de Trabajo para listado'!$BC$155:$CB$1048576,MATCH($A1139,'Hoja de Trabajo para listado'!$BC$155:$BC$1048576,0),MATCH((CUADRO!I$5&amp;$E1139),'Hoja de Trabajo para listado'!$BC$151:$CB$151,0)),0)+IFERROR(INDEX('Hoja de Trabajo para listado'!$DE$153:$DG$274,MATCH($A1139,'Hoja de Trabajo para listado'!$DE$153:$DE$1048576,0),MATCH((CUADRO!I$5&amp;$E1139),'Hoja de Trabajo para listado'!$DE$151:$DG$151,0)),0)+IFERROR(INDEX('Hoja de Trabajo para listado'!$CD$155:$DC$1048576,MATCH($A1139,'Hoja de Trabajo para listado'!$CD$155:$CD$1048576,0),MATCH((CUADRO!I$5&amp;$E1139),'Hoja de Trabajo para listado'!$CD$151:$DC$151,0)),0)</f>
        <v>0</v>
      </c>
      <c r="J1139" s="257">
        <f ca="1">+IFERROR(INDEX('Hoja de Trabajo para listado'!$A$155:$Z$1048576,MATCH($A1139,'Hoja de Trabajo para listado'!$A$155:$A$1048576,0),MATCH((CUADRO!J$5&amp;$E1139),'Hoja de Trabajo para listado'!$A$151:$Z$151,0)),0)+IFERROR(INDEX('Hoja de Trabajo para listado'!$AB$155:$BA$1048576,MATCH($A1139,'Hoja de Trabajo para listado'!$AB$155:$AB$1048576,0),MATCH((CUADRO!J$5&amp;$E1139),'Hoja de Trabajo para listado'!$AB$151:$BA$151,0)),0)+IFERROR(INDEX('Hoja de Trabajo para listado'!$BC$155:$CB$1048576,MATCH($A1139,'Hoja de Trabajo para listado'!$BC$155:$BC$1048576,0),MATCH((CUADRO!J$5&amp;$E1139),'Hoja de Trabajo para listado'!$BC$151:$CB$151,0)),0)+IFERROR(INDEX('Hoja de Trabajo para listado'!$DE$153:$DG$274,MATCH($A1139,'Hoja de Trabajo para listado'!$DE$153:$DE$1048576,0),MATCH((CUADRO!J$5&amp;$E1139),'Hoja de Trabajo para listado'!$DE$151:$DG$151,0)),0)+IFERROR(INDEX('Hoja de Trabajo para listado'!$CD$155:$DC$1048576,MATCH($A1139,'Hoja de Trabajo para listado'!$CD$155:$CD$1048576,0),MATCH((CUADRO!J$5&amp;$E1139),'Hoja de Trabajo para listado'!$CD$151:$DC$151,0)),0)</f>
        <v>0</v>
      </c>
      <c r="K1139" s="257">
        <f ca="1">+IFERROR(INDEX('Hoja de Trabajo para listado'!$A$155:$Z$1048576,MATCH($A1139,'Hoja de Trabajo para listado'!$A$155:$A$1048576,0),MATCH((CUADRO!K$5&amp;$E1139),'Hoja de Trabajo para listado'!$A$151:$Z$151,0)),0)+IFERROR(INDEX('Hoja de Trabajo para listado'!$AB$155:$BA$1048576,MATCH($A1139,'Hoja de Trabajo para listado'!$AB$155:$AB$1048576,0),MATCH((CUADRO!K$5&amp;$E1139),'Hoja de Trabajo para listado'!$AB$151:$BA$151,0)),0)+IFERROR(INDEX('Hoja de Trabajo para listado'!$BC$155:$CB$1048576,MATCH($A1139,'Hoja de Trabajo para listado'!$BC$155:$BC$1048576,0),MATCH((CUADRO!K$5&amp;$E1139),'Hoja de Trabajo para listado'!$BC$151:$CB$151,0)),0)+IFERROR(INDEX('Hoja de Trabajo para listado'!$DE$153:$DG$274,MATCH($A1139,'Hoja de Trabajo para listado'!$DE$153:$DE$1048576,0),MATCH((CUADRO!K$5&amp;$E1139),'Hoja de Trabajo para listado'!$DE$151:$DG$151,0)),0)+IFERROR(INDEX('Hoja de Trabajo para listado'!$CD$155:$DC$1048576,MATCH($A1139,'Hoja de Trabajo para listado'!$CD$155:$CD$1048576,0),MATCH((CUADRO!K$5&amp;$E1139),'Hoja de Trabajo para listado'!$CD$151:$DC$151,0)),0)</f>
        <v>0</v>
      </c>
      <c r="L1139" s="257">
        <f ca="1">+IFERROR(INDEX('Hoja de Trabajo para listado'!$A$155:$Z$1048576,MATCH($A1139,'Hoja de Trabajo para listado'!$A$155:$A$1048576,0),MATCH((CUADRO!L$5&amp;$E1139),'Hoja de Trabajo para listado'!$A$151:$Z$151,0)),0)+IFERROR(INDEX('Hoja de Trabajo para listado'!$AB$155:$BA$1048576,MATCH($A1139,'Hoja de Trabajo para listado'!$AB$155:$AB$1048576,0),MATCH((CUADRO!L$5&amp;$E1139),'Hoja de Trabajo para listado'!$AB$151:$BA$151,0)),0)+IFERROR(INDEX('Hoja de Trabajo para listado'!$BC$155:$CB$1048576,MATCH($A1139,'Hoja de Trabajo para listado'!$BC$155:$BC$1048576,0),MATCH((CUADRO!L$5&amp;$E1139),'Hoja de Trabajo para listado'!$BC$151:$CB$151,0)),0)+IFERROR(INDEX('Hoja de Trabajo para listado'!$DE$153:$DG$274,MATCH($A1139,'Hoja de Trabajo para listado'!$DE$153:$DE$1048576,0),MATCH((CUADRO!L$5&amp;$E1139),'Hoja de Trabajo para listado'!$DE$151:$DG$151,0)),0)+IFERROR(INDEX('Hoja de Trabajo para listado'!$CD$155:$DC$1048576,MATCH($A1139,'Hoja de Trabajo para listado'!$CD$155:$CD$1048576,0),MATCH((CUADRO!L$5&amp;$E1139),'Hoja de Trabajo para listado'!$CD$151:$DC$151,0)),0)</f>
        <v>0</v>
      </c>
      <c r="M1139" s="257">
        <f ca="1">+IFERROR(INDEX('Hoja de Trabajo para listado'!$A$155:$Z$1048576,MATCH($A1139,'Hoja de Trabajo para listado'!$A$155:$A$1048576,0),MATCH((CUADRO!M$5&amp;$E1139),'Hoja de Trabajo para listado'!$A$151:$Z$151,0)),0)+IFERROR(INDEX('Hoja de Trabajo para listado'!$AB$155:$BA$1048576,MATCH($A1139,'Hoja de Trabajo para listado'!$AB$155:$AB$1048576,0),MATCH((CUADRO!M$5&amp;$E1139),'Hoja de Trabajo para listado'!$AB$151:$BA$151,0)),0)+IFERROR(INDEX('Hoja de Trabajo para listado'!$BC$155:$CB$1048576,MATCH($A1139,'Hoja de Trabajo para listado'!$BC$155:$BC$1048576,0),MATCH((CUADRO!M$5&amp;$E1139),'Hoja de Trabajo para listado'!$BC$151:$CB$151,0)),0)+IFERROR(INDEX('Hoja de Trabajo para listado'!$DE$153:$DG$274,MATCH($A1139,'Hoja de Trabajo para listado'!$DE$153:$DE$1048576,0),MATCH((CUADRO!M$5&amp;$E1139),'Hoja de Trabajo para listado'!$DE$151:$DG$151,0)),0)+IFERROR(INDEX('Hoja de Trabajo para listado'!$CD$155:$DC$1048576,MATCH($A1139,'Hoja de Trabajo para listado'!$CD$155:$CD$1048576,0),MATCH((CUADRO!M$5&amp;$E1139),'Hoja de Trabajo para listado'!$CD$151:$DC$151,0)),0)</f>
        <v>0</v>
      </c>
      <c r="N1139" s="257">
        <f ca="1">+IFERROR(INDEX('Hoja de Trabajo para listado'!$A$155:$Z$1048576,MATCH($A1139,'Hoja de Trabajo para listado'!$A$155:$A$1048576,0),MATCH((CUADRO!N$5&amp;$E1139),'Hoja de Trabajo para listado'!$A$151:$Z$151,0)),0)+IFERROR(INDEX('Hoja de Trabajo para listado'!$AB$155:$BA$1048576,MATCH($A1139,'Hoja de Trabajo para listado'!$AB$155:$AB$1048576,0),MATCH((CUADRO!N$5&amp;$E1139),'Hoja de Trabajo para listado'!$AB$151:$BA$151,0)),0)+IFERROR(INDEX('Hoja de Trabajo para listado'!$BC$155:$CB$1048576,MATCH($A1139,'Hoja de Trabajo para listado'!$BC$155:$BC$1048576,0),MATCH((CUADRO!N$5&amp;$E1139),'Hoja de Trabajo para listado'!$BC$151:$CB$151,0)),0)+IFERROR(INDEX('Hoja de Trabajo para listado'!$DE$153:$DG$274,MATCH($A1139,'Hoja de Trabajo para listado'!$DE$153:$DE$1048576,0),MATCH((CUADRO!N$5&amp;$E1139),'Hoja de Trabajo para listado'!$DE$151:$DG$151,0)),0)+IFERROR(INDEX('Hoja de Trabajo para listado'!$CD$155:$DC$1048576,MATCH($A1139,'Hoja de Trabajo para listado'!$CD$155:$CD$1048576,0),MATCH((CUADRO!N$5&amp;$E1139),'Hoja de Trabajo para listado'!$CD$151:$DC$151,0)),0)</f>
        <v>0</v>
      </c>
      <c r="O1139" s="257">
        <f ca="1">+IFERROR(INDEX('Hoja de Trabajo para listado'!$A$155:$Z$1048576,MATCH($A1139,'Hoja de Trabajo para listado'!$A$155:$A$1048576,0),MATCH((CUADRO!O$5&amp;$E1139),'Hoja de Trabajo para listado'!$A$151:$Z$151,0)),0)+IFERROR(INDEX('Hoja de Trabajo para listado'!$AB$155:$BA$1048576,MATCH($A1139,'Hoja de Trabajo para listado'!$AB$155:$AB$1048576,0),MATCH((CUADRO!O$5&amp;$E1139),'Hoja de Trabajo para listado'!$AB$151:$BA$151,0)),0)+IFERROR(INDEX('Hoja de Trabajo para listado'!$BC$155:$CB$1048576,MATCH($A1139,'Hoja de Trabajo para listado'!$BC$155:$BC$1048576,0),MATCH((CUADRO!O$5&amp;$E1139),'Hoja de Trabajo para listado'!$BC$151:$CB$151,0)),0)+IFERROR(INDEX('Hoja de Trabajo para listado'!$DE$153:$DG$274,MATCH($A1139,'Hoja de Trabajo para listado'!$DE$153:$DE$1048576,0),MATCH((CUADRO!O$5&amp;$E1139),'Hoja de Trabajo para listado'!$DE$151:$DG$151,0)),0)+IFERROR(INDEX('Hoja de Trabajo para listado'!$CD$155:$DC$1048576,MATCH($A1139,'Hoja de Trabajo para listado'!$CD$155:$CD$1048576,0),MATCH((CUADRO!O$5&amp;$E1139),'Hoja de Trabajo para listado'!$CD$151:$DC$151,0)),0)</f>
        <v>0</v>
      </c>
      <c r="P1139" s="257">
        <f ca="1">+IFERROR(INDEX('Hoja de Trabajo para listado'!$A$155:$Z$1048576,MATCH($A1139,'Hoja de Trabajo para listado'!$A$155:$A$1048576,0),MATCH((CUADRO!P$5&amp;$E1139),'Hoja de Trabajo para listado'!$A$151:$Z$151,0)),0)+IFERROR(INDEX('Hoja de Trabajo para listado'!$AB$155:$BA$1048576,MATCH($A1139,'Hoja de Trabajo para listado'!$AB$155:$AB$1048576,0),MATCH((CUADRO!P$5&amp;$E1139),'Hoja de Trabajo para listado'!$AB$151:$BA$151,0)),0)+IFERROR(INDEX('Hoja de Trabajo para listado'!$BC$155:$CB$1048576,MATCH($A1139,'Hoja de Trabajo para listado'!$BC$155:$BC$1048576,0),MATCH((CUADRO!P$5&amp;$E1139),'Hoja de Trabajo para listado'!$BC$151:$CB$151,0)),0)+IFERROR(INDEX('Hoja de Trabajo para listado'!$DE$153:$DG$274,MATCH($A1139,'Hoja de Trabajo para listado'!$DE$153:$DE$1048576,0),MATCH((CUADRO!P$5&amp;$E1139),'Hoja de Trabajo para listado'!$DE$151:$DG$151,0)),0)+IFERROR(INDEX('Hoja de Trabajo para listado'!$CD$155:$DC$1048576,MATCH($A1139,'Hoja de Trabajo para listado'!$CD$155:$CD$1048576,0),MATCH((CUADRO!P$5&amp;$E1139),'Hoja de Trabajo para listado'!$CD$151:$DC$151,0)),0)</f>
        <v>0</v>
      </c>
      <c r="Q1139" s="257">
        <f ca="1">+IFERROR(INDEX('Hoja de Trabajo para listado'!$A$155:$Z$1048576,MATCH($A1139,'Hoja de Trabajo para listado'!$A$155:$A$1048576,0),MATCH((CUADRO!Q$5&amp;$E1139),'Hoja de Trabajo para listado'!$A$151:$Z$151,0)),0)+IFERROR(INDEX('Hoja de Trabajo para listado'!$AB$155:$BA$1048576,MATCH($A1139,'Hoja de Trabajo para listado'!$AB$155:$AB$1048576,0),MATCH((CUADRO!Q$5&amp;$E1139),'Hoja de Trabajo para listado'!$AB$151:$BA$151,0)),0)+IFERROR(INDEX('Hoja de Trabajo para listado'!$BC$155:$CB$1048576,MATCH($A1139,'Hoja de Trabajo para listado'!$BC$155:$BC$1048576,0),MATCH((CUADRO!Q$5&amp;$E1139),'Hoja de Trabajo para listado'!$BC$151:$CB$151,0)),0)+IFERROR(INDEX('Hoja de Trabajo para listado'!$DE$153:$DG$274,MATCH($A1139,'Hoja de Trabajo para listado'!$DE$153:$DE$1048576,0),MATCH((CUADRO!Q$5&amp;$E1139),'Hoja de Trabajo para listado'!$DE$151:$DG$151,0)),0)+IFERROR(INDEX('Hoja de Trabajo para listado'!$CD$155:$DC$1048576,MATCH($A1139,'Hoja de Trabajo para listado'!$CD$155:$CD$1048576,0),MATCH((CUADRO!Q$5&amp;$E1139),'Hoja de Trabajo para listado'!$CD$151:$DC$151,0)),0)</f>
        <v>0</v>
      </c>
      <c r="R1139" s="257">
        <f t="shared" ca="1" si="38"/>
        <v>0</v>
      </c>
      <c r="S1139" s="257">
        <f ca="1">+R1138+R1139</f>
        <v>648.89</v>
      </c>
      <c r="T1139" s="257">
        <f ca="1">+S1139</f>
        <v>648.89</v>
      </c>
      <c r="U1139" s="256">
        <f t="shared" si="35"/>
        <v>2</v>
      </c>
      <c r="V1139" s="362" t="str">
        <f>+VLOOKUP(A1139,bd_lista!$A$3:$E$590,5,FALSE)</f>
        <v>Órgano Ejecutivo</v>
      </c>
      <c r="W1139" s="362"/>
      <c r="X1139" s="254">
        <v>99</v>
      </c>
      <c r="Y1139" s="254" t="s">
        <v>1388</v>
      </c>
      <c r="Z1139" s="314"/>
      <c r="AA1139" s="350"/>
    </row>
    <row r="1140" spans="1:27" customFormat="1" ht="15" hidden="1" customHeight="1">
      <c r="A1140" s="32">
        <v>802</v>
      </c>
      <c r="B1140" s="306">
        <f>+A1140</f>
        <v>802</v>
      </c>
      <c r="C1140" s="259" t="str">
        <f>+VLOOKUP(A1140,bd_lista!$A$3:$C$590,3,FALSE)</f>
        <v>Empresa Local de Agua Potable y Alcantarillado Sucre</v>
      </c>
      <c r="D1140" s="361" t="str">
        <f>+C1140</f>
        <v>Empresa Local de Agua Potable y Alcantarillado Sucre</v>
      </c>
      <c r="E1140" s="254" t="s">
        <v>1313</v>
      </c>
      <c r="F1140" s="255">
        <f ca="1">+IFERROR(INDEX('Hoja de Trabajo para listado'!$A$155:$Z$1048576,MATCH($A1140,'Hoja de Trabajo para listado'!$A$155:$A$1048576,0),MATCH((CUADRO!F$5&amp;$E1140),'Hoja de Trabajo para listado'!$A$151:$Z$151,0)),0)+IFERROR(INDEX('Hoja de Trabajo para listado'!$AB$155:$BA$1048576,MATCH($A1140,'Hoja de Trabajo para listado'!$AB$155:$AB$1048576,0),MATCH((CUADRO!F$5&amp;$E1140),'Hoja de Trabajo para listado'!$AB$151:$BA$151,0)),0)+IFERROR(INDEX('Hoja de Trabajo para listado'!$BC$155:$CB$1048576,MATCH($A1140,'Hoja de Trabajo para listado'!$BC$155:$BC$1048576,0),MATCH((CUADRO!F$5&amp;$E1140),'Hoja de Trabajo para listado'!$BC$151:$CB$151,0)),0)+IFERROR(INDEX('Hoja de Trabajo para listado'!$DE$153:$DG$274,MATCH($A1140,'Hoja de Trabajo para listado'!$DE$153:$DE$1048576,0),MATCH((CUADRO!F$5&amp;$E1140),'Hoja de Trabajo para listado'!$DE$151:$DG$151,0)),0)+IFERROR(INDEX('Hoja de Trabajo para listado'!$CD$155:$DC$1048576,MATCH($A1140,'Hoja de Trabajo para listado'!$CD$155:$CD$1048576,0),MATCH((CUADRO!F$5&amp;$E1140),'Hoja de Trabajo para listado'!$CD$151:$DC$151,0)),0)</f>
        <v>0</v>
      </c>
      <c r="G1140" s="255">
        <f ca="1">+IFERROR(INDEX('Hoja de Trabajo para listado'!$A$155:$Z$1048576,MATCH($A1140,'Hoja de Trabajo para listado'!$A$155:$A$1048576,0),MATCH((CUADRO!G$5&amp;$E1140),'Hoja de Trabajo para listado'!$A$151:$Z$151,0)),0)+IFERROR(INDEX('Hoja de Trabajo para listado'!$AB$155:$BA$1048576,MATCH($A1140,'Hoja de Trabajo para listado'!$AB$155:$AB$1048576,0),MATCH((CUADRO!G$5&amp;$E1140),'Hoja de Trabajo para listado'!$AB$151:$BA$151,0)),0)+IFERROR(INDEX('Hoja de Trabajo para listado'!$BC$155:$CB$1048576,MATCH($A1140,'Hoja de Trabajo para listado'!$BC$155:$BC$1048576,0),MATCH((CUADRO!G$5&amp;$E1140),'Hoja de Trabajo para listado'!$BC$151:$CB$151,0)),0)+IFERROR(INDEX('Hoja de Trabajo para listado'!$DE$153:$DG$274,MATCH($A1140,'Hoja de Trabajo para listado'!$DE$153:$DE$1048576,0),MATCH((CUADRO!G$5&amp;$E1140),'Hoja de Trabajo para listado'!$DE$151:$DG$151,0)),0)+IFERROR(INDEX('Hoja de Trabajo para listado'!$CD$155:$DC$1048576,MATCH($A1140,'Hoja de Trabajo para listado'!$CD$155:$CD$1048576,0),MATCH((CUADRO!G$5&amp;$E1140),'Hoja de Trabajo para listado'!$CD$151:$DC$151,0)),0)</f>
        <v>0</v>
      </c>
      <c r="H1140" s="255">
        <f ca="1">+IFERROR(INDEX('Hoja de Trabajo para listado'!$A$155:$Z$1048576,MATCH($A1140,'Hoja de Trabajo para listado'!$A$155:$A$1048576,0),MATCH((CUADRO!H$5&amp;$E1140),'Hoja de Trabajo para listado'!$A$151:$Z$151,0)),0)+IFERROR(INDEX('Hoja de Trabajo para listado'!$AB$155:$BA$1048576,MATCH($A1140,'Hoja de Trabajo para listado'!$AB$155:$AB$1048576,0),MATCH((CUADRO!H$5&amp;$E1140),'Hoja de Trabajo para listado'!$AB$151:$BA$151,0)),0)+IFERROR(INDEX('Hoja de Trabajo para listado'!$BC$155:$CB$1048576,MATCH($A1140,'Hoja de Trabajo para listado'!$BC$155:$BC$1048576,0),MATCH((CUADRO!H$5&amp;$E1140),'Hoja de Trabajo para listado'!$BC$151:$CB$151,0)),0)+IFERROR(INDEX('Hoja de Trabajo para listado'!$DE$153:$DG$274,MATCH($A1140,'Hoja de Trabajo para listado'!$DE$153:$DE$1048576,0),MATCH((CUADRO!H$5&amp;$E1140),'Hoja de Trabajo para listado'!$DE$151:$DG$151,0)),0)+IFERROR(INDEX('Hoja de Trabajo para listado'!$CD$155:$DC$1048576,MATCH($A1140,'Hoja de Trabajo para listado'!$CD$155:$CD$1048576,0),MATCH((CUADRO!H$5&amp;$E1140),'Hoja de Trabajo para listado'!$CD$151:$DC$151,0)),0)</f>
        <v>0</v>
      </c>
      <c r="I1140" s="255">
        <f ca="1">+IFERROR(INDEX('Hoja de Trabajo para listado'!$A$155:$Z$1048576,MATCH($A1140,'Hoja de Trabajo para listado'!$A$155:$A$1048576,0),MATCH((CUADRO!I$5&amp;$E1140),'Hoja de Trabajo para listado'!$A$151:$Z$151,0)),0)+IFERROR(INDEX('Hoja de Trabajo para listado'!$AB$155:$BA$1048576,MATCH($A1140,'Hoja de Trabajo para listado'!$AB$155:$AB$1048576,0),MATCH((CUADRO!I$5&amp;$E1140),'Hoja de Trabajo para listado'!$AB$151:$BA$151,0)),0)+IFERROR(INDEX('Hoja de Trabajo para listado'!$BC$155:$CB$1048576,MATCH($A1140,'Hoja de Trabajo para listado'!$BC$155:$BC$1048576,0),MATCH((CUADRO!I$5&amp;$E1140),'Hoja de Trabajo para listado'!$BC$151:$CB$151,0)),0)+IFERROR(INDEX('Hoja de Trabajo para listado'!$DE$153:$DG$274,MATCH($A1140,'Hoja de Trabajo para listado'!$DE$153:$DE$1048576,0),MATCH((CUADRO!I$5&amp;$E1140),'Hoja de Trabajo para listado'!$DE$151:$DG$151,0)),0)+IFERROR(INDEX('Hoja de Trabajo para listado'!$CD$155:$DC$1048576,MATCH($A1140,'Hoja de Trabajo para listado'!$CD$155:$CD$1048576,0),MATCH((CUADRO!I$5&amp;$E1140),'Hoja de Trabajo para listado'!$CD$151:$DC$151,0)),0)</f>
        <v>0</v>
      </c>
      <c r="J1140" s="255">
        <f ca="1">+IFERROR(INDEX('Hoja de Trabajo para listado'!$A$155:$Z$1048576,MATCH($A1140,'Hoja de Trabajo para listado'!$A$155:$A$1048576,0),MATCH((CUADRO!J$5&amp;$E1140),'Hoja de Trabajo para listado'!$A$151:$Z$151,0)),0)+IFERROR(INDEX('Hoja de Trabajo para listado'!$AB$155:$BA$1048576,MATCH($A1140,'Hoja de Trabajo para listado'!$AB$155:$AB$1048576,0),MATCH((CUADRO!J$5&amp;$E1140),'Hoja de Trabajo para listado'!$AB$151:$BA$151,0)),0)+IFERROR(INDEX('Hoja de Trabajo para listado'!$BC$155:$CB$1048576,MATCH($A1140,'Hoja de Trabajo para listado'!$BC$155:$BC$1048576,0),MATCH((CUADRO!J$5&amp;$E1140),'Hoja de Trabajo para listado'!$BC$151:$CB$151,0)),0)+IFERROR(INDEX('Hoja de Trabajo para listado'!$DE$153:$DG$274,MATCH($A1140,'Hoja de Trabajo para listado'!$DE$153:$DE$1048576,0),MATCH((CUADRO!J$5&amp;$E1140),'Hoja de Trabajo para listado'!$DE$151:$DG$151,0)),0)+IFERROR(INDEX('Hoja de Trabajo para listado'!$CD$155:$DC$1048576,MATCH($A1140,'Hoja de Trabajo para listado'!$CD$155:$CD$1048576,0),MATCH((CUADRO!J$5&amp;$E1140),'Hoja de Trabajo para listado'!$CD$151:$DC$151,0)),0)</f>
        <v>0</v>
      </c>
      <c r="K1140" s="255">
        <f ca="1">+IFERROR(INDEX('Hoja de Trabajo para listado'!$A$155:$Z$1048576,MATCH($A1140,'Hoja de Trabajo para listado'!$A$155:$A$1048576,0),MATCH((CUADRO!K$5&amp;$E1140),'Hoja de Trabajo para listado'!$A$151:$Z$151,0)),0)+IFERROR(INDEX('Hoja de Trabajo para listado'!$AB$155:$BA$1048576,MATCH($A1140,'Hoja de Trabajo para listado'!$AB$155:$AB$1048576,0),MATCH((CUADRO!K$5&amp;$E1140),'Hoja de Trabajo para listado'!$AB$151:$BA$151,0)),0)+IFERROR(INDEX('Hoja de Trabajo para listado'!$BC$155:$CB$1048576,MATCH($A1140,'Hoja de Trabajo para listado'!$BC$155:$BC$1048576,0),MATCH((CUADRO!K$5&amp;$E1140),'Hoja de Trabajo para listado'!$BC$151:$CB$151,0)),0)+IFERROR(INDEX('Hoja de Trabajo para listado'!$DE$153:$DG$274,MATCH($A1140,'Hoja de Trabajo para listado'!$DE$153:$DE$1048576,0),MATCH((CUADRO!K$5&amp;$E1140),'Hoja de Trabajo para listado'!$DE$151:$DG$151,0)),0)+IFERROR(INDEX('Hoja de Trabajo para listado'!$CD$155:$DC$1048576,MATCH($A1140,'Hoja de Trabajo para listado'!$CD$155:$CD$1048576,0),MATCH((CUADRO!K$5&amp;$E1140),'Hoja de Trabajo para listado'!$CD$151:$DC$151,0)),0)</f>
        <v>0</v>
      </c>
      <c r="L1140" s="255">
        <f ca="1">+IFERROR(INDEX('Hoja de Trabajo para listado'!$A$155:$Z$1048576,MATCH($A1140,'Hoja de Trabajo para listado'!$A$155:$A$1048576,0),MATCH((CUADRO!L$5&amp;$E1140),'Hoja de Trabajo para listado'!$A$151:$Z$151,0)),0)+IFERROR(INDEX('Hoja de Trabajo para listado'!$AB$155:$BA$1048576,MATCH($A1140,'Hoja de Trabajo para listado'!$AB$155:$AB$1048576,0),MATCH((CUADRO!L$5&amp;$E1140),'Hoja de Trabajo para listado'!$AB$151:$BA$151,0)),0)+IFERROR(INDEX('Hoja de Trabajo para listado'!$BC$155:$CB$1048576,MATCH($A1140,'Hoja de Trabajo para listado'!$BC$155:$BC$1048576,0),MATCH((CUADRO!L$5&amp;$E1140),'Hoja de Trabajo para listado'!$BC$151:$CB$151,0)),0)+IFERROR(INDEX('Hoja de Trabajo para listado'!$DE$153:$DG$274,MATCH($A1140,'Hoja de Trabajo para listado'!$DE$153:$DE$1048576,0),MATCH((CUADRO!L$5&amp;$E1140),'Hoja de Trabajo para listado'!$DE$151:$DG$151,0)),0)+IFERROR(INDEX('Hoja de Trabajo para listado'!$CD$155:$DC$1048576,MATCH($A1140,'Hoja de Trabajo para listado'!$CD$155:$CD$1048576,0),MATCH((CUADRO!L$5&amp;$E1140),'Hoja de Trabajo para listado'!$CD$151:$DC$151,0)),0)</f>
        <v>0</v>
      </c>
      <c r="M1140" s="255">
        <f ca="1">+IFERROR(INDEX('Hoja de Trabajo para listado'!$A$155:$Z$1048576,MATCH($A1140,'Hoja de Trabajo para listado'!$A$155:$A$1048576,0),MATCH((CUADRO!M$5&amp;$E1140),'Hoja de Trabajo para listado'!$A$151:$Z$151,0)),0)+IFERROR(INDEX('Hoja de Trabajo para listado'!$AB$155:$BA$1048576,MATCH($A1140,'Hoja de Trabajo para listado'!$AB$155:$AB$1048576,0),MATCH((CUADRO!M$5&amp;$E1140),'Hoja de Trabajo para listado'!$AB$151:$BA$151,0)),0)+IFERROR(INDEX('Hoja de Trabajo para listado'!$BC$155:$CB$1048576,MATCH($A1140,'Hoja de Trabajo para listado'!$BC$155:$BC$1048576,0),MATCH((CUADRO!M$5&amp;$E1140),'Hoja de Trabajo para listado'!$BC$151:$CB$151,0)),0)+IFERROR(INDEX('Hoja de Trabajo para listado'!$DE$153:$DG$274,MATCH($A1140,'Hoja de Trabajo para listado'!$DE$153:$DE$1048576,0),MATCH((CUADRO!M$5&amp;$E1140),'Hoja de Trabajo para listado'!$DE$151:$DG$151,0)),0)+IFERROR(INDEX('Hoja de Trabajo para listado'!$CD$155:$DC$1048576,MATCH($A1140,'Hoja de Trabajo para listado'!$CD$155:$CD$1048576,0),MATCH((CUADRO!M$5&amp;$E1140),'Hoja de Trabajo para listado'!$CD$151:$DC$151,0)),0)</f>
        <v>0</v>
      </c>
      <c r="N1140" s="255">
        <f ca="1">+IFERROR(INDEX('Hoja de Trabajo para listado'!$A$155:$Z$1048576,MATCH($A1140,'Hoja de Trabajo para listado'!$A$155:$A$1048576,0),MATCH((CUADRO!N$5&amp;$E1140),'Hoja de Trabajo para listado'!$A$151:$Z$151,0)),0)+IFERROR(INDEX('Hoja de Trabajo para listado'!$AB$155:$BA$1048576,MATCH($A1140,'Hoja de Trabajo para listado'!$AB$155:$AB$1048576,0),MATCH((CUADRO!N$5&amp;$E1140),'Hoja de Trabajo para listado'!$AB$151:$BA$151,0)),0)+IFERROR(INDEX('Hoja de Trabajo para listado'!$BC$155:$CB$1048576,MATCH($A1140,'Hoja de Trabajo para listado'!$BC$155:$BC$1048576,0),MATCH((CUADRO!N$5&amp;$E1140),'Hoja de Trabajo para listado'!$BC$151:$CB$151,0)),0)+IFERROR(INDEX('Hoja de Trabajo para listado'!$DE$153:$DG$274,MATCH($A1140,'Hoja de Trabajo para listado'!$DE$153:$DE$1048576,0),MATCH((CUADRO!N$5&amp;$E1140),'Hoja de Trabajo para listado'!$DE$151:$DG$151,0)),0)+IFERROR(INDEX('Hoja de Trabajo para listado'!$CD$155:$DC$1048576,MATCH($A1140,'Hoja de Trabajo para listado'!$CD$155:$CD$1048576,0),MATCH((CUADRO!N$5&amp;$E1140),'Hoja de Trabajo para listado'!$CD$151:$DC$151,0)),0)</f>
        <v>0</v>
      </c>
      <c r="O1140" s="255">
        <f ca="1">+IFERROR(INDEX('Hoja de Trabajo para listado'!$A$155:$Z$1048576,MATCH($A1140,'Hoja de Trabajo para listado'!$A$155:$A$1048576,0),MATCH((CUADRO!O$5&amp;$E1140),'Hoja de Trabajo para listado'!$A$151:$Z$151,0)),0)+IFERROR(INDEX('Hoja de Trabajo para listado'!$AB$155:$BA$1048576,MATCH($A1140,'Hoja de Trabajo para listado'!$AB$155:$AB$1048576,0),MATCH((CUADRO!O$5&amp;$E1140),'Hoja de Trabajo para listado'!$AB$151:$BA$151,0)),0)+IFERROR(INDEX('Hoja de Trabajo para listado'!$BC$155:$CB$1048576,MATCH($A1140,'Hoja de Trabajo para listado'!$BC$155:$BC$1048576,0),MATCH((CUADRO!O$5&amp;$E1140),'Hoja de Trabajo para listado'!$BC$151:$CB$151,0)),0)+IFERROR(INDEX('Hoja de Trabajo para listado'!$DE$153:$DG$274,MATCH($A1140,'Hoja de Trabajo para listado'!$DE$153:$DE$1048576,0),MATCH((CUADRO!O$5&amp;$E1140),'Hoja de Trabajo para listado'!$DE$151:$DG$151,0)),0)+IFERROR(INDEX('Hoja de Trabajo para listado'!$CD$155:$DC$1048576,MATCH($A1140,'Hoja de Trabajo para listado'!$CD$155:$CD$1048576,0),MATCH((CUADRO!O$5&amp;$E1140),'Hoja de Trabajo para listado'!$CD$151:$DC$151,0)),0)</f>
        <v>0</v>
      </c>
      <c r="P1140" s="255">
        <f ca="1">+IFERROR(INDEX('Hoja de Trabajo para listado'!$A$155:$Z$1048576,MATCH($A1140,'Hoja de Trabajo para listado'!$A$155:$A$1048576,0),MATCH((CUADRO!P$5&amp;$E1140),'Hoja de Trabajo para listado'!$A$151:$Z$151,0)),0)+IFERROR(INDEX('Hoja de Trabajo para listado'!$AB$155:$BA$1048576,MATCH($A1140,'Hoja de Trabajo para listado'!$AB$155:$AB$1048576,0),MATCH((CUADRO!P$5&amp;$E1140),'Hoja de Trabajo para listado'!$AB$151:$BA$151,0)),0)+IFERROR(INDEX('Hoja de Trabajo para listado'!$BC$155:$CB$1048576,MATCH($A1140,'Hoja de Trabajo para listado'!$BC$155:$BC$1048576,0),MATCH((CUADRO!P$5&amp;$E1140),'Hoja de Trabajo para listado'!$BC$151:$CB$151,0)),0)+IFERROR(INDEX('Hoja de Trabajo para listado'!$DE$153:$DG$274,MATCH($A1140,'Hoja de Trabajo para listado'!$DE$153:$DE$1048576,0),MATCH((CUADRO!P$5&amp;$E1140),'Hoja de Trabajo para listado'!$DE$151:$DG$151,0)),0)+IFERROR(INDEX('Hoja de Trabajo para listado'!$CD$155:$DC$1048576,MATCH($A1140,'Hoja de Trabajo para listado'!$CD$155:$CD$1048576,0),MATCH((CUADRO!P$5&amp;$E1140),'Hoja de Trabajo para listado'!$CD$151:$DC$151,0)),0)</f>
        <v>0</v>
      </c>
      <c r="Q1140" s="255">
        <f ca="1">+IFERROR(INDEX('Hoja de Trabajo para listado'!$A$155:$Z$1048576,MATCH($A1140,'Hoja de Trabajo para listado'!$A$155:$A$1048576,0),MATCH((CUADRO!Q$5&amp;$E1140),'Hoja de Trabajo para listado'!$A$151:$Z$151,0)),0)+IFERROR(INDEX('Hoja de Trabajo para listado'!$AB$155:$BA$1048576,MATCH($A1140,'Hoja de Trabajo para listado'!$AB$155:$AB$1048576,0),MATCH((CUADRO!Q$5&amp;$E1140),'Hoja de Trabajo para listado'!$AB$151:$BA$151,0)),0)+IFERROR(INDEX('Hoja de Trabajo para listado'!$BC$155:$CB$1048576,MATCH($A1140,'Hoja de Trabajo para listado'!$BC$155:$BC$1048576,0),MATCH((CUADRO!Q$5&amp;$E1140),'Hoja de Trabajo para listado'!$BC$151:$CB$151,0)),0)+IFERROR(INDEX('Hoja de Trabajo para listado'!$DE$153:$DG$274,MATCH($A1140,'Hoja de Trabajo para listado'!$DE$153:$DE$1048576,0),MATCH((CUADRO!Q$5&amp;$E1140),'Hoja de Trabajo para listado'!$DE$151:$DG$151,0)),0)+IFERROR(INDEX('Hoja de Trabajo para listado'!$CD$155:$DC$1048576,MATCH($A1140,'Hoja de Trabajo para listado'!$CD$155:$CD$1048576,0),MATCH((CUADRO!Q$5&amp;$E1140),'Hoja de Trabajo para listado'!$CD$151:$DC$151,0)),0)</f>
        <v>0</v>
      </c>
      <c r="R1140" s="255">
        <f t="shared" ref="R1140:R1157" ca="1" si="39">+SUM(F1140:Q1140)</f>
        <v>0</v>
      </c>
      <c r="S1140" s="262"/>
      <c r="T1140" s="255">
        <f ca="1">+T1141</f>
        <v>0</v>
      </c>
      <c r="U1140" s="254">
        <f t="shared" ref="U1140:U1157" si="40">+IF(E1140="Débitos",1,2)</f>
        <v>1</v>
      </c>
      <c r="V1140" s="362" t="str">
        <f>+VLOOKUP(A1140,bd_lista!$A$3:$E$590,5,FALSE)</f>
        <v>Empresas Municipales</v>
      </c>
      <c r="W1140" s="361" t="str">
        <f>+V1140</f>
        <v>Empresas Municipales</v>
      </c>
      <c r="X1140" s="254">
        <f>+VLOOKUP(A1140,[2]Sheet1!$A$13:$D$744,4,FALSE)</f>
        <v>0</v>
      </c>
      <c r="Y1140" s="254" t="e">
        <f>+VLOOKUP(X1140,bd_lista!$A$3:$C$590,3,FALSE)</f>
        <v>#N/A</v>
      </c>
      <c r="Z1140" s="316">
        <f>+X1140</f>
        <v>0</v>
      </c>
      <c r="AA1140" s="348" t="e">
        <f>+Y1140</f>
        <v>#N/A</v>
      </c>
    </row>
    <row r="1141" spans="1:27" customFormat="1" ht="15" hidden="1" customHeight="1">
      <c r="A1141" s="32">
        <v>802</v>
      </c>
      <c r="B1141" s="307"/>
      <c r="C1141" s="259" t="str">
        <f>+VLOOKUP(A1141,bd_lista!$A$3:$C$590,3,FALSE)</f>
        <v>Empresa Local de Agua Potable y Alcantarillado Sucre</v>
      </c>
      <c r="D1141" s="362"/>
      <c r="E1141" s="256" t="s">
        <v>1314</v>
      </c>
      <c r="F1141" s="257">
        <f ca="1">+IFERROR(INDEX('Hoja de Trabajo para listado'!$A$155:$Z$1048576,MATCH($A1141,'Hoja de Trabajo para listado'!$A$155:$A$1048576,0),MATCH((CUADRO!F$5&amp;$E1141),'Hoja de Trabajo para listado'!$A$151:$Z$151,0)),0)+IFERROR(INDEX('Hoja de Trabajo para listado'!$AB$155:$BA$1048576,MATCH($A1141,'Hoja de Trabajo para listado'!$AB$155:$AB$1048576,0),MATCH((CUADRO!F$5&amp;$E1141),'Hoja de Trabajo para listado'!$AB$151:$BA$151,0)),0)+IFERROR(INDEX('Hoja de Trabajo para listado'!$BC$155:$CB$1048576,MATCH($A1141,'Hoja de Trabajo para listado'!$BC$155:$BC$1048576,0),MATCH((CUADRO!F$5&amp;$E1141),'Hoja de Trabajo para listado'!$BC$151:$CB$151,0)),0)+IFERROR(INDEX('Hoja de Trabajo para listado'!$DE$153:$DG$274,MATCH($A1141,'Hoja de Trabajo para listado'!$DE$153:$DE$1048576,0),MATCH((CUADRO!F$5&amp;$E1141),'Hoja de Trabajo para listado'!$DE$151:$DG$151,0)),0)+IFERROR(INDEX('Hoja de Trabajo para listado'!$CD$155:$DC$1048576,MATCH($A1141,'Hoja de Trabajo para listado'!$CD$155:$CD$1048576,0),MATCH((CUADRO!F$5&amp;$E1141),'Hoja de Trabajo para listado'!$CD$151:$DC$151,0)),0)</f>
        <v>0</v>
      </c>
      <c r="G1141" s="257">
        <f ca="1">+IFERROR(INDEX('Hoja de Trabajo para listado'!$A$155:$Z$1048576,MATCH($A1141,'Hoja de Trabajo para listado'!$A$155:$A$1048576,0),MATCH((CUADRO!G$5&amp;$E1141),'Hoja de Trabajo para listado'!$A$151:$Z$151,0)),0)+IFERROR(INDEX('Hoja de Trabajo para listado'!$AB$155:$BA$1048576,MATCH($A1141,'Hoja de Trabajo para listado'!$AB$155:$AB$1048576,0),MATCH((CUADRO!G$5&amp;$E1141),'Hoja de Trabajo para listado'!$AB$151:$BA$151,0)),0)+IFERROR(INDEX('Hoja de Trabajo para listado'!$BC$155:$CB$1048576,MATCH($A1141,'Hoja de Trabajo para listado'!$BC$155:$BC$1048576,0),MATCH((CUADRO!G$5&amp;$E1141),'Hoja de Trabajo para listado'!$BC$151:$CB$151,0)),0)+IFERROR(INDEX('Hoja de Trabajo para listado'!$DE$153:$DG$274,MATCH($A1141,'Hoja de Trabajo para listado'!$DE$153:$DE$1048576,0),MATCH((CUADRO!G$5&amp;$E1141),'Hoja de Trabajo para listado'!$DE$151:$DG$151,0)),0)+IFERROR(INDEX('Hoja de Trabajo para listado'!$CD$155:$DC$1048576,MATCH($A1141,'Hoja de Trabajo para listado'!$CD$155:$CD$1048576,0),MATCH((CUADRO!G$5&amp;$E1141),'Hoja de Trabajo para listado'!$CD$151:$DC$151,0)),0)</f>
        <v>0</v>
      </c>
      <c r="H1141" s="257">
        <f ca="1">+IFERROR(INDEX('Hoja de Trabajo para listado'!$A$155:$Z$1048576,MATCH($A1141,'Hoja de Trabajo para listado'!$A$155:$A$1048576,0),MATCH((CUADRO!H$5&amp;$E1141),'Hoja de Trabajo para listado'!$A$151:$Z$151,0)),0)+IFERROR(INDEX('Hoja de Trabajo para listado'!$AB$155:$BA$1048576,MATCH($A1141,'Hoja de Trabajo para listado'!$AB$155:$AB$1048576,0),MATCH((CUADRO!H$5&amp;$E1141),'Hoja de Trabajo para listado'!$AB$151:$BA$151,0)),0)+IFERROR(INDEX('Hoja de Trabajo para listado'!$BC$155:$CB$1048576,MATCH($A1141,'Hoja de Trabajo para listado'!$BC$155:$BC$1048576,0),MATCH((CUADRO!H$5&amp;$E1141),'Hoja de Trabajo para listado'!$BC$151:$CB$151,0)),0)+IFERROR(INDEX('Hoja de Trabajo para listado'!$DE$153:$DG$274,MATCH($A1141,'Hoja de Trabajo para listado'!$DE$153:$DE$1048576,0),MATCH((CUADRO!H$5&amp;$E1141),'Hoja de Trabajo para listado'!$DE$151:$DG$151,0)),0)+IFERROR(INDEX('Hoja de Trabajo para listado'!$CD$155:$DC$1048576,MATCH($A1141,'Hoja de Trabajo para listado'!$CD$155:$CD$1048576,0),MATCH((CUADRO!H$5&amp;$E1141),'Hoja de Trabajo para listado'!$CD$151:$DC$151,0)),0)</f>
        <v>0</v>
      </c>
      <c r="I1141" s="257">
        <f ca="1">+IFERROR(INDEX('Hoja de Trabajo para listado'!$A$155:$Z$1048576,MATCH($A1141,'Hoja de Trabajo para listado'!$A$155:$A$1048576,0),MATCH((CUADRO!I$5&amp;$E1141),'Hoja de Trabajo para listado'!$A$151:$Z$151,0)),0)+IFERROR(INDEX('Hoja de Trabajo para listado'!$AB$155:$BA$1048576,MATCH($A1141,'Hoja de Trabajo para listado'!$AB$155:$AB$1048576,0),MATCH((CUADRO!I$5&amp;$E1141),'Hoja de Trabajo para listado'!$AB$151:$BA$151,0)),0)+IFERROR(INDEX('Hoja de Trabajo para listado'!$BC$155:$CB$1048576,MATCH($A1141,'Hoja de Trabajo para listado'!$BC$155:$BC$1048576,0),MATCH((CUADRO!I$5&amp;$E1141),'Hoja de Trabajo para listado'!$BC$151:$CB$151,0)),0)+IFERROR(INDEX('Hoja de Trabajo para listado'!$DE$153:$DG$274,MATCH($A1141,'Hoja de Trabajo para listado'!$DE$153:$DE$1048576,0),MATCH((CUADRO!I$5&amp;$E1141),'Hoja de Trabajo para listado'!$DE$151:$DG$151,0)),0)+IFERROR(INDEX('Hoja de Trabajo para listado'!$CD$155:$DC$1048576,MATCH($A1141,'Hoja de Trabajo para listado'!$CD$155:$CD$1048576,0),MATCH((CUADRO!I$5&amp;$E1141),'Hoja de Trabajo para listado'!$CD$151:$DC$151,0)),0)</f>
        <v>0</v>
      </c>
      <c r="J1141" s="257">
        <f ca="1">+IFERROR(INDEX('Hoja de Trabajo para listado'!$A$155:$Z$1048576,MATCH($A1141,'Hoja de Trabajo para listado'!$A$155:$A$1048576,0),MATCH((CUADRO!J$5&amp;$E1141),'Hoja de Trabajo para listado'!$A$151:$Z$151,0)),0)+IFERROR(INDEX('Hoja de Trabajo para listado'!$AB$155:$BA$1048576,MATCH($A1141,'Hoja de Trabajo para listado'!$AB$155:$AB$1048576,0),MATCH((CUADRO!J$5&amp;$E1141),'Hoja de Trabajo para listado'!$AB$151:$BA$151,0)),0)+IFERROR(INDEX('Hoja de Trabajo para listado'!$BC$155:$CB$1048576,MATCH($A1141,'Hoja de Trabajo para listado'!$BC$155:$BC$1048576,0),MATCH((CUADRO!J$5&amp;$E1141),'Hoja de Trabajo para listado'!$BC$151:$CB$151,0)),0)+IFERROR(INDEX('Hoja de Trabajo para listado'!$DE$153:$DG$274,MATCH($A1141,'Hoja de Trabajo para listado'!$DE$153:$DE$1048576,0),MATCH((CUADRO!J$5&amp;$E1141),'Hoja de Trabajo para listado'!$DE$151:$DG$151,0)),0)+IFERROR(INDEX('Hoja de Trabajo para listado'!$CD$155:$DC$1048576,MATCH($A1141,'Hoja de Trabajo para listado'!$CD$155:$CD$1048576,0),MATCH((CUADRO!J$5&amp;$E1141),'Hoja de Trabajo para listado'!$CD$151:$DC$151,0)),0)</f>
        <v>0</v>
      </c>
      <c r="K1141" s="257">
        <f ca="1">+IFERROR(INDEX('Hoja de Trabajo para listado'!$A$155:$Z$1048576,MATCH($A1141,'Hoja de Trabajo para listado'!$A$155:$A$1048576,0),MATCH((CUADRO!K$5&amp;$E1141),'Hoja de Trabajo para listado'!$A$151:$Z$151,0)),0)+IFERROR(INDEX('Hoja de Trabajo para listado'!$AB$155:$BA$1048576,MATCH($A1141,'Hoja de Trabajo para listado'!$AB$155:$AB$1048576,0),MATCH((CUADRO!K$5&amp;$E1141),'Hoja de Trabajo para listado'!$AB$151:$BA$151,0)),0)+IFERROR(INDEX('Hoja de Trabajo para listado'!$BC$155:$CB$1048576,MATCH($A1141,'Hoja de Trabajo para listado'!$BC$155:$BC$1048576,0),MATCH((CUADRO!K$5&amp;$E1141),'Hoja de Trabajo para listado'!$BC$151:$CB$151,0)),0)+IFERROR(INDEX('Hoja de Trabajo para listado'!$DE$153:$DG$274,MATCH($A1141,'Hoja de Trabajo para listado'!$DE$153:$DE$1048576,0),MATCH((CUADRO!K$5&amp;$E1141),'Hoja de Trabajo para listado'!$DE$151:$DG$151,0)),0)+IFERROR(INDEX('Hoja de Trabajo para listado'!$CD$155:$DC$1048576,MATCH($A1141,'Hoja de Trabajo para listado'!$CD$155:$CD$1048576,0),MATCH((CUADRO!K$5&amp;$E1141),'Hoja de Trabajo para listado'!$CD$151:$DC$151,0)),0)</f>
        <v>0</v>
      </c>
      <c r="L1141" s="257">
        <f ca="1">+IFERROR(INDEX('Hoja de Trabajo para listado'!$A$155:$Z$1048576,MATCH($A1141,'Hoja de Trabajo para listado'!$A$155:$A$1048576,0),MATCH((CUADRO!L$5&amp;$E1141),'Hoja de Trabajo para listado'!$A$151:$Z$151,0)),0)+IFERROR(INDEX('Hoja de Trabajo para listado'!$AB$155:$BA$1048576,MATCH($A1141,'Hoja de Trabajo para listado'!$AB$155:$AB$1048576,0),MATCH((CUADRO!L$5&amp;$E1141),'Hoja de Trabajo para listado'!$AB$151:$BA$151,0)),0)+IFERROR(INDEX('Hoja de Trabajo para listado'!$BC$155:$CB$1048576,MATCH($A1141,'Hoja de Trabajo para listado'!$BC$155:$BC$1048576,0),MATCH((CUADRO!L$5&amp;$E1141),'Hoja de Trabajo para listado'!$BC$151:$CB$151,0)),0)+IFERROR(INDEX('Hoja de Trabajo para listado'!$DE$153:$DG$274,MATCH($A1141,'Hoja de Trabajo para listado'!$DE$153:$DE$1048576,0),MATCH((CUADRO!L$5&amp;$E1141),'Hoja de Trabajo para listado'!$DE$151:$DG$151,0)),0)+IFERROR(INDEX('Hoja de Trabajo para listado'!$CD$155:$DC$1048576,MATCH($A1141,'Hoja de Trabajo para listado'!$CD$155:$CD$1048576,0),MATCH((CUADRO!L$5&amp;$E1141),'Hoja de Trabajo para listado'!$CD$151:$DC$151,0)),0)</f>
        <v>0</v>
      </c>
      <c r="M1141" s="257">
        <f ca="1">+IFERROR(INDEX('Hoja de Trabajo para listado'!$A$155:$Z$1048576,MATCH($A1141,'Hoja de Trabajo para listado'!$A$155:$A$1048576,0),MATCH((CUADRO!M$5&amp;$E1141),'Hoja de Trabajo para listado'!$A$151:$Z$151,0)),0)+IFERROR(INDEX('Hoja de Trabajo para listado'!$AB$155:$BA$1048576,MATCH($A1141,'Hoja de Trabajo para listado'!$AB$155:$AB$1048576,0),MATCH((CUADRO!M$5&amp;$E1141),'Hoja de Trabajo para listado'!$AB$151:$BA$151,0)),0)+IFERROR(INDEX('Hoja de Trabajo para listado'!$BC$155:$CB$1048576,MATCH($A1141,'Hoja de Trabajo para listado'!$BC$155:$BC$1048576,0),MATCH((CUADRO!M$5&amp;$E1141),'Hoja de Trabajo para listado'!$BC$151:$CB$151,0)),0)+IFERROR(INDEX('Hoja de Trabajo para listado'!$DE$153:$DG$274,MATCH($A1141,'Hoja de Trabajo para listado'!$DE$153:$DE$1048576,0),MATCH((CUADRO!M$5&amp;$E1141),'Hoja de Trabajo para listado'!$DE$151:$DG$151,0)),0)+IFERROR(INDEX('Hoja de Trabajo para listado'!$CD$155:$DC$1048576,MATCH($A1141,'Hoja de Trabajo para listado'!$CD$155:$CD$1048576,0),MATCH((CUADRO!M$5&amp;$E1141),'Hoja de Trabajo para listado'!$CD$151:$DC$151,0)),0)</f>
        <v>0</v>
      </c>
      <c r="N1141" s="257">
        <f ca="1">+IFERROR(INDEX('Hoja de Trabajo para listado'!$A$155:$Z$1048576,MATCH($A1141,'Hoja de Trabajo para listado'!$A$155:$A$1048576,0),MATCH((CUADRO!N$5&amp;$E1141),'Hoja de Trabajo para listado'!$A$151:$Z$151,0)),0)+IFERROR(INDEX('Hoja de Trabajo para listado'!$AB$155:$BA$1048576,MATCH($A1141,'Hoja de Trabajo para listado'!$AB$155:$AB$1048576,0),MATCH((CUADRO!N$5&amp;$E1141),'Hoja de Trabajo para listado'!$AB$151:$BA$151,0)),0)+IFERROR(INDEX('Hoja de Trabajo para listado'!$BC$155:$CB$1048576,MATCH($A1141,'Hoja de Trabajo para listado'!$BC$155:$BC$1048576,0),MATCH((CUADRO!N$5&amp;$E1141),'Hoja de Trabajo para listado'!$BC$151:$CB$151,0)),0)+IFERROR(INDEX('Hoja de Trabajo para listado'!$DE$153:$DG$274,MATCH($A1141,'Hoja de Trabajo para listado'!$DE$153:$DE$1048576,0),MATCH((CUADRO!N$5&amp;$E1141),'Hoja de Trabajo para listado'!$DE$151:$DG$151,0)),0)+IFERROR(INDEX('Hoja de Trabajo para listado'!$CD$155:$DC$1048576,MATCH($A1141,'Hoja de Trabajo para listado'!$CD$155:$CD$1048576,0),MATCH((CUADRO!N$5&amp;$E1141),'Hoja de Trabajo para listado'!$CD$151:$DC$151,0)),0)</f>
        <v>0</v>
      </c>
      <c r="O1141" s="257">
        <f ca="1">+IFERROR(INDEX('Hoja de Trabajo para listado'!$A$155:$Z$1048576,MATCH($A1141,'Hoja de Trabajo para listado'!$A$155:$A$1048576,0),MATCH((CUADRO!O$5&amp;$E1141),'Hoja de Trabajo para listado'!$A$151:$Z$151,0)),0)+IFERROR(INDEX('Hoja de Trabajo para listado'!$AB$155:$BA$1048576,MATCH($A1141,'Hoja de Trabajo para listado'!$AB$155:$AB$1048576,0),MATCH((CUADRO!O$5&amp;$E1141),'Hoja de Trabajo para listado'!$AB$151:$BA$151,0)),0)+IFERROR(INDEX('Hoja de Trabajo para listado'!$BC$155:$CB$1048576,MATCH($A1141,'Hoja de Trabajo para listado'!$BC$155:$BC$1048576,0),MATCH((CUADRO!O$5&amp;$E1141),'Hoja de Trabajo para listado'!$BC$151:$CB$151,0)),0)+IFERROR(INDEX('Hoja de Trabajo para listado'!$DE$153:$DG$274,MATCH($A1141,'Hoja de Trabajo para listado'!$DE$153:$DE$1048576,0),MATCH((CUADRO!O$5&amp;$E1141),'Hoja de Trabajo para listado'!$DE$151:$DG$151,0)),0)+IFERROR(INDEX('Hoja de Trabajo para listado'!$CD$155:$DC$1048576,MATCH($A1141,'Hoja de Trabajo para listado'!$CD$155:$CD$1048576,0),MATCH((CUADRO!O$5&amp;$E1141),'Hoja de Trabajo para listado'!$CD$151:$DC$151,0)),0)</f>
        <v>0</v>
      </c>
      <c r="P1141" s="257">
        <f ca="1">+IFERROR(INDEX('Hoja de Trabajo para listado'!$A$155:$Z$1048576,MATCH($A1141,'Hoja de Trabajo para listado'!$A$155:$A$1048576,0),MATCH((CUADRO!P$5&amp;$E1141),'Hoja de Trabajo para listado'!$A$151:$Z$151,0)),0)+IFERROR(INDEX('Hoja de Trabajo para listado'!$AB$155:$BA$1048576,MATCH($A1141,'Hoja de Trabajo para listado'!$AB$155:$AB$1048576,0),MATCH((CUADRO!P$5&amp;$E1141),'Hoja de Trabajo para listado'!$AB$151:$BA$151,0)),0)+IFERROR(INDEX('Hoja de Trabajo para listado'!$BC$155:$CB$1048576,MATCH($A1141,'Hoja de Trabajo para listado'!$BC$155:$BC$1048576,0),MATCH((CUADRO!P$5&amp;$E1141),'Hoja de Trabajo para listado'!$BC$151:$CB$151,0)),0)+IFERROR(INDEX('Hoja de Trabajo para listado'!$DE$153:$DG$274,MATCH($A1141,'Hoja de Trabajo para listado'!$DE$153:$DE$1048576,0),MATCH((CUADRO!P$5&amp;$E1141),'Hoja de Trabajo para listado'!$DE$151:$DG$151,0)),0)+IFERROR(INDEX('Hoja de Trabajo para listado'!$CD$155:$DC$1048576,MATCH($A1141,'Hoja de Trabajo para listado'!$CD$155:$CD$1048576,0),MATCH((CUADRO!P$5&amp;$E1141),'Hoja de Trabajo para listado'!$CD$151:$DC$151,0)),0)</f>
        <v>0</v>
      </c>
      <c r="Q1141" s="257">
        <f ca="1">+IFERROR(INDEX('Hoja de Trabajo para listado'!$A$155:$Z$1048576,MATCH($A1141,'Hoja de Trabajo para listado'!$A$155:$A$1048576,0),MATCH((CUADRO!Q$5&amp;$E1141),'Hoja de Trabajo para listado'!$A$151:$Z$151,0)),0)+IFERROR(INDEX('Hoja de Trabajo para listado'!$AB$155:$BA$1048576,MATCH($A1141,'Hoja de Trabajo para listado'!$AB$155:$AB$1048576,0),MATCH((CUADRO!Q$5&amp;$E1141),'Hoja de Trabajo para listado'!$AB$151:$BA$151,0)),0)+IFERROR(INDEX('Hoja de Trabajo para listado'!$BC$155:$CB$1048576,MATCH($A1141,'Hoja de Trabajo para listado'!$BC$155:$BC$1048576,0),MATCH((CUADRO!Q$5&amp;$E1141),'Hoja de Trabajo para listado'!$BC$151:$CB$151,0)),0)+IFERROR(INDEX('Hoja de Trabajo para listado'!$DE$153:$DG$274,MATCH($A1141,'Hoja de Trabajo para listado'!$DE$153:$DE$1048576,0),MATCH((CUADRO!Q$5&amp;$E1141),'Hoja de Trabajo para listado'!$DE$151:$DG$151,0)),0)+IFERROR(INDEX('Hoja de Trabajo para listado'!$CD$155:$DC$1048576,MATCH($A1141,'Hoja de Trabajo para listado'!$CD$155:$CD$1048576,0),MATCH((CUADRO!Q$5&amp;$E1141),'Hoja de Trabajo para listado'!$CD$151:$DC$151,0)),0)</f>
        <v>0</v>
      </c>
      <c r="R1141" s="257">
        <f t="shared" ca="1" si="39"/>
        <v>0</v>
      </c>
      <c r="S1141" s="274">
        <f ca="1">+R1140+R1141</f>
        <v>0</v>
      </c>
      <c r="T1141" s="257">
        <f ca="1">+S1141</f>
        <v>0</v>
      </c>
      <c r="U1141" s="256">
        <f t="shared" si="40"/>
        <v>2</v>
      </c>
      <c r="V1141" s="362" t="str">
        <f>+VLOOKUP(A1141,bd_lista!$A$3:$E$590,5,FALSE)</f>
        <v>Empresas Municipales</v>
      </c>
      <c r="W1141" s="362"/>
      <c r="X1141" s="254">
        <f>+VLOOKUP(A1141,[2]Sheet1!$A$13:$D$744,4,FALSE)</f>
        <v>0</v>
      </c>
      <c r="Y1141" s="254" t="e">
        <f>+VLOOKUP(X1141,bd_lista!$A$3:$C$590,3,FALSE)</f>
        <v>#N/A</v>
      </c>
      <c r="Z1141" s="314"/>
      <c r="AA1141" s="350"/>
    </row>
    <row r="1142" spans="1:27" customFormat="1" ht="15" hidden="1" customHeight="1">
      <c r="A1142" s="32">
        <v>2303</v>
      </c>
      <c r="B1142" s="306">
        <f>+A1142</f>
        <v>2303</v>
      </c>
      <c r="C1142" s="259" t="str">
        <f>+VLOOKUP(A1142,bd_lista!$A$3:$C$590,3,FALSE)</f>
        <v>Empresa Municipal de Areas Verdes y Recreación alternativa</v>
      </c>
      <c r="D1142" s="361" t="str">
        <f>+C1142</f>
        <v>Empresa Municipal de Areas Verdes y Recreación alternativa</v>
      </c>
      <c r="E1142" s="254" t="s">
        <v>1313</v>
      </c>
      <c r="F1142" s="255">
        <f ca="1">+IFERROR(INDEX('Hoja de Trabajo para listado'!$A$155:$Z$1048576,MATCH($A1142,'Hoja de Trabajo para listado'!$A$155:$A$1048576,0),MATCH((CUADRO!F$5&amp;$E1142),'Hoja de Trabajo para listado'!$A$151:$Z$151,0)),0)+IFERROR(INDEX('Hoja de Trabajo para listado'!$AB$155:$BA$1048576,MATCH($A1142,'Hoja de Trabajo para listado'!$AB$155:$AB$1048576,0),MATCH((CUADRO!F$5&amp;$E1142),'Hoja de Trabajo para listado'!$AB$151:$BA$151,0)),0)+IFERROR(INDEX('Hoja de Trabajo para listado'!$BC$155:$CB$1048576,MATCH($A1142,'Hoja de Trabajo para listado'!$BC$155:$BC$1048576,0),MATCH((CUADRO!F$5&amp;$E1142),'Hoja de Trabajo para listado'!$BC$151:$CB$151,0)),0)+IFERROR(INDEX('Hoja de Trabajo para listado'!$DE$153:$DG$274,MATCH($A1142,'Hoja de Trabajo para listado'!$DE$153:$DE$1048576,0),MATCH((CUADRO!F$5&amp;$E1142),'Hoja de Trabajo para listado'!$DE$151:$DG$151,0)),0)+IFERROR(INDEX('Hoja de Trabajo para listado'!$CD$155:$DC$1048576,MATCH($A1142,'Hoja de Trabajo para listado'!$CD$155:$CD$1048576,0),MATCH((CUADRO!F$5&amp;$E1142),'Hoja de Trabajo para listado'!$CD$151:$DC$151,0)),0)</f>
        <v>0</v>
      </c>
      <c r="G1142" s="255">
        <f ca="1">+IFERROR(INDEX('Hoja de Trabajo para listado'!$A$155:$Z$1048576,MATCH($A1142,'Hoja de Trabajo para listado'!$A$155:$A$1048576,0),MATCH((CUADRO!G$5&amp;$E1142),'Hoja de Trabajo para listado'!$A$151:$Z$151,0)),0)+IFERROR(INDEX('Hoja de Trabajo para listado'!$AB$155:$BA$1048576,MATCH($A1142,'Hoja de Trabajo para listado'!$AB$155:$AB$1048576,0),MATCH((CUADRO!G$5&amp;$E1142),'Hoja de Trabajo para listado'!$AB$151:$BA$151,0)),0)+IFERROR(INDEX('Hoja de Trabajo para listado'!$BC$155:$CB$1048576,MATCH($A1142,'Hoja de Trabajo para listado'!$BC$155:$BC$1048576,0),MATCH((CUADRO!G$5&amp;$E1142),'Hoja de Trabajo para listado'!$BC$151:$CB$151,0)),0)+IFERROR(INDEX('Hoja de Trabajo para listado'!$DE$153:$DG$274,MATCH($A1142,'Hoja de Trabajo para listado'!$DE$153:$DE$1048576,0),MATCH((CUADRO!G$5&amp;$E1142),'Hoja de Trabajo para listado'!$DE$151:$DG$151,0)),0)+IFERROR(INDEX('Hoja de Trabajo para listado'!$CD$155:$DC$1048576,MATCH($A1142,'Hoja de Trabajo para listado'!$CD$155:$CD$1048576,0),MATCH((CUADRO!G$5&amp;$E1142),'Hoja de Trabajo para listado'!$CD$151:$DC$151,0)),0)</f>
        <v>0</v>
      </c>
      <c r="H1142" s="255">
        <f ca="1">+IFERROR(INDEX('Hoja de Trabajo para listado'!$A$155:$Z$1048576,MATCH($A1142,'Hoja de Trabajo para listado'!$A$155:$A$1048576,0),MATCH((CUADRO!H$5&amp;$E1142),'Hoja de Trabajo para listado'!$A$151:$Z$151,0)),0)+IFERROR(INDEX('Hoja de Trabajo para listado'!$AB$155:$BA$1048576,MATCH($A1142,'Hoja de Trabajo para listado'!$AB$155:$AB$1048576,0),MATCH((CUADRO!H$5&amp;$E1142),'Hoja de Trabajo para listado'!$AB$151:$BA$151,0)),0)+IFERROR(INDEX('Hoja de Trabajo para listado'!$BC$155:$CB$1048576,MATCH($A1142,'Hoja de Trabajo para listado'!$BC$155:$BC$1048576,0),MATCH((CUADRO!H$5&amp;$E1142),'Hoja de Trabajo para listado'!$BC$151:$CB$151,0)),0)+IFERROR(INDEX('Hoja de Trabajo para listado'!$DE$153:$DG$274,MATCH($A1142,'Hoja de Trabajo para listado'!$DE$153:$DE$1048576,0),MATCH((CUADRO!H$5&amp;$E1142),'Hoja de Trabajo para listado'!$DE$151:$DG$151,0)),0)+IFERROR(INDEX('Hoja de Trabajo para listado'!$CD$155:$DC$1048576,MATCH($A1142,'Hoja de Trabajo para listado'!$CD$155:$CD$1048576,0),MATCH((CUADRO!H$5&amp;$E1142),'Hoja de Trabajo para listado'!$CD$151:$DC$151,0)),0)</f>
        <v>0</v>
      </c>
      <c r="I1142" s="255">
        <f ca="1">+IFERROR(INDEX('Hoja de Trabajo para listado'!$A$155:$Z$1048576,MATCH($A1142,'Hoja de Trabajo para listado'!$A$155:$A$1048576,0),MATCH((CUADRO!I$5&amp;$E1142),'Hoja de Trabajo para listado'!$A$151:$Z$151,0)),0)+IFERROR(INDEX('Hoja de Trabajo para listado'!$AB$155:$BA$1048576,MATCH($A1142,'Hoja de Trabajo para listado'!$AB$155:$AB$1048576,0),MATCH((CUADRO!I$5&amp;$E1142),'Hoja de Trabajo para listado'!$AB$151:$BA$151,0)),0)+IFERROR(INDEX('Hoja de Trabajo para listado'!$BC$155:$CB$1048576,MATCH($A1142,'Hoja de Trabajo para listado'!$BC$155:$BC$1048576,0),MATCH((CUADRO!I$5&amp;$E1142),'Hoja de Trabajo para listado'!$BC$151:$CB$151,0)),0)+IFERROR(INDEX('Hoja de Trabajo para listado'!$DE$153:$DG$274,MATCH($A1142,'Hoja de Trabajo para listado'!$DE$153:$DE$1048576,0),MATCH((CUADRO!I$5&amp;$E1142),'Hoja de Trabajo para listado'!$DE$151:$DG$151,0)),0)+IFERROR(INDEX('Hoja de Trabajo para listado'!$CD$155:$DC$1048576,MATCH($A1142,'Hoja de Trabajo para listado'!$CD$155:$CD$1048576,0),MATCH((CUADRO!I$5&amp;$E1142),'Hoja de Trabajo para listado'!$CD$151:$DC$151,0)),0)</f>
        <v>0</v>
      </c>
      <c r="J1142" s="255">
        <f ca="1">+IFERROR(INDEX('Hoja de Trabajo para listado'!$A$155:$Z$1048576,MATCH($A1142,'Hoja de Trabajo para listado'!$A$155:$A$1048576,0),MATCH((CUADRO!J$5&amp;$E1142),'Hoja de Trabajo para listado'!$A$151:$Z$151,0)),0)+IFERROR(INDEX('Hoja de Trabajo para listado'!$AB$155:$BA$1048576,MATCH($A1142,'Hoja de Trabajo para listado'!$AB$155:$AB$1048576,0),MATCH((CUADRO!J$5&amp;$E1142),'Hoja de Trabajo para listado'!$AB$151:$BA$151,0)),0)+IFERROR(INDEX('Hoja de Trabajo para listado'!$BC$155:$CB$1048576,MATCH($A1142,'Hoja de Trabajo para listado'!$BC$155:$BC$1048576,0),MATCH((CUADRO!J$5&amp;$E1142),'Hoja de Trabajo para listado'!$BC$151:$CB$151,0)),0)+IFERROR(INDEX('Hoja de Trabajo para listado'!$DE$153:$DG$274,MATCH($A1142,'Hoja de Trabajo para listado'!$DE$153:$DE$1048576,0),MATCH((CUADRO!J$5&amp;$E1142),'Hoja de Trabajo para listado'!$DE$151:$DG$151,0)),0)+IFERROR(INDEX('Hoja de Trabajo para listado'!$CD$155:$DC$1048576,MATCH($A1142,'Hoja de Trabajo para listado'!$CD$155:$CD$1048576,0),MATCH((CUADRO!J$5&amp;$E1142),'Hoja de Trabajo para listado'!$CD$151:$DC$151,0)),0)</f>
        <v>0</v>
      </c>
      <c r="K1142" s="255">
        <f ca="1">+IFERROR(INDEX('Hoja de Trabajo para listado'!$A$155:$Z$1048576,MATCH($A1142,'Hoja de Trabajo para listado'!$A$155:$A$1048576,0),MATCH((CUADRO!K$5&amp;$E1142),'Hoja de Trabajo para listado'!$A$151:$Z$151,0)),0)+IFERROR(INDEX('Hoja de Trabajo para listado'!$AB$155:$BA$1048576,MATCH($A1142,'Hoja de Trabajo para listado'!$AB$155:$AB$1048576,0),MATCH((CUADRO!K$5&amp;$E1142),'Hoja de Trabajo para listado'!$AB$151:$BA$151,0)),0)+IFERROR(INDEX('Hoja de Trabajo para listado'!$BC$155:$CB$1048576,MATCH($A1142,'Hoja de Trabajo para listado'!$BC$155:$BC$1048576,0),MATCH((CUADRO!K$5&amp;$E1142),'Hoja de Trabajo para listado'!$BC$151:$CB$151,0)),0)+IFERROR(INDEX('Hoja de Trabajo para listado'!$DE$153:$DG$274,MATCH($A1142,'Hoja de Trabajo para listado'!$DE$153:$DE$1048576,0),MATCH((CUADRO!K$5&amp;$E1142),'Hoja de Trabajo para listado'!$DE$151:$DG$151,0)),0)+IFERROR(INDEX('Hoja de Trabajo para listado'!$CD$155:$DC$1048576,MATCH($A1142,'Hoja de Trabajo para listado'!$CD$155:$CD$1048576,0),MATCH((CUADRO!K$5&amp;$E1142),'Hoja de Trabajo para listado'!$CD$151:$DC$151,0)),0)</f>
        <v>0</v>
      </c>
      <c r="L1142" s="255">
        <f ca="1">+IFERROR(INDEX('Hoja de Trabajo para listado'!$A$155:$Z$1048576,MATCH($A1142,'Hoja de Trabajo para listado'!$A$155:$A$1048576,0),MATCH((CUADRO!L$5&amp;$E1142),'Hoja de Trabajo para listado'!$A$151:$Z$151,0)),0)+IFERROR(INDEX('Hoja de Trabajo para listado'!$AB$155:$BA$1048576,MATCH($A1142,'Hoja de Trabajo para listado'!$AB$155:$AB$1048576,0),MATCH((CUADRO!L$5&amp;$E1142),'Hoja de Trabajo para listado'!$AB$151:$BA$151,0)),0)+IFERROR(INDEX('Hoja de Trabajo para listado'!$BC$155:$CB$1048576,MATCH($A1142,'Hoja de Trabajo para listado'!$BC$155:$BC$1048576,0),MATCH((CUADRO!L$5&amp;$E1142),'Hoja de Trabajo para listado'!$BC$151:$CB$151,0)),0)+IFERROR(INDEX('Hoja de Trabajo para listado'!$DE$153:$DG$274,MATCH($A1142,'Hoja de Trabajo para listado'!$DE$153:$DE$1048576,0),MATCH((CUADRO!L$5&amp;$E1142),'Hoja de Trabajo para listado'!$DE$151:$DG$151,0)),0)+IFERROR(INDEX('Hoja de Trabajo para listado'!$CD$155:$DC$1048576,MATCH($A1142,'Hoja de Trabajo para listado'!$CD$155:$CD$1048576,0),MATCH((CUADRO!L$5&amp;$E1142),'Hoja de Trabajo para listado'!$CD$151:$DC$151,0)),0)</f>
        <v>0</v>
      </c>
      <c r="M1142" s="255">
        <f ca="1">+IFERROR(INDEX('Hoja de Trabajo para listado'!$A$155:$Z$1048576,MATCH($A1142,'Hoja de Trabajo para listado'!$A$155:$A$1048576,0),MATCH((CUADRO!M$5&amp;$E1142),'Hoja de Trabajo para listado'!$A$151:$Z$151,0)),0)+IFERROR(INDEX('Hoja de Trabajo para listado'!$AB$155:$BA$1048576,MATCH($A1142,'Hoja de Trabajo para listado'!$AB$155:$AB$1048576,0),MATCH((CUADRO!M$5&amp;$E1142),'Hoja de Trabajo para listado'!$AB$151:$BA$151,0)),0)+IFERROR(INDEX('Hoja de Trabajo para listado'!$BC$155:$CB$1048576,MATCH($A1142,'Hoja de Trabajo para listado'!$BC$155:$BC$1048576,0),MATCH((CUADRO!M$5&amp;$E1142),'Hoja de Trabajo para listado'!$BC$151:$CB$151,0)),0)+IFERROR(INDEX('Hoja de Trabajo para listado'!$DE$153:$DG$274,MATCH($A1142,'Hoja de Trabajo para listado'!$DE$153:$DE$1048576,0),MATCH((CUADRO!M$5&amp;$E1142),'Hoja de Trabajo para listado'!$DE$151:$DG$151,0)),0)+IFERROR(INDEX('Hoja de Trabajo para listado'!$CD$155:$DC$1048576,MATCH($A1142,'Hoja de Trabajo para listado'!$CD$155:$CD$1048576,0),MATCH((CUADRO!M$5&amp;$E1142),'Hoja de Trabajo para listado'!$CD$151:$DC$151,0)),0)</f>
        <v>0</v>
      </c>
      <c r="N1142" s="255">
        <f ca="1">+IFERROR(INDEX('Hoja de Trabajo para listado'!$A$155:$Z$1048576,MATCH($A1142,'Hoja de Trabajo para listado'!$A$155:$A$1048576,0),MATCH((CUADRO!N$5&amp;$E1142),'Hoja de Trabajo para listado'!$A$151:$Z$151,0)),0)+IFERROR(INDEX('Hoja de Trabajo para listado'!$AB$155:$BA$1048576,MATCH($A1142,'Hoja de Trabajo para listado'!$AB$155:$AB$1048576,0),MATCH((CUADRO!N$5&amp;$E1142),'Hoja de Trabajo para listado'!$AB$151:$BA$151,0)),0)+IFERROR(INDEX('Hoja de Trabajo para listado'!$BC$155:$CB$1048576,MATCH($A1142,'Hoja de Trabajo para listado'!$BC$155:$BC$1048576,0),MATCH((CUADRO!N$5&amp;$E1142),'Hoja de Trabajo para listado'!$BC$151:$CB$151,0)),0)+IFERROR(INDEX('Hoja de Trabajo para listado'!$DE$153:$DG$274,MATCH($A1142,'Hoja de Trabajo para listado'!$DE$153:$DE$1048576,0),MATCH((CUADRO!N$5&amp;$E1142),'Hoja de Trabajo para listado'!$DE$151:$DG$151,0)),0)+IFERROR(INDEX('Hoja de Trabajo para listado'!$CD$155:$DC$1048576,MATCH($A1142,'Hoja de Trabajo para listado'!$CD$155:$CD$1048576,0),MATCH((CUADRO!N$5&amp;$E1142),'Hoja de Trabajo para listado'!$CD$151:$DC$151,0)),0)</f>
        <v>0</v>
      </c>
      <c r="O1142" s="255">
        <f ca="1">+IFERROR(INDEX('Hoja de Trabajo para listado'!$A$155:$Z$1048576,MATCH($A1142,'Hoja de Trabajo para listado'!$A$155:$A$1048576,0),MATCH((CUADRO!O$5&amp;$E1142),'Hoja de Trabajo para listado'!$A$151:$Z$151,0)),0)+IFERROR(INDEX('Hoja de Trabajo para listado'!$AB$155:$BA$1048576,MATCH($A1142,'Hoja de Trabajo para listado'!$AB$155:$AB$1048576,0),MATCH((CUADRO!O$5&amp;$E1142),'Hoja de Trabajo para listado'!$AB$151:$BA$151,0)),0)+IFERROR(INDEX('Hoja de Trabajo para listado'!$BC$155:$CB$1048576,MATCH($A1142,'Hoja de Trabajo para listado'!$BC$155:$BC$1048576,0),MATCH((CUADRO!O$5&amp;$E1142),'Hoja de Trabajo para listado'!$BC$151:$CB$151,0)),0)+IFERROR(INDEX('Hoja de Trabajo para listado'!$DE$153:$DG$274,MATCH($A1142,'Hoja de Trabajo para listado'!$DE$153:$DE$1048576,0),MATCH((CUADRO!O$5&amp;$E1142),'Hoja de Trabajo para listado'!$DE$151:$DG$151,0)),0)+IFERROR(INDEX('Hoja de Trabajo para listado'!$CD$155:$DC$1048576,MATCH($A1142,'Hoja de Trabajo para listado'!$CD$155:$CD$1048576,0),MATCH((CUADRO!O$5&amp;$E1142),'Hoja de Trabajo para listado'!$CD$151:$DC$151,0)),0)</f>
        <v>0</v>
      </c>
      <c r="P1142" s="255">
        <f ca="1">+IFERROR(INDEX('Hoja de Trabajo para listado'!$A$155:$Z$1048576,MATCH($A1142,'Hoja de Trabajo para listado'!$A$155:$A$1048576,0),MATCH((CUADRO!P$5&amp;$E1142),'Hoja de Trabajo para listado'!$A$151:$Z$151,0)),0)+IFERROR(INDEX('Hoja de Trabajo para listado'!$AB$155:$BA$1048576,MATCH($A1142,'Hoja de Trabajo para listado'!$AB$155:$AB$1048576,0),MATCH((CUADRO!P$5&amp;$E1142),'Hoja de Trabajo para listado'!$AB$151:$BA$151,0)),0)+IFERROR(INDEX('Hoja de Trabajo para listado'!$BC$155:$CB$1048576,MATCH($A1142,'Hoja de Trabajo para listado'!$BC$155:$BC$1048576,0),MATCH((CUADRO!P$5&amp;$E1142),'Hoja de Trabajo para listado'!$BC$151:$CB$151,0)),0)+IFERROR(INDEX('Hoja de Trabajo para listado'!$DE$153:$DG$274,MATCH($A1142,'Hoja de Trabajo para listado'!$DE$153:$DE$1048576,0),MATCH((CUADRO!P$5&amp;$E1142),'Hoja de Trabajo para listado'!$DE$151:$DG$151,0)),0)+IFERROR(INDEX('Hoja de Trabajo para listado'!$CD$155:$DC$1048576,MATCH($A1142,'Hoja de Trabajo para listado'!$CD$155:$CD$1048576,0),MATCH((CUADRO!P$5&amp;$E1142),'Hoja de Trabajo para listado'!$CD$151:$DC$151,0)),0)</f>
        <v>0</v>
      </c>
      <c r="Q1142" s="255">
        <f ca="1">+IFERROR(INDEX('Hoja de Trabajo para listado'!$A$155:$Z$1048576,MATCH($A1142,'Hoja de Trabajo para listado'!$A$155:$A$1048576,0),MATCH((CUADRO!Q$5&amp;$E1142),'Hoja de Trabajo para listado'!$A$151:$Z$151,0)),0)+IFERROR(INDEX('Hoja de Trabajo para listado'!$AB$155:$BA$1048576,MATCH($A1142,'Hoja de Trabajo para listado'!$AB$155:$AB$1048576,0),MATCH((CUADRO!Q$5&amp;$E1142),'Hoja de Trabajo para listado'!$AB$151:$BA$151,0)),0)+IFERROR(INDEX('Hoja de Trabajo para listado'!$BC$155:$CB$1048576,MATCH($A1142,'Hoja de Trabajo para listado'!$BC$155:$BC$1048576,0),MATCH((CUADRO!Q$5&amp;$E1142),'Hoja de Trabajo para listado'!$BC$151:$CB$151,0)),0)+IFERROR(INDEX('Hoja de Trabajo para listado'!$DE$153:$DG$274,MATCH($A1142,'Hoja de Trabajo para listado'!$DE$153:$DE$1048576,0),MATCH((CUADRO!Q$5&amp;$E1142),'Hoja de Trabajo para listado'!$DE$151:$DG$151,0)),0)+IFERROR(INDEX('Hoja de Trabajo para listado'!$CD$155:$DC$1048576,MATCH($A1142,'Hoja de Trabajo para listado'!$CD$155:$CD$1048576,0),MATCH((CUADRO!Q$5&amp;$E1142),'Hoja de Trabajo para listado'!$CD$151:$DC$151,0)),0)</f>
        <v>0</v>
      </c>
      <c r="R1142" s="255">
        <f t="shared" ca="1" si="39"/>
        <v>0</v>
      </c>
      <c r="S1142" s="262"/>
      <c r="T1142" s="255">
        <f ca="1">+T1143</f>
        <v>0</v>
      </c>
      <c r="U1142" s="254">
        <f t="shared" si="40"/>
        <v>1</v>
      </c>
      <c r="V1142" s="362" t="str">
        <f>+VLOOKUP(A1142,bd_lista!$A$3:$E$590,5,FALSE)</f>
        <v>Empresas Municipales</v>
      </c>
      <c r="W1142" s="361" t="str">
        <f>+V1142</f>
        <v>Empresas Municipales</v>
      </c>
      <c r="X1142" s="254">
        <f>+VLOOKUP(A1142,[2]Sheet1!$A$13:$D$744,4,FALSE)</f>
        <v>0</v>
      </c>
      <c r="Y1142" s="254" t="e">
        <f>+VLOOKUP(X1142,bd_lista!$A$3:$C$590,3,FALSE)</f>
        <v>#N/A</v>
      </c>
      <c r="Z1142" s="316">
        <f>+X1142</f>
        <v>0</v>
      </c>
      <c r="AA1142" s="317" t="e">
        <f>+Y1142</f>
        <v>#N/A</v>
      </c>
    </row>
    <row r="1143" spans="1:27" customFormat="1" ht="15" hidden="1" customHeight="1">
      <c r="A1143" s="32">
        <v>2303</v>
      </c>
      <c r="B1143" s="307"/>
      <c r="C1143" s="259" t="str">
        <f>+VLOOKUP(A1143,bd_lista!$A$3:$C$590,3,FALSE)</f>
        <v>Empresa Municipal de Areas Verdes y Recreación alternativa</v>
      </c>
      <c r="D1143" s="362"/>
      <c r="E1143" s="256" t="s">
        <v>1314</v>
      </c>
      <c r="F1143" s="257">
        <f ca="1">+IFERROR(INDEX('Hoja de Trabajo para listado'!$A$155:$Z$1048576,MATCH($A1143,'Hoja de Trabajo para listado'!$A$155:$A$1048576,0),MATCH((CUADRO!F$5&amp;$E1143),'Hoja de Trabajo para listado'!$A$151:$Z$151,0)),0)+IFERROR(INDEX('Hoja de Trabajo para listado'!$AB$155:$BA$1048576,MATCH($A1143,'Hoja de Trabajo para listado'!$AB$155:$AB$1048576,0),MATCH((CUADRO!F$5&amp;$E1143),'Hoja de Trabajo para listado'!$AB$151:$BA$151,0)),0)+IFERROR(INDEX('Hoja de Trabajo para listado'!$BC$155:$CB$1048576,MATCH($A1143,'Hoja de Trabajo para listado'!$BC$155:$BC$1048576,0),MATCH((CUADRO!F$5&amp;$E1143),'Hoja de Trabajo para listado'!$BC$151:$CB$151,0)),0)+IFERROR(INDEX('Hoja de Trabajo para listado'!$DE$153:$DG$274,MATCH($A1143,'Hoja de Trabajo para listado'!$DE$153:$DE$1048576,0),MATCH((CUADRO!F$5&amp;$E1143),'Hoja de Trabajo para listado'!$DE$151:$DG$151,0)),0)+IFERROR(INDEX('Hoja de Trabajo para listado'!$CD$155:$DC$1048576,MATCH($A1143,'Hoja de Trabajo para listado'!$CD$155:$CD$1048576,0),MATCH((CUADRO!F$5&amp;$E1143),'Hoja de Trabajo para listado'!$CD$151:$DC$151,0)),0)</f>
        <v>0</v>
      </c>
      <c r="G1143" s="257">
        <f ca="1">+IFERROR(INDEX('Hoja de Trabajo para listado'!$A$155:$Z$1048576,MATCH($A1143,'Hoja de Trabajo para listado'!$A$155:$A$1048576,0),MATCH((CUADRO!G$5&amp;$E1143),'Hoja de Trabajo para listado'!$A$151:$Z$151,0)),0)+IFERROR(INDEX('Hoja de Trabajo para listado'!$AB$155:$BA$1048576,MATCH($A1143,'Hoja de Trabajo para listado'!$AB$155:$AB$1048576,0),MATCH((CUADRO!G$5&amp;$E1143),'Hoja de Trabajo para listado'!$AB$151:$BA$151,0)),0)+IFERROR(INDEX('Hoja de Trabajo para listado'!$BC$155:$CB$1048576,MATCH($A1143,'Hoja de Trabajo para listado'!$BC$155:$BC$1048576,0),MATCH((CUADRO!G$5&amp;$E1143),'Hoja de Trabajo para listado'!$BC$151:$CB$151,0)),0)+IFERROR(INDEX('Hoja de Trabajo para listado'!$DE$153:$DG$274,MATCH($A1143,'Hoja de Trabajo para listado'!$DE$153:$DE$1048576,0),MATCH((CUADRO!G$5&amp;$E1143),'Hoja de Trabajo para listado'!$DE$151:$DG$151,0)),0)+IFERROR(INDEX('Hoja de Trabajo para listado'!$CD$155:$DC$1048576,MATCH($A1143,'Hoja de Trabajo para listado'!$CD$155:$CD$1048576,0),MATCH((CUADRO!G$5&amp;$E1143),'Hoja de Trabajo para listado'!$CD$151:$DC$151,0)),0)</f>
        <v>0</v>
      </c>
      <c r="H1143" s="257">
        <f ca="1">+IFERROR(INDEX('Hoja de Trabajo para listado'!$A$155:$Z$1048576,MATCH($A1143,'Hoja de Trabajo para listado'!$A$155:$A$1048576,0),MATCH((CUADRO!H$5&amp;$E1143),'Hoja de Trabajo para listado'!$A$151:$Z$151,0)),0)+IFERROR(INDEX('Hoja de Trabajo para listado'!$AB$155:$BA$1048576,MATCH($A1143,'Hoja de Trabajo para listado'!$AB$155:$AB$1048576,0),MATCH((CUADRO!H$5&amp;$E1143),'Hoja de Trabajo para listado'!$AB$151:$BA$151,0)),0)+IFERROR(INDEX('Hoja de Trabajo para listado'!$BC$155:$CB$1048576,MATCH($A1143,'Hoja de Trabajo para listado'!$BC$155:$BC$1048576,0),MATCH((CUADRO!H$5&amp;$E1143),'Hoja de Trabajo para listado'!$BC$151:$CB$151,0)),0)+IFERROR(INDEX('Hoja de Trabajo para listado'!$DE$153:$DG$274,MATCH($A1143,'Hoja de Trabajo para listado'!$DE$153:$DE$1048576,0),MATCH((CUADRO!H$5&amp;$E1143),'Hoja de Trabajo para listado'!$DE$151:$DG$151,0)),0)+IFERROR(INDEX('Hoja de Trabajo para listado'!$CD$155:$DC$1048576,MATCH($A1143,'Hoja de Trabajo para listado'!$CD$155:$CD$1048576,0),MATCH((CUADRO!H$5&amp;$E1143),'Hoja de Trabajo para listado'!$CD$151:$DC$151,0)),0)</f>
        <v>0</v>
      </c>
      <c r="I1143" s="257">
        <f ca="1">+IFERROR(INDEX('Hoja de Trabajo para listado'!$A$155:$Z$1048576,MATCH($A1143,'Hoja de Trabajo para listado'!$A$155:$A$1048576,0),MATCH((CUADRO!I$5&amp;$E1143),'Hoja de Trabajo para listado'!$A$151:$Z$151,0)),0)+IFERROR(INDEX('Hoja de Trabajo para listado'!$AB$155:$BA$1048576,MATCH($A1143,'Hoja de Trabajo para listado'!$AB$155:$AB$1048576,0),MATCH((CUADRO!I$5&amp;$E1143),'Hoja de Trabajo para listado'!$AB$151:$BA$151,0)),0)+IFERROR(INDEX('Hoja de Trabajo para listado'!$BC$155:$CB$1048576,MATCH($A1143,'Hoja de Trabajo para listado'!$BC$155:$BC$1048576,0),MATCH((CUADRO!I$5&amp;$E1143),'Hoja de Trabajo para listado'!$BC$151:$CB$151,0)),0)+IFERROR(INDEX('Hoja de Trabajo para listado'!$DE$153:$DG$274,MATCH($A1143,'Hoja de Trabajo para listado'!$DE$153:$DE$1048576,0),MATCH((CUADRO!I$5&amp;$E1143),'Hoja de Trabajo para listado'!$DE$151:$DG$151,0)),0)+IFERROR(INDEX('Hoja de Trabajo para listado'!$CD$155:$DC$1048576,MATCH($A1143,'Hoja de Trabajo para listado'!$CD$155:$CD$1048576,0),MATCH((CUADRO!I$5&amp;$E1143),'Hoja de Trabajo para listado'!$CD$151:$DC$151,0)),0)</f>
        <v>0</v>
      </c>
      <c r="J1143" s="257">
        <f ca="1">+IFERROR(INDEX('Hoja de Trabajo para listado'!$A$155:$Z$1048576,MATCH($A1143,'Hoja de Trabajo para listado'!$A$155:$A$1048576,0),MATCH((CUADRO!J$5&amp;$E1143),'Hoja de Trabajo para listado'!$A$151:$Z$151,0)),0)+IFERROR(INDEX('Hoja de Trabajo para listado'!$AB$155:$BA$1048576,MATCH($A1143,'Hoja de Trabajo para listado'!$AB$155:$AB$1048576,0),MATCH((CUADRO!J$5&amp;$E1143),'Hoja de Trabajo para listado'!$AB$151:$BA$151,0)),0)+IFERROR(INDEX('Hoja de Trabajo para listado'!$BC$155:$CB$1048576,MATCH($A1143,'Hoja de Trabajo para listado'!$BC$155:$BC$1048576,0),MATCH((CUADRO!J$5&amp;$E1143),'Hoja de Trabajo para listado'!$BC$151:$CB$151,0)),0)+IFERROR(INDEX('Hoja de Trabajo para listado'!$DE$153:$DG$274,MATCH($A1143,'Hoja de Trabajo para listado'!$DE$153:$DE$1048576,0),MATCH((CUADRO!J$5&amp;$E1143),'Hoja de Trabajo para listado'!$DE$151:$DG$151,0)),0)+IFERROR(INDEX('Hoja de Trabajo para listado'!$CD$155:$DC$1048576,MATCH($A1143,'Hoja de Trabajo para listado'!$CD$155:$CD$1048576,0),MATCH((CUADRO!J$5&amp;$E1143),'Hoja de Trabajo para listado'!$CD$151:$DC$151,0)),0)</f>
        <v>0</v>
      </c>
      <c r="K1143" s="257">
        <f ca="1">+IFERROR(INDEX('Hoja de Trabajo para listado'!$A$155:$Z$1048576,MATCH($A1143,'Hoja de Trabajo para listado'!$A$155:$A$1048576,0),MATCH((CUADRO!K$5&amp;$E1143),'Hoja de Trabajo para listado'!$A$151:$Z$151,0)),0)+IFERROR(INDEX('Hoja de Trabajo para listado'!$AB$155:$BA$1048576,MATCH($A1143,'Hoja de Trabajo para listado'!$AB$155:$AB$1048576,0),MATCH((CUADRO!K$5&amp;$E1143),'Hoja de Trabajo para listado'!$AB$151:$BA$151,0)),0)+IFERROR(INDEX('Hoja de Trabajo para listado'!$BC$155:$CB$1048576,MATCH($A1143,'Hoja de Trabajo para listado'!$BC$155:$BC$1048576,0),MATCH((CUADRO!K$5&amp;$E1143),'Hoja de Trabajo para listado'!$BC$151:$CB$151,0)),0)+IFERROR(INDEX('Hoja de Trabajo para listado'!$DE$153:$DG$274,MATCH($A1143,'Hoja de Trabajo para listado'!$DE$153:$DE$1048576,0),MATCH((CUADRO!K$5&amp;$E1143),'Hoja de Trabajo para listado'!$DE$151:$DG$151,0)),0)+IFERROR(INDEX('Hoja de Trabajo para listado'!$CD$155:$DC$1048576,MATCH($A1143,'Hoja de Trabajo para listado'!$CD$155:$CD$1048576,0),MATCH((CUADRO!K$5&amp;$E1143),'Hoja de Trabajo para listado'!$CD$151:$DC$151,0)),0)</f>
        <v>0</v>
      </c>
      <c r="L1143" s="257">
        <f ca="1">+IFERROR(INDEX('Hoja de Trabajo para listado'!$A$155:$Z$1048576,MATCH($A1143,'Hoja de Trabajo para listado'!$A$155:$A$1048576,0),MATCH((CUADRO!L$5&amp;$E1143),'Hoja de Trabajo para listado'!$A$151:$Z$151,0)),0)+IFERROR(INDEX('Hoja de Trabajo para listado'!$AB$155:$BA$1048576,MATCH($A1143,'Hoja de Trabajo para listado'!$AB$155:$AB$1048576,0),MATCH((CUADRO!L$5&amp;$E1143),'Hoja de Trabajo para listado'!$AB$151:$BA$151,0)),0)+IFERROR(INDEX('Hoja de Trabajo para listado'!$BC$155:$CB$1048576,MATCH($A1143,'Hoja de Trabajo para listado'!$BC$155:$BC$1048576,0),MATCH((CUADRO!L$5&amp;$E1143),'Hoja de Trabajo para listado'!$BC$151:$CB$151,0)),0)+IFERROR(INDEX('Hoja de Trabajo para listado'!$DE$153:$DG$274,MATCH($A1143,'Hoja de Trabajo para listado'!$DE$153:$DE$1048576,0),MATCH((CUADRO!L$5&amp;$E1143),'Hoja de Trabajo para listado'!$DE$151:$DG$151,0)),0)+IFERROR(INDEX('Hoja de Trabajo para listado'!$CD$155:$DC$1048576,MATCH($A1143,'Hoja de Trabajo para listado'!$CD$155:$CD$1048576,0),MATCH((CUADRO!L$5&amp;$E1143),'Hoja de Trabajo para listado'!$CD$151:$DC$151,0)),0)</f>
        <v>0</v>
      </c>
      <c r="M1143" s="257">
        <f ca="1">+IFERROR(INDEX('Hoja de Trabajo para listado'!$A$155:$Z$1048576,MATCH($A1143,'Hoja de Trabajo para listado'!$A$155:$A$1048576,0),MATCH((CUADRO!M$5&amp;$E1143),'Hoja de Trabajo para listado'!$A$151:$Z$151,0)),0)+IFERROR(INDEX('Hoja de Trabajo para listado'!$AB$155:$BA$1048576,MATCH($A1143,'Hoja de Trabajo para listado'!$AB$155:$AB$1048576,0),MATCH((CUADRO!M$5&amp;$E1143),'Hoja de Trabajo para listado'!$AB$151:$BA$151,0)),0)+IFERROR(INDEX('Hoja de Trabajo para listado'!$BC$155:$CB$1048576,MATCH($A1143,'Hoja de Trabajo para listado'!$BC$155:$BC$1048576,0),MATCH((CUADRO!M$5&amp;$E1143),'Hoja de Trabajo para listado'!$BC$151:$CB$151,0)),0)+IFERROR(INDEX('Hoja de Trabajo para listado'!$DE$153:$DG$274,MATCH($A1143,'Hoja de Trabajo para listado'!$DE$153:$DE$1048576,0),MATCH((CUADRO!M$5&amp;$E1143),'Hoja de Trabajo para listado'!$DE$151:$DG$151,0)),0)+IFERROR(INDEX('Hoja de Trabajo para listado'!$CD$155:$DC$1048576,MATCH($A1143,'Hoja de Trabajo para listado'!$CD$155:$CD$1048576,0),MATCH((CUADRO!M$5&amp;$E1143),'Hoja de Trabajo para listado'!$CD$151:$DC$151,0)),0)</f>
        <v>0</v>
      </c>
      <c r="N1143" s="257">
        <f ca="1">+IFERROR(INDEX('Hoja de Trabajo para listado'!$A$155:$Z$1048576,MATCH($A1143,'Hoja de Trabajo para listado'!$A$155:$A$1048576,0),MATCH((CUADRO!N$5&amp;$E1143),'Hoja de Trabajo para listado'!$A$151:$Z$151,0)),0)+IFERROR(INDEX('Hoja de Trabajo para listado'!$AB$155:$BA$1048576,MATCH($A1143,'Hoja de Trabajo para listado'!$AB$155:$AB$1048576,0),MATCH((CUADRO!N$5&amp;$E1143),'Hoja de Trabajo para listado'!$AB$151:$BA$151,0)),0)+IFERROR(INDEX('Hoja de Trabajo para listado'!$BC$155:$CB$1048576,MATCH($A1143,'Hoja de Trabajo para listado'!$BC$155:$BC$1048576,0),MATCH((CUADRO!N$5&amp;$E1143),'Hoja de Trabajo para listado'!$BC$151:$CB$151,0)),0)+IFERROR(INDEX('Hoja de Trabajo para listado'!$DE$153:$DG$274,MATCH($A1143,'Hoja de Trabajo para listado'!$DE$153:$DE$1048576,0),MATCH((CUADRO!N$5&amp;$E1143),'Hoja de Trabajo para listado'!$DE$151:$DG$151,0)),0)+IFERROR(INDEX('Hoja de Trabajo para listado'!$CD$155:$DC$1048576,MATCH($A1143,'Hoja de Trabajo para listado'!$CD$155:$CD$1048576,0),MATCH((CUADRO!N$5&amp;$E1143),'Hoja de Trabajo para listado'!$CD$151:$DC$151,0)),0)</f>
        <v>0</v>
      </c>
      <c r="O1143" s="257">
        <f ca="1">+IFERROR(INDEX('Hoja de Trabajo para listado'!$A$155:$Z$1048576,MATCH($A1143,'Hoja de Trabajo para listado'!$A$155:$A$1048576,0),MATCH((CUADRO!O$5&amp;$E1143),'Hoja de Trabajo para listado'!$A$151:$Z$151,0)),0)+IFERROR(INDEX('Hoja de Trabajo para listado'!$AB$155:$BA$1048576,MATCH($A1143,'Hoja de Trabajo para listado'!$AB$155:$AB$1048576,0),MATCH((CUADRO!O$5&amp;$E1143),'Hoja de Trabajo para listado'!$AB$151:$BA$151,0)),0)+IFERROR(INDEX('Hoja de Trabajo para listado'!$BC$155:$CB$1048576,MATCH($A1143,'Hoja de Trabajo para listado'!$BC$155:$BC$1048576,0),MATCH((CUADRO!O$5&amp;$E1143),'Hoja de Trabajo para listado'!$BC$151:$CB$151,0)),0)+IFERROR(INDEX('Hoja de Trabajo para listado'!$DE$153:$DG$274,MATCH($A1143,'Hoja de Trabajo para listado'!$DE$153:$DE$1048576,0),MATCH((CUADRO!O$5&amp;$E1143),'Hoja de Trabajo para listado'!$DE$151:$DG$151,0)),0)+IFERROR(INDEX('Hoja de Trabajo para listado'!$CD$155:$DC$1048576,MATCH($A1143,'Hoja de Trabajo para listado'!$CD$155:$CD$1048576,0),MATCH((CUADRO!O$5&amp;$E1143),'Hoja de Trabajo para listado'!$CD$151:$DC$151,0)),0)</f>
        <v>0</v>
      </c>
      <c r="P1143" s="257">
        <f ca="1">+IFERROR(INDEX('Hoja de Trabajo para listado'!$A$155:$Z$1048576,MATCH($A1143,'Hoja de Trabajo para listado'!$A$155:$A$1048576,0),MATCH((CUADRO!P$5&amp;$E1143),'Hoja de Trabajo para listado'!$A$151:$Z$151,0)),0)+IFERROR(INDEX('Hoja de Trabajo para listado'!$AB$155:$BA$1048576,MATCH($A1143,'Hoja de Trabajo para listado'!$AB$155:$AB$1048576,0),MATCH((CUADRO!P$5&amp;$E1143),'Hoja de Trabajo para listado'!$AB$151:$BA$151,0)),0)+IFERROR(INDEX('Hoja de Trabajo para listado'!$BC$155:$CB$1048576,MATCH($A1143,'Hoja de Trabajo para listado'!$BC$155:$BC$1048576,0),MATCH((CUADRO!P$5&amp;$E1143),'Hoja de Trabajo para listado'!$BC$151:$CB$151,0)),0)+IFERROR(INDEX('Hoja de Trabajo para listado'!$DE$153:$DG$274,MATCH($A1143,'Hoja de Trabajo para listado'!$DE$153:$DE$1048576,0),MATCH((CUADRO!P$5&amp;$E1143),'Hoja de Trabajo para listado'!$DE$151:$DG$151,0)),0)+IFERROR(INDEX('Hoja de Trabajo para listado'!$CD$155:$DC$1048576,MATCH($A1143,'Hoja de Trabajo para listado'!$CD$155:$CD$1048576,0),MATCH((CUADRO!P$5&amp;$E1143),'Hoja de Trabajo para listado'!$CD$151:$DC$151,0)),0)</f>
        <v>0</v>
      </c>
      <c r="Q1143" s="257">
        <f ca="1">+IFERROR(INDEX('Hoja de Trabajo para listado'!$A$155:$Z$1048576,MATCH($A1143,'Hoja de Trabajo para listado'!$A$155:$A$1048576,0),MATCH((CUADRO!Q$5&amp;$E1143),'Hoja de Trabajo para listado'!$A$151:$Z$151,0)),0)+IFERROR(INDEX('Hoja de Trabajo para listado'!$AB$155:$BA$1048576,MATCH($A1143,'Hoja de Trabajo para listado'!$AB$155:$AB$1048576,0),MATCH((CUADRO!Q$5&amp;$E1143),'Hoja de Trabajo para listado'!$AB$151:$BA$151,0)),0)+IFERROR(INDEX('Hoja de Trabajo para listado'!$BC$155:$CB$1048576,MATCH($A1143,'Hoja de Trabajo para listado'!$BC$155:$BC$1048576,0),MATCH((CUADRO!Q$5&amp;$E1143),'Hoja de Trabajo para listado'!$BC$151:$CB$151,0)),0)+IFERROR(INDEX('Hoja de Trabajo para listado'!$DE$153:$DG$274,MATCH($A1143,'Hoja de Trabajo para listado'!$DE$153:$DE$1048576,0),MATCH((CUADRO!Q$5&amp;$E1143),'Hoja de Trabajo para listado'!$DE$151:$DG$151,0)),0)+IFERROR(INDEX('Hoja de Trabajo para listado'!$CD$155:$DC$1048576,MATCH($A1143,'Hoja de Trabajo para listado'!$CD$155:$CD$1048576,0),MATCH((CUADRO!Q$5&amp;$E1143),'Hoja de Trabajo para listado'!$CD$151:$DC$151,0)),0)</f>
        <v>0</v>
      </c>
      <c r="R1143" s="257">
        <f t="shared" ca="1" si="39"/>
        <v>0</v>
      </c>
      <c r="S1143" s="274">
        <f ca="1">+R1142+R1143</f>
        <v>0</v>
      </c>
      <c r="T1143" s="257">
        <f ca="1">+S1143</f>
        <v>0</v>
      </c>
      <c r="U1143" s="256">
        <f t="shared" si="40"/>
        <v>2</v>
      </c>
      <c r="V1143" s="362" t="str">
        <f>+VLOOKUP(A1143,bd_lista!$A$3:$E$590,5,FALSE)</f>
        <v>Empresas Municipales</v>
      </c>
      <c r="W1143" s="362"/>
      <c r="X1143" s="254">
        <f>+VLOOKUP(A1143,[2]Sheet1!$A$13:$D$744,4,FALSE)</f>
        <v>0</v>
      </c>
      <c r="Y1143" s="254" t="e">
        <f>+VLOOKUP(X1143,bd_lista!$A$3:$C$590,3,FALSE)</f>
        <v>#N/A</v>
      </c>
      <c r="Z1143" s="314"/>
      <c r="AA1143" s="315"/>
    </row>
    <row r="1144" spans="1:27" customFormat="1" ht="27" hidden="1" customHeight="1">
      <c r="A1144" s="32">
        <v>2318</v>
      </c>
      <c r="B1144" s="306">
        <f>+A1144</f>
        <v>2318</v>
      </c>
      <c r="C1144" s="259" t="str">
        <f>+VLOOKUP(A1144,bd_lista!$A$3:$C$590,3,FALSE)</f>
        <v>Entidad Descentralizada UMMIPRE PROMAN</v>
      </c>
      <c r="D1144" s="361" t="str">
        <f>+C1144</f>
        <v>Entidad Descentralizada UMMIPRE PROMAN</v>
      </c>
      <c r="E1144" s="254" t="s">
        <v>1313</v>
      </c>
      <c r="F1144" s="255">
        <f ca="1">+IFERROR(INDEX('Hoja de Trabajo para listado'!$A$155:$Z$1048576,MATCH($A1144,'Hoja de Trabajo para listado'!$A$155:$A$1048576,0),MATCH((CUADRO!F$5&amp;$E1144),'Hoja de Trabajo para listado'!$A$151:$Z$151,0)),0)+IFERROR(INDEX('Hoja de Trabajo para listado'!$AB$155:$BA$1048576,MATCH($A1144,'Hoja de Trabajo para listado'!$AB$155:$AB$1048576,0),MATCH((CUADRO!F$5&amp;$E1144),'Hoja de Trabajo para listado'!$AB$151:$BA$151,0)),0)+IFERROR(INDEX('Hoja de Trabajo para listado'!$BC$155:$CB$1048576,MATCH($A1144,'Hoja de Trabajo para listado'!$BC$155:$BC$1048576,0),MATCH((CUADRO!F$5&amp;$E1144),'Hoja de Trabajo para listado'!$BC$151:$CB$151,0)),0)+IFERROR(INDEX('Hoja de Trabajo para listado'!$DE$153:$DG$274,MATCH($A1144,'Hoja de Trabajo para listado'!$DE$153:$DE$1048576,0),MATCH((CUADRO!F$5&amp;$E1144),'Hoja de Trabajo para listado'!$DE$151:$DG$151,0)),0)+IFERROR(INDEX('Hoja de Trabajo para listado'!$CD$155:$DC$1048576,MATCH($A1144,'Hoja de Trabajo para listado'!$CD$155:$CD$1048576,0),MATCH((CUADRO!F$5&amp;$E1144),'Hoja de Trabajo para listado'!$CD$151:$DC$151,0)),0)</f>
        <v>0</v>
      </c>
      <c r="G1144" s="255">
        <f ca="1">+IFERROR(INDEX('Hoja de Trabajo para listado'!$A$155:$Z$1048576,MATCH($A1144,'Hoja de Trabajo para listado'!$A$155:$A$1048576,0),MATCH((CUADRO!G$5&amp;$E1144),'Hoja de Trabajo para listado'!$A$151:$Z$151,0)),0)+IFERROR(INDEX('Hoja de Trabajo para listado'!$AB$155:$BA$1048576,MATCH($A1144,'Hoja de Trabajo para listado'!$AB$155:$AB$1048576,0),MATCH((CUADRO!G$5&amp;$E1144),'Hoja de Trabajo para listado'!$AB$151:$BA$151,0)),0)+IFERROR(INDEX('Hoja de Trabajo para listado'!$BC$155:$CB$1048576,MATCH($A1144,'Hoja de Trabajo para listado'!$BC$155:$BC$1048576,0),MATCH((CUADRO!G$5&amp;$E1144),'Hoja de Trabajo para listado'!$BC$151:$CB$151,0)),0)+IFERROR(INDEX('Hoja de Trabajo para listado'!$DE$153:$DG$274,MATCH($A1144,'Hoja de Trabajo para listado'!$DE$153:$DE$1048576,0),MATCH((CUADRO!G$5&amp;$E1144),'Hoja de Trabajo para listado'!$DE$151:$DG$151,0)),0)+IFERROR(INDEX('Hoja de Trabajo para listado'!$CD$155:$DC$1048576,MATCH($A1144,'Hoja de Trabajo para listado'!$CD$155:$CD$1048576,0),MATCH((CUADRO!G$5&amp;$E1144),'Hoja de Trabajo para listado'!$CD$151:$DC$151,0)),0)</f>
        <v>0</v>
      </c>
      <c r="H1144" s="255">
        <f ca="1">+IFERROR(INDEX('Hoja de Trabajo para listado'!$A$155:$Z$1048576,MATCH($A1144,'Hoja de Trabajo para listado'!$A$155:$A$1048576,0),MATCH((CUADRO!H$5&amp;$E1144),'Hoja de Trabajo para listado'!$A$151:$Z$151,0)),0)+IFERROR(INDEX('Hoja de Trabajo para listado'!$AB$155:$BA$1048576,MATCH($A1144,'Hoja de Trabajo para listado'!$AB$155:$AB$1048576,0),MATCH((CUADRO!H$5&amp;$E1144),'Hoja de Trabajo para listado'!$AB$151:$BA$151,0)),0)+IFERROR(INDEX('Hoja de Trabajo para listado'!$BC$155:$CB$1048576,MATCH($A1144,'Hoja de Trabajo para listado'!$BC$155:$BC$1048576,0),MATCH((CUADRO!H$5&amp;$E1144),'Hoja de Trabajo para listado'!$BC$151:$CB$151,0)),0)+IFERROR(INDEX('Hoja de Trabajo para listado'!$DE$153:$DG$274,MATCH($A1144,'Hoja de Trabajo para listado'!$DE$153:$DE$1048576,0),MATCH((CUADRO!H$5&amp;$E1144),'Hoja de Trabajo para listado'!$DE$151:$DG$151,0)),0)+IFERROR(INDEX('Hoja de Trabajo para listado'!$CD$155:$DC$1048576,MATCH($A1144,'Hoja de Trabajo para listado'!$CD$155:$CD$1048576,0),MATCH((CUADRO!H$5&amp;$E1144),'Hoja de Trabajo para listado'!$CD$151:$DC$151,0)),0)</f>
        <v>0</v>
      </c>
      <c r="I1144" s="255">
        <f ca="1">+IFERROR(INDEX('Hoja de Trabajo para listado'!$A$155:$Z$1048576,MATCH($A1144,'Hoja de Trabajo para listado'!$A$155:$A$1048576,0),MATCH((CUADRO!I$5&amp;$E1144),'Hoja de Trabajo para listado'!$A$151:$Z$151,0)),0)+IFERROR(INDEX('Hoja de Trabajo para listado'!$AB$155:$BA$1048576,MATCH($A1144,'Hoja de Trabajo para listado'!$AB$155:$AB$1048576,0),MATCH((CUADRO!I$5&amp;$E1144),'Hoja de Trabajo para listado'!$AB$151:$BA$151,0)),0)+IFERROR(INDEX('Hoja de Trabajo para listado'!$BC$155:$CB$1048576,MATCH($A1144,'Hoja de Trabajo para listado'!$BC$155:$BC$1048576,0),MATCH((CUADRO!I$5&amp;$E1144),'Hoja de Trabajo para listado'!$BC$151:$CB$151,0)),0)+IFERROR(INDEX('Hoja de Trabajo para listado'!$DE$153:$DG$274,MATCH($A1144,'Hoja de Trabajo para listado'!$DE$153:$DE$1048576,0),MATCH((CUADRO!I$5&amp;$E1144),'Hoja de Trabajo para listado'!$DE$151:$DG$151,0)),0)+IFERROR(INDEX('Hoja de Trabajo para listado'!$CD$155:$DC$1048576,MATCH($A1144,'Hoja de Trabajo para listado'!$CD$155:$CD$1048576,0),MATCH((CUADRO!I$5&amp;$E1144),'Hoja de Trabajo para listado'!$CD$151:$DC$151,0)),0)</f>
        <v>0</v>
      </c>
      <c r="J1144" s="255">
        <f ca="1">+IFERROR(INDEX('Hoja de Trabajo para listado'!$A$155:$Z$1048576,MATCH($A1144,'Hoja de Trabajo para listado'!$A$155:$A$1048576,0),MATCH((CUADRO!J$5&amp;$E1144),'Hoja de Trabajo para listado'!$A$151:$Z$151,0)),0)+IFERROR(INDEX('Hoja de Trabajo para listado'!$AB$155:$BA$1048576,MATCH($A1144,'Hoja de Trabajo para listado'!$AB$155:$AB$1048576,0),MATCH((CUADRO!J$5&amp;$E1144),'Hoja de Trabajo para listado'!$AB$151:$BA$151,0)),0)+IFERROR(INDEX('Hoja de Trabajo para listado'!$BC$155:$CB$1048576,MATCH($A1144,'Hoja de Trabajo para listado'!$BC$155:$BC$1048576,0),MATCH((CUADRO!J$5&amp;$E1144),'Hoja de Trabajo para listado'!$BC$151:$CB$151,0)),0)+IFERROR(INDEX('Hoja de Trabajo para listado'!$DE$153:$DG$274,MATCH($A1144,'Hoja de Trabajo para listado'!$DE$153:$DE$1048576,0),MATCH((CUADRO!J$5&amp;$E1144),'Hoja de Trabajo para listado'!$DE$151:$DG$151,0)),0)+IFERROR(INDEX('Hoja de Trabajo para listado'!$CD$155:$DC$1048576,MATCH($A1144,'Hoja de Trabajo para listado'!$CD$155:$CD$1048576,0),MATCH((CUADRO!J$5&amp;$E1144),'Hoja de Trabajo para listado'!$CD$151:$DC$151,0)),0)</f>
        <v>0</v>
      </c>
      <c r="K1144" s="255">
        <f ca="1">+IFERROR(INDEX('Hoja de Trabajo para listado'!$A$155:$Z$1048576,MATCH($A1144,'Hoja de Trabajo para listado'!$A$155:$A$1048576,0),MATCH((CUADRO!K$5&amp;$E1144),'Hoja de Trabajo para listado'!$A$151:$Z$151,0)),0)+IFERROR(INDEX('Hoja de Trabajo para listado'!$AB$155:$BA$1048576,MATCH($A1144,'Hoja de Trabajo para listado'!$AB$155:$AB$1048576,0),MATCH((CUADRO!K$5&amp;$E1144),'Hoja de Trabajo para listado'!$AB$151:$BA$151,0)),0)+IFERROR(INDEX('Hoja de Trabajo para listado'!$BC$155:$CB$1048576,MATCH($A1144,'Hoja de Trabajo para listado'!$BC$155:$BC$1048576,0),MATCH((CUADRO!K$5&amp;$E1144),'Hoja de Trabajo para listado'!$BC$151:$CB$151,0)),0)+IFERROR(INDEX('Hoja de Trabajo para listado'!$DE$153:$DG$274,MATCH($A1144,'Hoja de Trabajo para listado'!$DE$153:$DE$1048576,0),MATCH((CUADRO!K$5&amp;$E1144),'Hoja de Trabajo para listado'!$DE$151:$DG$151,0)),0)+IFERROR(INDEX('Hoja de Trabajo para listado'!$CD$155:$DC$1048576,MATCH($A1144,'Hoja de Trabajo para listado'!$CD$155:$CD$1048576,0),MATCH((CUADRO!K$5&amp;$E1144),'Hoja de Trabajo para listado'!$CD$151:$DC$151,0)),0)</f>
        <v>0</v>
      </c>
      <c r="L1144" s="255">
        <f ca="1">+IFERROR(INDEX('Hoja de Trabajo para listado'!$A$155:$Z$1048576,MATCH($A1144,'Hoja de Trabajo para listado'!$A$155:$A$1048576,0),MATCH((CUADRO!L$5&amp;$E1144),'Hoja de Trabajo para listado'!$A$151:$Z$151,0)),0)+IFERROR(INDEX('Hoja de Trabajo para listado'!$AB$155:$BA$1048576,MATCH($A1144,'Hoja de Trabajo para listado'!$AB$155:$AB$1048576,0),MATCH((CUADRO!L$5&amp;$E1144),'Hoja de Trabajo para listado'!$AB$151:$BA$151,0)),0)+IFERROR(INDEX('Hoja de Trabajo para listado'!$BC$155:$CB$1048576,MATCH($A1144,'Hoja de Trabajo para listado'!$BC$155:$BC$1048576,0),MATCH((CUADRO!L$5&amp;$E1144),'Hoja de Trabajo para listado'!$BC$151:$CB$151,0)),0)+IFERROR(INDEX('Hoja de Trabajo para listado'!$DE$153:$DG$274,MATCH($A1144,'Hoja de Trabajo para listado'!$DE$153:$DE$1048576,0),MATCH((CUADRO!L$5&amp;$E1144),'Hoja de Trabajo para listado'!$DE$151:$DG$151,0)),0)+IFERROR(INDEX('Hoja de Trabajo para listado'!$CD$155:$DC$1048576,MATCH($A1144,'Hoja de Trabajo para listado'!$CD$155:$CD$1048576,0),MATCH((CUADRO!L$5&amp;$E1144),'Hoja de Trabajo para listado'!$CD$151:$DC$151,0)),0)</f>
        <v>0</v>
      </c>
      <c r="M1144" s="255">
        <f ca="1">+IFERROR(INDEX('Hoja de Trabajo para listado'!$A$155:$Z$1048576,MATCH($A1144,'Hoja de Trabajo para listado'!$A$155:$A$1048576,0),MATCH((CUADRO!M$5&amp;$E1144),'Hoja de Trabajo para listado'!$A$151:$Z$151,0)),0)+IFERROR(INDEX('Hoja de Trabajo para listado'!$AB$155:$BA$1048576,MATCH($A1144,'Hoja de Trabajo para listado'!$AB$155:$AB$1048576,0),MATCH((CUADRO!M$5&amp;$E1144),'Hoja de Trabajo para listado'!$AB$151:$BA$151,0)),0)+IFERROR(INDEX('Hoja de Trabajo para listado'!$BC$155:$CB$1048576,MATCH($A1144,'Hoja de Trabajo para listado'!$BC$155:$BC$1048576,0),MATCH((CUADRO!M$5&amp;$E1144),'Hoja de Trabajo para listado'!$BC$151:$CB$151,0)),0)+IFERROR(INDEX('Hoja de Trabajo para listado'!$DE$153:$DG$274,MATCH($A1144,'Hoja de Trabajo para listado'!$DE$153:$DE$1048576,0),MATCH((CUADRO!M$5&amp;$E1144),'Hoja de Trabajo para listado'!$DE$151:$DG$151,0)),0)+IFERROR(INDEX('Hoja de Trabajo para listado'!$CD$155:$DC$1048576,MATCH($A1144,'Hoja de Trabajo para listado'!$CD$155:$CD$1048576,0),MATCH((CUADRO!M$5&amp;$E1144),'Hoja de Trabajo para listado'!$CD$151:$DC$151,0)),0)</f>
        <v>0</v>
      </c>
      <c r="N1144" s="255">
        <f ca="1">+IFERROR(INDEX('Hoja de Trabajo para listado'!$A$155:$Z$1048576,MATCH($A1144,'Hoja de Trabajo para listado'!$A$155:$A$1048576,0),MATCH((CUADRO!N$5&amp;$E1144),'Hoja de Trabajo para listado'!$A$151:$Z$151,0)),0)+IFERROR(INDEX('Hoja de Trabajo para listado'!$AB$155:$BA$1048576,MATCH($A1144,'Hoja de Trabajo para listado'!$AB$155:$AB$1048576,0),MATCH((CUADRO!N$5&amp;$E1144),'Hoja de Trabajo para listado'!$AB$151:$BA$151,0)),0)+IFERROR(INDEX('Hoja de Trabajo para listado'!$BC$155:$CB$1048576,MATCH($A1144,'Hoja de Trabajo para listado'!$BC$155:$BC$1048576,0),MATCH((CUADRO!N$5&amp;$E1144),'Hoja de Trabajo para listado'!$BC$151:$CB$151,0)),0)+IFERROR(INDEX('Hoja de Trabajo para listado'!$DE$153:$DG$274,MATCH($A1144,'Hoja de Trabajo para listado'!$DE$153:$DE$1048576,0),MATCH((CUADRO!N$5&amp;$E1144),'Hoja de Trabajo para listado'!$DE$151:$DG$151,0)),0)+IFERROR(INDEX('Hoja de Trabajo para listado'!$CD$155:$DC$1048576,MATCH($A1144,'Hoja de Trabajo para listado'!$CD$155:$CD$1048576,0),MATCH((CUADRO!N$5&amp;$E1144),'Hoja de Trabajo para listado'!$CD$151:$DC$151,0)),0)</f>
        <v>0</v>
      </c>
      <c r="O1144" s="255">
        <f ca="1">+IFERROR(INDEX('Hoja de Trabajo para listado'!$A$155:$Z$1048576,MATCH($A1144,'Hoja de Trabajo para listado'!$A$155:$A$1048576,0),MATCH((CUADRO!O$5&amp;$E1144),'Hoja de Trabajo para listado'!$A$151:$Z$151,0)),0)+IFERROR(INDEX('Hoja de Trabajo para listado'!$AB$155:$BA$1048576,MATCH($A1144,'Hoja de Trabajo para listado'!$AB$155:$AB$1048576,0),MATCH((CUADRO!O$5&amp;$E1144),'Hoja de Trabajo para listado'!$AB$151:$BA$151,0)),0)+IFERROR(INDEX('Hoja de Trabajo para listado'!$BC$155:$CB$1048576,MATCH($A1144,'Hoja de Trabajo para listado'!$BC$155:$BC$1048576,0),MATCH((CUADRO!O$5&amp;$E1144),'Hoja de Trabajo para listado'!$BC$151:$CB$151,0)),0)+IFERROR(INDEX('Hoja de Trabajo para listado'!$DE$153:$DG$274,MATCH($A1144,'Hoja de Trabajo para listado'!$DE$153:$DE$1048576,0),MATCH((CUADRO!O$5&amp;$E1144),'Hoja de Trabajo para listado'!$DE$151:$DG$151,0)),0)+IFERROR(INDEX('Hoja de Trabajo para listado'!$CD$155:$DC$1048576,MATCH($A1144,'Hoja de Trabajo para listado'!$CD$155:$CD$1048576,0),MATCH((CUADRO!O$5&amp;$E1144),'Hoja de Trabajo para listado'!$CD$151:$DC$151,0)),0)</f>
        <v>0</v>
      </c>
      <c r="P1144" s="255">
        <f ca="1">+IFERROR(INDEX('Hoja de Trabajo para listado'!$A$155:$Z$1048576,MATCH($A1144,'Hoja de Trabajo para listado'!$A$155:$A$1048576,0),MATCH((CUADRO!P$5&amp;$E1144),'Hoja de Trabajo para listado'!$A$151:$Z$151,0)),0)+IFERROR(INDEX('Hoja de Trabajo para listado'!$AB$155:$BA$1048576,MATCH($A1144,'Hoja de Trabajo para listado'!$AB$155:$AB$1048576,0),MATCH((CUADRO!P$5&amp;$E1144),'Hoja de Trabajo para listado'!$AB$151:$BA$151,0)),0)+IFERROR(INDEX('Hoja de Trabajo para listado'!$BC$155:$CB$1048576,MATCH($A1144,'Hoja de Trabajo para listado'!$BC$155:$BC$1048576,0),MATCH((CUADRO!P$5&amp;$E1144),'Hoja de Trabajo para listado'!$BC$151:$CB$151,0)),0)+IFERROR(INDEX('Hoja de Trabajo para listado'!$DE$153:$DG$274,MATCH($A1144,'Hoja de Trabajo para listado'!$DE$153:$DE$1048576,0),MATCH((CUADRO!P$5&amp;$E1144),'Hoja de Trabajo para listado'!$DE$151:$DG$151,0)),0)+IFERROR(INDEX('Hoja de Trabajo para listado'!$CD$155:$DC$1048576,MATCH($A1144,'Hoja de Trabajo para listado'!$CD$155:$CD$1048576,0),MATCH((CUADRO!P$5&amp;$E1144),'Hoja de Trabajo para listado'!$CD$151:$DC$151,0)),0)</f>
        <v>0</v>
      </c>
      <c r="Q1144" s="255">
        <f ca="1">+IFERROR(INDEX('Hoja de Trabajo para listado'!$A$155:$Z$1048576,MATCH($A1144,'Hoja de Trabajo para listado'!$A$155:$A$1048576,0),MATCH((CUADRO!Q$5&amp;$E1144),'Hoja de Trabajo para listado'!$A$151:$Z$151,0)),0)+IFERROR(INDEX('Hoja de Trabajo para listado'!$AB$155:$BA$1048576,MATCH($A1144,'Hoja de Trabajo para listado'!$AB$155:$AB$1048576,0),MATCH((CUADRO!Q$5&amp;$E1144),'Hoja de Trabajo para listado'!$AB$151:$BA$151,0)),0)+IFERROR(INDEX('Hoja de Trabajo para listado'!$BC$155:$CB$1048576,MATCH($A1144,'Hoja de Trabajo para listado'!$BC$155:$BC$1048576,0),MATCH((CUADRO!Q$5&amp;$E1144),'Hoja de Trabajo para listado'!$BC$151:$CB$151,0)),0)+IFERROR(INDEX('Hoja de Trabajo para listado'!$DE$153:$DG$274,MATCH($A1144,'Hoja de Trabajo para listado'!$DE$153:$DE$1048576,0),MATCH((CUADRO!Q$5&amp;$E1144),'Hoja de Trabajo para listado'!$DE$151:$DG$151,0)),0)+IFERROR(INDEX('Hoja de Trabajo para listado'!$CD$155:$DC$1048576,MATCH($A1144,'Hoja de Trabajo para listado'!$CD$155:$CD$1048576,0),MATCH((CUADRO!Q$5&amp;$E1144),'Hoja de Trabajo para listado'!$CD$151:$DC$151,0)),0)</f>
        <v>0</v>
      </c>
      <c r="R1144" s="255">
        <f t="shared" ca="1" si="39"/>
        <v>0</v>
      </c>
      <c r="S1144" s="262"/>
      <c r="T1144" s="255">
        <f ca="1">+T1145</f>
        <v>0</v>
      </c>
      <c r="U1144" s="254">
        <f t="shared" si="40"/>
        <v>1</v>
      </c>
      <c r="V1144" s="362" t="str">
        <f>+VLOOKUP(A1144,bd_lista!$A$3:$E$590,5,FALSE)</f>
        <v>Empresas Municipales</v>
      </c>
      <c r="W1144" s="361" t="str">
        <f>+V1144</f>
        <v>Empresas Municipales</v>
      </c>
      <c r="X1144" s="254">
        <f>+VLOOKUP(A1144,[2]Sheet1!$A$13:$D$744,4,FALSE)</f>
        <v>0</v>
      </c>
      <c r="Y1144" s="254" t="e">
        <f>+VLOOKUP(X1144,bd_lista!$A$3:$C$590,3,FALSE)</f>
        <v>#N/A</v>
      </c>
      <c r="Z1144" s="316">
        <f>+X1144</f>
        <v>0</v>
      </c>
      <c r="AA1144" s="348" t="e">
        <f>+Y1144</f>
        <v>#N/A</v>
      </c>
    </row>
    <row r="1145" spans="1:27" customFormat="1" ht="27" hidden="1" customHeight="1">
      <c r="A1145" s="32">
        <v>2318</v>
      </c>
      <c r="B1145" s="307"/>
      <c r="C1145" s="259" t="str">
        <f>+VLOOKUP(A1145,bd_lista!$A$3:$C$590,3,FALSE)</f>
        <v>Entidad Descentralizada UMMIPRE PROMAN</v>
      </c>
      <c r="D1145" s="362"/>
      <c r="E1145" s="256" t="s">
        <v>1314</v>
      </c>
      <c r="F1145" s="255">
        <f ca="1">+IFERROR(INDEX('Hoja de Trabajo para listado'!$A$155:$Z$1048576,MATCH($A1145,'Hoja de Trabajo para listado'!$A$155:$A$1048576,0),MATCH((CUADRO!F$5&amp;$E1145),'Hoja de Trabajo para listado'!$A$151:$Z$151,0)),0)+IFERROR(INDEX('Hoja de Trabajo para listado'!$AB$155:$BA$1048576,MATCH($A1145,'Hoja de Trabajo para listado'!$AB$155:$AB$1048576,0),MATCH((CUADRO!F$5&amp;$E1145),'Hoja de Trabajo para listado'!$AB$151:$BA$151,0)),0)+IFERROR(INDEX('Hoja de Trabajo para listado'!$BC$155:$CB$1048576,MATCH($A1145,'Hoja de Trabajo para listado'!$BC$155:$BC$1048576,0),MATCH((CUADRO!F$5&amp;$E1145),'Hoja de Trabajo para listado'!$BC$151:$CB$151,0)),0)+IFERROR(INDEX('Hoja de Trabajo para listado'!$DE$153:$DG$274,MATCH($A1145,'Hoja de Trabajo para listado'!$DE$153:$DE$1048576,0),MATCH((CUADRO!F$5&amp;$E1145),'Hoja de Trabajo para listado'!$DE$151:$DG$151,0)),0)+IFERROR(INDEX('Hoja de Trabajo para listado'!$CD$155:$DC$1048576,MATCH($A1145,'Hoja de Trabajo para listado'!$CD$155:$CD$1048576,0),MATCH((CUADRO!F$5&amp;$E1145),'Hoja de Trabajo para listado'!$CD$151:$DC$151,0)),0)</f>
        <v>0</v>
      </c>
      <c r="G1145" s="255">
        <f ca="1">+IFERROR(INDEX('Hoja de Trabajo para listado'!$A$155:$Z$1048576,MATCH($A1145,'Hoja de Trabajo para listado'!$A$155:$A$1048576,0),MATCH((CUADRO!G$5&amp;$E1145),'Hoja de Trabajo para listado'!$A$151:$Z$151,0)),0)+IFERROR(INDEX('Hoja de Trabajo para listado'!$AB$155:$BA$1048576,MATCH($A1145,'Hoja de Trabajo para listado'!$AB$155:$AB$1048576,0),MATCH((CUADRO!G$5&amp;$E1145),'Hoja de Trabajo para listado'!$AB$151:$BA$151,0)),0)+IFERROR(INDEX('Hoja de Trabajo para listado'!$BC$155:$CB$1048576,MATCH($A1145,'Hoja de Trabajo para listado'!$BC$155:$BC$1048576,0),MATCH((CUADRO!G$5&amp;$E1145),'Hoja de Trabajo para listado'!$BC$151:$CB$151,0)),0)+IFERROR(INDEX('Hoja de Trabajo para listado'!$DE$153:$DG$274,MATCH($A1145,'Hoja de Trabajo para listado'!$DE$153:$DE$1048576,0),MATCH((CUADRO!G$5&amp;$E1145),'Hoja de Trabajo para listado'!$DE$151:$DG$151,0)),0)+IFERROR(INDEX('Hoja de Trabajo para listado'!$CD$155:$DC$1048576,MATCH($A1145,'Hoja de Trabajo para listado'!$CD$155:$CD$1048576,0),MATCH((CUADRO!G$5&amp;$E1145),'Hoja de Trabajo para listado'!$CD$151:$DC$151,0)),0)</f>
        <v>0</v>
      </c>
      <c r="H1145" s="255">
        <f ca="1">+IFERROR(INDEX('Hoja de Trabajo para listado'!$A$155:$Z$1048576,MATCH($A1145,'Hoja de Trabajo para listado'!$A$155:$A$1048576,0),MATCH((CUADRO!H$5&amp;$E1145),'Hoja de Trabajo para listado'!$A$151:$Z$151,0)),0)+IFERROR(INDEX('Hoja de Trabajo para listado'!$AB$155:$BA$1048576,MATCH($A1145,'Hoja de Trabajo para listado'!$AB$155:$AB$1048576,0),MATCH((CUADRO!H$5&amp;$E1145),'Hoja de Trabajo para listado'!$AB$151:$BA$151,0)),0)+IFERROR(INDEX('Hoja de Trabajo para listado'!$BC$155:$CB$1048576,MATCH($A1145,'Hoja de Trabajo para listado'!$BC$155:$BC$1048576,0),MATCH((CUADRO!H$5&amp;$E1145),'Hoja de Trabajo para listado'!$BC$151:$CB$151,0)),0)+IFERROR(INDEX('Hoja de Trabajo para listado'!$DE$153:$DG$274,MATCH($A1145,'Hoja de Trabajo para listado'!$DE$153:$DE$1048576,0),MATCH((CUADRO!H$5&amp;$E1145),'Hoja de Trabajo para listado'!$DE$151:$DG$151,0)),0)+IFERROR(INDEX('Hoja de Trabajo para listado'!$CD$155:$DC$1048576,MATCH($A1145,'Hoja de Trabajo para listado'!$CD$155:$CD$1048576,0),MATCH((CUADRO!H$5&amp;$E1145),'Hoja de Trabajo para listado'!$CD$151:$DC$151,0)),0)</f>
        <v>0</v>
      </c>
      <c r="I1145" s="255">
        <f ca="1">+IFERROR(INDEX('Hoja de Trabajo para listado'!$A$155:$Z$1048576,MATCH($A1145,'Hoja de Trabajo para listado'!$A$155:$A$1048576,0),MATCH((CUADRO!I$5&amp;$E1145),'Hoja de Trabajo para listado'!$A$151:$Z$151,0)),0)+IFERROR(INDEX('Hoja de Trabajo para listado'!$AB$155:$BA$1048576,MATCH($A1145,'Hoja de Trabajo para listado'!$AB$155:$AB$1048576,0),MATCH((CUADRO!I$5&amp;$E1145),'Hoja de Trabajo para listado'!$AB$151:$BA$151,0)),0)+IFERROR(INDEX('Hoja de Trabajo para listado'!$BC$155:$CB$1048576,MATCH($A1145,'Hoja de Trabajo para listado'!$BC$155:$BC$1048576,0),MATCH((CUADRO!I$5&amp;$E1145),'Hoja de Trabajo para listado'!$BC$151:$CB$151,0)),0)+IFERROR(INDEX('Hoja de Trabajo para listado'!$DE$153:$DG$274,MATCH($A1145,'Hoja de Trabajo para listado'!$DE$153:$DE$1048576,0),MATCH((CUADRO!I$5&amp;$E1145),'Hoja de Trabajo para listado'!$DE$151:$DG$151,0)),0)+IFERROR(INDEX('Hoja de Trabajo para listado'!$CD$155:$DC$1048576,MATCH($A1145,'Hoja de Trabajo para listado'!$CD$155:$CD$1048576,0),MATCH((CUADRO!I$5&amp;$E1145),'Hoja de Trabajo para listado'!$CD$151:$DC$151,0)),0)</f>
        <v>0</v>
      </c>
      <c r="J1145" s="255">
        <f ca="1">+IFERROR(INDEX('Hoja de Trabajo para listado'!$A$155:$Z$1048576,MATCH($A1145,'Hoja de Trabajo para listado'!$A$155:$A$1048576,0),MATCH((CUADRO!J$5&amp;$E1145),'Hoja de Trabajo para listado'!$A$151:$Z$151,0)),0)+IFERROR(INDEX('Hoja de Trabajo para listado'!$AB$155:$BA$1048576,MATCH($A1145,'Hoja de Trabajo para listado'!$AB$155:$AB$1048576,0),MATCH((CUADRO!J$5&amp;$E1145),'Hoja de Trabajo para listado'!$AB$151:$BA$151,0)),0)+IFERROR(INDEX('Hoja de Trabajo para listado'!$BC$155:$CB$1048576,MATCH($A1145,'Hoja de Trabajo para listado'!$BC$155:$BC$1048576,0),MATCH((CUADRO!J$5&amp;$E1145),'Hoja de Trabajo para listado'!$BC$151:$CB$151,0)),0)+IFERROR(INDEX('Hoja de Trabajo para listado'!$DE$153:$DG$274,MATCH($A1145,'Hoja de Trabajo para listado'!$DE$153:$DE$1048576,0),MATCH((CUADRO!J$5&amp;$E1145),'Hoja de Trabajo para listado'!$DE$151:$DG$151,0)),0)+IFERROR(INDEX('Hoja de Trabajo para listado'!$CD$155:$DC$1048576,MATCH($A1145,'Hoja de Trabajo para listado'!$CD$155:$CD$1048576,0),MATCH((CUADRO!J$5&amp;$E1145),'Hoja de Trabajo para listado'!$CD$151:$DC$151,0)),0)</f>
        <v>0</v>
      </c>
      <c r="K1145" s="255">
        <f ca="1">+IFERROR(INDEX('Hoja de Trabajo para listado'!$A$155:$Z$1048576,MATCH($A1145,'Hoja de Trabajo para listado'!$A$155:$A$1048576,0),MATCH((CUADRO!K$5&amp;$E1145),'Hoja de Trabajo para listado'!$A$151:$Z$151,0)),0)+IFERROR(INDEX('Hoja de Trabajo para listado'!$AB$155:$BA$1048576,MATCH($A1145,'Hoja de Trabajo para listado'!$AB$155:$AB$1048576,0),MATCH((CUADRO!K$5&amp;$E1145),'Hoja de Trabajo para listado'!$AB$151:$BA$151,0)),0)+IFERROR(INDEX('Hoja de Trabajo para listado'!$BC$155:$CB$1048576,MATCH($A1145,'Hoja de Trabajo para listado'!$BC$155:$BC$1048576,0),MATCH((CUADRO!K$5&amp;$E1145),'Hoja de Trabajo para listado'!$BC$151:$CB$151,0)),0)+IFERROR(INDEX('Hoja de Trabajo para listado'!$DE$153:$DG$274,MATCH($A1145,'Hoja de Trabajo para listado'!$DE$153:$DE$1048576,0),MATCH((CUADRO!K$5&amp;$E1145),'Hoja de Trabajo para listado'!$DE$151:$DG$151,0)),0)+IFERROR(INDEX('Hoja de Trabajo para listado'!$CD$155:$DC$1048576,MATCH($A1145,'Hoja de Trabajo para listado'!$CD$155:$CD$1048576,0),MATCH((CUADRO!K$5&amp;$E1145),'Hoja de Trabajo para listado'!$CD$151:$DC$151,0)),0)</f>
        <v>0</v>
      </c>
      <c r="L1145" s="255">
        <f ca="1">+IFERROR(INDEX('Hoja de Trabajo para listado'!$A$155:$Z$1048576,MATCH($A1145,'Hoja de Trabajo para listado'!$A$155:$A$1048576,0),MATCH((CUADRO!L$5&amp;$E1145),'Hoja de Trabajo para listado'!$A$151:$Z$151,0)),0)+IFERROR(INDEX('Hoja de Trabajo para listado'!$AB$155:$BA$1048576,MATCH($A1145,'Hoja de Trabajo para listado'!$AB$155:$AB$1048576,0),MATCH((CUADRO!L$5&amp;$E1145),'Hoja de Trabajo para listado'!$AB$151:$BA$151,0)),0)+IFERROR(INDEX('Hoja de Trabajo para listado'!$BC$155:$CB$1048576,MATCH($A1145,'Hoja de Trabajo para listado'!$BC$155:$BC$1048576,0),MATCH((CUADRO!L$5&amp;$E1145),'Hoja de Trabajo para listado'!$BC$151:$CB$151,0)),0)+IFERROR(INDEX('Hoja de Trabajo para listado'!$DE$153:$DG$274,MATCH($A1145,'Hoja de Trabajo para listado'!$DE$153:$DE$1048576,0),MATCH((CUADRO!L$5&amp;$E1145),'Hoja de Trabajo para listado'!$DE$151:$DG$151,0)),0)+IFERROR(INDEX('Hoja de Trabajo para listado'!$CD$155:$DC$1048576,MATCH($A1145,'Hoja de Trabajo para listado'!$CD$155:$CD$1048576,0),MATCH((CUADRO!L$5&amp;$E1145),'Hoja de Trabajo para listado'!$CD$151:$DC$151,0)),0)</f>
        <v>0</v>
      </c>
      <c r="M1145" s="255">
        <f ca="1">+IFERROR(INDEX('Hoja de Trabajo para listado'!$A$155:$Z$1048576,MATCH($A1145,'Hoja de Trabajo para listado'!$A$155:$A$1048576,0),MATCH((CUADRO!M$5&amp;$E1145),'Hoja de Trabajo para listado'!$A$151:$Z$151,0)),0)+IFERROR(INDEX('Hoja de Trabajo para listado'!$AB$155:$BA$1048576,MATCH($A1145,'Hoja de Trabajo para listado'!$AB$155:$AB$1048576,0),MATCH((CUADRO!M$5&amp;$E1145),'Hoja de Trabajo para listado'!$AB$151:$BA$151,0)),0)+IFERROR(INDEX('Hoja de Trabajo para listado'!$BC$155:$CB$1048576,MATCH($A1145,'Hoja de Trabajo para listado'!$BC$155:$BC$1048576,0),MATCH((CUADRO!M$5&amp;$E1145),'Hoja de Trabajo para listado'!$BC$151:$CB$151,0)),0)+IFERROR(INDEX('Hoja de Trabajo para listado'!$DE$153:$DG$274,MATCH($A1145,'Hoja de Trabajo para listado'!$DE$153:$DE$1048576,0),MATCH((CUADRO!M$5&amp;$E1145),'Hoja de Trabajo para listado'!$DE$151:$DG$151,0)),0)+IFERROR(INDEX('Hoja de Trabajo para listado'!$CD$155:$DC$1048576,MATCH($A1145,'Hoja de Trabajo para listado'!$CD$155:$CD$1048576,0),MATCH((CUADRO!M$5&amp;$E1145),'Hoja de Trabajo para listado'!$CD$151:$DC$151,0)),0)</f>
        <v>0</v>
      </c>
      <c r="N1145" s="255">
        <f ca="1">+IFERROR(INDEX('Hoja de Trabajo para listado'!$A$155:$Z$1048576,MATCH($A1145,'Hoja de Trabajo para listado'!$A$155:$A$1048576,0),MATCH((CUADRO!N$5&amp;$E1145),'Hoja de Trabajo para listado'!$A$151:$Z$151,0)),0)+IFERROR(INDEX('Hoja de Trabajo para listado'!$AB$155:$BA$1048576,MATCH($A1145,'Hoja de Trabajo para listado'!$AB$155:$AB$1048576,0),MATCH((CUADRO!N$5&amp;$E1145),'Hoja de Trabajo para listado'!$AB$151:$BA$151,0)),0)+IFERROR(INDEX('Hoja de Trabajo para listado'!$BC$155:$CB$1048576,MATCH($A1145,'Hoja de Trabajo para listado'!$BC$155:$BC$1048576,0),MATCH((CUADRO!N$5&amp;$E1145),'Hoja de Trabajo para listado'!$BC$151:$CB$151,0)),0)+IFERROR(INDEX('Hoja de Trabajo para listado'!$DE$153:$DG$274,MATCH($A1145,'Hoja de Trabajo para listado'!$DE$153:$DE$1048576,0),MATCH((CUADRO!N$5&amp;$E1145),'Hoja de Trabajo para listado'!$DE$151:$DG$151,0)),0)+IFERROR(INDEX('Hoja de Trabajo para listado'!$CD$155:$DC$1048576,MATCH($A1145,'Hoja de Trabajo para listado'!$CD$155:$CD$1048576,0),MATCH((CUADRO!N$5&amp;$E1145),'Hoja de Trabajo para listado'!$CD$151:$DC$151,0)),0)</f>
        <v>0</v>
      </c>
      <c r="O1145" s="255">
        <f ca="1">+IFERROR(INDEX('Hoja de Trabajo para listado'!$A$155:$Z$1048576,MATCH($A1145,'Hoja de Trabajo para listado'!$A$155:$A$1048576,0),MATCH((CUADRO!O$5&amp;$E1145),'Hoja de Trabajo para listado'!$A$151:$Z$151,0)),0)+IFERROR(INDEX('Hoja de Trabajo para listado'!$AB$155:$BA$1048576,MATCH($A1145,'Hoja de Trabajo para listado'!$AB$155:$AB$1048576,0),MATCH((CUADRO!O$5&amp;$E1145),'Hoja de Trabajo para listado'!$AB$151:$BA$151,0)),0)+IFERROR(INDEX('Hoja de Trabajo para listado'!$BC$155:$CB$1048576,MATCH($A1145,'Hoja de Trabajo para listado'!$BC$155:$BC$1048576,0),MATCH((CUADRO!O$5&amp;$E1145),'Hoja de Trabajo para listado'!$BC$151:$CB$151,0)),0)+IFERROR(INDEX('Hoja de Trabajo para listado'!$DE$153:$DG$274,MATCH($A1145,'Hoja de Trabajo para listado'!$DE$153:$DE$1048576,0),MATCH((CUADRO!O$5&amp;$E1145),'Hoja de Trabajo para listado'!$DE$151:$DG$151,0)),0)+IFERROR(INDEX('Hoja de Trabajo para listado'!$CD$155:$DC$1048576,MATCH($A1145,'Hoja de Trabajo para listado'!$CD$155:$CD$1048576,0),MATCH((CUADRO!O$5&amp;$E1145),'Hoja de Trabajo para listado'!$CD$151:$DC$151,0)),0)</f>
        <v>0</v>
      </c>
      <c r="P1145" s="255">
        <f ca="1">+IFERROR(INDEX('Hoja de Trabajo para listado'!$A$155:$Z$1048576,MATCH($A1145,'Hoja de Trabajo para listado'!$A$155:$A$1048576,0),MATCH((CUADRO!P$5&amp;$E1145),'Hoja de Trabajo para listado'!$A$151:$Z$151,0)),0)+IFERROR(INDEX('Hoja de Trabajo para listado'!$AB$155:$BA$1048576,MATCH($A1145,'Hoja de Trabajo para listado'!$AB$155:$AB$1048576,0),MATCH((CUADRO!P$5&amp;$E1145),'Hoja de Trabajo para listado'!$AB$151:$BA$151,0)),0)+IFERROR(INDEX('Hoja de Trabajo para listado'!$BC$155:$CB$1048576,MATCH($A1145,'Hoja de Trabajo para listado'!$BC$155:$BC$1048576,0),MATCH((CUADRO!P$5&amp;$E1145),'Hoja de Trabajo para listado'!$BC$151:$CB$151,0)),0)+IFERROR(INDEX('Hoja de Trabajo para listado'!$DE$153:$DG$274,MATCH($A1145,'Hoja de Trabajo para listado'!$DE$153:$DE$1048576,0),MATCH((CUADRO!P$5&amp;$E1145),'Hoja de Trabajo para listado'!$DE$151:$DG$151,0)),0)+IFERROR(INDEX('Hoja de Trabajo para listado'!$CD$155:$DC$1048576,MATCH($A1145,'Hoja de Trabajo para listado'!$CD$155:$CD$1048576,0),MATCH((CUADRO!P$5&amp;$E1145),'Hoja de Trabajo para listado'!$CD$151:$DC$151,0)),0)</f>
        <v>0</v>
      </c>
      <c r="Q1145" s="255">
        <f ca="1">+IFERROR(INDEX('Hoja de Trabajo para listado'!$A$155:$Z$1048576,MATCH($A1145,'Hoja de Trabajo para listado'!$A$155:$A$1048576,0),MATCH((CUADRO!Q$5&amp;$E1145),'Hoja de Trabajo para listado'!$A$151:$Z$151,0)),0)+IFERROR(INDEX('Hoja de Trabajo para listado'!$AB$155:$BA$1048576,MATCH($A1145,'Hoja de Trabajo para listado'!$AB$155:$AB$1048576,0),MATCH((CUADRO!Q$5&amp;$E1145),'Hoja de Trabajo para listado'!$AB$151:$BA$151,0)),0)+IFERROR(INDEX('Hoja de Trabajo para listado'!$BC$155:$CB$1048576,MATCH($A1145,'Hoja de Trabajo para listado'!$BC$155:$BC$1048576,0),MATCH((CUADRO!Q$5&amp;$E1145),'Hoja de Trabajo para listado'!$BC$151:$CB$151,0)),0)+IFERROR(INDEX('Hoja de Trabajo para listado'!$DE$153:$DG$274,MATCH($A1145,'Hoja de Trabajo para listado'!$DE$153:$DE$1048576,0),MATCH((CUADRO!Q$5&amp;$E1145),'Hoja de Trabajo para listado'!$DE$151:$DG$151,0)),0)+IFERROR(INDEX('Hoja de Trabajo para listado'!$CD$155:$DC$1048576,MATCH($A1145,'Hoja de Trabajo para listado'!$CD$155:$CD$1048576,0),MATCH((CUADRO!Q$5&amp;$E1145),'Hoja de Trabajo para listado'!$CD$151:$DC$151,0)),0)</f>
        <v>0</v>
      </c>
      <c r="R1145" s="255">
        <f t="shared" ca="1" si="39"/>
        <v>0</v>
      </c>
      <c r="S1145" s="262">
        <f ca="1">+R1144+R1145</f>
        <v>0</v>
      </c>
      <c r="T1145" s="255">
        <f ca="1">+S1145</f>
        <v>0</v>
      </c>
      <c r="U1145" s="254">
        <f t="shared" si="40"/>
        <v>2</v>
      </c>
      <c r="V1145" s="362" t="str">
        <f>+VLOOKUP(A1145,bd_lista!$A$3:$E$590,5,FALSE)</f>
        <v>Empresas Municipales</v>
      </c>
      <c r="W1145" s="362"/>
      <c r="X1145" s="254">
        <f>+VLOOKUP(A1145,[2]Sheet1!$A$13:$D$744,4,FALSE)</f>
        <v>0</v>
      </c>
      <c r="Y1145" s="254" t="e">
        <f>+VLOOKUP(X1145,bd_lista!$A$3:$C$590,3,FALSE)</f>
        <v>#N/A</v>
      </c>
      <c r="Z1145" s="314"/>
      <c r="AA1145" s="350"/>
    </row>
    <row r="1146" spans="1:27" customFormat="1" ht="27" hidden="1" customHeight="1">
      <c r="A1146" s="32">
        <v>2334</v>
      </c>
      <c r="B1146" s="306">
        <f>+A1146</f>
        <v>2334</v>
      </c>
      <c r="C1146" s="259" t="str">
        <f>+VLOOKUP(A1146,bd_lista!$A$3:$C$590,3,FALSE)</f>
        <v>ENTIDAD DESCENTRALIZADA MUNICIPAL DE MAQUINARIA Y EQUIPO</v>
      </c>
      <c r="D1146" s="361" t="str">
        <f>+C1146</f>
        <v>ENTIDAD DESCENTRALIZADA MUNICIPAL DE MAQUINARIA Y EQUIPO</v>
      </c>
      <c r="E1146" s="254" t="s">
        <v>1313</v>
      </c>
      <c r="F1146" s="255">
        <f ca="1">+IFERROR(INDEX('Hoja de Trabajo para listado'!$A$155:$Z$1048576,MATCH($A1146,'Hoja de Trabajo para listado'!$A$155:$A$1048576,0),MATCH((CUADRO!F$5&amp;$E1146),'Hoja de Trabajo para listado'!$A$151:$Z$151,0)),0)+IFERROR(INDEX('Hoja de Trabajo para listado'!$AB$155:$BA$1048576,MATCH($A1146,'Hoja de Trabajo para listado'!$AB$155:$AB$1048576,0),MATCH((CUADRO!F$5&amp;$E1146),'Hoja de Trabajo para listado'!$AB$151:$BA$151,0)),0)+IFERROR(INDEX('Hoja de Trabajo para listado'!$BC$155:$CB$1048576,MATCH($A1146,'Hoja de Trabajo para listado'!$BC$155:$BC$1048576,0),MATCH((CUADRO!F$5&amp;$E1146),'Hoja de Trabajo para listado'!$BC$151:$CB$151,0)),0)+IFERROR(INDEX('Hoja de Trabajo para listado'!$DE$153:$DG$274,MATCH($A1146,'Hoja de Trabajo para listado'!$DE$153:$DE$1048576,0),MATCH((CUADRO!F$5&amp;$E1146),'Hoja de Trabajo para listado'!$DE$151:$DG$151,0)),0)+IFERROR(INDEX('Hoja de Trabajo para listado'!$CD$155:$DC$1048576,MATCH($A1146,'Hoja de Trabajo para listado'!$CD$155:$CD$1048576,0),MATCH((CUADRO!F$5&amp;$E1146),'Hoja de Trabajo para listado'!$CD$151:$DC$151,0)),0)</f>
        <v>0</v>
      </c>
      <c r="G1146" s="255">
        <f ca="1">+IFERROR(INDEX('Hoja de Trabajo para listado'!$A$155:$Z$1048576,MATCH($A1146,'Hoja de Trabajo para listado'!$A$155:$A$1048576,0),MATCH((CUADRO!G$5&amp;$E1146),'Hoja de Trabajo para listado'!$A$151:$Z$151,0)),0)+IFERROR(INDEX('Hoja de Trabajo para listado'!$AB$155:$BA$1048576,MATCH($A1146,'Hoja de Trabajo para listado'!$AB$155:$AB$1048576,0),MATCH((CUADRO!G$5&amp;$E1146),'Hoja de Trabajo para listado'!$AB$151:$BA$151,0)),0)+IFERROR(INDEX('Hoja de Trabajo para listado'!$BC$155:$CB$1048576,MATCH($A1146,'Hoja de Trabajo para listado'!$BC$155:$BC$1048576,0),MATCH((CUADRO!G$5&amp;$E1146),'Hoja de Trabajo para listado'!$BC$151:$CB$151,0)),0)+IFERROR(INDEX('Hoja de Trabajo para listado'!$DE$153:$DG$274,MATCH($A1146,'Hoja de Trabajo para listado'!$DE$153:$DE$1048576,0),MATCH((CUADRO!G$5&amp;$E1146),'Hoja de Trabajo para listado'!$DE$151:$DG$151,0)),0)+IFERROR(INDEX('Hoja de Trabajo para listado'!$CD$155:$DC$1048576,MATCH($A1146,'Hoja de Trabajo para listado'!$CD$155:$CD$1048576,0),MATCH((CUADRO!G$5&amp;$E1146),'Hoja de Trabajo para listado'!$CD$151:$DC$151,0)),0)</f>
        <v>0</v>
      </c>
      <c r="H1146" s="255">
        <f ca="1">+IFERROR(INDEX('Hoja de Trabajo para listado'!$A$155:$Z$1048576,MATCH($A1146,'Hoja de Trabajo para listado'!$A$155:$A$1048576,0),MATCH((CUADRO!H$5&amp;$E1146),'Hoja de Trabajo para listado'!$A$151:$Z$151,0)),0)+IFERROR(INDEX('Hoja de Trabajo para listado'!$AB$155:$BA$1048576,MATCH($A1146,'Hoja de Trabajo para listado'!$AB$155:$AB$1048576,0),MATCH((CUADRO!H$5&amp;$E1146),'Hoja de Trabajo para listado'!$AB$151:$BA$151,0)),0)+IFERROR(INDEX('Hoja de Trabajo para listado'!$BC$155:$CB$1048576,MATCH($A1146,'Hoja de Trabajo para listado'!$BC$155:$BC$1048576,0),MATCH((CUADRO!H$5&amp;$E1146),'Hoja de Trabajo para listado'!$BC$151:$CB$151,0)),0)+IFERROR(INDEX('Hoja de Trabajo para listado'!$DE$153:$DG$274,MATCH($A1146,'Hoja de Trabajo para listado'!$DE$153:$DE$1048576,0),MATCH((CUADRO!H$5&amp;$E1146),'Hoja de Trabajo para listado'!$DE$151:$DG$151,0)),0)+IFERROR(INDEX('Hoja de Trabajo para listado'!$CD$155:$DC$1048576,MATCH($A1146,'Hoja de Trabajo para listado'!$CD$155:$CD$1048576,0),MATCH((CUADRO!H$5&amp;$E1146),'Hoja de Trabajo para listado'!$CD$151:$DC$151,0)),0)</f>
        <v>0</v>
      </c>
      <c r="I1146" s="255">
        <f ca="1">+IFERROR(INDEX('Hoja de Trabajo para listado'!$A$155:$Z$1048576,MATCH($A1146,'Hoja de Trabajo para listado'!$A$155:$A$1048576,0),MATCH((CUADRO!I$5&amp;$E1146),'Hoja de Trabajo para listado'!$A$151:$Z$151,0)),0)+IFERROR(INDEX('Hoja de Trabajo para listado'!$AB$155:$BA$1048576,MATCH($A1146,'Hoja de Trabajo para listado'!$AB$155:$AB$1048576,0),MATCH((CUADRO!I$5&amp;$E1146),'Hoja de Trabajo para listado'!$AB$151:$BA$151,0)),0)+IFERROR(INDEX('Hoja de Trabajo para listado'!$BC$155:$CB$1048576,MATCH($A1146,'Hoja de Trabajo para listado'!$BC$155:$BC$1048576,0),MATCH((CUADRO!I$5&amp;$E1146),'Hoja de Trabajo para listado'!$BC$151:$CB$151,0)),0)+IFERROR(INDEX('Hoja de Trabajo para listado'!$DE$153:$DG$274,MATCH($A1146,'Hoja de Trabajo para listado'!$DE$153:$DE$1048576,0),MATCH((CUADRO!I$5&amp;$E1146),'Hoja de Trabajo para listado'!$DE$151:$DG$151,0)),0)+IFERROR(INDEX('Hoja de Trabajo para listado'!$CD$155:$DC$1048576,MATCH($A1146,'Hoja de Trabajo para listado'!$CD$155:$CD$1048576,0),MATCH((CUADRO!I$5&amp;$E1146),'Hoja de Trabajo para listado'!$CD$151:$DC$151,0)),0)</f>
        <v>0</v>
      </c>
      <c r="J1146" s="255">
        <f ca="1">+IFERROR(INDEX('Hoja de Trabajo para listado'!$A$155:$Z$1048576,MATCH($A1146,'Hoja de Trabajo para listado'!$A$155:$A$1048576,0),MATCH((CUADRO!J$5&amp;$E1146),'Hoja de Trabajo para listado'!$A$151:$Z$151,0)),0)+IFERROR(INDEX('Hoja de Trabajo para listado'!$AB$155:$BA$1048576,MATCH($A1146,'Hoja de Trabajo para listado'!$AB$155:$AB$1048576,0),MATCH((CUADRO!J$5&amp;$E1146),'Hoja de Trabajo para listado'!$AB$151:$BA$151,0)),0)+IFERROR(INDEX('Hoja de Trabajo para listado'!$BC$155:$CB$1048576,MATCH($A1146,'Hoja de Trabajo para listado'!$BC$155:$BC$1048576,0),MATCH((CUADRO!J$5&amp;$E1146),'Hoja de Trabajo para listado'!$BC$151:$CB$151,0)),0)+IFERROR(INDEX('Hoja de Trabajo para listado'!$DE$153:$DG$274,MATCH($A1146,'Hoja de Trabajo para listado'!$DE$153:$DE$1048576,0),MATCH((CUADRO!J$5&amp;$E1146),'Hoja de Trabajo para listado'!$DE$151:$DG$151,0)),0)+IFERROR(INDEX('Hoja de Trabajo para listado'!$CD$155:$DC$1048576,MATCH($A1146,'Hoja de Trabajo para listado'!$CD$155:$CD$1048576,0),MATCH((CUADRO!J$5&amp;$E1146),'Hoja de Trabajo para listado'!$CD$151:$DC$151,0)),0)</f>
        <v>0</v>
      </c>
      <c r="K1146" s="255">
        <f ca="1">+IFERROR(INDEX('Hoja de Trabajo para listado'!$A$155:$Z$1048576,MATCH($A1146,'Hoja de Trabajo para listado'!$A$155:$A$1048576,0),MATCH((CUADRO!K$5&amp;$E1146),'Hoja de Trabajo para listado'!$A$151:$Z$151,0)),0)+IFERROR(INDEX('Hoja de Trabajo para listado'!$AB$155:$BA$1048576,MATCH($A1146,'Hoja de Trabajo para listado'!$AB$155:$AB$1048576,0),MATCH((CUADRO!K$5&amp;$E1146),'Hoja de Trabajo para listado'!$AB$151:$BA$151,0)),0)+IFERROR(INDEX('Hoja de Trabajo para listado'!$BC$155:$CB$1048576,MATCH($A1146,'Hoja de Trabajo para listado'!$BC$155:$BC$1048576,0),MATCH((CUADRO!K$5&amp;$E1146),'Hoja de Trabajo para listado'!$BC$151:$CB$151,0)),0)+IFERROR(INDEX('Hoja de Trabajo para listado'!$DE$153:$DG$274,MATCH($A1146,'Hoja de Trabajo para listado'!$DE$153:$DE$1048576,0),MATCH((CUADRO!K$5&amp;$E1146),'Hoja de Trabajo para listado'!$DE$151:$DG$151,0)),0)+IFERROR(INDEX('Hoja de Trabajo para listado'!$CD$155:$DC$1048576,MATCH($A1146,'Hoja de Trabajo para listado'!$CD$155:$CD$1048576,0),MATCH((CUADRO!K$5&amp;$E1146),'Hoja de Trabajo para listado'!$CD$151:$DC$151,0)),0)</f>
        <v>0</v>
      </c>
      <c r="L1146" s="255">
        <f ca="1">+IFERROR(INDEX('Hoja de Trabajo para listado'!$A$155:$Z$1048576,MATCH($A1146,'Hoja de Trabajo para listado'!$A$155:$A$1048576,0),MATCH((CUADRO!L$5&amp;$E1146),'Hoja de Trabajo para listado'!$A$151:$Z$151,0)),0)+IFERROR(INDEX('Hoja de Trabajo para listado'!$AB$155:$BA$1048576,MATCH($A1146,'Hoja de Trabajo para listado'!$AB$155:$AB$1048576,0),MATCH((CUADRO!L$5&amp;$E1146),'Hoja de Trabajo para listado'!$AB$151:$BA$151,0)),0)+IFERROR(INDEX('Hoja de Trabajo para listado'!$BC$155:$CB$1048576,MATCH($A1146,'Hoja de Trabajo para listado'!$BC$155:$BC$1048576,0),MATCH((CUADRO!L$5&amp;$E1146),'Hoja de Trabajo para listado'!$BC$151:$CB$151,0)),0)+IFERROR(INDEX('Hoja de Trabajo para listado'!$DE$153:$DG$274,MATCH($A1146,'Hoja de Trabajo para listado'!$DE$153:$DE$1048576,0),MATCH((CUADRO!L$5&amp;$E1146),'Hoja de Trabajo para listado'!$DE$151:$DG$151,0)),0)+IFERROR(INDEX('Hoja de Trabajo para listado'!$CD$155:$DC$1048576,MATCH($A1146,'Hoja de Trabajo para listado'!$CD$155:$CD$1048576,0),MATCH((CUADRO!L$5&amp;$E1146),'Hoja de Trabajo para listado'!$CD$151:$DC$151,0)),0)</f>
        <v>0</v>
      </c>
      <c r="M1146" s="255">
        <f ca="1">+IFERROR(INDEX('Hoja de Trabajo para listado'!$A$155:$Z$1048576,MATCH($A1146,'Hoja de Trabajo para listado'!$A$155:$A$1048576,0),MATCH((CUADRO!M$5&amp;$E1146),'Hoja de Trabajo para listado'!$A$151:$Z$151,0)),0)+IFERROR(INDEX('Hoja de Trabajo para listado'!$AB$155:$BA$1048576,MATCH($A1146,'Hoja de Trabajo para listado'!$AB$155:$AB$1048576,0),MATCH((CUADRO!M$5&amp;$E1146),'Hoja de Trabajo para listado'!$AB$151:$BA$151,0)),0)+IFERROR(INDEX('Hoja de Trabajo para listado'!$BC$155:$CB$1048576,MATCH($A1146,'Hoja de Trabajo para listado'!$BC$155:$BC$1048576,0),MATCH((CUADRO!M$5&amp;$E1146),'Hoja de Trabajo para listado'!$BC$151:$CB$151,0)),0)+IFERROR(INDEX('Hoja de Trabajo para listado'!$DE$153:$DG$274,MATCH($A1146,'Hoja de Trabajo para listado'!$DE$153:$DE$1048576,0),MATCH((CUADRO!M$5&amp;$E1146),'Hoja de Trabajo para listado'!$DE$151:$DG$151,0)),0)+IFERROR(INDEX('Hoja de Trabajo para listado'!$CD$155:$DC$1048576,MATCH($A1146,'Hoja de Trabajo para listado'!$CD$155:$CD$1048576,0),MATCH((CUADRO!M$5&amp;$E1146),'Hoja de Trabajo para listado'!$CD$151:$DC$151,0)),0)</f>
        <v>0</v>
      </c>
      <c r="N1146" s="255">
        <f ca="1">+IFERROR(INDEX('Hoja de Trabajo para listado'!$A$155:$Z$1048576,MATCH($A1146,'Hoja de Trabajo para listado'!$A$155:$A$1048576,0),MATCH((CUADRO!N$5&amp;$E1146),'Hoja de Trabajo para listado'!$A$151:$Z$151,0)),0)+IFERROR(INDEX('Hoja de Trabajo para listado'!$AB$155:$BA$1048576,MATCH($A1146,'Hoja de Trabajo para listado'!$AB$155:$AB$1048576,0),MATCH((CUADRO!N$5&amp;$E1146),'Hoja de Trabajo para listado'!$AB$151:$BA$151,0)),0)+IFERROR(INDEX('Hoja de Trabajo para listado'!$BC$155:$CB$1048576,MATCH($A1146,'Hoja de Trabajo para listado'!$BC$155:$BC$1048576,0),MATCH((CUADRO!N$5&amp;$E1146),'Hoja de Trabajo para listado'!$BC$151:$CB$151,0)),0)+IFERROR(INDEX('Hoja de Trabajo para listado'!$DE$153:$DG$274,MATCH($A1146,'Hoja de Trabajo para listado'!$DE$153:$DE$1048576,0),MATCH((CUADRO!N$5&amp;$E1146),'Hoja de Trabajo para listado'!$DE$151:$DG$151,0)),0)+IFERROR(INDEX('Hoja de Trabajo para listado'!$CD$155:$DC$1048576,MATCH($A1146,'Hoja de Trabajo para listado'!$CD$155:$CD$1048576,0),MATCH((CUADRO!N$5&amp;$E1146),'Hoja de Trabajo para listado'!$CD$151:$DC$151,0)),0)</f>
        <v>0</v>
      </c>
      <c r="O1146" s="255">
        <f ca="1">+IFERROR(INDEX('Hoja de Trabajo para listado'!$A$155:$Z$1048576,MATCH($A1146,'Hoja de Trabajo para listado'!$A$155:$A$1048576,0),MATCH((CUADRO!O$5&amp;$E1146),'Hoja de Trabajo para listado'!$A$151:$Z$151,0)),0)+IFERROR(INDEX('Hoja de Trabajo para listado'!$AB$155:$BA$1048576,MATCH($A1146,'Hoja de Trabajo para listado'!$AB$155:$AB$1048576,0),MATCH((CUADRO!O$5&amp;$E1146),'Hoja de Trabajo para listado'!$AB$151:$BA$151,0)),0)+IFERROR(INDEX('Hoja de Trabajo para listado'!$BC$155:$CB$1048576,MATCH($A1146,'Hoja de Trabajo para listado'!$BC$155:$BC$1048576,0),MATCH((CUADRO!O$5&amp;$E1146),'Hoja de Trabajo para listado'!$BC$151:$CB$151,0)),0)+IFERROR(INDEX('Hoja de Trabajo para listado'!$DE$153:$DG$274,MATCH($A1146,'Hoja de Trabajo para listado'!$DE$153:$DE$1048576,0),MATCH((CUADRO!O$5&amp;$E1146),'Hoja de Trabajo para listado'!$DE$151:$DG$151,0)),0)+IFERROR(INDEX('Hoja de Trabajo para listado'!$CD$155:$DC$1048576,MATCH($A1146,'Hoja de Trabajo para listado'!$CD$155:$CD$1048576,0),MATCH((CUADRO!O$5&amp;$E1146),'Hoja de Trabajo para listado'!$CD$151:$DC$151,0)),0)</f>
        <v>0</v>
      </c>
      <c r="P1146" s="255">
        <f ca="1">+IFERROR(INDEX('Hoja de Trabajo para listado'!$A$155:$Z$1048576,MATCH($A1146,'Hoja de Trabajo para listado'!$A$155:$A$1048576,0),MATCH((CUADRO!P$5&amp;$E1146),'Hoja de Trabajo para listado'!$A$151:$Z$151,0)),0)+IFERROR(INDEX('Hoja de Trabajo para listado'!$AB$155:$BA$1048576,MATCH($A1146,'Hoja de Trabajo para listado'!$AB$155:$AB$1048576,0),MATCH((CUADRO!P$5&amp;$E1146),'Hoja de Trabajo para listado'!$AB$151:$BA$151,0)),0)+IFERROR(INDEX('Hoja de Trabajo para listado'!$BC$155:$CB$1048576,MATCH($A1146,'Hoja de Trabajo para listado'!$BC$155:$BC$1048576,0),MATCH((CUADRO!P$5&amp;$E1146),'Hoja de Trabajo para listado'!$BC$151:$CB$151,0)),0)+IFERROR(INDEX('Hoja de Trabajo para listado'!$DE$153:$DG$274,MATCH($A1146,'Hoja de Trabajo para listado'!$DE$153:$DE$1048576,0),MATCH((CUADRO!P$5&amp;$E1146),'Hoja de Trabajo para listado'!$DE$151:$DG$151,0)),0)+IFERROR(INDEX('Hoja de Trabajo para listado'!$CD$155:$DC$1048576,MATCH($A1146,'Hoja de Trabajo para listado'!$CD$155:$CD$1048576,0),MATCH((CUADRO!P$5&amp;$E1146),'Hoja de Trabajo para listado'!$CD$151:$DC$151,0)),0)</f>
        <v>0</v>
      </c>
      <c r="Q1146" s="255">
        <f ca="1">+IFERROR(INDEX('Hoja de Trabajo para listado'!$A$155:$Z$1048576,MATCH($A1146,'Hoja de Trabajo para listado'!$A$155:$A$1048576,0),MATCH((CUADRO!Q$5&amp;$E1146),'Hoja de Trabajo para listado'!$A$151:$Z$151,0)),0)+IFERROR(INDEX('Hoja de Trabajo para listado'!$AB$155:$BA$1048576,MATCH($A1146,'Hoja de Trabajo para listado'!$AB$155:$AB$1048576,0),MATCH((CUADRO!Q$5&amp;$E1146),'Hoja de Trabajo para listado'!$AB$151:$BA$151,0)),0)+IFERROR(INDEX('Hoja de Trabajo para listado'!$BC$155:$CB$1048576,MATCH($A1146,'Hoja de Trabajo para listado'!$BC$155:$BC$1048576,0),MATCH((CUADRO!Q$5&amp;$E1146),'Hoja de Trabajo para listado'!$BC$151:$CB$151,0)),0)+IFERROR(INDEX('Hoja de Trabajo para listado'!$DE$153:$DG$274,MATCH($A1146,'Hoja de Trabajo para listado'!$DE$153:$DE$1048576,0),MATCH((CUADRO!Q$5&amp;$E1146),'Hoja de Trabajo para listado'!$DE$151:$DG$151,0)),0)+IFERROR(INDEX('Hoja de Trabajo para listado'!$CD$155:$DC$1048576,MATCH($A1146,'Hoja de Trabajo para listado'!$CD$155:$CD$1048576,0),MATCH((CUADRO!Q$5&amp;$E1146),'Hoja de Trabajo para listado'!$CD$151:$DC$151,0)),0)</f>
        <v>0</v>
      </c>
      <c r="R1146" s="255">
        <f t="shared" ca="1" si="39"/>
        <v>0</v>
      </c>
      <c r="S1146" s="262"/>
      <c r="T1146" s="255">
        <f ca="1">+T1147</f>
        <v>0</v>
      </c>
      <c r="U1146" s="254">
        <f t="shared" si="40"/>
        <v>1</v>
      </c>
      <c r="V1146" s="362" t="str">
        <f>+VLOOKUP(A1146,bd_lista!$A$3:$E$590,5,FALSE)</f>
        <v>Empresas Municipales</v>
      </c>
      <c r="W1146" s="361" t="str">
        <f>+V1146</f>
        <v>Empresas Municipales</v>
      </c>
      <c r="X1146" s="254">
        <f>+VLOOKUP(A1146,[2]Sheet1!$A$13:$D$744,4,FALSE)</f>
        <v>0</v>
      </c>
      <c r="Y1146" s="254" t="e">
        <f>+VLOOKUP(X1146,bd_lista!$A$3:$C$590,3,FALSE)</f>
        <v>#N/A</v>
      </c>
      <c r="Z1146" s="316">
        <f>+X1146</f>
        <v>0</v>
      </c>
      <c r="AA1146" s="348" t="e">
        <f>+Y1146</f>
        <v>#N/A</v>
      </c>
    </row>
    <row r="1147" spans="1:27" customFormat="1" ht="27" hidden="1" customHeight="1">
      <c r="A1147" s="32">
        <v>2334</v>
      </c>
      <c r="B1147" s="307"/>
      <c r="C1147" s="259" t="str">
        <f>+VLOOKUP(A1147,bd_lista!$A$3:$C$590,3,FALSE)</f>
        <v>ENTIDAD DESCENTRALIZADA MUNICIPAL DE MAQUINARIA Y EQUIPO</v>
      </c>
      <c r="D1147" s="362"/>
      <c r="E1147" s="256" t="s">
        <v>1314</v>
      </c>
      <c r="F1147" s="255">
        <f ca="1">+IFERROR(INDEX('Hoja de Trabajo para listado'!$A$155:$Z$1048576,MATCH($A1147,'Hoja de Trabajo para listado'!$A$155:$A$1048576,0),MATCH((CUADRO!F$5&amp;$E1147),'Hoja de Trabajo para listado'!$A$151:$Z$151,0)),0)+IFERROR(INDEX('Hoja de Trabajo para listado'!$AB$155:$BA$1048576,MATCH($A1147,'Hoja de Trabajo para listado'!$AB$155:$AB$1048576,0),MATCH((CUADRO!F$5&amp;$E1147),'Hoja de Trabajo para listado'!$AB$151:$BA$151,0)),0)+IFERROR(INDEX('Hoja de Trabajo para listado'!$BC$155:$CB$1048576,MATCH($A1147,'Hoja de Trabajo para listado'!$BC$155:$BC$1048576,0),MATCH((CUADRO!F$5&amp;$E1147),'Hoja de Trabajo para listado'!$BC$151:$CB$151,0)),0)+IFERROR(INDEX('Hoja de Trabajo para listado'!$DE$153:$DG$274,MATCH($A1147,'Hoja de Trabajo para listado'!$DE$153:$DE$1048576,0),MATCH((CUADRO!F$5&amp;$E1147),'Hoja de Trabajo para listado'!$DE$151:$DG$151,0)),0)+IFERROR(INDEX('Hoja de Trabajo para listado'!$CD$155:$DC$1048576,MATCH($A1147,'Hoja de Trabajo para listado'!$CD$155:$CD$1048576,0),MATCH((CUADRO!F$5&amp;$E1147),'Hoja de Trabajo para listado'!$CD$151:$DC$151,0)),0)</f>
        <v>0</v>
      </c>
      <c r="G1147" s="255">
        <f ca="1">+IFERROR(INDEX('Hoja de Trabajo para listado'!$A$155:$Z$1048576,MATCH($A1147,'Hoja de Trabajo para listado'!$A$155:$A$1048576,0),MATCH((CUADRO!G$5&amp;$E1147),'Hoja de Trabajo para listado'!$A$151:$Z$151,0)),0)+IFERROR(INDEX('Hoja de Trabajo para listado'!$AB$155:$BA$1048576,MATCH($A1147,'Hoja de Trabajo para listado'!$AB$155:$AB$1048576,0),MATCH((CUADRO!G$5&amp;$E1147),'Hoja de Trabajo para listado'!$AB$151:$BA$151,0)),0)+IFERROR(INDEX('Hoja de Trabajo para listado'!$BC$155:$CB$1048576,MATCH($A1147,'Hoja de Trabajo para listado'!$BC$155:$BC$1048576,0),MATCH((CUADRO!G$5&amp;$E1147),'Hoja de Trabajo para listado'!$BC$151:$CB$151,0)),0)+IFERROR(INDEX('Hoja de Trabajo para listado'!$DE$153:$DG$274,MATCH($A1147,'Hoja de Trabajo para listado'!$DE$153:$DE$1048576,0),MATCH((CUADRO!G$5&amp;$E1147),'Hoja de Trabajo para listado'!$DE$151:$DG$151,0)),0)+IFERROR(INDEX('Hoja de Trabajo para listado'!$CD$155:$DC$1048576,MATCH($A1147,'Hoja de Trabajo para listado'!$CD$155:$CD$1048576,0),MATCH((CUADRO!G$5&amp;$E1147),'Hoja de Trabajo para listado'!$CD$151:$DC$151,0)),0)</f>
        <v>0</v>
      </c>
      <c r="H1147" s="255">
        <f ca="1">+IFERROR(INDEX('Hoja de Trabajo para listado'!$A$155:$Z$1048576,MATCH($A1147,'Hoja de Trabajo para listado'!$A$155:$A$1048576,0),MATCH((CUADRO!H$5&amp;$E1147),'Hoja de Trabajo para listado'!$A$151:$Z$151,0)),0)+IFERROR(INDEX('Hoja de Trabajo para listado'!$AB$155:$BA$1048576,MATCH($A1147,'Hoja de Trabajo para listado'!$AB$155:$AB$1048576,0),MATCH((CUADRO!H$5&amp;$E1147),'Hoja de Trabajo para listado'!$AB$151:$BA$151,0)),0)+IFERROR(INDEX('Hoja de Trabajo para listado'!$BC$155:$CB$1048576,MATCH($A1147,'Hoja de Trabajo para listado'!$BC$155:$BC$1048576,0),MATCH((CUADRO!H$5&amp;$E1147),'Hoja de Trabajo para listado'!$BC$151:$CB$151,0)),0)+IFERROR(INDEX('Hoja de Trabajo para listado'!$DE$153:$DG$274,MATCH($A1147,'Hoja de Trabajo para listado'!$DE$153:$DE$1048576,0),MATCH((CUADRO!H$5&amp;$E1147),'Hoja de Trabajo para listado'!$DE$151:$DG$151,0)),0)+IFERROR(INDEX('Hoja de Trabajo para listado'!$CD$155:$DC$1048576,MATCH($A1147,'Hoja de Trabajo para listado'!$CD$155:$CD$1048576,0),MATCH((CUADRO!H$5&amp;$E1147),'Hoja de Trabajo para listado'!$CD$151:$DC$151,0)),0)</f>
        <v>0</v>
      </c>
      <c r="I1147" s="255">
        <f ca="1">+IFERROR(INDEX('Hoja de Trabajo para listado'!$A$155:$Z$1048576,MATCH($A1147,'Hoja de Trabajo para listado'!$A$155:$A$1048576,0),MATCH((CUADRO!I$5&amp;$E1147),'Hoja de Trabajo para listado'!$A$151:$Z$151,0)),0)+IFERROR(INDEX('Hoja de Trabajo para listado'!$AB$155:$BA$1048576,MATCH($A1147,'Hoja de Trabajo para listado'!$AB$155:$AB$1048576,0),MATCH((CUADRO!I$5&amp;$E1147),'Hoja de Trabajo para listado'!$AB$151:$BA$151,0)),0)+IFERROR(INDEX('Hoja de Trabajo para listado'!$BC$155:$CB$1048576,MATCH($A1147,'Hoja de Trabajo para listado'!$BC$155:$BC$1048576,0),MATCH((CUADRO!I$5&amp;$E1147),'Hoja de Trabajo para listado'!$BC$151:$CB$151,0)),0)+IFERROR(INDEX('Hoja de Trabajo para listado'!$DE$153:$DG$274,MATCH($A1147,'Hoja de Trabajo para listado'!$DE$153:$DE$1048576,0),MATCH((CUADRO!I$5&amp;$E1147),'Hoja de Trabajo para listado'!$DE$151:$DG$151,0)),0)+IFERROR(INDEX('Hoja de Trabajo para listado'!$CD$155:$DC$1048576,MATCH($A1147,'Hoja de Trabajo para listado'!$CD$155:$CD$1048576,0),MATCH((CUADRO!I$5&amp;$E1147),'Hoja de Trabajo para listado'!$CD$151:$DC$151,0)),0)</f>
        <v>0</v>
      </c>
      <c r="J1147" s="255">
        <f ca="1">+IFERROR(INDEX('Hoja de Trabajo para listado'!$A$155:$Z$1048576,MATCH($A1147,'Hoja de Trabajo para listado'!$A$155:$A$1048576,0),MATCH((CUADRO!J$5&amp;$E1147),'Hoja de Trabajo para listado'!$A$151:$Z$151,0)),0)+IFERROR(INDEX('Hoja de Trabajo para listado'!$AB$155:$BA$1048576,MATCH($A1147,'Hoja de Trabajo para listado'!$AB$155:$AB$1048576,0),MATCH((CUADRO!J$5&amp;$E1147),'Hoja de Trabajo para listado'!$AB$151:$BA$151,0)),0)+IFERROR(INDEX('Hoja de Trabajo para listado'!$BC$155:$CB$1048576,MATCH($A1147,'Hoja de Trabajo para listado'!$BC$155:$BC$1048576,0),MATCH((CUADRO!J$5&amp;$E1147),'Hoja de Trabajo para listado'!$BC$151:$CB$151,0)),0)+IFERROR(INDEX('Hoja de Trabajo para listado'!$DE$153:$DG$274,MATCH($A1147,'Hoja de Trabajo para listado'!$DE$153:$DE$1048576,0),MATCH((CUADRO!J$5&amp;$E1147),'Hoja de Trabajo para listado'!$DE$151:$DG$151,0)),0)+IFERROR(INDEX('Hoja de Trabajo para listado'!$CD$155:$DC$1048576,MATCH($A1147,'Hoja de Trabajo para listado'!$CD$155:$CD$1048576,0),MATCH((CUADRO!J$5&amp;$E1147),'Hoja de Trabajo para listado'!$CD$151:$DC$151,0)),0)</f>
        <v>0</v>
      </c>
      <c r="K1147" s="255">
        <f ca="1">+IFERROR(INDEX('Hoja de Trabajo para listado'!$A$155:$Z$1048576,MATCH($A1147,'Hoja de Trabajo para listado'!$A$155:$A$1048576,0),MATCH((CUADRO!K$5&amp;$E1147),'Hoja de Trabajo para listado'!$A$151:$Z$151,0)),0)+IFERROR(INDEX('Hoja de Trabajo para listado'!$AB$155:$BA$1048576,MATCH($A1147,'Hoja de Trabajo para listado'!$AB$155:$AB$1048576,0),MATCH((CUADRO!K$5&amp;$E1147),'Hoja de Trabajo para listado'!$AB$151:$BA$151,0)),0)+IFERROR(INDEX('Hoja de Trabajo para listado'!$BC$155:$CB$1048576,MATCH($A1147,'Hoja de Trabajo para listado'!$BC$155:$BC$1048576,0),MATCH((CUADRO!K$5&amp;$E1147),'Hoja de Trabajo para listado'!$BC$151:$CB$151,0)),0)+IFERROR(INDEX('Hoja de Trabajo para listado'!$DE$153:$DG$274,MATCH($A1147,'Hoja de Trabajo para listado'!$DE$153:$DE$1048576,0),MATCH((CUADRO!K$5&amp;$E1147),'Hoja de Trabajo para listado'!$DE$151:$DG$151,0)),0)+IFERROR(INDEX('Hoja de Trabajo para listado'!$CD$155:$DC$1048576,MATCH($A1147,'Hoja de Trabajo para listado'!$CD$155:$CD$1048576,0),MATCH((CUADRO!K$5&amp;$E1147),'Hoja de Trabajo para listado'!$CD$151:$DC$151,0)),0)</f>
        <v>0</v>
      </c>
      <c r="L1147" s="255">
        <f ca="1">+IFERROR(INDEX('Hoja de Trabajo para listado'!$A$155:$Z$1048576,MATCH($A1147,'Hoja de Trabajo para listado'!$A$155:$A$1048576,0),MATCH((CUADRO!L$5&amp;$E1147),'Hoja de Trabajo para listado'!$A$151:$Z$151,0)),0)+IFERROR(INDEX('Hoja de Trabajo para listado'!$AB$155:$BA$1048576,MATCH($A1147,'Hoja de Trabajo para listado'!$AB$155:$AB$1048576,0),MATCH((CUADRO!L$5&amp;$E1147),'Hoja de Trabajo para listado'!$AB$151:$BA$151,0)),0)+IFERROR(INDEX('Hoja de Trabajo para listado'!$BC$155:$CB$1048576,MATCH($A1147,'Hoja de Trabajo para listado'!$BC$155:$BC$1048576,0),MATCH((CUADRO!L$5&amp;$E1147),'Hoja de Trabajo para listado'!$BC$151:$CB$151,0)),0)+IFERROR(INDEX('Hoja de Trabajo para listado'!$DE$153:$DG$274,MATCH($A1147,'Hoja de Trabajo para listado'!$DE$153:$DE$1048576,0),MATCH((CUADRO!L$5&amp;$E1147),'Hoja de Trabajo para listado'!$DE$151:$DG$151,0)),0)+IFERROR(INDEX('Hoja de Trabajo para listado'!$CD$155:$DC$1048576,MATCH($A1147,'Hoja de Trabajo para listado'!$CD$155:$CD$1048576,0),MATCH((CUADRO!L$5&amp;$E1147),'Hoja de Trabajo para listado'!$CD$151:$DC$151,0)),0)</f>
        <v>0</v>
      </c>
      <c r="M1147" s="255">
        <f ca="1">+IFERROR(INDEX('Hoja de Trabajo para listado'!$A$155:$Z$1048576,MATCH($A1147,'Hoja de Trabajo para listado'!$A$155:$A$1048576,0),MATCH((CUADRO!M$5&amp;$E1147),'Hoja de Trabajo para listado'!$A$151:$Z$151,0)),0)+IFERROR(INDEX('Hoja de Trabajo para listado'!$AB$155:$BA$1048576,MATCH($A1147,'Hoja de Trabajo para listado'!$AB$155:$AB$1048576,0),MATCH((CUADRO!M$5&amp;$E1147),'Hoja de Trabajo para listado'!$AB$151:$BA$151,0)),0)+IFERROR(INDEX('Hoja de Trabajo para listado'!$BC$155:$CB$1048576,MATCH($A1147,'Hoja de Trabajo para listado'!$BC$155:$BC$1048576,0),MATCH((CUADRO!M$5&amp;$E1147),'Hoja de Trabajo para listado'!$BC$151:$CB$151,0)),0)+IFERROR(INDEX('Hoja de Trabajo para listado'!$DE$153:$DG$274,MATCH($A1147,'Hoja de Trabajo para listado'!$DE$153:$DE$1048576,0),MATCH((CUADRO!M$5&amp;$E1147),'Hoja de Trabajo para listado'!$DE$151:$DG$151,0)),0)+IFERROR(INDEX('Hoja de Trabajo para listado'!$CD$155:$DC$1048576,MATCH($A1147,'Hoja de Trabajo para listado'!$CD$155:$CD$1048576,0),MATCH((CUADRO!M$5&amp;$E1147),'Hoja de Trabajo para listado'!$CD$151:$DC$151,0)),0)</f>
        <v>0</v>
      </c>
      <c r="N1147" s="255">
        <f ca="1">+IFERROR(INDEX('Hoja de Trabajo para listado'!$A$155:$Z$1048576,MATCH($A1147,'Hoja de Trabajo para listado'!$A$155:$A$1048576,0),MATCH((CUADRO!N$5&amp;$E1147),'Hoja de Trabajo para listado'!$A$151:$Z$151,0)),0)+IFERROR(INDEX('Hoja de Trabajo para listado'!$AB$155:$BA$1048576,MATCH($A1147,'Hoja de Trabajo para listado'!$AB$155:$AB$1048576,0),MATCH((CUADRO!N$5&amp;$E1147),'Hoja de Trabajo para listado'!$AB$151:$BA$151,0)),0)+IFERROR(INDEX('Hoja de Trabajo para listado'!$BC$155:$CB$1048576,MATCH($A1147,'Hoja de Trabajo para listado'!$BC$155:$BC$1048576,0),MATCH((CUADRO!N$5&amp;$E1147),'Hoja de Trabajo para listado'!$BC$151:$CB$151,0)),0)+IFERROR(INDEX('Hoja de Trabajo para listado'!$DE$153:$DG$274,MATCH($A1147,'Hoja de Trabajo para listado'!$DE$153:$DE$1048576,0),MATCH((CUADRO!N$5&amp;$E1147),'Hoja de Trabajo para listado'!$DE$151:$DG$151,0)),0)+IFERROR(INDEX('Hoja de Trabajo para listado'!$CD$155:$DC$1048576,MATCH($A1147,'Hoja de Trabajo para listado'!$CD$155:$CD$1048576,0),MATCH((CUADRO!N$5&amp;$E1147),'Hoja de Trabajo para listado'!$CD$151:$DC$151,0)),0)</f>
        <v>0</v>
      </c>
      <c r="O1147" s="255">
        <f ca="1">+IFERROR(INDEX('Hoja de Trabajo para listado'!$A$155:$Z$1048576,MATCH($A1147,'Hoja de Trabajo para listado'!$A$155:$A$1048576,0),MATCH((CUADRO!O$5&amp;$E1147),'Hoja de Trabajo para listado'!$A$151:$Z$151,0)),0)+IFERROR(INDEX('Hoja de Trabajo para listado'!$AB$155:$BA$1048576,MATCH($A1147,'Hoja de Trabajo para listado'!$AB$155:$AB$1048576,0),MATCH((CUADRO!O$5&amp;$E1147),'Hoja de Trabajo para listado'!$AB$151:$BA$151,0)),0)+IFERROR(INDEX('Hoja de Trabajo para listado'!$BC$155:$CB$1048576,MATCH($A1147,'Hoja de Trabajo para listado'!$BC$155:$BC$1048576,0),MATCH((CUADRO!O$5&amp;$E1147),'Hoja de Trabajo para listado'!$BC$151:$CB$151,0)),0)+IFERROR(INDEX('Hoja de Trabajo para listado'!$DE$153:$DG$274,MATCH($A1147,'Hoja de Trabajo para listado'!$DE$153:$DE$1048576,0),MATCH((CUADRO!O$5&amp;$E1147),'Hoja de Trabajo para listado'!$DE$151:$DG$151,0)),0)+IFERROR(INDEX('Hoja de Trabajo para listado'!$CD$155:$DC$1048576,MATCH($A1147,'Hoja de Trabajo para listado'!$CD$155:$CD$1048576,0),MATCH((CUADRO!O$5&amp;$E1147),'Hoja de Trabajo para listado'!$CD$151:$DC$151,0)),0)</f>
        <v>0</v>
      </c>
      <c r="P1147" s="255">
        <f ca="1">+IFERROR(INDEX('Hoja de Trabajo para listado'!$A$155:$Z$1048576,MATCH($A1147,'Hoja de Trabajo para listado'!$A$155:$A$1048576,0),MATCH((CUADRO!P$5&amp;$E1147),'Hoja de Trabajo para listado'!$A$151:$Z$151,0)),0)+IFERROR(INDEX('Hoja de Trabajo para listado'!$AB$155:$BA$1048576,MATCH($A1147,'Hoja de Trabajo para listado'!$AB$155:$AB$1048576,0),MATCH((CUADRO!P$5&amp;$E1147),'Hoja de Trabajo para listado'!$AB$151:$BA$151,0)),0)+IFERROR(INDEX('Hoja de Trabajo para listado'!$BC$155:$CB$1048576,MATCH($A1147,'Hoja de Trabajo para listado'!$BC$155:$BC$1048576,0),MATCH((CUADRO!P$5&amp;$E1147),'Hoja de Trabajo para listado'!$BC$151:$CB$151,0)),0)+IFERROR(INDEX('Hoja de Trabajo para listado'!$DE$153:$DG$274,MATCH($A1147,'Hoja de Trabajo para listado'!$DE$153:$DE$1048576,0),MATCH((CUADRO!P$5&amp;$E1147),'Hoja de Trabajo para listado'!$DE$151:$DG$151,0)),0)+IFERROR(INDEX('Hoja de Trabajo para listado'!$CD$155:$DC$1048576,MATCH($A1147,'Hoja de Trabajo para listado'!$CD$155:$CD$1048576,0),MATCH((CUADRO!P$5&amp;$E1147),'Hoja de Trabajo para listado'!$CD$151:$DC$151,0)),0)</f>
        <v>0</v>
      </c>
      <c r="Q1147" s="255">
        <f ca="1">+IFERROR(INDEX('Hoja de Trabajo para listado'!$A$155:$Z$1048576,MATCH($A1147,'Hoja de Trabajo para listado'!$A$155:$A$1048576,0),MATCH((CUADRO!Q$5&amp;$E1147),'Hoja de Trabajo para listado'!$A$151:$Z$151,0)),0)+IFERROR(INDEX('Hoja de Trabajo para listado'!$AB$155:$BA$1048576,MATCH($A1147,'Hoja de Trabajo para listado'!$AB$155:$AB$1048576,0),MATCH((CUADRO!Q$5&amp;$E1147),'Hoja de Trabajo para listado'!$AB$151:$BA$151,0)),0)+IFERROR(INDEX('Hoja de Trabajo para listado'!$BC$155:$CB$1048576,MATCH($A1147,'Hoja de Trabajo para listado'!$BC$155:$BC$1048576,0),MATCH((CUADRO!Q$5&amp;$E1147),'Hoja de Trabajo para listado'!$BC$151:$CB$151,0)),0)+IFERROR(INDEX('Hoja de Trabajo para listado'!$DE$153:$DG$274,MATCH($A1147,'Hoja de Trabajo para listado'!$DE$153:$DE$1048576,0),MATCH((CUADRO!Q$5&amp;$E1147),'Hoja de Trabajo para listado'!$DE$151:$DG$151,0)),0)+IFERROR(INDEX('Hoja de Trabajo para listado'!$CD$155:$DC$1048576,MATCH($A1147,'Hoja de Trabajo para listado'!$CD$155:$CD$1048576,0),MATCH((CUADRO!Q$5&amp;$E1147),'Hoja de Trabajo para listado'!$CD$151:$DC$151,0)),0)</f>
        <v>0</v>
      </c>
      <c r="R1147" s="255">
        <f t="shared" ca="1" si="39"/>
        <v>0</v>
      </c>
      <c r="S1147" s="262">
        <f ca="1">+R1146+R1147</f>
        <v>0</v>
      </c>
      <c r="T1147" s="255">
        <f ca="1">+S1147</f>
        <v>0</v>
      </c>
      <c r="U1147" s="254">
        <f t="shared" si="40"/>
        <v>2</v>
      </c>
      <c r="V1147" s="362" t="str">
        <f>+VLOOKUP(A1147,bd_lista!$A$3:$E$590,5,FALSE)</f>
        <v>Empresas Municipales</v>
      </c>
      <c r="W1147" s="362"/>
      <c r="X1147" s="254">
        <f>+VLOOKUP(A1147,[2]Sheet1!$A$13:$D$744,4,FALSE)</f>
        <v>0</v>
      </c>
      <c r="Y1147" s="254" t="e">
        <f>+VLOOKUP(X1147,bd_lista!$A$3:$C$590,3,FALSE)</f>
        <v>#N/A</v>
      </c>
      <c r="Z1147" s="314"/>
      <c r="AA1147" s="350"/>
    </row>
    <row r="1148" spans="1:27" customFormat="1" ht="27" hidden="1" customHeight="1">
      <c r="A1148" s="32">
        <v>761</v>
      </c>
      <c r="B1148" s="306">
        <f>+A1148</f>
        <v>761</v>
      </c>
      <c r="C1148" s="259" t="str">
        <f>+VLOOKUP(A1148,bd_lista!$A$3:$C$590,3,FALSE)</f>
        <v>Servicio Autónomo Municipal de Agua Potable y Alcantarillado</v>
      </c>
      <c r="D1148" s="361" t="str">
        <f>+C1148</f>
        <v>Servicio Autónomo Municipal de Agua Potable y Alcantarillado</v>
      </c>
      <c r="E1148" s="254" t="s">
        <v>1313</v>
      </c>
      <c r="F1148" s="255">
        <f ca="1">+IFERROR(INDEX('Hoja de Trabajo para listado'!$A$155:$Z$1048576,MATCH($A1148,'Hoja de Trabajo para listado'!$A$155:$A$1048576,0),MATCH((CUADRO!F$5&amp;$E1148),'Hoja de Trabajo para listado'!$A$151:$Z$151,0)),0)+IFERROR(INDEX('Hoja de Trabajo para listado'!$AB$155:$BA$1048576,MATCH($A1148,'Hoja de Trabajo para listado'!$AB$155:$AB$1048576,0),MATCH((CUADRO!F$5&amp;$E1148),'Hoja de Trabajo para listado'!$AB$151:$BA$151,0)),0)+IFERROR(INDEX('Hoja de Trabajo para listado'!$BC$155:$CB$1048576,MATCH($A1148,'Hoja de Trabajo para listado'!$BC$155:$BC$1048576,0),MATCH((CUADRO!F$5&amp;$E1148),'Hoja de Trabajo para listado'!$BC$151:$CB$151,0)),0)+IFERROR(INDEX('Hoja de Trabajo para listado'!$DE$153:$DG$274,MATCH($A1148,'Hoja de Trabajo para listado'!$DE$153:$DE$1048576,0),MATCH((CUADRO!F$5&amp;$E1148),'Hoja de Trabajo para listado'!$DE$151:$DG$151,0)),0)+IFERROR(INDEX('Hoja de Trabajo para listado'!$CD$155:$DC$1048576,MATCH($A1148,'Hoja de Trabajo para listado'!$CD$155:$CD$1048576,0),MATCH((CUADRO!F$5&amp;$E1148),'Hoja de Trabajo para listado'!$CD$151:$DC$151,0)),0)</f>
        <v>0</v>
      </c>
      <c r="G1148" s="255">
        <f ca="1">+IFERROR(INDEX('Hoja de Trabajo para listado'!$A$155:$Z$1048576,MATCH($A1148,'Hoja de Trabajo para listado'!$A$155:$A$1048576,0),MATCH((CUADRO!G$5&amp;$E1148),'Hoja de Trabajo para listado'!$A$151:$Z$151,0)),0)+IFERROR(INDEX('Hoja de Trabajo para listado'!$AB$155:$BA$1048576,MATCH($A1148,'Hoja de Trabajo para listado'!$AB$155:$AB$1048576,0),MATCH((CUADRO!G$5&amp;$E1148),'Hoja de Trabajo para listado'!$AB$151:$BA$151,0)),0)+IFERROR(INDEX('Hoja de Trabajo para listado'!$BC$155:$CB$1048576,MATCH($A1148,'Hoja de Trabajo para listado'!$BC$155:$BC$1048576,0),MATCH((CUADRO!G$5&amp;$E1148),'Hoja de Trabajo para listado'!$BC$151:$CB$151,0)),0)+IFERROR(INDEX('Hoja de Trabajo para listado'!$DE$153:$DG$274,MATCH($A1148,'Hoja de Trabajo para listado'!$DE$153:$DE$1048576,0),MATCH((CUADRO!G$5&amp;$E1148),'Hoja de Trabajo para listado'!$DE$151:$DG$151,0)),0)+IFERROR(INDEX('Hoja de Trabajo para listado'!$CD$155:$DC$1048576,MATCH($A1148,'Hoja de Trabajo para listado'!$CD$155:$CD$1048576,0),MATCH((CUADRO!G$5&amp;$E1148),'Hoja de Trabajo para listado'!$CD$151:$DC$151,0)),0)</f>
        <v>0</v>
      </c>
      <c r="H1148" s="255">
        <f ca="1">+IFERROR(INDEX('Hoja de Trabajo para listado'!$A$155:$Z$1048576,MATCH($A1148,'Hoja de Trabajo para listado'!$A$155:$A$1048576,0),MATCH((CUADRO!H$5&amp;$E1148),'Hoja de Trabajo para listado'!$A$151:$Z$151,0)),0)+IFERROR(INDEX('Hoja de Trabajo para listado'!$AB$155:$BA$1048576,MATCH($A1148,'Hoja de Trabajo para listado'!$AB$155:$AB$1048576,0),MATCH((CUADRO!H$5&amp;$E1148),'Hoja de Trabajo para listado'!$AB$151:$BA$151,0)),0)+IFERROR(INDEX('Hoja de Trabajo para listado'!$BC$155:$CB$1048576,MATCH($A1148,'Hoja de Trabajo para listado'!$BC$155:$BC$1048576,0),MATCH((CUADRO!H$5&amp;$E1148),'Hoja de Trabajo para listado'!$BC$151:$CB$151,0)),0)+IFERROR(INDEX('Hoja de Trabajo para listado'!$DE$153:$DG$274,MATCH($A1148,'Hoja de Trabajo para listado'!$DE$153:$DE$1048576,0),MATCH((CUADRO!H$5&amp;$E1148),'Hoja de Trabajo para listado'!$DE$151:$DG$151,0)),0)+IFERROR(INDEX('Hoja de Trabajo para listado'!$CD$155:$DC$1048576,MATCH($A1148,'Hoja de Trabajo para listado'!$CD$155:$CD$1048576,0),MATCH((CUADRO!H$5&amp;$E1148),'Hoja de Trabajo para listado'!$CD$151:$DC$151,0)),0)</f>
        <v>0</v>
      </c>
      <c r="I1148" s="255">
        <f ca="1">+IFERROR(INDEX('Hoja de Trabajo para listado'!$A$155:$Z$1048576,MATCH($A1148,'Hoja de Trabajo para listado'!$A$155:$A$1048576,0),MATCH((CUADRO!I$5&amp;$E1148),'Hoja de Trabajo para listado'!$A$151:$Z$151,0)),0)+IFERROR(INDEX('Hoja de Trabajo para listado'!$AB$155:$BA$1048576,MATCH($A1148,'Hoja de Trabajo para listado'!$AB$155:$AB$1048576,0),MATCH((CUADRO!I$5&amp;$E1148),'Hoja de Trabajo para listado'!$AB$151:$BA$151,0)),0)+IFERROR(INDEX('Hoja de Trabajo para listado'!$BC$155:$CB$1048576,MATCH($A1148,'Hoja de Trabajo para listado'!$BC$155:$BC$1048576,0),MATCH((CUADRO!I$5&amp;$E1148),'Hoja de Trabajo para listado'!$BC$151:$CB$151,0)),0)+IFERROR(INDEX('Hoja de Trabajo para listado'!$DE$153:$DG$274,MATCH($A1148,'Hoja de Trabajo para listado'!$DE$153:$DE$1048576,0),MATCH((CUADRO!I$5&amp;$E1148),'Hoja de Trabajo para listado'!$DE$151:$DG$151,0)),0)+IFERROR(INDEX('Hoja de Trabajo para listado'!$CD$155:$DC$1048576,MATCH($A1148,'Hoja de Trabajo para listado'!$CD$155:$CD$1048576,0),MATCH((CUADRO!I$5&amp;$E1148),'Hoja de Trabajo para listado'!$CD$151:$DC$151,0)),0)</f>
        <v>0</v>
      </c>
      <c r="J1148" s="255">
        <f ca="1">+IFERROR(INDEX('Hoja de Trabajo para listado'!$A$155:$Z$1048576,MATCH($A1148,'Hoja de Trabajo para listado'!$A$155:$A$1048576,0),MATCH((CUADRO!J$5&amp;$E1148),'Hoja de Trabajo para listado'!$A$151:$Z$151,0)),0)+IFERROR(INDEX('Hoja de Trabajo para listado'!$AB$155:$BA$1048576,MATCH($A1148,'Hoja de Trabajo para listado'!$AB$155:$AB$1048576,0),MATCH((CUADRO!J$5&amp;$E1148),'Hoja de Trabajo para listado'!$AB$151:$BA$151,0)),0)+IFERROR(INDEX('Hoja de Trabajo para listado'!$BC$155:$CB$1048576,MATCH($A1148,'Hoja de Trabajo para listado'!$BC$155:$BC$1048576,0),MATCH((CUADRO!J$5&amp;$E1148),'Hoja de Trabajo para listado'!$BC$151:$CB$151,0)),0)+IFERROR(INDEX('Hoja de Trabajo para listado'!$DE$153:$DG$274,MATCH($A1148,'Hoja de Trabajo para listado'!$DE$153:$DE$1048576,0),MATCH((CUADRO!J$5&amp;$E1148),'Hoja de Trabajo para listado'!$DE$151:$DG$151,0)),0)+IFERROR(INDEX('Hoja de Trabajo para listado'!$CD$155:$DC$1048576,MATCH($A1148,'Hoja de Trabajo para listado'!$CD$155:$CD$1048576,0),MATCH((CUADRO!J$5&amp;$E1148),'Hoja de Trabajo para listado'!$CD$151:$DC$151,0)),0)</f>
        <v>0</v>
      </c>
      <c r="K1148" s="255">
        <f ca="1">+IFERROR(INDEX('Hoja de Trabajo para listado'!$A$155:$Z$1048576,MATCH($A1148,'Hoja de Trabajo para listado'!$A$155:$A$1048576,0),MATCH((CUADRO!K$5&amp;$E1148),'Hoja de Trabajo para listado'!$A$151:$Z$151,0)),0)+IFERROR(INDEX('Hoja de Trabajo para listado'!$AB$155:$BA$1048576,MATCH($A1148,'Hoja de Trabajo para listado'!$AB$155:$AB$1048576,0),MATCH((CUADRO!K$5&amp;$E1148),'Hoja de Trabajo para listado'!$AB$151:$BA$151,0)),0)+IFERROR(INDEX('Hoja de Trabajo para listado'!$BC$155:$CB$1048576,MATCH($A1148,'Hoja de Trabajo para listado'!$BC$155:$BC$1048576,0),MATCH((CUADRO!K$5&amp;$E1148),'Hoja de Trabajo para listado'!$BC$151:$CB$151,0)),0)+IFERROR(INDEX('Hoja de Trabajo para listado'!$DE$153:$DG$274,MATCH($A1148,'Hoja de Trabajo para listado'!$DE$153:$DE$1048576,0),MATCH((CUADRO!K$5&amp;$E1148),'Hoja de Trabajo para listado'!$DE$151:$DG$151,0)),0)+IFERROR(INDEX('Hoja de Trabajo para listado'!$CD$155:$DC$1048576,MATCH($A1148,'Hoja de Trabajo para listado'!$CD$155:$CD$1048576,0),MATCH((CUADRO!K$5&amp;$E1148),'Hoja de Trabajo para listado'!$CD$151:$DC$151,0)),0)</f>
        <v>0</v>
      </c>
      <c r="L1148" s="255">
        <f ca="1">+IFERROR(INDEX('Hoja de Trabajo para listado'!$A$155:$Z$1048576,MATCH($A1148,'Hoja de Trabajo para listado'!$A$155:$A$1048576,0),MATCH((CUADRO!L$5&amp;$E1148),'Hoja de Trabajo para listado'!$A$151:$Z$151,0)),0)+IFERROR(INDEX('Hoja de Trabajo para listado'!$AB$155:$BA$1048576,MATCH($A1148,'Hoja de Trabajo para listado'!$AB$155:$AB$1048576,0),MATCH((CUADRO!L$5&amp;$E1148),'Hoja de Trabajo para listado'!$AB$151:$BA$151,0)),0)+IFERROR(INDEX('Hoja de Trabajo para listado'!$BC$155:$CB$1048576,MATCH($A1148,'Hoja de Trabajo para listado'!$BC$155:$BC$1048576,0),MATCH((CUADRO!L$5&amp;$E1148),'Hoja de Trabajo para listado'!$BC$151:$CB$151,0)),0)+IFERROR(INDEX('Hoja de Trabajo para listado'!$DE$153:$DG$274,MATCH($A1148,'Hoja de Trabajo para listado'!$DE$153:$DE$1048576,0),MATCH((CUADRO!L$5&amp;$E1148),'Hoja de Trabajo para listado'!$DE$151:$DG$151,0)),0)+IFERROR(INDEX('Hoja de Trabajo para listado'!$CD$155:$DC$1048576,MATCH($A1148,'Hoja de Trabajo para listado'!$CD$155:$CD$1048576,0),MATCH((CUADRO!L$5&amp;$E1148),'Hoja de Trabajo para listado'!$CD$151:$DC$151,0)),0)</f>
        <v>0</v>
      </c>
      <c r="M1148" s="255">
        <f ca="1">+IFERROR(INDEX('Hoja de Trabajo para listado'!$A$155:$Z$1048576,MATCH($A1148,'Hoja de Trabajo para listado'!$A$155:$A$1048576,0),MATCH((CUADRO!M$5&amp;$E1148),'Hoja de Trabajo para listado'!$A$151:$Z$151,0)),0)+IFERROR(INDEX('Hoja de Trabajo para listado'!$AB$155:$BA$1048576,MATCH($A1148,'Hoja de Trabajo para listado'!$AB$155:$AB$1048576,0),MATCH((CUADRO!M$5&amp;$E1148),'Hoja de Trabajo para listado'!$AB$151:$BA$151,0)),0)+IFERROR(INDEX('Hoja de Trabajo para listado'!$BC$155:$CB$1048576,MATCH($A1148,'Hoja de Trabajo para listado'!$BC$155:$BC$1048576,0),MATCH((CUADRO!M$5&amp;$E1148),'Hoja de Trabajo para listado'!$BC$151:$CB$151,0)),0)+IFERROR(INDEX('Hoja de Trabajo para listado'!$DE$153:$DG$274,MATCH($A1148,'Hoja de Trabajo para listado'!$DE$153:$DE$1048576,0),MATCH((CUADRO!M$5&amp;$E1148),'Hoja de Trabajo para listado'!$DE$151:$DG$151,0)),0)+IFERROR(INDEX('Hoja de Trabajo para listado'!$CD$155:$DC$1048576,MATCH($A1148,'Hoja de Trabajo para listado'!$CD$155:$CD$1048576,0),MATCH((CUADRO!M$5&amp;$E1148),'Hoja de Trabajo para listado'!$CD$151:$DC$151,0)),0)</f>
        <v>0</v>
      </c>
      <c r="N1148" s="255">
        <f ca="1">+IFERROR(INDEX('Hoja de Trabajo para listado'!$A$155:$Z$1048576,MATCH($A1148,'Hoja de Trabajo para listado'!$A$155:$A$1048576,0),MATCH((CUADRO!N$5&amp;$E1148),'Hoja de Trabajo para listado'!$A$151:$Z$151,0)),0)+IFERROR(INDEX('Hoja de Trabajo para listado'!$AB$155:$BA$1048576,MATCH($A1148,'Hoja de Trabajo para listado'!$AB$155:$AB$1048576,0),MATCH((CUADRO!N$5&amp;$E1148),'Hoja de Trabajo para listado'!$AB$151:$BA$151,0)),0)+IFERROR(INDEX('Hoja de Trabajo para listado'!$BC$155:$CB$1048576,MATCH($A1148,'Hoja de Trabajo para listado'!$BC$155:$BC$1048576,0),MATCH((CUADRO!N$5&amp;$E1148),'Hoja de Trabajo para listado'!$BC$151:$CB$151,0)),0)+IFERROR(INDEX('Hoja de Trabajo para listado'!$DE$153:$DG$274,MATCH($A1148,'Hoja de Trabajo para listado'!$DE$153:$DE$1048576,0),MATCH((CUADRO!N$5&amp;$E1148),'Hoja de Trabajo para listado'!$DE$151:$DG$151,0)),0)+IFERROR(INDEX('Hoja de Trabajo para listado'!$CD$155:$DC$1048576,MATCH($A1148,'Hoja de Trabajo para listado'!$CD$155:$CD$1048576,0),MATCH((CUADRO!N$5&amp;$E1148),'Hoja de Trabajo para listado'!$CD$151:$DC$151,0)),0)</f>
        <v>0</v>
      </c>
      <c r="O1148" s="255">
        <f ca="1">+IFERROR(INDEX('Hoja de Trabajo para listado'!$A$155:$Z$1048576,MATCH($A1148,'Hoja de Trabajo para listado'!$A$155:$A$1048576,0),MATCH((CUADRO!O$5&amp;$E1148),'Hoja de Trabajo para listado'!$A$151:$Z$151,0)),0)+IFERROR(INDEX('Hoja de Trabajo para listado'!$AB$155:$BA$1048576,MATCH($A1148,'Hoja de Trabajo para listado'!$AB$155:$AB$1048576,0),MATCH((CUADRO!O$5&amp;$E1148),'Hoja de Trabajo para listado'!$AB$151:$BA$151,0)),0)+IFERROR(INDEX('Hoja de Trabajo para listado'!$BC$155:$CB$1048576,MATCH($A1148,'Hoja de Trabajo para listado'!$BC$155:$BC$1048576,0),MATCH((CUADRO!O$5&amp;$E1148),'Hoja de Trabajo para listado'!$BC$151:$CB$151,0)),0)+IFERROR(INDEX('Hoja de Trabajo para listado'!$DE$153:$DG$274,MATCH($A1148,'Hoja de Trabajo para listado'!$DE$153:$DE$1048576,0),MATCH((CUADRO!O$5&amp;$E1148),'Hoja de Trabajo para listado'!$DE$151:$DG$151,0)),0)+IFERROR(INDEX('Hoja de Trabajo para listado'!$CD$155:$DC$1048576,MATCH($A1148,'Hoja de Trabajo para listado'!$CD$155:$CD$1048576,0),MATCH((CUADRO!O$5&amp;$E1148),'Hoja de Trabajo para listado'!$CD$151:$DC$151,0)),0)</f>
        <v>0</v>
      </c>
      <c r="P1148" s="255">
        <f ca="1">+IFERROR(INDEX('Hoja de Trabajo para listado'!$A$155:$Z$1048576,MATCH($A1148,'Hoja de Trabajo para listado'!$A$155:$A$1048576,0),MATCH((CUADRO!P$5&amp;$E1148),'Hoja de Trabajo para listado'!$A$151:$Z$151,0)),0)+IFERROR(INDEX('Hoja de Trabajo para listado'!$AB$155:$BA$1048576,MATCH($A1148,'Hoja de Trabajo para listado'!$AB$155:$AB$1048576,0),MATCH((CUADRO!P$5&amp;$E1148),'Hoja de Trabajo para listado'!$AB$151:$BA$151,0)),0)+IFERROR(INDEX('Hoja de Trabajo para listado'!$BC$155:$CB$1048576,MATCH($A1148,'Hoja de Trabajo para listado'!$BC$155:$BC$1048576,0),MATCH((CUADRO!P$5&amp;$E1148),'Hoja de Trabajo para listado'!$BC$151:$CB$151,0)),0)+IFERROR(INDEX('Hoja de Trabajo para listado'!$DE$153:$DG$274,MATCH($A1148,'Hoja de Trabajo para listado'!$DE$153:$DE$1048576,0),MATCH((CUADRO!P$5&amp;$E1148),'Hoja de Trabajo para listado'!$DE$151:$DG$151,0)),0)+IFERROR(INDEX('Hoja de Trabajo para listado'!$CD$155:$DC$1048576,MATCH($A1148,'Hoja de Trabajo para listado'!$CD$155:$CD$1048576,0),MATCH((CUADRO!P$5&amp;$E1148),'Hoja de Trabajo para listado'!$CD$151:$DC$151,0)),0)</f>
        <v>0</v>
      </c>
      <c r="Q1148" s="255">
        <f ca="1">+IFERROR(INDEX('Hoja de Trabajo para listado'!$A$155:$Z$1048576,MATCH($A1148,'Hoja de Trabajo para listado'!$A$155:$A$1048576,0),MATCH((CUADRO!Q$5&amp;$E1148),'Hoja de Trabajo para listado'!$A$151:$Z$151,0)),0)+IFERROR(INDEX('Hoja de Trabajo para listado'!$AB$155:$BA$1048576,MATCH($A1148,'Hoja de Trabajo para listado'!$AB$155:$AB$1048576,0),MATCH((CUADRO!Q$5&amp;$E1148),'Hoja de Trabajo para listado'!$AB$151:$BA$151,0)),0)+IFERROR(INDEX('Hoja de Trabajo para listado'!$BC$155:$CB$1048576,MATCH($A1148,'Hoja de Trabajo para listado'!$BC$155:$BC$1048576,0),MATCH((CUADRO!Q$5&amp;$E1148),'Hoja de Trabajo para listado'!$BC$151:$CB$151,0)),0)+IFERROR(INDEX('Hoja de Trabajo para listado'!$DE$153:$DG$274,MATCH($A1148,'Hoja de Trabajo para listado'!$DE$153:$DE$1048576,0),MATCH((CUADRO!Q$5&amp;$E1148),'Hoja de Trabajo para listado'!$DE$151:$DG$151,0)),0)+IFERROR(INDEX('Hoja de Trabajo para listado'!$CD$155:$DC$1048576,MATCH($A1148,'Hoja de Trabajo para listado'!$CD$155:$CD$1048576,0),MATCH((CUADRO!Q$5&amp;$E1148),'Hoja de Trabajo para listado'!$CD$151:$DC$151,0)),0)</f>
        <v>0</v>
      </c>
      <c r="R1148" s="255">
        <f t="shared" ca="1" si="39"/>
        <v>0</v>
      </c>
      <c r="S1148" s="262"/>
      <c r="T1148" s="255">
        <f ca="1">+T1149</f>
        <v>0</v>
      </c>
      <c r="U1148" s="254">
        <f t="shared" si="40"/>
        <v>1</v>
      </c>
      <c r="V1148" s="362" t="str">
        <f>+VLOOKUP(A1148,bd_lista!$A$3:$E$590,5,FALSE)</f>
        <v>Empresas Municipales</v>
      </c>
      <c r="W1148" s="361" t="str">
        <f>+V1148</f>
        <v>Empresas Municipales</v>
      </c>
      <c r="X1148" s="254">
        <f>+VLOOKUP(A1148,[2]Sheet1!$A$13:$D$744,4,FALSE)</f>
        <v>0</v>
      </c>
      <c r="Y1148" s="254" t="e">
        <f>+VLOOKUP(X1148,bd_lista!$A$3:$C$590,3,FALSE)</f>
        <v>#N/A</v>
      </c>
      <c r="Z1148" s="316">
        <f>+X1148</f>
        <v>0</v>
      </c>
      <c r="AA1148" s="348" t="e">
        <f>+Y1148</f>
        <v>#N/A</v>
      </c>
    </row>
    <row r="1149" spans="1:27" customFormat="1" ht="27" hidden="1" customHeight="1">
      <c r="A1149" s="32">
        <v>761</v>
      </c>
      <c r="B1149" s="307"/>
      <c r="C1149" s="259" t="str">
        <f>+VLOOKUP(A1149,bd_lista!$A$3:$C$590,3,FALSE)</f>
        <v>Servicio Autónomo Municipal de Agua Potable y Alcantarillado</v>
      </c>
      <c r="D1149" s="362"/>
      <c r="E1149" s="256" t="s">
        <v>1314</v>
      </c>
      <c r="F1149" s="255">
        <f ca="1">+IFERROR(INDEX('Hoja de Trabajo para listado'!$A$155:$Z$1048576,MATCH($A1149,'Hoja de Trabajo para listado'!$A$155:$A$1048576,0),MATCH((CUADRO!F$5&amp;$E1149),'Hoja de Trabajo para listado'!$A$151:$Z$151,0)),0)+IFERROR(INDEX('Hoja de Trabajo para listado'!$AB$155:$BA$1048576,MATCH($A1149,'Hoja de Trabajo para listado'!$AB$155:$AB$1048576,0),MATCH((CUADRO!F$5&amp;$E1149),'Hoja de Trabajo para listado'!$AB$151:$BA$151,0)),0)+IFERROR(INDEX('Hoja de Trabajo para listado'!$BC$155:$CB$1048576,MATCH($A1149,'Hoja de Trabajo para listado'!$BC$155:$BC$1048576,0),MATCH((CUADRO!F$5&amp;$E1149),'Hoja de Trabajo para listado'!$BC$151:$CB$151,0)),0)+IFERROR(INDEX('Hoja de Trabajo para listado'!$DE$153:$DG$274,MATCH($A1149,'Hoja de Trabajo para listado'!$DE$153:$DE$1048576,0),MATCH((CUADRO!F$5&amp;$E1149),'Hoja de Trabajo para listado'!$DE$151:$DG$151,0)),0)+IFERROR(INDEX('Hoja de Trabajo para listado'!$CD$155:$DC$1048576,MATCH($A1149,'Hoja de Trabajo para listado'!$CD$155:$CD$1048576,0),MATCH((CUADRO!F$5&amp;$E1149),'Hoja de Trabajo para listado'!$CD$151:$DC$151,0)),0)</f>
        <v>0</v>
      </c>
      <c r="G1149" s="255">
        <f ca="1">+IFERROR(INDEX('Hoja de Trabajo para listado'!$A$155:$Z$1048576,MATCH($A1149,'Hoja de Trabajo para listado'!$A$155:$A$1048576,0),MATCH((CUADRO!G$5&amp;$E1149),'Hoja de Trabajo para listado'!$A$151:$Z$151,0)),0)+IFERROR(INDEX('Hoja de Trabajo para listado'!$AB$155:$BA$1048576,MATCH($A1149,'Hoja de Trabajo para listado'!$AB$155:$AB$1048576,0),MATCH((CUADRO!G$5&amp;$E1149),'Hoja de Trabajo para listado'!$AB$151:$BA$151,0)),0)+IFERROR(INDEX('Hoja de Trabajo para listado'!$BC$155:$CB$1048576,MATCH($A1149,'Hoja de Trabajo para listado'!$BC$155:$BC$1048576,0),MATCH((CUADRO!G$5&amp;$E1149),'Hoja de Trabajo para listado'!$BC$151:$CB$151,0)),0)+IFERROR(INDEX('Hoja de Trabajo para listado'!$DE$153:$DG$274,MATCH($A1149,'Hoja de Trabajo para listado'!$DE$153:$DE$1048576,0),MATCH((CUADRO!G$5&amp;$E1149),'Hoja de Trabajo para listado'!$DE$151:$DG$151,0)),0)+IFERROR(INDEX('Hoja de Trabajo para listado'!$CD$155:$DC$1048576,MATCH($A1149,'Hoja de Trabajo para listado'!$CD$155:$CD$1048576,0),MATCH((CUADRO!G$5&amp;$E1149),'Hoja de Trabajo para listado'!$CD$151:$DC$151,0)),0)</f>
        <v>0</v>
      </c>
      <c r="H1149" s="255">
        <f ca="1">+IFERROR(INDEX('Hoja de Trabajo para listado'!$A$155:$Z$1048576,MATCH($A1149,'Hoja de Trabajo para listado'!$A$155:$A$1048576,0),MATCH((CUADRO!H$5&amp;$E1149),'Hoja de Trabajo para listado'!$A$151:$Z$151,0)),0)+IFERROR(INDEX('Hoja de Trabajo para listado'!$AB$155:$BA$1048576,MATCH($A1149,'Hoja de Trabajo para listado'!$AB$155:$AB$1048576,0),MATCH((CUADRO!H$5&amp;$E1149),'Hoja de Trabajo para listado'!$AB$151:$BA$151,0)),0)+IFERROR(INDEX('Hoja de Trabajo para listado'!$BC$155:$CB$1048576,MATCH($A1149,'Hoja de Trabajo para listado'!$BC$155:$BC$1048576,0),MATCH((CUADRO!H$5&amp;$E1149),'Hoja de Trabajo para listado'!$BC$151:$CB$151,0)),0)+IFERROR(INDEX('Hoja de Trabajo para listado'!$DE$153:$DG$274,MATCH($A1149,'Hoja de Trabajo para listado'!$DE$153:$DE$1048576,0),MATCH((CUADRO!H$5&amp;$E1149),'Hoja de Trabajo para listado'!$DE$151:$DG$151,0)),0)+IFERROR(INDEX('Hoja de Trabajo para listado'!$CD$155:$DC$1048576,MATCH($A1149,'Hoja de Trabajo para listado'!$CD$155:$CD$1048576,0),MATCH((CUADRO!H$5&amp;$E1149),'Hoja de Trabajo para listado'!$CD$151:$DC$151,0)),0)</f>
        <v>0</v>
      </c>
      <c r="I1149" s="255">
        <f ca="1">+IFERROR(INDEX('Hoja de Trabajo para listado'!$A$155:$Z$1048576,MATCH($A1149,'Hoja de Trabajo para listado'!$A$155:$A$1048576,0),MATCH((CUADRO!I$5&amp;$E1149),'Hoja de Trabajo para listado'!$A$151:$Z$151,0)),0)+IFERROR(INDEX('Hoja de Trabajo para listado'!$AB$155:$BA$1048576,MATCH($A1149,'Hoja de Trabajo para listado'!$AB$155:$AB$1048576,0),MATCH((CUADRO!I$5&amp;$E1149),'Hoja de Trabajo para listado'!$AB$151:$BA$151,0)),0)+IFERROR(INDEX('Hoja de Trabajo para listado'!$BC$155:$CB$1048576,MATCH($A1149,'Hoja de Trabajo para listado'!$BC$155:$BC$1048576,0),MATCH((CUADRO!I$5&amp;$E1149),'Hoja de Trabajo para listado'!$BC$151:$CB$151,0)),0)+IFERROR(INDEX('Hoja de Trabajo para listado'!$DE$153:$DG$274,MATCH($A1149,'Hoja de Trabajo para listado'!$DE$153:$DE$1048576,0),MATCH((CUADRO!I$5&amp;$E1149),'Hoja de Trabajo para listado'!$DE$151:$DG$151,0)),0)+IFERROR(INDEX('Hoja de Trabajo para listado'!$CD$155:$DC$1048576,MATCH($A1149,'Hoja de Trabajo para listado'!$CD$155:$CD$1048576,0),MATCH((CUADRO!I$5&amp;$E1149),'Hoja de Trabajo para listado'!$CD$151:$DC$151,0)),0)</f>
        <v>0</v>
      </c>
      <c r="J1149" s="255">
        <f ca="1">+IFERROR(INDEX('Hoja de Trabajo para listado'!$A$155:$Z$1048576,MATCH($A1149,'Hoja de Trabajo para listado'!$A$155:$A$1048576,0),MATCH((CUADRO!J$5&amp;$E1149),'Hoja de Trabajo para listado'!$A$151:$Z$151,0)),0)+IFERROR(INDEX('Hoja de Trabajo para listado'!$AB$155:$BA$1048576,MATCH($A1149,'Hoja de Trabajo para listado'!$AB$155:$AB$1048576,0),MATCH((CUADRO!J$5&amp;$E1149),'Hoja de Trabajo para listado'!$AB$151:$BA$151,0)),0)+IFERROR(INDEX('Hoja de Trabajo para listado'!$BC$155:$CB$1048576,MATCH($A1149,'Hoja de Trabajo para listado'!$BC$155:$BC$1048576,0),MATCH((CUADRO!J$5&amp;$E1149),'Hoja de Trabajo para listado'!$BC$151:$CB$151,0)),0)+IFERROR(INDEX('Hoja de Trabajo para listado'!$DE$153:$DG$274,MATCH($A1149,'Hoja de Trabajo para listado'!$DE$153:$DE$1048576,0),MATCH((CUADRO!J$5&amp;$E1149),'Hoja de Trabajo para listado'!$DE$151:$DG$151,0)),0)+IFERROR(INDEX('Hoja de Trabajo para listado'!$CD$155:$DC$1048576,MATCH($A1149,'Hoja de Trabajo para listado'!$CD$155:$CD$1048576,0),MATCH((CUADRO!J$5&amp;$E1149),'Hoja de Trabajo para listado'!$CD$151:$DC$151,0)),0)</f>
        <v>0</v>
      </c>
      <c r="K1149" s="255">
        <f ca="1">+IFERROR(INDEX('Hoja de Trabajo para listado'!$A$155:$Z$1048576,MATCH($A1149,'Hoja de Trabajo para listado'!$A$155:$A$1048576,0),MATCH((CUADRO!K$5&amp;$E1149),'Hoja de Trabajo para listado'!$A$151:$Z$151,0)),0)+IFERROR(INDEX('Hoja de Trabajo para listado'!$AB$155:$BA$1048576,MATCH($A1149,'Hoja de Trabajo para listado'!$AB$155:$AB$1048576,0),MATCH((CUADRO!K$5&amp;$E1149),'Hoja de Trabajo para listado'!$AB$151:$BA$151,0)),0)+IFERROR(INDEX('Hoja de Trabajo para listado'!$BC$155:$CB$1048576,MATCH($A1149,'Hoja de Trabajo para listado'!$BC$155:$BC$1048576,0),MATCH((CUADRO!K$5&amp;$E1149),'Hoja de Trabajo para listado'!$BC$151:$CB$151,0)),0)+IFERROR(INDEX('Hoja de Trabajo para listado'!$DE$153:$DG$274,MATCH($A1149,'Hoja de Trabajo para listado'!$DE$153:$DE$1048576,0),MATCH((CUADRO!K$5&amp;$E1149),'Hoja de Trabajo para listado'!$DE$151:$DG$151,0)),0)+IFERROR(INDEX('Hoja de Trabajo para listado'!$CD$155:$DC$1048576,MATCH($A1149,'Hoja de Trabajo para listado'!$CD$155:$CD$1048576,0),MATCH((CUADRO!K$5&amp;$E1149),'Hoja de Trabajo para listado'!$CD$151:$DC$151,0)),0)</f>
        <v>0</v>
      </c>
      <c r="L1149" s="255">
        <f ca="1">+IFERROR(INDEX('Hoja de Trabajo para listado'!$A$155:$Z$1048576,MATCH($A1149,'Hoja de Trabajo para listado'!$A$155:$A$1048576,0),MATCH((CUADRO!L$5&amp;$E1149),'Hoja de Trabajo para listado'!$A$151:$Z$151,0)),0)+IFERROR(INDEX('Hoja de Trabajo para listado'!$AB$155:$BA$1048576,MATCH($A1149,'Hoja de Trabajo para listado'!$AB$155:$AB$1048576,0),MATCH((CUADRO!L$5&amp;$E1149),'Hoja de Trabajo para listado'!$AB$151:$BA$151,0)),0)+IFERROR(INDEX('Hoja de Trabajo para listado'!$BC$155:$CB$1048576,MATCH($A1149,'Hoja de Trabajo para listado'!$BC$155:$BC$1048576,0),MATCH((CUADRO!L$5&amp;$E1149),'Hoja de Trabajo para listado'!$BC$151:$CB$151,0)),0)+IFERROR(INDEX('Hoja de Trabajo para listado'!$DE$153:$DG$274,MATCH($A1149,'Hoja de Trabajo para listado'!$DE$153:$DE$1048576,0),MATCH((CUADRO!L$5&amp;$E1149),'Hoja de Trabajo para listado'!$DE$151:$DG$151,0)),0)+IFERROR(INDEX('Hoja de Trabajo para listado'!$CD$155:$DC$1048576,MATCH($A1149,'Hoja de Trabajo para listado'!$CD$155:$CD$1048576,0),MATCH((CUADRO!L$5&amp;$E1149),'Hoja de Trabajo para listado'!$CD$151:$DC$151,0)),0)</f>
        <v>0</v>
      </c>
      <c r="M1149" s="255">
        <f ca="1">+IFERROR(INDEX('Hoja de Trabajo para listado'!$A$155:$Z$1048576,MATCH($A1149,'Hoja de Trabajo para listado'!$A$155:$A$1048576,0),MATCH((CUADRO!M$5&amp;$E1149),'Hoja de Trabajo para listado'!$A$151:$Z$151,0)),0)+IFERROR(INDEX('Hoja de Trabajo para listado'!$AB$155:$BA$1048576,MATCH($A1149,'Hoja de Trabajo para listado'!$AB$155:$AB$1048576,0),MATCH((CUADRO!M$5&amp;$E1149),'Hoja de Trabajo para listado'!$AB$151:$BA$151,0)),0)+IFERROR(INDEX('Hoja de Trabajo para listado'!$BC$155:$CB$1048576,MATCH($A1149,'Hoja de Trabajo para listado'!$BC$155:$BC$1048576,0),MATCH((CUADRO!M$5&amp;$E1149),'Hoja de Trabajo para listado'!$BC$151:$CB$151,0)),0)+IFERROR(INDEX('Hoja de Trabajo para listado'!$DE$153:$DG$274,MATCH($A1149,'Hoja de Trabajo para listado'!$DE$153:$DE$1048576,0),MATCH((CUADRO!M$5&amp;$E1149),'Hoja de Trabajo para listado'!$DE$151:$DG$151,0)),0)+IFERROR(INDEX('Hoja de Trabajo para listado'!$CD$155:$DC$1048576,MATCH($A1149,'Hoja de Trabajo para listado'!$CD$155:$CD$1048576,0),MATCH((CUADRO!M$5&amp;$E1149),'Hoja de Trabajo para listado'!$CD$151:$DC$151,0)),0)</f>
        <v>0</v>
      </c>
      <c r="N1149" s="255">
        <f ca="1">+IFERROR(INDEX('Hoja de Trabajo para listado'!$A$155:$Z$1048576,MATCH($A1149,'Hoja de Trabajo para listado'!$A$155:$A$1048576,0),MATCH((CUADRO!N$5&amp;$E1149),'Hoja de Trabajo para listado'!$A$151:$Z$151,0)),0)+IFERROR(INDEX('Hoja de Trabajo para listado'!$AB$155:$BA$1048576,MATCH($A1149,'Hoja de Trabajo para listado'!$AB$155:$AB$1048576,0),MATCH((CUADRO!N$5&amp;$E1149),'Hoja de Trabajo para listado'!$AB$151:$BA$151,0)),0)+IFERROR(INDEX('Hoja de Trabajo para listado'!$BC$155:$CB$1048576,MATCH($A1149,'Hoja de Trabajo para listado'!$BC$155:$BC$1048576,0),MATCH((CUADRO!N$5&amp;$E1149),'Hoja de Trabajo para listado'!$BC$151:$CB$151,0)),0)+IFERROR(INDEX('Hoja de Trabajo para listado'!$DE$153:$DG$274,MATCH($A1149,'Hoja de Trabajo para listado'!$DE$153:$DE$1048576,0),MATCH((CUADRO!N$5&amp;$E1149),'Hoja de Trabajo para listado'!$DE$151:$DG$151,0)),0)+IFERROR(INDEX('Hoja de Trabajo para listado'!$CD$155:$DC$1048576,MATCH($A1149,'Hoja de Trabajo para listado'!$CD$155:$CD$1048576,0),MATCH((CUADRO!N$5&amp;$E1149),'Hoja de Trabajo para listado'!$CD$151:$DC$151,0)),0)</f>
        <v>0</v>
      </c>
      <c r="O1149" s="255">
        <f ca="1">+IFERROR(INDEX('Hoja de Trabajo para listado'!$A$155:$Z$1048576,MATCH($A1149,'Hoja de Trabajo para listado'!$A$155:$A$1048576,0),MATCH((CUADRO!O$5&amp;$E1149),'Hoja de Trabajo para listado'!$A$151:$Z$151,0)),0)+IFERROR(INDEX('Hoja de Trabajo para listado'!$AB$155:$BA$1048576,MATCH($A1149,'Hoja de Trabajo para listado'!$AB$155:$AB$1048576,0),MATCH((CUADRO!O$5&amp;$E1149),'Hoja de Trabajo para listado'!$AB$151:$BA$151,0)),0)+IFERROR(INDEX('Hoja de Trabajo para listado'!$BC$155:$CB$1048576,MATCH($A1149,'Hoja de Trabajo para listado'!$BC$155:$BC$1048576,0),MATCH((CUADRO!O$5&amp;$E1149),'Hoja de Trabajo para listado'!$BC$151:$CB$151,0)),0)+IFERROR(INDEX('Hoja de Trabajo para listado'!$DE$153:$DG$274,MATCH($A1149,'Hoja de Trabajo para listado'!$DE$153:$DE$1048576,0),MATCH((CUADRO!O$5&amp;$E1149),'Hoja de Trabajo para listado'!$DE$151:$DG$151,0)),0)+IFERROR(INDEX('Hoja de Trabajo para listado'!$CD$155:$DC$1048576,MATCH($A1149,'Hoja de Trabajo para listado'!$CD$155:$CD$1048576,0),MATCH((CUADRO!O$5&amp;$E1149),'Hoja de Trabajo para listado'!$CD$151:$DC$151,0)),0)</f>
        <v>0</v>
      </c>
      <c r="P1149" s="255">
        <f ca="1">+IFERROR(INDEX('Hoja de Trabajo para listado'!$A$155:$Z$1048576,MATCH($A1149,'Hoja de Trabajo para listado'!$A$155:$A$1048576,0),MATCH((CUADRO!P$5&amp;$E1149),'Hoja de Trabajo para listado'!$A$151:$Z$151,0)),0)+IFERROR(INDEX('Hoja de Trabajo para listado'!$AB$155:$BA$1048576,MATCH($A1149,'Hoja de Trabajo para listado'!$AB$155:$AB$1048576,0),MATCH((CUADRO!P$5&amp;$E1149),'Hoja de Trabajo para listado'!$AB$151:$BA$151,0)),0)+IFERROR(INDEX('Hoja de Trabajo para listado'!$BC$155:$CB$1048576,MATCH($A1149,'Hoja de Trabajo para listado'!$BC$155:$BC$1048576,0),MATCH((CUADRO!P$5&amp;$E1149),'Hoja de Trabajo para listado'!$BC$151:$CB$151,0)),0)+IFERROR(INDEX('Hoja de Trabajo para listado'!$DE$153:$DG$274,MATCH($A1149,'Hoja de Trabajo para listado'!$DE$153:$DE$1048576,0),MATCH((CUADRO!P$5&amp;$E1149),'Hoja de Trabajo para listado'!$DE$151:$DG$151,0)),0)+IFERROR(INDEX('Hoja de Trabajo para listado'!$CD$155:$DC$1048576,MATCH($A1149,'Hoja de Trabajo para listado'!$CD$155:$CD$1048576,0),MATCH((CUADRO!P$5&amp;$E1149),'Hoja de Trabajo para listado'!$CD$151:$DC$151,0)),0)</f>
        <v>0</v>
      </c>
      <c r="Q1149" s="255">
        <f ca="1">+IFERROR(INDEX('Hoja de Trabajo para listado'!$A$155:$Z$1048576,MATCH($A1149,'Hoja de Trabajo para listado'!$A$155:$A$1048576,0),MATCH((CUADRO!Q$5&amp;$E1149),'Hoja de Trabajo para listado'!$A$151:$Z$151,0)),0)+IFERROR(INDEX('Hoja de Trabajo para listado'!$AB$155:$BA$1048576,MATCH($A1149,'Hoja de Trabajo para listado'!$AB$155:$AB$1048576,0),MATCH((CUADRO!Q$5&amp;$E1149),'Hoja de Trabajo para listado'!$AB$151:$BA$151,0)),0)+IFERROR(INDEX('Hoja de Trabajo para listado'!$BC$155:$CB$1048576,MATCH($A1149,'Hoja de Trabajo para listado'!$BC$155:$BC$1048576,0),MATCH((CUADRO!Q$5&amp;$E1149),'Hoja de Trabajo para listado'!$BC$151:$CB$151,0)),0)+IFERROR(INDEX('Hoja de Trabajo para listado'!$DE$153:$DG$274,MATCH($A1149,'Hoja de Trabajo para listado'!$DE$153:$DE$1048576,0),MATCH((CUADRO!Q$5&amp;$E1149),'Hoja de Trabajo para listado'!$DE$151:$DG$151,0)),0)+IFERROR(INDEX('Hoja de Trabajo para listado'!$CD$155:$DC$1048576,MATCH($A1149,'Hoja de Trabajo para listado'!$CD$155:$CD$1048576,0),MATCH((CUADRO!Q$5&amp;$E1149),'Hoja de Trabajo para listado'!$CD$151:$DC$151,0)),0)</f>
        <v>0</v>
      </c>
      <c r="R1149" s="255">
        <f t="shared" ca="1" si="39"/>
        <v>0</v>
      </c>
      <c r="S1149" s="262">
        <f ca="1">+R1148+R1149</f>
        <v>0</v>
      </c>
      <c r="T1149" s="255">
        <f ca="1">+S1149</f>
        <v>0</v>
      </c>
      <c r="U1149" s="254">
        <f t="shared" si="40"/>
        <v>2</v>
      </c>
      <c r="V1149" s="362" t="str">
        <f>+VLOOKUP(A1149,bd_lista!$A$3:$E$590,5,FALSE)</f>
        <v>Empresas Municipales</v>
      </c>
      <c r="W1149" s="362"/>
      <c r="X1149" s="254">
        <f>+VLOOKUP(A1149,[2]Sheet1!$A$13:$D$744,4,FALSE)</f>
        <v>0</v>
      </c>
      <c r="Y1149" s="254" t="e">
        <f>+VLOOKUP(X1149,bd_lista!$A$3:$C$590,3,FALSE)</f>
        <v>#N/A</v>
      </c>
      <c r="Z1149" s="314"/>
      <c r="AA1149" s="350"/>
    </row>
    <row r="1150" spans="1:27" customFormat="1" ht="15" hidden="1" customHeight="1">
      <c r="A1150" s="32">
        <v>781</v>
      </c>
      <c r="B1150" s="306">
        <f>+A1150</f>
        <v>781</v>
      </c>
      <c r="C1150" s="259" t="str">
        <f>+VLOOKUP(A1150,bd_lista!$A$3:$C$590,3,FALSE)</f>
        <v>Servicio Municipal de Agua Potable y Alcantarillado</v>
      </c>
      <c r="D1150" s="361" t="str">
        <f>+C1150</f>
        <v>Servicio Municipal de Agua Potable y Alcantarillado</v>
      </c>
      <c r="E1150" s="254" t="s">
        <v>1313</v>
      </c>
      <c r="F1150" s="255">
        <f ca="1">+IFERROR(INDEX('Hoja de Trabajo para listado'!$A$155:$Z$1048576,MATCH($A1150,'Hoja de Trabajo para listado'!$A$155:$A$1048576,0),MATCH((CUADRO!F$5&amp;$E1150),'Hoja de Trabajo para listado'!$A$151:$Z$151,0)),0)+IFERROR(INDEX('Hoja de Trabajo para listado'!$AB$155:$BA$1048576,MATCH($A1150,'Hoja de Trabajo para listado'!$AB$155:$AB$1048576,0),MATCH((CUADRO!F$5&amp;$E1150),'Hoja de Trabajo para listado'!$AB$151:$BA$151,0)),0)+IFERROR(INDEX('Hoja de Trabajo para listado'!$BC$155:$CB$1048576,MATCH($A1150,'Hoja de Trabajo para listado'!$BC$155:$BC$1048576,0),MATCH((CUADRO!F$5&amp;$E1150),'Hoja de Trabajo para listado'!$BC$151:$CB$151,0)),0)+IFERROR(INDEX('Hoja de Trabajo para listado'!$DE$153:$DG$274,MATCH($A1150,'Hoja de Trabajo para listado'!$DE$153:$DE$1048576,0),MATCH((CUADRO!F$5&amp;$E1150),'Hoja de Trabajo para listado'!$DE$151:$DG$151,0)),0)+IFERROR(INDEX('Hoja de Trabajo para listado'!$CD$155:$DC$1048576,MATCH($A1150,'Hoja de Trabajo para listado'!$CD$155:$CD$1048576,0),MATCH((CUADRO!F$5&amp;$E1150),'Hoja de Trabajo para listado'!$CD$151:$DC$151,0)),0)</f>
        <v>0</v>
      </c>
      <c r="G1150" s="255">
        <f ca="1">+IFERROR(INDEX('Hoja de Trabajo para listado'!$A$155:$Z$1048576,MATCH($A1150,'Hoja de Trabajo para listado'!$A$155:$A$1048576,0),MATCH((CUADRO!G$5&amp;$E1150),'Hoja de Trabajo para listado'!$A$151:$Z$151,0)),0)+IFERROR(INDEX('Hoja de Trabajo para listado'!$AB$155:$BA$1048576,MATCH($A1150,'Hoja de Trabajo para listado'!$AB$155:$AB$1048576,0),MATCH((CUADRO!G$5&amp;$E1150),'Hoja de Trabajo para listado'!$AB$151:$BA$151,0)),0)+IFERROR(INDEX('Hoja de Trabajo para listado'!$BC$155:$CB$1048576,MATCH($A1150,'Hoja de Trabajo para listado'!$BC$155:$BC$1048576,0),MATCH((CUADRO!G$5&amp;$E1150),'Hoja de Trabajo para listado'!$BC$151:$CB$151,0)),0)+IFERROR(INDEX('Hoja de Trabajo para listado'!$DE$153:$DG$274,MATCH($A1150,'Hoja de Trabajo para listado'!$DE$153:$DE$1048576,0),MATCH((CUADRO!G$5&amp;$E1150),'Hoja de Trabajo para listado'!$DE$151:$DG$151,0)),0)+IFERROR(INDEX('Hoja de Trabajo para listado'!$CD$155:$DC$1048576,MATCH($A1150,'Hoja de Trabajo para listado'!$CD$155:$CD$1048576,0),MATCH((CUADRO!G$5&amp;$E1150),'Hoja de Trabajo para listado'!$CD$151:$DC$151,0)),0)</f>
        <v>0</v>
      </c>
      <c r="H1150" s="255">
        <f ca="1">+IFERROR(INDEX('Hoja de Trabajo para listado'!$A$155:$Z$1048576,MATCH($A1150,'Hoja de Trabajo para listado'!$A$155:$A$1048576,0),MATCH((CUADRO!H$5&amp;$E1150),'Hoja de Trabajo para listado'!$A$151:$Z$151,0)),0)+IFERROR(INDEX('Hoja de Trabajo para listado'!$AB$155:$BA$1048576,MATCH($A1150,'Hoja de Trabajo para listado'!$AB$155:$AB$1048576,0),MATCH((CUADRO!H$5&amp;$E1150),'Hoja de Trabajo para listado'!$AB$151:$BA$151,0)),0)+IFERROR(INDEX('Hoja de Trabajo para listado'!$BC$155:$CB$1048576,MATCH($A1150,'Hoja de Trabajo para listado'!$BC$155:$BC$1048576,0),MATCH((CUADRO!H$5&amp;$E1150),'Hoja de Trabajo para listado'!$BC$151:$CB$151,0)),0)+IFERROR(INDEX('Hoja de Trabajo para listado'!$DE$153:$DG$274,MATCH($A1150,'Hoja de Trabajo para listado'!$DE$153:$DE$1048576,0),MATCH((CUADRO!H$5&amp;$E1150),'Hoja de Trabajo para listado'!$DE$151:$DG$151,0)),0)+IFERROR(INDEX('Hoja de Trabajo para listado'!$CD$155:$DC$1048576,MATCH($A1150,'Hoja de Trabajo para listado'!$CD$155:$CD$1048576,0),MATCH((CUADRO!H$5&amp;$E1150),'Hoja de Trabajo para listado'!$CD$151:$DC$151,0)),0)</f>
        <v>0</v>
      </c>
      <c r="I1150" s="255">
        <f ca="1">+IFERROR(INDEX('Hoja de Trabajo para listado'!$A$155:$Z$1048576,MATCH($A1150,'Hoja de Trabajo para listado'!$A$155:$A$1048576,0),MATCH((CUADRO!I$5&amp;$E1150),'Hoja de Trabajo para listado'!$A$151:$Z$151,0)),0)+IFERROR(INDEX('Hoja de Trabajo para listado'!$AB$155:$BA$1048576,MATCH($A1150,'Hoja de Trabajo para listado'!$AB$155:$AB$1048576,0),MATCH((CUADRO!I$5&amp;$E1150),'Hoja de Trabajo para listado'!$AB$151:$BA$151,0)),0)+IFERROR(INDEX('Hoja de Trabajo para listado'!$BC$155:$CB$1048576,MATCH($A1150,'Hoja de Trabajo para listado'!$BC$155:$BC$1048576,0),MATCH((CUADRO!I$5&amp;$E1150),'Hoja de Trabajo para listado'!$BC$151:$CB$151,0)),0)+IFERROR(INDEX('Hoja de Trabajo para listado'!$DE$153:$DG$274,MATCH($A1150,'Hoja de Trabajo para listado'!$DE$153:$DE$1048576,0),MATCH((CUADRO!I$5&amp;$E1150),'Hoja de Trabajo para listado'!$DE$151:$DG$151,0)),0)+IFERROR(INDEX('Hoja de Trabajo para listado'!$CD$155:$DC$1048576,MATCH($A1150,'Hoja de Trabajo para listado'!$CD$155:$CD$1048576,0),MATCH((CUADRO!I$5&amp;$E1150),'Hoja de Trabajo para listado'!$CD$151:$DC$151,0)),0)</f>
        <v>0</v>
      </c>
      <c r="J1150" s="255">
        <f ca="1">+IFERROR(INDEX('Hoja de Trabajo para listado'!$A$155:$Z$1048576,MATCH($A1150,'Hoja de Trabajo para listado'!$A$155:$A$1048576,0),MATCH((CUADRO!J$5&amp;$E1150),'Hoja de Trabajo para listado'!$A$151:$Z$151,0)),0)+IFERROR(INDEX('Hoja de Trabajo para listado'!$AB$155:$BA$1048576,MATCH($A1150,'Hoja de Trabajo para listado'!$AB$155:$AB$1048576,0),MATCH((CUADRO!J$5&amp;$E1150),'Hoja de Trabajo para listado'!$AB$151:$BA$151,0)),0)+IFERROR(INDEX('Hoja de Trabajo para listado'!$BC$155:$CB$1048576,MATCH($A1150,'Hoja de Trabajo para listado'!$BC$155:$BC$1048576,0),MATCH((CUADRO!J$5&amp;$E1150),'Hoja de Trabajo para listado'!$BC$151:$CB$151,0)),0)+IFERROR(INDEX('Hoja de Trabajo para listado'!$DE$153:$DG$274,MATCH($A1150,'Hoja de Trabajo para listado'!$DE$153:$DE$1048576,0),MATCH((CUADRO!J$5&amp;$E1150),'Hoja de Trabajo para listado'!$DE$151:$DG$151,0)),0)+IFERROR(INDEX('Hoja de Trabajo para listado'!$CD$155:$DC$1048576,MATCH($A1150,'Hoja de Trabajo para listado'!$CD$155:$CD$1048576,0),MATCH((CUADRO!J$5&amp;$E1150),'Hoja de Trabajo para listado'!$CD$151:$DC$151,0)),0)</f>
        <v>0</v>
      </c>
      <c r="K1150" s="255">
        <f ca="1">+IFERROR(INDEX('Hoja de Trabajo para listado'!$A$155:$Z$1048576,MATCH($A1150,'Hoja de Trabajo para listado'!$A$155:$A$1048576,0),MATCH((CUADRO!K$5&amp;$E1150),'Hoja de Trabajo para listado'!$A$151:$Z$151,0)),0)+IFERROR(INDEX('Hoja de Trabajo para listado'!$AB$155:$BA$1048576,MATCH($A1150,'Hoja de Trabajo para listado'!$AB$155:$AB$1048576,0),MATCH((CUADRO!K$5&amp;$E1150),'Hoja de Trabajo para listado'!$AB$151:$BA$151,0)),0)+IFERROR(INDEX('Hoja de Trabajo para listado'!$BC$155:$CB$1048576,MATCH($A1150,'Hoja de Trabajo para listado'!$BC$155:$BC$1048576,0),MATCH((CUADRO!K$5&amp;$E1150),'Hoja de Trabajo para listado'!$BC$151:$CB$151,0)),0)+IFERROR(INDEX('Hoja de Trabajo para listado'!$DE$153:$DG$274,MATCH($A1150,'Hoja de Trabajo para listado'!$DE$153:$DE$1048576,0),MATCH((CUADRO!K$5&amp;$E1150),'Hoja de Trabajo para listado'!$DE$151:$DG$151,0)),0)+IFERROR(INDEX('Hoja de Trabajo para listado'!$CD$155:$DC$1048576,MATCH($A1150,'Hoja de Trabajo para listado'!$CD$155:$CD$1048576,0),MATCH((CUADRO!K$5&amp;$E1150),'Hoja de Trabajo para listado'!$CD$151:$DC$151,0)),0)</f>
        <v>0</v>
      </c>
      <c r="L1150" s="255">
        <f ca="1">+IFERROR(INDEX('Hoja de Trabajo para listado'!$A$155:$Z$1048576,MATCH($A1150,'Hoja de Trabajo para listado'!$A$155:$A$1048576,0),MATCH((CUADRO!L$5&amp;$E1150),'Hoja de Trabajo para listado'!$A$151:$Z$151,0)),0)+IFERROR(INDEX('Hoja de Trabajo para listado'!$AB$155:$BA$1048576,MATCH($A1150,'Hoja de Trabajo para listado'!$AB$155:$AB$1048576,0),MATCH((CUADRO!L$5&amp;$E1150),'Hoja de Trabajo para listado'!$AB$151:$BA$151,0)),0)+IFERROR(INDEX('Hoja de Trabajo para listado'!$BC$155:$CB$1048576,MATCH($A1150,'Hoja de Trabajo para listado'!$BC$155:$BC$1048576,0),MATCH((CUADRO!L$5&amp;$E1150),'Hoja de Trabajo para listado'!$BC$151:$CB$151,0)),0)+IFERROR(INDEX('Hoja de Trabajo para listado'!$DE$153:$DG$274,MATCH($A1150,'Hoja de Trabajo para listado'!$DE$153:$DE$1048576,0),MATCH((CUADRO!L$5&amp;$E1150),'Hoja de Trabajo para listado'!$DE$151:$DG$151,0)),0)+IFERROR(INDEX('Hoja de Trabajo para listado'!$CD$155:$DC$1048576,MATCH($A1150,'Hoja de Trabajo para listado'!$CD$155:$CD$1048576,0),MATCH((CUADRO!L$5&amp;$E1150),'Hoja de Trabajo para listado'!$CD$151:$DC$151,0)),0)</f>
        <v>0</v>
      </c>
      <c r="M1150" s="255">
        <f ca="1">+IFERROR(INDEX('Hoja de Trabajo para listado'!$A$155:$Z$1048576,MATCH($A1150,'Hoja de Trabajo para listado'!$A$155:$A$1048576,0),MATCH((CUADRO!M$5&amp;$E1150),'Hoja de Trabajo para listado'!$A$151:$Z$151,0)),0)+IFERROR(INDEX('Hoja de Trabajo para listado'!$AB$155:$BA$1048576,MATCH($A1150,'Hoja de Trabajo para listado'!$AB$155:$AB$1048576,0),MATCH((CUADRO!M$5&amp;$E1150),'Hoja de Trabajo para listado'!$AB$151:$BA$151,0)),0)+IFERROR(INDEX('Hoja de Trabajo para listado'!$BC$155:$CB$1048576,MATCH($A1150,'Hoja de Trabajo para listado'!$BC$155:$BC$1048576,0),MATCH((CUADRO!M$5&amp;$E1150),'Hoja de Trabajo para listado'!$BC$151:$CB$151,0)),0)+IFERROR(INDEX('Hoja de Trabajo para listado'!$DE$153:$DG$274,MATCH($A1150,'Hoja de Trabajo para listado'!$DE$153:$DE$1048576,0),MATCH((CUADRO!M$5&amp;$E1150),'Hoja de Trabajo para listado'!$DE$151:$DG$151,0)),0)+IFERROR(INDEX('Hoja de Trabajo para listado'!$CD$155:$DC$1048576,MATCH($A1150,'Hoja de Trabajo para listado'!$CD$155:$CD$1048576,0),MATCH((CUADRO!M$5&amp;$E1150),'Hoja de Trabajo para listado'!$CD$151:$DC$151,0)),0)</f>
        <v>0</v>
      </c>
      <c r="N1150" s="255">
        <f ca="1">+IFERROR(INDEX('Hoja de Trabajo para listado'!$A$155:$Z$1048576,MATCH($A1150,'Hoja de Trabajo para listado'!$A$155:$A$1048576,0),MATCH((CUADRO!N$5&amp;$E1150),'Hoja de Trabajo para listado'!$A$151:$Z$151,0)),0)+IFERROR(INDEX('Hoja de Trabajo para listado'!$AB$155:$BA$1048576,MATCH($A1150,'Hoja de Trabajo para listado'!$AB$155:$AB$1048576,0),MATCH((CUADRO!N$5&amp;$E1150),'Hoja de Trabajo para listado'!$AB$151:$BA$151,0)),0)+IFERROR(INDEX('Hoja de Trabajo para listado'!$BC$155:$CB$1048576,MATCH($A1150,'Hoja de Trabajo para listado'!$BC$155:$BC$1048576,0),MATCH((CUADRO!N$5&amp;$E1150),'Hoja de Trabajo para listado'!$BC$151:$CB$151,0)),0)+IFERROR(INDEX('Hoja de Trabajo para listado'!$DE$153:$DG$274,MATCH($A1150,'Hoja de Trabajo para listado'!$DE$153:$DE$1048576,0),MATCH((CUADRO!N$5&amp;$E1150),'Hoja de Trabajo para listado'!$DE$151:$DG$151,0)),0)+IFERROR(INDEX('Hoja de Trabajo para listado'!$CD$155:$DC$1048576,MATCH($A1150,'Hoja de Trabajo para listado'!$CD$155:$CD$1048576,0),MATCH((CUADRO!N$5&amp;$E1150),'Hoja de Trabajo para listado'!$CD$151:$DC$151,0)),0)</f>
        <v>0</v>
      </c>
      <c r="O1150" s="255">
        <f ca="1">+IFERROR(INDEX('Hoja de Trabajo para listado'!$A$155:$Z$1048576,MATCH($A1150,'Hoja de Trabajo para listado'!$A$155:$A$1048576,0),MATCH((CUADRO!O$5&amp;$E1150),'Hoja de Trabajo para listado'!$A$151:$Z$151,0)),0)+IFERROR(INDEX('Hoja de Trabajo para listado'!$AB$155:$BA$1048576,MATCH($A1150,'Hoja de Trabajo para listado'!$AB$155:$AB$1048576,0),MATCH((CUADRO!O$5&amp;$E1150),'Hoja de Trabajo para listado'!$AB$151:$BA$151,0)),0)+IFERROR(INDEX('Hoja de Trabajo para listado'!$BC$155:$CB$1048576,MATCH($A1150,'Hoja de Trabajo para listado'!$BC$155:$BC$1048576,0),MATCH((CUADRO!O$5&amp;$E1150),'Hoja de Trabajo para listado'!$BC$151:$CB$151,0)),0)+IFERROR(INDEX('Hoja de Trabajo para listado'!$DE$153:$DG$274,MATCH($A1150,'Hoja de Trabajo para listado'!$DE$153:$DE$1048576,0),MATCH((CUADRO!O$5&amp;$E1150),'Hoja de Trabajo para listado'!$DE$151:$DG$151,0)),0)+IFERROR(INDEX('Hoja de Trabajo para listado'!$CD$155:$DC$1048576,MATCH($A1150,'Hoja de Trabajo para listado'!$CD$155:$CD$1048576,0),MATCH((CUADRO!O$5&amp;$E1150),'Hoja de Trabajo para listado'!$CD$151:$DC$151,0)),0)</f>
        <v>0</v>
      </c>
      <c r="P1150" s="255">
        <f ca="1">+IFERROR(INDEX('Hoja de Trabajo para listado'!$A$155:$Z$1048576,MATCH($A1150,'Hoja de Trabajo para listado'!$A$155:$A$1048576,0),MATCH((CUADRO!P$5&amp;$E1150),'Hoja de Trabajo para listado'!$A$151:$Z$151,0)),0)+IFERROR(INDEX('Hoja de Trabajo para listado'!$AB$155:$BA$1048576,MATCH($A1150,'Hoja de Trabajo para listado'!$AB$155:$AB$1048576,0),MATCH((CUADRO!P$5&amp;$E1150),'Hoja de Trabajo para listado'!$AB$151:$BA$151,0)),0)+IFERROR(INDEX('Hoja de Trabajo para listado'!$BC$155:$CB$1048576,MATCH($A1150,'Hoja de Trabajo para listado'!$BC$155:$BC$1048576,0),MATCH((CUADRO!P$5&amp;$E1150),'Hoja de Trabajo para listado'!$BC$151:$CB$151,0)),0)+IFERROR(INDEX('Hoja de Trabajo para listado'!$DE$153:$DG$274,MATCH($A1150,'Hoja de Trabajo para listado'!$DE$153:$DE$1048576,0),MATCH((CUADRO!P$5&amp;$E1150),'Hoja de Trabajo para listado'!$DE$151:$DG$151,0)),0)+IFERROR(INDEX('Hoja de Trabajo para listado'!$CD$155:$DC$1048576,MATCH($A1150,'Hoja de Trabajo para listado'!$CD$155:$CD$1048576,0),MATCH((CUADRO!P$5&amp;$E1150),'Hoja de Trabajo para listado'!$CD$151:$DC$151,0)),0)</f>
        <v>0</v>
      </c>
      <c r="Q1150" s="255">
        <f ca="1">+IFERROR(INDEX('Hoja de Trabajo para listado'!$A$155:$Z$1048576,MATCH($A1150,'Hoja de Trabajo para listado'!$A$155:$A$1048576,0),MATCH((CUADRO!Q$5&amp;$E1150),'Hoja de Trabajo para listado'!$A$151:$Z$151,0)),0)+IFERROR(INDEX('Hoja de Trabajo para listado'!$AB$155:$BA$1048576,MATCH($A1150,'Hoja de Trabajo para listado'!$AB$155:$AB$1048576,0),MATCH((CUADRO!Q$5&amp;$E1150),'Hoja de Trabajo para listado'!$AB$151:$BA$151,0)),0)+IFERROR(INDEX('Hoja de Trabajo para listado'!$BC$155:$CB$1048576,MATCH($A1150,'Hoja de Trabajo para listado'!$BC$155:$BC$1048576,0),MATCH((CUADRO!Q$5&amp;$E1150),'Hoja de Trabajo para listado'!$BC$151:$CB$151,0)),0)+IFERROR(INDEX('Hoja de Trabajo para listado'!$DE$153:$DG$274,MATCH($A1150,'Hoja de Trabajo para listado'!$DE$153:$DE$1048576,0),MATCH((CUADRO!Q$5&amp;$E1150),'Hoja de Trabajo para listado'!$DE$151:$DG$151,0)),0)+IFERROR(INDEX('Hoja de Trabajo para listado'!$CD$155:$DC$1048576,MATCH($A1150,'Hoja de Trabajo para listado'!$CD$155:$CD$1048576,0),MATCH((CUADRO!Q$5&amp;$E1150),'Hoja de Trabajo para listado'!$CD$151:$DC$151,0)),0)</f>
        <v>0</v>
      </c>
      <c r="R1150" s="255">
        <f t="shared" ca="1" si="39"/>
        <v>0</v>
      </c>
      <c r="S1150" s="262"/>
      <c r="T1150" s="255">
        <f ca="1">+T1151</f>
        <v>0</v>
      </c>
      <c r="U1150" s="254">
        <f t="shared" si="40"/>
        <v>1</v>
      </c>
      <c r="V1150" s="362" t="str">
        <f>+VLOOKUP(A1150,bd_lista!$A$3:$E$590,5,FALSE)</f>
        <v>Empresas Municipales</v>
      </c>
      <c r="W1150" s="361" t="str">
        <f>+V1150</f>
        <v>Empresas Municipales</v>
      </c>
      <c r="X1150" s="254">
        <f>+VLOOKUP(A1150,[2]Sheet1!$A$13:$D$744,4,FALSE)</f>
        <v>0</v>
      </c>
      <c r="Y1150" s="254" t="e">
        <f>+VLOOKUP(X1150,bd_lista!$A$3:$C$590,3,FALSE)</f>
        <v>#N/A</v>
      </c>
      <c r="Z1150" s="316">
        <f>+X1150</f>
        <v>0</v>
      </c>
      <c r="AA1150" s="348" t="e">
        <f>+Y1150</f>
        <v>#N/A</v>
      </c>
    </row>
    <row r="1151" spans="1:27" customFormat="1" ht="15" hidden="1" customHeight="1">
      <c r="A1151" s="32">
        <v>781</v>
      </c>
      <c r="B1151" s="307"/>
      <c r="C1151" s="259" t="str">
        <f>+VLOOKUP(A1151,bd_lista!$A$3:$C$590,3,FALSE)</f>
        <v>Servicio Municipal de Agua Potable y Alcantarillado</v>
      </c>
      <c r="D1151" s="362"/>
      <c r="E1151" s="256" t="s">
        <v>1314</v>
      </c>
      <c r="F1151" s="255">
        <f ca="1">+IFERROR(INDEX('Hoja de Trabajo para listado'!$A$155:$Z$1048576,MATCH($A1151,'Hoja de Trabajo para listado'!$A$155:$A$1048576,0),MATCH((CUADRO!F$5&amp;$E1151),'Hoja de Trabajo para listado'!$A$151:$Z$151,0)),0)+IFERROR(INDEX('Hoja de Trabajo para listado'!$AB$155:$BA$1048576,MATCH($A1151,'Hoja de Trabajo para listado'!$AB$155:$AB$1048576,0),MATCH((CUADRO!F$5&amp;$E1151),'Hoja de Trabajo para listado'!$AB$151:$BA$151,0)),0)+IFERROR(INDEX('Hoja de Trabajo para listado'!$BC$155:$CB$1048576,MATCH($A1151,'Hoja de Trabajo para listado'!$BC$155:$BC$1048576,0),MATCH((CUADRO!F$5&amp;$E1151),'Hoja de Trabajo para listado'!$BC$151:$CB$151,0)),0)+IFERROR(INDEX('Hoja de Trabajo para listado'!$DE$153:$DG$274,MATCH($A1151,'Hoja de Trabajo para listado'!$DE$153:$DE$1048576,0),MATCH((CUADRO!F$5&amp;$E1151),'Hoja de Trabajo para listado'!$DE$151:$DG$151,0)),0)+IFERROR(INDEX('Hoja de Trabajo para listado'!$CD$155:$DC$1048576,MATCH($A1151,'Hoja de Trabajo para listado'!$CD$155:$CD$1048576,0),MATCH((CUADRO!F$5&amp;$E1151),'Hoja de Trabajo para listado'!$CD$151:$DC$151,0)),0)</f>
        <v>0</v>
      </c>
      <c r="G1151" s="255">
        <f ca="1">+IFERROR(INDEX('Hoja de Trabajo para listado'!$A$155:$Z$1048576,MATCH($A1151,'Hoja de Trabajo para listado'!$A$155:$A$1048576,0),MATCH((CUADRO!G$5&amp;$E1151),'Hoja de Trabajo para listado'!$A$151:$Z$151,0)),0)+IFERROR(INDEX('Hoja de Trabajo para listado'!$AB$155:$BA$1048576,MATCH($A1151,'Hoja de Trabajo para listado'!$AB$155:$AB$1048576,0),MATCH((CUADRO!G$5&amp;$E1151),'Hoja de Trabajo para listado'!$AB$151:$BA$151,0)),0)+IFERROR(INDEX('Hoja de Trabajo para listado'!$BC$155:$CB$1048576,MATCH($A1151,'Hoja de Trabajo para listado'!$BC$155:$BC$1048576,0),MATCH((CUADRO!G$5&amp;$E1151),'Hoja de Trabajo para listado'!$BC$151:$CB$151,0)),0)+IFERROR(INDEX('Hoja de Trabajo para listado'!$DE$153:$DG$274,MATCH($A1151,'Hoja de Trabajo para listado'!$DE$153:$DE$1048576,0),MATCH((CUADRO!G$5&amp;$E1151),'Hoja de Trabajo para listado'!$DE$151:$DG$151,0)),0)+IFERROR(INDEX('Hoja de Trabajo para listado'!$CD$155:$DC$1048576,MATCH($A1151,'Hoja de Trabajo para listado'!$CD$155:$CD$1048576,0),MATCH((CUADRO!G$5&amp;$E1151),'Hoja de Trabajo para listado'!$CD$151:$DC$151,0)),0)</f>
        <v>0</v>
      </c>
      <c r="H1151" s="255">
        <f ca="1">+IFERROR(INDEX('Hoja de Trabajo para listado'!$A$155:$Z$1048576,MATCH($A1151,'Hoja de Trabajo para listado'!$A$155:$A$1048576,0),MATCH((CUADRO!H$5&amp;$E1151),'Hoja de Trabajo para listado'!$A$151:$Z$151,0)),0)+IFERROR(INDEX('Hoja de Trabajo para listado'!$AB$155:$BA$1048576,MATCH($A1151,'Hoja de Trabajo para listado'!$AB$155:$AB$1048576,0),MATCH((CUADRO!H$5&amp;$E1151),'Hoja de Trabajo para listado'!$AB$151:$BA$151,0)),0)+IFERROR(INDEX('Hoja de Trabajo para listado'!$BC$155:$CB$1048576,MATCH($A1151,'Hoja de Trabajo para listado'!$BC$155:$BC$1048576,0),MATCH((CUADRO!H$5&amp;$E1151),'Hoja de Trabajo para listado'!$BC$151:$CB$151,0)),0)+IFERROR(INDEX('Hoja de Trabajo para listado'!$DE$153:$DG$274,MATCH($A1151,'Hoja de Trabajo para listado'!$DE$153:$DE$1048576,0),MATCH((CUADRO!H$5&amp;$E1151),'Hoja de Trabajo para listado'!$DE$151:$DG$151,0)),0)+IFERROR(INDEX('Hoja de Trabajo para listado'!$CD$155:$DC$1048576,MATCH($A1151,'Hoja de Trabajo para listado'!$CD$155:$CD$1048576,0),MATCH((CUADRO!H$5&amp;$E1151),'Hoja de Trabajo para listado'!$CD$151:$DC$151,0)),0)</f>
        <v>0</v>
      </c>
      <c r="I1151" s="255">
        <f ca="1">+IFERROR(INDEX('Hoja de Trabajo para listado'!$A$155:$Z$1048576,MATCH($A1151,'Hoja de Trabajo para listado'!$A$155:$A$1048576,0),MATCH((CUADRO!I$5&amp;$E1151),'Hoja de Trabajo para listado'!$A$151:$Z$151,0)),0)+IFERROR(INDEX('Hoja de Trabajo para listado'!$AB$155:$BA$1048576,MATCH($A1151,'Hoja de Trabajo para listado'!$AB$155:$AB$1048576,0),MATCH((CUADRO!I$5&amp;$E1151),'Hoja de Trabajo para listado'!$AB$151:$BA$151,0)),0)+IFERROR(INDEX('Hoja de Trabajo para listado'!$BC$155:$CB$1048576,MATCH($A1151,'Hoja de Trabajo para listado'!$BC$155:$BC$1048576,0),MATCH((CUADRO!I$5&amp;$E1151),'Hoja de Trabajo para listado'!$BC$151:$CB$151,0)),0)+IFERROR(INDEX('Hoja de Trabajo para listado'!$DE$153:$DG$274,MATCH($A1151,'Hoja de Trabajo para listado'!$DE$153:$DE$1048576,0),MATCH((CUADRO!I$5&amp;$E1151),'Hoja de Trabajo para listado'!$DE$151:$DG$151,0)),0)+IFERROR(INDEX('Hoja de Trabajo para listado'!$CD$155:$DC$1048576,MATCH($A1151,'Hoja de Trabajo para listado'!$CD$155:$CD$1048576,0),MATCH((CUADRO!I$5&amp;$E1151),'Hoja de Trabajo para listado'!$CD$151:$DC$151,0)),0)</f>
        <v>0</v>
      </c>
      <c r="J1151" s="255">
        <f ca="1">+IFERROR(INDEX('Hoja de Trabajo para listado'!$A$155:$Z$1048576,MATCH($A1151,'Hoja de Trabajo para listado'!$A$155:$A$1048576,0),MATCH((CUADRO!J$5&amp;$E1151),'Hoja de Trabajo para listado'!$A$151:$Z$151,0)),0)+IFERROR(INDEX('Hoja de Trabajo para listado'!$AB$155:$BA$1048576,MATCH($A1151,'Hoja de Trabajo para listado'!$AB$155:$AB$1048576,0),MATCH((CUADRO!J$5&amp;$E1151),'Hoja de Trabajo para listado'!$AB$151:$BA$151,0)),0)+IFERROR(INDEX('Hoja de Trabajo para listado'!$BC$155:$CB$1048576,MATCH($A1151,'Hoja de Trabajo para listado'!$BC$155:$BC$1048576,0),MATCH((CUADRO!J$5&amp;$E1151),'Hoja de Trabajo para listado'!$BC$151:$CB$151,0)),0)+IFERROR(INDEX('Hoja de Trabajo para listado'!$DE$153:$DG$274,MATCH($A1151,'Hoja de Trabajo para listado'!$DE$153:$DE$1048576,0),MATCH((CUADRO!J$5&amp;$E1151),'Hoja de Trabajo para listado'!$DE$151:$DG$151,0)),0)+IFERROR(INDEX('Hoja de Trabajo para listado'!$CD$155:$DC$1048576,MATCH($A1151,'Hoja de Trabajo para listado'!$CD$155:$CD$1048576,0),MATCH((CUADRO!J$5&amp;$E1151),'Hoja de Trabajo para listado'!$CD$151:$DC$151,0)),0)</f>
        <v>0</v>
      </c>
      <c r="K1151" s="255">
        <f ca="1">+IFERROR(INDEX('Hoja de Trabajo para listado'!$A$155:$Z$1048576,MATCH($A1151,'Hoja de Trabajo para listado'!$A$155:$A$1048576,0),MATCH((CUADRO!K$5&amp;$E1151),'Hoja de Trabajo para listado'!$A$151:$Z$151,0)),0)+IFERROR(INDEX('Hoja de Trabajo para listado'!$AB$155:$BA$1048576,MATCH($A1151,'Hoja de Trabajo para listado'!$AB$155:$AB$1048576,0),MATCH((CUADRO!K$5&amp;$E1151),'Hoja de Trabajo para listado'!$AB$151:$BA$151,0)),0)+IFERROR(INDEX('Hoja de Trabajo para listado'!$BC$155:$CB$1048576,MATCH($A1151,'Hoja de Trabajo para listado'!$BC$155:$BC$1048576,0),MATCH((CUADRO!K$5&amp;$E1151),'Hoja de Trabajo para listado'!$BC$151:$CB$151,0)),0)+IFERROR(INDEX('Hoja de Trabajo para listado'!$DE$153:$DG$274,MATCH($A1151,'Hoja de Trabajo para listado'!$DE$153:$DE$1048576,0),MATCH((CUADRO!K$5&amp;$E1151),'Hoja de Trabajo para listado'!$DE$151:$DG$151,0)),0)+IFERROR(INDEX('Hoja de Trabajo para listado'!$CD$155:$DC$1048576,MATCH($A1151,'Hoja de Trabajo para listado'!$CD$155:$CD$1048576,0),MATCH((CUADRO!K$5&amp;$E1151),'Hoja de Trabajo para listado'!$CD$151:$DC$151,0)),0)</f>
        <v>0</v>
      </c>
      <c r="L1151" s="255">
        <f ca="1">+IFERROR(INDEX('Hoja de Trabajo para listado'!$A$155:$Z$1048576,MATCH($A1151,'Hoja de Trabajo para listado'!$A$155:$A$1048576,0),MATCH((CUADRO!L$5&amp;$E1151),'Hoja de Trabajo para listado'!$A$151:$Z$151,0)),0)+IFERROR(INDEX('Hoja de Trabajo para listado'!$AB$155:$BA$1048576,MATCH($A1151,'Hoja de Trabajo para listado'!$AB$155:$AB$1048576,0),MATCH((CUADRO!L$5&amp;$E1151),'Hoja de Trabajo para listado'!$AB$151:$BA$151,0)),0)+IFERROR(INDEX('Hoja de Trabajo para listado'!$BC$155:$CB$1048576,MATCH($A1151,'Hoja de Trabajo para listado'!$BC$155:$BC$1048576,0),MATCH((CUADRO!L$5&amp;$E1151),'Hoja de Trabajo para listado'!$BC$151:$CB$151,0)),0)+IFERROR(INDEX('Hoja de Trabajo para listado'!$DE$153:$DG$274,MATCH($A1151,'Hoja de Trabajo para listado'!$DE$153:$DE$1048576,0),MATCH((CUADRO!L$5&amp;$E1151),'Hoja de Trabajo para listado'!$DE$151:$DG$151,0)),0)+IFERROR(INDEX('Hoja de Trabajo para listado'!$CD$155:$DC$1048576,MATCH($A1151,'Hoja de Trabajo para listado'!$CD$155:$CD$1048576,0),MATCH((CUADRO!L$5&amp;$E1151),'Hoja de Trabajo para listado'!$CD$151:$DC$151,0)),0)</f>
        <v>0</v>
      </c>
      <c r="M1151" s="255">
        <f ca="1">+IFERROR(INDEX('Hoja de Trabajo para listado'!$A$155:$Z$1048576,MATCH($A1151,'Hoja de Trabajo para listado'!$A$155:$A$1048576,0),MATCH((CUADRO!M$5&amp;$E1151),'Hoja de Trabajo para listado'!$A$151:$Z$151,0)),0)+IFERROR(INDEX('Hoja de Trabajo para listado'!$AB$155:$BA$1048576,MATCH($A1151,'Hoja de Trabajo para listado'!$AB$155:$AB$1048576,0),MATCH((CUADRO!M$5&amp;$E1151),'Hoja de Trabajo para listado'!$AB$151:$BA$151,0)),0)+IFERROR(INDEX('Hoja de Trabajo para listado'!$BC$155:$CB$1048576,MATCH($A1151,'Hoja de Trabajo para listado'!$BC$155:$BC$1048576,0),MATCH((CUADRO!M$5&amp;$E1151),'Hoja de Trabajo para listado'!$BC$151:$CB$151,0)),0)+IFERROR(INDEX('Hoja de Trabajo para listado'!$DE$153:$DG$274,MATCH($A1151,'Hoja de Trabajo para listado'!$DE$153:$DE$1048576,0),MATCH((CUADRO!M$5&amp;$E1151),'Hoja de Trabajo para listado'!$DE$151:$DG$151,0)),0)+IFERROR(INDEX('Hoja de Trabajo para listado'!$CD$155:$DC$1048576,MATCH($A1151,'Hoja de Trabajo para listado'!$CD$155:$CD$1048576,0),MATCH((CUADRO!M$5&amp;$E1151),'Hoja de Trabajo para listado'!$CD$151:$DC$151,0)),0)</f>
        <v>0</v>
      </c>
      <c r="N1151" s="255">
        <f ca="1">+IFERROR(INDEX('Hoja de Trabajo para listado'!$A$155:$Z$1048576,MATCH($A1151,'Hoja de Trabajo para listado'!$A$155:$A$1048576,0),MATCH((CUADRO!N$5&amp;$E1151),'Hoja de Trabajo para listado'!$A$151:$Z$151,0)),0)+IFERROR(INDEX('Hoja de Trabajo para listado'!$AB$155:$BA$1048576,MATCH($A1151,'Hoja de Trabajo para listado'!$AB$155:$AB$1048576,0),MATCH((CUADRO!N$5&amp;$E1151),'Hoja de Trabajo para listado'!$AB$151:$BA$151,0)),0)+IFERROR(INDEX('Hoja de Trabajo para listado'!$BC$155:$CB$1048576,MATCH($A1151,'Hoja de Trabajo para listado'!$BC$155:$BC$1048576,0),MATCH((CUADRO!N$5&amp;$E1151),'Hoja de Trabajo para listado'!$BC$151:$CB$151,0)),0)+IFERROR(INDEX('Hoja de Trabajo para listado'!$DE$153:$DG$274,MATCH($A1151,'Hoja de Trabajo para listado'!$DE$153:$DE$1048576,0),MATCH((CUADRO!N$5&amp;$E1151),'Hoja de Trabajo para listado'!$DE$151:$DG$151,0)),0)+IFERROR(INDEX('Hoja de Trabajo para listado'!$CD$155:$DC$1048576,MATCH($A1151,'Hoja de Trabajo para listado'!$CD$155:$CD$1048576,0),MATCH((CUADRO!N$5&amp;$E1151),'Hoja de Trabajo para listado'!$CD$151:$DC$151,0)),0)</f>
        <v>0</v>
      </c>
      <c r="O1151" s="255">
        <f ca="1">+IFERROR(INDEX('Hoja de Trabajo para listado'!$A$155:$Z$1048576,MATCH($A1151,'Hoja de Trabajo para listado'!$A$155:$A$1048576,0),MATCH((CUADRO!O$5&amp;$E1151),'Hoja de Trabajo para listado'!$A$151:$Z$151,0)),0)+IFERROR(INDEX('Hoja de Trabajo para listado'!$AB$155:$BA$1048576,MATCH($A1151,'Hoja de Trabajo para listado'!$AB$155:$AB$1048576,0),MATCH((CUADRO!O$5&amp;$E1151),'Hoja de Trabajo para listado'!$AB$151:$BA$151,0)),0)+IFERROR(INDEX('Hoja de Trabajo para listado'!$BC$155:$CB$1048576,MATCH($A1151,'Hoja de Trabajo para listado'!$BC$155:$BC$1048576,0),MATCH((CUADRO!O$5&amp;$E1151),'Hoja de Trabajo para listado'!$BC$151:$CB$151,0)),0)+IFERROR(INDEX('Hoja de Trabajo para listado'!$DE$153:$DG$274,MATCH($A1151,'Hoja de Trabajo para listado'!$DE$153:$DE$1048576,0),MATCH((CUADRO!O$5&amp;$E1151),'Hoja de Trabajo para listado'!$DE$151:$DG$151,0)),0)+IFERROR(INDEX('Hoja de Trabajo para listado'!$CD$155:$DC$1048576,MATCH($A1151,'Hoja de Trabajo para listado'!$CD$155:$CD$1048576,0),MATCH((CUADRO!O$5&amp;$E1151),'Hoja de Trabajo para listado'!$CD$151:$DC$151,0)),0)</f>
        <v>0</v>
      </c>
      <c r="P1151" s="255">
        <f ca="1">+IFERROR(INDEX('Hoja de Trabajo para listado'!$A$155:$Z$1048576,MATCH($A1151,'Hoja de Trabajo para listado'!$A$155:$A$1048576,0),MATCH((CUADRO!P$5&amp;$E1151),'Hoja de Trabajo para listado'!$A$151:$Z$151,0)),0)+IFERROR(INDEX('Hoja de Trabajo para listado'!$AB$155:$BA$1048576,MATCH($A1151,'Hoja de Trabajo para listado'!$AB$155:$AB$1048576,0),MATCH((CUADRO!P$5&amp;$E1151),'Hoja de Trabajo para listado'!$AB$151:$BA$151,0)),0)+IFERROR(INDEX('Hoja de Trabajo para listado'!$BC$155:$CB$1048576,MATCH($A1151,'Hoja de Trabajo para listado'!$BC$155:$BC$1048576,0),MATCH((CUADRO!P$5&amp;$E1151),'Hoja de Trabajo para listado'!$BC$151:$CB$151,0)),0)+IFERROR(INDEX('Hoja de Trabajo para listado'!$DE$153:$DG$274,MATCH($A1151,'Hoja de Trabajo para listado'!$DE$153:$DE$1048576,0),MATCH((CUADRO!P$5&amp;$E1151),'Hoja de Trabajo para listado'!$DE$151:$DG$151,0)),0)+IFERROR(INDEX('Hoja de Trabajo para listado'!$CD$155:$DC$1048576,MATCH($A1151,'Hoja de Trabajo para listado'!$CD$155:$CD$1048576,0),MATCH((CUADRO!P$5&amp;$E1151),'Hoja de Trabajo para listado'!$CD$151:$DC$151,0)),0)</f>
        <v>0</v>
      </c>
      <c r="Q1151" s="255">
        <f ca="1">+IFERROR(INDEX('Hoja de Trabajo para listado'!$A$155:$Z$1048576,MATCH($A1151,'Hoja de Trabajo para listado'!$A$155:$A$1048576,0),MATCH((CUADRO!Q$5&amp;$E1151),'Hoja de Trabajo para listado'!$A$151:$Z$151,0)),0)+IFERROR(INDEX('Hoja de Trabajo para listado'!$AB$155:$BA$1048576,MATCH($A1151,'Hoja de Trabajo para listado'!$AB$155:$AB$1048576,0),MATCH((CUADRO!Q$5&amp;$E1151),'Hoja de Trabajo para listado'!$AB$151:$BA$151,0)),0)+IFERROR(INDEX('Hoja de Trabajo para listado'!$BC$155:$CB$1048576,MATCH($A1151,'Hoja de Trabajo para listado'!$BC$155:$BC$1048576,0),MATCH((CUADRO!Q$5&amp;$E1151),'Hoja de Trabajo para listado'!$BC$151:$CB$151,0)),0)+IFERROR(INDEX('Hoja de Trabajo para listado'!$DE$153:$DG$274,MATCH($A1151,'Hoja de Trabajo para listado'!$DE$153:$DE$1048576,0),MATCH((CUADRO!Q$5&amp;$E1151),'Hoja de Trabajo para listado'!$DE$151:$DG$151,0)),0)+IFERROR(INDEX('Hoja de Trabajo para listado'!$CD$155:$DC$1048576,MATCH($A1151,'Hoja de Trabajo para listado'!$CD$155:$CD$1048576,0),MATCH((CUADRO!Q$5&amp;$E1151),'Hoja de Trabajo para listado'!$CD$151:$DC$151,0)),0)</f>
        <v>0</v>
      </c>
      <c r="R1151" s="255">
        <f t="shared" ca="1" si="39"/>
        <v>0</v>
      </c>
      <c r="S1151" s="262">
        <f ca="1">+R1150+R1151</f>
        <v>0</v>
      </c>
      <c r="T1151" s="255">
        <f ca="1">+S1151</f>
        <v>0</v>
      </c>
      <c r="U1151" s="254">
        <f t="shared" si="40"/>
        <v>2</v>
      </c>
      <c r="V1151" s="362" t="str">
        <f>+VLOOKUP(A1151,bd_lista!$A$3:$E$590,5,FALSE)</f>
        <v>Empresas Municipales</v>
      </c>
      <c r="W1151" s="362"/>
      <c r="X1151" s="254">
        <f>+VLOOKUP(A1151,[2]Sheet1!$A$13:$D$744,4,FALSE)</f>
        <v>0</v>
      </c>
      <c r="Y1151" s="254" t="e">
        <f>+VLOOKUP(X1151,bd_lista!$A$3:$C$590,3,FALSE)</f>
        <v>#N/A</v>
      </c>
      <c r="Z1151" s="314"/>
      <c r="AA1151" s="350"/>
    </row>
    <row r="1152" spans="1:27" customFormat="1" ht="27" hidden="1" customHeight="1">
      <c r="A1152" s="32">
        <v>821</v>
      </c>
      <c r="B1152" s="306">
        <f>+A1152</f>
        <v>821</v>
      </c>
      <c r="C1152" s="259" t="str">
        <f>+VLOOKUP(A1152,bd_lista!$A$3:$C$590,3,FALSE)</f>
        <v>Administración Autónoma para Obras Sanitarias - Potosí</v>
      </c>
      <c r="D1152" s="361" t="str">
        <f>+C1152</f>
        <v>Administración Autónoma para Obras Sanitarias - Potosí</v>
      </c>
      <c r="E1152" s="254" t="s">
        <v>1313</v>
      </c>
      <c r="F1152" s="255">
        <f ca="1">+IFERROR(INDEX('Hoja de Trabajo para listado'!$A$155:$Z$1048576,MATCH($A1152,'Hoja de Trabajo para listado'!$A$155:$A$1048576,0),MATCH((CUADRO!F$5&amp;$E1152),'Hoja de Trabajo para listado'!$A$151:$Z$151,0)),0)+IFERROR(INDEX('Hoja de Trabajo para listado'!$AB$155:$BA$1048576,MATCH($A1152,'Hoja de Trabajo para listado'!$AB$155:$AB$1048576,0),MATCH((CUADRO!F$5&amp;$E1152),'Hoja de Trabajo para listado'!$AB$151:$BA$151,0)),0)+IFERROR(INDEX('Hoja de Trabajo para listado'!$BC$155:$CB$1048576,MATCH($A1152,'Hoja de Trabajo para listado'!$BC$155:$BC$1048576,0),MATCH((CUADRO!F$5&amp;$E1152),'Hoja de Trabajo para listado'!$BC$151:$CB$151,0)),0)+IFERROR(INDEX('Hoja de Trabajo para listado'!$DE$153:$DG$274,MATCH($A1152,'Hoja de Trabajo para listado'!$DE$153:$DE$1048576,0),MATCH((CUADRO!F$5&amp;$E1152),'Hoja de Trabajo para listado'!$DE$151:$DG$151,0)),0)+IFERROR(INDEX('Hoja de Trabajo para listado'!$CD$155:$DC$1048576,MATCH($A1152,'Hoja de Trabajo para listado'!$CD$155:$CD$1048576,0),MATCH((CUADRO!F$5&amp;$E1152),'Hoja de Trabajo para listado'!$CD$151:$DC$151,0)),0)</f>
        <v>0</v>
      </c>
      <c r="G1152" s="255">
        <f ca="1">+IFERROR(INDEX('Hoja de Trabajo para listado'!$A$155:$Z$1048576,MATCH($A1152,'Hoja de Trabajo para listado'!$A$155:$A$1048576,0),MATCH((CUADRO!G$5&amp;$E1152),'Hoja de Trabajo para listado'!$A$151:$Z$151,0)),0)+IFERROR(INDEX('Hoja de Trabajo para listado'!$AB$155:$BA$1048576,MATCH($A1152,'Hoja de Trabajo para listado'!$AB$155:$AB$1048576,0),MATCH((CUADRO!G$5&amp;$E1152),'Hoja de Trabajo para listado'!$AB$151:$BA$151,0)),0)+IFERROR(INDEX('Hoja de Trabajo para listado'!$BC$155:$CB$1048576,MATCH($A1152,'Hoja de Trabajo para listado'!$BC$155:$BC$1048576,0),MATCH((CUADRO!G$5&amp;$E1152),'Hoja de Trabajo para listado'!$BC$151:$CB$151,0)),0)+IFERROR(INDEX('Hoja de Trabajo para listado'!$DE$153:$DG$274,MATCH($A1152,'Hoja de Trabajo para listado'!$DE$153:$DE$1048576,0),MATCH((CUADRO!G$5&amp;$E1152),'Hoja de Trabajo para listado'!$DE$151:$DG$151,0)),0)+IFERROR(INDEX('Hoja de Trabajo para listado'!$CD$155:$DC$1048576,MATCH($A1152,'Hoja de Trabajo para listado'!$CD$155:$CD$1048576,0),MATCH((CUADRO!G$5&amp;$E1152),'Hoja de Trabajo para listado'!$CD$151:$DC$151,0)),0)</f>
        <v>0</v>
      </c>
      <c r="H1152" s="255">
        <f ca="1">+IFERROR(INDEX('Hoja de Trabajo para listado'!$A$155:$Z$1048576,MATCH($A1152,'Hoja de Trabajo para listado'!$A$155:$A$1048576,0),MATCH((CUADRO!H$5&amp;$E1152),'Hoja de Trabajo para listado'!$A$151:$Z$151,0)),0)+IFERROR(INDEX('Hoja de Trabajo para listado'!$AB$155:$BA$1048576,MATCH($A1152,'Hoja de Trabajo para listado'!$AB$155:$AB$1048576,0),MATCH((CUADRO!H$5&amp;$E1152),'Hoja de Trabajo para listado'!$AB$151:$BA$151,0)),0)+IFERROR(INDEX('Hoja de Trabajo para listado'!$BC$155:$CB$1048576,MATCH($A1152,'Hoja de Trabajo para listado'!$BC$155:$BC$1048576,0),MATCH((CUADRO!H$5&amp;$E1152),'Hoja de Trabajo para listado'!$BC$151:$CB$151,0)),0)+IFERROR(INDEX('Hoja de Trabajo para listado'!$DE$153:$DG$274,MATCH($A1152,'Hoja de Trabajo para listado'!$DE$153:$DE$1048576,0),MATCH((CUADRO!H$5&amp;$E1152),'Hoja de Trabajo para listado'!$DE$151:$DG$151,0)),0)+IFERROR(INDEX('Hoja de Trabajo para listado'!$CD$155:$DC$1048576,MATCH($A1152,'Hoja de Trabajo para listado'!$CD$155:$CD$1048576,0),MATCH((CUADRO!H$5&amp;$E1152),'Hoja de Trabajo para listado'!$CD$151:$DC$151,0)),0)</f>
        <v>0</v>
      </c>
      <c r="I1152" s="255">
        <f ca="1">+IFERROR(INDEX('Hoja de Trabajo para listado'!$A$155:$Z$1048576,MATCH($A1152,'Hoja de Trabajo para listado'!$A$155:$A$1048576,0),MATCH((CUADRO!I$5&amp;$E1152),'Hoja de Trabajo para listado'!$A$151:$Z$151,0)),0)+IFERROR(INDEX('Hoja de Trabajo para listado'!$AB$155:$BA$1048576,MATCH($A1152,'Hoja de Trabajo para listado'!$AB$155:$AB$1048576,0),MATCH((CUADRO!I$5&amp;$E1152),'Hoja de Trabajo para listado'!$AB$151:$BA$151,0)),0)+IFERROR(INDEX('Hoja de Trabajo para listado'!$BC$155:$CB$1048576,MATCH($A1152,'Hoja de Trabajo para listado'!$BC$155:$BC$1048576,0),MATCH((CUADRO!I$5&amp;$E1152),'Hoja de Trabajo para listado'!$BC$151:$CB$151,0)),0)+IFERROR(INDEX('Hoja de Trabajo para listado'!$DE$153:$DG$274,MATCH($A1152,'Hoja de Trabajo para listado'!$DE$153:$DE$1048576,0),MATCH((CUADRO!I$5&amp;$E1152),'Hoja de Trabajo para listado'!$DE$151:$DG$151,0)),0)+IFERROR(INDEX('Hoja de Trabajo para listado'!$CD$155:$DC$1048576,MATCH($A1152,'Hoja de Trabajo para listado'!$CD$155:$CD$1048576,0),MATCH((CUADRO!I$5&amp;$E1152),'Hoja de Trabajo para listado'!$CD$151:$DC$151,0)),0)</f>
        <v>0</v>
      </c>
      <c r="J1152" s="255">
        <f ca="1">+IFERROR(INDEX('Hoja de Trabajo para listado'!$A$155:$Z$1048576,MATCH($A1152,'Hoja de Trabajo para listado'!$A$155:$A$1048576,0),MATCH((CUADRO!J$5&amp;$E1152),'Hoja de Trabajo para listado'!$A$151:$Z$151,0)),0)+IFERROR(INDEX('Hoja de Trabajo para listado'!$AB$155:$BA$1048576,MATCH($A1152,'Hoja de Trabajo para listado'!$AB$155:$AB$1048576,0),MATCH((CUADRO!J$5&amp;$E1152),'Hoja de Trabajo para listado'!$AB$151:$BA$151,0)),0)+IFERROR(INDEX('Hoja de Trabajo para listado'!$BC$155:$CB$1048576,MATCH($A1152,'Hoja de Trabajo para listado'!$BC$155:$BC$1048576,0),MATCH((CUADRO!J$5&amp;$E1152),'Hoja de Trabajo para listado'!$BC$151:$CB$151,0)),0)+IFERROR(INDEX('Hoja de Trabajo para listado'!$DE$153:$DG$274,MATCH($A1152,'Hoja de Trabajo para listado'!$DE$153:$DE$1048576,0),MATCH((CUADRO!J$5&amp;$E1152),'Hoja de Trabajo para listado'!$DE$151:$DG$151,0)),0)+IFERROR(INDEX('Hoja de Trabajo para listado'!$CD$155:$DC$1048576,MATCH($A1152,'Hoja de Trabajo para listado'!$CD$155:$CD$1048576,0),MATCH((CUADRO!J$5&amp;$E1152),'Hoja de Trabajo para listado'!$CD$151:$DC$151,0)),0)</f>
        <v>0</v>
      </c>
      <c r="K1152" s="255">
        <f ca="1">+IFERROR(INDEX('Hoja de Trabajo para listado'!$A$155:$Z$1048576,MATCH($A1152,'Hoja de Trabajo para listado'!$A$155:$A$1048576,0),MATCH((CUADRO!K$5&amp;$E1152),'Hoja de Trabajo para listado'!$A$151:$Z$151,0)),0)+IFERROR(INDEX('Hoja de Trabajo para listado'!$AB$155:$BA$1048576,MATCH($A1152,'Hoja de Trabajo para listado'!$AB$155:$AB$1048576,0),MATCH((CUADRO!K$5&amp;$E1152),'Hoja de Trabajo para listado'!$AB$151:$BA$151,0)),0)+IFERROR(INDEX('Hoja de Trabajo para listado'!$BC$155:$CB$1048576,MATCH($A1152,'Hoja de Trabajo para listado'!$BC$155:$BC$1048576,0),MATCH((CUADRO!K$5&amp;$E1152),'Hoja de Trabajo para listado'!$BC$151:$CB$151,0)),0)+IFERROR(INDEX('Hoja de Trabajo para listado'!$DE$153:$DG$274,MATCH($A1152,'Hoja de Trabajo para listado'!$DE$153:$DE$1048576,0),MATCH((CUADRO!K$5&amp;$E1152),'Hoja de Trabajo para listado'!$DE$151:$DG$151,0)),0)+IFERROR(INDEX('Hoja de Trabajo para listado'!$CD$155:$DC$1048576,MATCH($A1152,'Hoja de Trabajo para listado'!$CD$155:$CD$1048576,0),MATCH((CUADRO!K$5&amp;$E1152),'Hoja de Trabajo para listado'!$CD$151:$DC$151,0)),0)</f>
        <v>0</v>
      </c>
      <c r="L1152" s="255">
        <f ca="1">+IFERROR(INDEX('Hoja de Trabajo para listado'!$A$155:$Z$1048576,MATCH($A1152,'Hoja de Trabajo para listado'!$A$155:$A$1048576,0),MATCH((CUADRO!L$5&amp;$E1152),'Hoja de Trabajo para listado'!$A$151:$Z$151,0)),0)+IFERROR(INDEX('Hoja de Trabajo para listado'!$AB$155:$BA$1048576,MATCH($A1152,'Hoja de Trabajo para listado'!$AB$155:$AB$1048576,0),MATCH((CUADRO!L$5&amp;$E1152),'Hoja de Trabajo para listado'!$AB$151:$BA$151,0)),0)+IFERROR(INDEX('Hoja de Trabajo para listado'!$BC$155:$CB$1048576,MATCH($A1152,'Hoja de Trabajo para listado'!$BC$155:$BC$1048576,0),MATCH((CUADRO!L$5&amp;$E1152),'Hoja de Trabajo para listado'!$BC$151:$CB$151,0)),0)+IFERROR(INDEX('Hoja de Trabajo para listado'!$DE$153:$DG$274,MATCH($A1152,'Hoja de Trabajo para listado'!$DE$153:$DE$1048576,0),MATCH((CUADRO!L$5&amp;$E1152),'Hoja de Trabajo para listado'!$DE$151:$DG$151,0)),0)+IFERROR(INDEX('Hoja de Trabajo para listado'!$CD$155:$DC$1048576,MATCH($A1152,'Hoja de Trabajo para listado'!$CD$155:$CD$1048576,0),MATCH((CUADRO!L$5&amp;$E1152),'Hoja de Trabajo para listado'!$CD$151:$DC$151,0)),0)</f>
        <v>0</v>
      </c>
      <c r="M1152" s="255">
        <f ca="1">+IFERROR(INDEX('Hoja de Trabajo para listado'!$A$155:$Z$1048576,MATCH($A1152,'Hoja de Trabajo para listado'!$A$155:$A$1048576,0),MATCH((CUADRO!M$5&amp;$E1152),'Hoja de Trabajo para listado'!$A$151:$Z$151,0)),0)+IFERROR(INDEX('Hoja de Trabajo para listado'!$AB$155:$BA$1048576,MATCH($A1152,'Hoja de Trabajo para listado'!$AB$155:$AB$1048576,0),MATCH((CUADRO!M$5&amp;$E1152),'Hoja de Trabajo para listado'!$AB$151:$BA$151,0)),0)+IFERROR(INDEX('Hoja de Trabajo para listado'!$BC$155:$CB$1048576,MATCH($A1152,'Hoja de Trabajo para listado'!$BC$155:$BC$1048576,0),MATCH((CUADRO!M$5&amp;$E1152),'Hoja de Trabajo para listado'!$BC$151:$CB$151,0)),0)+IFERROR(INDEX('Hoja de Trabajo para listado'!$DE$153:$DG$274,MATCH($A1152,'Hoja de Trabajo para listado'!$DE$153:$DE$1048576,0),MATCH((CUADRO!M$5&amp;$E1152),'Hoja de Trabajo para listado'!$DE$151:$DG$151,0)),0)+IFERROR(INDEX('Hoja de Trabajo para listado'!$CD$155:$DC$1048576,MATCH($A1152,'Hoja de Trabajo para listado'!$CD$155:$CD$1048576,0),MATCH((CUADRO!M$5&amp;$E1152),'Hoja de Trabajo para listado'!$CD$151:$DC$151,0)),0)</f>
        <v>0</v>
      </c>
      <c r="N1152" s="255">
        <f ca="1">+IFERROR(INDEX('Hoja de Trabajo para listado'!$A$155:$Z$1048576,MATCH($A1152,'Hoja de Trabajo para listado'!$A$155:$A$1048576,0),MATCH((CUADRO!N$5&amp;$E1152),'Hoja de Trabajo para listado'!$A$151:$Z$151,0)),0)+IFERROR(INDEX('Hoja de Trabajo para listado'!$AB$155:$BA$1048576,MATCH($A1152,'Hoja de Trabajo para listado'!$AB$155:$AB$1048576,0),MATCH((CUADRO!N$5&amp;$E1152),'Hoja de Trabajo para listado'!$AB$151:$BA$151,0)),0)+IFERROR(INDEX('Hoja de Trabajo para listado'!$BC$155:$CB$1048576,MATCH($A1152,'Hoja de Trabajo para listado'!$BC$155:$BC$1048576,0),MATCH((CUADRO!N$5&amp;$E1152),'Hoja de Trabajo para listado'!$BC$151:$CB$151,0)),0)+IFERROR(INDEX('Hoja de Trabajo para listado'!$DE$153:$DG$274,MATCH($A1152,'Hoja de Trabajo para listado'!$DE$153:$DE$1048576,0),MATCH((CUADRO!N$5&amp;$E1152),'Hoja de Trabajo para listado'!$DE$151:$DG$151,0)),0)+IFERROR(INDEX('Hoja de Trabajo para listado'!$CD$155:$DC$1048576,MATCH($A1152,'Hoja de Trabajo para listado'!$CD$155:$CD$1048576,0),MATCH((CUADRO!N$5&amp;$E1152),'Hoja de Trabajo para listado'!$CD$151:$DC$151,0)),0)</f>
        <v>0</v>
      </c>
      <c r="O1152" s="255">
        <f ca="1">+IFERROR(INDEX('Hoja de Trabajo para listado'!$A$155:$Z$1048576,MATCH($A1152,'Hoja de Trabajo para listado'!$A$155:$A$1048576,0),MATCH((CUADRO!O$5&amp;$E1152),'Hoja de Trabajo para listado'!$A$151:$Z$151,0)),0)+IFERROR(INDEX('Hoja de Trabajo para listado'!$AB$155:$BA$1048576,MATCH($A1152,'Hoja de Trabajo para listado'!$AB$155:$AB$1048576,0),MATCH((CUADRO!O$5&amp;$E1152),'Hoja de Trabajo para listado'!$AB$151:$BA$151,0)),0)+IFERROR(INDEX('Hoja de Trabajo para listado'!$BC$155:$CB$1048576,MATCH($A1152,'Hoja de Trabajo para listado'!$BC$155:$BC$1048576,0),MATCH((CUADRO!O$5&amp;$E1152),'Hoja de Trabajo para listado'!$BC$151:$CB$151,0)),0)+IFERROR(INDEX('Hoja de Trabajo para listado'!$DE$153:$DG$274,MATCH($A1152,'Hoja de Trabajo para listado'!$DE$153:$DE$1048576,0),MATCH((CUADRO!O$5&amp;$E1152),'Hoja de Trabajo para listado'!$DE$151:$DG$151,0)),0)+IFERROR(INDEX('Hoja de Trabajo para listado'!$CD$155:$DC$1048576,MATCH($A1152,'Hoja de Trabajo para listado'!$CD$155:$CD$1048576,0),MATCH((CUADRO!O$5&amp;$E1152),'Hoja de Trabajo para listado'!$CD$151:$DC$151,0)),0)</f>
        <v>0</v>
      </c>
      <c r="P1152" s="255">
        <f ca="1">+IFERROR(INDEX('Hoja de Trabajo para listado'!$A$155:$Z$1048576,MATCH($A1152,'Hoja de Trabajo para listado'!$A$155:$A$1048576,0),MATCH((CUADRO!P$5&amp;$E1152),'Hoja de Trabajo para listado'!$A$151:$Z$151,0)),0)+IFERROR(INDEX('Hoja de Trabajo para listado'!$AB$155:$BA$1048576,MATCH($A1152,'Hoja de Trabajo para listado'!$AB$155:$AB$1048576,0),MATCH((CUADRO!P$5&amp;$E1152),'Hoja de Trabajo para listado'!$AB$151:$BA$151,0)),0)+IFERROR(INDEX('Hoja de Trabajo para listado'!$BC$155:$CB$1048576,MATCH($A1152,'Hoja de Trabajo para listado'!$BC$155:$BC$1048576,0),MATCH((CUADRO!P$5&amp;$E1152),'Hoja de Trabajo para listado'!$BC$151:$CB$151,0)),0)+IFERROR(INDEX('Hoja de Trabajo para listado'!$DE$153:$DG$274,MATCH($A1152,'Hoja de Trabajo para listado'!$DE$153:$DE$1048576,0),MATCH((CUADRO!P$5&amp;$E1152),'Hoja de Trabajo para listado'!$DE$151:$DG$151,0)),0)+IFERROR(INDEX('Hoja de Trabajo para listado'!$CD$155:$DC$1048576,MATCH($A1152,'Hoja de Trabajo para listado'!$CD$155:$CD$1048576,0),MATCH((CUADRO!P$5&amp;$E1152),'Hoja de Trabajo para listado'!$CD$151:$DC$151,0)),0)</f>
        <v>0</v>
      </c>
      <c r="Q1152" s="255">
        <f ca="1">+IFERROR(INDEX('Hoja de Trabajo para listado'!$A$155:$Z$1048576,MATCH($A1152,'Hoja de Trabajo para listado'!$A$155:$A$1048576,0),MATCH((CUADRO!Q$5&amp;$E1152),'Hoja de Trabajo para listado'!$A$151:$Z$151,0)),0)+IFERROR(INDEX('Hoja de Trabajo para listado'!$AB$155:$BA$1048576,MATCH($A1152,'Hoja de Trabajo para listado'!$AB$155:$AB$1048576,0),MATCH((CUADRO!Q$5&amp;$E1152),'Hoja de Trabajo para listado'!$AB$151:$BA$151,0)),0)+IFERROR(INDEX('Hoja de Trabajo para listado'!$BC$155:$CB$1048576,MATCH($A1152,'Hoja de Trabajo para listado'!$BC$155:$BC$1048576,0),MATCH((CUADRO!Q$5&amp;$E1152),'Hoja de Trabajo para listado'!$BC$151:$CB$151,0)),0)+IFERROR(INDEX('Hoja de Trabajo para listado'!$DE$153:$DG$274,MATCH($A1152,'Hoja de Trabajo para listado'!$DE$153:$DE$1048576,0),MATCH((CUADRO!Q$5&amp;$E1152),'Hoja de Trabajo para listado'!$DE$151:$DG$151,0)),0)+IFERROR(INDEX('Hoja de Trabajo para listado'!$CD$155:$DC$1048576,MATCH($A1152,'Hoja de Trabajo para listado'!$CD$155:$CD$1048576,0),MATCH((CUADRO!Q$5&amp;$E1152),'Hoja de Trabajo para listado'!$CD$151:$DC$151,0)),0)</f>
        <v>0</v>
      </c>
      <c r="R1152" s="255">
        <f t="shared" ca="1" si="39"/>
        <v>0</v>
      </c>
      <c r="S1152" s="262"/>
      <c r="T1152" s="255">
        <f ca="1">+T1153</f>
        <v>0</v>
      </c>
      <c r="U1152" s="254">
        <f t="shared" si="40"/>
        <v>1</v>
      </c>
      <c r="V1152" s="362" t="str">
        <f>+VLOOKUP(A1152,bd_lista!$A$3:$E$590,5,FALSE)</f>
        <v>Empresas Municipales</v>
      </c>
      <c r="W1152" s="361" t="str">
        <f>+V1152</f>
        <v>Empresas Municipales</v>
      </c>
      <c r="X1152" s="254">
        <f>+VLOOKUP(A1152,[2]Sheet1!$A$13:$D$744,4,FALSE)</f>
        <v>0</v>
      </c>
      <c r="Y1152" s="254" t="e">
        <f>+VLOOKUP(X1152,bd_lista!$A$3:$C$590,3,FALSE)</f>
        <v>#N/A</v>
      </c>
      <c r="Z1152" s="316">
        <f>+X1152</f>
        <v>0</v>
      </c>
      <c r="AA1152" s="348" t="e">
        <f>+Y1152</f>
        <v>#N/A</v>
      </c>
    </row>
    <row r="1153" spans="1:27" customFormat="1" ht="15" hidden="1" customHeight="1">
      <c r="A1153" s="32">
        <v>821</v>
      </c>
      <c r="B1153" s="307"/>
      <c r="C1153" s="259" t="str">
        <f>+VLOOKUP(A1153,bd_lista!$A$3:$C$590,3,FALSE)</f>
        <v>Administración Autónoma para Obras Sanitarias - Potosí</v>
      </c>
      <c r="D1153" s="362"/>
      <c r="E1153" s="256" t="s">
        <v>1314</v>
      </c>
      <c r="F1153" s="255">
        <f ca="1">+IFERROR(INDEX('Hoja de Trabajo para listado'!$A$155:$Z$1048576,MATCH($A1153,'Hoja de Trabajo para listado'!$A$155:$A$1048576,0),MATCH((CUADRO!F$5&amp;$E1153),'Hoja de Trabajo para listado'!$A$151:$Z$151,0)),0)+IFERROR(INDEX('Hoja de Trabajo para listado'!$AB$155:$BA$1048576,MATCH($A1153,'Hoja de Trabajo para listado'!$AB$155:$AB$1048576,0),MATCH((CUADRO!F$5&amp;$E1153),'Hoja de Trabajo para listado'!$AB$151:$BA$151,0)),0)+IFERROR(INDEX('Hoja de Trabajo para listado'!$BC$155:$CB$1048576,MATCH($A1153,'Hoja de Trabajo para listado'!$BC$155:$BC$1048576,0),MATCH((CUADRO!F$5&amp;$E1153),'Hoja de Trabajo para listado'!$BC$151:$CB$151,0)),0)+IFERROR(INDEX('Hoja de Trabajo para listado'!$DE$153:$DG$274,MATCH($A1153,'Hoja de Trabajo para listado'!$DE$153:$DE$1048576,0),MATCH((CUADRO!F$5&amp;$E1153),'Hoja de Trabajo para listado'!$DE$151:$DG$151,0)),0)+IFERROR(INDEX('Hoja de Trabajo para listado'!$CD$155:$DC$1048576,MATCH($A1153,'Hoja de Trabajo para listado'!$CD$155:$CD$1048576,0),MATCH((CUADRO!F$5&amp;$E1153),'Hoja de Trabajo para listado'!$CD$151:$DC$151,0)),0)</f>
        <v>0</v>
      </c>
      <c r="G1153" s="255">
        <f ca="1">+IFERROR(INDEX('Hoja de Trabajo para listado'!$A$155:$Z$1048576,MATCH($A1153,'Hoja de Trabajo para listado'!$A$155:$A$1048576,0),MATCH((CUADRO!G$5&amp;$E1153),'Hoja de Trabajo para listado'!$A$151:$Z$151,0)),0)+IFERROR(INDEX('Hoja de Trabajo para listado'!$AB$155:$BA$1048576,MATCH($A1153,'Hoja de Trabajo para listado'!$AB$155:$AB$1048576,0),MATCH((CUADRO!G$5&amp;$E1153),'Hoja de Trabajo para listado'!$AB$151:$BA$151,0)),0)+IFERROR(INDEX('Hoja de Trabajo para listado'!$BC$155:$CB$1048576,MATCH($A1153,'Hoja de Trabajo para listado'!$BC$155:$BC$1048576,0),MATCH((CUADRO!G$5&amp;$E1153),'Hoja de Trabajo para listado'!$BC$151:$CB$151,0)),0)+IFERROR(INDEX('Hoja de Trabajo para listado'!$DE$153:$DG$274,MATCH($A1153,'Hoja de Trabajo para listado'!$DE$153:$DE$1048576,0),MATCH((CUADRO!G$5&amp;$E1153),'Hoja de Trabajo para listado'!$DE$151:$DG$151,0)),0)+IFERROR(INDEX('Hoja de Trabajo para listado'!$CD$155:$DC$1048576,MATCH($A1153,'Hoja de Trabajo para listado'!$CD$155:$CD$1048576,0),MATCH((CUADRO!G$5&amp;$E1153),'Hoja de Trabajo para listado'!$CD$151:$DC$151,0)),0)</f>
        <v>0</v>
      </c>
      <c r="H1153" s="255">
        <f ca="1">+IFERROR(INDEX('Hoja de Trabajo para listado'!$A$155:$Z$1048576,MATCH($A1153,'Hoja de Trabajo para listado'!$A$155:$A$1048576,0),MATCH((CUADRO!H$5&amp;$E1153),'Hoja de Trabajo para listado'!$A$151:$Z$151,0)),0)+IFERROR(INDEX('Hoja de Trabajo para listado'!$AB$155:$BA$1048576,MATCH($A1153,'Hoja de Trabajo para listado'!$AB$155:$AB$1048576,0),MATCH((CUADRO!H$5&amp;$E1153),'Hoja de Trabajo para listado'!$AB$151:$BA$151,0)),0)+IFERROR(INDEX('Hoja de Trabajo para listado'!$BC$155:$CB$1048576,MATCH($A1153,'Hoja de Trabajo para listado'!$BC$155:$BC$1048576,0),MATCH((CUADRO!H$5&amp;$E1153),'Hoja de Trabajo para listado'!$BC$151:$CB$151,0)),0)+IFERROR(INDEX('Hoja de Trabajo para listado'!$DE$153:$DG$274,MATCH($A1153,'Hoja de Trabajo para listado'!$DE$153:$DE$1048576,0),MATCH((CUADRO!H$5&amp;$E1153),'Hoja de Trabajo para listado'!$DE$151:$DG$151,0)),0)+IFERROR(INDEX('Hoja de Trabajo para listado'!$CD$155:$DC$1048576,MATCH($A1153,'Hoja de Trabajo para listado'!$CD$155:$CD$1048576,0),MATCH((CUADRO!H$5&amp;$E1153),'Hoja de Trabajo para listado'!$CD$151:$DC$151,0)),0)</f>
        <v>0</v>
      </c>
      <c r="I1153" s="255">
        <f ca="1">+IFERROR(INDEX('Hoja de Trabajo para listado'!$A$155:$Z$1048576,MATCH($A1153,'Hoja de Trabajo para listado'!$A$155:$A$1048576,0),MATCH((CUADRO!I$5&amp;$E1153),'Hoja de Trabajo para listado'!$A$151:$Z$151,0)),0)+IFERROR(INDEX('Hoja de Trabajo para listado'!$AB$155:$BA$1048576,MATCH($A1153,'Hoja de Trabajo para listado'!$AB$155:$AB$1048576,0),MATCH((CUADRO!I$5&amp;$E1153),'Hoja de Trabajo para listado'!$AB$151:$BA$151,0)),0)+IFERROR(INDEX('Hoja de Trabajo para listado'!$BC$155:$CB$1048576,MATCH($A1153,'Hoja de Trabajo para listado'!$BC$155:$BC$1048576,0),MATCH((CUADRO!I$5&amp;$E1153),'Hoja de Trabajo para listado'!$BC$151:$CB$151,0)),0)+IFERROR(INDEX('Hoja de Trabajo para listado'!$DE$153:$DG$274,MATCH($A1153,'Hoja de Trabajo para listado'!$DE$153:$DE$1048576,0),MATCH((CUADRO!I$5&amp;$E1153),'Hoja de Trabajo para listado'!$DE$151:$DG$151,0)),0)+IFERROR(INDEX('Hoja de Trabajo para listado'!$CD$155:$DC$1048576,MATCH($A1153,'Hoja de Trabajo para listado'!$CD$155:$CD$1048576,0),MATCH((CUADRO!I$5&amp;$E1153),'Hoja de Trabajo para listado'!$CD$151:$DC$151,0)),0)</f>
        <v>0</v>
      </c>
      <c r="J1153" s="255">
        <f ca="1">+IFERROR(INDEX('Hoja de Trabajo para listado'!$A$155:$Z$1048576,MATCH($A1153,'Hoja de Trabajo para listado'!$A$155:$A$1048576,0),MATCH((CUADRO!J$5&amp;$E1153),'Hoja de Trabajo para listado'!$A$151:$Z$151,0)),0)+IFERROR(INDEX('Hoja de Trabajo para listado'!$AB$155:$BA$1048576,MATCH($A1153,'Hoja de Trabajo para listado'!$AB$155:$AB$1048576,0),MATCH((CUADRO!J$5&amp;$E1153),'Hoja de Trabajo para listado'!$AB$151:$BA$151,0)),0)+IFERROR(INDEX('Hoja de Trabajo para listado'!$BC$155:$CB$1048576,MATCH($A1153,'Hoja de Trabajo para listado'!$BC$155:$BC$1048576,0),MATCH((CUADRO!J$5&amp;$E1153),'Hoja de Trabajo para listado'!$BC$151:$CB$151,0)),0)+IFERROR(INDEX('Hoja de Trabajo para listado'!$DE$153:$DG$274,MATCH($A1153,'Hoja de Trabajo para listado'!$DE$153:$DE$1048576,0),MATCH((CUADRO!J$5&amp;$E1153),'Hoja de Trabajo para listado'!$DE$151:$DG$151,0)),0)+IFERROR(INDEX('Hoja de Trabajo para listado'!$CD$155:$DC$1048576,MATCH($A1153,'Hoja de Trabajo para listado'!$CD$155:$CD$1048576,0),MATCH((CUADRO!J$5&amp;$E1153),'Hoja de Trabajo para listado'!$CD$151:$DC$151,0)),0)</f>
        <v>0</v>
      </c>
      <c r="K1153" s="255">
        <f ca="1">+IFERROR(INDEX('Hoja de Trabajo para listado'!$A$155:$Z$1048576,MATCH($A1153,'Hoja de Trabajo para listado'!$A$155:$A$1048576,0),MATCH((CUADRO!K$5&amp;$E1153),'Hoja de Trabajo para listado'!$A$151:$Z$151,0)),0)+IFERROR(INDEX('Hoja de Trabajo para listado'!$AB$155:$BA$1048576,MATCH($A1153,'Hoja de Trabajo para listado'!$AB$155:$AB$1048576,0),MATCH((CUADRO!K$5&amp;$E1153),'Hoja de Trabajo para listado'!$AB$151:$BA$151,0)),0)+IFERROR(INDEX('Hoja de Trabajo para listado'!$BC$155:$CB$1048576,MATCH($A1153,'Hoja de Trabajo para listado'!$BC$155:$BC$1048576,0),MATCH((CUADRO!K$5&amp;$E1153),'Hoja de Trabajo para listado'!$BC$151:$CB$151,0)),0)+IFERROR(INDEX('Hoja de Trabajo para listado'!$DE$153:$DG$274,MATCH($A1153,'Hoja de Trabajo para listado'!$DE$153:$DE$1048576,0),MATCH((CUADRO!K$5&amp;$E1153),'Hoja de Trabajo para listado'!$DE$151:$DG$151,0)),0)+IFERROR(INDEX('Hoja de Trabajo para listado'!$CD$155:$DC$1048576,MATCH($A1153,'Hoja de Trabajo para listado'!$CD$155:$CD$1048576,0),MATCH((CUADRO!K$5&amp;$E1153),'Hoja de Trabajo para listado'!$CD$151:$DC$151,0)),0)</f>
        <v>0</v>
      </c>
      <c r="L1153" s="255">
        <f ca="1">+IFERROR(INDEX('Hoja de Trabajo para listado'!$A$155:$Z$1048576,MATCH($A1153,'Hoja de Trabajo para listado'!$A$155:$A$1048576,0),MATCH((CUADRO!L$5&amp;$E1153),'Hoja de Trabajo para listado'!$A$151:$Z$151,0)),0)+IFERROR(INDEX('Hoja de Trabajo para listado'!$AB$155:$BA$1048576,MATCH($A1153,'Hoja de Trabajo para listado'!$AB$155:$AB$1048576,0),MATCH((CUADRO!L$5&amp;$E1153),'Hoja de Trabajo para listado'!$AB$151:$BA$151,0)),0)+IFERROR(INDEX('Hoja de Trabajo para listado'!$BC$155:$CB$1048576,MATCH($A1153,'Hoja de Trabajo para listado'!$BC$155:$BC$1048576,0),MATCH((CUADRO!L$5&amp;$E1153),'Hoja de Trabajo para listado'!$BC$151:$CB$151,0)),0)+IFERROR(INDEX('Hoja de Trabajo para listado'!$DE$153:$DG$274,MATCH($A1153,'Hoja de Trabajo para listado'!$DE$153:$DE$1048576,0),MATCH((CUADRO!L$5&amp;$E1153),'Hoja de Trabajo para listado'!$DE$151:$DG$151,0)),0)+IFERROR(INDEX('Hoja de Trabajo para listado'!$CD$155:$DC$1048576,MATCH($A1153,'Hoja de Trabajo para listado'!$CD$155:$CD$1048576,0),MATCH((CUADRO!L$5&amp;$E1153),'Hoja de Trabajo para listado'!$CD$151:$DC$151,0)),0)</f>
        <v>0</v>
      </c>
      <c r="M1153" s="255">
        <f ca="1">+IFERROR(INDEX('Hoja de Trabajo para listado'!$A$155:$Z$1048576,MATCH($A1153,'Hoja de Trabajo para listado'!$A$155:$A$1048576,0),MATCH((CUADRO!M$5&amp;$E1153),'Hoja de Trabajo para listado'!$A$151:$Z$151,0)),0)+IFERROR(INDEX('Hoja de Trabajo para listado'!$AB$155:$BA$1048576,MATCH($A1153,'Hoja de Trabajo para listado'!$AB$155:$AB$1048576,0),MATCH((CUADRO!M$5&amp;$E1153),'Hoja de Trabajo para listado'!$AB$151:$BA$151,0)),0)+IFERROR(INDEX('Hoja de Trabajo para listado'!$BC$155:$CB$1048576,MATCH($A1153,'Hoja de Trabajo para listado'!$BC$155:$BC$1048576,0),MATCH((CUADRO!M$5&amp;$E1153),'Hoja de Trabajo para listado'!$BC$151:$CB$151,0)),0)+IFERROR(INDEX('Hoja de Trabajo para listado'!$DE$153:$DG$274,MATCH($A1153,'Hoja de Trabajo para listado'!$DE$153:$DE$1048576,0),MATCH((CUADRO!M$5&amp;$E1153),'Hoja de Trabajo para listado'!$DE$151:$DG$151,0)),0)+IFERROR(INDEX('Hoja de Trabajo para listado'!$CD$155:$DC$1048576,MATCH($A1153,'Hoja de Trabajo para listado'!$CD$155:$CD$1048576,0),MATCH((CUADRO!M$5&amp;$E1153),'Hoja de Trabajo para listado'!$CD$151:$DC$151,0)),0)</f>
        <v>0</v>
      </c>
      <c r="N1153" s="255">
        <f ca="1">+IFERROR(INDEX('Hoja de Trabajo para listado'!$A$155:$Z$1048576,MATCH($A1153,'Hoja de Trabajo para listado'!$A$155:$A$1048576,0),MATCH((CUADRO!N$5&amp;$E1153),'Hoja de Trabajo para listado'!$A$151:$Z$151,0)),0)+IFERROR(INDEX('Hoja de Trabajo para listado'!$AB$155:$BA$1048576,MATCH($A1153,'Hoja de Trabajo para listado'!$AB$155:$AB$1048576,0),MATCH((CUADRO!N$5&amp;$E1153),'Hoja de Trabajo para listado'!$AB$151:$BA$151,0)),0)+IFERROR(INDEX('Hoja de Trabajo para listado'!$BC$155:$CB$1048576,MATCH($A1153,'Hoja de Trabajo para listado'!$BC$155:$BC$1048576,0),MATCH((CUADRO!N$5&amp;$E1153),'Hoja de Trabajo para listado'!$BC$151:$CB$151,0)),0)+IFERROR(INDEX('Hoja de Trabajo para listado'!$DE$153:$DG$274,MATCH($A1153,'Hoja de Trabajo para listado'!$DE$153:$DE$1048576,0),MATCH((CUADRO!N$5&amp;$E1153),'Hoja de Trabajo para listado'!$DE$151:$DG$151,0)),0)+IFERROR(INDEX('Hoja de Trabajo para listado'!$CD$155:$DC$1048576,MATCH($A1153,'Hoja de Trabajo para listado'!$CD$155:$CD$1048576,0),MATCH((CUADRO!N$5&amp;$E1153),'Hoja de Trabajo para listado'!$CD$151:$DC$151,0)),0)</f>
        <v>0</v>
      </c>
      <c r="O1153" s="255">
        <f ca="1">+IFERROR(INDEX('Hoja de Trabajo para listado'!$A$155:$Z$1048576,MATCH($A1153,'Hoja de Trabajo para listado'!$A$155:$A$1048576,0),MATCH((CUADRO!O$5&amp;$E1153),'Hoja de Trabajo para listado'!$A$151:$Z$151,0)),0)+IFERROR(INDEX('Hoja de Trabajo para listado'!$AB$155:$BA$1048576,MATCH($A1153,'Hoja de Trabajo para listado'!$AB$155:$AB$1048576,0),MATCH((CUADRO!O$5&amp;$E1153),'Hoja de Trabajo para listado'!$AB$151:$BA$151,0)),0)+IFERROR(INDEX('Hoja de Trabajo para listado'!$BC$155:$CB$1048576,MATCH($A1153,'Hoja de Trabajo para listado'!$BC$155:$BC$1048576,0),MATCH((CUADRO!O$5&amp;$E1153),'Hoja de Trabajo para listado'!$BC$151:$CB$151,0)),0)+IFERROR(INDEX('Hoja de Trabajo para listado'!$DE$153:$DG$274,MATCH($A1153,'Hoja de Trabajo para listado'!$DE$153:$DE$1048576,0),MATCH((CUADRO!O$5&amp;$E1153),'Hoja de Trabajo para listado'!$DE$151:$DG$151,0)),0)+IFERROR(INDEX('Hoja de Trabajo para listado'!$CD$155:$DC$1048576,MATCH($A1153,'Hoja de Trabajo para listado'!$CD$155:$CD$1048576,0),MATCH((CUADRO!O$5&amp;$E1153),'Hoja de Trabajo para listado'!$CD$151:$DC$151,0)),0)</f>
        <v>0</v>
      </c>
      <c r="P1153" s="255">
        <f ca="1">+IFERROR(INDEX('Hoja de Trabajo para listado'!$A$155:$Z$1048576,MATCH($A1153,'Hoja de Trabajo para listado'!$A$155:$A$1048576,0),MATCH((CUADRO!P$5&amp;$E1153),'Hoja de Trabajo para listado'!$A$151:$Z$151,0)),0)+IFERROR(INDEX('Hoja de Trabajo para listado'!$AB$155:$BA$1048576,MATCH($A1153,'Hoja de Trabajo para listado'!$AB$155:$AB$1048576,0),MATCH((CUADRO!P$5&amp;$E1153),'Hoja de Trabajo para listado'!$AB$151:$BA$151,0)),0)+IFERROR(INDEX('Hoja de Trabajo para listado'!$BC$155:$CB$1048576,MATCH($A1153,'Hoja de Trabajo para listado'!$BC$155:$BC$1048576,0),MATCH((CUADRO!P$5&amp;$E1153),'Hoja de Trabajo para listado'!$BC$151:$CB$151,0)),0)+IFERROR(INDEX('Hoja de Trabajo para listado'!$DE$153:$DG$274,MATCH($A1153,'Hoja de Trabajo para listado'!$DE$153:$DE$1048576,0),MATCH((CUADRO!P$5&amp;$E1153),'Hoja de Trabajo para listado'!$DE$151:$DG$151,0)),0)+IFERROR(INDEX('Hoja de Trabajo para listado'!$CD$155:$DC$1048576,MATCH($A1153,'Hoja de Trabajo para listado'!$CD$155:$CD$1048576,0),MATCH((CUADRO!P$5&amp;$E1153),'Hoja de Trabajo para listado'!$CD$151:$DC$151,0)),0)</f>
        <v>0</v>
      </c>
      <c r="Q1153" s="255">
        <f ca="1">+IFERROR(INDEX('Hoja de Trabajo para listado'!$A$155:$Z$1048576,MATCH($A1153,'Hoja de Trabajo para listado'!$A$155:$A$1048576,0),MATCH((CUADRO!Q$5&amp;$E1153),'Hoja de Trabajo para listado'!$A$151:$Z$151,0)),0)+IFERROR(INDEX('Hoja de Trabajo para listado'!$AB$155:$BA$1048576,MATCH($A1153,'Hoja de Trabajo para listado'!$AB$155:$AB$1048576,0),MATCH((CUADRO!Q$5&amp;$E1153),'Hoja de Trabajo para listado'!$AB$151:$BA$151,0)),0)+IFERROR(INDEX('Hoja de Trabajo para listado'!$BC$155:$CB$1048576,MATCH($A1153,'Hoja de Trabajo para listado'!$BC$155:$BC$1048576,0),MATCH((CUADRO!Q$5&amp;$E1153),'Hoja de Trabajo para listado'!$BC$151:$CB$151,0)),0)+IFERROR(INDEX('Hoja de Trabajo para listado'!$DE$153:$DG$274,MATCH($A1153,'Hoja de Trabajo para listado'!$DE$153:$DE$1048576,0),MATCH((CUADRO!Q$5&amp;$E1153),'Hoja de Trabajo para listado'!$DE$151:$DG$151,0)),0)+IFERROR(INDEX('Hoja de Trabajo para listado'!$CD$155:$DC$1048576,MATCH($A1153,'Hoja de Trabajo para listado'!$CD$155:$CD$1048576,0),MATCH((CUADRO!Q$5&amp;$E1153),'Hoja de Trabajo para listado'!$CD$151:$DC$151,0)),0)</f>
        <v>0</v>
      </c>
      <c r="R1153" s="255">
        <f t="shared" ca="1" si="39"/>
        <v>0</v>
      </c>
      <c r="S1153" s="262">
        <f ca="1">+R1152+R1153</f>
        <v>0</v>
      </c>
      <c r="T1153" s="255">
        <f ca="1">+S1153</f>
        <v>0</v>
      </c>
      <c r="U1153" s="254">
        <f t="shared" si="40"/>
        <v>2</v>
      </c>
      <c r="V1153" s="362" t="str">
        <f>+VLOOKUP(A1153,bd_lista!$A$3:$E$590,5,FALSE)</f>
        <v>Empresas Municipales</v>
      </c>
      <c r="W1153" s="362"/>
      <c r="X1153" s="254">
        <f>+VLOOKUP(A1153,[2]Sheet1!$A$13:$D$744,4,FALSE)</f>
        <v>0</v>
      </c>
      <c r="Y1153" s="254" t="e">
        <f>+VLOOKUP(X1153,bd_lista!$A$3:$C$590,3,FALSE)</f>
        <v>#N/A</v>
      </c>
      <c r="Z1153" s="314"/>
      <c r="AA1153" s="350"/>
    </row>
    <row r="1154" spans="1:27" customFormat="1" ht="15" hidden="1" customHeight="1">
      <c r="A1154" s="32">
        <v>831</v>
      </c>
      <c r="B1154" s="306">
        <f>+A1154</f>
        <v>831</v>
      </c>
      <c r="C1154" s="259" t="str">
        <f>+VLOOKUP(A1154,bd_lista!$A$3:$C$590,3,FALSE)</f>
        <v>Servicio Local de Acueductos y Alcantarillado - Oruro</v>
      </c>
      <c r="D1154" s="361" t="str">
        <f>+C1154</f>
        <v>Servicio Local de Acueductos y Alcantarillado - Oruro</v>
      </c>
      <c r="E1154" s="254" t="s">
        <v>1313</v>
      </c>
      <c r="F1154" s="255">
        <f ca="1">+IFERROR(INDEX('Hoja de Trabajo para listado'!$A$155:$Z$1048576,MATCH($A1154,'Hoja de Trabajo para listado'!$A$155:$A$1048576,0),MATCH((CUADRO!F$5&amp;$E1154),'Hoja de Trabajo para listado'!$A$151:$Z$151,0)),0)+IFERROR(INDEX('Hoja de Trabajo para listado'!$AB$155:$BA$1048576,MATCH($A1154,'Hoja de Trabajo para listado'!$AB$155:$AB$1048576,0),MATCH((CUADRO!F$5&amp;$E1154),'Hoja de Trabajo para listado'!$AB$151:$BA$151,0)),0)+IFERROR(INDEX('Hoja de Trabajo para listado'!$BC$155:$CB$1048576,MATCH($A1154,'Hoja de Trabajo para listado'!$BC$155:$BC$1048576,0),MATCH((CUADRO!F$5&amp;$E1154),'Hoja de Trabajo para listado'!$BC$151:$CB$151,0)),0)+IFERROR(INDEX('Hoja de Trabajo para listado'!$DE$153:$DG$274,MATCH($A1154,'Hoja de Trabajo para listado'!$DE$153:$DE$1048576,0),MATCH((CUADRO!F$5&amp;$E1154),'Hoja de Trabajo para listado'!$DE$151:$DG$151,0)),0)+IFERROR(INDEX('Hoja de Trabajo para listado'!$CD$155:$DC$1048576,MATCH($A1154,'Hoja de Trabajo para listado'!$CD$155:$CD$1048576,0),MATCH((CUADRO!F$5&amp;$E1154),'Hoja de Trabajo para listado'!$CD$151:$DC$151,0)),0)</f>
        <v>0</v>
      </c>
      <c r="G1154" s="255">
        <f ca="1">+IFERROR(INDEX('Hoja de Trabajo para listado'!$A$155:$Z$1048576,MATCH($A1154,'Hoja de Trabajo para listado'!$A$155:$A$1048576,0),MATCH((CUADRO!G$5&amp;$E1154),'Hoja de Trabajo para listado'!$A$151:$Z$151,0)),0)+IFERROR(INDEX('Hoja de Trabajo para listado'!$AB$155:$BA$1048576,MATCH($A1154,'Hoja de Trabajo para listado'!$AB$155:$AB$1048576,0),MATCH((CUADRO!G$5&amp;$E1154),'Hoja de Trabajo para listado'!$AB$151:$BA$151,0)),0)+IFERROR(INDEX('Hoja de Trabajo para listado'!$BC$155:$CB$1048576,MATCH($A1154,'Hoja de Trabajo para listado'!$BC$155:$BC$1048576,0),MATCH((CUADRO!G$5&amp;$E1154),'Hoja de Trabajo para listado'!$BC$151:$CB$151,0)),0)+IFERROR(INDEX('Hoja de Trabajo para listado'!$DE$153:$DG$274,MATCH($A1154,'Hoja de Trabajo para listado'!$DE$153:$DE$1048576,0),MATCH((CUADRO!G$5&amp;$E1154),'Hoja de Trabajo para listado'!$DE$151:$DG$151,0)),0)+IFERROR(INDEX('Hoja de Trabajo para listado'!$CD$155:$DC$1048576,MATCH($A1154,'Hoja de Trabajo para listado'!$CD$155:$CD$1048576,0),MATCH((CUADRO!G$5&amp;$E1154),'Hoja de Trabajo para listado'!$CD$151:$DC$151,0)),0)</f>
        <v>0</v>
      </c>
      <c r="H1154" s="255">
        <f ca="1">+IFERROR(INDEX('Hoja de Trabajo para listado'!$A$155:$Z$1048576,MATCH($A1154,'Hoja de Trabajo para listado'!$A$155:$A$1048576,0),MATCH((CUADRO!H$5&amp;$E1154),'Hoja de Trabajo para listado'!$A$151:$Z$151,0)),0)+IFERROR(INDEX('Hoja de Trabajo para listado'!$AB$155:$BA$1048576,MATCH($A1154,'Hoja de Trabajo para listado'!$AB$155:$AB$1048576,0),MATCH((CUADRO!H$5&amp;$E1154),'Hoja de Trabajo para listado'!$AB$151:$BA$151,0)),0)+IFERROR(INDEX('Hoja de Trabajo para listado'!$BC$155:$CB$1048576,MATCH($A1154,'Hoja de Trabajo para listado'!$BC$155:$BC$1048576,0),MATCH((CUADRO!H$5&amp;$E1154),'Hoja de Trabajo para listado'!$BC$151:$CB$151,0)),0)+IFERROR(INDEX('Hoja de Trabajo para listado'!$DE$153:$DG$274,MATCH($A1154,'Hoja de Trabajo para listado'!$DE$153:$DE$1048576,0),MATCH((CUADRO!H$5&amp;$E1154),'Hoja de Trabajo para listado'!$DE$151:$DG$151,0)),0)+IFERROR(INDEX('Hoja de Trabajo para listado'!$CD$155:$DC$1048576,MATCH($A1154,'Hoja de Trabajo para listado'!$CD$155:$CD$1048576,0),MATCH((CUADRO!H$5&amp;$E1154),'Hoja de Trabajo para listado'!$CD$151:$DC$151,0)),0)</f>
        <v>0</v>
      </c>
      <c r="I1154" s="255">
        <f ca="1">+IFERROR(INDEX('Hoja de Trabajo para listado'!$A$155:$Z$1048576,MATCH($A1154,'Hoja de Trabajo para listado'!$A$155:$A$1048576,0),MATCH((CUADRO!I$5&amp;$E1154),'Hoja de Trabajo para listado'!$A$151:$Z$151,0)),0)+IFERROR(INDEX('Hoja de Trabajo para listado'!$AB$155:$BA$1048576,MATCH($A1154,'Hoja de Trabajo para listado'!$AB$155:$AB$1048576,0),MATCH((CUADRO!I$5&amp;$E1154),'Hoja de Trabajo para listado'!$AB$151:$BA$151,0)),0)+IFERROR(INDEX('Hoja de Trabajo para listado'!$BC$155:$CB$1048576,MATCH($A1154,'Hoja de Trabajo para listado'!$BC$155:$BC$1048576,0),MATCH((CUADRO!I$5&amp;$E1154),'Hoja de Trabajo para listado'!$BC$151:$CB$151,0)),0)+IFERROR(INDEX('Hoja de Trabajo para listado'!$DE$153:$DG$274,MATCH($A1154,'Hoja de Trabajo para listado'!$DE$153:$DE$1048576,0),MATCH((CUADRO!I$5&amp;$E1154),'Hoja de Trabajo para listado'!$DE$151:$DG$151,0)),0)+IFERROR(INDEX('Hoja de Trabajo para listado'!$CD$155:$DC$1048576,MATCH($A1154,'Hoja de Trabajo para listado'!$CD$155:$CD$1048576,0),MATCH((CUADRO!I$5&amp;$E1154),'Hoja de Trabajo para listado'!$CD$151:$DC$151,0)),0)</f>
        <v>0</v>
      </c>
      <c r="J1154" s="255">
        <f ca="1">+IFERROR(INDEX('Hoja de Trabajo para listado'!$A$155:$Z$1048576,MATCH($A1154,'Hoja de Trabajo para listado'!$A$155:$A$1048576,0),MATCH((CUADRO!J$5&amp;$E1154),'Hoja de Trabajo para listado'!$A$151:$Z$151,0)),0)+IFERROR(INDEX('Hoja de Trabajo para listado'!$AB$155:$BA$1048576,MATCH($A1154,'Hoja de Trabajo para listado'!$AB$155:$AB$1048576,0),MATCH((CUADRO!J$5&amp;$E1154),'Hoja de Trabajo para listado'!$AB$151:$BA$151,0)),0)+IFERROR(INDEX('Hoja de Trabajo para listado'!$BC$155:$CB$1048576,MATCH($A1154,'Hoja de Trabajo para listado'!$BC$155:$BC$1048576,0),MATCH((CUADRO!J$5&amp;$E1154),'Hoja de Trabajo para listado'!$BC$151:$CB$151,0)),0)+IFERROR(INDEX('Hoja de Trabajo para listado'!$DE$153:$DG$274,MATCH($A1154,'Hoja de Trabajo para listado'!$DE$153:$DE$1048576,0),MATCH((CUADRO!J$5&amp;$E1154),'Hoja de Trabajo para listado'!$DE$151:$DG$151,0)),0)+IFERROR(INDEX('Hoja de Trabajo para listado'!$CD$155:$DC$1048576,MATCH($A1154,'Hoja de Trabajo para listado'!$CD$155:$CD$1048576,0),MATCH((CUADRO!J$5&amp;$E1154),'Hoja de Trabajo para listado'!$CD$151:$DC$151,0)),0)</f>
        <v>0</v>
      </c>
      <c r="K1154" s="255">
        <f ca="1">+IFERROR(INDEX('Hoja de Trabajo para listado'!$A$155:$Z$1048576,MATCH($A1154,'Hoja de Trabajo para listado'!$A$155:$A$1048576,0),MATCH((CUADRO!K$5&amp;$E1154),'Hoja de Trabajo para listado'!$A$151:$Z$151,0)),0)+IFERROR(INDEX('Hoja de Trabajo para listado'!$AB$155:$BA$1048576,MATCH($A1154,'Hoja de Trabajo para listado'!$AB$155:$AB$1048576,0),MATCH((CUADRO!K$5&amp;$E1154),'Hoja de Trabajo para listado'!$AB$151:$BA$151,0)),0)+IFERROR(INDEX('Hoja de Trabajo para listado'!$BC$155:$CB$1048576,MATCH($A1154,'Hoja de Trabajo para listado'!$BC$155:$BC$1048576,0),MATCH((CUADRO!K$5&amp;$E1154),'Hoja de Trabajo para listado'!$BC$151:$CB$151,0)),0)+IFERROR(INDEX('Hoja de Trabajo para listado'!$DE$153:$DG$274,MATCH($A1154,'Hoja de Trabajo para listado'!$DE$153:$DE$1048576,0),MATCH((CUADRO!K$5&amp;$E1154),'Hoja de Trabajo para listado'!$DE$151:$DG$151,0)),0)+IFERROR(INDEX('Hoja de Trabajo para listado'!$CD$155:$DC$1048576,MATCH($A1154,'Hoja de Trabajo para listado'!$CD$155:$CD$1048576,0),MATCH((CUADRO!K$5&amp;$E1154),'Hoja de Trabajo para listado'!$CD$151:$DC$151,0)),0)</f>
        <v>0</v>
      </c>
      <c r="L1154" s="255">
        <f ca="1">+IFERROR(INDEX('Hoja de Trabajo para listado'!$A$155:$Z$1048576,MATCH($A1154,'Hoja de Trabajo para listado'!$A$155:$A$1048576,0),MATCH((CUADRO!L$5&amp;$E1154),'Hoja de Trabajo para listado'!$A$151:$Z$151,0)),0)+IFERROR(INDEX('Hoja de Trabajo para listado'!$AB$155:$BA$1048576,MATCH($A1154,'Hoja de Trabajo para listado'!$AB$155:$AB$1048576,0),MATCH((CUADRO!L$5&amp;$E1154),'Hoja de Trabajo para listado'!$AB$151:$BA$151,0)),0)+IFERROR(INDEX('Hoja de Trabajo para listado'!$BC$155:$CB$1048576,MATCH($A1154,'Hoja de Trabajo para listado'!$BC$155:$BC$1048576,0),MATCH((CUADRO!L$5&amp;$E1154),'Hoja de Trabajo para listado'!$BC$151:$CB$151,0)),0)+IFERROR(INDEX('Hoja de Trabajo para listado'!$DE$153:$DG$274,MATCH($A1154,'Hoja de Trabajo para listado'!$DE$153:$DE$1048576,0),MATCH((CUADRO!L$5&amp;$E1154),'Hoja de Trabajo para listado'!$DE$151:$DG$151,0)),0)+IFERROR(INDEX('Hoja de Trabajo para listado'!$CD$155:$DC$1048576,MATCH($A1154,'Hoja de Trabajo para listado'!$CD$155:$CD$1048576,0),MATCH((CUADRO!L$5&amp;$E1154),'Hoja de Trabajo para listado'!$CD$151:$DC$151,0)),0)</f>
        <v>0</v>
      </c>
      <c r="M1154" s="255">
        <f ca="1">+IFERROR(INDEX('Hoja de Trabajo para listado'!$A$155:$Z$1048576,MATCH($A1154,'Hoja de Trabajo para listado'!$A$155:$A$1048576,0),MATCH((CUADRO!M$5&amp;$E1154),'Hoja de Trabajo para listado'!$A$151:$Z$151,0)),0)+IFERROR(INDEX('Hoja de Trabajo para listado'!$AB$155:$BA$1048576,MATCH($A1154,'Hoja de Trabajo para listado'!$AB$155:$AB$1048576,0),MATCH((CUADRO!M$5&amp;$E1154),'Hoja de Trabajo para listado'!$AB$151:$BA$151,0)),0)+IFERROR(INDEX('Hoja de Trabajo para listado'!$BC$155:$CB$1048576,MATCH($A1154,'Hoja de Trabajo para listado'!$BC$155:$BC$1048576,0),MATCH((CUADRO!M$5&amp;$E1154),'Hoja de Trabajo para listado'!$BC$151:$CB$151,0)),0)+IFERROR(INDEX('Hoja de Trabajo para listado'!$DE$153:$DG$274,MATCH($A1154,'Hoja de Trabajo para listado'!$DE$153:$DE$1048576,0),MATCH((CUADRO!M$5&amp;$E1154),'Hoja de Trabajo para listado'!$DE$151:$DG$151,0)),0)+IFERROR(INDEX('Hoja de Trabajo para listado'!$CD$155:$DC$1048576,MATCH($A1154,'Hoja de Trabajo para listado'!$CD$155:$CD$1048576,0),MATCH((CUADRO!M$5&amp;$E1154),'Hoja de Trabajo para listado'!$CD$151:$DC$151,0)),0)</f>
        <v>0</v>
      </c>
      <c r="N1154" s="255">
        <f ca="1">+IFERROR(INDEX('Hoja de Trabajo para listado'!$A$155:$Z$1048576,MATCH($A1154,'Hoja de Trabajo para listado'!$A$155:$A$1048576,0),MATCH((CUADRO!N$5&amp;$E1154),'Hoja de Trabajo para listado'!$A$151:$Z$151,0)),0)+IFERROR(INDEX('Hoja de Trabajo para listado'!$AB$155:$BA$1048576,MATCH($A1154,'Hoja de Trabajo para listado'!$AB$155:$AB$1048576,0),MATCH((CUADRO!N$5&amp;$E1154),'Hoja de Trabajo para listado'!$AB$151:$BA$151,0)),0)+IFERROR(INDEX('Hoja de Trabajo para listado'!$BC$155:$CB$1048576,MATCH($A1154,'Hoja de Trabajo para listado'!$BC$155:$BC$1048576,0),MATCH((CUADRO!N$5&amp;$E1154),'Hoja de Trabajo para listado'!$BC$151:$CB$151,0)),0)+IFERROR(INDEX('Hoja de Trabajo para listado'!$DE$153:$DG$274,MATCH($A1154,'Hoja de Trabajo para listado'!$DE$153:$DE$1048576,0),MATCH((CUADRO!N$5&amp;$E1154),'Hoja de Trabajo para listado'!$DE$151:$DG$151,0)),0)+IFERROR(INDEX('Hoja de Trabajo para listado'!$CD$155:$DC$1048576,MATCH($A1154,'Hoja de Trabajo para listado'!$CD$155:$CD$1048576,0),MATCH((CUADRO!N$5&amp;$E1154),'Hoja de Trabajo para listado'!$CD$151:$DC$151,0)),0)</f>
        <v>0</v>
      </c>
      <c r="O1154" s="255">
        <f ca="1">+IFERROR(INDEX('Hoja de Trabajo para listado'!$A$155:$Z$1048576,MATCH($A1154,'Hoja de Trabajo para listado'!$A$155:$A$1048576,0),MATCH((CUADRO!O$5&amp;$E1154),'Hoja de Trabajo para listado'!$A$151:$Z$151,0)),0)+IFERROR(INDEX('Hoja de Trabajo para listado'!$AB$155:$BA$1048576,MATCH($A1154,'Hoja de Trabajo para listado'!$AB$155:$AB$1048576,0),MATCH((CUADRO!O$5&amp;$E1154),'Hoja de Trabajo para listado'!$AB$151:$BA$151,0)),0)+IFERROR(INDEX('Hoja de Trabajo para listado'!$BC$155:$CB$1048576,MATCH($A1154,'Hoja de Trabajo para listado'!$BC$155:$BC$1048576,0),MATCH((CUADRO!O$5&amp;$E1154),'Hoja de Trabajo para listado'!$BC$151:$CB$151,0)),0)+IFERROR(INDEX('Hoja de Trabajo para listado'!$DE$153:$DG$274,MATCH($A1154,'Hoja de Trabajo para listado'!$DE$153:$DE$1048576,0),MATCH((CUADRO!O$5&amp;$E1154),'Hoja de Trabajo para listado'!$DE$151:$DG$151,0)),0)+IFERROR(INDEX('Hoja de Trabajo para listado'!$CD$155:$DC$1048576,MATCH($A1154,'Hoja de Trabajo para listado'!$CD$155:$CD$1048576,0),MATCH((CUADRO!O$5&amp;$E1154),'Hoja de Trabajo para listado'!$CD$151:$DC$151,0)),0)</f>
        <v>0</v>
      </c>
      <c r="P1154" s="255">
        <f ca="1">+IFERROR(INDEX('Hoja de Trabajo para listado'!$A$155:$Z$1048576,MATCH($A1154,'Hoja de Trabajo para listado'!$A$155:$A$1048576,0),MATCH((CUADRO!P$5&amp;$E1154),'Hoja de Trabajo para listado'!$A$151:$Z$151,0)),0)+IFERROR(INDEX('Hoja de Trabajo para listado'!$AB$155:$BA$1048576,MATCH($A1154,'Hoja de Trabajo para listado'!$AB$155:$AB$1048576,0),MATCH((CUADRO!P$5&amp;$E1154),'Hoja de Trabajo para listado'!$AB$151:$BA$151,0)),0)+IFERROR(INDEX('Hoja de Trabajo para listado'!$BC$155:$CB$1048576,MATCH($A1154,'Hoja de Trabajo para listado'!$BC$155:$BC$1048576,0),MATCH((CUADRO!P$5&amp;$E1154),'Hoja de Trabajo para listado'!$BC$151:$CB$151,0)),0)+IFERROR(INDEX('Hoja de Trabajo para listado'!$DE$153:$DG$274,MATCH($A1154,'Hoja de Trabajo para listado'!$DE$153:$DE$1048576,0),MATCH((CUADRO!P$5&amp;$E1154),'Hoja de Trabajo para listado'!$DE$151:$DG$151,0)),0)+IFERROR(INDEX('Hoja de Trabajo para listado'!$CD$155:$DC$1048576,MATCH($A1154,'Hoja de Trabajo para listado'!$CD$155:$CD$1048576,0),MATCH((CUADRO!P$5&amp;$E1154),'Hoja de Trabajo para listado'!$CD$151:$DC$151,0)),0)</f>
        <v>0</v>
      </c>
      <c r="Q1154" s="255">
        <f ca="1">+IFERROR(INDEX('Hoja de Trabajo para listado'!$A$155:$Z$1048576,MATCH($A1154,'Hoja de Trabajo para listado'!$A$155:$A$1048576,0),MATCH((CUADRO!Q$5&amp;$E1154),'Hoja de Trabajo para listado'!$A$151:$Z$151,0)),0)+IFERROR(INDEX('Hoja de Trabajo para listado'!$AB$155:$BA$1048576,MATCH($A1154,'Hoja de Trabajo para listado'!$AB$155:$AB$1048576,0),MATCH((CUADRO!Q$5&amp;$E1154),'Hoja de Trabajo para listado'!$AB$151:$BA$151,0)),0)+IFERROR(INDEX('Hoja de Trabajo para listado'!$BC$155:$CB$1048576,MATCH($A1154,'Hoja de Trabajo para listado'!$BC$155:$BC$1048576,0),MATCH((CUADRO!Q$5&amp;$E1154),'Hoja de Trabajo para listado'!$BC$151:$CB$151,0)),0)+IFERROR(INDEX('Hoja de Trabajo para listado'!$DE$153:$DG$274,MATCH($A1154,'Hoja de Trabajo para listado'!$DE$153:$DE$1048576,0),MATCH((CUADRO!Q$5&amp;$E1154),'Hoja de Trabajo para listado'!$DE$151:$DG$151,0)),0)+IFERROR(INDEX('Hoja de Trabajo para listado'!$CD$155:$DC$1048576,MATCH($A1154,'Hoja de Trabajo para listado'!$CD$155:$CD$1048576,0),MATCH((CUADRO!Q$5&amp;$E1154),'Hoja de Trabajo para listado'!$CD$151:$DC$151,0)),0)</f>
        <v>0</v>
      </c>
      <c r="R1154" s="255">
        <f t="shared" ca="1" si="39"/>
        <v>0</v>
      </c>
      <c r="S1154" s="262"/>
      <c r="T1154" s="255">
        <f ca="1">+T1155</f>
        <v>0</v>
      </c>
      <c r="U1154" s="254">
        <f t="shared" si="40"/>
        <v>1</v>
      </c>
      <c r="V1154" s="362" t="str">
        <f>+VLOOKUP(A1154,bd_lista!$A$3:$E$590,5,FALSE)</f>
        <v>Empresas Municipales</v>
      </c>
      <c r="W1154" s="361" t="str">
        <f>+V1154</f>
        <v>Empresas Municipales</v>
      </c>
      <c r="X1154" s="254">
        <f>+VLOOKUP(A1154,[2]Sheet1!$A$13:$D$744,4,FALSE)</f>
        <v>0</v>
      </c>
      <c r="Y1154" s="254" t="e">
        <f>+VLOOKUP(X1154,bd_lista!$A$3:$C$590,3,FALSE)</f>
        <v>#N/A</v>
      </c>
      <c r="Z1154" s="316">
        <f>+X1154</f>
        <v>0</v>
      </c>
      <c r="AA1154" s="348" t="e">
        <f>+Y1154</f>
        <v>#N/A</v>
      </c>
    </row>
    <row r="1155" spans="1:27" customFormat="1" ht="15" hidden="1" customHeight="1">
      <c r="A1155" s="32">
        <v>831</v>
      </c>
      <c r="B1155" s="307"/>
      <c r="C1155" s="259" t="str">
        <f>+VLOOKUP(A1155,bd_lista!$A$3:$C$590,3,FALSE)</f>
        <v>Servicio Local de Acueductos y Alcantarillado - Oruro</v>
      </c>
      <c r="D1155" s="362"/>
      <c r="E1155" s="256" t="s">
        <v>1314</v>
      </c>
      <c r="F1155" s="255">
        <f ca="1">+IFERROR(INDEX('Hoja de Trabajo para listado'!$A$155:$Z$1048576,MATCH($A1155,'Hoja de Trabajo para listado'!$A$155:$A$1048576,0),MATCH((CUADRO!F$5&amp;$E1155),'Hoja de Trabajo para listado'!$A$151:$Z$151,0)),0)+IFERROR(INDEX('Hoja de Trabajo para listado'!$AB$155:$BA$1048576,MATCH($A1155,'Hoja de Trabajo para listado'!$AB$155:$AB$1048576,0),MATCH((CUADRO!F$5&amp;$E1155),'Hoja de Trabajo para listado'!$AB$151:$BA$151,0)),0)+IFERROR(INDEX('Hoja de Trabajo para listado'!$BC$155:$CB$1048576,MATCH($A1155,'Hoja de Trabajo para listado'!$BC$155:$BC$1048576,0),MATCH((CUADRO!F$5&amp;$E1155),'Hoja de Trabajo para listado'!$BC$151:$CB$151,0)),0)+IFERROR(INDEX('Hoja de Trabajo para listado'!$DE$153:$DG$274,MATCH($A1155,'Hoja de Trabajo para listado'!$DE$153:$DE$1048576,0),MATCH((CUADRO!F$5&amp;$E1155),'Hoja de Trabajo para listado'!$DE$151:$DG$151,0)),0)+IFERROR(INDEX('Hoja de Trabajo para listado'!$CD$155:$DC$1048576,MATCH($A1155,'Hoja de Trabajo para listado'!$CD$155:$CD$1048576,0),MATCH((CUADRO!F$5&amp;$E1155),'Hoja de Trabajo para listado'!$CD$151:$DC$151,0)),0)</f>
        <v>0</v>
      </c>
      <c r="G1155" s="255">
        <f ca="1">+IFERROR(INDEX('Hoja de Trabajo para listado'!$A$155:$Z$1048576,MATCH($A1155,'Hoja de Trabajo para listado'!$A$155:$A$1048576,0),MATCH((CUADRO!G$5&amp;$E1155),'Hoja de Trabajo para listado'!$A$151:$Z$151,0)),0)+IFERROR(INDEX('Hoja de Trabajo para listado'!$AB$155:$BA$1048576,MATCH($A1155,'Hoja de Trabajo para listado'!$AB$155:$AB$1048576,0),MATCH((CUADRO!G$5&amp;$E1155),'Hoja de Trabajo para listado'!$AB$151:$BA$151,0)),0)+IFERROR(INDEX('Hoja de Trabajo para listado'!$BC$155:$CB$1048576,MATCH($A1155,'Hoja de Trabajo para listado'!$BC$155:$BC$1048576,0),MATCH((CUADRO!G$5&amp;$E1155),'Hoja de Trabajo para listado'!$BC$151:$CB$151,0)),0)+IFERROR(INDEX('Hoja de Trabajo para listado'!$DE$153:$DG$274,MATCH($A1155,'Hoja de Trabajo para listado'!$DE$153:$DE$1048576,0),MATCH((CUADRO!G$5&amp;$E1155),'Hoja de Trabajo para listado'!$DE$151:$DG$151,0)),0)+IFERROR(INDEX('Hoja de Trabajo para listado'!$CD$155:$DC$1048576,MATCH($A1155,'Hoja de Trabajo para listado'!$CD$155:$CD$1048576,0),MATCH((CUADRO!G$5&amp;$E1155),'Hoja de Trabajo para listado'!$CD$151:$DC$151,0)),0)</f>
        <v>0</v>
      </c>
      <c r="H1155" s="255">
        <f ca="1">+IFERROR(INDEX('Hoja de Trabajo para listado'!$A$155:$Z$1048576,MATCH($A1155,'Hoja de Trabajo para listado'!$A$155:$A$1048576,0),MATCH((CUADRO!H$5&amp;$E1155),'Hoja de Trabajo para listado'!$A$151:$Z$151,0)),0)+IFERROR(INDEX('Hoja de Trabajo para listado'!$AB$155:$BA$1048576,MATCH($A1155,'Hoja de Trabajo para listado'!$AB$155:$AB$1048576,0),MATCH((CUADRO!H$5&amp;$E1155),'Hoja de Trabajo para listado'!$AB$151:$BA$151,0)),0)+IFERROR(INDEX('Hoja de Trabajo para listado'!$BC$155:$CB$1048576,MATCH($A1155,'Hoja de Trabajo para listado'!$BC$155:$BC$1048576,0),MATCH((CUADRO!H$5&amp;$E1155),'Hoja de Trabajo para listado'!$BC$151:$CB$151,0)),0)+IFERROR(INDEX('Hoja de Trabajo para listado'!$DE$153:$DG$274,MATCH($A1155,'Hoja de Trabajo para listado'!$DE$153:$DE$1048576,0),MATCH((CUADRO!H$5&amp;$E1155),'Hoja de Trabajo para listado'!$DE$151:$DG$151,0)),0)+IFERROR(INDEX('Hoja de Trabajo para listado'!$CD$155:$DC$1048576,MATCH($A1155,'Hoja de Trabajo para listado'!$CD$155:$CD$1048576,0),MATCH((CUADRO!H$5&amp;$E1155),'Hoja de Trabajo para listado'!$CD$151:$DC$151,0)),0)</f>
        <v>0</v>
      </c>
      <c r="I1155" s="255">
        <f ca="1">+IFERROR(INDEX('Hoja de Trabajo para listado'!$A$155:$Z$1048576,MATCH($A1155,'Hoja de Trabajo para listado'!$A$155:$A$1048576,0),MATCH((CUADRO!I$5&amp;$E1155),'Hoja de Trabajo para listado'!$A$151:$Z$151,0)),0)+IFERROR(INDEX('Hoja de Trabajo para listado'!$AB$155:$BA$1048576,MATCH($A1155,'Hoja de Trabajo para listado'!$AB$155:$AB$1048576,0),MATCH((CUADRO!I$5&amp;$E1155),'Hoja de Trabajo para listado'!$AB$151:$BA$151,0)),0)+IFERROR(INDEX('Hoja de Trabajo para listado'!$BC$155:$CB$1048576,MATCH($A1155,'Hoja de Trabajo para listado'!$BC$155:$BC$1048576,0),MATCH((CUADRO!I$5&amp;$E1155),'Hoja de Trabajo para listado'!$BC$151:$CB$151,0)),0)+IFERROR(INDEX('Hoja de Trabajo para listado'!$DE$153:$DG$274,MATCH($A1155,'Hoja de Trabajo para listado'!$DE$153:$DE$1048576,0),MATCH((CUADRO!I$5&amp;$E1155),'Hoja de Trabajo para listado'!$DE$151:$DG$151,0)),0)+IFERROR(INDEX('Hoja de Trabajo para listado'!$CD$155:$DC$1048576,MATCH($A1155,'Hoja de Trabajo para listado'!$CD$155:$CD$1048576,0),MATCH((CUADRO!I$5&amp;$E1155),'Hoja de Trabajo para listado'!$CD$151:$DC$151,0)),0)</f>
        <v>0</v>
      </c>
      <c r="J1155" s="255">
        <f ca="1">+IFERROR(INDEX('Hoja de Trabajo para listado'!$A$155:$Z$1048576,MATCH($A1155,'Hoja de Trabajo para listado'!$A$155:$A$1048576,0),MATCH((CUADRO!J$5&amp;$E1155),'Hoja de Trabajo para listado'!$A$151:$Z$151,0)),0)+IFERROR(INDEX('Hoja de Trabajo para listado'!$AB$155:$BA$1048576,MATCH($A1155,'Hoja de Trabajo para listado'!$AB$155:$AB$1048576,0),MATCH((CUADRO!J$5&amp;$E1155),'Hoja de Trabajo para listado'!$AB$151:$BA$151,0)),0)+IFERROR(INDEX('Hoja de Trabajo para listado'!$BC$155:$CB$1048576,MATCH($A1155,'Hoja de Trabajo para listado'!$BC$155:$BC$1048576,0),MATCH((CUADRO!J$5&amp;$E1155),'Hoja de Trabajo para listado'!$BC$151:$CB$151,0)),0)+IFERROR(INDEX('Hoja de Trabajo para listado'!$DE$153:$DG$274,MATCH($A1155,'Hoja de Trabajo para listado'!$DE$153:$DE$1048576,0),MATCH((CUADRO!J$5&amp;$E1155),'Hoja de Trabajo para listado'!$DE$151:$DG$151,0)),0)+IFERROR(INDEX('Hoja de Trabajo para listado'!$CD$155:$DC$1048576,MATCH($A1155,'Hoja de Trabajo para listado'!$CD$155:$CD$1048576,0),MATCH((CUADRO!J$5&amp;$E1155),'Hoja de Trabajo para listado'!$CD$151:$DC$151,0)),0)</f>
        <v>0</v>
      </c>
      <c r="K1155" s="255">
        <f ca="1">+IFERROR(INDEX('Hoja de Trabajo para listado'!$A$155:$Z$1048576,MATCH($A1155,'Hoja de Trabajo para listado'!$A$155:$A$1048576,0),MATCH((CUADRO!K$5&amp;$E1155),'Hoja de Trabajo para listado'!$A$151:$Z$151,0)),0)+IFERROR(INDEX('Hoja de Trabajo para listado'!$AB$155:$BA$1048576,MATCH($A1155,'Hoja de Trabajo para listado'!$AB$155:$AB$1048576,0),MATCH((CUADRO!K$5&amp;$E1155),'Hoja de Trabajo para listado'!$AB$151:$BA$151,0)),0)+IFERROR(INDEX('Hoja de Trabajo para listado'!$BC$155:$CB$1048576,MATCH($A1155,'Hoja de Trabajo para listado'!$BC$155:$BC$1048576,0),MATCH((CUADRO!K$5&amp;$E1155),'Hoja de Trabajo para listado'!$BC$151:$CB$151,0)),0)+IFERROR(INDEX('Hoja de Trabajo para listado'!$DE$153:$DG$274,MATCH($A1155,'Hoja de Trabajo para listado'!$DE$153:$DE$1048576,0),MATCH((CUADRO!K$5&amp;$E1155),'Hoja de Trabajo para listado'!$DE$151:$DG$151,0)),0)+IFERROR(INDEX('Hoja de Trabajo para listado'!$CD$155:$DC$1048576,MATCH($A1155,'Hoja de Trabajo para listado'!$CD$155:$CD$1048576,0),MATCH((CUADRO!K$5&amp;$E1155),'Hoja de Trabajo para listado'!$CD$151:$DC$151,0)),0)</f>
        <v>0</v>
      </c>
      <c r="L1155" s="255">
        <f ca="1">+IFERROR(INDEX('Hoja de Trabajo para listado'!$A$155:$Z$1048576,MATCH($A1155,'Hoja de Trabajo para listado'!$A$155:$A$1048576,0),MATCH((CUADRO!L$5&amp;$E1155),'Hoja de Trabajo para listado'!$A$151:$Z$151,0)),0)+IFERROR(INDEX('Hoja de Trabajo para listado'!$AB$155:$BA$1048576,MATCH($A1155,'Hoja de Trabajo para listado'!$AB$155:$AB$1048576,0),MATCH((CUADRO!L$5&amp;$E1155),'Hoja de Trabajo para listado'!$AB$151:$BA$151,0)),0)+IFERROR(INDEX('Hoja de Trabajo para listado'!$BC$155:$CB$1048576,MATCH($A1155,'Hoja de Trabajo para listado'!$BC$155:$BC$1048576,0),MATCH((CUADRO!L$5&amp;$E1155),'Hoja de Trabajo para listado'!$BC$151:$CB$151,0)),0)+IFERROR(INDEX('Hoja de Trabajo para listado'!$DE$153:$DG$274,MATCH($A1155,'Hoja de Trabajo para listado'!$DE$153:$DE$1048576,0),MATCH((CUADRO!L$5&amp;$E1155),'Hoja de Trabajo para listado'!$DE$151:$DG$151,0)),0)+IFERROR(INDEX('Hoja de Trabajo para listado'!$CD$155:$DC$1048576,MATCH($A1155,'Hoja de Trabajo para listado'!$CD$155:$CD$1048576,0),MATCH((CUADRO!L$5&amp;$E1155),'Hoja de Trabajo para listado'!$CD$151:$DC$151,0)),0)</f>
        <v>0</v>
      </c>
      <c r="M1155" s="255">
        <f ca="1">+IFERROR(INDEX('Hoja de Trabajo para listado'!$A$155:$Z$1048576,MATCH($A1155,'Hoja de Trabajo para listado'!$A$155:$A$1048576,0),MATCH((CUADRO!M$5&amp;$E1155),'Hoja de Trabajo para listado'!$A$151:$Z$151,0)),0)+IFERROR(INDEX('Hoja de Trabajo para listado'!$AB$155:$BA$1048576,MATCH($A1155,'Hoja de Trabajo para listado'!$AB$155:$AB$1048576,0),MATCH((CUADRO!M$5&amp;$E1155),'Hoja de Trabajo para listado'!$AB$151:$BA$151,0)),0)+IFERROR(INDEX('Hoja de Trabajo para listado'!$BC$155:$CB$1048576,MATCH($A1155,'Hoja de Trabajo para listado'!$BC$155:$BC$1048576,0),MATCH((CUADRO!M$5&amp;$E1155),'Hoja de Trabajo para listado'!$BC$151:$CB$151,0)),0)+IFERROR(INDEX('Hoja de Trabajo para listado'!$DE$153:$DG$274,MATCH($A1155,'Hoja de Trabajo para listado'!$DE$153:$DE$1048576,0),MATCH((CUADRO!M$5&amp;$E1155),'Hoja de Trabajo para listado'!$DE$151:$DG$151,0)),0)+IFERROR(INDEX('Hoja de Trabajo para listado'!$CD$155:$DC$1048576,MATCH($A1155,'Hoja de Trabajo para listado'!$CD$155:$CD$1048576,0),MATCH((CUADRO!M$5&amp;$E1155),'Hoja de Trabajo para listado'!$CD$151:$DC$151,0)),0)</f>
        <v>0</v>
      </c>
      <c r="N1155" s="255">
        <f ca="1">+IFERROR(INDEX('Hoja de Trabajo para listado'!$A$155:$Z$1048576,MATCH($A1155,'Hoja de Trabajo para listado'!$A$155:$A$1048576,0),MATCH((CUADRO!N$5&amp;$E1155),'Hoja de Trabajo para listado'!$A$151:$Z$151,0)),0)+IFERROR(INDEX('Hoja de Trabajo para listado'!$AB$155:$BA$1048576,MATCH($A1155,'Hoja de Trabajo para listado'!$AB$155:$AB$1048576,0),MATCH((CUADRO!N$5&amp;$E1155),'Hoja de Trabajo para listado'!$AB$151:$BA$151,0)),0)+IFERROR(INDEX('Hoja de Trabajo para listado'!$BC$155:$CB$1048576,MATCH($A1155,'Hoja de Trabajo para listado'!$BC$155:$BC$1048576,0),MATCH((CUADRO!N$5&amp;$E1155),'Hoja de Trabajo para listado'!$BC$151:$CB$151,0)),0)+IFERROR(INDEX('Hoja de Trabajo para listado'!$DE$153:$DG$274,MATCH($A1155,'Hoja de Trabajo para listado'!$DE$153:$DE$1048576,0),MATCH((CUADRO!N$5&amp;$E1155),'Hoja de Trabajo para listado'!$DE$151:$DG$151,0)),0)+IFERROR(INDEX('Hoja de Trabajo para listado'!$CD$155:$DC$1048576,MATCH($A1155,'Hoja de Trabajo para listado'!$CD$155:$CD$1048576,0),MATCH((CUADRO!N$5&amp;$E1155),'Hoja de Trabajo para listado'!$CD$151:$DC$151,0)),0)</f>
        <v>0</v>
      </c>
      <c r="O1155" s="255">
        <f ca="1">+IFERROR(INDEX('Hoja de Trabajo para listado'!$A$155:$Z$1048576,MATCH($A1155,'Hoja de Trabajo para listado'!$A$155:$A$1048576,0),MATCH((CUADRO!O$5&amp;$E1155),'Hoja de Trabajo para listado'!$A$151:$Z$151,0)),0)+IFERROR(INDEX('Hoja de Trabajo para listado'!$AB$155:$BA$1048576,MATCH($A1155,'Hoja de Trabajo para listado'!$AB$155:$AB$1048576,0),MATCH((CUADRO!O$5&amp;$E1155),'Hoja de Trabajo para listado'!$AB$151:$BA$151,0)),0)+IFERROR(INDEX('Hoja de Trabajo para listado'!$BC$155:$CB$1048576,MATCH($A1155,'Hoja de Trabajo para listado'!$BC$155:$BC$1048576,0),MATCH((CUADRO!O$5&amp;$E1155),'Hoja de Trabajo para listado'!$BC$151:$CB$151,0)),0)+IFERROR(INDEX('Hoja de Trabajo para listado'!$DE$153:$DG$274,MATCH($A1155,'Hoja de Trabajo para listado'!$DE$153:$DE$1048576,0),MATCH((CUADRO!O$5&amp;$E1155),'Hoja de Trabajo para listado'!$DE$151:$DG$151,0)),0)+IFERROR(INDEX('Hoja de Trabajo para listado'!$CD$155:$DC$1048576,MATCH($A1155,'Hoja de Trabajo para listado'!$CD$155:$CD$1048576,0),MATCH((CUADRO!O$5&amp;$E1155),'Hoja de Trabajo para listado'!$CD$151:$DC$151,0)),0)</f>
        <v>0</v>
      </c>
      <c r="P1155" s="255">
        <f ca="1">+IFERROR(INDEX('Hoja de Trabajo para listado'!$A$155:$Z$1048576,MATCH($A1155,'Hoja de Trabajo para listado'!$A$155:$A$1048576,0),MATCH((CUADRO!P$5&amp;$E1155),'Hoja de Trabajo para listado'!$A$151:$Z$151,0)),0)+IFERROR(INDEX('Hoja de Trabajo para listado'!$AB$155:$BA$1048576,MATCH($A1155,'Hoja de Trabajo para listado'!$AB$155:$AB$1048576,0),MATCH((CUADRO!P$5&amp;$E1155),'Hoja de Trabajo para listado'!$AB$151:$BA$151,0)),0)+IFERROR(INDEX('Hoja de Trabajo para listado'!$BC$155:$CB$1048576,MATCH($A1155,'Hoja de Trabajo para listado'!$BC$155:$BC$1048576,0),MATCH((CUADRO!P$5&amp;$E1155),'Hoja de Trabajo para listado'!$BC$151:$CB$151,0)),0)+IFERROR(INDEX('Hoja de Trabajo para listado'!$DE$153:$DG$274,MATCH($A1155,'Hoja de Trabajo para listado'!$DE$153:$DE$1048576,0),MATCH((CUADRO!P$5&amp;$E1155),'Hoja de Trabajo para listado'!$DE$151:$DG$151,0)),0)+IFERROR(INDEX('Hoja de Trabajo para listado'!$CD$155:$DC$1048576,MATCH($A1155,'Hoja de Trabajo para listado'!$CD$155:$CD$1048576,0),MATCH((CUADRO!P$5&amp;$E1155),'Hoja de Trabajo para listado'!$CD$151:$DC$151,0)),0)</f>
        <v>0</v>
      </c>
      <c r="Q1155" s="255">
        <f ca="1">+IFERROR(INDEX('Hoja de Trabajo para listado'!$A$155:$Z$1048576,MATCH($A1155,'Hoja de Trabajo para listado'!$A$155:$A$1048576,0),MATCH((CUADRO!Q$5&amp;$E1155),'Hoja de Trabajo para listado'!$A$151:$Z$151,0)),0)+IFERROR(INDEX('Hoja de Trabajo para listado'!$AB$155:$BA$1048576,MATCH($A1155,'Hoja de Trabajo para listado'!$AB$155:$AB$1048576,0),MATCH((CUADRO!Q$5&amp;$E1155),'Hoja de Trabajo para listado'!$AB$151:$BA$151,0)),0)+IFERROR(INDEX('Hoja de Trabajo para listado'!$BC$155:$CB$1048576,MATCH($A1155,'Hoja de Trabajo para listado'!$BC$155:$BC$1048576,0),MATCH((CUADRO!Q$5&amp;$E1155),'Hoja de Trabajo para listado'!$BC$151:$CB$151,0)),0)+IFERROR(INDEX('Hoja de Trabajo para listado'!$DE$153:$DG$274,MATCH($A1155,'Hoja de Trabajo para listado'!$DE$153:$DE$1048576,0),MATCH((CUADRO!Q$5&amp;$E1155),'Hoja de Trabajo para listado'!$DE$151:$DG$151,0)),0)+IFERROR(INDEX('Hoja de Trabajo para listado'!$CD$155:$DC$1048576,MATCH($A1155,'Hoja de Trabajo para listado'!$CD$155:$CD$1048576,0),MATCH((CUADRO!Q$5&amp;$E1155),'Hoja de Trabajo para listado'!$CD$151:$DC$151,0)),0)</f>
        <v>0</v>
      </c>
      <c r="R1155" s="255">
        <f t="shared" ca="1" si="39"/>
        <v>0</v>
      </c>
      <c r="S1155" s="262">
        <f ca="1">+R1154+R1155</f>
        <v>0</v>
      </c>
      <c r="T1155" s="255">
        <f ca="1">+S1155</f>
        <v>0</v>
      </c>
      <c r="U1155" s="254">
        <f t="shared" si="40"/>
        <v>2</v>
      </c>
      <c r="V1155" s="362" t="str">
        <f>+VLOOKUP(A1155,bd_lista!$A$3:$E$590,5,FALSE)</f>
        <v>Empresas Municipales</v>
      </c>
      <c r="W1155" s="362"/>
      <c r="X1155" s="254">
        <f>+VLOOKUP(A1155,[2]Sheet1!$A$13:$D$744,4,FALSE)</f>
        <v>0</v>
      </c>
      <c r="Y1155" s="254" t="e">
        <f>+VLOOKUP(X1155,bd_lista!$A$3:$C$590,3,FALSE)</f>
        <v>#N/A</v>
      </c>
      <c r="Z1155" s="314"/>
      <c r="AA1155" s="350"/>
    </row>
    <row r="1156" spans="1:27" customFormat="1" ht="27" hidden="1" customHeight="1">
      <c r="A1156" s="32">
        <v>2301</v>
      </c>
      <c r="B1156" s="306">
        <f>+A1156</f>
        <v>2301</v>
      </c>
      <c r="C1156" s="259" t="str">
        <f>+VLOOKUP(A1156,bd_lista!$A$3:$C$590,3,FALSE)</f>
        <v>Empresa Municipal de Gestión de Residuos Sólidos</v>
      </c>
      <c r="D1156" s="361" t="str">
        <f>+C1156</f>
        <v>Empresa Municipal de Gestión de Residuos Sólidos</v>
      </c>
      <c r="E1156" s="254" t="s">
        <v>1313</v>
      </c>
      <c r="F1156" s="255">
        <f ca="1">+IFERROR(INDEX('Hoja de Trabajo para listado'!$A$155:$Z$1048576,MATCH($A1156,'Hoja de Trabajo para listado'!$A$155:$A$1048576,0),MATCH((CUADRO!F$5&amp;$E1156),'Hoja de Trabajo para listado'!$A$151:$Z$151,0)),0)+IFERROR(INDEX('Hoja de Trabajo para listado'!$AB$155:$BA$1048576,MATCH($A1156,'Hoja de Trabajo para listado'!$AB$155:$AB$1048576,0),MATCH((CUADRO!F$5&amp;$E1156),'Hoja de Trabajo para listado'!$AB$151:$BA$151,0)),0)+IFERROR(INDEX('Hoja de Trabajo para listado'!$BC$155:$CB$1048576,MATCH($A1156,'Hoja de Trabajo para listado'!$BC$155:$BC$1048576,0),MATCH((CUADRO!F$5&amp;$E1156),'Hoja de Trabajo para listado'!$BC$151:$CB$151,0)),0)+IFERROR(INDEX('Hoja de Trabajo para listado'!$DE$153:$DG$274,MATCH($A1156,'Hoja de Trabajo para listado'!$DE$153:$DE$1048576,0),MATCH((CUADRO!F$5&amp;$E1156),'Hoja de Trabajo para listado'!$DE$151:$DG$151,0)),0)+IFERROR(INDEX('Hoja de Trabajo para listado'!$CD$155:$DC$1048576,MATCH($A1156,'Hoja de Trabajo para listado'!$CD$155:$CD$1048576,0),MATCH((CUADRO!F$5&amp;$E1156),'Hoja de Trabajo para listado'!$CD$151:$DC$151,0)),0)</f>
        <v>0</v>
      </c>
      <c r="G1156" s="255">
        <f ca="1">+IFERROR(INDEX('Hoja de Trabajo para listado'!$A$155:$Z$1048576,MATCH($A1156,'Hoja de Trabajo para listado'!$A$155:$A$1048576,0),MATCH((CUADRO!G$5&amp;$E1156),'Hoja de Trabajo para listado'!$A$151:$Z$151,0)),0)+IFERROR(INDEX('Hoja de Trabajo para listado'!$AB$155:$BA$1048576,MATCH($A1156,'Hoja de Trabajo para listado'!$AB$155:$AB$1048576,0),MATCH((CUADRO!G$5&amp;$E1156),'Hoja de Trabajo para listado'!$AB$151:$BA$151,0)),0)+IFERROR(INDEX('Hoja de Trabajo para listado'!$BC$155:$CB$1048576,MATCH($A1156,'Hoja de Trabajo para listado'!$BC$155:$BC$1048576,0),MATCH((CUADRO!G$5&amp;$E1156),'Hoja de Trabajo para listado'!$BC$151:$CB$151,0)),0)+IFERROR(INDEX('Hoja de Trabajo para listado'!$DE$153:$DG$274,MATCH($A1156,'Hoja de Trabajo para listado'!$DE$153:$DE$1048576,0),MATCH((CUADRO!G$5&amp;$E1156),'Hoja de Trabajo para listado'!$DE$151:$DG$151,0)),0)+IFERROR(INDEX('Hoja de Trabajo para listado'!$CD$155:$DC$1048576,MATCH($A1156,'Hoja de Trabajo para listado'!$CD$155:$CD$1048576,0),MATCH((CUADRO!G$5&amp;$E1156),'Hoja de Trabajo para listado'!$CD$151:$DC$151,0)),0)</f>
        <v>0</v>
      </c>
      <c r="H1156" s="255">
        <f ca="1">+IFERROR(INDEX('Hoja de Trabajo para listado'!$A$155:$Z$1048576,MATCH($A1156,'Hoja de Trabajo para listado'!$A$155:$A$1048576,0),MATCH((CUADRO!H$5&amp;$E1156),'Hoja de Trabajo para listado'!$A$151:$Z$151,0)),0)+IFERROR(INDEX('Hoja de Trabajo para listado'!$AB$155:$BA$1048576,MATCH($A1156,'Hoja de Trabajo para listado'!$AB$155:$AB$1048576,0),MATCH((CUADRO!H$5&amp;$E1156),'Hoja de Trabajo para listado'!$AB$151:$BA$151,0)),0)+IFERROR(INDEX('Hoja de Trabajo para listado'!$BC$155:$CB$1048576,MATCH($A1156,'Hoja de Trabajo para listado'!$BC$155:$BC$1048576,0),MATCH((CUADRO!H$5&amp;$E1156),'Hoja de Trabajo para listado'!$BC$151:$CB$151,0)),0)+IFERROR(INDEX('Hoja de Trabajo para listado'!$DE$153:$DG$274,MATCH($A1156,'Hoja de Trabajo para listado'!$DE$153:$DE$1048576,0),MATCH((CUADRO!H$5&amp;$E1156),'Hoja de Trabajo para listado'!$DE$151:$DG$151,0)),0)+IFERROR(INDEX('Hoja de Trabajo para listado'!$CD$155:$DC$1048576,MATCH($A1156,'Hoja de Trabajo para listado'!$CD$155:$CD$1048576,0),MATCH((CUADRO!H$5&amp;$E1156),'Hoja de Trabajo para listado'!$CD$151:$DC$151,0)),0)</f>
        <v>0</v>
      </c>
      <c r="I1156" s="255">
        <f ca="1">+IFERROR(INDEX('Hoja de Trabajo para listado'!$A$155:$Z$1048576,MATCH($A1156,'Hoja de Trabajo para listado'!$A$155:$A$1048576,0),MATCH((CUADRO!I$5&amp;$E1156),'Hoja de Trabajo para listado'!$A$151:$Z$151,0)),0)+IFERROR(INDEX('Hoja de Trabajo para listado'!$AB$155:$BA$1048576,MATCH($A1156,'Hoja de Trabajo para listado'!$AB$155:$AB$1048576,0),MATCH((CUADRO!I$5&amp;$E1156),'Hoja de Trabajo para listado'!$AB$151:$BA$151,0)),0)+IFERROR(INDEX('Hoja de Trabajo para listado'!$BC$155:$CB$1048576,MATCH($A1156,'Hoja de Trabajo para listado'!$BC$155:$BC$1048576,0),MATCH((CUADRO!I$5&amp;$E1156),'Hoja de Trabajo para listado'!$BC$151:$CB$151,0)),0)+IFERROR(INDEX('Hoja de Trabajo para listado'!$DE$153:$DG$274,MATCH($A1156,'Hoja de Trabajo para listado'!$DE$153:$DE$1048576,0),MATCH((CUADRO!I$5&amp;$E1156),'Hoja de Trabajo para listado'!$DE$151:$DG$151,0)),0)+IFERROR(INDEX('Hoja de Trabajo para listado'!$CD$155:$DC$1048576,MATCH($A1156,'Hoja de Trabajo para listado'!$CD$155:$CD$1048576,0),MATCH((CUADRO!I$5&amp;$E1156),'Hoja de Trabajo para listado'!$CD$151:$DC$151,0)),0)</f>
        <v>0</v>
      </c>
      <c r="J1156" s="255">
        <f ca="1">+IFERROR(INDEX('Hoja de Trabajo para listado'!$A$155:$Z$1048576,MATCH($A1156,'Hoja de Trabajo para listado'!$A$155:$A$1048576,0),MATCH((CUADRO!J$5&amp;$E1156),'Hoja de Trabajo para listado'!$A$151:$Z$151,0)),0)+IFERROR(INDEX('Hoja de Trabajo para listado'!$AB$155:$BA$1048576,MATCH($A1156,'Hoja de Trabajo para listado'!$AB$155:$AB$1048576,0),MATCH((CUADRO!J$5&amp;$E1156),'Hoja de Trabajo para listado'!$AB$151:$BA$151,0)),0)+IFERROR(INDEX('Hoja de Trabajo para listado'!$BC$155:$CB$1048576,MATCH($A1156,'Hoja de Trabajo para listado'!$BC$155:$BC$1048576,0),MATCH((CUADRO!J$5&amp;$E1156),'Hoja de Trabajo para listado'!$BC$151:$CB$151,0)),0)+IFERROR(INDEX('Hoja de Trabajo para listado'!$DE$153:$DG$274,MATCH($A1156,'Hoja de Trabajo para listado'!$DE$153:$DE$1048576,0),MATCH((CUADRO!J$5&amp;$E1156),'Hoja de Trabajo para listado'!$DE$151:$DG$151,0)),0)+IFERROR(INDEX('Hoja de Trabajo para listado'!$CD$155:$DC$1048576,MATCH($A1156,'Hoja de Trabajo para listado'!$CD$155:$CD$1048576,0),MATCH((CUADRO!J$5&amp;$E1156),'Hoja de Trabajo para listado'!$CD$151:$DC$151,0)),0)</f>
        <v>0</v>
      </c>
      <c r="K1156" s="255">
        <f ca="1">+IFERROR(INDEX('Hoja de Trabajo para listado'!$A$155:$Z$1048576,MATCH($A1156,'Hoja de Trabajo para listado'!$A$155:$A$1048576,0),MATCH((CUADRO!K$5&amp;$E1156),'Hoja de Trabajo para listado'!$A$151:$Z$151,0)),0)+IFERROR(INDEX('Hoja de Trabajo para listado'!$AB$155:$BA$1048576,MATCH($A1156,'Hoja de Trabajo para listado'!$AB$155:$AB$1048576,0),MATCH((CUADRO!K$5&amp;$E1156),'Hoja de Trabajo para listado'!$AB$151:$BA$151,0)),0)+IFERROR(INDEX('Hoja de Trabajo para listado'!$BC$155:$CB$1048576,MATCH($A1156,'Hoja de Trabajo para listado'!$BC$155:$BC$1048576,0),MATCH((CUADRO!K$5&amp;$E1156),'Hoja de Trabajo para listado'!$BC$151:$CB$151,0)),0)+IFERROR(INDEX('Hoja de Trabajo para listado'!$DE$153:$DG$274,MATCH($A1156,'Hoja de Trabajo para listado'!$DE$153:$DE$1048576,0),MATCH((CUADRO!K$5&amp;$E1156),'Hoja de Trabajo para listado'!$DE$151:$DG$151,0)),0)+IFERROR(INDEX('Hoja de Trabajo para listado'!$CD$155:$DC$1048576,MATCH($A1156,'Hoja de Trabajo para listado'!$CD$155:$CD$1048576,0),MATCH((CUADRO!K$5&amp;$E1156),'Hoja de Trabajo para listado'!$CD$151:$DC$151,0)),0)</f>
        <v>0</v>
      </c>
      <c r="L1156" s="255">
        <f ca="1">+IFERROR(INDEX('Hoja de Trabajo para listado'!$A$155:$Z$1048576,MATCH($A1156,'Hoja de Trabajo para listado'!$A$155:$A$1048576,0),MATCH((CUADRO!L$5&amp;$E1156),'Hoja de Trabajo para listado'!$A$151:$Z$151,0)),0)+IFERROR(INDEX('Hoja de Trabajo para listado'!$AB$155:$BA$1048576,MATCH($A1156,'Hoja de Trabajo para listado'!$AB$155:$AB$1048576,0),MATCH((CUADRO!L$5&amp;$E1156),'Hoja de Trabajo para listado'!$AB$151:$BA$151,0)),0)+IFERROR(INDEX('Hoja de Trabajo para listado'!$BC$155:$CB$1048576,MATCH($A1156,'Hoja de Trabajo para listado'!$BC$155:$BC$1048576,0),MATCH((CUADRO!L$5&amp;$E1156),'Hoja de Trabajo para listado'!$BC$151:$CB$151,0)),0)+IFERROR(INDEX('Hoja de Trabajo para listado'!$DE$153:$DG$274,MATCH($A1156,'Hoja de Trabajo para listado'!$DE$153:$DE$1048576,0),MATCH((CUADRO!L$5&amp;$E1156),'Hoja de Trabajo para listado'!$DE$151:$DG$151,0)),0)+IFERROR(INDEX('Hoja de Trabajo para listado'!$CD$155:$DC$1048576,MATCH($A1156,'Hoja de Trabajo para listado'!$CD$155:$CD$1048576,0),MATCH((CUADRO!L$5&amp;$E1156),'Hoja de Trabajo para listado'!$CD$151:$DC$151,0)),0)</f>
        <v>0</v>
      </c>
      <c r="M1156" s="255">
        <f ca="1">+IFERROR(INDEX('Hoja de Trabajo para listado'!$A$155:$Z$1048576,MATCH($A1156,'Hoja de Trabajo para listado'!$A$155:$A$1048576,0),MATCH((CUADRO!M$5&amp;$E1156),'Hoja de Trabajo para listado'!$A$151:$Z$151,0)),0)+IFERROR(INDEX('Hoja de Trabajo para listado'!$AB$155:$BA$1048576,MATCH($A1156,'Hoja de Trabajo para listado'!$AB$155:$AB$1048576,0),MATCH((CUADRO!M$5&amp;$E1156),'Hoja de Trabajo para listado'!$AB$151:$BA$151,0)),0)+IFERROR(INDEX('Hoja de Trabajo para listado'!$BC$155:$CB$1048576,MATCH($A1156,'Hoja de Trabajo para listado'!$BC$155:$BC$1048576,0),MATCH((CUADRO!M$5&amp;$E1156),'Hoja de Trabajo para listado'!$BC$151:$CB$151,0)),0)+IFERROR(INDEX('Hoja de Trabajo para listado'!$DE$153:$DG$274,MATCH($A1156,'Hoja de Trabajo para listado'!$DE$153:$DE$1048576,0),MATCH((CUADRO!M$5&amp;$E1156),'Hoja de Trabajo para listado'!$DE$151:$DG$151,0)),0)+IFERROR(INDEX('Hoja de Trabajo para listado'!$CD$155:$DC$1048576,MATCH($A1156,'Hoja de Trabajo para listado'!$CD$155:$CD$1048576,0),MATCH((CUADRO!M$5&amp;$E1156),'Hoja de Trabajo para listado'!$CD$151:$DC$151,0)),0)</f>
        <v>0</v>
      </c>
      <c r="N1156" s="255">
        <f ca="1">+IFERROR(INDEX('Hoja de Trabajo para listado'!$A$155:$Z$1048576,MATCH($A1156,'Hoja de Trabajo para listado'!$A$155:$A$1048576,0),MATCH((CUADRO!N$5&amp;$E1156),'Hoja de Trabajo para listado'!$A$151:$Z$151,0)),0)+IFERROR(INDEX('Hoja de Trabajo para listado'!$AB$155:$BA$1048576,MATCH($A1156,'Hoja de Trabajo para listado'!$AB$155:$AB$1048576,0),MATCH((CUADRO!N$5&amp;$E1156),'Hoja de Trabajo para listado'!$AB$151:$BA$151,0)),0)+IFERROR(INDEX('Hoja de Trabajo para listado'!$BC$155:$CB$1048576,MATCH($A1156,'Hoja de Trabajo para listado'!$BC$155:$BC$1048576,0),MATCH((CUADRO!N$5&amp;$E1156),'Hoja de Trabajo para listado'!$BC$151:$CB$151,0)),0)+IFERROR(INDEX('Hoja de Trabajo para listado'!$DE$153:$DG$274,MATCH($A1156,'Hoja de Trabajo para listado'!$DE$153:$DE$1048576,0),MATCH((CUADRO!N$5&amp;$E1156),'Hoja de Trabajo para listado'!$DE$151:$DG$151,0)),0)+IFERROR(INDEX('Hoja de Trabajo para listado'!$CD$155:$DC$1048576,MATCH($A1156,'Hoja de Trabajo para listado'!$CD$155:$CD$1048576,0),MATCH((CUADRO!N$5&amp;$E1156),'Hoja de Trabajo para listado'!$CD$151:$DC$151,0)),0)</f>
        <v>0</v>
      </c>
      <c r="O1156" s="255">
        <f ca="1">+IFERROR(INDEX('Hoja de Trabajo para listado'!$A$155:$Z$1048576,MATCH($A1156,'Hoja de Trabajo para listado'!$A$155:$A$1048576,0),MATCH((CUADRO!O$5&amp;$E1156),'Hoja de Trabajo para listado'!$A$151:$Z$151,0)),0)+IFERROR(INDEX('Hoja de Trabajo para listado'!$AB$155:$BA$1048576,MATCH($A1156,'Hoja de Trabajo para listado'!$AB$155:$AB$1048576,0),MATCH((CUADRO!O$5&amp;$E1156),'Hoja de Trabajo para listado'!$AB$151:$BA$151,0)),0)+IFERROR(INDEX('Hoja de Trabajo para listado'!$BC$155:$CB$1048576,MATCH($A1156,'Hoja de Trabajo para listado'!$BC$155:$BC$1048576,0),MATCH((CUADRO!O$5&amp;$E1156),'Hoja de Trabajo para listado'!$BC$151:$CB$151,0)),0)+IFERROR(INDEX('Hoja de Trabajo para listado'!$DE$153:$DG$274,MATCH($A1156,'Hoja de Trabajo para listado'!$DE$153:$DE$1048576,0),MATCH((CUADRO!O$5&amp;$E1156),'Hoja de Trabajo para listado'!$DE$151:$DG$151,0)),0)+IFERROR(INDEX('Hoja de Trabajo para listado'!$CD$155:$DC$1048576,MATCH($A1156,'Hoja de Trabajo para listado'!$CD$155:$CD$1048576,0),MATCH((CUADRO!O$5&amp;$E1156),'Hoja de Trabajo para listado'!$CD$151:$DC$151,0)),0)</f>
        <v>0</v>
      </c>
      <c r="P1156" s="255">
        <f ca="1">+IFERROR(INDEX('Hoja de Trabajo para listado'!$A$155:$Z$1048576,MATCH($A1156,'Hoja de Trabajo para listado'!$A$155:$A$1048576,0),MATCH((CUADRO!P$5&amp;$E1156),'Hoja de Trabajo para listado'!$A$151:$Z$151,0)),0)+IFERROR(INDEX('Hoja de Trabajo para listado'!$AB$155:$BA$1048576,MATCH($A1156,'Hoja de Trabajo para listado'!$AB$155:$AB$1048576,0),MATCH((CUADRO!P$5&amp;$E1156),'Hoja de Trabajo para listado'!$AB$151:$BA$151,0)),0)+IFERROR(INDEX('Hoja de Trabajo para listado'!$BC$155:$CB$1048576,MATCH($A1156,'Hoja de Trabajo para listado'!$BC$155:$BC$1048576,0),MATCH((CUADRO!P$5&amp;$E1156),'Hoja de Trabajo para listado'!$BC$151:$CB$151,0)),0)+IFERROR(INDEX('Hoja de Trabajo para listado'!$DE$153:$DG$274,MATCH($A1156,'Hoja de Trabajo para listado'!$DE$153:$DE$1048576,0),MATCH((CUADRO!P$5&amp;$E1156),'Hoja de Trabajo para listado'!$DE$151:$DG$151,0)),0)+IFERROR(INDEX('Hoja de Trabajo para listado'!$CD$155:$DC$1048576,MATCH($A1156,'Hoja de Trabajo para listado'!$CD$155:$CD$1048576,0),MATCH((CUADRO!P$5&amp;$E1156),'Hoja de Trabajo para listado'!$CD$151:$DC$151,0)),0)</f>
        <v>0</v>
      </c>
      <c r="Q1156" s="255">
        <f ca="1">+IFERROR(INDEX('Hoja de Trabajo para listado'!$A$155:$Z$1048576,MATCH($A1156,'Hoja de Trabajo para listado'!$A$155:$A$1048576,0),MATCH((CUADRO!Q$5&amp;$E1156),'Hoja de Trabajo para listado'!$A$151:$Z$151,0)),0)+IFERROR(INDEX('Hoja de Trabajo para listado'!$AB$155:$BA$1048576,MATCH($A1156,'Hoja de Trabajo para listado'!$AB$155:$AB$1048576,0),MATCH((CUADRO!Q$5&amp;$E1156),'Hoja de Trabajo para listado'!$AB$151:$BA$151,0)),0)+IFERROR(INDEX('Hoja de Trabajo para listado'!$BC$155:$CB$1048576,MATCH($A1156,'Hoja de Trabajo para listado'!$BC$155:$BC$1048576,0),MATCH((CUADRO!Q$5&amp;$E1156),'Hoja de Trabajo para listado'!$BC$151:$CB$151,0)),0)+IFERROR(INDEX('Hoja de Trabajo para listado'!$DE$153:$DG$274,MATCH($A1156,'Hoja de Trabajo para listado'!$DE$153:$DE$1048576,0),MATCH((CUADRO!Q$5&amp;$E1156),'Hoja de Trabajo para listado'!$DE$151:$DG$151,0)),0)+IFERROR(INDEX('Hoja de Trabajo para listado'!$CD$155:$DC$1048576,MATCH($A1156,'Hoja de Trabajo para listado'!$CD$155:$CD$1048576,0),MATCH((CUADRO!Q$5&amp;$E1156),'Hoja de Trabajo para listado'!$CD$151:$DC$151,0)),0)</f>
        <v>0</v>
      </c>
      <c r="R1156" s="255">
        <f t="shared" ca="1" si="39"/>
        <v>0</v>
      </c>
      <c r="S1156" s="262"/>
      <c r="T1156" s="255">
        <f ca="1">+T1157</f>
        <v>0</v>
      </c>
      <c r="U1156" s="254">
        <f t="shared" si="40"/>
        <v>1</v>
      </c>
      <c r="V1156" s="362" t="str">
        <f>+VLOOKUP(A1156,bd_lista!$A$3:$E$590,5,FALSE)</f>
        <v>Empresas Municipales</v>
      </c>
      <c r="W1156" s="361" t="str">
        <f>+V1156</f>
        <v>Empresas Municipales</v>
      </c>
      <c r="X1156" s="254">
        <f>+VLOOKUP(A1156,[2]Sheet1!$A$13:$D$744,4,FALSE)</f>
        <v>0</v>
      </c>
      <c r="Y1156" s="254" t="e">
        <f>+VLOOKUP(X1156,bd_lista!$A$3:$C$590,3,FALSE)</f>
        <v>#N/A</v>
      </c>
      <c r="Z1156" s="316">
        <f>+X1156</f>
        <v>0</v>
      </c>
      <c r="AA1156" s="348" t="e">
        <f>+Y1156</f>
        <v>#N/A</v>
      </c>
    </row>
    <row r="1157" spans="1:27" customFormat="1" ht="27" hidden="1" customHeight="1">
      <c r="A1157" s="32">
        <v>2301</v>
      </c>
      <c r="B1157" s="307"/>
      <c r="C1157" s="259" t="str">
        <f>+VLOOKUP(A1157,bd_lista!$A$3:$C$590,3,FALSE)</f>
        <v>Empresa Municipal de Gestión de Residuos Sólidos</v>
      </c>
      <c r="D1157" s="362"/>
      <c r="E1157" s="256" t="s">
        <v>1314</v>
      </c>
      <c r="F1157" s="255">
        <f ca="1">+IFERROR(INDEX('Hoja de Trabajo para listado'!$A$155:$Z$1048576,MATCH($A1157,'Hoja de Trabajo para listado'!$A$155:$A$1048576,0),MATCH((CUADRO!F$5&amp;$E1157),'Hoja de Trabajo para listado'!$A$151:$Z$151,0)),0)+IFERROR(INDEX('Hoja de Trabajo para listado'!$AB$155:$BA$1048576,MATCH($A1157,'Hoja de Trabajo para listado'!$AB$155:$AB$1048576,0),MATCH((CUADRO!F$5&amp;$E1157),'Hoja de Trabajo para listado'!$AB$151:$BA$151,0)),0)+IFERROR(INDEX('Hoja de Trabajo para listado'!$BC$155:$CB$1048576,MATCH($A1157,'Hoja de Trabajo para listado'!$BC$155:$BC$1048576,0),MATCH((CUADRO!F$5&amp;$E1157),'Hoja de Trabajo para listado'!$BC$151:$CB$151,0)),0)+IFERROR(INDEX('Hoja de Trabajo para listado'!$DE$153:$DG$274,MATCH($A1157,'Hoja de Trabajo para listado'!$DE$153:$DE$1048576,0),MATCH((CUADRO!F$5&amp;$E1157),'Hoja de Trabajo para listado'!$DE$151:$DG$151,0)),0)+IFERROR(INDEX('Hoja de Trabajo para listado'!$CD$155:$DC$1048576,MATCH($A1157,'Hoja de Trabajo para listado'!$CD$155:$CD$1048576,0),MATCH((CUADRO!F$5&amp;$E1157),'Hoja de Trabajo para listado'!$CD$151:$DC$151,0)),0)</f>
        <v>0</v>
      </c>
      <c r="G1157" s="255">
        <f ca="1">+IFERROR(INDEX('Hoja de Trabajo para listado'!$A$155:$Z$1048576,MATCH($A1157,'Hoja de Trabajo para listado'!$A$155:$A$1048576,0),MATCH((CUADRO!G$5&amp;$E1157),'Hoja de Trabajo para listado'!$A$151:$Z$151,0)),0)+IFERROR(INDEX('Hoja de Trabajo para listado'!$AB$155:$BA$1048576,MATCH($A1157,'Hoja de Trabajo para listado'!$AB$155:$AB$1048576,0),MATCH((CUADRO!G$5&amp;$E1157),'Hoja de Trabajo para listado'!$AB$151:$BA$151,0)),0)+IFERROR(INDEX('Hoja de Trabajo para listado'!$BC$155:$CB$1048576,MATCH($A1157,'Hoja de Trabajo para listado'!$BC$155:$BC$1048576,0),MATCH((CUADRO!G$5&amp;$E1157),'Hoja de Trabajo para listado'!$BC$151:$CB$151,0)),0)+IFERROR(INDEX('Hoja de Trabajo para listado'!$DE$153:$DG$274,MATCH($A1157,'Hoja de Trabajo para listado'!$DE$153:$DE$1048576,0),MATCH((CUADRO!G$5&amp;$E1157),'Hoja de Trabajo para listado'!$DE$151:$DG$151,0)),0)+IFERROR(INDEX('Hoja de Trabajo para listado'!$CD$155:$DC$1048576,MATCH($A1157,'Hoja de Trabajo para listado'!$CD$155:$CD$1048576,0),MATCH((CUADRO!G$5&amp;$E1157),'Hoja de Trabajo para listado'!$CD$151:$DC$151,0)),0)</f>
        <v>0</v>
      </c>
      <c r="H1157" s="255">
        <f ca="1">+IFERROR(INDEX('Hoja de Trabajo para listado'!$A$155:$Z$1048576,MATCH($A1157,'Hoja de Trabajo para listado'!$A$155:$A$1048576,0),MATCH((CUADRO!H$5&amp;$E1157),'Hoja de Trabajo para listado'!$A$151:$Z$151,0)),0)+IFERROR(INDEX('Hoja de Trabajo para listado'!$AB$155:$BA$1048576,MATCH($A1157,'Hoja de Trabajo para listado'!$AB$155:$AB$1048576,0),MATCH((CUADRO!H$5&amp;$E1157),'Hoja de Trabajo para listado'!$AB$151:$BA$151,0)),0)+IFERROR(INDEX('Hoja de Trabajo para listado'!$BC$155:$CB$1048576,MATCH($A1157,'Hoja de Trabajo para listado'!$BC$155:$BC$1048576,0),MATCH((CUADRO!H$5&amp;$E1157),'Hoja de Trabajo para listado'!$BC$151:$CB$151,0)),0)+IFERROR(INDEX('Hoja de Trabajo para listado'!$DE$153:$DG$274,MATCH($A1157,'Hoja de Trabajo para listado'!$DE$153:$DE$1048576,0),MATCH((CUADRO!H$5&amp;$E1157),'Hoja de Trabajo para listado'!$DE$151:$DG$151,0)),0)+IFERROR(INDEX('Hoja de Trabajo para listado'!$CD$155:$DC$1048576,MATCH($A1157,'Hoja de Trabajo para listado'!$CD$155:$CD$1048576,0),MATCH((CUADRO!H$5&amp;$E1157),'Hoja de Trabajo para listado'!$CD$151:$DC$151,0)),0)</f>
        <v>0</v>
      </c>
      <c r="I1157" s="255">
        <f ca="1">+IFERROR(INDEX('Hoja de Trabajo para listado'!$A$155:$Z$1048576,MATCH($A1157,'Hoja de Trabajo para listado'!$A$155:$A$1048576,0),MATCH((CUADRO!I$5&amp;$E1157),'Hoja de Trabajo para listado'!$A$151:$Z$151,0)),0)+IFERROR(INDEX('Hoja de Trabajo para listado'!$AB$155:$BA$1048576,MATCH($A1157,'Hoja de Trabajo para listado'!$AB$155:$AB$1048576,0),MATCH((CUADRO!I$5&amp;$E1157),'Hoja de Trabajo para listado'!$AB$151:$BA$151,0)),0)+IFERROR(INDEX('Hoja de Trabajo para listado'!$BC$155:$CB$1048576,MATCH($A1157,'Hoja de Trabajo para listado'!$BC$155:$BC$1048576,0),MATCH((CUADRO!I$5&amp;$E1157),'Hoja de Trabajo para listado'!$BC$151:$CB$151,0)),0)+IFERROR(INDEX('Hoja de Trabajo para listado'!$DE$153:$DG$274,MATCH($A1157,'Hoja de Trabajo para listado'!$DE$153:$DE$1048576,0),MATCH((CUADRO!I$5&amp;$E1157),'Hoja de Trabajo para listado'!$DE$151:$DG$151,0)),0)+IFERROR(INDEX('Hoja de Trabajo para listado'!$CD$155:$DC$1048576,MATCH($A1157,'Hoja de Trabajo para listado'!$CD$155:$CD$1048576,0),MATCH((CUADRO!I$5&amp;$E1157),'Hoja de Trabajo para listado'!$CD$151:$DC$151,0)),0)</f>
        <v>0</v>
      </c>
      <c r="J1157" s="255">
        <f ca="1">+IFERROR(INDEX('Hoja de Trabajo para listado'!$A$155:$Z$1048576,MATCH($A1157,'Hoja de Trabajo para listado'!$A$155:$A$1048576,0),MATCH((CUADRO!J$5&amp;$E1157),'Hoja de Trabajo para listado'!$A$151:$Z$151,0)),0)+IFERROR(INDEX('Hoja de Trabajo para listado'!$AB$155:$BA$1048576,MATCH($A1157,'Hoja de Trabajo para listado'!$AB$155:$AB$1048576,0),MATCH((CUADRO!J$5&amp;$E1157),'Hoja de Trabajo para listado'!$AB$151:$BA$151,0)),0)+IFERROR(INDEX('Hoja de Trabajo para listado'!$BC$155:$CB$1048576,MATCH($A1157,'Hoja de Trabajo para listado'!$BC$155:$BC$1048576,0),MATCH((CUADRO!J$5&amp;$E1157),'Hoja de Trabajo para listado'!$BC$151:$CB$151,0)),0)+IFERROR(INDEX('Hoja de Trabajo para listado'!$DE$153:$DG$274,MATCH($A1157,'Hoja de Trabajo para listado'!$DE$153:$DE$1048576,0),MATCH((CUADRO!J$5&amp;$E1157),'Hoja de Trabajo para listado'!$DE$151:$DG$151,0)),0)+IFERROR(INDEX('Hoja de Trabajo para listado'!$CD$155:$DC$1048576,MATCH($A1157,'Hoja de Trabajo para listado'!$CD$155:$CD$1048576,0),MATCH((CUADRO!J$5&amp;$E1157),'Hoja de Trabajo para listado'!$CD$151:$DC$151,0)),0)</f>
        <v>0</v>
      </c>
      <c r="K1157" s="255">
        <f ca="1">+IFERROR(INDEX('Hoja de Trabajo para listado'!$A$155:$Z$1048576,MATCH($A1157,'Hoja de Trabajo para listado'!$A$155:$A$1048576,0),MATCH((CUADRO!K$5&amp;$E1157),'Hoja de Trabajo para listado'!$A$151:$Z$151,0)),0)+IFERROR(INDEX('Hoja de Trabajo para listado'!$AB$155:$BA$1048576,MATCH($A1157,'Hoja de Trabajo para listado'!$AB$155:$AB$1048576,0),MATCH((CUADRO!K$5&amp;$E1157),'Hoja de Trabajo para listado'!$AB$151:$BA$151,0)),0)+IFERROR(INDEX('Hoja de Trabajo para listado'!$BC$155:$CB$1048576,MATCH($A1157,'Hoja de Trabajo para listado'!$BC$155:$BC$1048576,0),MATCH((CUADRO!K$5&amp;$E1157),'Hoja de Trabajo para listado'!$BC$151:$CB$151,0)),0)+IFERROR(INDEX('Hoja de Trabajo para listado'!$DE$153:$DG$274,MATCH($A1157,'Hoja de Trabajo para listado'!$DE$153:$DE$1048576,0),MATCH((CUADRO!K$5&amp;$E1157),'Hoja de Trabajo para listado'!$DE$151:$DG$151,0)),0)+IFERROR(INDEX('Hoja de Trabajo para listado'!$CD$155:$DC$1048576,MATCH($A1157,'Hoja de Trabajo para listado'!$CD$155:$CD$1048576,0),MATCH((CUADRO!K$5&amp;$E1157),'Hoja de Trabajo para listado'!$CD$151:$DC$151,0)),0)</f>
        <v>0</v>
      </c>
      <c r="L1157" s="255">
        <f ca="1">+IFERROR(INDEX('Hoja de Trabajo para listado'!$A$155:$Z$1048576,MATCH($A1157,'Hoja de Trabajo para listado'!$A$155:$A$1048576,0),MATCH((CUADRO!L$5&amp;$E1157),'Hoja de Trabajo para listado'!$A$151:$Z$151,0)),0)+IFERROR(INDEX('Hoja de Trabajo para listado'!$AB$155:$BA$1048576,MATCH($A1157,'Hoja de Trabajo para listado'!$AB$155:$AB$1048576,0),MATCH((CUADRO!L$5&amp;$E1157),'Hoja de Trabajo para listado'!$AB$151:$BA$151,0)),0)+IFERROR(INDEX('Hoja de Trabajo para listado'!$BC$155:$CB$1048576,MATCH($A1157,'Hoja de Trabajo para listado'!$BC$155:$BC$1048576,0),MATCH((CUADRO!L$5&amp;$E1157),'Hoja de Trabajo para listado'!$BC$151:$CB$151,0)),0)+IFERROR(INDEX('Hoja de Trabajo para listado'!$DE$153:$DG$274,MATCH($A1157,'Hoja de Trabajo para listado'!$DE$153:$DE$1048576,0),MATCH((CUADRO!L$5&amp;$E1157),'Hoja de Trabajo para listado'!$DE$151:$DG$151,0)),0)+IFERROR(INDEX('Hoja de Trabajo para listado'!$CD$155:$DC$1048576,MATCH($A1157,'Hoja de Trabajo para listado'!$CD$155:$CD$1048576,0),MATCH((CUADRO!L$5&amp;$E1157),'Hoja de Trabajo para listado'!$CD$151:$DC$151,0)),0)</f>
        <v>0</v>
      </c>
      <c r="M1157" s="255">
        <f ca="1">+IFERROR(INDEX('Hoja de Trabajo para listado'!$A$155:$Z$1048576,MATCH($A1157,'Hoja de Trabajo para listado'!$A$155:$A$1048576,0),MATCH((CUADRO!M$5&amp;$E1157),'Hoja de Trabajo para listado'!$A$151:$Z$151,0)),0)+IFERROR(INDEX('Hoja de Trabajo para listado'!$AB$155:$BA$1048576,MATCH($A1157,'Hoja de Trabajo para listado'!$AB$155:$AB$1048576,0),MATCH((CUADRO!M$5&amp;$E1157),'Hoja de Trabajo para listado'!$AB$151:$BA$151,0)),0)+IFERROR(INDEX('Hoja de Trabajo para listado'!$BC$155:$CB$1048576,MATCH($A1157,'Hoja de Trabajo para listado'!$BC$155:$BC$1048576,0),MATCH((CUADRO!M$5&amp;$E1157),'Hoja de Trabajo para listado'!$BC$151:$CB$151,0)),0)+IFERROR(INDEX('Hoja de Trabajo para listado'!$DE$153:$DG$274,MATCH($A1157,'Hoja de Trabajo para listado'!$DE$153:$DE$1048576,0),MATCH((CUADRO!M$5&amp;$E1157),'Hoja de Trabajo para listado'!$DE$151:$DG$151,0)),0)+IFERROR(INDEX('Hoja de Trabajo para listado'!$CD$155:$DC$1048576,MATCH($A1157,'Hoja de Trabajo para listado'!$CD$155:$CD$1048576,0),MATCH((CUADRO!M$5&amp;$E1157),'Hoja de Trabajo para listado'!$CD$151:$DC$151,0)),0)</f>
        <v>0</v>
      </c>
      <c r="N1157" s="255">
        <f ca="1">+IFERROR(INDEX('Hoja de Trabajo para listado'!$A$155:$Z$1048576,MATCH($A1157,'Hoja de Trabajo para listado'!$A$155:$A$1048576,0),MATCH((CUADRO!N$5&amp;$E1157),'Hoja de Trabajo para listado'!$A$151:$Z$151,0)),0)+IFERROR(INDEX('Hoja de Trabajo para listado'!$AB$155:$BA$1048576,MATCH($A1157,'Hoja de Trabajo para listado'!$AB$155:$AB$1048576,0),MATCH((CUADRO!N$5&amp;$E1157),'Hoja de Trabajo para listado'!$AB$151:$BA$151,0)),0)+IFERROR(INDEX('Hoja de Trabajo para listado'!$BC$155:$CB$1048576,MATCH($A1157,'Hoja de Trabajo para listado'!$BC$155:$BC$1048576,0),MATCH((CUADRO!N$5&amp;$E1157),'Hoja de Trabajo para listado'!$BC$151:$CB$151,0)),0)+IFERROR(INDEX('Hoja de Trabajo para listado'!$DE$153:$DG$274,MATCH($A1157,'Hoja de Trabajo para listado'!$DE$153:$DE$1048576,0),MATCH((CUADRO!N$5&amp;$E1157),'Hoja de Trabajo para listado'!$DE$151:$DG$151,0)),0)+IFERROR(INDEX('Hoja de Trabajo para listado'!$CD$155:$DC$1048576,MATCH($A1157,'Hoja de Trabajo para listado'!$CD$155:$CD$1048576,0),MATCH((CUADRO!N$5&amp;$E1157),'Hoja de Trabajo para listado'!$CD$151:$DC$151,0)),0)</f>
        <v>0</v>
      </c>
      <c r="O1157" s="255">
        <f ca="1">+IFERROR(INDEX('Hoja de Trabajo para listado'!$A$155:$Z$1048576,MATCH($A1157,'Hoja de Trabajo para listado'!$A$155:$A$1048576,0),MATCH((CUADRO!O$5&amp;$E1157),'Hoja de Trabajo para listado'!$A$151:$Z$151,0)),0)+IFERROR(INDEX('Hoja de Trabajo para listado'!$AB$155:$BA$1048576,MATCH($A1157,'Hoja de Trabajo para listado'!$AB$155:$AB$1048576,0),MATCH((CUADRO!O$5&amp;$E1157),'Hoja de Trabajo para listado'!$AB$151:$BA$151,0)),0)+IFERROR(INDEX('Hoja de Trabajo para listado'!$BC$155:$CB$1048576,MATCH($A1157,'Hoja de Trabajo para listado'!$BC$155:$BC$1048576,0),MATCH((CUADRO!O$5&amp;$E1157),'Hoja de Trabajo para listado'!$BC$151:$CB$151,0)),0)+IFERROR(INDEX('Hoja de Trabajo para listado'!$DE$153:$DG$274,MATCH($A1157,'Hoja de Trabajo para listado'!$DE$153:$DE$1048576,0),MATCH((CUADRO!O$5&amp;$E1157),'Hoja de Trabajo para listado'!$DE$151:$DG$151,0)),0)+IFERROR(INDEX('Hoja de Trabajo para listado'!$CD$155:$DC$1048576,MATCH($A1157,'Hoja de Trabajo para listado'!$CD$155:$CD$1048576,0),MATCH((CUADRO!O$5&amp;$E1157),'Hoja de Trabajo para listado'!$CD$151:$DC$151,0)),0)</f>
        <v>0</v>
      </c>
      <c r="P1157" s="255">
        <f ca="1">+IFERROR(INDEX('Hoja de Trabajo para listado'!$A$155:$Z$1048576,MATCH($A1157,'Hoja de Trabajo para listado'!$A$155:$A$1048576,0),MATCH((CUADRO!P$5&amp;$E1157),'Hoja de Trabajo para listado'!$A$151:$Z$151,0)),0)+IFERROR(INDEX('Hoja de Trabajo para listado'!$AB$155:$BA$1048576,MATCH($A1157,'Hoja de Trabajo para listado'!$AB$155:$AB$1048576,0),MATCH((CUADRO!P$5&amp;$E1157),'Hoja de Trabajo para listado'!$AB$151:$BA$151,0)),0)+IFERROR(INDEX('Hoja de Trabajo para listado'!$BC$155:$CB$1048576,MATCH($A1157,'Hoja de Trabajo para listado'!$BC$155:$BC$1048576,0),MATCH((CUADRO!P$5&amp;$E1157),'Hoja de Trabajo para listado'!$BC$151:$CB$151,0)),0)+IFERROR(INDEX('Hoja de Trabajo para listado'!$DE$153:$DG$274,MATCH($A1157,'Hoja de Trabajo para listado'!$DE$153:$DE$1048576,0),MATCH((CUADRO!P$5&amp;$E1157),'Hoja de Trabajo para listado'!$DE$151:$DG$151,0)),0)+IFERROR(INDEX('Hoja de Trabajo para listado'!$CD$155:$DC$1048576,MATCH($A1157,'Hoja de Trabajo para listado'!$CD$155:$CD$1048576,0),MATCH((CUADRO!P$5&amp;$E1157),'Hoja de Trabajo para listado'!$CD$151:$DC$151,0)),0)</f>
        <v>0</v>
      </c>
      <c r="Q1157" s="255">
        <f ca="1">+IFERROR(INDEX('Hoja de Trabajo para listado'!$A$155:$Z$1048576,MATCH($A1157,'Hoja de Trabajo para listado'!$A$155:$A$1048576,0),MATCH((CUADRO!Q$5&amp;$E1157),'Hoja de Trabajo para listado'!$A$151:$Z$151,0)),0)+IFERROR(INDEX('Hoja de Trabajo para listado'!$AB$155:$BA$1048576,MATCH($A1157,'Hoja de Trabajo para listado'!$AB$155:$AB$1048576,0),MATCH((CUADRO!Q$5&amp;$E1157),'Hoja de Trabajo para listado'!$AB$151:$BA$151,0)),0)+IFERROR(INDEX('Hoja de Trabajo para listado'!$BC$155:$CB$1048576,MATCH($A1157,'Hoja de Trabajo para listado'!$BC$155:$BC$1048576,0),MATCH((CUADRO!Q$5&amp;$E1157),'Hoja de Trabajo para listado'!$BC$151:$CB$151,0)),0)+IFERROR(INDEX('Hoja de Trabajo para listado'!$DE$153:$DG$274,MATCH($A1157,'Hoja de Trabajo para listado'!$DE$153:$DE$1048576,0),MATCH((CUADRO!Q$5&amp;$E1157),'Hoja de Trabajo para listado'!$DE$151:$DG$151,0)),0)+IFERROR(INDEX('Hoja de Trabajo para listado'!$CD$155:$DC$1048576,MATCH($A1157,'Hoja de Trabajo para listado'!$CD$155:$CD$1048576,0),MATCH((CUADRO!Q$5&amp;$E1157),'Hoja de Trabajo para listado'!$CD$151:$DC$151,0)),0)</f>
        <v>0</v>
      </c>
      <c r="R1157" s="255">
        <f t="shared" ca="1" si="39"/>
        <v>0</v>
      </c>
      <c r="S1157" s="262">
        <f ca="1">+R1156+R1157</f>
        <v>0</v>
      </c>
      <c r="T1157" s="255">
        <f ca="1">+S1157</f>
        <v>0</v>
      </c>
      <c r="U1157" s="254">
        <f t="shared" si="40"/>
        <v>2</v>
      </c>
      <c r="V1157" s="362" t="str">
        <f>+VLOOKUP(A1157,bd_lista!$A$3:$E$590,5,FALSE)</f>
        <v>Empresas Municipales</v>
      </c>
      <c r="W1157" s="362"/>
      <c r="X1157" s="254">
        <f>+VLOOKUP(A1157,[2]Sheet1!$A$13:$D$744,4,FALSE)</f>
        <v>0</v>
      </c>
      <c r="Y1157" s="254" t="e">
        <f>+VLOOKUP(X1157,bd_lista!$A$3:$C$590,3,FALSE)</f>
        <v>#N/A</v>
      </c>
      <c r="Z1157" s="314"/>
      <c r="AA1157" s="350"/>
    </row>
    <row r="1158" spans="1:27" customFormat="1" ht="27" hidden="1" customHeight="1">
      <c r="A1158" s="32">
        <v>2302</v>
      </c>
      <c r="B1158" s="306">
        <f>+A1158</f>
        <v>2302</v>
      </c>
      <c r="C1158" s="259" t="str">
        <f>+VLOOKUP(A1158,bd_lista!$A$3:$C$590,3,FALSE)</f>
        <v>Empresa Municipal de Agua Potable y Alcantarillado Sacaba</v>
      </c>
      <c r="D1158" s="361" t="str">
        <f>+C1158</f>
        <v>Empresa Municipal de Agua Potable y Alcantarillado Sacaba</v>
      </c>
      <c r="E1158" s="254" t="s">
        <v>1313</v>
      </c>
      <c r="F1158" s="255">
        <f ca="1">+IFERROR(INDEX('Hoja de Trabajo para listado'!$A$155:$Z$1048576,MATCH($A1158,'Hoja de Trabajo para listado'!$A$155:$A$1048576,0),MATCH((CUADRO!F$5&amp;$E1158),'Hoja de Trabajo para listado'!$A$151:$Z$151,0)),0)+IFERROR(INDEX('Hoja de Trabajo para listado'!$AB$155:$BA$1048576,MATCH($A1158,'Hoja de Trabajo para listado'!$AB$155:$AB$1048576,0),MATCH((CUADRO!F$5&amp;$E1158),'Hoja de Trabajo para listado'!$AB$151:$BA$151,0)),0)+IFERROR(INDEX('Hoja de Trabajo para listado'!$BC$155:$CB$1048576,MATCH($A1158,'Hoja de Trabajo para listado'!$BC$155:$BC$1048576,0),MATCH((CUADRO!F$5&amp;$E1158),'Hoja de Trabajo para listado'!$BC$151:$CB$151,0)),0)+IFERROR(INDEX('Hoja de Trabajo para listado'!$DE$153:$DG$274,MATCH($A1158,'Hoja de Trabajo para listado'!$DE$153:$DE$1048576,0),MATCH((CUADRO!F$5&amp;$E1158),'Hoja de Trabajo para listado'!$DE$151:$DG$151,0)),0)+IFERROR(INDEX('Hoja de Trabajo para listado'!$CD$155:$DC$1048576,MATCH($A1158,'Hoja de Trabajo para listado'!$CD$155:$CD$1048576,0),MATCH((CUADRO!F$5&amp;$E1158),'Hoja de Trabajo para listado'!$CD$151:$DC$151,0)),0)</f>
        <v>0</v>
      </c>
      <c r="G1158" s="255">
        <f ca="1">+IFERROR(INDEX('Hoja de Trabajo para listado'!$A$155:$Z$1048576,MATCH($A1158,'Hoja de Trabajo para listado'!$A$155:$A$1048576,0),MATCH((CUADRO!G$5&amp;$E1158),'Hoja de Trabajo para listado'!$A$151:$Z$151,0)),0)+IFERROR(INDEX('Hoja de Trabajo para listado'!$AB$155:$BA$1048576,MATCH($A1158,'Hoja de Trabajo para listado'!$AB$155:$AB$1048576,0),MATCH((CUADRO!G$5&amp;$E1158),'Hoja de Trabajo para listado'!$AB$151:$BA$151,0)),0)+IFERROR(INDEX('Hoja de Trabajo para listado'!$BC$155:$CB$1048576,MATCH($A1158,'Hoja de Trabajo para listado'!$BC$155:$BC$1048576,0),MATCH((CUADRO!G$5&amp;$E1158),'Hoja de Trabajo para listado'!$BC$151:$CB$151,0)),0)+IFERROR(INDEX('Hoja de Trabajo para listado'!$DE$153:$DG$274,MATCH($A1158,'Hoja de Trabajo para listado'!$DE$153:$DE$1048576,0),MATCH((CUADRO!G$5&amp;$E1158),'Hoja de Trabajo para listado'!$DE$151:$DG$151,0)),0)+IFERROR(INDEX('Hoja de Trabajo para listado'!$CD$155:$DC$1048576,MATCH($A1158,'Hoja de Trabajo para listado'!$CD$155:$CD$1048576,0),MATCH((CUADRO!G$5&amp;$E1158),'Hoja de Trabajo para listado'!$CD$151:$DC$151,0)),0)</f>
        <v>0</v>
      </c>
      <c r="H1158" s="255">
        <f ca="1">+IFERROR(INDEX('Hoja de Trabajo para listado'!$A$155:$Z$1048576,MATCH($A1158,'Hoja de Trabajo para listado'!$A$155:$A$1048576,0),MATCH((CUADRO!H$5&amp;$E1158),'Hoja de Trabajo para listado'!$A$151:$Z$151,0)),0)+IFERROR(INDEX('Hoja de Trabajo para listado'!$AB$155:$BA$1048576,MATCH($A1158,'Hoja de Trabajo para listado'!$AB$155:$AB$1048576,0),MATCH((CUADRO!H$5&amp;$E1158),'Hoja de Trabajo para listado'!$AB$151:$BA$151,0)),0)+IFERROR(INDEX('Hoja de Trabajo para listado'!$BC$155:$CB$1048576,MATCH($A1158,'Hoja de Trabajo para listado'!$BC$155:$BC$1048576,0),MATCH((CUADRO!H$5&amp;$E1158),'Hoja de Trabajo para listado'!$BC$151:$CB$151,0)),0)+IFERROR(INDEX('Hoja de Trabajo para listado'!$DE$153:$DG$274,MATCH($A1158,'Hoja de Trabajo para listado'!$DE$153:$DE$1048576,0),MATCH((CUADRO!H$5&amp;$E1158),'Hoja de Trabajo para listado'!$DE$151:$DG$151,0)),0)+IFERROR(INDEX('Hoja de Trabajo para listado'!$CD$155:$DC$1048576,MATCH($A1158,'Hoja de Trabajo para listado'!$CD$155:$CD$1048576,0),MATCH((CUADRO!H$5&amp;$E1158),'Hoja de Trabajo para listado'!$CD$151:$DC$151,0)),0)</f>
        <v>0</v>
      </c>
      <c r="I1158" s="255">
        <f ca="1">+IFERROR(INDEX('Hoja de Trabajo para listado'!$A$155:$Z$1048576,MATCH($A1158,'Hoja de Trabajo para listado'!$A$155:$A$1048576,0),MATCH((CUADRO!I$5&amp;$E1158),'Hoja de Trabajo para listado'!$A$151:$Z$151,0)),0)+IFERROR(INDEX('Hoja de Trabajo para listado'!$AB$155:$BA$1048576,MATCH($A1158,'Hoja de Trabajo para listado'!$AB$155:$AB$1048576,0),MATCH((CUADRO!I$5&amp;$E1158),'Hoja de Trabajo para listado'!$AB$151:$BA$151,0)),0)+IFERROR(INDEX('Hoja de Trabajo para listado'!$BC$155:$CB$1048576,MATCH($A1158,'Hoja de Trabajo para listado'!$BC$155:$BC$1048576,0),MATCH((CUADRO!I$5&amp;$E1158),'Hoja de Trabajo para listado'!$BC$151:$CB$151,0)),0)+IFERROR(INDEX('Hoja de Trabajo para listado'!$DE$153:$DG$274,MATCH($A1158,'Hoja de Trabajo para listado'!$DE$153:$DE$1048576,0),MATCH((CUADRO!I$5&amp;$E1158),'Hoja de Trabajo para listado'!$DE$151:$DG$151,0)),0)+IFERROR(INDEX('Hoja de Trabajo para listado'!$CD$155:$DC$1048576,MATCH($A1158,'Hoja de Trabajo para listado'!$CD$155:$CD$1048576,0),MATCH((CUADRO!I$5&amp;$E1158),'Hoja de Trabajo para listado'!$CD$151:$DC$151,0)),0)</f>
        <v>0</v>
      </c>
      <c r="J1158" s="255">
        <f ca="1">+IFERROR(INDEX('Hoja de Trabajo para listado'!$A$155:$Z$1048576,MATCH($A1158,'Hoja de Trabajo para listado'!$A$155:$A$1048576,0),MATCH((CUADRO!J$5&amp;$E1158),'Hoja de Trabajo para listado'!$A$151:$Z$151,0)),0)+IFERROR(INDEX('Hoja de Trabajo para listado'!$AB$155:$BA$1048576,MATCH($A1158,'Hoja de Trabajo para listado'!$AB$155:$AB$1048576,0),MATCH((CUADRO!J$5&amp;$E1158),'Hoja de Trabajo para listado'!$AB$151:$BA$151,0)),0)+IFERROR(INDEX('Hoja de Trabajo para listado'!$BC$155:$CB$1048576,MATCH($A1158,'Hoja de Trabajo para listado'!$BC$155:$BC$1048576,0),MATCH((CUADRO!J$5&amp;$E1158),'Hoja de Trabajo para listado'!$BC$151:$CB$151,0)),0)+IFERROR(INDEX('Hoja de Trabajo para listado'!$DE$153:$DG$274,MATCH($A1158,'Hoja de Trabajo para listado'!$DE$153:$DE$1048576,0),MATCH((CUADRO!J$5&amp;$E1158),'Hoja de Trabajo para listado'!$DE$151:$DG$151,0)),0)+IFERROR(INDEX('Hoja de Trabajo para listado'!$CD$155:$DC$1048576,MATCH($A1158,'Hoja de Trabajo para listado'!$CD$155:$CD$1048576,0),MATCH((CUADRO!J$5&amp;$E1158),'Hoja de Trabajo para listado'!$CD$151:$DC$151,0)),0)</f>
        <v>0</v>
      </c>
      <c r="K1158" s="255">
        <f ca="1">+IFERROR(INDEX('Hoja de Trabajo para listado'!$A$155:$Z$1048576,MATCH($A1158,'Hoja de Trabajo para listado'!$A$155:$A$1048576,0),MATCH((CUADRO!K$5&amp;$E1158),'Hoja de Trabajo para listado'!$A$151:$Z$151,0)),0)+IFERROR(INDEX('Hoja de Trabajo para listado'!$AB$155:$BA$1048576,MATCH($A1158,'Hoja de Trabajo para listado'!$AB$155:$AB$1048576,0),MATCH((CUADRO!K$5&amp;$E1158),'Hoja de Trabajo para listado'!$AB$151:$BA$151,0)),0)+IFERROR(INDEX('Hoja de Trabajo para listado'!$BC$155:$CB$1048576,MATCH($A1158,'Hoja de Trabajo para listado'!$BC$155:$BC$1048576,0),MATCH((CUADRO!K$5&amp;$E1158),'Hoja de Trabajo para listado'!$BC$151:$CB$151,0)),0)+IFERROR(INDEX('Hoja de Trabajo para listado'!$DE$153:$DG$274,MATCH($A1158,'Hoja de Trabajo para listado'!$DE$153:$DE$1048576,0),MATCH((CUADRO!K$5&amp;$E1158),'Hoja de Trabajo para listado'!$DE$151:$DG$151,0)),0)+IFERROR(INDEX('Hoja de Trabajo para listado'!$CD$155:$DC$1048576,MATCH($A1158,'Hoja de Trabajo para listado'!$CD$155:$CD$1048576,0),MATCH((CUADRO!K$5&amp;$E1158),'Hoja de Trabajo para listado'!$CD$151:$DC$151,0)),0)</f>
        <v>0</v>
      </c>
      <c r="L1158" s="255">
        <f ca="1">+IFERROR(INDEX('Hoja de Trabajo para listado'!$A$155:$Z$1048576,MATCH($A1158,'Hoja de Trabajo para listado'!$A$155:$A$1048576,0),MATCH((CUADRO!L$5&amp;$E1158),'Hoja de Trabajo para listado'!$A$151:$Z$151,0)),0)+IFERROR(INDEX('Hoja de Trabajo para listado'!$AB$155:$BA$1048576,MATCH($A1158,'Hoja de Trabajo para listado'!$AB$155:$AB$1048576,0),MATCH((CUADRO!L$5&amp;$E1158),'Hoja de Trabajo para listado'!$AB$151:$BA$151,0)),0)+IFERROR(INDEX('Hoja de Trabajo para listado'!$BC$155:$CB$1048576,MATCH($A1158,'Hoja de Trabajo para listado'!$BC$155:$BC$1048576,0),MATCH((CUADRO!L$5&amp;$E1158),'Hoja de Trabajo para listado'!$BC$151:$CB$151,0)),0)+IFERROR(INDEX('Hoja de Trabajo para listado'!$DE$153:$DG$274,MATCH($A1158,'Hoja de Trabajo para listado'!$DE$153:$DE$1048576,0),MATCH((CUADRO!L$5&amp;$E1158),'Hoja de Trabajo para listado'!$DE$151:$DG$151,0)),0)+IFERROR(INDEX('Hoja de Trabajo para listado'!$CD$155:$DC$1048576,MATCH($A1158,'Hoja de Trabajo para listado'!$CD$155:$CD$1048576,0),MATCH((CUADRO!L$5&amp;$E1158),'Hoja de Trabajo para listado'!$CD$151:$DC$151,0)),0)</f>
        <v>0</v>
      </c>
      <c r="M1158" s="255">
        <f ca="1">+IFERROR(INDEX('Hoja de Trabajo para listado'!$A$155:$Z$1048576,MATCH($A1158,'Hoja de Trabajo para listado'!$A$155:$A$1048576,0),MATCH((CUADRO!M$5&amp;$E1158),'Hoja de Trabajo para listado'!$A$151:$Z$151,0)),0)+IFERROR(INDEX('Hoja de Trabajo para listado'!$AB$155:$BA$1048576,MATCH($A1158,'Hoja de Trabajo para listado'!$AB$155:$AB$1048576,0),MATCH((CUADRO!M$5&amp;$E1158),'Hoja de Trabajo para listado'!$AB$151:$BA$151,0)),0)+IFERROR(INDEX('Hoja de Trabajo para listado'!$BC$155:$CB$1048576,MATCH($A1158,'Hoja de Trabajo para listado'!$BC$155:$BC$1048576,0),MATCH((CUADRO!M$5&amp;$E1158),'Hoja de Trabajo para listado'!$BC$151:$CB$151,0)),0)+IFERROR(INDEX('Hoja de Trabajo para listado'!$DE$153:$DG$274,MATCH($A1158,'Hoja de Trabajo para listado'!$DE$153:$DE$1048576,0),MATCH((CUADRO!M$5&amp;$E1158),'Hoja de Trabajo para listado'!$DE$151:$DG$151,0)),0)+IFERROR(INDEX('Hoja de Trabajo para listado'!$CD$155:$DC$1048576,MATCH($A1158,'Hoja de Trabajo para listado'!$CD$155:$CD$1048576,0),MATCH((CUADRO!M$5&amp;$E1158),'Hoja de Trabajo para listado'!$CD$151:$DC$151,0)),0)</f>
        <v>0</v>
      </c>
      <c r="N1158" s="255">
        <f ca="1">+IFERROR(INDEX('Hoja de Trabajo para listado'!$A$155:$Z$1048576,MATCH($A1158,'Hoja de Trabajo para listado'!$A$155:$A$1048576,0),MATCH((CUADRO!N$5&amp;$E1158),'Hoja de Trabajo para listado'!$A$151:$Z$151,0)),0)+IFERROR(INDEX('Hoja de Trabajo para listado'!$AB$155:$BA$1048576,MATCH($A1158,'Hoja de Trabajo para listado'!$AB$155:$AB$1048576,0),MATCH((CUADRO!N$5&amp;$E1158),'Hoja de Trabajo para listado'!$AB$151:$BA$151,0)),0)+IFERROR(INDEX('Hoja de Trabajo para listado'!$BC$155:$CB$1048576,MATCH($A1158,'Hoja de Trabajo para listado'!$BC$155:$BC$1048576,0),MATCH((CUADRO!N$5&amp;$E1158),'Hoja de Trabajo para listado'!$BC$151:$CB$151,0)),0)+IFERROR(INDEX('Hoja de Trabajo para listado'!$DE$153:$DG$274,MATCH($A1158,'Hoja de Trabajo para listado'!$DE$153:$DE$1048576,0),MATCH((CUADRO!N$5&amp;$E1158),'Hoja de Trabajo para listado'!$DE$151:$DG$151,0)),0)+IFERROR(INDEX('Hoja de Trabajo para listado'!$CD$155:$DC$1048576,MATCH($A1158,'Hoja de Trabajo para listado'!$CD$155:$CD$1048576,0),MATCH((CUADRO!N$5&amp;$E1158),'Hoja de Trabajo para listado'!$CD$151:$DC$151,0)),0)</f>
        <v>0</v>
      </c>
      <c r="O1158" s="255">
        <f ca="1">+IFERROR(INDEX('Hoja de Trabajo para listado'!$A$155:$Z$1048576,MATCH($A1158,'Hoja de Trabajo para listado'!$A$155:$A$1048576,0),MATCH((CUADRO!O$5&amp;$E1158),'Hoja de Trabajo para listado'!$A$151:$Z$151,0)),0)+IFERROR(INDEX('Hoja de Trabajo para listado'!$AB$155:$BA$1048576,MATCH($A1158,'Hoja de Trabajo para listado'!$AB$155:$AB$1048576,0),MATCH((CUADRO!O$5&amp;$E1158),'Hoja de Trabajo para listado'!$AB$151:$BA$151,0)),0)+IFERROR(INDEX('Hoja de Trabajo para listado'!$BC$155:$CB$1048576,MATCH($A1158,'Hoja de Trabajo para listado'!$BC$155:$BC$1048576,0),MATCH((CUADRO!O$5&amp;$E1158),'Hoja de Trabajo para listado'!$BC$151:$CB$151,0)),0)+IFERROR(INDEX('Hoja de Trabajo para listado'!$DE$153:$DG$274,MATCH($A1158,'Hoja de Trabajo para listado'!$DE$153:$DE$1048576,0),MATCH((CUADRO!O$5&amp;$E1158),'Hoja de Trabajo para listado'!$DE$151:$DG$151,0)),0)+IFERROR(INDEX('Hoja de Trabajo para listado'!$CD$155:$DC$1048576,MATCH($A1158,'Hoja de Trabajo para listado'!$CD$155:$CD$1048576,0),MATCH((CUADRO!O$5&amp;$E1158),'Hoja de Trabajo para listado'!$CD$151:$DC$151,0)),0)</f>
        <v>0</v>
      </c>
      <c r="P1158" s="255">
        <f ca="1">+IFERROR(INDEX('Hoja de Trabajo para listado'!$A$155:$Z$1048576,MATCH($A1158,'Hoja de Trabajo para listado'!$A$155:$A$1048576,0),MATCH((CUADRO!P$5&amp;$E1158),'Hoja de Trabajo para listado'!$A$151:$Z$151,0)),0)+IFERROR(INDEX('Hoja de Trabajo para listado'!$AB$155:$BA$1048576,MATCH($A1158,'Hoja de Trabajo para listado'!$AB$155:$AB$1048576,0),MATCH((CUADRO!P$5&amp;$E1158),'Hoja de Trabajo para listado'!$AB$151:$BA$151,0)),0)+IFERROR(INDEX('Hoja de Trabajo para listado'!$BC$155:$CB$1048576,MATCH($A1158,'Hoja de Trabajo para listado'!$BC$155:$BC$1048576,0),MATCH((CUADRO!P$5&amp;$E1158),'Hoja de Trabajo para listado'!$BC$151:$CB$151,0)),0)+IFERROR(INDEX('Hoja de Trabajo para listado'!$DE$153:$DG$274,MATCH($A1158,'Hoja de Trabajo para listado'!$DE$153:$DE$1048576,0),MATCH((CUADRO!P$5&amp;$E1158),'Hoja de Trabajo para listado'!$DE$151:$DG$151,0)),0)+IFERROR(INDEX('Hoja de Trabajo para listado'!$CD$155:$DC$1048576,MATCH($A1158,'Hoja de Trabajo para listado'!$CD$155:$CD$1048576,0),MATCH((CUADRO!P$5&amp;$E1158),'Hoja de Trabajo para listado'!$CD$151:$DC$151,0)),0)</f>
        <v>0</v>
      </c>
      <c r="Q1158" s="255">
        <f ca="1">+IFERROR(INDEX('Hoja de Trabajo para listado'!$A$155:$Z$1048576,MATCH($A1158,'Hoja de Trabajo para listado'!$A$155:$A$1048576,0),MATCH((CUADRO!Q$5&amp;$E1158),'Hoja de Trabajo para listado'!$A$151:$Z$151,0)),0)+IFERROR(INDEX('Hoja de Trabajo para listado'!$AB$155:$BA$1048576,MATCH($A1158,'Hoja de Trabajo para listado'!$AB$155:$AB$1048576,0),MATCH((CUADRO!Q$5&amp;$E1158),'Hoja de Trabajo para listado'!$AB$151:$BA$151,0)),0)+IFERROR(INDEX('Hoja de Trabajo para listado'!$BC$155:$CB$1048576,MATCH($A1158,'Hoja de Trabajo para listado'!$BC$155:$BC$1048576,0),MATCH((CUADRO!Q$5&amp;$E1158),'Hoja de Trabajo para listado'!$BC$151:$CB$151,0)),0)+IFERROR(INDEX('Hoja de Trabajo para listado'!$DE$153:$DG$274,MATCH($A1158,'Hoja de Trabajo para listado'!$DE$153:$DE$1048576,0),MATCH((CUADRO!Q$5&amp;$E1158),'Hoja de Trabajo para listado'!$DE$151:$DG$151,0)),0)+IFERROR(INDEX('Hoja de Trabajo para listado'!$CD$155:$DC$1048576,MATCH($A1158,'Hoja de Trabajo para listado'!$CD$155:$CD$1048576,0),MATCH((CUADRO!Q$5&amp;$E1158),'Hoja de Trabajo para listado'!$CD$151:$DC$151,0)),0)</f>
        <v>0</v>
      </c>
      <c r="R1158" s="255">
        <f t="shared" ref="R1158:R1179" ca="1" si="41">+SUM(F1158:Q1158)</f>
        <v>0</v>
      </c>
      <c r="S1158" s="262"/>
      <c r="T1158" s="255">
        <f ca="1">+T1159</f>
        <v>0</v>
      </c>
      <c r="U1158" s="254">
        <f t="shared" ref="U1158:U1179" si="42">+IF(E1158="Débitos",1,2)</f>
        <v>1</v>
      </c>
      <c r="V1158" s="362" t="str">
        <f>+VLOOKUP(A1158,bd_lista!$A$3:$E$590,5,FALSE)</f>
        <v>Empresas Municipales</v>
      </c>
      <c r="W1158" s="361" t="str">
        <f>+V1158</f>
        <v>Empresas Municipales</v>
      </c>
      <c r="X1158" s="254">
        <f>+VLOOKUP(A1158,[2]Sheet1!$A$13:$D$744,4,FALSE)</f>
        <v>0</v>
      </c>
      <c r="Y1158" s="254" t="e">
        <f>+VLOOKUP(X1158,bd_lista!$A$3:$C$590,3,FALSE)</f>
        <v>#N/A</v>
      </c>
      <c r="Z1158" s="316">
        <f>+X1158</f>
        <v>0</v>
      </c>
      <c r="AA1158" s="348" t="e">
        <f>+Y1158</f>
        <v>#N/A</v>
      </c>
    </row>
    <row r="1159" spans="1:27" customFormat="1" ht="27" hidden="1" customHeight="1">
      <c r="A1159" s="32">
        <v>2302</v>
      </c>
      <c r="B1159" s="307"/>
      <c r="C1159" s="259" t="str">
        <f>+VLOOKUP(A1159,bd_lista!$A$3:$C$590,3,FALSE)</f>
        <v>Empresa Municipal de Agua Potable y Alcantarillado Sacaba</v>
      </c>
      <c r="D1159" s="362"/>
      <c r="E1159" s="256" t="s">
        <v>1314</v>
      </c>
      <c r="F1159" s="255">
        <f ca="1">+IFERROR(INDEX('Hoja de Trabajo para listado'!$A$155:$Z$1048576,MATCH($A1159,'Hoja de Trabajo para listado'!$A$155:$A$1048576,0),MATCH((CUADRO!F$5&amp;$E1159),'Hoja de Trabajo para listado'!$A$151:$Z$151,0)),0)+IFERROR(INDEX('Hoja de Trabajo para listado'!$AB$155:$BA$1048576,MATCH($A1159,'Hoja de Trabajo para listado'!$AB$155:$AB$1048576,0),MATCH((CUADRO!F$5&amp;$E1159),'Hoja de Trabajo para listado'!$AB$151:$BA$151,0)),0)+IFERROR(INDEX('Hoja de Trabajo para listado'!$BC$155:$CB$1048576,MATCH($A1159,'Hoja de Trabajo para listado'!$BC$155:$BC$1048576,0),MATCH((CUADRO!F$5&amp;$E1159),'Hoja de Trabajo para listado'!$BC$151:$CB$151,0)),0)+IFERROR(INDEX('Hoja de Trabajo para listado'!$DE$153:$DG$274,MATCH($A1159,'Hoja de Trabajo para listado'!$DE$153:$DE$1048576,0),MATCH((CUADRO!F$5&amp;$E1159),'Hoja de Trabajo para listado'!$DE$151:$DG$151,0)),0)+IFERROR(INDEX('Hoja de Trabajo para listado'!$CD$155:$DC$1048576,MATCH($A1159,'Hoja de Trabajo para listado'!$CD$155:$CD$1048576,0),MATCH((CUADRO!F$5&amp;$E1159),'Hoja de Trabajo para listado'!$CD$151:$DC$151,0)),0)</f>
        <v>0</v>
      </c>
      <c r="G1159" s="255">
        <f ca="1">+IFERROR(INDEX('Hoja de Trabajo para listado'!$A$155:$Z$1048576,MATCH($A1159,'Hoja de Trabajo para listado'!$A$155:$A$1048576,0),MATCH((CUADRO!G$5&amp;$E1159),'Hoja de Trabajo para listado'!$A$151:$Z$151,0)),0)+IFERROR(INDEX('Hoja de Trabajo para listado'!$AB$155:$BA$1048576,MATCH($A1159,'Hoja de Trabajo para listado'!$AB$155:$AB$1048576,0),MATCH((CUADRO!G$5&amp;$E1159),'Hoja de Trabajo para listado'!$AB$151:$BA$151,0)),0)+IFERROR(INDEX('Hoja de Trabajo para listado'!$BC$155:$CB$1048576,MATCH($A1159,'Hoja de Trabajo para listado'!$BC$155:$BC$1048576,0),MATCH((CUADRO!G$5&amp;$E1159),'Hoja de Trabajo para listado'!$BC$151:$CB$151,0)),0)+IFERROR(INDEX('Hoja de Trabajo para listado'!$DE$153:$DG$274,MATCH($A1159,'Hoja de Trabajo para listado'!$DE$153:$DE$1048576,0),MATCH((CUADRO!G$5&amp;$E1159),'Hoja de Trabajo para listado'!$DE$151:$DG$151,0)),0)+IFERROR(INDEX('Hoja de Trabajo para listado'!$CD$155:$DC$1048576,MATCH($A1159,'Hoja de Trabajo para listado'!$CD$155:$CD$1048576,0),MATCH((CUADRO!G$5&amp;$E1159),'Hoja de Trabajo para listado'!$CD$151:$DC$151,0)),0)</f>
        <v>0</v>
      </c>
      <c r="H1159" s="255">
        <f ca="1">+IFERROR(INDEX('Hoja de Trabajo para listado'!$A$155:$Z$1048576,MATCH($A1159,'Hoja de Trabajo para listado'!$A$155:$A$1048576,0),MATCH((CUADRO!H$5&amp;$E1159),'Hoja de Trabajo para listado'!$A$151:$Z$151,0)),0)+IFERROR(INDEX('Hoja de Trabajo para listado'!$AB$155:$BA$1048576,MATCH($A1159,'Hoja de Trabajo para listado'!$AB$155:$AB$1048576,0),MATCH((CUADRO!H$5&amp;$E1159),'Hoja de Trabajo para listado'!$AB$151:$BA$151,0)),0)+IFERROR(INDEX('Hoja de Trabajo para listado'!$BC$155:$CB$1048576,MATCH($A1159,'Hoja de Trabajo para listado'!$BC$155:$BC$1048576,0),MATCH((CUADRO!H$5&amp;$E1159),'Hoja de Trabajo para listado'!$BC$151:$CB$151,0)),0)+IFERROR(INDEX('Hoja de Trabajo para listado'!$DE$153:$DG$274,MATCH($A1159,'Hoja de Trabajo para listado'!$DE$153:$DE$1048576,0),MATCH((CUADRO!H$5&amp;$E1159),'Hoja de Trabajo para listado'!$DE$151:$DG$151,0)),0)+IFERROR(INDEX('Hoja de Trabajo para listado'!$CD$155:$DC$1048576,MATCH($A1159,'Hoja de Trabajo para listado'!$CD$155:$CD$1048576,0),MATCH((CUADRO!H$5&amp;$E1159),'Hoja de Trabajo para listado'!$CD$151:$DC$151,0)),0)</f>
        <v>0</v>
      </c>
      <c r="I1159" s="255">
        <f ca="1">+IFERROR(INDEX('Hoja de Trabajo para listado'!$A$155:$Z$1048576,MATCH($A1159,'Hoja de Trabajo para listado'!$A$155:$A$1048576,0),MATCH((CUADRO!I$5&amp;$E1159),'Hoja de Trabajo para listado'!$A$151:$Z$151,0)),0)+IFERROR(INDEX('Hoja de Trabajo para listado'!$AB$155:$BA$1048576,MATCH($A1159,'Hoja de Trabajo para listado'!$AB$155:$AB$1048576,0),MATCH((CUADRO!I$5&amp;$E1159),'Hoja de Trabajo para listado'!$AB$151:$BA$151,0)),0)+IFERROR(INDEX('Hoja de Trabajo para listado'!$BC$155:$CB$1048576,MATCH($A1159,'Hoja de Trabajo para listado'!$BC$155:$BC$1048576,0),MATCH((CUADRO!I$5&amp;$E1159),'Hoja de Trabajo para listado'!$BC$151:$CB$151,0)),0)+IFERROR(INDEX('Hoja de Trabajo para listado'!$DE$153:$DG$274,MATCH($A1159,'Hoja de Trabajo para listado'!$DE$153:$DE$1048576,0),MATCH((CUADRO!I$5&amp;$E1159),'Hoja de Trabajo para listado'!$DE$151:$DG$151,0)),0)+IFERROR(INDEX('Hoja de Trabajo para listado'!$CD$155:$DC$1048576,MATCH($A1159,'Hoja de Trabajo para listado'!$CD$155:$CD$1048576,0),MATCH((CUADRO!I$5&amp;$E1159),'Hoja de Trabajo para listado'!$CD$151:$DC$151,0)),0)</f>
        <v>0</v>
      </c>
      <c r="J1159" s="255">
        <f ca="1">+IFERROR(INDEX('Hoja de Trabajo para listado'!$A$155:$Z$1048576,MATCH($A1159,'Hoja de Trabajo para listado'!$A$155:$A$1048576,0),MATCH((CUADRO!J$5&amp;$E1159),'Hoja de Trabajo para listado'!$A$151:$Z$151,0)),0)+IFERROR(INDEX('Hoja de Trabajo para listado'!$AB$155:$BA$1048576,MATCH($A1159,'Hoja de Trabajo para listado'!$AB$155:$AB$1048576,0),MATCH((CUADRO!J$5&amp;$E1159),'Hoja de Trabajo para listado'!$AB$151:$BA$151,0)),0)+IFERROR(INDEX('Hoja de Trabajo para listado'!$BC$155:$CB$1048576,MATCH($A1159,'Hoja de Trabajo para listado'!$BC$155:$BC$1048576,0),MATCH((CUADRO!J$5&amp;$E1159),'Hoja de Trabajo para listado'!$BC$151:$CB$151,0)),0)+IFERROR(INDEX('Hoja de Trabajo para listado'!$DE$153:$DG$274,MATCH($A1159,'Hoja de Trabajo para listado'!$DE$153:$DE$1048576,0),MATCH((CUADRO!J$5&amp;$E1159),'Hoja de Trabajo para listado'!$DE$151:$DG$151,0)),0)+IFERROR(INDEX('Hoja de Trabajo para listado'!$CD$155:$DC$1048576,MATCH($A1159,'Hoja de Trabajo para listado'!$CD$155:$CD$1048576,0),MATCH((CUADRO!J$5&amp;$E1159),'Hoja de Trabajo para listado'!$CD$151:$DC$151,0)),0)</f>
        <v>0</v>
      </c>
      <c r="K1159" s="255">
        <f ca="1">+IFERROR(INDEX('Hoja de Trabajo para listado'!$A$155:$Z$1048576,MATCH($A1159,'Hoja de Trabajo para listado'!$A$155:$A$1048576,0),MATCH((CUADRO!K$5&amp;$E1159),'Hoja de Trabajo para listado'!$A$151:$Z$151,0)),0)+IFERROR(INDEX('Hoja de Trabajo para listado'!$AB$155:$BA$1048576,MATCH($A1159,'Hoja de Trabajo para listado'!$AB$155:$AB$1048576,0),MATCH((CUADRO!K$5&amp;$E1159),'Hoja de Trabajo para listado'!$AB$151:$BA$151,0)),0)+IFERROR(INDEX('Hoja de Trabajo para listado'!$BC$155:$CB$1048576,MATCH($A1159,'Hoja de Trabajo para listado'!$BC$155:$BC$1048576,0),MATCH((CUADRO!K$5&amp;$E1159),'Hoja de Trabajo para listado'!$BC$151:$CB$151,0)),0)+IFERROR(INDEX('Hoja de Trabajo para listado'!$DE$153:$DG$274,MATCH($A1159,'Hoja de Trabajo para listado'!$DE$153:$DE$1048576,0),MATCH((CUADRO!K$5&amp;$E1159),'Hoja de Trabajo para listado'!$DE$151:$DG$151,0)),0)+IFERROR(INDEX('Hoja de Trabajo para listado'!$CD$155:$DC$1048576,MATCH($A1159,'Hoja de Trabajo para listado'!$CD$155:$CD$1048576,0),MATCH((CUADRO!K$5&amp;$E1159),'Hoja de Trabajo para listado'!$CD$151:$DC$151,0)),0)</f>
        <v>0</v>
      </c>
      <c r="L1159" s="255">
        <f ca="1">+IFERROR(INDEX('Hoja de Trabajo para listado'!$A$155:$Z$1048576,MATCH($A1159,'Hoja de Trabajo para listado'!$A$155:$A$1048576,0),MATCH((CUADRO!L$5&amp;$E1159),'Hoja de Trabajo para listado'!$A$151:$Z$151,0)),0)+IFERROR(INDEX('Hoja de Trabajo para listado'!$AB$155:$BA$1048576,MATCH($A1159,'Hoja de Trabajo para listado'!$AB$155:$AB$1048576,0),MATCH((CUADRO!L$5&amp;$E1159),'Hoja de Trabajo para listado'!$AB$151:$BA$151,0)),0)+IFERROR(INDEX('Hoja de Trabajo para listado'!$BC$155:$CB$1048576,MATCH($A1159,'Hoja de Trabajo para listado'!$BC$155:$BC$1048576,0),MATCH((CUADRO!L$5&amp;$E1159),'Hoja de Trabajo para listado'!$BC$151:$CB$151,0)),0)+IFERROR(INDEX('Hoja de Trabajo para listado'!$DE$153:$DG$274,MATCH($A1159,'Hoja de Trabajo para listado'!$DE$153:$DE$1048576,0),MATCH((CUADRO!L$5&amp;$E1159),'Hoja de Trabajo para listado'!$DE$151:$DG$151,0)),0)+IFERROR(INDEX('Hoja de Trabajo para listado'!$CD$155:$DC$1048576,MATCH($A1159,'Hoja de Trabajo para listado'!$CD$155:$CD$1048576,0),MATCH((CUADRO!L$5&amp;$E1159),'Hoja de Trabajo para listado'!$CD$151:$DC$151,0)),0)</f>
        <v>0</v>
      </c>
      <c r="M1159" s="255">
        <f ca="1">+IFERROR(INDEX('Hoja de Trabajo para listado'!$A$155:$Z$1048576,MATCH($A1159,'Hoja de Trabajo para listado'!$A$155:$A$1048576,0),MATCH((CUADRO!M$5&amp;$E1159),'Hoja de Trabajo para listado'!$A$151:$Z$151,0)),0)+IFERROR(INDEX('Hoja de Trabajo para listado'!$AB$155:$BA$1048576,MATCH($A1159,'Hoja de Trabajo para listado'!$AB$155:$AB$1048576,0),MATCH((CUADRO!M$5&amp;$E1159),'Hoja de Trabajo para listado'!$AB$151:$BA$151,0)),0)+IFERROR(INDEX('Hoja de Trabajo para listado'!$BC$155:$CB$1048576,MATCH($A1159,'Hoja de Trabajo para listado'!$BC$155:$BC$1048576,0),MATCH((CUADRO!M$5&amp;$E1159),'Hoja de Trabajo para listado'!$BC$151:$CB$151,0)),0)+IFERROR(INDEX('Hoja de Trabajo para listado'!$DE$153:$DG$274,MATCH($A1159,'Hoja de Trabajo para listado'!$DE$153:$DE$1048576,0),MATCH((CUADRO!M$5&amp;$E1159),'Hoja de Trabajo para listado'!$DE$151:$DG$151,0)),0)+IFERROR(INDEX('Hoja de Trabajo para listado'!$CD$155:$DC$1048576,MATCH($A1159,'Hoja de Trabajo para listado'!$CD$155:$CD$1048576,0),MATCH((CUADRO!M$5&amp;$E1159),'Hoja de Trabajo para listado'!$CD$151:$DC$151,0)),0)</f>
        <v>0</v>
      </c>
      <c r="N1159" s="255">
        <f ca="1">+IFERROR(INDEX('Hoja de Trabajo para listado'!$A$155:$Z$1048576,MATCH($A1159,'Hoja de Trabajo para listado'!$A$155:$A$1048576,0),MATCH((CUADRO!N$5&amp;$E1159),'Hoja de Trabajo para listado'!$A$151:$Z$151,0)),0)+IFERROR(INDEX('Hoja de Trabajo para listado'!$AB$155:$BA$1048576,MATCH($A1159,'Hoja de Trabajo para listado'!$AB$155:$AB$1048576,0),MATCH((CUADRO!N$5&amp;$E1159),'Hoja de Trabajo para listado'!$AB$151:$BA$151,0)),0)+IFERROR(INDEX('Hoja de Trabajo para listado'!$BC$155:$CB$1048576,MATCH($A1159,'Hoja de Trabajo para listado'!$BC$155:$BC$1048576,0),MATCH((CUADRO!N$5&amp;$E1159),'Hoja de Trabajo para listado'!$BC$151:$CB$151,0)),0)+IFERROR(INDEX('Hoja de Trabajo para listado'!$DE$153:$DG$274,MATCH($A1159,'Hoja de Trabajo para listado'!$DE$153:$DE$1048576,0),MATCH((CUADRO!N$5&amp;$E1159),'Hoja de Trabajo para listado'!$DE$151:$DG$151,0)),0)+IFERROR(INDEX('Hoja de Trabajo para listado'!$CD$155:$DC$1048576,MATCH($A1159,'Hoja de Trabajo para listado'!$CD$155:$CD$1048576,0),MATCH((CUADRO!N$5&amp;$E1159),'Hoja de Trabajo para listado'!$CD$151:$DC$151,0)),0)</f>
        <v>0</v>
      </c>
      <c r="O1159" s="255">
        <f ca="1">+IFERROR(INDEX('Hoja de Trabajo para listado'!$A$155:$Z$1048576,MATCH($A1159,'Hoja de Trabajo para listado'!$A$155:$A$1048576,0),MATCH((CUADRO!O$5&amp;$E1159),'Hoja de Trabajo para listado'!$A$151:$Z$151,0)),0)+IFERROR(INDEX('Hoja de Trabajo para listado'!$AB$155:$BA$1048576,MATCH($A1159,'Hoja de Trabajo para listado'!$AB$155:$AB$1048576,0),MATCH((CUADRO!O$5&amp;$E1159),'Hoja de Trabajo para listado'!$AB$151:$BA$151,0)),0)+IFERROR(INDEX('Hoja de Trabajo para listado'!$BC$155:$CB$1048576,MATCH($A1159,'Hoja de Trabajo para listado'!$BC$155:$BC$1048576,0),MATCH((CUADRO!O$5&amp;$E1159),'Hoja de Trabajo para listado'!$BC$151:$CB$151,0)),0)+IFERROR(INDEX('Hoja de Trabajo para listado'!$DE$153:$DG$274,MATCH($A1159,'Hoja de Trabajo para listado'!$DE$153:$DE$1048576,0),MATCH((CUADRO!O$5&amp;$E1159),'Hoja de Trabajo para listado'!$DE$151:$DG$151,0)),0)+IFERROR(INDEX('Hoja de Trabajo para listado'!$CD$155:$DC$1048576,MATCH($A1159,'Hoja de Trabajo para listado'!$CD$155:$CD$1048576,0),MATCH((CUADRO!O$5&amp;$E1159),'Hoja de Trabajo para listado'!$CD$151:$DC$151,0)),0)</f>
        <v>0</v>
      </c>
      <c r="P1159" s="255">
        <f ca="1">+IFERROR(INDEX('Hoja de Trabajo para listado'!$A$155:$Z$1048576,MATCH($A1159,'Hoja de Trabajo para listado'!$A$155:$A$1048576,0),MATCH((CUADRO!P$5&amp;$E1159),'Hoja de Trabajo para listado'!$A$151:$Z$151,0)),0)+IFERROR(INDEX('Hoja de Trabajo para listado'!$AB$155:$BA$1048576,MATCH($A1159,'Hoja de Trabajo para listado'!$AB$155:$AB$1048576,0),MATCH((CUADRO!P$5&amp;$E1159),'Hoja de Trabajo para listado'!$AB$151:$BA$151,0)),0)+IFERROR(INDEX('Hoja de Trabajo para listado'!$BC$155:$CB$1048576,MATCH($A1159,'Hoja de Trabajo para listado'!$BC$155:$BC$1048576,0),MATCH((CUADRO!P$5&amp;$E1159),'Hoja de Trabajo para listado'!$BC$151:$CB$151,0)),0)+IFERROR(INDEX('Hoja de Trabajo para listado'!$DE$153:$DG$274,MATCH($A1159,'Hoja de Trabajo para listado'!$DE$153:$DE$1048576,0),MATCH((CUADRO!P$5&amp;$E1159),'Hoja de Trabajo para listado'!$DE$151:$DG$151,0)),0)+IFERROR(INDEX('Hoja de Trabajo para listado'!$CD$155:$DC$1048576,MATCH($A1159,'Hoja de Trabajo para listado'!$CD$155:$CD$1048576,0),MATCH((CUADRO!P$5&amp;$E1159),'Hoja de Trabajo para listado'!$CD$151:$DC$151,0)),0)</f>
        <v>0</v>
      </c>
      <c r="Q1159" s="255">
        <f ca="1">+IFERROR(INDEX('Hoja de Trabajo para listado'!$A$155:$Z$1048576,MATCH($A1159,'Hoja de Trabajo para listado'!$A$155:$A$1048576,0),MATCH((CUADRO!Q$5&amp;$E1159),'Hoja de Trabajo para listado'!$A$151:$Z$151,0)),0)+IFERROR(INDEX('Hoja de Trabajo para listado'!$AB$155:$BA$1048576,MATCH($A1159,'Hoja de Trabajo para listado'!$AB$155:$AB$1048576,0),MATCH((CUADRO!Q$5&amp;$E1159),'Hoja de Trabajo para listado'!$AB$151:$BA$151,0)),0)+IFERROR(INDEX('Hoja de Trabajo para listado'!$BC$155:$CB$1048576,MATCH($A1159,'Hoja de Trabajo para listado'!$BC$155:$BC$1048576,0),MATCH((CUADRO!Q$5&amp;$E1159),'Hoja de Trabajo para listado'!$BC$151:$CB$151,0)),0)+IFERROR(INDEX('Hoja de Trabajo para listado'!$DE$153:$DG$274,MATCH($A1159,'Hoja de Trabajo para listado'!$DE$153:$DE$1048576,0),MATCH((CUADRO!Q$5&amp;$E1159),'Hoja de Trabajo para listado'!$DE$151:$DG$151,0)),0)+IFERROR(INDEX('Hoja de Trabajo para listado'!$CD$155:$DC$1048576,MATCH($A1159,'Hoja de Trabajo para listado'!$CD$155:$CD$1048576,0),MATCH((CUADRO!Q$5&amp;$E1159),'Hoja de Trabajo para listado'!$CD$151:$DC$151,0)),0)</f>
        <v>0</v>
      </c>
      <c r="R1159" s="255">
        <f t="shared" ca="1" si="41"/>
        <v>0</v>
      </c>
      <c r="S1159" s="262">
        <f ca="1">+R1158+R1159</f>
        <v>0</v>
      </c>
      <c r="T1159" s="255">
        <f ca="1">+S1159</f>
        <v>0</v>
      </c>
      <c r="U1159" s="254">
        <f t="shared" si="42"/>
        <v>2</v>
      </c>
      <c r="V1159" s="362" t="str">
        <f>+VLOOKUP(A1159,bd_lista!$A$3:$E$590,5,FALSE)</f>
        <v>Empresas Municipales</v>
      </c>
      <c r="W1159" s="362"/>
      <c r="X1159" s="254">
        <f>+VLOOKUP(A1159,[2]Sheet1!$A$13:$D$744,4,FALSE)</f>
        <v>0</v>
      </c>
      <c r="Y1159" s="254" t="e">
        <f>+VLOOKUP(X1159,bd_lista!$A$3:$C$590,3,FALSE)</f>
        <v>#N/A</v>
      </c>
      <c r="Z1159" s="314"/>
      <c r="AA1159" s="350"/>
    </row>
    <row r="1160" spans="1:27" customFormat="1" ht="27" hidden="1" customHeight="1">
      <c r="A1160" s="32">
        <v>2313</v>
      </c>
      <c r="B1160" s="306">
        <f>+A1160</f>
        <v>2313</v>
      </c>
      <c r="C1160" s="259" t="str">
        <f>+VLOOKUP(A1160,bd_lista!$A$3:$C$590,3,FALSE)</f>
        <v>ENTIDAD MUNICIPAL DE ASEO URBANO SUCRE</v>
      </c>
      <c r="D1160" s="361" t="str">
        <f>+C1160</f>
        <v>ENTIDAD MUNICIPAL DE ASEO URBANO SUCRE</v>
      </c>
      <c r="E1160" s="254" t="s">
        <v>1313</v>
      </c>
      <c r="F1160" s="255">
        <f ca="1">+IFERROR(INDEX('Hoja de Trabajo para listado'!$A$155:$Z$1048576,MATCH($A1160,'Hoja de Trabajo para listado'!$A$155:$A$1048576,0),MATCH((CUADRO!F$5&amp;$E1160),'Hoja de Trabajo para listado'!$A$151:$Z$151,0)),0)+IFERROR(INDEX('Hoja de Trabajo para listado'!$AB$155:$BA$1048576,MATCH($A1160,'Hoja de Trabajo para listado'!$AB$155:$AB$1048576,0),MATCH((CUADRO!F$5&amp;$E1160),'Hoja de Trabajo para listado'!$AB$151:$BA$151,0)),0)+IFERROR(INDEX('Hoja de Trabajo para listado'!$BC$155:$CB$1048576,MATCH($A1160,'Hoja de Trabajo para listado'!$BC$155:$BC$1048576,0),MATCH((CUADRO!F$5&amp;$E1160),'Hoja de Trabajo para listado'!$BC$151:$CB$151,0)),0)+IFERROR(INDEX('Hoja de Trabajo para listado'!$DE$153:$DG$274,MATCH($A1160,'Hoja de Trabajo para listado'!$DE$153:$DE$1048576,0),MATCH((CUADRO!F$5&amp;$E1160),'Hoja de Trabajo para listado'!$DE$151:$DG$151,0)),0)+IFERROR(INDEX('Hoja de Trabajo para listado'!$CD$155:$DC$1048576,MATCH($A1160,'Hoja de Trabajo para listado'!$CD$155:$CD$1048576,0),MATCH((CUADRO!F$5&amp;$E1160),'Hoja de Trabajo para listado'!$CD$151:$DC$151,0)),0)</f>
        <v>0</v>
      </c>
      <c r="G1160" s="255">
        <f ca="1">+IFERROR(INDEX('Hoja de Trabajo para listado'!$A$155:$Z$1048576,MATCH($A1160,'Hoja de Trabajo para listado'!$A$155:$A$1048576,0),MATCH((CUADRO!G$5&amp;$E1160),'Hoja de Trabajo para listado'!$A$151:$Z$151,0)),0)+IFERROR(INDEX('Hoja de Trabajo para listado'!$AB$155:$BA$1048576,MATCH($A1160,'Hoja de Trabajo para listado'!$AB$155:$AB$1048576,0),MATCH((CUADRO!G$5&amp;$E1160),'Hoja de Trabajo para listado'!$AB$151:$BA$151,0)),0)+IFERROR(INDEX('Hoja de Trabajo para listado'!$BC$155:$CB$1048576,MATCH($A1160,'Hoja de Trabajo para listado'!$BC$155:$BC$1048576,0),MATCH((CUADRO!G$5&amp;$E1160),'Hoja de Trabajo para listado'!$BC$151:$CB$151,0)),0)+IFERROR(INDEX('Hoja de Trabajo para listado'!$DE$153:$DG$274,MATCH($A1160,'Hoja de Trabajo para listado'!$DE$153:$DE$1048576,0),MATCH((CUADRO!G$5&amp;$E1160),'Hoja de Trabajo para listado'!$DE$151:$DG$151,0)),0)+IFERROR(INDEX('Hoja de Trabajo para listado'!$CD$155:$DC$1048576,MATCH($A1160,'Hoja de Trabajo para listado'!$CD$155:$CD$1048576,0),MATCH((CUADRO!G$5&amp;$E1160),'Hoja de Trabajo para listado'!$CD$151:$DC$151,0)),0)</f>
        <v>0</v>
      </c>
      <c r="H1160" s="255">
        <f ca="1">+IFERROR(INDEX('Hoja de Trabajo para listado'!$A$155:$Z$1048576,MATCH($A1160,'Hoja de Trabajo para listado'!$A$155:$A$1048576,0),MATCH((CUADRO!H$5&amp;$E1160),'Hoja de Trabajo para listado'!$A$151:$Z$151,0)),0)+IFERROR(INDEX('Hoja de Trabajo para listado'!$AB$155:$BA$1048576,MATCH($A1160,'Hoja de Trabajo para listado'!$AB$155:$AB$1048576,0),MATCH((CUADRO!H$5&amp;$E1160),'Hoja de Trabajo para listado'!$AB$151:$BA$151,0)),0)+IFERROR(INDEX('Hoja de Trabajo para listado'!$BC$155:$CB$1048576,MATCH($A1160,'Hoja de Trabajo para listado'!$BC$155:$BC$1048576,0),MATCH((CUADRO!H$5&amp;$E1160),'Hoja de Trabajo para listado'!$BC$151:$CB$151,0)),0)+IFERROR(INDEX('Hoja de Trabajo para listado'!$DE$153:$DG$274,MATCH($A1160,'Hoja de Trabajo para listado'!$DE$153:$DE$1048576,0),MATCH((CUADRO!H$5&amp;$E1160),'Hoja de Trabajo para listado'!$DE$151:$DG$151,0)),0)+IFERROR(INDEX('Hoja de Trabajo para listado'!$CD$155:$DC$1048576,MATCH($A1160,'Hoja de Trabajo para listado'!$CD$155:$CD$1048576,0),MATCH((CUADRO!H$5&amp;$E1160),'Hoja de Trabajo para listado'!$CD$151:$DC$151,0)),0)</f>
        <v>0</v>
      </c>
      <c r="I1160" s="255">
        <f ca="1">+IFERROR(INDEX('Hoja de Trabajo para listado'!$A$155:$Z$1048576,MATCH($A1160,'Hoja de Trabajo para listado'!$A$155:$A$1048576,0),MATCH((CUADRO!I$5&amp;$E1160),'Hoja de Trabajo para listado'!$A$151:$Z$151,0)),0)+IFERROR(INDEX('Hoja de Trabajo para listado'!$AB$155:$BA$1048576,MATCH($A1160,'Hoja de Trabajo para listado'!$AB$155:$AB$1048576,0),MATCH((CUADRO!I$5&amp;$E1160),'Hoja de Trabajo para listado'!$AB$151:$BA$151,0)),0)+IFERROR(INDEX('Hoja de Trabajo para listado'!$BC$155:$CB$1048576,MATCH($A1160,'Hoja de Trabajo para listado'!$BC$155:$BC$1048576,0),MATCH((CUADRO!I$5&amp;$E1160),'Hoja de Trabajo para listado'!$BC$151:$CB$151,0)),0)+IFERROR(INDEX('Hoja de Trabajo para listado'!$DE$153:$DG$274,MATCH($A1160,'Hoja de Trabajo para listado'!$DE$153:$DE$1048576,0),MATCH((CUADRO!I$5&amp;$E1160),'Hoja de Trabajo para listado'!$DE$151:$DG$151,0)),0)+IFERROR(INDEX('Hoja de Trabajo para listado'!$CD$155:$DC$1048576,MATCH($A1160,'Hoja de Trabajo para listado'!$CD$155:$CD$1048576,0),MATCH((CUADRO!I$5&amp;$E1160),'Hoja de Trabajo para listado'!$CD$151:$DC$151,0)),0)</f>
        <v>0</v>
      </c>
      <c r="J1160" s="255">
        <f ca="1">+IFERROR(INDEX('Hoja de Trabajo para listado'!$A$155:$Z$1048576,MATCH($A1160,'Hoja de Trabajo para listado'!$A$155:$A$1048576,0),MATCH((CUADRO!J$5&amp;$E1160),'Hoja de Trabajo para listado'!$A$151:$Z$151,0)),0)+IFERROR(INDEX('Hoja de Trabajo para listado'!$AB$155:$BA$1048576,MATCH($A1160,'Hoja de Trabajo para listado'!$AB$155:$AB$1048576,0),MATCH((CUADRO!J$5&amp;$E1160),'Hoja de Trabajo para listado'!$AB$151:$BA$151,0)),0)+IFERROR(INDEX('Hoja de Trabajo para listado'!$BC$155:$CB$1048576,MATCH($A1160,'Hoja de Trabajo para listado'!$BC$155:$BC$1048576,0),MATCH((CUADRO!J$5&amp;$E1160),'Hoja de Trabajo para listado'!$BC$151:$CB$151,0)),0)+IFERROR(INDEX('Hoja de Trabajo para listado'!$DE$153:$DG$274,MATCH($A1160,'Hoja de Trabajo para listado'!$DE$153:$DE$1048576,0),MATCH((CUADRO!J$5&amp;$E1160),'Hoja de Trabajo para listado'!$DE$151:$DG$151,0)),0)+IFERROR(INDEX('Hoja de Trabajo para listado'!$CD$155:$DC$1048576,MATCH($A1160,'Hoja de Trabajo para listado'!$CD$155:$CD$1048576,0),MATCH((CUADRO!J$5&amp;$E1160),'Hoja de Trabajo para listado'!$CD$151:$DC$151,0)),0)</f>
        <v>0</v>
      </c>
      <c r="K1160" s="255">
        <f ca="1">+IFERROR(INDEX('Hoja de Trabajo para listado'!$A$155:$Z$1048576,MATCH($A1160,'Hoja de Trabajo para listado'!$A$155:$A$1048576,0),MATCH((CUADRO!K$5&amp;$E1160),'Hoja de Trabajo para listado'!$A$151:$Z$151,0)),0)+IFERROR(INDEX('Hoja de Trabajo para listado'!$AB$155:$BA$1048576,MATCH($A1160,'Hoja de Trabajo para listado'!$AB$155:$AB$1048576,0),MATCH((CUADRO!K$5&amp;$E1160),'Hoja de Trabajo para listado'!$AB$151:$BA$151,0)),0)+IFERROR(INDEX('Hoja de Trabajo para listado'!$BC$155:$CB$1048576,MATCH($A1160,'Hoja de Trabajo para listado'!$BC$155:$BC$1048576,0),MATCH((CUADRO!K$5&amp;$E1160),'Hoja de Trabajo para listado'!$BC$151:$CB$151,0)),0)+IFERROR(INDEX('Hoja de Trabajo para listado'!$DE$153:$DG$274,MATCH($A1160,'Hoja de Trabajo para listado'!$DE$153:$DE$1048576,0),MATCH((CUADRO!K$5&amp;$E1160),'Hoja de Trabajo para listado'!$DE$151:$DG$151,0)),0)+IFERROR(INDEX('Hoja de Trabajo para listado'!$CD$155:$DC$1048576,MATCH($A1160,'Hoja de Trabajo para listado'!$CD$155:$CD$1048576,0),MATCH((CUADRO!K$5&amp;$E1160),'Hoja de Trabajo para listado'!$CD$151:$DC$151,0)),0)</f>
        <v>0</v>
      </c>
      <c r="L1160" s="255">
        <f ca="1">+IFERROR(INDEX('Hoja de Trabajo para listado'!$A$155:$Z$1048576,MATCH($A1160,'Hoja de Trabajo para listado'!$A$155:$A$1048576,0),MATCH((CUADRO!L$5&amp;$E1160),'Hoja de Trabajo para listado'!$A$151:$Z$151,0)),0)+IFERROR(INDEX('Hoja de Trabajo para listado'!$AB$155:$BA$1048576,MATCH($A1160,'Hoja de Trabajo para listado'!$AB$155:$AB$1048576,0),MATCH((CUADRO!L$5&amp;$E1160),'Hoja de Trabajo para listado'!$AB$151:$BA$151,0)),0)+IFERROR(INDEX('Hoja de Trabajo para listado'!$BC$155:$CB$1048576,MATCH($A1160,'Hoja de Trabajo para listado'!$BC$155:$BC$1048576,0),MATCH((CUADRO!L$5&amp;$E1160),'Hoja de Trabajo para listado'!$BC$151:$CB$151,0)),0)+IFERROR(INDEX('Hoja de Trabajo para listado'!$DE$153:$DG$274,MATCH($A1160,'Hoja de Trabajo para listado'!$DE$153:$DE$1048576,0),MATCH((CUADRO!L$5&amp;$E1160),'Hoja de Trabajo para listado'!$DE$151:$DG$151,0)),0)+IFERROR(INDEX('Hoja de Trabajo para listado'!$CD$155:$DC$1048576,MATCH($A1160,'Hoja de Trabajo para listado'!$CD$155:$CD$1048576,0),MATCH((CUADRO!L$5&amp;$E1160),'Hoja de Trabajo para listado'!$CD$151:$DC$151,0)),0)</f>
        <v>0</v>
      </c>
      <c r="M1160" s="255">
        <f ca="1">+IFERROR(INDEX('Hoja de Trabajo para listado'!$A$155:$Z$1048576,MATCH($A1160,'Hoja de Trabajo para listado'!$A$155:$A$1048576,0),MATCH((CUADRO!M$5&amp;$E1160),'Hoja de Trabajo para listado'!$A$151:$Z$151,0)),0)+IFERROR(INDEX('Hoja de Trabajo para listado'!$AB$155:$BA$1048576,MATCH($A1160,'Hoja de Trabajo para listado'!$AB$155:$AB$1048576,0),MATCH((CUADRO!M$5&amp;$E1160),'Hoja de Trabajo para listado'!$AB$151:$BA$151,0)),0)+IFERROR(INDEX('Hoja de Trabajo para listado'!$BC$155:$CB$1048576,MATCH($A1160,'Hoja de Trabajo para listado'!$BC$155:$BC$1048576,0),MATCH((CUADRO!M$5&amp;$E1160),'Hoja de Trabajo para listado'!$BC$151:$CB$151,0)),0)+IFERROR(INDEX('Hoja de Trabajo para listado'!$DE$153:$DG$274,MATCH($A1160,'Hoja de Trabajo para listado'!$DE$153:$DE$1048576,0),MATCH((CUADRO!M$5&amp;$E1160),'Hoja de Trabajo para listado'!$DE$151:$DG$151,0)),0)+IFERROR(INDEX('Hoja de Trabajo para listado'!$CD$155:$DC$1048576,MATCH($A1160,'Hoja de Trabajo para listado'!$CD$155:$CD$1048576,0),MATCH((CUADRO!M$5&amp;$E1160),'Hoja de Trabajo para listado'!$CD$151:$DC$151,0)),0)</f>
        <v>0</v>
      </c>
      <c r="N1160" s="255">
        <f ca="1">+IFERROR(INDEX('Hoja de Trabajo para listado'!$A$155:$Z$1048576,MATCH($A1160,'Hoja de Trabajo para listado'!$A$155:$A$1048576,0),MATCH((CUADRO!N$5&amp;$E1160),'Hoja de Trabajo para listado'!$A$151:$Z$151,0)),0)+IFERROR(INDEX('Hoja de Trabajo para listado'!$AB$155:$BA$1048576,MATCH($A1160,'Hoja de Trabajo para listado'!$AB$155:$AB$1048576,0),MATCH((CUADRO!N$5&amp;$E1160),'Hoja de Trabajo para listado'!$AB$151:$BA$151,0)),0)+IFERROR(INDEX('Hoja de Trabajo para listado'!$BC$155:$CB$1048576,MATCH($A1160,'Hoja de Trabajo para listado'!$BC$155:$BC$1048576,0),MATCH((CUADRO!N$5&amp;$E1160),'Hoja de Trabajo para listado'!$BC$151:$CB$151,0)),0)+IFERROR(INDEX('Hoja de Trabajo para listado'!$DE$153:$DG$274,MATCH($A1160,'Hoja de Trabajo para listado'!$DE$153:$DE$1048576,0),MATCH((CUADRO!N$5&amp;$E1160),'Hoja de Trabajo para listado'!$DE$151:$DG$151,0)),0)+IFERROR(INDEX('Hoja de Trabajo para listado'!$CD$155:$DC$1048576,MATCH($A1160,'Hoja de Trabajo para listado'!$CD$155:$CD$1048576,0),MATCH((CUADRO!N$5&amp;$E1160),'Hoja de Trabajo para listado'!$CD$151:$DC$151,0)),0)</f>
        <v>0</v>
      </c>
      <c r="O1160" s="255">
        <f ca="1">+IFERROR(INDEX('Hoja de Trabajo para listado'!$A$155:$Z$1048576,MATCH($A1160,'Hoja de Trabajo para listado'!$A$155:$A$1048576,0),MATCH((CUADRO!O$5&amp;$E1160),'Hoja de Trabajo para listado'!$A$151:$Z$151,0)),0)+IFERROR(INDEX('Hoja de Trabajo para listado'!$AB$155:$BA$1048576,MATCH($A1160,'Hoja de Trabajo para listado'!$AB$155:$AB$1048576,0),MATCH((CUADRO!O$5&amp;$E1160),'Hoja de Trabajo para listado'!$AB$151:$BA$151,0)),0)+IFERROR(INDEX('Hoja de Trabajo para listado'!$BC$155:$CB$1048576,MATCH($A1160,'Hoja de Trabajo para listado'!$BC$155:$BC$1048576,0),MATCH((CUADRO!O$5&amp;$E1160),'Hoja de Trabajo para listado'!$BC$151:$CB$151,0)),0)+IFERROR(INDEX('Hoja de Trabajo para listado'!$DE$153:$DG$274,MATCH($A1160,'Hoja de Trabajo para listado'!$DE$153:$DE$1048576,0),MATCH((CUADRO!O$5&amp;$E1160),'Hoja de Trabajo para listado'!$DE$151:$DG$151,0)),0)+IFERROR(INDEX('Hoja de Trabajo para listado'!$CD$155:$DC$1048576,MATCH($A1160,'Hoja de Trabajo para listado'!$CD$155:$CD$1048576,0),MATCH((CUADRO!O$5&amp;$E1160),'Hoja de Trabajo para listado'!$CD$151:$DC$151,0)),0)</f>
        <v>0</v>
      </c>
      <c r="P1160" s="255">
        <f ca="1">+IFERROR(INDEX('Hoja de Trabajo para listado'!$A$155:$Z$1048576,MATCH($A1160,'Hoja de Trabajo para listado'!$A$155:$A$1048576,0),MATCH((CUADRO!P$5&amp;$E1160),'Hoja de Trabajo para listado'!$A$151:$Z$151,0)),0)+IFERROR(INDEX('Hoja de Trabajo para listado'!$AB$155:$BA$1048576,MATCH($A1160,'Hoja de Trabajo para listado'!$AB$155:$AB$1048576,0),MATCH((CUADRO!P$5&amp;$E1160),'Hoja de Trabajo para listado'!$AB$151:$BA$151,0)),0)+IFERROR(INDEX('Hoja de Trabajo para listado'!$BC$155:$CB$1048576,MATCH($A1160,'Hoja de Trabajo para listado'!$BC$155:$BC$1048576,0),MATCH((CUADRO!P$5&amp;$E1160),'Hoja de Trabajo para listado'!$BC$151:$CB$151,0)),0)+IFERROR(INDEX('Hoja de Trabajo para listado'!$DE$153:$DG$274,MATCH($A1160,'Hoja de Trabajo para listado'!$DE$153:$DE$1048576,0),MATCH((CUADRO!P$5&amp;$E1160),'Hoja de Trabajo para listado'!$DE$151:$DG$151,0)),0)+IFERROR(INDEX('Hoja de Trabajo para listado'!$CD$155:$DC$1048576,MATCH($A1160,'Hoja de Trabajo para listado'!$CD$155:$CD$1048576,0),MATCH((CUADRO!P$5&amp;$E1160),'Hoja de Trabajo para listado'!$CD$151:$DC$151,0)),0)</f>
        <v>0</v>
      </c>
      <c r="Q1160" s="255">
        <f ca="1">+IFERROR(INDEX('Hoja de Trabajo para listado'!$A$155:$Z$1048576,MATCH($A1160,'Hoja de Trabajo para listado'!$A$155:$A$1048576,0),MATCH((CUADRO!Q$5&amp;$E1160),'Hoja de Trabajo para listado'!$A$151:$Z$151,0)),0)+IFERROR(INDEX('Hoja de Trabajo para listado'!$AB$155:$BA$1048576,MATCH($A1160,'Hoja de Trabajo para listado'!$AB$155:$AB$1048576,0),MATCH((CUADRO!Q$5&amp;$E1160),'Hoja de Trabajo para listado'!$AB$151:$BA$151,0)),0)+IFERROR(INDEX('Hoja de Trabajo para listado'!$BC$155:$CB$1048576,MATCH($A1160,'Hoja de Trabajo para listado'!$BC$155:$BC$1048576,0),MATCH((CUADRO!Q$5&amp;$E1160),'Hoja de Trabajo para listado'!$BC$151:$CB$151,0)),0)+IFERROR(INDEX('Hoja de Trabajo para listado'!$DE$153:$DG$274,MATCH($A1160,'Hoja de Trabajo para listado'!$DE$153:$DE$1048576,0),MATCH((CUADRO!Q$5&amp;$E1160),'Hoja de Trabajo para listado'!$DE$151:$DG$151,0)),0)+IFERROR(INDEX('Hoja de Trabajo para listado'!$CD$155:$DC$1048576,MATCH($A1160,'Hoja de Trabajo para listado'!$CD$155:$CD$1048576,0),MATCH((CUADRO!Q$5&amp;$E1160),'Hoja de Trabajo para listado'!$CD$151:$DC$151,0)),0)</f>
        <v>0</v>
      </c>
      <c r="R1160" s="255">
        <f t="shared" ca="1" si="41"/>
        <v>0</v>
      </c>
      <c r="S1160" s="262"/>
      <c r="T1160" s="255">
        <f ca="1">+T1161</f>
        <v>0</v>
      </c>
      <c r="U1160" s="254">
        <f t="shared" si="42"/>
        <v>1</v>
      </c>
      <c r="V1160" s="362" t="str">
        <f>+VLOOKUP(A1160,bd_lista!$A$3:$E$590,5,FALSE)</f>
        <v>Empresas Municipales</v>
      </c>
      <c r="W1160" s="361" t="str">
        <f>+V1160</f>
        <v>Empresas Municipales</v>
      </c>
      <c r="X1160" s="254">
        <f>+VLOOKUP(A1160,[2]Sheet1!$A$13:$D$744,4,FALSE)</f>
        <v>0</v>
      </c>
      <c r="Y1160" s="254" t="e">
        <f>+VLOOKUP(X1160,bd_lista!$A$3:$C$590,3,FALSE)</f>
        <v>#N/A</v>
      </c>
      <c r="Z1160" s="316">
        <f>+X1160</f>
        <v>0</v>
      </c>
      <c r="AA1160" s="348" t="e">
        <f>+Y1160</f>
        <v>#N/A</v>
      </c>
    </row>
    <row r="1161" spans="1:27" customFormat="1" ht="27" hidden="1" customHeight="1">
      <c r="A1161" s="32">
        <v>2313</v>
      </c>
      <c r="B1161" s="307"/>
      <c r="C1161" s="259" t="str">
        <f>+VLOOKUP(A1161,bd_lista!$A$3:$C$590,3,FALSE)</f>
        <v>ENTIDAD MUNICIPAL DE ASEO URBANO SUCRE</v>
      </c>
      <c r="D1161" s="362"/>
      <c r="E1161" s="256" t="s">
        <v>1314</v>
      </c>
      <c r="F1161" s="255">
        <f ca="1">+IFERROR(INDEX('Hoja de Trabajo para listado'!$A$155:$Z$1048576,MATCH($A1161,'Hoja de Trabajo para listado'!$A$155:$A$1048576,0),MATCH((CUADRO!F$5&amp;$E1161),'Hoja de Trabajo para listado'!$A$151:$Z$151,0)),0)+IFERROR(INDEX('Hoja de Trabajo para listado'!$AB$155:$BA$1048576,MATCH($A1161,'Hoja de Trabajo para listado'!$AB$155:$AB$1048576,0),MATCH((CUADRO!F$5&amp;$E1161),'Hoja de Trabajo para listado'!$AB$151:$BA$151,0)),0)+IFERROR(INDEX('Hoja de Trabajo para listado'!$BC$155:$CB$1048576,MATCH($A1161,'Hoja de Trabajo para listado'!$BC$155:$BC$1048576,0),MATCH((CUADRO!F$5&amp;$E1161),'Hoja de Trabajo para listado'!$BC$151:$CB$151,0)),0)+IFERROR(INDEX('Hoja de Trabajo para listado'!$DE$153:$DG$274,MATCH($A1161,'Hoja de Trabajo para listado'!$DE$153:$DE$1048576,0),MATCH((CUADRO!F$5&amp;$E1161),'Hoja de Trabajo para listado'!$DE$151:$DG$151,0)),0)+IFERROR(INDEX('Hoja de Trabajo para listado'!$CD$155:$DC$1048576,MATCH($A1161,'Hoja de Trabajo para listado'!$CD$155:$CD$1048576,0),MATCH((CUADRO!F$5&amp;$E1161),'Hoja de Trabajo para listado'!$CD$151:$DC$151,0)),0)</f>
        <v>0</v>
      </c>
      <c r="G1161" s="255">
        <f ca="1">+IFERROR(INDEX('Hoja de Trabajo para listado'!$A$155:$Z$1048576,MATCH($A1161,'Hoja de Trabajo para listado'!$A$155:$A$1048576,0),MATCH((CUADRO!G$5&amp;$E1161),'Hoja de Trabajo para listado'!$A$151:$Z$151,0)),0)+IFERROR(INDEX('Hoja de Trabajo para listado'!$AB$155:$BA$1048576,MATCH($A1161,'Hoja de Trabajo para listado'!$AB$155:$AB$1048576,0),MATCH((CUADRO!G$5&amp;$E1161),'Hoja de Trabajo para listado'!$AB$151:$BA$151,0)),0)+IFERROR(INDEX('Hoja de Trabajo para listado'!$BC$155:$CB$1048576,MATCH($A1161,'Hoja de Trabajo para listado'!$BC$155:$BC$1048576,0),MATCH((CUADRO!G$5&amp;$E1161),'Hoja de Trabajo para listado'!$BC$151:$CB$151,0)),0)+IFERROR(INDEX('Hoja de Trabajo para listado'!$DE$153:$DG$274,MATCH($A1161,'Hoja de Trabajo para listado'!$DE$153:$DE$1048576,0),MATCH((CUADRO!G$5&amp;$E1161),'Hoja de Trabajo para listado'!$DE$151:$DG$151,0)),0)+IFERROR(INDEX('Hoja de Trabajo para listado'!$CD$155:$DC$1048576,MATCH($A1161,'Hoja de Trabajo para listado'!$CD$155:$CD$1048576,0),MATCH((CUADRO!G$5&amp;$E1161),'Hoja de Trabajo para listado'!$CD$151:$DC$151,0)),0)</f>
        <v>0</v>
      </c>
      <c r="H1161" s="255">
        <f ca="1">+IFERROR(INDEX('Hoja de Trabajo para listado'!$A$155:$Z$1048576,MATCH($A1161,'Hoja de Trabajo para listado'!$A$155:$A$1048576,0),MATCH((CUADRO!H$5&amp;$E1161),'Hoja de Trabajo para listado'!$A$151:$Z$151,0)),0)+IFERROR(INDEX('Hoja de Trabajo para listado'!$AB$155:$BA$1048576,MATCH($A1161,'Hoja de Trabajo para listado'!$AB$155:$AB$1048576,0),MATCH((CUADRO!H$5&amp;$E1161),'Hoja de Trabajo para listado'!$AB$151:$BA$151,0)),0)+IFERROR(INDEX('Hoja de Trabajo para listado'!$BC$155:$CB$1048576,MATCH($A1161,'Hoja de Trabajo para listado'!$BC$155:$BC$1048576,0),MATCH((CUADRO!H$5&amp;$E1161),'Hoja de Trabajo para listado'!$BC$151:$CB$151,0)),0)+IFERROR(INDEX('Hoja de Trabajo para listado'!$DE$153:$DG$274,MATCH($A1161,'Hoja de Trabajo para listado'!$DE$153:$DE$1048576,0),MATCH((CUADRO!H$5&amp;$E1161),'Hoja de Trabajo para listado'!$DE$151:$DG$151,0)),0)+IFERROR(INDEX('Hoja de Trabajo para listado'!$CD$155:$DC$1048576,MATCH($A1161,'Hoja de Trabajo para listado'!$CD$155:$CD$1048576,0),MATCH((CUADRO!H$5&amp;$E1161),'Hoja de Trabajo para listado'!$CD$151:$DC$151,0)),0)</f>
        <v>0</v>
      </c>
      <c r="I1161" s="255">
        <f ca="1">+IFERROR(INDEX('Hoja de Trabajo para listado'!$A$155:$Z$1048576,MATCH($A1161,'Hoja de Trabajo para listado'!$A$155:$A$1048576,0),MATCH((CUADRO!I$5&amp;$E1161),'Hoja de Trabajo para listado'!$A$151:$Z$151,0)),0)+IFERROR(INDEX('Hoja de Trabajo para listado'!$AB$155:$BA$1048576,MATCH($A1161,'Hoja de Trabajo para listado'!$AB$155:$AB$1048576,0),MATCH((CUADRO!I$5&amp;$E1161),'Hoja de Trabajo para listado'!$AB$151:$BA$151,0)),0)+IFERROR(INDEX('Hoja de Trabajo para listado'!$BC$155:$CB$1048576,MATCH($A1161,'Hoja de Trabajo para listado'!$BC$155:$BC$1048576,0),MATCH((CUADRO!I$5&amp;$E1161),'Hoja de Trabajo para listado'!$BC$151:$CB$151,0)),0)+IFERROR(INDEX('Hoja de Trabajo para listado'!$DE$153:$DG$274,MATCH($A1161,'Hoja de Trabajo para listado'!$DE$153:$DE$1048576,0),MATCH((CUADRO!I$5&amp;$E1161),'Hoja de Trabajo para listado'!$DE$151:$DG$151,0)),0)+IFERROR(INDEX('Hoja de Trabajo para listado'!$CD$155:$DC$1048576,MATCH($A1161,'Hoja de Trabajo para listado'!$CD$155:$CD$1048576,0),MATCH((CUADRO!I$5&amp;$E1161),'Hoja de Trabajo para listado'!$CD$151:$DC$151,0)),0)</f>
        <v>0</v>
      </c>
      <c r="J1161" s="255">
        <f ca="1">+IFERROR(INDEX('Hoja de Trabajo para listado'!$A$155:$Z$1048576,MATCH($A1161,'Hoja de Trabajo para listado'!$A$155:$A$1048576,0),MATCH((CUADRO!J$5&amp;$E1161),'Hoja de Trabajo para listado'!$A$151:$Z$151,0)),0)+IFERROR(INDEX('Hoja de Trabajo para listado'!$AB$155:$BA$1048576,MATCH($A1161,'Hoja de Trabajo para listado'!$AB$155:$AB$1048576,0),MATCH((CUADRO!J$5&amp;$E1161),'Hoja de Trabajo para listado'!$AB$151:$BA$151,0)),0)+IFERROR(INDEX('Hoja de Trabajo para listado'!$BC$155:$CB$1048576,MATCH($A1161,'Hoja de Trabajo para listado'!$BC$155:$BC$1048576,0),MATCH((CUADRO!J$5&amp;$E1161),'Hoja de Trabajo para listado'!$BC$151:$CB$151,0)),0)+IFERROR(INDEX('Hoja de Trabajo para listado'!$DE$153:$DG$274,MATCH($A1161,'Hoja de Trabajo para listado'!$DE$153:$DE$1048576,0),MATCH((CUADRO!J$5&amp;$E1161),'Hoja de Trabajo para listado'!$DE$151:$DG$151,0)),0)+IFERROR(INDEX('Hoja de Trabajo para listado'!$CD$155:$DC$1048576,MATCH($A1161,'Hoja de Trabajo para listado'!$CD$155:$CD$1048576,0),MATCH((CUADRO!J$5&amp;$E1161),'Hoja de Trabajo para listado'!$CD$151:$DC$151,0)),0)</f>
        <v>0</v>
      </c>
      <c r="K1161" s="255">
        <f ca="1">+IFERROR(INDEX('Hoja de Trabajo para listado'!$A$155:$Z$1048576,MATCH($A1161,'Hoja de Trabajo para listado'!$A$155:$A$1048576,0),MATCH((CUADRO!K$5&amp;$E1161),'Hoja de Trabajo para listado'!$A$151:$Z$151,0)),0)+IFERROR(INDEX('Hoja de Trabajo para listado'!$AB$155:$BA$1048576,MATCH($A1161,'Hoja de Trabajo para listado'!$AB$155:$AB$1048576,0),MATCH((CUADRO!K$5&amp;$E1161),'Hoja de Trabajo para listado'!$AB$151:$BA$151,0)),0)+IFERROR(INDEX('Hoja de Trabajo para listado'!$BC$155:$CB$1048576,MATCH($A1161,'Hoja de Trabajo para listado'!$BC$155:$BC$1048576,0),MATCH((CUADRO!K$5&amp;$E1161),'Hoja de Trabajo para listado'!$BC$151:$CB$151,0)),0)+IFERROR(INDEX('Hoja de Trabajo para listado'!$DE$153:$DG$274,MATCH($A1161,'Hoja de Trabajo para listado'!$DE$153:$DE$1048576,0),MATCH((CUADRO!K$5&amp;$E1161),'Hoja de Trabajo para listado'!$DE$151:$DG$151,0)),0)+IFERROR(INDEX('Hoja de Trabajo para listado'!$CD$155:$DC$1048576,MATCH($A1161,'Hoja de Trabajo para listado'!$CD$155:$CD$1048576,0),MATCH((CUADRO!K$5&amp;$E1161),'Hoja de Trabajo para listado'!$CD$151:$DC$151,0)),0)</f>
        <v>0</v>
      </c>
      <c r="L1161" s="255">
        <f ca="1">+IFERROR(INDEX('Hoja de Trabajo para listado'!$A$155:$Z$1048576,MATCH($A1161,'Hoja de Trabajo para listado'!$A$155:$A$1048576,0),MATCH((CUADRO!L$5&amp;$E1161),'Hoja de Trabajo para listado'!$A$151:$Z$151,0)),0)+IFERROR(INDEX('Hoja de Trabajo para listado'!$AB$155:$BA$1048576,MATCH($A1161,'Hoja de Trabajo para listado'!$AB$155:$AB$1048576,0),MATCH((CUADRO!L$5&amp;$E1161),'Hoja de Trabajo para listado'!$AB$151:$BA$151,0)),0)+IFERROR(INDEX('Hoja de Trabajo para listado'!$BC$155:$CB$1048576,MATCH($A1161,'Hoja de Trabajo para listado'!$BC$155:$BC$1048576,0),MATCH((CUADRO!L$5&amp;$E1161),'Hoja de Trabajo para listado'!$BC$151:$CB$151,0)),0)+IFERROR(INDEX('Hoja de Trabajo para listado'!$DE$153:$DG$274,MATCH($A1161,'Hoja de Trabajo para listado'!$DE$153:$DE$1048576,0),MATCH((CUADRO!L$5&amp;$E1161),'Hoja de Trabajo para listado'!$DE$151:$DG$151,0)),0)+IFERROR(INDEX('Hoja de Trabajo para listado'!$CD$155:$DC$1048576,MATCH($A1161,'Hoja de Trabajo para listado'!$CD$155:$CD$1048576,0),MATCH((CUADRO!L$5&amp;$E1161),'Hoja de Trabajo para listado'!$CD$151:$DC$151,0)),0)</f>
        <v>0</v>
      </c>
      <c r="M1161" s="255">
        <f ca="1">+IFERROR(INDEX('Hoja de Trabajo para listado'!$A$155:$Z$1048576,MATCH($A1161,'Hoja de Trabajo para listado'!$A$155:$A$1048576,0),MATCH((CUADRO!M$5&amp;$E1161),'Hoja de Trabajo para listado'!$A$151:$Z$151,0)),0)+IFERROR(INDEX('Hoja de Trabajo para listado'!$AB$155:$BA$1048576,MATCH($A1161,'Hoja de Trabajo para listado'!$AB$155:$AB$1048576,0),MATCH((CUADRO!M$5&amp;$E1161),'Hoja de Trabajo para listado'!$AB$151:$BA$151,0)),0)+IFERROR(INDEX('Hoja de Trabajo para listado'!$BC$155:$CB$1048576,MATCH($A1161,'Hoja de Trabajo para listado'!$BC$155:$BC$1048576,0),MATCH((CUADRO!M$5&amp;$E1161),'Hoja de Trabajo para listado'!$BC$151:$CB$151,0)),0)+IFERROR(INDEX('Hoja de Trabajo para listado'!$DE$153:$DG$274,MATCH($A1161,'Hoja de Trabajo para listado'!$DE$153:$DE$1048576,0),MATCH((CUADRO!M$5&amp;$E1161),'Hoja de Trabajo para listado'!$DE$151:$DG$151,0)),0)+IFERROR(INDEX('Hoja de Trabajo para listado'!$CD$155:$DC$1048576,MATCH($A1161,'Hoja de Trabajo para listado'!$CD$155:$CD$1048576,0),MATCH((CUADRO!M$5&amp;$E1161),'Hoja de Trabajo para listado'!$CD$151:$DC$151,0)),0)</f>
        <v>0</v>
      </c>
      <c r="N1161" s="255">
        <f ca="1">+IFERROR(INDEX('Hoja de Trabajo para listado'!$A$155:$Z$1048576,MATCH($A1161,'Hoja de Trabajo para listado'!$A$155:$A$1048576,0),MATCH((CUADRO!N$5&amp;$E1161),'Hoja de Trabajo para listado'!$A$151:$Z$151,0)),0)+IFERROR(INDEX('Hoja de Trabajo para listado'!$AB$155:$BA$1048576,MATCH($A1161,'Hoja de Trabajo para listado'!$AB$155:$AB$1048576,0),MATCH((CUADRO!N$5&amp;$E1161),'Hoja de Trabajo para listado'!$AB$151:$BA$151,0)),0)+IFERROR(INDEX('Hoja de Trabajo para listado'!$BC$155:$CB$1048576,MATCH($A1161,'Hoja de Trabajo para listado'!$BC$155:$BC$1048576,0),MATCH((CUADRO!N$5&amp;$E1161),'Hoja de Trabajo para listado'!$BC$151:$CB$151,0)),0)+IFERROR(INDEX('Hoja de Trabajo para listado'!$DE$153:$DG$274,MATCH($A1161,'Hoja de Trabajo para listado'!$DE$153:$DE$1048576,0),MATCH((CUADRO!N$5&amp;$E1161),'Hoja de Trabajo para listado'!$DE$151:$DG$151,0)),0)+IFERROR(INDEX('Hoja de Trabajo para listado'!$CD$155:$DC$1048576,MATCH($A1161,'Hoja de Trabajo para listado'!$CD$155:$CD$1048576,0),MATCH((CUADRO!N$5&amp;$E1161),'Hoja de Trabajo para listado'!$CD$151:$DC$151,0)),0)</f>
        <v>0</v>
      </c>
      <c r="O1161" s="255">
        <f ca="1">+IFERROR(INDEX('Hoja de Trabajo para listado'!$A$155:$Z$1048576,MATCH($A1161,'Hoja de Trabajo para listado'!$A$155:$A$1048576,0),MATCH((CUADRO!O$5&amp;$E1161),'Hoja de Trabajo para listado'!$A$151:$Z$151,0)),0)+IFERROR(INDEX('Hoja de Trabajo para listado'!$AB$155:$BA$1048576,MATCH($A1161,'Hoja de Trabajo para listado'!$AB$155:$AB$1048576,0),MATCH((CUADRO!O$5&amp;$E1161),'Hoja de Trabajo para listado'!$AB$151:$BA$151,0)),0)+IFERROR(INDEX('Hoja de Trabajo para listado'!$BC$155:$CB$1048576,MATCH($A1161,'Hoja de Trabajo para listado'!$BC$155:$BC$1048576,0),MATCH((CUADRO!O$5&amp;$E1161),'Hoja de Trabajo para listado'!$BC$151:$CB$151,0)),0)+IFERROR(INDEX('Hoja de Trabajo para listado'!$DE$153:$DG$274,MATCH($A1161,'Hoja de Trabajo para listado'!$DE$153:$DE$1048576,0),MATCH((CUADRO!O$5&amp;$E1161),'Hoja de Trabajo para listado'!$DE$151:$DG$151,0)),0)+IFERROR(INDEX('Hoja de Trabajo para listado'!$CD$155:$DC$1048576,MATCH($A1161,'Hoja de Trabajo para listado'!$CD$155:$CD$1048576,0),MATCH((CUADRO!O$5&amp;$E1161),'Hoja de Trabajo para listado'!$CD$151:$DC$151,0)),0)</f>
        <v>0</v>
      </c>
      <c r="P1161" s="255">
        <f ca="1">+IFERROR(INDEX('Hoja de Trabajo para listado'!$A$155:$Z$1048576,MATCH($A1161,'Hoja de Trabajo para listado'!$A$155:$A$1048576,0),MATCH((CUADRO!P$5&amp;$E1161),'Hoja de Trabajo para listado'!$A$151:$Z$151,0)),0)+IFERROR(INDEX('Hoja de Trabajo para listado'!$AB$155:$BA$1048576,MATCH($A1161,'Hoja de Trabajo para listado'!$AB$155:$AB$1048576,0),MATCH((CUADRO!P$5&amp;$E1161),'Hoja de Trabajo para listado'!$AB$151:$BA$151,0)),0)+IFERROR(INDEX('Hoja de Trabajo para listado'!$BC$155:$CB$1048576,MATCH($A1161,'Hoja de Trabajo para listado'!$BC$155:$BC$1048576,0),MATCH((CUADRO!P$5&amp;$E1161),'Hoja de Trabajo para listado'!$BC$151:$CB$151,0)),0)+IFERROR(INDEX('Hoja de Trabajo para listado'!$DE$153:$DG$274,MATCH($A1161,'Hoja de Trabajo para listado'!$DE$153:$DE$1048576,0),MATCH((CUADRO!P$5&amp;$E1161),'Hoja de Trabajo para listado'!$DE$151:$DG$151,0)),0)+IFERROR(INDEX('Hoja de Trabajo para listado'!$CD$155:$DC$1048576,MATCH($A1161,'Hoja de Trabajo para listado'!$CD$155:$CD$1048576,0),MATCH((CUADRO!P$5&amp;$E1161),'Hoja de Trabajo para listado'!$CD$151:$DC$151,0)),0)</f>
        <v>0</v>
      </c>
      <c r="Q1161" s="255">
        <f ca="1">+IFERROR(INDEX('Hoja de Trabajo para listado'!$A$155:$Z$1048576,MATCH($A1161,'Hoja de Trabajo para listado'!$A$155:$A$1048576,0),MATCH((CUADRO!Q$5&amp;$E1161),'Hoja de Trabajo para listado'!$A$151:$Z$151,0)),0)+IFERROR(INDEX('Hoja de Trabajo para listado'!$AB$155:$BA$1048576,MATCH($A1161,'Hoja de Trabajo para listado'!$AB$155:$AB$1048576,0),MATCH((CUADRO!Q$5&amp;$E1161),'Hoja de Trabajo para listado'!$AB$151:$BA$151,0)),0)+IFERROR(INDEX('Hoja de Trabajo para listado'!$BC$155:$CB$1048576,MATCH($A1161,'Hoja de Trabajo para listado'!$BC$155:$BC$1048576,0),MATCH((CUADRO!Q$5&amp;$E1161),'Hoja de Trabajo para listado'!$BC$151:$CB$151,0)),0)+IFERROR(INDEX('Hoja de Trabajo para listado'!$DE$153:$DG$274,MATCH($A1161,'Hoja de Trabajo para listado'!$DE$153:$DE$1048576,0),MATCH((CUADRO!Q$5&amp;$E1161),'Hoja de Trabajo para listado'!$DE$151:$DG$151,0)),0)+IFERROR(INDEX('Hoja de Trabajo para listado'!$CD$155:$DC$1048576,MATCH($A1161,'Hoja de Trabajo para listado'!$CD$155:$CD$1048576,0),MATCH((CUADRO!Q$5&amp;$E1161),'Hoja de Trabajo para listado'!$CD$151:$DC$151,0)),0)</f>
        <v>0</v>
      </c>
      <c r="R1161" s="255">
        <f t="shared" ca="1" si="41"/>
        <v>0</v>
      </c>
      <c r="S1161" s="262">
        <f ca="1">+R1160+R1161</f>
        <v>0</v>
      </c>
      <c r="T1161" s="255">
        <f ca="1">+S1161</f>
        <v>0</v>
      </c>
      <c r="U1161" s="254">
        <f t="shared" si="42"/>
        <v>2</v>
      </c>
      <c r="V1161" s="362" t="str">
        <f>+VLOOKUP(A1161,bd_lista!$A$3:$E$590,5,FALSE)</f>
        <v>Empresas Municipales</v>
      </c>
      <c r="W1161" s="362"/>
      <c r="X1161" s="254">
        <f>+VLOOKUP(A1161,[2]Sheet1!$A$13:$D$744,4,FALSE)</f>
        <v>0</v>
      </c>
      <c r="Y1161" s="254" t="e">
        <f>+VLOOKUP(X1161,bd_lista!$A$3:$C$590,3,FALSE)</f>
        <v>#N/A</v>
      </c>
      <c r="Z1161" s="314"/>
      <c r="AA1161" s="350"/>
    </row>
    <row r="1162" spans="1:27" customFormat="1" ht="27" hidden="1" customHeight="1">
      <c r="A1162" s="32">
        <v>2314</v>
      </c>
      <c r="B1162" s="306">
        <f>+A1162</f>
        <v>2314</v>
      </c>
      <c r="C1162" s="259" t="str">
        <f>+VLOOKUP(A1162,bd_lista!$A$3:$C$590,3,FALSE)</f>
        <v>EMPRESA MUNICIPAL DE AREAS VERDES SUCRE</v>
      </c>
      <c r="D1162" s="361" t="str">
        <f>+C1162</f>
        <v>EMPRESA MUNICIPAL DE AREAS VERDES SUCRE</v>
      </c>
      <c r="E1162" s="254" t="s">
        <v>1313</v>
      </c>
      <c r="F1162" s="255">
        <f ca="1">+IFERROR(INDEX('Hoja de Trabajo para listado'!$A$155:$Z$1048576,MATCH($A1162,'Hoja de Trabajo para listado'!$A$155:$A$1048576,0),MATCH((CUADRO!F$5&amp;$E1162),'Hoja de Trabajo para listado'!$A$151:$Z$151,0)),0)+IFERROR(INDEX('Hoja de Trabajo para listado'!$AB$155:$BA$1048576,MATCH($A1162,'Hoja de Trabajo para listado'!$AB$155:$AB$1048576,0),MATCH((CUADRO!F$5&amp;$E1162),'Hoja de Trabajo para listado'!$AB$151:$BA$151,0)),0)+IFERROR(INDEX('Hoja de Trabajo para listado'!$BC$155:$CB$1048576,MATCH($A1162,'Hoja de Trabajo para listado'!$BC$155:$BC$1048576,0),MATCH((CUADRO!F$5&amp;$E1162),'Hoja de Trabajo para listado'!$BC$151:$CB$151,0)),0)+IFERROR(INDEX('Hoja de Trabajo para listado'!$DE$153:$DG$274,MATCH($A1162,'Hoja de Trabajo para listado'!$DE$153:$DE$1048576,0),MATCH((CUADRO!F$5&amp;$E1162),'Hoja de Trabajo para listado'!$DE$151:$DG$151,0)),0)+IFERROR(INDEX('Hoja de Trabajo para listado'!$CD$155:$DC$1048576,MATCH($A1162,'Hoja de Trabajo para listado'!$CD$155:$CD$1048576,0),MATCH((CUADRO!F$5&amp;$E1162),'Hoja de Trabajo para listado'!$CD$151:$DC$151,0)),0)</f>
        <v>0</v>
      </c>
      <c r="G1162" s="255">
        <f ca="1">+IFERROR(INDEX('Hoja de Trabajo para listado'!$A$155:$Z$1048576,MATCH($A1162,'Hoja de Trabajo para listado'!$A$155:$A$1048576,0),MATCH((CUADRO!G$5&amp;$E1162),'Hoja de Trabajo para listado'!$A$151:$Z$151,0)),0)+IFERROR(INDEX('Hoja de Trabajo para listado'!$AB$155:$BA$1048576,MATCH($A1162,'Hoja de Trabajo para listado'!$AB$155:$AB$1048576,0),MATCH((CUADRO!G$5&amp;$E1162),'Hoja de Trabajo para listado'!$AB$151:$BA$151,0)),0)+IFERROR(INDEX('Hoja de Trabajo para listado'!$BC$155:$CB$1048576,MATCH($A1162,'Hoja de Trabajo para listado'!$BC$155:$BC$1048576,0),MATCH((CUADRO!G$5&amp;$E1162),'Hoja de Trabajo para listado'!$BC$151:$CB$151,0)),0)+IFERROR(INDEX('Hoja de Trabajo para listado'!$DE$153:$DG$274,MATCH($A1162,'Hoja de Trabajo para listado'!$DE$153:$DE$1048576,0),MATCH((CUADRO!G$5&amp;$E1162),'Hoja de Trabajo para listado'!$DE$151:$DG$151,0)),0)+IFERROR(INDEX('Hoja de Trabajo para listado'!$CD$155:$DC$1048576,MATCH($A1162,'Hoja de Trabajo para listado'!$CD$155:$CD$1048576,0),MATCH((CUADRO!G$5&amp;$E1162),'Hoja de Trabajo para listado'!$CD$151:$DC$151,0)),0)</f>
        <v>0</v>
      </c>
      <c r="H1162" s="255">
        <f ca="1">+IFERROR(INDEX('Hoja de Trabajo para listado'!$A$155:$Z$1048576,MATCH($A1162,'Hoja de Trabajo para listado'!$A$155:$A$1048576,0),MATCH((CUADRO!H$5&amp;$E1162),'Hoja de Trabajo para listado'!$A$151:$Z$151,0)),0)+IFERROR(INDEX('Hoja de Trabajo para listado'!$AB$155:$BA$1048576,MATCH($A1162,'Hoja de Trabajo para listado'!$AB$155:$AB$1048576,0),MATCH((CUADRO!H$5&amp;$E1162),'Hoja de Trabajo para listado'!$AB$151:$BA$151,0)),0)+IFERROR(INDEX('Hoja de Trabajo para listado'!$BC$155:$CB$1048576,MATCH($A1162,'Hoja de Trabajo para listado'!$BC$155:$BC$1048576,0),MATCH((CUADRO!H$5&amp;$E1162),'Hoja de Trabajo para listado'!$BC$151:$CB$151,0)),0)+IFERROR(INDEX('Hoja de Trabajo para listado'!$DE$153:$DG$274,MATCH($A1162,'Hoja de Trabajo para listado'!$DE$153:$DE$1048576,0),MATCH((CUADRO!H$5&amp;$E1162),'Hoja de Trabajo para listado'!$DE$151:$DG$151,0)),0)+IFERROR(INDEX('Hoja de Trabajo para listado'!$CD$155:$DC$1048576,MATCH($A1162,'Hoja de Trabajo para listado'!$CD$155:$CD$1048576,0),MATCH((CUADRO!H$5&amp;$E1162),'Hoja de Trabajo para listado'!$CD$151:$DC$151,0)),0)</f>
        <v>0</v>
      </c>
      <c r="I1162" s="255">
        <f ca="1">+IFERROR(INDEX('Hoja de Trabajo para listado'!$A$155:$Z$1048576,MATCH($A1162,'Hoja de Trabajo para listado'!$A$155:$A$1048576,0),MATCH((CUADRO!I$5&amp;$E1162),'Hoja de Trabajo para listado'!$A$151:$Z$151,0)),0)+IFERROR(INDEX('Hoja de Trabajo para listado'!$AB$155:$BA$1048576,MATCH($A1162,'Hoja de Trabajo para listado'!$AB$155:$AB$1048576,0),MATCH((CUADRO!I$5&amp;$E1162),'Hoja de Trabajo para listado'!$AB$151:$BA$151,0)),0)+IFERROR(INDEX('Hoja de Trabajo para listado'!$BC$155:$CB$1048576,MATCH($A1162,'Hoja de Trabajo para listado'!$BC$155:$BC$1048576,0),MATCH((CUADRO!I$5&amp;$E1162),'Hoja de Trabajo para listado'!$BC$151:$CB$151,0)),0)+IFERROR(INDEX('Hoja de Trabajo para listado'!$DE$153:$DG$274,MATCH($A1162,'Hoja de Trabajo para listado'!$DE$153:$DE$1048576,0),MATCH((CUADRO!I$5&amp;$E1162),'Hoja de Trabajo para listado'!$DE$151:$DG$151,0)),0)+IFERROR(INDEX('Hoja de Trabajo para listado'!$CD$155:$DC$1048576,MATCH($A1162,'Hoja de Trabajo para listado'!$CD$155:$CD$1048576,0),MATCH((CUADRO!I$5&amp;$E1162),'Hoja de Trabajo para listado'!$CD$151:$DC$151,0)),0)</f>
        <v>0</v>
      </c>
      <c r="J1162" s="255">
        <f ca="1">+IFERROR(INDEX('Hoja de Trabajo para listado'!$A$155:$Z$1048576,MATCH($A1162,'Hoja de Trabajo para listado'!$A$155:$A$1048576,0),MATCH((CUADRO!J$5&amp;$E1162),'Hoja de Trabajo para listado'!$A$151:$Z$151,0)),0)+IFERROR(INDEX('Hoja de Trabajo para listado'!$AB$155:$BA$1048576,MATCH($A1162,'Hoja de Trabajo para listado'!$AB$155:$AB$1048576,0),MATCH((CUADRO!J$5&amp;$E1162),'Hoja de Trabajo para listado'!$AB$151:$BA$151,0)),0)+IFERROR(INDEX('Hoja de Trabajo para listado'!$BC$155:$CB$1048576,MATCH($A1162,'Hoja de Trabajo para listado'!$BC$155:$BC$1048576,0),MATCH((CUADRO!J$5&amp;$E1162),'Hoja de Trabajo para listado'!$BC$151:$CB$151,0)),0)+IFERROR(INDEX('Hoja de Trabajo para listado'!$DE$153:$DG$274,MATCH($A1162,'Hoja de Trabajo para listado'!$DE$153:$DE$1048576,0),MATCH((CUADRO!J$5&amp;$E1162),'Hoja de Trabajo para listado'!$DE$151:$DG$151,0)),0)+IFERROR(INDEX('Hoja de Trabajo para listado'!$CD$155:$DC$1048576,MATCH($A1162,'Hoja de Trabajo para listado'!$CD$155:$CD$1048576,0),MATCH((CUADRO!J$5&amp;$E1162),'Hoja de Trabajo para listado'!$CD$151:$DC$151,0)),0)</f>
        <v>0</v>
      </c>
      <c r="K1162" s="255">
        <f ca="1">+IFERROR(INDEX('Hoja de Trabajo para listado'!$A$155:$Z$1048576,MATCH($A1162,'Hoja de Trabajo para listado'!$A$155:$A$1048576,0),MATCH((CUADRO!K$5&amp;$E1162),'Hoja de Trabajo para listado'!$A$151:$Z$151,0)),0)+IFERROR(INDEX('Hoja de Trabajo para listado'!$AB$155:$BA$1048576,MATCH($A1162,'Hoja de Trabajo para listado'!$AB$155:$AB$1048576,0),MATCH((CUADRO!K$5&amp;$E1162),'Hoja de Trabajo para listado'!$AB$151:$BA$151,0)),0)+IFERROR(INDEX('Hoja de Trabajo para listado'!$BC$155:$CB$1048576,MATCH($A1162,'Hoja de Trabajo para listado'!$BC$155:$BC$1048576,0),MATCH((CUADRO!K$5&amp;$E1162),'Hoja de Trabajo para listado'!$BC$151:$CB$151,0)),0)+IFERROR(INDEX('Hoja de Trabajo para listado'!$DE$153:$DG$274,MATCH($A1162,'Hoja de Trabajo para listado'!$DE$153:$DE$1048576,0),MATCH((CUADRO!K$5&amp;$E1162),'Hoja de Trabajo para listado'!$DE$151:$DG$151,0)),0)+IFERROR(INDEX('Hoja de Trabajo para listado'!$CD$155:$DC$1048576,MATCH($A1162,'Hoja de Trabajo para listado'!$CD$155:$CD$1048576,0),MATCH((CUADRO!K$5&amp;$E1162),'Hoja de Trabajo para listado'!$CD$151:$DC$151,0)),0)</f>
        <v>0</v>
      </c>
      <c r="L1162" s="255">
        <f ca="1">+IFERROR(INDEX('Hoja de Trabajo para listado'!$A$155:$Z$1048576,MATCH($A1162,'Hoja de Trabajo para listado'!$A$155:$A$1048576,0),MATCH((CUADRO!L$5&amp;$E1162),'Hoja de Trabajo para listado'!$A$151:$Z$151,0)),0)+IFERROR(INDEX('Hoja de Trabajo para listado'!$AB$155:$BA$1048576,MATCH($A1162,'Hoja de Trabajo para listado'!$AB$155:$AB$1048576,0),MATCH((CUADRO!L$5&amp;$E1162),'Hoja de Trabajo para listado'!$AB$151:$BA$151,0)),0)+IFERROR(INDEX('Hoja de Trabajo para listado'!$BC$155:$CB$1048576,MATCH($A1162,'Hoja de Trabajo para listado'!$BC$155:$BC$1048576,0),MATCH((CUADRO!L$5&amp;$E1162),'Hoja de Trabajo para listado'!$BC$151:$CB$151,0)),0)+IFERROR(INDEX('Hoja de Trabajo para listado'!$DE$153:$DG$274,MATCH($A1162,'Hoja de Trabajo para listado'!$DE$153:$DE$1048576,0),MATCH((CUADRO!L$5&amp;$E1162),'Hoja de Trabajo para listado'!$DE$151:$DG$151,0)),0)+IFERROR(INDEX('Hoja de Trabajo para listado'!$CD$155:$DC$1048576,MATCH($A1162,'Hoja de Trabajo para listado'!$CD$155:$CD$1048576,0),MATCH((CUADRO!L$5&amp;$E1162),'Hoja de Trabajo para listado'!$CD$151:$DC$151,0)),0)</f>
        <v>0</v>
      </c>
      <c r="M1162" s="255">
        <f ca="1">+IFERROR(INDEX('Hoja de Trabajo para listado'!$A$155:$Z$1048576,MATCH($A1162,'Hoja de Trabajo para listado'!$A$155:$A$1048576,0),MATCH((CUADRO!M$5&amp;$E1162),'Hoja de Trabajo para listado'!$A$151:$Z$151,0)),0)+IFERROR(INDEX('Hoja de Trabajo para listado'!$AB$155:$BA$1048576,MATCH($A1162,'Hoja de Trabajo para listado'!$AB$155:$AB$1048576,0),MATCH((CUADRO!M$5&amp;$E1162),'Hoja de Trabajo para listado'!$AB$151:$BA$151,0)),0)+IFERROR(INDEX('Hoja de Trabajo para listado'!$BC$155:$CB$1048576,MATCH($A1162,'Hoja de Trabajo para listado'!$BC$155:$BC$1048576,0),MATCH((CUADRO!M$5&amp;$E1162),'Hoja de Trabajo para listado'!$BC$151:$CB$151,0)),0)+IFERROR(INDEX('Hoja de Trabajo para listado'!$DE$153:$DG$274,MATCH($A1162,'Hoja de Trabajo para listado'!$DE$153:$DE$1048576,0),MATCH((CUADRO!M$5&amp;$E1162),'Hoja de Trabajo para listado'!$DE$151:$DG$151,0)),0)+IFERROR(INDEX('Hoja de Trabajo para listado'!$CD$155:$DC$1048576,MATCH($A1162,'Hoja de Trabajo para listado'!$CD$155:$CD$1048576,0),MATCH((CUADRO!M$5&amp;$E1162),'Hoja de Trabajo para listado'!$CD$151:$DC$151,0)),0)</f>
        <v>0</v>
      </c>
      <c r="N1162" s="255">
        <f ca="1">+IFERROR(INDEX('Hoja de Trabajo para listado'!$A$155:$Z$1048576,MATCH($A1162,'Hoja de Trabajo para listado'!$A$155:$A$1048576,0),MATCH((CUADRO!N$5&amp;$E1162),'Hoja de Trabajo para listado'!$A$151:$Z$151,0)),0)+IFERROR(INDEX('Hoja de Trabajo para listado'!$AB$155:$BA$1048576,MATCH($A1162,'Hoja de Trabajo para listado'!$AB$155:$AB$1048576,0),MATCH((CUADRO!N$5&amp;$E1162),'Hoja de Trabajo para listado'!$AB$151:$BA$151,0)),0)+IFERROR(INDEX('Hoja de Trabajo para listado'!$BC$155:$CB$1048576,MATCH($A1162,'Hoja de Trabajo para listado'!$BC$155:$BC$1048576,0),MATCH((CUADRO!N$5&amp;$E1162),'Hoja de Trabajo para listado'!$BC$151:$CB$151,0)),0)+IFERROR(INDEX('Hoja de Trabajo para listado'!$DE$153:$DG$274,MATCH($A1162,'Hoja de Trabajo para listado'!$DE$153:$DE$1048576,0),MATCH((CUADRO!N$5&amp;$E1162),'Hoja de Trabajo para listado'!$DE$151:$DG$151,0)),0)+IFERROR(INDEX('Hoja de Trabajo para listado'!$CD$155:$DC$1048576,MATCH($A1162,'Hoja de Trabajo para listado'!$CD$155:$CD$1048576,0),MATCH((CUADRO!N$5&amp;$E1162),'Hoja de Trabajo para listado'!$CD$151:$DC$151,0)),0)</f>
        <v>0</v>
      </c>
      <c r="O1162" s="255">
        <f ca="1">+IFERROR(INDEX('Hoja de Trabajo para listado'!$A$155:$Z$1048576,MATCH($A1162,'Hoja de Trabajo para listado'!$A$155:$A$1048576,0),MATCH((CUADRO!O$5&amp;$E1162),'Hoja de Trabajo para listado'!$A$151:$Z$151,0)),0)+IFERROR(INDEX('Hoja de Trabajo para listado'!$AB$155:$BA$1048576,MATCH($A1162,'Hoja de Trabajo para listado'!$AB$155:$AB$1048576,0),MATCH((CUADRO!O$5&amp;$E1162),'Hoja de Trabajo para listado'!$AB$151:$BA$151,0)),0)+IFERROR(INDEX('Hoja de Trabajo para listado'!$BC$155:$CB$1048576,MATCH($A1162,'Hoja de Trabajo para listado'!$BC$155:$BC$1048576,0),MATCH((CUADRO!O$5&amp;$E1162),'Hoja de Trabajo para listado'!$BC$151:$CB$151,0)),0)+IFERROR(INDEX('Hoja de Trabajo para listado'!$DE$153:$DG$274,MATCH($A1162,'Hoja de Trabajo para listado'!$DE$153:$DE$1048576,0),MATCH((CUADRO!O$5&amp;$E1162),'Hoja de Trabajo para listado'!$DE$151:$DG$151,0)),0)+IFERROR(INDEX('Hoja de Trabajo para listado'!$CD$155:$DC$1048576,MATCH($A1162,'Hoja de Trabajo para listado'!$CD$155:$CD$1048576,0),MATCH((CUADRO!O$5&amp;$E1162),'Hoja de Trabajo para listado'!$CD$151:$DC$151,0)),0)</f>
        <v>0</v>
      </c>
      <c r="P1162" s="255">
        <f ca="1">+IFERROR(INDEX('Hoja de Trabajo para listado'!$A$155:$Z$1048576,MATCH($A1162,'Hoja de Trabajo para listado'!$A$155:$A$1048576,0),MATCH((CUADRO!P$5&amp;$E1162),'Hoja de Trabajo para listado'!$A$151:$Z$151,0)),0)+IFERROR(INDEX('Hoja de Trabajo para listado'!$AB$155:$BA$1048576,MATCH($A1162,'Hoja de Trabajo para listado'!$AB$155:$AB$1048576,0),MATCH((CUADRO!P$5&amp;$E1162),'Hoja de Trabajo para listado'!$AB$151:$BA$151,0)),0)+IFERROR(INDEX('Hoja de Trabajo para listado'!$BC$155:$CB$1048576,MATCH($A1162,'Hoja de Trabajo para listado'!$BC$155:$BC$1048576,0),MATCH((CUADRO!P$5&amp;$E1162),'Hoja de Trabajo para listado'!$BC$151:$CB$151,0)),0)+IFERROR(INDEX('Hoja de Trabajo para listado'!$DE$153:$DG$274,MATCH($A1162,'Hoja de Trabajo para listado'!$DE$153:$DE$1048576,0),MATCH((CUADRO!P$5&amp;$E1162),'Hoja de Trabajo para listado'!$DE$151:$DG$151,0)),0)+IFERROR(INDEX('Hoja de Trabajo para listado'!$CD$155:$DC$1048576,MATCH($A1162,'Hoja de Trabajo para listado'!$CD$155:$CD$1048576,0),MATCH((CUADRO!P$5&amp;$E1162),'Hoja de Trabajo para listado'!$CD$151:$DC$151,0)),0)</f>
        <v>0</v>
      </c>
      <c r="Q1162" s="255">
        <f ca="1">+IFERROR(INDEX('Hoja de Trabajo para listado'!$A$155:$Z$1048576,MATCH($A1162,'Hoja de Trabajo para listado'!$A$155:$A$1048576,0),MATCH((CUADRO!Q$5&amp;$E1162),'Hoja de Trabajo para listado'!$A$151:$Z$151,0)),0)+IFERROR(INDEX('Hoja de Trabajo para listado'!$AB$155:$BA$1048576,MATCH($A1162,'Hoja de Trabajo para listado'!$AB$155:$AB$1048576,0),MATCH((CUADRO!Q$5&amp;$E1162),'Hoja de Trabajo para listado'!$AB$151:$BA$151,0)),0)+IFERROR(INDEX('Hoja de Trabajo para listado'!$BC$155:$CB$1048576,MATCH($A1162,'Hoja de Trabajo para listado'!$BC$155:$BC$1048576,0),MATCH((CUADRO!Q$5&amp;$E1162),'Hoja de Trabajo para listado'!$BC$151:$CB$151,0)),0)+IFERROR(INDEX('Hoja de Trabajo para listado'!$DE$153:$DG$274,MATCH($A1162,'Hoja de Trabajo para listado'!$DE$153:$DE$1048576,0),MATCH((CUADRO!Q$5&amp;$E1162),'Hoja de Trabajo para listado'!$DE$151:$DG$151,0)),0)+IFERROR(INDEX('Hoja de Trabajo para listado'!$CD$155:$DC$1048576,MATCH($A1162,'Hoja de Trabajo para listado'!$CD$155:$CD$1048576,0),MATCH((CUADRO!Q$5&amp;$E1162),'Hoja de Trabajo para listado'!$CD$151:$DC$151,0)),0)</f>
        <v>0</v>
      </c>
      <c r="R1162" s="255">
        <f t="shared" ca="1" si="41"/>
        <v>0</v>
      </c>
      <c r="S1162" s="262"/>
      <c r="T1162" s="255">
        <f ca="1">+T1163</f>
        <v>0</v>
      </c>
      <c r="U1162" s="254">
        <f t="shared" si="42"/>
        <v>1</v>
      </c>
      <c r="V1162" s="362" t="str">
        <f>+VLOOKUP(A1162,bd_lista!$A$3:$E$590,5,FALSE)</f>
        <v>Empresas Municipales</v>
      </c>
      <c r="W1162" s="361" t="str">
        <f>+V1162</f>
        <v>Empresas Municipales</v>
      </c>
      <c r="X1162" s="254">
        <f>+VLOOKUP(A1162,[2]Sheet1!$A$13:$D$744,4,FALSE)</f>
        <v>0</v>
      </c>
      <c r="Y1162" s="254" t="e">
        <f>+VLOOKUP(X1162,bd_lista!$A$3:$C$590,3,FALSE)</f>
        <v>#N/A</v>
      </c>
      <c r="Z1162" s="316">
        <f>+X1162</f>
        <v>0</v>
      </c>
      <c r="AA1162" s="348" t="e">
        <f>+Y1162</f>
        <v>#N/A</v>
      </c>
    </row>
    <row r="1163" spans="1:27" customFormat="1" ht="27" hidden="1" customHeight="1">
      <c r="A1163" s="32">
        <v>2314</v>
      </c>
      <c r="B1163" s="307"/>
      <c r="C1163" s="259" t="str">
        <f>+VLOOKUP(A1163,bd_lista!$A$3:$C$590,3,FALSE)</f>
        <v>EMPRESA MUNICIPAL DE AREAS VERDES SUCRE</v>
      </c>
      <c r="D1163" s="362"/>
      <c r="E1163" s="256" t="s">
        <v>1314</v>
      </c>
      <c r="F1163" s="255">
        <f ca="1">+IFERROR(INDEX('Hoja de Trabajo para listado'!$A$155:$Z$1048576,MATCH($A1163,'Hoja de Trabajo para listado'!$A$155:$A$1048576,0),MATCH((CUADRO!F$5&amp;$E1163),'Hoja de Trabajo para listado'!$A$151:$Z$151,0)),0)+IFERROR(INDEX('Hoja de Trabajo para listado'!$AB$155:$BA$1048576,MATCH($A1163,'Hoja de Trabajo para listado'!$AB$155:$AB$1048576,0),MATCH((CUADRO!F$5&amp;$E1163),'Hoja de Trabajo para listado'!$AB$151:$BA$151,0)),0)+IFERROR(INDEX('Hoja de Trabajo para listado'!$BC$155:$CB$1048576,MATCH($A1163,'Hoja de Trabajo para listado'!$BC$155:$BC$1048576,0),MATCH((CUADRO!F$5&amp;$E1163),'Hoja de Trabajo para listado'!$BC$151:$CB$151,0)),0)+IFERROR(INDEX('Hoja de Trabajo para listado'!$DE$153:$DG$274,MATCH($A1163,'Hoja de Trabajo para listado'!$DE$153:$DE$1048576,0),MATCH((CUADRO!F$5&amp;$E1163),'Hoja de Trabajo para listado'!$DE$151:$DG$151,0)),0)+IFERROR(INDEX('Hoja de Trabajo para listado'!$CD$155:$DC$1048576,MATCH($A1163,'Hoja de Trabajo para listado'!$CD$155:$CD$1048576,0),MATCH((CUADRO!F$5&amp;$E1163),'Hoja de Trabajo para listado'!$CD$151:$DC$151,0)),0)</f>
        <v>0</v>
      </c>
      <c r="G1163" s="255">
        <f ca="1">+IFERROR(INDEX('Hoja de Trabajo para listado'!$A$155:$Z$1048576,MATCH($A1163,'Hoja de Trabajo para listado'!$A$155:$A$1048576,0),MATCH((CUADRO!G$5&amp;$E1163),'Hoja de Trabajo para listado'!$A$151:$Z$151,0)),0)+IFERROR(INDEX('Hoja de Trabajo para listado'!$AB$155:$BA$1048576,MATCH($A1163,'Hoja de Trabajo para listado'!$AB$155:$AB$1048576,0),MATCH((CUADRO!G$5&amp;$E1163),'Hoja de Trabajo para listado'!$AB$151:$BA$151,0)),0)+IFERROR(INDEX('Hoja de Trabajo para listado'!$BC$155:$CB$1048576,MATCH($A1163,'Hoja de Trabajo para listado'!$BC$155:$BC$1048576,0),MATCH((CUADRO!G$5&amp;$E1163),'Hoja de Trabajo para listado'!$BC$151:$CB$151,0)),0)+IFERROR(INDEX('Hoja de Trabajo para listado'!$DE$153:$DG$274,MATCH($A1163,'Hoja de Trabajo para listado'!$DE$153:$DE$1048576,0),MATCH((CUADRO!G$5&amp;$E1163),'Hoja de Trabajo para listado'!$DE$151:$DG$151,0)),0)+IFERROR(INDEX('Hoja de Trabajo para listado'!$CD$155:$DC$1048576,MATCH($A1163,'Hoja de Trabajo para listado'!$CD$155:$CD$1048576,0),MATCH((CUADRO!G$5&amp;$E1163),'Hoja de Trabajo para listado'!$CD$151:$DC$151,0)),0)</f>
        <v>0</v>
      </c>
      <c r="H1163" s="255">
        <f ca="1">+IFERROR(INDEX('Hoja de Trabajo para listado'!$A$155:$Z$1048576,MATCH($A1163,'Hoja de Trabajo para listado'!$A$155:$A$1048576,0),MATCH((CUADRO!H$5&amp;$E1163),'Hoja de Trabajo para listado'!$A$151:$Z$151,0)),0)+IFERROR(INDEX('Hoja de Trabajo para listado'!$AB$155:$BA$1048576,MATCH($A1163,'Hoja de Trabajo para listado'!$AB$155:$AB$1048576,0),MATCH((CUADRO!H$5&amp;$E1163),'Hoja de Trabajo para listado'!$AB$151:$BA$151,0)),0)+IFERROR(INDEX('Hoja de Trabajo para listado'!$BC$155:$CB$1048576,MATCH($A1163,'Hoja de Trabajo para listado'!$BC$155:$BC$1048576,0),MATCH((CUADRO!H$5&amp;$E1163),'Hoja de Trabajo para listado'!$BC$151:$CB$151,0)),0)+IFERROR(INDEX('Hoja de Trabajo para listado'!$DE$153:$DG$274,MATCH($A1163,'Hoja de Trabajo para listado'!$DE$153:$DE$1048576,0),MATCH((CUADRO!H$5&amp;$E1163),'Hoja de Trabajo para listado'!$DE$151:$DG$151,0)),0)+IFERROR(INDEX('Hoja de Trabajo para listado'!$CD$155:$DC$1048576,MATCH($A1163,'Hoja de Trabajo para listado'!$CD$155:$CD$1048576,0),MATCH((CUADRO!H$5&amp;$E1163),'Hoja de Trabajo para listado'!$CD$151:$DC$151,0)),0)</f>
        <v>0</v>
      </c>
      <c r="I1163" s="255">
        <f ca="1">+IFERROR(INDEX('Hoja de Trabajo para listado'!$A$155:$Z$1048576,MATCH($A1163,'Hoja de Trabajo para listado'!$A$155:$A$1048576,0),MATCH((CUADRO!I$5&amp;$E1163),'Hoja de Trabajo para listado'!$A$151:$Z$151,0)),0)+IFERROR(INDEX('Hoja de Trabajo para listado'!$AB$155:$BA$1048576,MATCH($A1163,'Hoja de Trabajo para listado'!$AB$155:$AB$1048576,0),MATCH((CUADRO!I$5&amp;$E1163),'Hoja de Trabajo para listado'!$AB$151:$BA$151,0)),0)+IFERROR(INDEX('Hoja de Trabajo para listado'!$BC$155:$CB$1048576,MATCH($A1163,'Hoja de Trabajo para listado'!$BC$155:$BC$1048576,0),MATCH((CUADRO!I$5&amp;$E1163),'Hoja de Trabajo para listado'!$BC$151:$CB$151,0)),0)+IFERROR(INDEX('Hoja de Trabajo para listado'!$DE$153:$DG$274,MATCH($A1163,'Hoja de Trabajo para listado'!$DE$153:$DE$1048576,0),MATCH((CUADRO!I$5&amp;$E1163),'Hoja de Trabajo para listado'!$DE$151:$DG$151,0)),0)+IFERROR(INDEX('Hoja de Trabajo para listado'!$CD$155:$DC$1048576,MATCH($A1163,'Hoja de Trabajo para listado'!$CD$155:$CD$1048576,0),MATCH((CUADRO!I$5&amp;$E1163),'Hoja de Trabajo para listado'!$CD$151:$DC$151,0)),0)</f>
        <v>0</v>
      </c>
      <c r="J1163" s="255">
        <f ca="1">+IFERROR(INDEX('Hoja de Trabajo para listado'!$A$155:$Z$1048576,MATCH($A1163,'Hoja de Trabajo para listado'!$A$155:$A$1048576,0),MATCH((CUADRO!J$5&amp;$E1163),'Hoja de Trabajo para listado'!$A$151:$Z$151,0)),0)+IFERROR(INDEX('Hoja de Trabajo para listado'!$AB$155:$BA$1048576,MATCH($A1163,'Hoja de Trabajo para listado'!$AB$155:$AB$1048576,0),MATCH((CUADRO!J$5&amp;$E1163),'Hoja de Trabajo para listado'!$AB$151:$BA$151,0)),0)+IFERROR(INDEX('Hoja de Trabajo para listado'!$BC$155:$CB$1048576,MATCH($A1163,'Hoja de Trabajo para listado'!$BC$155:$BC$1048576,0),MATCH((CUADRO!J$5&amp;$E1163),'Hoja de Trabajo para listado'!$BC$151:$CB$151,0)),0)+IFERROR(INDEX('Hoja de Trabajo para listado'!$DE$153:$DG$274,MATCH($A1163,'Hoja de Trabajo para listado'!$DE$153:$DE$1048576,0),MATCH((CUADRO!J$5&amp;$E1163),'Hoja de Trabajo para listado'!$DE$151:$DG$151,0)),0)+IFERROR(INDEX('Hoja de Trabajo para listado'!$CD$155:$DC$1048576,MATCH($A1163,'Hoja de Trabajo para listado'!$CD$155:$CD$1048576,0),MATCH((CUADRO!J$5&amp;$E1163),'Hoja de Trabajo para listado'!$CD$151:$DC$151,0)),0)</f>
        <v>0</v>
      </c>
      <c r="K1163" s="255">
        <f ca="1">+IFERROR(INDEX('Hoja de Trabajo para listado'!$A$155:$Z$1048576,MATCH($A1163,'Hoja de Trabajo para listado'!$A$155:$A$1048576,0),MATCH((CUADRO!K$5&amp;$E1163),'Hoja de Trabajo para listado'!$A$151:$Z$151,0)),0)+IFERROR(INDEX('Hoja de Trabajo para listado'!$AB$155:$BA$1048576,MATCH($A1163,'Hoja de Trabajo para listado'!$AB$155:$AB$1048576,0),MATCH((CUADRO!K$5&amp;$E1163),'Hoja de Trabajo para listado'!$AB$151:$BA$151,0)),0)+IFERROR(INDEX('Hoja de Trabajo para listado'!$BC$155:$CB$1048576,MATCH($A1163,'Hoja de Trabajo para listado'!$BC$155:$BC$1048576,0),MATCH((CUADRO!K$5&amp;$E1163),'Hoja de Trabajo para listado'!$BC$151:$CB$151,0)),0)+IFERROR(INDEX('Hoja de Trabajo para listado'!$DE$153:$DG$274,MATCH($A1163,'Hoja de Trabajo para listado'!$DE$153:$DE$1048576,0),MATCH((CUADRO!K$5&amp;$E1163),'Hoja de Trabajo para listado'!$DE$151:$DG$151,0)),0)+IFERROR(INDEX('Hoja de Trabajo para listado'!$CD$155:$DC$1048576,MATCH($A1163,'Hoja de Trabajo para listado'!$CD$155:$CD$1048576,0),MATCH((CUADRO!K$5&amp;$E1163),'Hoja de Trabajo para listado'!$CD$151:$DC$151,0)),0)</f>
        <v>0</v>
      </c>
      <c r="L1163" s="255">
        <f ca="1">+IFERROR(INDEX('Hoja de Trabajo para listado'!$A$155:$Z$1048576,MATCH($A1163,'Hoja de Trabajo para listado'!$A$155:$A$1048576,0),MATCH((CUADRO!L$5&amp;$E1163),'Hoja de Trabajo para listado'!$A$151:$Z$151,0)),0)+IFERROR(INDEX('Hoja de Trabajo para listado'!$AB$155:$BA$1048576,MATCH($A1163,'Hoja de Trabajo para listado'!$AB$155:$AB$1048576,0),MATCH((CUADRO!L$5&amp;$E1163),'Hoja de Trabajo para listado'!$AB$151:$BA$151,0)),0)+IFERROR(INDEX('Hoja de Trabajo para listado'!$BC$155:$CB$1048576,MATCH($A1163,'Hoja de Trabajo para listado'!$BC$155:$BC$1048576,0),MATCH((CUADRO!L$5&amp;$E1163),'Hoja de Trabajo para listado'!$BC$151:$CB$151,0)),0)+IFERROR(INDEX('Hoja de Trabajo para listado'!$DE$153:$DG$274,MATCH($A1163,'Hoja de Trabajo para listado'!$DE$153:$DE$1048576,0),MATCH((CUADRO!L$5&amp;$E1163),'Hoja de Trabajo para listado'!$DE$151:$DG$151,0)),0)+IFERROR(INDEX('Hoja de Trabajo para listado'!$CD$155:$DC$1048576,MATCH($A1163,'Hoja de Trabajo para listado'!$CD$155:$CD$1048576,0),MATCH((CUADRO!L$5&amp;$E1163),'Hoja de Trabajo para listado'!$CD$151:$DC$151,0)),0)</f>
        <v>0</v>
      </c>
      <c r="M1163" s="255">
        <f ca="1">+IFERROR(INDEX('Hoja de Trabajo para listado'!$A$155:$Z$1048576,MATCH($A1163,'Hoja de Trabajo para listado'!$A$155:$A$1048576,0),MATCH((CUADRO!M$5&amp;$E1163),'Hoja de Trabajo para listado'!$A$151:$Z$151,0)),0)+IFERROR(INDEX('Hoja de Trabajo para listado'!$AB$155:$BA$1048576,MATCH($A1163,'Hoja de Trabajo para listado'!$AB$155:$AB$1048576,0),MATCH((CUADRO!M$5&amp;$E1163),'Hoja de Trabajo para listado'!$AB$151:$BA$151,0)),0)+IFERROR(INDEX('Hoja de Trabajo para listado'!$BC$155:$CB$1048576,MATCH($A1163,'Hoja de Trabajo para listado'!$BC$155:$BC$1048576,0),MATCH((CUADRO!M$5&amp;$E1163),'Hoja de Trabajo para listado'!$BC$151:$CB$151,0)),0)+IFERROR(INDEX('Hoja de Trabajo para listado'!$DE$153:$DG$274,MATCH($A1163,'Hoja de Trabajo para listado'!$DE$153:$DE$1048576,0),MATCH((CUADRO!M$5&amp;$E1163),'Hoja de Trabajo para listado'!$DE$151:$DG$151,0)),0)+IFERROR(INDEX('Hoja de Trabajo para listado'!$CD$155:$DC$1048576,MATCH($A1163,'Hoja de Trabajo para listado'!$CD$155:$CD$1048576,0),MATCH((CUADRO!M$5&amp;$E1163),'Hoja de Trabajo para listado'!$CD$151:$DC$151,0)),0)</f>
        <v>0</v>
      </c>
      <c r="N1163" s="255">
        <f ca="1">+IFERROR(INDEX('Hoja de Trabajo para listado'!$A$155:$Z$1048576,MATCH($A1163,'Hoja de Trabajo para listado'!$A$155:$A$1048576,0),MATCH((CUADRO!N$5&amp;$E1163),'Hoja de Trabajo para listado'!$A$151:$Z$151,0)),0)+IFERROR(INDEX('Hoja de Trabajo para listado'!$AB$155:$BA$1048576,MATCH($A1163,'Hoja de Trabajo para listado'!$AB$155:$AB$1048576,0),MATCH((CUADRO!N$5&amp;$E1163),'Hoja de Trabajo para listado'!$AB$151:$BA$151,0)),0)+IFERROR(INDEX('Hoja de Trabajo para listado'!$BC$155:$CB$1048576,MATCH($A1163,'Hoja de Trabajo para listado'!$BC$155:$BC$1048576,0),MATCH((CUADRO!N$5&amp;$E1163),'Hoja de Trabajo para listado'!$BC$151:$CB$151,0)),0)+IFERROR(INDEX('Hoja de Trabajo para listado'!$DE$153:$DG$274,MATCH($A1163,'Hoja de Trabajo para listado'!$DE$153:$DE$1048576,0),MATCH((CUADRO!N$5&amp;$E1163),'Hoja de Trabajo para listado'!$DE$151:$DG$151,0)),0)+IFERROR(INDEX('Hoja de Trabajo para listado'!$CD$155:$DC$1048576,MATCH($A1163,'Hoja de Trabajo para listado'!$CD$155:$CD$1048576,0),MATCH((CUADRO!N$5&amp;$E1163),'Hoja de Trabajo para listado'!$CD$151:$DC$151,0)),0)</f>
        <v>0</v>
      </c>
      <c r="O1163" s="255">
        <f ca="1">+IFERROR(INDEX('Hoja de Trabajo para listado'!$A$155:$Z$1048576,MATCH($A1163,'Hoja de Trabajo para listado'!$A$155:$A$1048576,0),MATCH((CUADRO!O$5&amp;$E1163),'Hoja de Trabajo para listado'!$A$151:$Z$151,0)),0)+IFERROR(INDEX('Hoja de Trabajo para listado'!$AB$155:$BA$1048576,MATCH($A1163,'Hoja de Trabajo para listado'!$AB$155:$AB$1048576,0),MATCH((CUADRO!O$5&amp;$E1163),'Hoja de Trabajo para listado'!$AB$151:$BA$151,0)),0)+IFERROR(INDEX('Hoja de Trabajo para listado'!$BC$155:$CB$1048576,MATCH($A1163,'Hoja de Trabajo para listado'!$BC$155:$BC$1048576,0),MATCH((CUADRO!O$5&amp;$E1163),'Hoja de Trabajo para listado'!$BC$151:$CB$151,0)),0)+IFERROR(INDEX('Hoja de Trabajo para listado'!$DE$153:$DG$274,MATCH($A1163,'Hoja de Trabajo para listado'!$DE$153:$DE$1048576,0),MATCH((CUADRO!O$5&amp;$E1163),'Hoja de Trabajo para listado'!$DE$151:$DG$151,0)),0)+IFERROR(INDEX('Hoja de Trabajo para listado'!$CD$155:$DC$1048576,MATCH($A1163,'Hoja de Trabajo para listado'!$CD$155:$CD$1048576,0),MATCH((CUADRO!O$5&amp;$E1163),'Hoja de Trabajo para listado'!$CD$151:$DC$151,0)),0)</f>
        <v>0</v>
      </c>
      <c r="P1163" s="255">
        <f ca="1">+IFERROR(INDEX('Hoja de Trabajo para listado'!$A$155:$Z$1048576,MATCH($A1163,'Hoja de Trabajo para listado'!$A$155:$A$1048576,0),MATCH((CUADRO!P$5&amp;$E1163),'Hoja de Trabajo para listado'!$A$151:$Z$151,0)),0)+IFERROR(INDEX('Hoja de Trabajo para listado'!$AB$155:$BA$1048576,MATCH($A1163,'Hoja de Trabajo para listado'!$AB$155:$AB$1048576,0),MATCH((CUADRO!P$5&amp;$E1163),'Hoja de Trabajo para listado'!$AB$151:$BA$151,0)),0)+IFERROR(INDEX('Hoja de Trabajo para listado'!$BC$155:$CB$1048576,MATCH($A1163,'Hoja de Trabajo para listado'!$BC$155:$BC$1048576,0),MATCH((CUADRO!P$5&amp;$E1163),'Hoja de Trabajo para listado'!$BC$151:$CB$151,0)),0)+IFERROR(INDEX('Hoja de Trabajo para listado'!$DE$153:$DG$274,MATCH($A1163,'Hoja de Trabajo para listado'!$DE$153:$DE$1048576,0),MATCH((CUADRO!P$5&amp;$E1163),'Hoja de Trabajo para listado'!$DE$151:$DG$151,0)),0)+IFERROR(INDEX('Hoja de Trabajo para listado'!$CD$155:$DC$1048576,MATCH($A1163,'Hoja de Trabajo para listado'!$CD$155:$CD$1048576,0),MATCH((CUADRO!P$5&amp;$E1163),'Hoja de Trabajo para listado'!$CD$151:$DC$151,0)),0)</f>
        <v>0</v>
      </c>
      <c r="Q1163" s="255">
        <f ca="1">+IFERROR(INDEX('Hoja de Trabajo para listado'!$A$155:$Z$1048576,MATCH($A1163,'Hoja de Trabajo para listado'!$A$155:$A$1048576,0),MATCH((CUADRO!Q$5&amp;$E1163),'Hoja de Trabajo para listado'!$A$151:$Z$151,0)),0)+IFERROR(INDEX('Hoja de Trabajo para listado'!$AB$155:$BA$1048576,MATCH($A1163,'Hoja de Trabajo para listado'!$AB$155:$AB$1048576,0),MATCH((CUADRO!Q$5&amp;$E1163),'Hoja de Trabajo para listado'!$AB$151:$BA$151,0)),0)+IFERROR(INDEX('Hoja de Trabajo para listado'!$BC$155:$CB$1048576,MATCH($A1163,'Hoja de Trabajo para listado'!$BC$155:$BC$1048576,0),MATCH((CUADRO!Q$5&amp;$E1163),'Hoja de Trabajo para listado'!$BC$151:$CB$151,0)),0)+IFERROR(INDEX('Hoja de Trabajo para listado'!$DE$153:$DG$274,MATCH($A1163,'Hoja de Trabajo para listado'!$DE$153:$DE$1048576,0),MATCH((CUADRO!Q$5&amp;$E1163),'Hoja de Trabajo para listado'!$DE$151:$DG$151,0)),0)+IFERROR(INDEX('Hoja de Trabajo para listado'!$CD$155:$DC$1048576,MATCH($A1163,'Hoja de Trabajo para listado'!$CD$155:$CD$1048576,0),MATCH((CUADRO!Q$5&amp;$E1163),'Hoja de Trabajo para listado'!$CD$151:$DC$151,0)),0)</f>
        <v>0</v>
      </c>
      <c r="R1163" s="255">
        <f t="shared" ca="1" si="41"/>
        <v>0</v>
      </c>
      <c r="S1163" s="262">
        <f ca="1">+R1162+R1163</f>
        <v>0</v>
      </c>
      <c r="T1163" s="255">
        <f ca="1">+S1163</f>
        <v>0</v>
      </c>
      <c r="U1163" s="254">
        <f t="shared" si="42"/>
        <v>2</v>
      </c>
      <c r="V1163" s="362" t="str">
        <f>+VLOOKUP(A1163,bd_lista!$A$3:$E$590,5,FALSE)</f>
        <v>Empresas Municipales</v>
      </c>
      <c r="W1163" s="362"/>
      <c r="X1163" s="254">
        <f>+VLOOKUP(A1163,[2]Sheet1!$A$13:$D$744,4,FALSE)</f>
        <v>0</v>
      </c>
      <c r="Y1163" s="254" t="e">
        <f>+VLOOKUP(X1163,bd_lista!$A$3:$C$590,3,FALSE)</f>
        <v>#N/A</v>
      </c>
      <c r="Z1163" s="314"/>
      <c r="AA1163" s="350"/>
    </row>
    <row r="1164" spans="1:27" customFormat="1" ht="27" hidden="1" customHeight="1">
      <c r="A1164" s="32">
        <v>2315</v>
      </c>
      <c r="B1164" s="306">
        <f>+A1164</f>
        <v>2315</v>
      </c>
      <c r="C1164" s="259" t="str">
        <f>+VLOOKUP(A1164,bd_lista!$A$3:$C$590,3,FALSE)</f>
        <v xml:space="preserve">Empresa Municipal de Servicio de Aseo </v>
      </c>
      <c r="D1164" s="361" t="str">
        <f>+C1164</f>
        <v xml:space="preserve">Empresa Municipal de Servicio de Aseo </v>
      </c>
      <c r="E1164" s="254" t="s">
        <v>1313</v>
      </c>
      <c r="F1164" s="255">
        <f ca="1">+IFERROR(INDEX('Hoja de Trabajo para listado'!$A$155:$Z$1048576,MATCH($A1164,'Hoja de Trabajo para listado'!$A$155:$A$1048576,0),MATCH((CUADRO!F$5&amp;$E1164),'Hoja de Trabajo para listado'!$A$151:$Z$151,0)),0)+IFERROR(INDEX('Hoja de Trabajo para listado'!$AB$155:$BA$1048576,MATCH($A1164,'Hoja de Trabajo para listado'!$AB$155:$AB$1048576,0),MATCH((CUADRO!F$5&amp;$E1164),'Hoja de Trabajo para listado'!$AB$151:$BA$151,0)),0)+IFERROR(INDEX('Hoja de Trabajo para listado'!$BC$155:$CB$1048576,MATCH($A1164,'Hoja de Trabajo para listado'!$BC$155:$BC$1048576,0),MATCH((CUADRO!F$5&amp;$E1164),'Hoja de Trabajo para listado'!$BC$151:$CB$151,0)),0)+IFERROR(INDEX('Hoja de Trabajo para listado'!$DE$153:$DG$274,MATCH($A1164,'Hoja de Trabajo para listado'!$DE$153:$DE$1048576,0),MATCH((CUADRO!F$5&amp;$E1164),'Hoja de Trabajo para listado'!$DE$151:$DG$151,0)),0)+IFERROR(INDEX('Hoja de Trabajo para listado'!$CD$155:$DC$1048576,MATCH($A1164,'Hoja de Trabajo para listado'!$CD$155:$CD$1048576,0),MATCH((CUADRO!F$5&amp;$E1164),'Hoja de Trabajo para listado'!$CD$151:$DC$151,0)),0)</f>
        <v>0</v>
      </c>
      <c r="G1164" s="255">
        <f ca="1">+IFERROR(INDEX('Hoja de Trabajo para listado'!$A$155:$Z$1048576,MATCH($A1164,'Hoja de Trabajo para listado'!$A$155:$A$1048576,0),MATCH((CUADRO!G$5&amp;$E1164),'Hoja de Trabajo para listado'!$A$151:$Z$151,0)),0)+IFERROR(INDEX('Hoja de Trabajo para listado'!$AB$155:$BA$1048576,MATCH($A1164,'Hoja de Trabajo para listado'!$AB$155:$AB$1048576,0),MATCH((CUADRO!G$5&amp;$E1164),'Hoja de Trabajo para listado'!$AB$151:$BA$151,0)),0)+IFERROR(INDEX('Hoja de Trabajo para listado'!$BC$155:$CB$1048576,MATCH($A1164,'Hoja de Trabajo para listado'!$BC$155:$BC$1048576,0),MATCH((CUADRO!G$5&amp;$E1164),'Hoja de Trabajo para listado'!$BC$151:$CB$151,0)),0)+IFERROR(INDEX('Hoja de Trabajo para listado'!$DE$153:$DG$274,MATCH($A1164,'Hoja de Trabajo para listado'!$DE$153:$DE$1048576,0),MATCH((CUADRO!G$5&amp;$E1164),'Hoja de Trabajo para listado'!$DE$151:$DG$151,0)),0)+IFERROR(INDEX('Hoja de Trabajo para listado'!$CD$155:$DC$1048576,MATCH($A1164,'Hoja de Trabajo para listado'!$CD$155:$CD$1048576,0),MATCH((CUADRO!G$5&amp;$E1164),'Hoja de Trabajo para listado'!$CD$151:$DC$151,0)),0)</f>
        <v>0</v>
      </c>
      <c r="H1164" s="255">
        <f ca="1">+IFERROR(INDEX('Hoja de Trabajo para listado'!$A$155:$Z$1048576,MATCH($A1164,'Hoja de Trabajo para listado'!$A$155:$A$1048576,0),MATCH((CUADRO!H$5&amp;$E1164),'Hoja de Trabajo para listado'!$A$151:$Z$151,0)),0)+IFERROR(INDEX('Hoja de Trabajo para listado'!$AB$155:$BA$1048576,MATCH($A1164,'Hoja de Trabajo para listado'!$AB$155:$AB$1048576,0),MATCH((CUADRO!H$5&amp;$E1164),'Hoja de Trabajo para listado'!$AB$151:$BA$151,0)),0)+IFERROR(INDEX('Hoja de Trabajo para listado'!$BC$155:$CB$1048576,MATCH($A1164,'Hoja de Trabajo para listado'!$BC$155:$BC$1048576,0),MATCH((CUADRO!H$5&amp;$E1164),'Hoja de Trabajo para listado'!$BC$151:$CB$151,0)),0)+IFERROR(INDEX('Hoja de Trabajo para listado'!$DE$153:$DG$274,MATCH($A1164,'Hoja de Trabajo para listado'!$DE$153:$DE$1048576,0),MATCH((CUADRO!H$5&amp;$E1164),'Hoja de Trabajo para listado'!$DE$151:$DG$151,0)),0)+IFERROR(INDEX('Hoja de Trabajo para listado'!$CD$155:$DC$1048576,MATCH($A1164,'Hoja de Trabajo para listado'!$CD$155:$CD$1048576,0),MATCH((CUADRO!H$5&amp;$E1164),'Hoja de Trabajo para listado'!$CD$151:$DC$151,0)),0)</f>
        <v>0</v>
      </c>
      <c r="I1164" s="255">
        <f ca="1">+IFERROR(INDEX('Hoja de Trabajo para listado'!$A$155:$Z$1048576,MATCH($A1164,'Hoja de Trabajo para listado'!$A$155:$A$1048576,0),MATCH((CUADRO!I$5&amp;$E1164),'Hoja de Trabajo para listado'!$A$151:$Z$151,0)),0)+IFERROR(INDEX('Hoja de Trabajo para listado'!$AB$155:$BA$1048576,MATCH($A1164,'Hoja de Trabajo para listado'!$AB$155:$AB$1048576,0),MATCH((CUADRO!I$5&amp;$E1164),'Hoja de Trabajo para listado'!$AB$151:$BA$151,0)),0)+IFERROR(INDEX('Hoja de Trabajo para listado'!$BC$155:$CB$1048576,MATCH($A1164,'Hoja de Trabajo para listado'!$BC$155:$BC$1048576,0),MATCH((CUADRO!I$5&amp;$E1164),'Hoja de Trabajo para listado'!$BC$151:$CB$151,0)),0)+IFERROR(INDEX('Hoja de Trabajo para listado'!$DE$153:$DG$274,MATCH($A1164,'Hoja de Trabajo para listado'!$DE$153:$DE$1048576,0),MATCH((CUADRO!I$5&amp;$E1164),'Hoja de Trabajo para listado'!$DE$151:$DG$151,0)),0)+IFERROR(INDEX('Hoja de Trabajo para listado'!$CD$155:$DC$1048576,MATCH($A1164,'Hoja de Trabajo para listado'!$CD$155:$CD$1048576,0),MATCH((CUADRO!I$5&amp;$E1164),'Hoja de Trabajo para listado'!$CD$151:$DC$151,0)),0)</f>
        <v>0</v>
      </c>
      <c r="J1164" s="255">
        <f ca="1">+IFERROR(INDEX('Hoja de Trabajo para listado'!$A$155:$Z$1048576,MATCH($A1164,'Hoja de Trabajo para listado'!$A$155:$A$1048576,0),MATCH((CUADRO!J$5&amp;$E1164),'Hoja de Trabajo para listado'!$A$151:$Z$151,0)),0)+IFERROR(INDEX('Hoja de Trabajo para listado'!$AB$155:$BA$1048576,MATCH($A1164,'Hoja de Trabajo para listado'!$AB$155:$AB$1048576,0),MATCH((CUADRO!J$5&amp;$E1164),'Hoja de Trabajo para listado'!$AB$151:$BA$151,0)),0)+IFERROR(INDEX('Hoja de Trabajo para listado'!$BC$155:$CB$1048576,MATCH($A1164,'Hoja de Trabajo para listado'!$BC$155:$BC$1048576,0),MATCH((CUADRO!J$5&amp;$E1164),'Hoja de Trabajo para listado'!$BC$151:$CB$151,0)),0)+IFERROR(INDEX('Hoja de Trabajo para listado'!$DE$153:$DG$274,MATCH($A1164,'Hoja de Trabajo para listado'!$DE$153:$DE$1048576,0),MATCH((CUADRO!J$5&amp;$E1164),'Hoja de Trabajo para listado'!$DE$151:$DG$151,0)),0)+IFERROR(INDEX('Hoja de Trabajo para listado'!$CD$155:$DC$1048576,MATCH($A1164,'Hoja de Trabajo para listado'!$CD$155:$CD$1048576,0),MATCH((CUADRO!J$5&amp;$E1164),'Hoja de Trabajo para listado'!$CD$151:$DC$151,0)),0)</f>
        <v>0</v>
      </c>
      <c r="K1164" s="255">
        <f ca="1">+IFERROR(INDEX('Hoja de Trabajo para listado'!$A$155:$Z$1048576,MATCH($A1164,'Hoja de Trabajo para listado'!$A$155:$A$1048576,0),MATCH((CUADRO!K$5&amp;$E1164),'Hoja de Trabajo para listado'!$A$151:$Z$151,0)),0)+IFERROR(INDEX('Hoja de Trabajo para listado'!$AB$155:$BA$1048576,MATCH($A1164,'Hoja de Trabajo para listado'!$AB$155:$AB$1048576,0),MATCH((CUADRO!K$5&amp;$E1164),'Hoja de Trabajo para listado'!$AB$151:$BA$151,0)),0)+IFERROR(INDEX('Hoja de Trabajo para listado'!$BC$155:$CB$1048576,MATCH($A1164,'Hoja de Trabajo para listado'!$BC$155:$BC$1048576,0),MATCH((CUADRO!K$5&amp;$E1164),'Hoja de Trabajo para listado'!$BC$151:$CB$151,0)),0)+IFERROR(INDEX('Hoja de Trabajo para listado'!$DE$153:$DG$274,MATCH($A1164,'Hoja de Trabajo para listado'!$DE$153:$DE$1048576,0),MATCH((CUADRO!K$5&amp;$E1164),'Hoja de Trabajo para listado'!$DE$151:$DG$151,0)),0)+IFERROR(INDEX('Hoja de Trabajo para listado'!$CD$155:$DC$1048576,MATCH($A1164,'Hoja de Trabajo para listado'!$CD$155:$CD$1048576,0),MATCH((CUADRO!K$5&amp;$E1164),'Hoja de Trabajo para listado'!$CD$151:$DC$151,0)),0)</f>
        <v>0</v>
      </c>
      <c r="L1164" s="255">
        <f ca="1">+IFERROR(INDEX('Hoja de Trabajo para listado'!$A$155:$Z$1048576,MATCH($A1164,'Hoja de Trabajo para listado'!$A$155:$A$1048576,0),MATCH((CUADRO!L$5&amp;$E1164),'Hoja de Trabajo para listado'!$A$151:$Z$151,0)),0)+IFERROR(INDEX('Hoja de Trabajo para listado'!$AB$155:$BA$1048576,MATCH($A1164,'Hoja de Trabajo para listado'!$AB$155:$AB$1048576,0),MATCH((CUADRO!L$5&amp;$E1164),'Hoja de Trabajo para listado'!$AB$151:$BA$151,0)),0)+IFERROR(INDEX('Hoja de Trabajo para listado'!$BC$155:$CB$1048576,MATCH($A1164,'Hoja de Trabajo para listado'!$BC$155:$BC$1048576,0),MATCH((CUADRO!L$5&amp;$E1164),'Hoja de Trabajo para listado'!$BC$151:$CB$151,0)),0)+IFERROR(INDEX('Hoja de Trabajo para listado'!$DE$153:$DG$274,MATCH($A1164,'Hoja de Trabajo para listado'!$DE$153:$DE$1048576,0),MATCH((CUADRO!L$5&amp;$E1164),'Hoja de Trabajo para listado'!$DE$151:$DG$151,0)),0)+IFERROR(INDEX('Hoja de Trabajo para listado'!$CD$155:$DC$1048576,MATCH($A1164,'Hoja de Trabajo para listado'!$CD$155:$CD$1048576,0),MATCH((CUADRO!L$5&amp;$E1164),'Hoja de Trabajo para listado'!$CD$151:$DC$151,0)),0)</f>
        <v>0</v>
      </c>
      <c r="M1164" s="255">
        <f ca="1">+IFERROR(INDEX('Hoja de Trabajo para listado'!$A$155:$Z$1048576,MATCH($A1164,'Hoja de Trabajo para listado'!$A$155:$A$1048576,0),MATCH((CUADRO!M$5&amp;$E1164),'Hoja de Trabajo para listado'!$A$151:$Z$151,0)),0)+IFERROR(INDEX('Hoja de Trabajo para listado'!$AB$155:$BA$1048576,MATCH($A1164,'Hoja de Trabajo para listado'!$AB$155:$AB$1048576,0),MATCH((CUADRO!M$5&amp;$E1164),'Hoja de Trabajo para listado'!$AB$151:$BA$151,0)),0)+IFERROR(INDEX('Hoja de Trabajo para listado'!$BC$155:$CB$1048576,MATCH($A1164,'Hoja de Trabajo para listado'!$BC$155:$BC$1048576,0),MATCH((CUADRO!M$5&amp;$E1164),'Hoja de Trabajo para listado'!$BC$151:$CB$151,0)),0)+IFERROR(INDEX('Hoja de Trabajo para listado'!$DE$153:$DG$274,MATCH($A1164,'Hoja de Trabajo para listado'!$DE$153:$DE$1048576,0),MATCH((CUADRO!M$5&amp;$E1164),'Hoja de Trabajo para listado'!$DE$151:$DG$151,0)),0)+IFERROR(INDEX('Hoja de Trabajo para listado'!$CD$155:$DC$1048576,MATCH($A1164,'Hoja de Trabajo para listado'!$CD$155:$CD$1048576,0),MATCH((CUADRO!M$5&amp;$E1164),'Hoja de Trabajo para listado'!$CD$151:$DC$151,0)),0)</f>
        <v>0</v>
      </c>
      <c r="N1164" s="255">
        <f ca="1">+IFERROR(INDEX('Hoja de Trabajo para listado'!$A$155:$Z$1048576,MATCH($A1164,'Hoja de Trabajo para listado'!$A$155:$A$1048576,0),MATCH((CUADRO!N$5&amp;$E1164),'Hoja de Trabajo para listado'!$A$151:$Z$151,0)),0)+IFERROR(INDEX('Hoja de Trabajo para listado'!$AB$155:$BA$1048576,MATCH($A1164,'Hoja de Trabajo para listado'!$AB$155:$AB$1048576,0),MATCH((CUADRO!N$5&amp;$E1164),'Hoja de Trabajo para listado'!$AB$151:$BA$151,0)),0)+IFERROR(INDEX('Hoja de Trabajo para listado'!$BC$155:$CB$1048576,MATCH($A1164,'Hoja de Trabajo para listado'!$BC$155:$BC$1048576,0),MATCH((CUADRO!N$5&amp;$E1164),'Hoja de Trabajo para listado'!$BC$151:$CB$151,0)),0)+IFERROR(INDEX('Hoja de Trabajo para listado'!$DE$153:$DG$274,MATCH($A1164,'Hoja de Trabajo para listado'!$DE$153:$DE$1048576,0),MATCH((CUADRO!N$5&amp;$E1164),'Hoja de Trabajo para listado'!$DE$151:$DG$151,0)),0)+IFERROR(INDEX('Hoja de Trabajo para listado'!$CD$155:$DC$1048576,MATCH($A1164,'Hoja de Trabajo para listado'!$CD$155:$CD$1048576,0),MATCH((CUADRO!N$5&amp;$E1164),'Hoja de Trabajo para listado'!$CD$151:$DC$151,0)),0)</f>
        <v>0</v>
      </c>
      <c r="O1164" s="255">
        <f ca="1">+IFERROR(INDEX('Hoja de Trabajo para listado'!$A$155:$Z$1048576,MATCH($A1164,'Hoja de Trabajo para listado'!$A$155:$A$1048576,0),MATCH((CUADRO!O$5&amp;$E1164),'Hoja de Trabajo para listado'!$A$151:$Z$151,0)),0)+IFERROR(INDEX('Hoja de Trabajo para listado'!$AB$155:$BA$1048576,MATCH($A1164,'Hoja de Trabajo para listado'!$AB$155:$AB$1048576,0),MATCH((CUADRO!O$5&amp;$E1164),'Hoja de Trabajo para listado'!$AB$151:$BA$151,0)),0)+IFERROR(INDEX('Hoja de Trabajo para listado'!$BC$155:$CB$1048576,MATCH($A1164,'Hoja de Trabajo para listado'!$BC$155:$BC$1048576,0),MATCH((CUADRO!O$5&amp;$E1164),'Hoja de Trabajo para listado'!$BC$151:$CB$151,0)),0)+IFERROR(INDEX('Hoja de Trabajo para listado'!$DE$153:$DG$274,MATCH($A1164,'Hoja de Trabajo para listado'!$DE$153:$DE$1048576,0),MATCH((CUADRO!O$5&amp;$E1164),'Hoja de Trabajo para listado'!$DE$151:$DG$151,0)),0)+IFERROR(INDEX('Hoja de Trabajo para listado'!$CD$155:$DC$1048576,MATCH($A1164,'Hoja de Trabajo para listado'!$CD$155:$CD$1048576,0),MATCH((CUADRO!O$5&amp;$E1164),'Hoja de Trabajo para listado'!$CD$151:$DC$151,0)),0)</f>
        <v>0</v>
      </c>
      <c r="P1164" s="255">
        <f ca="1">+IFERROR(INDEX('Hoja de Trabajo para listado'!$A$155:$Z$1048576,MATCH($A1164,'Hoja de Trabajo para listado'!$A$155:$A$1048576,0),MATCH((CUADRO!P$5&amp;$E1164),'Hoja de Trabajo para listado'!$A$151:$Z$151,0)),0)+IFERROR(INDEX('Hoja de Trabajo para listado'!$AB$155:$BA$1048576,MATCH($A1164,'Hoja de Trabajo para listado'!$AB$155:$AB$1048576,0),MATCH((CUADRO!P$5&amp;$E1164),'Hoja de Trabajo para listado'!$AB$151:$BA$151,0)),0)+IFERROR(INDEX('Hoja de Trabajo para listado'!$BC$155:$CB$1048576,MATCH($A1164,'Hoja de Trabajo para listado'!$BC$155:$BC$1048576,0),MATCH((CUADRO!P$5&amp;$E1164),'Hoja de Trabajo para listado'!$BC$151:$CB$151,0)),0)+IFERROR(INDEX('Hoja de Trabajo para listado'!$DE$153:$DG$274,MATCH($A1164,'Hoja de Trabajo para listado'!$DE$153:$DE$1048576,0),MATCH((CUADRO!P$5&amp;$E1164),'Hoja de Trabajo para listado'!$DE$151:$DG$151,0)),0)+IFERROR(INDEX('Hoja de Trabajo para listado'!$CD$155:$DC$1048576,MATCH($A1164,'Hoja de Trabajo para listado'!$CD$155:$CD$1048576,0),MATCH((CUADRO!P$5&amp;$E1164),'Hoja de Trabajo para listado'!$CD$151:$DC$151,0)),0)</f>
        <v>0</v>
      </c>
      <c r="Q1164" s="255">
        <f ca="1">+IFERROR(INDEX('Hoja de Trabajo para listado'!$A$155:$Z$1048576,MATCH($A1164,'Hoja de Trabajo para listado'!$A$155:$A$1048576,0),MATCH((CUADRO!Q$5&amp;$E1164),'Hoja de Trabajo para listado'!$A$151:$Z$151,0)),0)+IFERROR(INDEX('Hoja de Trabajo para listado'!$AB$155:$BA$1048576,MATCH($A1164,'Hoja de Trabajo para listado'!$AB$155:$AB$1048576,0),MATCH((CUADRO!Q$5&amp;$E1164),'Hoja de Trabajo para listado'!$AB$151:$BA$151,0)),0)+IFERROR(INDEX('Hoja de Trabajo para listado'!$BC$155:$CB$1048576,MATCH($A1164,'Hoja de Trabajo para listado'!$BC$155:$BC$1048576,0),MATCH((CUADRO!Q$5&amp;$E1164),'Hoja de Trabajo para listado'!$BC$151:$CB$151,0)),0)+IFERROR(INDEX('Hoja de Trabajo para listado'!$DE$153:$DG$274,MATCH($A1164,'Hoja de Trabajo para listado'!$DE$153:$DE$1048576,0),MATCH((CUADRO!Q$5&amp;$E1164),'Hoja de Trabajo para listado'!$DE$151:$DG$151,0)),0)+IFERROR(INDEX('Hoja de Trabajo para listado'!$CD$155:$DC$1048576,MATCH($A1164,'Hoja de Trabajo para listado'!$CD$155:$CD$1048576,0),MATCH((CUADRO!Q$5&amp;$E1164),'Hoja de Trabajo para listado'!$CD$151:$DC$151,0)),0)</f>
        <v>0</v>
      </c>
      <c r="R1164" s="255">
        <f t="shared" ca="1" si="41"/>
        <v>0</v>
      </c>
      <c r="S1164" s="262"/>
      <c r="T1164" s="255">
        <f ca="1">+T1165</f>
        <v>0</v>
      </c>
      <c r="U1164" s="254">
        <f t="shared" si="42"/>
        <v>1</v>
      </c>
      <c r="V1164" s="362" t="str">
        <f>+VLOOKUP(A1164,bd_lista!$A$3:$E$590,5,FALSE)</f>
        <v>Empresas Municipales</v>
      </c>
      <c r="W1164" s="361" t="str">
        <f>+V1164</f>
        <v>Empresas Municipales</v>
      </c>
      <c r="X1164" s="254">
        <f>+VLOOKUP(A1164,[2]Sheet1!$A$13:$D$744,4,FALSE)</f>
        <v>0</v>
      </c>
      <c r="Y1164" s="254" t="e">
        <f>+VLOOKUP(X1164,bd_lista!$A$3:$C$590,3,FALSE)</f>
        <v>#N/A</v>
      </c>
      <c r="Z1164" s="316">
        <f>+X1164</f>
        <v>0</v>
      </c>
      <c r="AA1164" s="348" t="e">
        <f>+Y1164</f>
        <v>#N/A</v>
      </c>
    </row>
    <row r="1165" spans="1:27" customFormat="1" ht="27" hidden="1" customHeight="1">
      <c r="A1165" s="32">
        <v>2315</v>
      </c>
      <c r="B1165" s="307"/>
      <c r="C1165" s="259" t="str">
        <f>+VLOOKUP(A1165,bd_lista!$A$3:$C$590,3,FALSE)</f>
        <v xml:space="preserve">Empresa Municipal de Servicio de Aseo </v>
      </c>
      <c r="D1165" s="362"/>
      <c r="E1165" s="256" t="s">
        <v>1314</v>
      </c>
      <c r="F1165" s="255">
        <f ca="1">+IFERROR(INDEX('Hoja de Trabajo para listado'!$A$155:$Z$1048576,MATCH($A1165,'Hoja de Trabajo para listado'!$A$155:$A$1048576,0),MATCH((CUADRO!F$5&amp;$E1165),'Hoja de Trabajo para listado'!$A$151:$Z$151,0)),0)+IFERROR(INDEX('Hoja de Trabajo para listado'!$AB$155:$BA$1048576,MATCH($A1165,'Hoja de Trabajo para listado'!$AB$155:$AB$1048576,0),MATCH((CUADRO!F$5&amp;$E1165),'Hoja de Trabajo para listado'!$AB$151:$BA$151,0)),0)+IFERROR(INDEX('Hoja de Trabajo para listado'!$BC$155:$CB$1048576,MATCH($A1165,'Hoja de Trabajo para listado'!$BC$155:$BC$1048576,0),MATCH((CUADRO!F$5&amp;$E1165),'Hoja de Trabajo para listado'!$BC$151:$CB$151,0)),0)+IFERROR(INDEX('Hoja de Trabajo para listado'!$DE$153:$DG$274,MATCH($A1165,'Hoja de Trabajo para listado'!$DE$153:$DE$1048576,0),MATCH((CUADRO!F$5&amp;$E1165),'Hoja de Trabajo para listado'!$DE$151:$DG$151,0)),0)+IFERROR(INDEX('Hoja de Trabajo para listado'!$CD$155:$DC$1048576,MATCH($A1165,'Hoja de Trabajo para listado'!$CD$155:$CD$1048576,0),MATCH((CUADRO!F$5&amp;$E1165),'Hoja de Trabajo para listado'!$CD$151:$DC$151,0)),0)</f>
        <v>0</v>
      </c>
      <c r="G1165" s="255">
        <f ca="1">+IFERROR(INDEX('Hoja de Trabajo para listado'!$A$155:$Z$1048576,MATCH($A1165,'Hoja de Trabajo para listado'!$A$155:$A$1048576,0),MATCH((CUADRO!G$5&amp;$E1165),'Hoja de Trabajo para listado'!$A$151:$Z$151,0)),0)+IFERROR(INDEX('Hoja de Trabajo para listado'!$AB$155:$BA$1048576,MATCH($A1165,'Hoja de Trabajo para listado'!$AB$155:$AB$1048576,0),MATCH((CUADRO!G$5&amp;$E1165),'Hoja de Trabajo para listado'!$AB$151:$BA$151,0)),0)+IFERROR(INDEX('Hoja de Trabajo para listado'!$BC$155:$CB$1048576,MATCH($A1165,'Hoja de Trabajo para listado'!$BC$155:$BC$1048576,0),MATCH((CUADRO!G$5&amp;$E1165),'Hoja de Trabajo para listado'!$BC$151:$CB$151,0)),0)+IFERROR(INDEX('Hoja de Trabajo para listado'!$DE$153:$DG$274,MATCH($A1165,'Hoja de Trabajo para listado'!$DE$153:$DE$1048576,0),MATCH((CUADRO!G$5&amp;$E1165),'Hoja de Trabajo para listado'!$DE$151:$DG$151,0)),0)+IFERROR(INDEX('Hoja de Trabajo para listado'!$CD$155:$DC$1048576,MATCH($A1165,'Hoja de Trabajo para listado'!$CD$155:$CD$1048576,0),MATCH((CUADRO!G$5&amp;$E1165),'Hoja de Trabajo para listado'!$CD$151:$DC$151,0)),0)</f>
        <v>0</v>
      </c>
      <c r="H1165" s="255">
        <f ca="1">+IFERROR(INDEX('Hoja de Trabajo para listado'!$A$155:$Z$1048576,MATCH($A1165,'Hoja de Trabajo para listado'!$A$155:$A$1048576,0),MATCH((CUADRO!H$5&amp;$E1165),'Hoja de Trabajo para listado'!$A$151:$Z$151,0)),0)+IFERROR(INDEX('Hoja de Trabajo para listado'!$AB$155:$BA$1048576,MATCH($A1165,'Hoja de Trabajo para listado'!$AB$155:$AB$1048576,0),MATCH((CUADRO!H$5&amp;$E1165),'Hoja de Trabajo para listado'!$AB$151:$BA$151,0)),0)+IFERROR(INDEX('Hoja de Trabajo para listado'!$BC$155:$CB$1048576,MATCH($A1165,'Hoja de Trabajo para listado'!$BC$155:$BC$1048576,0),MATCH((CUADRO!H$5&amp;$E1165),'Hoja de Trabajo para listado'!$BC$151:$CB$151,0)),0)+IFERROR(INDEX('Hoja de Trabajo para listado'!$DE$153:$DG$274,MATCH($A1165,'Hoja de Trabajo para listado'!$DE$153:$DE$1048576,0),MATCH((CUADRO!H$5&amp;$E1165),'Hoja de Trabajo para listado'!$DE$151:$DG$151,0)),0)+IFERROR(INDEX('Hoja de Trabajo para listado'!$CD$155:$DC$1048576,MATCH($A1165,'Hoja de Trabajo para listado'!$CD$155:$CD$1048576,0),MATCH((CUADRO!H$5&amp;$E1165),'Hoja de Trabajo para listado'!$CD$151:$DC$151,0)),0)</f>
        <v>0</v>
      </c>
      <c r="I1165" s="255">
        <f ca="1">+IFERROR(INDEX('Hoja de Trabajo para listado'!$A$155:$Z$1048576,MATCH($A1165,'Hoja de Trabajo para listado'!$A$155:$A$1048576,0),MATCH((CUADRO!I$5&amp;$E1165),'Hoja de Trabajo para listado'!$A$151:$Z$151,0)),0)+IFERROR(INDEX('Hoja de Trabajo para listado'!$AB$155:$BA$1048576,MATCH($A1165,'Hoja de Trabajo para listado'!$AB$155:$AB$1048576,0),MATCH((CUADRO!I$5&amp;$E1165),'Hoja de Trabajo para listado'!$AB$151:$BA$151,0)),0)+IFERROR(INDEX('Hoja de Trabajo para listado'!$BC$155:$CB$1048576,MATCH($A1165,'Hoja de Trabajo para listado'!$BC$155:$BC$1048576,0),MATCH((CUADRO!I$5&amp;$E1165),'Hoja de Trabajo para listado'!$BC$151:$CB$151,0)),0)+IFERROR(INDEX('Hoja de Trabajo para listado'!$DE$153:$DG$274,MATCH($A1165,'Hoja de Trabajo para listado'!$DE$153:$DE$1048576,0),MATCH((CUADRO!I$5&amp;$E1165),'Hoja de Trabajo para listado'!$DE$151:$DG$151,0)),0)+IFERROR(INDEX('Hoja de Trabajo para listado'!$CD$155:$DC$1048576,MATCH($A1165,'Hoja de Trabajo para listado'!$CD$155:$CD$1048576,0),MATCH((CUADRO!I$5&amp;$E1165),'Hoja de Trabajo para listado'!$CD$151:$DC$151,0)),0)</f>
        <v>0</v>
      </c>
      <c r="J1165" s="255">
        <f ca="1">+IFERROR(INDEX('Hoja de Trabajo para listado'!$A$155:$Z$1048576,MATCH($A1165,'Hoja de Trabajo para listado'!$A$155:$A$1048576,0),MATCH((CUADRO!J$5&amp;$E1165),'Hoja de Trabajo para listado'!$A$151:$Z$151,0)),0)+IFERROR(INDEX('Hoja de Trabajo para listado'!$AB$155:$BA$1048576,MATCH($A1165,'Hoja de Trabajo para listado'!$AB$155:$AB$1048576,0),MATCH((CUADRO!J$5&amp;$E1165),'Hoja de Trabajo para listado'!$AB$151:$BA$151,0)),0)+IFERROR(INDEX('Hoja de Trabajo para listado'!$BC$155:$CB$1048576,MATCH($A1165,'Hoja de Trabajo para listado'!$BC$155:$BC$1048576,0),MATCH((CUADRO!J$5&amp;$E1165),'Hoja de Trabajo para listado'!$BC$151:$CB$151,0)),0)+IFERROR(INDEX('Hoja de Trabajo para listado'!$DE$153:$DG$274,MATCH($A1165,'Hoja de Trabajo para listado'!$DE$153:$DE$1048576,0),MATCH((CUADRO!J$5&amp;$E1165),'Hoja de Trabajo para listado'!$DE$151:$DG$151,0)),0)+IFERROR(INDEX('Hoja de Trabajo para listado'!$CD$155:$DC$1048576,MATCH($A1165,'Hoja de Trabajo para listado'!$CD$155:$CD$1048576,0),MATCH((CUADRO!J$5&amp;$E1165),'Hoja de Trabajo para listado'!$CD$151:$DC$151,0)),0)</f>
        <v>0</v>
      </c>
      <c r="K1165" s="255">
        <f ca="1">+IFERROR(INDEX('Hoja de Trabajo para listado'!$A$155:$Z$1048576,MATCH($A1165,'Hoja de Trabajo para listado'!$A$155:$A$1048576,0),MATCH((CUADRO!K$5&amp;$E1165),'Hoja de Trabajo para listado'!$A$151:$Z$151,0)),0)+IFERROR(INDEX('Hoja de Trabajo para listado'!$AB$155:$BA$1048576,MATCH($A1165,'Hoja de Trabajo para listado'!$AB$155:$AB$1048576,0),MATCH((CUADRO!K$5&amp;$E1165),'Hoja de Trabajo para listado'!$AB$151:$BA$151,0)),0)+IFERROR(INDEX('Hoja de Trabajo para listado'!$BC$155:$CB$1048576,MATCH($A1165,'Hoja de Trabajo para listado'!$BC$155:$BC$1048576,0),MATCH((CUADRO!K$5&amp;$E1165),'Hoja de Trabajo para listado'!$BC$151:$CB$151,0)),0)+IFERROR(INDEX('Hoja de Trabajo para listado'!$DE$153:$DG$274,MATCH($A1165,'Hoja de Trabajo para listado'!$DE$153:$DE$1048576,0),MATCH((CUADRO!K$5&amp;$E1165),'Hoja de Trabajo para listado'!$DE$151:$DG$151,0)),0)+IFERROR(INDEX('Hoja de Trabajo para listado'!$CD$155:$DC$1048576,MATCH($A1165,'Hoja de Trabajo para listado'!$CD$155:$CD$1048576,0),MATCH((CUADRO!K$5&amp;$E1165),'Hoja de Trabajo para listado'!$CD$151:$DC$151,0)),0)</f>
        <v>0</v>
      </c>
      <c r="L1165" s="255">
        <f ca="1">+IFERROR(INDEX('Hoja de Trabajo para listado'!$A$155:$Z$1048576,MATCH($A1165,'Hoja de Trabajo para listado'!$A$155:$A$1048576,0),MATCH((CUADRO!L$5&amp;$E1165),'Hoja de Trabajo para listado'!$A$151:$Z$151,0)),0)+IFERROR(INDEX('Hoja de Trabajo para listado'!$AB$155:$BA$1048576,MATCH($A1165,'Hoja de Trabajo para listado'!$AB$155:$AB$1048576,0),MATCH((CUADRO!L$5&amp;$E1165),'Hoja de Trabajo para listado'!$AB$151:$BA$151,0)),0)+IFERROR(INDEX('Hoja de Trabajo para listado'!$BC$155:$CB$1048576,MATCH($A1165,'Hoja de Trabajo para listado'!$BC$155:$BC$1048576,0),MATCH((CUADRO!L$5&amp;$E1165),'Hoja de Trabajo para listado'!$BC$151:$CB$151,0)),0)+IFERROR(INDEX('Hoja de Trabajo para listado'!$DE$153:$DG$274,MATCH($A1165,'Hoja de Trabajo para listado'!$DE$153:$DE$1048576,0),MATCH((CUADRO!L$5&amp;$E1165),'Hoja de Trabajo para listado'!$DE$151:$DG$151,0)),0)+IFERROR(INDEX('Hoja de Trabajo para listado'!$CD$155:$DC$1048576,MATCH($A1165,'Hoja de Trabajo para listado'!$CD$155:$CD$1048576,0),MATCH((CUADRO!L$5&amp;$E1165),'Hoja de Trabajo para listado'!$CD$151:$DC$151,0)),0)</f>
        <v>0</v>
      </c>
      <c r="M1165" s="255">
        <f ca="1">+IFERROR(INDEX('Hoja de Trabajo para listado'!$A$155:$Z$1048576,MATCH($A1165,'Hoja de Trabajo para listado'!$A$155:$A$1048576,0),MATCH((CUADRO!M$5&amp;$E1165),'Hoja de Trabajo para listado'!$A$151:$Z$151,0)),0)+IFERROR(INDEX('Hoja de Trabajo para listado'!$AB$155:$BA$1048576,MATCH($A1165,'Hoja de Trabajo para listado'!$AB$155:$AB$1048576,0),MATCH((CUADRO!M$5&amp;$E1165),'Hoja de Trabajo para listado'!$AB$151:$BA$151,0)),0)+IFERROR(INDEX('Hoja de Trabajo para listado'!$BC$155:$CB$1048576,MATCH($A1165,'Hoja de Trabajo para listado'!$BC$155:$BC$1048576,0),MATCH((CUADRO!M$5&amp;$E1165),'Hoja de Trabajo para listado'!$BC$151:$CB$151,0)),0)+IFERROR(INDEX('Hoja de Trabajo para listado'!$DE$153:$DG$274,MATCH($A1165,'Hoja de Trabajo para listado'!$DE$153:$DE$1048576,0),MATCH((CUADRO!M$5&amp;$E1165),'Hoja de Trabajo para listado'!$DE$151:$DG$151,0)),0)+IFERROR(INDEX('Hoja de Trabajo para listado'!$CD$155:$DC$1048576,MATCH($A1165,'Hoja de Trabajo para listado'!$CD$155:$CD$1048576,0),MATCH((CUADRO!M$5&amp;$E1165),'Hoja de Trabajo para listado'!$CD$151:$DC$151,0)),0)</f>
        <v>0</v>
      </c>
      <c r="N1165" s="255">
        <f ca="1">+IFERROR(INDEX('Hoja de Trabajo para listado'!$A$155:$Z$1048576,MATCH($A1165,'Hoja de Trabajo para listado'!$A$155:$A$1048576,0),MATCH((CUADRO!N$5&amp;$E1165),'Hoja de Trabajo para listado'!$A$151:$Z$151,0)),0)+IFERROR(INDEX('Hoja de Trabajo para listado'!$AB$155:$BA$1048576,MATCH($A1165,'Hoja de Trabajo para listado'!$AB$155:$AB$1048576,0),MATCH((CUADRO!N$5&amp;$E1165),'Hoja de Trabajo para listado'!$AB$151:$BA$151,0)),0)+IFERROR(INDEX('Hoja de Trabajo para listado'!$BC$155:$CB$1048576,MATCH($A1165,'Hoja de Trabajo para listado'!$BC$155:$BC$1048576,0),MATCH((CUADRO!N$5&amp;$E1165),'Hoja de Trabajo para listado'!$BC$151:$CB$151,0)),0)+IFERROR(INDEX('Hoja de Trabajo para listado'!$DE$153:$DG$274,MATCH($A1165,'Hoja de Trabajo para listado'!$DE$153:$DE$1048576,0),MATCH((CUADRO!N$5&amp;$E1165),'Hoja de Trabajo para listado'!$DE$151:$DG$151,0)),0)+IFERROR(INDEX('Hoja de Trabajo para listado'!$CD$155:$DC$1048576,MATCH($A1165,'Hoja de Trabajo para listado'!$CD$155:$CD$1048576,0),MATCH((CUADRO!N$5&amp;$E1165),'Hoja de Trabajo para listado'!$CD$151:$DC$151,0)),0)</f>
        <v>0</v>
      </c>
      <c r="O1165" s="255">
        <f ca="1">+IFERROR(INDEX('Hoja de Trabajo para listado'!$A$155:$Z$1048576,MATCH($A1165,'Hoja de Trabajo para listado'!$A$155:$A$1048576,0),MATCH((CUADRO!O$5&amp;$E1165),'Hoja de Trabajo para listado'!$A$151:$Z$151,0)),0)+IFERROR(INDEX('Hoja de Trabajo para listado'!$AB$155:$BA$1048576,MATCH($A1165,'Hoja de Trabajo para listado'!$AB$155:$AB$1048576,0),MATCH((CUADRO!O$5&amp;$E1165),'Hoja de Trabajo para listado'!$AB$151:$BA$151,0)),0)+IFERROR(INDEX('Hoja de Trabajo para listado'!$BC$155:$CB$1048576,MATCH($A1165,'Hoja de Trabajo para listado'!$BC$155:$BC$1048576,0),MATCH((CUADRO!O$5&amp;$E1165),'Hoja de Trabajo para listado'!$BC$151:$CB$151,0)),0)+IFERROR(INDEX('Hoja de Trabajo para listado'!$DE$153:$DG$274,MATCH($A1165,'Hoja de Trabajo para listado'!$DE$153:$DE$1048576,0),MATCH((CUADRO!O$5&amp;$E1165),'Hoja de Trabajo para listado'!$DE$151:$DG$151,0)),0)+IFERROR(INDEX('Hoja de Trabajo para listado'!$CD$155:$DC$1048576,MATCH($A1165,'Hoja de Trabajo para listado'!$CD$155:$CD$1048576,0),MATCH((CUADRO!O$5&amp;$E1165),'Hoja de Trabajo para listado'!$CD$151:$DC$151,0)),0)</f>
        <v>0</v>
      </c>
      <c r="P1165" s="255">
        <f ca="1">+IFERROR(INDEX('Hoja de Trabajo para listado'!$A$155:$Z$1048576,MATCH($A1165,'Hoja de Trabajo para listado'!$A$155:$A$1048576,0),MATCH((CUADRO!P$5&amp;$E1165),'Hoja de Trabajo para listado'!$A$151:$Z$151,0)),0)+IFERROR(INDEX('Hoja de Trabajo para listado'!$AB$155:$BA$1048576,MATCH($A1165,'Hoja de Trabajo para listado'!$AB$155:$AB$1048576,0),MATCH((CUADRO!P$5&amp;$E1165),'Hoja de Trabajo para listado'!$AB$151:$BA$151,0)),0)+IFERROR(INDEX('Hoja de Trabajo para listado'!$BC$155:$CB$1048576,MATCH($A1165,'Hoja de Trabajo para listado'!$BC$155:$BC$1048576,0),MATCH((CUADRO!P$5&amp;$E1165),'Hoja de Trabajo para listado'!$BC$151:$CB$151,0)),0)+IFERROR(INDEX('Hoja de Trabajo para listado'!$DE$153:$DG$274,MATCH($A1165,'Hoja de Trabajo para listado'!$DE$153:$DE$1048576,0),MATCH((CUADRO!P$5&amp;$E1165),'Hoja de Trabajo para listado'!$DE$151:$DG$151,0)),0)+IFERROR(INDEX('Hoja de Trabajo para listado'!$CD$155:$DC$1048576,MATCH($A1165,'Hoja de Trabajo para listado'!$CD$155:$CD$1048576,0),MATCH((CUADRO!P$5&amp;$E1165),'Hoja de Trabajo para listado'!$CD$151:$DC$151,0)),0)</f>
        <v>0</v>
      </c>
      <c r="Q1165" s="255">
        <f ca="1">+IFERROR(INDEX('Hoja de Trabajo para listado'!$A$155:$Z$1048576,MATCH($A1165,'Hoja de Trabajo para listado'!$A$155:$A$1048576,0),MATCH((CUADRO!Q$5&amp;$E1165),'Hoja de Trabajo para listado'!$A$151:$Z$151,0)),0)+IFERROR(INDEX('Hoja de Trabajo para listado'!$AB$155:$BA$1048576,MATCH($A1165,'Hoja de Trabajo para listado'!$AB$155:$AB$1048576,0),MATCH((CUADRO!Q$5&amp;$E1165),'Hoja de Trabajo para listado'!$AB$151:$BA$151,0)),0)+IFERROR(INDEX('Hoja de Trabajo para listado'!$BC$155:$CB$1048576,MATCH($A1165,'Hoja de Trabajo para listado'!$BC$155:$BC$1048576,0),MATCH((CUADRO!Q$5&amp;$E1165),'Hoja de Trabajo para listado'!$BC$151:$CB$151,0)),0)+IFERROR(INDEX('Hoja de Trabajo para listado'!$DE$153:$DG$274,MATCH($A1165,'Hoja de Trabajo para listado'!$DE$153:$DE$1048576,0),MATCH((CUADRO!Q$5&amp;$E1165),'Hoja de Trabajo para listado'!$DE$151:$DG$151,0)),0)+IFERROR(INDEX('Hoja de Trabajo para listado'!$CD$155:$DC$1048576,MATCH($A1165,'Hoja de Trabajo para listado'!$CD$155:$CD$1048576,0),MATCH((CUADRO!Q$5&amp;$E1165),'Hoja de Trabajo para listado'!$CD$151:$DC$151,0)),0)</f>
        <v>0</v>
      </c>
      <c r="R1165" s="255">
        <f t="shared" ca="1" si="41"/>
        <v>0</v>
      </c>
      <c r="S1165" s="262">
        <f ca="1">+R1164+R1165</f>
        <v>0</v>
      </c>
      <c r="T1165" s="255">
        <f ca="1">+S1165</f>
        <v>0</v>
      </c>
      <c r="U1165" s="254">
        <f t="shared" si="42"/>
        <v>2</v>
      </c>
      <c r="V1165" s="362" t="str">
        <f>+VLOOKUP(A1165,bd_lista!$A$3:$E$590,5,FALSE)</f>
        <v>Empresas Municipales</v>
      </c>
      <c r="W1165" s="362"/>
      <c r="X1165" s="254">
        <f>+VLOOKUP(A1165,[2]Sheet1!$A$13:$D$744,4,FALSE)</f>
        <v>0</v>
      </c>
      <c r="Y1165" s="254" t="e">
        <f>+VLOOKUP(X1165,bd_lista!$A$3:$C$590,3,FALSE)</f>
        <v>#N/A</v>
      </c>
      <c r="Z1165" s="314"/>
      <c r="AA1165" s="350"/>
    </row>
    <row r="1166" spans="1:27" customFormat="1" ht="27" hidden="1" customHeight="1">
      <c r="A1166" s="32">
        <v>2316</v>
      </c>
      <c r="B1166" s="306">
        <f>+A1166</f>
        <v>2316</v>
      </c>
      <c r="C1166" s="259" t="str">
        <f>+VLOOKUP(A1166,bd_lista!$A$3:$C$590,3,FALSE)</f>
        <v>Empresa Municipal de Áreas Verdes, Parques y Forestación</v>
      </c>
      <c r="D1166" s="361" t="str">
        <f>+C1166</f>
        <v>Empresa Municipal de Áreas Verdes, Parques y Forestación</v>
      </c>
      <c r="E1166" s="254" t="s">
        <v>1313</v>
      </c>
      <c r="F1166" s="255">
        <f ca="1">+IFERROR(INDEX('Hoja de Trabajo para listado'!$A$155:$Z$1048576,MATCH($A1166,'Hoja de Trabajo para listado'!$A$155:$A$1048576,0),MATCH((CUADRO!F$5&amp;$E1166),'Hoja de Trabajo para listado'!$A$151:$Z$151,0)),0)+IFERROR(INDEX('Hoja de Trabajo para listado'!$AB$155:$BA$1048576,MATCH($A1166,'Hoja de Trabajo para listado'!$AB$155:$AB$1048576,0),MATCH((CUADRO!F$5&amp;$E1166),'Hoja de Trabajo para listado'!$AB$151:$BA$151,0)),0)+IFERROR(INDEX('Hoja de Trabajo para listado'!$BC$155:$CB$1048576,MATCH($A1166,'Hoja de Trabajo para listado'!$BC$155:$BC$1048576,0),MATCH((CUADRO!F$5&amp;$E1166),'Hoja de Trabajo para listado'!$BC$151:$CB$151,0)),0)+IFERROR(INDEX('Hoja de Trabajo para listado'!$DE$153:$DG$274,MATCH($A1166,'Hoja de Trabajo para listado'!$DE$153:$DE$1048576,0),MATCH((CUADRO!F$5&amp;$E1166),'Hoja de Trabajo para listado'!$DE$151:$DG$151,0)),0)+IFERROR(INDEX('Hoja de Trabajo para listado'!$CD$155:$DC$1048576,MATCH($A1166,'Hoja de Trabajo para listado'!$CD$155:$CD$1048576,0),MATCH((CUADRO!F$5&amp;$E1166),'Hoja de Trabajo para listado'!$CD$151:$DC$151,0)),0)</f>
        <v>0</v>
      </c>
      <c r="G1166" s="255">
        <f ca="1">+IFERROR(INDEX('Hoja de Trabajo para listado'!$A$155:$Z$1048576,MATCH($A1166,'Hoja de Trabajo para listado'!$A$155:$A$1048576,0),MATCH((CUADRO!G$5&amp;$E1166),'Hoja de Trabajo para listado'!$A$151:$Z$151,0)),0)+IFERROR(INDEX('Hoja de Trabajo para listado'!$AB$155:$BA$1048576,MATCH($A1166,'Hoja de Trabajo para listado'!$AB$155:$AB$1048576,0),MATCH((CUADRO!G$5&amp;$E1166),'Hoja de Trabajo para listado'!$AB$151:$BA$151,0)),0)+IFERROR(INDEX('Hoja de Trabajo para listado'!$BC$155:$CB$1048576,MATCH($A1166,'Hoja de Trabajo para listado'!$BC$155:$BC$1048576,0),MATCH((CUADRO!G$5&amp;$E1166),'Hoja de Trabajo para listado'!$BC$151:$CB$151,0)),0)+IFERROR(INDEX('Hoja de Trabajo para listado'!$DE$153:$DG$274,MATCH($A1166,'Hoja de Trabajo para listado'!$DE$153:$DE$1048576,0),MATCH((CUADRO!G$5&amp;$E1166),'Hoja de Trabajo para listado'!$DE$151:$DG$151,0)),0)+IFERROR(INDEX('Hoja de Trabajo para listado'!$CD$155:$DC$1048576,MATCH($A1166,'Hoja de Trabajo para listado'!$CD$155:$CD$1048576,0),MATCH((CUADRO!G$5&amp;$E1166),'Hoja de Trabajo para listado'!$CD$151:$DC$151,0)),0)</f>
        <v>0</v>
      </c>
      <c r="H1166" s="255">
        <f ca="1">+IFERROR(INDEX('Hoja de Trabajo para listado'!$A$155:$Z$1048576,MATCH($A1166,'Hoja de Trabajo para listado'!$A$155:$A$1048576,0),MATCH((CUADRO!H$5&amp;$E1166),'Hoja de Trabajo para listado'!$A$151:$Z$151,0)),0)+IFERROR(INDEX('Hoja de Trabajo para listado'!$AB$155:$BA$1048576,MATCH($A1166,'Hoja de Trabajo para listado'!$AB$155:$AB$1048576,0),MATCH((CUADRO!H$5&amp;$E1166),'Hoja de Trabajo para listado'!$AB$151:$BA$151,0)),0)+IFERROR(INDEX('Hoja de Trabajo para listado'!$BC$155:$CB$1048576,MATCH($A1166,'Hoja de Trabajo para listado'!$BC$155:$BC$1048576,0),MATCH((CUADRO!H$5&amp;$E1166),'Hoja de Trabajo para listado'!$BC$151:$CB$151,0)),0)+IFERROR(INDEX('Hoja de Trabajo para listado'!$DE$153:$DG$274,MATCH($A1166,'Hoja de Trabajo para listado'!$DE$153:$DE$1048576,0),MATCH((CUADRO!H$5&amp;$E1166),'Hoja de Trabajo para listado'!$DE$151:$DG$151,0)),0)+IFERROR(INDEX('Hoja de Trabajo para listado'!$CD$155:$DC$1048576,MATCH($A1166,'Hoja de Trabajo para listado'!$CD$155:$CD$1048576,0),MATCH((CUADRO!H$5&amp;$E1166),'Hoja de Trabajo para listado'!$CD$151:$DC$151,0)),0)</f>
        <v>0</v>
      </c>
      <c r="I1166" s="255">
        <f ca="1">+IFERROR(INDEX('Hoja de Trabajo para listado'!$A$155:$Z$1048576,MATCH($A1166,'Hoja de Trabajo para listado'!$A$155:$A$1048576,0),MATCH((CUADRO!I$5&amp;$E1166),'Hoja de Trabajo para listado'!$A$151:$Z$151,0)),0)+IFERROR(INDEX('Hoja de Trabajo para listado'!$AB$155:$BA$1048576,MATCH($A1166,'Hoja de Trabajo para listado'!$AB$155:$AB$1048576,0),MATCH((CUADRO!I$5&amp;$E1166),'Hoja de Trabajo para listado'!$AB$151:$BA$151,0)),0)+IFERROR(INDEX('Hoja de Trabajo para listado'!$BC$155:$CB$1048576,MATCH($A1166,'Hoja de Trabajo para listado'!$BC$155:$BC$1048576,0),MATCH((CUADRO!I$5&amp;$E1166),'Hoja de Trabajo para listado'!$BC$151:$CB$151,0)),0)+IFERROR(INDEX('Hoja de Trabajo para listado'!$DE$153:$DG$274,MATCH($A1166,'Hoja de Trabajo para listado'!$DE$153:$DE$1048576,0),MATCH((CUADRO!I$5&amp;$E1166),'Hoja de Trabajo para listado'!$DE$151:$DG$151,0)),0)+IFERROR(INDEX('Hoja de Trabajo para listado'!$CD$155:$DC$1048576,MATCH($A1166,'Hoja de Trabajo para listado'!$CD$155:$CD$1048576,0),MATCH((CUADRO!I$5&amp;$E1166),'Hoja de Trabajo para listado'!$CD$151:$DC$151,0)),0)</f>
        <v>0</v>
      </c>
      <c r="J1166" s="255">
        <f ca="1">+IFERROR(INDEX('Hoja de Trabajo para listado'!$A$155:$Z$1048576,MATCH($A1166,'Hoja de Trabajo para listado'!$A$155:$A$1048576,0),MATCH((CUADRO!J$5&amp;$E1166),'Hoja de Trabajo para listado'!$A$151:$Z$151,0)),0)+IFERROR(INDEX('Hoja de Trabajo para listado'!$AB$155:$BA$1048576,MATCH($A1166,'Hoja de Trabajo para listado'!$AB$155:$AB$1048576,0),MATCH((CUADRO!J$5&amp;$E1166),'Hoja de Trabajo para listado'!$AB$151:$BA$151,0)),0)+IFERROR(INDEX('Hoja de Trabajo para listado'!$BC$155:$CB$1048576,MATCH($A1166,'Hoja de Trabajo para listado'!$BC$155:$BC$1048576,0),MATCH((CUADRO!J$5&amp;$E1166),'Hoja de Trabajo para listado'!$BC$151:$CB$151,0)),0)+IFERROR(INDEX('Hoja de Trabajo para listado'!$DE$153:$DG$274,MATCH($A1166,'Hoja de Trabajo para listado'!$DE$153:$DE$1048576,0),MATCH((CUADRO!J$5&amp;$E1166),'Hoja de Trabajo para listado'!$DE$151:$DG$151,0)),0)+IFERROR(INDEX('Hoja de Trabajo para listado'!$CD$155:$DC$1048576,MATCH($A1166,'Hoja de Trabajo para listado'!$CD$155:$CD$1048576,0),MATCH((CUADRO!J$5&amp;$E1166),'Hoja de Trabajo para listado'!$CD$151:$DC$151,0)),0)</f>
        <v>0</v>
      </c>
      <c r="K1166" s="255">
        <f ca="1">+IFERROR(INDEX('Hoja de Trabajo para listado'!$A$155:$Z$1048576,MATCH($A1166,'Hoja de Trabajo para listado'!$A$155:$A$1048576,0),MATCH((CUADRO!K$5&amp;$E1166),'Hoja de Trabajo para listado'!$A$151:$Z$151,0)),0)+IFERROR(INDEX('Hoja de Trabajo para listado'!$AB$155:$BA$1048576,MATCH($A1166,'Hoja de Trabajo para listado'!$AB$155:$AB$1048576,0),MATCH((CUADRO!K$5&amp;$E1166),'Hoja de Trabajo para listado'!$AB$151:$BA$151,0)),0)+IFERROR(INDEX('Hoja de Trabajo para listado'!$BC$155:$CB$1048576,MATCH($A1166,'Hoja de Trabajo para listado'!$BC$155:$BC$1048576,0),MATCH((CUADRO!K$5&amp;$E1166),'Hoja de Trabajo para listado'!$BC$151:$CB$151,0)),0)+IFERROR(INDEX('Hoja de Trabajo para listado'!$DE$153:$DG$274,MATCH($A1166,'Hoja de Trabajo para listado'!$DE$153:$DE$1048576,0),MATCH((CUADRO!K$5&amp;$E1166),'Hoja de Trabajo para listado'!$DE$151:$DG$151,0)),0)+IFERROR(INDEX('Hoja de Trabajo para listado'!$CD$155:$DC$1048576,MATCH($A1166,'Hoja de Trabajo para listado'!$CD$155:$CD$1048576,0),MATCH((CUADRO!K$5&amp;$E1166),'Hoja de Trabajo para listado'!$CD$151:$DC$151,0)),0)</f>
        <v>0</v>
      </c>
      <c r="L1166" s="255">
        <f ca="1">+IFERROR(INDEX('Hoja de Trabajo para listado'!$A$155:$Z$1048576,MATCH($A1166,'Hoja de Trabajo para listado'!$A$155:$A$1048576,0),MATCH((CUADRO!L$5&amp;$E1166),'Hoja de Trabajo para listado'!$A$151:$Z$151,0)),0)+IFERROR(INDEX('Hoja de Trabajo para listado'!$AB$155:$BA$1048576,MATCH($A1166,'Hoja de Trabajo para listado'!$AB$155:$AB$1048576,0),MATCH((CUADRO!L$5&amp;$E1166),'Hoja de Trabajo para listado'!$AB$151:$BA$151,0)),0)+IFERROR(INDEX('Hoja de Trabajo para listado'!$BC$155:$CB$1048576,MATCH($A1166,'Hoja de Trabajo para listado'!$BC$155:$BC$1048576,0),MATCH((CUADRO!L$5&amp;$E1166),'Hoja de Trabajo para listado'!$BC$151:$CB$151,0)),0)+IFERROR(INDEX('Hoja de Trabajo para listado'!$DE$153:$DG$274,MATCH($A1166,'Hoja de Trabajo para listado'!$DE$153:$DE$1048576,0),MATCH((CUADRO!L$5&amp;$E1166),'Hoja de Trabajo para listado'!$DE$151:$DG$151,0)),0)+IFERROR(INDEX('Hoja de Trabajo para listado'!$CD$155:$DC$1048576,MATCH($A1166,'Hoja de Trabajo para listado'!$CD$155:$CD$1048576,0),MATCH((CUADRO!L$5&amp;$E1166),'Hoja de Trabajo para listado'!$CD$151:$DC$151,0)),0)</f>
        <v>0</v>
      </c>
      <c r="M1166" s="255">
        <f ca="1">+IFERROR(INDEX('Hoja de Trabajo para listado'!$A$155:$Z$1048576,MATCH($A1166,'Hoja de Trabajo para listado'!$A$155:$A$1048576,0),MATCH((CUADRO!M$5&amp;$E1166),'Hoja de Trabajo para listado'!$A$151:$Z$151,0)),0)+IFERROR(INDEX('Hoja de Trabajo para listado'!$AB$155:$BA$1048576,MATCH($A1166,'Hoja de Trabajo para listado'!$AB$155:$AB$1048576,0),MATCH((CUADRO!M$5&amp;$E1166),'Hoja de Trabajo para listado'!$AB$151:$BA$151,0)),0)+IFERROR(INDEX('Hoja de Trabajo para listado'!$BC$155:$CB$1048576,MATCH($A1166,'Hoja de Trabajo para listado'!$BC$155:$BC$1048576,0),MATCH((CUADRO!M$5&amp;$E1166),'Hoja de Trabajo para listado'!$BC$151:$CB$151,0)),0)+IFERROR(INDEX('Hoja de Trabajo para listado'!$DE$153:$DG$274,MATCH($A1166,'Hoja de Trabajo para listado'!$DE$153:$DE$1048576,0),MATCH((CUADRO!M$5&amp;$E1166),'Hoja de Trabajo para listado'!$DE$151:$DG$151,0)),0)+IFERROR(INDEX('Hoja de Trabajo para listado'!$CD$155:$DC$1048576,MATCH($A1166,'Hoja de Trabajo para listado'!$CD$155:$CD$1048576,0),MATCH((CUADRO!M$5&amp;$E1166),'Hoja de Trabajo para listado'!$CD$151:$DC$151,0)),0)</f>
        <v>0</v>
      </c>
      <c r="N1166" s="255">
        <f ca="1">+IFERROR(INDEX('Hoja de Trabajo para listado'!$A$155:$Z$1048576,MATCH($A1166,'Hoja de Trabajo para listado'!$A$155:$A$1048576,0),MATCH((CUADRO!N$5&amp;$E1166),'Hoja de Trabajo para listado'!$A$151:$Z$151,0)),0)+IFERROR(INDEX('Hoja de Trabajo para listado'!$AB$155:$BA$1048576,MATCH($A1166,'Hoja de Trabajo para listado'!$AB$155:$AB$1048576,0),MATCH((CUADRO!N$5&amp;$E1166),'Hoja de Trabajo para listado'!$AB$151:$BA$151,0)),0)+IFERROR(INDEX('Hoja de Trabajo para listado'!$BC$155:$CB$1048576,MATCH($A1166,'Hoja de Trabajo para listado'!$BC$155:$BC$1048576,0),MATCH((CUADRO!N$5&amp;$E1166),'Hoja de Trabajo para listado'!$BC$151:$CB$151,0)),0)+IFERROR(INDEX('Hoja de Trabajo para listado'!$DE$153:$DG$274,MATCH($A1166,'Hoja de Trabajo para listado'!$DE$153:$DE$1048576,0),MATCH((CUADRO!N$5&amp;$E1166),'Hoja de Trabajo para listado'!$DE$151:$DG$151,0)),0)+IFERROR(INDEX('Hoja de Trabajo para listado'!$CD$155:$DC$1048576,MATCH($A1166,'Hoja de Trabajo para listado'!$CD$155:$CD$1048576,0),MATCH((CUADRO!N$5&amp;$E1166),'Hoja de Trabajo para listado'!$CD$151:$DC$151,0)),0)</f>
        <v>0</v>
      </c>
      <c r="O1166" s="255">
        <f ca="1">+IFERROR(INDEX('Hoja de Trabajo para listado'!$A$155:$Z$1048576,MATCH($A1166,'Hoja de Trabajo para listado'!$A$155:$A$1048576,0),MATCH((CUADRO!O$5&amp;$E1166),'Hoja de Trabajo para listado'!$A$151:$Z$151,0)),0)+IFERROR(INDEX('Hoja de Trabajo para listado'!$AB$155:$BA$1048576,MATCH($A1166,'Hoja de Trabajo para listado'!$AB$155:$AB$1048576,0),MATCH((CUADRO!O$5&amp;$E1166),'Hoja de Trabajo para listado'!$AB$151:$BA$151,0)),0)+IFERROR(INDEX('Hoja de Trabajo para listado'!$BC$155:$CB$1048576,MATCH($A1166,'Hoja de Trabajo para listado'!$BC$155:$BC$1048576,0),MATCH((CUADRO!O$5&amp;$E1166),'Hoja de Trabajo para listado'!$BC$151:$CB$151,0)),0)+IFERROR(INDEX('Hoja de Trabajo para listado'!$DE$153:$DG$274,MATCH($A1166,'Hoja de Trabajo para listado'!$DE$153:$DE$1048576,0),MATCH((CUADRO!O$5&amp;$E1166),'Hoja de Trabajo para listado'!$DE$151:$DG$151,0)),0)+IFERROR(INDEX('Hoja de Trabajo para listado'!$CD$155:$DC$1048576,MATCH($A1166,'Hoja de Trabajo para listado'!$CD$155:$CD$1048576,0),MATCH((CUADRO!O$5&amp;$E1166),'Hoja de Trabajo para listado'!$CD$151:$DC$151,0)),0)</f>
        <v>0</v>
      </c>
      <c r="P1166" s="255">
        <f ca="1">+IFERROR(INDEX('Hoja de Trabajo para listado'!$A$155:$Z$1048576,MATCH($A1166,'Hoja de Trabajo para listado'!$A$155:$A$1048576,0),MATCH((CUADRO!P$5&amp;$E1166),'Hoja de Trabajo para listado'!$A$151:$Z$151,0)),0)+IFERROR(INDEX('Hoja de Trabajo para listado'!$AB$155:$BA$1048576,MATCH($A1166,'Hoja de Trabajo para listado'!$AB$155:$AB$1048576,0),MATCH((CUADRO!P$5&amp;$E1166),'Hoja de Trabajo para listado'!$AB$151:$BA$151,0)),0)+IFERROR(INDEX('Hoja de Trabajo para listado'!$BC$155:$CB$1048576,MATCH($A1166,'Hoja de Trabajo para listado'!$BC$155:$BC$1048576,0),MATCH((CUADRO!P$5&amp;$E1166),'Hoja de Trabajo para listado'!$BC$151:$CB$151,0)),0)+IFERROR(INDEX('Hoja de Trabajo para listado'!$DE$153:$DG$274,MATCH($A1166,'Hoja de Trabajo para listado'!$DE$153:$DE$1048576,0),MATCH((CUADRO!P$5&amp;$E1166),'Hoja de Trabajo para listado'!$DE$151:$DG$151,0)),0)+IFERROR(INDEX('Hoja de Trabajo para listado'!$CD$155:$DC$1048576,MATCH($A1166,'Hoja de Trabajo para listado'!$CD$155:$CD$1048576,0),MATCH((CUADRO!P$5&amp;$E1166),'Hoja de Trabajo para listado'!$CD$151:$DC$151,0)),0)</f>
        <v>0</v>
      </c>
      <c r="Q1166" s="255">
        <f ca="1">+IFERROR(INDEX('Hoja de Trabajo para listado'!$A$155:$Z$1048576,MATCH($A1166,'Hoja de Trabajo para listado'!$A$155:$A$1048576,0),MATCH((CUADRO!Q$5&amp;$E1166),'Hoja de Trabajo para listado'!$A$151:$Z$151,0)),0)+IFERROR(INDEX('Hoja de Trabajo para listado'!$AB$155:$BA$1048576,MATCH($A1166,'Hoja de Trabajo para listado'!$AB$155:$AB$1048576,0),MATCH((CUADRO!Q$5&amp;$E1166),'Hoja de Trabajo para listado'!$AB$151:$BA$151,0)),0)+IFERROR(INDEX('Hoja de Trabajo para listado'!$BC$155:$CB$1048576,MATCH($A1166,'Hoja de Trabajo para listado'!$BC$155:$BC$1048576,0),MATCH((CUADRO!Q$5&amp;$E1166),'Hoja de Trabajo para listado'!$BC$151:$CB$151,0)),0)+IFERROR(INDEX('Hoja de Trabajo para listado'!$DE$153:$DG$274,MATCH($A1166,'Hoja de Trabajo para listado'!$DE$153:$DE$1048576,0),MATCH((CUADRO!Q$5&amp;$E1166),'Hoja de Trabajo para listado'!$DE$151:$DG$151,0)),0)+IFERROR(INDEX('Hoja de Trabajo para listado'!$CD$155:$DC$1048576,MATCH($A1166,'Hoja de Trabajo para listado'!$CD$155:$CD$1048576,0),MATCH((CUADRO!Q$5&amp;$E1166),'Hoja de Trabajo para listado'!$CD$151:$DC$151,0)),0)</f>
        <v>0</v>
      </c>
      <c r="R1166" s="255">
        <f t="shared" ca="1" si="41"/>
        <v>0</v>
      </c>
      <c r="S1166" s="262"/>
      <c r="T1166" s="255">
        <f ca="1">+T1167</f>
        <v>0</v>
      </c>
      <c r="U1166" s="254">
        <f t="shared" si="42"/>
        <v>1</v>
      </c>
      <c r="V1166" s="362" t="str">
        <f>+VLOOKUP(A1166,bd_lista!$A$3:$E$590,5,FALSE)</f>
        <v>Empresas Municipales</v>
      </c>
      <c r="W1166" s="361" t="str">
        <f>+V1166</f>
        <v>Empresas Municipales</v>
      </c>
      <c r="X1166" s="254">
        <f>+VLOOKUP(A1166,[2]Sheet1!$A$13:$D$744,4,FALSE)</f>
        <v>0</v>
      </c>
      <c r="Y1166" s="254" t="e">
        <f>+VLOOKUP(X1166,bd_lista!$A$3:$C$590,3,FALSE)</f>
        <v>#N/A</v>
      </c>
      <c r="Z1166" s="316">
        <f>+X1166</f>
        <v>0</v>
      </c>
      <c r="AA1166" s="348" t="e">
        <f>+Y1166</f>
        <v>#N/A</v>
      </c>
    </row>
    <row r="1167" spans="1:27" customFormat="1" ht="27" hidden="1" customHeight="1">
      <c r="A1167" s="32">
        <v>2316</v>
      </c>
      <c r="B1167" s="307"/>
      <c r="C1167" s="259" t="str">
        <f>+VLOOKUP(A1167,bd_lista!$A$3:$C$590,3,FALSE)</f>
        <v>Empresa Municipal de Áreas Verdes, Parques y Forestación</v>
      </c>
      <c r="D1167" s="362"/>
      <c r="E1167" s="256" t="s">
        <v>1314</v>
      </c>
      <c r="F1167" s="255">
        <f ca="1">+IFERROR(INDEX('Hoja de Trabajo para listado'!$A$155:$Z$1048576,MATCH($A1167,'Hoja de Trabajo para listado'!$A$155:$A$1048576,0),MATCH((CUADRO!F$5&amp;$E1167),'Hoja de Trabajo para listado'!$A$151:$Z$151,0)),0)+IFERROR(INDEX('Hoja de Trabajo para listado'!$AB$155:$BA$1048576,MATCH($A1167,'Hoja de Trabajo para listado'!$AB$155:$AB$1048576,0),MATCH((CUADRO!F$5&amp;$E1167),'Hoja de Trabajo para listado'!$AB$151:$BA$151,0)),0)+IFERROR(INDEX('Hoja de Trabajo para listado'!$BC$155:$CB$1048576,MATCH($A1167,'Hoja de Trabajo para listado'!$BC$155:$BC$1048576,0),MATCH((CUADRO!F$5&amp;$E1167),'Hoja de Trabajo para listado'!$BC$151:$CB$151,0)),0)+IFERROR(INDEX('Hoja de Trabajo para listado'!$DE$153:$DG$274,MATCH($A1167,'Hoja de Trabajo para listado'!$DE$153:$DE$1048576,0),MATCH((CUADRO!F$5&amp;$E1167),'Hoja de Trabajo para listado'!$DE$151:$DG$151,0)),0)+IFERROR(INDEX('Hoja de Trabajo para listado'!$CD$155:$DC$1048576,MATCH($A1167,'Hoja de Trabajo para listado'!$CD$155:$CD$1048576,0),MATCH((CUADRO!F$5&amp;$E1167),'Hoja de Trabajo para listado'!$CD$151:$DC$151,0)),0)</f>
        <v>0</v>
      </c>
      <c r="G1167" s="255">
        <f ca="1">+IFERROR(INDEX('Hoja de Trabajo para listado'!$A$155:$Z$1048576,MATCH($A1167,'Hoja de Trabajo para listado'!$A$155:$A$1048576,0),MATCH((CUADRO!G$5&amp;$E1167),'Hoja de Trabajo para listado'!$A$151:$Z$151,0)),0)+IFERROR(INDEX('Hoja de Trabajo para listado'!$AB$155:$BA$1048576,MATCH($A1167,'Hoja de Trabajo para listado'!$AB$155:$AB$1048576,0),MATCH((CUADRO!G$5&amp;$E1167),'Hoja de Trabajo para listado'!$AB$151:$BA$151,0)),0)+IFERROR(INDEX('Hoja de Trabajo para listado'!$BC$155:$CB$1048576,MATCH($A1167,'Hoja de Trabajo para listado'!$BC$155:$BC$1048576,0),MATCH((CUADRO!G$5&amp;$E1167),'Hoja de Trabajo para listado'!$BC$151:$CB$151,0)),0)+IFERROR(INDEX('Hoja de Trabajo para listado'!$DE$153:$DG$274,MATCH($A1167,'Hoja de Trabajo para listado'!$DE$153:$DE$1048576,0),MATCH((CUADRO!G$5&amp;$E1167),'Hoja de Trabajo para listado'!$DE$151:$DG$151,0)),0)+IFERROR(INDEX('Hoja de Trabajo para listado'!$CD$155:$DC$1048576,MATCH($A1167,'Hoja de Trabajo para listado'!$CD$155:$CD$1048576,0),MATCH((CUADRO!G$5&amp;$E1167),'Hoja de Trabajo para listado'!$CD$151:$DC$151,0)),0)</f>
        <v>0</v>
      </c>
      <c r="H1167" s="255">
        <f ca="1">+IFERROR(INDEX('Hoja de Trabajo para listado'!$A$155:$Z$1048576,MATCH($A1167,'Hoja de Trabajo para listado'!$A$155:$A$1048576,0),MATCH((CUADRO!H$5&amp;$E1167),'Hoja de Trabajo para listado'!$A$151:$Z$151,0)),0)+IFERROR(INDEX('Hoja de Trabajo para listado'!$AB$155:$BA$1048576,MATCH($A1167,'Hoja de Trabajo para listado'!$AB$155:$AB$1048576,0),MATCH((CUADRO!H$5&amp;$E1167),'Hoja de Trabajo para listado'!$AB$151:$BA$151,0)),0)+IFERROR(INDEX('Hoja de Trabajo para listado'!$BC$155:$CB$1048576,MATCH($A1167,'Hoja de Trabajo para listado'!$BC$155:$BC$1048576,0),MATCH((CUADRO!H$5&amp;$E1167),'Hoja de Trabajo para listado'!$BC$151:$CB$151,0)),0)+IFERROR(INDEX('Hoja de Trabajo para listado'!$DE$153:$DG$274,MATCH($A1167,'Hoja de Trabajo para listado'!$DE$153:$DE$1048576,0),MATCH((CUADRO!H$5&amp;$E1167),'Hoja de Trabajo para listado'!$DE$151:$DG$151,0)),0)+IFERROR(INDEX('Hoja de Trabajo para listado'!$CD$155:$DC$1048576,MATCH($A1167,'Hoja de Trabajo para listado'!$CD$155:$CD$1048576,0),MATCH((CUADRO!H$5&amp;$E1167),'Hoja de Trabajo para listado'!$CD$151:$DC$151,0)),0)</f>
        <v>0</v>
      </c>
      <c r="I1167" s="255">
        <f ca="1">+IFERROR(INDEX('Hoja de Trabajo para listado'!$A$155:$Z$1048576,MATCH($A1167,'Hoja de Trabajo para listado'!$A$155:$A$1048576,0),MATCH((CUADRO!I$5&amp;$E1167),'Hoja de Trabajo para listado'!$A$151:$Z$151,0)),0)+IFERROR(INDEX('Hoja de Trabajo para listado'!$AB$155:$BA$1048576,MATCH($A1167,'Hoja de Trabajo para listado'!$AB$155:$AB$1048576,0),MATCH((CUADRO!I$5&amp;$E1167),'Hoja de Trabajo para listado'!$AB$151:$BA$151,0)),0)+IFERROR(INDEX('Hoja de Trabajo para listado'!$BC$155:$CB$1048576,MATCH($A1167,'Hoja de Trabajo para listado'!$BC$155:$BC$1048576,0),MATCH((CUADRO!I$5&amp;$E1167),'Hoja de Trabajo para listado'!$BC$151:$CB$151,0)),0)+IFERROR(INDEX('Hoja de Trabajo para listado'!$DE$153:$DG$274,MATCH($A1167,'Hoja de Trabajo para listado'!$DE$153:$DE$1048576,0),MATCH((CUADRO!I$5&amp;$E1167),'Hoja de Trabajo para listado'!$DE$151:$DG$151,0)),0)+IFERROR(INDEX('Hoja de Trabajo para listado'!$CD$155:$DC$1048576,MATCH($A1167,'Hoja de Trabajo para listado'!$CD$155:$CD$1048576,0),MATCH((CUADRO!I$5&amp;$E1167),'Hoja de Trabajo para listado'!$CD$151:$DC$151,0)),0)</f>
        <v>0</v>
      </c>
      <c r="J1167" s="255">
        <f ca="1">+IFERROR(INDEX('Hoja de Trabajo para listado'!$A$155:$Z$1048576,MATCH($A1167,'Hoja de Trabajo para listado'!$A$155:$A$1048576,0),MATCH((CUADRO!J$5&amp;$E1167),'Hoja de Trabajo para listado'!$A$151:$Z$151,0)),0)+IFERROR(INDEX('Hoja de Trabajo para listado'!$AB$155:$BA$1048576,MATCH($A1167,'Hoja de Trabajo para listado'!$AB$155:$AB$1048576,0),MATCH((CUADRO!J$5&amp;$E1167),'Hoja de Trabajo para listado'!$AB$151:$BA$151,0)),0)+IFERROR(INDEX('Hoja de Trabajo para listado'!$BC$155:$CB$1048576,MATCH($A1167,'Hoja de Trabajo para listado'!$BC$155:$BC$1048576,0),MATCH((CUADRO!J$5&amp;$E1167),'Hoja de Trabajo para listado'!$BC$151:$CB$151,0)),0)+IFERROR(INDEX('Hoja de Trabajo para listado'!$DE$153:$DG$274,MATCH($A1167,'Hoja de Trabajo para listado'!$DE$153:$DE$1048576,0),MATCH((CUADRO!J$5&amp;$E1167),'Hoja de Trabajo para listado'!$DE$151:$DG$151,0)),0)+IFERROR(INDEX('Hoja de Trabajo para listado'!$CD$155:$DC$1048576,MATCH($A1167,'Hoja de Trabajo para listado'!$CD$155:$CD$1048576,0),MATCH((CUADRO!J$5&amp;$E1167),'Hoja de Trabajo para listado'!$CD$151:$DC$151,0)),0)</f>
        <v>0</v>
      </c>
      <c r="K1167" s="255">
        <f ca="1">+IFERROR(INDEX('Hoja de Trabajo para listado'!$A$155:$Z$1048576,MATCH($A1167,'Hoja de Trabajo para listado'!$A$155:$A$1048576,0),MATCH((CUADRO!K$5&amp;$E1167),'Hoja de Trabajo para listado'!$A$151:$Z$151,0)),0)+IFERROR(INDEX('Hoja de Trabajo para listado'!$AB$155:$BA$1048576,MATCH($A1167,'Hoja de Trabajo para listado'!$AB$155:$AB$1048576,0),MATCH((CUADRO!K$5&amp;$E1167),'Hoja de Trabajo para listado'!$AB$151:$BA$151,0)),0)+IFERROR(INDEX('Hoja de Trabajo para listado'!$BC$155:$CB$1048576,MATCH($A1167,'Hoja de Trabajo para listado'!$BC$155:$BC$1048576,0),MATCH((CUADRO!K$5&amp;$E1167),'Hoja de Trabajo para listado'!$BC$151:$CB$151,0)),0)+IFERROR(INDEX('Hoja de Trabajo para listado'!$DE$153:$DG$274,MATCH($A1167,'Hoja de Trabajo para listado'!$DE$153:$DE$1048576,0),MATCH((CUADRO!K$5&amp;$E1167),'Hoja de Trabajo para listado'!$DE$151:$DG$151,0)),0)+IFERROR(INDEX('Hoja de Trabajo para listado'!$CD$155:$DC$1048576,MATCH($A1167,'Hoja de Trabajo para listado'!$CD$155:$CD$1048576,0),MATCH((CUADRO!K$5&amp;$E1167),'Hoja de Trabajo para listado'!$CD$151:$DC$151,0)),0)</f>
        <v>0</v>
      </c>
      <c r="L1167" s="255">
        <f ca="1">+IFERROR(INDEX('Hoja de Trabajo para listado'!$A$155:$Z$1048576,MATCH($A1167,'Hoja de Trabajo para listado'!$A$155:$A$1048576,0),MATCH((CUADRO!L$5&amp;$E1167),'Hoja de Trabajo para listado'!$A$151:$Z$151,0)),0)+IFERROR(INDEX('Hoja de Trabajo para listado'!$AB$155:$BA$1048576,MATCH($A1167,'Hoja de Trabajo para listado'!$AB$155:$AB$1048576,0),MATCH((CUADRO!L$5&amp;$E1167),'Hoja de Trabajo para listado'!$AB$151:$BA$151,0)),0)+IFERROR(INDEX('Hoja de Trabajo para listado'!$BC$155:$CB$1048576,MATCH($A1167,'Hoja de Trabajo para listado'!$BC$155:$BC$1048576,0),MATCH((CUADRO!L$5&amp;$E1167),'Hoja de Trabajo para listado'!$BC$151:$CB$151,0)),0)+IFERROR(INDEX('Hoja de Trabajo para listado'!$DE$153:$DG$274,MATCH($A1167,'Hoja de Trabajo para listado'!$DE$153:$DE$1048576,0),MATCH((CUADRO!L$5&amp;$E1167),'Hoja de Trabajo para listado'!$DE$151:$DG$151,0)),0)+IFERROR(INDEX('Hoja de Trabajo para listado'!$CD$155:$DC$1048576,MATCH($A1167,'Hoja de Trabajo para listado'!$CD$155:$CD$1048576,0),MATCH((CUADRO!L$5&amp;$E1167),'Hoja de Trabajo para listado'!$CD$151:$DC$151,0)),0)</f>
        <v>0</v>
      </c>
      <c r="M1167" s="255">
        <f ca="1">+IFERROR(INDEX('Hoja de Trabajo para listado'!$A$155:$Z$1048576,MATCH($A1167,'Hoja de Trabajo para listado'!$A$155:$A$1048576,0),MATCH((CUADRO!M$5&amp;$E1167),'Hoja de Trabajo para listado'!$A$151:$Z$151,0)),0)+IFERROR(INDEX('Hoja de Trabajo para listado'!$AB$155:$BA$1048576,MATCH($A1167,'Hoja de Trabajo para listado'!$AB$155:$AB$1048576,0),MATCH((CUADRO!M$5&amp;$E1167),'Hoja de Trabajo para listado'!$AB$151:$BA$151,0)),0)+IFERROR(INDEX('Hoja de Trabajo para listado'!$BC$155:$CB$1048576,MATCH($A1167,'Hoja de Trabajo para listado'!$BC$155:$BC$1048576,0),MATCH((CUADRO!M$5&amp;$E1167),'Hoja de Trabajo para listado'!$BC$151:$CB$151,0)),0)+IFERROR(INDEX('Hoja de Trabajo para listado'!$DE$153:$DG$274,MATCH($A1167,'Hoja de Trabajo para listado'!$DE$153:$DE$1048576,0),MATCH((CUADRO!M$5&amp;$E1167),'Hoja de Trabajo para listado'!$DE$151:$DG$151,0)),0)+IFERROR(INDEX('Hoja de Trabajo para listado'!$CD$155:$DC$1048576,MATCH($A1167,'Hoja de Trabajo para listado'!$CD$155:$CD$1048576,0),MATCH((CUADRO!M$5&amp;$E1167),'Hoja de Trabajo para listado'!$CD$151:$DC$151,0)),0)</f>
        <v>0</v>
      </c>
      <c r="N1167" s="255">
        <f ca="1">+IFERROR(INDEX('Hoja de Trabajo para listado'!$A$155:$Z$1048576,MATCH($A1167,'Hoja de Trabajo para listado'!$A$155:$A$1048576,0),MATCH((CUADRO!N$5&amp;$E1167),'Hoja de Trabajo para listado'!$A$151:$Z$151,0)),0)+IFERROR(INDEX('Hoja de Trabajo para listado'!$AB$155:$BA$1048576,MATCH($A1167,'Hoja de Trabajo para listado'!$AB$155:$AB$1048576,0),MATCH((CUADRO!N$5&amp;$E1167),'Hoja de Trabajo para listado'!$AB$151:$BA$151,0)),0)+IFERROR(INDEX('Hoja de Trabajo para listado'!$BC$155:$CB$1048576,MATCH($A1167,'Hoja de Trabajo para listado'!$BC$155:$BC$1048576,0),MATCH((CUADRO!N$5&amp;$E1167),'Hoja de Trabajo para listado'!$BC$151:$CB$151,0)),0)+IFERROR(INDEX('Hoja de Trabajo para listado'!$DE$153:$DG$274,MATCH($A1167,'Hoja de Trabajo para listado'!$DE$153:$DE$1048576,0),MATCH((CUADRO!N$5&amp;$E1167),'Hoja de Trabajo para listado'!$DE$151:$DG$151,0)),0)+IFERROR(INDEX('Hoja de Trabajo para listado'!$CD$155:$DC$1048576,MATCH($A1167,'Hoja de Trabajo para listado'!$CD$155:$CD$1048576,0),MATCH((CUADRO!N$5&amp;$E1167),'Hoja de Trabajo para listado'!$CD$151:$DC$151,0)),0)</f>
        <v>0</v>
      </c>
      <c r="O1167" s="255">
        <f ca="1">+IFERROR(INDEX('Hoja de Trabajo para listado'!$A$155:$Z$1048576,MATCH($A1167,'Hoja de Trabajo para listado'!$A$155:$A$1048576,0),MATCH((CUADRO!O$5&amp;$E1167),'Hoja de Trabajo para listado'!$A$151:$Z$151,0)),0)+IFERROR(INDEX('Hoja de Trabajo para listado'!$AB$155:$BA$1048576,MATCH($A1167,'Hoja de Trabajo para listado'!$AB$155:$AB$1048576,0),MATCH((CUADRO!O$5&amp;$E1167),'Hoja de Trabajo para listado'!$AB$151:$BA$151,0)),0)+IFERROR(INDEX('Hoja de Trabajo para listado'!$BC$155:$CB$1048576,MATCH($A1167,'Hoja de Trabajo para listado'!$BC$155:$BC$1048576,0),MATCH((CUADRO!O$5&amp;$E1167),'Hoja de Trabajo para listado'!$BC$151:$CB$151,0)),0)+IFERROR(INDEX('Hoja de Trabajo para listado'!$DE$153:$DG$274,MATCH($A1167,'Hoja de Trabajo para listado'!$DE$153:$DE$1048576,0),MATCH((CUADRO!O$5&amp;$E1167),'Hoja de Trabajo para listado'!$DE$151:$DG$151,0)),0)+IFERROR(INDEX('Hoja de Trabajo para listado'!$CD$155:$DC$1048576,MATCH($A1167,'Hoja de Trabajo para listado'!$CD$155:$CD$1048576,0),MATCH((CUADRO!O$5&amp;$E1167),'Hoja de Trabajo para listado'!$CD$151:$DC$151,0)),0)</f>
        <v>0</v>
      </c>
      <c r="P1167" s="255">
        <f ca="1">+IFERROR(INDEX('Hoja de Trabajo para listado'!$A$155:$Z$1048576,MATCH($A1167,'Hoja de Trabajo para listado'!$A$155:$A$1048576,0),MATCH((CUADRO!P$5&amp;$E1167),'Hoja de Trabajo para listado'!$A$151:$Z$151,0)),0)+IFERROR(INDEX('Hoja de Trabajo para listado'!$AB$155:$BA$1048576,MATCH($A1167,'Hoja de Trabajo para listado'!$AB$155:$AB$1048576,0),MATCH((CUADRO!P$5&amp;$E1167),'Hoja de Trabajo para listado'!$AB$151:$BA$151,0)),0)+IFERROR(INDEX('Hoja de Trabajo para listado'!$BC$155:$CB$1048576,MATCH($A1167,'Hoja de Trabajo para listado'!$BC$155:$BC$1048576,0),MATCH((CUADRO!P$5&amp;$E1167),'Hoja de Trabajo para listado'!$BC$151:$CB$151,0)),0)+IFERROR(INDEX('Hoja de Trabajo para listado'!$DE$153:$DG$274,MATCH($A1167,'Hoja de Trabajo para listado'!$DE$153:$DE$1048576,0),MATCH((CUADRO!P$5&amp;$E1167),'Hoja de Trabajo para listado'!$DE$151:$DG$151,0)),0)+IFERROR(INDEX('Hoja de Trabajo para listado'!$CD$155:$DC$1048576,MATCH($A1167,'Hoja de Trabajo para listado'!$CD$155:$CD$1048576,0),MATCH((CUADRO!P$5&amp;$E1167),'Hoja de Trabajo para listado'!$CD$151:$DC$151,0)),0)</f>
        <v>0</v>
      </c>
      <c r="Q1167" s="255">
        <f ca="1">+IFERROR(INDEX('Hoja de Trabajo para listado'!$A$155:$Z$1048576,MATCH($A1167,'Hoja de Trabajo para listado'!$A$155:$A$1048576,0),MATCH((CUADRO!Q$5&amp;$E1167),'Hoja de Trabajo para listado'!$A$151:$Z$151,0)),0)+IFERROR(INDEX('Hoja de Trabajo para listado'!$AB$155:$BA$1048576,MATCH($A1167,'Hoja de Trabajo para listado'!$AB$155:$AB$1048576,0),MATCH((CUADRO!Q$5&amp;$E1167),'Hoja de Trabajo para listado'!$AB$151:$BA$151,0)),0)+IFERROR(INDEX('Hoja de Trabajo para listado'!$BC$155:$CB$1048576,MATCH($A1167,'Hoja de Trabajo para listado'!$BC$155:$BC$1048576,0),MATCH((CUADRO!Q$5&amp;$E1167),'Hoja de Trabajo para listado'!$BC$151:$CB$151,0)),0)+IFERROR(INDEX('Hoja de Trabajo para listado'!$DE$153:$DG$274,MATCH($A1167,'Hoja de Trabajo para listado'!$DE$153:$DE$1048576,0),MATCH((CUADRO!Q$5&amp;$E1167),'Hoja de Trabajo para listado'!$DE$151:$DG$151,0)),0)+IFERROR(INDEX('Hoja de Trabajo para listado'!$CD$155:$DC$1048576,MATCH($A1167,'Hoja de Trabajo para listado'!$CD$155:$CD$1048576,0),MATCH((CUADRO!Q$5&amp;$E1167),'Hoja de Trabajo para listado'!$CD$151:$DC$151,0)),0)</f>
        <v>0</v>
      </c>
      <c r="R1167" s="255">
        <f t="shared" ca="1" si="41"/>
        <v>0</v>
      </c>
      <c r="S1167" s="262">
        <f ca="1">+R1166+R1167</f>
        <v>0</v>
      </c>
      <c r="T1167" s="255">
        <f ca="1">+S1167</f>
        <v>0</v>
      </c>
      <c r="U1167" s="254">
        <f t="shared" si="42"/>
        <v>2</v>
      </c>
      <c r="V1167" s="362" t="str">
        <f>+VLOOKUP(A1167,bd_lista!$A$3:$E$590,5,FALSE)</f>
        <v>Empresas Municipales</v>
      </c>
      <c r="W1167" s="362"/>
      <c r="X1167" s="254">
        <f>+VLOOKUP(A1167,[2]Sheet1!$A$13:$D$744,4,FALSE)</f>
        <v>0</v>
      </c>
      <c r="Y1167" s="254" t="e">
        <f>+VLOOKUP(X1167,bd_lista!$A$3:$C$590,3,FALSE)</f>
        <v>#N/A</v>
      </c>
      <c r="Z1167" s="314"/>
      <c r="AA1167" s="350"/>
    </row>
    <row r="1168" spans="1:27" customFormat="1" ht="27" hidden="1" customHeight="1">
      <c r="A1168" s="32">
        <v>2319</v>
      </c>
      <c r="B1168" s="306">
        <f>+A1168</f>
        <v>2319</v>
      </c>
      <c r="C1168" s="259" t="str">
        <f>+VLOOKUP(A1168,bd_lista!$A$3:$C$590,3,FALSE)</f>
        <v>EMPRESA PÚBLICA DEPARTAMENTAL ESTRATÉGICA DE AGUAS - LA PAZ</v>
      </c>
      <c r="D1168" s="361" t="str">
        <f>+C1168</f>
        <v>EMPRESA PÚBLICA DEPARTAMENTAL ESTRATÉGICA DE AGUAS - LA PAZ</v>
      </c>
      <c r="E1168" s="254" t="s">
        <v>1313</v>
      </c>
      <c r="F1168" s="255">
        <f ca="1">+IFERROR(INDEX('Hoja de Trabajo para listado'!$A$155:$Z$1048576,MATCH($A1168,'Hoja de Trabajo para listado'!$A$155:$A$1048576,0),MATCH((CUADRO!F$5&amp;$E1168),'Hoja de Trabajo para listado'!$A$151:$Z$151,0)),0)+IFERROR(INDEX('Hoja de Trabajo para listado'!$AB$155:$BA$1048576,MATCH($A1168,'Hoja de Trabajo para listado'!$AB$155:$AB$1048576,0),MATCH((CUADRO!F$5&amp;$E1168),'Hoja de Trabajo para listado'!$AB$151:$BA$151,0)),0)+IFERROR(INDEX('Hoja de Trabajo para listado'!$BC$155:$CB$1048576,MATCH($A1168,'Hoja de Trabajo para listado'!$BC$155:$BC$1048576,0),MATCH((CUADRO!F$5&amp;$E1168),'Hoja de Trabajo para listado'!$BC$151:$CB$151,0)),0)+IFERROR(INDEX('Hoja de Trabajo para listado'!$DE$153:$DG$274,MATCH($A1168,'Hoja de Trabajo para listado'!$DE$153:$DE$1048576,0),MATCH((CUADRO!F$5&amp;$E1168),'Hoja de Trabajo para listado'!$DE$151:$DG$151,0)),0)+IFERROR(INDEX('Hoja de Trabajo para listado'!$CD$155:$DC$1048576,MATCH($A1168,'Hoja de Trabajo para listado'!$CD$155:$CD$1048576,0),MATCH((CUADRO!F$5&amp;$E1168),'Hoja de Trabajo para listado'!$CD$151:$DC$151,0)),0)</f>
        <v>0</v>
      </c>
      <c r="G1168" s="255">
        <f ca="1">+IFERROR(INDEX('Hoja de Trabajo para listado'!$A$155:$Z$1048576,MATCH($A1168,'Hoja de Trabajo para listado'!$A$155:$A$1048576,0),MATCH((CUADRO!G$5&amp;$E1168),'Hoja de Trabajo para listado'!$A$151:$Z$151,0)),0)+IFERROR(INDEX('Hoja de Trabajo para listado'!$AB$155:$BA$1048576,MATCH($A1168,'Hoja de Trabajo para listado'!$AB$155:$AB$1048576,0),MATCH((CUADRO!G$5&amp;$E1168),'Hoja de Trabajo para listado'!$AB$151:$BA$151,0)),0)+IFERROR(INDEX('Hoja de Trabajo para listado'!$BC$155:$CB$1048576,MATCH($A1168,'Hoja de Trabajo para listado'!$BC$155:$BC$1048576,0),MATCH((CUADRO!G$5&amp;$E1168),'Hoja de Trabajo para listado'!$BC$151:$CB$151,0)),0)+IFERROR(INDEX('Hoja de Trabajo para listado'!$DE$153:$DG$274,MATCH($A1168,'Hoja de Trabajo para listado'!$DE$153:$DE$1048576,0),MATCH((CUADRO!G$5&amp;$E1168),'Hoja de Trabajo para listado'!$DE$151:$DG$151,0)),0)+IFERROR(INDEX('Hoja de Trabajo para listado'!$CD$155:$DC$1048576,MATCH($A1168,'Hoja de Trabajo para listado'!$CD$155:$CD$1048576,0),MATCH((CUADRO!G$5&amp;$E1168),'Hoja de Trabajo para listado'!$CD$151:$DC$151,0)),0)</f>
        <v>0</v>
      </c>
      <c r="H1168" s="255">
        <f ca="1">+IFERROR(INDEX('Hoja de Trabajo para listado'!$A$155:$Z$1048576,MATCH($A1168,'Hoja de Trabajo para listado'!$A$155:$A$1048576,0),MATCH((CUADRO!H$5&amp;$E1168),'Hoja de Trabajo para listado'!$A$151:$Z$151,0)),0)+IFERROR(INDEX('Hoja de Trabajo para listado'!$AB$155:$BA$1048576,MATCH($A1168,'Hoja de Trabajo para listado'!$AB$155:$AB$1048576,0),MATCH((CUADRO!H$5&amp;$E1168),'Hoja de Trabajo para listado'!$AB$151:$BA$151,0)),0)+IFERROR(INDEX('Hoja de Trabajo para listado'!$BC$155:$CB$1048576,MATCH($A1168,'Hoja de Trabajo para listado'!$BC$155:$BC$1048576,0),MATCH((CUADRO!H$5&amp;$E1168),'Hoja de Trabajo para listado'!$BC$151:$CB$151,0)),0)+IFERROR(INDEX('Hoja de Trabajo para listado'!$DE$153:$DG$274,MATCH($A1168,'Hoja de Trabajo para listado'!$DE$153:$DE$1048576,0),MATCH((CUADRO!H$5&amp;$E1168),'Hoja de Trabajo para listado'!$DE$151:$DG$151,0)),0)+IFERROR(INDEX('Hoja de Trabajo para listado'!$CD$155:$DC$1048576,MATCH($A1168,'Hoja de Trabajo para listado'!$CD$155:$CD$1048576,0),MATCH((CUADRO!H$5&amp;$E1168),'Hoja de Trabajo para listado'!$CD$151:$DC$151,0)),0)</f>
        <v>0</v>
      </c>
      <c r="I1168" s="255">
        <f ca="1">+IFERROR(INDEX('Hoja de Trabajo para listado'!$A$155:$Z$1048576,MATCH($A1168,'Hoja de Trabajo para listado'!$A$155:$A$1048576,0),MATCH((CUADRO!I$5&amp;$E1168),'Hoja de Trabajo para listado'!$A$151:$Z$151,0)),0)+IFERROR(INDEX('Hoja de Trabajo para listado'!$AB$155:$BA$1048576,MATCH($A1168,'Hoja de Trabajo para listado'!$AB$155:$AB$1048576,0),MATCH((CUADRO!I$5&amp;$E1168),'Hoja de Trabajo para listado'!$AB$151:$BA$151,0)),0)+IFERROR(INDEX('Hoja de Trabajo para listado'!$BC$155:$CB$1048576,MATCH($A1168,'Hoja de Trabajo para listado'!$BC$155:$BC$1048576,0),MATCH((CUADRO!I$5&amp;$E1168),'Hoja de Trabajo para listado'!$BC$151:$CB$151,0)),0)+IFERROR(INDEX('Hoja de Trabajo para listado'!$DE$153:$DG$274,MATCH($A1168,'Hoja de Trabajo para listado'!$DE$153:$DE$1048576,0),MATCH((CUADRO!I$5&amp;$E1168),'Hoja de Trabajo para listado'!$DE$151:$DG$151,0)),0)+IFERROR(INDEX('Hoja de Trabajo para listado'!$CD$155:$DC$1048576,MATCH($A1168,'Hoja de Trabajo para listado'!$CD$155:$CD$1048576,0),MATCH((CUADRO!I$5&amp;$E1168),'Hoja de Trabajo para listado'!$CD$151:$DC$151,0)),0)</f>
        <v>0</v>
      </c>
      <c r="J1168" s="255">
        <f ca="1">+IFERROR(INDEX('Hoja de Trabajo para listado'!$A$155:$Z$1048576,MATCH($A1168,'Hoja de Trabajo para listado'!$A$155:$A$1048576,0),MATCH((CUADRO!J$5&amp;$E1168),'Hoja de Trabajo para listado'!$A$151:$Z$151,0)),0)+IFERROR(INDEX('Hoja de Trabajo para listado'!$AB$155:$BA$1048576,MATCH($A1168,'Hoja de Trabajo para listado'!$AB$155:$AB$1048576,0),MATCH((CUADRO!J$5&amp;$E1168),'Hoja de Trabajo para listado'!$AB$151:$BA$151,0)),0)+IFERROR(INDEX('Hoja de Trabajo para listado'!$BC$155:$CB$1048576,MATCH($A1168,'Hoja de Trabajo para listado'!$BC$155:$BC$1048576,0),MATCH((CUADRO!J$5&amp;$E1168),'Hoja de Trabajo para listado'!$BC$151:$CB$151,0)),0)+IFERROR(INDEX('Hoja de Trabajo para listado'!$DE$153:$DG$274,MATCH($A1168,'Hoja de Trabajo para listado'!$DE$153:$DE$1048576,0),MATCH((CUADRO!J$5&amp;$E1168),'Hoja de Trabajo para listado'!$DE$151:$DG$151,0)),0)+IFERROR(INDEX('Hoja de Trabajo para listado'!$CD$155:$DC$1048576,MATCH($A1168,'Hoja de Trabajo para listado'!$CD$155:$CD$1048576,0),MATCH((CUADRO!J$5&amp;$E1168),'Hoja de Trabajo para listado'!$CD$151:$DC$151,0)),0)</f>
        <v>0</v>
      </c>
      <c r="K1168" s="255">
        <f ca="1">+IFERROR(INDEX('Hoja de Trabajo para listado'!$A$155:$Z$1048576,MATCH($A1168,'Hoja de Trabajo para listado'!$A$155:$A$1048576,0),MATCH((CUADRO!K$5&amp;$E1168),'Hoja de Trabajo para listado'!$A$151:$Z$151,0)),0)+IFERROR(INDEX('Hoja de Trabajo para listado'!$AB$155:$BA$1048576,MATCH($A1168,'Hoja de Trabajo para listado'!$AB$155:$AB$1048576,0),MATCH((CUADRO!K$5&amp;$E1168),'Hoja de Trabajo para listado'!$AB$151:$BA$151,0)),0)+IFERROR(INDEX('Hoja de Trabajo para listado'!$BC$155:$CB$1048576,MATCH($A1168,'Hoja de Trabajo para listado'!$BC$155:$BC$1048576,0),MATCH((CUADRO!K$5&amp;$E1168),'Hoja de Trabajo para listado'!$BC$151:$CB$151,0)),0)+IFERROR(INDEX('Hoja de Trabajo para listado'!$DE$153:$DG$274,MATCH($A1168,'Hoja de Trabajo para listado'!$DE$153:$DE$1048576,0),MATCH((CUADRO!K$5&amp;$E1168),'Hoja de Trabajo para listado'!$DE$151:$DG$151,0)),0)+IFERROR(INDEX('Hoja de Trabajo para listado'!$CD$155:$DC$1048576,MATCH($A1168,'Hoja de Trabajo para listado'!$CD$155:$CD$1048576,0),MATCH((CUADRO!K$5&amp;$E1168),'Hoja de Trabajo para listado'!$CD$151:$DC$151,0)),0)</f>
        <v>0</v>
      </c>
      <c r="L1168" s="255">
        <f ca="1">+IFERROR(INDEX('Hoja de Trabajo para listado'!$A$155:$Z$1048576,MATCH($A1168,'Hoja de Trabajo para listado'!$A$155:$A$1048576,0),MATCH((CUADRO!L$5&amp;$E1168),'Hoja de Trabajo para listado'!$A$151:$Z$151,0)),0)+IFERROR(INDEX('Hoja de Trabajo para listado'!$AB$155:$BA$1048576,MATCH($A1168,'Hoja de Trabajo para listado'!$AB$155:$AB$1048576,0),MATCH((CUADRO!L$5&amp;$E1168),'Hoja de Trabajo para listado'!$AB$151:$BA$151,0)),0)+IFERROR(INDEX('Hoja de Trabajo para listado'!$BC$155:$CB$1048576,MATCH($A1168,'Hoja de Trabajo para listado'!$BC$155:$BC$1048576,0),MATCH((CUADRO!L$5&amp;$E1168),'Hoja de Trabajo para listado'!$BC$151:$CB$151,0)),0)+IFERROR(INDEX('Hoja de Trabajo para listado'!$DE$153:$DG$274,MATCH($A1168,'Hoja de Trabajo para listado'!$DE$153:$DE$1048576,0),MATCH((CUADRO!L$5&amp;$E1168),'Hoja de Trabajo para listado'!$DE$151:$DG$151,0)),0)+IFERROR(INDEX('Hoja de Trabajo para listado'!$CD$155:$DC$1048576,MATCH($A1168,'Hoja de Trabajo para listado'!$CD$155:$CD$1048576,0),MATCH((CUADRO!L$5&amp;$E1168),'Hoja de Trabajo para listado'!$CD$151:$DC$151,0)),0)</f>
        <v>0</v>
      </c>
      <c r="M1168" s="255">
        <f ca="1">+IFERROR(INDEX('Hoja de Trabajo para listado'!$A$155:$Z$1048576,MATCH($A1168,'Hoja de Trabajo para listado'!$A$155:$A$1048576,0),MATCH((CUADRO!M$5&amp;$E1168),'Hoja de Trabajo para listado'!$A$151:$Z$151,0)),0)+IFERROR(INDEX('Hoja de Trabajo para listado'!$AB$155:$BA$1048576,MATCH($A1168,'Hoja de Trabajo para listado'!$AB$155:$AB$1048576,0),MATCH((CUADRO!M$5&amp;$E1168),'Hoja de Trabajo para listado'!$AB$151:$BA$151,0)),0)+IFERROR(INDEX('Hoja de Trabajo para listado'!$BC$155:$CB$1048576,MATCH($A1168,'Hoja de Trabajo para listado'!$BC$155:$BC$1048576,0),MATCH((CUADRO!M$5&amp;$E1168),'Hoja de Trabajo para listado'!$BC$151:$CB$151,0)),0)+IFERROR(INDEX('Hoja de Trabajo para listado'!$DE$153:$DG$274,MATCH($A1168,'Hoja de Trabajo para listado'!$DE$153:$DE$1048576,0),MATCH((CUADRO!M$5&amp;$E1168),'Hoja de Trabajo para listado'!$DE$151:$DG$151,0)),0)+IFERROR(INDEX('Hoja de Trabajo para listado'!$CD$155:$DC$1048576,MATCH($A1168,'Hoja de Trabajo para listado'!$CD$155:$CD$1048576,0),MATCH((CUADRO!M$5&amp;$E1168),'Hoja de Trabajo para listado'!$CD$151:$DC$151,0)),0)</f>
        <v>0</v>
      </c>
      <c r="N1168" s="255">
        <f ca="1">+IFERROR(INDEX('Hoja de Trabajo para listado'!$A$155:$Z$1048576,MATCH($A1168,'Hoja de Trabajo para listado'!$A$155:$A$1048576,0),MATCH((CUADRO!N$5&amp;$E1168),'Hoja de Trabajo para listado'!$A$151:$Z$151,0)),0)+IFERROR(INDEX('Hoja de Trabajo para listado'!$AB$155:$BA$1048576,MATCH($A1168,'Hoja de Trabajo para listado'!$AB$155:$AB$1048576,0),MATCH((CUADRO!N$5&amp;$E1168),'Hoja de Trabajo para listado'!$AB$151:$BA$151,0)),0)+IFERROR(INDEX('Hoja de Trabajo para listado'!$BC$155:$CB$1048576,MATCH($A1168,'Hoja de Trabajo para listado'!$BC$155:$BC$1048576,0),MATCH((CUADRO!N$5&amp;$E1168),'Hoja de Trabajo para listado'!$BC$151:$CB$151,0)),0)+IFERROR(INDEX('Hoja de Trabajo para listado'!$DE$153:$DG$274,MATCH($A1168,'Hoja de Trabajo para listado'!$DE$153:$DE$1048576,0),MATCH((CUADRO!N$5&amp;$E1168),'Hoja de Trabajo para listado'!$DE$151:$DG$151,0)),0)+IFERROR(INDEX('Hoja de Trabajo para listado'!$CD$155:$DC$1048576,MATCH($A1168,'Hoja de Trabajo para listado'!$CD$155:$CD$1048576,0),MATCH((CUADRO!N$5&amp;$E1168),'Hoja de Trabajo para listado'!$CD$151:$DC$151,0)),0)</f>
        <v>0</v>
      </c>
      <c r="O1168" s="255">
        <f ca="1">+IFERROR(INDEX('Hoja de Trabajo para listado'!$A$155:$Z$1048576,MATCH($A1168,'Hoja de Trabajo para listado'!$A$155:$A$1048576,0),MATCH((CUADRO!O$5&amp;$E1168),'Hoja de Trabajo para listado'!$A$151:$Z$151,0)),0)+IFERROR(INDEX('Hoja de Trabajo para listado'!$AB$155:$BA$1048576,MATCH($A1168,'Hoja de Trabajo para listado'!$AB$155:$AB$1048576,0),MATCH((CUADRO!O$5&amp;$E1168),'Hoja de Trabajo para listado'!$AB$151:$BA$151,0)),0)+IFERROR(INDEX('Hoja de Trabajo para listado'!$BC$155:$CB$1048576,MATCH($A1168,'Hoja de Trabajo para listado'!$BC$155:$BC$1048576,0),MATCH((CUADRO!O$5&amp;$E1168),'Hoja de Trabajo para listado'!$BC$151:$CB$151,0)),0)+IFERROR(INDEX('Hoja de Trabajo para listado'!$DE$153:$DG$274,MATCH($A1168,'Hoja de Trabajo para listado'!$DE$153:$DE$1048576,0),MATCH((CUADRO!O$5&amp;$E1168),'Hoja de Trabajo para listado'!$DE$151:$DG$151,0)),0)+IFERROR(INDEX('Hoja de Trabajo para listado'!$CD$155:$DC$1048576,MATCH($A1168,'Hoja de Trabajo para listado'!$CD$155:$CD$1048576,0),MATCH((CUADRO!O$5&amp;$E1168),'Hoja de Trabajo para listado'!$CD$151:$DC$151,0)),0)</f>
        <v>0</v>
      </c>
      <c r="P1168" s="255">
        <f ca="1">+IFERROR(INDEX('Hoja de Trabajo para listado'!$A$155:$Z$1048576,MATCH($A1168,'Hoja de Trabajo para listado'!$A$155:$A$1048576,0),MATCH((CUADRO!P$5&amp;$E1168),'Hoja de Trabajo para listado'!$A$151:$Z$151,0)),0)+IFERROR(INDEX('Hoja de Trabajo para listado'!$AB$155:$BA$1048576,MATCH($A1168,'Hoja de Trabajo para listado'!$AB$155:$AB$1048576,0),MATCH((CUADRO!P$5&amp;$E1168),'Hoja de Trabajo para listado'!$AB$151:$BA$151,0)),0)+IFERROR(INDEX('Hoja de Trabajo para listado'!$BC$155:$CB$1048576,MATCH($A1168,'Hoja de Trabajo para listado'!$BC$155:$BC$1048576,0),MATCH((CUADRO!P$5&amp;$E1168),'Hoja de Trabajo para listado'!$BC$151:$CB$151,0)),0)+IFERROR(INDEX('Hoja de Trabajo para listado'!$DE$153:$DG$274,MATCH($A1168,'Hoja de Trabajo para listado'!$DE$153:$DE$1048576,0),MATCH((CUADRO!P$5&amp;$E1168),'Hoja de Trabajo para listado'!$DE$151:$DG$151,0)),0)+IFERROR(INDEX('Hoja de Trabajo para listado'!$CD$155:$DC$1048576,MATCH($A1168,'Hoja de Trabajo para listado'!$CD$155:$CD$1048576,0),MATCH((CUADRO!P$5&amp;$E1168),'Hoja de Trabajo para listado'!$CD$151:$DC$151,0)),0)</f>
        <v>0</v>
      </c>
      <c r="Q1168" s="255">
        <f ca="1">+IFERROR(INDEX('Hoja de Trabajo para listado'!$A$155:$Z$1048576,MATCH($A1168,'Hoja de Trabajo para listado'!$A$155:$A$1048576,0),MATCH((CUADRO!Q$5&amp;$E1168),'Hoja de Trabajo para listado'!$A$151:$Z$151,0)),0)+IFERROR(INDEX('Hoja de Trabajo para listado'!$AB$155:$BA$1048576,MATCH($A1168,'Hoja de Trabajo para listado'!$AB$155:$AB$1048576,0),MATCH((CUADRO!Q$5&amp;$E1168),'Hoja de Trabajo para listado'!$AB$151:$BA$151,0)),0)+IFERROR(INDEX('Hoja de Trabajo para listado'!$BC$155:$CB$1048576,MATCH($A1168,'Hoja de Trabajo para listado'!$BC$155:$BC$1048576,0),MATCH((CUADRO!Q$5&amp;$E1168),'Hoja de Trabajo para listado'!$BC$151:$CB$151,0)),0)+IFERROR(INDEX('Hoja de Trabajo para listado'!$DE$153:$DG$274,MATCH($A1168,'Hoja de Trabajo para listado'!$DE$153:$DE$1048576,0),MATCH((CUADRO!Q$5&amp;$E1168),'Hoja de Trabajo para listado'!$DE$151:$DG$151,0)),0)+IFERROR(INDEX('Hoja de Trabajo para listado'!$CD$155:$DC$1048576,MATCH($A1168,'Hoja de Trabajo para listado'!$CD$155:$CD$1048576,0),MATCH((CUADRO!Q$5&amp;$E1168),'Hoja de Trabajo para listado'!$CD$151:$DC$151,0)),0)</f>
        <v>0</v>
      </c>
      <c r="R1168" s="255">
        <f t="shared" ca="1" si="41"/>
        <v>0</v>
      </c>
      <c r="S1168" s="262"/>
      <c r="T1168" s="255">
        <f ca="1">+T1169</f>
        <v>0</v>
      </c>
      <c r="U1168" s="254">
        <f t="shared" si="42"/>
        <v>1</v>
      </c>
      <c r="V1168" s="362" t="str">
        <f>+VLOOKUP(A1168,bd_lista!$A$3:$E$590,5,FALSE)</f>
        <v>Empresas Municipales</v>
      </c>
      <c r="W1168" s="361" t="str">
        <f>+V1168</f>
        <v>Empresas Municipales</v>
      </c>
      <c r="X1168" s="254">
        <f>+VLOOKUP(A1168,[2]Sheet1!$A$13:$D$744,4,FALSE)</f>
        <v>0</v>
      </c>
      <c r="Y1168" s="254" t="e">
        <f>+VLOOKUP(X1168,bd_lista!$A$3:$C$590,3,FALSE)</f>
        <v>#N/A</v>
      </c>
      <c r="Z1168" s="316">
        <f>+X1168</f>
        <v>0</v>
      </c>
      <c r="AA1168" s="348" t="e">
        <f>+Y1168</f>
        <v>#N/A</v>
      </c>
    </row>
    <row r="1169" spans="1:27" customFormat="1" ht="27" hidden="1" customHeight="1">
      <c r="A1169" s="32">
        <v>2319</v>
      </c>
      <c r="B1169" s="307"/>
      <c r="C1169" s="259" t="str">
        <f>+VLOOKUP(A1169,bd_lista!$A$3:$C$590,3,FALSE)</f>
        <v>EMPRESA PÚBLICA DEPARTAMENTAL ESTRATÉGICA DE AGUAS - LA PAZ</v>
      </c>
      <c r="D1169" s="362"/>
      <c r="E1169" s="256" t="s">
        <v>1314</v>
      </c>
      <c r="F1169" s="255">
        <f ca="1">+IFERROR(INDEX('Hoja de Trabajo para listado'!$A$155:$Z$1048576,MATCH($A1169,'Hoja de Trabajo para listado'!$A$155:$A$1048576,0),MATCH((CUADRO!F$5&amp;$E1169),'Hoja de Trabajo para listado'!$A$151:$Z$151,0)),0)+IFERROR(INDEX('Hoja de Trabajo para listado'!$AB$155:$BA$1048576,MATCH($A1169,'Hoja de Trabajo para listado'!$AB$155:$AB$1048576,0),MATCH((CUADRO!F$5&amp;$E1169),'Hoja de Trabajo para listado'!$AB$151:$BA$151,0)),0)+IFERROR(INDEX('Hoja de Trabajo para listado'!$BC$155:$CB$1048576,MATCH($A1169,'Hoja de Trabajo para listado'!$BC$155:$BC$1048576,0),MATCH((CUADRO!F$5&amp;$E1169),'Hoja de Trabajo para listado'!$BC$151:$CB$151,0)),0)+IFERROR(INDEX('Hoja de Trabajo para listado'!$DE$153:$DG$274,MATCH($A1169,'Hoja de Trabajo para listado'!$DE$153:$DE$1048576,0),MATCH((CUADRO!F$5&amp;$E1169),'Hoja de Trabajo para listado'!$DE$151:$DG$151,0)),0)+IFERROR(INDEX('Hoja de Trabajo para listado'!$CD$155:$DC$1048576,MATCH($A1169,'Hoja de Trabajo para listado'!$CD$155:$CD$1048576,0),MATCH((CUADRO!F$5&amp;$E1169),'Hoja de Trabajo para listado'!$CD$151:$DC$151,0)),0)</f>
        <v>0</v>
      </c>
      <c r="G1169" s="255">
        <f ca="1">+IFERROR(INDEX('Hoja de Trabajo para listado'!$A$155:$Z$1048576,MATCH($A1169,'Hoja de Trabajo para listado'!$A$155:$A$1048576,0),MATCH((CUADRO!G$5&amp;$E1169),'Hoja de Trabajo para listado'!$A$151:$Z$151,0)),0)+IFERROR(INDEX('Hoja de Trabajo para listado'!$AB$155:$BA$1048576,MATCH($A1169,'Hoja de Trabajo para listado'!$AB$155:$AB$1048576,0),MATCH((CUADRO!G$5&amp;$E1169),'Hoja de Trabajo para listado'!$AB$151:$BA$151,0)),0)+IFERROR(INDEX('Hoja de Trabajo para listado'!$BC$155:$CB$1048576,MATCH($A1169,'Hoja de Trabajo para listado'!$BC$155:$BC$1048576,0),MATCH((CUADRO!G$5&amp;$E1169),'Hoja de Trabajo para listado'!$BC$151:$CB$151,0)),0)+IFERROR(INDEX('Hoja de Trabajo para listado'!$DE$153:$DG$274,MATCH($A1169,'Hoja de Trabajo para listado'!$DE$153:$DE$1048576,0),MATCH((CUADRO!G$5&amp;$E1169),'Hoja de Trabajo para listado'!$DE$151:$DG$151,0)),0)+IFERROR(INDEX('Hoja de Trabajo para listado'!$CD$155:$DC$1048576,MATCH($A1169,'Hoja de Trabajo para listado'!$CD$155:$CD$1048576,0),MATCH((CUADRO!G$5&amp;$E1169),'Hoja de Trabajo para listado'!$CD$151:$DC$151,0)),0)</f>
        <v>0</v>
      </c>
      <c r="H1169" s="255">
        <f ca="1">+IFERROR(INDEX('Hoja de Trabajo para listado'!$A$155:$Z$1048576,MATCH($A1169,'Hoja de Trabajo para listado'!$A$155:$A$1048576,0),MATCH((CUADRO!H$5&amp;$E1169),'Hoja de Trabajo para listado'!$A$151:$Z$151,0)),0)+IFERROR(INDEX('Hoja de Trabajo para listado'!$AB$155:$BA$1048576,MATCH($A1169,'Hoja de Trabajo para listado'!$AB$155:$AB$1048576,0),MATCH((CUADRO!H$5&amp;$E1169),'Hoja de Trabajo para listado'!$AB$151:$BA$151,0)),0)+IFERROR(INDEX('Hoja de Trabajo para listado'!$BC$155:$CB$1048576,MATCH($A1169,'Hoja de Trabajo para listado'!$BC$155:$BC$1048576,0),MATCH((CUADRO!H$5&amp;$E1169),'Hoja de Trabajo para listado'!$BC$151:$CB$151,0)),0)+IFERROR(INDEX('Hoja de Trabajo para listado'!$DE$153:$DG$274,MATCH($A1169,'Hoja de Trabajo para listado'!$DE$153:$DE$1048576,0),MATCH((CUADRO!H$5&amp;$E1169),'Hoja de Trabajo para listado'!$DE$151:$DG$151,0)),0)+IFERROR(INDEX('Hoja de Trabajo para listado'!$CD$155:$DC$1048576,MATCH($A1169,'Hoja de Trabajo para listado'!$CD$155:$CD$1048576,0),MATCH((CUADRO!H$5&amp;$E1169),'Hoja de Trabajo para listado'!$CD$151:$DC$151,0)),0)</f>
        <v>0</v>
      </c>
      <c r="I1169" s="255">
        <f ca="1">+IFERROR(INDEX('Hoja de Trabajo para listado'!$A$155:$Z$1048576,MATCH($A1169,'Hoja de Trabajo para listado'!$A$155:$A$1048576,0),MATCH((CUADRO!I$5&amp;$E1169),'Hoja de Trabajo para listado'!$A$151:$Z$151,0)),0)+IFERROR(INDEX('Hoja de Trabajo para listado'!$AB$155:$BA$1048576,MATCH($A1169,'Hoja de Trabajo para listado'!$AB$155:$AB$1048576,0),MATCH((CUADRO!I$5&amp;$E1169),'Hoja de Trabajo para listado'!$AB$151:$BA$151,0)),0)+IFERROR(INDEX('Hoja de Trabajo para listado'!$BC$155:$CB$1048576,MATCH($A1169,'Hoja de Trabajo para listado'!$BC$155:$BC$1048576,0),MATCH((CUADRO!I$5&amp;$E1169),'Hoja de Trabajo para listado'!$BC$151:$CB$151,0)),0)+IFERROR(INDEX('Hoja de Trabajo para listado'!$DE$153:$DG$274,MATCH($A1169,'Hoja de Trabajo para listado'!$DE$153:$DE$1048576,0),MATCH((CUADRO!I$5&amp;$E1169),'Hoja de Trabajo para listado'!$DE$151:$DG$151,0)),0)+IFERROR(INDEX('Hoja de Trabajo para listado'!$CD$155:$DC$1048576,MATCH($A1169,'Hoja de Trabajo para listado'!$CD$155:$CD$1048576,0),MATCH((CUADRO!I$5&amp;$E1169),'Hoja de Trabajo para listado'!$CD$151:$DC$151,0)),0)</f>
        <v>0</v>
      </c>
      <c r="J1169" s="255">
        <f ca="1">+IFERROR(INDEX('Hoja de Trabajo para listado'!$A$155:$Z$1048576,MATCH($A1169,'Hoja de Trabajo para listado'!$A$155:$A$1048576,0),MATCH((CUADRO!J$5&amp;$E1169),'Hoja de Trabajo para listado'!$A$151:$Z$151,0)),0)+IFERROR(INDEX('Hoja de Trabajo para listado'!$AB$155:$BA$1048576,MATCH($A1169,'Hoja de Trabajo para listado'!$AB$155:$AB$1048576,0),MATCH((CUADRO!J$5&amp;$E1169),'Hoja de Trabajo para listado'!$AB$151:$BA$151,0)),0)+IFERROR(INDEX('Hoja de Trabajo para listado'!$BC$155:$CB$1048576,MATCH($A1169,'Hoja de Trabajo para listado'!$BC$155:$BC$1048576,0),MATCH((CUADRO!J$5&amp;$E1169),'Hoja de Trabajo para listado'!$BC$151:$CB$151,0)),0)+IFERROR(INDEX('Hoja de Trabajo para listado'!$DE$153:$DG$274,MATCH($A1169,'Hoja de Trabajo para listado'!$DE$153:$DE$1048576,0),MATCH((CUADRO!J$5&amp;$E1169),'Hoja de Trabajo para listado'!$DE$151:$DG$151,0)),0)+IFERROR(INDEX('Hoja de Trabajo para listado'!$CD$155:$DC$1048576,MATCH($A1169,'Hoja de Trabajo para listado'!$CD$155:$CD$1048576,0),MATCH((CUADRO!J$5&amp;$E1169),'Hoja de Trabajo para listado'!$CD$151:$DC$151,0)),0)</f>
        <v>0</v>
      </c>
      <c r="K1169" s="255">
        <f ca="1">+IFERROR(INDEX('Hoja de Trabajo para listado'!$A$155:$Z$1048576,MATCH($A1169,'Hoja de Trabajo para listado'!$A$155:$A$1048576,0),MATCH((CUADRO!K$5&amp;$E1169),'Hoja de Trabajo para listado'!$A$151:$Z$151,0)),0)+IFERROR(INDEX('Hoja de Trabajo para listado'!$AB$155:$BA$1048576,MATCH($A1169,'Hoja de Trabajo para listado'!$AB$155:$AB$1048576,0),MATCH((CUADRO!K$5&amp;$E1169),'Hoja de Trabajo para listado'!$AB$151:$BA$151,0)),0)+IFERROR(INDEX('Hoja de Trabajo para listado'!$BC$155:$CB$1048576,MATCH($A1169,'Hoja de Trabajo para listado'!$BC$155:$BC$1048576,0),MATCH((CUADRO!K$5&amp;$E1169),'Hoja de Trabajo para listado'!$BC$151:$CB$151,0)),0)+IFERROR(INDEX('Hoja de Trabajo para listado'!$DE$153:$DG$274,MATCH($A1169,'Hoja de Trabajo para listado'!$DE$153:$DE$1048576,0),MATCH((CUADRO!K$5&amp;$E1169),'Hoja de Trabajo para listado'!$DE$151:$DG$151,0)),0)+IFERROR(INDEX('Hoja de Trabajo para listado'!$CD$155:$DC$1048576,MATCH($A1169,'Hoja de Trabajo para listado'!$CD$155:$CD$1048576,0),MATCH((CUADRO!K$5&amp;$E1169),'Hoja de Trabajo para listado'!$CD$151:$DC$151,0)),0)</f>
        <v>0</v>
      </c>
      <c r="L1169" s="255">
        <f ca="1">+IFERROR(INDEX('Hoja de Trabajo para listado'!$A$155:$Z$1048576,MATCH($A1169,'Hoja de Trabajo para listado'!$A$155:$A$1048576,0),MATCH((CUADRO!L$5&amp;$E1169),'Hoja de Trabajo para listado'!$A$151:$Z$151,0)),0)+IFERROR(INDEX('Hoja de Trabajo para listado'!$AB$155:$BA$1048576,MATCH($A1169,'Hoja de Trabajo para listado'!$AB$155:$AB$1048576,0),MATCH((CUADRO!L$5&amp;$E1169),'Hoja de Trabajo para listado'!$AB$151:$BA$151,0)),0)+IFERROR(INDEX('Hoja de Trabajo para listado'!$BC$155:$CB$1048576,MATCH($A1169,'Hoja de Trabajo para listado'!$BC$155:$BC$1048576,0),MATCH((CUADRO!L$5&amp;$E1169),'Hoja de Trabajo para listado'!$BC$151:$CB$151,0)),0)+IFERROR(INDEX('Hoja de Trabajo para listado'!$DE$153:$DG$274,MATCH($A1169,'Hoja de Trabajo para listado'!$DE$153:$DE$1048576,0),MATCH((CUADRO!L$5&amp;$E1169),'Hoja de Trabajo para listado'!$DE$151:$DG$151,0)),0)+IFERROR(INDEX('Hoja de Trabajo para listado'!$CD$155:$DC$1048576,MATCH($A1169,'Hoja de Trabajo para listado'!$CD$155:$CD$1048576,0),MATCH((CUADRO!L$5&amp;$E1169),'Hoja de Trabajo para listado'!$CD$151:$DC$151,0)),0)</f>
        <v>0</v>
      </c>
      <c r="M1169" s="255">
        <f ca="1">+IFERROR(INDEX('Hoja de Trabajo para listado'!$A$155:$Z$1048576,MATCH($A1169,'Hoja de Trabajo para listado'!$A$155:$A$1048576,0),MATCH((CUADRO!M$5&amp;$E1169),'Hoja de Trabajo para listado'!$A$151:$Z$151,0)),0)+IFERROR(INDEX('Hoja de Trabajo para listado'!$AB$155:$BA$1048576,MATCH($A1169,'Hoja de Trabajo para listado'!$AB$155:$AB$1048576,0),MATCH((CUADRO!M$5&amp;$E1169),'Hoja de Trabajo para listado'!$AB$151:$BA$151,0)),0)+IFERROR(INDEX('Hoja de Trabajo para listado'!$BC$155:$CB$1048576,MATCH($A1169,'Hoja de Trabajo para listado'!$BC$155:$BC$1048576,0),MATCH((CUADRO!M$5&amp;$E1169),'Hoja de Trabajo para listado'!$BC$151:$CB$151,0)),0)+IFERROR(INDEX('Hoja de Trabajo para listado'!$DE$153:$DG$274,MATCH($A1169,'Hoja de Trabajo para listado'!$DE$153:$DE$1048576,0),MATCH((CUADRO!M$5&amp;$E1169),'Hoja de Trabajo para listado'!$DE$151:$DG$151,0)),0)+IFERROR(INDEX('Hoja de Trabajo para listado'!$CD$155:$DC$1048576,MATCH($A1169,'Hoja de Trabajo para listado'!$CD$155:$CD$1048576,0),MATCH((CUADRO!M$5&amp;$E1169),'Hoja de Trabajo para listado'!$CD$151:$DC$151,0)),0)</f>
        <v>0</v>
      </c>
      <c r="N1169" s="255">
        <f ca="1">+IFERROR(INDEX('Hoja de Trabajo para listado'!$A$155:$Z$1048576,MATCH($A1169,'Hoja de Trabajo para listado'!$A$155:$A$1048576,0),MATCH((CUADRO!N$5&amp;$E1169),'Hoja de Trabajo para listado'!$A$151:$Z$151,0)),0)+IFERROR(INDEX('Hoja de Trabajo para listado'!$AB$155:$BA$1048576,MATCH($A1169,'Hoja de Trabajo para listado'!$AB$155:$AB$1048576,0),MATCH((CUADRO!N$5&amp;$E1169),'Hoja de Trabajo para listado'!$AB$151:$BA$151,0)),0)+IFERROR(INDEX('Hoja de Trabajo para listado'!$BC$155:$CB$1048576,MATCH($A1169,'Hoja de Trabajo para listado'!$BC$155:$BC$1048576,0),MATCH((CUADRO!N$5&amp;$E1169),'Hoja de Trabajo para listado'!$BC$151:$CB$151,0)),0)+IFERROR(INDEX('Hoja de Trabajo para listado'!$DE$153:$DG$274,MATCH($A1169,'Hoja de Trabajo para listado'!$DE$153:$DE$1048576,0),MATCH((CUADRO!N$5&amp;$E1169),'Hoja de Trabajo para listado'!$DE$151:$DG$151,0)),0)+IFERROR(INDEX('Hoja de Trabajo para listado'!$CD$155:$DC$1048576,MATCH($A1169,'Hoja de Trabajo para listado'!$CD$155:$CD$1048576,0),MATCH((CUADRO!N$5&amp;$E1169),'Hoja de Trabajo para listado'!$CD$151:$DC$151,0)),0)</f>
        <v>0</v>
      </c>
      <c r="O1169" s="255">
        <f ca="1">+IFERROR(INDEX('Hoja de Trabajo para listado'!$A$155:$Z$1048576,MATCH($A1169,'Hoja de Trabajo para listado'!$A$155:$A$1048576,0),MATCH((CUADRO!O$5&amp;$E1169),'Hoja de Trabajo para listado'!$A$151:$Z$151,0)),0)+IFERROR(INDEX('Hoja de Trabajo para listado'!$AB$155:$BA$1048576,MATCH($A1169,'Hoja de Trabajo para listado'!$AB$155:$AB$1048576,0),MATCH((CUADRO!O$5&amp;$E1169),'Hoja de Trabajo para listado'!$AB$151:$BA$151,0)),0)+IFERROR(INDEX('Hoja de Trabajo para listado'!$BC$155:$CB$1048576,MATCH($A1169,'Hoja de Trabajo para listado'!$BC$155:$BC$1048576,0),MATCH((CUADRO!O$5&amp;$E1169),'Hoja de Trabajo para listado'!$BC$151:$CB$151,0)),0)+IFERROR(INDEX('Hoja de Trabajo para listado'!$DE$153:$DG$274,MATCH($A1169,'Hoja de Trabajo para listado'!$DE$153:$DE$1048576,0),MATCH((CUADRO!O$5&amp;$E1169),'Hoja de Trabajo para listado'!$DE$151:$DG$151,0)),0)+IFERROR(INDEX('Hoja de Trabajo para listado'!$CD$155:$DC$1048576,MATCH($A1169,'Hoja de Trabajo para listado'!$CD$155:$CD$1048576,0),MATCH((CUADRO!O$5&amp;$E1169),'Hoja de Trabajo para listado'!$CD$151:$DC$151,0)),0)</f>
        <v>0</v>
      </c>
      <c r="P1169" s="255">
        <f ca="1">+IFERROR(INDEX('Hoja de Trabajo para listado'!$A$155:$Z$1048576,MATCH($A1169,'Hoja de Trabajo para listado'!$A$155:$A$1048576,0),MATCH((CUADRO!P$5&amp;$E1169),'Hoja de Trabajo para listado'!$A$151:$Z$151,0)),0)+IFERROR(INDEX('Hoja de Trabajo para listado'!$AB$155:$BA$1048576,MATCH($A1169,'Hoja de Trabajo para listado'!$AB$155:$AB$1048576,0),MATCH((CUADRO!P$5&amp;$E1169),'Hoja de Trabajo para listado'!$AB$151:$BA$151,0)),0)+IFERROR(INDEX('Hoja de Trabajo para listado'!$BC$155:$CB$1048576,MATCH($A1169,'Hoja de Trabajo para listado'!$BC$155:$BC$1048576,0),MATCH((CUADRO!P$5&amp;$E1169),'Hoja de Trabajo para listado'!$BC$151:$CB$151,0)),0)+IFERROR(INDEX('Hoja de Trabajo para listado'!$DE$153:$DG$274,MATCH($A1169,'Hoja de Trabajo para listado'!$DE$153:$DE$1048576,0),MATCH((CUADRO!P$5&amp;$E1169),'Hoja de Trabajo para listado'!$DE$151:$DG$151,0)),0)+IFERROR(INDEX('Hoja de Trabajo para listado'!$CD$155:$DC$1048576,MATCH($A1169,'Hoja de Trabajo para listado'!$CD$155:$CD$1048576,0),MATCH((CUADRO!P$5&amp;$E1169),'Hoja de Trabajo para listado'!$CD$151:$DC$151,0)),0)</f>
        <v>0</v>
      </c>
      <c r="Q1169" s="255">
        <f ca="1">+IFERROR(INDEX('Hoja de Trabajo para listado'!$A$155:$Z$1048576,MATCH($A1169,'Hoja de Trabajo para listado'!$A$155:$A$1048576,0),MATCH((CUADRO!Q$5&amp;$E1169),'Hoja de Trabajo para listado'!$A$151:$Z$151,0)),0)+IFERROR(INDEX('Hoja de Trabajo para listado'!$AB$155:$BA$1048576,MATCH($A1169,'Hoja de Trabajo para listado'!$AB$155:$AB$1048576,0),MATCH((CUADRO!Q$5&amp;$E1169),'Hoja de Trabajo para listado'!$AB$151:$BA$151,0)),0)+IFERROR(INDEX('Hoja de Trabajo para listado'!$BC$155:$CB$1048576,MATCH($A1169,'Hoja de Trabajo para listado'!$BC$155:$BC$1048576,0),MATCH((CUADRO!Q$5&amp;$E1169),'Hoja de Trabajo para listado'!$BC$151:$CB$151,0)),0)+IFERROR(INDEX('Hoja de Trabajo para listado'!$DE$153:$DG$274,MATCH($A1169,'Hoja de Trabajo para listado'!$DE$153:$DE$1048576,0),MATCH((CUADRO!Q$5&amp;$E1169),'Hoja de Trabajo para listado'!$DE$151:$DG$151,0)),0)+IFERROR(INDEX('Hoja de Trabajo para listado'!$CD$155:$DC$1048576,MATCH($A1169,'Hoja de Trabajo para listado'!$CD$155:$CD$1048576,0),MATCH((CUADRO!Q$5&amp;$E1169),'Hoja de Trabajo para listado'!$CD$151:$DC$151,0)),0)</f>
        <v>0</v>
      </c>
      <c r="R1169" s="255">
        <f t="shared" ca="1" si="41"/>
        <v>0</v>
      </c>
      <c r="S1169" s="262">
        <f ca="1">+R1168+R1169</f>
        <v>0</v>
      </c>
      <c r="T1169" s="255">
        <f ca="1">+S1169</f>
        <v>0</v>
      </c>
      <c r="U1169" s="254">
        <f t="shared" si="42"/>
        <v>2</v>
      </c>
      <c r="V1169" s="362" t="str">
        <f>+VLOOKUP(A1169,bd_lista!$A$3:$E$590,5,FALSE)</f>
        <v>Empresas Municipales</v>
      </c>
      <c r="W1169" s="362"/>
      <c r="X1169" s="254">
        <f>+VLOOKUP(A1169,[2]Sheet1!$A$13:$D$744,4,FALSE)</f>
        <v>0</v>
      </c>
      <c r="Y1169" s="254" t="e">
        <f>+VLOOKUP(X1169,bd_lista!$A$3:$C$590,3,FALSE)</f>
        <v>#N/A</v>
      </c>
      <c r="Z1169" s="314"/>
      <c r="AA1169" s="350"/>
    </row>
    <row r="1170" spans="1:27" customFormat="1" ht="27" hidden="1" customHeight="1">
      <c r="A1170" s="32">
        <v>716</v>
      </c>
      <c r="B1170" s="306">
        <f>+A1170</f>
        <v>716</v>
      </c>
      <c r="C1170" s="259" t="str">
        <f>+VLOOKUP(A1170,bd_lista!$A$3:$C$590,3,FALSE)</f>
        <v>Empresa Tarijeña del Gas</v>
      </c>
      <c r="D1170" s="361" t="str">
        <f>+C1170</f>
        <v>Empresa Tarijeña del Gas</v>
      </c>
      <c r="E1170" s="259" t="s">
        <v>1313</v>
      </c>
      <c r="F1170" s="255">
        <f ca="1">+IFERROR(INDEX('Hoja de Trabajo para listado'!$A$155:$Z$1048576,MATCH($A1170,'Hoja de Trabajo para listado'!$A$155:$A$1048576,0),MATCH((CUADRO!F$5&amp;$E1170),'Hoja de Trabajo para listado'!$A$151:$Z$151,0)),0)+IFERROR(INDEX('Hoja de Trabajo para listado'!$AB$155:$BA$1048576,MATCH($A1170,'Hoja de Trabajo para listado'!$AB$155:$AB$1048576,0),MATCH((CUADRO!F$5&amp;$E1170),'Hoja de Trabajo para listado'!$AB$151:$BA$151,0)),0)+IFERROR(INDEX('Hoja de Trabajo para listado'!$BC$155:$CB$1048576,MATCH($A1170,'Hoja de Trabajo para listado'!$BC$155:$BC$1048576,0),MATCH((CUADRO!F$5&amp;$E1170),'Hoja de Trabajo para listado'!$BC$151:$CB$151,0)),0)+IFERROR(INDEX('Hoja de Trabajo para listado'!$DE$153:$DG$274,MATCH($A1170,'Hoja de Trabajo para listado'!$DE$153:$DE$1048576,0),MATCH((CUADRO!F$5&amp;$E1170),'Hoja de Trabajo para listado'!$DE$151:$DG$151,0)),0)+IFERROR(INDEX('Hoja de Trabajo para listado'!$CD$155:$DC$1048576,MATCH($A1170,'Hoja de Trabajo para listado'!$CD$155:$CD$1048576,0),MATCH((CUADRO!F$5&amp;$E1170),'Hoja de Trabajo para listado'!$CD$151:$DC$151,0)),0)</f>
        <v>0</v>
      </c>
      <c r="G1170" s="255">
        <f ca="1">+IFERROR(INDEX('Hoja de Trabajo para listado'!$A$155:$Z$1048576,MATCH($A1170,'Hoja de Trabajo para listado'!$A$155:$A$1048576,0),MATCH((CUADRO!G$5&amp;$E1170),'Hoja de Trabajo para listado'!$A$151:$Z$151,0)),0)+IFERROR(INDEX('Hoja de Trabajo para listado'!$AB$155:$BA$1048576,MATCH($A1170,'Hoja de Trabajo para listado'!$AB$155:$AB$1048576,0),MATCH((CUADRO!G$5&amp;$E1170),'Hoja de Trabajo para listado'!$AB$151:$BA$151,0)),0)+IFERROR(INDEX('Hoja de Trabajo para listado'!$BC$155:$CB$1048576,MATCH($A1170,'Hoja de Trabajo para listado'!$BC$155:$BC$1048576,0),MATCH((CUADRO!G$5&amp;$E1170),'Hoja de Trabajo para listado'!$BC$151:$CB$151,0)),0)+IFERROR(INDEX('Hoja de Trabajo para listado'!$DE$153:$DG$274,MATCH($A1170,'Hoja de Trabajo para listado'!$DE$153:$DE$1048576,0),MATCH((CUADRO!G$5&amp;$E1170),'Hoja de Trabajo para listado'!$DE$151:$DG$151,0)),0)+IFERROR(INDEX('Hoja de Trabajo para listado'!$CD$155:$DC$1048576,MATCH($A1170,'Hoja de Trabajo para listado'!$CD$155:$CD$1048576,0),MATCH((CUADRO!G$5&amp;$E1170),'Hoja de Trabajo para listado'!$CD$151:$DC$151,0)),0)</f>
        <v>0</v>
      </c>
      <c r="H1170" s="255">
        <f ca="1">+IFERROR(INDEX('Hoja de Trabajo para listado'!$A$155:$Z$1048576,MATCH($A1170,'Hoja de Trabajo para listado'!$A$155:$A$1048576,0),MATCH((CUADRO!H$5&amp;$E1170),'Hoja de Trabajo para listado'!$A$151:$Z$151,0)),0)+IFERROR(INDEX('Hoja de Trabajo para listado'!$AB$155:$BA$1048576,MATCH($A1170,'Hoja de Trabajo para listado'!$AB$155:$AB$1048576,0),MATCH((CUADRO!H$5&amp;$E1170),'Hoja de Trabajo para listado'!$AB$151:$BA$151,0)),0)+IFERROR(INDEX('Hoja de Trabajo para listado'!$BC$155:$CB$1048576,MATCH($A1170,'Hoja de Trabajo para listado'!$BC$155:$BC$1048576,0),MATCH((CUADRO!H$5&amp;$E1170),'Hoja de Trabajo para listado'!$BC$151:$CB$151,0)),0)+IFERROR(INDEX('Hoja de Trabajo para listado'!$DE$153:$DG$274,MATCH($A1170,'Hoja de Trabajo para listado'!$DE$153:$DE$1048576,0),MATCH((CUADRO!H$5&amp;$E1170),'Hoja de Trabajo para listado'!$DE$151:$DG$151,0)),0)+IFERROR(INDEX('Hoja de Trabajo para listado'!$CD$155:$DC$1048576,MATCH($A1170,'Hoja de Trabajo para listado'!$CD$155:$CD$1048576,0),MATCH((CUADRO!H$5&amp;$E1170),'Hoja de Trabajo para listado'!$CD$151:$DC$151,0)),0)</f>
        <v>0</v>
      </c>
      <c r="I1170" s="255">
        <f ca="1">+IFERROR(INDEX('Hoja de Trabajo para listado'!$A$155:$Z$1048576,MATCH($A1170,'Hoja de Trabajo para listado'!$A$155:$A$1048576,0),MATCH((CUADRO!I$5&amp;$E1170),'Hoja de Trabajo para listado'!$A$151:$Z$151,0)),0)+IFERROR(INDEX('Hoja de Trabajo para listado'!$AB$155:$BA$1048576,MATCH($A1170,'Hoja de Trabajo para listado'!$AB$155:$AB$1048576,0),MATCH((CUADRO!I$5&amp;$E1170),'Hoja de Trabajo para listado'!$AB$151:$BA$151,0)),0)+IFERROR(INDEX('Hoja de Trabajo para listado'!$BC$155:$CB$1048576,MATCH($A1170,'Hoja de Trabajo para listado'!$BC$155:$BC$1048576,0),MATCH((CUADRO!I$5&amp;$E1170),'Hoja de Trabajo para listado'!$BC$151:$CB$151,0)),0)+IFERROR(INDEX('Hoja de Trabajo para listado'!$DE$153:$DG$274,MATCH($A1170,'Hoja de Trabajo para listado'!$DE$153:$DE$1048576,0),MATCH((CUADRO!I$5&amp;$E1170),'Hoja de Trabajo para listado'!$DE$151:$DG$151,0)),0)+IFERROR(INDEX('Hoja de Trabajo para listado'!$CD$155:$DC$1048576,MATCH($A1170,'Hoja de Trabajo para listado'!$CD$155:$CD$1048576,0),MATCH((CUADRO!I$5&amp;$E1170),'Hoja de Trabajo para listado'!$CD$151:$DC$151,0)),0)</f>
        <v>0</v>
      </c>
      <c r="J1170" s="255">
        <f ca="1">+IFERROR(INDEX('Hoja de Trabajo para listado'!$A$155:$Z$1048576,MATCH($A1170,'Hoja de Trabajo para listado'!$A$155:$A$1048576,0),MATCH((CUADRO!J$5&amp;$E1170),'Hoja de Trabajo para listado'!$A$151:$Z$151,0)),0)+IFERROR(INDEX('Hoja de Trabajo para listado'!$AB$155:$BA$1048576,MATCH($A1170,'Hoja de Trabajo para listado'!$AB$155:$AB$1048576,0),MATCH((CUADRO!J$5&amp;$E1170),'Hoja de Trabajo para listado'!$AB$151:$BA$151,0)),0)+IFERROR(INDEX('Hoja de Trabajo para listado'!$BC$155:$CB$1048576,MATCH($A1170,'Hoja de Trabajo para listado'!$BC$155:$BC$1048576,0),MATCH((CUADRO!J$5&amp;$E1170),'Hoja de Trabajo para listado'!$BC$151:$CB$151,0)),0)+IFERROR(INDEX('Hoja de Trabajo para listado'!$DE$153:$DG$274,MATCH($A1170,'Hoja de Trabajo para listado'!$DE$153:$DE$1048576,0),MATCH((CUADRO!J$5&amp;$E1170),'Hoja de Trabajo para listado'!$DE$151:$DG$151,0)),0)+IFERROR(INDEX('Hoja de Trabajo para listado'!$CD$155:$DC$1048576,MATCH($A1170,'Hoja de Trabajo para listado'!$CD$155:$CD$1048576,0),MATCH((CUADRO!J$5&amp;$E1170),'Hoja de Trabajo para listado'!$CD$151:$DC$151,0)),0)</f>
        <v>0</v>
      </c>
      <c r="K1170" s="255">
        <f ca="1">+IFERROR(INDEX('Hoja de Trabajo para listado'!$A$155:$Z$1048576,MATCH($A1170,'Hoja de Trabajo para listado'!$A$155:$A$1048576,0),MATCH((CUADRO!K$5&amp;$E1170),'Hoja de Trabajo para listado'!$A$151:$Z$151,0)),0)+IFERROR(INDEX('Hoja de Trabajo para listado'!$AB$155:$BA$1048576,MATCH($A1170,'Hoja de Trabajo para listado'!$AB$155:$AB$1048576,0),MATCH((CUADRO!K$5&amp;$E1170),'Hoja de Trabajo para listado'!$AB$151:$BA$151,0)),0)+IFERROR(INDEX('Hoja de Trabajo para listado'!$BC$155:$CB$1048576,MATCH($A1170,'Hoja de Trabajo para listado'!$BC$155:$BC$1048576,0),MATCH((CUADRO!K$5&amp;$E1170),'Hoja de Trabajo para listado'!$BC$151:$CB$151,0)),0)+IFERROR(INDEX('Hoja de Trabajo para listado'!$DE$153:$DG$274,MATCH($A1170,'Hoja de Trabajo para listado'!$DE$153:$DE$1048576,0),MATCH((CUADRO!K$5&amp;$E1170),'Hoja de Trabajo para listado'!$DE$151:$DG$151,0)),0)+IFERROR(INDEX('Hoja de Trabajo para listado'!$CD$155:$DC$1048576,MATCH($A1170,'Hoja de Trabajo para listado'!$CD$155:$CD$1048576,0),MATCH((CUADRO!K$5&amp;$E1170),'Hoja de Trabajo para listado'!$CD$151:$DC$151,0)),0)</f>
        <v>0</v>
      </c>
      <c r="L1170" s="255">
        <f ca="1">+IFERROR(INDEX('Hoja de Trabajo para listado'!$A$155:$Z$1048576,MATCH($A1170,'Hoja de Trabajo para listado'!$A$155:$A$1048576,0),MATCH((CUADRO!L$5&amp;$E1170),'Hoja de Trabajo para listado'!$A$151:$Z$151,0)),0)+IFERROR(INDEX('Hoja de Trabajo para listado'!$AB$155:$BA$1048576,MATCH($A1170,'Hoja de Trabajo para listado'!$AB$155:$AB$1048576,0),MATCH((CUADRO!L$5&amp;$E1170),'Hoja de Trabajo para listado'!$AB$151:$BA$151,0)),0)+IFERROR(INDEX('Hoja de Trabajo para listado'!$BC$155:$CB$1048576,MATCH($A1170,'Hoja de Trabajo para listado'!$BC$155:$BC$1048576,0),MATCH((CUADRO!L$5&amp;$E1170),'Hoja de Trabajo para listado'!$BC$151:$CB$151,0)),0)+IFERROR(INDEX('Hoja de Trabajo para listado'!$DE$153:$DG$274,MATCH($A1170,'Hoja de Trabajo para listado'!$DE$153:$DE$1048576,0),MATCH((CUADRO!L$5&amp;$E1170),'Hoja de Trabajo para listado'!$DE$151:$DG$151,0)),0)+IFERROR(INDEX('Hoja de Trabajo para listado'!$CD$155:$DC$1048576,MATCH($A1170,'Hoja de Trabajo para listado'!$CD$155:$CD$1048576,0),MATCH((CUADRO!L$5&amp;$E1170),'Hoja de Trabajo para listado'!$CD$151:$DC$151,0)),0)</f>
        <v>0</v>
      </c>
      <c r="M1170" s="255">
        <f ca="1">+IFERROR(INDEX('Hoja de Trabajo para listado'!$A$155:$Z$1048576,MATCH($A1170,'Hoja de Trabajo para listado'!$A$155:$A$1048576,0),MATCH((CUADRO!M$5&amp;$E1170),'Hoja de Trabajo para listado'!$A$151:$Z$151,0)),0)+IFERROR(INDEX('Hoja de Trabajo para listado'!$AB$155:$BA$1048576,MATCH($A1170,'Hoja de Trabajo para listado'!$AB$155:$AB$1048576,0),MATCH((CUADRO!M$5&amp;$E1170),'Hoja de Trabajo para listado'!$AB$151:$BA$151,0)),0)+IFERROR(INDEX('Hoja de Trabajo para listado'!$BC$155:$CB$1048576,MATCH($A1170,'Hoja de Trabajo para listado'!$BC$155:$BC$1048576,0),MATCH((CUADRO!M$5&amp;$E1170),'Hoja de Trabajo para listado'!$BC$151:$CB$151,0)),0)+IFERROR(INDEX('Hoja de Trabajo para listado'!$DE$153:$DG$274,MATCH($A1170,'Hoja de Trabajo para listado'!$DE$153:$DE$1048576,0),MATCH((CUADRO!M$5&amp;$E1170),'Hoja de Trabajo para listado'!$DE$151:$DG$151,0)),0)+IFERROR(INDEX('Hoja de Trabajo para listado'!$CD$155:$DC$1048576,MATCH($A1170,'Hoja de Trabajo para listado'!$CD$155:$CD$1048576,0),MATCH((CUADRO!M$5&amp;$E1170),'Hoja de Trabajo para listado'!$CD$151:$DC$151,0)),0)</f>
        <v>0</v>
      </c>
      <c r="N1170" s="255">
        <f ca="1">+IFERROR(INDEX('Hoja de Trabajo para listado'!$A$155:$Z$1048576,MATCH($A1170,'Hoja de Trabajo para listado'!$A$155:$A$1048576,0),MATCH((CUADRO!N$5&amp;$E1170),'Hoja de Trabajo para listado'!$A$151:$Z$151,0)),0)+IFERROR(INDEX('Hoja de Trabajo para listado'!$AB$155:$BA$1048576,MATCH($A1170,'Hoja de Trabajo para listado'!$AB$155:$AB$1048576,0),MATCH((CUADRO!N$5&amp;$E1170),'Hoja de Trabajo para listado'!$AB$151:$BA$151,0)),0)+IFERROR(INDEX('Hoja de Trabajo para listado'!$BC$155:$CB$1048576,MATCH($A1170,'Hoja de Trabajo para listado'!$BC$155:$BC$1048576,0),MATCH((CUADRO!N$5&amp;$E1170),'Hoja de Trabajo para listado'!$BC$151:$CB$151,0)),0)+IFERROR(INDEX('Hoja de Trabajo para listado'!$DE$153:$DG$274,MATCH($A1170,'Hoja de Trabajo para listado'!$DE$153:$DE$1048576,0),MATCH((CUADRO!N$5&amp;$E1170),'Hoja de Trabajo para listado'!$DE$151:$DG$151,0)),0)+IFERROR(INDEX('Hoja de Trabajo para listado'!$CD$155:$DC$1048576,MATCH($A1170,'Hoja de Trabajo para listado'!$CD$155:$CD$1048576,0),MATCH((CUADRO!N$5&amp;$E1170),'Hoja de Trabajo para listado'!$CD$151:$DC$151,0)),0)</f>
        <v>0</v>
      </c>
      <c r="O1170" s="255">
        <f ca="1">+IFERROR(INDEX('Hoja de Trabajo para listado'!$A$155:$Z$1048576,MATCH($A1170,'Hoja de Trabajo para listado'!$A$155:$A$1048576,0),MATCH((CUADRO!O$5&amp;$E1170),'Hoja de Trabajo para listado'!$A$151:$Z$151,0)),0)+IFERROR(INDEX('Hoja de Trabajo para listado'!$AB$155:$BA$1048576,MATCH($A1170,'Hoja de Trabajo para listado'!$AB$155:$AB$1048576,0),MATCH((CUADRO!O$5&amp;$E1170),'Hoja de Trabajo para listado'!$AB$151:$BA$151,0)),0)+IFERROR(INDEX('Hoja de Trabajo para listado'!$BC$155:$CB$1048576,MATCH($A1170,'Hoja de Trabajo para listado'!$BC$155:$BC$1048576,0),MATCH((CUADRO!O$5&amp;$E1170),'Hoja de Trabajo para listado'!$BC$151:$CB$151,0)),0)+IFERROR(INDEX('Hoja de Trabajo para listado'!$DE$153:$DG$274,MATCH($A1170,'Hoja de Trabajo para listado'!$DE$153:$DE$1048576,0),MATCH((CUADRO!O$5&amp;$E1170),'Hoja de Trabajo para listado'!$DE$151:$DG$151,0)),0)+IFERROR(INDEX('Hoja de Trabajo para listado'!$CD$155:$DC$1048576,MATCH($A1170,'Hoja de Trabajo para listado'!$CD$155:$CD$1048576,0),MATCH((CUADRO!O$5&amp;$E1170),'Hoja de Trabajo para listado'!$CD$151:$DC$151,0)),0)</f>
        <v>0</v>
      </c>
      <c r="P1170" s="255">
        <f ca="1">+IFERROR(INDEX('Hoja de Trabajo para listado'!$A$155:$Z$1048576,MATCH($A1170,'Hoja de Trabajo para listado'!$A$155:$A$1048576,0),MATCH((CUADRO!P$5&amp;$E1170),'Hoja de Trabajo para listado'!$A$151:$Z$151,0)),0)+IFERROR(INDEX('Hoja de Trabajo para listado'!$AB$155:$BA$1048576,MATCH($A1170,'Hoja de Trabajo para listado'!$AB$155:$AB$1048576,0),MATCH((CUADRO!P$5&amp;$E1170),'Hoja de Trabajo para listado'!$AB$151:$BA$151,0)),0)+IFERROR(INDEX('Hoja de Trabajo para listado'!$BC$155:$CB$1048576,MATCH($A1170,'Hoja de Trabajo para listado'!$BC$155:$BC$1048576,0),MATCH((CUADRO!P$5&amp;$E1170),'Hoja de Trabajo para listado'!$BC$151:$CB$151,0)),0)+IFERROR(INDEX('Hoja de Trabajo para listado'!$DE$153:$DG$274,MATCH($A1170,'Hoja de Trabajo para listado'!$DE$153:$DE$1048576,0),MATCH((CUADRO!P$5&amp;$E1170),'Hoja de Trabajo para listado'!$DE$151:$DG$151,0)),0)+IFERROR(INDEX('Hoja de Trabajo para listado'!$CD$155:$DC$1048576,MATCH($A1170,'Hoja de Trabajo para listado'!$CD$155:$CD$1048576,0),MATCH((CUADRO!P$5&amp;$E1170),'Hoja de Trabajo para listado'!$CD$151:$DC$151,0)),0)</f>
        <v>0</v>
      </c>
      <c r="Q1170" s="255">
        <f ca="1">+IFERROR(INDEX('Hoja de Trabajo para listado'!$A$155:$Z$1048576,MATCH($A1170,'Hoja de Trabajo para listado'!$A$155:$A$1048576,0),MATCH((CUADRO!Q$5&amp;$E1170),'Hoja de Trabajo para listado'!$A$151:$Z$151,0)),0)+IFERROR(INDEX('Hoja de Trabajo para listado'!$AB$155:$BA$1048576,MATCH($A1170,'Hoja de Trabajo para listado'!$AB$155:$AB$1048576,0),MATCH((CUADRO!Q$5&amp;$E1170),'Hoja de Trabajo para listado'!$AB$151:$BA$151,0)),0)+IFERROR(INDEX('Hoja de Trabajo para listado'!$BC$155:$CB$1048576,MATCH($A1170,'Hoja de Trabajo para listado'!$BC$155:$BC$1048576,0),MATCH((CUADRO!Q$5&amp;$E1170),'Hoja de Trabajo para listado'!$BC$151:$CB$151,0)),0)+IFERROR(INDEX('Hoja de Trabajo para listado'!$DE$153:$DG$274,MATCH($A1170,'Hoja de Trabajo para listado'!$DE$153:$DE$1048576,0),MATCH((CUADRO!Q$5&amp;$E1170),'Hoja de Trabajo para listado'!$DE$151:$DG$151,0)),0)+IFERROR(INDEX('Hoja de Trabajo para listado'!$CD$155:$DC$1048576,MATCH($A1170,'Hoja de Trabajo para listado'!$CD$155:$CD$1048576,0),MATCH((CUADRO!Q$5&amp;$E1170),'Hoja de Trabajo para listado'!$CD$151:$DC$151,0)),0)</f>
        <v>0</v>
      </c>
      <c r="R1170" s="255">
        <f t="shared" ca="1" si="41"/>
        <v>0</v>
      </c>
      <c r="S1170" s="262"/>
      <c r="T1170" s="255">
        <f ca="1">+T1171</f>
        <v>0</v>
      </c>
      <c r="U1170" s="254">
        <f t="shared" si="42"/>
        <v>1</v>
      </c>
      <c r="V1170" s="362" t="str">
        <f>+VLOOKUP(A1170,bd_lista!$A$3:$E$590,5,FALSE)</f>
        <v>Empresas Municipales</v>
      </c>
      <c r="W1170" s="361" t="str">
        <f>+V1170</f>
        <v>Empresas Municipales</v>
      </c>
      <c r="X1170" s="254">
        <f>+VLOOKUP(A1170,[2]Sheet1!$A$13:$D$744,4,FALSE)</f>
        <v>78</v>
      </c>
      <c r="Y1170" s="254" t="str">
        <f>+VLOOKUP(X1170,bd_lista!$A$3:$C$590,3,FALSE)</f>
        <v>Ministerio de Hidrocarburos y Energías</v>
      </c>
      <c r="Z1170" s="316">
        <f>+X1170</f>
        <v>78</v>
      </c>
      <c r="AA1170" s="317" t="str">
        <f>+Y1170</f>
        <v>Ministerio de Hidrocarburos y Energías</v>
      </c>
    </row>
    <row r="1171" spans="1:27" customFormat="1" ht="27" hidden="1" customHeight="1">
      <c r="A1171" s="32">
        <v>716</v>
      </c>
      <c r="B1171" s="307"/>
      <c r="C1171" s="259" t="str">
        <f>+VLOOKUP(A1171,bd_lista!$A$3:$C$590,3,FALSE)</f>
        <v>Empresa Tarijeña del Gas</v>
      </c>
      <c r="D1171" s="362"/>
      <c r="E1171" s="362" t="s">
        <v>1314</v>
      </c>
      <c r="F1171" s="255">
        <f ca="1">+IFERROR(INDEX('Hoja de Trabajo para listado'!$A$155:$Z$1048576,MATCH($A1171,'Hoja de Trabajo para listado'!$A$155:$A$1048576,0),MATCH((CUADRO!F$5&amp;$E1171),'Hoja de Trabajo para listado'!$A$151:$Z$151,0)),0)+IFERROR(INDEX('Hoja de Trabajo para listado'!$AB$155:$BA$1048576,MATCH($A1171,'Hoja de Trabajo para listado'!$AB$155:$AB$1048576,0),MATCH((CUADRO!F$5&amp;$E1171),'Hoja de Trabajo para listado'!$AB$151:$BA$151,0)),0)+IFERROR(INDEX('Hoja de Trabajo para listado'!$BC$155:$CB$1048576,MATCH($A1171,'Hoja de Trabajo para listado'!$BC$155:$BC$1048576,0),MATCH((CUADRO!F$5&amp;$E1171),'Hoja de Trabajo para listado'!$BC$151:$CB$151,0)),0)+IFERROR(INDEX('Hoja de Trabajo para listado'!$DE$153:$DG$274,MATCH($A1171,'Hoja de Trabajo para listado'!$DE$153:$DE$1048576,0),MATCH((CUADRO!F$5&amp;$E1171),'Hoja de Trabajo para listado'!$DE$151:$DG$151,0)),0)+IFERROR(INDEX('Hoja de Trabajo para listado'!$CD$155:$DC$1048576,MATCH($A1171,'Hoja de Trabajo para listado'!$CD$155:$CD$1048576,0),MATCH((CUADRO!F$5&amp;$E1171),'Hoja de Trabajo para listado'!$CD$151:$DC$151,0)),0)</f>
        <v>0</v>
      </c>
      <c r="G1171" s="255">
        <f ca="1">+IFERROR(INDEX('Hoja de Trabajo para listado'!$A$155:$Z$1048576,MATCH($A1171,'Hoja de Trabajo para listado'!$A$155:$A$1048576,0),MATCH((CUADRO!G$5&amp;$E1171),'Hoja de Trabajo para listado'!$A$151:$Z$151,0)),0)+IFERROR(INDEX('Hoja de Trabajo para listado'!$AB$155:$BA$1048576,MATCH($A1171,'Hoja de Trabajo para listado'!$AB$155:$AB$1048576,0),MATCH((CUADRO!G$5&amp;$E1171),'Hoja de Trabajo para listado'!$AB$151:$BA$151,0)),0)+IFERROR(INDEX('Hoja de Trabajo para listado'!$BC$155:$CB$1048576,MATCH($A1171,'Hoja de Trabajo para listado'!$BC$155:$BC$1048576,0),MATCH((CUADRO!G$5&amp;$E1171),'Hoja de Trabajo para listado'!$BC$151:$CB$151,0)),0)+IFERROR(INDEX('Hoja de Trabajo para listado'!$DE$153:$DG$274,MATCH($A1171,'Hoja de Trabajo para listado'!$DE$153:$DE$1048576,0),MATCH((CUADRO!G$5&amp;$E1171),'Hoja de Trabajo para listado'!$DE$151:$DG$151,0)),0)+IFERROR(INDEX('Hoja de Trabajo para listado'!$CD$155:$DC$1048576,MATCH($A1171,'Hoja de Trabajo para listado'!$CD$155:$CD$1048576,0),MATCH((CUADRO!G$5&amp;$E1171),'Hoja de Trabajo para listado'!$CD$151:$DC$151,0)),0)</f>
        <v>0</v>
      </c>
      <c r="H1171" s="255">
        <f ca="1">+IFERROR(INDEX('Hoja de Trabajo para listado'!$A$155:$Z$1048576,MATCH($A1171,'Hoja de Trabajo para listado'!$A$155:$A$1048576,0),MATCH((CUADRO!H$5&amp;$E1171),'Hoja de Trabajo para listado'!$A$151:$Z$151,0)),0)+IFERROR(INDEX('Hoja de Trabajo para listado'!$AB$155:$BA$1048576,MATCH($A1171,'Hoja de Trabajo para listado'!$AB$155:$AB$1048576,0),MATCH((CUADRO!H$5&amp;$E1171),'Hoja de Trabajo para listado'!$AB$151:$BA$151,0)),0)+IFERROR(INDEX('Hoja de Trabajo para listado'!$BC$155:$CB$1048576,MATCH($A1171,'Hoja de Trabajo para listado'!$BC$155:$BC$1048576,0),MATCH((CUADRO!H$5&amp;$E1171),'Hoja de Trabajo para listado'!$BC$151:$CB$151,0)),0)+IFERROR(INDEX('Hoja de Trabajo para listado'!$DE$153:$DG$274,MATCH($A1171,'Hoja de Trabajo para listado'!$DE$153:$DE$1048576,0),MATCH((CUADRO!H$5&amp;$E1171),'Hoja de Trabajo para listado'!$DE$151:$DG$151,0)),0)+IFERROR(INDEX('Hoja de Trabajo para listado'!$CD$155:$DC$1048576,MATCH($A1171,'Hoja de Trabajo para listado'!$CD$155:$CD$1048576,0),MATCH((CUADRO!H$5&amp;$E1171),'Hoja de Trabajo para listado'!$CD$151:$DC$151,0)),0)</f>
        <v>0</v>
      </c>
      <c r="I1171" s="255">
        <f ca="1">+IFERROR(INDEX('Hoja de Trabajo para listado'!$A$155:$Z$1048576,MATCH($A1171,'Hoja de Trabajo para listado'!$A$155:$A$1048576,0),MATCH((CUADRO!I$5&amp;$E1171),'Hoja de Trabajo para listado'!$A$151:$Z$151,0)),0)+IFERROR(INDEX('Hoja de Trabajo para listado'!$AB$155:$BA$1048576,MATCH($A1171,'Hoja de Trabajo para listado'!$AB$155:$AB$1048576,0),MATCH((CUADRO!I$5&amp;$E1171),'Hoja de Trabajo para listado'!$AB$151:$BA$151,0)),0)+IFERROR(INDEX('Hoja de Trabajo para listado'!$BC$155:$CB$1048576,MATCH($A1171,'Hoja de Trabajo para listado'!$BC$155:$BC$1048576,0),MATCH((CUADRO!I$5&amp;$E1171),'Hoja de Trabajo para listado'!$BC$151:$CB$151,0)),0)+IFERROR(INDEX('Hoja de Trabajo para listado'!$DE$153:$DG$274,MATCH($A1171,'Hoja de Trabajo para listado'!$DE$153:$DE$1048576,0),MATCH((CUADRO!I$5&amp;$E1171),'Hoja de Trabajo para listado'!$DE$151:$DG$151,0)),0)+IFERROR(INDEX('Hoja de Trabajo para listado'!$CD$155:$DC$1048576,MATCH($A1171,'Hoja de Trabajo para listado'!$CD$155:$CD$1048576,0),MATCH((CUADRO!I$5&amp;$E1171),'Hoja de Trabajo para listado'!$CD$151:$DC$151,0)),0)</f>
        <v>0</v>
      </c>
      <c r="J1171" s="255">
        <f ca="1">+IFERROR(INDEX('Hoja de Trabajo para listado'!$A$155:$Z$1048576,MATCH($A1171,'Hoja de Trabajo para listado'!$A$155:$A$1048576,0),MATCH((CUADRO!J$5&amp;$E1171),'Hoja de Trabajo para listado'!$A$151:$Z$151,0)),0)+IFERROR(INDEX('Hoja de Trabajo para listado'!$AB$155:$BA$1048576,MATCH($A1171,'Hoja de Trabajo para listado'!$AB$155:$AB$1048576,0),MATCH((CUADRO!J$5&amp;$E1171),'Hoja de Trabajo para listado'!$AB$151:$BA$151,0)),0)+IFERROR(INDEX('Hoja de Trabajo para listado'!$BC$155:$CB$1048576,MATCH($A1171,'Hoja de Trabajo para listado'!$BC$155:$BC$1048576,0),MATCH((CUADRO!J$5&amp;$E1171),'Hoja de Trabajo para listado'!$BC$151:$CB$151,0)),0)+IFERROR(INDEX('Hoja de Trabajo para listado'!$DE$153:$DG$274,MATCH($A1171,'Hoja de Trabajo para listado'!$DE$153:$DE$1048576,0),MATCH((CUADRO!J$5&amp;$E1171),'Hoja de Trabajo para listado'!$DE$151:$DG$151,0)),0)+IFERROR(INDEX('Hoja de Trabajo para listado'!$CD$155:$DC$1048576,MATCH($A1171,'Hoja de Trabajo para listado'!$CD$155:$CD$1048576,0),MATCH((CUADRO!J$5&amp;$E1171),'Hoja de Trabajo para listado'!$CD$151:$DC$151,0)),0)</f>
        <v>0</v>
      </c>
      <c r="K1171" s="255">
        <f ca="1">+IFERROR(INDEX('Hoja de Trabajo para listado'!$A$155:$Z$1048576,MATCH($A1171,'Hoja de Trabajo para listado'!$A$155:$A$1048576,0),MATCH((CUADRO!K$5&amp;$E1171),'Hoja de Trabajo para listado'!$A$151:$Z$151,0)),0)+IFERROR(INDEX('Hoja de Trabajo para listado'!$AB$155:$BA$1048576,MATCH($A1171,'Hoja de Trabajo para listado'!$AB$155:$AB$1048576,0),MATCH((CUADRO!K$5&amp;$E1171),'Hoja de Trabajo para listado'!$AB$151:$BA$151,0)),0)+IFERROR(INDEX('Hoja de Trabajo para listado'!$BC$155:$CB$1048576,MATCH($A1171,'Hoja de Trabajo para listado'!$BC$155:$BC$1048576,0),MATCH((CUADRO!K$5&amp;$E1171),'Hoja de Trabajo para listado'!$BC$151:$CB$151,0)),0)+IFERROR(INDEX('Hoja de Trabajo para listado'!$DE$153:$DG$274,MATCH($A1171,'Hoja de Trabajo para listado'!$DE$153:$DE$1048576,0),MATCH((CUADRO!K$5&amp;$E1171),'Hoja de Trabajo para listado'!$DE$151:$DG$151,0)),0)+IFERROR(INDEX('Hoja de Trabajo para listado'!$CD$155:$DC$1048576,MATCH($A1171,'Hoja de Trabajo para listado'!$CD$155:$CD$1048576,0),MATCH((CUADRO!K$5&amp;$E1171),'Hoja de Trabajo para listado'!$CD$151:$DC$151,0)),0)</f>
        <v>0</v>
      </c>
      <c r="L1171" s="255">
        <f ca="1">+IFERROR(INDEX('Hoja de Trabajo para listado'!$A$155:$Z$1048576,MATCH($A1171,'Hoja de Trabajo para listado'!$A$155:$A$1048576,0),MATCH((CUADRO!L$5&amp;$E1171),'Hoja de Trabajo para listado'!$A$151:$Z$151,0)),0)+IFERROR(INDEX('Hoja de Trabajo para listado'!$AB$155:$BA$1048576,MATCH($A1171,'Hoja de Trabajo para listado'!$AB$155:$AB$1048576,0),MATCH((CUADRO!L$5&amp;$E1171),'Hoja de Trabajo para listado'!$AB$151:$BA$151,0)),0)+IFERROR(INDEX('Hoja de Trabajo para listado'!$BC$155:$CB$1048576,MATCH($A1171,'Hoja de Trabajo para listado'!$BC$155:$BC$1048576,0),MATCH((CUADRO!L$5&amp;$E1171),'Hoja de Trabajo para listado'!$BC$151:$CB$151,0)),0)+IFERROR(INDEX('Hoja de Trabajo para listado'!$DE$153:$DG$274,MATCH($A1171,'Hoja de Trabajo para listado'!$DE$153:$DE$1048576,0),MATCH((CUADRO!L$5&amp;$E1171),'Hoja de Trabajo para listado'!$DE$151:$DG$151,0)),0)+IFERROR(INDEX('Hoja de Trabajo para listado'!$CD$155:$DC$1048576,MATCH($A1171,'Hoja de Trabajo para listado'!$CD$155:$CD$1048576,0),MATCH((CUADRO!L$5&amp;$E1171),'Hoja de Trabajo para listado'!$CD$151:$DC$151,0)),0)</f>
        <v>0</v>
      </c>
      <c r="M1171" s="255">
        <f ca="1">+IFERROR(INDEX('Hoja de Trabajo para listado'!$A$155:$Z$1048576,MATCH($A1171,'Hoja de Trabajo para listado'!$A$155:$A$1048576,0),MATCH((CUADRO!M$5&amp;$E1171),'Hoja de Trabajo para listado'!$A$151:$Z$151,0)),0)+IFERROR(INDEX('Hoja de Trabajo para listado'!$AB$155:$BA$1048576,MATCH($A1171,'Hoja de Trabajo para listado'!$AB$155:$AB$1048576,0),MATCH((CUADRO!M$5&amp;$E1171),'Hoja de Trabajo para listado'!$AB$151:$BA$151,0)),0)+IFERROR(INDEX('Hoja de Trabajo para listado'!$BC$155:$CB$1048576,MATCH($A1171,'Hoja de Trabajo para listado'!$BC$155:$BC$1048576,0),MATCH((CUADRO!M$5&amp;$E1171),'Hoja de Trabajo para listado'!$BC$151:$CB$151,0)),0)+IFERROR(INDEX('Hoja de Trabajo para listado'!$DE$153:$DG$274,MATCH($A1171,'Hoja de Trabajo para listado'!$DE$153:$DE$1048576,0),MATCH((CUADRO!M$5&amp;$E1171),'Hoja de Trabajo para listado'!$DE$151:$DG$151,0)),0)+IFERROR(INDEX('Hoja de Trabajo para listado'!$CD$155:$DC$1048576,MATCH($A1171,'Hoja de Trabajo para listado'!$CD$155:$CD$1048576,0),MATCH((CUADRO!M$5&amp;$E1171),'Hoja de Trabajo para listado'!$CD$151:$DC$151,0)),0)</f>
        <v>0</v>
      </c>
      <c r="N1171" s="255">
        <f ca="1">+IFERROR(INDEX('Hoja de Trabajo para listado'!$A$155:$Z$1048576,MATCH($A1171,'Hoja de Trabajo para listado'!$A$155:$A$1048576,0),MATCH((CUADRO!N$5&amp;$E1171),'Hoja de Trabajo para listado'!$A$151:$Z$151,0)),0)+IFERROR(INDEX('Hoja de Trabajo para listado'!$AB$155:$BA$1048576,MATCH($A1171,'Hoja de Trabajo para listado'!$AB$155:$AB$1048576,0),MATCH((CUADRO!N$5&amp;$E1171),'Hoja de Trabajo para listado'!$AB$151:$BA$151,0)),0)+IFERROR(INDEX('Hoja de Trabajo para listado'!$BC$155:$CB$1048576,MATCH($A1171,'Hoja de Trabajo para listado'!$BC$155:$BC$1048576,0),MATCH((CUADRO!N$5&amp;$E1171),'Hoja de Trabajo para listado'!$BC$151:$CB$151,0)),0)+IFERROR(INDEX('Hoja de Trabajo para listado'!$DE$153:$DG$274,MATCH($A1171,'Hoja de Trabajo para listado'!$DE$153:$DE$1048576,0),MATCH((CUADRO!N$5&amp;$E1171),'Hoja de Trabajo para listado'!$DE$151:$DG$151,0)),0)+IFERROR(INDEX('Hoja de Trabajo para listado'!$CD$155:$DC$1048576,MATCH($A1171,'Hoja de Trabajo para listado'!$CD$155:$CD$1048576,0),MATCH((CUADRO!N$5&amp;$E1171),'Hoja de Trabajo para listado'!$CD$151:$DC$151,0)),0)</f>
        <v>0</v>
      </c>
      <c r="O1171" s="255">
        <f ca="1">+IFERROR(INDEX('Hoja de Trabajo para listado'!$A$155:$Z$1048576,MATCH($A1171,'Hoja de Trabajo para listado'!$A$155:$A$1048576,0),MATCH((CUADRO!O$5&amp;$E1171),'Hoja de Trabajo para listado'!$A$151:$Z$151,0)),0)+IFERROR(INDEX('Hoja de Trabajo para listado'!$AB$155:$BA$1048576,MATCH($A1171,'Hoja de Trabajo para listado'!$AB$155:$AB$1048576,0),MATCH((CUADRO!O$5&amp;$E1171),'Hoja de Trabajo para listado'!$AB$151:$BA$151,0)),0)+IFERROR(INDEX('Hoja de Trabajo para listado'!$BC$155:$CB$1048576,MATCH($A1171,'Hoja de Trabajo para listado'!$BC$155:$BC$1048576,0),MATCH((CUADRO!O$5&amp;$E1171),'Hoja de Trabajo para listado'!$BC$151:$CB$151,0)),0)+IFERROR(INDEX('Hoja de Trabajo para listado'!$DE$153:$DG$274,MATCH($A1171,'Hoja de Trabajo para listado'!$DE$153:$DE$1048576,0),MATCH((CUADRO!O$5&amp;$E1171),'Hoja de Trabajo para listado'!$DE$151:$DG$151,0)),0)+IFERROR(INDEX('Hoja de Trabajo para listado'!$CD$155:$DC$1048576,MATCH($A1171,'Hoja de Trabajo para listado'!$CD$155:$CD$1048576,0),MATCH((CUADRO!O$5&amp;$E1171),'Hoja de Trabajo para listado'!$CD$151:$DC$151,0)),0)</f>
        <v>0</v>
      </c>
      <c r="P1171" s="255">
        <f ca="1">+IFERROR(INDEX('Hoja de Trabajo para listado'!$A$155:$Z$1048576,MATCH($A1171,'Hoja de Trabajo para listado'!$A$155:$A$1048576,0),MATCH((CUADRO!P$5&amp;$E1171),'Hoja de Trabajo para listado'!$A$151:$Z$151,0)),0)+IFERROR(INDEX('Hoja de Trabajo para listado'!$AB$155:$BA$1048576,MATCH($A1171,'Hoja de Trabajo para listado'!$AB$155:$AB$1048576,0),MATCH((CUADRO!P$5&amp;$E1171),'Hoja de Trabajo para listado'!$AB$151:$BA$151,0)),0)+IFERROR(INDEX('Hoja de Trabajo para listado'!$BC$155:$CB$1048576,MATCH($A1171,'Hoja de Trabajo para listado'!$BC$155:$BC$1048576,0),MATCH((CUADRO!P$5&amp;$E1171),'Hoja de Trabajo para listado'!$BC$151:$CB$151,0)),0)+IFERROR(INDEX('Hoja de Trabajo para listado'!$DE$153:$DG$274,MATCH($A1171,'Hoja de Trabajo para listado'!$DE$153:$DE$1048576,0),MATCH((CUADRO!P$5&amp;$E1171),'Hoja de Trabajo para listado'!$DE$151:$DG$151,0)),0)+IFERROR(INDEX('Hoja de Trabajo para listado'!$CD$155:$DC$1048576,MATCH($A1171,'Hoja de Trabajo para listado'!$CD$155:$CD$1048576,0),MATCH((CUADRO!P$5&amp;$E1171),'Hoja de Trabajo para listado'!$CD$151:$DC$151,0)),0)</f>
        <v>0</v>
      </c>
      <c r="Q1171" s="255">
        <f ca="1">+IFERROR(INDEX('Hoja de Trabajo para listado'!$A$155:$Z$1048576,MATCH($A1171,'Hoja de Trabajo para listado'!$A$155:$A$1048576,0),MATCH((CUADRO!Q$5&amp;$E1171),'Hoja de Trabajo para listado'!$A$151:$Z$151,0)),0)+IFERROR(INDEX('Hoja de Trabajo para listado'!$AB$155:$BA$1048576,MATCH($A1171,'Hoja de Trabajo para listado'!$AB$155:$AB$1048576,0),MATCH((CUADRO!Q$5&amp;$E1171),'Hoja de Trabajo para listado'!$AB$151:$BA$151,0)),0)+IFERROR(INDEX('Hoja de Trabajo para listado'!$BC$155:$CB$1048576,MATCH($A1171,'Hoja de Trabajo para listado'!$BC$155:$BC$1048576,0),MATCH((CUADRO!Q$5&amp;$E1171),'Hoja de Trabajo para listado'!$BC$151:$CB$151,0)),0)+IFERROR(INDEX('Hoja de Trabajo para listado'!$DE$153:$DG$274,MATCH($A1171,'Hoja de Trabajo para listado'!$DE$153:$DE$1048576,0),MATCH((CUADRO!Q$5&amp;$E1171),'Hoja de Trabajo para listado'!$DE$151:$DG$151,0)),0)+IFERROR(INDEX('Hoja de Trabajo para listado'!$CD$155:$DC$1048576,MATCH($A1171,'Hoja de Trabajo para listado'!$CD$155:$CD$1048576,0),MATCH((CUADRO!Q$5&amp;$E1171),'Hoja de Trabajo para listado'!$CD$151:$DC$151,0)),0)</f>
        <v>0</v>
      </c>
      <c r="R1171" s="255">
        <f t="shared" ca="1" si="41"/>
        <v>0</v>
      </c>
      <c r="S1171" s="262">
        <f ca="1">+R1170+R1171</f>
        <v>0</v>
      </c>
      <c r="T1171" s="255">
        <f ca="1">+S1171</f>
        <v>0</v>
      </c>
      <c r="U1171" s="254">
        <f t="shared" si="42"/>
        <v>2</v>
      </c>
      <c r="V1171" s="362" t="str">
        <f>+VLOOKUP(A1171,bd_lista!$A$3:$E$590,5,FALSE)</f>
        <v>Empresas Municipales</v>
      </c>
      <c r="W1171" s="362"/>
      <c r="X1171" s="254">
        <f>+VLOOKUP(A1171,[2]Sheet1!$A$13:$D$744,4,FALSE)</f>
        <v>78</v>
      </c>
      <c r="Y1171" s="254" t="str">
        <f>+VLOOKUP(X1171,bd_lista!$A$3:$C$590,3,FALSE)</f>
        <v>Ministerio de Hidrocarburos y Energías</v>
      </c>
      <c r="Z1171" s="314"/>
      <c r="AA1171" s="315"/>
    </row>
    <row r="1172" spans="1:27" customFormat="1" ht="15" hidden="1" customHeight="1">
      <c r="A1172" s="32">
        <v>2312</v>
      </c>
      <c r="B1172" s="306">
        <f>+A1172</f>
        <v>2312</v>
      </c>
      <c r="C1172" s="259" t="str">
        <f>+VLOOKUP(A1172,bd_lista!$A$3:$C$590,3,FALSE)</f>
        <v>EMPRESA MUNICIPAL DE AGUA POTABLE Y ALCANTARILLADO VIACHA</v>
      </c>
      <c r="D1172" s="361" t="str">
        <f>+C1172</f>
        <v>EMPRESA MUNICIPAL DE AGUA POTABLE Y ALCANTARILLADO VIACHA</v>
      </c>
      <c r="E1172" s="254" t="s">
        <v>1313</v>
      </c>
      <c r="F1172" s="255">
        <f ca="1">+IFERROR(INDEX('Hoja de Trabajo para listado'!$A$155:$Z$1048576,MATCH($A1172,'Hoja de Trabajo para listado'!$A$155:$A$1048576,0),MATCH((CUADRO!F$5&amp;$E1172),'Hoja de Trabajo para listado'!$A$151:$Z$151,0)),0)+IFERROR(INDEX('Hoja de Trabajo para listado'!$AB$155:$BA$1048576,MATCH($A1172,'Hoja de Trabajo para listado'!$AB$155:$AB$1048576,0),MATCH((CUADRO!F$5&amp;$E1172),'Hoja de Trabajo para listado'!$AB$151:$BA$151,0)),0)+IFERROR(INDEX('Hoja de Trabajo para listado'!$BC$155:$CB$1048576,MATCH($A1172,'Hoja de Trabajo para listado'!$BC$155:$BC$1048576,0),MATCH((CUADRO!F$5&amp;$E1172),'Hoja de Trabajo para listado'!$BC$151:$CB$151,0)),0)+IFERROR(INDEX('Hoja de Trabajo para listado'!$DE$153:$DG$274,MATCH($A1172,'Hoja de Trabajo para listado'!$DE$153:$DE$1048576,0),MATCH((CUADRO!F$5&amp;$E1172),'Hoja de Trabajo para listado'!$DE$151:$DG$151,0)),0)+IFERROR(INDEX('Hoja de Trabajo para listado'!$CD$155:$DC$1048576,MATCH($A1172,'Hoja de Trabajo para listado'!$CD$155:$CD$1048576,0),MATCH((CUADRO!F$5&amp;$E1172),'Hoja de Trabajo para listado'!$CD$151:$DC$151,0)),0)</f>
        <v>0</v>
      </c>
      <c r="G1172" s="255">
        <f ca="1">+IFERROR(INDEX('Hoja de Trabajo para listado'!$A$155:$Z$1048576,MATCH($A1172,'Hoja de Trabajo para listado'!$A$155:$A$1048576,0),MATCH((CUADRO!G$5&amp;$E1172),'Hoja de Trabajo para listado'!$A$151:$Z$151,0)),0)+IFERROR(INDEX('Hoja de Trabajo para listado'!$AB$155:$BA$1048576,MATCH($A1172,'Hoja de Trabajo para listado'!$AB$155:$AB$1048576,0),MATCH((CUADRO!G$5&amp;$E1172),'Hoja de Trabajo para listado'!$AB$151:$BA$151,0)),0)+IFERROR(INDEX('Hoja de Trabajo para listado'!$BC$155:$CB$1048576,MATCH($A1172,'Hoja de Trabajo para listado'!$BC$155:$BC$1048576,0),MATCH((CUADRO!G$5&amp;$E1172),'Hoja de Trabajo para listado'!$BC$151:$CB$151,0)),0)+IFERROR(INDEX('Hoja de Trabajo para listado'!$DE$153:$DG$274,MATCH($A1172,'Hoja de Trabajo para listado'!$DE$153:$DE$1048576,0),MATCH((CUADRO!G$5&amp;$E1172),'Hoja de Trabajo para listado'!$DE$151:$DG$151,0)),0)+IFERROR(INDEX('Hoja de Trabajo para listado'!$CD$155:$DC$1048576,MATCH($A1172,'Hoja de Trabajo para listado'!$CD$155:$CD$1048576,0),MATCH((CUADRO!G$5&amp;$E1172),'Hoja de Trabajo para listado'!$CD$151:$DC$151,0)),0)</f>
        <v>0</v>
      </c>
      <c r="H1172" s="255">
        <f ca="1">+IFERROR(INDEX('Hoja de Trabajo para listado'!$A$155:$Z$1048576,MATCH($A1172,'Hoja de Trabajo para listado'!$A$155:$A$1048576,0),MATCH((CUADRO!H$5&amp;$E1172),'Hoja de Trabajo para listado'!$A$151:$Z$151,0)),0)+IFERROR(INDEX('Hoja de Trabajo para listado'!$AB$155:$BA$1048576,MATCH($A1172,'Hoja de Trabajo para listado'!$AB$155:$AB$1048576,0),MATCH((CUADRO!H$5&amp;$E1172),'Hoja de Trabajo para listado'!$AB$151:$BA$151,0)),0)+IFERROR(INDEX('Hoja de Trabajo para listado'!$BC$155:$CB$1048576,MATCH($A1172,'Hoja de Trabajo para listado'!$BC$155:$BC$1048576,0),MATCH((CUADRO!H$5&amp;$E1172),'Hoja de Trabajo para listado'!$BC$151:$CB$151,0)),0)+IFERROR(INDEX('Hoja de Trabajo para listado'!$DE$153:$DG$274,MATCH($A1172,'Hoja de Trabajo para listado'!$DE$153:$DE$1048576,0),MATCH((CUADRO!H$5&amp;$E1172),'Hoja de Trabajo para listado'!$DE$151:$DG$151,0)),0)+IFERROR(INDEX('Hoja de Trabajo para listado'!$CD$155:$DC$1048576,MATCH($A1172,'Hoja de Trabajo para listado'!$CD$155:$CD$1048576,0),MATCH((CUADRO!H$5&amp;$E1172),'Hoja de Trabajo para listado'!$CD$151:$DC$151,0)),0)</f>
        <v>0</v>
      </c>
      <c r="I1172" s="255">
        <f ca="1">+IFERROR(INDEX('Hoja de Trabajo para listado'!$A$155:$Z$1048576,MATCH($A1172,'Hoja de Trabajo para listado'!$A$155:$A$1048576,0),MATCH((CUADRO!I$5&amp;$E1172),'Hoja de Trabajo para listado'!$A$151:$Z$151,0)),0)+IFERROR(INDEX('Hoja de Trabajo para listado'!$AB$155:$BA$1048576,MATCH($A1172,'Hoja de Trabajo para listado'!$AB$155:$AB$1048576,0),MATCH((CUADRO!I$5&amp;$E1172),'Hoja de Trabajo para listado'!$AB$151:$BA$151,0)),0)+IFERROR(INDEX('Hoja de Trabajo para listado'!$BC$155:$CB$1048576,MATCH($A1172,'Hoja de Trabajo para listado'!$BC$155:$BC$1048576,0),MATCH((CUADRO!I$5&amp;$E1172),'Hoja de Trabajo para listado'!$BC$151:$CB$151,0)),0)+IFERROR(INDEX('Hoja de Trabajo para listado'!$DE$153:$DG$274,MATCH($A1172,'Hoja de Trabajo para listado'!$DE$153:$DE$1048576,0),MATCH((CUADRO!I$5&amp;$E1172),'Hoja de Trabajo para listado'!$DE$151:$DG$151,0)),0)+IFERROR(INDEX('Hoja de Trabajo para listado'!$CD$155:$DC$1048576,MATCH($A1172,'Hoja de Trabajo para listado'!$CD$155:$CD$1048576,0),MATCH((CUADRO!I$5&amp;$E1172),'Hoja de Trabajo para listado'!$CD$151:$DC$151,0)),0)</f>
        <v>0</v>
      </c>
      <c r="J1172" s="255">
        <f ca="1">+IFERROR(INDEX('Hoja de Trabajo para listado'!$A$155:$Z$1048576,MATCH($A1172,'Hoja de Trabajo para listado'!$A$155:$A$1048576,0),MATCH((CUADRO!J$5&amp;$E1172),'Hoja de Trabajo para listado'!$A$151:$Z$151,0)),0)+IFERROR(INDEX('Hoja de Trabajo para listado'!$AB$155:$BA$1048576,MATCH($A1172,'Hoja de Trabajo para listado'!$AB$155:$AB$1048576,0),MATCH((CUADRO!J$5&amp;$E1172),'Hoja de Trabajo para listado'!$AB$151:$BA$151,0)),0)+IFERROR(INDEX('Hoja de Trabajo para listado'!$BC$155:$CB$1048576,MATCH($A1172,'Hoja de Trabajo para listado'!$BC$155:$BC$1048576,0),MATCH((CUADRO!J$5&amp;$E1172),'Hoja de Trabajo para listado'!$BC$151:$CB$151,0)),0)+IFERROR(INDEX('Hoja de Trabajo para listado'!$DE$153:$DG$274,MATCH($A1172,'Hoja de Trabajo para listado'!$DE$153:$DE$1048576,0),MATCH((CUADRO!J$5&amp;$E1172),'Hoja de Trabajo para listado'!$DE$151:$DG$151,0)),0)+IFERROR(INDEX('Hoja de Trabajo para listado'!$CD$155:$DC$1048576,MATCH($A1172,'Hoja de Trabajo para listado'!$CD$155:$CD$1048576,0),MATCH((CUADRO!J$5&amp;$E1172),'Hoja de Trabajo para listado'!$CD$151:$DC$151,0)),0)</f>
        <v>0</v>
      </c>
      <c r="K1172" s="255">
        <f ca="1">+IFERROR(INDEX('Hoja de Trabajo para listado'!$A$155:$Z$1048576,MATCH($A1172,'Hoja de Trabajo para listado'!$A$155:$A$1048576,0),MATCH((CUADRO!K$5&amp;$E1172),'Hoja de Trabajo para listado'!$A$151:$Z$151,0)),0)+IFERROR(INDEX('Hoja de Trabajo para listado'!$AB$155:$BA$1048576,MATCH($A1172,'Hoja de Trabajo para listado'!$AB$155:$AB$1048576,0),MATCH((CUADRO!K$5&amp;$E1172),'Hoja de Trabajo para listado'!$AB$151:$BA$151,0)),0)+IFERROR(INDEX('Hoja de Trabajo para listado'!$BC$155:$CB$1048576,MATCH($A1172,'Hoja de Trabajo para listado'!$BC$155:$BC$1048576,0),MATCH((CUADRO!K$5&amp;$E1172),'Hoja de Trabajo para listado'!$BC$151:$CB$151,0)),0)+IFERROR(INDEX('Hoja de Trabajo para listado'!$DE$153:$DG$274,MATCH($A1172,'Hoja de Trabajo para listado'!$DE$153:$DE$1048576,0),MATCH((CUADRO!K$5&amp;$E1172),'Hoja de Trabajo para listado'!$DE$151:$DG$151,0)),0)+IFERROR(INDEX('Hoja de Trabajo para listado'!$CD$155:$DC$1048576,MATCH($A1172,'Hoja de Trabajo para listado'!$CD$155:$CD$1048576,0),MATCH((CUADRO!K$5&amp;$E1172),'Hoja de Trabajo para listado'!$CD$151:$DC$151,0)),0)</f>
        <v>0</v>
      </c>
      <c r="L1172" s="255">
        <f ca="1">+IFERROR(INDEX('Hoja de Trabajo para listado'!$A$155:$Z$1048576,MATCH($A1172,'Hoja de Trabajo para listado'!$A$155:$A$1048576,0),MATCH((CUADRO!L$5&amp;$E1172),'Hoja de Trabajo para listado'!$A$151:$Z$151,0)),0)+IFERROR(INDEX('Hoja de Trabajo para listado'!$AB$155:$BA$1048576,MATCH($A1172,'Hoja de Trabajo para listado'!$AB$155:$AB$1048576,0),MATCH((CUADRO!L$5&amp;$E1172),'Hoja de Trabajo para listado'!$AB$151:$BA$151,0)),0)+IFERROR(INDEX('Hoja de Trabajo para listado'!$BC$155:$CB$1048576,MATCH($A1172,'Hoja de Trabajo para listado'!$BC$155:$BC$1048576,0),MATCH((CUADRO!L$5&amp;$E1172),'Hoja de Trabajo para listado'!$BC$151:$CB$151,0)),0)+IFERROR(INDEX('Hoja de Trabajo para listado'!$DE$153:$DG$274,MATCH($A1172,'Hoja de Trabajo para listado'!$DE$153:$DE$1048576,0),MATCH((CUADRO!L$5&amp;$E1172),'Hoja de Trabajo para listado'!$DE$151:$DG$151,0)),0)+IFERROR(INDEX('Hoja de Trabajo para listado'!$CD$155:$DC$1048576,MATCH($A1172,'Hoja de Trabajo para listado'!$CD$155:$CD$1048576,0),MATCH((CUADRO!L$5&amp;$E1172),'Hoja de Trabajo para listado'!$CD$151:$DC$151,0)),0)</f>
        <v>0</v>
      </c>
      <c r="M1172" s="255">
        <f ca="1">+IFERROR(INDEX('Hoja de Trabajo para listado'!$A$155:$Z$1048576,MATCH($A1172,'Hoja de Trabajo para listado'!$A$155:$A$1048576,0),MATCH((CUADRO!M$5&amp;$E1172),'Hoja de Trabajo para listado'!$A$151:$Z$151,0)),0)+IFERROR(INDEX('Hoja de Trabajo para listado'!$AB$155:$BA$1048576,MATCH($A1172,'Hoja de Trabajo para listado'!$AB$155:$AB$1048576,0),MATCH((CUADRO!M$5&amp;$E1172),'Hoja de Trabajo para listado'!$AB$151:$BA$151,0)),0)+IFERROR(INDEX('Hoja de Trabajo para listado'!$BC$155:$CB$1048576,MATCH($A1172,'Hoja de Trabajo para listado'!$BC$155:$BC$1048576,0),MATCH((CUADRO!M$5&amp;$E1172),'Hoja de Trabajo para listado'!$BC$151:$CB$151,0)),0)+IFERROR(INDEX('Hoja de Trabajo para listado'!$DE$153:$DG$274,MATCH($A1172,'Hoja de Trabajo para listado'!$DE$153:$DE$1048576,0),MATCH((CUADRO!M$5&amp;$E1172),'Hoja de Trabajo para listado'!$DE$151:$DG$151,0)),0)+IFERROR(INDEX('Hoja de Trabajo para listado'!$CD$155:$DC$1048576,MATCH($A1172,'Hoja de Trabajo para listado'!$CD$155:$CD$1048576,0),MATCH((CUADRO!M$5&amp;$E1172),'Hoja de Trabajo para listado'!$CD$151:$DC$151,0)),0)</f>
        <v>0</v>
      </c>
      <c r="N1172" s="255">
        <f ca="1">+IFERROR(INDEX('Hoja de Trabajo para listado'!$A$155:$Z$1048576,MATCH($A1172,'Hoja de Trabajo para listado'!$A$155:$A$1048576,0),MATCH((CUADRO!N$5&amp;$E1172),'Hoja de Trabajo para listado'!$A$151:$Z$151,0)),0)+IFERROR(INDEX('Hoja de Trabajo para listado'!$AB$155:$BA$1048576,MATCH($A1172,'Hoja de Trabajo para listado'!$AB$155:$AB$1048576,0),MATCH((CUADRO!N$5&amp;$E1172),'Hoja de Trabajo para listado'!$AB$151:$BA$151,0)),0)+IFERROR(INDEX('Hoja de Trabajo para listado'!$BC$155:$CB$1048576,MATCH($A1172,'Hoja de Trabajo para listado'!$BC$155:$BC$1048576,0),MATCH((CUADRO!N$5&amp;$E1172),'Hoja de Trabajo para listado'!$BC$151:$CB$151,0)),0)+IFERROR(INDEX('Hoja de Trabajo para listado'!$DE$153:$DG$274,MATCH($A1172,'Hoja de Trabajo para listado'!$DE$153:$DE$1048576,0),MATCH((CUADRO!N$5&amp;$E1172),'Hoja de Trabajo para listado'!$DE$151:$DG$151,0)),0)+IFERROR(INDEX('Hoja de Trabajo para listado'!$CD$155:$DC$1048576,MATCH($A1172,'Hoja de Trabajo para listado'!$CD$155:$CD$1048576,0),MATCH((CUADRO!N$5&amp;$E1172),'Hoja de Trabajo para listado'!$CD$151:$DC$151,0)),0)</f>
        <v>0</v>
      </c>
      <c r="O1172" s="255">
        <f ca="1">+IFERROR(INDEX('Hoja de Trabajo para listado'!$A$155:$Z$1048576,MATCH($A1172,'Hoja de Trabajo para listado'!$A$155:$A$1048576,0),MATCH((CUADRO!O$5&amp;$E1172),'Hoja de Trabajo para listado'!$A$151:$Z$151,0)),0)+IFERROR(INDEX('Hoja de Trabajo para listado'!$AB$155:$BA$1048576,MATCH($A1172,'Hoja de Trabajo para listado'!$AB$155:$AB$1048576,0),MATCH((CUADRO!O$5&amp;$E1172),'Hoja de Trabajo para listado'!$AB$151:$BA$151,0)),0)+IFERROR(INDEX('Hoja de Trabajo para listado'!$BC$155:$CB$1048576,MATCH($A1172,'Hoja de Trabajo para listado'!$BC$155:$BC$1048576,0),MATCH((CUADRO!O$5&amp;$E1172),'Hoja de Trabajo para listado'!$BC$151:$CB$151,0)),0)+IFERROR(INDEX('Hoja de Trabajo para listado'!$DE$153:$DG$274,MATCH($A1172,'Hoja de Trabajo para listado'!$DE$153:$DE$1048576,0),MATCH((CUADRO!O$5&amp;$E1172),'Hoja de Trabajo para listado'!$DE$151:$DG$151,0)),0)+IFERROR(INDEX('Hoja de Trabajo para listado'!$CD$155:$DC$1048576,MATCH($A1172,'Hoja de Trabajo para listado'!$CD$155:$CD$1048576,0),MATCH((CUADRO!O$5&amp;$E1172),'Hoja de Trabajo para listado'!$CD$151:$DC$151,0)),0)</f>
        <v>0</v>
      </c>
      <c r="P1172" s="255">
        <f ca="1">+IFERROR(INDEX('Hoja de Trabajo para listado'!$A$155:$Z$1048576,MATCH($A1172,'Hoja de Trabajo para listado'!$A$155:$A$1048576,0),MATCH((CUADRO!P$5&amp;$E1172),'Hoja de Trabajo para listado'!$A$151:$Z$151,0)),0)+IFERROR(INDEX('Hoja de Trabajo para listado'!$AB$155:$BA$1048576,MATCH($A1172,'Hoja de Trabajo para listado'!$AB$155:$AB$1048576,0),MATCH((CUADRO!P$5&amp;$E1172),'Hoja de Trabajo para listado'!$AB$151:$BA$151,0)),0)+IFERROR(INDEX('Hoja de Trabajo para listado'!$BC$155:$CB$1048576,MATCH($A1172,'Hoja de Trabajo para listado'!$BC$155:$BC$1048576,0),MATCH((CUADRO!P$5&amp;$E1172),'Hoja de Trabajo para listado'!$BC$151:$CB$151,0)),0)+IFERROR(INDEX('Hoja de Trabajo para listado'!$DE$153:$DG$274,MATCH($A1172,'Hoja de Trabajo para listado'!$DE$153:$DE$1048576,0),MATCH((CUADRO!P$5&amp;$E1172),'Hoja de Trabajo para listado'!$DE$151:$DG$151,0)),0)+IFERROR(INDEX('Hoja de Trabajo para listado'!$CD$155:$DC$1048576,MATCH($A1172,'Hoja de Trabajo para listado'!$CD$155:$CD$1048576,0),MATCH((CUADRO!P$5&amp;$E1172),'Hoja de Trabajo para listado'!$CD$151:$DC$151,0)),0)</f>
        <v>0</v>
      </c>
      <c r="Q1172" s="255">
        <f ca="1">+IFERROR(INDEX('Hoja de Trabajo para listado'!$A$155:$Z$1048576,MATCH($A1172,'Hoja de Trabajo para listado'!$A$155:$A$1048576,0),MATCH((CUADRO!Q$5&amp;$E1172),'Hoja de Trabajo para listado'!$A$151:$Z$151,0)),0)+IFERROR(INDEX('Hoja de Trabajo para listado'!$AB$155:$BA$1048576,MATCH($A1172,'Hoja de Trabajo para listado'!$AB$155:$AB$1048576,0),MATCH((CUADRO!Q$5&amp;$E1172),'Hoja de Trabajo para listado'!$AB$151:$BA$151,0)),0)+IFERROR(INDEX('Hoja de Trabajo para listado'!$BC$155:$CB$1048576,MATCH($A1172,'Hoja de Trabajo para listado'!$BC$155:$BC$1048576,0),MATCH((CUADRO!Q$5&amp;$E1172),'Hoja de Trabajo para listado'!$BC$151:$CB$151,0)),0)+IFERROR(INDEX('Hoja de Trabajo para listado'!$DE$153:$DG$274,MATCH($A1172,'Hoja de Trabajo para listado'!$DE$153:$DE$1048576,0),MATCH((CUADRO!Q$5&amp;$E1172),'Hoja de Trabajo para listado'!$DE$151:$DG$151,0)),0)+IFERROR(INDEX('Hoja de Trabajo para listado'!$CD$155:$DC$1048576,MATCH($A1172,'Hoja de Trabajo para listado'!$CD$155:$CD$1048576,0),MATCH((CUADRO!Q$5&amp;$E1172),'Hoja de Trabajo para listado'!$CD$151:$DC$151,0)),0)</f>
        <v>0</v>
      </c>
      <c r="R1172" s="255">
        <f t="shared" ca="1" si="41"/>
        <v>0</v>
      </c>
      <c r="S1172" s="262"/>
      <c r="T1172" s="255">
        <f ca="1">+T1173</f>
        <v>0</v>
      </c>
      <c r="U1172" s="254">
        <f t="shared" si="42"/>
        <v>1</v>
      </c>
      <c r="V1172" s="362" t="str">
        <f>+VLOOKUP(A1172,bd_lista!$A$3:$E$590,5,FALSE)</f>
        <v>Empresas Municipales</v>
      </c>
      <c r="W1172" s="361" t="str">
        <f>+V1172</f>
        <v>Empresas Municipales</v>
      </c>
      <c r="X1172" s="254">
        <f>+VLOOKUP(A1172,[2]Sheet1!$A$13:$D$744,4,FALSE)</f>
        <v>0</v>
      </c>
      <c r="Y1172" s="254" t="e">
        <f>+VLOOKUP(X1172,bd_lista!$A$3:$C$590,3,FALSE)</f>
        <v>#N/A</v>
      </c>
      <c r="Z1172" s="316">
        <f>+X1172</f>
        <v>0</v>
      </c>
      <c r="AA1172" s="317" t="e">
        <f>+Y1172</f>
        <v>#N/A</v>
      </c>
    </row>
    <row r="1173" spans="1:27" customFormat="1" ht="15" hidden="1" customHeight="1">
      <c r="A1173" s="32">
        <v>2312</v>
      </c>
      <c r="B1173" s="307"/>
      <c r="C1173" s="259" t="str">
        <f>+VLOOKUP(A1173,bd_lista!$A$3:$C$590,3,FALSE)</f>
        <v>EMPRESA MUNICIPAL DE AGUA POTABLE Y ALCANTARILLADO VIACHA</v>
      </c>
      <c r="D1173" s="362"/>
      <c r="E1173" s="256" t="s">
        <v>1314</v>
      </c>
      <c r="F1173" s="257">
        <f ca="1">+IFERROR(INDEX('Hoja de Trabajo para listado'!$A$155:$Z$1048576,MATCH($A1173,'Hoja de Trabajo para listado'!$A$155:$A$1048576,0),MATCH((CUADRO!F$5&amp;$E1173),'Hoja de Trabajo para listado'!$A$151:$Z$151,0)),0)+IFERROR(INDEX('Hoja de Trabajo para listado'!$AB$155:$BA$1048576,MATCH($A1173,'Hoja de Trabajo para listado'!$AB$155:$AB$1048576,0),MATCH((CUADRO!F$5&amp;$E1173),'Hoja de Trabajo para listado'!$AB$151:$BA$151,0)),0)+IFERROR(INDEX('Hoja de Trabajo para listado'!$BC$155:$CB$1048576,MATCH($A1173,'Hoja de Trabajo para listado'!$BC$155:$BC$1048576,0),MATCH((CUADRO!F$5&amp;$E1173),'Hoja de Trabajo para listado'!$BC$151:$CB$151,0)),0)+IFERROR(INDEX('Hoja de Trabajo para listado'!$DE$153:$DG$274,MATCH($A1173,'Hoja de Trabajo para listado'!$DE$153:$DE$1048576,0),MATCH((CUADRO!F$5&amp;$E1173),'Hoja de Trabajo para listado'!$DE$151:$DG$151,0)),0)+IFERROR(INDEX('Hoja de Trabajo para listado'!$CD$155:$DC$1048576,MATCH($A1173,'Hoja de Trabajo para listado'!$CD$155:$CD$1048576,0),MATCH((CUADRO!F$5&amp;$E1173),'Hoja de Trabajo para listado'!$CD$151:$DC$151,0)),0)</f>
        <v>0</v>
      </c>
      <c r="G1173" s="257">
        <f ca="1">+IFERROR(INDEX('Hoja de Trabajo para listado'!$A$155:$Z$1048576,MATCH($A1173,'Hoja de Trabajo para listado'!$A$155:$A$1048576,0),MATCH((CUADRO!G$5&amp;$E1173),'Hoja de Trabajo para listado'!$A$151:$Z$151,0)),0)+IFERROR(INDEX('Hoja de Trabajo para listado'!$AB$155:$BA$1048576,MATCH($A1173,'Hoja de Trabajo para listado'!$AB$155:$AB$1048576,0),MATCH((CUADRO!G$5&amp;$E1173),'Hoja de Trabajo para listado'!$AB$151:$BA$151,0)),0)+IFERROR(INDEX('Hoja de Trabajo para listado'!$BC$155:$CB$1048576,MATCH($A1173,'Hoja de Trabajo para listado'!$BC$155:$BC$1048576,0),MATCH((CUADRO!G$5&amp;$E1173),'Hoja de Trabajo para listado'!$BC$151:$CB$151,0)),0)+IFERROR(INDEX('Hoja de Trabajo para listado'!$DE$153:$DG$274,MATCH($A1173,'Hoja de Trabajo para listado'!$DE$153:$DE$1048576,0),MATCH((CUADRO!G$5&amp;$E1173),'Hoja de Trabajo para listado'!$DE$151:$DG$151,0)),0)+IFERROR(INDEX('Hoja de Trabajo para listado'!$CD$155:$DC$1048576,MATCH($A1173,'Hoja de Trabajo para listado'!$CD$155:$CD$1048576,0),MATCH((CUADRO!G$5&amp;$E1173),'Hoja de Trabajo para listado'!$CD$151:$DC$151,0)),0)</f>
        <v>0</v>
      </c>
      <c r="H1173" s="257">
        <f ca="1">+IFERROR(INDEX('Hoja de Trabajo para listado'!$A$155:$Z$1048576,MATCH($A1173,'Hoja de Trabajo para listado'!$A$155:$A$1048576,0),MATCH((CUADRO!H$5&amp;$E1173),'Hoja de Trabajo para listado'!$A$151:$Z$151,0)),0)+IFERROR(INDEX('Hoja de Trabajo para listado'!$AB$155:$BA$1048576,MATCH($A1173,'Hoja de Trabajo para listado'!$AB$155:$AB$1048576,0),MATCH((CUADRO!H$5&amp;$E1173),'Hoja de Trabajo para listado'!$AB$151:$BA$151,0)),0)+IFERROR(INDEX('Hoja de Trabajo para listado'!$BC$155:$CB$1048576,MATCH($A1173,'Hoja de Trabajo para listado'!$BC$155:$BC$1048576,0),MATCH((CUADRO!H$5&amp;$E1173),'Hoja de Trabajo para listado'!$BC$151:$CB$151,0)),0)+IFERROR(INDEX('Hoja de Trabajo para listado'!$DE$153:$DG$274,MATCH($A1173,'Hoja de Trabajo para listado'!$DE$153:$DE$1048576,0),MATCH((CUADRO!H$5&amp;$E1173),'Hoja de Trabajo para listado'!$DE$151:$DG$151,0)),0)+IFERROR(INDEX('Hoja de Trabajo para listado'!$CD$155:$DC$1048576,MATCH($A1173,'Hoja de Trabajo para listado'!$CD$155:$CD$1048576,0),MATCH((CUADRO!H$5&amp;$E1173),'Hoja de Trabajo para listado'!$CD$151:$DC$151,0)),0)</f>
        <v>0</v>
      </c>
      <c r="I1173" s="257">
        <f ca="1">+IFERROR(INDEX('Hoja de Trabajo para listado'!$A$155:$Z$1048576,MATCH($A1173,'Hoja de Trabajo para listado'!$A$155:$A$1048576,0),MATCH((CUADRO!I$5&amp;$E1173),'Hoja de Trabajo para listado'!$A$151:$Z$151,0)),0)+IFERROR(INDEX('Hoja de Trabajo para listado'!$AB$155:$BA$1048576,MATCH($A1173,'Hoja de Trabajo para listado'!$AB$155:$AB$1048576,0),MATCH((CUADRO!I$5&amp;$E1173),'Hoja de Trabajo para listado'!$AB$151:$BA$151,0)),0)+IFERROR(INDEX('Hoja de Trabajo para listado'!$BC$155:$CB$1048576,MATCH($A1173,'Hoja de Trabajo para listado'!$BC$155:$BC$1048576,0),MATCH((CUADRO!I$5&amp;$E1173),'Hoja de Trabajo para listado'!$BC$151:$CB$151,0)),0)+IFERROR(INDEX('Hoja de Trabajo para listado'!$DE$153:$DG$274,MATCH($A1173,'Hoja de Trabajo para listado'!$DE$153:$DE$1048576,0),MATCH((CUADRO!I$5&amp;$E1173),'Hoja de Trabajo para listado'!$DE$151:$DG$151,0)),0)+IFERROR(INDEX('Hoja de Trabajo para listado'!$CD$155:$DC$1048576,MATCH($A1173,'Hoja de Trabajo para listado'!$CD$155:$CD$1048576,0),MATCH((CUADRO!I$5&amp;$E1173),'Hoja de Trabajo para listado'!$CD$151:$DC$151,0)),0)</f>
        <v>0</v>
      </c>
      <c r="J1173" s="257">
        <f ca="1">+IFERROR(INDEX('Hoja de Trabajo para listado'!$A$155:$Z$1048576,MATCH($A1173,'Hoja de Trabajo para listado'!$A$155:$A$1048576,0),MATCH((CUADRO!J$5&amp;$E1173),'Hoja de Trabajo para listado'!$A$151:$Z$151,0)),0)+IFERROR(INDEX('Hoja de Trabajo para listado'!$AB$155:$BA$1048576,MATCH($A1173,'Hoja de Trabajo para listado'!$AB$155:$AB$1048576,0),MATCH((CUADRO!J$5&amp;$E1173),'Hoja de Trabajo para listado'!$AB$151:$BA$151,0)),0)+IFERROR(INDEX('Hoja de Trabajo para listado'!$BC$155:$CB$1048576,MATCH($A1173,'Hoja de Trabajo para listado'!$BC$155:$BC$1048576,0),MATCH((CUADRO!J$5&amp;$E1173),'Hoja de Trabajo para listado'!$BC$151:$CB$151,0)),0)+IFERROR(INDEX('Hoja de Trabajo para listado'!$DE$153:$DG$274,MATCH($A1173,'Hoja de Trabajo para listado'!$DE$153:$DE$1048576,0),MATCH((CUADRO!J$5&amp;$E1173),'Hoja de Trabajo para listado'!$DE$151:$DG$151,0)),0)+IFERROR(INDEX('Hoja de Trabajo para listado'!$CD$155:$DC$1048576,MATCH($A1173,'Hoja de Trabajo para listado'!$CD$155:$CD$1048576,0),MATCH((CUADRO!J$5&amp;$E1173),'Hoja de Trabajo para listado'!$CD$151:$DC$151,0)),0)</f>
        <v>0</v>
      </c>
      <c r="K1173" s="257">
        <f ca="1">+IFERROR(INDEX('Hoja de Trabajo para listado'!$A$155:$Z$1048576,MATCH($A1173,'Hoja de Trabajo para listado'!$A$155:$A$1048576,0),MATCH((CUADRO!K$5&amp;$E1173),'Hoja de Trabajo para listado'!$A$151:$Z$151,0)),0)+IFERROR(INDEX('Hoja de Trabajo para listado'!$AB$155:$BA$1048576,MATCH($A1173,'Hoja de Trabajo para listado'!$AB$155:$AB$1048576,0),MATCH((CUADRO!K$5&amp;$E1173),'Hoja de Trabajo para listado'!$AB$151:$BA$151,0)),0)+IFERROR(INDEX('Hoja de Trabajo para listado'!$BC$155:$CB$1048576,MATCH($A1173,'Hoja de Trabajo para listado'!$BC$155:$BC$1048576,0),MATCH((CUADRO!K$5&amp;$E1173),'Hoja de Trabajo para listado'!$BC$151:$CB$151,0)),0)+IFERROR(INDEX('Hoja de Trabajo para listado'!$DE$153:$DG$274,MATCH($A1173,'Hoja de Trabajo para listado'!$DE$153:$DE$1048576,0),MATCH((CUADRO!K$5&amp;$E1173),'Hoja de Trabajo para listado'!$DE$151:$DG$151,0)),0)+IFERROR(INDEX('Hoja de Trabajo para listado'!$CD$155:$DC$1048576,MATCH($A1173,'Hoja de Trabajo para listado'!$CD$155:$CD$1048576,0),MATCH((CUADRO!K$5&amp;$E1173),'Hoja de Trabajo para listado'!$CD$151:$DC$151,0)),0)</f>
        <v>0</v>
      </c>
      <c r="L1173" s="257">
        <f ca="1">+IFERROR(INDEX('Hoja de Trabajo para listado'!$A$155:$Z$1048576,MATCH($A1173,'Hoja de Trabajo para listado'!$A$155:$A$1048576,0),MATCH((CUADRO!L$5&amp;$E1173),'Hoja de Trabajo para listado'!$A$151:$Z$151,0)),0)+IFERROR(INDEX('Hoja de Trabajo para listado'!$AB$155:$BA$1048576,MATCH($A1173,'Hoja de Trabajo para listado'!$AB$155:$AB$1048576,0),MATCH((CUADRO!L$5&amp;$E1173),'Hoja de Trabajo para listado'!$AB$151:$BA$151,0)),0)+IFERROR(INDEX('Hoja de Trabajo para listado'!$BC$155:$CB$1048576,MATCH($A1173,'Hoja de Trabajo para listado'!$BC$155:$BC$1048576,0),MATCH((CUADRO!L$5&amp;$E1173),'Hoja de Trabajo para listado'!$BC$151:$CB$151,0)),0)+IFERROR(INDEX('Hoja de Trabajo para listado'!$DE$153:$DG$274,MATCH($A1173,'Hoja de Trabajo para listado'!$DE$153:$DE$1048576,0),MATCH((CUADRO!L$5&amp;$E1173),'Hoja de Trabajo para listado'!$DE$151:$DG$151,0)),0)+IFERROR(INDEX('Hoja de Trabajo para listado'!$CD$155:$DC$1048576,MATCH($A1173,'Hoja de Trabajo para listado'!$CD$155:$CD$1048576,0),MATCH((CUADRO!L$5&amp;$E1173),'Hoja de Trabajo para listado'!$CD$151:$DC$151,0)),0)</f>
        <v>0</v>
      </c>
      <c r="M1173" s="257">
        <f ca="1">+IFERROR(INDEX('Hoja de Trabajo para listado'!$A$155:$Z$1048576,MATCH($A1173,'Hoja de Trabajo para listado'!$A$155:$A$1048576,0),MATCH((CUADRO!M$5&amp;$E1173),'Hoja de Trabajo para listado'!$A$151:$Z$151,0)),0)+IFERROR(INDEX('Hoja de Trabajo para listado'!$AB$155:$BA$1048576,MATCH($A1173,'Hoja de Trabajo para listado'!$AB$155:$AB$1048576,0),MATCH((CUADRO!M$5&amp;$E1173),'Hoja de Trabajo para listado'!$AB$151:$BA$151,0)),0)+IFERROR(INDEX('Hoja de Trabajo para listado'!$BC$155:$CB$1048576,MATCH($A1173,'Hoja de Trabajo para listado'!$BC$155:$BC$1048576,0),MATCH((CUADRO!M$5&amp;$E1173),'Hoja de Trabajo para listado'!$BC$151:$CB$151,0)),0)+IFERROR(INDEX('Hoja de Trabajo para listado'!$DE$153:$DG$274,MATCH($A1173,'Hoja de Trabajo para listado'!$DE$153:$DE$1048576,0),MATCH((CUADRO!M$5&amp;$E1173),'Hoja de Trabajo para listado'!$DE$151:$DG$151,0)),0)+IFERROR(INDEX('Hoja de Trabajo para listado'!$CD$155:$DC$1048576,MATCH($A1173,'Hoja de Trabajo para listado'!$CD$155:$CD$1048576,0),MATCH((CUADRO!M$5&amp;$E1173),'Hoja de Trabajo para listado'!$CD$151:$DC$151,0)),0)</f>
        <v>0</v>
      </c>
      <c r="N1173" s="257">
        <f ca="1">+IFERROR(INDEX('Hoja de Trabajo para listado'!$A$155:$Z$1048576,MATCH($A1173,'Hoja de Trabajo para listado'!$A$155:$A$1048576,0),MATCH((CUADRO!N$5&amp;$E1173),'Hoja de Trabajo para listado'!$A$151:$Z$151,0)),0)+IFERROR(INDEX('Hoja de Trabajo para listado'!$AB$155:$BA$1048576,MATCH($A1173,'Hoja de Trabajo para listado'!$AB$155:$AB$1048576,0),MATCH((CUADRO!N$5&amp;$E1173),'Hoja de Trabajo para listado'!$AB$151:$BA$151,0)),0)+IFERROR(INDEX('Hoja de Trabajo para listado'!$BC$155:$CB$1048576,MATCH($A1173,'Hoja de Trabajo para listado'!$BC$155:$BC$1048576,0),MATCH((CUADRO!N$5&amp;$E1173),'Hoja de Trabajo para listado'!$BC$151:$CB$151,0)),0)+IFERROR(INDEX('Hoja de Trabajo para listado'!$DE$153:$DG$274,MATCH($A1173,'Hoja de Trabajo para listado'!$DE$153:$DE$1048576,0),MATCH((CUADRO!N$5&amp;$E1173),'Hoja de Trabajo para listado'!$DE$151:$DG$151,0)),0)+IFERROR(INDEX('Hoja de Trabajo para listado'!$CD$155:$DC$1048576,MATCH($A1173,'Hoja de Trabajo para listado'!$CD$155:$CD$1048576,0),MATCH((CUADRO!N$5&amp;$E1173),'Hoja de Trabajo para listado'!$CD$151:$DC$151,0)),0)</f>
        <v>0</v>
      </c>
      <c r="O1173" s="257">
        <f ca="1">+IFERROR(INDEX('Hoja de Trabajo para listado'!$A$155:$Z$1048576,MATCH($A1173,'Hoja de Trabajo para listado'!$A$155:$A$1048576,0),MATCH((CUADRO!O$5&amp;$E1173),'Hoja de Trabajo para listado'!$A$151:$Z$151,0)),0)+IFERROR(INDEX('Hoja de Trabajo para listado'!$AB$155:$BA$1048576,MATCH($A1173,'Hoja de Trabajo para listado'!$AB$155:$AB$1048576,0),MATCH((CUADRO!O$5&amp;$E1173),'Hoja de Trabajo para listado'!$AB$151:$BA$151,0)),0)+IFERROR(INDEX('Hoja de Trabajo para listado'!$BC$155:$CB$1048576,MATCH($A1173,'Hoja de Trabajo para listado'!$BC$155:$BC$1048576,0),MATCH((CUADRO!O$5&amp;$E1173),'Hoja de Trabajo para listado'!$BC$151:$CB$151,0)),0)+IFERROR(INDEX('Hoja de Trabajo para listado'!$DE$153:$DG$274,MATCH($A1173,'Hoja de Trabajo para listado'!$DE$153:$DE$1048576,0),MATCH((CUADRO!O$5&amp;$E1173),'Hoja de Trabajo para listado'!$DE$151:$DG$151,0)),0)+IFERROR(INDEX('Hoja de Trabajo para listado'!$CD$155:$DC$1048576,MATCH($A1173,'Hoja de Trabajo para listado'!$CD$155:$CD$1048576,0),MATCH((CUADRO!O$5&amp;$E1173),'Hoja de Trabajo para listado'!$CD$151:$DC$151,0)),0)</f>
        <v>0</v>
      </c>
      <c r="P1173" s="257">
        <f ca="1">+IFERROR(INDEX('Hoja de Trabajo para listado'!$A$155:$Z$1048576,MATCH($A1173,'Hoja de Trabajo para listado'!$A$155:$A$1048576,0),MATCH((CUADRO!P$5&amp;$E1173),'Hoja de Trabajo para listado'!$A$151:$Z$151,0)),0)+IFERROR(INDEX('Hoja de Trabajo para listado'!$AB$155:$BA$1048576,MATCH($A1173,'Hoja de Trabajo para listado'!$AB$155:$AB$1048576,0),MATCH((CUADRO!P$5&amp;$E1173),'Hoja de Trabajo para listado'!$AB$151:$BA$151,0)),0)+IFERROR(INDEX('Hoja de Trabajo para listado'!$BC$155:$CB$1048576,MATCH($A1173,'Hoja de Trabajo para listado'!$BC$155:$BC$1048576,0),MATCH((CUADRO!P$5&amp;$E1173),'Hoja de Trabajo para listado'!$BC$151:$CB$151,0)),0)+IFERROR(INDEX('Hoja de Trabajo para listado'!$DE$153:$DG$274,MATCH($A1173,'Hoja de Trabajo para listado'!$DE$153:$DE$1048576,0),MATCH((CUADRO!P$5&amp;$E1173),'Hoja de Trabajo para listado'!$DE$151:$DG$151,0)),0)+IFERROR(INDEX('Hoja de Trabajo para listado'!$CD$155:$DC$1048576,MATCH($A1173,'Hoja de Trabajo para listado'!$CD$155:$CD$1048576,0),MATCH((CUADRO!P$5&amp;$E1173),'Hoja de Trabajo para listado'!$CD$151:$DC$151,0)),0)</f>
        <v>0</v>
      </c>
      <c r="Q1173" s="257">
        <f ca="1">+IFERROR(INDEX('Hoja de Trabajo para listado'!$A$155:$Z$1048576,MATCH($A1173,'Hoja de Trabajo para listado'!$A$155:$A$1048576,0),MATCH((CUADRO!Q$5&amp;$E1173),'Hoja de Trabajo para listado'!$A$151:$Z$151,0)),0)+IFERROR(INDEX('Hoja de Trabajo para listado'!$AB$155:$BA$1048576,MATCH($A1173,'Hoja de Trabajo para listado'!$AB$155:$AB$1048576,0),MATCH((CUADRO!Q$5&amp;$E1173),'Hoja de Trabajo para listado'!$AB$151:$BA$151,0)),0)+IFERROR(INDEX('Hoja de Trabajo para listado'!$BC$155:$CB$1048576,MATCH($A1173,'Hoja de Trabajo para listado'!$BC$155:$BC$1048576,0),MATCH((CUADRO!Q$5&amp;$E1173),'Hoja de Trabajo para listado'!$BC$151:$CB$151,0)),0)+IFERROR(INDEX('Hoja de Trabajo para listado'!$DE$153:$DG$274,MATCH($A1173,'Hoja de Trabajo para listado'!$DE$153:$DE$1048576,0),MATCH((CUADRO!Q$5&amp;$E1173),'Hoja de Trabajo para listado'!$DE$151:$DG$151,0)),0)+IFERROR(INDEX('Hoja de Trabajo para listado'!$CD$155:$DC$1048576,MATCH($A1173,'Hoja de Trabajo para listado'!$CD$155:$CD$1048576,0),MATCH((CUADRO!Q$5&amp;$E1173),'Hoja de Trabajo para listado'!$CD$151:$DC$151,0)),0)</f>
        <v>0</v>
      </c>
      <c r="R1173" s="257">
        <f t="shared" ca="1" si="41"/>
        <v>0</v>
      </c>
      <c r="S1173" s="262">
        <f ca="1">+R1172+R1173</f>
        <v>0</v>
      </c>
      <c r="T1173" s="257">
        <f ca="1">+S1173</f>
        <v>0</v>
      </c>
      <c r="U1173" s="254">
        <f t="shared" si="42"/>
        <v>2</v>
      </c>
      <c r="V1173" s="362" t="str">
        <f>+VLOOKUP(A1173,bd_lista!$A$3:$E$590,5,FALSE)</f>
        <v>Empresas Municipales</v>
      </c>
      <c r="W1173" s="362"/>
      <c r="X1173" s="254">
        <f>+VLOOKUP(A1173,[2]Sheet1!$A$13:$D$744,4,FALSE)</f>
        <v>0</v>
      </c>
      <c r="Y1173" s="254" t="e">
        <f>+VLOOKUP(X1173,bd_lista!$A$3:$C$590,3,FALSE)</f>
        <v>#N/A</v>
      </c>
      <c r="Z1173" s="314"/>
      <c r="AA1173" s="315"/>
    </row>
    <row r="1174" spans="1:27" customFormat="1" ht="15" hidden="1" customHeight="1">
      <c r="A1174" s="32">
        <v>2317</v>
      </c>
      <c r="B1174" s="306">
        <f>+A1174</f>
        <v>2317</v>
      </c>
      <c r="C1174" s="259" t="str">
        <f>+VLOOKUP(A1174,bd_lista!$A$3:$C$590,3,FALSE)</f>
        <v>Empresa Municipal de Asfaltos y Vías</v>
      </c>
      <c r="D1174" s="361" t="str">
        <f>+C1174</f>
        <v>Empresa Municipal de Asfaltos y Vías</v>
      </c>
      <c r="E1174" s="254" t="s">
        <v>1313</v>
      </c>
      <c r="F1174" s="255">
        <f ca="1">+IFERROR(INDEX('Hoja de Trabajo para listado'!$A$155:$Z$1048576,MATCH($A1174,'Hoja de Trabajo para listado'!$A$155:$A$1048576,0),MATCH((CUADRO!F$5&amp;$E1174),'Hoja de Trabajo para listado'!$A$151:$Z$151,0)),0)+IFERROR(INDEX('Hoja de Trabajo para listado'!$AB$155:$BA$1048576,MATCH($A1174,'Hoja de Trabajo para listado'!$AB$155:$AB$1048576,0),MATCH((CUADRO!F$5&amp;$E1174),'Hoja de Trabajo para listado'!$AB$151:$BA$151,0)),0)+IFERROR(INDEX('Hoja de Trabajo para listado'!$BC$155:$CB$1048576,MATCH($A1174,'Hoja de Trabajo para listado'!$BC$155:$BC$1048576,0),MATCH((CUADRO!F$5&amp;$E1174),'Hoja de Trabajo para listado'!$BC$151:$CB$151,0)),0)+IFERROR(INDEX('Hoja de Trabajo para listado'!$DE$153:$DG$274,MATCH($A1174,'Hoja de Trabajo para listado'!$DE$153:$DE$1048576,0),MATCH((CUADRO!F$5&amp;$E1174),'Hoja de Trabajo para listado'!$DE$151:$DG$151,0)),0)+IFERROR(INDEX('Hoja de Trabajo para listado'!$CD$155:$DC$1048576,MATCH($A1174,'Hoja de Trabajo para listado'!$CD$155:$CD$1048576,0),MATCH((CUADRO!F$5&amp;$E1174),'Hoja de Trabajo para listado'!$CD$151:$DC$151,0)),0)</f>
        <v>0</v>
      </c>
      <c r="G1174" s="255">
        <f ca="1">+IFERROR(INDEX('Hoja de Trabajo para listado'!$A$155:$Z$1048576,MATCH($A1174,'Hoja de Trabajo para listado'!$A$155:$A$1048576,0),MATCH((CUADRO!G$5&amp;$E1174),'Hoja de Trabajo para listado'!$A$151:$Z$151,0)),0)+IFERROR(INDEX('Hoja de Trabajo para listado'!$AB$155:$BA$1048576,MATCH($A1174,'Hoja de Trabajo para listado'!$AB$155:$AB$1048576,0),MATCH((CUADRO!G$5&amp;$E1174),'Hoja de Trabajo para listado'!$AB$151:$BA$151,0)),0)+IFERROR(INDEX('Hoja de Trabajo para listado'!$BC$155:$CB$1048576,MATCH($A1174,'Hoja de Trabajo para listado'!$BC$155:$BC$1048576,0),MATCH((CUADRO!G$5&amp;$E1174),'Hoja de Trabajo para listado'!$BC$151:$CB$151,0)),0)+IFERROR(INDEX('Hoja de Trabajo para listado'!$DE$153:$DG$274,MATCH($A1174,'Hoja de Trabajo para listado'!$DE$153:$DE$1048576,0),MATCH((CUADRO!G$5&amp;$E1174),'Hoja de Trabajo para listado'!$DE$151:$DG$151,0)),0)+IFERROR(INDEX('Hoja de Trabajo para listado'!$CD$155:$DC$1048576,MATCH($A1174,'Hoja de Trabajo para listado'!$CD$155:$CD$1048576,0),MATCH((CUADRO!G$5&amp;$E1174),'Hoja de Trabajo para listado'!$CD$151:$DC$151,0)),0)</f>
        <v>0</v>
      </c>
      <c r="H1174" s="255">
        <f ca="1">+IFERROR(INDEX('Hoja de Trabajo para listado'!$A$155:$Z$1048576,MATCH($A1174,'Hoja de Trabajo para listado'!$A$155:$A$1048576,0),MATCH((CUADRO!H$5&amp;$E1174),'Hoja de Trabajo para listado'!$A$151:$Z$151,0)),0)+IFERROR(INDEX('Hoja de Trabajo para listado'!$AB$155:$BA$1048576,MATCH($A1174,'Hoja de Trabajo para listado'!$AB$155:$AB$1048576,0),MATCH((CUADRO!H$5&amp;$E1174),'Hoja de Trabajo para listado'!$AB$151:$BA$151,0)),0)+IFERROR(INDEX('Hoja de Trabajo para listado'!$BC$155:$CB$1048576,MATCH($A1174,'Hoja de Trabajo para listado'!$BC$155:$BC$1048576,0),MATCH((CUADRO!H$5&amp;$E1174),'Hoja de Trabajo para listado'!$BC$151:$CB$151,0)),0)+IFERROR(INDEX('Hoja de Trabajo para listado'!$DE$153:$DG$274,MATCH($A1174,'Hoja de Trabajo para listado'!$DE$153:$DE$1048576,0),MATCH((CUADRO!H$5&amp;$E1174),'Hoja de Trabajo para listado'!$DE$151:$DG$151,0)),0)+IFERROR(INDEX('Hoja de Trabajo para listado'!$CD$155:$DC$1048576,MATCH($A1174,'Hoja de Trabajo para listado'!$CD$155:$CD$1048576,0),MATCH((CUADRO!H$5&amp;$E1174),'Hoja de Trabajo para listado'!$CD$151:$DC$151,0)),0)</f>
        <v>0</v>
      </c>
      <c r="I1174" s="255">
        <f ca="1">+IFERROR(INDEX('Hoja de Trabajo para listado'!$A$155:$Z$1048576,MATCH($A1174,'Hoja de Trabajo para listado'!$A$155:$A$1048576,0),MATCH((CUADRO!I$5&amp;$E1174),'Hoja de Trabajo para listado'!$A$151:$Z$151,0)),0)+IFERROR(INDEX('Hoja de Trabajo para listado'!$AB$155:$BA$1048576,MATCH($A1174,'Hoja de Trabajo para listado'!$AB$155:$AB$1048576,0),MATCH((CUADRO!I$5&amp;$E1174),'Hoja de Trabajo para listado'!$AB$151:$BA$151,0)),0)+IFERROR(INDEX('Hoja de Trabajo para listado'!$BC$155:$CB$1048576,MATCH($A1174,'Hoja de Trabajo para listado'!$BC$155:$BC$1048576,0),MATCH((CUADRO!I$5&amp;$E1174),'Hoja de Trabajo para listado'!$BC$151:$CB$151,0)),0)+IFERROR(INDEX('Hoja de Trabajo para listado'!$DE$153:$DG$274,MATCH($A1174,'Hoja de Trabajo para listado'!$DE$153:$DE$1048576,0),MATCH((CUADRO!I$5&amp;$E1174),'Hoja de Trabajo para listado'!$DE$151:$DG$151,0)),0)+IFERROR(INDEX('Hoja de Trabajo para listado'!$CD$155:$DC$1048576,MATCH($A1174,'Hoja de Trabajo para listado'!$CD$155:$CD$1048576,0),MATCH((CUADRO!I$5&amp;$E1174),'Hoja de Trabajo para listado'!$CD$151:$DC$151,0)),0)</f>
        <v>0</v>
      </c>
      <c r="J1174" s="255">
        <f ca="1">+IFERROR(INDEX('Hoja de Trabajo para listado'!$A$155:$Z$1048576,MATCH($A1174,'Hoja de Trabajo para listado'!$A$155:$A$1048576,0),MATCH((CUADRO!J$5&amp;$E1174),'Hoja de Trabajo para listado'!$A$151:$Z$151,0)),0)+IFERROR(INDEX('Hoja de Trabajo para listado'!$AB$155:$BA$1048576,MATCH($A1174,'Hoja de Trabajo para listado'!$AB$155:$AB$1048576,0),MATCH((CUADRO!J$5&amp;$E1174),'Hoja de Trabajo para listado'!$AB$151:$BA$151,0)),0)+IFERROR(INDEX('Hoja de Trabajo para listado'!$BC$155:$CB$1048576,MATCH($A1174,'Hoja de Trabajo para listado'!$BC$155:$BC$1048576,0),MATCH((CUADRO!J$5&amp;$E1174),'Hoja de Trabajo para listado'!$BC$151:$CB$151,0)),0)+IFERROR(INDEX('Hoja de Trabajo para listado'!$DE$153:$DG$274,MATCH($A1174,'Hoja de Trabajo para listado'!$DE$153:$DE$1048576,0),MATCH((CUADRO!J$5&amp;$E1174),'Hoja de Trabajo para listado'!$DE$151:$DG$151,0)),0)+IFERROR(INDEX('Hoja de Trabajo para listado'!$CD$155:$DC$1048576,MATCH($A1174,'Hoja de Trabajo para listado'!$CD$155:$CD$1048576,0),MATCH((CUADRO!J$5&amp;$E1174),'Hoja de Trabajo para listado'!$CD$151:$DC$151,0)),0)</f>
        <v>0</v>
      </c>
      <c r="K1174" s="255">
        <f ca="1">+IFERROR(INDEX('Hoja de Trabajo para listado'!$A$155:$Z$1048576,MATCH($A1174,'Hoja de Trabajo para listado'!$A$155:$A$1048576,0),MATCH((CUADRO!K$5&amp;$E1174),'Hoja de Trabajo para listado'!$A$151:$Z$151,0)),0)+IFERROR(INDEX('Hoja de Trabajo para listado'!$AB$155:$BA$1048576,MATCH($A1174,'Hoja de Trabajo para listado'!$AB$155:$AB$1048576,0),MATCH((CUADRO!K$5&amp;$E1174),'Hoja de Trabajo para listado'!$AB$151:$BA$151,0)),0)+IFERROR(INDEX('Hoja de Trabajo para listado'!$BC$155:$CB$1048576,MATCH($A1174,'Hoja de Trabajo para listado'!$BC$155:$BC$1048576,0),MATCH((CUADRO!K$5&amp;$E1174),'Hoja de Trabajo para listado'!$BC$151:$CB$151,0)),0)+IFERROR(INDEX('Hoja de Trabajo para listado'!$DE$153:$DG$274,MATCH($A1174,'Hoja de Trabajo para listado'!$DE$153:$DE$1048576,0),MATCH((CUADRO!K$5&amp;$E1174),'Hoja de Trabajo para listado'!$DE$151:$DG$151,0)),0)+IFERROR(INDEX('Hoja de Trabajo para listado'!$CD$155:$DC$1048576,MATCH($A1174,'Hoja de Trabajo para listado'!$CD$155:$CD$1048576,0),MATCH((CUADRO!K$5&amp;$E1174),'Hoja de Trabajo para listado'!$CD$151:$DC$151,0)),0)</f>
        <v>0</v>
      </c>
      <c r="L1174" s="255">
        <f ca="1">+IFERROR(INDEX('Hoja de Trabajo para listado'!$A$155:$Z$1048576,MATCH($A1174,'Hoja de Trabajo para listado'!$A$155:$A$1048576,0),MATCH((CUADRO!L$5&amp;$E1174),'Hoja de Trabajo para listado'!$A$151:$Z$151,0)),0)+IFERROR(INDEX('Hoja de Trabajo para listado'!$AB$155:$BA$1048576,MATCH($A1174,'Hoja de Trabajo para listado'!$AB$155:$AB$1048576,0),MATCH((CUADRO!L$5&amp;$E1174),'Hoja de Trabajo para listado'!$AB$151:$BA$151,0)),0)+IFERROR(INDEX('Hoja de Trabajo para listado'!$BC$155:$CB$1048576,MATCH($A1174,'Hoja de Trabajo para listado'!$BC$155:$BC$1048576,0),MATCH((CUADRO!L$5&amp;$E1174),'Hoja de Trabajo para listado'!$BC$151:$CB$151,0)),0)+IFERROR(INDEX('Hoja de Trabajo para listado'!$DE$153:$DG$274,MATCH($A1174,'Hoja de Trabajo para listado'!$DE$153:$DE$1048576,0),MATCH((CUADRO!L$5&amp;$E1174),'Hoja de Trabajo para listado'!$DE$151:$DG$151,0)),0)+IFERROR(INDEX('Hoja de Trabajo para listado'!$CD$155:$DC$1048576,MATCH($A1174,'Hoja de Trabajo para listado'!$CD$155:$CD$1048576,0),MATCH((CUADRO!L$5&amp;$E1174),'Hoja de Trabajo para listado'!$CD$151:$DC$151,0)),0)</f>
        <v>0</v>
      </c>
      <c r="M1174" s="255">
        <f ca="1">+IFERROR(INDEX('Hoja de Trabajo para listado'!$A$155:$Z$1048576,MATCH($A1174,'Hoja de Trabajo para listado'!$A$155:$A$1048576,0),MATCH((CUADRO!M$5&amp;$E1174),'Hoja de Trabajo para listado'!$A$151:$Z$151,0)),0)+IFERROR(INDEX('Hoja de Trabajo para listado'!$AB$155:$BA$1048576,MATCH($A1174,'Hoja de Trabajo para listado'!$AB$155:$AB$1048576,0),MATCH((CUADRO!M$5&amp;$E1174),'Hoja de Trabajo para listado'!$AB$151:$BA$151,0)),0)+IFERROR(INDEX('Hoja de Trabajo para listado'!$BC$155:$CB$1048576,MATCH($A1174,'Hoja de Trabajo para listado'!$BC$155:$BC$1048576,0),MATCH((CUADRO!M$5&amp;$E1174),'Hoja de Trabajo para listado'!$BC$151:$CB$151,0)),0)+IFERROR(INDEX('Hoja de Trabajo para listado'!$DE$153:$DG$274,MATCH($A1174,'Hoja de Trabajo para listado'!$DE$153:$DE$1048576,0),MATCH((CUADRO!M$5&amp;$E1174),'Hoja de Trabajo para listado'!$DE$151:$DG$151,0)),0)+IFERROR(INDEX('Hoja de Trabajo para listado'!$CD$155:$DC$1048576,MATCH($A1174,'Hoja de Trabajo para listado'!$CD$155:$CD$1048576,0),MATCH((CUADRO!M$5&amp;$E1174),'Hoja de Trabajo para listado'!$CD$151:$DC$151,0)),0)</f>
        <v>0</v>
      </c>
      <c r="N1174" s="255">
        <f ca="1">+IFERROR(INDEX('Hoja de Trabajo para listado'!$A$155:$Z$1048576,MATCH($A1174,'Hoja de Trabajo para listado'!$A$155:$A$1048576,0),MATCH((CUADRO!N$5&amp;$E1174),'Hoja de Trabajo para listado'!$A$151:$Z$151,0)),0)+IFERROR(INDEX('Hoja de Trabajo para listado'!$AB$155:$BA$1048576,MATCH($A1174,'Hoja de Trabajo para listado'!$AB$155:$AB$1048576,0),MATCH((CUADRO!N$5&amp;$E1174),'Hoja de Trabajo para listado'!$AB$151:$BA$151,0)),0)+IFERROR(INDEX('Hoja de Trabajo para listado'!$BC$155:$CB$1048576,MATCH($A1174,'Hoja de Trabajo para listado'!$BC$155:$BC$1048576,0),MATCH((CUADRO!N$5&amp;$E1174),'Hoja de Trabajo para listado'!$BC$151:$CB$151,0)),0)+IFERROR(INDEX('Hoja de Trabajo para listado'!$DE$153:$DG$274,MATCH($A1174,'Hoja de Trabajo para listado'!$DE$153:$DE$1048576,0),MATCH((CUADRO!N$5&amp;$E1174),'Hoja de Trabajo para listado'!$DE$151:$DG$151,0)),0)+IFERROR(INDEX('Hoja de Trabajo para listado'!$CD$155:$DC$1048576,MATCH($A1174,'Hoja de Trabajo para listado'!$CD$155:$CD$1048576,0),MATCH((CUADRO!N$5&amp;$E1174),'Hoja de Trabajo para listado'!$CD$151:$DC$151,0)),0)</f>
        <v>0</v>
      </c>
      <c r="O1174" s="255">
        <f ca="1">+IFERROR(INDEX('Hoja de Trabajo para listado'!$A$155:$Z$1048576,MATCH($A1174,'Hoja de Trabajo para listado'!$A$155:$A$1048576,0),MATCH((CUADRO!O$5&amp;$E1174),'Hoja de Trabajo para listado'!$A$151:$Z$151,0)),0)+IFERROR(INDEX('Hoja de Trabajo para listado'!$AB$155:$BA$1048576,MATCH($A1174,'Hoja de Trabajo para listado'!$AB$155:$AB$1048576,0),MATCH((CUADRO!O$5&amp;$E1174),'Hoja de Trabajo para listado'!$AB$151:$BA$151,0)),0)+IFERROR(INDEX('Hoja de Trabajo para listado'!$BC$155:$CB$1048576,MATCH($A1174,'Hoja de Trabajo para listado'!$BC$155:$BC$1048576,0),MATCH((CUADRO!O$5&amp;$E1174),'Hoja de Trabajo para listado'!$BC$151:$CB$151,0)),0)+IFERROR(INDEX('Hoja de Trabajo para listado'!$DE$153:$DG$274,MATCH($A1174,'Hoja de Trabajo para listado'!$DE$153:$DE$1048576,0),MATCH((CUADRO!O$5&amp;$E1174),'Hoja de Trabajo para listado'!$DE$151:$DG$151,0)),0)+IFERROR(INDEX('Hoja de Trabajo para listado'!$CD$155:$DC$1048576,MATCH($A1174,'Hoja de Trabajo para listado'!$CD$155:$CD$1048576,0),MATCH((CUADRO!O$5&amp;$E1174),'Hoja de Trabajo para listado'!$CD$151:$DC$151,0)),0)</f>
        <v>0</v>
      </c>
      <c r="P1174" s="255">
        <f ca="1">+IFERROR(INDEX('Hoja de Trabajo para listado'!$A$155:$Z$1048576,MATCH($A1174,'Hoja de Trabajo para listado'!$A$155:$A$1048576,0),MATCH((CUADRO!P$5&amp;$E1174),'Hoja de Trabajo para listado'!$A$151:$Z$151,0)),0)+IFERROR(INDEX('Hoja de Trabajo para listado'!$AB$155:$BA$1048576,MATCH($A1174,'Hoja de Trabajo para listado'!$AB$155:$AB$1048576,0),MATCH((CUADRO!P$5&amp;$E1174),'Hoja de Trabajo para listado'!$AB$151:$BA$151,0)),0)+IFERROR(INDEX('Hoja de Trabajo para listado'!$BC$155:$CB$1048576,MATCH($A1174,'Hoja de Trabajo para listado'!$BC$155:$BC$1048576,0),MATCH((CUADRO!P$5&amp;$E1174),'Hoja de Trabajo para listado'!$BC$151:$CB$151,0)),0)+IFERROR(INDEX('Hoja de Trabajo para listado'!$DE$153:$DG$274,MATCH($A1174,'Hoja de Trabajo para listado'!$DE$153:$DE$1048576,0),MATCH((CUADRO!P$5&amp;$E1174),'Hoja de Trabajo para listado'!$DE$151:$DG$151,0)),0)+IFERROR(INDEX('Hoja de Trabajo para listado'!$CD$155:$DC$1048576,MATCH($A1174,'Hoja de Trabajo para listado'!$CD$155:$CD$1048576,0),MATCH((CUADRO!P$5&amp;$E1174),'Hoja de Trabajo para listado'!$CD$151:$DC$151,0)),0)</f>
        <v>0</v>
      </c>
      <c r="Q1174" s="255">
        <f ca="1">+IFERROR(INDEX('Hoja de Trabajo para listado'!$A$155:$Z$1048576,MATCH($A1174,'Hoja de Trabajo para listado'!$A$155:$A$1048576,0),MATCH((CUADRO!Q$5&amp;$E1174),'Hoja de Trabajo para listado'!$A$151:$Z$151,0)),0)+IFERROR(INDEX('Hoja de Trabajo para listado'!$AB$155:$BA$1048576,MATCH($A1174,'Hoja de Trabajo para listado'!$AB$155:$AB$1048576,0),MATCH((CUADRO!Q$5&amp;$E1174),'Hoja de Trabajo para listado'!$AB$151:$BA$151,0)),0)+IFERROR(INDEX('Hoja de Trabajo para listado'!$BC$155:$CB$1048576,MATCH($A1174,'Hoja de Trabajo para listado'!$BC$155:$BC$1048576,0),MATCH((CUADRO!Q$5&amp;$E1174),'Hoja de Trabajo para listado'!$BC$151:$CB$151,0)),0)+IFERROR(INDEX('Hoja de Trabajo para listado'!$DE$153:$DG$274,MATCH($A1174,'Hoja de Trabajo para listado'!$DE$153:$DE$1048576,0),MATCH((CUADRO!Q$5&amp;$E1174),'Hoja de Trabajo para listado'!$DE$151:$DG$151,0)),0)+IFERROR(INDEX('Hoja de Trabajo para listado'!$CD$155:$DC$1048576,MATCH($A1174,'Hoja de Trabajo para listado'!$CD$155:$CD$1048576,0),MATCH((CUADRO!Q$5&amp;$E1174),'Hoja de Trabajo para listado'!$CD$151:$DC$151,0)),0)</f>
        <v>0</v>
      </c>
      <c r="R1174" s="255">
        <f t="shared" ca="1" si="41"/>
        <v>0</v>
      </c>
      <c r="S1174" s="262"/>
      <c r="T1174" s="255">
        <f ca="1">+T1175</f>
        <v>0</v>
      </c>
      <c r="U1174" s="254">
        <f t="shared" si="42"/>
        <v>1</v>
      </c>
      <c r="V1174" s="362" t="str">
        <f>+VLOOKUP(A1174,bd_lista!$A$3:$E$590,5,FALSE)</f>
        <v>Empresas Municipales</v>
      </c>
      <c r="W1174" s="272" t="str">
        <f>+V1174</f>
        <v>Empresas Municipales</v>
      </c>
      <c r="X1174" s="254">
        <f>+VLOOKUP(A1174,[2]Sheet1!$A$13:$D$744,4,FALSE)</f>
        <v>0</v>
      </c>
      <c r="Y1174" s="254" t="e">
        <f>+VLOOKUP(X1174,bd_lista!$A$3:$C$590,3,FALSE)</f>
        <v>#N/A</v>
      </c>
      <c r="Z1174" s="316">
        <f>+X1174</f>
        <v>0</v>
      </c>
      <c r="AA1174" s="259" t="e">
        <f>+Y1174</f>
        <v>#N/A</v>
      </c>
    </row>
    <row r="1175" spans="1:27" customFormat="1" ht="15" hidden="1" customHeight="1">
      <c r="A1175" s="32">
        <v>2317</v>
      </c>
      <c r="B1175" s="307"/>
      <c r="C1175" s="259" t="str">
        <f>+VLOOKUP(A1175,bd_lista!$A$3:$C$590,3,FALSE)</f>
        <v>Empresa Municipal de Asfaltos y Vías</v>
      </c>
      <c r="D1175" s="362"/>
      <c r="E1175" s="256" t="s">
        <v>1314</v>
      </c>
      <c r="F1175" s="255">
        <f ca="1">+IFERROR(INDEX('Hoja de Trabajo para listado'!$A$155:$Z$1048576,MATCH($A1175,'Hoja de Trabajo para listado'!$A$155:$A$1048576,0),MATCH((CUADRO!F$5&amp;$E1175),'Hoja de Trabajo para listado'!$A$151:$Z$151,0)),0)+IFERROR(INDEX('Hoja de Trabajo para listado'!$AB$155:$BA$1048576,MATCH($A1175,'Hoja de Trabajo para listado'!$AB$155:$AB$1048576,0),MATCH((CUADRO!F$5&amp;$E1175),'Hoja de Trabajo para listado'!$AB$151:$BA$151,0)),0)+IFERROR(INDEX('Hoja de Trabajo para listado'!$BC$155:$CB$1048576,MATCH($A1175,'Hoja de Trabajo para listado'!$BC$155:$BC$1048576,0),MATCH((CUADRO!F$5&amp;$E1175),'Hoja de Trabajo para listado'!$BC$151:$CB$151,0)),0)+IFERROR(INDEX('Hoja de Trabajo para listado'!$DE$153:$DG$274,MATCH($A1175,'Hoja de Trabajo para listado'!$DE$153:$DE$1048576,0),MATCH((CUADRO!F$5&amp;$E1175),'Hoja de Trabajo para listado'!$DE$151:$DG$151,0)),0)+IFERROR(INDEX('Hoja de Trabajo para listado'!$CD$155:$DC$1048576,MATCH($A1175,'Hoja de Trabajo para listado'!$CD$155:$CD$1048576,0),MATCH((CUADRO!F$5&amp;$E1175),'Hoja de Trabajo para listado'!$CD$151:$DC$151,0)),0)</f>
        <v>0</v>
      </c>
      <c r="G1175" s="255">
        <f ca="1">+IFERROR(INDEX('Hoja de Trabajo para listado'!$A$155:$Z$1048576,MATCH($A1175,'Hoja de Trabajo para listado'!$A$155:$A$1048576,0),MATCH((CUADRO!G$5&amp;$E1175),'Hoja de Trabajo para listado'!$A$151:$Z$151,0)),0)+IFERROR(INDEX('Hoja de Trabajo para listado'!$AB$155:$BA$1048576,MATCH($A1175,'Hoja de Trabajo para listado'!$AB$155:$AB$1048576,0),MATCH((CUADRO!G$5&amp;$E1175),'Hoja de Trabajo para listado'!$AB$151:$BA$151,0)),0)+IFERROR(INDEX('Hoja de Trabajo para listado'!$BC$155:$CB$1048576,MATCH($A1175,'Hoja de Trabajo para listado'!$BC$155:$BC$1048576,0),MATCH((CUADRO!G$5&amp;$E1175),'Hoja de Trabajo para listado'!$BC$151:$CB$151,0)),0)+IFERROR(INDEX('Hoja de Trabajo para listado'!$DE$153:$DG$274,MATCH($A1175,'Hoja de Trabajo para listado'!$DE$153:$DE$1048576,0),MATCH((CUADRO!G$5&amp;$E1175),'Hoja de Trabajo para listado'!$DE$151:$DG$151,0)),0)+IFERROR(INDEX('Hoja de Trabajo para listado'!$CD$155:$DC$1048576,MATCH($A1175,'Hoja de Trabajo para listado'!$CD$155:$CD$1048576,0),MATCH((CUADRO!G$5&amp;$E1175),'Hoja de Trabajo para listado'!$CD$151:$DC$151,0)),0)</f>
        <v>0</v>
      </c>
      <c r="H1175" s="255">
        <f ca="1">+IFERROR(INDEX('Hoja de Trabajo para listado'!$A$155:$Z$1048576,MATCH($A1175,'Hoja de Trabajo para listado'!$A$155:$A$1048576,0),MATCH((CUADRO!H$5&amp;$E1175),'Hoja de Trabajo para listado'!$A$151:$Z$151,0)),0)+IFERROR(INDEX('Hoja de Trabajo para listado'!$AB$155:$BA$1048576,MATCH($A1175,'Hoja de Trabajo para listado'!$AB$155:$AB$1048576,0),MATCH((CUADRO!H$5&amp;$E1175),'Hoja de Trabajo para listado'!$AB$151:$BA$151,0)),0)+IFERROR(INDEX('Hoja de Trabajo para listado'!$BC$155:$CB$1048576,MATCH($A1175,'Hoja de Trabajo para listado'!$BC$155:$BC$1048576,0),MATCH((CUADRO!H$5&amp;$E1175),'Hoja de Trabajo para listado'!$BC$151:$CB$151,0)),0)+IFERROR(INDEX('Hoja de Trabajo para listado'!$DE$153:$DG$274,MATCH($A1175,'Hoja de Trabajo para listado'!$DE$153:$DE$1048576,0),MATCH((CUADRO!H$5&amp;$E1175),'Hoja de Trabajo para listado'!$DE$151:$DG$151,0)),0)+IFERROR(INDEX('Hoja de Trabajo para listado'!$CD$155:$DC$1048576,MATCH($A1175,'Hoja de Trabajo para listado'!$CD$155:$CD$1048576,0),MATCH((CUADRO!H$5&amp;$E1175),'Hoja de Trabajo para listado'!$CD$151:$DC$151,0)),0)</f>
        <v>0</v>
      </c>
      <c r="I1175" s="255">
        <f ca="1">+IFERROR(INDEX('Hoja de Trabajo para listado'!$A$155:$Z$1048576,MATCH($A1175,'Hoja de Trabajo para listado'!$A$155:$A$1048576,0),MATCH((CUADRO!I$5&amp;$E1175),'Hoja de Trabajo para listado'!$A$151:$Z$151,0)),0)+IFERROR(INDEX('Hoja de Trabajo para listado'!$AB$155:$BA$1048576,MATCH($A1175,'Hoja de Trabajo para listado'!$AB$155:$AB$1048576,0),MATCH((CUADRO!I$5&amp;$E1175),'Hoja de Trabajo para listado'!$AB$151:$BA$151,0)),0)+IFERROR(INDEX('Hoja de Trabajo para listado'!$BC$155:$CB$1048576,MATCH($A1175,'Hoja de Trabajo para listado'!$BC$155:$BC$1048576,0),MATCH((CUADRO!I$5&amp;$E1175),'Hoja de Trabajo para listado'!$BC$151:$CB$151,0)),0)+IFERROR(INDEX('Hoja de Trabajo para listado'!$DE$153:$DG$274,MATCH($A1175,'Hoja de Trabajo para listado'!$DE$153:$DE$1048576,0),MATCH((CUADRO!I$5&amp;$E1175),'Hoja de Trabajo para listado'!$DE$151:$DG$151,0)),0)+IFERROR(INDEX('Hoja de Trabajo para listado'!$CD$155:$DC$1048576,MATCH($A1175,'Hoja de Trabajo para listado'!$CD$155:$CD$1048576,0),MATCH((CUADRO!I$5&amp;$E1175),'Hoja de Trabajo para listado'!$CD$151:$DC$151,0)),0)</f>
        <v>0</v>
      </c>
      <c r="J1175" s="255">
        <f ca="1">+IFERROR(INDEX('Hoja de Trabajo para listado'!$A$155:$Z$1048576,MATCH($A1175,'Hoja de Trabajo para listado'!$A$155:$A$1048576,0),MATCH((CUADRO!J$5&amp;$E1175),'Hoja de Trabajo para listado'!$A$151:$Z$151,0)),0)+IFERROR(INDEX('Hoja de Trabajo para listado'!$AB$155:$BA$1048576,MATCH($A1175,'Hoja de Trabajo para listado'!$AB$155:$AB$1048576,0),MATCH((CUADRO!J$5&amp;$E1175),'Hoja de Trabajo para listado'!$AB$151:$BA$151,0)),0)+IFERROR(INDEX('Hoja de Trabajo para listado'!$BC$155:$CB$1048576,MATCH($A1175,'Hoja de Trabajo para listado'!$BC$155:$BC$1048576,0),MATCH((CUADRO!J$5&amp;$E1175),'Hoja de Trabajo para listado'!$BC$151:$CB$151,0)),0)+IFERROR(INDEX('Hoja de Trabajo para listado'!$DE$153:$DG$274,MATCH($A1175,'Hoja de Trabajo para listado'!$DE$153:$DE$1048576,0),MATCH((CUADRO!J$5&amp;$E1175),'Hoja de Trabajo para listado'!$DE$151:$DG$151,0)),0)+IFERROR(INDEX('Hoja de Trabajo para listado'!$CD$155:$DC$1048576,MATCH($A1175,'Hoja de Trabajo para listado'!$CD$155:$CD$1048576,0),MATCH((CUADRO!J$5&amp;$E1175),'Hoja de Trabajo para listado'!$CD$151:$DC$151,0)),0)</f>
        <v>0</v>
      </c>
      <c r="K1175" s="255">
        <f ca="1">+IFERROR(INDEX('Hoja de Trabajo para listado'!$A$155:$Z$1048576,MATCH($A1175,'Hoja de Trabajo para listado'!$A$155:$A$1048576,0),MATCH((CUADRO!K$5&amp;$E1175),'Hoja de Trabajo para listado'!$A$151:$Z$151,0)),0)+IFERROR(INDEX('Hoja de Trabajo para listado'!$AB$155:$BA$1048576,MATCH($A1175,'Hoja de Trabajo para listado'!$AB$155:$AB$1048576,0),MATCH((CUADRO!K$5&amp;$E1175),'Hoja de Trabajo para listado'!$AB$151:$BA$151,0)),0)+IFERROR(INDEX('Hoja de Trabajo para listado'!$BC$155:$CB$1048576,MATCH($A1175,'Hoja de Trabajo para listado'!$BC$155:$BC$1048576,0),MATCH((CUADRO!K$5&amp;$E1175),'Hoja de Trabajo para listado'!$BC$151:$CB$151,0)),0)+IFERROR(INDEX('Hoja de Trabajo para listado'!$DE$153:$DG$274,MATCH($A1175,'Hoja de Trabajo para listado'!$DE$153:$DE$1048576,0),MATCH((CUADRO!K$5&amp;$E1175),'Hoja de Trabajo para listado'!$DE$151:$DG$151,0)),0)+IFERROR(INDEX('Hoja de Trabajo para listado'!$CD$155:$DC$1048576,MATCH($A1175,'Hoja de Trabajo para listado'!$CD$155:$CD$1048576,0),MATCH((CUADRO!K$5&amp;$E1175),'Hoja de Trabajo para listado'!$CD$151:$DC$151,0)),0)</f>
        <v>0</v>
      </c>
      <c r="L1175" s="255">
        <f ca="1">+IFERROR(INDEX('Hoja de Trabajo para listado'!$A$155:$Z$1048576,MATCH($A1175,'Hoja de Trabajo para listado'!$A$155:$A$1048576,0),MATCH((CUADRO!L$5&amp;$E1175),'Hoja de Trabajo para listado'!$A$151:$Z$151,0)),0)+IFERROR(INDEX('Hoja de Trabajo para listado'!$AB$155:$BA$1048576,MATCH($A1175,'Hoja de Trabajo para listado'!$AB$155:$AB$1048576,0),MATCH((CUADRO!L$5&amp;$E1175),'Hoja de Trabajo para listado'!$AB$151:$BA$151,0)),0)+IFERROR(INDEX('Hoja de Trabajo para listado'!$BC$155:$CB$1048576,MATCH($A1175,'Hoja de Trabajo para listado'!$BC$155:$BC$1048576,0),MATCH((CUADRO!L$5&amp;$E1175),'Hoja de Trabajo para listado'!$BC$151:$CB$151,0)),0)+IFERROR(INDEX('Hoja de Trabajo para listado'!$DE$153:$DG$274,MATCH($A1175,'Hoja de Trabajo para listado'!$DE$153:$DE$1048576,0),MATCH((CUADRO!L$5&amp;$E1175),'Hoja de Trabajo para listado'!$DE$151:$DG$151,0)),0)+IFERROR(INDEX('Hoja de Trabajo para listado'!$CD$155:$DC$1048576,MATCH($A1175,'Hoja de Trabajo para listado'!$CD$155:$CD$1048576,0),MATCH((CUADRO!L$5&amp;$E1175),'Hoja de Trabajo para listado'!$CD$151:$DC$151,0)),0)</f>
        <v>0</v>
      </c>
      <c r="M1175" s="255">
        <f ca="1">+IFERROR(INDEX('Hoja de Trabajo para listado'!$A$155:$Z$1048576,MATCH($A1175,'Hoja de Trabajo para listado'!$A$155:$A$1048576,0),MATCH((CUADRO!M$5&amp;$E1175),'Hoja de Trabajo para listado'!$A$151:$Z$151,0)),0)+IFERROR(INDEX('Hoja de Trabajo para listado'!$AB$155:$BA$1048576,MATCH($A1175,'Hoja de Trabajo para listado'!$AB$155:$AB$1048576,0),MATCH((CUADRO!M$5&amp;$E1175),'Hoja de Trabajo para listado'!$AB$151:$BA$151,0)),0)+IFERROR(INDEX('Hoja de Trabajo para listado'!$BC$155:$CB$1048576,MATCH($A1175,'Hoja de Trabajo para listado'!$BC$155:$BC$1048576,0),MATCH((CUADRO!M$5&amp;$E1175),'Hoja de Trabajo para listado'!$BC$151:$CB$151,0)),0)+IFERROR(INDEX('Hoja de Trabajo para listado'!$DE$153:$DG$274,MATCH($A1175,'Hoja de Trabajo para listado'!$DE$153:$DE$1048576,0),MATCH((CUADRO!M$5&amp;$E1175),'Hoja de Trabajo para listado'!$DE$151:$DG$151,0)),0)+IFERROR(INDEX('Hoja de Trabajo para listado'!$CD$155:$DC$1048576,MATCH($A1175,'Hoja de Trabajo para listado'!$CD$155:$CD$1048576,0),MATCH((CUADRO!M$5&amp;$E1175),'Hoja de Trabajo para listado'!$CD$151:$DC$151,0)),0)</f>
        <v>0</v>
      </c>
      <c r="N1175" s="255">
        <f ca="1">+IFERROR(INDEX('Hoja de Trabajo para listado'!$A$155:$Z$1048576,MATCH($A1175,'Hoja de Trabajo para listado'!$A$155:$A$1048576,0),MATCH((CUADRO!N$5&amp;$E1175),'Hoja de Trabajo para listado'!$A$151:$Z$151,0)),0)+IFERROR(INDEX('Hoja de Trabajo para listado'!$AB$155:$BA$1048576,MATCH($A1175,'Hoja de Trabajo para listado'!$AB$155:$AB$1048576,0),MATCH((CUADRO!N$5&amp;$E1175),'Hoja de Trabajo para listado'!$AB$151:$BA$151,0)),0)+IFERROR(INDEX('Hoja de Trabajo para listado'!$BC$155:$CB$1048576,MATCH($A1175,'Hoja de Trabajo para listado'!$BC$155:$BC$1048576,0),MATCH((CUADRO!N$5&amp;$E1175),'Hoja de Trabajo para listado'!$BC$151:$CB$151,0)),0)+IFERROR(INDEX('Hoja de Trabajo para listado'!$DE$153:$DG$274,MATCH($A1175,'Hoja de Trabajo para listado'!$DE$153:$DE$1048576,0),MATCH((CUADRO!N$5&amp;$E1175),'Hoja de Trabajo para listado'!$DE$151:$DG$151,0)),0)+IFERROR(INDEX('Hoja de Trabajo para listado'!$CD$155:$DC$1048576,MATCH($A1175,'Hoja de Trabajo para listado'!$CD$155:$CD$1048576,0),MATCH((CUADRO!N$5&amp;$E1175),'Hoja de Trabajo para listado'!$CD$151:$DC$151,0)),0)</f>
        <v>0</v>
      </c>
      <c r="O1175" s="255">
        <f ca="1">+IFERROR(INDEX('Hoja de Trabajo para listado'!$A$155:$Z$1048576,MATCH($A1175,'Hoja de Trabajo para listado'!$A$155:$A$1048576,0),MATCH((CUADRO!O$5&amp;$E1175),'Hoja de Trabajo para listado'!$A$151:$Z$151,0)),0)+IFERROR(INDEX('Hoja de Trabajo para listado'!$AB$155:$BA$1048576,MATCH($A1175,'Hoja de Trabajo para listado'!$AB$155:$AB$1048576,0),MATCH((CUADRO!O$5&amp;$E1175),'Hoja de Trabajo para listado'!$AB$151:$BA$151,0)),0)+IFERROR(INDEX('Hoja de Trabajo para listado'!$BC$155:$CB$1048576,MATCH($A1175,'Hoja de Trabajo para listado'!$BC$155:$BC$1048576,0),MATCH((CUADRO!O$5&amp;$E1175),'Hoja de Trabajo para listado'!$BC$151:$CB$151,0)),0)+IFERROR(INDEX('Hoja de Trabajo para listado'!$DE$153:$DG$274,MATCH($A1175,'Hoja de Trabajo para listado'!$DE$153:$DE$1048576,0),MATCH((CUADRO!O$5&amp;$E1175),'Hoja de Trabajo para listado'!$DE$151:$DG$151,0)),0)+IFERROR(INDEX('Hoja de Trabajo para listado'!$CD$155:$DC$1048576,MATCH($A1175,'Hoja de Trabajo para listado'!$CD$155:$CD$1048576,0),MATCH((CUADRO!O$5&amp;$E1175),'Hoja de Trabajo para listado'!$CD$151:$DC$151,0)),0)</f>
        <v>0</v>
      </c>
      <c r="P1175" s="255">
        <f ca="1">+IFERROR(INDEX('Hoja de Trabajo para listado'!$A$155:$Z$1048576,MATCH($A1175,'Hoja de Trabajo para listado'!$A$155:$A$1048576,0),MATCH((CUADRO!P$5&amp;$E1175),'Hoja de Trabajo para listado'!$A$151:$Z$151,0)),0)+IFERROR(INDEX('Hoja de Trabajo para listado'!$AB$155:$BA$1048576,MATCH($A1175,'Hoja de Trabajo para listado'!$AB$155:$AB$1048576,0),MATCH((CUADRO!P$5&amp;$E1175),'Hoja de Trabajo para listado'!$AB$151:$BA$151,0)),0)+IFERROR(INDEX('Hoja de Trabajo para listado'!$BC$155:$CB$1048576,MATCH($A1175,'Hoja de Trabajo para listado'!$BC$155:$BC$1048576,0),MATCH((CUADRO!P$5&amp;$E1175),'Hoja de Trabajo para listado'!$BC$151:$CB$151,0)),0)+IFERROR(INDEX('Hoja de Trabajo para listado'!$DE$153:$DG$274,MATCH($A1175,'Hoja de Trabajo para listado'!$DE$153:$DE$1048576,0),MATCH((CUADRO!P$5&amp;$E1175),'Hoja de Trabajo para listado'!$DE$151:$DG$151,0)),0)+IFERROR(INDEX('Hoja de Trabajo para listado'!$CD$155:$DC$1048576,MATCH($A1175,'Hoja de Trabajo para listado'!$CD$155:$CD$1048576,0),MATCH((CUADRO!P$5&amp;$E1175),'Hoja de Trabajo para listado'!$CD$151:$DC$151,0)),0)</f>
        <v>0</v>
      </c>
      <c r="Q1175" s="255">
        <f ca="1">+IFERROR(INDEX('Hoja de Trabajo para listado'!$A$155:$Z$1048576,MATCH($A1175,'Hoja de Trabajo para listado'!$A$155:$A$1048576,0),MATCH((CUADRO!Q$5&amp;$E1175),'Hoja de Trabajo para listado'!$A$151:$Z$151,0)),0)+IFERROR(INDEX('Hoja de Trabajo para listado'!$AB$155:$BA$1048576,MATCH($A1175,'Hoja de Trabajo para listado'!$AB$155:$AB$1048576,0),MATCH((CUADRO!Q$5&amp;$E1175),'Hoja de Trabajo para listado'!$AB$151:$BA$151,0)),0)+IFERROR(INDEX('Hoja de Trabajo para listado'!$BC$155:$CB$1048576,MATCH($A1175,'Hoja de Trabajo para listado'!$BC$155:$BC$1048576,0),MATCH((CUADRO!Q$5&amp;$E1175),'Hoja de Trabajo para listado'!$BC$151:$CB$151,0)),0)+IFERROR(INDEX('Hoja de Trabajo para listado'!$DE$153:$DG$274,MATCH($A1175,'Hoja de Trabajo para listado'!$DE$153:$DE$1048576,0),MATCH((CUADRO!Q$5&amp;$E1175),'Hoja de Trabajo para listado'!$DE$151:$DG$151,0)),0)+IFERROR(INDEX('Hoja de Trabajo para listado'!$CD$155:$DC$1048576,MATCH($A1175,'Hoja de Trabajo para listado'!$CD$155:$CD$1048576,0),MATCH((CUADRO!Q$5&amp;$E1175),'Hoja de Trabajo para listado'!$CD$151:$DC$151,0)),0)</f>
        <v>0</v>
      </c>
      <c r="R1175" s="255">
        <f t="shared" ca="1" si="41"/>
        <v>0</v>
      </c>
      <c r="S1175" s="262">
        <f ca="1">+R1174+R1175</f>
        <v>0</v>
      </c>
      <c r="T1175" s="255">
        <f ca="1">+S1175</f>
        <v>0</v>
      </c>
      <c r="U1175" s="254">
        <f t="shared" si="42"/>
        <v>2</v>
      </c>
      <c r="V1175" s="362" t="str">
        <f>+VLOOKUP(A1175,bd_lista!$A$3:$E$590,5,FALSE)</f>
        <v>Empresas Municipales</v>
      </c>
      <c r="W1175" s="260"/>
      <c r="X1175" s="254">
        <f>+VLOOKUP(A1175,[2]Sheet1!$A$13:$D$744,4,FALSE)</f>
        <v>0</v>
      </c>
      <c r="Y1175" s="254" t="e">
        <f>+VLOOKUP(X1175,bd_lista!$A$3:$C$590,3,FALSE)</f>
        <v>#N/A</v>
      </c>
      <c r="Z1175" s="314"/>
      <c r="AA1175" s="259"/>
    </row>
    <row r="1176" spans="1:27" customFormat="1" ht="15" hidden="1" customHeight="1">
      <c r="A1176" s="32">
        <v>2320</v>
      </c>
      <c r="B1176" s="308">
        <f>+A1176</f>
        <v>2320</v>
      </c>
      <c r="C1176" s="259" t="str">
        <f>+VLOOKUP(A1176,bd_lista!$A$3:$C$590,3,FALSE)</f>
        <v>EMPRESA PUBLICA MUNICIPAL DE SERVICIOS DE AGUA Y ALCANTARRILLADO SANITARIO DE COBIJA</v>
      </c>
      <c r="D1176" s="361" t="str">
        <f>+C1176</f>
        <v>EMPRESA PUBLICA MUNICIPAL DE SERVICIOS DE AGUA Y ALCANTARRILLADO SANITARIO DE COBIJA</v>
      </c>
      <c r="E1176" s="254" t="s">
        <v>1313</v>
      </c>
      <c r="F1176" s="255">
        <f ca="1">+IFERROR(INDEX('Hoja de Trabajo para listado'!$A$155:$Z$1048576,MATCH($A1176,'Hoja de Trabajo para listado'!$A$155:$A$1048576,0),MATCH((CUADRO!F$5&amp;$E1176),'Hoja de Trabajo para listado'!$A$151:$Z$151,0)),0)+IFERROR(INDEX('Hoja de Trabajo para listado'!$AB$155:$BA$1048576,MATCH($A1176,'Hoja de Trabajo para listado'!$AB$155:$AB$1048576,0),MATCH((CUADRO!F$5&amp;$E1176),'Hoja de Trabajo para listado'!$AB$151:$BA$151,0)),0)+IFERROR(INDEX('Hoja de Trabajo para listado'!$BC$155:$CB$1048576,MATCH($A1176,'Hoja de Trabajo para listado'!$BC$155:$BC$1048576,0),MATCH((CUADRO!F$5&amp;$E1176),'Hoja de Trabajo para listado'!$BC$151:$CB$151,0)),0)+IFERROR(INDEX('Hoja de Trabajo para listado'!$DE$153:$DG$274,MATCH($A1176,'Hoja de Trabajo para listado'!$DE$153:$DE$1048576,0),MATCH((CUADRO!F$5&amp;$E1176),'Hoja de Trabajo para listado'!$DE$151:$DG$151,0)),0)+IFERROR(INDEX('Hoja de Trabajo para listado'!$CD$155:$DC$1048576,MATCH($A1176,'Hoja de Trabajo para listado'!$CD$155:$CD$1048576,0),MATCH((CUADRO!F$5&amp;$E1176),'Hoja de Trabajo para listado'!$CD$151:$DC$151,0)),0)</f>
        <v>0</v>
      </c>
      <c r="G1176" s="255">
        <f ca="1">+IFERROR(INDEX('Hoja de Trabajo para listado'!$A$155:$Z$1048576,MATCH($A1176,'Hoja de Trabajo para listado'!$A$155:$A$1048576,0),MATCH((CUADRO!G$5&amp;$E1176),'Hoja de Trabajo para listado'!$A$151:$Z$151,0)),0)+IFERROR(INDEX('Hoja de Trabajo para listado'!$AB$155:$BA$1048576,MATCH($A1176,'Hoja de Trabajo para listado'!$AB$155:$AB$1048576,0),MATCH((CUADRO!G$5&amp;$E1176),'Hoja de Trabajo para listado'!$AB$151:$BA$151,0)),0)+IFERROR(INDEX('Hoja de Trabajo para listado'!$BC$155:$CB$1048576,MATCH($A1176,'Hoja de Trabajo para listado'!$BC$155:$BC$1048576,0),MATCH((CUADRO!G$5&amp;$E1176),'Hoja de Trabajo para listado'!$BC$151:$CB$151,0)),0)+IFERROR(INDEX('Hoja de Trabajo para listado'!$DE$153:$DG$274,MATCH($A1176,'Hoja de Trabajo para listado'!$DE$153:$DE$1048576,0),MATCH((CUADRO!G$5&amp;$E1176),'Hoja de Trabajo para listado'!$DE$151:$DG$151,0)),0)+IFERROR(INDEX('Hoja de Trabajo para listado'!$CD$155:$DC$1048576,MATCH($A1176,'Hoja de Trabajo para listado'!$CD$155:$CD$1048576,0),MATCH((CUADRO!G$5&amp;$E1176),'Hoja de Trabajo para listado'!$CD$151:$DC$151,0)),0)</f>
        <v>0</v>
      </c>
      <c r="H1176" s="255">
        <f ca="1">+IFERROR(INDEX('Hoja de Trabajo para listado'!$A$155:$Z$1048576,MATCH($A1176,'Hoja de Trabajo para listado'!$A$155:$A$1048576,0),MATCH((CUADRO!H$5&amp;$E1176),'Hoja de Trabajo para listado'!$A$151:$Z$151,0)),0)+IFERROR(INDEX('Hoja de Trabajo para listado'!$AB$155:$BA$1048576,MATCH($A1176,'Hoja de Trabajo para listado'!$AB$155:$AB$1048576,0),MATCH((CUADRO!H$5&amp;$E1176),'Hoja de Trabajo para listado'!$AB$151:$BA$151,0)),0)+IFERROR(INDEX('Hoja de Trabajo para listado'!$BC$155:$CB$1048576,MATCH($A1176,'Hoja de Trabajo para listado'!$BC$155:$BC$1048576,0),MATCH((CUADRO!H$5&amp;$E1176),'Hoja de Trabajo para listado'!$BC$151:$CB$151,0)),0)+IFERROR(INDEX('Hoja de Trabajo para listado'!$DE$153:$DG$274,MATCH($A1176,'Hoja de Trabajo para listado'!$DE$153:$DE$1048576,0),MATCH((CUADRO!H$5&amp;$E1176),'Hoja de Trabajo para listado'!$DE$151:$DG$151,0)),0)+IFERROR(INDEX('Hoja de Trabajo para listado'!$CD$155:$DC$1048576,MATCH($A1176,'Hoja de Trabajo para listado'!$CD$155:$CD$1048576,0),MATCH((CUADRO!H$5&amp;$E1176),'Hoja de Trabajo para listado'!$CD$151:$DC$151,0)),0)</f>
        <v>0</v>
      </c>
      <c r="I1176" s="255">
        <f ca="1">+IFERROR(INDEX('Hoja de Trabajo para listado'!$A$155:$Z$1048576,MATCH($A1176,'Hoja de Trabajo para listado'!$A$155:$A$1048576,0),MATCH((CUADRO!I$5&amp;$E1176),'Hoja de Trabajo para listado'!$A$151:$Z$151,0)),0)+IFERROR(INDEX('Hoja de Trabajo para listado'!$AB$155:$BA$1048576,MATCH($A1176,'Hoja de Trabajo para listado'!$AB$155:$AB$1048576,0),MATCH((CUADRO!I$5&amp;$E1176),'Hoja de Trabajo para listado'!$AB$151:$BA$151,0)),0)+IFERROR(INDEX('Hoja de Trabajo para listado'!$BC$155:$CB$1048576,MATCH($A1176,'Hoja de Trabajo para listado'!$BC$155:$BC$1048576,0),MATCH((CUADRO!I$5&amp;$E1176),'Hoja de Trabajo para listado'!$BC$151:$CB$151,0)),0)+IFERROR(INDEX('Hoja de Trabajo para listado'!$DE$153:$DG$274,MATCH($A1176,'Hoja de Trabajo para listado'!$DE$153:$DE$1048576,0),MATCH((CUADRO!I$5&amp;$E1176),'Hoja de Trabajo para listado'!$DE$151:$DG$151,0)),0)+IFERROR(INDEX('Hoja de Trabajo para listado'!$CD$155:$DC$1048576,MATCH($A1176,'Hoja de Trabajo para listado'!$CD$155:$CD$1048576,0),MATCH((CUADRO!I$5&amp;$E1176),'Hoja de Trabajo para listado'!$CD$151:$DC$151,0)),0)</f>
        <v>0</v>
      </c>
      <c r="J1176" s="255">
        <f ca="1">+IFERROR(INDEX('Hoja de Trabajo para listado'!$A$155:$Z$1048576,MATCH($A1176,'Hoja de Trabajo para listado'!$A$155:$A$1048576,0),MATCH((CUADRO!J$5&amp;$E1176),'Hoja de Trabajo para listado'!$A$151:$Z$151,0)),0)+IFERROR(INDEX('Hoja de Trabajo para listado'!$AB$155:$BA$1048576,MATCH($A1176,'Hoja de Trabajo para listado'!$AB$155:$AB$1048576,0),MATCH((CUADRO!J$5&amp;$E1176),'Hoja de Trabajo para listado'!$AB$151:$BA$151,0)),0)+IFERROR(INDEX('Hoja de Trabajo para listado'!$BC$155:$CB$1048576,MATCH($A1176,'Hoja de Trabajo para listado'!$BC$155:$BC$1048576,0),MATCH((CUADRO!J$5&amp;$E1176),'Hoja de Trabajo para listado'!$BC$151:$CB$151,0)),0)+IFERROR(INDEX('Hoja de Trabajo para listado'!$DE$153:$DG$274,MATCH($A1176,'Hoja de Trabajo para listado'!$DE$153:$DE$1048576,0),MATCH((CUADRO!J$5&amp;$E1176),'Hoja de Trabajo para listado'!$DE$151:$DG$151,0)),0)+IFERROR(INDEX('Hoja de Trabajo para listado'!$CD$155:$DC$1048576,MATCH($A1176,'Hoja de Trabajo para listado'!$CD$155:$CD$1048576,0),MATCH((CUADRO!J$5&amp;$E1176),'Hoja de Trabajo para listado'!$CD$151:$DC$151,0)),0)</f>
        <v>0</v>
      </c>
      <c r="K1176" s="255">
        <f ca="1">+IFERROR(INDEX('Hoja de Trabajo para listado'!$A$155:$Z$1048576,MATCH($A1176,'Hoja de Trabajo para listado'!$A$155:$A$1048576,0),MATCH((CUADRO!K$5&amp;$E1176),'Hoja de Trabajo para listado'!$A$151:$Z$151,0)),0)+IFERROR(INDEX('Hoja de Trabajo para listado'!$AB$155:$BA$1048576,MATCH($A1176,'Hoja de Trabajo para listado'!$AB$155:$AB$1048576,0),MATCH((CUADRO!K$5&amp;$E1176),'Hoja de Trabajo para listado'!$AB$151:$BA$151,0)),0)+IFERROR(INDEX('Hoja de Trabajo para listado'!$BC$155:$CB$1048576,MATCH($A1176,'Hoja de Trabajo para listado'!$BC$155:$BC$1048576,0),MATCH((CUADRO!K$5&amp;$E1176),'Hoja de Trabajo para listado'!$BC$151:$CB$151,0)),0)+IFERROR(INDEX('Hoja de Trabajo para listado'!$DE$153:$DG$274,MATCH($A1176,'Hoja de Trabajo para listado'!$DE$153:$DE$1048576,0),MATCH((CUADRO!K$5&amp;$E1176),'Hoja de Trabajo para listado'!$DE$151:$DG$151,0)),0)+IFERROR(INDEX('Hoja de Trabajo para listado'!$CD$155:$DC$1048576,MATCH($A1176,'Hoja de Trabajo para listado'!$CD$155:$CD$1048576,0),MATCH((CUADRO!K$5&amp;$E1176),'Hoja de Trabajo para listado'!$CD$151:$DC$151,0)),0)</f>
        <v>0</v>
      </c>
      <c r="L1176" s="255">
        <f ca="1">+IFERROR(INDEX('Hoja de Trabajo para listado'!$A$155:$Z$1048576,MATCH($A1176,'Hoja de Trabajo para listado'!$A$155:$A$1048576,0),MATCH((CUADRO!L$5&amp;$E1176),'Hoja de Trabajo para listado'!$A$151:$Z$151,0)),0)+IFERROR(INDEX('Hoja de Trabajo para listado'!$AB$155:$BA$1048576,MATCH($A1176,'Hoja de Trabajo para listado'!$AB$155:$AB$1048576,0),MATCH((CUADRO!L$5&amp;$E1176),'Hoja de Trabajo para listado'!$AB$151:$BA$151,0)),0)+IFERROR(INDEX('Hoja de Trabajo para listado'!$BC$155:$CB$1048576,MATCH($A1176,'Hoja de Trabajo para listado'!$BC$155:$BC$1048576,0),MATCH((CUADRO!L$5&amp;$E1176),'Hoja de Trabajo para listado'!$BC$151:$CB$151,0)),0)+IFERROR(INDEX('Hoja de Trabajo para listado'!$DE$153:$DG$274,MATCH($A1176,'Hoja de Trabajo para listado'!$DE$153:$DE$1048576,0),MATCH((CUADRO!L$5&amp;$E1176),'Hoja de Trabajo para listado'!$DE$151:$DG$151,0)),0)+IFERROR(INDEX('Hoja de Trabajo para listado'!$CD$155:$DC$1048576,MATCH($A1176,'Hoja de Trabajo para listado'!$CD$155:$CD$1048576,0),MATCH((CUADRO!L$5&amp;$E1176),'Hoja de Trabajo para listado'!$CD$151:$DC$151,0)),0)</f>
        <v>0</v>
      </c>
      <c r="M1176" s="255">
        <f ca="1">+IFERROR(INDEX('Hoja de Trabajo para listado'!$A$155:$Z$1048576,MATCH($A1176,'Hoja de Trabajo para listado'!$A$155:$A$1048576,0),MATCH((CUADRO!M$5&amp;$E1176),'Hoja de Trabajo para listado'!$A$151:$Z$151,0)),0)+IFERROR(INDEX('Hoja de Trabajo para listado'!$AB$155:$BA$1048576,MATCH($A1176,'Hoja de Trabajo para listado'!$AB$155:$AB$1048576,0),MATCH((CUADRO!M$5&amp;$E1176),'Hoja de Trabajo para listado'!$AB$151:$BA$151,0)),0)+IFERROR(INDEX('Hoja de Trabajo para listado'!$BC$155:$CB$1048576,MATCH($A1176,'Hoja de Trabajo para listado'!$BC$155:$BC$1048576,0),MATCH((CUADRO!M$5&amp;$E1176),'Hoja de Trabajo para listado'!$BC$151:$CB$151,0)),0)+IFERROR(INDEX('Hoja de Trabajo para listado'!$DE$153:$DG$274,MATCH($A1176,'Hoja de Trabajo para listado'!$DE$153:$DE$1048576,0),MATCH((CUADRO!M$5&amp;$E1176),'Hoja de Trabajo para listado'!$DE$151:$DG$151,0)),0)+IFERROR(INDEX('Hoja de Trabajo para listado'!$CD$155:$DC$1048576,MATCH($A1176,'Hoja de Trabajo para listado'!$CD$155:$CD$1048576,0),MATCH((CUADRO!M$5&amp;$E1176),'Hoja de Trabajo para listado'!$CD$151:$DC$151,0)),0)</f>
        <v>0</v>
      </c>
      <c r="N1176" s="255">
        <f ca="1">+IFERROR(INDEX('Hoja de Trabajo para listado'!$A$155:$Z$1048576,MATCH($A1176,'Hoja de Trabajo para listado'!$A$155:$A$1048576,0),MATCH((CUADRO!N$5&amp;$E1176),'Hoja de Trabajo para listado'!$A$151:$Z$151,0)),0)+IFERROR(INDEX('Hoja de Trabajo para listado'!$AB$155:$BA$1048576,MATCH($A1176,'Hoja de Trabajo para listado'!$AB$155:$AB$1048576,0),MATCH((CUADRO!N$5&amp;$E1176),'Hoja de Trabajo para listado'!$AB$151:$BA$151,0)),0)+IFERROR(INDEX('Hoja de Trabajo para listado'!$BC$155:$CB$1048576,MATCH($A1176,'Hoja de Trabajo para listado'!$BC$155:$BC$1048576,0),MATCH((CUADRO!N$5&amp;$E1176),'Hoja de Trabajo para listado'!$BC$151:$CB$151,0)),0)+IFERROR(INDEX('Hoja de Trabajo para listado'!$DE$153:$DG$274,MATCH($A1176,'Hoja de Trabajo para listado'!$DE$153:$DE$1048576,0),MATCH((CUADRO!N$5&amp;$E1176),'Hoja de Trabajo para listado'!$DE$151:$DG$151,0)),0)+IFERROR(INDEX('Hoja de Trabajo para listado'!$CD$155:$DC$1048576,MATCH($A1176,'Hoja de Trabajo para listado'!$CD$155:$CD$1048576,0),MATCH((CUADRO!N$5&amp;$E1176),'Hoja de Trabajo para listado'!$CD$151:$DC$151,0)),0)</f>
        <v>0</v>
      </c>
      <c r="O1176" s="255">
        <f ca="1">+IFERROR(INDEX('Hoja de Trabajo para listado'!$A$155:$Z$1048576,MATCH($A1176,'Hoja de Trabajo para listado'!$A$155:$A$1048576,0),MATCH((CUADRO!O$5&amp;$E1176),'Hoja de Trabajo para listado'!$A$151:$Z$151,0)),0)+IFERROR(INDEX('Hoja de Trabajo para listado'!$AB$155:$BA$1048576,MATCH($A1176,'Hoja de Trabajo para listado'!$AB$155:$AB$1048576,0),MATCH((CUADRO!O$5&amp;$E1176),'Hoja de Trabajo para listado'!$AB$151:$BA$151,0)),0)+IFERROR(INDEX('Hoja de Trabajo para listado'!$BC$155:$CB$1048576,MATCH($A1176,'Hoja de Trabajo para listado'!$BC$155:$BC$1048576,0),MATCH((CUADRO!O$5&amp;$E1176),'Hoja de Trabajo para listado'!$BC$151:$CB$151,0)),0)+IFERROR(INDEX('Hoja de Trabajo para listado'!$DE$153:$DG$274,MATCH($A1176,'Hoja de Trabajo para listado'!$DE$153:$DE$1048576,0),MATCH((CUADRO!O$5&amp;$E1176),'Hoja de Trabajo para listado'!$DE$151:$DG$151,0)),0)+IFERROR(INDEX('Hoja de Trabajo para listado'!$CD$155:$DC$1048576,MATCH($A1176,'Hoja de Trabajo para listado'!$CD$155:$CD$1048576,0),MATCH((CUADRO!O$5&amp;$E1176),'Hoja de Trabajo para listado'!$CD$151:$DC$151,0)),0)</f>
        <v>0</v>
      </c>
      <c r="P1176" s="255">
        <f ca="1">+IFERROR(INDEX('Hoja de Trabajo para listado'!$A$155:$Z$1048576,MATCH($A1176,'Hoja de Trabajo para listado'!$A$155:$A$1048576,0),MATCH((CUADRO!P$5&amp;$E1176),'Hoja de Trabajo para listado'!$A$151:$Z$151,0)),0)+IFERROR(INDEX('Hoja de Trabajo para listado'!$AB$155:$BA$1048576,MATCH($A1176,'Hoja de Trabajo para listado'!$AB$155:$AB$1048576,0),MATCH((CUADRO!P$5&amp;$E1176),'Hoja de Trabajo para listado'!$AB$151:$BA$151,0)),0)+IFERROR(INDEX('Hoja de Trabajo para listado'!$BC$155:$CB$1048576,MATCH($A1176,'Hoja de Trabajo para listado'!$BC$155:$BC$1048576,0),MATCH((CUADRO!P$5&amp;$E1176),'Hoja de Trabajo para listado'!$BC$151:$CB$151,0)),0)+IFERROR(INDEX('Hoja de Trabajo para listado'!$DE$153:$DG$274,MATCH($A1176,'Hoja de Trabajo para listado'!$DE$153:$DE$1048576,0),MATCH((CUADRO!P$5&amp;$E1176),'Hoja de Trabajo para listado'!$DE$151:$DG$151,0)),0)+IFERROR(INDEX('Hoja de Trabajo para listado'!$CD$155:$DC$1048576,MATCH($A1176,'Hoja de Trabajo para listado'!$CD$155:$CD$1048576,0),MATCH((CUADRO!P$5&amp;$E1176),'Hoja de Trabajo para listado'!$CD$151:$DC$151,0)),0)</f>
        <v>0</v>
      </c>
      <c r="Q1176" s="255">
        <f ca="1">+IFERROR(INDEX('Hoja de Trabajo para listado'!$A$155:$Z$1048576,MATCH($A1176,'Hoja de Trabajo para listado'!$A$155:$A$1048576,0),MATCH((CUADRO!Q$5&amp;$E1176),'Hoja de Trabajo para listado'!$A$151:$Z$151,0)),0)+IFERROR(INDEX('Hoja de Trabajo para listado'!$AB$155:$BA$1048576,MATCH($A1176,'Hoja de Trabajo para listado'!$AB$155:$AB$1048576,0),MATCH((CUADRO!Q$5&amp;$E1176),'Hoja de Trabajo para listado'!$AB$151:$BA$151,0)),0)+IFERROR(INDEX('Hoja de Trabajo para listado'!$BC$155:$CB$1048576,MATCH($A1176,'Hoja de Trabajo para listado'!$BC$155:$BC$1048576,0),MATCH((CUADRO!Q$5&amp;$E1176),'Hoja de Trabajo para listado'!$BC$151:$CB$151,0)),0)+IFERROR(INDEX('Hoja de Trabajo para listado'!$DE$153:$DG$274,MATCH($A1176,'Hoja de Trabajo para listado'!$DE$153:$DE$1048576,0),MATCH((CUADRO!Q$5&amp;$E1176),'Hoja de Trabajo para listado'!$DE$151:$DG$151,0)),0)+IFERROR(INDEX('Hoja de Trabajo para listado'!$CD$155:$DC$1048576,MATCH($A1176,'Hoja de Trabajo para listado'!$CD$155:$CD$1048576,0),MATCH((CUADRO!Q$5&amp;$E1176),'Hoja de Trabajo para listado'!$CD$151:$DC$151,0)),0)</f>
        <v>0</v>
      </c>
      <c r="R1176" s="255">
        <f t="shared" ca="1" si="41"/>
        <v>0</v>
      </c>
      <c r="S1176" s="262"/>
      <c r="T1176" s="255">
        <f ca="1">+T1177</f>
        <v>0</v>
      </c>
      <c r="U1176" s="254">
        <f t="shared" si="42"/>
        <v>1</v>
      </c>
      <c r="V1176" s="362" t="str">
        <f>+VLOOKUP(A1176,bd_lista!$A$3:$E$590,5,FALSE)</f>
        <v>Empresas Municipales</v>
      </c>
      <c r="W1176" s="272" t="str">
        <f>+V1176</f>
        <v>Empresas Municipales</v>
      </c>
      <c r="X1176" s="254">
        <f>+VLOOKUP(A1176,[2]Sheet1!$A$13:$D$744,4,FALSE)</f>
        <v>0</v>
      </c>
      <c r="Y1176" s="254" t="e">
        <f>+VLOOKUP(X1176,bd_lista!$A$3:$C$590,3,FALSE)</f>
        <v>#N/A</v>
      </c>
      <c r="Z1176" s="316">
        <f>+X1176</f>
        <v>0</v>
      </c>
      <c r="AA1176" s="259" t="e">
        <f>+Y1176</f>
        <v>#N/A</v>
      </c>
    </row>
    <row r="1177" spans="1:27" customFormat="1" ht="15" hidden="1" customHeight="1">
      <c r="A1177" s="32">
        <v>2320</v>
      </c>
      <c r="B1177" s="308"/>
      <c r="C1177" s="259" t="str">
        <f>+VLOOKUP(A1177,bd_lista!$A$3:$C$590,3,FALSE)</f>
        <v>EMPRESA PUBLICA MUNICIPAL DE SERVICIOS DE AGUA Y ALCANTARRILLADO SANITARIO DE COBIJA</v>
      </c>
      <c r="D1177" s="362"/>
      <c r="E1177" s="256" t="s">
        <v>1314</v>
      </c>
      <c r="F1177" s="255">
        <f ca="1">+IFERROR(INDEX('Hoja de Trabajo para listado'!$A$155:$Z$1048576,MATCH($A1177,'Hoja de Trabajo para listado'!$A$155:$A$1048576,0),MATCH((CUADRO!F$5&amp;$E1177),'Hoja de Trabajo para listado'!$A$151:$Z$151,0)),0)+IFERROR(INDEX('Hoja de Trabajo para listado'!$AB$155:$BA$1048576,MATCH($A1177,'Hoja de Trabajo para listado'!$AB$155:$AB$1048576,0),MATCH((CUADRO!F$5&amp;$E1177),'Hoja de Trabajo para listado'!$AB$151:$BA$151,0)),0)+IFERROR(INDEX('Hoja de Trabajo para listado'!$BC$155:$CB$1048576,MATCH($A1177,'Hoja de Trabajo para listado'!$BC$155:$BC$1048576,0),MATCH((CUADRO!F$5&amp;$E1177),'Hoja de Trabajo para listado'!$BC$151:$CB$151,0)),0)+IFERROR(INDEX('Hoja de Trabajo para listado'!$DE$153:$DG$274,MATCH($A1177,'Hoja de Trabajo para listado'!$DE$153:$DE$1048576,0),MATCH((CUADRO!F$5&amp;$E1177),'Hoja de Trabajo para listado'!$DE$151:$DG$151,0)),0)+IFERROR(INDEX('Hoja de Trabajo para listado'!$CD$155:$DC$1048576,MATCH($A1177,'Hoja de Trabajo para listado'!$CD$155:$CD$1048576,0),MATCH((CUADRO!F$5&amp;$E1177),'Hoja de Trabajo para listado'!$CD$151:$DC$151,0)),0)</f>
        <v>0</v>
      </c>
      <c r="G1177" s="255">
        <f ca="1">+IFERROR(INDEX('Hoja de Trabajo para listado'!$A$155:$Z$1048576,MATCH($A1177,'Hoja de Trabajo para listado'!$A$155:$A$1048576,0),MATCH((CUADRO!G$5&amp;$E1177),'Hoja de Trabajo para listado'!$A$151:$Z$151,0)),0)+IFERROR(INDEX('Hoja de Trabajo para listado'!$AB$155:$BA$1048576,MATCH($A1177,'Hoja de Trabajo para listado'!$AB$155:$AB$1048576,0),MATCH((CUADRO!G$5&amp;$E1177),'Hoja de Trabajo para listado'!$AB$151:$BA$151,0)),0)+IFERROR(INDEX('Hoja de Trabajo para listado'!$BC$155:$CB$1048576,MATCH($A1177,'Hoja de Trabajo para listado'!$BC$155:$BC$1048576,0),MATCH((CUADRO!G$5&amp;$E1177),'Hoja de Trabajo para listado'!$BC$151:$CB$151,0)),0)+IFERROR(INDEX('Hoja de Trabajo para listado'!$DE$153:$DG$274,MATCH($A1177,'Hoja de Trabajo para listado'!$DE$153:$DE$1048576,0),MATCH((CUADRO!G$5&amp;$E1177),'Hoja de Trabajo para listado'!$DE$151:$DG$151,0)),0)+IFERROR(INDEX('Hoja de Trabajo para listado'!$CD$155:$DC$1048576,MATCH($A1177,'Hoja de Trabajo para listado'!$CD$155:$CD$1048576,0),MATCH((CUADRO!G$5&amp;$E1177),'Hoja de Trabajo para listado'!$CD$151:$DC$151,0)),0)</f>
        <v>0</v>
      </c>
      <c r="H1177" s="255">
        <f ca="1">+IFERROR(INDEX('Hoja de Trabajo para listado'!$A$155:$Z$1048576,MATCH($A1177,'Hoja de Trabajo para listado'!$A$155:$A$1048576,0),MATCH((CUADRO!H$5&amp;$E1177),'Hoja de Trabajo para listado'!$A$151:$Z$151,0)),0)+IFERROR(INDEX('Hoja de Trabajo para listado'!$AB$155:$BA$1048576,MATCH($A1177,'Hoja de Trabajo para listado'!$AB$155:$AB$1048576,0),MATCH((CUADRO!H$5&amp;$E1177),'Hoja de Trabajo para listado'!$AB$151:$BA$151,0)),0)+IFERROR(INDEX('Hoja de Trabajo para listado'!$BC$155:$CB$1048576,MATCH($A1177,'Hoja de Trabajo para listado'!$BC$155:$BC$1048576,0),MATCH((CUADRO!H$5&amp;$E1177),'Hoja de Trabajo para listado'!$BC$151:$CB$151,0)),0)+IFERROR(INDEX('Hoja de Trabajo para listado'!$DE$153:$DG$274,MATCH($A1177,'Hoja de Trabajo para listado'!$DE$153:$DE$1048576,0),MATCH((CUADRO!H$5&amp;$E1177),'Hoja de Trabajo para listado'!$DE$151:$DG$151,0)),0)+IFERROR(INDEX('Hoja de Trabajo para listado'!$CD$155:$DC$1048576,MATCH($A1177,'Hoja de Trabajo para listado'!$CD$155:$CD$1048576,0),MATCH((CUADRO!H$5&amp;$E1177),'Hoja de Trabajo para listado'!$CD$151:$DC$151,0)),0)</f>
        <v>0</v>
      </c>
      <c r="I1177" s="255">
        <f ca="1">+IFERROR(INDEX('Hoja de Trabajo para listado'!$A$155:$Z$1048576,MATCH($A1177,'Hoja de Trabajo para listado'!$A$155:$A$1048576,0),MATCH((CUADRO!I$5&amp;$E1177),'Hoja de Trabajo para listado'!$A$151:$Z$151,0)),0)+IFERROR(INDEX('Hoja de Trabajo para listado'!$AB$155:$BA$1048576,MATCH($A1177,'Hoja de Trabajo para listado'!$AB$155:$AB$1048576,0),MATCH((CUADRO!I$5&amp;$E1177),'Hoja de Trabajo para listado'!$AB$151:$BA$151,0)),0)+IFERROR(INDEX('Hoja de Trabajo para listado'!$BC$155:$CB$1048576,MATCH($A1177,'Hoja de Trabajo para listado'!$BC$155:$BC$1048576,0),MATCH((CUADRO!I$5&amp;$E1177),'Hoja de Trabajo para listado'!$BC$151:$CB$151,0)),0)+IFERROR(INDEX('Hoja de Trabajo para listado'!$DE$153:$DG$274,MATCH($A1177,'Hoja de Trabajo para listado'!$DE$153:$DE$1048576,0),MATCH((CUADRO!I$5&amp;$E1177),'Hoja de Trabajo para listado'!$DE$151:$DG$151,0)),0)+IFERROR(INDEX('Hoja de Trabajo para listado'!$CD$155:$DC$1048576,MATCH($A1177,'Hoja de Trabajo para listado'!$CD$155:$CD$1048576,0),MATCH((CUADRO!I$5&amp;$E1177),'Hoja de Trabajo para listado'!$CD$151:$DC$151,0)),0)</f>
        <v>0</v>
      </c>
      <c r="J1177" s="255">
        <f ca="1">+IFERROR(INDEX('Hoja de Trabajo para listado'!$A$155:$Z$1048576,MATCH($A1177,'Hoja de Trabajo para listado'!$A$155:$A$1048576,0),MATCH((CUADRO!J$5&amp;$E1177),'Hoja de Trabajo para listado'!$A$151:$Z$151,0)),0)+IFERROR(INDEX('Hoja de Trabajo para listado'!$AB$155:$BA$1048576,MATCH($A1177,'Hoja de Trabajo para listado'!$AB$155:$AB$1048576,0),MATCH((CUADRO!J$5&amp;$E1177),'Hoja de Trabajo para listado'!$AB$151:$BA$151,0)),0)+IFERROR(INDEX('Hoja de Trabajo para listado'!$BC$155:$CB$1048576,MATCH($A1177,'Hoja de Trabajo para listado'!$BC$155:$BC$1048576,0),MATCH((CUADRO!J$5&amp;$E1177),'Hoja de Trabajo para listado'!$BC$151:$CB$151,0)),0)+IFERROR(INDEX('Hoja de Trabajo para listado'!$DE$153:$DG$274,MATCH($A1177,'Hoja de Trabajo para listado'!$DE$153:$DE$1048576,0),MATCH((CUADRO!J$5&amp;$E1177),'Hoja de Trabajo para listado'!$DE$151:$DG$151,0)),0)+IFERROR(INDEX('Hoja de Trabajo para listado'!$CD$155:$DC$1048576,MATCH($A1177,'Hoja de Trabajo para listado'!$CD$155:$CD$1048576,0),MATCH((CUADRO!J$5&amp;$E1177),'Hoja de Trabajo para listado'!$CD$151:$DC$151,0)),0)</f>
        <v>0</v>
      </c>
      <c r="K1177" s="255">
        <f ca="1">+IFERROR(INDEX('Hoja de Trabajo para listado'!$A$155:$Z$1048576,MATCH($A1177,'Hoja de Trabajo para listado'!$A$155:$A$1048576,0),MATCH((CUADRO!K$5&amp;$E1177),'Hoja de Trabajo para listado'!$A$151:$Z$151,0)),0)+IFERROR(INDEX('Hoja de Trabajo para listado'!$AB$155:$BA$1048576,MATCH($A1177,'Hoja de Trabajo para listado'!$AB$155:$AB$1048576,0),MATCH((CUADRO!K$5&amp;$E1177),'Hoja de Trabajo para listado'!$AB$151:$BA$151,0)),0)+IFERROR(INDEX('Hoja de Trabajo para listado'!$BC$155:$CB$1048576,MATCH($A1177,'Hoja de Trabajo para listado'!$BC$155:$BC$1048576,0),MATCH((CUADRO!K$5&amp;$E1177),'Hoja de Trabajo para listado'!$BC$151:$CB$151,0)),0)+IFERROR(INDEX('Hoja de Trabajo para listado'!$DE$153:$DG$274,MATCH($A1177,'Hoja de Trabajo para listado'!$DE$153:$DE$1048576,0),MATCH((CUADRO!K$5&amp;$E1177),'Hoja de Trabajo para listado'!$DE$151:$DG$151,0)),0)+IFERROR(INDEX('Hoja de Trabajo para listado'!$CD$155:$DC$1048576,MATCH($A1177,'Hoja de Trabajo para listado'!$CD$155:$CD$1048576,0),MATCH((CUADRO!K$5&amp;$E1177),'Hoja de Trabajo para listado'!$CD$151:$DC$151,0)),0)</f>
        <v>0</v>
      </c>
      <c r="L1177" s="255">
        <f ca="1">+IFERROR(INDEX('Hoja de Trabajo para listado'!$A$155:$Z$1048576,MATCH($A1177,'Hoja de Trabajo para listado'!$A$155:$A$1048576,0),MATCH((CUADRO!L$5&amp;$E1177),'Hoja de Trabajo para listado'!$A$151:$Z$151,0)),0)+IFERROR(INDEX('Hoja de Trabajo para listado'!$AB$155:$BA$1048576,MATCH($A1177,'Hoja de Trabajo para listado'!$AB$155:$AB$1048576,0),MATCH((CUADRO!L$5&amp;$E1177),'Hoja de Trabajo para listado'!$AB$151:$BA$151,0)),0)+IFERROR(INDEX('Hoja de Trabajo para listado'!$BC$155:$CB$1048576,MATCH($A1177,'Hoja de Trabajo para listado'!$BC$155:$BC$1048576,0),MATCH((CUADRO!L$5&amp;$E1177),'Hoja de Trabajo para listado'!$BC$151:$CB$151,0)),0)+IFERROR(INDEX('Hoja de Trabajo para listado'!$DE$153:$DG$274,MATCH($A1177,'Hoja de Trabajo para listado'!$DE$153:$DE$1048576,0),MATCH((CUADRO!L$5&amp;$E1177),'Hoja de Trabajo para listado'!$DE$151:$DG$151,0)),0)+IFERROR(INDEX('Hoja de Trabajo para listado'!$CD$155:$DC$1048576,MATCH($A1177,'Hoja de Trabajo para listado'!$CD$155:$CD$1048576,0),MATCH((CUADRO!L$5&amp;$E1177),'Hoja de Trabajo para listado'!$CD$151:$DC$151,0)),0)</f>
        <v>0</v>
      </c>
      <c r="M1177" s="255">
        <f ca="1">+IFERROR(INDEX('Hoja de Trabajo para listado'!$A$155:$Z$1048576,MATCH($A1177,'Hoja de Trabajo para listado'!$A$155:$A$1048576,0),MATCH((CUADRO!M$5&amp;$E1177),'Hoja de Trabajo para listado'!$A$151:$Z$151,0)),0)+IFERROR(INDEX('Hoja de Trabajo para listado'!$AB$155:$BA$1048576,MATCH($A1177,'Hoja de Trabajo para listado'!$AB$155:$AB$1048576,0),MATCH((CUADRO!M$5&amp;$E1177),'Hoja de Trabajo para listado'!$AB$151:$BA$151,0)),0)+IFERROR(INDEX('Hoja de Trabajo para listado'!$BC$155:$CB$1048576,MATCH($A1177,'Hoja de Trabajo para listado'!$BC$155:$BC$1048576,0),MATCH((CUADRO!M$5&amp;$E1177),'Hoja de Trabajo para listado'!$BC$151:$CB$151,0)),0)+IFERROR(INDEX('Hoja de Trabajo para listado'!$DE$153:$DG$274,MATCH($A1177,'Hoja de Trabajo para listado'!$DE$153:$DE$1048576,0),MATCH((CUADRO!M$5&amp;$E1177),'Hoja de Trabajo para listado'!$DE$151:$DG$151,0)),0)+IFERROR(INDEX('Hoja de Trabajo para listado'!$CD$155:$DC$1048576,MATCH($A1177,'Hoja de Trabajo para listado'!$CD$155:$CD$1048576,0),MATCH((CUADRO!M$5&amp;$E1177),'Hoja de Trabajo para listado'!$CD$151:$DC$151,0)),0)</f>
        <v>0</v>
      </c>
      <c r="N1177" s="255">
        <f ca="1">+IFERROR(INDEX('Hoja de Trabajo para listado'!$A$155:$Z$1048576,MATCH($A1177,'Hoja de Trabajo para listado'!$A$155:$A$1048576,0),MATCH((CUADRO!N$5&amp;$E1177),'Hoja de Trabajo para listado'!$A$151:$Z$151,0)),0)+IFERROR(INDEX('Hoja de Trabajo para listado'!$AB$155:$BA$1048576,MATCH($A1177,'Hoja de Trabajo para listado'!$AB$155:$AB$1048576,0),MATCH((CUADRO!N$5&amp;$E1177),'Hoja de Trabajo para listado'!$AB$151:$BA$151,0)),0)+IFERROR(INDEX('Hoja de Trabajo para listado'!$BC$155:$CB$1048576,MATCH($A1177,'Hoja de Trabajo para listado'!$BC$155:$BC$1048576,0),MATCH((CUADRO!N$5&amp;$E1177),'Hoja de Trabajo para listado'!$BC$151:$CB$151,0)),0)+IFERROR(INDEX('Hoja de Trabajo para listado'!$DE$153:$DG$274,MATCH($A1177,'Hoja de Trabajo para listado'!$DE$153:$DE$1048576,0),MATCH((CUADRO!N$5&amp;$E1177),'Hoja de Trabajo para listado'!$DE$151:$DG$151,0)),0)+IFERROR(INDEX('Hoja de Trabajo para listado'!$CD$155:$DC$1048576,MATCH($A1177,'Hoja de Trabajo para listado'!$CD$155:$CD$1048576,0),MATCH((CUADRO!N$5&amp;$E1177),'Hoja de Trabajo para listado'!$CD$151:$DC$151,0)),0)</f>
        <v>0</v>
      </c>
      <c r="O1177" s="255">
        <f ca="1">+IFERROR(INDEX('Hoja de Trabajo para listado'!$A$155:$Z$1048576,MATCH($A1177,'Hoja de Trabajo para listado'!$A$155:$A$1048576,0),MATCH((CUADRO!O$5&amp;$E1177),'Hoja de Trabajo para listado'!$A$151:$Z$151,0)),0)+IFERROR(INDEX('Hoja de Trabajo para listado'!$AB$155:$BA$1048576,MATCH($A1177,'Hoja de Trabajo para listado'!$AB$155:$AB$1048576,0),MATCH((CUADRO!O$5&amp;$E1177),'Hoja de Trabajo para listado'!$AB$151:$BA$151,0)),0)+IFERROR(INDEX('Hoja de Trabajo para listado'!$BC$155:$CB$1048576,MATCH($A1177,'Hoja de Trabajo para listado'!$BC$155:$BC$1048576,0),MATCH((CUADRO!O$5&amp;$E1177),'Hoja de Trabajo para listado'!$BC$151:$CB$151,0)),0)+IFERROR(INDEX('Hoja de Trabajo para listado'!$DE$153:$DG$274,MATCH($A1177,'Hoja de Trabajo para listado'!$DE$153:$DE$1048576,0),MATCH((CUADRO!O$5&amp;$E1177),'Hoja de Trabajo para listado'!$DE$151:$DG$151,0)),0)+IFERROR(INDEX('Hoja de Trabajo para listado'!$CD$155:$DC$1048576,MATCH($A1177,'Hoja de Trabajo para listado'!$CD$155:$CD$1048576,0),MATCH((CUADRO!O$5&amp;$E1177),'Hoja de Trabajo para listado'!$CD$151:$DC$151,0)),0)</f>
        <v>0</v>
      </c>
      <c r="P1177" s="255">
        <f ca="1">+IFERROR(INDEX('Hoja de Trabajo para listado'!$A$155:$Z$1048576,MATCH($A1177,'Hoja de Trabajo para listado'!$A$155:$A$1048576,0),MATCH((CUADRO!P$5&amp;$E1177),'Hoja de Trabajo para listado'!$A$151:$Z$151,0)),0)+IFERROR(INDEX('Hoja de Trabajo para listado'!$AB$155:$BA$1048576,MATCH($A1177,'Hoja de Trabajo para listado'!$AB$155:$AB$1048576,0),MATCH((CUADRO!P$5&amp;$E1177),'Hoja de Trabajo para listado'!$AB$151:$BA$151,0)),0)+IFERROR(INDEX('Hoja de Trabajo para listado'!$BC$155:$CB$1048576,MATCH($A1177,'Hoja de Trabajo para listado'!$BC$155:$BC$1048576,0),MATCH((CUADRO!P$5&amp;$E1177),'Hoja de Trabajo para listado'!$BC$151:$CB$151,0)),0)+IFERROR(INDEX('Hoja de Trabajo para listado'!$DE$153:$DG$274,MATCH($A1177,'Hoja de Trabajo para listado'!$DE$153:$DE$1048576,0),MATCH((CUADRO!P$5&amp;$E1177),'Hoja de Trabajo para listado'!$DE$151:$DG$151,0)),0)+IFERROR(INDEX('Hoja de Trabajo para listado'!$CD$155:$DC$1048576,MATCH($A1177,'Hoja de Trabajo para listado'!$CD$155:$CD$1048576,0),MATCH((CUADRO!P$5&amp;$E1177),'Hoja de Trabajo para listado'!$CD$151:$DC$151,0)),0)</f>
        <v>0</v>
      </c>
      <c r="Q1177" s="255">
        <f ca="1">+IFERROR(INDEX('Hoja de Trabajo para listado'!$A$155:$Z$1048576,MATCH($A1177,'Hoja de Trabajo para listado'!$A$155:$A$1048576,0),MATCH((CUADRO!Q$5&amp;$E1177),'Hoja de Trabajo para listado'!$A$151:$Z$151,0)),0)+IFERROR(INDEX('Hoja de Trabajo para listado'!$AB$155:$BA$1048576,MATCH($A1177,'Hoja de Trabajo para listado'!$AB$155:$AB$1048576,0),MATCH((CUADRO!Q$5&amp;$E1177),'Hoja de Trabajo para listado'!$AB$151:$BA$151,0)),0)+IFERROR(INDEX('Hoja de Trabajo para listado'!$BC$155:$CB$1048576,MATCH($A1177,'Hoja de Trabajo para listado'!$BC$155:$BC$1048576,0),MATCH((CUADRO!Q$5&amp;$E1177),'Hoja de Trabajo para listado'!$BC$151:$CB$151,0)),0)+IFERROR(INDEX('Hoja de Trabajo para listado'!$DE$153:$DG$274,MATCH($A1177,'Hoja de Trabajo para listado'!$DE$153:$DE$1048576,0),MATCH((CUADRO!Q$5&amp;$E1177),'Hoja de Trabajo para listado'!$DE$151:$DG$151,0)),0)+IFERROR(INDEX('Hoja de Trabajo para listado'!$CD$155:$DC$1048576,MATCH($A1177,'Hoja de Trabajo para listado'!$CD$155:$CD$1048576,0),MATCH((CUADRO!Q$5&amp;$E1177),'Hoja de Trabajo para listado'!$CD$151:$DC$151,0)),0)</f>
        <v>0</v>
      </c>
      <c r="R1177" s="255">
        <f t="shared" ca="1" si="41"/>
        <v>0</v>
      </c>
      <c r="S1177" s="262">
        <f ca="1">+R1176+R1177</f>
        <v>0</v>
      </c>
      <c r="T1177" s="255">
        <f ca="1">+S1177</f>
        <v>0</v>
      </c>
      <c r="U1177" s="254">
        <f t="shared" si="42"/>
        <v>2</v>
      </c>
      <c r="V1177" s="362" t="str">
        <f>+VLOOKUP(A1177,bd_lista!$A$3:$E$590,5,FALSE)</f>
        <v>Empresas Municipales</v>
      </c>
      <c r="W1177" s="260"/>
      <c r="X1177" s="254">
        <f>+VLOOKUP(A1177,[2]Sheet1!$A$13:$D$744,4,FALSE)</f>
        <v>0</v>
      </c>
      <c r="Y1177" s="254" t="e">
        <f>+VLOOKUP(X1177,bd_lista!$A$3:$C$590,3,FALSE)</f>
        <v>#N/A</v>
      </c>
      <c r="Z1177" s="314"/>
      <c r="AA1177" s="259"/>
    </row>
    <row r="1178" spans="1:27" ht="27" hidden="1" customHeight="1">
      <c r="A1178" s="346">
        <v>2336</v>
      </c>
      <c r="B1178" s="308">
        <f>+A1178</f>
        <v>2336</v>
      </c>
      <c r="C1178" s="259" t="str">
        <f>+VLOOKUP(A1178,bd_lista!$A$3:$C$590,3,FALSE)</f>
        <v>EMPRESA PÚBLICA DEPARTAMENTAL FÁBRICA DE CALAMINAS Y CLAVOS POTOSI</v>
      </c>
      <c r="D1178" s="361" t="str">
        <f>+C1178</f>
        <v>EMPRESA PÚBLICA DEPARTAMENTAL FÁBRICA DE CALAMINAS Y CLAVOS POTOSI</v>
      </c>
      <c r="E1178" s="254" t="s">
        <v>1313</v>
      </c>
      <c r="F1178" s="255">
        <f ca="1">+IFERROR(INDEX('Hoja de Trabajo para listado'!$A$155:$Z$1048576,MATCH($A1178,'Hoja de Trabajo para listado'!$A$155:$A$1048576,0),MATCH((CUADRO!F$5&amp;$E1178),'Hoja de Trabajo para listado'!$A$151:$Z$151,0)),0)+IFERROR(INDEX('Hoja de Trabajo para listado'!$AB$155:$BA$1048576,MATCH($A1178,'Hoja de Trabajo para listado'!$AB$155:$AB$1048576,0),MATCH((CUADRO!F$5&amp;$E1178),'Hoja de Trabajo para listado'!$AB$151:$BA$151,0)),0)+IFERROR(INDEX('Hoja de Trabajo para listado'!$BC$155:$CB$1048576,MATCH($A1178,'Hoja de Trabajo para listado'!$BC$155:$BC$1048576,0),MATCH((CUADRO!F$5&amp;$E1178),'Hoja de Trabajo para listado'!$BC$151:$CB$151,0)),0)+IFERROR(INDEX('Hoja de Trabajo para listado'!$DE$153:$DG$274,MATCH($A1178,'Hoja de Trabajo para listado'!$DE$153:$DE$1048576,0),MATCH((CUADRO!F$5&amp;$E1178),'Hoja de Trabajo para listado'!$DE$151:$DG$151,0)),0)+IFERROR(INDEX('Hoja de Trabajo para listado'!$CD$155:$DC$1048576,MATCH($A1178,'Hoja de Trabajo para listado'!$CD$155:$CD$1048576,0),MATCH((CUADRO!F$5&amp;$E1178),'Hoja de Trabajo para listado'!$CD$151:$DC$151,0)),0)</f>
        <v>0</v>
      </c>
      <c r="G1178" s="255">
        <f ca="1">+IFERROR(INDEX('Hoja de Trabajo para listado'!$A$155:$Z$1048576,MATCH($A1178,'Hoja de Trabajo para listado'!$A$155:$A$1048576,0),MATCH((CUADRO!G$5&amp;$E1178),'Hoja de Trabajo para listado'!$A$151:$Z$151,0)),0)+IFERROR(INDEX('Hoja de Trabajo para listado'!$AB$155:$BA$1048576,MATCH($A1178,'Hoja de Trabajo para listado'!$AB$155:$AB$1048576,0),MATCH((CUADRO!G$5&amp;$E1178),'Hoja de Trabajo para listado'!$AB$151:$BA$151,0)),0)+IFERROR(INDEX('Hoja de Trabajo para listado'!$BC$155:$CB$1048576,MATCH($A1178,'Hoja de Trabajo para listado'!$BC$155:$BC$1048576,0),MATCH((CUADRO!G$5&amp;$E1178),'Hoja de Trabajo para listado'!$BC$151:$CB$151,0)),0)+IFERROR(INDEX('Hoja de Trabajo para listado'!$DE$153:$DG$274,MATCH($A1178,'Hoja de Trabajo para listado'!$DE$153:$DE$1048576,0),MATCH((CUADRO!G$5&amp;$E1178),'Hoja de Trabajo para listado'!$DE$151:$DG$151,0)),0)+IFERROR(INDEX('Hoja de Trabajo para listado'!$CD$155:$DC$1048576,MATCH($A1178,'Hoja de Trabajo para listado'!$CD$155:$CD$1048576,0),MATCH((CUADRO!G$5&amp;$E1178),'Hoja de Trabajo para listado'!$CD$151:$DC$151,0)),0)</f>
        <v>0</v>
      </c>
      <c r="H1178" s="255">
        <f ca="1">+IFERROR(INDEX('Hoja de Trabajo para listado'!$A$155:$Z$1048576,MATCH($A1178,'Hoja de Trabajo para listado'!$A$155:$A$1048576,0),MATCH((CUADRO!H$5&amp;$E1178),'Hoja de Trabajo para listado'!$A$151:$Z$151,0)),0)+IFERROR(INDEX('Hoja de Trabajo para listado'!$AB$155:$BA$1048576,MATCH($A1178,'Hoja de Trabajo para listado'!$AB$155:$AB$1048576,0),MATCH((CUADRO!H$5&amp;$E1178),'Hoja de Trabajo para listado'!$AB$151:$BA$151,0)),0)+IFERROR(INDEX('Hoja de Trabajo para listado'!$BC$155:$CB$1048576,MATCH($A1178,'Hoja de Trabajo para listado'!$BC$155:$BC$1048576,0),MATCH((CUADRO!H$5&amp;$E1178),'Hoja de Trabajo para listado'!$BC$151:$CB$151,0)),0)+IFERROR(INDEX('Hoja de Trabajo para listado'!$DE$153:$DG$274,MATCH($A1178,'Hoja de Trabajo para listado'!$DE$153:$DE$1048576,0),MATCH((CUADRO!H$5&amp;$E1178),'Hoja de Trabajo para listado'!$DE$151:$DG$151,0)),0)+IFERROR(INDEX('Hoja de Trabajo para listado'!$CD$155:$DC$1048576,MATCH($A1178,'Hoja de Trabajo para listado'!$CD$155:$CD$1048576,0),MATCH((CUADRO!H$5&amp;$E1178),'Hoja de Trabajo para listado'!$CD$151:$DC$151,0)),0)</f>
        <v>0</v>
      </c>
      <c r="I1178" s="255">
        <f ca="1">+IFERROR(INDEX('Hoja de Trabajo para listado'!$A$155:$Z$1048576,MATCH($A1178,'Hoja de Trabajo para listado'!$A$155:$A$1048576,0),MATCH((CUADRO!I$5&amp;$E1178),'Hoja de Trabajo para listado'!$A$151:$Z$151,0)),0)+IFERROR(INDEX('Hoja de Trabajo para listado'!$AB$155:$BA$1048576,MATCH($A1178,'Hoja de Trabajo para listado'!$AB$155:$AB$1048576,0),MATCH((CUADRO!I$5&amp;$E1178),'Hoja de Trabajo para listado'!$AB$151:$BA$151,0)),0)+IFERROR(INDEX('Hoja de Trabajo para listado'!$BC$155:$CB$1048576,MATCH($A1178,'Hoja de Trabajo para listado'!$BC$155:$BC$1048576,0),MATCH((CUADRO!I$5&amp;$E1178),'Hoja de Trabajo para listado'!$BC$151:$CB$151,0)),0)+IFERROR(INDEX('Hoja de Trabajo para listado'!$DE$153:$DG$274,MATCH($A1178,'Hoja de Trabajo para listado'!$DE$153:$DE$1048576,0),MATCH((CUADRO!I$5&amp;$E1178),'Hoja de Trabajo para listado'!$DE$151:$DG$151,0)),0)+IFERROR(INDEX('Hoja de Trabajo para listado'!$CD$155:$DC$1048576,MATCH($A1178,'Hoja de Trabajo para listado'!$CD$155:$CD$1048576,0),MATCH((CUADRO!I$5&amp;$E1178),'Hoja de Trabajo para listado'!$CD$151:$DC$151,0)),0)</f>
        <v>0</v>
      </c>
      <c r="J1178" s="255">
        <f ca="1">+IFERROR(INDEX('Hoja de Trabajo para listado'!$A$155:$Z$1048576,MATCH($A1178,'Hoja de Trabajo para listado'!$A$155:$A$1048576,0),MATCH((CUADRO!J$5&amp;$E1178),'Hoja de Trabajo para listado'!$A$151:$Z$151,0)),0)+IFERROR(INDEX('Hoja de Trabajo para listado'!$AB$155:$BA$1048576,MATCH($A1178,'Hoja de Trabajo para listado'!$AB$155:$AB$1048576,0),MATCH((CUADRO!J$5&amp;$E1178),'Hoja de Trabajo para listado'!$AB$151:$BA$151,0)),0)+IFERROR(INDEX('Hoja de Trabajo para listado'!$BC$155:$CB$1048576,MATCH($A1178,'Hoja de Trabajo para listado'!$BC$155:$BC$1048576,0),MATCH((CUADRO!J$5&amp;$E1178),'Hoja de Trabajo para listado'!$BC$151:$CB$151,0)),0)+IFERROR(INDEX('Hoja de Trabajo para listado'!$DE$153:$DG$274,MATCH($A1178,'Hoja de Trabajo para listado'!$DE$153:$DE$1048576,0),MATCH((CUADRO!J$5&amp;$E1178),'Hoja de Trabajo para listado'!$DE$151:$DG$151,0)),0)+IFERROR(INDEX('Hoja de Trabajo para listado'!$CD$155:$DC$1048576,MATCH($A1178,'Hoja de Trabajo para listado'!$CD$155:$CD$1048576,0),MATCH((CUADRO!J$5&amp;$E1178),'Hoja de Trabajo para listado'!$CD$151:$DC$151,0)),0)</f>
        <v>0</v>
      </c>
      <c r="K1178" s="255">
        <f ca="1">+IFERROR(INDEX('Hoja de Trabajo para listado'!$A$155:$Z$1048576,MATCH($A1178,'Hoja de Trabajo para listado'!$A$155:$A$1048576,0),MATCH((CUADRO!K$5&amp;$E1178),'Hoja de Trabajo para listado'!$A$151:$Z$151,0)),0)+IFERROR(INDEX('Hoja de Trabajo para listado'!$AB$155:$BA$1048576,MATCH($A1178,'Hoja de Trabajo para listado'!$AB$155:$AB$1048576,0),MATCH((CUADRO!K$5&amp;$E1178),'Hoja de Trabajo para listado'!$AB$151:$BA$151,0)),0)+IFERROR(INDEX('Hoja de Trabajo para listado'!$BC$155:$CB$1048576,MATCH($A1178,'Hoja de Trabajo para listado'!$BC$155:$BC$1048576,0),MATCH((CUADRO!K$5&amp;$E1178),'Hoja de Trabajo para listado'!$BC$151:$CB$151,0)),0)+IFERROR(INDEX('Hoja de Trabajo para listado'!$DE$153:$DG$274,MATCH($A1178,'Hoja de Trabajo para listado'!$DE$153:$DE$1048576,0),MATCH((CUADRO!K$5&amp;$E1178),'Hoja de Trabajo para listado'!$DE$151:$DG$151,0)),0)+IFERROR(INDEX('Hoja de Trabajo para listado'!$CD$155:$DC$1048576,MATCH($A1178,'Hoja de Trabajo para listado'!$CD$155:$CD$1048576,0),MATCH((CUADRO!K$5&amp;$E1178),'Hoja de Trabajo para listado'!$CD$151:$DC$151,0)),0)</f>
        <v>0</v>
      </c>
      <c r="L1178" s="255">
        <f ca="1">+IFERROR(INDEX('Hoja de Trabajo para listado'!$A$155:$Z$1048576,MATCH($A1178,'Hoja de Trabajo para listado'!$A$155:$A$1048576,0),MATCH((CUADRO!L$5&amp;$E1178),'Hoja de Trabajo para listado'!$A$151:$Z$151,0)),0)+IFERROR(INDEX('Hoja de Trabajo para listado'!$AB$155:$BA$1048576,MATCH($A1178,'Hoja de Trabajo para listado'!$AB$155:$AB$1048576,0),MATCH((CUADRO!L$5&amp;$E1178),'Hoja de Trabajo para listado'!$AB$151:$BA$151,0)),0)+IFERROR(INDEX('Hoja de Trabajo para listado'!$BC$155:$CB$1048576,MATCH($A1178,'Hoja de Trabajo para listado'!$BC$155:$BC$1048576,0),MATCH((CUADRO!L$5&amp;$E1178),'Hoja de Trabajo para listado'!$BC$151:$CB$151,0)),0)+IFERROR(INDEX('Hoja de Trabajo para listado'!$DE$153:$DG$274,MATCH($A1178,'Hoja de Trabajo para listado'!$DE$153:$DE$1048576,0),MATCH((CUADRO!L$5&amp;$E1178),'Hoja de Trabajo para listado'!$DE$151:$DG$151,0)),0)+IFERROR(INDEX('Hoja de Trabajo para listado'!$CD$155:$DC$1048576,MATCH($A1178,'Hoja de Trabajo para listado'!$CD$155:$CD$1048576,0),MATCH((CUADRO!L$5&amp;$E1178),'Hoja de Trabajo para listado'!$CD$151:$DC$151,0)),0)</f>
        <v>0</v>
      </c>
      <c r="M1178" s="255">
        <f ca="1">+IFERROR(INDEX('Hoja de Trabajo para listado'!$A$155:$Z$1048576,MATCH($A1178,'Hoja de Trabajo para listado'!$A$155:$A$1048576,0),MATCH((CUADRO!M$5&amp;$E1178),'Hoja de Trabajo para listado'!$A$151:$Z$151,0)),0)+IFERROR(INDEX('Hoja de Trabajo para listado'!$AB$155:$BA$1048576,MATCH($A1178,'Hoja de Trabajo para listado'!$AB$155:$AB$1048576,0),MATCH((CUADRO!M$5&amp;$E1178),'Hoja de Trabajo para listado'!$AB$151:$BA$151,0)),0)+IFERROR(INDEX('Hoja de Trabajo para listado'!$BC$155:$CB$1048576,MATCH($A1178,'Hoja de Trabajo para listado'!$BC$155:$BC$1048576,0),MATCH((CUADRO!M$5&amp;$E1178),'Hoja de Trabajo para listado'!$BC$151:$CB$151,0)),0)+IFERROR(INDEX('Hoja de Trabajo para listado'!$DE$153:$DG$274,MATCH($A1178,'Hoja de Trabajo para listado'!$DE$153:$DE$1048576,0),MATCH((CUADRO!M$5&amp;$E1178),'Hoja de Trabajo para listado'!$DE$151:$DG$151,0)),0)+IFERROR(INDEX('Hoja de Trabajo para listado'!$CD$155:$DC$1048576,MATCH($A1178,'Hoja de Trabajo para listado'!$CD$155:$CD$1048576,0),MATCH((CUADRO!M$5&amp;$E1178),'Hoja de Trabajo para listado'!$CD$151:$DC$151,0)),0)</f>
        <v>0</v>
      </c>
      <c r="N1178" s="255">
        <f ca="1">+IFERROR(INDEX('Hoja de Trabajo para listado'!$A$155:$Z$1048576,MATCH($A1178,'Hoja de Trabajo para listado'!$A$155:$A$1048576,0),MATCH((CUADRO!N$5&amp;$E1178),'Hoja de Trabajo para listado'!$A$151:$Z$151,0)),0)+IFERROR(INDEX('Hoja de Trabajo para listado'!$AB$155:$BA$1048576,MATCH($A1178,'Hoja de Trabajo para listado'!$AB$155:$AB$1048576,0),MATCH((CUADRO!N$5&amp;$E1178),'Hoja de Trabajo para listado'!$AB$151:$BA$151,0)),0)+IFERROR(INDEX('Hoja de Trabajo para listado'!$BC$155:$CB$1048576,MATCH($A1178,'Hoja de Trabajo para listado'!$BC$155:$BC$1048576,0),MATCH((CUADRO!N$5&amp;$E1178),'Hoja de Trabajo para listado'!$BC$151:$CB$151,0)),0)+IFERROR(INDEX('Hoja de Trabajo para listado'!$DE$153:$DG$274,MATCH($A1178,'Hoja de Trabajo para listado'!$DE$153:$DE$1048576,0),MATCH((CUADRO!N$5&amp;$E1178),'Hoja de Trabajo para listado'!$DE$151:$DG$151,0)),0)+IFERROR(INDEX('Hoja de Trabajo para listado'!$CD$155:$DC$1048576,MATCH($A1178,'Hoja de Trabajo para listado'!$CD$155:$CD$1048576,0),MATCH((CUADRO!N$5&amp;$E1178),'Hoja de Trabajo para listado'!$CD$151:$DC$151,0)),0)</f>
        <v>0</v>
      </c>
      <c r="O1178" s="255">
        <f ca="1">+IFERROR(INDEX('Hoja de Trabajo para listado'!$A$155:$Z$1048576,MATCH($A1178,'Hoja de Trabajo para listado'!$A$155:$A$1048576,0),MATCH((CUADRO!O$5&amp;$E1178),'Hoja de Trabajo para listado'!$A$151:$Z$151,0)),0)+IFERROR(INDEX('Hoja de Trabajo para listado'!$AB$155:$BA$1048576,MATCH($A1178,'Hoja de Trabajo para listado'!$AB$155:$AB$1048576,0),MATCH((CUADRO!O$5&amp;$E1178),'Hoja de Trabajo para listado'!$AB$151:$BA$151,0)),0)+IFERROR(INDEX('Hoja de Trabajo para listado'!$BC$155:$CB$1048576,MATCH($A1178,'Hoja de Trabajo para listado'!$BC$155:$BC$1048576,0),MATCH((CUADRO!O$5&amp;$E1178),'Hoja de Trabajo para listado'!$BC$151:$CB$151,0)),0)+IFERROR(INDEX('Hoja de Trabajo para listado'!$DE$153:$DG$274,MATCH($A1178,'Hoja de Trabajo para listado'!$DE$153:$DE$1048576,0),MATCH((CUADRO!O$5&amp;$E1178),'Hoja de Trabajo para listado'!$DE$151:$DG$151,0)),0)+IFERROR(INDEX('Hoja de Trabajo para listado'!$CD$155:$DC$1048576,MATCH($A1178,'Hoja de Trabajo para listado'!$CD$155:$CD$1048576,0),MATCH((CUADRO!O$5&amp;$E1178),'Hoja de Trabajo para listado'!$CD$151:$DC$151,0)),0)</f>
        <v>0</v>
      </c>
      <c r="P1178" s="255">
        <f ca="1">+IFERROR(INDEX('Hoja de Trabajo para listado'!$A$155:$Z$1048576,MATCH($A1178,'Hoja de Trabajo para listado'!$A$155:$A$1048576,0),MATCH((CUADRO!P$5&amp;$E1178),'Hoja de Trabajo para listado'!$A$151:$Z$151,0)),0)+IFERROR(INDEX('Hoja de Trabajo para listado'!$AB$155:$BA$1048576,MATCH($A1178,'Hoja de Trabajo para listado'!$AB$155:$AB$1048576,0),MATCH((CUADRO!P$5&amp;$E1178),'Hoja de Trabajo para listado'!$AB$151:$BA$151,0)),0)+IFERROR(INDEX('Hoja de Trabajo para listado'!$BC$155:$CB$1048576,MATCH($A1178,'Hoja de Trabajo para listado'!$BC$155:$BC$1048576,0),MATCH((CUADRO!P$5&amp;$E1178),'Hoja de Trabajo para listado'!$BC$151:$CB$151,0)),0)+IFERROR(INDEX('Hoja de Trabajo para listado'!$DE$153:$DG$274,MATCH($A1178,'Hoja de Trabajo para listado'!$DE$153:$DE$1048576,0),MATCH((CUADRO!P$5&amp;$E1178),'Hoja de Trabajo para listado'!$DE$151:$DG$151,0)),0)+IFERROR(INDEX('Hoja de Trabajo para listado'!$CD$155:$DC$1048576,MATCH($A1178,'Hoja de Trabajo para listado'!$CD$155:$CD$1048576,0),MATCH((CUADRO!P$5&amp;$E1178),'Hoja de Trabajo para listado'!$CD$151:$DC$151,0)),0)</f>
        <v>0</v>
      </c>
      <c r="Q1178" s="255">
        <f ca="1">+IFERROR(INDEX('Hoja de Trabajo para listado'!$A$155:$Z$1048576,MATCH($A1178,'Hoja de Trabajo para listado'!$A$155:$A$1048576,0),MATCH((CUADRO!Q$5&amp;$E1178),'Hoja de Trabajo para listado'!$A$151:$Z$151,0)),0)+IFERROR(INDEX('Hoja de Trabajo para listado'!$AB$155:$BA$1048576,MATCH($A1178,'Hoja de Trabajo para listado'!$AB$155:$AB$1048576,0),MATCH((CUADRO!Q$5&amp;$E1178),'Hoja de Trabajo para listado'!$AB$151:$BA$151,0)),0)+IFERROR(INDEX('Hoja de Trabajo para listado'!$BC$155:$CB$1048576,MATCH($A1178,'Hoja de Trabajo para listado'!$BC$155:$BC$1048576,0),MATCH((CUADRO!Q$5&amp;$E1178),'Hoja de Trabajo para listado'!$BC$151:$CB$151,0)),0)+IFERROR(INDEX('Hoja de Trabajo para listado'!$DE$153:$DG$274,MATCH($A1178,'Hoja de Trabajo para listado'!$DE$153:$DE$1048576,0),MATCH((CUADRO!Q$5&amp;$E1178),'Hoja de Trabajo para listado'!$DE$151:$DG$151,0)),0)+IFERROR(INDEX('Hoja de Trabajo para listado'!$CD$155:$DC$1048576,MATCH($A1178,'Hoja de Trabajo para listado'!$CD$155:$CD$1048576,0),MATCH((CUADRO!Q$5&amp;$E1178),'Hoja de Trabajo para listado'!$CD$151:$DC$151,0)),0)</f>
        <v>0</v>
      </c>
      <c r="R1178" s="255">
        <f t="shared" ca="1" si="41"/>
        <v>0</v>
      </c>
      <c r="S1178" s="262"/>
      <c r="T1178" s="255">
        <f ca="1">+T1179</f>
        <v>0</v>
      </c>
      <c r="U1178" s="254">
        <f t="shared" si="42"/>
        <v>1</v>
      </c>
      <c r="V1178" s="362" t="str">
        <f>+VLOOKUP(A1178,bd_lista!$A$3:$E$590,5,FALSE)</f>
        <v>Empresas Departamentales</v>
      </c>
      <c r="W1178" s="272" t="str">
        <f>+V1178</f>
        <v>Empresas Departamentales</v>
      </c>
      <c r="X1178" s="254">
        <f>+VLOOKUP(A1178,[2]Sheet1!$A$13:$D$744,4,FALSE)</f>
        <v>0</v>
      </c>
      <c r="Y1178" s="254" t="e">
        <f>+VLOOKUP(X1178,bd_lista!$A$3:$C$590,3,FALSE)</f>
        <v>#N/A</v>
      </c>
      <c r="Z1178" s="316">
        <f>+X1178</f>
        <v>0</v>
      </c>
      <c r="AA1178" s="259" t="e">
        <f>+Y1178</f>
        <v>#N/A</v>
      </c>
    </row>
    <row r="1179" spans="1:27" ht="15" hidden="1" customHeight="1">
      <c r="A1179" s="346">
        <v>2336</v>
      </c>
      <c r="B1179" s="308"/>
      <c r="C1179" s="259" t="str">
        <f>+VLOOKUP(A1179,bd_lista!$A$3:$C$590,3,FALSE)</f>
        <v>EMPRESA PÚBLICA DEPARTAMENTAL FÁBRICA DE CALAMINAS Y CLAVOS POTOSI</v>
      </c>
      <c r="D1179" s="362"/>
      <c r="E1179" s="256" t="s">
        <v>1314</v>
      </c>
      <c r="F1179" s="255">
        <f ca="1">+IFERROR(INDEX('Hoja de Trabajo para listado'!$A$155:$Z$1048576,MATCH($A1179,'Hoja de Trabajo para listado'!$A$155:$A$1048576,0),MATCH((CUADRO!F$5&amp;$E1179),'Hoja de Trabajo para listado'!$A$151:$Z$151,0)),0)+IFERROR(INDEX('Hoja de Trabajo para listado'!$AB$155:$BA$1048576,MATCH($A1179,'Hoja de Trabajo para listado'!$AB$155:$AB$1048576,0),MATCH((CUADRO!F$5&amp;$E1179),'Hoja de Trabajo para listado'!$AB$151:$BA$151,0)),0)+IFERROR(INDEX('Hoja de Trabajo para listado'!$BC$155:$CB$1048576,MATCH($A1179,'Hoja de Trabajo para listado'!$BC$155:$BC$1048576,0),MATCH((CUADRO!F$5&amp;$E1179),'Hoja de Trabajo para listado'!$BC$151:$CB$151,0)),0)+IFERROR(INDEX('Hoja de Trabajo para listado'!$DE$153:$DG$274,MATCH($A1179,'Hoja de Trabajo para listado'!$DE$153:$DE$1048576,0),MATCH((CUADRO!F$5&amp;$E1179),'Hoja de Trabajo para listado'!$DE$151:$DG$151,0)),0)+IFERROR(INDEX('Hoja de Trabajo para listado'!$CD$155:$DC$1048576,MATCH($A1179,'Hoja de Trabajo para listado'!$CD$155:$CD$1048576,0),MATCH((CUADRO!F$5&amp;$E1179),'Hoja de Trabajo para listado'!$CD$151:$DC$151,0)),0)</f>
        <v>0</v>
      </c>
      <c r="G1179" s="255">
        <f ca="1">+IFERROR(INDEX('Hoja de Trabajo para listado'!$A$155:$Z$1048576,MATCH($A1179,'Hoja de Trabajo para listado'!$A$155:$A$1048576,0),MATCH((CUADRO!G$5&amp;$E1179),'Hoja de Trabajo para listado'!$A$151:$Z$151,0)),0)+IFERROR(INDEX('Hoja de Trabajo para listado'!$AB$155:$BA$1048576,MATCH($A1179,'Hoja de Trabajo para listado'!$AB$155:$AB$1048576,0),MATCH((CUADRO!G$5&amp;$E1179),'Hoja de Trabajo para listado'!$AB$151:$BA$151,0)),0)+IFERROR(INDEX('Hoja de Trabajo para listado'!$BC$155:$CB$1048576,MATCH($A1179,'Hoja de Trabajo para listado'!$BC$155:$BC$1048576,0),MATCH((CUADRO!G$5&amp;$E1179),'Hoja de Trabajo para listado'!$BC$151:$CB$151,0)),0)+IFERROR(INDEX('Hoja de Trabajo para listado'!$DE$153:$DG$274,MATCH($A1179,'Hoja de Trabajo para listado'!$DE$153:$DE$1048576,0),MATCH((CUADRO!G$5&amp;$E1179),'Hoja de Trabajo para listado'!$DE$151:$DG$151,0)),0)+IFERROR(INDEX('Hoja de Trabajo para listado'!$CD$155:$DC$1048576,MATCH($A1179,'Hoja de Trabajo para listado'!$CD$155:$CD$1048576,0),MATCH((CUADRO!G$5&amp;$E1179),'Hoja de Trabajo para listado'!$CD$151:$DC$151,0)),0)</f>
        <v>0</v>
      </c>
      <c r="H1179" s="255">
        <f ca="1">+IFERROR(INDEX('Hoja de Trabajo para listado'!$A$155:$Z$1048576,MATCH($A1179,'Hoja de Trabajo para listado'!$A$155:$A$1048576,0),MATCH((CUADRO!H$5&amp;$E1179),'Hoja de Trabajo para listado'!$A$151:$Z$151,0)),0)+IFERROR(INDEX('Hoja de Trabajo para listado'!$AB$155:$BA$1048576,MATCH($A1179,'Hoja de Trabajo para listado'!$AB$155:$AB$1048576,0),MATCH((CUADRO!H$5&amp;$E1179),'Hoja de Trabajo para listado'!$AB$151:$BA$151,0)),0)+IFERROR(INDEX('Hoja de Trabajo para listado'!$BC$155:$CB$1048576,MATCH($A1179,'Hoja de Trabajo para listado'!$BC$155:$BC$1048576,0),MATCH((CUADRO!H$5&amp;$E1179),'Hoja de Trabajo para listado'!$BC$151:$CB$151,0)),0)+IFERROR(INDEX('Hoja de Trabajo para listado'!$DE$153:$DG$274,MATCH($A1179,'Hoja de Trabajo para listado'!$DE$153:$DE$1048576,0),MATCH((CUADRO!H$5&amp;$E1179),'Hoja de Trabajo para listado'!$DE$151:$DG$151,0)),0)+IFERROR(INDEX('Hoja de Trabajo para listado'!$CD$155:$DC$1048576,MATCH($A1179,'Hoja de Trabajo para listado'!$CD$155:$CD$1048576,0),MATCH((CUADRO!H$5&amp;$E1179),'Hoja de Trabajo para listado'!$CD$151:$DC$151,0)),0)</f>
        <v>0</v>
      </c>
      <c r="I1179" s="255">
        <f ca="1">+IFERROR(INDEX('Hoja de Trabajo para listado'!$A$155:$Z$1048576,MATCH($A1179,'Hoja de Trabajo para listado'!$A$155:$A$1048576,0),MATCH((CUADRO!I$5&amp;$E1179),'Hoja de Trabajo para listado'!$A$151:$Z$151,0)),0)+IFERROR(INDEX('Hoja de Trabajo para listado'!$AB$155:$BA$1048576,MATCH($A1179,'Hoja de Trabajo para listado'!$AB$155:$AB$1048576,0),MATCH((CUADRO!I$5&amp;$E1179),'Hoja de Trabajo para listado'!$AB$151:$BA$151,0)),0)+IFERROR(INDEX('Hoja de Trabajo para listado'!$BC$155:$CB$1048576,MATCH($A1179,'Hoja de Trabajo para listado'!$BC$155:$BC$1048576,0),MATCH((CUADRO!I$5&amp;$E1179),'Hoja de Trabajo para listado'!$BC$151:$CB$151,0)),0)+IFERROR(INDEX('Hoja de Trabajo para listado'!$DE$153:$DG$274,MATCH($A1179,'Hoja de Trabajo para listado'!$DE$153:$DE$1048576,0),MATCH((CUADRO!I$5&amp;$E1179),'Hoja de Trabajo para listado'!$DE$151:$DG$151,0)),0)+IFERROR(INDEX('Hoja de Trabajo para listado'!$CD$155:$DC$1048576,MATCH($A1179,'Hoja de Trabajo para listado'!$CD$155:$CD$1048576,0),MATCH((CUADRO!I$5&amp;$E1179),'Hoja de Trabajo para listado'!$CD$151:$DC$151,0)),0)</f>
        <v>0</v>
      </c>
      <c r="J1179" s="255">
        <f ca="1">+IFERROR(INDEX('Hoja de Trabajo para listado'!$A$155:$Z$1048576,MATCH($A1179,'Hoja de Trabajo para listado'!$A$155:$A$1048576,0),MATCH((CUADRO!J$5&amp;$E1179),'Hoja de Trabajo para listado'!$A$151:$Z$151,0)),0)+IFERROR(INDEX('Hoja de Trabajo para listado'!$AB$155:$BA$1048576,MATCH($A1179,'Hoja de Trabajo para listado'!$AB$155:$AB$1048576,0),MATCH((CUADRO!J$5&amp;$E1179),'Hoja de Trabajo para listado'!$AB$151:$BA$151,0)),0)+IFERROR(INDEX('Hoja de Trabajo para listado'!$BC$155:$CB$1048576,MATCH($A1179,'Hoja de Trabajo para listado'!$BC$155:$BC$1048576,0),MATCH((CUADRO!J$5&amp;$E1179),'Hoja de Trabajo para listado'!$BC$151:$CB$151,0)),0)+IFERROR(INDEX('Hoja de Trabajo para listado'!$DE$153:$DG$274,MATCH($A1179,'Hoja de Trabajo para listado'!$DE$153:$DE$1048576,0),MATCH((CUADRO!J$5&amp;$E1179),'Hoja de Trabajo para listado'!$DE$151:$DG$151,0)),0)+IFERROR(INDEX('Hoja de Trabajo para listado'!$CD$155:$DC$1048576,MATCH($A1179,'Hoja de Trabajo para listado'!$CD$155:$CD$1048576,0),MATCH((CUADRO!J$5&amp;$E1179),'Hoja de Trabajo para listado'!$CD$151:$DC$151,0)),0)</f>
        <v>0</v>
      </c>
      <c r="K1179" s="255">
        <f ca="1">+IFERROR(INDEX('Hoja de Trabajo para listado'!$A$155:$Z$1048576,MATCH($A1179,'Hoja de Trabajo para listado'!$A$155:$A$1048576,0),MATCH((CUADRO!K$5&amp;$E1179),'Hoja de Trabajo para listado'!$A$151:$Z$151,0)),0)+IFERROR(INDEX('Hoja de Trabajo para listado'!$AB$155:$BA$1048576,MATCH($A1179,'Hoja de Trabajo para listado'!$AB$155:$AB$1048576,0),MATCH((CUADRO!K$5&amp;$E1179),'Hoja de Trabajo para listado'!$AB$151:$BA$151,0)),0)+IFERROR(INDEX('Hoja de Trabajo para listado'!$BC$155:$CB$1048576,MATCH($A1179,'Hoja de Trabajo para listado'!$BC$155:$BC$1048576,0),MATCH((CUADRO!K$5&amp;$E1179),'Hoja de Trabajo para listado'!$BC$151:$CB$151,0)),0)+IFERROR(INDEX('Hoja de Trabajo para listado'!$DE$153:$DG$274,MATCH($A1179,'Hoja de Trabajo para listado'!$DE$153:$DE$1048576,0),MATCH((CUADRO!K$5&amp;$E1179),'Hoja de Trabajo para listado'!$DE$151:$DG$151,0)),0)+IFERROR(INDEX('Hoja de Trabajo para listado'!$CD$155:$DC$1048576,MATCH($A1179,'Hoja de Trabajo para listado'!$CD$155:$CD$1048576,0),MATCH((CUADRO!K$5&amp;$E1179),'Hoja de Trabajo para listado'!$CD$151:$DC$151,0)),0)</f>
        <v>0</v>
      </c>
      <c r="L1179" s="255">
        <f ca="1">+IFERROR(INDEX('Hoja de Trabajo para listado'!$A$155:$Z$1048576,MATCH($A1179,'Hoja de Trabajo para listado'!$A$155:$A$1048576,0),MATCH((CUADRO!L$5&amp;$E1179),'Hoja de Trabajo para listado'!$A$151:$Z$151,0)),0)+IFERROR(INDEX('Hoja de Trabajo para listado'!$AB$155:$BA$1048576,MATCH($A1179,'Hoja de Trabajo para listado'!$AB$155:$AB$1048576,0),MATCH((CUADRO!L$5&amp;$E1179),'Hoja de Trabajo para listado'!$AB$151:$BA$151,0)),0)+IFERROR(INDEX('Hoja de Trabajo para listado'!$BC$155:$CB$1048576,MATCH($A1179,'Hoja de Trabajo para listado'!$BC$155:$BC$1048576,0),MATCH((CUADRO!L$5&amp;$E1179),'Hoja de Trabajo para listado'!$BC$151:$CB$151,0)),0)+IFERROR(INDEX('Hoja de Trabajo para listado'!$DE$153:$DG$274,MATCH($A1179,'Hoja de Trabajo para listado'!$DE$153:$DE$1048576,0),MATCH((CUADRO!L$5&amp;$E1179),'Hoja de Trabajo para listado'!$DE$151:$DG$151,0)),0)+IFERROR(INDEX('Hoja de Trabajo para listado'!$CD$155:$DC$1048576,MATCH($A1179,'Hoja de Trabajo para listado'!$CD$155:$CD$1048576,0),MATCH((CUADRO!L$5&amp;$E1179),'Hoja de Trabajo para listado'!$CD$151:$DC$151,0)),0)</f>
        <v>0</v>
      </c>
      <c r="M1179" s="255">
        <f ca="1">+IFERROR(INDEX('Hoja de Trabajo para listado'!$A$155:$Z$1048576,MATCH($A1179,'Hoja de Trabajo para listado'!$A$155:$A$1048576,0),MATCH((CUADRO!M$5&amp;$E1179),'Hoja de Trabajo para listado'!$A$151:$Z$151,0)),0)+IFERROR(INDEX('Hoja de Trabajo para listado'!$AB$155:$BA$1048576,MATCH($A1179,'Hoja de Trabajo para listado'!$AB$155:$AB$1048576,0),MATCH((CUADRO!M$5&amp;$E1179),'Hoja de Trabajo para listado'!$AB$151:$BA$151,0)),0)+IFERROR(INDEX('Hoja de Trabajo para listado'!$BC$155:$CB$1048576,MATCH($A1179,'Hoja de Trabajo para listado'!$BC$155:$BC$1048576,0),MATCH((CUADRO!M$5&amp;$E1179),'Hoja de Trabajo para listado'!$BC$151:$CB$151,0)),0)+IFERROR(INDEX('Hoja de Trabajo para listado'!$DE$153:$DG$274,MATCH($A1179,'Hoja de Trabajo para listado'!$DE$153:$DE$1048576,0),MATCH((CUADRO!M$5&amp;$E1179),'Hoja de Trabajo para listado'!$DE$151:$DG$151,0)),0)+IFERROR(INDEX('Hoja de Trabajo para listado'!$CD$155:$DC$1048576,MATCH($A1179,'Hoja de Trabajo para listado'!$CD$155:$CD$1048576,0),MATCH((CUADRO!M$5&amp;$E1179),'Hoja de Trabajo para listado'!$CD$151:$DC$151,0)),0)</f>
        <v>0</v>
      </c>
      <c r="N1179" s="255">
        <f ca="1">+IFERROR(INDEX('Hoja de Trabajo para listado'!$A$155:$Z$1048576,MATCH($A1179,'Hoja de Trabajo para listado'!$A$155:$A$1048576,0),MATCH((CUADRO!N$5&amp;$E1179),'Hoja de Trabajo para listado'!$A$151:$Z$151,0)),0)+IFERROR(INDEX('Hoja de Trabajo para listado'!$AB$155:$BA$1048576,MATCH($A1179,'Hoja de Trabajo para listado'!$AB$155:$AB$1048576,0),MATCH((CUADRO!N$5&amp;$E1179),'Hoja de Trabajo para listado'!$AB$151:$BA$151,0)),0)+IFERROR(INDEX('Hoja de Trabajo para listado'!$BC$155:$CB$1048576,MATCH($A1179,'Hoja de Trabajo para listado'!$BC$155:$BC$1048576,0),MATCH((CUADRO!N$5&amp;$E1179),'Hoja de Trabajo para listado'!$BC$151:$CB$151,0)),0)+IFERROR(INDEX('Hoja de Trabajo para listado'!$DE$153:$DG$274,MATCH($A1179,'Hoja de Trabajo para listado'!$DE$153:$DE$1048576,0),MATCH((CUADRO!N$5&amp;$E1179),'Hoja de Trabajo para listado'!$DE$151:$DG$151,0)),0)+IFERROR(INDEX('Hoja de Trabajo para listado'!$CD$155:$DC$1048576,MATCH($A1179,'Hoja de Trabajo para listado'!$CD$155:$CD$1048576,0),MATCH((CUADRO!N$5&amp;$E1179),'Hoja de Trabajo para listado'!$CD$151:$DC$151,0)),0)</f>
        <v>0</v>
      </c>
      <c r="O1179" s="255">
        <f ca="1">+IFERROR(INDEX('Hoja de Trabajo para listado'!$A$155:$Z$1048576,MATCH($A1179,'Hoja de Trabajo para listado'!$A$155:$A$1048576,0),MATCH((CUADRO!O$5&amp;$E1179),'Hoja de Trabajo para listado'!$A$151:$Z$151,0)),0)+IFERROR(INDEX('Hoja de Trabajo para listado'!$AB$155:$BA$1048576,MATCH($A1179,'Hoja de Trabajo para listado'!$AB$155:$AB$1048576,0),MATCH((CUADRO!O$5&amp;$E1179),'Hoja de Trabajo para listado'!$AB$151:$BA$151,0)),0)+IFERROR(INDEX('Hoja de Trabajo para listado'!$BC$155:$CB$1048576,MATCH($A1179,'Hoja de Trabajo para listado'!$BC$155:$BC$1048576,0),MATCH((CUADRO!O$5&amp;$E1179),'Hoja de Trabajo para listado'!$BC$151:$CB$151,0)),0)+IFERROR(INDEX('Hoja de Trabajo para listado'!$DE$153:$DG$274,MATCH($A1179,'Hoja de Trabajo para listado'!$DE$153:$DE$1048576,0),MATCH((CUADRO!O$5&amp;$E1179),'Hoja de Trabajo para listado'!$DE$151:$DG$151,0)),0)+IFERROR(INDEX('Hoja de Trabajo para listado'!$CD$155:$DC$1048576,MATCH($A1179,'Hoja de Trabajo para listado'!$CD$155:$CD$1048576,0),MATCH((CUADRO!O$5&amp;$E1179),'Hoja de Trabajo para listado'!$CD$151:$DC$151,0)),0)</f>
        <v>0</v>
      </c>
      <c r="P1179" s="255">
        <f ca="1">+IFERROR(INDEX('Hoja de Trabajo para listado'!$A$155:$Z$1048576,MATCH($A1179,'Hoja de Trabajo para listado'!$A$155:$A$1048576,0),MATCH((CUADRO!P$5&amp;$E1179),'Hoja de Trabajo para listado'!$A$151:$Z$151,0)),0)+IFERROR(INDEX('Hoja de Trabajo para listado'!$AB$155:$BA$1048576,MATCH($A1179,'Hoja de Trabajo para listado'!$AB$155:$AB$1048576,0),MATCH((CUADRO!P$5&amp;$E1179),'Hoja de Trabajo para listado'!$AB$151:$BA$151,0)),0)+IFERROR(INDEX('Hoja de Trabajo para listado'!$BC$155:$CB$1048576,MATCH($A1179,'Hoja de Trabajo para listado'!$BC$155:$BC$1048576,0),MATCH((CUADRO!P$5&amp;$E1179),'Hoja de Trabajo para listado'!$BC$151:$CB$151,0)),0)+IFERROR(INDEX('Hoja de Trabajo para listado'!$DE$153:$DG$274,MATCH($A1179,'Hoja de Trabajo para listado'!$DE$153:$DE$1048576,0),MATCH((CUADRO!P$5&amp;$E1179),'Hoja de Trabajo para listado'!$DE$151:$DG$151,0)),0)+IFERROR(INDEX('Hoja de Trabajo para listado'!$CD$155:$DC$1048576,MATCH($A1179,'Hoja de Trabajo para listado'!$CD$155:$CD$1048576,0),MATCH((CUADRO!P$5&amp;$E1179),'Hoja de Trabajo para listado'!$CD$151:$DC$151,0)),0)</f>
        <v>0</v>
      </c>
      <c r="Q1179" s="255">
        <f ca="1">+IFERROR(INDEX('Hoja de Trabajo para listado'!$A$155:$Z$1048576,MATCH($A1179,'Hoja de Trabajo para listado'!$A$155:$A$1048576,0),MATCH((CUADRO!Q$5&amp;$E1179),'Hoja de Trabajo para listado'!$A$151:$Z$151,0)),0)+IFERROR(INDEX('Hoja de Trabajo para listado'!$AB$155:$BA$1048576,MATCH($A1179,'Hoja de Trabajo para listado'!$AB$155:$AB$1048576,0),MATCH((CUADRO!Q$5&amp;$E1179),'Hoja de Trabajo para listado'!$AB$151:$BA$151,0)),0)+IFERROR(INDEX('Hoja de Trabajo para listado'!$BC$155:$CB$1048576,MATCH($A1179,'Hoja de Trabajo para listado'!$BC$155:$BC$1048576,0),MATCH((CUADRO!Q$5&amp;$E1179),'Hoja de Trabajo para listado'!$BC$151:$CB$151,0)),0)+IFERROR(INDEX('Hoja de Trabajo para listado'!$DE$153:$DG$274,MATCH($A1179,'Hoja de Trabajo para listado'!$DE$153:$DE$1048576,0),MATCH((CUADRO!Q$5&amp;$E1179),'Hoja de Trabajo para listado'!$DE$151:$DG$151,0)),0)+IFERROR(INDEX('Hoja de Trabajo para listado'!$CD$155:$DC$1048576,MATCH($A1179,'Hoja de Trabajo para listado'!$CD$155:$CD$1048576,0),MATCH((CUADRO!Q$5&amp;$E1179),'Hoja de Trabajo para listado'!$CD$151:$DC$151,0)),0)</f>
        <v>0</v>
      </c>
      <c r="R1179" s="255">
        <f t="shared" ca="1" si="41"/>
        <v>0</v>
      </c>
      <c r="S1179" s="262">
        <f ca="1">+R1178+R1179</f>
        <v>0</v>
      </c>
      <c r="T1179" s="255">
        <f ca="1">+S1179</f>
        <v>0</v>
      </c>
      <c r="U1179" s="254">
        <f t="shared" si="42"/>
        <v>2</v>
      </c>
      <c r="V1179" s="362" t="str">
        <f>+VLOOKUP(A1179,bd_lista!$A$3:$E$590,5,FALSE)</f>
        <v>Empresas Departamentales</v>
      </c>
      <c r="W1179" s="260"/>
      <c r="X1179" s="254">
        <f>+VLOOKUP(A1179,[2]Sheet1!$A$13:$D$744,4,FALSE)</f>
        <v>0</v>
      </c>
      <c r="Y1179" s="254" t="e">
        <f>+VLOOKUP(X1179,bd_lista!$A$3:$C$590,3,FALSE)</f>
        <v>#N/A</v>
      </c>
      <c r="Z1179" s="314"/>
      <c r="AA1179" s="259"/>
    </row>
    <row r="1180" spans="1:27">
      <c r="D1180" s="365"/>
    </row>
  </sheetData>
  <autoFilter ref="A5:AA1179">
    <filterColumn colId="19">
      <filters>
        <filter val="1.000.432,89"/>
        <filter val="1.067.280,00"/>
        <filter val="1.127,00"/>
        <filter val="1.199.152,19"/>
        <filter val="1.204.343,00"/>
        <filter val="1.339.746,16"/>
        <filter val="1.398.653,14"/>
        <filter val="1.550.946,99"/>
        <filter val="1.611.365,34"/>
        <filter val="1.621,00"/>
        <filter val="1.686.264,08"/>
        <filter val="1.897.303,87"/>
        <filter val="106.261,08"/>
        <filter val="113.977,05"/>
        <filter val="12.657.971,12"/>
        <filter val="13.807.216,02"/>
        <filter val="134.275,50"/>
        <filter val="134.879.934,18"/>
        <filter val="14.170,70"/>
        <filter val="14.358,68"/>
        <filter val="14.429.888,60"/>
        <filter val="14.660,60"/>
        <filter val="15.021.843,14"/>
        <filter val="153.964,60"/>
        <filter val="157.348.257,85"/>
        <filter val="16.000,00"/>
        <filter val="16.855,00"/>
        <filter val="179.325,96"/>
        <filter val="187.540,55"/>
        <filter val="2.016,49"/>
        <filter val="2.030,36"/>
        <filter val="2.179,56"/>
        <filter val="2.231.445,03"/>
        <filter val="2.314.550,69"/>
        <filter val="2.465.676,22"/>
        <filter val="2.470.396,99"/>
        <filter val="2.547.506,00"/>
        <filter val="2.871.380.954,08"/>
        <filter val="2.901.234,48"/>
        <filter val="2.925.654,13"/>
        <filter val="20.779.688,87"/>
        <filter val="20.866.787.195,98"/>
        <filter val="21.210,00"/>
        <filter val="21.661.937,70"/>
        <filter val="214,32"/>
        <filter val="222.864.523,02"/>
        <filter val="23.688,35"/>
        <filter val="24.357.582,53"/>
        <filter val="24.832,44"/>
        <filter val="249.022,71"/>
        <filter val="27.272.958,53"/>
        <filter val="271.530,06"/>
        <filter val="277.692,38"/>
        <filter val="3.169,00"/>
        <filter val="3.375,00"/>
        <filter val="3.401.499,31"/>
        <filter val="3.663.380,42"/>
        <filter val="3.730.421,34"/>
        <filter val="3.967.958.943,61"/>
        <filter val="3.986.087,52"/>
        <filter val="306.977,04"/>
        <filter val="31.903,55"/>
        <filter val="337.683,89"/>
        <filter val="341.991,00"/>
        <filter val="35.772.802,70"/>
        <filter val="35.793.278,18"/>
        <filter val="355,00"/>
        <filter val="36.861.726,15"/>
        <filter val="36.907,77"/>
        <filter val="364,00"/>
        <filter val="373.488,27"/>
        <filter val="4.182.293,37"/>
        <filter val="4.602.170,12"/>
        <filter val="4.886,00"/>
        <filter val="4.894.042,71"/>
        <filter val="403,00"/>
        <filter val="412.720,61"/>
        <filter val="42.308,40"/>
        <filter val="43.589.981,25"/>
        <filter val="44.416,24"/>
        <filter val="45.012,83"/>
        <filter val="47.919,00"/>
        <filter val="5.265,96"/>
        <filter val="5.540.012,27"/>
        <filter val="50,00"/>
        <filter val="520.858,53"/>
        <filter val="55.854,29"/>
        <filter val="582,06"/>
        <filter val="589,92"/>
        <filter val="594,42"/>
        <filter val="6.022,60"/>
        <filter val="6.047,92"/>
        <filter val="6.197.663,18"/>
        <filter val="6.428,68"/>
        <filter val="6.760.261,72"/>
        <filter val="6.944.383,70"/>
        <filter val="61.228,94"/>
        <filter val="627.468,43"/>
        <filter val="648,89"/>
        <filter val="681.408,64"/>
        <filter val="686.904,08"/>
        <filter val="687.795,49"/>
        <filter val="7,00"/>
        <filter val="7.019.061,36"/>
        <filter val="7.363.332,03"/>
        <filter val="71.223.536,70"/>
        <filter val="739,50"/>
        <filter val="752.583,70"/>
        <filter val="789.111,05"/>
        <filter val="796.597,75"/>
        <filter val="80.582,42"/>
        <filter val="9.021.271,58"/>
        <filter val="9.674,95"/>
        <filter val="9.714.041,26"/>
        <filter val="90,00"/>
        <filter val="98.519,13"/>
      </filters>
    </filterColumn>
    <filterColumn colId="21">
      <filters>
        <filter val="Empresas Nacionales"/>
        <filter val="Instituciones de Seguridad Social"/>
        <filter val="Instituciones Descentralizadas"/>
        <filter val="Instituciones Financieras no Bancarias"/>
        <filter val="Instituciones Financieras no Bancarias Regionales"/>
        <filter val="Órgano Ejecutivo"/>
      </filters>
    </filterColumn>
  </autoFilter>
  <sortState ref="A48:AA1139">
    <sortCondition ref="V6:V1139"/>
    <sortCondition descending="1" ref="T6:T1139"/>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8" tint="-0.249977111117893"/>
  </sheetPr>
  <dimension ref="A1:DK290"/>
  <sheetViews>
    <sheetView workbookViewId="0">
      <selection activeCell="B14" sqref="B6:B131"/>
      <pivotSelection pane="bottomRight" showHeader="1" dimension="1" activeRow="13" activeCol="1" click="1" r:id="rId3">
        <pivotArea dataOnly="0" labelOnly="1" outline="0" fieldPosition="0">
          <references count="1">
            <reference field="2" count="0"/>
          </references>
        </pivotArea>
      </pivotSelection>
    </sheetView>
  </sheetViews>
  <sheetFormatPr baseColWidth="10" defaultRowHeight="15"/>
  <cols>
    <col min="1" max="1" width="7.7109375" bestFit="1" customWidth="1"/>
    <col min="2" max="2" width="82.42578125" bestFit="1" customWidth="1"/>
    <col min="3" max="3" width="21.28515625" bestFit="1" customWidth="1"/>
    <col min="4" max="4" width="21.85546875" bestFit="1" customWidth="1"/>
    <col min="5" max="5" width="23.140625" bestFit="1" customWidth="1"/>
    <col min="6" max="6" width="23.7109375" bestFit="1" customWidth="1"/>
    <col min="7" max="7" width="21.5703125" bestFit="1" customWidth="1"/>
    <col min="8" max="8" width="22.140625" bestFit="1" customWidth="1"/>
    <col min="9" max="9" width="20.28515625" bestFit="1" customWidth="1"/>
    <col min="10" max="11" width="20.85546875" bestFit="1" customWidth="1"/>
    <col min="12" max="12" width="21.5703125" bestFit="1" customWidth="1"/>
    <col min="13" max="13" width="20.7109375" bestFit="1" customWidth="1"/>
    <col min="14" max="14" width="21.42578125" bestFit="1" customWidth="1"/>
    <col min="15" max="15" width="20.140625" bestFit="1" customWidth="1"/>
    <col min="16" max="16" width="20.7109375" bestFit="1" customWidth="1"/>
    <col min="17" max="17" width="22.28515625" bestFit="1" customWidth="1"/>
    <col min="18" max="18" width="22.85546875" bestFit="1" customWidth="1"/>
    <col min="19" max="19" width="26.7109375" bestFit="1" customWidth="1"/>
    <col min="20" max="20" width="27.28515625" bestFit="1" customWidth="1"/>
    <col min="21" max="21" width="23.28515625" bestFit="1" customWidth="1"/>
    <col min="22" max="22" width="23.85546875" bestFit="1" customWidth="1"/>
    <col min="23" max="26" width="15" bestFit="1" customWidth="1"/>
    <col min="27" max="27" width="2" bestFit="1" customWidth="1"/>
    <col min="28" max="28" width="8.7109375" bestFit="1" customWidth="1"/>
    <col min="29" max="29" width="55.42578125" bestFit="1" customWidth="1"/>
    <col min="30" max="30" width="21.28515625" bestFit="1" customWidth="1"/>
    <col min="31" max="31" width="21.85546875" bestFit="1" customWidth="1"/>
    <col min="32" max="32" width="23.140625" bestFit="1" customWidth="1"/>
    <col min="33" max="33" width="23.7109375" bestFit="1" customWidth="1"/>
    <col min="34" max="34" width="21.5703125" bestFit="1" customWidth="1"/>
    <col min="35" max="35" width="22.140625" bestFit="1" customWidth="1"/>
    <col min="36" max="36" width="20.28515625" bestFit="1" customWidth="1"/>
    <col min="37" max="38" width="20.85546875" bestFit="1" customWidth="1"/>
    <col min="39" max="39" width="21.5703125" bestFit="1" customWidth="1"/>
    <col min="40" max="40" width="20.7109375" bestFit="1" customWidth="1"/>
    <col min="41" max="41" width="21.42578125" bestFit="1" customWidth="1"/>
    <col min="42" max="42" width="20.140625" bestFit="1" customWidth="1"/>
    <col min="43" max="43" width="20.7109375" bestFit="1" customWidth="1"/>
    <col min="44" max="44" width="22.28515625" bestFit="1" customWidth="1"/>
    <col min="45" max="45" width="22.85546875" bestFit="1" customWidth="1"/>
    <col min="46" max="46" width="26.7109375" bestFit="1" customWidth="1"/>
    <col min="47" max="47" width="27.28515625" bestFit="1" customWidth="1"/>
    <col min="48" max="48" width="23.28515625" bestFit="1" customWidth="1"/>
    <col min="49" max="49" width="23.85546875" bestFit="1" customWidth="1"/>
    <col min="50" max="53" width="15" bestFit="1" customWidth="1"/>
    <col min="54" max="54" width="2" bestFit="1" customWidth="1"/>
    <col min="55" max="55" width="8.7109375" bestFit="1" customWidth="1"/>
    <col min="56" max="56" width="55.42578125" bestFit="1" customWidth="1"/>
    <col min="57" max="57" width="21.28515625" bestFit="1" customWidth="1"/>
    <col min="58" max="58" width="21.85546875" bestFit="1" customWidth="1"/>
    <col min="59" max="59" width="20.28515625" bestFit="1" customWidth="1"/>
    <col min="60" max="61" width="20.85546875" bestFit="1" customWidth="1"/>
    <col min="62" max="62" width="21.5703125" bestFit="1" customWidth="1"/>
    <col min="63" max="63" width="20.7109375" bestFit="1" customWidth="1"/>
    <col min="64" max="64" width="21.42578125" bestFit="1" customWidth="1"/>
    <col min="65" max="65" width="20.140625" bestFit="1" customWidth="1"/>
    <col min="66" max="66" width="20.7109375" bestFit="1" customWidth="1"/>
    <col min="67" max="67" width="22.28515625" bestFit="1" customWidth="1"/>
    <col min="68" max="68" width="22.85546875" bestFit="1" customWidth="1"/>
    <col min="69" max="69" width="26.7109375" bestFit="1" customWidth="1"/>
    <col min="70" max="70" width="27.28515625" bestFit="1" customWidth="1"/>
    <col min="71" max="71" width="23.28515625" bestFit="1" customWidth="1"/>
    <col min="72" max="72" width="23.85546875" bestFit="1" customWidth="1"/>
    <col min="73" max="80" width="15" bestFit="1" customWidth="1"/>
    <col min="81" max="81" width="2" bestFit="1" customWidth="1"/>
    <col min="82" max="82" width="8.7109375" bestFit="1" customWidth="1"/>
    <col min="83" max="83" width="21.85546875" bestFit="1" customWidth="1"/>
    <col min="84" max="84" width="26.42578125" bestFit="1" customWidth="1"/>
    <col min="85" max="85" width="27" bestFit="1" customWidth="1"/>
    <col min="86" max="86" width="26.7109375" bestFit="1" customWidth="1"/>
    <col min="87" max="87" width="27.28515625" bestFit="1" customWidth="1"/>
    <col min="88" max="88" width="26" bestFit="1" customWidth="1"/>
    <col min="89" max="89" width="26.7109375" bestFit="1" customWidth="1"/>
    <col min="90" max="107" width="15" bestFit="1" customWidth="1"/>
    <col min="108" max="108" width="2" bestFit="1" customWidth="1"/>
    <col min="109" max="109" width="10" bestFit="1" customWidth="1"/>
    <col min="110" max="110" width="77.85546875" bestFit="1" customWidth="1"/>
    <col min="111" max="111" width="15.7109375" customWidth="1"/>
    <col min="112" max="112" width="8.140625" bestFit="1" customWidth="1"/>
    <col min="113" max="113" width="10.7109375" bestFit="1" customWidth="1"/>
    <col min="114" max="134" width="20" customWidth="1"/>
    <col min="135" max="135" width="5" bestFit="1" customWidth="1"/>
    <col min="136" max="150" width="6" bestFit="1" customWidth="1"/>
    <col min="151" max="151" width="8.140625" bestFit="1" customWidth="1"/>
    <col min="152" max="152" width="6" bestFit="1" customWidth="1"/>
    <col min="153" max="157" width="5.85546875" bestFit="1" customWidth="1"/>
    <col min="158" max="172" width="6.85546875" bestFit="1" customWidth="1"/>
    <col min="173" max="173" width="9" bestFit="1" customWidth="1"/>
    <col min="174" max="174" width="6" bestFit="1" customWidth="1"/>
    <col min="175" max="179" width="5.85546875" bestFit="1" customWidth="1"/>
    <col min="180" max="194" width="6.85546875" bestFit="1" customWidth="1"/>
    <col min="195" max="195" width="9" bestFit="1" customWidth="1"/>
    <col min="196" max="196" width="5.5703125" bestFit="1" customWidth="1"/>
    <col min="197" max="202" width="5.42578125" bestFit="1" customWidth="1"/>
    <col min="203" max="218" width="6.42578125" bestFit="1" customWidth="1"/>
    <col min="219" max="219" width="8.5703125" bestFit="1" customWidth="1"/>
    <col min="220" max="220" width="12.5703125" bestFit="1" customWidth="1"/>
  </cols>
  <sheetData>
    <row r="1" spans="1:113" ht="21">
      <c r="A1" s="453" t="s">
        <v>1350</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249"/>
      <c r="AB1" s="453" t="s">
        <v>1351</v>
      </c>
      <c r="AC1" s="453"/>
      <c r="AD1" s="453"/>
      <c r="AE1" s="453"/>
      <c r="AF1" s="453"/>
      <c r="AG1" s="453"/>
      <c r="AH1" s="453"/>
      <c r="AI1" s="453"/>
      <c r="AJ1" s="453"/>
      <c r="AK1" s="453"/>
      <c r="AL1" s="453"/>
      <c r="AM1" s="453"/>
      <c r="AN1" s="453"/>
      <c r="AO1" s="453"/>
      <c r="AP1" s="453"/>
      <c r="AQ1" s="453"/>
      <c r="AR1" s="453"/>
      <c r="AS1" s="453"/>
      <c r="AT1" s="453"/>
      <c r="AU1" s="453"/>
      <c r="AV1" s="453"/>
      <c r="AW1" s="453"/>
      <c r="AX1" s="453"/>
      <c r="AY1" s="453"/>
      <c r="AZ1" s="453"/>
      <c r="BA1" s="453"/>
      <c r="BC1" s="454" t="s">
        <v>1352</v>
      </c>
      <c r="BD1" s="454"/>
      <c r="BE1" s="454"/>
      <c r="BF1" s="454"/>
      <c r="BG1" s="454"/>
      <c r="BH1" s="454"/>
      <c r="BI1" s="454"/>
      <c r="BJ1" s="454"/>
      <c r="BK1" s="454"/>
      <c r="BL1" s="454"/>
      <c r="BM1" s="454"/>
      <c r="BN1" s="454"/>
      <c r="BO1" s="454"/>
      <c r="BP1" s="454"/>
      <c r="BQ1" s="454"/>
      <c r="BR1" s="454"/>
      <c r="BS1" s="454"/>
      <c r="BT1" s="454"/>
      <c r="BU1" s="454"/>
      <c r="BV1" s="454"/>
      <c r="BW1" s="454"/>
      <c r="BX1" s="454"/>
      <c r="BY1" s="454"/>
      <c r="BZ1" s="454"/>
      <c r="CA1" s="454"/>
      <c r="CB1" s="454"/>
      <c r="CD1" s="454" t="s">
        <v>1353</v>
      </c>
      <c r="CE1" s="454"/>
      <c r="CF1" s="454"/>
      <c r="CG1" s="454"/>
      <c r="CH1" s="454"/>
      <c r="CI1" s="454"/>
      <c r="CJ1" s="454"/>
      <c r="CK1" s="454"/>
      <c r="CL1" s="454"/>
      <c r="CM1" s="454"/>
      <c r="CN1" s="454"/>
      <c r="CO1" s="454"/>
      <c r="CP1" s="454"/>
      <c r="CQ1" s="454"/>
      <c r="CR1" s="454"/>
      <c r="CS1" s="454"/>
      <c r="CT1" s="454"/>
      <c r="CU1" s="454"/>
      <c r="CV1" s="454"/>
      <c r="CW1" s="454"/>
      <c r="CX1" s="454"/>
      <c r="CY1" s="454"/>
      <c r="CZ1" s="454"/>
      <c r="DA1" s="454"/>
      <c r="DB1" s="454"/>
      <c r="DC1" s="454"/>
    </row>
    <row r="2" spans="1:113">
      <c r="C2" t="str">
        <f>+IF(C4="ene","Enero",IF(C4="feb","Febrero",IF(C4="mar","Marzo",IF(C4="abr","Abril",IF(C4="may","Mayo",IF(C4="jun","Junio",IF(C4="jul","Julio",IF(C4="ago","Agosto",IF(C4="sep","Septiembre",IF(C4="oct","Octubre",IF(C4="nov","Noviembre",IF(C4="dic","Diciembre","Aún no hay mes"))))))))))))</f>
        <v>Enero</v>
      </c>
      <c r="D2" t="s">
        <v>1298</v>
      </c>
      <c r="E2" t="str">
        <f>+IF(E4="ene","Enero",IF(E4="feb","Febrero",IF(E4="mar","Marzo",IF(E4="abr","Abril",IF(E4="may","Mayo",IF(E4="jun","Junio",IF(E4="jul","Julio",IF(E4="ago","Agosto",IF(E4="sep","Septiembre",IF(E4="oct","Octubre",IF(E4="nov","Noviembre",IF(E4="dic","Diciembre","Aún no hay mes"))))))))))))</f>
        <v>Febrero</v>
      </c>
      <c r="F2" t="str">
        <f>+E2</f>
        <v>Febrero</v>
      </c>
      <c r="G2" t="str">
        <f>+IF(G4="ene","Enero",IF(G4="feb","Febrero",IF(G4="mar","Marzo",IF(G4="abr","Abril",IF(G4="may","Mayo",IF(G4="jun","Junio",IF(G4="jul","Julio",IF(G4="ago","Agosto",IF(G4="sep","Septiembre",IF(G4="oct","Octubre",IF(G4="nov","Noviembre",IF(G4="dic","Diciembre","Aún no hay mes"))))))))))))</f>
        <v>Marzo</v>
      </c>
      <c r="H2" t="str">
        <f>+G2</f>
        <v>Marzo</v>
      </c>
      <c r="I2" t="str">
        <f>+IF(I4="ene","Enero",IF(I4="feb","Febrero",IF(I4="mar","Marzo",IF(I4="abr","Abril",IF(I4="may","Mayo",IF(I4="jun","Junio",IF(I4="jul","Julio",IF(I4="ago","Agosto",IF(I4="sep","Septiembre",IF(I4="oct","Octubre",IF(I4="nov","Noviembre",IF(I4="dic","Diciembre","Aún no hay mes"))))))))))))</f>
        <v>Abril</v>
      </c>
      <c r="J2" t="str">
        <f>+I2</f>
        <v>Abril</v>
      </c>
      <c r="K2" t="str">
        <f>+IF(K4="ene","Enero",IF(K4="feb","Febrero",IF(K4="mar","Marzo",IF(K4="abr","Abril",IF(K4="may","Mayo",IF(K4="jun","Junio",IF(K4="jul","Julio",IF(K4="ago","Agosto",IF(K4="sep","Septiembre",IF(K4="oct","Octubre",IF(K4="nov","Noviembre",IF(K4="dic","Diciembre","Aún no hay mes"))))))))))))</f>
        <v>Mayo</v>
      </c>
      <c r="L2" t="str">
        <f>+K2</f>
        <v>Mayo</v>
      </c>
      <c r="M2" t="str">
        <f>+IF(M4="ene","Enero",IF(M4="feb","Febrero",IF(M4="mar","Marzo",IF(M4="abr","Abril",IF(M4="may","Mayo",IF(M4="jun","Junio",IF(M4="jul","Julio",IF(M4="ago","Agosto",IF(M4="sep","Septiembre",IF(M4="oct","Octubre",IF(M4="nov","Noviembre",IF(M4="dic","Diciembre","Aún no hay mes"))))))))))))</f>
        <v>Junio</v>
      </c>
      <c r="N2" t="str">
        <f>+M2</f>
        <v>Junio</v>
      </c>
      <c r="O2" t="str">
        <f>+IF(O4="ene","Enero",IF(O4="feb","Febrero",IF(O4="mar","Marzo",IF(O4="abr","Abril",IF(O4="may","Mayo",IF(O4="jun","Junio",IF(O4="jul","Julio",IF(O4="ago","Agosto",IF(O4="sep","Septiembre",IF(O4="oct","Octubre",IF(O4="nov","Noviembre",IF(O4="dic","Diciembre","Aún no hay mes"))))))))))))</f>
        <v>Julio</v>
      </c>
      <c r="P2" t="str">
        <f>+O2</f>
        <v>Julio</v>
      </c>
      <c r="Q2" t="str">
        <f>+IF(Q4="ene","Enero",IF(Q4="feb","Febrero",IF(Q4="mar","Marzo",IF(Q4="abr","Abril",IF(Q4="may","Mayo",IF(Q4="jun","Junio",IF(Q4="jul","Julio",IF(Q4="ago","Agosto",IF(Q4="sep","Septiembre",IF(Q4="oct","Octubre",IF(Q4="nov","Noviembre",IF(Q4="dic","Diciembre","Aún no hay mes"))))))))))))</f>
        <v>Agosto</v>
      </c>
      <c r="R2" t="str">
        <f>+Q2</f>
        <v>Agosto</v>
      </c>
      <c r="S2" t="str">
        <f>+IF(S4="ene","Enero",IF(S4="feb","Febrero",IF(S4="mar","Marzo",IF(S4="abr","Abril",IF(S4="may","Mayo",IF(S4="jun","Junio",IF(S4="jul","Julio",IF(S4="ago","Agosto",IF(S4="sep","Septiembre",IF(S4="oct","Octubre",IF(S4="nov","Noviembre",IF(S4="dic","Diciembre","Aún no hay mes"))))))))))))</f>
        <v>Septiembre</v>
      </c>
      <c r="T2" t="str">
        <f>+S2</f>
        <v>Septiembre</v>
      </c>
      <c r="U2" t="str">
        <f>+IF(U4="ene","Enero",IF(U4="feb","Febrero",IF(U4="mar","Marzo",IF(U4="abr","Abril",IF(U4="may","Mayo",IF(U4="jun","Junio",IF(U4="jul","Julio",IF(U4="ago","Agosto",IF(U4="sep","Septiembre",IF(U4="oct","Octubre",IF(U4="nov","Noviembre",IF(U4="dic","Diciembre","Aún no hay mes"))))))))))))</f>
        <v>Aún no hay mes</v>
      </c>
      <c r="V2" t="str">
        <f>+U2</f>
        <v>Aún no hay mes</v>
      </c>
      <c r="W2" t="str">
        <f>+IF(W4="ene","Enero",IF(W4="feb","Febrero",IF(W4="mar","Marzo",IF(W4="abr","Abril",IF(W4="may","Mayo",IF(W4="jun","Junio",IF(W4="jul","Julio",IF(W4="ago","Agosto",IF(W4="sep","Septiembre",IF(W4="oct","Octubre",IF(W4="nov","Noviembre",IF(W4="dic","Diciembre","Aún no hay mes"))))))))))))</f>
        <v>Aún no hay mes</v>
      </c>
      <c r="X2" t="str">
        <f>+W2</f>
        <v>Aún no hay mes</v>
      </c>
      <c r="Y2" t="str">
        <f>+IF(Y4="ene","Enero",IF(Y4="feb","Febrero",IF(Y4="mar","Marzo",IF(Y4="abr","Abril",IF(Y4="may","Mayo",IF(Y4="jun","Junio",IF(Y4="jul","Julio",IF(Y4="ago","Agosto",IF(Y4="sep","Septiembre",IF(Y4="oct","Octubre",IF(Y4="nov","Noviembre",IF(Y4="dic","Diciembre","Aún no hay mes"))))))))))))</f>
        <v>Aún no hay mes</v>
      </c>
      <c r="Z2" t="str">
        <f>+Y2</f>
        <v>Aún no hay mes</v>
      </c>
      <c r="AD2" t="str">
        <f>+IF(AD4="ene","Enero",IF(AD4="feb","Febrero",IF(AD4="mar","Marzo",IF(AD4="abr","Abril",IF(AD4="may","Mayo",IF(AD4="jun","Junio",IF(AD4="jul","Julio",IF(AD4="ago","Agosto",IF(AD4="sep","Septiembre",IF(AD4="oct","Octubre",IF(AD4="nov","Noviembre",IF(AD4="dic","Diciembre","Aún no hay mes"))))))))))))</f>
        <v>Enero</v>
      </c>
      <c r="AE2" t="str">
        <f>+AD2</f>
        <v>Enero</v>
      </c>
      <c r="AF2" t="str">
        <f>+IF(AF4="ene","Enero",IF(AF4="feb","Febrero",IF(AF4="mar","Marzo",IF(AF4="abr","Abril",IF(AF4="may","Mayo",IF(AF4="jun","Junio",IF(AF4="jul","Julio",IF(AF4="ago","Agosto",IF(AF4="sep","Septiembre",IF(AF4="oct","Octubre",IF(AF4="nov","Noviembre",IF(AF4="dic","Diciembre","Aún no hay mes"))))))))))))</f>
        <v>Febrero</v>
      </c>
      <c r="AG2" t="str">
        <f>+AF2</f>
        <v>Febrero</v>
      </c>
      <c r="AH2" t="str">
        <f>+IF(AH4="ene","Enero",IF(AH4="feb","Febrero",IF(AH4="mar","Marzo",IF(AH4="abr","Abril",IF(AH4="may","Mayo",IF(AH4="jun","Junio",IF(AH4="jul","Julio",IF(AH4="ago","Agosto",IF(AH4="sep","Septiembre",IF(AH4="oct","Octubre",IF(AH4="nov","Noviembre",IF(AH4="dic","Diciembre","Aún no hay mes"))))))))))))</f>
        <v>Marzo</v>
      </c>
      <c r="AI2" t="str">
        <f>+AH2</f>
        <v>Marzo</v>
      </c>
      <c r="AJ2" t="str">
        <f>+IF(AJ4="ene","Enero",IF(AJ4="feb","Febrero",IF(AJ4="mar","Marzo",IF(AJ4="abr","Abril",IF(AJ4="may","Mayo",IF(AJ4="jun","Junio",IF(AJ4="jul","Julio",IF(AJ4="ago","Agosto",IF(AJ4="sep","Septiembre",IF(AJ4="oct","Octubre",IF(AJ4="nov","Noviembre",IF(AJ4="dic","Diciembre","Aún no hay mes"))))))))))))</f>
        <v>Abril</v>
      </c>
      <c r="AK2" t="str">
        <f>+AJ2</f>
        <v>Abril</v>
      </c>
      <c r="AL2" t="str">
        <f>+IF(AL4="ene","Enero",IF(AL4="feb","Febrero",IF(AL4="mar","Marzo",IF(AL4="abr","Abril",IF(AL4="may","Mayo",IF(AL4="jun","Junio",IF(AL4="jul","Julio",IF(AL4="ago","Agosto",IF(AL4="sep","Septiembre",IF(AL4="oct","Octubre",IF(AL4="nov","Noviembre",IF(AL4="dic","Diciembre","Aún no hay mes"))))))))))))</f>
        <v>Mayo</v>
      </c>
      <c r="AM2" t="str">
        <f>+AL2</f>
        <v>Mayo</v>
      </c>
      <c r="AN2" t="str">
        <f>+IF(AN4="ene","Enero",IF(AN4="feb","Febrero",IF(AN4="mar","Marzo",IF(AN4="abr","Abril",IF(AN4="may","Mayo",IF(AN4="jun","Junio",IF(AN4="jul","Julio",IF(AN4="ago","Agosto",IF(AN4="sep","Septiembre",IF(AN4="oct","Octubre",IF(AN4="nov","Noviembre",IF(AN4="dic","Diciembre","Aún no hay mes"))))))))))))</f>
        <v>Junio</v>
      </c>
      <c r="AO2" t="str">
        <f>+AN2</f>
        <v>Junio</v>
      </c>
      <c r="AP2" t="str">
        <f>+IF(AP4="ene","Enero",IF(AP4="feb","Febrero",IF(AP4="mar","Marzo",IF(AP4="abr","Abril",IF(AP4="may","Mayo",IF(AP4="jun","Junio",IF(AP4="jul","Julio",IF(AP4="ago","Agosto",IF(AP4="sep","Septiembre",IF(AP4="oct","Octubre",IF(AP4="nov","Noviembre",IF(AP4="dic","Diciembre","Aún no hay mes"))))))))))))</f>
        <v>Julio</v>
      </c>
      <c r="AQ2" t="str">
        <f>+AP2</f>
        <v>Julio</v>
      </c>
      <c r="AR2" t="str">
        <f>+IF(AR4="ene","Enero",IF(AR4="feb","Febrero",IF(AR4="mar","Marzo",IF(AR4="abr","Abril",IF(AR4="may","Mayo",IF(AR4="jun","Junio",IF(AR4="jul","Julio",IF(AR4="ago","Agosto",IF(AR4="sep","Septiembre",IF(AR4="oct","Octubre",IF(AR4="nov","Noviembre",IF(AR4="dic","Diciembre","Aún no hay mes"))))))))))))</f>
        <v>Agosto</v>
      </c>
      <c r="AS2" t="str">
        <f>+AR2</f>
        <v>Agosto</v>
      </c>
      <c r="AT2" t="str">
        <f>+IF(AT4="ene","Enero",IF(AT4="feb","Febrero",IF(AT4="mar","Marzo",IF(AT4="abr","Abril",IF(AT4="may","Mayo",IF(AT4="jun","Junio",IF(AT4="jul","Julio",IF(AT4="ago","Agosto",IF(AT4="sep","Septiembre",IF(AT4="oct","Octubre",IF(AT4="nov","Noviembre",IF(AT4="dic","Diciembre","Aún no hay mes"))))))))))))</f>
        <v>Septiembre</v>
      </c>
      <c r="AU2" t="str">
        <f>+AT2</f>
        <v>Septiembre</v>
      </c>
      <c r="AV2" t="str">
        <f>+IF(AV4="ene","Enero",IF(AV4="feb","Febrero",IF(AV4="mar","Marzo",IF(AV4="abr","Abril",IF(AV4="may","Mayo",IF(AV4="jun","Junio",IF(AV4="jul","Julio",IF(AV4="ago","Agosto",IF(AV4="sep","Septiembre",IF(AV4="oct","Octubre",IF(AV4="nov","Noviembre",IF(AV4="dic","Diciembre","Aún no hay mes"))))))))))))</f>
        <v>Aún no hay mes</v>
      </c>
      <c r="AW2" t="str">
        <f>+AV2</f>
        <v>Aún no hay mes</v>
      </c>
      <c r="AX2" t="str">
        <f>+IF(AX4="ene","Enero",IF(AX4="feb","Febrero",IF(AX4="mar","Marzo",IF(AX4="abr","Abril",IF(AX4="may","Mayo",IF(AX4="jun","Junio",IF(AX4="jul","Julio",IF(AX4="ago","Agosto",IF(AX4="sep","Septiembre",IF(AX4="oct","Octubre",IF(AX4="nov","Noviembre",IF(AX4="dic","Diciembre","Aún no hay mes"))))))))))))</f>
        <v>Aún no hay mes</v>
      </c>
      <c r="AY2" t="str">
        <f>+AX2</f>
        <v>Aún no hay mes</v>
      </c>
      <c r="AZ2" t="str">
        <f>+IF(AZ4="ene","Enero",IF(AZ4="feb","Febrero",IF(AZ4="mar","Marzo",IF(AZ4="abr","Abril",IF(AZ4="may","Mayo",IF(AZ4="jun","Junio",IF(AZ4="jul","Julio",IF(AZ4="ago","Agosto",IF(AZ4="sep","Septiembre",IF(AZ4="oct","Octubre",IF(AZ4="nov","Noviembre",IF(AZ4="dic","Diciembre","Aún no hay mes"))))))))))))</f>
        <v>Aún no hay mes</v>
      </c>
      <c r="BA2" t="str">
        <f>+AZ2</f>
        <v>Aún no hay mes</v>
      </c>
      <c r="BE2" t="str">
        <f>+IF(BE4="ene","Enero",IF(BE4="feb","Febrero",IF(BE4="mar","Marzo",IF(BE4="abr","Abril",IF(BE4="may","Mayo",IF(BE4="jun","Junio",IF(BE4="jul","Julio",IF(BE4="ago","Agosto",IF(BE4="sep","Septiembre",IF(BE4="oct","Octubre",IF(BE4="nov","Noviembre",IF(BE4="dic","Diciembre","Aún no hay mes"))))))))))))</f>
        <v>Enero</v>
      </c>
      <c r="BF2" t="str">
        <f>+BE2</f>
        <v>Enero</v>
      </c>
      <c r="BG2" t="str">
        <f>+IF(BG4="ene","Enero",IF(BG4="feb","Febrero",IF(BG4="mar","Marzo",IF(BG4="abr","Abril",IF(BG4="may","Mayo",IF(BG4="jun","Junio",IF(BG4="jul","Julio",IF(BG4="ago","Agosto",IF(BG4="sep","Septiembre",IF(BG4="oct","Octubre",IF(BG4="nov","Noviembre",IF(BG4="dic","Diciembre","Aún no hay mes"))))))))))))</f>
        <v>Febrero</v>
      </c>
      <c r="BH2" t="str">
        <f>+BG2</f>
        <v>Febrero</v>
      </c>
      <c r="BI2" t="str">
        <f>+IF(BI4="ene","Enero",IF(BI4="feb","Febrero",IF(BI4="mar","Marzo",IF(BI4="abr","Abril",IF(BI4="may","Mayo",IF(BI4="jun","Junio",IF(BI4="jul","Julio",IF(BI4="ago","Agosto",IF(BI4="sep","Septiembre",IF(BI4="oct","Octubre",IF(BI4="nov","Noviembre",IF(BI4="dic","Diciembre","Aún no hay mes"))))))))))))</f>
        <v>Marzo</v>
      </c>
      <c r="BJ2" t="str">
        <f>+BI2</f>
        <v>Marzo</v>
      </c>
      <c r="BK2" t="str">
        <f>+IF(BK4="ene","Enero",IF(BK4="feb","Febrero",IF(BK4="mar","Marzo",IF(BK4="abr","Abril",IF(BK4="may","Mayo",IF(BK4="jun","Junio",IF(BK4="jul","Julio",IF(BK4="ago","Agosto",IF(BK4="sep","Septiembre",IF(BK4="oct","Octubre",IF(BK4="nov","Noviembre",IF(BK4="dic","Diciembre","Aún no hay mes"))))))))))))</f>
        <v>Abril</v>
      </c>
      <c r="BL2" t="str">
        <f>+BK2</f>
        <v>Abril</v>
      </c>
      <c r="BM2" t="str">
        <f>+IF(BM4="ene","Enero",IF(BM4="feb","Febrero",IF(BM4="mar","Marzo",IF(BM4="abr","Abril",IF(BM4="may","Mayo",IF(BM4="jun","Junio",IF(BM4="jul","Julio",IF(BM4="ago","Agosto",IF(BM4="sep","Septiembre",IF(BM4="oct","Octubre",IF(BM4="nov","Noviembre",IF(BM4="dic","Diciembre","Aún no hay mes"))))))))))))</f>
        <v>Mayo</v>
      </c>
      <c r="BN2" t="str">
        <f>+BM2</f>
        <v>Mayo</v>
      </c>
      <c r="BO2" t="str">
        <f>+IF(BO4="ene","Enero",IF(BO4="feb","Febrero",IF(BO4="mar","Marzo",IF(BO4="abr","Abril",IF(BO4="may","Mayo",IF(BO4="jun","Junio",IF(BO4="jul","Julio",IF(BO4="ago","Agosto",IF(BO4="sep","Septiembre",IF(BO4="oct","Octubre",IF(BO4="nov","Noviembre",IF(BO4="dic","Diciembre","Aún no hay mes"))))))))))))</f>
        <v>Junio</v>
      </c>
      <c r="BP2" t="str">
        <f>+BO2</f>
        <v>Junio</v>
      </c>
      <c r="BQ2" t="str">
        <f>+IF(BQ4="ene","Enero",IF(BQ4="feb","Febrero",IF(BQ4="mar","Marzo",IF(BQ4="abr","Abril",IF(BQ4="may","Mayo",IF(BQ4="jun","Junio",IF(BQ4="jul","Julio",IF(BQ4="ago","Agosto",IF(BQ4="sep","Septiembre",IF(BQ4="oct","Octubre",IF(BQ4="nov","Noviembre",IF(BQ4="dic","Diciembre","Aún no hay mes"))))))))))))</f>
        <v>Julio</v>
      </c>
      <c r="BR2" t="str">
        <f>+BQ2</f>
        <v>Julio</v>
      </c>
      <c r="BS2" t="str">
        <f>+IF(BS4="ene","Enero",IF(BS4="feb","Febrero",IF(BS4="mar","Marzo",IF(BS4="abr","Abril",IF(BS4="may","Mayo",IF(BS4="jun","Junio",IF(BS4="jul","Julio",IF(BS4="ago","Agosto",IF(BS4="sep","Septiembre",IF(BS4="oct","Octubre",IF(BS4="nov","Noviembre",IF(BS4="dic","Diciembre","Aún no hay mes"))))))))))))</f>
        <v>Agosto</v>
      </c>
      <c r="BT2" t="str">
        <f>+BS2</f>
        <v>Agosto</v>
      </c>
      <c r="BU2" t="str">
        <f>+IF(BU4="ene","Enero",IF(BU4="feb","Febrero",IF(BU4="mar","Marzo",IF(BU4="abr","Abril",IF(BU4="may","Mayo",IF(BU4="jun","Junio",IF(BU4="jul","Julio",IF(BU4="ago","Agosto",IF(BU4="sep","Septiembre",IF(BU4="oct","Octubre",IF(BU4="nov","Noviembre",IF(BU4="dic","Diciembre","Aún no hay mes"))))))))))))</f>
        <v>Septiembre</v>
      </c>
      <c r="BV2" t="str">
        <f>+BU2</f>
        <v>Septiembre</v>
      </c>
      <c r="BW2" t="str">
        <f>+IF(BW4="ene","Enero",IF(BW4="feb","Febrero",IF(BW4="mar","Marzo",IF(BW4="abr","Abril",IF(BW4="may","Mayo",IF(BW4="jun","Junio",IF(BW4="jul","Julio",IF(BW4="ago","Agosto",IF(BW4="sep","Septiembre",IF(BW4="oct","Octubre",IF(BW4="nov","Noviembre",IF(BW4="dic","Diciembre","Aún no hay mes"))))))))))))</f>
        <v>Aún no hay mes</v>
      </c>
      <c r="BX2" t="str">
        <f>+BW2</f>
        <v>Aún no hay mes</v>
      </c>
      <c r="BY2" t="str">
        <f>+IF(BY4="ene","Enero",IF(BY4="feb","Febrero",IF(BY4="mar","Marzo",IF(BY4="abr","Abril",IF(BY4="may","Mayo",IF(BY4="jun","Junio",IF(BY4="jul","Julio",IF(BY4="ago","Agosto",IF(BY4="sep","Septiembre",IF(BY4="oct","Octubre",IF(BY4="nov","Noviembre",IF(BY4="dic","Diciembre","Aún no hay mes"))))))))))))</f>
        <v>Aún no hay mes</v>
      </c>
      <c r="BZ2" t="str">
        <f>+BY2</f>
        <v>Aún no hay mes</v>
      </c>
      <c r="CA2" t="str">
        <f>+IF(CA4="ene","Enero",IF(CA4="feb","Febrero",IF(CA4="mar","Marzo",IF(CA4="abr","Abril",IF(CA4="may","Mayo",IF(CA4="jun","Junio",IF(CA4="jul","Julio",IF(CA4="ago","Agosto",IF(CA4="sep","Septiembre",IF(CA4="oct","Octubre",IF(CA4="nov","Noviembre",IF(CA4="dic","Diciembre","Aún no hay mes"))))))))))))</f>
        <v>Aún no hay mes</v>
      </c>
      <c r="CB2" t="str">
        <f>+CA2</f>
        <v>Aún no hay mes</v>
      </c>
      <c r="CF2" t="str">
        <f>+IF(CF4="ene","Enero",IF(CF4="feb","Febrero",IF(CF4="mar","Marzo",IF(CF4="abr","Abril",IF(CF4="may","Mayo",IF(CF4="jun","Junio",IF(CF4="jul","Julio",IF(CF4="ago","Agosto",IF(CF4="sep","Septiembre",IF(CF4="oct","Octubre",IF(CF4="nov","Noviembre",IF(CF4="dic","Diciembre","Aún no hay mes"))))))))))))</f>
        <v>Abril</v>
      </c>
      <c r="CG2" t="str">
        <f>+CF2</f>
        <v>Abril</v>
      </c>
      <c r="CH2" t="str">
        <f>+IF(CH4="ene","Enero",IF(CH4="feb","Febrero",IF(CH4="mar","Marzo",IF(CH4="abr","Abril",IF(CH4="may","Mayo",IF(CH4="jun","Junio",IF(CH4="jul","Julio",IF(CH4="ago","Agosto",IF(CH4="sep","Septiembre",IF(CH4="oct","Octubre",IF(CH4="nov","Noviembre",IF(CH4="dic","Diciembre","Aún no hay mes"))))))))))))</f>
        <v>Mayo</v>
      </c>
      <c r="CI2" t="str">
        <f>+CH2</f>
        <v>Mayo</v>
      </c>
      <c r="CJ2" t="str">
        <f>+IF(CJ4="ene","Enero",IF(CJ4="feb","Febrero",IF(CJ4="mar","Marzo",IF(CJ4="abr","Abril",IF(CJ4="may","Mayo",IF(CJ4="jun","Junio",IF(CJ4="jul","Julio",IF(CJ4="ago","Agosto",IF(CJ4="sep","Septiembre",IF(CJ4="oct","Octubre",IF(CJ4="nov","Noviembre",IF(CJ4="dic","Diciembre","Aún no hay mes"))))))))))))</f>
        <v>Septiembre</v>
      </c>
      <c r="CK2" t="str">
        <f>+CJ2</f>
        <v>Septiembre</v>
      </c>
      <c r="CL2" t="str">
        <f>+IF(CL4="ene","Enero",IF(CL4="feb","Febrero",IF(CL4="mar","Marzo",IF(CL4="abr","Abril",IF(CL4="may","Mayo",IF(CL4="jun","Junio",IF(CL4="jul","Julio",IF(CL4="ago","Agosto",IF(CL4="sep","Septiembre",IF(CL4="oct","Octubre",IF(CL4="nov","Noviembre",IF(CL4="dic","Diciembre","Aún no hay mes"))))))))))))</f>
        <v>Aún no hay mes</v>
      </c>
      <c r="CM2" t="str">
        <f>+CL2</f>
        <v>Aún no hay mes</v>
      </c>
      <c r="CN2" t="str">
        <f>+IF(CN4="ene","Enero",IF(CN4="feb","Febrero",IF(CN4="mar","Marzo",IF(CN4="abr","Abril",IF(CN4="may","Mayo",IF(CN4="jun","Junio",IF(CN4="jul","Julio",IF(CN4="ago","Agosto",IF(CN4="sep","Septiembre",IF(CN4="oct","Octubre",IF(CN4="nov","Noviembre",IF(CN4="dic","Diciembre","Aún no hay mes"))))))))))))</f>
        <v>Aún no hay mes</v>
      </c>
      <c r="CO2" t="str">
        <f>+CN2</f>
        <v>Aún no hay mes</v>
      </c>
      <c r="CP2" t="str">
        <f>+IF(CP4="ene","Enero",IF(CP4="feb","Febrero",IF(CP4="mar","Marzo",IF(CP4="abr","Abril",IF(CP4="may","Mayo",IF(CP4="jun","Junio",IF(CP4="jul","Julio",IF(CP4="ago","Agosto",IF(CP4="sep","Septiembre",IF(CP4="oct","Octubre",IF(CP4="nov","Noviembre",IF(CP4="dic","Diciembre","Aún no hay mes"))))))))))))</f>
        <v>Aún no hay mes</v>
      </c>
      <c r="CQ2" t="str">
        <f>+CP2</f>
        <v>Aún no hay mes</v>
      </c>
      <c r="CR2" t="str">
        <f>+IF(CR4="ene","Enero",IF(CR4="feb","Febrero",IF(CR4="mar","Marzo",IF(CR4="abr","Abril",IF(CR4="may","Mayo",IF(CR4="jun","Junio",IF(CR4="jul","Julio",IF(CR4="ago","Agosto",IF(CR4="sep","Septiembre",IF(CR4="oct","Octubre",IF(CR4="nov","Noviembre",IF(CR4="dic","Diciembre","Aún no hay mes"))))))))))))</f>
        <v>Aún no hay mes</v>
      </c>
      <c r="CS2" t="str">
        <f>+CR2</f>
        <v>Aún no hay mes</v>
      </c>
      <c r="CT2" t="str">
        <f>+IF(CT4="ene","Enero",IF(CT4="feb","Febrero",IF(CT4="mar","Marzo",IF(CT4="abr","Abril",IF(CT4="may","Mayo",IF(CT4="jun","Junio",IF(CT4="jul","Julio",IF(CT4="ago","Agosto",IF(CT4="sep","Septiembre",IF(CT4="oct","Octubre",IF(CT4="nov","Noviembre",IF(CT4="dic","Diciembre","Aún no hay mes"))))))))))))</f>
        <v>Aún no hay mes</v>
      </c>
      <c r="CU2" t="str">
        <f>+CT2</f>
        <v>Aún no hay mes</v>
      </c>
      <c r="CV2" t="str">
        <f>+IF(CV4="ene","Enero",IF(CV4="feb","Febrero",IF(CV4="mar","Marzo",IF(CV4="abr","Abril",IF(CV4="may","Mayo",IF(CV4="jun","Junio",IF(CV4="jul","Julio",IF(CV4="ago","Agosto",IF(CV4="sep","Septiembre",IF(CV4="oct","Octubre",IF(CV4="nov","Noviembre",IF(CV4="dic","Diciembre","Aún no hay mes"))))))))))))</f>
        <v>Aún no hay mes</v>
      </c>
      <c r="CW2" t="str">
        <f>+CV2</f>
        <v>Aún no hay mes</v>
      </c>
      <c r="CX2" t="str">
        <f>+IF(CX4="ene","Enero",IF(CX4="feb","Febrero",IF(CX4="mar","Marzo",IF(CX4="abr","Abril",IF(CX4="may","Mayo",IF(CX4="jun","Junio",IF(CX4="jul","Julio",IF(CX4="ago","Agosto",IF(CX4="sep","Septiembre",IF(CX4="oct","Octubre",IF(CX4="nov","Noviembre",IF(CX4="dic","Diciembre","Aún no hay mes"))))))))))))</f>
        <v>Aún no hay mes</v>
      </c>
      <c r="CY2" t="str">
        <f>+CX2</f>
        <v>Aún no hay mes</v>
      </c>
      <c r="CZ2" t="str">
        <f>+IF(CZ4="ene","Enero",IF(CZ4="feb","Febrero",IF(CZ4="mar","Marzo",IF(CZ4="abr","Abril",IF(CZ4="may","Mayo",IF(CZ4="jun","Junio",IF(CZ4="jul","Julio",IF(CZ4="ago","Agosto",IF(CZ4="sep","Septiembre",IF(CZ4="oct","Octubre",IF(CZ4="nov","Noviembre",IF(CZ4="dic","Diciembre","Aún no hay mes"))))))))))))</f>
        <v>Aún no hay mes</v>
      </c>
      <c r="DA2" t="str">
        <f>+CZ2</f>
        <v>Aún no hay mes</v>
      </c>
      <c r="DB2" t="str">
        <f>+IF(DB4="ene","Enero",IF(DB4="feb","Febrero",IF(DB4="mar","Marzo",IF(DB4="abr","Abril",IF(DB4="may","Mayo",IF(DB4="jun","Junio",IF(DB4="jul","Julio",IF(DB4="ago","Agosto",IF(DB4="sep","Septiembre",IF(DB4="oct","Octubre",IF(DB4="nov","Noviembre",IF(DB4="dic","Diciembre","Aún no hay mes"))))))))))))</f>
        <v>Aún no hay mes</v>
      </c>
      <c r="DC2" t="str">
        <f>+DB2</f>
        <v>Aún no hay mes</v>
      </c>
      <c r="DG2" t="str">
        <f ca="1">+IF(DH3="ene","Enero",IF(DH3="feb","Febrero",IF(DH3="mar","Marzo",IF(DH3="abr","Abril",IF(DH3="may","Mayo",IF(DH3="jun","Junio",IF(DH3="jul","Julio",IF(DH3="ago","Agosto",IF(DH3="sep","Septiembre",IF(DH3="oct","Octubre",IF(DH3="nov","Noviembre",IF(DH3="dic","Diciembre","Aún no hay mes"))))))))))))</f>
        <v>Septiembre</v>
      </c>
    </row>
    <row r="3" spans="1:113">
      <c r="C3" s="246" t="s">
        <v>4462</v>
      </c>
      <c r="D3" s="246" t="s">
        <v>1295</v>
      </c>
      <c r="AD3" s="246" t="s">
        <v>4462</v>
      </c>
      <c r="AE3" s="246" t="s">
        <v>1295</v>
      </c>
      <c r="BE3" s="246" t="s">
        <v>4462</v>
      </c>
      <c r="BF3" s="246" t="s">
        <v>1295</v>
      </c>
      <c r="CF3" s="246" t="s">
        <v>4462</v>
      </c>
      <c r="CG3" s="246" t="s">
        <v>1295</v>
      </c>
      <c r="DE3" s="246" t="s">
        <v>658</v>
      </c>
      <c r="DF3" s="246" t="s">
        <v>665</v>
      </c>
      <c r="DG3" t="s">
        <v>1312</v>
      </c>
      <c r="DH3" t="str">
        <f ca="1">+TEXT(EDATE(TODAY(),-1),"mmm")</f>
        <v>sep</v>
      </c>
      <c r="DI3" t="str">
        <f ca="1">+TEXT(EOMONTH(TODAY(),-1),"dd/mm/yyyy")</f>
        <v>30/09/2022</v>
      </c>
    </row>
    <row r="4" spans="1:113">
      <c r="C4" s="247" t="s">
        <v>1294</v>
      </c>
      <c r="E4" s="247" t="s">
        <v>2015</v>
      </c>
      <c r="G4" s="247" t="s">
        <v>2313</v>
      </c>
      <c r="I4" s="247" t="s">
        <v>2607</v>
      </c>
      <c r="K4" s="247" t="s">
        <v>2898</v>
      </c>
      <c r="M4" s="247" t="s">
        <v>3212</v>
      </c>
      <c r="O4" s="247" t="s">
        <v>3610</v>
      </c>
      <c r="Q4" s="247" t="s">
        <v>4460</v>
      </c>
      <c r="S4" s="247" t="s">
        <v>7207</v>
      </c>
      <c r="AD4" s="247" t="s">
        <v>1294</v>
      </c>
      <c r="AF4" s="247" t="s">
        <v>2015</v>
      </c>
      <c r="AH4" s="247" t="s">
        <v>2313</v>
      </c>
      <c r="AJ4" s="247" t="s">
        <v>2607</v>
      </c>
      <c r="AL4" s="247" t="s">
        <v>2898</v>
      </c>
      <c r="AN4" s="247" t="s">
        <v>3212</v>
      </c>
      <c r="AP4" s="247" t="s">
        <v>3610</v>
      </c>
      <c r="AR4" s="247" t="s">
        <v>4460</v>
      </c>
      <c r="AT4" s="247" t="s">
        <v>7207</v>
      </c>
      <c r="BE4" s="247" t="s">
        <v>1294</v>
      </c>
      <c r="BG4" s="247" t="s">
        <v>2015</v>
      </c>
      <c r="BI4" s="247" t="s">
        <v>2313</v>
      </c>
      <c r="BK4" s="247" t="s">
        <v>2607</v>
      </c>
      <c r="BM4" s="247" t="s">
        <v>2898</v>
      </c>
      <c r="BO4" s="247" t="s">
        <v>3212</v>
      </c>
      <c r="BQ4" s="247" t="s">
        <v>3610</v>
      </c>
      <c r="BS4" s="247" t="s">
        <v>4460</v>
      </c>
      <c r="BU4" s="247" t="s">
        <v>7207</v>
      </c>
      <c r="CF4" s="247" t="s">
        <v>2607</v>
      </c>
      <c r="CH4" s="247" t="s">
        <v>2898</v>
      </c>
      <c r="CJ4" s="247" t="s">
        <v>7207</v>
      </c>
      <c r="DE4">
        <v>46</v>
      </c>
      <c r="DF4" t="s">
        <v>1384</v>
      </c>
      <c r="DG4">
        <v>31446448.790000003</v>
      </c>
    </row>
    <row r="5" spans="1:113">
      <c r="A5" s="246" t="s">
        <v>658</v>
      </c>
      <c r="B5" s="246" t="s">
        <v>665</v>
      </c>
      <c r="C5" t="s">
        <v>1308</v>
      </c>
      <c r="D5" t="s">
        <v>1309</v>
      </c>
      <c r="E5" t="s">
        <v>1308</v>
      </c>
      <c r="F5" t="s">
        <v>1309</v>
      </c>
      <c r="G5" t="s">
        <v>1308</v>
      </c>
      <c r="H5" t="s">
        <v>1309</v>
      </c>
      <c r="I5" t="s">
        <v>1308</v>
      </c>
      <c r="J5" t="s">
        <v>1309</v>
      </c>
      <c r="K5" t="s">
        <v>1308</v>
      </c>
      <c r="L5" t="s">
        <v>1309</v>
      </c>
      <c r="M5" t="s">
        <v>1308</v>
      </c>
      <c r="N5" t="s">
        <v>1309</v>
      </c>
      <c r="O5" t="s">
        <v>1308</v>
      </c>
      <c r="P5" t="s">
        <v>1309</v>
      </c>
      <c r="Q5" t="s">
        <v>1308</v>
      </c>
      <c r="R5" t="s">
        <v>1309</v>
      </c>
      <c r="S5" t="s">
        <v>1308</v>
      </c>
      <c r="T5" t="s">
        <v>1309</v>
      </c>
      <c r="AB5" s="246" t="s">
        <v>658</v>
      </c>
      <c r="AC5" s="246" t="s">
        <v>665</v>
      </c>
      <c r="AD5" t="s">
        <v>1323</v>
      </c>
      <c r="AE5" t="s">
        <v>1324</v>
      </c>
      <c r="AF5" t="s">
        <v>1323</v>
      </c>
      <c r="AG5" t="s">
        <v>1324</v>
      </c>
      <c r="AH5" t="s">
        <v>1323</v>
      </c>
      <c r="AI5" t="s">
        <v>1324</v>
      </c>
      <c r="AJ5" t="s">
        <v>1323</v>
      </c>
      <c r="AK5" t="s">
        <v>1324</v>
      </c>
      <c r="AL5" t="s">
        <v>1323</v>
      </c>
      <c r="AM5" t="s">
        <v>1324</v>
      </c>
      <c r="AN5" t="s">
        <v>1323</v>
      </c>
      <c r="AO5" t="s">
        <v>1324</v>
      </c>
      <c r="AP5" t="s">
        <v>1323</v>
      </c>
      <c r="AQ5" t="s">
        <v>1324</v>
      </c>
      <c r="AR5" t="s">
        <v>1323</v>
      </c>
      <c r="AS5" t="s">
        <v>1324</v>
      </c>
      <c r="AT5" t="s">
        <v>1323</v>
      </c>
      <c r="AU5" t="s">
        <v>1324</v>
      </c>
      <c r="BC5" s="246" t="s">
        <v>658</v>
      </c>
      <c r="BD5" s="246" t="s">
        <v>665</v>
      </c>
      <c r="BE5" t="s">
        <v>1308</v>
      </c>
      <c r="BF5" t="s">
        <v>1309</v>
      </c>
      <c r="BG5" t="s">
        <v>1308</v>
      </c>
      <c r="BH5" t="s">
        <v>1309</v>
      </c>
      <c r="BI5" t="s">
        <v>1308</v>
      </c>
      <c r="BJ5" t="s">
        <v>1309</v>
      </c>
      <c r="BK5" t="s">
        <v>1308</v>
      </c>
      <c r="BL5" t="s">
        <v>1309</v>
      </c>
      <c r="BM5" t="s">
        <v>1308</v>
      </c>
      <c r="BN5" t="s">
        <v>1309</v>
      </c>
      <c r="BO5" t="s">
        <v>1308</v>
      </c>
      <c r="BP5" t="s">
        <v>1309</v>
      </c>
      <c r="BQ5" t="s">
        <v>1308</v>
      </c>
      <c r="BR5" t="s">
        <v>1309</v>
      </c>
      <c r="BS5" t="s">
        <v>1308</v>
      </c>
      <c r="BT5" t="s">
        <v>1309</v>
      </c>
      <c r="BU5" t="s">
        <v>1308</v>
      </c>
      <c r="BV5" t="s">
        <v>1309</v>
      </c>
      <c r="CD5" s="246" t="s">
        <v>658</v>
      </c>
      <c r="CE5" s="246" t="s">
        <v>665</v>
      </c>
      <c r="CF5" t="s">
        <v>1323</v>
      </c>
      <c r="CG5" t="s">
        <v>1324</v>
      </c>
      <c r="CH5" t="s">
        <v>1323</v>
      </c>
      <c r="CI5" t="s">
        <v>1324</v>
      </c>
      <c r="CJ5" t="s">
        <v>1323</v>
      </c>
      <c r="CK5" t="s">
        <v>1324</v>
      </c>
      <c r="DD5" s="246"/>
      <c r="DE5">
        <v>66</v>
      </c>
      <c r="DF5" t="s">
        <v>47</v>
      </c>
      <c r="DG5">
        <v>8700</v>
      </c>
    </row>
    <row r="6" spans="1:113">
      <c r="A6">
        <v>10</v>
      </c>
      <c r="B6" t="s">
        <v>39</v>
      </c>
      <c r="C6" s="248"/>
      <c r="D6" s="248"/>
      <c r="E6" s="248"/>
      <c r="F6" s="248"/>
      <c r="G6" s="248"/>
      <c r="H6" s="248"/>
      <c r="I6" s="248"/>
      <c r="J6" s="248"/>
      <c r="K6" s="248"/>
      <c r="L6" s="248"/>
      <c r="M6" s="248"/>
      <c r="N6" s="248"/>
      <c r="O6" s="248"/>
      <c r="P6" s="248"/>
      <c r="Q6" s="248"/>
      <c r="R6" s="248"/>
      <c r="S6" s="248">
        <v>1900</v>
      </c>
      <c r="T6" s="248">
        <v>1387271.7400000002</v>
      </c>
      <c r="AB6" t="s">
        <v>542</v>
      </c>
      <c r="AC6" t="s">
        <v>591</v>
      </c>
      <c r="AD6">
        <v>205.86</v>
      </c>
      <c r="AE6">
        <v>6.9999999999999993E-2</v>
      </c>
      <c r="AF6">
        <v>0.05</v>
      </c>
      <c r="AG6">
        <v>0.09</v>
      </c>
      <c r="AH6">
        <v>2133.6200000000003</v>
      </c>
      <c r="AI6">
        <v>0.10999999999999999</v>
      </c>
      <c r="AJ6">
        <v>0.13</v>
      </c>
      <c r="AK6">
        <v>0.10999999999999997</v>
      </c>
      <c r="AL6">
        <v>254.21</v>
      </c>
      <c r="AM6">
        <v>0.08</v>
      </c>
      <c r="AN6">
        <v>7.0000000000000007E-2</v>
      </c>
      <c r="AO6">
        <v>0.10999999999999999</v>
      </c>
      <c r="AP6">
        <v>7.9999999999999988E-2</v>
      </c>
      <c r="AQ6">
        <v>10478879.119999999</v>
      </c>
      <c r="AR6">
        <v>6.0000000000000005E-2</v>
      </c>
      <c r="AS6">
        <v>0.18000000000000002</v>
      </c>
      <c r="AT6">
        <v>0.1</v>
      </c>
      <c r="AU6">
        <v>177372.59999999998</v>
      </c>
      <c r="BC6" t="s">
        <v>540</v>
      </c>
      <c r="BD6" t="s">
        <v>591</v>
      </c>
      <c r="BE6" s="248"/>
      <c r="BF6" s="248"/>
      <c r="BG6" s="248"/>
      <c r="BH6" s="248"/>
      <c r="BI6" s="248">
        <v>216</v>
      </c>
      <c r="BJ6" s="248">
        <v>0</v>
      </c>
      <c r="BK6" s="248"/>
      <c r="BL6" s="248"/>
      <c r="BM6" s="248"/>
      <c r="BN6" s="248"/>
      <c r="BO6" s="248"/>
      <c r="BP6" s="248"/>
      <c r="BQ6" s="248"/>
      <c r="BR6" s="248"/>
      <c r="BS6" s="248">
        <v>432.89</v>
      </c>
      <c r="BT6" s="248">
        <v>0</v>
      </c>
      <c r="BU6" s="248"/>
      <c r="BV6" s="248"/>
      <c r="CD6" t="s">
        <v>542</v>
      </c>
      <c r="CE6" t="s">
        <v>591</v>
      </c>
      <c r="CF6">
        <v>34614968.599399999</v>
      </c>
      <c r="CG6">
        <v>45201210.084799998</v>
      </c>
      <c r="CJ6">
        <v>1305068576.7336001</v>
      </c>
      <c r="CK6">
        <v>0</v>
      </c>
      <c r="DE6">
        <v>109</v>
      </c>
      <c r="DF6" t="s">
        <v>615</v>
      </c>
      <c r="DG6">
        <v>16855</v>
      </c>
    </row>
    <row r="7" spans="1:113">
      <c r="A7">
        <v>15</v>
      </c>
      <c r="B7" t="s">
        <v>40</v>
      </c>
      <c r="C7" s="248">
        <v>0</v>
      </c>
      <c r="D7" s="248">
        <v>1841.94</v>
      </c>
      <c r="E7" s="248">
        <v>0</v>
      </c>
      <c r="F7" s="248">
        <v>1535665.76</v>
      </c>
      <c r="G7" s="248">
        <v>0</v>
      </c>
      <c r="H7" s="248">
        <v>3673.47</v>
      </c>
      <c r="I7" s="248">
        <v>0</v>
      </c>
      <c r="J7" s="248">
        <v>21012.009999999995</v>
      </c>
      <c r="K7" s="248">
        <v>0</v>
      </c>
      <c r="L7" s="248">
        <v>11.5</v>
      </c>
      <c r="M7" s="248">
        <v>0</v>
      </c>
      <c r="N7" s="248">
        <v>0.35</v>
      </c>
      <c r="O7" s="248">
        <v>0</v>
      </c>
      <c r="P7" s="248">
        <v>38066.720000000008</v>
      </c>
      <c r="Q7" s="248">
        <v>0</v>
      </c>
      <c r="R7" s="248">
        <v>37266.600000000013</v>
      </c>
      <c r="S7" s="248">
        <v>0</v>
      </c>
      <c r="T7" s="248">
        <v>20024399.349999998</v>
      </c>
      <c r="AB7">
        <v>597</v>
      </c>
      <c r="AC7" t="s">
        <v>679</v>
      </c>
      <c r="AT7">
        <v>0</v>
      </c>
      <c r="AU7">
        <v>6183261</v>
      </c>
      <c r="BC7">
        <v>86</v>
      </c>
      <c r="BD7" t="s">
        <v>51</v>
      </c>
      <c r="BE7" s="248"/>
      <c r="BF7" s="248"/>
      <c r="BG7" s="248">
        <v>189289.97</v>
      </c>
      <c r="BH7" s="248">
        <v>0</v>
      </c>
      <c r="BI7" s="248">
        <v>59268.75</v>
      </c>
      <c r="BJ7" s="248">
        <v>0</v>
      </c>
      <c r="BK7" s="248">
        <v>157197.18</v>
      </c>
      <c r="BL7" s="248">
        <v>0</v>
      </c>
      <c r="BM7" s="248">
        <v>59572.79</v>
      </c>
      <c r="BN7" s="248">
        <v>0</v>
      </c>
      <c r="BO7" s="248"/>
      <c r="BP7" s="248"/>
      <c r="BQ7" s="248">
        <v>0</v>
      </c>
      <c r="BR7" s="248">
        <v>2140431.3199999998</v>
      </c>
      <c r="BS7" s="248"/>
      <c r="BT7" s="248"/>
      <c r="BU7" s="248">
        <v>0</v>
      </c>
      <c r="BV7" s="248">
        <v>359323.96</v>
      </c>
      <c r="CD7">
        <v>512</v>
      </c>
      <c r="CE7" t="s">
        <v>695</v>
      </c>
      <c r="CH7">
        <v>1604.2796000000001</v>
      </c>
      <c r="CI7">
        <v>0</v>
      </c>
      <c r="DE7">
        <v>117</v>
      </c>
      <c r="DF7" t="s">
        <v>55</v>
      </c>
      <c r="DG7">
        <v>4180843.370000002</v>
      </c>
    </row>
    <row r="8" spans="1:113">
      <c r="A8">
        <v>16</v>
      </c>
      <c r="B8" t="s">
        <v>41</v>
      </c>
      <c r="C8" s="248"/>
      <c r="D8" s="248"/>
      <c r="E8" s="248"/>
      <c r="F8" s="248"/>
      <c r="G8" s="248"/>
      <c r="H8" s="248"/>
      <c r="I8" s="248"/>
      <c r="J8" s="248"/>
      <c r="K8" s="248"/>
      <c r="L8" s="248"/>
      <c r="M8" s="248"/>
      <c r="N8" s="248"/>
      <c r="O8" s="248"/>
      <c r="P8" s="248"/>
      <c r="Q8" s="248"/>
      <c r="R8" s="248"/>
      <c r="S8" s="248">
        <v>0</v>
      </c>
      <c r="T8" s="248">
        <v>3567097.81</v>
      </c>
      <c r="AB8">
        <v>10</v>
      </c>
      <c r="AC8" t="s">
        <v>39</v>
      </c>
      <c r="AL8">
        <v>343</v>
      </c>
      <c r="AM8">
        <v>0</v>
      </c>
      <c r="AT8">
        <v>0</v>
      </c>
      <c r="AU8">
        <v>2596572.7800000003</v>
      </c>
      <c r="BC8">
        <v>512</v>
      </c>
      <c r="BD8" t="s">
        <v>695</v>
      </c>
      <c r="BE8" s="248">
        <v>4743762.57</v>
      </c>
      <c r="BF8" s="248">
        <v>0</v>
      </c>
      <c r="BG8" s="248"/>
      <c r="BH8" s="248"/>
      <c r="BI8" s="248"/>
      <c r="BJ8" s="248"/>
      <c r="BK8" s="248"/>
      <c r="BL8" s="248"/>
      <c r="BM8" s="248">
        <v>345473.05</v>
      </c>
      <c r="BN8" s="248">
        <v>0</v>
      </c>
      <c r="BO8" s="248"/>
      <c r="BP8" s="248"/>
      <c r="BQ8" s="248">
        <v>2233349.4600000004</v>
      </c>
      <c r="BR8" s="248">
        <v>0</v>
      </c>
      <c r="BS8" s="248"/>
      <c r="BT8" s="248"/>
      <c r="BU8" s="248"/>
      <c r="BV8" s="248"/>
      <c r="CD8">
        <v>513</v>
      </c>
      <c r="CE8" t="s">
        <v>161</v>
      </c>
      <c r="CJ8">
        <v>0</v>
      </c>
      <c r="CK8">
        <v>1305068576.7336001</v>
      </c>
      <c r="DE8">
        <v>163</v>
      </c>
      <c r="DF8" t="s">
        <v>79</v>
      </c>
      <c r="DG8">
        <v>1195545.99</v>
      </c>
    </row>
    <row r="9" spans="1:113">
      <c r="A9">
        <v>20</v>
      </c>
      <c r="B9" t="s">
        <v>42</v>
      </c>
      <c r="C9" s="248"/>
      <c r="D9" s="248"/>
      <c r="E9" s="248"/>
      <c r="F9" s="248"/>
      <c r="G9" s="248"/>
      <c r="H9" s="248"/>
      <c r="I9" s="248"/>
      <c r="J9" s="248"/>
      <c r="K9" s="248"/>
      <c r="L9" s="248"/>
      <c r="M9" s="248"/>
      <c r="N9" s="248"/>
      <c r="O9" s="248"/>
      <c r="P9" s="248"/>
      <c r="Q9" s="248">
        <v>0</v>
      </c>
      <c r="R9" s="248">
        <v>13777.420000000002</v>
      </c>
      <c r="S9" s="248">
        <v>0</v>
      </c>
      <c r="T9" s="248">
        <v>100049.60000000001</v>
      </c>
      <c r="AB9">
        <v>20</v>
      </c>
      <c r="AC9" t="s">
        <v>42</v>
      </c>
      <c r="AT9">
        <v>150.03</v>
      </c>
      <c r="AU9">
        <v>0</v>
      </c>
      <c r="BC9">
        <v>389</v>
      </c>
      <c r="BD9" t="s">
        <v>1437</v>
      </c>
      <c r="BE9" s="248">
        <v>3170568.4</v>
      </c>
      <c r="BF9" s="248">
        <v>0</v>
      </c>
      <c r="BG9" s="248">
        <v>128559.05</v>
      </c>
      <c r="BH9" s="248">
        <v>0</v>
      </c>
      <c r="BI9" s="248">
        <v>128559.05</v>
      </c>
      <c r="BJ9" s="248">
        <v>0</v>
      </c>
      <c r="BK9" s="248">
        <v>1128559.05</v>
      </c>
      <c r="BL9" s="248">
        <v>0</v>
      </c>
      <c r="BM9" s="248">
        <v>128559.05</v>
      </c>
      <c r="BN9" s="248">
        <v>0</v>
      </c>
      <c r="BO9" s="248">
        <v>9978575.0299999993</v>
      </c>
      <c r="BP9" s="248">
        <v>0</v>
      </c>
      <c r="BQ9" s="248"/>
      <c r="BR9" s="248"/>
      <c r="BS9" s="248">
        <v>128559.05</v>
      </c>
      <c r="BT9" s="248">
        <v>0</v>
      </c>
      <c r="BU9" s="248">
        <v>128559.05</v>
      </c>
      <c r="BV9" s="248">
        <v>0</v>
      </c>
      <c r="DE9">
        <v>222</v>
      </c>
      <c r="DF9" t="s">
        <v>94</v>
      </c>
      <c r="DG9">
        <v>1956995.03</v>
      </c>
    </row>
    <row r="10" spans="1:113">
      <c r="A10">
        <v>25</v>
      </c>
      <c r="B10" t="s">
        <v>43</v>
      </c>
      <c r="C10" s="248"/>
      <c r="D10" s="248"/>
      <c r="E10" s="248"/>
      <c r="F10" s="248"/>
      <c r="G10" s="248"/>
      <c r="H10" s="248"/>
      <c r="I10" s="248"/>
      <c r="J10" s="248"/>
      <c r="K10" s="248"/>
      <c r="L10" s="248"/>
      <c r="M10" s="248"/>
      <c r="N10" s="248"/>
      <c r="O10" s="248"/>
      <c r="P10" s="248"/>
      <c r="Q10" s="248">
        <v>0</v>
      </c>
      <c r="R10" s="248">
        <v>575</v>
      </c>
      <c r="S10" s="248">
        <v>50</v>
      </c>
      <c r="T10" s="248">
        <v>577.1</v>
      </c>
      <c r="AB10" t="s">
        <v>543</v>
      </c>
      <c r="AC10" t="s">
        <v>693</v>
      </c>
      <c r="AD10">
        <v>49142826.279999994</v>
      </c>
      <c r="AE10">
        <v>0</v>
      </c>
      <c r="AF10">
        <v>15524564.43</v>
      </c>
      <c r="AG10">
        <v>0</v>
      </c>
      <c r="AH10">
        <v>158023861.74999997</v>
      </c>
      <c r="AI10">
        <v>369493020.97000003</v>
      </c>
      <c r="AJ10">
        <v>13034377.299999999</v>
      </c>
      <c r="AK10">
        <v>0</v>
      </c>
      <c r="AL10">
        <v>26523994.640000001</v>
      </c>
      <c r="AM10">
        <v>0</v>
      </c>
      <c r="AN10">
        <v>8565693.4499999993</v>
      </c>
      <c r="AO10">
        <v>0</v>
      </c>
      <c r="AP10">
        <v>23561248.650000002</v>
      </c>
      <c r="AQ10">
        <v>884564817.40999997</v>
      </c>
      <c r="AR10">
        <v>8381945.1200000001</v>
      </c>
      <c r="AS10">
        <v>753399.09</v>
      </c>
      <c r="AT10">
        <v>5245783.080000001</v>
      </c>
      <c r="AU10">
        <v>2720504500</v>
      </c>
      <c r="BC10">
        <v>66</v>
      </c>
      <c r="BD10" t="s">
        <v>47</v>
      </c>
      <c r="BE10" s="248"/>
      <c r="BF10" s="248"/>
      <c r="BG10" s="248"/>
      <c r="BH10" s="248"/>
      <c r="BI10" s="248"/>
      <c r="BJ10" s="248"/>
      <c r="BK10" s="248"/>
      <c r="BL10" s="248"/>
      <c r="BM10" s="248"/>
      <c r="BN10" s="248"/>
      <c r="BO10" s="248"/>
      <c r="BP10" s="248"/>
      <c r="BQ10" s="248"/>
      <c r="BR10" s="248"/>
      <c r="BS10" s="248"/>
      <c r="BT10" s="248"/>
      <c r="BU10" s="248">
        <v>522223.96</v>
      </c>
      <c r="BV10" s="248">
        <v>0</v>
      </c>
      <c r="DE10">
        <v>292</v>
      </c>
      <c r="DF10" t="s">
        <v>121</v>
      </c>
      <c r="DG10">
        <v>3703</v>
      </c>
    </row>
    <row r="11" spans="1:113">
      <c r="A11">
        <v>35</v>
      </c>
      <c r="B11" t="s">
        <v>44</v>
      </c>
      <c r="C11" s="248"/>
      <c r="D11" s="248"/>
      <c r="E11" s="248"/>
      <c r="F11" s="248"/>
      <c r="G11" s="248"/>
      <c r="H11" s="248"/>
      <c r="I11" s="248"/>
      <c r="J11" s="248"/>
      <c r="K11" s="248"/>
      <c r="L11" s="248"/>
      <c r="M11" s="248"/>
      <c r="N11" s="248"/>
      <c r="O11" s="248">
        <v>0</v>
      </c>
      <c r="P11" s="248">
        <v>8843.59</v>
      </c>
      <c r="Q11" s="248">
        <v>0</v>
      </c>
      <c r="R11" s="248">
        <v>3588565.62</v>
      </c>
      <c r="S11" s="248">
        <v>0</v>
      </c>
      <c r="T11" s="248">
        <v>65934.17</v>
      </c>
      <c r="AB11" t="s">
        <v>551</v>
      </c>
      <c r="AC11" t="s">
        <v>590</v>
      </c>
      <c r="AH11">
        <v>0</v>
      </c>
      <c r="AI11">
        <v>240.1</v>
      </c>
      <c r="BC11">
        <v>291</v>
      </c>
      <c r="BD11" t="s">
        <v>120</v>
      </c>
      <c r="BE11" s="248"/>
      <c r="BF11" s="248"/>
      <c r="BG11" s="248">
        <v>5572485.1500000004</v>
      </c>
      <c r="BH11" s="248">
        <v>0</v>
      </c>
      <c r="BI11" s="248"/>
      <c r="BJ11" s="248"/>
      <c r="BK11" s="248">
        <v>35119560</v>
      </c>
      <c r="BL11" s="248">
        <v>0</v>
      </c>
      <c r="BM11" s="248">
        <v>3823312.26</v>
      </c>
      <c r="BN11" s="248">
        <v>0</v>
      </c>
      <c r="BO11" s="248"/>
      <c r="BP11" s="248"/>
      <c r="BQ11" s="248"/>
      <c r="BR11" s="248"/>
      <c r="BS11" s="248">
        <v>6437870.7199999997</v>
      </c>
      <c r="BT11" s="248">
        <v>0</v>
      </c>
      <c r="BU11" s="248"/>
      <c r="BV11" s="248"/>
      <c r="DE11">
        <v>310</v>
      </c>
      <c r="DF11" t="s">
        <v>132</v>
      </c>
      <c r="DG11">
        <v>7</v>
      </c>
    </row>
    <row r="12" spans="1:113">
      <c r="A12">
        <v>41</v>
      </c>
      <c r="B12" t="s">
        <v>45</v>
      </c>
      <c r="C12" s="248"/>
      <c r="D12" s="248"/>
      <c r="E12" s="248"/>
      <c r="F12" s="248"/>
      <c r="G12" s="248"/>
      <c r="H12" s="248"/>
      <c r="I12" s="248"/>
      <c r="J12" s="248"/>
      <c r="K12" s="248"/>
      <c r="L12" s="248"/>
      <c r="M12" s="248"/>
      <c r="N12" s="248"/>
      <c r="O12" s="248"/>
      <c r="P12" s="248"/>
      <c r="Q12" s="248">
        <v>0</v>
      </c>
      <c r="R12" s="248">
        <v>543410</v>
      </c>
      <c r="S12" s="248">
        <v>641.86</v>
      </c>
      <c r="T12" s="248">
        <v>1356007.09</v>
      </c>
      <c r="AB12">
        <v>346</v>
      </c>
      <c r="AC12" t="s">
        <v>142</v>
      </c>
      <c r="AL12">
        <v>50.7</v>
      </c>
      <c r="AM12">
        <v>0</v>
      </c>
      <c r="AP12">
        <v>432.73</v>
      </c>
      <c r="AQ12">
        <v>0</v>
      </c>
      <c r="AT12">
        <v>0</v>
      </c>
      <c r="AU12">
        <v>110.99</v>
      </c>
      <c r="BC12" t="s">
        <v>542</v>
      </c>
      <c r="BD12" t="s">
        <v>591</v>
      </c>
      <c r="BE12" s="248"/>
      <c r="BF12" s="248"/>
      <c r="BG12" s="248">
        <v>0</v>
      </c>
      <c r="BH12" s="248">
        <v>5761775.1200000001</v>
      </c>
      <c r="BI12" s="248">
        <v>0</v>
      </c>
      <c r="BJ12" s="248">
        <v>77083297.770000011</v>
      </c>
      <c r="BK12" s="248">
        <v>0</v>
      </c>
      <c r="BL12" s="248">
        <v>35276757.18</v>
      </c>
      <c r="BM12" s="248">
        <v>0</v>
      </c>
      <c r="BN12" s="248">
        <v>4098673.7799999993</v>
      </c>
      <c r="BO12" s="248">
        <v>0</v>
      </c>
      <c r="BP12" s="248">
        <v>6872420</v>
      </c>
      <c r="BQ12" s="248">
        <v>0</v>
      </c>
      <c r="BR12" s="248">
        <v>128559.05</v>
      </c>
      <c r="BS12" s="248">
        <v>370.86</v>
      </c>
      <c r="BT12" s="248">
        <v>6437870.7199999997</v>
      </c>
      <c r="BU12" s="248">
        <v>8491.99</v>
      </c>
      <c r="BV12" s="248">
        <v>1324221459.0899999</v>
      </c>
      <c r="DE12">
        <v>591</v>
      </c>
      <c r="DF12" t="s">
        <v>676</v>
      </c>
      <c r="DG12">
        <v>9346.4999999999418</v>
      </c>
    </row>
    <row r="13" spans="1:113">
      <c r="A13">
        <v>46</v>
      </c>
      <c r="B13" t="s">
        <v>1384</v>
      </c>
      <c r="C13" s="248"/>
      <c r="D13" s="248"/>
      <c r="E13" s="248"/>
      <c r="F13" s="248"/>
      <c r="G13" s="248"/>
      <c r="H13" s="248"/>
      <c r="I13" s="248"/>
      <c r="J13" s="248"/>
      <c r="K13" s="248"/>
      <c r="L13" s="248"/>
      <c r="M13" s="248">
        <v>0</v>
      </c>
      <c r="N13" s="248">
        <v>1226.6300000000001</v>
      </c>
      <c r="O13" s="248">
        <v>0</v>
      </c>
      <c r="P13" s="248">
        <v>298376.25</v>
      </c>
      <c r="Q13" s="248">
        <v>0</v>
      </c>
      <c r="R13" s="248">
        <v>402951.19000000012</v>
      </c>
      <c r="S13" s="248">
        <v>0</v>
      </c>
      <c r="T13" s="248">
        <v>3644275.3200000003</v>
      </c>
      <c r="AB13">
        <v>86</v>
      </c>
      <c r="AC13" t="s">
        <v>51</v>
      </c>
      <c r="AJ13">
        <v>50.01</v>
      </c>
      <c r="AK13">
        <v>0</v>
      </c>
      <c r="AT13">
        <v>100.02</v>
      </c>
      <c r="AU13">
        <v>2058000</v>
      </c>
      <c r="BC13">
        <v>224</v>
      </c>
      <c r="BD13" t="s">
        <v>96</v>
      </c>
      <c r="BE13" s="248"/>
      <c r="BF13" s="248"/>
      <c r="BG13" s="248"/>
      <c r="BH13" s="248"/>
      <c r="BI13" s="248"/>
      <c r="BJ13" s="248"/>
      <c r="BK13" s="248"/>
      <c r="BL13" s="248"/>
      <c r="BM13" s="248"/>
      <c r="BN13" s="248"/>
      <c r="BO13" s="248"/>
      <c r="BP13" s="248"/>
      <c r="BQ13" s="248"/>
      <c r="BR13" s="248"/>
      <c r="BS13" s="248">
        <v>0</v>
      </c>
      <c r="BT13" s="248">
        <v>432.89</v>
      </c>
      <c r="BU13" s="248"/>
      <c r="BV13" s="248"/>
      <c r="DE13">
        <v>670</v>
      </c>
      <c r="DF13" t="s">
        <v>179</v>
      </c>
      <c r="DG13">
        <v>2530424</v>
      </c>
    </row>
    <row r="14" spans="1:113">
      <c r="A14">
        <v>47</v>
      </c>
      <c r="B14" t="s">
        <v>46</v>
      </c>
      <c r="C14" s="248"/>
      <c r="D14" s="248"/>
      <c r="E14" s="248"/>
      <c r="F14" s="248"/>
      <c r="G14" s="248"/>
      <c r="H14" s="248"/>
      <c r="I14" s="248"/>
      <c r="J14" s="248"/>
      <c r="K14" s="248"/>
      <c r="L14" s="248"/>
      <c r="M14" s="248"/>
      <c r="N14" s="248"/>
      <c r="O14" s="248">
        <v>0</v>
      </c>
      <c r="P14" s="248">
        <v>234.91</v>
      </c>
      <c r="Q14" s="248">
        <v>0</v>
      </c>
      <c r="R14" s="248">
        <v>858.35</v>
      </c>
      <c r="S14" s="248">
        <v>0</v>
      </c>
      <c r="T14" s="248">
        <v>593403.23999999987</v>
      </c>
      <c r="AB14">
        <v>376</v>
      </c>
      <c r="AC14" t="s">
        <v>610</v>
      </c>
      <c r="AL14">
        <v>108.66</v>
      </c>
      <c r="AM14">
        <v>0</v>
      </c>
      <c r="AR14">
        <v>0</v>
      </c>
      <c r="AS14">
        <v>7.0000000000000007E-2</v>
      </c>
      <c r="BC14">
        <v>513</v>
      </c>
      <c r="BD14" t="s">
        <v>161</v>
      </c>
      <c r="BE14" s="248"/>
      <c r="BF14" s="248"/>
      <c r="BG14" s="248"/>
      <c r="BH14" s="248"/>
      <c r="BI14" s="248"/>
      <c r="BJ14" s="248"/>
      <c r="BK14" s="248"/>
      <c r="BL14" s="248"/>
      <c r="BM14" s="248"/>
      <c r="BN14" s="248"/>
      <c r="BO14" s="248"/>
      <c r="BP14" s="248"/>
      <c r="BQ14" s="248"/>
      <c r="BR14" s="248"/>
      <c r="BS14" s="248"/>
      <c r="BT14" s="248"/>
      <c r="BU14" s="248">
        <v>1324092900.04</v>
      </c>
      <c r="BV14" s="248">
        <v>0</v>
      </c>
      <c r="DE14">
        <v>25</v>
      </c>
      <c r="DF14" t="s">
        <v>43</v>
      </c>
      <c r="DG14">
        <v>787908.94999999984</v>
      </c>
    </row>
    <row r="15" spans="1:113">
      <c r="A15">
        <v>81</v>
      </c>
      <c r="B15" t="s">
        <v>50</v>
      </c>
      <c r="C15" s="248"/>
      <c r="D15" s="248"/>
      <c r="E15" s="248"/>
      <c r="F15" s="248"/>
      <c r="G15" s="248"/>
      <c r="H15" s="248"/>
      <c r="I15" s="248">
        <v>0</v>
      </c>
      <c r="J15" s="248">
        <v>39.85</v>
      </c>
      <c r="K15" s="248"/>
      <c r="L15" s="248"/>
      <c r="M15" s="248"/>
      <c r="N15" s="248"/>
      <c r="O15" s="248">
        <v>309652</v>
      </c>
      <c r="P15" s="248">
        <v>0</v>
      </c>
      <c r="Q15" s="248"/>
      <c r="R15" s="248"/>
      <c r="S15" s="248">
        <v>0</v>
      </c>
      <c r="T15" s="248">
        <v>80409.13</v>
      </c>
      <c r="AB15">
        <v>683</v>
      </c>
      <c r="AC15" t="s">
        <v>1253</v>
      </c>
      <c r="AR15">
        <v>0</v>
      </c>
      <c r="AS15">
        <v>686000</v>
      </c>
      <c r="BC15">
        <v>81</v>
      </c>
      <c r="BD15" t="s">
        <v>50</v>
      </c>
      <c r="BE15" s="248"/>
      <c r="BF15" s="248"/>
      <c r="BG15" s="248"/>
      <c r="BH15" s="248"/>
      <c r="BI15" s="248"/>
      <c r="BJ15" s="248"/>
      <c r="BK15" s="248"/>
      <c r="BL15" s="248"/>
      <c r="BM15" s="248"/>
      <c r="BN15" s="248"/>
      <c r="BO15" s="248"/>
      <c r="BP15" s="248"/>
      <c r="BQ15" s="248"/>
      <c r="BR15" s="248"/>
      <c r="BS15" s="248"/>
      <c r="BT15" s="248"/>
      <c r="BU15" s="248">
        <v>0</v>
      </c>
      <c r="BV15" s="248">
        <v>8491.99</v>
      </c>
      <c r="DE15">
        <v>291</v>
      </c>
      <c r="DF15" t="s">
        <v>120</v>
      </c>
      <c r="DG15">
        <v>48366926.950000003</v>
      </c>
    </row>
    <row r="16" spans="1:113">
      <c r="A16">
        <v>86</v>
      </c>
      <c r="B16" t="s">
        <v>51</v>
      </c>
      <c r="C16" s="248"/>
      <c r="D16" s="248"/>
      <c r="E16" s="248">
        <v>0</v>
      </c>
      <c r="F16" s="248">
        <v>69.2</v>
      </c>
      <c r="G16" s="248"/>
      <c r="H16" s="248"/>
      <c r="I16" s="248">
        <v>0</v>
      </c>
      <c r="J16" s="248">
        <v>161.34</v>
      </c>
      <c r="K16" s="248"/>
      <c r="L16" s="248"/>
      <c r="M16" s="248"/>
      <c r="N16" s="248"/>
      <c r="O16" s="248">
        <v>0</v>
      </c>
      <c r="P16" s="248">
        <v>72</v>
      </c>
      <c r="Q16" s="248">
        <v>50</v>
      </c>
      <c r="R16" s="248">
        <v>7895.15</v>
      </c>
      <c r="S16" s="248">
        <v>50</v>
      </c>
      <c r="T16" s="248">
        <v>1987178.66</v>
      </c>
      <c r="AB16">
        <v>670</v>
      </c>
      <c r="AC16" t="s">
        <v>179</v>
      </c>
      <c r="AT16">
        <v>250.04999999999998</v>
      </c>
      <c r="AU16">
        <v>363250.99</v>
      </c>
      <c r="BC16">
        <v>16</v>
      </c>
      <c r="BD16" t="s">
        <v>41</v>
      </c>
      <c r="BE16" s="248"/>
      <c r="BF16" s="248"/>
      <c r="BG16" s="248"/>
      <c r="BH16" s="248"/>
      <c r="BI16" s="248"/>
      <c r="BJ16" s="248"/>
      <c r="BK16" s="248"/>
      <c r="BL16" s="248"/>
      <c r="BM16" s="248"/>
      <c r="BN16" s="248"/>
      <c r="BO16" s="248"/>
      <c r="BP16" s="248"/>
      <c r="BQ16" s="248"/>
      <c r="BR16" s="248"/>
      <c r="BS16" s="248"/>
      <c r="BT16" s="248"/>
      <c r="BU16" s="248">
        <v>0</v>
      </c>
      <c r="BV16" s="248">
        <v>162900</v>
      </c>
      <c r="DE16">
        <v>81</v>
      </c>
      <c r="DF16" t="s">
        <v>50</v>
      </c>
      <c r="DG16">
        <v>941153.19</v>
      </c>
    </row>
    <row r="17" spans="1:111">
      <c r="A17">
        <v>117</v>
      </c>
      <c r="B17" t="s">
        <v>55</v>
      </c>
      <c r="C17" s="248"/>
      <c r="D17" s="248"/>
      <c r="E17" s="248"/>
      <c r="F17" s="248"/>
      <c r="G17" s="248"/>
      <c r="H17" s="248"/>
      <c r="I17" s="248"/>
      <c r="J17" s="248"/>
      <c r="K17" s="248"/>
      <c r="L17" s="248"/>
      <c r="M17" s="248"/>
      <c r="N17" s="248"/>
      <c r="O17" s="248"/>
      <c r="P17" s="248"/>
      <c r="Q17" s="248"/>
      <c r="R17" s="248"/>
      <c r="S17" s="248">
        <v>1450</v>
      </c>
      <c r="T17" s="248">
        <v>0</v>
      </c>
      <c r="AB17">
        <v>585</v>
      </c>
      <c r="AC17" t="s">
        <v>172</v>
      </c>
      <c r="AT17">
        <v>0</v>
      </c>
      <c r="AU17">
        <v>12896.8</v>
      </c>
      <c r="DE17">
        <v>283</v>
      </c>
      <c r="DF17" t="s">
        <v>116</v>
      </c>
      <c r="DG17">
        <v>11277205.42</v>
      </c>
    </row>
    <row r="18" spans="1:111">
      <c r="A18">
        <v>119</v>
      </c>
      <c r="B18" t="s">
        <v>56</v>
      </c>
      <c r="C18" s="248"/>
      <c r="D18" s="248"/>
      <c r="E18" s="248"/>
      <c r="F18" s="248"/>
      <c r="G18" s="248"/>
      <c r="H18" s="248"/>
      <c r="I18" s="248"/>
      <c r="J18" s="248"/>
      <c r="K18" s="248"/>
      <c r="L18" s="248"/>
      <c r="M18" s="248"/>
      <c r="N18" s="248"/>
      <c r="O18" s="248"/>
      <c r="P18" s="248"/>
      <c r="Q18" s="248"/>
      <c r="R18" s="248"/>
      <c r="S18" s="248">
        <v>250</v>
      </c>
      <c r="T18" s="248">
        <v>877</v>
      </c>
      <c r="AB18">
        <v>383</v>
      </c>
      <c r="AC18" t="s">
        <v>1248</v>
      </c>
      <c r="AR18">
        <v>1045848.16</v>
      </c>
      <c r="AS18">
        <v>0</v>
      </c>
      <c r="DE18">
        <v>347</v>
      </c>
      <c r="DF18" t="s">
        <v>143</v>
      </c>
      <c r="DG18">
        <v>276567</v>
      </c>
    </row>
    <row r="19" spans="1:111">
      <c r="A19">
        <v>132</v>
      </c>
      <c r="B19" t="s">
        <v>60</v>
      </c>
      <c r="C19" s="248"/>
      <c r="D19" s="248"/>
      <c r="E19" s="248"/>
      <c r="F19" s="248"/>
      <c r="G19" s="248"/>
      <c r="H19" s="248"/>
      <c r="I19" s="248"/>
      <c r="J19" s="248"/>
      <c r="K19" s="248"/>
      <c r="L19" s="248"/>
      <c r="M19" s="248"/>
      <c r="N19" s="248"/>
      <c r="O19" s="248">
        <v>150</v>
      </c>
      <c r="P19" s="248">
        <v>0</v>
      </c>
      <c r="Q19" s="248">
        <v>200</v>
      </c>
      <c r="R19" s="248">
        <v>713</v>
      </c>
      <c r="S19" s="248">
        <v>5755.0199999999995</v>
      </c>
      <c r="T19" s="248">
        <v>222194093.00000003</v>
      </c>
      <c r="AB19">
        <v>35</v>
      </c>
      <c r="AC19" t="s">
        <v>44</v>
      </c>
      <c r="AT19">
        <v>0</v>
      </c>
      <c r="AU19">
        <v>37.04</v>
      </c>
      <c r="DE19">
        <v>594</v>
      </c>
      <c r="DF19" t="s">
        <v>89</v>
      </c>
      <c r="DG19">
        <v>766579.31999999983</v>
      </c>
    </row>
    <row r="20" spans="1:111">
      <c r="A20">
        <v>212</v>
      </c>
      <c r="B20" t="s">
        <v>91</v>
      </c>
      <c r="C20" s="248"/>
      <c r="D20" s="248"/>
      <c r="E20" s="248"/>
      <c r="F20" s="248"/>
      <c r="G20" s="248"/>
      <c r="H20" s="248"/>
      <c r="I20" s="248"/>
      <c r="J20" s="248"/>
      <c r="K20" s="248"/>
      <c r="L20" s="248"/>
      <c r="M20" s="248"/>
      <c r="N20" s="248"/>
      <c r="O20" s="248">
        <v>0</v>
      </c>
      <c r="P20" s="248">
        <v>8217.94</v>
      </c>
      <c r="Q20" s="248">
        <v>0</v>
      </c>
      <c r="R20" s="248">
        <v>28569.83</v>
      </c>
      <c r="S20" s="248">
        <v>0</v>
      </c>
      <c r="T20" s="248">
        <v>120</v>
      </c>
      <c r="AB20">
        <v>16</v>
      </c>
      <c r="AC20" t="s">
        <v>41</v>
      </c>
      <c r="AT20">
        <v>50.01</v>
      </c>
      <c r="AU20">
        <v>373.52</v>
      </c>
      <c r="DE20">
        <v>78</v>
      </c>
      <c r="DF20" t="s">
        <v>1385</v>
      </c>
      <c r="DG20">
        <v>20739311.289999995</v>
      </c>
    </row>
    <row r="21" spans="1:111">
      <c r="A21">
        <v>287</v>
      </c>
      <c r="B21" t="s">
        <v>117</v>
      </c>
      <c r="C21" s="248"/>
      <c r="D21" s="248"/>
      <c r="E21" s="248"/>
      <c r="F21" s="248"/>
      <c r="G21" s="248"/>
      <c r="H21" s="248"/>
      <c r="I21" s="248"/>
      <c r="J21" s="248"/>
      <c r="K21" s="248"/>
      <c r="L21" s="248"/>
      <c r="M21" s="248"/>
      <c r="N21" s="248"/>
      <c r="O21" s="248"/>
      <c r="P21" s="248"/>
      <c r="Q21" s="248"/>
      <c r="R21" s="248"/>
      <c r="S21" s="248">
        <v>50</v>
      </c>
      <c r="T21" s="248">
        <v>0</v>
      </c>
      <c r="AB21">
        <v>576</v>
      </c>
      <c r="AC21" t="s">
        <v>1249</v>
      </c>
      <c r="AR21">
        <v>0</v>
      </c>
      <c r="AS21">
        <v>61277.64</v>
      </c>
      <c r="AT21">
        <v>1574.44</v>
      </c>
      <c r="AU21">
        <v>0</v>
      </c>
      <c r="DE21">
        <v>203</v>
      </c>
      <c r="DF21" t="s">
        <v>87</v>
      </c>
      <c r="DG21">
        <v>1204154</v>
      </c>
    </row>
    <row r="22" spans="1:111">
      <c r="A22">
        <v>291</v>
      </c>
      <c r="B22" t="s">
        <v>120</v>
      </c>
      <c r="C22" s="248"/>
      <c r="D22" s="248"/>
      <c r="E22" s="248"/>
      <c r="F22" s="248"/>
      <c r="G22" s="248"/>
      <c r="H22" s="248"/>
      <c r="I22" s="248"/>
      <c r="J22" s="248"/>
      <c r="K22" s="248"/>
      <c r="L22" s="248"/>
      <c r="M22" s="248"/>
      <c r="N22" s="248"/>
      <c r="O22" s="248">
        <v>0</v>
      </c>
      <c r="P22" s="248">
        <v>52485487.580000006</v>
      </c>
      <c r="Q22" s="248"/>
      <c r="R22" s="248"/>
      <c r="S22" s="248">
        <v>1256.2</v>
      </c>
      <c r="T22" s="248">
        <v>5453207.9900000002</v>
      </c>
      <c r="AB22">
        <v>47</v>
      </c>
      <c r="AC22" t="s">
        <v>46</v>
      </c>
      <c r="AT22">
        <v>100.02</v>
      </c>
      <c r="AU22">
        <v>27403215.030000001</v>
      </c>
      <c r="DE22">
        <v>294</v>
      </c>
      <c r="DF22" t="s">
        <v>123</v>
      </c>
      <c r="DG22">
        <v>134275.5</v>
      </c>
    </row>
    <row r="23" spans="1:111">
      <c r="A23">
        <v>340</v>
      </c>
      <c r="B23" t="s">
        <v>137</v>
      </c>
      <c r="C23" s="248"/>
      <c r="D23" s="248"/>
      <c r="E23" s="248"/>
      <c r="F23" s="248"/>
      <c r="G23" s="248"/>
      <c r="H23" s="248"/>
      <c r="I23" s="248"/>
      <c r="J23" s="248"/>
      <c r="K23" s="248"/>
      <c r="L23" s="248"/>
      <c r="M23" s="248"/>
      <c r="N23" s="248"/>
      <c r="O23" s="248"/>
      <c r="P23" s="248"/>
      <c r="Q23" s="248"/>
      <c r="R23" s="248"/>
      <c r="S23" s="248">
        <v>300</v>
      </c>
      <c r="T23" s="248">
        <v>373188.27</v>
      </c>
      <c r="AB23">
        <v>291</v>
      </c>
      <c r="AC23" t="s">
        <v>120</v>
      </c>
      <c r="AT23">
        <v>0</v>
      </c>
      <c r="AU23">
        <v>88151</v>
      </c>
      <c r="DE23">
        <v>134</v>
      </c>
      <c r="DF23" t="s">
        <v>62</v>
      </c>
      <c r="DG23">
        <v>13807216.019999994</v>
      </c>
    </row>
    <row r="24" spans="1:111">
      <c r="A24">
        <v>383</v>
      </c>
      <c r="B24" t="s">
        <v>1248</v>
      </c>
      <c r="C24" s="248"/>
      <c r="D24" s="248"/>
      <c r="E24" s="248"/>
      <c r="F24" s="248"/>
      <c r="G24" s="248"/>
      <c r="H24" s="248"/>
      <c r="I24" s="248"/>
      <c r="J24" s="248"/>
      <c r="K24" s="248"/>
      <c r="L24" s="248"/>
      <c r="M24" s="248"/>
      <c r="N24" s="248"/>
      <c r="O24" s="248">
        <v>100</v>
      </c>
      <c r="P24" s="248">
        <v>0</v>
      </c>
      <c r="Q24" s="248">
        <v>100</v>
      </c>
      <c r="R24" s="248">
        <v>0</v>
      </c>
      <c r="S24" s="248">
        <v>100</v>
      </c>
      <c r="T24" s="248">
        <v>4244.8</v>
      </c>
      <c r="DE24">
        <v>293</v>
      </c>
      <c r="DF24" t="s">
        <v>122</v>
      </c>
      <c r="DG24">
        <v>5890</v>
      </c>
    </row>
    <row r="25" spans="1:111">
      <c r="A25">
        <v>513</v>
      </c>
      <c r="B25" t="s">
        <v>161</v>
      </c>
      <c r="C25" s="248"/>
      <c r="D25" s="248"/>
      <c r="E25" s="248"/>
      <c r="F25" s="248"/>
      <c r="G25" s="248"/>
      <c r="H25" s="248"/>
      <c r="I25" s="248"/>
      <c r="J25" s="248"/>
      <c r="K25" s="248"/>
      <c r="L25" s="248"/>
      <c r="M25" s="248"/>
      <c r="N25" s="248"/>
      <c r="O25" s="248"/>
      <c r="P25" s="248"/>
      <c r="Q25" s="248">
        <v>150</v>
      </c>
      <c r="R25" s="248">
        <v>0</v>
      </c>
      <c r="S25" s="248">
        <v>22027853.659999996</v>
      </c>
      <c r="T25" s="248">
        <v>220191473.65000001</v>
      </c>
      <c r="DE25">
        <v>586</v>
      </c>
      <c r="DF25" t="s">
        <v>173</v>
      </c>
      <c r="DG25">
        <v>6944383.7000000002</v>
      </c>
    </row>
    <row r="26" spans="1:111">
      <c r="A26">
        <v>578</v>
      </c>
      <c r="B26" t="s">
        <v>169</v>
      </c>
      <c r="C26" s="248"/>
      <c r="D26" s="248"/>
      <c r="E26" s="248"/>
      <c r="F26" s="248"/>
      <c r="G26" s="248"/>
      <c r="H26" s="248"/>
      <c r="I26" s="248"/>
      <c r="J26" s="248"/>
      <c r="K26" s="248"/>
      <c r="L26" s="248"/>
      <c r="M26" s="248"/>
      <c r="N26" s="248"/>
      <c r="O26" s="248"/>
      <c r="P26" s="248"/>
      <c r="Q26" s="248"/>
      <c r="R26" s="248"/>
      <c r="S26" s="248">
        <v>116362.53</v>
      </c>
      <c r="T26" s="248">
        <v>2809291.5999999996</v>
      </c>
      <c r="DE26">
        <v>683</v>
      </c>
      <c r="DF26" t="s">
        <v>1253</v>
      </c>
      <c r="DG26">
        <v>600</v>
      </c>
    </row>
    <row r="27" spans="1:111">
      <c r="A27">
        <v>587</v>
      </c>
      <c r="B27" t="s">
        <v>675</v>
      </c>
      <c r="C27" s="248"/>
      <c r="D27" s="248"/>
      <c r="E27" s="248"/>
      <c r="F27" s="248"/>
      <c r="G27" s="248"/>
      <c r="H27" s="248"/>
      <c r="I27" s="248"/>
      <c r="J27" s="248"/>
      <c r="K27" s="248"/>
      <c r="L27" s="248"/>
      <c r="M27" s="248">
        <v>0</v>
      </c>
      <c r="N27" s="248">
        <v>15893454.34</v>
      </c>
      <c r="O27" s="248"/>
      <c r="P27" s="248"/>
      <c r="Q27" s="248">
        <v>0</v>
      </c>
      <c r="R27" s="248">
        <v>8614522.0099999998</v>
      </c>
      <c r="S27" s="248">
        <v>0</v>
      </c>
      <c r="T27" s="248">
        <v>7630170.1700000009</v>
      </c>
      <c r="DE27">
        <v>295</v>
      </c>
      <c r="DF27" t="s">
        <v>124</v>
      </c>
      <c r="DG27">
        <v>1398092.14</v>
      </c>
    </row>
    <row r="28" spans="1:111">
      <c r="A28">
        <v>599</v>
      </c>
      <c r="B28" t="s">
        <v>1251</v>
      </c>
      <c r="C28" s="248"/>
      <c r="D28" s="248"/>
      <c r="E28" s="248"/>
      <c r="F28" s="248"/>
      <c r="G28" s="248"/>
      <c r="H28" s="248"/>
      <c r="I28" s="248"/>
      <c r="J28" s="248"/>
      <c r="K28" s="248"/>
      <c r="L28" s="248"/>
      <c r="M28" s="248"/>
      <c r="N28" s="248"/>
      <c r="O28" s="248">
        <v>0</v>
      </c>
      <c r="P28" s="248">
        <v>36439.1</v>
      </c>
      <c r="Q28" s="248">
        <v>0</v>
      </c>
      <c r="R28" s="248">
        <v>111.5</v>
      </c>
      <c r="S28" s="248">
        <v>0</v>
      </c>
      <c r="T28" s="248">
        <v>9351443.4600000028</v>
      </c>
      <c r="DE28">
        <v>133</v>
      </c>
      <c r="DF28" t="s">
        <v>61</v>
      </c>
      <c r="DG28">
        <v>2436493.2200000002</v>
      </c>
    </row>
    <row r="29" spans="1:111">
      <c r="A29">
        <v>650</v>
      </c>
      <c r="B29" t="s">
        <v>176</v>
      </c>
      <c r="C29" s="248"/>
      <c r="D29" s="248"/>
      <c r="E29" s="248"/>
      <c r="F29" s="248"/>
      <c r="G29" s="248"/>
      <c r="H29" s="248"/>
      <c r="I29" s="248"/>
      <c r="J29" s="248"/>
      <c r="K29" s="248"/>
      <c r="L29" s="248"/>
      <c r="M29" s="248"/>
      <c r="N29" s="248"/>
      <c r="O29" s="248"/>
      <c r="P29" s="248"/>
      <c r="Q29" s="248"/>
      <c r="R29" s="248"/>
      <c r="S29" s="248">
        <v>0</v>
      </c>
      <c r="T29" s="248">
        <v>337683.89</v>
      </c>
      <c r="DE29">
        <v>269</v>
      </c>
      <c r="DF29" t="s">
        <v>110</v>
      </c>
      <c r="DG29">
        <v>8703</v>
      </c>
    </row>
    <row r="30" spans="1:111">
      <c r="A30">
        <v>660</v>
      </c>
      <c r="B30" t="s">
        <v>177</v>
      </c>
      <c r="C30" s="248"/>
      <c r="D30" s="248"/>
      <c r="E30" s="248"/>
      <c r="F30" s="248"/>
      <c r="G30" s="248"/>
      <c r="H30" s="248"/>
      <c r="I30" s="248"/>
      <c r="J30" s="248"/>
      <c r="K30" s="248"/>
      <c r="L30" s="248"/>
      <c r="M30" s="248"/>
      <c r="N30" s="248"/>
      <c r="O30" s="248"/>
      <c r="P30" s="248"/>
      <c r="Q30" s="248"/>
      <c r="R30" s="248"/>
      <c r="S30" s="248">
        <v>0</v>
      </c>
      <c r="T30" s="248">
        <v>1406802.03</v>
      </c>
      <c r="DE30">
        <v>387</v>
      </c>
      <c r="DF30" t="s">
        <v>1270</v>
      </c>
      <c r="DG30">
        <v>12919</v>
      </c>
    </row>
    <row r="31" spans="1:111">
      <c r="A31">
        <v>670</v>
      </c>
      <c r="B31" t="s">
        <v>179</v>
      </c>
      <c r="C31" s="248"/>
      <c r="D31" s="248"/>
      <c r="E31" s="248"/>
      <c r="F31" s="248"/>
      <c r="G31" s="248"/>
      <c r="H31" s="248"/>
      <c r="I31" s="248"/>
      <c r="J31" s="248"/>
      <c r="K31" s="248"/>
      <c r="L31" s="248"/>
      <c r="M31" s="248"/>
      <c r="N31" s="248"/>
      <c r="O31" s="248"/>
      <c r="P31" s="248"/>
      <c r="Q31" s="248"/>
      <c r="R31" s="248"/>
      <c r="S31" s="248">
        <v>0</v>
      </c>
      <c r="T31" s="248">
        <v>7309.4400000000005</v>
      </c>
      <c r="DE31">
        <v>389</v>
      </c>
      <c r="DF31" t="s">
        <v>1437</v>
      </c>
      <c r="DG31">
        <v>7930334.4899999984</v>
      </c>
    </row>
    <row r="32" spans="1:111">
      <c r="A32">
        <v>902</v>
      </c>
      <c r="B32" t="s">
        <v>192</v>
      </c>
      <c r="C32" s="248">
        <v>0</v>
      </c>
      <c r="D32" s="248">
        <v>1075.27</v>
      </c>
      <c r="E32" s="248"/>
      <c r="F32" s="248"/>
      <c r="G32" s="248">
        <v>0</v>
      </c>
      <c r="H32" s="248">
        <v>7085.73</v>
      </c>
      <c r="I32" s="248">
        <v>0</v>
      </c>
      <c r="J32" s="248">
        <v>134121.65</v>
      </c>
      <c r="K32" s="248"/>
      <c r="L32" s="248"/>
      <c r="M32" s="248">
        <v>0</v>
      </c>
      <c r="N32" s="248">
        <v>5391.15</v>
      </c>
      <c r="O32" s="248">
        <v>0</v>
      </c>
      <c r="P32" s="248">
        <v>219666.61000000002</v>
      </c>
      <c r="Q32" s="248">
        <v>0</v>
      </c>
      <c r="R32" s="248">
        <v>413480.08999999997</v>
      </c>
      <c r="S32" s="248"/>
      <c r="T32" s="248"/>
      <c r="DE32">
        <v>576</v>
      </c>
      <c r="DF32" t="s">
        <v>1249</v>
      </c>
      <c r="DG32">
        <v>4538286.46</v>
      </c>
    </row>
    <row r="33" spans="1:111">
      <c r="A33" t="s">
        <v>542</v>
      </c>
      <c r="B33" t="s">
        <v>591</v>
      </c>
      <c r="C33" s="248">
        <v>100</v>
      </c>
      <c r="D33" s="248">
        <v>115427895.74000001</v>
      </c>
      <c r="E33" s="248">
        <v>50</v>
      </c>
      <c r="F33" s="248">
        <v>3261723.19</v>
      </c>
      <c r="G33" s="248">
        <v>200</v>
      </c>
      <c r="H33" s="248">
        <v>3586517.0599999996</v>
      </c>
      <c r="I33" s="248">
        <v>50</v>
      </c>
      <c r="J33" s="248">
        <v>3829228.6799999992</v>
      </c>
      <c r="K33" s="248">
        <v>50</v>
      </c>
      <c r="L33" s="248">
        <v>1753599.91</v>
      </c>
      <c r="M33" s="248">
        <v>50</v>
      </c>
      <c r="N33" s="248">
        <v>2851415.81</v>
      </c>
      <c r="O33" s="248">
        <v>50</v>
      </c>
      <c r="P33" s="248">
        <v>1770269.3399999996</v>
      </c>
      <c r="Q33" s="248">
        <v>100</v>
      </c>
      <c r="R33" s="248">
        <v>2435245.2799999998</v>
      </c>
      <c r="S33" s="248">
        <v>200</v>
      </c>
      <c r="T33" s="248">
        <v>444362220.29000002</v>
      </c>
      <c r="DE33">
        <v>660</v>
      </c>
      <c r="DF33" t="s">
        <v>177</v>
      </c>
      <c r="DG33">
        <v>7614469.5499999998</v>
      </c>
    </row>
    <row r="34" spans="1:111">
      <c r="A34" t="s">
        <v>545</v>
      </c>
      <c r="B34" t="s">
        <v>685</v>
      </c>
      <c r="C34" s="248">
        <v>0</v>
      </c>
      <c r="D34" s="248">
        <v>659575.25</v>
      </c>
      <c r="E34" s="248">
        <v>0</v>
      </c>
      <c r="F34" s="248">
        <v>207122.33</v>
      </c>
      <c r="G34" s="248">
        <v>0</v>
      </c>
      <c r="H34" s="248">
        <v>4984</v>
      </c>
      <c r="I34" s="248">
        <v>0</v>
      </c>
      <c r="J34" s="248">
        <v>0.01</v>
      </c>
      <c r="K34" s="248">
        <v>0</v>
      </c>
      <c r="L34" s="248">
        <v>382794.33</v>
      </c>
      <c r="M34" s="248"/>
      <c r="N34" s="248"/>
      <c r="O34" s="248">
        <v>0</v>
      </c>
      <c r="P34" s="248">
        <v>24359770.629999999</v>
      </c>
      <c r="Q34" s="248">
        <v>0</v>
      </c>
      <c r="R34" s="248">
        <v>312046.03999999998</v>
      </c>
      <c r="S34" s="248">
        <v>50</v>
      </c>
      <c r="T34" s="248">
        <v>1346615.94</v>
      </c>
      <c r="DE34">
        <v>41</v>
      </c>
      <c r="DF34" t="s">
        <v>45</v>
      </c>
      <c r="DG34">
        <v>2993983.76</v>
      </c>
    </row>
    <row r="35" spans="1:111">
      <c r="A35" t="s">
        <v>549</v>
      </c>
      <c r="B35" t="s">
        <v>589</v>
      </c>
      <c r="C35" s="248">
        <v>0</v>
      </c>
      <c r="D35" s="248">
        <v>911966.45000000007</v>
      </c>
      <c r="E35" s="248"/>
      <c r="F35" s="248"/>
      <c r="G35" s="248"/>
      <c r="H35" s="248"/>
      <c r="I35" s="248"/>
      <c r="J35" s="248"/>
      <c r="K35" s="248"/>
      <c r="L35" s="248"/>
      <c r="M35" s="248">
        <v>0</v>
      </c>
      <c r="N35" s="248">
        <v>1919040.2400000002</v>
      </c>
      <c r="O35" s="248">
        <v>0</v>
      </c>
      <c r="P35" s="248">
        <v>1267811.24</v>
      </c>
      <c r="Q35" s="248">
        <v>0</v>
      </c>
      <c r="R35" s="248">
        <v>991038.32</v>
      </c>
      <c r="S35" s="248">
        <v>0</v>
      </c>
      <c r="T35" s="248">
        <v>599008.49</v>
      </c>
      <c r="DE35" t="s">
        <v>542</v>
      </c>
      <c r="DF35" t="s">
        <v>591</v>
      </c>
      <c r="DG35">
        <v>533246700.68000013</v>
      </c>
    </row>
    <row r="36" spans="1:111">
      <c r="A36" t="s">
        <v>668</v>
      </c>
      <c r="B36" t="s">
        <v>1258</v>
      </c>
      <c r="C36" s="248">
        <v>448837359.75000006</v>
      </c>
      <c r="D36" s="248">
        <v>0</v>
      </c>
      <c r="E36" s="248">
        <v>433228893.39000005</v>
      </c>
      <c r="F36" s="248">
        <v>0</v>
      </c>
      <c r="G36" s="248">
        <v>453783448.84999961</v>
      </c>
      <c r="H36" s="248">
        <v>0</v>
      </c>
      <c r="I36" s="248">
        <v>503781379.5200001</v>
      </c>
      <c r="J36" s="248">
        <v>0</v>
      </c>
      <c r="K36" s="248">
        <v>467671173.70000005</v>
      </c>
      <c r="L36" s="248">
        <v>0</v>
      </c>
      <c r="M36" s="248">
        <v>524356140.09999967</v>
      </c>
      <c r="N36" s="248">
        <v>0</v>
      </c>
      <c r="O36" s="248">
        <v>514404215.75000012</v>
      </c>
      <c r="P36" s="248">
        <v>0</v>
      </c>
      <c r="Q36" s="248">
        <v>547962454.91999972</v>
      </c>
      <c r="R36" s="248">
        <v>0</v>
      </c>
      <c r="S36" s="248">
        <v>548145943.50000012</v>
      </c>
      <c r="T36" s="248">
        <v>0</v>
      </c>
      <c r="DE36">
        <v>108</v>
      </c>
      <c r="DF36" t="s">
        <v>52</v>
      </c>
      <c r="DG36">
        <v>16000</v>
      </c>
    </row>
    <row r="37" spans="1:111">
      <c r="A37" t="s">
        <v>551</v>
      </c>
      <c r="B37" t="s">
        <v>590</v>
      </c>
      <c r="C37" s="248">
        <v>0</v>
      </c>
      <c r="D37" s="248">
        <v>135012.34000000003</v>
      </c>
      <c r="E37" s="248">
        <v>0</v>
      </c>
      <c r="F37" s="248">
        <v>158755.35999999999</v>
      </c>
      <c r="G37" s="248">
        <v>0</v>
      </c>
      <c r="H37" s="248">
        <v>295060</v>
      </c>
      <c r="I37" s="248">
        <v>0</v>
      </c>
      <c r="J37" s="248">
        <v>94164.69</v>
      </c>
      <c r="K37" s="248">
        <v>0</v>
      </c>
      <c r="L37" s="248">
        <v>878974.79999999993</v>
      </c>
      <c r="M37" s="248">
        <v>0</v>
      </c>
      <c r="N37" s="248">
        <v>739948.40999999992</v>
      </c>
      <c r="O37" s="248">
        <v>0</v>
      </c>
      <c r="P37" s="248">
        <v>2301785.31</v>
      </c>
      <c r="Q37" s="248">
        <v>0</v>
      </c>
      <c r="R37" s="248">
        <v>212527.49</v>
      </c>
      <c r="S37" s="248">
        <v>0</v>
      </c>
      <c r="T37" s="248">
        <v>180167.37000000005</v>
      </c>
      <c r="DE37">
        <v>312</v>
      </c>
      <c r="DF37" t="s">
        <v>134</v>
      </c>
      <c r="DG37">
        <v>12657971.119999994</v>
      </c>
    </row>
    <row r="38" spans="1:111">
      <c r="A38">
        <v>597</v>
      </c>
      <c r="B38" t="s">
        <v>679</v>
      </c>
      <c r="C38" s="248"/>
      <c r="D38" s="248"/>
      <c r="E38" s="248"/>
      <c r="F38" s="248"/>
      <c r="G38" s="248"/>
      <c r="H38" s="248"/>
      <c r="I38" s="248"/>
      <c r="J38" s="248"/>
      <c r="K38" s="248"/>
      <c r="L38" s="248"/>
      <c r="M38" s="248"/>
      <c r="N38" s="248"/>
      <c r="O38" s="248"/>
      <c r="P38" s="248"/>
      <c r="Q38" s="248"/>
      <c r="R38" s="248"/>
      <c r="S38" s="248">
        <v>500</v>
      </c>
      <c r="T38" s="248">
        <v>13902.18</v>
      </c>
      <c r="DE38">
        <v>315</v>
      </c>
      <c r="DF38" t="s">
        <v>1245</v>
      </c>
      <c r="DG38">
        <v>179325.96</v>
      </c>
    </row>
    <row r="39" spans="1:111">
      <c r="A39">
        <v>595</v>
      </c>
      <c r="B39" t="s">
        <v>612</v>
      </c>
      <c r="C39" s="248"/>
      <c r="D39" s="248"/>
      <c r="E39" s="248"/>
      <c r="F39" s="248"/>
      <c r="G39" s="248"/>
      <c r="H39" s="248"/>
      <c r="I39" s="248"/>
      <c r="J39" s="248"/>
      <c r="K39" s="248"/>
      <c r="L39" s="248"/>
      <c r="M39" s="248"/>
      <c r="N39" s="248"/>
      <c r="O39" s="248"/>
      <c r="P39" s="248"/>
      <c r="Q39" s="248"/>
      <c r="R39" s="248"/>
      <c r="S39" s="248">
        <v>0</v>
      </c>
      <c r="T39" s="248">
        <v>80582.42</v>
      </c>
      <c r="DE39">
        <v>324</v>
      </c>
      <c r="DF39" t="s">
        <v>136</v>
      </c>
      <c r="DG39">
        <v>14170.7</v>
      </c>
    </row>
    <row r="40" spans="1:111">
      <c r="A40">
        <v>903</v>
      </c>
      <c r="B40" t="s">
        <v>193</v>
      </c>
      <c r="C40" s="248">
        <v>0</v>
      </c>
      <c r="D40" s="248">
        <v>5671.43</v>
      </c>
      <c r="E40" s="248"/>
      <c r="F40" s="248"/>
      <c r="G40" s="248"/>
      <c r="H40" s="248"/>
      <c r="I40" s="248">
        <v>0</v>
      </c>
      <c r="J40" s="248">
        <v>25000</v>
      </c>
      <c r="K40" s="248"/>
      <c r="L40" s="248"/>
      <c r="M40" s="248"/>
      <c r="N40" s="248"/>
      <c r="O40" s="248">
        <v>0</v>
      </c>
      <c r="P40" s="248">
        <v>435194.72</v>
      </c>
      <c r="Q40" s="248">
        <v>0</v>
      </c>
      <c r="R40" s="248">
        <v>5628.58</v>
      </c>
      <c r="S40" s="248"/>
      <c r="T40" s="248"/>
      <c r="DE40">
        <v>548</v>
      </c>
      <c r="DF40" t="s">
        <v>1288</v>
      </c>
      <c r="DG40">
        <v>69102490.809999987</v>
      </c>
    </row>
    <row r="41" spans="1:111">
      <c r="A41">
        <v>572</v>
      </c>
      <c r="B41" t="s">
        <v>167</v>
      </c>
      <c r="C41" s="248"/>
      <c r="D41" s="248"/>
      <c r="E41" s="248"/>
      <c r="F41" s="248"/>
      <c r="G41" s="248"/>
      <c r="H41" s="248"/>
      <c r="I41" s="248"/>
      <c r="J41" s="248"/>
      <c r="K41" s="248"/>
      <c r="L41" s="248"/>
      <c r="M41" s="248"/>
      <c r="N41" s="248"/>
      <c r="O41" s="248"/>
      <c r="P41" s="248"/>
      <c r="Q41" s="248">
        <v>0</v>
      </c>
      <c r="R41" s="248">
        <v>683975</v>
      </c>
      <c r="S41" s="248">
        <v>0</v>
      </c>
      <c r="T41" s="248">
        <v>1786421.99</v>
      </c>
      <c r="DE41">
        <v>573</v>
      </c>
      <c r="DF41" t="s">
        <v>168</v>
      </c>
      <c r="DG41">
        <v>14429838.600000001</v>
      </c>
    </row>
    <row r="42" spans="1:111">
      <c r="A42">
        <v>78</v>
      </c>
      <c r="B42" t="s">
        <v>1385</v>
      </c>
      <c r="C42" s="248"/>
      <c r="D42" s="248"/>
      <c r="E42" s="248"/>
      <c r="F42" s="248"/>
      <c r="G42" s="248"/>
      <c r="H42" s="248"/>
      <c r="I42" s="248"/>
      <c r="J42" s="248"/>
      <c r="K42" s="248">
        <v>0</v>
      </c>
      <c r="L42" s="248">
        <v>504.7</v>
      </c>
      <c r="M42" s="248"/>
      <c r="N42" s="248"/>
      <c r="O42" s="248">
        <v>50</v>
      </c>
      <c r="P42" s="248">
        <v>0</v>
      </c>
      <c r="Q42" s="248">
        <v>14430.150000000001</v>
      </c>
      <c r="R42" s="248">
        <v>4270.04</v>
      </c>
      <c r="S42" s="248">
        <v>19386.390000000003</v>
      </c>
      <c r="T42" s="248">
        <v>1736.3</v>
      </c>
      <c r="DE42">
        <v>580</v>
      </c>
      <c r="DF42" t="s">
        <v>170</v>
      </c>
      <c r="DG42">
        <v>246753</v>
      </c>
    </row>
    <row r="43" spans="1:111">
      <c r="A43">
        <v>283</v>
      </c>
      <c r="B43" t="s">
        <v>116</v>
      </c>
      <c r="C43" s="248"/>
      <c r="D43" s="248"/>
      <c r="E43" s="248"/>
      <c r="F43" s="248"/>
      <c r="G43" s="248"/>
      <c r="H43" s="248"/>
      <c r="I43" s="248"/>
      <c r="J43" s="248"/>
      <c r="K43" s="248"/>
      <c r="L43" s="248"/>
      <c r="M43" s="248"/>
      <c r="N43" s="248"/>
      <c r="O43" s="248"/>
      <c r="P43" s="248"/>
      <c r="Q43" s="248"/>
      <c r="R43" s="248"/>
      <c r="S43" s="248">
        <v>188.23</v>
      </c>
      <c r="T43" s="248">
        <v>3744449.49</v>
      </c>
      <c r="DE43">
        <v>587</v>
      </c>
      <c r="DF43" t="s">
        <v>675</v>
      </c>
      <c r="DG43">
        <v>3634656.1799999997</v>
      </c>
    </row>
    <row r="44" spans="1:111">
      <c r="A44">
        <v>222</v>
      </c>
      <c r="B44" t="s">
        <v>94</v>
      </c>
      <c r="C44" s="248"/>
      <c r="D44" s="248"/>
      <c r="E44" s="248"/>
      <c r="F44" s="248"/>
      <c r="G44" s="248"/>
      <c r="H44" s="248"/>
      <c r="I44" s="248"/>
      <c r="J44" s="248"/>
      <c r="K44" s="248"/>
      <c r="L44" s="248"/>
      <c r="M44" s="248"/>
      <c r="N44" s="248"/>
      <c r="O44" s="248"/>
      <c r="P44" s="248"/>
      <c r="Q44" s="248"/>
      <c r="R44" s="248"/>
      <c r="S44" s="248">
        <v>50</v>
      </c>
      <c r="T44" s="248">
        <v>274400</v>
      </c>
      <c r="DE44">
        <v>599</v>
      </c>
      <c r="DF44" t="s">
        <v>1251</v>
      </c>
      <c r="DG44">
        <v>326047.2</v>
      </c>
    </row>
    <row r="45" spans="1:111">
      <c r="A45">
        <v>203</v>
      </c>
      <c r="B45" t="s">
        <v>87</v>
      </c>
      <c r="C45" s="248"/>
      <c r="D45" s="248"/>
      <c r="E45" s="248"/>
      <c r="F45" s="248"/>
      <c r="G45" s="248"/>
      <c r="H45" s="248"/>
      <c r="I45" s="248"/>
      <c r="J45" s="248"/>
      <c r="K45" s="248"/>
      <c r="L45" s="248"/>
      <c r="M45" s="248">
        <v>0</v>
      </c>
      <c r="N45" s="248">
        <v>30</v>
      </c>
      <c r="O45" s="248"/>
      <c r="P45" s="248"/>
      <c r="Q45" s="248"/>
      <c r="R45" s="248"/>
      <c r="S45" s="248">
        <v>0</v>
      </c>
      <c r="T45" s="248">
        <v>159</v>
      </c>
      <c r="DE45">
        <v>132</v>
      </c>
      <c r="DF45" t="s">
        <v>60</v>
      </c>
      <c r="DG45">
        <v>663612</v>
      </c>
    </row>
    <row r="46" spans="1:111">
      <c r="A46">
        <v>155</v>
      </c>
      <c r="B46" t="s">
        <v>76</v>
      </c>
      <c r="C46" s="248"/>
      <c r="D46" s="248"/>
      <c r="E46" s="248"/>
      <c r="F46" s="248"/>
      <c r="G46" s="248"/>
      <c r="H46" s="248"/>
      <c r="I46" s="248"/>
      <c r="J46" s="248"/>
      <c r="K46" s="248"/>
      <c r="L46" s="248"/>
      <c r="M46" s="248">
        <v>0</v>
      </c>
      <c r="N46" s="248">
        <v>15</v>
      </c>
      <c r="O46" s="248"/>
      <c r="P46" s="248"/>
      <c r="Q46" s="248">
        <v>0</v>
      </c>
      <c r="R46" s="248">
        <v>509.99</v>
      </c>
      <c r="S46" s="248">
        <v>0</v>
      </c>
      <c r="T46" s="248">
        <v>24307.45</v>
      </c>
      <c r="DE46">
        <v>234</v>
      </c>
      <c r="DF46" t="s">
        <v>616</v>
      </c>
      <c r="DG46">
        <v>1290</v>
      </c>
    </row>
    <row r="47" spans="1:111">
      <c r="A47">
        <v>290</v>
      </c>
      <c r="B47" t="s">
        <v>119</v>
      </c>
      <c r="C47" s="248"/>
      <c r="D47" s="248"/>
      <c r="E47" s="248"/>
      <c r="F47" s="248"/>
      <c r="G47" s="248"/>
      <c r="H47" s="248"/>
      <c r="I47" s="248"/>
      <c r="J47" s="248"/>
      <c r="K47" s="248"/>
      <c r="L47" s="248"/>
      <c r="M47" s="248"/>
      <c r="N47" s="248"/>
      <c r="O47" s="248"/>
      <c r="P47" s="248"/>
      <c r="Q47" s="248"/>
      <c r="R47" s="248"/>
      <c r="S47" s="248">
        <v>0</v>
      </c>
      <c r="T47" s="248">
        <v>13365.34</v>
      </c>
      <c r="DE47">
        <v>86</v>
      </c>
      <c r="DF47" t="s">
        <v>51</v>
      </c>
      <c r="DG47">
        <v>351.01</v>
      </c>
    </row>
    <row r="48" spans="1:111">
      <c r="A48">
        <v>373</v>
      </c>
      <c r="B48" t="s">
        <v>608</v>
      </c>
      <c r="C48" s="248"/>
      <c r="D48" s="248"/>
      <c r="E48" s="248"/>
      <c r="F48" s="248"/>
      <c r="G48" s="248"/>
      <c r="H48" s="248"/>
      <c r="I48" s="248"/>
      <c r="J48" s="248"/>
      <c r="K48" s="248"/>
      <c r="L48" s="248"/>
      <c r="M48" s="248"/>
      <c r="N48" s="248"/>
      <c r="O48" s="248">
        <v>0</v>
      </c>
      <c r="P48" s="248">
        <v>33089.74</v>
      </c>
      <c r="Q48" s="248"/>
      <c r="R48" s="248"/>
      <c r="S48" s="248">
        <v>0</v>
      </c>
      <c r="T48" s="248">
        <v>120874.86</v>
      </c>
      <c r="DE48">
        <v>47</v>
      </c>
      <c r="DF48" t="s">
        <v>46</v>
      </c>
      <c r="DG48">
        <v>8863914.5999999996</v>
      </c>
    </row>
    <row r="49" spans="1:111">
      <c r="A49">
        <v>342</v>
      </c>
      <c r="B49" t="s">
        <v>138</v>
      </c>
      <c r="C49" s="248"/>
      <c r="D49" s="248"/>
      <c r="E49" s="248"/>
      <c r="F49" s="248"/>
      <c r="G49" s="248"/>
      <c r="H49" s="248"/>
      <c r="I49" s="248"/>
      <c r="J49" s="248"/>
      <c r="K49" s="248"/>
      <c r="L49" s="248"/>
      <c r="M49" s="248"/>
      <c r="N49" s="248"/>
      <c r="O49" s="248"/>
      <c r="P49" s="248"/>
      <c r="Q49" s="248">
        <v>0</v>
      </c>
      <c r="R49" s="248">
        <v>1943.06</v>
      </c>
      <c r="S49" s="248">
        <v>0</v>
      </c>
      <c r="T49" s="248">
        <v>5538069.21</v>
      </c>
      <c r="DE49">
        <v>272</v>
      </c>
      <c r="DF49" t="s">
        <v>113</v>
      </c>
      <c r="DG49">
        <v>428773</v>
      </c>
    </row>
    <row r="50" spans="1:111">
      <c r="A50">
        <v>378</v>
      </c>
      <c r="B50" t="s">
        <v>611</v>
      </c>
      <c r="C50" s="248"/>
      <c r="D50" s="248"/>
      <c r="E50" s="248"/>
      <c r="F50" s="248"/>
      <c r="G50" s="248"/>
      <c r="H50" s="248"/>
      <c r="I50" s="248"/>
      <c r="J50" s="248"/>
      <c r="K50" s="248"/>
      <c r="L50" s="248"/>
      <c r="M50" s="248"/>
      <c r="N50" s="248"/>
      <c r="O50" s="248"/>
      <c r="P50" s="248"/>
      <c r="Q50" s="248"/>
      <c r="R50" s="248"/>
      <c r="S50" s="248">
        <v>50</v>
      </c>
      <c r="T50" s="248">
        <v>3401449.31</v>
      </c>
      <c r="DE50">
        <v>273</v>
      </c>
      <c r="DF50" t="s">
        <v>114</v>
      </c>
      <c r="DG50">
        <v>132002</v>
      </c>
    </row>
    <row r="51" spans="1:111">
      <c r="A51">
        <v>374</v>
      </c>
      <c r="B51" t="s">
        <v>609</v>
      </c>
      <c r="C51" s="248"/>
      <c r="D51" s="248"/>
      <c r="E51" s="248"/>
      <c r="F51" s="248"/>
      <c r="G51" s="248"/>
      <c r="H51" s="248"/>
      <c r="I51" s="248"/>
      <c r="J51" s="248"/>
      <c r="K51" s="248"/>
      <c r="L51" s="248"/>
      <c r="M51" s="248"/>
      <c r="N51" s="248"/>
      <c r="O51" s="248"/>
      <c r="P51" s="248"/>
      <c r="Q51" s="248"/>
      <c r="R51" s="248"/>
      <c r="S51" s="248">
        <v>0</v>
      </c>
      <c r="T51" s="248">
        <v>341991</v>
      </c>
      <c r="DE51">
        <v>271</v>
      </c>
      <c r="DF51" t="s">
        <v>112</v>
      </c>
      <c r="DG51">
        <v>2547506</v>
      </c>
    </row>
    <row r="52" spans="1:111">
      <c r="A52">
        <v>905</v>
      </c>
      <c r="B52" t="s">
        <v>195</v>
      </c>
      <c r="C52" s="248">
        <v>0</v>
      </c>
      <c r="D52" s="248">
        <v>99091.569999999992</v>
      </c>
      <c r="E52" s="248"/>
      <c r="F52" s="248"/>
      <c r="G52" s="248">
        <v>0</v>
      </c>
      <c r="H52" s="248">
        <v>3298.5</v>
      </c>
      <c r="I52" s="248"/>
      <c r="J52" s="248"/>
      <c r="K52" s="248"/>
      <c r="L52" s="248"/>
      <c r="M52" s="248"/>
      <c r="N52" s="248"/>
      <c r="O52" s="248">
        <v>0</v>
      </c>
      <c r="P52" s="248">
        <v>267464.61000000004</v>
      </c>
      <c r="Q52" s="248"/>
      <c r="R52" s="248"/>
      <c r="S52" s="248"/>
      <c r="T52" s="248"/>
      <c r="DE52">
        <v>290</v>
      </c>
      <c r="DF52" t="s">
        <v>119</v>
      </c>
      <c r="DG52">
        <v>1598000</v>
      </c>
    </row>
    <row r="53" spans="1:111">
      <c r="A53">
        <v>580</v>
      </c>
      <c r="B53" t="s">
        <v>170</v>
      </c>
      <c r="C53" s="248"/>
      <c r="D53" s="248"/>
      <c r="E53" s="248"/>
      <c r="F53" s="248"/>
      <c r="G53" s="248"/>
      <c r="H53" s="248"/>
      <c r="I53" s="248"/>
      <c r="J53" s="248"/>
      <c r="K53" s="248"/>
      <c r="L53" s="248"/>
      <c r="M53" s="248"/>
      <c r="N53" s="248"/>
      <c r="O53" s="248"/>
      <c r="P53" s="248"/>
      <c r="Q53" s="248"/>
      <c r="R53" s="248"/>
      <c r="S53" s="248">
        <v>0</v>
      </c>
      <c r="T53" s="248">
        <v>2269.71</v>
      </c>
      <c r="DE53">
        <v>382</v>
      </c>
      <c r="DF53" t="s">
        <v>1247</v>
      </c>
      <c r="DG53">
        <v>1772.13</v>
      </c>
    </row>
    <row r="54" spans="1:111">
      <c r="A54">
        <v>66</v>
      </c>
      <c r="B54" t="s">
        <v>47</v>
      </c>
      <c r="C54" s="248"/>
      <c r="D54" s="248"/>
      <c r="E54" s="248"/>
      <c r="F54" s="248"/>
      <c r="G54" s="248"/>
      <c r="H54" s="248"/>
      <c r="I54" s="248"/>
      <c r="J54" s="248"/>
      <c r="K54" s="248"/>
      <c r="L54" s="248"/>
      <c r="M54" s="248"/>
      <c r="N54" s="248"/>
      <c r="O54" s="248">
        <v>0</v>
      </c>
      <c r="P54" s="248">
        <v>46639.45</v>
      </c>
      <c r="Q54" s="248">
        <v>0</v>
      </c>
      <c r="R54" s="248">
        <v>26662021.27</v>
      </c>
      <c r="S54" s="248">
        <v>0</v>
      </c>
      <c r="T54" s="248">
        <v>16350396.57</v>
      </c>
      <c r="DE54">
        <v>383</v>
      </c>
      <c r="DF54" t="s">
        <v>1248</v>
      </c>
      <c r="DG54">
        <v>5709868.7599999998</v>
      </c>
    </row>
    <row r="55" spans="1:111">
      <c r="A55">
        <v>206</v>
      </c>
      <c r="B55" t="s">
        <v>88</v>
      </c>
      <c r="C55" s="248"/>
      <c r="D55" s="248"/>
      <c r="E55" s="248"/>
      <c r="F55" s="248"/>
      <c r="G55" s="248"/>
      <c r="H55" s="248"/>
      <c r="I55" s="248"/>
      <c r="J55" s="248"/>
      <c r="K55" s="248"/>
      <c r="L55" s="248"/>
      <c r="M55" s="248"/>
      <c r="N55" s="248"/>
      <c r="O55" s="248">
        <v>0</v>
      </c>
      <c r="P55" s="248">
        <v>974.74</v>
      </c>
      <c r="Q55" s="248"/>
      <c r="R55" s="248"/>
      <c r="S55" s="248">
        <v>0</v>
      </c>
      <c r="T55" s="248">
        <v>44038.090000000004</v>
      </c>
    </row>
    <row r="56" spans="1:111">
      <c r="A56">
        <v>53</v>
      </c>
      <c r="B56" t="s">
        <v>1389</v>
      </c>
      <c r="C56" s="248"/>
      <c r="D56" s="248"/>
      <c r="E56" s="248"/>
      <c r="F56" s="248"/>
      <c r="G56" s="248"/>
      <c r="H56" s="248"/>
      <c r="I56" s="248"/>
      <c r="J56" s="248"/>
      <c r="K56" s="248"/>
      <c r="L56" s="248"/>
      <c r="M56" s="248"/>
      <c r="N56" s="248"/>
      <c r="O56" s="248"/>
      <c r="P56" s="248"/>
      <c r="Q56" s="248">
        <v>0</v>
      </c>
      <c r="R56" s="248">
        <v>218</v>
      </c>
      <c r="S56" s="248">
        <v>0</v>
      </c>
      <c r="T56" s="248">
        <v>31685.550000000003</v>
      </c>
    </row>
    <row r="57" spans="1:111">
      <c r="A57">
        <v>514</v>
      </c>
      <c r="B57" t="s">
        <v>162</v>
      </c>
      <c r="C57" s="248"/>
      <c r="D57" s="248"/>
      <c r="E57" s="248"/>
      <c r="F57" s="248"/>
      <c r="G57" s="248"/>
      <c r="H57" s="248"/>
      <c r="I57" s="248"/>
      <c r="J57" s="248"/>
      <c r="K57" s="248"/>
      <c r="L57" s="248"/>
      <c r="M57" s="248"/>
      <c r="N57" s="248"/>
      <c r="O57" s="248"/>
      <c r="P57" s="248"/>
      <c r="Q57" s="248"/>
      <c r="R57" s="248"/>
      <c r="S57" s="248">
        <v>49242397.140000001</v>
      </c>
      <c r="T57" s="248">
        <v>85637537.040000007</v>
      </c>
    </row>
    <row r="58" spans="1:111">
      <c r="A58">
        <v>573</v>
      </c>
      <c r="B58" t="s">
        <v>168</v>
      </c>
      <c r="C58" s="248"/>
      <c r="D58" s="248"/>
      <c r="E58" s="248"/>
      <c r="F58" s="248"/>
      <c r="G58" s="248"/>
      <c r="H58" s="248"/>
      <c r="I58" s="248"/>
      <c r="J58" s="248"/>
      <c r="K58" s="248"/>
      <c r="L58" s="248"/>
      <c r="M58" s="248"/>
      <c r="N58" s="248"/>
      <c r="O58" s="248"/>
      <c r="P58" s="248"/>
      <c r="Q58" s="248"/>
      <c r="R58" s="248"/>
      <c r="S58" s="248">
        <v>50</v>
      </c>
      <c r="T58" s="248">
        <v>0</v>
      </c>
    </row>
    <row r="59" spans="1:111">
      <c r="A59">
        <v>862</v>
      </c>
      <c r="B59" t="s">
        <v>188</v>
      </c>
      <c r="C59" s="248"/>
      <c r="D59" s="248"/>
      <c r="E59" s="248"/>
      <c r="F59" s="248"/>
      <c r="G59" s="248"/>
      <c r="H59" s="248"/>
      <c r="I59" s="248"/>
      <c r="J59" s="248"/>
      <c r="K59" s="248"/>
      <c r="L59" s="248"/>
      <c r="M59" s="248"/>
      <c r="N59" s="248"/>
      <c r="O59" s="248"/>
      <c r="P59" s="248"/>
      <c r="Q59" s="248">
        <v>0</v>
      </c>
      <c r="R59" s="248">
        <v>6741.9</v>
      </c>
      <c r="S59" s="248">
        <v>2306430.92</v>
      </c>
      <c r="T59" s="248">
        <v>1377.8700000000001</v>
      </c>
    </row>
    <row r="60" spans="1:111">
      <c r="A60">
        <v>70</v>
      </c>
      <c r="B60" t="s">
        <v>48</v>
      </c>
      <c r="C60" s="248"/>
      <c r="D60" s="248"/>
      <c r="E60" s="248"/>
      <c r="F60" s="248"/>
      <c r="G60" s="248"/>
      <c r="H60" s="248"/>
      <c r="I60" s="248"/>
      <c r="J60" s="248"/>
      <c r="K60" s="248"/>
      <c r="L60" s="248"/>
      <c r="M60" s="248"/>
      <c r="N60" s="248"/>
      <c r="O60" s="248">
        <v>0</v>
      </c>
      <c r="P60" s="248">
        <v>10097.810000000001</v>
      </c>
      <c r="Q60" s="248">
        <v>0</v>
      </c>
      <c r="R60" s="248">
        <v>1899.1500000000005</v>
      </c>
      <c r="S60" s="248">
        <v>0</v>
      </c>
      <c r="T60" s="248">
        <v>11691.39</v>
      </c>
    </row>
    <row r="61" spans="1:111">
      <c r="A61">
        <v>417</v>
      </c>
      <c r="B61" t="s">
        <v>148</v>
      </c>
      <c r="C61" s="248">
        <v>0</v>
      </c>
      <c r="D61" s="248">
        <v>14790.75</v>
      </c>
      <c r="E61" s="248">
        <v>0</v>
      </c>
      <c r="F61" s="248">
        <v>2000</v>
      </c>
      <c r="G61" s="248">
        <v>0</v>
      </c>
      <c r="H61" s="248">
        <v>2000</v>
      </c>
      <c r="I61" s="248">
        <v>0</v>
      </c>
      <c r="J61" s="248">
        <v>94330.4</v>
      </c>
      <c r="K61" s="248"/>
      <c r="L61" s="248"/>
      <c r="M61" s="248"/>
      <c r="N61" s="248"/>
      <c r="O61" s="248">
        <v>0</v>
      </c>
      <c r="P61" s="248">
        <v>2510</v>
      </c>
      <c r="Q61" s="248">
        <v>0</v>
      </c>
      <c r="R61" s="248">
        <v>25581.5</v>
      </c>
      <c r="S61" s="248">
        <v>0</v>
      </c>
      <c r="T61" s="248">
        <v>46327.899999999994</v>
      </c>
    </row>
    <row r="62" spans="1:111">
      <c r="A62">
        <v>594</v>
      </c>
      <c r="B62" t="s">
        <v>89</v>
      </c>
      <c r="C62" s="248"/>
      <c r="D62" s="248"/>
      <c r="E62" s="248"/>
      <c r="F62" s="248"/>
      <c r="G62" s="248"/>
      <c r="H62" s="248"/>
      <c r="I62" s="248"/>
      <c r="J62" s="248"/>
      <c r="K62" s="248"/>
      <c r="L62" s="248"/>
      <c r="M62" s="248"/>
      <c r="N62" s="248"/>
      <c r="O62" s="248">
        <v>0</v>
      </c>
      <c r="P62" s="248">
        <v>29518.43</v>
      </c>
      <c r="Q62" s="248"/>
      <c r="R62" s="248"/>
      <c r="S62" s="248">
        <v>0</v>
      </c>
      <c r="T62" s="248">
        <v>500</v>
      </c>
    </row>
    <row r="63" spans="1:111">
      <c r="A63">
        <v>951</v>
      </c>
      <c r="B63" t="s">
        <v>200</v>
      </c>
      <c r="C63" s="248">
        <v>0</v>
      </c>
      <c r="D63" s="248">
        <v>3256.9300000000003</v>
      </c>
      <c r="E63" s="248"/>
      <c r="F63" s="248"/>
      <c r="G63" s="248"/>
      <c r="H63" s="248"/>
      <c r="I63" s="248"/>
      <c r="J63" s="248"/>
      <c r="K63" s="248"/>
      <c r="L63" s="248"/>
      <c r="M63" s="248">
        <v>0</v>
      </c>
      <c r="N63" s="248">
        <v>220.77999999999997</v>
      </c>
      <c r="O63" s="248"/>
      <c r="P63" s="248"/>
      <c r="Q63" s="248"/>
      <c r="R63" s="248"/>
      <c r="S63" s="248">
        <v>0</v>
      </c>
      <c r="T63" s="248">
        <v>4782.96</v>
      </c>
    </row>
    <row r="64" spans="1:111">
      <c r="A64">
        <v>526</v>
      </c>
      <c r="B64" t="s">
        <v>1269</v>
      </c>
      <c r="C64" s="248"/>
      <c r="D64" s="248"/>
      <c r="E64" s="248"/>
      <c r="F64" s="248"/>
      <c r="G64" s="248"/>
      <c r="H64" s="248"/>
      <c r="I64" s="248"/>
      <c r="J64" s="248"/>
      <c r="K64" s="248"/>
      <c r="L64" s="248"/>
      <c r="M64" s="248"/>
      <c r="N64" s="248"/>
      <c r="O64" s="248"/>
      <c r="P64" s="248"/>
      <c r="Q64" s="248"/>
      <c r="R64" s="248"/>
      <c r="S64" s="248">
        <v>0</v>
      </c>
      <c r="T64" s="248">
        <v>106261.07999999999</v>
      </c>
    </row>
    <row r="65" spans="1:20">
      <c r="A65">
        <v>681</v>
      </c>
      <c r="B65" t="s">
        <v>181</v>
      </c>
      <c r="C65" s="248"/>
      <c r="D65" s="248"/>
      <c r="E65" s="248"/>
      <c r="F65" s="248"/>
      <c r="G65" s="248"/>
      <c r="H65" s="248"/>
      <c r="I65" s="248"/>
      <c r="J65" s="248"/>
      <c r="K65" s="248"/>
      <c r="L65" s="248"/>
      <c r="M65" s="248"/>
      <c r="N65" s="248"/>
      <c r="O65" s="248"/>
      <c r="P65" s="248"/>
      <c r="Q65" s="248"/>
      <c r="R65" s="248"/>
      <c r="S65" s="248">
        <v>0</v>
      </c>
      <c r="T65" s="248">
        <v>739.5</v>
      </c>
    </row>
    <row r="66" spans="1:20">
      <c r="A66">
        <v>269</v>
      </c>
      <c r="B66" t="s">
        <v>110</v>
      </c>
      <c r="C66" s="248"/>
      <c r="D66" s="248"/>
      <c r="E66" s="248"/>
      <c r="F66" s="248"/>
      <c r="G66" s="248"/>
      <c r="H66" s="248"/>
      <c r="I66" s="248"/>
      <c r="J66" s="248"/>
      <c r="K66" s="248"/>
      <c r="L66" s="248"/>
      <c r="M66" s="248"/>
      <c r="N66" s="248"/>
      <c r="O66" s="248"/>
      <c r="P66" s="248"/>
      <c r="Q66" s="248">
        <v>0</v>
      </c>
      <c r="R66" s="248">
        <v>89816.13</v>
      </c>
      <c r="S66" s="248"/>
      <c r="T66" s="248"/>
    </row>
    <row r="67" spans="1:20">
      <c r="A67">
        <v>389</v>
      </c>
      <c r="B67" t="s">
        <v>1437</v>
      </c>
      <c r="C67" s="248"/>
      <c r="D67" s="248"/>
      <c r="E67" s="248"/>
      <c r="F67" s="248"/>
      <c r="G67" s="248"/>
      <c r="H67" s="248"/>
      <c r="I67" s="248">
        <v>1501665.31</v>
      </c>
      <c r="J67" s="248">
        <v>0</v>
      </c>
      <c r="K67" s="248"/>
      <c r="L67" s="248"/>
      <c r="M67" s="248"/>
      <c r="N67" s="248"/>
      <c r="O67" s="248"/>
      <c r="P67" s="248"/>
      <c r="Q67" s="248">
        <v>0</v>
      </c>
      <c r="R67" s="248">
        <v>300</v>
      </c>
      <c r="S67" s="248">
        <v>2150</v>
      </c>
      <c r="T67" s="248">
        <v>2635</v>
      </c>
    </row>
    <row r="68" spans="1:20">
      <c r="A68">
        <v>272</v>
      </c>
      <c r="B68" t="s">
        <v>113</v>
      </c>
      <c r="C68" s="248"/>
      <c r="D68" s="248"/>
      <c r="E68" s="248"/>
      <c r="F68" s="248"/>
      <c r="G68" s="248"/>
      <c r="H68" s="248"/>
      <c r="I68" s="248"/>
      <c r="J68" s="248"/>
      <c r="K68" s="248"/>
      <c r="L68" s="248"/>
      <c r="M68" s="248"/>
      <c r="N68" s="248"/>
      <c r="O68" s="248">
        <v>0</v>
      </c>
      <c r="P68" s="248">
        <v>92085.53</v>
      </c>
      <c r="Q68" s="248"/>
      <c r="R68" s="248"/>
      <c r="S68" s="248"/>
      <c r="T68" s="248"/>
    </row>
    <row r="69" spans="1:20">
      <c r="A69">
        <v>273</v>
      </c>
      <c r="B69" t="s">
        <v>114</v>
      </c>
      <c r="C69" s="248">
        <v>0</v>
      </c>
      <c r="D69" s="248">
        <v>549406.64</v>
      </c>
      <c r="E69" s="248"/>
      <c r="F69" s="248"/>
      <c r="G69" s="248"/>
      <c r="H69" s="248"/>
      <c r="I69" s="248"/>
      <c r="J69" s="248"/>
      <c r="K69" s="248"/>
      <c r="L69" s="248"/>
      <c r="M69" s="248"/>
      <c r="N69" s="248"/>
      <c r="O69" s="248"/>
      <c r="P69" s="248"/>
      <c r="Q69" s="248"/>
      <c r="R69" s="248"/>
      <c r="S69" s="248"/>
      <c r="T69" s="248"/>
    </row>
    <row r="70" spans="1:20">
      <c r="A70" t="s">
        <v>543</v>
      </c>
      <c r="B70" t="s">
        <v>693</v>
      </c>
      <c r="C70" s="248">
        <v>135530.01</v>
      </c>
      <c r="D70" s="248">
        <v>0</v>
      </c>
      <c r="E70" s="248">
        <v>11407.2</v>
      </c>
      <c r="F70" s="248">
        <v>0</v>
      </c>
      <c r="G70" s="248">
        <v>111426.27</v>
      </c>
      <c r="H70" s="248">
        <v>0</v>
      </c>
      <c r="I70" s="248">
        <v>10204.08</v>
      </c>
      <c r="J70" s="248">
        <v>0</v>
      </c>
      <c r="K70" s="248">
        <v>19916.87</v>
      </c>
      <c r="L70" s="248">
        <v>0</v>
      </c>
      <c r="M70" s="248">
        <v>4638023.17</v>
      </c>
      <c r="N70" s="248">
        <v>5086370.43</v>
      </c>
      <c r="O70" s="248">
        <v>17452.669999999998</v>
      </c>
      <c r="P70" s="248">
        <v>16529236530.620001</v>
      </c>
      <c r="Q70" s="248">
        <v>628988.47999999986</v>
      </c>
      <c r="R70" s="248">
        <v>14314048.039999999</v>
      </c>
      <c r="S70" s="248">
        <v>27555551.609999999</v>
      </c>
      <c r="T70" s="248">
        <v>1701714.36</v>
      </c>
    </row>
    <row r="71" spans="1:20">
      <c r="A71">
        <v>1222</v>
      </c>
      <c r="B71" t="s">
        <v>250</v>
      </c>
      <c r="C71" s="248">
        <v>0</v>
      </c>
      <c r="D71" s="248">
        <v>115.1</v>
      </c>
      <c r="E71" s="248"/>
      <c r="F71" s="248"/>
      <c r="G71" s="248"/>
      <c r="H71" s="248"/>
      <c r="I71" s="248"/>
      <c r="J71" s="248"/>
      <c r="K71" s="248"/>
      <c r="L71" s="248"/>
      <c r="M71" s="248"/>
      <c r="N71" s="248"/>
      <c r="O71" s="248"/>
      <c r="P71" s="248"/>
      <c r="Q71" s="248"/>
      <c r="R71" s="248"/>
      <c r="S71" s="248"/>
      <c r="T71" s="248"/>
    </row>
    <row r="72" spans="1:20">
      <c r="A72">
        <v>598</v>
      </c>
      <c r="B72" t="s">
        <v>674</v>
      </c>
      <c r="C72" s="248"/>
      <c r="D72" s="248"/>
      <c r="E72" s="248"/>
      <c r="F72" s="248"/>
      <c r="G72" s="248"/>
      <c r="H72" s="248"/>
      <c r="I72" s="248"/>
      <c r="J72" s="248"/>
      <c r="K72" s="248"/>
      <c r="L72" s="248"/>
      <c r="M72" s="248"/>
      <c r="N72" s="248"/>
      <c r="O72" s="248"/>
      <c r="P72" s="248"/>
      <c r="Q72" s="248">
        <v>0</v>
      </c>
      <c r="R72" s="248">
        <v>1845</v>
      </c>
      <c r="S72" s="248">
        <v>0</v>
      </c>
      <c r="T72" s="248">
        <v>4202.92</v>
      </c>
    </row>
    <row r="73" spans="1:20">
      <c r="A73">
        <v>253</v>
      </c>
      <c r="B73" t="s">
        <v>105</v>
      </c>
      <c r="C73" s="248"/>
      <c r="D73" s="248"/>
      <c r="E73" s="248"/>
      <c r="F73" s="248"/>
      <c r="G73" s="248"/>
      <c r="H73" s="248"/>
      <c r="I73" s="248"/>
      <c r="J73" s="248"/>
      <c r="K73" s="248"/>
      <c r="L73" s="248"/>
      <c r="M73" s="248"/>
      <c r="N73" s="248"/>
      <c r="O73" s="248"/>
      <c r="P73" s="248"/>
      <c r="Q73" s="248"/>
      <c r="R73" s="248"/>
      <c r="S73" s="248">
        <v>0</v>
      </c>
      <c r="T73" s="248">
        <v>1897303.87</v>
      </c>
    </row>
    <row r="74" spans="1:20">
      <c r="A74">
        <v>376</v>
      </c>
      <c r="B74" t="s">
        <v>610</v>
      </c>
      <c r="C74" s="248"/>
      <c r="D74" s="248"/>
      <c r="E74" s="248"/>
      <c r="F74" s="248"/>
      <c r="G74" s="248"/>
      <c r="H74" s="248"/>
      <c r="I74" s="248"/>
      <c r="J74" s="248"/>
      <c r="K74" s="248">
        <v>50</v>
      </c>
      <c r="L74" s="248">
        <v>0</v>
      </c>
      <c r="M74" s="248"/>
      <c r="N74" s="248"/>
      <c r="O74" s="248"/>
      <c r="P74" s="248"/>
      <c r="Q74" s="248">
        <v>0</v>
      </c>
      <c r="R74" s="248">
        <v>1857.76</v>
      </c>
      <c r="S74" s="248"/>
      <c r="T74" s="248"/>
    </row>
    <row r="75" spans="1:20">
      <c r="A75">
        <v>139</v>
      </c>
      <c r="B75" t="s">
        <v>65</v>
      </c>
      <c r="C75" s="248"/>
      <c r="D75" s="248"/>
      <c r="E75" s="248"/>
      <c r="F75" s="248"/>
      <c r="G75" s="248">
        <v>0</v>
      </c>
      <c r="H75" s="248">
        <v>14775.4</v>
      </c>
      <c r="I75" s="248"/>
      <c r="J75" s="248"/>
      <c r="K75" s="248"/>
      <c r="L75" s="248"/>
      <c r="M75" s="248"/>
      <c r="N75" s="248"/>
      <c r="O75" s="248"/>
      <c r="P75" s="248"/>
      <c r="Q75" s="248"/>
      <c r="R75" s="248"/>
      <c r="S75" s="248"/>
      <c r="T75" s="248"/>
    </row>
    <row r="76" spans="1:20">
      <c r="A76">
        <v>163</v>
      </c>
      <c r="B76" t="s">
        <v>79</v>
      </c>
      <c r="C76" s="248"/>
      <c r="D76" s="248"/>
      <c r="E76" s="248"/>
      <c r="F76" s="248"/>
      <c r="G76" s="248"/>
      <c r="H76" s="248"/>
      <c r="I76" s="248"/>
      <c r="J76" s="248"/>
      <c r="K76" s="248"/>
      <c r="L76" s="248"/>
      <c r="M76" s="248"/>
      <c r="N76" s="248"/>
      <c r="O76" s="248"/>
      <c r="P76" s="248"/>
      <c r="Q76" s="248">
        <v>0</v>
      </c>
      <c r="R76" s="248">
        <v>526.20000000000005</v>
      </c>
      <c r="S76" s="248">
        <v>0</v>
      </c>
      <c r="T76" s="248">
        <v>3080</v>
      </c>
    </row>
    <row r="77" spans="1:20">
      <c r="A77">
        <v>901</v>
      </c>
      <c r="B77" t="s">
        <v>191</v>
      </c>
      <c r="C77" s="248"/>
      <c r="D77" s="248"/>
      <c r="E77" s="248"/>
      <c r="F77" s="248"/>
      <c r="G77" s="248">
        <v>0</v>
      </c>
      <c r="H77" s="248">
        <v>1146352.8700000001</v>
      </c>
      <c r="I77" s="248">
        <v>0</v>
      </c>
      <c r="J77" s="248">
        <v>168.52</v>
      </c>
      <c r="K77" s="248"/>
      <c r="L77" s="248"/>
      <c r="M77" s="248"/>
      <c r="N77" s="248"/>
      <c r="O77" s="248">
        <v>0</v>
      </c>
      <c r="P77" s="248">
        <v>212676.86</v>
      </c>
      <c r="Q77" s="248"/>
      <c r="R77" s="248"/>
      <c r="S77" s="248"/>
      <c r="T77" s="248"/>
    </row>
    <row r="78" spans="1:20">
      <c r="A78">
        <v>423</v>
      </c>
      <c r="B78" t="s">
        <v>151</v>
      </c>
      <c r="C78" s="248"/>
      <c r="D78" s="248"/>
      <c r="E78" s="248"/>
      <c r="F78" s="248"/>
      <c r="G78" s="248"/>
      <c r="H78" s="248"/>
      <c r="I78" s="248"/>
      <c r="J78" s="248"/>
      <c r="K78" s="248"/>
      <c r="L78" s="248"/>
      <c r="M78" s="248">
        <v>0</v>
      </c>
      <c r="N78" s="248">
        <v>2826</v>
      </c>
      <c r="O78" s="248"/>
      <c r="P78" s="248"/>
      <c r="Q78" s="248"/>
      <c r="R78" s="248"/>
      <c r="S78" s="248">
        <v>0</v>
      </c>
      <c r="T78" s="248">
        <v>343</v>
      </c>
    </row>
    <row r="79" spans="1:20">
      <c r="A79">
        <v>591</v>
      </c>
      <c r="B79" t="s">
        <v>676</v>
      </c>
      <c r="C79" s="248"/>
      <c r="D79" s="248"/>
      <c r="E79" s="248"/>
      <c r="F79" s="248"/>
      <c r="G79" s="248"/>
      <c r="H79" s="248"/>
      <c r="I79" s="248"/>
      <c r="J79" s="248"/>
      <c r="K79" s="248"/>
      <c r="L79" s="248"/>
      <c r="M79" s="248"/>
      <c r="N79" s="248"/>
      <c r="O79" s="248"/>
      <c r="P79" s="248"/>
      <c r="Q79" s="248">
        <v>0</v>
      </c>
      <c r="R79" s="248">
        <v>500</v>
      </c>
      <c r="S79" s="248">
        <v>0</v>
      </c>
      <c r="T79" s="248">
        <v>1676417.58</v>
      </c>
    </row>
    <row r="80" spans="1:20">
      <c r="A80">
        <v>266</v>
      </c>
      <c r="B80" t="s">
        <v>1271</v>
      </c>
      <c r="C80" s="248"/>
      <c r="D80" s="248"/>
      <c r="E80" s="248"/>
      <c r="F80" s="248"/>
      <c r="G80" s="248"/>
      <c r="H80" s="248"/>
      <c r="I80" s="248"/>
      <c r="J80" s="248"/>
      <c r="K80" s="248"/>
      <c r="L80" s="248"/>
      <c r="M80" s="248"/>
      <c r="N80" s="248"/>
      <c r="O80" s="248"/>
      <c r="P80" s="248"/>
      <c r="Q80" s="248"/>
      <c r="R80" s="248"/>
      <c r="S80" s="248">
        <v>0</v>
      </c>
      <c r="T80" s="248">
        <v>2179.56</v>
      </c>
    </row>
    <row r="81" spans="1:20">
      <c r="A81">
        <v>133</v>
      </c>
      <c r="B81" t="s">
        <v>61</v>
      </c>
      <c r="C81" s="248"/>
      <c r="D81" s="248"/>
      <c r="E81" s="248"/>
      <c r="F81" s="248"/>
      <c r="G81" s="248"/>
      <c r="H81" s="248"/>
      <c r="I81" s="248"/>
      <c r="J81" s="248"/>
      <c r="K81" s="248"/>
      <c r="L81" s="248"/>
      <c r="M81" s="248"/>
      <c r="N81" s="248"/>
      <c r="O81" s="248">
        <v>0</v>
      </c>
      <c r="P81" s="248">
        <v>1190</v>
      </c>
      <c r="Q81" s="248">
        <v>0</v>
      </c>
      <c r="R81" s="248">
        <v>1170</v>
      </c>
      <c r="S81" s="248">
        <v>0</v>
      </c>
      <c r="T81" s="248">
        <v>26823</v>
      </c>
    </row>
    <row r="82" spans="1:20">
      <c r="A82">
        <v>1201</v>
      </c>
      <c r="B82" t="s">
        <v>229</v>
      </c>
      <c r="C82" s="248"/>
      <c r="D82" s="248"/>
      <c r="E82" s="248"/>
      <c r="F82" s="248"/>
      <c r="G82" s="248"/>
      <c r="H82" s="248"/>
      <c r="I82" s="248">
        <v>0</v>
      </c>
      <c r="J82" s="248">
        <v>1919.19</v>
      </c>
      <c r="K82" s="248"/>
      <c r="L82" s="248"/>
      <c r="M82" s="248"/>
      <c r="N82" s="248"/>
      <c r="O82" s="248">
        <v>0</v>
      </c>
      <c r="P82" s="248">
        <v>11024.08</v>
      </c>
      <c r="Q82" s="248"/>
      <c r="R82" s="248"/>
      <c r="S82" s="248">
        <v>0</v>
      </c>
      <c r="T82" s="248">
        <v>1001.52</v>
      </c>
    </row>
    <row r="83" spans="1:20">
      <c r="A83">
        <v>234</v>
      </c>
      <c r="B83" t="s">
        <v>616</v>
      </c>
      <c r="C83" s="248"/>
      <c r="D83" s="248"/>
      <c r="E83" s="248"/>
      <c r="F83" s="248"/>
      <c r="G83" s="248"/>
      <c r="H83" s="248"/>
      <c r="I83" s="248"/>
      <c r="J83" s="248"/>
      <c r="K83" s="248"/>
      <c r="L83" s="248"/>
      <c r="M83" s="248"/>
      <c r="N83" s="248"/>
      <c r="O83" s="248"/>
      <c r="P83" s="248"/>
      <c r="Q83" s="248"/>
      <c r="R83" s="248"/>
      <c r="S83" s="248">
        <v>0</v>
      </c>
      <c r="T83" s="248">
        <v>8384.9500000000007</v>
      </c>
    </row>
    <row r="84" spans="1:20">
      <c r="A84">
        <v>348</v>
      </c>
      <c r="B84" t="s">
        <v>144</v>
      </c>
      <c r="C84" s="248"/>
      <c r="D84" s="248"/>
      <c r="E84" s="248"/>
      <c r="F84" s="248"/>
      <c r="G84" s="248"/>
      <c r="H84" s="248"/>
      <c r="I84" s="248"/>
      <c r="J84" s="248"/>
      <c r="K84" s="248"/>
      <c r="L84" s="248"/>
      <c r="M84" s="248"/>
      <c r="N84" s="248"/>
      <c r="O84" s="248">
        <v>0</v>
      </c>
      <c r="P84" s="248">
        <v>350</v>
      </c>
      <c r="Q84" s="248">
        <v>0</v>
      </c>
      <c r="R84" s="248">
        <v>5</v>
      </c>
      <c r="S84" s="248"/>
      <c r="T84" s="248"/>
    </row>
    <row r="85" spans="1:20">
      <c r="A85">
        <v>224</v>
      </c>
      <c r="B85" t="s">
        <v>96</v>
      </c>
      <c r="C85" s="248"/>
      <c r="D85" s="248"/>
      <c r="E85" s="248"/>
      <c r="F85" s="248"/>
      <c r="G85" s="248"/>
      <c r="H85" s="248"/>
      <c r="I85" s="248"/>
      <c r="J85" s="248"/>
      <c r="K85" s="248"/>
      <c r="L85" s="248"/>
      <c r="M85" s="248"/>
      <c r="N85" s="248"/>
      <c r="O85" s="248"/>
      <c r="P85" s="248"/>
      <c r="Q85" s="248"/>
      <c r="R85" s="248"/>
      <c r="S85" s="248">
        <v>0</v>
      </c>
      <c r="T85" s="248">
        <v>1000000</v>
      </c>
    </row>
    <row r="86" spans="1:20">
      <c r="A86">
        <v>548</v>
      </c>
      <c r="B86" t="s">
        <v>1288</v>
      </c>
      <c r="C86" s="248"/>
      <c r="D86" s="248"/>
      <c r="E86" s="248"/>
      <c r="F86" s="248"/>
      <c r="G86" s="248"/>
      <c r="H86" s="248"/>
      <c r="I86" s="248"/>
      <c r="J86" s="248"/>
      <c r="K86" s="248"/>
      <c r="L86" s="248"/>
      <c r="M86" s="248">
        <v>0</v>
      </c>
      <c r="N86" s="248">
        <v>1120555.8899999999</v>
      </c>
      <c r="O86" s="248"/>
      <c r="P86" s="248"/>
      <c r="Q86" s="248"/>
      <c r="R86" s="248"/>
      <c r="S86" s="248">
        <v>490</v>
      </c>
      <c r="T86" s="248">
        <v>1000000</v>
      </c>
    </row>
    <row r="87" spans="1:20">
      <c r="A87">
        <v>1260</v>
      </c>
      <c r="B87" t="s">
        <v>288</v>
      </c>
      <c r="C87" s="248"/>
      <c r="D87" s="248"/>
      <c r="E87" s="248"/>
      <c r="F87" s="248"/>
      <c r="G87" s="248"/>
      <c r="H87" s="248"/>
      <c r="I87" s="248"/>
      <c r="J87" s="248"/>
      <c r="K87" s="248">
        <v>0</v>
      </c>
      <c r="L87" s="248">
        <v>21851.22</v>
      </c>
      <c r="M87" s="248"/>
      <c r="N87" s="248"/>
      <c r="O87" s="248"/>
      <c r="P87" s="248"/>
      <c r="Q87" s="248"/>
      <c r="R87" s="248"/>
      <c r="S87" s="248"/>
      <c r="T87" s="248"/>
    </row>
    <row r="88" spans="1:20">
      <c r="A88">
        <v>683</v>
      </c>
      <c r="B88" t="s">
        <v>1253</v>
      </c>
      <c r="C88" s="248"/>
      <c r="D88" s="248"/>
      <c r="E88" s="248"/>
      <c r="F88" s="248"/>
      <c r="G88" s="248"/>
      <c r="H88" s="248"/>
      <c r="I88" s="248"/>
      <c r="J88" s="248"/>
      <c r="K88" s="248"/>
      <c r="L88" s="248"/>
      <c r="M88" s="248"/>
      <c r="N88" s="248"/>
      <c r="O88" s="248"/>
      <c r="P88" s="248"/>
      <c r="Q88" s="248">
        <v>50</v>
      </c>
      <c r="R88" s="248">
        <v>0</v>
      </c>
      <c r="S88" s="248">
        <v>0</v>
      </c>
      <c r="T88" s="248">
        <v>1145.49</v>
      </c>
    </row>
    <row r="89" spans="1:20">
      <c r="A89">
        <v>293</v>
      </c>
      <c r="B89" t="s">
        <v>122</v>
      </c>
      <c r="C89" s="248"/>
      <c r="D89" s="248"/>
      <c r="E89" s="248"/>
      <c r="F89" s="248"/>
      <c r="G89" s="248"/>
      <c r="H89" s="248"/>
      <c r="I89" s="248"/>
      <c r="J89" s="248"/>
      <c r="K89" s="248"/>
      <c r="L89" s="248"/>
      <c r="M89" s="248"/>
      <c r="N89" s="248"/>
      <c r="O89" s="248"/>
      <c r="P89" s="248"/>
      <c r="Q89" s="248">
        <v>0</v>
      </c>
      <c r="R89" s="248">
        <v>121.67</v>
      </c>
      <c r="S89" s="248">
        <v>0</v>
      </c>
      <c r="T89" s="248">
        <v>38404.57</v>
      </c>
    </row>
    <row r="90" spans="1:20">
      <c r="A90">
        <v>1223</v>
      </c>
      <c r="B90" t="s">
        <v>251</v>
      </c>
      <c r="C90" s="248"/>
      <c r="D90" s="248"/>
      <c r="E90" s="248"/>
      <c r="F90" s="248"/>
      <c r="G90" s="248"/>
      <c r="H90" s="248"/>
      <c r="I90" s="248"/>
      <c r="J90" s="248"/>
      <c r="K90" s="248">
        <v>0</v>
      </c>
      <c r="L90" s="248">
        <v>35875</v>
      </c>
      <c r="M90" s="248"/>
      <c r="N90" s="248"/>
      <c r="O90" s="248"/>
      <c r="P90" s="248"/>
      <c r="Q90" s="248"/>
      <c r="R90" s="248"/>
      <c r="S90" s="248"/>
      <c r="T90" s="248"/>
    </row>
    <row r="91" spans="1:20">
      <c r="A91">
        <v>585</v>
      </c>
      <c r="B91" t="s">
        <v>172</v>
      </c>
      <c r="C91" s="248"/>
      <c r="D91" s="248"/>
      <c r="E91" s="248"/>
      <c r="F91" s="248"/>
      <c r="G91" s="248"/>
      <c r="H91" s="248"/>
      <c r="I91" s="248"/>
      <c r="J91" s="248"/>
      <c r="K91" s="248"/>
      <c r="L91" s="248"/>
      <c r="M91" s="248"/>
      <c r="N91" s="248"/>
      <c r="O91" s="248"/>
      <c r="P91" s="248"/>
      <c r="Q91" s="248"/>
      <c r="R91" s="248"/>
      <c r="S91" s="248">
        <v>0</v>
      </c>
      <c r="T91" s="248">
        <v>1763.8</v>
      </c>
    </row>
    <row r="92" spans="1:20">
      <c r="A92">
        <v>576</v>
      </c>
      <c r="B92" t="s">
        <v>1249</v>
      </c>
      <c r="C92" s="248"/>
      <c r="D92" s="248"/>
      <c r="E92" s="248"/>
      <c r="F92" s="248"/>
      <c r="G92" s="248"/>
      <c r="H92" s="248"/>
      <c r="I92" s="248"/>
      <c r="J92" s="248"/>
      <c r="K92" s="248"/>
      <c r="L92" s="248"/>
      <c r="M92" s="248"/>
      <c r="N92" s="248"/>
      <c r="O92" s="248"/>
      <c r="P92" s="248"/>
      <c r="Q92" s="248"/>
      <c r="R92" s="248"/>
      <c r="S92" s="248">
        <v>1031.58</v>
      </c>
      <c r="T92" s="248">
        <v>0</v>
      </c>
    </row>
    <row r="93" spans="1:20">
      <c r="A93">
        <v>249</v>
      </c>
      <c r="B93" t="s">
        <v>103</v>
      </c>
      <c r="C93" s="248"/>
      <c r="D93" s="248"/>
      <c r="E93" s="248"/>
      <c r="F93" s="248"/>
      <c r="G93" s="248"/>
      <c r="H93" s="248"/>
      <c r="I93" s="248"/>
      <c r="J93" s="248"/>
      <c r="K93" s="248"/>
      <c r="L93" s="248"/>
      <c r="M93" s="248"/>
      <c r="N93" s="248"/>
      <c r="O93" s="248"/>
      <c r="P93" s="248"/>
      <c r="Q93" s="248"/>
      <c r="R93" s="248"/>
      <c r="S93" s="248">
        <v>0</v>
      </c>
      <c r="T93" s="248">
        <v>6428.6799999999994</v>
      </c>
    </row>
    <row r="94" spans="1:20">
      <c r="A94">
        <v>382</v>
      </c>
      <c r="B94" t="s">
        <v>1247</v>
      </c>
      <c r="C94" s="248"/>
      <c r="D94" s="248"/>
      <c r="E94" s="248"/>
      <c r="F94" s="248"/>
      <c r="G94" s="248"/>
      <c r="H94" s="248"/>
      <c r="I94" s="248"/>
      <c r="J94" s="248"/>
      <c r="K94" s="248"/>
      <c r="L94" s="248"/>
      <c r="M94" s="248"/>
      <c r="N94" s="248"/>
      <c r="O94" s="248">
        <v>0</v>
      </c>
      <c r="P94" s="248">
        <v>0.83</v>
      </c>
      <c r="Q94" s="248"/>
      <c r="R94" s="248"/>
      <c r="S94" s="248">
        <v>0</v>
      </c>
      <c r="T94" s="248">
        <v>59455.98</v>
      </c>
    </row>
    <row r="95" spans="1:20">
      <c r="A95">
        <v>590</v>
      </c>
      <c r="B95" t="s">
        <v>1289</v>
      </c>
      <c r="C95" s="248"/>
      <c r="D95" s="248"/>
      <c r="E95" s="248"/>
      <c r="F95" s="248"/>
      <c r="G95" s="248"/>
      <c r="H95" s="248"/>
      <c r="I95" s="248"/>
      <c r="J95" s="248"/>
      <c r="K95" s="248"/>
      <c r="L95" s="248"/>
      <c r="M95" s="248"/>
      <c r="N95" s="248"/>
      <c r="O95" s="248">
        <v>0</v>
      </c>
      <c r="P95" s="248">
        <v>0.01</v>
      </c>
      <c r="Q95" s="248">
        <v>0</v>
      </c>
      <c r="R95" s="248">
        <v>104</v>
      </c>
      <c r="S95" s="248">
        <v>0</v>
      </c>
      <c r="T95" s="248">
        <v>14254.67</v>
      </c>
    </row>
    <row r="96" spans="1:20">
      <c r="A96">
        <v>517</v>
      </c>
      <c r="B96" t="s">
        <v>163</v>
      </c>
      <c r="C96" s="248"/>
      <c r="D96" s="248"/>
      <c r="E96" s="248"/>
      <c r="F96" s="248"/>
      <c r="G96" s="248"/>
      <c r="H96" s="248"/>
      <c r="I96" s="248"/>
      <c r="J96" s="248"/>
      <c r="K96" s="248"/>
      <c r="L96" s="248"/>
      <c r="M96" s="248">
        <v>0</v>
      </c>
      <c r="N96" s="248">
        <v>589.91999999999996</v>
      </c>
      <c r="O96" s="248"/>
      <c r="P96" s="248"/>
      <c r="Q96" s="248"/>
      <c r="R96" s="248"/>
      <c r="S96" s="248"/>
      <c r="T96" s="248"/>
    </row>
    <row r="97" spans="1:20">
      <c r="A97">
        <v>201</v>
      </c>
      <c r="B97" t="s">
        <v>86</v>
      </c>
      <c r="C97" s="248"/>
      <c r="D97" s="248"/>
      <c r="E97" s="248"/>
      <c r="F97" s="248"/>
      <c r="G97" s="248"/>
      <c r="H97" s="248"/>
      <c r="I97" s="248"/>
      <c r="J97" s="248"/>
      <c r="K97" s="248"/>
      <c r="L97" s="248"/>
      <c r="M97" s="248"/>
      <c r="N97" s="248"/>
      <c r="O97" s="248"/>
      <c r="P97" s="248"/>
      <c r="Q97" s="248"/>
      <c r="R97" s="248"/>
      <c r="S97" s="248">
        <v>0</v>
      </c>
      <c r="T97" s="248">
        <v>752583.7</v>
      </c>
    </row>
    <row r="98" spans="1:20">
      <c r="A98">
        <v>169</v>
      </c>
      <c r="B98" t="s">
        <v>80</v>
      </c>
      <c r="C98" s="248"/>
      <c r="D98" s="248"/>
      <c r="E98" s="248"/>
      <c r="F98" s="248"/>
      <c r="G98" s="248"/>
      <c r="H98" s="248"/>
      <c r="I98" s="248"/>
      <c r="J98" s="248"/>
      <c r="K98" s="248"/>
      <c r="L98" s="248"/>
      <c r="M98" s="248">
        <v>0</v>
      </c>
      <c r="N98" s="248">
        <v>1207.1400000000001</v>
      </c>
      <c r="O98" s="248"/>
      <c r="P98" s="248"/>
      <c r="Q98" s="248">
        <v>0</v>
      </c>
      <c r="R98" s="248">
        <v>4058.82</v>
      </c>
      <c r="S98" s="248"/>
      <c r="T98" s="248"/>
    </row>
    <row r="99" spans="1:20">
      <c r="A99">
        <v>1401</v>
      </c>
      <c r="B99" t="s">
        <v>363</v>
      </c>
      <c r="C99" s="248"/>
      <c r="D99" s="248"/>
      <c r="E99" s="248"/>
      <c r="F99" s="248"/>
      <c r="G99" s="248"/>
      <c r="H99" s="248"/>
      <c r="I99" s="248"/>
      <c r="J99" s="248"/>
      <c r="K99" s="248"/>
      <c r="L99" s="248"/>
      <c r="M99" s="248">
        <v>0</v>
      </c>
      <c r="N99" s="248">
        <v>24167</v>
      </c>
      <c r="O99" s="248"/>
      <c r="P99" s="248"/>
      <c r="Q99" s="248"/>
      <c r="R99" s="248"/>
      <c r="S99" s="248"/>
      <c r="T99" s="248"/>
    </row>
    <row r="100" spans="1:20">
      <c r="A100">
        <v>213</v>
      </c>
      <c r="B100" t="s">
        <v>92</v>
      </c>
      <c r="C100" s="248"/>
      <c r="D100" s="248"/>
      <c r="E100" s="248"/>
      <c r="F100" s="248"/>
      <c r="G100" s="248"/>
      <c r="H100" s="248"/>
      <c r="I100" s="248"/>
      <c r="J100" s="248"/>
      <c r="K100" s="248"/>
      <c r="L100" s="248"/>
      <c r="M100" s="248"/>
      <c r="N100" s="248"/>
      <c r="O100" s="248">
        <v>0</v>
      </c>
      <c r="P100" s="248">
        <v>39.4</v>
      </c>
      <c r="Q100" s="248">
        <v>0</v>
      </c>
      <c r="R100" s="248">
        <v>139</v>
      </c>
      <c r="S100" s="248">
        <v>0</v>
      </c>
      <c r="T100" s="248">
        <v>224.6</v>
      </c>
    </row>
    <row r="101" spans="1:20">
      <c r="A101">
        <v>593</v>
      </c>
      <c r="B101" t="s">
        <v>1290</v>
      </c>
      <c r="C101" s="248"/>
      <c r="D101" s="248"/>
      <c r="E101" s="248"/>
      <c r="F101" s="248"/>
      <c r="G101" s="248"/>
      <c r="H101" s="248"/>
      <c r="I101" s="248"/>
      <c r="J101" s="248"/>
      <c r="K101" s="248"/>
      <c r="L101" s="248"/>
      <c r="M101" s="248"/>
      <c r="N101" s="248"/>
      <c r="O101" s="248">
        <v>0</v>
      </c>
      <c r="P101" s="248">
        <v>164.32</v>
      </c>
      <c r="Q101" s="248"/>
      <c r="R101" s="248"/>
      <c r="S101" s="248">
        <v>50</v>
      </c>
      <c r="T101" s="248">
        <v>0</v>
      </c>
    </row>
    <row r="102" spans="1:20">
      <c r="A102">
        <v>267</v>
      </c>
      <c r="B102" t="s">
        <v>108</v>
      </c>
      <c r="C102" s="248"/>
      <c r="D102" s="248"/>
      <c r="E102" s="248"/>
      <c r="F102" s="248"/>
      <c r="G102" s="248"/>
      <c r="H102" s="248"/>
      <c r="I102" s="248"/>
      <c r="J102" s="248"/>
      <c r="K102" s="248"/>
      <c r="L102" s="248"/>
      <c r="M102" s="248"/>
      <c r="N102" s="248"/>
      <c r="O102" s="248">
        <v>0</v>
      </c>
      <c r="P102" s="248">
        <v>1550698.2400000002</v>
      </c>
      <c r="Q102" s="248"/>
      <c r="R102" s="248"/>
      <c r="S102" s="248">
        <v>0</v>
      </c>
      <c r="T102" s="248">
        <v>248.75</v>
      </c>
    </row>
    <row r="103" spans="1:20">
      <c r="A103">
        <v>154</v>
      </c>
      <c r="B103" t="s">
        <v>75</v>
      </c>
      <c r="C103" s="248"/>
      <c r="D103" s="248"/>
      <c r="E103" s="248"/>
      <c r="F103" s="248"/>
      <c r="G103" s="248"/>
      <c r="H103" s="248"/>
      <c r="I103" s="248"/>
      <c r="J103" s="248"/>
      <c r="K103" s="248"/>
      <c r="L103" s="248"/>
      <c r="M103" s="248">
        <v>0</v>
      </c>
      <c r="N103" s="248">
        <v>2030.36</v>
      </c>
      <c r="O103" s="248"/>
      <c r="P103" s="248"/>
      <c r="Q103" s="248"/>
      <c r="R103" s="248"/>
      <c r="S103" s="248"/>
      <c r="T103" s="248"/>
    </row>
    <row r="104" spans="1:20">
      <c r="A104">
        <v>140</v>
      </c>
      <c r="B104" t="s">
        <v>1282</v>
      </c>
      <c r="C104" s="248"/>
      <c r="D104" s="248"/>
      <c r="E104" s="248"/>
      <c r="F104" s="248"/>
      <c r="G104" s="248"/>
      <c r="H104" s="248"/>
      <c r="I104" s="248"/>
      <c r="J104" s="248"/>
      <c r="K104" s="248"/>
      <c r="L104" s="248"/>
      <c r="M104" s="248">
        <v>0</v>
      </c>
      <c r="N104" s="248">
        <v>8171</v>
      </c>
      <c r="O104" s="248"/>
      <c r="P104" s="248"/>
      <c r="Q104" s="248"/>
      <c r="R104" s="248"/>
      <c r="S104" s="248"/>
      <c r="T104" s="248"/>
    </row>
    <row r="105" spans="1:20">
      <c r="A105">
        <v>904</v>
      </c>
      <c r="B105" t="s">
        <v>194</v>
      </c>
      <c r="C105" s="248"/>
      <c r="D105" s="248"/>
      <c r="E105" s="248"/>
      <c r="F105" s="248"/>
      <c r="G105" s="248"/>
      <c r="H105" s="248"/>
      <c r="I105" s="248"/>
      <c r="J105" s="248"/>
      <c r="K105" s="248"/>
      <c r="L105" s="248"/>
      <c r="M105" s="248">
        <v>0</v>
      </c>
      <c r="N105" s="248">
        <v>15995.3</v>
      </c>
      <c r="O105" s="248"/>
      <c r="P105" s="248"/>
      <c r="Q105" s="248"/>
      <c r="R105" s="248"/>
      <c r="S105" s="248"/>
      <c r="T105" s="248"/>
    </row>
    <row r="106" spans="1:20">
      <c r="A106">
        <v>512</v>
      </c>
      <c r="B106" t="s">
        <v>695</v>
      </c>
      <c r="C106" s="248"/>
      <c r="D106" s="248"/>
      <c r="E106" s="248"/>
      <c r="F106" s="248"/>
      <c r="G106" s="248"/>
      <c r="H106" s="248"/>
      <c r="I106" s="248"/>
      <c r="J106" s="248"/>
      <c r="K106" s="248"/>
      <c r="L106" s="248"/>
      <c r="M106" s="248"/>
      <c r="N106" s="248"/>
      <c r="O106" s="248">
        <v>0</v>
      </c>
      <c r="P106" s="248">
        <v>39142.67</v>
      </c>
      <c r="Q106" s="248"/>
      <c r="R106" s="248"/>
      <c r="S106" s="248"/>
      <c r="T106" s="248"/>
    </row>
    <row r="107" spans="1:20">
      <c r="A107">
        <v>145</v>
      </c>
      <c r="B107" t="s">
        <v>69</v>
      </c>
      <c r="C107" s="248"/>
      <c r="D107" s="248"/>
      <c r="E107" s="248"/>
      <c r="F107" s="248"/>
      <c r="G107" s="248"/>
      <c r="H107" s="248"/>
      <c r="I107" s="248"/>
      <c r="J107" s="248"/>
      <c r="K107" s="248"/>
      <c r="L107" s="248"/>
      <c r="M107" s="248"/>
      <c r="N107" s="248"/>
      <c r="O107" s="248">
        <v>0</v>
      </c>
      <c r="P107" s="248">
        <v>494</v>
      </c>
      <c r="Q107" s="248"/>
      <c r="R107" s="248"/>
      <c r="S107" s="248"/>
      <c r="T107" s="248"/>
    </row>
    <row r="108" spans="1:20">
      <c r="A108">
        <v>661</v>
      </c>
      <c r="B108" t="s">
        <v>178</v>
      </c>
      <c r="C108" s="248"/>
      <c r="D108" s="248"/>
      <c r="E108" s="248"/>
      <c r="F108" s="248"/>
      <c r="G108" s="248"/>
      <c r="H108" s="248"/>
      <c r="I108" s="248"/>
      <c r="J108" s="248"/>
      <c r="K108" s="248"/>
      <c r="L108" s="248"/>
      <c r="M108" s="248"/>
      <c r="N108" s="248"/>
      <c r="O108" s="248"/>
      <c r="P108" s="248"/>
      <c r="Q108" s="248"/>
      <c r="R108" s="248"/>
      <c r="S108" s="248">
        <v>0</v>
      </c>
      <c r="T108" s="248">
        <v>42308.4</v>
      </c>
    </row>
    <row r="109" spans="1:20">
      <c r="A109">
        <v>411</v>
      </c>
      <c r="B109" t="s">
        <v>147</v>
      </c>
      <c r="C109" s="248"/>
      <c r="D109" s="248"/>
      <c r="E109" s="248"/>
      <c r="F109" s="248"/>
      <c r="G109" s="248"/>
      <c r="H109" s="248"/>
      <c r="I109" s="248"/>
      <c r="J109" s="248"/>
      <c r="K109" s="248"/>
      <c r="L109" s="248"/>
      <c r="M109" s="248"/>
      <c r="N109" s="248"/>
      <c r="O109" s="248">
        <v>0</v>
      </c>
      <c r="P109" s="248">
        <v>582.05999999999995</v>
      </c>
      <c r="Q109" s="248"/>
      <c r="R109" s="248"/>
      <c r="S109" s="248"/>
      <c r="T109" s="248"/>
    </row>
    <row r="110" spans="1:20">
      <c r="A110">
        <v>295</v>
      </c>
      <c r="B110" t="s">
        <v>124</v>
      </c>
      <c r="C110" s="248"/>
      <c r="D110" s="248"/>
      <c r="E110" s="248"/>
      <c r="F110" s="248"/>
      <c r="G110" s="248"/>
      <c r="H110" s="248"/>
      <c r="I110" s="248"/>
      <c r="J110" s="248"/>
      <c r="K110" s="248"/>
      <c r="L110" s="248"/>
      <c r="M110" s="248"/>
      <c r="N110" s="248"/>
      <c r="O110" s="248">
        <v>0</v>
      </c>
      <c r="P110" s="248">
        <v>561</v>
      </c>
      <c r="Q110" s="248"/>
      <c r="R110" s="248"/>
      <c r="S110" s="248"/>
      <c r="T110" s="248"/>
    </row>
    <row r="111" spans="1:20">
      <c r="A111">
        <v>302</v>
      </c>
      <c r="B111" t="s">
        <v>130</v>
      </c>
      <c r="C111" s="248"/>
      <c r="D111" s="248"/>
      <c r="E111" s="248"/>
      <c r="F111" s="248"/>
      <c r="G111" s="248"/>
      <c r="H111" s="248"/>
      <c r="I111" s="248"/>
      <c r="J111" s="248"/>
      <c r="K111" s="248"/>
      <c r="L111" s="248"/>
      <c r="M111" s="248"/>
      <c r="N111" s="248"/>
      <c r="O111" s="248">
        <v>0</v>
      </c>
      <c r="P111" s="248">
        <v>1067280</v>
      </c>
      <c r="Q111" s="248"/>
      <c r="R111" s="248"/>
      <c r="S111" s="248"/>
      <c r="T111" s="248"/>
    </row>
    <row r="112" spans="1:20">
      <c r="A112">
        <v>386</v>
      </c>
      <c r="B112" t="s">
        <v>1285</v>
      </c>
      <c r="C112" s="248"/>
      <c r="D112" s="248"/>
      <c r="E112" s="248"/>
      <c r="F112" s="248"/>
      <c r="G112" s="248"/>
      <c r="H112" s="248"/>
      <c r="I112" s="248"/>
      <c r="J112" s="248"/>
      <c r="K112" s="248">
        <v>0</v>
      </c>
      <c r="L112" s="248">
        <v>3375</v>
      </c>
      <c r="M112" s="248"/>
      <c r="N112" s="248"/>
      <c r="O112" s="248"/>
      <c r="P112" s="248"/>
      <c r="Q112" s="248"/>
      <c r="R112" s="248"/>
      <c r="S112" s="248"/>
      <c r="T112" s="248"/>
    </row>
    <row r="113" spans="1:20">
      <c r="A113">
        <v>311</v>
      </c>
      <c r="B113" t="s">
        <v>133</v>
      </c>
      <c r="C113" s="248"/>
      <c r="D113" s="248"/>
      <c r="E113" s="248"/>
      <c r="F113" s="248"/>
      <c r="G113" s="248"/>
      <c r="H113" s="248"/>
      <c r="I113" s="248"/>
      <c r="J113" s="248"/>
      <c r="K113" s="248"/>
      <c r="L113" s="248"/>
      <c r="M113" s="248">
        <v>0</v>
      </c>
      <c r="N113" s="248">
        <v>2847.86</v>
      </c>
      <c r="O113" s="248"/>
      <c r="P113" s="248"/>
      <c r="Q113" s="248">
        <v>0</v>
      </c>
      <c r="R113" s="248">
        <v>255.03</v>
      </c>
      <c r="S113" s="248">
        <v>0</v>
      </c>
      <c r="T113" s="248">
        <v>268427.17</v>
      </c>
    </row>
    <row r="114" spans="1:20">
      <c r="A114">
        <v>909</v>
      </c>
      <c r="B114" t="s">
        <v>199</v>
      </c>
      <c r="C114" s="248"/>
      <c r="D114" s="248"/>
      <c r="E114" s="248"/>
      <c r="F114" s="248"/>
      <c r="G114" s="248"/>
      <c r="H114" s="248"/>
      <c r="I114" s="248"/>
      <c r="J114" s="248"/>
      <c r="K114" s="248"/>
      <c r="L114" s="248"/>
      <c r="M114" s="248">
        <v>0</v>
      </c>
      <c r="N114" s="248">
        <v>8695.369999999999</v>
      </c>
      <c r="O114" s="248"/>
      <c r="P114" s="248"/>
      <c r="Q114" s="248"/>
      <c r="R114" s="248"/>
      <c r="S114" s="248"/>
      <c r="T114" s="248"/>
    </row>
    <row r="115" spans="1:20">
      <c r="A115">
        <v>1205</v>
      </c>
      <c r="B115" t="s">
        <v>233</v>
      </c>
      <c r="C115" s="248"/>
      <c r="D115" s="248"/>
      <c r="E115" s="248"/>
      <c r="F115" s="248"/>
      <c r="G115" s="248"/>
      <c r="H115" s="248"/>
      <c r="I115" s="248"/>
      <c r="J115" s="248"/>
      <c r="K115" s="248"/>
      <c r="L115" s="248"/>
      <c r="M115" s="248"/>
      <c r="N115" s="248"/>
      <c r="O115" s="248"/>
      <c r="P115" s="248"/>
      <c r="Q115" s="248">
        <v>0</v>
      </c>
      <c r="R115" s="248">
        <v>2486.6999999999998</v>
      </c>
      <c r="S115" s="248"/>
      <c r="T115" s="248"/>
    </row>
    <row r="116" spans="1:20">
      <c r="A116">
        <v>344</v>
      </c>
      <c r="B116" t="s">
        <v>140</v>
      </c>
      <c r="C116" s="248"/>
      <c r="D116" s="248"/>
      <c r="E116" s="248"/>
      <c r="F116" s="248"/>
      <c r="G116" s="248"/>
      <c r="H116" s="248"/>
      <c r="I116" s="248"/>
      <c r="J116" s="248"/>
      <c r="K116" s="248"/>
      <c r="L116" s="248"/>
      <c r="M116" s="248"/>
      <c r="N116" s="248"/>
      <c r="O116" s="248"/>
      <c r="P116" s="248"/>
      <c r="Q116" s="248">
        <v>0</v>
      </c>
      <c r="R116" s="248">
        <v>4013.08</v>
      </c>
      <c r="S116" s="248">
        <v>0</v>
      </c>
      <c r="T116" s="248">
        <v>682891</v>
      </c>
    </row>
    <row r="117" spans="1:20">
      <c r="A117">
        <v>190</v>
      </c>
      <c r="B117" t="s">
        <v>83</v>
      </c>
      <c r="C117" s="248"/>
      <c r="D117" s="248"/>
      <c r="E117" s="248"/>
      <c r="F117" s="248"/>
      <c r="G117" s="248"/>
      <c r="H117" s="248"/>
      <c r="I117" s="248"/>
      <c r="J117" s="248"/>
      <c r="K117" s="248"/>
      <c r="L117" s="248"/>
      <c r="M117" s="248"/>
      <c r="N117" s="248"/>
      <c r="O117" s="248"/>
      <c r="P117" s="248"/>
      <c r="Q117" s="248">
        <v>0</v>
      </c>
      <c r="R117" s="248">
        <v>401639.23</v>
      </c>
      <c r="S117" s="248">
        <v>0</v>
      </c>
      <c r="T117" s="248">
        <v>11081.38</v>
      </c>
    </row>
    <row r="118" spans="1:20">
      <c r="A118">
        <v>385</v>
      </c>
      <c r="B118" t="s">
        <v>694</v>
      </c>
      <c r="C118" s="248"/>
      <c r="D118" s="248"/>
      <c r="E118" s="248"/>
      <c r="F118" s="248"/>
      <c r="G118" s="248"/>
      <c r="H118" s="248"/>
      <c r="I118" s="248"/>
      <c r="J118" s="248"/>
      <c r="K118" s="248"/>
      <c r="L118" s="248"/>
      <c r="M118" s="248"/>
      <c r="N118" s="248"/>
      <c r="O118" s="248"/>
      <c r="P118" s="248"/>
      <c r="Q118" s="248"/>
      <c r="R118" s="248"/>
      <c r="S118" s="248">
        <v>0</v>
      </c>
      <c r="T118" s="248">
        <v>6022.6</v>
      </c>
    </row>
    <row r="119" spans="1:20">
      <c r="A119">
        <v>908</v>
      </c>
      <c r="B119" t="s">
        <v>198</v>
      </c>
      <c r="C119" s="248"/>
      <c r="D119" s="248"/>
      <c r="E119" s="248"/>
      <c r="F119" s="248"/>
      <c r="G119" s="248"/>
      <c r="H119" s="248"/>
      <c r="I119" s="248"/>
      <c r="J119" s="248"/>
      <c r="K119" s="248"/>
      <c r="L119" s="248"/>
      <c r="M119" s="248"/>
      <c r="N119" s="248"/>
      <c r="O119" s="248"/>
      <c r="P119" s="248"/>
      <c r="Q119" s="248">
        <v>0</v>
      </c>
      <c r="R119" s="248">
        <v>108</v>
      </c>
      <c r="S119" s="248"/>
      <c r="T119" s="248"/>
    </row>
    <row r="120" spans="1:20">
      <c r="A120">
        <v>292</v>
      </c>
      <c r="B120" t="s">
        <v>121</v>
      </c>
      <c r="C120" s="248"/>
      <c r="D120" s="248"/>
      <c r="E120" s="248"/>
      <c r="F120" s="248"/>
      <c r="G120" s="248"/>
      <c r="H120" s="248"/>
      <c r="I120" s="248"/>
      <c r="J120" s="248"/>
      <c r="K120" s="248"/>
      <c r="L120" s="248"/>
      <c r="M120" s="248"/>
      <c r="N120" s="248"/>
      <c r="O120" s="248"/>
      <c r="P120" s="248"/>
      <c r="Q120" s="248"/>
      <c r="R120" s="248"/>
      <c r="S120" s="248">
        <v>0</v>
      </c>
      <c r="T120" s="248">
        <v>1183</v>
      </c>
    </row>
    <row r="121" spans="1:20">
      <c r="A121">
        <v>254</v>
      </c>
      <c r="B121" t="s">
        <v>106</v>
      </c>
      <c r="C121" s="248"/>
      <c r="D121" s="248"/>
      <c r="E121" s="248"/>
      <c r="F121" s="248"/>
      <c r="G121" s="248"/>
      <c r="H121" s="248"/>
      <c r="I121" s="248"/>
      <c r="J121" s="248"/>
      <c r="K121" s="248"/>
      <c r="L121" s="248"/>
      <c r="M121" s="248"/>
      <c r="N121" s="248"/>
      <c r="O121" s="248"/>
      <c r="P121" s="248"/>
      <c r="Q121" s="248">
        <v>0</v>
      </c>
      <c r="R121" s="248">
        <v>90</v>
      </c>
      <c r="S121" s="248"/>
      <c r="T121" s="248"/>
    </row>
    <row r="122" spans="1:20">
      <c r="A122">
        <v>309</v>
      </c>
      <c r="B122" t="s">
        <v>1244</v>
      </c>
      <c r="C122" s="248"/>
      <c r="D122" s="248"/>
      <c r="E122" s="248"/>
      <c r="F122" s="248"/>
      <c r="G122" s="248"/>
      <c r="H122" s="248"/>
      <c r="I122" s="248"/>
      <c r="J122" s="248"/>
      <c r="K122" s="248"/>
      <c r="L122" s="248"/>
      <c r="M122" s="248"/>
      <c r="N122" s="248"/>
      <c r="O122" s="248"/>
      <c r="P122" s="248"/>
      <c r="Q122" s="248"/>
      <c r="R122" s="248"/>
      <c r="S122" s="248">
        <v>0</v>
      </c>
      <c r="T122" s="248">
        <v>1621</v>
      </c>
    </row>
    <row r="123" spans="1:20">
      <c r="A123">
        <v>347</v>
      </c>
      <c r="B123" t="s">
        <v>143</v>
      </c>
      <c r="C123" s="248"/>
      <c r="D123" s="248"/>
      <c r="E123" s="248"/>
      <c r="F123" s="248"/>
      <c r="G123" s="248"/>
      <c r="H123" s="248"/>
      <c r="I123" s="248"/>
      <c r="J123" s="248"/>
      <c r="K123" s="248"/>
      <c r="L123" s="248"/>
      <c r="M123" s="248"/>
      <c r="N123" s="248"/>
      <c r="O123" s="248"/>
      <c r="P123" s="248"/>
      <c r="Q123" s="248">
        <v>0</v>
      </c>
      <c r="R123" s="248">
        <v>658</v>
      </c>
      <c r="S123" s="248">
        <v>0</v>
      </c>
      <c r="T123" s="248">
        <v>467.38</v>
      </c>
    </row>
    <row r="124" spans="1:20">
      <c r="A124">
        <v>343</v>
      </c>
      <c r="B124" t="s">
        <v>139</v>
      </c>
      <c r="C124" s="248"/>
      <c r="D124" s="248"/>
      <c r="E124" s="248"/>
      <c r="F124" s="248"/>
      <c r="G124" s="248"/>
      <c r="H124" s="248"/>
      <c r="I124" s="248"/>
      <c r="J124" s="248"/>
      <c r="K124" s="248"/>
      <c r="L124" s="248"/>
      <c r="M124" s="248"/>
      <c r="N124" s="248"/>
      <c r="O124" s="248"/>
      <c r="P124" s="248"/>
      <c r="Q124" s="248">
        <v>0</v>
      </c>
      <c r="R124" s="248">
        <v>627468.43000000005</v>
      </c>
      <c r="S124" s="248"/>
      <c r="T124" s="248"/>
    </row>
    <row r="125" spans="1:20">
      <c r="A125">
        <v>682</v>
      </c>
      <c r="B125" t="s">
        <v>1252</v>
      </c>
      <c r="C125" s="248"/>
      <c r="D125" s="248"/>
      <c r="E125" s="248"/>
      <c r="F125" s="248"/>
      <c r="G125" s="248"/>
      <c r="H125" s="248"/>
      <c r="I125" s="248"/>
      <c r="J125" s="248"/>
      <c r="K125" s="248"/>
      <c r="L125" s="248"/>
      <c r="M125" s="248"/>
      <c r="N125" s="248"/>
      <c r="O125" s="248"/>
      <c r="P125" s="248"/>
      <c r="Q125" s="248"/>
      <c r="R125" s="248"/>
      <c r="S125" s="248">
        <v>0</v>
      </c>
      <c r="T125" s="248">
        <v>50</v>
      </c>
    </row>
    <row r="126" spans="1:20">
      <c r="A126">
        <v>551</v>
      </c>
      <c r="B126" t="s">
        <v>166</v>
      </c>
      <c r="C126" s="248"/>
      <c r="D126" s="248"/>
      <c r="E126" s="248"/>
      <c r="F126" s="248"/>
      <c r="G126" s="248"/>
      <c r="H126" s="248"/>
      <c r="I126" s="248"/>
      <c r="J126" s="248"/>
      <c r="K126" s="248"/>
      <c r="L126" s="248"/>
      <c r="M126" s="248"/>
      <c r="N126" s="248"/>
      <c r="O126" s="248"/>
      <c r="P126" s="248"/>
      <c r="Q126" s="248"/>
      <c r="R126" s="248"/>
      <c r="S126" s="248">
        <v>50</v>
      </c>
      <c r="T126" s="248">
        <v>0</v>
      </c>
    </row>
    <row r="127" spans="1:20">
      <c r="A127">
        <v>265</v>
      </c>
      <c r="B127" t="s">
        <v>107</v>
      </c>
      <c r="C127" s="248"/>
      <c r="D127" s="248"/>
      <c r="E127" s="248"/>
      <c r="F127" s="248"/>
      <c r="G127" s="248"/>
      <c r="H127" s="248"/>
      <c r="I127" s="248"/>
      <c r="J127" s="248"/>
      <c r="K127" s="248"/>
      <c r="L127" s="248"/>
      <c r="M127" s="248"/>
      <c r="N127" s="248"/>
      <c r="O127" s="248"/>
      <c r="P127" s="248"/>
      <c r="Q127" s="248"/>
      <c r="R127" s="248"/>
      <c r="S127" s="248">
        <v>0</v>
      </c>
      <c r="T127" s="248">
        <v>21210</v>
      </c>
    </row>
    <row r="128" spans="1:20">
      <c r="A128">
        <v>387</v>
      </c>
      <c r="B128" t="s">
        <v>1270</v>
      </c>
      <c r="C128" s="248"/>
      <c r="D128" s="248"/>
      <c r="E128" s="248"/>
      <c r="F128" s="248"/>
      <c r="G128" s="248"/>
      <c r="H128" s="248"/>
      <c r="I128" s="248"/>
      <c r="J128" s="248"/>
      <c r="K128" s="248"/>
      <c r="L128" s="248"/>
      <c r="M128" s="248"/>
      <c r="N128" s="248"/>
      <c r="O128" s="248"/>
      <c r="P128" s="248"/>
      <c r="Q128" s="248"/>
      <c r="R128" s="248"/>
      <c r="S128" s="248">
        <v>0</v>
      </c>
      <c r="T128" s="248">
        <v>35000</v>
      </c>
    </row>
    <row r="129" spans="1:20">
      <c r="A129">
        <v>251</v>
      </c>
      <c r="B129" t="s">
        <v>104</v>
      </c>
      <c r="C129" s="248"/>
      <c r="D129" s="248"/>
      <c r="E129" s="248"/>
      <c r="F129" s="248"/>
      <c r="G129" s="248"/>
      <c r="H129" s="248"/>
      <c r="I129" s="248"/>
      <c r="J129" s="248"/>
      <c r="K129" s="248"/>
      <c r="L129" s="248"/>
      <c r="M129" s="248"/>
      <c r="N129" s="248"/>
      <c r="O129" s="248"/>
      <c r="P129" s="248"/>
      <c r="Q129" s="248"/>
      <c r="R129" s="248"/>
      <c r="S129" s="248">
        <v>0</v>
      </c>
      <c r="T129" s="248">
        <v>306977.03999999998</v>
      </c>
    </row>
    <row r="130" spans="1:20">
      <c r="A130">
        <v>596</v>
      </c>
      <c r="B130" t="s">
        <v>1250</v>
      </c>
      <c r="C130" s="248"/>
      <c r="D130" s="248"/>
      <c r="E130" s="248"/>
      <c r="F130" s="248"/>
      <c r="G130" s="248"/>
      <c r="H130" s="248"/>
      <c r="I130" s="248"/>
      <c r="J130" s="248"/>
      <c r="K130" s="248"/>
      <c r="L130" s="248"/>
      <c r="M130" s="248"/>
      <c r="N130" s="248"/>
      <c r="O130" s="248"/>
      <c r="P130" s="248"/>
      <c r="Q130" s="248"/>
      <c r="R130" s="248"/>
      <c r="S130" s="248">
        <v>3918.77</v>
      </c>
      <c r="T130" s="248">
        <v>51935.519999999997</v>
      </c>
    </row>
    <row r="131" spans="1:20">
      <c r="A131">
        <v>221</v>
      </c>
      <c r="B131" t="s">
        <v>93</v>
      </c>
      <c r="C131" s="248"/>
      <c r="D131" s="248"/>
      <c r="E131" s="248"/>
      <c r="F131" s="248"/>
      <c r="G131" s="248"/>
      <c r="H131" s="248"/>
      <c r="I131" s="248"/>
      <c r="J131" s="248"/>
      <c r="K131" s="248"/>
      <c r="L131" s="248"/>
      <c r="M131" s="248"/>
      <c r="N131" s="248"/>
      <c r="O131" s="248"/>
      <c r="P131" s="248"/>
      <c r="Q131" s="248"/>
      <c r="R131" s="248"/>
      <c r="S131" s="248">
        <v>0</v>
      </c>
      <c r="T131" s="248">
        <v>364</v>
      </c>
    </row>
    <row r="149" spans="1:115">
      <c r="C149" t="s">
        <v>1313</v>
      </c>
      <c r="D149" t="s">
        <v>1314</v>
      </c>
      <c r="E149" t="s">
        <v>1313</v>
      </c>
      <c r="F149" t="s">
        <v>1314</v>
      </c>
      <c r="G149" t="s">
        <v>1313</v>
      </c>
      <c r="H149" t="s">
        <v>1314</v>
      </c>
      <c r="I149" t="s">
        <v>1313</v>
      </c>
      <c r="J149" t="s">
        <v>1314</v>
      </c>
      <c r="K149" t="s">
        <v>1313</v>
      </c>
      <c r="L149" t="s">
        <v>1314</v>
      </c>
      <c r="M149" t="s">
        <v>1313</v>
      </c>
      <c r="N149" t="s">
        <v>1314</v>
      </c>
      <c r="O149" t="s">
        <v>1313</v>
      </c>
      <c r="P149" t="s">
        <v>1314</v>
      </c>
      <c r="Q149" t="s">
        <v>1313</v>
      </c>
      <c r="R149" t="s">
        <v>1314</v>
      </c>
      <c r="S149" t="s">
        <v>1313</v>
      </c>
      <c r="T149" t="s">
        <v>1314</v>
      </c>
      <c r="U149" t="s">
        <v>1313</v>
      </c>
      <c r="V149" t="s">
        <v>1314</v>
      </c>
      <c r="W149" t="s">
        <v>1313</v>
      </c>
      <c r="X149" t="s">
        <v>1314</v>
      </c>
      <c r="Y149" t="s">
        <v>1313</v>
      </c>
      <c r="Z149" t="s">
        <v>1314</v>
      </c>
      <c r="AD149" t="s">
        <v>1313</v>
      </c>
      <c r="AE149" t="s">
        <v>1314</v>
      </c>
      <c r="AF149" t="s">
        <v>1313</v>
      </c>
      <c r="AG149" t="s">
        <v>1314</v>
      </c>
      <c r="AH149" t="s">
        <v>1313</v>
      </c>
      <c r="AI149" t="s">
        <v>1314</v>
      </c>
      <c r="AJ149" t="s">
        <v>1313</v>
      </c>
      <c r="AK149" t="s">
        <v>1314</v>
      </c>
      <c r="AL149" t="s">
        <v>1313</v>
      </c>
      <c r="AM149" t="s">
        <v>1314</v>
      </c>
      <c r="AN149" t="s">
        <v>1313</v>
      </c>
      <c r="AO149" t="s">
        <v>1314</v>
      </c>
      <c r="AP149" t="s">
        <v>1313</v>
      </c>
      <c r="AQ149" t="s">
        <v>1314</v>
      </c>
      <c r="AR149" t="s">
        <v>1313</v>
      </c>
      <c r="AS149" t="s">
        <v>1314</v>
      </c>
      <c r="AT149" t="s">
        <v>1313</v>
      </c>
      <c r="AU149" t="s">
        <v>1314</v>
      </c>
      <c r="AV149" t="s">
        <v>1313</v>
      </c>
      <c r="AW149" t="s">
        <v>1314</v>
      </c>
      <c r="AX149" t="s">
        <v>1313</v>
      </c>
      <c r="AY149" t="s">
        <v>1314</v>
      </c>
      <c r="AZ149" t="s">
        <v>1313</v>
      </c>
      <c r="BA149" t="s">
        <v>1314</v>
      </c>
      <c r="BE149" t="s">
        <v>1313</v>
      </c>
      <c r="BF149" t="s">
        <v>1314</v>
      </c>
      <c r="BG149" t="s">
        <v>1313</v>
      </c>
      <c r="BH149" t="s">
        <v>1314</v>
      </c>
      <c r="BI149" t="s">
        <v>1313</v>
      </c>
      <c r="BJ149" t="s">
        <v>1314</v>
      </c>
      <c r="BK149" t="s">
        <v>1313</v>
      </c>
      <c r="BL149" t="s">
        <v>1314</v>
      </c>
      <c r="BM149" t="s">
        <v>1313</v>
      </c>
      <c r="BN149" t="s">
        <v>1314</v>
      </c>
      <c r="BO149" t="s">
        <v>1313</v>
      </c>
      <c r="BP149" t="s">
        <v>1314</v>
      </c>
      <c r="BQ149" t="s">
        <v>1313</v>
      </c>
      <c r="BR149" t="s">
        <v>1314</v>
      </c>
      <c r="BS149" t="s">
        <v>1313</v>
      </c>
      <c r="BT149" t="s">
        <v>1314</v>
      </c>
      <c r="BU149" t="s">
        <v>1313</v>
      </c>
      <c r="BV149" t="s">
        <v>1314</v>
      </c>
      <c r="BW149" t="s">
        <v>1313</v>
      </c>
      <c r="BX149" t="s">
        <v>1314</v>
      </c>
      <c r="BY149" t="s">
        <v>1313</v>
      </c>
      <c r="BZ149" t="s">
        <v>1314</v>
      </c>
      <c r="CA149" t="s">
        <v>1313</v>
      </c>
      <c r="CB149" t="s">
        <v>1314</v>
      </c>
      <c r="CF149" t="s">
        <v>1313</v>
      </c>
      <c r="CG149" t="s">
        <v>1314</v>
      </c>
      <c r="CH149" t="s">
        <v>1313</v>
      </c>
      <c r="CI149" t="s">
        <v>1314</v>
      </c>
      <c r="CJ149" t="s">
        <v>1313</v>
      </c>
      <c r="CK149" t="s">
        <v>1314</v>
      </c>
      <c r="CL149" t="s">
        <v>1313</v>
      </c>
      <c r="CM149" t="s">
        <v>1314</v>
      </c>
      <c r="CN149" t="s">
        <v>1313</v>
      </c>
      <c r="CO149" t="s">
        <v>1314</v>
      </c>
      <c r="CP149" t="s">
        <v>1313</v>
      </c>
      <c r="CQ149" t="s">
        <v>1314</v>
      </c>
      <c r="CR149" t="s">
        <v>1313</v>
      </c>
      <c r="CS149" t="s">
        <v>1314</v>
      </c>
      <c r="CT149" t="s">
        <v>1313</v>
      </c>
      <c r="CU149" t="s">
        <v>1314</v>
      </c>
      <c r="CV149" t="s">
        <v>1313</v>
      </c>
      <c r="CW149" t="s">
        <v>1314</v>
      </c>
      <c r="CX149" t="s">
        <v>1313</v>
      </c>
      <c r="CY149" t="s">
        <v>1314</v>
      </c>
      <c r="CZ149" t="s">
        <v>1313</v>
      </c>
      <c r="DA149" t="s">
        <v>1314</v>
      </c>
      <c r="DB149" t="s">
        <v>1313</v>
      </c>
      <c r="DC149" t="s">
        <v>1314</v>
      </c>
      <c r="DG149" t="s">
        <v>1314</v>
      </c>
    </row>
    <row r="150" spans="1:115">
      <c r="C150">
        <v>1</v>
      </c>
      <c r="D150">
        <v>2</v>
      </c>
      <c r="E150">
        <v>3</v>
      </c>
      <c r="F150">
        <v>4</v>
      </c>
      <c r="G150">
        <v>5</v>
      </c>
      <c r="H150">
        <v>6</v>
      </c>
      <c r="I150">
        <v>7</v>
      </c>
      <c r="J150">
        <v>8</v>
      </c>
      <c r="K150">
        <v>9</v>
      </c>
      <c r="L150">
        <v>10</v>
      </c>
      <c r="M150">
        <v>11</v>
      </c>
      <c r="N150">
        <v>12</v>
      </c>
      <c r="O150">
        <v>13</v>
      </c>
      <c r="P150">
        <v>14</v>
      </c>
      <c r="Q150">
        <v>15</v>
      </c>
      <c r="R150">
        <v>16</v>
      </c>
      <c r="S150">
        <v>17</v>
      </c>
      <c r="T150">
        <v>18</v>
      </c>
      <c r="U150">
        <v>19</v>
      </c>
      <c r="V150">
        <v>20</v>
      </c>
      <c r="W150">
        <v>21</v>
      </c>
      <c r="X150">
        <v>22</v>
      </c>
      <c r="Y150">
        <v>23</v>
      </c>
      <c r="Z150">
        <v>24</v>
      </c>
    </row>
    <row r="151" spans="1:115">
      <c r="A151">
        <f>A2</f>
        <v>0</v>
      </c>
      <c r="B151">
        <f>B2</f>
        <v>0</v>
      </c>
      <c r="C151" t="str">
        <f>C2&amp;C149</f>
        <v>EneroDébitos</v>
      </c>
      <c r="D151" t="str">
        <f t="shared" ref="D151:BO151" si="0">D2&amp;D149</f>
        <v>EneroCréditos</v>
      </c>
      <c r="E151" t="str">
        <f t="shared" si="0"/>
        <v>FebreroDébitos</v>
      </c>
      <c r="F151" t="str">
        <f t="shared" si="0"/>
        <v>FebreroCréditos</v>
      </c>
      <c r="G151" t="str">
        <f t="shared" si="0"/>
        <v>MarzoDébitos</v>
      </c>
      <c r="H151" t="str">
        <f t="shared" si="0"/>
        <v>MarzoCréditos</v>
      </c>
      <c r="I151" t="str">
        <f t="shared" si="0"/>
        <v>AbrilDébitos</v>
      </c>
      <c r="J151" t="str">
        <f t="shared" si="0"/>
        <v>AbrilCréditos</v>
      </c>
      <c r="K151" t="str">
        <f t="shared" si="0"/>
        <v>MayoDébitos</v>
      </c>
      <c r="L151" t="str">
        <f t="shared" si="0"/>
        <v>MayoCréditos</v>
      </c>
      <c r="M151" t="str">
        <f t="shared" si="0"/>
        <v>JunioDébitos</v>
      </c>
      <c r="N151" t="str">
        <f t="shared" si="0"/>
        <v>JunioCréditos</v>
      </c>
      <c r="O151" t="str">
        <f t="shared" si="0"/>
        <v>JulioDébitos</v>
      </c>
      <c r="P151" t="str">
        <f t="shared" si="0"/>
        <v>JulioCréditos</v>
      </c>
      <c r="Q151" t="str">
        <f t="shared" si="0"/>
        <v>AgostoDébitos</v>
      </c>
      <c r="R151" t="str">
        <f t="shared" si="0"/>
        <v>AgostoCréditos</v>
      </c>
      <c r="S151" t="str">
        <f t="shared" si="0"/>
        <v>SeptiembreDébitos</v>
      </c>
      <c r="T151" t="str">
        <f t="shared" si="0"/>
        <v>SeptiembreCréditos</v>
      </c>
      <c r="U151" t="str">
        <f t="shared" si="0"/>
        <v>Aún no hay mesDébitos</v>
      </c>
      <c r="V151" t="str">
        <f t="shared" si="0"/>
        <v>Aún no hay mesCréditos</v>
      </c>
      <c r="W151" t="str">
        <f t="shared" si="0"/>
        <v>Aún no hay mesDébitos</v>
      </c>
      <c r="X151" t="str">
        <f t="shared" si="0"/>
        <v>Aún no hay mesCréditos</v>
      </c>
      <c r="Y151" t="str">
        <f t="shared" si="0"/>
        <v>Aún no hay mesDébitos</v>
      </c>
      <c r="Z151" t="str">
        <f t="shared" si="0"/>
        <v>Aún no hay mesCréditos</v>
      </c>
      <c r="AA151" t="str">
        <f t="shared" si="0"/>
        <v/>
      </c>
      <c r="AB151" t="str">
        <f t="shared" si="0"/>
        <v/>
      </c>
      <c r="AC151" t="str">
        <f t="shared" si="0"/>
        <v/>
      </c>
      <c r="AD151" t="str">
        <f t="shared" si="0"/>
        <v>EneroDébitos</v>
      </c>
      <c r="AE151" t="str">
        <f t="shared" si="0"/>
        <v>EneroCréditos</v>
      </c>
      <c r="AF151" t="str">
        <f t="shared" si="0"/>
        <v>FebreroDébitos</v>
      </c>
      <c r="AG151" t="str">
        <f t="shared" si="0"/>
        <v>FebreroCréditos</v>
      </c>
      <c r="AH151" t="str">
        <f t="shared" si="0"/>
        <v>MarzoDébitos</v>
      </c>
      <c r="AI151" t="str">
        <f t="shared" si="0"/>
        <v>MarzoCréditos</v>
      </c>
      <c r="AJ151" t="str">
        <f t="shared" si="0"/>
        <v>AbrilDébitos</v>
      </c>
      <c r="AK151" t="str">
        <f t="shared" si="0"/>
        <v>AbrilCréditos</v>
      </c>
      <c r="AL151" t="str">
        <f t="shared" si="0"/>
        <v>MayoDébitos</v>
      </c>
      <c r="AM151" t="str">
        <f t="shared" si="0"/>
        <v>MayoCréditos</v>
      </c>
      <c r="AN151" t="str">
        <f t="shared" si="0"/>
        <v>JunioDébitos</v>
      </c>
      <c r="AO151" t="str">
        <f t="shared" si="0"/>
        <v>JunioCréditos</v>
      </c>
      <c r="AP151" t="str">
        <f t="shared" si="0"/>
        <v>JulioDébitos</v>
      </c>
      <c r="AQ151" t="str">
        <f t="shared" si="0"/>
        <v>JulioCréditos</v>
      </c>
      <c r="AR151" t="str">
        <f t="shared" si="0"/>
        <v>AgostoDébitos</v>
      </c>
      <c r="AS151" t="str">
        <f t="shared" si="0"/>
        <v>AgostoCréditos</v>
      </c>
      <c r="AT151" t="str">
        <f t="shared" si="0"/>
        <v>SeptiembreDébitos</v>
      </c>
      <c r="AU151" t="str">
        <f t="shared" si="0"/>
        <v>SeptiembreCréditos</v>
      </c>
      <c r="AV151" t="str">
        <f t="shared" si="0"/>
        <v>Aún no hay mesDébitos</v>
      </c>
      <c r="AW151" t="str">
        <f t="shared" si="0"/>
        <v>Aún no hay mesCréditos</v>
      </c>
      <c r="AX151" t="str">
        <f t="shared" si="0"/>
        <v>Aún no hay mesDébitos</v>
      </c>
      <c r="AY151" t="str">
        <f t="shared" si="0"/>
        <v>Aún no hay mesCréditos</v>
      </c>
      <c r="AZ151" t="str">
        <f t="shared" si="0"/>
        <v>Aún no hay mesDébitos</v>
      </c>
      <c r="BA151" t="str">
        <f t="shared" si="0"/>
        <v>Aún no hay mesCréditos</v>
      </c>
      <c r="BB151" t="str">
        <f t="shared" si="0"/>
        <v/>
      </c>
      <c r="BC151" t="str">
        <f t="shared" si="0"/>
        <v/>
      </c>
      <c r="BD151" t="str">
        <f t="shared" si="0"/>
        <v/>
      </c>
      <c r="BE151" t="str">
        <f t="shared" si="0"/>
        <v>EneroDébitos</v>
      </c>
      <c r="BF151" t="str">
        <f t="shared" si="0"/>
        <v>EneroCréditos</v>
      </c>
      <c r="BG151" t="str">
        <f t="shared" si="0"/>
        <v>FebreroDébitos</v>
      </c>
      <c r="BH151" t="str">
        <f t="shared" si="0"/>
        <v>FebreroCréditos</v>
      </c>
      <c r="BI151" t="str">
        <f t="shared" si="0"/>
        <v>MarzoDébitos</v>
      </c>
      <c r="BJ151" t="str">
        <f t="shared" si="0"/>
        <v>MarzoCréditos</v>
      </c>
      <c r="BK151" t="str">
        <f t="shared" si="0"/>
        <v>AbrilDébitos</v>
      </c>
      <c r="BL151" t="str">
        <f t="shared" si="0"/>
        <v>AbrilCréditos</v>
      </c>
      <c r="BM151" t="str">
        <f t="shared" si="0"/>
        <v>MayoDébitos</v>
      </c>
      <c r="BN151" t="str">
        <f t="shared" si="0"/>
        <v>MayoCréditos</v>
      </c>
      <c r="BO151" t="str">
        <f t="shared" si="0"/>
        <v>JunioDébitos</v>
      </c>
      <c r="BP151" t="str">
        <f t="shared" ref="BP151:DF151" si="1">BP2&amp;BP149</f>
        <v>JunioCréditos</v>
      </c>
      <c r="BQ151" t="str">
        <f t="shared" si="1"/>
        <v>JulioDébitos</v>
      </c>
      <c r="BR151" t="str">
        <f t="shared" si="1"/>
        <v>JulioCréditos</v>
      </c>
      <c r="BS151" t="str">
        <f t="shared" si="1"/>
        <v>AgostoDébitos</v>
      </c>
      <c r="BT151" t="str">
        <f t="shared" si="1"/>
        <v>AgostoCréditos</v>
      </c>
      <c r="BU151" t="str">
        <f t="shared" si="1"/>
        <v>SeptiembreDébitos</v>
      </c>
      <c r="BV151" t="str">
        <f t="shared" si="1"/>
        <v>SeptiembreCréditos</v>
      </c>
      <c r="BW151" t="str">
        <f t="shared" si="1"/>
        <v>Aún no hay mesDébitos</v>
      </c>
      <c r="BX151" t="str">
        <f t="shared" si="1"/>
        <v>Aún no hay mesCréditos</v>
      </c>
      <c r="BY151" t="str">
        <f t="shared" si="1"/>
        <v>Aún no hay mesDébitos</v>
      </c>
      <c r="BZ151" t="str">
        <f t="shared" si="1"/>
        <v>Aún no hay mesCréditos</v>
      </c>
      <c r="CA151" t="str">
        <f t="shared" si="1"/>
        <v>Aún no hay mesDébitos</v>
      </c>
      <c r="CB151" t="str">
        <f t="shared" si="1"/>
        <v>Aún no hay mesCréditos</v>
      </c>
      <c r="CC151" t="str">
        <f t="shared" si="1"/>
        <v/>
      </c>
      <c r="CD151" t="str">
        <f t="shared" si="1"/>
        <v/>
      </c>
      <c r="CE151" t="str">
        <f t="shared" si="1"/>
        <v/>
      </c>
      <c r="CF151" t="str">
        <f t="shared" si="1"/>
        <v>AbrilDébitos</v>
      </c>
      <c r="CG151" t="str">
        <f t="shared" si="1"/>
        <v>AbrilCréditos</v>
      </c>
      <c r="CH151" t="str">
        <f t="shared" si="1"/>
        <v>MayoDébitos</v>
      </c>
      <c r="CI151" t="str">
        <f t="shared" si="1"/>
        <v>MayoCréditos</v>
      </c>
      <c r="CJ151" t="str">
        <f t="shared" si="1"/>
        <v>SeptiembreDébitos</v>
      </c>
      <c r="CK151" t="str">
        <f t="shared" si="1"/>
        <v>SeptiembreCréditos</v>
      </c>
      <c r="CL151" t="str">
        <f t="shared" si="1"/>
        <v>Aún no hay mesDébitos</v>
      </c>
      <c r="CM151" t="str">
        <f t="shared" si="1"/>
        <v>Aún no hay mesCréditos</v>
      </c>
      <c r="CN151" t="str">
        <f t="shared" si="1"/>
        <v>Aún no hay mesDébitos</v>
      </c>
      <c r="CO151" t="str">
        <f t="shared" si="1"/>
        <v>Aún no hay mesCréditos</v>
      </c>
      <c r="CP151" t="str">
        <f t="shared" si="1"/>
        <v>Aún no hay mesDébitos</v>
      </c>
      <c r="CQ151" t="str">
        <f t="shared" si="1"/>
        <v>Aún no hay mesCréditos</v>
      </c>
      <c r="CR151" t="str">
        <f t="shared" si="1"/>
        <v>Aún no hay mesDébitos</v>
      </c>
      <c r="CS151" t="str">
        <f t="shared" si="1"/>
        <v>Aún no hay mesCréditos</v>
      </c>
      <c r="CT151" t="str">
        <f t="shared" si="1"/>
        <v>Aún no hay mesDébitos</v>
      </c>
      <c r="CU151" t="str">
        <f t="shared" si="1"/>
        <v>Aún no hay mesCréditos</v>
      </c>
      <c r="CV151" t="str">
        <f t="shared" si="1"/>
        <v>Aún no hay mesDébitos</v>
      </c>
      <c r="CW151" t="str">
        <f t="shared" si="1"/>
        <v>Aún no hay mesCréditos</v>
      </c>
      <c r="CX151" t="str">
        <f t="shared" si="1"/>
        <v>Aún no hay mesDébitos</v>
      </c>
      <c r="CY151" t="str">
        <f t="shared" si="1"/>
        <v>Aún no hay mesCréditos</v>
      </c>
      <c r="CZ151" t="str">
        <f t="shared" si="1"/>
        <v>Aún no hay mesDébitos</v>
      </c>
      <c r="DA151" t="str">
        <f t="shared" si="1"/>
        <v>Aún no hay mesCréditos</v>
      </c>
      <c r="DB151" t="str">
        <f t="shared" si="1"/>
        <v>Aún no hay mesDébitos</v>
      </c>
      <c r="DC151" t="str">
        <f t="shared" si="1"/>
        <v>Aún no hay mesCréditos</v>
      </c>
      <c r="DD151" t="str">
        <f t="shared" si="1"/>
        <v/>
      </c>
      <c r="DE151" t="str">
        <f t="shared" si="1"/>
        <v/>
      </c>
      <c r="DF151" t="str">
        <f t="shared" si="1"/>
        <v/>
      </c>
      <c r="DG151" t="str">
        <f ca="1">+DH151&amp;DG149</f>
        <v>SeptiembreCréditos</v>
      </c>
      <c r="DH151" t="str">
        <f ca="1">DG2</f>
        <v>Septiembre</v>
      </c>
    </row>
    <row r="152" spans="1:115">
      <c r="A152">
        <f t="shared" ref="A152:AF152" si="2">A3</f>
        <v>0</v>
      </c>
      <c r="B152">
        <f t="shared" si="2"/>
        <v>0</v>
      </c>
      <c r="C152" t="str">
        <f t="shared" si="2"/>
        <v>Fecha de operación
(DD/MM/AA)</v>
      </c>
      <c r="D152" t="str">
        <f t="shared" si="2"/>
        <v>Valores</v>
      </c>
      <c r="E152">
        <f t="shared" si="2"/>
        <v>0</v>
      </c>
      <c r="F152">
        <f t="shared" si="2"/>
        <v>0</v>
      </c>
      <c r="G152">
        <f t="shared" si="2"/>
        <v>0</v>
      </c>
      <c r="H152">
        <f t="shared" si="2"/>
        <v>0</v>
      </c>
      <c r="I152">
        <f t="shared" si="2"/>
        <v>0</v>
      </c>
      <c r="J152">
        <f t="shared" si="2"/>
        <v>0</v>
      </c>
      <c r="K152">
        <f t="shared" si="2"/>
        <v>0</v>
      </c>
      <c r="L152">
        <f t="shared" si="2"/>
        <v>0</v>
      </c>
      <c r="M152">
        <f t="shared" si="2"/>
        <v>0</v>
      </c>
      <c r="N152">
        <f t="shared" si="2"/>
        <v>0</v>
      </c>
      <c r="O152">
        <f t="shared" si="2"/>
        <v>0</v>
      </c>
      <c r="P152">
        <f t="shared" si="2"/>
        <v>0</v>
      </c>
      <c r="Q152">
        <f t="shared" si="2"/>
        <v>0</v>
      </c>
      <c r="R152">
        <f t="shared" si="2"/>
        <v>0</v>
      </c>
      <c r="S152">
        <f t="shared" si="2"/>
        <v>0</v>
      </c>
      <c r="T152">
        <f t="shared" si="2"/>
        <v>0</v>
      </c>
      <c r="U152">
        <f t="shared" si="2"/>
        <v>0</v>
      </c>
      <c r="V152">
        <f t="shared" si="2"/>
        <v>0</v>
      </c>
      <c r="W152">
        <f t="shared" si="2"/>
        <v>0</v>
      </c>
      <c r="X152">
        <f t="shared" si="2"/>
        <v>0</v>
      </c>
      <c r="Y152">
        <f t="shared" si="2"/>
        <v>0</v>
      </c>
      <c r="Z152">
        <f t="shared" si="2"/>
        <v>0</v>
      </c>
      <c r="AA152">
        <f t="shared" si="2"/>
        <v>0</v>
      </c>
      <c r="AB152">
        <f t="shared" si="2"/>
        <v>0</v>
      </c>
      <c r="AC152">
        <f t="shared" si="2"/>
        <v>0</v>
      </c>
      <c r="AD152" t="str">
        <f t="shared" si="2"/>
        <v>Fecha de operación
(DD/MM/AA)</v>
      </c>
      <c r="AE152" t="str">
        <f t="shared" si="2"/>
        <v>Valores</v>
      </c>
      <c r="AF152">
        <f t="shared" si="2"/>
        <v>0</v>
      </c>
      <c r="AG152">
        <f t="shared" ref="AG152:BL152" si="3">AG3</f>
        <v>0</v>
      </c>
      <c r="AH152">
        <f t="shared" si="3"/>
        <v>0</v>
      </c>
      <c r="AI152">
        <f t="shared" si="3"/>
        <v>0</v>
      </c>
      <c r="AJ152">
        <f t="shared" si="3"/>
        <v>0</v>
      </c>
      <c r="AK152">
        <f t="shared" si="3"/>
        <v>0</v>
      </c>
      <c r="AL152">
        <f t="shared" si="3"/>
        <v>0</v>
      </c>
      <c r="AM152">
        <f t="shared" si="3"/>
        <v>0</v>
      </c>
      <c r="AN152">
        <f t="shared" si="3"/>
        <v>0</v>
      </c>
      <c r="AO152">
        <f t="shared" si="3"/>
        <v>0</v>
      </c>
      <c r="AP152">
        <f t="shared" si="3"/>
        <v>0</v>
      </c>
      <c r="AQ152">
        <f t="shared" si="3"/>
        <v>0</v>
      </c>
      <c r="AR152">
        <f t="shared" si="3"/>
        <v>0</v>
      </c>
      <c r="AS152">
        <f t="shared" si="3"/>
        <v>0</v>
      </c>
      <c r="AT152">
        <f t="shared" si="3"/>
        <v>0</v>
      </c>
      <c r="AU152">
        <f t="shared" si="3"/>
        <v>0</v>
      </c>
      <c r="AV152">
        <f t="shared" si="3"/>
        <v>0</v>
      </c>
      <c r="AW152">
        <f t="shared" si="3"/>
        <v>0</v>
      </c>
      <c r="AX152">
        <f t="shared" si="3"/>
        <v>0</v>
      </c>
      <c r="AY152">
        <f t="shared" si="3"/>
        <v>0</v>
      </c>
      <c r="AZ152">
        <f t="shared" si="3"/>
        <v>0</v>
      </c>
      <c r="BA152">
        <f t="shared" si="3"/>
        <v>0</v>
      </c>
      <c r="BB152">
        <f t="shared" si="3"/>
        <v>0</v>
      </c>
      <c r="BC152">
        <f t="shared" si="3"/>
        <v>0</v>
      </c>
      <c r="BD152">
        <f t="shared" si="3"/>
        <v>0</v>
      </c>
      <c r="BE152" t="str">
        <f t="shared" si="3"/>
        <v>Fecha de operación
(DD/MM/AA)</v>
      </c>
      <c r="BF152" t="str">
        <f t="shared" si="3"/>
        <v>Valores</v>
      </c>
      <c r="BG152">
        <f t="shared" si="3"/>
        <v>0</v>
      </c>
      <c r="BH152">
        <f t="shared" si="3"/>
        <v>0</v>
      </c>
      <c r="BI152">
        <f t="shared" si="3"/>
        <v>0</v>
      </c>
      <c r="BJ152">
        <f t="shared" si="3"/>
        <v>0</v>
      </c>
      <c r="BK152">
        <f t="shared" si="3"/>
        <v>0</v>
      </c>
      <c r="BL152">
        <f t="shared" si="3"/>
        <v>0</v>
      </c>
      <c r="BM152">
        <f t="shared" ref="BM152:CR152" si="4">BM3</f>
        <v>0</v>
      </c>
      <c r="BN152">
        <f t="shared" si="4"/>
        <v>0</v>
      </c>
      <c r="BO152">
        <f t="shared" si="4"/>
        <v>0</v>
      </c>
      <c r="BP152">
        <f t="shared" si="4"/>
        <v>0</v>
      </c>
      <c r="BQ152">
        <f t="shared" si="4"/>
        <v>0</v>
      </c>
      <c r="BR152">
        <f t="shared" si="4"/>
        <v>0</v>
      </c>
      <c r="BS152">
        <f t="shared" si="4"/>
        <v>0</v>
      </c>
      <c r="BT152">
        <f t="shared" si="4"/>
        <v>0</v>
      </c>
      <c r="BU152">
        <f t="shared" si="4"/>
        <v>0</v>
      </c>
      <c r="BV152">
        <f t="shared" si="4"/>
        <v>0</v>
      </c>
      <c r="BW152">
        <f t="shared" si="4"/>
        <v>0</v>
      </c>
      <c r="BX152">
        <f t="shared" si="4"/>
        <v>0</v>
      </c>
      <c r="BY152">
        <f t="shared" si="4"/>
        <v>0</v>
      </c>
      <c r="BZ152">
        <f t="shared" si="4"/>
        <v>0</v>
      </c>
      <c r="CA152">
        <f t="shared" si="4"/>
        <v>0</v>
      </c>
      <c r="CB152">
        <f t="shared" si="4"/>
        <v>0</v>
      </c>
      <c r="CC152">
        <f t="shared" si="4"/>
        <v>0</v>
      </c>
      <c r="CD152">
        <f t="shared" si="4"/>
        <v>0</v>
      </c>
      <c r="CE152">
        <f t="shared" si="4"/>
        <v>0</v>
      </c>
      <c r="CF152" t="str">
        <f t="shared" si="4"/>
        <v>Fecha de operación
(DD/MM/AA)</v>
      </c>
      <c r="CG152" t="str">
        <f t="shared" si="4"/>
        <v>Valores</v>
      </c>
      <c r="CH152">
        <f t="shared" si="4"/>
        <v>0</v>
      </c>
      <c r="CI152">
        <f t="shared" si="4"/>
        <v>0</v>
      </c>
      <c r="CJ152">
        <f t="shared" si="4"/>
        <v>0</v>
      </c>
      <c r="CK152">
        <f t="shared" si="4"/>
        <v>0</v>
      </c>
      <c r="CL152">
        <f t="shared" si="4"/>
        <v>0</v>
      </c>
      <c r="CM152">
        <f t="shared" si="4"/>
        <v>0</v>
      </c>
      <c r="CN152">
        <f t="shared" si="4"/>
        <v>0</v>
      </c>
      <c r="CO152">
        <f t="shared" si="4"/>
        <v>0</v>
      </c>
      <c r="CP152">
        <f t="shared" si="4"/>
        <v>0</v>
      </c>
      <c r="CQ152">
        <f t="shared" si="4"/>
        <v>0</v>
      </c>
      <c r="CR152">
        <f t="shared" si="4"/>
        <v>0</v>
      </c>
      <c r="CS152">
        <f t="shared" ref="CS152:DH152" si="5">CS3</f>
        <v>0</v>
      </c>
      <c r="CT152">
        <f t="shared" si="5"/>
        <v>0</v>
      </c>
      <c r="CU152">
        <f t="shared" si="5"/>
        <v>0</v>
      </c>
      <c r="CV152">
        <f t="shared" si="5"/>
        <v>0</v>
      </c>
      <c r="CW152">
        <f t="shared" si="5"/>
        <v>0</v>
      </c>
      <c r="CX152">
        <f t="shared" si="5"/>
        <v>0</v>
      </c>
      <c r="CY152">
        <f t="shared" si="5"/>
        <v>0</v>
      </c>
      <c r="CZ152">
        <f t="shared" si="5"/>
        <v>0</v>
      </c>
      <c r="DA152">
        <f t="shared" si="5"/>
        <v>0</v>
      </c>
      <c r="DB152">
        <f t="shared" si="5"/>
        <v>0</v>
      </c>
      <c r="DC152">
        <f t="shared" si="5"/>
        <v>0</v>
      </c>
      <c r="DD152">
        <f t="shared" si="5"/>
        <v>0</v>
      </c>
      <c r="DE152" t="str">
        <f t="shared" si="5"/>
        <v>Entidad</v>
      </c>
      <c r="DF152" t="str">
        <f t="shared" si="5"/>
        <v>Descripción</v>
      </c>
      <c r="DG152" t="str">
        <f t="shared" si="5"/>
        <v>Suma de Total</v>
      </c>
      <c r="DH152" t="str">
        <f t="shared" ca="1" si="5"/>
        <v>sep</v>
      </c>
    </row>
    <row r="153" spans="1:115">
      <c r="A153">
        <f t="shared" ref="A153:AF153" si="6">A4</f>
        <v>0</v>
      </c>
      <c r="B153">
        <f t="shared" si="6"/>
        <v>0</v>
      </c>
      <c r="C153" t="str">
        <f t="shared" si="6"/>
        <v>ene</v>
      </c>
      <c r="D153">
        <f t="shared" si="6"/>
        <v>0</v>
      </c>
      <c r="E153" t="str">
        <f t="shared" si="6"/>
        <v>feb</v>
      </c>
      <c r="F153">
        <f t="shared" si="6"/>
        <v>0</v>
      </c>
      <c r="G153" t="str">
        <f t="shared" si="6"/>
        <v>mar</v>
      </c>
      <c r="H153">
        <f t="shared" si="6"/>
        <v>0</v>
      </c>
      <c r="I153" t="str">
        <f t="shared" si="6"/>
        <v>abr</v>
      </c>
      <c r="J153">
        <f t="shared" si="6"/>
        <v>0</v>
      </c>
      <c r="K153" t="str">
        <f t="shared" si="6"/>
        <v>may</v>
      </c>
      <c r="L153">
        <f t="shared" si="6"/>
        <v>0</v>
      </c>
      <c r="M153" t="str">
        <f t="shared" si="6"/>
        <v>jun</v>
      </c>
      <c r="N153">
        <f t="shared" si="6"/>
        <v>0</v>
      </c>
      <c r="O153" t="str">
        <f t="shared" si="6"/>
        <v>jul</v>
      </c>
      <c r="P153">
        <f t="shared" si="6"/>
        <v>0</v>
      </c>
      <c r="Q153" t="str">
        <f t="shared" si="6"/>
        <v>ago</v>
      </c>
      <c r="R153">
        <f t="shared" si="6"/>
        <v>0</v>
      </c>
      <c r="S153" t="str">
        <f t="shared" si="6"/>
        <v>sep</v>
      </c>
      <c r="T153">
        <f t="shared" si="6"/>
        <v>0</v>
      </c>
      <c r="U153">
        <f t="shared" si="6"/>
        <v>0</v>
      </c>
      <c r="V153">
        <f t="shared" si="6"/>
        <v>0</v>
      </c>
      <c r="W153">
        <f t="shared" si="6"/>
        <v>0</v>
      </c>
      <c r="X153">
        <f t="shared" si="6"/>
        <v>0</v>
      </c>
      <c r="Y153">
        <f t="shared" si="6"/>
        <v>0</v>
      </c>
      <c r="Z153">
        <f t="shared" si="6"/>
        <v>0</v>
      </c>
      <c r="AA153">
        <f t="shared" si="6"/>
        <v>0</v>
      </c>
      <c r="AB153">
        <f t="shared" si="6"/>
        <v>0</v>
      </c>
      <c r="AC153">
        <f t="shared" si="6"/>
        <v>0</v>
      </c>
      <c r="AD153" t="str">
        <f t="shared" si="6"/>
        <v>ene</v>
      </c>
      <c r="AE153">
        <f t="shared" si="6"/>
        <v>0</v>
      </c>
      <c r="AF153" t="str">
        <f t="shared" si="6"/>
        <v>feb</v>
      </c>
      <c r="AG153">
        <f t="shared" ref="AG153:BL153" si="7">AG4</f>
        <v>0</v>
      </c>
      <c r="AH153" t="str">
        <f t="shared" si="7"/>
        <v>mar</v>
      </c>
      <c r="AI153">
        <f t="shared" si="7"/>
        <v>0</v>
      </c>
      <c r="AJ153" t="str">
        <f t="shared" si="7"/>
        <v>abr</v>
      </c>
      <c r="AK153">
        <f t="shared" si="7"/>
        <v>0</v>
      </c>
      <c r="AL153" t="str">
        <f t="shared" si="7"/>
        <v>may</v>
      </c>
      <c r="AM153">
        <f t="shared" si="7"/>
        <v>0</v>
      </c>
      <c r="AN153" t="str">
        <f t="shared" si="7"/>
        <v>jun</v>
      </c>
      <c r="AO153">
        <f t="shared" si="7"/>
        <v>0</v>
      </c>
      <c r="AP153" t="str">
        <f t="shared" si="7"/>
        <v>jul</v>
      </c>
      <c r="AQ153">
        <f t="shared" si="7"/>
        <v>0</v>
      </c>
      <c r="AR153" t="str">
        <f t="shared" si="7"/>
        <v>ago</v>
      </c>
      <c r="AS153">
        <f t="shared" si="7"/>
        <v>0</v>
      </c>
      <c r="AT153" t="str">
        <f t="shared" si="7"/>
        <v>sep</v>
      </c>
      <c r="AU153">
        <f t="shared" si="7"/>
        <v>0</v>
      </c>
      <c r="AV153">
        <f t="shared" si="7"/>
        <v>0</v>
      </c>
      <c r="AW153">
        <f t="shared" si="7"/>
        <v>0</v>
      </c>
      <c r="AX153">
        <f t="shared" si="7"/>
        <v>0</v>
      </c>
      <c r="AY153">
        <f t="shared" si="7"/>
        <v>0</v>
      </c>
      <c r="AZ153">
        <f t="shared" si="7"/>
        <v>0</v>
      </c>
      <c r="BA153">
        <f t="shared" si="7"/>
        <v>0</v>
      </c>
      <c r="BB153">
        <f t="shared" si="7"/>
        <v>0</v>
      </c>
      <c r="BC153">
        <f t="shared" si="7"/>
        <v>0</v>
      </c>
      <c r="BD153">
        <f t="shared" si="7"/>
        <v>0</v>
      </c>
      <c r="BE153" t="str">
        <f t="shared" si="7"/>
        <v>ene</v>
      </c>
      <c r="BF153">
        <f t="shared" si="7"/>
        <v>0</v>
      </c>
      <c r="BG153" t="str">
        <f t="shared" si="7"/>
        <v>feb</v>
      </c>
      <c r="BH153">
        <f t="shared" si="7"/>
        <v>0</v>
      </c>
      <c r="BI153" t="str">
        <f t="shared" si="7"/>
        <v>mar</v>
      </c>
      <c r="BJ153">
        <f t="shared" si="7"/>
        <v>0</v>
      </c>
      <c r="BK153" t="str">
        <f t="shared" si="7"/>
        <v>abr</v>
      </c>
      <c r="BL153">
        <f t="shared" si="7"/>
        <v>0</v>
      </c>
      <c r="BM153" t="str">
        <f t="shared" ref="BM153:CR153" si="8">BM4</f>
        <v>may</v>
      </c>
      <c r="BN153">
        <f t="shared" si="8"/>
        <v>0</v>
      </c>
      <c r="BO153" t="str">
        <f t="shared" si="8"/>
        <v>jun</v>
      </c>
      <c r="BP153">
        <f t="shared" si="8"/>
        <v>0</v>
      </c>
      <c r="BQ153" t="str">
        <f t="shared" si="8"/>
        <v>jul</v>
      </c>
      <c r="BR153">
        <f t="shared" si="8"/>
        <v>0</v>
      </c>
      <c r="BS153" t="str">
        <f t="shared" si="8"/>
        <v>ago</v>
      </c>
      <c r="BT153">
        <f t="shared" si="8"/>
        <v>0</v>
      </c>
      <c r="BU153" t="str">
        <f t="shared" si="8"/>
        <v>sep</v>
      </c>
      <c r="BV153">
        <f t="shared" si="8"/>
        <v>0</v>
      </c>
      <c r="BW153">
        <f t="shared" si="8"/>
        <v>0</v>
      </c>
      <c r="BX153">
        <f t="shared" si="8"/>
        <v>0</v>
      </c>
      <c r="BY153">
        <f t="shared" si="8"/>
        <v>0</v>
      </c>
      <c r="BZ153">
        <f t="shared" si="8"/>
        <v>0</v>
      </c>
      <c r="CA153">
        <f t="shared" si="8"/>
        <v>0</v>
      </c>
      <c r="CB153">
        <f t="shared" si="8"/>
        <v>0</v>
      </c>
      <c r="CC153">
        <f t="shared" si="8"/>
        <v>0</v>
      </c>
      <c r="CD153">
        <f t="shared" si="8"/>
        <v>0</v>
      </c>
      <c r="CE153">
        <f t="shared" si="8"/>
        <v>0</v>
      </c>
      <c r="CF153" t="str">
        <f t="shared" si="8"/>
        <v>abr</v>
      </c>
      <c r="CG153">
        <f t="shared" si="8"/>
        <v>0</v>
      </c>
      <c r="CH153" t="str">
        <f t="shared" si="8"/>
        <v>may</v>
      </c>
      <c r="CI153">
        <f t="shared" si="8"/>
        <v>0</v>
      </c>
      <c r="CJ153" t="str">
        <f t="shared" si="8"/>
        <v>sep</v>
      </c>
      <c r="CK153">
        <f t="shared" si="8"/>
        <v>0</v>
      </c>
      <c r="CL153">
        <f t="shared" si="8"/>
        <v>0</v>
      </c>
      <c r="CM153">
        <f t="shared" si="8"/>
        <v>0</v>
      </c>
      <c r="CN153">
        <f t="shared" si="8"/>
        <v>0</v>
      </c>
      <c r="CO153">
        <f t="shared" si="8"/>
        <v>0</v>
      </c>
      <c r="CP153">
        <f t="shared" si="8"/>
        <v>0</v>
      </c>
      <c r="CQ153">
        <f t="shared" si="8"/>
        <v>0</v>
      </c>
      <c r="CR153">
        <f t="shared" si="8"/>
        <v>0</v>
      </c>
      <c r="CS153">
        <f t="shared" ref="CS153:DH153" si="9">CS4</f>
        <v>0</v>
      </c>
      <c r="CT153">
        <f t="shared" si="9"/>
        <v>0</v>
      </c>
      <c r="CU153">
        <f t="shared" si="9"/>
        <v>0</v>
      </c>
      <c r="CV153">
        <f t="shared" si="9"/>
        <v>0</v>
      </c>
      <c r="CW153">
        <f t="shared" si="9"/>
        <v>0</v>
      </c>
      <c r="CX153">
        <f t="shared" si="9"/>
        <v>0</v>
      </c>
      <c r="CY153">
        <f t="shared" si="9"/>
        <v>0</v>
      </c>
      <c r="CZ153">
        <f t="shared" si="9"/>
        <v>0</v>
      </c>
      <c r="DA153">
        <f t="shared" si="9"/>
        <v>0</v>
      </c>
      <c r="DB153">
        <f t="shared" si="9"/>
        <v>0</v>
      </c>
      <c r="DC153">
        <f t="shared" si="9"/>
        <v>0</v>
      </c>
      <c r="DD153">
        <f t="shared" si="9"/>
        <v>0</v>
      </c>
      <c r="DE153">
        <f t="shared" si="9"/>
        <v>46</v>
      </c>
      <c r="DF153" t="str">
        <f t="shared" si="9"/>
        <v>Ministerio de Salud y Deportes</v>
      </c>
      <c r="DG153">
        <f t="shared" si="9"/>
        <v>31446448.790000003</v>
      </c>
      <c r="DH153">
        <f t="shared" si="9"/>
        <v>0</v>
      </c>
    </row>
    <row r="154" spans="1:115">
      <c r="A154" t="str">
        <f>A5</f>
        <v>Entidad</v>
      </c>
      <c r="B154" t="str">
        <f>B5</f>
        <v>Descripción</v>
      </c>
      <c r="C154" t="str">
        <f>C5&amp;C151</f>
        <v>Suma de DébitosEneroDébitos</v>
      </c>
      <c r="D154" t="str">
        <f>D5&amp;D151</f>
        <v>Suma de CréditosEneroCréditos</v>
      </c>
      <c r="E154" t="str">
        <f t="shared" ref="E154:BP154" si="10">E5&amp;E151</f>
        <v>Suma de DébitosFebreroDébitos</v>
      </c>
      <c r="F154" t="str">
        <f t="shared" si="10"/>
        <v>Suma de CréditosFebreroCréditos</v>
      </c>
      <c r="G154" t="str">
        <f t="shared" si="10"/>
        <v>Suma de DébitosMarzoDébitos</v>
      </c>
      <c r="H154" t="str">
        <f t="shared" si="10"/>
        <v>Suma de CréditosMarzoCréditos</v>
      </c>
      <c r="I154" t="str">
        <f t="shared" si="10"/>
        <v>Suma de DébitosAbrilDébitos</v>
      </c>
      <c r="J154" t="str">
        <f t="shared" si="10"/>
        <v>Suma de CréditosAbrilCréditos</v>
      </c>
      <c r="K154" t="str">
        <f t="shared" si="10"/>
        <v>Suma de DébitosMayoDébitos</v>
      </c>
      <c r="L154" t="str">
        <f t="shared" si="10"/>
        <v>Suma de CréditosMayoCréditos</v>
      </c>
      <c r="M154" t="str">
        <f t="shared" si="10"/>
        <v>Suma de DébitosJunioDébitos</v>
      </c>
      <c r="N154" t="str">
        <f t="shared" si="10"/>
        <v>Suma de CréditosJunioCréditos</v>
      </c>
      <c r="O154" t="str">
        <f t="shared" si="10"/>
        <v>Suma de DébitosJulioDébitos</v>
      </c>
      <c r="P154" t="str">
        <f t="shared" si="10"/>
        <v>Suma de CréditosJulioCréditos</v>
      </c>
      <c r="Q154" t="str">
        <f t="shared" si="10"/>
        <v>Suma de DébitosAgostoDébitos</v>
      </c>
      <c r="R154" t="str">
        <f t="shared" si="10"/>
        <v>Suma de CréditosAgostoCréditos</v>
      </c>
      <c r="S154" t="str">
        <f t="shared" si="10"/>
        <v>Suma de DébitosSeptiembreDébitos</v>
      </c>
      <c r="T154" t="str">
        <f t="shared" si="10"/>
        <v>Suma de CréditosSeptiembreCréditos</v>
      </c>
      <c r="U154" t="str">
        <f t="shared" si="10"/>
        <v>Aún no hay mesDébitos</v>
      </c>
      <c r="V154" t="str">
        <f t="shared" si="10"/>
        <v>Aún no hay mesCréditos</v>
      </c>
      <c r="W154" t="str">
        <f t="shared" si="10"/>
        <v>Aún no hay mesDébitos</v>
      </c>
      <c r="X154" t="str">
        <f t="shared" si="10"/>
        <v>Aún no hay mesCréditos</v>
      </c>
      <c r="Y154" t="str">
        <f t="shared" si="10"/>
        <v>Aún no hay mesDébitos</v>
      </c>
      <c r="Z154" t="str">
        <f t="shared" si="10"/>
        <v>Aún no hay mesCréditos</v>
      </c>
      <c r="AA154" t="str">
        <f t="shared" si="10"/>
        <v/>
      </c>
      <c r="AB154" t="str">
        <f t="shared" si="10"/>
        <v>Entidad</v>
      </c>
      <c r="AC154" t="str">
        <f t="shared" si="10"/>
        <v>Descripción</v>
      </c>
      <c r="AD154" t="str">
        <f t="shared" si="10"/>
        <v>Suma de Débitos
(Bs)EneroDébitos</v>
      </c>
      <c r="AE154" t="str">
        <f t="shared" si="10"/>
        <v>Suma de Créditos
(Bs)EneroCréditos</v>
      </c>
      <c r="AF154" t="str">
        <f t="shared" si="10"/>
        <v>Suma de Débitos
(Bs)FebreroDébitos</v>
      </c>
      <c r="AG154" t="str">
        <f t="shared" si="10"/>
        <v>Suma de Créditos
(Bs)FebreroCréditos</v>
      </c>
      <c r="AH154" t="str">
        <f t="shared" si="10"/>
        <v>Suma de Débitos
(Bs)MarzoDébitos</v>
      </c>
      <c r="AI154" t="str">
        <f t="shared" si="10"/>
        <v>Suma de Créditos
(Bs)MarzoCréditos</v>
      </c>
      <c r="AJ154" t="str">
        <f t="shared" si="10"/>
        <v>Suma de Débitos
(Bs)AbrilDébitos</v>
      </c>
      <c r="AK154" t="str">
        <f t="shared" si="10"/>
        <v>Suma de Créditos
(Bs)AbrilCréditos</v>
      </c>
      <c r="AL154" t="str">
        <f t="shared" si="10"/>
        <v>Suma de Débitos
(Bs)MayoDébitos</v>
      </c>
      <c r="AM154" t="str">
        <f t="shared" si="10"/>
        <v>Suma de Créditos
(Bs)MayoCréditos</v>
      </c>
      <c r="AN154" t="str">
        <f t="shared" si="10"/>
        <v>Suma de Débitos
(Bs)JunioDébitos</v>
      </c>
      <c r="AO154" t="str">
        <f t="shared" si="10"/>
        <v>Suma de Créditos
(Bs)JunioCréditos</v>
      </c>
      <c r="AP154" t="str">
        <f t="shared" si="10"/>
        <v>Suma de Débitos
(Bs)JulioDébitos</v>
      </c>
      <c r="AQ154" t="str">
        <f t="shared" si="10"/>
        <v>Suma de Créditos
(Bs)JulioCréditos</v>
      </c>
      <c r="AR154" t="str">
        <f t="shared" si="10"/>
        <v>Suma de Débitos
(Bs)AgostoDébitos</v>
      </c>
      <c r="AS154" t="str">
        <f t="shared" si="10"/>
        <v>Suma de Créditos
(Bs)AgostoCréditos</v>
      </c>
      <c r="AT154" t="str">
        <f t="shared" si="10"/>
        <v>Suma de Débitos
(Bs)SeptiembreDébitos</v>
      </c>
      <c r="AU154" t="str">
        <f t="shared" si="10"/>
        <v>Suma de Créditos
(Bs)SeptiembreCréditos</v>
      </c>
      <c r="AV154" t="str">
        <f t="shared" si="10"/>
        <v>Aún no hay mesDébitos</v>
      </c>
      <c r="AW154" t="str">
        <f t="shared" si="10"/>
        <v>Aún no hay mesCréditos</v>
      </c>
      <c r="AX154" t="str">
        <f t="shared" si="10"/>
        <v>Aún no hay mesDébitos</v>
      </c>
      <c r="AY154" t="str">
        <f t="shared" si="10"/>
        <v>Aún no hay mesCréditos</v>
      </c>
      <c r="AZ154" t="str">
        <f t="shared" si="10"/>
        <v>Aún no hay mesDébitos</v>
      </c>
      <c r="BA154" t="str">
        <f t="shared" si="10"/>
        <v>Aún no hay mesCréditos</v>
      </c>
      <c r="BB154" t="str">
        <f t="shared" si="10"/>
        <v/>
      </c>
      <c r="BC154" t="str">
        <f t="shared" si="10"/>
        <v>Entidad</v>
      </c>
      <c r="BD154" t="str">
        <f t="shared" si="10"/>
        <v>Descripción</v>
      </c>
      <c r="BE154" t="str">
        <f t="shared" si="10"/>
        <v>Suma de DébitosEneroDébitos</v>
      </c>
      <c r="BF154" t="str">
        <f t="shared" si="10"/>
        <v>Suma de CréditosEneroCréditos</v>
      </c>
      <c r="BG154" t="str">
        <f t="shared" si="10"/>
        <v>Suma de DébitosFebreroDébitos</v>
      </c>
      <c r="BH154" t="str">
        <f t="shared" si="10"/>
        <v>Suma de CréditosFebreroCréditos</v>
      </c>
      <c r="BI154" t="str">
        <f t="shared" si="10"/>
        <v>Suma de DébitosMarzoDébitos</v>
      </c>
      <c r="BJ154" t="str">
        <f t="shared" si="10"/>
        <v>Suma de CréditosMarzoCréditos</v>
      </c>
      <c r="BK154" t="str">
        <f t="shared" si="10"/>
        <v>Suma de DébitosAbrilDébitos</v>
      </c>
      <c r="BL154" t="str">
        <f t="shared" si="10"/>
        <v>Suma de CréditosAbrilCréditos</v>
      </c>
      <c r="BM154" t="str">
        <f t="shared" si="10"/>
        <v>Suma de DébitosMayoDébitos</v>
      </c>
      <c r="BN154" t="str">
        <f t="shared" si="10"/>
        <v>Suma de CréditosMayoCréditos</v>
      </c>
      <c r="BO154" t="str">
        <f t="shared" si="10"/>
        <v>Suma de DébitosJunioDébitos</v>
      </c>
      <c r="BP154" t="str">
        <f t="shared" si="10"/>
        <v>Suma de CréditosJunioCréditos</v>
      </c>
      <c r="BQ154" t="str">
        <f t="shared" ref="BQ154:DC154" si="11">BQ5&amp;BQ151</f>
        <v>Suma de DébitosJulioDébitos</v>
      </c>
      <c r="BR154" t="str">
        <f t="shared" si="11"/>
        <v>Suma de CréditosJulioCréditos</v>
      </c>
      <c r="BS154" t="str">
        <f t="shared" si="11"/>
        <v>Suma de DébitosAgostoDébitos</v>
      </c>
      <c r="BT154" t="str">
        <f t="shared" si="11"/>
        <v>Suma de CréditosAgostoCréditos</v>
      </c>
      <c r="BU154" t="str">
        <f t="shared" si="11"/>
        <v>Suma de DébitosSeptiembreDébitos</v>
      </c>
      <c r="BV154" t="str">
        <f t="shared" si="11"/>
        <v>Suma de CréditosSeptiembreCréditos</v>
      </c>
      <c r="BW154" t="str">
        <f t="shared" si="11"/>
        <v>Aún no hay mesDébitos</v>
      </c>
      <c r="BX154" t="str">
        <f t="shared" si="11"/>
        <v>Aún no hay mesCréditos</v>
      </c>
      <c r="BY154" t="str">
        <f t="shared" si="11"/>
        <v>Aún no hay mesDébitos</v>
      </c>
      <c r="BZ154" t="str">
        <f t="shared" si="11"/>
        <v>Aún no hay mesCréditos</v>
      </c>
      <c r="CA154" t="str">
        <f t="shared" si="11"/>
        <v>Aún no hay mesDébitos</v>
      </c>
      <c r="CB154" t="str">
        <f t="shared" si="11"/>
        <v>Aún no hay mesCréditos</v>
      </c>
      <c r="CC154" t="str">
        <f t="shared" si="11"/>
        <v/>
      </c>
      <c r="CD154" t="str">
        <f t="shared" si="11"/>
        <v>Entidad</v>
      </c>
      <c r="CE154" t="str">
        <f t="shared" si="11"/>
        <v>Descripción</v>
      </c>
      <c r="CF154" t="str">
        <f t="shared" si="11"/>
        <v>Suma de Débitos
(Bs)AbrilDébitos</v>
      </c>
      <c r="CG154" t="str">
        <f t="shared" si="11"/>
        <v>Suma de Créditos
(Bs)AbrilCréditos</v>
      </c>
      <c r="CH154" t="str">
        <f t="shared" si="11"/>
        <v>Suma de Débitos
(Bs)MayoDébitos</v>
      </c>
      <c r="CI154" t="str">
        <f t="shared" si="11"/>
        <v>Suma de Créditos
(Bs)MayoCréditos</v>
      </c>
      <c r="CJ154" t="str">
        <f t="shared" si="11"/>
        <v>Suma de Débitos
(Bs)SeptiembreDébitos</v>
      </c>
      <c r="CK154" t="str">
        <f t="shared" si="11"/>
        <v>Suma de Créditos
(Bs)SeptiembreCréditos</v>
      </c>
      <c r="CL154" t="str">
        <f t="shared" si="11"/>
        <v>Aún no hay mesDébitos</v>
      </c>
      <c r="CM154" t="str">
        <f t="shared" si="11"/>
        <v>Aún no hay mesCréditos</v>
      </c>
      <c r="CN154" t="str">
        <f t="shared" si="11"/>
        <v>Aún no hay mesDébitos</v>
      </c>
      <c r="CO154" t="str">
        <f t="shared" si="11"/>
        <v>Aún no hay mesCréditos</v>
      </c>
      <c r="CP154" t="str">
        <f t="shared" si="11"/>
        <v>Aún no hay mesDébitos</v>
      </c>
      <c r="CQ154" t="str">
        <f t="shared" si="11"/>
        <v>Aún no hay mesCréditos</v>
      </c>
      <c r="CR154" t="str">
        <f t="shared" si="11"/>
        <v>Aún no hay mesDébitos</v>
      </c>
      <c r="CS154" t="str">
        <f t="shared" si="11"/>
        <v>Aún no hay mesCréditos</v>
      </c>
      <c r="CT154" t="str">
        <f t="shared" si="11"/>
        <v>Aún no hay mesDébitos</v>
      </c>
      <c r="CU154" t="str">
        <f t="shared" si="11"/>
        <v>Aún no hay mesCréditos</v>
      </c>
      <c r="CV154" t="str">
        <f t="shared" si="11"/>
        <v>Aún no hay mesDébitos</v>
      </c>
      <c r="CW154" t="str">
        <f t="shared" si="11"/>
        <v>Aún no hay mesCréditos</v>
      </c>
      <c r="CX154" t="str">
        <f t="shared" si="11"/>
        <v>Aún no hay mesDébitos</v>
      </c>
      <c r="CY154" t="str">
        <f t="shared" si="11"/>
        <v>Aún no hay mesCréditos</v>
      </c>
      <c r="CZ154" t="str">
        <f t="shared" si="11"/>
        <v>Aún no hay mesDébitos</v>
      </c>
      <c r="DA154" t="str">
        <f t="shared" si="11"/>
        <v>Aún no hay mesCréditos</v>
      </c>
      <c r="DB154" t="str">
        <f t="shared" si="11"/>
        <v>Aún no hay mesDébitos</v>
      </c>
      <c r="DC154" t="str">
        <f t="shared" si="11"/>
        <v>Aún no hay mesCréditos</v>
      </c>
      <c r="DD154">
        <f>DD5</f>
        <v>0</v>
      </c>
      <c r="DE154">
        <f>DE5</f>
        <v>66</v>
      </c>
      <c r="DF154" t="str">
        <f>DF5</f>
        <v>Ministerio de Planificación del Desarrollo</v>
      </c>
      <c r="DG154">
        <f>DG5</f>
        <v>8700</v>
      </c>
      <c r="DH154">
        <f>DH5</f>
        <v>0</v>
      </c>
    </row>
    <row r="155" spans="1:115">
      <c r="A155">
        <f t="shared" ref="A155:AF155" si="12">A6</f>
        <v>10</v>
      </c>
      <c r="B155" t="str">
        <f t="shared" si="12"/>
        <v>Ministerio de Relaciones Exteriores</v>
      </c>
      <c r="C155">
        <f t="shared" si="12"/>
        <v>0</v>
      </c>
      <c r="D155">
        <f t="shared" si="12"/>
        <v>0</v>
      </c>
      <c r="E155">
        <f t="shared" si="12"/>
        <v>0</v>
      </c>
      <c r="F155">
        <f t="shared" si="12"/>
        <v>0</v>
      </c>
      <c r="G155">
        <f t="shared" si="12"/>
        <v>0</v>
      </c>
      <c r="H155">
        <f t="shared" si="12"/>
        <v>0</v>
      </c>
      <c r="I155">
        <f t="shared" si="12"/>
        <v>0</v>
      </c>
      <c r="J155">
        <f t="shared" si="12"/>
        <v>0</v>
      </c>
      <c r="K155">
        <f t="shared" si="12"/>
        <v>0</v>
      </c>
      <c r="L155">
        <f t="shared" si="12"/>
        <v>0</v>
      </c>
      <c r="M155">
        <f t="shared" si="12"/>
        <v>0</v>
      </c>
      <c r="N155">
        <f t="shared" si="12"/>
        <v>0</v>
      </c>
      <c r="O155">
        <f t="shared" si="12"/>
        <v>0</v>
      </c>
      <c r="P155">
        <f t="shared" si="12"/>
        <v>0</v>
      </c>
      <c r="Q155">
        <f t="shared" si="12"/>
        <v>0</v>
      </c>
      <c r="R155">
        <f t="shared" si="12"/>
        <v>0</v>
      </c>
      <c r="S155">
        <f t="shared" si="12"/>
        <v>1900</v>
      </c>
      <c r="T155">
        <f t="shared" si="12"/>
        <v>1387271.7400000002</v>
      </c>
      <c r="U155">
        <f t="shared" si="12"/>
        <v>0</v>
      </c>
      <c r="V155">
        <f t="shared" si="12"/>
        <v>0</v>
      </c>
      <c r="W155">
        <f t="shared" si="12"/>
        <v>0</v>
      </c>
      <c r="X155">
        <f t="shared" si="12"/>
        <v>0</v>
      </c>
      <c r="Y155">
        <f t="shared" si="12"/>
        <v>0</v>
      </c>
      <c r="Z155">
        <f t="shared" si="12"/>
        <v>0</v>
      </c>
      <c r="AA155">
        <f t="shared" si="12"/>
        <v>0</v>
      </c>
      <c r="AB155" t="str">
        <f t="shared" si="12"/>
        <v>99 - 02</v>
      </c>
      <c r="AC155" t="str">
        <f t="shared" si="12"/>
        <v>Dirección General de Programación y Operaciones del Tesoro</v>
      </c>
      <c r="AD155">
        <f t="shared" si="12"/>
        <v>205.86</v>
      </c>
      <c r="AE155">
        <f t="shared" si="12"/>
        <v>6.9999999999999993E-2</v>
      </c>
      <c r="AF155">
        <f t="shared" si="12"/>
        <v>0.05</v>
      </c>
      <c r="AG155">
        <f t="shared" ref="AG155:BL155" si="13">AG6</f>
        <v>0.09</v>
      </c>
      <c r="AH155">
        <f t="shared" si="13"/>
        <v>2133.6200000000003</v>
      </c>
      <c r="AI155">
        <f t="shared" si="13"/>
        <v>0.10999999999999999</v>
      </c>
      <c r="AJ155">
        <f t="shared" si="13"/>
        <v>0.13</v>
      </c>
      <c r="AK155">
        <f t="shared" si="13"/>
        <v>0.10999999999999997</v>
      </c>
      <c r="AL155">
        <f t="shared" si="13"/>
        <v>254.21</v>
      </c>
      <c r="AM155">
        <f t="shared" si="13"/>
        <v>0.08</v>
      </c>
      <c r="AN155">
        <f t="shared" si="13"/>
        <v>7.0000000000000007E-2</v>
      </c>
      <c r="AO155">
        <f t="shared" si="13"/>
        <v>0.10999999999999999</v>
      </c>
      <c r="AP155">
        <f t="shared" si="13"/>
        <v>7.9999999999999988E-2</v>
      </c>
      <c r="AQ155">
        <f t="shared" si="13"/>
        <v>10478879.119999999</v>
      </c>
      <c r="AR155">
        <f t="shared" si="13"/>
        <v>6.0000000000000005E-2</v>
      </c>
      <c r="AS155">
        <f t="shared" si="13"/>
        <v>0.18000000000000002</v>
      </c>
      <c r="AT155">
        <f t="shared" si="13"/>
        <v>0.1</v>
      </c>
      <c r="AU155">
        <f t="shared" si="13"/>
        <v>177372.59999999998</v>
      </c>
      <c r="AV155">
        <f t="shared" si="13"/>
        <v>0</v>
      </c>
      <c r="AW155">
        <f t="shared" si="13"/>
        <v>0</v>
      </c>
      <c r="AX155">
        <f t="shared" si="13"/>
        <v>0</v>
      </c>
      <c r="AY155">
        <f t="shared" si="13"/>
        <v>0</v>
      </c>
      <c r="AZ155">
        <f t="shared" si="13"/>
        <v>0</v>
      </c>
      <c r="BA155">
        <f t="shared" si="13"/>
        <v>0</v>
      </c>
      <c r="BB155">
        <f t="shared" si="13"/>
        <v>0</v>
      </c>
      <c r="BC155" t="str">
        <f t="shared" si="13"/>
        <v>99 - 01</v>
      </c>
      <c r="BD155" t="str">
        <f t="shared" si="13"/>
        <v>Dirección General de Programación y Operaciones del Tesoro</v>
      </c>
      <c r="BE155">
        <f t="shared" si="13"/>
        <v>0</v>
      </c>
      <c r="BF155">
        <f t="shared" si="13"/>
        <v>0</v>
      </c>
      <c r="BG155">
        <f t="shared" si="13"/>
        <v>0</v>
      </c>
      <c r="BH155">
        <f t="shared" si="13"/>
        <v>0</v>
      </c>
      <c r="BI155">
        <f t="shared" si="13"/>
        <v>216</v>
      </c>
      <c r="BJ155">
        <f t="shared" si="13"/>
        <v>0</v>
      </c>
      <c r="BK155">
        <f t="shared" si="13"/>
        <v>0</v>
      </c>
      <c r="BL155">
        <f t="shared" si="13"/>
        <v>0</v>
      </c>
      <c r="BM155">
        <f t="shared" ref="BM155:CR155" si="14">BM6</f>
        <v>0</v>
      </c>
      <c r="BN155">
        <f t="shared" si="14"/>
        <v>0</v>
      </c>
      <c r="BO155">
        <f t="shared" si="14"/>
        <v>0</v>
      </c>
      <c r="BP155">
        <f t="shared" si="14"/>
        <v>0</v>
      </c>
      <c r="BQ155">
        <f t="shared" si="14"/>
        <v>0</v>
      </c>
      <c r="BR155">
        <f t="shared" si="14"/>
        <v>0</v>
      </c>
      <c r="BS155">
        <f t="shared" si="14"/>
        <v>432.89</v>
      </c>
      <c r="BT155">
        <f t="shared" si="14"/>
        <v>0</v>
      </c>
      <c r="BU155">
        <f t="shared" si="14"/>
        <v>0</v>
      </c>
      <c r="BV155">
        <f t="shared" si="14"/>
        <v>0</v>
      </c>
      <c r="BW155">
        <f t="shared" si="14"/>
        <v>0</v>
      </c>
      <c r="BX155">
        <f t="shared" si="14"/>
        <v>0</v>
      </c>
      <c r="BY155">
        <f t="shared" si="14"/>
        <v>0</v>
      </c>
      <c r="BZ155">
        <f t="shared" si="14"/>
        <v>0</v>
      </c>
      <c r="CA155">
        <f t="shared" si="14"/>
        <v>0</v>
      </c>
      <c r="CB155">
        <f t="shared" si="14"/>
        <v>0</v>
      </c>
      <c r="CC155">
        <f t="shared" si="14"/>
        <v>0</v>
      </c>
      <c r="CD155" t="str">
        <f t="shared" si="14"/>
        <v>99 - 02</v>
      </c>
      <c r="CE155" t="str">
        <f t="shared" si="14"/>
        <v>Dirección General de Programación y Operaciones del Tesoro</v>
      </c>
      <c r="CF155">
        <f t="shared" si="14"/>
        <v>34614968.599399999</v>
      </c>
      <c r="CG155">
        <f t="shared" si="14"/>
        <v>45201210.084799998</v>
      </c>
      <c r="CH155">
        <f t="shared" si="14"/>
        <v>0</v>
      </c>
      <c r="CI155">
        <f t="shared" si="14"/>
        <v>0</v>
      </c>
      <c r="CJ155">
        <f t="shared" si="14"/>
        <v>1305068576.7336001</v>
      </c>
      <c r="CK155">
        <f t="shared" si="14"/>
        <v>0</v>
      </c>
      <c r="CL155">
        <f t="shared" si="14"/>
        <v>0</v>
      </c>
      <c r="CM155">
        <f t="shared" si="14"/>
        <v>0</v>
      </c>
      <c r="CN155">
        <f t="shared" si="14"/>
        <v>0</v>
      </c>
      <c r="CO155">
        <f t="shared" si="14"/>
        <v>0</v>
      </c>
      <c r="CP155">
        <f t="shared" si="14"/>
        <v>0</v>
      </c>
      <c r="CQ155">
        <f t="shared" si="14"/>
        <v>0</v>
      </c>
      <c r="CR155">
        <f t="shared" si="14"/>
        <v>0</v>
      </c>
      <c r="CS155">
        <f t="shared" ref="CS155:DH155" si="15">CS6</f>
        <v>0</v>
      </c>
      <c r="CT155">
        <f t="shared" si="15"/>
        <v>0</v>
      </c>
      <c r="CU155">
        <f t="shared" si="15"/>
        <v>0</v>
      </c>
      <c r="CV155">
        <f t="shared" si="15"/>
        <v>0</v>
      </c>
      <c r="CW155">
        <f t="shared" si="15"/>
        <v>0</v>
      </c>
      <c r="CX155">
        <f t="shared" si="15"/>
        <v>0</v>
      </c>
      <c r="CY155">
        <f t="shared" si="15"/>
        <v>0</v>
      </c>
      <c r="CZ155">
        <f t="shared" si="15"/>
        <v>0</v>
      </c>
      <c r="DA155">
        <f t="shared" si="15"/>
        <v>0</v>
      </c>
      <c r="DB155">
        <f t="shared" si="15"/>
        <v>0</v>
      </c>
      <c r="DC155">
        <f t="shared" si="15"/>
        <v>0</v>
      </c>
      <c r="DD155">
        <f t="shared" si="15"/>
        <v>0</v>
      </c>
      <c r="DE155">
        <f t="shared" si="15"/>
        <v>109</v>
      </c>
      <c r="DF155" t="str">
        <f t="shared" si="15"/>
        <v>Conservatorio Plurinacional de Musica</v>
      </c>
      <c r="DG155">
        <f t="shared" si="15"/>
        <v>16855</v>
      </c>
      <c r="DH155">
        <f t="shared" si="15"/>
        <v>0</v>
      </c>
      <c r="DK155" t="e">
        <f ca="1">+MATCH(DH151,C151:DC151,0)</f>
        <v>#N/A</v>
      </c>
    </row>
    <row r="156" spans="1:115">
      <c r="A156">
        <f t="shared" ref="A156:AF156" si="16">A7</f>
        <v>15</v>
      </c>
      <c r="B156" t="str">
        <f t="shared" si="16"/>
        <v>Ministerio de Gobierno</v>
      </c>
      <c r="C156">
        <f t="shared" si="16"/>
        <v>0</v>
      </c>
      <c r="D156">
        <f t="shared" si="16"/>
        <v>1841.94</v>
      </c>
      <c r="E156">
        <f t="shared" si="16"/>
        <v>0</v>
      </c>
      <c r="F156">
        <f t="shared" si="16"/>
        <v>1535665.76</v>
      </c>
      <c r="G156">
        <f t="shared" si="16"/>
        <v>0</v>
      </c>
      <c r="H156">
        <f t="shared" si="16"/>
        <v>3673.47</v>
      </c>
      <c r="I156">
        <f t="shared" si="16"/>
        <v>0</v>
      </c>
      <c r="J156">
        <f t="shared" si="16"/>
        <v>21012.009999999995</v>
      </c>
      <c r="K156">
        <f t="shared" si="16"/>
        <v>0</v>
      </c>
      <c r="L156">
        <f t="shared" si="16"/>
        <v>11.5</v>
      </c>
      <c r="M156">
        <f t="shared" si="16"/>
        <v>0</v>
      </c>
      <c r="N156">
        <f t="shared" si="16"/>
        <v>0.35</v>
      </c>
      <c r="O156">
        <f t="shared" si="16"/>
        <v>0</v>
      </c>
      <c r="P156">
        <f t="shared" si="16"/>
        <v>38066.720000000008</v>
      </c>
      <c r="Q156">
        <f t="shared" si="16"/>
        <v>0</v>
      </c>
      <c r="R156">
        <f t="shared" si="16"/>
        <v>37266.600000000013</v>
      </c>
      <c r="S156">
        <f t="shared" si="16"/>
        <v>0</v>
      </c>
      <c r="T156">
        <f t="shared" si="16"/>
        <v>20024399.349999998</v>
      </c>
      <c r="U156">
        <f t="shared" si="16"/>
        <v>0</v>
      </c>
      <c r="V156">
        <f t="shared" si="16"/>
        <v>0</v>
      </c>
      <c r="W156">
        <f t="shared" si="16"/>
        <v>0</v>
      </c>
      <c r="X156">
        <f t="shared" si="16"/>
        <v>0</v>
      </c>
      <c r="Y156">
        <f t="shared" si="16"/>
        <v>0</v>
      </c>
      <c r="Z156">
        <f t="shared" si="16"/>
        <v>0</v>
      </c>
      <c r="AA156">
        <f t="shared" si="16"/>
        <v>0</v>
      </c>
      <c r="AB156">
        <f t="shared" si="16"/>
        <v>597</v>
      </c>
      <c r="AC156" t="str">
        <f t="shared" si="16"/>
        <v>Empresa Pública Nacional Estratégica de Yacimientos de Litio Bolivianos</v>
      </c>
      <c r="AD156">
        <f t="shared" si="16"/>
        <v>0</v>
      </c>
      <c r="AE156">
        <f t="shared" si="16"/>
        <v>0</v>
      </c>
      <c r="AF156">
        <f t="shared" si="16"/>
        <v>0</v>
      </c>
      <c r="AG156">
        <f t="shared" ref="AG156:BL156" si="17">AG7</f>
        <v>0</v>
      </c>
      <c r="AH156">
        <f t="shared" si="17"/>
        <v>0</v>
      </c>
      <c r="AI156">
        <f t="shared" si="17"/>
        <v>0</v>
      </c>
      <c r="AJ156">
        <f t="shared" si="17"/>
        <v>0</v>
      </c>
      <c r="AK156">
        <f t="shared" si="17"/>
        <v>0</v>
      </c>
      <c r="AL156">
        <f t="shared" si="17"/>
        <v>0</v>
      </c>
      <c r="AM156">
        <f t="shared" si="17"/>
        <v>0</v>
      </c>
      <c r="AN156">
        <f t="shared" si="17"/>
        <v>0</v>
      </c>
      <c r="AO156">
        <f t="shared" si="17"/>
        <v>0</v>
      </c>
      <c r="AP156">
        <f t="shared" si="17"/>
        <v>0</v>
      </c>
      <c r="AQ156">
        <f t="shared" si="17"/>
        <v>0</v>
      </c>
      <c r="AR156">
        <f t="shared" si="17"/>
        <v>0</v>
      </c>
      <c r="AS156">
        <f t="shared" si="17"/>
        <v>0</v>
      </c>
      <c r="AT156">
        <f t="shared" si="17"/>
        <v>0</v>
      </c>
      <c r="AU156">
        <f t="shared" si="17"/>
        <v>6183261</v>
      </c>
      <c r="AV156">
        <f t="shared" si="17"/>
        <v>0</v>
      </c>
      <c r="AW156">
        <f t="shared" si="17"/>
        <v>0</v>
      </c>
      <c r="AX156">
        <f t="shared" si="17"/>
        <v>0</v>
      </c>
      <c r="AY156">
        <f t="shared" si="17"/>
        <v>0</v>
      </c>
      <c r="AZ156">
        <f t="shared" si="17"/>
        <v>0</v>
      </c>
      <c r="BA156">
        <f t="shared" si="17"/>
        <v>0</v>
      </c>
      <c r="BB156">
        <f t="shared" si="17"/>
        <v>0</v>
      </c>
      <c r="BC156">
        <f t="shared" si="17"/>
        <v>86</v>
      </c>
      <c r="BD156" t="str">
        <f t="shared" si="17"/>
        <v>Ministerio de Medio Ambiente y Agua</v>
      </c>
      <c r="BE156">
        <f t="shared" si="17"/>
        <v>0</v>
      </c>
      <c r="BF156">
        <f t="shared" si="17"/>
        <v>0</v>
      </c>
      <c r="BG156">
        <f t="shared" si="17"/>
        <v>189289.97</v>
      </c>
      <c r="BH156">
        <f t="shared" si="17"/>
        <v>0</v>
      </c>
      <c r="BI156">
        <f t="shared" si="17"/>
        <v>59268.75</v>
      </c>
      <c r="BJ156">
        <f t="shared" si="17"/>
        <v>0</v>
      </c>
      <c r="BK156">
        <f t="shared" si="17"/>
        <v>157197.18</v>
      </c>
      <c r="BL156">
        <f t="shared" si="17"/>
        <v>0</v>
      </c>
      <c r="BM156">
        <f t="shared" ref="BM156:CR156" si="18">BM7</f>
        <v>59572.79</v>
      </c>
      <c r="BN156">
        <f t="shared" si="18"/>
        <v>0</v>
      </c>
      <c r="BO156">
        <f t="shared" si="18"/>
        <v>0</v>
      </c>
      <c r="BP156">
        <f t="shared" si="18"/>
        <v>0</v>
      </c>
      <c r="BQ156">
        <f t="shared" si="18"/>
        <v>0</v>
      </c>
      <c r="BR156">
        <f t="shared" si="18"/>
        <v>2140431.3199999998</v>
      </c>
      <c r="BS156">
        <f t="shared" si="18"/>
        <v>0</v>
      </c>
      <c r="BT156">
        <f t="shared" si="18"/>
        <v>0</v>
      </c>
      <c r="BU156">
        <f t="shared" si="18"/>
        <v>0</v>
      </c>
      <c r="BV156">
        <f t="shared" si="18"/>
        <v>359323.96</v>
      </c>
      <c r="BW156">
        <f t="shared" si="18"/>
        <v>0</v>
      </c>
      <c r="BX156">
        <f t="shared" si="18"/>
        <v>0</v>
      </c>
      <c r="BY156">
        <f t="shared" si="18"/>
        <v>0</v>
      </c>
      <c r="BZ156">
        <f t="shared" si="18"/>
        <v>0</v>
      </c>
      <c r="CA156">
        <f t="shared" si="18"/>
        <v>0</v>
      </c>
      <c r="CB156">
        <f t="shared" si="18"/>
        <v>0</v>
      </c>
      <c r="CC156">
        <f t="shared" si="18"/>
        <v>0</v>
      </c>
      <c r="CD156">
        <f t="shared" si="18"/>
        <v>512</v>
      </c>
      <c r="CE156" t="str">
        <f t="shared" si="18"/>
        <v>Adm.de Aeropuertos y Servicios Auxiliares a la Naveg. Aérea</v>
      </c>
      <c r="CF156">
        <f t="shared" si="18"/>
        <v>0</v>
      </c>
      <c r="CG156">
        <f t="shared" si="18"/>
        <v>0</v>
      </c>
      <c r="CH156">
        <f t="shared" si="18"/>
        <v>1604.2796000000001</v>
      </c>
      <c r="CI156">
        <f t="shared" si="18"/>
        <v>0</v>
      </c>
      <c r="CJ156">
        <f t="shared" si="18"/>
        <v>0</v>
      </c>
      <c r="CK156">
        <f t="shared" si="18"/>
        <v>0</v>
      </c>
      <c r="CL156">
        <f t="shared" si="18"/>
        <v>0</v>
      </c>
      <c r="CM156">
        <f t="shared" si="18"/>
        <v>0</v>
      </c>
      <c r="CN156">
        <f t="shared" si="18"/>
        <v>0</v>
      </c>
      <c r="CO156">
        <f t="shared" si="18"/>
        <v>0</v>
      </c>
      <c r="CP156">
        <f t="shared" si="18"/>
        <v>0</v>
      </c>
      <c r="CQ156">
        <f t="shared" si="18"/>
        <v>0</v>
      </c>
      <c r="CR156">
        <f t="shared" si="18"/>
        <v>0</v>
      </c>
      <c r="CS156">
        <f t="shared" ref="CS156:DH156" si="19">CS7</f>
        <v>0</v>
      </c>
      <c r="CT156">
        <f t="shared" si="19"/>
        <v>0</v>
      </c>
      <c r="CU156">
        <f t="shared" si="19"/>
        <v>0</v>
      </c>
      <c r="CV156">
        <f t="shared" si="19"/>
        <v>0</v>
      </c>
      <c r="CW156">
        <f t="shared" si="19"/>
        <v>0</v>
      </c>
      <c r="CX156">
        <f t="shared" si="19"/>
        <v>0</v>
      </c>
      <c r="CY156">
        <f t="shared" si="19"/>
        <v>0</v>
      </c>
      <c r="CZ156">
        <f t="shared" si="19"/>
        <v>0</v>
      </c>
      <c r="DA156">
        <f t="shared" si="19"/>
        <v>0</v>
      </c>
      <c r="DB156">
        <f t="shared" si="19"/>
        <v>0</v>
      </c>
      <c r="DC156">
        <f t="shared" si="19"/>
        <v>0</v>
      </c>
      <c r="DD156">
        <f t="shared" si="19"/>
        <v>0</v>
      </c>
      <c r="DE156">
        <f t="shared" si="19"/>
        <v>117</v>
      </c>
      <c r="DF156" t="str">
        <f t="shared" si="19"/>
        <v>Dirección General de Aeronáutica Civil</v>
      </c>
      <c r="DG156">
        <f t="shared" si="19"/>
        <v>4180843.370000002</v>
      </c>
      <c r="DH156">
        <f t="shared" si="19"/>
        <v>0</v>
      </c>
    </row>
    <row r="157" spans="1:115">
      <c r="A157">
        <f t="shared" ref="A157:AF157" si="20">A8</f>
        <v>16</v>
      </c>
      <c r="B157" t="str">
        <f t="shared" si="20"/>
        <v>Ministerio de Educación</v>
      </c>
      <c r="C157">
        <f t="shared" si="20"/>
        <v>0</v>
      </c>
      <c r="D157">
        <f t="shared" si="20"/>
        <v>0</v>
      </c>
      <c r="E157">
        <f t="shared" si="20"/>
        <v>0</v>
      </c>
      <c r="F157">
        <f t="shared" si="20"/>
        <v>0</v>
      </c>
      <c r="G157">
        <f t="shared" si="20"/>
        <v>0</v>
      </c>
      <c r="H157">
        <f t="shared" si="20"/>
        <v>0</v>
      </c>
      <c r="I157">
        <f t="shared" si="20"/>
        <v>0</v>
      </c>
      <c r="J157">
        <f t="shared" si="20"/>
        <v>0</v>
      </c>
      <c r="K157">
        <f t="shared" si="20"/>
        <v>0</v>
      </c>
      <c r="L157">
        <f t="shared" si="20"/>
        <v>0</v>
      </c>
      <c r="M157">
        <f t="shared" si="20"/>
        <v>0</v>
      </c>
      <c r="N157">
        <f t="shared" si="20"/>
        <v>0</v>
      </c>
      <c r="O157">
        <f t="shared" si="20"/>
        <v>0</v>
      </c>
      <c r="P157">
        <f t="shared" si="20"/>
        <v>0</v>
      </c>
      <c r="Q157">
        <f t="shared" si="20"/>
        <v>0</v>
      </c>
      <c r="R157">
        <f t="shared" si="20"/>
        <v>0</v>
      </c>
      <c r="S157">
        <f t="shared" si="20"/>
        <v>0</v>
      </c>
      <c r="T157">
        <f t="shared" si="20"/>
        <v>3567097.81</v>
      </c>
      <c r="U157">
        <f t="shared" si="20"/>
        <v>0</v>
      </c>
      <c r="V157">
        <f t="shared" si="20"/>
        <v>0</v>
      </c>
      <c r="W157">
        <f t="shared" si="20"/>
        <v>0</v>
      </c>
      <c r="X157">
        <f t="shared" si="20"/>
        <v>0</v>
      </c>
      <c r="Y157">
        <f t="shared" si="20"/>
        <v>0</v>
      </c>
      <c r="Z157">
        <f t="shared" si="20"/>
        <v>0</v>
      </c>
      <c r="AA157">
        <f t="shared" si="20"/>
        <v>0</v>
      </c>
      <c r="AB157">
        <f t="shared" si="20"/>
        <v>10</v>
      </c>
      <c r="AC157" t="str">
        <f t="shared" si="20"/>
        <v>Ministerio de Relaciones Exteriores</v>
      </c>
      <c r="AD157">
        <f t="shared" si="20"/>
        <v>0</v>
      </c>
      <c r="AE157">
        <f t="shared" si="20"/>
        <v>0</v>
      </c>
      <c r="AF157">
        <f t="shared" si="20"/>
        <v>0</v>
      </c>
      <c r="AG157">
        <f t="shared" ref="AG157:BL157" si="21">AG8</f>
        <v>0</v>
      </c>
      <c r="AH157">
        <f t="shared" si="21"/>
        <v>0</v>
      </c>
      <c r="AI157">
        <f t="shared" si="21"/>
        <v>0</v>
      </c>
      <c r="AJ157">
        <f t="shared" si="21"/>
        <v>0</v>
      </c>
      <c r="AK157">
        <f t="shared" si="21"/>
        <v>0</v>
      </c>
      <c r="AL157">
        <f t="shared" si="21"/>
        <v>343</v>
      </c>
      <c r="AM157">
        <f t="shared" si="21"/>
        <v>0</v>
      </c>
      <c r="AN157">
        <f t="shared" si="21"/>
        <v>0</v>
      </c>
      <c r="AO157">
        <f t="shared" si="21"/>
        <v>0</v>
      </c>
      <c r="AP157">
        <f t="shared" si="21"/>
        <v>0</v>
      </c>
      <c r="AQ157">
        <f t="shared" si="21"/>
        <v>0</v>
      </c>
      <c r="AR157">
        <f t="shared" si="21"/>
        <v>0</v>
      </c>
      <c r="AS157">
        <f t="shared" si="21"/>
        <v>0</v>
      </c>
      <c r="AT157">
        <f t="shared" si="21"/>
        <v>0</v>
      </c>
      <c r="AU157">
        <f t="shared" si="21"/>
        <v>2596572.7800000003</v>
      </c>
      <c r="AV157">
        <f t="shared" si="21"/>
        <v>0</v>
      </c>
      <c r="AW157">
        <f t="shared" si="21"/>
        <v>0</v>
      </c>
      <c r="AX157">
        <f t="shared" si="21"/>
        <v>0</v>
      </c>
      <c r="AY157">
        <f t="shared" si="21"/>
        <v>0</v>
      </c>
      <c r="AZ157">
        <f t="shared" si="21"/>
        <v>0</v>
      </c>
      <c r="BA157">
        <f t="shared" si="21"/>
        <v>0</v>
      </c>
      <c r="BB157">
        <f t="shared" si="21"/>
        <v>0</v>
      </c>
      <c r="BC157">
        <f t="shared" si="21"/>
        <v>512</v>
      </c>
      <c r="BD157" t="str">
        <f t="shared" si="21"/>
        <v>Adm.de Aeropuertos y Servicios Auxiliares a la Naveg. Aérea</v>
      </c>
      <c r="BE157">
        <f t="shared" si="21"/>
        <v>4743762.57</v>
      </c>
      <c r="BF157">
        <f t="shared" si="21"/>
        <v>0</v>
      </c>
      <c r="BG157">
        <f t="shared" si="21"/>
        <v>0</v>
      </c>
      <c r="BH157">
        <f t="shared" si="21"/>
        <v>0</v>
      </c>
      <c r="BI157">
        <f t="shared" si="21"/>
        <v>0</v>
      </c>
      <c r="BJ157">
        <f t="shared" si="21"/>
        <v>0</v>
      </c>
      <c r="BK157">
        <f t="shared" si="21"/>
        <v>0</v>
      </c>
      <c r="BL157">
        <f t="shared" si="21"/>
        <v>0</v>
      </c>
      <c r="BM157">
        <f t="shared" ref="BM157:CR157" si="22">BM8</f>
        <v>345473.05</v>
      </c>
      <c r="BN157">
        <f t="shared" si="22"/>
        <v>0</v>
      </c>
      <c r="BO157">
        <f t="shared" si="22"/>
        <v>0</v>
      </c>
      <c r="BP157">
        <f t="shared" si="22"/>
        <v>0</v>
      </c>
      <c r="BQ157">
        <f t="shared" si="22"/>
        <v>2233349.4600000004</v>
      </c>
      <c r="BR157">
        <f t="shared" si="22"/>
        <v>0</v>
      </c>
      <c r="BS157">
        <f t="shared" si="22"/>
        <v>0</v>
      </c>
      <c r="BT157">
        <f t="shared" si="22"/>
        <v>0</v>
      </c>
      <c r="BU157">
        <f t="shared" si="22"/>
        <v>0</v>
      </c>
      <c r="BV157">
        <f t="shared" si="22"/>
        <v>0</v>
      </c>
      <c r="BW157">
        <f t="shared" si="22"/>
        <v>0</v>
      </c>
      <c r="BX157">
        <f t="shared" si="22"/>
        <v>0</v>
      </c>
      <c r="BY157">
        <f t="shared" si="22"/>
        <v>0</v>
      </c>
      <c r="BZ157">
        <f t="shared" si="22"/>
        <v>0</v>
      </c>
      <c r="CA157">
        <f t="shared" si="22"/>
        <v>0</v>
      </c>
      <c r="CB157">
        <f t="shared" si="22"/>
        <v>0</v>
      </c>
      <c r="CC157">
        <f t="shared" si="22"/>
        <v>0</v>
      </c>
      <c r="CD157">
        <f t="shared" si="22"/>
        <v>513</v>
      </c>
      <c r="CE157" t="str">
        <f t="shared" si="22"/>
        <v>Yacimientos Petrolíferos Fiscales Bolivianos</v>
      </c>
      <c r="CF157">
        <f t="shared" si="22"/>
        <v>0</v>
      </c>
      <c r="CG157">
        <f t="shared" si="22"/>
        <v>0</v>
      </c>
      <c r="CH157">
        <f t="shared" si="22"/>
        <v>0</v>
      </c>
      <c r="CI157">
        <f t="shared" si="22"/>
        <v>0</v>
      </c>
      <c r="CJ157">
        <f t="shared" si="22"/>
        <v>0</v>
      </c>
      <c r="CK157">
        <f t="shared" si="22"/>
        <v>1305068576.7336001</v>
      </c>
      <c r="CL157">
        <f t="shared" si="22"/>
        <v>0</v>
      </c>
      <c r="CM157">
        <f t="shared" si="22"/>
        <v>0</v>
      </c>
      <c r="CN157">
        <f t="shared" si="22"/>
        <v>0</v>
      </c>
      <c r="CO157">
        <f t="shared" si="22"/>
        <v>0</v>
      </c>
      <c r="CP157">
        <f t="shared" si="22"/>
        <v>0</v>
      </c>
      <c r="CQ157">
        <f t="shared" si="22"/>
        <v>0</v>
      </c>
      <c r="CR157">
        <f t="shared" si="22"/>
        <v>0</v>
      </c>
      <c r="CS157">
        <f t="shared" ref="CS157:DH157" si="23">CS8</f>
        <v>0</v>
      </c>
      <c r="CT157">
        <f t="shared" si="23"/>
        <v>0</v>
      </c>
      <c r="CU157">
        <f t="shared" si="23"/>
        <v>0</v>
      </c>
      <c r="CV157">
        <f t="shared" si="23"/>
        <v>0</v>
      </c>
      <c r="CW157">
        <f t="shared" si="23"/>
        <v>0</v>
      </c>
      <c r="CX157">
        <f t="shared" si="23"/>
        <v>0</v>
      </c>
      <c r="CY157">
        <f t="shared" si="23"/>
        <v>0</v>
      </c>
      <c r="CZ157">
        <f t="shared" si="23"/>
        <v>0</v>
      </c>
      <c r="DA157">
        <f t="shared" si="23"/>
        <v>0</v>
      </c>
      <c r="DB157">
        <f t="shared" si="23"/>
        <v>0</v>
      </c>
      <c r="DC157">
        <f t="shared" si="23"/>
        <v>0</v>
      </c>
      <c r="DD157">
        <f t="shared" si="23"/>
        <v>0</v>
      </c>
      <c r="DE157">
        <f t="shared" si="23"/>
        <v>163</v>
      </c>
      <c r="DF157" t="str">
        <f t="shared" si="23"/>
        <v>Agencia Nacional de Hidrocarburos</v>
      </c>
      <c r="DG157">
        <f t="shared" si="23"/>
        <v>1195545.99</v>
      </c>
      <c r="DH157">
        <f t="shared" si="23"/>
        <v>0</v>
      </c>
    </row>
    <row r="158" spans="1:115">
      <c r="A158">
        <f t="shared" ref="A158:AF158" si="24">A9</f>
        <v>20</v>
      </c>
      <c r="B158" t="str">
        <f t="shared" si="24"/>
        <v>Ministerio de Defensa</v>
      </c>
      <c r="C158">
        <f t="shared" si="24"/>
        <v>0</v>
      </c>
      <c r="D158">
        <f t="shared" si="24"/>
        <v>0</v>
      </c>
      <c r="E158">
        <f t="shared" si="24"/>
        <v>0</v>
      </c>
      <c r="F158">
        <f t="shared" si="24"/>
        <v>0</v>
      </c>
      <c r="G158">
        <f t="shared" si="24"/>
        <v>0</v>
      </c>
      <c r="H158">
        <f t="shared" si="24"/>
        <v>0</v>
      </c>
      <c r="I158">
        <f t="shared" si="24"/>
        <v>0</v>
      </c>
      <c r="J158">
        <f t="shared" si="24"/>
        <v>0</v>
      </c>
      <c r="K158">
        <f t="shared" si="24"/>
        <v>0</v>
      </c>
      <c r="L158">
        <f t="shared" si="24"/>
        <v>0</v>
      </c>
      <c r="M158">
        <f t="shared" si="24"/>
        <v>0</v>
      </c>
      <c r="N158">
        <f t="shared" si="24"/>
        <v>0</v>
      </c>
      <c r="O158">
        <f t="shared" si="24"/>
        <v>0</v>
      </c>
      <c r="P158">
        <f t="shared" si="24"/>
        <v>0</v>
      </c>
      <c r="Q158">
        <f t="shared" si="24"/>
        <v>0</v>
      </c>
      <c r="R158">
        <f t="shared" si="24"/>
        <v>13777.420000000002</v>
      </c>
      <c r="S158">
        <f t="shared" si="24"/>
        <v>0</v>
      </c>
      <c r="T158">
        <f t="shared" si="24"/>
        <v>100049.60000000001</v>
      </c>
      <c r="U158">
        <f t="shared" si="24"/>
        <v>0</v>
      </c>
      <c r="V158">
        <f t="shared" si="24"/>
        <v>0</v>
      </c>
      <c r="W158">
        <f t="shared" si="24"/>
        <v>0</v>
      </c>
      <c r="X158">
        <f t="shared" si="24"/>
        <v>0</v>
      </c>
      <c r="Y158">
        <f t="shared" si="24"/>
        <v>0</v>
      </c>
      <c r="Z158">
        <f t="shared" si="24"/>
        <v>0</v>
      </c>
      <c r="AA158">
        <f t="shared" si="24"/>
        <v>0</v>
      </c>
      <c r="AB158">
        <f t="shared" si="24"/>
        <v>20</v>
      </c>
      <c r="AC158" t="str">
        <f t="shared" si="24"/>
        <v>Ministerio de Defensa</v>
      </c>
      <c r="AD158">
        <f t="shared" si="24"/>
        <v>0</v>
      </c>
      <c r="AE158">
        <f t="shared" si="24"/>
        <v>0</v>
      </c>
      <c r="AF158">
        <f t="shared" si="24"/>
        <v>0</v>
      </c>
      <c r="AG158">
        <f t="shared" ref="AG158:BL158" si="25">AG9</f>
        <v>0</v>
      </c>
      <c r="AH158">
        <f t="shared" si="25"/>
        <v>0</v>
      </c>
      <c r="AI158">
        <f t="shared" si="25"/>
        <v>0</v>
      </c>
      <c r="AJ158">
        <f t="shared" si="25"/>
        <v>0</v>
      </c>
      <c r="AK158">
        <f t="shared" si="25"/>
        <v>0</v>
      </c>
      <c r="AL158">
        <f t="shared" si="25"/>
        <v>0</v>
      </c>
      <c r="AM158">
        <f t="shared" si="25"/>
        <v>0</v>
      </c>
      <c r="AN158">
        <f t="shared" si="25"/>
        <v>0</v>
      </c>
      <c r="AO158">
        <f t="shared" si="25"/>
        <v>0</v>
      </c>
      <c r="AP158">
        <f t="shared" si="25"/>
        <v>0</v>
      </c>
      <c r="AQ158">
        <f t="shared" si="25"/>
        <v>0</v>
      </c>
      <c r="AR158">
        <f t="shared" si="25"/>
        <v>0</v>
      </c>
      <c r="AS158">
        <f t="shared" si="25"/>
        <v>0</v>
      </c>
      <c r="AT158">
        <f t="shared" si="25"/>
        <v>150.03</v>
      </c>
      <c r="AU158">
        <f t="shared" si="25"/>
        <v>0</v>
      </c>
      <c r="AV158">
        <f t="shared" si="25"/>
        <v>0</v>
      </c>
      <c r="AW158">
        <f t="shared" si="25"/>
        <v>0</v>
      </c>
      <c r="AX158">
        <f t="shared" si="25"/>
        <v>0</v>
      </c>
      <c r="AY158">
        <f t="shared" si="25"/>
        <v>0</v>
      </c>
      <c r="AZ158">
        <f t="shared" si="25"/>
        <v>0</v>
      </c>
      <c r="BA158">
        <f t="shared" si="25"/>
        <v>0</v>
      </c>
      <c r="BB158">
        <f t="shared" si="25"/>
        <v>0</v>
      </c>
      <c r="BC158">
        <f t="shared" si="25"/>
        <v>389</v>
      </c>
      <c r="BD158" t="str">
        <f t="shared" si="25"/>
        <v>Navegación Aérea y Aeropuertos Bolivianos</v>
      </c>
      <c r="BE158">
        <f t="shared" si="25"/>
        <v>3170568.4</v>
      </c>
      <c r="BF158">
        <f t="shared" si="25"/>
        <v>0</v>
      </c>
      <c r="BG158">
        <f t="shared" si="25"/>
        <v>128559.05</v>
      </c>
      <c r="BH158">
        <f t="shared" si="25"/>
        <v>0</v>
      </c>
      <c r="BI158">
        <f t="shared" si="25"/>
        <v>128559.05</v>
      </c>
      <c r="BJ158">
        <f t="shared" si="25"/>
        <v>0</v>
      </c>
      <c r="BK158">
        <f t="shared" si="25"/>
        <v>1128559.05</v>
      </c>
      <c r="BL158">
        <f t="shared" si="25"/>
        <v>0</v>
      </c>
      <c r="BM158">
        <f t="shared" ref="BM158:CR158" si="26">BM9</f>
        <v>128559.05</v>
      </c>
      <c r="BN158">
        <f t="shared" si="26"/>
        <v>0</v>
      </c>
      <c r="BO158">
        <f t="shared" si="26"/>
        <v>9978575.0299999993</v>
      </c>
      <c r="BP158">
        <f t="shared" si="26"/>
        <v>0</v>
      </c>
      <c r="BQ158">
        <f t="shared" si="26"/>
        <v>0</v>
      </c>
      <c r="BR158">
        <f t="shared" si="26"/>
        <v>0</v>
      </c>
      <c r="BS158">
        <f t="shared" si="26"/>
        <v>128559.05</v>
      </c>
      <c r="BT158">
        <f t="shared" si="26"/>
        <v>0</v>
      </c>
      <c r="BU158">
        <f t="shared" si="26"/>
        <v>128559.05</v>
      </c>
      <c r="BV158">
        <f t="shared" si="26"/>
        <v>0</v>
      </c>
      <c r="BW158">
        <f t="shared" si="26"/>
        <v>0</v>
      </c>
      <c r="BX158">
        <f t="shared" si="26"/>
        <v>0</v>
      </c>
      <c r="BY158">
        <f t="shared" si="26"/>
        <v>0</v>
      </c>
      <c r="BZ158">
        <f t="shared" si="26"/>
        <v>0</v>
      </c>
      <c r="CA158">
        <f t="shared" si="26"/>
        <v>0</v>
      </c>
      <c r="CB158">
        <f t="shared" si="26"/>
        <v>0</v>
      </c>
      <c r="CC158">
        <f t="shared" si="26"/>
        <v>0</v>
      </c>
      <c r="CD158">
        <f t="shared" si="26"/>
        <v>0</v>
      </c>
      <c r="CE158">
        <f t="shared" si="26"/>
        <v>0</v>
      </c>
      <c r="CF158">
        <f t="shared" si="26"/>
        <v>0</v>
      </c>
      <c r="CG158">
        <f t="shared" si="26"/>
        <v>0</v>
      </c>
      <c r="CH158">
        <f t="shared" si="26"/>
        <v>0</v>
      </c>
      <c r="CI158">
        <f t="shared" si="26"/>
        <v>0</v>
      </c>
      <c r="CJ158">
        <f t="shared" si="26"/>
        <v>0</v>
      </c>
      <c r="CK158">
        <f t="shared" si="26"/>
        <v>0</v>
      </c>
      <c r="CL158">
        <f t="shared" si="26"/>
        <v>0</v>
      </c>
      <c r="CM158">
        <f t="shared" si="26"/>
        <v>0</v>
      </c>
      <c r="CN158">
        <f t="shared" si="26"/>
        <v>0</v>
      </c>
      <c r="CO158">
        <f t="shared" si="26"/>
        <v>0</v>
      </c>
      <c r="CP158">
        <f t="shared" si="26"/>
        <v>0</v>
      </c>
      <c r="CQ158">
        <f t="shared" si="26"/>
        <v>0</v>
      </c>
      <c r="CR158">
        <f t="shared" si="26"/>
        <v>0</v>
      </c>
      <c r="CS158">
        <f t="shared" ref="CS158:DH158" si="27">CS9</f>
        <v>0</v>
      </c>
      <c r="CT158">
        <f t="shared" si="27"/>
        <v>0</v>
      </c>
      <c r="CU158">
        <f t="shared" si="27"/>
        <v>0</v>
      </c>
      <c r="CV158">
        <f t="shared" si="27"/>
        <v>0</v>
      </c>
      <c r="CW158">
        <f t="shared" si="27"/>
        <v>0</v>
      </c>
      <c r="CX158">
        <f t="shared" si="27"/>
        <v>0</v>
      </c>
      <c r="CY158">
        <f t="shared" si="27"/>
        <v>0</v>
      </c>
      <c r="CZ158">
        <f t="shared" si="27"/>
        <v>0</v>
      </c>
      <c r="DA158">
        <f t="shared" si="27"/>
        <v>0</v>
      </c>
      <c r="DB158">
        <f t="shared" si="27"/>
        <v>0</v>
      </c>
      <c r="DC158">
        <f t="shared" si="27"/>
        <v>0</v>
      </c>
      <c r="DD158">
        <f t="shared" si="27"/>
        <v>0</v>
      </c>
      <c r="DE158">
        <f t="shared" si="27"/>
        <v>222</v>
      </c>
      <c r="DF158" t="str">
        <f t="shared" si="27"/>
        <v>Instituto Nacional de Innovación Agropecuaria y Forestal</v>
      </c>
      <c r="DG158">
        <f t="shared" si="27"/>
        <v>1956995.03</v>
      </c>
      <c r="DH158">
        <f t="shared" si="27"/>
        <v>0</v>
      </c>
    </row>
    <row r="159" spans="1:115">
      <c r="A159">
        <f t="shared" ref="A159:AF159" si="28">A10</f>
        <v>25</v>
      </c>
      <c r="B159" t="str">
        <f t="shared" si="28"/>
        <v>Ministerio de la Presidencia</v>
      </c>
      <c r="C159">
        <f t="shared" si="28"/>
        <v>0</v>
      </c>
      <c r="D159">
        <f t="shared" si="28"/>
        <v>0</v>
      </c>
      <c r="E159">
        <f t="shared" si="28"/>
        <v>0</v>
      </c>
      <c r="F159">
        <f t="shared" si="28"/>
        <v>0</v>
      </c>
      <c r="G159">
        <f t="shared" si="28"/>
        <v>0</v>
      </c>
      <c r="H159">
        <f t="shared" si="28"/>
        <v>0</v>
      </c>
      <c r="I159">
        <f t="shared" si="28"/>
        <v>0</v>
      </c>
      <c r="J159">
        <f t="shared" si="28"/>
        <v>0</v>
      </c>
      <c r="K159">
        <f t="shared" si="28"/>
        <v>0</v>
      </c>
      <c r="L159">
        <f t="shared" si="28"/>
        <v>0</v>
      </c>
      <c r="M159">
        <f t="shared" si="28"/>
        <v>0</v>
      </c>
      <c r="N159">
        <f t="shared" si="28"/>
        <v>0</v>
      </c>
      <c r="O159">
        <f t="shared" si="28"/>
        <v>0</v>
      </c>
      <c r="P159">
        <f t="shared" si="28"/>
        <v>0</v>
      </c>
      <c r="Q159">
        <f t="shared" si="28"/>
        <v>0</v>
      </c>
      <c r="R159">
        <f t="shared" si="28"/>
        <v>575</v>
      </c>
      <c r="S159">
        <f t="shared" si="28"/>
        <v>50</v>
      </c>
      <c r="T159">
        <f t="shared" si="28"/>
        <v>577.1</v>
      </c>
      <c r="U159">
        <f t="shared" si="28"/>
        <v>0</v>
      </c>
      <c r="V159">
        <f t="shared" si="28"/>
        <v>0</v>
      </c>
      <c r="W159">
        <f t="shared" si="28"/>
        <v>0</v>
      </c>
      <c r="X159">
        <f t="shared" si="28"/>
        <v>0</v>
      </c>
      <c r="Y159">
        <f t="shared" si="28"/>
        <v>0</v>
      </c>
      <c r="Z159">
        <f t="shared" si="28"/>
        <v>0</v>
      </c>
      <c r="AA159">
        <f t="shared" si="28"/>
        <v>0</v>
      </c>
      <c r="AB159" t="str">
        <f t="shared" si="28"/>
        <v>99 - 03</v>
      </c>
      <c r="AC159" t="str">
        <f t="shared" si="28"/>
        <v>Dirección General de Crédito Público</v>
      </c>
      <c r="AD159">
        <f t="shared" si="28"/>
        <v>49142826.279999994</v>
      </c>
      <c r="AE159">
        <f t="shared" si="28"/>
        <v>0</v>
      </c>
      <c r="AF159">
        <f t="shared" si="28"/>
        <v>15524564.43</v>
      </c>
      <c r="AG159">
        <f t="shared" ref="AG159:BL159" si="29">AG10</f>
        <v>0</v>
      </c>
      <c r="AH159">
        <f t="shared" si="29"/>
        <v>158023861.74999997</v>
      </c>
      <c r="AI159">
        <f t="shared" si="29"/>
        <v>369493020.97000003</v>
      </c>
      <c r="AJ159">
        <f t="shared" si="29"/>
        <v>13034377.299999999</v>
      </c>
      <c r="AK159">
        <f t="shared" si="29"/>
        <v>0</v>
      </c>
      <c r="AL159">
        <f t="shared" si="29"/>
        <v>26523994.640000001</v>
      </c>
      <c r="AM159">
        <f t="shared" si="29"/>
        <v>0</v>
      </c>
      <c r="AN159">
        <f t="shared" si="29"/>
        <v>8565693.4499999993</v>
      </c>
      <c r="AO159">
        <f t="shared" si="29"/>
        <v>0</v>
      </c>
      <c r="AP159">
        <f t="shared" si="29"/>
        <v>23561248.650000002</v>
      </c>
      <c r="AQ159">
        <f t="shared" si="29"/>
        <v>884564817.40999997</v>
      </c>
      <c r="AR159">
        <f t="shared" si="29"/>
        <v>8381945.1200000001</v>
      </c>
      <c r="AS159">
        <f t="shared" si="29"/>
        <v>753399.09</v>
      </c>
      <c r="AT159">
        <f t="shared" si="29"/>
        <v>5245783.080000001</v>
      </c>
      <c r="AU159">
        <f t="shared" si="29"/>
        <v>2720504500</v>
      </c>
      <c r="AV159">
        <f t="shared" si="29"/>
        <v>0</v>
      </c>
      <c r="AW159">
        <f t="shared" si="29"/>
        <v>0</v>
      </c>
      <c r="AX159">
        <f t="shared" si="29"/>
        <v>0</v>
      </c>
      <c r="AY159">
        <f t="shared" si="29"/>
        <v>0</v>
      </c>
      <c r="AZ159">
        <f t="shared" si="29"/>
        <v>0</v>
      </c>
      <c r="BA159">
        <f t="shared" si="29"/>
        <v>0</v>
      </c>
      <c r="BB159">
        <f t="shared" si="29"/>
        <v>0</v>
      </c>
      <c r="BC159">
        <f t="shared" si="29"/>
        <v>66</v>
      </c>
      <c r="BD159" t="str">
        <f t="shared" si="29"/>
        <v>Ministerio de Planificación del Desarrollo</v>
      </c>
      <c r="BE159">
        <f t="shared" si="29"/>
        <v>0</v>
      </c>
      <c r="BF159">
        <f t="shared" si="29"/>
        <v>0</v>
      </c>
      <c r="BG159">
        <f t="shared" si="29"/>
        <v>0</v>
      </c>
      <c r="BH159">
        <f t="shared" si="29"/>
        <v>0</v>
      </c>
      <c r="BI159">
        <f t="shared" si="29"/>
        <v>0</v>
      </c>
      <c r="BJ159">
        <f t="shared" si="29"/>
        <v>0</v>
      </c>
      <c r="BK159">
        <f t="shared" si="29"/>
        <v>0</v>
      </c>
      <c r="BL159">
        <f t="shared" si="29"/>
        <v>0</v>
      </c>
      <c r="BM159">
        <f t="shared" ref="BM159:CR159" si="30">BM10</f>
        <v>0</v>
      </c>
      <c r="BN159">
        <f t="shared" si="30"/>
        <v>0</v>
      </c>
      <c r="BO159">
        <f t="shared" si="30"/>
        <v>0</v>
      </c>
      <c r="BP159">
        <f t="shared" si="30"/>
        <v>0</v>
      </c>
      <c r="BQ159">
        <f t="shared" si="30"/>
        <v>0</v>
      </c>
      <c r="BR159">
        <f t="shared" si="30"/>
        <v>0</v>
      </c>
      <c r="BS159">
        <f t="shared" si="30"/>
        <v>0</v>
      </c>
      <c r="BT159">
        <f t="shared" si="30"/>
        <v>0</v>
      </c>
      <c r="BU159">
        <f t="shared" si="30"/>
        <v>522223.96</v>
      </c>
      <c r="BV159">
        <f t="shared" si="30"/>
        <v>0</v>
      </c>
      <c r="BW159">
        <f t="shared" si="30"/>
        <v>0</v>
      </c>
      <c r="BX159">
        <f t="shared" si="30"/>
        <v>0</v>
      </c>
      <c r="BY159">
        <f t="shared" si="30"/>
        <v>0</v>
      </c>
      <c r="BZ159">
        <f t="shared" si="30"/>
        <v>0</v>
      </c>
      <c r="CA159">
        <f t="shared" si="30"/>
        <v>0</v>
      </c>
      <c r="CB159">
        <f t="shared" si="30"/>
        <v>0</v>
      </c>
      <c r="CC159">
        <f t="shared" si="30"/>
        <v>0</v>
      </c>
      <c r="CD159">
        <f t="shared" si="30"/>
        <v>0</v>
      </c>
      <c r="CE159">
        <f t="shared" si="30"/>
        <v>0</v>
      </c>
      <c r="CF159">
        <f t="shared" si="30"/>
        <v>0</v>
      </c>
      <c r="CG159">
        <f t="shared" si="30"/>
        <v>0</v>
      </c>
      <c r="CH159">
        <f t="shared" si="30"/>
        <v>0</v>
      </c>
      <c r="CI159">
        <f t="shared" si="30"/>
        <v>0</v>
      </c>
      <c r="CJ159">
        <f t="shared" si="30"/>
        <v>0</v>
      </c>
      <c r="CK159">
        <f t="shared" si="30"/>
        <v>0</v>
      </c>
      <c r="CL159">
        <f t="shared" si="30"/>
        <v>0</v>
      </c>
      <c r="CM159">
        <f t="shared" si="30"/>
        <v>0</v>
      </c>
      <c r="CN159">
        <f t="shared" si="30"/>
        <v>0</v>
      </c>
      <c r="CO159">
        <f t="shared" si="30"/>
        <v>0</v>
      </c>
      <c r="CP159">
        <f t="shared" si="30"/>
        <v>0</v>
      </c>
      <c r="CQ159">
        <f t="shared" si="30"/>
        <v>0</v>
      </c>
      <c r="CR159">
        <f t="shared" si="30"/>
        <v>0</v>
      </c>
      <c r="CS159">
        <f t="shared" ref="CS159:DH159" si="31">CS10</f>
        <v>0</v>
      </c>
      <c r="CT159">
        <f t="shared" si="31"/>
        <v>0</v>
      </c>
      <c r="CU159">
        <f t="shared" si="31"/>
        <v>0</v>
      </c>
      <c r="CV159">
        <f t="shared" si="31"/>
        <v>0</v>
      </c>
      <c r="CW159">
        <f t="shared" si="31"/>
        <v>0</v>
      </c>
      <c r="CX159">
        <f t="shared" si="31"/>
        <v>0</v>
      </c>
      <c r="CY159">
        <f t="shared" si="31"/>
        <v>0</v>
      </c>
      <c r="CZ159">
        <f t="shared" si="31"/>
        <v>0</v>
      </c>
      <c r="DA159">
        <f t="shared" si="31"/>
        <v>0</v>
      </c>
      <c r="DB159">
        <f t="shared" si="31"/>
        <v>0</v>
      </c>
      <c r="DC159">
        <f t="shared" si="31"/>
        <v>0</v>
      </c>
      <c r="DD159">
        <f t="shared" si="31"/>
        <v>0</v>
      </c>
      <c r="DE159">
        <f t="shared" si="31"/>
        <v>292</v>
      </c>
      <c r="DF159" t="str">
        <f t="shared" si="31"/>
        <v>Vías Bolivia</v>
      </c>
      <c r="DG159">
        <f t="shared" si="31"/>
        <v>3703</v>
      </c>
      <c r="DH159">
        <f t="shared" si="31"/>
        <v>0</v>
      </c>
    </row>
    <row r="160" spans="1:115">
      <c r="A160">
        <f t="shared" ref="A160:AF160" si="32">A11</f>
        <v>35</v>
      </c>
      <c r="B160" t="str">
        <f t="shared" si="32"/>
        <v>Ministerio de Economía y Finanzas Públicas</v>
      </c>
      <c r="C160">
        <f t="shared" si="32"/>
        <v>0</v>
      </c>
      <c r="D160">
        <f t="shared" si="32"/>
        <v>0</v>
      </c>
      <c r="E160">
        <f t="shared" si="32"/>
        <v>0</v>
      </c>
      <c r="F160">
        <f t="shared" si="32"/>
        <v>0</v>
      </c>
      <c r="G160">
        <f t="shared" si="32"/>
        <v>0</v>
      </c>
      <c r="H160">
        <f t="shared" si="32"/>
        <v>0</v>
      </c>
      <c r="I160">
        <f t="shared" si="32"/>
        <v>0</v>
      </c>
      <c r="J160">
        <f t="shared" si="32"/>
        <v>0</v>
      </c>
      <c r="K160">
        <f t="shared" si="32"/>
        <v>0</v>
      </c>
      <c r="L160">
        <f t="shared" si="32"/>
        <v>0</v>
      </c>
      <c r="M160">
        <f t="shared" si="32"/>
        <v>0</v>
      </c>
      <c r="N160">
        <f t="shared" si="32"/>
        <v>0</v>
      </c>
      <c r="O160">
        <f t="shared" si="32"/>
        <v>0</v>
      </c>
      <c r="P160">
        <f t="shared" si="32"/>
        <v>8843.59</v>
      </c>
      <c r="Q160">
        <f t="shared" si="32"/>
        <v>0</v>
      </c>
      <c r="R160">
        <f t="shared" si="32"/>
        <v>3588565.62</v>
      </c>
      <c r="S160">
        <f t="shared" si="32"/>
        <v>0</v>
      </c>
      <c r="T160">
        <f t="shared" si="32"/>
        <v>65934.17</v>
      </c>
      <c r="U160">
        <f t="shared" si="32"/>
        <v>0</v>
      </c>
      <c r="V160">
        <f t="shared" si="32"/>
        <v>0</v>
      </c>
      <c r="W160">
        <f t="shared" si="32"/>
        <v>0</v>
      </c>
      <c r="X160">
        <f t="shared" si="32"/>
        <v>0</v>
      </c>
      <c r="Y160">
        <f t="shared" si="32"/>
        <v>0</v>
      </c>
      <c r="Z160">
        <f t="shared" si="32"/>
        <v>0</v>
      </c>
      <c r="AA160">
        <f t="shared" si="32"/>
        <v>0</v>
      </c>
      <c r="AB160" t="str">
        <f t="shared" si="32"/>
        <v>N/I</v>
      </c>
      <c r="AC160" t="str">
        <f t="shared" si="32"/>
        <v>No Identificado</v>
      </c>
      <c r="AD160">
        <f t="shared" si="32"/>
        <v>0</v>
      </c>
      <c r="AE160">
        <f t="shared" si="32"/>
        <v>0</v>
      </c>
      <c r="AF160">
        <f t="shared" si="32"/>
        <v>0</v>
      </c>
      <c r="AG160">
        <f t="shared" ref="AG160:BL160" si="33">AG11</f>
        <v>0</v>
      </c>
      <c r="AH160">
        <f t="shared" si="33"/>
        <v>0</v>
      </c>
      <c r="AI160">
        <f t="shared" si="33"/>
        <v>240.1</v>
      </c>
      <c r="AJ160">
        <f t="shared" si="33"/>
        <v>0</v>
      </c>
      <c r="AK160">
        <f t="shared" si="33"/>
        <v>0</v>
      </c>
      <c r="AL160">
        <f t="shared" si="33"/>
        <v>0</v>
      </c>
      <c r="AM160">
        <f t="shared" si="33"/>
        <v>0</v>
      </c>
      <c r="AN160">
        <f t="shared" si="33"/>
        <v>0</v>
      </c>
      <c r="AO160">
        <f t="shared" si="33"/>
        <v>0</v>
      </c>
      <c r="AP160">
        <f t="shared" si="33"/>
        <v>0</v>
      </c>
      <c r="AQ160">
        <f t="shared" si="33"/>
        <v>0</v>
      </c>
      <c r="AR160">
        <f t="shared" si="33"/>
        <v>0</v>
      </c>
      <c r="AS160">
        <f t="shared" si="33"/>
        <v>0</v>
      </c>
      <c r="AT160">
        <f t="shared" si="33"/>
        <v>0</v>
      </c>
      <c r="AU160">
        <f t="shared" si="33"/>
        <v>0</v>
      </c>
      <c r="AV160">
        <f t="shared" si="33"/>
        <v>0</v>
      </c>
      <c r="AW160">
        <f t="shared" si="33"/>
        <v>0</v>
      </c>
      <c r="AX160">
        <f t="shared" si="33"/>
        <v>0</v>
      </c>
      <c r="AY160">
        <f t="shared" si="33"/>
        <v>0</v>
      </c>
      <c r="AZ160">
        <f t="shared" si="33"/>
        <v>0</v>
      </c>
      <c r="BA160">
        <f t="shared" si="33"/>
        <v>0</v>
      </c>
      <c r="BB160">
        <f t="shared" si="33"/>
        <v>0</v>
      </c>
      <c r="BC160">
        <f t="shared" si="33"/>
        <v>291</v>
      </c>
      <c r="BD160" t="str">
        <f t="shared" si="33"/>
        <v>Administradora Boliviana de Carreteras</v>
      </c>
      <c r="BE160">
        <f t="shared" si="33"/>
        <v>0</v>
      </c>
      <c r="BF160">
        <f t="shared" si="33"/>
        <v>0</v>
      </c>
      <c r="BG160">
        <f t="shared" si="33"/>
        <v>5572485.1500000004</v>
      </c>
      <c r="BH160">
        <f t="shared" si="33"/>
        <v>0</v>
      </c>
      <c r="BI160">
        <f t="shared" si="33"/>
        <v>0</v>
      </c>
      <c r="BJ160">
        <f t="shared" si="33"/>
        <v>0</v>
      </c>
      <c r="BK160">
        <f t="shared" si="33"/>
        <v>35119560</v>
      </c>
      <c r="BL160">
        <f t="shared" si="33"/>
        <v>0</v>
      </c>
      <c r="BM160">
        <f t="shared" ref="BM160:CR160" si="34">BM11</f>
        <v>3823312.26</v>
      </c>
      <c r="BN160">
        <f t="shared" si="34"/>
        <v>0</v>
      </c>
      <c r="BO160">
        <f t="shared" si="34"/>
        <v>0</v>
      </c>
      <c r="BP160">
        <f t="shared" si="34"/>
        <v>0</v>
      </c>
      <c r="BQ160">
        <f t="shared" si="34"/>
        <v>0</v>
      </c>
      <c r="BR160">
        <f t="shared" si="34"/>
        <v>0</v>
      </c>
      <c r="BS160">
        <f t="shared" si="34"/>
        <v>6437870.7199999997</v>
      </c>
      <c r="BT160">
        <f t="shared" si="34"/>
        <v>0</v>
      </c>
      <c r="BU160">
        <f t="shared" si="34"/>
        <v>0</v>
      </c>
      <c r="BV160">
        <f t="shared" si="34"/>
        <v>0</v>
      </c>
      <c r="BW160">
        <f t="shared" si="34"/>
        <v>0</v>
      </c>
      <c r="BX160">
        <f t="shared" si="34"/>
        <v>0</v>
      </c>
      <c r="BY160">
        <f t="shared" si="34"/>
        <v>0</v>
      </c>
      <c r="BZ160">
        <f t="shared" si="34"/>
        <v>0</v>
      </c>
      <c r="CA160">
        <f t="shared" si="34"/>
        <v>0</v>
      </c>
      <c r="CB160">
        <f t="shared" si="34"/>
        <v>0</v>
      </c>
      <c r="CC160">
        <f t="shared" si="34"/>
        <v>0</v>
      </c>
      <c r="CD160">
        <f t="shared" si="34"/>
        <v>0</v>
      </c>
      <c r="CE160">
        <f t="shared" si="34"/>
        <v>0</v>
      </c>
      <c r="CF160">
        <f t="shared" si="34"/>
        <v>0</v>
      </c>
      <c r="CG160">
        <f t="shared" si="34"/>
        <v>0</v>
      </c>
      <c r="CH160">
        <f t="shared" si="34"/>
        <v>0</v>
      </c>
      <c r="CI160">
        <f t="shared" si="34"/>
        <v>0</v>
      </c>
      <c r="CJ160">
        <f t="shared" si="34"/>
        <v>0</v>
      </c>
      <c r="CK160">
        <f t="shared" si="34"/>
        <v>0</v>
      </c>
      <c r="CL160">
        <f t="shared" si="34"/>
        <v>0</v>
      </c>
      <c r="CM160">
        <f t="shared" si="34"/>
        <v>0</v>
      </c>
      <c r="CN160">
        <f t="shared" si="34"/>
        <v>0</v>
      </c>
      <c r="CO160">
        <f t="shared" si="34"/>
        <v>0</v>
      </c>
      <c r="CP160">
        <f t="shared" si="34"/>
        <v>0</v>
      </c>
      <c r="CQ160">
        <f t="shared" si="34"/>
        <v>0</v>
      </c>
      <c r="CR160">
        <f t="shared" si="34"/>
        <v>0</v>
      </c>
      <c r="CS160">
        <f t="shared" ref="CS160:DH160" si="35">CS11</f>
        <v>0</v>
      </c>
      <c r="CT160">
        <f t="shared" si="35"/>
        <v>0</v>
      </c>
      <c r="CU160">
        <f t="shared" si="35"/>
        <v>0</v>
      </c>
      <c r="CV160">
        <f t="shared" si="35"/>
        <v>0</v>
      </c>
      <c r="CW160">
        <f t="shared" si="35"/>
        <v>0</v>
      </c>
      <c r="CX160">
        <f t="shared" si="35"/>
        <v>0</v>
      </c>
      <c r="CY160">
        <f t="shared" si="35"/>
        <v>0</v>
      </c>
      <c r="CZ160">
        <f t="shared" si="35"/>
        <v>0</v>
      </c>
      <c r="DA160">
        <f t="shared" si="35"/>
        <v>0</v>
      </c>
      <c r="DB160">
        <f t="shared" si="35"/>
        <v>0</v>
      </c>
      <c r="DC160">
        <f t="shared" si="35"/>
        <v>0</v>
      </c>
      <c r="DD160">
        <f t="shared" si="35"/>
        <v>0</v>
      </c>
      <c r="DE160">
        <f t="shared" si="35"/>
        <v>310</v>
      </c>
      <c r="DF160" t="str">
        <f t="shared" si="35"/>
        <v>Autoridad de Regulación y Fiscalización de Telecomunicaciones y Transportes</v>
      </c>
      <c r="DG160">
        <f t="shared" si="35"/>
        <v>7</v>
      </c>
      <c r="DH160">
        <f t="shared" si="35"/>
        <v>0</v>
      </c>
    </row>
    <row r="161" spans="1:112">
      <c r="A161">
        <f t="shared" ref="A161:AF161" si="36">A12</f>
        <v>41</v>
      </c>
      <c r="B161" t="str">
        <f t="shared" si="36"/>
        <v>Ministerio de Desarrollo Productivo y Economía Plural</v>
      </c>
      <c r="C161">
        <f t="shared" si="36"/>
        <v>0</v>
      </c>
      <c r="D161">
        <f t="shared" si="36"/>
        <v>0</v>
      </c>
      <c r="E161">
        <f t="shared" si="36"/>
        <v>0</v>
      </c>
      <c r="F161">
        <f t="shared" si="36"/>
        <v>0</v>
      </c>
      <c r="G161">
        <f t="shared" si="36"/>
        <v>0</v>
      </c>
      <c r="H161">
        <f t="shared" si="36"/>
        <v>0</v>
      </c>
      <c r="I161">
        <f t="shared" si="36"/>
        <v>0</v>
      </c>
      <c r="J161">
        <f t="shared" si="36"/>
        <v>0</v>
      </c>
      <c r="K161">
        <f t="shared" si="36"/>
        <v>0</v>
      </c>
      <c r="L161">
        <f t="shared" si="36"/>
        <v>0</v>
      </c>
      <c r="M161">
        <f t="shared" si="36"/>
        <v>0</v>
      </c>
      <c r="N161">
        <f t="shared" si="36"/>
        <v>0</v>
      </c>
      <c r="O161">
        <f t="shared" si="36"/>
        <v>0</v>
      </c>
      <c r="P161">
        <f t="shared" si="36"/>
        <v>0</v>
      </c>
      <c r="Q161">
        <f t="shared" si="36"/>
        <v>0</v>
      </c>
      <c r="R161">
        <f t="shared" si="36"/>
        <v>543410</v>
      </c>
      <c r="S161">
        <f t="shared" si="36"/>
        <v>641.86</v>
      </c>
      <c r="T161">
        <f t="shared" si="36"/>
        <v>1356007.09</v>
      </c>
      <c r="U161">
        <f t="shared" si="36"/>
        <v>0</v>
      </c>
      <c r="V161">
        <f t="shared" si="36"/>
        <v>0</v>
      </c>
      <c r="W161">
        <f t="shared" si="36"/>
        <v>0</v>
      </c>
      <c r="X161">
        <f t="shared" si="36"/>
        <v>0</v>
      </c>
      <c r="Y161">
        <f t="shared" si="36"/>
        <v>0</v>
      </c>
      <c r="Z161">
        <f t="shared" si="36"/>
        <v>0</v>
      </c>
      <c r="AA161">
        <f t="shared" si="36"/>
        <v>0</v>
      </c>
      <c r="AB161">
        <f t="shared" si="36"/>
        <v>346</v>
      </c>
      <c r="AC161" t="str">
        <f t="shared" si="36"/>
        <v>Unidad de Investigaciones Financieras</v>
      </c>
      <c r="AD161">
        <f t="shared" si="36"/>
        <v>0</v>
      </c>
      <c r="AE161">
        <f t="shared" si="36"/>
        <v>0</v>
      </c>
      <c r="AF161">
        <f t="shared" si="36"/>
        <v>0</v>
      </c>
      <c r="AG161">
        <f t="shared" ref="AG161:BL161" si="37">AG12</f>
        <v>0</v>
      </c>
      <c r="AH161">
        <f t="shared" si="37"/>
        <v>0</v>
      </c>
      <c r="AI161">
        <f t="shared" si="37"/>
        <v>0</v>
      </c>
      <c r="AJ161">
        <f t="shared" si="37"/>
        <v>0</v>
      </c>
      <c r="AK161">
        <f t="shared" si="37"/>
        <v>0</v>
      </c>
      <c r="AL161">
        <f t="shared" si="37"/>
        <v>50.7</v>
      </c>
      <c r="AM161">
        <f t="shared" si="37"/>
        <v>0</v>
      </c>
      <c r="AN161">
        <f t="shared" si="37"/>
        <v>0</v>
      </c>
      <c r="AO161">
        <f t="shared" si="37"/>
        <v>0</v>
      </c>
      <c r="AP161">
        <f t="shared" si="37"/>
        <v>432.73</v>
      </c>
      <c r="AQ161">
        <f t="shared" si="37"/>
        <v>0</v>
      </c>
      <c r="AR161">
        <f t="shared" si="37"/>
        <v>0</v>
      </c>
      <c r="AS161">
        <f t="shared" si="37"/>
        <v>0</v>
      </c>
      <c r="AT161">
        <f t="shared" si="37"/>
        <v>0</v>
      </c>
      <c r="AU161">
        <f t="shared" si="37"/>
        <v>110.99</v>
      </c>
      <c r="AV161">
        <f t="shared" si="37"/>
        <v>0</v>
      </c>
      <c r="AW161">
        <f t="shared" si="37"/>
        <v>0</v>
      </c>
      <c r="AX161">
        <f t="shared" si="37"/>
        <v>0</v>
      </c>
      <c r="AY161">
        <f t="shared" si="37"/>
        <v>0</v>
      </c>
      <c r="AZ161">
        <f t="shared" si="37"/>
        <v>0</v>
      </c>
      <c r="BA161">
        <f t="shared" si="37"/>
        <v>0</v>
      </c>
      <c r="BB161">
        <f t="shared" si="37"/>
        <v>0</v>
      </c>
      <c r="BC161" t="str">
        <f t="shared" si="37"/>
        <v>99 - 02</v>
      </c>
      <c r="BD161" t="str">
        <f t="shared" si="37"/>
        <v>Dirección General de Programación y Operaciones del Tesoro</v>
      </c>
      <c r="BE161">
        <f t="shared" si="37"/>
        <v>0</v>
      </c>
      <c r="BF161">
        <f t="shared" si="37"/>
        <v>0</v>
      </c>
      <c r="BG161">
        <f t="shared" si="37"/>
        <v>0</v>
      </c>
      <c r="BH161">
        <f t="shared" si="37"/>
        <v>5761775.1200000001</v>
      </c>
      <c r="BI161">
        <f t="shared" si="37"/>
        <v>0</v>
      </c>
      <c r="BJ161">
        <f t="shared" si="37"/>
        <v>77083297.770000011</v>
      </c>
      <c r="BK161">
        <f t="shared" si="37"/>
        <v>0</v>
      </c>
      <c r="BL161">
        <f t="shared" si="37"/>
        <v>35276757.18</v>
      </c>
      <c r="BM161">
        <f t="shared" ref="BM161:CR161" si="38">BM12</f>
        <v>0</v>
      </c>
      <c r="BN161">
        <f t="shared" si="38"/>
        <v>4098673.7799999993</v>
      </c>
      <c r="BO161">
        <f t="shared" si="38"/>
        <v>0</v>
      </c>
      <c r="BP161">
        <f t="shared" si="38"/>
        <v>6872420</v>
      </c>
      <c r="BQ161">
        <f t="shared" si="38"/>
        <v>0</v>
      </c>
      <c r="BR161">
        <f t="shared" si="38"/>
        <v>128559.05</v>
      </c>
      <c r="BS161">
        <f t="shared" si="38"/>
        <v>370.86</v>
      </c>
      <c r="BT161">
        <f t="shared" si="38"/>
        <v>6437870.7199999997</v>
      </c>
      <c r="BU161">
        <f t="shared" si="38"/>
        <v>8491.99</v>
      </c>
      <c r="BV161">
        <f t="shared" si="38"/>
        <v>1324221459.0899999</v>
      </c>
      <c r="BW161">
        <f t="shared" si="38"/>
        <v>0</v>
      </c>
      <c r="BX161">
        <f t="shared" si="38"/>
        <v>0</v>
      </c>
      <c r="BY161">
        <f t="shared" si="38"/>
        <v>0</v>
      </c>
      <c r="BZ161">
        <f t="shared" si="38"/>
        <v>0</v>
      </c>
      <c r="CA161">
        <f t="shared" si="38"/>
        <v>0</v>
      </c>
      <c r="CB161">
        <f t="shared" si="38"/>
        <v>0</v>
      </c>
      <c r="CC161">
        <f t="shared" si="38"/>
        <v>0</v>
      </c>
      <c r="CD161">
        <f t="shared" si="38"/>
        <v>0</v>
      </c>
      <c r="CE161">
        <f t="shared" si="38"/>
        <v>0</v>
      </c>
      <c r="CF161">
        <f t="shared" si="38"/>
        <v>0</v>
      </c>
      <c r="CG161">
        <f t="shared" si="38"/>
        <v>0</v>
      </c>
      <c r="CH161">
        <f t="shared" si="38"/>
        <v>0</v>
      </c>
      <c r="CI161">
        <f t="shared" si="38"/>
        <v>0</v>
      </c>
      <c r="CJ161">
        <f t="shared" si="38"/>
        <v>0</v>
      </c>
      <c r="CK161">
        <f t="shared" si="38"/>
        <v>0</v>
      </c>
      <c r="CL161">
        <f t="shared" si="38"/>
        <v>0</v>
      </c>
      <c r="CM161">
        <f t="shared" si="38"/>
        <v>0</v>
      </c>
      <c r="CN161">
        <f t="shared" si="38"/>
        <v>0</v>
      </c>
      <c r="CO161">
        <f t="shared" si="38"/>
        <v>0</v>
      </c>
      <c r="CP161">
        <f t="shared" si="38"/>
        <v>0</v>
      </c>
      <c r="CQ161">
        <f t="shared" si="38"/>
        <v>0</v>
      </c>
      <c r="CR161">
        <f t="shared" si="38"/>
        <v>0</v>
      </c>
      <c r="CS161">
        <f t="shared" ref="CS161:DH161" si="39">CS12</f>
        <v>0</v>
      </c>
      <c r="CT161">
        <f t="shared" si="39"/>
        <v>0</v>
      </c>
      <c r="CU161">
        <f t="shared" si="39"/>
        <v>0</v>
      </c>
      <c r="CV161">
        <f t="shared" si="39"/>
        <v>0</v>
      </c>
      <c r="CW161">
        <f t="shared" si="39"/>
        <v>0</v>
      </c>
      <c r="CX161">
        <f t="shared" si="39"/>
        <v>0</v>
      </c>
      <c r="CY161">
        <f t="shared" si="39"/>
        <v>0</v>
      </c>
      <c r="CZ161">
        <f t="shared" si="39"/>
        <v>0</v>
      </c>
      <c r="DA161">
        <f t="shared" si="39"/>
        <v>0</v>
      </c>
      <c r="DB161">
        <f t="shared" si="39"/>
        <v>0</v>
      </c>
      <c r="DC161">
        <f t="shared" si="39"/>
        <v>0</v>
      </c>
      <c r="DD161">
        <f t="shared" si="39"/>
        <v>0</v>
      </c>
      <c r="DE161">
        <f t="shared" si="39"/>
        <v>591</v>
      </c>
      <c r="DF161" t="str">
        <f t="shared" si="39"/>
        <v>Empresa Estatal de Transporte por Cable "Mi teleférico"</v>
      </c>
      <c r="DG161">
        <f t="shared" si="39"/>
        <v>9346.4999999999418</v>
      </c>
      <c r="DH161">
        <f t="shared" si="39"/>
        <v>0</v>
      </c>
    </row>
    <row r="162" spans="1:112">
      <c r="A162">
        <f t="shared" ref="A162:AF162" si="40">A13</f>
        <v>46</v>
      </c>
      <c r="B162" t="str">
        <f t="shared" si="40"/>
        <v>Ministerio de Salud y Deportes</v>
      </c>
      <c r="C162">
        <f t="shared" si="40"/>
        <v>0</v>
      </c>
      <c r="D162">
        <f t="shared" si="40"/>
        <v>0</v>
      </c>
      <c r="E162">
        <f t="shared" si="40"/>
        <v>0</v>
      </c>
      <c r="F162">
        <f t="shared" si="40"/>
        <v>0</v>
      </c>
      <c r="G162">
        <f t="shared" si="40"/>
        <v>0</v>
      </c>
      <c r="H162">
        <f t="shared" si="40"/>
        <v>0</v>
      </c>
      <c r="I162">
        <f t="shared" si="40"/>
        <v>0</v>
      </c>
      <c r="J162">
        <f t="shared" si="40"/>
        <v>0</v>
      </c>
      <c r="K162">
        <f t="shared" si="40"/>
        <v>0</v>
      </c>
      <c r="L162">
        <f t="shared" si="40"/>
        <v>0</v>
      </c>
      <c r="M162">
        <f t="shared" si="40"/>
        <v>0</v>
      </c>
      <c r="N162">
        <f t="shared" si="40"/>
        <v>1226.6300000000001</v>
      </c>
      <c r="O162">
        <f t="shared" si="40"/>
        <v>0</v>
      </c>
      <c r="P162">
        <f t="shared" si="40"/>
        <v>298376.25</v>
      </c>
      <c r="Q162">
        <f t="shared" si="40"/>
        <v>0</v>
      </c>
      <c r="R162">
        <f t="shared" si="40"/>
        <v>402951.19000000012</v>
      </c>
      <c r="S162">
        <f t="shared" si="40"/>
        <v>0</v>
      </c>
      <c r="T162">
        <f t="shared" si="40"/>
        <v>3644275.3200000003</v>
      </c>
      <c r="U162">
        <f t="shared" si="40"/>
        <v>0</v>
      </c>
      <c r="V162">
        <f t="shared" si="40"/>
        <v>0</v>
      </c>
      <c r="W162">
        <f t="shared" si="40"/>
        <v>0</v>
      </c>
      <c r="X162">
        <f t="shared" si="40"/>
        <v>0</v>
      </c>
      <c r="Y162">
        <f t="shared" si="40"/>
        <v>0</v>
      </c>
      <c r="Z162">
        <f t="shared" si="40"/>
        <v>0</v>
      </c>
      <c r="AA162">
        <f t="shared" si="40"/>
        <v>0</v>
      </c>
      <c r="AB162">
        <f t="shared" si="40"/>
        <v>86</v>
      </c>
      <c r="AC162" t="str">
        <f t="shared" si="40"/>
        <v>Ministerio de Medio Ambiente y Agua</v>
      </c>
      <c r="AD162">
        <f t="shared" si="40"/>
        <v>0</v>
      </c>
      <c r="AE162">
        <f t="shared" si="40"/>
        <v>0</v>
      </c>
      <c r="AF162">
        <f t="shared" si="40"/>
        <v>0</v>
      </c>
      <c r="AG162">
        <f t="shared" ref="AG162:BL162" si="41">AG13</f>
        <v>0</v>
      </c>
      <c r="AH162">
        <f t="shared" si="41"/>
        <v>0</v>
      </c>
      <c r="AI162">
        <f t="shared" si="41"/>
        <v>0</v>
      </c>
      <c r="AJ162">
        <f t="shared" si="41"/>
        <v>50.01</v>
      </c>
      <c r="AK162">
        <f t="shared" si="41"/>
        <v>0</v>
      </c>
      <c r="AL162">
        <f t="shared" si="41"/>
        <v>0</v>
      </c>
      <c r="AM162">
        <f t="shared" si="41"/>
        <v>0</v>
      </c>
      <c r="AN162">
        <f t="shared" si="41"/>
        <v>0</v>
      </c>
      <c r="AO162">
        <f t="shared" si="41"/>
        <v>0</v>
      </c>
      <c r="AP162">
        <f t="shared" si="41"/>
        <v>0</v>
      </c>
      <c r="AQ162">
        <f t="shared" si="41"/>
        <v>0</v>
      </c>
      <c r="AR162">
        <f t="shared" si="41"/>
        <v>0</v>
      </c>
      <c r="AS162">
        <f t="shared" si="41"/>
        <v>0</v>
      </c>
      <c r="AT162">
        <f t="shared" si="41"/>
        <v>100.02</v>
      </c>
      <c r="AU162">
        <f t="shared" si="41"/>
        <v>2058000</v>
      </c>
      <c r="AV162">
        <f t="shared" si="41"/>
        <v>0</v>
      </c>
      <c r="AW162">
        <f t="shared" si="41"/>
        <v>0</v>
      </c>
      <c r="AX162">
        <f t="shared" si="41"/>
        <v>0</v>
      </c>
      <c r="AY162">
        <f t="shared" si="41"/>
        <v>0</v>
      </c>
      <c r="AZ162">
        <f t="shared" si="41"/>
        <v>0</v>
      </c>
      <c r="BA162">
        <f t="shared" si="41"/>
        <v>0</v>
      </c>
      <c r="BB162">
        <f t="shared" si="41"/>
        <v>0</v>
      </c>
      <c r="BC162">
        <f t="shared" si="41"/>
        <v>224</v>
      </c>
      <c r="BD162" t="str">
        <f t="shared" si="41"/>
        <v>Insumos Bolivia</v>
      </c>
      <c r="BE162">
        <f t="shared" si="41"/>
        <v>0</v>
      </c>
      <c r="BF162">
        <f t="shared" si="41"/>
        <v>0</v>
      </c>
      <c r="BG162">
        <f t="shared" si="41"/>
        <v>0</v>
      </c>
      <c r="BH162">
        <f t="shared" si="41"/>
        <v>0</v>
      </c>
      <c r="BI162">
        <f t="shared" si="41"/>
        <v>0</v>
      </c>
      <c r="BJ162">
        <f t="shared" si="41"/>
        <v>0</v>
      </c>
      <c r="BK162">
        <f t="shared" si="41"/>
        <v>0</v>
      </c>
      <c r="BL162">
        <f t="shared" si="41"/>
        <v>0</v>
      </c>
      <c r="BM162">
        <f t="shared" ref="BM162:CR162" si="42">BM13</f>
        <v>0</v>
      </c>
      <c r="BN162">
        <f t="shared" si="42"/>
        <v>0</v>
      </c>
      <c r="BO162">
        <f t="shared" si="42"/>
        <v>0</v>
      </c>
      <c r="BP162">
        <f t="shared" si="42"/>
        <v>0</v>
      </c>
      <c r="BQ162">
        <f t="shared" si="42"/>
        <v>0</v>
      </c>
      <c r="BR162">
        <f t="shared" si="42"/>
        <v>0</v>
      </c>
      <c r="BS162">
        <f t="shared" si="42"/>
        <v>0</v>
      </c>
      <c r="BT162">
        <f t="shared" si="42"/>
        <v>432.89</v>
      </c>
      <c r="BU162">
        <f t="shared" si="42"/>
        <v>0</v>
      </c>
      <c r="BV162">
        <f t="shared" si="42"/>
        <v>0</v>
      </c>
      <c r="BW162">
        <f t="shared" si="42"/>
        <v>0</v>
      </c>
      <c r="BX162">
        <f t="shared" si="42"/>
        <v>0</v>
      </c>
      <c r="BY162">
        <f t="shared" si="42"/>
        <v>0</v>
      </c>
      <c r="BZ162">
        <f t="shared" si="42"/>
        <v>0</v>
      </c>
      <c r="CA162">
        <f t="shared" si="42"/>
        <v>0</v>
      </c>
      <c r="CB162">
        <f t="shared" si="42"/>
        <v>0</v>
      </c>
      <c r="CC162">
        <f t="shared" si="42"/>
        <v>0</v>
      </c>
      <c r="CD162">
        <f t="shared" si="42"/>
        <v>0</v>
      </c>
      <c r="CE162">
        <f t="shared" si="42"/>
        <v>0</v>
      </c>
      <c r="CF162">
        <f t="shared" si="42"/>
        <v>0</v>
      </c>
      <c r="CG162">
        <f t="shared" si="42"/>
        <v>0</v>
      </c>
      <c r="CH162">
        <f t="shared" si="42"/>
        <v>0</v>
      </c>
      <c r="CI162">
        <f t="shared" si="42"/>
        <v>0</v>
      </c>
      <c r="CJ162">
        <f t="shared" si="42"/>
        <v>0</v>
      </c>
      <c r="CK162">
        <f t="shared" si="42"/>
        <v>0</v>
      </c>
      <c r="CL162">
        <f t="shared" si="42"/>
        <v>0</v>
      </c>
      <c r="CM162">
        <f t="shared" si="42"/>
        <v>0</v>
      </c>
      <c r="CN162">
        <f t="shared" si="42"/>
        <v>0</v>
      </c>
      <c r="CO162">
        <f t="shared" si="42"/>
        <v>0</v>
      </c>
      <c r="CP162">
        <f t="shared" si="42"/>
        <v>0</v>
      </c>
      <c r="CQ162">
        <f t="shared" si="42"/>
        <v>0</v>
      </c>
      <c r="CR162">
        <f t="shared" si="42"/>
        <v>0</v>
      </c>
      <c r="CS162">
        <f t="shared" ref="CS162:DH162" si="43">CS13</f>
        <v>0</v>
      </c>
      <c r="CT162">
        <f t="shared" si="43"/>
        <v>0</v>
      </c>
      <c r="CU162">
        <f t="shared" si="43"/>
        <v>0</v>
      </c>
      <c r="CV162">
        <f t="shared" si="43"/>
        <v>0</v>
      </c>
      <c r="CW162">
        <f t="shared" si="43"/>
        <v>0</v>
      </c>
      <c r="CX162">
        <f t="shared" si="43"/>
        <v>0</v>
      </c>
      <c r="CY162">
        <f t="shared" si="43"/>
        <v>0</v>
      </c>
      <c r="CZ162">
        <f t="shared" si="43"/>
        <v>0</v>
      </c>
      <c r="DA162">
        <f t="shared" si="43"/>
        <v>0</v>
      </c>
      <c r="DB162">
        <f t="shared" si="43"/>
        <v>0</v>
      </c>
      <c r="DC162">
        <f t="shared" si="43"/>
        <v>0</v>
      </c>
      <c r="DD162">
        <f t="shared" si="43"/>
        <v>0</v>
      </c>
      <c r="DE162">
        <f t="shared" si="43"/>
        <v>670</v>
      </c>
      <c r="DF162" t="str">
        <f t="shared" si="43"/>
        <v>Órgano Electoral Plurinacional</v>
      </c>
      <c r="DG162">
        <f t="shared" si="43"/>
        <v>2530424</v>
      </c>
      <c r="DH162">
        <f t="shared" si="43"/>
        <v>0</v>
      </c>
    </row>
    <row r="163" spans="1:112">
      <c r="A163">
        <f t="shared" ref="A163:AF163" si="44">A14</f>
        <v>47</v>
      </c>
      <c r="B163" t="str">
        <f t="shared" si="44"/>
        <v>Ministerio de Desarrollo Rural y Tierras</v>
      </c>
      <c r="C163">
        <f t="shared" si="44"/>
        <v>0</v>
      </c>
      <c r="D163">
        <f t="shared" si="44"/>
        <v>0</v>
      </c>
      <c r="E163">
        <f t="shared" si="44"/>
        <v>0</v>
      </c>
      <c r="F163">
        <f t="shared" si="44"/>
        <v>0</v>
      </c>
      <c r="G163">
        <f t="shared" si="44"/>
        <v>0</v>
      </c>
      <c r="H163">
        <f t="shared" si="44"/>
        <v>0</v>
      </c>
      <c r="I163">
        <f t="shared" si="44"/>
        <v>0</v>
      </c>
      <c r="J163">
        <f t="shared" si="44"/>
        <v>0</v>
      </c>
      <c r="K163">
        <f t="shared" si="44"/>
        <v>0</v>
      </c>
      <c r="L163">
        <f t="shared" si="44"/>
        <v>0</v>
      </c>
      <c r="M163">
        <f t="shared" si="44"/>
        <v>0</v>
      </c>
      <c r="N163">
        <f t="shared" si="44"/>
        <v>0</v>
      </c>
      <c r="O163">
        <f t="shared" si="44"/>
        <v>0</v>
      </c>
      <c r="P163">
        <f t="shared" si="44"/>
        <v>234.91</v>
      </c>
      <c r="Q163">
        <f t="shared" si="44"/>
        <v>0</v>
      </c>
      <c r="R163">
        <f t="shared" si="44"/>
        <v>858.35</v>
      </c>
      <c r="S163">
        <f t="shared" si="44"/>
        <v>0</v>
      </c>
      <c r="T163">
        <f t="shared" si="44"/>
        <v>593403.23999999987</v>
      </c>
      <c r="U163">
        <f t="shared" si="44"/>
        <v>0</v>
      </c>
      <c r="V163">
        <f t="shared" si="44"/>
        <v>0</v>
      </c>
      <c r="W163">
        <f t="shared" si="44"/>
        <v>0</v>
      </c>
      <c r="X163">
        <f t="shared" si="44"/>
        <v>0</v>
      </c>
      <c r="Y163">
        <f t="shared" si="44"/>
        <v>0</v>
      </c>
      <c r="Z163">
        <f t="shared" si="44"/>
        <v>0</v>
      </c>
      <c r="AA163">
        <f t="shared" si="44"/>
        <v>0</v>
      </c>
      <c r="AB163">
        <f t="shared" si="44"/>
        <v>376</v>
      </c>
      <c r="AC163" t="str">
        <f t="shared" si="44"/>
        <v>Agencia Boliviana de Energía Nuclear</v>
      </c>
      <c r="AD163">
        <f t="shared" si="44"/>
        <v>0</v>
      </c>
      <c r="AE163">
        <f t="shared" si="44"/>
        <v>0</v>
      </c>
      <c r="AF163">
        <f t="shared" si="44"/>
        <v>0</v>
      </c>
      <c r="AG163">
        <f t="shared" ref="AG163:BL163" si="45">AG14</f>
        <v>0</v>
      </c>
      <c r="AH163">
        <f t="shared" si="45"/>
        <v>0</v>
      </c>
      <c r="AI163">
        <f t="shared" si="45"/>
        <v>0</v>
      </c>
      <c r="AJ163">
        <f t="shared" si="45"/>
        <v>0</v>
      </c>
      <c r="AK163">
        <f t="shared" si="45"/>
        <v>0</v>
      </c>
      <c r="AL163">
        <f t="shared" si="45"/>
        <v>108.66</v>
      </c>
      <c r="AM163">
        <f t="shared" si="45"/>
        <v>0</v>
      </c>
      <c r="AN163">
        <f t="shared" si="45"/>
        <v>0</v>
      </c>
      <c r="AO163">
        <f t="shared" si="45"/>
        <v>0</v>
      </c>
      <c r="AP163">
        <f t="shared" si="45"/>
        <v>0</v>
      </c>
      <c r="AQ163">
        <f t="shared" si="45"/>
        <v>0</v>
      </c>
      <c r="AR163">
        <f t="shared" si="45"/>
        <v>0</v>
      </c>
      <c r="AS163">
        <f t="shared" si="45"/>
        <v>7.0000000000000007E-2</v>
      </c>
      <c r="AT163">
        <f t="shared" si="45"/>
        <v>0</v>
      </c>
      <c r="AU163">
        <f t="shared" si="45"/>
        <v>0</v>
      </c>
      <c r="AV163">
        <f t="shared" si="45"/>
        <v>0</v>
      </c>
      <c r="AW163">
        <f t="shared" si="45"/>
        <v>0</v>
      </c>
      <c r="AX163">
        <f t="shared" si="45"/>
        <v>0</v>
      </c>
      <c r="AY163">
        <f t="shared" si="45"/>
        <v>0</v>
      </c>
      <c r="AZ163">
        <f t="shared" si="45"/>
        <v>0</v>
      </c>
      <c r="BA163">
        <f t="shared" si="45"/>
        <v>0</v>
      </c>
      <c r="BB163">
        <f t="shared" si="45"/>
        <v>0</v>
      </c>
      <c r="BC163">
        <f t="shared" si="45"/>
        <v>513</v>
      </c>
      <c r="BD163" t="str">
        <f t="shared" si="45"/>
        <v>Yacimientos Petrolíferos Fiscales Bolivianos</v>
      </c>
      <c r="BE163">
        <f t="shared" si="45"/>
        <v>0</v>
      </c>
      <c r="BF163">
        <f t="shared" si="45"/>
        <v>0</v>
      </c>
      <c r="BG163">
        <f t="shared" si="45"/>
        <v>0</v>
      </c>
      <c r="BH163">
        <f t="shared" si="45"/>
        <v>0</v>
      </c>
      <c r="BI163">
        <f t="shared" si="45"/>
        <v>0</v>
      </c>
      <c r="BJ163">
        <f t="shared" si="45"/>
        <v>0</v>
      </c>
      <c r="BK163">
        <f t="shared" si="45"/>
        <v>0</v>
      </c>
      <c r="BL163">
        <f t="shared" si="45"/>
        <v>0</v>
      </c>
      <c r="BM163">
        <f t="shared" ref="BM163:CR163" si="46">BM14</f>
        <v>0</v>
      </c>
      <c r="BN163">
        <f t="shared" si="46"/>
        <v>0</v>
      </c>
      <c r="BO163">
        <f t="shared" si="46"/>
        <v>0</v>
      </c>
      <c r="BP163">
        <f t="shared" si="46"/>
        <v>0</v>
      </c>
      <c r="BQ163">
        <f t="shared" si="46"/>
        <v>0</v>
      </c>
      <c r="BR163">
        <f t="shared" si="46"/>
        <v>0</v>
      </c>
      <c r="BS163">
        <f t="shared" si="46"/>
        <v>0</v>
      </c>
      <c r="BT163">
        <f t="shared" si="46"/>
        <v>0</v>
      </c>
      <c r="BU163">
        <f t="shared" si="46"/>
        <v>1324092900.04</v>
      </c>
      <c r="BV163">
        <f t="shared" si="46"/>
        <v>0</v>
      </c>
      <c r="BW163">
        <f t="shared" si="46"/>
        <v>0</v>
      </c>
      <c r="BX163">
        <f t="shared" si="46"/>
        <v>0</v>
      </c>
      <c r="BY163">
        <f t="shared" si="46"/>
        <v>0</v>
      </c>
      <c r="BZ163">
        <f t="shared" si="46"/>
        <v>0</v>
      </c>
      <c r="CA163">
        <f t="shared" si="46"/>
        <v>0</v>
      </c>
      <c r="CB163">
        <f t="shared" si="46"/>
        <v>0</v>
      </c>
      <c r="CC163">
        <f t="shared" si="46"/>
        <v>0</v>
      </c>
      <c r="CD163">
        <f t="shared" si="46"/>
        <v>0</v>
      </c>
      <c r="CE163">
        <f t="shared" si="46"/>
        <v>0</v>
      </c>
      <c r="CF163">
        <f t="shared" si="46"/>
        <v>0</v>
      </c>
      <c r="CG163">
        <f t="shared" si="46"/>
        <v>0</v>
      </c>
      <c r="CH163">
        <f t="shared" si="46"/>
        <v>0</v>
      </c>
      <c r="CI163">
        <f t="shared" si="46"/>
        <v>0</v>
      </c>
      <c r="CJ163">
        <f t="shared" si="46"/>
        <v>0</v>
      </c>
      <c r="CK163">
        <f t="shared" si="46"/>
        <v>0</v>
      </c>
      <c r="CL163">
        <f t="shared" si="46"/>
        <v>0</v>
      </c>
      <c r="CM163">
        <f t="shared" si="46"/>
        <v>0</v>
      </c>
      <c r="CN163">
        <f t="shared" si="46"/>
        <v>0</v>
      </c>
      <c r="CO163">
        <f t="shared" si="46"/>
        <v>0</v>
      </c>
      <c r="CP163">
        <f t="shared" si="46"/>
        <v>0</v>
      </c>
      <c r="CQ163">
        <f t="shared" si="46"/>
        <v>0</v>
      </c>
      <c r="CR163">
        <f t="shared" si="46"/>
        <v>0</v>
      </c>
      <c r="CS163">
        <f t="shared" ref="CS163:DH163" si="47">CS14</f>
        <v>0</v>
      </c>
      <c r="CT163">
        <f t="shared" si="47"/>
        <v>0</v>
      </c>
      <c r="CU163">
        <f t="shared" si="47"/>
        <v>0</v>
      </c>
      <c r="CV163">
        <f t="shared" si="47"/>
        <v>0</v>
      </c>
      <c r="CW163">
        <f t="shared" si="47"/>
        <v>0</v>
      </c>
      <c r="CX163">
        <f t="shared" si="47"/>
        <v>0</v>
      </c>
      <c r="CY163">
        <f t="shared" si="47"/>
        <v>0</v>
      </c>
      <c r="CZ163">
        <f t="shared" si="47"/>
        <v>0</v>
      </c>
      <c r="DA163">
        <f t="shared" si="47"/>
        <v>0</v>
      </c>
      <c r="DB163">
        <f t="shared" si="47"/>
        <v>0</v>
      </c>
      <c r="DC163">
        <f t="shared" si="47"/>
        <v>0</v>
      </c>
      <c r="DD163">
        <f t="shared" si="47"/>
        <v>0</v>
      </c>
      <c r="DE163">
        <f t="shared" si="47"/>
        <v>25</v>
      </c>
      <c r="DF163" t="str">
        <f t="shared" si="47"/>
        <v>Ministerio de la Presidencia</v>
      </c>
      <c r="DG163">
        <f t="shared" si="47"/>
        <v>787908.94999999984</v>
      </c>
      <c r="DH163">
        <f t="shared" si="47"/>
        <v>0</v>
      </c>
    </row>
    <row r="164" spans="1:112">
      <c r="A164">
        <f t="shared" ref="A164:AF164" si="48">A15</f>
        <v>81</v>
      </c>
      <c r="B164" t="str">
        <f t="shared" si="48"/>
        <v>Ministerio de Obras Públicas, Servicios y Vivienda</v>
      </c>
      <c r="C164">
        <f t="shared" si="48"/>
        <v>0</v>
      </c>
      <c r="D164">
        <f t="shared" si="48"/>
        <v>0</v>
      </c>
      <c r="E164">
        <f t="shared" si="48"/>
        <v>0</v>
      </c>
      <c r="F164">
        <f t="shared" si="48"/>
        <v>0</v>
      </c>
      <c r="G164">
        <f t="shared" si="48"/>
        <v>0</v>
      </c>
      <c r="H164">
        <f t="shared" si="48"/>
        <v>0</v>
      </c>
      <c r="I164">
        <f t="shared" si="48"/>
        <v>0</v>
      </c>
      <c r="J164">
        <f t="shared" si="48"/>
        <v>39.85</v>
      </c>
      <c r="K164">
        <f t="shared" si="48"/>
        <v>0</v>
      </c>
      <c r="L164">
        <f t="shared" si="48"/>
        <v>0</v>
      </c>
      <c r="M164">
        <f t="shared" si="48"/>
        <v>0</v>
      </c>
      <c r="N164">
        <f t="shared" si="48"/>
        <v>0</v>
      </c>
      <c r="O164">
        <f t="shared" si="48"/>
        <v>309652</v>
      </c>
      <c r="P164">
        <f t="shared" si="48"/>
        <v>0</v>
      </c>
      <c r="Q164">
        <f t="shared" si="48"/>
        <v>0</v>
      </c>
      <c r="R164">
        <f t="shared" si="48"/>
        <v>0</v>
      </c>
      <c r="S164">
        <f t="shared" si="48"/>
        <v>0</v>
      </c>
      <c r="T164">
        <f t="shared" si="48"/>
        <v>80409.13</v>
      </c>
      <c r="U164">
        <f t="shared" si="48"/>
        <v>0</v>
      </c>
      <c r="V164">
        <f t="shared" si="48"/>
        <v>0</v>
      </c>
      <c r="W164">
        <f t="shared" si="48"/>
        <v>0</v>
      </c>
      <c r="X164">
        <f t="shared" si="48"/>
        <v>0</v>
      </c>
      <c r="Y164">
        <f t="shared" si="48"/>
        <v>0</v>
      </c>
      <c r="Z164">
        <f t="shared" si="48"/>
        <v>0</v>
      </c>
      <c r="AA164">
        <f t="shared" si="48"/>
        <v>0</v>
      </c>
      <c r="AB164">
        <f t="shared" si="48"/>
        <v>683</v>
      </c>
      <c r="AC164" t="str">
        <f t="shared" si="48"/>
        <v>Procuraduria General del Estado</v>
      </c>
      <c r="AD164">
        <f t="shared" si="48"/>
        <v>0</v>
      </c>
      <c r="AE164">
        <f t="shared" si="48"/>
        <v>0</v>
      </c>
      <c r="AF164">
        <f t="shared" si="48"/>
        <v>0</v>
      </c>
      <c r="AG164">
        <f t="shared" ref="AG164:BL164" si="49">AG15</f>
        <v>0</v>
      </c>
      <c r="AH164">
        <f t="shared" si="49"/>
        <v>0</v>
      </c>
      <c r="AI164">
        <f t="shared" si="49"/>
        <v>0</v>
      </c>
      <c r="AJ164">
        <f t="shared" si="49"/>
        <v>0</v>
      </c>
      <c r="AK164">
        <f t="shared" si="49"/>
        <v>0</v>
      </c>
      <c r="AL164">
        <f t="shared" si="49"/>
        <v>0</v>
      </c>
      <c r="AM164">
        <f t="shared" si="49"/>
        <v>0</v>
      </c>
      <c r="AN164">
        <f t="shared" si="49"/>
        <v>0</v>
      </c>
      <c r="AO164">
        <f t="shared" si="49"/>
        <v>0</v>
      </c>
      <c r="AP164">
        <f t="shared" si="49"/>
        <v>0</v>
      </c>
      <c r="AQ164">
        <f t="shared" si="49"/>
        <v>0</v>
      </c>
      <c r="AR164">
        <f t="shared" si="49"/>
        <v>0</v>
      </c>
      <c r="AS164">
        <f t="shared" si="49"/>
        <v>686000</v>
      </c>
      <c r="AT164">
        <f t="shared" si="49"/>
        <v>0</v>
      </c>
      <c r="AU164">
        <f t="shared" si="49"/>
        <v>0</v>
      </c>
      <c r="AV164">
        <f t="shared" si="49"/>
        <v>0</v>
      </c>
      <c r="AW164">
        <f t="shared" si="49"/>
        <v>0</v>
      </c>
      <c r="AX164">
        <f t="shared" si="49"/>
        <v>0</v>
      </c>
      <c r="AY164">
        <f t="shared" si="49"/>
        <v>0</v>
      </c>
      <c r="AZ164">
        <f t="shared" si="49"/>
        <v>0</v>
      </c>
      <c r="BA164">
        <f t="shared" si="49"/>
        <v>0</v>
      </c>
      <c r="BB164">
        <f t="shared" si="49"/>
        <v>0</v>
      </c>
      <c r="BC164">
        <f t="shared" si="49"/>
        <v>81</v>
      </c>
      <c r="BD164" t="str">
        <f t="shared" si="49"/>
        <v>Ministerio de Obras Públicas, Servicios y Vivienda</v>
      </c>
      <c r="BE164">
        <f t="shared" si="49"/>
        <v>0</v>
      </c>
      <c r="BF164">
        <f t="shared" si="49"/>
        <v>0</v>
      </c>
      <c r="BG164">
        <f t="shared" si="49"/>
        <v>0</v>
      </c>
      <c r="BH164">
        <f t="shared" si="49"/>
        <v>0</v>
      </c>
      <c r="BI164">
        <f t="shared" si="49"/>
        <v>0</v>
      </c>
      <c r="BJ164">
        <f t="shared" si="49"/>
        <v>0</v>
      </c>
      <c r="BK164">
        <f t="shared" si="49"/>
        <v>0</v>
      </c>
      <c r="BL164">
        <f t="shared" si="49"/>
        <v>0</v>
      </c>
      <c r="BM164">
        <f t="shared" ref="BM164:CR164" si="50">BM15</f>
        <v>0</v>
      </c>
      <c r="BN164">
        <f t="shared" si="50"/>
        <v>0</v>
      </c>
      <c r="BO164">
        <f t="shared" si="50"/>
        <v>0</v>
      </c>
      <c r="BP164">
        <f t="shared" si="50"/>
        <v>0</v>
      </c>
      <c r="BQ164">
        <f t="shared" si="50"/>
        <v>0</v>
      </c>
      <c r="BR164">
        <f t="shared" si="50"/>
        <v>0</v>
      </c>
      <c r="BS164">
        <f t="shared" si="50"/>
        <v>0</v>
      </c>
      <c r="BT164">
        <f t="shared" si="50"/>
        <v>0</v>
      </c>
      <c r="BU164">
        <f t="shared" si="50"/>
        <v>0</v>
      </c>
      <c r="BV164">
        <f t="shared" si="50"/>
        <v>8491.99</v>
      </c>
      <c r="BW164">
        <f t="shared" si="50"/>
        <v>0</v>
      </c>
      <c r="BX164">
        <f t="shared" si="50"/>
        <v>0</v>
      </c>
      <c r="BY164">
        <f t="shared" si="50"/>
        <v>0</v>
      </c>
      <c r="BZ164">
        <f t="shared" si="50"/>
        <v>0</v>
      </c>
      <c r="CA164">
        <f t="shared" si="50"/>
        <v>0</v>
      </c>
      <c r="CB164">
        <f t="shared" si="50"/>
        <v>0</v>
      </c>
      <c r="CC164">
        <f t="shared" si="50"/>
        <v>0</v>
      </c>
      <c r="CD164">
        <f t="shared" si="50"/>
        <v>0</v>
      </c>
      <c r="CE164">
        <f t="shared" si="50"/>
        <v>0</v>
      </c>
      <c r="CF164">
        <f t="shared" si="50"/>
        <v>0</v>
      </c>
      <c r="CG164">
        <f t="shared" si="50"/>
        <v>0</v>
      </c>
      <c r="CH164">
        <f t="shared" si="50"/>
        <v>0</v>
      </c>
      <c r="CI164">
        <f t="shared" si="50"/>
        <v>0</v>
      </c>
      <c r="CJ164">
        <f t="shared" si="50"/>
        <v>0</v>
      </c>
      <c r="CK164">
        <f t="shared" si="50"/>
        <v>0</v>
      </c>
      <c r="CL164">
        <f t="shared" si="50"/>
        <v>0</v>
      </c>
      <c r="CM164">
        <f t="shared" si="50"/>
        <v>0</v>
      </c>
      <c r="CN164">
        <f t="shared" si="50"/>
        <v>0</v>
      </c>
      <c r="CO164">
        <f t="shared" si="50"/>
        <v>0</v>
      </c>
      <c r="CP164">
        <f t="shared" si="50"/>
        <v>0</v>
      </c>
      <c r="CQ164">
        <f t="shared" si="50"/>
        <v>0</v>
      </c>
      <c r="CR164">
        <f t="shared" si="50"/>
        <v>0</v>
      </c>
      <c r="CS164">
        <f t="shared" ref="CS164:DH164" si="51">CS15</f>
        <v>0</v>
      </c>
      <c r="CT164">
        <f t="shared" si="51"/>
        <v>0</v>
      </c>
      <c r="CU164">
        <f t="shared" si="51"/>
        <v>0</v>
      </c>
      <c r="CV164">
        <f t="shared" si="51"/>
        <v>0</v>
      </c>
      <c r="CW164">
        <f t="shared" si="51"/>
        <v>0</v>
      </c>
      <c r="CX164">
        <f t="shared" si="51"/>
        <v>0</v>
      </c>
      <c r="CY164">
        <f t="shared" si="51"/>
        <v>0</v>
      </c>
      <c r="CZ164">
        <f t="shared" si="51"/>
        <v>0</v>
      </c>
      <c r="DA164">
        <f t="shared" si="51"/>
        <v>0</v>
      </c>
      <c r="DB164">
        <f t="shared" si="51"/>
        <v>0</v>
      </c>
      <c r="DC164">
        <f t="shared" si="51"/>
        <v>0</v>
      </c>
      <c r="DD164">
        <f t="shared" si="51"/>
        <v>0</v>
      </c>
      <c r="DE164">
        <f t="shared" si="51"/>
        <v>291</v>
      </c>
      <c r="DF164" t="str">
        <f t="shared" si="51"/>
        <v>Administradora Boliviana de Carreteras</v>
      </c>
      <c r="DG164">
        <f t="shared" si="51"/>
        <v>48366926.950000003</v>
      </c>
      <c r="DH164">
        <f t="shared" si="51"/>
        <v>0</v>
      </c>
    </row>
    <row r="165" spans="1:112">
      <c r="A165">
        <f t="shared" ref="A165:AF165" si="52">A16</f>
        <v>86</v>
      </c>
      <c r="B165" t="str">
        <f t="shared" si="52"/>
        <v>Ministerio de Medio Ambiente y Agua</v>
      </c>
      <c r="C165">
        <f t="shared" si="52"/>
        <v>0</v>
      </c>
      <c r="D165">
        <f t="shared" si="52"/>
        <v>0</v>
      </c>
      <c r="E165">
        <f t="shared" si="52"/>
        <v>0</v>
      </c>
      <c r="F165">
        <f t="shared" si="52"/>
        <v>69.2</v>
      </c>
      <c r="G165">
        <f t="shared" si="52"/>
        <v>0</v>
      </c>
      <c r="H165">
        <f t="shared" si="52"/>
        <v>0</v>
      </c>
      <c r="I165">
        <f t="shared" si="52"/>
        <v>0</v>
      </c>
      <c r="J165">
        <f t="shared" si="52"/>
        <v>161.34</v>
      </c>
      <c r="K165">
        <f t="shared" si="52"/>
        <v>0</v>
      </c>
      <c r="L165">
        <f t="shared" si="52"/>
        <v>0</v>
      </c>
      <c r="M165">
        <f t="shared" si="52"/>
        <v>0</v>
      </c>
      <c r="N165">
        <f t="shared" si="52"/>
        <v>0</v>
      </c>
      <c r="O165">
        <f t="shared" si="52"/>
        <v>0</v>
      </c>
      <c r="P165">
        <f t="shared" si="52"/>
        <v>72</v>
      </c>
      <c r="Q165">
        <f t="shared" si="52"/>
        <v>50</v>
      </c>
      <c r="R165">
        <f t="shared" si="52"/>
        <v>7895.15</v>
      </c>
      <c r="S165">
        <f t="shared" si="52"/>
        <v>50</v>
      </c>
      <c r="T165">
        <f t="shared" si="52"/>
        <v>1987178.66</v>
      </c>
      <c r="U165">
        <f t="shared" si="52"/>
        <v>0</v>
      </c>
      <c r="V165">
        <f t="shared" si="52"/>
        <v>0</v>
      </c>
      <c r="W165">
        <f t="shared" si="52"/>
        <v>0</v>
      </c>
      <c r="X165">
        <f t="shared" si="52"/>
        <v>0</v>
      </c>
      <c r="Y165">
        <f t="shared" si="52"/>
        <v>0</v>
      </c>
      <c r="Z165">
        <f t="shared" si="52"/>
        <v>0</v>
      </c>
      <c r="AA165">
        <f t="shared" si="52"/>
        <v>0</v>
      </c>
      <c r="AB165">
        <f t="shared" si="52"/>
        <v>670</v>
      </c>
      <c r="AC165" t="str">
        <f t="shared" si="52"/>
        <v>Órgano Electoral Plurinacional</v>
      </c>
      <c r="AD165">
        <f t="shared" si="52"/>
        <v>0</v>
      </c>
      <c r="AE165">
        <f t="shared" si="52"/>
        <v>0</v>
      </c>
      <c r="AF165">
        <f t="shared" si="52"/>
        <v>0</v>
      </c>
      <c r="AG165">
        <f t="shared" ref="AG165:BL165" si="53">AG16</f>
        <v>0</v>
      </c>
      <c r="AH165">
        <f t="shared" si="53"/>
        <v>0</v>
      </c>
      <c r="AI165">
        <f t="shared" si="53"/>
        <v>0</v>
      </c>
      <c r="AJ165">
        <f t="shared" si="53"/>
        <v>0</v>
      </c>
      <c r="AK165">
        <f t="shared" si="53"/>
        <v>0</v>
      </c>
      <c r="AL165">
        <f t="shared" si="53"/>
        <v>0</v>
      </c>
      <c r="AM165">
        <f t="shared" si="53"/>
        <v>0</v>
      </c>
      <c r="AN165">
        <f t="shared" si="53"/>
        <v>0</v>
      </c>
      <c r="AO165">
        <f t="shared" si="53"/>
        <v>0</v>
      </c>
      <c r="AP165">
        <f t="shared" si="53"/>
        <v>0</v>
      </c>
      <c r="AQ165">
        <f t="shared" si="53"/>
        <v>0</v>
      </c>
      <c r="AR165">
        <f t="shared" si="53"/>
        <v>0</v>
      </c>
      <c r="AS165">
        <f t="shared" si="53"/>
        <v>0</v>
      </c>
      <c r="AT165">
        <f t="shared" si="53"/>
        <v>250.04999999999998</v>
      </c>
      <c r="AU165">
        <f t="shared" si="53"/>
        <v>363250.99</v>
      </c>
      <c r="AV165">
        <f t="shared" si="53"/>
        <v>0</v>
      </c>
      <c r="AW165">
        <f t="shared" si="53"/>
        <v>0</v>
      </c>
      <c r="AX165">
        <f t="shared" si="53"/>
        <v>0</v>
      </c>
      <c r="AY165">
        <f t="shared" si="53"/>
        <v>0</v>
      </c>
      <c r="AZ165">
        <f t="shared" si="53"/>
        <v>0</v>
      </c>
      <c r="BA165">
        <f t="shared" si="53"/>
        <v>0</v>
      </c>
      <c r="BB165">
        <f t="shared" si="53"/>
        <v>0</v>
      </c>
      <c r="BC165">
        <f t="shared" si="53"/>
        <v>16</v>
      </c>
      <c r="BD165" t="str">
        <f t="shared" si="53"/>
        <v>Ministerio de Educación</v>
      </c>
      <c r="BE165">
        <f t="shared" si="53"/>
        <v>0</v>
      </c>
      <c r="BF165">
        <f t="shared" si="53"/>
        <v>0</v>
      </c>
      <c r="BG165">
        <f t="shared" si="53"/>
        <v>0</v>
      </c>
      <c r="BH165">
        <f t="shared" si="53"/>
        <v>0</v>
      </c>
      <c r="BI165">
        <f t="shared" si="53"/>
        <v>0</v>
      </c>
      <c r="BJ165">
        <f t="shared" si="53"/>
        <v>0</v>
      </c>
      <c r="BK165">
        <f t="shared" si="53"/>
        <v>0</v>
      </c>
      <c r="BL165">
        <f t="shared" si="53"/>
        <v>0</v>
      </c>
      <c r="BM165">
        <f t="shared" ref="BM165:CR165" si="54">BM16</f>
        <v>0</v>
      </c>
      <c r="BN165">
        <f t="shared" si="54"/>
        <v>0</v>
      </c>
      <c r="BO165">
        <f t="shared" si="54"/>
        <v>0</v>
      </c>
      <c r="BP165">
        <f t="shared" si="54"/>
        <v>0</v>
      </c>
      <c r="BQ165">
        <f t="shared" si="54"/>
        <v>0</v>
      </c>
      <c r="BR165">
        <f t="shared" si="54"/>
        <v>0</v>
      </c>
      <c r="BS165">
        <f t="shared" si="54"/>
        <v>0</v>
      </c>
      <c r="BT165">
        <f t="shared" si="54"/>
        <v>0</v>
      </c>
      <c r="BU165">
        <f t="shared" si="54"/>
        <v>0</v>
      </c>
      <c r="BV165">
        <f t="shared" si="54"/>
        <v>162900</v>
      </c>
      <c r="BW165">
        <f t="shared" si="54"/>
        <v>0</v>
      </c>
      <c r="BX165">
        <f t="shared" si="54"/>
        <v>0</v>
      </c>
      <c r="BY165">
        <f t="shared" si="54"/>
        <v>0</v>
      </c>
      <c r="BZ165">
        <f t="shared" si="54"/>
        <v>0</v>
      </c>
      <c r="CA165">
        <f t="shared" si="54"/>
        <v>0</v>
      </c>
      <c r="CB165">
        <f t="shared" si="54"/>
        <v>0</v>
      </c>
      <c r="CC165">
        <f t="shared" si="54"/>
        <v>0</v>
      </c>
      <c r="CD165">
        <f t="shared" si="54"/>
        <v>0</v>
      </c>
      <c r="CE165">
        <f t="shared" si="54"/>
        <v>0</v>
      </c>
      <c r="CF165">
        <f t="shared" si="54"/>
        <v>0</v>
      </c>
      <c r="CG165">
        <f t="shared" si="54"/>
        <v>0</v>
      </c>
      <c r="CH165">
        <f t="shared" si="54"/>
        <v>0</v>
      </c>
      <c r="CI165">
        <f t="shared" si="54"/>
        <v>0</v>
      </c>
      <c r="CJ165">
        <f t="shared" si="54"/>
        <v>0</v>
      </c>
      <c r="CK165">
        <f t="shared" si="54"/>
        <v>0</v>
      </c>
      <c r="CL165">
        <f t="shared" si="54"/>
        <v>0</v>
      </c>
      <c r="CM165">
        <f t="shared" si="54"/>
        <v>0</v>
      </c>
      <c r="CN165">
        <f t="shared" si="54"/>
        <v>0</v>
      </c>
      <c r="CO165">
        <f t="shared" si="54"/>
        <v>0</v>
      </c>
      <c r="CP165">
        <f t="shared" si="54"/>
        <v>0</v>
      </c>
      <c r="CQ165">
        <f t="shared" si="54"/>
        <v>0</v>
      </c>
      <c r="CR165">
        <f t="shared" si="54"/>
        <v>0</v>
      </c>
      <c r="CS165">
        <f t="shared" ref="CS165:DH165" si="55">CS16</f>
        <v>0</v>
      </c>
      <c r="CT165">
        <f t="shared" si="55"/>
        <v>0</v>
      </c>
      <c r="CU165">
        <f t="shared" si="55"/>
        <v>0</v>
      </c>
      <c r="CV165">
        <f t="shared" si="55"/>
        <v>0</v>
      </c>
      <c r="CW165">
        <f t="shared" si="55"/>
        <v>0</v>
      </c>
      <c r="CX165">
        <f t="shared" si="55"/>
        <v>0</v>
      </c>
      <c r="CY165">
        <f t="shared" si="55"/>
        <v>0</v>
      </c>
      <c r="CZ165">
        <f t="shared" si="55"/>
        <v>0</v>
      </c>
      <c r="DA165">
        <f t="shared" si="55"/>
        <v>0</v>
      </c>
      <c r="DB165">
        <f t="shared" si="55"/>
        <v>0</v>
      </c>
      <c r="DC165">
        <f t="shared" si="55"/>
        <v>0</v>
      </c>
      <c r="DD165">
        <f t="shared" si="55"/>
        <v>0</v>
      </c>
      <c r="DE165">
        <f t="shared" si="55"/>
        <v>81</v>
      </c>
      <c r="DF165" t="str">
        <f t="shared" si="55"/>
        <v>Ministerio de Obras Públicas, Servicios y Vivienda</v>
      </c>
      <c r="DG165">
        <f t="shared" si="55"/>
        <v>941153.19</v>
      </c>
      <c r="DH165">
        <f t="shared" si="55"/>
        <v>0</v>
      </c>
    </row>
    <row r="166" spans="1:112">
      <c r="A166">
        <f t="shared" ref="A166:AF166" si="56">A17</f>
        <v>117</v>
      </c>
      <c r="B166" t="str">
        <f t="shared" si="56"/>
        <v>Dirección General de Aeronáutica Civil</v>
      </c>
      <c r="C166">
        <f t="shared" si="56"/>
        <v>0</v>
      </c>
      <c r="D166">
        <f t="shared" si="56"/>
        <v>0</v>
      </c>
      <c r="E166">
        <f t="shared" si="56"/>
        <v>0</v>
      </c>
      <c r="F166">
        <f t="shared" si="56"/>
        <v>0</v>
      </c>
      <c r="G166">
        <f t="shared" si="56"/>
        <v>0</v>
      </c>
      <c r="H166">
        <f t="shared" si="56"/>
        <v>0</v>
      </c>
      <c r="I166">
        <f t="shared" si="56"/>
        <v>0</v>
      </c>
      <c r="J166">
        <f t="shared" si="56"/>
        <v>0</v>
      </c>
      <c r="K166">
        <f t="shared" si="56"/>
        <v>0</v>
      </c>
      <c r="L166">
        <f t="shared" si="56"/>
        <v>0</v>
      </c>
      <c r="M166">
        <f t="shared" si="56"/>
        <v>0</v>
      </c>
      <c r="N166">
        <f t="shared" si="56"/>
        <v>0</v>
      </c>
      <c r="O166">
        <f t="shared" si="56"/>
        <v>0</v>
      </c>
      <c r="P166">
        <f t="shared" si="56"/>
        <v>0</v>
      </c>
      <c r="Q166">
        <f t="shared" si="56"/>
        <v>0</v>
      </c>
      <c r="R166">
        <f t="shared" si="56"/>
        <v>0</v>
      </c>
      <c r="S166">
        <f t="shared" si="56"/>
        <v>1450</v>
      </c>
      <c r="T166">
        <f t="shared" si="56"/>
        <v>0</v>
      </c>
      <c r="U166">
        <f t="shared" si="56"/>
        <v>0</v>
      </c>
      <c r="V166">
        <f t="shared" si="56"/>
        <v>0</v>
      </c>
      <c r="W166">
        <f t="shared" si="56"/>
        <v>0</v>
      </c>
      <c r="X166">
        <f t="shared" si="56"/>
        <v>0</v>
      </c>
      <c r="Y166">
        <f t="shared" si="56"/>
        <v>0</v>
      </c>
      <c r="Z166">
        <f t="shared" si="56"/>
        <v>0</v>
      </c>
      <c r="AA166">
        <f t="shared" si="56"/>
        <v>0</v>
      </c>
      <c r="AB166">
        <f t="shared" si="56"/>
        <v>585</v>
      </c>
      <c r="AC166" t="str">
        <f t="shared" si="56"/>
        <v>Agencia Boliviana Espacial</v>
      </c>
      <c r="AD166">
        <f t="shared" si="56"/>
        <v>0</v>
      </c>
      <c r="AE166">
        <f t="shared" si="56"/>
        <v>0</v>
      </c>
      <c r="AF166">
        <f t="shared" si="56"/>
        <v>0</v>
      </c>
      <c r="AG166">
        <f t="shared" ref="AG166:BL166" si="57">AG17</f>
        <v>0</v>
      </c>
      <c r="AH166">
        <f t="shared" si="57"/>
        <v>0</v>
      </c>
      <c r="AI166">
        <f t="shared" si="57"/>
        <v>0</v>
      </c>
      <c r="AJ166">
        <f t="shared" si="57"/>
        <v>0</v>
      </c>
      <c r="AK166">
        <f t="shared" si="57"/>
        <v>0</v>
      </c>
      <c r="AL166">
        <f t="shared" si="57"/>
        <v>0</v>
      </c>
      <c r="AM166">
        <f t="shared" si="57"/>
        <v>0</v>
      </c>
      <c r="AN166">
        <f t="shared" si="57"/>
        <v>0</v>
      </c>
      <c r="AO166">
        <f t="shared" si="57"/>
        <v>0</v>
      </c>
      <c r="AP166">
        <f t="shared" si="57"/>
        <v>0</v>
      </c>
      <c r="AQ166">
        <f t="shared" si="57"/>
        <v>0</v>
      </c>
      <c r="AR166">
        <f t="shared" si="57"/>
        <v>0</v>
      </c>
      <c r="AS166">
        <f t="shared" si="57"/>
        <v>0</v>
      </c>
      <c r="AT166">
        <f t="shared" si="57"/>
        <v>0</v>
      </c>
      <c r="AU166">
        <f t="shared" si="57"/>
        <v>12896.8</v>
      </c>
      <c r="AV166">
        <f t="shared" si="57"/>
        <v>0</v>
      </c>
      <c r="AW166">
        <f t="shared" si="57"/>
        <v>0</v>
      </c>
      <c r="AX166">
        <f t="shared" si="57"/>
        <v>0</v>
      </c>
      <c r="AY166">
        <f t="shared" si="57"/>
        <v>0</v>
      </c>
      <c r="AZ166">
        <f t="shared" si="57"/>
        <v>0</v>
      </c>
      <c r="BA166">
        <f t="shared" si="57"/>
        <v>0</v>
      </c>
      <c r="BB166">
        <f t="shared" si="57"/>
        <v>0</v>
      </c>
      <c r="BC166">
        <f t="shared" si="57"/>
        <v>0</v>
      </c>
      <c r="BD166">
        <f t="shared" si="57"/>
        <v>0</v>
      </c>
      <c r="BE166">
        <f t="shared" si="57"/>
        <v>0</v>
      </c>
      <c r="BF166">
        <f t="shared" si="57"/>
        <v>0</v>
      </c>
      <c r="BG166">
        <f t="shared" si="57"/>
        <v>0</v>
      </c>
      <c r="BH166">
        <f t="shared" si="57"/>
        <v>0</v>
      </c>
      <c r="BI166">
        <f t="shared" si="57"/>
        <v>0</v>
      </c>
      <c r="BJ166">
        <f t="shared" si="57"/>
        <v>0</v>
      </c>
      <c r="BK166">
        <f t="shared" si="57"/>
        <v>0</v>
      </c>
      <c r="BL166">
        <f t="shared" si="57"/>
        <v>0</v>
      </c>
      <c r="BM166">
        <f t="shared" ref="BM166:CR166" si="58">BM17</f>
        <v>0</v>
      </c>
      <c r="BN166">
        <f t="shared" si="58"/>
        <v>0</v>
      </c>
      <c r="BO166">
        <f t="shared" si="58"/>
        <v>0</v>
      </c>
      <c r="BP166">
        <f t="shared" si="58"/>
        <v>0</v>
      </c>
      <c r="BQ166">
        <f t="shared" si="58"/>
        <v>0</v>
      </c>
      <c r="BR166">
        <f t="shared" si="58"/>
        <v>0</v>
      </c>
      <c r="BS166">
        <f t="shared" si="58"/>
        <v>0</v>
      </c>
      <c r="BT166">
        <f t="shared" si="58"/>
        <v>0</v>
      </c>
      <c r="BU166">
        <f t="shared" si="58"/>
        <v>0</v>
      </c>
      <c r="BV166">
        <f t="shared" si="58"/>
        <v>0</v>
      </c>
      <c r="BW166">
        <f t="shared" si="58"/>
        <v>0</v>
      </c>
      <c r="BX166">
        <f t="shared" si="58"/>
        <v>0</v>
      </c>
      <c r="BY166">
        <f t="shared" si="58"/>
        <v>0</v>
      </c>
      <c r="BZ166">
        <f t="shared" si="58"/>
        <v>0</v>
      </c>
      <c r="CA166">
        <f t="shared" si="58"/>
        <v>0</v>
      </c>
      <c r="CB166">
        <f t="shared" si="58"/>
        <v>0</v>
      </c>
      <c r="CC166">
        <f t="shared" si="58"/>
        <v>0</v>
      </c>
      <c r="CD166">
        <f t="shared" si="58"/>
        <v>0</v>
      </c>
      <c r="CE166">
        <f t="shared" si="58"/>
        <v>0</v>
      </c>
      <c r="CF166">
        <f t="shared" si="58"/>
        <v>0</v>
      </c>
      <c r="CG166">
        <f t="shared" si="58"/>
        <v>0</v>
      </c>
      <c r="CH166">
        <f t="shared" si="58"/>
        <v>0</v>
      </c>
      <c r="CI166">
        <f t="shared" si="58"/>
        <v>0</v>
      </c>
      <c r="CJ166">
        <f t="shared" si="58"/>
        <v>0</v>
      </c>
      <c r="CK166">
        <f t="shared" si="58"/>
        <v>0</v>
      </c>
      <c r="CL166">
        <f t="shared" si="58"/>
        <v>0</v>
      </c>
      <c r="CM166">
        <f t="shared" si="58"/>
        <v>0</v>
      </c>
      <c r="CN166">
        <f t="shared" si="58"/>
        <v>0</v>
      </c>
      <c r="CO166">
        <f t="shared" si="58"/>
        <v>0</v>
      </c>
      <c r="CP166">
        <f t="shared" si="58"/>
        <v>0</v>
      </c>
      <c r="CQ166">
        <f t="shared" si="58"/>
        <v>0</v>
      </c>
      <c r="CR166">
        <f t="shared" si="58"/>
        <v>0</v>
      </c>
      <c r="CS166">
        <f t="shared" ref="CS166:DH166" si="59">CS17</f>
        <v>0</v>
      </c>
      <c r="CT166">
        <f t="shared" si="59"/>
        <v>0</v>
      </c>
      <c r="CU166">
        <f t="shared" si="59"/>
        <v>0</v>
      </c>
      <c r="CV166">
        <f t="shared" si="59"/>
        <v>0</v>
      </c>
      <c r="CW166">
        <f t="shared" si="59"/>
        <v>0</v>
      </c>
      <c r="CX166">
        <f t="shared" si="59"/>
        <v>0</v>
      </c>
      <c r="CY166">
        <f t="shared" si="59"/>
        <v>0</v>
      </c>
      <c r="CZ166">
        <f t="shared" si="59"/>
        <v>0</v>
      </c>
      <c r="DA166">
        <f t="shared" si="59"/>
        <v>0</v>
      </c>
      <c r="DB166">
        <f t="shared" si="59"/>
        <v>0</v>
      </c>
      <c r="DC166">
        <f t="shared" si="59"/>
        <v>0</v>
      </c>
      <c r="DD166">
        <f t="shared" si="59"/>
        <v>0</v>
      </c>
      <c r="DE166">
        <f t="shared" si="59"/>
        <v>283</v>
      </c>
      <c r="DF166" t="str">
        <f t="shared" si="59"/>
        <v>Aduana Nacional</v>
      </c>
      <c r="DG166">
        <f t="shared" si="59"/>
        <v>11277205.42</v>
      </c>
      <c r="DH166">
        <f t="shared" si="59"/>
        <v>0</v>
      </c>
    </row>
    <row r="167" spans="1:112">
      <c r="A167">
        <f t="shared" ref="A167:AF167" si="60">A18</f>
        <v>119</v>
      </c>
      <c r="B167" t="str">
        <f t="shared" si="60"/>
        <v>Agencia para el Des. de la Soc. de la Información en Bolivia</v>
      </c>
      <c r="C167">
        <f t="shared" si="60"/>
        <v>0</v>
      </c>
      <c r="D167">
        <f t="shared" si="60"/>
        <v>0</v>
      </c>
      <c r="E167">
        <f t="shared" si="60"/>
        <v>0</v>
      </c>
      <c r="F167">
        <f t="shared" si="60"/>
        <v>0</v>
      </c>
      <c r="G167">
        <f t="shared" si="60"/>
        <v>0</v>
      </c>
      <c r="H167">
        <f t="shared" si="60"/>
        <v>0</v>
      </c>
      <c r="I167">
        <f t="shared" si="60"/>
        <v>0</v>
      </c>
      <c r="J167">
        <f t="shared" si="60"/>
        <v>0</v>
      </c>
      <c r="K167">
        <f t="shared" si="60"/>
        <v>0</v>
      </c>
      <c r="L167">
        <f t="shared" si="60"/>
        <v>0</v>
      </c>
      <c r="M167">
        <f t="shared" si="60"/>
        <v>0</v>
      </c>
      <c r="N167">
        <f t="shared" si="60"/>
        <v>0</v>
      </c>
      <c r="O167">
        <f t="shared" si="60"/>
        <v>0</v>
      </c>
      <c r="P167">
        <f t="shared" si="60"/>
        <v>0</v>
      </c>
      <c r="Q167">
        <f t="shared" si="60"/>
        <v>0</v>
      </c>
      <c r="R167">
        <f t="shared" si="60"/>
        <v>0</v>
      </c>
      <c r="S167">
        <f t="shared" si="60"/>
        <v>250</v>
      </c>
      <c r="T167">
        <f t="shared" si="60"/>
        <v>877</v>
      </c>
      <c r="U167">
        <f t="shared" si="60"/>
        <v>0</v>
      </c>
      <c r="V167">
        <f t="shared" si="60"/>
        <v>0</v>
      </c>
      <c r="W167">
        <f t="shared" si="60"/>
        <v>0</v>
      </c>
      <c r="X167">
        <f t="shared" si="60"/>
        <v>0</v>
      </c>
      <c r="Y167">
        <f t="shared" si="60"/>
        <v>0</v>
      </c>
      <c r="Z167">
        <f t="shared" si="60"/>
        <v>0</v>
      </c>
      <c r="AA167">
        <f t="shared" si="60"/>
        <v>0</v>
      </c>
      <c r="AB167">
        <f t="shared" si="60"/>
        <v>383</v>
      </c>
      <c r="AC167" t="str">
        <f t="shared" si="60"/>
        <v>Agencia Boliviana de Correos "Correos de Bolivia"</v>
      </c>
      <c r="AD167">
        <f t="shared" si="60"/>
        <v>0</v>
      </c>
      <c r="AE167">
        <f t="shared" si="60"/>
        <v>0</v>
      </c>
      <c r="AF167">
        <f t="shared" si="60"/>
        <v>0</v>
      </c>
      <c r="AG167">
        <f t="shared" ref="AG167:BL167" si="61">AG18</f>
        <v>0</v>
      </c>
      <c r="AH167">
        <f t="shared" si="61"/>
        <v>0</v>
      </c>
      <c r="AI167">
        <f t="shared" si="61"/>
        <v>0</v>
      </c>
      <c r="AJ167">
        <f t="shared" si="61"/>
        <v>0</v>
      </c>
      <c r="AK167">
        <f t="shared" si="61"/>
        <v>0</v>
      </c>
      <c r="AL167">
        <f t="shared" si="61"/>
        <v>0</v>
      </c>
      <c r="AM167">
        <f t="shared" si="61"/>
        <v>0</v>
      </c>
      <c r="AN167">
        <f t="shared" si="61"/>
        <v>0</v>
      </c>
      <c r="AO167">
        <f t="shared" si="61"/>
        <v>0</v>
      </c>
      <c r="AP167">
        <f t="shared" si="61"/>
        <v>0</v>
      </c>
      <c r="AQ167">
        <f t="shared" si="61"/>
        <v>0</v>
      </c>
      <c r="AR167">
        <f t="shared" si="61"/>
        <v>1045848.16</v>
      </c>
      <c r="AS167">
        <f t="shared" si="61"/>
        <v>0</v>
      </c>
      <c r="AT167">
        <f t="shared" si="61"/>
        <v>0</v>
      </c>
      <c r="AU167">
        <f t="shared" si="61"/>
        <v>0</v>
      </c>
      <c r="AV167">
        <f t="shared" si="61"/>
        <v>0</v>
      </c>
      <c r="AW167">
        <f t="shared" si="61"/>
        <v>0</v>
      </c>
      <c r="AX167">
        <f t="shared" si="61"/>
        <v>0</v>
      </c>
      <c r="AY167">
        <f t="shared" si="61"/>
        <v>0</v>
      </c>
      <c r="AZ167">
        <f t="shared" si="61"/>
        <v>0</v>
      </c>
      <c r="BA167">
        <f t="shared" si="61"/>
        <v>0</v>
      </c>
      <c r="BB167">
        <f t="shared" si="61"/>
        <v>0</v>
      </c>
      <c r="BC167">
        <f t="shared" si="61"/>
        <v>0</v>
      </c>
      <c r="BD167">
        <f t="shared" si="61"/>
        <v>0</v>
      </c>
      <c r="BE167">
        <f t="shared" si="61"/>
        <v>0</v>
      </c>
      <c r="BF167">
        <f t="shared" si="61"/>
        <v>0</v>
      </c>
      <c r="BG167">
        <f t="shared" si="61"/>
        <v>0</v>
      </c>
      <c r="BH167">
        <f t="shared" si="61"/>
        <v>0</v>
      </c>
      <c r="BI167">
        <f t="shared" si="61"/>
        <v>0</v>
      </c>
      <c r="BJ167">
        <f t="shared" si="61"/>
        <v>0</v>
      </c>
      <c r="BK167">
        <f t="shared" si="61"/>
        <v>0</v>
      </c>
      <c r="BL167">
        <f t="shared" si="61"/>
        <v>0</v>
      </c>
      <c r="BM167">
        <f t="shared" ref="BM167:CR167" si="62">BM18</f>
        <v>0</v>
      </c>
      <c r="BN167">
        <f t="shared" si="62"/>
        <v>0</v>
      </c>
      <c r="BO167">
        <f t="shared" si="62"/>
        <v>0</v>
      </c>
      <c r="BP167">
        <f t="shared" si="62"/>
        <v>0</v>
      </c>
      <c r="BQ167">
        <f t="shared" si="62"/>
        <v>0</v>
      </c>
      <c r="BR167">
        <f t="shared" si="62"/>
        <v>0</v>
      </c>
      <c r="BS167">
        <f t="shared" si="62"/>
        <v>0</v>
      </c>
      <c r="BT167">
        <f t="shared" si="62"/>
        <v>0</v>
      </c>
      <c r="BU167">
        <f t="shared" si="62"/>
        <v>0</v>
      </c>
      <c r="BV167">
        <f t="shared" si="62"/>
        <v>0</v>
      </c>
      <c r="BW167">
        <f t="shared" si="62"/>
        <v>0</v>
      </c>
      <c r="BX167">
        <f t="shared" si="62"/>
        <v>0</v>
      </c>
      <c r="BY167">
        <f t="shared" si="62"/>
        <v>0</v>
      </c>
      <c r="BZ167">
        <f t="shared" si="62"/>
        <v>0</v>
      </c>
      <c r="CA167">
        <f t="shared" si="62"/>
        <v>0</v>
      </c>
      <c r="CB167">
        <f t="shared" si="62"/>
        <v>0</v>
      </c>
      <c r="CC167">
        <f t="shared" si="62"/>
        <v>0</v>
      </c>
      <c r="CD167">
        <f t="shared" si="62"/>
        <v>0</v>
      </c>
      <c r="CE167">
        <f t="shared" si="62"/>
        <v>0</v>
      </c>
      <c r="CF167">
        <f t="shared" si="62"/>
        <v>0</v>
      </c>
      <c r="CG167">
        <f t="shared" si="62"/>
        <v>0</v>
      </c>
      <c r="CH167">
        <f t="shared" si="62"/>
        <v>0</v>
      </c>
      <c r="CI167">
        <f t="shared" si="62"/>
        <v>0</v>
      </c>
      <c r="CJ167">
        <f t="shared" si="62"/>
        <v>0</v>
      </c>
      <c r="CK167">
        <f t="shared" si="62"/>
        <v>0</v>
      </c>
      <c r="CL167">
        <f t="shared" si="62"/>
        <v>0</v>
      </c>
      <c r="CM167">
        <f t="shared" si="62"/>
        <v>0</v>
      </c>
      <c r="CN167">
        <f t="shared" si="62"/>
        <v>0</v>
      </c>
      <c r="CO167">
        <f t="shared" si="62"/>
        <v>0</v>
      </c>
      <c r="CP167">
        <f t="shared" si="62"/>
        <v>0</v>
      </c>
      <c r="CQ167">
        <f t="shared" si="62"/>
        <v>0</v>
      </c>
      <c r="CR167">
        <f t="shared" si="62"/>
        <v>0</v>
      </c>
      <c r="CS167">
        <f t="shared" ref="CS167:DH167" si="63">CS18</f>
        <v>0</v>
      </c>
      <c r="CT167">
        <f t="shared" si="63"/>
        <v>0</v>
      </c>
      <c r="CU167">
        <f t="shared" si="63"/>
        <v>0</v>
      </c>
      <c r="CV167">
        <f t="shared" si="63"/>
        <v>0</v>
      </c>
      <c r="CW167">
        <f t="shared" si="63"/>
        <v>0</v>
      </c>
      <c r="CX167">
        <f t="shared" si="63"/>
        <v>0</v>
      </c>
      <c r="CY167">
        <f t="shared" si="63"/>
        <v>0</v>
      </c>
      <c r="CZ167">
        <f t="shared" si="63"/>
        <v>0</v>
      </c>
      <c r="DA167">
        <f t="shared" si="63"/>
        <v>0</v>
      </c>
      <c r="DB167">
        <f t="shared" si="63"/>
        <v>0</v>
      </c>
      <c r="DC167">
        <f t="shared" si="63"/>
        <v>0</v>
      </c>
      <c r="DD167">
        <f t="shared" si="63"/>
        <v>0</v>
      </c>
      <c r="DE167">
        <f t="shared" si="63"/>
        <v>347</v>
      </c>
      <c r="DF167" t="str">
        <f t="shared" si="63"/>
        <v>Autoridad de Fiscalización y Control de Cooperativas</v>
      </c>
      <c r="DG167">
        <f t="shared" si="63"/>
        <v>276567</v>
      </c>
      <c r="DH167">
        <f t="shared" si="63"/>
        <v>0</v>
      </c>
    </row>
    <row r="168" spans="1:112">
      <c r="A168">
        <f t="shared" ref="A168:AF168" si="64">A19</f>
        <v>132</v>
      </c>
      <c r="B168" t="str">
        <f t="shared" si="64"/>
        <v>Servicio de Desarrollo de las Empresas Púb. Productivas</v>
      </c>
      <c r="C168">
        <f t="shared" si="64"/>
        <v>0</v>
      </c>
      <c r="D168">
        <f t="shared" si="64"/>
        <v>0</v>
      </c>
      <c r="E168">
        <f t="shared" si="64"/>
        <v>0</v>
      </c>
      <c r="F168">
        <f t="shared" si="64"/>
        <v>0</v>
      </c>
      <c r="G168">
        <f t="shared" si="64"/>
        <v>0</v>
      </c>
      <c r="H168">
        <f t="shared" si="64"/>
        <v>0</v>
      </c>
      <c r="I168">
        <f t="shared" si="64"/>
        <v>0</v>
      </c>
      <c r="J168">
        <f t="shared" si="64"/>
        <v>0</v>
      </c>
      <c r="K168">
        <f t="shared" si="64"/>
        <v>0</v>
      </c>
      <c r="L168">
        <f t="shared" si="64"/>
        <v>0</v>
      </c>
      <c r="M168">
        <f t="shared" si="64"/>
        <v>0</v>
      </c>
      <c r="N168">
        <f t="shared" si="64"/>
        <v>0</v>
      </c>
      <c r="O168">
        <f t="shared" si="64"/>
        <v>150</v>
      </c>
      <c r="P168">
        <f t="shared" si="64"/>
        <v>0</v>
      </c>
      <c r="Q168">
        <f t="shared" si="64"/>
        <v>200</v>
      </c>
      <c r="R168">
        <f t="shared" si="64"/>
        <v>713</v>
      </c>
      <c r="S168">
        <f t="shared" si="64"/>
        <v>5755.0199999999995</v>
      </c>
      <c r="T168">
        <f t="shared" si="64"/>
        <v>222194093.00000003</v>
      </c>
      <c r="U168">
        <f t="shared" si="64"/>
        <v>0</v>
      </c>
      <c r="V168">
        <f t="shared" si="64"/>
        <v>0</v>
      </c>
      <c r="W168">
        <f t="shared" si="64"/>
        <v>0</v>
      </c>
      <c r="X168">
        <f t="shared" si="64"/>
        <v>0</v>
      </c>
      <c r="Y168">
        <f t="shared" si="64"/>
        <v>0</v>
      </c>
      <c r="Z168">
        <f t="shared" si="64"/>
        <v>0</v>
      </c>
      <c r="AA168">
        <f t="shared" si="64"/>
        <v>0</v>
      </c>
      <c r="AB168">
        <f t="shared" si="64"/>
        <v>35</v>
      </c>
      <c r="AC168" t="str">
        <f t="shared" si="64"/>
        <v>Ministerio de Economía y Finanzas Públicas</v>
      </c>
      <c r="AD168">
        <f t="shared" si="64"/>
        <v>0</v>
      </c>
      <c r="AE168">
        <f t="shared" si="64"/>
        <v>0</v>
      </c>
      <c r="AF168">
        <f t="shared" si="64"/>
        <v>0</v>
      </c>
      <c r="AG168">
        <f t="shared" ref="AG168:BL168" si="65">AG19</f>
        <v>0</v>
      </c>
      <c r="AH168">
        <f t="shared" si="65"/>
        <v>0</v>
      </c>
      <c r="AI168">
        <f t="shared" si="65"/>
        <v>0</v>
      </c>
      <c r="AJ168">
        <f t="shared" si="65"/>
        <v>0</v>
      </c>
      <c r="AK168">
        <f t="shared" si="65"/>
        <v>0</v>
      </c>
      <c r="AL168">
        <f t="shared" si="65"/>
        <v>0</v>
      </c>
      <c r="AM168">
        <f t="shared" si="65"/>
        <v>0</v>
      </c>
      <c r="AN168">
        <f t="shared" si="65"/>
        <v>0</v>
      </c>
      <c r="AO168">
        <f t="shared" si="65"/>
        <v>0</v>
      </c>
      <c r="AP168">
        <f t="shared" si="65"/>
        <v>0</v>
      </c>
      <c r="AQ168">
        <f t="shared" si="65"/>
        <v>0</v>
      </c>
      <c r="AR168">
        <f t="shared" si="65"/>
        <v>0</v>
      </c>
      <c r="AS168">
        <f t="shared" si="65"/>
        <v>0</v>
      </c>
      <c r="AT168">
        <f t="shared" si="65"/>
        <v>0</v>
      </c>
      <c r="AU168">
        <f t="shared" si="65"/>
        <v>37.04</v>
      </c>
      <c r="AV168">
        <f t="shared" si="65"/>
        <v>0</v>
      </c>
      <c r="AW168">
        <f t="shared" si="65"/>
        <v>0</v>
      </c>
      <c r="AX168">
        <f t="shared" si="65"/>
        <v>0</v>
      </c>
      <c r="AY168">
        <f t="shared" si="65"/>
        <v>0</v>
      </c>
      <c r="AZ168">
        <f t="shared" si="65"/>
        <v>0</v>
      </c>
      <c r="BA168">
        <f t="shared" si="65"/>
        <v>0</v>
      </c>
      <c r="BB168">
        <f t="shared" si="65"/>
        <v>0</v>
      </c>
      <c r="BC168">
        <f t="shared" si="65"/>
        <v>0</v>
      </c>
      <c r="BD168">
        <f t="shared" si="65"/>
        <v>0</v>
      </c>
      <c r="BE168">
        <f t="shared" si="65"/>
        <v>0</v>
      </c>
      <c r="BF168">
        <f t="shared" si="65"/>
        <v>0</v>
      </c>
      <c r="BG168">
        <f t="shared" si="65"/>
        <v>0</v>
      </c>
      <c r="BH168">
        <f t="shared" si="65"/>
        <v>0</v>
      </c>
      <c r="BI168">
        <f t="shared" si="65"/>
        <v>0</v>
      </c>
      <c r="BJ168">
        <f t="shared" si="65"/>
        <v>0</v>
      </c>
      <c r="BK168">
        <f t="shared" si="65"/>
        <v>0</v>
      </c>
      <c r="BL168">
        <f t="shared" si="65"/>
        <v>0</v>
      </c>
      <c r="BM168">
        <f t="shared" ref="BM168:CR168" si="66">BM19</f>
        <v>0</v>
      </c>
      <c r="BN168">
        <f t="shared" si="66"/>
        <v>0</v>
      </c>
      <c r="BO168">
        <f t="shared" si="66"/>
        <v>0</v>
      </c>
      <c r="BP168">
        <f t="shared" si="66"/>
        <v>0</v>
      </c>
      <c r="BQ168">
        <f t="shared" si="66"/>
        <v>0</v>
      </c>
      <c r="BR168">
        <f t="shared" si="66"/>
        <v>0</v>
      </c>
      <c r="BS168">
        <f t="shared" si="66"/>
        <v>0</v>
      </c>
      <c r="BT168">
        <f t="shared" si="66"/>
        <v>0</v>
      </c>
      <c r="BU168">
        <f t="shared" si="66"/>
        <v>0</v>
      </c>
      <c r="BV168">
        <f t="shared" si="66"/>
        <v>0</v>
      </c>
      <c r="BW168">
        <f t="shared" si="66"/>
        <v>0</v>
      </c>
      <c r="BX168">
        <f t="shared" si="66"/>
        <v>0</v>
      </c>
      <c r="BY168">
        <f t="shared" si="66"/>
        <v>0</v>
      </c>
      <c r="BZ168">
        <f t="shared" si="66"/>
        <v>0</v>
      </c>
      <c r="CA168">
        <f t="shared" si="66"/>
        <v>0</v>
      </c>
      <c r="CB168">
        <f t="shared" si="66"/>
        <v>0</v>
      </c>
      <c r="CC168">
        <f t="shared" si="66"/>
        <v>0</v>
      </c>
      <c r="CD168">
        <f t="shared" si="66"/>
        <v>0</v>
      </c>
      <c r="CE168">
        <f t="shared" si="66"/>
        <v>0</v>
      </c>
      <c r="CF168">
        <f t="shared" si="66"/>
        <v>0</v>
      </c>
      <c r="CG168">
        <f t="shared" si="66"/>
        <v>0</v>
      </c>
      <c r="CH168">
        <f t="shared" si="66"/>
        <v>0</v>
      </c>
      <c r="CI168">
        <f t="shared" si="66"/>
        <v>0</v>
      </c>
      <c r="CJ168">
        <f t="shared" si="66"/>
        <v>0</v>
      </c>
      <c r="CK168">
        <f t="shared" si="66"/>
        <v>0</v>
      </c>
      <c r="CL168">
        <f t="shared" si="66"/>
        <v>0</v>
      </c>
      <c r="CM168">
        <f t="shared" si="66"/>
        <v>0</v>
      </c>
      <c r="CN168">
        <f t="shared" si="66"/>
        <v>0</v>
      </c>
      <c r="CO168">
        <f t="shared" si="66"/>
        <v>0</v>
      </c>
      <c r="CP168">
        <f t="shared" si="66"/>
        <v>0</v>
      </c>
      <c r="CQ168">
        <f t="shared" si="66"/>
        <v>0</v>
      </c>
      <c r="CR168">
        <f t="shared" si="66"/>
        <v>0</v>
      </c>
      <c r="CS168">
        <f t="shared" ref="CS168:DH168" si="67">CS19</f>
        <v>0</v>
      </c>
      <c r="CT168">
        <f t="shared" si="67"/>
        <v>0</v>
      </c>
      <c r="CU168">
        <f t="shared" si="67"/>
        <v>0</v>
      </c>
      <c r="CV168">
        <f t="shared" si="67"/>
        <v>0</v>
      </c>
      <c r="CW168">
        <f t="shared" si="67"/>
        <v>0</v>
      </c>
      <c r="CX168">
        <f t="shared" si="67"/>
        <v>0</v>
      </c>
      <c r="CY168">
        <f t="shared" si="67"/>
        <v>0</v>
      </c>
      <c r="CZ168">
        <f t="shared" si="67"/>
        <v>0</v>
      </c>
      <c r="DA168">
        <f t="shared" si="67"/>
        <v>0</v>
      </c>
      <c r="DB168">
        <f t="shared" si="67"/>
        <v>0</v>
      </c>
      <c r="DC168">
        <f t="shared" si="67"/>
        <v>0</v>
      </c>
      <c r="DD168">
        <f t="shared" si="67"/>
        <v>0</v>
      </c>
      <c r="DE168">
        <f t="shared" si="67"/>
        <v>594</v>
      </c>
      <c r="DF168" t="str">
        <f t="shared" si="67"/>
        <v>Administración de Servicios Portuarios - Bolivia</v>
      </c>
      <c r="DG168">
        <f t="shared" si="67"/>
        <v>766579.31999999983</v>
      </c>
      <c r="DH168">
        <f t="shared" si="67"/>
        <v>0</v>
      </c>
    </row>
    <row r="169" spans="1:112">
      <c r="A169">
        <f t="shared" ref="A169:AF169" si="68">A20</f>
        <v>212</v>
      </c>
      <c r="B169" t="str">
        <f t="shared" si="68"/>
        <v>Instituto Nacional de Reforma Agraria</v>
      </c>
      <c r="C169">
        <f t="shared" si="68"/>
        <v>0</v>
      </c>
      <c r="D169">
        <f t="shared" si="68"/>
        <v>0</v>
      </c>
      <c r="E169">
        <f t="shared" si="68"/>
        <v>0</v>
      </c>
      <c r="F169">
        <f t="shared" si="68"/>
        <v>0</v>
      </c>
      <c r="G169">
        <f t="shared" si="68"/>
        <v>0</v>
      </c>
      <c r="H169">
        <f t="shared" si="68"/>
        <v>0</v>
      </c>
      <c r="I169">
        <f t="shared" si="68"/>
        <v>0</v>
      </c>
      <c r="J169">
        <f t="shared" si="68"/>
        <v>0</v>
      </c>
      <c r="K169">
        <f t="shared" si="68"/>
        <v>0</v>
      </c>
      <c r="L169">
        <f t="shared" si="68"/>
        <v>0</v>
      </c>
      <c r="M169">
        <f t="shared" si="68"/>
        <v>0</v>
      </c>
      <c r="N169">
        <f t="shared" si="68"/>
        <v>0</v>
      </c>
      <c r="O169">
        <f t="shared" si="68"/>
        <v>0</v>
      </c>
      <c r="P169">
        <f t="shared" si="68"/>
        <v>8217.94</v>
      </c>
      <c r="Q169">
        <f t="shared" si="68"/>
        <v>0</v>
      </c>
      <c r="R169">
        <f t="shared" si="68"/>
        <v>28569.83</v>
      </c>
      <c r="S169">
        <f t="shared" si="68"/>
        <v>0</v>
      </c>
      <c r="T169">
        <f t="shared" si="68"/>
        <v>120</v>
      </c>
      <c r="U169">
        <f t="shared" si="68"/>
        <v>0</v>
      </c>
      <c r="V169">
        <f t="shared" si="68"/>
        <v>0</v>
      </c>
      <c r="W169">
        <f t="shared" si="68"/>
        <v>0</v>
      </c>
      <c r="X169">
        <f t="shared" si="68"/>
        <v>0</v>
      </c>
      <c r="Y169">
        <f t="shared" si="68"/>
        <v>0</v>
      </c>
      <c r="Z169">
        <f t="shared" si="68"/>
        <v>0</v>
      </c>
      <c r="AA169">
        <f t="shared" si="68"/>
        <v>0</v>
      </c>
      <c r="AB169">
        <f t="shared" si="68"/>
        <v>16</v>
      </c>
      <c r="AC169" t="str">
        <f t="shared" si="68"/>
        <v>Ministerio de Educación</v>
      </c>
      <c r="AD169">
        <f t="shared" si="68"/>
        <v>0</v>
      </c>
      <c r="AE169">
        <f t="shared" si="68"/>
        <v>0</v>
      </c>
      <c r="AF169">
        <f t="shared" si="68"/>
        <v>0</v>
      </c>
      <c r="AG169">
        <f t="shared" ref="AG169:BL169" si="69">AG20</f>
        <v>0</v>
      </c>
      <c r="AH169">
        <f t="shared" si="69"/>
        <v>0</v>
      </c>
      <c r="AI169">
        <f t="shared" si="69"/>
        <v>0</v>
      </c>
      <c r="AJ169">
        <f t="shared" si="69"/>
        <v>0</v>
      </c>
      <c r="AK169">
        <f t="shared" si="69"/>
        <v>0</v>
      </c>
      <c r="AL169">
        <f t="shared" si="69"/>
        <v>0</v>
      </c>
      <c r="AM169">
        <f t="shared" si="69"/>
        <v>0</v>
      </c>
      <c r="AN169">
        <f t="shared" si="69"/>
        <v>0</v>
      </c>
      <c r="AO169">
        <f t="shared" si="69"/>
        <v>0</v>
      </c>
      <c r="AP169">
        <f t="shared" si="69"/>
        <v>0</v>
      </c>
      <c r="AQ169">
        <f t="shared" si="69"/>
        <v>0</v>
      </c>
      <c r="AR169">
        <f t="shared" si="69"/>
        <v>0</v>
      </c>
      <c r="AS169">
        <f t="shared" si="69"/>
        <v>0</v>
      </c>
      <c r="AT169">
        <f t="shared" si="69"/>
        <v>50.01</v>
      </c>
      <c r="AU169">
        <f t="shared" si="69"/>
        <v>373.52</v>
      </c>
      <c r="AV169">
        <f t="shared" si="69"/>
        <v>0</v>
      </c>
      <c r="AW169">
        <f t="shared" si="69"/>
        <v>0</v>
      </c>
      <c r="AX169">
        <f t="shared" si="69"/>
        <v>0</v>
      </c>
      <c r="AY169">
        <f t="shared" si="69"/>
        <v>0</v>
      </c>
      <c r="AZ169">
        <f t="shared" si="69"/>
        <v>0</v>
      </c>
      <c r="BA169">
        <f t="shared" si="69"/>
        <v>0</v>
      </c>
      <c r="BB169">
        <f t="shared" si="69"/>
        <v>0</v>
      </c>
      <c r="BC169">
        <f t="shared" si="69"/>
        <v>0</v>
      </c>
      <c r="BD169">
        <f t="shared" si="69"/>
        <v>0</v>
      </c>
      <c r="BE169">
        <f t="shared" si="69"/>
        <v>0</v>
      </c>
      <c r="BF169">
        <f t="shared" si="69"/>
        <v>0</v>
      </c>
      <c r="BG169">
        <f t="shared" si="69"/>
        <v>0</v>
      </c>
      <c r="BH169">
        <f t="shared" si="69"/>
        <v>0</v>
      </c>
      <c r="BI169">
        <f t="shared" si="69"/>
        <v>0</v>
      </c>
      <c r="BJ169">
        <f t="shared" si="69"/>
        <v>0</v>
      </c>
      <c r="BK169">
        <f t="shared" si="69"/>
        <v>0</v>
      </c>
      <c r="BL169">
        <f t="shared" si="69"/>
        <v>0</v>
      </c>
      <c r="BM169">
        <f t="shared" ref="BM169:CR169" si="70">BM20</f>
        <v>0</v>
      </c>
      <c r="BN169">
        <f t="shared" si="70"/>
        <v>0</v>
      </c>
      <c r="BO169">
        <f t="shared" si="70"/>
        <v>0</v>
      </c>
      <c r="BP169">
        <f t="shared" si="70"/>
        <v>0</v>
      </c>
      <c r="BQ169">
        <f t="shared" si="70"/>
        <v>0</v>
      </c>
      <c r="BR169">
        <f t="shared" si="70"/>
        <v>0</v>
      </c>
      <c r="BS169">
        <f t="shared" si="70"/>
        <v>0</v>
      </c>
      <c r="BT169">
        <f t="shared" si="70"/>
        <v>0</v>
      </c>
      <c r="BU169">
        <f t="shared" si="70"/>
        <v>0</v>
      </c>
      <c r="BV169">
        <f t="shared" si="70"/>
        <v>0</v>
      </c>
      <c r="BW169">
        <f t="shared" si="70"/>
        <v>0</v>
      </c>
      <c r="BX169">
        <f t="shared" si="70"/>
        <v>0</v>
      </c>
      <c r="BY169">
        <f t="shared" si="70"/>
        <v>0</v>
      </c>
      <c r="BZ169">
        <f t="shared" si="70"/>
        <v>0</v>
      </c>
      <c r="CA169">
        <f t="shared" si="70"/>
        <v>0</v>
      </c>
      <c r="CB169">
        <f t="shared" si="70"/>
        <v>0</v>
      </c>
      <c r="CC169">
        <f t="shared" si="70"/>
        <v>0</v>
      </c>
      <c r="CD169">
        <f t="shared" si="70"/>
        <v>0</v>
      </c>
      <c r="CE169">
        <f t="shared" si="70"/>
        <v>0</v>
      </c>
      <c r="CF169">
        <f t="shared" si="70"/>
        <v>0</v>
      </c>
      <c r="CG169">
        <f t="shared" si="70"/>
        <v>0</v>
      </c>
      <c r="CH169">
        <f t="shared" si="70"/>
        <v>0</v>
      </c>
      <c r="CI169">
        <f t="shared" si="70"/>
        <v>0</v>
      </c>
      <c r="CJ169">
        <f t="shared" si="70"/>
        <v>0</v>
      </c>
      <c r="CK169">
        <f t="shared" si="70"/>
        <v>0</v>
      </c>
      <c r="CL169">
        <f t="shared" si="70"/>
        <v>0</v>
      </c>
      <c r="CM169">
        <f t="shared" si="70"/>
        <v>0</v>
      </c>
      <c r="CN169">
        <f t="shared" si="70"/>
        <v>0</v>
      </c>
      <c r="CO169">
        <f t="shared" si="70"/>
        <v>0</v>
      </c>
      <c r="CP169">
        <f t="shared" si="70"/>
        <v>0</v>
      </c>
      <c r="CQ169">
        <f t="shared" si="70"/>
        <v>0</v>
      </c>
      <c r="CR169">
        <f t="shared" si="70"/>
        <v>0</v>
      </c>
      <c r="CS169">
        <f t="shared" ref="CS169:DH169" si="71">CS20</f>
        <v>0</v>
      </c>
      <c r="CT169">
        <f t="shared" si="71"/>
        <v>0</v>
      </c>
      <c r="CU169">
        <f t="shared" si="71"/>
        <v>0</v>
      </c>
      <c r="CV169">
        <f t="shared" si="71"/>
        <v>0</v>
      </c>
      <c r="CW169">
        <f t="shared" si="71"/>
        <v>0</v>
      </c>
      <c r="CX169">
        <f t="shared" si="71"/>
        <v>0</v>
      </c>
      <c r="CY169">
        <f t="shared" si="71"/>
        <v>0</v>
      </c>
      <c r="CZ169">
        <f t="shared" si="71"/>
        <v>0</v>
      </c>
      <c r="DA169">
        <f t="shared" si="71"/>
        <v>0</v>
      </c>
      <c r="DB169">
        <f t="shared" si="71"/>
        <v>0</v>
      </c>
      <c r="DC169">
        <f t="shared" si="71"/>
        <v>0</v>
      </c>
      <c r="DD169">
        <f t="shared" si="71"/>
        <v>0</v>
      </c>
      <c r="DE169">
        <f t="shared" si="71"/>
        <v>78</v>
      </c>
      <c r="DF169" t="str">
        <f t="shared" si="71"/>
        <v>Ministerio de Hidrocarburos y Energías</v>
      </c>
      <c r="DG169">
        <f t="shared" si="71"/>
        <v>20739311.289999995</v>
      </c>
      <c r="DH169">
        <f t="shared" si="71"/>
        <v>0</v>
      </c>
    </row>
    <row r="170" spans="1:112">
      <c r="A170">
        <f t="shared" ref="A170:AF170" si="72">A21</f>
        <v>287</v>
      </c>
      <c r="B170" t="str">
        <f t="shared" si="72"/>
        <v>Fondo Nacional de Inversión Productiva y Social</v>
      </c>
      <c r="C170">
        <f t="shared" si="72"/>
        <v>0</v>
      </c>
      <c r="D170">
        <f t="shared" si="72"/>
        <v>0</v>
      </c>
      <c r="E170">
        <f t="shared" si="72"/>
        <v>0</v>
      </c>
      <c r="F170">
        <f t="shared" si="72"/>
        <v>0</v>
      </c>
      <c r="G170">
        <f t="shared" si="72"/>
        <v>0</v>
      </c>
      <c r="H170">
        <f t="shared" si="72"/>
        <v>0</v>
      </c>
      <c r="I170">
        <f t="shared" si="72"/>
        <v>0</v>
      </c>
      <c r="J170">
        <f t="shared" si="72"/>
        <v>0</v>
      </c>
      <c r="K170">
        <f t="shared" si="72"/>
        <v>0</v>
      </c>
      <c r="L170">
        <f t="shared" si="72"/>
        <v>0</v>
      </c>
      <c r="M170">
        <f t="shared" si="72"/>
        <v>0</v>
      </c>
      <c r="N170">
        <f t="shared" si="72"/>
        <v>0</v>
      </c>
      <c r="O170">
        <f t="shared" si="72"/>
        <v>0</v>
      </c>
      <c r="P170">
        <f t="shared" si="72"/>
        <v>0</v>
      </c>
      <c r="Q170">
        <f t="shared" si="72"/>
        <v>0</v>
      </c>
      <c r="R170">
        <f t="shared" si="72"/>
        <v>0</v>
      </c>
      <c r="S170">
        <f t="shared" si="72"/>
        <v>50</v>
      </c>
      <c r="T170">
        <f t="shared" si="72"/>
        <v>0</v>
      </c>
      <c r="U170">
        <f t="shared" si="72"/>
        <v>0</v>
      </c>
      <c r="V170">
        <f t="shared" si="72"/>
        <v>0</v>
      </c>
      <c r="W170">
        <f t="shared" si="72"/>
        <v>0</v>
      </c>
      <c r="X170">
        <f t="shared" si="72"/>
        <v>0</v>
      </c>
      <c r="Y170">
        <f t="shared" si="72"/>
        <v>0</v>
      </c>
      <c r="Z170">
        <f t="shared" si="72"/>
        <v>0</v>
      </c>
      <c r="AA170">
        <f t="shared" si="72"/>
        <v>0</v>
      </c>
      <c r="AB170">
        <f t="shared" si="72"/>
        <v>576</v>
      </c>
      <c r="AC170" t="str">
        <f t="shared" si="72"/>
        <v>Empresa Pública Nacional Estratégica Cartones de Bolivia</v>
      </c>
      <c r="AD170">
        <f t="shared" si="72"/>
        <v>0</v>
      </c>
      <c r="AE170">
        <f t="shared" si="72"/>
        <v>0</v>
      </c>
      <c r="AF170">
        <f t="shared" si="72"/>
        <v>0</v>
      </c>
      <c r="AG170">
        <f t="shared" ref="AG170:BL170" si="73">AG21</f>
        <v>0</v>
      </c>
      <c r="AH170">
        <f t="shared" si="73"/>
        <v>0</v>
      </c>
      <c r="AI170">
        <f t="shared" si="73"/>
        <v>0</v>
      </c>
      <c r="AJ170">
        <f t="shared" si="73"/>
        <v>0</v>
      </c>
      <c r="AK170">
        <f t="shared" si="73"/>
        <v>0</v>
      </c>
      <c r="AL170">
        <f t="shared" si="73"/>
        <v>0</v>
      </c>
      <c r="AM170">
        <f t="shared" si="73"/>
        <v>0</v>
      </c>
      <c r="AN170">
        <f t="shared" si="73"/>
        <v>0</v>
      </c>
      <c r="AO170">
        <f t="shared" si="73"/>
        <v>0</v>
      </c>
      <c r="AP170">
        <f t="shared" si="73"/>
        <v>0</v>
      </c>
      <c r="AQ170">
        <f t="shared" si="73"/>
        <v>0</v>
      </c>
      <c r="AR170">
        <f t="shared" si="73"/>
        <v>0</v>
      </c>
      <c r="AS170">
        <f t="shared" si="73"/>
        <v>61277.64</v>
      </c>
      <c r="AT170">
        <f t="shared" si="73"/>
        <v>1574.44</v>
      </c>
      <c r="AU170">
        <f t="shared" si="73"/>
        <v>0</v>
      </c>
      <c r="AV170">
        <f t="shared" si="73"/>
        <v>0</v>
      </c>
      <c r="AW170">
        <f t="shared" si="73"/>
        <v>0</v>
      </c>
      <c r="AX170">
        <f t="shared" si="73"/>
        <v>0</v>
      </c>
      <c r="AY170">
        <f t="shared" si="73"/>
        <v>0</v>
      </c>
      <c r="AZ170">
        <f t="shared" si="73"/>
        <v>0</v>
      </c>
      <c r="BA170">
        <f t="shared" si="73"/>
        <v>0</v>
      </c>
      <c r="BB170">
        <f t="shared" si="73"/>
        <v>0</v>
      </c>
      <c r="BC170">
        <f t="shared" si="73"/>
        <v>0</v>
      </c>
      <c r="BD170">
        <f t="shared" si="73"/>
        <v>0</v>
      </c>
      <c r="BE170">
        <f t="shared" si="73"/>
        <v>0</v>
      </c>
      <c r="BF170">
        <f t="shared" si="73"/>
        <v>0</v>
      </c>
      <c r="BG170">
        <f t="shared" si="73"/>
        <v>0</v>
      </c>
      <c r="BH170">
        <f t="shared" si="73"/>
        <v>0</v>
      </c>
      <c r="BI170">
        <f t="shared" si="73"/>
        <v>0</v>
      </c>
      <c r="BJ170">
        <f t="shared" si="73"/>
        <v>0</v>
      </c>
      <c r="BK170">
        <f t="shared" si="73"/>
        <v>0</v>
      </c>
      <c r="BL170">
        <f t="shared" si="73"/>
        <v>0</v>
      </c>
      <c r="BM170">
        <f t="shared" ref="BM170:CR170" si="74">BM21</f>
        <v>0</v>
      </c>
      <c r="BN170">
        <f t="shared" si="74"/>
        <v>0</v>
      </c>
      <c r="BO170">
        <f t="shared" si="74"/>
        <v>0</v>
      </c>
      <c r="BP170">
        <f t="shared" si="74"/>
        <v>0</v>
      </c>
      <c r="BQ170">
        <f t="shared" si="74"/>
        <v>0</v>
      </c>
      <c r="BR170">
        <f t="shared" si="74"/>
        <v>0</v>
      </c>
      <c r="BS170">
        <f t="shared" si="74"/>
        <v>0</v>
      </c>
      <c r="BT170">
        <f t="shared" si="74"/>
        <v>0</v>
      </c>
      <c r="BU170">
        <f t="shared" si="74"/>
        <v>0</v>
      </c>
      <c r="BV170">
        <f t="shared" si="74"/>
        <v>0</v>
      </c>
      <c r="BW170">
        <f t="shared" si="74"/>
        <v>0</v>
      </c>
      <c r="BX170">
        <f t="shared" si="74"/>
        <v>0</v>
      </c>
      <c r="BY170">
        <f t="shared" si="74"/>
        <v>0</v>
      </c>
      <c r="BZ170">
        <f t="shared" si="74"/>
        <v>0</v>
      </c>
      <c r="CA170">
        <f t="shared" si="74"/>
        <v>0</v>
      </c>
      <c r="CB170">
        <f t="shared" si="74"/>
        <v>0</v>
      </c>
      <c r="CC170">
        <f t="shared" si="74"/>
        <v>0</v>
      </c>
      <c r="CD170">
        <f t="shared" si="74"/>
        <v>0</v>
      </c>
      <c r="CE170">
        <f t="shared" si="74"/>
        <v>0</v>
      </c>
      <c r="CF170">
        <f t="shared" si="74"/>
        <v>0</v>
      </c>
      <c r="CG170">
        <f t="shared" si="74"/>
        <v>0</v>
      </c>
      <c r="CH170">
        <f t="shared" si="74"/>
        <v>0</v>
      </c>
      <c r="CI170">
        <f t="shared" si="74"/>
        <v>0</v>
      </c>
      <c r="CJ170">
        <f t="shared" si="74"/>
        <v>0</v>
      </c>
      <c r="CK170">
        <f t="shared" si="74"/>
        <v>0</v>
      </c>
      <c r="CL170">
        <f t="shared" si="74"/>
        <v>0</v>
      </c>
      <c r="CM170">
        <f t="shared" si="74"/>
        <v>0</v>
      </c>
      <c r="CN170">
        <f t="shared" si="74"/>
        <v>0</v>
      </c>
      <c r="CO170">
        <f t="shared" si="74"/>
        <v>0</v>
      </c>
      <c r="CP170">
        <f t="shared" si="74"/>
        <v>0</v>
      </c>
      <c r="CQ170">
        <f t="shared" si="74"/>
        <v>0</v>
      </c>
      <c r="CR170">
        <f t="shared" si="74"/>
        <v>0</v>
      </c>
      <c r="CS170">
        <f t="shared" ref="CS170:DH170" si="75">CS21</f>
        <v>0</v>
      </c>
      <c r="CT170">
        <f t="shared" si="75"/>
        <v>0</v>
      </c>
      <c r="CU170">
        <f t="shared" si="75"/>
        <v>0</v>
      </c>
      <c r="CV170">
        <f t="shared" si="75"/>
        <v>0</v>
      </c>
      <c r="CW170">
        <f t="shared" si="75"/>
        <v>0</v>
      </c>
      <c r="CX170">
        <f t="shared" si="75"/>
        <v>0</v>
      </c>
      <c r="CY170">
        <f t="shared" si="75"/>
        <v>0</v>
      </c>
      <c r="CZ170">
        <f t="shared" si="75"/>
        <v>0</v>
      </c>
      <c r="DA170">
        <f t="shared" si="75"/>
        <v>0</v>
      </c>
      <c r="DB170">
        <f t="shared" si="75"/>
        <v>0</v>
      </c>
      <c r="DC170">
        <f t="shared" si="75"/>
        <v>0</v>
      </c>
      <c r="DD170">
        <f t="shared" si="75"/>
        <v>0</v>
      </c>
      <c r="DE170">
        <f t="shared" si="75"/>
        <v>203</v>
      </c>
      <c r="DF170" t="str">
        <f t="shared" si="75"/>
        <v>Autoridad de Supervisión del Sistema Financiero</v>
      </c>
      <c r="DG170">
        <f t="shared" si="75"/>
        <v>1204154</v>
      </c>
      <c r="DH170">
        <f t="shared" si="75"/>
        <v>0</v>
      </c>
    </row>
    <row r="171" spans="1:112">
      <c r="A171">
        <f t="shared" ref="A171:AF171" si="76">A22</f>
        <v>291</v>
      </c>
      <c r="B171" t="str">
        <f t="shared" si="76"/>
        <v>Administradora Boliviana de Carreteras</v>
      </c>
      <c r="C171">
        <f t="shared" si="76"/>
        <v>0</v>
      </c>
      <c r="D171">
        <f t="shared" si="76"/>
        <v>0</v>
      </c>
      <c r="E171">
        <f t="shared" si="76"/>
        <v>0</v>
      </c>
      <c r="F171">
        <f t="shared" si="76"/>
        <v>0</v>
      </c>
      <c r="G171">
        <f t="shared" si="76"/>
        <v>0</v>
      </c>
      <c r="H171">
        <f t="shared" si="76"/>
        <v>0</v>
      </c>
      <c r="I171">
        <f t="shared" si="76"/>
        <v>0</v>
      </c>
      <c r="J171">
        <f t="shared" si="76"/>
        <v>0</v>
      </c>
      <c r="K171">
        <f t="shared" si="76"/>
        <v>0</v>
      </c>
      <c r="L171">
        <f t="shared" si="76"/>
        <v>0</v>
      </c>
      <c r="M171">
        <f t="shared" si="76"/>
        <v>0</v>
      </c>
      <c r="N171">
        <f t="shared" si="76"/>
        <v>0</v>
      </c>
      <c r="O171">
        <f t="shared" si="76"/>
        <v>0</v>
      </c>
      <c r="P171">
        <f t="shared" si="76"/>
        <v>52485487.580000006</v>
      </c>
      <c r="Q171">
        <f t="shared" si="76"/>
        <v>0</v>
      </c>
      <c r="R171">
        <f t="shared" si="76"/>
        <v>0</v>
      </c>
      <c r="S171">
        <f t="shared" si="76"/>
        <v>1256.2</v>
      </c>
      <c r="T171">
        <f t="shared" si="76"/>
        <v>5453207.9900000002</v>
      </c>
      <c r="U171">
        <f t="shared" si="76"/>
        <v>0</v>
      </c>
      <c r="V171">
        <f t="shared" si="76"/>
        <v>0</v>
      </c>
      <c r="W171">
        <f t="shared" si="76"/>
        <v>0</v>
      </c>
      <c r="X171">
        <f t="shared" si="76"/>
        <v>0</v>
      </c>
      <c r="Y171">
        <f t="shared" si="76"/>
        <v>0</v>
      </c>
      <c r="Z171">
        <f t="shared" si="76"/>
        <v>0</v>
      </c>
      <c r="AA171">
        <f t="shared" si="76"/>
        <v>0</v>
      </c>
      <c r="AB171">
        <f t="shared" si="76"/>
        <v>47</v>
      </c>
      <c r="AC171" t="str">
        <f t="shared" si="76"/>
        <v>Ministerio de Desarrollo Rural y Tierras</v>
      </c>
      <c r="AD171">
        <f t="shared" si="76"/>
        <v>0</v>
      </c>
      <c r="AE171">
        <f t="shared" si="76"/>
        <v>0</v>
      </c>
      <c r="AF171">
        <f t="shared" si="76"/>
        <v>0</v>
      </c>
      <c r="AG171">
        <f t="shared" ref="AG171:BL171" si="77">AG22</f>
        <v>0</v>
      </c>
      <c r="AH171">
        <f t="shared" si="77"/>
        <v>0</v>
      </c>
      <c r="AI171">
        <f t="shared" si="77"/>
        <v>0</v>
      </c>
      <c r="AJ171">
        <f t="shared" si="77"/>
        <v>0</v>
      </c>
      <c r="AK171">
        <f t="shared" si="77"/>
        <v>0</v>
      </c>
      <c r="AL171">
        <f t="shared" si="77"/>
        <v>0</v>
      </c>
      <c r="AM171">
        <f t="shared" si="77"/>
        <v>0</v>
      </c>
      <c r="AN171">
        <f t="shared" si="77"/>
        <v>0</v>
      </c>
      <c r="AO171">
        <f t="shared" si="77"/>
        <v>0</v>
      </c>
      <c r="AP171">
        <f t="shared" si="77"/>
        <v>0</v>
      </c>
      <c r="AQ171">
        <f t="shared" si="77"/>
        <v>0</v>
      </c>
      <c r="AR171">
        <f t="shared" si="77"/>
        <v>0</v>
      </c>
      <c r="AS171">
        <f t="shared" si="77"/>
        <v>0</v>
      </c>
      <c r="AT171">
        <f t="shared" si="77"/>
        <v>100.02</v>
      </c>
      <c r="AU171">
        <f t="shared" si="77"/>
        <v>27403215.030000001</v>
      </c>
      <c r="AV171">
        <f t="shared" si="77"/>
        <v>0</v>
      </c>
      <c r="AW171">
        <f t="shared" si="77"/>
        <v>0</v>
      </c>
      <c r="AX171">
        <f t="shared" si="77"/>
        <v>0</v>
      </c>
      <c r="AY171">
        <f t="shared" si="77"/>
        <v>0</v>
      </c>
      <c r="AZ171">
        <f t="shared" si="77"/>
        <v>0</v>
      </c>
      <c r="BA171">
        <f t="shared" si="77"/>
        <v>0</v>
      </c>
      <c r="BB171">
        <f t="shared" si="77"/>
        <v>0</v>
      </c>
      <c r="BC171">
        <f t="shared" si="77"/>
        <v>0</v>
      </c>
      <c r="BD171">
        <f t="shared" si="77"/>
        <v>0</v>
      </c>
      <c r="BE171">
        <f t="shared" si="77"/>
        <v>0</v>
      </c>
      <c r="BF171">
        <f t="shared" si="77"/>
        <v>0</v>
      </c>
      <c r="BG171">
        <f t="shared" si="77"/>
        <v>0</v>
      </c>
      <c r="BH171">
        <f t="shared" si="77"/>
        <v>0</v>
      </c>
      <c r="BI171">
        <f t="shared" si="77"/>
        <v>0</v>
      </c>
      <c r="BJ171">
        <f t="shared" si="77"/>
        <v>0</v>
      </c>
      <c r="BK171">
        <f t="shared" si="77"/>
        <v>0</v>
      </c>
      <c r="BL171">
        <f t="shared" si="77"/>
        <v>0</v>
      </c>
      <c r="BM171">
        <f t="shared" ref="BM171:CR171" si="78">BM22</f>
        <v>0</v>
      </c>
      <c r="BN171">
        <f t="shared" si="78"/>
        <v>0</v>
      </c>
      <c r="BO171">
        <f t="shared" si="78"/>
        <v>0</v>
      </c>
      <c r="BP171">
        <f t="shared" si="78"/>
        <v>0</v>
      </c>
      <c r="BQ171">
        <f t="shared" si="78"/>
        <v>0</v>
      </c>
      <c r="BR171">
        <f t="shared" si="78"/>
        <v>0</v>
      </c>
      <c r="BS171">
        <f t="shared" si="78"/>
        <v>0</v>
      </c>
      <c r="BT171">
        <f t="shared" si="78"/>
        <v>0</v>
      </c>
      <c r="BU171">
        <f t="shared" si="78"/>
        <v>0</v>
      </c>
      <c r="BV171">
        <f t="shared" si="78"/>
        <v>0</v>
      </c>
      <c r="BW171">
        <f t="shared" si="78"/>
        <v>0</v>
      </c>
      <c r="BX171">
        <f t="shared" si="78"/>
        <v>0</v>
      </c>
      <c r="BY171">
        <f t="shared" si="78"/>
        <v>0</v>
      </c>
      <c r="BZ171">
        <f t="shared" si="78"/>
        <v>0</v>
      </c>
      <c r="CA171">
        <f t="shared" si="78"/>
        <v>0</v>
      </c>
      <c r="CB171">
        <f t="shared" si="78"/>
        <v>0</v>
      </c>
      <c r="CC171">
        <f t="shared" si="78"/>
        <v>0</v>
      </c>
      <c r="CD171">
        <f t="shared" si="78"/>
        <v>0</v>
      </c>
      <c r="CE171">
        <f t="shared" si="78"/>
        <v>0</v>
      </c>
      <c r="CF171">
        <f t="shared" si="78"/>
        <v>0</v>
      </c>
      <c r="CG171">
        <f t="shared" si="78"/>
        <v>0</v>
      </c>
      <c r="CH171">
        <f t="shared" si="78"/>
        <v>0</v>
      </c>
      <c r="CI171">
        <f t="shared" si="78"/>
        <v>0</v>
      </c>
      <c r="CJ171">
        <f t="shared" si="78"/>
        <v>0</v>
      </c>
      <c r="CK171">
        <f t="shared" si="78"/>
        <v>0</v>
      </c>
      <c r="CL171">
        <f t="shared" si="78"/>
        <v>0</v>
      </c>
      <c r="CM171">
        <f t="shared" si="78"/>
        <v>0</v>
      </c>
      <c r="CN171">
        <f t="shared" si="78"/>
        <v>0</v>
      </c>
      <c r="CO171">
        <f t="shared" si="78"/>
        <v>0</v>
      </c>
      <c r="CP171">
        <f t="shared" si="78"/>
        <v>0</v>
      </c>
      <c r="CQ171">
        <f t="shared" si="78"/>
        <v>0</v>
      </c>
      <c r="CR171">
        <f t="shared" si="78"/>
        <v>0</v>
      </c>
      <c r="CS171">
        <f t="shared" ref="CS171:DH171" si="79">CS22</f>
        <v>0</v>
      </c>
      <c r="CT171">
        <f t="shared" si="79"/>
        <v>0</v>
      </c>
      <c r="CU171">
        <f t="shared" si="79"/>
        <v>0</v>
      </c>
      <c r="CV171">
        <f t="shared" si="79"/>
        <v>0</v>
      </c>
      <c r="CW171">
        <f t="shared" si="79"/>
        <v>0</v>
      </c>
      <c r="CX171">
        <f t="shared" si="79"/>
        <v>0</v>
      </c>
      <c r="CY171">
        <f t="shared" si="79"/>
        <v>0</v>
      </c>
      <c r="CZ171">
        <f t="shared" si="79"/>
        <v>0</v>
      </c>
      <c r="DA171">
        <f t="shared" si="79"/>
        <v>0</v>
      </c>
      <c r="DB171">
        <f t="shared" si="79"/>
        <v>0</v>
      </c>
      <c r="DC171">
        <f t="shared" si="79"/>
        <v>0</v>
      </c>
      <c r="DD171">
        <f t="shared" si="79"/>
        <v>0</v>
      </c>
      <c r="DE171">
        <f t="shared" si="79"/>
        <v>294</v>
      </c>
      <c r="DF171" t="str">
        <f t="shared" si="79"/>
        <v>Univ. Indígena Bol. Comun. Intercultl Prod. Tupak Katari</v>
      </c>
      <c r="DG171">
        <f t="shared" si="79"/>
        <v>134275.5</v>
      </c>
      <c r="DH171">
        <f t="shared" si="79"/>
        <v>0</v>
      </c>
    </row>
    <row r="172" spans="1:112">
      <c r="A172">
        <f t="shared" ref="A172:AF172" si="80">A23</f>
        <v>340</v>
      </c>
      <c r="B172" t="str">
        <f t="shared" si="80"/>
        <v>Servicio General de Identificación Personal</v>
      </c>
      <c r="C172">
        <f t="shared" si="80"/>
        <v>0</v>
      </c>
      <c r="D172">
        <f t="shared" si="80"/>
        <v>0</v>
      </c>
      <c r="E172">
        <f t="shared" si="80"/>
        <v>0</v>
      </c>
      <c r="F172">
        <f t="shared" si="80"/>
        <v>0</v>
      </c>
      <c r="G172">
        <f t="shared" si="80"/>
        <v>0</v>
      </c>
      <c r="H172">
        <f t="shared" si="80"/>
        <v>0</v>
      </c>
      <c r="I172">
        <f t="shared" si="80"/>
        <v>0</v>
      </c>
      <c r="J172">
        <f t="shared" si="80"/>
        <v>0</v>
      </c>
      <c r="K172">
        <f t="shared" si="80"/>
        <v>0</v>
      </c>
      <c r="L172">
        <f t="shared" si="80"/>
        <v>0</v>
      </c>
      <c r="M172">
        <f t="shared" si="80"/>
        <v>0</v>
      </c>
      <c r="N172">
        <f t="shared" si="80"/>
        <v>0</v>
      </c>
      <c r="O172">
        <f t="shared" si="80"/>
        <v>0</v>
      </c>
      <c r="P172">
        <f t="shared" si="80"/>
        <v>0</v>
      </c>
      <c r="Q172">
        <f t="shared" si="80"/>
        <v>0</v>
      </c>
      <c r="R172">
        <f t="shared" si="80"/>
        <v>0</v>
      </c>
      <c r="S172">
        <f t="shared" si="80"/>
        <v>300</v>
      </c>
      <c r="T172">
        <f t="shared" si="80"/>
        <v>373188.27</v>
      </c>
      <c r="U172">
        <f t="shared" si="80"/>
        <v>0</v>
      </c>
      <c r="V172">
        <f t="shared" si="80"/>
        <v>0</v>
      </c>
      <c r="W172">
        <f t="shared" si="80"/>
        <v>0</v>
      </c>
      <c r="X172">
        <f t="shared" si="80"/>
        <v>0</v>
      </c>
      <c r="Y172">
        <f t="shared" si="80"/>
        <v>0</v>
      </c>
      <c r="Z172">
        <f t="shared" si="80"/>
        <v>0</v>
      </c>
      <c r="AA172">
        <f t="shared" si="80"/>
        <v>0</v>
      </c>
      <c r="AB172">
        <f t="shared" si="80"/>
        <v>291</v>
      </c>
      <c r="AC172" t="str">
        <f t="shared" si="80"/>
        <v>Administradora Boliviana de Carreteras</v>
      </c>
      <c r="AD172">
        <f t="shared" si="80"/>
        <v>0</v>
      </c>
      <c r="AE172">
        <f t="shared" si="80"/>
        <v>0</v>
      </c>
      <c r="AF172">
        <f t="shared" si="80"/>
        <v>0</v>
      </c>
      <c r="AG172">
        <f t="shared" ref="AG172:BL172" si="81">AG23</f>
        <v>0</v>
      </c>
      <c r="AH172">
        <f t="shared" si="81"/>
        <v>0</v>
      </c>
      <c r="AI172">
        <f t="shared" si="81"/>
        <v>0</v>
      </c>
      <c r="AJ172">
        <f t="shared" si="81"/>
        <v>0</v>
      </c>
      <c r="AK172">
        <f t="shared" si="81"/>
        <v>0</v>
      </c>
      <c r="AL172">
        <f t="shared" si="81"/>
        <v>0</v>
      </c>
      <c r="AM172">
        <f t="shared" si="81"/>
        <v>0</v>
      </c>
      <c r="AN172">
        <f t="shared" si="81"/>
        <v>0</v>
      </c>
      <c r="AO172">
        <f t="shared" si="81"/>
        <v>0</v>
      </c>
      <c r="AP172">
        <f t="shared" si="81"/>
        <v>0</v>
      </c>
      <c r="AQ172">
        <f t="shared" si="81"/>
        <v>0</v>
      </c>
      <c r="AR172">
        <f t="shared" si="81"/>
        <v>0</v>
      </c>
      <c r="AS172">
        <f t="shared" si="81"/>
        <v>0</v>
      </c>
      <c r="AT172">
        <f t="shared" si="81"/>
        <v>0</v>
      </c>
      <c r="AU172">
        <f t="shared" si="81"/>
        <v>88151</v>
      </c>
      <c r="AV172">
        <f t="shared" si="81"/>
        <v>0</v>
      </c>
      <c r="AW172">
        <f t="shared" si="81"/>
        <v>0</v>
      </c>
      <c r="AX172">
        <f t="shared" si="81"/>
        <v>0</v>
      </c>
      <c r="AY172">
        <f t="shared" si="81"/>
        <v>0</v>
      </c>
      <c r="AZ172">
        <f t="shared" si="81"/>
        <v>0</v>
      </c>
      <c r="BA172">
        <f t="shared" si="81"/>
        <v>0</v>
      </c>
      <c r="BB172">
        <f t="shared" si="81"/>
        <v>0</v>
      </c>
      <c r="BC172">
        <f t="shared" si="81"/>
        <v>0</v>
      </c>
      <c r="BD172">
        <f t="shared" si="81"/>
        <v>0</v>
      </c>
      <c r="BE172">
        <f t="shared" si="81"/>
        <v>0</v>
      </c>
      <c r="BF172">
        <f t="shared" si="81"/>
        <v>0</v>
      </c>
      <c r="BG172">
        <f t="shared" si="81"/>
        <v>0</v>
      </c>
      <c r="BH172">
        <f t="shared" si="81"/>
        <v>0</v>
      </c>
      <c r="BI172">
        <f t="shared" si="81"/>
        <v>0</v>
      </c>
      <c r="BJ172">
        <f t="shared" si="81"/>
        <v>0</v>
      </c>
      <c r="BK172">
        <f t="shared" si="81"/>
        <v>0</v>
      </c>
      <c r="BL172">
        <f t="shared" si="81"/>
        <v>0</v>
      </c>
      <c r="BM172">
        <f t="shared" ref="BM172:CR172" si="82">BM23</f>
        <v>0</v>
      </c>
      <c r="BN172">
        <f t="shared" si="82"/>
        <v>0</v>
      </c>
      <c r="BO172">
        <f t="shared" si="82"/>
        <v>0</v>
      </c>
      <c r="BP172">
        <f t="shared" si="82"/>
        <v>0</v>
      </c>
      <c r="BQ172">
        <f t="shared" si="82"/>
        <v>0</v>
      </c>
      <c r="BR172">
        <f t="shared" si="82"/>
        <v>0</v>
      </c>
      <c r="BS172">
        <f t="shared" si="82"/>
        <v>0</v>
      </c>
      <c r="BT172">
        <f t="shared" si="82"/>
        <v>0</v>
      </c>
      <c r="BU172">
        <f t="shared" si="82"/>
        <v>0</v>
      </c>
      <c r="BV172">
        <f t="shared" si="82"/>
        <v>0</v>
      </c>
      <c r="BW172">
        <f t="shared" si="82"/>
        <v>0</v>
      </c>
      <c r="BX172">
        <f t="shared" si="82"/>
        <v>0</v>
      </c>
      <c r="BY172">
        <f t="shared" si="82"/>
        <v>0</v>
      </c>
      <c r="BZ172">
        <f t="shared" si="82"/>
        <v>0</v>
      </c>
      <c r="CA172">
        <f t="shared" si="82"/>
        <v>0</v>
      </c>
      <c r="CB172">
        <f t="shared" si="82"/>
        <v>0</v>
      </c>
      <c r="CC172">
        <f t="shared" si="82"/>
        <v>0</v>
      </c>
      <c r="CD172">
        <f t="shared" si="82"/>
        <v>0</v>
      </c>
      <c r="CE172">
        <f t="shared" si="82"/>
        <v>0</v>
      </c>
      <c r="CF172">
        <f t="shared" si="82"/>
        <v>0</v>
      </c>
      <c r="CG172">
        <f t="shared" si="82"/>
        <v>0</v>
      </c>
      <c r="CH172">
        <f t="shared" si="82"/>
        <v>0</v>
      </c>
      <c r="CI172">
        <f t="shared" si="82"/>
        <v>0</v>
      </c>
      <c r="CJ172">
        <f t="shared" si="82"/>
        <v>0</v>
      </c>
      <c r="CK172">
        <f t="shared" si="82"/>
        <v>0</v>
      </c>
      <c r="CL172">
        <f t="shared" si="82"/>
        <v>0</v>
      </c>
      <c r="CM172">
        <f t="shared" si="82"/>
        <v>0</v>
      </c>
      <c r="CN172">
        <f t="shared" si="82"/>
        <v>0</v>
      </c>
      <c r="CO172">
        <f t="shared" si="82"/>
        <v>0</v>
      </c>
      <c r="CP172">
        <f t="shared" si="82"/>
        <v>0</v>
      </c>
      <c r="CQ172">
        <f t="shared" si="82"/>
        <v>0</v>
      </c>
      <c r="CR172">
        <f t="shared" si="82"/>
        <v>0</v>
      </c>
      <c r="CS172">
        <f t="shared" ref="CS172:DH172" si="83">CS23</f>
        <v>0</v>
      </c>
      <c r="CT172">
        <f t="shared" si="83"/>
        <v>0</v>
      </c>
      <c r="CU172">
        <f t="shared" si="83"/>
        <v>0</v>
      </c>
      <c r="CV172">
        <f t="shared" si="83"/>
        <v>0</v>
      </c>
      <c r="CW172">
        <f t="shared" si="83"/>
        <v>0</v>
      </c>
      <c r="CX172">
        <f t="shared" si="83"/>
        <v>0</v>
      </c>
      <c r="CY172">
        <f t="shared" si="83"/>
        <v>0</v>
      </c>
      <c r="CZ172">
        <f t="shared" si="83"/>
        <v>0</v>
      </c>
      <c r="DA172">
        <f t="shared" si="83"/>
        <v>0</v>
      </c>
      <c r="DB172">
        <f t="shared" si="83"/>
        <v>0</v>
      </c>
      <c r="DC172">
        <f t="shared" si="83"/>
        <v>0</v>
      </c>
      <c r="DD172">
        <f t="shared" si="83"/>
        <v>0</v>
      </c>
      <c r="DE172">
        <f t="shared" si="83"/>
        <v>134</v>
      </c>
      <c r="DF172" t="str">
        <f t="shared" si="83"/>
        <v>Consejo Nacional de Vivienda Policial</v>
      </c>
      <c r="DG172">
        <f t="shared" si="83"/>
        <v>13807216.019999994</v>
      </c>
      <c r="DH172">
        <f t="shared" si="83"/>
        <v>0</v>
      </c>
    </row>
    <row r="173" spans="1:112">
      <c r="A173">
        <f t="shared" ref="A173:AF173" si="84">A24</f>
        <v>383</v>
      </c>
      <c r="B173" t="str">
        <f t="shared" si="84"/>
        <v>Agencia Boliviana de Correos "Correos de Bolivia"</v>
      </c>
      <c r="C173">
        <f t="shared" si="84"/>
        <v>0</v>
      </c>
      <c r="D173">
        <f t="shared" si="84"/>
        <v>0</v>
      </c>
      <c r="E173">
        <f t="shared" si="84"/>
        <v>0</v>
      </c>
      <c r="F173">
        <f t="shared" si="84"/>
        <v>0</v>
      </c>
      <c r="G173">
        <f t="shared" si="84"/>
        <v>0</v>
      </c>
      <c r="H173">
        <f t="shared" si="84"/>
        <v>0</v>
      </c>
      <c r="I173">
        <f t="shared" si="84"/>
        <v>0</v>
      </c>
      <c r="J173">
        <f t="shared" si="84"/>
        <v>0</v>
      </c>
      <c r="K173">
        <f t="shared" si="84"/>
        <v>0</v>
      </c>
      <c r="L173">
        <f t="shared" si="84"/>
        <v>0</v>
      </c>
      <c r="M173">
        <f t="shared" si="84"/>
        <v>0</v>
      </c>
      <c r="N173">
        <f t="shared" si="84"/>
        <v>0</v>
      </c>
      <c r="O173">
        <f t="shared" si="84"/>
        <v>100</v>
      </c>
      <c r="P173">
        <f t="shared" si="84"/>
        <v>0</v>
      </c>
      <c r="Q173">
        <f t="shared" si="84"/>
        <v>100</v>
      </c>
      <c r="R173">
        <f t="shared" si="84"/>
        <v>0</v>
      </c>
      <c r="S173">
        <f t="shared" si="84"/>
        <v>100</v>
      </c>
      <c r="T173">
        <f t="shared" si="84"/>
        <v>4244.8</v>
      </c>
      <c r="U173">
        <f t="shared" si="84"/>
        <v>0</v>
      </c>
      <c r="V173">
        <f t="shared" si="84"/>
        <v>0</v>
      </c>
      <c r="W173">
        <f t="shared" si="84"/>
        <v>0</v>
      </c>
      <c r="X173">
        <f t="shared" si="84"/>
        <v>0</v>
      </c>
      <c r="Y173">
        <f t="shared" si="84"/>
        <v>0</v>
      </c>
      <c r="Z173">
        <f t="shared" si="84"/>
        <v>0</v>
      </c>
      <c r="AA173">
        <f t="shared" si="84"/>
        <v>0</v>
      </c>
      <c r="AB173">
        <f t="shared" si="84"/>
        <v>0</v>
      </c>
      <c r="AC173">
        <f t="shared" si="84"/>
        <v>0</v>
      </c>
      <c r="AD173">
        <f t="shared" si="84"/>
        <v>0</v>
      </c>
      <c r="AE173">
        <f t="shared" si="84"/>
        <v>0</v>
      </c>
      <c r="AF173">
        <f t="shared" si="84"/>
        <v>0</v>
      </c>
      <c r="AG173">
        <f t="shared" ref="AG173:BL173" si="85">AG24</f>
        <v>0</v>
      </c>
      <c r="AH173">
        <f t="shared" si="85"/>
        <v>0</v>
      </c>
      <c r="AI173">
        <f t="shared" si="85"/>
        <v>0</v>
      </c>
      <c r="AJ173">
        <f t="shared" si="85"/>
        <v>0</v>
      </c>
      <c r="AK173">
        <f t="shared" si="85"/>
        <v>0</v>
      </c>
      <c r="AL173">
        <f t="shared" si="85"/>
        <v>0</v>
      </c>
      <c r="AM173">
        <f t="shared" si="85"/>
        <v>0</v>
      </c>
      <c r="AN173">
        <f t="shared" si="85"/>
        <v>0</v>
      </c>
      <c r="AO173">
        <f t="shared" si="85"/>
        <v>0</v>
      </c>
      <c r="AP173">
        <f t="shared" si="85"/>
        <v>0</v>
      </c>
      <c r="AQ173">
        <f t="shared" si="85"/>
        <v>0</v>
      </c>
      <c r="AR173">
        <f t="shared" si="85"/>
        <v>0</v>
      </c>
      <c r="AS173">
        <f t="shared" si="85"/>
        <v>0</v>
      </c>
      <c r="AT173">
        <f t="shared" si="85"/>
        <v>0</v>
      </c>
      <c r="AU173">
        <f t="shared" si="85"/>
        <v>0</v>
      </c>
      <c r="AV173">
        <f t="shared" si="85"/>
        <v>0</v>
      </c>
      <c r="AW173">
        <f t="shared" si="85"/>
        <v>0</v>
      </c>
      <c r="AX173">
        <f t="shared" si="85"/>
        <v>0</v>
      </c>
      <c r="AY173">
        <f t="shared" si="85"/>
        <v>0</v>
      </c>
      <c r="AZ173">
        <f t="shared" si="85"/>
        <v>0</v>
      </c>
      <c r="BA173">
        <f t="shared" si="85"/>
        <v>0</v>
      </c>
      <c r="BB173">
        <f t="shared" si="85"/>
        <v>0</v>
      </c>
      <c r="BC173">
        <f t="shared" si="85"/>
        <v>0</v>
      </c>
      <c r="BD173">
        <f t="shared" si="85"/>
        <v>0</v>
      </c>
      <c r="BE173">
        <f t="shared" si="85"/>
        <v>0</v>
      </c>
      <c r="BF173">
        <f t="shared" si="85"/>
        <v>0</v>
      </c>
      <c r="BG173">
        <f t="shared" si="85"/>
        <v>0</v>
      </c>
      <c r="BH173">
        <f t="shared" si="85"/>
        <v>0</v>
      </c>
      <c r="BI173">
        <f t="shared" si="85"/>
        <v>0</v>
      </c>
      <c r="BJ173">
        <f t="shared" si="85"/>
        <v>0</v>
      </c>
      <c r="BK173">
        <f t="shared" si="85"/>
        <v>0</v>
      </c>
      <c r="BL173">
        <f t="shared" si="85"/>
        <v>0</v>
      </c>
      <c r="BM173">
        <f t="shared" ref="BM173:CR173" si="86">BM24</f>
        <v>0</v>
      </c>
      <c r="BN173">
        <f t="shared" si="86"/>
        <v>0</v>
      </c>
      <c r="BO173">
        <f t="shared" si="86"/>
        <v>0</v>
      </c>
      <c r="BP173">
        <f t="shared" si="86"/>
        <v>0</v>
      </c>
      <c r="BQ173">
        <f t="shared" si="86"/>
        <v>0</v>
      </c>
      <c r="BR173">
        <f t="shared" si="86"/>
        <v>0</v>
      </c>
      <c r="BS173">
        <f t="shared" si="86"/>
        <v>0</v>
      </c>
      <c r="BT173">
        <f t="shared" si="86"/>
        <v>0</v>
      </c>
      <c r="BU173">
        <f t="shared" si="86"/>
        <v>0</v>
      </c>
      <c r="BV173">
        <f t="shared" si="86"/>
        <v>0</v>
      </c>
      <c r="BW173">
        <f t="shared" si="86"/>
        <v>0</v>
      </c>
      <c r="BX173">
        <f t="shared" si="86"/>
        <v>0</v>
      </c>
      <c r="BY173">
        <f t="shared" si="86"/>
        <v>0</v>
      </c>
      <c r="BZ173">
        <f t="shared" si="86"/>
        <v>0</v>
      </c>
      <c r="CA173">
        <f t="shared" si="86"/>
        <v>0</v>
      </c>
      <c r="CB173">
        <f t="shared" si="86"/>
        <v>0</v>
      </c>
      <c r="CC173">
        <f t="shared" si="86"/>
        <v>0</v>
      </c>
      <c r="CD173">
        <f t="shared" si="86"/>
        <v>0</v>
      </c>
      <c r="CE173">
        <f t="shared" si="86"/>
        <v>0</v>
      </c>
      <c r="CF173">
        <f t="shared" si="86"/>
        <v>0</v>
      </c>
      <c r="CG173">
        <f t="shared" si="86"/>
        <v>0</v>
      </c>
      <c r="CH173">
        <f t="shared" si="86"/>
        <v>0</v>
      </c>
      <c r="CI173">
        <f t="shared" si="86"/>
        <v>0</v>
      </c>
      <c r="CJ173">
        <f t="shared" si="86"/>
        <v>0</v>
      </c>
      <c r="CK173">
        <f t="shared" si="86"/>
        <v>0</v>
      </c>
      <c r="CL173">
        <f t="shared" si="86"/>
        <v>0</v>
      </c>
      <c r="CM173">
        <f t="shared" si="86"/>
        <v>0</v>
      </c>
      <c r="CN173">
        <f t="shared" si="86"/>
        <v>0</v>
      </c>
      <c r="CO173">
        <f t="shared" si="86"/>
        <v>0</v>
      </c>
      <c r="CP173">
        <f t="shared" si="86"/>
        <v>0</v>
      </c>
      <c r="CQ173">
        <f t="shared" si="86"/>
        <v>0</v>
      </c>
      <c r="CR173">
        <f t="shared" si="86"/>
        <v>0</v>
      </c>
      <c r="CS173">
        <f t="shared" ref="CS173:DH173" si="87">CS24</f>
        <v>0</v>
      </c>
      <c r="CT173">
        <f t="shared" si="87"/>
        <v>0</v>
      </c>
      <c r="CU173">
        <f t="shared" si="87"/>
        <v>0</v>
      </c>
      <c r="CV173">
        <f t="shared" si="87"/>
        <v>0</v>
      </c>
      <c r="CW173">
        <f t="shared" si="87"/>
        <v>0</v>
      </c>
      <c r="CX173">
        <f t="shared" si="87"/>
        <v>0</v>
      </c>
      <c r="CY173">
        <f t="shared" si="87"/>
        <v>0</v>
      </c>
      <c r="CZ173">
        <f t="shared" si="87"/>
        <v>0</v>
      </c>
      <c r="DA173">
        <f t="shared" si="87"/>
        <v>0</v>
      </c>
      <c r="DB173">
        <f t="shared" si="87"/>
        <v>0</v>
      </c>
      <c r="DC173">
        <f t="shared" si="87"/>
        <v>0</v>
      </c>
      <c r="DD173">
        <f t="shared" si="87"/>
        <v>0</v>
      </c>
      <c r="DE173">
        <f t="shared" si="87"/>
        <v>293</v>
      </c>
      <c r="DF173" t="str">
        <f t="shared" si="87"/>
        <v>Fundación Cultural del Banco Central de Bolivia</v>
      </c>
      <c r="DG173">
        <f t="shared" si="87"/>
        <v>5890</v>
      </c>
      <c r="DH173">
        <f t="shared" si="87"/>
        <v>0</v>
      </c>
    </row>
    <row r="174" spans="1:112">
      <c r="A174">
        <f t="shared" ref="A174:AF174" si="88">A25</f>
        <v>513</v>
      </c>
      <c r="B174" t="str">
        <f t="shared" si="88"/>
        <v>Yacimientos Petrolíferos Fiscales Bolivianos</v>
      </c>
      <c r="C174">
        <f t="shared" si="88"/>
        <v>0</v>
      </c>
      <c r="D174">
        <f t="shared" si="88"/>
        <v>0</v>
      </c>
      <c r="E174">
        <f t="shared" si="88"/>
        <v>0</v>
      </c>
      <c r="F174">
        <f t="shared" si="88"/>
        <v>0</v>
      </c>
      <c r="G174">
        <f t="shared" si="88"/>
        <v>0</v>
      </c>
      <c r="H174">
        <f t="shared" si="88"/>
        <v>0</v>
      </c>
      <c r="I174">
        <f t="shared" si="88"/>
        <v>0</v>
      </c>
      <c r="J174">
        <f t="shared" si="88"/>
        <v>0</v>
      </c>
      <c r="K174">
        <f t="shared" si="88"/>
        <v>0</v>
      </c>
      <c r="L174">
        <f t="shared" si="88"/>
        <v>0</v>
      </c>
      <c r="M174">
        <f t="shared" si="88"/>
        <v>0</v>
      </c>
      <c r="N174">
        <f t="shared" si="88"/>
        <v>0</v>
      </c>
      <c r="O174">
        <f t="shared" si="88"/>
        <v>0</v>
      </c>
      <c r="P174">
        <f t="shared" si="88"/>
        <v>0</v>
      </c>
      <c r="Q174">
        <f t="shared" si="88"/>
        <v>150</v>
      </c>
      <c r="R174">
        <f t="shared" si="88"/>
        <v>0</v>
      </c>
      <c r="S174">
        <f t="shared" si="88"/>
        <v>22027853.659999996</v>
      </c>
      <c r="T174">
        <f t="shared" si="88"/>
        <v>220191473.65000001</v>
      </c>
      <c r="U174">
        <f t="shared" si="88"/>
        <v>0</v>
      </c>
      <c r="V174">
        <f t="shared" si="88"/>
        <v>0</v>
      </c>
      <c r="W174">
        <f t="shared" si="88"/>
        <v>0</v>
      </c>
      <c r="X174">
        <f t="shared" si="88"/>
        <v>0</v>
      </c>
      <c r="Y174">
        <f t="shared" si="88"/>
        <v>0</v>
      </c>
      <c r="Z174">
        <f t="shared" si="88"/>
        <v>0</v>
      </c>
      <c r="AA174">
        <f t="shared" si="88"/>
        <v>0</v>
      </c>
      <c r="AB174">
        <f t="shared" si="88"/>
        <v>0</v>
      </c>
      <c r="AC174">
        <f t="shared" si="88"/>
        <v>0</v>
      </c>
      <c r="AD174">
        <f t="shared" si="88"/>
        <v>0</v>
      </c>
      <c r="AE174">
        <f t="shared" si="88"/>
        <v>0</v>
      </c>
      <c r="AF174">
        <f t="shared" si="88"/>
        <v>0</v>
      </c>
      <c r="AG174">
        <f t="shared" ref="AG174:BL174" si="89">AG25</f>
        <v>0</v>
      </c>
      <c r="AH174">
        <f t="shared" si="89"/>
        <v>0</v>
      </c>
      <c r="AI174">
        <f t="shared" si="89"/>
        <v>0</v>
      </c>
      <c r="AJ174">
        <f t="shared" si="89"/>
        <v>0</v>
      </c>
      <c r="AK174">
        <f t="shared" si="89"/>
        <v>0</v>
      </c>
      <c r="AL174">
        <f t="shared" si="89"/>
        <v>0</v>
      </c>
      <c r="AM174">
        <f t="shared" si="89"/>
        <v>0</v>
      </c>
      <c r="AN174">
        <f t="shared" si="89"/>
        <v>0</v>
      </c>
      <c r="AO174">
        <f t="shared" si="89"/>
        <v>0</v>
      </c>
      <c r="AP174">
        <f t="shared" si="89"/>
        <v>0</v>
      </c>
      <c r="AQ174">
        <f t="shared" si="89"/>
        <v>0</v>
      </c>
      <c r="AR174">
        <f t="shared" si="89"/>
        <v>0</v>
      </c>
      <c r="AS174">
        <f t="shared" si="89"/>
        <v>0</v>
      </c>
      <c r="AT174">
        <f t="shared" si="89"/>
        <v>0</v>
      </c>
      <c r="AU174">
        <f t="shared" si="89"/>
        <v>0</v>
      </c>
      <c r="AV174">
        <f t="shared" si="89"/>
        <v>0</v>
      </c>
      <c r="AW174">
        <f t="shared" si="89"/>
        <v>0</v>
      </c>
      <c r="AX174">
        <f t="shared" si="89"/>
        <v>0</v>
      </c>
      <c r="AY174">
        <f t="shared" si="89"/>
        <v>0</v>
      </c>
      <c r="AZ174">
        <f t="shared" si="89"/>
        <v>0</v>
      </c>
      <c r="BA174">
        <f t="shared" si="89"/>
        <v>0</v>
      </c>
      <c r="BB174">
        <f t="shared" si="89"/>
        <v>0</v>
      </c>
      <c r="BC174">
        <f t="shared" si="89"/>
        <v>0</v>
      </c>
      <c r="BD174">
        <f t="shared" si="89"/>
        <v>0</v>
      </c>
      <c r="BE174">
        <f t="shared" si="89"/>
        <v>0</v>
      </c>
      <c r="BF174">
        <f t="shared" si="89"/>
        <v>0</v>
      </c>
      <c r="BG174">
        <f t="shared" si="89"/>
        <v>0</v>
      </c>
      <c r="BH174">
        <f t="shared" si="89"/>
        <v>0</v>
      </c>
      <c r="BI174">
        <f t="shared" si="89"/>
        <v>0</v>
      </c>
      <c r="BJ174">
        <f t="shared" si="89"/>
        <v>0</v>
      </c>
      <c r="BK174">
        <f t="shared" si="89"/>
        <v>0</v>
      </c>
      <c r="BL174">
        <f t="shared" si="89"/>
        <v>0</v>
      </c>
      <c r="BM174">
        <f t="shared" ref="BM174:CR174" si="90">BM25</f>
        <v>0</v>
      </c>
      <c r="BN174">
        <f t="shared" si="90"/>
        <v>0</v>
      </c>
      <c r="BO174">
        <f t="shared" si="90"/>
        <v>0</v>
      </c>
      <c r="BP174">
        <f t="shared" si="90"/>
        <v>0</v>
      </c>
      <c r="BQ174">
        <f t="shared" si="90"/>
        <v>0</v>
      </c>
      <c r="BR174">
        <f t="shared" si="90"/>
        <v>0</v>
      </c>
      <c r="BS174">
        <f t="shared" si="90"/>
        <v>0</v>
      </c>
      <c r="BT174">
        <f t="shared" si="90"/>
        <v>0</v>
      </c>
      <c r="BU174">
        <f t="shared" si="90"/>
        <v>0</v>
      </c>
      <c r="BV174">
        <f t="shared" si="90"/>
        <v>0</v>
      </c>
      <c r="BW174">
        <f t="shared" si="90"/>
        <v>0</v>
      </c>
      <c r="BX174">
        <f t="shared" si="90"/>
        <v>0</v>
      </c>
      <c r="BY174">
        <f t="shared" si="90"/>
        <v>0</v>
      </c>
      <c r="BZ174">
        <f t="shared" si="90"/>
        <v>0</v>
      </c>
      <c r="CA174">
        <f t="shared" si="90"/>
        <v>0</v>
      </c>
      <c r="CB174">
        <f t="shared" si="90"/>
        <v>0</v>
      </c>
      <c r="CC174">
        <f t="shared" si="90"/>
        <v>0</v>
      </c>
      <c r="CD174">
        <f t="shared" si="90"/>
        <v>0</v>
      </c>
      <c r="CE174">
        <f t="shared" si="90"/>
        <v>0</v>
      </c>
      <c r="CF174">
        <f t="shared" si="90"/>
        <v>0</v>
      </c>
      <c r="CG174">
        <f t="shared" si="90"/>
        <v>0</v>
      </c>
      <c r="CH174">
        <f t="shared" si="90"/>
        <v>0</v>
      </c>
      <c r="CI174">
        <f t="shared" si="90"/>
        <v>0</v>
      </c>
      <c r="CJ174">
        <f t="shared" si="90"/>
        <v>0</v>
      </c>
      <c r="CK174">
        <f t="shared" si="90"/>
        <v>0</v>
      </c>
      <c r="CL174">
        <f t="shared" si="90"/>
        <v>0</v>
      </c>
      <c r="CM174">
        <f t="shared" si="90"/>
        <v>0</v>
      </c>
      <c r="CN174">
        <f t="shared" si="90"/>
        <v>0</v>
      </c>
      <c r="CO174">
        <f t="shared" si="90"/>
        <v>0</v>
      </c>
      <c r="CP174">
        <f t="shared" si="90"/>
        <v>0</v>
      </c>
      <c r="CQ174">
        <f t="shared" si="90"/>
        <v>0</v>
      </c>
      <c r="CR174">
        <f t="shared" si="90"/>
        <v>0</v>
      </c>
      <c r="CS174">
        <f t="shared" ref="CS174:DH174" si="91">CS25</f>
        <v>0</v>
      </c>
      <c r="CT174">
        <f t="shared" si="91"/>
        <v>0</v>
      </c>
      <c r="CU174">
        <f t="shared" si="91"/>
        <v>0</v>
      </c>
      <c r="CV174">
        <f t="shared" si="91"/>
        <v>0</v>
      </c>
      <c r="CW174">
        <f t="shared" si="91"/>
        <v>0</v>
      </c>
      <c r="CX174">
        <f t="shared" si="91"/>
        <v>0</v>
      </c>
      <c r="CY174">
        <f t="shared" si="91"/>
        <v>0</v>
      </c>
      <c r="CZ174">
        <f t="shared" si="91"/>
        <v>0</v>
      </c>
      <c r="DA174">
        <f t="shared" si="91"/>
        <v>0</v>
      </c>
      <c r="DB174">
        <f t="shared" si="91"/>
        <v>0</v>
      </c>
      <c r="DC174">
        <f t="shared" si="91"/>
        <v>0</v>
      </c>
      <c r="DD174">
        <f t="shared" si="91"/>
        <v>0</v>
      </c>
      <c r="DE174">
        <f t="shared" si="91"/>
        <v>586</v>
      </c>
      <c r="DF174" t="str">
        <f t="shared" si="91"/>
        <v>Empresa Azucarera San Buenaventura</v>
      </c>
      <c r="DG174">
        <f t="shared" si="91"/>
        <v>6944383.7000000002</v>
      </c>
      <c r="DH174">
        <f t="shared" si="91"/>
        <v>0</v>
      </c>
    </row>
    <row r="175" spans="1:112">
      <c r="A175">
        <f t="shared" ref="A175:AF175" si="92">A26</f>
        <v>578</v>
      </c>
      <c r="B175" t="str">
        <f t="shared" si="92"/>
        <v>Boliviana de Aviación</v>
      </c>
      <c r="C175">
        <f t="shared" si="92"/>
        <v>0</v>
      </c>
      <c r="D175">
        <f t="shared" si="92"/>
        <v>0</v>
      </c>
      <c r="E175">
        <f t="shared" si="92"/>
        <v>0</v>
      </c>
      <c r="F175">
        <f t="shared" si="92"/>
        <v>0</v>
      </c>
      <c r="G175">
        <f t="shared" si="92"/>
        <v>0</v>
      </c>
      <c r="H175">
        <f t="shared" si="92"/>
        <v>0</v>
      </c>
      <c r="I175">
        <f t="shared" si="92"/>
        <v>0</v>
      </c>
      <c r="J175">
        <f t="shared" si="92"/>
        <v>0</v>
      </c>
      <c r="K175">
        <f t="shared" si="92"/>
        <v>0</v>
      </c>
      <c r="L175">
        <f t="shared" si="92"/>
        <v>0</v>
      </c>
      <c r="M175">
        <f t="shared" si="92"/>
        <v>0</v>
      </c>
      <c r="N175">
        <f t="shared" si="92"/>
        <v>0</v>
      </c>
      <c r="O175">
        <f t="shared" si="92"/>
        <v>0</v>
      </c>
      <c r="P175">
        <f t="shared" si="92"/>
        <v>0</v>
      </c>
      <c r="Q175">
        <f t="shared" si="92"/>
        <v>0</v>
      </c>
      <c r="R175">
        <f t="shared" si="92"/>
        <v>0</v>
      </c>
      <c r="S175">
        <f t="shared" si="92"/>
        <v>116362.53</v>
      </c>
      <c r="T175">
        <f t="shared" si="92"/>
        <v>2809291.5999999996</v>
      </c>
      <c r="U175">
        <f t="shared" si="92"/>
        <v>0</v>
      </c>
      <c r="V175">
        <f t="shared" si="92"/>
        <v>0</v>
      </c>
      <c r="W175">
        <f t="shared" si="92"/>
        <v>0</v>
      </c>
      <c r="X175">
        <f t="shared" si="92"/>
        <v>0</v>
      </c>
      <c r="Y175">
        <f t="shared" si="92"/>
        <v>0</v>
      </c>
      <c r="Z175">
        <f t="shared" si="92"/>
        <v>0</v>
      </c>
      <c r="AA175">
        <f t="shared" si="92"/>
        <v>0</v>
      </c>
      <c r="AB175">
        <f t="shared" si="92"/>
        <v>0</v>
      </c>
      <c r="AC175">
        <f t="shared" si="92"/>
        <v>0</v>
      </c>
      <c r="AD175">
        <f t="shared" si="92"/>
        <v>0</v>
      </c>
      <c r="AE175">
        <f t="shared" si="92"/>
        <v>0</v>
      </c>
      <c r="AF175">
        <f t="shared" si="92"/>
        <v>0</v>
      </c>
      <c r="AG175">
        <f t="shared" ref="AG175:BL175" si="93">AG26</f>
        <v>0</v>
      </c>
      <c r="AH175">
        <f t="shared" si="93"/>
        <v>0</v>
      </c>
      <c r="AI175">
        <f t="shared" si="93"/>
        <v>0</v>
      </c>
      <c r="AJ175">
        <f t="shared" si="93"/>
        <v>0</v>
      </c>
      <c r="AK175">
        <f t="shared" si="93"/>
        <v>0</v>
      </c>
      <c r="AL175">
        <f t="shared" si="93"/>
        <v>0</v>
      </c>
      <c r="AM175">
        <f t="shared" si="93"/>
        <v>0</v>
      </c>
      <c r="AN175">
        <f t="shared" si="93"/>
        <v>0</v>
      </c>
      <c r="AO175">
        <f t="shared" si="93"/>
        <v>0</v>
      </c>
      <c r="AP175">
        <f t="shared" si="93"/>
        <v>0</v>
      </c>
      <c r="AQ175">
        <f t="shared" si="93"/>
        <v>0</v>
      </c>
      <c r="AR175">
        <f t="shared" si="93"/>
        <v>0</v>
      </c>
      <c r="AS175">
        <f t="shared" si="93"/>
        <v>0</v>
      </c>
      <c r="AT175">
        <f t="shared" si="93"/>
        <v>0</v>
      </c>
      <c r="AU175">
        <f t="shared" si="93"/>
        <v>0</v>
      </c>
      <c r="AV175">
        <f t="shared" si="93"/>
        <v>0</v>
      </c>
      <c r="AW175">
        <f t="shared" si="93"/>
        <v>0</v>
      </c>
      <c r="AX175">
        <f t="shared" si="93"/>
        <v>0</v>
      </c>
      <c r="AY175">
        <f t="shared" si="93"/>
        <v>0</v>
      </c>
      <c r="AZ175">
        <f t="shared" si="93"/>
        <v>0</v>
      </c>
      <c r="BA175">
        <f t="shared" si="93"/>
        <v>0</v>
      </c>
      <c r="BB175">
        <f t="shared" si="93"/>
        <v>0</v>
      </c>
      <c r="BC175">
        <f t="shared" si="93"/>
        <v>0</v>
      </c>
      <c r="BD175">
        <f t="shared" si="93"/>
        <v>0</v>
      </c>
      <c r="BE175">
        <f t="shared" si="93"/>
        <v>0</v>
      </c>
      <c r="BF175">
        <f t="shared" si="93"/>
        <v>0</v>
      </c>
      <c r="BG175">
        <f t="shared" si="93"/>
        <v>0</v>
      </c>
      <c r="BH175">
        <f t="shared" si="93"/>
        <v>0</v>
      </c>
      <c r="BI175">
        <f t="shared" si="93"/>
        <v>0</v>
      </c>
      <c r="BJ175">
        <f t="shared" si="93"/>
        <v>0</v>
      </c>
      <c r="BK175">
        <f t="shared" si="93"/>
        <v>0</v>
      </c>
      <c r="BL175">
        <f t="shared" si="93"/>
        <v>0</v>
      </c>
      <c r="BM175">
        <f t="shared" ref="BM175:CR175" si="94">BM26</f>
        <v>0</v>
      </c>
      <c r="BN175">
        <f t="shared" si="94"/>
        <v>0</v>
      </c>
      <c r="BO175">
        <f t="shared" si="94"/>
        <v>0</v>
      </c>
      <c r="BP175">
        <f t="shared" si="94"/>
        <v>0</v>
      </c>
      <c r="BQ175">
        <f t="shared" si="94"/>
        <v>0</v>
      </c>
      <c r="BR175">
        <f t="shared" si="94"/>
        <v>0</v>
      </c>
      <c r="BS175">
        <f t="shared" si="94"/>
        <v>0</v>
      </c>
      <c r="BT175">
        <f t="shared" si="94"/>
        <v>0</v>
      </c>
      <c r="BU175">
        <f t="shared" si="94"/>
        <v>0</v>
      </c>
      <c r="BV175">
        <f t="shared" si="94"/>
        <v>0</v>
      </c>
      <c r="BW175">
        <f t="shared" si="94"/>
        <v>0</v>
      </c>
      <c r="BX175">
        <f t="shared" si="94"/>
        <v>0</v>
      </c>
      <c r="BY175">
        <f t="shared" si="94"/>
        <v>0</v>
      </c>
      <c r="BZ175">
        <f t="shared" si="94"/>
        <v>0</v>
      </c>
      <c r="CA175">
        <f t="shared" si="94"/>
        <v>0</v>
      </c>
      <c r="CB175">
        <f t="shared" si="94"/>
        <v>0</v>
      </c>
      <c r="CC175">
        <f t="shared" si="94"/>
        <v>0</v>
      </c>
      <c r="CD175">
        <f t="shared" si="94"/>
        <v>0</v>
      </c>
      <c r="CE175">
        <f t="shared" si="94"/>
        <v>0</v>
      </c>
      <c r="CF175">
        <f t="shared" si="94"/>
        <v>0</v>
      </c>
      <c r="CG175">
        <f t="shared" si="94"/>
        <v>0</v>
      </c>
      <c r="CH175">
        <f t="shared" si="94"/>
        <v>0</v>
      </c>
      <c r="CI175">
        <f t="shared" si="94"/>
        <v>0</v>
      </c>
      <c r="CJ175">
        <f t="shared" si="94"/>
        <v>0</v>
      </c>
      <c r="CK175">
        <f t="shared" si="94"/>
        <v>0</v>
      </c>
      <c r="CL175">
        <f t="shared" si="94"/>
        <v>0</v>
      </c>
      <c r="CM175">
        <f t="shared" si="94"/>
        <v>0</v>
      </c>
      <c r="CN175">
        <f t="shared" si="94"/>
        <v>0</v>
      </c>
      <c r="CO175">
        <f t="shared" si="94"/>
        <v>0</v>
      </c>
      <c r="CP175">
        <f t="shared" si="94"/>
        <v>0</v>
      </c>
      <c r="CQ175">
        <f t="shared" si="94"/>
        <v>0</v>
      </c>
      <c r="CR175">
        <f t="shared" si="94"/>
        <v>0</v>
      </c>
      <c r="CS175">
        <f t="shared" ref="CS175:DH175" si="95">CS26</f>
        <v>0</v>
      </c>
      <c r="CT175">
        <f t="shared" si="95"/>
        <v>0</v>
      </c>
      <c r="CU175">
        <f t="shared" si="95"/>
        <v>0</v>
      </c>
      <c r="CV175">
        <f t="shared" si="95"/>
        <v>0</v>
      </c>
      <c r="CW175">
        <f t="shared" si="95"/>
        <v>0</v>
      </c>
      <c r="CX175">
        <f t="shared" si="95"/>
        <v>0</v>
      </c>
      <c r="CY175">
        <f t="shared" si="95"/>
        <v>0</v>
      </c>
      <c r="CZ175">
        <f t="shared" si="95"/>
        <v>0</v>
      </c>
      <c r="DA175">
        <f t="shared" si="95"/>
        <v>0</v>
      </c>
      <c r="DB175">
        <f t="shared" si="95"/>
        <v>0</v>
      </c>
      <c r="DC175">
        <f t="shared" si="95"/>
        <v>0</v>
      </c>
      <c r="DD175">
        <f t="shared" si="95"/>
        <v>0</v>
      </c>
      <c r="DE175">
        <f t="shared" si="95"/>
        <v>683</v>
      </c>
      <c r="DF175" t="str">
        <f t="shared" si="95"/>
        <v>Procuraduria General del Estado</v>
      </c>
      <c r="DG175">
        <f t="shared" si="95"/>
        <v>600</v>
      </c>
      <c r="DH175">
        <f t="shared" si="95"/>
        <v>0</v>
      </c>
    </row>
    <row r="176" spans="1:112">
      <c r="A176">
        <f t="shared" ref="A176:AF176" si="96">A27</f>
        <v>587</v>
      </c>
      <c r="B176" t="str">
        <f t="shared" si="96"/>
        <v>Empresa Estratégica Boliviana de Construcción y Conservación de Infraestructura Civil</v>
      </c>
      <c r="C176">
        <f t="shared" si="96"/>
        <v>0</v>
      </c>
      <c r="D176">
        <f t="shared" si="96"/>
        <v>0</v>
      </c>
      <c r="E176">
        <f t="shared" si="96"/>
        <v>0</v>
      </c>
      <c r="F176">
        <f t="shared" si="96"/>
        <v>0</v>
      </c>
      <c r="G176">
        <f t="shared" si="96"/>
        <v>0</v>
      </c>
      <c r="H176">
        <f t="shared" si="96"/>
        <v>0</v>
      </c>
      <c r="I176">
        <f t="shared" si="96"/>
        <v>0</v>
      </c>
      <c r="J176">
        <f t="shared" si="96"/>
        <v>0</v>
      </c>
      <c r="K176">
        <f t="shared" si="96"/>
        <v>0</v>
      </c>
      <c r="L176">
        <f t="shared" si="96"/>
        <v>0</v>
      </c>
      <c r="M176">
        <f t="shared" si="96"/>
        <v>0</v>
      </c>
      <c r="N176">
        <f t="shared" si="96"/>
        <v>15893454.34</v>
      </c>
      <c r="O176">
        <f t="shared" si="96"/>
        <v>0</v>
      </c>
      <c r="P176">
        <f t="shared" si="96"/>
        <v>0</v>
      </c>
      <c r="Q176">
        <f t="shared" si="96"/>
        <v>0</v>
      </c>
      <c r="R176">
        <f t="shared" si="96"/>
        <v>8614522.0099999998</v>
      </c>
      <c r="S176">
        <f t="shared" si="96"/>
        <v>0</v>
      </c>
      <c r="T176">
        <f t="shared" si="96"/>
        <v>7630170.1700000009</v>
      </c>
      <c r="U176">
        <f t="shared" si="96"/>
        <v>0</v>
      </c>
      <c r="V176">
        <f t="shared" si="96"/>
        <v>0</v>
      </c>
      <c r="W176">
        <f t="shared" si="96"/>
        <v>0</v>
      </c>
      <c r="X176">
        <f t="shared" si="96"/>
        <v>0</v>
      </c>
      <c r="Y176">
        <f t="shared" si="96"/>
        <v>0</v>
      </c>
      <c r="Z176">
        <f t="shared" si="96"/>
        <v>0</v>
      </c>
      <c r="AA176">
        <f t="shared" si="96"/>
        <v>0</v>
      </c>
      <c r="AB176">
        <f t="shared" si="96"/>
        <v>0</v>
      </c>
      <c r="AC176">
        <f t="shared" si="96"/>
        <v>0</v>
      </c>
      <c r="AD176">
        <f t="shared" si="96"/>
        <v>0</v>
      </c>
      <c r="AE176">
        <f t="shared" si="96"/>
        <v>0</v>
      </c>
      <c r="AF176">
        <f t="shared" si="96"/>
        <v>0</v>
      </c>
      <c r="AG176">
        <f t="shared" ref="AG176:BL176" si="97">AG27</f>
        <v>0</v>
      </c>
      <c r="AH176">
        <f t="shared" si="97"/>
        <v>0</v>
      </c>
      <c r="AI176">
        <f t="shared" si="97"/>
        <v>0</v>
      </c>
      <c r="AJ176">
        <f t="shared" si="97"/>
        <v>0</v>
      </c>
      <c r="AK176">
        <f t="shared" si="97"/>
        <v>0</v>
      </c>
      <c r="AL176">
        <f t="shared" si="97"/>
        <v>0</v>
      </c>
      <c r="AM176">
        <f t="shared" si="97"/>
        <v>0</v>
      </c>
      <c r="AN176">
        <f t="shared" si="97"/>
        <v>0</v>
      </c>
      <c r="AO176">
        <f t="shared" si="97"/>
        <v>0</v>
      </c>
      <c r="AP176">
        <f t="shared" si="97"/>
        <v>0</v>
      </c>
      <c r="AQ176">
        <f t="shared" si="97"/>
        <v>0</v>
      </c>
      <c r="AR176">
        <f t="shared" si="97"/>
        <v>0</v>
      </c>
      <c r="AS176">
        <f t="shared" si="97"/>
        <v>0</v>
      </c>
      <c r="AT176">
        <f t="shared" si="97"/>
        <v>0</v>
      </c>
      <c r="AU176">
        <f t="shared" si="97"/>
        <v>0</v>
      </c>
      <c r="AV176">
        <f t="shared" si="97"/>
        <v>0</v>
      </c>
      <c r="AW176">
        <f t="shared" si="97"/>
        <v>0</v>
      </c>
      <c r="AX176">
        <f t="shared" si="97"/>
        <v>0</v>
      </c>
      <c r="AY176">
        <f t="shared" si="97"/>
        <v>0</v>
      </c>
      <c r="AZ176">
        <f t="shared" si="97"/>
        <v>0</v>
      </c>
      <c r="BA176">
        <f t="shared" si="97"/>
        <v>0</v>
      </c>
      <c r="BB176">
        <f t="shared" si="97"/>
        <v>0</v>
      </c>
      <c r="BC176">
        <f t="shared" si="97"/>
        <v>0</v>
      </c>
      <c r="BD176">
        <f t="shared" si="97"/>
        <v>0</v>
      </c>
      <c r="BE176">
        <f t="shared" si="97"/>
        <v>0</v>
      </c>
      <c r="BF176">
        <f t="shared" si="97"/>
        <v>0</v>
      </c>
      <c r="BG176">
        <f t="shared" si="97"/>
        <v>0</v>
      </c>
      <c r="BH176">
        <f t="shared" si="97"/>
        <v>0</v>
      </c>
      <c r="BI176">
        <f t="shared" si="97"/>
        <v>0</v>
      </c>
      <c r="BJ176">
        <f t="shared" si="97"/>
        <v>0</v>
      </c>
      <c r="BK176">
        <f t="shared" si="97"/>
        <v>0</v>
      </c>
      <c r="BL176">
        <f t="shared" si="97"/>
        <v>0</v>
      </c>
      <c r="BM176">
        <f t="shared" ref="BM176:CR176" si="98">BM27</f>
        <v>0</v>
      </c>
      <c r="BN176">
        <f t="shared" si="98"/>
        <v>0</v>
      </c>
      <c r="BO176">
        <f t="shared" si="98"/>
        <v>0</v>
      </c>
      <c r="BP176">
        <f t="shared" si="98"/>
        <v>0</v>
      </c>
      <c r="BQ176">
        <f t="shared" si="98"/>
        <v>0</v>
      </c>
      <c r="BR176">
        <f t="shared" si="98"/>
        <v>0</v>
      </c>
      <c r="BS176">
        <f t="shared" si="98"/>
        <v>0</v>
      </c>
      <c r="BT176">
        <f t="shared" si="98"/>
        <v>0</v>
      </c>
      <c r="BU176">
        <f t="shared" si="98"/>
        <v>0</v>
      </c>
      <c r="BV176">
        <f t="shared" si="98"/>
        <v>0</v>
      </c>
      <c r="BW176">
        <f t="shared" si="98"/>
        <v>0</v>
      </c>
      <c r="BX176">
        <f t="shared" si="98"/>
        <v>0</v>
      </c>
      <c r="BY176">
        <f t="shared" si="98"/>
        <v>0</v>
      </c>
      <c r="BZ176">
        <f t="shared" si="98"/>
        <v>0</v>
      </c>
      <c r="CA176">
        <f t="shared" si="98"/>
        <v>0</v>
      </c>
      <c r="CB176">
        <f t="shared" si="98"/>
        <v>0</v>
      </c>
      <c r="CC176">
        <f t="shared" si="98"/>
        <v>0</v>
      </c>
      <c r="CD176">
        <f t="shared" si="98"/>
        <v>0</v>
      </c>
      <c r="CE176">
        <f t="shared" si="98"/>
        <v>0</v>
      </c>
      <c r="CF176">
        <f t="shared" si="98"/>
        <v>0</v>
      </c>
      <c r="CG176">
        <f t="shared" si="98"/>
        <v>0</v>
      </c>
      <c r="CH176">
        <f t="shared" si="98"/>
        <v>0</v>
      </c>
      <c r="CI176">
        <f t="shared" si="98"/>
        <v>0</v>
      </c>
      <c r="CJ176">
        <f t="shared" si="98"/>
        <v>0</v>
      </c>
      <c r="CK176">
        <f t="shared" si="98"/>
        <v>0</v>
      </c>
      <c r="CL176">
        <f t="shared" si="98"/>
        <v>0</v>
      </c>
      <c r="CM176">
        <f t="shared" si="98"/>
        <v>0</v>
      </c>
      <c r="CN176">
        <f t="shared" si="98"/>
        <v>0</v>
      </c>
      <c r="CO176">
        <f t="shared" si="98"/>
        <v>0</v>
      </c>
      <c r="CP176">
        <f t="shared" si="98"/>
        <v>0</v>
      </c>
      <c r="CQ176">
        <f t="shared" si="98"/>
        <v>0</v>
      </c>
      <c r="CR176">
        <f t="shared" si="98"/>
        <v>0</v>
      </c>
      <c r="CS176">
        <f t="shared" ref="CS176:DH176" si="99">CS27</f>
        <v>0</v>
      </c>
      <c r="CT176">
        <f t="shared" si="99"/>
        <v>0</v>
      </c>
      <c r="CU176">
        <f t="shared" si="99"/>
        <v>0</v>
      </c>
      <c r="CV176">
        <f t="shared" si="99"/>
        <v>0</v>
      </c>
      <c r="CW176">
        <f t="shared" si="99"/>
        <v>0</v>
      </c>
      <c r="CX176">
        <f t="shared" si="99"/>
        <v>0</v>
      </c>
      <c r="CY176">
        <f t="shared" si="99"/>
        <v>0</v>
      </c>
      <c r="CZ176">
        <f t="shared" si="99"/>
        <v>0</v>
      </c>
      <c r="DA176">
        <f t="shared" si="99"/>
        <v>0</v>
      </c>
      <c r="DB176">
        <f t="shared" si="99"/>
        <v>0</v>
      </c>
      <c r="DC176">
        <f t="shared" si="99"/>
        <v>0</v>
      </c>
      <c r="DD176">
        <f t="shared" si="99"/>
        <v>0</v>
      </c>
      <c r="DE176">
        <f t="shared" si="99"/>
        <v>295</v>
      </c>
      <c r="DF176" t="str">
        <f t="shared" si="99"/>
        <v>Univ. Indígena Bol. Comun. Intercult Prod. Casimiro Huanca</v>
      </c>
      <c r="DG176">
        <f t="shared" si="99"/>
        <v>1398092.14</v>
      </c>
      <c r="DH176">
        <f t="shared" si="99"/>
        <v>0</v>
      </c>
    </row>
    <row r="177" spans="1:112">
      <c r="A177">
        <f t="shared" ref="A177:AF177" si="100">A28</f>
        <v>599</v>
      </c>
      <c r="B177" t="str">
        <f t="shared" si="100"/>
        <v>Empresa Boliviana de Alimentos y Derivados</v>
      </c>
      <c r="C177">
        <f t="shared" si="100"/>
        <v>0</v>
      </c>
      <c r="D177">
        <f t="shared" si="100"/>
        <v>0</v>
      </c>
      <c r="E177">
        <f t="shared" si="100"/>
        <v>0</v>
      </c>
      <c r="F177">
        <f t="shared" si="100"/>
        <v>0</v>
      </c>
      <c r="G177">
        <f t="shared" si="100"/>
        <v>0</v>
      </c>
      <c r="H177">
        <f t="shared" si="100"/>
        <v>0</v>
      </c>
      <c r="I177">
        <f t="shared" si="100"/>
        <v>0</v>
      </c>
      <c r="J177">
        <f t="shared" si="100"/>
        <v>0</v>
      </c>
      <c r="K177">
        <f t="shared" si="100"/>
        <v>0</v>
      </c>
      <c r="L177">
        <f t="shared" si="100"/>
        <v>0</v>
      </c>
      <c r="M177">
        <f t="shared" si="100"/>
        <v>0</v>
      </c>
      <c r="N177">
        <f t="shared" si="100"/>
        <v>0</v>
      </c>
      <c r="O177">
        <f t="shared" si="100"/>
        <v>0</v>
      </c>
      <c r="P177">
        <f t="shared" si="100"/>
        <v>36439.1</v>
      </c>
      <c r="Q177">
        <f t="shared" si="100"/>
        <v>0</v>
      </c>
      <c r="R177">
        <f t="shared" si="100"/>
        <v>111.5</v>
      </c>
      <c r="S177">
        <f t="shared" si="100"/>
        <v>0</v>
      </c>
      <c r="T177">
        <f t="shared" si="100"/>
        <v>9351443.4600000028</v>
      </c>
      <c r="U177">
        <f t="shared" si="100"/>
        <v>0</v>
      </c>
      <c r="V177">
        <f t="shared" si="100"/>
        <v>0</v>
      </c>
      <c r="W177">
        <f t="shared" si="100"/>
        <v>0</v>
      </c>
      <c r="X177">
        <f t="shared" si="100"/>
        <v>0</v>
      </c>
      <c r="Y177">
        <f t="shared" si="100"/>
        <v>0</v>
      </c>
      <c r="Z177">
        <f t="shared" si="100"/>
        <v>0</v>
      </c>
      <c r="AA177">
        <f t="shared" si="100"/>
        <v>0</v>
      </c>
      <c r="AB177">
        <f t="shared" si="100"/>
        <v>0</v>
      </c>
      <c r="AC177">
        <f t="shared" si="100"/>
        <v>0</v>
      </c>
      <c r="AD177">
        <f t="shared" si="100"/>
        <v>0</v>
      </c>
      <c r="AE177">
        <f t="shared" si="100"/>
        <v>0</v>
      </c>
      <c r="AF177">
        <f t="shared" si="100"/>
        <v>0</v>
      </c>
      <c r="AG177">
        <f t="shared" ref="AG177:BL177" si="101">AG28</f>
        <v>0</v>
      </c>
      <c r="AH177">
        <f t="shared" si="101"/>
        <v>0</v>
      </c>
      <c r="AI177">
        <f t="shared" si="101"/>
        <v>0</v>
      </c>
      <c r="AJ177">
        <f t="shared" si="101"/>
        <v>0</v>
      </c>
      <c r="AK177">
        <f t="shared" si="101"/>
        <v>0</v>
      </c>
      <c r="AL177">
        <f t="shared" si="101"/>
        <v>0</v>
      </c>
      <c r="AM177">
        <f t="shared" si="101"/>
        <v>0</v>
      </c>
      <c r="AN177">
        <f t="shared" si="101"/>
        <v>0</v>
      </c>
      <c r="AO177">
        <f t="shared" si="101"/>
        <v>0</v>
      </c>
      <c r="AP177">
        <f t="shared" si="101"/>
        <v>0</v>
      </c>
      <c r="AQ177">
        <f t="shared" si="101"/>
        <v>0</v>
      </c>
      <c r="AR177">
        <f t="shared" si="101"/>
        <v>0</v>
      </c>
      <c r="AS177">
        <f t="shared" si="101"/>
        <v>0</v>
      </c>
      <c r="AT177">
        <f t="shared" si="101"/>
        <v>0</v>
      </c>
      <c r="AU177">
        <f t="shared" si="101"/>
        <v>0</v>
      </c>
      <c r="AV177">
        <f t="shared" si="101"/>
        <v>0</v>
      </c>
      <c r="AW177">
        <f t="shared" si="101"/>
        <v>0</v>
      </c>
      <c r="AX177">
        <f t="shared" si="101"/>
        <v>0</v>
      </c>
      <c r="AY177">
        <f t="shared" si="101"/>
        <v>0</v>
      </c>
      <c r="AZ177">
        <f t="shared" si="101"/>
        <v>0</v>
      </c>
      <c r="BA177">
        <f t="shared" si="101"/>
        <v>0</v>
      </c>
      <c r="BB177">
        <f t="shared" si="101"/>
        <v>0</v>
      </c>
      <c r="BC177">
        <f t="shared" si="101"/>
        <v>0</v>
      </c>
      <c r="BD177">
        <f t="shared" si="101"/>
        <v>0</v>
      </c>
      <c r="BE177">
        <f t="shared" si="101"/>
        <v>0</v>
      </c>
      <c r="BF177">
        <f t="shared" si="101"/>
        <v>0</v>
      </c>
      <c r="BG177">
        <f t="shared" si="101"/>
        <v>0</v>
      </c>
      <c r="BH177">
        <f t="shared" si="101"/>
        <v>0</v>
      </c>
      <c r="BI177">
        <f t="shared" si="101"/>
        <v>0</v>
      </c>
      <c r="BJ177">
        <f t="shared" si="101"/>
        <v>0</v>
      </c>
      <c r="BK177">
        <f t="shared" si="101"/>
        <v>0</v>
      </c>
      <c r="BL177">
        <f t="shared" si="101"/>
        <v>0</v>
      </c>
      <c r="BM177">
        <f t="shared" ref="BM177:CR177" si="102">BM28</f>
        <v>0</v>
      </c>
      <c r="BN177">
        <f t="shared" si="102"/>
        <v>0</v>
      </c>
      <c r="BO177">
        <f t="shared" si="102"/>
        <v>0</v>
      </c>
      <c r="BP177">
        <f t="shared" si="102"/>
        <v>0</v>
      </c>
      <c r="BQ177">
        <f t="shared" si="102"/>
        <v>0</v>
      </c>
      <c r="BR177">
        <f t="shared" si="102"/>
        <v>0</v>
      </c>
      <c r="BS177">
        <f t="shared" si="102"/>
        <v>0</v>
      </c>
      <c r="BT177">
        <f t="shared" si="102"/>
        <v>0</v>
      </c>
      <c r="BU177">
        <f t="shared" si="102"/>
        <v>0</v>
      </c>
      <c r="BV177">
        <f t="shared" si="102"/>
        <v>0</v>
      </c>
      <c r="BW177">
        <f t="shared" si="102"/>
        <v>0</v>
      </c>
      <c r="BX177">
        <f t="shared" si="102"/>
        <v>0</v>
      </c>
      <c r="BY177">
        <f t="shared" si="102"/>
        <v>0</v>
      </c>
      <c r="BZ177">
        <f t="shared" si="102"/>
        <v>0</v>
      </c>
      <c r="CA177">
        <f t="shared" si="102"/>
        <v>0</v>
      </c>
      <c r="CB177">
        <f t="shared" si="102"/>
        <v>0</v>
      </c>
      <c r="CC177">
        <f t="shared" si="102"/>
        <v>0</v>
      </c>
      <c r="CD177">
        <f t="shared" si="102"/>
        <v>0</v>
      </c>
      <c r="CE177">
        <f t="shared" si="102"/>
        <v>0</v>
      </c>
      <c r="CF177">
        <f t="shared" si="102"/>
        <v>0</v>
      </c>
      <c r="CG177">
        <f t="shared" si="102"/>
        <v>0</v>
      </c>
      <c r="CH177">
        <f t="shared" si="102"/>
        <v>0</v>
      </c>
      <c r="CI177">
        <f t="shared" si="102"/>
        <v>0</v>
      </c>
      <c r="CJ177">
        <f t="shared" si="102"/>
        <v>0</v>
      </c>
      <c r="CK177">
        <f t="shared" si="102"/>
        <v>0</v>
      </c>
      <c r="CL177">
        <f t="shared" si="102"/>
        <v>0</v>
      </c>
      <c r="CM177">
        <f t="shared" si="102"/>
        <v>0</v>
      </c>
      <c r="CN177">
        <f t="shared" si="102"/>
        <v>0</v>
      </c>
      <c r="CO177">
        <f t="shared" si="102"/>
        <v>0</v>
      </c>
      <c r="CP177">
        <f t="shared" si="102"/>
        <v>0</v>
      </c>
      <c r="CQ177">
        <f t="shared" si="102"/>
        <v>0</v>
      </c>
      <c r="CR177">
        <f t="shared" si="102"/>
        <v>0</v>
      </c>
      <c r="CS177">
        <f t="shared" ref="CS177:DH177" si="103">CS28</f>
        <v>0</v>
      </c>
      <c r="CT177">
        <f t="shared" si="103"/>
        <v>0</v>
      </c>
      <c r="CU177">
        <f t="shared" si="103"/>
        <v>0</v>
      </c>
      <c r="CV177">
        <f t="shared" si="103"/>
        <v>0</v>
      </c>
      <c r="CW177">
        <f t="shared" si="103"/>
        <v>0</v>
      </c>
      <c r="CX177">
        <f t="shared" si="103"/>
        <v>0</v>
      </c>
      <c r="CY177">
        <f t="shared" si="103"/>
        <v>0</v>
      </c>
      <c r="CZ177">
        <f t="shared" si="103"/>
        <v>0</v>
      </c>
      <c r="DA177">
        <f t="shared" si="103"/>
        <v>0</v>
      </c>
      <c r="DB177">
        <f t="shared" si="103"/>
        <v>0</v>
      </c>
      <c r="DC177">
        <f t="shared" si="103"/>
        <v>0</v>
      </c>
      <c r="DD177">
        <f t="shared" si="103"/>
        <v>0</v>
      </c>
      <c r="DE177">
        <f t="shared" si="103"/>
        <v>133</v>
      </c>
      <c r="DF177" t="str">
        <f t="shared" si="103"/>
        <v>Lotería Nacional de Beneficencia y Salubridad</v>
      </c>
      <c r="DG177">
        <f t="shared" si="103"/>
        <v>2436493.2200000002</v>
      </c>
      <c r="DH177">
        <f t="shared" si="103"/>
        <v>0</v>
      </c>
    </row>
    <row r="178" spans="1:112">
      <c r="A178">
        <f t="shared" ref="A178:AF178" si="104">A29</f>
        <v>650</v>
      </c>
      <c r="B178" t="str">
        <f t="shared" si="104"/>
        <v>Asamblea Legislativa Plurinacional</v>
      </c>
      <c r="C178">
        <f t="shared" si="104"/>
        <v>0</v>
      </c>
      <c r="D178">
        <f t="shared" si="104"/>
        <v>0</v>
      </c>
      <c r="E178">
        <f t="shared" si="104"/>
        <v>0</v>
      </c>
      <c r="F178">
        <f t="shared" si="104"/>
        <v>0</v>
      </c>
      <c r="G178">
        <f t="shared" si="104"/>
        <v>0</v>
      </c>
      <c r="H178">
        <f t="shared" si="104"/>
        <v>0</v>
      </c>
      <c r="I178">
        <f t="shared" si="104"/>
        <v>0</v>
      </c>
      <c r="J178">
        <f t="shared" si="104"/>
        <v>0</v>
      </c>
      <c r="K178">
        <f t="shared" si="104"/>
        <v>0</v>
      </c>
      <c r="L178">
        <f t="shared" si="104"/>
        <v>0</v>
      </c>
      <c r="M178">
        <f t="shared" si="104"/>
        <v>0</v>
      </c>
      <c r="N178">
        <f t="shared" si="104"/>
        <v>0</v>
      </c>
      <c r="O178">
        <f t="shared" si="104"/>
        <v>0</v>
      </c>
      <c r="P178">
        <f t="shared" si="104"/>
        <v>0</v>
      </c>
      <c r="Q178">
        <f t="shared" si="104"/>
        <v>0</v>
      </c>
      <c r="R178">
        <f t="shared" si="104"/>
        <v>0</v>
      </c>
      <c r="S178">
        <f t="shared" si="104"/>
        <v>0</v>
      </c>
      <c r="T178">
        <f t="shared" si="104"/>
        <v>337683.89</v>
      </c>
      <c r="U178">
        <f t="shared" si="104"/>
        <v>0</v>
      </c>
      <c r="V178">
        <f t="shared" si="104"/>
        <v>0</v>
      </c>
      <c r="W178">
        <f t="shared" si="104"/>
        <v>0</v>
      </c>
      <c r="X178">
        <f t="shared" si="104"/>
        <v>0</v>
      </c>
      <c r="Y178">
        <f t="shared" si="104"/>
        <v>0</v>
      </c>
      <c r="Z178">
        <f t="shared" si="104"/>
        <v>0</v>
      </c>
      <c r="AA178">
        <f t="shared" si="104"/>
        <v>0</v>
      </c>
      <c r="AB178">
        <f t="shared" si="104"/>
        <v>0</v>
      </c>
      <c r="AC178">
        <f t="shared" si="104"/>
        <v>0</v>
      </c>
      <c r="AD178">
        <f t="shared" si="104"/>
        <v>0</v>
      </c>
      <c r="AE178">
        <f t="shared" si="104"/>
        <v>0</v>
      </c>
      <c r="AF178">
        <f t="shared" si="104"/>
        <v>0</v>
      </c>
      <c r="AG178">
        <f t="shared" ref="AG178:BL178" si="105">AG29</f>
        <v>0</v>
      </c>
      <c r="AH178">
        <f t="shared" si="105"/>
        <v>0</v>
      </c>
      <c r="AI178">
        <f t="shared" si="105"/>
        <v>0</v>
      </c>
      <c r="AJ178">
        <f t="shared" si="105"/>
        <v>0</v>
      </c>
      <c r="AK178">
        <f t="shared" si="105"/>
        <v>0</v>
      </c>
      <c r="AL178">
        <f t="shared" si="105"/>
        <v>0</v>
      </c>
      <c r="AM178">
        <f t="shared" si="105"/>
        <v>0</v>
      </c>
      <c r="AN178">
        <f t="shared" si="105"/>
        <v>0</v>
      </c>
      <c r="AO178">
        <f t="shared" si="105"/>
        <v>0</v>
      </c>
      <c r="AP178">
        <f t="shared" si="105"/>
        <v>0</v>
      </c>
      <c r="AQ178">
        <f t="shared" si="105"/>
        <v>0</v>
      </c>
      <c r="AR178">
        <f t="shared" si="105"/>
        <v>0</v>
      </c>
      <c r="AS178">
        <f t="shared" si="105"/>
        <v>0</v>
      </c>
      <c r="AT178">
        <f t="shared" si="105"/>
        <v>0</v>
      </c>
      <c r="AU178">
        <f t="shared" si="105"/>
        <v>0</v>
      </c>
      <c r="AV178">
        <f t="shared" si="105"/>
        <v>0</v>
      </c>
      <c r="AW178">
        <f t="shared" si="105"/>
        <v>0</v>
      </c>
      <c r="AX178">
        <f t="shared" si="105"/>
        <v>0</v>
      </c>
      <c r="AY178">
        <f t="shared" si="105"/>
        <v>0</v>
      </c>
      <c r="AZ178">
        <f t="shared" si="105"/>
        <v>0</v>
      </c>
      <c r="BA178">
        <f t="shared" si="105"/>
        <v>0</v>
      </c>
      <c r="BB178">
        <f t="shared" si="105"/>
        <v>0</v>
      </c>
      <c r="BC178">
        <f t="shared" si="105"/>
        <v>0</v>
      </c>
      <c r="BD178">
        <f t="shared" si="105"/>
        <v>0</v>
      </c>
      <c r="BE178">
        <f t="shared" si="105"/>
        <v>0</v>
      </c>
      <c r="BF178">
        <f t="shared" si="105"/>
        <v>0</v>
      </c>
      <c r="BG178">
        <f t="shared" si="105"/>
        <v>0</v>
      </c>
      <c r="BH178">
        <f t="shared" si="105"/>
        <v>0</v>
      </c>
      <c r="BI178">
        <f t="shared" si="105"/>
        <v>0</v>
      </c>
      <c r="BJ178">
        <f t="shared" si="105"/>
        <v>0</v>
      </c>
      <c r="BK178">
        <f t="shared" si="105"/>
        <v>0</v>
      </c>
      <c r="BL178">
        <f t="shared" si="105"/>
        <v>0</v>
      </c>
      <c r="BM178">
        <f t="shared" ref="BM178:CR178" si="106">BM29</f>
        <v>0</v>
      </c>
      <c r="BN178">
        <f t="shared" si="106"/>
        <v>0</v>
      </c>
      <c r="BO178">
        <f t="shared" si="106"/>
        <v>0</v>
      </c>
      <c r="BP178">
        <f t="shared" si="106"/>
        <v>0</v>
      </c>
      <c r="BQ178">
        <f t="shared" si="106"/>
        <v>0</v>
      </c>
      <c r="BR178">
        <f t="shared" si="106"/>
        <v>0</v>
      </c>
      <c r="BS178">
        <f t="shared" si="106"/>
        <v>0</v>
      </c>
      <c r="BT178">
        <f t="shared" si="106"/>
        <v>0</v>
      </c>
      <c r="BU178">
        <f t="shared" si="106"/>
        <v>0</v>
      </c>
      <c r="BV178">
        <f t="shared" si="106"/>
        <v>0</v>
      </c>
      <c r="BW178">
        <f t="shared" si="106"/>
        <v>0</v>
      </c>
      <c r="BX178">
        <f t="shared" si="106"/>
        <v>0</v>
      </c>
      <c r="BY178">
        <f t="shared" si="106"/>
        <v>0</v>
      </c>
      <c r="BZ178">
        <f t="shared" si="106"/>
        <v>0</v>
      </c>
      <c r="CA178">
        <f t="shared" si="106"/>
        <v>0</v>
      </c>
      <c r="CB178">
        <f t="shared" si="106"/>
        <v>0</v>
      </c>
      <c r="CC178">
        <f t="shared" si="106"/>
        <v>0</v>
      </c>
      <c r="CD178">
        <f t="shared" si="106"/>
        <v>0</v>
      </c>
      <c r="CE178">
        <f t="shared" si="106"/>
        <v>0</v>
      </c>
      <c r="CF178">
        <f t="shared" si="106"/>
        <v>0</v>
      </c>
      <c r="CG178">
        <f t="shared" si="106"/>
        <v>0</v>
      </c>
      <c r="CH178">
        <f t="shared" si="106"/>
        <v>0</v>
      </c>
      <c r="CI178">
        <f t="shared" si="106"/>
        <v>0</v>
      </c>
      <c r="CJ178">
        <f t="shared" si="106"/>
        <v>0</v>
      </c>
      <c r="CK178">
        <f t="shared" si="106"/>
        <v>0</v>
      </c>
      <c r="CL178">
        <f t="shared" si="106"/>
        <v>0</v>
      </c>
      <c r="CM178">
        <f t="shared" si="106"/>
        <v>0</v>
      </c>
      <c r="CN178">
        <f t="shared" si="106"/>
        <v>0</v>
      </c>
      <c r="CO178">
        <f t="shared" si="106"/>
        <v>0</v>
      </c>
      <c r="CP178">
        <f t="shared" si="106"/>
        <v>0</v>
      </c>
      <c r="CQ178">
        <f t="shared" si="106"/>
        <v>0</v>
      </c>
      <c r="CR178">
        <f t="shared" si="106"/>
        <v>0</v>
      </c>
      <c r="CS178">
        <f t="shared" ref="CS178:DH178" si="107">CS29</f>
        <v>0</v>
      </c>
      <c r="CT178">
        <f t="shared" si="107"/>
        <v>0</v>
      </c>
      <c r="CU178">
        <f t="shared" si="107"/>
        <v>0</v>
      </c>
      <c r="CV178">
        <f t="shared" si="107"/>
        <v>0</v>
      </c>
      <c r="CW178">
        <f t="shared" si="107"/>
        <v>0</v>
      </c>
      <c r="CX178">
        <f t="shared" si="107"/>
        <v>0</v>
      </c>
      <c r="CY178">
        <f t="shared" si="107"/>
        <v>0</v>
      </c>
      <c r="CZ178">
        <f t="shared" si="107"/>
        <v>0</v>
      </c>
      <c r="DA178">
        <f t="shared" si="107"/>
        <v>0</v>
      </c>
      <c r="DB178">
        <f t="shared" si="107"/>
        <v>0</v>
      </c>
      <c r="DC178">
        <f t="shared" si="107"/>
        <v>0</v>
      </c>
      <c r="DD178">
        <f t="shared" si="107"/>
        <v>0</v>
      </c>
      <c r="DE178">
        <f t="shared" si="107"/>
        <v>269</v>
      </c>
      <c r="DF178" t="str">
        <f t="shared" si="107"/>
        <v>Direc. Dptal. de Educación Potosí</v>
      </c>
      <c r="DG178">
        <f t="shared" si="107"/>
        <v>8703</v>
      </c>
      <c r="DH178">
        <f t="shared" si="107"/>
        <v>0</v>
      </c>
    </row>
    <row r="179" spans="1:112">
      <c r="A179">
        <f t="shared" ref="A179:AF179" si="108">A30</f>
        <v>660</v>
      </c>
      <c r="B179" t="str">
        <f t="shared" si="108"/>
        <v>Órgano Judicial</v>
      </c>
      <c r="C179">
        <f t="shared" si="108"/>
        <v>0</v>
      </c>
      <c r="D179">
        <f t="shared" si="108"/>
        <v>0</v>
      </c>
      <c r="E179">
        <f t="shared" si="108"/>
        <v>0</v>
      </c>
      <c r="F179">
        <f t="shared" si="108"/>
        <v>0</v>
      </c>
      <c r="G179">
        <f t="shared" si="108"/>
        <v>0</v>
      </c>
      <c r="H179">
        <f t="shared" si="108"/>
        <v>0</v>
      </c>
      <c r="I179">
        <f t="shared" si="108"/>
        <v>0</v>
      </c>
      <c r="J179">
        <f t="shared" si="108"/>
        <v>0</v>
      </c>
      <c r="K179">
        <f t="shared" si="108"/>
        <v>0</v>
      </c>
      <c r="L179">
        <f t="shared" si="108"/>
        <v>0</v>
      </c>
      <c r="M179">
        <f t="shared" si="108"/>
        <v>0</v>
      </c>
      <c r="N179">
        <f t="shared" si="108"/>
        <v>0</v>
      </c>
      <c r="O179">
        <f t="shared" si="108"/>
        <v>0</v>
      </c>
      <c r="P179">
        <f t="shared" si="108"/>
        <v>0</v>
      </c>
      <c r="Q179">
        <f t="shared" si="108"/>
        <v>0</v>
      </c>
      <c r="R179">
        <f t="shared" si="108"/>
        <v>0</v>
      </c>
      <c r="S179">
        <f t="shared" si="108"/>
        <v>0</v>
      </c>
      <c r="T179">
        <f t="shared" si="108"/>
        <v>1406802.03</v>
      </c>
      <c r="U179">
        <f t="shared" si="108"/>
        <v>0</v>
      </c>
      <c r="V179">
        <f t="shared" si="108"/>
        <v>0</v>
      </c>
      <c r="W179">
        <f t="shared" si="108"/>
        <v>0</v>
      </c>
      <c r="X179">
        <f t="shared" si="108"/>
        <v>0</v>
      </c>
      <c r="Y179">
        <f t="shared" si="108"/>
        <v>0</v>
      </c>
      <c r="Z179">
        <f t="shared" si="108"/>
        <v>0</v>
      </c>
      <c r="AA179">
        <f t="shared" si="108"/>
        <v>0</v>
      </c>
      <c r="AB179">
        <f t="shared" si="108"/>
        <v>0</v>
      </c>
      <c r="AC179">
        <f t="shared" si="108"/>
        <v>0</v>
      </c>
      <c r="AD179">
        <f t="shared" si="108"/>
        <v>0</v>
      </c>
      <c r="AE179">
        <f t="shared" si="108"/>
        <v>0</v>
      </c>
      <c r="AF179">
        <f t="shared" si="108"/>
        <v>0</v>
      </c>
      <c r="AG179">
        <f t="shared" ref="AG179:BL179" si="109">AG30</f>
        <v>0</v>
      </c>
      <c r="AH179">
        <f t="shared" si="109"/>
        <v>0</v>
      </c>
      <c r="AI179">
        <f t="shared" si="109"/>
        <v>0</v>
      </c>
      <c r="AJ179">
        <f t="shared" si="109"/>
        <v>0</v>
      </c>
      <c r="AK179">
        <f t="shared" si="109"/>
        <v>0</v>
      </c>
      <c r="AL179">
        <f t="shared" si="109"/>
        <v>0</v>
      </c>
      <c r="AM179">
        <f t="shared" si="109"/>
        <v>0</v>
      </c>
      <c r="AN179">
        <f t="shared" si="109"/>
        <v>0</v>
      </c>
      <c r="AO179">
        <f t="shared" si="109"/>
        <v>0</v>
      </c>
      <c r="AP179">
        <f t="shared" si="109"/>
        <v>0</v>
      </c>
      <c r="AQ179">
        <f t="shared" si="109"/>
        <v>0</v>
      </c>
      <c r="AR179">
        <f t="shared" si="109"/>
        <v>0</v>
      </c>
      <c r="AS179">
        <f t="shared" si="109"/>
        <v>0</v>
      </c>
      <c r="AT179">
        <f t="shared" si="109"/>
        <v>0</v>
      </c>
      <c r="AU179">
        <f t="shared" si="109"/>
        <v>0</v>
      </c>
      <c r="AV179">
        <f t="shared" si="109"/>
        <v>0</v>
      </c>
      <c r="AW179">
        <f t="shared" si="109"/>
        <v>0</v>
      </c>
      <c r="AX179">
        <f t="shared" si="109"/>
        <v>0</v>
      </c>
      <c r="AY179">
        <f t="shared" si="109"/>
        <v>0</v>
      </c>
      <c r="AZ179">
        <f t="shared" si="109"/>
        <v>0</v>
      </c>
      <c r="BA179">
        <f t="shared" si="109"/>
        <v>0</v>
      </c>
      <c r="BB179">
        <f t="shared" si="109"/>
        <v>0</v>
      </c>
      <c r="BC179">
        <f t="shared" si="109"/>
        <v>0</v>
      </c>
      <c r="BD179">
        <f t="shared" si="109"/>
        <v>0</v>
      </c>
      <c r="BE179">
        <f t="shared" si="109"/>
        <v>0</v>
      </c>
      <c r="BF179">
        <f t="shared" si="109"/>
        <v>0</v>
      </c>
      <c r="BG179">
        <f t="shared" si="109"/>
        <v>0</v>
      </c>
      <c r="BH179">
        <f t="shared" si="109"/>
        <v>0</v>
      </c>
      <c r="BI179">
        <f t="shared" si="109"/>
        <v>0</v>
      </c>
      <c r="BJ179">
        <f t="shared" si="109"/>
        <v>0</v>
      </c>
      <c r="BK179">
        <f t="shared" si="109"/>
        <v>0</v>
      </c>
      <c r="BL179">
        <f t="shared" si="109"/>
        <v>0</v>
      </c>
      <c r="BM179">
        <f t="shared" ref="BM179:CR179" si="110">BM30</f>
        <v>0</v>
      </c>
      <c r="BN179">
        <f t="shared" si="110"/>
        <v>0</v>
      </c>
      <c r="BO179">
        <f t="shared" si="110"/>
        <v>0</v>
      </c>
      <c r="BP179">
        <f t="shared" si="110"/>
        <v>0</v>
      </c>
      <c r="BQ179">
        <f t="shared" si="110"/>
        <v>0</v>
      </c>
      <c r="BR179">
        <f t="shared" si="110"/>
        <v>0</v>
      </c>
      <c r="BS179">
        <f t="shared" si="110"/>
        <v>0</v>
      </c>
      <c r="BT179">
        <f t="shared" si="110"/>
        <v>0</v>
      </c>
      <c r="BU179">
        <f t="shared" si="110"/>
        <v>0</v>
      </c>
      <c r="BV179">
        <f t="shared" si="110"/>
        <v>0</v>
      </c>
      <c r="BW179">
        <f t="shared" si="110"/>
        <v>0</v>
      </c>
      <c r="BX179">
        <f t="shared" si="110"/>
        <v>0</v>
      </c>
      <c r="BY179">
        <f t="shared" si="110"/>
        <v>0</v>
      </c>
      <c r="BZ179">
        <f t="shared" si="110"/>
        <v>0</v>
      </c>
      <c r="CA179">
        <f t="shared" si="110"/>
        <v>0</v>
      </c>
      <c r="CB179">
        <f t="shared" si="110"/>
        <v>0</v>
      </c>
      <c r="CC179">
        <f t="shared" si="110"/>
        <v>0</v>
      </c>
      <c r="CD179">
        <f t="shared" si="110"/>
        <v>0</v>
      </c>
      <c r="CE179">
        <f t="shared" si="110"/>
        <v>0</v>
      </c>
      <c r="CF179">
        <f t="shared" si="110"/>
        <v>0</v>
      </c>
      <c r="CG179">
        <f t="shared" si="110"/>
        <v>0</v>
      </c>
      <c r="CH179">
        <f t="shared" si="110"/>
        <v>0</v>
      </c>
      <c r="CI179">
        <f t="shared" si="110"/>
        <v>0</v>
      </c>
      <c r="CJ179">
        <f t="shared" si="110"/>
        <v>0</v>
      </c>
      <c r="CK179">
        <f t="shared" si="110"/>
        <v>0</v>
      </c>
      <c r="CL179">
        <f t="shared" si="110"/>
        <v>0</v>
      </c>
      <c r="CM179">
        <f t="shared" si="110"/>
        <v>0</v>
      </c>
      <c r="CN179">
        <f t="shared" si="110"/>
        <v>0</v>
      </c>
      <c r="CO179">
        <f t="shared" si="110"/>
        <v>0</v>
      </c>
      <c r="CP179">
        <f t="shared" si="110"/>
        <v>0</v>
      </c>
      <c r="CQ179">
        <f t="shared" si="110"/>
        <v>0</v>
      </c>
      <c r="CR179">
        <f t="shared" si="110"/>
        <v>0</v>
      </c>
      <c r="CS179">
        <f t="shared" ref="CS179:DH179" si="111">CS30</f>
        <v>0</v>
      </c>
      <c r="CT179">
        <f t="shared" si="111"/>
        <v>0</v>
      </c>
      <c r="CU179">
        <f t="shared" si="111"/>
        <v>0</v>
      </c>
      <c r="CV179">
        <f t="shared" si="111"/>
        <v>0</v>
      </c>
      <c r="CW179">
        <f t="shared" si="111"/>
        <v>0</v>
      </c>
      <c r="CX179">
        <f t="shared" si="111"/>
        <v>0</v>
      </c>
      <c r="CY179">
        <f t="shared" si="111"/>
        <v>0</v>
      </c>
      <c r="CZ179">
        <f t="shared" si="111"/>
        <v>0</v>
      </c>
      <c r="DA179">
        <f t="shared" si="111"/>
        <v>0</v>
      </c>
      <c r="DB179">
        <f t="shared" si="111"/>
        <v>0</v>
      </c>
      <c r="DC179">
        <f t="shared" si="111"/>
        <v>0</v>
      </c>
      <c r="DD179">
        <f t="shared" si="111"/>
        <v>0</v>
      </c>
      <c r="DE179">
        <f t="shared" si="111"/>
        <v>387</v>
      </c>
      <c r="DF179" t="str">
        <f t="shared" si="111"/>
        <v>Agencia del Desarrollo del Cine y Audiovisual Bolivianos</v>
      </c>
      <c r="DG179">
        <f t="shared" si="111"/>
        <v>12919</v>
      </c>
      <c r="DH179">
        <f t="shared" si="111"/>
        <v>0</v>
      </c>
    </row>
    <row r="180" spans="1:112">
      <c r="A180">
        <f t="shared" ref="A180:AF180" si="112">A31</f>
        <v>670</v>
      </c>
      <c r="B180" t="str">
        <f t="shared" si="112"/>
        <v>Órgano Electoral Plurinacional</v>
      </c>
      <c r="C180">
        <f t="shared" si="112"/>
        <v>0</v>
      </c>
      <c r="D180">
        <f t="shared" si="112"/>
        <v>0</v>
      </c>
      <c r="E180">
        <f t="shared" si="112"/>
        <v>0</v>
      </c>
      <c r="F180">
        <f t="shared" si="112"/>
        <v>0</v>
      </c>
      <c r="G180">
        <f t="shared" si="112"/>
        <v>0</v>
      </c>
      <c r="H180">
        <f t="shared" si="112"/>
        <v>0</v>
      </c>
      <c r="I180">
        <f t="shared" si="112"/>
        <v>0</v>
      </c>
      <c r="J180">
        <f t="shared" si="112"/>
        <v>0</v>
      </c>
      <c r="K180">
        <f t="shared" si="112"/>
        <v>0</v>
      </c>
      <c r="L180">
        <f t="shared" si="112"/>
        <v>0</v>
      </c>
      <c r="M180">
        <f t="shared" si="112"/>
        <v>0</v>
      </c>
      <c r="N180">
        <f t="shared" si="112"/>
        <v>0</v>
      </c>
      <c r="O180">
        <f t="shared" si="112"/>
        <v>0</v>
      </c>
      <c r="P180">
        <f t="shared" si="112"/>
        <v>0</v>
      </c>
      <c r="Q180">
        <f t="shared" si="112"/>
        <v>0</v>
      </c>
      <c r="R180">
        <f t="shared" si="112"/>
        <v>0</v>
      </c>
      <c r="S180">
        <f t="shared" si="112"/>
        <v>0</v>
      </c>
      <c r="T180">
        <f t="shared" si="112"/>
        <v>7309.4400000000005</v>
      </c>
      <c r="U180">
        <f t="shared" si="112"/>
        <v>0</v>
      </c>
      <c r="V180">
        <f t="shared" si="112"/>
        <v>0</v>
      </c>
      <c r="W180">
        <f t="shared" si="112"/>
        <v>0</v>
      </c>
      <c r="X180">
        <f t="shared" si="112"/>
        <v>0</v>
      </c>
      <c r="Y180">
        <f t="shared" si="112"/>
        <v>0</v>
      </c>
      <c r="Z180">
        <f t="shared" si="112"/>
        <v>0</v>
      </c>
      <c r="AA180">
        <f t="shared" si="112"/>
        <v>0</v>
      </c>
      <c r="AB180">
        <f t="shared" si="112"/>
        <v>0</v>
      </c>
      <c r="AC180">
        <f t="shared" si="112"/>
        <v>0</v>
      </c>
      <c r="AD180">
        <f t="shared" si="112"/>
        <v>0</v>
      </c>
      <c r="AE180">
        <f t="shared" si="112"/>
        <v>0</v>
      </c>
      <c r="AF180">
        <f t="shared" si="112"/>
        <v>0</v>
      </c>
      <c r="AG180">
        <f t="shared" ref="AG180:BL180" si="113">AG31</f>
        <v>0</v>
      </c>
      <c r="AH180">
        <f t="shared" si="113"/>
        <v>0</v>
      </c>
      <c r="AI180">
        <f t="shared" si="113"/>
        <v>0</v>
      </c>
      <c r="AJ180">
        <f t="shared" si="113"/>
        <v>0</v>
      </c>
      <c r="AK180">
        <f t="shared" si="113"/>
        <v>0</v>
      </c>
      <c r="AL180">
        <f t="shared" si="113"/>
        <v>0</v>
      </c>
      <c r="AM180">
        <f t="shared" si="113"/>
        <v>0</v>
      </c>
      <c r="AN180">
        <f t="shared" si="113"/>
        <v>0</v>
      </c>
      <c r="AO180">
        <f t="shared" si="113"/>
        <v>0</v>
      </c>
      <c r="AP180">
        <f t="shared" si="113"/>
        <v>0</v>
      </c>
      <c r="AQ180">
        <f t="shared" si="113"/>
        <v>0</v>
      </c>
      <c r="AR180">
        <f t="shared" si="113"/>
        <v>0</v>
      </c>
      <c r="AS180">
        <f t="shared" si="113"/>
        <v>0</v>
      </c>
      <c r="AT180">
        <f t="shared" si="113"/>
        <v>0</v>
      </c>
      <c r="AU180">
        <f t="shared" si="113"/>
        <v>0</v>
      </c>
      <c r="AV180">
        <f t="shared" si="113"/>
        <v>0</v>
      </c>
      <c r="AW180">
        <f t="shared" si="113"/>
        <v>0</v>
      </c>
      <c r="AX180">
        <f t="shared" si="113"/>
        <v>0</v>
      </c>
      <c r="AY180">
        <f t="shared" si="113"/>
        <v>0</v>
      </c>
      <c r="AZ180">
        <f t="shared" si="113"/>
        <v>0</v>
      </c>
      <c r="BA180">
        <f t="shared" si="113"/>
        <v>0</v>
      </c>
      <c r="BB180">
        <f t="shared" si="113"/>
        <v>0</v>
      </c>
      <c r="BC180">
        <f t="shared" si="113"/>
        <v>0</v>
      </c>
      <c r="BD180">
        <f t="shared" si="113"/>
        <v>0</v>
      </c>
      <c r="BE180">
        <f t="shared" si="113"/>
        <v>0</v>
      </c>
      <c r="BF180">
        <f t="shared" si="113"/>
        <v>0</v>
      </c>
      <c r="BG180">
        <f t="shared" si="113"/>
        <v>0</v>
      </c>
      <c r="BH180">
        <f t="shared" si="113"/>
        <v>0</v>
      </c>
      <c r="BI180">
        <f t="shared" si="113"/>
        <v>0</v>
      </c>
      <c r="BJ180">
        <f t="shared" si="113"/>
        <v>0</v>
      </c>
      <c r="BK180">
        <f t="shared" si="113"/>
        <v>0</v>
      </c>
      <c r="BL180">
        <f t="shared" si="113"/>
        <v>0</v>
      </c>
      <c r="BM180">
        <f t="shared" ref="BM180:CR180" si="114">BM31</f>
        <v>0</v>
      </c>
      <c r="BN180">
        <f t="shared" si="114"/>
        <v>0</v>
      </c>
      <c r="BO180">
        <f t="shared" si="114"/>
        <v>0</v>
      </c>
      <c r="BP180">
        <f t="shared" si="114"/>
        <v>0</v>
      </c>
      <c r="BQ180">
        <f t="shared" si="114"/>
        <v>0</v>
      </c>
      <c r="BR180">
        <f t="shared" si="114"/>
        <v>0</v>
      </c>
      <c r="BS180">
        <f t="shared" si="114"/>
        <v>0</v>
      </c>
      <c r="BT180">
        <f t="shared" si="114"/>
        <v>0</v>
      </c>
      <c r="BU180">
        <f t="shared" si="114"/>
        <v>0</v>
      </c>
      <c r="BV180">
        <f t="shared" si="114"/>
        <v>0</v>
      </c>
      <c r="BW180">
        <f t="shared" si="114"/>
        <v>0</v>
      </c>
      <c r="BX180">
        <f t="shared" si="114"/>
        <v>0</v>
      </c>
      <c r="BY180">
        <f t="shared" si="114"/>
        <v>0</v>
      </c>
      <c r="BZ180">
        <f t="shared" si="114"/>
        <v>0</v>
      </c>
      <c r="CA180">
        <f t="shared" si="114"/>
        <v>0</v>
      </c>
      <c r="CB180">
        <f t="shared" si="114"/>
        <v>0</v>
      </c>
      <c r="CC180">
        <f t="shared" si="114"/>
        <v>0</v>
      </c>
      <c r="CD180">
        <f t="shared" si="114"/>
        <v>0</v>
      </c>
      <c r="CE180">
        <f t="shared" si="114"/>
        <v>0</v>
      </c>
      <c r="CF180">
        <f t="shared" si="114"/>
        <v>0</v>
      </c>
      <c r="CG180">
        <f t="shared" si="114"/>
        <v>0</v>
      </c>
      <c r="CH180">
        <f t="shared" si="114"/>
        <v>0</v>
      </c>
      <c r="CI180">
        <f t="shared" si="114"/>
        <v>0</v>
      </c>
      <c r="CJ180">
        <f t="shared" si="114"/>
        <v>0</v>
      </c>
      <c r="CK180">
        <f t="shared" si="114"/>
        <v>0</v>
      </c>
      <c r="CL180">
        <f t="shared" si="114"/>
        <v>0</v>
      </c>
      <c r="CM180">
        <f t="shared" si="114"/>
        <v>0</v>
      </c>
      <c r="CN180">
        <f t="shared" si="114"/>
        <v>0</v>
      </c>
      <c r="CO180">
        <f t="shared" si="114"/>
        <v>0</v>
      </c>
      <c r="CP180">
        <f t="shared" si="114"/>
        <v>0</v>
      </c>
      <c r="CQ180">
        <f t="shared" si="114"/>
        <v>0</v>
      </c>
      <c r="CR180">
        <f t="shared" si="114"/>
        <v>0</v>
      </c>
      <c r="CS180">
        <f t="shared" ref="CS180:DH180" si="115">CS31</f>
        <v>0</v>
      </c>
      <c r="CT180">
        <f t="shared" si="115"/>
        <v>0</v>
      </c>
      <c r="CU180">
        <f t="shared" si="115"/>
        <v>0</v>
      </c>
      <c r="CV180">
        <f t="shared" si="115"/>
        <v>0</v>
      </c>
      <c r="CW180">
        <f t="shared" si="115"/>
        <v>0</v>
      </c>
      <c r="CX180">
        <f t="shared" si="115"/>
        <v>0</v>
      </c>
      <c r="CY180">
        <f t="shared" si="115"/>
        <v>0</v>
      </c>
      <c r="CZ180">
        <f t="shared" si="115"/>
        <v>0</v>
      </c>
      <c r="DA180">
        <f t="shared" si="115"/>
        <v>0</v>
      </c>
      <c r="DB180">
        <f t="shared" si="115"/>
        <v>0</v>
      </c>
      <c r="DC180">
        <f t="shared" si="115"/>
        <v>0</v>
      </c>
      <c r="DD180">
        <f t="shared" si="115"/>
        <v>0</v>
      </c>
      <c r="DE180">
        <f t="shared" si="115"/>
        <v>389</v>
      </c>
      <c r="DF180" t="str">
        <f t="shared" si="115"/>
        <v>Navegación Aérea y Aeropuertos Bolivianos</v>
      </c>
      <c r="DG180">
        <f t="shared" si="115"/>
        <v>7930334.4899999984</v>
      </c>
      <c r="DH180">
        <f t="shared" si="115"/>
        <v>0</v>
      </c>
    </row>
    <row r="181" spans="1:112">
      <c r="A181">
        <f t="shared" ref="A181:AF181" si="116">A32</f>
        <v>902</v>
      </c>
      <c r="B181" t="str">
        <f t="shared" si="116"/>
        <v>Gobierno Autónomo Departamental de La Paz</v>
      </c>
      <c r="C181">
        <f t="shared" si="116"/>
        <v>0</v>
      </c>
      <c r="D181">
        <f t="shared" si="116"/>
        <v>1075.27</v>
      </c>
      <c r="E181">
        <f t="shared" si="116"/>
        <v>0</v>
      </c>
      <c r="F181">
        <f t="shared" si="116"/>
        <v>0</v>
      </c>
      <c r="G181">
        <f t="shared" si="116"/>
        <v>0</v>
      </c>
      <c r="H181">
        <f t="shared" si="116"/>
        <v>7085.73</v>
      </c>
      <c r="I181">
        <f t="shared" si="116"/>
        <v>0</v>
      </c>
      <c r="J181">
        <f t="shared" si="116"/>
        <v>134121.65</v>
      </c>
      <c r="K181">
        <f t="shared" si="116"/>
        <v>0</v>
      </c>
      <c r="L181">
        <f t="shared" si="116"/>
        <v>0</v>
      </c>
      <c r="M181">
        <f t="shared" si="116"/>
        <v>0</v>
      </c>
      <c r="N181">
        <f t="shared" si="116"/>
        <v>5391.15</v>
      </c>
      <c r="O181">
        <f t="shared" si="116"/>
        <v>0</v>
      </c>
      <c r="P181">
        <f t="shared" si="116"/>
        <v>219666.61000000002</v>
      </c>
      <c r="Q181">
        <f t="shared" si="116"/>
        <v>0</v>
      </c>
      <c r="R181">
        <f t="shared" si="116"/>
        <v>413480.08999999997</v>
      </c>
      <c r="S181">
        <f t="shared" si="116"/>
        <v>0</v>
      </c>
      <c r="T181">
        <f t="shared" si="116"/>
        <v>0</v>
      </c>
      <c r="U181">
        <f t="shared" si="116"/>
        <v>0</v>
      </c>
      <c r="V181">
        <f t="shared" si="116"/>
        <v>0</v>
      </c>
      <c r="W181">
        <f t="shared" si="116"/>
        <v>0</v>
      </c>
      <c r="X181">
        <f t="shared" si="116"/>
        <v>0</v>
      </c>
      <c r="Y181">
        <f t="shared" si="116"/>
        <v>0</v>
      </c>
      <c r="Z181">
        <f t="shared" si="116"/>
        <v>0</v>
      </c>
      <c r="AA181">
        <f t="shared" si="116"/>
        <v>0</v>
      </c>
      <c r="AB181">
        <f t="shared" si="116"/>
        <v>0</v>
      </c>
      <c r="AC181">
        <f t="shared" si="116"/>
        <v>0</v>
      </c>
      <c r="AD181">
        <f t="shared" si="116"/>
        <v>0</v>
      </c>
      <c r="AE181">
        <f t="shared" si="116"/>
        <v>0</v>
      </c>
      <c r="AF181">
        <f t="shared" si="116"/>
        <v>0</v>
      </c>
      <c r="AG181">
        <f t="shared" ref="AG181:BL181" si="117">AG32</f>
        <v>0</v>
      </c>
      <c r="AH181">
        <f t="shared" si="117"/>
        <v>0</v>
      </c>
      <c r="AI181">
        <f t="shared" si="117"/>
        <v>0</v>
      </c>
      <c r="AJ181">
        <f t="shared" si="117"/>
        <v>0</v>
      </c>
      <c r="AK181">
        <f t="shared" si="117"/>
        <v>0</v>
      </c>
      <c r="AL181">
        <f t="shared" si="117"/>
        <v>0</v>
      </c>
      <c r="AM181">
        <f t="shared" si="117"/>
        <v>0</v>
      </c>
      <c r="AN181">
        <f t="shared" si="117"/>
        <v>0</v>
      </c>
      <c r="AO181">
        <f t="shared" si="117"/>
        <v>0</v>
      </c>
      <c r="AP181">
        <f t="shared" si="117"/>
        <v>0</v>
      </c>
      <c r="AQ181">
        <f t="shared" si="117"/>
        <v>0</v>
      </c>
      <c r="AR181">
        <f t="shared" si="117"/>
        <v>0</v>
      </c>
      <c r="AS181">
        <f t="shared" si="117"/>
        <v>0</v>
      </c>
      <c r="AT181">
        <f t="shared" si="117"/>
        <v>0</v>
      </c>
      <c r="AU181">
        <f t="shared" si="117"/>
        <v>0</v>
      </c>
      <c r="AV181">
        <f t="shared" si="117"/>
        <v>0</v>
      </c>
      <c r="AW181">
        <f t="shared" si="117"/>
        <v>0</v>
      </c>
      <c r="AX181">
        <f t="shared" si="117"/>
        <v>0</v>
      </c>
      <c r="AY181">
        <f t="shared" si="117"/>
        <v>0</v>
      </c>
      <c r="AZ181">
        <f t="shared" si="117"/>
        <v>0</v>
      </c>
      <c r="BA181">
        <f t="shared" si="117"/>
        <v>0</v>
      </c>
      <c r="BB181">
        <f t="shared" si="117"/>
        <v>0</v>
      </c>
      <c r="BC181">
        <f t="shared" si="117"/>
        <v>0</v>
      </c>
      <c r="BD181">
        <f t="shared" si="117"/>
        <v>0</v>
      </c>
      <c r="BE181">
        <f t="shared" si="117"/>
        <v>0</v>
      </c>
      <c r="BF181">
        <f t="shared" si="117"/>
        <v>0</v>
      </c>
      <c r="BG181">
        <f t="shared" si="117"/>
        <v>0</v>
      </c>
      <c r="BH181">
        <f t="shared" si="117"/>
        <v>0</v>
      </c>
      <c r="BI181">
        <f t="shared" si="117"/>
        <v>0</v>
      </c>
      <c r="BJ181">
        <f t="shared" si="117"/>
        <v>0</v>
      </c>
      <c r="BK181">
        <f t="shared" si="117"/>
        <v>0</v>
      </c>
      <c r="BL181">
        <f t="shared" si="117"/>
        <v>0</v>
      </c>
      <c r="BM181">
        <f t="shared" ref="BM181:CR181" si="118">BM32</f>
        <v>0</v>
      </c>
      <c r="BN181">
        <f t="shared" si="118"/>
        <v>0</v>
      </c>
      <c r="BO181">
        <f t="shared" si="118"/>
        <v>0</v>
      </c>
      <c r="BP181">
        <f t="shared" si="118"/>
        <v>0</v>
      </c>
      <c r="BQ181">
        <f t="shared" si="118"/>
        <v>0</v>
      </c>
      <c r="BR181">
        <f t="shared" si="118"/>
        <v>0</v>
      </c>
      <c r="BS181">
        <f t="shared" si="118"/>
        <v>0</v>
      </c>
      <c r="BT181">
        <f t="shared" si="118"/>
        <v>0</v>
      </c>
      <c r="BU181">
        <f t="shared" si="118"/>
        <v>0</v>
      </c>
      <c r="BV181">
        <f t="shared" si="118"/>
        <v>0</v>
      </c>
      <c r="BW181">
        <f t="shared" si="118"/>
        <v>0</v>
      </c>
      <c r="BX181">
        <f t="shared" si="118"/>
        <v>0</v>
      </c>
      <c r="BY181">
        <f t="shared" si="118"/>
        <v>0</v>
      </c>
      <c r="BZ181">
        <f t="shared" si="118"/>
        <v>0</v>
      </c>
      <c r="CA181">
        <f t="shared" si="118"/>
        <v>0</v>
      </c>
      <c r="CB181">
        <f t="shared" si="118"/>
        <v>0</v>
      </c>
      <c r="CC181">
        <f t="shared" si="118"/>
        <v>0</v>
      </c>
      <c r="CD181">
        <f t="shared" si="118"/>
        <v>0</v>
      </c>
      <c r="CE181">
        <f t="shared" si="118"/>
        <v>0</v>
      </c>
      <c r="CF181">
        <f t="shared" si="118"/>
        <v>0</v>
      </c>
      <c r="CG181">
        <f t="shared" si="118"/>
        <v>0</v>
      </c>
      <c r="CH181">
        <f t="shared" si="118"/>
        <v>0</v>
      </c>
      <c r="CI181">
        <f t="shared" si="118"/>
        <v>0</v>
      </c>
      <c r="CJ181">
        <f t="shared" si="118"/>
        <v>0</v>
      </c>
      <c r="CK181">
        <f t="shared" si="118"/>
        <v>0</v>
      </c>
      <c r="CL181">
        <f t="shared" si="118"/>
        <v>0</v>
      </c>
      <c r="CM181">
        <f t="shared" si="118"/>
        <v>0</v>
      </c>
      <c r="CN181">
        <f t="shared" si="118"/>
        <v>0</v>
      </c>
      <c r="CO181">
        <f t="shared" si="118"/>
        <v>0</v>
      </c>
      <c r="CP181">
        <f t="shared" si="118"/>
        <v>0</v>
      </c>
      <c r="CQ181">
        <f t="shared" si="118"/>
        <v>0</v>
      </c>
      <c r="CR181">
        <f t="shared" si="118"/>
        <v>0</v>
      </c>
      <c r="CS181">
        <f t="shared" ref="CS181:DH181" si="119">CS32</f>
        <v>0</v>
      </c>
      <c r="CT181">
        <f t="shared" si="119"/>
        <v>0</v>
      </c>
      <c r="CU181">
        <f t="shared" si="119"/>
        <v>0</v>
      </c>
      <c r="CV181">
        <f t="shared" si="119"/>
        <v>0</v>
      </c>
      <c r="CW181">
        <f t="shared" si="119"/>
        <v>0</v>
      </c>
      <c r="CX181">
        <f t="shared" si="119"/>
        <v>0</v>
      </c>
      <c r="CY181">
        <f t="shared" si="119"/>
        <v>0</v>
      </c>
      <c r="CZ181">
        <f t="shared" si="119"/>
        <v>0</v>
      </c>
      <c r="DA181">
        <f t="shared" si="119"/>
        <v>0</v>
      </c>
      <c r="DB181">
        <f t="shared" si="119"/>
        <v>0</v>
      </c>
      <c r="DC181">
        <f t="shared" si="119"/>
        <v>0</v>
      </c>
      <c r="DD181">
        <f t="shared" si="119"/>
        <v>0</v>
      </c>
      <c r="DE181">
        <f t="shared" si="119"/>
        <v>576</v>
      </c>
      <c r="DF181" t="str">
        <f t="shared" si="119"/>
        <v>Empresa Pública Nacional Estratégica Cartones de Bolivia</v>
      </c>
      <c r="DG181">
        <f t="shared" si="119"/>
        <v>4538286.46</v>
      </c>
      <c r="DH181">
        <f t="shared" si="119"/>
        <v>0</v>
      </c>
    </row>
    <row r="182" spans="1:112">
      <c r="A182" t="str">
        <f t="shared" ref="A182:AF182" si="120">A33</f>
        <v>99 - 02</v>
      </c>
      <c r="B182" t="str">
        <f t="shared" si="120"/>
        <v>Dirección General de Programación y Operaciones del Tesoro</v>
      </c>
      <c r="C182">
        <f t="shared" si="120"/>
        <v>100</v>
      </c>
      <c r="D182">
        <f t="shared" si="120"/>
        <v>115427895.74000001</v>
      </c>
      <c r="E182">
        <f t="shared" si="120"/>
        <v>50</v>
      </c>
      <c r="F182">
        <f t="shared" si="120"/>
        <v>3261723.19</v>
      </c>
      <c r="G182">
        <f t="shared" si="120"/>
        <v>200</v>
      </c>
      <c r="H182">
        <f t="shared" si="120"/>
        <v>3586517.0599999996</v>
      </c>
      <c r="I182">
        <f t="shared" si="120"/>
        <v>50</v>
      </c>
      <c r="J182">
        <f t="shared" si="120"/>
        <v>3829228.6799999992</v>
      </c>
      <c r="K182">
        <f t="shared" si="120"/>
        <v>50</v>
      </c>
      <c r="L182">
        <f t="shared" si="120"/>
        <v>1753599.91</v>
      </c>
      <c r="M182">
        <f t="shared" si="120"/>
        <v>50</v>
      </c>
      <c r="N182">
        <f t="shared" si="120"/>
        <v>2851415.81</v>
      </c>
      <c r="O182">
        <f t="shared" si="120"/>
        <v>50</v>
      </c>
      <c r="P182">
        <f t="shared" si="120"/>
        <v>1770269.3399999996</v>
      </c>
      <c r="Q182">
        <f t="shared" si="120"/>
        <v>100</v>
      </c>
      <c r="R182">
        <f t="shared" si="120"/>
        <v>2435245.2799999998</v>
      </c>
      <c r="S182">
        <f t="shared" si="120"/>
        <v>200</v>
      </c>
      <c r="T182">
        <f t="shared" si="120"/>
        <v>444362220.29000002</v>
      </c>
      <c r="U182">
        <f t="shared" si="120"/>
        <v>0</v>
      </c>
      <c r="V182">
        <f t="shared" si="120"/>
        <v>0</v>
      </c>
      <c r="W182">
        <f t="shared" si="120"/>
        <v>0</v>
      </c>
      <c r="X182">
        <f t="shared" si="120"/>
        <v>0</v>
      </c>
      <c r="Y182">
        <f t="shared" si="120"/>
        <v>0</v>
      </c>
      <c r="Z182">
        <f t="shared" si="120"/>
        <v>0</v>
      </c>
      <c r="AA182">
        <f t="shared" si="120"/>
        <v>0</v>
      </c>
      <c r="AB182">
        <f t="shared" si="120"/>
        <v>0</v>
      </c>
      <c r="AC182">
        <f t="shared" si="120"/>
        <v>0</v>
      </c>
      <c r="AD182">
        <f t="shared" si="120"/>
        <v>0</v>
      </c>
      <c r="AE182">
        <f t="shared" si="120"/>
        <v>0</v>
      </c>
      <c r="AF182">
        <f t="shared" si="120"/>
        <v>0</v>
      </c>
      <c r="AG182">
        <f t="shared" ref="AG182:BL182" si="121">AG33</f>
        <v>0</v>
      </c>
      <c r="AH182">
        <f t="shared" si="121"/>
        <v>0</v>
      </c>
      <c r="AI182">
        <f t="shared" si="121"/>
        <v>0</v>
      </c>
      <c r="AJ182">
        <f t="shared" si="121"/>
        <v>0</v>
      </c>
      <c r="AK182">
        <f t="shared" si="121"/>
        <v>0</v>
      </c>
      <c r="AL182">
        <f t="shared" si="121"/>
        <v>0</v>
      </c>
      <c r="AM182">
        <f t="shared" si="121"/>
        <v>0</v>
      </c>
      <c r="AN182">
        <f t="shared" si="121"/>
        <v>0</v>
      </c>
      <c r="AO182">
        <f t="shared" si="121"/>
        <v>0</v>
      </c>
      <c r="AP182">
        <f t="shared" si="121"/>
        <v>0</v>
      </c>
      <c r="AQ182">
        <f t="shared" si="121"/>
        <v>0</v>
      </c>
      <c r="AR182">
        <f t="shared" si="121"/>
        <v>0</v>
      </c>
      <c r="AS182">
        <f t="shared" si="121"/>
        <v>0</v>
      </c>
      <c r="AT182">
        <f t="shared" si="121"/>
        <v>0</v>
      </c>
      <c r="AU182">
        <f t="shared" si="121"/>
        <v>0</v>
      </c>
      <c r="AV182">
        <f t="shared" si="121"/>
        <v>0</v>
      </c>
      <c r="AW182">
        <f t="shared" si="121"/>
        <v>0</v>
      </c>
      <c r="AX182">
        <f t="shared" si="121"/>
        <v>0</v>
      </c>
      <c r="AY182">
        <f t="shared" si="121"/>
        <v>0</v>
      </c>
      <c r="AZ182">
        <f t="shared" si="121"/>
        <v>0</v>
      </c>
      <c r="BA182">
        <f t="shared" si="121"/>
        <v>0</v>
      </c>
      <c r="BB182">
        <f t="shared" si="121"/>
        <v>0</v>
      </c>
      <c r="BC182">
        <f t="shared" si="121"/>
        <v>0</v>
      </c>
      <c r="BD182">
        <f t="shared" si="121"/>
        <v>0</v>
      </c>
      <c r="BE182">
        <f t="shared" si="121"/>
        <v>0</v>
      </c>
      <c r="BF182">
        <f t="shared" si="121"/>
        <v>0</v>
      </c>
      <c r="BG182">
        <f t="shared" si="121"/>
        <v>0</v>
      </c>
      <c r="BH182">
        <f t="shared" si="121"/>
        <v>0</v>
      </c>
      <c r="BI182">
        <f t="shared" si="121"/>
        <v>0</v>
      </c>
      <c r="BJ182">
        <f t="shared" si="121"/>
        <v>0</v>
      </c>
      <c r="BK182">
        <f t="shared" si="121"/>
        <v>0</v>
      </c>
      <c r="BL182">
        <f t="shared" si="121"/>
        <v>0</v>
      </c>
      <c r="BM182">
        <f t="shared" ref="BM182:CR182" si="122">BM33</f>
        <v>0</v>
      </c>
      <c r="BN182">
        <f t="shared" si="122"/>
        <v>0</v>
      </c>
      <c r="BO182">
        <f t="shared" si="122"/>
        <v>0</v>
      </c>
      <c r="BP182">
        <f t="shared" si="122"/>
        <v>0</v>
      </c>
      <c r="BQ182">
        <f t="shared" si="122"/>
        <v>0</v>
      </c>
      <c r="BR182">
        <f t="shared" si="122"/>
        <v>0</v>
      </c>
      <c r="BS182">
        <f t="shared" si="122"/>
        <v>0</v>
      </c>
      <c r="BT182">
        <f t="shared" si="122"/>
        <v>0</v>
      </c>
      <c r="BU182">
        <f t="shared" si="122"/>
        <v>0</v>
      </c>
      <c r="BV182">
        <f t="shared" si="122"/>
        <v>0</v>
      </c>
      <c r="BW182">
        <f t="shared" si="122"/>
        <v>0</v>
      </c>
      <c r="BX182">
        <f t="shared" si="122"/>
        <v>0</v>
      </c>
      <c r="BY182">
        <f t="shared" si="122"/>
        <v>0</v>
      </c>
      <c r="BZ182">
        <f t="shared" si="122"/>
        <v>0</v>
      </c>
      <c r="CA182">
        <f t="shared" si="122"/>
        <v>0</v>
      </c>
      <c r="CB182">
        <f t="shared" si="122"/>
        <v>0</v>
      </c>
      <c r="CC182">
        <f t="shared" si="122"/>
        <v>0</v>
      </c>
      <c r="CD182">
        <f t="shared" si="122"/>
        <v>0</v>
      </c>
      <c r="CE182">
        <f t="shared" si="122"/>
        <v>0</v>
      </c>
      <c r="CF182">
        <f t="shared" si="122"/>
        <v>0</v>
      </c>
      <c r="CG182">
        <f t="shared" si="122"/>
        <v>0</v>
      </c>
      <c r="CH182">
        <f t="shared" si="122"/>
        <v>0</v>
      </c>
      <c r="CI182">
        <f t="shared" si="122"/>
        <v>0</v>
      </c>
      <c r="CJ182">
        <f t="shared" si="122"/>
        <v>0</v>
      </c>
      <c r="CK182">
        <f t="shared" si="122"/>
        <v>0</v>
      </c>
      <c r="CL182">
        <f t="shared" si="122"/>
        <v>0</v>
      </c>
      <c r="CM182">
        <f t="shared" si="122"/>
        <v>0</v>
      </c>
      <c r="CN182">
        <f t="shared" si="122"/>
        <v>0</v>
      </c>
      <c r="CO182">
        <f t="shared" si="122"/>
        <v>0</v>
      </c>
      <c r="CP182">
        <f t="shared" si="122"/>
        <v>0</v>
      </c>
      <c r="CQ182">
        <f t="shared" si="122"/>
        <v>0</v>
      </c>
      <c r="CR182">
        <f t="shared" si="122"/>
        <v>0</v>
      </c>
      <c r="CS182">
        <f t="shared" ref="CS182:DH182" si="123">CS33</f>
        <v>0</v>
      </c>
      <c r="CT182">
        <f t="shared" si="123"/>
        <v>0</v>
      </c>
      <c r="CU182">
        <f t="shared" si="123"/>
        <v>0</v>
      </c>
      <c r="CV182">
        <f t="shared" si="123"/>
        <v>0</v>
      </c>
      <c r="CW182">
        <f t="shared" si="123"/>
        <v>0</v>
      </c>
      <c r="CX182">
        <f t="shared" si="123"/>
        <v>0</v>
      </c>
      <c r="CY182">
        <f t="shared" si="123"/>
        <v>0</v>
      </c>
      <c r="CZ182">
        <f t="shared" si="123"/>
        <v>0</v>
      </c>
      <c r="DA182">
        <f t="shared" si="123"/>
        <v>0</v>
      </c>
      <c r="DB182">
        <f t="shared" si="123"/>
        <v>0</v>
      </c>
      <c r="DC182">
        <f t="shared" si="123"/>
        <v>0</v>
      </c>
      <c r="DD182">
        <f t="shared" si="123"/>
        <v>0</v>
      </c>
      <c r="DE182">
        <f t="shared" si="123"/>
        <v>660</v>
      </c>
      <c r="DF182" t="str">
        <f t="shared" si="123"/>
        <v>Órgano Judicial</v>
      </c>
      <c r="DG182">
        <f t="shared" si="123"/>
        <v>7614469.5499999998</v>
      </c>
      <c r="DH182">
        <f t="shared" si="123"/>
        <v>0</v>
      </c>
    </row>
    <row r="183" spans="1:112">
      <c r="A183" t="str">
        <f t="shared" ref="A183:AF183" si="124">A34</f>
        <v>99 - 04</v>
      </c>
      <c r="B183" t="str">
        <f t="shared" si="124"/>
        <v>Dirección General de Administración y Finanzas Territoriales</v>
      </c>
      <c r="C183">
        <f t="shared" si="124"/>
        <v>0</v>
      </c>
      <c r="D183">
        <f t="shared" si="124"/>
        <v>659575.25</v>
      </c>
      <c r="E183">
        <f t="shared" si="124"/>
        <v>0</v>
      </c>
      <c r="F183">
        <f t="shared" si="124"/>
        <v>207122.33</v>
      </c>
      <c r="G183">
        <f t="shared" si="124"/>
        <v>0</v>
      </c>
      <c r="H183">
        <f t="shared" si="124"/>
        <v>4984</v>
      </c>
      <c r="I183">
        <f t="shared" si="124"/>
        <v>0</v>
      </c>
      <c r="J183">
        <f t="shared" si="124"/>
        <v>0.01</v>
      </c>
      <c r="K183">
        <f t="shared" si="124"/>
        <v>0</v>
      </c>
      <c r="L183">
        <f t="shared" si="124"/>
        <v>382794.33</v>
      </c>
      <c r="M183">
        <f t="shared" si="124"/>
        <v>0</v>
      </c>
      <c r="N183">
        <f t="shared" si="124"/>
        <v>0</v>
      </c>
      <c r="O183">
        <f t="shared" si="124"/>
        <v>0</v>
      </c>
      <c r="P183">
        <f t="shared" si="124"/>
        <v>24359770.629999999</v>
      </c>
      <c r="Q183">
        <f t="shared" si="124"/>
        <v>0</v>
      </c>
      <c r="R183">
        <f t="shared" si="124"/>
        <v>312046.03999999998</v>
      </c>
      <c r="S183">
        <f t="shared" si="124"/>
        <v>50</v>
      </c>
      <c r="T183">
        <f t="shared" si="124"/>
        <v>1346615.94</v>
      </c>
      <c r="U183">
        <f t="shared" si="124"/>
        <v>0</v>
      </c>
      <c r="V183">
        <f t="shared" si="124"/>
        <v>0</v>
      </c>
      <c r="W183">
        <f t="shared" si="124"/>
        <v>0</v>
      </c>
      <c r="X183">
        <f t="shared" si="124"/>
        <v>0</v>
      </c>
      <c r="Y183">
        <f t="shared" si="124"/>
        <v>0</v>
      </c>
      <c r="Z183">
        <f t="shared" si="124"/>
        <v>0</v>
      </c>
      <c r="AA183">
        <f t="shared" si="124"/>
        <v>0</v>
      </c>
      <c r="AB183">
        <f t="shared" si="124"/>
        <v>0</v>
      </c>
      <c r="AC183">
        <f t="shared" si="124"/>
        <v>0</v>
      </c>
      <c r="AD183">
        <f t="shared" si="124"/>
        <v>0</v>
      </c>
      <c r="AE183">
        <f t="shared" si="124"/>
        <v>0</v>
      </c>
      <c r="AF183">
        <f t="shared" si="124"/>
        <v>0</v>
      </c>
      <c r="AG183">
        <f t="shared" ref="AG183:BL183" si="125">AG34</f>
        <v>0</v>
      </c>
      <c r="AH183">
        <f t="shared" si="125"/>
        <v>0</v>
      </c>
      <c r="AI183">
        <f t="shared" si="125"/>
        <v>0</v>
      </c>
      <c r="AJ183">
        <f t="shared" si="125"/>
        <v>0</v>
      </c>
      <c r="AK183">
        <f t="shared" si="125"/>
        <v>0</v>
      </c>
      <c r="AL183">
        <f t="shared" si="125"/>
        <v>0</v>
      </c>
      <c r="AM183">
        <f t="shared" si="125"/>
        <v>0</v>
      </c>
      <c r="AN183">
        <f t="shared" si="125"/>
        <v>0</v>
      </c>
      <c r="AO183">
        <f t="shared" si="125"/>
        <v>0</v>
      </c>
      <c r="AP183">
        <f t="shared" si="125"/>
        <v>0</v>
      </c>
      <c r="AQ183">
        <f t="shared" si="125"/>
        <v>0</v>
      </c>
      <c r="AR183">
        <f t="shared" si="125"/>
        <v>0</v>
      </c>
      <c r="AS183">
        <f t="shared" si="125"/>
        <v>0</v>
      </c>
      <c r="AT183">
        <f t="shared" si="125"/>
        <v>0</v>
      </c>
      <c r="AU183">
        <f t="shared" si="125"/>
        <v>0</v>
      </c>
      <c r="AV183">
        <f t="shared" si="125"/>
        <v>0</v>
      </c>
      <c r="AW183">
        <f t="shared" si="125"/>
        <v>0</v>
      </c>
      <c r="AX183">
        <f t="shared" si="125"/>
        <v>0</v>
      </c>
      <c r="AY183">
        <f t="shared" si="125"/>
        <v>0</v>
      </c>
      <c r="AZ183">
        <f t="shared" si="125"/>
        <v>0</v>
      </c>
      <c r="BA183">
        <f t="shared" si="125"/>
        <v>0</v>
      </c>
      <c r="BB183">
        <f t="shared" si="125"/>
        <v>0</v>
      </c>
      <c r="BC183">
        <f t="shared" si="125"/>
        <v>0</v>
      </c>
      <c r="BD183">
        <f t="shared" si="125"/>
        <v>0</v>
      </c>
      <c r="BE183">
        <f t="shared" si="125"/>
        <v>0</v>
      </c>
      <c r="BF183">
        <f t="shared" si="125"/>
        <v>0</v>
      </c>
      <c r="BG183">
        <f t="shared" si="125"/>
        <v>0</v>
      </c>
      <c r="BH183">
        <f t="shared" si="125"/>
        <v>0</v>
      </c>
      <c r="BI183">
        <f t="shared" si="125"/>
        <v>0</v>
      </c>
      <c r="BJ183">
        <f t="shared" si="125"/>
        <v>0</v>
      </c>
      <c r="BK183">
        <f t="shared" si="125"/>
        <v>0</v>
      </c>
      <c r="BL183">
        <f t="shared" si="125"/>
        <v>0</v>
      </c>
      <c r="BM183">
        <f t="shared" ref="BM183:CR183" si="126">BM34</f>
        <v>0</v>
      </c>
      <c r="BN183">
        <f t="shared" si="126"/>
        <v>0</v>
      </c>
      <c r="BO183">
        <f t="shared" si="126"/>
        <v>0</v>
      </c>
      <c r="BP183">
        <f t="shared" si="126"/>
        <v>0</v>
      </c>
      <c r="BQ183">
        <f t="shared" si="126"/>
        <v>0</v>
      </c>
      <c r="BR183">
        <f t="shared" si="126"/>
        <v>0</v>
      </c>
      <c r="BS183">
        <f t="shared" si="126"/>
        <v>0</v>
      </c>
      <c r="BT183">
        <f t="shared" si="126"/>
        <v>0</v>
      </c>
      <c r="BU183">
        <f t="shared" si="126"/>
        <v>0</v>
      </c>
      <c r="BV183">
        <f t="shared" si="126"/>
        <v>0</v>
      </c>
      <c r="BW183">
        <f t="shared" si="126"/>
        <v>0</v>
      </c>
      <c r="BX183">
        <f t="shared" si="126"/>
        <v>0</v>
      </c>
      <c r="BY183">
        <f t="shared" si="126"/>
        <v>0</v>
      </c>
      <c r="BZ183">
        <f t="shared" si="126"/>
        <v>0</v>
      </c>
      <c r="CA183">
        <f t="shared" si="126"/>
        <v>0</v>
      </c>
      <c r="CB183">
        <f t="shared" si="126"/>
        <v>0</v>
      </c>
      <c r="CC183">
        <f t="shared" si="126"/>
        <v>0</v>
      </c>
      <c r="CD183">
        <f t="shared" si="126"/>
        <v>0</v>
      </c>
      <c r="CE183">
        <f t="shared" si="126"/>
        <v>0</v>
      </c>
      <c r="CF183">
        <f t="shared" si="126"/>
        <v>0</v>
      </c>
      <c r="CG183">
        <f t="shared" si="126"/>
        <v>0</v>
      </c>
      <c r="CH183">
        <f t="shared" si="126"/>
        <v>0</v>
      </c>
      <c r="CI183">
        <f t="shared" si="126"/>
        <v>0</v>
      </c>
      <c r="CJ183">
        <f t="shared" si="126"/>
        <v>0</v>
      </c>
      <c r="CK183">
        <f t="shared" si="126"/>
        <v>0</v>
      </c>
      <c r="CL183">
        <f t="shared" si="126"/>
        <v>0</v>
      </c>
      <c r="CM183">
        <f t="shared" si="126"/>
        <v>0</v>
      </c>
      <c r="CN183">
        <f t="shared" si="126"/>
        <v>0</v>
      </c>
      <c r="CO183">
        <f t="shared" si="126"/>
        <v>0</v>
      </c>
      <c r="CP183">
        <f t="shared" si="126"/>
        <v>0</v>
      </c>
      <c r="CQ183">
        <f t="shared" si="126"/>
        <v>0</v>
      </c>
      <c r="CR183">
        <f t="shared" si="126"/>
        <v>0</v>
      </c>
      <c r="CS183">
        <f t="shared" ref="CS183:DH183" si="127">CS34</f>
        <v>0</v>
      </c>
      <c r="CT183">
        <f t="shared" si="127"/>
        <v>0</v>
      </c>
      <c r="CU183">
        <f t="shared" si="127"/>
        <v>0</v>
      </c>
      <c r="CV183">
        <f t="shared" si="127"/>
        <v>0</v>
      </c>
      <c r="CW183">
        <f t="shared" si="127"/>
        <v>0</v>
      </c>
      <c r="CX183">
        <f t="shared" si="127"/>
        <v>0</v>
      </c>
      <c r="CY183">
        <f t="shared" si="127"/>
        <v>0</v>
      </c>
      <c r="CZ183">
        <f t="shared" si="127"/>
        <v>0</v>
      </c>
      <c r="DA183">
        <f t="shared" si="127"/>
        <v>0</v>
      </c>
      <c r="DB183">
        <f t="shared" si="127"/>
        <v>0</v>
      </c>
      <c r="DC183">
        <f t="shared" si="127"/>
        <v>0</v>
      </c>
      <c r="DD183">
        <f t="shared" si="127"/>
        <v>0</v>
      </c>
      <c r="DE183">
        <f t="shared" si="127"/>
        <v>41</v>
      </c>
      <c r="DF183" t="str">
        <f t="shared" si="127"/>
        <v>Ministerio de Desarrollo Productivo y Economía Plural</v>
      </c>
      <c r="DG183">
        <f t="shared" si="127"/>
        <v>2993983.76</v>
      </c>
      <c r="DH183">
        <f t="shared" si="127"/>
        <v>0</v>
      </c>
    </row>
    <row r="184" spans="1:112">
      <c r="A184" t="str">
        <f t="shared" ref="A184:AF184" si="128">A35</f>
        <v>AFP</v>
      </c>
      <c r="B184" t="str">
        <f t="shared" si="128"/>
        <v>Acreedores</v>
      </c>
      <c r="C184">
        <f t="shared" si="128"/>
        <v>0</v>
      </c>
      <c r="D184">
        <f t="shared" si="128"/>
        <v>911966.45000000007</v>
      </c>
      <c r="E184">
        <f t="shared" si="128"/>
        <v>0</v>
      </c>
      <c r="F184">
        <f t="shared" si="128"/>
        <v>0</v>
      </c>
      <c r="G184">
        <f t="shared" si="128"/>
        <v>0</v>
      </c>
      <c r="H184">
        <f t="shared" si="128"/>
        <v>0</v>
      </c>
      <c r="I184">
        <f t="shared" si="128"/>
        <v>0</v>
      </c>
      <c r="J184">
        <f t="shared" si="128"/>
        <v>0</v>
      </c>
      <c r="K184">
        <f t="shared" si="128"/>
        <v>0</v>
      </c>
      <c r="L184">
        <f t="shared" si="128"/>
        <v>0</v>
      </c>
      <c r="M184">
        <f t="shared" si="128"/>
        <v>0</v>
      </c>
      <c r="N184">
        <f t="shared" si="128"/>
        <v>1919040.2400000002</v>
      </c>
      <c r="O184">
        <f t="shared" si="128"/>
        <v>0</v>
      </c>
      <c r="P184">
        <f t="shared" si="128"/>
        <v>1267811.24</v>
      </c>
      <c r="Q184">
        <f t="shared" si="128"/>
        <v>0</v>
      </c>
      <c r="R184">
        <f t="shared" si="128"/>
        <v>991038.32</v>
      </c>
      <c r="S184">
        <f t="shared" si="128"/>
        <v>0</v>
      </c>
      <c r="T184">
        <f t="shared" si="128"/>
        <v>599008.49</v>
      </c>
      <c r="U184">
        <f t="shared" si="128"/>
        <v>0</v>
      </c>
      <c r="V184">
        <f t="shared" si="128"/>
        <v>0</v>
      </c>
      <c r="W184">
        <f t="shared" si="128"/>
        <v>0</v>
      </c>
      <c r="X184">
        <f t="shared" si="128"/>
        <v>0</v>
      </c>
      <c r="Y184">
        <f t="shared" si="128"/>
        <v>0</v>
      </c>
      <c r="Z184">
        <f t="shared" si="128"/>
        <v>0</v>
      </c>
      <c r="AA184">
        <f t="shared" si="128"/>
        <v>0</v>
      </c>
      <c r="AB184">
        <f t="shared" si="128"/>
        <v>0</v>
      </c>
      <c r="AC184">
        <f t="shared" si="128"/>
        <v>0</v>
      </c>
      <c r="AD184">
        <f t="shared" si="128"/>
        <v>0</v>
      </c>
      <c r="AE184">
        <f t="shared" si="128"/>
        <v>0</v>
      </c>
      <c r="AF184">
        <f t="shared" si="128"/>
        <v>0</v>
      </c>
      <c r="AG184">
        <f t="shared" ref="AG184:BL184" si="129">AG35</f>
        <v>0</v>
      </c>
      <c r="AH184">
        <f t="shared" si="129"/>
        <v>0</v>
      </c>
      <c r="AI184">
        <f t="shared" si="129"/>
        <v>0</v>
      </c>
      <c r="AJ184">
        <f t="shared" si="129"/>
        <v>0</v>
      </c>
      <c r="AK184">
        <f t="shared" si="129"/>
        <v>0</v>
      </c>
      <c r="AL184">
        <f t="shared" si="129"/>
        <v>0</v>
      </c>
      <c r="AM184">
        <f t="shared" si="129"/>
        <v>0</v>
      </c>
      <c r="AN184">
        <f t="shared" si="129"/>
        <v>0</v>
      </c>
      <c r="AO184">
        <f t="shared" si="129"/>
        <v>0</v>
      </c>
      <c r="AP184">
        <f t="shared" si="129"/>
        <v>0</v>
      </c>
      <c r="AQ184">
        <f t="shared" si="129"/>
        <v>0</v>
      </c>
      <c r="AR184">
        <f t="shared" si="129"/>
        <v>0</v>
      </c>
      <c r="AS184">
        <f t="shared" si="129"/>
        <v>0</v>
      </c>
      <c r="AT184">
        <f t="shared" si="129"/>
        <v>0</v>
      </c>
      <c r="AU184">
        <f t="shared" si="129"/>
        <v>0</v>
      </c>
      <c r="AV184">
        <f t="shared" si="129"/>
        <v>0</v>
      </c>
      <c r="AW184">
        <f t="shared" si="129"/>
        <v>0</v>
      </c>
      <c r="AX184">
        <f t="shared" si="129"/>
        <v>0</v>
      </c>
      <c r="AY184">
        <f t="shared" si="129"/>
        <v>0</v>
      </c>
      <c r="AZ184">
        <f t="shared" si="129"/>
        <v>0</v>
      </c>
      <c r="BA184">
        <f t="shared" si="129"/>
        <v>0</v>
      </c>
      <c r="BB184">
        <f t="shared" si="129"/>
        <v>0</v>
      </c>
      <c r="BC184">
        <f t="shared" si="129"/>
        <v>0</v>
      </c>
      <c r="BD184">
        <f t="shared" si="129"/>
        <v>0</v>
      </c>
      <c r="BE184">
        <f t="shared" si="129"/>
        <v>0</v>
      </c>
      <c r="BF184">
        <f t="shared" si="129"/>
        <v>0</v>
      </c>
      <c r="BG184">
        <f t="shared" si="129"/>
        <v>0</v>
      </c>
      <c r="BH184">
        <f t="shared" si="129"/>
        <v>0</v>
      </c>
      <c r="BI184">
        <f t="shared" si="129"/>
        <v>0</v>
      </c>
      <c r="BJ184">
        <f t="shared" si="129"/>
        <v>0</v>
      </c>
      <c r="BK184">
        <f t="shared" si="129"/>
        <v>0</v>
      </c>
      <c r="BL184">
        <f t="shared" si="129"/>
        <v>0</v>
      </c>
      <c r="BM184">
        <f t="shared" ref="BM184:CR184" si="130">BM35</f>
        <v>0</v>
      </c>
      <c r="BN184">
        <f t="shared" si="130"/>
        <v>0</v>
      </c>
      <c r="BO184">
        <f t="shared" si="130"/>
        <v>0</v>
      </c>
      <c r="BP184">
        <f t="shared" si="130"/>
        <v>0</v>
      </c>
      <c r="BQ184">
        <f t="shared" si="130"/>
        <v>0</v>
      </c>
      <c r="BR184">
        <f t="shared" si="130"/>
        <v>0</v>
      </c>
      <c r="BS184">
        <f t="shared" si="130"/>
        <v>0</v>
      </c>
      <c r="BT184">
        <f t="shared" si="130"/>
        <v>0</v>
      </c>
      <c r="BU184">
        <f t="shared" si="130"/>
        <v>0</v>
      </c>
      <c r="BV184">
        <f t="shared" si="130"/>
        <v>0</v>
      </c>
      <c r="BW184">
        <f t="shared" si="130"/>
        <v>0</v>
      </c>
      <c r="BX184">
        <f t="shared" si="130"/>
        <v>0</v>
      </c>
      <c r="BY184">
        <f t="shared" si="130"/>
        <v>0</v>
      </c>
      <c r="BZ184">
        <f t="shared" si="130"/>
        <v>0</v>
      </c>
      <c r="CA184">
        <f t="shared" si="130"/>
        <v>0</v>
      </c>
      <c r="CB184">
        <f t="shared" si="130"/>
        <v>0</v>
      </c>
      <c r="CC184">
        <f t="shared" si="130"/>
        <v>0</v>
      </c>
      <c r="CD184">
        <f t="shared" si="130"/>
        <v>0</v>
      </c>
      <c r="CE184">
        <f t="shared" si="130"/>
        <v>0</v>
      </c>
      <c r="CF184">
        <f t="shared" si="130"/>
        <v>0</v>
      </c>
      <c r="CG184">
        <f t="shared" si="130"/>
        <v>0</v>
      </c>
      <c r="CH184">
        <f t="shared" si="130"/>
        <v>0</v>
      </c>
      <c r="CI184">
        <f t="shared" si="130"/>
        <v>0</v>
      </c>
      <c r="CJ184">
        <f t="shared" si="130"/>
        <v>0</v>
      </c>
      <c r="CK184">
        <f t="shared" si="130"/>
        <v>0</v>
      </c>
      <c r="CL184">
        <f t="shared" si="130"/>
        <v>0</v>
      </c>
      <c r="CM184">
        <f t="shared" si="130"/>
        <v>0</v>
      </c>
      <c r="CN184">
        <f t="shared" si="130"/>
        <v>0</v>
      </c>
      <c r="CO184">
        <f t="shared" si="130"/>
        <v>0</v>
      </c>
      <c r="CP184">
        <f t="shared" si="130"/>
        <v>0</v>
      </c>
      <c r="CQ184">
        <f t="shared" si="130"/>
        <v>0</v>
      </c>
      <c r="CR184">
        <f t="shared" si="130"/>
        <v>0</v>
      </c>
      <c r="CS184">
        <f t="shared" ref="CS184:DH184" si="131">CS35</f>
        <v>0</v>
      </c>
      <c r="CT184">
        <f t="shared" si="131"/>
        <v>0</v>
      </c>
      <c r="CU184">
        <f t="shared" si="131"/>
        <v>0</v>
      </c>
      <c r="CV184">
        <f t="shared" si="131"/>
        <v>0</v>
      </c>
      <c r="CW184">
        <f t="shared" si="131"/>
        <v>0</v>
      </c>
      <c r="CX184">
        <f t="shared" si="131"/>
        <v>0</v>
      </c>
      <c r="CY184">
        <f t="shared" si="131"/>
        <v>0</v>
      </c>
      <c r="CZ184">
        <f t="shared" si="131"/>
        <v>0</v>
      </c>
      <c r="DA184">
        <f t="shared" si="131"/>
        <v>0</v>
      </c>
      <c r="DB184">
        <f t="shared" si="131"/>
        <v>0</v>
      </c>
      <c r="DC184">
        <f t="shared" si="131"/>
        <v>0</v>
      </c>
      <c r="DD184">
        <f t="shared" si="131"/>
        <v>0</v>
      </c>
      <c r="DE184" t="str">
        <f t="shared" si="131"/>
        <v>99 - 02</v>
      </c>
      <c r="DF184" t="str">
        <f t="shared" si="131"/>
        <v>Dirección General de Programación y Operaciones del Tesoro</v>
      </c>
      <c r="DG184">
        <f t="shared" si="131"/>
        <v>533246700.68000013</v>
      </c>
      <c r="DH184">
        <f t="shared" si="131"/>
        <v>0</v>
      </c>
    </row>
    <row r="185" spans="1:112">
      <c r="A185" t="str">
        <f t="shared" ref="A185:AF185" si="132">A36</f>
        <v>IDH</v>
      </c>
      <c r="B185" t="str">
        <f t="shared" si="132"/>
        <v>Impuesto Directo A Los Hidrocarburos</v>
      </c>
      <c r="C185">
        <f t="shared" si="132"/>
        <v>448837359.75000006</v>
      </c>
      <c r="D185">
        <f t="shared" si="132"/>
        <v>0</v>
      </c>
      <c r="E185">
        <f t="shared" si="132"/>
        <v>433228893.39000005</v>
      </c>
      <c r="F185">
        <f t="shared" si="132"/>
        <v>0</v>
      </c>
      <c r="G185">
        <f t="shared" si="132"/>
        <v>453783448.84999961</v>
      </c>
      <c r="H185">
        <f t="shared" si="132"/>
        <v>0</v>
      </c>
      <c r="I185">
        <f t="shared" si="132"/>
        <v>503781379.5200001</v>
      </c>
      <c r="J185">
        <f t="shared" si="132"/>
        <v>0</v>
      </c>
      <c r="K185">
        <f t="shared" si="132"/>
        <v>467671173.70000005</v>
      </c>
      <c r="L185">
        <f t="shared" si="132"/>
        <v>0</v>
      </c>
      <c r="M185">
        <f t="shared" si="132"/>
        <v>524356140.09999967</v>
      </c>
      <c r="N185">
        <f t="shared" si="132"/>
        <v>0</v>
      </c>
      <c r="O185">
        <f t="shared" si="132"/>
        <v>514404215.75000012</v>
      </c>
      <c r="P185">
        <f t="shared" si="132"/>
        <v>0</v>
      </c>
      <c r="Q185">
        <f t="shared" si="132"/>
        <v>547962454.91999972</v>
      </c>
      <c r="R185">
        <f t="shared" si="132"/>
        <v>0</v>
      </c>
      <c r="S185">
        <f t="shared" si="132"/>
        <v>548145943.50000012</v>
      </c>
      <c r="T185">
        <f t="shared" si="132"/>
        <v>0</v>
      </c>
      <c r="U185">
        <f t="shared" si="132"/>
        <v>0</v>
      </c>
      <c r="V185">
        <f t="shared" si="132"/>
        <v>0</v>
      </c>
      <c r="W185">
        <f t="shared" si="132"/>
        <v>0</v>
      </c>
      <c r="X185">
        <f t="shared" si="132"/>
        <v>0</v>
      </c>
      <c r="Y185">
        <f t="shared" si="132"/>
        <v>0</v>
      </c>
      <c r="Z185">
        <f t="shared" si="132"/>
        <v>0</v>
      </c>
      <c r="AA185">
        <f t="shared" si="132"/>
        <v>0</v>
      </c>
      <c r="AB185">
        <f t="shared" si="132"/>
        <v>0</v>
      </c>
      <c r="AC185">
        <f t="shared" si="132"/>
        <v>0</v>
      </c>
      <c r="AD185">
        <f t="shared" si="132"/>
        <v>0</v>
      </c>
      <c r="AE185">
        <f t="shared" si="132"/>
        <v>0</v>
      </c>
      <c r="AF185">
        <f t="shared" si="132"/>
        <v>0</v>
      </c>
      <c r="AG185">
        <f t="shared" ref="AG185:BL185" si="133">AG36</f>
        <v>0</v>
      </c>
      <c r="AH185">
        <f t="shared" si="133"/>
        <v>0</v>
      </c>
      <c r="AI185">
        <f t="shared" si="133"/>
        <v>0</v>
      </c>
      <c r="AJ185">
        <f t="shared" si="133"/>
        <v>0</v>
      </c>
      <c r="AK185">
        <f t="shared" si="133"/>
        <v>0</v>
      </c>
      <c r="AL185">
        <f t="shared" si="133"/>
        <v>0</v>
      </c>
      <c r="AM185">
        <f t="shared" si="133"/>
        <v>0</v>
      </c>
      <c r="AN185">
        <f t="shared" si="133"/>
        <v>0</v>
      </c>
      <c r="AO185">
        <f t="shared" si="133"/>
        <v>0</v>
      </c>
      <c r="AP185">
        <f t="shared" si="133"/>
        <v>0</v>
      </c>
      <c r="AQ185">
        <f t="shared" si="133"/>
        <v>0</v>
      </c>
      <c r="AR185">
        <f t="shared" si="133"/>
        <v>0</v>
      </c>
      <c r="AS185">
        <f t="shared" si="133"/>
        <v>0</v>
      </c>
      <c r="AT185">
        <f t="shared" si="133"/>
        <v>0</v>
      </c>
      <c r="AU185">
        <f t="shared" si="133"/>
        <v>0</v>
      </c>
      <c r="AV185">
        <f t="shared" si="133"/>
        <v>0</v>
      </c>
      <c r="AW185">
        <f t="shared" si="133"/>
        <v>0</v>
      </c>
      <c r="AX185">
        <f t="shared" si="133"/>
        <v>0</v>
      </c>
      <c r="AY185">
        <f t="shared" si="133"/>
        <v>0</v>
      </c>
      <c r="AZ185">
        <f t="shared" si="133"/>
        <v>0</v>
      </c>
      <c r="BA185">
        <f t="shared" si="133"/>
        <v>0</v>
      </c>
      <c r="BB185">
        <f t="shared" si="133"/>
        <v>0</v>
      </c>
      <c r="BC185">
        <f t="shared" si="133"/>
        <v>0</v>
      </c>
      <c r="BD185">
        <f t="shared" si="133"/>
        <v>0</v>
      </c>
      <c r="BE185">
        <f t="shared" si="133"/>
        <v>0</v>
      </c>
      <c r="BF185">
        <f t="shared" si="133"/>
        <v>0</v>
      </c>
      <c r="BG185">
        <f t="shared" si="133"/>
        <v>0</v>
      </c>
      <c r="BH185">
        <f t="shared" si="133"/>
        <v>0</v>
      </c>
      <c r="BI185">
        <f t="shared" si="133"/>
        <v>0</v>
      </c>
      <c r="BJ185">
        <f t="shared" si="133"/>
        <v>0</v>
      </c>
      <c r="BK185">
        <f t="shared" si="133"/>
        <v>0</v>
      </c>
      <c r="BL185">
        <f t="shared" si="133"/>
        <v>0</v>
      </c>
      <c r="BM185">
        <f t="shared" ref="BM185:CR185" si="134">BM36</f>
        <v>0</v>
      </c>
      <c r="BN185">
        <f t="shared" si="134"/>
        <v>0</v>
      </c>
      <c r="BO185">
        <f t="shared" si="134"/>
        <v>0</v>
      </c>
      <c r="BP185">
        <f t="shared" si="134"/>
        <v>0</v>
      </c>
      <c r="BQ185">
        <f t="shared" si="134"/>
        <v>0</v>
      </c>
      <c r="BR185">
        <f t="shared" si="134"/>
        <v>0</v>
      </c>
      <c r="BS185">
        <f t="shared" si="134"/>
        <v>0</v>
      </c>
      <c r="BT185">
        <f t="shared" si="134"/>
        <v>0</v>
      </c>
      <c r="BU185">
        <f t="shared" si="134"/>
        <v>0</v>
      </c>
      <c r="BV185">
        <f t="shared" si="134"/>
        <v>0</v>
      </c>
      <c r="BW185">
        <f t="shared" si="134"/>
        <v>0</v>
      </c>
      <c r="BX185">
        <f t="shared" si="134"/>
        <v>0</v>
      </c>
      <c r="BY185">
        <f t="shared" si="134"/>
        <v>0</v>
      </c>
      <c r="BZ185">
        <f t="shared" si="134"/>
        <v>0</v>
      </c>
      <c r="CA185">
        <f t="shared" si="134"/>
        <v>0</v>
      </c>
      <c r="CB185">
        <f t="shared" si="134"/>
        <v>0</v>
      </c>
      <c r="CC185">
        <f t="shared" si="134"/>
        <v>0</v>
      </c>
      <c r="CD185">
        <f t="shared" si="134"/>
        <v>0</v>
      </c>
      <c r="CE185">
        <f t="shared" si="134"/>
        <v>0</v>
      </c>
      <c r="CF185">
        <f t="shared" si="134"/>
        <v>0</v>
      </c>
      <c r="CG185">
        <f t="shared" si="134"/>
        <v>0</v>
      </c>
      <c r="CH185">
        <f t="shared" si="134"/>
        <v>0</v>
      </c>
      <c r="CI185">
        <f t="shared" si="134"/>
        <v>0</v>
      </c>
      <c r="CJ185">
        <f t="shared" si="134"/>
        <v>0</v>
      </c>
      <c r="CK185">
        <f t="shared" si="134"/>
        <v>0</v>
      </c>
      <c r="CL185">
        <f t="shared" si="134"/>
        <v>0</v>
      </c>
      <c r="CM185">
        <f t="shared" si="134"/>
        <v>0</v>
      </c>
      <c r="CN185">
        <f t="shared" si="134"/>
        <v>0</v>
      </c>
      <c r="CO185">
        <f t="shared" si="134"/>
        <v>0</v>
      </c>
      <c r="CP185">
        <f t="shared" si="134"/>
        <v>0</v>
      </c>
      <c r="CQ185">
        <f t="shared" si="134"/>
        <v>0</v>
      </c>
      <c r="CR185">
        <f t="shared" si="134"/>
        <v>0</v>
      </c>
      <c r="CS185">
        <f t="shared" ref="CS185:DH185" si="135">CS36</f>
        <v>0</v>
      </c>
      <c r="CT185">
        <f t="shared" si="135"/>
        <v>0</v>
      </c>
      <c r="CU185">
        <f t="shared" si="135"/>
        <v>0</v>
      </c>
      <c r="CV185">
        <f t="shared" si="135"/>
        <v>0</v>
      </c>
      <c r="CW185">
        <f t="shared" si="135"/>
        <v>0</v>
      </c>
      <c r="CX185">
        <f t="shared" si="135"/>
        <v>0</v>
      </c>
      <c r="CY185">
        <f t="shared" si="135"/>
        <v>0</v>
      </c>
      <c r="CZ185">
        <f t="shared" si="135"/>
        <v>0</v>
      </c>
      <c r="DA185">
        <f t="shared" si="135"/>
        <v>0</v>
      </c>
      <c r="DB185">
        <f t="shared" si="135"/>
        <v>0</v>
      </c>
      <c r="DC185">
        <f t="shared" si="135"/>
        <v>0</v>
      </c>
      <c r="DD185">
        <f t="shared" si="135"/>
        <v>0</v>
      </c>
      <c r="DE185">
        <f t="shared" si="135"/>
        <v>108</v>
      </c>
      <c r="DF185" t="str">
        <f t="shared" si="135"/>
        <v>Orquesta Sinfónica Nacional</v>
      </c>
      <c r="DG185">
        <f t="shared" si="135"/>
        <v>16000</v>
      </c>
      <c r="DH185">
        <f t="shared" si="135"/>
        <v>0</v>
      </c>
    </row>
    <row r="186" spans="1:112">
      <c r="A186" t="str">
        <f t="shared" ref="A186:AF186" si="136">A37</f>
        <v>N/I</v>
      </c>
      <c r="B186" t="str">
        <f t="shared" si="136"/>
        <v>No Identificado</v>
      </c>
      <c r="C186">
        <f t="shared" si="136"/>
        <v>0</v>
      </c>
      <c r="D186">
        <f t="shared" si="136"/>
        <v>135012.34000000003</v>
      </c>
      <c r="E186">
        <f t="shared" si="136"/>
        <v>0</v>
      </c>
      <c r="F186">
        <f t="shared" si="136"/>
        <v>158755.35999999999</v>
      </c>
      <c r="G186">
        <f t="shared" si="136"/>
        <v>0</v>
      </c>
      <c r="H186">
        <f t="shared" si="136"/>
        <v>295060</v>
      </c>
      <c r="I186">
        <f t="shared" si="136"/>
        <v>0</v>
      </c>
      <c r="J186">
        <f t="shared" si="136"/>
        <v>94164.69</v>
      </c>
      <c r="K186">
        <f t="shared" si="136"/>
        <v>0</v>
      </c>
      <c r="L186">
        <f t="shared" si="136"/>
        <v>878974.79999999993</v>
      </c>
      <c r="M186">
        <f t="shared" si="136"/>
        <v>0</v>
      </c>
      <c r="N186">
        <f t="shared" si="136"/>
        <v>739948.40999999992</v>
      </c>
      <c r="O186">
        <f t="shared" si="136"/>
        <v>0</v>
      </c>
      <c r="P186">
        <f t="shared" si="136"/>
        <v>2301785.31</v>
      </c>
      <c r="Q186">
        <f t="shared" si="136"/>
        <v>0</v>
      </c>
      <c r="R186">
        <f t="shared" si="136"/>
        <v>212527.49</v>
      </c>
      <c r="S186">
        <f t="shared" si="136"/>
        <v>0</v>
      </c>
      <c r="T186">
        <f t="shared" si="136"/>
        <v>180167.37000000005</v>
      </c>
      <c r="U186">
        <f t="shared" si="136"/>
        <v>0</v>
      </c>
      <c r="V186">
        <f t="shared" si="136"/>
        <v>0</v>
      </c>
      <c r="W186">
        <f t="shared" si="136"/>
        <v>0</v>
      </c>
      <c r="X186">
        <f t="shared" si="136"/>
        <v>0</v>
      </c>
      <c r="Y186">
        <f t="shared" si="136"/>
        <v>0</v>
      </c>
      <c r="Z186">
        <f t="shared" si="136"/>
        <v>0</v>
      </c>
      <c r="AA186">
        <f t="shared" si="136"/>
        <v>0</v>
      </c>
      <c r="AB186">
        <f t="shared" si="136"/>
        <v>0</v>
      </c>
      <c r="AC186">
        <f t="shared" si="136"/>
        <v>0</v>
      </c>
      <c r="AD186">
        <f t="shared" si="136"/>
        <v>0</v>
      </c>
      <c r="AE186">
        <f t="shared" si="136"/>
        <v>0</v>
      </c>
      <c r="AF186">
        <f t="shared" si="136"/>
        <v>0</v>
      </c>
      <c r="AG186">
        <f t="shared" ref="AG186:BL186" si="137">AG37</f>
        <v>0</v>
      </c>
      <c r="AH186">
        <f t="shared" si="137"/>
        <v>0</v>
      </c>
      <c r="AI186">
        <f t="shared" si="137"/>
        <v>0</v>
      </c>
      <c r="AJ186">
        <f t="shared" si="137"/>
        <v>0</v>
      </c>
      <c r="AK186">
        <f t="shared" si="137"/>
        <v>0</v>
      </c>
      <c r="AL186">
        <f t="shared" si="137"/>
        <v>0</v>
      </c>
      <c r="AM186">
        <f t="shared" si="137"/>
        <v>0</v>
      </c>
      <c r="AN186">
        <f t="shared" si="137"/>
        <v>0</v>
      </c>
      <c r="AO186">
        <f t="shared" si="137"/>
        <v>0</v>
      </c>
      <c r="AP186">
        <f t="shared" si="137"/>
        <v>0</v>
      </c>
      <c r="AQ186">
        <f t="shared" si="137"/>
        <v>0</v>
      </c>
      <c r="AR186">
        <f t="shared" si="137"/>
        <v>0</v>
      </c>
      <c r="AS186">
        <f t="shared" si="137"/>
        <v>0</v>
      </c>
      <c r="AT186">
        <f t="shared" si="137"/>
        <v>0</v>
      </c>
      <c r="AU186">
        <f t="shared" si="137"/>
        <v>0</v>
      </c>
      <c r="AV186">
        <f t="shared" si="137"/>
        <v>0</v>
      </c>
      <c r="AW186">
        <f t="shared" si="137"/>
        <v>0</v>
      </c>
      <c r="AX186">
        <f t="shared" si="137"/>
        <v>0</v>
      </c>
      <c r="AY186">
        <f t="shared" si="137"/>
        <v>0</v>
      </c>
      <c r="AZ186">
        <f t="shared" si="137"/>
        <v>0</v>
      </c>
      <c r="BA186">
        <f t="shared" si="137"/>
        <v>0</v>
      </c>
      <c r="BB186">
        <f t="shared" si="137"/>
        <v>0</v>
      </c>
      <c r="BC186">
        <f t="shared" si="137"/>
        <v>0</v>
      </c>
      <c r="BD186">
        <f t="shared" si="137"/>
        <v>0</v>
      </c>
      <c r="BE186">
        <f t="shared" si="137"/>
        <v>0</v>
      </c>
      <c r="BF186">
        <f t="shared" si="137"/>
        <v>0</v>
      </c>
      <c r="BG186">
        <f t="shared" si="137"/>
        <v>0</v>
      </c>
      <c r="BH186">
        <f t="shared" si="137"/>
        <v>0</v>
      </c>
      <c r="BI186">
        <f t="shared" si="137"/>
        <v>0</v>
      </c>
      <c r="BJ186">
        <f t="shared" si="137"/>
        <v>0</v>
      </c>
      <c r="BK186">
        <f t="shared" si="137"/>
        <v>0</v>
      </c>
      <c r="BL186">
        <f t="shared" si="137"/>
        <v>0</v>
      </c>
      <c r="BM186">
        <f t="shared" ref="BM186:CR186" si="138">BM37</f>
        <v>0</v>
      </c>
      <c r="BN186">
        <f t="shared" si="138"/>
        <v>0</v>
      </c>
      <c r="BO186">
        <f t="shared" si="138"/>
        <v>0</v>
      </c>
      <c r="BP186">
        <f t="shared" si="138"/>
        <v>0</v>
      </c>
      <c r="BQ186">
        <f t="shared" si="138"/>
        <v>0</v>
      </c>
      <c r="BR186">
        <f t="shared" si="138"/>
        <v>0</v>
      </c>
      <c r="BS186">
        <f t="shared" si="138"/>
        <v>0</v>
      </c>
      <c r="BT186">
        <f t="shared" si="138"/>
        <v>0</v>
      </c>
      <c r="BU186">
        <f t="shared" si="138"/>
        <v>0</v>
      </c>
      <c r="BV186">
        <f t="shared" si="138"/>
        <v>0</v>
      </c>
      <c r="BW186">
        <f t="shared" si="138"/>
        <v>0</v>
      </c>
      <c r="BX186">
        <f t="shared" si="138"/>
        <v>0</v>
      </c>
      <c r="BY186">
        <f t="shared" si="138"/>
        <v>0</v>
      </c>
      <c r="BZ186">
        <f t="shared" si="138"/>
        <v>0</v>
      </c>
      <c r="CA186">
        <f t="shared" si="138"/>
        <v>0</v>
      </c>
      <c r="CB186">
        <f t="shared" si="138"/>
        <v>0</v>
      </c>
      <c r="CC186">
        <f t="shared" si="138"/>
        <v>0</v>
      </c>
      <c r="CD186">
        <f t="shared" si="138"/>
        <v>0</v>
      </c>
      <c r="CE186">
        <f t="shared" si="138"/>
        <v>0</v>
      </c>
      <c r="CF186">
        <f t="shared" si="138"/>
        <v>0</v>
      </c>
      <c r="CG186">
        <f t="shared" si="138"/>
        <v>0</v>
      </c>
      <c r="CH186">
        <f t="shared" si="138"/>
        <v>0</v>
      </c>
      <c r="CI186">
        <f t="shared" si="138"/>
        <v>0</v>
      </c>
      <c r="CJ186">
        <f t="shared" si="138"/>
        <v>0</v>
      </c>
      <c r="CK186">
        <f t="shared" si="138"/>
        <v>0</v>
      </c>
      <c r="CL186">
        <f t="shared" si="138"/>
        <v>0</v>
      </c>
      <c r="CM186">
        <f t="shared" si="138"/>
        <v>0</v>
      </c>
      <c r="CN186">
        <f t="shared" si="138"/>
        <v>0</v>
      </c>
      <c r="CO186">
        <f t="shared" si="138"/>
        <v>0</v>
      </c>
      <c r="CP186">
        <f t="shared" si="138"/>
        <v>0</v>
      </c>
      <c r="CQ186">
        <f t="shared" si="138"/>
        <v>0</v>
      </c>
      <c r="CR186">
        <f t="shared" si="138"/>
        <v>0</v>
      </c>
      <c r="CS186">
        <f t="shared" ref="CS186:DH186" si="139">CS37</f>
        <v>0</v>
      </c>
      <c r="CT186">
        <f t="shared" si="139"/>
        <v>0</v>
      </c>
      <c r="CU186">
        <f t="shared" si="139"/>
        <v>0</v>
      </c>
      <c r="CV186">
        <f t="shared" si="139"/>
        <v>0</v>
      </c>
      <c r="CW186">
        <f t="shared" si="139"/>
        <v>0</v>
      </c>
      <c r="CX186">
        <f t="shared" si="139"/>
        <v>0</v>
      </c>
      <c r="CY186">
        <f t="shared" si="139"/>
        <v>0</v>
      </c>
      <c r="CZ186">
        <f t="shared" si="139"/>
        <v>0</v>
      </c>
      <c r="DA186">
        <f t="shared" si="139"/>
        <v>0</v>
      </c>
      <c r="DB186">
        <f t="shared" si="139"/>
        <v>0</v>
      </c>
      <c r="DC186">
        <f t="shared" si="139"/>
        <v>0</v>
      </c>
      <c r="DD186">
        <f t="shared" si="139"/>
        <v>0</v>
      </c>
      <c r="DE186">
        <f t="shared" si="139"/>
        <v>312</v>
      </c>
      <c r="DF186" t="str">
        <f t="shared" si="139"/>
        <v>Autoridad de Fiscalizac. y Control Soc de Bosques y Tierras</v>
      </c>
      <c r="DG186">
        <f t="shared" si="139"/>
        <v>12657971.119999994</v>
      </c>
      <c r="DH186">
        <f t="shared" si="139"/>
        <v>0</v>
      </c>
    </row>
    <row r="187" spans="1:112">
      <c r="A187">
        <f t="shared" ref="A187:AF187" si="140">A38</f>
        <v>597</v>
      </c>
      <c r="B187" t="str">
        <f t="shared" si="140"/>
        <v>Empresa Pública Nacional Estratégica de Yacimientos de Litio Bolivianos</v>
      </c>
      <c r="C187">
        <f t="shared" si="140"/>
        <v>0</v>
      </c>
      <c r="D187">
        <f t="shared" si="140"/>
        <v>0</v>
      </c>
      <c r="E187">
        <f t="shared" si="140"/>
        <v>0</v>
      </c>
      <c r="F187">
        <f t="shared" si="140"/>
        <v>0</v>
      </c>
      <c r="G187">
        <f t="shared" si="140"/>
        <v>0</v>
      </c>
      <c r="H187">
        <f t="shared" si="140"/>
        <v>0</v>
      </c>
      <c r="I187">
        <f t="shared" si="140"/>
        <v>0</v>
      </c>
      <c r="J187">
        <f t="shared" si="140"/>
        <v>0</v>
      </c>
      <c r="K187">
        <f t="shared" si="140"/>
        <v>0</v>
      </c>
      <c r="L187">
        <f t="shared" si="140"/>
        <v>0</v>
      </c>
      <c r="M187">
        <f t="shared" si="140"/>
        <v>0</v>
      </c>
      <c r="N187">
        <f t="shared" si="140"/>
        <v>0</v>
      </c>
      <c r="O187">
        <f t="shared" si="140"/>
        <v>0</v>
      </c>
      <c r="P187">
        <f t="shared" si="140"/>
        <v>0</v>
      </c>
      <c r="Q187">
        <f t="shared" si="140"/>
        <v>0</v>
      </c>
      <c r="R187">
        <f t="shared" si="140"/>
        <v>0</v>
      </c>
      <c r="S187">
        <f t="shared" si="140"/>
        <v>500</v>
      </c>
      <c r="T187">
        <f t="shared" si="140"/>
        <v>13902.18</v>
      </c>
      <c r="U187">
        <f t="shared" si="140"/>
        <v>0</v>
      </c>
      <c r="V187">
        <f t="shared" si="140"/>
        <v>0</v>
      </c>
      <c r="W187">
        <f t="shared" si="140"/>
        <v>0</v>
      </c>
      <c r="X187">
        <f t="shared" si="140"/>
        <v>0</v>
      </c>
      <c r="Y187">
        <f t="shared" si="140"/>
        <v>0</v>
      </c>
      <c r="Z187">
        <f t="shared" si="140"/>
        <v>0</v>
      </c>
      <c r="AA187">
        <f t="shared" si="140"/>
        <v>0</v>
      </c>
      <c r="AB187">
        <f t="shared" si="140"/>
        <v>0</v>
      </c>
      <c r="AC187">
        <f t="shared" si="140"/>
        <v>0</v>
      </c>
      <c r="AD187">
        <f t="shared" si="140"/>
        <v>0</v>
      </c>
      <c r="AE187">
        <f t="shared" si="140"/>
        <v>0</v>
      </c>
      <c r="AF187">
        <f t="shared" si="140"/>
        <v>0</v>
      </c>
      <c r="AG187">
        <f t="shared" ref="AG187:BL187" si="141">AG38</f>
        <v>0</v>
      </c>
      <c r="AH187">
        <f t="shared" si="141"/>
        <v>0</v>
      </c>
      <c r="AI187">
        <f t="shared" si="141"/>
        <v>0</v>
      </c>
      <c r="AJ187">
        <f t="shared" si="141"/>
        <v>0</v>
      </c>
      <c r="AK187">
        <f t="shared" si="141"/>
        <v>0</v>
      </c>
      <c r="AL187">
        <f t="shared" si="141"/>
        <v>0</v>
      </c>
      <c r="AM187">
        <f t="shared" si="141"/>
        <v>0</v>
      </c>
      <c r="AN187">
        <f t="shared" si="141"/>
        <v>0</v>
      </c>
      <c r="AO187">
        <f t="shared" si="141"/>
        <v>0</v>
      </c>
      <c r="AP187">
        <f t="shared" si="141"/>
        <v>0</v>
      </c>
      <c r="AQ187">
        <f t="shared" si="141"/>
        <v>0</v>
      </c>
      <c r="AR187">
        <f t="shared" si="141"/>
        <v>0</v>
      </c>
      <c r="AS187">
        <f t="shared" si="141"/>
        <v>0</v>
      </c>
      <c r="AT187">
        <f t="shared" si="141"/>
        <v>0</v>
      </c>
      <c r="AU187">
        <f t="shared" si="141"/>
        <v>0</v>
      </c>
      <c r="AV187">
        <f t="shared" si="141"/>
        <v>0</v>
      </c>
      <c r="AW187">
        <f t="shared" si="141"/>
        <v>0</v>
      </c>
      <c r="AX187">
        <f t="shared" si="141"/>
        <v>0</v>
      </c>
      <c r="AY187">
        <f t="shared" si="141"/>
        <v>0</v>
      </c>
      <c r="AZ187">
        <f t="shared" si="141"/>
        <v>0</v>
      </c>
      <c r="BA187">
        <f t="shared" si="141"/>
        <v>0</v>
      </c>
      <c r="BB187">
        <f t="shared" si="141"/>
        <v>0</v>
      </c>
      <c r="BC187">
        <f t="shared" si="141"/>
        <v>0</v>
      </c>
      <c r="BD187">
        <f t="shared" si="141"/>
        <v>0</v>
      </c>
      <c r="BE187">
        <f t="shared" si="141"/>
        <v>0</v>
      </c>
      <c r="BF187">
        <f t="shared" si="141"/>
        <v>0</v>
      </c>
      <c r="BG187">
        <f t="shared" si="141"/>
        <v>0</v>
      </c>
      <c r="BH187">
        <f t="shared" si="141"/>
        <v>0</v>
      </c>
      <c r="BI187">
        <f t="shared" si="141"/>
        <v>0</v>
      </c>
      <c r="BJ187">
        <f t="shared" si="141"/>
        <v>0</v>
      </c>
      <c r="BK187">
        <f t="shared" si="141"/>
        <v>0</v>
      </c>
      <c r="BL187">
        <f t="shared" si="141"/>
        <v>0</v>
      </c>
      <c r="BM187">
        <f t="shared" ref="BM187:CR187" si="142">BM38</f>
        <v>0</v>
      </c>
      <c r="BN187">
        <f t="shared" si="142"/>
        <v>0</v>
      </c>
      <c r="BO187">
        <f t="shared" si="142"/>
        <v>0</v>
      </c>
      <c r="BP187">
        <f t="shared" si="142"/>
        <v>0</v>
      </c>
      <c r="BQ187">
        <f t="shared" si="142"/>
        <v>0</v>
      </c>
      <c r="BR187">
        <f t="shared" si="142"/>
        <v>0</v>
      </c>
      <c r="BS187">
        <f t="shared" si="142"/>
        <v>0</v>
      </c>
      <c r="BT187">
        <f t="shared" si="142"/>
        <v>0</v>
      </c>
      <c r="BU187">
        <f t="shared" si="142"/>
        <v>0</v>
      </c>
      <c r="BV187">
        <f t="shared" si="142"/>
        <v>0</v>
      </c>
      <c r="BW187">
        <f t="shared" si="142"/>
        <v>0</v>
      </c>
      <c r="BX187">
        <f t="shared" si="142"/>
        <v>0</v>
      </c>
      <c r="BY187">
        <f t="shared" si="142"/>
        <v>0</v>
      </c>
      <c r="BZ187">
        <f t="shared" si="142"/>
        <v>0</v>
      </c>
      <c r="CA187">
        <f t="shared" si="142"/>
        <v>0</v>
      </c>
      <c r="CB187">
        <f t="shared" si="142"/>
        <v>0</v>
      </c>
      <c r="CC187">
        <f t="shared" si="142"/>
        <v>0</v>
      </c>
      <c r="CD187">
        <f t="shared" si="142"/>
        <v>0</v>
      </c>
      <c r="CE187">
        <f t="shared" si="142"/>
        <v>0</v>
      </c>
      <c r="CF187">
        <f t="shared" si="142"/>
        <v>0</v>
      </c>
      <c r="CG187">
        <f t="shared" si="142"/>
        <v>0</v>
      </c>
      <c r="CH187">
        <f t="shared" si="142"/>
        <v>0</v>
      </c>
      <c r="CI187">
        <f t="shared" si="142"/>
        <v>0</v>
      </c>
      <c r="CJ187">
        <f t="shared" si="142"/>
        <v>0</v>
      </c>
      <c r="CK187">
        <f t="shared" si="142"/>
        <v>0</v>
      </c>
      <c r="CL187">
        <f t="shared" si="142"/>
        <v>0</v>
      </c>
      <c r="CM187">
        <f t="shared" si="142"/>
        <v>0</v>
      </c>
      <c r="CN187">
        <f t="shared" si="142"/>
        <v>0</v>
      </c>
      <c r="CO187">
        <f t="shared" si="142"/>
        <v>0</v>
      </c>
      <c r="CP187">
        <f t="shared" si="142"/>
        <v>0</v>
      </c>
      <c r="CQ187">
        <f t="shared" si="142"/>
        <v>0</v>
      </c>
      <c r="CR187">
        <f t="shared" si="142"/>
        <v>0</v>
      </c>
      <c r="CS187">
        <f t="shared" ref="CS187:DH187" si="143">CS38</f>
        <v>0</v>
      </c>
      <c r="CT187">
        <f t="shared" si="143"/>
        <v>0</v>
      </c>
      <c r="CU187">
        <f t="shared" si="143"/>
        <v>0</v>
      </c>
      <c r="CV187">
        <f t="shared" si="143"/>
        <v>0</v>
      </c>
      <c r="CW187">
        <f t="shared" si="143"/>
        <v>0</v>
      </c>
      <c r="CX187">
        <f t="shared" si="143"/>
        <v>0</v>
      </c>
      <c r="CY187">
        <f t="shared" si="143"/>
        <v>0</v>
      </c>
      <c r="CZ187">
        <f t="shared" si="143"/>
        <v>0</v>
      </c>
      <c r="DA187">
        <f t="shared" si="143"/>
        <v>0</v>
      </c>
      <c r="DB187">
        <f t="shared" si="143"/>
        <v>0</v>
      </c>
      <c r="DC187">
        <f t="shared" si="143"/>
        <v>0</v>
      </c>
      <c r="DD187">
        <f t="shared" si="143"/>
        <v>0</v>
      </c>
      <c r="DE187">
        <f t="shared" si="143"/>
        <v>315</v>
      </c>
      <c r="DF187" t="str">
        <f t="shared" si="143"/>
        <v>Autoridad de Fiscalización de Empresas</v>
      </c>
      <c r="DG187">
        <f t="shared" si="143"/>
        <v>179325.96</v>
      </c>
      <c r="DH187">
        <f t="shared" si="143"/>
        <v>0</v>
      </c>
    </row>
    <row r="188" spans="1:112">
      <c r="A188">
        <f t="shared" ref="A188:AF188" si="144">A39</f>
        <v>595</v>
      </c>
      <c r="B188" t="str">
        <f t="shared" si="144"/>
        <v>Gestora Pública de la Seguridad Social de Largo Plazo</v>
      </c>
      <c r="C188">
        <f t="shared" si="144"/>
        <v>0</v>
      </c>
      <c r="D188">
        <f t="shared" si="144"/>
        <v>0</v>
      </c>
      <c r="E188">
        <f t="shared" si="144"/>
        <v>0</v>
      </c>
      <c r="F188">
        <f t="shared" si="144"/>
        <v>0</v>
      </c>
      <c r="G188">
        <f t="shared" si="144"/>
        <v>0</v>
      </c>
      <c r="H188">
        <f t="shared" si="144"/>
        <v>0</v>
      </c>
      <c r="I188">
        <f t="shared" si="144"/>
        <v>0</v>
      </c>
      <c r="J188">
        <f t="shared" si="144"/>
        <v>0</v>
      </c>
      <c r="K188">
        <f t="shared" si="144"/>
        <v>0</v>
      </c>
      <c r="L188">
        <f t="shared" si="144"/>
        <v>0</v>
      </c>
      <c r="M188">
        <f t="shared" si="144"/>
        <v>0</v>
      </c>
      <c r="N188">
        <f t="shared" si="144"/>
        <v>0</v>
      </c>
      <c r="O188">
        <f t="shared" si="144"/>
        <v>0</v>
      </c>
      <c r="P188">
        <f t="shared" si="144"/>
        <v>0</v>
      </c>
      <c r="Q188">
        <f t="shared" si="144"/>
        <v>0</v>
      </c>
      <c r="R188">
        <f t="shared" si="144"/>
        <v>0</v>
      </c>
      <c r="S188">
        <f t="shared" si="144"/>
        <v>0</v>
      </c>
      <c r="T188">
        <f t="shared" si="144"/>
        <v>80582.42</v>
      </c>
      <c r="U188">
        <f t="shared" si="144"/>
        <v>0</v>
      </c>
      <c r="V188">
        <f t="shared" si="144"/>
        <v>0</v>
      </c>
      <c r="W188">
        <f t="shared" si="144"/>
        <v>0</v>
      </c>
      <c r="X188">
        <f t="shared" si="144"/>
        <v>0</v>
      </c>
      <c r="Y188">
        <f t="shared" si="144"/>
        <v>0</v>
      </c>
      <c r="Z188">
        <f t="shared" si="144"/>
        <v>0</v>
      </c>
      <c r="AA188">
        <f t="shared" si="144"/>
        <v>0</v>
      </c>
      <c r="AB188">
        <f t="shared" si="144"/>
        <v>0</v>
      </c>
      <c r="AC188">
        <f t="shared" si="144"/>
        <v>0</v>
      </c>
      <c r="AD188">
        <f t="shared" si="144"/>
        <v>0</v>
      </c>
      <c r="AE188">
        <f t="shared" si="144"/>
        <v>0</v>
      </c>
      <c r="AF188">
        <f t="shared" si="144"/>
        <v>0</v>
      </c>
      <c r="AG188">
        <f t="shared" ref="AG188:BL188" si="145">AG39</f>
        <v>0</v>
      </c>
      <c r="AH188">
        <f t="shared" si="145"/>
        <v>0</v>
      </c>
      <c r="AI188">
        <f t="shared" si="145"/>
        <v>0</v>
      </c>
      <c r="AJ188">
        <f t="shared" si="145"/>
        <v>0</v>
      </c>
      <c r="AK188">
        <f t="shared" si="145"/>
        <v>0</v>
      </c>
      <c r="AL188">
        <f t="shared" si="145"/>
        <v>0</v>
      </c>
      <c r="AM188">
        <f t="shared" si="145"/>
        <v>0</v>
      </c>
      <c r="AN188">
        <f t="shared" si="145"/>
        <v>0</v>
      </c>
      <c r="AO188">
        <f t="shared" si="145"/>
        <v>0</v>
      </c>
      <c r="AP188">
        <f t="shared" si="145"/>
        <v>0</v>
      </c>
      <c r="AQ188">
        <f t="shared" si="145"/>
        <v>0</v>
      </c>
      <c r="AR188">
        <f t="shared" si="145"/>
        <v>0</v>
      </c>
      <c r="AS188">
        <f t="shared" si="145"/>
        <v>0</v>
      </c>
      <c r="AT188">
        <f t="shared" si="145"/>
        <v>0</v>
      </c>
      <c r="AU188">
        <f t="shared" si="145"/>
        <v>0</v>
      </c>
      <c r="AV188">
        <f t="shared" si="145"/>
        <v>0</v>
      </c>
      <c r="AW188">
        <f t="shared" si="145"/>
        <v>0</v>
      </c>
      <c r="AX188">
        <f t="shared" si="145"/>
        <v>0</v>
      </c>
      <c r="AY188">
        <f t="shared" si="145"/>
        <v>0</v>
      </c>
      <c r="AZ188">
        <f t="shared" si="145"/>
        <v>0</v>
      </c>
      <c r="BA188">
        <f t="shared" si="145"/>
        <v>0</v>
      </c>
      <c r="BB188">
        <f t="shared" si="145"/>
        <v>0</v>
      </c>
      <c r="BC188">
        <f t="shared" si="145"/>
        <v>0</v>
      </c>
      <c r="BD188">
        <f t="shared" si="145"/>
        <v>0</v>
      </c>
      <c r="BE188">
        <f t="shared" si="145"/>
        <v>0</v>
      </c>
      <c r="BF188">
        <f t="shared" si="145"/>
        <v>0</v>
      </c>
      <c r="BG188">
        <f t="shared" si="145"/>
        <v>0</v>
      </c>
      <c r="BH188">
        <f t="shared" si="145"/>
        <v>0</v>
      </c>
      <c r="BI188">
        <f t="shared" si="145"/>
        <v>0</v>
      </c>
      <c r="BJ188">
        <f t="shared" si="145"/>
        <v>0</v>
      </c>
      <c r="BK188">
        <f t="shared" si="145"/>
        <v>0</v>
      </c>
      <c r="BL188">
        <f t="shared" si="145"/>
        <v>0</v>
      </c>
      <c r="BM188">
        <f t="shared" ref="BM188:CR188" si="146">BM39</f>
        <v>0</v>
      </c>
      <c r="BN188">
        <f t="shared" si="146"/>
        <v>0</v>
      </c>
      <c r="BO188">
        <f t="shared" si="146"/>
        <v>0</v>
      </c>
      <c r="BP188">
        <f t="shared" si="146"/>
        <v>0</v>
      </c>
      <c r="BQ188">
        <f t="shared" si="146"/>
        <v>0</v>
      </c>
      <c r="BR188">
        <f t="shared" si="146"/>
        <v>0</v>
      </c>
      <c r="BS188">
        <f t="shared" si="146"/>
        <v>0</v>
      </c>
      <c r="BT188">
        <f t="shared" si="146"/>
        <v>0</v>
      </c>
      <c r="BU188">
        <f t="shared" si="146"/>
        <v>0</v>
      </c>
      <c r="BV188">
        <f t="shared" si="146"/>
        <v>0</v>
      </c>
      <c r="BW188">
        <f t="shared" si="146"/>
        <v>0</v>
      </c>
      <c r="BX188">
        <f t="shared" si="146"/>
        <v>0</v>
      </c>
      <c r="BY188">
        <f t="shared" si="146"/>
        <v>0</v>
      </c>
      <c r="BZ188">
        <f t="shared" si="146"/>
        <v>0</v>
      </c>
      <c r="CA188">
        <f t="shared" si="146"/>
        <v>0</v>
      </c>
      <c r="CB188">
        <f t="shared" si="146"/>
        <v>0</v>
      </c>
      <c r="CC188">
        <f t="shared" si="146"/>
        <v>0</v>
      </c>
      <c r="CD188">
        <f t="shared" si="146"/>
        <v>0</v>
      </c>
      <c r="CE188">
        <f t="shared" si="146"/>
        <v>0</v>
      </c>
      <c r="CF188">
        <f t="shared" si="146"/>
        <v>0</v>
      </c>
      <c r="CG188">
        <f t="shared" si="146"/>
        <v>0</v>
      </c>
      <c r="CH188">
        <f t="shared" si="146"/>
        <v>0</v>
      </c>
      <c r="CI188">
        <f t="shared" si="146"/>
        <v>0</v>
      </c>
      <c r="CJ188">
        <f t="shared" si="146"/>
        <v>0</v>
      </c>
      <c r="CK188">
        <f t="shared" si="146"/>
        <v>0</v>
      </c>
      <c r="CL188">
        <f t="shared" si="146"/>
        <v>0</v>
      </c>
      <c r="CM188">
        <f t="shared" si="146"/>
        <v>0</v>
      </c>
      <c r="CN188">
        <f t="shared" si="146"/>
        <v>0</v>
      </c>
      <c r="CO188">
        <f t="shared" si="146"/>
        <v>0</v>
      </c>
      <c r="CP188">
        <f t="shared" si="146"/>
        <v>0</v>
      </c>
      <c r="CQ188">
        <f t="shared" si="146"/>
        <v>0</v>
      </c>
      <c r="CR188">
        <f t="shared" si="146"/>
        <v>0</v>
      </c>
      <c r="CS188">
        <f t="shared" ref="CS188:DH188" si="147">CS39</f>
        <v>0</v>
      </c>
      <c r="CT188">
        <f t="shared" si="147"/>
        <v>0</v>
      </c>
      <c r="CU188">
        <f t="shared" si="147"/>
        <v>0</v>
      </c>
      <c r="CV188">
        <f t="shared" si="147"/>
        <v>0</v>
      </c>
      <c r="CW188">
        <f t="shared" si="147"/>
        <v>0</v>
      </c>
      <c r="CX188">
        <f t="shared" si="147"/>
        <v>0</v>
      </c>
      <c r="CY188">
        <f t="shared" si="147"/>
        <v>0</v>
      </c>
      <c r="CZ188">
        <f t="shared" si="147"/>
        <v>0</v>
      </c>
      <c r="DA188">
        <f t="shared" si="147"/>
        <v>0</v>
      </c>
      <c r="DB188">
        <f t="shared" si="147"/>
        <v>0</v>
      </c>
      <c r="DC188">
        <f t="shared" si="147"/>
        <v>0</v>
      </c>
      <c r="DD188">
        <f t="shared" si="147"/>
        <v>0</v>
      </c>
      <c r="DE188">
        <f t="shared" si="147"/>
        <v>324</v>
      </c>
      <c r="DF188" t="str">
        <f t="shared" si="147"/>
        <v>Escuela Boliviana Intercultural de Música</v>
      </c>
      <c r="DG188">
        <f t="shared" si="147"/>
        <v>14170.7</v>
      </c>
      <c r="DH188">
        <f t="shared" si="147"/>
        <v>0</v>
      </c>
    </row>
    <row r="189" spans="1:112">
      <c r="A189">
        <f t="shared" ref="A189:AF189" si="148">A40</f>
        <v>903</v>
      </c>
      <c r="B189" t="str">
        <f t="shared" si="148"/>
        <v>Gobierno Autónomo Departamental de Cochabamba</v>
      </c>
      <c r="C189">
        <f t="shared" si="148"/>
        <v>0</v>
      </c>
      <c r="D189">
        <f t="shared" si="148"/>
        <v>5671.43</v>
      </c>
      <c r="E189">
        <f t="shared" si="148"/>
        <v>0</v>
      </c>
      <c r="F189">
        <f t="shared" si="148"/>
        <v>0</v>
      </c>
      <c r="G189">
        <f t="shared" si="148"/>
        <v>0</v>
      </c>
      <c r="H189">
        <f t="shared" si="148"/>
        <v>0</v>
      </c>
      <c r="I189">
        <f t="shared" si="148"/>
        <v>0</v>
      </c>
      <c r="J189">
        <f t="shared" si="148"/>
        <v>25000</v>
      </c>
      <c r="K189">
        <f t="shared" si="148"/>
        <v>0</v>
      </c>
      <c r="L189">
        <f t="shared" si="148"/>
        <v>0</v>
      </c>
      <c r="M189">
        <f t="shared" si="148"/>
        <v>0</v>
      </c>
      <c r="N189">
        <f t="shared" si="148"/>
        <v>0</v>
      </c>
      <c r="O189">
        <f t="shared" si="148"/>
        <v>0</v>
      </c>
      <c r="P189">
        <f t="shared" si="148"/>
        <v>435194.72</v>
      </c>
      <c r="Q189">
        <f t="shared" si="148"/>
        <v>0</v>
      </c>
      <c r="R189">
        <f t="shared" si="148"/>
        <v>5628.58</v>
      </c>
      <c r="S189">
        <f t="shared" si="148"/>
        <v>0</v>
      </c>
      <c r="T189">
        <f t="shared" si="148"/>
        <v>0</v>
      </c>
      <c r="U189">
        <f t="shared" si="148"/>
        <v>0</v>
      </c>
      <c r="V189">
        <f t="shared" si="148"/>
        <v>0</v>
      </c>
      <c r="W189">
        <f t="shared" si="148"/>
        <v>0</v>
      </c>
      <c r="X189">
        <f t="shared" si="148"/>
        <v>0</v>
      </c>
      <c r="Y189">
        <f t="shared" si="148"/>
        <v>0</v>
      </c>
      <c r="Z189">
        <f t="shared" si="148"/>
        <v>0</v>
      </c>
      <c r="AA189">
        <f t="shared" si="148"/>
        <v>0</v>
      </c>
      <c r="AB189">
        <f t="shared" si="148"/>
        <v>0</v>
      </c>
      <c r="AC189">
        <f t="shared" si="148"/>
        <v>0</v>
      </c>
      <c r="AD189">
        <f t="shared" si="148"/>
        <v>0</v>
      </c>
      <c r="AE189">
        <f t="shared" si="148"/>
        <v>0</v>
      </c>
      <c r="AF189">
        <f t="shared" si="148"/>
        <v>0</v>
      </c>
      <c r="AG189">
        <f t="shared" ref="AG189:BL189" si="149">AG40</f>
        <v>0</v>
      </c>
      <c r="AH189">
        <f t="shared" si="149"/>
        <v>0</v>
      </c>
      <c r="AI189">
        <f t="shared" si="149"/>
        <v>0</v>
      </c>
      <c r="AJ189">
        <f t="shared" si="149"/>
        <v>0</v>
      </c>
      <c r="AK189">
        <f t="shared" si="149"/>
        <v>0</v>
      </c>
      <c r="AL189">
        <f t="shared" si="149"/>
        <v>0</v>
      </c>
      <c r="AM189">
        <f t="shared" si="149"/>
        <v>0</v>
      </c>
      <c r="AN189">
        <f t="shared" si="149"/>
        <v>0</v>
      </c>
      <c r="AO189">
        <f t="shared" si="149"/>
        <v>0</v>
      </c>
      <c r="AP189">
        <f t="shared" si="149"/>
        <v>0</v>
      </c>
      <c r="AQ189">
        <f t="shared" si="149"/>
        <v>0</v>
      </c>
      <c r="AR189">
        <f t="shared" si="149"/>
        <v>0</v>
      </c>
      <c r="AS189">
        <f t="shared" si="149"/>
        <v>0</v>
      </c>
      <c r="AT189">
        <f t="shared" si="149"/>
        <v>0</v>
      </c>
      <c r="AU189">
        <f t="shared" si="149"/>
        <v>0</v>
      </c>
      <c r="AV189">
        <f t="shared" si="149"/>
        <v>0</v>
      </c>
      <c r="AW189">
        <f t="shared" si="149"/>
        <v>0</v>
      </c>
      <c r="AX189">
        <f t="shared" si="149"/>
        <v>0</v>
      </c>
      <c r="AY189">
        <f t="shared" si="149"/>
        <v>0</v>
      </c>
      <c r="AZ189">
        <f t="shared" si="149"/>
        <v>0</v>
      </c>
      <c r="BA189">
        <f t="shared" si="149"/>
        <v>0</v>
      </c>
      <c r="BB189">
        <f t="shared" si="149"/>
        <v>0</v>
      </c>
      <c r="BC189">
        <f t="shared" si="149"/>
        <v>0</v>
      </c>
      <c r="BD189">
        <f t="shared" si="149"/>
        <v>0</v>
      </c>
      <c r="BE189">
        <f t="shared" si="149"/>
        <v>0</v>
      </c>
      <c r="BF189">
        <f t="shared" si="149"/>
        <v>0</v>
      </c>
      <c r="BG189">
        <f t="shared" si="149"/>
        <v>0</v>
      </c>
      <c r="BH189">
        <f t="shared" si="149"/>
        <v>0</v>
      </c>
      <c r="BI189">
        <f t="shared" si="149"/>
        <v>0</v>
      </c>
      <c r="BJ189">
        <f t="shared" si="149"/>
        <v>0</v>
      </c>
      <c r="BK189">
        <f t="shared" si="149"/>
        <v>0</v>
      </c>
      <c r="BL189">
        <f t="shared" si="149"/>
        <v>0</v>
      </c>
      <c r="BM189">
        <f t="shared" ref="BM189:CR189" si="150">BM40</f>
        <v>0</v>
      </c>
      <c r="BN189">
        <f t="shared" si="150"/>
        <v>0</v>
      </c>
      <c r="BO189">
        <f t="shared" si="150"/>
        <v>0</v>
      </c>
      <c r="BP189">
        <f t="shared" si="150"/>
        <v>0</v>
      </c>
      <c r="BQ189">
        <f t="shared" si="150"/>
        <v>0</v>
      </c>
      <c r="BR189">
        <f t="shared" si="150"/>
        <v>0</v>
      </c>
      <c r="BS189">
        <f t="shared" si="150"/>
        <v>0</v>
      </c>
      <c r="BT189">
        <f t="shared" si="150"/>
        <v>0</v>
      </c>
      <c r="BU189">
        <f t="shared" si="150"/>
        <v>0</v>
      </c>
      <c r="BV189">
        <f t="shared" si="150"/>
        <v>0</v>
      </c>
      <c r="BW189">
        <f t="shared" si="150"/>
        <v>0</v>
      </c>
      <c r="BX189">
        <f t="shared" si="150"/>
        <v>0</v>
      </c>
      <c r="BY189">
        <f t="shared" si="150"/>
        <v>0</v>
      </c>
      <c r="BZ189">
        <f t="shared" si="150"/>
        <v>0</v>
      </c>
      <c r="CA189">
        <f t="shared" si="150"/>
        <v>0</v>
      </c>
      <c r="CB189">
        <f t="shared" si="150"/>
        <v>0</v>
      </c>
      <c r="CC189">
        <f t="shared" si="150"/>
        <v>0</v>
      </c>
      <c r="CD189">
        <f t="shared" si="150"/>
        <v>0</v>
      </c>
      <c r="CE189">
        <f t="shared" si="150"/>
        <v>0</v>
      </c>
      <c r="CF189">
        <f t="shared" si="150"/>
        <v>0</v>
      </c>
      <c r="CG189">
        <f t="shared" si="150"/>
        <v>0</v>
      </c>
      <c r="CH189">
        <f t="shared" si="150"/>
        <v>0</v>
      </c>
      <c r="CI189">
        <f t="shared" si="150"/>
        <v>0</v>
      </c>
      <c r="CJ189">
        <f t="shared" si="150"/>
        <v>0</v>
      </c>
      <c r="CK189">
        <f t="shared" si="150"/>
        <v>0</v>
      </c>
      <c r="CL189">
        <f t="shared" si="150"/>
        <v>0</v>
      </c>
      <c r="CM189">
        <f t="shared" si="150"/>
        <v>0</v>
      </c>
      <c r="CN189">
        <f t="shared" si="150"/>
        <v>0</v>
      </c>
      <c r="CO189">
        <f t="shared" si="150"/>
        <v>0</v>
      </c>
      <c r="CP189">
        <f t="shared" si="150"/>
        <v>0</v>
      </c>
      <c r="CQ189">
        <f t="shared" si="150"/>
        <v>0</v>
      </c>
      <c r="CR189">
        <f t="shared" si="150"/>
        <v>0</v>
      </c>
      <c r="CS189">
        <f t="shared" ref="CS189:DH189" si="151">CS40</f>
        <v>0</v>
      </c>
      <c r="CT189">
        <f t="shared" si="151"/>
        <v>0</v>
      </c>
      <c r="CU189">
        <f t="shared" si="151"/>
        <v>0</v>
      </c>
      <c r="CV189">
        <f t="shared" si="151"/>
        <v>0</v>
      </c>
      <c r="CW189">
        <f t="shared" si="151"/>
        <v>0</v>
      </c>
      <c r="CX189">
        <f t="shared" si="151"/>
        <v>0</v>
      </c>
      <c r="CY189">
        <f t="shared" si="151"/>
        <v>0</v>
      </c>
      <c r="CZ189">
        <f t="shared" si="151"/>
        <v>0</v>
      </c>
      <c r="DA189">
        <f t="shared" si="151"/>
        <v>0</v>
      </c>
      <c r="DB189">
        <f t="shared" si="151"/>
        <v>0</v>
      </c>
      <c r="DC189">
        <f t="shared" si="151"/>
        <v>0</v>
      </c>
      <c r="DD189">
        <f t="shared" si="151"/>
        <v>0</v>
      </c>
      <c r="DE189">
        <f t="shared" si="151"/>
        <v>548</v>
      </c>
      <c r="DF189" t="str">
        <f t="shared" si="151"/>
        <v>Corporación de las Fuerzas Armadas p/ el Des. Nacional</v>
      </c>
      <c r="DG189">
        <f t="shared" si="151"/>
        <v>69102490.809999987</v>
      </c>
      <c r="DH189">
        <f t="shared" si="151"/>
        <v>0</v>
      </c>
    </row>
    <row r="190" spans="1:112">
      <c r="A190">
        <f t="shared" ref="A190:AF190" si="152">A41</f>
        <v>572</v>
      </c>
      <c r="B190" t="str">
        <f t="shared" si="152"/>
        <v>Empresa de Apoyo a la Producción de Alimentos</v>
      </c>
      <c r="C190">
        <f t="shared" si="152"/>
        <v>0</v>
      </c>
      <c r="D190">
        <f t="shared" si="152"/>
        <v>0</v>
      </c>
      <c r="E190">
        <f t="shared" si="152"/>
        <v>0</v>
      </c>
      <c r="F190">
        <f t="shared" si="152"/>
        <v>0</v>
      </c>
      <c r="G190">
        <f t="shared" si="152"/>
        <v>0</v>
      </c>
      <c r="H190">
        <f t="shared" si="152"/>
        <v>0</v>
      </c>
      <c r="I190">
        <f t="shared" si="152"/>
        <v>0</v>
      </c>
      <c r="J190">
        <f t="shared" si="152"/>
        <v>0</v>
      </c>
      <c r="K190">
        <f t="shared" si="152"/>
        <v>0</v>
      </c>
      <c r="L190">
        <f t="shared" si="152"/>
        <v>0</v>
      </c>
      <c r="M190">
        <f t="shared" si="152"/>
        <v>0</v>
      </c>
      <c r="N190">
        <f t="shared" si="152"/>
        <v>0</v>
      </c>
      <c r="O190">
        <f t="shared" si="152"/>
        <v>0</v>
      </c>
      <c r="P190">
        <f t="shared" si="152"/>
        <v>0</v>
      </c>
      <c r="Q190">
        <f t="shared" si="152"/>
        <v>0</v>
      </c>
      <c r="R190">
        <f t="shared" si="152"/>
        <v>683975</v>
      </c>
      <c r="S190">
        <f t="shared" si="152"/>
        <v>0</v>
      </c>
      <c r="T190">
        <f t="shared" si="152"/>
        <v>1786421.99</v>
      </c>
      <c r="U190">
        <f t="shared" si="152"/>
        <v>0</v>
      </c>
      <c r="V190">
        <f t="shared" si="152"/>
        <v>0</v>
      </c>
      <c r="W190">
        <f t="shared" si="152"/>
        <v>0</v>
      </c>
      <c r="X190">
        <f t="shared" si="152"/>
        <v>0</v>
      </c>
      <c r="Y190">
        <f t="shared" si="152"/>
        <v>0</v>
      </c>
      <c r="Z190">
        <f t="shared" si="152"/>
        <v>0</v>
      </c>
      <c r="AA190">
        <f t="shared" si="152"/>
        <v>0</v>
      </c>
      <c r="AB190">
        <f t="shared" si="152"/>
        <v>0</v>
      </c>
      <c r="AC190">
        <f t="shared" si="152"/>
        <v>0</v>
      </c>
      <c r="AD190">
        <f t="shared" si="152"/>
        <v>0</v>
      </c>
      <c r="AE190">
        <f t="shared" si="152"/>
        <v>0</v>
      </c>
      <c r="AF190">
        <f t="shared" si="152"/>
        <v>0</v>
      </c>
      <c r="AG190">
        <f t="shared" ref="AG190:BL190" si="153">AG41</f>
        <v>0</v>
      </c>
      <c r="AH190">
        <f t="shared" si="153"/>
        <v>0</v>
      </c>
      <c r="AI190">
        <f t="shared" si="153"/>
        <v>0</v>
      </c>
      <c r="AJ190">
        <f t="shared" si="153"/>
        <v>0</v>
      </c>
      <c r="AK190">
        <f t="shared" si="153"/>
        <v>0</v>
      </c>
      <c r="AL190">
        <f t="shared" si="153"/>
        <v>0</v>
      </c>
      <c r="AM190">
        <f t="shared" si="153"/>
        <v>0</v>
      </c>
      <c r="AN190">
        <f t="shared" si="153"/>
        <v>0</v>
      </c>
      <c r="AO190">
        <f t="shared" si="153"/>
        <v>0</v>
      </c>
      <c r="AP190">
        <f t="shared" si="153"/>
        <v>0</v>
      </c>
      <c r="AQ190">
        <f t="shared" si="153"/>
        <v>0</v>
      </c>
      <c r="AR190">
        <f t="shared" si="153"/>
        <v>0</v>
      </c>
      <c r="AS190">
        <f t="shared" si="153"/>
        <v>0</v>
      </c>
      <c r="AT190">
        <f t="shared" si="153"/>
        <v>0</v>
      </c>
      <c r="AU190">
        <f t="shared" si="153"/>
        <v>0</v>
      </c>
      <c r="AV190">
        <f t="shared" si="153"/>
        <v>0</v>
      </c>
      <c r="AW190">
        <f t="shared" si="153"/>
        <v>0</v>
      </c>
      <c r="AX190">
        <f t="shared" si="153"/>
        <v>0</v>
      </c>
      <c r="AY190">
        <f t="shared" si="153"/>
        <v>0</v>
      </c>
      <c r="AZ190">
        <f t="shared" si="153"/>
        <v>0</v>
      </c>
      <c r="BA190">
        <f t="shared" si="153"/>
        <v>0</v>
      </c>
      <c r="BB190">
        <f t="shared" si="153"/>
        <v>0</v>
      </c>
      <c r="BC190">
        <f t="shared" si="153"/>
        <v>0</v>
      </c>
      <c r="BD190">
        <f t="shared" si="153"/>
        <v>0</v>
      </c>
      <c r="BE190">
        <f t="shared" si="153"/>
        <v>0</v>
      </c>
      <c r="BF190">
        <f t="shared" si="153"/>
        <v>0</v>
      </c>
      <c r="BG190">
        <f t="shared" si="153"/>
        <v>0</v>
      </c>
      <c r="BH190">
        <f t="shared" si="153"/>
        <v>0</v>
      </c>
      <c r="BI190">
        <f t="shared" si="153"/>
        <v>0</v>
      </c>
      <c r="BJ190">
        <f t="shared" si="153"/>
        <v>0</v>
      </c>
      <c r="BK190">
        <f t="shared" si="153"/>
        <v>0</v>
      </c>
      <c r="BL190">
        <f t="shared" si="153"/>
        <v>0</v>
      </c>
      <c r="BM190">
        <f t="shared" ref="BM190:CR190" si="154">BM41</f>
        <v>0</v>
      </c>
      <c r="BN190">
        <f t="shared" si="154"/>
        <v>0</v>
      </c>
      <c r="BO190">
        <f t="shared" si="154"/>
        <v>0</v>
      </c>
      <c r="BP190">
        <f t="shared" si="154"/>
        <v>0</v>
      </c>
      <c r="BQ190">
        <f t="shared" si="154"/>
        <v>0</v>
      </c>
      <c r="BR190">
        <f t="shared" si="154"/>
        <v>0</v>
      </c>
      <c r="BS190">
        <f t="shared" si="154"/>
        <v>0</v>
      </c>
      <c r="BT190">
        <f t="shared" si="154"/>
        <v>0</v>
      </c>
      <c r="BU190">
        <f t="shared" si="154"/>
        <v>0</v>
      </c>
      <c r="BV190">
        <f t="shared" si="154"/>
        <v>0</v>
      </c>
      <c r="BW190">
        <f t="shared" si="154"/>
        <v>0</v>
      </c>
      <c r="BX190">
        <f t="shared" si="154"/>
        <v>0</v>
      </c>
      <c r="BY190">
        <f t="shared" si="154"/>
        <v>0</v>
      </c>
      <c r="BZ190">
        <f t="shared" si="154"/>
        <v>0</v>
      </c>
      <c r="CA190">
        <f t="shared" si="154"/>
        <v>0</v>
      </c>
      <c r="CB190">
        <f t="shared" si="154"/>
        <v>0</v>
      </c>
      <c r="CC190">
        <f t="shared" si="154"/>
        <v>0</v>
      </c>
      <c r="CD190">
        <f t="shared" si="154"/>
        <v>0</v>
      </c>
      <c r="CE190">
        <f t="shared" si="154"/>
        <v>0</v>
      </c>
      <c r="CF190">
        <f t="shared" si="154"/>
        <v>0</v>
      </c>
      <c r="CG190">
        <f t="shared" si="154"/>
        <v>0</v>
      </c>
      <c r="CH190">
        <f t="shared" si="154"/>
        <v>0</v>
      </c>
      <c r="CI190">
        <f t="shared" si="154"/>
        <v>0</v>
      </c>
      <c r="CJ190">
        <f t="shared" si="154"/>
        <v>0</v>
      </c>
      <c r="CK190">
        <f t="shared" si="154"/>
        <v>0</v>
      </c>
      <c r="CL190">
        <f t="shared" si="154"/>
        <v>0</v>
      </c>
      <c r="CM190">
        <f t="shared" si="154"/>
        <v>0</v>
      </c>
      <c r="CN190">
        <f t="shared" si="154"/>
        <v>0</v>
      </c>
      <c r="CO190">
        <f t="shared" si="154"/>
        <v>0</v>
      </c>
      <c r="CP190">
        <f t="shared" si="154"/>
        <v>0</v>
      </c>
      <c r="CQ190">
        <f t="shared" si="154"/>
        <v>0</v>
      </c>
      <c r="CR190">
        <f t="shared" si="154"/>
        <v>0</v>
      </c>
      <c r="CS190">
        <f t="shared" ref="CS190:DH190" si="155">CS41</f>
        <v>0</v>
      </c>
      <c r="CT190">
        <f t="shared" si="155"/>
        <v>0</v>
      </c>
      <c r="CU190">
        <f t="shared" si="155"/>
        <v>0</v>
      </c>
      <c r="CV190">
        <f t="shared" si="155"/>
        <v>0</v>
      </c>
      <c r="CW190">
        <f t="shared" si="155"/>
        <v>0</v>
      </c>
      <c r="CX190">
        <f t="shared" si="155"/>
        <v>0</v>
      </c>
      <c r="CY190">
        <f t="shared" si="155"/>
        <v>0</v>
      </c>
      <c r="CZ190">
        <f t="shared" si="155"/>
        <v>0</v>
      </c>
      <c r="DA190">
        <f t="shared" si="155"/>
        <v>0</v>
      </c>
      <c r="DB190">
        <f t="shared" si="155"/>
        <v>0</v>
      </c>
      <c r="DC190">
        <f t="shared" si="155"/>
        <v>0</v>
      </c>
      <c r="DD190">
        <f t="shared" si="155"/>
        <v>0</v>
      </c>
      <c r="DE190">
        <f t="shared" si="155"/>
        <v>573</v>
      </c>
      <c r="DF190" t="str">
        <f t="shared" si="155"/>
        <v>Empresa Siderúrgica del Mutún</v>
      </c>
      <c r="DG190">
        <f t="shared" si="155"/>
        <v>14429838.600000001</v>
      </c>
      <c r="DH190">
        <f t="shared" si="155"/>
        <v>0</v>
      </c>
    </row>
    <row r="191" spans="1:112">
      <c r="A191">
        <f t="shared" ref="A191:AF191" si="156">A42</f>
        <v>78</v>
      </c>
      <c r="B191" t="str">
        <f t="shared" si="156"/>
        <v>Ministerio de Hidrocarburos y Energías</v>
      </c>
      <c r="C191">
        <f t="shared" si="156"/>
        <v>0</v>
      </c>
      <c r="D191">
        <f t="shared" si="156"/>
        <v>0</v>
      </c>
      <c r="E191">
        <f t="shared" si="156"/>
        <v>0</v>
      </c>
      <c r="F191">
        <f t="shared" si="156"/>
        <v>0</v>
      </c>
      <c r="G191">
        <f t="shared" si="156"/>
        <v>0</v>
      </c>
      <c r="H191">
        <f t="shared" si="156"/>
        <v>0</v>
      </c>
      <c r="I191">
        <f t="shared" si="156"/>
        <v>0</v>
      </c>
      <c r="J191">
        <f t="shared" si="156"/>
        <v>0</v>
      </c>
      <c r="K191">
        <f t="shared" si="156"/>
        <v>0</v>
      </c>
      <c r="L191">
        <f t="shared" si="156"/>
        <v>504.7</v>
      </c>
      <c r="M191">
        <f t="shared" si="156"/>
        <v>0</v>
      </c>
      <c r="N191">
        <f t="shared" si="156"/>
        <v>0</v>
      </c>
      <c r="O191">
        <f t="shared" si="156"/>
        <v>50</v>
      </c>
      <c r="P191">
        <f t="shared" si="156"/>
        <v>0</v>
      </c>
      <c r="Q191">
        <f t="shared" si="156"/>
        <v>14430.150000000001</v>
      </c>
      <c r="R191">
        <f t="shared" si="156"/>
        <v>4270.04</v>
      </c>
      <c r="S191">
        <f t="shared" si="156"/>
        <v>19386.390000000003</v>
      </c>
      <c r="T191">
        <f t="shared" si="156"/>
        <v>1736.3</v>
      </c>
      <c r="U191">
        <f t="shared" si="156"/>
        <v>0</v>
      </c>
      <c r="V191">
        <f t="shared" si="156"/>
        <v>0</v>
      </c>
      <c r="W191">
        <f t="shared" si="156"/>
        <v>0</v>
      </c>
      <c r="X191">
        <f t="shared" si="156"/>
        <v>0</v>
      </c>
      <c r="Y191">
        <f t="shared" si="156"/>
        <v>0</v>
      </c>
      <c r="Z191">
        <f t="shared" si="156"/>
        <v>0</v>
      </c>
      <c r="AA191">
        <f t="shared" si="156"/>
        <v>0</v>
      </c>
      <c r="AB191">
        <f t="shared" si="156"/>
        <v>0</v>
      </c>
      <c r="AC191">
        <f t="shared" si="156"/>
        <v>0</v>
      </c>
      <c r="AD191">
        <f t="shared" si="156"/>
        <v>0</v>
      </c>
      <c r="AE191">
        <f t="shared" si="156"/>
        <v>0</v>
      </c>
      <c r="AF191">
        <f t="shared" si="156"/>
        <v>0</v>
      </c>
      <c r="AG191">
        <f t="shared" ref="AG191:BL191" si="157">AG42</f>
        <v>0</v>
      </c>
      <c r="AH191">
        <f t="shared" si="157"/>
        <v>0</v>
      </c>
      <c r="AI191">
        <f t="shared" si="157"/>
        <v>0</v>
      </c>
      <c r="AJ191">
        <f t="shared" si="157"/>
        <v>0</v>
      </c>
      <c r="AK191">
        <f t="shared" si="157"/>
        <v>0</v>
      </c>
      <c r="AL191">
        <f t="shared" si="157"/>
        <v>0</v>
      </c>
      <c r="AM191">
        <f t="shared" si="157"/>
        <v>0</v>
      </c>
      <c r="AN191">
        <f t="shared" si="157"/>
        <v>0</v>
      </c>
      <c r="AO191">
        <f t="shared" si="157"/>
        <v>0</v>
      </c>
      <c r="AP191">
        <f t="shared" si="157"/>
        <v>0</v>
      </c>
      <c r="AQ191">
        <f t="shared" si="157"/>
        <v>0</v>
      </c>
      <c r="AR191">
        <f t="shared" si="157"/>
        <v>0</v>
      </c>
      <c r="AS191">
        <f t="shared" si="157"/>
        <v>0</v>
      </c>
      <c r="AT191">
        <f t="shared" si="157"/>
        <v>0</v>
      </c>
      <c r="AU191">
        <f t="shared" si="157"/>
        <v>0</v>
      </c>
      <c r="AV191">
        <f t="shared" si="157"/>
        <v>0</v>
      </c>
      <c r="AW191">
        <f t="shared" si="157"/>
        <v>0</v>
      </c>
      <c r="AX191">
        <f t="shared" si="157"/>
        <v>0</v>
      </c>
      <c r="AY191">
        <f t="shared" si="157"/>
        <v>0</v>
      </c>
      <c r="AZ191">
        <f t="shared" si="157"/>
        <v>0</v>
      </c>
      <c r="BA191">
        <f t="shared" si="157"/>
        <v>0</v>
      </c>
      <c r="BB191">
        <f t="shared" si="157"/>
        <v>0</v>
      </c>
      <c r="BC191">
        <f t="shared" si="157"/>
        <v>0</v>
      </c>
      <c r="BD191">
        <f t="shared" si="157"/>
        <v>0</v>
      </c>
      <c r="BE191">
        <f t="shared" si="157"/>
        <v>0</v>
      </c>
      <c r="BF191">
        <f t="shared" si="157"/>
        <v>0</v>
      </c>
      <c r="BG191">
        <f t="shared" si="157"/>
        <v>0</v>
      </c>
      <c r="BH191">
        <f t="shared" si="157"/>
        <v>0</v>
      </c>
      <c r="BI191">
        <f t="shared" si="157"/>
        <v>0</v>
      </c>
      <c r="BJ191">
        <f t="shared" si="157"/>
        <v>0</v>
      </c>
      <c r="BK191">
        <f t="shared" si="157"/>
        <v>0</v>
      </c>
      <c r="BL191">
        <f t="shared" si="157"/>
        <v>0</v>
      </c>
      <c r="BM191">
        <f t="shared" ref="BM191:CR191" si="158">BM42</f>
        <v>0</v>
      </c>
      <c r="BN191">
        <f t="shared" si="158"/>
        <v>0</v>
      </c>
      <c r="BO191">
        <f t="shared" si="158"/>
        <v>0</v>
      </c>
      <c r="BP191">
        <f t="shared" si="158"/>
        <v>0</v>
      </c>
      <c r="BQ191">
        <f t="shared" si="158"/>
        <v>0</v>
      </c>
      <c r="BR191">
        <f t="shared" si="158"/>
        <v>0</v>
      </c>
      <c r="BS191">
        <f t="shared" si="158"/>
        <v>0</v>
      </c>
      <c r="BT191">
        <f t="shared" si="158"/>
        <v>0</v>
      </c>
      <c r="BU191">
        <f t="shared" si="158"/>
        <v>0</v>
      </c>
      <c r="BV191">
        <f t="shared" si="158"/>
        <v>0</v>
      </c>
      <c r="BW191">
        <f t="shared" si="158"/>
        <v>0</v>
      </c>
      <c r="BX191">
        <f t="shared" si="158"/>
        <v>0</v>
      </c>
      <c r="BY191">
        <f t="shared" si="158"/>
        <v>0</v>
      </c>
      <c r="BZ191">
        <f t="shared" si="158"/>
        <v>0</v>
      </c>
      <c r="CA191">
        <f t="shared" si="158"/>
        <v>0</v>
      </c>
      <c r="CB191">
        <f t="shared" si="158"/>
        <v>0</v>
      </c>
      <c r="CC191">
        <f t="shared" si="158"/>
        <v>0</v>
      </c>
      <c r="CD191">
        <f t="shared" si="158"/>
        <v>0</v>
      </c>
      <c r="CE191">
        <f t="shared" si="158"/>
        <v>0</v>
      </c>
      <c r="CF191">
        <f t="shared" si="158"/>
        <v>0</v>
      </c>
      <c r="CG191">
        <f t="shared" si="158"/>
        <v>0</v>
      </c>
      <c r="CH191">
        <f t="shared" si="158"/>
        <v>0</v>
      </c>
      <c r="CI191">
        <f t="shared" si="158"/>
        <v>0</v>
      </c>
      <c r="CJ191">
        <f t="shared" si="158"/>
        <v>0</v>
      </c>
      <c r="CK191">
        <f t="shared" si="158"/>
        <v>0</v>
      </c>
      <c r="CL191">
        <f t="shared" si="158"/>
        <v>0</v>
      </c>
      <c r="CM191">
        <f t="shared" si="158"/>
        <v>0</v>
      </c>
      <c r="CN191">
        <f t="shared" si="158"/>
        <v>0</v>
      </c>
      <c r="CO191">
        <f t="shared" si="158"/>
        <v>0</v>
      </c>
      <c r="CP191">
        <f t="shared" si="158"/>
        <v>0</v>
      </c>
      <c r="CQ191">
        <f t="shared" si="158"/>
        <v>0</v>
      </c>
      <c r="CR191">
        <f t="shared" si="158"/>
        <v>0</v>
      </c>
      <c r="CS191">
        <f t="shared" ref="CS191:DH191" si="159">CS42</f>
        <v>0</v>
      </c>
      <c r="CT191">
        <f t="shared" si="159"/>
        <v>0</v>
      </c>
      <c r="CU191">
        <f t="shared" si="159"/>
        <v>0</v>
      </c>
      <c r="CV191">
        <f t="shared" si="159"/>
        <v>0</v>
      </c>
      <c r="CW191">
        <f t="shared" si="159"/>
        <v>0</v>
      </c>
      <c r="CX191">
        <f t="shared" si="159"/>
        <v>0</v>
      </c>
      <c r="CY191">
        <f t="shared" si="159"/>
        <v>0</v>
      </c>
      <c r="CZ191">
        <f t="shared" si="159"/>
        <v>0</v>
      </c>
      <c r="DA191">
        <f t="shared" si="159"/>
        <v>0</v>
      </c>
      <c r="DB191">
        <f t="shared" si="159"/>
        <v>0</v>
      </c>
      <c r="DC191">
        <f t="shared" si="159"/>
        <v>0</v>
      </c>
      <c r="DD191">
        <f t="shared" si="159"/>
        <v>0</v>
      </c>
      <c r="DE191">
        <f t="shared" si="159"/>
        <v>580</v>
      </c>
      <c r="DF191" t="str">
        <f t="shared" si="159"/>
        <v>Depósitos Aduaneros Bolivianos</v>
      </c>
      <c r="DG191">
        <f t="shared" si="159"/>
        <v>246753</v>
      </c>
      <c r="DH191">
        <f t="shared" si="159"/>
        <v>0</v>
      </c>
    </row>
    <row r="192" spans="1:112">
      <c r="A192">
        <f t="shared" ref="A192:AF192" si="160">A43</f>
        <v>283</v>
      </c>
      <c r="B192" t="str">
        <f t="shared" si="160"/>
        <v>Aduana Nacional</v>
      </c>
      <c r="C192">
        <f t="shared" si="160"/>
        <v>0</v>
      </c>
      <c r="D192">
        <f t="shared" si="160"/>
        <v>0</v>
      </c>
      <c r="E192">
        <f t="shared" si="160"/>
        <v>0</v>
      </c>
      <c r="F192">
        <f t="shared" si="160"/>
        <v>0</v>
      </c>
      <c r="G192">
        <f t="shared" si="160"/>
        <v>0</v>
      </c>
      <c r="H192">
        <f t="shared" si="160"/>
        <v>0</v>
      </c>
      <c r="I192">
        <f t="shared" si="160"/>
        <v>0</v>
      </c>
      <c r="J192">
        <f t="shared" si="160"/>
        <v>0</v>
      </c>
      <c r="K192">
        <f t="shared" si="160"/>
        <v>0</v>
      </c>
      <c r="L192">
        <f t="shared" si="160"/>
        <v>0</v>
      </c>
      <c r="M192">
        <f t="shared" si="160"/>
        <v>0</v>
      </c>
      <c r="N192">
        <f t="shared" si="160"/>
        <v>0</v>
      </c>
      <c r="O192">
        <f t="shared" si="160"/>
        <v>0</v>
      </c>
      <c r="P192">
        <f t="shared" si="160"/>
        <v>0</v>
      </c>
      <c r="Q192">
        <f t="shared" si="160"/>
        <v>0</v>
      </c>
      <c r="R192">
        <f t="shared" si="160"/>
        <v>0</v>
      </c>
      <c r="S192">
        <f t="shared" si="160"/>
        <v>188.23</v>
      </c>
      <c r="T192">
        <f t="shared" si="160"/>
        <v>3744449.49</v>
      </c>
      <c r="U192">
        <f t="shared" si="160"/>
        <v>0</v>
      </c>
      <c r="V192">
        <f t="shared" si="160"/>
        <v>0</v>
      </c>
      <c r="W192">
        <f t="shared" si="160"/>
        <v>0</v>
      </c>
      <c r="X192">
        <f t="shared" si="160"/>
        <v>0</v>
      </c>
      <c r="Y192">
        <f t="shared" si="160"/>
        <v>0</v>
      </c>
      <c r="Z192">
        <f t="shared" si="160"/>
        <v>0</v>
      </c>
      <c r="AA192">
        <f t="shared" si="160"/>
        <v>0</v>
      </c>
      <c r="AB192">
        <f t="shared" si="160"/>
        <v>0</v>
      </c>
      <c r="AC192">
        <f t="shared" si="160"/>
        <v>0</v>
      </c>
      <c r="AD192">
        <f t="shared" si="160"/>
        <v>0</v>
      </c>
      <c r="AE192">
        <f t="shared" si="160"/>
        <v>0</v>
      </c>
      <c r="AF192">
        <f t="shared" si="160"/>
        <v>0</v>
      </c>
      <c r="AG192">
        <f t="shared" ref="AG192:BL192" si="161">AG43</f>
        <v>0</v>
      </c>
      <c r="AH192">
        <f t="shared" si="161"/>
        <v>0</v>
      </c>
      <c r="AI192">
        <f t="shared" si="161"/>
        <v>0</v>
      </c>
      <c r="AJ192">
        <f t="shared" si="161"/>
        <v>0</v>
      </c>
      <c r="AK192">
        <f t="shared" si="161"/>
        <v>0</v>
      </c>
      <c r="AL192">
        <f t="shared" si="161"/>
        <v>0</v>
      </c>
      <c r="AM192">
        <f t="shared" si="161"/>
        <v>0</v>
      </c>
      <c r="AN192">
        <f t="shared" si="161"/>
        <v>0</v>
      </c>
      <c r="AO192">
        <f t="shared" si="161"/>
        <v>0</v>
      </c>
      <c r="AP192">
        <f t="shared" si="161"/>
        <v>0</v>
      </c>
      <c r="AQ192">
        <f t="shared" si="161"/>
        <v>0</v>
      </c>
      <c r="AR192">
        <f t="shared" si="161"/>
        <v>0</v>
      </c>
      <c r="AS192">
        <f t="shared" si="161"/>
        <v>0</v>
      </c>
      <c r="AT192">
        <f t="shared" si="161"/>
        <v>0</v>
      </c>
      <c r="AU192">
        <f t="shared" si="161"/>
        <v>0</v>
      </c>
      <c r="AV192">
        <f t="shared" si="161"/>
        <v>0</v>
      </c>
      <c r="AW192">
        <f t="shared" si="161"/>
        <v>0</v>
      </c>
      <c r="AX192">
        <f t="shared" si="161"/>
        <v>0</v>
      </c>
      <c r="AY192">
        <f t="shared" si="161"/>
        <v>0</v>
      </c>
      <c r="AZ192">
        <f t="shared" si="161"/>
        <v>0</v>
      </c>
      <c r="BA192">
        <f t="shared" si="161"/>
        <v>0</v>
      </c>
      <c r="BB192">
        <f t="shared" si="161"/>
        <v>0</v>
      </c>
      <c r="BC192">
        <f t="shared" si="161"/>
        <v>0</v>
      </c>
      <c r="BD192">
        <f t="shared" si="161"/>
        <v>0</v>
      </c>
      <c r="BE192">
        <f t="shared" si="161"/>
        <v>0</v>
      </c>
      <c r="BF192">
        <f t="shared" si="161"/>
        <v>0</v>
      </c>
      <c r="BG192">
        <f t="shared" si="161"/>
        <v>0</v>
      </c>
      <c r="BH192">
        <f t="shared" si="161"/>
        <v>0</v>
      </c>
      <c r="BI192">
        <f t="shared" si="161"/>
        <v>0</v>
      </c>
      <c r="BJ192">
        <f t="shared" si="161"/>
        <v>0</v>
      </c>
      <c r="BK192">
        <f t="shared" si="161"/>
        <v>0</v>
      </c>
      <c r="BL192">
        <f t="shared" si="161"/>
        <v>0</v>
      </c>
      <c r="BM192">
        <f t="shared" ref="BM192:CR192" si="162">BM43</f>
        <v>0</v>
      </c>
      <c r="BN192">
        <f t="shared" si="162"/>
        <v>0</v>
      </c>
      <c r="BO192">
        <f t="shared" si="162"/>
        <v>0</v>
      </c>
      <c r="BP192">
        <f t="shared" si="162"/>
        <v>0</v>
      </c>
      <c r="BQ192">
        <f t="shared" si="162"/>
        <v>0</v>
      </c>
      <c r="BR192">
        <f t="shared" si="162"/>
        <v>0</v>
      </c>
      <c r="BS192">
        <f t="shared" si="162"/>
        <v>0</v>
      </c>
      <c r="BT192">
        <f t="shared" si="162"/>
        <v>0</v>
      </c>
      <c r="BU192">
        <f t="shared" si="162"/>
        <v>0</v>
      </c>
      <c r="BV192">
        <f t="shared" si="162"/>
        <v>0</v>
      </c>
      <c r="BW192">
        <f t="shared" si="162"/>
        <v>0</v>
      </c>
      <c r="BX192">
        <f t="shared" si="162"/>
        <v>0</v>
      </c>
      <c r="BY192">
        <f t="shared" si="162"/>
        <v>0</v>
      </c>
      <c r="BZ192">
        <f t="shared" si="162"/>
        <v>0</v>
      </c>
      <c r="CA192">
        <f t="shared" si="162"/>
        <v>0</v>
      </c>
      <c r="CB192">
        <f t="shared" si="162"/>
        <v>0</v>
      </c>
      <c r="CC192">
        <f t="shared" si="162"/>
        <v>0</v>
      </c>
      <c r="CD192">
        <f t="shared" si="162"/>
        <v>0</v>
      </c>
      <c r="CE192">
        <f t="shared" si="162"/>
        <v>0</v>
      </c>
      <c r="CF192">
        <f t="shared" si="162"/>
        <v>0</v>
      </c>
      <c r="CG192">
        <f t="shared" si="162"/>
        <v>0</v>
      </c>
      <c r="CH192">
        <f t="shared" si="162"/>
        <v>0</v>
      </c>
      <c r="CI192">
        <f t="shared" si="162"/>
        <v>0</v>
      </c>
      <c r="CJ192">
        <f t="shared" si="162"/>
        <v>0</v>
      </c>
      <c r="CK192">
        <f t="shared" si="162"/>
        <v>0</v>
      </c>
      <c r="CL192">
        <f t="shared" si="162"/>
        <v>0</v>
      </c>
      <c r="CM192">
        <f t="shared" si="162"/>
        <v>0</v>
      </c>
      <c r="CN192">
        <f t="shared" si="162"/>
        <v>0</v>
      </c>
      <c r="CO192">
        <f t="shared" si="162"/>
        <v>0</v>
      </c>
      <c r="CP192">
        <f t="shared" si="162"/>
        <v>0</v>
      </c>
      <c r="CQ192">
        <f t="shared" si="162"/>
        <v>0</v>
      </c>
      <c r="CR192">
        <f t="shared" si="162"/>
        <v>0</v>
      </c>
      <c r="CS192">
        <f t="shared" ref="CS192:DH192" si="163">CS43</f>
        <v>0</v>
      </c>
      <c r="CT192">
        <f t="shared" si="163"/>
        <v>0</v>
      </c>
      <c r="CU192">
        <f t="shared" si="163"/>
        <v>0</v>
      </c>
      <c r="CV192">
        <f t="shared" si="163"/>
        <v>0</v>
      </c>
      <c r="CW192">
        <f t="shared" si="163"/>
        <v>0</v>
      </c>
      <c r="CX192">
        <f t="shared" si="163"/>
        <v>0</v>
      </c>
      <c r="CY192">
        <f t="shared" si="163"/>
        <v>0</v>
      </c>
      <c r="CZ192">
        <f t="shared" si="163"/>
        <v>0</v>
      </c>
      <c r="DA192">
        <f t="shared" si="163"/>
        <v>0</v>
      </c>
      <c r="DB192">
        <f t="shared" si="163"/>
        <v>0</v>
      </c>
      <c r="DC192">
        <f t="shared" si="163"/>
        <v>0</v>
      </c>
      <c r="DD192">
        <f t="shared" si="163"/>
        <v>0</v>
      </c>
      <c r="DE192">
        <f t="shared" si="163"/>
        <v>587</v>
      </c>
      <c r="DF192" t="str">
        <f t="shared" si="163"/>
        <v>Empresa Estratégica Boliviana de Construcción y Conservación de Infraestructura Civil</v>
      </c>
      <c r="DG192">
        <f t="shared" si="163"/>
        <v>3634656.1799999997</v>
      </c>
      <c r="DH192">
        <f t="shared" si="163"/>
        <v>0</v>
      </c>
    </row>
    <row r="193" spans="1:112">
      <c r="A193">
        <f t="shared" ref="A193:AF193" si="164">A44</f>
        <v>222</v>
      </c>
      <c r="B193" t="str">
        <f t="shared" si="164"/>
        <v>Instituto Nacional de Innovación Agropecuaria y Forestal</v>
      </c>
      <c r="C193">
        <f t="shared" si="164"/>
        <v>0</v>
      </c>
      <c r="D193">
        <f t="shared" si="164"/>
        <v>0</v>
      </c>
      <c r="E193">
        <f t="shared" si="164"/>
        <v>0</v>
      </c>
      <c r="F193">
        <f t="shared" si="164"/>
        <v>0</v>
      </c>
      <c r="G193">
        <f t="shared" si="164"/>
        <v>0</v>
      </c>
      <c r="H193">
        <f t="shared" si="164"/>
        <v>0</v>
      </c>
      <c r="I193">
        <f t="shared" si="164"/>
        <v>0</v>
      </c>
      <c r="J193">
        <f t="shared" si="164"/>
        <v>0</v>
      </c>
      <c r="K193">
        <f t="shared" si="164"/>
        <v>0</v>
      </c>
      <c r="L193">
        <f t="shared" si="164"/>
        <v>0</v>
      </c>
      <c r="M193">
        <f t="shared" si="164"/>
        <v>0</v>
      </c>
      <c r="N193">
        <f t="shared" si="164"/>
        <v>0</v>
      </c>
      <c r="O193">
        <f t="shared" si="164"/>
        <v>0</v>
      </c>
      <c r="P193">
        <f t="shared" si="164"/>
        <v>0</v>
      </c>
      <c r="Q193">
        <f t="shared" si="164"/>
        <v>0</v>
      </c>
      <c r="R193">
        <f t="shared" si="164"/>
        <v>0</v>
      </c>
      <c r="S193">
        <f t="shared" si="164"/>
        <v>50</v>
      </c>
      <c r="T193">
        <f t="shared" si="164"/>
        <v>274400</v>
      </c>
      <c r="U193">
        <f t="shared" si="164"/>
        <v>0</v>
      </c>
      <c r="V193">
        <f t="shared" si="164"/>
        <v>0</v>
      </c>
      <c r="W193">
        <f t="shared" si="164"/>
        <v>0</v>
      </c>
      <c r="X193">
        <f t="shared" si="164"/>
        <v>0</v>
      </c>
      <c r="Y193">
        <f t="shared" si="164"/>
        <v>0</v>
      </c>
      <c r="Z193">
        <f t="shared" si="164"/>
        <v>0</v>
      </c>
      <c r="AA193">
        <f t="shared" si="164"/>
        <v>0</v>
      </c>
      <c r="AB193">
        <f t="shared" si="164"/>
        <v>0</v>
      </c>
      <c r="AC193">
        <f t="shared" si="164"/>
        <v>0</v>
      </c>
      <c r="AD193">
        <f t="shared" si="164"/>
        <v>0</v>
      </c>
      <c r="AE193">
        <f t="shared" si="164"/>
        <v>0</v>
      </c>
      <c r="AF193">
        <f t="shared" si="164"/>
        <v>0</v>
      </c>
      <c r="AG193">
        <f t="shared" ref="AG193:BL193" si="165">AG44</f>
        <v>0</v>
      </c>
      <c r="AH193">
        <f t="shared" si="165"/>
        <v>0</v>
      </c>
      <c r="AI193">
        <f t="shared" si="165"/>
        <v>0</v>
      </c>
      <c r="AJ193">
        <f t="shared" si="165"/>
        <v>0</v>
      </c>
      <c r="AK193">
        <f t="shared" si="165"/>
        <v>0</v>
      </c>
      <c r="AL193">
        <f t="shared" si="165"/>
        <v>0</v>
      </c>
      <c r="AM193">
        <f t="shared" si="165"/>
        <v>0</v>
      </c>
      <c r="AN193">
        <f t="shared" si="165"/>
        <v>0</v>
      </c>
      <c r="AO193">
        <f t="shared" si="165"/>
        <v>0</v>
      </c>
      <c r="AP193">
        <f t="shared" si="165"/>
        <v>0</v>
      </c>
      <c r="AQ193">
        <f t="shared" si="165"/>
        <v>0</v>
      </c>
      <c r="AR193">
        <f t="shared" si="165"/>
        <v>0</v>
      </c>
      <c r="AS193">
        <f t="shared" si="165"/>
        <v>0</v>
      </c>
      <c r="AT193">
        <f t="shared" si="165"/>
        <v>0</v>
      </c>
      <c r="AU193">
        <f t="shared" si="165"/>
        <v>0</v>
      </c>
      <c r="AV193">
        <f t="shared" si="165"/>
        <v>0</v>
      </c>
      <c r="AW193">
        <f t="shared" si="165"/>
        <v>0</v>
      </c>
      <c r="AX193">
        <f t="shared" si="165"/>
        <v>0</v>
      </c>
      <c r="AY193">
        <f t="shared" si="165"/>
        <v>0</v>
      </c>
      <c r="AZ193">
        <f t="shared" si="165"/>
        <v>0</v>
      </c>
      <c r="BA193">
        <f t="shared" si="165"/>
        <v>0</v>
      </c>
      <c r="BB193">
        <f t="shared" si="165"/>
        <v>0</v>
      </c>
      <c r="BC193">
        <f t="shared" si="165"/>
        <v>0</v>
      </c>
      <c r="BD193">
        <f t="shared" si="165"/>
        <v>0</v>
      </c>
      <c r="BE193">
        <f t="shared" si="165"/>
        <v>0</v>
      </c>
      <c r="BF193">
        <f t="shared" si="165"/>
        <v>0</v>
      </c>
      <c r="BG193">
        <f t="shared" si="165"/>
        <v>0</v>
      </c>
      <c r="BH193">
        <f t="shared" si="165"/>
        <v>0</v>
      </c>
      <c r="BI193">
        <f t="shared" si="165"/>
        <v>0</v>
      </c>
      <c r="BJ193">
        <f t="shared" si="165"/>
        <v>0</v>
      </c>
      <c r="BK193">
        <f t="shared" si="165"/>
        <v>0</v>
      </c>
      <c r="BL193">
        <f t="shared" si="165"/>
        <v>0</v>
      </c>
      <c r="BM193">
        <f t="shared" ref="BM193:CR193" si="166">BM44</f>
        <v>0</v>
      </c>
      <c r="BN193">
        <f t="shared" si="166"/>
        <v>0</v>
      </c>
      <c r="BO193">
        <f t="shared" si="166"/>
        <v>0</v>
      </c>
      <c r="BP193">
        <f t="shared" si="166"/>
        <v>0</v>
      </c>
      <c r="BQ193">
        <f t="shared" si="166"/>
        <v>0</v>
      </c>
      <c r="BR193">
        <f t="shared" si="166"/>
        <v>0</v>
      </c>
      <c r="BS193">
        <f t="shared" si="166"/>
        <v>0</v>
      </c>
      <c r="BT193">
        <f t="shared" si="166"/>
        <v>0</v>
      </c>
      <c r="BU193">
        <f t="shared" si="166"/>
        <v>0</v>
      </c>
      <c r="BV193">
        <f t="shared" si="166"/>
        <v>0</v>
      </c>
      <c r="BW193">
        <f t="shared" si="166"/>
        <v>0</v>
      </c>
      <c r="BX193">
        <f t="shared" si="166"/>
        <v>0</v>
      </c>
      <c r="BY193">
        <f t="shared" si="166"/>
        <v>0</v>
      </c>
      <c r="BZ193">
        <f t="shared" si="166"/>
        <v>0</v>
      </c>
      <c r="CA193">
        <f t="shared" si="166"/>
        <v>0</v>
      </c>
      <c r="CB193">
        <f t="shared" si="166"/>
        <v>0</v>
      </c>
      <c r="CC193">
        <f t="shared" si="166"/>
        <v>0</v>
      </c>
      <c r="CD193">
        <f t="shared" si="166"/>
        <v>0</v>
      </c>
      <c r="CE193">
        <f t="shared" si="166"/>
        <v>0</v>
      </c>
      <c r="CF193">
        <f t="shared" si="166"/>
        <v>0</v>
      </c>
      <c r="CG193">
        <f t="shared" si="166"/>
        <v>0</v>
      </c>
      <c r="CH193">
        <f t="shared" si="166"/>
        <v>0</v>
      </c>
      <c r="CI193">
        <f t="shared" si="166"/>
        <v>0</v>
      </c>
      <c r="CJ193">
        <f t="shared" si="166"/>
        <v>0</v>
      </c>
      <c r="CK193">
        <f t="shared" si="166"/>
        <v>0</v>
      </c>
      <c r="CL193">
        <f t="shared" si="166"/>
        <v>0</v>
      </c>
      <c r="CM193">
        <f t="shared" si="166"/>
        <v>0</v>
      </c>
      <c r="CN193">
        <f t="shared" si="166"/>
        <v>0</v>
      </c>
      <c r="CO193">
        <f t="shared" si="166"/>
        <v>0</v>
      </c>
      <c r="CP193">
        <f t="shared" si="166"/>
        <v>0</v>
      </c>
      <c r="CQ193">
        <f t="shared" si="166"/>
        <v>0</v>
      </c>
      <c r="CR193">
        <f t="shared" si="166"/>
        <v>0</v>
      </c>
      <c r="CS193">
        <f t="shared" ref="CS193:DH193" si="167">CS44</f>
        <v>0</v>
      </c>
      <c r="CT193">
        <f t="shared" si="167"/>
        <v>0</v>
      </c>
      <c r="CU193">
        <f t="shared" si="167"/>
        <v>0</v>
      </c>
      <c r="CV193">
        <f t="shared" si="167"/>
        <v>0</v>
      </c>
      <c r="CW193">
        <f t="shared" si="167"/>
        <v>0</v>
      </c>
      <c r="CX193">
        <f t="shared" si="167"/>
        <v>0</v>
      </c>
      <c r="CY193">
        <f t="shared" si="167"/>
        <v>0</v>
      </c>
      <c r="CZ193">
        <f t="shared" si="167"/>
        <v>0</v>
      </c>
      <c r="DA193">
        <f t="shared" si="167"/>
        <v>0</v>
      </c>
      <c r="DB193">
        <f t="shared" si="167"/>
        <v>0</v>
      </c>
      <c r="DC193">
        <f t="shared" si="167"/>
        <v>0</v>
      </c>
      <c r="DD193">
        <f t="shared" si="167"/>
        <v>0</v>
      </c>
      <c r="DE193">
        <f t="shared" si="167"/>
        <v>599</v>
      </c>
      <c r="DF193" t="str">
        <f t="shared" si="167"/>
        <v>Empresa Boliviana de Alimentos y Derivados</v>
      </c>
      <c r="DG193">
        <f t="shared" si="167"/>
        <v>326047.2</v>
      </c>
      <c r="DH193">
        <f t="shared" si="167"/>
        <v>0</v>
      </c>
    </row>
    <row r="194" spans="1:112">
      <c r="A194">
        <f t="shared" ref="A194:AF194" si="168">A45</f>
        <v>203</v>
      </c>
      <c r="B194" t="str">
        <f t="shared" si="168"/>
        <v>Autoridad de Supervisión del Sistema Financiero</v>
      </c>
      <c r="C194">
        <f t="shared" si="168"/>
        <v>0</v>
      </c>
      <c r="D194">
        <f t="shared" si="168"/>
        <v>0</v>
      </c>
      <c r="E194">
        <f t="shared" si="168"/>
        <v>0</v>
      </c>
      <c r="F194">
        <f t="shared" si="168"/>
        <v>0</v>
      </c>
      <c r="G194">
        <f t="shared" si="168"/>
        <v>0</v>
      </c>
      <c r="H194">
        <f t="shared" si="168"/>
        <v>0</v>
      </c>
      <c r="I194">
        <f t="shared" si="168"/>
        <v>0</v>
      </c>
      <c r="J194">
        <f t="shared" si="168"/>
        <v>0</v>
      </c>
      <c r="K194">
        <f t="shared" si="168"/>
        <v>0</v>
      </c>
      <c r="L194">
        <f t="shared" si="168"/>
        <v>0</v>
      </c>
      <c r="M194">
        <f t="shared" si="168"/>
        <v>0</v>
      </c>
      <c r="N194">
        <f t="shared" si="168"/>
        <v>30</v>
      </c>
      <c r="O194">
        <f t="shared" si="168"/>
        <v>0</v>
      </c>
      <c r="P194">
        <f t="shared" si="168"/>
        <v>0</v>
      </c>
      <c r="Q194">
        <f t="shared" si="168"/>
        <v>0</v>
      </c>
      <c r="R194">
        <f t="shared" si="168"/>
        <v>0</v>
      </c>
      <c r="S194">
        <f t="shared" si="168"/>
        <v>0</v>
      </c>
      <c r="T194">
        <f t="shared" si="168"/>
        <v>159</v>
      </c>
      <c r="U194">
        <f t="shared" si="168"/>
        <v>0</v>
      </c>
      <c r="V194">
        <f t="shared" si="168"/>
        <v>0</v>
      </c>
      <c r="W194">
        <f t="shared" si="168"/>
        <v>0</v>
      </c>
      <c r="X194">
        <f t="shared" si="168"/>
        <v>0</v>
      </c>
      <c r="Y194">
        <f t="shared" si="168"/>
        <v>0</v>
      </c>
      <c r="Z194">
        <f t="shared" si="168"/>
        <v>0</v>
      </c>
      <c r="AA194">
        <f t="shared" si="168"/>
        <v>0</v>
      </c>
      <c r="AB194">
        <f t="shared" si="168"/>
        <v>0</v>
      </c>
      <c r="AC194">
        <f t="shared" si="168"/>
        <v>0</v>
      </c>
      <c r="AD194">
        <f t="shared" si="168"/>
        <v>0</v>
      </c>
      <c r="AE194">
        <f t="shared" si="168"/>
        <v>0</v>
      </c>
      <c r="AF194">
        <f t="shared" si="168"/>
        <v>0</v>
      </c>
      <c r="AG194">
        <f t="shared" ref="AG194:BL194" si="169">AG45</f>
        <v>0</v>
      </c>
      <c r="AH194">
        <f t="shared" si="169"/>
        <v>0</v>
      </c>
      <c r="AI194">
        <f t="shared" si="169"/>
        <v>0</v>
      </c>
      <c r="AJ194">
        <f t="shared" si="169"/>
        <v>0</v>
      </c>
      <c r="AK194">
        <f t="shared" si="169"/>
        <v>0</v>
      </c>
      <c r="AL194">
        <f t="shared" si="169"/>
        <v>0</v>
      </c>
      <c r="AM194">
        <f t="shared" si="169"/>
        <v>0</v>
      </c>
      <c r="AN194">
        <f t="shared" si="169"/>
        <v>0</v>
      </c>
      <c r="AO194">
        <f t="shared" si="169"/>
        <v>0</v>
      </c>
      <c r="AP194">
        <f t="shared" si="169"/>
        <v>0</v>
      </c>
      <c r="AQ194">
        <f t="shared" si="169"/>
        <v>0</v>
      </c>
      <c r="AR194">
        <f t="shared" si="169"/>
        <v>0</v>
      </c>
      <c r="AS194">
        <f t="shared" si="169"/>
        <v>0</v>
      </c>
      <c r="AT194">
        <f t="shared" si="169"/>
        <v>0</v>
      </c>
      <c r="AU194">
        <f t="shared" si="169"/>
        <v>0</v>
      </c>
      <c r="AV194">
        <f t="shared" si="169"/>
        <v>0</v>
      </c>
      <c r="AW194">
        <f t="shared" si="169"/>
        <v>0</v>
      </c>
      <c r="AX194">
        <f t="shared" si="169"/>
        <v>0</v>
      </c>
      <c r="AY194">
        <f t="shared" si="169"/>
        <v>0</v>
      </c>
      <c r="AZ194">
        <f t="shared" si="169"/>
        <v>0</v>
      </c>
      <c r="BA194">
        <f t="shared" si="169"/>
        <v>0</v>
      </c>
      <c r="BB194">
        <f t="shared" si="169"/>
        <v>0</v>
      </c>
      <c r="BC194">
        <f t="shared" si="169"/>
        <v>0</v>
      </c>
      <c r="BD194">
        <f t="shared" si="169"/>
        <v>0</v>
      </c>
      <c r="BE194">
        <f t="shared" si="169"/>
        <v>0</v>
      </c>
      <c r="BF194">
        <f t="shared" si="169"/>
        <v>0</v>
      </c>
      <c r="BG194">
        <f t="shared" si="169"/>
        <v>0</v>
      </c>
      <c r="BH194">
        <f t="shared" si="169"/>
        <v>0</v>
      </c>
      <c r="BI194">
        <f t="shared" si="169"/>
        <v>0</v>
      </c>
      <c r="BJ194">
        <f t="shared" si="169"/>
        <v>0</v>
      </c>
      <c r="BK194">
        <f t="shared" si="169"/>
        <v>0</v>
      </c>
      <c r="BL194">
        <f t="shared" si="169"/>
        <v>0</v>
      </c>
      <c r="BM194">
        <f t="shared" ref="BM194:CR194" si="170">BM45</f>
        <v>0</v>
      </c>
      <c r="BN194">
        <f t="shared" si="170"/>
        <v>0</v>
      </c>
      <c r="BO194">
        <f t="shared" si="170"/>
        <v>0</v>
      </c>
      <c r="BP194">
        <f t="shared" si="170"/>
        <v>0</v>
      </c>
      <c r="BQ194">
        <f t="shared" si="170"/>
        <v>0</v>
      </c>
      <c r="BR194">
        <f t="shared" si="170"/>
        <v>0</v>
      </c>
      <c r="BS194">
        <f t="shared" si="170"/>
        <v>0</v>
      </c>
      <c r="BT194">
        <f t="shared" si="170"/>
        <v>0</v>
      </c>
      <c r="BU194">
        <f t="shared" si="170"/>
        <v>0</v>
      </c>
      <c r="BV194">
        <f t="shared" si="170"/>
        <v>0</v>
      </c>
      <c r="BW194">
        <f t="shared" si="170"/>
        <v>0</v>
      </c>
      <c r="BX194">
        <f t="shared" si="170"/>
        <v>0</v>
      </c>
      <c r="BY194">
        <f t="shared" si="170"/>
        <v>0</v>
      </c>
      <c r="BZ194">
        <f t="shared" si="170"/>
        <v>0</v>
      </c>
      <c r="CA194">
        <f t="shared" si="170"/>
        <v>0</v>
      </c>
      <c r="CB194">
        <f t="shared" si="170"/>
        <v>0</v>
      </c>
      <c r="CC194">
        <f t="shared" si="170"/>
        <v>0</v>
      </c>
      <c r="CD194">
        <f t="shared" si="170"/>
        <v>0</v>
      </c>
      <c r="CE194">
        <f t="shared" si="170"/>
        <v>0</v>
      </c>
      <c r="CF194">
        <f t="shared" si="170"/>
        <v>0</v>
      </c>
      <c r="CG194">
        <f t="shared" si="170"/>
        <v>0</v>
      </c>
      <c r="CH194">
        <f t="shared" si="170"/>
        <v>0</v>
      </c>
      <c r="CI194">
        <f t="shared" si="170"/>
        <v>0</v>
      </c>
      <c r="CJ194">
        <f t="shared" si="170"/>
        <v>0</v>
      </c>
      <c r="CK194">
        <f t="shared" si="170"/>
        <v>0</v>
      </c>
      <c r="CL194">
        <f t="shared" si="170"/>
        <v>0</v>
      </c>
      <c r="CM194">
        <f t="shared" si="170"/>
        <v>0</v>
      </c>
      <c r="CN194">
        <f t="shared" si="170"/>
        <v>0</v>
      </c>
      <c r="CO194">
        <f t="shared" si="170"/>
        <v>0</v>
      </c>
      <c r="CP194">
        <f t="shared" si="170"/>
        <v>0</v>
      </c>
      <c r="CQ194">
        <f t="shared" si="170"/>
        <v>0</v>
      </c>
      <c r="CR194">
        <f t="shared" si="170"/>
        <v>0</v>
      </c>
      <c r="CS194">
        <f t="shared" ref="CS194:DH194" si="171">CS45</f>
        <v>0</v>
      </c>
      <c r="CT194">
        <f t="shared" si="171"/>
        <v>0</v>
      </c>
      <c r="CU194">
        <f t="shared" si="171"/>
        <v>0</v>
      </c>
      <c r="CV194">
        <f t="shared" si="171"/>
        <v>0</v>
      </c>
      <c r="CW194">
        <f t="shared" si="171"/>
        <v>0</v>
      </c>
      <c r="CX194">
        <f t="shared" si="171"/>
        <v>0</v>
      </c>
      <c r="CY194">
        <f t="shared" si="171"/>
        <v>0</v>
      </c>
      <c r="CZ194">
        <f t="shared" si="171"/>
        <v>0</v>
      </c>
      <c r="DA194">
        <f t="shared" si="171"/>
        <v>0</v>
      </c>
      <c r="DB194">
        <f t="shared" si="171"/>
        <v>0</v>
      </c>
      <c r="DC194">
        <f t="shared" si="171"/>
        <v>0</v>
      </c>
      <c r="DD194">
        <f t="shared" si="171"/>
        <v>0</v>
      </c>
      <c r="DE194">
        <f t="shared" si="171"/>
        <v>132</v>
      </c>
      <c r="DF194" t="str">
        <f t="shared" si="171"/>
        <v>Servicio de Desarrollo de las Empresas Púb. Productivas</v>
      </c>
      <c r="DG194">
        <f t="shared" si="171"/>
        <v>663612</v>
      </c>
      <c r="DH194">
        <f t="shared" si="171"/>
        <v>0</v>
      </c>
    </row>
    <row r="195" spans="1:112">
      <c r="A195">
        <f t="shared" ref="A195:AF195" si="172">A46</f>
        <v>155</v>
      </c>
      <c r="B195" t="str">
        <f t="shared" si="172"/>
        <v>Dirección del Notariado Plurinacional</v>
      </c>
      <c r="C195">
        <f t="shared" si="172"/>
        <v>0</v>
      </c>
      <c r="D195">
        <f t="shared" si="172"/>
        <v>0</v>
      </c>
      <c r="E195">
        <f t="shared" si="172"/>
        <v>0</v>
      </c>
      <c r="F195">
        <f t="shared" si="172"/>
        <v>0</v>
      </c>
      <c r="G195">
        <f t="shared" si="172"/>
        <v>0</v>
      </c>
      <c r="H195">
        <f t="shared" si="172"/>
        <v>0</v>
      </c>
      <c r="I195">
        <f t="shared" si="172"/>
        <v>0</v>
      </c>
      <c r="J195">
        <f t="shared" si="172"/>
        <v>0</v>
      </c>
      <c r="K195">
        <f t="shared" si="172"/>
        <v>0</v>
      </c>
      <c r="L195">
        <f t="shared" si="172"/>
        <v>0</v>
      </c>
      <c r="M195">
        <f t="shared" si="172"/>
        <v>0</v>
      </c>
      <c r="N195">
        <f t="shared" si="172"/>
        <v>15</v>
      </c>
      <c r="O195">
        <f t="shared" si="172"/>
        <v>0</v>
      </c>
      <c r="P195">
        <f t="shared" si="172"/>
        <v>0</v>
      </c>
      <c r="Q195">
        <f t="shared" si="172"/>
        <v>0</v>
      </c>
      <c r="R195">
        <f t="shared" si="172"/>
        <v>509.99</v>
      </c>
      <c r="S195">
        <f t="shared" si="172"/>
        <v>0</v>
      </c>
      <c r="T195">
        <f t="shared" si="172"/>
        <v>24307.45</v>
      </c>
      <c r="U195">
        <f t="shared" si="172"/>
        <v>0</v>
      </c>
      <c r="V195">
        <f t="shared" si="172"/>
        <v>0</v>
      </c>
      <c r="W195">
        <f t="shared" si="172"/>
        <v>0</v>
      </c>
      <c r="X195">
        <f t="shared" si="172"/>
        <v>0</v>
      </c>
      <c r="Y195">
        <f t="shared" si="172"/>
        <v>0</v>
      </c>
      <c r="Z195">
        <f t="shared" si="172"/>
        <v>0</v>
      </c>
      <c r="AA195">
        <f t="shared" si="172"/>
        <v>0</v>
      </c>
      <c r="AB195">
        <f t="shared" si="172"/>
        <v>0</v>
      </c>
      <c r="AC195">
        <f t="shared" si="172"/>
        <v>0</v>
      </c>
      <c r="AD195">
        <f t="shared" si="172"/>
        <v>0</v>
      </c>
      <c r="AE195">
        <f t="shared" si="172"/>
        <v>0</v>
      </c>
      <c r="AF195">
        <f t="shared" si="172"/>
        <v>0</v>
      </c>
      <c r="AG195">
        <f t="shared" ref="AG195:BL195" si="173">AG46</f>
        <v>0</v>
      </c>
      <c r="AH195">
        <f t="shared" si="173"/>
        <v>0</v>
      </c>
      <c r="AI195">
        <f t="shared" si="173"/>
        <v>0</v>
      </c>
      <c r="AJ195">
        <f t="shared" si="173"/>
        <v>0</v>
      </c>
      <c r="AK195">
        <f t="shared" si="173"/>
        <v>0</v>
      </c>
      <c r="AL195">
        <f t="shared" si="173"/>
        <v>0</v>
      </c>
      <c r="AM195">
        <f t="shared" si="173"/>
        <v>0</v>
      </c>
      <c r="AN195">
        <f t="shared" si="173"/>
        <v>0</v>
      </c>
      <c r="AO195">
        <f t="shared" si="173"/>
        <v>0</v>
      </c>
      <c r="AP195">
        <f t="shared" si="173"/>
        <v>0</v>
      </c>
      <c r="AQ195">
        <f t="shared" si="173"/>
        <v>0</v>
      </c>
      <c r="AR195">
        <f t="shared" si="173"/>
        <v>0</v>
      </c>
      <c r="AS195">
        <f t="shared" si="173"/>
        <v>0</v>
      </c>
      <c r="AT195">
        <f t="shared" si="173"/>
        <v>0</v>
      </c>
      <c r="AU195">
        <f t="shared" si="173"/>
        <v>0</v>
      </c>
      <c r="AV195">
        <f t="shared" si="173"/>
        <v>0</v>
      </c>
      <c r="AW195">
        <f t="shared" si="173"/>
        <v>0</v>
      </c>
      <c r="AX195">
        <f t="shared" si="173"/>
        <v>0</v>
      </c>
      <c r="AY195">
        <f t="shared" si="173"/>
        <v>0</v>
      </c>
      <c r="AZ195">
        <f t="shared" si="173"/>
        <v>0</v>
      </c>
      <c r="BA195">
        <f t="shared" si="173"/>
        <v>0</v>
      </c>
      <c r="BB195">
        <f t="shared" si="173"/>
        <v>0</v>
      </c>
      <c r="BC195">
        <f t="shared" si="173"/>
        <v>0</v>
      </c>
      <c r="BD195">
        <f t="shared" si="173"/>
        <v>0</v>
      </c>
      <c r="BE195">
        <f t="shared" si="173"/>
        <v>0</v>
      </c>
      <c r="BF195">
        <f t="shared" si="173"/>
        <v>0</v>
      </c>
      <c r="BG195">
        <f t="shared" si="173"/>
        <v>0</v>
      </c>
      <c r="BH195">
        <f t="shared" si="173"/>
        <v>0</v>
      </c>
      <c r="BI195">
        <f t="shared" si="173"/>
        <v>0</v>
      </c>
      <c r="BJ195">
        <f t="shared" si="173"/>
        <v>0</v>
      </c>
      <c r="BK195">
        <f t="shared" si="173"/>
        <v>0</v>
      </c>
      <c r="BL195">
        <f t="shared" si="173"/>
        <v>0</v>
      </c>
      <c r="BM195">
        <f t="shared" ref="BM195:CR195" si="174">BM46</f>
        <v>0</v>
      </c>
      <c r="BN195">
        <f t="shared" si="174"/>
        <v>0</v>
      </c>
      <c r="BO195">
        <f t="shared" si="174"/>
        <v>0</v>
      </c>
      <c r="BP195">
        <f t="shared" si="174"/>
        <v>0</v>
      </c>
      <c r="BQ195">
        <f t="shared" si="174"/>
        <v>0</v>
      </c>
      <c r="BR195">
        <f t="shared" si="174"/>
        <v>0</v>
      </c>
      <c r="BS195">
        <f t="shared" si="174"/>
        <v>0</v>
      </c>
      <c r="BT195">
        <f t="shared" si="174"/>
        <v>0</v>
      </c>
      <c r="BU195">
        <f t="shared" si="174"/>
        <v>0</v>
      </c>
      <c r="BV195">
        <f t="shared" si="174"/>
        <v>0</v>
      </c>
      <c r="BW195">
        <f t="shared" si="174"/>
        <v>0</v>
      </c>
      <c r="BX195">
        <f t="shared" si="174"/>
        <v>0</v>
      </c>
      <c r="BY195">
        <f t="shared" si="174"/>
        <v>0</v>
      </c>
      <c r="BZ195">
        <f t="shared" si="174"/>
        <v>0</v>
      </c>
      <c r="CA195">
        <f t="shared" si="174"/>
        <v>0</v>
      </c>
      <c r="CB195">
        <f t="shared" si="174"/>
        <v>0</v>
      </c>
      <c r="CC195">
        <f t="shared" si="174"/>
        <v>0</v>
      </c>
      <c r="CD195">
        <f t="shared" si="174"/>
        <v>0</v>
      </c>
      <c r="CE195">
        <f t="shared" si="174"/>
        <v>0</v>
      </c>
      <c r="CF195">
        <f t="shared" si="174"/>
        <v>0</v>
      </c>
      <c r="CG195">
        <f t="shared" si="174"/>
        <v>0</v>
      </c>
      <c r="CH195">
        <f t="shared" si="174"/>
        <v>0</v>
      </c>
      <c r="CI195">
        <f t="shared" si="174"/>
        <v>0</v>
      </c>
      <c r="CJ195">
        <f t="shared" si="174"/>
        <v>0</v>
      </c>
      <c r="CK195">
        <f t="shared" si="174"/>
        <v>0</v>
      </c>
      <c r="CL195">
        <f t="shared" si="174"/>
        <v>0</v>
      </c>
      <c r="CM195">
        <f t="shared" si="174"/>
        <v>0</v>
      </c>
      <c r="CN195">
        <f t="shared" si="174"/>
        <v>0</v>
      </c>
      <c r="CO195">
        <f t="shared" si="174"/>
        <v>0</v>
      </c>
      <c r="CP195">
        <f t="shared" si="174"/>
        <v>0</v>
      </c>
      <c r="CQ195">
        <f t="shared" si="174"/>
        <v>0</v>
      </c>
      <c r="CR195">
        <f t="shared" si="174"/>
        <v>0</v>
      </c>
      <c r="CS195">
        <f t="shared" ref="CS195:DH195" si="175">CS46</f>
        <v>0</v>
      </c>
      <c r="CT195">
        <f t="shared" si="175"/>
        <v>0</v>
      </c>
      <c r="CU195">
        <f t="shared" si="175"/>
        <v>0</v>
      </c>
      <c r="CV195">
        <f t="shared" si="175"/>
        <v>0</v>
      </c>
      <c r="CW195">
        <f t="shared" si="175"/>
        <v>0</v>
      </c>
      <c r="CX195">
        <f t="shared" si="175"/>
        <v>0</v>
      </c>
      <c r="CY195">
        <f t="shared" si="175"/>
        <v>0</v>
      </c>
      <c r="CZ195">
        <f t="shared" si="175"/>
        <v>0</v>
      </c>
      <c r="DA195">
        <f t="shared" si="175"/>
        <v>0</v>
      </c>
      <c r="DB195">
        <f t="shared" si="175"/>
        <v>0</v>
      </c>
      <c r="DC195">
        <f t="shared" si="175"/>
        <v>0</v>
      </c>
      <c r="DD195">
        <f t="shared" si="175"/>
        <v>0</v>
      </c>
      <c r="DE195">
        <f t="shared" si="175"/>
        <v>234</v>
      </c>
      <c r="DF195" t="str">
        <f t="shared" si="175"/>
        <v xml:space="preserve">Servicio Geológico Minero </v>
      </c>
      <c r="DG195">
        <f t="shared" si="175"/>
        <v>1290</v>
      </c>
      <c r="DH195">
        <f t="shared" si="175"/>
        <v>0</v>
      </c>
    </row>
    <row r="196" spans="1:112">
      <c r="A196">
        <f t="shared" ref="A196:AF196" si="176">A47</f>
        <v>290</v>
      </c>
      <c r="B196" t="str">
        <f t="shared" si="176"/>
        <v>Servicio de Impuestos Nacionales</v>
      </c>
      <c r="C196">
        <f t="shared" si="176"/>
        <v>0</v>
      </c>
      <c r="D196">
        <f t="shared" si="176"/>
        <v>0</v>
      </c>
      <c r="E196">
        <f t="shared" si="176"/>
        <v>0</v>
      </c>
      <c r="F196">
        <f t="shared" si="176"/>
        <v>0</v>
      </c>
      <c r="G196">
        <f t="shared" si="176"/>
        <v>0</v>
      </c>
      <c r="H196">
        <f t="shared" si="176"/>
        <v>0</v>
      </c>
      <c r="I196">
        <f t="shared" si="176"/>
        <v>0</v>
      </c>
      <c r="J196">
        <f t="shared" si="176"/>
        <v>0</v>
      </c>
      <c r="K196">
        <f t="shared" si="176"/>
        <v>0</v>
      </c>
      <c r="L196">
        <f t="shared" si="176"/>
        <v>0</v>
      </c>
      <c r="M196">
        <f t="shared" si="176"/>
        <v>0</v>
      </c>
      <c r="N196">
        <f t="shared" si="176"/>
        <v>0</v>
      </c>
      <c r="O196">
        <f t="shared" si="176"/>
        <v>0</v>
      </c>
      <c r="P196">
        <f t="shared" si="176"/>
        <v>0</v>
      </c>
      <c r="Q196">
        <f t="shared" si="176"/>
        <v>0</v>
      </c>
      <c r="R196">
        <f t="shared" si="176"/>
        <v>0</v>
      </c>
      <c r="S196">
        <f t="shared" si="176"/>
        <v>0</v>
      </c>
      <c r="T196">
        <f t="shared" si="176"/>
        <v>13365.34</v>
      </c>
      <c r="U196">
        <f t="shared" si="176"/>
        <v>0</v>
      </c>
      <c r="V196">
        <f t="shared" si="176"/>
        <v>0</v>
      </c>
      <c r="W196">
        <f t="shared" si="176"/>
        <v>0</v>
      </c>
      <c r="X196">
        <f t="shared" si="176"/>
        <v>0</v>
      </c>
      <c r="Y196">
        <f t="shared" si="176"/>
        <v>0</v>
      </c>
      <c r="Z196">
        <f t="shared" si="176"/>
        <v>0</v>
      </c>
      <c r="AA196">
        <f t="shared" si="176"/>
        <v>0</v>
      </c>
      <c r="AB196">
        <f t="shared" si="176"/>
        <v>0</v>
      </c>
      <c r="AC196">
        <f t="shared" si="176"/>
        <v>0</v>
      </c>
      <c r="AD196">
        <f t="shared" si="176"/>
        <v>0</v>
      </c>
      <c r="AE196">
        <f t="shared" si="176"/>
        <v>0</v>
      </c>
      <c r="AF196">
        <f t="shared" si="176"/>
        <v>0</v>
      </c>
      <c r="AG196">
        <f t="shared" ref="AG196:BL196" si="177">AG47</f>
        <v>0</v>
      </c>
      <c r="AH196">
        <f t="shared" si="177"/>
        <v>0</v>
      </c>
      <c r="AI196">
        <f t="shared" si="177"/>
        <v>0</v>
      </c>
      <c r="AJ196">
        <f t="shared" si="177"/>
        <v>0</v>
      </c>
      <c r="AK196">
        <f t="shared" si="177"/>
        <v>0</v>
      </c>
      <c r="AL196">
        <f t="shared" si="177"/>
        <v>0</v>
      </c>
      <c r="AM196">
        <f t="shared" si="177"/>
        <v>0</v>
      </c>
      <c r="AN196">
        <f t="shared" si="177"/>
        <v>0</v>
      </c>
      <c r="AO196">
        <f t="shared" si="177"/>
        <v>0</v>
      </c>
      <c r="AP196">
        <f t="shared" si="177"/>
        <v>0</v>
      </c>
      <c r="AQ196">
        <f t="shared" si="177"/>
        <v>0</v>
      </c>
      <c r="AR196">
        <f t="shared" si="177"/>
        <v>0</v>
      </c>
      <c r="AS196">
        <f t="shared" si="177"/>
        <v>0</v>
      </c>
      <c r="AT196">
        <f t="shared" si="177"/>
        <v>0</v>
      </c>
      <c r="AU196">
        <f t="shared" si="177"/>
        <v>0</v>
      </c>
      <c r="AV196">
        <f t="shared" si="177"/>
        <v>0</v>
      </c>
      <c r="AW196">
        <f t="shared" si="177"/>
        <v>0</v>
      </c>
      <c r="AX196">
        <f t="shared" si="177"/>
        <v>0</v>
      </c>
      <c r="AY196">
        <f t="shared" si="177"/>
        <v>0</v>
      </c>
      <c r="AZ196">
        <f t="shared" si="177"/>
        <v>0</v>
      </c>
      <c r="BA196">
        <f t="shared" si="177"/>
        <v>0</v>
      </c>
      <c r="BB196">
        <f t="shared" si="177"/>
        <v>0</v>
      </c>
      <c r="BC196">
        <f t="shared" si="177"/>
        <v>0</v>
      </c>
      <c r="BD196">
        <f t="shared" si="177"/>
        <v>0</v>
      </c>
      <c r="BE196">
        <f t="shared" si="177"/>
        <v>0</v>
      </c>
      <c r="BF196">
        <f t="shared" si="177"/>
        <v>0</v>
      </c>
      <c r="BG196">
        <f t="shared" si="177"/>
        <v>0</v>
      </c>
      <c r="BH196">
        <f t="shared" si="177"/>
        <v>0</v>
      </c>
      <c r="BI196">
        <f t="shared" si="177"/>
        <v>0</v>
      </c>
      <c r="BJ196">
        <f t="shared" si="177"/>
        <v>0</v>
      </c>
      <c r="BK196">
        <f t="shared" si="177"/>
        <v>0</v>
      </c>
      <c r="BL196">
        <f t="shared" si="177"/>
        <v>0</v>
      </c>
      <c r="BM196">
        <f t="shared" ref="BM196:CR196" si="178">BM47</f>
        <v>0</v>
      </c>
      <c r="BN196">
        <f t="shared" si="178"/>
        <v>0</v>
      </c>
      <c r="BO196">
        <f t="shared" si="178"/>
        <v>0</v>
      </c>
      <c r="BP196">
        <f t="shared" si="178"/>
        <v>0</v>
      </c>
      <c r="BQ196">
        <f t="shared" si="178"/>
        <v>0</v>
      </c>
      <c r="BR196">
        <f t="shared" si="178"/>
        <v>0</v>
      </c>
      <c r="BS196">
        <f t="shared" si="178"/>
        <v>0</v>
      </c>
      <c r="BT196">
        <f t="shared" si="178"/>
        <v>0</v>
      </c>
      <c r="BU196">
        <f t="shared" si="178"/>
        <v>0</v>
      </c>
      <c r="BV196">
        <f t="shared" si="178"/>
        <v>0</v>
      </c>
      <c r="BW196">
        <f t="shared" si="178"/>
        <v>0</v>
      </c>
      <c r="BX196">
        <f t="shared" si="178"/>
        <v>0</v>
      </c>
      <c r="BY196">
        <f t="shared" si="178"/>
        <v>0</v>
      </c>
      <c r="BZ196">
        <f t="shared" si="178"/>
        <v>0</v>
      </c>
      <c r="CA196">
        <f t="shared" si="178"/>
        <v>0</v>
      </c>
      <c r="CB196">
        <f t="shared" si="178"/>
        <v>0</v>
      </c>
      <c r="CC196">
        <f t="shared" si="178"/>
        <v>0</v>
      </c>
      <c r="CD196">
        <f t="shared" si="178"/>
        <v>0</v>
      </c>
      <c r="CE196">
        <f t="shared" si="178"/>
        <v>0</v>
      </c>
      <c r="CF196">
        <f t="shared" si="178"/>
        <v>0</v>
      </c>
      <c r="CG196">
        <f t="shared" si="178"/>
        <v>0</v>
      </c>
      <c r="CH196">
        <f t="shared" si="178"/>
        <v>0</v>
      </c>
      <c r="CI196">
        <f t="shared" si="178"/>
        <v>0</v>
      </c>
      <c r="CJ196">
        <f t="shared" si="178"/>
        <v>0</v>
      </c>
      <c r="CK196">
        <f t="shared" si="178"/>
        <v>0</v>
      </c>
      <c r="CL196">
        <f t="shared" si="178"/>
        <v>0</v>
      </c>
      <c r="CM196">
        <f t="shared" si="178"/>
        <v>0</v>
      </c>
      <c r="CN196">
        <f t="shared" si="178"/>
        <v>0</v>
      </c>
      <c r="CO196">
        <f t="shared" si="178"/>
        <v>0</v>
      </c>
      <c r="CP196">
        <f t="shared" si="178"/>
        <v>0</v>
      </c>
      <c r="CQ196">
        <f t="shared" si="178"/>
        <v>0</v>
      </c>
      <c r="CR196">
        <f t="shared" si="178"/>
        <v>0</v>
      </c>
      <c r="CS196">
        <f t="shared" ref="CS196:DH196" si="179">CS47</f>
        <v>0</v>
      </c>
      <c r="CT196">
        <f t="shared" si="179"/>
        <v>0</v>
      </c>
      <c r="CU196">
        <f t="shared" si="179"/>
        <v>0</v>
      </c>
      <c r="CV196">
        <f t="shared" si="179"/>
        <v>0</v>
      </c>
      <c r="CW196">
        <f t="shared" si="179"/>
        <v>0</v>
      </c>
      <c r="CX196">
        <f t="shared" si="179"/>
        <v>0</v>
      </c>
      <c r="CY196">
        <f t="shared" si="179"/>
        <v>0</v>
      </c>
      <c r="CZ196">
        <f t="shared" si="179"/>
        <v>0</v>
      </c>
      <c r="DA196">
        <f t="shared" si="179"/>
        <v>0</v>
      </c>
      <c r="DB196">
        <f t="shared" si="179"/>
        <v>0</v>
      </c>
      <c r="DC196">
        <f t="shared" si="179"/>
        <v>0</v>
      </c>
      <c r="DD196">
        <f t="shared" si="179"/>
        <v>0</v>
      </c>
      <c r="DE196">
        <f t="shared" si="179"/>
        <v>86</v>
      </c>
      <c r="DF196" t="str">
        <f t="shared" si="179"/>
        <v>Ministerio de Medio Ambiente y Agua</v>
      </c>
      <c r="DG196">
        <f t="shared" si="179"/>
        <v>351.01</v>
      </c>
      <c r="DH196">
        <f t="shared" si="179"/>
        <v>0</v>
      </c>
    </row>
    <row r="197" spans="1:112">
      <c r="A197">
        <f t="shared" ref="A197:AF197" si="180">A48</f>
        <v>373</v>
      </c>
      <c r="B197" t="str">
        <f t="shared" si="180"/>
        <v>Fondo de Desarrollo Indigena</v>
      </c>
      <c r="C197">
        <f t="shared" si="180"/>
        <v>0</v>
      </c>
      <c r="D197">
        <f t="shared" si="180"/>
        <v>0</v>
      </c>
      <c r="E197">
        <f t="shared" si="180"/>
        <v>0</v>
      </c>
      <c r="F197">
        <f t="shared" si="180"/>
        <v>0</v>
      </c>
      <c r="G197">
        <f t="shared" si="180"/>
        <v>0</v>
      </c>
      <c r="H197">
        <f t="shared" si="180"/>
        <v>0</v>
      </c>
      <c r="I197">
        <f t="shared" si="180"/>
        <v>0</v>
      </c>
      <c r="J197">
        <f t="shared" si="180"/>
        <v>0</v>
      </c>
      <c r="K197">
        <f t="shared" si="180"/>
        <v>0</v>
      </c>
      <c r="L197">
        <f t="shared" si="180"/>
        <v>0</v>
      </c>
      <c r="M197">
        <f t="shared" si="180"/>
        <v>0</v>
      </c>
      <c r="N197">
        <f t="shared" si="180"/>
        <v>0</v>
      </c>
      <c r="O197">
        <f t="shared" si="180"/>
        <v>0</v>
      </c>
      <c r="P197">
        <f t="shared" si="180"/>
        <v>33089.74</v>
      </c>
      <c r="Q197">
        <f t="shared" si="180"/>
        <v>0</v>
      </c>
      <c r="R197">
        <f t="shared" si="180"/>
        <v>0</v>
      </c>
      <c r="S197">
        <f t="shared" si="180"/>
        <v>0</v>
      </c>
      <c r="T197">
        <f t="shared" si="180"/>
        <v>120874.86</v>
      </c>
      <c r="U197">
        <f t="shared" si="180"/>
        <v>0</v>
      </c>
      <c r="V197">
        <f t="shared" si="180"/>
        <v>0</v>
      </c>
      <c r="W197">
        <f t="shared" si="180"/>
        <v>0</v>
      </c>
      <c r="X197">
        <f t="shared" si="180"/>
        <v>0</v>
      </c>
      <c r="Y197">
        <f t="shared" si="180"/>
        <v>0</v>
      </c>
      <c r="Z197">
        <f t="shared" si="180"/>
        <v>0</v>
      </c>
      <c r="AA197">
        <f t="shared" si="180"/>
        <v>0</v>
      </c>
      <c r="AB197">
        <f t="shared" si="180"/>
        <v>0</v>
      </c>
      <c r="AC197">
        <f t="shared" si="180"/>
        <v>0</v>
      </c>
      <c r="AD197">
        <f t="shared" si="180"/>
        <v>0</v>
      </c>
      <c r="AE197">
        <f t="shared" si="180"/>
        <v>0</v>
      </c>
      <c r="AF197">
        <f t="shared" si="180"/>
        <v>0</v>
      </c>
      <c r="AG197">
        <f t="shared" ref="AG197:BL197" si="181">AG48</f>
        <v>0</v>
      </c>
      <c r="AH197">
        <f t="shared" si="181"/>
        <v>0</v>
      </c>
      <c r="AI197">
        <f t="shared" si="181"/>
        <v>0</v>
      </c>
      <c r="AJ197">
        <f t="shared" si="181"/>
        <v>0</v>
      </c>
      <c r="AK197">
        <f t="shared" si="181"/>
        <v>0</v>
      </c>
      <c r="AL197">
        <f t="shared" si="181"/>
        <v>0</v>
      </c>
      <c r="AM197">
        <f t="shared" si="181"/>
        <v>0</v>
      </c>
      <c r="AN197">
        <f t="shared" si="181"/>
        <v>0</v>
      </c>
      <c r="AO197">
        <f t="shared" si="181"/>
        <v>0</v>
      </c>
      <c r="AP197">
        <f t="shared" si="181"/>
        <v>0</v>
      </c>
      <c r="AQ197">
        <f t="shared" si="181"/>
        <v>0</v>
      </c>
      <c r="AR197">
        <f t="shared" si="181"/>
        <v>0</v>
      </c>
      <c r="AS197">
        <f t="shared" si="181"/>
        <v>0</v>
      </c>
      <c r="AT197">
        <f t="shared" si="181"/>
        <v>0</v>
      </c>
      <c r="AU197">
        <f t="shared" si="181"/>
        <v>0</v>
      </c>
      <c r="AV197">
        <f t="shared" si="181"/>
        <v>0</v>
      </c>
      <c r="AW197">
        <f t="shared" si="181"/>
        <v>0</v>
      </c>
      <c r="AX197">
        <f t="shared" si="181"/>
        <v>0</v>
      </c>
      <c r="AY197">
        <f t="shared" si="181"/>
        <v>0</v>
      </c>
      <c r="AZ197">
        <f t="shared" si="181"/>
        <v>0</v>
      </c>
      <c r="BA197">
        <f t="shared" si="181"/>
        <v>0</v>
      </c>
      <c r="BB197">
        <f t="shared" si="181"/>
        <v>0</v>
      </c>
      <c r="BC197">
        <f t="shared" si="181"/>
        <v>0</v>
      </c>
      <c r="BD197">
        <f t="shared" si="181"/>
        <v>0</v>
      </c>
      <c r="BE197">
        <f t="shared" si="181"/>
        <v>0</v>
      </c>
      <c r="BF197">
        <f t="shared" si="181"/>
        <v>0</v>
      </c>
      <c r="BG197">
        <f t="shared" si="181"/>
        <v>0</v>
      </c>
      <c r="BH197">
        <f t="shared" si="181"/>
        <v>0</v>
      </c>
      <c r="BI197">
        <f t="shared" si="181"/>
        <v>0</v>
      </c>
      <c r="BJ197">
        <f t="shared" si="181"/>
        <v>0</v>
      </c>
      <c r="BK197">
        <f t="shared" si="181"/>
        <v>0</v>
      </c>
      <c r="BL197">
        <f t="shared" si="181"/>
        <v>0</v>
      </c>
      <c r="BM197">
        <f t="shared" ref="BM197:CR197" si="182">BM48</f>
        <v>0</v>
      </c>
      <c r="BN197">
        <f t="shared" si="182"/>
        <v>0</v>
      </c>
      <c r="BO197">
        <f t="shared" si="182"/>
        <v>0</v>
      </c>
      <c r="BP197">
        <f t="shared" si="182"/>
        <v>0</v>
      </c>
      <c r="BQ197">
        <f t="shared" si="182"/>
        <v>0</v>
      </c>
      <c r="BR197">
        <f t="shared" si="182"/>
        <v>0</v>
      </c>
      <c r="BS197">
        <f t="shared" si="182"/>
        <v>0</v>
      </c>
      <c r="BT197">
        <f t="shared" si="182"/>
        <v>0</v>
      </c>
      <c r="BU197">
        <f t="shared" si="182"/>
        <v>0</v>
      </c>
      <c r="BV197">
        <f t="shared" si="182"/>
        <v>0</v>
      </c>
      <c r="BW197">
        <f t="shared" si="182"/>
        <v>0</v>
      </c>
      <c r="BX197">
        <f t="shared" si="182"/>
        <v>0</v>
      </c>
      <c r="BY197">
        <f t="shared" si="182"/>
        <v>0</v>
      </c>
      <c r="BZ197">
        <f t="shared" si="182"/>
        <v>0</v>
      </c>
      <c r="CA197">
        <f t="shared" si="182"/>
        <v>0</v>
      </c>
      <c r="CB197">
        <f t="shared" si="182"/>
        <v>0</v>
      </c>
      <c r="CC197">
        <f t="shared" si="182"/>
        <v>0</v>
      </c>
      <c r="CD197">
        <f t="shared" si="182"/>
        <v>0</v>
      </c>
      <c r="CE197">
        <f t="shared" si="182"/>
        <v>0</v>
      </c>
      <c r="CF197">
        <f t="shared" si="182"/>
        <v>0</v>
      </c>
      <c r="CG197">
        <f t="shared" si="182"/>
        <v>0</v>
      </c>
      <c r="CH197">
        <f t="shared" si="182"/>
        <v>0</v>
      </c>
      <c r="CI197">
        <f t="shared" si="182"/>
        <v>0</v>
      </c>
      <c r="CJ197">
        <f t="shared" si="182"/>
        <v>0</v>
      </c>
      <c r="CK197">
        <f t="shared" si="182"/>
        <v>0</v>
      </c>
      <c r="CL197">
        <f t="shared" si="182"/>
        <v>0</v>
      </c>
      <c r="CM197">
        <f t="shared" si="182"/>
        <v>0</v>
      </c>
      <c r="CN197">
        <f t="shared" si="182"/>
        <v>0</v>
      </c>
      <c r="CO197">
        <f t="shared" si="182"/>
        <v>0</v>
      </c>
      <c r="CP197">
        <f t="shared" si="182"/>
        <v>0</v>
      </c>
      <c r="CQ197">
        <f t="shared" si="182"/>
        <v>0</v>
      </c>
      <c r="CR197">
        <f t="shared" si="182"/>
        <v>0</v>
      </c>
      <c r="CS197">
        <f t="shared" ref="CS197:DH197" si="183">CS48</f>
        <v>0</v>
      </c>
      <c r="CT197">
        <f t="shared" si="183"/>
        <v>0</v>
      </c>
      <c r="CU197">
        <f t="shared" si="183"/>
        <v>0</v>
      </c>
      <c r="CV197">
        <f t="shared" si="183"/>
        <v>0</v>
      </c>
      <c r="CW197">
        <f t="shared" si="183"/>
        <v>0</v>
      </c>
      <c r="CX197">
        <f t="shared" si="183"/>
        <v>0</v>
      </c>
      <c r="CY197">
        <f t="shared" si="183"/>
        <v>0</v>
      </c>
      <c r="CZ197">
        <f t="shared" si="183"/>
        <v>0</v>
      </c>
      <c r="DA197">
        <f t="shared" si="183"/>
        <v>0</v>
      </c>
      <c r="DB197">
        <f t="shared" si="183"/>
        <v>0</v>
      </c>
      <c r="DC197">
        <f t="shared" si="183"/>
        <v>0</v>
      </c>
      <c r="DD197">
        <f t="shared" si="183"/>
        <v>0</v>
      </c>
      <c r="DE197">
        <f t="shared" si="183"/>
        <v>47</v>
      </c>
      <c r="DF197" t="str">
        <f t="shared" si="183"/>
        <v>Ministerio de Desarrollo Rural y Tierras</v>
      </c>
      <c r="DG197">
        <f t="shared" si="183"/>
        <v>8863914.5999999996</v>
      </c>
      <c r="DH197">
        <f t="shared" si="183"/>
        <v>0</v>
      </c>
    </row>
    <row r="198" spans="1:112">
      <c r="A198">
        <f t="shared" ref="A198:AF198" si="184">A49</f>
        <v>342</v>
      </c>
      <c r="B198" t="str">
        <f t="shared" si="184"/>
        <v>Agencia Estatal de Vivienda</v>
      </c>
      <c r="C198">
        <f t="shared" si="184"/>
        <v>0</v>
      </c>
      <c r="D198">
        <f t="shared" si="184"/>
        <v>0</v>
      </c>
      <c r="E198">
        <f t="shared" si="184"/>
        <v>0</v>
      </c>
      <c r="F198">
        <f t="shared" si="184"/>
        <v>0</v>
      </c>
      <c r="G198">
        <f t="shared" si="184"/>
        <v>0</v>
      </c>
      <c r="H198">
        <f t="shared" si="184"/>
        <v>0</v>
      </c>
      <c r="I198">
        <f t="shared" si="184"/>
        <v>0</v>
      </c>
      <c r="J198">
        <f t="shared" si="184"/>
        <v>0</v>
      </c>
      <c r="K198">
        <f t="shared" si="184"/>
        <v>0</v>
      </c>
      <c r="L198">
        <f t="shared" si="184"/>
        <v>0</v>
      </c>
      <c r="M198">
        <f t="shared" si="184"/>
        <v>0</v>
      </c>
      <c r="N198">
        <f t="shared" si="184"/>
        <v>0</v>
      </c>
      <c r="O198">
        <f t="shared" si="184"/>
        <v>0</v>
      </c>
      <c r="P198">
        <f t="shared" si="184"/>
        <v>0</v>
      </c>
      <c r="Q198">
        <f t="shared" si="184"/>
        <v>0</v>
      </c>
      <c r="R198">
        <f t="shared" si="184"/>
        <v>1943.06</v>
      </c>
      <c r="S198">
        <f t="shared" si="184"/>
        <v>0</v>
      </c>
      <c r="T198">
        <f t="shared" si="184"/>
        <v>5538069.21</v>
      </c>
      <c r="U198">
        <f t="shared" si="184"/>
        <v>0</v>
      </c>
      <c r="V198">
        <f t="shared" si="184"/>
        <v>0</v>
      </c>
      <c r="W198">
        <f t="shared" si="184"/>
        <v>0</v>
      </c>
      <c r="X198">
        <f t="shared" si="184"/>
        <v>0</v>
      </c>
      <c r="Y198">
        <f t="shared" si="184"/>
        <v>0</v>
      </c>
      <c r="Z198">
        <f t="shared" si="184"/>
        <v>0</v>
      </c>
      <c r="AA198">
        <f t="shared" si="184"/>
        <v>0</v>
      </c>
      <c r="AB198">
        <f t="shared" si="184"/>
        <v>0</v>
      </c>
      <c r="AC198">
        <f t="shared" si="184"/>
        <v>0</v>
      </c>
      <c r="AD198">
        <f t="shared" si="184"/>
        <v>0</v>
      </c>
      <c r="AE198">
        <f t="shared" si="184"/>
        <v>0</v>
      </c>
      <c r="AF198">
        <f t="shared" si="184"/>
        <v>0</v>
      </c>
      <c r="AG198">
        <f t="shared" ref="AG198:BL198" si="185">AG49</f>
        <v>0</v>
      </c>
      <c r="AH198">
        <f t="shared" si="185"/>
        <v>0</v>
      </c>
      <c r="AI198">
        <f t="shared" si="185"/>
        <v>0</v>
      </c>
      <c r="AJ198">
        <f t="shared" si="185"/>
        <v>0</v>
      </c>
      <c r="AK198">
        <f t="shared" si="185"/>
        <v>0</v>
      </c>
      <c r="AL198">
        <f t="shared" si="185"/>
        <v>0</v>
      </c>
      <c r="AM198">
        <f t="shared" si="185"/>
        <v>0</v>
      </c>
      <c r="AN198">
        <f t="shared" si="185"/>
        <v>0</v>
      </c>
      <c r="AO198">
        <f t="shared" si="185"/>
        <v>0</v>
      </c>
      <c r="AP198">
        <f t="shared" si="185"/>
        <v>0</v>
      </c>
      <c r="AQ198">
        <f t="shared" si="185"/>
        <v>0</v>
      </c>
      <c r="AR198">
        <f t="shared" si="185"/>
        <v>0</v>
      </c>
      <c r="AS198">
        <f t="shared" si="185"/>
        <v>0</v>
      </c>
      <c r="AT198">
        <f t="shared" si="185"/>
        <v>0</v>
      </c>
      <c r="AU198">
        <f t="shared" si="185"/>
        <v>0</v>
      </c>
      <c r="AV198">
        <f t="shared" si="185"/>
        <v>0</v>
      </c>
      <c r="AW198">
        <f t="shared" si="185"/>
        <v>0</v>
      </c>
      <c r="AX198">
        <f t="shared" si="185"/>
        <v>0</v>
      </c>
      <c r="AY198">
        <f t="shared" si="185"/>
        <v>0</v>
      </c>
      <c r="AZ198">
        <f t="shared" si="185"/>
        <v>0</v>
      </c>
      <c r="BA198">
        <f t="shared" si="185"/>
        <v>0</v>
      </c>
      <c r="BB198">
        <f t="shared" si="185"/>
        <v>0</v>
      </c>
      <c r="BC198">
        <f t="shared" si="185"/>
        <v>0</v>
      </c>
      <c r="BD198">
        <f t="shared" si="185"/>
        <v>0</v>
      </c>
      <c r="BE198">
        <f t="shared" si="185"/>
        <v>0</v>
      </c>
      <c r="BF198">
        <f t="shared" si="185"/>
        <v>0</v>
      </c>
      <c r="BG198">
        <f t="shared" si="185"/>
        <v>0</v>
      </c>
      <c r="BH198">
        <f t="shared" si="185"/>
        <v>0</v>
      </c>
      <c r="BI198">
        <f t="shared" si="185"/>
        <v>0</v>
      </c>
      <c r="BJ198">
        <f t="shared" si="185"/>
        <v>0</v>
      </c>
      <c r="BK198">
        <f t="shared" si="185"/>
        <v>0</v>
      </c>
      <c r="BL198">
        <f t="shared" si="185"/>
        <v>0</v>
      </c>
      <c r="BM198">
        <f t="shared" ref="BM198:CR198" si="186">BM49</f>
        <v>0</v>
      </c>
      <c r="BN198">
        <f t="shared" si="186"/>
        <v>0</v>
      </c>
      <c r="BO198">
        <f t="shared" si="186"/>
        <v>0</v>
      </c>
      <c r="BP198">
        <f t="shared" si="186"/>
        <v>0</v>
      </c>
      <c r="BQ198">
        <f t="shared" si="186"/>
        <v>0</v>
      </c>
      <c r="BR198">
        <f t="shared" si="186"/>
        <v>0</v>
      </c>
      <c r="BS198">
        <f t="shared" si="186"/>
        <v>0</v>
      </c>
      <c r="BT198">
        <f t="shared" si="186"/>
        <v>0</v>
      </c>
      <c r="BU198">
        <f t="shared" si="186"/>
        <v>0</v>
      </c>
      <c r="BV198">
        <f t="shared" si="186"/>
        <v>0</v>
      </c>
      <c r="BW198">
        <f t="shared" si="186"/>
        <v>0</v>
      </c>
      <c r="BX198">
        <f t="shared" si="186"/>
        <v>0</v>
      </c>
      <c r="BY198">
        <f t="shared" si="186"/>
        <v>0</v>
      </c>
      <c r="BZ198">
        <f t="shared" si="186"/>
        <v>0</v>
      </c>
      <c r="CA198">
        <f t="shared" si="186"/>
        <v>0</v>
      </c>
      <c r="CB198">
        <f t="shared" si="186"/>
        <v>0</v>
      </c>
      <c r="CC198">
        <f t="shared" si="186"/>
        <v>0</v>
      </c>
      <c r="CD198">
        <f t="shared" si="186"/>
        <v>0</v>
      </c>
      <c r="CE198">
        <f t="shared" si="186"/>
        <v>0</v>
      </c>
      <c r="CF198">
        <f t="shared" si="186"/>
        <v>0</v>
      </c>
      <c r="CG198">
        <f t="shared" si="186"/>
        <v>0</v>
      </c>
      <c r="CH198">
        <f t="shared" si="186"/>
        <v>0</v>
      </c>
      <c r="CI198">
        <f t="shared" si="186"/>
        <v>0</v>
      </c>
      <c r="CJ198">
        <f t="shared" si="186"/>
        <v>0</v>
      </c>
      <c r="CK198">
        <f t="shared" si="186"/>
        <v>0</v>
      </c>
      <c r="CL198">
        <f t="shared" si="186"/>
        <v>0</v>
      </c>
      <c r="CM198">
        <f t="shared" si="186"/>
        <v>0</v>
      </c>
      <c r="CN198">
        <f t="shared" si="186"/>
        <v>0</v>
      </c>
      <c r="CO198">
        <f t="shared" si="186"/>
        <v>0</v>
      </c>
      <c r="CP198">
        <f t="shared" si="186"/>
        <v>0</v>
      </c>
      <c r="CQ198">
        <f t="shared" si="186"/>
        <v>0</v>
      </c>
      <c r="CR198">
        <f t="shared" si="186"/>
        <v>0</v>
      </c>
      <c r="CS198">
        <f t="shared" ref="CS198:DH198" si="187">CS49</f>
        <v>0</v>
      </c>
      <c r="CT198">
        <f t="shared" si="187"/>
        <v>0</v>
      </c>
      <c r="CU198">
        <f t="shared" si="187"/>
        <v>0</v>
      </c>
      <c r="CV198">
        <f t="shared" si="187"/>
        <v>0</v>
      </c>
      <c r="CW198">
        <f t="shared" si="187"/>
        <v>0</v>
      </c>
      <c r="CX198">
        <f t="shared" si="187"/>
        <v>0</v>
      </c>
      <c r="CY198">
        <f t="shared" si="187"/>
        <v>0</v>
      </c>
      <c r="CZ198">
        <f t="shared" si="187"/>
        <v>0</v>
      </c>
      <c r="DA198">
        <f t="shared" si="187"/>
        <v>0</v>
      </c>
      <c r="DB198">
        <f t="shared" si="187"/>
        <v>0</v>
      </c>
      <c r="DC198">
        <f t="shared" si="187"/>
        <v>0</v>
      </c>
      <c r="DD198">
        <f t="shared" si="187"/>
        <v>0</v>
      </c>
      <c r="DE198">
        <f t="shared" si="187"/>
        <v>272</v>
      </c>
      <c r="DF198" t="str">
        <f t="shared" si="187"/>
        <v>Direc. Dptal. de Educación Beni</v>
      </c>
      <c r="DG198">
        <f t="shared" si="187"/>
        <v>428773</v>
      </c>
      <c r="DH198">
        <f t="shared" si="187"/>
        <v>0</v>
      </c>
    </row>
    <row r="199" spans="1:112">
      <c r="A199">
        <f t="shared" ref="A199:AF199" si="188">A50</f>
        <v>378</v>
      </c>
      <c r="B199" t="str">
        <f t="shared" si="188"/>
        <v>Servicio Nacional Textil</v>
      </c>
      <c r="C199">
        <f t="shared" si="188"/>
        <v>0</v>
      </c>
      <c r="D199">
        <f t="shared" si="188"/>
        <v>0</v>
      </c>
      <c r="E199">
        <f t="shared" si="188"/>
        <v>0</v>
      </c>
      <c r="F199">
        <f t="shared" si="188"/>
        <v>0</v>
      </c>
      <c r="G199">
        <f t="shared" si="188"/>
        <v>0</v>
      </c>
      <c r="H199">
        <f t="shared" si="188"/>
        <v>0</v>
      </c>
      <c r="I199">
        <f t="shared" si="188"/>
        <v>0</v>
      </c>
      <c r="J199">
        <f t="shared" si="188"/>
        <v>0</v>
      </c>
      <c r="K199">
        <f t="shared" si="188"/>
        <v>0</v>
      </c>
      <c r="L199">
        <f t="shared" si="188"/>
        <v>0</v>
      </c>
      <c r="M199">
        <f t="shared" si="188"/>
        <v>0</v>
      </c>
      <c r="N199">
        <f t="shared" si="188"/>
        <v>0</v>
      </c>
      <c r="O199">
        <f t="shared" si="188"/>
        <v>0</v>
      </c>
      <c r="P199">
        <f t="shared" si="188"/>
        <v>0</v>
      </c>
      <c r="Q199">
        <f t="shared" si="188"/>
        <v>0</v>
      </c>
      <c r="R199">
        <f t="shared" si="188"/>
        <v>0</v>
      </c>
      <c r="S199">
        <f t="shared" si="188"/>
        <v>50</v>
      </c>
      <c r="T199">
        <f t="shared" si="188"/>
        <v>3401449.31</v>
      </c>
      <c r="U199">
        <f t="shared" si="188"/>
        <v>0</v>
      </c>
      <c r="V199">
        <f t="shared" si="188"/>
        <v>0</v>
      </c>
      <c r="W199">
        <f t="shared" si="188"/>
        <v>0</v>
      </c>
      <c r="X199">
        <f t="shared" si="188"/>
        <v>0</v>
      </c>
      <c r="Y199">
        <f t="shared" si="188"/>
        <v>0</v>
      </c>
      <c r="Z199">
        <f t="shared" si="188"/>
        <v>0</v>
      </c>
      <c r="AA199">
        <f t="shared" si="188"/>
        <v>0</v>
      </c>
      <c r="AB199">
        <f t="shared" si="188"/>
        <v>0</v>
      </c>
      <c r="AC199">
        <f t="shared" si="188"/>
        <v>0</v>
      </c>
      <c r="AD199">
        <f t="shared" si="188"/>
        <v>0</v>
      </c>
      <c r="AE199">
        <f t="shared" si="188"/>
        <v>0</v>
      </c>
      <c r="AF199">
        <f t="shared" si="188"/>
        <v>0</v>
      </c>
      <c r="AG199">
        <f t="shared" ref="AG199:BL199" si="189">AG50</f>
        <v>0</v>
      </c>
      <c r="AH199">
        <f t="shared" si="189"/>
        <v>0</v>
      </c>
      <c r="AI199">
        <f t="shared" si="189"/>
        <v>0</v>
      </c>
      <c r="AJ199">
        <f t="shared" si="189"/>
        <v>0</v>
      </c>
      <c r="AK199">
        <f t="shared" si="189"/>
        <v>0</v>
      </c>
      <c r="AL199">
        <f t="shared" si="189"/>
        <v>0</v>
      </c>
      <c r="AM199">
        <f t="shared" si="189"/>
        <v>0</v>
      </c>
      <c r="AN199">
        <f t="shared" si="189"/>
        <v>0</v>
      </c>
      <c r="AO199">
        <f t="shared" si="189"/>
        <v>0</v>
      </c>
      <c r="AP199">
        <f t="shared" si="189"/>
        <v>0</v>
      </c>
      <c r="AQ199">
        <f t="shared" si="189"/>
        <v>0</v>
      </c>
      <c r="AR199">
        <f t="shared" si="189"/>
        <v>0</v>
      </c>
      <c r="AS199">
        <f t="shared" si="189"/>
        <v>0</v>
      </c>
      <c r="AT199">
        <f t="shared" si="189"/>
        <v>0</v>
      </c>
      <c r="AU199">
        <f t="shared" si="189"/>
        <v>0</v>
      </c>
      <c r="AV199">
        <f t="shared" si="189"/>
        <v>0</v>
      </c>
      <c r="AW199">
        <f t="shared" si="189"/>
        <v>0</v>
      </c>
      <c r="AX199">
        <f t="shared" si="189"/>
        <v>0</v>
      </c>
      <c r="AY199">
        <f t="shared" si="189"/>
        <v>0</v>
      </c>
      <c r="AZ199">
        <f t="shared" si="189"/>
        <v>0</v>
      </c>
      <c r="BA199">
        <f t="shared" si="189"/>
        <v>0</v>
      </c>
      <c r="BB199">
        <f t="shared" si="189"/>
        <v>0</v>
      </c>
      <c r="BC199">
        <f t="shared" si="189"/>
        <v>0</v>
      </c>
      <c r="BD199">
        <f t="shared" si="189"/>
        <v>0</v>
      </c>
      <c r="BE199">
        <f t="shared" si="189"/>
        <v>0</v>
      </c>
      <c r="BF199">
        <f t="shared" si="189"/>
        <v>0</v>
      </c>
      <c r="BG199">
        <f t="shared" si="189"/>
        <v>0</v>
      </c>
      <c r="BH199">
        <f t="shared" si="189"/>
        <v>0</v>
      </c>
      <c r="BI199">
        <f t="shared" si="189"/>
        <v>0</v>
      </c>
      <c r="BJ199">
        <f t="shared" si="189"/>
        <v>0</v>
      </c>
      <c r="BK199">
        <f t="shared" si="189"/>
        <v>0</v>
      </c>
      <c r="BL199">
        <f t="shared" si="189"/>
        <v>0</v>
      </c>
      <c r="BM199">
        <f t="shared" ref="BM199:CR199" si="190">BM50</f>
        <v>0</v>
      </c>
      <c r="BN199">
        <f t="shared" si="190"/>
        <v>0</v>
      </c>
      <c r="BO199">
        <f t="shared" si="190"/>
        <v>0</v>
      </c>
      <c r="BP199">
        <f t="shared" si="190"/>
        <v>0</v>
      </c>
      <c r="BQ199">
        <f t="shared" si="190"/>
        <v>0</v>
      </c>
      <c r="BR199">
        <f t="shared" si="190"/>
        <v>0</v>
      </c>
      <c r="BS199">
        <f t="shared" si="190"/>
        <v>0</v>
      </c>
      <c r="BT199">
        <f t="shared" si="190"/>
        <v>0</v>
      </c>
      <c r="BU199">
        <f t="shared" si="190"/>
        <v>0</v>
      </c>
      <c r="BV199">
        <f t="shared" si="190"/>
        <v>0</v>
      </c>
      <c r="BW199">
        <f t="shared" si="190"/>
        <v>0</v>
      </c>
      <c r="BX199">
        <f t="shared" si="190"/>
        <v>0</v>
      </c>
      <c r="BY199">
        <f t="shared" si="190"/>
        <v>0</v>
      </c>
      <c r="BZ199">
        <f t="shared" si="190"/>
        <v>0</v>
      </c>
      <c r="CA199">
        <f t="shared" si="190"/>
        <v>0</v>
      </c>
      <c r="CB199">
        <f t="shared" si="190"/>
        <v>0</v>
      </c>
      <c r="CC199">
        <f t="shared" si="190"/>
        <v>0</v>
      </c>
      <c r="CD199">
        <f t="shared" si="190"/>
        <v>0</v>
      </c>
      <c r="CE199">
        <f t="shared" si="190"/>
        <v>0</v>
      </c>
      <c r="CF199">
        <f t="shared" si="190"/>
        <v>0</v>
      </c>
      <c r="CG199">
        <f t="shared" si="190"/>
        <v>0</v>
      </c>
      <c r="CH199">
        <f t="shared" si="190"/>
        <v>0</v>
      </c>
      <c r="CI199">
        <f t="shared" si="190"/>
        <v>0</v>
      </c>
      <c r="CJ199">
        <f t="shared" si="190"/>
        <v>0</v>
      </c>
      <c r="CK199">
        <f t="shared" si="190"/>
        <v>0</v>
      </c>
      <c r="CL199">
        <f t="shared" si="190"/>
        <v>0</v>
      </c>
      <c r="CM199">
        <f t="shared" si="190"/>
        <v>0</v>
      </c>
      <c r="CN199">
        <f t="shared" si="190"/>
        <v>0</v>
      </c>
      <c r="CO199">
        <f t="shared" si="190"/>
        <v>0</v>
      </c>
      <c r="CP199">
        <f t="shared" si="190"/>
        <v>0</v>
      </c>
      <c r="CQ199">
        <f t="shared" si="190"/>
        <v>0</v>
      </c>
      <c r="CR199">
        <f t="shared" si="190"/>
        <v>0</v>
      </c>
      <c r="CS199">
        <f t="shared" ref="CS199:DH199" si="191">CS50</f>
        <v>0</v>
      </c>
      <c r="CT199">
        <f t="shared" si="191"/>
        <v>0</v>
      </c>
      <c r="CU199">
        <f t="shared" si="191"/>
        <v>0</v>
      </c>
      <c r="CV199">
        <f t="shared" si="191"/>
        <v>0</v>
      </c>
      <c r="CW199">
        <f t="shared" si="191"/>
        <v>0</v>
      </c>
      <c r="CX199">
        <f t="shared" si="191"/>
        <v>0</v>
      </c>
      <c r="CY199">
        <f t="shared" si="191"/>
        <v>0</v>
      </c>
      <c r="CZ199">
        <f t="shared" si="191"/>
        <v>0</v>
      </c>
      <c r="DA199">
        <f t="shared" si="191"/>
        <v>0</v>
      </c>
      <c r="DB199">
        <f t="shared" si="191"/>
        <v>0</v>
      </c>
      <c r="DC199">
        <f t="shared" si="191"/>
        <v>0</v>
      </c>
      <c r="DD199">
        <f t="shared" si="191"/>
        <v>0</v>
      </c>
      <c r="DE199">
        <f t="shared" si="191"/>
        <v>273</v>
      </c>
      <c r="DF199" t="str">
        <f t="shared" si="191"/>
        <v>Direc. Dptal. de Educación Pando</v>
      </c>
      <c r="DG199">
        <f t="shared" si="191"/>
        <v>132002</v>
      </c>
      <c r="DH199">
        <f t="shared" si="191"/>
        <v>0</v>
      </c>
    </row>
    <row r="200" spans="1:112">
      <c r="A200">
        <f t="shared" ref="A200:AF200" si="192">A51</f>
        <v>374</v>
      </c>
      <c r="B200" t="str">
        <f t="shared" si="192"/>
        <v>Agencia de Gobierno Electrónico y Tecnologías de Información y Comunicación</v>
      </c>
      <c r="C200">
        <f t="shared" si="192"/>
        <v>0</v>
      </c>
      <c r="D200">
        <f t="shared" si="192"/>
        <v>0</v>
      </c>
      <c r="E200">
        <f t="shared" si="192"/>
        <v>0</v>
      </c>
      <c r="F200">
        <f t="shared" si="192"/>
        <v>0</v>
      </c>
      <c r="G200">
        <f t="shared" si="192"/>
        <v>0</v>
      </c>
      <c r="H200">
        <f t="shared" si="192"/>
        <v>0</v>
      </c>
      <c r="I200">
        <f t="shared" si="192"/>
        <v>0</v>
      </c>
      <c r="J200">
        <f t="shared" si="192"/>
        <v>0</v>
      </c>
      <c r="K200">
        <f t="shared" si="192"/>
        <v>0</v>
      </c>
      <c r="L200">
        <f t="shared" si="192"/>
        <v>0</v>
      </c>
      <c r="M200">
        <f t="shared" si="192"/>
        <v>0</v>
      </c>
      <c r="N200">
        <f t="shared" si="192"/>
        <v>0</v>
      </c>
      <c r="O200">
        <f t="shared" si="192"/>
        <v>0</v>
      </c>
      <c r="P200">
        <f t="shared" si="192"/>
        <v>0</v>
      </c>
      <c r="Q200">
        <f t="shared" si="192"/>
        <v>0</v>
      </c>
      <c r="R200">
        <f t="shared" si="192"/>
        <v>0</v>
      </c>
      <c r="S200">
        <f t="shared" si="192"/>
        <v>0</v>
      </c>
      <c r="T200">
        <f t="shared" si="192"/>
        <v>341991</v>
      </c>
      <c r="U200">
        <f t="shared" si="192"/>
        <v>0</v>
      </c>
      <c r="V200">
        <f t="shared" si="192"/>
        <v>0</v>
      </c>
      <c r="W200">
        <f t="shared" si="192"/>
        <v>0</v>
      </c>
      <c r="X200">
        <f t="shared" si="192"/>
        <v>0</v>
      </c>
      <c r="Y200">
        <f t="shared" si="192"/>
        <v>0</v>
      </c>
      <c r="Z200">
        <f t="shared" si="192"/>
        <v>0</v>
      </c>
      <c r="AA200">
        <f t="shared" si="192"/>
        <v>0</v>
      </c>
      <c r="AB200">
        <f t="shared" si="192"/>
        <v>0</v>
      </c>
      <c r="AC200">
        <f t="shared" si="192"/>
        <v>0</v>
      </c>
      <c r="AD200">
        <f t="shared" si="192"/>
        <v>0</v>
      </c>
      <c r="AE200">
        <f t="shared" si="192"/>
        <v>0</v>
      </c>
      <c r="AF200">
        <f t="shared" si="192"/>
        <v>0</v>
      </c>
      <c r="AG200">
        <f t="shared" ref="AG200:BL200" si="193">AG51</f>
        <v>0</v>
      </c>
      <c r="AH200">
        <f t="shared" si="193"/>
        <v>0</v>
      </c>
      <c r="AI200">
        <f t="shared" si="193"/>
        <v>0</v>
      </c>
      <c r="AJ200">
        <f t="shared" si="193"/>
        <v>0</v>
      </c>
      <c r="AK200">
        <f t="shared" si="193"/>
        <v>0</v>
      </c>
      <c r="AL200">
        <f t="shared" si="193"/>
        <v>0</v>
      </c>
      <c r="AM200">
        <f t="shared" si="193"/>
        <v>0</v>
      </c>
      <c r="AN200">
        <f t="shared" si="193"/>
        <v>0</v>
      </c>
      <c r="AO200">
        <f t="shared" si="193"/>
        <v>0</v>
      </c>
      <c r="AP200">
        <f t="shared" si="193"/>
        <v>0</v>
      </c>
      <c r="AQ200">
        <f t="shared" si="193"/>
        <v>0</v>
      </c>
      <c r="AR200">
        <f t="shared" si="193"/>
        <v>0</v>
      </c>
      <c r="AS200">
        <f t="shared" si="193"/>
        <v>0</v>
      </c>
      <c r="AT200">
        <f t="shared" si="193"/>
        <v>0</v>
      </c>
      <c r="AU200">
        <f t="shared" si="193"/>
        <v>0</v>
      </c>
      <c r="AV200">
        <f t="shared" si="193"/>
        <v>0</v>
      </c>
      <c r="AW200">
        <f t="shared" si="193"/>
        <v>0</v>
      </c>
      <c r="AX200">
        <f t="shared" si="193"/>
        <v>0</v>
      </c>
      <c r="AY200">
        <f t="shared" si="193"/>
        <v>0</v>
      </c>
      <c r="AZ200">
        <f t="shared" si="193"/>
        <v>0</v>
      </c>
      <c r="BA200">
        <f t="shared" si="193"/>
        <v>0</v>
      </c>
      <c r="BB200">
        <f t="shared" si="193"/>
        <v>0</v>
      </c>
      <c r="BC200">
        <f t="shared" si="193"/>
        <v>0</v>
      </c>
      <c r="BD200">
        <f t="shared" si="193"/>
        <v>0</v>
      </c>
      <c r="BE200">
        <f t="shared" si="193"/>
        <v>0</v>
      </c>
      <c r="BF200">
        <f t="shared" si="193"/>
        <v>0</v>
      </c>
      <c r="BG200">
        <f t="shared" si="193"/>
        <v>0</v>
      </c>
      <c r="BH200">
        <f t="shared" si="193"/>
        <v>0</v>
      </c>
      <c r="BI200">
        <f t="shared" si="193"/>
        <v>0</v>
      </c>
      <c r="BJ200">
        <f t="shared" si="193"/>
        <v>0</v>
      </c>
      <c r="BK200">
        <f t="shared" si="193"/>
        <v>0</v>
      </c>
      <c r="BL200">
        <f t="shared" si="193"/>
        <v>0</v>
      </c>
      <c r="BM200">
        <f t="shared" ref="BM200:CR200" si="194">BM51</f>
        <v>0</v>
      </c>
      <c r="BN200">
        <f t="shared" si="194"/>
        <v>0</v>
      </c>
      <c r="BO200">
        <f t="shared" si="194"/>
        <v>0</v>
      </c>
      <c r="BP200">
        <f t="shared" si="194"/>
        <v>0</v>
      </c>
      <c r="BQ200">
        <f t="shared" si="194"/>
        <v>0</v>
      </c>
      <c r="BR200">
        <f t="shared" si="194"/>
        <v>0</v>
      </c>
      <c r="BS200">
        <f t="shared" si="194"/>
        <v>0</v>
      </c>
      <c r="BT200">
        <f t="shared" si="194"/>
        <v>0</v>
      </c>
      <c r="BU200">
        <f t="shared" si="194"/>
        <v>0</v>
      </c>
      <c r="BV200">
        <f t="shared" si="194"/>
        <v>0</v>
      </c>
      <c r="BW200">
        <f t="shared" si="194"/>
        <v>0</v>
      </c>
      <c r="BX200">
        <f t="shared" si="194"/>
        <v>0</v>
      </c>
      <c r="BY200">
        <f t="shared" si="194"/>
        <v>0</v>
      </c>
      <c r="BZ200">
        <f t="shared" si="194"/>
        <v>0</v>
      </c>
      <c r="CA200">
        <f t="shared" si="194"/>
        <v>0</v>
      </c>
      <c r="CB200">
        <f t="shared" si="194"/>
        <v>0</v>
      </c>
      <c r="CC200">
        <f t="shared" si="194"/>
        <v>0</v>
      </c>
      <c r="CD200">
        <f t="shared" si="194"/>
        <v>0</v>
      </c>
      <c r="CE200">
        <f t="shared" si="194"/>
        <v>0</v>
      </c>
      <c r="CF200">
        <f t="shared" si="194"/>
        <v>0</v>
      </c>
      <c r="CG200">
        <f t="shared" si="194"/>
        <v>0</v>
      </c>
      <c r="CH200">
        <f t="shared" si="194"/>
        <v>0</v>
      </c>
      <c r="CI200">
        <f t="shared" si="194"/>
        <v>0</v>
      </c>
      <c r="CJ200">
        <f t="shared" si="194"/>
        <v>0</v>
      </c>
      <c r="CK200">
        <f t="shared" si="194"/>
        <v>0</v>
      </c>
      <c r="CL200">
        <f t="shared" si="194"/>
        <v>0</v>
      </c>
      <c r="CM200">
        <f t="shared" si="194"/>
        <v>0</v>
      </c>
      <c r="CN200">
        <f t="shared" si="194"/>
        <v>0</v>
      </c>
      <c r="CO200">
        <f t="shared" si="194"/>
        <v>0</v>
      </c>
      <c r="CP200">
        <f t="shared" si="194"/>
        <v>0</v>
      </c>
      <c r="CQ200">
        <f t="shared" si="194"/>
        <v>0</v>
      </c>
      <c r="CR200">
        <f t="shared" si="194"/>
        <v>0</v>
      </c>
      <c r="CS200">
        <f t="shared" ref="CS200:DH200" si="195">CS51</f>
        <v>0</v>
      </c>
      <c r="CT200">
        <f t="shared" si="195"/>
        <v>0</v>
      </c>
      <c r="CU200">
        <f t="shared" si="195"/>
        <v>0</v>
      </c>
      <c r="CV200">
        <f t="shared" si="195"/>
        <v>0</v>
      </c>
      <c r="CW200">
        <f t="shared" si="195"/>
        <v>0</v>
      </c>
      <c r="CX200">
        <f t="shared" si="195"/>
        <v>0</v>
      </c>
      <c r="CY200">
        <f t="shared" si="195"/>
        <v>0</v>
      </c>
      <c r="CZ200">
        <f t="shared" si="195"/>
        <v>0</v>
      </c>
      <c r="DA200">
        <f t="shared" si="195"/>
        <v>0</v>
      </c>
      <c r="DB200">
        <f t="shared" si="195"/>
        <v>0</v>
      </c>
      <c r="DC200">
        <f t="shared" si="195"/>
        <v>0</v>
      </c>
      <c r="DD200">
        <f t="shared" si="195"/>
        <v>0</v>
      </c>
      <c r="DE200">
        <f t="shared" si="195"/>
        <v>271</v>
      </c>
      <c r="DF200" t="str">
        <f t="shared" si="195"/>
        <v>Direc. Dptal. de Educación Santa Cruz</v>
      </c>
      <c r="DG200">
        <f t="shared" si="195"/>
        <v>2547506</v>
      </c>
      <c r="DH200">
        <f t="shared" si="195"/>
        <v>0</v>
      </c>
    </row>
    <row r="201" spans="1:112">
      <c r="A201">
        <f t="shared" ref="A201:AF201" si="196">A52</f>
        <v>905</v>
      </c>
      <c r="B201" t="str">
        <f t="shared" si="196"/>
        <v>Gobierno Autónomo Departamental de Potosí</v>
      </c>
      <c r="C201">
        <f t="shared" si="196"/>
        <v>0</v>
      </c>
      <c r="D201">
        <f t="shared" si="196"/>
        <v>99091.569999999992</v>
      </c>
      <c r="E201">
        <f t="shared" si="196"/>
        <v>0</v>
      </c>
      <c r="F201">
        <f t="shared" si="196"/>
        <v>0</v>
      </c>
      <c r="G201">
        <f t="shared" si="196"/>
        <v>0</v>
      </c>
      <c r="H201">
        <f t="shared" si="196"/>
        <v>3298.5</v>
      </c>
      <c r="I201">
        <f t="shared" si="196"/>
        <v>0</v>
      </c>
      <c r="J201">
        <f t="shared" si="196"/>
        <v>0</v>
      </c>
      <c r="K201">
        <f t="shared" si="196"/>
        <v>0</v>
      </c>
      <c r="L201">
        <f t="shared" si="196"/>
        <v>0</v>
      </c>
      <c r="M201">
        <f t="shared" si="196"/>
        <v>0</v>
      </c>
      <c r="N201">
        <f t="shared" si="196"/>
        <v>0</v>
      </c>
      <c r="O201">
        <f t="shared" si="196"/>
        <v>0</v>
      </c>
      <c r="P201">
        <f t="shared" si="196"/>
        <v>267464.61000000004</v>
      </c>
      <c r="Q201">
        <f t="shared" si="196"/>
        <v>0</v>
      </c>
      <c r="R201">
        <f t="shared" si="196"/>
        <v>0</v>
      </c>
      <c r="S201">
        <f t="shared" si="196"/>
        <v>0</v>
      </c>
      <c r="T201">
        <f t="shared" si="196"/>
        <v>0</v>
      </c>
      <c r="U201">
        <f t="shared" si="196"/>
        <v>0</v>
      </c>
      <c r="V201">
        <f t="shared" si="196"/>
        <v>0</v>
      </c>
      <c r="W201">
        <f t="shared" si="196"/>
        <v>0</v>
      </c>
      <c r="X201">
        <f t="shared" si="196"/>
        <v>0</v>
      </c>
      <c r="Y201">
        <f t="shared" si="196"/>
        <v>0</v>
      </c>
      <c r="Z201">
        <f t="shared" si="196"/>
        <v>0</v>
      </c>
      <c r="AA201">
        <f t="shared" si="196"/>
        <v>0</v>
      </c>
      <c r="AB201">
        <f t="shared" si="196"/>
        <v>0</v>
      </c>
      <c r="AC201">
        <f t="shared" si="196"/>
        <v>0</v>
      </c>
      <c r="AD201">
        <f t="shared" si="196"/>
        <v>0</v>
      </c>
      <c r="AE201">
        <f t="shared" si="196"/>
        <v>0</v>
      </c>
      <c r="AF201">
        <f t="shared" si="196"/>
        <v>0</v>
      </c>
      <c r="AG201">
        <f t="shared" ref="AG201:BL201" si="197">AG52</f>
        <v>0</v>
      </c>
      <c r="AH201">
        <f t="shared" si="197"/>
        <v>0</v>
      </c>
      <c r="AI201">
        <f t="shared" si="197"/>
        <v>0</v>
      </c>
      <c r="AJ201">
        <f t="shared" si="197"/>
        <v>0</v>
      </c>
      <c r="AK201">
        <f t="shared" si="197"/>
        <v>0</v>
      </c>
      <c r="AL201">
        <f t="shared" si="197"/>
        <v>0</v>
      </c>
      <c r="AM201">
        <f t="shared" si="197"/>
        <v>0</v>
      </c>
      <c r="AN201">
        <f t="shared" si="197"/>
        <v>0</v>
      </c>
      <c r="AO201">
        <f t="shared" si="197"/>
        <v>0</v>
      </c>
      <c r="AP201">
        <f t="shared" si="197"/>
        <v>0</v>
      </c>
      <c r="AQ201">
        <f t="shared" si="197"/>
        <v>0</v>
      </c>
      <c r="AR201">
        <f t="shared" si="197"/>
        <v>0</v>
      </c>
      <c r="AS201">
        <f t="shared" si="197"/>
        <v>0</v>
      </c>
      <c r="AT201">
        <f t="shared" si="197"/>
        <v>0</v>
      </c>
      <c r="AU201">
        <f t="shared" si="197"/>
        <v>0</v>
      </c>
      <c r="AV201">
        <f t="shared" si="197"/>
        <v>0</v>
      </c>
      <c r="AW201">
        <f t="shared" si="197"/>
        <v>0</v>
      </c>
      <c r="AX201">
        <f t="shared" si="197"/>
        <v>0</v>
      </c>
      <c r="AY201">
        <f t="shared" si="197"/>
        <v>0</v>
      </c>
      <c r="AZ201">
        <f t="shared" si="197"/>
        <v>0</v>
      </c>
      <c r="BA201">
        <f t="shared" si="197"/>
        <v>0</v>
      </c>
      <c r="BB201">
        <f t="shared" si="197"/>
        <v>0</v>
      </c>
      <c r="BC201">
        <f t="shared" si="197"/>
        <v>0</v>
      </c>
      <c r="BD201">
        <f t="shared" si="197"/>
        <v>0</v>
      </c>
      <c r="BE201">
        <f t="shared" si="197"/>
        <v>0</v>
      </c>
      <c r="BF201">
        <f t="shared" si="197"/>
        <v>0</v>
      </c>
      <c r="BG201">
        <f t="shared" si="197"/>
        <v>0</v>
      </c>
      <c r="BH201">
        <f t="shared" si="197"/>
        <v>0</v>
      </c>
      <c r="BI201">
        <f t="shared" si="197"/>
        <v>0</v>
      </c>
      <c r="BJ201">
        <f t="shared" si="197"/>
        <v>0</v>
      </c>
      <c r="BK201">
        <f t="shared" si="197"/>
        <v>0</v>
      </c>
      <c r="BL201">
        <f t="shared" si="197"/>
        <v>0</v>
      </c>
      <c r="BM201">
        <f t="shared" ref="BM201:CR201" si="198">BM52</f>
        <v>0</v>
      </c>
      <c r="BN201">
        <f t="shared" si="198"/>
        <v>0</v>
      </c>
      <c r="BO201">
        <f t="shared" si="198"/>
        <v>0</v>
      </c>
      <c r="BP201">
        <f t="shared" si="198"/>
        <v>0</v>
      </c>
      <c r="BQ201">
        <f t="shared" si="198"/>
        <v>0</v>
      </c>
      <c r="BR201">
        <f t="shared" si="198"/>
        <v>0</v>
      </c>
      <c r="BS201">
        <f t="shared" si="198"/>
        <v>0</v>
      </c>
      <c r="BT201">
        <f t="shared" si="198"/>
        <v>0</v>
      </c>
      <c r="BU201">
        <f t="shared" si="198"/>
        <v>0</v>
      </c>
      <c r="BV201">
        <f t="shared" si="198"/>
        <v>0</v>
      </c>
      <c r="BW201">
        <f t="shared" si="198"/>
        <v>0</v>
      </c>
      <c r="BX201">
        <f t="shared" si="198"/>
        <v>0</v>
      </c>
      <c r="BY201">
        <f t="shared" si="198"/>
        <v>0</v>
      </c>
      <c r="BZ201">
        <f t="shared" si="198"/>
        <v>0</v>
      </c>
      <c r="CA201">
        <f t="shared" si="198"/>
        <v>0</v>
      </c>
      <c r="CB201">
        <f t="shared" si="198"/>
        <v>0</v>
      </c>
      <c r="CC201">
        <f t="shared" si="198"/>
        <v>0</v>
      </c>
      <c r="CD201">
        <f t="shared" si="198"/>
        <v>0</v>
      </c>
      <c r="CE201">
        <f t="shared" si="198"/>
        <v>0</v>
      </c>
      <c r="CF201">
        <f t="shared" si="198"/>
        <v>0</v>
      </c>
      <c r="CG201">
        <f t="shared" si="198"/>
        <v>0</v>
      </c>
      <c r="CH201">
        <f t="shared" si="198"/>
        <v>0</v>
      </c>
      <c r="CI201">
        <f t="shared" si="198"/>
        <v>0</v>
      </c>
      <c r="CJ201">
        <f t="shared" si="198"/>
        <v>0</v>
      </c>
      <c r="CK201">
        <f t="shared" si="198"/>
        <v>0</v>
      </c>
      <c r="CL201">
        <f t="shared" si="198"/>
        <v>0</v>
      </c>
      <c r="CM201">
        <f t="shared" si="198"/>
        <v>0</v>
      </c>
      <c r="CN201">
        <f t="shared" si="198"/>
        <v>0</v>
      </c>
      <c r="CO201">
        <f t="shared" si="198"/>
        <v>0</v>
      </c>
      <c r="CP201">
        <f t="shared" si="198"/>
        <v>0</v>
      </c>
      <c r="CQ201">
        <f t="shared" si="198"/>
        <v>0</v>
      </c>
      <c r="CR201">
        <f t="shared" si="198"/>
        <v>0</v>
      </c>
      <c r="CS201">
        <f t="shared" ref="CS201:DH201" si="199">CS52</f>
        <v>0</v>
      </c>
      <c r="CT201">
        <f t="shared" si="199"/>
        <v>0</v>
      </c>
      <c r="CU201">
        <f t="shared" si="199"/>
        <v>0</v>
      </c>
      <c r="CV201">
        <f t="shared" si="199"/>
        <v>0</v>
      </c>
      <c r="CW201">
        <f t="shared" si="199"/>
        <v>0</v>
      </c>
      <c r="CX201">
        <f t="shared" si="199"/>
        <v>0</v>
      </c>
      <c r="CY201">
        <f t="shared" si="199"/>
        <v>0</v>
      </c>
      <c r="CZ201">
        <f t="shared" si="199"/>
        <v>0</v>
      </c>
      <c r="DA201">
        <f t="shared" si="199"/>
        <v>0</v>
      </c>
      <c r="DB201">
        <f t="shared" si="199"/>
        <v>0</v>
      </c>
      <c r="DC201">
        <f t="shared" si="199"/>
        <v>0</v>
      </c>
      <c r="DD201">
        <f t="shared" si="199"/>
        <v>0</v>
      </c>
      <c r="DE201">
        <f t="shared" si="199"/>
        <v>290</v>
      </c>
      <c r="DF201" t="str">
        <f t="shared" si="199"/>
        <v>Servicio de Impuestos Nacionales</v>
      </c>
      <c r="DG201">
        <f t="shared" si="199"/>
        <v>1598000</v>
      </c>
      <c r="DH201">
        <f t="shared" si="199"/>
        <v>0</v>
      </c>
    </row>
    <row r="202" spans="1:112">
      <c r="A202">
        <f t="shared" ref="A202:AF202" si="200">A53</f>
        <v>580</v>
      </c>
      <c r="B202" t="str">
        <f t="shared" si="200"/>
        <v>Depósitos Aduaneros Bolivianos</v>
      </c>
      <c r="C202">
        <f t="shared" si="200"/>
        <v>0</v>
      </c>
      <c r="D202">
        <f t="shared" si="200"/>
        <v>0</v>
      </c>
      <c r="E202">
        <f t="shared" si="200"/>
        <v>0</v>
      </c>
      <c r="F202">
        <f t="shared" si="200"/>
        <v>0</v>
      </c>
      <c r="G202">
        <f t="shared" si="200"/>
        <v>0</v>
      </c>
      <c r="H202">
        <f t="shared" si="200"/>
        <v>0</v>
      </c>
      <c r="I202">
        <f t="shared" si="200"/>
        <v>0</v>
      </c>
      <c r="J202">
        <f t="shared" si="200"/>
        <v>0</v>
      </c>
      <c r="K202">
        <f t="shared" si="200"/>
        <v>0</v>
      </c>
      <c r="L202">
        <f t="shared" si="200"/>
        <v>0</v>
      </c>
      <c r="M202">
        <f t="shared" si="200"/>
        <v>0</v>
      </c>
      <c r="N202">
        <f t="shared" si="200"/>
        <v>0</v>
      </c>
      <c r="O202">
        <f t="shared" si="200"/>
        <v>0</v>
      </c>
      <c r="P202">
        <f t="shared" si="200"/>
        <v>0</v>
      </c>
      <c r="Q202">
        <f t="shared" si="200"/>
        <v>0</v>
      </c>
      <c r="R202">
        <f t="shared" si="200"/>
        <v>0</v>
      </c>
      <c r="S202">
        <f t="shared" si="200"/>
        <v>0</v>
      </c>
      <c r="T202">
        <f t="shared" si="200"/>
        <v>2269.71</v>
      </c>
      <c r="U202">
        <f t="shared" si="200"/>
        <v>0</v>
      </c>
      <c r="V202">
        <f t="shared" si="200"/>
        <v>0</v>
      </c>
      <c r="W202">
        <f t="shared" si="200"/>
        <v>0</v>
      </c>
      <c r="X202">
        <f t="shared" si="200"/>
        <v>0</v>
      </c>
      <c r="Y202">
        <f t="shared" si="200"/>
        <v>0</v>
      </c>
      <c r="Z202">
        <f t="shared" si="200"/>
        <v>0</v>
      </c>
      <c r="AA202">
        <f t="shared" si="200"/>
        <v>0</v>
      </c>
      <c r="AB202">
        <f t="shared" si="200"/>
        <v>0</v>
      </c>
      <c r="AC202">
        <f t="shared" si="200"/>
        <v>0</v>
      </c>
      <c r="AD202">
        <f t="shared" si="200"/>
        <v>0</v>
      </c>
      <c r="AE202">
        <f t="shared" si="200"/>
        <v>0</v>
      </c>
      <c r="AF202">
        <f t="shared" si="200"/>
        <v>0</v>
      </c>
      <c r="AG202">
        <f t="shared" ref="AG202:BL202" si="201">AG53</f>
        <v>0</v>
      </c>
      <c r="AH202">
        <f t="shared" si="201"/>
        <v>0</v>
      </c>
      <c r="AI202">
        <f t="shared" si="201"/>
        <v>0</v>
      </c>
      <c r="AJ202">
        <f t="shared" si="201"/>
        <v>0</v>
      </c>
      <c r="AK202">
        <f t="shared" si="201"/>
        <v>0</v>
      </c>
      <c r="AL202">
        <f t="shared" si="201"/>
        <v>0</v>
      </c>
      <c r="AM202">
        <f t="shared" si="201"/>
        <v>0</v>
      </c>
      <c r="AN202">
        <f t="shared" si="201"/>
        <v>0</v>
      </c>
      <c r="AO202">
        <f t="shared" si="201"/>
        <v>0</v>
      </c>
      <c r="AP202">
        <f t="shared" si="201"/>
        <v>0</v>
      </c>
      <c r="AQ202">
        <f t="shared" si="201"/>
        <v>0</v>
      </c>
      <c r="AR202">
        <f t="shared" si="201"/>
        <v>0</v>
      </c>
      <c r="AS202">
        <f t="shared" si="201"/>
        <v>0</v>
      </c>
      <c r="AT202">
        <f t="shared" si="201"/>
        <v>0</v>
      </c>
      <c r="AU202">
        <f t="shared" si="201"/>
        <v>0</v>
      </c>
      <c r="AV202">
        <f t="shared" si="201"/>
        <v>0</v>
      </c>
      <c r="AW202">
        <f t="shared" si="201"/>
        <v>0</v>
      </c>
      <c r="AX202">
        <f t="shared" si="201"/>
        <v>0</v>
      </c>
      <c r="AY202">
        <f t="shared" si="201"/>
        <v>0</v>
      </c>
      <c r="AZ202">
        <f t="shared" si="201"/>
        <v>0</v>
      </c>
      <c r="BA202">
        <f t="shared" si="201"/>
        <v>0</v>
      </c>
      <c r="BB202">
        <f t="shared" si="201"/>
        <v>0</v>
      </c>
      <c r="BC202">
        <f t="shared" si="201"/>
        <v>0</v>
      </c>
      <c r="BD202">
        <f t="shared" si="201"/>
        <v>0</v>
      </c>
      <c r="BE202">
        <f t="shared" si="201"/>
        <v>0</v>
      </c>
      <c r="BF202">
        <f t="shared" si="201"/>
        <v>0</v>
      </c>
      <c r="BG202">
        <f t="shared" si="201"/>
        <v>0</v>
      </c>
      <c r="BH202">
        <f t="shared" si="201"/>
        <v>0</v>
      </c>
      <c r="BI202">
        <f t="shared" si="201"/>
        <v>0</v>
      </c>
      <c r="BJ202">
        <f t="shared" si="201"/>
        <v>0</v>
      </c>
      <c r="BK202">
        <f t="shared" si="201"/>
        <v>0</v>
      </c>
      <c r="BL202">
        <f t="shared" si="201"/>
        <v>0</v>
      </c>
      <c r="BM202">
        <f t="shared" ref="BM202:CR202" si="202">BM53</f>
        <v>0</v>
      </c>
      <c r="BN202">
        <f t="shared" si="202"/>
        <v>0</v>
      </c>
      <c r="BO202">
        <f t="shared" si="202"/>
        <v>0</v>
      </c>
      <c r="BP202">
        <f t="shared" si="202"/>
        <v>0</v>
      </c>
      <c r="BQ202">
        <f t="shared" si="202"/>
        <v>0</v>
      </c>
      <c r="BR202">
        <f t="shared" si="202"/>
        <v>0</v>
      </c>
      <c r="BS202">
        <f t="shared" si="202"/>
        <v>0</v>
      </c>
      <c r="BT202">
        <f t="shared" si="202"/>
        <v>0</v>
      </c>
      <c r="BU202">
        <f t="shared" si="202"/>
        <v>0</v>
      </c>
      <c r="BV202">
        <f t="shared" si="202"/>
        <v>0</v>
      </c>
      <c r="BW202">
        <f t="shared" si="202"/>
        <v>0</v>
      </c>
      <c r="BX202">
        <f t="shared" si="202"/>
        <v>0</v>
      </c>
      <c r="BY202">
        <f t="shared" si="202"/>
        <v>0</v>
      </c>
      <c r="BZ202">
        <f t="shared" si="202"/>
        <v>0</v>
      </c>
      <c r="CA202">
        <f t="shared" si="202"/>
        <v>0</v>
      </c>
      <c r="CB202">
        <f t="shared" si="202"/>
        <v>0</v>
      </c>
      <c r="CC202">
        <f t="shared" si="202"/>
        <v>0</v>
      </c>
      <c r="CD202">
        <f t="shared" si="202"/>
        <v>0</v>
      </c>
      <c r="CE202">
        <f t="shared" si="202"/>
        <v>0</v>
      </c>
      <c r="CF202">
        <f t="shared" si="202"/>
        <v>0</v>
      </c>
      <c r="CG202">
        <f t="shared" si="202"/>
        <v>0</v>
      </c>
      <c r="CH202">
        <f t="shared" si="202"/>
        <v>0</v>
      </c>
      <c r="CI202">
        <f t="shared" si="202"/>
        <v>0</v>
      </c>
      <c r="CJ202">
        <f t="shared" si="202"/>
        <v>0</v>
      </c>
      <c r="CK202">
        <f t="shared" si="202"/>
        <v>0</v>
      </c>
      <c r="CL202">
        <f t="shared" si="202"/>
        <v>0</v>
      </c>
      <c r="CM202">
        <f t="shared" si="202"/>
        <v>0</v>
      </c>
      <c r="CN202">
        <f t="shared" si="202"/>
        <v>0</v>
      </c>
      <c r="CO202">
        <f t="shared" si="202"/>
        <v>0</v>
      </c>
      <c r="CP202">
        <f t="shared" si="202"/>
        <v>0</v>
      </c>
      <c r="CQ202">
        <f t="shared" si="202"/>
        <v>0</v>
      </c>
      <c r="CR202">
        <f t="shared" si="202"/>
        <v>0</v>
      </c>
      <c r="CS202">
        <f t="shared" ref="CS202:DH202" si="203">CS53</f>
        <v>0</v>
      </c>
      <c r="CT202">
        <f t="shared" si="203"/>
        <v>0</v>
      </c>
      <c r="CU202">
        <f t="shared" si="203"/>
        <v>0</v>
      </c>
      <c r="CV202">
        <f t="shared" si="203"/>
        <v>0</v>
      </c>
      <c r="CW202">
        <f t="shared" si="203"/>
        <v>0</v>
      </c>
      <c r="CX202">
        <f t="shared" si="203"/>
        <v>0</v>
      </c>
      <c r="CY202">
        <f t="shared" si="203"/>
        <v>0</v>
      </c>
      <c r="CZ202">
        <f t="shared" si="203"/>
        <v>0</v>
      </c>
      <c r="DA202">
        <f t="shared" si="203"/>
        <v>0</v>
      </c>
      <c r="DB202">
        <f t="shared" si="203"/>
        <v>0</v>
      </c>
      <c r="DC202">
        <f t="shared" si="203"/>
        <v>0</v>
      </c>
      <c r="DD202">
        <f t="shared" si="203"/>
        <v>0</v>
      </c>
      <c r="DE202">
        <f t="shared" si="203"/>
        <v>382</v>
      </c>
      <c r="DF202" t="str">
        <f t="shared" si="203"/>
        <v>Agencia de Infraestructura en Salud y Equipamiento Médico</v>
      </c>
      <c r="DG202">
        <f t="shared" si="203"/>
        <v>1772.13</v>
      </c>
      <c r="DH202">
        <f t="shared" si="203"/>
        <v>0</v>
      </c>
    </row>
    <row r="203" spans="1:112">
      <c r="A203">
        <f t="shared" ref="A203:AF203" si="204">A54</f>
        <v>66</v>
      </c>
      <c r="B203" t="str">
        <f t="shared" si="204"/>
        <v>Ministerio de Planificación del Desarrollo</v>
      </c>
      <c r="C203">
        <f t="shared" si="204"/>
        <v>0</v>
      </c>
      <c r="D203">
        <f t="shared" si="204"/>
        <v>0</v>
      </c>
      <c r="E203">
        <f t="shared" si="204"/>
        <v>0</v>
      </c>
      <c r="F203">
        <f t="shared" si="204"/>
        <v>0</v>
      </c>
      <c r="G203">
        <f t="shared" si="204"/>
        <v>0</v>
      </c>
      <c r="H203">
        <f t="shared" si="204"/>
        <v>0</v>
      </c>
      <c r="I203">
        <f t="shared" si="204"/>
        <v>0</v>
      </c>
      <c r="J203">
        <f t="shared" si="204"/>
        <v>0</v>
      </c>
      <c r="K203">
        <f t="shared" si="204"/>
        <v>0</v>
      </c>
      <c r="L203">
        <f t="shared" si="204"/>
        <v>0</v>
      </c>
      <c r="M203">
        <f t="shared" si="204"/>
        <v>0</v>
      </c>
      <c r="N203">
        <f t="shared" si="204"/>
        <v>0</v>
      </c>
      <c r="O203">
        <f t="shared" si="204"/>
        <v>0</v>
      </c>
      <c r="P203">
        <f t="shared" si="204"/>
        <v>46639.45</v>
      </c>
      <c r="Q203">
        <f t="shared" si="204"/>
        <v>0</v>
      </c>
      <c r="R203">
        <f t="shared" si="204"/>
        <v>26662021.27</v>
      </c>
      <c r="S203">
        <f t="shared" si="204"/>
        <v>0</v>
      </c>
      <c r="T203">
        <f t="shared" si="204"/>
        <v>16350396.57</v>
      </c>
      <c r="U203">
        <f t="shared" si="204"/>
        <v>0</v>
      </c>
      <c r="V203">
        <f t="shared" si="204"/>
        <v>0</v>
      </c>
      <c r="W203">
        <f t="shared" si="204"/>
        <v>0</v>
      </c>
      <c r="X203">
        <f t="shared" si="204"/>
        <v>0</v>
      </c>
      <c r="Y203">
        <f t="shared" si="204"/>
        <v>0</v>
      </c>
      <c r="Z203">
        <f t="shared" si="204"/>
        <v>0</v>
      </c>
      <c r="AA203">
        <f t="shared" si="204"/>
        <v>0</v>
      </c>
      <c r="AB203">
        <f t="shared" si="204"/>
        <v>0</v>
      </c>
      <c r="AC203">
        <f t="shared" si="204"/>
        <v>0</v>
      </c>
      <c r="AD203">
        <f t="shared" si="204"/>
        <v>0</v>
      </c>
      <c r="AE203">
        <f t="shared" si="204"/>
        <v>0</v>
      </c>
      <c r="AF203">
        <f t="shared" si="204"/>
        <v>0</v>
      </c>
      <c r="AG203">
        <f t="shared" ref="AG203:BL203" si="205">AG54</f>
        <v>0</v>
      </c>
      <c r="AH203">
        <f t="shared" si="205"/>
        <v>0</v>
      </c>
      <c r="AI203">
        <f t="shared" si="205"/>
        <v>0</v>
      </c>
      <c r="AJ203">
        <f t="shared" si="205"/>
        <v>0</v>
      </c>
      <c r="AK203">
        <f t="shared" si="205"/>
        <v>0</v>
      </c>
      <c r="AL203">
        <f t="shared" si="205"/>
        <v>0</v>
      </c>
      <c r="AM203">
        <f t="shared" si="205"/>
        <v>0</v>
      </c>
      <c r="AN203">
        <f t="shared" si="205"/>
        <v>0</v>
      </c>
      <c r="AO203">
        <f t="shared" si="205"/>
        <v>0</v>
      </c>
      <c r="AP203">
        <f t="shared" si="205"/>
        <v>0</v>
      </c>
      <c r="AQ203">
        <f t="shared" si="205"/>
        <v>0</v>
      </c>
      <c r="AR203">
        <f t="shared" si="205"/>
        <v>0</v>
      </c>
      <c r="AS203">
        <f t="shared" si="205"/>
        <v>0</v>
      </c>
      <c r="AT203">
        <f t="shared" si="205"/>
        <v>0</v>
      </c>
      <c r="AU203">
        <f t="shared" si="205"/>
        <v>0</v>
      </c>
      <c r="AV203">
        <f t="shared" si="205"/>
        <v>0</v>
      </c>
      <c r="AW203">
        <f t="shared" si="205"/>
        <v>0</v>
      </c>
      <c r="AX203">
        <f t="shared" si="205"/>
        <v>0</v>
      </c>
      <c r="AY203">
        <f t="shared" si="205"/>
        <v>0</v>
      </c>
      <c r="AZ203">
        <f t="shared" si="205"/>
        <v>0</v>
      </c>
      <c r="BA203">
        <f t="shared" si="205"/>
        <v>0</v>
      </c>
      <c r="BB203">
        <f t="shared" si="205"/>
        <v>0</v>
      </c>
      <c r="BC203">
        <f t="shared" si="205"/>
        <v>0</v>
      </c>
      <c r="BD203">
        <f t="shared" si="205"/>
        <v>0</v>
      </c>
      <c r="BE203">
        <f t="shared" si="205"/>
        <v>0</v>
      </c>
      <c r="BF203">
        <f t="shared" si="205"/>
        <v>0</v>
      </c>
      <c r="BG203">
        <f t="shared" si="205"/>
        <v>0</v>
      </c>
      <c r="BH203">
        <f t="shared" si="205"/>
        <v>0</v>
      </c>
      <c r="BI203">
        <f t="shared" si="205"/>
        <v>0</v>
      </c>
      <c r="BJ203">
        <f t="shared" si="205"/>
        <v>0</v>
      </c>
      <c r="BK203">
        <f t="shared" si="205"/>
        <v>0</v>
      </c>
      <c r="BL203">
        <f t="shared" si="205"/>
        <v>0</v>
      </c>
      <c r="BM203">
        <f t="shared" ref="BM203:CR203" si="206">BM54</f>
        <v>0</v>
      </c>
      <c r="BN203">
        <f t="shared" si="206"/>
        <v>0</v>
      </c>
      <c r="BO203">
        <f t="shared" si="206"/>
        <v>0</v>
      </c>
      <c r="BP203">
        <f t="shared" si="206"/>
        <v>0</v>
      </c>
      <c r="BQ203">
        <f t="shared" si="206"/>
        <v>0</v>
      </c>
      <c r="BR203">
        <f t="shared" si="206"/>
        <v>0</v>
      </c>
      <c r="BS203">
        <f t="shared" si="206"/>
        <v>0</v>
      </c>
      <c r="BT203">
        <f t="shared" si="206"/>
        <v>0</v>
      </c>
      <c r="BU203">
        <f t="shared" si="206"/>
        <v>0</v>
      </c>
      <c r="BV203">
        <f t="shared" si="206"/>
        <v>0</v>
      </c>
      <c r="BW203">
        <f t="shared" si="206"/>
        <v>0</v>
      </c>
      <c r="BX203">
        <f t="shared" si="206"/>
        <v>0</v>
      </c>
      <c r="BY203">
        <f t="shared" si="206"/>
        <v>0</v>
      </c>
      <c r="BZ203">
        <f t="shared" si="206"/>
        <v>0</v>
      </c>
      <c r="CA203">
        <f t="shared" si="206"/>
        <v>0</v>
      </c>
      <c r="CB203">
        <f t="shared" si="206"/>
        <v>0</v>
      </c>
      <c r="CC203">
        <f t="shared" si="206"/>
        <v>0</v>
      </c>
      <c r="CD203">
        <f t="shared" si="206"/>
        <v>0</v>
      </c>
      <c r="CE203">
        <f t="shared" si="206"/>
        <v>0</v>
      </c>
      <c r="CF203">
        <f t="shared" si="206"/>
        <v>0</v>
      </c>
      <c r="CG203">
        <f t="shared" si="206"/>
        <v>0</v>
      </c>
      <c r="CH203">
        <f t="shared" si="206"/>
        <v>0</v>
      </c>
      <c r="CI203">
        <f t="shared" si="206"/>
        <v>0</v>
      </c>
      <c r="CJ203">
        <f t="shared" si="206"/>
        <v>0</v>
      </c>
      <c r="CK203">
        <f t="shared" si="206"/>
        <v>0</v>
      </c>
      <c r="CL203">
        <f t="shared" si="206"/>
        <v>0</v>
      </c>
      <c r="CM203">
        <f t="shared" si="206"/>
        <v>0</v>
      </c>
      <c r="CN203">
        <f t="shared" si="206"/>
        <v>0</v>
      </c>
      <c r="CO203">
        <f t="shared" si="206"/>
        <v>0</v>
      </c>
      <c r="CP203">
        <f t="shared" si="206"/>
        <v>0</v>
      </c>
      <c r="CQ203">
        <f t="shared" si="206"/>
        <v>0</v>
      </c>
      <c r="CR203">
        <f t="shared" si="206"/>
        <v>0</v>
      </c>
      <c r="CS203">
        <f t="shared" ref="CS203:DH203" si="207">CS54</f>
        <v>0</v>
      </c>
      <c r="CT203">
        <f t="shared" si="207"/>
        <v>0</v>
      </c>
      <c r="CU203">
        <f t="shared" si="207"/>
        <v>0</v>
      </c>
      <c r="CV203">
        <f t="shared" si="207"/>
        <v>0</v>
      </c>
      <c r="CW203">
        <f t="shared" si="207"/>
        <v>0</v>
      </c>
      <c r="CX203">
        <f t="shared" si="207"/>
        <v>0</v>
      </c>
      <c r="CY203">
        <f t="shared" si="207"/>
        <v>0</v>
      </c>
      <c r="CZ203">
        <f t="shared" si="207"/>
        <v>0</v>
      </c>
      <c r="DA203">
        <f t="shared" si="207"/>
        <v>0</v>
      </c>
      <c r="DB203">
        <f t="shared" si="207"/>
        <v>0</v>
      </c>
      <c r="DC203">
        <f t="shared" si="207"/>
        <v>0</v>
      </c>
      <c r="DD203">
        <f t="shared" si="207"/>
        <v>0</v>
      </c>
      <c r="DE203">
        <f t="shared" si="207"/>
        <v>383</v>
      </c>
      <c r="DF203" t="str">
        <f t="shared" si="207"/>
        <v>Agencia Boliviana de Correos "Correos de Bolivia"</v>
      </c>
      <c r="DG203">
        <f t="shared" si="207"/>
        <v>5709868.7599999998</v>
      </c>
      <c r="DH203">
        <f t="shared" si="207"/>
        <v>0</v>
      </c>
    </row>
    <row r="204" spans="1:112">
      <c r="A204">
        <f t="shared" ref="A204:AF204" si="208">A55</f>
        <v>206</v>
      </c>
      <c r="B204" t="str">
        <f t="shared" si="208"/>
        <v>Instituto Nacional de Estadística</v>
      </c>
      <c r="C204">
        <f t="shared" si="208"/>
        <v>0</v>
      </c>
      <c r="D204">
        <f t="shared" si="208"/>
        <v>0</v>
      </c>
      <c r="E204">
        <f t="shared" si="208"/>
        <v>0</v>
      </c>
      <c r="F204">
        <f t="shared" si="208"/>
        <v>0</v>
      </c>
      <c r="G204">
        <f t="shared" si="208"/>
        <v>0</v>
      </c>
      <c r="H204">
        <f t="shared" si="208"/>
        <v>0</v>
      </c>
      <c r="I204">
        <f t="shared" si="208"/>
        <v>0</v>
      </c>
      <c r="J204">
        <f t="shared" si="208"/>
        <v>0</v>
      </c>
      <c r="K204">
        <f t="shared" si="208"/>
        <v>0</v>
      </c>
      <c r="L204">
        <f t="shared" si="208"/>
        <v>0</v>
      </c>
      <c r="M204">
        <f t="shared" si="208"/>
        <v>0</v>
      </c>
      <c r="N204">
        <f t="shared" si="208"/>
        <v>0</v>
      </c>
      <c r="O204">
        <f t="shared" si="208"/>
        <v>0</v>
      </c>
      <c r="P204">
        <f t="shared" si="208"/>
        <v>974.74</v>
      </c>
      <c r="Q204">
        <f t="shared" si="208"/>
        <v>0</v>
      </c>
      <c r="R204">
        <f t="shared" si="208"/>
        <v>0</v>
      </c>
      <c r="S204">
        <f t="shared" si="208"/>
        <v>0</v>
      </c>
      <c r="T204">
        <f t="shared" si="208"/>
        <v>44038.090000000004</v>
      </c>
      <c r="U204">
        <f t="shared" si="208"/>
        <v>0</v>
      </c>
      <c r="V204">
        <f t="shared" si="208"/>
        <v>0</v>
      </c>
      <c r="W204">
        <f t="shared" si="208"/>
        <v>0</v>
      </c>
      <c r="X204">
        <f t="shared" si="208"/>
        <v>0</v>
      </c>
      <c r="Y204">
        <f t="shared" si="208"/>
        <v>0</v>
      </c>
      <c r="Z204">
        <f t="shared" si="208"/>
        <v>0</v>
      </c>
      <c r="AA204">
        <f t="shared" si="208"/>
        <v>0</v>
      </c>
      <c r="AB204">
        <f t="shared" si="208"/>
        <v>0</v>
      </c>
      <c r="AC204">
        <f t="shared" si="208"/>
        <v>0</v>
      </c>
      <c r="AD204">
        <f t="shared" si="208"/>
        <v>0</v>
      </c>
      <c r="AE204">
        <f t="shared" si="208"/>
        <v>0</v>
      </c>
      <c r="AF204">
        <f t="shared" si="208"/>
        <v>0</v>
      </c>
      <c r="AG204">
        <f t="shared" ref="AG204:BL204" si="209">AG55</f>
        <v>0</v>
      </c>
      <c r="AH204">
        <f t="shared" si="209"/>
        <v>0</v>
      </c>
      <c r="AI204">
        <f t="shared" si="209"/>
        <v>0</v>
      </c>
      <c r="AJ204">
        <f t="shared" si="209"/>
        <v>0</v>
      </c>
      <c r="AK204">
        <f t="shared" si="209"/>
        <v>0</v>
      </c>
      <c r="AL204">
        <f t="shared" si="209"/>
        <v>0</v>
      </c>
      <c r="AM204">
        <f t="shared" si="209"/>
        <v>0</v>
      </c>
      <c r="AN204">
        <f t="shared" si="209"/>
        <v>0</v>
      </c>
      <c r="AO204">
        <f t="shared" si="209"/>
        <v>0</v>
      </c>
      <c r="AP204">
        <f t="shared" si="209"/>
        <v>0</v>
      </c>
      <c r="AQ204">
        <f t="shared" si="209"/>
        <v>0</v>
      </c>
      <c r="AR204">
        <f t="shared" si="209"/>
        <v>0</v>
      </c>
      <c r="AS204">
        <f t="shared" si="209"/>
        <v>0</v>
      </c>
      <c r="AT204">
        <f t="shared" si="209"/>
        <v>0</v>
      </c>
      <c r="AU204">
        <f t="shared" si="209"/>
        <v>0</v>
      </c>
      <c r="AV204">
        <f t="shared" si="209"/>
        <v>0</v>
      </c>
      <c r="AW204">
        <f t="shared" si="209"/>
        <v>0</v>
      </c>
      <c r="AX204">
        <f t="shared" si="209"/>
        <v>0</v>
      </c>
      <c r="AY204">
        <f t="shared" si="209"/>
        <v>0</v>
      </c>
      <c r="AZ204">
        <f t="shared" si="209"/>
        <v>0</v>
      </c>
      <c r="BA204">
        <f t="shared" si="209"/>
        <v>0</v>
      </c>
      <c r="BB204">
        <f t="shared" si="209"/>
        <v>0</v>
      </c>
      <c r="BC204">
        <f t="shared" si="209"/>
        <v>0</v>
      </c>
      <c r="BD204">
        <f t="shared" si="209"/>
        <v>0</v>
      </c>
      <c r="BE204">
        <f t="shared" si="209"/>
        <v>0</v>
      </c>
      <c r="BF204">
        <f t="shared" si="209"/>
        <v>0</v>
      </c>
      <c r="BG204">
        <f t="shared" si="209"/>
        <v>0</v>
      </c>
      <c r="BH204">
        <f t="shared" si="209"/>
        <v>0</v>
      </c>
      <c r="BI204">
        <f t="shared" si="209"/>
        <v>0</v>
      </c>
      <c r="BJ204">
        <f t="shared" si="209"/>
        <v>0</v>
      </c>
      <c r="BK204">
        <f t="shared" si="209"/>
        <v>0</v>
      </c>
      <c r="BL204">
        <f t="shared" si="209"/>
        <v>0</v>
      </c>
      <c r="BM204">
        <f t="shared" ref="BM204:CR204" si="210">BM55</f>
        <v>0</v>
      </c>
      <c r="BN204">
        <f t="shared" si="210"/>
        <v>0</v>
      </c>
      <c r="BO204">
        <f t="shared" si="210"/>
        <v>0</v>
      </c>
      <c r="BP204">
        <f t="shared" si="210"/>
        <v>0</v>
      </c>
      <c r="BQ204">
        <f t="shared" si="210"/>
        <v>0</v>
      </c>
      <c r="BR204">
        <f t="shared" si="210"/>
        <v>0</v>
      </c>
      <c r="BS204">
        <f t="shared" si="210"/>
        <v>0</v>
      </c>
      <c r="BT204">
        <f t="shared" si="210"/>
        <v>0</v>
      </c>
      <c r="BU204">
        <f t="shared" si="210"/>
        <v>0</v>
      </c>
      <c r="BV204">
        <f t="shared" si="210"/>
        <v>0</v>
      </c>
      <c r="BW204">
        <f t="shared" si="210"/>
        <v>0</v>
      </c>
      <c r="BX204">
        <f t="shared" si="210"/>
        <v>0</v>
      </c>
      <c r="BY204">
        <f t="shared" si="210"/>
        <v>0</v>
      </c>
      <c r="BZ204">
        <f t="shared" si="210"/>
        <v>0</v>
      </c>
      <c r="CA204">
        <f t="shared" si="210"/>
        <v>0</v>
      </c>
      <c r="CB204">
        <f t="shared" si="210"/>
        <v>0</v>
      </c>
      <c r="CC204">
        <f t="shared" si="210"/>
        <v>0</v>
      </c>
      <c r="CD204">
        <f t="shared" si="210"/>
        <v>0</v>
      </c>
      <c r="CE204">
        <f t="shared" si="210"/>
        <v>0</v>
      </c>
      <c r="CF204">
        <f t="shared" si="210"/>
        <v>0</v>
      </c>
      <c r="CG204">
        <f t="shared" si="210"/>
        <v>0</v>
      </c>
      <c r="CH204">
        <f t="shared" si="210"/>
        <v>0</v>
      </c>
      <c r="CI204">
        <f t="shared" si="210"/>
        <v>0</v>
      </c>
      <c r="CJ204">
        <f t="shared" si="210"/>
        <v>0</v>
      </c>
      <c r="CK204">
        <f t="shared" si="210"/>
        <v>0</v>
      </c>
      <c r="CL204">
        <f t="shared" si="210"/>
        <v>0</v>
      </c>
      <c r="CM204">
        <f t="shared" si="210"/>
        <v>0</v>
      </c>
      <c r="CN204">
        <f t="shared" si="210"/>
        <v>0</v>
      </c>
      <c r="CO204">
        <f t="shared" si="210"/>
        <v>0</v>
      </c>
      <c r="CP204">
        <f t="shared" si="210"/>
        <v>0</v>
      </c>
      <c r="CQ204">
        <f t="shared" si="210"/>
        <v>0</v>
      </c>
      <c r="CR204">
        <f t="shared" si="210"/>
        <v>0</v>
      </c>
      <c r="CS204">
        <f t="shared" ref="CS204:DH204" si="211">CS55</f>
        <v>0</v>
      </c>
      <c r="CT204">
        <f t="shared" si="211"/>
        <v>0</v>
      </c>
      <c r="CU204">
        <f t="shared" si="211"/>
        <v>0</v>
      </c>
      <c r="CV204">
        <f t="shared" si="211"/>
        <v>0</v>
      </c>
      <c r="CW204">
        <f t="shared" si="211"/>
        <v>0</v>
      </c>
      <c r="CX204">
        <f t="shared" si="211"/>
        <v>0</v>
      </c>
      <c r="CY204">
        <f t="shared" si="211"/>
        <v>0</v>
      </c>
      <c r="CZ204">
        <f t="shared" si="211"/>
        <v>0</v>
      </c>
      <c r="DA204">
        <f t="shared" si="211"/>
        <v>0</v>
      </c>
      <c r="DB204">
        <f t="shared" si="211"/>
        <v>0</v>
      </c>
      <c r="DC204">
        <f t="shared" si="211"/>
        <v>0</v>
      </c>
      <c r="DD204">
        <f t="shared" si="211"/>
        <v>0</v>
      </c>
      <c r="DE204">
        <f t="shared" si="211"/>
        <v>0</v>
      </c>
      <c r="DF204">
        <f t="shared" si="211"/>
        <v>0</v>
      </c>
      <c r="DG204">
        <f t="shared" si="211"/>
        <v>0</v>
      </c>
      <c r="DH204">
        <f t="shared" si="211"/>
        <v>0</v>
      </c>
    </row>
    <row r="205" spans="1:112">
      <c r="A205">
        <f t="shared" ref="A205:AF205" si="212">A56</f>
        <v>53</v>
      </c>
      <c r="B205" t="str">
        <f t="shared" si="212"/>
        <v>Ministerio de Culturas, Descolonización y Despatriarcalización</v>
      </c>
      <c r="C205">
        <f t="shared" si="212"/>
        <v>0</v>
      </c>
      <c r="D205">
        <f t="shared" si="212"/>
        <v>0</v>
      </c>
      <c r="E205">
        <f t="shared" si="212"/>
        <v>0</v>
      </c>
      <c r="F205">
        <f t="shared" si="212"/>
        <v>0</v>
      </c>
      <c r="G205">
        <f t="shared" si="212"/>
        <v>0</v>
      </c>
      <c r="H205">
        <f t="shared" si="212"/>
        <v>0</v>
      </c>
      <c r="I205">
        <f t="shared" si="212"/>
        <v>0</v>
      </c>
      <c r="J205">
        <f t="shared" si="212"/>
        <v>0</v>
      </c>
      <c r="K205">
        <f t="shared" si="212"/>
        <v>0</v>
      </c>
      <c r="L205">
        <f t="shared" si="212"/>
        <v>0</v>
      </c>
      <c r="M205">
        <f t="shared" si="212"/>
        <v>0</v>
      </c>
      <c r="N205">
        <f t="shared" si="212"/>
        <v>0</v>
      </c>
      <c r="O205">
        <f t="shared" si="212"/>
        <v>0</v>
      </c>
      <c r="P205">
        <f t="shared" si="212"/>
        <v>0</v>
      </c>
      <c r="Q205">
        <f t="shared" si="212"/>
        <v>0</v>
      </c>
      <c r="R205">
        <f t="shared" si="212"/>
        <v>218</v>
      </c>
      <c r="S205">
        <f t="shared" si="212"/>
        <v>0</v>
      </c>
      <c r="T205">
        <f t="shared" si="212"/>
        <v>31685.550000000003</v>
      </c>
      <c r="U205">
        <f t="shared" si="212"/>
        <v>0</v>
      </c>
      <c r="V205">
        <f t="shared" si="212"/>
        <v>0</v>
      </c>
      <c r="W205">
        <f t="shared" si="212"/>
        <v>0</v>
      </c>
      <c r="X205">
        <f t="shared" si="212"/>
        <v>0</v>
      </c>
      <c r="Y205">
        <f t="shared" si="212"/>
        <v>0</v>
      </c>
      <c r="Z205">
        <f t="shared" si="212"/>
        <v>0</v>
      </c>
      <c r="AA205">
        <f t="shared" si="212"/>
        <v>0</v>
      </c>
      <c r="AB205">
        <f t="shared" si="212"/>
        <v>0</v>
      </c>
      <c r="AC205">
        <f t="shared" si="212"/>
        <v>0</v>
      </c>
      <c r="AD205">
        <f t="shared" si="212"/>
        <v>0</v>
      </c>
      <c r="AE205">
        <f t="shared" si="212"/>
        <v>0</v>
      </c>
      <c r="AF205">
        <f t="shared" si="212"/>
        <v>0</v>
      </c>
      <c r="AG205">
        <f t="shared" ref="AG205:BL205" si="213">AG56</f>
        <v>0</v>
      </c>
      <c r="AH205">
        <f t="shared" si="213"/>
        <v>0</v>
      </c>
      <c r="AI205">
        <f t="shared" si="213"/>
        <v>0</v>
      </c>
      <c r="AJ205">
        <f t="shared" si="213"/>
        <v>0</v>
      </c>
      <c r="AK205">
        <f t="shared" si="213"/>
        <v>0</v>
      </c>
      <c r="AL205">
        <f t="shared" si="213"/>
        <v>0</v>
      </c>
      <c r="AM205">
        <f t="shared" si="213"/>
        <v>0</v>
      </c>
      <c r="AN205">
        <f t="shared" si="213"/>
        <v>0</v>
      </c>
      <c r="AO205">
        <f t="shared" si="213"/>
        <v>0</v>
      </c>
      <c r="AP205">
        <f t="shared" si="213"/>
        <v>0</v>
      </c>
      <c r="AQ205">
        <f t="shared" si="213"/>
        <v>0</v>
      </c>
      <c r="AR205">
        <f t="shared" si="213"/>
        <v>0</v>
      </c>
      <c r="AS205">
        <f t="shared" si="213"/>
        <v>0</v>
      </c>
      <c r="AT205">
        <f t="shared" si="213"/>
        <v>0</v>
      </c>
      <c r="AU205">
        <f t="shared" si="213"/>
        <v>0</v>
      </c>
      <c r="AV205">
        <f t="shared" si="213"/>
        <v>0</v>
      </c>
      <c r="AW205">
        <f t="shared" si="213"/>
        <v>0</v>
      </c>
      <c r="AX205">
        <f t="shared" si="213"/>
        <v>0</v>
      </c>
      <c r="AY205">
        <f t="shared" si="213"/>
        <v>0</v>
      </c>
      <c r="AZ205">
        <f t="shared" si="213"/>
        <v>0</v>
      </c>
      <c r="BA205">
        <f t="shared" si="213"/>
        <v>0</v>
      </c>
      <c r="BB205">
        <f t="shared" si="213"/>
        <v>0</v>
      </c>
      <c r="BC205">
        <f t="shared" si="213"/>
        <v>0</v>
      </c>
      <c r="BD205">
        <f t="shared" si="213"/>
        <v>0</v>
      </c>
      <c r="BE205">
        <f t="shared" si="213"/>
        <v>0</v>
      </c>
      <c r="BF205">
        <f t="shared" si="213"/>
        <v>0</v>
      </c>
      <c r="BG205">
        <f t="shared" si="213"/>
        <v>0</v>
      </c>
      <c r="BH205">
        <f t="shared" si="213"/>
        <v>0</v>
      </c>
      <c r="BI205">
        <f t="shared" si="213"/>
        <v>0</v>
      </c>
      <c r="BJ205">
        <f t="shared" si="213"/>
        <v>0</v>
      </c>
      <c r="BK205">
        <f t="shared" si="213"/>
        <v>0</v>
      </c>
      <c r="BL205">
        <f t="shared" si="213"/>
        <v>0</v>
      </c>
      <c r="BM205">
        <f t="shared" ref="BM205:CR205" si="214">BM56</f>
        <v>0</v>
      </c>
      <c r="BN205">
        <f t="shared" si="214"/>
        <v>0</v>
      </c>
      <c r="BO205">
        <f t="shared" si="214"/>
        <v>0</v>
      </c>
      <c r="BP205">
        <f t="shared" si="214"/>
        <v>0</v>
      </c>
      <c r="BQ205">
        <f t="shared" si="214"/>
        <v>0</v>
      </c>
      <c r="BR205">
        <f t="shared" si="214"/>
        <v>0</v>
      </c>
      <c r="BS205">
        <f t="shared" si="214"/>
        <v>0</v>
      </c>
      <c r="BT205">
        <f t="shared" si="214"/>
        <v>0</v>
      </c>
      <c r="BU205">
        <f t="shared" si="214"/>
        <v>0</v>
      </c>
      <c r="BV205">
        <f t="shared" si="214"/>
        <v>0</v>
      </c>
      <c r="BW205">
        <f t="shared" si="214"/>
        <v>0</v>
      </c>
      <c r="BX205">
        <f t="shared" si="214"/>
        <v>0</v>
      </c>
      <c r="BY205">
        <f t="shared" si="214"/>
        <v>0</v>
      </c>
      <c r="BZ205">
        <f t="shared" si="214"/>
        <v>0</v>
      </c>
      <c r="CA205">
        <f t="shared" si="214"/>
        <v>0</v>
      </c>
      <c r="CB205">
        <f t="shared" si="214"/>
        <v>0</v>
      </c>
      <c r="CC205">
        <f t="shared" si="214"/>
        <v>0</v>
      </c>
      <c r="CD205">
        <f t="shared" si="214"/>
        <v>0</v>
      </c>
      <c r="CE205">
        <f t="shared" si="214"/>
        <v>0</v>
      </c>
      <c r="CF205">
        <f t="shared" si="214"/>
        <v>0</v>
      </c>
      <c r="CG205">
        <f t="shared" si="214"/>
        <v>0</v>
      </c>
      <c r="CH205">
        <f t="shared" si="214"/>
        <v>0</v>
      </c>
      <c r="CI205">
        <f t="shared" si="214"/>
        <v>0</v>
      </c>
      <c r="CJ205">
        <f t="shared" si="214"/>
        <v>0</v>
      </c>
      <c r="CK205">
        <f t="shared" si="214"/>
        <v>0</v>
      </c>
      <c r="CL205">
        <f t="shared" si="214"/>
        <v>0</v>
      </c>
      <c r="CM205">
        <f t="shared" si="214"/>
        <v>0</v>
      </c>
      <c r="CN205">
        <f t="shared" si="214"/>
        <v>0</v>
      </c>
      <c r="CO205">
        <f t="shared" si="214"/>
        <v>0</v>
      </c>
      <c r="CP205">
        <f t="shared" si="214"/>
        <v>0</v>
      </c>
      <c r="CQ205">
        <f t="shared" si="214"/>
        <v>0</v>
      </c>
      <c r="CR205">
        <f t="shared" si="214"/>
        <v>0</v>
      </c>
      <c r="CS205">
        <f t="shared" ref="CS205:DH205" si="215">CS56</f>
        <v>0</v>
      </c>
      <c r="CT205">
        <f t="shared" si="215"/>
        <v>0</v>
      </c>
      <c r="CU205">
        <f t="shared" si="215"/>
        <v>0</v>
      </c>
      <c r="CV205">
        <f t="shared" si="215"/>
        <v>0</v>
      </c>
      <c r="CW205">
        <f t="shared" si="215"/>
        <v>0</v>
      </c>
      <c r="CX205">
        <f t="shared" si="215"/>
        <v>0</v>
      </c>
      <c r="CY205">
        <f t="shared" si="215"/>
        <v>0</v>
      </c>
      <c r="CZ205">
        <f t="shared" si="215"/>
        <v>0</v>
      </c>
      <c r="DA205">
        <f t="shared" si="215"/>
        <v>0</v>
      </c>
      <c r="DB205">
        <f t="shared" si="215"/>
        <v>0</v>
      </c>
      <c r="DC205">
        <f t="shared" si="215"/>
        <v>0</v>
      </c>
      <c r="DD205">
        <f t="shared" si="215"/>
        <v>0</v>
      </c>
      <c r="DE205">
        <f t="shared" si="215"/>
        <v>0</v>
      </c>
      <c r="DF205">
        <f t="shared" si="215"/>
        <v>0</v>
      </c>
      <c r="DG205">
        <f t="shared" si="215"/>
        <v>0</v>
      </c>
      <c r="DH205">
        <f t="shared" si="215"/>
        <v>0</v>
      </c>
    </row>
    <row r="206" spans="1:112">
      <c r="A206">
        <f t="shared" ref="A206:AF206" si="216">A57</f>
        <v>514</v>
      </c>
      <c r="B206" t="str">
        <f t="shared" si="216"/>
        <v>Empresa Nacional de Electricidad</v>
      </c>
      <c r="C206">
        <f t="shared" si="216"/>
        <v>0</v>
      </c>
      <c r="D206">
        <f t="shared" si="216"/>
        <v>0</v>
      </c>
      <c r="E206">
        <f t="shared" si="216"/>
        <v>0</v>
      </c>
      <c r="F206">
        <f t="shared" si="216"/>
        <v>0</v>
      </c>
      <c r="G206">
        <f t="shared" si="216"/>
        <v>0</v>
      </c>
      <c r="H206">
        <f t="shared" si="216"/>
        <v>0</v>
      </c>
      <c r="I206">
        <f t="shared" si="216"/>
        <v>0</v>
      </c>
      <c r="J206">
        <f t="shared" si="216"/>
        <v>0</v>
      </c>
      <c r="K206">
        <f t="shared" si="216"/>
        <v>0</v>
      </c>
      <c r="L206">
        <f t="shared" si="216"/>
        <v>0</v>
      </c>
      <c r="M206">
        <f t="shared" si="216"/>
        <v>0</v>
      </c>
      <c r="N206">
        <f t="shared" si="216"/>
        <v>0</v>
      </c>
      <c r="O206">
        <f t="shared" si="216"/>
        <v>0</v>
      </c>
      <c r="P206">
        <f t="shared" si="216"/>
        <v>0</v>
      </c>
      <c r="Q206">
        <f t="shared" si="216"/>
        <v>0</v>
      </c>
      <c r="R206">
        <f t="shared" si="216"/>
        <v>0</v>
      </c>
      <c r="S206">
        <f t="shared" si="216"/>
        <v>49242397.140000001</v>
      </c>
      <c r="T206">
        <f t="shared" si="216"/>
        <v>85637537.040000007</v>
      </c>
      <c r="U206">
        <f t="shared" si="216"/>
        <v>0</v>
      </c>
      <c r="V206">
        <f t="shared" si="216"/>
        <v>0</v>
      </c>
      <c r="W206">
        <f t="shared" si="216"/>
        <v>0</v>
      </c>
      <c r="X206">
        <f t="shared" si="216"/>
        <v>0</v>
      </c>
      <c r="Y206">
        <f t="shared" si="216"/>
        <v>0</v>
      </c>
      <c r="Z206">
        <f t="shared" si="216"/>
        <v>0</v>
      </c>
      <c r="AA206">
        <f t="shared" si="216"/>
        <v>0</v>
      </c>
      <c r="AB206">
        <f t="shared" si="216"/>
        <v>0</v>
      </c>
      <c r="AC206">
        <f t="shared" si="216"/>
        <v>0</v>
      </c>
      <c r="AD206">
        <f t="shared" si="216"/>
        <v>0</v>
      </c>
      <c r="AE206">
        <f t="shared" si="216"/>
        <v>0</v>
      </c>
      <c r="AF206">
        <f t="shared" si="216"/>
        <v>0</v>
      </c>
      <c r="AG206">
        <f t="shared" ref="AG206:BL206" si="217">AG57</f>
        <v>0</v>
      </c>
      <c r="AH206">
        <f t="shared" si="217"/>
        <v>0</v>
      </c>
      <c r="AI206">
        <f t="shared" si="217"/>
        <v>0</v>
      </c>
      <c r="AJ206">
        <f t="shared" si="217"/>
        <v>0</v>
      </c>
      <c r="AK206">
        <f t="shared" si="217"/>
        <v>0</v>
      </c>
      <c r="AL206">
        <f t="shared" si="217"/>
        <v>0</v>
      </c>
      <c r="AM206">
        <f t="shared" si="217"/>
        <v>0</v>
      </c>
      <c r="AN206">
        <f t="shared" si="217"/>
        <v>0</v>
      </c>
      <c r="AO206">
        <f t="shared" si="217"/>
        <v>0</v>
      </c>
      <c r="AP206">
        <f t="shared" si="217"/>
        <v>0</v>
      </c>
      <c r="AQ206">
        <f t="shared" si="217"/>
        <v>0</v>
      </c>
      <c r="AR206">
        <f t="shared" si="217"/>
        <v>0</v>
      </c>
      <c r="AS206">
        <f t="shared" si="217"/>
        <v>0</v>
      </c>
      <c r="AT206">
        <f t="shared" si="217"/>
        <v>0</v>
      </c>
      <c r="AU206">
        <f t="shared" si="217"/>
        <v>0</v>
      </c>
      <c r="AV206">
        <f t="shared" si="217"/>
        <v>0</v>
      </c>
      <c r="AW206">
        <f t="shared" si="217"/>
        <v>0</v>
      </c>
      <c r="AX206">
        <f t="shared" si="217"/>
        <v>0</v>
      </c>
      <c r="AY206">
        <f t="shared" si="217"/>
        <v>0</v>
      </c>
      <c r="AZ206">
        <f t="shared" si="217"/>
        <v>0</v>
      </c>
      <c r="BA206">
        <f t="shared" si="217"/>
        <v>0</v>
      </c>
      <c r="BB206">
        <f t="shared" si="217"/>
        <v>0</v>
      </c>
      <c r="BC206">
        <f t="shared" si="217"/>
        <v>0</v>
      </c>
      <c r="BD206">
        <f t="shared" si="217"/>
        <v>0</v>
      </c>
      <c r="BE206">
        <f t="shared" si="217"/>
        <v>0</v>
      </c>
      <c r="BF206">
        <f t="shared" si="217"/>
        <v>0</v>
      </c>
      <c r="BG206">
        <f t="shared" si="217"/>
        <v>0</v>
      </c>
      <c r="BH206">
        <f t="shared" si="217"/>
        <v>0</v>
      </c>
      <c r="BI206">
        <f t="shared" si="217"/>
        <v>0</v>
      </c>
      <c r="BJ206">
        <f t="shared" si="217"/>
        <v>0</v>
      </c>
      <c r="BK206">
        <f t="shared" si="217"/>
        <v>0</v>
      </c>
      <c r="BL206">
        <f t="shared" si="217"/>
        <v>0</v>
      </c>
      <c r="BM206">
        <f t="shared" ref="BM206:CR206" si="218">BM57</f>
        <v>0</v>
      </c>
      <c r="BN206">
        <f t="shared" si="218"/>
        <v>0</v>
      </c>
      <c r="BO206">
        <f t="shared" si="218"/>
        <v>0</v>
      </c>
      <c r="BP206">
        <f t="shared" si="218"/>
        <v>0</v>
      </c>
      <c r="BQ206">
        <f t="shared" si="218"/>
        <v>0</v>
      </c>
      <c r="BR206">
        <f t="shared" si="218"/>
        <v>0</v>
      </c>
      <c r="BS206">
        <f t="shared" si="218"/>
        <v>0</v>
      </c>
      <c r="BT206">
        <f t="shared" si="218"/>
        <v>0</v>
      </c>
      <c r="BU206">
        <f t="shared" si="218"/>
        <v>0</v>
      </c>
      <c r="BV206">
        <f t="shared" si="218"/>
        <v>0</v>
      </c>
      <c r="BW206">
        <f t="shared" si="218"/>
        <v>0</v>
      </c>
      <c r="BX206">
        <f t="shared" si="218"/>
        <v>0</v>
      </c>
      <c r="BY206">
        <f t="shared" si="218"/>
        <v>0</v>
      </c>
      <c r="BZ206">
        <f t="shared" si="218"/>
        <v>0</v>
      </c>
      <c r="CA206">
        <f t="shared" si="218"/>
        <v>0</v>
      </c>
      <c r="CB206">
        <f t="shared" si="218"/>
        <v>0</v>
      </c>
      <c r="CC206">
        <f t="shared" si="218"/>
        <v>0</v>
      </c>
      <c r="CD206">
        <f t="shared" si="218"/>
        <v>0</v>
      </c>
      <c r="CE206">
        <f t="shared" si="218"/>
        <v>0</v>
      </c>
      <c r="CF206">
        <f t="shared" si="218"/>
        <v>0</v>
      </c>
      <c r="CG206">
        <f t="shared" si="218"/>
        <v>0</v>
      </c>
      <c r="CH206">
        <f t="shared" si="218"/>
        <v>0</v>
      </c>
      <c r="CI206">
        <f t="shared" si="218"/>
        <v>0</v>
      </c>
      <c r="CJ206">
        <f t="shared" si="218"/>
        <v>0</v>
      </c>
      <c r="CK206">
        <f t="shared" si="218"/>
        <v>0</v>
      </c>
      <c r="CL206">
        <f t="shared" si="218"/>
        <v>0</v>
      </c>
      <c r="CM206">
        <f t="shared" si="218"/>
        <v>0</v>
      </c>
      <c r="CN206">
        <f t="shared" si="218"/>
        <v>0</v>
      </c>
      <c r="CO206">
        <f t="shared" si="218"/>
        <v>0</v>
      </c>
      <c r="CP206">
        <f t="shared" si="218"/>
        <v>0</v>
      </c>
      <c r="CQ206">
        <f t="shared" si="218"/>
        <v>0</v>
      </c>
      <c r="CR206">
        <f t="shared" si="218"/>
        <v>0</v>
      </c>
      <c r="CS206">
        <f t="shared" ref="CS206:DH206" si="219">CS57</f>
        <v>0</v>
      </c>
      <c r="CT206">
        <f t="shared" si="219"/>
        <v>0</v>
      </c>
      <c r="CU206">
        <f t="shared" si="219"/>
        <v>0</v>
      </c>
      <c r="CV206">
        <f t="shared" si="219"/>
        <v>0</v>
      </c>
      <c r="CW206">
        <f t="shared" si="219"/>
        <v>0</v>
      </c>
      <c r="CX206">
        <f t="shared" si="219"/>
        <v>0</v>
      </c>
      <c r="CY206">
        <f t="shared" si="219"/>
        <v>0</v>
      </c>
      <c r="CZ206">
        <f t="shared" si="219"/>
        <v>0</v>
      </c>
      <c r="DA206">
        <f t="shared" si="219"/>
        <v>0</v>
      </c>
      <c r="DB206">
        <f t="shared" si="219"/>
        <v>0</v>
      </c>
      <c r="DC206">
        <f t="shared" si="219"/>
        <v>0</v>
      </c>
      <c r="DD206">
        <f t="shared" si="219"/>
        <v>0</v>
      </c>
      <c r="DE206">
        <f t="shared" si="219"/>
        <v>0</v>
      </c>
      <c r="DF206">
        <f t="shared" si="219"/>
        <v>0</v>
      </c>
      <c r="DG206">
        <f t="shared" si="219"/>
        <v>0</v>
      </c>
      <c r="DH206">
        <f t="shared" si="219"/>
        <v>0</v>
      </c>
    </row>
    <row r="207" spans="1:112">
      <c r="A207">
        <f t="shared" ref="A207:AF207" si="220">A58</f>
        <v>573</v>
      </c>
      <c r="B207" t="str">
        <f t="shared" si="220"/>
        <v>Empresa Siderúrgica del Mutún</v>
      </c>
      <c r="C207">
        <f t="shared" si="220"/>
        <v>0</v>
      </c>
      <c r="D207">
        <f t="shared" si="220"/>
        <v>0</v>
      </c>
      <c r="E207">
        <f t="shared" si="220"/>
        <v>0</v>
      </c>
      <c r="F207">
        <f t="shared" si="220"/>
        <v>0</v>
      </c>
      <c r="G207">
        <f t="shared" si="220"/>
        <v>0</v>
      </c>
      <c r="H207">
        <f t="shared" si="220"/>
        <v>0</v>
      </c>
      <c r="I207">
        <f t="shared" si="220"/>
        <v>0</v>
      </c>
      <c r="J207">
        <f t="shared" si="220"/>
        <v>0</v>
      </c>
      <c r="K207">
        <f t="shared" si="220"/>
        <v>0</v>
      </c>
      <c r="L207">
        <f t="shared" si="220"/>
        <v>0</v>
      </c>
      <c r="M207">
        <f t="shared" si="220"/>
        <v>0</v>
      </c>
      <c r="N207">
        <f t="shared" si="220"/>
        <v>0</v>
      </c>
      <c r="O207">
        <f t="shared" si="220"/>
        <v>0</v>
      </c>
      <c r="P207">
        <f t="shared" si="220"/>
        <v>0</v>
      </c>
      <c r="Q207">
        <f t="shared" si="220"/>
        <v>0</v>
      </c>
      <c r="R207">
        <f t="shared" si="220"/>
        <v>0</v>
      </c>
      <c r="S207">
        <f t="shared" si="220"/>
        <v>50</v>
      </c>
      <c r="T207">
        <f t="shared" si="220"/>
        <v>0</v>
      </c>
      <c r="U207">
        <f t="shared" si="220"/>
        <v>0</v>
      </c>
      <c r="V207">
        <f t="shared" si="220"/>
        <v>0</v>
      </c>
      <c r="W207">
        <f t="shared" si="220"/>
        <v>0</v>
      </c>
      <c r="X207">
        <f t="shared" si="220"/>
        <v>0</v>
      </c>
      <c r="Y207">
        <f t="shared" si="220"/>
        <v>0</v>
      </c>
      <c r="Z207">
        <f t="shared" si="220"/>
        <v>0</v>
      </c>
      <c r="AA207">
        <f t="shared" si="220"/>
        <v>0</v>
      </c>
      <c r="AB207">
        <f t="shared" si="220"/>
        <v>0</v>
      </c>
      <c r="AC207">
        <f t="shared" si="220"/>
        <v>0</v>
      </c>
      <c r="AD207">
        <f t="shared" si="220"/>
        <v>0</v>
      </c>
      <c r="AE207">
        <f t="shared" si="220"/>
        <v>0</v>
      </c>
      <c r="AF207">
        <f t="shared" si="220"/>
        <v>0</v>
      </c>
      <c r="AG207">
        <f t="shared" ref="AG207:BL207" si="221">AG58</f>
        <v>0</v>
      </c>
      <c r="AH207">
        <f t="shared" si="221"/>
        <v>0</v>
      </c>
      <c r="AI207">
        <f t="shared" si="221"/>
        <v>0</v>
      </c>
      <c r="AJ207">
        <f t="shared" si="221"/>
        <v>0</v>
      </c>
      <c r="AK207">
        <f t="shared" si="221"/>
        <v>0</v>
      </c>
      <c r="AL207">
        <f t="shared" si="221"/>
        <v>0</v>
      </c>
      <c r="AM207">
        <f t="shared" si="221"/>
        <v>0</v>
      </c>
      <c r="AN207">
        <f t="shared" si="221"/>
        <v>0</v>
      </c>
      <c r="AO207">
        <f t="shared" si="221"/>
        <v>0</v>
      </c>
      <c r="AP207">
        <f t="shared" si="221"/>
        <v>0</v>
      </c>
      <c r="AQ207">
        <f t="shared" si="221"/>
        <v>0</v>
      </c>
      <c r="AR207">
        <f t="shared" si="221"/>
        <v>0</v>
      </c>
      <c r="AS207">
        <f t="shared" si="221"/>
        <v>0</v>
      </c>
      <c r="AT207">
        <f t="shared" si="221"/>
        <v>0</v>
      </c>
      <c r="AU207">
        <f t="shared" si="221"/>
        <v>0</v>
      </c>
      <c r="AV207">
        <f t="shared" si="221"/>
        <v>0</v>
      </c>
      <c r="AW207">
        <f t="shared" si="221"/>
        <v>0</v>
      </c>
      <c r="AX207">
        <f t="shared" si="221"/>
        <v>0</v>
      </c>
      <c r="AY207">
        <f t="shared" si="221"/>
        <v>0</v>
      </c>
      <c r="AZ207">
        <f t="shared" si="221"/>
        <v>0</v>
      </c>
      <c r="BA207">
        <f t="shared" si="221"/>
        <v>0</v>
      </c>
      <c r="BB207">
        <f t="shared" si="221"/>
        <v>0</v>
      </c>
      <c r="BC207">
        <f t="shared" si="221"/>
        <v>0</v>
      </c>
      <c r="BD207">
        <f t="shared" si="221"/>
        <v>0</v>
      </c>
      <c r="BE207">
        <f t="shared" si="221"/>
        <v>0</v>
      </c>
      <c r="BF207">
        <f t="shared" si="221"/>
        <v>0</v>
      </c>
      <c r="BG207">
        <f t="shared" si="221"/>
        <v>0</v>
      </c>
      <c r="BH207">
        <f t="shared" si="221"/>
        <v>0</v>
      </c>
      <c r="BI207">
        <f t="shared" si="221"/>
        <v>0</v>
      </c>
      <c r="BJ207">
        <f t="shared" si="221"/>
        <v>0</v>
      </c>
      <c r="BK207">
        <f t="shared" si="221"/>
        <v>0</v>
      </c>
      <c r="BL207">
        <f t="shared" si="221"/>
        <v>0</v>
      </c>
      <c r="BM207">
        <f t="shared" ref="BM207:CR207" si="222">BM58</f>
        <v>0</v>
      </c>
      <c r="BN207">
        <f t="shared" si="222"/>
        <v>0</v>
      </c>
      <c r="BO207">
        <f t="shared" si="222"/>
        <v>0</v>
      </c>
      <c r="BP207">
        <f t="shared" si="222"/>
        <v>0</v>
      </c>
      <c r="BQ207">
        <f t="shared" si="222"/>
        <v>0</v>
      </c>
      <c r="BR207">
        <f t="shared" si="222"/>
        <v>0</v>
      </c>
      <c r="BS207">
        <f t="shared" si="222"/>
        <v>0</v>
      </c>
      <c r="BT207">
        <f t="shared" si="222"/>
        <v>0</v>
      </c>
      <c r="BU207">
        <f t="shared" si="222"/>
        <v>0</v>
      </c>
      <c r="BV207">
        <f t="shared" si="222"/>
        <v>0</v>
      </c>
      <c r="BW207">
        <f t="shared" si="222"/>
        <v>0</v>
      </c>
      <c r="BX207">
        <f t="shared" si="222"/>
        <v>0</v>
      </c>
      <c r="BY207">
        <f t="shared" si="222"/>
        <v>0</v>
      </c>
      <c r="BZ207">
        <f t="shared" si="222"/>
        <v>0</v>
      </c>
      <c r="CA207">
        <f t="shared" si="222"/>
        <v>0</v>
      </c>
      <c r="CB207">
        <f t="shared" si="222"/>
        <v>0</v>
      </c>
      <c r="CC207">
        <f t="shared" si="222"/>
        <v>0</v>
      </c>
      <c r="CD207">
        <f t="shared" si="222"/>
        <v>0</v>
      </c>
      <c r="CE207">
        <f t="shared" si="222"/>
        <v>0</v>
      </c>
      <c r="CF207">
        <f t="shared" si="222"/>
        <v>0</v>
      </c>
      <c r="CG207">
        <f t="shared" si="222"/>
        <v>0</v>
      </c>
      <c r="CH207">
        <f t="shared" si="222"/>
        <v>0</v>
      </c>
      <c r="CI207">
        <f t="shared" si="222"/>
        <v>0</v>
      </c>
      <c r="CJ207">
        <f t="shared" si="222"/>
        <v>0</v>
      </c>
      <c r="CK207">
        <f t="shared" si="222"/>
        <v>0</v>
      </c>
      <c r="CL207">
        <f t="shared" si="222"/>
        <v>0</v>
      </c>
      <c r="CM207">
        <f t="shared" si="222"/>
        <v>0</v>
      </c>
      <c r="CN207">
        <f t="shared" si="222"/>
        <v>0</v>
      </c>
      <c r="CO207">
        <f t="shared" si="222"/>
        <v>0</v>
      </c>
      <c r="CP207">
        <f t="shared" si="222"/>
        <v>0</v>
      </c>
      <c r="CQ207">
        <f t="shared" si="222"/>
        <v>0</v>
      </c>
      <c r="CR207">
        <f t="shared" si="222"/>
        <v>0</v>
      </c>
      <c r="CS207">
        <f t="shared" ref="CS207:DH207" si="223">CS58</f>
        <v>0</v>
      </c>
      <c r="CT207">
        <f t="shared" si="223"/>
        <v>0</v>
      </c>
      <c r="CU207">
        <f t="shared" si="223"/>
        <v>0</v>
      </c>
      <c r="CV207">
        <f t="shared" si="223"/>
        <v>0</v>
      </c>
      <c r="CW207">
        <f t="shared" si="223"/>
        <v>0</v>
      </c>
      <c r="CX207">
        <f t="shared" si="223"/>
        <v>0</v>
      </c>
      <c r="CY207">
        <f t="shared" si="223"/>
        <v>0</v>
      </c>
      <c r="CZ207">
        <f t="shared" si="223"/>
        <v>0</v>
      </c>
      <c r="DA207">
        <f t="shared" si="223"/>
        <v>0</v>
      </c>
      <c r="DB207">
        <f t="shared" si="223"/>
        <v>0</v>
      </c>
      <c r="DC207">
        <f t="shared" si="223"/>
        <v>0</v>
      </c>
      <c r="DD207">
        <f t="shared" si="223"/>
        <v>0</v>
      </c>
      <c r="DE207">
        <f t="shared" si="223"/>
        <v>0</v>
      </c>
      <c r="DF207">
        <f t="shared" si="223"/>
        <v>0</v>
      </c>
      <c r="DG207">
        <f t="shared" si="223"/>
        <v>0</v>
      </c>
      <c r="DH207">
        <f t="shared" si="223"/>
        <v>0</v>
      </c>
    </row>
    <row r="208" spans="1:112">
      <c r="A208">
        <f t="shared" ref="A208:AF208" si="224">A59</f>
        <v>862</v>
      </c>
      <c r="B208" t="str">
        <f t="shared" si="224"/>
        <v>Fondo Nacional de Desarrollo Regional</v>
      </c>
      <c r="C208">
        <f t="shared" si="224"/>
        <v>0</v>
      </c>
      <c r="D208">
        <f t="shared" si="224"/>
        <v>0</v>
      </c>
      <c r="E208">
        <f t="shared" si="224"/>
        <v>0</v>
      </c>
      <c r="F208">
        <f t="shared" si="224"/>
        <v>0</v>
      </c>
      <c r="G208">
        <f t="shared" si="224"/>
        <v>0</v>
      </c>
      <c r="H208">
        <f t="shared" si="224"/>
        <v>0</v>
      </c>
      <c r="I208">
        <f t="shared" si="224"/>
        <v>0</v>
      </c>
      <c r="J208">
        <f t="shared" si="224"/>
        <v>0</v>
      </c>
      <c r="K208">
        <f t="shared" si="224"/>
        <v>0</v>
      </c>
      <c r="L208">
        <f t="shared" si="224"/>
        <v>0</v>
      </c>
      <c r="M208">
        <f t="shared" si="224"/>
        <v>0</v>
      </c>
      <c r="N208">
        <f t="shared" si="224"/>
        <v>0</v>
      </c>
      <c r="O208">
        <f t="shared" si="224"/>
        <v>0</v>
      </c>
      <c r="P208">
        <f t="shared" si="224"/>
        <v>0</v>
      </c>
      <c r="Q208">
        <f t="shared" si="224"/>
        <v>0</v>
      </c>
      <c r="R208">
        <f t="shared" si="224"/>
        <v>6741.9</v>
      </c>
      <c r="S208">
        <f t="shared" si="224"/>
        <v>2306430.92</v>
      </c>
      <c r="T208">
        <f t="shared" si="224"/>
        <v>1377.8700000000001</v>
      </c>
      <c r="U208">
        <f t="shared" si="224"/>
        <v>0</v>
      </c>
      <c r="V208">
        <f t="shared" si="224"/>
        <v>0</v>
      </c>
      <c r="W208">
        <f t="shared" si="224"/>
        <v>0</v>
      </c>
      <c r="X208">
        <f t="shared" si="224"/>
        <v>0</v>
      </c>
      <c r="Y208">
        <f t="shared" si="224"/>
        <v>0</v>
      </c>
      <c r="Z208">
        <f t="shared" si="224"/>
        <v>0</v>
      </c>
      <c r="AA208">
        <f t="shared" si="224"/>
        <v>0</v>
      </c>
      <c r="AB208">
        <f t="shared" si="224"/>
        <v>0</v>
      </c>
      <c r="AC208">
        <f t="shared" si="224"/>
        <v>0</v>
      </c>
      <c r="AD208">
        <f t="shared" si="224"/>
        <v>0</v>
      </c>
      <c r="AE208">
        <f t="shared" si="224"/>
        <v>0</v>
      </c>
      <c r="AF208">
        <f t="shared" si="224"/>
        <v>0</v>
      </c>
      <c r="AG208">
        <f t="shared" ref="AG208:BL208" si="225">AG59</f>
        <v>0</v>
      </c>
      <c r="AH208">
        <f t="shared" si="225"/>
        <v>0</v>
      </c>
      <c r="AI208">
        <f t="shared" si="225"/>
        <v>0</v>
      </c>
      <c r="AJ208">
        <f t="shared" si="225"/>
        <v>0</v>
      </c>
      <c r="AK208">
        <f t="shared" si="225"/>
        <v>0</v>
      </c>
      <c r="AL208">
        <f t="shared" si="225"/>
        <v>0</v>
      </c>
      <c r="AM208">
        <f t="shared" si="225"/>
        <v>0</v>
      </c>
      <c r="AN208">
        <f t="shared" si="225"/>
        <v>0</v>
      </c>
      <c r="AO208">
        <f t="shared" si="225"/>
        <v>0</v>
      </c>
      <c r="AP208">
        <f t="shared" si="225"/>
        <v>0</v>
      </c>
      <c r="AQ208">
        <f t="shared" si="225"/>
        <v>0</v>
      </c>
      <c r="AR208">
        <f t="shared" si="225"/>
        <v>0</v>
      </c>
      <c r="AS208">
        <f t="shared" si="225"/>
        <v>0</v>
      </c>
      <c r="AT208">
        <f t="shared" si="225"/>
        <v>0</v>
      </c>
      <c r="AU208">
        <f t="shared" si="225"/>
        <v>0</v>
      </c>
      <c r="AV208">
        <f t="shared" si="225"/>
        <v>0</v>
      </c>
      <c r="AW208">
        <f t="shared" si="225"/>
        <v>0</v>
      </c>
      <c r="AX208">
        <f t="shared" si="225"/>
        <v>0</v>
      </c>
      <c r="AY208">
        <f t="shared" si="225"/>
        <v>0</v>
      </c>
      <c r="AZ208">
        <f t="shared" si="225"/>
        <v>0</v>
      </c>
      <c r="BA208">
        <f t="shared" si="225"/>
        <v>0</v>
      </c>
      <c r="BB208">
        <f t="shared" si="225"/>
        <v>0</v>
      </c>
      <c r="BC208">
        <f t="shared" si="225"/>
        <v>0</v>
      </c>
      <c r="BD208">
        <f t="shared" si="225"/>
        <v>0</v>
      </c>
      <c r="BE208">
        <f t="shared" si="225"/>
        <v>0</v>
      </c>
      <c r="BF208">
        <f t="shared" si="225"/>
        <v>0</v>
      </c>
      <c r="BG208">
        <f t="shared" si="225"/>
        <v>0</v>
      </c>
      <c r="BH208">
        <f t="shared" si="225"/>
        <v>0</v>
      </c>
      <c r="BI208">
        <f t="shared" si="225"/>
        <v>0</v>
      </c>
      <c r="BJ208">
        <f t="shared" si="225"/>
        <v>0</v>
      </c>
      <c r="BK208">
        <f t="shared" si="225"/>
        <v>0</v>
      </c>
      <c r="BL208">
        <f t="shared" si="225"/>
        <v>0</v>
      </c>
      <c r="BM208">
        <f t="shared" ref="BM208:CR208" si="226">BM59</f>
        <v>0</v>
      </c>
      <c r="BN208">
        <f t="shared" si="226"/>
        <v>0</v>
      </c>
      <c r="BO208">
        <f t="shared" si="226"/>
        <v>0</v>
      </c>
      <c r="BP208">
        <f t="shared" si="226"/>
        <v>0</v>
      </c>
      <c r="BQ208">
        <f t="shared" si="226"/>
        <v>0</v>
      </c>
      <c r="BR208">
        <f t="shared" si="226"/>
        <v>0</v>
      </c>
      <c r="BS208">
        <f t="shared" si="226"/>
        <v>0</v>
      </c>
      <c r="BT208">
        <f t="shared" si="226"/>
        <v>0</v>
      </c>
      <c r="BU208">
        <f t="shared" si="226"/>
        <v>0</v>
      </c>
      <c r="BV208">
        <f t="shared" si="226"/>
        <v>0</v>
      </c>
      <c r="BW208">
        <f t="shared" si="226"/>
        <v>0</v>
      </c>
      <c r="BX208">
        <f t="shared" si="226"/>
        <v>0</v>
      </c>
      <c r="BY208">
        <f t="shared" si="226"/>
        <v>0</v>
      </c>
      <c r="BZ208">
        <f t="shared" si="226"/>
        <v>0</v>
      </c>
      <c r="CA208">
        <f t="shared" si="226"/>
        <v>0</v>
      </c>
      <c r="CB208">
        <f t="shared" si="226"/>
        <v>0</v>
      </c>
      <c r="CC208">
        <f t="shared" si="226"/>
        <v>0</v>
      </c>
      <c r="CD208">
        <f t="shared" si="226"/>
        <v>0</v>
      </c>
      <c r="CE208">
        <f t="shared" si="226"/>
        <v>0</v>
      </c>
      <c r="CF208">
        <f t="shared" si="226"/>
        <v>0</v>
      </c>
      <c r="CG208">
        <f t="shared" si="226"/>
        <v>0</v>
      </c>
      <c r="CH208">
        <f t="shared" si="226"/>
        <v>0</v>
      </c>
      <c r="CI208">
        <f t="shared" si="226"/>
        <v>0</v>
      </c>
      <c r="CJ208">
        <f t="shared" si="226"/>
        <v>0</v>
      </c>
      <c r="CK208">
        <f t="shared" si="226"/>
        <v>0</v>
      </c>
      <c r="CL208">
        <f t="shared" si="226"/>
        <v>0</v>
      </c>
      <c r="CM208">
        <f t="shared" si="226"/>
        <v>0</v>
      </c>
      <c r="CN208">
        <f t="shared" si="226"/>
        <v>0</v>
      </c>
      <c r="CO208">
        <f t="shared" si="226"/>
        <v>0</v>
      </c>
      <c r="CP208">
        <f t="shared" si="226"/>
        <v>0</v>
      </c>
      <c r="CQ208">
        <f t="shared" si="226"/>
        <v>0</v>
      </c>
      <c r="CR208">
        <f t="shared" si="226"/>
        <v>0</v>
      </c>
      <c r="CS208">
        <f t="shared" ref="CS208:DH208" si="227">CS59</f>
        <v>0</v>
      </c>
      <c r="CT208">
        <f t="shared" si="227"/>
        <v>0</v>
      </c>
      <c r="CU208">
        <f t="shared" si="227"/>
        <v>0</v>
      </c>
      <c r="CV208">
        <f t="shared" si="227"/>
        <v>0</v>
      </c>
      <c r="CW208">
        <f t="shared" si="227"/>
        <v>0</v>
      </c>
      <c r="CX208">
        <f t="shared" si="227"/>
        <v>0</v>
      </c>
      <c r="CY208">
        <f t="shared" si="227"/>
        <v>0</v>
      </c>
      <c r="CZ208">
        <f t="shared" si="227"/>
        <v>0</v>
      </c>
      <c r="DA208">
        <f t="shared" si="227"/>
        <v>0</v>
      </c>
      <c r="DB208">
        <f t="shared" si="227"/>
        <v>0</v>
      </c>
      <c r="DC208">
        <f t="shared" si="227"/>
        <v>0</v>
      </c>
      <c r="DD208">
        <f t="shared" si="227"/>
        <v>0</v>
      </c>
      <c r="DE208">
        <f t="shared" si="227"/>
        <v>0</v>
      </c>
      <c r="DF208">
        <f t="shared" si="227"/>
        <v>0</v>
      </c>
      <c r="DG208">
        <f t="shared" si="227"/>
        <v>0</v>
      </c>
      <c r="DH208">
        <f t="shared" si="227"/>
        <v>0</v>
      </c>
    </row>
    <row r="209" spans="1:112">
      <c r="A209">
        <f t="shared" ref="A209:AF209" si="228">A60</f>
        <v>70</v>
      </c>
      <c r="B209" t="str">
        <f t="shared" si="228"/>
        <v>Ministerio de Trabajo, Empleo y Previsión Social</v>
      </c>
      <c r="C209">
        <f t="shared" si="228"/>
        <v>0</v>
      </c>
      <c r="D209">
        <f t="shared" si="228"/>
        <v>0</v>
      </c>
      <c r="E209">
        <f t="shared" si="228"/>
        <v>0</v>
      </c>
      <c r="F209">
        <f t="shared" si="228"/>
        <v>0</v>
      </c>
      <c r="G209">
        <f t="shared" si="228"/>
        <v>0</v>
      </c>
      <c r="H209">
        <f t="shared" si="228"/>
        <v>0</v>
      </c>
      <c r="I209">
        <f t="shared" si="228"/>
        <v>0</v>
      </c>
      <c r="J209">
        <f t="shared" si="228"/>
        <v>0</v>
      </c>
      <c r="K209">
        <f t="shared" si="228"/>
        <v>0</v>
      </c>
      <c r="L209">
        <f t="shared" si="228"/>
        <v>0</v>
      </c>
      <c r="M209">
        <f t="shared" si="228"/>
        <v>0</v>
      </c>
      <c r="N209">
        <f t="shared" si="228"/>
        <v>0</v>
      </c>
      <c r="O209">
        <f t="shared" si="228"/>
        <v>0</v>
      </c>
      <c r="P209">
        <f t="shared" si="228"/>
        <v>10097.810000000001</v>
      </c>
      <c r="Q209">
        <f t="shared" si="228"/>
        <v>0</v>
      </c>
      <c r="R209">
        <f t="shared" si="228"/>
        <v>1899.1500000000005</v>
      </c>
      <c r="S209">
        <f t="shared" si="228"/>
        <v>0</v>
      </c>
      <c r="T209">
        <f t="shared" si="228"/>
        <v>11691.39</v>
      </c>
      <c r="U209">
        <f t="shared" si="228"/>
        <v>0</v>
      </c>
      <c r="V209">
        <f t="shared" si="228"/>
        <v>0</v>
      </c>
      <c r="W209">
        <f t="shared" si="228"/>
        <v>0</v>
      </c>
      <c r="X209">
        <f t="shared" si="228"/>
        <v>0</v>
      </c>
      <c r="Y209">
        <f t="shared" si="228"/>
        <v>0</v>
      </c>
      <c r="Z209">
        <f t="shared" si="228"/>
        <v>0</v>
      </c>
      <c r="AA209">
        <f t="shared" si="228"/>
        <v>0</v>
      </c>
      <c r="AB209">
        <f t="shared" si="228"/>
        <v>0</v>
      </c>
      <c r="AC209">
        <f t="shared" si="228"/>
        <v>0</v>
      </c>
      <c r="AD209">
        <f t="shared" si="228"/>
        <v>0</v>
      </c>
      <c r="AE209">
        <f t="shared" si="228"/>
        <v>0</v>
      </c>
      <c r="AF209">
        <f t="shared" si="228"/>
        <v>0</v>
      </c>
      <c r="AG209">
        <f t="shared" ref="AG209:BL209" si="229">AG60</f>
        <v>0</v>
      </c>
      <c r="AH209">
        <f t="shared" si="229"/>
        <v>0</v>
      </c>
      <c r="AI209">
        <f t="shared" si="229"/>
        <v>0</v>
      </c>
      <c r="AJ209">
        <f t="shared" si="229"/>
        <v>0</v>
      </c>
      <c r="AK209">
        <f t="shared" si="229"/>
        <v>0</v>
      </c>
      <c r="AL209">
        <f t="shared" si="229"/>
        <v>0</v>
      </c>
      <c r="AM209">
        <f t="shared" si="229"/>
        <v>0</v>
      </c>
      <c r="AN209">
        <f t="shared" si="229"/>
        <v>0</v>
      </c>
      <c r="AO209">
        <f t="shared" si="229"/>
        <v>0</v>
      </c>
      <c r="AP209">
        <f t="shared" si="229"/>
        <v>0</v>
      </c>
      <c r="AQ209">
        <f t="shared" si="229"/>
        <v>0</v>
      </c>
      <c r="AR209">
        <f t="shared" si="229"/>
        <v>0</v>
      </c>
      <c r="AS209">
        <f t="shared" si="229"/>
        <v>0</v>
      </c>
      <c r="AT209">
        <f t="shared" si="229"/>
        <v>0</v>
      </c>
      <c r="AU209">
        <f t="shared" si="229"/>
        <v>0</v>
      </c>
      <c r="AV209">
        <f t="shared" si="229"/>
        <v>0</v>
      </c>
      <c r="AW209">
        <f t="shared" si="229"/>
        <v>0</v>
      </c>
      <c r="AX209">
        <f t="shared" si="229"/>
        <v>0</v>
      </c>
      <c r="AY209">
        <f t="shared" si="229"/>
        <v>0</v>
      </c>
      <c r="AZ209">
        <f t="shared" si="229"/>
        <v>0</v>
      </c>
      <c r="BA209">
        <f t="shared" si="229"/>
        <v>0</v>
      </c>
      <c r="BB209">
        <f t="shared" si="229"/>
        <v>0</v>
      </c>
      <c r="BC209">
        <f t="shared" si="229"/>
        <v>0</v>
      </c>
      <c r="BD209">
        <f t="shared" si="229"/>
        <v>0</v>
      </c>
      <c r="BE209">
        <f t="shared" si="229"/>
        <v>0</v>
      </c>
      <c r="BF209">
        <f t="shared" si="229"/>
        <v>0</v>
      </c>
      <c r="BG209">
        <f t="shared" si="229"/>
        <v>0</v>
      </c>
      <c r="BH209">
        <f t="shared" si="229"/>
        <v>0</v>
      </c>
      <c r="BI209">
        <f t="shared" si="229"/>
        <v>0</v>
      </c>
      <c r="BJ209">
        <f t="shared" si="229"/>
        <v>0</v>
      </c>
      <c r="BK209">
        <f t="shared" si="229"/>
        <v>0</v>
      </c>
      <c r="BL209">
        <f t="shared" si="229"/>
        <v>0</v>
      </c>
      <c r="BM209">
        <f t="shared" ref="BM209:CR209" si="230">BM60</f>
        <v>0</v>
      </c>
      <c r="BN209">
        <f t="shared" si="230"/>
        <v>0</v>
      </c>
      <c r="BO209">
        <f t="shared" si="230"/>
        <v>0</v>
      </c>
      <c r="BP209">
        <f t="shared" si="230"/>
        <v>0</v>
      </c>
      <c r="BQ209">
        <f t="shared" si="230"/>
        <v>0</v>
      </c>
      <c r="BR209">
        <f t="shared" si="230"/>
        <v>0</v>
      </c>
      <c r="BS209">
        <f t="shared" si="230"/>
        <v>0</v>
      </c>
      <c r="BT209">
        <f t="shared" si="230"/>
        <v>0</v>
      </c>
      <c r="BU209">
        <f t="shared" si="230"/>
        <v>0</v>
      </c>
      <c r="BV209">
        <f t="shared" si="230"/>
        <v>0</v>
      </c>
      <c r="BW209">
        <f t="shared" si="230"/>
        <v>0</v>
      </c>
      <c r="BX209">
        <f t="shared" si="230"/>
        <v>0</v>
      </c>
      <c r="BY209">
        <f t="shared" si="230"/>
        <v>0</v>
      </c>
      <c r="BZ209">
        <f t="shared" si="230"/>
        <v>0</v>
      </c>
      <c r="CA209">
        <f t="shared" si="230"/>
        <v>0</v>
      </c>
      <c r="CB209">
        <f t="shared" si="230"/>
        <v>0</v>
      </c>
      <c r="CC209">
        <f t="shared" si="230"/>
        <v>0</v>
      </c>
      <c r="CD209">
        <f t="shared" si="230"/>
        <v>0</v>
      </c>
      <c r="CE209">
        <f t="shared" si="230"/>
        <v>0</v>
      </c>
      <c r="CF209">
        <f t="shared" si="230"/>
        <v>0</v>
      </c>
      <c r="CG209">
        <f t="shared" si="230"/>
        <v>0</v>
      </c>
      <c r="CH209">
        <f t="shared" si="230"/>
        <v>0</v>
      </c>
      <c r="CI209">
        <f t="shared" si="230"/>
        <v>0</v>
      </c>
      <c r="CJ209">
        <f t="shared" si="230"/>
        <v>0</v>
      </c>
      <c r="CK209">
        <f t="shared" si="230"/>
        <v>0</v>
      </c>
      <c r="CL209">
        <f t="shared" si="230"/>
        <v>0</v>
      </c>
      <c r="CM209">
        <f t="shared" si="230"/>
        <v>0</v>
      </c>
      <c r="CN209">
        <f t="shared" si="230"/>
        <v>0</v>
      </c>
      <c r="CO209">
        <f t="shared" si="230"/>
        <v>0</v>
      </c>
      <c r="CP209">
        <f t="shared" si="230"/>
        <v>0</v>
      </c>
      <c r="CQ209">
        <f t="shared" si="230"/>
        <v>0</v>
      </c>
      <c r="CR209">
        <f t="shared" si="230"/>
        <v>0</v>
      </c>
      <c r="CS209">
        <f t="shared" ref="CS209:DH209" si="231">CS60</f>
        <v>0</v>
      </c>
      <c r="CT209">
        <f t="shared" si="231"/>
        <v>0</v>
      </c>
      <c r="CU209">
        <f t="shared" si="231"/>
        <v>0</v>
      </c>
      <c r="CV209">
        <f t="shared" si="231"/>
        <v>0</v>
      </c>
      <c r="CW209">
        <f t="shared" si="231"/>
        <v>0</v>
      </c>
      <c r="CX209">
        <f t="shared" si="231"/>
        <v>0</v>
      </c>
      <c r="CY209">
        <f t="shared" si="231"/>
        <v>0</v>
      </c>
      <c r="CZ209">
        <f t="shared" si="231"/>
        <v>0</v>
      </c>
      <c r="DA209">
        <f t="shared" si="231"/>
        <v>0</v>
      </c>
      <c r="DB209">
        <f t="shared" si="231"/>
        <v>0</v>
      </c>
      <c r="DC209">
        <f t="shared" si="231"/>
        <v>0</v>
      </c>
      <c r="DD209">
        <f t="shared" si="231"/>
        <v>0</v>
      </c>
      <c r="DE209">
        <f t="shared" si="231"/>
        <v>0</v>
      </c>
      <c r="DF209">
        <f t="shared" si="231"/>
        <v>0</v>
      </c>
      <c r="DG209">
        <f t="shared" si="231"/>
        <v>0</v>
      </c>
      <c r="DH209">
        <f t="shared" si="231"/>
        <v>0</v>
      </c>
    </row>
    <row r="210" spans="1:112">
      <c r="A210">
        <f t="shared" ref="A210:AF210" si="232">A61</f>
        <v>417</v>
      </c>
      <c r="B210" t="str">
        <f t="shared" si="232"/>
        <v>Caja Nacional de Salud</v>
      </c>
      <c r="C210">
        <f t="shared" si="232"/>
        <v>0</v>
      </c>
      <c r="D210">
        <f t="shared" si="232"/>
        <v>14790.75</v>
      </c>
      <c r="E210">
        <f t="shared" si="232"/>
        <v>0</v>
      </c>
      <c r="F210">
        <f t="shared" si="232"/>
        <v>2000</v>
      </c>
      <c r="G210">
        <f t="shared" si="232"/>
        <v>0</v>
      </c>
      <c r="H210">
        <f t="shared" si="232"/>
        <v>2000</v>
      </c>
      <c r="I210">
        <f t="shared" si="232"/>
        <v>0</v>
      </c>
      <c r="J210">
        <f t="shared" si="232"/>
        <v>94330.4</v>
      </c>
      <c r="K210">
        <f t="shared" si="232"/>
        <v>0</v>
      </c>
      <c r="L210">
        <f t="shared" si="232"/>
        <v>0</v>
      </c>
      <c r="M210">
        <f t="shared" si="232"/>
        <v>0</v>
      </c>
      <c r="N210">
        <f t="shared" si="232"/>
        <v>0</v>
      </c>
      <c r="O210">
        <f t="shared" si="232"/>
        <v>0</v>
      </c>
      <c r="P210">
        <f t="shared" si="232"/>
        <v>2510</v>
      </c>
      <c r="Q210">
        <f t="shared" si="232"/>
        <v>0</v>
      </c>
      <c r="R210">
        <f t="shared" si="232"/>
        <v>25581.5</v>
      </c>
      <c r="S210">
        <f t="shared" si="232"/>
        <v>0</v>
      </c>
      <c r="T210">
        <f t="shared" si="232"/>
        <v>46327.899999999994</v>
      </c>
      <c r="U210">
        <f t="shared" si="232"/>
        <v>0</v>
      </c>
      <c r="V210">
        <f t="shared" si="232"/>
        <v>0</v>
      </c>
      <c r="W210">
        <f t="shared" si="232"/>
        <v>0</v>
      </c>
      <c r="X210">
        <f t="shared" si="232"/>
        <v>0</v>
      </c>
      <c r="Y210">
        <f t="shared" si="232"/>
        <v>0</v>
      </c>
      <c r="Z210">
        <f t="shared" si="232"/>
        <v>0</v>
      </c>
      <c r="AA210">
        <f t="shared" si="232"/>
        <v>0</v>
      </c>
      <c r="AB210">
        <f t="shared" si="232"/>
        <v>0</v>
      </c>
      <c r="AC210">
        <f t="shared" si="232"/>
        <v>0</v>
      </c>
      <c r="AD210">
        <f t="shared" si="232"/>
        <v>0</v>
      </c>
      <c r="AE210">
        <f t="shared" si="232"/>
        <v>0</v>
      </c>
      <c r="AF210">
        <f t="shared" si="232"/>
        <v>0</v>
      </c>
      <c r="AG210">
        <f t="shared" ref="AG210:BL210" si="233">AG61</f>
        <v>0</v>
      </c>
      <c r="AH210">
        <f t="shared" si="233"/>
        <v>0</v>
      </c>
      <c r="AI210">
        <f t="shared" si="233"/>
        <v>0</v>
      </c>
      <c r="AJ210">
        <f t="shared" si="233"/>
        <v>0</v>
      </c>
      <c r="AK210">
        <f t="shared" si="233"/>
        <v>0</v>
      </c>
      <c r="AL210">
        <f t="shared" si="233"/>
        <v>0</v>
      </c>
      <c r="AM210">
        <f t="shared" si="233"/>
        <v>0</v>
      </c>
      <c r="AN210">
        <f t="shared" si="233"/>
        <v>0</v>
      </c>
      <c r="AO210">
        <f t="shared" si="233"/>
        <v>0</v>
      </c>
      <c r="AP210">
        <f t="shared" si="233"/>
        <v>0</v>
      </c>
      <c r="AQ210">
        <f t="shared" si="233"/>
        <v>0</v>
      </c>
      <c r="AR210">
        <f t="shared" si="233"/>
        <v>0</v>
      </c>
      <c r="AS210">
        <f t="shared" si="233"/>
        <v>0</v>
      </c>
      <c r="AT210">
        <f t="shared" si="233"/>
        <v>0</v>
      </c>
      <c r="AU210">
        <f t="shared" si="233"/>
        <v>0</v>
      </c>
      <c r="AV210">
        <f t="shared" si="233"/>
        <v>0</v>
      </c>
      <c r="AW210">
        <f t="shared" si="233"/>
        <v>0</v>
      </c>
      <c r="AX210">
        <f t="shared" si="233"/>
        <v>0</v>
      </c>
      <c r="AY210">
        <f t="shared" si="233"/>
        <v>0</v>
      </c>
      <c r="AZ210">
        <f t="shared" si="233"/>
        <v>0</v>
      </c>
      <c r="BA210">
        <f t="shared" si="233"/>
        <v>0</v>
      </c>
      <c r="BB210">
        <f t="shared" si="233"/>
        <v>0</v>
      </c>
      <c r="BC210">
        <f t="shared" si="233"/>
        <v>0</v>
      </c>
      <c r="BD210">
        <f t="shared" si="233"/>
        <v>0</v>
      </c>
      <c r="BE210">
        <f t="shared" si="233"/>
        <v>0</v>
      </c>
      <c r="BF210">
        <f t="shared" si="233"/>
        <v>0</v>
      </c>
      <c r="BG210">
        <f t="shared" si="233"/>
        <v>0</v>
      </c>
      <c r="BH210">
        <f t="shared" si="233"/>
        <v>0</v>
      </c>
      <c r="BI210">
        <f t="shared" si="233"/>
        <v>0</v>
      </c>
      <c r="BJ210">
        <f t="shared" si="233"/>
        <v>0</v>
      </c>
      <c r="BK210">
        <f t="shared" si="233"/>
        <v>0</v>
      </c>
      <c r="BL210">
        <f t="shared" si="233"/>
        <v>0</v>
      </c>
      <c r="BM210">
        <f t="shared" ref="BM210:CR210" si="234">BM61</f>
        <v>0</v>
      </c>
      <c r="BN210">
        <f t="shared" si="234"/>
        <v>0</v>
      </c>
      <c r="BO210">
        <f t="shared" si="234"/>
        <v>0</v>
      </c>
      <c r="BP210">
        <f t="shared" si="234"/>
        <v>0</v>
      </c>
      <c r="BQ210">
        <f t="shared" si="234"/>
        <v>0</v>
      </c>
      <c r="BR210">
        <f t="shared" si="234"/>
        <v>0</v>
      </c>
      <c r="BS210">
        <f t="shared" si="234"/>
        <v>0</v>
      </c>
      <c r="BT210">
        <f t="shared" si="234"/>
        <v>0</v>
      </c>
      <c r="BU210">
        <f t="shared" si="234"/>
        <v>0</v>
      </c>
      <c r="BV210">
        <f t="shared" si="234"/>
        <v>0</v>
      </c>
      <c r="BW210">
        <f t="shared" si="234"/>
        <v>0</v>
      </c>
      <c r="BX210">
        <f t="shared" si="234"/>
        <v>0</v>
      </c>
      <c r="BY210">
        <f t="shared" si="234"/>
        <v>0</v>
      </c>
      <c r="BZ210">
        <f t="shared" si="234"/>
        <v>0</v>
      </c>
      <c r="CA210">
        <f t="shared" si="234"/>
        <v>0</v>
      </c>
      <c r="CB210">
        <f t="shared" si="234"/>
        <v>0</v>
      </c>
      <c r="CC210">
        <f t="shared" si="234"/>
        <v>0</v>
      </c>
      <c r="CD210">
        <f t="shared" si="234"/>
        <v>0</v>
      </c>
      <c r="CE210">
        <f t="shared" si="234"/>
        <v>0</v>
      </c>
      <c r="CF210">
        <f t="shared" si="234"/>
        <v>0</v>
      </c>
      <c r="CG210">
        <f t="shared" si="234"/>
        <v>0</v>
      </c>
      <c r="CH210">
        <f t="shared" si="234"/>
        <v>0</v>
      </c>
      <c r="CI210">
        <f t="shared" si="234"/>
        <v>0</v>
      </c>
      <c r="CJ210">
        <f t="shared" si="234"/>
        <v>0</v>
      </c>
      <c r="CK210">
        <f t="shared" si="234"/>
        <v>0</v>
      </c>
      <c r="CL210">
        <f t="shared" si="234"/>
        <v>0</v>
      </c>
      <c r="CM210">
        <f t="shared" si="234"/>
        <v>0</v>
      </c>
      <c r="CN210">
        <f t="shared" si="234"/>
        <v>0</v>
      </c>
      <c r="CO210">
        <f t="shared" si="234"/>
        <v>0</v>
      </c>
      <c r="CP210">
        <f t="shared" si="234"/>
        <v>0</v>
      </c>
      <c r="CQ210">
        <f t="shared" si="234"/>
        <v>0</v>
      </c>
      <c r="CR210">
        <f t="shared" si="234"/>
        <v>0</v>
      </c>
      <c r="CS210">
        <f t="shared" ref="CS210:DH210" si="235">CS61</f>
        <v>0</v>
      </c>
      <c r="CT210">
        <f t="shared" si="235"/>
        <v>0</v>
      </c>
      <c r="CU210">
        <f t="shared" si="235"/>
        <v>0</v>
      </c>
      <c r="CV210">
        <f t="shared" si="235"/>
        <v>0</v>
      </c>
      <c r="CW210">
        <f t="shared" si="235"/>
        <v>0</v>
      </c>
      <c r="CX210">
        <f t="shared" si="235"/>
        <v>0</v>
      </c>
      <c r="CY210">
        <f t="shared" si="235"/>
        <v>0</v>
      </c>
      <c r="CZ210">
        <f t="shared" si="235"/>
        <v>0</v>
      </c>
      <c r="DA210">
        <f t="shared" si="235"/>
        <v>0</v>
      </c>
      <c r="DB210">
        <f t="shared" si="235"/>
        <v>0</v>
      </c>
      <c r="DC210">
        <f t="shared" si="235"/>
        <v>0</v>
      </c>
      <c r="DD210">
        <f t="shared" si="235"/>
        <v>0</v>
      </c>
      <c r="DE210">
        <f t="shared" si="235"/>
        <v>0</v>
      </c>
      <c r="DF210">
        <f t="shared" si="235"/>
        <v>0</v>
      </c>
      <c r="DG210">
        <f t="shared" si="235"/>
        <v>0</v>
      </c>
      <c r="DH210">
        <f t="shared" si="235"/>
        <v>0</v>
      </c>
    </row>
    <row r="211" spans="1:112">
      <c r="A211">
        <f t="shared" ref="A211:AF211" si="236">A62</f>
        <v>594</v>
      </c>
      <c r="B211" t="str">
        <f t="shared" si="236"/>
        <v>Administración de Servicios Portuarios - Bolivia</v>
      </c>
      <c r="C211">
        <f t="shared" si="236"/>
        <v>0</v>
      </c>
      <c r="D211">
        <f t="shared" si="236"/>
        <v>0</v>
      </c>
      <c r="E211">
        <f t="shared" si="236"/>
        <v>0</v>
      </c>
      <c r="F211">
        <f t="shared" si="236"/>
        <v>0</v>
      </c>
      <c r="G211">
        <f t="shared" si="236"/>
        <v>0</v>
      </c>
      <c r="H211">
        <f t="shared" si="236"/>
        <v>0</v>
      </c>
      <c r="I211">
        <f t="shared" si="236"/>
        <v>0</v>
      </c>
      <c r="J211">
        <f t="shared" si="236"/>
        <v>0</v>
      </c>
      <c r="K211">
        <f t="shared" si="236"/>
        <v>0</v>
      </c>
      <c r="L211">
        <f t="shared" si="236"/>
        <v>0</v>
      </c>
      <c r="M211">
        <f t="shared" si="236"/>
        <v>0</v>
      </c>
      <c r="N211">
        <f t="shared" si="236"/>
        <v>0</v>
      </c>
      <c r="O211">
        <f t="shared" si="236"/>
        <v>0</v>
      </c>
      <c r="P211">
        <f t="shared" si="236"/>
        <v>29518.43</v>
      </c>
      <c r="Q211">
        <f t="shared" si="236"/>
        <v>0</v>
      </c>
      <c r="R211">
        <f t="shared" si="236"/>
        <v>0</v>
      </c>
      <c r="S211">
        <f t="shared" si="236"/>
        <v>0</v>
      </c>
      <c r="T211">
        <f t="shared" si="236"/>
        <v>500</v>
      </c>
      <c r="U211">
        <f t="shared" si="236"/>
        <v>0</v>
      </c>
      <c r="V211">
        <f t="shared" si="236"/>
        <v>0</v>
      </c>
      <c r="W211">
        <f t="shared" si="236"/>
        <v>0</v>
      </c>
      <c r="X211">
        <f t="shared" si="236"/>
        <v>0</v>
      </c>
      <c r="Y211">
        <f t="shared" si="236"/>
        <v>0</v>
      </c>
      <c r="Z211">
        <f t="shared" si="236"/>
        <v>0</v>
      </c>
      <c r="AA211">
        <f t="shared" si="236"/>
        <v>0</v>
      </c>
      <c r="AB211">
        <f t="shared" si="236"/>
        <v>0</v>
      </c>
      <c r="AC211">
        <f t="shared" si="236"/>
        <v>0</v>
      </c>
      <c r="AD211">
        <f t="shared" si="236"/>
        <v>0</v>
      </c>
      <c r="AE211">
        <f t="shared" si="236"/>
        <v>0</v>
      </c>
      <c r="AF211">
        <f t="shared" si="236"/>
        <v>0</v>
      </c>
      <c r="AG211">
        <f t="shared" ref="AG211:BL211" si="237">AG62</f>
        <v>0</v>
      </c>
      <c r="AH211">
        <f t="shared" si="237"/>
        <v>0</v>
      </c>
      <c r="AI211">
        <f t="shared" si="237"/>
        <v>0</v>
      </c>
      <c r="AJ211">
        <f t="shared" si="237"/>
        <v>0</v>
      </c>
      <c r="AK211">
        <f t="shared" si="237"/>
        <v>0</v>
      </c>
      <c r="AL211">
        <f t="shared" si="237"/>
        <v>0</v>
      </c>
      <c r="AM211">
        <f t="shared" si="237"/>
        <v>0</v>
      </c>
      <c r="AN211">
        <f t="shared" si="237"/>
        <v>0</v>
      </c>
      <c r="AO211">
        <f t="shared" si="237"/>
        <v>0</v>
      </c>
      <c r="AP211">
        <f t="shared" si="237"/>
        <v>0</v>
      </c>
      <c r="AQ211">
        <f t="shared" si="237"/>
        <v>0</v>
      </c>
      <c r="AR211">
        <f t="shared" si="237"/>
        <v>0</v>
      </c>
      <c r="AS211">
        <f t="shared" si="237"/>
        <v>0</v>
      </c>
      <c r="AT211">
        <f t="shared" si="237"/>
        <v>0</v>
      </c>
      <c r="AU211">
        <f t="shared" si="237"/>
        <v>0</v>
      </c>
      <c r="AV211">
        <f t="shared" si="237"/>
        <v>0</v>
      </c>
      <c r="AW211">
        <f t="shared" si="237"/>
        <v>0</v>
      </c>
      <c r="AX211">
        <f t="shared" si="237"/>
        <v>0</v>
      </c>
      <c r="AY211">
        <f t="shared" si="237"/>
        <v>0</v>
      </c>
      <c r="AZ211">
        <f t="shared" si="237"/>
        <v>0</v>
      </c>
      <c r="BA211">
        <f t="shared" si="237"/>
        <v>0</v>
      </c>
      <c r="BB211">
        <f t="shared" si="237"/>
        <v>0</v>
      </c>
      <c r="BC211">
        <f t="shared" si="237"/>
        <v>0</v>
      </c>
      <c r="BD211">
        <f t="shared" si="237"/>
        <v>0</v>
      </c>
      <c r="BE211">
        <f t="shared" si="237"/>
        <v>0</v>
      </c>
      <c r="BF211">
        <f t="shared" si="237"/>
        <v>0</v>
      </c>
      <c r="BG211">
        <f t="shared" si="237"/>
        <v>0</v>
      </c>
      <c r="BH211">
        <f t="shared" si="237"/>
        <v>0</v>
      </c>
      <c r="BI211">
        <f t="shared" si="237"/>
        <v>0</v>
      </c>
      <c r="BJ211">
        <f t="shared" si="237"/>
        <v>0</v>
      </c>
      <c r="BK211">
        <f t="shared" si="237"/>
        <v>0</v>
      </c>
      <c r="BL211">
        <f t="shared" si="237"/>
        <v>0</v>
      </c>
      <c r="BM211">
        <f t="shared" ref="BM211:CR211" si="238">BM62</f>
        <v>0</v>
      </c>
      <c r="BN211">
        <f t="shared" si="238"/>
        <v>0</v>
      </c>
      <c r="BO211">
        <f t="shared" si="238"/>
        <v>0</v>
      </c>
      <c r="BP211">
        <f t="shared" si="238"/>
        <v>0</v>
      </c>
      <c r="BQ211">
        <f t="shared" si="238"/>
        <v>0</v>
      </c>
      <c r="BR211">
        <f t="shared" si="238"/>
        <v>0</v>
      </c>
      <c r="BS211">
        <f t="shared" si="238"/>
        <v>0</v>
      </c>
      <c r="BT211">
        <f t="shared" si="238"/>
        <v>0</v>
      </c>
      <c r="BU211">
        <f t="shared" si="238"/>
        <v>0</v>
      </c>
      <c r="BV211">
        <f t="shared" si="238"/>
        <v>0</v>
      </c>
      <c r="BW211">
        <f t="shared" si="238"/>
        <v>0</v>
      </c>
      <c r="BX211">
        <f t="shared" si="238"/>
        <v>0</v>
      </c>
      <c r="BY211">
        <f t="shared" si="238"/>
        <v>0</v>
      </c>
      <c r="BZ211">
        <f t="shared" si="238"/>
        <v>0</v>
      </c>
      <c r="CA211">
        <f t="shared" si="238"/>
        <v>0</v>
      </c>
      <c r="CB211">
        <f t="shared" si="238"/>
        <v>0</v>
      </c>
      <c r="CC211">
        <f t="shared" si="238"/>
        <v>0</v>
      </c>
      <c r="CD211">
        <f t="shared" si="238"/>
        <v>0</v>
      </c>
      <c r="CE211">
        <f t="shared" si="238"/>
        <v>0</v>
      </c>
      <c r="CF211">
        <f t="shared" si="238"/>
        <v>0</v>
      </c>
      <c r="CG211">
        <f t="shared" si="238"/>
        <v>0</v>
      </c>
      <c r="CH211">
        <f t="shared" si="238"/>
        <v>0</v>
      </c>
      <c r="CI211">
        <f t="shared" si="238"/>
        <v>0</v>
      </c>
      <c r="CJ211">
        <f t="shared" si="238"/>
        <v>0</v>
      </c>
      <c r="CK211">
        <f t="shared" si="238"/>
        <v>0</v>
      </c>
      <c r="CL211">
        <f t="shared" si="238"/>
        <v>0</v>
      </c>
      <c r="CM211">
        <f t="shared" si="238"/>
        <v>0</v>
      </c>
      <c r="CN211">
        <f t="shared" si="238"/>
        <v>0</v>
      </c>
      <c r="CO211">
        <f t="shared" si="238"/>
        <v>0</v>
      </c>
      <c r="CP211">
        <f t="shared" si="238"/>
        <v>0</v>
      </c>
      <c r="CQ211">
        <f t="shared" si="238"/>
        <v>0</v>
      </c>
      <c r="CR211">
        <f t="shared" si="238"/>
        <v>0</v>
      </c>
      <c r="CS211">
        <f t="shared" ref="CS211:DH211" si="239">CS62</f>
        <v>0</v>
      </c>
      <c r="CT211">
        <f t="shared" si="239"/>
        <v>0</v>
      </c>
      <c r="CU211">
        <f t="shared" si="239"/>
        <v>0</v>
      </c>
      <c r="CV211">
        <f t="shared" si="239"/>
        <v>0</v>
      </c>
      <c r="CW211">
        <f t="shared" si="239"/>
        <v>0</v>
      </c>
      <c r="CX211">
        <f t="shared" si="239"/>
        <v>0</v>
      </c>
      <c r="CY211">
        <f t="shared" si="239"/>
        <v>0</v>
      </c>
      <c r="CZ211">
        <f t="shared" si="239"/>
        <v>0</v>
      </c>
      <c r="DA211">
        <f t="shared" si="239"/>
        <v>0</v>
      </c>
      <c r="DB211">
        <f t="shared" si="239"/>
        <v>0</v>
      </c>
      <c r="DC211">
        <f t="shared" si="239"/>
        <v>0</v>
      </c>
      <c r="DD211">
        <f t="shared" si="239"/>
        <v>0</v>
      </c>
      <c r="DE211">
        <f t="shared" si="239"/>
        <v>0</v>
      </c>
      <c r="DF211">
        <f t="shared" si="239"/>
        <v>0</v>
      </c>
      <c r="DG211">
        <f t="shared" si="239"/>
        <v>0</v>
      </c>
      <c r="DH211">
        <f t="shared" si="239"/>
        <v>0</v>
      </c>
    </row>
    <row r="212" spans="1:112">
      <c r="A212">
        <f t="shared" ref="A212:AF212" si="240">A63</f>
        <v>951</v>
      </c>
      <c r="B212" t="str">
        <f t="shared" si="240"/>
        <v>Banco Central de Bolivia</v>
      </c>
      <c r="C212">
        <f t="shared" si="240"/>
        <v>0</v>
      </c>
      <c r="D212">
        <f t="shared" si="240"/>
        <v>3256.9300000000003</v>
      </c>
      <c r="E212">
        <f t="shared" si="240"/>
        <v>0</v>
      </c>
      <c r="F212">
        <f t="shared" si="240"/>
        <v>0</v>
      </c>
      <c r="G212">
        <f t="shared" si="240"/>
        <v>0</v>
      </c>
      <c r="H212">
        <f t="shared" si="240"/>
        <v>0</v>
      </c>
      <c r="I212">
        <f t="shared" si="240"/>
        <v>0</v>
      </c>
      <c r="J212">
        <f t="shared" si="240"/>
        <v>0</v>
      </c>
      <c r="K212">
        <f t="shared" si="240"/>
        <v>0</v>
      </c>
      <c r="L212">
        <f t="shared" si="240"/>
        <v>0</v>
      </c>
      <c r="M212">
        <f t="shared" si="240"/>
        <v>0</v>
      </c>
      <c r="N212">
        <f t="shared" si="240"/>
        <v>220.77999999999997</v>
      </c>
      <c r="O212">
        <f t="shared" si="240"/>
        <v>0</v>
      </c>
      <c r="P212">
        <f t="shared" si="240"/>
        <v>0</v>
      </c>
      <c r="Q212">
        <f t="shared" si="240"/>
        <v>0</v>
      </c>
      <c r="R212">
        <f t="shared" si="240"/>
        <v>0</v>
      </c>
      <c r="S212">
        <f t="shared" si="240"/>
        <v>0</v>
      </c>
      <c r="T212">
        <f t="shared" si="240"/>
        <v>4782.96</v>
      </c>
      <c r="U212">
        <f t="shared" si="240"/>
        <v>0</v>
      </c>
      <c r="V212">
        <f t="shared" si="240"/>
        <v>0</v>
      </c>
      <c r="W212">
        <f t="shared" si="240"/>
        <v>0</v>
      </c>
      <c r="X212">
        <f t="shared" si="240"/>
        <v>0</v>
      </c>
      <c r="Y212">
        <f t="shared" si="240"/>
        <v>0</v>
      </c>
      <c r="Z212">
        <f t="shared" si="240"/>
        <v>0</v>
      </c>
      <c r="AA212">
        <f t="shared" si="240"/>
        <v>0</v>
      </c>
      <c r="AB212">
        <f t="shared" si="240"/>
        <v>0</v>
      </c>
      <c r="AC212">
        <f t="shared" si="240"/>
        <v>0</v>
      </c>
      <c r="AD212">
        <f t="shared" si="240"/>
        <v>0</v>
      </c>
      <c r="AE212">
        <f t="shared" si="240"/>
        <v>0</v>
      </c>
      <c r="AF212">
        <f t="shared" si="240"/>
        <v>0</v>
      </c>
      <c r="AG212">
        <f t="shared" ref="AG212:BL212" si="241">AG63</f>
        <v>0</v>
      </c>
      <c r="AH212">
        <f t="shared" si="241"/>
        <v>0</v>
      </c>
      <c r="AI212">
        <f t="shared" si="241"/>
        <v>0</v>
      </c>
      <c r="AJ212">
        <f t="shared" si="241"/>
        <v>0</v>
      </c>
      <c r="AK212">
        <f t="shared" si="241"/>
        <v>0</v>
      </c>
      <c r="AL212">
        <f t="shared" si="241"/>
        <v>0</v>
      </c>
      <c r="AM212">
        <f t="shared" si="241"/>
        <v>0</v>
      </c>
      <c r="AN212">
        <f t="shared" si="241"/>
        <v>0</v>
      </c>
      <c r="AO212">
        <f t="shared" si="241"/>
        <v>0</v>
      </c>
      <c r="AP212">
        <f t="shared" si="241"/>
        <v>0</v>
      </c>
      <c r="AQ212">
        <f t="shared" si="241"/>
        <v>0</v>
      </c>
      <c r="AR212">
        <f t="shared" si="241"/>
        <v>0</v>
      </c>
      <c r="AS212">
        <f t="shared" si="241"/>
        <v>0</v>
      </c>
      <c r="AT212">
        <f t="shared" si="241"/>
        <v>0</v>
      </c>
      <c r="AU212">
        <f t="shared" si="241"/>
        <v>0</v>
      </c>
      <c r="AV212">
        <f t="shared" si="241"/>
        <v>0</v>
      </c>
      <c r="AW212">
        <f t="shared" si="241"/>
        <v>0</v>
      </c>
      <c r="AX212">
        <f t="shared" si="241"/>
        <v>0</v>
      </c>
      <c r="AY212">
        <f t="shared" si="241"/>
        <v>0</v>
      </c>
      <c r="AZ212">
        <f t="shared" si="241"/>
        <v>0</v>
      </c>
      <c r="BA212">
        <f t="shared" si="241"/>
        <v>0</v>
      </c>
      <c r="BB212">
        <f t="shared" si="241"/>
        <v>0</v>
      </c>
      <c r="BC212">
        <f t="shared" si="241"/>
        <v>0</v>
      </c>
      <c r="BD212">
        <f t="shared" si="241"/>
        <v>0</v>
      </c>
      <c r="BE212">
        <f t="shared" si="241"/>
        <v>0</v>
      </c>
      <c r="BF212">
        <f t="shared" si="241"/>
        <v>0</v>
      </c>
      <c r="BG212">
        <f t="shared" si="241"/>
        <v>0</v>
      </c>
      <c r="BH212">
        <f t="shared" si="241"/>
        <v>0</v>
      </c>
      <c r="BI212">
        <f t="shared" si="241"/>
        <v>0</v>
      </c>
      <c r="BJ212">
        <f t="shared" si="241"/>
        <v>0</v>
      </c>
      <c r="BK212">
        <f t="shared" si="241"/>
        <v>0</v>
      </c>
      <c r="BL212">
        <f t="shared" si="241"/>
        <v>0</v>
      </c>
      <c r="BM212">
        <f t="shared" ref="BM212:CR212" si="242">BM63</f>
        <v>0</v>
      </c>
      <c r="BN212">
        <f t="shared" si="242"/>
        <v>0</v>
      </c>
      <c r="BO212">
        <f t="shared" si="242"/>
        <v>0</v>
      </c>
      <c r="BP212">
        <f t="shared" si="242"/>
        <v>0</v>
      </c>
      <c r="BQ212">
        <f t="shared" si="242"/>
        <v>0</v>
      </c>
      <c r="BR212">
        <f t="shared" si="242"/>
        <v>0</v>
      </c>
      <c r="BS212">
        <f t="shared" si="242"/>
        <v>0</v>
      </c>
      <c r="BT212">
        <f t="shared" si="242"/>
        <v>0</v>
      </c>
      <c r="BU212">
        <f t="shared" si="242"/>
        <v>0</v>
      </c>
      <c r="BV212">
        <f t="shared" si="242"/>
        <v>0</v>
      </c>
      <c r="BW212">
        <f t="shared" si="242"/>
        <v>0</v>
      </c>
      <c r="BX212">
        <f t="shared" si="242"/>
        <v>0</v>
      </c>
      <c r="BY212">
        <f t="shared" si="242"/>
        <v>0</v>
      </c>
      <c r="BZ212">
        <f t="shared" si="242"/>
        <v>0</v>
      </c>
      <c r="CA212">
        <f t="shared" si="242"/>
        <v>0</v>
      </c>
      <c r="CB212">
        <f t="shared" si="242"/>
        <v>0</v>
      </c>
      <c r="CC212">
        <f t="shared" si="242"/>
        <v>0</v>
      </c>
      <c r="CD212">
        <f t="shared" si="242"/>
        <v>0</v>
      </c>
      <c r="CE212">
        <f t="shared" si="242"/>
        <v>0</v>
      </c>
      <c r="CF212">
        <f t="shared" si="242"/>
        <v>0</v>
      </c>
      <c r="CG212">
        <f t="shared" si="242"/>
        <v>0</v>
      </c>
      <c r="CH212">
        <f t="shared" si="242"/>
        <v>0</v>
      </c>
      <c r="CI212">
        <f t="shared" si="242"/>
        <v>0</v>
      </c>
      <c r="CJ212">
        <f t="shared" si="242"/>
        <v>0</v>
      </c>
      <c r="CK212">
        <f t="shared" si="242"/>
        <v>0</v>
      </c>
      <c r="CL212">
        <f t="shared" si="242"/>
        <v>0</v>
      </c>
      <c r="CM212">
        <f t="shared" si="242"/>
        <v>0</v>
      </c>
      <c r="CN212">
        <f t="shared" si="242"/>
        <v>0</v>
      </c>
      <c r="CO212">
        <f t="shared" si="242"/>
        <v>0</v>
      </c>
      <c r="CP212">
        <f t="shared" si="242"/>
        <v>0</v>
      </c>
      <c r="CQ212">
        <f t="shared" si="242"/>
        <v>0</v>
      </c>
      <c r="CR212">
        <f t="shared" si="242"/>
        <v>0</v>
      </c>
      <c r="CS212">
        <f t="shared" ref="CS212:DH212" si="243">CS63</f>
        <v>0</v>
      </c>
      <c r="CT212">
        <f t="shared" si="243"/>
        <v>0</v>
      </c>
      <c r="CU212">
        <f t="shared" si="243"/>
        <v>0</v>
      </c>
      <c r="CV212">
        <f t="shared" si="243"/>
        <v>0</v>
      </c>
      <c r="CW212">
        <f t="shared" si="243"/>
        <v>0</v>
      </c>
      <c r="CX212">
        <f t="shared" si="243"/>
        <v>0</v>
      </c>
      <c r="CY212">
        <f t="shared" si="243"/>
        <v>0</v>
      </c>
      <c r="CZ212">
        <f t="shared" si="243"/>
        <v>0</v>
      </c>
      <c r="DA212">
        <f t="shared" si="243"/>
        <v>0</v>
      </c>
      <c r="DB212">
        <f t="shared" si="243"/>
        <v>0</v>
      </c>
      <c r="DC212">
        <f t="shared" si="243"/>
        <v>0</v>
      </c>
      <c r="DD212">
        <f t="shared" si="243"/>
        <v>0</v>
      </c>
      <c r="DE212">
        <f t="shared" si="243"/>
        <v>0</v>
      </c>
      <c r="DF212">
        <f t="shared" si="243"/>
        <v>0</v>
      </c>
      <c r="DG212">
        <f t="shared" si="243"/>
        <v>0</v>
      </c>
      <c r="DH212">
        <f t="shared" si="243"/>
        <v>0</v>
      </c>
    </row>
    <row r="213" spans="1:112">
      <c r="A213">
        <f t="shared" ref="A213:AF213" si="244">A64</f>
        <v>526</v>
      </c>
      <c r="B213" t="str">
        <f t="shared" si="244"/>
        <v>Bolivia TV</v>
      </c>
      <c r="C213">
        <f t="shared" si="244"/>
        <v>0</v>
      </c>
      <c r="D213">
        <f t="shared" si="244"/>
        <v>0</v>
      </c>
      <c r="E213">
        <f t="shared" si="244"/>
        <v>0</v>
      </c>
      <c r="F213">
        <f t="shared" si="244"/>
        <v>0</v>
      </c>
      <c r="G213">
        <f t="shared" si="244"/>
        <v>0</v>
      </c>
      <c r="H213">
        <f t="shared" si="244"/>
        <v>0</v>
      </c>
      <c r="I213">
        <f t="shared" si="244"/>
        <v>0</v>
      </c>
      <c r="J213">
        <f t="shared" si="244"/>
        <v>0</v>
      </c>
      <c r="K213">
        <f t="shared" si="244"/>
        <v>0</v>
      </c>
      <c r="L213">
        <f t="shared" si="244"/>
        <v>0</v>
      </c>
      <c r="M213">
        <f t="shared" si="244"/>
        <v>0</v>
      </c>
      <c r="N213">
        <f t="shared" si="244"/>
        <v>0</v>
      </c>
      <c r="O213">
        <f t="shared" si="244"/>
        <v>0</v>
      </c>
      <c r="P213">
        <f t="shared" si="244"/>
        <v>0</v>
      </c>
      <c r="Q213">
        <f t="shared" si="244"/>
        <v>0</v>
      </c>
      <c r="R213">
        <f t="shared" si="244"/>
        <v>0</v>
      </c>
      <c r="S213">
        <f t="shared" si="244"/>
        <v>0</v>
      </c>
      <c r="T213">
        <f t="shared" si="244"/>
        <v>106261.07999999999</v>
      </c>
      <c r="U213">
        <f t="shared" si="244"/>
        <v>0</v>
      </c>
      <c r="V213">
        <f t="shared" si="244"/>
        <v>0</v>
      </c>
      <c r="W213">
        <f t="shared" si="244"/>
        <v>0</v>
      </c>
      <c r="X213">
        <f t="shared" si="244"/>
        <v>0</v>
      </c>
      <c r="Y213">
        <f t="shared" si="244"/>
        <v>0</v>
      </c>
      <c r="Z213">
        <f t="shared" si="244"/>
        <v>0</v>
      </c>
      <c r="AA213">
        <f t="shared" si="244"/>
        <v>0</v>
      </c>
      <c r="AB213">
        <f t="shared" si="244"/>
        <v>0</v>
      </c>
      <c r="AC213">
        <f t="shared" si="244"/>
        <v>0</v>
      </c>
      <c r="AD213">
        <f t="shared" si="244"/>
        <v>0</v>
      </c>
      <c r="AE213">
        <f t="shared" si="244"/>
        <v>0</v>
      </c>
      <c r="AF213">
        <f t="shared" si="244"/>
        <v>0</v>
      </c>
      <c r="AG213">
        <f t="shared" ref="AG213:BL213" si="245">AG64</f>
        <v>0</v>
      </c>
      <c r="AH213">
        <f t="shared" si="245"/>
        <v>0</v>
      </c>
      <c r="AI213">
        <f t="shared" si="245"/>
        <v>0</v>
      </c>
      <c r="AJ213">
        <f t="shared" si="245"/>
        <v>0</v>
      </c>
      <c r="AK213">
        <f t="shared" si="245"/>
        <v>0</v>
      </c>
      <c r="AL213">
        <f t="shared" si="245"/>
        <v>0</v>
      </c>
      <c r="AM213">
        <f t="shared" si="245"/>
        <v>0</v>
      </c>
      <c r="AN213">
        <f t="shared" si="245"/>
        <v>0</v>
      </c>
      <c r="AO213">
        <f t="shared" si="245"/>
        <v>0</v>
      </c>
      <c r="AP213">
        <f t="shared" si="245"/>
        <v>0</v>
      </c>
      <c r="AQ213">
        <f t="shared" si="245"/>
        <v>0</v>
      </c>
      <c r="AR213">
        <f t="shared" si="245"/>
        <v>0</v>
      </c>
      <c r="AS213">
        <f t="shared" si="245"/>
        <v>0</v>
      </c>
      <c r="AT213">
        <f t="shared" si="245"/>
        <v>0</v>
      </c>
      <c r="AU213">
        <f t="shared" si="245"/>
        <v>0</v>
      </c>
      <c r="AV213">
        <f t="shared" si="245"/>
        <v>0</v>
      </c>
      <c r="AW213">
        <f t="shared" si="245"/>
        <v>0</v>
      </c>
      <c r="AX213">
        <f t="shared" si="245"/>
        <v>0</v>
      </c>
      <c r="AY213">
        <f t="shared" si="245"/>
        <v>0</v>
      </c>
      <c r="AZ213">
        <f t="shared" si="245"/>
        <v>0</v>
      </c>
      <c r="BA213">
        <f t="shared" si="245"/>
        <v>0</v>
      </c>
      <c r="BB213">
        <f t="shared" si="245"/>
        <v>0</v>
      </c>
      <c r="BC213">
        <f t="shared" si="245"/>
        <v>0</v>
      </c>
      <c r="BD213">
        <f t="shared" si="245"/>
        <v>0</v>
      </c>
      <c r="BE213">
        <f t="shared" si="245"/>
        <v>0</v>
      </c>
      <c r="BF213">
        <f t="shared" si="245"/>
        <v>0</v>
      </c>
      <c r="BG213">
        <f t="shared" si="245"/>
        <v>0</v>
      </c>
      <c r="BH213">
        <f t="shared" si="245"/>
        <v>0</v>
      </c>
      <c r="BI213">
        <f t="shared" si="245"/>
        <v>0</v>
      </c>
      <c r="BJ213">
        <f t="shared" si="245"/>
        <v>0</v>
      </c>
      <c r="BK213">
        <f t="shared" si="245"/>
        <v>0</v>
      </c>
      <c r="BL213">
        <f t="shared" si="245"/>
        <v>0</v>
      </c>
      <c r="BM213">
        <f t="shared" ref="BM213:CR213" si="246">BM64</f>
        <v>0</v>
      </c>
      <c r="BN213">
        <f t="shared" si="246"/>
        <v>0</v>
      </c>
      <c r="BO213">
        <f t="shared" si="246"/>
        <v>0</v>
      </c>
      <c r="BP213">
        <f t="shared" si="246"/>
        <v>0</v>
      </c>
      <c r="BQ213">
        <f t="shared" si="246"/>
        <v>0</v>
      </c>
      <c r="BR213">
        <f t="shared" si="246"/>
        <v>0</v>
      </c>
      <c r="BS213">
        <f t="shared" si="246"/>
        <v>0</v>
      </c>
      <c r="BT213">
        <f t="shared" si="246"/>
        <v>0</v>
      </c>
      <c r="BU213">
        <f t="shared" si="246"/>
        <v>0</v>
      </c>
      <c r="BV213">
        <f t="shared" si="246"/>
        <v>0</v>
      </c>
      <c r="BW213">
        <f t="shared" si="246"/>
        <v>0</v>
      </c>
      <c r="BX213">
        <f t="shared" si="246"/>
        <v>0</v>
      </c>
      <c r="BY213">
        <f t="shared" si="246"/>
        <v>0</v>
      </c>
      <c r="BZ213">
        <f t="shared" si="246"/>
        <v>0</v>
      </c>
      <c r="CA213">
        <f t="shared" si="246"/>
        <v>0</v>
      </c>
      <c r="CB213">
        <f t="shared" si="246"/>
        <v>0</v>
      </c>
      <c r="CC213">
        <f t="shared" si="246"/>
        <v>0</v>
      </c>
      <c r="CD213">
        <f t="shared" si="246"/>
        <v>0</v>
      </c>
      <c r="CE213">
        <f t="shared" si="246"/>
        <v>0</v>
      </c>
      <c r="CF213">
        <f t="shared" si="246"/>
        <v>0</v>
      </c>
      <c r="CG213">
        <f t="shared" si="246"/>
        <v>0</v>
      </c>
      <c r="CH213">
        <f t="shared" si="246"/>
        <v>0</v>
      </c>
      <c r="CI213">
        <f t="shared" si="246"/>
        <v>0</v>
      </c>
      <c r="CJ213">
        <f t="shared" si="246"/>
        <v>0</v>
      </c>
      <c r="CK213">
        <f t="shared" si="246"/>
        <v>0</v>
      </c>
      <c r="CL213">
        <f t="shared" si="246"/>
        <v>0</v>
      </c>
      <c r="CM213">
        <f t="shared" si="246"/>
        <v>0</v>
      </c>
      <c r="CN213">
        <f t="shared" si="246"/>
        <v>0</v>
      </c>
      <c r="CO213">
        <f t="shared" si="246"/>
        <v>0</v>
      </c>
      <c r="CP213">
        <f t="shared" si="246"/>
        <v>0</v>
      </c>
      <c r="CQ213">
        <f t="shared" si="246"/>
        <v>0</v>
      </c>
      <c r="CR213">
        <f t="shared" si="246"/>
        <v>0</v>
      </c>
      <c r="CS213">
        <f t="shared" ref="CS213:DH213" si="247">CS64</f>
        <v>0</v>
      </c>
      <c r="CT213">
        <f t="shared" si="247"/>
        <v>0</v>
      </c>
      <c r="CU213">
        <f t="shared" si="247"/>
        <v>0</v>
      </c>
      <c r="CV213">
        <f t="shared" si="247"/>
        <v>0</v>
      </c>
      <c r="CW213">
        <f t="shared" si="247"/>
        <v>0</v>
      </c>
      <c r="CX213">
        <f t="shared" si="247"/>
        <v>0</v>
      </c>
      <c r="CY213">
        <f t="shared" si="247"/>
        <v>0</v>
      </c>
      <c r="CZ213">
        <f t="shared" si="247"/>
        <v>0</v>
      </c>
      <c r="DA213">
        <f t="shared" si="247"/>
        <v>0</v>
      </c>
      <c r="DB213">
        <f t="shared" si="247"/>
        <v>0</v>
      </c>
      <c r="DC213">
        <f t="shared" si="247"/>
        <v>0</v>
      </c>
      <c r="DD213">
        <f t="shared" si="247"/>
        <v>0</v>
      </c>
      <c r="DE213">
        <f t="shared" si="247"/>
        <v>0</v>
      </c>
      <c r="DF213">
        <f t="shared" si="247"/>
        <v>0</v>
      </c>
      <c r="DG213">
        <f t="shared" si="247"/>
        <v>0</v>
      </c>
      <c r="DH213">
        <f t="shared" si="247"/>
        <v>0</v>
      </c>
    </row>
    <row r="214" spans="1:112">
      <c r="A214">
        <f t="shared" ref="A214:AF214" si="248">A65</f>
        <v>681</v>
      </c>
      <c r="B214" t="str">
        <f t="shared" si="248"/>
        <v>Ministerio Público</v>
      </c>
      <c r="C214">
        <f t="shared" si="248"/>
        <v>0</v>
      </c>
      <c r="D214">
        <f t="shared" si="248"/>
        <v>0</v>
      </c>
      <c r="E214">
        <f t="shared" si="248"/>
        <v>0</v>
      </c>
      <c r="F214">
        <f t="shared" si="248"/>
        <v>0</v>
      </c>
      <c r="G214">
        <f t="shared" si="248"/>
        <v>0</v>
      </c>
      <c r="H214">
        <f t="shared" si="248"/>
        <v>0</v>
      </c>
      <c r="I214">
        <f t="shared" si="248"/>
        <v>0</v>
      </c>
      <c r="J214">
        <f t="shared" si="248"/>
        <v>0</v>
      </c>
      <c r="K214">
        <f t="shared" si="248"/>
        <v>0</v>
      </c>
      <c r="L214">
        <f t="shared" si="248"/>
        <v>0</v>
      </c>
      <c r="M214">
        <f t="shared" si="248"/>
        <v>0</v>
      </c>
      <c r="N214">
        <f t="shared" si="248"/>
        <v>0</v>
      </c>
      <c r="O214">
        <f t="shared" si="248"/>
        <v>0</v>
      </c>
      <c r="P214">
        <f t="shared" si="248"/>
        <v>0</v>
      </c>
      <c r="Q214">
        <f t="shared" si="248"/>
        <v>0</v>
      </c>
      <c r="R214">
        <f t="shared" si="248"/>
        <v>0</v>
      </c>
      <c r="S214">
        <f t="shared" si="248"/>
        <v>0</v>
      </c>
      <c r="T214">
        <f t="shared" si="248"/>
        <v>739.5</v>
      </c>
      <c r="U214">
        <f t="shared" si="248"/>
        <v>0</v>
      </c>
      <c r="V214">
        <f t="shared" si="248"/>
        <v>0</v>
      </c>
      <c r="W214">
        <f t="shared" si="248"/>
        <v>0</v>
      </c>
      <c r="X214">
        <f t="shared" si="248"/>
        <v>0</v>
      </c>
      <c r="Y214">
        <f t="shared" si="248"/>
        <v>0</v>
      </c>
      <c r="Z214">
        <f t="shared" si="248"/>
        <v>0</v>
      </c>
      <c r="AA214">
        <f t="shared" si="248"/>
        <v>0</v>
      </c>
      <c r="AB214">
        <f t="shared" si="248"/>
        <v>0</v>
      </c>
      <c r="AC214">
        <f t="shared" si="248"/>
        <v>0</v>
      </c>
      <c r="AD214">
        <f t="shared" si="248"/>
        <v>0</v>
      </c>
      <c r="AE214">
        <f t="shared" si="248"/>
        <v>0</v>
      </c>
      <c r="AF214">
        <f t="shared" si="248"/>
        <v>0</v>
      </c>
      <c r="AG214">
        <f t="shared" ref="AG214:BL214" si="249">AG65</f>
        <v>0</v>
      </c>
      <c r="AH214">
        <f t="shared" si="249"/>
        <v>0</v>
      </c>
      <c r="AI214">
        <f t="shared" si="249"/>
        <v>0</v>
      </c>
      <c r="AJ214">
        <f t="shared" si="249"/>
        <v>0</v>
      </c>
      <c r="AK214">
        <f t="shared" si="249"/>
        <v>0</v>
      </c>
      <c r="AL214">
        <f t="shared" si="249"/>
        <v>0</v>
      </c>
      <c r="AM214">
        <f t="shared" si="249"/>
        <v>0</v>
      </c>
      <c r="AN214">
        <f t="shared" si="249"/>
        <v>0</v>
      </c>
      <c r="AO214">
        <f t="shared" si="249"/>
        <v>0</v>
      </c>
      <c r="AP214">
        <f t="shared" si="249"/>
        <v>0</v>
      </c>
      <c r="AQ214">
        <f t="shared" si="249"/>
        <v>0</v>
      </c>
      <c r="AR214">
        <f t="shared" si="249"/>
        <v>0</v>
      </c>
      <c r="AS214">
        <f t="shared" si="249"/>
        <v>0</v>
      </c>
      <c r="AT214">
        <f t="shared" si="249"/>
        <v>0</v>
      </c>
      <c r="AU214">
        <f t="shared" si="249"/>
        <v>0</v>
      </c>
      <c r="AV214">
        <f t="shared" si="249"/>
        <v>0</v>
      </c>
      <c r="AW214">
        <f t="shared" si="249"/>
        <v>0</v>
      </c>
      <c r="AX214">
        <f t="shared" si="249"/>
        <v>0</v>
      </c>
      <c r="AY214">
        <f t="shared" si="249"/>
        <v>0</v>
      </c>
      <c r="AZ214">
        <f t="shared" si="249"/>
        <v>0</v>
      </c>
      <c r="BA214">
        <f t="shared" si="249"/>
        <v>0</v>
      </c>
      <c r="BB214">
        <f t="shared" si="249"/>
        <v>0</v>
      </c>
      <c r="BC214">
        <f t="shared" si="249"/>
        <v>0</v>
      </c>
      <c r="BD214">
        <f t="shared" si="249"/>
        <v>0</v>
      </c>
      <c r="BE214">
        <f t="shared" si="249"/>
        <v>0</v>
      </c>
      <c r="BF214">
        <f t="shared" si="249"/>
        <v>0</v>
      </c>
      <c r="BG214">
        <f t="shared" si="249"/>
        <v>0</v>
      </c>
      <c r="BH214">
        <f t="shared" si="249"/>
        <v>0</v>
      </c>
      <c r="BI214">
        <f t="shared" si="249"/>
        <v>0</v>
      </c>
      <c r="BJ214">
        <f t="shared" si="249"/>
        <v>0</v>
      </c>
      <c r="BK214">
        <f t="shared" si="249"/>
        <v>0</v>
      </c>
      <c r="BL214">
        <f t="shared" si="249"/>
        <v>0</v>
      </c>
      <c r="BM214">
        <f t="shared" ref="BM214:CR214" si="250">BM65</f>
        <v>0</v>
      </c>
      <c r="BN214">
        <f t="shared" si="250"/>
        <v>0</v>
      </c>
      <c r="BO214">
        <f t="shared" si="250"/>
        <v>0</v>
      </c>
      <c r="BP214">
        <f t="shared" si="250"/>
        <v>0</v>
      </c>
      <c r="BQ214">
        <f t="shared" si="250"/>
        <v>0</v>
      </c>
      <c r="BR214">
        <f t="shared" si="250"/>
        <v>0</v>
      </c>
      <c r="BS214">
        <f t="shared" si="250"/>
        <v>0</v>
      </c>
      <c r="BT214">
        <f t="shared" si="250"/>
        <v>0</v>
      </c>
      <c r="BU214">
        <f t="shared" si="250"/>
        <v>0</v>
      </c>
      <c r="BV214">
        <f t="shared" si="250"/>
        <v>0</v>
      </c>
      <c r="BW214">
        <f t="shared" si="250"/>
        <v>0</v>
      </c>
      <c r="BX214">
        <f t="shared" si="250"/>
        <v>0</v>
      </c>
      <c r="BY214">
        <f t="shared" si="250"/>
        <v>0</v>
      </c>
      <c r="BZ214">
        <f t="shared" si="250"/>
        <v>0</v>
      </c>
      <c r="CA214">
        <f t="shared" si="250"/>
        <v>0</v>
      </c>
      <c r="CB214">
        <f t="shared" si="250"/>
        <v>0</v>
      </c>
      <c r="CC214">
        <f t="shared" si="250"/>
        <v>0</v>
      </c>
      <c r="CD214">
        <f t="shared" si="250"/>
        <v>0</v>
      </c>
      <c r="CE214">
        <f t="shared" si="250"/>
        <v>0</v>
      </c>
      <c r="CF214">
        <f t="shared" si="250"/>
        <v>0</v>
      </c>
      <c r="CG214">
        <f t="shared" si="250"/>
        <v>0</v>
      </c>
      <c r="CH214">
        <f t="shared" si="250"/>
        <v>0</v>
      </c>
      <c r="CI214">
        <f t="shared" si="250"/>
        <v>0</v>
      </c>
      <c r="CJ214">
        <f t="shared" si="250"/>
        <v>0</v>
      </c>
      <c r="CK214">
        <f t="shared" si="250"/>
        <v>0</v>
      </c>
      <c r="CL214">
        <f t="shared" si="250"/>
        <v>0</v>
      </c>
      <c r="CM214">
        <f t="shared" si="250"/>
        <v>0</v>
      </c>
      <c r="CN214">
        <f t="shared" si="250"/>
        <v>0</v>
      </c>
      <c r="CO214">
        <f t="shared" si="250"/>
        <v>0</v>
      </c>
      <c r="CP214">
        <f t="shared" si="250"/>
        <v>0</v>
      </c>
      <c r="CQ214">
        <f t="shared" si="250"/>
        <v>0</v>
      </c>
      <c r="CR214">
        <f t="shared" si="250"/>
        <v>0</v>
      </c>
      <c r="CS214">
        <f t="shared" ref="CS214:DH214" si="251">CS65</f>
        <v>0</v>
      </c>
      <c r="CT214">
        <f t="shared" si="251"/>
        <v>0</v>
      </c>
      <c r="CU214">
        <f t="shared" si="251"/>
        <v>0</v>
      </c>
      <c r="CV214">
        <f t="shared" si="251"/>
        <v>0</v>
      </c>
      <c r="CW214">
        <f t="shared" si="251"/>
        <v>0</v>
      </c>
      <c r="CX214">
        <f t="shared" si="251"/>
        <v>0</v>
      </c>
      <c r="CY214">
        <f t="shared" si="251"/>
        <v>0</v>
      </c>
      <c r="CZ214">
        <f t="shared" si="251"/>
        <v>0</v>
      </c>
      <c r="DA214">
        <f t="shared" si="251"/>
        <v>0</v>
      </c>
      <c r="DB214">
        <f t="shared" si="251"/>
        <v>0</v>
      </c>
      <c r="DC214">
        <f t="shared" si="251"/>
        <v>0</v>
      </c>
      <c r="DD214">
        <f t="shared" si="251"/>
        <v>0</v>
      </c>
      <c r="DE214">
        <f t="shared" si="251"/>
        <v>0</v>
      </c>
      <c r="DF214">
        <f t="shared" si="251"/>
        <v>0</v>
      </c>
      <c r="DG214">
        <f t="shared" si="251"/>
        <v>0</v>
      </c>
      <c r="DH214">
        <f t="shared" si="251"/>
        <v>0</v>
      </c>
    </row>
    <row r="215" spans="1:112">
      <c r="A215">
        <f t="shared" ref="A215:AF215" si="252">A66</f>
        <v>269</v>
      </c>
      <c r="B215" t="str">
        <f t="shared" si="252"/>
        <v>Direc. Dptal. de Educación Potosí</v>
      </c>
      <c r="C215">
        <f t="shared" si="252"/>
        <v>0</v>
      </c>
      <c r="D215">
        <f t="shared" si="252"/>
        <v>0</v>
      </c>
      <c r="E215">
        <f t="shared" si="252"/>
        <v>0</v>
      </c>
      <c r="F215">
        <f t="shared" si="252"/>
        <v>0</v>
      </c>
      <c r="G215">
        <f t="shared" si="252"/>
        <v>0</v>
      </c>
      <c r="H215">
        <f t="shared" si="252"/>
        <v>0</v>
      </c>
      <c r="I215">
        <f t="shared" si="252"/>
        <v>0</v>
      </c>
      <c r="J215">
        <f t="shared" si="252"/>
        <v>0</v>
      </c>
      <c r="K215">
        <f t="shared" si="252"/>
        <v>0</v>
      </c>
      <c r="L215">
        <f t="shared" si="252"/>
        <v>0</v>
      </c>
      <c r="M215">
        <f t="shared" si="252"/>
        <v>0</v>
      </c>
      <c r="N215">
        <f t="shared" si="252"/>
        <v>0</v>
      </c>
      <c r="O215">
        <f t="shared" si="252"/>
        <v>0</v>
      </c>
      <c r="P215">
        <f t="shared" si="252"/>
        <v>0</v>
      </c>
      <c r="Q215">
        <f t="shared" si="252"/>
        <v>0</v>
      </c>
      <c r="R215">
        <f t="shared" si="252"/>
        <v>89816.13</v>
      </c>
      <c r="S215">
        <f t="shared" si="252"/>
        <v>0</v>
      </c>
      <c r="T215">
        <f t="shared" si="252"/>
        <v>0</v>
      </c>
      <c r="U215">
        <f t="shared" si="252"/>
        <v>0</v>
      </c>
      <c r="V215">
        <f t="shared" si="252"/>
        <v>0</v>
      </c>
      <c r="W215">
        <f t="shared" si="252"/>
        <v>0</v>
      </c>
      <c r="X215">
        <f t="shared" si="252"/>
        <v>0</v>
      </c>
      <c r="Y215">
        <f t="shared" si="252"/>
        <v>0</v>
      </c>
      <c r="Z215">
        <f t="shared" si="252"/>
        <v>0</v>
      </c>
      <c r="AA215">
        <f t="shared" si="252"/>
        <v>0</v>
      </c>
      <c r="AB215">
        <f t="shared" si="252"/>
        <v>0</v>
      </c>
      <c r="AC215">
        <f t="shared" si="252"/>
        <v>0</v>
      </c>
      <c r="AD215">
        <f t="shared" si="252"/>
        <v>0</v>
      </c>
      <c r="AE215">
        <f t="shared" si="252"/>
        <v>0</v>
      </c>
      <c r="AF215">
        <f t="shared" si="252"/>
        <v>0</v>
      </c>
      <c r="AG215">
        <f t="shared" ref="AG215:BL215" si="253">AG66</f>
        <v>0</v>
      </c>
      <c r="AH215">
        <f t="shared" si="253"/>
        <v>0</v>
      </c>
      <c r="AI215">
        <f t="shared" si="253"/>
        <v>0</v>
      </c>
      <c r="AJ215">
        <f t="shared" si="253"/>
        <v>0</v>
      </c>
      <c r="AK215">
        <f t="shared" si="253"/>
        <v>0</v>
      </c>
      <c r="AL215">
        <f t="shared" si="253"/>
        <v>0</v>
      </c>
      <c r="AM215">
        <f t="shared" si="253"/>
        <v>0</v>
      </c>
      <c r="AN215">
        <f t="shared" si="253"/>
        <v>0</v>
      </c>
      <c r="AO215">
        <f t="shared" si="253"/>
        <v>0</v>
      </c>
      <c r="AP215">
        <f t="shared" si="253"/>
        <v>0</v>
      </c>
      <c r="AQ215">
        <f t="shared" si="253"/>
        <v>0</v>
      </c>
      <c r="AR215">
        <f t="shared" si="253"/>
        <v>0</v>
      </c>
      <c r="AS215">
        <f t="shared" si="253"/>
        <v>0</v>
      </c>
      <c r="AT215">
        <f t="shared" si="253"/>
        <v>0</v>
      </c>
      <c r="AU215">
        <f t="shared" si="253"/>
        <v>0</v>
      </c>
      <c r="AV215">
        <f t="shared" si="253"/>
        <v>0</v>
      </c>
      <c r="AW215">
        <f t="shared" si="253"/>
        <v>0</v>
      </c>
      <c r="AX215">
        <f t="shared" si="253"/>
        <v>0</v>
      </c>
      <c r="AY215">
        <f t="shared" si="253"/>
        <v>0</v>
      </c>
      <c r="AZ215">
        <f t="shared" si="253"/>
        <v>0</v>
      </c>
      <c r="BA215">
        <f t="shared" si="253"/>
        <v>0</v>
      </c>
      <c r="BB215">
        <f t="shared" si="253"/>
        <v>0</v>
      </c>
      <c r="BC215">
        <f t="shared" si="253"/>
        <v>0</v>
      </c>
      <c r="BD215">
        <f t="shared" si="253"/>
        <v>0</v>
      </c>
      <c r="BE215">
        <f t="shared" si="253"/>
        <v>0</v>
      </c>
      <c r="BF215">
        <f t="shared" si="253"/>
        <v>0</v>
      </c>
      <c r="BG215">
        <f t="shared" si="253"/>
        <v>0</v>
      </c>
      <c r="BH215">
        <f t="shared" si="253"/>
        <v>0</v>
      </c>
      <c r="BI215">
        <f t="shared" si="253"/>
        <v>0</v>
      </c>
      <c r="BJ215">
        <f t="shared" si="253"/>
        <v>0</v>
      </c>
      <c r="BK215">
        <f t="shared" si="253"/>
        <v>0</v>
      </c>
      <c r="BL215">
        <f t="shared" si="253"/>
        <v>0</v>
      </c>
      <c r="BM215">
        <f t="shared" ref="BM215:CR215" si="254">BM66</f>
        <v>0</v>
      </c>
      <c r="BN215">
        <f t="shared" si="254"/>
        <v>0</v>
      </c>
      <c r="BO215">
        <f t="shared" si="254"/>
        <v>0</v>
      </c>
      <c r="BP215">
        <f t="shared" si="254"/>
        <v>0</v>
      </c>
      <c r="BQ215">
        <f t="shared" si="254"/>
        <v>0</v>
      </c>
      <c r="BR215">
        <f t="shared" si="254"/>
        <v>0</v>
      </c>
      <c r="BS215">
        <f t="shared" si="254"/>
        <v>0</v>
      </c>
      <c r="BT215">
        <f t="shared" si="254"/>
        <v>0</v>
      </c>
      <c r="BU215">
        <f t="shared" si="254"/>
        <v>0</v>
      </c>
      <c r="BV215">
        <f t="shared" si="254"/>
        <v>0</v>
      </c>
      <c r="BW215">
        <f t="shared" si="254"/>
        <v>0</v>
      </c>
      <c r="BX215">
        <f t="shared" si="254"/>
        <v>0</v>
      </c>
      <c r="BY215">
        <f t="shared" si="254"/>
        <v>0</v>
      </c>
      <c r="BZ215">
        <f t="shared" si="254"/>
        <v>0</v>
      </c>
      <c r="CA215">
        <f t="shared" si="254"/>
        <v>0</v>
      </c>
      <c r="CB215">
        <f t="shared" si="254"/>
        <v>0</v>
      </c>
      <c r="CC215">
        <f t="shared" si="254"/>
        <v>0</v>
      </c>
      <c r="CD215">
        <f t="shared" si="254"/>
        <v>0</v>
      </c>
      <c r="CE215">
        <f t="shared" si="254"/>
        <v>0</v>
      </c>
      <c r="CF215">
        <f t="shared" si="254"/>
        <v>0</v>
      </c>
      <c r="CG215">
        <f t="shared" si="254"/>
        <v>0</v>
      </c>
      <c r="CH215">
        <f t="shared" si="254"/>
        <v>0</v>
      </c>
      <c r="CI215">
        <f t="shared" si="254"/>
        <v>0</v>
      </c>
      <c r="CJ215">
        <f t="shared" si="254"/>
        <v>0</v>
      </c>
      <c r="CK215">
        <f t="shared" si="254"/>
        <v>0</v>
      </c>
      <c r="CL215">
        <f t="shared" si="254"/>
        <v>0</v>
      </c>
      <c r="CM215">
        <f t="shared" si="254"/>
        <v>0</v>
      </c>
      <c r="CN215">
        <f t="shared" si="254"/>
        <v>0</v>
      </c>
      <c r="CO215">
        <f t="shared" si="254"/>
        <v>0</v>
      </c>
      <c r="CP215">
        <f t="shared" si="254"/>
        <v>0</v>
      </c>
      <c r="CQ215">
        <f t="shared" si="254"/>
        <v>0</v>
      </c>
      <c r="CR215">
        <f t="shared" si="254"/>
        <v>0</v>
      </c>
      <c r="CS215">
        <f t="shared" ref="CS215:DH215" si="255">CS66</f>
        <v>0</v>
      </c>
      <c r="CT215">
        <f t="shared" si="255"/>
        <v>0</v>
      </c>
      <c r="CU215">
        <f t="shared" si="255"/>
        <v>0</v>
      </c>
      <c r="CV215">
        <f t="shared" si="255"/>
        <v>0</v>
      </c>
      <c r="CW215">
        <f t="shared" si="255"/>
        <v>0</v>
      </c>
      <c r="CX215">
        <f t="shared" si="255"/>
        <v>0</v>
      </c>
      <c r="CY215">
        <f t="shared" si="255"/>
        <v>0</v>
      </c>
      <c r="CZ215">
        <f t="shared" si="255"/>
        <v>0</v>
      </c>
      <c r="DA215">
        <f t="shared" si="255"/>
        <v>0</v>
      </c>
      <c r="DB215">
        <f t="shared" si="255"/>
        <v>0</v>
      </c>
      <c r="DC215">
        <f t="shared" si="255"/>
        <v>0</v>
      </c>
      <c r="DD215">
        <f t="shared" si="255"/>
        <v>0</v>
      </c>
      <c r="DE215">
        <f t="shared" si="255"/>
        <v>0</v>
      </c>
      <c r="DF215">
        <f t="shared" si="255"/>
        <v>0</v>
      </c>
      <c r="DG215">
        <f t="shared" si="255"/>
        <v>0</v>
      </c>
      <c r="DH215">
        <f t="shared" si="255"/>
        <v>0</v>
      </c>
    </row>
    <row r="216" spans="1:112">
      <c r="A216">
        <f t="shared" ref="A216:AF216" si="256">A67</f>
        <v>389</v>
      </c>
      <c r="B216" t="str">
        <f t="shared" si="256"/>
        <v>Navegación Aérea y Aeropuertos Bolivianos</v>
      </c>
      <c r="C216">
        <f t="shared" si="256"/>
        <v>0</v>
      </c>
      <c r="D216">
        <f t="shared" si="256"/>
        <v>0</v>
      </c>
      <c r="E216">
        <f t="shared" si="256"/>
        <v>0</v>
      </c>
      <c r="F216">
        <f t="shared" si="256"/>
        <v>0</v>
      </c>
      <c r="G216">
        <f t="shared" si="256"/>
        <v>0</v>
      </c>
      <c r="H216">
        <f t="shared" si="256"/>
        <v>0</v>
      </c>
      <c r="I216">
        <f t="shared" si="256"/>
        <v>1501665.31</v>
      </c>
      <c r="J216">
        <f t="shared" si="256"/>
        <v>0</v>
      </c>
      <c r="K216">
        <f t="shared" si="256"/>
        <v>0</v>
      </c>
      <c r="L216">
        <f t="shared" si="256"/>
        <v>0</v>
      </c>
      <c r="M216">
        <f t="shared" si="256"/>
        <v>0</v>
      </c>
      <c r="N216">
        <f t="shared" si="256"/>
        <v>0</v>
      </c>
      <c r="O216">
        <f t="shared" si="256"/>
        <v>0</v>
      </c>
      <c r="P216">
        <f t="shared" si="256"/>
        <v>0</v>
      </c>
      <c r="Q216">
        <f t="shared" si="256"/>
        <v>0</v>
      </c>
      <c r="R216">
        <f t="shared" si="256"/>
        <v>300</v>
      </c>
      <c r="S216">
        <f t="shared" si="256"/>
        <v>2150</v>
      </c>
      <c r="T216">
        <f t="shared" si="256"/>
        <v>2635</v>
      </c>
      <c r="U216">
        <f t="shared" si="256"/>
        <v>0</v>
      </c>
      <c r="V216">
        <f t="shared" si="256"/>
        <v>0</v>
      </c>
      <c r="W216">
        <f t="shared" si="256"/>
        <v>0</v>
      </c>
      <c r="X216">
        <f t="shared" si="256"/>
        <v>0</v>
      </c>
      <c r="Y216">
        <f t="shared" si="256"/>
        <v>0</v>
      </c>
      <c r="Z216">
        <f t="shared" si="256"/>
        <v>0</v>
      </c>
      <c r="AA216">
        <f t="shared" si="256"/>
        <v>0</v>
      </c>
      <c r="AB216">
        <f t="shared" si="256"/>
        <v>0</v>
      </c>
      <c r="AC216">
        <f t="shared" si="256"/>
        <v>0</v>
      </c>
      <c r="AD216">
        <f t="shared" si="256"/>
        <v>0</v>
      </c>
      <c r="AE216">
        <f t="shared" si="256"/>
        <v>0</v>
      </c>
      <c r="AF216">
        <f t="shared" si="256"/>
        <v>0</v>
      </c>
      <c r="AG216">
        <f t="shared" ref="AG216:BL216" si="257">AG67</f>
        <v>0</v>
      </c>
      <c r="AH216">
        <f t="shared" si="257"/>
        <v>0</v>
      </c>
      <c r="AI216">
        <f t="shared" si="257"/>
        <v>0</v>
      </c>
      <c r="AJ216">
        <f t="shared" si="257"/>
        <v>0</v>
      </c>
      <c r="AK216">
        <f t="shared" si="257"/>
        <v>0</v>
      </c>
      <c r="AL216">
        <f t="shared" si="257"/>
        <v>0</v>
      </c>
      <c r="AM216">
        <f t="shared" si="257"/>
        <v>0</v>
      </c>
      <c r="AN216">
        <f t="shared" si="257"/>
        <v>0</v>
      </c>
      <c r="AO216">
        <f t="shared" si="257"/>
        <v>0</v>
      </c>
      <c r="AP216">
        <f t="shared" si="257"/>
        <v>0</v>
      </c>
      <c r="AQ216">
        <f t="shared" si="257"/>
        <v>0</v>
      </c>
      <c r="AR216">
        <f t="shared" si="257"/>
        <v>0</v>
      </c>
      <c r="AS216">
        <f t="shared" si="257"/>
        <v>0</v>
      </c>
      <c r="AT216">
        <f t="shared" si="257"/>
        <v>0</v>
      </c>
      <c r="AU216">
        <f t="shared" si="257"/>
        <v>0</v>
      </c>
      <c r="AV216">
        <f t="shared" si="257"/>
        <v>0</v>
      </c>
      <c r="AW216">
        <f t="shared" si="257"/>
        <v>0</v>
      </c>
      <c r="AX216">
        <f t="shared" si="257"/>
        <v>0</v>
      </c>
      <c r="AY216">
        <f t="shared" si="257"/>
        <v>0</v>
      </c>
      <c r="AZ216">
        <f t="shared" si="257"/>
        <v>0</v>
      </c>
      <c r="BA216">
        <f t="shared" si="257"/>
        <v>0</v>
      </c>
      <c r="BB216">
        <f t="shared" si="257"/>
        <v>0</v>
      </c>
      <c r="BC216">
        <f t="shared" si="257"/>
        <v>0</v>
      </c>
      <c r="BD216">
        <f t="shared" si="257"/>
        <v>0</v>
      </c>
      <c r="BE216">
        <f t="shared" si="257"/>
        <v>0</v>
      </c>
      <c r="BF216">
        <f t="shared" si="257"/>
        <v>0</v>
      </c>
      <c r="BG216">
        <f t="shared" si="257"/>
        <v>0</v>
      </c>
      <c r="BH216">
        <f t="shared" si="257"/>
        <v>0</v>
      </c>
      <c r="BI216">
        <f t="shared" si="257"/>
        <v>0</v>
      </c>
      <c r="BJ216">
        <f t="shared" si="257"/>
        <v>0</v>
      </c>
      <c r="BK216">
        <f t="shared" si="257"/>
        <v>0</v>
      </c>
      <c r="BL216">
        <f t="shared" si="257"/>
        <v>0</v>
      </c>
      <c r="BM216">
        <f t="shared" ref="BM216:CR216" si="258">BM67</f>
        <v>0</v>
      </c>
      <c r="BN216">
        <f t="shared" si="258"/>
        <v>0</v>
      </c>
      <c r="BO216">
        <f t="shared" si="258"/>
        <v>0</v>
      </c>
      <c r="BP216">
        <f t="shared" si="258"/>
        <v>0</v>
      </c>
      <c r="BQ216">
        <f t="shared" si="258"/>
        <v>0</v>
      </c>
      <c r="BR216">
        <f t="shared" si="258"/>
        <v>0</v>
      </c>
      <c r="BS216">
        <f t="shared" si="258"/>
        <v>0</v>
      </c>
      <c r="BT216">
        <f t="shared" si="258"/>
        <v>0</v>
      </c>
      <c r="BU216">
        <f t="shared" si="258"/>
        <v>0</v>
      </c>
      <c r="BV216">
        <f t="shared" si="258"/>
        <v>0</v>
      </c>
      <c r="BW216">
        <f t="shared" si="258"/>
        <v>0</v>
      </c>
      <c r="BX216">
        <f t="shared" si="258"/>
        <v>0</v>
      </c>
      <c r="BY216">
        <f t="shared" si="258"/>
        <v>0</v>
      </c>
      <c r="BZ216">
        <f t="shared" si="258"/>
        <v>0</v>
      </c>
      <c r="CA216">
        <f t="shared" si="258"/>
        <v>0</v>
      </c>
      <c r="CB216">
        <f t="shared" si="258"/>
        <v>0</v>
      </c>
      <c r="CC216">
        <f t="shared" si="258"/>
        <v>0</v>
      </c>
      <c r="CD216">
        <f t="shared" si="258"/>
        <v>0</v>
      </c>
      <c r="CE216">
        <f t="shared" si="258"/>
        <v>0</v>
      </c>
      <c r="CF216">
        <f t="shared" si="258"/>
        <v>0</v>
      </c>
      <c r="CG216">
        <f t="shared" si="258"/>
        <v>0</v>
      </c>
      <c r="CH216">
        <f t="shared" si="258"/>
        <v>0</v>
      </c>
      <c r="CI216">
        <f t="shared" si="258"/>
        <v>0</v>
      </c>
      <c r="CJ216">
        <f t="shared" si="258"/>
        <v>0</v>
      </c>
      <c r="CK216">
        <f t="shared" si="258"/>
        <v>0</v>
      </c>
      <c r="CL216">
        <f t="shared" si="258"/>
        <v>0</v>
      </c>
      <c r="CM216">
        <f t="shared" si="258"/>
        <v>0</v>
      </c>
      <c r="CN216">
        <f t="shared" si="258"/>
        <v>0</v>
      </c>
      <c r="CO216">
        <f t="shared" si="258"/>
        <v>0</v>
      </c>
      <c r="CP216">
        <f t="shared" si="258"/>
        <v>0</v>
      </c>
      <c r="CQ216">
        <f t="shared" si="258"/>
        <v>0</v>
      </c>
      <c r="CR216">
        <f t="shared" si="258"/>
        <v>0</v>
      </c>
      <c r="CS216">
        <f t="shared" ref="CS216:DH216" si="259">CS67</f>
        <v>0</v>
      </c>
      <c r="CT216">
        <f t="shared" si="259"/>
        <v>0</v>
      </c>
      <c r="CU216">
        <f t="shared" si="259"/>
        <v>0</v>
      </c>
      <c r="CV216">
        <f t="shared" si="259"/>
        <v>0</v>
      </c>
      <c r="CW216">
        <f t="shared" si="259"/>
        <v>0</v>
      </c>
      <c r="CX216">
        <f t="shared" si="259"/>
        <v>0</v>
      </c>
      <c r="CY216">
        <f t="shared" si="259"/>
        <v>0</v>
      </c>
      <c r="CZ216">
        <f t="shared" si="259"/>
        <v>0</v>
      </c>
      <c r="DA216">
        <f t="shared" si="259"/>
        <v>0</v>
      </c>
      <c r="DB216">
        <f t="shared" si="259"/>
        <v>0</v>
      </c>
      <c r="DC216">
        <f t="shared" si="259"/>
        <v>0</v>
      </c>
      <c r="DD216">
        <f t="shared" si="259"/>
        <v>0</v>
      </c>
      <c r="DE216">
        <f t="shared" si="259"/>
        <v>0</v>
      </c>
      <c r="DF216">
        <f t="shared" si="259"/>
        <v>0</v>
      </c>
      <c r="DG216">
        <f t="shared" si="259"/>
        <v>0</v>
      </c>
      <c r="DH216">
        <f t="shared" si="259"/>
        <v>0</v>
      </c>
    </row>
    <row r="217" spans="1:112">
      <c r="A217">
        <f t="shared" ref="A217:AF217" si="260">A68</f>
        <v>272</v>
      </c>
      <c r="B217" t="str">
        <f t="shared" si="260"/>
        <v>Direc. Dptal. de Educación Beni</v>
      </c>
      <c r="C217">
        <f t="shared" si="260"/>
        <v>0</v>
      </c>
      <c r="D217">
        <f t="shared" si="260"/>
        <v>0</v>
      </c>
      <c r="E217">
        <f t="shared" si="260"/>
        <v>0</v>
      </c>
      <c r="F217">
        <f t="shared" si="260"/>
        <v>0</v>
      </c>
      <c r="G217">
        <f t="shared" si="260"/>
        <v>0</v>
      </c>
      <c r="H217">
        <f t="shared" si="260"/>
        <v>0</v>
      </c>
      <c r="I217">
        <f t="shared" si="260"/>
        <v>0</v>
      </c>
      <c r="J217">
        <f t="shared" si="260"/>
        <v>0</v>
      </c>
      <c r="K217">
        <f t="shared" si="260"/>
        <v>0</v>
      </c>
      <c r="L217">
        <f t="shared" si="260"/>
        <v>0</v>
      </c>
      <c r="M217">
        <f t="shared" si="260"/>
        <v>0</v>
      </c>
      <c r="N217">
        <f t="shared" si="260"/>
        <v>0</v>
      </c>
      <c r="O217">
        <f t="shared" si="260"/>
        <v>0</v>
      </c>
      <c r="P217">
        <f t="shared" si="260"/>
        <v>92085.53</v>
      </c>
      <c r="Q217">
        <f t="shared" si="260"/>
        <v>0</v>
      </c>
      <c r="R217">
        <f t="shared" si="260"/>
        <v>0</v>
      </c>
      <c r="S217">
        <f t="shared" si="260"/>
        <v>0</v>
      </c>
      <c r="T217">
        <f t="shared" si="260"/>
        <v>0</v>
      </c>
      <c r="U217">
        <f t="shared" si="260"/>
        <v>0</v>
      </c>
      <c r="V217">
        <f t="shared" si="260"/>
        <v>0</v>
      </c>
      <c r="W217">
        <f t="shared" si="260"/>
        <v>0</v>
      </c>
      <c r="X217">
        <f t="shared" si="260"/>
        <v>0</v>
      </c>
      <c r="Y217">
        <f t="shared" si="260"/>
        <v>0</v>
      </c>
      <c r="Z217">
        <f t="shared" si="260"/>
        <v>0</v>
      </c>
      <c r="AA217">
        <f t="shared" si="260"/>
        <v>0</v>
      </c>
      <c r="AB217">
        <f t="shared" si="260"/>
        <v>0</v>
      </c>
      <c r="AC217">
        <f t="shared" si="260"/>
        <v>0</v>
      </c>
      <c r="AD217">
        <f t="shared" si="260"/>
        <v>0</v>
      </c>
      <c r="AE217">
        <f t="shared" si="260"/>
        <v>0</v>
      </c>
      <c r="AF217">
        <f t="shared" si="260"/>
        <v>0</v>
      </c>
      <c r="AG217">
        <f t="shared" ref="AG217:BL217" si="261">AG68</f>
        <v>0</v>
      </c>
      <c r="AH217">
        <f t="shared" si="261"/>
        <v>0</v>
      </c>
      <c r="AI217">
        <f t="shared" si="261"/>
        <v>0</v>
      </c>
      <c r="AJ217">
        <f t="shared" si="261"/>
        <v>0</v>
      </c>
      <c r="AK217">
        <f t="shared" si="261"/>
        <v>0</v>
      </c>
      <c r="AL217">
        <f t="shared" si="261"/>
        <v>0</v>
      </c>
      <c r="AM217">
        <f t="shared" si="261"/>
        <v>0</v>
      </c>
      <c r="AN217">
        <f t="shared" si="261"/>
        <v>0</v>
      </c>
      <c r="AO217">
        <f t="shared" si="261"/>
        <v>0</v>
      </c>
      <c r="AP217">
        <f t="shared" si="261"/>
        <v>0</v>
      </c>
      <c r="AQ217">
        <f t="shared" si="261"/>
        <v>0</v>
      </c>
      <c r="AR217">
        <f t="shared" si="261"/>
        <v>0</v>
      </c>
      <c r="AS217">
        <f t="shared" si="261"/>
        <v>0</v>
      </c>
      <c r="AT217">
        <f t="shared" si="261"/>
        <v>0</v>
      </c>
      <c r="AU217">
        <f t="shared" si="261"/>
        <v>0</v>
      </c>
      <c r="AV217">
        <f t="shared" si="261"/>
        <v>0</v>
      </c>
      <c r="AW217">
        <f t="shared" si="261"/>
        <v>0</v>
      </c>
      <c r="AX217">
        <f t="shared" si="261"/>
        <v>0</v>
      </c>
      <c r="AY217">
        <f t="shared" si="261"/>
        <v>0</v>
      </c>
      <c r="AZ217">
        <f t="shared" si="261"/>
        <v>0</v>
      </c>
      <c r="BA217">
        <f t="shared" si="261"/>
        <v>0</v>
      </c>
      <c r="BB217">
        <f t="shared" si="261"/>
        <v>0</v>
      </c>
      <c r="BC217">
        <f t="shared" si="261"/>
        <v>0</v>
      </c>
      <c r="BD217">
        <f t="shared" si="261"/>
        <v>0</v>
      </c>
      <c r="BE217">
        <f t="shared" si="261"/>
        <v>0</v>
      </c>
      <c r="BF217">
        <f t="shared" si="261"/>
        <v>0</v>
      </c>
      <c r="BG217">
        <f t="shared" si="261"/>
        <v>0</v>
      </c>
      <c r="BH217">
        <f t="shared" si="261"/>
        <v>0</v>
      </c>
      <c r="BI217">
        <f t="shared" si="261"/>
        <v>0</v>
      </c>
      <c r="BJ217">
        <f t="shared" si="261"/>
        <v>0</v>
      </c>
      <c r="BK217">
        <f t="shared" si="261"/>
        <v>0</v>
      </c>
      <c r="BL217">
        <f t="shared" si="261"/>
        <v>0</v>
      </c>
      <c r="BM217">
        <f t="shared" ref="BM217:CR217" si="262">BM68</f>
        <v>0</v>
      </c>
      <c r="BN217">
        <f t="shared" si="262"/>
        <v>0</v>
      </c>
      <c r="BO217">
        <f t="shared" si="262"/>
        <v>0</v>
      </c>
      <c r="BP217">
        <f t="shared" si="262"/>
        <v>0</v>
      </c>
      <c r="BQ217">
        <f t="shared" si="262"/>
        <v>0</v>
      </c>
      <c r="BR217">
        <f t="shared" si="262"/>
        <v>0</v>
      </c>
      <c r="BS217">
        <f t="shared" si="262"/>
        <v>0</v>
      </c>
      <c r="BT217">
        <f t="shared" si="262"/>
        <v>0</v>
      </c>
      <c r="BU217">
        <f t="shared" si="262"/>
        <v>0</v>
      </c>
      <c r="BV217">
        <f t="shared" si="262"/>
        <v>0</v>
      </c>
      <c r="BW217">
        <f t="shared" si="262"/>
        <v>0</v>
      </c>
      <c r="BX217">
        <f t="shared" si="262"/>
        <v>0</v>
      </c>
      <c r="BY217">
        <f t="shared" si="262"/>
        <v>0</v>
      </c>
      <c r="BZ217">
        <f t="shared" si="262"/>
        <v>0</v>
      </c>
      <c r="CA217">
        <f t="shared" si="262"/>
        <v>0</v>
      </c>
      <c r="CB217">
        <f t="shared" si="262"/>
        <v>0</v>
      </c>
      <c r="CC217">
        <f t="shared" si="262"/>
        <v>0</v>
      </c>
      <c r="CD217">
        <f t="shared" si="262"/>
        <v>0</v>
      </c>
      <c r="CE217">
        <f t="shared" si="262"/>
        <v>0</v>
      </c>
      <c r="CF217">
        <f t="shared" si="262"/>
        <v>0</v>
      </c>
      <c r="CG217">
        <f t="shared" si="262"/>
        <v>0</v>
      </c>
      <c r="CH217">
        <f t="shared" si="262"/>
        <v>0</v>
      </c>
      <c r="CI217">
        <f t="shared" si="262"/>
        <v>0</v>
      </c>
      <c r="CJ217">
        <f t="shared" si="262"/>
        <v>0</v>
      </c>
      <c r="CK217">
        <f t="shared" si="262"/>
        <v>0</v>
      </c>
      <c r="CL217">
        <f t="shared" si="262"/>
        <v>0</v>
      </c>
      <c r="CM217">
        <f t="shared" si="262"/>
        <v>0</v>
      </c>
      <c r="CN217">
        <f t="shared" si="262"/>
        <v>0</v>
      </c>
      <c r="CO217">
        <f t="shared" si="262"/>
        <v>0</v>
      </c>
      <c r="CP217">
        <f t="shared" si="262"/>
        <v>0</v>
      </c>
      <c r="CQ217">
        <f t="shared" si="262"/>
        <v>0</v>
      </c>
      <c r="CR217">
        <f t="shared" si="262"/>
        <v>0</v>
      </c>
      <c r="CS217">
        <f t="shared" ref="CS217:DH217" si="263">CS68</f>
        <v>0</v>
      </c>
      <c r="CT217">
        <f t="shared" si="263"/>
        <v>0</v>
      </c>
      <c r="CU217">
        <f t="shared" si="263"/>
        <v>0</v>
      </c>
      <c r="CV217">
        <f t="shared" si="263"/>
        <v>0</v>
      </c>
      <c r="CW217">
        <f t="shared" si="263"/>
        <v>0</v>
      </c>
      <c r="CX217">
        <f t="shared" si="263"/>
        <v>0</v>
      </c>
      <c r="CY217">
        <f t="shared" si="263"/>
        <v>0</v>
      </c>
      <c r="CZ217">
        <f t="shared" si="263"/>
        <v>0</v>
      </c>
      <c r="DA217">
        <f t="shared" si="263"/>
        <v>0</v>
      </c>
      <c r="DB217">
        <f t="shared" si="263"/>
        <v>0</v>
      </c>
      <c r="DC217">
        <f t="shared" si="263"/>
        <v>0</v>
      </c>
      <c r="DD217">
        <f t="shared" si="263"/>
        <v>0</v>
      </c>
      <c r="DE217">
        <f t="shared" si="263"/>
        <v>0</v>
      </c>
      <c r="DF217">
        <f t="shared" si="263"/>
        <v>0</v>
      </c>
      <c r="DG217">
        <f t="shared" si="263"/>
        <v>0</v>
      </c>
      <c r="DH217">
        <f t="shared" si="263"/>
        <v>0</v>
      </c>
    </row>
    <row r="218" spans="1:112">
      <c r="A218">
        <f t="shared" ref="A218:AF218" si="264">A69</f>
        <v>273</v>
      </c>
      <c r="B218" t="str">
        <f t="shared" si="264"/>
        <v>Direc. Dptal. de Educación Pando</v>
      </c>
      <c r="C218">
        <f t="shared" si="264"/>
        <v>0</v>
      </c>
      <c r="D218">
        <f t="shared" si="264"/>
        <v>549406.64</v>
      </c>
      <c r="E218">
        <f t="shared" si="264"/>
        <v>0</v>
      </c>
      <c r="F218">
        <f t="shared" si="264"/>
        <v>0</v>
      </c>
      <c r="G218">
        <f t="shared" si="264"/>
        <v>0</v>
      </c>
      <c r="H218">
        <f t="shared" si="264"/>
        <v>0</v>
      </c>
      <c r="I218">
        <f t="shared" si="264"/>
        <v>0</v>
      </c>
      <c r="J218">
        <f t="shared" si="264"/>
        <v>0</v>
      </c>
      <c r="K218">
        <f t="shared" si="264"/>
        <v>0</v>
      </c>
      <c r="L218">
        <f t="shared" si="264"/>
        <v>0</v>
      </c>
      <c r="M218">
        <f t="shared" si="264"/>
        <v>0</v>
      </c>
      <c r="N218">
        <f t="shared" si="264"/>
        <v>0</v>
      </c>
      <c r="O218">
        <f t="shared" si="264"/>
        <v>0</v>
      </c>
      <c r="P218">
        <f t="shared" si="264"/>
        <v>0</v>
      </c>
      <c r="Q218">
        <f t="shared" si="264"/>
        <v>0</v>
      </c>
      <c r="R218">
        <f t="shared" si="264"/>
        <v>0</v>
      </c>
      <c r="S218">
        <f t="shared" si="264"/>
        <v>0</v>
      </c>
      <c r="T218">
        <f t="shared" si="264"/>
        <v>0</v>
      </c>
      <c r="U218">
        <f t="shared" si="264"/>
        <v>0</v>
      </c>
      <c r="V218">
        <f t="shared" si="264"/>
        <v>0</v>
      </c>
      <c r="W218">
        <f t="shared" si="264"/>
        <v>0</v>
      </c>
      <c r="X218">
        <f t="shared" si="264"/>
        <v>0</v>
      </c>
      <c r="Y218">
        <f t="shared" si="264"/>
        <v>0</v>
      </c>
      <c r="Z218">
        <f t="shared" si="264"/>
        <v>0</v>
      </c>
      <c r="AA218">
        <f t="shared" si="264"/>
        <v>0</v>
      </c>
      <c r="AB218">
        <f t="shared" si="264"/>
        <v>0</v>
      </c>
      <c r="AC218">
        <f t="shared" si="264"/>
        <v>0</v>
      </c>
      <c r="AD218">
        <f t="shared" si="264"/>
        <v>0</v>
      </c>
      <c r="AE218">
        <f t="shared" si="264"/>
        <v>0</v>
      </c>
      <c r="AF218">
        <f t="shared" si="264"/>
        <v>0</v>
      </c>
      <c r="AG218">
        <f t="shared" ref="AG218:BL218" si="265">AG69</f>
        <v>0</v>
      </c>
      <c r="AH218">
        <f t="shared" si="265"/>
        <v>0</v>
      </c>
      <c r="AI218">
        <f t="shared" si="265"/>
        <v>0</v>
      </c>
      <c r="AJ218">
        <f t="shared" si="265"/>
        <v>0</v>
      </c>
      <c r="AK218">
        <f t="shared" si="265"/>
        <v>0</v>
      </c>
      <c r="AL218">
        <f t="shared" si="265"/>
        <v>0</v>
      </c>
      <c r="AM218">
        <f t="shared" si="265"/>
        <v>0</v>
      </c>
      <c r="AN218">
        <f t="shared" si="265"/>
        <v>0</v>
      </c>
      <c r="AO218">
        <f t="shared" si="265"/>
        <v>0</v>
      </c>
      <c r="AP218">
        <f t="shared" si="265"/>
        <v>0</v>
      </c>
      <c r="AQ218">
        <f t="shared" si="265"/>
        <v>0</v>
      </c>
      <c r="AR218">
        <f t="shared" si="265"/>
        <v>0</v>
      </c>
      <c r="AS218">
        <f t="shared" si="265"/>
        <v>0</v>
      </c>
      <c r="AT218">
        <f t="shared" si="265"/>
        <v>0</v>
      </c>
      <c r="AU218">
        <f t="shared" si="265"/>
        <v>0</v>
      </c>
      <c r="AV218">
        <f t="shared" si="265"/>
        <v>0</v>
      </c>
      <c r="AW218">
        <f t="shared" si="265"/>
        <v>0</v>
      </c>
      <c r="AX218">
        <f t="shared" si="265"/>
        <v>0</v>
      </c>
      <c r="AY218">
        <f t="shared" si="265"/>
        <v>0</v>
      </c>
      <c r="AZ218">
        <f t="shared" si="265"/>
        <v>0</v>
      </c>
      <c r="BA218">
        <f t="shared" si="265"/>
        <v>0</v>
      </c>
      <c r="BB218">
        <f t="shared" si="265"/>
        <v>0</v>
      </c>
      <c r="BC218">
        <f t="shared" si="265"/>
        <v>0</v>
      </c>
      <c r="BD218">
        <f t="shared" si="265"/>
        <v>0</v>
      </c>
      <c r="BE218">
        <f t="shared" si="265"/>
        <v>0</v>
      </c>
      <c r="BF218">
        <f t="shared" si="265"/>
        <v>0</v>
      </c>
      <c r="BG218">
        <f t="shared" si="265"/>
        <v>0</v>
      </c>
      <c r="BH218">
        <f t="shared" si="265"/>
        <v>0</v>
      </c>
      <c r="BI218">
        <f t="shared" si="265"/>
        <v>0</v>
      </c>
      <c r="BJ218">
        <f t="shared" si="265"/>
        <v>0</v>
      </c>
      <c r="BK218">
        <f t="shared" si="265"/>
        <v>0</v>
      </c>
      <c r="BL218">
        <f t="shared" si="265"/>
        <v>0</v>
      </c>
      <c r="BM218">
        <f t="shared" ref="BM218:CR218" si="266">BM69</f>
        <v>0</v>
      </c>
      <c r="BN218">
        <f t="shared" si="266"/>
        <v>0</v>
      </c>
      <c r="BO218">
        <f t="shared" si="266"/>
        <v>0</v>
      </c>
      <c r="BP218">
        <f t="shared" si="266"/>
        <v>0</v>
      </c>
      <c r="BQ218">
        <f t="shared" si="266"/>
        <v>0</v>
      </c>
      <c r="BR218">
        <f t="shared" si="266"/>
        <v>0</v>
      </c>
      <c r="BS218">
        <f t="shared" si="266"/>
        <v>0</v>
      </c>
      <c r="BT218">
        <f t="shared" si="266"/>
        <v>0</v>
      </c>
      <c r="BU218">
        <f t="shared" si="266"/>
        <v>0</v>
      </c>
      <c r="BV218">
        <f t="shared" si="266"/>
        <v>0</v>
      </c>
      <c r="BW218">
        <f t="shared" si="266"/>
        <v>0</v>
      </c>
      <c r="BX218">
        <f t="shared" si="266"/>
        <v>0</v>
      </c>
      <c r="BY218">
        <f t="shared" si="266"/>
        <v>0</v>
      </c>
      <c r="BZ218">
        <f t="shared" si="266"/>
        <v>0</v>
      </c>
      <c r="CA218">
        <f t="shared" si="266"/>
        <v>0</v>
      </c>
      <c r="CB218">
        <f t="shared" si="266"/>
        <v>0</v>
      </c>
      <c r="CC218">
        <f t="shared" si="266"/>
        <v>0</v>
      </c>
      <c r="CD218">
        <f t="shared" si="266"/>
        <v>0</v>
      </c>
      <c r="CE218">
        <f t="shared" si="266"/>
        <v>0</v>
      </c>
      <c r="CF218">
        <f t="shared" si="266"/>
        <v>0</v>
      </c>
      <c r="CG218">
        <f t="shared" si="266"/>
        <v>0</v>
      </c>
      <c r="CH218">
        <f t="shared" si="266"/>
        <v>0</v>
      </c>
      <c r="CI218">
        <f t="shared" si="266"/>
        <v>0</v>
      </c>
      <c r="CJ218">
        <f t="shared" si="266"/>
        <v>0</v>
      </c>
      <c r="CK218">
        <f t="shared" si="266"/>
        <v>0</v>
      </c>
      <c r="CL218">
        <f t="shared" si="266"/>
        <v>0</v>
      </c>
      <c r="CM218">
        <f t="shared" si="266"/>
        <v>0</v>
      </c>
      <c r="CN218">
        <f t="shared" si="266"/>
        <v>0</v>
      </c>
      <c r="CO218">
        <f t="shared" si="266"/>
        <v>0</v>
      </c>
      <c r="CP218">
        <f t="shared" si="266"/>
        <v>0</v>
      </c>
      <c r="CQ218">
        <f t="shared" si="266"/>
        <v>0</v>
      </c>
      <c r="CR218">
        <f t="shared" si="266"/>
        <v>0</v>
      </c>
      <c r="CS218">
        <f t="shared" ref="CS218:DH218" si="267">CS69</f>
        <v>0</v>
      </c>
      <c r="CT218">
        <f t="shared" si="267"/>
        <v>0</v>
      </c>
      <c r="CU218">
        <f t="shared" si="267"/>
        <v>0</v>
      </c>
      <c r="CV218">
        <f t="shared" si="267"/>
        <v>0</v>
      </c>
      <c r="CW218">
        <f t="shared" si="267"/>
        <v>0</v>
      </c>
      <c r="CX218">
        <f t="shared" si="267"/>
        <v>0</v>
      </c>
      <c r="CY218">
        <f t="shared" si="267"/>
        <v>0</v>
      </c>
      <c r="CZ218">
        <f t="shared" si="267"/>
        <v>0</v>
      </c>
      <c r="DA218">
        <f t="shared" si="267"/>
        <v>0</v>
      </c>
      <c r="DB218">
        <f t="shared" si="267"/>
        <v>0</v>
      </c>
      <c r="DC218">
        <f t="shared" si="267"/>
        <v>0</v>
      </c>
      <c r="DD218">
        <f t="shared" si="267"/>
        <v>0</v>
      </c>
      <c r="DE218">
        <f t="shared" si="267"/>
        <v>0</v>
      </c>
      <c r="DF218">
        <f t="shared" si="267"/>
        <v>0</v>
      </c>
      <c r="DG218">
        <f t="shared" si="267"/>
        <v>0</v>
      </c>
      <c r="DH218">
        <f t="shared" si="267"/>
        <v>0</v>
      </c>
    </row>
    <row r="219" spans="1:112">
      <c r="A219" t="str">
        <f t="shared" ref="A219:AF219" si="268">A70</f>
        <v>99 - 03</v>
      </c>
      <c r="B219" t="str">
        <f t="shared" si="268"/>
        <v>Dirección General de Crédito Público</v>
      </c>
      <c r="C219">
        <f t="shared" si="268"/>
        <v>135530.01</v>
      </c>
      <c r="D219">
        <f t="shared" si="268"/>
        <v>0</v>
      </c>
      <c r="E219">
        <f t="shared" si="268"/>
        <v>11407.2</v>
      </c>
      <c r="F219">
        <f t="shared" si="268"/>
        <v>0</v>
      </c>
      <c r="G219">
        <f t="shared" si="268"/>
        <v>111426.27</v>
      </c>
      <c r="H219">
        <f t="shared" si="268"/>
        <v>0</v>
      </c>
      <c r="I219">
        <f t="shared" si="268"/>
        <v>10204.08</v>
      </c>
      <c r="J219">
        <f t="shared" si="268"/>
        <v>0</v>
      </c>
      <c r="K219">
        <f t="shared" si="268"/>
        <v>19916.87</v>
      </c>
      <c r="L219">
        <f t="shared" si="268"/>
        <v>0</v>
      </c>
      <c r="M219">
        <f t="shared" si="268"/>
        <v>4638023.17</v>
      </c>
      <c r="N219">
        <f t="shared" si="268"/>
        <v>5086370.43</v>
      </c>
      <c r="O219">
        <f t="shared" si="268"/>
        <v>17452.669999999998</v>
      </c>
      <c r="P219">
        <f t="shared" si="268"/>
        <v>16529236530.620001</v>
      </c>
      <c r="Q219">
        <f t="shared" si="268"/>
        <v>628988.47999999986</v>
      </c>
      <c r="R219">
        <f t="shared" si="268"/>
        <v>14314048.039999999</v>
      </c>
      <c r="S219">
        <f t="shared" si="268"/>
        <v>27555551.609999999</v>
      </c>
      <c r="T219">
        <f t="shared" si="268"/>
        <v>1701714.36</v>
      </c>
      <c r="U219">
        <f t="shared" si="268"/>
        <v>0</v>
      </c>
      <c r="V219">
        <f t="shared" si="268"/>
        <v>0</v>
      </c>
      <c r="W219">
        <f t="shared" si="268"/>
        <v>0</v>
      </c>
      <c r="X219">
        <f t="shared" si="268"/>
        <v>0</v>
      </c>
      <c r="Y219">
        <f t="shared" si="268"/>
        <v>0</v>
      </c>
      <c r="Z219">
        <f t="shared" si="268"/>
        <v>0</v>
      </c>
      <c r="AA219">
        <f t="shared" si="268"/>
        <v>0</v>
      </c>
      <c r="AB219">
        <f t="shared" si="268"/>
        <v>0</v>
      </c>
      <c r="AC219">
        <f t="shared" si="268"/>
        <v>0</v>
      </c>
      <c r="AD219">
        <f t="shared" si="268"/>
        <v>0</v>
      </c>
      <c r="AE219">
        <f t="shared" si="268"/>
        <v>0</v>
      </c>
      <c r="AF219">
        <f t="shared" si="268"/>
        <v>0</v>
      </c>
      <c r="AG219">
        <f t="shared" ref="AG219:BL219" si="269">AG70</f>
        <v>0</v>
      </c>
      <c r="AH219">
        <f t="shared" si="269"/>
        <v>0</v>
      </c>
      <c r="AI219">
        <f t="shared" si="269"/>
        <v>0</v>
      </c>
      <c r="AJ219">
        <f t="shared" si="269"/>
        <v>0</v>
      </c>
      <c r="AK219">
        <f t="shared" si="269"/>
        <v>0</v>
      </c>
      <c r="AL219">
        <f t="shared" si="269"/>
        <v>0</v>
      </c>
      <c r="AM219">
        <f t="shared" si="269"/>
        <v>0</v>
      </c>
      <c r="AN219">
        <f t="shared" si="269"/>
        <v>0</v>
      </c>
      <c r="AO219">
        <f t="shared" si="269"/>
        <v>0</v>
      </c>
      <c r="AP219">
        <f t="shared" si="269"/>
        <v>0</v>
      </c>
      <c r="AQ219">
        <f t="shared" si="269"/>
        <v>0</v>
      </c>
      <c r="AR219">
        <f t="shared" si="269"/>
        <v>0</v>
      </c>
      <c r="AS219">
        <f t="shared" si="269"/>
        <v>0</v>
      </c>
      <c r="AT219">
        <f t="shared" si="269"/>
        <v>0</v>
      </c>
      <c r="AU219">
        <f t="shared" si="269"/>
        <v>0</v>
      </c>
      <c r="AV219">
        <f t="shared" si="269"/>
        <v>0</v>
      </c>
      <c r="AW219">
        <f t="shared" si="269"/>
        <v>0</v>
      </c>
      <c r="AX219">
        <f t="shared" si="269"/>
        <v>0</v>
      </c>
      <c r="AY219">
        <f t="shared" si="269"/>
        <v>0</v>
      </c>
      <c r="AZ219">
        <f t="shared" si="269"/>
        <v>0</v>
      </c>
      <c r="BA219">
        <f t="shared" si="269"/>
        <v>0</v>
      </c>
      <c r="BB219">
        <f t="shared" si="269"/>
        <v>0</v>
      </c>
      <c r="BC219">
        <f t="shared" si="269"/>
        <v>0</v>
      </c>
      <c r="BD219">
        <f t="shared" si="269"/>
        <v>0</v>
      </c>
      <c r="BE219">
        <f t="shared" si="269"/>
        <v>0</v>
      </c>
      <c r="BF219">
        <f t="shared" si="269"/>
        <v>0</v>
      </c>
      <c r="BG219">
        <f t="shared" si="269"/>
        <v>0</v>
      </c>
      <c r="BH219">
        <f t="shared" si="269"/>
        <v>0</v>
      </c>
      <c r="BI219">
        <f t="shared" si="269"/>
        <v>0</v>
      </c>
      <c r="BJ219">
        <f t="shared" si="269"/>
        <v>0</v>
      </c>
      <c r="BK219">
        <f t="shared" si="269"/>
        <v>0</v>
      </c>
      <c r="BL219">
        <f t="shared" si="269"/>
        <v>0</v>
      </c>
      <c r="BM219">
        <f t="shared" ref="BM219:CR219" si="270">BM70</f>
        <v>0</v>
      </c>
      <c r="BN219">
        <f t="shared" si="270"/>
        <v>0</v>
      </c>
      <c r="BO219">
        <f t="shared" si="270"/>
        <v>0</v>
      </c>
      <c r="BP219">
        <f t="shared" si="270"/>
        <v>0</v>
      </c>
      <c r="BQ219">
        <f t="shared" si="270"/>
        <v>0</v>
      </c>
      <c r="BR219">
        <f t="shared" si="270"/>
        <v>0</v>
      </c>
      <c r="BS219">
        <f t="shared" si="270"/>
        <v>0</v>
      </c>
      <c r="BT219">
        <f t="shared" si="270"/>
        <v>0</v>
      </c>
      <c r="BU219">
        <f t="shared" si="270"/>
        <v>0</v>
      </c>
      <c r="BV219">
        <f t="shared" si="270"/>
        <v>0</v>
      </c>
      <c r="BW219">
        <f t="shared" si="270"/>
        <v>0</v>
      </c>
      <c r="BX219">
        <f t="shared" si="270"/>
        <v>0</v>
      </c>
      <c r="BY219">
        <f t="shared" si="270"/>
        <v>0</v>
      </c>
      <c r="BZ219">
        <f t="shared" si="270"/>
        <v>0</v>
      </c>
      <c r="CA219">
        <f t="shared" si="270"/>
        <v>0</v>
      </c>
      <c r="CB219">
        <f t="shared" si="270"/>
        <v>0</v>
      </c>
      <c r="CC219">
        <f t="shared" si="270"/>
        <v>0</v>
      </c>
      <c r="CD219">
        <f t="shared" si="270"/>
        <v>0</v>
      </c>
      <c r="CE219">
        <f t="shared" si="270"/>
        <v>0</v>
      </c>
      <c r="CF219">
        <f t="shared" si="270"/>
        <v>0</v>
      </c>
      <c r="CG219">
        <f t="shared" si="270"/>
        <v>0</v>
      </c>
      <c r="CH219">
        <f t="shared" si="270"/>
        <v>0</v>
      </c>
      <c r="CI219">
        <f t="shared" si="270"/>
        <v>0</v>
      </c>
      <c r="CJ219">
        <f t="shared" si="270"/>
        <v>0</v>
      </c>
      <c r="CK219">
        <f t="shared" si="270"/>
        <v>0</v>
      </c>
      <c r="CL219">
        <f t="shared" si="270"/>
        <v>0</v>
      </c>
      <c r="CM219">
        <f t="shared" si="270"/>
        <v>0</v>
      </c>
      <c r="CN219">
        <f t="shared" si="270"/>
        <v>0</v>
      </c>
      <c r="CO219">
        <f t="shared" si="270"/>
        <v>0</v>
      </c>
      <c r="CP219">
        <f t="shared" si="270"/>
        <v>0</v>
      </c>
      <c r="CQ219">
        <f t="shared" si="270"/>
        <v>0</v>
      </c>
      <c r="CR219">
        <f t="shared" si="270"/>
        <v>0</v>
      </c>
      <c r="CS219">
        <f t="shared" ref="CS219:DH219" si="271">CS70</f>
        <v>0</v>
      </c>
      <c r="CT219">
        <f t="shared" si="271"/>
        <v>0</v>
      </c>
      <c r="CU219">
        <f t="shared" si="271"/>
        <v>0</v>
      </c>
      <c r="CV219">
        <f t="shared" si="271"/>
        <v>0</v>
      </c>
      <c r="CW219">
        <f t="shared" si="271"/>
        <v>0</v>
      </c>
      <c r="CX219">
        <f t="shared" si="271"/>
        <v>0</v>
      </c>
      <c r="CY219">
        <f t="shared" si="271"/>
        <v>0</v>
      </c>
      <c r="CZ219">
        <f t="shared" si="271"/>
        <v>0</v>
      </c>
      <c r="DA219">
        <f t="shared" si="271"/>
        <v>0</v>
      </c>
      <c r="DB219">
        <f t="shared" si="271"/>
        <v>0</v>
      </c>
      <c r="DC219">
        <f t="shared" si="271"/>
        <v>0</v>
      </c>
      <c r="DD219">
        <f t="shared" si="271"/>
        <v>0</v>
      </c>
      <c r="DE219">
        <f t="shared" si="271"/>
        <v>0</v>
      </c>
      <c r="DF219">
        <f t="shared" si="271"/>
        <v>0</v>
      </c>
      <c r="DG219">
        <f t="shared" si="271"/>
        <v>0</v>
      </c>
      <c r="DH219">
        <f t="shared" si="271"/>
        <v>0</v>
      </c>
    </row>
    <row r="220" spans="1:112">
      <c r="A220">
        <f t="shared" ref="A220:AF220" si="272">A71</f>
        <v>1222</v>
      </c>
      <c r="B220" t="str">
        <f t="shared" si="272"/>
        <v>Gobierno Autónomo Municipal de Ichoca</v>
      </c>
      <c r="C220">
        <f t="shared" si="272"/>
        <v>0</v>
      </c>
      <c r="D220">
        <f t="shared" si="272"/>
        <v>115.1</v>
      </c>
      <c r="E220">
        <f t="shared" si="272"/>
        <v>0</v>
      </c>
      <c r="F220">
        <f t="shared" si="272"/>
        <v>0</v>
      </c>
      <c r="G220">
        <f t="shared" si="272"/>
        <v>0</v>
      </c>
      <c r="H220">
        <f t="shared" si="272"/>
        <v>0</v>
      </c>
      <c r="I220">
        <f t="shared" si="272"/>
        <v>0</v>
      </c>
      <c r="J220">
        <f t="shared" si="272"/>
        <v>0</v>
      </c>
      <c r="K220">
        <f t="shared" si="272"/>
        <v>0</v>
      </c>
      <c r="L220">
        <f t="shared" si="272"/>
        <v>0</v>
      </c>
      <c r="M220">
        <f t="shared" si="272"/>
        <v>0</v>
      </c>
      <c r="N220">
        <f t="shared" si="272"/>
        <v>0</v>
      </c>
      <c r="O220">
        <f t="shared" si="272"/>
        <v>0</v>
      </c>
      <c r="P220">
        <f t="shared" si="272"/>
        <v>0</v>
      </c>
      <c r="Q220">
        <f t="shared" si="272"/>
        <v>0</v>
      </c>
      <c r="R220">
        <f t="shared" si="272"/>
        <v>0</v>
      </c>
      <c r="S220">
        <f t="shared" si="272"/>
        <v>0</v>
      </c>
      <c r="T220">
        <f t="shared" si="272"/>
        <v>0</v>
      </c>
      <c r="U220">
        <f t="shared" si="272"/>
        <v>0</v>
      </c>
      <c r="V220">
        <f t="shared" si="272"/>
        <v>0</v>
      </c>
      <c r="W220">
        <f t="shared" si="272"/>
        <v>0</v>
      </c>
      <c r="X220">
        <f t="shared" si="272"/>
        <v>0</v>
      </c>
      <c r="Y220">
        <f t="shared" si="272"/>
        <v>0</v>
      </c>
      <c r="Z220">
        <f t="shared" si="272"/>
        <v>0</v>
      </c>
      <c r="AA220">
        <f t="shared" si="272"/>
        <v>0</v>
      </c>
      <c r="AB220">
        <f t="shared" si="272"/>
        <v>0</v>
      </c>
      <c r="AC220">
        <f t="shared" si="272"/>
        <v>0</v>
      </c>
      <c r="AD220">
        <f t="shared" si="272"/>
        <v>0</v>
      </c>
      <c r="AE220">
        <f t="shared" si="272"/>
        <v>0</v>
      </c>
      <c r="AF220">
        <f t="shared" si="272"/>
        <v>0</v>
      </c>
      <c r="AG220">
        <f t="shared" ref="AG220:BL220" si="273">AG71</f>
        <v>0</v>
      </c>
      <c r="AH220">
        <f t="shared" si="273"/>
        <v>0</v>
      </c>
      <c r="AI220">
        <f t="shared" si="273"/>
        <v>0</v>
      </c>
      <c r="AJ220">
        <f t="shared" si="273"/>
        <v>0</v>
      </c>
      <c r="AK220">
        <f t="shared" si="273"/>
        <v>0</v>
      </c>
      <c r="AL220">
        <f t="shared" si="273"/>
        <v>0</v>
      </c>
      <c r="AM220">
        <f t="shared" si="273"/>
        <v>0</v>
      </c>
      <c r="AN220">
        <f t="shared" si="273"/>
        <v>0</v>
      </c>
      <c r="AO220">
        <f t="shared" si="273"/>
        <v>0</v>
      </c>
      <c r="AP220">
        <f t="shared" si="273"/>
        <v>0</v>
      </c>
      <c r="AQ220">
        <f t="shared" si="273"/>
        <v>0</v>
      </c>
      <c r="AR220">
        <f t="shared" si="273"/>
        <v>0</v>
      </c>
      <c r="AS220">
        <f t="shared" si="273"/>
        <v>0</v>
      </c>
      <c r="AT220">
        <f t="shared" si="273"/>
        <v>0</v>
      </c>
      <c r="AU220">
        <f t="shared" si="273"/>
        <v>0</v>
      </c>
      <c r="AV220">
        <f t="shared" si="273"/>
        <v>0</v>
      </c>
      <c r="AW220">
        <f t="shared" si="273"/>
        <v>0</v>
      </c>
      <c r="AX220">
        <f t="shared" si="273"/>
        <v>0</v>
      </c>
      <c r="AY220">
        <f t="shared" si="273"/>
        <v>0</v>
      </c>
      <c r="AZ220">
        <f t="shared" si="273"/>
        <v>0</v>
      </c>
      <c r="BA220">
        <f t="shared" si="273"/>
        <v>0</v>
      </c>
      <c r="BB220">
        <f t="shared" si="273"/>
        <v>0</v>
      </c>
      <c r="BC220">
        <f t="shared" si="273"/>
        <v>0</v>
      </c>
      <c r="BD220">
        <f t="shared" si="273"/>
        <v>0</v>
      </c>
      <c r="BE220">
        <f t="shared" si="273"/>
        <v>0</v>
      </c>
      <c r="BF220">
        <f t="shared" si="273"/>
        <v>0</v>
      </c>
      <c r="BG220">
        <f t="shared" si="273"/>
        <v>0</v>
      </c>
      <c r="BH220">
        <f t="shared" si="273"/>
        <v>0</v>
      </c>
      <c r="BI220">
        <f t="shared" si="273"/>
        <v>0</v>
      </c>
      <c r="BJ220">
        <f t="shared" si="273"/>
        <v>0</v>
      </c>
      <c r="BK220">
        <f t="shared" si="273"/>
        <v>0</v>
      </c>
      <c r="BL220">
        <f t="shared" si="273"/>
        <v>0</v>
      </c>
      <c r="BM220">
        <f t="shared" ref="BM220:CR220" si="274">BM71</f>
        <v>0</v>
      </c>
      <c r="BN220">
        <f t="shared" si="274"/>
        <v>0</v>
      </c>
      <c r="BO220">
        <f t="shared" si="274"/>
        <v>0</v>
      </c>
      <c r="BP220">
        <f t="shared" si="274"/>
        <v>0</v>
      </c>
      <c r="BQ220">
        <f t="shared" si="274"/>
        <v>0</v>
      </c>
      <c r="BR220">
        <f t="shared" si="274"/>
        <v>0</v>
      </c>
      <c r="BS220">
        <f t="shared" si="274"/>
        <v>0</v>
      </c>
      <c r="BT220">
        <f t="shared" si="274"/>
        <v>0</v>
      </c>
      <c r="BU220">
        <f t="shared" si="274"/>
        <v>0</v>
      </c>
      <c r="BV220">
        <f t="shared" si="274"/>
        <v>0</v>
      </c>
      <c r="BW220">
        <f t="shared" si="274"/>
        <v>0</v>
      </c>
      <c r="BX220">
        <f t="shared" si="274"/>
        <v>0</v>
      </c>
      <c r="BY220">
        <f t="shared" si="274"/>
        <v>0</v>
      </c>
      <c r="BZ220">
        <f t="shared" si="274"/>
        <v>0</v>
      </c>
      <c r="CA220">
        <f t="shared" si="274"/>
        <v>0</v>
      </c>
      <c r="CB220">
        <f t="shared" si="274"/>
        <v>0</v>
      </c>
      <c r="CC220">
        <f t="shared" si="274"/>
        <v>0</v>
      </c>
      <c r="CD220">
        <f t="shared" si="274"/>
        <v>0</v>
      </c>
      <c r="CE220">
        <f t="shared" si="274"/>
        <v>0</v>
      </c>
      <c r="CF220">
        <f t="shared" si="274"/>
        <v>0</v>
      </c>
      <c r="CG220">
        <f t="shared" si="274"/>
        <v>0</v>
      </c>
      <c r="CH220">
        <f t="shared" si="274"/>
        <v>0</v>
      </c>
      <c r="CI220">
        <f t="shared" si="274"/>
        <v>0</v>
      </c>
      <c r="CJ220">
        <f t="shared" si="274"/>
        <v>0</v>
      </c>
      <c r="CK220">
        <f t="shared" si="274"/>
        <v>0</v>
      </c>
      <c r="CL220">
        <f t="shared" si="274"/>
        <v>0</v>
      </c>
      <c r="CM220">
        <f t="shared" si="274"/>
        <v>0</v>
      </c>
      <c r="CN220">
        <f t="shared" si="274"/>
        <v>0</v>
      </c>
      <c r="CO220">
        <f t="shared" si="274"/>
        <v>0</v>
      </c>
      <c r="CP220">
        <f t="shared" si="274"/>
        <v>0</v>
      </c>
      <c r="CQ220">
        <f t="shared" si="274"/>
        <v>0</v>
      </c>
      <c r="CR220">
        <f t="shared" si="274"/>
        <v>0</v>
      </c>
      <c r="CS220">
        <f t="shared" ref="CS220:DH220" si="275">CS71</f>
        <v>0</v>
      </c>
      <c r="CT220">
        <f t="shared" si="275"/>
        <v>0</v>
      </c>
      <c r="CU220">
        <f t="shared" si="275"/>
        <v>0</v>
      </c>
      <c r="CV220">
        <f t="shared" si="275"/>
        <v>0</v>
      </c>
      <c r="CW220">
        <f t="shared" si="275"/>
        <v>0</v>
      </c>
      <c r="CX220">
        <f t="shared" si="275"/>
        <v>0</v>
      </c>
      <c r="CY220">
        <f t="shared" si="275"/>
        <v>0</v>
      </c>
      <c r="CZ220">
        <f t="shared" si="275"/>
        <v>0</v>
      </c>
      <c r="DA220">
        <f t="shared" si="275"/>
        <v>0</v>
      </c>
      <c r="DB220">
        <f t="shared" si="275"/>
        <v>0</v>
      </c>
      <c r="DC220">
        <f t="shared" si="275"/>
        <v>0</v>
      </c>
      <c r="DD220">
        <f t="shared" si="275"/>
        <v>0</v>
      </c>
      <c r="DE220">
        <f t="shared" si="275"/>
        <v>0</v>
      </c>
      <c r="DF220">
        <f t="shared" si="275"/>
        <v>0</v>
      </c>
      <c r="DG220">
        <f t="shared" si="275"/>
        <v>0</v>
      </c>
      <c r="DH220">
        <f t="shared" si="275"/>
        <v>0</v>
      </c>
    </row>
    <row r="221" spans="1:112">
      <c r="A221">
        <f t="shared" ref="A221:AF221" si="276">A72</f>
        <v>598</v>
      </c>
      <c r="B221" t="str">
        <f t="shared" si="276"/>
        <v>Empresa Pública "Editorial del Estado Plurinacional de Bolivia"</v>
      </c>
      <c r="C221">
        <f t="shared" si="276"/>
        <v>0</v>
      </c>
      <c r="D221">
        <f t="shared" si="276"/>
        <v>0</v>
      </c>
      <c r="E221">
        <f t="shared" si="276"/>
        <v>0</v>
      </c>
      <c r="F221">
        <f t="shared" si="276"/>
        <v>0</v>
      </c>
      <c r="G221">
        <f t="shared" si="276"/>
        <v>0</v>
      </c>
      <c r="H221">
        <f t="shared" si="276"/>
        <v>0</v>
      </c>
      <c r="I221">
        <f t="shared" si="276"/>
        <v>0</v>
      </c>
      <c r="J221">
        <f t="shared" si="276"/>
        <v>0</v>
      </c>
      <c r="K221">
        <f t="shared" si="276"/>
        <v>0</v>
      </c>
      <c r="L221">
        <f t="shared" si="276"/>
        <v>0</v>
      </c>
      <c r="M221">
        <f t="shared" si="276"/>
        <v>0</v>
      </c>
      <c r="N221">
        <f t="shared" si="276"/>
        <v>0</v>
      </c>
      <c r="O221">
        <f t="shared" si="276"/>
        <v>0</v>
      </c>
      <c r="P221">
        <f t="shared" si="276"/>
        <v>0</v>
      </c>
      <c r="Q221">
        <f t="shared" si="276"/>
        <v>0</v>
      </c>
      <c r="R221">
        <f t="shared" si="276"/>
        <v>1845</v>
      </c>
      <c r="S221">
        <f t="shared" si="276"/>
        <v>0</v>
      </c>
      <c r="T221">
        <f t="shared" si="276"/>
        <v>4202.92</v>
      </c>
      <c r="U221">
        <f t="shared" si="276"/>
        <v>0</v>
      </c>
      <c r="V221">
        <f t="shared" si="276"/>
        <v>0</v>
      </c>
      <c r="W221">
        <f t="shared" si="276"/>
        <v>0</v>
      </c>
      <c r="X221">
        <f t="shared" si="276"/>
        <v>0</v>
      </c>
      <c r="Y221">
        <f t="shared" si="276"/>
        <v>0</v>
      </c>
      <c r="Z221">
        <f t="shared" si="276"/>
        <v>0</v>
      </c>
      <c r="AA221">
        <f t="shared" si="276"/>
        <v>0</v>
      </c>
      <c r="AB221">
        <f t="shared" si="276"/>
        <v>0</v>
      </c>
      <c r="AC221">
        <f t="shared" si="276"/>
        <v>0</v>
      </c>
      <c r="AD221">
        <f t="shared" si="276"/>
        <v>0</v>
      </c>
      <c r="AE221">
        <f t="shared" si="276"/>
        <v>0</v>
      </c>
      <c r="AF221">
        <f t="shared" si="276"/>
        <v>0</v>
      </c>
      <c r="AG221">
        <f t="shared" ref="AG221:BL221" si="277">AG72</f>
        <v>0</v>
      </c>
      <c r="AH221">
        <f t="shared" si="277"/>
        <v>0</v>
      </c>
      <c r="AI221">
        <f t="shared" si="277"/>
        <v>0</v>
      </c>
      <c r="AJ221">
        <f t="shared" si="277"/>
        <v>0</v>
      </c>
      <c r="AK221">
        <f t="shared" si="277"/>
        <v>0</v>
      </c>
      <c r="AL221">
        <f t="shared" si="277"/>
        <v>0</v>
      </c>
      <c r="AM221">
        <f t="shared" si="277"/>
        <v>0</v>
      </c>
      <c r="AN221">
        <f t="shared" si="277"/>
        <v>0</v>
      </c>
      <c r="AO221">
        <f t="shared" si="277"/>
        <v>0</v>
      </c>
      <c r="AP221">
        <f t="shared" si="277"/>
        <v>0</v>
      </c>
      <c r="AQ221">
        <f t="shared" si="277"/>
        <v>0</v>
      </c>
      <c r="AR221">
        <f t="shared" si="277"/>
        <v>0</v>
      </c>
      <c r="AS221">
        <f t="shared" si="277"/>
        <v>0</v>
      </c>
      <c r="AT221">
        <f t="shared" si="277"/>
        <v>0</v>
      </c>
      <c r="AU221">
        <f t="shared" si="277"/>
        <v>0</v>
      </c>
      <c r="AV221">
        <f t="shared" si="277"/>
        <v>0</v>
      </c>
      <c r="AW221">
        <f t="shared" si="277"/>
        <v>0</v>
      </c>
      <c r="AX221">
        <f t="shared" si="277"/>
        <v>0</v>
      </c>
      <c r="AY221">
        <f t="shared" si="277"/>
        <v>0</v>
      </c>
      <c r="AZ221">
        <f t="shared" si="277"/>
        <v>0</v>
      </c>
      <c r="BA221">
        <f t="shared" si="277"/>
        <v>0</v>
      </c>
      <c r="BB221">
        <f t="shared" si="277"/>
        <v>0</v>
      </c>
      <c r="BC221">
        <f t="shared" si="277"/>
        <v>0</v>
      </c>
      <c r="BD221">
        <f t="shared" si="277"/>
        <v>0</v>
      </c>
      <c r="BE221">
        <f t="shared" si="277"/>
        <v>0</v>
      </c>
      <c r="BF221">
        <f t="shared" si="277"/>
        <v>0</v>
      </c>
      <c r="BG221">
        <f t="shared" si="277"/>
        <v>0</v>
      </c>
      <c r="BH221">
        <f t="shared" si="277"/>
        <v>0</v>
      </c>
      <c r="BI221">
        <f t="shared" si="277"/>
        <v>0</v>
      </c>
      <c r="BJ221">
        <f t="shared" si="277"/>
        <v>0</v>
      </c>
      <c r="BK221">
        <f t="shared" si="277"/>
        <v>0</v>
      </c>
      <c r="BL221">
        <f t="shared" si="277"/>
        <v>0</v>
      </c>
      <c r="BM221">
        <f t="shared" ref="BM221:CR221" si="278">BM72</f>
        <v>0</v>
      </c>
      <c r="BN221">
        <f t="shared" si="278"/>
        <v>0</v>
      </c>
      <c r="BO221">
        <f t="shared" si="278"/>
        <v>0</v>
      </c>
      <c r="BP221">
        <f t="shared" si="278"/>
        <v>0</v>
      </c>
      <c r="BQ221">
        <f t="shared" si="278"/>
        <v>0</v>
      </c>
      <c r="BR221">
        <f t="shared" si="278"/>
        <v>0</v>
      </c>
      <c r="BS221">
        <f t="shared" si="278"/>
        <v>0</v>
      </c>
      <c r="BT221">
        <f t="shared" si="278"/>
        <v>0</v>
      </c>
      <c r="BU221">
        <f t="shared" si="278"/>
        <v>0</v>
      </c>
      <c r="BV221">
        <f t="shared" si="278"/>
        <v>0</v>
      </c>
      <c r="BW221">
        <f t="shared" si="278"/>
        <v>0</v>
      </c>
      <c r="BX221">
        <f t="shared" si="278"/>
        <v>0</v>
      </c>
      <c r="BY221">
        <f t="shared" si="278"/>
        <v>0</v>
      </c>
      <c r="BZ221">
        <f t="shared" si="278"/>
        <v>0</v>
      </c>
      <c r="CA221">
        <f t="shared" si="278"/>
        <v>0</v>
      </c>
      <c r="CB221">
        <f t="shared" si="278"/>
        <v>0</v>
      </c>
      <c r="CC221">
        <f t="shared" si="278"/>
        <v>0</v>
      </c>
      <c r="CD221">
        <f t="shared" si="278"/>
        <v>0</v>
      </c>
      <c r="CE221">
        <f t="shared" si="278"/>
        <v>0</v>
      </c>
      <c r="CF221">
        <f t="shared" si="278"/>
        <v>0</v>
      </c>
      <c r="CG221">
        <f t="shared" si="278"/>
        <v>0</v>
      </c>
      <c r="CH221">
        <f t="shared" si="278"/>
        <v>0</v>
      </c>
      <c r="CI221">
        <f t="shared" si="278"/>
        <v>0</v>
      </c>
      <c r="CJ221">
        <f t="shared" si="278"/>
        <v>0</v>
      </c>
      <c r="CK221">
        <f t="shared" si="278"/>
        <v>0</v>
      </c>
      <c r="CL221">
        <f t="shared" si="278"/>
        <v>0</v>
      </c>
      <c r="CM221">
        <f t="shared" si="278"/>
        <v>0</v>
      </c>
      <c r="CN221">
        <f t="shared" si="278"/>
        <v>0</v>
      </c>
      <c r="CO221">
        <f t="shared" si="278"/>
        <v>0</v>
      </c>
      <c r="CP221">
        <f t="shared" si="278"/>
        <v>0</v>
      </c>
      <c r="CQ221">
        <f t="shared" si="278"/>
        <v>0</v>
      </c>
      <c r="CR221">
        <f t="shared" si="278"/>
        <v>0</v>
      </c>
      <c r="CS221">
        <f t="shared" ref="CS221:DH221" si="279">CS72</f>
        <v>0</v>
      </c>
      <c r="CT221">
        <f t="shared" si="279"/>
        <v>0</v>
      </c>
      <c r="CU221">
        <f t="shared" si="279"/>
        <v>0</v>
      </c>
      <c r="CV221">
        <f t="shared" si="279"/>
        <v>0</v>
      </c>
      <c r="CW221">
        <f t="shared" si="279"/>
        <v>0</v>
      </c>
      <c r="CX221">
        <f t="shared" si="279"/>
        <v>0</v>
      </c>
      <c r="CY221">
        <f t="shared" si="279"/>
        <v>0</v>
      </c>
      <c r="CZ221">
        <f t="shared" si="279"/>
        <v>0</v>
      </c>
      <c r="DA221">
        <f t="shared" si="279"/>
        <v>0</v>
      </c>
      <c r="DB221">
        <f t="shared" si="279"/>
        <v>0</v>
      </c>
      <c r="DC221">
        <f t="shared" si="279"/>
        <v>0</v>
      </c>
      <c r="DD221">
        <f t="shared" si="279"/>
        <v>0</v>
      </c>
      <c r="DE221">
        <f t="shared" si="279"/>
        <v>0</v>
      </c>
      <c r="DF221">
        <f t="shared" si="279"/>
        <v>0</v>
      </c>
      <c r="DG221">
        <f t="shared" si="279"/>
        <v>0</v>
      </c>
      <c r="DH221">
        <f t="shared" si="279"/>
        <v>0</v>
      </c>
    </row>
    <row r="222" spans="1:112">
      <c r="A222">
        <f t="shared" ref="A222:AF222" si="280">A73</f>
        <v>253</v>
      </c>
      <c r="B222" t="str">
        <f t="shared" si="280"/>
        <v>Entidad Ejecutora de Medio Ambiente y Agua</v>
      </c>
      <c r="C222">
        <f t="shared" si="280"/>
        <v>0</v>
      </c>
      <c r="D222">
        <f t="shared" si="280"/>
        <v>0</v>
      </c>
      <c r="E222">
        <f t="shared" si="280"/>
        <v>0</v>
      </c>
      <c r="F222">
        <f t="shared" si="280"/>
        <v>0</v>
      </c>
      <c r="G222">
        <f t="shared" si="280"/>
        <v>0</v>
      </c>
      <c r="H222">
        <f t="shared" si="280"/>
        <v>0</v>
      </c>
      <c r="I222">
        <f t="shared" si="280"/>
        <v>0</v>
      </c>
      <c r="J222">
        <f t="shared" si="280"/>
        <v>0</v>
      </c>
      <c r="K222">
        <f t="shared" si="280"/>
        <v>0</v>
      </c>
      <c r="L222">
        <f t="shared" si="280"/>
        <v>0</v>
      </c>
      <c r="M222">
        <f t="shared" si="280"/>
        <v>0</v>
      </c>
      <c r="N222">
        <f t="shared" si="280"/>
        <v>0</v>
      </c>
      <c r="O222">
        <f t="shared" si="280"/>
        <v>0</v>
      </c>
      <c r="P222">
        <f t="shared" si="280"/>
        <v>0</v>
      </c>
      <c r="Q222">
        <f t="shared" si="280"/>
        <v>0</v>
      </c>
      <c r="R222">
        <f t="shared" si="280"/>
        <v>0</v>
      </c>
      <c r="S222">
        <f t="shared" si="280"/>
        <v>0</v>
      </c>
      <c r="T222">
        <f t="shared" si="280"/>
        <v>1897303.87</v>
      </c>
      <c r="U222">
        <f t="shared" si="280"/>
        <v>0</v>
      </c>
      <c r="V222">
        <f t="shared" si="280"/>
        <v>0</v>
      </c>
      <c r="W222">
        <f t="shared" si="280"/>
        <v>0</v>
      </c>
      <c r="X222">
        <f t="shared" si="280"/>
        <v>0</v>
      </c>
      <c r="Y222">
        <f t="shared" si="280"/>
        <v>0</v>
      </c>
      <c r="Z222">
        <f t="shared" si="280"/>
        <v>0</v>
      </c>
      <c r="AA222">
        <f t="shared" si="280"/>
        <v>0</v>
      </c>
      <c r="AB222">
        <f t="shared" si="280"/>
        <v>0</v>
      </c>
      <c r="AC222">
        <f t="shared" si="280"/>
        <v>0</v>
      </c>
      <c r="AD222">
        <f t="shared" si="280"/>
        <v>0</v>
      </c>
      <c r="AE222">
        <f t="shared" si="280"/>
        <v>0</v>
      </c>
      <c r="AF222">
        <f t="shared" si="280"/>
        <v>0</v>
      </c>
      <c r="AG222">
        <f t="shared" ref="AG222:BL222" si="281">AG73</f>
        <v>0</v>
      </c>
      <c r="AH222">
        <f t="shared" si="281"/>
        <v>0</v>
      </c>
      <c r="AI222">
        <f t="shared" si="281"/>
        <v>0</v>
      </c>
      <c r="AJ222">
        <f t="shared" si="281"/>
        <v>0</v>
      </c>
      <c r="AK222">
        <f t="shared" si="281"/>
        <v>0</v>
      </c>
      <c r="AL222">
        <f t="shared" si="281"/>
        <v>0</v>
      </c>
      <c r="AM222">
        <f t="shared" si="281"/>
        <v>0</v>
      </c>
      <c r="AN222">
        <f t="shared" si="281"/>
        <v>0</v>
      </c>
      <c r="AO222">
        <f t="shared" si="281"/>
        <v>0</v>
      </c>
      <c r="AP222">
        <f t="shared" si="281"/>
        <v>0</v>
      </c>
      <c r="AQ222">
        <f t="shared" si="281"/>
        <v>0</v>
      </c>
      <c r="AR222">
        <f t="shared" si="281"/>
        <v>0</v>
      </c>
      <c r="AS222">
        <f t="shared" si="281"/>
        <v>0</v>
      </c>
      <c r="AT222">
        <f t="shared" si="281"/>
        <v>0</v>
      </c>
      <c r="AU222">
        <f t="shared" si="281"/>
        <v>0</v>
      </c>
      <c r="AV222">
        <f t="shared" si="281"/>
        <v>0</v>
      </c>
      <c r="AW222">
        <f t="shared" si="281"/>
        <v>0</v>
      </c>
      <c r="AX222">
        <f t="shared" si="281"/>
        <v>0</v>
      </c>
      <c r="AY222">
        <f t="shared" si="281"/>
        <v>0</v>
      </c>
      <c r="AZ222">
        <f t="shared" si="281"/>
        <v>0</v>
      </c>
      <c r="BA222">
        <f t="shared" si="281"/>
        <v>0</v>
      </c>
      <c r="BB222">
        <f t="shared" si="281"/>
        <v>0</v>
      </c>
      <c r="BC222">
        <f t="shared" si="281"/>
        <v>0</v>
      </c>
      <c r="BD222">
        <f t="shared" si="281"/>
        <v>0</v>
      </c>
      <c r="BE222">
        <f t="shared" si="281"/>
        <v>0</v>
      </c>
      <c r="BF222">
        <f t="shared" si="281"/>
        <v>0</v>
      </c>
      <c r="BG222">
        <f t="shared" si="281"/>
        <v>0</v>
      </c>
      <c r="BH222">
        <f t="shared" si="281"/>
        <v>0</v>
      </c>
      <c r="BI222">
        <f t="shared" si="281"/>
        <v>0</v>
      </c>
      <c r="BJ222">
        <f t="shared" si="281"/>
        <v>0</v>
      </c>
      <c r="BK222">
        <f t="shared" si="281"/>
        <v>0</v>
      </c>
      <c r="BL222">
        <f t="shared" si="281"/>
        <v>0</v>
      </c>
      <c r="BM222">
        <f t="shared" ref="BM222:CR222" si="282">BM73</f>
        <v>0</v>
      </c>
      <c r="BN222">
        <f t="shared" si="282"/>
        <v>0</v>
      </c>
      <c r="BO222">
        <f t="shared" si="282"/>
        <v>0</v>
      </c>
      <c r="BP222">
        <f t="shared" si="282"/>
        <v>0</v>
      </c>
      <c r="BQ222">
        <f t="shared" si="282"/>
        <v>0</v>
      </c>
      <c r="BR222">
        <f t="shared" si="282"/>
        <v>0</v>
      </c>
      <c r="BS222">
        <f t="shared" si="282"/>
        <v>0</v>
      </c>
      <c r="BT222">
        <f t="shared" si="282"/>
        <v>0</v>
      </c>
      <c r="BU222">
        <f t="shared" si="282"/>
        <v>0</v>
      </c>
      <c r="BV222">
        <f t="shared" si="282"/>
        <v>0</v>
      </c>
      <c r="BW222">
        <f t="shared" si="282"/>
        <v>0</v>
      </c>
      <c r="BX222">
        <f t="shared" si="282"/>
        <v>0</v>
      </c>
      <c r="BY222">
        <f t="shared" si="282"/>
        <v>0</v>
      </c>
      <c r="BZ222">
        <f t="shared" si="282"/>
        <v>0</v>
      </c>
      <c r="CA222">
        <f t="shared" si="282"/>
        <v>0</v>
      </c>
      <c r="CB222">
        <f t="shared" si="282"/>
        <v>0</v>
      </c>
      <c r="CC222">
        <f t="shared" si="282"/>
        <v>0</v>
      </c>
      <c r="CD222">
        <f t="shared" si="282"/>
        <v>0</v>
      </c>
      <c r="CE222">
        <f t="shared" si="282"/>
        <v>0</v>
      </c>
      <c r="CF222">
        <f t="shared" si="282"/>
        <v>0</v>
      </c>
      <c r="CG222">
        <f t="shared" si="282"/>
        <v>0</v>
      </c>
      <c r="CH222">
        <f t="shared" si="282"/>
        <v>0</v>
      </c>
      <c r="CI222">
        <f t="shared" si="282"/>
        <v>0</v>
      </c>
      <c r="CJ222">
        <f t="shared" si="282"/>
        <v>0</v>
      </c>
      <c r="CK222">
        <f t="shared" si="282"/>
        <v>0</v>
      </c>
      <c r="CL222">
        <f t="shared" si="282"/>
        <v>0</v>
      </c>
      <c r="CM222">
        <f t="shared" si="282"/>
        <v>0</v>
      </c>
      <c r="CN222">
        <f t="shared" si="282"/>
        <v>0</v>
      </c>
      <c r="CO222">
        <f t="shared" si="282"/>
        <v>0</v>
      </c>
      <c r="CP222">
        <f t="shared" si="282"/>
        <v>0</v>
      </c>
      <c r="CQ222">
        <f t="shared" si="282"/>
        <v>0</v>
      </c>
      <c r="CR222">
        <f t="shared" si="282"/>
        <v>0</v>
      </c>
      <c r="CS222">
        <f t="shared" ref="CS222:DH222" si="283">CS73</f>
        <v>0</v>
      </c>
      <c r="CT222">
        <f t="shared" si="283"/>
        <v>0</v>
      </c>
      <c r="CU222">
        <f t="shared" si="283"/>
        <v>0</v>
      </c>
      <c r="CV222">
        <f t="shared" si="283"/>
        <v>0</v>
      </c>
      <c r="CW222">
        <f t="shared" si="283"/>
        <v>0</v>
      </c>
      <c r="CX222">
        <f t="shared" si="283"/>
        <v>0</v>
      </c>
      <c r="CY222">
        <f t="shared" si="283"/>
        <v>0</v>
      </c>
      <c r="CZ222">
        <f t="shared" si="283"/>
        <v>0</v>
      </c>
      <c r="DA222">
        <f t="shared" si="283"/>
        <v>0</v>
      </c>
      <c r="DB222">
        <f t="shared" si="283"/>
        <v>0</v>
      </c>
      <c r="DC222">
        <f t="shared" si="283"/>
        <v>0</v>
      </c>
      <c r="DD222">
        <f t="shared" si="283"/>
        <v>0</v>
      </c>
      <c r="DE222">
        <f t="shared" si="283"/>
        <v>0</v>
      </c>
      <c r="DF222">
        <f t="shared" si="283"/>
        <v>0</v>
      </c>
      <c r="DG222">
        <f t="shared" si="283"/>
        <v>0</v>
      </c>
      <c r="DH222">
        <f t="shared" si="283"/>
        <v>0</v>
      </c>
    </row>
    <row r="223" spans="1:112">
      <c r="A223">
        <f t="shared" ref="A223:AF223" si="284">A74</f>
        <v>376</v>
      </c>
      <c r="B223" t="str">
        <f t="shared" si="284"/>
        <v>Agencia Boliviana de Energía Nuclear</v>
      </c>
      <c r="C223">
        <f t="shared" si="284"/>
        <v>0</v>
      </c>
      <c r="D223">
        <f t="shared" si="284"/>
        <v>0</v>
      </c>
      <c r="E223">
        <f t="shared" si="284"/>
        <v>0</v>
      </c>
      <c r="F223">
        <f t="shared" si="284"/>
        <v>0</v>
      </c>
      <c r="G223">
        <f t="shared" si="284"/>
        <v>0</v>
      </c>
      <c r="H223">
        <f t="shared" si="284"/>
        <v>0</v>
      </c>
      <c r="I223">
        <f t="shared" si="284"/>
        <v>0</v>
      </c>
      <c r="J223">
        <f t="shared" si="284"/>
        <v>0</v>
      </c>
      <c r="K223">
        <f t="shared" si="284"/>
        <v>50</v>
      </c>
      <c r="L223">
        <f t="shared" si="284"/>
        <v>0</v>
      </c>
      <c r="M223">
        <f t="shared" si="284"/>
        <v>0</v>
      </c>
      <c r="N223">
        <f t="shared" si="284"/>
        <v>0</v>
      </c>
      <c r="O223">
        <f t="shared" si="284"/>
        <v>0</v>
      </c>
      <c r="P223">
        <f t="shared" si="284"/>
        <v>0</v>
      </c>
      <c r="Q223">
        <f t="shared" si="284"/>
        <v>0</v>
      </c>
      <c r="R223">
        <f t="shared" si="284"/>
        <v>1857.76</v>
      </c>
      <c r="S223">
        <f t="shared" si="284"/>
        <v>0</v>
      </c>
      <c r="T223">
        <f t="shared" si="284"/>
        <v>0</v>
      </c>
      <c r="U223">
        <f t="shared" si="284"/>
        <v>0</v>
      </c>
      <c r="V223">
        <f t="shared" si="284"/>
        <v>0</v>
      </c>
      <c r="W223">
        <f t="shared" si="284"/>
        <v>0</v>
      </c>
      <c r="X223">
        <f t="shared" si="284"/>
        <v>0</v>
      </c>
      <c r="Y223">
        <f t="shared" si="284"/>
        <v>0</v>
      </c>
      <c r="Z223">
        <f t="shared" si="284"/>
        <v>0</v>
      </c>
      <c r="AA223">
        <f t="shared" si="284"/>
        <v>0</v>
      </c>
      <c r="AB223">
        <f t="shared" si="284"/>
        <v>0</v>
      </c>
      <c r="AC223">
        <f t="shared" si="284"/>
        <v>0</v>
      </c>
      <c r="AD223">
        <f t="shared" si="284"/>
        <v>0</v>
      </c>
      <c r="AE223">
        <f t="shared" si="284"/>
        <v>0</v>
      </c>
      <c r="AF223">
        <f t="shared" si="284"/>
        <v>0</v>
      </c>
      <c r="AG223">
        <f t="shared" ref="AG223:BL223" si="285">AG74</f>
        <v>0</v>
      </c>
      <c r="AH223">
        <f t="shared" si="285"/>
        <v>0</v>
      </c>
      <c r="AI223">
        <f t="shared" si="285"/>
        <v>0</v>
      </c>
      <c r="AJ223">
        <f t="shared" si="285"/>
        <v>0</v>
      </c>
      <c r="AK223">
        <f t="shared" si="285"/>
        <v>0</v>
      </c>
      <c r="AL223">
        <f t="shared" si="285"/>
        <v>0</v>
      </c>
      <c r="AM223">
        <f t="shared" si="285"/>
        <v>0</v>
      </c>
      <c r="AN223">
        <f t="shared" si="285"/>
        <v>0</v>
      </c>
      <c r="AO223">
        <f t="shared" si="285"/>
        <v>0</v>
      </c>
      <c r="AP223">
        <f t="shared" si="285"/>
        <v>0</v>
      </c>
      <c r="AQ223">
        <f t="shared" si="285"/>
        <v>0</v>
      </c>
      <c r="AR223">
        <f t="shared" si="285"/>
        <v>0</v>
      </c>
      <c r="AS223">
        <f t="shared" si="285"/>
        <v>0</v>
      </c>
      <c r="AT223">
        <f t="shared" si="285"/>
        <v>0</v>
      </c>
      <c r="AU223">
        <f t="shared" si="285"/>
        <v>0</v>
      </c>
      <c r="AV223">
        <f t="shared" si="285"/>
        <v>0</v>
      </c>
      <c r="AW223">
        <f t="shared" si="285"/>
        <v>0</v>
      </c>
      <c r="AX223">
        <f t="shared" si="285"/>
        <v>0</v>
      </c>
      <c r="AY223">
        <f t="shared" si="285"/>
        <v>0</v>
      </c>
      <c r="AZ223">
        <f t="shared" si="285"/>
        <v>0</v>
      </c>
      <c r="BA223">
        <f t="shared" si="285"/>
        <v>0</v>
      </c>
      <c r="BB223">
        <f t="shared" si="285"/>
        <v>0</v>
      </c>
      <c r="BC223">
        <f t="shared" si="285"/>
        <v>0</v>
      </c>
      <c r="BD223">
        <f t="shared" si="285"/>
        <v>0</v>
      </c>
      <c r="BE223">
        <f t="shared" si="285"/>
        <v>0</v>
      </c>
      <c r="BF223">
        <f t="shared" si="285"/>
        <v>0</v>
      </c>
      <c r="BG223">
        <f t="shared" si="285"/>
        <v>0</v>
      </c>
      <c r="BH223">
        <f t="shared" si="285"/>
        <v>0</v>
      </c>
      <c r="BI223">
        <f t="shared" si="285"/>
        <v>0</v>
      </c>
      <c r="BJ223">
        <f t="shared" si="285"/>
        <v>0</v>
      </c>
      <c r="BK223">
        <f t="shared" si="285"/>
        <v>0</v>
      </c>
      <c r="BL223">
        <f t="shared" si="285"/>
        <v>0</v>
      </c>
      <c r="BM223">
        <f t="shared" ref="BM223:CR223" si="286">BM74</f>
        <v>0</v>
      </c>
      <c r="BN223">
        <f t="shared" si="286"/>
        <v>0</v>
      </c>
      <c r="BO223">
        <f t="shared" si="286"/>
        <v>0</v>
      </c>
      <c r="BP223">
        <f t="shared" si="286"/>
        <v>0</v>
      </c>
      <c r="BQ223">
        <f t="shared" si="286"/>
        <v>0</v>
      </c>
      <c r="BR223">
        <f t="shared" si="286"/>
        <v>0</v>
      </c>
      <c r="BS223">
        <f t="shared" si="286"/>
        <v>0</v>
      </c>
      <c r="BT223">
        <f t="shared" si="286"/>
        <v>0</v>
      </c>
      <c r="BU223">
        <f t="shared" si="286"/>
        <v>0</v>
      </c>
      <c r="BV223">
        <f t="shared" si="286"/>
        <v>0</v>
      </c>
      <c r="BW223">
        <f t="shared" si="286"/>
        <v>0</v>
      </c>
      <c r="BX223">
        <f t="shared" si="286"/>
        <v>0</v>
      </c>
      <c r="BY223">
        <f t="shared" si="286"/>
        <v>0</v>
      </c>
      <c r="BZ223">
        <f t="shared" si="286"/>
        <v>0</v>
      </c>
      <c r="CA223">
        <f t="shared" si="286"/>
        <v>0</v>
      </c>
      <c r="CB223">
        <f t="shared" si="286"/>
        <v>0</v>
      </c>
      <c r="CC223">
        <f t="shared" si="286"/>
        <v>0</v>
      </c>
      <c r="CD223">
        <f t="shared" si="286"/>
        <v>0</v>
      </c>
      <c r="CE223">
        <f t="shared" si="286"/>
        <v>0</v>
      </c>
      <c r="CF223">
        <f t="shared" si="286"/>
        <v>0</v>
      </c>
      <c r="CG223">
        <f t="shared" si="286"/>
        <v>0</v>
      </c>
      <c r="CH223">
        <f t="shared" si="286"/>
        <v>0</v>
      </c>
      <c r="CI223">
        <f t="shared" si="286"/>
        <v>0</v>
      </c>
      <c r="CJ223">
        <f t="shared" si="286"/>
        <v>0</v>
      </c>
      <c r="CK223">
        <f t="shared" si="286"/>
        <v>0</v>
      </c>
      <c r="CL223">
        <f t="shared" si="286"/>
        <v>0</v>
      </c>
      <c r="CM223">
        <f t="shared" si="286"/>
        <v>0</v>
      </c>
      <c r="CN223">
        <f t="shared" si="286"/>
        <v>0</v>
      </c>
      <c r="CO223">
        <f t="shared" si="286"/>
        <v>0</v>
      </c>
      <c r="CP223">
        <f t="shared" si="286"/>
        <v>0</v>
      </c>
      <c r="CQ223">
        <f t="shared" si="286"/>
        <v>0</v>
      </c>
      <c r="CR223">
        <f t="shared" si="286"/>
        <v>0</v>
      </c>
      <c r="CS223">
        <f t="shared" ref="CS223:DH223" si="287">CS74</f>
        <v>0</v>
      </c>
      <c r="CT223">
        <f t="shared" si="287"/>
        <v>0</v>
      </c>
      <c r="CU223">
        <f t="shared" si="287"/>
        <v>0</v>
      </c>
      <c r="CV223">
        <f t="shared" si="287"/>
        <v>0</v>
      </c>
      <c r="CW223">
        <f t="shared" si="287"/>
        <v>0</v>
      </c>
      <c r="CX223">
        <f t="shared" si="287"/>
        <v>0</v>
      </c>
      <c r="CY223">
        <f t="shared" si="287"/>
        <v>0</v>
      </c>
      <c r="CZ223">
        <f t="shared" si="287"/>
        <v>0</v>
      </c>
      <c r="DA223">
        <f t="shared" si="287"/>
        <v>0</v>
      </c>
      <c r="DB223">
        <f t="shared" si="287"/>
        <v>0</v>
      </c>
      <c r="DC223">
        <f t="shared" si="287"/>
        <v>0</v>
      </c>
      <c r="DD223">
        <f t="shared" si="287"/>
        <v>0</v>
      </c>
      <c r="DE223">
        <f t="shared" si="287"/>
        <v>0</v>
      </c>
      <c r="DF223">
        <f t="shared" si="287"/>
        <v>0</v>
      </c>
      <c r="DG223">
        <f t="shared" si="287"/>
        <v>0</v>
      </c>
      <c r="DH223">
        <f t="shared" si="287"/>
        <v>0</v>
      </c>
    </row>
    <row r="224" spans="1:112">
      <c r="A224">
        <f t="shared" ref="A224:AF224" si="288">A75</f>
        <v>139</v>
      </c>
      <c r="B224" t="str">
        <f t="shared" si="288"/>
        <v>Universidad Mayor de San Andrés</v>
      </c>
      <c r="C224">
        <f t="shared" si="288"/>
        <v>0</v>
      </c>
      <c r="D224">
        <f t="shared" si="288"/>
        <v>0</v>
      </c>
      <c r="E224">
        <f t="shared" si="288"/>
        <v>0</v>
      </c>
      <c r="F224">
        <f t="shared" si="288"/>
        <v>0</v>
      </c>
      <c r="G224">
        <f t="shared" si="288"/>
        <v>0</v>
      </c>
      <c r="H224">
        <f t="shared" si="288"/>
        <v>14775.4</v>
      </c>
      <c r="I224">
        <f t="shared" si="288"/>
        <v>0</v>
      </c>
      <c r="J224">
        <f t="shared" si="288"/>
        <v>0</v>
      </c>
      <c r="K224">
        <f t="shared" si="288"/>
        <v>0</v>
      </c>
      <c r="L224">
        <f t="shared" si="288"/>
        <v>0</v>
      </c>
      <c r="M224">
        <f t="shared" si="288"/>
        <v>0</v>
      </c>
      <c r="N224">
        <f t="shared" si="288"/>
        <v>0</v>
      </c>
      <c r="O224">
        <f t="shared" si="288"/>
        <v>0</v>
      </c>
      <c r="P224">
        <f t="shared" si="288"/>
        <v>0</v>
      </c>
      <c r="Q224">
        <f t="shared" si="288"/>
        <v>0</v>
      </c>
      <c r="R224">
        <f t="shared" si="288"/>
        <v>0</v>
      </c>
      <c r="S224">
        <f t="shared" si="288"/>
        <v>0</v>
      </c>
      <c r="T224">
        <f t="shared" si="288"/>
        <v>0</v>
      </c>
      <c r="U224">
        <f t="shared" si="288"/>
        <v>0</v>
      </c>
      <c r="V224">
        <f t="shared" si="288"/>
        <v>0</v>
      </c>
      <c r="W224">
        <f t="shared" si="288"/>
        <v>0</v>
      </c>
      <c r="X224">
        <f t="shared" si="288"/>
        <v>0</v>
      </c>
      <c r="Y224">
        <f t="shared" si="288"/>
        <v>0</v>
      </c>
      <c r="Z224">
        <f t="shared" si="288"/>
        <v>0</v>
      </c>
      <c r="AA224">
        <f t="shared" si="288"/>
        <v>0</v>
      </c>
      <c r="AB224">
        <f t="shared" si="288"/>
        <v>0</v>
      </c>
      <c r="AC224">
        <f t="shared" si="288"/>
        <v>0</v>
      </c>
      <c r="AD224">
        <f t="shared" si="288"/>
        <v>0</v>
      </c>
      <c r="AE224">
        <f t="shared" si="288"/>
        <v>0</v>
      </c>
      <c r="AF224">
        <f t="shared" si="288"/>
        <v>0</v>
      </c>
      <c r="AG224">
        <f t="shared" ref="AG224:BL224" si="289">AG75</f>
        <v>0</v>
      </c>
      <c r="AH224">
        <f t="shared" si="289"/>
        <v>0</v>
      </c>
      <c r="AI224">
        <f t="shared" si="289"/>
        <v>0</v>
      </c>
      <c r="AJ224">
        <f t="shared" si="289"/>
        <v>0</v>
      </c>
      <c r="AK224">
        <f t="shared" si="289"/>
        <v>0</v>
      </c>
      <c r="AL224">
        <f t="shared" si="289"/>
        <v>0</v>
      </c>
      <c r="AM224">
        <f t="shared" si="289"/>
        <v>0</v>
      </c>
      <c r="AN224">
        <f t="shared" si="289"/>
        <v>0</v>
      </c>
      <c r="AO224">
        <f t="shared" si="289"/>
        <v>0</v>
      </c>
      <c r="AP224">
        <f t="shared" si="289"/>
        <v>0</v>
      </c>
      <c r="AQ224">
        <f t="shared" si="289"/>
        <v>0</v>
      </c>
      <c r="AR224">
        <f t="shared" si="289"/>
        <v>0</v>
      </c>
      <c r="AS224">
        <f t="shared" si="289"/>
        <v>0</v>
      </c>
      <c r="AT224">
        <f t="shared" si="289"/>
        <v>0</v>
      </c>
      <c r="AU224">
        <f t="shared" si="289"/>
        <v>0</v>
      </c>
      <c r="AV224">
        <f t="shared" si="289"/>
        <v>0</v>
      </c>
      <c r="AW224">
        <f t="shared" si="289"/>
        <v>0</v>
      </c>
      <c r="AX224">
        <f t="shared" si="289"/>
        <v>0</v>
      </c>
      <c r="AY224">
        <f t="shared" si="289"/>
        <v>0</v>
      </c>
      <c r="AZ224">
        <f t="shared" si="289"/>
        <v>0</v>
      </c>
      <c r="BA224">
        <f t="shared" si="289"/>
        <v>0</v>
      </c>
      <c r="BB224">
        <f t="shared" si="289"/>
        <v>0</v>
      </c>
      <c r="BC224">
        <f t="shared" si="289"/>
        <v>0</v>
      </c>
      <c r="BD224">
        <f t="shared" si="289"/>
        <v>0</v>
      </c>
      <c r="BE224">
        <f t="shared" si="289"/>
        <v>0</v>
      </c>
      <c r="BF224">
        <f t="shared" si="289"/>
        <v>0</v>
      </c>
      <c r="BG224">
        <f t="shared" si="289"/>
        <v>0</v>
      </c>
      <c r="BH224">
        <f t="shared" si="289"/>
        <v>0</v>
      </c>
      <c r="BI224">
        <f t="shared" si="289"/>
        <v>0</v>
      </c>
      <c r="BJ224">
        <f t="shared" si="289"/>
        <v>0</v>
      </c>
      <c r="BK224">
        <f t="shared" si="289"/>
        <v>0</v>
      </c>
      <c r="BL224">
        <f t="shared" si="289"/>
        <v>0</v>
      </c>
      <c r="BM224">
        <f t="shared" ref="BM224:CR224" si="290">BM75</f>
        <v>0</v>
      </c>
      <c r="BN224">
        <f t="shared" si="290"/>
        <v>0</v>
      </c>
      <c r="BO224">
        <f t="shared" si="290"/>
        <v>0</v>
      </c>
      <c r="BP224">
        <f t="shared" si="290"/>
        <v>0</v>
      </c>
      <c r="BQ224">
        <f t="shared" si="290"/>
        <v>0</v>
      </c>
      <c r="BR224">
        <f t="shared" si="290"/>
        <v>0</v>
      </c>
      <c r="BS224">
        <f t="shared" si="290"/>
        <v>0</v>
      </c>
      <c r="BT224">
        <f t="shared" si="290"/>
        <v>0</v>
      </c>
      <c r="BU224">
        <f t="shared" si="290"/>
        <v>0</v>
      </c>
      <c r="BV224">
        <f t="shared" si="290"/>
        <v>0</v>
      </c>
      <c r="BW224">
        <f t="shared" si="290"/>
        <v>0</v>
      </c>
      <c r="BX224">
        <f t="shared" si="290"/>
        <v>0</v>
      </c>
      <c r="BY224">
        <f t="shared" si="290"/>
        <v>0</v>
      </c>
      <c r="BZ224">
        <f t="shared" si="290"/>
        <v>0</v>
      </c>
      <c r="CA224">
        <f t="shared" si="290"/>
        <v>0</v>
      </c>
      <c r="CB224">
        <f t="shared" si="290"/>
        <v>0</v>
      </c>
      <c r="CC224">
        <f t="shared" si="290"/>
        <v>0</v>
      </c>
      <c r="CD224">
        <f t="shared" si="290"/>
        <v>0</v>
      </c>
      <c r="CE224">
        <f t="shared" si="290"/>
        <v>0</v>
      </c>
      <c r="CF224">
        <f t="shared" si="290"/>
        <v>0</v>
      </c>
      <c r="CG224">
        <f t="shared" si="290"/>
        <v>0</v>
      </c>
      <c r="CH224">
        <f t="shared" si="290"/>
        <v>0</v>
      </c>
      <c r="CI224">
        <f t="shared" si="290"/>
        <v>0</v>
      </c>
      <c r="CJ224">
        <f t="shared" si="290"/>
        <v>0</v>
      </c>
      <c r="CK224">
        <f t="shared" si="290"/>
        <v>0</v>
      </c>
      <c r="CL224">
        <f t="shared" si="290"/>
        <v>0</v>
      </c>
      <c r="CM224">
        <f t="shared" si="290"/>
        <v>0</v>
      </c>
      <c r="CN224">
        <f t="shared" si="290"/>
        <v>0</v>
      </c>
      <c r="CO224">
        <f t="shared" si="290"/>
        <v>0</v>
      </c>
      <c r="CP224">
        <f t="shared" si="290"/>
        <v>0</v>
      </c>
      <c r="CQ224">
        <f t="shared" si="290"/>
        <v>0</v>
      </c>
      <c r="CR224">
        <f t="shared" si="290"/>
        <v>0</v>
      </c>
      <c r="CS224">
        <f t="shared" ref="CS224:DH224" si="291">CS75</f>
        <v>0</v>
      </c>
      <c r="CT224">
        <f t="shared" si="291"/>
        <v>0</v>
      </c>
      <c r="CU224">
        <f t="shared" si="291"/>
        <v>0</v>
      </c>
      <c r="CV224">
        <f t="shared" si="291"/>
        <v>0</v>
      </c>
      <c r="CW224">
        <f t="shared" si="291"/>
        <v>0</v>
      </c>
      <c r="CX224">
        <f t="shared" si="291"/>
        <v>0</v>
      </c>
      <c r="CY224">
        <f t="shared" si="291"/>
        <v>0</v>
      </c>
      <c r="CZ224">
        <f t="shared" si="291"/>
        <v>0</v>
      </c>
      <c r="DA224">
        <f t="shared" si="291"/>
        <v>0</v>
      </c>
      <c r="DB224">
        <f t="shared" si="291"/>
        <v>0</v>
      </c>
      <c r="DC224">
        <f t="shared" si="291"/>
        <v>0</v>
      </c>
      <c r="DD224">
        <f t="shared" si="291"/>
        <v>0</v>
      </c>
      <c r="DE224">
        <f t="shared" si="291"/>
        <v>0</v>
      </c>
      <c r="DF224">
        <f t="shared" si="291"/>
        <v>0</v>
      </c>
      <c r="DG224">
        <f t="shared" si="291"/>
        <v>0</v>
      </c>
      <c r="DH224">
        <f t="shared" si="291"/>
        <v>0</v>
      </c>
    </row>
    <row r="225" spans="1:112">
      <c r="A225">
        <f t="shared" ref="A225:AF225" si="292">A76</f>
        <v>163</v>
      </c>
      <c r="B225" t="str">
        <f t="shared" si="292"/>
        <v>Agencia Nacional de Hidrocarburos</v>
      </c>
      <c r="C225">
        <f t="shared" si="292"/>
        <v>0</v>
      </c>
      <c r="D225">
        <f t="shared" si="292"/>
        <v>0</v>
      </c>
      <c r="E225">
        <f t="shared" si="292"/>
        <v>0</v>
      </c>
      <c r="F225">
        <f t="shared" si="292"/>
        <v>0</v>
      </c>
      <c r="G225">
        <f t="shared" si="292"/>
        <v>0</v>
      </c>
      <c r="H225">
        <f t="shared" si="292"/>
        <v>0</v>
      </c>
      <c r="I225">
        <f t="shared" si="292"/>
        <v>0</v>
      </c>
      <c r="J225">
        <f t="shared" si="292"/>
        <v>0</v>
      </c>
      <c r="K225">
        <f t="shared" si="292"/>
        <v>0</v>
      </c>
      <c r="L225">
        <f t="shared" si="292"/>
        <v>0</v>
      </c>
      <c r="M225">
        <f t="shared" si="292"/>
        <v>0</v>
      </c>
      <c r="N225">
        <f t="shared" si="292"/>
        <v>0</v>
      </c>
      <c r="O225">
        <f t="shared" si="292"/>
        <v>0</v>
      </c>
      <c r="P225">
        <f t="shared" si="292"/>
        <v>0</v>
      </c>
      <c r="Q225">
        <f t="shared" si="292"/>
        <v>0</v>
      </c>
      <c r="R225">
        <f t="shared" si="292"/>
        <v>526.20000000000005</v>
      </c>
      <c r="S225">
        <f t="shared" si="292"/>
        <v>0</v>
      </c>
      <c r="T225">
        <f t="shared" si="292"/>
        <v>3080</v>
      </c>
      <c r="U225">
        <f t="shared" si="292"/>
        <v>0</v>
      </c>
      <c r="V225">
        <f t="shared" si="292"/>
        <v>0</v>
      </c>
      <c r="W225">
        <f t="shared" si="292"/>
        <v>0</v>
      </c>
      <c r="X225">
        <f t="shared" si="292"/>
        <v>0</v>
      </c>
      <c r="Y225">
        <f t="shared" si="292"/>
        <v>0</v>
      </c>
      <c r="Z225">
        <f t="shared" si="292"/>
        <v>0</v>
      </c>
      <c r="AA225">
        <f t="shared" si="292"/>
        <v>0</v>
      </c>
      <c r="AB225">
        <f t="shared" si="292"/>
        <v>0</v>
      </c>
      <c r="AC225">
        <f t="shared" si="292"/>
        <v>0</v>
      </c>
      <c r="AD225">
        <f t="shared" si="292"/>
        <v>0</v>
      </c>
      <c r="AE225">
        <f t="shared" si="292"/>
        <v>0</v>
      </c>
      <c r="AF225">
        <f t="shared" si="292"/>
        <v>0</v>
      </c>
      <c r="AG225">
        <f t="shared" ref="AG225:BL225" si="293">AG76</f>
        <v>0</v>
      </c>
      <c r="AH225">
        <f t="shared" si="293"/>
        <v>0</v>
      </c>
      <c r="AI225">
        <f t="shared" si="293"/>
        <v>0</v>
      </c>
      <c r="AJ225">
        <f t="shared" si="293"/>
        <v>0</v>
      </c>
      <c r="AK225">
        <f t="shared" si="293"/>
        <v>0</v>
      </c>
      <c r="AL225">
        <f t="shared" si="293"/>
        <v>0</v>
      </c>
      <c r="AM225">
        <f t="shared" si="293"/>
        <v>0</v>
      </c>
      <c r="AN225">
        <f t="shared" si="293"/>
        <v>0</v>
      </c>
      <c r="AO225">
        <f t="shared" si="293"/>
        <v>0</v>
      </c>
      <c r="AP225">
        <f t="shared" si="293"/>
        <v>0</v>
      </c>
      <c r="AQ225">
        <f t="shared" si="293"/>
        <v>0</v>
      </c>
      <c r="AR225">
        <f t="shared" si="293"/>
        <v>0</v>
      </c>
      <c r="AS225">
        <f t="shared" si="293"/>
        <v>0</v>
      </c>
      <c r="AT225">
        <f t="shared" si="293"/>
        <v>0</v>
      </c>
      <c r="AU225">
        <f t="shared" si="293"/>
        <v>0</v>
      </c>
      <c r="AV225">
        <f t="shared" si="293"/>
        <v>0</v>
      </c>
      <c r="AW225">
        <f t="shared" si="293"/>
        <v>0</v>
      </c>
      <c r="AX225">
        <f t="shared" si="293"/>
        <v>0</v>
      </c>
      <c r="AY225">
        <f t="shared" si="293"/>
        <v>0</v>
      </c>
      <c r="AZ225">
        <f t="shared" si="293"/>
        <v>0</v>
      </c>
      <c r="BA225">
        <f t="shared" si="293"/>
        <v>0</v>
      </c>
      <c r="BB225">
        <f t="shared" si="293"/>
        <v>0</v>
      </c>
      <c r="BC225">
        <f t="shared" si="293"/>
        <v>0</v>
      </c>
      <c r="BD225">
        <f t="shared" si="293"/>
        <v>0</v>
      </c>
      <c r="BE225">
        <f t="shared" si="293"/>
        <v>0</v>
      </c>
      <c r="BF225">
        <f t="shared" si="293"/>
        <v>0</v>
      </c>
      <c r="BG225">
        <f t="shared" si="293"/>
        <v>0</v>
      </c>
      <c r="BH225">
        <f t="shared" si="293"/>
        <v>0</v>
      </c>
      <c r="BI225">
        <f t="shared" si="293"/>
        <v>0</v>
      </c>
      <c r="BJ225">
        <f t="shared" si="293"/>
        <v>0</v>
      </c>
      <c r="BK225">
        <f t="shared" si="293"/>
        <v>0</v>
      </c>
      <c r="BL225">
        <f t="shared" si="293"/>
        <v>0</v>
      </c>
      <c r="BM225">
        <f t="shared" ref="BM225:CR225" si="294">BM76</f>
        <v>0</v>
      </c>
      <c r="BN225">
        <f t="shared" si="294"/>
        <v>0</v>
      </c>
      <c r="BO225">
        <f t="shared" si="294"/>
        <v>0</v>
      </c>
      <c r="BP225">
        <f t="shared" si="294"/>
        <v>0</v>
      </c>
      <c r="BQ225">
        <f t="shared" si="294"/>
        <v>0</v>
      </c>
      <c r="BR225">
        <f t="shared" si="294"/>
        <v>0</v>
      </c>
      <c r="BS225">
        <f t="shared" si="294"/>
        <v>0</v>
      </c>
      <c r="BT225">
        <f t="shared" si="294"/>
        <v>0</v>
      </c>
      <c r="BU225">
        <f t="shared" si="294"/>
        <v>0</v>
      </c>
      <c r="BV225">
        <f t="shared" si="294"/>
        <v>0</v>
      </c>
      <c r="BW225">
        <f t="shared" si="294"/>
        <v>0</v>
      </c>
      <c r="BX225">
        <f t="shared" si="294"/>
        <v>0</v>
      </c>
      <c r="BY225">
        <f t="shared" si="294"/>
        <v>0</v>
      </c>
      <c r="BZ225">
        <f t="shared" si="294"/>
        <v>0</v>
      </c>
      <c r="CA225">
        <f t="shared" si="294"/>
        <v>0</v>
      </c>
      <c r="CB225">
        <f t="shared" si="294"/>
        <v>0</v>
      </c>
      <c r="CC225">
        <f t="shared" si="294"/>
        <v>0</v>
      </c>
      <c r="CD225">
        <f t="shared" si="294"/>
        <v>0</v>
      </c>
      <c r="CE225">
        <f t="shared" si="294"/>
        <v>0</v>
      </c>
      <c r="CF225">
        <f t="shared" si="294"/>
        <v>0</v>
      </c>
      <c r="CG225">
        <f t="shared" si="294"/>
        <v>0</v>
      </c>
      <c r="CH225">
        <f t="shared" si="294"/>
        <v>0</v>
      </c>
      <c r="CI225">
        <f t="shared" si="294"/>
        <v>0</v>
      </c>
      <c r="CJ225">
        <f t="shared" si="294"/>
        <v>0</v>
      </c>
      <c r="CK225">
        <f t="shared" si="294"/>
        <v>0</v>
      </c>
      <c r="CL225">
        <f t="shared" si="294"/>
        <v>0</v>
      </c>
      <c r="CM225">
        <f t="shared" si="294"/>
        <v>0</v>
      </c>
      <c r="CN225">
        <f t="shared" si="294"/>
        <v>0</v>
      </c>
      <c r="CO225">
        <f t="shared" si="294"/>
        <v>0</v>
      </c>
      <c r="CP225">
        <f t="shared" si="294"/>
        <v>0</v>
      </c>
      <c r="CQ225">
        <f t="shared" si="294"/>
        <v>0</v>
      </c>
      <c r="CR225">
        <f t="shared" si="294"/>
        <v>0</v>
      </c>
      <c r="CS225">
        <f t="shared" ref="CS225:DH225" si="295">CS76</f>
        <v>0</v>
      </c>
      <c r="CT225">
        <f t="shared" si="295"/>
        <v>0</v>
      </c>
      <c r="CU225">
        <f t="shared" si="295"/>
        <v>0</v>
      </c>
      <c r="CV225">
        <f t="shared" si="295"/>
        <v>0</v>
      </c>
      <c r="CW225">
        <f t="shared" si="295"/>
        <v>0</v>
      </c>
      <c r="CX225">
        <f t="shared" si="295"/>
        <v>0</v>
      </c>
      <c r="CY225">
        <f t="shared" si="295"/>
        <v>0</v>
      </c>
      <c r="CZ225">
        <f t="shared" si="295"/>
        <v>0</v>
      </c>
      <c r="DA225">
        <f t="shared" si="295"/>
        <v>0</v>
      </c>
      <c r="DB225">
        <f t="shared" si="295"/>
        <v>0</v>
      </c>
      <c r="DC225">
        <f t="shared" si="295"/>
        <v>0</v>
      </c>
      <c r="DD225">
        <f t="shared" si="295"/>
        <v>0</v>
      </c>
      <c r="DE225">
        <f t="shared" si="295"/>
        <v>0</v>
      </c>
      <c r="DF225">
        <f t="shared" si="295"/>
        <v>0</v>
      </c>
      <c r="DG225">
        <f t="shared" si="295"/>
        <v>0</v>
      </c>
      <c r="DH225">
        <f t="shared" si="295"/>
        <v>0</v>
      </c>
    </row>
    <row r="226" spans="1:112">
      <c r="A226">
        <f t="shared" ref="A226:AF226" si="296">A77</f>
        <v>901</v>
      </c>
      <c r="B226" t="str">
        <f t="shared" si="296"/>
        <v>Gobierno Autónomo Departamental de Chuquisaca</v>
      </c>
      <c r="C226">
        <f t="shared" si="296"/>
        <v>0</v>
      </c>
      <c r="D226">
        <f t="shared" si="296"/>
        <v>0</v>
      </c>
      <c r="E226">
        <f t="shared" si="296"/>
        <v>0</v>
      </c>
      <c r="F226">
        <f t="shared" si="296"/>
        <v>0</v>
      </c>
      <c r="G226">
        <f t="shared" si="296"/>
        <v>0</v>
      </c>
      <c r="H226">
        <f t="shared" si="296"/>
        <v>1146352.8700000001</v>
      </c>
      <c r="I226">
        <f t="shared" si="296"/>
        <v>0</v>
      </c>
      <c r="J226">
        <f t="shared" si="296"/>
        <v>168.52</v>
      </c>
      <c r="K226">
        <f t="shared" si="296"/>
        <v>0</v>
      </c>
      <c r="L226">
        <f t="shared" si="296"/>
        <v>0</v>
      </c>
      <c r="M226">
        <f t="shared" si="296"/>
        <v>0</v>
      </c>
      <c r="N226">
        <f t="shared" si="296"/>
        <v>0</v>
      </c>
      <c r="O226">
        <f t="shared" si="296"/>
        <v>0</v>
      </c>
      <c r="P226">
        <f t="shared" si="296"/>
        <v>212676.86</v>
      </c>
      <c r="Q226">
        <f t="shared" si="296"/>
        <v>0</v>
      </c>
      <c r="R226">
        <f t="shared" si="296"/>
        <v>0</v>
      </c>
      <c r="S226">
        <f t="shared" si="296"/>
        <v>0</v>
      </c>
      <c r="T226">
        <f t="shared" si="296"/>
        <v>0</v>
      </c>
      <c r="U226">
        <f t="shared" si="296"/>
        <v>0</v>
      </c>
      <c r="V226">
        <f t="shared" si="296"/>
        <v>0</v>
      </c>
      <c r="W226">
        <f t="shared" si="296"/>
        <v>0</v>
      </c>
      <c r="X226">
        <f t="shared" si="296"/>
        <v>0</v>
      </c>
      <c r="Y226">
        <f t="shared" si="296"/>
        <v>0</v>
      </c>
      <c r="Z226">
        <f t="shared" si="296"/>
        <v>0</v>
      </c>
      <c r="AA226">
        <f t="shared" si="296"/>
        <v>0</v>
      </c>
      <c r="AB226">
        <f t="shared" si="296"/>
        <v>0</v>
      </c>
      <c r="AC226">
        <f t="shared" si="296"/>
        <v>0</v>
      </c>
      <c r="AD226">
        <f t="shared" si="296"/>
        <v>0</v>
      </c>
      <c r="AE226">
        <f t="shared" si="296"/>
        <v>0</v>
      </c>
      <c r="AF226">
        <f t="shared" si="296"/>
        <v>0</v>
      </c>
      <c r="AG226">
        <f t="shared" ref="AG226:BL226" si="297">AG77</f>
        <v>0</v>
      </c>
      <c r="AH226">
        <f t="shared" si="297"/>
        <v>0</v>
      </c>
      <c r="AI226">
        <f t="shared" si="297"/>
        <v>0</v>
      </c>
      <c r="AJ226">
        <f t="shared" si="297"/>
        <v>0</v>
      </c>
      <c r="AK226">
        <f t="shared" si="297"/>
        <v>0</v>
      </c>
      <c r="AL226">
        <f t="shared" si="297"/>
        <v>0</v>
      </c>
      <c r="AM226">
        <f t="shared" si="297"/>
        <v>0</v>
      </c>
      <c r="AN226">
        <f t="shared" si="297"/>
        <v>0</v>
      </c>
      <c r="AO226">
        <f t="shared" si="297"/>
        <v>0</v>
      </c>
      <c r="AP226">
        <f t="shared" si="297"/>
        <v>0</v>
      </c>
      <c r="AQ226">
        <f t="shared" si="297"/>
        <v>0</v>
      </c>
      <c r="AR226">
        <f t="shared" si="297"/>
        <v>0</v>
      </c>
      <c r="AS226">
        <f t="shared" si="297"/>
        <v>0</v>
      </c>
      <c r="AT226">
        <f t="shared" si="297"/>
        <v>0</v>
      </c>
      <c r="AU226">
        <f t="shared" si="297"/>
        <v>0</v>
      </c>
      <c r="AV226">
        <f t="shared" si="297"/>
        <v>0</v>
      </c>
      <c r="AW226">
        <f t="shared" si="297"/>
        <v>0</v>
      </c>
      <c r="AX226">
        <f t="shared" si="297"/>
        <v>0</v>
      </c>
      <c r="AY226">
        <f t="shared" si="297"/>
        <v>0</v>
      </c>
      <c r="AZ226">
        <f t="shared" si="297"/>
        <v>0</v>
      </c>
      <c r="BA226">
        <f t="shared" si="297"/>
        <v>0</v>
      </c>
      <c r="BB226">
        <f t="shared" si="297"/>
        <v>0</v>
      </c>
      <c r="BC226">
        <f t="shared" si="297"/>
        <v>0</v>
      </c>
      <c r="BD226">
        <f t="shared" si="297"/>
        <v>0</v>
      </c>
      <c r="BE226">
        <f t="shared" si="297"/>
        <v>0</v>
      </c>
      <c r="BF226">
        <f t="shared" si="297"/>
        <v>0</v>
      </c>
      <c r="BG226">
        <f t="shared" si="297"/>
        <v>0</v>
      </c>
      <c r="BH226">
        <f t="shared" si="297"/>
        <v>0</v>
      </c>
      <c r="BI226">
        <f t="shared" si="297"/>
        <v>0</v>
      </c>
      <c r="BJ226">
        <f t="shared" si="297"/>
        <v>0</v>
      </c>
      <c r="BK226">
        <f t="shared" si="297"/>
        <v>0</v>
      </c>
      <c r="BL226">
        <f t="shared" si="297"/>
        <v>0</v>
      </c>
      <c r="BM226">
        <f t="shared" ref="BM226:CR226" si="298">BM77</f>
        <v>0</v>
      </c>
      <c r="BN226">
        <f t="shared" si="298"/>
        <v>0</v>
      </c>
      <c r="BO226">
        <f t="shared" si="298"/>
        <v>0</v>
      </c>
      <c r="BP226">
        <f t="shared" si="298"/>
        <v>0</v>
      </c>
      <c r="BQ226">
        <f t="shared" si="298"/>
        <v>0</v>
      </c>
      <c r="BR226">
        <f t="shared" si="298"/>
        <v>0</v>
      </c>
      <c r="BS226">
        <f t="shared" si="298"/>
        <v>0</v>
      </c>
      <c r="BT226">
        <f t="shared" si="298"/>
        <v>0</v>
      </c>
      <c r="BU226">
        <f t="shared" si="298"/>
        <v>0</v>
      </c>
      <c r="BV226">
        <f t="shared" si="298"/>
        <v>0</v>
      </c>
      <c r="BW226">
        <f t="shared" si="298"/>
        <v>0</v>
      </c>
      <c r="BX226">
        <f t="shared" si="298"/>
        <v>0</v>
      </c>
      <c r="BY226">
        <f t="shared" si="298"/>
        <v>0</v>
      </c>
      <c r="BZ226">
        <f t="shared" si="298"/>
        <v>0</v>
      </c>
      <c r="CA226">
        <f t="shared" si="298"/>
        <v>0</v>
      </c>
      <c r="CB226">
        <f t="shared" si="298"/>
        <v>0</v>
      </c>
      <c r="CC226">
        <f t="shared" si="298"/>
        <v>0</v>
      </c>
      <c r="CD226">
        <f t="shared" si="298"/>
        <v>0</v>
      </c>
      <c r="CE226">
        <f t="shared" si="298"/>
        <v>0</v>
      </c>
      <c r="CF226">
        <f t="shared" si="298"/>
        <v>0</v>
      </c>
      <c r="CG226">
        <f t="shared" si="298"/>
        <v>0</v>
      </c>
      <c r="CH226">
        <f t="shared" si="298"/>
        <v>0</v>
      </c>
      <c r="CI226">
        <f t="shared" si="298"/>
        <v>0</v>
      </c>
      <c r="CJ226">
        <f t="shared" si="298"/>
        <v>0</v>
      </c>
      <c r="CK226">
        <f t="shared" si="298"/>
        <v>0</v>
      </c>
      <c r="CL226">
        <f t="shared" si="298"/>
        <v>0</v>
      </c>
      <c r="CM226">
        <f t="shared" si="298"/>
        <v>0</v>
      </c>
      <c r="CN226">
        <f t="shared" si="298"/>
        <v>0</v>
      </c>
      <c r="CO226">
        <f t="shared" si="298"/>
        <v>0</v>
      </c>
      <c r="CP226">
        <f t="shared" si="298"/>
        <v>0</v>
      </c>
      <c r="CQ226">
        <f t="shared" si="298"/>
        <v>0</v>
      </c>
      <c r="CR226">
        <f t="shared" si="298"/>
        <v>0</v>
      </c>
      <c r="CS226">
        <f t="shared" ref="CS226:DH226" si="299">CS77</f>
        <v>0</v>
      </c>
      <c r="CT226">
        <f t="shared" si="299"/>
        <v>0</v>
      </c>
      <c r="CU226">
        <f t="shared" si="299"/>
        <v>0</v>
      </c>
      <c r="CV226">
        <f t="shared" si="299"/>
        <v>0</v>
      </c>
      <c r="CW226">
        <f t="shared" si="299"/>
        <v>0</v>
      </c>
      <c r="CX226">
        <f t="shared" si="299"/>
        <v>0</v>
      </c>
      <c r="CY226">
        <f t="shared" si="299"/>
        <v>0</v>
      </c>
      <c r="CZ226">
        <f t="shared" si="299"/>
        <v>0</v>
      </c>
      <c r="DA226">
        <f t="shared" si="299"/>
        <v>0</v>
      </c>
      <c r="DB226">
        <f t="shared" si="299"/>
        <v>0</v>
      </c>
      <c r="DC226">
        <f t="shared" si="299"/>
        <v>0</v>
      </c>
      <c r="DD226">
        <f t="shared" si="299"/>
        <v>0</v>
      </c>
      <c r="DE226">
        <f t="shared" si="299"/>
        <v>0</v>
      </c>
      <c r="DF226">
        <f t="shared" si="299"/>
        <v>0</v>
      </c>
      <c r="DG226">
        <f t="shared" si="299"/>
        <v>0</v>
      </c>
      <c r="DH226">
        <f t="shared" si="299"/>
        <v>0</v>
      </c>
    </row>
    <row r="227" spans="1:112">
      <c r="A227">
        <f t="shared" ref="A227:AF227" si="300">A78</f>
        <v>423</v>
      </c>
      <c r="B227" t="str">
        <f t="shared" si="300"/>
        <v>Caja de Salud del Servicio Nal. de Caminos y Ramas Anexas</v>
      </c>
      <c r="C227">
        <f t="shared" si="300"/>
        <v>0</v>
      </c>
      <c r="D227">
        <f t="shared" si="300"/>
        <v>0</v>
      </c>
      <c r="E227">
        <f t="shared" si="300"/>
        <v>0</v>
      </c>
      <c r="F227">
        <f t="shared" si="300"/>
        <v>0</v>
      </c>
      <c r="G227">
        <f t="shared" si="300"/>
        <v>0</v>
      </c>
      <c r="H227">
        <f t="shared" si="300"/>
        <v>0</v>
      </c>
      <c r="I227">
        <f t="shared" si="300"/>
        <v>0</v>
      </c>
      <c r="J227">
        <f t="shared" si="300"/>
        <v>0</v>
      </c>
      <c r="K227">
        <f t="shared" si="300"/>
        <v>0</v>
      </c>
      <c r="L227">
        <f t="shared" si="300"/>
        <v>0</v>
      </c>
      <c r="M227">
        <f t="shared" si="300"/>
        <v>0</v>
      </c>
      <c r="N227">
        <f t="shared" si="300"/>
        <v>2826</v>
      </c>
      <c r="O227">
        <f t="shared" si="300"/>
        <v>0</v>
      </c>
      <c r="P227">
        <f t="shared" si="300"/>
        <v>0</v>
      </c>
      <c r="Q227">
        <f t="shared" si="300"/>
        <v>0</v>
      </c>
      <c r="R227">
        <f t="shared" si="300"/>
        <v>0</v>
      </c>
      <c r="S227">
        <f t="shared" si="300"/>
        <v>0</v>
      </c>
      <c r="T227">
        <f t="shared" si="300"/>
        <v>343</v>
      </c>
      <c r="U227">
        <f t="shared" si="300"/>
        <v>0</v>
      </c>
      <c r="V227">
        <f t="shared" si="300"/>
        <v>0</v>
      </c>
      <c r="W227">
        <f t="shared" si="300"/>
        <v>0</v>
      </c>
      <c r="X227">
        <f t="shared" si="300"/>
        <v>0</v>
      </c>
      <c r="Y227">
        <f t="shared" si="300"/>
        <v>0</v>
      </c>
      <c r="Z227">
        <f t="shared" si="300"/>
        <v>0</v>
      </c>
      <c r="AA227">
        <f t="shared" si="300"/>
        <v>0</v>
      </c>
      <c r="AB227">
        <f t="shared" si="300"/>
        <v>0</v>
      </c>
      <c r="AC227">
        <f t="shared" si="300"/>
        <v>0</v>
      </c>
      <c r="AD227">
        <f t="shared" si="300"/>
        <v>0</v>
      </c>
      <c r="AE227">
        <f t="shared" si="300"/>
        <v>0</v>
      </c>
      <c r="AF227">
        <f t="shared" si="300"/>
        <v>0</v>
      </c>
      <c r="AG227">
        <f t="shared" ref="AG227:BL227" si="301">AG78</f>
        <v>0</v>
      </c>
      <c r="AH227">
        <f t="shared" si="301"/>
        <v>0</v>
      </c>
      <c r="AI227">
        <f t="shared" si="301"/>
        <v>0</v>
      </c>
      <c r="AJ227">
        <f t="shared" si="301"/>
        <v>0</v>
      </c>
      <c r="AK227">
        <f t="shared" si="301"/>
        <v>0</v>
      </c>
      <c r="AL227">
        <f t="shared" si="301"/>
        <v>0</v>
      </c>
      <c r="AM227">
        <f t="shared" si="301"/>
        <v>0</v>
      </c>
      <c r="AN227">
        <f t="shared" si="301"/>
        <v>0</v>
      </c>
      <c r="AO227">
        <f t="shared" si="301"/>
        <v>0</v>
      </c>
      <c r="AP227">
        <f t="shared" si="301"/>
        <v>0</v>
      </c>
      <c r="AQ227">
        <f t="shared" si="301"/>
        <v>0</v>
      </c>
      <c r="AR227">
        <f t="shared" si="301"/>
        <v>0</v>
      </c>
      <c r="AS227">
        <f t="shared" si="301"/>
        <v>0</v>
      </c>
      <c r="AT227">
        <f t="shared" si="301"/>
        <v>0</v>
      </c>
      <c r="AU227">
        <f t="shared" si="301"/>
        <v>0</v>
      </c>
      <c r="AV227">
        <f t="shared" si="301"/>
        <v>0</v>
      </c>
      <c r="AW227">
        <f t="shared" si="301"/>
        <v>0</v>
      </c>
      <c r="AX227">
        <f t="shared" si="301"/>
        <v>0</v>
      </c>
      <c r="AY227">
        <f t="shared" si="301"/>
        <v>0</v>
      </c>
      <c r="AZ227">
        <f t="shared" si="301"/>
        <v>0</v>
      </c>
      <c r="BA227">
        <f t="shared" si="301"/>
        <v>0</v>
      </c>
      <c r="BB227">
        <f t="shared" si="301"/>
        <v>0</v>
      </c>
      <c r="BC227">
        <f t="shared" si="301"/>
        <v>0</v>
      </c>
      <c r="BD227">
        <f t="shared" si="301"/>
        <v>0</v>
      </c>
      <c r="BE227">
        <f t="shared" si="301"/>
        <v>0</v>
      </c>
      <c r="BF227">
        <f t="shared" si="301"/>
        <v>0</v>
      </c>
      <c r="BG227">
        <f t="shared" si="301"/>
        <v>0</v>
      </c>
      <c r="BH227">
        <f t="shared" si="301"/>
        <v>0</v>
      </c>
      <c r="BI227">
        <f t="shared" si="301"/>
        <v>0</v>
      </c>
      <c r="BJ227">
        <f t="shared" si="301"/>
        <v>0</v>
      </c>
      <c r="BK227">
        <f t="shared" si="301"/>
        <v>0</v>
      </c>
      <c r="BL227">
        <f t="shared" si="301"/>
        <v>0</v>
      </c>
      <c r="BM227">
        <f t="shared" ref="BM227:CR227" si="302">BM78</f>
        <v>0</v>
      </c>
      <c r="BN227">
        <f t="shared" si="302"/>
        <v>0</v>
      </c>
      <c r="BO227">
        <f t="shared" si="302"/>
        <v>0</v>
      </c>
      <c r="BP227">
        <f t="shared" si="302"/>
        <v>0</v>
      </c>
      <c r="BQ227">
        <f t="shared" si="302"/>
        <v>0</v>
      </c>
      <c r="BR227">
        <f t="shared" si="302"/>
        <v>0</v>
      </c>
      <c r="BS227">
        <f t="shared" si="302"/>
        <v>0</v>
      </c>
      <c r="BT227">
        <f t="shared" si="302"/>
        <v>0</v>
      </c>
      <c r="BU227">
        <f t="shared" si="302"/>
        <v>0</v>
      </c>
      <c r="BV227">
        <f t="shared" si="302"/>
        <v>0</v>
      </c>
      <c r="BW227">
        <f t="shared" si="302"/>
        <v>0</v>
      </c>
      <c r="BX227">
        <f t="shared" si="302"/>
        <v>0</v>
      </c>
      <c r="BY227">
        <f t="shared" si="302"/>
        <v>0</v>
      </c>
      <c r="BZ227">
        <f t="shared" si="302"/>
        <v>0</v>
      </c>
      <c r="CA227">
        <f t="shared" si="302"/>
        <v>0</v>
      </c>
      <c r="CB227">
        <f t="shared" si="302"/>
        <v>0</v>
      </c>
      <c r="CC227">
        <f t="shared" si="302"/>
        <v>0</v>
      </c>
      <c r="CD227">
        <f t="shared" si="302"/>
        <v>0</v>
      </c>
      <c r="CE227">
        <f t="shared" si="302"/>
        <v>0</v>
      </c>
      <c r="CF227">
        <f t="shared" si="302"/>
        <v>0</v>
      </c>
      <c r="CG227">
        <f t="shared" si="302"/>
        <v>0</v>
      </c>
      <c r="CH227">
        <f t="shared" si="302"/>
        <v>0</v>
      </c>
      <c r="CI227">
        <f t="shared" si="302"/>
        <v>0</v>
      </c>
      <c r="CJ227">
        <f t="shared" si="302"/>
        <v>0</v>
      </c>
      <c r="CK227">
        <f t="shared" si="302"/>
        <v>0</v>
      </c>
      <c r="CL227">
        <f t="shared" si="302"/>
        <v>0</v>
      </c>
      <c r="CM227">
        <f t="shared" si="302"/>
        <v>0</v>
      </c>
      <c r="CN227">
        <f t="shared" si="302"/>
        <v>0</v>
      </c>
      <c r="CO227">
        <f t="shared" si="302"/>
        <v>0</v>
      </c>
      <c r="CP227">
        <f t="shared" si="302"/>
        <v>0</v>
      </c>
      <c r="CQ227">
        <f t="shared" si="302"/>
        <v>0</v>
      </c>
      <c r="CR227">
        <f t="shared" si="302"/>
        <v>0</v>
      </c>
      <c r="CS227">
        <f t="shared" ref="CS227:DH227" si="303">CS78</f>
        <v>0</v>
      </c>
      <c r="CT227">
        <f t="shared" si="303"/>
        <v>0</v>
      </c>
      <c r="CU227">
        <f t="shared" si="303"/>
        <v>0</v>
      </c>
      <c r="CV227">
        <f t="shared" si="303"/>
        <v>0</v>
      </c>
      <c r="CW227">
        <f t="shared" si="303"/>
        <v>0</v>
      </c>
      <c r="CX227">
        <f t="shared" si="303"/>
        <v>0</v>
      </c>
      <c r="CY227">
        <f t="shared" si="303"/>
        <v>0</v>
      </c>
      <c r="CZ227">
        <f t="shared" si="303"/>
        <v>0</v>
      </c>
      <c r="DA227">
        <f t="shared" si="303"/>
        <v>0</v>
      </c>
      <c r="DB227">
        <f t="shared" si="303"/>
        <v>0</v>
      </c>
      <c r="DC227">
        <f t="shared" si="303"/>
        <v>0</v>
      </c>
      <c r="DD227">
        <f t="shared" si="303"/>
        <v>0</v>
      </c>
      <c r="DE227">
        <f t="shared" si="303"/>
        <v>0</v>
      </c>
      <c r="DF227">
        <f t="shared" si="303"/>
        <v>0</v>
      </c>
      <c r="DG227">
        <f t="shared" si="303"/>
        <v>0</v>
      </c>
      <c r="DH227">
        <f t="shared" si="303"/>
        <v>0</v>
      </c>
    </row>
    <row r="228" spans="1:112">
      <c r="A228">
        <f t="shared" ref="A228:AF228" si="304">A79</f>
        <v>591</v>
      </c>
      <c r="B228" t="str">
        <f t="shared" si="304"/>
        <v>Empresa Estatal de Transporte por Cable "Mi teleférico"</v>
      </c>
      <c r="C228">
        <f t="shared" si="304"/>
        <v>0</v>
      </c>
      <c r="D228">
        <f t="shared" si="304"/>
        <v>0</v>
      </c>
      <c r="E228">
        <f t="shared" si="304"/>
        <v>0</v>
      </c>
      <c r="F228">
        <f t="shared" si="304"/>
        <v>0</v>
      </c>
      <c r="G228">
        <f t="shared" si="304"/>
        <v>0</v>
      </c>
      <c r="H228">
        <f t="shared" si="304"/>
        <v>0</v>
      </c>
      <c r="I228">
        <f t="shared" si="304"/>
        <v>0</v>
      </c>
      <c r="J228">
        <f t="shared" si="304"/>
        <v>0</v>
      </c>
      <c r="K228">
        <f t="shared" si="304"/>
        <v>0</v>
      </c>
      <c r="L228">
        <f t="shared" si="304"/>
        <v>0</v>
      </c>
      <c r="M228">
        <f t="shared" si="304"/>
        <v>0</v>
      </c>
      <c r="N228">
        <f t="shared" si="304"/>
        <v>0</v>
      </c>
      <c r="O228">
        <f t="shared" si="304"/>
        <v>0</v>
      </c>
      <c r="P228">
        <f t="shared" si="304"/>
        <v>0</v>
      </c>
      <c r="Q228">
        <f t="shared" si="304"/>
        <v>0</v>
      </c>
      <c r="R228">
        <f t="shared" si="304"/>
        <v>500</v>
      </c>
      <c r="S228">
        <f t="shared" si="304"/>
        <v>0</v>
      </c>
      <c r="T228">
        <f t="shared" si="304"/>
        <v>1676417.58</v>
      </c>
      <c r="U228">
        <f t="shared" si="304"/>
        <v>0</v>
      </c>
      <c r="V228">
        <f t="shared" si="304"/>
        <v>0</v>
      </c>
      <c r="W228">
        <f t="shared" si="304"/>
        <v>0</v>
      </c>
      <c r="X228">
        <f t="shared" si="304"/>
        <v>0</v>
      </c>
      <c r="Y228">
        <f t="shared" si="304"/>
        <v>0</v>
      </c>
      <c r="Z228">
        <f t="shared" si="304"/>
        <v>0</v>
      </c>
      <c r="AA228">
        <f t="shared" si="304"/>
        <v>0</v>
      </c>
      <c r="AB228">
        <f t="shared" si="304"/>
        <v>0</v>
      </c>
      <c r="AC228">
        <f t="shared" si="304"/>
        <v>0</v>
      </c>
      <c r="AD228">
        <f t="shared" si="304"/>
        <v>0</v>
      </c>
      <c r="AE228">
        <f t="shared" si="304"/>
        <v>0</v>
      </c>
      <c r="AF228">
        <f t="shared" si="304"/>
        <v>0</v>
      </c>
      <c r="AG228">
        <f t="shared" ref="AG228:BL228" si="305">AG79</f>
        <v>0</v>
      </c>
      <c r="AH228">
        <f t="shared" si="305"/>
        <v>0</v>
      </c>
      <c r="AI228">
        <f t="shared" si="305"/>
        <v>0</v>
      </c>
      <c r="AJ228">
        <f t="shared" si="305"/>
        <v>0</v>
      </c>
      <c r="AK228">
        <f t="shared" si="305"/>
        <v>0</v>
      </c>
      <c r="AL228">
        <f t="shared" si="305"/>
        <v>0</v>
      </c>
      <c r="AM228">
        <f t="shared" si="305"/>
        <v>0</v>
      </c>
      <c r="AN228">
        <f t="shared" si="305"/>
        <v>0</v>
      </c>
      <c r="AO228">
        <f t="shared" si="305"/>
        <v>0</v>
      </c>
      <c r="AP228">
        <f t="shared" si="305"/>
        <v>0</v>
      </c>
      <c r="AQ228">
        <f t="shared" si="305"/>
        <v>0</v>
      </c>
      <c r="AR228">
        <f t="shared" si="305"/>
        <v>0</v>
      </c>
      <c r="AS228">
        <f t="shared" si="305"/>
        <v>0</v>
      </c>
      <c r="AT228">
        <f t="shared" si="305"/>
        <v>0</v>
      </c>
      <c r="AU228">
        <f t="shared" si="305"/>
        <v>0</v>
      </c>
      <c r="AV228">
        <f t="shared" si="305"/>
        <v>0</v>
      </c>
      <c r="AW228">
        <f t="shared" si="305"/>
        <v>0</v>
      </c>
      <c r="AX228">
        <f t="shared" si="305"/>
        <v>0</v>
      </c>
      <c r="AY228">
        <f t="shared" si="305"/>
        <v>0</v>
      </c>
      <c r="AZ228">
        <f t="shared" si="305"/>
        <v>0</v>
      </c>
      <c r="BA228">
        <f t="shared" si="305"/>
        <v>0</v>
      </c>
      <c r="BB228">
        <f t="shared" si="305"/>
        <v>0</v>
      </c>
      <c r="BC228">
        <f t="shared" si="305"/>
        <v>0</v>
      </c>
      <c r="BD228">
        <f t="shared" si="305"/>
        <v>0</v>
      </c>
      <c r="BE228">
        <f t="shared" si="305"/>
        <v>0</v>
      </c>
      <c r="BF228">
        <f t="shared" si="305"/>
        <v>0</v>
      </c>
      <c r="BG228">
        <f t="shared" si="305"/>
        <v>0</v>
      </c>
      <c r="BH228">
        <f t="shared" si="305"/>
        <v>0</v>
      </c>
      <c r="BI228">
        <f t="shared" si="305"/>
        <v>0</v>
      </c>
      <c r="BJ228">
        <f t="shared" si="305"/>
        <v>0</v>
      </c>
      <c r="BK228">
        <f t="shared" si="305"/>
        <v>0</v>
      </c>
      <c r="BL228">
        <f t="shared" si="305"/>
        <v>0</v>
      </c>
      <c r="BM228">
        <f t="shared" ref="BM228:CR228" si="306">BM79</f>
        <v>0</v>
      </c>
      <c r="BN228">
        <f t="shared" si="306"/>
        <v>0</v>
      </c>
      <c r="BO228">
        <f t="shared" si="306"/>
        <v>0</v>
      </c>
      <c r="BP228">
        <f t="shared" si="306"/>
        <v>0</v>
      </c>
      <c r="BQ228">
        <f t="shared" si="306"/>
        <v>0</v>
      </c>
      <c r="BR228">
        <f t="shared" si="306"/>
        <v>0</v>
      </c>
      <c r="BS228">
        <f t="shared" si="306"/>
        <v>0</v>
      </c>
      <c r="BT228">
        <f t="shared" si="306"/>
        <v>0</v>
      </c>
      <c r="BU228">
        <f t="shared" si="306"/>
        <v>0</v>
      </c>
      <c r="BV228">
        <f t="shared" si="306"/>
        <v>0</v>
      </c>
      <c r="BW228">
        <f t="shared" si="306"/>
        <v>0</v>
      </c>
      <c r="BX228">
        <f t="shared" si="306"/>
        <v>0</v>
      </c>
      <c r="BY228">
        <f t="shared" si="306"/>
        <v>0</v>
      </c>
      <c r="BZ228">
        <f t="shared" si="306"/>
        <v>0</v>
      </c>
      <c r="CA228">
        <f t="shared" si="306"/>
        <v>0</v>
      </c>
      <c r="CB228">
        <f t="shared" si="306"/>
        <v>0</v>
      </c>
      <c r="CC228">
        <f t="shared" si="306"/>
        <v>0</v>
      </c>
      <c r="CD228">
        <f t="shared" si="306"/>
        <v>0</v>
      </c>
      <c r="CE228">
        <f t="shared" si="306"/>
        <v>0</v>
      </c>
      <c r="CF228">
        <f t="shared" si="306"/>
        <v>0</v>
      </c>
      <c r="CG228">
        <f t="shared" si="306"/>
        <v>0</v>
      </c>
      <c r="CH228">
        <f t="shared" si="306"/>
        <v>0</v>
      </c>
      <c r="CI228">
        <f t="shared" si="306"/>
        <v>0</v>
      </c>
      <c r="CJ228">
        <f t="shared" si="306"/>
        <v>0</v>
      </c>
      <c r="CK228">
        <f t="shared" si="306"/>
        <v>0</v>
      </c>
      <c r="CL228">
        <f t="shared" si="306"/>
        <v>0</v>
      </c>
      <c r="CM228">
        <f t="shared" si="306"/>
        <v>0</v>
      </c>
      <c r="CN228">
        <f t="shared" si="306"/>
        <v>0</v>
      </c>
      <c r="CO228">
        <f t="shared" si="306"/>
        <v>0</v>
      </c>
      <c r="CP228">
        <f t="shared" si="306"/>
        <v>0</v>
      </c>
      <c r="CQ228">
        <f t="shared" si="306"/>
        <v>0</v>
      </c>
      <c r="CR228">
        <f t="shared" si="306"/>
        <v>0</v>
      </c>
      <c r="CS228">
        <f t="shared" ref="CS228:DH228" si="307">CS79</f>
        <v>0</v>
      </c>
      <c r="CT228">
        <f t="shared" si="307"/>
        <v>0</v>
      </c>
      <c r="CU228">
        <f t="shared" si="307"/>
        <v>0</v>
      </c>
      <c r="CV228">
        <f t="shared" si="307"/>
        <v>0</v>
      </c>
      <c r="CW228">
        <f t="shared" si="307"/>
        <v>0</v>
      </c>
      <c r="CX228">
        <f t="shared" si="307"/>
        <v>0</v>
      </c>
      <c r="CY228">
        <f t="shared" si="307"/>
        <v>0</v>
      </c>
      <c r="CZ228">
        <f t="shared" si="307"/>
        <v>0</v>
      </c>
      <c r="DA228">
        <f t="shared" si="307"/>
        <v>0</v>
      </c>
      <c r="DB228">
        <f t="shared" si="307"/>
        <v>0</v>
      </c>
      <c r="DC228">
        <f t="shared" si="307"/>
        <v>0</v>
      </c>
      <c r="DD228">
        <f t="shared" si="307"/>
        <v>0</v>
      </c>
      <c r="DE228">
        <f t="shared" si="307"/>
        <v>0</v>
      </c>
      <c r="DF228">
        <f t="shared" si="307"/>
        <v>0</v>
      </c>
      <c r="DG228">
        <f t="shared" si="307"/>
        <v>0</v>
      </c>
      <c r="DH228">
        <f t="shared" si="307"/>
        <v>0</v>
      </c>
    </row>
    <row r="229" spans="1:112">
      <c r="A229">
        <f t="shared" ref="A229:AF229" si="308">A80</f>
        <v>266</v>
      </c>
      <c r="B229" t="str">
        <f t="shared" si="308"/>
        <v>Direc. Dptal. de Educación La Paz</v>
      </c>
      <c r="C229">
        <f t="shared" si="308"/>
        <v>0</v>
      </c>
      <c r="D229">
        <f t="shared" si="308"/>
        <v>0</v>
      </c>
      <c r="E229">
        <f t="shared" si="308"/>
        <v>0</v>
      </c>
      <c r="F229">
        <f t="shared" si="308"/>
        <v>0</v>
      </c>
      <c r="G229">
        <f t="shared" si="308"/>
        <v>0</v>
      </c>
      <c r="H229">
        <f t="shared" si="308"/>
        <v>0</v>
      </c>
      <c r="I229">
        <f t="shared" si="308"/>
        <v>0</v>
      </c>
      <c r="J229">
        <f t="shared" si="308"/>
        <v>0</v>
      </c>
      <c r="K229">
        <f t="shared" si="308"/>
        <v>0</v>
      </c>
      <c r="L229">
        <f t="shared" si="308"/>
        <v>0</v>
      </c>
      <c r="M229">
        <f t="shared" si="308"/>
        <v>0</v>
      </c>
      <c r="N229">
        <f t="shared" si="308"/>
        <v>0</v>
      </c>
      <c r="O229">
        <f t="shared" si="308"/>
        <v>0</v>
      </c>
      <c r="P229">
        <f t="shared" si="308"/>
        <v>0</v>
      </c>
      <c r="Q229">
        <f t="shared" si="308"/>
        <v>0</v>
      </c>
      <c r="R229">
        <f t="shared" si="308"/>
        <v>0</v>
      </c>
      <c r="S229">
        <f t="shared" si="308"/>
        <v>0</v>
      </c>
      <c r="T229">
        <f t="shared" si="308"/>
        <v>2179.56</v>
      </c>
      <c r="U229">
        <f t="shared" si="308"/>
        <v>0</v>
      </c>
      <c r="V229">
        <f t="shared" si="308"/>
        <v>0</v>
      </c>
      <c r="W229">
        <f t="shared" si="308"/>
        <v>0</v>
      </c>
      <c r="X229">
        <f t="shared" si="308"/>
        <v>0</v>
      </c>
      <c r="Y229">
        <f t="shared" si="308"/>
        <v>0</v>
      </c>
      <c r="Z229">
        <f t="shared" si="308"/>
        <v>0</v>
      </c>
      <c r="AA229">
        <f t="shared" si="308"/>
        <v>0</v>
      </c>
      <c r="AB229">
        <f t="shared" si="308"/>
        <v>0</v>
      </c>
      <c r="AC229">
        <f t="shared" si="308"/>
        <v>0</v>
      </c>
      <c r="AD229">
        <f t="shared" si="308"/>
        <v>0</v>
      </c>
      <c r="AE229">
        <f t="shared" si="308"/>
        <v>0</v>
      </c>
      <c r="AF229">
        <f t="shared" si="308"/>
        <v>0</v>
      </c>
      <c r="AG229">
        <f t="shared" ref="AG229:BL229" si="309">AG80</f>
        <v>0</v>
      </c>
      <c r="AH229">
        <f t="shared" si="309"/>
        <v>0</v>
      </c>
      <c r="AI229">
        <f t="shared" si="309"/>
        <v>0</v>
      </c>
      <c r="AJ229">
        <f t="shared" si="309"/>
        <v>0</v>
      </c>
      <c r="AK229">
        <f t="shared" si="309"/>
        <v>0</v>
      </c>
      <c r="AL229">
        <f t="shared" si="309"/>
        <v>0</v>
      </c>
      <c r="AM229">
        <f t="shared" si="309"/>
        <v>0</v>
      </c>
      <c r="AN229">
        <f t="shared" si="309"/>
        <v>0</v>
      </c>
      <c r="AO229">
        <f t="shared" si="309"/>
        <v>0</v>
      </c>
      <c r="AP229">
        <f t="shared" si="309"/>
        <v>0</v>
      </c>
      <c r="AQ229">
        <f t="shared" si="309"/>
        <v>0</v>
      </c>
      <c r="AR229">
        <f t="shared" si="309"/>
        <v>0</v>
      </c>
      <c r="AS229">
        <f t="shared" si="309"/>
        <v>0</v>
      </c>
      <c r="AT229">
        <f t="shared" si="309"/>
        <v>0</v>
      </c>
      <c r="AU229">
        <f t="shared" si="309"/>
        <v>0</v>
      </c>
      <c r="AV229">
        <f t="shared" si="309"/>
        <v>0</v>
      </c>
      <c r="AW229">
        <f t="shared" si="309"/>
        <v>0</v>
      </c>
      <c r="AX229">
        <f t="shared" si="309"/>
        <v>0</v>
      </c>
      <c r="AY229">
        <f t="shared" si="309"/>
        <v>0</v>
      </c>
      <c r="AZ229">
        <f t="shared" si="309"/>
        <v>0</v>
      </c>
      <c r="BA229">
        <f t="shared" si="309"/>
        <v>0</v>
      </c>
      <c r="BB229">
        <f t="shared" si="309"/>
        <v>0</v>
      </c>
      <c r="BC229">
        <f t="shared" si="309"/>
        <v>0</v>
      </c>
      <c r="BD229">
        <f t="shared" si="309"/>
        <v>0</v>
      </c>
      <c r="BE229">
        <f t="shared" si="309"/>
        <v>0</v>
      </c>
      <c r="BF229">
        <f t="shared" si="309"/>
        <v>0</v>
      </c>
      <c r="BG229">
        <f t="shared" si="309"/>
        <v>0</v>
      </c>
      <c r="BH229">
        <f t="shared" si="309"/>
        <v>0</v>
      </c>
      <c r="BI229">
        <f t="shared" si="309"/>
        <v>0</v>
      </c>
      <c r="BJ229">
        <f t="shared" si="309"/>
        <v>0</v>
      </c>
      <c r="BK229">
        <f t="shared" si="309"/>
        <v>0</v>
      </c>
      <c r="BL229">
        <f t="shared" si="309"/>
        <v>0</v>
      </c>
      <c r="BM229">
        <f t="shared" ref="BM229:CR229" si="310">BM80</f>
        <v>0</v>
      </c>
      <c r="BN229">
        <f t="shared" si="310"/>
        <v>0</v>
      </c>
      <c r="BO229">
        <f t="shared" si="310"/>
        <v>0</v>
      </c>
      <c r="BP229">
        <f t="shared" si="310"/>
        <v>0</v>
      </c>
      <c r="BQ229">
        <f t="shared" si="310"/>
        <v>0</v>
      </c>
      <c r="BR229">
        <f t="shared" si="310"/>
        <v>0</v>
      </c>
      <c r="BS229">
        <f t="shared" si="310"/>
        <v>0</v>
      </c>
      <c r="BT229">
        <f t="shared" si="310"/>
        <v>0</v>
      </c>
      <c r="BU229">
        <f t="shared" si="310"/>
        <v>0</v>
      </c>
      <c r="BV229">
        <f t="shared" si="310"/>
        <v>0</v>
      </c>
      <c r="BW229">
        <f t="shared" si="310"/>
        <v>0</v>
      </c>
      <c r="BX229">
        <f t="shared" si="310"/>
        <v>0</v>
      </c>
      <c r="BY229">
        <f t="shared" si="310"/>
        <v>0</v>
      </c>
      <c r="BZ229">
        <f t="shared" si="310"/>
        <v>0</v>
      </c>
      <c r="CA229">
        <f t="shared" si="310"/>
        <v>0</v>
      </c>
      <c r="CB229">
        <f t="shared" si="310"/>
        <v>0</v>
      </c>
      <c r="CC229">
        <f t="shared" si="310"/>
        <v>0</v>
      </c>
      <c r="CD229">
        <f t="shared" si="310"/>
        <v>0</v>
      </c>
      <c r="CE229">
        <f t="shared" si="310"/>
        <v>0</v>
      </c>
      <c r="CF229">
        <f t="shared" si="310"/>
        <v>0</v>
      </c>
      <c r="CG229">
        <f t="shared" si="310"/>
        <v>0</v>
      </c>
      <c r="CH229">
        <f t="shared" si="310"/>
        <v>0</v>
      </c>
      <c r="CI229">
        <f t="shared" si="310"/>
        <v>0</v>
      </c>
      <c r="CJ229">
        <f t="shared" si="310"/>
        <v>0</v>
      </c>
      <c r="CK229">
        <f t="shared" si="310"/>
        <v>0</v>
      </c>
      <c r="CL229">
        <f t="shared" si="310"/>
        <v>0</v>
      </c>
      <c r="CM229">
        <f t="shared" si="310"/>
        <v>0</v>
      </c>
      <c r="CN229">
        <f t="shared" si="310"/>
        <v>0</v>
      </c>
      <c r="CO229">
        <f t="shared" si="310"/>
        <v>0</v>
      </c>
      <c r="CP229">
        <f t="shared" si="310"/>
        <v>0</v>
      </c>
      <c r="CQ229">
        <f t="shared" si="310"/>
        <v>0</v>
      </c>
      <c r="CR229">
        <f t="shared" si="310"/>
        <v>0</v>
      </c>
      <c r="CS229">
        <f t="shared" ref="CS229:DH229" si="311">CS80</f>
        <v>0</v>
      </c>
      <c r="CT229">
        <f t="shared" si="311"/>
        <v>0</v>
      </c>
      <c r="CU229">
        <f t="shared" si="311"/>
        <v>0</v>
      </c>
      <c r="CV229">
        <f t="shared" si="311"/>
        <v>0</v>
      </c>
      <c r="CW229">
        <f t="shared" si="311"/>
        <v>0</v>
      </c>
      <c r="CX229">
        <f t="shared" si="311"/>
        <v>0</v>
      </c>
      <c r="CY229">
        <f t="shared" si="311"/>
        <v>0</v>
      </c>
      <c r="CZ229">
        <f t="shared" si="311"/>
        <v>0</v>
      </c>
      <c r="DA229">
        <f t="shared" si="311"/>
        <v>0</v>
      </c>
      <c r="DB229">
        <f t="shared" si="311"/>
        <v>0</v>
      </c>
      <c r="DC229">
        <f t="shared" si="311"/>
        <v>0</v>
      </c>
      <c r="DD229">
        <f t="shared" si="311"/>
        <v>0</v>
      </c>
      <c r="DE229">
        <f t="shared" si="311"/>
        <v>0</v>
      </c>
      <c r="DF229">
        <f t="shared" si="311"/>
        <v>0</v>
      </c>
      <c r="DG229">
        <f t="shared" si="311"/>
        <v>0</v>
      </c>
      <c r="DH229">
        <f t="shared" si="311"/>
        <v>0</v>
      </c>
    </row>
    <row r="230" spans="1:112">
      <c r="A230">
        <f t="shared" ref="A230:AF230" si="312">A81</f>
        <v>133</v>
      </c>
      <c r="B230" t="str">
        <f t="shared" si="312"/>
        <v>Lotería Nacional de Beneficencia y Salubridad</v>
      </c>
      <c r="C230">
        <f t="shared" si="312"/>
        <v>0</v>
      </c>
      <c r="D230">
        <f t="shared" si="312"/>
        <v>0</v>
      </c>
      <c r="E230">
        <f t="shared" si="312"/>
        <v>0</v>
      </c>
      <c r="F230">
        <f t="shared" si="312"/>
        <v>0</v>
      </c>
      <c r="G230">
        <f t="shared" si="312"/>
        <v>0</v>
      </c>
      <c r="H230">
        <f t="shared" si="312"/>
        <v>0</v>
      </c>
      <c r="I230">
        <f t="shared" si="312"/>
        <v>0</v>
      </c>
      <c r="J230">
        <f t="shared" si="312"/>
        <v>0</v>
      </c>
      <c r="K230">
        <f t="shared" si="312"/>
        <v>0</v>
      </c>
      <c r="L230">
        <f t="shared" si="312"/>
        <v>0</v>
      </c>
      <c r="M230">
        <f t="shared" si="312"/>
        <v>0</v>
      </c>
      <c r="N230">
        <f t="shared" si="312"/>
        <v>0</v>
      </c>
      <c r="O230">
        <f t="shared" si="312"/>
        <v>0</v>
      </c>
      <c r="P230">
        <f t="shared" si="312"/>
        <v>1190</v>
      </c>
      <c r="Q230">
        <f t="shared" si="312"/>
        <v>0</v>
      </c>
      <c r="R230">
        <f t="shared" si="312"/>
        <v>1170</v>
      </c>
      <c r="S230">
        <f t="shared" si="312"/>
        <v>0</v>
      </c>
      <c r="T230">
        <f t="shared" si="312"/>
        <v>26823</v>
      </c>
      <c r="U230">
        <f t="shared" si="312"/>
        <v>0</v>
      </c>
      <c r="V230">
        <f t="shared" si="312"/>
        <v>0</v>
      </c>
      <c r="W230">
        <f t="shared" si="312"/>
        <v>0</v>
      </c>
      <c r="X230">
        <f t="shared" si="312"/>
        <v>0</v>
      </c>
      <c r="Y230">
        <f t="shared" si="312"/>
        <v>0</v>
      </c>
      <c r="Z230">
        <f t="shared" si="312"/>
        <v>0</v>
      </c>
      <c r="AA230">
        <f t="shared" si="312"/>
        <v>0</v>
      </c>
      <c r="AB230">
        <f t="shared" si="312"/>
        <v>0</v>
      </c>
      <c r="AC230">
        <f t="shared" si="312"/>
        <v>0</v>
      </c>
      <c r="AD230">
        <f t="shared" si="312"/>
        <v>0</v>
      </c>
      <c r="AE230">
        <f t="shared" si="312"/>
        <v>0</v>
      </c>
      <c r="AF230">
        <f t="shared" si="312"/>
        <v>0</v>
      </c>
      <c r="AG230">
        <f t="shared" ref="AG230:BL230" si="313">AG81</f>
        <v>0</v>
      </c>
      <c r="AH230">
        <f t="shared" si="313"/>
        <v>0</v>
      </c>
      <c r="AI230">
        <f t="shared" si="313"/>
        <v>0</v>
      </c>
      <c r="AJ230">
        <f t="shared" si="313"/>
        <v>0</v>
      </c>
      <c r="AK230">
        <f t="shared" si="313"/>
        <v>0</v>
      </c>
      <c r="AL230">
        <f t="shared" si="313"/>
        <v>0</v>
      </c>
      <c r="AM230">
        <f t="shared" si="313"/>
        <v>0</v>
      </c>
      <c r="AN230">
        <f t="shared" si="313"/>
        <v>0</v>
      </c>
      <c r="AO230">
        <f t="shared" si="313"/>
        <v>0</v>
      </c>
      <c r="AP230">
        <f t="shared" si="313"/>
        <v>0</v>
      </c>
      <c r="AQ230">
        <f t="shared" si="313"/>
        <v>0</v>
      </c>
      <c r="AR230">
        <f t="shared" si="313"/>
        <v>0</v>
      </c>
      <c r="AS230">
        <f t="shared" si="313"/>
        <v>0</v>
      </c>
      <c r="AT230">
        <f t="shared" si="313"/>
        <v>0</v>
      </c>
      <c r="AU230">
        <f t="shared" si="313"/>
        <v>0</v>
      </c>
      <c r="AV230">
        <f t="shared" si="313"/>
        <v>0</v>
      </c>
      <c r="AW230">
        <f t="shared" si="313"/>
        <v>0</v>
      </c>
      <c r="AX230">
        <f t="shared" si="313"/>
        <v>0</v>
      </c>
      <c r="AY230">
        <f t="shared" si="313"/>
        <v>0</v>
      </c>
      <c r="AZ230">
        <f t="shared" si="313"/>
        <v>0</v>
      </c>
      <c r="BA230">
        <f t="shared" si="313"/>
        <v>0</v>
      </c>
      <c r="BB230">
        <f t="shared" si="313"/>
        <v>0</v>
      </c>
      <c r="BC230">
        <f t="shared" si="313"/>
        <v>0</v>
      </c>
      <c r="BD230">
        <f t="shared" si="313"/>
        <v>0</v>
      </c>
      <c r="BE230">
        <f t="shared" si="313"/>
        <v>0</v>
      </c>
      <c r="BF230">
        <f t="shared" si="313"/>
        <v>0</v>
      </c>
      <c r="BG230">
        <f t="shared" si="313"/>
        <v>0</v>
      </c>
      <c r="BH230">
        <f t="shared" si="313"/>
        <v>0</v>
      </c>
      <c r="BI230">
        <f t="shared" si="313"/>
        <v>0</v>
      </c>
      <c r="BJ230">
        <f t="shared" si="313"/>
        <v>0</v>
      </c>
      <c r="BK230">
        <f t="shared" si="313"/>
        <v>0</v>
      </c>
      <c r="BL230">
        <f t="shared" si="313"/>
        <v>0</v>
      </c>
      <c r="BM230">
        <f t="shared" ref="BM230:CR230" si="314">BM81</f>
        <v>0</v>
      </c>
      <c r="BN230">
        <f t="shared" si="314"/>
        <v>0</v>
      </c>
      <c r="BO230">
        <f t="shared" si="314"/>
        <v>0</v>
      </c>
      <c r="BP230">
        <f t="shared" si="314"/>
        <v>0</v>
      </c>
      <c r="BQ230">
        <f t="shared" si="314"/>
        <v>0</v>
      </c>
      <c r="BR230">
        <f t="shared" si="314"/>
        <v>0</v>
      </c>
      <c r="BS230">
        <f t="shared" si="314"/>
        <v>0</v>
      </c>
      <c r="BT230">
        <f t="shared" si="314"/>
        <v>0</v>
      </c>
      <c r="BU230">
        <f t="shared" si="314"/>
        <v>0</v>
      </c>
      <c r="BV230">
        <f t="shared" si="314"/>
        <v>0</v>
      </c>
      <c r="BW230">
        <f t="shared" si="314"/>
        <v>0</v>
      </c>
      <c r="BX230">
        <f t="shared" si="314"/>
        <v>0</v>
      </c>
      <c r="BY230">
        <f t="shared" si="314"/>
        <v>0</v>
      </c>
      <c r="BZ230">
        <f t="shared" si="314"/>
        <v>0</v>
      </c>
      <c r="CA230">
        <f t="shared" si="314"/>
        <v>0</v>
      </c>
      <c r="CB230">
        <f t="shared" si="314"/>
        <v>0</v>
      </c>
      <c r="CC230">
        <f t="shared" si="314"/>
        <v>0</v>
      </c>
      <c r="CD230">
        <f t="shared" si="314"/>
        <v>0</v>
      </c>
      <c r="CE230">
        <f t="shared" si="314"/>
        <v>0</v>
      </c>
      <c r="CF230">
        <f t="shared" si="314"/>
        <v>0</v>
      </c>
      <c r="CG230">
        <f t="shared" si="314"/>
        <v>0</v>
      </c>
      <c r="CH230">
        <f t="shared" si="314"/>
        <v>0</v>
      </c>
      <c r="CI230">
        <f t="shared" si="314"/>
        <v>0</v>
      </c>
      <c r="CJ230">
        <f t="shared" si="314"/>
        <v>0</v>
      </c>
      <c r="CK230">
        <f t="shared" si="314"/>
        <v>0</v>
      </c>
      <c r="CL230">
        <f t="shared" si="314"/>
        <v>0</v>
      </c>
      <c r="CM230">
        <f t="shared" si="314"/>
        <v>0</v>
      </c>
      <c r="CN230">
        <f t="shared" si="314"/>
        <v>0</v>
      </c>
      <c r="CO230">
        <f t="shared" si="314"/>
        <v>0</v>
      </c>
      <c r="CP230">
        <f t="shared" si="314"/>
        <v>0</v>
      </c>
      <c r="CQ230">
        <f t="shared" si="314"/>
        <v>0</v>
      </c>
      <c r="CR230">
        <f t="shared" si="314"/>
        <v>0</v>
      </c>
      <c r="CS230">
        <f t="shared" ref="CS230:DH230" si="315">CS81</f>
        <v>0</v>
      </c>
      <c r="CT230">
        <f t="shared" si="315"/>
        <v>0</v>
      </c>
      <c r="CU230">
        <f t="shared" si="315"/>
        <v>0</v>
      </c>
      <c r="CV230">
        <f t="shared" si="315"/>
        <v>0</v>
      </c>
      <c r="CW230">
        <f t="shared" si="315"/>
        <v>0</v>
      </c>
      <c r="CX230">
        <f t="shared" si="315"/>
        <v>0</v>
      </c>
      <c r="CY230">
        <f t="shared" si="315"/>
        <v>0</v>
      </c>
      <c r="CZ230">
        <f t="shared" si="315"/>
        <v>0</v>
      </c>
      <c r="DA230">
        <f t="shared" si="315"/>
        <v>0</v>
      </c>
      <c r="DB230">
        <f t="shared" si="315"/>
        <v>0</v>
      </c>
      <c r="DC230">
        <f t="shared" si="315"/>
        <v>0</v>
      </c>
      <c r="DD230">
        <f t="shared" si="315"/>
        <v>0</v>
      </c>
      <c r="DE230">
        <f t="shared" si="315"/>
        <v>0</v>
      </c>
      <c r="DF230">
        <f t="shared" si="315"/>
        <v>0</v>
      </c>
      <c r="DG230">
        <f t="shared" si="315"/>
        <v>0</v>
      </c>
      <c r="DH230">
        <f t="shared" si="315"/>
        <v>0</v>
      </c>
    </row>
    <row r="231" spans="1:112">
      <c r="A231">
        <f t="shared" ref="A231:AF231" si="316">A82</f>
        <v>1201</v>
      </c>
      <c r="B231" t="str">
        <f t="shared" si="316"/>
        <v>Gobierno Autónomo Municipal de La Paz</v>
      </c>
      <c r="C231">
        <f t="shared" si="316"/>
        <v>0</v>
      </c>
      <c r="D231">
        <f t="shared" si="316"/>
        <v>0</v>
      </c>
      <c r="E231">
        <f t="shared" si="316"/>
        <v>0</v>
      </c>
      <c r="F231">
        <f t="shared" si="316"/>
        <v>0</v>
      </c>
      <c r="G231">
        <f t="shared" si="316"/>
        <v>0</v>
      </c>
      <c r="H231">
        <f t="shared" si="316"/>
        <v>0</v>
      </c>
      <c r="I231">
        <f t="shared" si="316"/>
        <v>0</v>
      </c>
      <c r="J231">
        <f t="shared" si="316"/>
        <v>1919.19</v>
      </c>
      <c r="K231">
        <f t="shared" si="316"/>
        <v>0</v>
      </c>
      <c r="L231">
        <f t="shared" si="316"/>
        <v>0</v>
      </c>
      <c r="M231">
        <f t="shared" si="316"/>
        <v>0</v>
      </c>
      <c r="N231">
        <f t="shared" si="316"/>
        <v>0</v>
      </c>
      <c r="O231">
        <f t="shared" si="316"/>
        <v>0</v>
      </c>
      <c r="P231">
        <f t="shared" si="316"/>
        <v>11024.08</v>
      </c>
      <c r="Q231">
        <f t="shared" si="316"/>
        <v>0</v>
      </c>
      <c r="R231">
        <f t="shared" si="316"/>
        <v>0</v>
      </c>
      <c r="S231">
        <f t="shared" si="316"/>
        <v>0</v>
      </c>
      <c r="T231">
        <f t="shared" si="316"/>
        <v>1001.52</v>
      </c>
      <c r="U231">
        <f t="shared" si="316"/>
        <v>0</v>
      </c>
      <c r="V231">
        <f t="shared" si="316"/>
        <v>0</v>
      </c>
      <c r="W231">
        <f t="shared" si="316"/>
        <v>0</v>
      </c>
      <c r="X231">
        <f t="shared" si="316"/>
        <v>0</v>
      </c>
      <c r="Y231">
        <f t="shared" si="316"/>
        <v>0</v>
      </c>
      <c r="Z231">
        <f t="shared" si="316"/>
        <v>0</v>
      </c>
      <c r="AA231">
        <f t="shared" si="316"/>
        <v>0</v>
      </c>
      <c r="AB231">
        <f t="shared" si="316"/>
        <v>0</v>
      </c>
      <c r="AC231">
        <f t="shared" si="316"/>
        <v>0</v>
      </c>
      <c r="AD231">
        <f t="shared" si="316"/>
        <v>0</v>
      </c>
      <c r="AE231">
        <f t="shared" si="316"/>
        <v>0</v>
      </c>
      <c r="AF231">
        <f t="shared" si="316"/>
        <v>0</v>
      </c>
      <c r="AG231">
        <f t="shared" ref="AG231:BL231" si="317">AG82</f>
        <v>0</v>
      </c>
      <c r="AH231">
        <f t="shared" si="317"/>
        <v>0</v>
      </c>
      <c r="AI231">
        <f t="shared" si="317"/>
        <v>0</v>
      </c>
      <c r="AJ231">
        <f t="shared" si="317"/>
        <v>0</v>
      </c>
      <c r="AK231">
        <f t="shared" si="317"/>
        <v>0</v>
      </c>
      <c r="AL231">
        <f t="shared" si="317"/>
        <v>0</v>
      </c>
      <c r="AM231">
        <f t="shared" si="317"/>
        <v>0</v>
      </c>
      <c r="AN231">
        <f t="shared" si="317"/>
        <v>0</v>
      </c>
      <c r="AO231">
        <f t="shared" si="317"/>
        <v>0</v>
      </c>
      <c r="AP231">
        <f t="shared" si="317"/>
        <v>0</v>
      </c>
      <c r="AQ231">
        <f t="shared" si="317"/>
        <v>0</v>
      </c>
      <c r="AR231">
        <f t="shared" si="317"/>
        <v>0</v>
      </c>
      <c r="AS231">
        <f t="shared" si="317"/>
        <v>0</v>
      </c>
      <c r="AT231">
        <f t="shared" si="317"/>
        <v>0</v>
      </c>
      <c r="AU231">
        <f t="shared" si="317"/>
        <v>0</v>
      </c>
      <c r="AV231">
        <f t="shared" si="317"/>
        <v>0</v>
      </c>
      <c r="AW231">
        <f t="shared" si="317"/>
        <v>0</v>
      </c>
      <c r="AX231">
        <f t="shared" si="317"/>
        <v>0</v>
      </c>
      <c r="AY231">
        <f t="shared" si="317"/>
        <v>0</v>
      </c>
      <c r="AZ231">
        <f t="shared" si="317"/>
        <v>0</v>
      </c>
      <c r="BA231">
        <f t="shared" si="317"/>
        <v>0</v>
      </c>
      <c r="BB231">
        <f t="shared" si="317"/>
        <v>0</v>
      </c>
      <c r="BC231">
        <f t="shared" si="317"/>
        <v>0</v>
      </c>
      <c r="BD231">
        <f t="shared" si="317"/>
        <v>0</v>
      </c>
      <c r="BE231">
        <f t="shared" si="317"/>
        <v>0</v>
      </c>
      <c r="BF231">
        <f t="shared" si="317"/>
        <v>0</v>
      </c>
      <c r="BG231">
        <f t="shared" si="317"/>
        <v>0</v>
      </c>
      <c r="BH231">
        <f t="shared" si="317"/>
        <v>0</v>
      </c>
      <c r="BI231">
        <f t="shared" si="317"/>
        <v>0</v>
      </c>
      <c r="BJ231">
        <f t="shared" si="317"/>
        <v>0</v>
      </c>
      <c r="BK231">
        <f t="shared" si="317"/>
        <v>0</v>
      </c>
      <c r="BL231">
        <f t="shared" si="317"/>
        <v>0</v>
      </c>
      <c r="BM231">
        <f t="shared" ref="BM231:CR231" si="318">BM82</f>
        <v>0</v>
      </c>
      <c r="BN231">
        <f t="shared" si="318"/>
        <v>0</v>
      </c>
      <c r="BO231">
        <f t="shared" si="318"/>
        <v>0</v>
      </c>
      <c r="BP231">
        <f t="shared" si="318"/>
        <v>0</v>
      </c>
      <c r="BQ231">
        <f t="shared" si="318"/>
        <v>0</v>
      </c>
      <c r="BR231">
        <f t="shared" si="318"/>
        <v>0</v>
      </c>
      <c r="BS231">
        <f t="shared" si="318"/>
        <v>0</v>
      </c>
      <c r="BT231">
        <f t="shared" si="318"/>
        <v>0</v>
      </c>
      <c r="BU231">
        <f t="shared" si="318"/>
        <v>0</v>
      </c>
      <c r="BV231">
        <f t="shared" si="318"/>
        <v>0</v>
      </c>
      <c r="BW231">
        <f t="shared" si="318"/>
        <v>0</v>
      </c>
      <c r="BX231">
        <f t="shared" si="318"/>
        <v>0</v>
      </c>
      <c r="BY231">
        <f t="shared" si="318"/>
        <v>0</v>
      </c>
      <c r="BZ231">
        <f t="shared" si="318"/>
        <v>0</v>
      </c>
      <c r="CA231">
        <f t="shared" si="318"/>
        <v>0</v>
      </c>
      <c r="CB231">
        <f t="shared" si="318"/>
        <v>0</v>
      </c>
      <c r="CC231">
        <f t="shared" si="318"/>
        <v>0</v>
      </c>
      <c r="CD231">
        <f t="shared" si="318"/>
        <v>0</v>
      </c>
      <c r="CE231">
        <f t="shared" si="318"/>
        <v>0</v>
      </c>
      <c r="CF231">
        <f t="shared" si="318"/>
        <v>0</v>
      </c>
      <c r="CG231">
        <f t="shared" si="318"/>
        <v>0</v>
      </c>
      <c r="CH231">
        <f t="shared" si="318"/>
        <v>0</v>
      </c>
      <c r="CI231">
        <f t="shared" si="318"/>
        <v>0</v>
      </c>
      <c r="CJ231">
        <f t="shared" si="318"/>
        <v>0</v>
      </c>
      <c r="CK231">
        <f t="shared" si="318"/>
        <v>0</v>
      </c>
      <c r="CL231">
        <f t="shared" si="318"/>
        <v>0</v>
      </c>
      <c r="CM231">
        <f t="shared" si="318"/>
        <v>0</v>
      </c>
      <c r="CN231">
        <f t="shared" si="318"/>
        <v>0</v>
      </c>
      <c r="CO231">
        <f t="shared" si="318"/>
        <v>0</v>
      </c>
      <c r="CP231">
        <f t="shared" si="318"/>
        <v>0</v>
      </c>
      <c r="CQ231">
        <f t="shared" si="318"/>
        <v>0</v>
      </c>
      <c r="CR231">
        <f t="shared" si="318"/>
        <v>0</v>
      </c>
      <c r="CS231">
        <f t="shared" ref="CS231:DH231" si="319">CS82</f>
        <v>0</v>
      </c>
      <c r="CT231">
        <f t="shared" si="319"/>
        <v>0</v>
      </c>
      <c r="CU231">
        <f t="shared" si="319"/>
        <v>0</v>
      </c>
      <c r="CV231">
        <f t="shared" si="319"/>
        <v>0</v>
      </c>
      <c r="CW231">
        <f t="shared" si="319"/>
        <v>0</v>
      </c>
      <c r="CX231">
        <f t="shared" si="319"/>
        <v>0</v>
      </c>
      <c r="CY231">
        <f t="shared" si="319"/>
        <v>0</v>
      </c>
      <c r="CZ231">
        <f t="shared" si="319"/>
        <v>0</v>
      </c>
      <c r="DA231">
        <f t="shared" si="319"/>
        <v>0</v>
      </c>
      <c r="DB231">
        <f t="shared" si="319"/>
        <v>0</v>
      </c>
      <c r="DC231">
        <f t="shared" si="319"/>
        <v>0</v>
      </c>
      <c r="DD231">
        <f t="shared" si="319"/>
        <v>0</v>
      </c>
      <c r="DE231">
        <f t="shared" si="319"/>
        <v>0</v>
      </c>
      <c r="DF231">
        <f t="shared" si="319"/>
        <v>0</v>
      </c>
      <c r="DG231">
        <f t="shared" si="319"/>
        <v>0</v>
      </c>
      <c r="DH231">
        <f t="shared" si="319"/>
        <v>0</v>
      </c>
    </row>
    <row r="232" spans="1:112">
      <c r="A232">
        <f t="shared" ref="A232:AF232" si="320">A83</f>
        <v>234</v>
      </c>
      <c r="B232" t="str">
        <f t="shared" si="320"/>
        <v xml:space="preserve">Servicio Geológico Minero </v>
      </c>
      <c r="C232">
        <f t="shared" si="320"/>
        <v>0</v>
      </c>
      <c r="D232">
        <f t="shared" si="320"/>
        <v>0</v>
      </c>
      <c r="E232">
        <f t="shared" si="320"/>
        <v>0</v>
      </c>
      <c r="F232">
        <f t="shared" si="320"/>
        <v>0</v>
      </c>
      <c r="G232">
        <f t="shared" si="320"/>
        <v>0</v>
      </c>
      <c r="H232">
        <f t="shared" si="320"/>
        <v>0</v>
      </c>
      <c r="I232">
        <f t="shared" si="320"/>
        <v>0</v>
      </c>
      <c r="J232">
        <f t="shared" si="320"/>
        <v>0</v>
      </c>
      <c r="K232">
        <f t="shared" si="320"/>
        <v>0</v>
      </c>
      <c r="L232">
        <f t="shared" si="320"/>
        <v>0</v>
      </c>
      <c r="M232">
        <f t="shared" si="320"/>
        <v>0</v>
      </c>
      <c r="N232">
        <f t="shared" si="320"/>
        <v>0</v>
      </c>
      <c r="O232">
        <f t="shared" si="320"/>
        <v>0</v>
      </c>
      <c r="P232">
        <f t="shared" si="320"/>
        <v>0</v>
      </c>
      <c r="Q232">
        <f t="shared" si="320"/>
        <v>0</v>
      </c>
      <c r="R232">
        <f t="shared" si="320"/>
        <v>0</v>
      </c>
      <c r="S232">
        <f t="shared" si="320"/>
        <v>0</v>
      </c>
      <c r="T232">
        <f t="shared" si="320"/>
        <v>8384.9500000000007</v>
      </c>
      <c r="U232">
        <f t="shared" si="320"/>
        <v>0</v>
      </c>
      <c r="V232">
        <f t="shared" si="320"/>
        <v>0</v>
      </c>
      <c r="W232">
        <f t="shared" si="320"/>
        <v>0</v>
      </c>
      <c r="X232">
        <f t="shared" si="320"/>
        <v>0</v>
      </c>
      <c r="Y232">
        <f t="shared" si="320"/>
        <v>0</v>
      </c>
      <c r="Z232">
        <f t="shared" si="320"/>
        <v>0</v>
      </c>
      <c r="AA232">
        <f t="shared" si="320"/>
        <v>0</v>
      </c>
      <c r="AB232">
        <f t="shared" si="320"/>
        <v>0</v>
      </c>
      <c r="AC232">
        <f t="shared" si="320"/>
        <v>0</v>
      </c>
      <c r="AD232">
        <f t="shared" si="320"/>
        <v>0</v>
      </c>
      <c r="AE232">
        <f t="shared" si="320"/>
        <v>0</v>
      </c>
      <c r="AF232">
        <f t="shared" si="320"/>
        <v>0</v>
      </c>
      <c r="AG232">
        <f t="shared" ref="AG232:BL232" si="321">AG83</f>
        <v>0</v>
      </c>
      <c r="AH232">
        <f t="shared" si="321"/>
        <v>0</v>
      </c>
      <c r="AI232">
        <f t="shared" si="321"/>
        <v>0</v>
      </c>
      <c r="AJ232">
        <f t="shared" si="321"/>
        <v>0</v>
      </c>
      <c r="AK232">
        <f t="shared" si="321"/>
        <v>0</v>
      </c>
      <c r="AL232">
        <f t="shared" si="321"/>
        <v>0</v>
      </c>
      <c r="AM232">
        <f t="shared" si="321"/>
        <v>0</v>
      </c>
      <c r="AN232">
        <f t="shared" si="321"/>
        <v>0</v>
      </c>
      <c r="AO232">
        <f t="shared" si="321"/>
        <v>0</v>
      </c>
      <c r="AP232">
        <f t="shared" si="321"/>
        <v>0</v>
      </c>
      <c r="AQ232">
        <f t="shared" si="321"/>
        <v>0</v>
      </c>
      <c r="AR232">
        <f t="shared" si="321"/>
        <v>0</v>
      </c>
      <c r="AS232">
        <f t="shared" si="321"/>
        <v>0</v>
      </c>
      <c r="AT232">
        <f t="shared" si="321"/>
        <v>0</v>
      </c>
      <c r="AU232">
        <f t="shared" si="321"/>
        <v>0</v>
      </c>
      <c r="AV232">
        <f t="shared" si="321"/>
        <v>0</v>
      </c>
      <c r="AW232">
        <f t="shared" si="321"/>
        <v>0</v>
      </c>
      <c r="AX232">
        <f t="shared" si="321"/>
        <v>0</v>
      </c>
      <c r="AY232">
        <f t="shared" si="321"/>
        <v>0</v>
      </c>
      <c r="AZ232">
        <f t="shared" si="321"/>
        <v>0</v>
      </c>
      <c r="BA232">
        <f t="shared" si="321"/>
        <v>0</v>
      </c>
      <c r="BB232">
        <f t="shared" si="321"/>
        <v>0</v>
      </c>
      <c r="BC232">
        <f t="shared" si="321"/>
        <v>0</v>
      </c>
      <c r="BD232">
        <f t="shared" si="321"/>
        <v>0</v>
      </c>
      <c r="BE232">
        <f t="shared" si="321"/>
        <v>0</v>
      </c>
      <c r="BF232">
        <f t="shared" si="321"/>
        <v>0</v>
      </c>
      <c r="BG232">
        <f t="shared" si="321"/>
        <v>0</v>
      </c>
      <c r="BH232">
        <f t="shared" si="321"/>
        <v>0</v>
      </c>
      <c r="BI232">
        <f t="shared" si="321"/>
        <v>0</v>
      </c>
      <c r="BJ232">
        <f t="shared" si="321"/>
        <v>0</v>
      </c>
      <c r="BK232">
        <f t="shared" si="321"/>
        <v>0</v>
      </c>
      <c r="BL232">
        <f t="shared" si="321"/>
        <v>0</v>
      </c>
      <c r="BM232">
        <f t="shared" ref="BM232:CR232" si="322">BM83</f>
        <v>0</v>
      </c>
      <c r="BN232">
        <f t="shared" si="322"/>
        <v>0</v>
      </c>
      <c r="BO232">
        <f t="shared" si="322"/>
        <v>0</v>
      </c>
      <c r="BP232">
        <f t="shared" si="322"/>
        <v>0</v>
      </c>
      <c r="BQ232">
        <f t="shared" si="322"/>
        <v>0</v>
      </c>
      <c r="BR232">
        <f t="shared" si="322"/>
        <v>0</v>
      </c>
      <c r="BS232">
        <f t="shared" si="322"/>
        <v>0</v>
      </c>
      <c r="BT232">
        <f t="shared" si="322"/>
        <v>0</v>
      </c>
      <c r="BU232">
        <f t="shared" si="322"/>
        <v>0</v>
      </c>
      <c r="BV232">
        <f t="shared" si="322"/>
        <v>0</v>
      </c>
      <c r="BW232">
        <f t="shared" si="322"/>
        <v>0</v>
      </c>
      <c r="BX232">
        <f t="shared" si="322"/>
        <v>0</v>
      </c>
      <c r="BY232">
        <f t="shared" si="322"/>
        <v>0</v>
      </c>
      <c r="BZ232">
        <f t="shared" si="322"/>
        <v>0</v>
      </c>
      <c r="CA232">
        <f t="shared" si="322"/>
        <v>0</v>
      </c>
      <c r="CB232">
        <f t="shared" si="322"/>
        <v>0</v>
      </c>
      <c r="CC232">
        <f t="shared" si="322"/>
        <v>0</v>
      </c>
      <c r="CD232">
        <f t="shared" si="322"/>
        <v>0</v>
      </c>
      <c r="CE232">
        <f t="shared" si="322"/>
        <v>0</v>
      </c>
      <c r="CF232">
        <f t="shared" si="322"/>
        <v>0</v>
      </c>
      <c r="CG232">
        <f t="shared" si="322"/>
        <v>0</v>
      </c>
      <c r="CH232">
        <f t="shared" si="322"/>
        <v>0</v>
      </c>
      <c r="CI232">
        <f t="shared" si="322"/>
        <v>0</v>
      </c>
      <c r="CJ232">
        <f t="shared" si="322"/>
        <v>0</v>
      </c>
      <c r="CK232">
        <f t="shared" si="322"/>
        <v>0</v>
      </c>
      <c r="CL232">
        <f t="shared" si="322"/>
        <v>0</v>
      </c>
      <c r="CM232">
        <f t="shared" si="322"/>
        <v>0</v>
      </c>
      <c r="CN232">
        <f t="shared" si="322"/>
        <v>0</v>
      </c>
      <c r="CO232">
        <f t="shared" si="322"/>
        <v>0</v>
      </c>
      <c r="CP232">
        <f t="shared" si="322"/>
        <v>0</v>
      </c>
      <c r="CQ232">
        <f t="shared" si="322"/>
        <v>0</v>
      </c>
      <c r="CR232">
        <f t="shared" si="322"/>
        <v>0</v>
      </c>
      <c r="CS232">
        <f t="shared" ref="CS232:DH232" si="323">CS83</f>
        <v>0</v>
      </c>
      <c r="CT232">
        <f t="shared" si="323"/>
        <v>0</v>
      </c>
      <c r="CU232">
        <f t="shared" si="323"/>
        <v>0</v>
      </c>
      <c r="CV232">
        <f t="shared" si="323"/>
        <v>0</v>
      </c>
      <c r="CW232">
        <f t="shared" si="323"/>
        <v>0</v>
      </c>
      <c r="CX232">
        <f t="shared" si="323"/>
        <v>0</v>
      </c>
      <c r="CY232">
        <f t="shared" si="323"/>
        <v>0</v>
      </c>
      <c r="CZ232">
        <f t="shared" si="323"/>
        <v>0</v>
      </c>
      <c r="DA232">
        <f t="shared" si="323"/>
        <v>0</v>
      </c>
      <c r="DB232">
        <f t="shared" si="323"/>
        <v>0</v>
      </c>
      <c r="DC232">
        <f t="shared" si="323"/>
        <v>0</v>
      </c>
      <c r="DD232">
        <f t="shared" si="323"/>
        <v>0</v>
      </c>
      <c r="DE232">
        <f t="shared" si="323"/>
        <v>0</v>
      </c>
      <c r="DF232">
        <f t="shared" si="323"/>
        <v>0</v>
      </c>
      <c r="DG232">
        <f t="shared" si="323"/>
        <v>0</v>
      </c>
      <c r="DH232">
        <f t="shared" si="323"/>
        <v>0</v>
      </c>
    </row>
    <row r="233" spans="1:112">
      <c r="A233">
        <f t="shared" ref="A233:AF233" si="324">A84</f>
        <v>348</v>
      </c>
      <c r="B233" t="str">
        <f t="shared" si="324"/>
        <v>Autoridad Plurinacional de la Madre Tierra</v>
      </c>
      <c r="C233">
        <f t="shared" si="324"/>
        <v>0</v>
      </c>
      <c r="D233">
        <f t="shared" si="324"/>
        <v>0</v>
      </c>
      <c r="E233">
        <f t="shared" si="324"/>
        <v>0</v>
      </c>
      <c r="F233">
        <f t="shared" si="324"/>
        <v>0</v>
      </c>
      <c r="G233">
        <f t="shared" si="324"/>
        <v>0</v>
      </c>
      <c r="H233">
        <f t="shared" si="324"/>
        <v>0</v>
      </c>
      <c r="I233">
        <f t="shared" si="324"/>
        <v>0</v>
      </c>
      <c r="J233">
        <f t="shared" si="324"/>
        <v>0</v>
      </c>
      <c r="K233">
        <f t="shared" si="324"/>
        <v>0</v>
      </c>
      <c r="L233">
        <f t="shared" si="324"/>
        <v>0</v>
      </c>
      <c r="M233">
        <f t="shared" si="324"/>
        <v>0</v>
      </c>
      <c r="N233">
        <f t="shared" si="324"/>
        <v>0</v>
      </c>
      <c r="O233">
        <f t="shared" si="324"/>
        <v>0</v>
      </c>
      <c r="P233">
        <f t="shared" si="324"/>
        <v>350</v>
      </c>
      <c r="Q233">
        <f t="shared" si="324"/>
        <v>0</v>
      </c>
      <c r="R233">
        <f t="shared" si="324"/>
        <v>5</v>
      </c>
      <c r="S233">
        <f t="shared" si="324"/>
        <v>0</v>
      </c>
      <c r="T233">
        <f t="shared" si="324"/>
        <v>0</v>
      </c>
      <c r="U233">
        <f t="shared" si="324"/>
        <v>0</v>
      </c>
      <c r="V233">
        <f t="shared" si="324"/>
        <v>0</v>
      </c>
      <c r="W233">
        <f t="shared" si="324"/>
        <v>0</v>
      </c>
      <c r="X233">
        <f t="shared" si="324"/>
        <v>0</v>
      </c>
      <c r="Y233">
        <f t="shared" si="324"/>
        <v>0</v>
      </c>
      <c r="Z233">
        <f t="shared" si="324"/>
        <v>0</v>
      </c>
      <c r="AA233">
        <f t="shared" si="324"/>
        <v>0</v>
      </c>
      <c r="AB233">
        <f t="shared" si="324"/>
        <v>0</v>
      </c>
      <c r="AC233">
        <f t="shared" si="324"/>
        <v>0</v>
      </c>
      <c r="AD233">
        <f t="shared" si="324"/>
        <v>0</v>
      </c>
      <c r="AE233">
        <f t="shared" si="324"/>
        <v>0</v>
      </c>
      <c r="AF233">
        <f t="shared" si="324"/>
        <v>0</v>
      </c>
      <c r="AG233">
        <f t="shared" ref="AG233:BL233" si="325">AG84</f>
        <v>0</v>
      </c>
      <c r="AH233">
        <f t="shared" si="325"/>
        <v>0</v>
      </c>
      <c r="AI233">
        <f t="shared" si="325"/>
        <v>0</v>
      </c>
      <c r="AJ233">
        <f t="shared" si="325"/>
        <v>0</v>
      </c>
      <c r="AK233">
        <f t="shared" si="325"/>
        <v>0</v>
      </c>
      <c r="AL233">
        <f t="shared" si="325"/>
        <v>0</v>
      </c>
      <c r="AM233">
        <f t="shared" si="325"/>
        <v>0</v>
      </c>
      <c r="AN233">
        <f t="shared" si="325"/>
        <v>0</v>
      </c>
      <c r="AO233">
        <f t="shared" si="325"/>
        <v>0</v>
      </c>
      <c r="AP233">
        <f t="shared" si="325"/>
        <v>0</v>
      </c>
      <c r="AQ233">
        <f t="shared" si="325"/>
        <v>0</v>
      </c>
      <c r="AR233">
        <f t="shared" si="325"/>
        <v>0</v>
      </c>
      <c r="AS233">
        <f t="shared" si="325"/>
        <v>0</v>
      </c>
      <c r="AT233">
        <f t="shared" si="325"/>
        <v>0</v>
      </c>
      <c r="AU233">
        <f t="shared" si="325"/>
        <v>0</v>
      </c>
      <c r="AV233">
        <f t="shared" si="325"/>
        <v>0</v>
      </c>
      <c r="AW233">
        <f t="shared" si="325"/>
        <v>0</v>
      </c>
      <c r="AX233">
        <f t="shared" si="325"/>
        <v>0</v>
      </c>
      <c r="AY233">
        <f t="shared" si="325"/>
        <v>0</v>
      </c>
      <c r="AZ233">
        <f t="shared" si="325"/>
        <v>0</v>
      </c>
      <c r="BA233">
        <f t="shared" si="325"/>
        <v>0</v>
      </c>
      <c r="BB233">
        <f t="shared" si="325"/>
        <v>0</v>
      </c>
      <c r="BC233">
        <f t="shared" si="325"/>
        <v>0</v>
      </c>
      <c r="BD233">
        <f t="shared" si="325"/>
        <v>0</v>
      </c>
      <c r="BE233">
        <f t="shared" si="325"/>
        <v>0</v>
      </c>
      <c r="BF233">
        <f t="shared" si="325"/>
        <v>0</v>
      </c>
      <c r="BG233">
        <f t="shared" si="325"/>
        <v>0</v>
      </c>
      <c r="BH233">
        <f t="shared" si="325"/>
        <v>0</v>
      </c>
      <c r="BI233">
        <f t="shared" si="325"/>
        <v>0</v>
      </c>
      <c r="BJ233">
        <f t="shared" si="325"/>
        <v>0</v>
      </c>
      <c r="BK233">
        <f t="shared" si="325"/>
        <v>0</v>
      </c>
      <c r="BL233">
        <f t="shared" si="325"/>
        <v>0</v>
      </c>
      <c r="BM233">
        <f t="shared" ref="BM233:CR233" si="326">BM84</f>
        <v>0</v>
      </c>
      <c r="BN233">
        <f t="shared" si="326"/>
        <v>0</v>
      </c>
      <c r="BO233">
        <f t="shared" si="326"/>
        <v>0</v>
      </c>
      <c r="BP233">
        <f t="shared" si="326"/>
        <v>0</v>
      </c>
      <c r="BQ233">
        <f t="shared" si="326"/>
        <v>0</v>
      </c>
      <c r="BR233">
        <f t="shared" si="326"/>
        <v>0</v>
      </c>
      <c r="BS233">
        <f t="shared" si="326"/>
        <v>0</v>
      </c>
      <c r="BT233">
        <f t="shared" si="326"/>
        <v>0</v>
      </c>
      <c r="BU233">
        <f t="shared" si="326"/>
        <v>0</v>
      </c>
      <c r="BV233">
        <f t="shared" si="326"/>
        <v>0</v>
      </c>
      <c r="BW233">
        <f t="shared" si="326"/>
        <v>0</v>
      </c>
      <c r="BX233">
        <f t="shared" si="326"/>
        <v>0</v>
      </c>
      <c r="BY233">
        <f t="shared" si="326"/>
        <v>0</v>
      </c>
      <c r="BZ233">
        <f t="shared" si="326"/>
        <v>0</v>
      </c>
      <c r="CA233">
        <f t="shared" si="326"/>
        <v>0</v>
      </c>
      <c r="CB233">
        <f t="shared" si="326"/>
        <v>0</v>
      </c>
      <c r="CC233">
        <f t="shared" si="326"/>
        <v>0</v>
      </c>
      <c r="CD233">
        <f t="shared" si="326"/>
        <v>0</v>
      </c>
      <c r="CE233">
        <f t="shared" si="326"/>
        <v>0</v>
      </c>
      <c r="CF233">
        <f t="shared" si="326"/>
        <v>0</v>
      </c>
      <c r="CG233">
        <f t="shared" si="326"/>
        <v>0</v>
      </c>
      <c r="CH233">
        <f t="shared" si="326"/>
        <v>0</v>
      </c>
      <c r="CI233">
        <f t="shared" si="326"/>
        <v>0</v>
      </c>
      <c r="CJ233">
        <f t="shared" si="326"/>
        <v>0</v>
      </c>
      <c r="CK233">
        <f t="shared" si="326"/>
        <v>0</v>
      </c>
      <c r="CL233">
        <f t="shared" si="326"/>
        <v>0</v>
      </c>
      <c r="CM233">
        <f t="shared" si="326"/>
        <v>0</v>
      </c>
      <c r="CN233">
        <f t="shared" si="326"/>
        <v>0</v>
      </c>
      <c r="CO233">
        <f t="shared" si="326"/>
        <v>0</v>
      </c>
      <c r="CP233">
        <f t="shared" si="326"/>
        <v>0</v>
      </c>
      <c r="CQ233">
        <f t="shared" si="326"/>
        <v>0</v>
      </c>
      <c r="CR233">
        <f t="shared" si="326"/>
        <v>0</v>
      </c>
      <c r="CS233">
        <f t="shared" ref="CS233:DH233" si="327">CS84</f>
        <v>0</v>
      </c>
      <c r="CT233">
        <f t="shared" si="327"/>
        <v>0</v>
      </c>
      <c r="CU233">
        <f t="shared" si="327"/>
        <v>0</v>
      </c>
      <c r="CV233">
        <f t="shared" si="327"/>
        <v>0</v>
      </c>
      <c r="CW233">
        <f t="shared" si="327"/>
        <v>0</v>
      </c>
      <c r="CX233">
        <f t="shared" si="327"/>
        <v>0</v>
      </c>
      <c r="CY233">
        <f t="shared" si="327"/>
        <v>0</v>
      </c>
      <c r="CZ233">
        <f t="shared" si="327"/>
        <v>0</v>
      </c>
      <c r="DA233">
        <f t="shared" si="327"/>
        <v>0</v>
      </c>
      <c r="DB233">
        <f t="shared" si="327"/>
        <v>0</v>
      </c>
      <c r="DC233">
        <f t="shared" si="327"/>
        <v>0</v>
      </c>
      <c r="DD233">
        <f t="shared" si="327"/>
        <v>0</v>
      </c>
      <c r="DE233">
        <f t="shared" si="327"/>
        <v>0</v>
      </c>
      <c r="DF233">
        <f t="shared" si="327"/>
        <v>0</v>
      </c>
      <c r="DG233">
        <f t="shared" si="327"/>
        <v>0</v>
      </c>
      <c r="DH233">
        <f t="shared" si="327"/>
        <v>0</v>
      </c>
    </row>
    <row r="234" spans="1:112">
      <c r="A234">
        <f t="shared" ref="A234:AF234" si="328">A85</f>
        <v>224</v>
      </c>
      <c r="B234" t="str">
        <f t="shared" si="328"/>
        <v>Insumos Bolivia</v>
      </c>
      <c r="C234">
        <f t="shared" si="328"/>
        <v>0</v>
      </c>
      <c r="D234">
        <f t="shared" si="328"/>
        <v>0</v>
      </c>
      <c r="E234">
        <f t="shared" si="328"/>
        <v>0</v>
      </c>
      <c r="F234">
        <f t="shared" si="328"/>
        <v>0</v>
      </c>
      <c r="G234">
        <f t="shared" si="328"/>
        <v>0</v>
      </c>
      <c r="H234">
        <f t="shared" si="328"/>
        <v>0</v>
      </c>
      <c r="I234">
        <f t="shared" si="328"/>
        <v>0</v>
      </c>
      <c r="J234">
        <f t="shared" si="328"/>
        <v>0</v>
      </c>
      <c r="K234">
        <f t="shared" si="328"/>
        <v>0</v>
      </c>
      <c r="L234">
        <f t="shared" si="328"/>
        <v>0</v>
      </c>
      <c r="M234">
        <f t="shared" si="328"/>
        <v>0</v>
      </c>
      <c r="N234">
        <f t="shared" si="328"/>
        <v>0</v>
      </c>
      <c r="O234">
        <f t="shared" si="328"/>
        <v>0</v>
      </c>
      <c r="P234">
        <f t="shared" si="328"/>
        <v>0</v>
      </c>
      <c r="Q234">
        <f t="shared" si="328"/>
        <v>0</v>
      </c>
      <c r="R234">
        <f t="shared" si="328"/>
        <v>0</v>
      </c>
      <c r="S234">
        <f t="shared" si="328"/>
        <v>0</v>
      </c>
      <c r="T234">
        <f t="shared" si="328"/>
        <v>1000000</v>
      </c>
      <c r="U234">
        <f t="shared" si="328"/>
        <v>0</v>
      </c>
      <c r="V234">
        <f t="shared" si="328"/>
        <v>0</v>
      </c>
      <c r="W234">
        <f t="shared" si="328"/>
        <v>0</v>
      </c>
      <c r="X234">
        <f t="shared" si="328"/>
        <v>0</v>
      </c>
      <c r="Y234">
        <f t="shared" si="328"/>
        <v>0</v>
      </c>
      <c r="Z234">
        <f t="shared" si="328"/>
        <v>0</v>
      </c>
      <c r="AA234">
        <f t="shared" si="328"/>
        <v>0</v>
      </c>
      <c r="AB234">
        <f t="shared" si="328"/>
        <v>0</v>
      </c>
      <c r="AC234">
        <f t="shared" si="328"/>
        <v>0</v>
      </c>
      <c r="AD234">
        <f t="shared" si="328"/>
        <v>0</v>
      </c>
      <c r="AE234">
        <f t="shared" si="328"/>
        <v>0</v>
      </c>
      <c r="AF234">
        <f t="shared" si="328"/>
        <v>0</v>
      </c>
      <c r="AG234">
        <f t="shared" ref="AG234:BL234" si="329">AG85</f>
        <v>0</v>
      </c>
      <c r="AH234">
        <f t="shared" si="329"/>
        <v>0</v>
      </c>
      <c r="AI234">
        <f t="shared" si="329"/>
        <v>0</v>
      </c>
      <c r="AJ234">
        <f t="shared" si="329"/>
        <v>0</v>
      </c>
      <c r="AK234">
        <f t="shared" si="329"/>
        <v>0</v>
      </c>
      <c r="AL234">
        <f t="shared" si="329"/>
        <v>0</v>
      </c>
      <c r="AM234">
        <f t="shared" si="329"/>
        <v>0</v>
      </c>
      <c r="AN234">
        <f t="shared" si="329"/>
        <v>0</v>
      </c>
      <c r="AO234">
        <f t="shared" si="329"/>
        <v>0</v>
      </c>
      <c r="AP234">
        <f t="shared" si="329"/>
        <v>0</v>
      </c>
      <c r="AQ234">
        <f t="shared" si="329"/>
        <v>0</v>
      </c>
      <c r="AR234">
        <f t="shared" si="329"/>
        <v>0</v>
      </c>
      <c r="AS234">
        <f t="shared" si="329"/>
        <v>0</v>
      </c>
      <c r="AT234">
        <f t="shared" si="329"/>
        <v>0</v>
      </c>
      <c r="AU234">
        <f t="shared" si="329"/>
        <v>0</v>
      </c>
      <c r="AV234">
        <f t="shared" si="329"/>
        <v>0</v>
      </c>
      <c r="AW234">
        <f t="shared" si="329"/>
        <v>0</v>
      </c>
      <c r="AX234">
        <f t="shared" si="329"/>
        <v>0</v>
      </c>
      <c r="AY234">
        <f t="shared" si="329"/>
        <v>0</v>
      </c>
      <c r="AZ234">
        <f t="shared" si="329"/>
        <v>0</v>
      </c>
      <c r="BA234">
        <f t="shared" si="329"/>
        <v>0</v>
      </c>
      <c r="BB234">
        <f t="shared" si="329"/>
        <v>0</v>
      </c>
      <c r="BC234">
        <f t="shared" si="329"/>
        <v>0</v>
      </c>
      <c r="BD234">
        <f t="shared" si="329"/>
        <v>0</v>
      </c>
      <c r="BE234">
        <f t="shared" si="329"/>
        <v>0</v>
      </c>
      <c r="BF234">
        <f t="shared" si="329"/>
        <v>0</v>
      </c>
      <c r="BG234">
        <f t="shared" si="329"/>
        <v>0</v>
      </c>
      <c r="BH234">
        <f t="shared" si="329"/>
        <v>0</v>
      </c>
      <c r="BI234">
        <f t="shared" si="329"/>
        <v>0</v>
      </c>
      <c r="BJ234">
        <f t="shared" si="329"/>
        <v>0</v>
      </c>
      <c r="BK234">
        <f t="shared" si="329"/>
        <v>0</v>
      </c>
      <c r="BL234">
        <f t="shared" si="329"/>
        <v>0</v>
      </c>
      <c r="BM234">
        <f t="shared" ref="BM234:CR234" si="330">BM85</f>
        <v>0</v>
      </c>
      <c r="BN234">
        <f t="shared" si="330"/>
        <v>0</v>
      </c>
      <c r="BO234">
        <f t="shared" si="330"/>
        <v>0</v>
      </c>
      <c r="BP234">
        <f t="shared" si="330"/>
        <v>0</v>
      </c>
      <c r="BQ234">
        <f t="shared" si="330"/>
        <v>0</v>
      </c>
      <c r="BR234">
        <f t="shared" si="330"/>
        <v>0</v>
      </c>
      <c r="BS234">
        <f t="shared" si="330"/>
        <v>0</v>
      </c>
      <c r="BT234">
        <f t="shared" si="330"/>
        <v>0</v>
      </c>
      <c r="BU234">
        <f t="shared" si="330"/>
        <v>0</v>
      </c>
      <c r="BV234">
        <f t="shared" si="330"/>
        <v>0</v>
      </c>
      <c r="BW234">
        <f t="shared" si="330"/>
        <v>0</v>
      </c>
      <c r="BX234">
        <f t="shared" si="330"/>
        <v>0</v>
      </c>
      <c r="BY234">
        <f t="shared" si="330"/>
        <v>0</v>
      </c>
      <c r="BZ234">
        <f t="shared" si="330"/>
        <v>0</v>
      </c>
      <c r="CA234">
        <f t="shared" si="330"/>
        <v>0</v>
      </c>
      <c r="CB234">
        <f t="shared" si="330"/>
        <v>0</v>
      </c>
      <c r="CC234">
        <f t="shared" si="330"/>
        <v>0</v>
      </c>
      <c r="CD234">
        <f t="shared" si="330"/>
        <v>0</v>
      </c>
      <c r="CE234">
        <f t="shared" si="330"/>
        <v>0</v>
      </c>
      <c r="CF234">
        <f t="shared" si="330"/>
        <v>0</v>
      </c>
      <c r="CG234">
        <f t="shared" si="330"/>
        <v>0</v>
      </c>
      <c r="CH234">
        <f t="shared" si="330"/>
        <v>0</v>
      </c>
      <c r="CI234">
        <f t="shared" si="330"/>
        <v>0</v>
      </c>
      <c r="CJ234">
        <f t="shared" si="330"/>
        <v>0</v>
      </c>
      <c r="CK234">
        <f t="shared" si="330"/>
        <v>0</v>
      </c>
      <c r="CL234">
        <f t="shared" si="330"/>
        <v>0</v>
      </c>
      <c r="CM234">
        <f t="shared" si="330"/>
        <v>0</v>
      </c>
      <c r="CN234">
        <f t="shared" si="330"/>
        <v>0</v>
      </c>
      <c r="CO234">
        <f t="shared" si="330"/>
        <v>0</v>
      </c>
      <c r="CP234">
        <f t="shared" si="330"/>
        <v>0</v>
      </c>
      <c r="CQ234">
        <f t="shared" si="330"/>
        <v>0</v>
      </c>
      <c r="CR234">
        <f t="shared" si="330"/>
        <v>0</v>
      </c>
      <c r="CS234">
        <f t="shared" ref="CS234:DH234" si="331">CS85</f>
        <v>0</v>
      </c>
      <c r="CT234">
        <f t="shared" si="331"/>
        <v>0</v>
      </c>
      <c r="CU234">
        <f t="shared" si="331"/>
        <v>0</v>
      </c>
      <c r="CV234">
        <f t="shared" si="331"/>
        <v>0</v>
      </c>
      <c r="CW234">
        <f t="shared" si="331"/>
        <v>0</v>
      </c>
      <c r="CX234">
        <f t="shared" si="331"/>
        <v>0</v>
      </c>
      <c r="CY234">
        <f t="shared" si="331"/>
        <v>0</v>
      </c>
      <c r="CZ234">
        <f t="shared" si="331"/>
        <v>0</v>
      </c>
      <c r="DA234">
        <f t="shared" si="331"/>
        <v>0</v>
      </c>
      <c r="DB234">
        <f t="shared" si="331"/>
        <v>0</v>
      </c>
      <c r="DC234">
        <f t="shared" si="331"/>
        <v>0</v>
      </c>
      <c r="DD234">
        <f t="shared" si="331"/>
        <v>0</v>
      </c>
      <c r="DE234">
        <f t="shared" si="331"/>
        <v>0</v>
      </c>
      <c r="DF234">
        <f t="shared" si="331"/>
        <v>0</v>
      </c>
      <c r="DG234">
        <f t="shared" si="331"/>
        <v>0</v>
      </c>
      <c r="DH234">
        <f t="shared" si="331"/>
        <v>0</v>
      </c>
    </row>
    <row r="235" spans="1:112">
      <c r="A235">
        <f t="shared" ref="A235:AF235" si="332">A86</f>
        <v>548</v>
      </c>
      <c r="B235" t="str">
        <f t="shared" si="332"/>
        <v>Corporación de las Fuerzas Armadas p/ el Des. Nacional</v>
      </c>
      <c r="C235">
        <f t="shared" si="332"/>
        <v>0</v>
      </c>
      <c r="D235">
        <f t="shared" si="332"/>
        <v>0</v>
      </c>
      <c r="E235">
        <f t="shared" si="332"/>
        <v>0</v>
      </c>
      <c r="F235">
        <f t="shared" si="332"/>
        <v>0</v>
      </c>
      <c r="G235">
        <f t="shared" si="332"/>
        <v>0</v>
      </c>
      <c r="H235">
        <f t="shared" si="332"/>
        <v>0</v>
      </c>
      <c r="I235">
        <f t="shared" si="332"/>
        <v>0</v>
      </c>
      <c r="J235">
        <f t="shared" si="332"/>
        <v>0</v>
      </c>
      <c r="K235">
        <f t="shared" si="332"/>
        <v>0</v>
      </c>
      <c r="L235">
        <f t="shared" si="332"/>
        <v>0</v>
      </c>
      <c r="M235">
        <f t="shared" si="332"/>
        <v>0</v>
      </c>
      <c r="N235">
        <f t="shared" si="332"/>
        <v>1120555.8899999999</v>
      </c>
      <c r="O235">
        <f t="shared" si="332"/>
        <v>0</v>
      </c>
      <c r="P235">
        <f t="shared" si="332"/>
        <v>0</v>
      </c>
      <c r="Q235">
        <f t="shared" si="332"/>
        <v>0</v>
      </c>
      <c r="R235">
        <f t="shared" si="332"/>
        <v>0</v>
      </c>
      <c r="S235">
        <f t="shared" si="332"/>
        <v>490</v>
      </c>
      <c r="T235">
        <f t="shared" si="332"/>
        <v>1000000</v>
      </c>
      <c r="U235">
        <f t="shared" si="332"/>
        <v>0</v>
      </c>
      <c r="V235">
        <f t="shared" si="332"/>
        <v>0</v>
      </c>
      <c r="W235">
        <f t="shared" si="332"/>
        <v>0</v>
      </c>
      <c r="X235">
        <f t="shared" si="332"/>
        <v>0</v>
      </c>
      <c r="Y235">
        <f t="shared" si="332"/>
        <v>0</v>
      </c>
      <c r="Z235">
        <f t="shared" si="332"/>
        <v>0</v>
      </c>
      <c r="AA235">
        <f t="shared" si="332"/>
        <v>0</v>
      </c>
      <c r="AB235">
        <f t="shared" si="332"/>
        <v>0</v>
      </c>
      <c r="AC235">
        <f t="shared" si="332"/>
        <v>0</v>
      </c>
      <c r="AD235">
        <f t="shared" si="332"/>
        <v>0</v>
      </c>
      <c r="AE235">
        <f t="shared" si="332"/>
        <v>0</v>
      </c>
      <c r="AF235">
        <f t="shared" si="332"/>
        <v>0</v>
      </c>
      <c r="AG235">
        <f t="shared" ref="AG235:BL235" si="333">AG86</f>
        <v>0</v>
      </c>
      <c r="AH235">
        <f t="shared" si="333"/>
        <v>0</v>
      </c>
      <c r="AI235">
        <f t="shared" si="333"/>
        <v>0</v>
      </c>
      <c r="AJ235">
        <f t="shared" si="333"/>
        <v>0</v>
      </c>
      <c r="AK235">
        <f t="shared" si="333"/>
        <v>0</v>
      </c>
      <c r="AL235">
        <f t="shared" si="333"/>
        <v>0</v>
      </c>
      <c r="AM235">
        <f t="shared" si="333"/>
        <v>0</v>
      </c>
      <c r="AN235">
        <f t="shared" si="333"/>
        <v>0</v>
      </c>
      <c r="AO235">
        <f t="shared" si="333"/>
        <v>0</v>
      </c>
      <c r="AP235">
        <f t="shared" si="333"/>
        <v>0</v>
      </c>
      <c r="AQ235">
        <f t="shared" si="333"/>
        <v>0</v>
      </c>
      <c r="AR235">
        <f t="shared" si="333"/>
        <v>0</v>
      </c>
      <c r="AS235">
        <f t="shared" si="333"/>
        <v>0</v>
      </c>
      <c r="AT235">
        <f t="shared" si="333"/>
        <v>0</v>
      </c>
      <c r="AU235">
        <f t="shared" si="333"/>
        <v>0</v>
      </c>
      <c r="AV235">
        <f t="shared" si="333"/>
        <v>0</v>
      </c>
      <c r="AW235">
        <f t="shared" si="333"/>
        <v>0</v>
      </c>
      <c r="AX235">
        <f t="shared" si="333"/>
        <v>0</v>
      </c>
      <c r="AY235">
        <f t="shared" si="333"/>
        <v>0</v>
      </c>
      <c r="AZ235">
        <f t="shared" si="333"/>
        <v>0</v>
      </c>
      <c r="BA235">
        <f t="shared" si="333"/>
        <v>0</v>
      </c>
      <c r="BB235">
        <f t="shared" si="333"/>
        <v>0</v>
      </c>
      <c r="BC235">
        <f t="shared" si="333"/>
        <v>0</v>
      </c>
      <c r="BD235">
        <f t="shared" si="333"/>
        <v>0</v>
      </c>
      <c r="BE235">
        <f t="shared" si="333"/>
        <v>0</v>
      </c>
      <c r="BF235">
        <f t="shared" si="333"/>
        <v>0</v>
      </c>
      <c r="BG235">
        <f t="shared" si="333"/>
        <v>0</v>
      </c>
      <c r="BH235">
        <f t="shared" si="333"/>
        <v>0</v>
      </c>
      <c r="BI235">
        <f t="shared" si="333"/>
        <v>0</v>
      </c>
      <c r="BJ235">
        <f t="shared" si="333"/>
        <v>0</v>
      </c>
      <c r="BK235">
        <f t="shared" si="333"/>
        <v>0</v>
      </c>
      <c r="BL235">
        <f t="shared" si="333"/>
        <v>0</v>
      </c>
      <c r="BM235">
        <f t="shared" ref="BM235:CR235" si="334">BM86</f>
        <v>0</v>
      </c>
      <c r="BN235">
        <f t="shared" si="334"/>
        <v>0</v>
      </c>
      <c r="BO235">
        <f t="shared" si="334"/>
        <v>0</v>
      </c>
      <c r="BP235">
        <f t="shared" si="334"/>
        <v>0</v>
      </c>
      <c r="BQ235">
        <f t="shared" si="334"/>
        <v>0</v>
      </c>
      <c r="BR235">
        <f t="shared" si="334"/>
        <v>0</v>
      </c>
      <c r="BS235">
        <f t="shared" si="334"/>
        <v>0</v>
      </c>
      <c r="BT235">
        <f t="shared" si="334"/>
        <v>0</v>
      </c>
      <c r="BU235">
        <f t="shared" si="334"/>
        <v>0</v>
      </c>
      <c r="BV235">
        <f t="shared" si="334"/>
        <v>0</v>
      </c>
      <c r="BW235">
        <f t="shared" si="334"/>
        <v>0</v>
      </c>
      <c r="BX235">
        <f t="shared" si="334"/>
        <v>0</v>
      </c>
      <c r="BY235">
        <f t="shared" si="334"/>
        <v>0</v>
      </c>
      <c r="BZ235">
        <f t="shared" si="334"/>
        <v>0</v>
      </c>
      <c r="CA235">
        <f t="shared" si="334"/>
        <v>0</v>
      </c>
      <c r="CB235">
        <f t="shared" si="334"/>
        <v>0</v>
      </c>
      <c r="CC235">
        <f t="shared" si="334"/>
        <v>0</v>
      </c>
      <c r="CD235">
        <f t="shared" si="334"/>
        <v>0</v>
      </c>
      <c r="CE235">
        <f t="shared" si="334"/>
        <v>0</v>
      </c>
      <c r="CF235">
        <f t="shared" si="334"/>
        <v>0</v>
      </c>
      <c r="CG235">
        <f t="shared" si="334"/>
        <v>0</v>
      </c>
      <c r="CH235">
        <f t="shared" si="334"/>
        <v>0</v>
      </c>
      <c r="CI235">
        <f t="shared" si="334"/>
        <v>0</v>
      </c>
      <c r="CJ235">
        <f t="shared" si="334"/>
        <v>0</v>
      </c>
      <c r="CK235">
        <f t="shared" si="334"/>
        <v>0</v>
      </c>
      <c r="CL235">
        <f t="shared" si="334"/>
        <v>0</v>
      </c>
      <c r="CM235">
        <f t="shared" si="334"/>
        <v>0</v>
      </c>
      <c r="CN235">
        <f t="shared" si="334"/>
        <v>0</v>
      </c>
      <c r="CO235">
        <f t="shared" si="334"/>
        <v>0</v>
      </c>
      <c r="CP235">
        <f t="shared" si="334"/>
        <v>0</v>
      </c>
      <c r="CQ235">
        <f t="shared" si="334"/>
        <v>0</v>
      </c>
      <c r="CR235">
        <f t="shared" si="334"/>
        <v>0</v>
      </c>
      <c r="CS235">
        <f t="shared" ref="CS235:DH235" si="335">CS86</f>
        <v>0</v>
      </c>
      <c r="CT235">
        <f t="shared" si="335"/>
        <v>0</v>
      </c>
      <c r="CU235">
        <f t="shared" si="335"/>
        <v>0</v>
      </c>
      <c r="CV235">
        <f t="shared" si="335"/>
        <v>0</v>
      </c>
      <c r="CW235">
        <f t="shared" si="335"/>
        <v>0</v>
      </c>
      <c r="CX235">
        <f t="shared" si="335"/>
        <v>0</v>
      </c>
      <c r="CY235">
        <f t="shared" si="335"/>
        <v>0</v>
      </c>
      <c r="CZ235">
        <f t="shared" si="335"/>
        <v>0</v>
      </c>
      <c r="DA235">
        <f t="shared" si="335"/>
        <v>0</v>
      </c>
      <c r="DB235">
        <f t="shared" si="335"/>
        <v>0</v>
      </c>
      <c r="DC235">
        <f t="shared" si="335"/>
        <v>0</v>
      </c>
      <c r="DD235">
        <f t="shared" si="335"/>
        <v>0</v>
      </c>
      <c r="DE235">
        <f t="shared" si="335"/>
        <v>0</v>
      </c>
      <c r="DF235">
        <f t="shared" si="335"/>
        <v>0</v>
      </c>
      <c r="DG235">
        <f t="shared" si="335"/>
        <v>0</v>
      </c>
      <c r="DH235">
        <f t="shared" si="335"/>
        <v>0</v>
      </c>
    </row>
    <row r="236" spans="1:112">
      <c r="A236">
        <f t="shared" ref="A236:AF236" si="336">A87</f>
        <v>1260</v>
      </c>
      <c r="B236" t="str">
        <f t="shared" si="336"/>
        <v>Gobierno Autónomo Municipal de La Asunta</v>
      </c>
      <c r="C236">
        <f t="shared" si="336"/>
        <v>0</v>
      </c>
      <c r="D236">
        <f t="shared" si="336"/>
        <v>0</v>
      </c>
      <c r="E236">
        <f t="shared" si="336"/>
        <v>0</v>
      </c>
      <c r="F236">
        <f t="shared" si="336"/>
        <v>0</v>
      </c>
      <c r="G236">
        <f t="shared" si="336"/>
        <v>0</v>
      </c>
      <c r="H236">
        <f t="shared" si="336"/>
        <v>0</v>
      </c>
      <c r="I236">
        <f t="shared" si="336"/>
        <v>0</v>
      </c>
      <c r="J236">
        <f t="shared" si="336"/>
        <v>0</v>
      </c>
      <c r="K236">
        <f t="shared" si="336"/>
        <v>0</v>
      </c>
      <c r="L236">
        <f t="shared" si="336"/>
        <v>21851.22</v>
      </c>
      <c r="M236">
        <f t="shared" si="336"/>
        <v>0</v>
      </c>
      <c r="N236">
        <f t="shared" si="336"/>
        <v>0</v>
      </c>
      <c r="O236">
        <f t="shared" si="336"/>
        <v>0</v>
      </c>
      <c r="P236">
        <f t="shared" si="336"/>
        <v>0</v>
      </c>
      <c r="Q236">
        <f t="shared" si="336"/>
        <v>0</v>
      </c>
      <c r="R236">
        <f t="shared" si="336"/>
        <v>0</v>
      </c>
      <c r="S236">
        <f t="shared" si="336"/>
        <v>0</v>
      </c>
      <c r="T236">
        <f t="shared" si="336"/>
        <v>0</v>
      </c>
      <c r="U236">
        <f t="shared" si="336"/>
        <v>0</v>
      </c>
      <c r="V236">
        <f t="shared" si="336"/>
        <v>0</v>
      </c>
      <c r="W236">
        <f t="shared" si="336"/>
        <v>0</v>
      </c>
      <c r="X236">
        <f t="shared" si="336"/>
        <v>0</v>
      </c>
      <c r="Y236">
        <f t="shared" si="336"/>
        <v>0</v>
      </c>
      <c r="Z236">
        <f t="shared" si="336"/>
        <v>0</v>
      </c>
      <c r="AA236">
        <f t="shared" si="336"/>
        <v>0</v>
      </c>
      <c r="AB236">
        <f t="shared" si="336"/>
        <v>0</v>
      </c>
      <c r="AC236">
        <f t="shared" si="336"/>
        <v>0</v>
      </c>
      <c r="AD236">
        <f t="shared" si="336"/>
        <v>0</v>
      </c>
      <c r="AE236">
        <f t="shared" si="336"/>
        <v>0</v>
      </c>
      <c r="AF236">
        <f t="shared" si="336"/>
        <v>0</v>
      </c>
      <c r="AG236">
        <f t="shared" ref="AG236:BL236" si="337">AG87</f>
        <v>0</v>
      </c>
      <c r="AH236">
        <f t="shared" si="337"/>
        <v>0</v>
      </c>
      <c r="AI236">
        <f t="shared" si="337"/>
        <v>0</v>
      </c>
      <c r="AJ236">
        <f t="shared" si="337"/>
        <v>0</v>
      </c>
      <c r="AK236">
        <f t="shared" si="337"/>
        <v>0</v>
      </c>
      <c r="AL236">
        <f t="shared" si="337"/>
        <v>0</v>
      </c>
      <c r="AM236">
        <f t="shared" si="337"/>
        <v>0</v>
      </c>
      <c r="AN236">
        <f t="shared" si="337"/>
        <v>0</v>
      </c>
      <c r="AO236">
        <f t="shared" si="337"/>
        <v>0</v>
      </c>
      <c r="AP236">
        <f t="shared" si="337"/>
        <v>0</v>
      </c>
      <c r="AQ236">
        <f t="shared" si="337"/>
        <v>0</v>
      </c>
      <c r="AR236">
        <f t="shared" si="337"/>
        <v>0</v>
      </c>
      <c r="AS236">
        <f t="shared" si="337"/>
        <v>0</v>
      </c>
      <c r="AT236">
        <f t="shared" si="337"/>
        <v>0</v>
      </c>
      <c r="AU236">
        <f t="shared" si="337"/>
        <v>0</v>
      </c>
      <c r="AV236">
        <f t="shared" si="337"/>
        <v>0</v>
      </c>
      <c r="AW236">
        <f t="shared" si="337"/>
        <v>0</v>
      </c>
      <c r="AX236">
        <f t="shared" si="337"/>
        <v>0</v>
      </c>
      <c r="AY236">
        <f t="shared" si="337"/>
        <v>0</v>
      </c>
      <c r="AZ236">
        <f t="shared" si="337"/>
        <v>0</v>
      </c>
      <c r="BA236">
        <f t="shared" si="337"/>
        <v>0</v>
      </c>
      <c r="BB236">
        <f t="shared" si="337"/>
        <v>0</v>
      </c>
      <c r="BC236">
        <f t="shared" si="337"/>
        <v>0</v>
      </c>
      <c r="BD236">
        <f t="shared" si="337"/>
        <v>0</v>
      </c>
      <c r="BE236">
        <f t="shared" si="337"/>
        <v>0</v>
      </c>
      <c r="BF236">
        <f t="shared" si="337"/>
        <v>0</v>
      </c>
      <c r="BG236">
        <f t="shared" si="337"/>
        <v>0</v>
      </c>
      <c r="BH236">
        <f t="shared" si="337"/>
        <v>0</v>
      </c>
      <c r="BI236">
        <f t="shared" si="337"/>
        <v>0</v>
      </c>
      <c r="BJ236">
        <f t="shared" si="337"/>
        <v>0</v>
      </c>
      <c r="BK236">
        <f t="shared" si="337"/>
        <v>0</v>
      </c>
      <c r="BL236">
        <f t="shared" si="337"/>
        <v>0</v>
      </c>
      <c r="BM236">
        <f t="shared" ref="BM236:CR236" si="338">BM87</f>
        <v>0</v>
      </c>
      <c r="BN236">
        <f t="shared" si="338"/>
        <v>0</v>
      </c>
      <c r="BO236">
        <f t="shared" si="338"/>
        <v>0</v>
      </c>
      <c r="BP236">
        <f t="shared" si="338"/>
        <v>0</v>
      </c>
      <c r="BQ236">
        <f t="shared" si="338"/>
        <v>0</v>
      </c>
      <c r="BR236">
        <f t="shared" si="338"/>
        <v>0</v>
      </c>
      <c r="BS236">
        <f t="shared" si="338"/>
        <v>0</v>
      </c>
      <c r="BT236">
        <f t="shared" si="338"/>
        <v>0</v>
      </c>
      <c r="BU236">
        <f t="shared" si="338"/>
        <v>0</v>
      </c>
      <c r="BV236">
        <f t="shared" si="338"/>
        <v>0</v>
      </c>
      <c r="BW236">
        <f t="shared" si="338"/>
        <v>0</v>
      </c>
      <c r="BX236">
        <f t="shared" si="338"/>
        <v>0</v>
      </c>
      <c r="BY236">
        <f t="shared" si="338"/>
        <v>0</v>
      </c>
      <c r="BZ236">
        <f t="shared" si="338"/>
        <v>0</v>
      </c>
      <c r="CA236">
        <f t="shared" si="338"/>
        <v>0</v>
      </c>
      <c r="CB236">
        <f t="shared" si="338"/>
        <v>0</v>
      </c>
      <c r="CC236">
        <f t="shared" si="338"/>
        <v>0</v>
      </c>
      <c r="CD236">
        <f t="shared" si="338"/>
        <v>0</v>
      </c>
      <c r="CE236">
        <f t="shared" si="338"/>
        <v>0</v>
      </c>
      <c r="CF236">
        <f t="shared" si="338"/>
        <v>0</v>
      </c>
      <c r="CG236">
        <f t="shared" si="338"/>
        <v>0</v>
      </c>
      <c r="CH236">
        <f t="shared" si="338"/>
        <v>0</v>
      </c>
      <c r="CI236">
        <f t="shared" si="338"/>
        <v>0</v>
      </c>
      <c r="CJ236">
        <f t="shared" si="338"/>
        <v>0</v>
      </c>
      <c r="CK236">
        <f t="shared" si="338"/>
        <v>0</v>
      </c>
      <c r="CL236">
        <f t="shared" si="338"/>
        <v>0</v>
      </c>
      <c r="CM236">
        <f t="shared" si="338"/>
        <v>0</v>
      </c>
      <c r="CN236">
        <f t="shared" si="338"/>
        <v>0</v>
      </c>
      <c r="CO236">
        <f t="shared" si="338"/>
        <v>0</v>
      </c>
      <c r="CP236">
        <f t="shared" si="338"/>
        <v>0</v>
      </c>
      <c r="CQ236">
        <f t="shared" si="338"/>
        <v>0</v>
      </c>
      <c r="CR236">
        <f t="shared" si="338"/>
        <v>0</v>
      </c>
      <c r="CS236">
        <f t="shared" ref="CS236:DH236" si="339">CS87</f>
        <v>0</v>
      </c>
      <c r="CT236">
        <f t="shared" si="339"/>
        <v>0</v>
      </c>
      <c r="CU236">
        <f t="shared" si="339"/>
        <v>0</v>
      </c>
      <c r="CV236">
        <f t="shared" si="339"/>
        <v>0</v>
      </c>
      <c r="CW236">
        <f t="shared" si="339"/>
        <v>0</v>
      </c>
      <c r="CX236">
        <f t="shared" si="339"/>
        <v>0</v>
      </c>
      <c r="CY236">
        <f t="shared" si="339"/>
        <v>0</v>
      </c>
      <c r="CZ236">
        <f t="shared" si="339"/>
        <v>0</v>
      </c>
      <c r="DA236">
        <f t="shared" si="339"/>
        <v>0</v>
      </c>
      <c r="DB236">
        <f t="shared" si="339"/>
        <v>0</v>
      </c>
      <c r="DC236">
        <f t="shared" si="339"/>
        <v>0</v>
      </c>
      <c r="DD236">
        <f t="shared" si="339"/>
        <v>0</v>
      </c>
      <c r="DE236">
        <f t="shared" si="339"/>
        <v>0</v>
      </c>
      <c r="DF236">
        <f t="shared" si="339"/>
        <v>0</v>
      </c>
      <c r="DG236">
        <f t="shared" si="339"/>
        <v>0</v>
      </c>
      <c r="DH236">
        <f t="shared" si="339"/>
        <v>0</v>
      </c>
    </row>
    <row r="237" spans="1:112">
      <c r="A237">
        <f t="shared" ref="A237:AF237" si="340">A88</f>
        <v>683</v>
      </c>
      <c r="B237" t="str">
        <f t="shared" si="340"/>
        <v>Procuraduria General del Estado</v>
      </c>
      <c r="C237">
        <f t="shared" si="340"/>
        <v>0</v>
      </c>
      <c r="D237">
        <f t="shared" si="340"/>
        <v>0</v>
      </c>
      <c r="E237">
        <f t="shared" si="340"/>
        <v>0</v>
      </c>
      <c r="F237">
        <f t="shared" si="340"/>
        <v>0</v>
      </c>
      <c r="G237">
        <f t="shared" si="340"/>
        <v>0</v>
      </c>
      <c r="H237">
        <f t="shared" si="340"/>
        <v>0</v>
      </c>
      <c r="I237">
        <f t="shared" si="340"/>
        <v>0</v>
      </c>
      <c r="J237">
        <f t="shared" si="340"/>
        <v>0</v>
      </c>
      <c r="K237">
        <f t="shared" si="340"/>
        <v>0</v>
      </c>
      <c r="L237">
        <f t="shared" si="340"/>
        <v>0</v>
      </c>
      <c r="M237">
        <f t="shared" si="340"/>
        <v>0</v>
      </c>
      <c r="N237">
        <f t="shared" si="340"/>
        <v>0</v>
      </c>
      <c r="O237">
        <f t="shared" si="340"/>
        <v>0</v>
      </c>
      <c r="P237">
        <f t="shared" si="340"/>
        <v>0</v>
      </c>
      <c r="Q237">
        <f t="shared" si="340"/>
        <v>50</v>
      </c>
      <c r="R237">
        <f t="shared" si="340"/>
        <v>0</v>
      </c>
      <c r="S237">
        <f t="shared" si="340"/>
        <v>0</v>
      </c>
      <c r="T237">
        <f t="shared" si="340"/>
        <v>1145.49</v>
      </c>
      <c r="U237">
        <f t="shared" si="340"/>
        <v>0</v>
      </c>
      <c r="V237">
        <f t="shared" si="340"/>
        <v>0</v>
      </c>
      <c r="W237">
        <f t="shared" si="340"/>
        <v>0</v>
      </c>
      <c r="X237">
        <f t="shared" si="340"/>
        <v>0</v>
      </c>
      <c r="Y237">
        <f t="shared" si="340"/>
        <v>0</v>
      </c>
      <c r="Z237">
        <f t="shared" si="340"/>
        <v>0</v>
      </c>
      <c r="AA237">
        <f t="shared" si="340"/>
        <v>0</v>
      </c>
      <c r="AB237">
        <f t="shared" si="340"/>
        <v>0</v>
      </c>
      <c r="AC237">
        <f t="shared" si="340"/>
        <v>0</v>
      </c>
      <c r="AD237">
        <f t="shared" si="340"/>
        <v>0</v>
      </c>
      <c r="AE237">
        <f t="shared" si="340"/>
        <v>0</v>
      </c>
      <c r="AF237">
        <f t="shared" si="340"/>
        <v>0</v>
      </c>
      <c r="AG237">
        <f t="shared" ref="AG237:BL237" si="341">AG88</f>
        <v>0</v>
      </c>
      <c r="AH237">
        <f t="shared" si="341"/>
        <v>0</v>
      </c>
      <c r="AI237">
        <f t="shared" si="341"/>
        <v>0</v>
      </c>
      <c r="AJ237">
        <f t="shared" si="341"/>
        <v>0</v>
      </c>
      <c r="AK237">
        <f t="shared" si="341"/>
        <v>0</v>
      </c>
      <c r="AL237">
        <f t="shared" si="341"/>
        <v>0</v>
      </c>
      <c r="AM237">
        <f t="shared" si="341"/>
        <v>0</v>
      </c>
      <c r="AN237">
        <f t="shared" si="341"/>
        <v>0</v>
      </c>
      <c r="AO237">
        <f t="shared" si="341"/>
        <v>0</v>
      </c>
      <c r="AP237">
        <f t="shared" si="341"/>
        <v>0</v>
      </c>
      <c r="AQ237">
        <f t="shared" si="341"/>
        <v>0</v>
      </c>
      <c r="AR237">
        <f t="shared" si="341"/>
        <v>0</v>
      </c>
      <c r="AS237">
        <f t="shared" si="341"/>
        <v>0</v>
      </c>
      <c r="AT237">
        <f t="shared" si="341"/>
        <v>0</v>
      </c>
      <c r="AU237">
        <f t="shared" si="341"/>
        <v>0</v>
      </c>
      <c r="AV237">
        <f t="shared" si="341"/>
        <v>0</v>
      </c>
      <c r="AW237">
        <f t="shared" si="341"/>
        <v>0</v>
      </c>
      <c r="AX237">
        <f t="shared" si="341"/>
        <v>0</v>
      </c>
      <c r="AY237">
        <f t="shared" si="341"/>
        <v>0</v>
      </c>
      <c r="AZ237">
        <f t="shared" si="341"/>
        <v>0</v>
      </c>
      <c r="BA237">
        <f t="shared" si="341"/>
        <v>0</v>
      </c>
      <c r="BB237">
        <f t="shared" si="341"/>
        <v>0</v>
      </c>
      <c r="BC237">
        <f t="shared" si="341"/>
        <v>0</v>
      </c>
      <c r="BD237">
        <f t="shared" si="341"/>
        <v>0</v>
      </c>
      <c r="BE237">
        <f t="shared" si="341"/>
        <v>0</v>
      </c>
      <c r="BF237">
        <f t="shared" si="341"/>
        <v>0</v>
      </c>
      <c r="BG237">
        <f t="shared" si="341"/>
        <v>0</v>
      </c>
      <c r="BH237">
        <f t="shared" si="341"/>
        <v>0</v>
      </c>
      <c r="BI237">
        <f t="shared" si="341"/>
        <v>0</v>
      </c>
      <c r="BJ237">
        <f t="shared" si="341"/>
        <v>0</v>
      </c>
      <c r="BK237">
        <f t="shared" si="341"/>
        <v>0</v>
      </c>
      <c r="BL237">
        <f t="shared" si="341"/>
        <v>0</v>
      </c>
      <c r="BM237">
        <f t="shared" ref="BM237:CR237" si="342">BM88</f>
        <v>0</v>
      </c>
      <c r="BN237">
        <f t="shared" si="342"/>
        <v>0</v>
      </c>
      <c r="BO237">
        <f t="shared" si="342"/>
        <v>0</v>
      </c>
      <c r="BP237">
        <f t="shared" si="342"/>
        <v>0</v>
      </c>
      <c r="BQ237">
        <f t="shared" si="342"/>
        <v>0</v>
      </c>
      <c r="BR237">
        <f t="shared" si="342"/>
        <v>0</v>
      </c>
      <c r="BS237">
        <f t="shared" si="342"/>
        <v>0</v>
      </c>
      <c r="BT237">
        <f t="shared" si="342"/>
        <v>0</v>
      </c>
      <c r="BU237">
        <f t="shared" si="342"/>
        <v>0</v>
      </c>
      <c r="BV237">
        <f t="shared" si="342"/>
        <v>0</v>
      </c>
      <c r="BW237">
        <f t="shared" si="342"/>
        <v>0</v>
      </c>
      <c r="BX237">
        <f t="shared" si="342"/>
        <v>0</v>
      </c>
      <c r="BY237">
        <f t="shared" si="342"/>
        <v>0</v>
      </c>
      <c r="BZ237">
        <f t="shared" si="342"/>
        <v>0</v>
      </c>
      <c r="CA237">
        <f t="shared" si="342"/>
        <v>0</v>
      </c>
      <c r="CB237">
        <f t="shared" si="342"/>
        <v>0</v>
      </c>
      <c r="CC237">
        <f t="shared" si="342"/>
        <v>0</v>
      </c>
      <c r="CD237">
        <f t="shared" si="342"/>
        <v>0</v>
      </c>
      <c r="CE237">
        <f t="shared" si="342"/>
        <v>0</v>
      </c>
      <c r="CF237">
        <f t="shared" si="342"/>
        <v>0</v>
      </c>
      <c r="CG237">
        <f t="shared" si="342"/>
        <v>0</v>
      </c>
      <c r="CH237">
        <f t="shared" si="342"/>
        <v>0</v>
      </c>
      <c r="CI237">
        <f t="shared" si="342"/>
        <v>0</v>
      </c>
      <c r="CJ237">
        <f t="shared" si="342"/>
        <v>0</v>
      </c>
      <c r="CK237">
        <f t="shared" si="342"/>
        <v>0</v>
      </c>
      <c r="CL237">
        <f t="shared" si="342"/>
        <v>0</v>
      </c>
      <c r="CM237">
        <f t="shared" si="342"/>
        <v>0</v>
      </c>
      <c r="CN237">
        <f t="shared" si="342"/>
        <v>0</v>
      </c>
      <c r="CO237">
        <f t="shared" si="342"/>
        <v>0</v>
      </c>
      <c r="CP237">
        <f t="shared" si="342"/>
        <v>0</v>
      </c>
      <c r="CQ237">
        <f t="shared" si="342"/>
        <v>0</v>
      </c>
      <c r="CR237">
        <f t="shared" si="342"/>
        <v>0</v>
      </c>
      <c r="CS237">
        <f t="shared" ref="CS237:DH237" si="343">CS88</f>
        <v>0</v>
      </c>
      <c r="CT237">
        <f t="shared" si="343"/>
        <v>0</v>
      </c>
      <c r="CU237">
        <f t="shared" si="343"/>
        <v>0</v>
      </c>
      <c r="CV237">
        <f t="shared" si="343"/>
        <v>0</v>
      </c>
      <c r="CW237">
        <f t="shared" si="343"/>
        <v>0</v>
      </c>
      <c r="CX237">
        <f t="shared" si="343"/>
        <v>0</v>
      </c>
      <c r="CY237">
        <f t="shared" si="343"/>
        <v>0</v>
      </c>
      <c r="CZ237">
        <f t="shared" si="343"/>
        <v>0</v>
      </c>
      <c r="DA237">
        <f t="shared" si="343"/>
        <v>0</v>
      </c>
      <c r="DB237">
        <f t="shared" si="343"/>
        <v>0</v>
      </c>
      <c r="DC237">
        <f t="shared" si="343"/>
        <v>0</v>
      </c>
      <c r="DD237">
        <f t="shared" si="343"/>
        <v>0</v>
      </c>
      <c r="DE237">
        <f t="shared" si="343"/>
        <v>0</v>
      </c>
      <c r="DF237">
        <f t="shared" si="343"/>
        <v>0</v>
      </c>
      <c r="DG237">
        <f t="shared" si="343"/>
        <v>0</v>
      </c>
      <c r="DH237">
        <f t="shared" si="343"/>
        <v>0</v>
      </c>
    </row>
    <row r="238" spans="1:112">
      <c r="A238">
        <f t="shared" ref="A238:AF238" si="344">A89</f>
        <v>293</v>
      </c>
      <c r="B238" t="str">
        <f t="shared" si="344"/>
        <v>Fundación Cultural del Banco Central de Bolivia</v>
      </c>
      <c r="C238">
        <f t="shared" si="344"/>
        <v>0</v>
      </c>
      <c r="D238">
        <f t="shared" si="344"/>
        <v>0</v>
      </c>
      <c r="E238">
        <f t="shared" si="344"/>
        <v>0</v>
      </c>
      <c r="F238">
        <f t="shared" si="344"/>
        <v>0</v>
      </c>
      <c r="G238">
        <f t="shared" si="344"/>
        <v>0</v>
      </c>
      <c r="H238">
        <f t="shared" si="344"/>
        <v>0</v>
      </c>
      <c r="I238">
        <f t="shared" si="344"/>
        <v>0</v>
      </c>
      <c r="J238">
        <f t="shared" si="344"/>
        <v>0</v>
      </c>
      <c r="K238">
        <f t="shared" si="344"/>
        <v>0</v>
      </c>
      <c r="L238">
        <f t="shared" si="344"/>
        <v>0</v>
      </c>
      <c r="M238">
        <f t="shared" si="344"/>
        <v>0</v>
      </c>
      <c r="N238">
        <f t="shared" si="344"/>
        <v>0</v>
      </c>
      <c r="O238">
        <f t="shared" si="344"/>
        <v>0</v>
      </c>
      <c r="P238">
        <f t="shared" si="344"/>
        <v>0</v>
      </c>
      <c r="Q238">
        <f t="shared" si="344"/>
        <v>0</v>
      </c>
      <c r="R238">
        <f t="shared" si="344"/>
        <v>121.67</v>
      </c>
      <c r="S238">
        <f t="shared" si="344"/>
        <v>0</v>
      </c>
      <c r="T238">
        <f t="shared" si="344"/>
        <v>38404.57</v>
      </c>
      <c r="U238">
        <f t="shared" si="344"/>
        <v>0</v>
      </c>
      <c r="V238">
        <f t="shared" si="344"/>
        <v>0</v>
      </c>
      <c r="W238">
        <f t="shared" si="344"/>
        <v>0</v>
      </c>
      <c r="X238">
        <f t="shared" si="344"/>
        <v>0</v>
      </c>
      <c r="Y238">
        <f t="shared" si="344"/>
        <v>0</v>
      </c>
      <c r="Z238">
        <f t="shared" si="344"/>
        <v>0</v>
      </c>
      <c r="AA238">
        <f t="shared" si="344"/>
        <v>0</v>
      </c>
      <c r="AB238">
        <f t="shared" si="344"/>
        <v>0</v>
      </c>
      <c r="AC238">
        <f t="shared" si="344"/>
        <v>0</v>
      </c>
      <c r="AD238">
        <f t="shared" si="344"/>
        <v>0</v>
      </c>
      <c r="AE238">
        <f t="shared" si="344"/>
        <v>0</v>
      </c>
      <c r="AF238">
        <f t="shared" si="344"/>
        <v>0</v>
      </c>
      <c r="AG238">
        <f t="shared" ref="AG238:BL238" si="345">AG89</f>
        <v>0</v>
      </c>
      <c r="AH238">
        <f t="shared" si="345"/>
        <v>0</v>
      </c>
      <c r="AI238">
        <f t="shared" si="345"/>
        <v>0</v>
      </c>
      <c r="AJ238">
        <f t="shared" si="345"/>
        <v>0</v>
      </c>
      <c r="AK238">
        <f t="shared" si="345"/>
        <v>0</v>
      </c>
      <c r="AL238">
        <f t="shared" si="345"/>
        <v>0</v>
      </c>
      <c r="AM238">
        <f t="shared" si="345"/>
        <v>0</v>
      </c>
      <c r="AN238">
        <f t="shared" si="345"/>
        <v>0</v>
      </c>
      <c r="AO238">
        <f t="shared" si="345"/>
        <v>0</v>
      </c>
      <c r="AP238">
        <f t="shared" si="345"/>
        <v>0</v>
      </c>
      <c r="AQ238">
        <f t="shared" si="345"/>
        <v>0</v>
      </c>
      <c r="AR238">
        <f t="shared" si="345"/>
        <v>0</v>
      </c>
      <c r="AS238">
        <f t="shared" si="345"/>
        <v>0</v>
      </c>
      <c r="AT238">
        <f t="shared" si="345"/>
        <v>0</v>
      </c>
      <c r="AU238">
        <f t="shared" si="345"/>
        <v>0</v>
      </c>
      <c r="AV238">
        <f t="shared" si="345"/>
        <v>0</v>
      </c>
      <c r="AW238">
        <f t="shared" si="345"/>
        <v>0</v>
      </c>
      <c r="AX238">
        <f t="shared" si="345"/>
        <v>0</v>
      </c>
      <c r="AY238">
        <f t="shared" si="345"/>
        <v>0</v>
      </c>
      <c r="AZ238">
        <f t="shared" si="345"/>
        <v>0</v>
      </c>
      <c r="BA238">
        <f t="shared" si="345"/>
        <v>0</v>
      </c>
      <c r="BB238">
        <f t="shared" si="345"/>
        <v>0</v>
      </c>
      <c r="BC238">
        <f t="shared" si="345"/>
        <v>0</v>
      </c>
      <c r="BD238">
        <f t="shared" si="345"/>
        <v>0</v>
      </c>
      <c r="BE238">
        <f t="shared" si="345"/>
        <v>0</v>
      </c>
      <c r="BF238">
        <f t="shared" si="345"/>
        <v>0</v>
      </c>
      <c r="BG238">
        <f t="shared" si="345"/>
        <v>0</v>
      </c>
      <c r="BH238">
        <f t="shared" si="345"/>
        <v>0</v>
      </c>
      <c r="BI238">
        <f t="shared" si="345"/>
        <v>0</v>
      </c>
      <c r="BJ238">
        <f t="shared" si="345"/>
        <v>0</v>
      </c>
      <c r="BK238">
        <f t="shared" si="345"/>
        <v>0</v>
      </c>
      <c r="BL238">
        <f t="shared" si="345"/>
        <v>0</v>
      </c>
      <c r="BM238">
        <f t="shared" ref="BM238:CR238" si="346">BM89</f>
        <v>0</v>
      </c>
      <c r="BN238">
        <f t="shared" si="346"/>
        <v>0</v>
      </c>
      <c r="BO238">
        <f t="shared" si="346"/>
        <v>0</v>
      </c>
      <c r="BP238">
        <f t="shared" si="346"/>
        <v>0</v>
      </c>
      <c r="BQ238">
        <f t="shared" si="346"/>
        <v>0</v>
      </c>
      <c r="BR238">
        <f t="shared" si="346"/>
        <v>0</v>
      </c>
      <c r="BS238">
        <f t="shared" si="346"/>
        <v>0</v>
      </c>
      <c r="BT238">
        <f t="shared" si="346"/>
        <v>0</v>
      </c>
      <c r="BU238">
        <f t="shared" si="346"/>
        <v>0</v>
      </c>
      <c r="BV238">
        <f t="shared" si="346"/>
        <v>0</v>
      </c>
      <c r="BW238">
        <f t="shared" si="346"/>
        <v>0</v>
      </c>
      <c r="BX238">
        <f t="shared" si="346"/>
        <v>0</v>
      </c>
      <c r="BY238">
        <f t="shared" si="346"/>
        <v>0</v>
      </c>
      <c r="BZ238">
        <f t="shared" si="346"/>
        <v>0</v>
      </c>
      <c r="CA238">
        <f t="shared" si="346"/>
        <v>0</v>
      </c>
      <c r="CB238">
        <f t="shared" si="346"/>
        <v>0</v>
      </c>
      <c r="CC238">
        <f t="shared" si="346"/>
        <v>0</v>
      </c>
      <c r="CD238">
        <f t="shared" si="346"/>
        <v>0</v>
      </c>
      <c r="CE238">
        <f t="shared" si="346"/>
        <v>0</v>
      </c>
      <c r="CF238">
        <f t="shared" si="346"/>
        <v>0</v>
      </c>
      <c r="CG238">
        <f t="shared" si="346"/>
        <v>0</v>
      </c>
      <c r="CH238">
        <f t="shared" si="346"/>
        <v>0</v>
      </c>
      <c r="CI238">
        <f t="shared" si="346"/>
        <v>0</v>
      </c>
      <c r="CJ238">
        <f t="shared" si="346"/>
        <v>0</v>
      </c>
      <c r="CK238">
        <f t="shared" si="346"/>
        <v>0</v>
      </c>
      <c r="CL238">
        <f t="shared" si="346"/>
        <v>0</v>
      </c>
      <c r="CM238">
        <f t="shared" si="346"/>
        <v>0</v>
      </c>
      <c r="CN238">
        <f t="shared" si="346"/>
        <v>0</v>
      </c>
      <c r="CO238">
        <f t="shared" si="346"/>
        <v>0</v>
      </c>
      <c r="CP238">
        <f t="shared" si="346"/>
        <v>0</v>
      </c>
      <c r="CQ238">
        <f t="shared" si="346"/>
        <v>0</v>
      </c>
      <c r="CR238">
        <f t="shared" si="346"/>
        <v>0</v>
      </c>
      <c r="CS238">
        <f t="shared" ref="CS238:DH238" si="347">CS89</f>
        <v>0</v>
      </c>
      <c r="CT238">
        <f t="shared" si="347"/>
        <v>0</v>
      </c>
      <c r="CU238">
        <f t="shared" si="347"/>
        <v>0</v>
      </c>
      <c r="CV238">
        <f t="shared" si="347"/>
        <v>0</v>
      </c>
      <c r="CW238">
        <f t="shared" si="347"/>
        <v>0</v>
      </c>
      <c r="CX238">
        <f t="shared" si="347"/>
        <v>0</v>
      </c>
      <c r="CY238">
        <f t="shared" si="347"/>
        <v>0</v>
      </c>
      <c r="CZ238">
        <f t="shared" si="347"/>
        <v>0</v>
      </c>
      <c r="DA238">
        <f t="shared" si="347"/>
        <v>0</v>
      </c>
      <c r="DB238">
        <f t="shared" si="347"/>
        <v>0</v>
      </c>
      <c r="DC238">
        <f t="shared" si="347"/>
        <v>0</v>
      </c>
      <c r="DD238">
        <f t="shared" si="347"/>
        <v>0</v>
      </c>
      <c r="DE238">
        <f t="shared" si="347"/>
        <v>0</v>
      </c>
      <c r="DF238">
        <f t="shared" si="347"/>
        <v>0</v>
      </c>
      <c r="DG238">
        <f t="shared" si="347"/>
        <v>0</v>
      </c>
      <c r="DH238">
        <f t="shared" si="347"/>
        <v>0</v>
      </c>
    </row>
    <row r="239" spans="1:112">
      <c r="A239">
        <f t="shared" ref="A239:AF239" si="348">A90</f>
        <v>1223</v>
      </c>
      <c r="B239" t="str">
        <f t="shared" si="348"/>
        <v>Gobierno Autónomo Municipal de Villa Libertad Licoma</v>
      </c>
      <c r="C239">
        <f t="shared" si="348"/>
        <v>0</v>
      </c>
      <c r="D239">
        <f t="shared" si="348"/>
        <v>0</v>
      </c>
      <c r="E239">
        <f t="shared" si="348"/>
        <v>0</v>
      </c>
      <c r="F239">
        <f t="shared" si="348"/>
        <v>0</v>
      </c>
      <c r="G239">
        <f t="shared" si="348"/>
        <v>0</v>
      </c>
      <c r="H239">
        <f t="shared" si="348"/>
        <v>0</v>
      </c>
      <c r="I239">
        <f t="shared" si="348"/>
        <v>0</v>
      </c>
      <c r="J239">
        <f t="shared" si="348"/>
        <v>0</v>
      </c>
      <c r="K239">
        <f t="shared" si="348"/>
        <v>0</v>
      </c>
      <c r="L239">
        <f t="shared" si="348"/>
        <v>35875</v>
      </c>
      <c r="M239">
        <f t="shared" si="348"/>
        <v>0</v>
      </c>
      <c r="N239">
        <f t="shared" si="348"/>
        <v>0</v>
      </c>
      <c r="O239">
        <f t="shared" si="348"/>
        <v>0</v>
      </c>
      <c r="P239">
        <f t="shared" si="348"/>
        <v>0</v>
      </c>
      <c r="Q239">
        <f t="shared" si="348"/>
        <v>0</v>
      </c>
      <c r="R239">
        <f t="shared" si="348"/>
        <v>0</v>
      </c>
      <c r="S239">
        <f t="shared" si="348"/>
        <v>0</v>
      </c>
      <c r="T239">
        <f t="shared" si="348"/>
        <v>0</v>
      </c>
      <c r="U239">
        <f t="shared" si="348"/>
        <v>0</v>
      </c>
      <c r="V239">
        <f t="shared" si="348"/>
        <v>0</v>
      </c>
      <c r="W239">
        <f t="shared" si="348"/>
        <v>0</v>
      </c>
      <c r="X239">
        <f t="shared" si="348"/>
        <v>0</v>
      </c>
      <c r="Y239">
        <f t="shared" si="348"/>
        <v>0</v>
      </c>
      <c r="Z239">
        <f t="shared" si="348"/>
        <v>0</v>
      </c>
      <c r="AA239">
        <f t="shared" si="348"/>
        <v>0</v>
      </c>
      <c r="AB239">
        <f t="shared" si="348"/>
        <v>0</v>
      </c>
      <c r="AC239">
        <f t="shared" si="348"/>
        <v>0</v>
      </c>
      <c r="AD239">
        <f t="shared" si="348"/>
        <v>0</v>
      </c>
      <c r="AE239">
        <f t="shared" si="348"/>
        <v>0</v>
      </c>
      <c r="AF239">
        <f t="shared" si="348"/>
        <v>0</v>
      </c>
      <c r="AG239">
        <f t="shared" ref="AG239:BL239" si="349">AG90</f>
        <v>0</v>
      </c>
      <c r="AH239">
        <f t="shared" si="349"/>
        <v>0</v>
      </c>
      <c r="AI239">
        <f t="shared" si="349"/>
        <v>0</v>
      </c>
      <c r="AJ239">
        <f t="shared" si="349"/>
        <v>0</v>
      </c>
      <c r="AK239">
        <f t="shared" si="349"/>
        <v>0</v>
      </c>
      <c r="AL239">
        <f t="shared" si="349"/>
        <v>0</v>
      </c>
      <c r="AM239">
        <f t="shared" si="349"/>
        <v>0</v>
      </c>
      <c r="AN239">
        <f t="shared" si="349"/>
        <v>0</v>
      </c>
      <c r="AO239">
        <f t="shared" si="349"/>
        <v>0</v>
      </c>
      <c r="AP239">
        <f t="shared" si="349"/>
        <v>0</v>
      </c>
      <c r="AQ239">
        <f t="shared" si="349"/>
        <v>0</v>
      </c>
      <c r="AR239">
        <f t="shared" si="349"/>
        <v>0</v>
      </c>
      <c r="AS239">
        <f t="shared" si="349"/>
        <v>0</v>
      </c>
      <c r="AT239">
        <f t="shared" si="349"/>
        <v>0</v>
      </c>
      <c r="AU239">
        <f t="shared" si="349"/>
        <v>0</v>
      </c>
      <c r="AV239">
        <f t="shared" si="349"/>
        <v>0</v>
      </c>
      <c r="AW239">
        <f t="shared" si="349"/>
        <v>0</v>
      </c>
      <c r="AX239">
        <f t="shared" si="349"/>
        <v>0</v>
      </c>
      <c r="AY239">
        <f t="shared" si="349"/>
        <v>0</v>
      </c>
      <c r="AZ239">
        <f t="shared" si="349"/>
        <v>0</v>
      </c>
      <c r="BA239">
        <f t="shared" si="349"/>
        <v>0</v>
      </c>
      <c r="BB239">
        <f t="shared" si="349"/>
        <v>0</v>
      </c>
      <c r="BC239">
        <f t="shared" si="349"/>
        <v>0</v>
      </c>
      <c r="BD239">
        <f t="shared" si="349"/>
        <v>0</v>
      </c>
      <c r="BE239">
        <f t="shared" si="349"/>
        <v>0</v>
      </c>
      <c r="BF239">
        <f t="shared" si="349"/>
        <v>0</v>
      </c>
      <c r="BG239">
        <f t="shared" si="349"/>
        <v>0</v>
      </c>
      <c r="BH239">
        <f t="shared" si="349"/>
        <v>0</v>
      </c>
      <c r="BI239">
        <f t="shared" si="349"/>
        <v>0</v>
      </c>
      <c r="BJ239">
        <f t="shared" si="349"/>
        <v>0</v>
      </c>
      <c r="BK239">
        <f t="shared" si="349"/>
        <v>0</v>
      </c>
      <c r="BL239">
        <f t="shared" si="349"/>
        <v>0</v>
      </c>
      <c r="BM239">
        <f t="shared" ref="BM239:CR239" si="350">BM90</f>
        <v>0</v>
      </c>
      <c r="BN239">
        <f t="shared" si="350"/>
        <v>0</v>
      </c>
      <c r="BO239">
        <f t="shared" si="350"/>
        <v>0</v>
      </c>
      <c r="BP239">
        <f t="shared" si="350"/>
        <v>0</v>
      </c>
      <c r="BQ239">
        <f t="shared" si="350"/>
        <v>0</v>
      </c>
      <c r="BR239">
        <f t="shared" si="350"/>
        <v>0</v>
      </c>
      <c r="BS239">
        <f t="shared" si="350"/>
        <v>0</v>
      </c>
      <c r="BT239">
        <f t="shared" si="350"/>
        <v>0</v>
      </c>
      <c r="BU239">
        <f t="shared" si="350"/>
        <v>0</v>
      </c>
      <c r="BV239">
        <f t="shared" si="350"/>
        <v>0</v>
      </c>
      <c r="BW239">
        <f t="shared" si="350"/>
        <v>0</v>
      </c>
      <c r="BX239">
        <f t="shared" si="350"/>
        <v>0</v>
      </c>
      <c r="BY239">
        <f t="shared" si="350"/>
        <v>0</v>
      </c>
      <c r="BZ239">
        <f t="shared" si="350"/>
        <v>0</v>
      </c>
      <c r="CA239">
        <f t="shared" si="350"/>
        <v>0</v>
      </c>
      <c r="CB239">
        <f t="shared" si="350"/>
        <v>0</v>
      </c>
      <c r="CC239">
        <f t="shared" si="350"/>
        <v>0</v>
      </c>
      <c r="CD239">
        <f t="shared" si="350"/>
        <v>0</v>
      </c>
      <c r="CE239">
        <f t="shared" si="350"/>
        <v>0</v>
      </c>
      <c r="CF239">
        <f t="shared" si="350"/>
        <v>0</v>
      </c>
      <c r="CG239">
        <f t="shared" si="350"/>
        <v>0</v>
      </c>
      <c r="CH239">
        <f t="shared" si="350"/>
        <v>0</v>
      </c>
      <c r="CI239">
        <f t="shared" si="350"/>
        <v>0</v>
      </c>
      <c r="CJ239">
        <f t="shared" si="350"/>
        <v>0</v>
      </c>
      <c r="CK239">
        <f t="shared" si="350"/>
        <v>0</v>
      </c>
      <c r="CL239">
        <f t="shared" si="350"/>
        <v>0</v>
      </c>
      <c r="CM239">
        <f t="shared" si="350"/>
        <v>0</v>
      </c>
      <c r="CN239">
        <f t="shared" si="350"/>
        <v>0</v>
      </c>
      <c r="CO239">
        <f t="shared" si="350"/>
        <v>0</v>
      </c>
      <c r="CP239">
        <f t="shared" si="350"/>
        <v>0</v>
      </c>
      <c r="CQ239">
        <f t="shared" si="350"/>
        <v>0</v>
      </c>
      <c r="CR239">
        <f t="shared" si="350"/>
        <v>0</v>
      </c>
      <c r="CS239">
        <f t="shared" ref="CS239:DH239" si="351">CS90</f>
        <v>0</v>
      </c>
      <c r="CT239">
        <f t="shared" si="351"/>
        <v>0</v>
      </c>
      <c r="CU239">
        <f t="shared" si="351"/>
        <v>0</v>
      </c>
      <c r="CV239">
        <f t="shared" si="351"/>
        <v>0</v>
      </c>
      <c r="CW239">
        <f t="shared" si="351"/>
        <v>0</v>
      </c>
      <c r="CX239">
        <f t="shared" si="351"/>
        <v>0</v>
      </c>
      <c r="CY239">
        <f t="shared" si="351"/>
        <v>0</v>
      </c>
      <c r="CZ239">
        <f t="shared" si="351"/>
        <v>0</v>
      </c>
      <c r="DA239">
        <f t="shared" si="351"/>
        <v>0</v>
      </c>
      <c r="DB239">
        <f t="shared" si="351"/>
        <v>0</v>
      </c>
      <c r="DC239">
        <f t="shared" si="351"/>
        <v>0</v>
      </c>
      <c r="DD239">
        <f t="shared" si="351"/>
        <v>0</v>
      </c>
      <c r="DE239">
        <f t="shared" si="351"/>
        <v>0</v>
      </c>
      <c r="DF239">
        <f t="shared" si="351"/>
        <v>0</v>
      </c>
      <c r="DG239">
        <f t="shared" si="351"/>
        <v>0</v>
      </c>
      <c r="DH239">
        <f t="shared" si="351"/>
        <v>0</v>
      </c>
    </row>
    <row r="240" spans="1:112">
      <c r="A240">
        <f t="shared" ref="A240:AF240" si="352">A91</f>
        <v>585</v>
      </c>
      <c r="B240" t="str">
        <f t="shared" si="352"/>
        <v>Agencia Boliviana Espacial</v>
      </c>
      <c r="C240">
        <f t="shared" si="352"/>
        <v>0</v>
      </c>
      <c r="D240">
        <f t="shared" si="352"/>
        <v>0</v>
      </c>
      <c r="E240">
        <f t="shared" si="352"/>
        <v>0</v>
      </c>
      <c r="F240">
        <f t="shared" si="352"/>
        <v>0</v>
      </c>
      <c r="G240">
        <f t="shared" si="352"/>
        <v>0</v>
      </c>
      <c r="H240">
        <f t="shared" si="352"/>
        <v>0</v>
      </c>
      <c r="I240">
        <f t="shared" si="352"/>
        <v>0</v>
      </c>
      <c r="J240">
        <f t="shared" si="352"/>
        <v>0</v>
      </c>
      <c r="K240">
        <f t="shared" si="352"/>
        <v>0</v>
      </c>
      <c r="L240">
        <f t="shared" si="352"/>
        <v>0</v>
      </c>
      <c r="M240">
        <f t="shared" si="352"/>
        <v>0</v>
      </c>
      <c r="N240">
        <f t="shared" si="352"/>
        <v>0</v>
      </c>
      <c r="O240">
        <f t="shared" si="352"/>
        <v>0</v>
      </c>
      <c r="P240">
        <f t="shared" si="352"/>
        <v>0</v>
      </c>
      <c r="Q240">
        <f t="shared" si="352"/>
        <v>0</v>
      </c>
      <c r="R240">
        <f t="shared" si="352"/>
        <v>0</v>
      </c>
      <c r="S240">
        <f t="shared" si="352"/>
        <v>0</v>
      </c>
      <c r="T240">
        <f t="shared" si="352"/>
        <v>1763.8</v>
      </c>
      <c r="U240">
        <f t="shared" si="352"/>
        <v>0</v>
      </c>
      <c r="V240">
        <f t="shared" si="352"/>
        <v>0</v>
      </c>
      <c r="W240">
        <f t="shared" si="352"/>
        <v>0</v>
      </c>
      <c r="X240">
        <f t="shared" si="352"/>
        <v>0</v>
      </c>
      <c r="Y240">
        <f t="shared" si="352"/>
        <v>0</v>
      </c>
      <c r="Z240">
        <f t="shared" si="352"/>
        <v>0</v>
      </c>
      <c r="AA240">
        <f t="shared" si="352"/>
        <v>0</v>
      </c>
      <c r="AB240">
        <f t="shared" si="352"/>
        <v>0</v>
      </c>
      <c r="AC240">
        <f t="shared" si="352"/>
        <v>0</v>
      </c>
      <c r="AD240">
        <f t="shared" si="352"/>
        <v>0</v>
      </c>
      <c r="AE240">
        <f t="shared" si="352"/>
        <v>0</v>
      </c>
      <c r="AF240">
        <f t="shared" si="352"/>
        <v>0</v>
      </c>
      <c r="AG240">
        <f t="shared" ref="AG240:BL240" si="353">AG91</f>
        <v>0</v>
      </c>
      <c r="AH240">
        <f t="shared" si="353"/>
        <v>0</v>
      </c>
      <c r="AI240">
        <f t="shared" si="353"/>
        <v>0</v>
      </c>
      <c r="AJ240">
        <f t="shared" si="353"/>
        <v>0</v>
      </c>
      <c r="AK240">
        <f t="shared" si="353"/>
        <v>0</v>
      </c>
      <c r="AL240">
        <f t="shared" si="353"/>
        <v>0</v>
      </c>
      <c r="AM240">
        <f t="shared" si="353"/>
        <v>0</v>
      </c>
      <c r="AN240">
        <f t="shared" si="353"/>
        <v>0</v>
      </c>
      <c r="AO240">
        <f t="shared" si="353"/>
        <v>0</v>
      </c>
      <c r="AP240">
        <f t="shared" si="353"/>
        <v>0</v>
      </c>
      <c r="AQ240">
        <f t="shared" si="353"/>
        <v>0</v>
      </c>
      <c r="AR240">
        <f t="shared" si="353"/>
        <v>0</v>
      </c>
      <c r="AS240">
        <f t="shared" si="353"/>
        <v>0</v>
      </c>
      <c r="AT240">
        <f t="shared" si="353"/>
        <v>0</v>
      </c>
      <c r="AU240">
        <f t="shared" si="353"/>
        <v>0</v>
      </c>
      <c r="AV240">
        <f t="shared" si="353"/>
        <v>0</v>
      </c>
      <c r="AW240">
        <f t="shared" si="353"/>
        <v>0</v>
      </c>
      <c r="AX240">
        <f t="shared" si="353"/>
        <v>0</v>
      </c>
      <c r="AY240">
        <f t="shared" si="353"/>
        <v>0</v>
      </c>
      <c r="AZ240">
        <f t="shared" si="353"/>
        <v>0</v>
      </c>
      <c r="BA240">
        <f t="shared" si="353"/>
        <v>0</v>
      </c>
      <c r="BB240">
        <f t="shared" si="353"/>
        <v>0</v>
      </c>
      <c r="BC240">
        <f t="shared" si="353"/>
        <v>0</v>
      </c>
      <c r="BD240">
        <f t="shared" si="353"/>
        <v>0</v>
      </c>
      <c r="BE240">
        <f t="shared" si="353"/>
        <v>0</v>
      </c>
      <c r="BF240">
        <f t="shared" si="353"/>
        <v>0</v>
      </c>
      <c r="BG240">
        <f t="shared" si="353"/>
        <v>0</v>
      </c>
      <c r="BH240">
        <f t="shared" si="353"/>
        <v>0</v>
      </c>
      <c r="BI240">
        <f t="shared" si="353"/>
        <v>0</v>
      </c>
      <c r="BJ240">
        <f t="shared" si="353"/>
        <v>0</v>
      </c>
      <c r="BK240">
        <f t="shared" si="353"/>
        <v>0</v>
      </c>
      <c r="BL240">
        <f t="shared" si="353"/>
        <v>0</v>
      </c>
      <c r="BM240">
        <f t="shared" ref="BM240:CR240" si="354">BM91</f>
        <v>0</v>
      </c>
      <c r="BN240">
        <f t="shared" si="354"/>
        <v>0</v>
      </c>
      <c r="BO240">
        <f t="shared" si="354"/>
        <v>0</v>
      </c>
      <c r="BP240">
        <f t="shared" si="354"/>
        <v>0</v>
      </c>
      <c r="BQ240">
        <f t="shared" si="354"/>
        <v>0</v>
      </c>
      <c r="BR240">
        <f t="shared" si="354"/>
        <v>0</v>
      </c>
      <c r="BS240">
        <f t="shared" si="354"/>
        <v>0</v>
      </c>
      <c r="BT240">
        <f t="shared" si="354"/>
        <v>0</v>
      </c>
      <c r="BU240">
        <f t="shared" si="354"/>
        <v>0</v>
      </c>
      <c r="BV240">
        <f t="shared" si="354"/>
        <v>0</v>
      </c>
      <c r="BW240">
        <f t="shared" si="354"/>
        <v>0</v>
      </c>
      <c r="BX240">
        <f t="shared" si="354"/>
        <v>0</v>
      </c>
      <c r="BY240">
        <f t="shared" si="354"/>
        <v>0</v>
      </c>
      <c r="BZ240">
        <f t="shared" si="354"/>
        <v>0</v>
      </c>
      <c r="CA240">
        <f t="shared" si="354"/>
        <v>0</v>
      </c>
      <c r="CB240">
        <f t="shared" si="354"/>
        <v>0</v>
      </c>
      <c r="CC240">
        <f t="shared" si="354"/>
        <v>0</v>
      </c>
      <c r="CD240">
        <f t="shared" si="354"/>
        <v>0</v>
      </c>
      <c r="CE240">
        <f t="shared" si="354"/>
        <v>0</v>
      </c>
      <c r="CF240">
        <f t="shared" si="354"/>
        <v>0</v>
      </c>
      <c r="CG240">
        <f t="shared" si="354"/>
        <v>0</v>
      </c>
      <c r="CH240">
        <f t="shared" si="354"/>
        <v>0</v>
      </c>
      <c r="CI240">
        <f t="shared" si="354"/>
        <v>0</v>
      </c>
      <c r="CJ240">
        <f t="shared" si="354"/>
        <v>0</v>
      </c>
      <c r="CK240">
        <f t="shared" si="354"/>
        <v>0</v>
      </c>
      <c r="CL240">
        <f t="shared" si="354"/>
        <v>0</v>
      </c>
      <c r="CM240">
        <f t="shared" si="354"/>
        <v>0</v>
      </c>
      <c r="CN240">
        <f t="shared" si="354"/>
        <v>0</v>
      </c>
      <c r="CO240">
        <f t="shared" si="354"/>
        <v>0</v>
      </c>
      <c r="CP240">
        <f t="shared" si="354"/>
        <v>0</v>
      </c>
      <c r="CQ240">
        <f t="shared" si="354"/>
        <v>0</v>
      </c>
      <c r="CR240">
        <f t="shared" si="354"/>
        <v>0</v>
      </c>
      <c r="CS240">
        <f t="shared" ref="CS240:DH240" si="355">CS91</f>
        <v>0</v>
      </c>
      <c r="CT240">
        <f t="shared" si="355"/>
        <v>0</v>
      </c>
      <c r="CU240">
        <f t="shared" si="355"/>
        <v>0</v>
      </c>
      <c r="CV240">
        <f t="shared" si="355"/>
        <v>0</v>
      </c>
      <c r="CW240">
        <f t="shared" si="355"/>
        <v>0</v>
      </c>
      <c r="CX240">
        <f t="shared" si="355"/>
        <v>0</v>
      </c>
      <c r="CY240">
        <f t="shared" si="355"/>
        <v>0</v>
      </c>
      <c r="CZ240">
        <f t="shared" si="355"/>
        <v>0</v>
      </c>
      <c r="DA240">
        <f t="shared" si="355"/>
        <v>0</v>
      </c>
      <c r="DB240">
        <f t="shared" si="355"/>
        <v>0</v>
      </c>
      <c r="DC240">
        <f t="shared" si="355"/>
        <v>0</v>
      </c>
      <c r="DD240">
        <f t="shared" si="355"/>
        <v>0</v>
      </c>
      <c r="DE240">
        <f t="shared" si="355"/>
        <v>0</v>
      </c>
      <c r="DF240">
        <f t="shared" si="355"/>
        <v>0</v>
      </c>
      <c r="DG240">
        <f t="shared" si="355"/>
        <v>0</v>
      </c>
      <c r="DH240">
        <f t="shared" si="355"/>
        <v>0</v>
      </c>
    </row>
    <row r="241" spans="1:112">
      <c r="A241">
        <f t="shared" ref="A241:AF241" si="356">A92</f>
        <v>576</v>
      </c>
      <c r="B241" t="str">
        <f t="shared" si="356"/>
        <v>Empresa Pública Nacional Estratégica Cartones de Bolivia</v>
      </c>
      <c r="C241">
        <f t="shared" si="356"/>
        <v>0</v>
      </c>
      <c r="D241">
        <f t="shared" si="356"/>
        <v>0</v>
      </c>
      <c r="E241">
        <f t="shared" si="356"/>
        <v>0</v>
      </c>
      <c r="F241">
        <f t="shared" si="356"/>
        <v>0</v>
      </c>
      <c r="G241">
        <f t="shared" si="356"/>
        <v>0</v>
      </c>
      <c r="H241">
        <f t="shared" si="356"/>
        <v>0</v>
      </c>
      <c r="I241">
        <f t="shared" si="356"/>
        <v>0</v>
      </c>
      <c r="J241">
        <f t="shared" si="356"/>
        <v>0</v>
      </c>
      <c r="K241">
        <f t="shared" si="356"/>
        <v>0</v>
      </c>
      <c r="L241">
        <f t="shared" si="356"/>
        <v>0</v>
      </c>
      <c r="M241">
        <f t="shared" si="356"/>
        <v>0</v>
      </c>
      <c r="N241">
        <f t="shared" si="356"/>
        <v>0</v>
      </c>
      <c r="O241">
        <f t="shared" si="356"/>
        <v>0</v>
      </c>
      <c r="P241">
        <f t="shared" si="356"/>
        <v>0</v>
      </c>
      <c r="Q241">
        <f t="shared" si="356"/>
        <v>0</v>
      </c>
      <c r="R241">
        <f t="shared" si="356"/>
        <v>0</v>
      </c>
      <c r="S241">
        <f t="shared" si="356"/>
        <v>1031.58</v>
      </c>
      <c r="T241">
        <f t="shared" si="356"/>
        <v>0</v>
      </c>
      <c r="U241">
        <f t="shared" si="356"/>
        <v>0</v>
      </c>
      <c r="V241">
        <f t="shared" si="356"/>
        <v>0</v>
      </c>
      <c r="W241">
        <f t="shared" si="356"/>
        <v>0</v>
      </c>
      <c r="X241">
        <f t="shared" si="356"/>
        <v>0</v>
      </c>
      <c r="Y241">
        <f t="shared" si="356"/>
        <v>0</v>
      </c>
      <c r="Z241">
        <f t="shared" si="356"/>
        <v>0</v>
      </c>
      <c r="AA241">
        <f t="shared" si="356"/>
        <v>0</v>
      </c>
      <c r="AB241">
        <f t="shared" si="356"/>
        <v>0</v>
      </c>
      <c r="AC241">
        <f t="shared" si="356"/>
        <v>0</v>
      </c>
      <c r="AD241">
        <f t="shared" si="356"/>
        <v>0</v>
      </c>
      <c r="AE241">
        <f t="shared" si="356"/>
        <v>0</v>
      </c>
      <c r="AF241">
        <f t="shared" si="356"/>
        <v>0</v>
      </c>
      <c r="AG241">
        <f t="shared" ref="AG241:BL241" si="357">AG92</f>
        <v>0</v>
      </c>
      <c r="AH241">
        <f t="shared" si="357"/>
        <v>0</v>
      </c>
      <c r="AI241">
        <f t="shared" si="357"/>
        <v>0</v>
      </c>
      <c r="AJ241">
        <f t="shared" si="357"/>
        <v>0</v>
      </c>
      <c r="AK241">
        <f t="shared" si="357"/>
        <v>0</v>
      </c>
      <c r="AL241">
        <f t="shared" si="357"/>
        <v>0</v>
      </c>
      <c r="AM241">
        <f t="shared" si="357"/>
        <v>0</v>
      </c>
      <c r="AN241">
        <f t="shared" si="357"/>
        <v>0</v>
      </c>
      <c r="AO241">
        <f t="shared" si="357"/>
        <v>0</v>
      </c>
      <c r="AP241">
        <f t="shared" si="357"/>
        <v>0</v>
      </c>
      <c r="AQ241">
        <f t="shared" si="357"/>
        <v>0</v>
      </c>
      <c r="AR241">
        <f t="shared" si="357"/>
        <v>0</v>
      </c>
      <c r="AS241">
        <f t="shared" si="357"/>
        <v>0</v>
      </c>
      <c r="AT241">
        <f t="shared" si="357"/>
        <v>0</v>
      </c>
      <c r="AU241">
        <f t="shared" si="357"/>
        <v>0</v>
      </c>
      <c r="AV241">
        <f t="shared" si="357"/>
        <v>0</v>
      </c>
      <c r="AW241">
        <f t="shared" si="357"/>
        <v>0</v>
      </c>
      <c r="AX241">
        <f t="shared" si="357"/>
        <v>0</v>
      </c>
      <c r="AY241">
        <f t="shared" si="357"/>
        <v>0</v>
      </c>
      <c r="AZ241">
        <f t="shared" si="357"/>
        <v>0</v>
      </c>
      <c r="BA241">
        <f t="shared" si="357"/>
        <v>0</v>
      </c>
      <c r="BB241">
        <f t="shared" si="357"/>
        <v>0</v>
      </c>
      <c r="BC241">
        <f t="shared" si="357"/>
        <v>0</v>
      </c>
      <c r="BD241">
        <f t="shared" si="357"/>
        <v>0</v>
      </c>
      <c r="BE241">
        <f t="shared" si="357"/>
        <v>0</v>
      </c>
      <c r="BF241">
        <f t="shared" si="357"/>
        <v>0</v>
      </c>
      <c r="BG241">
        <f t="shared" si="357"/>
        <v>0</v>
      </c>
      <c r="BH241">
        <f t="shared" si="357"/>
        <v>0</v>
      </c>
      <c r="BI241">
        <f t="shared" si="357"/>
        <v>0</v>
      </c>
      <c r="BJ241">
        <f t="shared" si="357"/>
        <v>0</v>
      </c>
      <c r="BK241">
        <f t="shared" si="357"/>
        <v>0</v>
      </c>
      <c r="BL241">
        <f t="shared" si="357"/>
        <v>0</v>
      </c>
      <c r="BM241">
        <f t="shared" ref="BM241:CR241" si="358">BM92</f>
        <v>0</v>
      </c>
      <c r="BN241">
        <f t="shared" si="358"/>
        <v>0</v>
      </c>
      <c r="BO241">
        <f t="shared" si="358"/>
        <v>0</v>
      </c>
      <c r="BP241">
        <f t="shared" si="358"/>
        <v>0</v>
      </c>
      <c r="BQ241">
        <f t="shared" si="358"/>
        <v>0</v>
      </c>
      <c r="BR241">
        <f t="shared" si="358"/>
        <v>0</v>
      </c>
      <c r="BS241">
        <f t="shared" si="358"/>
        <v>0</v>
      </c>
      <c r="BT241">
        <f t="shared" si="358"/>
        <v>0</v>
      </c>
      <c r="BU241">
        <f t="shared" si="358"/>
        <v>0</v>
      </c>
      <c r="BV241">
        <f t="shared" si="358"/>
        <v>0</v>
      </c>
      <c r="BW241">
        <f t="shared" si="358"/>
        <v>0</v>
      </c>
      <c r="BX241">
        <f t="shared" si="358"/>
        <v>0</v>
      </c>
      <c r="BY241">
        <f t="shared" si="358"/>
        <v>0</v>
      </c>
      <c r="BZ241">
        <f t="shared" si="358"/>
        <v>0</v>
      </c>
      <c r="CA241">
        <f t="shared" si="358"/>
        <v>0</v>
      </c>
      <c r="CB241">
        <f t="shared" si="358"/>
        <v>0</v>
      </c>
      <c r="CC241">
        <f t="shared" si="358"/>
        <v>0</v>
      </c>
      <c r="CD241">
        <f t="shared" si="358"/>
        <v>0</v>
      </c>
      <c r="CE241">
        <f t="shared" si="358"/>
        <v>0</v>
      </c>
      <c r="CF241">
        <f t="shared" si="358"/>
        <v>0</v>
      </c>
      <c r="CG241">
        <f t="shared" si="358"/>
        <v>0</v>
      </c>
      <c r="CH241">
        <f t="shared" si="358"/>
        <v>0</v>
      </c>
      <c r="CI241">
        <f t="shared" si="358"/>
        <v>0</v>
      </c>
      <c r="CJ241">
        <f t="shared" si="358"/>
        <v>0</v>
      </c>
      <c r="CK241">
        <f t="shared" si="358"/>
        <v>0</v>
      </c>
      <c r="CL241">
        <f t="shared" si="358"/>
        <v>0</v>
      </c>
      <c r="CM241">
        <f t="shared" si="358"/>
        <v>0</v>
      </c>
      <c r="CN241">
        <f t="shared" si="358"/>
        <v>0</v>
      </c>
      <c r="CO241">
        <f t="shared" si="358"/>
        <v>0</v>
      </c>
      <c r="CP241">
        <f t="shared" si="358"/>
        <v>0</v>
      </c>
      <c r="CQ241">
        <f t="shared" si="358"/>
        <v>0</v>
      </c>
      <c r="CR241">
        <f t="shared" si="358"/>
        <v>0</v>
      </c>
      <c r="CS241">
        <f t="shared" ref="CS241:DH241" si="359">CS92</f>
        <v>0</v>
      </c>
      <c r="CT241">
        <f t="shared" si="359"/>
        <v>0</v>
      </c>
      <c r="CU241">
        <f t="shared" si="359"/>
        <v>0</v>
      </c>
      <c r="CV241">
        <f t="shared" si="359"/>
        <v>0</v>
      </c>
      <c r="CW241">
        <f t="shared" si="359"/>
        <v>0</v>
      </c>
      <c r="CX241">
        <f t="shared" si="359"/>
        <v>0</v>
      </c>
      <c r="CY241">
        <f t="shared" si="359"/>
        <v>0</v>
      </c>
      <c r="CZ241">
        <f t="shared" si="359"/>
        <v>0</v>
      </c>
      <c r="DA241">
        <f t="shared" si="359"/>
        <v>0</v>
      </c>
      <c r="DB241">
        <f t="shared" si="359"/>
        <v>0</v>
      </c>
      <c r="DC241">
        <f t="shared" si="359"/>
        <v>0</v>
      </c>
      <c r="DD241">
        <f t="shared" si="359"/>
        <v>0</v>
      </c>
      <c r="DE241">
        <f t="shared" si="359"/>
        <v>0</v>
      </c>
      <c r="DF241">
        <f t="shared" si="359"/>
        <v>0</v>
      </c>
      <c r="DG241">
        <f t="shared" si="359"/>
        <v>0</v>
      </c>
      <c r="DH241">
        <f t="shared" si="359"/>
        <v>0</v>
      </c>
    </row>
    <row r="242" spans="1:112">
      <c r="A242">
        <f t="shared" ref="A242:AF242" si="360">A93</f>
        <v>249</v>
      </c>
      <c r="B242" t="str">
        <f t="shared" si="360"/>
        <v>Central de Abastecimiento y Suministros de Salud</v>
      </c>
      <c r="C242">
        <f t="shared" si="360"/>
        <v>0</v>
      </c>
      <c r="D242">
        <f t="shared" si="360"/>
        <v>0</v>
      </c>
      <c r="E242">
        <f t="shared" si="360"/>
        <v>0</v>
      </c>
      <c r="F242">
        <f t="shared" si="360"/>
        <v>0</v>
      </c>
      <c r="G242">
        <f t="shared" si="360"/>
        <v>0</v>
      </c>
      <c r="H242">
        <f t="shared" si="360"/>
        <v>0</v>
      </c>
      <c r="I242">
        <f t="shared" si="360"/>
        <v>0</v>
      </c>
      <c r="J242">
        <f t="shared" si="360"/>
        <v>0</v>
      </c>
      <c r="K242">
        <f t="shared" si="360"/>
        <v>0</v>
      </c>
      <c r="L242">
        <f t="shared" si="360"/>
        <v>0</v>
      </c>
      <c r="M242">
        <f t="shared" si="360"/>
        <v>0</v>
      </c>
      <c r="N242">
        <f t="shared" si="360"/>
        <v>0</v>
      </c>
      <c r="O242">
        <f t="shared" si="360"/>
        <v>0</v>
      </c>
      <c r="P242">
        <f t="shared" si="360"/>
        <v>0</v>
      </c>
      <c r="Q242">
        <f t="shared" si="360"/>
        <v>0</v>
      </c>
      <c r="R242">
        <f t="shared" si="360"/>
        <v>0</v>
      </c>
      <c r="S242">
        <f t="shared" si="360"/>
        <v>0</v>
      </c>
      <c r="T242">
        <f t="shared" si="360"/>
        <v>6428.6799999999994</v>
      </c>
      <c r="U242">
        <f t="shared" si="360"/>
        <v>0</v>
      </c>
      <c r="V242">
        <f t="shared" si="360"/>
        <v>0</v>
      </c>
      <c r="W242">
        <f t="shared" si="360"/>
        <v>0</v>
      </c>
      <c r="X242">
        <f t="shared" si="360"/>
        <v>0</v>
      </c>
      <c r="Y242">
        <f t="shared" si="360"/>
        <v>0</v>
      </c>
      <c r="Z242">
        <f t="shared" si="360"/>
        <v>0</v>
      </c>
      <c r="AA242">
        <f t="shared" si="360"/>
        <v>0</v>
      </c>
      <c r="AB242">
        <f t="shared" si="360"/>
        <v>0</v>
      </c>
      <c r="AC242">
        <f t="shared" si="360"/>
        <v>0</v>
      </c>
      <c r="AD242">
        <f t="shared" si="360"/>
        <v>0</v>
      </c>
      <c r="AE242">
        <f t="shared" si="360"/>
        <v>0</v>
      </c>
      <c r="AF242">
        <f t="shared" si="360"/>
        <v>0</v>
      </c>
      <c r="AG242">
        <f t="shared" ref="AG242:BL242" si="361">AG93</f>
        <v>0</v>
      </c>
      <c r="AH242">
        <f t="shared" si="361"/>
        <v>0</v>
      </c>
      <c r="AI242">
        <f t="shared" si="361"/>
        <v>0</v>
      </c>
      <c r="AJ242">
        <f t="shared" si="361"/>
        <v>0</v>
      </c>
      <c r="AK242">
        <f t="shared" si="361"/>
        <v>0</v>
      </c>
      <c r="AL242">
        <f t="shared" si="361"/>
        <v>0</v>
      </c>
      <c r="AM242">
        <f t="shared" si="361"/>
        <v>0</v>
      </c>
      <c r="AN242">
        <f t="shared" si="361"/>
        <v>0</v>
      </c>
      <c r="AO242">
        <f t="shared" si="361"/>
        <v>0</v>
      </c>
      <c r="AP242">
        <f t="shared" si="361"/>
        <v>0</v>
      </c>
      <c r="AQ242">
        <f t="shared" si="361"/>
        <v>0</v>
      </c>
      <c r="AR242">
        <f t="shared" si="361"/>
        <v>0</v>
      </c>
      <c r="AS242">
        <f t="shared" si="361"/>
        <v>0</v>
      </c>
      <c r="AT242">
        <f t="shared" si="361"/>
        <v>0</v>
      </c>
      <c r="AU242">
        <f t="shared" si="361"/>
        <v>0</v>
      </c>
      <c r="AV242">
        <f t="shared" si="361"/>
        <v>0</v>
      </c>
      <c r="AW242">
        <f t="shared" si="361"/>
        <v>0</v>
      </c>
      <c r="AX242">
        <f t="shared" si="361"/>
        <v>0</v>
      </c>
      <c r="AY242">
        <f t="shared" si="361"/>
        <v>0</v>
      </c>
      <c r="AZ242">
        <f t="shared" si="361"/>
        <v>0</v>
      </c>
      <c r="BA242">
        <f t="shared" si="361"/>
        <v>0</v>
      </c>
      <c r="BB242">
        <f t="shared" si="361"/>
        <v>0</v>
      </c>
      <c r="BC242">
        <f t="shared" si="361"/>
        <v>0</v>
      </c>
      <c r="BD242">
        <f t="shared" si="361"/>
        <v>0</v>
      </c>
      <c r="BE242">
        <f t="shared" si="361"/>
        <v>0</v>
      </c>
      <c r="BF242">
        <f t="shared" si="361"/>
        <v>0</v>
      </c>
      <c r="BG242">
        <f t="shared" si="361"/>
        <v>0</v>
      </c>
      <c r="BH242">
        <f t="shared" si="361"/>
        <v>0</v>
      </c>
      <c r="BI242">
        <f t="shared" si="361"/>
        <v>0</v>
      </c>
      <c r="BJ242">
        <f t="shared" si="361"/>
        <v>0</v>
      </c>
      <c r="BK242">
        <f t="shared" si="361"/>
        <v>0</v>
      </c>
      <c r="BL242">
        <f t="shared" si="361"/>
        <v>0</v>
      </c>
      <c r="BM242">
        <f t="shared" ref="BM242:CR242" si="362">BM93</f>
        <v>0</v>
      </c>
      <c r="BN242">
        <f t="shared" si="362"/>
        <v>0</v>
      </c>
      <c r="BO242">
        <f t="shared" si="362"/>
        <v>0</v>
      </c>
      <c r="BP242">
        <f t="shared" si="362"/>
        <v>0</v>
      </c>
      <c r="BQ242">
        <f t="shared" si="362"/>
        <v>0</v>
      </c>
      <c r="BR242">
        <f t="shared" si="362"/>
        <v>0</v>
      </c>
      <c r="BS242">
        <f t="shared" si="362"/>
        <v>0</v>
      </c>
      <c r="BT242">
        <f t="shared" si="362"/>
        <v>0</v>
      </c>
      <c r="BU242">
        <f t="shared" si="362"/>
        <v>0</v>
      </c>
      <c r="BV242">
        <f t="shared" si="362"/>
        <v>0</v>
      </c>
      <c r="BW242">
        <f t="shared" si="362"/>
        <v>0</v>
      </c>
      <c r="BX242">
        <f t="shared" si="362"/>
        <v>0</v>
      </c>
      <c r="BY242">
        <f t="shared" si="362"/>
        <v>0</v>
      </c>
      <c r="BZ242">
        <f t="shared" si="362"/>
        <v>0</v>
      </c>
      <c r="CA242">
        <f t="shared" si="362"/>
        <v>0</v>
      </c>
      <c r="CB242">
        <f t="shared" si="362"/>
        <v>0</v>
      </c>
      <c r="CC242">
        <f t="shared" si="362"/>
        <v>0</v>
      </c>
      <c r="CD242">
        <f t="shared" si="362"/>
        <v>0</v>
      </c>
      <c r="CE242">
        <f t="shared" si="362"/>
        <v>0</v>
      </c>
      <c r="CF242">
        <f t="shared" si="362"/>
        <v>0</v>
      </c>
      <c r="CG242">
        <f t="shared" si="362"/>
        <v>0</v>
      </c>
      <c r="CH242">
        <f t="shared" si="362"/>
        <v>0</v>
      </c>
      <c r="CI242">
        <f t="shared" si="362"/>
        <v>0</v>
      </c>
      <c r="CJ242">
        <f t="shared" si="362"/>
        <v>0</v>
      </c>
      <c r="CK242">
        <f t="shared" si="362"/>
        <v>0</v>
      </c>
      <c r="CL242">
        <f t="shared" si="362"/>
        <v>0</v>
      </c>
      <c r="CM242">
        <f t="shared" si="362"/>
        <v>0</v>
      </c>
      <c r="CN242">
        <f t="shared" si="362"/>
        <v>0</v>
      </c>
      <c r="CO242">
        <f t="shared" si="362"/>
        <v>0</v>
      </c>
      <c r="CP242">
        <f t="shared" si="362"/>
        <v>0</v>
      </c>
      <c r="CQ242">
        <f t="shared" si="362"/>
        <v>0</v>
      </c>
      <c r="CR242">
        <f t="shared" si="362"/>
        <v>0</v>
      </c>
      <c r="CS242">
        <f t="shared" ref="CS242:DH242" si="363">CS93</f>
        <v>0</v>
      </c>
      <c r="CT242">
        <f t="shared" si="363"/>
        <v>0</v>
      </c>
      <c r="CU242">
        <f t="shared" si="363"/>
        <v>0</v>
      </c>
      <c r="CV242">
        <f t="shared" si="363"/>
        <v>0</v>
      </c>
      <c r="CW242">
        <f t="shared" si="363"/>
        <v>0</v>
      </c>
      <c r="CX242">
        <f t="shared" si="363"/>
        <v>0</v>
      </c>
      <c r="CY242">
        <f t="shared" si="363"/>
        <v>0</v>
      </c>
      <c r="CZ242">
        <f t="shared" si="363"/>
        <v>0</v>
      </c>
      <c r="DA242">
        <f t="shared" si="363"/>
        <v>0</v>
      </c>
      <c r="DB242">
        <f t="shared" si="363"/>
        <v>0</v>
      </c>
      <c r="DC242">
        <f t="shared" si="363"/>
        <v>0</v>
      </c>
      <c r="DD242">
        <f t="shared" si="363"/>
        <v>0</v>
      </c>
      <c r="DE242">
        <f t="shared" si="363"/>
        <v>0</v>
      </c>
      <c r="DF242">
        <f t="shared" si="363"/>
        <v>0</v>
      </c>
      <c r="DG242">
        <f t="shared" si="363"/>
        <v>0</v>
      </c>
      <c r="DH242">
        <f t="shared" si="363"/>
        <v>0</v>
      </c>
    </row>
    <row r="243" spans="1:112">
      <c r="A243">
        <f t="shared" ref="A243:AF243" si="364">A94</f>
        <v>382</v>
      </c>
      <c r="B243" t="str">
        <f t="shared" si="364"/>
        <v>Agencia de Infraestructura en Salud y Equipamiento Médico</v>
      </c>
      <c r="C243">
        <f t="shared" si="364"/>
        <v>0</v>
      </c>
      <c r="D243">
        <f t="shared" si="364"/>
        <v>0</v>
      </c>
      <c r="E243">
        <f t="shared" si="364"/>
        <v>0</v>
      </c>
      <c r="F243">
        <f t="shared" si="364"/>
        <v>0</v>
      </c>
      <c r="G243">
        <f t="shared" si="364"/>
        <v>0</v>
      </c>
      <c r="H243">
        <f t="shared" si="364"/>
        <v>0</v>
      </c>
      <c r="I243">
        <f t="shared" si="364"/>
        <v>0</v>
      </c>
      <c r="J243">
        <f t="shared" si="364"/>
        <v>0</v>
      </c>
      <c r="K243">
        <f t="shared" si="364"/>
        <v>0</v>
      </c>
      <c r="L243">
        <f t="shared" si="364"/>
        <v>0</v>
      </c>
      <c r="M243">
        <f t="shared" si="364"/>
        <v>0</v>
      </c>
      <c r="N243">
        <f t="shared" si="364"/>
        <v>0</v>
      </c>
      <c r="O243">
        <f t="shared" si="364"/>
        <v>0</v>
      </c>
      <c r="P243">
        <f t="shared" si="364"/>
        <v>0.83</v>
      </c>
      <c r="Q243">
        <f t="shared" si="364"/>
        <v>0</v>
      </c>
      <c r="R243">
        <f t="shared" si="364"/>
        <v>0</v>
      </c>
      <c r="S243">
        <f t="shared" si="364"/>
        <v>0</v>
      </c>
      <c r="T243">
        <f t="shared" si="364"/>
        <v>59455.98</v>
      </c>
      <c r="U243">
        <f t="shared" si="364"/>
        <v>0</v>
      </c>
      <c r="V243">
        <f t="shared" si="364"/>
        <v>0</v>
      </c>
      <c r="W243">
        <f t="shared" si="364"/>
        <v>0</v>
      </c>
      <c r="X243">
        <f t="shared" si="364"/>
        <v>0</v>
      </c>
      <c r="Y243">
        <f t="shared" si="364"/>
        <v>0</v>
      </c>
      <c r="Z243">
        <f t="shared" si="364"/>
        <v>0</v>
      </c>
      <c r="AA243">
        <f t="shared" si="364"/>
        <v>0</v>
      </c>
      <c r="AB243">
        <f t="shared" si="364"/>
        <v>0</v>
      </c>
      <c r="AC243">
        <f t="shared" si="364"/>
        <v>0</v>
      </c>
      <c r="AD243">
        <f t="shared" si="364"/>
        <v>0</v>
      </c>
      <c r="AE243">
        <f t="shared" si="364"/>
        <v>0</v>
      </c>
      <c r="AF243">
        <f t="shared" si="364"/>
        <v>0</v>
      </c>
      <c r="AG243">
        <f t="shared" ref="AG243:BL243" si="365">AG94</f>
        <v>0</v>
      </c>
      <c r="AH243">
        <f t="shared" si="365"/>
        <v>0</v>
      </c>
      <c r="AI243">
        <f t="shared" si="365"/>
        <v>0</v>
      </c>
      <c r="AJ243">
        <f t="shared" si="365"/>
        <v>0</v>
      </c>
      <c r="AK243">
        <f t="shared" si="365"/>
        <v>0</v>
      </c>
      <c r="AL243">
        <f t="shared" si="365"/>
        <v>0</v>
      </c>
      <c r="AM243">
        <f t="shared" si="365"/>
        <v>0</v>
      </c>
      <c r="AN243">
        <f t="shared" si="365"/>
        <v>0</v>
      </c>
      <c r="AO243">
        <f t="shared" si="365"/>
        <v>0</v>
      </c>
      <c r="AP243">
        <f t="shared" si="365"/>
        <v>0</v>
      </c>
      <c r="AQ243">
        <f t="shared" si="365"/>
        <v>0</v>
      </c>
      <c r="AR243">
        <f t="shared" si="365"/>
        <v>0</v>
      </c>
      <c r="AS243">
        <f t="shared" si="365"/>
        <v>0</v>
      </c>
      <c r="AT243">
        <f t="shared" si="365"/>
        <v>0</v>
      </c>
      <c r="AU243">
        <f t="shared" si="365"/>
        <v>0</v>
      </c>
      <c r="AV243">
        <f t="shared" si="365"/>
        <v>0</v>
      </c>
      <c r="AW243">
        <f t="shared" si="365"/>
        <v>0</v>
      </c>
      <c r="AX243">
        <f t="shared" si="365"/>
        <v>0</v>
      </c>
      <c r="AY243">
        <f t="shared" si="365"/>
        <v>0</v>
      </c>
      <c r="AZ243">
        <f t="shared" si="365"/>
        <v>0</v>
      </c>
      <c r="BA243">
        <f t="shared" si="365"/>
        <v>0</v>
      </c>
      <c r="BB243">
        <f t="shared" si="365"/>
        <v>0</v>
      </c>
      <c r="BC243">
        <f t="shared" si="365"/>
        <v>0</v>
      </c>
      <c r="BD243">
        <f t="shared" si="365"/>
        <v>0</v>
      </c>
      <c r="BE243">
        <f t="shared" si="365"/>
        <v>0</v>
      </c>
      <c r="BF243">
        <f t="shared" si="365"/>
        <v>0</v>
      </c>
      <c r="BG243">
        <f t="shared" si="365"/>
        <v>0</v>
      </c>
      <c r="BH243">
        <f t="shared" si="365"/>
        <v>0</v>
      </c>
      <c r="BI243">
        <f t="shared" si="365"/>
        <v>0</v>
      </c>
      <c r="BJ243">
        <f t="shared" si="365"/>
        <v>0</v>
      </c>
      <c r="BK243">
        <f t="shared" si="365"/>
        <v>0</v>
      </c>
      <c r="BL243">
        <f t="shared" si="365"/>
        <v>0</v>
      </c>
      <c r="BM243">
        <f t="shared" ref="BM243:CR243" si="366">BM94</f>
        <v>0</v>
      </c>
      <c r="BN243">
        <f t="shared" si="366"/>
        <v>0</v>
      </c>
      <c r="BO243">
        <f t="shared" si="366"/>
        <v>0</v>
      </c>
      <c r="BP243">
        <f t="shared" si="366"/>
        <v>0</v>
      </c>
      <c r="BQ243">
        <f t="shared" si="366"/>
        <v>0</v>
      </c>
      <c r="BR243">
        <f t="shared" si="366"/>
        <v>0</v>
      </c>
      <c r="BS243">
        <f t="shared" si="366"/>
        <v>0</v>
      </c>
      <c r="BT243">
        <f t="shared" si="366"/>
        <v>0</v>
      </c>
      <c r="BU243">
        <f t="shared" si="366"/>
        <v>0</v>
      </c>
      <c r="BV243">
        <f t="shared" si="366"/>
        <v>0</v>
      </c>
      <c r="BW243">
        <f t="shared" si="366"/>
        <v>0</v>
      </c>
      <c r="BX243">
        <f t="shared" si="366"/>
        <v>0</v>
      </c>
      <c r="BY243">
        <f t="shared" si="366"/>
        <v>0</v>
      </c>
      <c r="BZ243">
        <f t="shared" si="366"/>
        <v>0</v>
      </c>
      <c r="CA243">
        <f t="shared" si="366"/>
        <v>0</v>
      </c>
      <c r="CB243">
        <f t="shared" si="366"/>
        <v>0</v>
      </c>
      <c r="CC243">
        <f t="shared" si="366"/>
        <v>0</v>
      </c>
      <c r="CD243">
        <f t="shared" si="366"/>
        <v>0</v>
      </c>
      <c r="CE243">
        <f t="shared" si="366"/>
        <v>0</v>
      </c>
      <c r="CF243">
        <f t="shared" si="366"/>
        <v>0</v>
      </c>
      <c r="CG243">
        <f t="shared" si="366"/>
        <v>0</v>
      </c>
      <c r="CH243">
        <f t="shared" si="366"/>
        <v>0</v>
      </c>
      <c r="CI243">
        <f t="shared" si="366"/>
        <v>0</v>
      </c>
      <c r="CJ243">
        <f t="shared" si="366"/>
        <v>0</v>
      </c>
      <c r="CK243">
        <f t="shared" si="366"/>
        <v>0</v>
      </c>
      <c r="CL243">
        <f t="shared" si="366"/>
        <v>0</v>
      </c>
      <c r="CM243">
        <f t="shared" si="366"/>
        <v>0</v>
      </c>
      <c r="CN243">
        <f t="shared" si="366"/>
        <v>0</v>
      </c>
      <c r="CO243">
        <f t="shared" si="366"/>
        <v>0</v>
      </c>
      <c r="CP243">
        <f t="shared" si="366"/>
        <v>0</v>
      </c>
      <c r="CQ243">
        <f t="shared" si="366"/>
        <v>0</v>
      </c>
      <c r="CR243">
        <f t="shared" si="366"/>
        <v>0</v>
      </c>
      <c r="CS243">
        <f t="shared" ref="CS243:DH243" si="367">CS94</f>
        <v>0</v>
      </c>
      <c r="CT243">
        <f t="shared" si="367"/>
        <v>0</v>
      </c>
      <c r="CU243">
        <f t="shared" si="367"/>
        <v>0</v>
      </c>
      <c r="CV243">
        <f t="shared" si="367"/>
        <v>0</v>
      </c>
      <c r="CW243">
        <f t="shared" si="367"/>
        <v>0</v>
      </c>
      <c r="CX243">
        <f t="shared" si="367"/>
        <v>0</v>
      </c>
      <c r="CY243">
        <f t="shared" si="367"/>
        <v>0</v>
      </c>
      <c r="CZ243">
        <f t="shared" si="367"/>
        <v>0</v>
      </c>
      <c r="DA243">
        <f t="shared" si="367"/>
        <v>0</v>
      </c>
      <c r="DB243">
        <f t="shared" si="367"/>
        <v>0</v>
      </c>
      <c r="DC243">
        <f t="shared" si="367"/>
        <v>0</v>
      </c>
      <c r="DD243">
        <f t="shared" si="367"/>
        <v>0</v>
      </c>
      <c r="DE243">
        <f t="shared" si="367"/>
        <v>0</v>
      </c>
      <c r="DF243">
        <f t="shared" si="367"/>
        <v>0</v>
      </c>
      <c r="DG243">
        <f t="shared" si="367"/>
        <v>0</v>
      </c>
      <c r="DH243">
        <f t="shared" si="367"/>
        <v>0</v>
      </c>
    </row>
    <row r="244" spans="1:112">
      <c r="A244">
        <f t="shared" ref="A244:AF244" si="368">A95</f>
        <v>590</v>
      </c>
      <c r="B244" t="str">
        <f t="shared" si="368"/>
        <v>Empresa Pública "QUIPUS"</v>
      </c>
      <c r="C244">
        <f t="shared" si="368"/>
        <v>0</v>
      </c>
      <c r="D244">
        <f t="shared" si="368"/>
        <v>0</v>
      </c>
      <c r="E244">
        <f t="shared" si="368"/>
        <v>0</v>
      </c>
      <c r="F244">
        <f t="shared" si="368"/>
        <v>0</v>
      </c>
      <c r="G244">
        <f t="shared" si="368"/>
        <v>0</v>
      </c>
      <c r="H244">
        <f t="shared" si="368"/>
        <v>0</v>
      </c>
      <c r="I244">
        <f t="shared" si="368"/>
        <v>0</v>
      </c>
      <c r="J244">
        <f t="shared" si="368"/>
        <v>0</v>
      </c>
      <c r="K244">
        <f t="shared" si="368"/>
        <v>0</v>
      </c>
      <c r="L244">
        <f t="shared" si="368"/>
        <v>0</v>
      </c>
      <c r="M244">
        <f t="shared" si="368"/>
        <v>0</v>
      </c>
      <c r="N244">
        <f t="shared" si="368"/>
        <v>0</v>
      </c>
      <c r="O244">
        <f t="shared" si="368"/>
        <v>0</v>
      </c>
      <c r="P244">
        <f t="shared" si="368"/>
        <v>0.01</v>
      </c>
      <c r="Q244">
        <f t="shared" si="368"/>
        <v>0</v>
      </c>
      <c r="R244">
        <f t="shared" si="368"/>
        <v>104</v>
      </c>
      <c r="S244">
        <f t="shared" si="368"/>
        <v>0</v>
      </c>
      <c r="T244">
        <f t="shared" si="368"/>
        <v>14254.67</v>
      </c>
      <c r="U244">
        <f t="shared" si="368"/>
        <v>0</v>
      </c>
      <c r="V244">
        <f t="shared" si="368"/>
        <v>0</v>
      </c>
      <c r="W244">
        <f t="shared" si="368"/>
        <v>0</v>
      </c>
      <c r="X244">
        <f t="shared" si="368"/>
        <v>0</v>
      </c>
      <c r="Y244">
        <f t="shared" si="368"/>
        <v>0</v>
      </c>
      <c r="Z244">
        <f t="shared" si="368"/>
        <v>0</v>
      </c>
      <c r="AA244">
        <f t="shared" si="368"/>
        <v>0</v>
      </c>
      <c r="AB244">
        <f t="shared" si="368"/>
        <v>0</v>
      </c>
      <c r="AC244">
        <f t="shared" si="368"/>
        <v>0</v>
      </c>
      <c r="AD244">
        <f t="shared" si="368"/>
        <v>0</v>
      </c>
      <c r="AE244">
        <f t="shared" si="368"/>
        <v>0</v>
      </c>
      <c r="AF244">
        <f t="shared" si="368"/>
        <v>0</v>
      </c>
      <c r="AG244">
        <f t="shared" ref="AG244:BL244" si="369">AG95</f>
        <v>0</v>
      </c>
      <c r="AH244">
        <f t="shared" si="369"/>
        <v>0</v>
      </c>
      <c r="AI244">
        <f t="shared" si="369"/>
        <v>0</v>
      </c>
      <c r="AJ244">
        <f t="shared" si="369"/>
        <v>0</v>
      </c>
      <c r="AK244">
        <f t="shared" si="369"/>
        <v>0</v>
      </c>
      <c r="AL244">
        <f t="shared" si="369"/>
        <v>0</v>
      </c>
      <c r="AM244">
        <f t="shared" si="369"/>
        <v>0</v>
      </c>
      <c r="AN244">
        <f t="shared" si="369"/>
        <v>0</v>
      </c>
      <c r="AO244">
        <f t="shared" si="369"/>
        <v>0</v>
      </c>
      <c r="AP244">
        <f t="shared" si="369"/>
        <v>0</v>
      </c>
      <c r="AQ244">
        <f t="shared" si="369"/>
        <v>0</v>
      </c>
      <c r="AR244">
        <f t="shared" si="369"/>
        <v>0</v>
      </c>
      <c r="AS244">
        <f t="shared" si="369"/>
        <v>0</v>
      </c>
      <c r="AT244">
        <f t="shared" si="369"/>
        <v>0</v>
      </c>
      <c r="AU244">
        <f t="shared" si="369"/>
        <v>0</v>
      </c>
      <c r="AV244">
        <f t="shared" si="369"/>
        <v>0</v>
      </c>
      <c r="AW244">
        <f t="shared" si="369"/>
        <v>0</v>
      </c>
      <c r="AX244">
        <f t="shared" si="369"/>
        <v>0</v>
      </c>
      <c r="AY244">
        <f t="shared" si="369"/>
        <v>0</v>
      </c>
      <c r="AZ244">
        <f t="shared" si="369"/>
        <v>0</v>
      </c>
      <c r="BA244">
        <f t="shared" si="369"/>
        <v>0</v>
      </c>
      <c r="BB244">
        <f t="shared" si="369"/>
        <v>0</v>
      </c>
      <c r="BC244">
        <f t="shared" si="369"/>
        <v>0</v>
      </c>
      <c r="BD244">
        <f t="shared" si="369"/>
        <v>0</v>
      </c>
      <c r="BE244">
        <f t="shared" si="369"/>
        <v>0</v>
      </c>
      <c r="BF244">
        <f t="shared" si="369"/>
        <v>0</v>
      </c>
      <c r="BG244">
        <f t="shared" si="369"/>
        <v>0</v>
      </c>
      <c r="BH244">
        <f t="shared" si="369"/>
        <v>0</v>
      </c>
      <c r="BI244">
        <f t="shared" si="369"/>
        <v>0</v>
      </c>
      <c r="BJ244">
        <f t="shared" si="369"/>
        <v>0</v>
      </c>
      <c r="BK244">
        <f t="shared" si="369"/>
        <v>0</v>
      </c>
      <c r="BL244">
        <f t="shared" si="369"/>
        <v>0</v>
      </c>
      <c r="BM244">
        <f t="shared" ref="BM244:CR244" si="370">BM95</f>
        <v>0</v>
      </c>
      <c r="BN244">
        <f t="shared" si="370"/>
        <v>0</v>
      </c>
      <c r="BO244">
        <f t="shared" si="370"/>
        <v>0</v>
      </c>
      <c r="BP244">
        <f t="shared" si="370"/>
        <v>0</v>
      </c>
      <c r="BQ244">
        <f t="shared" si="370"/>
        <v>0</v>
      </c>
      <c r="BR244">
        <f t="shared" si="370"/>
        <v>0</v>
      </c>
      <c r="BS244">
        <f t="shared" si="370"/>
        <v>0</v>
      </c>
      <c r="BT244">
        <f t="shared" si="370"/>
        <v>0</v>
      </c>
      <c r="BU244">
        <f t="shared" si="370"/>
        <v>0</v>
      </c>
      <c r="BV244">
        <f t="shared" si="370"/>
        <v>0</v>
      </c>
      <c r="BW244">
        <f t="shared" si="370"/>
        <v>0</v>
      </c>
      <c r="BX244">
        <f t="shared" si="370"/>
        <v>0</v>
      </c>
      <c r="BY244">
        <f t="shared" si="370"/>
        <v>0</v>
      </c>
      <c r="BZ244">
        <f t="shared" si="370"/>
        <v>0</v>
      </c>
      <c r="CA244">
        <f t="shared" si="370"/>
        <v>0</v>
      </c>
      <c r="CB244">
        <f t="shared" si="370"/>
        <v>0</v>
      </c>
      <c r="CC244">
        <f t="shared" si="370"/>
        <v>0</v>
      </c>
      <c r="CD244">
        <f t="shared" si="370"/>
        <v>0</v>
      </c>
      <c r="CE244">
        <f t="shared" si="370"/>
        <v>0</v>
      </c>
      <c r="CF244">
        <f t="shared" si="370"/>
        <v>0</v>
      </c>
      <c r="CG244">
        <f t="shared" si="370"/>
        <v>0</v>
      </c>
      <c r="CH244">
        <f t="shared" si="370"/>
        <v>0</v>
      </c>
      <c r="CI244">
        <f t="shared" si="370"/>
        <v>0</v>
      </c>
      <c r="CJ244">
        <f t="shared" si="370"/>
        <v>0</v>
      </c>
      <c r="CK244">
        <f t="shared" si="370"/>
        <v>0</v>
      </c>
      <c r="CL244">
        <f t="shared" si="370"/>
        <v>0</v>
      </c>
      <c r="CM244">
        <f t="shared" si="370"/>
        <v>0</v>
      </c>
      <c r="CN244">
        <f t="shared" si="370"/>
        <v>0</v>
      </c>
      <c r="CO244">
        <f t="shared" si="370"/>
        <v>0</v>
      </c>
      <c r="CP244">
        <f t="shared" si="370"/>
        <v>0</v>
      </c>
      <c r="CQ244">
        <f t="shared" si="370"/>
        <v>0</v>
      </c>
      <c r="CR244">
        <f t="shared" si="370"/>
        <v>0</v>
      </c>
      <c r="CS244">
        <f t="shared" ref="CS244:DH244" si="371">CS95</f>
        <v>0</v>
      </c>
      <c r="CT244">
        <f t="shared" si="371"/>
        <v>0</v>
      </c>
      <c r="CU244">
        <f t="shared" si="371"/>
        <v>0</v>
      </c>
      <c r="CV244">
        <f t="shared" si="371"/>
        <v>0</v>
      </c>
      <c r="CW244">
        <f t="shared" si="371"/>
        <v>0</v>
      </c>
      <c r="CX244">
        <f t="shared" si="371"/>
        <v>0</v>
      </c>
      <c r="CY244">
        <f t="shared" si="371"/>
        <v>0</v>
      </c>
      <c r="CZ244">
        <f t="shared" si="371"/>
        <v>0</v>
      </c>
      <c r="DA244">
        <f t="shared" si="371"/>
        <v>0</v>
      </c>
      <c r="DB244">
        <f t="shared" si="371"/>
        <v>0</v>
      </c>
      <c r="DC244">
        <f t="shared" si="371"/>
        <v>0</v>
      </c>
      <c r="DD244">
        <f t="shared" si="371"/>
        <v>0</v>
      </c>
      <c r="DE244">
        <f t="shared" si="371"/>
        <v>0</v>
      </c>
      <c r="DF244">
        <f t="shared" si="371"/>
        <v>0</v>
      </c>
      <c r="DG244">
        <f t="shared" si="371"/>
        <v>0</v>
      </c>
      <c r="DH244">
        <f t="shared" si="371"/>
        <v>0</v>
      </c>
    </row>
    <row r="245" spans="1:112">
      <c r="A245">
        <f t="shared" ref="A245:AF245" si="372">A96</f>
        <v>517</v>
      </c>
      <c r="B245" t="str">
        <f t="shared" si="372"/>
        <v>Corporación Minera de Bolivia</v>
      </c>
      <c r="C245">
        <f t="shared" si="372"/>
        <v>0</v>
      </c>
      <c r="D245">
        <f t="shared" si="372"/>
        <v>0</v>
      </c>
      <c r="E245">
        <f t="shared" si="372"/>
        <v>0</v>
      </c>
      <c r="F245">
        <f t="shared" si="372"/>
        <v>0</v>
      </c>
      <c r="G245">
        <f t="shared" si="372"/>
        <v>0</v>
      </c>
      <c r="H245">
        <f t="shared" si="372"/>
        <v>0</v>
      </c>
      <c r="I245">
        <f t="shared" si="372"/>
        <v>0</v>
      </c>
      <c r="J245">
        <f t="shared" si="372"/>
        <v>0</v>
      </c>
      <c r="K245">
        <f t="shared" si="372"/>
        <v>0</v>
      </c>
      <c r="L245">
        <f t="shared" si="372"/>
        <v>0</v>
      </c>
      <c r="M245">
        <f t="shared" si="372"/>
        <v>0</v>
      </c>
      <c r="N245">
        <f t="shared" si="372"/>
        <v>589.91999999999996</v>
      </c>
      <c r="O245">
        <f t="shared" si="372"/>
        <v>0</v>
      </c>
      <c r="P245">
        <f t="shared" si="372"/>
        <v>0</v>
      </c>
      <c r="Q245">
        <f t="shared" si="372"/>
        <v>0</v>
      </c>
      <c r="R245">
        <f t="shared" si="372"/>
        <v>0</v>
      </c>
      <c r="S245">
        <f t="shared" si="372"/>
        <v>0</v>
      </c>
      <c r="T245">
        <f t="shared" si="372"/>
        <v>0</v>
      </c>
      <c r="U245">
        <f t="shared" si="372"/>
        <v>0</v>
      </c>
      <c r="V245">
        <f t="shared" si="372"/>
        <v>0</v>
      </c>
      <c r="W245">
        <f t="shared" si="372"/>
        <v>0</v>
      </c>
      <c r="X245">
        <f t="shared" si="372"/>
        <v>0</v>
      </c>
      <c r="Y245">
        <f t="shared" si="372"/>
        <v>0</v>
      </c>
      <c r="Z245">
        <f t="shared" si="372"/>
        <v>0</v>
      </c>
      <c r="AA245">
        <f t="shared" si="372"/>
        <v>0</v>
      </c>
      <c r="AB245">
        <f t="shared" si="372"/>
        <v>0</v>
      </c>
      <c r="AC245">
        <f t="shared" si="372"/>
        <v>0</v>
      </c>
      <c r="AD245">
        <f t="shared" si="372"/>
        <v>0</v>
      </c>
      <c r="AE245">
        <f t="shared" si="372"/>
        <v>0</v>
      </c>
      <c r="AF245">
        <f t="shared" si="372"/>
        <v>0</v>
      </c>
      <c r="AG245">
        <f t="shared" ref="AG245:BL245" si="373">AG96</f>
        <v>0</v>
      </c>
      <c r="AH245">
        <f t="shared" si="373"/>
        <v>0</v>
      </c>
      <c r="AI245">
        <f t="shared" si="373"/>
        <v>0</v>
      </c>
      <c r="AJ245">
        <f t="shared" si="373"/>
        <v>0</v>
      </c>
      <c r="AK245">
        <f t="shared" si="373"/>
        <v>0</v>
      </c>
      <c r="AL245">
        <f t="shared" si="373"/>
        <v>0</v>
      </c>
      <c r="AM245">
        <f t="shared" si="373"/>
        <v>0</v>
      </c>
      <c r="AN245">
        <f t="shared" si="373"/>
        <v>0</v>
      </c>
      <c r="AO245">
        <f t="shared" si="373"/>
        <v>0</v>
      </c>
      <c r="AP245">
        <f t="shared" si="373"/>
        <v>0</v>
      </c>
      <c r="AQ245">
        <f t="shared" si="373"/>
        <v>0</v>
      </c>
      <c r="AR245">
        <f t="shared" si="373"/>
        <v>0</v>
      </c>
      <c r="AS245">
        <f t="shared" si="373"/>
        <v>0</v>
      </c>
      <c r="AT245">
        <f t="shared" si="373"/>
        <v>0</v>
      </c>
      <c r="AU245">
        <f t="shared" si="373"/>
        <v>0</v>
      </c>
      <c r="AV245">
        <f t="shared" si="373"/>
        <v>0</v>
      </c>
      <c r="AW245">
        <f t="shared" si="373"/>
        <v>0</v>
      </c>
      <c r="AX245">
        <f t="shared" si="373"/>
        <v>0</v>
      </c>
      <c r="AY245">
        <f t="shared" si="373"/>
        <v>0</v>
      </c>
      <c r="AZ245">
        <f t="shared" si="373"/>
        <v>0</v>
      </c>
      <c r="BA245">
        <f t="shared" si="373"/>
        <v>0</v>
      </c>
      <c r="BB245">
        <f t="shared" si="373"/>
        <v>0</v>
      </c>
      <c r="BC245">
        <f t="shared" si="373"/>
        <v>0</v>
      </c>
      <c r="BD245">
        <f t="shared" si="373"/>
        <v>0</v>
      </c>
      <c r="BE245">
        <f t="shared" si="373"/>
        <v>0</v>
      </c>
      <c r="BF245">
        <f t="shared" si="373"/>
        <v>0</v>
      </c>
      <c r="BG245">
        <f t="shared" si="373"/>
        <v>0</v>
      </c>
      <c r="BH245">
        <f t="shared" si="373"/>
        <v>0</v>
      </c>
      <c r="BI245">
        <f t="shared" si="373"/>
        <v>0</v>
      </c>
      <c r="BJ245">
        <f t="shared" si="373"/>
        <v>0</v>
      </c>
      <c r="BK245">
        <f t="shared" si="373"/>
        <v>0</v>
      </c>
      <c r="BL245">
        <f t="shared" si="373"/>
        <v>0</v>
      </c>
      <c r="BM245">
        <f t="shared" ref="BM245:CR245" si="374">BM96</f>
        <v>0</v>
      </c>
      <c r="BN245">
        <f t="shared" si="374"/>
        <v>0</v>
      </c>
      <c r="BO245">
        <f t="shared" si="374"/>
        <v>0</v>
      </c>
      <c r="BP245">
        <f t="shared" si="374"/>
        <v>0</v>
      </c>
      <c r="BQ245">
        <f t="shared" si="374"/>
        <v>0</v>
      </c>
      <c r="BR245">
        <f t="shared" si="374"/>
        <v>0</v>
      </c>
      <c r="BS245">
        <f t="shared" si="374"/>
        <v>0</v>
      </c>
      <c r="BT245">
        <f t="shared" si="374"/>
        <v>0</v>
      </c>
      <c r="BU245">
        <f t="shared" si="374"/>
        <v>0</v>
      </c>
      <c r="BV245">
        <f t="shared" si="374"/>
        <v>0</v>
      </c>
      <c r="BW245">
        <f t="shared" si="374"/>
        <v>0</v>
      </c>
      <c r="BX245">
        <f t="shared" si="374"/>
        <v>0</v>
      </c>
      <c r="BY245">
        <f t="shared" si="374"/>
        <v>0</v>
      </c>
      <c r="BZ245">
        <f t="shared" si="374"/>
        <v>0</v>
      </c>
      <c r="CA245">
        <f t="shared" si="374"/>
        <v>0</v>
      </c>
      <c r="CB245">
        <f t="shared" si="374"/>
        <v>0</v>
      </c>
      <c r="CC245">
        <f t="shared" si="374"/>
        <v>0</v>
      </c>
      <c r="CD245">
        <f t="shared" si="374"/>
        <v>0</v>
      </c>
      <c r="CE245">
        <f t="shared" si="374"/>
        <v>0</v>
      </c>
      <c r="CF245">
        <f t="shared" si="374"/>
        <v>0</v>
      </c>
      <c r="CG245">
        <f t="shared" si="374"/>
        <v>0</v>
      </c>
      <c r="CH245">
        <f t="shared" si="374"/>
        <v>0</v>
      </c>
      <c r="CI245">
        <f t="shared" si="374"/>
        <v>0</v>
      </c>
      <c r="CJ245">
        <f t="shared" si="374"/>
        <v>0</v>
      </c>
      <c r="CK245">
        <f t="shared" si="374"/>
        <v>0</v>
      </c>
      <c r="CL245">
        <f t="shared" si="374"/>
        <v>0</v>
      </c>
      <c r="CM245">
        <f t="shared" si="374"/>
        <v>0</v>
      </c>
      <c r="CN245">
        <f t="shared" si="374"/>
        <v>0</v>
      </c>
      <c r="CO245">
        <f t="shared" si="374"/>
        <v>0</v>
      </c>
      <c r="CP245">
        <f t="shared" si="374"/>
        <v>0</v>
      </c>
      <c r="CQ245">
        <f t="shared" si="374"/>
        <v>0</v>
      </c>
      <c r="CR245">
        <f t="shared" si="374"/>
        <v>0</v>
      </c>
      <c r="CS245">
        <f t="shared" ref="CS245:DH245" si="375">CS96</f>
        <v>0</v>
      </c>
      <c r="CT245">
        <f t="shared" si="375"/>
        <v>0</v>
      </c>
      <c r="CU245">
        <f t="shared" si="375"/>
        <v>0</v>
      </c>
      <c r="CV245">
        <f t="shared" si="375"/>
        <v>0</v>
      </c>
      <c r="CW245">
        <f t="shared" si="375"/>
        <v>0</v>
      </c>
      <c r="CX245">
        <f t="shared" si="375"/>
        <v>0</v>
      </c>
      <c r="CY245">
        <f t="shared" si="375"/>
        <v>0</v>
      </c>
      <c r="CZ245">
        <f t="shared" si="375"/>
        <v>0</v>
      </c>
      <c r="DA245">
        <f t="shared" si="375"/>
        <v>0</v>
      </c>
      <c r="DB245">
        <f t="shared" si="375"/>
        <v>0</v>
      </c>
      <c r="DC245">
        <f t="shared" si="375"/>
        <v>0</v>
      </c>
      <c r="DD245">
        <f t="shared" si="375"/>
        <v>0</v>
      </c>
      <c r="DE245">
        <f t="shared" si="375"/>
        <v>0</v>
      </c>
      <c r="DF245">
        <f t="shared" si="375"/>
        <v>0</v>
      </c>
      <c r="DG245">
        <f t="shared" si="375"/>
        <v>0</v>
      </c>
      <c r="DH245">
        <f t="shared" si="375"/>
        <v>0</v>
      </c>
    </row>
    <row r="246" spans="1:112">
      <c r="A246">
        <f t="shared" ref="A246:AF246" si="376">A97</f>
        <v>201</v>
      </c>
      <c r="B246" t="str">
        <f t="shared" si="376"/>
        <v>Agencia para el Des. de las Macroreg. y Zonas Fronterizas</v>
      </c>
      <c r="C246">
        <f t="shared" si="376"/>
        <v>0</v>
      </c>
      <c r="D246">
        <f t="shared" si="376"/>
        <v>0</v>
      </c>
      <c r="E246">
        <f t="shared" si="376"/>
        <v>0</v>
      </c>
      <c r="F246">
        <f t="shared" si="376"/>
        <v>0</v>
      </c>
      <c r="G246">
        <f t="shared" si="376"/>
        <v>0</v>
      </c>
      <c r="H246">
        <f t="shared" si="376"/>
        <v>0</v>
      </c>
      <c r="I246">
        <f t="shared" si="376"/>
        <v>0</v>
      </c>
      <c r="J246">
        <f t="shared" si="376"/>
        <v>0</v>
      </c>
      <c r="K246">
        <f t="shared" si="376"/>
        <v>0</v>
      </c>
      <c r="L246">
        <f t="shared" si="376"/>
        <v>0</v>
      </c>
      <c r="M246">
        <f t="shared" si="376"/>
        <v>0</v>
      </c>
      <c r="N246">
        <f t="shared" si="376"/>
        <v>0</v>
      </c>
      <c r="O246">
        <f t="shared" si="376"/>
        <v>0</v>
      </c>
      <c r="P246">
        <f t="shared" si="376"/>
        <v>0</v>
      </c>
      <c r="Q246">
        <f t="shared" si="376"/>
        <v>0</v>
      </c>
      <c r="R246">
        <f t="shared" si="376"/>
        <v>0</v>
      </c>
      <c r="S246">
        <f t="shared" si="376"/>
        <v>0</v>
      </c>
      <c r="T246">
        <f t="shared" si="376"/>
        <v>752583.7</v>
      </c>
      <c r="U246">
        <f t="shared" si="376"/>
        <v>0</v>
      </c>
      <c r="V246">
        <f t="shared" si="376"/>
        <v>0</v>
      </c>
      <c r="W246">
        <f t="shared" si="376"/>
        <v>0</v>
      </c>
      <c r="X246">
        <f t="shared" si="376"/>
        <v>0</v>
      </c>
      <c r="Y246">
        <f t="shared" si="376"/>
        <v>0</v>
      </c>
      <c r="Z246">
        <f t="shared" si="376"/>
        <v>0</v>
      </c>
      <c r="AA246">
        <f t="shared" si="376"/>
        <v>0</v>
      </c>
      <c r="AB246">
        <f t="shared" si="376"/>
        <v>0</v>
      </c>
      <c r="AC246">
        <f t="shared" si="376"/>
        <v>0</v>
      </c>
      <c r="AD246">
        <f t="shared" si="376"/>
        <v>0</v>
      </c>
      <c r="AE246">
        <f t="shared" si="376"/>
        <v>0</v>
      </c>
      <c r="AF246">
        <f t="shared" si="376"/>
        <v>0</v>
      </c>
      <c r="AG246">
        <f t="shared" ref="AG246:BL246" si="377">AG97</f>
        <v>0</v>
      </c>
      <c r="AH246">
        <f t="shared" si="377"/>
        <v>0</v>
      </c>
      <c r="AI246">
        <f t="shared" si="377"/>
        <v>0</v>
      </c>
      <c r="AJ246">
        <f t="shared" si="377"/>
        <v>0</v>
      </c>
      <c r="AK246">
        <f t="shared" si="377"/>
        <v>0</v>
      </c>
      <c r="AL246">
        <f t="shared" si="377"/>
        <v>0</v>
      </c>
      <c r="AM246">
        <f t="shared" si="377"/>
        <v>0</v>
      </c>
      <c r="AN246">
        <f t="shared" si="377"/>
        <v>0</v>
      </c>
      <c r="AO246">
        <f t="shared" si="377"/>
        <v>0</v>
      </c>
      <c r="AP246">
        <f t="shared" si="377"/>
        <v>0</v>
      </c>
      <c r="AQ246">
        <f t="shared" si="377"/>
        <v>0</v>
      </c>
      <c r="AR246">
        <f t="shared" si="377"/>
        <v>0</v>
      </c>
      <c r="AS246">
        <f t="shared" si="377"/>
        <v>0</v>
      </c>
      <c r="AT246">
        <f t="shared" si="377"/>
        <v>0</v>
      </c>
      <c r="AU246">
        <f t="shared" si="377"/>
        <v>0</v>
      </c>
      <c r="AV246">
        <f t="shared" si="377"/>
        <v>0</v>
      </c>
      <c r="AW246">
        <f t="shared" si="377"/>
        <v>0</v>
      </c>
      <c r="AX246">
        <f t="shared" si="377"/>
        <v>0</v>
      </c>
      <c r="AY246">
        <f t="shared" si="377"/>
        <v>0</v>
      </c>
      <c r="AZ246">
        <f t="shared" si="377"/>
        <v>0</v>
      </c>
      <c r="BA246">
        <f t="shared" si="377"/>
        <v>0</v>
      </c>
      <c r="BB246">
        <f t="shared" si="377"/>
        <v>0</v>
      </c>
      <c r="BC246">
        <f t="shared" si="377"/>
        <v>0</v>
      </c>
      <c r="BD246">
        <f t="shared" si="377"/>
        <v>0</v>
      </c>
      <c r="BE246">
        <f t="shared" si="377"/>
        <v>0</v>
      </c>
      <c r="BF246">
        <f t="shared" si="377"/>
        <v>0</v>
      </c>
      <c r="BG246">
        <f t="shared" si="377"/>
        <v>0</v>
      </c>
      <c r="BH246">
        <f t="shared" si="377"/>
        <v>0</v>
      </c>
      <c r="BI246">
        <f t="shared" si="377"/>
        <v>0</v>
      </c>
      <c r="BJ246">
        <f t="shared" si="377"/>
        <v>0</v>
      </c>
      <c r="BK246">
        <f t="shared" si="377"/>
        <v>0</v>
      </c>
      <c r="BL246">
        <f t="shared" si="377"/>
        <v>0</v>
      </c>
      <c r="BM246">
        <f t="shared" ref="BM246:CR246" si="378">BM97</f>
        <v>0</v>
      </c>
      <c r="BN246">
        <f t="shared" si="378"/>
        <v>0</v>
      </c>
      <c r="BO246">
        <f t="shared" si="378"/>
        <v>0</v>
      </c>
      <c r="BP246">
        <f t="shared" si="378"/>
        <v>0</v>
      </c>
      <c r="BQ246">
        <f t="shared" si="378"/>
        <v>0</v>
      </c>
      <c r="BR246">
        <f t="shared" si="378"/>
        <v>0</v>
      </c>
      <c r="BS246">
        <f t="shared" si="378"/>
        <v>0</v>
      </c>
      <c r="BT246">
        <f t="shared" si="378"/>
        <v>0</v>
      </c>
      <c r="BU246">
        <f t="shared" si="378"/>
        <v>0</v>
      </c>
      <c r="BV246">
        <f t="shared" si="378"/>
        <v>0</v>
      </c>
      <c r="BW246">
        <f t="shared" si="378"/>
        <v>0</v>
      </c>
      <c r="BX246">
        <f t="shared" si="378"/>
        <v>0</v>
      </c>
      <c r="BY246">
        <f t="shared" si="378"/>
        <v>0</v>
      </c>
      <c r="BZ246">
        <f t="shared" si="378"/>
        <v>0</v>
      </c>
      <c r="CA246">
        <f t="shared" si="378"/>
        <v>0</v>
      </c>
      <c r="CB246">
        <f t="shared" si="378"/>
        <v>0</v>
      </c>
      <c r="CC246">
        <f t="shared" si="378"/>
        <v>0</v>
      </c>
      <c r="CD246">
        <f t="shared" si="378"/>
        <v>0</v>
      </c>
      <c r="CE246">
        <f t="shared" si="378"/>
        <v>0</v>
      </c>
      <c r="CF246">
        <f t="shared" si="378"/>
        <v>0</v>
      </c>
      <c r="CG246">
        <f t="shared" si="378"/>
        <v>0</v>
      </c>
      <c r="CH246">
        <f t="shared" si="378"/>
        <v>0</v>
      </c>
      <c r="CI246">
        <f t="shared" si="378"/>
        <v>0</v>
      </c>
      <c r="CJ246">
        <f t="shared" si="378"/>
        <v>0</v>
      </c>
      <c r="CK246">
        <f t="shared" si="378"/>
        <v>0</v>
      </c>
      <c r="CL246">
        <f t="shared" si="378"/>
        <v>0</v>
      </c>
      <c r="CM246">
        <f t="shared" si="378"/>
        <v>0</v>
      </c>
      <c r="CN246">
        <f t="shared" si="378"/>
        <v>0</v>
      </c>
      <c r="CO246">
        <f t="shared" si="378"/>
        <v>0</v>
      </c>
      <c r="CP246">
        <f t="shared" si="378"/>
        <v>0</v>
      </c>
      <c r="CQ246">
        <f t="shared" si="378"/>
        <v>0</v>
      </c>
      <c r="CR246">
        <f t="shared" si="378"/>
        <v>0</v>
      </c>
      <c r="CS246">
        <f t="shared" ref="CS246:DH246" si="379">CS97</f>
        <v>0</v>
      </c>
      <c r="CT246">
        <f t="shared" si="379"/>
        <v>0</v>
      </c>
      <c r="CU246">
        <f t="shared" si="379"/>
        <v>0</v>
      </c>
      <c r="CV246">
        <f t="shared" si="379"/>
        <v>0</v>
      </c>
      <c r="CW246">
        <f t="shared" si="379"/>
        <v>0</v>
      </c>
      <c r="CX246">
        <f t="shared" si="379"/>
        <v>0</v>
      </c>
      <c r="CY246">
        <f t="shared" si="379"/>
        <v>0</v>
      </c>
      <c r="CZ246">
        <f t="shared" si="379"/>
        <v>0</v>
      </c>
      <c r="DA246">
        <f t="shared" si="379"/>
        <v>0</v>
      </c>
      <c r="DB246">
        <f t="shared" si="379"/>
        <v>0</v>
      </c>
      <c r="DC246">
        <f t="shared" si="379"/>
        <v>0</v>
      </c>
      <c r="DD246">
        <f t="shared" si="379"/>
        <v>0</v>
      </c>
      <c r="DE246">
        <f t="shared" si="379"/>
        <v>0</v>
      </c>
      <c r="DF246">
        <f t="shared" si="379"/>
        <v>0</v>
      </c>
      <c r="DG246">
        <f t="shared" si="379"/>
        <v>0</v>
      </c>
      <c r="DH246">
        <f t="shared" si="379"/>
        <v>0</v>
      </c>
    </row>
    <row r="247" spans="1:112">
      <c r="A247">
        <f t="shared" ref="A247:AF247" si="380">A98</f>
        <v>169</v>
      </c>
      <c r="B247" t="str">
        <f t="shared" si="380"/>
        <v>Autoridad General de Impugnación Tributaria</v>
      </c>
      <c r="C247">
        <f t="shared" si="380"/>
        <v>0</v>
      </c>
      <c r="D247">
        <f t="shared" si="380"/>
        <v>0</v>
      </c>
      <c r="E247">
        <f t="shared" si="380"/>
        <v>0</v>
      </c>
      <c r="F247">
        <f t="shared" si="380"/>
        <v>0</v>
      </c>
      <c r="G247">
        <f t="shared" si="380"/>
        <v>0</v>
      </c>
      <c r="H247">
        <f t="shared" si="380"/>
        <v>0</v>
      </c>
      <c r="I247">
        <f t="shared" si="380"/>
        <v>0</v>
      </c>
      <c r="J247">
        <f t="shared" si="380"/>
        <v>0</v>
      </c>
      <c r="K247">
        <f t="shared" si="380"/>
        <v>0</v>
      </c>
      <c r="L247">
        <f t="shared" si="380"/>
        <v>0</v>
      </c>
      <c r="M247">
        <f t="shared" si="380"/>
        <v>0</v>
      </c>
      <c r="N247">
        <f t="shared" si="380"/>
        <v>1207.1400000000001</v>
      </c>
      <c r="O247">
        <f t="shared" si="380"/>
        <v>0</v>
      </c>
      <c r="P247">
        <f t="shared" si="380"/>
        <v>0</v>
      </c>
      <c r="Q247">
        <f t="shared" si="380"/>
        <v>0</v>
      </c>
      <c r="R247">
        <f t="shared" si="380"/>
        <v>4058.82</v>
      </c>
      <c r="S247">
        <f t="shared" si="380"/>
        <v>0</v>
      </c>
      <c r="T247">
        <f t="shared" si="380"/>
        <v>0</v>
      </c>
      <c r="U247">
        <f t="shared" si="380"/>
        <v>0</v>
      </c>
      <c r="V247">
        <f t="shared" si="380"/>
        <v>0</v>
      </c>
      <c r="W247">
        <f t="shared" si="380"/>
        <v>0</v>
      </c>
      <c r="X247">
        <f t="shared" si="380"/>
        <v>0</v>
      </c>
      <c r="Y247">
        <f t="shared" si="380"/>
        <v>0</v>
      </c>
      <c r="Z247">
        <f t="shared" si="380"/>
        <v>0</v>
      </c>
      <c r="AA247">
        <f t="shared" si="380"/>
        <v>0</v>
      </c>
      <c r="AB247">
        <f t="shared" si="380"/>
        <v>0</v>
      </c>
      <c r="AC247">
        <f t="shared" si="380"/>
        <v>0</v>
      </c>
      <c r="AD247">
        <f t="shared" si="380"/>
        <v>0</v>
      </c>
      <c r="AE247">
        <f t="shared" si="380"/>
        <v>0</v>
      </c>
      <c r="AF247">
        <f t="shared" si="380"/>
        <v>0</v>
      </c>
      <c r="AG247">
        <f t="shared" ref="AG247:BL247" si="381">AG98</f>
        <v>0</v>
      </c>
      <c r="AH247">
        <f t="shared" si="381"/>
        <v>0</v>
      </c>
      <c r="AI247">
        <f t="shared" si="381"/>
        <v>0</v>
      </c>
      <c r="AJ247">
        <f t="shared" si="381"/>
        <v>0</v>
      </c>
      <c r="AK247">
        <f t="shared" si="381"/>
        <v>0</v>
      </c>
      <c r="AL247">
        <f t="shared" si="381"/>
        <v>0</v>
      </c>
      <c r="AM247">
        <f t="shared" si="381"/>
        <v>0</v>
      </c>
      <c r="AN247">
        <f t="shared" si="381"/>
        <v>0</v>
      </c>
      <c r="AO247">
        <f t="shared" si="381"/>
        <v>0</v>
      </c>
      <c r="AP247">
        <f t="shared" si="381"/>
        <v>0</v>
      </c>
      <c r="AQ247">
        <f t="shared" si="381"/>
        <v>0</v>
      </c>
      <c r="AR247">
        <f t="shared" si="381"/>
        <v>0</v>
      </c>
      <c r="AS247">
        <f t="shared" si="381"/>
        <v>0</v>
      </c>
      <c r="AT247">
        <f t="shared" si="381"/>
        <v>0</v>
      </c>
      <c r="AU247">
        <f t="shared" si="381"/>
        <v>0</v>
      </c>
      <c r="AV247">
        <f t="shared" si="381"/>
        <v>0</v>
      </c>
      <c r="AW247">
        <f t="shared" si="381"/>
        <v>0</v>
      </c>
      <c r="AX247">
        <f t="shared" si="381"/>
        <v>0</v>
      </c>
      <c r="AY247">
        <f t="shared" si="381"/>
        <v>0</v>
      </c>
      <c r="AZ247">
        <f t="shared" si="381"/>
        <v>0</v>
      </c>
      <c r="BA247">
        <f t="shared" si="381"/>
        <v>0</v>
      </c>
      <c r="BB247">
        <f t="shared" si="381"/>
        <v>0</v>
      </c>
      <c r="BC247">
        <f t="shared" si="381"/>
        <v>0</v>
      </c>
      <c r="BD247">
        <f t="shared" si="381"/>
        <v>0</v>
      </c>
      <c r="BE247">
        <f t="shared" si="381"/>
        <v>0</v>
      </c>
      <c r="BF247">
        <f t="shared" si="381"/>
        <v>0</v>
      </c>
      <c r="BG247">
        <f t="shared" si="381"/>
        <v>0</v>
      </c>
      <c r="BH247">
        <f t="shared" si="381"/>
        <v>0</v>
      </c>
      <c r="BI247">
        <f t="shared" si="381"/>
        <v>0</v>
      </c>
      <c r="BJ247">
        <f t="shared" si="381"/>
        <v>0</v>
      </c>
      <c r="BK247">
        <f t="shared" si="381"/>
        <v>0</v>
      </c>
      <c r="BL247">
        <f t="shared" si="381"/>
        <v>0</v>
      </c>
      <c r="BM247">
        <f t="shared" ref="BM247:CR247" si="382">BM98</f>
        <v>0</v>
      </c>
      <c r="BN247">
        <f t="shared" si="382"/>
        <v>0</v>
      </c>
      <c r="BO247">
        <f t="shared" si="382"/>
        <v>0</v>
      </c>
      <c r="BP247">
        <f t="shared" si="382"/>
        <v>0</v>
      </c>
      <c r="BQ247">
        <f t="shared" si="382"/>
        <v>0</v>
      </c>
      <c r="BR247">
        <f t="shared" si="382"/>
        <v>0</v>
      </c>
      <c r="BS247">
        <f t="shared" si="382"/>
        <v>0</v>
      </c>
      <c r="BT247">
        <f t="shared" si="382"/>
        <v>0</v>
      </c>
      <c r="BU247">
        <f t="shared" si="382"/>
        <v>0</v>
      </c>
      <c r="BV247">
        <f t="shared" si="382"/>
        <v>0</v>
      </c>
      <c r="BW247">
        <f t="shared" si="382"/>
        <v>0</v>
      </c>
      <c r="BX247">
        <f t="shared" si="382"/>
        <v>0</v>
      </c>
      <c r="BY247">
        <f t="shared" si="382"/>
        <v>0</v>
      </c>
      <c r="BZ247">
        <f t="shared" si="382"/>
        <v>0</v>
      </c>
      <c r="CA247">
        <f t="shared" si="382"/>
        <v>0</v>
      </c>
      <c r="CB247">
        <f t="shared" si="382"/>
        <v>0</v>
      </c>
      <c r="CC247">
        <f t="shared" si="382"/>
        <v>0</v>
      </c>
      <c r="CD247">
        <f t="shared" si="382"/>
        <v>0</v>
      </c>
      <c r="CE247">
        <f t="shared" si="382"/>
        <v>0</v>
      </c>
      <c r="CF247">
        <f t="shared" si="382"/>
        <v>0</v>
      </c>
      <c r="CG247">
        <f t="shared" si="382"/>
        <v>0</v>
      </c>
      <c r="CH247">
        <f t="shared" si="382"/>
        <v>0</v>
      </c>
      <c r="CI247">
        <f t="shared" si="382"/>
        <v>0</v>
      </c>
      <c r="CJ247">
        <f t="shared" si="382"/>
        <v>0</v>
      </c>
      <c r="CK247">
        <f t="shared" si="382"/>
        <v>0</v>
      </c>
      <c r="CL247">
        <f t="shared" si="382"/>
        <v>0</v>
      </c>
      <c r="CM247">
        <f t="shared" si="382"/>
        <v>0</v>
      </c>
      <c r="CN247">
        <f t="shared" si="382"/>
        <v>0</v>
      </c>
      <c r="CO247">
        <f t="shared" si="382"/>
        <v>0</v>
      </c>
      <c r="CP247">
        <f t="shared" si="382"/>
        <v>0</v>
      </c>
      <c r="CQ247">
        <f t="shared" si="382"/>
        <v>0</v>
      </c>
      <c r="CR247">
        <f t="shared" si="382"/>
        <v>0</v>
      </c>
      <c r="CS247">
        <f t="shared" ref="CS247:DH247" si="383">CS98</f>
        <v>0</v>
      </c>
      <c r="CT247">
        <f t="shared" si="383"/>
        <v>0</v>
      </c>
      <c r="CU247">
        <f t="shared" si="383"/>
        <v>0</v>
      </c>
      <c r="CV247">
        <f t="shared" si="383"/>
        <v>0</v>
      </c>
      <c r="CW247">
        <f t="shared" si="383"/>
        <v>0</v>
      </c>
      <c r="CX247">
        <f t="shared" si="383"/>
        <v>0</v>
      </c>
      <c r="CY247">
        <f t="shared" si="383"/>
        <v>0</v>
      </c>
      <c r="CZ247">
        <f t="shared" si="383"/>
        <v>0</v>
      </c>
      <c r="DA247">
        <f t="shared" si="383"/>
        <v>0</v>
      </c>
      <c r="DB247">
        <f t="shared" si="383"/>
        <v>0</v>
      </c>
      <c r="DC247">
        <f t="shared" si="383"/>
        <v>0</v>
      </c>
      <c r="DD247">
        <f t="shared" si="383"/>
        <v>0</v>
      </c>
      <c r="DE247">
        <f t="shared" si="383"/>
        <v>0</v>
      </c>
      <c r="DF247">
        <f t="shared" si="383"/>
        <v>0</v>
      </c>
      <c r="DG247">
        <f t="shared" si="383"/>
        <v>0</v>
      </c>
      <c r="DH247">
        <f t="shared" si="383"/>
        <v>0</v>
      </c>
    </row>
    <row r="248" spans="1:112">
      <c r="A248">
        <f t="shared" ref="A248:AF248" si="384">A99</f>
        <v>1401</v>
      </c>
      <c r="B248" t="str">
        <f t="shared" si="384"/>
        <v>Gobierno Autónomo Municipal de Oruro</v>
      </c>
      <c r="C248">
        <f t="shared" si="384"/>
        <v>0</v>
      </c>
      <c r="D248">
        <f t="shared" si="384"/>
        <v>0</v>
      </c>
      <c r="E248">
        <f t="shared" si="384"/>
        <v>0</v>
      </c>
      <c r="F248">
        <f t="shared" si="384"/>
        <v>0</v>
      </c>
      <c r="G248">
        <f t="shared" si="384"/>
        <v>0</v>
      </c>
      <c r="H248">
        <f t="shared" si="384"/>
        <v>0</v>
      </c>
      <c r="I248">
        <f t="shared" si="384"/>
        <v>0</v>
      </c>
      <c r="J248">
        <f t="shared" si="384"/>
        <v>0</v>
      </c>
      <c r="K248">
        <f t="shared" si="384"/>
        <v>0</v>
      </c>
      <c r="L248">
        <f t="shared" si="384"/>
        <v>0</v>
      </c>
      <c r="M248">
        <f t="shared" si="384"/>
        <v>0</v>
      </c>
      <c r="N248">
        <f t="shared" si="384"/>
        <v>24167</v>
      </c>
      <c r="O248">
        <f t="shared" si="384"/>
        <v>0</v>
      </c>
      <c r="P248">
        <f t="shared" si="384"/>
        <v>0</v>
      </c>
      <c r="Q248">
        <f t="shared" si="384"/>
        <v>0</v>
      </c>
      <c r="R248">
        <f t="shared" si="384"/>
        <v>0</v>
      </c>
      <c r="S248">
        <f t="shared" si="384"/>
        <v>0</v>
      </c>
      <c r="T248">
        <f t="shared" si="384"/>
        <v>0</v>
      </c>
      <c r="U248">
        <f t="shared" si="384"/>
        <v>0</v>
      </c>
      <c r="V248">
        <f t="shared" si="384"/>
        <v>0</v>
      </c>
      <c r="W248">
        <f t="shared" si="384"/>
        <v>0</v>
      </c>
      <c r="X248">
        <f t="shared" si="384"/>
        <v>0</v>
      </c>
      <c r="Y248">
        <f t="shared" si="384"/>
        <v>0</v>
      </c>
      <c r="Z248">
        <f t="shared" si="384"/>
        <v>0</v>
      </c>
      <c r="AA248">
        <f t="shared" si="384"/>
        <v>0</v>
      </c>
      <c r="AB248">
        <f t="shared" si="384"/>
        <v>0</v>
      </c>
      <c r="AC248">
        <f t="shared" si="384"/>
        <v>0</v>
      </c>
      <c r="AD248">
        <f t="shared" si="384"/>
        <v>0</v>
      </c>
      <c r="AE248">
        <f t="shared" si="384"/>
        <v>0</v>
      </c>
      <c r="AF248">
        <f t="shared" si="384"/>
        <v>0</v>
      </c>
      <c r="AG248">
        <f t="shared" ref="AG248:BL248" si="385">AG99</f>
        <v>0</v>
      </c>
      <c r="AH248">
        <f t="shared" si="385"/>
        <v>0</v>
      </c>
      <c r="AI248">
        <f t="shared" si="385"/>
        <v>0</v>
      </c>
      <c r="AJ248">
        <f t="shared" si="385"/>
        <v>0</v>
      </c>
      <c r="AK248">
        <f t="shared" si="385"/>
        <v>0</v>
      </c>
      <c r="AL248">
        <f t="shared" si="385"/>
        <v>0</v>
      </c>
      <c r="AM248">
        <f t="shared" si="385"/>
        <v>0</v>
      </c>
      <c r="AN248">
        <f t="shared" si="385"/>
        <v>0</v>
      </c>
      <c r="AO248">
        <f t="shared" si="385"/>
        <v>0</v>
      </c>
      <c r="AP248">
        <f t="shared" si="385"/>
        <v>0</v>
      </c>
      <c r="AQ248">
        <f t="shared" si="385"/>
        <v>0</v>
      </c>
      <c r="AR248">
        <f t="shared" si="385"/>
        <v>0</v>
      </c>
      <c r="AS248">
        <f t="shared" si="385"/>
        <v>0</v>
      </c>
      <c r="AT248">
        <f t="shared" si="385"/>
        <v>0</v>
      </c>
      <c r="AU248">
        <f t="shared" si="385"/>
        <v>0</v>
      </c>
      <c r="AV248">
        <f t="shared" si="385"/>
        <v>0</v>
      </c>
      <c r="AW248">
        <f t="shared" si="385"/>
        <v>0</v>
      </c>
      <c r="AX248">
        <f t="shared" si="385"/>
        <v>0</v>
      </c>
      <c r="AY248">
        <f t="shared" si="385"/>
        <v>0</v>
      </c>
      <c r="AZ248">
        <f t="shared" si="385"/>
        <v>0</v>
      </c>
      <c r="BA248">
        <f t="shared" si="385"/>
        <v>0</v>
      </c>
      <c r="BB248">
        <f t="shared" si="385"/>
        <v>0</v>
      </c>
      <c r="BC248">
        <f t="shared" si="385"/>
        <v>0</v>
      </c>
      <c r="BD248">
        <f t="shared" si="385"/>
        <v>0</v>
      </c>
      <c r="BE248">
        <f t="shared" si="385"/>
        <v>0</v>
      </c>
      <c r="BF248">
        <f t="shared" si="385"/>
        <v>0</v>
      </c>
      <c r="BG248">
        <f t="shared" si="385"/>
        <v>0</v>
      </c>
      <c r="BH248">
        <f t="shared" si="385"/>
        <v>0</v>
      </c>
      <c r="BI248">
        <f t="shared" si="385"/>
        <v>0</v>
      </c>
      <c r="BJ248">
        <f t="shared" si="385"/>
        <v>0</v>
      </c>
      <c r="BK248">
        <f t="shared" si="385"/>
        <v>0</v>
      </c>
      <c r="BL248">
        <f t="shared" si="385"/>
        <v>0</v>
      </c>
      <c r="BM248">
        <f t="shared" ref="BM248:CR248" si="386">BM99</f>
        <v>0</v>
      </c>
      <c r="BN248">
        <f t="shared" si="386"/>
        <v>0</v>
      </c>
      <c r="BO248">
        <f t="shared" si="386"/>
        <v>0</v>
      </c>
      <c r="BP248">
        <f t="shared" si="386"/>
        <v>0</v>
      </c>
      <c r="BQ248">
        <f t="shared" si="386"/>
        <v>0</v>
      </c>
      <c r="BR248">
        <f t="shared" si="386"/>
        <v>0</v>
      </c>
      <c r="BS248">
        <f t="shared" si="386"/>
        <v>0</v>
      </c>
      <c r="BT248">
        <f t="shared" si="386"/>
        <v>0</v>
      </c>
      <c r="BU248">
        <f t="shared" si="386"/>
        <v>0</v>
      </c>
      <c r="BV248">
        <f t="shared" si="386"/>
        <v>0</v>
      </c>
      <c r="BW248">
        <f t="shared" si="386"/>
        <v>0</v>
      </c>
      <c r="BX248">
        <f t="shared" si="386"/>
        <v>0</v>
      </c>
      <c r="BY248">
        <f t="shared" si="386"/>
        <v>0</v>
      </c>
      <c r="BZ248">
        <f t="shared" si="386"/>
        <v>0</v>
      </c>
      <c r="CA248">
        <f t="shared" si="386"/>
        <v>0</v>
      </c>
      <c r="CB248">
        <f t="shared" si="386"/>
        <v>0</v>
      </c>
      <c r="CC248">
        <f t="shared" si="386"/>
        <v>0</v>
      </c>
      <c r="CD248">
        <f t="shared" si="386"/>
        <v>0</v>
      </c>
      <c r="CE248">
        <f t="shared" si="386"/>
        <v>0</v>
      </c>
      <c r="CF248">
        <f t="shared" si="386"/>
        <v>0</v>
      </c>
      <c r="CG248">
        <f t="shared" si="386"/>
        <v>0</v>
      </c>
      <c r="CH248">
        <f t="shared" si="386"/>
        <v>0</v>
      </c>
      <c r="CI248">
        <f t="shared" si="386"/>
        <v>0</v>
      </c>
      <c r="CJ248">
        <f t="shared" si="386"/>
        <v>0</v>
      </c>
      <c r="CK248">
        <f t="shared" si="386"/>
        <v>0</v>
      </c>
      <c r="CL248">
        <f t="shared" si="386"/>
        <v>0</v>
      </c>
      <c r="CM248">
        <f t="shared" si="386"/>
        <v>0</v>
      </c>
      <c r="CN248">
        <f t="shared" si="386"/>
        <v>0</v>
      </c>
      <c r="CO248">
        <f t="shared" si="386"/>
        <v>0</v>
      </c>
      <c r="CP248">
        <f t="shared" si="386"/>
        <v>0</v>
      </c>
      <c r="CQ248">
        <f t="shared" si="386"/>
        <v>0</v>
      </c>
      <c r="CR248">
        <f t="shared" si="386"/>
        <v>0</v>
      </c>
      <c r="CS248">
        <f t="shared" ref="CS248:DH248" si="387">CS99</f>
        <v>0</v>
      </c>
      <c r="CT248">
        <f t="shared" si="387"/>
        <v>0</v>
      </c>
      <c r="CU248">
        <f t="shared" si="387"/>
        <v>0</v>
      </c>
      <c r="CV248">
        <f t="shared" si="387"/>
        <v>0</v>
      </c>
      <c r="CW248">
        <f t="shared" si="387"/>
        <v>0</v>
      </c>
      <c r="CX248">
        <f t="shared" si="387"/>
        <v>0</v>
      </c>
      <c r="CY248">
        <f t="shared" si="387"/>
        <v>0</v>
      </c>
      <c r="CZ248">
        <f t="shared" si="387"/>
        <v>0</v>
      </c>
      <c r="DA248">
        <f t="shared" si="387"/>
        <v>0</v>
      </c>
      <c r="DB248">
        <f t="shared" si="387"/>
        <v>0</v>
      </c>
      <c r="DC248">
        <f t="shared" si="387"/>
        <v>0</v>
      </c>
      <c r="DD248">
        <f t="shared" si="387"/>
        <v>0</v>
      </c>
      <c r="DE248">
        <f t="shared" si="387"/>
        <v>0</v>
      </c>
      <c r="DF248">
        <f t="shared" si="387"/>
        <v>0</v>
      </c>
      <c r="DG248">
        <f t="shared" si="387"/>
        <v>0</v>
      </c>
      <c r="DH248">
        <f t="shared" si="387"/>
        <v>0</v>
      </c>
    </row>
    <row r="249" spans="1:112">
      <c r="A249">
        <f t="shared" ref="A249:AF249" si="388">A100</f>
        <v>213</v>
      </c>
      <c r="B249" t="str">
        <f t="shared" si="388"/>
        <v>Servicio Nacional de Meteorología e Hidrología</v>
      </c>
      <c r="C249">
        <f t="shared" si="388"/>
        <v>0</v>
      </c>
      <c r="D249">
        <f t="shared" si="388"/>
        <v>0</v>
      </c>
      <c r="E249">
        <f t="shared" si="388"/>
        <v>0</v>
      </c>
      <c r="F249">
        <f t="shared" si="388"/>
        <v>0</v>
      </c>
      <c r="G249">
        <f t="shared" si="388"/>
        <v>0</v>
      </c>
      <c r="H249">
        <f t="shared" si="388"/>
        <v>0</v>
      </c>
      <c r="I249">
        <f t="shared" si="388"/>
        <v>0</v>
      </c>
      <c r="J249">
        <f t="shared" si="388"/>
        <v>0</v>
      </c>
      <c r="K249">
        <f t="shared" si="388"/>
        <v>0</v>
      </c>
      <c r="L249">
        <f t="shared" si="388"/>
        <v>0</v>
      </c>
      <c r="M249">
        <f t="shared" si="388"/>
        <v>0</v>
      </c>
      <c r="N249">
        <f t="shared" si="388"/>
        <v>0</v>
      </c>
      <c r="O249">
        <f t="shared" si="388"/>
        <v>0</v>
      </c>
      <c r="P249">
        <f t="shared" si="388"/>
        <v>39.4</v>
      </c>
      <c r="Q249">
        <f t="shared" si="388"/>
        <v>0</v>
      </c>
      <c r="R249">
        <f t="shared" si="388"/>
        <v>139</v>
      </c>
      <c r="S249">
        <f t="shared" si="388"/>
        <v>0</v>
      </c>
      <c r="T249">
        <f t="shared" si="388"/>
        <v>224.6</v>
      </c>
      <c r="U249">
        <f t="shared" si="388"/>
        <v>0</v>
      </c>
      <c r="V249">
        <f t="shared" si="388"/>
        <v>0</v>
      </c>
      <c r="W249">
        <f t="shared" si="388"/>
        <v>0</v>
      </c>
      <c r="X249">
        <f t="shared" si="388"/>
        <v>0</v>
      </c>
      <c r="Y249">
        <f t="shared" si="388"/>
        <v>0</v>
      </c>
      <c r="Z249">
        <f t="shared" si="388"/>
        <v>0</v>
      </c>
      <c r="AA249">
        <f t="shared" si="388"/>
        <v>0</v>
      </c>
      <c r="AB249">
        <f t="shared" si="388"/>
        <v>0</v>
      </c>
      <c r="AC249">
        <f t="shared" si="388"/>
        <v>0</v>
      </c>
      <c r="AD249">
        <f t="shared" si="388"/>
        <v>0</v>
      </c>
      <c r="AE249">
        <f t="shared" si="388"/>
        <v>0</v>
      </c>
      <c r="AF249">
        <f t="shared" si="388"/>
        <v>0</v>
      </c>
      <c r="AG249">
        <f t="shared" ref="AG249:BL249" si="389">AG100</f>
        <v>0</v>
      </c>
      <c r="AH249">
        <f t="shared" si="389"/>
        <v>0</v>
      </c>
      <c r="AI249">
        <f t="shared" si="389"/>
        <v>0</v>
      </c>
      <c r="AJ249">
        <f t="shared" si="389"/>
        <v>0</v>
      </c>
      <c r="AK249">
        <f t="shared" si="389"/>
        <v>0</v>
      </c>
      <c r="AL249">
        <f t="shared" si="389"/>
        <v>0</v>
      </c>
      <c r="AM249">
        <f t="shared" si="389"/>
        <v>0</v>
      </c>
      <c r="AN249">
        <f t="shared" si="389"/>
        <v>0</v>
      </c>
      <c r="AO249">
        <f t="shared" si="389"/>
        <v>0</v>
      </c>
      <c r="AP249">
        <f t="shared" si="389"/>
        <v>0</v>
      </c>
      <c r="AQ249">
        <f t="shared" si="389"/>
        <v>0</v>
      </c>
      <c r="AR249">
        <f t="shared" si="389"/>
        <v>0</v>
      </c>
      <c r="AS249">
        <f t="shared" si="389"/>
        <v>0</v>
      </c>
      <c r="AT249">
        <f t="shared" si="389"/>
        <v>0</v>
      </c>
      <c r="AU249">
        <f t="shared" si="389"/>
        <v>0</v>
      </c>
      <c r="AV249">
        <f t="shared" si="389"/>
        <v>0</v>
      </c>
      <c r="AW249">
        <f t="shared" si="389"/>
        <v>0</v>
      </c>
      <c r="AX249">
        <f t="shared" si="389"/>
        <v>0</v>
      </c>
      <c r="AY249">
        <f t="shared" si="389"/>
        <v>0</v>
      </c>
      <c r="AZ249">
        <f t="shared" si="389"/>
        <v>0</v>
      </c>
      <c r="BA249">
        <f t="shared" si="389"/>
        <v>0</v>
      </c>
      <c r="BB249">
        <f t="shared" si="389"/>
        <v>0</v>
      </c>
      <c r="BC249">
        <f t="shared" si="389"/>
        <v>0</v>
      </c>
      <c r="BD249">
        <f t="shared" si="389"/>
        <v>0</v>
      </c>
      <c r="BE249">
        <f t="shared" si="389"/>
        <v>0</v>
      </c>
      <c r="BF249">
        <f t="shared" si="389"/>
        <v>0</v>
      </c>
      <c r="BG249">
        <f t="shared" si="389"/>
        <v>0</v>
      </c>
      <c r="BH249">
        <f t="shared" si="389"/>
        <v>0</v>
      </c>
      <c r="BI249">
        <f t="shared" si="389"/>
        <v>0</v>
      </c>
      <c r="BJ249">
        <f t="shared" si="389"/>
        <v>0</v>
      </c>
      <c r="BK249">
        <f t="shared" si="389"/>
        <v>0</v>
      </c>
      <c r="BL249">
        <f t="shared" si="389"/>
        <v>0</v>
      </c>
      <c r="BM249">
        <f t="shared" ref="BM249:CR249" si="390">BM100</f>
        <v>0</v>
      </c>
      <c r="BN249">
        <f t="shared" si="390"/>
        <v>0</v>
      </c>
      <c r="BO249">
        <f t="shared" si="390"/>
        <v>0</v>
      </c>
      <c r="BP249">
        <f t="shared" si="390"/>
        <v>0</v>
      </c>
      <c r="BQ249">
        <f t="shared" si="390"/>
        <v>0</v>
      </c>
      <c r="BR249">
        <f t="shared" si="390"/>
        <v>0</v>
      </c>
      <c r="BS249">
        <f t="shared" si="390"/>
        <v>0</v>
      </c>
      <c r="BT249">
        <f t="shared" si="390"/>
        <v>0</v>
      </c>
      <c r="BU249">
        <f t="shared" si="390"/>
        <v>0</v>
      </c>
      <c r="BV249">
        <f t="shared" si="390"/>
        <v>0</v>
      </c>
      <c r="BW249">
        <f t="shared" si="390"/>
        <v>0</v>
      </c>
      <c r="BX249">
        <f t="shared" si="390"/>
        <v>0</v>
      </c>
      <c r="BY249">
        <f t="shared" si="390"/>
        <v>0</v>
      </c>
      <c r="BZ249">
        <f t="shared" si="390"/>
        <v>0</v>
      </c>
      <c r="CA249">
        <f t="shared" si="390"/>
        <v>0</v>
      </c>
      <c r="CB249">
        <f t="shared" si="390"/>
        <v>0</v>
      </c>
      <c r="CC249">
        <f t="shared" si="390"/>
        <v>0</v>
      </c>
      <c r="CD249">
        <f t="shared" si="390"/>
        <v>0</v>
      </c>
      <c r="CE249">
        <f t="shared" si="390"/>
        <v>0</v>
      </c>
      <c r="CF249">
        <f t="shared" si="390"/>
        <v>0</v>
      </c>
      <c r="CG249">
        <f t="shared" si="390"/>
        <v>0</v>
      </c>
      <c r="CH249">
        <f t="shared" si="390"/>
        <v>0</v>
      </c>
      <c r="CI249">
        <f t="shared" si="390"/>
        <v>0</v>
      </c>
      <c r="CJ249">
        <f t="shared" si="390"/>
        <v>0</v>
      </c>
      <c r="CK249">
        <f t="shared" si="390"/>
        <v>0</v>
      </c>
      <c r="CL249">
        <f t="shared" si="390"/>
        <v>0</v>
      </c>
      <c r="CM249">
        <f t="shared" si="390"/>
        <v>0</v>
      </c>
      <c r="CN249">
        <f t="shared" si="390"/>
        <v>0</v>
      </c>
      <c r="CO249">
        <f t="shared" si="390"/>
        <v>0</v>
      </c>
      <c r="CP249">
        <f t="shared" si="390"/>
        <v>0</v>
      </c>
      <c r="CQ249">
        <f t="shared" si="390"/>
        <v>0</v>
      </c>
      <c r="CR249">
        <f t="shared" si="390"/>
        <v>0</v>
      </c>
      <c r="CS249">
        <f t="shared" ref="CS249:DH249" si="391">CS100</f>
        <v>0</v>
      </c>
      <c r="CT249">
        <f t="shared" si="391"/>
        <v>0</v>
      </c>
      <c r="CU249">
        <f t="shared" si="391"/>
        <v>0</v>
      </c>
      <c r="CV249">
        <f t="shared" si="391"/>
        <v>0</v>
      </c>
      <c r="CW249">
        <f t="shared" si="391"/>
        <v>0</v>
      </c>
      <c r="CX249">
        <f t="shared" si="391"/>
        <v>0</v>
      </c>
      <c r="CY249">
        <f t="shared" si="391"/>
        <v>0</v>
      </c>
      <c r="CZ249">
        <f t="shared" si="391"/>
        <v>0</v>
      </c>
      <c r="DA249">
        <f t="shared" si="391"/>
        <v>0</v>
      </c>
      <c r="DB249">
        <f t="shared" si="391"/>
        <v>0</v>
      </c>
      <c r="DC249">
        <f t="shared" si="391"/>
        <v>0</v>
      </c>
      <c r="DD249">
        <f t="shared" si="391"/>
        <v>0</v>
      </c>
      <c r="DE249">
        <f t="shared" si="391"/>
        <v>0</v>
      </c>
      <c r="DF249">
        <f t="shared" si="391"/>
        <v>0</v>
      </c>
      <c r="DG249">
        <f t="shared" si="391"/>
        <v>0</v>
      </c>
      <c r="DH249">
        <f t="shared" si="391"/>
        <v>0</v>
      </c>
    </row>
    <row r="250" spans="1:112">
      <c r="A250">
        <f t="shared" ref="A250:AF250" si="392">A101</f>
        <v>593</v>
      </c>
      <c r="B250" t="str">
        <f t="shared" si="392"/>
        <v>Empresa Pública YACANA</v>
      </c>
      <c r="C250">
        <f t="shared" si="392"/>
        <v>0</v>
      </c>
      <c r="D250">
        <f t="shared" si="392"/>
        <v>0</v>
      </c>
      <c r="E250">
        <f t="shared" si="392"/>
        <v>0</v>
      </c>
      <c r="F250">
        <f t="shared" si="392"/>
        <v>0</v>
      </c>
      <c r="G250">
        <f t="shared" si="392"/>
        <v>0</v>
      </c>
      <c r="H250">
        <f t="shared" si="392"/>
        <v>0</v>
      </c>
      <c r="I250">
        <f t="shared" si="392"/>
        <v>0</v>
      </c>
      <c r="J250">
        <f t="shared" si="392"/>
        <v>0</v>
      </c>
      <c r="K250">
        <f t="shared" si="392"/>
        <v>0</v>
      </c>
      <c r="L250">
        <f t="shared" si="392"/>
        <v>0</v>
      </c>
      <c r="M250">
        <f t="shared" si="392"/>
        <v>0</v>
      </c>
      <c r="N250">
        <f t="shared" si="392"/>
        <v>0</v>
      </c>
      <c r="O250">
        <f t="shared" si="392"/>
        <v>0</v>
      </c>
      <c r="P250">
        <f t="shared" si="392"/>
        <v>164.32</v>
      </c>
      <c r="Q250">
        <f t="shared" si="392"/>
        <v>0</v>
      </c>
      <c r="R250">
        <f t="shared" si="392"/>
        <v>0</v>
      </c>
      <c r="S250">
        <f t="shared" si="392"/>
        <v>50</v>
      </c>
      <c r="T250">
        <f t="shared" si="392"/>
        <v>0</v>
      </c>
      <c r="U250">
        <f t="shared" si="392"/>
        <v>0</v>
      </c>
      <c r="V250">
        <f t="shared" si="392"/>
        <v>0</v>
      </c>
      <c r="W250">
        <f t="shared" si="392"/>
        <v>0</v>
      </c>
      <c r="X250">
        <f t="shared" si="392"/>
        <v>0</v>
      </c>
      <c r="Y250">
        <f t="shared" si="392"/>
        <v>0</v>
      </c>
      <c r="Z250">
        <f t="shared" si="392"/>
        <v>0</v>
      </c>
      <c r="AA250">
        <f t="shared" si="392"/>
        <v>0</v>
      </c>
      <c r="AB250">
        <f t="shared" si="392"/>
        <v>0</v>
      </c>
      <c r="AC250">
        <f t="shared" si="392"/>
        <v>0</v>
      </c>
      <c r="AD250">
        <f t="shared" si="392"/>
        <v>0</v>
      </c>
      <c r="AE250">
        <f t="shared" si="392"/>
        <v>0</v>
      </c>
      <c r="AF250">
        <f t="shared" si="392"/>
        <v>0</v>
      </c>
      <c r="AG250">
        <f t="shared" ref="AG250:BL250" si="393">AG101</f>
        <v>0</v>
      </c>
      <c r="AH250">
        <f t="shared" si="393"/>
        <v>0</v>
      </c>
      <c r="AI250">
        <f t="shared" si="393"/>
        <v>0</v>
      </c>
      <c r="AJ250">
        <f t="shared" si="393"/>
        <v>0</v>
      </c>
      <c r="AK250">
        <f t="shared" si="393"/>
        <v>0</v>
      </c>
      <c r="AL250">
        <f t="shared" si="393"/>
        <v>0</v>
      </c>
      <c r="AM250">
        <f t="shared" si="393"/>
        <v>0</v>
      </c>
      <c r="AN250">
        <f t="shared" si="393"/>
        <v>0</v>
      </c>
      <c r="AO250">
        <f t="shared" si="393"/>
        <v>0</v>
      </c>
      <c r="AP250">
        <f t="shared" si="393"/>
        <v>0</v>
      </c>
      <c r="AQ250">
        <f t="shared" si="393"/>
        <v>0</v>
      </c>
      <c r="AR250">
        <f t="shared" si="393"/>
        <v>0</v>
      </c>
      <c r="AS250">
        <f t="shared" si="393"/>
        <v>0</v>
      </c>
      <c r="AT250">
        <f t="shared" si="393"/>
        <v>0</v>
      </c>
      <c r="AU250">
        <f t="shared" si="393"/>
        <v>0</v>
      </c>
      <c r="AV250">
        <f t="shared" si="393"/>
        <v>0</v>
      </c>
      <c r="AW250">
        <f t="shared" si="393"/>
        <v>0</v>
      </c>
      <c r="AX250">
        <f t="shared" si="393"/>
        <v>0</v>
      </c>
      <c r="AY250">
        <f t="shared" si="393"/>
        <v>0</v>
      </c>
      <c r="AZ250">
        <f t="shared" si="393"/>
        <v>0</v>
      </c>
      <c r="BA250">
        <f t="shared" si="393"/>
        <v>0</v>
      </c>
      <c r="BB250">
        <f t="shared" si="393"/>
        <v>0</v>
      </c>
      <c r="BC250">
        <f t="shared" si="393"/>
        <v>0</v>
      </c>
      <c r="BD250">
        <f t="shared" si="393"/>
        <v>0</v>
      </c>
      <c r="BE250">
        <f t="shared" si="393"/>
        <v>0</v>
      </c>
      <c r="BF250">
        <f t="shared" si="393"/>
        <v>0</v>
      </c>
      <c r="BG250">
        <f t="shared" si="393"/>
        <v>0</v>
      </c>
      <c r="BH250">
        <f t="shared" si="393"/>
        <v>0</v>
      </c>
      <c r="BI250">
        <f t="shared" si="393"/>
        <v>0</v>
      </c>
      <c r="BJ250">
        <f t="shared" si="393"/>
        <v>0</v>
      </c>
      <c r="BK250">
        <f t="shared" si="393"/>
        <v>0</v>
      </c>
      <c r="BL250">
        <f t="shared" si="393"/>
        <v>0</v>
      </c>
      <c r="BM250">
        <f t="shared" ref="BM250:CR250" si="394">BM101</f>
        <v>0</v>
      </c>
      <c r="BN250">
        <f t="shared" si="394"/>
        <v>0</v>
      </c>
      <c r="BO250">
        <f t="shared" si="394"/>
        <v>0</v>
      </c>
      <c r="BP250">
        <f t="shared" si="394"/>
        <v>0</v>
      </c>
      <c r="BQ250">
        <f t="shared" si="394"/>
        <v>0</v>
      </c>
      <c r="BR250">
        <f t="shared" si="394"/>
        <v>0</v>
      </c>
      <c r="BS250">
        <f t="shared" si="394"/>
        <v>0</v>
      </c>
      <c r="BT250">
        <f t="shared" si="394"/>
        <v>0</v>
      </c>
      <c r="BU250">
        <f t="shared" si="394"/>
        <v>0</v>
      </c>
      <c r="BV250">
        <f t="shared" si="394"/>
        <v>0</v>
      </c>
      <c r="BW250">
        <f t="shared" si="394"/>
        <v>0</v>
      </c>
      <c r="BX250">
        <f t="shared" si="394"/>
        <v>0</v>
      </c>
      <c r="BY250">
        <f t="shared" si="394"/>
        <v>0</v>
      </c>
      <c r="BZ250">
        <f t="shared" si="394"/>
        <v>0</v>
      </c>
      <c r="CA250">
        <f t="shared" si="394"/>
        <v>0</v>
      </c>
      <c r="CB250">
        <f t="shared" si="394"/>
        <v>0</v>
      </c>
      <c r="CC250">
        <f t="shared" si="394"/>
        <v>0</v>
      </c>
      <c r="CD250">
        <f t="shared" si="394"/>
        <v>0</v>
      </c>
      <c r="CE250">
        <f t="shared" si="394"/>
        <v>0</v>
      </c>
      <c r="CF250">
        <f t="shared" si="394"/>
        <v>0</v>
      </c>
      <c r="CG250">
        <f t="shared" si="394"/>
        <v>0</v>
      </c>
      <c r="CH250">
        <f t="shared" si="394"/>
        <v>0</v>
      </c>
      <c r="CI250">
        <f t="shared" si="394"/>
        <v>0</v>
      </c>
      <c r="CJ250">
        <f t="shared" si="394"/>
        <v>0</v>
      </c>
      <c r="CK250">
        <f t="shared" si="394"/>
        <v>0</v>
      </c>
      <c r="CL250">
        <f t="shared" si="394"/>
        <v>0</v>
      </c>
      <c r="CM250">
        <f t="shared" si="394"/>
        <v>0</v>
      </c>
      <c r="CN250">
        <f t="shared" si="394"/>
        <v>0</v>
      </c>
      <c r="CO250">
        <f t="shared" si="394"/>
        <v>0</v>
      </c>
      <c r="CP250">
        <f t="shared" si="394"/>
        <v>0</v>
      </c>
      <c r="CQ250">
        <f t="shared" si="394"/>
        <v>0</v>
      </c>
      <c r="CR250">
        <f t="shared" si="394"/>
        <v>0</v>
      </c>
      <c r="CS250">
        <f t="shared" ref="CS250:DH250" si="395">CS101</f>
        <v>0</v>
      </c>
      <c r="CT250">
        <f t="shared" si="395"/>
        <v>0</v>
      </c>
      <c r="CU250">
        <f t="shared" si="395"/>
        <v>0</v>
      </c>
      <c r="CV250">
        <f t="shared" si="395"/>
        <v>0</v>
      </c>
      <c r="CW250">
        <f t="shared" si="395"/>
        <v>0</v>
      </c>
      <c r="CX250">
        <f t="shared" si="395"/>
        <v>0</v>
      </c>
      <c r="CY250">
        <f t="shared" si="395"/>
        <v>0</v>
      </c>
      <c r="CZ250">
        <f t="shared" si="395"/>
        <v>0</v>
      </c>
      <c r="DA250">
        <f t="shared" si="395"/>
        <v>0</v>
      </c>
      <c r="DB250">
        <f t="shared" si="395"/>
        <v>0</v>
      </c>
      <c r="DC250">
        <f t="shared" si="395"/>
        <v>0</v>
      </c>
      <c r="DD250">
        <f t="shared" si="395"/>
        <v>0</v>
      </c>
      <c r="DE250">
        <f t="shared" si="395"/>
        <v>0</v>
      </c>
      <c r="DF250">
        <f t="shared" si="395"/>
        <v>0</v>
      </c>
      <c r="DG250">
        <f t="shared" si="395"/>
        <v>0</v>
      </c>
      <c r="DH250">
        <f t="shared" si="395"/>
        <v>0</v>
      </c>
    </row>
    <row r="251" spans="1:112">
      <c r="A251">
        <f t="shared" ref="A251:AF251" si="396">A102</f>
        <v>267</v>
      </c>
      <c r="B251" t="str">
        <f t="shared" si="396"/>
        <v>Direc. Dptal. de Educación Cochabamba</v>
      </c>
      <c r="C251">
        <f t="shared" si="396"/>
        <v>0</v>
      </c>
      <c r="D251">
        <f t="shared" si="396"/>
        <v>0</v>
      </c>
      <c r="E251">
        <f t="shared" si="396"/>
        <v>0</v>
      </c>
      <c r="F251">
        <f t="shared" si="396"/>
        <v>0</v>
      </c>
      <c r="G251">
        <f t="shared" si="396"/>
        <v>0</v>
      </c>
      <c r="H251">
        <f t="shared" si="396"/>
        <v>0</v>
      </c>
      <c r="I251">
        <f t="shared" si="396"/>
        <v>0</v>
      </c>
      <c r="J251">
        <f t="shared" si="396"/>
        <v>0</v>
      </c>
      <c r="K251">
        <f t="shared" si="396"/>
        <v>0</v>
      </c>
      <c r="L251">
        <f t="shared" si="396"/>
        <v>0</v>
      </c>
      <c r="M251">
        <f t="shared" si="396"/>
        <v>0</v>
      </c>
      <c r="N251">
        <f t="shared" si="396"/>
        <v>0</v>
      </c>
      <c r="O251">
        <f t="shared" si="396"/>
        <v>0</v>
      </c>
      <c r="P251">
        <f t="shared" si="396"/>
        <v>1550698.2400000002</v>
      </c>
      <c r="Q251">
        <f t="shared" si="396"/>
        <v>0</v>
      </c>
      <c r="R251">
        <f t="shared" si="396"/>
        <v>0</v>
      </c>
      <c r="S251">
        <f t="shared" si="396"/>
        <v>0</v>
      </c>
      <c r="T251">
        <f t="shared" si="396"/>
        <v>248.75</v>
      </c>
      <c r="U251">
        <f t="shared" si="396"/>
        <v>0</v>
      </c>
      <c r="V251">
        <f t="shared" si="396"/>
        <v>0</v>
      </c>
      <c r="W251">
        <f t="shared" si="396"/>
        <v>0</v>
      </c>
      <c r="X251">
        <f t="shared" si="396"/>
        <v>0</v>
      </c>
      <c r="Y251">
        <f t="shared" si="396"/>
        <v>0</v>
      </c>
      <c r="Z251">
        <f t="shared" si="396"/>
        <v>0</v>
      </c>
      <c r="AA251">
        <f t="shared" si="396"/>
        <v>0</v>
      </c>
      <c r="AB251">
        <f t="shared" si="396"/>
        <v>0</v>
      </c>
      <c r="AC251">
        <f t="shared" si="396"/>
        <v>0</v>
      </c>
      <c r="AD251">
        <f t="shared" si="396"/>
        <v>0</v>
      </c>
      <c r="AE251">
        <f t="shared" si="396"/>
        <v>0</v>
      </c>
      <c r="AF251">
        <f t="shared" si="396"/>
        <v>0</v>
      </c>
      <c r="AG251">
        <f t="shared" ref="AG251:BL251" si="397">AG102</f>
        <v>0</v>
      </c>
      <c r="AH251">
        <f t="shared" si="397"/>
        <v>0</v>
      </c>
      <c r="AI251">
        <f t="shared" si="397"/>
        <v>0</v>
      </c>
      <c r="AJ251">
        <f t="shared" si="397"/>
        <v>0</v>
      </c>
      <c r="AK251">
        <f t="shared" si="397"/>
        <v>0</v>
      </c>
      <c r="AL251">
        <f t="shared" si="397"/>
        <v>0</v>
      </c>
      <c r="AM251">
        <f t="shared" si="397"/>
        <v>0</v>
      </c>
      <c r="AN251">
        <f t="shared" si="397"/>
        <v>0</v>
      </c>
      <c r="AO251">
        <f t="shared" si="397"/>
        <v>0</v>
      </c>
      <c r="AP251">
        <f t="shared" si="397"/>
        <v>0</v>
      </c>
      <c r="AQ251">
        <f t="shared" si="397"/>
        <v>0</v>
      </c>
      <c r="AR251">
        <f t="shared" si="397"/>
        <v>0</v>
      </c>
      <c r="AS251">
        <f t="shared" si="397"/>
        <v>0</v>
      </c>
      <c r="AT251">
        <f t="shared" si="397"/>
        <v>0</v>
      </c>
      <c r="AU251">
        <f t="shared" si="397"/>
        <v>0</v>
      </c>
      <c r="AV251">
        <f t="shared" si="397"/>
        <v>0</v>
      </c>
      <c r="AW251">
        <f t="shared" si="397"/>
        <v>0</v>
      </c>
      <c r="AX251">
        <f t="shared" si="397"/>
        <v>0</v>
      </c>
      <c r="AY251">
        <f t="shared" si="397"/>
        <v>0</v>
      </c>
      <c r="AZ251">
        <f t="shared" si="397"/>
        <v>0</v>
      </c>
      <c r="BA251">
        <f t="shared" si="397"/>
        <v>0</v>
      </c>
      <c r="BB251">
        <f t="shared" si="397"/>
        <v>0</v>
      </c>
      <c r="BC251">
        <f t="shared" si="397"/>
        <v>0</v>
      </c>
      <c r="BD251">
        <f t="shared" si="397"/>
        <v>0</v>
      </c>
      <c r="BE251">
        <f t="shared" si="397"/>
        <v>0</v>
      </c>
      <c r="BF251">
        <f t="shared" si="397"/>
        <v>0</v>
      </c>
      <c r="BG251">
        <f t="shared" si="397"/>
        <v>0</v>
      </c>
      <c r="BH251">
        <f t="shared" si="397"/>
        <v>0</v>
      </c>
      <c r="BI251">
        <f t="shared" si="397"/>
        <v>0</v>
      </c>
      <c r="BJ251">
        <f t="shared" si="397"/>
        <v>0</v>
      </c>
      <c r="BK251">
        <f t="shared" si="397"/>
        <v>0</v>
      </c>
      <c r="BL251">
        <f t="shared" si="397"/>
        <v>0</v>
      </c>
      <c r="BM251">
        <f t="shared" ref="BM251:CR251" si="398">BM102</f>
        <v>0</v>
      </c>
      <c r="BN251">
        <f t="shared" si="398"/>
        <v>0</v>
      </c>
      <c r="BO251">
        <f t="shared" si="398"/>
        <v>0</v>
      </c>
      <c r="BP251">
        <f t="shared" si="398"/>
        <v>0</v>
      </c>
      <c r="BQ251">
        <f t="shared" si="398"/>
        <v>0</v>
      </c>
      <c r="BR251">
        <f t="shared" si="398"/>
        <v>0</v>
      </c>
      <c r="BS251">
        <f t="shared" si="398"/>
        <v>0</v>
      </c>
      <c r="BT251">
        <f t="shared" si="398"/>
        <v>0</v>
      </c>
      <c r="BU251">
        <f t="shared" si="398"/>
        <v>0</v>
      </c>
      <c r="BV251">
        <f t="shared" si="398"/>
        <v>0</v>
      </c>
      <c r="BW251">
        <f t="shared" si="398"/>
        <v>0</v>
      </c>
      <c r="BX251">
        <f t="shared" si="398"/>
        <v>0</v>
      </c>
      <c r="BY251">
        <f t="shared" si="398"/>
        <v>0</v>
      </c>
      <c r="BZ251">
        <f t="shared" si="398"/>
        <v>0</v>
      </c>
      <c r="CA251">
        <f t="shared" si="398"/>
        <v>0</v>
      </c>
      <c r="CB251">
        <f t="shared" si="398"/>
        <v>0</v>
      </c>
      <c r="CC251">
        <f t="shared" si="398"/>
        <v>0</v>
      </c>
      <c r="CD251">
        <f t="shared" si="398"/>
        <v>0</v>
      </c>
      <c r="CE251">
        <f t="shared" si="398"/>
        <v>0</v>
      </c>
      <c r="CF251">
        <f t="shared" si="398"/>
        <v>0</v>
      </c>
      <c r="CG251">
        <f t="shared" si="398"/>
        <v>0</v>
      </c>
      <c r="CH251">
        <f t="shared" si="398"/>
        <v>0</v>
      </c>
      <c r="CI251">
        <f t="shared" si="398"/>
        <v>0</v>
      </c>
      <c r="CJ251">
        <f t="shared" si="398"/>
        <v>0</v>
      </c>
      <c r="CK251">
        <f t="shared" si="398"/>
        <v>0</v>
      </c>
      <c r="CL251">
        <f t="shared" si="398"/>
        <v>0</v>
      </c>
      <c r="CM251">
        <f t="shared" si="398"/>
        <v>0</v>
      </c>
      <c r="CN251">
        <f t="shared" si="398"/>
        <v>0</v>
      </c>
      <c r="CO251">
        <f t="shared" si="398"/>
        <v>0</v>
      </c>
      <c r="CP251">
        <f t="shared" si="398"/>
        <v>0</v>
      </c>
      <c r="CQ251">
        <f t="shared" si="398"/>
        <v>0</v>
      </c>
      <c r="CR251">
        <f t="shared" si="398"/>
        <v>0</v>
      </c>
      <c r="CS251">
        <f t="shared" ref="CS251:DH251" si="399">CS102</f>
        <v>0</v>
      </c>
      <c r="CT251">
        <f t="shared" si="399"/>
        <v>0</v>
      </c>
      <c r="CU251">
        <f t="shared" si="399"/>
        <v>0</v>
      </c>
      <c r="CV251">
        <f t="shared" si="399"/>
        <v>0</v>
      </c>
      <c r="CW251">
        <f t="shared" si="399"/>
        <v>0</v>
      </c>
      <c r="CX251">
        <f t="shared" si="399"/>
        <v>0</v>
      </c>
      <c r="CY251">
        <f t="shared" si="399"/>
        <v>0</v>
      </c>
      <c r="CZ251">
        <f t="shared" si="399"/>
        <v>0</v>
      </c>
      <c r="DA251">
        <f t="shared" si="399"/>
        <v>0</v>
      </c>
      <c r="DB251">
        <f t="shared" si="399"/>
        <v>0</v>
      </c>
      <c r="DC251">
        <f t="shared" si="399"/>
        <v>0</v>
      </c>
      <c r="DD251">
        <f t="shared" si="399"/>
        <v>0</v>
      </c>
      <c r="DE251">
        <f t="shared" si="399"/>
        <v>0</v>
      </c>
      <c r="DF251">
        <f t="shared" si="399"/>
        <v>0</v>
      </c>
      <c r="DG251">
        <f t="shared" si="399"/>
        <v>0</v>
      </c>
      <c r="DH251">
        <f t="shared" si="399"/>
        <v>0</v>
      </c>
    </row>
    <row r="252" spans="1:112">
      <c r="A252">
        <f t="shared" ref="A252:AF252" si="400">A103</f>
        <v>154</v>
      </c>
      <c r="B252" t="str">
        <f t="shared" si="400"/>
        <v>Museo Nacional de Historia Natural</v>
      </c>
      <c r="C252">
        <f t="shared" si="400"/>
        <v>0</v>
      </c>
      <c r="D252">
        <f t="shared" si="400"/>
        <v>0</v>
      </c>
      <c r="E252">
        <f t="shared" si="400"/>
        <v>0</v>
      </c>
      <c r="F252">
        <f t="shared" si="400"/>
        <v>0</v>
      </c>
      <c r="G252">
        <f t="shared" si="400"/>
        <v>0</v>
      </c>
      <c r="H252">
        <f t="shared" si="400"/>
        <v>0</v>
      </c>
      <c r="I252">
        <f t="shared" si="400"/>
        <v>0</v>
      </c>
      <c r="J252">
        <f t="shared" si="400"/>
        <v>0</v>
      </c>
      <c r="K252">
        <f t="shared" si="400"/>
        <v>0</v>
      </c>
      <c r="L252">
        <f t="shared" si="400"/>
        <v>0</v>
      </c>
      <c r="M252">
        <f t="shared" si="400"/>
        <v>0</v>
      </c>
      <c r="N252">
        <f t="shared" si="400"/>
        <v>2030.36</v>
      </c>
      <c r="O252">
        <f t="shared" si="400"/>
        <v>0</v>
      </c>
      <c r="P252">
        <f t="shared" si="400"/>
        <v>0</v>
      </c>
      <c r="Q252">
        <f t="shared" si="400"/>
        <v>0</v>
      </c>
      <c r="R252">
        <f t="shared" si="400"/>
        <v>0</v>
      </c>
      <c r="S252">
        <f t="shared" si="400"/>
        <v>0</v>
      </c>
      <c r="T252">
        <f t="shared" si="400"/>
        <v>0</v>
      </c>
      <c r="U252">
        <f t="shared" si="400"/>
        <v>0</v>
      </c>
      <c r="V252">
        <f t="shared" si="400"/>
        <v>0</v>
      </c>
      <c r="W252">
        <f t="shared" si="400"/>
        <v>0</v>
      </c>
      <c r="X252">
        <f t="shared" si="400"/>
        <v>0</v>
      </c>
      <c r="Y252">
        <f t="shared" si="400"/>
        <v>0</v>
      </c>
      <c r="Z252">
        <f t="shared" si="400"/>
        <v>0</v>
      </c>
      <c r="AA252">
        <f t="shared" si="400"/>
        <v>0</v>
      </c>
      <c r="AB252">
        <f t="shared" si="400"/>
        <v>0</v>
      </c>
      <c r="AC252">
        <f t="shared" si="400"/>
        <v>0</v>
      </c>
      <c r="AD252">
        <f t="shared" si="400"/>
        <v>0</v>
      </c>
      <c r="AE252">
        <f t="shared" si="400"/>
        <v>0</v>
      </c>
      <c r="AF252">
        <f t="shared" si="400"/>
        <v>0</v>
      </c>
      <c r="AG252">
        <f t="shared" ref="AG252:BL252" si="401">AG103</f>
        <v>0</v>
      </c>
      <c r="AH252">
        <f t="shared" si="401"/>
        <v>0</v>
      </c>
      <c r="AI252">
        <f t="shared" si="401"/>
        <v>0</v>
      </c>
      <c r="AJ252">
        <f t="shared" si="401"/>
        <v>0</v>
      </c>
      <c r="AK252">
        <f t="shared" si="401"/>
        <v>0</v>
      </c>
      <c r="AL252">
        <f t="shared" si="401"/>
        <v>0</v>
      </c>
      <c r="AM252">
        <f t="shared" si="401"/>
        <v>0</v>
      </c>
      <c r="AN252">
        <f t="shared" si="401"/>
        <v>0</v>
      </c>
      <c r="AO252">
        <f t="shared" si="401"/>
        <v>0</v>
      </c>
      <c r="AP252">
        <f t="shared" si="401"/>
        <v>0</v>
      </c>
      <c r="AQ252">
        <f t="shared" si="401"/>
        <v>0</v>
      </c>
      <c r="AR252">
        <f t="shared" si="401"/>
        <v>0</v>
      </c>
      <c r="AS252">
        <f t="shared" si="401"/>
        <v>0</v>
      </c>
      <c r="AT252">
        <f t="shared" si="401"/>
        <v>0</v>
      </c>
      <c r="AU252">
        <f t="shared" si="401"/>
        <v>0</v>
      </c>
      <c r="AV252">
        <f t="shared" si="401"/>
        <v>0</v>
      </c>
      <c r="AW252">
        <f t="shared" si="401"/>
        <v>0</v>
      </c>
      <c r="AX252">
        <f t="shared" si="401"/>
        <v>0</v>
      </c>
      <c r="AY252">
        <f t="shared" si="401"/>
        <v>0</v>
      </c>
      <c r="AZ252">
        <f t="shared" si="401"/>
        <v>0</v>
      </c>
      <c r="BA252">
        <f t="shared" si="401"/>
        <v>0</v>
      </c>
      <c r="BB252">
        <f t="shared" si="401"/>
        <v>0</v>
      </c>
      <c r="BC252">
        <f t="shared" si="401"/>
        <v>0</v>
      </c>
      <c r="BD252">
        <f t="shared" si="401"/>
        <v>0</v>
      </c>
      <c r="BE252">
        <f t="shared" si="401"/>
        <v>0</v>
      </c>
      <c r="BF252">
        <f t="shared" si="401"/>
        <v>0</v>
      </c>
      <c r="BG252">
        <f t="shared" si="401"/>
        <v>0</v>
      </c>
      <c r="BH252">
        <f t="shared" si="401"/>
        <v>0</v>
      </c>
      <c r="BI252">
        <f t="shared" si="401"/>
        <v>0</v>
      </c>
      <c r="BJ252">
        <f t="shared" si="401"/>
        <v>0</v>
      </c>
      <c r="BK252">
        <f t="shared" si="401"/>
        <v>0</v>
      </c>
      <c r="BL252">
        <f t="shared" si="401"/>
        <v>0</v>
      </c>
      <c r="BM252">
        <f t="shared" ref="BM252:CR252" si="402">BM103</f>
        <v>0</v>
      </c>
      <c r="BN252">
        <f t="shared" si="402"/>
        <v>0</v>
      </c>
      <c r="BO252">
        <f t="shared" si="402"/>
        <v>0</v>
      </c>
      <c r="BP252">
        <f t="shared" si="402"/>
        <v>0</v>
      </c>
      <c r="BQ252">
        <f t="shared" si="402"/>
        <v>0</v>
      </c>
      <c r="BR252">
        <f t="shared" si="402"/>
        <v>0</v>
      </c>
      <c r="BS252">
        <f t="shared" si="402"/>
        <v>0</v>
      </c>
      <c r="BT252">
        <f t="shared" si="402"/>
        <v>0</v>
      </c>
      <c r="BU252">
        <f t="shared" si="402"/>
        <v>0</v>
      </c>
      <c r="BV252">
        <f t="shared" si="402"/>
        <v>0</v>
      </c>
      <c r="BW252">
        <f t="shared" si="402"/>
        <v>0</v>
      </c>
      <c r="BX252">
        <f t="shared" si="402"/>
        <v>0</v>
      </c>
      <c r="BY252">
        <f t="shared" si="402"/>
        <v>0</v>
      </c>
      <c r="BZ252">
        <f t="shared" si="402"/>
        <v>0</v>
      </c>
      <c r="CA252">
        <f t="shared" si="402"/>
        <v>0</v>
      </c>
      <c r="CB252">
        <f t="shared" si="402"/>
        <v>0</v>
      </c>
      <c r="CC252">
        <f t="shared" si="402"/>
        <v>0</v>
      </c>
      <c r="CD252">
        <f t="shared" si="402"/>
        <v>0</v>
      </c>
      <c r="CE252">
        <f t="shared" si="402"/>
        <v>0</v>
      </c>
      <c r="CF252">
        <f t="shared" si="402"/>
        <v>0</v>
      </c>
      <c r="CG252">
        <f t="shared" si="402"/>
        <v>0</v>
      </c>
      <c r="CH252">
        <f t="shared" si="402"/>
        <v>0</v>
      </c>
      <c r="CI252">
        <f t="shared" si="402"/>
        <v>0</v>
      </c>
      <c r="CJ252">
        <f t="shared" si="402"/>
        <v>0</v>
      </c>
      <c r="CK252">
        <f t="shared" si="402"/>
        <v>0</v>
      </c>
      <c r="CL252">
        <f t="shared" si="402"/>
        <v>0</v>
      </c>
      <c r="CM252">
        <f t="shared" si="402"/>
        <v>0</v>
      </c>
      <c r="CN252">
        <f t="shared" si="402"/>
        <v>0</v>
      </c>
      <c r="CO252">
        <f t="shared" si="402"/>
        <v>0</v>
      </c>
      <c r="CP252">
        <f t="shared" si="402"/>
        <v>0</v>
      </c>
      <c r="CQ252">
        <f t="shared" si="402"/>
        <v>0</v>
      </c>
      <c r="CR252">
        <f t="shared" si="402"/>
        <v>0</v>
      </c>
      <c r="CS252">
        <f t="shared" ref="CS252:DH252" si="403">CS103</f>
        <v>0</v>
      </c>
      <c r="CT252">
        <f t="shared" si="403"/>
        <v>0</v>
      </c>
      <c r="CU252">
        <f t="shared" si="403"/>
        <v>0</v>
      </c>
      <c r="CV252">
        <f t="shared" si="403"/>
        <v>0</v>
      </c>
      <c r="CW252">
        <f t="shared" si="403"/>
        <v>0</v>
      </c>
      <c r="CX252">
        <f t="shared" si="403"/>
        <v>0</v>
      </c>
      <c r="CY252">
        <f t="shared" si="403"/>
        <v>0</v>
      </c>
      <c r="CZ252">
        <f t="shared" si="403"/>
        <v>0</v>
      </c>
      <c r="DA252">
        <f t="shared" si="403"/>
        <v>0</v>
      </c>
      <c r="DB252">
        <f t="shared" si="403"/>
        <v>0</v>
      </c>
      <c r="DC252">
        <f t="shared" si="403"/>
        <v>0</v>
      </c>
      <c r="DD252">
        <f t="shared" si="403"/>
        <v>0</v>
      </c>
      <c r="DE252">
        <f t="shared" si="403"/>
        <v>0</v>
      </c>
      <c r="DF252">
        <f t="shared" si="403"/>
        <v>0</v>
      </c>
      <c r="DG252">
        <f t="shared" si="403"/>
        <v>0</v>
      </c>
      <c r="DH252">
        <f t="shared" si="403"/>
        <v>0</v>
      </c>
    </row>
    <row r="253" spans="1:112">
      <c r="A253">
        <f t="shared" ref="A253:AF253" si="404">A104</f>
        <v>140</v>
      </c>
      <c r="B253" t="str">
        <f t="shared" si="404"/>
        <v>Universidad Pública de El Alto</v>
      </c>
      <c r="C253">
        <f t="shared" si="404"/>
        <v>0</v>
      </c>
      <c r="D253">
        <f t="shared" si="404"/>
        <v>0</v>
      </c>
      <c r="E253">
        <f t="shared" si="404"/>
        <v>0</v>
      </c>
      <c r="F253">
        <f t="shared" si="404"/>
        <v>0</v>
      </c>
      <c r="G253">
        <f t="shared" si="404"/>
        <v>0</v>
      </c>
      <c r="H253">
        <f t="shared" si="404"/>
        <v>0</v>
      </c>
      <c r="I253">
        <f t="shared" si="404"/>
        <v>0</v>
      </c>
      <c r="J253">
        <f t="shared" si="404"/>
        <v>0</v>
      </c>
      <c r="K253">
        <f t="shared" si="404"/>
        <v>0</v>
      </c>
      <c r="L253">
        <f t="shared" si="404"/>
        <v>0</v>
      </c>
      <c r="M253">
        <f t="shared" si="404"/>
        <v>0</v>
      </c>
      <c r="N253">
        <f t="shared" si="404"/>
        <v>8171</v>
      </c>
      <c r="O253">
        <f t="shared" si="404"/>
        <v>0</v>
      </c>
      <c r="P253">
        <f t="shared" si="404"/>
        <v>0</v>
      </c>
      <c r="Q253">
        <f t="shared" si="404"/>
        <v>0</v>
      </c>
      <c r="R253">
        <f t="shared" si="404"/>
        <v>0</v>
      </c>
      <c r="S253">
        <f t="shared" si="404"/>
        <v>0</v>
      </c>
      <c r="T253">
        <f t="shared" si="404"/>
        <v>0</v>
      </c>
      <c r="U253">
        <f t="shared" si="404"/>
        <v>0</v>
      </c>
      <c r="V253">
        <f t="shared" si="404"/>
        <v>0</v>
      </c>
      <c r="W253">
        <f t="shared" si="404"/>
        <v>0</v>
      </c>
      <c r="X253">
        <f t="shared" si="404"/>
        <v>0</v>
      </c>
      <c r="Y253">
        <f t="shared" si="404"/>
        <v>0</v>
      </c>
      <c r="Z253">
        <f t="shared" si="404"/>
        <v>0</v>
      </c>
      <c r="AA253">
        <f t="shared" si="404"/>
        <v>0</v>
      </c>
      <c r="AB253">
        <f t="shared" si="404"/>
        <v>0</v>
      </c>
      <c r="AC253">
        <f t="shared" si="404"/>
        <v>0</v>
      </c>
      <c r="AD253">
        <f t="shared" si="404"/>
        <v>0</v>
      </c>
      <c r="AE253">
        <f t="shared" si="404"/>
        <v>0</v>
      </c>
      <c r="AF253">
        <f t="shared" si="404"/>
        <v>0</v>
      </c>
      <c r="AG253">
        <f t="shared" ref="AG253:BL253" si="405">AG104</f>
        <v>0</v>
      </c>
      <c r="AH253">
        <f t="shared" si="405"/>
        <v>0</v>
      </c>
      <c r="AI253">
        <f t="shared" si="405"/>
        <v>0</v>
      </c>
      <c r="AJ253">
        <f t="shared" si="405"/>
        <v>0</v>
      </c>
      <c r="AK253">
        <f t="shared" si="405"/>
        <v>0</v>
      </c>
      <c r="AL253">
        <f t="shared" si="405"/>
        <v>0</v>
      </c>
      <c r="AM253">
        <f t="shared" si="405"/>
        <v>0</v>
      </c>
      <c r="AN253">
        <f t="shared" si="405"/>
        <v>0</v>
      </c>
      <c r="AO253">
        <f t="shared" si="405"/>
        <v>0</v>
      </c>
      <c r="AP253">
        <f t="shared" si="405"/>
        <v>0</v>
      </c>
      <c r="AQ253">
        <f t="shared" si="405"/>
        <v>0</v>
      </c>
      <c r="AR253">
        <f t="shared" si="405"/>
        <v>0</v>
      </c>
      <c r="AS253">
        <f t="shared" si="405"/>
        <v>0</v>
      </c>
      <c r="AT253">
        <f t="shared" si="405"/>
        <v>0</v>
      </c>
      <c r="AU253">
        <f t="shared" si="405"/>
        <v>0</v>
      </c>
      <c r="AV253">
        <f t="shared" si="405"/>
        <v>0</v>
      </c>
      <c r="AW253">
        <f t="shared" si="405"/>
        <v>0</v>
      </c>
      <c r="AX253">
        <f t="shared" si="405"/>
        <v>0</v>
      </c>
      <c r="AY253">
        <f t="shared" si="405"/>
        <v>0</v>
      </c>
      <c r="AZ253">
        <f t="shared" si="405"/>
        <v>0</v>
      </c>
      <c r="BA253">
        <f t="shared" si="405"/>
        <v>0</v>
      </c>
      <c r="BB253">
        <f t="shared" si="405"/>
        <v>0</v>
      </c>
      <c r="BC253">
        <f t="shared" si="405"/>
        <v>0</v>
      </c>
      <c r="BD253">
        <f t="shared" si="405"/>
        <v>0</v>
      </c>
      <c r="BE253">
        <f t="shared" si="405"/>
        <v>0</v>
      </c>
      <c r="BF253">
        <f t="shared" si="405"/>
        <v>0</v>
      </c>
      <c r="BG253">
        <f t="shared" si="405"/>
        <v>0</v>
      </c>
      <c r="BH253">
        <f t="shared" si="405"/>
        <v>0</v>
      </c>
      <c r="BI253">
        <f t="shared" si="405"/>
        <v>0</v>
      </c>
      <c r="BJ253">
        <f t="shared" si="405"/>
        <v>0</v>
      </c>
      <c r="BK253">
        <f t="shared" si="405"/>
        <v>0</v>
      </c>
      <c r="BL253">
        <f t="shared" si="405"/>
        <v>0</v>
      </c>
      <c r="BM253">
        <f t="shared" ref="BM253:CR253" si="406">BM104</f>
        <v>0</v>
      </c>
      <c r="BN253">
        <f t="shared" si="406"/>
        <v>0</v>
      </c>
      <c r="BO253">
        <f t="shared" si="406"/>
        <v>0</v>
      </c>
      <c r="BP253">
        <f t="shared" si="406"/>
        <v>0</v>
      </c>
      <c r="BQ253">
        <f t="shared" si="406"/>
        <v>0</v>
      </c>
      <c r="BR253">
        <f t="shared" si="406"/>
        <v>0</v>
      </c>
      <c r="BS253">
        <f t="shared" si="406"/>
        <v>0</v>
      </c>
      <c r="BT253">
        <f t="shared" si="406"/>
        <v>0</v>
      </c>
      <c r="BU253">
        <f t="shared" si="406"/>
        <v>0</v>
      </c>
      <c r="BV253">
        <f t="shared" si="406"/>
        <v>0</v>
      </c>
      <c r="BW253">
        <f t="shared" si="406"/>
        <v>0</v>
      </c>
      <c r="BX253">
        <f t="shared" si="406"/>
        <v>0</v>
      </c>
      <c r="BY253">
        <f t="shared" si="406"/>
        <v>0</v>
      </c>
      <c r="BZ253">
        <f t="shared" si="406"/>
        <v>0</v>
      </c>
      <c r="CA253">
        <f t="shared" si="406"/>
        <v>0</v>
      </c>
      <c r="CB253">
        <f t="shared" si="406"/>
        <v>0</v>
      </c>
      <c r="CC253">
        <f t="shared" si="406"/>
        <v>0</v>
      </c>
      <c r="CD253">
        <f t="shared" si="406"/>
        <v>0</v>
      </c>
      <c r="CE253">
        <f t="shared" si="406"/>
        <v>0</v>
      </c>
      <c r="CF253">
        <f t="shared" si="406"/>
        <v>0</v>
      </c>
      <c r="CG253">
        <f t="shared" si="406"/>
        <v>0</v>
      </c>
      <c r="CH253">
        <f t="shared" si="406"/>
        <v>0</v>
      </c>
      <c r="CI253">
        <f t="shared" si="406"/>
        <v>0</v>
      </c>
      <c r="CJ253">
        <f t="shared" si="406"/>
        <v>0</v>
      </c>
      <c r="CK253">
        <f t="shared" si="406"/>
        <v>0</v>
      </c>
      <c r="CL253">
        <f t="shared" si="406"/>
        <v>0</v>
      </c>
      <c r="CM253">
        <f t="shared" si="406"/>
        <v>0</v>
      </c>
      <c r="CN253">
        <f t="shared" si="406"/>
        <v>0</v>
      </c>
      <c r="CO253">
        <f t="shared" si="406"/>
        <v>0</v>
      </c>
      <c r="CP253">
        <f t="shared" si="406"/>
        <v>0</v>
      </c>
      <c r="CQ253">
        <f t="shared" si="406"/>
        <v>0</v>
      </c>
      <c r="CR253">
        <f t="shared" si="406"/>
        <v>0</v>
      </c>
      <c r="CS253">
        <f t="shared" ref="CS253:DH253" si="407">CS104</f>
        <v>0</v>
      </c>
      <c r="CT253">
        <f t="shared" si="407"/>
        <v>0</v>
      </c>
      <c r="CU253">
        <f t="shared" si="407"/>
        <v>0</v>
      </c>
      <c r="CV253">
        <f t="shared" si="407"/>
        <v>0</v>
      </c>
      <c r="CW253">
        <f t="shared" si="407"/>
        <v>0</v>
      </c>
      <c r="CX253">
        <f t="shared" si="407"/>
        <v>0</v>
      </c>
      <c r="CY253">
        <f t="shared" si="407"/>
        <v>0</v>
      </c>
      <c r="CZ253">
        <f t="shared" si="407"/>
        <v>0</v>
      </c>
      <c r="DA253">
        <f t="shared" si="407"/>
        <v>0</v>
      </c>
      <c r="DB253">
        <f t="shared" si="407"/>
        <v>0</v>
      </c>
      <c r="DC253">
        <f t="shared" si="407"/>
        <v>0</v>
      </c>
      <c r="DD253">
        <f t="shared" si="407"/>
        <v>0</v>
      </c>
      <c r="DE253">
        <f t="shared" si="407"/>
        <v>0</v>
      </c>
      <c r="DF253">
        <f t="shared" si="407"/>
        <v>0</v>
      </c>
      <c r="DG253">
        <f t="shared" si="407"/>
        <v>0</v>
      </c>
      <c r="DH253">
        <f t="shared" si="407"/>
        <v>0</v>
      </c>
    </row>
    <row r="254" spans="1:112">
      <c r="A254">
        <f t="shared" ref="A254:AF254" si="408">A105</f>
        <v>904</v>
      </c>
      <c r="B254" t="str">
        <f t="shared" si="408"/>
        <v>Gobierno Autónomo Departamental de Oruro</v>
      </c>
      <c r="C254">
        <f t="shared" si="408"/>
        <v>0</v>
      </c>
      <c r="D254">
        <f t="shared" si="408"/>
        <v>0</v>
      </c>
      <c r="E254">
        <f t="shared" si="408"/>
        <v>0</v>
      </c>
      <c r="F254">
        <f t="shared" si="408"/>
        <v>0</v>
      </c>
      <c r="G254">
        <f t="shared" si="408"/>
        <v>0</v>
      </c>
      <c r="H254">
        <f t="shared" si="408"/>
        <v>0</v>
      </c>
      <c r="I254">
        <f t="shared" si="408"/>
        <v>0</v>
      </c>
      <c r="J254">
        <f t="shared" si="408"/>
        <v>0</v>
      </c>
      <c r="K254">
        <f t="shared" si="408"/>
        <v>0</v>
      </c>
      <c r="L254">
        <f t="shared" si="408"/>
        <v>0</v>
      </c>
      <c r="M254">
        <f t="shared" si="408"/>
        <v>0</v>
      </c>
      <c r="N254">
        <f t="shared" si="408"/>
        <v>15995.3</v>
      </c>
      <c r="O254">
        <f t="shared" si="408"/>
        <v>0</v>
      </c>
      <c r="P254">
        <f t="shared" si="408"/>
        <v>0</v>
      </c>
      <c r="Q254">
        <f t="shared" si="408"/>
        <v>0</v>
      </c>
      <c r="R254">
        <f t="shared" si="408"/>
        <v>0</v>
      </c>
      <c r="S254">
        <f t="shared" si="408"/>
        <v>0</v>
      </c>
      <c r="T254">
        <f t="shared" si="408"/>
        <v>0</v>
      </c>
      <c r="U254">
        <f t="shared" si="408"/>
        <v>0</v>
      </c>
      <c r="V254">
        <f t="shared" si="408"/>
        <v>0</v>
      </c>
      <c r="W254">
        <f t="shared" si="408"/>
        <v>0</v>
      </c>
      <c r="X254">
        <f t="shared" si="408"/>
        <v>0</v>
      </c>
      <c r="Y254">
        <f t="shared" si="408"/>
        <v>0</v>
      </c>
      <c r="Z254">
        <f t="shared" si="408"/>
        <v>0</v>
      </c>
      <c r="AA254">
        <f t="shared" si="408"/>
        <v>0</v>
      </c>
      <c r="AB254">
        <f t="shared" si="408"/>
        <v>0</v>
      </c>
      <c r="AC254">
        <f t="shared" si="408"/>
        <v>0</v>
      </c>
      <c r="AD254">
        <f t="shared" si="408"/>
        <v>0</v>
      </c>
      <c r="AE254">
        <f t="shared" si="408"/>
        <v>0</v>
      </c>
      <c r="AF254">
        <f t="shared" si="408"/>
        <v>0</v>
      </c>
      <c r="AG254">
        <f t="shared" ref="AG254:BL254" si="409">AG105</f>
        <v>0</v>
      </c>
      <c r="AH254">
        <f t="shared" si="409"/>
        <v>0</v>
      </c>
      <c r="AI254">
        <f t="shared" si="409"/>
        <v>0</v>
      </c>
      <c r="AJ254">
        <f t="shared" si="409"/>
        <v>0</v>
      </c>
      <c r="AK254">
        <f t="shared" si="409"/>
        <v>0</v>
      </c>
      <c r="AL254">
        <f t="shared" si="409"/>
        <v>0</v>
      </c>
      <c r="AM254">
        <f t="shared" si="409"/>
        <v>0</v>
      </c>
      <c r="AN254">
        <f t="shared" si="409"/>
        <v>0</v>
      </c>
      <c r="AO254">
        <f t="shared" si="409"/>
        <v>0</v>
      </c>
      <c r="AP254">
        <f t="shared" si="409"/>
        <v>0</v>
      </c>
      <c r="AQ254">
        <f t="shared" si="409"/>
        <v>0</v>
      </c>
      <c r="AR254">
        <f t="shared" si="409"/>
        <v>0</v>
      </c>
      <c r="AS254">
        <f t="shared" si="409"/>
        <v>0</v>
      </c>
      <c r="AT254">
        <f t="shared" si="409"/>
        <v>0</v>
      </c>
      <c r="AU254">
        <f t="shared" si="409"/>
        <v>0</v>
      </c>
      <c r="AV254">
        <f t="shared" si="409"/>
        <v>0</v>
      </c>
      <c r="AW254">
        <f t="shared" si="409"/>
        <v>0</v>
      </c>
      <c r="AX254">
        <f t="shared" si="409"/>
        <v>0</v>
      </c>
      <c r="AY254">
        <f t="shared" si="409"/>
        <v>0</v>
      </c>
      <c r="AZ254">
        <f t="shared" si="409"/>
        <v>0</v>
      </c>
      <c r="BA254">
        <f t="shared" si="409"/>
        <v>0</v>
      </c>
      <c r="BB254">
        <f t="shared" si="409"/>
        <v>0</v>
      </c>
      <c r="BC254">
        <f t="shared" si="409"/>
        <v>0</v>
      </c>
      <c r="BD254">
        <f t="shared" si="409"/>
        <v>0</v>
      </c>
      <c r="BE254">
        <f t="shared" si="409"/>
        <v>0</v>
      </c>
      <c r="BF254">
        <f t="shared" si="409"/>
        <v>0</v>
      </c>
      <c r="BG254">
        <f t="shared" si="409"/>
        <v>0</v>
      </c>
      <c r="BH254">
        <f t="shared" si="409"/>
        <v>0</v>
      </c>
      <c r="BI254">
        <f t="shared" si="409"/>
        <v>0</v>
      </c>
      <c r="BJ254">
        <f t="shared" si="409"/>
        <v>0</v>
      </c>
      <c r="BK254">
        <f t="shared" si="409"/>
        <v>0</v>
      </c>
      <c r="BL254">
        <f t="shared" si="409"/>
        <v>0</v>
      </c>
      <c r="BM254">
        <f t="shared" ref="BM254:CR254" si="410">BM105</f>
        <v>0</v>
      </c>
      <c r="BN254">
        <f t="shared" si="410"/>
        <v>0</v>
      </c>
      <c r="BO254">
        <f t="shared" si="410"/>
        <v>0</v>
      </c>
      <c r="BP254">
        <f t="shared" si="410"/>
        <v>0</v>
      </c>
      <c r="BQ254">
        <f t="shared" si="410"/>
        <v>0</v>
      </c>
      <c r="BR254">
        <f t="shared" si="410"/>
        <v>0</v>
      </c>
      <c r="BS254">
        <f t="shared" si="410"/>
        <v>0</v>
      </c>
      <c r="BT254">
        <f t="shared" si="410"/>
        <v>0</v>
      </c>
      <c r="BU254">
        <f t="shared" si="410"/>
        <v>0</v>
      </c>
      <c r="BV254">
        <f t="shared" si="410"/>
        <v>0</v>
      </c>
      <c r="BW254">
        <f t="shared" si="410"/>
        <v>0</v>
      </c>
      <c r="BX254">
        <f t="shared" si="410"/>
        <v>0</v>
      </c>
      <c r="BY254">
        <f t="shared" si="410"/>
        <v>0</v>
      </c>
      <c r="BZ254">
        <f t="shared" si="410"/>
        <v>0</v>
      </c>
      <c r="CA254">
        <f t="shared" si="410"/>
        <v>0</v>
      </c>
      <c r="CB254">
        <f t="shared" si="410"/>
        <v>0</v>
      </c>
      <c r="CC254">
        <f t="shared" si="410"/>
        <v>0</v>
      </c>
      <c r="CD254">
        <f t="shared" si="410"/>
        <v>0</v>
      </c>
      <c r="CE254">
        <f t="shared" si="410"/>
        <v>0</v>
      </c>
      <c r="CF254">
        <f t="shared" si="410"/>
        <v>0</v>
      </c>
      <c r="CG254">
        <f t="shared" si="410"/>
        <v>0</v>
      </c>
      <c r="CH254">
        <f t="shared" si="410"/>
        <v>0</v>
      </c>
      <c r="CI254">
        <f t="shared" si="410"/>
        <v>0</v>
      </c>
      <c r="CJ254">
        <f t="shared" si="410"/>
        <v>0</v>
      </c>
      <c r="CK254">
        <f t="shared" si="410"/>
        <v>0</v>
      </c>
      <c r="CL254">
        <f t="shared" si="410"/>
        <v>0</v>
      </c>
      <c r="CM254">
        <f t="shared" si="410"/>
        <v>0</v>
      </c>
      <c r="CN254">
        <f t="shared" si="410"/>
        <v>0</v>
      </c>
      <c r="CO254">
        <f t="shared" si="410"/>
        <v>0</v>
      </c>
      <c r="CP254">
        <f t="shared" si="410"/>
        <v>0</v>
      </c>
      <c r="CQ254">
        <f t="shared" si="410"/>
        <v>0</v>
      </c>
      <c r="CR254">
        <f t="shared" si="410"/>
        <v>0</v>
      </c>
      <c r="CS254">
        <f t="shared" ref="CS254:DH254" si="411">CS105</f>
        <v>0</v>
      </c>
      <c r="CT254">
        <f t="shared" si="411"/>
        <v>0</v>
      </c>
      <c r="CU254">
        <f t="shared" si="411"/>
        <v>0</v>
      </c>
      <c r="CV254">
        <f t="shared" si="411"/>
        <v>0</v>
      </c>
      <c r="CW254">
        <f t="shared" si="411"/>
        <v>0</v>
      </c>
      <c r="CX254">
        <f t="shared" si="411"/>
        <v>0</v>
      </c>
      <c r="CY254">
        <f t="shared" si="411"/>
        <v>0</v>
      </c>
      <c r="CZ254">
        <f t="shared" si="411"/>
        <v>0</v>
      </c>
      <c r="DA254">
        <f t="shared" si="411"/>
        <v>0</v>
      </c>
      <c r="DB254">
        <f t="shared" si="411"/>
        <v>0</v>
      </c>
      <c r="DC254">
        <f t="shared" si="411"/>
        <v>0</v>
      </c>
      <c r="DD254">
        <f t="shared" si="411"/>
        <v>0</v>
      </c>
      <c r="DE254">
        <f t="shared" si="411"/>
        <v>0</v>
      </c>
      <c r="DF254">
        <f t="shared" si="411"/>
        <v>0</v>
      </c>
      <c r="DG254">
        <f t="shared" si="411"/>
        <v>0</v>
      </c>
      <c r="DH254">
        <f t="shared" si="411"/>
        <v>0</v>
      </c>
    </row>
    <row r="255" spans="1:112">
      <c r="A255">
        <f t="shared" ref="A255:AF255" si="412">A106</f>
        <v>512</v>
      </c>
      <c r="B255" t="str">
        <f t="shared" si="412"/>
        <v>Adm.de Aeropuertos y Servicios Auxiliares a la Naveg. Aérea</v>
      </c>
      <c r="C255">
        <f t="shared" si="412"/>
        <v>0</v>
      </c>
      <c r="D255">
        <f t="shared" si="412"/>
        <v>0</v>
      </c>
      <c r="E255">
        <f t="shared" si="412"/>
        <v>0</v>
      </c>
      <c r="F255">
        <f t="shared" si="412"/>
        <v>0</v>
      </c>
      <c r="G255">
        <f t="shared" si="412"/>
        <v>0</v>
      </c>
      <c r="H255">
        <f t="shared" si="412"/>
        <v>0</v>
      </c>
      <c r="I255">
        <f t="shared" si="412"/>
        <v>0</v>
      </c>
      <c r="J255">
        <f t="shared" si="412"/>
        <v>0</v>
      </c>
      <c r="K255">
        <f t="shared" si="412"/>
        <v>0</v>
      </c>
      <c r="L255">
        <f t="shared" si="412"/>
        <v>0</v>
      </c>
      <c r="M255">
        <f t="shared" si="412"/>
        <v>0</v>
      </c>
      <c r="N255">
        <f t="shared" si="412"/>
        <v>0</v>
      </c>
      <c r="O255">
        <f t="shared" si="412"/>
        <v>0</v>
      </c>
      <c r="P255">
        <f t="shared" si="412"/>
        <v>39142.67</v>
      </c>
      <c r="Q255">
        <f t="shared" si="412"/>
        <v>0</v>
      </c>
      <c r="R255">
        <f t="shared" si="412"/>
        <v>0</v>
      </c>
      <c r="S255">
        <f t="shared" si="412"/>
        <v>0</v>
      </c>
      <c r="T255">
        <f t="shared" si="412"/>
        <v>0</v>
      </c>
      <c r="U255">
        <f t="shared" si="412"/>
        <v>0</v>
      </c>
      <c r="V255">
        <f t="shared" si="412"/>
        <v>0</v>
      </c>
      <c r="W255">
        <f t="shared" si="412"/>
        <v>0</v>
      </c>
      <c r="X255">
        <f t="shared" si="412"/>
        <v>0</v>
      </c>
      <c r="Y255">
        <f t="shared" si="412"/>
        <v>0</v>
      </c>
      <c r="Z255">
        <f t="shared" si="412"/>
        <v>0</v>
      </c>
      <c r="AA255">
        <f t="shared" si="412"/>
        <v>0</v>
      </c>
      <c r="AB255">
        <f t="shared" si="412"/>
        <v>0</v>
      </c>
      <c r="AC255">
        <f t="shared" si="412"/>
        <v>0</v>
      </c>
      <c r="AD255">
        <f t="shared" si="412"/>
        <v>0</v>
      </c>
      <c r="AE255">
        <f t="shared" si="412"/>
        <v>0</v>
      </c>
      <c r="AF255">
        <f t="shared" si="412"/>
        <v>0</v>
      </c>
      <c r="AG255">
        <f t="shared" ref="AG255:BL255" si="413">AG106</f>
        <v>0</v>
      </c>
      <c r="AH255">
        <f t="shared" si="413"/>
        <v>0</v>
      </c>
      <c r="AI255">
        <f t="shared" si="413"/>
        <v>0</v>
      </c>
      <c r="AJ255">
        <f t="shared" si="413"/>
        <v>0</v>
      </c>
      <c r="AK255">
        <f t="shared" si="413"/>
        <v>0</v>
      </c>
      <c r="AL255">
        <f t="shared" si="413"/>
        <v>0</v>
      </c>
      <c r="AM255">
        <f t="shared" si="413"/>
        <v>0</v>
      </c>
      <c r="AN255">
        <f t="shared" si="413"/>
        <v>0</v>
      </c>
      <c r="AO255">
        <f t="shared" si="413"/>
        <v>0</v>
      </c>
      <c r="AP255">
        <f t="shared" si="413"/>
        <v>0</v>
      </c>
      <c r="AQ255">
        <f t="shared" si="413"/>
        <v>0</v>
      </c>
      <c r="AR255">
        <f t="shared" si="413"/>
        <v>0</v>
      </c>
      <c r="AS255">
        <f t="shared" si="413"/>
        <v>0</v>
      </c>
      <c r="AT255">
        <f t="shared" si="413"/>
        <v>0</v>
      </c>
      <c r="AU255">
        <f t="shared" si="413"/>
        <v>0</v>
      </c>
      <c r="AV255">
        <f t="shared" si="413"/>
        <v>0</v>
      </c>
      <c r="AW255">
        <f t="shared" si="413"/>
        <v>0</v>
      </c>
      <c r="AX255">
        <f t="shared" si="413"/>
        <v>0</v>
      </c>
      <c r="AY255">
        <f t="shared" si="413"/>
        <v>0</v>
      </c>
      <c r="AZ255">
        <f t="shared" si="413"/>
        <v>0</v>
      </c>
      <c r="BA255">
        <f t="shared" si="413"/>
        <v>0</v>
      </c>
      <c r="BB255">
        <f t="shared" si="413"/>
        <v>0</v>
      </c>
      <c r="BC255">
        <f t="shared" si="413"/>
        <v>0</v>
      </c>
      <c r="BD255">
        <f t="shared" si="413"/>
        <v>0</v>
      </c>
      <c r="BE255">
        <f t="shared" si="413"/>
        <v>0</v>
      </c>
      <c r="BF255">
        <f t="shared" si="413"/>
        <v>0</v>
      </c>
      <c r="BG255">
        <f t="shared" si="413"/>
        <v>0</v>
      </c>
      <c r="BH255">
        <f t="shared" si="413"/>
        <v>0</v>
      </c>
      <c r="BI255">
        <f t="shared" si="413"/>
        <v>0</v>
      </c>
      <c r="BJ255">
        <f t="shared" si="413"/>
        <v>0</v>
      </c>
      <c r="BK255">
        <f t="shared" si="413"/>
        <v>0</v>
      </c>
      <c r="BL255">
        <f t="shared" si="413"/>
        <v>0</v>
      </c>
      <c r="BM255">
        <f t="shared" ref="BM255:CR255" si="414">BM106</f>
        <v>0</v>
      </c>
      <c r="BN255">
        <f t="shared" si="414"/>
        <v>0</v>
      </c>
      <c r="BO255">
        <f t="shared" si="414"/>
        <v>0</v>
      </c>
      <c r="BP255">
        <f t="shared" si="414"/>
        <v>0</v>
      </c>
      <c r="BQ255">
        <f t="shared" si="414"/>
        <v>0</v>
      </c>
      <c r="BR255">
        <f t="shared" si="414"/>
        <v>0</v>
      </c>
      <c r="BS255">
        <f t="shared" si="414"/>
        <v>0</v>
      </c>
      <c r="BT255">
        <f t="shared" si="414"/>
        <v>0</v>
      </c>
      <c r="BU255">
        <f t="shared" si="414"/>
        <v>0</v>
      </c>
      <c r="BV255">
        <f t="shared" si="414"/>
        <v>0</v>
      </c>
      <c r="BW255">
        <f t="shared" si="414"/>
        <v>0</v>
      </c>
      <c r="BX255">
        <f t="shared" si="414"/>
        <v>0</v>
      </c>
      <c r="BY255">
        <f t="shared" si="414"/>
        <v>0</v>
      </c>
      <c r="BZ255">
        <f t="shared" si="414"/>
        <v>0</v>
      </c>
      <c r="CA255">
        <f t="shared" si="414"/>
        <v>0</v>
      </c>
      <c r="CB255">
        <f t="shared" si="414"/>
        <v>0</v>
      </c>
      <c r="CC255">
        <f t="shared" si="414"/>
        <v>0</v>
      </c>
      <c r="CD255">
        <f t="shared" si="414"/>
        <v>0</v>
      </c>
      <c r="CE255">
        <f t="shared" si="414"/>
        <v>0</v>
      </c>
      <c r="CF255">
        <f t="shared" si="414"/>
        <v>0</v>
      </c>
      <c r="CG255">
        <f t="shared" si="414"/>
        <v>0</v>
      </c>
      <c r="CH255">
        <f t="shared" si="414"/>
        <v>0</v>
      </c>
      <c r="CI255">
        <f t="shared" si="414"/>
        <v>0</v>
      </c>
      <c r="CJ255">
        <f t="shared" si="414"/>
        <v>0</v>
      </c>
      <c r="CK255">
        <f t="shared" si="414"/>
        <v>0</v>
      </c>
      <c r="CL255">
        <f t="shared" si="414"/>
        <v>0</v>
      </c>
      <c r="CM255">
        <f t="shared" si="414"/>
        <v>0</v>
      </c>
      <c r="CN255">
        <f t="shared" si="414"/>
        <v>0</v>
      </c>
      <c r="CO255">
        <f t="shared" si="414"/>
        <v>0</v>
      </c>
      <c r="CP255">
        <f t="shared" si="414"/>
        <v>0</v>
      </c>
      <c r="CQ255">
        <f t="shared" si="414"/>
        <v>0</v>
      </c>
      <c r="CR255">
        <f t="shared" si="414"/>
        <v>0</v>
      </c>
      <c r="CS255">
        <f t="shared" ref="CS255:DH255" si="415">CS106</f>
        <v>0</v>
      </c>
      <c r="CT255">
        <f t="shared" si="415"/>
        <v>0</v>
      </c>
      <c r="CU255">
        <f t="shared" si="415"/>
        <v>0</v>
      </c>
      <c r="CV255">
        <f t="shared" si="415"/>
        <v>0</v>
      </c>
      <c r="CW255">
        <f t="shared" si="415"/>
        <v>0</v>
      </c>
      <c r="CX255">
        <f t="shared" si="415"/>
        <v>0</v>
      </c>
      <c r="CY255">
        <f t="shared" si="415"/>
        <v>0</v>
      </c>
      <c r="CZ255">
        <f t="shared" si="415"/>
        <v>0</v>
      </c>
      <c r="DA255">
        <f t="shared" si="415"/>
        <v>0</v>
      </c>
      <c r="DB255">
        <f t="shared" si="415"/>
        <v>0</v>
      </c>
      <c r="DC255">
        <f t="shared" si="415"/>
        <v>0</v>
      </c>
      <c r="DD255">
        <f t="shared" si="415"/>
        <v>0</v>
      </c>
      <c r="DE255">
        <f t="shared" si="415"/>
        <v>0</v>
      </c>
      <c r="DF255">
        <f t="shared" si="415"/>
        <v>0</v>
      </c>
      <c r="DG255">
        <f t="shared" si="415"/>
        <v>0</v>
      </c>
      <c r="DH255">
        <f t="shared" si="415"/>
        <v>0</v>
      </c>
    </row>
    <row r="256" spans="1:112">
      <c r="A256">
        <f t="shared" ref="A256:AF256" si="416">A107</f>
        <v>145</v>
      </c>
      <c r="B256" t="str">
        <f t="shared" si="416"/>
        <v>Universidad Autónoma Juan Misael Saracho</v>
      </c>
      <c r="C256">
        <f t="shared" si="416"/>
        <v>0</v>
      </c>
      <c r="D256">
        <f t="shared" si="416"/>
        <v>0</v>
      </c>
      <c r="E256">
        <f t="shared" si="416"/>
        <v>0</v>
      </c>
      <c r="F256">
        <f t="shared" si="416"/>
        <v>0</v>
      </c>
      <c r="G256">
        <f t="shared" si="416"/>
        <v>0</v>
      </c>
      <c r="H256">
        <f t="shared" si="416"/>
        <v>0</v>
      </c>
      <c r="I256">
        <f t="shared" si="416"/>
        <v>0</v>
      </c>
      <c r="J256">
        <f t="shared" si="416"/>
        <v>0</v>
      </c>
      <c r="K256">
        <f t="shared" si="416"/>
        <v>0</v>
      </c>
      <c r="L256">
        <f t="shared" si="416"/>
        <v>0</v>
      </c>
      <c r="M256">
        <f t="shared" si="416"/>
        <v>0</v>
      </c>
      <c r="N256">
        <f t="shared" si="416"/>
        <v>0</v>
      </c>
      <c r="O256">
        <f t="shared" si="416"/>
        <v>0</v>
      </c>
      <c r="P256">
        <f t="shared" si="416"/>
        <v>494</v>
      </c>
      <c r="Q256">
        <f t="shared" si="416"/>
        <v>0</v>
      </c>
      <c r="R256">
        <f t="shared" si="416"/>
        <v>0</v>
      </c>
      <c r="S256">
        <f t="shared" si="416"/>
        <v>0</v>
      </c>
      <c r="T256">
        <f t="shared" si="416"/>
        <v>0</v>
      </c>
      <c r="U256">
        <f t="shared" si="416"/>
        <v>0</v>
      </c>
      <c r="V256">
        <f t="shared" si="416"/>
        <v>0</v>
      </c>
      <c r="W256">
        <f t="shared" si="416"/>
        <v>0</v>
      </c>
      <c r="X256">
        <f t="shared" si="416"/>
        <v>0</v>
      </c>
      <c r="Y256">
        <f t="shared" si="416"/>
        <v>0</v>
      </c>
      <c r="Z256">
        <f t="shared" si="416"/>
        <v>0</v>
      </c>
      <c r="AA256">
        <f t="shared" si="416"/>
        <v>0</v>
      </c>
      <c r="AB256">
        <f t="shared" si="416"/>
        <v>0</v>
      </c>
      <c r="AC256">
        <f t="shared" si="416"/>
        <v>0</v>
      </c>
      <c r="AD256">
        <f t="shared" si="416"/>
        <v>0</v>
      </c>
      <c r="AE256">
        <f t="shared" si="416"/>
        <v>0</v>
      </c>
      <c r="AF256">
        <f t="shared" si="416"/>
        <v>0</v>
      </c>
      <c r="AG256">
        <f t="shared" ref="AG256:BL256" si="417">AG107</f>
        <v>0</v>
      </c>
      <c r="AH256">
        <f t="shared" si="417"/>
        <v>0</v>
      </c>
      <c r="AI256">
        <f t="shared" si="417"/>
        <v>0</v>
      </c>
      <c r="AJ256">
        <f t="shared" si="417"/>
        <v>0</v>
      </c>
      <c r="AK256">
        <f t="shared" si="417"/>
        <v>0</v>
      </c>
      <c r="AL256">
        <f t="shared" si="417"/>
        <v>0</v>
      </c>
      <c r="AM256">
        <f t="shared" si="417"/>
        <v>0</v>
      </c>
      <c r="AN256">
        <f t="shared" si="417"/>
        <v>0</v>
      </c>
      <c r="AO256">
        <f t="shared" si="417"/>
        <v>0</v>
      </c>
      <c r="AP256">
        <f t="shared" si="417"/>
        <v>0</v>
      </c>
      <c r="AQ256">
        <f t="shared" si="417"/>
        <v>0</v>
      </c>
      <c r="AR256">
        <f t="shared" si="417"/>
        <v>0</v>
      </c>
      <c r="AS256">
        <f t="shared" si="417"/>
        <v>0</v>
      </c>
      <c r="AT256">
        <f t="shared" si="417"/>
        <v>0</v>
      </c>
      <c r="AU256">
        <f t="shared" si="417"/>
        <v>0</v>
      </c>
      <c r="AV256">
        <f t="shared" si="417"/>
        <v>0</v>
      </c>
      <c r="AW256">
        <f t="shared" si="417"/>
        <v>0</v>
      </c>
      <c r="AX256">
        <f t="shared" si="417"/>
        <v>0</v>
      </c>
      <c r="AY256">
        <f t="shared" si="417"/>
        <v>0</v>
      </c>
      <c r="AZ256">
        <f t="shared" si="417"/>
        <v>0</v>
      </c>
      <c r="BA256">
        <f t="shared" si="417"/>
        <v>0</v>
      </c>
      <c r="BB256">
        <f t="shared" si="417"/>
        <v>0</v>
      </c>
      <c r="BC256">
        <f t="shared" si="417"/>
        <v>0</v>
      </c>
      <c r="BD256">
        <f t="shared" si="417"/>
        <v>0</v>
      </c>
      <c r="BE256">
        <f t="shared" si="417"/>
        <v>0</v>
      </c>
      <c r="BF256">
        <f t="shared" si="417"/>
        <v>0</v>
      </c>
      <c r="BG256">
        <f t="shared" si="417"/>
        <v>0</v>
      </c>
      <c r="BH256">
        <f t="shared" si="417"/>
        <v>0</v>
      </c>
      <c r="BI256">
        <f t="shared" si="417"/>
        <v>0</v>
      </c>
      <c r="BJ256">
        <f t="shared" si="417"/>
        <v>0</v>
      </c>
      <c r="BK256">
        <f t="shared" si="417"/>
        <v>0</v>
      </c>
      <c r="BL256">
        <f t="shared" si="417"/>
        <v>0</v>
      </c>
      <c r="BM256">
        <f t="shared" ref="BM256:CR256" si="418">BM107</f>
        <v>0</v>
      </c>
      <c r="BN256">
        <f t="shared" si="418"/>
        <v>0</v>
      </c>
      <c r="BO256">
        <f t="shared" si="418"/>
        <v>0</v>
      </c>
      <c r="BP256">
        <f t="shared" si="418"/>
        <v>0</v>
      </c>
      <c r="BQ256">
        <f t="shared" si="418"/>
        <v>0</v>
      </c>
      <c r="BR256">
        <f t="shared" si="418"/>
        <v>0</v>
      </c>
      <c r="BS256">
        <f t="shared" si="418"/>
        <v>0</v>
      </c>
      <c r="BT256">
        <f t="shared" si="418"/>
        <v>0</v>
      </c>
      <c r="BU256">
        <f t="shared" si="418"/>
        <v>0</v>
      </c>
      <c r="BV256">
        <f t="shared" si="418"/>
        <v>0</v>
      </c>
      <c r="BW256">
        <f t="shared" si="418"/>
        <v>0</v>
      </c>
      <c r="BX256">
        <f t="shared" si="418"/>
        <v>0</v>
      </c>
      <c r="BY256">
        <f t="shared" si="418"/>
        <v>0</v>
      </c>
      <c r="BZ256">
        <f t="shared" si="418"/>
        <v>0</v>
      </c>
      <c r="CA256">
        <f t="shared" si="418"/>
        <v>0</v>
      </c>
      <c r="CB256">
        <f t="shared" si="418"/>
        <v>0</v>
      </c>
      <c r="CC256">
        <f t="shared" si="418"/>
        <v>0</v>
      </c>
      <c r="CD256">
        <f t="shared" si="418"/>
        <v>0</v>
      </c>
      <c r="CE256">
        <f t="shared" si="418"/>
        <v>0</v>
      </c>
      <c r="CF256">
        <f t="shared" si="418"/>
        <v>0</v>
      </c>
      <c r="CG256">
        <f t="shared" si="418"/>
        <v>0</v>
      </c>
      <c r="CH256">
        <f t="shared" si="418"/>
        <v>0</v>
      </c>
      <c r="CI256">
        <f t="shared" si="418"/>
        <v>0</v>
      </c>
      <c r="CJ256">
        <f t="shared" si="418"/>
        <v>0</v>
      </c>
      <c r="CK256">
        <f t="shared" si="418"/>
        <v>0</v>
      </c>
      <c r="CL256">
        <f t="shared" si="418"/>
        <v>0</v>
      </c>
      <c r="CM256">
        <f t="shared" si="418"/>
        <v>0</v>
      </c>
      <c r="CN256">
        <f t="shared" si="418"/>
        <v>0</v>
      </c>
      <c r="CO256">
        <f t="shared" si="418"/>
        <v>0</v>
      </c>
      <c r="CP256">
        <f t="shared" si="418"/>
        <v>0</v>
      </c>
      <c r="CQ256">
        <f t="shared" si="418"/>
        <v>0</v>
      </c>
      <c r="CR256">
        <f t="shared" si="418"/>
        <v>0</v>
      </c>
      <c r="CS256">
        <f t="shared" ref="CS256:DH256" si="419">CS107</f>
        <v>0</v>
      </c>
      <c r="CT256">
        <f t="shared" si="419"/>
        <v>0</v>
      </c>
      <c r="CU256">
        <f t="shared" si="419"/>
        <v>0</v>
      </c>
      <c r="CV256">
        <f t="shared" si="419"/>
        <v>0</v>
      </c>
      <c r="CW256">
        <f t="shared" si="419"/>
        <v>0</v>
      </c>
      <c r="CX256">
        <f t="shared" si="419"/>
        <v>0</v>
      </c>
      <c r="CY256">
        <f t="shared" si="419"/>
        <v>0</v>
      </c>
      <c r="CZ256">
        <f t="shared" si="419"/>
        <v>0</v>
      </c>
      <c r="DA256">
        <f t="shared" si="419"/>
        <v>0</v>
      </c>
      <c r="DB256">
        <f t="shared" si="419"/>
        <v>0</v>
      </c>
      <c r="DC256">
        <f t="shared" si="419"/>
        <v>0</v>
      </c>
      <c r="DD256">
        <f t="shared" si="419"/>
        <v>0</v>
      </c>
      <c r="DE256">
        <f t="shared" si="419"/>
        <v>0</v>
      </c>
      <c r="DF256">
        <f t="shared" si="419"/>
        <v>0</v>
      </c>
      <c r="DG256">
        <f t="shared" si="419"/>
        <v>0</v>
      </c>
      <c r="DH256">
        <f t="shared" si="419"/>
        <v>0</v>
      </c>
    </row>
    <row r="257" spans="1:112">
      <c r="A257">
        <f t="shared" ref="A257:AF257" si="420">A108</f>
        <v>661</v>
      </c>
      <c r="B257" t="str">
        <f t="shared" si="420"/>
        <v>Tribunal Constitucional Plurinacional</v>
      </c>
      <c r="C257">
        <f t="shared" si="420"/>
        <v>0</v>
      </c>
      <c r="D257">
        <f t="shared" si="420"/>
        <v>0</v>
      </c>
      <c r="E257">
        <f t="shared" si="420"/>
        <v>0</v>
      </c>
      <c r="F257">
        <f t="shared" si="420"/>
        <v>0</v>
      </c>
      <c r="G257">
        <f t="shared" si="420"/>
        <v>0</v>
      </c>
      <c r="H257">
        <f t="shared" si="420"/>
        <v>0</v>
      </c>
      <c r="I257">
        <f t="shared" si="420"/>
        <v>0</v>
      </c>
      <c r="J257">
        <f t="shared" si="420"/>
        <v>0</v>
      </c>
      <c r="K257">
        <f t="shared" si="420"/>
        <v>0</v>
      </c>
      <c r="L257">
        <f t="shared" si="420"/>
        <v>0</v>
      </c>
      <c r="M257">
        <f t="shared" si="420"/>
        <v>0</v>
      </c>
      <c r="N257">
        <f t="shared" si="420"/>
        <v>0</v>
      </c>
      <c r="O257">
        <f t="shared" si="420"/>
        <v>0</v>
      </c>
      <c r="P257">
        <f t="shared" si="420"/>
        <v>0</v>
      </c>
      <c r="Q257">
        <f t="shared" si="420"/>
        <v>0</v>
      </c>
      <c r="R257">
        <f t="shared" si="420"/>
        <v>0</v>
      </c>
      <c r="S257">
        <f t="shared" si="420"/>
        <v>0</v>
      </c>
      <c r="T257">
        <f t="shared" si="420"/>
        <v>42308.4</v>
      </c>
      <c r="U257">
        <f t="shared" si="420"/>
        <v>0</v>
      </c>
      <c r="V257">
        <f t="shared" si="420"/>
        <v>0</v>
      </c>
      <c r="W257">
        <f t="shared" si="420"/>
        <v>0</v>
      </c>
      <c r="X257">
        <f t="shared" si="420"/>
        <v>0</v>
      </c>
      <c r="Y257">
        <f t="shared" si="420"/>
        <v>0</v>
      </c>
      <c r="Z257">
        <f t="shared" si="420"/>
        <v>0</v>
      </c>
      <c r="AA257">
        <f t="shared" si="420"/>
        <v>0</v>
      </c>
      <c r="AB257">
        <f t="shared" si="420"/>
        <v>0</v>
      </c>
      <c r="AC257">
        <f t="shared" si="420"/>
        <v>0</v>
      </c>
      <c r="AD257">
        <f t="shared" si="420"/>
        <v>0</v>
      </c>
      <c r="AE257">
        <f t="shared" si="420"/>
        <v>0</v>
      </c>
      <c r="AF257">
        <f t="shared" si="420"/>
        <v>0</v>
      </c>
      <c r="AG257">
        <f t="shared" ref="AG257:BL257" si="421">AG108</f>
        <v>0</v>
      </c>
      <c r="AH257">
        <f t="shared" si="421"/>
        <v>0</v>
      </c>
      <c r="AI257">
        <f t="shared" si="421"/>
        <v>0</v>
      </c>
      <c r="AJ257">
        <f t="shared" si="421"/>
        <v>0</v>
      </c>
      <c r="AK257">
        <f t="shared" si="421"/>
        <v>0</v>
      </c>
      <c r="AL257">
        <f t="shared" si="421"/>
        <v>0</v>
      </c>
      <c r="AM257">
        <f t="shared" si="421"/>
        <v>0</v>
      </c>
      <c r="AN257">
        <f t="shared" si="421"/>
        <v>0</v>
      </c>
      <c r="AO257">
        <f t="shared" si="421"/>
        <v>0</v>
      </c>
      <c r="AP257">
        <f t="shared" si="421"/>
        <v>0</v>
      </c>
      <c r="AQ257">
        <f t="shared" si="421"/>
        <v>0</v>
      </c>
      <c r="AR257">
        <f t="shared" si="421"/>
        <v>0</v>
      </c>
      <c r="AS257">
        <f t="shared" si="421"/>
        <v>0</v>
      </c>
      <c r="AT257">
        <f t="shared" si="421"/>
        <v>0</v>
      </c>
      <c r="AU257">
        <f t="shared" si="421"/>
        <v>0</v>
      </c>
      <c r="AV257">
        <f t="shared" si="421"/>
        <v>0</v>
      </c>
      <c r="AW257">
        <f t="shared" si="421"/>
        <v>0</v>
      </c>
      <c r="AX257">
        <f t="shared" si="421"/>
        <v>0</v>
      </c>
      <c r="AY257">
        <f t="shared" si="421"/>
        <v>0</v>
      </c>
      <c r="AZ257">
        <f t="shared" si="421"/>
        <v>0</v>
      </c>
      <c r="BA257">
        <f t="shared" si="421"/>
        <v>0</v>
      </c>
      <c r="BB257">
        <f t="shared" si="421"/>
        <v>0</v>
      </c>
      <c r="BC257">
        <f t="shared" si="421"/>
        <v>0</v>
      </c>
      <c r="BD257">
        <f t="shared" si="421"/>
        <v>0</v>
      </c>
      <c r="BE257">
        <f t="shared" si="421"/>
        <v>0</v>
      </c>
      <c r="BF257">
        <f t="shared" si="421"/>
        <v>0</v>
      </c>
      <c r="BG257">
        <f t="shared" si="421"/>
        <v>0</v>
      </c>
      <c r="BH257">
        <f t="shared" si="421"/>
        <v>0</v>
      </c>
      <c r="BI257">
        <f t="shared" si="421"/>
        <v>0</v>
      </c>
      <c r="BJ257">
        <f t="shared" si="421"/>
        <v>0</v>
      </c>
      <c r="BK257">
        <f t="shared" si="421"/>
        <v>0</v>
      </c>
      <c r="BL257">
        <f t="shared" si="421"/>
        <v>0</v>
      </c>
      <c r="BM257">
        <f t="shared" ref="BM257:CR257" si="422">BM108</f>
        <v>0</v>
      </c>
      <c r="BN257">
        <f t="shared" si="422"/>
        <v>0</v>
      </c>
      <c r="BO257">
        <f t="shared" si="422"/>
        <v>0</v>
      </c>
      <c r="BP257">
        <f t="shared" si="422"/>
        <v>0</v>
      </c>
      <c r="BQ257">
        <f t="shared" si="422"/>
        <v>0</v>
      </c>
      <c r="BR257">
        <f t="shared" si="422"/>
        <v>0</v>
      </c>
      <c r="BS257">
        <f t="shared" si="422"/>
        <v>0</v>
      </c>
      <c r="BT257">
        <f t="shared" si="422"/>
        <v>0</v>
      </c>
      <c r="BU257">
        <f t="shared" si="422"/>
        <v>0</v>
      </c>
      <c r="BV257">
        <f t="shared" si="422"/>
        <v>0</v>
      </c>
      <c r="BW257">
        <f t="shared" si="422"/>
        <v>0</v>
      </c>
      <c r="BX257">
        <f t="shared" si="422"/>
        <v>0</v>
      </c>
      <c r="BY257">
        <f t="shared" si="422"/>
        <v>0</v>
      </c>
      <c r="BZ257">
        <f t="shared" si="422"/>
        <v>0</v>
      </c>
      <c r="CA257">
        <f t="shared" si="422"/>
        <v>0</v>
      </c>
      <c r="CB257">
        <f t="shared" si="422"/>
        <v>0</v>
      </c>
      <c r="CC257">
        <f t="shared" si="422"/>
        <v>0</v>
      </c>
      <c r="CD257">
        <f t="shared" si="422"/>
        <v>0</v>
      </c>
      <c r="CE257">
        <f t="shared" si="422"/>
        <v>0</v>
      </c>
      <c r="CF257">
        <f t="shared" si="422"/>
        <v>0</v>
      </c>
      <c r="CG257">
        <f t="shared" si="422"/>
        <v>0</v>
      </c>
      <c r="CH257">
        <f t="shared" si="422"/>
        <v>0</v>
      </c>
      <c r="CI257">
        <f t="shared" si="422"/>
        <v>0</v>
      </c>
      <c r="CJ257">
        <f t="shared" si="422"/>
        <v>0</v>
      </c>
      <c r="CK257">
        <f t="shared" si="422"/>
        <v>0</v>
      </c>
      <c r="CL257">
        <f t="shared" si="422"/>
        <v>0</v>
      </c>
      <c r="CM257">
        <f t="shared" si="422"/>
        <v>0</v>
      </c>
      <c r="CN257">
        <f t="shared" si="422"/>
        <v>0</v>
      </c>
      <c r="CO257">
        <f t="shared" si="422"/>
        <v>0</v>
      </c>
      <c r="CP257">
        <f t="shared" si="422"/>
        <v>0</v>
      </c>
      <c r="CQ257">
        <f t="shared" si="422"/>
        <v>0</v>
      </c>
      <c r="CR257">
        <f t="shared" si="422"/>
        <v>0</v>
      </c>
      <c r="CS257">
        <f t="shared" ref="CS257:DH257" si="423">CS108</f>
        <v>0</v>
      </c>
      <c r="CT257">
        <f t="shared" si="423"/>
        <v>0</v>
      </c>
      <c r="CU257">
        <f t="shared" si="423"/>
        <v>0</v>
      </c>
      <c r="CV257">
        <f t="shared" si="423"/>
        <v>0</v>
      </c>
      <c r="CW257">
        <f t="shared" si="423"/>
        <v>0</v>
      </c>
      <c r="CX257">
        <f t="shared" si="423"/>
        <v>0</v>
      </c>
      <c r="CY257">
        <f t="shared" si="423"/>
        <v>0</v>
      </c>
      <c r="CZ257">
        <f t="shared" si="423"/>
        <v>0</v>
      </c>
      <c r="DA257">
        <f t="shared" si="423"/>
        <v>0</v>
      </c>
      <c r="DB257">
        <f t="shared" si="423"/>
        <v>0</v>
      </c>
      <c r="DC257">
        <f t="shared" si="423"/>
        <v>0</v>
      </c>
      <c r="DD257">
        <f t="shared" si="423"/>
        <v>0</v>
      </c>
      <c r="DE257">
        <f t="shared" si="423"/>
        <v>0</v>
      </c>
      <c r="DF257">
        <f t="shared" si="423"/>
        <v>0</v>
      </c>
      <c r="DG257">
        <f t="shared" si="423"/>
        <v>0</v>
      </c>
      <c r="DH257">
        <f t="shared" si="423"/>
        <v>0</v>
      </c>
    </row>
    <row r="258" spans="1:112">
      <c r="A258">
        <f t="shared" ref="A258:AF258" si="424">A109</f>
        <v>411</v>
      </c>
      <c r="B258" t="str">
        <f t="shared" si="424"/>
        <v>Corporación del Seguro Social Militar</v>
      </c>
      <c r="C258">
        <f t="shared" si="424"/>
        <v>0</v>
      </c>
      <c r="D258">
        <f t="shared" si="424"/>
        <v>0</v>
      </c>
      <c r="E258">
        <f t="shared" si="424"/>
        <v>0</v>
      </c>
      <c r="F258">
        <f t="shared" si="424"/>
        <v>0</v>
      </c>
      <c r="G258">
        <f t="shared" si="424"/>
        <v>0</v>
      </c>
      <c r="H258">
        <f t="shared" si="424"/>
        <v>0</v>
      </c>
      <c r="I258">
        <f t="shared" si="424"/>
        <v>0</v>
      </c>
      <c r="J258">
        <f t="shared" si="424"/>
        <v>0</v>
      </c>
      <c r="K258">
        <f t="shared" si="424"/>
        <v>0</v>
      </c>
      <c r="L258">
        <f t="shared" si="424"/>
        <v>0</v>
      </c>
      <c r="M258">
        <f t="shared" si="424"/>
        <v>0</v>
      </c>
      <c r="N258">
        <f t="shared" si="424"/>
        <v>0</v>
      </c>
      <c r="O258">
        <f t="shared" si="424"/>
        <v>0</v>
      </c>
      <c r="P258">
        <f t="shared" si="424"/>
        <v>582.05999999999995</v>
      </c>
      <c r="Q258">
        <f t="shared" si="424"/>
        <v>0</v>
      </c>
      <c r="R258">
        <f t="shared" si="424"/>
        <v>0</v>
      </c>
      <c r="S258">
        <f t="shared" si="424"/>
        <v>0</v>
      </c>
      <c r="T258">
        <f t="shared" si="424"/>
        <v>0</v>
      </c>
      <c r="U258">
        <f t="shared" si="424"/>
        <v>0</v>
      </c>
      <c r="V258">
        <f t="shared" si="424"/>
        <v>0</v>
      </c>
      <c r="W258">
        <f t="shared" si="424"/>
        <v>0</v>
      </c>
      <c r="X258">
        <f t="shared" si="424"/>
        <v>0</v>
      </c>
      <c r="Y258">
        <f t="shared" si="424"/>
        <v>0</v>
      </c>
      <c r="Z258">
        <f t="shared" si="424"/>
        <v>0</v>
      </c>
      <c r="AA258">
        <f t="shared" si="424"/>
        <v>0</v>
      </c>
      <c r="AB258">
        <f t="shared" si="424"/>
        <v>0</v>
      </c>
      <c r="AC258">
        <f t="shared" si="424"/>
        <v>0</v>
      </c>
      <c r="AD258">
        <f t="shared" si="424"/>
        <v>0</v>
      </c>
      <c r="AE258">
        <f t="shared" si="424"/>
        <v>0</v>
      </c>
      <c r="AF258">
        <f t="shared" si="424"/>
        <v>0</v>
      </c>
      <c r="AG258">
        <f t="shared" ref="AG258:BL258" si="425">AG109</f>
        <v>0</v>
      </c>
      <c r="AH258">
        <f t="shared" si="425"/>
        <v>0</v>
      </c>
      <c r="AI258">
        <f t="shared" si="425"/>
        <v>0</v>
      </c>
      <c r="AJ258">
        <f t="shared" si="425"/>
        <v>0</v>
      </c>
      <c r="AK258">
        <f t="shared" si="425"/>
        <v>0</v>
      </c>
      <c r="AL258">
        <f t="shared" si="425"/>
        <v>0</v>
      </c>
      <c r="AM258">
        <f t="shared" si="425"/>
        <v>0</v>
      </c>
      <c r="AN258">
        <f t="shared" si="425"/>
        <v>0</v>
      </c>
      <c r="AO258">
        <f t="shared" si="425"/>
        <v>0</v>
      </c>
      <c r="AP258">
        <f t="shared" si="425"/>
        <v>0</v>
      </c>
      <c r="AQ258">
        <f t="shared" si="425"/>
        <v>0</v>
      </c>
      <c r="AR258">
        <f t="shared" si="425"/>
        <v>0</v>
      </c>
      <c r="AS258">
        <f t="shared" si="425"/>
        <v>0</v>
      </c>
      <c r="AT258">
        <f t="shared" si="425"/>
        <v>0</v>
      </c>
      <c r="AU258">
        <f t="shared" si="425"/>
        <v>0</v>
      </c>
      <c r="AV258">
        <f t="shared" si="425"/>
        <v>0</v>
      </c>
      <c r="AW258">
        <f t="shared" si="425"/>
        <v>0</v>
      </c>
      <c r="AX258">
        <f t="shared" si="425"/>
        <v>0</v>
      </c>
      <c r="AY258">
        <f t="shared" si="425"/>
        <v>0</v>
      </c>
      <c r="AZ258">
        <f t="shared" si="425"/>
        <v>0</v>
      </c>
      <c r="BA258">
        <f t="shared" si="425"/>
        <v>0</v>
      </c>
      <c r="BB258">
        <f t="shared" si="425"/>
        <v>0</v>
      </c>
      <c r="BC258">
        <f t="shared" si="425"/>
        <v>0</v>
      </c>
      <c r="BD258">
        <f t="shared" si="425"/>
        <v>0</v>
      </c>
      <c r="BE258">
        <f t="shared" si="425"/>
        <v>0</v>
      </c>
      <c r="BF258">
        <f t="shared" si="425"/>
        <v>0</v>
      </c>
      <c r="BG258">
        <f t="shared" si="425"/>
        <v>0</v>
      </c>
      <c r="BH258">
        <f t="shared" si="425"/>
        <v>0</v>
      </c>
      <c r="BI258">
        <f t="shared" si="425"/>
        <v>0</v>
      </c>
      <c r="BJ258">
        <f t="shared" si="425"/>
        <v>0</v>
      </c>
      <c r="BK258">
        <f t="shared" si="425"/>
        <v>0</v>
      </c>
      <c r="BL258">
        <f t="shared" si="425"/>
        <v>0</v>
      </c>
      <c r="BM258">
        <f t="shared" ref="BM258:CR258" si="426">BM109</f>
        <v>0</v>
      </c>
      <c r="BN258">
        <f t="shared" si="426"/>
        <v>0</v>
      </c>
      <c r="BO258">
        <f t="shared" si="426"/>
        <v>0</v>
      </c>
      <c r="BP258">
        <f t="shared" si="426"/>
        <v>0</v>
      </c>
      <c r="BQ258">
        <f t="shared" si="426"/>
        <v>0</v>
      </c>
      <c r="BR258">
        <f t="shared" si="426"/>
        <v>0</v>
      </c>
      <c r="BS258">
        <f t="shared" si="426"/>
        <v>0</v>
      </c>
      <c r="BT258">
        <f t="shared" si="426"/>
        <v>0</v>
      </c>
      <c r="BU258">
        <f t="shared" si="426"/>
        <v>0</v>
      </c>
      <c r="BV258">
        <f t="shared" si="426"/>
        <v>0</v>
      </c>
      <c r="BW258">
        <f t="shared" si="426"/>
        <v>0</v>
      </c>
      <c r="BX258">
        <f t="shared" si="426"/>
        <v>0</v>
      </c>
      <c r="BY258">
        <f t="shared" si="426"/>
        <v>0</v>
      </c>
      <c r="BZ258">
        <f t="shared" si="426"/>
        <v>0</v>
      </c>
      <c r="CA258">
        <f t="shared" si="426"/>
        <v>0</v>
      </c>
      <c r="CB258">
        <f t="shared" si="426"/>
        <v>0</v>
      </c>
      <c r="CC258">
        <f t="shared" si="426"/>
        <v>0</v>
      </c>
      <c r="CD258">
        <f t="shared" si="426"/>
        <v>0</v>
      </c>
      <c r="CE258">
        <f t="shared" si="426"/>
        <v>0</v>
      </c>
      <c r="CF258">
        <f t="shared" si="426"/>
        <v>0</v>
      </c>
      <c r="CG258">
        <f t="shared" si="426"/>
        <v>0</v>
      </c>
      <c r="CH258">
        <f t="shared" si="426"/>
        <v>0</v>
      </c>
      <c r="CI258">
        <f t="shared" si="426"/>
        <v>0</v>
      </c>
      <c r="CJ258">
        <f t="shared" si="426"/>
        <v>0</v>
      </c>
      <c r="CK258">
        <f t="shared" si="426"/>
        <v>0</v>
      </c>
      <c r="CL258">
        <f t="shared" si="426"/>
        <v>0</v>
      </c>
      <c r="CM258">
        <f t="shared" si="426"/>
        <v>0</v>
      </c>
      <c r="CN258">
        <f t="shared" si="426"/>
        <v>0</v>
      </c>
      <c r="CO258">
        <f t="shared" si="426"/>
        <v>0</v>
      </c>
      <c r="CP258">
        <f t="shared" si="426"/>
        <v>0</v>
      </c>
      <c r="CQ258">
        <f t="shared" si="426"/>
        <v>0</v>
      </c>
      <c r="CR258">
        <f t="shared" si="426"/>
        <v>0</v>
      </c>
      <c r="CS258">
        <f t="shared" ref="CS258:DH258" si="427">CS109</f>
        <v>0</v>
      </c>
      <c r="CT258">
        <f t="shared" si="427"/>
        <v>0</v>
      </c>
      <c r="CU258">
        <f t="shared" si="427"/>
        <v>0</v>
      </c>
      <c r="CV258">
        <f t="shared" si="427"/>
        <v>0</v>
      </c>
      <c r="CW258">
        <f t="shared" si="427"/>
        <v>0</v>
      </c>
      <c r="CX258">
        <f t="shared" si="427"/>
        <v>0</v>
      </c>
      <c r="CY258">
        <f t="shared" si="427"/>
        <v>0</v>
      </c>
      <c r="CZ258">
        <f t="shared" si="427"/>
        <v>0</v>
      </c>
      <c r="DA258">
        <f t="shared" si="427"/>
        <v>0</v>
      </c>
      <c r="DB258">
        <f t="shared" si="427"/>
        <v>0</v>
      </c>
      <c r="DC258">
        <f t="shared" si="427"/>
        <v>0</v>
      </c>
      <c r="DD258">
        <f t="shared" si="427"/>
        <v>0</v>
      </c>
      <c r="DE258">
        <f t="shared" si="427"/>
        <v>0</v>
      </c>
      <c r="DF258">
        <f t="shared" si="427"/>
        <v>0</v>
      </c>
      <c r="DG258">
        <f t="shared" si="427"/>
        <v>0</v>
      </c>
      <c r="DH258">
        <f t="shared" si="427"/>
        <v>0</v>
      </c>
    </row>
    <row r="259" spans="1:112">
      <c r="A259">
        <f t="shared" ref="A259:AF259" si="428">A110</f>
        <v>295</v>
      </c>
      <c r="B259" t="str">
        <f t="shared" si="428"/>
        <v>Univ. Indígena Bol. Comun. Intercult Prod. Casimiro Huanca</v>
      </c>
      <c r="C259">
        <f t="shared" si="428"/>
        <v>0</v>
      </c>
      <c r="D259">
        <f t="shared" si="428"/>
        <v>0</v>
      </c>
      <c r="E259">
        <f t="shared" si="428"/>
        <v>0</v>
      </c>
      <c r="F259">
        <f t="shared" si="428"/>
        <v>0</v>
      </c>
      <c r="G259">
        <f t="shared" si="428"/>
        <v>0</v>
      </c>
      <c r="H259">
        <f t="shared" si="428"/>
        <v>0</v>
      </c>
      <c r="I259">
        <f t="shared" si="428"/>
        <v>0</v>
      </c>
      <c r="J259">
        <f t="shared" si="428"/>
        <v>0</v>
      </c>
      <c r="K259">
        <f t="shared" si="428"/>
        <v>0</v>
      </c>
      <c r="L259">
        <f t="shared" si="428"/>
        <v>0</v>
      </c>
      <c r="M259">
        <f t="shared" si="428"/>
        <v>0</v>
      </c>
      <c r="N259">
        <f t="shared" si="428"/>
        <v>0</v>
      </c>
      <c r="O259">
        <f t="shared" si="428"/>
        <v>0</v>
      </c>
      <c r="P259">
        <f t="shared" si="428"/>
        <v>561</v>
      </c>
      <c r="Q259">
        <f t="shared" si="428"/>
        <v>0</v>
      </c>
      <c r="R259">
        <f t="shared" si="428"/>
        <v>0</v>
      </c>
      <c r="S259">
        <f t="shared" si="428"/>
        <v>0</v>
      </c>
      <c r="T259">
        <f t="shared" si="428"/>
        <v>0</v>
      </c>
      <c r="U259">
        <f t="shared" si="428"/>
        <v>0</v>
      </c>
      <c r="V259">
        <f t="shared" si="428"/>
        <v>0</v>
      </c>
      <c r="W259">
        <f t="shared" si="428"/>
        <v>0</v>
      </c>
      <c r="X259">
        <f t="shared" si="428"/>
        <v>0</v>
      </c>
      <c r="Y259">
        <f t="shared" si="428"/>
        <v>0</v>
      </c>
      <c r="Z259">
        <f t="shared" si="428"/>
        <v>0</v>
      </c>
      <c r="AA259">
        <f t="shared" si="428"/>
        <v>0</v>
      </c>
      <c r="AB259">
        <f t="shared" si="428"/>
        <v>0</v>
      </c>
      <c r="AC259">
        <f t="shared" si="428"/>
        <v>0</v>
      </c>
      <c r="AD259">
        <f t="shared" si="428"/>
        <v>0</v>
      </c>
      <c r="AE259">
        <f t="shared" si="428"/>
        <v>0</v>
      </c>
      <c r="AF259">
        <f t="shared" si="428"/>
        <v>0</v>
      </c>
      <c r="AG259">
        <f t="shared" ref="AG259:BL259" si="429">AG110</f>
        <v>0</v>
      </c>
      <c r="AH259">
        <f t="shared" si="429"/>
        <v>0</v>
      </c>
      <c r="AI259">
        <f t="shared" si="429"/>
        <v>0</v>
      </c>
      <c r="AJ259">
        <f t="shared" si="429"/>
        <v>0</v>
      </c>
      <c r="AK259">
        <f t="shared" si="429"/>
        <v>0</v>
      </c>
      <c r="AL259">
        <f t="shared" si="429"/>
        <v>0</v>
      </c>
      <c r="AM259">
        <f t="shared" si="429"/>
        <v>0</v>
      </c>
      <c r="AN259">
        <f t="shared" si="429"/>
        <v>0</v>
      </c>
      <c r="AO259">
        <f t="shared" si="429"/>
        <v>0</v>
      </c>
      <c r="AP259">
        <f t="shared" si="429"/>
        <v>0</v>
      </c>
      <c r="AQ259">
        <f t="shared" si="429"/>
        <v>0</v>
      </c>
      <c r="AR259">
        <f t="shared" si="429"/>
        <v>0</v>
      </c>
      <c r="AS259">
        <f t="shared" si="429"/>
        <v>0</v>
      </c>
      <c r="AT259">
        <f t="shared" si="429"/>
        <v>0</v>
      </c>
      <c r="AU259">
        <f t="shared" si="429"/>
        <v>0</v>
      </c>
      <c r="AV259">
        <f t="shared" si="429"/>
        <v>0</v>
      </c>
      <c r="AW259">
        <f t="shared" si="429"/>
        <v>0</v>
      </c>
      <c r="AX259">
        <f t="shared" si="429"/>
        <v>0</v>
      </c>
      <c r="AY259">
        <f t="shared" si="429"/>
        <v>0</v>
      </c>
      <c r="AZ259">
        <f t="shared" si="429"/>
        <v>0</v>
      </c>
      <c r="BA259">
        <f t="shared" si="429"/>
        <v>0</v>
      </c>
      <c r="BB259">
        <f t="shared" si="429"/>
        <v>0</v>
      </c>
      <c r="BC259">
        <f t="shared" si="429"/>
        <v>0</v>
      </c>
      <c r="BD259">
        <f t="shared" si="429"/>
        <v>0</v>
      </c>
      <c r="BE259">
        <f t="shared" si="429"/>
        <v>0</v>
      </c>
      <c r="BF259">
        <f t="shared" si="429"/>
        <v>0</v>
      </c>
      <c r="BG259">
        <f t="shared" si="429"/>
        <v>0</v>
      </c>
      <c r="BH259">
        <f t="shared" si="429"/>
        <v>0</v>
      </c>
      <c r="BI259">
        <f t="shared" si="429"/>
        <v>0</v>
      </c>
      <c r="BJ259">
        <f t="shared" si="429"/>
        <v>0</v>
      </c>
      <c r="BK259">
        <f t="shared" si="429"/>
        <v>0</v>
      </c>
      <c r="BL259">
        <f t="shared" si="429"/>
        <v>0</v>
      </c>
      <c r="BM259">
        <f t="shared" ref="BM259:CR259" si="430">BM110</f>
        <v>0</v>
      </c>
      <c r="BN259">
        <f t="shared" si="430"/>
        <v>0</v>
      </c>
      <c r="BO259">
        <f t="shared" si="430"/>
        <v>0</v>
      </c>
      <c r="BP259">
        <f t="shared" si="430"/>
        <v>0</v>
      </c>
      <c r="BQ259">
        <f t="shared" si="430"/>
        <v>0</v>
      </c>
      <c r="BR259">
        <f t="shared" si="430"/>
        <v>0</v>
      </c>
      <c r="BS259">
        <f t="shared" si="430"/>
        <v>0</v>
      </c>
      <c r="BT259">
        <f t="shared" si="430"/>
        <v>0</v>
      </c>
      <c r="BU259">
        <f t="shared" si="430"/>
        <v>0</v>
      </c>
      <c r="BV259">
        <f t="shared" si="430"/>
        <v>0</v>
      </c>
      <c r="BW259">
        <f t="shared" si="430"/>
        <v>0</v>
      </c>
      <c r="BX259">
        <f t="shared" si="430"/>
        <v>0</v>
      </c>
      <c r="BY259">
        <f t="shared" si="430"/>
        <v>0</v>
      </c>
      <c r="BZ259">
        <f t="shared" si="430"/>
        <v>0</v>
      </c>
      <c r="CA259">
        <f t="shared" si="430"/>
        <v>0</v>
      </c>
      <c r="CB259">
        <f t="shared" si="430"/>
        <v>0</v>
      </c>
      <c r="CC259">
        <f t="shared" si="430"/>
        <v>0</v>
      </c>
      <c r="CD259">
        <f t="shared" si="430"/>
        <v>0</v>
      </c>
      <c r="CE259">
        <f t="shared" si="430"/>
        <v>0</v>
      </c>
      <c r="CF259">
        <f t="shared" si="430"/>
        <v>0</v>
      </c>
      <c r="CG259">
        <f t="shared" si="430"/>
        <v>0</v>
      </c>
      <c r="CH259">
        <f t="shared" si="430"/>
        <v>0</v>
      </c>
      <c r="CI259">
        <f t="shared" si="430"/>
        <v>0</v>
      </c>
      <c r="CJ259">
        <f t="shared" si="430"/>
        <v>0</v>
      </c>
      <c r="CK259">
        <f t="shared" si="430"/>
        <v>0</v>
      </c>
      <c r="CL259">
        <f t="shared" si="430"/>
        <v>0</v>
      </c>
      <c r="CM259">
        <f t="shared" si="430"/>
        <v>0</v>
      </c>
      <c r="CN259">
        <f t="shared" si="430"/>
        <v>0</v>
      </c>
      <c r="CO259">
        <f t="shared" si="430"/>
        <v>0</v>
      </c>
      <c r="CP259">
        <f t="shared" si="430"/>
        <v>0</v>
      </c>
      <c r="CQ259">
        <f t="shared" si="430"/>
        <v>0</v>
      </c>
      <c r="CR259">
        <f t="shared" si="430"/>
        <v>0</v>
      </c>
      <c r="CS259">
        <f t="shared" ref="CS259:DH259" si="431">CS110</f>
        <v>0</v>
      </c>
      <c r="CT259">
        <f t="shared" si="431"/>
        <v>0</v>
      </c>
      <c r="CU259">
        <f t="shared" si="431"/>
        <v>0</v>
      </c>
      <c r="CV259">
        <f t="shared" si="431"/>
        <v>0</v>
      </c>
      <c r="CW259">
        <f t="shared" si="431"/>
        <v>0</v>
      </c>
      <c r="CX259">
        <f t="shared" si="431"/>
        <v>0</v>
      </c>
      <c r="CY259">
        <f t="shared" si="431"/>
        <v>0</v>
      </c>
      <c r="CZ259">
        <f t="shared" si="431"/>
        <v>0</v>
      </c>
      <c r="DA259">
        <f t="shared" si="431"/>
        <v>0</v>
      </c>
      <c r="DB259">
        <f t="shared" si="431"/>
        <v>0</v>
      </c>
      <c r="DC259">
        <f t="shared" si="431"/>
        <v>0</v>
      </c>
      <c r="DD259">
        <f t="shared" si="431"/>
        <v>0</v>
      </c>
      <c r="DE259">
        <f t="shared" si="431"/>
        <v>0</v>
      </c>
      <c r="DF259">
        <f t="shared" si="431"/>
        <v>0</v>
      </c>
      <c r="DG259">
        <f t="shared" si="431"/>
        <v>0</v>
      </c>
      <c r="DH259">
        <f t="shared" si="431"/>
        <v>0</v>
      </c>
    </row>
    <row r="260" spans="1:112">
      <c r="A260">
        <f t="shared" ref="A260:AF260" si="432">A111</f>
        <v>302</v>
      </c>
      <c r="B260" t="str">
        <f t="shared" si="432"/>
        <v>Servicio Departamental de Riego - Potosí</v>
      </c>
      <c r="C260">
        <f t="shared" si="432"/>
        <v>0</v>
      </c>
      <c r="D260">
        <f t="shared" si="432"/>
        <v>0</v>
      </c>
      <c r="E260">
        <f t="shared" si="432"/>
        <v>0</v>
      </c>
      <c r="F260">
        <f t="shared" si="432"/>
        <v>0</v>
      </c>
      <c r="G260">
        <f t="shared" si="432"/>
        <v>0</v>
      </c>
      <c r="H260">
        <f t="shared" si="432"/>
        <v>0</v>
      </c>
      <c r="I260">
        <f t="shared" si="432"/>
        <v>0</v>
      </c>
      <c r="J260">
        <f t="shared" si="432"/>
        <v>0</v>
      </c>
      <c r="K260">
        <f t="shared" si="432"/>
        <v>0</v>
      </c>
      <c r="L260">
        <f t="shared" si="432"/>
        <v>0</v>
      </c>
      <c r="M260">
        <f t="shared" si="432"/>
        <v>0</v>
      </c>
      <c r="N260">
        <f t="shared" si="432"/>
        <v>0</v>
      </c>
      <c r="O260">
        <f t="shared" si="432"/>
        <v>0</v>
      </c>
      <c r="P260">
        <f t="shared" si="432"/>
        <v>1067280</v>
      </c>
      <c r="Q260">
        <f t="shared" si="432"/>
        <v>0</v>
      </c>
      <c r="R260">
        <f t="shared" si="432"/>
        <v>0</v>
      </c>
      <c r="S260">
        <f t="shared" si="432"/>
        <v>0</v>
      </c>
      <c r="T260">
        <f t="shared" si="432"/>
        <v>0</v>
      </c>
      <c r="U260">
        <f t="shared" si="432"/>
        <v>0</v>
      </c>
      <c r="V260">
        <f t="shared" si="432"/>
        <v>0</v>
      </c>
      <c r="W260">
        <f t="shared" si="432"/>
        <v>0</v>
      </c>
      <c r="X260">
        <f t="shared" si="432"/>
        <v>0</v>
      </c>
      <c r="Y260">
        <f t="shared" si="432"/>
        <v>0</v>
      </c>
      <c r="Z260">
        <f t="shared" si="432"/>
        <v>0</v>
      </c>
      <c r="AA260">
        <f t="shared" si="432"/>
        <v>0</v>
      </c>
      <c r="AB260">
        <f t="shared" si="432"/>
        <v>0</v>
      </c>
      <c r="AC260">
        <f t="shared" si="432"/>
        <v>0</v>
      </c>
      <c r="AD260">
        <f t="shared" si="432"/>
        <v>0</v>
      </c>
      <c r="AE260">
        <f t="shared" si="432"/>
        <v>0</v>
      </c>
      <c r="AF260">
        <f t="shared" si="432"/>
        <v>0</v>
      </c>
      <c r="AG260">
        <f t="shared" ref="AG260:BL260" si="433">AG111</f>
        <v>0</v>
      </c>
      <c r="AH260">
        <f t="shared" si="433"/>
        <v>0</v>
      </c>
      <c r="AI260">
        <f t="shared" si="433"/>
        <v>0</v>
      </c>
      <c r="AJ260">
        <f t="shared" si="433"/>
        <v>0</v>
      </c>
      <c r="AK260">
        <f t="shared" si="433"/>
        <v>0</v>
      </c>
      <c r="AL260">
        <f t="shared" si="433"/>
        <v>0</v>
      </c>
      <c r="AM260">
        <f t="shared" si="433"/>
        <v>0</v>
      </c>
      <c r="AN260">
        <f t="shared" si="433"/>
        <v>0</v>
      </c>
      <c r="AO260">
        <f t="shared" si="433"/>
        <v>0</v>
      </c>
      <c r="AP260">
        <f t="shared" si="433"/>
        <v>0</v>
      </c>
      <c r="AQ260">
        <f t="shared" si="433"/>
        <v>0</v>
      </c>
      <c r="AR260">
        <f t="shared" si="433"/>
        <v>0</v>
      </c>
      <c r="AS260">
        <f t="shared" si="433"/>
        <v>0</v>
      </c>
      <c r="AT260">
        <f t="shared" si="433"/>
        <v>0</v>
      </c>
      <c r="AU260">
        <f t="shared" si="433"/>
        <v>0</v>
      </c>
      <c r="AV260">
        <f t="shared" si="433"/>
        <v>0</v>
      </c>
      <c r="AW260">
        <f t="shared" si="433"/>
        <v>0</v>
      </c>
      <c r="AX260">
        <f t="shared" si="433"/>
        <v>0</v>
      </c>
      <c r="AY260">
        <f t="shared" si="433"/>
        <v>0</v>
      </c>
      <c r="AZ260">
        <f t="shared" si="433"/>
        <v>0</v>
      </c>
      <c r="BA260">
        <f t="shared" si="433"/>
        <v>0</v>
      </c>
      <c r="BB260">
        <f t="shared" si="433"/>
        <v>0</v>
      </c>
      <c r="BC260">
        <f t="shared" si="433"/>
        <v>0</v>
      </c>
      <c r="BD260">
        <f t="shared" si="433"/>
        <v>0</v>
      </c>
      <c r="BE260">
        <f t="shared" si="433"/>
        <v>0</v>
      </c>
      <c r="BF260">
        <f t="shared" si="433"/>
        <v>0</v>
      </c>
      <c r="BG260">
        <f t="shared" si="433"/>
        <v>0</v>
      </c>
      <c r="BH260">
        <f t="shared" si="433"/>
        <v>0</v>
      </c>
      <c r="BI260">
        <f t="shared" si="433"/>
        <v>0</v>
      </c>
      <c r="BJ260">
        <f t="shared" si="433"/>
        <v>0</v>
      </c>
      <c r="BK260">
        <f t="shared" si="433"/>
        <v>0</v>
      </c>
      <c r="BL260">
        <f t="shared" si="433"/>
        <v>0</v>
      </c>
      <c r="BM260">
        <f t="shared" ref="BM260:CR260" si="434">BM111</f>
        <v>0</v>
      </c>
      <c r="BN260">
        <f t="shared" si="434"/>
        <v>0</v>
      </c>
      <c r="BO260">
        <f t="shared" si="434"/>
        <v>0</v>
      </c>
      <c r="BP260">
        <f t="shared" si="434"/>
        <v>0</v>
      </c>
      <c r="BQ260">
        <f t="shared" si="434"/>
        <v>0</v>
      </c>
      <c r="BR260">
        <f t="shared" si="434"/>
        <v>0</v>
      </c>
      <c r="BS260">
        <f t="shared" si="434"/>
        <v>0</v>
      </c>
      <c r="BT260">
        <f t="shared" si="434"/>
        <v>0</v>
      </c>
      <c r="BU260">
        <f t="shared" si="434"/>
        <v>0</v>
      </c>
      <c r="BV260">
        <f t="shared" si="434"/>
        <v>0</v>
      </c>
      <c r="BW260">
        <f t="shared" si="434"/>
        <v>0</v>
      </c>
      <c r="BX260">
        <f t="shared" si="434"/>
        <v>0</v>
      </c>
      <c r="BY260">
        <f t="shared" si="434"/>
        <v>0</v>
      </c>
      <c r="BZ260">
        <f t="shared" si="434"/>
        <v>0</v>
      </c>
      <c r="CA260">
        <f t="shared" si="434"/>
        <v>0</v>
      </c>
      <c r="CB260">
        <f t="shared" si="434"/>
        <v>0</v>
      </c>
      <c r="CC260">
        <f t="shared" si="434"/>
        <v>0</v>
      </c>
      <c r="CD260">
        <f t="shared" si="434"/>
        <v>0</v>
      </c>
      <c r="CE260">
        <f t="shared" si="434"/>
        <v>0</v>
      </c>
      <c r="CF260">
        <f t="shared" si="434"/>
        <v>0</v>
      </c>
      <c r="CG260">
        <f t="shared" si="434"/>
        <v>0</v>
      </c>
      <c r="CH260">
        <f t="shared" si="434"/>
        <v>0</v>
      </c>
      <c r="CI260">
        <f t="shared" si="434"/>
        <v>0</v>
      </c>
      <c r="CJ260">
        <f t="shared" si="434"/>
        <v>0</v>
      </c>
      <c r="CK260">
        <f t="shared" si="434"/>
        <v>0</v>
      </c>
      <c r="CL260">
        <f t="shared" si="434"/>
        <v>0</v>
      </c>
      <c r="CM260">
        <f t="shared" si="434"/>
        <v>0</v>
      </c>
      <c r="CN260">
        <f t="shared" si="434"/>
        <v>0</v>
      </c>
      <c r="CO260">
        <f t="shared" si="434"/>
        <v>0</v>
      </c>
      <c r="CP260">
        <f t="shared" si="434"/>
        <v>0</v>
      </c>
      <c r="CQ260">
        <f t="shared" si="434"/>
        <v>0</v>
      </c>
      <c r="CR260">
        <f t="shared" si="434"/>
        <v>0</v>
      </c>
      <c r="CS260">
        <f t="shared" ref="CS260:DH260" si="435">CS111</f>
        <v>0</v>
      </c>
      <c r="CT260">
        <f t="shared" si="435"/>
        <v>0</v>
      </c>
      <c r="CU260">
        <f t="shared" si="435"/>
        <v>0</v>
      </c>
      <c r="CV260">
        <f t="shared" si="435"/>
        <v>0</v>
      </c>
      <c r="CW260">
        <f t="shared" si="435"/>
        <v>0</v>
      </c>
      <c r="CX260">
        <f t="shared" si="435"/>
        <v>0</v>
      </c>
      <c r="CY260">
        <f t="shared" si="435"/>
        <v>0</v>
      </c>
      <c r="CZ260">
        <f t="shared" si="435"/>
        <v>0</v>
      </c>
      <c r="DA260">
        <f t="shared" si="435"/>
        <v>0</v>
      </c>
      <c r="DB260">
        <f t="shared" si="435"/>
        <v>0</v>
      </c>
      <c r="DC260">
        <f t="shared" si="435"/>
        <v>0</v>
      </c>
      <c r="DD260">
        <f t="shared" si="435"/>
        <v>0</v>
      </c>
      <c r="DE260">
        <f t="shared" si="435"/>
        <v>0</v>
      </c>
      <c r="DF260">
        <f t="shared" si="435"/>
        <v>0</v>
      </c>
      <c r="DG260">
        <f t="shared" si="435"/>
        <v>0</v>
      </c>
      <c r="DH260">
        <f t="shared" si="435"/>
        <v>0</v>
      </c>
    </row>
    <row r="261" spans="1:112">
      <c r="A261">
        <f t="shared" ref="A261:AF261" si="436">A112</f>
        <v>386</v>
      </c>
      <c r="B261" t="str">
        <f t="shared" si="436"/>
        <v>Servicio Plurinacional de la Mujer y de la Despatriarcalización Ana María Romero</v>
      </c>
      <c r="C261">
        <f t="shared" si="436"/>
        <v>0</v>
      </c>
      <c r="D261">
        <f t="shared" si="436"/>
        <v>0</v>
      </c>
      <c r="E261">
        <f t="shared" si="436"/>
        <v>0</v>
      </c>
      <c r="F261">
        <f t="shared" si="436"/>
        <v>0</v>
      </c>
      <c r="G261">
        <f t="shared" si="436"/>
        <v>0</v>
      </c>
      <c r="H261">
        <f t="shared" si="436"/>
        <v>0</v>
      </c>
      <c r="I261">
        <f t="shared" si="436"/>
        <v>0</v>
      </c>
      <c r="J261">
        <f t="shared" si="436"/>
        <v>0</v>
      </c>
      <c r="K261">
        <f t="shared" si="436"/>
        <v>0</v>
      </c>
      <c r="L261">
        <f t="shared" si="436"/>
        <v>3375</v>
      </c>
      <c r="M261">
        <f t="shared" si="436"/>
        <v>0</v>
      </c>
      <c r="N261">
        <f t="shared" si="436"/>
        <v>0</v>
      </c>
      <c r="O261">
        <f t="shared" si="436"/>
        <v>0</v>
      </c>
      <c r="P261">
        <f t="shared" si="436"/>
        <v>0</v>
      </c>
      <c r="Q261">
        <f t="shared" si="436"/>
        <v>0</v>
      </c>
      <c r="R261">
        <f t="shared" si="436"/>
        <v>0</v>
      </c>
      <c r="S261">
        <f t="shared" si="436"/>
        <v>0</v>
      </c>
      <c r="T261">
        <f t="shared" si="436"/>
        <v>0</v>
      </c>
      <c r="U261">
        <f t="shared" si="436"/>
        <v>0</v>
      </c>
      <c r="V261">
        <f t="shared" si="436"/>
        <v>0</v>
      </c>
      <c r="W261">
        <f t="shared" si="436"/>
        <v>0</v>
      </c>
      <c r="X261">
        <f t="shared" si="436"/>
        <v>0</v>
      </c>
      <c r="Y261">
        <f t="shared" si="436"/>
        <v>0</v>
      </c>
      <c r="Z261">
        <f t="shared" si="436"/>
        <v>0</v>
      </c>
      <c r="AA261">
        <f t="shared" si="436"/>
        <v>0</v>
      </c>
      <c r="AB261">
        <f t="shared" si="436"/>
        <v>0</v>
      </c>
      <c r="AC261">
        <f t="shared" si="436"/>
        <v>0</v>
      </c>
      <c r="AD261">
        <f t="shared" si="436"/>
        <v>0</v>
      </c>
      <c r="AE261">
        <f t="shared" si="436"/>
        <v>0</v>
      </c>
      <c r="AF261">
        <f t="shared" si="436"/>
        <v>0</v>
      </c>
      <c r="AG261">
        <f t="shared" ref="AG261:BL261" si="437">AG112</f>
        <v>0</v>
      </c>
      <c r="AH261">
        <f t="shared" si="437"/>
        <v>0</v>
      </c>
      <c r="AI261">
        <f t="shared" si="437"/>
        <v>0</v>
      </c>
      <c r="AJ261">
        <f t="shared" si="437"/>
        <v>0</v>
      </c>
      <c r="AK261">
        <f t="shared" si="437"/>
        <v>0</v>
      </c>
      <c r="AL261">
        <f t="shared" si="437"/>
        <v>0</v>
      </c>
      <c r="AM261">
        <f t="shared" si="437"/>
        <v>0</v>
      </c>
      <c r="AN261">
        <f t="shared" si="437"/>
        <v>0</v>
      </c>
      <c r="AO261">
        <f t="shared" si="437"/>
        <v>0</v>
      </c>
      <c r="AP261">
        <f t="shared" si="437"/>
        <v>0</v>
      </c>
      <c r="AQ261">
        <f t="shared" si="437"/>
        <v>0</v>
      </c>
      <c r="AR261">
        <f t="shared" si="437"/>
        <v>0</v>
      </c>
      <c r="AS261">
        <f t="shared" si="437"/>
        <v>0</v>
      </c>
      <c r="AT261">
        <f t="shared" si="437"/>
        <v>0</v>
      </c>
      <c r="AU261">
        <f t="shared" si="437"/>
        <v>0</v>
      </c>
      <c r="AV261">
        <f t="shared" si="437"/>
        <v>0</v>
      </c>
      <c r="AW261">
        <f t="shared" si="437"/>
        <v>0</v>
      </c>
      <c r="AX261">
        <f t="shared" si="437"/>
        <v>0</v>
      </c>
      <c r="AY261">
        <f t="shared" si="437"/>
        <v>0</v>
      </c>
      <c r="AZ261">
        <f t="shared" si="437"/>
        <v>0</v>
      </c>
      <c r="BA261">
        <f t="shared" si="437"/>
        <v>0</v>
      </c>
      <c r="BB261">
        <f t="shared" si="437"/>
        <v>0</v>
      </c>
      <c r="BC261">
        <f t="shared" si="437"/>
        <v>0</v>
      </c>
      <c r="BD261">
        <f t="shared" si="437"/>
        <v>0</v>
      </c>
      <c r="BE261">
        <f t="shared" si="437"/>
        <v>0</v>
      </c>
      <c r="BF261">
        <f t="shared" si="437"/>
        <v>0</v>
      </c>
      <c r="BG261">
        <f t="shared" si="437"/>
        <v>0</v>
      </c>
      <c r="BH261">
        <f t="shared" si="437"/>
        <v>0</v>
      </c>
      <c r="BI261">
        <f t="shared" si="437"/>
        <v>0</v>
      </c>
      <c r="BJ261">
        <f t="shared" si="437"/>
        <v>0</v>
      </c>
      <c r="BK261">
        <f t="shared" si="437"/>
        <v>0</v>
      </c>
      <c r="BL261">
        <f t="shared" si="437"/>
        <v>0</v>
      </c>
      <c r="BM261">
        <f t="shared" ref="BM261:CR261" si="438">BM112</f>
        <v>0</v>
      </c>
      <c r="BN261">
        <f t="shared" si="438"/>
        <v>0</v>
      </c>
      <c r="BO261">
        <f t="shared" si="438"/>
        <v>0</v>
      </c>
      <c r="BP261">
        <f t="shared" si="438"/>
        <v>0</v>
      </c>
      <c r="BQ261">
        <f t="shared" si="438"/>
        <v>0</v>
      </c>
      <c r="BR261">
        <f t="shared" si="438"/>
        <v>0</v>
      </c>
      <c r="BS261">
        <f t="shared" si="438"/>
        <v>0</v>
      </c>
      <c r="BT261">
        <f t="shared" si="438"/>
        <v>0</v>
      </c>
      <c r="BU261">
        <f t="shared" si="438"/>
        <v>0</v>
      </c>
      <c r="BV261">
        <f t="shared" si="438"/>
        <v>0</v>
      </c>
      <c r="BW261">
        <f t="shared" si="438"/>
        <v>0</v>
      </c>
      <c r="BX261">
        <f t="shared" si="438"/>
        <v>0</v>
      </c>
      <c r="BY261">
        <f t="shared" si="438"/>
        <v>0</v>
      </c>
      <c r="BZ261">
        <f t="shared" si="438"/>
        <v>0</v>
      </c>
      <c r="CA261">
        <f t="shared" si="438"/>
        <v>0</v>
      </c>
      <c r="CB261">
        <f t="shared" si="438"/>
        <v>0</v>
      </c>
      <c r="CC261">
        <f t="shared" si="438"/>
        <v>0</v>
      </c>
      <c r="CD261">
        <f t="shared" si="438"/>
        <v>0</v>
      </c>
      <c r="CE261">
        <f t="shared" si="438"/>
        <v>0</v>
      </c>
      <c r="CF261">
        <f t="shared" si="438"/>
        <v>0</v>
      </c>
      <c r="CG261">
        <f t="shared" si="438"/>
        <v>0</v>
      </c>
      <c r="CH261">
        <f t="shared" si="438"/>
        <v>0</v>
      </c>
      <c r="CI261">
        <f t="shared" si="438"/>
        <v>0</v>
      </c>
      <c r="CJ261">
        <f t="shared" si="438"/>
        <v>0</v>
      </c>
      <c r="CK261">
        <f t="shared" si="438"/>
        <v>0</v>
      </c>
      <c r="CL261">
        <f t="shared" si="438"/>
        <v>0</v>
      </c>
      <c r="CM261">
        <f t="shared" si="438"/>
        <v>0</v>
      </c>
      <c r="CN261">
        <f t="shared" si="438"/>
        <v>0</v>
      </c>
      <c r="CO261">
        <f t="shared" si="438"/>
        <v>0</v>
      </c>
      <c r="CP261">
        <f t="shared" si="438"/>
        <v>0</v>
      </c>
      <c r="CQ261">
        <f t="shared" si="438"/>
        <v>0</v>
      </c>
      <c r="CR261">
        <f t="shared" si="438"/>
        <v>0</v>
      </c>
      <c r="CS261">
        <f t="shared" ref="CS261:DH261" si="439">CS112</f>
        <v>0</v>
      </c>
      <c r="CT261">
        <f t="shared" si="439"/>
        <v>0</v>
      </c>
      <c r="CU261">
        <f t="shared" si="439"/>
        <v>0</v>
      </c>
      <c r="CV261">
        <f t="shared" si="439"/>
        <v>0</v>
      </c>
      <c r="CW261">
        <f t="shared" si="439"/>
        <v>0</v>
      </c>
      <c r="CX261">
        <f t="shared" si="439"/>
        <v>0</v>
      </c>
      <c r="CY261">
        <f t="shared" si="439"/>
        <v>0</v>
      </c>
      <c r="CZ261">
        <f t="shared" si="439"/>
        <v>0</v>
      </c>
      <c r="DA261">
        <f t="shared" si="439"/>
        <v>0</v>
      </c>
      <c r="DB261">
        <f t="shared" si="439"/>
        <v>0</v>
      </c>
      <c r="DC261">
        <f t="shared" si="439"/>
        <v>0</v>
      </c>
      <c r="DD261">
        <f t="shared" si="439"/>
        <v>0</v>
      </c>
      <c r="DE261">
        <f t="shared" si="439"/>
        <v>0</v>
      </c>
      <c r="DF261">
        <f t="shared" si="439"/>
        <v>0</v>
      </c>
      <c r="DG261">
        <f t="shared" si="439"/>
        <v>0</v>
      </c>
      <c r="DH261">
        <f t="shared" si="439"/>
        <v>0</v>
      </c>
    </row>
    <row r="262" spans="1:112">
      <c r="A262">
        <f t="shared" ref="A262:AF262" si="440">A113</f>
        <v>311</v>
      </c>
      <c r="B262" t="str">
        <f t="shared" si="440"/>
        <v>Autoridad de Fisc y Ctrol Soc de Agua Potable Saneam.Básico</v>
      </c>
      <c r="C262">
        <f t="shared" si="440"/>
        <v>0</v>
      </c>
      <c r="D262">
        <f t="shared" si="440"/>
        <v>0</v>
      </c>
      <c r="E262">
        <f t="shared" si="440"/>
        <v>0</v>
      </c>
      <c r="F262">
        <f t="shared" si="440"/>
        <v>0</v>
      </c>
      <c r="G262">
        <f t="shared" si="440"/>
        <v>0</v>
      </c>
      <c r="H262">
        <f t="shared" si="440"/>
        <v>0</v>
      </c>
      <c r="I262">
        <f t="shared" si="440"/>
        <v>0</v>
      </c>
      <c r="J262">
        <f t="shared" si="440"/>
        <v>0</v>
      </c>
      <c r="K262">
        <f t="shared" si="440"/>
        <v>0</v>
      </c>
      <c r="L262">
        <f t="shared" si="440"/>
        <v>0</v>
      </c>
      <c r="M262">
        <f t="shared" si="440"/>
        <v>0</v>
      </c>
      <c r="N262">
        <f t="shared" si="440"/>
        <v>2847.86</v>
      </c>
      <c r="O262">
        <f t="shared" si="440"/>
        <v>0</v>
      </c>
      <c r="P262">
        <f t="shared" si="440"/>
        <v>0</v>
      </c>
      <c r="Q262">
        <f t="shared" si="440"/>
        <v>0</v>
      </c>
      <c r="R262">
        <f t="shared" si="440"/>
        <v>255.03</v>
      </c>
      <c r="S262">
        <f t="shared" si="440"/>
        <v>0</v>
      </c>
      <c r="T262">
        <f t="shared" si="440"/>
        <v>268427.17</v>
      </c>
      <c r="U262">
        <f t="shared" si="440"/>
        <v>0</v>
      </c>
      <c r="V262">
        <f t="shared" si="440"/>
        <v>0</v>
      </c>
      <c r="W262">
        <f t="shared" si="440"/>
        <v>0</v>
      </c>
      <c r="X262">
        <f t="shared" si="440"/>
        <v>0</v>
      </c>
      <c r="Y262">
        <f t="shared" si="440"/>
        <v>0</v>
      </c>
      <c r="Z262">
        <f t="shared" si="440"/>
        <v>0</v>
      </c>
      <c r="AA262">
        <f t="shared" si="440"/>
        <v>0</v>
      </c>
      <c r="AB262">
        <f t="shared" si="440"/>
        <v>0</v>
      </c>
      <c r="AC262">
        <f t="shared" si="440"/>
        <v>0</v>
      </c>
      <c r="AD262">
        <f t="shared" si="440"/>
        <v>0</v>
      </c>
      <c r="AE262">
        <f t="shared" si="440"/>
        <v>0</v>
      </c>
      <c r="AF262">
        <f t="shared" si="440"/>
        <v>0</v>
      </c>
      <c r="AG262">
        <f t="shared" ref="AG262:BL262" si="441">AG113</f>
        <v>0</v>
      </c>
      <c r="AH262">
        <f t="shared" si="441"/>
        <v>0</v>
      </c>
      <c r="AI262">
        <f t="shared" si="441"/>
        <v>0</v>
      </c>
      <c r="AJ262">
        <f t="shared" si="441"/>
        <v>0</v>
      </c>
      <c r="AK262">
        <f t="shared" si="441"/>
        <v>0</v>
      </c>
      <c r="AL262">
        <f t="shared" si="441"/>
        <v>0</v>
      </c>
      <c r="AM262">
        <f t="shared" si="441"/>
        <v>0</v>
      </c>
      <c r="AN262">
        <f t="shared" si="441"/>
        <v>0</v>
      </c>
      <c r="AO262">
        <f t="shared" si="441"/>
        <v>0</v>
      </c>
      <c r="AP262">
        <f t="shared" si="441"/>
        <v>0</v>
      </c>
      <c r="AQ262">
        <f t="shared" si="441"/>
        <v>0</v>
      </c>
      <c r="AR262">
        <f t="shared" si="441"/>
        <v>0</v>
      </c>
      <c r="AS262">
        <f t="shared" si="441"/>
        <v>0</v>
      </c>
      <c r="AT262">
        <f t="shared" si="441"/>
        <v>0</v>
      </c>
      <c r="AU262">
        <f t="shared" si="441"/>
        <v>0</v>
      </c>
      <c r="AV262">
        <f t="shared" si="441"/>
        <v>0</v>
      </c>
      <c r="AW262">
        <f t="shared" si="441"/>
        <v>0</v>
      </c>
      <c r="AX262">
        <f t="shared" si="441"/>
        <v>0</v>
      </c>
      <c r="AY262">
        <f t="shared" si="441"/>
        <v>0</v>
      </c>
      <c r="AZ262">
        <f t="shared" si="441"/>
        <v>0</v>
      </c>
      <c r="BA262">
        <f t="shared" si="441"/>
        <v>0</v>
      </c>
      <c r="BB262">
        <f t="shared" si="441"/>
        <v>0</v>
      </c>
      <c r="BC262">
        <f t="shared" si="441"/>
        <v>0</v>
      </c>
      <c r="BD262">
        <f t="shared" si="441"/>
        <v>0</v>
      </c>
      <c r="BE262">
        <f t="shared" si="441"/>
        <v>0</v>
      </c>
      <c r="BF262">
        <f t="shared" si="441"/>
        <v>0</v>
      </c>
      <c r="BG262">
        <f t="shared" si="441"/>
        <v>0</v>
      </c>
      <c r="BH262">
        <f t="shared" si="441"/>
        <v>0</v>
      </c>
      <c r="BI262">
        <f t="shared" si="441"/>
        <v>0</v>
      </c>
      <c r="BJ262">
        <f t="shared" si="441"/>
        <v>0</v>
      </c>
      <c r="BK262">
        <f t="shared" si="441"/>
        <v>0</v>
      </c>
      <c r="BL262">
        <f t="shared" si="441"/>
        <v>0</v>
      </c>
      <c r="BM262">
        <f t="shared" ref="BM262:CR262" si="442">BM113</f>
        <v>0</v>
      </c>
      <c r="BN262">
        <f t="shared" si="442"/>
        <v>0</v>
      </c>
      <c r="BO262">
        <f t="shared" si="442"/>
        <v>0</v>
      </c>
      <c r="BP262">
        <f t="shared" si="442"/>
        <v>0</v>
      </c>
      <c r="BQ262">
        <f t="shared" si="442"/>
        <v>0</v>
      </c>
      <c r="BR262">
        <f t="shared" si="442"/>
        <v>0</v>
      </c>
      <c r="BS262">
        <f t="shared" si="442"/>
        <v>0</v>
      </c>
      <c r="BT262">
        <f t="shared" si="442"/>
        <v>0</v>
      </c>
      <c r="BU262">
        <f t="shared" si="442"/>
        <v>0</v>
      </c>
      <c r="BV262">
        <f t="shared" si="442"/>
        <v>0</v>
      </c>
      <c r="BW262">
        <f t="shared" si="442"/>
        <v>0</v>
      </c>
      <c r="BX262">
        <f t="shared" si="442"/>
        <v>0</v>
      </c>
      <c r="BY262">
        <f t="shared" si="442"/>
        <v>0</v>
      </c>
      <c r="BZ262">
        <f t="shared" si="442"/>
        <v>0</v>
      </c>
      <c r="CA262">
        <f t="shared" si="442"/>
        <v>0</v>
      </c>
      <c r="CB262">
        <f t="shared" si="442"/>
        <v>0</v>
      </c>
      <c r="CC262">
        <f t="shared" si="442"/>
        <v>0</v>
      </c>
      <c r="CD262">
        <f t="shared" si="442"/>
        <v>0</v>
      </c>
      <c r="CE262">
        <f t="shared" si="442"/>
        <v>0</v>
      </c>
      <c r="CF262">
        <f t="shared" si="442"/>
        <v>0</v>
      </c>
      <c r="CG262">
        <f t="shared" si="442"/>
        <v>0</v>
      </c>
      <c r="CH262">
        <f t="shared" si="442"/>
        <v>0</v>
      </c>
      <c r="CI262">
        <f t="shared" si="442"/>
        <v>0</v>
      </c>
      <c r="CJ262">
        <f t="shared" si="442"/>
        <v>0</v>
      </c>
      <c r="CK262">
        <f t="shared" si="442"/>
        <v>0</v>
      </c>
      <c r="CL262">
        <f t="shared" si="442"/>
        <v>0</v>
      </c>
      <c r="CM262">
        <f t="shared" si="442"/>
        <v>0</v>
      </c>
      <c r="CN262">
        <f t="shared" si="442"/>
        <v>0</v>
      </c>
      <c r="CO262">
        <f t="shared" si="442"/>
        <v>0</v>
      </c>
      <c r="CP262">
        <f t="shared" si="442"/>
        <v>0</v>
      </c>
      <c r="CQ262">
        <f t="shared" si="442"/>
        <v>0</v>
      </c>
      <c r="CR262">
        <f t="shared" si="442"/>
        <v>0</v>
      </c>
      <c r="CS262">
        <f t="shared" ref="CS262:DH262" si="443">CS113</f>
        <v>0</v>
      </c>
      <c r="CT262">
        <f t="shared" si="443"/>
        <v>0</v>
      </c>
      <c r="CU262">
        <f t="shared" si="443"/>
        <v>0</v>
      </c>
      <c r="CV262">
        <f t="shared" si="443"/>
        <v>0</v>
      </c>
      <c r="CW262">
        <f t="shared" si="443"/>
        <v>0</v>
      </c>
      <c r="CX262">
        <f t="shared" si="443"/>
        <v>0</v>
      </c>
      <c r="CY262">
        <f t="shared" si="443"/>
        <v>0</v>
      </c>
      <c r="CZ262">
        <f t="shared" si="443"/>
        <v>0</v>
      </c>
      <c r="DA262">
        <f t="shared" si="443"/>
        <v>0</v>
      </c>
      <c r="DB262">
        <f t="shared" si="443"/>
        <v>0</v>
      </c>
      <c r="DC262">
        <f t="shared" si="443"/>
        <v>0</v>
      </c>
      <c r="DD262">
        <f t="shared" si="443"/>
        <v>0</v>
      </c>
      <c r="DE262">
        <f t="shared" si="443"/>
        <v>0</v>
      </c>
      <c r="DF262">
        <f t="shared" si="443"/>
        <v>0</v>
      </c>
      <c r="DG262">
        <f t="shared" si="443"/>
        <v>0</v>
      </c>
      <c r="DH262">
        <f t="shared" si="443"/>
        <v>0</v>
      </c>
    </row>
    <row r="263" spans="1:112">
      <c r="A263">
        <f t="shared" ref="A263:AF263" si="444">A114</f>
        <v>909</v>
      </c>
      <c r="B263" t="str">
        <f t="shared" si="444"/>
        <v>Gobierno Autónomo Departamental de Pando</v>
      </c>
      <c r="C263">
        <f t="shared" si="444"/>
        <v>0</v>
      </c>
      <c r="D263">
        <f t="shared" si="444"/>
        <v>0</v>
      </c>
      <c r="E263">
        <f t="shared" si="444"/>
        <v>0</v>
      </c>
      <c r="F263">
        <f t="shared" si="444"/>
        <v>0</v>
      </c>
      <c r="G263">
        <f t="shared" si="444"/>
        <v>0</v>
      </c>
      <c r="H263">
        <f t="shared" si="444"/>
        <v>0</v>
      </c>
      <c r="I263">
        <f t="shared" si="444"/>
        <v>0</v>
      </c>
      <c r="J263">
        <f t="shared" si="444"/>
        <v>0</v>
      </c>
      <c r="K263">
        <f t="shared" si="444"/>
        <v>0</v>
      </c>
      <c r="L263">
        <f t="shared" si="444"/>
        <v>0</v>
      </c>
      <c r="M263">
        <f t="shared" si="444"/>
        <v>0</v>
      </c>
      <c r="N263">
        <f t="shared" si="444"/>
        <v>8695.369999999999</v>
      </c>
      <c r="O263">
        <f t="shared" si="444"/>
        <v>0</v>
      </c>
      <c r="P263">
        <f t="shared" si="444"/>
        <v>0</v>
      </c>
      <c r="Q263">
        <f t="shared" si="444"/>
        <v>0</v>
      </c>
      <c r="R263">
        <f t="shared" si="444"/>
        <v>0</v>
      </c>
      <c r="S263">
        <f t="shared" si="444"/>
        <v>0</v>
      </c>
      <c r="T263">
        <f t="shared" si="444"/>
        <v>0</v>
      </c>
      <c r="U263">
        <f t="shared" si="444"/>
        <v>0</v>
      </c>
      <c r="V263">
        <f t="shared" si="444"/>
        <v>0</v>
      </c>
      <c r="W263">
        <f t="shared" si="444"/>
        <v>0</v>
      </c>
      <c r="X263">
        <f t="shared" si="444"/>
        <v>0</v>
      </c>
      <c r="Y263">
        <f t="shared" si="444"/>
        <v>0</v>
      </c>
      <c r="Z263">
        <f t="shared" si="444"/>
        <v>0</v>
      </c>
      <c r="AA263">
        <f t="shared" si="444"/>
        <v>0</v>
      </c>
      <c r="AB263">
        <f t="shared" si="444"/>
        <v>0</v>
      </c>
      <c r="AC263">
        <f t="shared" si="444"/>
        <v>0</v>
      </c>
      <c r="AD263">
        <f t="shared" si="444"/>
        <v>0</v>
      </c>
      <c r="AE263">
        <f t="shared" si="444"/>
        <v>0</v>
      </c>
      <c r="AF263">
        <f t="shared" si="444"/>
        <v>0</v>
      </c>
      <c r="AG263">
        <f t="shared" ref="AG263:BL263" si="445">AG114</f>
        <v>0</v>
      </c>
      <c r="AH263">
        <f t="shared" si="445"/>
        <v>0</v>
      </c>
      <c r="AI263">
        <f t="shared" si="445"/>
        <v>0</v>
      </c>
      <c r="AJ263">
        <f t="shared" si="445"/>
        <v>0</v>
      </c>
      <c r="AK263">
        <f t="shared" si="445"/>
        <v>0</v>
      </c>
      <c r="AL263">
        <f t="shared" si="445"/>
        <v>0</v>
      </c>
      <c r="AM263">
        <f t="shared" si="445"/>
        <v>0</v>
      </c>
      <c r="AN263">
        <f t="shared" si="445"/>
        <v>0</v>
      </c>
      <c r="AO263">
        <f t="shared" si="445"/>
        <v>0</v>
      </c>
      <c r="AP263">
        <f t="shared" si="445"/>
        <v>0</v>
      </c>
      <c r="AQ263">
        <f t="shared" si="445"/>
        <v>0</v>
      </c>
      <c r="AR263">
        <f t="shared" si="445"/>
        <v>0</v>
      </c>
      <c r="AS263">
        <f t="shared" si="445"/>
        <v>0</v>
      </c>
      <c r="AT263">
        <f t="shared" si="445"/>
        <v>0</v>
      </c>
      <c r="AU263">
        <f t="shared" si="445"/>
        <v>0</v>
      </c>
      <c r="AV263">
        <f t="shared" si="445"/>
        <v>0</v>
      </c>
      <c r="AW263">
        <f t="shared" si="445"/>
        <v>0</v>
      </c>
      <c r="AX263">
        <f t="shared" si="445"/>
        <v>0</v>
      </c>
      <c r="AY263">
        <f t="shared" si="445"/>
        <v>0</v>
      </c>
      <c r="AZ263">
        <f t="shared" si="445"/>
        <v>0</v>
      </c>
      <c r="BA263">
        <f t="shared" si="445"/>
        <v>0</v>
      </c>
      <c r="BB263">
        <f t="shared" si="445"/>
        <v>0</v>
      </c>
      <c r="BC263">
        <f t="shared" si="445"/>
        <v>0</v>
      </c>
      <c r="BD263">
        <f t="shared" si="445"/>
        <v>0</v>
      </c>
      <c r="BE263">
        <f t="shared" si="445"/>
        <v>0</v>
      </c>
      <c r="BF263">
        <f t="shared" si="445"/>
        <v>0</v>
      </c>
      <c r="BG263">
        <f t="shared" si="445"/>
        <v>0</v>
      </c>
      <c r="BH263">
        <f t="shared" si="445"/>
        <v>0</v>
      </c>
      <c r="BI263">
        <f t="shared" si="445"/>
        <v>0</v>
      </c>
      <c r="BJ263">
        <f t="shared" si="445"/>
        <v>0</v>
      </c>
      <c r="BK263">
        <f t="shared" si="445"/>
        <v>0</v>
      </c>
      <c r="BL263">
        <f t="shared" si="445"/>
        <v>0</v>
      </c>
      <c r="BM263">
        <f t="shared" ref="BM263:CR263" si="446">BM114</f>
        <v>0</v>
      </c>
      <c r="BN263">
        <f t="shared" si="446"/>
        <v>0</v>
      </c>
      <c r="BO263">
        <f t="shared" si="446"/>
        <v>0</v>
      </c>
      <c r="BP263">
        <f t="shared" si="446"/>
        <v>0</v>
      </c>
      <c r="BQ263">
        <f t="shared" si="446"/>
        <v>0</v>
      </c>
      <c r="BR263">
        <f t="shared" si="446"/>
        <v>0</v>
      </c>
      <c r="BS263">
        <f t="shared" si="446"/>
        <v>0</v>
      </c>
      <c r="BT263">
        <f t="shared" si="446"/>
        <v>0</v>
      </c>
      <c r="BU263">
        <f t="shared" si="446"/>
        <v>0</v>
      </c>
      <c r="BV263">
        <f t="shared" si="446"/>
        <v>0</v>
      </c>
      <c r="BW263">
        <f t="shared" si="446"/>
        <v>0</v>
      </c>
      <c r="BX263">
        <f t="shared" si="446"/>
        <v>0</v>
      </c>
      <c r="BY263">
        <f t="shared" si="446"/>
        <v>0</v>
      </c>
      <c r="BZ263">
        <f t="shared" si="446"/>
        <v>0</v>
      </c>
      <c r="CA263">
        <f t="shared" si="446"/>
        <v>0</v>
      </c>
      <c r="CB263">
        <f t="shared" si="446"/>
        <v>0</v>
      </c>
      <c r="CC263">
        <f t="shared" si="446"/>
        <v>0</v>
      </c>
      <c r="CD263">
        <f t="shared" si="446"/>
        <v>0</v>
      </c>
      <c r="CE263">
        <f t="shared" si="446"/>
        <v>0</v>
      </c>
      <c r="CF263">
        <f t="shared" si="446"/>
        <v>0</v>
      </c>
      <c r="CG263">
        <f t="shared" si="446"/>
        <v>0</v>
      </c>
      <c r="CH263">
        <f t="shared" si="446"/>
        <v>0</v>
      </c>
      <c r="CI263">
        <f t="shared" si="446"/>
        <v>0</v>
      </c>
      <c r="CJ263">
        <f t="shared" si="446"/>
        <v>0</v>
      </c>
      <c r="CK263">
        <f t="shared" si="446"/>
        <v>0</v>
      </c>
      <c r="CL263">
        <f t="shared" si="446"/>
        <v>0</v>
      </c>
      <c r="CM263">
        <f t="shared" si="446"/>
        <v>0</v>
      </c>
      <c r="CN263">
        <f t="shared" si="446"/>
        <v>0</v>
      </c>
      <c r="CO263">
        <f t="shared" si="446"/>
        <v>0</v>
      </c>
      <c r="CP263">
        <f t="shared" si="446"/>
        <v>0</v>
      </c>
      <c r="CQ263">
        <f t="shared" si="446"/>
        <v>0</v>
      </c>
      <c r="CR263">
        <f t="shared" si="446"/>
        <v>0</v>
      </c>
      <c r="CS263">
        <f t="shared" ref="CS263:DH263" si="447">CS114</f>
        <v>0</v>
      </c>
      <c r="CT263">
        <f t="shared" si="447"/>
        <v>0</v>
      </c>
      <c r="CU263">
        <f t="shared" si="447"/>
        <v>0</v>
      </c>
      <c r="CV263">
        <f t="shared" si="447"/>
        <v>0</v>
      </c>
      <c r="CW263">
        <f t="shared" si="447"/>
        <v>0</v>
      </c>
      <c r="CX263">
        <f t="shared" si="447"/>
        <v>0</v>
      </c>
      <c r="CY263">
        <f t="shared" si="447"/>
        <v>0</v>
      </c>
      <c r="CZ263">
        <f t="shared" si="447"/>
        <v>0</v>
      </c>
      <c r="DA263">
        <f t="shared" si="447"/>
        <v>0</v>
      </c>
      <c r="DB263">
        <f t="shared" si="447"/>
        <v>0</v>
      </c>
      <c r="DC263">
        <f t="shared" si="447"/>
        <v>0</v>
      </c>
      <c r="DD263">
        <f t="shared" si="447"/>
        <v>0</v>
      </c>
      <c r="DE263">
        <f t="shared" si="447"/>
        <v>0</v>
      </c>
      <c r="DF263">
        <f t="shared" si="447"/>
        <v>0</v>
      </c>
      <c r="DG263">
        <f t="shared" si="447"/>
        <v>0</v>
      </c>
      <c r="DH263">
        <f t="shared" si="447"/>
        <v>0</v>
      </c>
    </row>
    <row r="264" spans="1:112">
      <c r="A264">
        <f t="shared" ref="A264:AF264" si="448">A115</f>
        <v>1205</v>
      </c>
      <c r="B264" t="str">
        <f t="shared" si="448"/>
        <v>Gobierno Autónomo Municipal de El Alto de La Paz</v>
      </c>
      <c r="C264">
        <f t="shared" si="448"/>
        <v>0</v>
      </c>
      <c r="D264">
        <f t="shared" si="448"/>
        <v>0</v>
      </c>
      <c r="E264">
        <f t="shared" si="448"/>
        <v>0</v>
      </c>
      <c r="F264">
        <f t="shared" si="448"/>
        <v>0</v>
      </c>
      <c r="G264">
        <f t="shared" si="448"/>
        <v>0</v>
      </c>
      <c r="H264">
        <f t="shared" si="448"/>
        <v>0</v>
      </c>
      <c r="I264">
        <f t="shared" si="448"/>
        <v>0</v>
      </c>
      <c r="J264">
        <f t="shared" si="448"/>
        <v>0</v>
      </c>
      <c r="K264">
        <f t="shared" si="448"/>
        <v>0</v>
      </c>
      <c r="L264">
        <f t="shared" si="448"/>
        <v>0</v>
      </c>
      <c r="M264">
        <f t="shared" si="448"/>
        <v>0</v>
      </c>
      <c r="N264">
        <f t="shared" si="448"/>
        <v>0</v>
      </c>
      <c r="O264">
        <f t="shared" si="448"/>
        <v>0</v>
      </c>
      <c r="P264">
        <f t="shared" si="448"/>
        <v>0</v>
      </c>
      <c r="Q264">
        <f t="shared" si="448"/>
        <v>0</v>
      </c>
      <c r="R264">
        <f t="shared" si="448"/>
        <v>2486.6999999999998</v>
      </c>
      <c r="S264">
        <f t="shared" si="448"/>
        <v>0</v>
      </c>
      <c r="T264">
        <f t="shared" si="448"/>
        <v>0</v>
      </c>
      <c r="U264">
        <f t="shared" si="448"/>
        <v>0</v>
      </c>
      <c r="V264">
        <f t="shared" si="448"/>
        <v>0</v>
      </c>
      <c r="W264">
        <f t="shared" si="448"/>
        <v>0</v>
      </c>
      <c r="X264">
        <f t="shared" si="448"/>
        <v>0</v>
      </c>
      <c r="Y264">
        <f t="shared" si="448"/>
        <v>0</v>
      </c>
      <c r="Z264">
        <f t="shared" si="448"/>
        <v>0</v>
      </c>
      <c r="AA264">
        <f t="shared" si="448"/>
        <v>0</v>
      </c>
      <c r="AB264">
        <f t="shared" si="448"/>
        <v>0</v>
      </c>
      <c r="AC264">
        <f t="shared" si="448"/>
        <v>0</v>
      </c>
      <c r="AD264">
        <f t="shared" si="448"/>
        <v>0</v>
      </c>
      <c r="AE264">
        <f t="shared" si="448"/>
        <v>0</v>
      </c>
      <c r="AF264">
        <f t="shared" si="448"/>
        <v>0</v>
      </c>
      <c r="AG264">
        <f t="shared" ref="AG264:BL264" si="449">AG115</f>
        <v>0</v>
      </c>
      <c r="AH264">
        <f t="shared" si="449"/>
        <v>0</v>
      </c>
      <c r="AI264">
        <f t="shared" si="449"/>
        <v>0</v>
      </c>
      <c r="AJ264">
        <f t="shared" si="449"/>
        <v>0</v>
      </c>
      <c r="AK264">
        <f t="shared" si="449"/>
        <v>0</v>
      </c>
      <c r="AL264">
        <f t="shared" si="449"/>
        <v>0</v>
      </c>
      <c r="AM264">
        <f t="shared" si="449"/>
        <v>0</v>
      </c>
      <c r="AN264">
        <f t="shared" si="449"/>
        <v>0</v>
      </c>
      <c r="AO264">
        <f t="shared" si="449"/>
        <v>0</v>
      </c>
      <c r="AP264">
        <f t="shared" si="449"/>
        <v>0</v>
      </c>
      <c r="AQ264">
        <f t="shared" si="449"/>
        <v>0</v>
      </c>
      <c r="AR264">
        <f t="shared" si="449"/>
        <v>0</v>
      </c>
      <c r="AS264">
        <f t="shared" si="449"/>
        <v>0</v>
      </c>
      <c r="AT264">
        <f t="shared" si="449"/>
        <v>0</v>
      </c>
      <c r="AU264">
        <f t="shared" si="449"/>
        <v>0</v>
      </c>
      <c r="AV264">
        <f t="shared" si="449"/>
        <v>0</v>
      </c>
      <c r="AW264">
        <f t="shared" si="449"/>
        <v>0</v>
      </c>
      <c r="AX264">
        <f t="shared" si="449"/>
        <v>0</v>
      </c>
      <c r="AY264">
        <f t="shared" si="449"/>
        <v>0</v>
      </c>
      <c r="AZ264">
        <f t="shared" si="449"/>
        <v>0</v>
      </c>
      <c r="BA264">
        <f t="shared" si="449"/>
        <v>0</v>
      </c>
      <c r="BB264">
        <f t="shared" si="449"/>
        <v>0</v>
      </c>
      <c r="BC264">
        <f t="shared" si="449"/>
        <v>0</v>
      </c>
      <c r="BD264">
        <f t="shared" si="449"/>
        <v>0</v>
      </c>
      <c r="BE264">
        <f t="shared" si="449"/>
        <v>0</v>
      </c>
      <c r="BF264">
        <f t="shared" si="449"/>
        <v>0</v>
      </c>
      <c r="BG264">
        <f t="shared" si="449"/>
        <v>0</v>
      </c>
      <c r="BH264">
        <f t="shared" si="449"/>
        <v>0</v>
      </c>
      <c r="BI264">
        <f t="shared" si="449"/>
        <v>0</v>
      </c>
      <c r="BJ264">
        <f t="shared" si="449"/>
        <v>0</v>
      </c>
      <c r="BK264">
        <f t="shared" si="449"/>
        <v>0</v>
      </c>
      <c r="BL264">
        <f t="shared" si="449"/>
        <v>0</v>
      </c>
      <c r="BM264">
        <f t="shared" ref="BM264:CR264" si="450">BM115</f>
        <v>0</v>
      </c>
      <c r="BN264">
        <f t="shared" si="450"/>
        <v>0</v>
      </c>
      <c r="BO264">
        <f t="shared" si="450"/>
        <v>0</v>
      </c>
      <c r="BP264">
        <f t="shared" si="450"/>
        <v>0</v>
      </c>
      <c r="BQ264">
        <f t="shared" si="450"/>
        <v>0</v>
      </c>
      <c r="BR264">
        <f t="shared" si="450"/>
        <v>0</v>
      </c>
      <c r="BS264">
        <f t="shared" si="450"/>
        <v>0</v>
      </c>
      <c r="BT264">
        <f t="shared" si="450"/>
        <v>0</v>
      </c>
      <c r="BU264">
        <f t="shared" si="450"/>
        <v>0</v>
      </c>
      <c r="BV264">
        <f t="shared" si="450"/>
        <v>0</v>
      </c>
      <c r="BW264">
        <f t="shared" si="450"/>
        <v>0</v>
      </c>
      <c r="BX264">
        <f t="shared" si="450"/>
        <v>0</v>
      </c>
      <c r="BY264">
        <f t="shared" si="450"/>
        <v>0</v>
      </c>
      <c r="BZ264">
        <f t="shared" si="450"/>
        <v>0</v>
      </c>
      <c r="CA264">
        <f t="shared" si="450"/>
        <v>0</v>
      </c>
      <c r="CB264">
        <f t="shared" si="450"/>
        <v>0</v>
      </c>
      <c r="CC264">
        <f t="shared" si="450"/>
        <v>0</v>
      </c>
      <c r="CD264">
        <f t="shared" si="450"/>
        <v>0</v>
      </c>
      <c r="CE264">
        <f t="shared" si="450"/>
        <v>0</v>
      </c>
      <c r="CF264">
        <f t="shared" si="450"/>
        <v>0</v>
      </c>
      <c r="CG264">
        <f t="shared" si="450"/>
        <v>0</v>
      </c>
      <c r="CH264">
        <f t="shared" si="450"/>
        <v>0</v>
      </c>
      <c r="CI264">
        <f t="shared" si="450"/>
        <v>0</v>
      </c>
      <c r="CJ264">
        <f t="shared" si="450"/>
        <v>0</v>
      </c>
      <c r="CK264">
        <f t="shared" si="450"/>
        <v>0</v>
      </c>
      <c r="CL264">
        <f t="shared" si="450"/>
        <v>0</v>
      </c>
      <c r="CM264">
        <f t="shared" si="450"/>
        <v>0</v>
      </c>
      <c r="CN264">
        <f t="shared" si="450"/>
        <v>0</v>
      </c>
      <c r="CO264">
        <f t="shared" si="450"/>
        <v>0</v>
      </c>
      <c r="CP264">
        <f t="shared" si="450"/>
        <v>0</v>
      </c>
      <c r="CQ264">
        <f t="shared" si="450"/>
        <v>0</v>
      </c>
      <c r="CR264">
        <f t="shared" si="450"/>
        <v>0</v>
      </c>
      <c r="CS264">
        <f t="shared" ref="CS264:DH264" si="451">CS115</f>
        <v>0</v>
      </c>
      <c r="CT264">
        <f t="shared" si="451"/>
        <v>0</v>
      </c>
      <c r="CU264">
        <f t="shared" si="451"/>
        <v>0</v>
      </c>
      <c r="CV264">
        <f t="shared" si="451"/>
        <v>0</v>
      </c>
      <c r="CW264">
        <f t="shared" si="451"/>
        <v>0</v>
      </c>
      <c r="CX264">
        <f t="shared" si="451"/>
        <v>0</v>
      </c>
      <c r="CY264">
        <f t="shared" si="451"/>
        <v>0</v>
      </c>
      <c r="CZ264">
        <f t="shared" si="451"/>
        <v>0</v>
      </c>
      <c r="DA264">
        <f t="shared" si="451"/>
        <v>0</v>
      </c>
      <c r="DB264">
        <f t="shared" si="451"/>
        <v>0</v>
      </c>
      <c r="DC264">
        <f t="shared" si="451"/>
        <v>0</v>
      </c>
      <c r="DD264">
        <f t="shared" si="451"/>
        <v>0</v>
      </c>
      <c r="DE264">
        <f t="shared" si="451"/>
        <v>0</v>
      </c>
      <c r="DF264">
        <f t="shared" si="451"/>
        <v>0</v>
      </c>
      <c r="DG264">
        <f t="shared" si="451"/>
        <v>0</v>
      </c>
      <c r="DH264">
        <f t="shared" si="451"/>
        <v>0</v>
      </c>
    </row>
    <row r="265" spans="1:112">
      <c r="A265">
        <f t="shared" ref="A265:AF265" si="452">A116</f>
        <v>344</v>
      </c>
      <c r="B265" t="str">
        <f t="shared" si="452"/>
        <v>Instituto Plurinacional de Estudio de Lenguas y Culturas</v>
      </c>
      <c r="C265">
        <f t="shared" si="452"/>
        <v>0</v>
      </c>
      <c r="D265">
        <f t="shared" si="452"/>
        <v>0</v>
      </c>
      <c r="E265">
        <f t="shared" si="452"/>
        <v>0</v>
      </c>
      <c r="F265">
        <f t="shared" si="452"/>
        <v>0</v>
      </c>
      <c r="G265">
        <f t="shared" si="452"/>
        <v>0</v>
      </c>
      <c r="H265">
        <f t="shared" si="452"/>
        <v>0</v>
      </c>
      <c r="I265">
        <f t="shared" si="452"/>
        <v>0</v>
      </c>
      <c r="J265">
        <f t="shared" si="452"/>
        <v>0</v>
      </c>
      <c r="K265">
        <f t="shared" si="452"/>
        <v>0</v>
      </c>
      <c r="L265">
        <f t="shared" si="452"/>
        <v>0</v>
      </c>
      <c r="M265">
        <f t="shared" si="452"/>
        <v>0</v>
      </c>
      <c r="N265">
        <f t="shared" si="452"/>
        <v>0</v>
      </c>
      <c r="O265">
        <f t="shared" si="452"/>
        <v>0</v>
      </c>
      <c r="P265">
        <f t="shared" si="452"/>
        <v>0</v>
      </c>
      <c r="Q265">
        <f t="shared" si="452"/>
        <v>0</v>
      </c>
      <c r="R265">
        <f t="shared" si="452"/>
        <v>4013.08</v>
      </c>
      <c r="S265">
        <f t="shared" si="452"/>
        <v>0</v>
      </c>
      <c r="T265">
        <f t="shared" si="452"/>
        <v>682891</v>
      </c>
      <c r="U265">
        <f t="shared" si="452"/>
        <v>0</v>
      </c>
      <c r="V265">
        <f t="shared" si="452"/>
        <v>0</v>
      </c>
      <c r="W265">
        <f t="shared" si="452"/>
        <v>0</v>
      </c>
      <c r="X265">
        <f t="shared" si="452"/>
        <v>0</v>
      </c>
      <c r="Y265">
        <f t="shared" si="452"/>
        <v>0</v>
      </c>
      <c r="Z265">
        <f t="shared" si="452"/>
        <v>0</v>
      </c>
      <c r="AA265">
        <f t="shared" si="452"/>
        <v>0</v>
      </c>
      <c r="AB265">
        <f t="shared" si="452"/>
        <v>0</v>
      </c>
      <c r="AC265">
        <f t="shared" si="452"/>
        <v>0</v>
      </c>
      <c r="AD265">
        <f t="shared" si="452"/>
        <v>0</v>
      </c>
      <c r="AE265">
        <f t="shared" si="452"/>
        <v>0</v>
      </c>
      <c r="AF265">
        <f t="shared" si="452"/>
        <v>0</v>
      </c>
      <c r="AG265">
        <f t="shared" ref="AG265:BL265" si="453">AG116</f>
        <v>0</v>
      </c>
      <c r="AH265">
        <f t="shared" si="453"/>
        <v>0</v>
      </c>
      <c r="AI265">
        <f t="shared" si="453"/>
        <v>0</v>
      </c>
      <c r="AJ265">
        <f t="shared" si="453"/>
        <v>0</v>
      </c>
      <c r="AK265">
        <f t="shared" si="453"/>
        <v>0</v>
      </c>
      <c r="AL265">
        <f t="shared" si="453"/>
        <v>0</v>
      </c>
      <c r="AM265">
        <f t="shared" si="453"/>
        <v>0</v>
      </c>
      <c r="AN265">
        <f t="shared" si="453"/>
        <v>0</v>
      </c>
      <c r="AO265">
        <f t="shared" si="453"/>
        <v>0</v>
      </c>
      <c r="AP265">
        <f t="shared" si="453"/>
        <v>0</v>
      </c>
      <c r="AQ265">
        <f t="shared" si="453"/>
        <v>0</v>
      </c>
      <c r="AR265">
        <f t="shared" si="453"/>
        <v>0</v>
      </c>
      <c r="AS265">
        <f t="shared" si="453"/>
        <v>0</v>
      </c>
      <c r="AT265">
        <f t="shared" si="453"/>
        <v>0</v>
      </c>
      <c r="AU265">
        <f t="shared" si="453"/>
        <v>0</v>
      </c>
      <c r="AV265">
        <f t="shared" si="453"/>
        <v>0</v>
      </c>
      <c r="AW265">
        <f t="shared" si="453"/>
        <v>0</v>
      </c>
      <c r="AX265">
        <f t="shared" si="453"/>
        <v>0</v>
      </c>
      <c r="AY265">
        <f t="shared" si="453"/>
        <v>0</v>
      </c>
      <c r="AZ265">
        <f t="shared" si="453"/>
        <v>0</v>
      </c>
      <c r="BA265">
        <f t="shared" si="453"/>
        <v>0</v>
      </c>
      <c r="BB265">
        <f t="shared" si="453"/>
        <v>0</v>
      </c>
      <c r="BC265">
        <f t="shared" si="453"/>
        <v>0</v>
      </c>
      <c r="BD265">
        <f t="shared" si="453"/>
        <v>0</v>
      </c>
      <c r="BE265">
        <f t="shared" si="453"/>
        <v>0</v>
      </c>
      <c r="BF265">
        <f t="shared" si="453"/>
        <v>0</v>
      </c>
      <c r="BG265">
        <f t="shared" si="453"/>
        <v>0</v>
      </c>
      <c r="BH265">
        <f t="shared" si="453"/>
        <v>0</v>
      </c>
      <c r="BI265">
        <f t="shared" si="453"/>
        <v>0</v>
      </c>
      <c r="BJ265">
        <f t="shared" si="453"/>
        <v>0</v>
      </c>
      <c r="BK265">
        <f t="shared" si="453"/>
        <v>0</v>
      </c>
      <c r="BL265">
        <f t="shared" si="453"/>
        <v>0</v>
      </c>
      <c r="BM265">
        <f t="shared" ref="BM265:CR265" si="454">BM116</f>
        <v>0</v>
      </c>
      <c r="BN265">
        <f t="shared" si="454"/>
        <v>0</v>
      </c>
      <c r="BO265">
        <f t="shared" si="454"/>
        <v>0</v>
      </c>
      <c r="BP265">
        <f t="shared" si="454"/>
        <v>0</v>
      </c>
      <c r="BQ265">
        <f t="shared" si="454"/>
        <v>0</v>
      </c>
      <c r="BR265">
        <f t="shared" si="454"/>
        <v>0</v>
      </c>
      <c r="BS265">
        <f t="shared" si="454"/>
        <v>0</v>
      </c>
      <c r="BT265">
        <f t="shared" si="454"/>
        <v>0</v>
      </c>
      <c r="BU265">
        <f t="shared" si="454"/>
        <v>0</v>
      </c>
      <c r="BV265">
        <f t="shared" si="454"/>
        <v>0</v>
      </c>
      <c r="BW265">
        <f t="shared" si="454"/>
        <v>0</v>
      </c>
      <c r="BX265">
        <f t="shared" si="454"/>
        <v>0</v>
      </c>
      <c r="BY265">
        <f t="shared" si="454"/>
        <v>0</v>
      </c>
      <c r="BZ265">
        <f t="shared" si="454"/>
        <v>0</v>
      </c>
      <c r="CA265">
        <f t="shared" si="454"/>
        <v>0</v>
      </c>
      <c r="CB265">
        <f t="shared" si="454"/>
        <v>0</v>
      </c>
      <c r="CC265">
        <f t="shared" si="454"/>
        <v>0</v>
      </c>
      <c r="CD265">
        <f t="shared" si="454"/>
        <v>0</v>
      </c>
      <c r="CE265">
        <f t="shared" si="454"/>
        <v>0</v>
      </c>
      <c r="CF265">
        <f t="shared" si="454"/>
        <v>0</v>
      </c>
      <c r="CG265">
        <f t="shared" si="454"/>
        <v>0</v>
      </c>
      <c r="CH265">
        <f t="shared" si="454"/>
        <v>0</v>
      </c>
      <c r="CI265">
        <f t="shared" si="454"/>
        <v>0</v>
      </c>
      <c r="CJ265">
        <f t="shared" si="454"/>
        <v>0</v>
      </c>
      <c r="CK265">
        <f t="shared" si="454"/>
        <v>0</v>
      </c>
      <c r="CL265">
        <f t="shared" si="454"/>
        <v>0</v>
      </c>
      <c r="CM265">
        <f t="shared" si="454"/>
        <v>0</v>
      </c>
      <c r="CN265">
        <f t="shared" si="454"/>
        <v>0</v>
      </c>
      <c r="CO265">
        <f t="shared" si="454"/>
        <v>0</v>
      </c>
      <c r="CP265">
        <f t="shared" si="454"/>
        <v>0</v>
      </c>
      <c r="CQ265">
        <f t="shared" si="454"/>
        <v>0</v>
      </c>
      <c r="CR265">
        <f t="shared" si="454"/>
        <v>0</v>
      </c>
      <c r="CS265">
        <f t="shared" ref="CS265:DH265" si="455">CS116</f>
        <v>0</v>
      </c>
      <c r="CT265">
        <f t="shared" si="455"/>
        <v>0</v>
      </c>
      <c r="CU265">
        <f t="shared" si="455"/>
        <v>0</v>
      </c>
      <c r="CV265">
        <f t="shared" si="455"/>
        <v>0</v>
      </c>
      <c r="CW265">
        <f t="shared" si="455"/>
        <v>0</v>
      </c>
      <c r="CX265">
        <f t="shared" si="455"/>
        <v>0</v>
      </c>
      <c r="CY265">
        <f t="shared" si="455"/>
        <v>0</v>
      </c>
      <c r="CZ265">
        <f t="shared" si="455"/>
        <v>0</v>
      </c>
      <c r="DA265">
        <f t="shared" si="455"/>
        <v>0</v>
      </c>
      <c r="DB265">
        <f t="shared" si="455"/>
        <v>0</v>
      </c>
      <c r="DC265">
        <f t="shared" si="455"/>
        <v>0</v>
      </c>
      <c r="DD265">
        <f t="shared" si="455"/>
        <v>0</v>
      </c>
      <c r="DE265">
        <f t="shared" si="455"/>
        <v>0</v>
      </c>
      <c r="DF265">
        <f t="shared" si="455"/>
        <v>0</v>
      </c>
      <c r="DG265">
        <f t="shared" si="455"/>
        <v>0</v>
      </c>
      <c r="DH265">
        <f t="shared" si="455"/>
        <v>0</v>
      </c>
    </row>
    <row r="266" spans="1:112">
      <c r="A266">
        <f t="shared" ref="A266:AF266" si="456">A117</f>
        <v>190</v>
      </c>
      <c r="B266" t="str">
        <f t="shared" si="456"/>
        <v>Autoridad Jurisdiccional Administrativa Minera</v>
      </c>
      <c r="C266">
        <f t="shared" si="456"/>
        <v>0</v>
      </c>
      <c r="D266">
        <f t="shared" si="456"/>
        <v>0</v>
      </c>
      <c r="E266">
        <f t="shared" si="456"/>
        <v>0</v>
      </c>
      <c r="F266">
        <f t="shared" si="456"/>
        <v>0</v>
      </c>
      <c r="G266">
        <f t="shared" si="456"/>
        <v>0</v>
      </c>
      <c r="H266">
        <f t="shared" si="456"/>
        <v>0</v>
      </c>
      <c r="I266">
        <f t="shared" si="456"/>
        <v>0</v>
      </c>
      <c r="J266">
        <f t="shared" si="456"/>
        <v>0</v>
      </c>
      <c r="K266">
        <f t="shared" si="456"/>
        <v>0</v>
      </c>
      <c r="L266">
        <f t="shared" si="456"/>
        <v>0</v>
      </c>
      <c r="M266">
        <f t="shared" si="456"/>
        <v>0</v>
      </c>
      <c r="N266">
        <f t="shared" si="456"/>
        <v>0</v>
      </c>
      <c r="O266">
        <f t="shared" si="456"/>
        <v>0</v>
      </c>
      <c r="P266">
        <f t="shared" si="456"/>
        <v>0</v>
      </c>
      <c r="Q266">
        <f t="shared" si="456"/>
        <v>0</v>
      </c>
      <c r="R266">
        <f t="shared" si="456"/>
        <v>401639.23</v>
      </c>
      <c r="S266">
        <f t="shared" si="456"/>
        <v>0</v>
      </c>
      <c r="T266">
        <f t="shared" si="456"/>
        <v>11081.38</v>
      </c>
      <c r="U266">
        <f t="shared" si="456"/>
        <v>0</v>
      </c>
      <c r="V266">
        <f t="shared" si="456"/>
        <v>0</v>
      </c>
      <c r="W266">
        <f t="shared" si="456"/>
        <v>0</v>
      </c>
      <c r="X266">
        <f t="shared" si="456"/>
        <v>0</v>
      </c>
      <c r="Y266">
        <f t="shared" si="456"/>
        <v>0</v>
      </c>
      <c r="Z266">
        <f t="shared" si="456"/>
        <v>0</v>
      </c>
      <c r="AA266">
        <f t="shared" si="456"/>
        <v>0</v>
      </c>
      <c r="AB266">
        <f t="shared" si="456"/>
        <v>0</v>
      </c>
      <c r="AC266">
        <f t="shared" si="456"/>
        <v>0</v>
      </c>
      <c r="AD266">
        <f t="shared" si="456"/>
        <v>0</v>
      </c>
      <c r="AE266">
        <f t="shared" si="456"/>
        <v>0</v>
      </c>
      <c r="AF266">
        <f t="shared" si="456"/>
        <v>0</v>
      </c>
      <c r="AG266">
        <f t="shared" ref="AG266:BL266" si="457">AG117</f>
        <v>0</v>
      </c>
      <c r="AH266">
        <f t="shared" si="457"/>
        <v>0</v>
      </c>
      <c r="AI266">
        <f t="shared" si="457"/>
        <v>0</v>
      </c>
      <c r="AJ266">
        <f t="shared" si="457"/>
        <v>0</v>
      </c>
      <c r="AK266">
        <f t="shared" si="457"/>
        <v>0</v>
      </c>
      <c r="AL266">
        <f t="shared" si="457"/>
        <v>0</v>
      </c>
      <c r="AM266">
        <f t="shared" si="457"/>
        <v>0</v>
      </c>
      <c r="AN266">
        <f t="shared" si="457"/>
        <v>0</v>
      </c>
      <c r="AO266">
        <f t="shared" si="457"/>
        <v>0</v>
      </c>
      <c r="AP266">
        <f t="shared" si="457"/>
        <v>0</v>
      </c>
      <c r="AQ266">
        <f t="shared" si="457"/>
        <v>0</v>
      </c>
      <c r="AR266">
        <f t="shared" si="457"/>
        <v>0</v>
      </c>
      <c r="AS266">
        <f t="shared" si="457"/>
        <v>0</v>
      </c>
      <c r="AT266">
        <f t="shared" si="457"/>
        <v>0</v>
      </c>
      <c r="AU266">
        <f t="shared" si="457"/>
        <v>0</v>
      </c>
      <c r="AV266">
        <f t="shared" si="457"/>
        <v>0</v>
      </c>
      <c r="AW266">
        <f t="shared" si="457"/>
        <v>0</v>
      </c>
      <c r="AX266">
        <f t="shared" si="457"/>
        <v>0</v>
      </c>
      <c r="AY266">
        <f t="shared" si="457"/>
        <v>0</v>
      </c>
      <c r="AZ266">
        <f t="shared" si="457"/>
        <v>0</v>
      </c>
      <c r="BA266">
        <f t="shared" si="457"/>
        <v>0</v>
      </c>
      <c r="BB266">
        <f t="shared" si="457"/>
        <v>0</v>
      </c>
      <c r="BC266">
        <f t="shared" si="457"/>
        <v>0</v>
      </c>
      <c r="BD266">
        <f t="shared" si="457"/>
        <v>0</v>
      </c>
      <c r="BE266">
        <f t="shared" si="457"/>
        <v>0</v>
      </c>
      <c r="BF266">
        <f t="shared" si="457"/>
        <v>0</v>
      </c>
      <c r="BG266">
        <f t="shared" si="457"/>
        <v>0</v>
      </c>
      <c r="BH266">
        <f t="shared" si="457"/>
        <v>0</v>
      </c>
      <c r="BI266">
        <f t="shared" si="457"/>
        <v>0</v>
      </c>
      <c r="BJ266">
        <f t="shared" si="457"/>
        <v>0</v>
      </c>
      <c r="BK266">
        <f t="shared" si="457"/>
        <v>0</v>
      </c>
      <c r="BL266">
        <f t="shared" si="457"/>
        <v>0</v>
      </c>
      <c r="BM266">
        <f t="shared" ref="BM266:CR266" si="458">BM117</f>
        <v>0</v>
      </c>
      <c r="BN266">
        <f t="shared" si="458"/>
        <v>0</v>
      </c>
      <c r="BO266">
        <f t="shared" si="458"/>
        <v>0</v>
      </c>
      <c r="BP266">
        <f t="shared" si="458"/>
        <v>0</v>
      </c>
      <c r="BQ266">
        <f t="shared" si="458"/>
        <v>0</v>
      </c>
      <c r="BR266">
        <f t="shared" si="458"/>
        <v>0</v>
      </c>
      <c r="BS266">
        <f t="shared" si="458"/>
        <v>0</v>
      </c>
      <c r="BT266">
        <f t="shared" si="458"/>
        <v>0</v>
      </c>
      <c r="BU266">
        <f t="shared" si="458"/>
        <v>0</v>
      </c>
      <c r="BV266">
        <f t="shared" si="458"/>
        <v>0</v>
      </c>
      <c r="BW266">
        <f t="shared" si="458"/>
        <v>0</v>
      </c>
      <c r="BX266">
        <f t="shared" si="458"/>
        <v>0</v>
      </c>
      <c r="BY266">
        <f t="shared" si="458"/>
        <v>0</v>
      </c>
      <c r="BZ266">
        <f t="shared" si="458"/>
        <v>0</v>
      </c>
      <c r="CA266">
        <f t="shared" si="458"/>
        <v>0</v>
      </c>
      <c r="CB266">
        <f t="shared" si="458"/>
        <v>0</v>
      </c>
      <c r="CC266">
        <f t="shared" si="458"/>
        <v>0</v>
      </c>
      <c r="CD266">
        <f t="shared" si="458"/>
        <v>0</v>
      </c>
      <c r="CE266">
        <f t="shared" si="458"/>
        <v>0</v>
      </c>
      <c r="CF266">
        <f t="shared" si="458"/>
        <v>0</v>
      </c>
      <c r="CG266">
        <f t="shared" si="458"/>
        <v>0</v>
      </c>
      <c r="CH266">
        <f t="shared" si="458"/>
        <v>0</v>
      </c>
      <c r="CI266">
        <f t="shared" si="458"/>
        <v>0</v>
      </c>
      <c r="CJ266">
        <f t="shared" si="458"/>
        <v>0</v>
      </c>
      <c r="CK266">
        <f t="shared" si="458"/>
        <v>0</v>
      </c>
      <c r="CL266">
        <f t="shared" si="458"/>
        <v>0</v>
      </c>
      <c r="CM266">
        <f t="shared" si="458"/>
        <v>0</v>
      </c>
      <c r="CN266">
        <f t="shared" si="458"/>
        <v>0</v>
      </c>
      <c r="CO266">
        <f t="shared" si="458"/>
        <v>0</v>
      </c>
      <c r="CP266">
        <f t="shared" si="458"/>
        <v>0</v>
      </c>
      <c r="CQ266">
        <f t="shared" si="458"/>
        <v>0</v>
      </c>
      <c r="CR266">
        <f t="shared" si="458"/>
        <v>0</v>
      </c>
      <c r="CS266">
        <f t="shared" ref="CS266:DH266" si="459">CS117</f>
        <v>0</v>
      </c>
      <c r="CT266">
        <f t="shared" si="459"/>
        <v>0</v>
      </c>
      <c r="CU266">
        <f t="shared" si="459"/>
        <v>0</v>
      </c>
      <c r="CV266">
        <f t="shared" si="459"/>
        <v>0</v>
      </c>
      <c r="CW266">
        <f t="shared" si="459"/>
        <v>0</v>
      </c>
      <c r="CX266">
        <f t="shared" si="459"/>
        <v>0</v>
      </c>
      <c r="CY266">
        <f t="shared" si="459"/>
        <v>0</v>
      </c>
      <c r="CZ266">
        <f t="shared" si="459"/>
        <v>0</v>
      </c>
      <c r="DA266">
        <f t="shared" si="459"/>
        <v>0</v>
      </c>
      <c r="DB266">
        <f t="shared" si="459"/>
        <v>0</v>
      </c>
      <c r="DC266">
        <f t="shared" si="459"/>
        <v>0</v>
      </c>
      <c r="DD266">
        <f t="shared" si="459"/>
        <v>0</v>
      </c>
      <c r="DE266">
        <f t="shared" si="459"/>
        <v>0</v>
      </c>
      <c r="DF266">
        <f t="shared" si="459"/>
        <v>0</v>
      </c>
      <c r="DG266">
        <f t="shared" si="459"/>
        <v>0</v>
      </c>
      <c r="DH266">
        <f t="shared" si="459"/>
        <v>0</v>
      </c>
    </row>
    <row r="267" spans="1:112">
      <c r="A267">
        <f t="shared" ref="A267:AF267" si="460">A118</f>
        <v>385</v>
      </c>
      <c r="B267" t="str">
        <f t="shared" si="460"/>
        <v>Autoridad de Supervisión de la Seguridad Social de Corto Plazo</v>
      </c>
      <c r="C267">
        <f t="shared" si="460"/>
        <v>0</v>
      </c>
      <c r="D267">
        <f t="shared" si="460"/>
        <v>0</v>
      </c>
      <c r="E267">
        <f t="shared" si="460"/>
        <v>0</v>
      </c>
      <c r="F267">
        <f t="shared" si="460"/>
        <v>0</v>
      </c>
      <c r="G267">
        <f t="shared" si="460"/>
        <v>0</v>
      </c>
      <c r="H267">
        <f t="shared" si="460"/>
        <v>0</v>
      </c>
      <c r="I267">
        <f t="shared" si="460"/>
        <v>0</v>
      </c>
      <c r="J267">
        <f t="shared" si="460"/>
        <v>0</v>
      </c>
      <c r="K267">
        <f t="shared" si="460"/>
        <v>0</v>
      </c>
      <c r="L267">
        <f t="shared" si="460"/>
        <v>0</v>
      </c>
      <c r="M267">
        <f t="shared" si="460"/>
        <v>0</v>
      </c>
      <c r="N267">
        <f t="shared" si="460"/>
        <v>0</v>
      </c>
      <c r="O267">
        <f t="shared" si="460"/>
        <v>0</v>
      </c>
      <c r="P267">
        <f t="shared" si="460"/>
        <v>0</v>
      </c>
      <c r="Q267">
        <f t="shared" si="460"/>
        <v>0</v>
      </c>
      <c r="R267">
        <f t="shared" si="460"/>
        <v>0</v>
      </c>
      <c r="S267">
        <f t="shared" si="460"/>
        <v>0</v>
      </c>
      <c r="T267">
        <f t="shared" si="460"/>
        <v>6022.6</v>
      </c>
      <c r="U267">
        <f t="shared" si="460"/>
        <v>0</v>
      </c>
      <c r="V267">
        <f t="shared" si="460"/>
        <v>0</v>
      </c>
      <c r="W267">
        <f t="shared" si="460"/>
        <v>0</v>
      </c>
      <c r="X267">
        <f t="shared" si="460"/>
        <v>0</v>
      </c>
      <c r="Y267">
        <f t="shared" si="460"/>
        <v>0</v>
      </c>
      <c r="Z267">
        <f t="shared" si="460"/>
        <v>0</v>
      </c>
      <c r="AA267">
        <f t="shared" si="460"/>
        <v>0</v>
      </c>
      <c r="AB267">
        <f t="shared" si="460"/>
        <v>0</v>
      </c>
      <c r="AC267">
        <f t="shared" si="460"/>
        <v>0</v>
      </c>
      <c r="AD267">
        <f t="shared" si="460"/>
        <v>0</v>
      </c>
      <c r="AE267">
        <f t="shared" si="460"/>
        <v>0</v>
      </c>
      <c r="AF267">
        <f t="shared" si="460"/>
        <v>0</v>
      </c>
      <c r="AG267">
        <f t="shared" ref="AG267:BL267" si="461">AG118</f>
        <v>0</v>
      </c>
      <c r="AH267">
        <f t="shared" si="461"/>
        <v>0</v>
      </c>
      <c r="AI267">
        <f t="shared" si="461"/>
        <v>0</v>
      </c>
      <c r="AJ267">
        <f t="shared" si="461"/>
        <v>0</v>
      </c>
      <c r="AK267">
        <f t="shared" si="461"/>
        <v>0</v>
      </c>
      <c r="AL267">
        <f t="shared" si="461"/>
        <v>0</v>
      </c>
      <c r="AM267">
        <f t="shared" si="461"/>
        <v>0</v>
      </c>
      <c r="AN267">
        <f t="shared" si="461"/>
        <v>0</v>
      </c>
      <c r="AO267">
        <f t="shared" si="461"/>
        <v>0</v>
      </c>
      <c r="AP267">
        <f t="shared" si="461"/>
        <v>0</v>
      </c>
      <c r="AQ267">
        <f t="shared" si="461"/>
        <v>0</v>
      </c>
      <c r="AR267">
        <f t="shared" si="461"/>
        <v>0</v>
      </c>
      <c r="AS267">
        <f t="shared" si="461"/>
        <v>0</v>
      </c>
      <c r="AT267">
        <f t="shared" si="461"/>
        <v>0</v>
      </c>
      <c r="AU267">
        <f t="shared" si="461"/>
        <v>0</v>
      </c>
      <c r="AV267">
        <f t="shared" si="461"/>
        <v>0</v>
      </c>
      <c r="AW267">
        <f t="shared" si="461"/>
        <v>0</v>
      </c>
      <c r="AX267">
        <f t="shared" si="461"/>
        <v>0</v>
      </c>
      <c r="AY267">
        <f t="shared" si="461"/>
        <v>0</v>
      </c>
      <c r="AZ267">
        <f t="shared" si="461"/>
        <v>0</v>
      </c>
      <c r="BA267">
        <f t="shared" si="461"/>
        <v>0</v>
      </c>
      <c r="BB267">
        <f t="shared" si="461"/>
        <v>0</v>
      </c>
      <c r="BC267">
        <f t="shared" si="461"/>
        <v>0</v>
      </c>
      <c r="BD267">
        <f t="shared" si="461"/>
        <v>0</v>
      </c>
      <c r="BE267">
        <f t="shared" si="461"/>
        <v>0</v>
      </c>
      <c r="BF267">
        <f t="shared" si="461"/>
        <v>0</v>
      </c>
      <c r="BG267">
        <f t="shared" si="461"/>
        <v>0</v>
      </c>
      <c r="BH267">
        <f t="shared" si="461"/>
        <v>0</v>
      </c>
      <c r="BI267">
        <f t="shared" si="461"/>
        <v>0</v>
      </c>
      <c r="BJ267">
        <f t="shared" si="461"/>
        <v>0</v>
      </c>
      <c r="BK267">
        <f t="shared" si="461"/>
        <v>0</v>
      </c>
      <c r="BL267">
        <f t="shared" si="461"/>
        <v>0</v>
      </c>
      <c r="BM267">
        <f t="shared" ref="BM267:CR267" si="462">BM118</f>
        <v>0</v>
      </c>
      <c r="BN267">
        <f t="shared" si="462"/>
        <v>0</v>
      </c>
      <c r="BO267">
        <f t="shared" si="462"/>
        <v>0</v>
      </c>
      <c r="BP267">
        <f t="shared" si="462"/>
        <v>0</v>
      </c>
      <c r="BQ267">
        <f t="shared" si="462"/>
        <v>0</v>
      </c>
      <c r="BR267">
        <f t="shared" si="462"/>
        <v>0</v>
      </c>
      <c r="BS267">
        <f t="shared" si="462"/>
        <v>0</v>
      </c>
      <c r="BT267">
        <f t="shared" si="462"/>
        <v>0</v>
      </c>
      <c r="BU267">
        <f t="shared" si="462"/>
        <v>0</v>
      </c>
      <c r="BV267">
        <f t="shared" si="462"/>
        <v>0</v>
      </c>
      <c r="BW267">
        <f t="shared" si="462"/>
        <v>0</v>
      </c>
      <c r="BX267">
        <f t="shared" si="462"/>
        <v>0</v>
      </c>
      <c r="BY267">
        <f t="shared" si="462"/>
        <v>0</v>
      </c>
      <c r="BZ267">
        <f t="shared" si="462"/>
        <v>0</v>
      </c>
      <c r="CA267">
        <f t="shared" si="462"/>
        <v>0</v>
      </c>
      <c r="CB267">
        <f t="shared" si="462"/>
        <v>0</v>
      </c>
      <c r="CC267">
        <f t="shared" si="462"/>
        <v>0</v>
      </c>
      <c r="CD267">
        <f t="shared" si="462"/>
        <v>0</v>
      </c>
      <c r="CE267">
        <f t="shared" si="462"/>
        <v>0</v>
      </c>
      <c r="CF267">
        <f t="shared" si="462"/>
        <v>0</v>
      </c>
      <c r="CG267">
        <f t="shared" si="462"/>
        <v>0</v>
      </c>
      <c r="CH267">
        <f t="shared" si="462"/>
        <v>0</v>
      </c>
      <c r="CI267">
        <f t="shared" si="462"/>
        <v>0</v>
      </c>
      <c r="CJ267">
        <f t="shared" si="462"/>
        <v>0</v>
      </c>
      <c r="CK267">
        <f t="shared" si="462"/>
        <v>0</v>
      </c>
      <c r="CL267">
        <f t="shared" si="462"/>
        <v>0</v>
      </c>
      <c r="CM267">
        <f t="shared" si="462"/>
        <v>0</v>
      </c>
      <c r="CN267">
        <f t="shared" si="462"/>
        <v>0</v>
      </c>
      <c r="CO267">
        <f t="shared" si="462"/>
        <v>0</v>
      </c>
      <c r="CP267">
        <f t="shared" si="462"/>
        <v>0</v>
      </c>
      <c r="CQ267">
        <f t="shared" si="462"/>
        <v>0</v>
      </c>
      <c r="CR267">
        <f t="shared" si="462"/>
        <v>0</v>
      </c>
      <c r="CS267">
        <f t="shared" ref="CS267:DH267" si="463">CS118</f>
        <v>0</v>
      </c>
      <c r="CT267">
        <f t="shared" si="463"/>
        <v>0</v>
      </c>
      <c r="CU267">
        <f t="shared" si="463"/>
        <v>0</v>
      </c>
      <c r="CV267">
        <f t="shared" si="463"/>
        <v>0</v>
      </c>
      <c r="CW267">
        <f t="shared" si="463"/>
        <v>0</v>
      </c>
      <c r="CX267">
        <f t="shared" si="463"/>
        <v>0</v>
      </c>
      <c r="CY267">
        <f t="shared" si="463"/>
        <v>0</v>
      </c>
      <c r="CZ267">
        <f t="shared" si="463"/>
        <v>0</v>
      </c>
      <c r="DA267">
        <f t="shared" si="463"/>
        <v>0</v>
      </c>
      <c r="DB267">
        <f t="shared" si="463"/>
        <v>0</v>
      </c>
      <c r="DC267">
        <f t="shared" si="463"/>
        <v>0</v>
      </c>
      <c r="DD267">
        <f t="shared" si="463"/>
        <v>0</v>
      </c>
      <c r="DE267">
        <f t="shared" si="463"/>
        <v>0</v>
      </c>
      <c r="DF267">
        <f t="shared" si="463"/>
        <v>0</v>
      </c>
      <c r="DG267">
        <f t="shared" si="463"/>
        <v>0</v>
      </c>
      <c r="DH267">
        <f t="shared" si="463"/>
        <v>0</v>
      </c>
    </row>
    <row r="268" spans="1:112">
      <c r="A268">
        <f t="shared" ref="A268:AF268" si="464">A119</f>
        <v>908</v>
      </c>
      <c r="B268" t="str">
        <f t="shared" si="464"/>
        <v>Gobierno Autónomo Departamental del Beni</v>
      </c>
      <c r="C268">
        <f t="shared" si="464"/>
        <v>0</v>
      </c>
      <c r="D268">
        <f t="shared" si="464"/>
        <v>0</v>
      </c>
      <c r="E268">
        <f t="shared" si="464"/>
        <v>0</v>
      </c>
      <c r="F268">
        <f t="shared" si="464"/>
        <v>0</v>
      </c>
      <c r="G268">
        <f t="shared" si="464"/>
        <v>0</v>
      </c>
      <c r="H268">
        <f t="shared" si="464"/>
        <v>0</v>
      </c>
      <c r="I268">
        <f t="shared" si="464"/>
        <v>0</v>
      </c>
      <c r="J268">
        <f t="shared" si="464"/>
        <v>0</v>
      </c>
      <c r="K268">
        <f t="shared" si="464"/>
        <v>0</v>
      </c>
      <c r="L268">
        <f t="shared" si="464"/>
        <v>0</v>
      </c>
      <c r="M268">
        <f t="shared" si="464"/>
        <v>0</v>
      </c>
      <c r="N268">
        <f t="shared" si="464"/>
        <v>0</v>
      </c>
      <c r="O268">
        <f t="shared" si="464"/>
        <v>0</v>
      </c>
      <c r="P268">
        <f t="shared" si="464"/>
        <v>0</v>
      </c>
      <c r="Q268">
        <f t="shared" si="464"/>
        <v>0</v>
      </c>
      <c r="R268">
        <f t="shared" si="464"/>
        <v>108</v>
      </c>
      <c r="S268">
        <f t="shared" si="464"/>
        <v>0</v>
      </c>
      <c r="T268">
        <f t="shared" si="464"/>
        <v>0</v>
      </c>
      <c r="U268">
        <f t="shared" si="464"/>
        <v>0</v>
      </c>
      <c r="V268">
        <f t="shared" si="464"/>
        <v>0</v>
      </c>
      <c r="W268">
        <f t="shared" si="464"/>
        <v>0</v>
      </c>
      <c r="X268">
        <f t="shared" si="464"/>
        <v>0</v>
      </c>
      <c r="Y268">
        <f t="shared" si="464"/>
        <v>0</v>
      </c>
      <c r="Z268">
        <f t="shared" si="464"/>
        <v>0</v>
      </c>
      <c r="AA268">
        <f t="shared" si="464"/>
        <v>0</v>
      </c>
      <c r="AB268">
        <f t="shared" si="464"/>
        <v>0</v>
      </c>
      <c r="AC268">
        <f t="shared" si="464"/>
        <v>0</v>
      </c>
      <c r="AD268">
        <f t="shared" si="464"/>
        <v>0</v>
      </c>
      <c r="AE268">
        <f t="shared" si="464"/>
        <v>0</v>
      </c>
      <c r="AF268">
        <f t="shared" si="464"/>
        <v>0</v>
      </c>
      <c r="AG268">
        <f t="shared" ref="AG268:BL268" si="465">AG119</f>
        <v>0</v>
      </c>
      <c r="AH268">
        <f t="shared" si="465"/>
        <v>0</v>
      </c>
      <c r="AI268">
        <f t="shared" si="465"/>
        <v>0</v>
      </c>
      <c r="AJ268">
        <f t="shared" si="465"/>
        <v>0</v>
      </c>
      <c r="AK268">
        <f t="shared" si="465"/>
        <v>0</v>
      </c>
      <c r="AL268">
        <f t="shared" si="465"/>
        <v>0</v>
      </c>
      <c r="AM268">
        <f t="shared" si="465"/>
        <v>0</v>
      </c>
      <c r="AN268">
        <f t="shared" si="465"/>
        <v>0</v>
      </c>
      <c r="AO268">
        <f t="shared" si="465"/>
        <v>0</v>
      </c>
      <c r="AP268">
        <f t="shared" si="465"/>
        <v>0</v>
      </c>
      <c r="AQ268">
        <f t="shared" si="465"/>
        <v>0</v>
      </c>
      <c r="AR268">
        <f t="shared" si="465"/>
        <v>0</v>
      </c>
      <c r="AS268">
        <f t="shared" si="465"/>
        <v>0</v>
      </c>
      <c r="AT268">
        <f t="shared" si="465"/>
        <v>0</v>
      </c>
      <c r="AU268">
        <f t="shared" si="465"/>
        <v>0</v>
      </c>
      <c r="AV268">
        <f t="shared" si="465"/>
        <v>0</v>
      </c>
      <c r="AW268">
        <f t="shared" si="465"/>
        <v>0</v>
      </c>
      <c r="AX268">
        <f t="shared" si="465"/>
        <v>0</v>
      </c>
      <c r="AY268">
        <f t="shared" si="465"/>
        <v>0</v>
      </c>
      <c r="AZ268">
        <f t="shared" si="465"/>
        <v>0</v>
      </c>
      <c r="BA268">
        <f t="shared" si="465"/>
        <v>0</v>
      </c>
      <c r="BB268">
        <f t="shared" si="465"/>
        <v>0</v>
      </c>
      <c r="BC268">
        <f t="shared" si="465"/>
        <v>0</v>
      </c>
      <c r="BD268">
        <f t="shared" si="465"/>
        <v>0</v>
      </c>
      <c r="BE268">
        <f t="shared" si="465"/>
        <v>0</v>
      </c>
      <c r="BF268">
        <f t="shared" si="465"/>
        <v>0</v>
      </c>
      <c r="BG268">
        <f t="shared" si="465"/>
        <v>0</v>
      </c>
      <c r="BH268">
        <f t="shared" si="465"/>
        <v>0</v>
      </c>
      <c r="BI268">
        <f t="shared" si="465"/>
        <v>0</v>
      </c>
      <c r="BJ268">
        <f t="shared" si="465"/>
        <v>0</v>
      </c>
      <c r="BK268">
        <f t="shared" si="465"/>
        <v>0</v>
      </c>
      <c r="BL268">
        <f t="shared" si="465"/>
        <v>0</v>
      </c>
      <c r="BM268">
        <f t="shared" ref="BM268:CR268" si="466">BM119</f>
        <v>0</v>
      </c>
      <c r="BN268">
        <f t="shared" si="466"/>
        <v>0</v>
      </c>
      <c r="BO268">
        <f t="shared" si="466"/>
        <v>0</v>
      </c>
      <c r="BP268">
        <f t="shared" si="466"/>
        <v>0</v>
      </c>
      <c r="BQ268">
        <f t="shared" si="466"/>
        <v>0</v>
      </c>
      <c r="BR268">
        <f t="shared" si="466"/>
        <v>0</v>
      </c>
      <c r="BS268">
        <f t="shared" si="466"/>
        <v>0</v>
      </c>
      <c r="BT268">
        <f t="shared" si="466"/>
        <v>0</v>
      </c>
      <c r="BU268">
        <f t="shared" si="466"/>
        <v>0</v>
      </c>
      <c r="BV268">
        <f t="shared" si="466"/>
        <v>0</v>
      </c>
      <c r="BW268">
        <f t="shared" si="466"/>
        <v>0</v>
      </c>
      <c r="BX268">
        <f t="shared" si="466"/>
        <v>0</v>
      </c>
      <c r="BY268">
        <f t="shared" si="466"/>
        <v>0</v>
      </c>
      <c r="BZ268">
        <f t="shared" si="466"/>
        <v>0</v>
      </c>
      <c r="CA268">
        <f t="shared" si="466"/>
        <v>0</v>
      </c>
      <c r="CB268">
        <f t="shared" si="466"/>
        <v>0</v>
      </c>
      <c r="CC268">
        <f t="shared" si="466"/>
        <v>0</v>
      </c>
      <c r="CD268">
        <f t="shared" si="466"/>
        <v>0</v>
      </c>
      <c r="CE268">
        <f t="shared" si="466"/>
        <v>0</v>
      </c>
      <c r="CF268">
        <f t="shared" si="466"/>
        <v>0</v>
      </c>
      <c r="CG268">
        <f t="shared" si="466"/>
        <v>0</v>
      </c>
      <c r="CH268">
        <f t="shared" si="466"/>
        <v>0</v>
      </c>
      <c r="CI268">
        <f t="shared" si="466"/>
        <v>0</v>
      </c>
      <c r="CJ268">
        <f t="shared" si="466"/>
        <v>0</v>
      </c>
      <c r="CK268">
        <f t="shared" si="466"/>
        <v>0</v>
      </c>
      <c r="CL268">
        <f t="shared" si="466"/>
        <v>0</v>
      </c>
      <c r="CM268">
        <f t="shared" si="466"/>
        <v>0</v>
      </c>
      <c r="CN268">
        <f t="shared" si="466"/>
        <v>0</v>
      </c>
      <c r="CO268">
        <f t="shared" si="466"/>
        <v>0</v>
      </c>
      <c r="CP268">
        <f t="shared" si="466"/>
        <v>0</v>
      </c>
      <c r="CQ268">
        <f t="shared" si="466"/>
        <v>0</v>
      </c>
      <c r="CR268">
        <f t="shared" si="466"/>
        <v>0</v>
      </c>
      <c r="CS268">
        <f t="shared" ref="CS268:DH268" si="467">CS119</f>
        <v>0</v>
      </c>
      <c r="CT268">
        <f t="shared" si="467"/>
        <v>0</v>
      </c>
      <c r="CU268">
        <f t="shared" si="467"/>
        <v>0</v>
      </c>
      <c r="CV268">
        <f t="shared" si="467"/>
        <v>0</v>
      </c>
      <c r="CW268">
        <f t="shared" si="467"/>
        <v>0</v>
      </c>
      <c r="CX268">
        <f t="shared" si="467"/>
        <v>0</v>
      </c>
      <c r="CY268">
        <f t="shared" si="467"/>
        <v>0</v>
      </c>
      <c r="CZ268">
        <f t="shared" si="467"/>
        <v>0</v>
      </c>
      <c r="DA268">
        <f t="shared" si="467"/>
        <v>0</v>
      </c>
      <c r="DB268">
        <f t="shared" si="467"/>
        <v>0</v>
      </c>
      <c r="DC268">
        <f t="shared" si="467"/>
        <v>0</v>
      </c>
      <c r="DD268">
        <f t="shared" si="467"/>
        <v>0</v>
      </c>
      <c r="DE268">
        <f t="shared" si="467"/>
        <v>0</v>
      </c>
      <c r="DF268">
        <f t="shared" si="467"/>
        <v>0</v>
      </c>
      <c r="DG268">
        <f t="shared" si="467"/>
        <v>0</v>
      </c>
      <c r="DH268">
        <f t="shared" si="467"/>
        <v>0</v>
      </c>
    </row>
    <row r="269" spans="1:112">
      <c r="A269">
        <f t="shared" ref="A269:AF269" si="468">A120</f>
        <v>292</v>
      </c>
      <c r="B269" t="str">
        <f t="shared" si="468"/>
        <v>Vías Bolivia</v>
      </c>
      <c r="C269">
        <f t="shared" si="468"/>
        <v>0</v>
      </c>
      <c r="D269">
        <f t="shared" si="468"/>
        <v>0</v>
      </c>
      <c r="E269">
        <f t="shared" si="468"/>
        <v>0</v>
      </c>
      <c r="F269">
        <f t="shared" si="468"/>
        <v>0</v>
      </c>
      <c r="G269">
        <f t="shared" si="468"/>
        <v>0</v>
      </c>
      <c r="H269">
        <f t="shared" si="468"/>
        <v>0</v>
      </c>
      <c r="I269">
        <f t="shared" si="468"/>
        <v>0</v>
      </c>
      <c r="J269">
        <f t="shared" si="468"/>
        <v>0</v>
      </c>
      <c r="K269">
        <f t="shared" si="468"/>
        <v>0</v>
      </c>
      <c r="L269">
        <f t="shared" si="468"/>
        <v>0</v>
      </c>
      <c r="M269">
        <f t="shared" si="468"/>
        <v>0</v>
      </c>
      <c r="N269">
        <f t="shared" si="468"/>
        <v>0</v>
      </c>
      <c r="O269">
        <f t="shared" si="468"/>
        <v>0</v>
      </c>
      <c r="P269">
        <f t="shared" si="468"/>
        <v>0</v>
      </c>
      <c r="Q269">
        <f t="shared" si="468"/>
        <v>0</v>
      </c>
      <c r="R269">
        <f t="shared" si="468"/>
        <v>0</v>
      </c>
      <c r="S269">
        <f t="shared" si="468"/>
        <v>0</v>
      </c>
      <c r="T269">
        <f t="shared" si="468"/>
        <v>1183</v>
      </c>
      <c r="U269">
        <f t="shared" si="468"/>
        <v>0</v>
      </c>
      <c r="V269">
        <f t="shared" si="468"/>
        <v>0</v>
      </c>
      <c r="W269">
        <f t="shared" si="468"/>
        <v>0</v>
      </c>
      <c r="X269">
        <f t="shared" si="468"/>
        <v>0</v>
      </c>
      <c r="Y269">
        <f t="shared" si="468"/>
        <v>0</v>
      </c>
      <c r="Z269">
        <f t="shared" si="468"/>
        <v>0</v>
      </c>
      <c r="AA269">
        <f t="shared" si="468"/>
        <v>0</v>
      </c>
      <c r="AB269">
        <f t="shared" si="468"/>
        <v>0</v>
      </c>
      <c r="AC269">
        <f t="shared" si="468"/>
        <v>0</v>
      </c>
      <c r="AD269">
        <f t="shared" si="468"/>
        <v>0</v>
      </c>
      <c r="AE269">
        <f t="shared" si="468"/>
        <v>0</v>
      </c>
      <c r="AF269">
        <f t="shared" si="468"/>
        <v>0</v>
      </c>
      <c r="AG269">
        <f t="shared" ref="AG269:BL269" si="469">AG120</f>
        <v>0</v>
      </c>
      <c r="AH269">
        <f t="shared" si="469"/>
        <v>0</v>
      </c>
      <c r="AI269">
        <f t="shared" si="469"/>
        <v>0</v>
      </c>
      <c r="AJ269">
        <f t="shared" si="469"/>
        <v>0</v>
      </c>
      <c r="AK269">
        <f t="shared" si="469"/>
        <v>0</v>
      </c>
      <c r="AL269">
        <f t="shared" si="469"/>
        <v>0</v>
      </c>
      <c r="AM269">
        <f t="shared" si="469"/>
        <v>0</v>
      </c>
      <c r="AN269">
        <f t="shared" si="469"/>
        <v>0</v>
      </c>
      <c r="AO269">
        <f t="shared" si="469"/>
        <v>0</v>
      </c>
      <c r="AP269">
        <f t="shared" si="469"/>
        <v>0</v>
      </c>
      <c r="AQ269">
        <f t="shared" si="469"/>
        <v>0</v>
      </c>
      <c r="AR269">
        <f t="shared" si="469"/>
        <v>0</v>
      </c>
      <c r="AS269">
        <f t="shared" si="469"/>
        <v>0</v>
      </c>
      <c r="AT269">
        <f t="shared" si="469"/>
        <v>0</v>
      </c>
      <c r="AU269">
        <f t="shared" si="469"/>
        <v>0</v>
      </c>
      <c r="AV269">
        <f t="shared" si="469"/>
        <v>0</v>
      </c>
      <c r="AW269">
        <f t="shared" si="469"/>
        <v>0</v>
      </c>
      <c r="AX269">
        <f t="shared" si="469"/>
        <v>0</v>
      </c>
      <c r="AY269">
        <f t="shared" si="469"/>
        <v>0</v>
      </c>
      <c r="AZ269">
        <f t="shared" si="469"/>
        <v>0</v>
      </c>
      <c r="BA269">
        <f t="shared" si="469"/>
        <v>0</v>
      </c>
      <c r="BB269">
        <f t="shared" si="469"/>
        <v>0</v>
      </c>
      <c r="BC269">
        <f t="shared" si="469"/>
        <v>0</v>
      </c>
      <c r="BD269">
        <f t="shared" si="469"/>
        <v>0</v>
      </c>
      <c r="BE269">
        <f t="shared" si="469"/>
        <v>0</v>
      </c>
      <c r="BF269">
        <f t="shared" si="469"/>
        <v>0</v>
      </c>
      <c r="BG269">
        <f t="shared" si="469"/>
        <v>0</v>
      </c>
      <c r="BH269">
        <f t="shared" si="469"/>
        <v>0</v>
      </c>
      <c r="BI269">
        <f t="shared" si="469"/>
        <v>0</v>
      </c>
      <c r="BJ269">
        <f t="shared" si="469"/>
        <v>0</v>
      </c>
      <c r="BK269">
        <f t="shared" si="469"/>
        <v>0</v>
      </c>
      <c r="BL269">
        <f t="shared" si="469"/>
        <v>0</v>
      </c>
      <c r="BM269">
        <f t="shared" ref="BM269:CR269" si="470">BM120</f>
        <v>0</v>
      </c>
      <c r="BN269">
        <f t="shared" si="470"/>
        <v>0</v>
      </c>
      <c r="BO269">
        <f t="shared" si="470"/>
        <v>0</v>
      </c>
      <c r="BP269">
        <f t="shared" si="470"/>
        <v>0</v>
      </c>
      <c r="BQ269">
        <f t="shared" si="470"/>
        <v>0</v>
      </c>
      <c r="BR269">
        <f t="shared" si="470"/>
        <v>0</v>
      </c>
      <c r="BS269">
        <f t="shared" si="470"/>
        <v>0</v>
      </c>
      <c r="BT269">
        <f t="shared" si="470"/>
        <v>0</v>
      </c>
      <c r="BU269">
        <f t="shared" si="470"/>
        <v>0</v>
      </c>
      <c r="BV269">
        <f t="shared" si="470"/>
        <v>0</v>
      </c>
      <c r="BW269">
        <f t="shared" si="470"/>
        <v>0</v>
      </c>
      <c r="BX269">
        <f t="shared" si="470"/>
        <v>0</v>
      </c>
      <c r="BY269">
        <f t="shared" si="470"/>
        <v>0</v>
      </c>
      <c r="BZ269">
        <f t="shared" si="470"/>
        <v>0</v>
      </c>
      <c r="CA269">
        <f t="shared" si="470"/>
        <v>0</v>
      </c>
      <c r="CB269">
        <f t="shared" si="470"/>
        <v>0</v>
      </c>
      <c r="CC269">
        <f t="shared" si="470"/>
        <v>0</v>
      </c>
      <c r="CD269">
        <f t="shared" si="470"/>
        <v>0</v>
      </c>
      <c r="CE269">
        <f t="shared" si="470"/>
        <v>0</v>
      </c>
      <c r="CF269">
        <f t="shared" si="470"/>
        <v>0</v>
      </c>
      <c r="CG269">
        <f t="shared" si="470"/>
        <v>0</v>
      </c>
      <c r="CH269">
        <f t="shared" si="470"/>
        <v>0</v>
      </c>
      <c r="CI269">
        <f t="shared" si="470"/>
        <v>0</v>
      </c>
      <c r="CJ269">
        <f t="shared" si="470"/>
        <v>0</v>
      </c>
      <c r="CK269">
        <f t="shared" si="470"/>
        <v>0</v>
      </c>
      <c r="CL269">
        <f t="shared" si="470"/>
        <v>0</v>
      </c>
      <c r="CM269">
        <f t="shared" si="470"/>
        <v>0</v>
      </c>
      <c r="CN269">
        <f t="shared" si="470"/>
        <v>0</v>
      </c>
      <c r="CO269">
        <f t="shared" si="470"/>
        <v>0</v>
      </c>
      <c r="CP269">
        <f t="shared" si="470"/>
        <v>0</v>
      </c>
      <c r="CQ269">
        <f t="shared" si="470"/>
        <v>0</v>
      </c>
      <c r="CR269">
        <f t="shared" si="470"/>
        <v>0</v>
      </c>
      <c r="CS269">
        <f t="shared" ref="CS269:DH269" si="471">CS120</f>
        <v>0</v>
      </c>
      <c r="CT269">
        <f t="shared" si="471"/>
        <v>0</v>
      </c>
      <c r="CU269">
        <f t="shared" si="471"/>
        <v>0</v>
      </c>
      <c r="CV269">
        <f t="shared" si="471"/>
        <v>0</v>
      </c>
      <c r="CW269">
        <f t="shared" si="471"/>
        <v>0</v>
      </c>
      <c r="CX269">
        <f t="shared" si="471"/>
        <v>0</v>
      </c>
      <c r="CY269">
        <f t="shared" si="471"/>
        <v>0</v>
      </c>
      <c r="CZ269">
        <f t="shared" si="471"/>
        <v>0</v>
      </c>
      <c r="DA269">
        <f t="shared" si="471"/>
        <v>0</v>
      </c>
      <c r="DB269">
        <f t="shared" si="471"/>
        <v>0</v>
      </c>
      <c r="DC269">
        <f t="shared" si="471"/>
        <v>0</v>
      </c>
      <c r="DD269">
        <f t="shared" si="471"/>
        <v>0</v>
      </c>
      <c r="DE269">
        <f t="shared" si="471"/>
        <v>0</v>
      </c>
      <c r="DF269">
        <f t="shared" si="471"/>
        <v>0</v>
      </c>
      <c r="DG269">
        <f t="shared" si="471"/>
        <v>0</v>
      </c>
      <c r="DH269">
        <f t="shared" si="471"/>
        <v>0</v>
      </c>
    </row>
    <row r="270" spans="1:112">
      <c r="A270">
        <f t="shared" ref="A270:AF270" si="472">A121</f>
        <v>254</v>
      </c>
      <c r="B270" t="str">
        <f t="shared" si="472"/>
        <v>Instituto del Seguro Agrario</v>
      </c>
      <c r="C270">
        <f t="shared" si="472"/>
        <v>0</v>
      </c>
      <c r="D270">
        <f t="shared" si="472"/>
        <v>0</v>
      </c>
      <c r="E270">
        <f t="shared" si="472"/>
        <v>0</v>
      </c>
      <c r="F270">
        <f t="shared" si="472"/>
        <v>0</v>
      </c>
      <c r="G270">
        <f t="shared" si="472"/>
        <v>0</v>
      </c>
      <c r="H270">
        <f t="shared" si="472"/>
        <v>0</v>
      </c>
      <c r="I270">
        <f t="shared" si="472"/>
        <v>0</v>
      </c>
      <c r="J270">
        <f t="shared" si="472"/>
        <v>0</v>
      </c>
      <c r="K270">
        <f t="shared" si="472"/>
        <v>0</v>
      </c>
      <c r="L270">
        <f t="shared" si="472"/>
        <v>0</v>
      </c>
      <c r="M270">
        <f t="shared" si="472"/>
        <v>0</v>
      </c>
      <c r="N270">
        <f t="shared" si="472"/>
        <v>0</v>
      </c>
      <c r="O270">
        <f t="shared" si="472"/>
        <v>0</v>
      </c>
      <c r="P270">
        <f t="shared" si="472"/>
        <v>0</v>
      </c>
      <c r="Q270">
        <f t="shared" si="472"/>
        <v>0</v>
      </c>
      <c r="R270">
        <f t="shared" si="472"/>
        <v>90</v>
      </c>
      <c r="S270">
        <f t="shared" si="472"/>
        <v>0</v>
      </c>
      <c r="T270">
        <f t="shared" si="472"/>
        <v>0</v>
      </c>
      <c r="U270">
        <f t="shared" si="472"/>
        <v>0</v>
      </c>
      <c r="V270">
        <f t="shared" si="472"/>
        <v>0</v>
      </c>
      <c r="W270">
        <f t="shared" si="472"/>
        <v>0</v>
      </c>
      <c r="X270">
        <f t="shared" si="472"/>
        <v>0</v>
      </c>
      <c r="Y270">
        <f t="shared" si="472"/>
        <v>0</v>
      </c>
      <c r="Z270">
        <f t="shared" si="472"/>
        <v>0</v>
      </c>
      <c r="AA270">
        <f t="shared" si="472"/>
        <v>0</v>
      </c>
      <c r="AB270">
        <f t="shared" si="472"/>
        <v>0</v>
      </c>
      <c r="AC270">
        <f t="shared" si="472"/>
        <v>0</v>
      </c>
      <c r="AD270">
        <f t="shared" si="472"/>
        <v>0</v>
      </c>
      <c r="AE270">
        <f t="shared" si="472"/>
        <v>0</v>
      </c>
      <c r="AF270">
        <f t="shared" si="472"/>
        <v>0</v>
      </c>
      <c r="AG270">
        <f t="shared" ref="AG270:BL270" si="473">AG121</f>
        <v>0</v>
      </c>
      <c r="AH270">
        <f t="shared" si="473"/>
        <v>0</v>
      </c>
      <c r="AI270">
        <f t="shared" si="473"/>
        <v>0</v>
      </c>
      <c r="AJ270">
        <f t="shared" si="473"/>
        <v>0</v>
      </c>
      <c r="AK270">
        <f t="shared" si="473"/>
        <v>0</v>
      </c>
      <c r="AL270">
        <f t="shared" si="473"/>
        <v>0</v>
      </c>
      <c r="AM270">
        <f t="shared" si="473"/>
        <v>0</v>
      </c>
      <c r="AN270">
        <f t="shared" si="473"/>
        <v>0</v>
      </c>
      <c r="AO270">
        <f t="shared" si="473"/>
        <v>0</v>
      </c>
      <c r="AP270">
        <f t="shared" si="473"/>
        <v>0</v>
      </c>
      <c r="AQ270">
        <f t="shared" si="473"/>
        <v>0</v>
      </c>
      <c r="AR270">
        <f t="shared" si="473"/>
        <v>0</v>
      </c>
      <c r="AS270">
        <f t="shared" si="473"/>
        <v>0</v>
      </c>
      <c r="AT270">
        <f t="shared" si="473"/>
        <v>0</v>
      </c>
      <c r="AU270">
        <f t="shared" si="473"/>
        <v>0</v>
      </c>
      <c r="AV270">
        <f t="shared" si="473"/>
        <v>0</v>
      </c>
      <c r="AW270">
        <f t="shared" si="473"/>
        <v>0</v>
      </c>
      <c r="AX270">
        <f t="shared" si="473"/>
        <v>0</v>
      </c>
      <c r="AY270">
        <f t="shared" si="473"/>
        <v>0</v>
      </c>
      <c r="AZ270">
        <f t="shared" si="473"/>
        <v>0</v>
      </c>
      <c r="BA270">
        <f t="shared" si="473"/>
        <v>0</v>
      </c>
      <c r="BB270">
        <f t="shared" si="473"/>
        <v>0</v>
      </c>
      <c r="BC270">
        <f t="shared" si="473"/>
        <v>0</v>
      </c>
      <c r="BD270">
        <f t="shared" si="473"/>
        <v>0</v>
      </c>
      <c r="BE270">
        <f t="shared" si="473"/>
        <v>0</v>
      </c>
      <c r="BF270">
        <f t="shared" si="473"/>
        <v>0</v>
      </c>
      <c r="BG270">
        <f t="shared" si="473"/>
        <v>0</v>
      </c>
      <c r="BH270">
        <f t="shared" si="473"/>
        <v>0</v>
      </c>
      <c r="BI270">
        <f t="shared" si="473"/>
        <v>0</v>
      </c>
      <c r="BJ270">
        <f t="shared" si="473"/>
        <v>0</v>
      </c>
      <c r="BK270">
        <f t="shared" si="473"/>
        <v>0</v>
      </c>
      <c r="BL270">
        <f t="shared" si="473"/>
        <v>0</v>
      </c>
      <c r="BM270">
        <f t="shared" ref="BM270:CR270" si="474">BM121</f>
        <v>0</v>
      </c>
      <c r="BN270">
        <f t="shared" si="474"/>
        <v>0</v>
      </c>
      <c r="BO270">
        <f t="shared" si="474"/>
        <v>0</v>
      </c>
      <c r="BP270">
        <f t="shared" si="474"/>
        <v>0</v>
      </c>
      <c r="BQ270">
        <f t="shared" si="474"/>
        <v>0</v>
      </c>
      <c r="BR270">
        <f t="shared" si="474"/>
        <v>0</v>
      </c>
      <c r="BS270">
        <f t="shared" si="474"/>
        <v>0</v>
      </c>
      <c r="BT270">
        <f t="shared" si="474"/>
        <v>0</v>
      </c>
      <c r="BU270">
        <f t="shared" si="474"/>
        <v>0</v>
      </c>
      <c r="BV270">
        <f t="shared" si="474"/>
        <v>0</v>
      </c>
      <c r="BW270">
        <f t="shared" si="474"/>
        <v>0</v>
      </c>
      <c r="BX270">
        <f t="shared" si="474"/>
        <v>0</v>
      </c>
      <c r="BY270">
        <f t="shared" si="474"/>
        <v>0</v>
      </c>
      <c r="BZ270">
        <f t="shared" si="474"/>
        <v>0</v>
      </c>
      <c r="CA270">
        <f t="shared" si="474"/>
        <v>0</v>
      </c>
      <c r="CB270">
        <f t="shared" si="474"/>
        <v>0</v>
      </c>
      <c r="CC270">
        <f t="shared" si="474"/>
        <v>0</v>
      </c>
      <c r="CD270">
        <f t="shared" si="474"/>
        <v>0</v>
      </c>
      <c r="CE270">
        <f t="shared" si="474"/>
        <v>0</v>
      </c>
      <c r="CF270">
        <f t="shared" si="474"/>
        <v>0</v>
      </c>
      <c r="CG270">
        <f t="shared" si="474"/>
        <v>0</v>
      </c>
      <c r="CH270">
        <f t="shared" si="474"/>
        <v>0</v>
      </c>
      <c r="CI270">
        <f t="shared" si="474"/>
        <v>0</v>
      </c>
      <c r="CJ270">
        <f t="shared" si="474"/>
        <v>0</v>
      </c>
      <c r="CK270">
        <f t="shared" si="474"/>
        <v>0</v>
      </c>
      <c r="CL270">
        <f t="shared" si="474"/>
        <v>0</v>
      </c>
      <c r="CM270">
        <f t="shared" si="474"/>
        <v>0</v>
      </c>
      <c r="CN270">
        <f t="shared" si="474"/>
        <v>0</v>
      </c>
      <c r="CO270">
        <f t="shared" si="474"/>
        <v>0</v>
      </c>
      <c r="CP270">
        <f t="shared" si="474"/>
        <v>0</v>
      </c>
      <c r="CQ270">
        <f t="shared" si="474"/>
        <v>0</v>
      </c>
      <c r="CR270">
        <f t="shared" si="474"/>
        <v>0</v>
      </c>
      <c r="CS270">
        <f t="shared" ref="CS270:DH270" si="475">CS121</f>
        <v>0</v>
      </c>
      <c r="CT270">
        <f t="shared" si="475"/>
        <v>0</v>
      </c>
      <c r="CU270">
        <f t="shared" si="475"/>
        <v>0</v>
      </c>
      <c r="CV270">
        <f t="shared" si="475"/>
        <v>0</v>
      </c>
      <c r="CW270">
        <f t="shared" si="475"/>
        <v>0</v>
      </c>
      <c r="CX270">
        <f t="shared" si="475"/>
        <v>0</v>
      </c>
      <c r="CY270">
        <f t="shared" si="475"/>
        <v>0</v>
      </c>
      <c r="CZ270">
        <f t="shared" si="475"/>
        <v>0</v>
      </c>
      <c r="DA270">
        <f t="shared" si="475"/>
        <v>0</v>
      </c>
      <c r="DB270">
        <f t="shared" si="475"/>
        <v>0</v>
      </c>
      <c r="DC270">
        <f t="shared" si="475"/>
        <v>0</v>
      </c>
      <c r="DD270">
        <f t="shared" si="475"/>
        <v>0</v>
      </c>
      <c r="DE270">
        <f t="shared" si="475"/>
        <v>0</v>
      </c>
      <c r="DF270">
        <f t="shared" si="475"/>
        <v>0</v>
      </c>
      <c r="DG270">
        <f t="shared" si="475"/>
        <v>0</v>
      </c>
      <c r="DH270">
        <f t="shared" si="475"/>
        <v>0</v>
      </c>
    </row>
    <row r="271" spans="1:112">
      <c r="A271">
        <f t="shared" ref="A271:AF271" si="476">A122</f>
        <v>309</v>
      </c>
      <c r="B271" t="str">
        <f t="shared" si="476"/>
        <v>Autoridad de Fiscalización del Juego</v>
      </c>
      <c r="C271">
        <f t="shared" si="476"/>
        <v>0</v>
      </c>
      <c r="D271">
        <f t="shared" si="476"/>
        <v>0</v>
      </c>
      <c r="E271">
        <f t="shared" si="476"/>
        <v>0</v>
      </c>
      <c r="F271">
        <f t="shared" si="476"/>
        <v>0</v>
      </c>
      <c r="G271">
        <f t="shared" si="476"/>
        <v>0</v>
      </c>
      <c r="H271">
        <f t="shared" si="476"/>
        <v>0</v>
      </c>
      <c r="I271">
        <f t="shared" si="476"/>
        <v>0</v>
      </c>
      <c r="J271">
        <f t="shared" si="476"/>
        <v>0</v>
      </c>
      <c r="K271">
        <f t="shared" si="476"/>
        <v>0</v>
      </c>
      <c r="L271">
        <f t="shared" si="476"/>
        <v>0</v>
      </c>
      <c r="M271">
        <f t="shared" si="476"/>
        <v>0</v>
      </c>
      <c r="N271">
        <f t="shared" si="476"/>
        <v>0</v>
      </c>
      <c r="O271">
        <f t="shared" si="476"/>
        <v>0</v>
      </c>
      <c r="P271">
        <f t="shared" si="476"/>
        <v>0</v>
      </c>
      <c r="Q271">
        <f t="shared" si="476"/>
        <v>0</v>
      </c>
      <c r="R271">
        <f t="shared" si="476"/>
        <v>0</v>
      </c>
      <c r="S271">
        <f t="shared" si="476"/>
        <v>0</v>
      </c>
      <c r="T271">
        <f t="shared" si="476"/>
        <v>1621</v>
      </c>
      <c r="U271">
        <f t="shared" si="476"/>
        <v>0</v>
      </c>
      <c r="V271">
        <f t="shared" si="476"/>
        <v>0</v>
      </c>
      <c r="W271">
        <f t="shared" si="476"/>
        <v>0</v>
      </c>
      <c r="X271">
        <f t="shared" si="476"/>
        <v>0</v>
      </c>
      <c r="Y271">
        <f t="shared" si="476"/>
        <v>0</v>
      </c>
      <c r="Z271">
        <f t="shared" si="476"/>
        <v>0</v>
      </c>
      <c r="AA271">
        <f t="shared" si="476"/>
        <v>0</v>
      </c>
      <c r="AB271">
        <f t="shared" si="476"/>
        <v>0</v>
      </c>
      <c r="AC271">
        <f t="shared" si="476"/>
        <v>0</v>
      </c>
      <c r="AD271">
        <f t="shared" si="476"/>
        <v>0</v>
      </c>
      <c r="AE271">
        <f t="shared" si="476"/>
        <v>0</v>
      </c>
      <c r="AF271">
        <f t="shared" si="476"/>
        <v>0</v>
      </c>
      <c r="AG271">
        <f t="shared" ref="AG271:BL271" si="477">AG122</f>
        <v>0</v>
      </c>
      <c r="AH271">
        <f t="shared" si="477"/>
        <v>0</v>
      </c>
      <c r="AI271">
        <f t="shared" si="477"/>
        <v>0</v>
      </c>
      <c r="AJ271">
        <f t="shared" si="477"/>
        <v>0</v>
      </c>
      <c r="AK271">
        <f t="shared" si="477"/>
        <v>0</v>
      </c>
      <c r="AL271">
        <f t="shared" si="477"/>
        <v>0</v>
      </c>
      <c r="AM271">
        <f t="shared" si="477"/>
        <v>0</v>
      </c>
      <c r="AN271">
        <f t="shared" si="477"/>
        <v>0</v>
      </c>
      <c r="AO271">
        <f t="shared" si="477"/>
        <v>0</v>
      </c>
      <c r="AP271">
        <f t="shared" si="477"/>
        <v>0</v>
      </c>
      <c r="AQ271">
        <f t="shared" si="477"/>
        <v>0</v>
      </c>
      <c r="AR271">
        <f t="shared" si="477"/>
        <v>0</v>
      </c>
      <c r="AS271">
        <f t="shared" si="477"/>
        <v>0</v>
      </c>
      <c r="AT271">
        <f t="shared" si="477"/>
        <v>0</v>
      </c>
      <c r="AU271">
        <f t="shared" si="477"/>
        <v>0</v>
      </c>
      <c r="AV271">
        <f t="shared" si="477"/>
        <v>0</v>
      </c>
      <c r="AW271">
        <f t="shared" si="477"/>
        <v>0</v>
      </c>
      <c r="AX271">
        <f t="shared" si="477"/>
        <v>0</v>
      </c>
      <c r="AY271">
        <f t="shared" si="477"/>
        <v>0</v>
      </c>
      <c r="AZ271">
        <f t="shared" si="477"/>
        <v>0</v>
      </c>
      <c r="BA271">
        <f t="shared" si="477"/>
        <v>0</v>
      </c>
      <c r="BB271">
        <f t="shared" si="477"/>
        <v>0</v>
      </c>
      <c r="BC271">
        <f t="shared" si="477"/>
        <v>0</v>
      </c>
      <c r="BD271">
        <f t="shared" si="477"/>
        <v>0</v>
      </c>
      <c r="BE271">
        <f t="shared" si="477"/>
        <v>0</v>
      </c>
      <c r="BF271">
        <f t="shared" si="477"/>
        <v>0</v>
      </c>
      <c r="BG271">
        <f t="shared" si="477"/>
        <v>0</v>
      </c>
      <c r="BH271">
        <f t="shared" si="477"/>
        <v>0</v>
      </c>
      <c r="BI271">
        <f t="shared" si="477"/>
        <v>0</v>
      </c>
      <c r="BJ271">
        <f t="shared" si="477"/>
        <v>0</v>
      </c>
      <c r="BK271">
        <f t="shared" si="477"/>
        <v>0</v>
      </c>
      <c r="BL271">
        <f t="shared" si="477"/>
        <v>0</v>
      </c>
      <c r="BM271">
        <f t="shared" ref="BM271:CR271" si="478">BM122</f>
        <v>0</v>
      </c>
      <c r="BN271">
        <f t="shared" si="478"/>
        <v>0</v>
      </c>
      <c r="BO271">
        <f t="shared" si="478"/>
        <v>0</v>
      </c>
      <c r="BP271">
        <f t="shared" si="478"/>
        <v>0</v>
      </c>
      <c r="BQ271">
        <f t="shared" si="478"/>
        <v>0</v>
      </c>
      <c r="BR271">
        <f t="shared" si="478"/>
        <v>0</v>
      </c>
      <c r="BS271">
        <f t="shared" si="478"/>
        <v>0</v>
      </c>
      <c r="BT271">
        <f t="shared" si="478"/>
        <v>0</v>
      </c>
      <c r="BU271">
        <f t="shared" si="478"/>
        <v>0</v>
      </c>
      <c r="BV271">
        <f t="shared" si="478"/>
        <v>0</v>
      </c>
      <c r="BW271">
        <f t="shared" si="478"/>
        <v>0</v>
      </c>
      <c r="BX271">
        <f t="shared" si="478"/>
        <v>0</v>
      </c>
      <c r="BY271">
        <f t="shared" si="478"/>
        <v>0</v>
      </c>
      <c r="BZ271">
        <f t="shared" si="478"/>
        <v>0</v>
      </c>
      <c r="CA271">
        <f t="shared" si="478"/>
        <v>0</v>
      </c>
      <c r="CB271">
        <f t="shared" si="478"/>
        <v>0</v>
      </c>
      <c r="CC271">
        <f t="shared" si="478"/>
        <v>0</v>
      </c>
      <c r="CD271">
        <f t="shared" si="478"/>
        <v>0</v>
      </c>
      <c r="CE271">
        <f t="shared" si="478"/>
        <v>0</v>
      </c>
      <c r="CF271">
        <f t="shared" si="478"/>
        <v>0</v>
      </c>
      <c r="CG271">
        <f t="shared" si="478"/>
        <v>0</v>
      </c>
      <c r="CH271">
        <f t="shared" si="478"/>
        <v>0</v>
      </c>
      <c r="CI271">
        <f t="shared" si="478"/>
        <v>0</v>
      </c>
      <c r="CJ271">
        <f t="shared" si="478"/>
        <v>0</v>
      </c>
      <c r="CK271">
        <f t="shared" si="478"/>
        <v>0</v>
      </c>
      <c r="CL271">
        <f t="shared" si="478"/>
        <v>0</v>
      </c>
      <c r="CM271">
        <f t="shared" si="478"/>
        <v>0</v>
      </c>
      <c r="CN271">
        <f t="shared" si="478"/>
        <v>0</v>
      </c>
      <c r="CO271">
        <f t="shared" si="478"/>
        <v>0</v>
      </c>
      <c r="CP271">
        <f t="shared" si="478"/>
        <v>0</v>
      </c>
      <c r="CQ271">
        <f t="shared" si="478"/>
        <v>0</v>
      </c>
      <c r="CR271">
        <f t="shared" si="478"/>
        <v>0</v>
      </c>
      <c r="CS271">
        <f t="shared" ref="CS271:DH271" si="479">CS122</f>
        <v>0</v>
      </c>
      <c r="CT271">
        <f t="shared" si="479"/>
        <v>0</v>
      </c>
      <c r="CU271">
        <f t="shared" si="479"/>
        <v>0</v>
      </c>
      <c r="CV271">
        <f t="shared" si="479"/>
        <v>0</v>
      </c>
      <c r="CW271">
        <f t="shared" si="479"/>
        <v>0</v>
      </c>
      <c r="CX271">
        <f t="shared" si="479"/>
        <v>0</v>
      </c>
      <c r="CY271">
        <f t="shared" si="479"/>
        <v>0</v>
      </c>
      <c r="CZ271">
        <f t="shared" si="479"/>
        <v>0</v>
      </c>
      <c r="DA271">
        <f t="shared" si="479"/>
        <v>0</v>
      </c>
      <c r="DB271">
        <f t="shared" si="479"/>
        <v>0</v>
      </c>
      <c r="DC271">
        <f t="shared" si="479"/>
        <v>0</v>
      </c>
      <c r="DD271">
        <f t="shared" si="479"/>
        <v>0</v>
      </c>
      <c r="DE271">
        <f t="shared" si="479"/>
        <v>0</v>
      </c>
      <c r="DF271">
        <f t="shared" si="479"/>
        <v>0</v>
      </c>
      <c r="DG271">
        <f t="shared" si="479"/>
        <v>0</v>
      </c>
      <c r="DH271">
        <f t="shared" si="479"/>
        <v>0</v>
      </c>
    </row>
    <row r="272" spans="1:112">
      <c r="A272">
        <f t="shared" ref="A272:AF272" si="480">A123</f>
        <v>347</v>
      </c>
      <c r="B272" t="str">
        <f t="shared" si="480"/>
        <v>Autoridad de Fiscalización y Control de Cooperativas</v>
      </c>
      <c r="C272">
        <f t="shared" si="480"/>
        <v>0</v>
      </c>
      <c r="D272">
        <f t="shared" si="480"/>
        <v>0</v>
      </c>
      <c r="E272">
        <f t="shared" si="480"/>
        <v>0</v>
      </c>
      <c r="F272">
        <f t="shared" si="480"/>
        <v>0</v>
      </c>
      <c r="G272">
        <f t="shared" si="480"/>
        <v>0</v>
      </c>
      <c r="H272">
        <f t="shared" si="480"/>
        <v>0</v>
      </c>
      <c r="I272">
        <f t="shared" si="480"/>
        <v>0</v>
      </c>
      <c r="J272">
        <f t="shared" si="480"/>
        <v>0</v>
      </c>
      <c r="K272">
        <f t="shared" si="480"/>
        <v>0</v>
      </c>
      <c r="L272">
        <f t="shared" si="480"/>
        <v>0</v>
      </c>
      <c r="M272">
        <f t="shared" si="480"/>
        <v>0</v>
      </c>
      <c r="N272">
        <f t="shared" si="480"/>
        <v>0</v>
      </c>
      <c r="O272">
        <f t="shared" si="480"/>
        <v>0</v>
      </c>
      <c r="P272">
        <f t="shared" si="480"/>
        <v>0</v>
      </c>
      <c r="Q272">
        <f t="shared" si="480"/>
        <v>0</v>
      </c>
      <c r="R272">
        <f t="shared" si="480"/>
        <v>658</v>
      </c>
      <c r="S272">
        <f t="shared" si="480"/>
        <v>0</v>
      </c>
      <c r="T272">
        <f t="shared" si="480"/>
        <v>467.38</v>
      </c>
      <c r="U272">
        <f t="shared" si="480"/>
        <v>0</v>
      </c>
      <c r="V272">
        <f t="shared" si="480"/>
        <v>0</v>
      </c>
      <c r="W272">
        <f t="shared" si="480"/>
        <v>0</v>
      </c>
      <c r="X272">
        <f t="shared" si="480"/>
        <v>0</v>
      </c>
      <c r="Y272">
        <f t="shared" si="480"/>
        <v>0</v>
      </c>
      <c r="Z272">
        <f t="shared" si="480"/>
        <v>0</v>
      </c>
      <c r="AA272">
        <f t="shared" si="480"/>
        <v>0</v>
      </c>
      <c r="AB272">
        <f t="shared" si="480"/>
        <v>0</v>
      </c>
      <c r="AC272">
        <f t="shared" si="480"/>
        <v>0</v>
      </c>
      <c r="AD272">
        <f t="shared" si="480"/>
        <v>0</v>
      </c>
      <c r="AE272">
        <f t="shared" si="480"/>
        <v>0</v>
      </c>
      <c r="AF272">
        <f t="shared" si="480"/>
        <v>0</v>
      </c>
      <c r="AG272">
        <f t="shared" ref="AG272:BL272" si="481">AG123</f>
        <v>0</v>
      </c>
      <c r="AH272">
        <f t="shared" si="481"/>
        <v>0</v>
      </c>
      <c r="AI272">
        <f t="shared" si="481"/>
        <v>0</v>
      </c>
      <c r="AJ272">
        <f t="shared" si="481"/>
        <v>0</v>
      </c>
      <c r="AK272">
        <f t="shared" si="481"/>
        <v>0</v>
      </c>
      <c r="AL272">
        <f t="shared" si="481"/>
        <v>0</v>
      </c>
      <c r="AM272">
        <f t="shared" si="481"/>
        <v>0</v>
      </c>
      <c r="AN272">
        <f t="shared" si="481"/>
        <v>0</v>
      </c>
      <c r="AO272">
        <f t="shared" si="481"/>
        <v>0</v>
      </c>
      <c r="AP272">
        <f t="shared" si="481"/>
        <v>0</v>
      </c>
      <c r="AQ272">
        <f t="shared" si="481"/>
        <v>0</v>
      </c>
      <c r="AR272">
        <f t="shared" si="481"/>
        <v>0</v>
      </c>
      <c r="AS272">
        <f t="shared" si="481"/>
        <v>0</v>
      </c>
      <c r="AT272">
        <f t="shared" si="481"/>
        <v>0</v>
      </c>
      <c r="AU272">
        <f t="shared" si="481"/>
        <v>0</v>
      </c>
      <c r="AV272">
        <f t="shared" si="481"/>
        <v>0</v>
      </c>
      <c r="AW272">
        <f t="shared" si="481"/>
        <v>0</v>
      </c>
      <c r="AX272">
        <f t="shared" si="481"/>
        <v>0</v>
      </c>
      <c r="AY272">
        <f t="shared" si="481"/>
        <v>0</v>
      </c>
      <c r="AZ272">
        <f t="shared" si="481"/>
        <v>0</v>
      </c>
      <c r="BA272">
        <f t="shared" si="481"/>
        <v>0</v>
      </c>
      <c r="BB272">
        <f t="shared" si="481"/>
        <v>0</v>
      </c>
      <c r="BC272">
        <f t="shared" si="481"/>
        <v>0</v>
      </c>
      <c r="BD272">
        <f t="shared" si="481"/>
        <v>0</v>
      </c>
      <c r="BE272">
        <f t="shared" si="481"/>
        <v>0</v>
      </c>
      <c r="BF272">
        <f t="shared" si="481"/>
        <v>0</v>
      </c>
      <c r="BG272">
        <f t="shared" si="481"/>
        <v>0</v>
      </c>
      <c r="BH272">
        <f t="shared" si="481"/>
        <v>0</v>
      </c>
      <c r="BI272">
        <f t="shared" si="481"/>
        <v>0</v>
      </c>
      <c r="BJ272">
        <f t="shared" si="481"/>
        <v>0</v>
      </c>
      <c r="BK272">
        <f t="shared" si="481"/>
        <v>0</v>
      </c>
      <c r="BL272">
        <f t="shared" si="481"/>
        <v>0</v>
      </c>
      <c r="BM272">
        <f t="shared" ref="BM272:CR272" si="482">BM123</f>
        <v>0</v>
      </c>
      <c r="BN272">
        <f t="shared" si="482"/>
        <v>0</v>
      </c>
      <c r="BO272">
        <f t="shared" si="482"/>
        <v>0</v>
      </c>
      <c r="BP272">
        <f t="shared" si="482"/>
        <v>0</v>
      </c>
      <c r="BQ272">
        <f t="shared" si="482"/>
        <v>0</v>
      </c>
      <c r="BR272">
        <f t="shared" si="482"/>
        <v>0</v>
      </c>
      <c r="BS272">
        <f t="shared" si="482"/>
        <v>0</v>
      </c>
      <c r="BT272">
        <f t="shared" si="482"/>
        <v>0</v>
      </c>
      <c r="BU272">
        <f t="shared" si="482"/>
        <v>0</v>
      </c>
      <c r="BV272">
        <f t="shared" si="482"/>
        <v>0</v>
      </c>
      <c r="BW272">
        <f t="shared" si="482"/>
        <v>0</v>
      </c>
      <c r="BX272">
        <f t="shared" si="482"/>
        <v>0</v>
      </c>
      <c r="BY272">
        <f t="shared" si="482"/>
        <v>0</v>
      </c>
      <c r="BZ272">
        <f t="shared" si="482"/>
        <v>0</v>
      </c>
      <c r="CA272">
        <f t="shared" si="482"/>
        <v>0</v>
      </c>
      <c r="CB272">
        <f t="shared" si="482"/>
        <v>0</v>
      </c>
      <c r="CC272">
        <f t="shared" si="482"/>
        <v>0</v>
      </c>
      <c r="CD272">
        <f t="shared" si="482"/>
        <v>0</v>
      </c>
      <c r="CE272">
        <f t="shared" si="482"/>
        <v>0</v>
      </c>
      <c r="CF272">
        <f t="shared" si="482"/>
        <v>0</v>
      </c>
      <c r="CG272">
        <f t="shared" si="482"/>
        <v>0</v>
      </c>
      <c r="CH272">
        <f t="shared" si="482"/>
        <v>0</v>
      </c>
      <c r="CI272">
        <f t="shared" si="482"/>
        <v>0</v>
      </c>
      <c r="CJ272">
        <f t="shared" si="482"/>
        <v>0</v>
      </c>
      <c r="CK272">
        <f t="shared" si="482"/>
        <v>0</v>
      </c>
      <c r="CL272">
        <f t="shared" si="482"/>
        <v>0</v>
      </c>
      <c r="CM272">
        <f t="shared" si="482"/>
        <v>0</v>
      </c>
      <c r="CN272">
        <f t="shared" si="482"/>
        <v>0</v>
      </c>
      <c r="CO272">
        <f t="shared" si="482"/>
        <v>0</v>
      </c>
      <c r="CP272">
        <f t="shared" si="482"/>
        <v>0</v>
      </c>
      <c r="CQ272">
        <f t="shared" si="482"/>
        <v>0</v>
      </c>
      <c r="CR272">
        <f t="shared" si="482"/>
        <v>0</v>
      </c>
      <c r="CS272">
        <f t="shared" ref="CS272:DH272" si="483">CS123</f>
        <v>0</v>
      </c>
      <c r="CT272">
        <f t="shared" si="483"/>
        <v>0</v>
      </c>
      <c r="CU272">
        <f t="shared" si="483"/>
        <v>0</v>
      </c>
      <c r="CV272">
        <f t="shared" si="483"/>
        <v>0</v>
      </c>
      <c r="CW272">
        <f t="shared" si="483"/>
        <v>0</v>
      </c>
      <c r="CX272">
        <f t="shared" si="483"/>
        <v>0</v>
      </c>
      <c r="CY272">
        <f t="shared" si="483"/>
        <v>0</v>
      </c>
      <c r="CZ272">
        <f t="shared" si="483"/>
        <v>0</v>
      </c>
      <c r="DA272">
        <f t="shared" si="483"/>
        <v>0</v>
      </c>
      <c r="DB272">
        <f t="shared" si="483"/>
        <v>0</v>
      </c>
      <c r="DC272">
        <f t="shared" si="483"/>
        <v>0</v>
      </c>
      <c r="DD272">
        <f t="shared" si="483"/>
        <v>0</v>
      </c>
      <c r="DE272">
        <f t="shared" si="483"/>
        <v>0</v>
      </c>
      <c r="DF272">
        <f t="shared" si="483"/>
        <v>0</v>
      </c>
      <c r="DG272">
        <f t="shared" si="483"/>
        <v>0</v>
      </c>
      <c r="DH272">
        <f t="shared" si="483"/>
        <v>0</v>
      </c>
    </row>
    <row r="273" spans="1:112">
      <c r="A273">
        <f t="shared" ref="A273:AF273" si="484">A124</f>
        <v>343</v>
      </c>
      <c r="B273" t="str">
        <f t="shared" si="484"/>
        <v>Escuela de Jueces del Estado</v>
      </c>
      <c r="C273">
        <f t="shared" si="484"/>
        <v>0</v>
      </c>
      <c r="D273">
        <f t="shared" si="484"/>
        <v>0</v>
      </c>
      <c r="E273">
        <f t="shared" si="484"/>
        <v>0</v>
      </c>
      <c r="F273">
        <f t="shared" si="484"/>
        <v>0</v>
      </c>
      <c r="G273">
        <f t="shared" si="484"/>
        <v>0</v>
      </c>
      <c r="H273">
        <f t="shared" si="484"/>
        <v>0</v>
      </c>
      <c r="I273">
        <f t="shared" si="484"/>
        <v>0</v>
      </c>
      <c r="J273">
        <f t="shared" si="484"/>
        <v>0</v>
      </c>
      <c r="K273">
        <f t="shared" si="484"/>
        <v>0</v>
      </c>
      <c r="L273">
        <f t="shared" si="484"/>
        <v>0</v>
      </c>
      <c r="M273">
        <f t="shared" si="484"/>
        <v>0</v>
      </c>
      <c r="N273">
        <f t="shared" si="484"/>
        <v>0</v>
      </c>
      <c r="O273">
        <f t="shared" si="484"/>
        <v>0</v>
      </c>
      <c r="P273">
        <f t="shared" si="484"/>
        <v>0</v>
      </c>
      <c r="Q273">
        <f t="shared" si="484"/>
        <v>0</v>
      </c>
      <c r="R273">
        <f t="shared" si="484"/>
        <v>627468.43000000005</v>
      </c>
      <c r="S273">
        <f t="shared" si="484"/>
        <v>0</v>
      </c>
      <c r="T273">
        <f t="shared" si="484"/>
        <v>0</v>
      </c>
      <c r="U273">
        <f t="shared" si="484"/>
        <v>0</v>
      </c>
      <c r="V273">
        <f t="shared" si="484"/>
        <v>0</v>
      </c>
      <c r="W273">
        <f t="shared" si="484"/>
        <v>0</v>
      </c>
      <c r="X273">
        <f t="shared" si="484"/>
        <v>0</v>
      </c>
      <c r="Y273">
        <f t="shared" si="484"/>
        <v>0</v>
      </c>
      <c r="Z273">
        <f t="shared" si="484"/>
        <v>0</v>
      </c>
      <c r="AA273">
        <f t="shared" si="484"/>
        <v>0</v>
      </c>
      <c r="AB273">
        <f t="shared" si="484"/>
        <v>0</v>
      </c>
      <c r="AC273">
        <f t="shared" si="484"/>
        <v>0</v>
      </c>
      <c r="AD273">
        <f t="shared" si="484"/>
        <v>0</v>
      </c>
      <c r="AE273">
        <f t="shared" si="484"/>
        <v>0</v>
      </c>
      <c r="AF273">
        <f t="shared" si="484"/>
        <v>0</v>
      </c>
      <c r="AG273">
        <f t="shared" ref="AG273:BL273" si="485">AG124</f>
        <v>0</v>
      </c>
      <c r="AH273">
        <f t="shared" si="485"/>
        <v>0</v>
      </c>
      <c r="AI273">
        <f t="shared" si="485"/>
        <v>0</v>
      </c>
      <c r="AJ273">
        <f t="shared" si="485"/>
        <v>0</v>
      </c>
      <c r="AK273">
        <f t="shared" si="485"/>
        <v>0</v>
      </c>
      <c r="AL273">
        <f t="shared" si="485"/>
        <v>0</v>
      </c>
      <c r="AM273">
        <f t="shared" si="485"/>
        <v>0</v>
      </c>
      <c r="AN273">
        <f t="shared" si="485"/>
        <v>0</v>
      </c>
      <c r="AO273">
        <f t="shared" si="485"/>
        <v>0</v>
      </c>
      <c r="AP273">
        <f t="shared" si="485"/>
        <v>0</v>
      </c>
      <c r="AQ273">
        <f t="shared" si="485"/>
        <v>0</v>
      </c>
      <c r="AR273">
        <f t="shared" si="485"/>
        <v>0</v>
      </c>
      <c r="AS273">
        <f t="shared" si="485"/>
        <v>0</v>
      </c>
      <c r="AT273">
        <f t="shared" si="485"/>
        <v>0</v>
      </c>
      <c r="AU273">
        <f t="shared" si="485"/>
        <v>0</v>
      </c>
      <c r="AV273">
        <f t="shared" si="485"/>
        <v>0</v>
      </c>
      <c r="AW273">
        <f t="shared" si="485"/>
        <v>0</v>
      </c>
      <c r="AX273">
        <f t="shared" si="485"/>
        <v>0</v>
      </c>
      <c r="AY273">
        <f t="shared" si="485"/>
        <v>0</v>
      </c>
      <c r="AZ273">
        <f t="shared" si="485"/>
        <v>0</v>
      </c>
      <c r="BA273">
        <f t="shared" si="485"/>
        <v>0</v>
      </c>
      <c r="BB273">
        <f t="shared" si="485"/>
        <v>0</v>
      </c>
      <c r="BC273">
        <f t="shared" si="485"/>
        <v>0</v>
      </c>
      <c r="BD273">
        <f t="shared" si="485"/>
        <v>0</v>
      </c>
      <c r="BE273">
        <f t="shared" si="485"/>
        <v>0</v>
      </c>
      <c r="BF273">
        <f t="shared" si="485"/>
        <v>0</v>
      </c>
      <c r="BG273">
        <f t="shared" si="485"/>
        <v>0</v>
      </c>
      <c r="BH273">
        <f t="shared" si="485"/>
        <v>0</v>
      </c>
      <c r="BI273">
        <f t="shared" si="485"/>
        <v>0</v>
      </c>
      <c r="BJ273">
        <f t="shared" si="485"/>
        <v>0</v>
      </c>
      <c r="BK273">
        <f t="shared" si="485"/>
        <v>0</v>
      </c>
      <c r="BL273">
        <f t="shared" si="485"/>
        <v>0</v>
      </c>
      <c r="BM273">
        <f t="shared" ref="BM273:CR273" si="486">BM124</f>
        <v>0</v>
      </c>
      <c r="BN273">
        <f t="shared" si="486"/>
        <v>0</v>
      </c>
      <c r="BO273">
        <f t="shared" si="486"/>
        <v>0</v>
      </c>
      <c r="BP273">
        <f t="shared" si="486"/>
        <v>0</v>
      </c>
      <c r="BQ273">
        <f t="shared" si="486"/>
        <v>0</v>
      </c>
      <c r="BR273">
        <f t="shared" si="486"/>
        <v>0</v>
      </c>
      <c r="BS273">
        <f t="shared" si="486"/>
        <v>0</v>
      </c>
      <c r="BT273">
        <f t="shared" si="486"/>
        <v>0</v>
      </c>
      <c r="BU273">
        <f t="shared" si="486"/>
        <v>0</v>
      </c>
      <c r="BV273">
        <f t="shared" si="486"/>
        <v>0</v>
      </c>
      <c r="BW273">
        <f t="shared" si="486"/>
        <v>0</v>
      </c>
      <c r="BX273">
        <f t="shared" si="486"/>
        <v>0</v>
      </c>
      <c r="BY273">
        <f t="shared" si="486"/>
        <v>0</v>
      </c>
      <c r="BZ273">
        <f t="shared" si="486"/>
        <v>0</v>
      </c>
      <c r="CA273">
        <f t="shared" si="486"/>
        <v>0</v>
      </c>
      <c r="CB273">
        <f t="shared" si="486"/>
        <v>0</v>
      </c>
      <c r="CC273">
        <f t="shared" si="486"/>
        <v>0</v>
      </c>
      <c r="CD273">
        <f t="shared" si="486"/>
        <v>0</v>
      </c>
      <c r="CE273">
        <f t="shared" si="486"/>
        <v>0</v>
      </c>
      <c r="CF273">
        <f t="shared" si="486"/>
        <v>0</v>
      </c>
      <c r="CG273">
        <f t="shared" si="486"/>
        <v>0</v>
      </c>
      <c r="CH273">
        <f t="shared" si="486"/>
        <v>0</v>
      </c>
      <c r="CI273">
        <f t="shared" si="486"/>
        <v>0</v>
      </c>
      <c r="CJ273">
        <f t="shared" si="486"/>
        <v>0</v>
      </c>
      <c r="CK273">
        <f t="shared" si="486"/>
        <v>0</v>
      </c>
      <c r="CL273">
        <f t="shared" si="486"/>
        <v>0</v>
      </c>
      <c r="CM273">
        <f t="shared" si="486"/>
        <v>0</v>
      </c>
      <c r="CN273">
        <f t="shared" si="486"/>
        <v>0</v>
      </c>
      <c r="CO273">
        <f t="shared" si="486"/>
        <v>0</v>
      </c>
      <c r="CP273">
        <f t="shared" si="486"/>
        <v>0</v>
      </c>
      <c r="CQ273">
        <f t="shared" si="486"/>
        <v>0</v>
      </c>
      <c r="CR273">
        <f t="shared" si="486"/>
        <v>0</v>
      </c>
      <c r="CS273">
        <f t="shared" ref="CS273:DH273" si="487">CS124</f>
        <v>0</v>
      </c>
      <c r="CT273">
        <f t="shared" si="487"/>
        <v>0</v>
      </c>
      <c r="CU273">
        <f t="shared" si="487"/>
        <v>0</v>
      </c>
      <c r="CV273">
        <f t="shared" si="487"/>
        <v>0</v>
      </c>
      <c r="CW273">
        <f t="shared" si="487"/>
        <v>0</v>
      </c>
      <c r="CX273">
        <f t="shared" si="487"/>
        <v>0</v>
      </c>
      <c r="CY273">
        <f t="shared" si="487"/>
        <v>0</v>
      </c>
      <c r="CZ273">
        <f t="shared" si="487"/>
        <v>0</v>
      </c>
      <c r="DA273">
        <f t="shared" si="487"/>
        <v>0</v>
      </c>
      <c r="DB273">
        <f t="shared" si="487"/>
        <v>0</v>
      </c>
      <c r="DC273">
        <f t="shared" si="487"/>
        <v>0</v>
      </c>
      <c r="DD273">
        <f t="shared" si="487"/>
        <v>0</v>
      </c>
      <c r="DE273">
        <f t="shared" si="487"/>
        <v>0</v>
      </c>
      <c r="DF273">
        <f t="shared" si="487"/>
        <v>0</v>
      </c>
      <c r="DG273">
        <f t="shared" si="487"/>
        <v>0</v>
      </c>
      <c r="DH273">
        <f t="shared" si="487"/>
        <v>0</v>
      </c>
    </row>
    <row r="274" spans="1:112">
      <c r="A274">
        <f t="shared" ref="A274:AF274" si="488">A125</f>
        <v>682</v>
      </c>
      <c r="B274" t="str">
        <f t="shared" si="488"/>
        <v>Defensoria del Pueblo</v>
      </c>
      <c r="C274">
        <f t="shared" si="488"/>
        <v>0</v>
      </c>
      <c r="D274">
        <f t="shared" si="488"/>
        <v>0</v>
      </c>
      <c r="E274">
        <f t="shared" si="488"/>
        <v>0</v>
      </c>
      <c r="F274">
        <f t="shared" si="488"/>
        <v>0</v>
      </c>
      <c r="G274">
        <f t="shared" si="488"/>
        <v>0</v>
      </c>
      <c r="H274">
        <f t="shared" si="488"/>
        <v>0</v>
      </c>
      <c r="I274">
        <f t="shared" si="488"/>
        <v>0</v>
      </c>
      <c r="J274">
        <f t="shared" si="488"/>
        <v>0</v>
      </c>
      <c r="K274">
        <f t="shared" si="488"/>
        <v>0</v>
      </c>
      <c r="L274">
        <f t="shared" si="488"/>
        <v>0</v>
      </c>
      <c r="M274">
        <f t="shared" si="488"/>
        <v>0</v>
      </c>
      <c r="N274">
        <f t="shared" si="488"/>
        <v>0</v>
      </c>
      <c r="O274">
        <f t="shared" si="488"/>
        <v>0</v>
      </c>
      <c r="P274">
        <f t="shared" si="488"/>
        <v>0</v>
      </c>
      <c r="Q274">
        <f t="shared" si="488"/>
        <v>0</v>
      </c>
      <c r="R274">
        <f t="shared" si="488"/>
        <v>0</v>
      </c>
      <c r="S274">
        <f t="shared" si="488"/>
        <v>0</v>
      </c>
      <c r="T274">
        <f t="shared" si="488"/>
        <v>50</v>
      </c>
      <c r="U274">
        <f t="shared" si="488"/>
        <v>0</v>
      </c>
      <c r="V274">
        <f t="shared" si="488"/>
        <v>0</v>
      </c>
      <c r="W274">
        <f t="shared" si="488"/>
        <v>0</v>
      </c>
      <c r="X274">
        <f t="shared" si="488"/>
        <v>0</v>
      </c>
      <c r="Y274">
        <f t="shared" si="488"/>
        <v>0</v>
      </c>
      <c r="Z274">
        <f t="shared" si="488"/>
        <v>0</v>
      </c>
      <c r="AA274">
        <f t="shared" si="488"/>
        <v>0</v>
      </c>
      <c r="AB274">
        <f t="shared" si="488"/>
        <v>0</v>
      </c>
      <c r="AC274">
        <f t="shared" si="488"/>
        <v>0</v>
      </c>
      <c r="AD274">
        <f t="shared" si="488"/>
        <v>0</v>
      </c>
      <c r="AE274">
        <f t="shared" si="488"/>
        <v>0</v>
      </c>
      <c r="AF274">
        <f t="shared" si="488"/>
        <v>0</v>
      </c>
      <c r="AG274">
        <f t="shared" ref="AG274:BL274" si="489">AG125</f>
        <v>0</v>
      </c>
      <c r="AH274">
        <f t="shared" si="489"/>
        <v>0</v>
      </c>
      <c r="AI274">
        <f t="shared" si="489"/>
        <v>0</v>
      </c>
      <c r="AJ274">
        <f t="shared" si="489"/>
        <v>0</v>
      </c>
      <c r="AK274">
        <f t="shared" si="489"/>
        <v>0</v>
      </c>
      <c r="AL274">
        <f t="shared" si="489"/>
        <v>0</v>
      </c>
      <c r="AM274">
        <f t="shared" si="489"/>
        <v>0</v>
      </c>
      <c r="AN274">
        <f t="shared" si="489"/>
        <v>0</v>
      </c>
      <c r="AO274">
        <f t="shared" si="489"/>
        <v>0</v>
      </c>
      <c r="AP274">
        <f t="shared" si="489"/>
        <v>0</v>
      </c>
      <c r="AQ274">
        <f t="shared" si="489"/>
        <v>0</v>
      </c>
      <c r="AR274">
        <f t="shared" si="489"/>
        <v>0</v>
      </c>
      <c r="AS274">
        <f t="shared" si="489"/>
        <v>0</v>
      </c>
      <c r="AT274">
        <f t="shared" si="489"/>
        <v>0</v>
      </c>
      <c r="AU274">
        <f t="shared" si="489"/>
        <v>0</v>
      </c>
      <c r="AV274">
        <f t="shared" si="489"/>
        <v>0</v>
      </c>
      <c r="AW274">
        <f t="shared" si="489"/>
        <v>0</v>
      </c>
      <c r="AX274">
        <f t="shared" si="489"/>
        <v>0</v>
      </c>
      <c r="AY274">
        <f t="shared" si="489"/>
        <v>0</v>
      </c>
      <c r="AZ274">
        <f t="shared" si="489"/>
        <v>0</v>
      </c>
      <c r="BA274">
        <f t="shared" si="489"/>
        <v>0</v>
      </c>
      <c r="BB274">
        <f t="shared" si="489"/>
        <v>0</v>
      </c>
      <c r="BC274">
        <f t="shared" si="489"/>
        <v>0</v>
      </c>
      <c r="BD274">
        <f t="shared" si="489"/>
        <v>0</v>
      </c>
      <c r="BE274">
        <f t="shared" si="489"/>
        <v>0</v>
      </c>
      <c r="BF274">
        <f t="shared" si="489"/>
        <v>0</v>
      </c>
      <c r="BG274">
        <f t="shared" si="489"/>
        <v>0</v>
      </c>
      <c r="BH274">
        <f t="shared" si="489"/>
        <v>0</v>
      </c>
      <c r="BI274">
        <f t="shared" si="489"/>
        <v>0</v>
      </c>
      <c r="BJ274">
        <f t="shared" si="489"/>
        <v>0</v>
      </c>
      <c r="BK274">
        <f t="shared" si="489"/>
        <v>0</v>
      </c>
      <c r="BL274">
        <f t="shared" si="489"/>
        <v>0</v>
      </c>
      <c r="BM274">
        <f t="shared" ref="BM274:CR274" si="490">BM125</f>
        <v>0</v>
      </c>
      <c r="BN274">
        <f t="shared" si="490"/>
        <v>0</v>
      </c>
      <c r="BO274">
        <f t="shared" si="490"/>
        <v>0</v>
      </c>
      <c r="BP274">
        <f t="shared" si="490"/>
        <v>0</v>
      </c>
      <c r="BQ274">
        <f t="shared" si="490"/>
        <v>0</v>
      </c>
      <c r="BR274">
        <f t="shared" si="490"/>
        <v>0</v>
      </c>
      <c r="BS274">
        <f t="shared" si="490"/>
        <v>0</v>
      </c>
      <c r="BT274">
        <f t="shared" si="490"/>
        <v>0</v>
      </c>
      <c r="BU274">
        <f t="shared" si="490"/>
        <v>0</v>
      </c>
      <c r="BV274">
        <f t="shared" si="490"/>
        <v>0</v>
      </c>
      <c r="BW274">
        <f t="shared" si="490"/>
        <v>0</v>
      </c>
      <c r="BX274">
        <f t="shared" si="490"/>
        <v>0</v>
      </c>
      <c r="BY274">
        <f t="shared" si="490"/>
        <v>0</v>
      </c>
      <c r="BZ274">
        <f t="shared" si="490"/>
        <v>0</v>
      </c>
      <c r="CA274">
        <f t="shared" si="490"/>
        <v>0</v>
      </c>
      <c r="CB274">
        <f t="shared" si="490"/>
        <v>0</v>
      </c>
      <c r="CC274">
        <f t="shared" si="490"/>
        <v>0</v>
      </c>
      <c r="CD274">
        <f t="shared" si="490"/>
        <v>0</v>
      </c>
      <c r="CE274">
        <f t="shared" si="490"/>
        <v>0</v>
      </c>
      <c r="CF274">
        <f t="shared" si="490"/>
        <v>0</v>
      </c>
      <c r="CG274">
        <f t="shared" si="490"/>
        <v>0</v>
      </c>
      <c r="CH274">
        <f t="shared" si="490"/>
        <v>0</v>
      </c>
      <c r="CI274">
        <f t="shared" si="490"/>
        <v>0</v>
      </c>
      <c r="CJ274">
        <f t="shared" si="490"/>
        <v>0</v>
      </c>
      <c r="CK274">
        <f t="shared" si="490"/>
        <v>0</v>
      </c>
      <c r="CL274">
        <f t="shared" si="490"/>
        <v>0</v>
      </c>
      <c r="CM274">
        <f t="shared" si="490"/>
        <v>0</v>
      </c>
      <c r="CN274">
        <f t="shared" si="490"/>
        <v>0</v>
      </c>
      <c r="CO274">
        <f t="shared" si="490"/>
        <v>0</v>
      </c>
      <c r="CP274">
        <f t="shared" si="490"/>
        <v>0</v>
      </c>
      <c r="CQ274">
        <f t="shared" si="490"/>
        <v>0</v>
      </c>
      <c r="CR274">
        <f t="shared" si="490"/>
        <v>0</v>
      </c>
      <c r="CS274">
        <f t="shared" ref="CS274:DH274" si="491">CS125</f>
        <v>0</v>
      </c>
      <c r="CT274">
        <f t="shared" si="491"/>
        <v>0</v>
      </c>
      <c r="CU274">
        <f t="shared" si="491"/>
        <v>0</v>
      </c>
      <c r="CV274">
        <f t="shared" si="491"/>
        <v>0</v>
      </c>
      <c r="CW274">
        <f t="shared" si="491"/>
        <v>0</v>
      </c>
      <c r="CX274">
        <f t="shared" si="491"/>
        <v>0</v>
      </c>
      <c r="CY274">
        <f t="shared" si="491"/>
        <v>0</v>
      </c>
      <c r="CZ274">
        <f t="shared" si="491"/>
        <v>0</v>
      </c>
      <c r="DA274">
        <f t="shared" si="491"/>
        <v>0</v>
      </c>
      <c r="DB274">
        <f t="shared" si="491"/>
        <v>0</v>
      </c>
      <c r="DC274">
        <f t="shared" si="491"/>
        <v>0</v>
      </c>
      <c r="DD274">
        <f t="shared" si="491"/>
        <v>0</v>
      </c>
      <c r="DE274">
        <f t="shared" si="491"/>
        <v>0</v>
      </c>
      <c r="DF274">
        <f t="shared" si="491"/>
        <v>0</v>
      </c>
      <c r="DG274">
        <f t="shared" si="491"/>
        <v>0</v>
      </c>
      <c r="DH274">
        <f t="shared" si="491"/>
        <v>0</v>
      </c>
    </row>
    <row r="275" spans="1:112">
      <c r="A275">
        <f t="shared" ref="A275:BL275" si="492">A126</f>
        <v>551</v>
      </c>
      <c r="B275" t="str">
        <f t="shared" si="492"/>
        <v>Empresa Naviera Boliviana</v>
      </c>
      <c r="C275">
        <f t="shared" si="492"/>
        <v>0</v>
      </c>
      <c r="D275">
        <f t="shared" si="492"/>
        <v>0</v>
      </c>
      <c r="E275">
        <f t="shared" si="492"/>
        <v>0</v>
      </c>
      <c r="F275">
        <f t="shared" si="492"/>
        <v>0</v>
      </c>
      <c r="G275">
        <f t="shared" si="492"/>
        <v>0</v>
      </c>
      <c r="H275">
        <f t="shared" si="492"/>
        <v>0</v>
      </c>
      <c r="I275">
        <f t="shared" si="492"/>
        <v>0</v>
      </c>
      <c r="J275">
        <f t="shared" si="492"/>
        <v>0</v>
      </c>
      <c r="K275">
        <f t="shared" si="492"/>
        <v>0</v>
      </c>
      <c r="L275">
        <f t="shared" si="492"/>
        <v>0</v>
      </c>
      <c r="M275">
        <f t="shared" si="492"/>
        <v>0</v>
      </c>
      <c r="N275">
        <f t="shared" si="492"/>
        <v>0</v>
      </c>
      <c r="O275">
        <f t="shared" si="492"/>
        <v>0</v>
      </c>
      <c r="P275">
        <f t="shared" si="492"/>
        <v>0</v>
      </c>
      <c r="Q275">
        <f t="shared" si="492"/>
        <v>0</v>
      </c>
      <c r="R275">
        <f t="shared" si="492"/>
        <v>0</v>
      </c>
      <c r="S275">
        <f t="shared" si="492"/>
        <v>50</v>
      </c>
      <c r="T275">
        <f t="shared" si="492"/>
        <v>0</v>
      </c>
      <c r="U275">
        <f t="shared" si="492"/>
        <v>0</v>
      </c>
      <c r="V275">
        <f t="shared" si="492"/>
        <v>0</v>
      </c>
      <c r="W275">
        <f t="shared" si="492"/>
        <v>0</v>
      </c>
      <c r="X275">
        <f t="shared" si="492"/>
        <v>0</v>
      </c>
      <c r="Y275">
        <f t="shared" si="492"/>
        <v>0</v>
      </c>
      <c r="Z275">
        <f t="shared" si="492"/>
        <v>0</v>
      </c>
      <c r="AA275">
        <f t="shared" si="492"/>
        <v>0</v>
      </c>
      <c r="AB275">
        <f t="shared" si="492"/>
        <v>0</v>
      </c>
      <c r="AC275">
        <f t="shared" si="492"/>
        <v>0</v>
      </c>
      <c r="AD275">
        <f t="shared" si="492"/>
        <v>0</v>
      </c>
      <c r="AE275">
        <f t="shared" si="492"/>
        <v>0</v>
      </c>
      <c r="AF275">
        <f t="shared" si="492"/>
        <v>0</v>
      </c>
      <c r="AG275">
        <f t="shared" si="492"/>
        <v>0</v>
      </c>
      <c r="AH275">
        <f t="shared" si="492"/>
        <v>0</v>
      </c>
      <c r="AI275">
        <f t="shared" si="492"/>
        <v>0</v>
      </c>
      <c r="AJ275">
        <f t="shared" si="492"/>
        <v>0</v>
      </c>
      <c r="AK275">
        <f t="shared" si="492"/>
        <v>0</v>
      </c>
      <c r="AL275">
        <f t="shared" si="492"/>
        <v>0</v>
      </c>
      <c r="AM275">
        <f t="shared" si="492"/>
        <v>0</v>
      </c>
      <c r="AN275">
        <f t="shared" si="492"/>
        <v>0</v>
      </c>
      <c r="AO275">
        <f t="shared" si="492"/>
        <v>0</v>
      </c>
      <c r="AP275">
        <f t="shared" si="492"/>
        <v>0</v>
      </c>
      <c r="AQ275">
        <f t="shared" si="492"/>
        <v>0</v>
      </c>
      <c r="AR275">
        <f t="shared" si="492"/>
        <v>0</v>
      </c>
      <c r="AS275">
        <f t="shared" si="492"/>
        <v>0</v>
      </c>
      <c r="AT275">
        <f t="shared" si="492"/>
        <v>0</v>
      </c>
      <c r="AU275">
        <f t="shared" si="492"/>
        <v>0</v>
      </c>
      <c r="AV275">
        <f t="shared" si="492"/>
        <v>0</v>
      </c>
      <c r="AW275">
        <f t="shared" si="492"/>
        <v>0</v>
      </c>
      <c r="AX275">
        <f t="shared" si="492"/>
        <v>0</v>
      </c>
      <c r="AY275">
        <f t="shared" si="492"/>
        <v>0</v>
      </c>
      <c r="AZ275">
        <f t="shared" si="492"/>
        <v>0</v>
      </c>
      <c r="BA275">
        <f t="shared" si="492"/>
        <v>0</v>
      </c>
      <c r="BB275">
        <f t="shared" si="492"/>
        <v>0</v>
      </c>
      <c r="BC275">
        <f t="shared" si="492"/>
        <v>0</v>
      </c>
      <c r="BD275">
        <f t="shared" si="492"/>
        <v>0</v>
      </c>
      <c r="BE275">
        <f t="shared" si="492"/>
        <v>0</v>
      </c>
      <c r="BF275">
        <f t="shared" si="492"/>
        <v>0</v>
      </c>
      <c r="BG275">
        <f t="shared" si="492"/>
        <v>0</v>
      </c>
      <c r="BH275">
        <f t="shared" si="492"/>
        <v>0</v>
      </c>
      <c r="BI275">
        <f t="shared" si="492"/>
        <v>0</v>
      </c>
      <c r="BJ275">
        <f t="shared" si="492"/>
        <v>0</v>
      </c>
      <c r="BK275">
        <f t="shared" si="492"/>
        <v>0</v>
      </c>
      <c r="BL275">
        <f t="shared" si="492"/>
        <v>0</v>
      </c>
      <c r="BM275">
        <f t="shared" ref="BM275:DH275" si="493">BM126</f>
        <v>0</v>
      </c>
      <c r="BN275">
        <f t="shared" si="493"/>
        <v>0</v>
      </c>
      <c r="BO275">
        <f t="shared" si="493"/>
        <v>0</v>
      </c>
      <c r="BP275">
        <f t="shared" si="493"/>
        <v>0</v>
      </c>
      <c r="BQ275">
        <f t="shared" si="493"/>
        <v>0</v>
      </c>
      <c r="BR275">
        <f t="shared" si="493"/>
        <v>0</v>
      </c>
      <c r="BS275">
        <f t="shared" si="493"/>
        <v>0</v>
      </c>
      <c r="BT275">
        <f t="shared" si="493"/>
        <v>0</v>
      </c>
      <c r="BU275">
        <f t="shared" si="493"/>
        <v>0</v>
      </c>
      <c r="BV275">
        <f t="shared" si="493"/>
        <v>0</v>
      </c>
      <c r="BW275">
        <f t="shared" si="493"/>
        <v>0</v>
      </c>
      <c r="BX275">
        <f t="shared" si="493"/>
        <v>0</v>
      </c>
      <c r="BY275">
        <f t="shared" si="493"/>
        <v>0</v>
      </c>
      <c r="BZ275">
        <f t="shared" si="493"/>
        <v>0</v>
      </c>
      <c r="CA275">
        <f t="shared" si="493"/>
        <v>0</v>
      </c>
      <c r="CB275">
        <f t="shared" si="493"/>
        <v>0</v>
      </c>
      <c r="CC275">
        <f t="shared" si="493"/>
        <v>0</v>
      </c>
      <c r="CD275">
        <f t="shared" si="493"/>
        <v>0</v>
      </c>
      <c r="CE275">
        <f t="shared" si="493"/>
        <v>0</v>
      </c>
      <c r="CF275">
        <f t="shared" si="493"/>
        <v>0</v>
      </c>
      <c r="CG275">
        <f t="shared" si="493"/>
        <v>0</v>
      </c>
      <c r="CH275">
        <f t="shared" si="493"/>
        <v>0</v>
      </c>
      <c r="CI275">
        <f t="shared" si="493"/>
        <v>0</v>
      </c>
      <c r="CJ275">
        <f t="shared" si="493"/>
        <v>0</v>
      </c>
      <c r="CK275">
        <f t="shared" si="493"/>
        <v>0</v>
      </c>
      <c r="CL275">
        <f t="shared" si="493"/>
        <v>0</v>
      </c>
      <c r="CM275">
        <f t="shared" si="493"/>
        <v>0</v>
      </c>
      <c r="CN275">
        <f t="shared" si="493"/>
        <v>0</v>
      </c>
      <c r="CO275">
        <f t="shared" si="493"/>
        <v>0</v>
      </c>
      <c r="CP275">
        <f t="shared" si="493"/>
        <v>0</v>
      </c>
      <c r="CQ275">
        <f t="shared" si="493"/>
        <v>0</v>
      </c>
      <c r="CR275">
        <f t="shared" si="493"/>
        <v>0</v>
      </c>
      <c r="CS275">
        <f t="shared" si="493"/>
        <v>0</v>
      </c>
      <c r="CT275">
        <f t="shared" si="493"/>
        <v>0</v>
      </c>
      <c r="CU275">
        <f t="shared" si="493"/>
        <v>0</v>
      </c>
      <c r="CV275">
        <f t="shared" si="493"/>
        <v>0</v>
      </c>
      <c r="CW275">
        <f t="shared" si="493"/>
        <v>0</v>
      </c>
      <c r="CX275">
        <f t="shared" si="493"/>
        <v>0</v>
      </c>
      <c r="CY275">
        <f t="shared" si="493"/>
        <v>0</v>
      </c>
      <c r="CZ275">
        <f t="shared" si="493"/>
        <v>0</v>
      </c>
      <c r="DA275">
        <f t="shared" si="493"/>
        <v>0</v>
      </c>
      <c r="DB275">
        <f t="shared" si="493"/>
        <v>0</v>
      </c>
      <c r="DC275">
        <f t="shared" si="493"/>
        <v>0</v>
      </c>
      <c r="DD275">
        <f t="shared" si="493"/>
        <v>0</v>
      </c>
      <c r="DE275">
        <f t="shared" si="493"/>
        <v>0</v>
      </c>
      <c r="DF275">
        <f t="shared" si="493"/>
        <v>0</v>
      </c>
      <c r="DG275">
        <f t="shared" si="493"/>
        <v>0</v>
      </c>
      <c r="DH275">
        <f t="shared" si="493"/>
        <v>0</v>
      </c>
    </row>
    <row r="276" spans="1:112">
      <c r="A276">
        <f t="shared" ref="A276:BL276" si="494">A127</f>
        <v>265</v>
      </c>
      <c r="B276" t="str">
        <f t="shared" si="494"/>
        <v>Direc. Dptal. de Educación  Chuquisaca</v>
      </c>
      <c r="C276">
        <f t="shared" si="494"/>
        <v>0</v>
      </c>
      <c r="D276">
        <f t="shared" si="494"/>
        <v>0</v>
      </c>
      <c r="E276">
        <f t="shared" si="494"/>
        <v>0</v>
      </c>
      <c r="F276">
        <f t="shared" si="494"/>
        <v>0</v>
      </c>
      <c r="G276">
        <f t="shared" si="494"/>
        <v>0</v>
      </c>
      <c r="H276">
        <f t="shared" si="494"/>
        <v>0</v>
      </c>
      <c r="I276">
        <f t="shared" si="494"/>
        <v>0</v>
      </c>
      <c r="J276">
        <f t="shared" si="494"/>
        <v>0</v>
      </c>
      <c r="K276">
        <f t="shared" si="494"/>
        <v>0</v>
      </c>
      <c r="L276">
        <f t="shared" si="494"/>
        <v>0</v>
      </c>
      <c r="M276">
        <f t="shared" si="494"/>
        <v>0</v>
      </c>
      <c r="N276">
        <f t="shared" si="494"/>
        <v>0</v>
      </c>
      <c r="O276">
        <f t="shared" si="494"/>
        <v>0</v>
      </c>
      <c r="P276">
        <f t="shared" si="494"/>
        <v>0</v>
      </c>
      <c r="Q276">
        <f t="shared" si="494"/>
        <v>0</v>
      </c>
      <c r="R276">
        <f t="shared" si="494"/>
        <v>0</v>
      </c>
      <c r="S276">
        <f t="shared" si="494"/>
        <v>0</v>
      </c>
      <c r="T276">
        <f t="shared" si="494"/>
        <v>21210</v>
      </c>
      <c r="U276">
        <f t="shared" si="494"/>
        <v>0</v>
      </c>
      <c r="V276">
        <f t="shared" si="494"/>
        <v>0</v>
      </c>
      <c r="W276">
        <f t="shared" si="494"/>
        <v>0</v>
      </c>
      <c r="X276">
        <f t="shared" si="494"/>
        <v>0</v>
      </c>
      <c r="Y276">
        <f t="shared" si="494"/>
        <v>0</v>
      </c>
      <c r="Z276">
        <f t="shared" si="494"/>
        <v>0</v>
      </c>
      <c r="AA276">
        <f t="shared" si="494"/>
        <v>0</v>
      </c>
      <c r="AB276">
        <f t="shared" si="494"/>
        <v>0</v>
      </c>
      <c r="AC276">
        <f t="shared" si="494"/>
        <v>0</v>
      </c>
      <c r="AD276">
        <f t="shared" si="494"/>
        <v>0</v>
      </c>
      <c r="AE276">
        <f t="shared" si="494"/>
        <v>0</v>
      </c>
      <c r="AF276">
        <f t="shared" si="494"/>
        <v>0</v>
      </c>
      <c r="AG276">
        <f t="shared" si="494"/>
        <v>0</v>
      </c>
      <c r="AH276">
        <f t="shared" si="494"/>
        <v>0</v>
      </c>
      <c r="AI276">
        <f t="shared" si="494"/>
        <v>0</v>
      </c>
      <c r="AJ276">
        <f t="shared" si="494"/>
        <v>0</v>
      </c>
      <c r="AK276">
        <f t="shared" si="494"/>
        <v>0</v>
      </c>
      <c r="AL276">
        <f t="shared" si="494"/>
        <v>0</v>
      </c>
      <c r="AM276">
        <f t="shared" si="494"/>
        <v>0</v>
      </c>
      <c r="AN276">
        <f t="shared" si="494"/>
        <v>0</v>
      </c>
      <c r="AO276">
        <f t="shared" si="494"/>
        <v>0</v>
      </c>
      <c r="AP276">
        <f t="shared" si="494"/>
        <v>0</v>
      </c>
      <c r="AQ276">
        <f t="shared" si="494"/>
        <v>0</v>
      </c>
      <c r="AR276">
        <f t="shared" si="494"/>
        <v>0</v>
      </c>
      <c r="AS276">
        <f t="shared" si="494"/>
        <v>0</v>
      </c>
      <c r="AT276">
        <f t="shared" si="494"/>
        <v>0</v>
      </c>
      <c r="AU276">
        <f t="shared" si="494"/>
        <v>0</v>
      </c>
      <c r="AV276">
        <f t="shared" si="494"/>
        <v>0</v>
      </c>
      <c r="AW276">
        <f t="shared" si="494"/>
        <v>0</v>
      </c>
      <c r="AX276">
        <f t="shared" si="494"/>
        <v>0</v>
      </c>
      <c r="AY276">
        <f t="shared" si="494"/>
        <v>0</v>
      </c>
      <c r="AZ276">
        <f t="shared" si="494"/>
        <v>0</v>
      </c>
      <c r="BA276">
        <f t="shared" si="494"/>
        <v>0</v>
      </c>
      <c r="BB276">
        <f t="shared" si="494"/>
        <v>0</v>
      </c>
      <c r="BC276">
        <f t="shared" si="494"/>
        <v>0</v>
      </c>
      <c r="BD276">
        <f t="shared" si="494"/>
        <v>0</v>
      </c>
      <c r="BE276">
        <f t="shared" si="494"/>
        <v>0</v>
      </c>
      <c r="BF276">
        <f t="shared" si="494"/>
        <v>0</v>
      </c>
      <c r="BG276">
        <f t="shared" si="494"/>
        <v>0</v>
      </c>
      <c r="BH276">
        <f t="shared" si="494"/>
        <v>0</v>
      </c>
      <c r="BI276">
        <f t="shared" si="494"/>
        <v>0</v>
      </c>
      <c r="BJ276">
        <f t="shared" si="494"/>
        <v>0</v>
      </c>
      <c r="BK276">
        <f t="shared" si="494"/>
        <v>0</v>
      </c>
      <c r="BL276">
        <f t="shared" si="494"/>
        <v>0</v>
      </c>
      <c r="BM276">
        <f t="shared" ref="BM276:DH276" si="495">BM127</f>
        <v>0</v>
      </c>
      <c r="BN276">
        <f t="shared" si="495"/>
        <v>0</v>
      </c>
      <c r="BO276">
        <f t="shared" si="495"/>
        <v>0</v>
      </c>
      <c r="BP276">
        <f t="shared" si="495"/>
        <v>0</v>
      </c>
      <c r="BQ276">
        <f t="shared" si="495"/>
        <v>0</v>
      </c>
      <c r="BR276">
        <f t="shared" si="495"/>
        <v>0</v>
      </c>
      <c r="BS276">
        <f t="shared" si="495"/>
        <v>0</v>
      </c>
      <c r="BT276">
        <f t="shared" si="495"/>
        <v>0</v>
      </c>
      <c r="BU276">
        <f t="shared" si="495"/>
        <v>0</v>
      </c>
      <c r="BV276">
        <f t="shared" si="495"/>
        <v>0</v>
      </c>
      <c r="BW276">
        <f t="shared" si="495"/>
        <v>0</v>
      </c>
      <c r="BX276">
        <f t="shared" si="495"/>
        <v>0</v>
      </c>
      <c r="BY276">
        <f t="shared" si="495"/>
        <v>0</v>
      </c>
      <c r="BZ276">
        <f t="shared" si="495"/>
        <v>0</v>
      </c>
      <c r="CA276">
        <f t="shared" si="495"/>
        <v>0</v>
      </c>
      <c r="CB276">
        <f t="shared" si="495"/>
        <v>0</v>
      </c>
      <c r="CC276">
        <f t="shared" si="495"/>
        <v>0</v>
      </c>
      <c r="CD276">
        <f t="shared" si="495"/>
        <v>0</v>
      </c>
      <c r="CE276">
        <f t="shared" si="495"/>
        <v>0</v>
      </c>
      <c r="CF276">
        <f t="shared" si="495"/>
        <v>0</v>
      </c>
      <c r="CG276">
        <f t="shared" si="495"/>
        <v>0</v>
      </c>
      <c r="CH276">
        <f t="shared" si="495"/>
        <v>0</v>
      </c>
      <c r="CI276">
        <f t="shared" si="495"/>
        <v>0</v>
      </c>
      <c r="CJ276">
        <f t="shared" si="495"/>
        <v>0</v>
      </c>
      <c r="CK276">
        <f t="shared" si="495"/>
        <v>0</v>
      </c>
      <c r="CL276">
        <f t="shared" si="495"/>
        <v>0</v>
      </c>
      <c r="CM276">
        <f t="shared" si="495"/>
        <v>0</v>
      </c>
      <c r="CN276">
        <f t="shared" si="495"/>
        <v>0</v>
      </c>
      <c r="CO276">
        <f t="shared" si="495"/>
        <v>0</v>
      </c>
      <c r="CP276">
        <f t="shared" si="495"/>
        <v>0</v>
      </c>
      <c r="CQ276">
        <f t="shared" si="495"/>
        <v>0</v>
      </c>
      <c r="CR276">
        <f t="shared" si="495"/>
        <v>0</v>
      </c>
      <c r="CS276">
        <f t="shared" si="495"/>
        <v>0</v>
      </c>
      <c r="CT276">
        <f t="shared" si="495"/>
        <v>0</v>
      </c>
      <c r="CU276">
        <f t="shared" si="495"/>
        <v>0</v>
      </c>
      <c r="CV276">
        <f t="shared" si="495"/>
        <v>0</v>
      </c>
      <c r="CW276">
        <f t="shared" si="495"/>
        <v>0</v>
      </c>
      <c r="CX276">
        <f t="shared" si="495"/>
        <v>0</v>
      </c>
      <c r="CY276">
        <f t="shared" si="495"/>
        <v>0</v>
      </c>
      <c r="CZ276">
        <f t="shared" si="495"/>
        <v>0</v>
      </c>
      <c r="DA276">
        <f t="shared" si="495"/>
        <v>0</v>
      </c>
      <c r="DB276">
        <f t="shared" si="495"/>
        <v>0</v>
      </c>
      <c r="DC276">
        <f t="shared" si="495"/>
        <v>0</v>
      </c>
      <c r="DD276">
        <f t="shared" si="495"/>
        <v>0</v>
      </c>
      <c r="DE276">
        <f t="shared" si="495"/>
        <v>0</v>
      </c>
      <c r="DF276">
        <f t="shared" si="495"/>
        <v>0</v>
      </c>
      <c r="DG276">
        <f t="shared" si="495"/>
        <v>0</v>
      </c>
      <c r="DH276">
        <f t="shared" si="495"/>
        <v>0</v>
      </c>
    </row>
    <row r="277" spans="1:112">
      <c r="A277">
        <f t="shared" ref="A277:BL277" si="496">A128</f>
        <v>387</v>
      </c>
      <c r="B277" t="str">
        <f t="shared" si="496"/>
        <v>Agencia del Desarrollo del Cine y Audiovisual Bolivianos</v>
      </c>
      <c r="C277">
        <f t="shared" si="496"/>
        <v>0</v>
      </c>
      <c r="D277">
        <f t="shared" si="496"/>
        <v>0</v>
      </c>
      <c r="E277">
        <f t="shared" si="496"/>
        <v>0</v>
      </c>
      <c r="F277">
        <f t="shared" si="496"/>
        <v>0</v>
      </c>
      <c r="G277">
        <f t="shared" si="496"/>
        <v>0</v>
      </c>
      <c r="H277">
        <f t="shared" si="496"/>
        <v>0</v>
      </c>
      <c r="I277">
        <f t="shared" si="496"/>
        <v>0</v>
      </c>
      <c r="J277">
        <f t="shared" si="496"/>
        <v>0</v>
      </c>
      <c r="K277">
        <f t="shared" si="496"/>
        <v>0</v>
      </c>
      <c r="L277">
        <f t="shared" si="496"/>
        <v>0</v>
      </c>
      <c r="M277">
        <f t="shared" si="496"/>
        <v>0</v>
      </c>
      <c r="N277">
        <f t="shared" si="496"/>
        <v>0</v>
      </c>
      <c r="O277">
        <f t="shared" si="496"/>
        <v>0</v>
      </c>
      <c r="P277">
        <f t="shared" si="496"/>
        <v>0</v>
      </c>
      <c r="Q277">
        <f t="shared" si="496"/>
        <v>0</v>
      </c>
      <c r="R277">
        <f t="shared" si="496"/>
        <v>0</v>
      </c>
      <c r="S277">
        <f t="shared" si="496"/>
        <v>0</v>
      </c>
      <c r="T277">
        <f t="shared" si="496"/>
        <v>35000</v>
      </c>
      <c r="U277">
        <f t="shared" si="496"/>
        <v>0</v>
      </c>
      <c r="V277">
        <f t="shared" si="496"/>
        <v>0</v>
      </c>
      <c r="W277">
        <f t="shared" si="496"/>
        <v>0</v>
      </c>
      <c r="X277">
        <f t="shared" si="496"/>
        <v>0</v>
      </c>
      <c r="Y277">
        <f t="shared" si="496"/>
        <v>0</v>
      </c>
      <c r="Z277">
        <f t="shared" si="496"/>
        <v>0</v>
      </c>
      <c r="AA277">
        <f t="shared" si="496"/>
        <v>0</v>
      </c>
      <c r="AB277">
        <f t="shared" si="496"/>
        <v>0</v>
      </c>
      <c r="AC277">
        <f t="shared" si="496"/>
        <v>0</v>
      </c>
      <c r="AD277">
        <f t="shared" si="496"/>
        <v>0</v>
      </c>
      <c r="AE277">
        <f t="shared" si="496"/>
        <v>0</v>
      </c>
      <c r="AF277">
        <f t="shared" si="496"/>
        <v>0</v>
      </c>
      <c r="AG277">
        <f t="shared" si="496"/>
        <v>0</v>
      </c>
      <c r="AH277">
        <f t="shared" si="496"/>
        <v>0</v>
      </c>
      <c r="AI277">
        <f t="shared" si="496"/>
        <v>0</v>
      </c>
      <c r="AJ277">
        <f t="shared" si="496"/>
        <v>0</v>
      </c>
      <c r="AK277">
        <f t="shared" si="496"/>
        <v>0</v>
      </c>
      <c r="AL277">
        <f t="shared" si="496"/>
        <v>0</v>
      </c>
      <c r="AM277">
        <f t="shared" si="496"/>
        <v>0</v>
      </c>
      <c r="AN277">
        <f t="shared" si="496"/>
        <v>0</v>
      </c>
      <c r="AO277">
        <f t="shared" si="496"/>
        <v>0</v>
      </c>
      <c r="AP277">
        <f t="shared" si="496"/>
        <v>0</v>
      </c>
      <c r="AQ277">
        <f t="shared" si="496"/>
        <v>0</v>
      </c>
      <c r="AR277">
        <f t="shared" si="496"/>
        <v>0</v>
      </c>
      <c r="AS277">
        <f t="shared" si="496"/>
        <v>0</v>
      </c>
      <c r="AT277">
        <f t="shared" si="496"/>
        <v>0</v>
      </c>
      <c r="AU277">
        <f t="shared" si="496"/>
        <v>0</v>
      </c>
      <c r="AV277">
        <f t="shared" si="496"/>
        <v>0</v>
      </c>
      <c r="AW277">
        <f t="shared" si="496"/>
        <v>0</v>
      </c>
      <c r="AX277">
        <f t="shared" si="496"/>
        <v>0</v>
      </c>
      <c r="AY277">
        <f t="shared" si="496"/>
        <v>0</v>
      </c>
      <c r="AZ277">
        <f t="shared" si="496"/>
        <v>0</v>
      </c>
      <c r="BA277">
        <f t="shared" si="496"/>
        <v>0</v>
      </c>
      <c r="BB277">
        <f t="shared" si="496"/>
        <v>0</v>
      </c>
      <c r="BC277">
        <f t="shared" si="496"/>
        <v>0</v>
      </c>
      <c r="BD277">
        <f t="shared" si="496"/>
        <v>0</v>
      </c>
      <c r="BE277">
        <f t="shared" si="496"/>
        <v>0</v>
      </c>
      <c r="BF277">
        <f t="shared" si="496"/>
        <v>0</v>
      </c>
      <c r="BG277">
        <f t="shared" si="496"/>
        <v>0</v>
      </c>
      <c r="BH277">
        <f t="shared" si="496"/>
        <v>0</v>
      </c>
      <c r="BI277">
        <f t="shared" si="496"/>
        <v>0</v>
      </c>
      <c r="BJ277">
        <f t="shared" si="496"/>
        <v>0</v>
      </c>
      <c r="BK277">
        <f t="shared" si="496"/>
        <v>0</v>
      </c>
      <c r="BL277">
        <f t="shared" si="496"/>
        <v>0</v>
      </c>
      <c r="BM277">
        <f t="shared" ref="BM277:DH277" si="497">BM128</f>
        <v>0</v>
      </c>
      <c r="BN277">
        <f t="shared" si="497"/>
        <v>0</v>
      </c>
      <c r="BO277">
        <f t="shared" si="497"/>
        <v>0</v>
      </c>
      <c r="BP277">
        <f t="shared" si="497"/>
        <v>0</v>
      </c>
      <c r="BQ277">
        <f t="shared" si="497"/>
        <v>0</v>
      </c>
      <c r="BR277">
        <f t="shared" si="497"/>
        <v>0</v>
      </c>
      <c r="BS277">
        <f t="shared" si="497"/>
        <v>0</v>
      </c>
      <c r="BT277">
        <f t="shared" si="497"/>
        <v>0</v>
      </c>
      <c r="BU277">
        <f t="shared" si="497"/>
        <v>0</v>
      </c>
      <c r="BV277">
        <f t="shared" si="497"/>
        <v>0</v>
      </c>
      <c r="BW277">
        <f t="shared" si="497"/>
        <v>0</v>
      </c>
      <c r="BX277">
        <f t="shared" si="497"/>
        <v>0</v>
      </c>
      <c r="BY277">
        <f t="shared" si="497"/>
        <v>0</v>
      </c>
      <c r="BZ277">
        <f t="shared" si="497"/>
        <v>0</v>
      </c>
      <c r="CA277">
        <f t="shared" si="497"/>
        <v>0</v>
      </c>
      <c r="CB277">
        <f t="shared" si="497"/>
        <v>0</v>
      </c>
      <c r="CC277">
        <f t="shared" si="497"/>
        <v>0</v>
      </c>
      <c r="CD277">
        <f t="shared" si="497"/>
        <v>0</v>
      </c>
      <c r="CE277">
        <f t="shared" si="497"/>
        <v>0</v>
      </c>
      <c r="CF277">
        <f t="shared" si="497"/>
        <v>0</v>
      </c>
      <c r="CG277">
        <f t="shared" si="497"/>
        <v>0</v>
      </c>
      <c r="CH277">
        <f t="shared" si="497"/>
        <v>0</v>
      </c>
      <c r="CI277">
        <f t="shared" si="497"/>
        <v>0</v>
      </c>
      <c r="CJ277">
        <f t="shared" si="497"/>
        <v>0</v>
      </c>
      <c r="CK277">
        <f t="shared" si="497"/>
        <v>0</v>
      </c>
      <c r="CL277">
        <f t="shared" si="497"/>
        <v>0</v>
      </c>
      <c r="CM277">
        <f t="shared" si="497"/>
        <v>0</v>
      </c>
      <c r="CN277">
        <f t="shared" si="497"/>
        <v>0</v>
      </c>
      <c r="CO277">
        <f t="shared" si="497"/>
        <v>0</v>
      </c>
      <c r="CP277">
        <f t="shared" si="497"/>
        <v>0</v>
      </c>
      <c r="CQ277">
        <f t="shared" si="497"/>
        <v>0</v>
      </c>
      <c r="CR277">
        <f t="shared" si="497"/>
        <v>0</v>
      </c>
      <c r="CS277">
        <f t="shared" si="497"/>
        <v>0</v>
      </c>
      <c r="CT277">
        <f t="shared" si="497"/>
        <v>0</v>
      </c>
      <c r="CU277">
        <f t="shared" si="497"/>
        <v>0</v>
      </c>
      <c r="CV277">
        <f t="shared" si="497"/>
        <v>0</v>
      </c>
      <c r="CW277">
        <f t="shared" si="497"/>
        <v>0</v>
      </c>
      <c r="CX277">
        <f t="shared" si="497"/>
        <v>0</v>
      </c>
      <c r="CY277">
        <f t="shared" si="497"/>
        <v>0</v>
      </c>
      <c r="CZ277">
        <f t="shared" si="497"/>
        <v>0</v>
      </c>
      <c r="DA277">
        <f t="shared" si="497"/>
        <v>0</v>
      </c>
      <c r="DB277">
        <f t="shared" si="497"/>
        <v>0</v>
      </c>
      <c r="DC277">
        <f t="shared" si="497"/>
        <v>0</v>
      </c>
      <c r="DD277">
        <f t="shared" si="497"/>
        <v>0</v>
      </c>
      <c r="DE277">
        <f t="shared" si="497"/>
        <v>0</v>
      </c>
      <c r="DF277">
        <f t="shared" si="497"/>
        <v>0</v>
      </c>
      <c r="DG277">
        <f t="shared" si="497"/>
        <v>0</v>
      </c>
      <c r="DH277">
        <f t="shared" si="497"/>
        <v>0</v>
      </c>
    </row>
    <row r="278" spans="1:112">
      <c r="A278">
        <f t="shared" ref="A278:BL278" si="498">A129</f>
        <v>251</v>
      </c>
      <c r="B278" t="str">
        <f t="shared" si="498"/>
        <v>Instituto Nacional de Salud Ocupacional</v>
      </c>
      <c r="C278">
        <f t="shared" si="498"/>
        <v>0</v>
      </c>
      <c r="D278">
        <f t="shared" si="498"/>
        <v>0</v>
      </c>
      <c r="E278">
        <f t="shared" si="498"/>
        <v>0</v>
      </c>
      <c r="F278">
        <f t="shared" si="498"/>
        <v>0</v>
      </c>
      <c r="G278">
        <f t="shared" si="498"/>
        <v>0</v>
      </c>
      <c r="H278">
        <f t="shared" si="498"/>
        <v>0</v>
      </c>
      <c r="I278">
        <f t="shared" si="498"/>
        <v>0</v>
      </c>
      <c r="J278">
        <f t="shared" si="498"/>
        <v>0</v>
      </c>
      <c r="K278">
        <f t="shared" si="498"/>
        <v>0</v>
      </c>
      <c r="L278">
        <f t="shared" si="498"/>
        <v>0</v>
      </c>
      <c r="M278">
        <f t="shared" si="498"/>
        <v>0</v>
      </c>
      <c r="N278">
        <f t="shared" si="498"/>
        <v>0</v>
      </c>
      <c r="O278">
        <f t="shared" si="498"/>
        <v>0</v>
      </c>
      <c r="P278">
        <f t="shared" si="498"/>
        <v>0</v>
      </c>
      <c r="Q278">
        <f t="shared" si="498"/>
        <v>0</v>
      </c>
      <c r="R278">
        <f t="shared" si="498"/>
        <v>0</v>
      </c>
      <c r="S278">
        <f t="shared" si="498"/>
        <v>0</v>
      </c>
      <c r="T278">
        <f t="shared" si="498"/>
        <v>306977.03999999998</v>
      </c>
      <c r="U278">
        <f t="shared" si="498"/>
        <v>0</v>
      </c>
      <c r="V278">
        <f t="shared" si="498"/>
        <v>0</v>
      </c>
      <c r="W278">
        <f t="shared" si="498"/>
        <v>0</v>
      </c>
      <c r="X278">
        <f t="shared" si="498"/>
        <v>0</v>
      </c>
      <c r="Y278">
        <f t="shared" si="498"/>
        <v>0</v>
      </c>
      <c r="Z278">
        <f t="shared" si="498"/>
        <v>0</v>
      </c>
      <c r="AA278">
        <f t="shared" si="498"/>
        <v>0</v>
      </c>
      <c r="AB278">
        <f t="shared" si="498"/>
        <v>0</v>
      </c>
      <c r="AC278">
        <f t="shared" si="498"/>
        <v>0</v>
      </c>
      <c r="AD278">
        <f t="shared" si="498"/>
        <v>0</v>
      </c>
      <c r="AE278">
        <f t="shared" si="498"/>
        <v>0</v>
      </c>
      <c r="AF278">
        <f t="shared" si="498"/>
        <v>0</v>
      </c>
      <c r="AG278">
        <f t="shared" si="498"/>
        <v>0</v>
      </c>
      <c r="AH278">
        <f t="shared" si="498"/>
        <v>0</v>
      </c>
      <c r="AI278">
        <f t="shared" si="498"/>
        <v>0</v>
      </c>
      <c r="AJ278">
        <f t="shared" si="498"/>
        <v>0</v>
      </c>
      <c r="AK278">
        <f t="shared" si="498"/>
        <v>0</v>
      </c>
      <c r="AL278">
        <f t="shared" si="498"/>
        <v>0</v>
      </c>
      <c r="AM278">
        <f t="shared" si="498"/>
        <v>0</v>
      </c>
      <c r="AN278">
        <f t="shared" si="498"/>
        <v>0</v>
      </c>
      <c r="AO278">
        <f t="shared" si="498"/>
        <v>0</v>
      </c>
      <c r="AP278">
        <f t="shared" si="498"/>
        <v>0</v>
      </c>
      <c r="AQ278">
        <f t="shared" si="498"/>
        <v>0</v>
      </c>
      <c r="AR278">
        <f t="shared" si="498"/>
        <v>0</v>
      </c>
      <c r="AS278">
        <f t="shared" si="498"/>
        <v>0</v>
      </c>
      <c r="AT278">
        <f t="shared" si="498"/>
        <v>0</v>
      </c>
      <c r="AU278">
        <f t="shared" si="498"/>
        <v>0</v>
      </c>
      <c r="AV278">
        <f t="shared" si="498"/>
        <v>0</v>
      </c>
      <c r="AW278">
        <f t="shared" si="498"/>
        <v>0</v>
      </c>
      <c r="AX278">
        <f t="shared" si="498"/>
        <v>0</v>
      </c>
      <c r="AY278">
        <f t="shared" si="498"/>
        <v>0</v>
      </c>
      <c r="AZ278">
        <f t="shared" si="498"/>
        <v>0</v>
      </c>
      <c r="BA278">
        <f t="shared" si="498"/>
        <v>0</v>
      </c>
      <c r="BB278">
        <f t="shared" si="498"/>
        <v>0</v>
      </c>
      <c r="BC278">
        <f t="shared" si="498"/>
        <v>0</v>
      </c>
      <c r="BD278">
        <f t="shared" si="498"/>
        <v>0</v>
      </c>
      <c r="BE278">
        <f t="shared" si="498"/>
        <v>0</v>
      </c>
      <c r="BF278">
        <f t="shared" si="498"/>
        <v>0</v>
      </c>
      <c r="BG278">
        <f t="shared" si="498"/>
        <v>0</v>
      </c>
      <c r="BH278">
        <f t="shared" si="498"/>
        <v>0</v>
      </c>
      <c r="BI278">
        <f t="shared" si="498"/>
        <v>0</v>
      </c>
      <c r="BJ278">
        <f t="shared" si="498"/>
        <v>0</v>
      </c>
      <c r="BK278">
        <f t="shared" si="498"/>
        <v>0</v>
      </c>
      <c r="BL278">
        <f t="shared" si="498"/>
        <v>0</v>
      </c>
      <c r="BM278">
        <f t="shared" ref="BM278:DH278" si="499">BM129</f>
        <v>0</v>
      </c>
      <c r="BN278">
        <f t="shared" si="499"/>
        <v>0</v>
      </c>
      <c r="BO278">
        <f t="shared" si="499"/>
        <v>0</v>
      </c>
      <c r="BP278">
        <f t="shared" si="499"/>
        <v>0</v>
      </c>
      <c r="BQ278">
        <f t="shared" si="499"/>
        <v>0</v>
      </c>
      <c r="BR278">
        <f t="shared" si="499"/>
        <v>0</v>
      </c>
      <c r="BS278">
        <f t="shared" si="499"/>
        <v>0</v>
      </c>
      <c r="BT278">
        <f t="shared" si="499"/>
        <v>0</v>
      </c>
      <c r="BU278">
        <f t="shared" si="499"/>
        <v>0</v>
      </c>
      <c r="BV278">
        <f t="shared" si="499"/>
        <v>0</v>
      </c>
      <c r="BW278">
        <f t="shared" si="499"/>
        <v>0</v>
      </c>
      <c r="BX278">
        <f t="shared" si="499"/>
        <v>0</v>
      </c>
      <c r="BY278">
        <f t="shared" si="499"/>
        <v>0</v>
      </c>
      <c r="BZ278">
        <f t="shared" si="499"/>
        <v>0</v>
      </c>
      <c r="CA278">
        <f t="shared" si="499"/>
        <v>0</v>
      </c>
      <c r="CB278">
        <f t="shared" si="499"/>
        <v>0</v>
      </c>
      <c r="CC278">
        <f t="shared" si="499"/>
        <v>0</v>
      </c>
      <c r="CD278">
        <f t="shared" si="499"/>
        <v>0</v>
      </c>
      <c r="CE278">
        <f t="shared" si="499"/>
        <v>0</v>
      </c>
      <c r="CF278">
        <f t="shared" si="499"/>
        <v>0</v>
      </c>
      <c r="CG278">
        <f t="shared" si="499"/>
        <v>0</v>
      </c>
      <c r="CH278">
        <f t="shared" si="499"/>
        <v>0</v>
      </c>
      <c r="CI278">
        <f t="shared" si="499"/>
        <v>0</v>
      </c>
      <c r="CJ278">
        <f t="shared" si="499"/>
        <v>0</v>
      </c>
      <c r="CK278">
        <f t="shared" si="499"/>
        <v>0</v>
      </c>
      <c r="CL278">
        <f t="shared" si="499"/>
        <v>0</v>
      </c>
      <c r="CM278">
        <f t="shared" si="499"/>
        <v>0</v>
      </c>
      <c r="CN278">
        <f t="shared" si="499"/>
        <v>0</v>
      </c>
      <c r="CO278">
        <f t="shared" si="499"/>
        <v>0</v>
      </c>
      <c r="CP278">
        <f t="shared" si="499"/>
        <v>0</v>
      </c>
      <c r="CQ278">
        <f t="shared" si="499"/>
        <v>0</v>
      </c>
      <c r="CR278">
        <f t="shared" si="499"/>
        <v>0</v>
      </c>
      <c r="CS278">
        <f t="shared" si="499"/>
        <v>0</v>
      </c>
      <c r="CT278">
        <f t="shared" si="499"/>
        <v>0</v>
      </c>
      <c r="CU278">
        <f t="shared" si="499"/>
        <v>0</v>
      </c>
      <c r="CV278">
        <f t="shared" si="499"/>
        <v>0</v>
      </c>
      <c r="CW278">
        <f t="shared" si="499"/>
        <v>0</v>
      </c>
      <c r="CX278">
        <f t="shared" si="499"/>
        <v>0</v>
      </c>
      <c r="CY278">
        <f t="shared" si="499"/>
        <v>0</v>
      </c>
      <c r="CZ278">
        <f t="shared" si="499"/>
        <v>0</v>
      </c>
      <c r="DA278">
        <f t="shared" si="499"/>
        <v>0</v>
      </c>
      <c r="DB278">
        <f t="shared" si="499"/>
        <v>0</v>
      </c>
      <c r="DC278">
        <f t="shared" si="499"/>
        <v>0</v>
      </c>
      <c r="DD278">
        <f t="shared" si="499"/>
        <v>0</v>
      </c>
      <c r="DE278">
        <f t="shared" si="499"/>
        <v>0</v>
      </c>
      <c r="DF278">
        <f t="shared" si="499"/>
        <v>0</v>
      </c>
      <c r="DG278">
        <f t="shared" si="499"/>
        <v>0</v>
      </c>
      <c r="DH278">
        <f t="shared" si="499"/>
        <v>0</v>
      </c>
    </row>
    <row r="279" spans="1:112">
      <c r="A279">
        <f t="shared" ref="A279:BL279" si="500">A130</f>
        <v>596</v>
      </c>
      <c r="B279" t="str">
        <f t="shared" si="500"/>
        <v xml:space="preserve">Empresa Pública Transporte Aéreo Militar </v>
      </c>
      <c r="C279">
        <f t="shared" si="500"/>
        <v>0</v>
      </c>
      <c r="D279">
        <f t="shared" si="500"/>
        <v>0</v>
      </c>
      <c r="E279">
        <f t="shared" si="500"/>
        <v>0</v>
      </c>
      <c r="F279">
        <f t="shared" si="500"/>
        <v>0</v>
      </c>
      <c r="G279">
        <f t="shared" si="500"/>
        <v>0</v>
      </c>
      <c r="H279">
        <f t="shared" si="500"/>
        <v>0</v>
      </c>
      <c r="I279">
        <f t="shared" si="500"/>
        <v>0</v>
      </c>
      <c r="J279">
        <f t="shared" si="500"/>
        <v>0</v>
      </c>
      <c r="K279">
        <f t="shared" si="500"/>
        <v>0</v>
      </c>
      <c r="L279">
        <f t="shared" si="500"/>
        <v>0</v>
      </c>
      <c r="M279">
        <f t="shared" si="500"/>
        <v>0</v>
      </c>
      <c r="N279">
        <f t="shared" si="500"/>
        <v>0</v>
      </c>
      <c r="O279">
        <f t="shared" si="500"/>
        <v>0</v>
      </c>
      <c r="P279">
        <f t="shared" si="500"/>
        <v>0</v>
      </c>
      <c r="Q279">
        <f t="shared" si="500"/>
        <v>0</v>
      </c>
      <c r="R279">
        <f t="shared" si="500"/>
        <v>0</v>
      </c>
      <c r="S279">
        <f t="shared" si="500"/>
        <v>3918.77</v>
      </c>
      <c r="T279">
        <f t="shared" si="500"/>
        <v>51935.519999999997</v>
      </c>
      <c r="U279">
        <f t="shared" si="500"/>
        <v>0</v>
      </c>
      <c r="V279">
        <f t="shared" si="500"/>
        <v>0</v>
      </c>
      <c r="W279">
        <f t="shared" si="500"/>
        <v>0</v>
      </c>
      <c r="X279">
        <f t="shared" si="500"/>
        <v>0</v>
      </c>
      <c r="Y279">
        <f t="shared" si="500"/>
        <v>0</v>
      </c>
      <c r="Z279">
        <f t="shared" si="500"/>
        <v>0</v>
      </c>
      <c r="AA279">
        <f t="shared" si="500"/>
        <v>0</v>
      </c>
      <c r="AB279">
        <f t="shared" si="500"/>
        <v>0</v>
      </c>
      <c r="AC279">
        <f t="shared" si="500"/>
        <v>0</v>
      </c>
      <c r="AD279">
        <f t="shared" si="500"/>
        <v>0</v>
      </c>
      <c r="AE279">
        <f t="shared" si="500"/>
        <v>0</v>
      </c>
      <c r="AF279">
        <f t="shared" si="500"/>
        <v>0</v>
      </c>
      <c r="AG279">
        <f t="shared" si="500"/>
        <v>0</v>
      </c>
      <c r="AH279">
        <f t="shared" si="500"/>
        <v>0</v>
      </c>
      <c r="AI279">
        <f t="shared" si="500"/>
        <v>0</v>
      </c>
      <c r="AJ279">
        <f t="shared" si="500"/>
        <v>0</v>
      </c>
      <c r="AK279">
        <f t="shared" si="500"/>
        <v>0</v>
      </c>
      <c r="AL279">
        <f t="shared" si="500"/>
        <v>0</v>
      </c>
      <c r="AM279">
        <f t="shared" si="500"/>
        <v>0</v>
      </c>
      <c r="AN279">
        <f t="shared" si="500"/>
        <v>0</v>
      </c>
      <c r="AO279">
        <f t="shared" si="500"/>
        <v>0</v>
      </c>
      <c r="AP279">
        <f t="shared" si="500"/>
        <v>0</v>
      </c>
      <c r="AQ279">
        <f t="shared" si="500"/>
        <v>0</v>
      </c>
      <c r="AR279">
        <f t="shared" si="500"/>
        <v>0</v>
      </c>
      <c r="AS279">
        <f t="shared" si="500"/>
        <v>0</v>
      </c>
      <c r="AT279">
        <f t="shared" si="500"/>
        <v>0</v>
      </c>
      <c r="AU279">
        <f t="shared" si="500"/>
        <v>0</v>
      </c>
      <c r="AV279">
        <f t="shared" si="500"/>
        <v>0</v>
      </c>
      <c r="AW279">
        <f t="shared" si="500"/>
        <v>0</v>
      </c>
      <c r="AX279">
        <f t="shared" si="500"/>
        <v>0</v>
      </c>
      <c r="AY279">
        <f t="shared" si="500"/>
        <v>0</v>
      </c>
      <c r="AZ279">
        <f t="shared" si="500"/>
        <v>0</v>
      </c>
      <c r="BA279">
        <f t="shared" si="500"/>
        <v>0</v>
      </c>
      <c r="BB279">
        <f t="shared" si="500"/>
        <v>0</v>
      </c>
      <c r="BC279">
        <f t="shared" si="500"/>
        <v>0</v>
      </c>
      <c r="BD279">
        <f t="shared" si="500"/>
        <v>0</v>
      </c>
      <c r="BE279">
        <f t="shared" si="500"/>
        <v>0</v>
      </c>
      <c r="BF279">
        <f t="shared" si="500"/>
        <v>0</v>
      </c>
      <c r="BG279">
        <f t="shared" si="500"/>
        <v>0</v>
      </c>
      <c r="BH279">
        <f t="shared" si="500"/>
        <v>0</v>
      </c>
      <c r="BI279">
        <f t="shared" si="500"/>
        <v>0</v>
      </c>
      <c r="BJ279">
        <f t="shared" si="500"/>
        <v>0</v>
      </c>
      <c r="BK279">
        <f t="shared" si="500"/>
        <v>0</v>
      </c>
      <c r="BL279">
        <f t="shared" si="500"/>
        <v>0</v>
      </c>
      <c r="BM279">
        <f t="shared" ref="BM279:DH279" si="501">BM130</f>
        <v>0</v>
      </c>
      <c r="BN279">
        <f t="shared" si="501"/>
        <v>0</v>
      </c>
      <c r="BO279">
        <f t="shared" si="501"/>
        <v>0</v>
      </c>
      <c r="BP279">
        <f t="shared" si="501"/>
        <v>0</v>
      </c>
      <c r="BQ279">
        <f t="shared" si="501"/>
        <v>0</v>
      </c>
      <c r="BR279">
        <f t="shared" si="501"/>
        <v>0</v>
      </c>
      <c r="BS279">
        <f t="shared" si="501"/>
        <v>0</v>
      </c>
      <c r="BT279">
        <f t="shared" si="501"/>
        <v>0</v>
      </c>
      <c r="BU279">
        <f t="shared" si="501"/>
        <v>0</v>
      </c>
      <c r="BV279">
        <f t="shared" si="501"/>
        <v>0</v>
      </c>
      <c r="BW279">
        <f t="shared" si="501"/>
        <v>0</v>
      </c>
      <c r="BX279">
        <f t="shared" si="501"/>
        <v>0</v>
      </c>
      <c r="BY279">
        <f t="shared" si="501"/>
        <v>0</v>
      </c>
      <c r="BZ279">
        <f t="shared" si="501"/>
        <v>0</v>
      </c>
      <c r="CA279">
        <f t="shared" si="501"/>
        <v>0</v>
      </c>
      <c r="CB279">
        <f t="shared" si="501"/>
        <v>0</v>
      </c>
      <c r="CC279">
        <f t="shared" si="501"/>
        <v>0</v>
      </c>
      <c r="CD279">
        <f t="shared" si="501"/>
        <v>0</v>
      </c>
      <c r="CE279">
        <f t="shared" si="501"/>
        <v>0</v>
      </c>
      <c r="CF279">
        <f t="shared" si="501"/>
        <v>0</v>
      </c>
      <c r="CG279">
        <f t="shared" si="501"/>
        <v>0</v>
      </c>
      <c r="CH279">
        <f t="shared" si="501"/>
        <v>0</v>
      </c>
      <c r="CI279">
        <f t="shared" si="501"/>
        <v>0</v>
      </c>
      <c r="CJ279">
        <f t="shared" si="501"/>
        <v>0</v>
      </c>
      <c r="CK279">
        <f t="shared" si="501"/>
        <v>0</v>
      </c>
      <c r="CL279">
        <f t="shared" si="501"/>
        <v>0</v>
      </c>
      <c r="CM279">
        <f t="shared" si="501"/>
        <v>0</v>
      </c>
      <c r="CN279">
        <f t="shared" si="501"/>
        <v>0</v>
      </c>
      <c r="CO279">
        <f t="shared" si="501"/>
        <v>0</v>
      </c>
      <c r="CP279">
        <f t="shared" si="501"/>
        <v>0</v>
      </c>
      <c r="CQ279">
        <f t="shared" si="501"/>
        <v>0</v>
      </c>
      <c r="CR279">
        <f t="shared" si="501"/>
        <v>0</v>
      </c>
      <c r="CS279">
        <f t="shared" si="501"/>
        <v>0</v>
      </c>
      <c r="CT279">
        <f t="shared" si="501"/>
        <v>0</v>
      </c>
      <c r="CU279">
        <f t="shared" si="501"/>
        <v>0</v>
      </c>
      <c r="CV279">
        <f t="shared" si="501"/>
        <v>0</v>
      </c>
      <c r="CW279">
        <f t="shared" si="501"/>
        <v>0</v>
      </c>
      <c r="CX279">
        <f t="shared" si="501"/>
        <v>0</v>
      </c>
      <c r="CY279">
        <f t="shared" si="501"/>
        <v>0</v>
      </c>
      <c r="CZ279">
        <f t="shared" si="501"/>
        <v>0</v>
      </c>
      <c r="DA279">
        <f t="shared" si="501"/>
        <v>0</v>
      </c>
      <c r="DB279">
        <f t="shared" si="501"/>
        <v>0</v>
      </c>
      <c r="DC279">
        <f t="shared" si="501"/>
        <v>0</v>
      </c>
      <c r="DD279">
        <f t="shared" si="501"/>
        <v>0</v>
      </c>
      <c r="DE279">
        <f t="shared" si="501"/>
        <v>0</v>
      </c>
      <c r="DF279">
        <f t="shared" si="501"/>
        <v>0</v>
      </c>
      <c r="DG279">
        <f t="shared" si="501"/>
        <v>0</v>
      </c>
      <c r="DH279">
        <f t="shared" si="501"/>
        <v>0</v>
      </c>
    </row>
    <row r="280" spans="1:112">
      <c r="A280">
        <f t="shared" ref="A280:BL280" si="502">A131</f>
        <v>221</v>
      </c>
      <c r="B280" t="str">
        <f t="shared" si="502"/>
        <v>Serv. Nal. de Reg. y Control de la Comer. de Minerales y Metales</v>
      </c>
      <c r="C280">
        <f t="shared" si="502"/>
        <v>0</v>
      </c>
      <c r="D280">
        <f t="shared" si="502"/>
        <v>0</v>
      </c>
      <c r="E280">
        <f t="shared" si="502"/>
        <v>0</v>
      </c>
      <c r="F280">
        <f t="shared" si="502"/>
        <v>0</v>
      </c>
      <c r="G280">
        <f t="shared" si="502"/>
        <v>0</v>
      </c>
      <c r="H280">
        <f t="shared" si="502"/>
        <v>0</v>
      </c>
      <c r="I280">
        <f t="shared" si="502"/>
        <v>0</v>
      </c>
      <c r="J280">
        <f t="shared" si="502"/>
        <v>0</v>
      </c>
      <c r="K280">
        <f t="shared" si="502"/>
        <v>0</v>
      </c>
      <c r="L280">
        <f t="shared" si="502"/>
        <v>0</v>
      </c>
      <c r="M280">
        <f t="shared" si="502"/>
        <v>0</v>
      </c>
      <c r="N280">
        <f t="shared" si="502"/>
        <v>0</v>
      </c>
      <c r="O280">
        <f t="shared" si="502"/>
        <v>0</v>
      </c>
      <c r="P280">
        <f t="shared" si="502"/>
        <v>0</v>
      </c>
      <c r="Q280">
        <f t="shared" si="502"/>
        <v>0</v>
      </c>
      <c r="R280">
        <f t="shared" si="502"/>
        <v>0</v>
      </c>
      <c r="S280">
        <f t="shared" si="502"/>
        <v>0</v>
      </c>
      <c r="T280">
        <f t="shared" si="502"/>
        <v>364</v>
      </c>
      <c r="U280">
        <f t="shared" si="502"/>
        <v>0</v>
      </c>
      <c r="V280">
        <f t="shared" si="502"/>
        <v>0</v>
      </c>
      <c r="W280">
        <f t="shared" si="502"/>
        <v>0</v>
      </c>
      <c r="X280">
        <f t="shared" si="502"/>
        <v>0</v>
      </c>
      <c r="Y280">
        <f t="shared" si="502"/>
        <v>0</v>
      </c>
      <c r="Z280">
        <f t="shared" si="502"/>
        <v>0</v>
      </c>
      <c r="AA280">
        <f t="shared" si="502"/>
        <v>0</v>
      </c>
      <c r="AB280">
        <f t="shared" si="502"/>
        <v>0</v>
      </c>
      <c r="AC280">
        <f t="shared" si="502"/>
        <v>0</v>
      </c>
      <c r="AD280">
        <f t="shared" si="502"/>
        <v>0</v>
      </c>
      <c r="AE280">
        <f t="shared" si="502"/>
        <v>0</v>
      </c>
      <c r="AF280">
        <f t="shared" si="502"/>
        <v>0</v>
      </c>
      <c r="AG280">
        <f t="shared" si="502"/>
        <v>0</v>
      </c>
      <c r="AH280">
        <f t="shared" si="502"/>
        <v>0</v>
      </c>
      <c r="AI280">
        <f t="shared" si="502"/>
        <v>0</v>
      </c>
      <c r="AJ280">
        <f t="shared" si="502"/>
        <v>0</v>
      </c>
      <c r="AK280">
        <f t="shared" si="502"/>
        <v>0</v>
      </c>
      <c r="AL280">
        <f t="shared" si="502"/>
        <v>0</v>
      </c>
      <c r="AM280">
        <f t="shared" si="502"/>
        <v>0</v>
      </c>
      <c r="AN280">
        <f t="shared" si="502"/>
        <v>0</v>
      </c>
      <c r="AO280">
        <f t="shared" si="502"/>
        <v>0</v>
      </c>
      <c r="AP280">
        <f t="shared" si="502"/>
        <v>0</v>
      </c>
      <c r="AQ280">
        <f t="shared" si="502"/>
        <v>0</v>
      </c>
      <c r="AR280">
        <f t="shared" si="502"/>
        <v>0</v>
      </c>
      <c r="AS280">
        <f t="shared" si="502"/>
        <v>0</v>
      </c>
      <c r="AT280">
        <f t="shared" si="502"/>
        <v>0</v>
      </c>
      <c r="AU280">
        <f t="shared" si="502"/>
        <v>0</v>
      </c>
      <c r="AV280">
        <f t="shared" si="502"/>
        <v>0</v>
      </c>
      <c r="AW280">
        <f t="shared" si="502"/>
        <v>0</v>
      </c>
      <c r="AX280">
        <f t="shared" si="502"/>
        <v>0</v>
      </c>
      <c r="AY280">
        <f t="shared" si="502"/>
        <v>0</v>
      </c>
      <c r="AZ280">
        <f t="shared" si="502"/>
        <v>0</v>
      </c>
      <c r="BA280">
        <f t="shared" si="502"/>
        <v>0</v>
      </c>
      <c r="BB280">
        <f t="shared" si="502"/>
        <v>0</v>
      </c>
      <c r="BC280">
        <f t="shared" si="502"/>
        <v>0</v>
      </c>
      <c r="BD280">
        <f t="shared" si="502"/>
        <v>0</v>
      </c>
      <c r="BE280">
        <f t="shared" si="502"/>
        <v>0</v>
      </c>
      <c r="BF280">
        <f t="shared" si="502"/>
        <v>0</v>
      </c>
      <c r="BG280">
        <f t="shared" si="502"/>
        <v>0</v>
      </c>
      <c r="BH280">
        <f t="shared" si="502"/>
        <v>0</v>
      </c>
      <c r="BI280">
        <f t="shared" si="502"/>
        <v>0</v>
      </c>
      <c r="BJ280">
        <f t="shared" si="502"/>
        <v>0</v>
      </c>
      <c r="BK280">
        <f t="shared" si="502"/>
        <v>0</v>
      </c>
      <c r="BL280">
        <f t="shared" si="502"/>
        <v>0</v>
      </c>
      <c r="BM280">
        <f t="shared" ref="BM280:DH280" si="503">BM131</f>
        <v>0</v>
      </c>
      <c r="BN280">
        <f t="shared" si="503"/>
        <v>0</v>
      </c>
      <c r="BO280">
        <f t="shared" si="503"/>
        <v>0</v>
      </c>
      <c r="BP280">
        <f t="shared" si="503"/>
        <v>0</v>
      </c>
      <c r="BQ280">
        <f t="shared" si="503"/>
        <v>0</v>
      </c>
      <c r="BR280">
        <f t="shared" si="503"/>
        <v>0</v>
      </c>
      <c r="BS280">
        <f t="shared" si="503"/>
        <v>0</v>
      </c>
      <c r="BT280">
        <f t="shared" si="503"/>
        <v>0</v>
      </c>
      <c r="BU280">
        <f t="shared" si="503"/>
        <v>0</v>
      </c>
      <c r="BV280">
        <f t="shared" si="503"/>
        <v>0</v>
      </c>
      <c r="BW280">
        <f t="shared" si="503"/>
        <v>0</v>
      </c>
      <c r="BX280">
        <f t="shared" si="503"/>
        <v>0</v>
      </c>
      <c r="BY280">
        <f t="shared" si="503"/>
        <v>0</v>
      </c>
      <c r="BZ280">
        <f t="shared" si="503"/>
        <v>0</v>
      </c>
      <c r="CA280">
        <f t="shared" si="503"/>
        <v>0</v>
      </c>
      <c r="CB280">
        <f t="shared" si="503"/>
        <v>0</v>
      </c>
      <c r="CC280">
        <f t="shared" si="503"/>
        <v>0</v>
      </c>
      <c r="CD280">
        <f t="shared" si="503"/>
        <v>0</v>
      </c>
      <c r="CE280">
        <f t="shared" si="503"/>
        <v>0</v>
      </c>
      <c r="CF280">
        <f t="shared" si="503"/>
        <v>0</v>
      </c>
      <c r="CG280">
        <f t="shared" si="503"/>
        <v>0</v>
      </c>
      <c r="CH280">
        <f t="shared" si="503"/>
        <v>0</v>
      </c>
      <c r="CI280">
        <f t="shared" si="503"/>
        <v>0</v>
      </c>
      <c r="CJ280">
        <f t="shared" si="503"/>
        <v>0</v>
      </c>
      <c r="CK280">
        <f t="shared" si="503"/>
        <v>0</v>
      </c>
      <c r="CL280">
        <f t="shared" si="503"/>
        <v>0</v>
      </c>
      <c r="CM280">
        <f t="shared" si="503"/>
        <v>0</v>
      </c>
      <c r="CN280">
        <f t="shared" si="503"/>
        <v>0</v>
      </c>
      <c r="CO280">
        <f t="shared" si="503"/>
        <v>0</v>
      </c>
      <c r="CP280">
        <f t="shared" si="503"/>
        <v>0</v>
      </c>
      <c r="CQ280">
        <f t="shared" si="503"/>
        <v>0</v>
      </c>
      <c r="CR280">
        <f t="shared" si="503"/>
        <v>0</v>
      </c>
      <c r="CS280">
        <f t="shared" si="503"/>
        <v>0</v>
      </c>
      <c r="CT280">
        <f t="shared" si="503"/>
        <v>0</v>
      </c>
      <c r="CU280">
        <f t="shared" si="503"/>
        <v>0</v>
      </c>
      <c r="CV280">
        <f t="shared" si="503"/>
        <v>0</v>
      </c>
      <c r="CW280">
        <f t="shared" si="503"/>
        <v>0</v>
      </c>
      <c r="CX280">
        <f t="shared" si="503"/>
        <v>0</v>
      </c>
      <c r="CY280">
        <f t="shared" si="503"/>
        <v>0</v>
      </c>
      <c r="CZ280">
        <f t="shared" si="503"/>
        <v>0</v>
      </c>
      <c r="DA280">
        <f t="shared" si="503"/>
        <v>0</v>
      </c>
      <c r="DB280">
        <f t="shared" si="503"/>
        <v>0</v>
      </c>
      <c r="DC280">
        <f t="shared" si="503"/>
        <v>0</v>
      </c>
      <c r="DD280">
        <f t="shared" si="503"/>
        <v>0</v>
      </c>
      <c r="DE280">
        <f t="shared" si="503"/>
        <v>0</v>
      </c>
      <c r="DF280">
        <f t="shared" si="503"/>
        <v>0</v>
      </c>
      <c r="DG280">
        <f t="shared" si="503"/>
        <v>0</v>
      </c>
      <c r="DH280">
        <f t="shared" si="503"/>
        <v>0</v>
      </c>
    </row>
    <row r="281" spans="1:112">
      <c r="A281">
        <f t="shared" ref="A281:BL281" si="504">A132</f>
        <v>0</v>
      </c>
      <c r="B281">
        <f t="shared" si="504"/>
        <v>0</v>
      </c>
      <c r="C281">
        <f t="shared" si="504"/>
        <v>0</v>
      </c>
      <c r="D281">
        <f t="shared" si="504"/>
        <v>0</v>
      </c>
      <c r="E281">
        <f t="shared" si="504"/>
        <v>0</v>
      </c>
      <c r="F281">
        <f t="shared" si="504"/>
        <v>0</v>
      </c>
      <c r="G281">
        <f t="shared" si="504"/>
        <v>0</v>
      </c>
      <c r="H281">
        <f t="shared" si="504"/>
        <v>0</v>
      </c>
      <c r="I281">
        <f t="shared" si="504"/>
        <v>0</v>
      </c>
      <c r="J281">
        <f t="shared" si="504"/>
        <v>0</v>
      </c>
      <c r="K281">
        <f t="shared" si="504"/>
        <v>0</v>
      </c>
      <c r="L281">
        <f t="shared" si="504"/>
        <v>0</v>
      </c>
      <c r="M281">
        <f t="shared" si="504"/>
        <v>0</v>
      </c>
      <c r="N281">
        <f t="shared" si="504"/>
        <v>0</v>
      </c>
      <c r="O281">
        <f t="shared" si="504"/>
        <v>0</v>
      </c>
      <c r="P281">
        <f t="shared" si="504"/>
        <v>0</v>
      </c>
      <c r="Q281">
        <f t="shared" si="504"/>
        <v>0</v>
      </c>
      <c r="R281">
        <f t="shared" si="504"/>
        <v>0</v>
      </c>
      <c r="S281">
        <f t="shared" si="504"/>
        <v>0</v>
      </c>
      <c r="T281">
        <f t="shared" si="504"/>
        <v>0</v>
      </c>
      <c r="U281">
        <f t="shared" si="504"/>
        <v>0</v>
      </c>
      <c r="V281">
        <f t="shared" si="504"/>
        <v>0</v>
      </c>
      <c r="W281">
        <f t="shared" si="504"/>
        <v>0</v>
      </c>
      <c r="X281">
        <f t="shared" si="504"/>
        <v>0</v>
      </c>
      <c r="Y281">
        <f t="shared" si="504"/>
        <v>0</v>
      </c>
      <c r="Z281">
        <f t="shared" si="504"/>
        <v>0</v>
      </c>
      <c r="AA281">
        <f t="shared" si="504"/>
        <v>0</v>
      </c>
      <c r="AB281">
        <f t="shared" si="504"/>
        <v>0</v>
      </c>
      <c r="AC281">
        <f t="shared" si="504"/>
        <v>0</v>
      </c>
      <c r="AD281">
        <f t="shared" si="504"/>
        <v>0</v>
      </c>
      <c r="AE281">
        <f t="shared" si="504"/>
        <v>0</v>
      </c>
      <c r="AF281">
        <f t="shared" si="504"/>
        <v>0</v>
      </c>
      <c r="AG281">
        <f t="shared" si="504"/>
        <v>0</v>
      </c>
      <c r="AH281">
        <f t="shared" si="504"/>
        <v>0</v>
      </c>
      <c r="AI281">
        <f t="shared" si="504"/>
        <v>0</v>
      </c>
      <c r="AJ281">
        <f t="shared" si="504"/>
        <v>0</v>
      </c>
      <c r="AK281">
        <f t="shared" si="504"/>
        <v>0</v>
      </c>
      <c r="AL281">
        <f t="shared" si="504"/>
        <v>0</v>
      </c>
      <c r="AM281">
        <f t="shared" si="504"/>
        <v>0</v>
      </c>
      <c r="AN281">
        <f t="shared" si="504"/>
        <v>0</v>
      </c>
      <c r="AO281">
        <f t="shared" si="504"/>
        <v>0</v>
      </c>
      <c r="AP281">
        <f t="shared" si="504"/>
        <v>0</v>
      </c>
      <c r="AQ281">
        <f t="shared" si="504"/>
        <v>0</v>
      </c>
      <c r="AR281">
        <f t="shared" si="504"/>
        <v>0</v>
      </c>
      <c r="AS281">
        <f t="shared" si="504"/>
        <v>0</v>
      </c>
      <c r="AT281">
        <f t="shared" si="504"/>
        <v>0</v>
      </c>
      <c r="AU281">
        <f t="shared" si="504"/>
        <v>0</v>
      </c>
      <c r="AV281">
        <f t="shared" si="504"/>
        <v>0</v>
      </c>
      <c r="AW281">
        <f t="shared" si="504"/>
        <v>0</v>
      </c>
      <c r="AX281">
        <f t="shared" si="504"/>
        <v>0</v>
      </c>
      <c r="AY281">
        <f t="shared" si="504"/>
        <v>0</v>
      </c>
      <c r="AZ281">
        <f t="shared" si="504"/>
        <v>0</v>
      </c>
      <c r="BA281">
        <f t="shared" si="504"/>
        <v>0</v>
      </c>
      <c r="BB281">
        <f t="shared" si="504"/>
        <v>0</v>
      </c>
      <c r="BC281">
        <f t="shared" si="504"/>
        <v>0</v>
      </c>
      <c r="BD281">
        <f t="shared" si="504"/>
        <v>0</v>
      </c>
      <c r="BE281">
        <f t="shared" si="504"/>
        <v>0</v>
      </c>
      <c r="BF281">
        <f t="shared" si="504"/>
        <v>0</v>
      </c>
      <c r="BG281">
        <f t="shared" si="504"/>
        <v>0</v>
      </c>
      <c r="BH281">
        <f t="shared" si="504"/>
        <v>0</v>
      </c>
      <c r="BI281">
        <f t="shared" si="504"/>
        <v>0</v>
      </c>
      <c r="BJ281">
        <f t="shared" si="504"/>
        <v>0</v>
      </c>
      <c r="BK281">
        <f t="shared" si="504"/>
        <v>0</v>
      </c>
      <c r="BL281">
        <f t="shared" si="504"/>
        <v>0</v>
      </c>
      <c r="BM281">
        <f t="shared" ref="BM281:DH281" si="505">BM132</f>
        <v>0</v>
      </c>
      <c r="BN281">
        <f t="shared" si="505"/>
        <v>0</v>
      </c>
      <c r="BO281">
        <f t="shared" si="505"/>
        <v>0</v>
      </c>
      <c r="BP281">
        <f t="shared" si="505"/>
        <v>0</v>
      </c>
      <c r="BQ281">
        <f t="shared" si="505"/>
        <v>0</v>
      </c>
      <c r="BR281">
        <f t="shared" si="505"/>
        <v>0</v>
      </c>
      <c r="BS281">
        <f t="shared" si="505"/>
        <v>0</v>
      </c>
      <c r="BT281">
        <f t="shared" si="505"/>
        <v>0</v>
      </c>
      <c r="BU281">
        <f t="shared" si="505"/>
        <v>0</v>
      </c>
      <c r="BV281">
        <f t="shared" si="505"/>
        <v>0</v>
      </c>
      <c r="BW281">
        <f t="shared" si="505"/>
        <v>0</v>
      </c>
      <c r="BX281">
        <f t="shared" si="505"/>
        <v>0</v>
      </c>
      <c r="BY281">
        <f t="shared" si="505"/>
        <v>0</v>
      </c>
      <c r="BZ281">
        <f t="shared" si="505"/>
        <v>0</v>
      </c>
      <c r="CA281">
        <f t="shared" si="505"/>
        <v>0</v>
      </c>
      <c r="CB281">
        <f t="shared" si="505"/>
        <v>0</v>
      </c>
      <c r="CC281">
        <f t="shared" si="505"/>
        <v>0</v>
      </c>
      <c r="CD281">
        <f t="shared" si="505"/>
        <v>0</v>
      </c>
      <c r="CE281">
        <f t="shared" si="505"/>
        <v>0</v>
      </c>
      <c r="CF281">
        <f t="shared" si="505"/>
        <v>0</v>
      </c>
      <c r="CG281">
        <f t="shared" si="505"/>
        <v>0</v>
      </c>
      <c r="CH281">
        <f t="shared" si="505"/>
        <v>0</v>
      </c>
      <c r="CI281">
        <f t="shared" si="505"/>
        <v>0</v>
      </c>
      <c r="CJ281">
        <f t="shared" si="505"/>
        <v>0</v>
      </c>
      <c r="CK281">
        <f t="shared" si="505"/>
        <v>0</v>
      </c>
      <c r="CL281">
        <f t="shared" si="505"/>
        <v>0</v>
      </c>
      <c r="CM281">
        <f t="shared" si="505"/>
        <v>0</v>
      </c>
      <c r="CN281">
        <f t="shared" si="505"/>
        <v>0</v>
      </c>
      <c r="CO281">
        <f t="shared" si="505"/>
        <v>0</v>
      </c>
      <c r="CP281">
        <f t="shared" si="505"/>
        <v>0</v>
      </c>
      <c r="CQ281">
        <f t="shared" si="505"/>
        <v>0</v>
      </c>
      <c r="CR281">
        <f t="shared" si="505"/>
        <v>0</v>
      </c>
      <c r="CS281">
        <f t="shared" si="505"/>
        <v>0</v>
      </c>
      <c r="CT281">
        <f t="shared" si="505"/>
        <v>0</v>
      </c>
      <c r="CU281">
        <f t="shared" si="505"/>
        <v>0</v>
      </c>
      <c r="CV281">
        <f t="shared" si="505"/>
        <v>0</v>
      </c>
      <c r="CW281">
        <f t="shared" si="505"/>
        <v>0</v>
      </c>
      <c r="CX281">
        <f t="shared" si="505"/>
        <v>0</v>
      </c>
      <c r="CY281">
        <f t="shared" si="505"/>
        <v>0</v>
      </c>
      <c r="CZ281">
        <f t="shared" si="505"/>
        <v>0</v>
      </c>
      <c r="DA281">
        <f t="shared" si="505"/>
        <v>0</v>
      </c>
      <c r="DB281">
        <f t="shared" si="505"/>
        <v>0</v>
      </c>
      <c r="DC281">
        <f t="shared" si="505"/>
        <v>0</v>
      </c>
      <c r="DD281">
        <f t="shared" si="505"/>
        <v>0</v>
      </c>
      <c r="DE281">
        <f t="shared" si="505"/>
        <v>0</v>
      </c>
      <c r="DF281">
        <f t="shared" si="505"/>
        <v>0</v>
      </c>
      <c r="DG281">
        <f t="shared" si="505"/>
        <v>0</v>
      </c>
      <c r="DH281">
        <f t="shared" si="505"/>
        <v>0</v>
      </c>
    </row>
    <row r="282" spans="1:112">
      <c r="A282">
        <f t="shared" ref="A282:BL282" si="506">A133</f>
        <v>0</v>
      </c>
      <c r="B282">
        <f t="shared" si="506"/>
        <v>0</v>
      </c>
      <c r="C282">
        <f t="shared" si="506"/>
        <v>0</v>
      </c>
      <c r="D282">
        <f t="shared" si="506"/>
        <v>0</v>
      </c>
      <c r="E282">
        <f t="shared" si="506"/>
        <v>0</v>
      </c>
      <c r="F282">
        <f t="shared" si="506"/>
        <v>0</v>
      </c>
      <c r="G282">
        <f t="shared" si="506"/>
        <v>0</v>
      </c>
      <c r="H282">
        <f t="shared" si="506"/>
        <v>0</v>
      </c>
      <c r="I282">
        <f t="shared" si="506"/>
        <v>0</v>
      </c>
      <c r="J282">
        <f t="shared" si="506"/>
        <v>0</v>
      </c>
      <c r="K282">
        <f t="shared" si="506"/>
        <v>0</v>
      </c>
      <c r="L282">
        <f t="shared" si="506"/>
        <v>0</v>
      </c>
      <c r="M282">
        <f t="shared" si="506"/>
        <v>0</v>
      </c>
      <c r="N282">
        <f t="shared" si="506"/>
        <v>0</v>
      </c>
      <c r="O282">
        <f t="shared" si="506"/>
        <v>0</v>
      </c>
      <c r="P282">
        <f t="shared" si="506"/>
        <v>0</v>
      </c>
      <c r="Q282">
        <f t="shared" si="506"/>
        <v>0</v>
      </c>
      <c r="R282">
        <f t="shared" si="506"/>
        <v>0</v>
      </c>
      <c r="S282">
        <f t="shared" si="506"/>
        <v>0</v>
      </c>
      <c r="T282">
        <f t="shared" si="506"/>
        <v>0</v>
      </c>
      <c r="U282">
        <f t="shared" si="506"/>
        <v>0</v>
      </c>
      <c r="V282">
        <f t="shared" si="506"/>
        <v>0</v>
      </c>
      <c r="W282">
        <f t="shared" si="506"/>
        <v>0</v>
      </c>
      <c r="X282">
        <f t="shared" si="506"/>
        <v>0</v>
      </c>
      <c r="Y282">
        <f t="shared" si="506"/>
        <v>0</v>
      </c>
      <c r="Z282">
        <f t="shared" si="506"/>
        <v>0</v>
      </c>
      <c r="AA282">
        <f t="shared" si="506"/>
        <v>0</v>
      </c>
      <c r="AB282">
        <f t="shared" si="506"/>
        <v>0</v>
      </c>
      <c r="AC282">
        <f t="shared" si="506"/>
        <v>0</v>
      </c>
      <c r="AD282">
        <f t="shared" si="506"/>
        <v>0</v>
      </c>
      <c r="AE282">
        <f t="shared" si="506"/>
        <v>0</v>
      </c>
      <c r="AF282">
        <f t="shared" si="506"/>
        <v>0</v>
      </c>
      <c r="AG282">
        <f t="shared" si="506"/>
        <v>0</v>
      </c>
      <c r="AH282">
        <f t="shared" si="506"/>
        <v>0</v>
      </c>
      <c r="AI282">
        <f t="shared" si="506"/>
        <v>0</v>
      </c>
      <c r="AJ282">
        <f t="shared" si="506"/>
        <v>0</v>
      </c>
      <c r="AK282">
        <f t="shared" si="506"/>
        <v>0</v>
      </c>
      <c r="AL282">
        <f t="shared" si="506"/>
        <v>0</v>
      </c>
      <c r="AM282">
        <f t="shared" si="506"/>
        <v>0</v>
      </c>
      <c r="AN282">
        <f t="shared" si="506"/>
        <v>0</v>
      </c>
      <c r="AO282">
        <f t="shared" si="506"/>
        <v>0</v>
      </c>
      <c r="AP282">
        <f t="shared" si="506"/>
        <v>0</v>
      </c>
      <c r="AQ282">
        <f t="shared" si="506"/>
        <v>0</v>
      </c>
      <c r="AR282">
        <f t="shared" si="506"/>
        <v>0</v>
      </c>
      <c r="AS282">
        <f t="shared" si="506"/>
        <v>0</v>
      </c>
      <c r="AT282">
        <f t="shared" si="506"/>
        <v>0</v>
      </c>
      <c r="AU282">
        <f t="shared" si="506"/>
        <v>0</v>
      </c>
      <c r="AV282">
        <f t="shared" si="506"/>
        <v>0</v>
      </c>
      <c r="AW282">
        <f t="shared" si="506"/>
        <v>0</v>
      </c>
      <c r="AX282">
        <f t="shared" si="506"/>
        <v>0</v>
      </c>
      <c r="AY282">
        <f t="shared" si="506"/>
        <v>0</v>
      </c>
      <c r="AZ282">
        <f t="shared" si="506"/>
        <v>0</v>
      </c>
      <c r="BA282">
        <f t="shared" si="506"/>
        <v>0</v>
      </c>
      <c r="BB282">
        <f t="shared" si="506"/>
        <v>0</v>
      </c>
      <c r="BC282">
        <f t="shared" si="506"/>
        <v>0</v>
      </c>
      <c r="BD282">
        <f t="shared" si="506"/>
        <v>0</v>
      </c>
      <c r="BE282">
        <f t="shared" si="506"/>
        <v>0</v>
      </c>
      <c r="BF282">
        <f t="shared" si="506"/>
        <v>0</v>
      </c>
      <c r="BG282">
        <f t="shared" si="506"/>
        <v>0</v>
      </c>
      <c r="BH282">
        <f t="shared" si="506"/>
        <v>0</v>
      </c>
      <c r="BI282">
        <f t="shared" si="506"/>
        <v>0</v>
      </c>
      <c r="BJ282">
        <f t="shared" si="506"/>
        <v>0</v>
      </c>
      <c r="BK282">
        <f t="shared" si="506"/>
        <v>0</v>
      </c>
      <c r="BL282">
        <f t="shared" si="506"/>
        <v>0</v>
      </c>
      <c r="BM282">
        <f t="shared" ref="BM282:DH282" si="507">BM133</f>
        <v>0</v>
      </c>
      <c r="BN282">
        <f t="shared" si="507"/>
        <v>0</v>
      </c>
      <c r="BO282">
        <f t="shared" si="507"/>
        <v>0</v>
      </c>
      <c r="BP282">
        <f t="shared" si="507"/>
        <v>0</v>
      </c>
      <c r="BQ282">
        <f t="shared" si="507"/>
        <v>0</v>
      </c>
      <c r="BR282">
        <f t="shared" si="507"/>
        <v>0</v>
      </c>
      <c r="BS282">
        <f t="shared" si="507"/>
        <v>0</v>
      </c>
      <c r="BT282">
        <f t="shared" si="507"/>
        <v>0</v>
      </c>
      <c r="BU282">
        <f t="shared" si="507"/>
        <v>0</v>
      </c>
      <c r="BV282">
        <f t="shared" si="507"/>
        <v>0</v>
      </c>
      <c r="BW282">
        <f t="shared" si="507"/>
        <v>0</v>
      </c>
      <c r="BX282">
        <f t="shared" si="507"/>
        <v>0</v>
      </c>
      <c r="BY282">
        <f t="shared" si="507"/>
        <v>0</v>
      </c>
      <c r="BZ282">
        <f t="shared" si="507"/>
        <v>0</v>
      </c>
      <c r="CA282">
        <f t="shared" si="507"/>
        <v>0</v>
      </c>
      <c r="CB282">
        <f t="shared" si="507"/>
        <v>0</v>
      </c>
      <c r="CC282">
        <f t="shared" si="507"/>
        <v>0</v>
      </c>
      <c r="CD282">
        <f t="shared" si="507"/>
        <v>0</v>
      </c>
      <c r="CE282">
        <f t="shared" si="507"/>
        <v>0</v>
      </c>
      <c r="CF282">
        <f t="shared" si="507"/>
        <v>0</v>
      </c>
      <c r="CG282">
        <f t="shared" si="507"/>
        <v>0</v>
      </c>
      <c r="CH282">
        <f t="shared" si="507"/>
        <v>0</v>
      </c>
      <c r="CI282">
        <f t="shared" si="507"/>
        <v>0</v>
      </c>
      <c r="CJ282">
        <f t="shared" si="507"/>
        <v>0</v>
      </c>
      <c r="CK282">
        <f t="shared" si="507"/>
        <v>0</v>
      </c>
      <c r="CL282">
        <f t="shared" si="507"/>
        <v>0</v>
      </c>
      <c r="CM282">
        <f t="shared" si="507"/>
        <v>0</v>
      </c>
      <c r="CN282">
        <f t="shared" si="507"/>
        <v>0</v>
      </c>
      <c r="CO282">
        <f t="shared" si="507"/>
        <v>0</v>
      </c>
      <c r="CP282">
        <f t="shared" si="507"/>
        <v>0</v>
      </c>
      <c r="CQ282">
        <f t="shared" si="507"/>
        <v>0</v>
      </c>
      <c r="CR282">
        <f t="shared" si="507"/>
        <v>0</v>
      </c>
      <c r="CS282">
        <f t="shared" si="507"/>
        <v>0</v>
      </c>
      <c r="CT282">
        <f t="shared" si="507"/>
        <v>0</v>
      </c>
      <c r="CU282">
        <f t="shared" si="507"/>
        <v>0</v>
      </c>
      <c r="CV282">
        <f t="shared" si="507"/>
        <v>0</v>
      </c>
      <c r="CW282">
        <f t="shared" si="507"/>
        <v>0</v>
      </c>
      <c r="CX282">
        <f t="shared" si="507"/>
        <v>0</v>
      </c>
      <c r="CY282">
        <f t="shared" si="507"/>
        <v>0</v>
      </c>
      <c r="CZ282">
        <f t="shared" si="507"/>
        <v>0</v>
      </c>
      <c r="DA282">
        <f t="shared" si="507"/>
        <v>0</v>
      </c>
      <c r="DB282">
        <f t="shared" si="507"/>
        <v>0</v>
      </c>
      <c r="DC282">
        <f t="shared" si="507"/>
        <v>0</v>
      </c>
      <c r="DD282">
        <f t="shared" si="507"/>
        <v>0</v>
      </c>
      <c r="DE282">
        <f t="shared" si="507"/>
        <v>0</v>
      </c>
      <c r="DF282">
        <f t="shared" si="507"/>
        <v>0</v>
      </c>
      <c r="DG282">
        <f t="shared" si="507"/>
        <v>0</v>
      </c>
      <c r="DH282">
        <f t="shared" si="507"/>
        <v>0</v>
      </c>
    </row>
    <row r="283" spans="1:112">
      <c r="A283">
        <f t="shared" ref="A283:BL283" si="508">A134</f>
        <v>0</v>
      </c>
      <c r="B283">
        <f t="shared" si="508"/>
        <v>0</v>
      </c>
      <c r="C283">
        <f t="shared" si="508"/>
        <v>0</v>
      </c>
      <c r="D283">
        <f t="shared" si="508"/>
        <v>0</v>
      </c>
      <c r="E283">
        <f t="shared" si="508"/>
        <v>0</v>
      </c>
      <c r="F283">
        <f t="shared" si="508"/>
        <v>0</v>
      </c>
      <c r="G283">
        <f t="shared" si="508"/>
        <v>0</v>
      </c>
      <c r="H283">
        <f t="shared" si="508"/>
        <v>0</v>
      </c>
      <c r="I283">
        <f t="shared" si="508"/>
        <v>0</v>
      </c>
      <c r="J283">
        <f t="shared" si="508"/>
        <v>0</v>
      </c>
      <c r="K283">
        <f t="shared" si="508"/>
        <v>0</v>
      </c>
      <c r="L283">
        <f t="shared" si="508"/>
        <v>0</v>
      </c>
      <c r="M283">
        <f t="shared" si="508"/>
        <v>0</v>
      </c>
      <c r="N283">
        <f t="shared" si="508"/>
        <v>0</v>
      </c>
      <c r="O283">
        <f t="shared" si="508"/>
        <v>0</v>
      </c>
      <c r="P283">
        <f t="shared" si="508"/>
        <v>0</v>
      </c>
      <c r="Q283">
        <f t="shared" si="508"/>
        <v>0</v>
      </c>
      <c r="R283">
        <f t="shared" si="508"/>
        <v>0</v>
      </c>
      <c r="S283">
        <f t="shared" si="508"/>
        <v>0</v>
      </c>
      <c r="T283">
        <f t="shared" si="508"/>
        <v>0</v>
      </c>
      <c r="U283">
        <f t="shared" si="508"/>
        <v>0</v>
      </c>
      <c r="V283">
        <f t="shared" si="508"/>
        <v>0</v>
      </c>
      <c r="W283">
        <f t="shared" si="508"/>
        <v>0</v>
      </c>
      <c r="X283">
        <f t="shared" si="508"/>
        <v>0</v>
      </c>
      <c r="Y283">
        <f t="shared" si="508"/>
        <v>0</v>
      </c>
      <c r="Z283">
        <f t="shared" si="508"/>
        <v>0</v>
      </c>
      <c r="AA283">
        <f t="shared" si="508"/>
        <v>0</v>
      </c>
      <c r="AB283">
        <f t="shared" si="508"/>
        <v>0</v>
      </c>
      <c r="AC283">
        <f t="shared" si="508"/>
        <v>0</v>
      </c>
      <c r="AD283">
        <f t="shared" si="508"/>
        <v>0</v>
      </c>
      <c r="AE283">
        <f t="shared" si="508"/>
        <v>0</v>
      </c>
      <c r="AF283">
        <f t="shared" si="508"/>
        <v>0</v>
      </c>
      <c r="AG283">
        <f t="shared" si="508"/>
        <v>0</v>
      </c>
      <c r="AH283">
        <f t="shared" si="508"/>
        <v>0</v>
      </c>
      <c r="AI283">
        <f t="shared" si="508"/>
        <v>0</v>
      </c>
      <c r="AJ283">
        <f t="shared" si="508"/>
        <v>0</v>
      </c>
      <c r="AK283">
        <f t="shared" si="508"/>
        <v>0</v>
      </c>
      <c r="AL283">
        <f t="shared" si="508"/>
        <v>0</v>
      </c>
      <c r="AM283">
        <f t="shared" si="508"/>
        <v>0</v>
      </c>
      <c r="AN283">
        <f t="shared" si="508"/>
        <v>0</v>
      </c>
      <c r="AO283">
        <f t="shared" si="508"/>
        <v>0</v>
      </c>
      <c r="AP283">
        <f t="shared" si="508"/>
        <v>0</v>
      </c>
      <c r="AQ283">
        <f t="shared" si="508"/>
        <v>0</v>
      </c>
      <c r="AR283">
        <f t="shared" si="508"/>
        <v>0</v>
      </c>
      <c r="AS283">
        <f t="shared" si="508"/>
        <v>0</v>
      </c>
      <c r="AT283">
        <f t="shared" si="508"/>
        <v>0</v>
      </c>
      <c r="AU283">
        <f t="shared" si="508"/>
        <v>0</v>
      </c>
      <c r="AV283">
        <f t="shared" si="508"/>
        <v>0</v>
      </c>
      <c r="AW283">
        <f t="shared" si="508"/>
        <v>0</v>
      </c>
      <c r="AX283">
        <f t="shared" si="508"/>
        <v>0</v>
      </c>
      <c r="AY283">
        <f t="shared" si="508"/>
        <v>0</v>
      </c>
      <c r="AZ283">
        <f t="shared" si="508"/>
        <v>0</v>
      </c>
      <c r="BA283">
        <f t="shared" si="508"/>
        <v>0</v>
      </c>
      <c r="BB283">
        <f t="shared" si="508"/>
        <v>0</v>
      </c>
      <c r="BC283">
        <f t="shared" si="508"/>
        <v>0</v>
      </c>
      <c r="BD283">
        <f t="shared" si="508"/>
        <v>0</v>
      </c>
      <c r="BE283">
        <f t="shared" si="508"/>
        <v>0</v>
      </c>
      <c r="BF283">
        <f t="shared" si="508"/>
        <v>0</v>
      </c>
      <c r="BG283">
        <f t="shared" si="508"/>
        <v>0</v>
      </c>
      <c r="BH283">
        <f t="shared" si="508"/>
        <v>0</v>
      </c>
      <c r="BI283">
        <f t="shared" si="508"/>
        <v>0</v>
      </c>
      <c r="BJ283">
        <f t="shared" si="508"/>
        <v>0</v>
      </c>
      <c r="BK283">
        <f t="shared" si="508"/>
        <v>0</v>
      </c>
      <c r="BL283">
        <f t="shared" si="508"/>
        <v>0</v>
      </c>
      <c r="BM283">
        <f t="shared" ref="BM283:DH283" si="509">BM134</f>
        <v>0</v>
      </c>
      <c r="BN283">
        <f t="shared" si="509"/>
        <v>0</v>
      </c>
      <c r="BO283">
        <f t="shared" si="509"/>
        <v>0</v>
      </c>
      <c r="BP283">
        <f t="shared" si="509"/>
        <v>0</v>
      </c>
      <c r="BQ283">
        <f t="shared" si="509"/>
        <v>0</v>
      </c>
      <c r="BR283">
        <f t="shared" si="509"/>
        <v>0</v>
      </c>
      <c r="BS283">
        <f t="shared" si="509"/>
        <v>0</v>
      </c>
      <c r="BT283">
        <f t="shared" si="509"/>
        <v>0</v>
      </c>
      <c r="BU283">
        <f t="shared" si="509"/>
        <v>0</v>
      </c>
      <c r="BV283">
        <f t="shared" si="509"/>
        <v>0</v>
      </c>
      <c r="BW283">
        <f t="shared" si="509"/>
        <v>0</v>
      </c>
      <c r="BX283">
        <f t="shared" si="509"/>
        <v>0</v>
      </c>
      <c r="BY283">
        <f t="shared" si="509"/>
        <v>0</v>
      </c>
      <c r="BZ283">
        <f t="shared" si="509"/>
        <v>0</v>
      </c>
      <c r="CA283">
        <f t="shared" si="509"/>
        <v>0</v>
      </c>
      <c r="CB283">
        <f t="shared" si="509"/>
        <v>0</v>
      </c>
      <c r="CC283">
        <f t="shared" si="509"/>
        <v>0</v>
      </c>
      <c r="CD283">
        <f t="shared" si="509"/>
        <v>0</v>
      </c>
      <c r="CE283">
        <f t="shared" si="509"/>
        <v>0</v>
      </c>
      <c r="CF283">
        <f t="shared" si="509"/>
        <v>0</v>
      </c>
      <c r="CG283">
        <f t="shared" si="509"/>
        <v>0</v>
      </c>
      <c r="CH283">
        <f t="shared" si="509"/>
        <v>0</v>
      </c>
      <c r="CI283">
        <f t="shared" si="509"/>
        <v>0</v>
      </c>
      <c r="CJ283">
        <f t="shared" si="509"/>
        <v>0</v>
      </c>
      <c r="CK283">
        <f t="shared" si="509"/>
        <v>0</v>
      </c>
      <c r="CL283">
        <f t="shared" si="509"/>
        <v>0</v>
      </c>
      <c r="CM283">
        <f t="shared" si="509"/>
        <v>0</v>
      </c>
      <c r="CN283">
        <f t="shared" si="509"/>
        <v>0</v>
      </c>
      <c r="CO283">
        <f t="shared" si="509"/>
        <v>0</v>
      </c>
      <c r="CP283">
        <f t="shared" si="509"/>
        <v>0</v>
      </c>
      <c r="CQ283">
        <f t="shared" si="509"/>
        <v>0</v>
      </c>
      <c r="CR283">
        <f t="shared" si="509"/>
        <v>0</v>
      </c>
      <c r="CS283">
        <f t="shared" si="509"/>
        <v>0</v>
      </c>
      <c r="CT283">
        <f t="shared" si="509"/>
        <v>0</v>
      </c>
      <c r="CU283">
        <f t="shared" si="509"/>
        <v>0</v>
      </c>
      <c r="CV283">
        <f t="shared" si="509"/>
        <v>0</v>
      </c>
      <c r="CW283">
        <f t="shared" si="509"/>
        <v>0</v>
      </c>
      <c r="CX283">
        <f t="shared" si="509"/>
        <v>0</v>
      </c>
      <c r="CY283">
        <f t="shared" si="509"/>
        <v>0</v>
      </c>
      <c r="CZ283">
        <f t="shared" si="509"/>
        <v>0</v>
      </c>
      <c r="DA283">
        <f t="shared" si="509"/>
        <v>0</v>
      </c>
      <c r="DB283">
        <f t="shared" si="509"/>
        <v>0</v>
      </c>
      <c r="DC283">
        <f t="shared" si="509"/>
        <v>0</v>
      </c>
      <c r="DD283">
        <f t="shared" si="509"/>
        <v>0</v>
      </c>
      <c r="DE283">
        <f t="shared" si="509"/>
        <v>0</v>
      </c>
      <c r="DF283">
        <f t="shared" si="509"/>
        <v>0</v>
      </c>
      <c r="DG283">
        <f t="shared" si="509"/>
        <v>0</v>
      </c>
      <c r="DH283">
        <f t="shared" si="509"/>
        <v>0</v>
      </c>
    </row>
    <row r="284" spans="1:112">
      <c r="A284">
        <f t="shared" ref="A284:BL284" si="510">A135</f>
        <v>0</v>
      </c>
      <c r="B284">
        <f t="shared" si="510"/>
        <v>0</v>
      </c>
      <c r="C284">
        <f t="shared" si="510"/>
        <v>0</v>
      </c>
      <c r="D284">
        <f t="shared" si="510"/>
        <v>0</v>
      </c>
      <c r="E284">
        <f t="shared" si="510"/>
        <v>0</v>
      </c>
      <c r="F284">
        <f t="shared" si="510"/>
        <v>0</v>
      </c>
      <c r="G284">
        <f t="shared" si="510"/>
        <v>0</v>
      </c>
      <c r="H284">
        <f t="shared" si="510"/>
        <v>0</v>
      </c>
      <c r="I284">
        <f t="shared" si="510"/>
        <v>0</v>
      </c>
      <c r="J284">
        <f t="shared" si="510"/>
        <v>0</v>
      </c>
      <c r="K284">
        <f t="shared" si="510"/>
        <v>0</v>
      </c>
      <c r="L284">
        <f t="shared" si="510"/>
        <v>0</v>
      </c>
      <c r="M284">
        <f t="shared" si="510"/>
        <v>0</v>
      </c>
      <c r="N284">
        <f t="shared" si="510"/>
        <v>0</v>
      </c>
      <c r="O284">
        <f t="shared" si="510"/>
        <v>0</v>
      </c>
      <c r="P284">
        <f t="shared" si="510"/>
        <v>0</v>
      </c>
      <c r="Q284">
        <f t="shared" si="510"/>
        <v>0</v>
      </c>
      <c r="R284">
        <f t="shared" si="510"/>
        <v>0</v>
      </c>
      <c r="S284">
        <f t="shared" si="510"/>
        <v>0</v>
      </c>
      <c r="T284">
        <f t="shared" si="510"/>
        <v>0</v>
      </c>
      <c r="U284">
        <f t="shared" si="510"/>
        <v>0</v>
      </c>
      <c r="V284">
        <f t="shared" si="510"/>
        <v>0</v>
      </c>
      <c r="W284">
        <f t="shared" si="510"/>
        <v>0</v>
      </c>
      <c r="X284">
        <f t="shared" si="510"/>
        <v>0</v>
      </c>
      <c r="Y284">
        <f t="shared" si="510"/>
        <v>0</v>
      </c>
      <c r="Z284">
        <f t="shared" si="510"/>
        <v>0</v>
      </c>
      <c r="AA284">
        <f t="shared" si="510"/>
        <v>0</v>
      </c>
      <c r="AB284">
        <f t="shared" si="510"/>
        <v>0</v>
      </c>
      <c r="AC284">
        <f t="shared" si="510"/>
        <v>0</v>
      </c>
      <c r="AD284">
        <f t="shared" si="510"/>
        <v>0</v>
      </c>
      <c r="AE284">
        <f t="shared" si="510"/>
        <v>0</v>
      </c>
      <c r="AF284">
        <f t="shared" si="510"/>
        <v>0</v>
      </c>
      <c r="AG284">
        <f t="shared" si="510"/>
        <v>0</v>
      </c>
      <c r="AH284">
        <f t="shared" si="510"/>
        <v>0</v>
      </c>
      <c r="AI284">
        <f t="shared" si="510"/>
        <v>0</v>
      </c>
      <c r="AJ284">
        <f t="shared" si="510"/>
        <v>0</v>
      </c>
      <c r="AK284">
        <f t="shared" si="510"/>
        <v>0</v>
      </c>
      <c r="AL284">
        <f t="shared" si="510"/>
        <v>0</v>
      </c>
      <c r="AM284">
        <f t="shared" si="510"/>
        <v>0</v>
      </c>
      <c r="AN284">
        <f t="shared" si="510"/>
        <v>0</v>
      </c>
      <c r="AO284">
        <f t="shared" si="510"/>
        <v>0</v>
      </c>
      <c r="AP284">
        <f t="shared" si="510"/>
        <v>0</v>
      </c>
      <c r="AQ284">
        <f t="shared" si="510"/>
        <v>0</v>
      </c>
      <c r="AR284">
        <f t="shared" si="510"/>
        <v>0</v>
      </c>
      <c r="AS284">
        <f t="shared" si="510"/>
        <v>0</v>
      </c>
      <c r="AT284">
        <f t="shared" si="510"/>
        <v>0</v>
      </c>
      <c r="AU284">
        <f t="shared" si="510"/>
        <v>0</v>
      </c>
      <c r="AV284">
        <f t="shared" si="510"/>
        <v>0</v>
      </c>
      <c r="AW284">
        <f t="shared" si="510"/>
        <v>0</v>
      </c>
      <c r="AX284">
        <f t="shared" si="510"/>
        <v>0</v>
      </c>
      <c r="AY284">
        <f t="shared" si="510"/>
        <v>0</v>
      </c>
      <c r="AZ284">
        <f t="shared" si="510"/>
        <v>0</v>
      </c>
      <c r="BA284">
        <f t="shared" si="510"/>
        <v>0</v>
      </c>
      <c r="BB284">
        <f t="shared" si="510"/>
        <v>0</v>
      </c>
      <c r="BC284">
        <f t="shared" si="510"/>
        <v>0</v>
      </c>
      <c r="BD284">
        <f t="shared" si="510"/>
        <v>0</v>
      </c>
      <c r="BE284">
        <f t="shared" si="510"/>
        <v>0</v>
      </c>
      <c r="BF284">
        <f t="shared" si="510"/>
        <v>0</v>
      </c>
      <c r="BG284">
        <f t="shared" si="510"/>
        <v>0</v>
      </c>
      <c r="BH284">
        <f t="shared" si="510"/>
        <v>0</v>
      </c>
      <c r="BI284">
        <f t="shared" si="510"/>
        <v>0</v>
      </c>
      <c r="BJ284">
        <f t="shared" si="510"/>
        <v>0</v>
      </c>
      <c r="BK284">
        <f t="shared" si="510"/>
        <v>0</v>
      </c>
      <c r="BL284">
        <f t="shared" si="510"/>
        <v>0</v>
      </c>
      <c r="BM284">
        <f t="shared" ref="BM284:DH284" si="511">BM135</f>
        <v>0</v>
      </c>
      <c r="BN284">
        <f t="shared" si="511"/>
        <v>0</v>
      </c>
      <c r="BO284">
        <f t="shared" si="511"/>
        <v>0</v>
      </c>
      <c r="BP284">
        <f t="shared" si="511"/>
        <v>0</v>
      </c>
      <c r="BQ284">
        <f t="shared" si="511"/>
        <v>0</v>
      </c>
      <c r="BR284">
        <f t="shared" si="511"/>
        <v>0</v>
      </c>
      <c r="BS284">
        <f t="shared" si="511"/>
        <v>0</v>
      </c>
      <c r="BT284">
        <f t="shared" si="511"/>
        <v>0</v>
      </c>
      <c r="BU284">
        <f t="shared" si="511"/>
        <v>0</v>
      </c>
      <c r="BV284">
        <f t="shared" si="511"/>
        <v>0</v>
      </c>
      <c r="BW284">
        <f t="shared" si="511"/>
        <v>0</v>
      </c>
      <c r="BX284">
        <f t="shared" si="511"/>
        <v>0</v>
      </c>
      <c r="BY284">
        <f t="shared" si="511"/>
        <v>0</v>
      </c>
      <c r="BZ284">
        <f t="shared" si="511"/>
        <v>0</v>
      </c>
      <c r="CA284">
        <f t="shared" si="511"/>
        <v>0</v>
      </c>
      <c r="CB284">
        <f t="shared" si="511"/>
        <v>0</v>
      </c>
      <c r="CC284">
        <f t="shared" si="511"/>
        <v>0</v>
      </c>
      <c r="CD284">
        <f t="shared" si="511"/>
        <v>0</v>
      </c>
      <c r="CE284">
        <f t="shared" si="511"/>
        <v>0</v>
      </c>
      <c r="CF284">
        <f t="shared" si="511"/>
        <v>0</v>
      </c>
      <c r="CG284">
        <f t="shared" si="511"/>
        <v>0</v>
      </c>
      <c r="CH284">
        <f t="shared" si="511"/>
        <v>0</v>
      </c>
      <c r="CI284">
        <f t="shared" si="511"/>
        <v>0</v>
      </c>
      <c r="CJ284">
        <f t="shared" si="511"/>
        <v>0</v>
      </c>
      <c r="CK284">
        <f t="shared" si="511"/>
        <v>0</v>
      </c>
      <c r="CL284">
        <f t="shared" si="511"/>
        <v>0</v>
      </c>
      <c r="CM284">
        <f t="shared" si="511"/>
        <v>0</v>
      </c>
      <c r="CN284">
        <f t="shared" si="511"/>
        <v>0</v>
      </c>
      <c r="CO284">
        <f t="shared" si="511"/>
        <v>0</v>
      </c>
      <c r="CP284">
        <f t="shared" si="511"/>
        <v>0</v>
      </c>
      <c r="CQ284">
        <f t="shared" si="511"/>
        <v>0</v>
      </c>
      <c r="CR284">
        <f t="shared" si="511"/>
        <v>0</v>
      </c>
      <c r="CS284">
        <f t="shared" si="511"/>
        <v>0</v>
      </c>
      <c r="CT284">
        <f t="shared" si="511"/>
        <v>0</v>
      </c>
      <c r="CU284">
        <f t="shared" si="511"/>
        <v>0</v>
      </c>
      <c r="CV284">
        <f t="shared" si="511"/>
        <v>0</v>
      </c>
      <c r="CW284">
        <f t="shared" si="511"/>
        <v>0</v>
      </c>
      <c r="CX284">
        <f t="shared" si="511"/>
        <v>0</v>
      </c>
      <c r="CY284">
        <f t="shared" si="511"/>
        <v>0</v>
      </c>
      <c r="CZ284">
        <f t="shared" si="511"/>
        <v>0</v>
      </c>
      <c r="DA284">
        <f t="shared" si="511"/>
        <v>0</v>
      </c>
      <c r="DB284">
        <f t="shared" si="511"/>
        <v>0</v>
      </c>
      <c r="DC284">
        <f t="shared" si="511"/>
        <v>0</v>
      </c>
      <c r="DD284">
        <f t="shared" si="511"/>
        <v>0</v>
      </c>
      <c r="DE284">
        <f t="shared" si="511"/>
        <v>0</v>
      </c>
      <c r="DF284">
        <f t="shared" si="511"/>
        <v>0</v>
      </c>
      <c r="DG284">
        <f t="shared" si="511"/>
        <v>0</v>
      </c>
      <c r="DH284">
        <f t="shared" si="511"/>
        <v>0</v>
      </c>
    </row>
    <row r="285" spans="1:112">
      <c r="A285">
        <f t="shared" ref="A285:BL285" si="512">A136</f>
        <v>0</v>
      </c>
      <c r="B285">
        <f t="shared" si="512"/>
        <v>0</v>
      </c>
      <c r="C285">
        <f t="shared" si="512"/>
        <v>0</v>
      </c>
      <c r="D285">
        <f t="shared" si="512"/>
        <v>0</v>
      </c>
      <c r="E285">
        <f t="shared" si="512"/>
        <v>0</v>
      </c>
      <c r="F285">
        <f t="shared" si="512"/>
        <v>0</v>
      </c>
      <c r="G285">
        <f t="shared" si="512"/>
        <v>0</v>
      </c>
      <c r="H285">
        <f t="shared" si="512"/>
        <v>0</v>
      </c>
      <c r="I285">
        <f t="shared" si="512"/>
        <v>0</v>
      </c>
      <c r="J285">
        <f t="shared" si="512"/>
        <v>0</v>
      </c>
      <c r="K285">
        <f t="shared" si="512"/>
        <v>0</v>
      </c>
      <c r="L285">
        <f t="shared" si="512"/>
        <v>0</v>
      </c>
      <c r="M285">
        <f t="shared" si="512"/>
        <v>0</v>
      </c>
      <c r="N285">
        <f t="shared" si="512"/>
        <v>0</v>
      </c>
      <c r="O285">
        <f t="shared" si="512"/>
        <v>0</v>
      </c>
      <c r="P285">
        <f t="shared" si="512"/>
        <v>0</v>
      </c>
      <c r="Q285">
        <f t="shared" si="512"/>
        <v>0</v>
      </c>
      <c r="R285">
        <f t="shared" si="512"/>
        <v>0</v>
      </c>
      <c r="S285">
        <f t="shared" si="512"/>
        <v>0</v>
      </c>
      <c r="T285">
        <f t="shared" si="512"/>
        <v>0</v>
      </c>
      <c r="U285">
        <f t="shared" si="512"/>
        <v>0</v>
      </c>
      <c r="V285">
        <f t="shared" si="512"/>
        <v>0</v>
      </c>
      <c r="W285">
        <f t="shared" si="512"/>
        <v>0</v>
      </c>
      <c r="X285">
        <f t="shared" si="512"/>
        <v>0</v>
      </c>
      <c r="Y285">
        <f t="shared" si="512"/>
        <v>0</v>
      </c>
      <c r="Z285">
        <f t="shared" si="512"/>
        <v>0</v>
      </c>
      <c r="AA285">
        <f t="shared" si="512"/>
        <v>0</v>
      </c>
      <c r="AB285">
        <f t="shared" si="512"/>
        <v>0</v>
      </c>
      <c r="AC285">
        <f t="shared" si="512"/>
        <v>0</v>
      </c>
      <c r="AD285">
        <f t="shared" si="512"/>
        <v>0</v>
      </c>
      <c r="AE285">
        <f t="shared" si="512"/>
        <v>0</v>
      </c>
      <c r="AF285">
        <f t="shared" si="512"/>
        <v>0</v>
      </c>
      <c r="AG285">
        <f t="shared" si="512"/>
        <v>0</v>
      </c>
      <c r="AH285">
        <f t="shared" si="512"/>
        <v>0</v>
      </c>
      <c r="AI285">
        <f t="shared" si="512"/>
        <v>0</v>
      </c>
      <c r="AJ285">
        <f t="shared" si="512"/>
        <v>0</v>
      </c>
      <c r="AK285">
        <f t="shared" si="512"/>
        <v>0</v>
      </c>
      <c r="AL285">
        <f t="shared" si="512"/>
        <v>0</v>
      </c>
      <c r="AM285">
        <f t="shared" si="512"/>
        <v>0</v>
      </c>
      <c r="AN285">
        <f t="shared" si="512"/>
        <v>0</v>
      </c>
      <c r="AO285">
        <f t="shared" si="512"/>
        <v>0</v>
      </c>
      <c r="AP285">
        <f t="shared" si="512"/>
        <v>0</v>
      </c>
      <c r="AQ285">
        <f t="shared" si="512"/>
        <v>0</v>
      </c>
      <c r="AR285">
        <f t="shared" si="512"/>
        <v>0</v>
      </c>
      <c r="AS285">
        <f t="shared" si="512"/>
        <v>0</v>
      </c>
      <c r="AT285">
        <f t="shared" si="512"/>
        <v>0</v>
      </c>
      <c r="AU285">
        <f t="shared" si="512"/>
        <v>0</v>
      </c>
      <c r="AV285">
        <f t="shared" si="512"/>
        <v>0</v>
      </c>
      <c r="AW285">
        <f t="shared" si="512"/>
        <v>0</v>
      </c>
      <c r="AX285">
        <f t="shared" si="512"/>
        <v>0</v>
      </c>
      <c r="AY285">
        <f t="shared" si="512"/>
        <v>0</v>
      </c>
      <c r="AZ285">
        <f t="shared" si="512"/>
        <v>0</v>
      </c>
      <c r="BA285">
        <f t="shared" si="512"/>
        <v>0</v>
      </c>
      <c r="BB285">
        <f t="shared" si="512"/>
        <v>0</v>
      </c>
      <c r="BC285">
        <f t="shared" si="512"/>
        <v>0</v>
      </c>
      <c r="BD285">
        <f t="shared" si="512"/>
        <v>0</v>
      </c>
      <c r="BE285">
        <f t="shared" si="512"/>
        <v>0</v>
      </c>
      <c r="BF285">
        <f t="shared" si="512"/>
        <v>0</v>
      </c>
      <c r="BG285">
        <f t="shared" si="512"/>
        <v>0</v>
      </c>
      <c r="BH285">
        <f t="shared" si="512"/>
        <v>0</v>
      </c>
      <c r="BI285">
        <f t="shared" si="512"/>
        <v>0</v>
      </c>
      <c r="BJ285">
        <f t="shared" si="512"/>
        <v>0</v>
      </c>
      <c r="BK285">
        <f t="shared" si="512"/>
        <v>0</v>
      </c>
      <c r="BL285">
        <f t="shared" si="512"/>
        <v>0</v>
      </c>
      <c r="BM285">
        <f t="shared" ref="BM285:DH285" si="513">BM136</f>
        <v>0</v>
      </c>
      <c r="BN285">
        <f t="shared" si="513"/>
        <v>0</v>
      </c>
      <c r="BO285">
        <f t="shared" si="513"/>
        <v>0</v>
      </c>
      <c r="BP285">
        <f t="shared" si="513"/>
        <v>0</v>
      </c>
      <c r="BQ285">
        <f t="shared" si="513"/>
        <v>0</v>
      </c>
      <c r="BR285">
        <f t="shared" si="513"/>
        <v>0</v>
      </c>
      <c r="BS285">
        <f t="shared" si="513"/>
        <v>0</v>
      </c>
      <c r="BT285">
        <f t="shared" si="513"/>
        <v>0</v>
      </c>
      <c r="BU285">
        <f t="shared" si="513"/>
        <v>0</v>
      </c>
      <c r="BV285">
        <f t="shared" si="513"/>
        <v>0</v>
      </c>
      <c r="BW285">
        <f t="shared" si="513"/>
        <v>0</v>
      </c>
      <c r="BX285">
        <f t="shared" si="513"/>
        <v>0</v>
      </c>
      <c r="BY285">
        <f t="shared" si="513"/>
        <v>0</v>
      </c>
      <c r="BZ285">
        <f t="shared" si="513"/>
        <v>0</v>
      </c>
      <c r="CA285">
        <f t="shared" si="513"/>
        <v>0</v>
      </c>
      <c r="CB285">
        <f t="shared" si="513"/>
        <v>0</v>
      </c>
      <c r="CC285">
        <f t="shared" si="513"/>
        <v>0</v>
      </c>
      <c r="CD285">
        <f t="shared" si="513"/>
        <v>0</v>
      </c>
      <c r="CE285">
        <f t="shared" si="513"/>
        <v>0</v>
      </c>
      <c r="CF285">
        <f t="shared" si="513"/>
        <v>0</v>
      </c>
      <c r="CG285">
        <f t="shared" si="513"/>
        <v>0</v>
      </c>
      <c r="CH285">
        <f t="shared" si="513"/>
        <v>0</v>
      </c>
      <c r="CI285">
        <f t="shared" si="513"/>
        <v>0</v>
      </c>
      <c r="CJ285">
        <f t="shared" si="513"/>
        <v>0</v>
      </c>
      <c r="CK285">
        <f t="shared" si="513"/>
        <v>0</v>
      </c>
      <c r="CL285">
        <f t="shared" si="513"/>
        <v>0</v>
      </c>
      <c r="CM285">
        <f t="shared" si="513"/>
        <v>0</v>
      </c>
      <c r="CN285">
        <f t="shared" si="513"/>
        <v>0</v>
      </c>
      <c r="CO285">
        <f t="shared" si="513"/>
        <v>0</v>
      </c>
      <c r="CP285">
        <f t="shared" si="513"/>
        <v>0</v>
      </c>
      <c r="CQ285">
        <f t="shared" si="513"/>
        <v>0</v>
      </c>
      <c r="CR285">
        <f t="shared" si="513"/>
        <v>0</v>
      </c>
      <c r="CS285">
        <f t="shared" si="513"/>
        <v>0</v>
      </c>
      <c r="CT285">
        <f t="shared" si="513"/>
        <v>0</v>
      </c>
      <c r="CU285">
        <f t="shared" si="513"/>
        <v>0</v>
      </c>
      <c r="CV285">
        <f t="shared" si="513"/>
        <v>0</v>
      </c>
      <c r="CW285">
        <f t="shared" si="513"/>
        <v>0</v>
      </c>
      <c r="CX285">
        <f t="shared" si="513"/>
        <v>0</v>
      </c>
      <c r="CY285">
        <f t="shared" si="513"/>
        <v>0</v>
      </c>
      <c r="CZ285">
        <f t="shared" si="513"/>
        <v>0</v>
      </c>
      <c r="DA285">
        <f t="shared" si="513"/>
        <v>0</v>
      </c>
      <c r="DB285">
        <f t="shared" si="513"/>
        <v>0</v>
      </c>
      <c r="DC285">
        <f t="shared" si="513"/>
        <v>0</v>
      </c>
      <c r="DD285">
        <f t="shared" si="513"/>
        <v>0</v>
      </c>
      <c r="DE285">
        <f t="shared" si="513"/>
        <v>0</v>
      </c>
      <c r="DF285">
        <f t="shared" si="513"/>
        <v>0</v>
      </c>
      <c r="DG285">
        <f t="shared" si="513"/>
        <v>0</v>
      </c>
      <c r="DH285">
        <f t="shared" si="513"/>
        <v>0</v>
      </c>
    </row>
    <row r="286" spans="1:112">
      <c r="A286">
        <f t="shared" ref="A286:BL286" si="514">A137</f>
        <v>0</v>
      </c>
      <c r="B286">
        <f t="shared" si="514"/>
        <v>0</v>
      </c>
      <c r="C286">
        <f t="shared" si="514"/>
        <v>0</v>
      </c>
      <c r="D286">
        <f t="shared" si="514"/>
        <v>0</v>
      </c>
      <c r="E286">
        <f t="shared" si="514"/>
        <v>0</v>
      </c>
      <c r="F286">
        <f t="shared" si="514"/>
        <v>0</v>
      </c>
      <c r="G286">
        <f t="shared" si="514"/>
        <v>0</v>
      </c>
      <c r="H286">
        <f t="shared" si="514"/>
        <v>0</v>
      </c>
      <c r="I286">
        <f t="shared" si="514"/>
        <v>0</v>
      </c>
      <c r="J286">
        <f t="shared" si="514"/>
        <v>0</v>
      </c>
      <c r="K286">
        <f t="shared" si="514"/>
        <v>0</v>
      </c>
      <c r="L286">
        <f t="shared" si="514"/>
        <v>0</v>
      </c>
      <c r="M286">
        <f t="shared" si="514"/>
        <v>0</v>
      </c>
      <c r="N286">
        <f t="shared" si="514"/>
        <v>0</v>
      </c>
      <c r="O286">
        <f t="shared" si="514"/>
        <v>0</v>
      </c>
      <c r="P286">
        <f t="shared" si="514"/>
        <v>0</v>
      </c>
      <c r="Q286">
        <f t="shared" si="514"/>
        <v>0</v>
      </c>
      <c r="R286">
        <f t="shared" si="514"/>
        <v>0</v>
      </c>
      <c r="S286">
        <f t="shared" si="514"/>
        <v>0</v>
      </c>
      <c r="T286">
        <f t="shared" si="514"/>
        <v>0</v>
      </c>
      <c r="U286">
        <f t="shared" si="514"/>
        <v>0</v>
      </c>
      <c r="V286">
        <f t="shared" si="514"/>
        <v>0</v>
      </c>
      <c r="W286">
        <f t="shared" si="514"/>
        <v>0</v>
      </c>
      <c r="X286">
        <f t="shared" si="514"/>
        <v>0</v>
      </c>
      <c r="Y286">
        <f t="shared" si="514"/>
        <v>0</v>
      </c>
      <c r="Z286">
        <f t="shared" si="514"/>
        <v>0</v>
      </c>
      <c r="AA286">
        <f t="shared" si="514"/>
        <v>0</v>
      </c>
      <c r="AB286">
        <f t="shared" si="514"/>
        <v>0</v>
      </c>
      <c r="AC286">
        <f t="shared" si="514"/>
        <v>0</v>
      </c>
      <c r="AD286">
        <f t="shared" si="514"/>
        <v>0</v>
      </c>
      <c r="AE286">
        <f t="shared" si="514"/>
        <v>0</v>
      </c>
      <c r="AF286">
        <f t="shared" si="514"/>
        <v>0</v>
      </c>
      <c r="AG286">
        <f t="shared" si="514"/>
        <v>0</v>
      </c>
      <c r="AH286">
        <f t="shared" si="514"/>
        <v>0</v>
      </c>
      <c r="AI286">
        <f t="shared" si="514"/>
        <v>0</v>
      </c>
      <c r="AJ286">
        <f t="shared" si="514"/>
        <v>0</v>
      </c>
      <c r="AK286">
        <f t="shared" si="514"/>
        <v>0</v>
      </c>
      <c r="AL286">
        <f t="shared" si="514"/>
        <v>0</v>
      </c>
      <c r="AM286">
        <f t="shared" si="514"/>
        <v>0</v>
      </c>
      <c r="AN286">
        <f t="shared" si="514"/>
        <v>0</v>
      </c>
      <c r="AO286">
        <f t="shared" si="514"/>
        <v>0</v>
      </c>
      <c r="AP286">
        <f t="shared" si="514"/>
        <v>0</v>
      </c>
      <c r="AQ286">
        <f t="shared" si="514"/>
        <v>0</v>
      </c>
      <c r="AR286">
        <f t="shared" si="514"/>
        <v>0</v>
      </c>
      <c r="AS286">
        <f t="shared" si="514"/>
        <v>0</v>
      </c>
      <c r="AT286">
        <f t="shared" si="514"/>
        <v>0</v>
      </c>
      <c r="AU286">
        <f t="shared" si="514"/>
        <v>0</v>
      </c>
      <c r="AV286">
        <f t="shared" si="514"/>
        <v>0</v>
      </c>
      <c r="AW286">
        <f t="shared" si="514"/>
        <v>0</v>
      </c>
      <c r="AX286">
        <f t="shared" si="514"/>
        <v>0</v>
      </c>
      <c r="AY286">
        <f t="shared" si="514"/>
        <v>0</v>
      </c>
      <c r="AZ286">
        <f t="shared" si="514"/>
        <v>0</v>
      </c>
      <c r="BA286">
        <f t="shared" si="514"/>
        <v>0</v>
      </c>
      <c r="BB286">
        <f t="shared" si="514"/>
        <v>0</v>
      </c>
      <c r="BC286">
        <f t="shared" si="514"/>
        <v>0</v>
      </c>
      <c r="BD286">
        <f t="shared" si="514"/>
        <v>0</v>
      </c>
      <c r="BE286">
        <f t="shared" si="514"/>
        <v>0</v>
      </c>
      <c r="BF286">
        <f t="shared" si="514"/>
        <v>0</v>
      </c>
      <c r="BG286">
        <f t="shared" si="514"/>
        <v>0</v>
      </c>
      <c r="BH286">
        <f t="shared" si="514"/>
        <v>0</v>
      </c>
      <c r="BI286">
        <f t="shared" si="514"/>
        <v>0</v>
      </c>
      <c r="BJ286">
        <f t="shared" si="514"/>
        <v>0</v>
      </c>
      <c r="BK286">
        <f t="shared" si="514"/>
        <v>0</v>
      </c>
      <c r="BL286">
        <f t="shared" si="514"/>
        <v>0</v>
      </c>
      <c r="BM286">
        <f t="shared" ref="BM286:DH286" si="515">BM137</f>
        <v>0</v>
      </c>
      <c r="BN286">
        <f t="shared" si="515"/>
        <v>0</v>
      </c>
      <c r="BO286">
        <f t="shared" si="515"/>
        <v>0</v>
      </c>
      <c r="BP286">
        <f t="shared" si="515"/>
        <v>0</v>
      </c>
      <c r="BQ286">
        <f t="shared" si="515"/>
        <v>0</v>
      </c>
      <c r="BR286">
        <f t="shared" si="515"/>
        <v>0</v>
      </c>
      <c r="BS286">
        <f t="shared" si="515"/>
        <v>0</v>
      </c>
      <c r="BT286">
        <f t="shared" si="515"/>
        <v>0</v>
      </c>
      <c r="BU286">
        <f t="shared" si="515"/>
        <v>0</v>
      </c>
      <c r="BV286">
        <f t="shared" si="515"/>
        <v>0</v>
      </c>
      <c r="BW286">
        <f t="shared" si="515"/>
        <v>0</v>
      </c>
      <c r="BX286">
        <f t="shared" si="515"/>
        <v>0</v>
      </c>
      <c r="BY286">
        <f t="shared" si="515"/>
        <v>0</v>
      </c>
      <c r="BZ286">
        <f t="shared" si="515"/>
        <v>0</v>
      </c>
      <c r="CA286">
        <f t="shared" si="515"/>
        <v>0</v>
      </c>
      <c r="CB286">
        <f t="shared" si="515"/>
        <v>0</v>
      </c>
      <c r="CC286">
        <f t="shared" si="515"/>
        <v>0</v>
      </c>
      <c r="CD286">
        <f t="shared" si="515"/>
        <v>0</v>
      </c>
      <c r="CE286">
        <f t="shared" si="515"/>
        <v>0</v>
      </c>
      <c r="CF286">
        <f t="shared" si="515"/>
        <v>0</v>
      </c>
      <c r="CG286">
        <f t="shared" si="515"/>
        <v>0</v>
      </c>
      <c r="CH286">
        <f t="shared" si="515"/>
        <v>0</v>
      </c>
      <c r="CI286">
        <f t="shared" si="515"/>
        <v>0</v>
      </c>
      <c r="CJ286">
        <f t="shared" si="515"/>
        <v>0</v>
      </c>
      <c r="CK286">
        <f t="shared" si="515"/>
        <v>0</v>
      </c>
      <c r="CL286">
        <f t="shared" si="515"/>
        <v>0</v>
      </c>
      <c r="CM286">
        <f t="shared" si="515"/>
        <v>0</v>
      </c>
      <c r="CN286">
        <f t="shared" si="515"/>
        <v>0</v>
      </c>
      <c r="CO286">
        <f t="shared" si="515"/>
        <v>0</v>
      </c>
      <c r="CP286">
        <f t="shared" si="515"/>
        <v>0</v>
      </c>
      <c r="CQ286">
        <f t="shared" si="515"/>
        <v>0</v>
      </c>
      <c r="CR286">
        <f t="shared" si="515"/>
        <v>0</v>
      </c>
      <c r="CS286">
        <f t="shared" si="515"/>
        <v>0</v>
      </c>
      <c r="CT286">
        <f t="shared" si="515"/>
        <v>0</v>
      </c>
      <c r="CU286">
        <f t="shared" si="515"/>
        <v>0</v>
      </c>
      <c r="CV286">
        <f t="shared" si="515"/>
        <v>0</v>
      </c>
      <c r="CW286">
        <f t="shared" si="515"/>
        <v>0</v>
      </c>
      <c r="CX286">
        <f t="shared" si="515"/>
        <v>0</v>
      </c>
      <c r="CY286">
        <f t="shared" si="515"/>
        <v>0</v>
      </c>
      <c r="CZ286">
        <f t="shared" si="515"/>
        <v>0</v>
      </c>
      <c r="DA286">
        <f t="shared" si="515"/>
        <v>0</v>
      </c>
      <c r="DB286">
        <f t="shared" si="515"/>
        <v>0</v>
      </c>
      <c r="DC286">
        <f t="shared" si="515"/>
        <v>0</v>
      </c>
      <c r="DD286">
        <f t="shared" si="515"/>
        <v>0</v>
      </c>
      <c r="DE286">
        <f t="shared" si="515"/>
        <v>0</v>
      </c>
      <c r="DF286">
        <f t="shared" si="515"/>
        <v>0</v>
      </c>
      <c r="DG286">
        <f t="shared" si="515"/>
        <v>0</v>
      </c>
      <c r="DH286">
        <f t="shared" si="515"/>
        <v>0</v>
      </c>
    </row>
    <row r="287" spans="1:112">
      <c r="A287">
        <f t="shared" ref="A287:BL287" si="516">A138</f>
        <v>0</v>
      </c>
      <c r="B287">
        <f t="shared" si="516"/>
        <v>0</v>
      </c>
      <c r="C287">
        <f t="shared" si="516"/>
        <v>0</v>
      </c>
      <c r="D287">
        <f t="shared" si="516"/>
        <v>0</v>
      </c>
      <c r="E287">
        <f t="shared" si="516"/>
        <v>0</v>
      </c>
      <c r="F287">
        <f t="shared" si="516"/>
        <v>0</v>
      </c>
      <c r="G287">
        <f t="shared" si="516"/>
        <v>0</v>
      </c>
      <c r="H287">
        <f t="shared" si="516"/>
        <v>0</v>
      </c>
      <c r="I287">
        <f t="shared" si="516"/>
        <v>0</v>
      </c>
      <c r="J287">
        <f t="shared" si="516"/>
        <v>0</v>
      </c>
      <c r="K287">
        <f t="shared" si="516"/>
        <v>0</v>
      </c>
      <c r="L287">
        <f t="shared" si="516"/>
        <v>0</v>
      </c>
      <c r="M287">
        <f t="shared" si="516"/>
        <v>0</v>
      </c>
      <c r="N287">
        <f t="shared" si="516"/>
        <v>0</v>
      </c>
      <c r="O287">
        <f t="shared" si="516"/>
        <v>0</v>
      </c>
      <c r="P287">
        <f t="shared" si="516"/>
        <v>0</v>
      </c>
      <c r="Q287">
        <f t="shared" si="516"/>
        <v>0</v>
      </c>
      <c r="R287">
        <f t="shared" si="516"/>
        <v>0</v>
      </c>
      <c r="S287">
        <f t="shared" si="516"/>
        <v>0</v>
      </c>
      <c r="T287">
        <f t="shared" si="516"/>
        <v>0</v>
      </c>
      <c r="U287">
        <f t="shared" si="516"/>
        <v>0</v>
      </c>
      <c r="V287">
        <f t="shared" si="516"/>
        <v>0</v>
      </c>
      <c r="W287">
        <f t="shared" si="516"/>
        <v>0</v>
      </c>
      <c r="X287">
        <f t="shared" si="516"/>
        <v>0</v>
      </c>
      <c r="Y287">
        <f t="shared" si="516"/>
        <v>0</v>
      </c>
      <c r="Z287">
        <f t="shared" si="516"/>
        <v>0</v>
      </c>
      <c r="AA287">
        <f t="shared" si="516"/>
        <v>0</v>
      </c>
      <c r="AB287">
        <f t="shared" si="516"/>
        <v>0</v>
      </c>
      <c r="AC287">
        <f t="shared" si="516"/>
        <v>0</v>
      </c>
      <c r="AD287">
        <f t="shared" si="516"/>
        <v>0</v>
      </c>
      <c r="AE287">
        <f t="shared" si="516"/>
        <v>0</v>
      </c>
      <c r="AF287">
        <f t="shared" si="516"/>
        <v>0</v>
      </c>
      <c r="AG287">
        <f t="shared" si="516"/>
        <v>0</v>
      </c>
      <c r="AH287">
        <f t="shared" si="516"/>
        <v>0</v>
      </c>
      <c r="AI287">
        <f t="shared" si="516"/>
        <v>0</v>
      </c>
      <c r="AJ287">
        <f t="shared" si="516"/>
        <v>0</v>
      </c>
      <c r="AK287">
        <f t="shared" si="516"/>
        <v>0</v>
      </c>
      <c r="AL287">
        <f t="shared" si="516"/>
        <v>0</v>
      </c>
      <c r="AM287">
        <f t="shared" si="516"/>
        <v>0</v>
      </c>
      <c r="AN287">
        <f t="shared" si="516"/>
        <v>0</v>
      </c>
      <c r="AO287">
        <f t="shared" si="516"/>
        <v>0</v>
      </c>
      <c r="AP287">
        <f t="shared" si="516"/>
        <v>0</v>
      </c>
      <c r="AQ287">
        <f t="shared" si="516"/>
        <v>0</v>
      </c>
      <c r="AR287">
        <f t="shared" si="516"/>
        <v>0</v>
      </c>
      <c r="AS287">
        <f t="shared" si="516"/>
        <v>0</v>
      </c>
      <c r="AT287">
        <f t="shared" si="516"/>
        <v>0</v>
      </c>
      <c r="AU287">
        <f t="shared" si="516"/>
        <v>0</v>
      </c>
      <c r="AV287">
        <f t="shared" si="516"/>
        <v>0</v>
      </c>
      <c r="AW287">
        <f t="shared" si="516"/>
        <v>0</v>
      </c>
      <c r="AX287">
        <f t="shared" si="516"/>
        <v>0</v>
      </c>
      <c r="AY287">
        <f t="shared" si="516"/>
        <v>0</v>
      </c>
      <c r="AZ287">
        <f t="shared" si="516"/>
        <v>0</v>
      </c>
      <c r="BA287">
        <f t="shared" si="516"/>
        <v>0</v>
      </c>
      <c r="BB287">
        <f t="shared" si="516"/>
        <v>0</v>
      </c>
      <c r="BC287">
        <f t="shared" si="516"/>
        <v>0</v>
      </c>
      <c r="BD287">
        <f t="shared" si="516"/>
        <v>0</v>
      </c>
      <c r="BE287">
        <f t="shared" si="516"/>
        <v>0</v>
      </c>
      <c r="BF287">
        <f t="shared" si="516"/>
        <v>0</v>
      </c>
      <c r="BG287">
        <f t="shared" si="516"/>
        <v>0</v>
      </c>
      <c r="BH287">
        <f t="shared" si="516"/>
        <v>0</v>
      </c>
      <c r="BI287">
        <f t="shared" si="516"/>
        <v>0</v>
      </c>
      <c r="BJ287">
        <f t="shared" si="516"/>
        <v>0</v>
      </c>
      <c r="BK287">
        <f t="shared" si="516"/>
        <v>0</v>
      </c>
      <c r="BL287">
        <f t="shared" si="516"/>
        <v>0</v>
      </c>
      <c r="BM287">
        <f t="shared" ref="BM287:DH287" si="517">BM138</f>
        <v>0</v>
      </c>
      <c r="BN287">
        <f t="shared" si="517"/>
        <v>0</v>
      </c>
      <c r="BO287">
        <f t="shared" si="517"/>
        <v>0</v>
      </c>
      <c r="BP287">
        <f t="shared" si="517"/>
        <v>0</v>
      </c>
      <c r="BQ287">
        <f t="shared" si="517"/>
        <v>0</v>
      </c>
      <c r="BR287">
        <f t="shared" si="517"/>
        <v>0</v>
      </c>
      <c r="BS287">
        <f t="shared" si="517"/>
        <v>0</v>
      </c>
      <c r="BT287">
        <f t="shared" si="517"/>
        <v>0</v>
      </c>
      <c r="BU287">
        <f t="shared" si="517"/>
        <v>0</v>
      </c>
      <c r="BV287">
        <f t="shared" si="517"/>
        <v>0</v>
      </c>
      <c r="BW287">
        <f t="shared" si="517"/>
        <v>0</v>
      </c>
      <c r="BX287">
        <f t="shared" si="517"/>
        <v>0</v>
      </c>
      <c r="BY287">
        <f t="shared" si="517"/>
        <v>0</v>
      </c>
      <c r="BZ287">
        <f t="shared" si="517"/>
        <v>0</v>
      </c>
      <c r="CA287">
        <f t="shared" si="517"/>
        <v>0</v>
      </c>
      <c r="CB287">
        <f t="shared" si="517"/>
        <v>0</v>
      </c>
      <c r="CC287">
        <f t="shared" si="517"/>
        <v>0</v>
      </c>
      <c r="CD287">
        <f t="shared" si="517"/>
        <v>0</v>
      </c>
      <c r="CE287">
        <f t="shared" si="517"/>
        <v>0</v>
      </c>
      <c r="CF287">
        <f t="shared" si="517"/>
        <v>0</v>
      </c>
      <c r="CG287">
        <f t="shared" si="517"/>
        <v>0</v>
      </c>
      <c r="CH287">
        <f t="shared" si="517"/>
        <v>0</v>
      </c>
      <c r="CI287">
        <f t="shared" si="517"/>
        <v>0</v>
      </c>
      <c r="CJ287">
        <f t="shared" si="517"/>
        <v>0</v>
      </c>
      <c r="CK287">
        <f t="shared" si="517"/>
        <v>0</v>
      </c>
      <c r="CL287">
        <f t="shared" si="517"/>
        <v>0</v>
      </c>
      <c r="CM287">
        <f t="shared" si="517"/>
        <v>0</v>
      </c>
      <c r="CN287">
        <f t="shared" si="517"/>
        <v>0</v>
      </c>
      <c r="CO287">
        <f t="shared" si="517"/>
        <v>0</v>
      </c>
      <c r="CP287">
        <f t="shared" si="517"/>
        <v>0</v>
      </c>
      <c r="CQ287">
        <f t="shared" si="517"/>
        <v>0</v>
      </c>
      <c r="CR287">
        <f t="shared" si="517"/>
        <v>0</v>
      </c>
      <c r="CS287">
        <f t="shared" si="517"/>
        <v>0</v>
      </c>
      <c r="CT287">
        <f t="shared" si="517"/>
        <v>0</v>
      </c>
      <c r="CU287">
        <f t="shared" si="517"/>
        <v>0</v>
      </c>
      <c r="CV287">
        <f t="shared" si="517"/>
        <v>0</v>
      </c>
      <c r="CW287">
        <f t="shared" si="517"/>
        <v>0</v>
      </c>
      <c r="CX287">
        <f t="shared" si="517"/>
        <v>0</v>
      </c>
      <c r="CY287">
        <f t="shared" si="517"/>
        <v>0</v>
      </c>
      <c r="CZ287">
        <f t="shared" si="517"/>
        <v>0</v>
      </c>
      <c r="DA287">
        <f t="shared" si="517"/>
        <v>0</v>
      </c>
      <c r="DB287">
        <f t="shared" si="517"/>
        <v>0</v>
      </c>
      <c r="DC287">
        <f t="shared" si="517"/>
        <v>0</v>
      </c>
      <c r="DD287">
        <f t="shared" si="517"/>
        <v>0</v>
      </c>
      <c r="DE287">
        <f t="shared" si="517"/>
        <v>0</v>
      </c>
      <c r="DF287">
        <f t="shared" si="517"/>
        <v>0</v>
      </c>
      <c r="DG287">
        <f t="shared" si="517"/>
        <v>0</v>
      </c>
      <c r="DH287">
        <f t="shared" si="517"/>
        <v>0</v>
      </c>
    </row>
    <row r="288" spans="1:112">
      <c r="A288">
        <f t="shared" ref="A288:BL288" si="518">A139</f>
        <v>0</v>
      </c>
      <c r="B288">
        <f t="shared" si="518"/>
        <v>0</v>
      </c>
      <c r="C288">
        <f t="shared" si="518"/>
        <v>0</v>
      </c>
      <c r="D288">
        <f t="shared" si="518"/>
        <v>0</v>
      </c>
      <c r="E288">
        <f t="shared" si="518"/>
        <v>0</v>
      </c>
      <c r="F288">
        <f t="shared" si="518"/>
        <v>0</v>
      </c>
      <c r="G288">
        <f t="shared" si="518"/>
        <v>0</v>
      </c>
      <c r="H288">
        <f t="shared" si="518"/>
        <v>0</v>
      </c>
      <c r="I288">
        <f t="shared" si="518"/>
        <v>0</v>
      </c>
      <c r="J288">
        <f t="shared" si="518"/>
        <v>0</v>
      </c>
      <c r="K288">
        <f t="shared" si="518"/>
        <v>0</v>
      </c>
      <c r="L288">
        <f t="shared" si="518"/>
        <v>0</v>
      </c>
      <c r="M288">
        <f t="shared" si="518"/>
        <v>0</v>
      </c>
      <c r="N288">
        <f t="shared" si="518"/>
        <v>0</v>
      </c>
      <c r="O288">
        <f t="shared" si="518"/>
        <v>0</v>
      </c>
      <c r="P288">
        <f t="shared" si="518"/>
        <v>0</v>
      </c>
      <c r="Q288">
        <f t="shared" si="518"/>
        <v>0</v>
      </c>
      <c r="R288">
        <f t="shared" si="518"/>
        <v>0</v>
      </c>
      <c r="S288">
        <f t="shared" si="518"/>
        <v>0</v>
      </c>
      <c r="T288">
        <f t="shared" si="518"/>
        <v>0</v>
      </c>
      <c r="U288">
        <f t="shared" si="518"/>
        <v>0</v>
      </c>
      <c r="V288">
        <f t="shared" si="518"/>
        <v>0</v>
      </c>
      <c r="W288">
        <f t="shared" si="518"/>
        <v>0</v>
      </c>
      <c r="X288">
        <f t="shared" si="518"/>
        <v>0</v>
      </c>
      <c r="Y288">
        <f t="shared" si="518"/>
        <v>0</v>
      </c>
      <c r="Z288">
        <f t="shared" si="518"/>
        <v>0</v>
      </c>
      <c r="AA288">
        <f t="shared" si="518"/>
        <v>0</v>
      </c>
      <c r="AB288">
        <f t="shared" si="518"/>
        <v>0</v>
      </c>
      <c r="AC288">
        <f t="shared" si="518"/>
        <v>0</v>
      </c>
      <c r="AD288">
        <f t="shared" si="518"/>
        <v>0</v>
      </c>
      <c r="AE288">
        <f t="shared" si="518"/>
        <v>0</v>
      </c>
      <c r="AF288">
        <f t="shared" si="518"/>
        <v>0</v>
      </c>
      <c r="AG288">
        <f t="shared" si="518"/>
        <v>0</v>
      </c>
      <c r="AH288">
        <f t="shared" si="518"/>
        <v>0</v>
      </c>
      <c r="AI288">
        <f t="shared" si="518"/>
        <v>0</v>
      </c>
      <c r="AJ288">
        <f t="shared" si="518"/>
        <v>0</v>
      </c>
      <c r="AK288">
        <f t="shared" si="518"/>
        <v>0</v>
      </c>
      <c r="AL288">
        <f t="shared" si="518"/>
        <v>0</v>
      </c>
      <c r="AM288">
        <f t="shared" si="518"/>
        <v>0</v>
      </c>
      <c r="AN288">
        <f t="shared" si="518"/>
        <v>0</v>
      </c>
      <c r="AO288">
        <f t="shared" si="518"/>
        <v>0</v>
      </c>
      <c r="AP288">
        <f t="shared" si="518"/>
        <v>0</v>
      </c>
      <c r="AQ288">
        <f t="shared" si="518"/>
        <v>0</v>
      </c>
      <c r="AR288">
        <f t="shared" si="518"/>
        <v>0</v>
      </c>
      <c r="AS288">
        <f t="shared" si="518"/>
        <v>0</v>
      </c>
      <c r="AT288">
        <f t="shared" si="518"/>
        <v>0</v>
      </c>
      <c r="AU288">
        <f t="shared" si="518"/>
        <v>0</v>
      </c>
      <c r="AV288">
        <f t="shared" si="518"/>
        <v>0</v>
      </c>
      <c r="AW288">
        <f t="shared" si="518"/>
        <v>0</v>
      </c>
      <c r="AX288">
        <f t="shared" si="518"/>
        <v>0</v>
      </c>
      <c r="AY288">
        <f t="shared" si="518"/>
        <v>0</v>
      </c>
      <c r="AZ288">
        <f t="shared" si="518"/>
        <v>0</v>
      </c>
      <c r="BA288">
        <f t="shared" si="518"/>
        <v>0</v>
      </c>
      <c r="BB288">
        <f t="shared" si="518"/>
        <v>0</v>
      </c>
      <c r="BC288">
        <f t="shared" si="518"/>
        <v>0</v>
      </c>
      <c r="BD288">
        <f t="shared" si="518"/>
        <v>0</v>
      </c>
      <c r="BE288">
        <f t="shared" si="518"/>
        <v>0</v>
      </c>
      <c r="BF288">
        <f t="shared" si="518"/>
        <v>0</v>
      </c>
      <c r="BG288">
        <f t="shared" si="518"/>
        <v>0</v>
      </c>
      <c r="BH288">
        <f t="shared" si="518"/>
        <v>0</v>
      </c>
      <c r="BI288">
        <f t="shared" si="518"/>
        <v>0</v>
      </c>
      <c r="BJ288">
        <f t="shared" si="518"/>
        <v>0</v>
      </c>
      <c r="BK288">
        <f t="shared" si="518"/>
        <v>0</v>
      </c>
      <c r="BL288">
        <f t="shared" si="518"/>
        <v>0</v>
      </c>
      <c r="BM288">
        <f t="shared" ref="BM288:DH288" si="519">BM139</f>
        <v>0</v>
      </c>
      <c r="BN288">
        <f t="shared" si="519"/>
        <v>0</v>
      </c>
      <c r="BO288">
        <f t="shared" si="519"/>
        <v>0</v>
      </c>
      <c r="BP288">
        <f t="shared" si="519"/>
        <v>0</v>
      </c>
      <c r="BQ288">
        <f t="shared" si="519"/>
        <v>0</v>
      </c>
      <c r="BR288">
        <f t="shared" si="519"/>
        <v>0</v>
      </c>
      <c r="BS288">
        <f t="shared" si="519"/>
        <v>0</v>
      </c>
      <c r="BT288">
        <f t="shared" si="519"/>
        <v>0</v>
      </c>
      <c r="BU288">
        <f t="shared" si="519"/>
        <v>0</v>
      </c>
      <c r="BV288">
        <f t="shared" si="519"/>
        <v>0</v>
      </c>
      <c r="BW288">
        <f t="shared" si="519"/>
        <v>0</v>
      </c>
      <c r="BX288">
        <f t="shared" si="519"/>
        <v>0</v>
      </c>
      <c r="BY288">
        <f t="shared" si="519"/>
        <v>0</v>
      </c>
      <c r="BZ288">
        <f t="shared" si="519"/>
        <v>0</v>
      </c>
      <c r="CA288">
        <f t="shared" si="519"/>
        <v>0</v>
      </c>
      <c r="CB288">
        <f t="shared" si="519"/>
        <v>0</v>
      </c>
      <c r="CC288">
        <f t="shared" si="519"/>
        <v>0</v>
      </c>
      <c r="CD288">
        <f t="shared" si="519"/>
        <v>0</v>
      </c>
      <c r="CE288">
        <f t="shared" si="519"/>
        <v>0</v>
      </c>
      <c r="CF288">
        <f t="shared" si="519"/>
        <v>0</v>
      </c>
      <c r="CG288">
        <f t="shared" si="519"/>
        <v>0</v>
      </c>
      <c r="CH288">
        <f t="shared" si="519"/>
        <v>0</v>
      </c>
      <c r="CI288">
        <f t="shared" si="519"/>
        <v>0</v>
      </c>
      <c r="CJ288">
        <f t="shared" si="519"/>
        <v>0</v>
      </c>
      <c r="CK288">
        <f t="shared" si="519"/>
        <v>0</v>
      </c>
      <c r="CL288">
        <f t="shared" si="519"/>
        <v>0</v>
      </c>
      <c r="CM288">
        <f t="shared" si="519"/>
        <v>0</v>
      </c>
      <c r="CN288">
        <f t="shared" si="519"/>
        <v>0</v>
      </c>
      <c r="CO288">
        <f t="shared" si="519"/>
        <v>0</v>
      </c>
      <c r="CP288">
        <f t="shared" si="519"/>
        <v>0</v>
      </c>
      <c r="CQ288">
        <f t="shared" si="519"/>
        <v>0</v>
      </c>
      <c r="CR288">
        <f t="shared" si="519"/>
        <v>0</v>
      </c>
      <c r="CS288">
        <f t="shared" si="519"/>
        <v>0</v>
      </c>
      <c r="CT288">
        <f t="shared" si="519"/>
        <v>0</v>
      </c>
      <c r="CU288">
        <f t="shared" si="519"/>
        <v>0</v>
      </c>
      <c r="CV288">
        <f t="shared" si="519"/>
        <v>0</v>
      </c>
      <c r="CW288">
        <f t="shared" si="519"/>
        <v>0</v>
      </c>
      <c r="CX288">
        <f t="shared" si="519"/>
        <v>0</v>
      </c>
      <c r="CY288">
        <f t="shared" si="519"/>
        <v>0</v>
      </c>
      <c r="CZ288">
        <f t="shared" si="519"/>
        <v>0</v>
      </c>
      <c r="DA288">
        <f t="shared" si="519"/>
        <v>0</v>
      </c>
      <c r="DB288">
        <f t="shared" si="519"/>
        <v>0</v>
      </c>
      <c r="DC288">
        <f t="shared" si="519"/>
        <v>0</v>
      </c>
      <c r="DD288">
        <f t="shared" si="519"/>
        <v>0</v>
      </c>
      <c r="DE288">
        <f t="shared" si="519"/>
        <v>0</v>
      </c>
      <c r="DF288">
        <f t="shared" si="519"/>
        <v>0</v>
      </c>
      <c r="DG288">
        <f t="shared" si="519"/>
        <v>0</v>
      </c>
      <c r="DH288">
        <f t="shared" si="519"/>
        <v>0</v>
      </c>
    </row>
    <row r="289" spans="1:112">
      <c r="A289">
        <f t="shared" ref="A289:BL289" si="520">A140</f>
        <v>0</v>
      </c>
      <c r="B289">
        <f t="shared" si="520"/>
        <v>0</v>
      </c>
      <c r="C289">
        <f t="shared" si="520"/>
        <v>0</v>
      </c>
      <c r="D289">
        <f t="shared" si="520"/>
        <v>0</v>
      </c>
      <c r="E289">
        <f t="shared" si="520"/>
        <v>0</v>
      </c>
      <c r="F289">
        <f t="shared" si="520"/>
        <v>0</v>
      </c>
      <c r="G289">
        <f t="shared" si="520"/>
        <v>0</v>
      </c>
      <c r="H289">
        <f t="shared" si="520"/>
        <v>0</v>
      </c>
      <c r="I289">
        <f t="shared" si="520"/>
        <v>0</v>
      </c>
      <c r="J289">
        <f t="shared" si="520"/>
        <v>0</v>
      </c>
      <c r="K289">
        <f t="shared" si="520"/>
        <v>0</v>
      </c>
      <c r="L289">
        <f t="shared" si="520"/>
        <v>0</v>
      </c>
      <c r="M289">
        <f t="shared" si="520"/>
        <v>0</v>
      </c>
      <c r="N289">
        <f t="shared" si="520"/>
        <v>0</v>
      </c>
      <c r="O289">
        <f t="shared" si="520"/>
        <v>0</v>
      </c>
      <c r="P289">
        <f t="shared" si="520"/>
        <v>0</v>
      </c>
      <c r="Q289">
        <f t="shared" si="520"/>
        <v>0</v>
      </c>
      <c r="R289">
        <f t="shared" si="520"/>
        <v>0</v>
      </c>
      <c r="S289">
        <f t="shared" si="520"/>
        <v>0</v>
      </c>
      <c r="T289">
        <f t="shared" si="520"/>
        <v>0</v>
      </c>
      <c r="U289">
        <f t="shared" si="520"/>
        <v>0</v>
      </c>
      <c r="V289">
        <f t="shared" si="520"/>
        <v>0</v>
      </c>
      <c r="W289">
        <f t="shared" si="520"/>
        <v>0</v>
      </c>
      <c r="X289">
        <f t="shared" si="520"/>
        <v>0</v>
      </c>
      <c r="Y289">
        <f t="shared" si="520"/>
        <v>0</v>
      </c>
      <c r="Z289">
        <f t="shared" si="520"/>
        <v>0</v>
      </c>
      <c r="AA289">
        <f t="shared" si="520"/>
        <v>0</v>
      </c>
      <c r="AB289">
        <f t="shared" si="520"/>
        <v>0</v>
      </c>
      <c r="AC289">
        <f t="shared" si="520"/>
        <v>0</v>
      </c>
      <c r="AD289">
        <f t="shared" si="520"/>
        <v>0</v>
      </c>
      <c r="AE289">
        <f t="shared" si="520"/>
        <v>0</v>
      </c>
      <c r="AF289">
        <f t="shared" si="520"/>
        <v>0</v>
      </c>
      <c r="AG289">
        <f t="shared" si="520"/>
        <v>0</v>
      </c>
      <c r="AH289">
        <f t="shared" si="520"/>
        <v>0</v>
      </c>
      <c r="AI289">
        <f t="shared" si="520"/>
        <v>0</v>
      </c>
      <c r="AJ289">
        <f t="shared" si="520"/>
        <v>0</v>
      </c>
      <c r="AK289">
        <f t="shared" si="520"/>
        <v>0</v>
      </c>
      <c r="AL289">
        <f t="shared" si="520"/>
        <v>0</v>
      </c>
      <c r="AM289">
        <f t="shared" si="520"/>
        <v>0</v>
      </c>
      <c r="AN289">
        <f t="shared" si="520"/>
        <v>0</v>
      </c>
      <c r="AO289">
        <f t="shared" si="520"/>
        <v>0</v>
      </c>
      <c r="AP289">
        <f t="shared" si="520"/>
        <v>0</v>
      </c>
      <c r="AQ289">
        <f t="shared" si="520"/>
        <v>0</v>
      </c>
      <c r="AR289">
        <f t="shared" si="520"/>
        <v>0</v>
      </c>
      <c r="AS289">
        <f t="shared" si="520"/>
        <v>0</v>
      </c>
      <c r="AT289">
        <f t="shared" si="520"/>
        <v>0</v>
      </c>
      <c r="AU289">
        <f t="shared" si="520"/>
        <v>0</v>
      </c>
      <c r="AV289">
        <f t="shared" si="520"/>
        <v>0</v>
      </c>
      <c r="AW289">
        <f t="shared" si="520"/>
        <v>0</v>
      </c>
      <c r="AX289">
        <f t="shared" si="520"/>
        <v>0</v>
      </c>
      <c r="AY289">
        <f t="shared" si="520"/>
        <v>0</v>
      </c>
      <c r="AZ289">
        <f t="shared" si="520"/>
        <v>0</v>
      </c>
      <c r="BA289">
        <f t="shared" si="520"/>
        <v>0</v>
      </c>
      <c r="BB289">
        <f t="shared" si="520"/>
        <v>0</v>
      </c>
      <c r="BC289">
        <f t="shared" si="520"/>
        <v>0</v>
      </c>
      <c r="BD289">
        <f t="shared" si="520"/>
        <v>0</v>
      </c>
      <c r="BE289">
        <f t="shared" si="520"/>
        <v>0</v>
      </c>
      <c r="BF289">
        <f t="shared" si="520"/>
        <v>0</v>
      </c>
      <c r="BG289">
        <f t="shared" si="520"/>
        <v>0</v>
      </c>
      <c r="BH289">
        <f t="shared" si="520"/>
        <v>0</v>
      </c>
      <c r="BI289">
        <f t="shared" si="520"/>
        <v>0</v>
      </c>
      <c r="BJ289">
        <f t="shared" si="520"/>
        <v>0</v>
      </c>
      <c r="BK289">
        <f t="shared" si="520"/>
        <v>0</v>
      </c>
      <c r="BL289">
        <f t="shared" si="520"/>
        <v>0</v>
      </c>
      <c r="BM289">
        <f t="shared" ref="BM289:DH289" si="521">BM140</f>
        <v>0</v>
      </c>
      <c r="BN289">
        <f t="shared" si="521"/>
        <v>0</v>
      </c>
      <c r="BO289">
        <f t="shared" si="521"/>
        <v>0</v>
      </c>
      <c r="BP289">
        <f t="shared" si="521"/>
        <v>0</v>
      </c>
      <c r="BQ289">
        <f t="shared" si="521"/>
        <v>0</v>
      </c>
      <c r="BR289">
        <f t="shared" si="521"/>
        <v>0</v>
      </c>
      <c r="BS289">
        <f t="shared" si="521"/>
        <v>0</v>
      </c>
      <c r="BT289">
        <f t="shared" si="521"/>
        <v>0</v>
      </c>
      <c r="BU289">
        <f t="shared" si="521"/>
        <v>0</v>
      </c>
      <c r="BV289">
        <f t="shared" si="521"/>
        <v>0</v>
      </c>
      <c r="BW289">
        <f t="shared" si="521"/>
        <v>0</v>
      </c>
      <c r="BX289">
        <f t="shared" si="521"/>
        <v>0</v>
      </c>
      <c r="BY289">
        <f t="shared" si="521"/>
        <v>0</v>
      </c>
      <c r="BZ289">
        <f t="shared" si="521"/>
        <v>0</v>
      </c>
      <c r="CA289">
        <f t="shared" si="521"/>
        <v>0</v>
      </c>
      <c r="CB289">
        <f t="shared" si="521"/>
        <v>0</v>
      </c>
      <c r="CC289">
        <f t="shared" si="521"/>
        <v>0</v>
      </c>
      <c r="CD289">
        <f t="shared" si="521"/>
        <v>0</v>
      </c>
      <c r="CE289">
        <f t="shared" si="521"/>
        <v>0</v>
      </c>
      <c r="CF289">
        <f t="shared" si="521"/>
        <v>0</v>
      </c>
      <c r="CG289">
        <f t="shared" si="521"/>
        <v>0</v>
      </c>
      <c r="CH289">
        <f t="shared" si="521"/>
        <v>0</v>
      </c>
      <c r="CI289">
        <f t="shared" si="521"/>
        <v>0</v>
      </c>
      <c r="CJ289">
        <f t="shared" si="521"/>
        <v>0</v>
      </c>
      <c r="CK289">
        <f t="shared" si="521"/>
        <v>0</v>
      </c>
      <c r="CL289">
        <f t="shared" si="521"/>
        <v>0</v>
      </c>
      <c r="CM289">
        <f t="shared" si="521"/>
        <v>0</v>
      </c>
      <c r="CN289">
        <f t="shared" si="521"/>
        <v>0</v>
      </c>
      <c r="CO289">
        <f t="shared" si="521"/>
        <v>0</v>
      </c>
      <c r="CP289">
        <f t="shared" si="521"/>
        <v>0</v>
      </c>
      <c r="CQ289">
        <f t="shared" si="521"/>
        <v>0</v>
      </c>
      <c r="CR289">
        <f t="shared" si="521"/>
        <v>0</v>
      </c>
      <c r="CS289">
        <f t="shared" si="521"/>
        <v>0</v>
      </c>
      <c r="CT289">
        <f t="shared" si="521"/>
        <v>0</v>
      </c>
      <c r="CU289">
        <f t="shared" si="521"/>
        <v>0</v>
      </c>
      <c r="CV289">
        <f t="shared" si="521"/>
        <v>0</v>
      </c>
      <c r="CW289">
        <f t="shared" si="521"/>
        <v>0</v>
      </c>
      <c r="CX289">
        <f t="shared" si="521"/>
        <v>0</v>
      </c>
      <c r="CY289">
        <f t="shared" si="521"/>
        <v>0</v>
      </c>
      <c r="CZ289">
        <f t="shared" si="521"/>
        <v>0</v>
      </c>
      <c r="DA289">
        <f t="shared" si="521"/>
        <v>0</v>
      </c>
      <c r="DB289">
        <f t="shared" si="521"/>
        <v>0</v>
      </c>
      <c r="DC289">
        <f t="shared" si="521"/>
        <v>0</v>
      </c>
      <c r="DD289">
        <f t="shared" si="521"/>
        <v>0</v>
      </c>
      <c r="DE289">
        <f t="shared" si="521"/>
        <v>0</v>
      </c>
      <c r="DF289">
        <f t="shared" si="521"/>
        <v>0</v>
      </c>
      <c r="DG289">
        <f t="shared" si="521"/>
        <v>0</v>
      </c>
      <c r="DH289">
        <f t="shared" si="521"/>
        <v>0</v>
      </c>
    </row>
    <row r="290" spans="1:112">
      <c r="A290">
        <f t="shared" ref="A290:BL290" si="522">A141</f>
        <v>0</v>
      </c>
      <c r="B290">
        <f t="shared" si="522"/>
        <v>0</v>
      </c>
      <c r="C290">
        <f t="shared" si="522"/>
        <v>0</v>
      </c>
      <c r="D290">
        <f t="shared" si="522"/>
        <v>0</v>
      </c>
      <c r="E290">
        <f t="shared" si="522"/>
        <v>0</v>
      </c>
      <c r="F290">
        <f t="shared" si="522"/>
        <v>0</v>
      </c>
      <c r="G290">
        <f t="shared" si="522"/>
        <v>0</v>
      </c>
      <c r="H290">
        <f t="shared" si="522"/>
        <v>0</v>
      </c>
      <c r="I290">
        <f t="shared" si="522"/>
        <v>0</v>
      </c>
      <c r="J290">
        <f t="shared" si="522"/>
        <v>0</v>
      </c>
      <c r="K290">
        <f t="shared" si="522"/>
        <v>0</v>
      </c>
      <c r="L290">
        <f t="shared" si="522"/>
        <v>0</v>
      </c>
      <c r="M290">
        <f t="shared" si="522"/>
        <v>0</v>
      </c>
      <c r="N290">
        <f t="shared" si="522"/>
        <v>0</v>
      </c>
      <c r="O290">
        <f t="shared" si="522"/>
        <v>0</v>
      </c>
      <c r="P290">
        <f t="shared" si="522"/>
        <v>0</v>
      </c>
      <c r="Q290">
        <f t="shared" si="522"/>
        <v>0</v>
      </c>
      <c r="R290">
        <f t="shared" si="522"/>
        <v>0</v>
      </c>
      <c r="S290">
        <f t="shared" si="522"/>
        <v>0</v>
      </c>
      <c r="T290">
        <f t="shared" si="522"/>
        <v>0</v>
      </c>
      <c r="U290">
        <f t="shared" si="522"/>
        <v>0</v>
      </c>
      <c r="V290">
        <f t="shared" si="522"/>
        <v>0</v>
      </c>
      <c r="W290">
        <f t="shared" si="522"/>
        <v>0</v>
      </c>
      <c r="X290">
        <f t="shared" si="522"/>
        <v>0</v>
      </c>
      <c r="Y290">
        <f t="shared" si="522"/>
        <v>0</v>
      </c>
      <c r="Z290">
        <f t="shared" si="522"/>
        <v>0</v>
      </c>
      <c r="AA290">
        <f t="shared" si="522"/>
        <v>0</v>
      </c>
      <c r="AB290">
        <f t="shared" si="522"/>
        <v>0</v>
      </c>
      <c r="AC290">
        <f t="shared" si="522"/>
        <v>0</v>
      </c>
      <c r="AD290">
        <f t="shared" si="522"/>
        <v>0</v>
      </c>
      <c r="AE290">
        <f t="shared" si="522"/>
        <v>0</v>
      </c>
      <c r="AF290">
        <f t="shared" si="522"/>
        <v>0</v>
      </c>
      <c r="AG290">
        <f t="shared" si="522"/>
        <v>0</v>
      </c>
      <c r="AH290">
        <f t="shared" si="522"/>
        <v>0</v>
      </c>
      <c r="AI290">
        <f t="shared" si="522"/>
        <v>0</v>
      </c>
      <c r="AJ290">
        <f t="shared" si="522"/>
        <v>0</v>
      </c>
      <c r="AK290">
        <f t="shared" si="522"/>
        <v>0</v>
      </c>
      <c r="AL290">
        <f t="shared" si="522"/>
        <v>0</v>
      </c>
      <c r="AM290">
        <f t="shared" si="522"/>
        <v>0</v>
      </c>
      <c r="AN290">
        <f t="shared" si="522"/>
        <v>0</v>
      </c>
      <c r="AO290">
        <f t="shared" si="522"/>
        <v>0</v>
      </c>
      <c r="AP290">
        <f t="shared" si="522"/>
        <v>0</v>
      </c>
      <c r="AQ290">
        <f t="shared" si="522"/>
        <v>0</v>
      </c>
      <c r="AR290">
        <f t="shared" si="522"/>
        <v>0</v>
      </c>
      <c r="AS290">
        <f t="shared" si="522"/>
        <v>0</v>
      </c>
      <c r="AT290">
        <f t="shared" si="522"/>
        <v>0</v>
      </c>
      <c r="AU290">
        <f t="shared" si="522"/>
        <v>0</v>
      </c>
      <c r="AV290">
        <f t="shared" si="522"/>
        <v>0</v>
      </c>
      <c r="AW290">
        <f t="shared" si="522"/>
        <v>0</v>
      </c>
      <c r="AX290">
        <f t="shared" si="522"/>
        <v>0</v>
      </c>
      <c r="AY290">
        <f t="shared" si="522"/>
        <v>0</v>
      </c>
      <c r="AZ290">
        <f t="shared" si="522"/>
        <v>0</v>
      </c>
      <c r="BA290">
        <f t="shared" si="522"/>
        <v>0</v>
      </c>
      <c r="BB290">
        <f t="shared" si="522"/>
        <v>0</v>
      </c>
      <c r="BC290">
        <f t="shared" si="522"/>
        <v>0</v>
      </c>
      <c r="BD290">
        <f t="shared" si="522"/>
        <v>0</v>
      </c>
      <c r="BE290">
        <f t="shared" si="522"/>
        <v>0</v>
      </c>
      <c r="BF290">
        <f t="shared" si="522"/>
        <v>0</v>
      </c>
      <c r="BG290">
        <f t="shared" si="522"/>
        <v>0</v>
      </c>
      <c r="BH290">
        <f t="shared" si="522"/>
        <v>0</v>
      </c>
      <c r="BI290">
        <f t="shared" si="522"/>
        <v>0</v>
      </c>
      <c r="BJ290">
        <f t="shared" si="522"/>
        <v>0</v>
      </c>
      <c r="BK290">
        <f t="shared" si="522"/>
        <v>0</v>
      </c>
      <c r="BL290">
        <f t="shared" si="522"/>
        <v>0</v>
      </c>
      <c r="BM290">
        <f t="shared" ref="BM290:DH290" si="523">BM141</f>
        <v>0</v>
      </c>
      <c r="BN290">
        <f t="shared" si="523"/>
        <v>0</v>
      </c>
      <c r="BO290">
        <f t="shared" si="523"/>
        <v>0</v>
      </c>
      <c r="BP290">
        <f t="shared" si="523"/>
        <v>0</v>
      </c>
      <c r="BQ290">
        <f t="shared" si="523"/>
        <v>0</v>
      </c>
      <c r="BR290">
        <f t="shared" si="523"/>
        <v>0</v>
      </c>
      <c r="BS290">
        <f t="shared" si="523"/>
        <v>0</v>
      </c>
      <c r="BT290">
        <f t="shared" si="523"/>
        <v>0</v>
      </c>
      <c r="BU290">
        <f t="shared" si="523"/>
        <v>0</v>
      </c>
      <c r="BV290">
        <f t="shared" si="523"/>
        <v>0</v>
      </c>
      <c r="BW290">
        <f t="shared" si="523"/>
        <v>0</v>
      </c>
      <c r="BX290">
        <f t="shared" si="523"/>
        <v>0</v>
      </c>
      <c r="BY290">
        <f t="shared" si="523"/>
        <v>0</v>
      </c>
      <c r="BZ290">
        <f t="shared" si="523"/>
        <v>0</v>
      </c>
      <c r="CA290">
        <f t="shared" si="523"/>
        <v>0</v>
      </c>
      <c r="CB290">
        <f t="shared" si="523"/>
        <v>0</v>
      </c>
      <c r="CC290">
        <f t="shared" si="523"/>
        <v>0</v>
      </c>
      <c r="CD290">
        <f t="shared" si="523"/>
        <v>0</v>
      </c>
      <c r="CE290">
        <f t="shared" si="523"/>
        <v>0</v>
      </c>
      <c r="CF290">
        <f t="shared" si="523"/>
        <v>0</v>
      </c>
      <c r="CG290">
        <f t="shared" si="523"/>
        <v>0</v>
      </c>
      <c r="CH290">
        <f t="shared" si="523"/>
        <v>0</v>
      </c>
      <c r="CI290">
        <f t="shared" si="523"/>
        <v>0</v>
      </c>
      <c r="CJ290">
        <f t="shared" si="523"/>
        <v>0</v>
      </c>
      <c r="CK290">
        <f t="shared" si="523"/>
        <v>0</v>
      </c>
      <c r="CL290">
        <f t="shared" si="523"/>
        <v>0</v>
      </c>
      <c r="CM290">
        <f t="shared" si="523"/>
        <v>0</v>
      </c>
      <c r="CN290">
        <f t="shared" si="523"/>
        <v>0</v>
      </c>
      <c r="CO290">
        <f t="shared" si="523"/>
        <v>0</v>
      </c>
      <c r="CP290">
        <f t="shared" si="523"/>
        <v>0</v>
      </c>
      <c r="CQ290">
        <f t="shared" si="523"/>
        <v>0</v>
      </c>
      <c r="CR290">
        <f t="shared" si="523"/>
        <v>0</v>
      </c>
      <c r="CS290">
        <f t="shared" si="523"/>
        <v>0</v>
      </c>
      <c r="CT290">
        <f t="shared" si="523"/>
        <v>0</v>
      </c>
      <c r="CU290">
        <f t="shared" si="523"/>
        <v>0</v>
      </c>
      <c r="CV290">
        <f t="shared" si="523"/>
        <v>0</v>
      </c>
      <c r="CW290">
        <f t="shared" si="523"/>
        <v>0</v>
      </c>
      <c r="CX290">
        <f t="shared" si="523"/>
        <v>0</v>
      </c>
      <c r="CY290">
        <f t="shared" si="523"/>
        <v>0</v>
      </c>
      <c r="CZ290">
        <f t="shared" si="523"/>
        <v>0</v>
      </c>
      <c r="DA290">
        <f t="shared" si="523"/>
        <v>0</v>
      </c>
      <c r="DB290">
        <f t="shared" si="523"/>
        <v>0</v>
      </c>
      <c r="DC290">
        <f t="shared" si="523"/>
        <v>0</v>
      </c>
      <c r="DD290">
        <f t="shared" si="523"/>
        <v>0</v>
      </c>
      <c r="DE290">
        <f t="shared" si="523"/>
        <v>0</v>
      </c>
      <c r="DF290">
        <f t="shared" si="523"/>
        <v>0</v>
      </c>
      <c r="DG290">
        <f t="shared" si="523"/>
        <v>0</v>
      </c>
      <c r="DH290">
        <f t="shared" si="523"/>
        <v>0</v>
      </c>
    </row>
  </sheetData>
  <mergeCells count="4">
    <mergeCell ref="A1:Z1"/>
    <mergeCell ref="AB1:BA1"/>
    <mergeCell ref="BC1:CB1"/>
    <mergeCell ref="CD1:DC1"/>
  </mergeCells>
  <pageMargins left="0.7" right="0.7" top="0.75" bottom="0.75" header="0.3" footer="0.3"/>
  <pageSetup paperSize="9" orientation="portrait"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A1:AV634"/>
  <sheetViews>
    <sheetView showGridLines="0" view="pageBreakPreview" zoomScale="85" zoomScaleNormal="70" zoomScaleSheetLayoutView="85" workbookViewId="0">
      <pane xSplit="3" ySplit="10" topLeftCell="D11" activePane="bottomRight" state="frozen"/>
      <selection activeCell="H15" sqref="H15"/>
      <selection pane="topRight" activeCell="H15" sqref="H15"/>
      <selection pane="bottomLeft" activeCell="H15" sqref="H15"/>
      <selection pane="bottomRight" activeCell="A8" sqref="A8"/>
    </sheetView>
  </sheetViews>
  <sheetFormatPr baseColWidth="10" defaultRowHeight="15" outlineLevelCol="1"/>
  <cols>
    <col min="1" max="1" width="13" style="3" bestFit="1" customWidth="1"/>
    <col min="2" max="2" width="59.7109375" style="4" bestFit="1" customWidth="1"/>
    <col min="3" max="3" width="16.42578125" style="5" customWidth="1"/>
    <col min="4" max="4" width="21.7109375" style="46" customWidth="1" outlineLevel="1"/>
    <col min="5" max="5" width="21" style="46" customWidth="1" outlineLevel="1"/>
    <col min="6" max="6" width="23.140625" style="46" customWidth="1" outlineLevel="1"/>
    <col min="7" max="7" width="21" style="46" customWidth="1" outlineLevel="1"/>
    <col min="8" max="9" width="20.42578125" style="46" customWidth="1" outlineLevel="1"/>
    <col min="10" max="10" width="17.42578125" style="46" customWidth="1" outlineLevel="1"/>
    <col min="11" max="11" width="23.140625" style="46" customWidth="1" outlineLevel="1"/>
    <col min="12" max="12" width="16.85546875" style="46" customWidth="1" outlineLevel="1"/>
    <col min="13" max="14" width="17.85546875" style="46" customWidth="1" outlineLevel="1"/>
    <col min="15" max="15" width="19.28515625" style="46" customWidth="1" outlineLevel="1"/>
    <col min="16" max="16" width="14" style="46" customWidth="1" outlineLevel="1"/>
    <col min="17" max="17" width="21.42578125" style="46" customWidth="1" outlineLevel="1"/>
    <col min="18" max="18" width="16" style="46" customWidth="1" outlineLevel="1"/>
    <col min="19" max="20" width="21.7109375" style="46" customWidth="1" outlineLevel="1"/>
    <col min="21" max="21" width="20.5703125" style="46" customWidth="1" outlineLevel="1"/>
    <col min="22" max="22" width="15.28515625" style="46" customWidth="1" outlineLevel="1"/>
    <col min="23" max="23" width="14.28515625" style="46" customWidth="1" outlineLevel="1"/>
    <col min="24" max="25" width="16.85546875" style="46" customWidth="1" outlineLevel="1"/>
    <col min="26" max="27" width="19.7109375" style="46" customWidth="1" outlineLevel="1" collapsed="1"/>
    <col min="28" max="28" width="18.7109375" style="46" customWidth="1" outlineLevel="1" collapsed="1"/>
    <col min="29" max="29" width="13.5703125" style="46" customWidth="1" outlineLevel="1"/>
    <col min="30" max="30" width="13.85546875" style="46" customWidth="1" outlineLevel="1"/>
    <col min="31" max="31" width="24" style="46" customWidth="1" outlineLevel="1" collapsed="1"/>
    <col min="32" max="32" width="24" style="46" customWidth="1" outlineLevel="1"/>
    <col min="33" max="33" width="17.42578125" style="46" customWidth="1" outlineLevel="1"/>
    <col min="34" max="34" width="18.7109375" style="46" customWidth="1" outlineLevel="1"/>
    <col min="35" max="35" width="15" style="46" customWidth="1" outlineLevel="1"/>
    <col min="36" max="36" width="18.85546875" style="46" customWidth="1" outlineLevel="1"/>
    <col min="37" max="37" width="21.42578125" style="46" customWidth="1" outlineLevel="1"/>
    <col min="38" max="40" width="13.42578125" style="46" customWidth="1" outlineLevel="1"/>
    <col min="41" max="41" width="13.140625" style="46" customWidth="1" outlineLevel="1"/>
    <col min="42" max="42" width="13.42578125" style="46" customWidth="1" outlineLevel="1"/>
    <col min="43" max="43" width="28.7109375" style="47" bestFit="1" customWidth="1"/>
    <col min="44" max="44" width="11.42578125" style="6"/>
    <col min="45" max="45" width="19.28515625" style="47" bestFit="1" customWidth="1"/>
    <col min="46" max="46" width="14.85546875" style="6" bestFit="1" customWidth="1"/>
    <col min="47" max="47" width="17.140625" style="6" customWidth="1"/>
    <col min="48" max="48" width="14.42578125" style="6" customWidth="1"/>
    <col min="49" max="16384" width="11.42578125" style="6"/>
  </cols>
  <sheetData>
    <row r="1" spans="1:48" s="13" customFormat="1">
      <c r="A1" s="10"/>
      <c r="B1" s="11"/>
      <c r="C1" s="1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3"/>
      <c r="AS1" s="43"/>
    </row>
    <row r="2" spans="1:48" s="13" customFormat="1" ht="13.5" customHeight="1">
      <c r="A2" s="10"/>
      <c r="B2" s="11"/>
      <c r="C2" s="1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3"/>
      <c r="AS2" s="43"/>
    </row>
    <row r="3" spans="1:48" s="13" customFormat="1">
      <c r="A3" s="10"/>
      <c r="B3" s="11"/>
      <c r="C3" s="1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3"/>
      <c r="AS3" s="43"/>
    </row>
    <row r="4" spans="1:48" s="13" customFormat="1" ht="18" customHeight="1">
      <c r="A4" s="455" t="s">
        <v>556</v>
      </c>
      <c r="B4" s="455"/>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S4" s="43"/>
    </row>
    <row r="5" spans="1:48" s="13" customFormat="1" ht="18.75">
      <c r="A5" s="455" t="str">
        <f>+'CUT MN'!A3</f>
        <v>CORRESPONDIENTE AL PERIODO DE ENERO A SEPTIEMBRE DE 2022</v>
      </c>
      <c r="B5" s="455"/>
      <c r="C5" s="455"/>
      <c r="D5" s="455"/>
      <c r="E5" s="455"/>
      <c r="F5" s="455"/>
      <c r="G5" s="455"/>
      <c r="H5" s="455"/>
      <c r="I5" s="455"/>
      <c r="J5" s="455"/>
      <c r="K5" s="455"/>
      <c r="L5" s="455"/>
      <c r="M5" s="455"/>
      <c r="N5" s="455"/>
      <c r="O5" s="455"/>
      <c r="P5" s="455"/>
      <c r="Q5" s="455"/>
      <c r="R5" s="455"/>
      <c r="S5" s="455"/>
      <c r="T5" s="455"/>
      <c r="U5" s="455"/>
      <c r="V5" s="455"/>
      <c r="W5" s="455"/>
      <c r="X5" s="455"/>
      <c r="Y5" s="455"/>
      <c r="Z5" s="455"/>
      <c r="AA5" s="455"/>
      <c r="AB5" s="455"/>
      <c r="AC5" s="455"/>
      <c r="AD5" s="455"/>
      <c r="AE5" s="455"/>
      <c r="AF5" s="455"/>
      <c r="AG5" s="455"/>
      <c r="AH5" s="455"/>
      <c r="AI5" s="455"/>
      <c r="AJ5" s="455"/>
      <c r="AK5" s="455"/>
      <c r="AL5" s="455"/>
      <c r="AM5" s="455"/>
      <c r="AN5" s="455"/>
      <c r="AO5" s="455"/>
      <c r="AP5" s="455"/>
      <c r="AQ5" s="455"/>
      <c r="AS5" s="43"/>
    </row>
    <row r="6" spans="1:48" s="13" customFormat="1" ht="18.75">
      <c r="A6" s="455" t="str">
        <f>+'CUT MN'!A4</f>
        <v>ACTUALIZADO AL : 05 de octubre de 2022 Hrs. 14:02</v>
      </c>
      <c r="B6" s="455"/>
      <c r="C6" s="455"/>
      <c r="D6" s="455"/>
      <c r="E6" s="455"/>
      <c r="F6" s="455"/>
      <c r="G6" s="455"/>
      <c r="H6" s="455"/>
      <c r="I6" s="455"/>
      <c r="J6" s="455"/>
      <c r="K6" s="455"/>
      <c r="L6" s="455"/>
      <c r="M6" s="455"/>
      <c r="N6" s="455"/>
      <c r="O6" s="455"/>
      <c r="P6" s="455"/>
      <c r="Q6" s="455"/>
      <c r="R6" s="455"/>
      <c r="S6" s="455"/>
      <c r="T6" s="455"/>
      <c r="U6" s="455"/>
      <c r="V6" s="455"/>
      <c r="W6" s="455"/>
      <c r="X6" s="455"/>
      <c r="Y6" s="455"/>
      <c r="Z6" s="455"/>
      <c r="AA6" s="455"/>
      <c r="AB6" s="455"/>
      <c r="AC6" s="455"/>
      <c r="AD6" s="455"/>
      <c r="AE6" s="455"/>
      <c r="AF6" s="455"/>
      <c r="AG6" s="455"/>
      <c r="AH6" s="455"/>
      <c r="AI6" s="455"/>
      <c r="AJ6" s="455"/>
      <c r="AK6" s="455"/>
      <c r="AL6" s="455"/>
      <c r="AM6" s="455"/>
      <c r="AN6" s="455"/>
      <c r="AO6" s="455"/>
      <c r="AP6" s="455"/>
      <c r="AQ6" s="455"/>
      <c r="AS6" s="43"/>
    </row>
    <row r="7" spans="1:48" s="13" customFormat="1" ht="18.75">
      <c r="A7" s="455" t="s">
        <v>557</v>
      </c>
      <c r="B7" s="455"/>
      <c r="C7" s="455"/>
      <c r="D7" s="455"/>
      <c r="E7" s="455"/>
      <c r="F7" s="455"/>
      <c r="G7" s="455"/>
      <c r="H7" s="455"/>
      <c r="I7" s="455"/>
      <c r="J7" s="455"/>
      <c r="K7" s="455"/>
      <c r="L7" s="455"/>
      <c r="M7" s="455"/>
      <c r="N7" s="455"/>
      <c r="O7" s="455"/>
      <c r="P7" s="455"/>
      <c r="Q7" s="455"/>
      <c r="R7" s="455"/>
      <c r="S7" s="455"/>
      <c r="T7" s="455"/>
      <c r="U7" s="455"/>
      <c r="V7" s="455"/>
      <c r="W7" s="455"/>
      <c r="X7" s="455"/>
      <c r="Y7" s="455"/>
      <c r="Z7" s="455"/>
      <c r="AA7" s="455"/>
      <c r="AB7" s="455"/>
      <c r="AC7" s="455"/>
      <c r="AD7" s="455"/>
      <c r="AE7" s="455"/>
      <c r="AF7" s="455"/>
      <c r="AG7" s="455"/>
      <c r="AH7" s="455"/>
      <c r="AI7" s="455"/>
      <c r="AJ7" s="455"/>
      <c r="AK7" s="455"/>
      <c r="AL7" s="455"/>
      <c r="AM7" s="455"/>
      <c r="AN7" s="455"/>
      <c r="AO7" s="455"/>
      <c r="AP7" s="455"/>
      <c r="AQ7" s="455"/>
      <c r="AS7" s="43"/>
    </row>
    <row r="8" spans="1:48" s="219" customFormat="1">
      <c r="A8" s="10">
        <v>1</v>
      </c>
      <c r="B8" s="12">
        <v>2</v>
      </c>
      <c r="C8" s="12">
        <v>3</v>
      </c>
      <c r="D8" s="217">
        <v>4</v>
      </c>
      <c r="E8" s="10">
        <v>5</v>
      </c>
      <c r="F8" s="12">
        <v>6</v>
      </c>
      <c r="G8" s="12">
        <v>7</v>
      </c>
      <c r="H8" s="217">
        <v>8</v>
      </c>
      <c r="I8" s="217">
        <v>9</v>
      </c>
      <c r="J8" s="10">
        <v>10</v>
      </c>
      <c r="K8" s="12">
        <v>11</v>
      </c>
      <c r="L8" s="217">
        <v>12</v>
      </c>
      <c r="M8" s="10">
        <v>13</v>
      </c>
      <c r="N8" s="10">
        <v>14</v>
      </c>
      <c r="O8" s="12">
        <v>15</v>
      </c>
      <c r="P8" s="10">
        <v>16</v>
      </c>
      <c r="Q8" s="10">
        <v>17</v>
      </c>
      <c r="R8" s="12">
        <v>18</v>
      </c>
      <c r="S8" s="10">
        <v>19</v>
      </c>
      <c r="T8" s="10">
        <v>20</v>
      </c>
      <c r="U8" s="12">
        <v>21</v>
      </c>
      <c r="V8" s="10">
        <v>22</v>
      </c>
      <c r="W8" s="10">
        <v>23</v>
      </c>
      <c r="X8" s="12">
        <v>24</v>
      </c>
      <c r="Y8" s="10">
        <v>25</v>
      </c>
      <c r="Z8" s="10">
        <v>26</v>
      </c>
      <c r="AA8" s="12">
        <v>27</v>
      </c>
      <c r="AB8" s="10">
        <v>28</v>
      </c>
      <c r="AC8" s="10">
        <v>29</v>
      </c>
      <c r="AD8" s="12">
        <v>30</v>
      </c>
      <c r="AE8" s="10">
        <v>31</v>
      </c>
      <c r="AF8" s="10">
        <v>32</v>
      </c>
      <c r="AG8" s="12">
        <v>33</v>
      </c>
      <c r="AH8" s="10">
        <v>34</v>
      </c>
      <c r="AI8" s="10">
        <v>35</v>
      </c>
      <c r="AJ8" s="12">
        <v>36</v>
      </c>
      <c r="AK8" s="10">
        <v>37</v>
      </c>
      <c r="AL8" s="10">
        <v>38</v>
      </c>
      <c r="AM8" s="12">
        <v>39</v>
      </c>
      <c r="AN8" s="12">
        <v>40</v>
      </c>
      <c r="AO8" s="10">
        <v>41</v>
      </c>
      <c r="AP8" s="10">
        <v>42</v>
      </c>
      <c r="AQ8" s="218"/>
      <c r="AS8" s="218"/>
    </row>
    <row r="9" spans="1:48" s="13" customFormat="1" ht="15" customHeight="1">
      <c r="A9" s="29"/>
      <c r="B9" s="14"/>
      <c r="C9" s="15"/>
      <c r="D9" s="459" t="s">
        <v>558</v>
      </c>
      <c r="E9" s="459"/>
      <c r="F9" s="459"/>
      <c r="G9" s="459"/>
      <c r="H9" s="459"/>
      <c r="I9" s="459"/>
      <c r="J9" s="459"/>
      <c r="K9" s="459"/>
      <c r="L9" s="459"/>
      <c r="M9" s="459"/>
      <c r="N9" s="459"/>
      <c r="O9" s="459"/>
      <c r="P9" s="459"/>
      <c r="Q9" s="459"/>
      <c r="R9" s="459"/>
      <c r="S9" s="459"/>
      <c r="T9" s="459"/>
      <c r="U9" s="459"/>
      <c r="V9" s="459"/>
      <c r="W9" s="459"/>
      <c r="X9" s="459"/>
      <c r="Y9" s="460"/>
      <c r="Z9" s="456" t="s">
        <v>559</v>
      </c>
      <c r="AA9" s="457"/>
      <c r="AB9" s="457"/>
      <c r="AC9" s="457"/>
      <c r="AD9" s="457"/>
      <c r="AE9" s="457"/>
      <c r="AF9" s="457"/>
      <c r="AG9" s="457"/>
      <c r="AH9" s="457"/>
      <c r="AI9" s="457"/>
      <c r="AJ9" s="457"/>
      <c r="AK9" s="457"/>
      <c r="AL9" s="457"/>
      <c r="AM9" s="457"/>
      <c r="AN9" s="457"/>
      <c r="AO9" s="457"/>
      <c r="AP9" s="458"/>
      <c r="AQ9" s="43"/>
      <c r="AS9" s="43"/>
    </row>
    <row r="10" spans="1:48" s="104" customFormat="1" ht="34.5">
      <c r="A10" s="30" t="s">
        <v>560</v>
      </c>
      <c r="B10" s="31" t="s">
        <v>36</v>
      </c>
      <c r="C10" s="31" t="s">
        <v>561</v>
      </c>
      <c r="D10" s="44" t="s">
        <v>597</v>
      </c>
      <c r="E10" s="44" t="s">
        <v>596</v>
      </c>
      <c r="F10" s="45" t="s">
        <v>26</v>
      </c>
      <c r="G10" s="45" t="s">
        <v>3</v>
      </c>
      <c r="H10" s="45" t="s">
        <v>600</v>
      </c>
      <c r="I10" s="45" t="s">
        <v>1292</v>
      </c>
      <c r="J10" s="45" t="s">
        <v>11</v>
      </c>
      <c r="K10" s="45" t="s">
        <v>6</v>
      </c>
      <c r="L10" s="45" t="s">
        <v>641</v>
      </c>
      <c r="M10" s="45" t="s">
        <v>15</v>
      </c>
      <c r="N10" s="45" t="s">
        <v>1355</v>
      </c>
      <c r="O10" s="45" t="s">
        <v>601</v>
      </c>
      <c r="P10" s="45" t="s">
        <v>17</v>
      </c>
      <c r="Q10" s="45" t="s">
        <v>13</v>
      </c>
      <c r="R10" s="45" t="s">
        <v>602</v>
      </c>
      <c r="S10" s="45" t="s">
        <v>1280</v>
      </c>
      <c r="T10" s="45" t="s">
        <v>1281</v>
      </c>
      <c r="U10" s="45" t="s">
        <v>20</v>
      </c>
      <c r="V10" s="45" t="s">
        <v>21</v>
      </c>
      <c r="W10" s="45" t="s">
        <v>8</v>
      </c>
      <c r="X10" s="45" t="s">
        <v>595</v>
      </c>
      <c r="Y10" s="45" t="s">
        <v>680</v>
      </c>
      <c r="Z10" s="44" t="s">
        <v>598</v>
      </c>
      <c r="AA10" s="44" t="s">
        <v>599</v>
      </c>
      <c r="AB10" s="45" t="s">
        <v>3</v>
      </c>
      <c r="AC10" s="45" t="s">
        <v>552</v>
      </c>
      <c r="AD10" s="45" t="s">
        <v>11</v>
      </c>
      <c r="AE10" s="45" t="s">
        <v>6</v>
      </c>
      <c r="AF10" s="45" t="s">
        <v>15</v>
      </c>
      <c r="AG10" s="45" t="s">
        <v>17</v>
      </c>
      <c r="AH10" s="45" t="s">
        <v>13</v>
      </c>
      <c r="AI10" s="45" t="s">
        <v>602</v>
      </c>
      <c r="AJ10" s="45" t="s">
        <v>640</v>
      </c>
      <c r="AK10" s="45" t="s">
        <v>20</v>
      </c>
      <c r="AL10" s="45" t="s">
        <v>21</v>
      </c>
      <c r="AM10" s="45" t="s">
        <v>23</v>
      </c>
      <c r="AN10" s="45" t="s">
        <v>8</v>
      </c>
      <c r="AO10" s="45" t="s">
        <v>595</v>
      </c>
      <c r="AP10" s="45" t="s">
        <v>680</v>
      </c>
      <c r="AQ10" s="44" t="s">
        <v>562</v>
      </c>
      <c r="AS10" s="152"/>
    </row>
    <row r="11" spans="1:48" ht="33" customHeight="1">
      <c r="A11" s="32">
        <v>0</v>
      </c>
      <c r="B11" s="343" t="s">
        <v>3601</v>
      </c>
      <c r="C11" s="344" t="s">
        <v>3602</v>
      </c>
      <c r="D11" s="61">
        <v>0</v>
      </c>
      <c r="E11" s="61">
        <v>0</v>
      </c>
      <c r="F11" s="61">
        <v>0</v>
      </c>
      <c r="G11" s="61">
        <v>0</v>
      </c>
      <c r="H11" s="61">
        <v>0</v>
      </c>
      <c r="I11" s="61">
        <v>0</v>
      </c>
      <c r="J11" s="61">
        <v>0</v>
      </c>
      <c r="K11" s="61">
        <v>0</v>
      </c>
      <c r="L11" s="61">
        <v>0</v>
      </c>
      <c r="M11" s="61">
        <v>0</v>
      </c>
      <c r="N11" s="61">
        <v>0</v>
      </c>
      <c r="O11" s="61">
        <v>0</v>
      </c>
      <c r="P11" s="61">
        <v>0</v>
      </c>
      <c r="Q11" s="61">
        <v>0</v>
      </c>
      <c r="R11" s="61">
        <v>0</v>
      </c>
      <c r="S11" s="61">
        <v>0</v>
      </c>
      <c r="T11" s="61">
        <v>0</v>
      </c>
      <c r="U11" s="61">
        <v>0</v>
      </c>
      <c r="V11" s="61">
        <v>0</v>
      </c>
      <c r="W11" s="61">
        <v>0</v>
      </c>
      <c r="X11" s="61">
        <v>0</v>
      </c>
      <c r="Y11" s="61">
        <v>0</v>
      </c>
      <c r="Z11" s="61">
        <v>0</v>
      </c>
      <c r="AA11" s="61">
        <v>0</v>
      </c>
      <c r="AB11" s="61">
        <v>0</v>
      </c>
      <c r="AC11" s="61">
        <v>0</v>
      </c>
      <c r="AD11" s="61">
        <v>0</v>
      </c>
      <c r="AE11" s="61">
        <v>0</v>
      </c>
      <c r="AF11" s="61">
        <v>0</v>
      </c>
      <c r="AG11" s="61">
        <v>0</v>
      </c>
      <c r="AH11" s="61">
        <v>0</v>
      </c>
      <c r="AI11" s="61">
        <v>0</v>
      </c>
      <c r="AJ11" s="61">
        <v>0</v>
      </c>
      <c r="AK11" s="61">
        <v>0</v>
      </c>
      <c r="AL11" s="61">
        <v>0</v>
      </c>
      <c r="AM11" s="61">
        <v>0</v>
      </c>
      <c r="AN11" s="61">
        <v>0</v>
      </c>
      <c r="AO11" s="61">
        <v>0</v>
      </c>
      <c r="AP11" s="61">
        <v>0</v>
      </c>
      <c r="AQ11" s="61">
        <f t="shared" ref="AQ11:AQ75" si="0">SUM(D11:AP11)</f>
        <v>0</v>
      </c>
      <c r="AT11" s="33"/>
    </row>
    <row r="12" spans="1:48" ht="19.5" customHeight="1">
      <c r="A12" s="32">
        <v>6</v>
      </c>
      <c r="B12" s="343" t="s">
        <v>38</v>
      </c>
      <c r="C12" s="344" t="s">
        <v>3603</v>
      </c>
      <c r="D12" s="61">
        <v>0</v>
      </c>
      <c r="E12" s="61">
        <v>0</v>
      </c>
      <c r="F12" s="61">
        <v>0</v>
      </c>
      <c r="G12" s="61">
        <v>0</v>
      </c>
      <c r="H12" s="61">
        <v>0</v>
      </c>
      <c r="I12" s="61">
        <v>0</v>
      </c>
      <c r="J12" s="61">
        <v>0</v>
      </c>
      <c r="K12" s="61">
        <v>0</v>
      </c>
      <c r="L12" s="61">
        <v>0</v>
      </c>
      <c r="M12" s="61">
        <v>0</v>
      </c>
      <c r="N12" s="61">
        <v>0</v>
      </c>
      <c r="O12" s="61">
        <v>0</v>
      </c>
      <c r="P12" s="61">
        <v>0</v>
      </c>
      <c r="Q12" s="61">
        <v>0</v>
      </c>
      <c r="R12" s="61">
        <v>0</v>
      </c>
      <c r="S12" s="61">
        <v>0</v>
      </c>
      <c r="T12" s="61">
        <v>0</v>
      </c>
      <c r="U12" s="61">
        <v>0</v>
      </c>
      <c r="V12" s="61">
        <v>0</v>
      </c>
      <c r="W12" s="61">
        <v>0</v>
      </c>
      <c r="X12" s="61">
        <v>0</v>
      </c>
      <c r="Y12" s="61">
        <v>0</v>
      </c>
      <c r="Z12" s="61">
        <v>0</v>
      </c>
      <c r="AA12" s="61">
        <v>0</v>
      </c>
      <c r="AB12" s="61">
        <v>0</v>
      </c>
      <c r="AC12" s="61">
        <v>0</v>
      </c>
      <c r="AD12" s="61">
        <v>0</v>
      </c>
      <c r="AE12" s="61">
        <v>0</v>
      </c>
      <c r="AF12" s="61">
        <v>0</v>
      </c>
      <c r="AG12" s="61">
        <v>0</v>
      </c>
      <c r="AH12" s="61">
        <v>0</v>
      </c>
      <c r="AI12" s="61">
        <v>0</v>
      </c>
      <c r="AJ12" s="61">
        <v>0</v>
      </c>
      <c r="AK12" s="61">
        <v>0</v>
      </c>
      <c r="AL12" s="61">
        <v>0</v>
      </c>
      <c r="AM12" s="61">
        <v>0</v>
      </c>
      <c r="AN12" s="61">
        <v>0</v>
      </c>
      <c r="AO12" s="61">
        <v>0</v>
      </c>
      <c r="AP12" s="61">
        <v>0</v>
      </c>
      <c r="AQ12" s="61">
        <f t="shared" si="0"/>
        <v>0</v>
      </c>
      <c r="AT12" s="33"/>
    </row>
    <row r="13" spans="1:48" ht="33" customHeight="1">
      <c r="A13" s="32">
        <v>10</v>
      </c>
      <c r="B13" s="343" t="s">
        <v>39</v>
      </c>
      <c r="C13" s="344">
        <v>0</v>
      </c>
      <c r="D13" s="61">
        <v>0</v>
      </c>
      <c r="E13" s="61">
        <v>0</v>
      </c>
      <c r="F13" s="61">
        <v>0</v>
      </c>
      <c r="G13" s="61">
        <v>13709.58</v>
      </c>
      <c r="H13" s="61">
        <v>0</v>
      </c>
      <c r="I13" s="61">
        <v>0</v>
      </c>
      <c r="J13" s="61">
        <v>0</v>
      </c>
      <c r="K13" s="61">
        <v>1373562.1600000001</v>
      </c>
      <c r="L13" s="61">
        <v>0</v>
      </c>
      <c r="M13" s="61">
        <v>1900</v>
      </c>
      <c r="N13" s="61">
        <v>41460.049999999996</v>
      </c>
      <c r="O13" s="61">
        <v>0</v>
      </c>
      <c r="P13" s="61">
        <v>0</v>
      </c>
      <c r="Q13" s="61">
        <v>0</v>
      </c>
      <c r="R13" s="61">
        <v>0</v>
      </c>
      <c r="S13" s="61">
        <v>0</v>
      </c>
      <c r="T13" s="61">
        <v>0</v>
      </c>
      <c r="U13" s="61">
        <v>0</v>
      </c>
      <c r="V13" s="61">
        <v>0</v>
      </c>
      <c r="W13" s="61">
        <v>0</v>
      </c>
      <c r="X13" s="61">
        <v>0</v>
      </c>
      <c r="Y13" s="61">
        <v>0</v>
      </c>
      <c r="Z13" s="61">
        <v>0</v>
      </c>
      <c r="AA13" s="61">
        <v>0</v>
      </c>
      <c r="AB13" s="61">
        <v>20497.34</v>
      </c>
      <c r="AC13" s="61">
        <v>0</v>
      </c>
      <c r="AD13" s="61">
        <v>0</v>
      </c>
      <c r="AE13" s="61">
        <v>2576075.4400000004</v>
      </c>
      <c r="AF13" s="61">
        <v>0</v>
      </c>
      <c r="AG13" s="61">
        <v>0</v>
      </c>
      <c r="AH13" s="61">
        <v>343</v>
      </c>
      <c r="AI13" s="61">
        <v>0</v>
      </c>
      <c r="AJ13" s="61">
        <v>0</v>
      </c>
      <c r="AK13" s="61">
        <v>0</v>
      </c>
      <c r="AL13" s="61">
        <v>0</v>
      </c>
      <c r="AM13" s="61">
        <v>0</v>
      </c>
      <c r="AN13" s="61">
        <v>0</v>
      </c>
      <c r="AO13" s="61">
        <v>0</v>
      </c>
      <c r="AP13" s="61">
        <v>0</v>
      </c>
      <c r="AQ13" s="61">
        <f t="shared" si="0"/>
        <v>4027547.5700000008</v>
      </c>
      <c r="AT13" s="33"/>
    </row>
    <row r="14" spans="1:48" ht="33" customHeight="1">
      <c r="A14" s="32">
        <v>15</v>
      </c>
      <c r="B14" s="343" t="s">
        <v>40</v>
      </c>
      <c r="C14" s="344" t="s">
        <v>673</v>
      </c>
      <c r="D14" s="61">
        <v>0</v>
      </c>
      <c r="E14" s="61">
        <v>0</v>
      </c>
      <c r="F14" s="61">
        <v>0</v>
      </c>
      <c r="G14" s="61">
        <v>20126271.940000001</v>
      </c>
      <c r="H14" s="61">
        <v>0</v>
      </c>
      <c r="I14" s="61">
        <v>0</v>
      </c>
      <c r="J14" s="61">
        <v>0</v>
      </c>
      <c r="K14" s="61">
        <v>1535665.76</v>
      </c>
      <c r="L14" s="61">
        <v>0</v>
      </c>
      <c r="M14" s="61">
        <v>0</v>
      </c>
      <c r="N14" s="61">
        <v>0</v>
      </c>
      <c r="O14" s="61">
        <v>0</v>
      </c>
      <c r="P14" s="61">
        <v>0</v>
      </c>
      <c r="Q14" s="61">
        <v>0</v>
      </c>
      <c r="R14" s="61">
        <v>0</v>
      </c>
      <c r="S14" s="61">
        <v>0</v>
      </c>
      <c r="T14" s="61">
        <v>0</v>
      </c>
      <c r="U14" s="61">
        <v>0</v>
      </c>
      <c r="V14" s="61">
        <v>0</v>
      </c>
      <c r="W14" s="61">
        <v>0</v>
      </c>
      <c r="X14" s="61">
        <v>0</v>
      </c>
      <c r="Y14" s="61">
        <v>0</v>
      </c>
      <c r="Z14" s="61">
        <v>0</v>
      </c>
      <c r="AA14" s="61">
        <v>0</v>
      </c>
      <c r="AB14" s="61">
        <v>0</v>
      </c>
      <c r="AC14" s="61">
        <v>0</v>
      </c>
      <c r="AD14" s="61">
        <v>0</v>
      </c>
      <c r="AE14" s="61">
        <v>0</v>
      </c>
      <c r="AF14" s="61">
        <v>0</v>
      </c>
      <c r="AG14" s="61">
        <v>0</v>
      </c>
      <c r="AH14" s="61">
        <v>0</v>
      </c>
      <c r="AI14" s="61">
        <v>0</v>
      </c>
      <c r="AJ14" s="61">
        <v>0</v>
      </c>
      <c r="AK14" s="61">
        <v>0</v>
      </c>
      <c r="AL14" s="61">
        <v>0</v>
      </c>
      <c r="AM14" s="61">
        <v>0</v>
      </c>
      <c r="AN14" s="61">
        <v>0</v>
      </c>
      <c r="AO14" s="61">
        <v>0</v>
      </c>
      <c r="AP14" s="61">
        <v>0</v>
      </c>
      <c r="AQ14" s="61">
        <f t="shared" si="0"/>
        <v>21661937.700000003</v>
      </c>
      <c r="AT14" s="33"/>
      <c r="AV14" s="7"/>
    </row>
    <row r="15" spans="1:48" ht="33" customHeight="1">
      <c r="A15" s="32">
        <v>16</v>
      </c>
      <c r="B15" s="343" t="s">
        <v>41</v>
      </c>
      <c r="C15" s="344" t="s">
        <v>652</v>
      </c>
      <c r="D15" s="61">
        <v>0</v>
      </c>
      <c r="E15" s="61">
        <v>162900</v>
      </c>
      <c r="F15" s="61">
        <v>0</v>
      </c>
      <c r="G15" s="61">
        <v>3567097.81</v>
      </c>
      <c r="H15" s="61">
        <v>0</v>
      </c>
      <c r="I15" s="61">
        <v>0</v>
      </c>
      <c r="J15" s="61">
        <v>0</v>
      </c>
      <c r="K15" s="61">
        <v>0</v>
      </c>
      <c r="L15" s="61">
        <v>0</v>
      </c>
      <c r="M15" s="61">
        <v>0</v>
      </c>
      <c r="N15" s="61">
        <v>279.39999999999998</v>
      </c>
      <c r="O15" s="61">
        <v>0</v>
      </c>
      <c r="P15" s="61">
        <v>0</v>
      </c>
      <c r="Q15" s="61">
        <v>0</v>
      </c>
      <c r="R15" s="61">
        <v>0</v>
      </c>
      <c r="S15" s="61">
        <v>0</v>
      </c>
      <c r="T15" s="61">
        <v>0</v>
      </c>
      <c r="U15" s="61">
        <v>0</v>
      </c>
      <c r="V15" s="61">
        <v>0</v>
      </c>
      <c r="W15" s="61">
        <v>0</v>
      </c>
      <c r="X15" s="61">
        <v>0</v>
      </c>
      <c r="Y15" s="61">
        <v>993586.5</v>
      </c>
      <c r="Z15" s="61">
        <v>0</v>
      </c>
      <c r="AA15" s="61">
        <v>0</v>
      </c>
      <c r="AB15" s="61">
        <v>0</v>
      </c>
      <c r="AC15" s="61">
        <v>0</v>
      </c>
      <c r="AD15" s="61">
        <v>50.01</v>
      </c>
      <c r="AE15" s="61">
        <v>373.52</v>
      </c>
      <c r="AF15" s="61">
        <v>0</v>
      </c>
      <c r="AG15" s="61">
        <v>0</v>
      </c>
      <c r="AH15" s="61">
        <v>0</v>
      </c>
      <c r="AI15" s="61">
        <v>0</v>
      </c>
      <c r="AJ15" s="61">
        <v>0</v>
      </c>
      <c r="AK15" s="61">
        <v>0</v>
      </c>
      <c r="AL15" s="61">
        <v>0</v>
      </c>
      <c r="AM15" s="61">
        <v>0</v>
      </c>
      <c r="AN15" s="61">
        <v>0</v>
      </c>
      <c r="AO15" s="61">
        <v>0</v>
      </c>
      <c r="AP15" s="61">
        <v>0</v>
      </c>
      <c r="AQ15" s="61">
        <f t="shared" si="0"/>
        <v>4724287.2399999993</v>
      </c>
      <c r="AT15" s="33"/>
      <c r="AU15" s="7"/>
      <c r="AV15" s="7"/>
    </row>
    <row r="16" spans="1:48" ht="33" customHeight="1">
      <c r="A16" s="32">
        <v>20</v>
      </c>
      <c r="B16" s="343" t="s">
        <v>42</v>
      </c>
      <c r="C16" s="344" t="s">
        <v>1440</v>
      </c>
      <c r="D16" s="61">
        <v>0</v>
      </c>
      <c r="E16" s="61">
        <v>0</v>
      </c>
      <c r="F16" s="61">
        <v>0</v>
      </c>
      <c r="G16" s="61">
        <v>113827.02000000005</v>
      </c>
      <c r="H16" s="61">
        <v>0</v>
      </c>
      <c r="I16" s="61">
        <v>0</v>
      </c>
      <c r="J16" s="61">
        <v>0</v>
      </c>
      <c r="K16" s="61">
        <v>0</v>
      </c>
      <c r="L16" s="61">
        <v>0</v>
      </c>
      <c r="M16" s="61">
        <v>0</v>
      </c>
      <c r="N16" s="61">
        <v>0</v>
      </c>
      <c r="O16" s="61">
        <v>0</v>
      </c>
      <c r="P16" s="61">
        <v>0</v>
      </c>
      <c r="Q16" s="61">
        <v>0</v>
      </c>
      <c r="R16" s="61">
        <v>0</v>
      </c>
      <c r="S16" s="61">
        <v>0</v>
      </c>
      <c r="T16" s="61">
        <v>0</v>
      </c>
      <c r="U16" s="61">
        <v>0</v>
      </c>
      <c r="V16" s="61">
        <v>0</v>
      </c>
      <c r="W16" s="61">
        <v>0</v>
      </c>
      <c r="X16" s="61">
        <v>0</v>
      </c>
      <c r="Y16" s="61">
        <v>0</v>
      </c>
      <c r="Z16" s="61">
        <v>0</v>
      </c>
      <c r="AA16" s="61">
        <v>0</v>
      </c>
      <c r="AB16" s="61">
        <v>0</v>
      </c>
      <c r="AC16" s="61">
        <v>0</v>
      </c>
      <c r="AD16" s="61">
        <v>150.03</v>
      </c>
      <c r="AE16" s="61">
        <v>0</v>
      </c>
      <c r="AF16" s="61">
        <v>0</v>
      </c>
      <c r="AG16" s="61">
        <v>0</v>
      </c>
      <c r="AH16" s="61">
        <v>0</v>
      </c>
      <c r="AI16" s="61">
        <v>0</v>
      </c>
      <c r="AJ16" s="61">
        <v>0</v>
      </c>
      <c r="AK16" s="61">
        <v>0</v>
      </c>
      <c r="AL16" s="61">
        <v>0</v>
      </c>
      <c r="AM16" s="61">
        <v>0</v>
      </c>
      <c r="AN16" s="61">
        <v>0</v>
      </c>
      <c r="AO16" s="61">
        <v>0</v>
      </c>
      <c r="AP16" s="61">
        <v>0</v>
      </c>
      <c r="AQ16" s="61">
        <f t="shared" si="0"/>
        <v>113977.05000000005</v>
      </c>
      <c r="AT16" s="33"/>
      <c r="AU16" s="7"/>
      <c r="AV16" s="7"/>
    </row>
    <row r="17" spans="1:46" ht="33" customHeight="1">
      <c r="A17" s="32">
        <v>25</v>
      </c>
      <c r="B17" s="343" t="s">
        <v>43</v>
      </c>
      <c r="C17" s="344" t="s">
        <v>652</v>
      </c>
      <c r="D17" s="61">
        <v>0</v>
      </c>
      <c r="E17" s="61">
        <v>0</v>
      </c>
      <c r="F17" s="61">
        <v>787908.94999999984</v>
      </c>
      <c r="G17" s="61">
        <v>1152.0999999999999</v>
      </c>
      <c r="H17" s="61">
        <v>0</v>
      </c>
      <c r="I17" s="61">
        <v>0</v>
      </c>
      <c r="J17" s="61">
        <v>50</v>
      </c>
      <c r="K17" s="61">
        <v>0</v>
      </c>
      <c r="L17" s="61">
        <v>0</v>
      </c>
      <c r="M17" s="61">
        <v>0</v>
      </c>
      <c r="N17" s="61">
        <v>0</v>
      </c>
      <c r="O17" s="61">
        <v>0</v>
      </c>
      <c r="P17" s="61">
        <v>0</v>
      </c>
      <c r="Q17" s="61">
        <v>0</v>
      </c>
      <c r="R17" s="61">
        <v>0</v>
      </c>
      <c r="S17" s="61">
        <v>0</v>
      </c>
      <c r="T17" s="61">
        <v>0</v>
      </c>
      <c r="U17" s="61">
        <v>0</v>
      </c>
      <c r="V17" s="61">
        <v>0</v>
      </c>
      <c r="W17" s="61">
        <v>0</v>
      </c>
      <c r="X17" s="61">
        <v>0</v>
      </c>
      <c r="Y17" s="61">
        <v>0</v>
      </c>
      <c r="Z17" s="61">
        <v>0</v>
      </c>
      <c r="AA17" s="61">
        <v>0</v>
      </c>
      <c r="AB17" s="61">
        <v>0</v>
      </c>
      <c r="AC17" s="61">
        <v>0</v>
      </c>
      <c r="AD17" s="61">
        <v>0</v>
      </c>
      <c r="AE17" s="61">
        <v>0</v>
      </c>
      <c r="AF17" s="61">
        <v>0</v>
      </c>
      <c r="AG17" s="61">
        <v>0</v>
      </c>
      <c r="AH17" s="61">
        <v>0</v>
      </c>
      <c r="AI17" s="61">
        <v>0</v>
      </c>
      <c r="AJ17" s="61">
        <v>0</v>
      </c>
      <c r="AK17" s="61">
        <v>0</v>
      </c>
      <c r="AL17" s="61">
        <v>0</v>
      </c>
      <c r="AM17" s="61">
        <v>0</v>
      </c>
      <c r="AN17" s="61">
        <v>0</v>
      </c>
      <c r="AO17" s="61">
        <v>0</v>
      </c>
      <c r="AP17" s="61">
        <v>0</v>
      </c>
      <c r="AQ17" s="61">
        <f t="shared" si="0"/>
        <v>789111.04999999981</v>
      </c>
      <c r="AT17" s="33"/>
    </row>
    <row r="18" spans="1:46" ht="33" customHeight="1">
      <c r="A18" s="32">
        <v>30</v>
      </c>
      <c r="B18" s="343" t="s">
        <v>643</v>
      </c>
      <c r="C18" s="344" t="s">
        <v>651</v>
      </c>
      <c r="D18" s="61">
        <v>0</v>
      </c>
      <c r="E18" s="61">
        <v>0</v>
      </c>
      <c r="F18" s="61">
        <v>0</v>
      </c>
      <c r="G18" s="61">
        <f>707.28-707.28</f>
        <v>0</v>
      </c>
      <c r="H18" s="61">
        <v>0</v>
      </c>
      <c r="I18" s="61">
        <v>0</v>
      </c>
      <c r="J18" s="61">
        <v>0</v>
      </c>
      <c r="K18" s="61">
        <v>0</v>
      </c>
      <c r="L18" s="61">
        <v>0</v>
      </c>
      <c r="M18" s="61">
        <v>0</v>
      </c>
      <c r="N18" s="61">
        <v>0</v>
      </c>
      <c r="O18" s="61">
        <v>0</v>
      </c>
      <c r="P18" s="61">
        <v>0</v>
      </c>
      <c r="Q18" s="61">
        <v>0</v>
      </c>
      <c r="R18" s="61">
        <v>0</v>
      </c>
      <c r="S18" s="61">
        <v>0</v>
      </c>
      <c r="T18" s="61">
        <v>0</v>
      </c>
      <c r="U18" s="61">
        <v>0</v>
      </c>
      <c r="V18" s="61">
        <v>0</v>
      </c>
      <c r="W18" s="61">
        <v>0</v>
      </c>
      <c r="X18" s="61">
        <v>0</v>
      </c>
      <c r="Y18" s="61">
        <v>353650</v>
      </c>
      <c r="Z18" s="61">
        <v>0</v>
      </c>
      <c r="AA18" s="61">
        <v>0</v>
      </c>
      <c r="AB18" s="61">
        <v>0</v>
      </c>
      <c r="AC18" s="61">
        <v>0</v>
      </c>
      <c r="AD18" s="61">
        <v>0</v>
      </c>
      <c r="AE18" s="61">
        <v>0</v>
      </c>
      <c r="AF18" s="61">
        <v>0</v>
      </c>
      <c r="AG18" s="61">
        <v>0</v>
      </c>
      <c r="AH18" s="61">
        <v>0</v>
      </c>
      <c r="AI18" s="61">
        <v>0</v>
      </c>
      <c r="AJ18" s="61">
        <v>0</v>
      </c>
      <c r="AK18" s="61">
        <v>0</v>
      </c>
      <c r="AL18" s="61">
        <v>0</v>
      </c>
      <c r="AM18" s="61">
        <v>0</v>
      </c>
      <c r="AN18" s="61">
        <v>0</v>
      </c>
      <c r="AO18" s="61">
        <v>0</v>
      </c>
      <c r="AP18" s="61">
        <v>0</v>
      </c>
      <c r="AQ18" s="61">
        <f t="shared" si="0"/>
        <v>353650</v>
      </c>
      <c r="AT18" s="33"/>
    </row>
    <row r="19" spans="1:46" ht="33" customHeight="1">
      <c r="A19" s="32">
        <v>35</v>
      </c>
      <c r="B19" s="343" t="s">
        <v>44</v>
      </c>
      <c r="C19" s="344" t="s">
        <v>3604</v>
      </c>
      <c r="D19" s="61">
        <v>0</v>
      </c>
      <c r="E19" s="61">
        <v>0</v>
      </c>
      <c r="F19" s="61">
        <v>0</v>
      </c>
      <c r="G19" s="61">
        <f>136062.04+5249.99</f>
        <v>141312.03</v>
      </c>
      <c r="H19" s="61">
        <v>0</v>
      </c>
      <c r="I19" s="61">
        <v>0</v>
      </c>
      <c r="J19" s="61">
        <v>0</v>
      </c>
      <c r="K19" s="61">
        <v>0</v>
      </c>
      <c r="L19" s="61">
        <v>0</v>
      </c>
      <c r="M19" s="61">
        <v>0</v>
      </c>
      <c r="N19" s="61">
        <v>0</v>
      </c>
      <c r="O19" s="61">
        <v>0</v>
      </c>
      <c r="P19" s="61">
        <v>0</v>
      </c>
      <c r="Q19" s="61">
        <v>0</v>
      </c>
      <c r="R19" s="61">
        <v>0</v>
      </c>
      <c r="S19" s="61">
        <v>0</v>
      </c>
      <c r="T19" s="61">
        <v>3522031.35</v>
      </c>
      <c r="U19" s="61">
        <v>0</v>
      </c>
      <c r="V19" s="61">
        <v>0</v>
      </c>
      <c r="W19" s="61">
        <v>0</v>
      </c>
      <c r="X19" s="61">
        <v>0</v>
      </c>
      <c r="Y19" s="61">
        <v>0</v>
      </c>
      <c r="Z19" s="61">
        <v>0</v>
      </c>
      <c r="AA19" s="61">
        <v>0</v>
      </c>
      <c r="AB19" s="61">
        <v>0</v>
      </c>
      <c r="AC19" s="61">
        <v>0</v>
      </c>
      <c r="AD19" s="61">
        <v>0</v>
      </c>
      <c r="AE19" s="61">
        <v>37.04</v>
      </c>
      <c r="AF19" s="61">
        <v>0</v>
      </c>
      <c r="AG19" s="61">
        <v>0</v>
      </c>
      <c r="AH19" s="61">
        <v>0</v>
      </c>
      <c r="AI19" s="61">
        <v>0</v>
      </c>
      <c r="AJ19" s="61">
        <v>0</v>
      </c>
      <c r="AK19" s="61">
        <v>0</v>
      </c>
      <c r="AL19" s="61">
        <v>0</v>
      </c>
      <c r="AM19" s="61">
        <v>0</v>
      </c>
      <c r="AN19" s="61">
        <v>0</v>
      </c>
      <c r="AO19" s="61">
        <v>0</v>
      </c>
      <c r="AP19" s="61">
        <v>0</v>
      </c>
      <c r="AQ19" s="61">
        <f t="shared" si="0"/>
        <v>3663380.42</v>
      </c>
      <c r="AT19" s="33"/>
    </row>
    <row r="20" spans="1:46" ht="33" customHeight="1">
      <c r="A20" s="32">
        <v>41</v>
      </c>
      <c r="B20" s="343" t="s">
        <v>45</v>
      </c>
      <c r="C20" s="344" t="s">
        <v>3605</v>
      </c>
      <c r="D20" s="61">
        <v>0</v>
      </c>
      <c r="E20" s="61">
        <v>0</v>
      </c>
      <c r="F20" s="61">
        <v>2993983.76</v>
      </c>
      <c r="G20" s="61">
        <v>1099417.0900000001</v>
      </c>
      <c r="H20" s="61">
        <v>0</v>
      </c>
      <c r="I20" s="61">
        <v>0</v>
      </c>
      <c r="J20" s="61">
        <v>0</v>
      </c>
      <c r="K20" s="61">
        <v>800000</v>
      </c>
      <c r="L20" s="61">
        <v>0</v>
      </c>
      <c r="M20" s="61">
        <v>0</v>
      </c>
      <c r="N20" s="61">
        <v>0</v>
      </c>
      <c r="O20" s="61">
        <v>0</v>
      </c>
      <c r="P20" s="61">
        <v>0</v>
      </c>
      <c r="Q20" s="61">
        <v>0</v>
      </c>
      <c r="R20" s="61">
        <v>641.86</v>
      </c>
      <c r="S20" s="61">
        <v>0</v>
      </c>
      <c r="T20" s="61">
        <v>0</v>
      </c>
      <c r="U20" s="61">
        <v>0</v>
      </c>
      <c r="V20" s="61">
        <v>0</v>
      </c>
      <c r="W20" s="61">
        <v>0</v>
      </c>
      <c r="X20" s="61">
        <v>0</v>
      </c>
      <c r="Y20" s="61">
        <v>0</v>
      </c>
      <c r="Z20" s="61">
        <v>0</v>
      </c>
      <c r="AA20" s="61">
        <v>0</v>
      </c>
      <c r="AB20" s="61">
        <v>0</v>
      </c>
      <c r="AC20" s="61">
        <v>0</v>
      </c>
      <c r="AD20" s="61">
        <v>0</v>
      </c>
      <c r="AE20" s="61">
        <v>0</v>
      </c>
      <c r="AF20" s="61">
        <v>0</v>
      </c>
      <c r="AG20" s="61">
        <v>0</v>
      </c>
      <c r="AH20" s="61">
        <v>0</v>
      </c>
      <c r="AI20" s="61">
        <v>0</v>
      </c>
      <c r="AJ20" s="61">
        <v>0</v>
      </c>
      <c r="AK20" s="61">
        <v>0</v>
      </c>
      <c r="AL20" s="61">
        <v>0</v>
      </c>
      <c r="AM20" s="61">
        <v>0</v>
      </c>
      <c r="AN20" s="61">
        <v>0</v>
      </c>
      <c r="AO20" s="61">
        <v>0</v>
      </c>
      <c r="AP20" s="61">
        <v>0</v>
      </c>
      <c r="AQ20" s="61">
        <f t="shared" si="0"/>
        <v>4894042.71</v>
      </c>
      <c r="AT20" s="33"/>
    </row>
    <row r="21" spans="1:46" ht="33" customHeight="1">
      <c r="A21" s="32">
        <v>46</v>
      </c>
      <c r="B21" s="343" t="s">
        <v>1384</v>
      </c>
      <c r="C21" s="344" t="s">
        <v>645</v>
      </c>
      <c r="D21" s="61">
        <v>0</v>
      </c>
      <c r="E21" s="61">
        <v>0</v>
      </c>
      <c r="F21" s="61">
        <v>31446448.790000003</v>
      </c>
      <c r="G21" s="61">
        <f>3270894.31-144.92</f>
        <v>3270749.39</v>
      </c>
      <c r="H21" s="61">
        <v>0</v>
      </c>
      <c r="I21" s="61">
        <v>0</v>
      </c>
      <c r="J21" s="61">
        <v>0</v>
      </c>
      <c r="K21" s="61">
        <v>1076080</v>
      </c>
      <c r="L21" s="61">
        <v>0</v>
      </c>
      <c r="M21" s="61">
        <v>0</v>
      </c>
      <c r="N21" s="61">
        <v>315.27999999999997</v>
      </c>
      <c r="O21" s="61">
        <v>0</v>
      </c>
      <c r="P21" s="61">
        <v>0</v>
      </c>
      <c r="Q21" s="61">
        <v>0</v>
      </c>
      <c r="R21" s="61">
        <v>0</v>
      </c>
      <c r="S21" s="61">
        <v>0</v>
      </c>
      <c r="T21" s="61">
        <v>0</v>
      </c>
      <c r="U21" s="61">
        <v>0</v>
      </c>
      <c r="V21" s="61">
        <v>0</v>
      </c>
      <c r="W21" s="61">
        <v>0</v>
      </c>
      <c r="X21" s="61">
        <v>0</v>
      </c>
      <c r="Y21" s="61">
        <v>126775561.08000004</v>
      </c>
      <c r="Z21" s="61">
        <v>0</v>
      </c>
      <c r="AA21" s="61">
        <v>0</v>
      </c>
      <c r="AB21" s="61">
        <v>0</v>
      </c>
      <c r="AC21" s="61">
        <v>0</v>
      </c>
      <c r="AD21" s="61">
        <v>0</v>
      </c>
      <c r="AE21" s="61">
        <v>0</v>
      </c>
      <c r="AF21" s="61">
        <v>0</v>
      </c>
      <c r="AG21" s="61">
        <v>0</v>
      </c>
      <c r="AH21" s="61">
        <v>0</v>
      </c>
      <c r="AI21" s="61">
        <v>0</v>
      </c>
      <c r="AJ21" s="61">
        <v>0</v>
      </c>
      <c r="AK21" s="61">
        <v>0</v>
      </c>
      <c r="AL21" s="61">
        <v>0</v>
      </c>
      <c r="AM21" s="61">
        <v>0</v>
      </c>
      <c r="AN21" s="61">
        <v>0</v>
      </c>
      <c r="AO21" s="61">
        <v>0</v>
      </c>
      <c r="AP21" s="61">
        <v>0</v>
      </c>
      <c r="AQ21" s="61">
        <f t="shared" si="0"/>
        <v>162569154.54000005</v>
      </c>
      <c r="AT21" s="33"/>
    </row>
    <row r="22" spans="1:46" ht="33" customHeight="1">
      <c r="A22" s="32">
        <v>47</v>
      </c>
      <c r="B22" s="343" t="s">
        <v>46</v>
      </c>
      <c r="C22" s="344" t="s">
        <v>672</v>
      </c>
      <c r="D22" s="61">
        <v>0</v>
      </c>
      <c r="E22" s="61">
        <v>0</v>
      </c>
      <c r="F22" s="61">
        <v>8863914.5999999996</v>
      </c>
      <c r="G22" s="61">
        <v>594496.49999999988</v>
      </c>
      <c r="H22" s="61">
        <v>0</v>
      </c>
      <c r="I22" s="61">
        <v>0</v>
      </c>
      <c r="J22" s="61">
        <v>0</v>
      </c>
      <c r="K22" s="61">
        <v>0</v>
      </c>
      <c r="L22" s="61">
        <v>0</v>
      </c>
      <c r="M22" s="61">
        <v>0</v>
      </c>
      <c r="N22" s="61">
        <v>0</v>
      </c>
      <c r="O22" s="61">
        <v>0</v>
      </c>
      <c r="P22" s="61">
        <v>0</v>
      </c>
      <c r="Q22" s="61">
        <v>0</v>
      </c>
      <c r="R22" s="61">
        <v>0</v>
      </c>
      <c r="S22" s="61">
        <v>0</v>
      </c>
      <c r="T22" s="61">
        <v>0</v>
      </c>
      <c r="U22" s="61">
        <v>0</v>
      </c>
      <c r="V22" s="61">
        <v>0</v>
      </c>
      <c r="W22" s="61">
        <v>0</v>
      </c>
      <c r="X22" s="61">
        <v>0</v>
      </c>
      <c r="Y22" s="61">
        <v>0</v>
      </c>
      <c r="Z22" s="61">
        <v>0</v>
      </c>
      <c r="AA22" s="61">
        <v>0</v>
      </c>
      <c r="AB22" s="61">
        <v>0</v>
      </c>
      <c r="AC22" s="61">
        <v>0</v>
      </c>
      <c r="AD22" s="61">
        <v>100.02</v>
      </c>
      <c r="AE22" s="61">
        <v>27403215.030000001</v>
      </c>
      <c r="AF22" s="61">
        <v>0</v>
      </c>
      <c r="AG22" s="61">
        <v>0</v>
      </c>
      <c r="AH22" s="61">
        <v>0</v>
      </c>
      <c r="AI22" s="61">
        <v>0</v>
      </c>
      <c r="AJ22" s="61">
        <v>0</v>
      </c>
      <c r="AK22" s="61">
        <v>0</v>
      </c>
      <c r="AL22" s="61">
        <v>0</v>
      </c>
      <c r="AM22" s="61">
        <v>0</v>
      </c>
      <c r="AN22" s="61">
        <v>0</v>
      </c>
      <c r="AO22" s="61">
        <v>0</v>
      </c>
      <c r="AP22" s="61">
        <v>0</v>
      </c>
      <c r="AQ22" s="61">
        <f t="shared" si="0"/>
        <v>36861726.149999999</v>
      </c>
      <c r="AT22" s="33"/>
    </row>
    <row r="23" spans="1:46" ht="33" customHeight="1">
      <c r="A23" s="32">
        <v>53</v>
      </c>
      <c r="B23" s="343" t="s">
        <v>1389</v>
      </c>
      <c r="C23" s="344" t="s">
        <v>3603</v>
      </c>
      <c r="D23" s="61">
        <v>0</v>
      </c>
      <c r="E23" s="61">
        <v>0</v>
      </c>
      <c r="F23" s="61">
        <v>0</v>
      </c>
      <c r="G23" s="61">
        <v>31903.550000000003</v>
      </c>
      <c r="H23" s="61">
        <v>0</v>
      </c>
      <c r="I23" s="61">
        <v>0</v>
      </c>
      <c r="J23" s="61">
        <v>0</v>
      </c>
      <c r="K23" s="61">
        <v>0</v>
      </c>
      <c r="L23" s="61">
        <v>0</v>
      </c>
      <c r="M23" s="61">
        <v>0</v>
      </c>
      <c r="N23" s="61">
        <v>0</v>
      </c>
      <c r="O23" s="61">
        <v>0</v>
      </c>
      <c r="P23" s="61">
        <v>0</v>
      </c>
      <c r="Q23" s="61">
        <v>0</v>
      </c>
      <c r="R23" s="61">
        <v>0</v>
      </c>
      <c r="S23" s="61">
        <v>0</v>
      </c>
      <c r="T23" s="61">
        <v>0</v>
      </c>
      <c r="U23" s="61">
        <v>0</v>
      </c>
      <c r="V23" s="61">
        <v>0</v>
      </c>
      <c r="W23" s="61">
        <v>0</v>
      </c>
      <c r="X23" s="61">
        <v>0</v>
      </c>
      <c r="Y23" s="61">
        <v>8150</v>
      </c>
      <c r="Z23" s="61">
        <v>0</v>
      </c>
      <c r="AA23" s="61">
        <v>0</v>
      </c>
      <c r="AB23" s="61">
        <v>0</v>
      </c>
      <c r="AC23" s="61">
        <v>0</v>
      </c>
      <c r="AD23" s="61">
        <v>0</v>
      </c>
      <c r="AE23" s="61">
        <v>0</v>
      </c>
      <c r="AF23" s="61">
        <v>0</v>
      </c>
      <c r="AG23" s="61">
        <v>0</v>
      </c>
      <c r="AH23" s="61">
        <v>0</v>
      </c>
      <c r="AI23" s="61">
        <v>0</v>
      </c>
      <c r="AJ23" s="61">
        <v>0</v>
      </c>
      <c r="AK23" s="61">
        <v>0</v>
      </c>
      <c r="AL23" s="61">
        <v>0</v>
      </c>
      <c r="AM23" s="61">
        <v>0</v>
      </c>
      <c r="AN23" s="61">
        <v>0</v>
      </c>
      <c r="AO23" s="61">
        <v>0</v>
      </c>
      <c r="AP23" s="61">
        <v>0</v>
      </c>
      <c r="AQ23" s="61">
        <f t="shared" si="0"/>
        <v>40053.550000000003</v>
      </c>
      <c r="AT23" s="33"/>
    </row>
    <row r="24" spans="1:46" ht="33" customHeight="1">
      <c r="A24" s="32">
        <v>66</v>
      </c>
      <c r="B24" s="343" t="s">
        <v>47</v>
      </c>
      <c r="C24" s="344" t="s">
        <v>3606</v>
      </c>
      <c r="D24" s="61">
        <v>522223.96</v>
      </c>
      <c r="E24" s="61">
        <v>0</v>
      </c>
      <c r="F24" s="61">
        <v>8700</v>
      </c>
      <c r="G24" s="61">
        <v>5727.4</v>
      </c>
      <c r="H24" s="61">
        <v>0</v>
      </c>
      <c r="I24" s="61">
        <v>0</v>
      </c>
      <c r="J24" s="61">
        <v>0</v>
      </c>
      <c r="K24" s="61">
        <v>0</v>
      </c>
      <c r="L24" s="61">
        <v>0</v>
      </c>
      <c r="M24" s="61">
        <v>0</v>
      </c>
      <c r="N24" s="61">
        <v>0</v>
      </c>
      <c r="O24" s="61">
        <v>0</v>
      </c>
      <c r="P24" s="61">
        <v>0</v>
      </c>
      <c r="Q24" s="61">
        <v>0</v>
      </c>
      <c r="R24" s="61">
        <v>0</v>
      </c>
      <c r="S24" s="61">
        <v>0</v>
      </c>
      <c r="T24" s="61">
        <v>43053329.890000008</v>
      </c>
      <c r="U24" s="61">
        <v>0</v>
      </c>
      <c r="V24" s="61">
        <v>0</v>
      </c>
      <c r="W24" s="61">
        <v>0</v>
      </c>
      <c r="X24" s="61">
        <v>0</v>
      </c>
      <c r="Y24" s="61">
        <v>0</v>
      </c>
      <c r="Z24" s="61">
        <v>0</v>
      </c>
      <c r="AA24" s="61">
        <v>0</v>
      </c>
      <c r="AB24" s="61">
        <v>0</v>
      </c>
      <c r="AC24" s="61">
        <v>0</v>
      </c>
      <c r="AD24" s="61">
        <v>0</v>
      </c>
      <c r="AE24" s="61">
        <v>0</v>
      </c>
      <c r="AF24" s="61">
        <v>0</v>
      </c>
      <c r="AG24" s="61">
        <v>0</v>
      </c>
      <c r="AH24" s="61">
        <v>0</v>
      </c>
      <c r="AI24" s="61">
        <v>0</v>
      </c>
      <c r="AJ24" s="61">
        <v>0</v>
      </c>
      <c r="AK24" s="61">
        <v>0</v>
      </c>
      <c r="AL24" s="61">
        <v>0</v>
      </c>
      <c r="AM24" s="61">
        <v>0</v>
      </c>
      <c r="AN24" s="61">
        <v>0</v>
      </c>
      <c r="AO24" s="61">
        <v>0</v>
      </c>
      <c r="AP24" s="61">
        <v>0</v>
      </c>
      <c r="AQ24" s="61">
        <f t="shared" si="0"/>
        <v>43589981.250000007</v>
      </c>
      <c r="AT24" s="33"/>
    </row>
    <row r="25" spans="1:46" ht="33" customHeight="1">
      <c r="A25" s="32">
        <v>70</v>
      </c>
      <c r="B25" s="343" t="s">
        <v>48</v>
      </c>
      <c r="C25" s="344" t="s">
        <v>651</v>
      </c>
      <c r="D25" s="61">
        <v>0</v>
      </c>
      <c r="E25" s="61">
        <v>0</v>
      </c>
      <c r="F25" s="61">
        <v>0</v>
      </c>
      <c r="G25" s="61">
        <v>23688.350000000002</v>
      </c>
      <c r="H25" s="61">
        <v>0</v>
      </c>
      <c r="I25" s="61">
        <v>0</v>
      </c>
      <c r="J25" s="61">
        <v>0</v>
      </c>
      <c r="K25" s="61">
        <v>0</v>
      </c>
      <c r="L25" s="61">
        <v>0</v>
      </c>
      <c r="M25" s="61">
        <v>0</v>
      </c>
      <c r="N25" s="61">
        <v>0</v>
      </c>
      <c r="O25" s="61">
        <v>0</v>
      </c>
      <c r="P25" s="61">
        <v>0</v>
      </c>
      <c r="Q25" s="61">
        <v>0</v>
      </c>
      <c r="R25" s="61">
        <v>0</v>
      </c>
      <c r="S25" s="61">
        <v>0</v>
      </c>
      <c r="T25" s="61">
        <v>0</v>
      </c>
      <c r="U25" s="61">
        <v>0</v>
      </c>
      <c r="V25" s="61">
        <v>0</v>
      </c>
      <c r="W25" s="61">
        <v>0</v>
      </c>
      <c r="X25" s="61">
        <v>0</v>
      </c>
      <c r="Y25" s="61">
        <v>516335.05999999994</v>
      </c>
      <c r="Z25" s="61">
        <v>0</v>
      </c>
      <c r="AA25" s="61">
        <v>0</v>
      </c>
      <c r="AB25" s="61">
        <v>0</v>
      </c>
      <c r="AC25" s="61">
        <v>0</v>
      </c>
      <c r="AD25" s="61">
        <v>0</v>
      </c>
      <c r="AE25" s="61">
        <v>0</v>
      </c>
      <c r="AF25" s="61">
        <v>0</v>
      </c>
      <c r="AG25" s="61">
        <v>0</v>
      </c>
      <c r="AH25" s="61">
        <v>0</v>
      </c>
      <c r="AI25" s="61">
        <v>0</v>
      </c>
      <c r="AJ25" s="61">
        <v>0</v>
      </c>
      <c r="AK25" s="61">
        <v>0</v>
      </c>
      <c r="AL25" s="61">
        <v>0</v>
      </c>
      <c r="AM25" s="61">
        <v>0</v>
      </c>
      <c r="AN25" s="61">
        <v>0</v>
      </c>
      <c r="AO25" s="61">
        <v>0</v>
      </c>
      <c r="AP25" s="61">
        <v>0</v>
      </c>
      <c r="AQ25" s="61">
        <f t="shared" si="0"/>
        <v>540023.40999999992</v>
      </c>
      <c r="AT25" s="33"/>
    </row>
    <row r="26" spans="1:46" ht="33" customHeight="1">
      <c r="A26" s="32">
        <v>76</v>
      </c>
      <c r="B26" s="343" t="s">
        <v>49</v>
      </c>
      <c r="C26" s="344" t="s">
        <v>651</v>
      </c>
      <c r="D26" s="61">
        <v>0</v>
      </c>
      <c r="E26" s="61">
        <v>0</v>
      </c>
      <c r="F26" s="61">
        <v>0</v>
      </c>
      <c r="G26" s="61">
        <v>0</v>
      </c>
      <c r="H26" s="61">
        <v>0</v>
      </c>
      <c r="I26" s="61">
        <v>0</v>
      </c>
      <c r="J26" s="61">
        <v>0</v>
      </c>
      <c r="K26" s="61">
        <v>0</v>
      </c>
      <c r="L26" s="61">
        <v>0</v>
      </c>
      <c r="M26" s="61">
        <v>0</v>
      </c>
      <c r="N26" s="61">
        <v>0</v>
      </c>
      <c r="O26" s="61">
        <v>0</v>
      </c>
      <c r="P26" s="61">
        <v>0</v>
      </c>
      <c r="Q26" s="61">
        <v>0</v>
      </c>
      <c r="R26" s="61">
        <v>0</v>
      </c>
      <c r="S26" s="61">
        <v>0</v>
      </c>
      <c r="T26" s="61">
        <v>0</v>
      </c>
      <c r="U26" s="61">
        <v>0</v>
      </c>
      <c r="V26" s="61">
        <v>0</v>
      </c>
      <c r="W26" s="61">
        <v>0</v>
      </c>
      <c r="X26" s="61">
        <v>0</v>
      </c>
      <c r="Y26" s="61">
        <v>0</v>
      </c>
      <c r="Z26" s="61">
        <v>0</v>
      </c>
      <c r="AA26" s="61">
        <v>0</v>
      </c>
      <c r="AB26" s="61">
        <v>0</v>
      </c>
      <c r="AC26" s="61">
        <v>0</v>
      </c>
      <c r="AD26" s="61">
        <v>0</v>
      </c>
      <c r="AE26" s="61">
        <v>0</v>
      </c>
      <c r="AF26" s="61">
        <v>0</v>
      </c>
      <c r="AG26" s="61">
        <v>0</v>
      </c>
      <c r="AH26" s="61">
        <v>0</v>
      </c>
      <c r="AI26" s="61">
        <v>0</v>
      </c>
      <c r="AJ26" s="61">
        <v>0</v>
      </c>
      <c r="AK26" s="61">
        <v>0</v>
      </c>
      <c r="AL26" s="61">
        <v>0</v>
      </c>
      <c r="AM26" s="61">
        <v>0</v>
      </c>
      <c r="AN26" s="61">
        <v>0</v>
      </c>
      <c r="AO26" s="61">
        <v>0</v>
      </c>
      <c r="AP26" s="61">
        <v>0</v>
      </c>
      <c r="AQ26" s="61">
        <f t="shared" si="0"/>
        <v>0</v>
      </c>
      <c r="AT26" s="33"/>
    </row>
    <row r="27" spans="1:46" ht="33" customHeight="1">
      <c r="A27" s="32">
        <v>78</v>
      </c>
      <c r="B27" s="343" t="s">
        <v>1385</v>
      </c>
      <c r="C27" s="344" t="s">
        <v>645</v>
      </c>
      <c r="D27" s="61">
        <v>0</v>
      </c>
      <c r="E27" s="61">
        <v>0</v>
      </c>
      <c r="F27" s="61">
        <v>20739311.289999995</v>
      </c>
      <c r="G27" s="61">
        <v>6511.04</v>
      </c>
      <c r="H27" s="61">
        <v>0</v>
      </c>
      <c r="I27" s="61">
        <v>0</v>
      </c>
      <c r="J27" s="61">
        <v>33866.54</v>
      </c>
      <c r="K27" s="61">
        <v>0</v>
      </c>
      <c r="L27" s="61">
        <v>0</v>
      </c>
      <c r="M27" s="61">
        <v>0</v>
      </c>
      <c r="N27" s="61">
        <v>0</v>
      </c>
      <c r="O27" s="61">
        <v>0</v>
      </c>
      <c r="P27" s="61">
        <v>0</v>
      </c>
      <c r="Q27" s="61">
        <v>0</v>
      </c>
      <c r="R27" s="61">
        <v>0</v>
      </c>
      <c r="S27" s="61">
        <v>0</v>
      </c>
      <c r="T27" s="61">
        <v>0</v>
      </c>
      <c r="U27" s="61">
        <v>0</v>
      </c>
      <c r="V27" s="61">
        <v>0</v>
      </c>
      <c r="W27" s="61">
        <v>0</v>
      </c>
      <c r="X27" s="61">
        <v>0</v>
      </c>
      <c r="Y27" s="61">
        <v>0</v>
      </c>
      <c r="Z27" s="61">
        <v>0</v>
      </c>
      <c r="AA27" s="61">
        <v>0</v>
      </c>
      <c r="AB27" s="61">
        <v>0</v>
      </c>
      <c r="AC27" s="61">
        <v>0</v>
      </c>
      <c r="AD27" s="61">
        <v>0</v>
      </c>
      <c r="AE27" s="61">
        <v>0</v>
      </c>
      <c r="AF27" s="61">
        <v>0</v>
      </c>
      <c r="AG27" s="61">
        <v>0</v>
      </c>
      <c r="AH27" s="61">
        <v>0</v>
      </c>
      <c r="AI27" s="61">
        <v>0</v>
      </c>
      <c r="AJ27" s="61">
        <v>0</v>
      </c>
      <c r="AK27" s="61">
        <v>0</v>
      </c>
      <c r="AL27" s="61">
        <v>0</v>
      </c>
      <c r="AM27" s="61">
        <v>0</v>
      </c>
      <c r="AN27" s="61">
        <v>0</v>
      </c>
      <c r="AO27" s="61">
        <v>0</v>
      </c>
      <c r="AP27" s="61">
        <v>0</v>
      </c>
      <c r="AQ27" s="61">
        <f t="shared" si="0"/>
        <v>20779688.869999994</v>
      </c>
      <c r="AT27" s="33"/>
    </row>
    <row r="28" spans="1:46" ht="33" customHeight="1">
      <c r="A28" s="32">
        <v>81</v>
      </c>
      <c r="B28" s="343" t="s">
        <v>50</v>
      </c>
      <c r="C28" s="344" t="s">
        <v>3607</v>
      </c>
      <c r="D28" s="61">
        <v>0</v>
      </c>
      <c r="E28" s="61">
        <v>8491.99</v>
      </c>
      <c r="F28" s="61">
        <v>941153.19</v>
      </c>
      <c r="G28" s="61">
        <v>80409.13</v>
      </c>
      <c r="H28" s="61">
        <v>0</v>
      </c>
      <c r="I28" s="61">
        <v>0</v>
      </c>
      <c r="J28" s="61">
        <v>0</v>
      </c>
      <c r="K28" s="61">
        <v>39.85</v>
      </c>
      <c r="L28" s="61">
        <v>0</v>
      </c>
      <c r="M28" s="61">
        <v>0</v>
      </c>
      <c r="N28" s="61">
        <v>0</v>
      </c>
      <c r="O28" s="61">
        <v>309652</v>
      </c>
      <c r="P28" s="61">
        <v>0</v>
      </c>
      <c r="Q28" s="61">
        <v>0</v>
      </c>
      <c r="R28" s="61">
        <v>0</v>
      </c>
      <c r="S28" s="61">
        <v>0</v>
      </c>
      <c r="T28" s="61">
        <v>0</v>
      </c>
      <c r="U28" s="61">
        <v>0</v>
      </c>
      <c r="V28" s="61">
        <v>0</v>
      </c>
      <c r="W28" s="61">
        <v>0</v>
      </c>
      <c r="X28" s="61">
        <v>0</v>
      </c>
      <c r="Y28" s="61">
        <v>414416.74000000005</v>
      </c>
      <c r="Z28" s="61">
        <v>0</v>
      </c>
      <c r="AA28" s="61">
        <v>0</v>
      </c>
      <c r="AB28" s="61">
        <v>0</v>
      </c>
      <c r="AC28" s="61">
        <v>0</v>
      </c>
      <c r="AD28" s="61">
        <v>0</v>
      </c>
      <c r="AE28" s="61">
        <v>0</v>
      </c>
      <c r="AF28" s="61">
        <v>0</v>
      </c>
      <c r="AG28" s="61">
        <v>0</v>
      </c>
      <c r="AH28" s="61">
        <v>0</v>
      </c>
      <c r="AI28" s="61">
        <v>0</v>
      </c>
      <c r="AJ28" s="61">
        <v>0</v>
      </c>
      <c r="AK28" s="61">
        <v>0</v>
      </c>
      <c r="AL28" s="61">
        <v>0</v>
      </c>
      <c r="AM28" s="61">
        <v>0</v>
      </c>
      <c r="AN28" s="61">
        <v>0</v>
      </c>
      <c r="AO28" s="61">
        <v>0</v>
      </c>
      <c r="AP28" s="61">
        <v>0</v>
      </c>
      <c r="AQ28" s="61">
        <f t="shared" si="0"/>
        <v>1754162.9</v>
      </c>
      <c r="AT28" s="33"/>
    </row>
    <row r="29" spans="1:46" ht="33" customHeight="1">
      <c r="A29" s="32">
        <v>86</v>
      </c>
      <c r="B29" s="343" t="s">
        <v>51</v>
      </c>
      <c r="C29" s="344" t="s">
        <v>673</v>
      </c>
      <c r="D29" s="61">
        <v>465328.69</v>
      </c>
      <c r="E29" s="61">
        <v>2499755.2799999998</v>
      </c>
      <c r="F29" s="61">
        <v>351.01</v>
      </c>
      <c r="G29" s="61">
        <v>1845331.6</v>
      </c>
      <c r="H29" s="61">
        <v>0</v>
      </c>
      <c r="I29" s="61">
        <v>0</v>
      </c>
      <c r="J29" s="61">
        <v>100</v>
      </c>
      <c r="K29" s="61">
        <v>150044.75</v>
      </c>
      <c r="L29" s="61">
        <v>0</v>
      </c>
      <c r="M29" s="61">
        <v>0</v>
      </c>
      <c r="N29" s="61">
        <v>0</v>
      </c>
      <c r="O29" s="61">
        <v>0</v>
      </c>
      <c r="P29" s="61">
        <v>0</v>
      </c>
      <c r="Q29" s="61">
        <v>0</v>
      </c>
      <c r="R29" s="61">
        <v>0</v>
      </c>
      <c r="S29" s="61">
        <v>0</v>
      </c>
      <c r="T29" s="61">
        <v>0</v>
      </c>
      <c r="U29" s="61">
        <v>0</v>
      </c>
      <c r="V29" s="61">
        <v>0</v>
      </c>
      <c r="W29" s="61">
        <v>0</v>
      </c>
      <c r="X29" s="61">
        <v>0</v>
      </c>
      <c r="Y29" s="61">
        <v>0</v>
      </c>
      <c r="Z29" s="61">
        <v>0</v>
      </c>
      <c r="AA29" s="61">
        <v>0</v>
      </c>
      <c r="AB29" s="61">
        <v>0</v>
      </c>
      <c r="AC29" s="61">
        <v>0</v>
      </c>
      <c r="AD29" s="61">
        <v>150.03</v>
      </c>
      <c r="AE29" s="61">
        <v>2058000</v>
      </c>
      <c r="AF29" s="61">
        <v>0</v>
      </c>
      <c r="AG29" s="61">
        <v>0</v>
      </c>
      <c r="AH29" s="61">
        <v>0</v>
      </c>
      <c r="AI29" s="61">
        <v>0</v>
      </c>
      <c r="AJ29" s="61">
        <v>0</v>
      </c>
      <c r="AK29" s="61">
        <v>0</v>
      </c>
      <c r="AL29" s="61">
        <v>0</v>
      </c>
      <c r="AM29" s="61">
        <v>0</v>
      </c>
      <c r="AN29" s="61">
        <v>0</v>
      </c>
      <c r="AO29" s="61">
        <v>0</v>
      </c>
      <c r="AP29" s="61">
        <v>0</v>
      </c>
      <c r="AQ29" s="61">
        <f t="shared" si="0"/>
        <v>7019061.3600000003</v>
      </c>
      <c r="AT29" s="33"/>
    </row>
    <row r="30" spans="1:46" ht="33" customHeight="1">
      <c r="A30" s="32" t="s">
        <v>540</v>
      </c>
      <c r="B30" s="343" t="s">
        <v>591</v>
      </c>
      <c r="C30" s="344" t="s">
        <v>1440</v>
      </c>
      <c r="D30" s="61">
        <v>648.89</v>
      </c>
      <c r="E30" s="61">
        <v>0</v>
      </c>
      <c r="F30" s="61">
        <v>0</v>
      </c>
      <c r="G30" s="61">
        <v>0</v>
      </c>
      <c r="H30" s="61">
        <v>0</v>
      </c>
      <c r="I30" s="61">
        <v>0</v>
      </c>
      <c r="J30" s="61">
        <v>0</v>
      </c>
      <c r="K30" s="61">
        <v>0</v>
      </c>
      <c r="L30" s="61">
        <v>0</v>
      </c>
      <c r="M30" s="61">
        <v>0</v>
      </c>
      <c r="N30" s="61">
        <v>0</v>
      </c>
      <c r="O30" s="61">
        <v>0</v>
      </c>
      <c r="P30" s="61">
        <v>0</v>
      </c>
      <c r="Q30" s="61">
        <v>0</v>
      </c>
      <c r="R30" s="61">
        <v>0</v>
      </c>
      <c r="S30" s="61">
        <v>0</v>
      </c>
      <c r="T30" s="61">
        <v>0</v>
      </c>
      <c r="U30" s="61">
        <v>0</v>
      </c>
      <c r="V30" s="61">
        <v>0</v>
      </c>
      <c r="W30" s="61">
        <v>0</v>
      </c>
      <c r="X30" s="61">
        <v>0</v>
      </c>
      <c r="Y30" s="61">
        <v>1485</v>
      </c>
      <c r="Z30" s="61">
        <v>0</v>
      </c>
      <c r="AA30" s="61">
        <v>0</v>
      </c>
      <c r="AB30" s="61">
        <v>0</v>
      </c>
      <c r="AC30" s="61">
        <v>0</v>
      </c>
      <c r="AD30" s="61">
        <v>0</v>
      </c>
      <c r="AE30" s="61">
        <v>0</v>
      </c>
      <c r="AF30" s="61">
        <v>0</v>
      </c>
      <c r="AG30" s="61">
        <v>0</v>
      </c>
      <c r="AH30" s="61">
        <v>0</v>
      </c>
      <c r="AI30" s="61">
        <v>0</v>
      </c>
      <c r="AJ30" s="61">
        <v>0</v>
      </c>
      <c r="AK30" s="61">
        <v>0</v>
      </c>
      <c r="AL30" s="61">
        <v>0</v>
      </c>
      <c r="AM30" s="61">
        <v>0</v>
      </c>
      <c r="AN30" s="61">
        <v>0</v>
      </c>
      <c r="AO30" s="61">
        <v>0</v>
      </c>
      <c r="AP30" s="61">
        <v>0</v>
      </c>
      <c r="AQ30" s="61">
        <f t="shared" si="0"/>
        <v>2133.89</v>
      </c>
      <c r="AT30" s="33"/>
    </row>
    <row r="31" spans="1:46" ht="33" customHeight="1">
      <c r="A31" s="32" t="s">
        <v>542</v>
      </c>
      <c r="B31" s="343" t="s">
        <v>591</v>
      </c>
      <c r="C31" s="344" t="s">
        <v>645</v>
      </c>
      <c r="D31" s="61">
        <v>8862.85</v>
      </c>
      <c r="E31" s="61">
        <v>1459880812.71</v>
      </c>
      <c r="F31" s="61">
        <v>533246700.68000013</v>
      </c>
      <c r="G31" s="61">
        <v>13025569.890000004</v>
      </c>
      <c r="H31" s="61">
        <v>0</v>
      </c>
      <c r="I31" s="61">
        <v>0</v>
      </c>
      <c r="J31" s="61">
        <v>350</v>
      </c>
      <c r="K31" s="61">
        <v>559774406.04999995</v>
      </c>
      <c r="L31" s="61">
        <v>0</v>
      </c>
      <c r="M31" s="61">
        <v>500</v>
      </c>
      <c r="N31" s="61">
        <v>8486.01</v>
      </c>
      <c r="O31" s="61">
        <v>0</v>
      </c>
      <c r="P31" s="61">
        <v>0</v>
      </c>
      <c r="Q31" s="61">
        <v>6447.75</v>
      </c>
      <c r="R31" s="61">
        <v>0</v>
      </c>
      <c r="S31" s="61">
        <v>0</v>
      </c>
      <c r="T31" s="61">
        <v>6471691.6099999994</v>
      </c>
      <c r="U31" s="61">
        <v>0</v>
      </c>
      <c r="V31" s="61">
        <v>0</v>
      </c>
      <c r="W31" s="61">
        <v>0</v>
      </c>
      <c r="X31" s="61">
        <v>391845968.95000005</v>
      </c>
      <c r="Y31" s="61">
        <v>4025797.46</v>
      </c>
      <c r="Z31" s="61">
        <v>1339683545.3330002</v>
      </c>
      <c r="AA31" s="61">
        <v>45201210.084799998</v>
      </c>
      <c r="AB31" s="61">
        <v>0</v>
      </c>
      <c r="AC31" s="61">
        <v>0</v>
      </c>
      <c r="AD31" s="61">
        <v>0</v>
      </c>
      <c r="AE31" s="61">
        <v>10478878.99</v>
      </c>
      <c r="AF31" s="61">
        <v>0</v>
      </c>
      <c r="AG31" s="61">
        <v>0</v>
      </c>
      <c r="AH31" s="61">
        <v>2593.29</v>
      </c>
      <c r="AI31" s="61">
        <v>0</v>
      </c>
      <c r="AJ31" s="61">
        <v>177372.51</v>
      </c>
      <c r="AK31" s="61">
        <v>0</v>
      </c>
      <c r="AL31" s="61">
        <v>0</v>
      </c>
      <c r="AM31" s="61">
        <v>1.8600000000000014</v>
      </c>
      <c r="AN31" s="61">
        <v>0</v>
      </c>
      <c r="AO31" s="61">
        <v>0</v>
      </c>
      <c r="AP31" s="61">
        <v>0</v>
      </c>
      <c r="AQ31" s="61">
        <f t="shared" si="0"/>
        <v>4363839196.0278006</v>
      </c>
      <c r="AT31" s="33"/>
    </row>
    <row r="32" spans="1:46" ht="33" customHeight="1">
      <c r="A32" s="32" t="s">
        <v>543</v>
      </c>
      <c r="B32" s="343" t="s">
        <v>693</v>
      </c>
      <c r="C32" s="344" t="s">
        <v>672</v>
      </c>
      <c r="D32" s="61">
        <v>0</v>
      </c>
      <c r="E32" s="61">
        <v>0</v>
      </c>
      <c r="F32" s="61">
        <v>0</v>
      </c>
      <c r="G32" s="61">
        <v>0</v>
      </c>
      <c r="H32" s="61">
        <v>0</v>
      </c>
      <c r="I32" s="61">
        <v>0</v>
      </c>
      <c r="J32" s="61">
        <v>227871.15000000008</v>
      </c>
      <c r="K32" s="61">
        <v>16512131225.59</v>
      </c>
      <c r="L32" s="61">
        <v>0</v>
      </c>
      <c r="M32" s="61">
        <v>0</v>
      </c>
      <c r="N32" s="61">
        <v>0</v>
      </c>
      <c r="O32" s="61">
        <v>0</v>
      </c>
      <c r="P32" s="61">
        <v>0</v>
      </c>
      <c r="Q32" s="61">
        <v>28272850.969999999</v>
      </c>
      <c r="R32" s="61">
        <v>0</v>
      </c>
      <c r="S32" s="61">
        <v>0</v>
      </c>
      <c r="T32" s="61">
        <v>38207437.859999999</v>
      </c>
      <c r="U32" s="61">
        <v>4627778.24</v>
      </c>
      <c r="V32" s="61">
        <v>0</v>
      </c>
      <c r="W32" s="61">
        <v>0</v>
      </c>
      <c r="X32" s="61">
        <v>0</v>
      </c>
      <c r="Y32" s="61">
        <v>0</v>
      </c>
      <c r="Z32" s="61">
        <v>0</v>
      </c>
      <c r="AA32" s="61">
        <v>0</v>
      </c>
      <c r="AB32" s="61">
        <v>0</v>
      </c>
      <c r="AC32" s="61">
        <v>0</v>
      </c>
      <c r="AD32" s="61">
        <v>0</v>
      </c>
      <c r="AE32" s="61">
        <v>3975315737.4700003</v>
      </c>
      <c r="AF32" s="61">
        <v>0</v>
      </c>
      <c r="AG32" s="61">
        <v>0</v>
      </c>
      <c r="AH32" s="61">
        <v>8299293.0999999987</v>
      </c>
      <c r="AI32" s="61">
        <v>0</v>
      </c>
      <c r="AJ32" s="61">
        <v>0</v>
      </c>
      <c r="AK32" s="61">
        <v>299705001.60000008</v>
      </c>
      <c r="AL32" s="61">
        <v>0</v>
      </c>
      <c r="AM32" s="61">
        <v>0</v>
      </c>
      <c r="AN32" s="61">
        <v>0</v>
      </c>
      <c r="AO32" s="61">
        <v>2413462.3600000003</v>
      </c>
      <c r="AP32" s="61">
        <v>0</v>
      </c>
      <c r="AQ32" s="61">
        <f t="shared" si="0"/>
        <v>20869200658.339996</v>
      </c>
      <c r="AT32" s="33"/>
    </row>
    <row r="33" spans="1:46" ht="33" customHeight="1">
      <c r="A33" s="32" t="s">
        <v>545</v>
      </c>
      <c r="B33" s="343" t="s">
        <v>685</v>
      </c>
      <c r="C33" s="344" t="s">
        <v>3607</v>
      </c>
      <c r="D33" s="61">
        <v>0</v>
      </c>
      <c r="E33" s="61">
        <v>0</v>
      </c>
      <c r="F33" s="61">
        <v>0</v>
      </c>
      <c r="G33" s="61">
        <v>4984</v>
      </c>
      <c r="H33" s="61">
        <v>0</v>
      </c>
      <c r="I33" s="61">
        <v>0</v>
      </c>
      <c r="J33" s="61">
        <v>50</v>
      </c>
      <c r="K33" s="61">
        <v>27263251.870000005</v>
      </c>
      <c r="L33" s="61">
        <v>0</v>
      </c>
      <c r="M33" s="61">
        <v>0</v>
      </c>
      <c r="N33" s="61">
        <v>0</v>
      </c>
      <c r="O33" s="61">
        <v>0</v>
      </c>
      <c r="P33" s="61">
        <v>0</v>
      </c>
      <c r="Q33" s="61">
        <v>0</v>
      </c>
      <c r="R33" s="61">
        <v>0</v>
      </c>
      <c r="S33" s="61">
        <v>0</v>
      </c>
      <c r="T33" s="61">
        <v>4672.66</v>
      </c>
      <c r="U33" s="61">
        <v>0</v>
      </c>
      <c r="V33" s="61">
        <v>0</v>
      </c>
      <c r="W33" s="61">
        <v>0</v>
      </c>
      <c r="X33" s="61">
        <v>0</v>
      </c>
      <c r="Y33" s="61">
        <v>0</v>
      </c>
      <c r="Z33" s="61">
        <v>0</v>
      </c>
      <c r="AA33" s="61">
        <v>0</v>
      </c>
      <c r="AB33" s="61">
        <v>0</v>
      </c>
      <c r="AC33" s="61">
        <v>0</v>
      </c>
      <c r="AD33" s="61">
        <v>0</v>
      </c>
      <c r="AE33" s="61">
        <v>0</v>
      </c>
      <c r="AF33" s="61">
        <v>0</v>
      </c>
      <c r="AG33" s="61">
        <v>0</v>
      </c>
      <c r="AH33" s="61">
        <v>0</v>
      </c>
      <c r="AI33" s="61">
        <v>0</v>
      </c>
      <c r="AJ33" s="61">
        <v>0</v>
      </c>
      <c r="AK33" s="61">
        <v>0</v>
      </c>
      <c r="AL33" s="61">
        <v>0</v>
      </c>
      <c r="AM33" s="61">
        <v>0</v>
      </c>
      <c r="AN33" s="61">
        <v>0</v>
      </c>
      <c r="AO33" s="61">
        <v>0</v>
      </c>
      <c r="AP33" s="61">
        <v>0</v>
      </c>
      <c r="AQ33" s="61">
        <f t="shared" si="0"/>
        <v>27272958.530000005</v>
      </c>
      <c r="AT33" s="33"/>
    </row>
    <row r="34" spans="1:46" ht="33" customHeight="1">
      <c r="A34" s="32" t="s">
        <v>547</v>
      </c>
      <c r="B34" s="343" t="s">
        <v>1242</v>
      </c>
      <c r="C34" s="344" t="s">
        <v>645</v>
      </c>
      <c r="D34" s="61">
        <v>0</v>
      </c>
      <c r="E34" s="61">
        <v>0</v>
      </c>
      <c r="F34" s="61">
        <v>0</v>
      </c>
      <c r="G34" s="61">
        <v>0</v>
      </c>
      <c r="H34" s="61">
        <v>0</v>
      </c>
      <c r="I34" s="61">
        <v>0</v>
      </c>
      <c r="J34" s="61">
        <v>0</v>
      </c>
      <c r="K34" s="61">
        <v>0</v>
      </c>
      <c r="L34" s="61">
        <v>0</v>
      </c>
      <c r="M34" s="61">
        <v>0</v>
      </c>
      <c r="N34" s="61">
        <v>0</v>
      </c>
      <c r="O34" s="61">
        <v>0</v>
      </c>
      <c r="P34" s="61">
        <v>0</v>
      </c>
      <c r="Q34" s="61">
        <v>0</v>
      </c>
      <c r="R34" s="61">
        <v>0</v>
      </c>
      <c r="S34" s="61">
        <v>0</v>
      </c>
      <c r="T34" s="61">
        <v>0</v>
      </c>
      <c r="U34" s="61">
        <v>0</v>
      </c>
      <c r="V34" s="61">
        <v>0</v>
      </c>
      <c r="W34" s="61">
        <v>0</v>
      </c>
      <c r="X34" s="61">
        <v>0</v>
      </c>
      <c r="Y34" s="61">
        <v>0</v>
      </c>
      <c r="Z34" s="61">
        <v>0</v>
      </c>
      <c r="AA34" s="61">
        <v>0</v>
      </c>
      <c r="AB34" s="61">
        <v>0</v>
      </c>
      <c r="AC34" s="61">
        <v>0</v>
      </c>
      <c r="AD34" s="61">
        <v>0</v>
      </c>
      <c r="AE34" s="61">
        <v>0</v>
      </c>
      <c r="AF34" s="61">
        <v>0</v>
      </c>
      <c r="AG34" s="61">
        <v>0</v>
      </c>
      <c r="AH34" s="61">
        <v>0</v>
      </c>
      <c r="AI34" s="61">
        <v>0</v>
      </c>
      <c r="AJ34" s="61">
        <v>0</v>
      </c>
      <c r="AK34" s="61">
        <v>0</v>
      </c>
      <c r="AL34" s="61">
        <v>0</v>
      </c>
      <c r="AM34" s="61">
        <v>0</v>
      </c>
      <c r="AN34" s="61">
        <v>0</v>
      </c>
      <c r="AO34" s="61">
        <v>0</v>
      </c>
      <c r="AP34" s="61">
        <v>0</v>
      </c>
      <c r="AQ34" s="61">
        <f t="shared" si="0"/>
        <v>0</v>
      </c>
      <c r="AT34" s="33"/>
    </row>
    <row r="35" spans="1:46" ht="33" customHeight="1">
      <c r="A35" s="32">
        <v>108</v>
      </c>
      <c r="B35" s="343" t="s">
        <v>52</v>
      </c>
      <c r="C35" s="344" t="s">
        <v>3606</v>
      </c>
      <c r="D35" s="61">
        <v>0</v>
      </c>
      <c r="E35" s="61">
        <v>0</v>
      </c>
      <c r="F35" s="61">
        <v>16000</v>
      </c>
      <c r="G35" s="61">
        <v>0</v>
      </c>
      <c r="H35" s="61">
        <v>0</v>
      </c>
      <c r="I35" s="61">
        <v>0</v>
      </c>
      <c r="J35" s="61">
        <v>0</v>
      </c>
      <c r="K35" s="61">
        <v>0</v>
      </c>
      <c r="L35" s="61">
        <v>0</v>
      </c>
      <c r="M35" s="61">
        <v>0</v>
      </c>
      <c r="N35" s="61">
        <v>0</v>
      </c>
      <c r="O35" s="61">
        <v>0</v>
      </c>
      <c r="P35" s="61">
        <v>0</v>
      </c>
      <c r="Q35" s="61">
        <v>0</v>
      </c>
      <c r="R35" s="61">
        <v>0</v>
      </c>
      <c r="S35" s="61">
        <v>0</v>
      </c>
      <c r="T35" s="61">
        <v>0</v>
      </c>
      <c r="U35" s="61">
        <v>0</v>
      </c>
      <c r="V35" s="61">
        <v>0</v>
      </c>
      <c r="W35" s="61">
        <v>0</v>
      </c>
      <c r="X35" s="61">
        <v>0</v>
      </c>
      <c r="Y35" s="61">
        <v>0</v>
      </c>
      <c r="Z35" s="61">
        <v>0</v>
      </c>
      <c r="AA35" s="61">
        <v>0</v>
      </c>
      <c r="AB35" s="61">
        <v>0</v>
      </c>
      <c r="AC35" s="61">
        <v>0</v>
      </c>
      <c r="AD35" s="61">
        <v>0</v>
      </c>
      <c r="AE35" s="61">
        <v>0</v>
      </c>
      <c r="AF35" s="61">
        <v>0</v>
      </c>
      <c r="AG35" s="61">
        <v>0</v>
      </c>
      <c r="AH35" s="61">
        <v>0</v>
      </c>
      <c r="AI35" s="61">
        <v>0</v>
      </c>
      <c r="AJ35" s="61">
        <v>0</v>
      </c>
      <c r="AK35" s="61">
        <v>0</v>
      </c>
      <c r="AL35" s="61">
        <v>0</v>
      </c>
      <c r="AM35" s="61">
        <v>0</v>
      </c>
      <c r="AN35" s="61">
        <v>0</v>
      </c>
      <c r="AO35" s="61">
        <v>0</v>
      </c>
      <c r="AP35" s="61">
        <v>0</v>
      </c>
      <c r="AQ35" s="61">
        <f t="shared" si="0"/>
        <v>16000</v>
      </c>
      <c r="AT35" s="33"/>
    </row>
    <row r="36" spans="1:46" ht="33" customHeight="1">
      <c r="A36" s="32">
        <v>109</v>
      </c>
      <c r="B36" s="343" t="s">
        <v>615</v>
      </c>
      <c r="C36" s="344" t="s">
        <v>3606</v>
      </c>
      <c r="D36" s="61">
        <v>0</v>
      </c>
      <c r="E36" s="61">
        <v>0</v>
      </c>
      <c r="F36" s="61">
        <v>16855</v>
      </c>
      <c r="G36" s="61">
        <v>0</v>
      </c>
      <c r="H36" s="61">
        <v>0</v>
      </c>
      <c r="I36" s="61">
        <v>0</v>
      </c>
      <c r="J36" s="61">
        <v>0</v>
      </c>
      <c r="K36" s="61">
        <v>0</v>
      </c>
      <c r="L36" s="61">
        <v>0</v>
      </c>
      <c r="M36" s="61">
        <v>0</v>
      </c>
      <c r="N36" s="61">
        <v>0</v>
      </c>
      <c r="O36" s="61">
        <v>0</v>
      </c>
      <c r="P36" s="61">
        <v>0</v>
      </c>
      <c r="Q36" s="61">
        <v>0</v>
      </c>
      <c r="R36" s="61">
        <v>0</v>
      </c>
      <c r="S36" s="61">
        <v>0</v>
      </c>
      <c r="T36" s="61">
        <v>0</v>
      </c>
      <c r="U36" s="61">
        <v>0</v>
      </c>
      <c r="V36" s="61">
        <v>0</v>
      </c>
      <c r="W36" s="61">
        <v>0</v>
      </c>
      <c r="X36" s="61">
        <v>0</v>
      </c>
      <c r="Y36" s="61">
        <v>0</v>
      </c>
      <c r="Z36" s="61">
        <v>0</v>
      </c>
      <c r="AA36" s="61">
        <v>0</v>
      </c>
      <c r="AB36" s="61">
        <v>0</v>
      </c>
      <c r="AC36" s="61">
        <v>0</v>
      </c>
      <c r="AD36" s="61">
        <v>0</v>
      </c>
      <c r="AE36" s="61">
        <v>0</v>
      </c>
      <c r="AF36" s="61">
        <v>0</v>
      </c>
      <c r="AG36" s="61">
        <v>0</v>
      </c>
      <c r="AH36" s="61">
        <v>0</v>
      </c>
      <c r="AI36" s="61">
        <v>0</v>
      </c>
      <c r="AJ36" s="61">
        <v>0</v>
      </c>
      <c r="AK36" s="61">
        <v>0</v>
      </c>
      <c r="AL36" s="61">
        <v>0</v>
      </c>
      <c r="AM36" s="61">
        <v>0</v>
      </c>
      <c r="AN36" s="61">
        <v>0</v>
      </c>
      <c r="AO36" s="61">
        <v>0</v>
      </c>
      <c r="AP36" s="61">
        <v>0</v>
      </c>
      <c r="AQ36" s="61">
        <f t="shared" si="0"/>
        <v>16855</v>
      </c>
      <c r="AT36" s="33"/>
    </row>
    <row r="37" spans="1:46" ht="33" customHeight="1">
      <c r="A37" s="32">
        <v>111</v>
      </c>
      <c r="B37" s="343" t="s">
        <v>53</v>
      </c>
      <c r="C37" s="344" t="s">
        <v>3605</v>
      </c>
      <c r="D37" s="61">
        <v>0</v>
      </c>
      <c r="E37" s="61">
        <v>0</v>
      </c>
      <c r="F37" s="61">
        <v>0</v>
      </c>
      <c r="G37" s="61">
        <v>0</v>
      </c>
      <c r="H37" s="61">
        <v>0</v>
      </c>
      <c r="I37" s="61">
        <v>0</v>
      </c>
      <c r="J37" s="61">
        <v>0</v>
      </c>
      <c r="K37" s="61">
        <v>0</v>
      </c>
      <c r="L37" s="61">
        <v>0</v>
      </c>
      <c r="M37" s="61">
        <v>0</v>
      </c>
      <c r="N37" s="61">
        <v>0</v>
      </c>
      <c r="O37" s="61">
        <v>0</v>
      </c>
      <c r="P37" s="61">
        <v>0</v>
      </c>
      <c r="Q37" s="61">
        <v>0</v>
      </c>
      <c r="R37" s="61">
        <v>0</v>
      </c>
      <c r="S37" s="61">
        <v>0</v>
      </c>
      <c r="T37" s="61">
        <v>0</v>
      </c>
      <c r="U37" s="61">
        <v>0</v>
      </c>
      <c r="V37" s="61">
        <v>0</v>
      </c>
      <c r="W37" s="61">
        <v>0</v>
      </c>
      <c r="X37" s="61">
        <v>0</v>
      </c>
      <c r="Y37" s="61">
        <v>0</v>
      </c>
      <c r="Z37" s="61">
        <v>0</v>
      </c>
      <c r="AA37" s="61">
        <v>0</v>
      </c>
      <c r="AB37" s="61">
        <v>0</v>
      </c>
      <c r="AC37" s="61">
        <v>0</v>
      </c>
      <c r="AD37" s="61">
        <v>0</v>
      </c>
      <c r="AE37" s="61">
        <v>0</v>
      </c>
      <c r="AF37" s="61">
        <v>0</v>
      </c>
      <c r="AG37" s="61">
        <v>0</v>
      </c>
      <c r="AH37" s="61">
        <v>0</v>
      </c>
      <c r="AI37" s="61">
        <v>0</v>
      </c>
      <c r="AJ37" s="61">
        <v>0</v>
      </c>
      <c r="AK37" s="61">
        <v>0</v>
      </c>
      <c r="AL37" s="61">
        <v>0</v>
      </c>
      <c r="AM37" s="61">
        <v>0</v>
      </c>
      <c r="AN37" s="61">
        <v>0</v>
      </c>
      <c r="AO37" s="61">
        <v>0</v>
      </c>
      <c r="AP37" s="61">
        <v>0</v>
      </c>
      <c r="AQ37" s="61">
        <f t="shared" si="0"/>
        <v>0</v>
      </c>
      <c r="AT37" s="33"/>
    </row>
    <row r="38" spans="1:46" ht="33" customHeight="1">
      <c r="A38" s="32">
        <v>112</v>
      </c>
      <c r="B38" s="343" t="s">
        <v>54</v>
      </c>
      <c r="C38" s="344" t="s">
        <v>1440</v>
      </c>
      <c r="D38" s="61">
        <v>0</v>
      </c>
      <c r="E38" s="61">
        <v>0</v>
      </c>
      <c r="F38" s="61">
        <v>0</v>
      </c>
      <c r="G38" s="61">
        <v>0</v>
      </c>
      <c r="H38" s="61">
        <v>0</v>
      </c>
      <c r="I38" s="61">
        <v>0</v>
      </c>
      <c r="J38" s="61">
        <v>0</v>
      </c>
      <c r="K38" s="61">
        <v>0</v>
      </c>
      <c r="L38" s="61">
        <v>0</v>
      </c>
      <c r="M38" s="61">
        <v>0</v>
      </c>
      <c r="N38" s="61">
        <v>0</v>
      </c>
      <c r="O38" s="61">
        <v>0</v>
      </c>
      <c r="P38" s="61">
        <v>0</v>
      </c>
      <c r="Q38" s="61">
        <v>0</v>
      </c>
      <c r="R38" s="61">
        <v>0</v>
      </c>
      <c r="S38" s="61">
        <v>0</v>
      </c>
      <c r="T38" s="61">
        <v>0</v>
      </c>
      <c r="U38" s="61">
        <v>0</v>
      </c>
      <c r="V38" s="61">
        <v>0</v>
      </c>
      <c r="W38" s="61">
        <v>0</v>
      </c>
      <c r="X38" s="61">
        <v>0</v>
      </c>
      <c r="Y38" s="61">
        <v>0</v>
      </c>
      <c r="Z38" s="61">
        <v>0</v>
      </c>
      <c r="AA38" s="61">
        <v>0</v>
      </c>
      <c r="AB38" s="61">
        <v>0</v>
      </c>
      <c r="AC38" s="61">
        <v>0</v>
      </c>
      <c r="AD38" s="61">
        <v>0</v>
      </c>
      <c r="AE38" s="61">
        <v>0</v>
      </c>
      <c r="AF38" s="61">
        <v>0</v>
      </c>
      <c r="AG38" s="61">
        <v>0</v>
      </c>
      <c r="AH38" s="61">
        <v>0</v>
      </c>
      <c r="AI38" s="61">
        <v>0</v>
      </c>
      <c r="AJ38" s="61">
        <v>0</v>
      </c>
      <c r="AK38" s="61">
        <v>0</v>
      </c>
      <c r="AL38" s="61">
        <v>0</v>
      </c>
      <c r="AM38" s="61">
        <v>0</v>
      </c>
      <c r="AN38" s="61">
        <v>0</v>
      </c>
      <c r="AO38" s="61">
        <v>0</v>
      </c>
      <c r="AP38" s="61">
        <v>0</v>
      </c>
      <c r="AQ38" s="61">
        <f t="shared" si="0"/>
        <v>0</v>
      </c>
      <c r="AT38" s="33"/>
    </row>
    <row r="39" spans="1:46" ht="33" customHeight="1">
      <c r="A39" s="32">
        <v>117</v>
      </c>
      <c r="B39" s="343" t="s">
        <v>55</v>
      </c>
      <c r="C39" s="344" t="s">
        <v>673</v>
      </c>
      <c r="D39" s="61">
        <v>0</v>
      </c>
      <c r="E39" s="61">
        <v>0</v>
      </c>
      <c r="F39" s="61">
        <v>4180843.370000002</v>
      </c>
      <c r="G39" s="61">
        <v>0</v>
      </c>
      <c r="H39" s="61">
        <v>0</v>
      </c>
      <c r="I39" s="61">
        <v>0</v>
      </c>
      <c r="J39" s="61">
        <v>1450</v>
      </c>
      <c r="K39" s="61">
        <v>0</v>
      </c>
      <c r="L39" s="61">
        <v>0</v>
      </c>
      <c r="M39" s="61">
        <v>0</v>
      </c>
      <c r="N39" s="61">
        <v>0</v>
      </c>
      <c r="O39" s="61">
        <v>0</v>
      </c>
      <c r="P39" s="61">
        <v>0</v>
      </c>
      <c r="Q39" s="61">
        <v>0</v>
      </c>
      <c r="R39" s="61">
        <v>0</v>
      </c>
      <c r="S39" s="61">
        <v>0</v>
      </c>
      <c r="T39" s="61">
        <v>0</v>
      </c>
      <c r="U39" s="61">
        <v>0</v>
      </c>
      <c r="V39" s="61">
        <v>0</v>
      </c>
      <c r="W39" s="61">
        <v>0</v>
      </c>
      <c r="X39" s="61">
        <v>0</v>
      </c>
      <c r="Y39" s="61">
        <v>0</v>
      </c>
      <c r="Z39" s="61">
        <v>0</v>
      </c>
      <c r="AA39" s="61">
        <v>0</v>
      </c>
      <c r="AB39" s="61">
        <v>0</v>
      </c>
      <c r="AC39" s="61">
        <v>0</v>
      </c>
      <c r="AD39" s="61">
        <v>0</v>
      </c>
      <c r="AE39" s="61">
        <v>0</v>
      </c>
      <c r="AF39" s="61">
        <v>0</v>
      </c>
      <c r="AG39" s="61">
        <v>0</v>
      </c>
      <c r="AH39" s="61">
        <v>0</v>
      </c>
      <c r="AI39" s="61">
        <v>0</v>
      </c>
      <c r="AJ39" s="61">
        <v>0</v>
      </c>
      <c r="AK39" s="61">
        <v>0</v>
      </c>
      <c r="AL39" s="61">
        <v>0</v>
      </c>
      <c r="AM39" s="61">
        <v>0</v>
      </c>
      <c r="AN39" s="61">
        <v>0</v>
      </c>
      <c r="AO39" s="61">
        <v>0</v>
      </c>
      <c r="AP39" s="61">
        <v>0</v>
      </c>
      <c r="AQ39" s="61">
        <f t="shared" si="0"/>
        <v>4182293.370000002</v>
      </c>
      <c r="AT39" s="33"/>
    </row>
    <row r="40" spans="1:46" ht="33" customHeight="1">
      <c r="A40" s="32">
        <v>119</v>
      </c>
      <c r="B40" s="343" t="s">
        <v>56</v>
      </c>
      <c r="C40" s="344" t="s">
        <v>1440</v>
      </c>
      <c r="D40" s="61">
        <v>0</v>
      </c>
      <c r="E40" s="61">
        <v>0</v>
      </c>
      <c r="F40" s="61">
        <v>0</v>
      </c>
      <c r="G40" s="61">
        <v>877</v>
      </c>
      <c r="H40" s="61">
        <v>0</v>
      </c>
      <c r="I40" s="61">
        <v>0</v>
      </c>
      <c r="J40" s="61">
        <v>250</v>
      </c>
      <c r="K40" s="61">
        <v>0</v>
      </c>
      <c r="L40" s="61">
        <v>0</v>
      </c>
      <c r="M40" s="61">
        <v>0</v>
      </c>
      <c r="N40" s="61">
        <v>0</v>
      </c>
      <c r="O40" s="61">
        <v>0</v>
      </c>
      <c r="P40" s="61">
        <v>0</v>
      </c>
      <c r="Q40" s="61">
        <v>0</v>
      </c>
      <c r="R40" s="61">
        <v>0</v>
      </c>
      <c r="S40" s="61">
        <v>0</v>
      </c>
      <c r="T40" s="61">
        <v>0</v>
      </c>
      <c r="U40" s="61">
        <v>0</v>
      </c>
      <c r="V40" s="61">
        <v>0</v>
      </c>
      <c r="W40" s="61">
        <v>0</v>
      </c>
      <c r="X40" s="61">
        <v>0</v>
      </c>
      <c r="Y40" s="61">
        <v>0</v>
      </c>
      <c r="Z40" s="61">
        <v>0</v>
      </c>
      <c r="AA40" s="61">
        <v>0</v>
      </c>
      <c r="AB40" s="61">
        <v>0</v>
      </c>
      <c r="AC40" s="61">
        <v>0</v>
      </c>
      <c r="AD40" s="61">
        <v>0</v>
      </c>
      <c r="AE40" s="61">
        <v>0</v>
      </c>
      <c r="AF40" s="61">
        <v>0</v>
      </c>
      <c r="AG40" s="61">
        <v>0</v>
      </c>
      <c r="AH40" s="61">
        <v>0</v>
      </c>
      <c r="AI40" s="61">
        <v>0</v>
      </c>
      <c r="AJ40" s="61">
        <v>0</v>
      </c>
      <c r="AK40" s="61">
        <v>0</v>
      </c>
      <c r="AL40" s="61">
        <v>0</v>
      </c>
      <c r="AM40" s="61">
        <v>0</v>
      </c>
      <c r="AN40" s="61">
        <v>0</v>
      </c>
      <c r="AO40" s="61">
        <v>0</v>
      </c>
      <c r="AP40" s="61">
        <v>0</v>
      </c>
      <c r="AQ40" s="61">
        <f t="shared" si="0"/>
        <v>1127</v>
      </c>
      <c r="AT40" s="33"/>
    </row>
    <row r="41" spans="1:46" ht="33" customHeight="1">
      <c r="A41" s="32">
        <v>124</v>
      </c>
      <c r="B41" s="343" t="s">
        <v>57</v>
      </c>
      <c r="C41" s="344" t="s">
        <v>3607</v>
      </c>
      <c r="D41" s="61">
        <v>0</v>
      </c>
      <c r="E41" s="61">
        <v>0</v>
      </c>
      <c r="F41" s="61">
        <v>0</v>
      </c>
      <c r="G41" s="61">
        <v>0</v>
      </c>
      <c r="H41" s="61">
        <v>0</v>
      </c>
      <c r="I41" s="61">
        <v>0</v>
      </c>
      <c r="J41" s="61">
        <v>0</v>
      </c>
      <c r="K41" s="61">
        <v>0</v>
      </c>
      <c r="L41" s="61">
        <v>0</v>
      </c>
      <c r="M41" s="61">
        <v>0</v>
      </c>
      <c r="N41" s="61">
        <v>0</v>
      </c>
      <c r="O41" s="61">
        <v>0</v>
      </c>
      <c r="P41" s="61">
        <v>0</v>
      </c>
      <c r="Q41" s="61">
        <v>0</v>
      </c>
      <c r="R41" s="61">
        <v>0</v>
      </c>
      <c r="S41" s="61">
        <v>0</v>
      </c>
      <c r="T41" s="61">
        <v>0</v>
      </c>
      <c r="U41" s="61">
        <v>0</v>
      </c>
      <c r="V41" s="61">
        <v>0</v>
      </c>
      <c r="W41" s="61">
        <v>0</v>
      </c>
      <c r="X41" s="61">
        <v>0</v>
      </c>
      <c r="Y41" s="61">
        <v>0</v>
      </c>
      <c r="Z41" s="61">
        <v>0</v>
      </c>
      <c r="AA41" s="61">
        <v>0</v>
      </c>
      <c r="AB41" s="61">
        <v>0</v>
      </c>
      <c r="AC41" s="61">
        <v>0</v>
      </c>
      <c r="AD41" s="61">
        <v>0</v>
      </c>
      <c r="AE41" s="61">
        <v>0</v>
      </c>
      <c r="AF41" s="61">
        <v>0</v>
      </c>
      <c r="AG41" s="61">
        <v>0</v>
      </c>
      <c r="AH41" s="61">
        <v>0</v>
      </c>
      <c r="AI41" s="61">
        <v>0</v>
      </c>
      <c r="AJ41" s="61">
        <v>0</v>
      </c>
      <c r="AK41" s="61">
        <v>0</v>
      </c>
      <c r="AL41" s="61">
        <v>0</v>
      </c>
      <c r="AM41" s="61">
        <v>0</v>
      </c>
      <c r="AN41" s="61">
        <v>0</v>
      </c>
      <c r="AO41" s="61">
        <v>0</v>
      </c>
      <c r="AP41" s="61">
        <v>0</v>
      </c>
      <c r="AQ41" s="61">
        <f t="shared" si="0"/>
        <v>0</v>
      </c>
      <c r="AT41" s="33"/>
    </row>
    <row r="42" spans="1:46" ht="33" customHeight="1">
      <c r="A42" s="32">
        <v>129</v>
      </c>
      <c r="B42" s="343" t="s">
        <v>58</v>
      </c>
      <c r="C42" s="344" t="s">
        <v>651</v>
      </c>
      <c r="D42" s="61">
        <v>0</v>
      </c>
      <c r="E42" s="61">
        <v>0</v>
      </c>
      <c r="F42" s="61">
        <v>0</v>
      </c>
      <c r="G42" s="61">
        <v>0</v>
      </c>
      <c r="H42" s="61">
        <v>0</v>
      </c>
      <c r="I42" s="61">
        <v>0</v>
      </c>
      <c r="J42" s="61">
        <v>0</v>
      </c>
      <c r="K42" s="61">
        <v>0</v>
      </c>
      <c r="L42" s="61">
        <v>0</v>
      </c>
      <c r="M42" s="61">
        <v>0</v>
      </c>
      <c r="N42" s="61">
        <v>0</v>
      </c>
      <c r="O42" s="61">
        <v>0</v>
      </c>
      <c r="P42" s="61">
        <v>0</v>
      </c>
      <c r="Q42" s="61">
        <v>0</v>
      </c>
      <c r="R42" s="61">
        <v>0</v>
      </c>
      <c r="S42" s="61">
        <v>0</v>
      </c>
      <c r="T42" s="61">
        <v>0</v>
      </c>
      <c r="U42" s="61">
        <v>0</v>
      </c>
      <c r="V42" s="61">
        <v>0</v>
      </c>
      <c r="W42" s="61">
        <v>0</v>
      </c>
      <c r="X42" s="61">
        <v>0</v>
      </c>
      <c r="Y42" s="61">
        <v>0</v>
      </c>
      <c r="Z42" s="61">
        <v>0</v>
      </c>
      <c r="AA42" s="61">
        <v>0</v>
      </c>
      <c r="AB42" s="61">
        <v>0</v>
      </c>
      <c r="AC42" s="61">
        <v>0</v>
      </c>
      <c r="AD42" s="61">
        <v>0</v>
      </c>
      <c r="AE42" s="61">
        <v>0</v>
      </c>
      <c r="AF42" s="61">
        <v>0</v>
      </c>
      <c r="AG42" s="61">
        <v>0</v>
      </c>
      <c r="AH42" s="61">
        <v>0</v>
      </c>
      <c r="AI42" s="61">
        <v>0</v>
      </c>
      <c r="AJ42" s="61">
        <v>0</v>
      </c>
      <c r="AK42" s="61">
        <v>0</v>
      </c>
      <c r="AL42" s="61">
        <v>0</v>
      </c>
      <c r="AM42" s="61">
        <v>0</v>
      </c>
      <c r="AN42" s="61">
        <v>0</v>
      </c>
      <c r="AO42" s="61">
        <v>0</v>
      </c>
      <c r="AP42" s="61">
        <v>0</v>
      </c>
      <c r="AQ42" s="61">
        <f t="shared" si="0"/>
        <v>0</v>
      </c>
      <c r="AT42" s="33"/>
    </row>
    <row r="43" spans="1:46" ht="33" customHeight="1">
      <c r="A43" s="32">
        <v>130</v>
      </c>
      <c r="B43" s="343" t="s">
        <v>59</v>
      </c>
      <c r="C43" s="344" t="s">
        <v>3606</v>
      </c>
      <c r="D43" s="61">
        <v>0</v>
      </c>
      <c r="E43" s="61">
        <v>0</v>
      </c>
      <c r="F43" s="61">
        <v>0</v>
      </c>
      <c r="G43" s="61">
        <v>0</v>
      </c>
      <c r="H43" s="61">
        <v>0</v>
      </c>
      <c r="I43" s="61">
        <v>0</v>
      </c>
      <c r="J43" s="61">
        <v>0</v>
      </c>
      <c r="K43" s="61">
        <v>0</v>
      </c>
      <c r="L43" s="61">
        <v>0</v>
      </c>
      <c r="M43" s="61">
        <v>0</v>
      </c>
      <c r="N43" s="61">
        <v>0</v>
      </c>
      <c r="O43" s="61">
        <v>0</v>
      </c>
      <c r="P43" s="61">
        <v>0</v>
      </c>
      <c r="Q43" s="61">
        <v>0</v>
      </c>
      <c r="R43" s="61">
        <v>0</v>
      </c>
      <c r="S43" s="61">
        <v>0</v>
      </c>
      <c r="T43" s="61">
        <v>0</v>
      </c>
      <c r="U43" s="61">
        <v>0</v>
      </c>
      <c r="V43" s="61">
        <v>0</v>
      </c>
      <c r="W43" s="61">
        <v>0</v>
      </c>
      <c r="X43" s="61">
        <v>0</v>
      </c>
      <c r="Y43" s="61">
        <v>0</v>
      </c>
      <c r="Z43" s="61">
        <v>0</v>
      </c>
      <c r="AA43" s="61">
        <v>0</v>
      </c>
      <c r="AB43" s="61">
        <v>0</v>
      </c>
      <c r="AC43" s="61">
        <v>0</v>
      </c>
      <c r="AD43" s="61">
        <v>0</v>
      </c>
      <c r="AE43" s="61">
        <v>0</v>
      </c>
      <c r="AF43" s="61">
        <v>0</v>
      </c>
      <c r="AG43" s="61">
        <v>0</v>
      </c>
      <c r="AH43" s="61">
        <v>0</v>
      </c>
      <c r="AI43" s="61">
        <v>0</v>
      </c>
      <c r="AJ43" s="61">
        <v>0</v>
      </c>
      <c r="AK43" s="61">
        <v>0</v>
      </c>
      <c r="AL43" s="61">
        <v>0</v>
      </c>
      <c r="AM43" s="61">
        <v>0</v>
      </c>
      <c r="AN43" s="61">
        <v>0</v>
      </c>
      <c r="AO43" s="61">
        <v>0</v>
      </c>
      <c r="AP43" s="61">
        <v>0</v>
      </c>
      <c r="AQ43" s="61">
        <f t="shared" si="0"/>
        <v>0</v>
      </c>
      <c r="AT43" s="33"/>
    </row>
    <row r="44" spans="1:46" ht="33" customHeight="1">
      <c r="A44" s="32">
        <v>132</v>
      </c>
      <c r="B44" s="343" t="s">
        <v>60</v>
      </c>
      <c r="C44" s="344" t="s">
        <v>672</v>
      </c>
      <c r="D44" s="61">
        <v>0</v>
      </c>
      <c r="E44" s="61">
        <v>0</v>
      </c>
      <c r="F44" s="61">
        <v>663612</v>
      </c>
      <c r="G44" s="61">
        <v>6990.1399999999994</v>
      </c>
      <c r="H44" s="61">
        <v>0</v>
      </c>
      <c r="I44" s="61">
        <v>0</v>
      </c>
      <c r="J44" s="61">
        <v>6105.0199999999995</v>
      </c>
      <c r="K44" s="61">
        <v>222187815.86000001</v>
      </c>
      <c r="L44" s="61">
        <v>0</v>
      </c>
      <c r="M44" s="61">
        <v>0</v>
      </c>
      <c r="N44" s="61">
        <v>1644.2</v>
      </c>
      <c r="O44" s="61">
        <v>0</v>
      </c>
      <c r="P44" s="61">
        <v>0</v>
      </c>
      <c r="Q44" s="61">
        <v>0</v>
      </c>
      <c r="R44" s="61">
        <v>0</v>
      </c>
      <c r="S44" s="61">
        <v>0</v>
      </c>
      <c r="T44" s="61">
        <v>0</v>
      </c>
      <c r="U44" s="61">
        <v>0</v>
      </c>
      <c r="V44" s="61">
        <v>0</v>
      </c>
      <c r="W44" s="61">
        <v>0</v>
      </c>
      <c r="X44" s="61">
        <v>0</v>
      </c>
      <c r="Y44" s="61">
        <v>32236430</v>
      </c>
      <c r="Z44" s="61">
        <v>0</v>
      </c>
      <c r="AA44" s="61">
        <v>0</v>
      </c>
      <c r="AB44" s="61">
        <v>0</v>
      </c>
      <c r="AC44" s="61">
        <v>0</v>
      </c>
      <c r="AD44" s="61">
        <v>0</v>
      </c>
      <c r="AE44" s="61">
        <v>0</v>
      </c>
      <c r="AF44" s="61">
        <v>0</v>
      </c>
      <c r="AG44" s="61">
        <v>0</v>
      </c>
      <c r="AH44" s="61">
        <v>0</v>
      </c>
      <c r="AI44" s="61">
        <v>0</v>
      </c>
      <c r="AJ44" s="61">
        <v>0</v>
      </c>
      <c r="AK44" s="61">
        <v>0</v>
      </c>
      <c r="AL44" s="61">
        <v>0</v>
      </c>
      <c r="AM44" s="61">
        <v>0</v>
      </c>
      <c r="AN44" s="61">
        <v>0</v>
      </c>
      <c r="AO44" s="61">
        <v>0</v>
      </c>
      <c r="AP44" s="61">
        <v>0</v>
      </c>
      <c r="AQ44" s="61">
        <f t="shared" si="0"/>
        <v>255102597.22</v>
      </c>
      <c r="AT44" s="33"/>
    </row>
    <row r="45" spans="1:46" ht="33" customHeight="1">
      <c r="A45" s="32">
        <v>133</v>
      </c>
      <c r="B45" s="343" t="s">
        <v>61</v>
      </c>
      <c r="C45" s="344" t="s">
        <v>645</v>
      </c>
      <c r="D45" s="61">
        <v>0</v>
      </c>
      <c r="E45" s="61">
        <v>0</v>
      </c>
      <c r="F45" s="61">
        <v>2436493.2200000002</v>
      </c>
      <c r="G45" s="61">
        <v>29183</v>
      </c>
      <c r="H45" s="61">
        <v>0</v>
      </c>
      <c r="I45" s="61">
        <v>0</v>
      </c>
      <c r="J45" s="61">
        <v>0</v>
      </c>
      <c r="K45" s="61">
        <v>0</v>
      </c>
      <c r="L45" s="61">
        <v>0</v>
      </c>
      <c r="M45" s="61">
        <v>0</v>
      </c>
      <c r="N45" s="61">
        <v>0</v>
      </c>
      <c r="O45" s="61">
        <v>0</v>
      </c>
      <c r="P45" s="61">
        <v>0</v>
      </c>
      <c r="Q45" s="61">
        <v>0</v>
      </c>
      <c r="R45" s="61">
        <v>0</v>
      </c>
      <c r="S45" s="61">
        <v>0</v>
      </c>
      <c r="T45" s="61">
        <v>0</v>
      </c>
      <c r="U45" s="61">
        <v>0</v>
      </c>
      <c r="V45" s="61">
        <v>0</v>
      </c>
      <c r="W45" s="61">
        <v>0</v>
      </c>
      <c r="X45" s="61">
        <v>0</v>
      </c>
      <c r="Y45" s="61">
        <v>0</v>
      </c>
      <c r="Z45" s="61">
        <v>0</v>
      </c>
      <c r="AA45" s="61">
        <v>0</v>
      </c>
      <c r="AB45" s="61">
        <v>0</v>
      </c>
      <c r="AC45" s="61">
        <v>0</v>
      </c>
      <c r="AD45" s="61">
        <v>0</v>
      </c>
      <c r="AE45" s="61">
        <v>0</v>
      </c>
      <c r="AF45" s="61">
        <v>0</v>
      </c>
      <c r="AG45" s="61">
        <v>0</v>
      </c>
      <c r="AH45" s="61">
        <v>0</v>
      </c>
      <c r="AI45" s="61">
        <v>0</v>
      </c>
      <c r="AJ45" s="61">
        <v>0</v>
      </c>
      <c r="AK45" s="61">
        <v>0</v>
      </c>
      <c r="AL45" s="61">
        <v>0</v>
      </c>
      <c r="AM45" s="61">
        <v>0</v>
      </c>
      <c r="AN45" s="61">
        <v>0</v>
      </c>
      <c r="AO45" s="61">
        <v>0</v>
      </c>
      <c r="AP45" s="61">
        <v>0</v>
      </c>
      <c r="AQ45" s="61">
        <f t="shared" si="0"/>
        <v>2465676.2200000002</v>
      </c>
      <c r="AT45" s="33"/>
    </row>
    <row r="46" spans="1:46" ht="33" customHeight="1">
      <c r="A46" s="32">
        <v>134</v>
      </c>
      <c r="B46" s="343" t="s">
        <v>62</v>
      </c>
      <c r="C46" s="344" t="s">
        <v>673</v>
      </c>
      <c r="D46" s="61">
        <v>0</v>
      </c>
      <c r="E46" s="61">
        <v>0</v>
      </c>
      <c r="F46" s="61">
        <v>13807216.019999994</v>
      </c>
      <c r="G46" s="61">
        <v>0</v>
      </c>
      <c r="H46" s="61">
        <v>0</v>
      </c>
      <c r="I46" s="61">
        <v>0</v>
      </c>
      <c r="J46" s="61">
        <v>0</v>
      </c>
      <c r="K46" s="61">
        <v>0</v>
      </c>
      <c r="L46" s="61">
        <v>0</v>
      </c>
      <c r="M46" s="61">
        <v>0</v>
      </c>
      <c r="N46" s="61">
        <v>0</v>
      </c>
      <c r="O46" s="61">
        <v>0</v>
      </c>
      <c r="P46" s="61">
        <v>0</v>
      </c>
      <c r="Q46" s="61">
        <v>0</v>
      </c>
      <c r="R46" s="61">
        <v>0</v>
      </c>
      <c r="S46" s="61">
        <v>0</v>
      </c>
      <c r="T46" s="61">
        <v>0</v>
      </c>
      <c r="U46" s="61">
        <v>0</v>
      </c>
      <c r="V46" s="61">
        <v>0</v>
      </c>
      <c r="W46" s="61">
        <v>0</v>
      </c>
      <c r="X46" s="61">
        <v>0</v>
      </c>
      <c r="Y46" s="61">
        <v>0</v>
      </c>
      <c r="Z46" s="61">
        <v>0</v>
      </c>
      <c r="AA46" s="61">
        <v>0</v>
      </c>
      <c r="AB46" s="61">
        <v>0</v>
      </c>
      <c r="AC46" s="61">
        <v>0</v>
      </c>
      <c r="AD46" s="61">
        <v>0</v>
      </c>
      <c r="AE46" s="61">
        <v>0</v>
      </c>
      <c r="AF46" s="61">
        <v>0</v>
      </c>
      <c r="AG46" s="61">
        <v>0</v>
      </c>
      <c r="AH46" s="61">
        <v>0</v>
      </c>
      <c r="AI46" s="61">
        <v>0</v>
      </c>
      <c r="AJ46" s="61">
        <v>0</v>
      </c>
      <c r="AK46" s="61">
        <v>0</v>
      </c>
      <c r="AL46" s="61">
        <v>0</v>
      </c>
      <c r="AM46" s="61">
        <v>0</v>
      </c>
      <c r="AN46" s="61">
        <v>0</v>
      </c>
      <c r="AO46" s="61">
        <v>0</v>
      </c>
      <c r="AP46" s="61">
        <v>0</v>
      </c>
      <c r="AQ46" s="61">
        <f t="shared" si="0"/>
        <v>13807216.019999994</v>
      </c>
      <c r="AT46" s="33"/>
    </row>
    <row r="47" spans="1:46" ht="33" customHeight="1">
      <c r="A47" s="32">
        <v>137</v>
      </c>
      <c r="B47" s="343" t="s">
        <v>63</v>
      </c>
      <c r="C47" s="344" t="s">
        <v>652</v>
      </c>
      <c r="D47" s="61">
        <v>0</v>
      </c>
      <c r="E47" s="61">
        <v>0</v>
      </c>
      <c r="F47" s="61">
        <v>0</v>
      </c>
      <c r="G47" s="61">
        <v>0</v>
      </c>
      <c r="H47" s="61">
        <v>0</v>
      </c>
      <c r="I47" s="61">
        <v>0</v>
      </c>
      <c r="J47" s="61">
        <v>0</v>
      </c>
      <c r="K47" s="61">
        <v>0</v>
      </c>
      <c r="L47" s="61">
        <v>0</v>
      </c>
      <c r="M47" s="61">
        <v>0</v>
      </c>
      <c r="N47" s="61">
        <v>0</v>
      </c>
      <c r="O47" s="61">
        <v>0</v>
      </c>
      <c r="P47" s="61">
        <v>0</v>
      </c>
      <c r="Q47" s="61">
        <v>0</v>
      </c>
      <c r="R47" s="61">
        <v>0</v>
      </c>
      <c r="S47" s="61">
        <v>0</v>
      </c>
      <c r="T47" s="61">
        <v>0</v>
      </c>
      <c r="U47" s="61">
        <v>0</v>
      </c>
      <c r="V47" s="61">
        <v>0</v>
      </c>
      <c r="W47" s="61">
        <v>0</v>
      </c>
      <c r="X47" s="61">
        <v>0</v>
      </c>
      <c r="Y47" s="61">
        <v>1533181.04</v>
      </c>
      <c r="Z47" s="61">
        <v>0</v>
      </c>
      <c r="AA47" s="61">
        <v>0</v>
      </c>
      <c r="AB47" s="61">
        <v>0</v>
      </c>
      <c r="AC47" s="61">
        <v>0</v>
      </c>
      <c r="AD47" s="61">
        <v>0</v>
      </c>
      <c r="AE47" s="61">
        <v>0</v>
      </c>
      <c r="AF47" s="61">
        <v>0</v>
      </c>
      <c r="AG47" s="61">
        <v>0</v>
      </c>
      <c r="AH47" s="61">
        <v>0</v>
      </c>
      <c r="AI47" s="61">
        <v>0</v>
      </c>
      <c r="AJ47" s="61">
        <v>0</v>
      </c>
      <c r="AK47" s="61">
        <v>0</v>
      </c>
      <c r="AL47" s="61">
        <v>0</v>
      </c>
      <c r="AM47" s="61">
        <v>0</v>
      </c>
      <c r="AN47" s="61">
        <v>0</v>
      </c>
      <c r="AO47" s="61">
        <v>0</v>
      </c>
      <c r="AP47" s="61">
        <v>0</v>
      </c>
      <c r="AQ47" s="61">
        <f t="shared" si="0"/>
        <v>1533181.04</v>
      </c>
      <c r="AT47" s="33"/>
    </row>
    <row r="48" spans="1:46" ht="33" customHeight="1">
      <c r="A48" s="32">
        <v>138</v>
      </c>
      <c r="B48" s="343" t="s">
        <v>64</v>
      </c>
      <c r="C48" s="344" t="s">
        <v>673</v>
      </c>
      <c r="D48" s="61">
        <v>0</v>
      </c>
      <c r="E48" s="61">
        <v>0</v>
      </c>
      <c r="F48" s="61">
        <v>0</v>
      </c>
      <c r="G48" s="61">
        <v>0</v>
      </c>
      <c r="H48" s="61">
        <v>0</v>
      </c>
      <c r="I48" s="61">
        <v>0</v>
      </c>
      <c r="J48" s="61">
        <v>0</v>
      </c>
      <c r="K48" s="61">
        <v>0</v>
      </c>
      <c r="L48" s="61">
        <v>0</v>
      </c>
      <c r="M48" s="61">
        <v>0</v>
      </c>
      <c r="N48" s="61">
        <v>0</v>
      </c>
      <c r="O48" s="61">
        <v>0</v>
      </c>
      <c r="P48" s="61">
        <v>0</v>
      </c>
      <c r="Q48" s="61">
        <v>0</v>
      </c>
      <c r="R48" s="61">
        <v>0</v>
      </c>
      <c r="S48" s="61">
        <v>0</v>
      </c>
      <c r="T48" s="61">
        <v>0</v>
      </c>
      <c r="U48" s="61">
        <v>0</v>
      </c>
      <c r="V48" s="61">
        <v>0</v>
      </c>
      <c r="W48" s="61">
        <v>0</v>
      </c>
      <c r="X48" s="61">
        <v>0</v>
      </c>
      <c r="Y48" s="61">
        <v>0</v>
      </c>
      <c r="Z48" s="61">
        <v>0</v>
      </c>
      <c r="AA48" s="61">
        <v>0</v>
      </c>
      <c r="AB48" s="61">
        <v>0</v>
      </c>
      <c r="AC48" s="61">
        <v>0</v>
      </c>
      <c r="AD48" s="61">
        <v>0</v>
      </c>
      <c r="AE48" s="61">
        <v>0</v>
      </c>
      <c r="AF48" s="61">
        <v>0</v>
      </c>
      <c r="AG48" s="61">
        <v>0</v>
      </c>
      <c r="AH48" s="61">
        <v>0</v>
      </c>
      <c r="AI48" s="61">
        <v>0</v>
      </c>
      <c r="AJ48" s="61">
        <v>0</v>
      </c>
      <c r="AK48" s="61">
        <v>0</v>
      </c>
      <c r="AL48" s="61">
        <v>0</v>
      </c>
      <c r="AM48" s="61">
        <v>0</v>
      </c>
      <c r="AN48" s="61">
        <v>0</v>
      </c>
      <c r="AO48" s="61">
        <v>0</v>
      </c>
      <c r="AP48" s="61">
        <v>0</v>
      </c>
      <c r="AQ48" s="61">
        <f t="shared" si="0"/>
        <v>0</v>
      </c>
      <c r="AT48" s="33"/>
    </row>
    <row r="49" spans="1:46" ht="33" customHeight="1">
      <c r="A49" s="32">
        <v>139</v>
      </c>
      <c r="B49" s="343" t="s">
        <v>65</v>
      </c>
      <c r="C49" s="344" t="s">
        <v>673</v>
      </c>
      <c r="D49" s="61">
        <v>0</v>
      </c>
      <c r="E49" s="61">
        <v>0</v>
      </c>
      <c r="F49" s="61">
        <v>0</v>
      </c>
      <c r="G49" s="61">
        <v>14775.4</v>
      </c>
      <c r="H49" s="61">
        <v>0</v>
      </c>
      <c r="I49" s="61">
        <v>0</v>
      </c>
      <c r="J49" s="61">
        <v>0</v>
      </c>
      <c r="K49" s="61">
        <v>0</v>
      </c>
      <c r="L49" s="61">
        <v>0</v>
      </c>
      <c r="M49" s="61">
        <v>0</v>
      </c>
      <c r="N49" s="61">
        <v>0</v>
      </c>
      <c r="O49" s="61">
        <v>0</v>
      </c>
      <c r="P49" s="61">
        <v>0</v>
      </c>
      <c r="Q49" s="61">
        <v>0</v>
      </c>
      <c r="R49" s="61">
        <v>0</v>
      </c>
      <c r="S49" s="61">
        <v>0</v>
      </c>
      <c r="T49" s="61">
        <v>0</v>
      </c>
      <c r="U49" s="61">
        <v>0</v>
      </c>
      <c r="V49" s="61">
        <v>0</v>
      </c>
      <c r="W49" s="61">
        <v>0</v>
      </c>
      <c r="X49" s="61">
        <v>0</v>
      </c>
      <c r="Y49" s="61">
        <v>0</v>
      </c>
      <c r="Z49" s="61">
        <v>0</v>
      </c>
      <c r="AA49" s="61">
        <v>0</v>
      </c>
      <c r="AB49" s="61">
        <v>0</v>
      </c>
      <c r="AC49" s="61">
        <v>0</v>
      </c>
      <c r="AD49" s="61">
        <v>0</v>
      </c>
      <c r="AE49" s="61">
        <v>0</v>
      </c>
      <c r="AF49" s="61">
        <v>0</v>
      </c>
      <c r="AG49" s="61">
        <v>0</v>
      </c>
      <c r="AH49" s="61">
        <v>0</v>
      </c>
      <c r="AI49" s="61">
        <v>0</v>
      </c>
      <c r="AJ49" s="61">
        <v>0</v>
      </c>
      <c r="AK49" s="61">
        <v>0</v>
      </c>
      <c r="AL49" s="61">
        <v>0</v>
      </c>
      <c r="AM49" s="61">
        <v>0</v>
      </c>
      <c r="AN49" s="61">
        <v>0</v>
      </c>
      <c r="AO49" s="61">
        <v>0</v>
      </c>
      <c r="AP49" s="61">
        <v>0</v>
      </c>
      <c r="AQ49" s="61">
        <f t="shared" si="0"/>
        <v>14775.4</v>
      </c>
      <c r="AT49" s="33"/>
    </row>
    <row r="50" spans="1:46" ht="33" customHeight="1">
      <c r="A50" s="32">
        <v>140</v>
      </c>
      <c r="B50" s="343" t="s">
        <v>1282</v>
      </c>
      <c r="C50" s="344" t="s">
        <v>673</v>
      </c>
      <c r="D50" s="61">
        <v>0</v>
      </c>
      <c r="E50" s="61">
        <v>0</v>
      </c>
      <c r="F50" s="61">
        <v>0</v>
      </c>
      <c r="G50" s="61">
        <v>8171</v>
      </c>
      <c r="H50" s="61">
        <v>0</v>
      </c>
      <c r="I50" s="61">
        <v>0</v>
      </c>
      <c r="J50" s="61">
        <v>0</v>
      </c>
      <c r="K50" s="61">
        <v>0</v>
      </c>
      <c r="L50" s="61">
        <v>0</v>
      </c>
      <c r="M50" s="61">
        <v>0</v>
      </c>
      <c r="N50" s="61">
        <v>0</v>
      </c>
      <c r="O50" s="61">
        <v>0</v>
      </c>
      <c r="P50" s="61">
        <v>0</v>
      </c>
      <c r="Q50" s="61">
        <v>0</v>
      </c>
      <c r="R50" s="61">
        <v>0</v>
      </c>
      <c r="S50" s="61">
        <v>0</v>
      </c>
      <c r="T50" s="61">
        <v>0</v>
      </c>
      <c r="U50" s="61">
        <v>0</v>
      </c>
      <c r="V50" s="61">
        <v>0</v>
      </c>
      <c r="W50" s="61">
        <v>0</v>
      </c>
      <c r="X50" s="61">
        <v>0</v>
      </c>
      <c r="Y50" s="61">
        <v>0</v>
      </c>
      <c r="Z50" s="61">
        <v>0</v>
      </c>
      <c r="AA50" s="61">
        <v>0</v>
      </c>
      <c r="AB50" s="61">
        <v>0</v>
      </c>
      <c r="AC50" s="61">
        <v>0</v>
      </c>
      <c r="AD50" s="61">
        <v>0</v>
      </c>
      <c r="AE50" s="61">
        <v>0</v>
      </c>
      <c r="AF50" s="61">
        <v>0</v>
      </c>
      <c r="AG50" s="61">
        <v>0</v>
      </c>
      <c r="AH50" s="61">
        <v>0</v>
      </c>
      <c r="AI50" s="61">
        <v>0</v>
      </c>
      <c r="AJ50" s="61">
        <v>0</v>
      </c>
      <c r="AK50" s="61">
        <v>0</v>
      </c>
      <c r="AL50" s="61">
        <v>0</v>
      </c>
      <c r="AM50" s="61">
        <v>0</v>
      </c>
      <c r="AN50" s="61">
        <v>0</v>
      </c>
      <c r="AO50" s="61">
        <v>0</v>
      </c>
      <c r="AP50" s="61">
        <v>0</v>
      </c>
      <c r="AQ50" s="61">
        <f t="shared" si="0"/>
        <v>8171</v>
      </c>
      <c r="AT50" s="33"/>
    </row>
    <row r="51" spans="1:46" ht="33" customHeight="1">
      <c r="A51" s="32">
        <v>141</v>
      </c>
      <c r="B51" s="343" t="s">
        <v>66</v>
      </c>
      <c r="C51" s="344" t="s">
        <v>673</v>
      </c>
      <c r="D51" s="61">
        <v>0</v>
      </c>
      <c r="E51" s="61">
        <v>0</v>
      </c>
      <c r="F51" s="61">
        <v>0</v>
      </c>
      <c r="G51" s="61">
        <v>0</v>
      </c>
      <c r="H51" s="61">
        <v>0</v>
      </c>
      <c r="I51" s="61">
        <v>0</v>
      </c>
      <c r="J51" s="61">
        <v>0</v>
      </c>
      <c r="K51" s="61">
        <v>0</v>
      </c>
      <c r="L51" s="61">
        <v>0</v>
      </c>
      <c r="M51" s="61">
        <v>0</v>
      </c>
      <c r="N51" s="61">
        <v>0</v>
      </c>
      <c r="O51" s="61">
        <v>0</v>
      </c>
      <c r="P51" s="61">
        <v>0</v>
      </c>
      <c r="Q51" s="61">
        <v>0</v>
      </c>
      <c r="R51" s="61">
        <v>0</v>
      </c>
      <c r="S51" s="61">
        <v>0</v>
      </c>
      <c r="T51" s="61">
        <v>0</v>
      </c>
      <c r="U51" s="61">
        <v>0</v>
      </c>
      <c r="V51" s="61">
        <v>0</v>
      </c>
      <c r="W51" s="61">
        <v>0</v>
      </c>
      <c r="X51" s="61">
        <v>0</v>
      </c>
      <c r="Y51" s="61">
        <v>0</v>
      </c>
      <c r="Z51" s="61">
        <v>0</v>
      </c>
      <c r="AA51" s="61">
        <v>0</v>
      </c>
      <c r="AB51" s="61">
        <v>0</v>
      </c>
      <c r="AC51" s="61">
        <v>0</v>
      </c>
      <c r="AD51" s="61">
        <v>0</v>
      </c>
      <c r="AE51" s="61">
        <v>0</v>
      </c>
      <c r="AF51" s="61">
        <v>0</v>
      </c>
      <c r="AG51" s="61">
        <v>0</v>
      </c>
      <c r="AH51" s="61">
        <v>0</v>
      </c>
      <c r="AI51" s="61">
        <v>0</v>
      </c>
      <c r="AJ51" s="61">
        <v>0</v>
      </c>
      <c r="AK51" s="61">
        <v>0</v>
      </c>
      <c r="AL51" s="61">
        <v>0</v>
      </c>
      <c r="AM51" s="61">
        <v>0</v>
      </c>
      <c r="AN51" s="61">
        <v>0</v>
      </c>
      <c r="AO51" s="61">
        <v>0</v>
      </c>
      <c r="AP51" s="61">
        <v>0</v>
      </c>
      <c r="AQ51" s="61">
        <f t="shared" si="0"/>
        <v>0</v>
      </c>
      <c r="AT51" s="33"/>
    </row>
    <row r="52" spans="1:46" ht="33" customHeight="1">
      <c r="A52" s="32">
        <v>142</v>
      </c>
      <c r="B52" s="343" t="s">
        <v>67</v>
      </c>
      <c r="C52" s="344" t="s">
        <v>673</v>
      </c>
      <c r="D52" s="61">
        <v>0</v>
      </c>
      <c r="E52" s="61">
        <v>0</v>
      </c>
      <c r="F52" s="61">
        <v>0</v>
      </c>
      <c r="G52" s="61">
        <v>0</v>
      </c>
      <c r="H52" s="61">
        <v>0</v>
      </c>
      <c r="I52" s="61">
        <v>0</v>
      </c>
      <c r="J52" s="61">
        <v>0</v>
      </c>
      <c r="K52" s="61">
        <v>0</v>
      </c>
      <c r="L52" s="61">
        <v>0</v>
      </c>
      <c r="M52" s="61">
        <v>0</v>
      </c>
      <c r="N52" s="61">
        <v>0</v>
      </c>
      <c r="O52" s="61">
        <v>0</v>
      </c>
      <c r="P52" s="61">
        <v>0</v>
      </c>
      <c r="Q52" s="61">
        <v>0</v>
      </c>
      <c r="R52" s="61">
        <v>0</v>
      </c>
      <c r="S52" s="61">
        <v>0</v>
      </c>
      <c r="T52" s="61">
        <v>0</v>
      </c>
      <c r="U52" s="61">
        <v>0</v>
      </c>
      <c r="V52" s="61">
        <v>0</v>
      </c>
      <c r="W52" s="61">
        <v>0</v>
      </c>
      <c r="X52" s="61">
        <v>0</v>
      </c>
      <c r="Y52" s="61">
        <v>0</v>
      </c>
      <c r="Z52" s="61">
        <v>0</v>
      </c>
      <c r="AA52" s="61">
        <v>0</v>
      </c>
      <c r="AB52" s="61">
        <v>0</v>
      </c>
      <c r="AC52" s="61">
        <v>0</v>
      </c>
      <c r="AD52" s="61">
        <v>0</v>
      </c>
      <c r="AE52" s="61">
        <v>0</v>
      </c>
      <c r="AF52" s="61">
        <v>0</v>
      </c>
      <c r="AG52" s="61">
        <v>0</v>
      </c>
      <c r="AH52" s="61">
        <v>0</v>
      </c>
      <c r="AI52" s="61">
        <v>0</v>
      </c>
      <c r="AJ52" s="61">
        <v>0</v>
      </c>
      <c r="AK52" s="61">
        <v>0</v>
      </c>
      <c r="AL52" s="61">
        <v>0</v>
      </c>
      <c r="AM52" s="61">
        <v>0</v>
      </c>
      <c r="AN52" s="61">
        <v>0</v>
      </c>
      <c r="AO52" s="61">
        <v>0</v>
      </c>
      <c r="AP52" s="61">
        <v>0</v>
      </c>
      <c r="AQ52" s="61">
        <f t="shared" si="0"/>
        <v>0</v>
      </c>
      <c r="AT52" s="33"/>
    </row>
    <row r="53" spans="1:46" ht="33" customHeight="1">
      <c r="A53" s="32">
        <v>143</v>
      </c>
      <c r="B53" s="343" t="s">
        <v>68</v>
      </c>
      <c r="C53" s="344" t="s">
        <v>673</v>
      </c>
      <c r="D53" s="61">
        <v>0</v>
      </c>
      <c r="E53" s="61">
        <v>0</v>
      </c>
      <c r="F53" s="61">
        <v>0</v>
      </c>
      <c r="G53" s="61">
        <v>0</v>
      </c>
      <c r="H53" s="61">
        <v>0</v>
      </c>
      <c r="I53" s="61">
        <v>0</v>
      </c>
      <c r="J53" s="61">
        <v>0</v>
      </c>
      <c r="K53" s="61">
        <v>0</v>
      </c>
      <c r="L53" s="61">
        <v>0</v>
      </c>
      <c r="M53" s="61">
        <v>0</v>
      </c>
      <c r="N53" s="61">
        <v>0</v>
      </c>
      <c r="O53" s="61">
        <v>0</v>
      </c>
      <c r="P53" s="61">
        <v>0</v>
      </c>
      <c r="Q53" s="61">
        <v>0</v>
      </c>
      <c r="R53" s="61">
        <v>0</v>
      </c>
      <c r="S53" s="61">
        <v>0</v>
      </c>
      <c r="T53" s="61">
        <v>0</v>
      </c>
      <c r="U53" s="61">
        <v>0</v>
      </c>
      <c r="V53" s="61">
        <v>0</v>
      </c>
      <c r="W53" s="61">
        <v>0</v>
      </c>
      <c r="X53" s="61">
        <v>0</v>
      </c>
      <c r="Y53" s="61">
        <v>0</v>
      </c>
      <c r="Z53" s="61">
        <v>0</v>
      </c>
      <c r="AA53" s="61">
        <v>0</v>
      </c>
      <c r="AB53" s="61">
        <v>0</v>
      </c>
      <c r="AC53" s="61">
        <v>0</v>
      </c>
      <c r="AD53" s="61">
        <v>0</v>
      </c>
      <c r="AE53" s="61">
        <v>0</v>
      </c>
      <c r="AF53" s="61">
        <v>0</v>
      </c>
      <c r="AG53" s="61">
        <v>0</v>
      </c>
      <c r="AH53" s="61">
        <v>0</v>
      </c>
      <c r="AI53" s="61">
        <v>0</v>
      </c>
      <c r="AJ53" s="61">
        <v>0</v>
      </c>
      <c r="AK53" s="61">
        <v>0</v>
      </c>
      <c r="AL53" s="61">
        <v>0</v>
      </c>
      <c r="AM53" s="61">
        <v>0</v>
      </c>
      <c r="AN53" s="61">
        <v>0</v>
      </c>
      <c r="AO53" s="61">
        <v>0</v>
      </c>
      <c r="AP53" s="61">
        <v>0</v>
      </c>
      <c r="AQ53" s="61">
        <f t="shared" si="0"/>
        <v>0</v>
      </c>
      <c r="AT53" s="33"/>
    </row>
    <row r="54" spans="1:46" ht="33" customHeight="1">
      <c r="A54" s="32">
        <v>144</v>
      </c>
      <c r="B54" s="343" t="s">
        <v>1283</v>
      </c>
      <c r="C54" s="344" t="s">
        <v>673</v>
      </c>
      <c r="D54" s="61">
        <v>0</v>
      </c>
      <c r="E54" s="61">
        <v>0</v>
      </c>
      <c r="F54" s="61">
        <v>0</v>
      </c>
      <c r="G54" s="61">
        <v>0</v>
      </c>
      <c r="H54" s="61">
        <v>0</v>
      </c>
      <c r="I54" s="61">
        <v>0</v>
      </c>
      <c r="J54" s="61">
        <v>0</v>
      </c>
      <c r="K54" s="61">
        <v>0</v>
      </c>
      <c r="L54" s="61">
        <v>0</v>
      </c>
      <c r="M54" s="61">
        <v>0</v>
      </c>
      <c r="N54" s="61">
        <v>0</v>
      </c>
      <c r="O54" s="61">
        <v>0</v>
      </c>
      <c r="P54" s="61">
        <v>0</v>
      </c>
      <c r="Q54" s="61">
        <v>0</v>
      </c>
      <c r="R54" s="61">
        <v>0</v>
      </c>
      <c r="S54" s="61">
        <v>0</v>
      </c>
      <c r="T54" s="61">
        <v>0</v>
      </c>
      <c r="U54" s="61">
        <v>0</v>
      </c>
      <c r="V54" s="61">
        <v>0</v>
      </c>
      <c r="W54" s="61">
        <v>0</v>
      </c>
      <c r="X54" s="61">
        <v>0</v>
      </c>
      <c r="Y54" s="61">
        <v>0</v>
      </c>
      <c r="Z54" s="61">
        <v>0</v>
      </c>
      <c r="AA54" s="61">
        <v>0</v>
      </c>
      <c r="AB54" s="61">
        <v>0</v>
      </c>
      <c r="AC54" s="61">
        <v>0</v>
      </c>
      <c r="AD54" s="61">
        <v>0</v>
      </c>
      <c r="AE54" s="61">
        <v>0</v>
      </c>
      <c r="AF54" s="61">
        <v>0</v>
      </c>
      <c r="AG54" s="61">
        <v>0</v>
      </c>
      <c r="AH54" s="61">
        <v>0</v>
      </c>
      <c r="AI54" s="61">
        <v>0</v>
      </c>
      <c r="AJ54" s="61">
        <v>0</v>
      </c>
      <c r="AK54" s="61">
        <v>0</v>
      </c>
      <c r="AL54" s="61">
        <v>0</v>
      </c>
      <c r="AM54" s="61">
        <v>0</v>
      </c>
      <c r="AN54" s="61">
        <v>0</v>
      </c>
      <c r="AO54" s="61">
        <v>0</v>
      </c>
      <c r="AP54" s="61">
        <v>0</v>
      </c>
      <c r="AQ54" s="61">
        <f t="shared" si="0"/>
        <v>0</v>
      </c>
      <c r="AT54" s="33"/>
    </row>
    <row r="55" spans="1:46" ht="33" customHeight="1">
      <c r="A55" s="32">
        <v>145</v>
      </c>
      <c r="B55" s="343" t="s">
        <v>69</v>
      </c>
      <c r="C55" s="344" t="s">
        <v>673</v>
      </c>
      <c r="D55" s="61">
        <v>0</v>
      </c>
      <c r="E55" s="61">
        <v>0</v>
      </c>
      <c r="F55" s="61">
        <v>0</v>
      </c>
      <c r="G55" s="61">
        <v>494</v>
      </c>
      <c r="H55" s="61">
        <v>0</v>
      </c>
      <c r="I55" s="61">
        <v>0</v>
      </c>
      <c r="J55" s="61">
        <v>0</v>
      </c>
      <c r="K55" s="61">
        <v>0</v>
      </c>
      <c r="L55" s="61">
        <v>0</v>
      </c>
      <c r="M55" s="61">
        <v>0</v>
      </c>
      <c r="N55" s="61">
        <v>0</v>
      </c>
      <c r="O55" s="61">
        <v>0</v>
      </c>
      <c r="P55" s="61">
        <v>0</v>
      </c>
      <c r="Q55" s="61">
        <v>0</v>
      </c>
      <c r="R55" s="61">
        <v>0</v>
      </c>
      <c r="S55" s="61">
        <v>0</v>
      </c>
      <c r="T55" s="61">
        <v>0</v>
      </c>
      <c r="U55" s="61">
        <v>0</v>
      </c>
      <c r="V55" s="61">
        <v>0</v>
      </c>
      <c r="W55" s="61">
        <v>0</v>
      </c>
      <c r="X55" s="61">
        <v>0</v>
      </c>
      <c r="Y55" s="61">
        <v>0</v>
      </c>
      <c r="Z55" s="61">
        <v>0</v>
      </c>
      <c r="AA55" s="61">
        <v>0</v>
      </c>
      <c r="AB55" s="61">
        <v>0</v>
      </c>
      <c r="AC55" s="61">
        <v>0</v>
      </c>
      <c r="AD55" s="61">
        <v>0</v>
      </c>
      <c r="AE55" s="61">
        <v>0</v>
      </c>
      <c r="AF55" s="61">
        <v>0</v>
      </c>
      <c r="AG55" s="61">
        <v>0</v>
      </c>
      <c r="AH55" s="61">
        <v>0</v>
      </c>
      <c r="AI55" s="61">
        <v>0</v>
      </c>
      <c r="AJ55" s="61">
        <v>0</v>
      </c>
      <c r="AK55" s="61">
        <v>0</v>
      </c>
      <c r="AL55" s="61">
        <v>0</v>
      </c>
      <c r="AM55" s="61">
        <v>0</v>
      </c>
      <c r="AN55" s="61">
        <v>0</v>
      </c>
      <c r="AO55" s="61">
        <v>0</v>
      </c>
      <c r="AP55" s="61">
        <v>0</v>
      </c>
      <c r="AQ55" s="61">
        <f t="shared" si="0"/>
        <v>494</v>
      </c>
      <c r="AT55" s="33"/>
    </row>
    <row r="56" spans="1:46" ht="33" customHeight="1">
      <c r="A56" s="32">
        <v>146</v>
      </c>
      <c r="B56" s="343" t="s">
        <v>70</v>
      </c>
      <c r="C56" s="344" t="s">
        <v>673</v>
      </c>
      <c r="D56" s="61">
        <v>0</v>
      </c>
      <c r="E56" s="61">
        <v>0</v>
      </c>
      <c r="F56" s="61">
        <v>0</v>
      </c>
      <c r="G56" s="61">
        <v>0</v>
      </c>
      <c r="H56" s="61">
        <v>0</v>
      </c>
      <c r="I56" s="61">
        <v>0</v>
      </c>
      <c r="J56" s="61">
        <v>0</v>
      </c>
      <c r="K56" s="61">
        <v>0</v>
      </c>
      <c r="L56" s="61">
        <v>0</v>
      </c>
      <c r="M56" s="61">
        <v>0</v>
      </c>
      <c r="N56" s="61">
        <v>0</v>
      </c>
      <c r="O56" s="61">
        <v>0</v>
      </c>
      <c r="P56" s="61">
        <v>0</v>
      </c>
      <c r="Q56" s="61">
        <v>0</v>
      </c>
      <c r="R56" s="61">
        <v>0</v>
      </c>
      <c r="S56" s="61">
        <v>0</v>
      </c>
      <c r="T56" s="61">
        <v>0</v>
      </c>
      <c r="U56" s="61">
        <v>0</v>
      </c>
      <c r="V56" s="61">
        <v>0</v>
      </c>
      <c r="W56" s="61">
        <v>0</v>
      </c>
      <c r="X56" s="61">
        <v>0</v>
      </c>
      <c r="Y56" s="61">
        <v>0</v>
      </c>
      <c r="Z56" s="61">
        <v>0</v>
      </c>
      <c r="AA56" s="61">
        <v>0</v>
      </c>
      <c r="AB56" s="61">
        <v>0</v>
      </c>
      <c r="AC56" s="61">
        <v>0</v>
      </c>
      <c r="AD56" s="61">
        <v>0</v>
      </c>
      <c r="AE56" s="61">
        <v>0</v>
      </c>
      <c r="AF56" s="61">
        <v>0</v>
      </c>
      <c r="AG56" s="61">
        <v>0</v>
      </c>
      <c r="AH56" s="61">
        <v>0</v>
      </c>
      <c r="AI56" s="61">
        <v>0</v>
      </c>
      <c r="AJ56" s="61">
        <v>0</v>
      </c>
      <c r="AK56" s="61">
        <v>0</v>
      </c>
      <c r="AL56" s="61">
        <v>0</v>
      </c>
      <c r="AM56" s="61">
        <v>0</v>
      </c>
      <c r="AN56" s="61">
        <v>0</v>
      </c>
      <c r="AO56" s="61">
        <v>0</v>
      </c>
      <c r="AP56" s="61">
        <v>0</v>
      </c>
      <c r="AQ56" s="61">
        <f t="shared" si="0"/>
        <v>0</v>
      </c>
      <c r="AT56" s="33"/>
    </row>
    <row r="57" spans="1:46" ht="33" customHeight="1">
      <c r="A57" s="32">
        <v>147</v>
      </c>
      <c r="B57" s="343" t="s">
        <v>1243</v>
      </c>
      <c r="C57" s="344" t="s">
        <v>673</v>
      </c>
      <c r="D57" s="61">
        <v>0</v>
      </c>
      <c r="E57" s="61">
        <v>0</v>
      </c>
      <c r="F57" s="61">
        <v>0</v>
      </c>
      <c r="G57" s="61">
        <v>0</v>
      </c>
      <c r="H57" s="61">
        <v>0</v>
      </c>
      <c r="I57" s="61">
        <v>0</v>
      </c>
      <c r="J57" s="61">
        <v>0</v>
      </c>
      <c r="K57" s="61">
        <v>0</v>
      </c>
      <c r="L57" s="61">
        <v>0</v>
      </c>
      <c r="M57" s="61">
        <v>0</v>
      </c>
      <c r="N57" s="61">
        <v>0</v>
      </c>
      <c r="O57" s="61">
        <v>0</v>
      </c>
      <c r="P57" s="61">
        <v>0</v>
      </c>
      <c r="Q57" s="61">
        <v>0</v>
      </c>
      <c r="R57" s="61">
        <v>0</v>
      </c>
      <c r="S57" s="61">
        <v>0</v>
      </c>
      <c r="T57" s="61">
        <v>0</v>
      </c>
      <c r="U57" s="61">
        <v>0</v>
      </c>
      <c r="V57" s="61">
        <v>0</v>
      </c>
      <c r="W57" s="61">
        <v>0</v>
      </c>
      <c r="X57" s="61">
        <v>0</v>
      </c>
      <c r="Y57" s="61">
        <v>0</v>
      </c>
      <c r="Z57" s="61">
        <v>0</v>
      </c>
      <c r="AA57" s="61">
        <v>0</v>
      </c>
      <c r="AB57" s="61">
        <v>0</v>
      </c>
      <c r="AC57" s="61">
        <v>0</v>
      </c>
      <c r="AD57" s="61">
        <v>0</v>
      </c>
      <c r="AE57" s="61">
        <v>0</v>
      </c>
      <c r="AF57" s="61">
        <v>0</v>
      </c>
      <c r="AG57" s="61">
        <v>0</v>
      </c>
      <c r="AH57" s="61">
        <v>0</v>
      </c>
      <c r="AI57" s="61">
        <v>0</v>
      </c>
      <c r="AJ57" s="61">
        <v>0</v>
      </c>
      <c r="AK57" s="61">
        <v>0</v>
      </c>
      <c r="AL57" s="61">
        <v>0</v>
      </c>
      <c r="AM57" s="61">
        <v>0</v>
      </c>
      <c r="AN57" s="61">
        <v>0</v>
      </c>
      <c r="AO57" s="61">
        <v>0</v>
      </c>
      <c r="AP57" s="61">
        <v>0</v>
      </c>
      <c r="AQ57" s="61">
        <f t="shared" si="0"/>
        <v>0</v>
      </c>
      <c r="AT57" s="33"/>
    </row>
    <row r="58" spans="1:46" ht="33" customHeight="1">
      <c r="A58" s="32">
        <v>148</v>
      </c>
      <c r="B58" s="343" t="s">
        <v>71</v>
      </c>
      <c r="C58" s="344" t="s">
        <v>673</v>
      </c>
      <c r="D58" s="61">
        <v>0</v>
      </c>
      <c r="E58" s="61">
        <v>0</v>
      </c>
      <c r="F58" s="61">
        <v>0</v>
      </c>
      <c r="G58" s="61">
        <v>0</v>
      </c>
      <c r="H58" s="61">
        <v>0</v>
      </c>
      <c r="I58" s="61">
        <v>0</v>
      </c>
      <c r="J58" s="61">
        <v>0</v>
      </c>
      <c r="K58" s="61">
        <v>0</v>
      </c>
      <c r="L58" s="61">
        <v>0</v>
      </c>
      <c r="M58" s="61">
        <v>0</v>
      </c>
      <c r="N58" s="61">
        <v>0</v>
      </c>
      <c r="O58" s="61">
        <v>0</v>
      </c>
      <c r="P58" s="61">
        <v>0</v>
      </c>
      <c r="Q58" s="61">
        <v>0</v>
      </c>
      <c r="R58" s="61">
        <v>0</v>
      </c>
      <c r="S58" s="61">
        <v>0</v>
      </c>
      <c r="T58" s="61">
        <v>0</v>
      </c>
      <c r="U58" s="61">
        <v>0</v>
      </c>
      <c r="V58" s="61">
        <v>0</v>
      </c>
      <c r="W58" s="61">
        <v>0</v>
      </c>
      <c r="X58" s="61">
        <v>0</v>
      </c>
      <c r="Y58" s="61">
        <v>0</v>
      </c>
      <c r="Z58" s="61">
        <v>0</v>
      </c>
      <c r="AA58" s="61">
        <v>0</v>
      </c>
      <c r="AB58" s="61">
        <v>0</v>
      </c>
      <c r="AC58" s="61">
        <v>0</v>
      </c>
      <c r="AD58" s="61">
        <v>0</v>
      </c>
      <c r="AE58" s="61">
        <v>0</v>
      </c>
      <c r="AF58" s="61">
        <v>0</v>
      </c>
      <c r="AG58" s="61">
        <v>0</v>
      </c>
      <c r="AH58" s="61">
        <v>0</v>
      </c>
      <c r="AI58" s="61">
        <v>0</v>
      </c>
      <c r="AJ58" s="61">
        <v>0</v>
      </c>
      <c r="AK58" s="61">
        <v>0</v>
      </c>
      <c r="AL58" s="61">
        <v>0</v>
      </c>
      <c r="AM58" s="61">
        <v>0</v>
      </c>
      <c r="AN58" s="61">
        <v>0</v>
      </c>
      <c r="AO58" s="61">
        <v>0</v>
      </c>
      <c r="AP58" s="61">
        <v>0</v>
      </c>
      <c r="AQ58" s="61">
        <f t="shared" si="0"/>
        <v>0</v>
      </c>
      <c r="AT58" s="33"/>
    </row>
    <row r="59" spans="1:46" ht="33" customHeight="1">
      <c r="A59" s="32">
        <v>150</v>
      </c>
      <c r="B59" s="343" t="s">
        <v>72</v>
      </c>
      <c r="C59" s="344" t="s">
        <v>3606</v>
      </c>
      <c r="D59" s="61">
        <v>0</v>
      </c>
      <c r="E59" s="61">
        <v>0</v>
      </c>
      <c r="F59" s="61">
        <v>0</v>
      </c>
      <c r="G59" s="61">
        <v>0</v>
      </c>
      <c r="H59" s="61">
        <v>0</v>
      </c>
      <c r="I59" s="61">
        <v>0</v>
      </c>
      <c r="J59" s="61">
        <v>0</v>
      </c>
      <c r="K59" s="61">
        <v>0</v>
      </c>
      <c r="L59" s="61">
        <v>0</v>
      </c>
      <c r="M59" s="61">
        <v>0</v>
      </c>
      <c r="N59" s="61">
        <v>0</v>
      </c>
      <c r="O59" s="61">
        <v>0</v>
      </c>
      <c r="P59" s="61">
        <v>0</v>
      </c>
      <c r="Q59" s="61">
        <v>0</v>
      </c>
      <c r="R59" s="61">
        <v>0</v>
      </c>
      <c r="S59" s="61">
        <v>0</v>
      </c>
      <c r="T59" s="61">
        <v>0</v>
      </c>
      <c r="U59" s="61">
        <v>0</v>
      </c>
      <c r="V59" s="61">
        <v>0</v>
      </c>
      <c r="W59" s="61">
        <v>0</v>
      </c>
      <c r="X59" s="61">
        <v>0</v>
      </c>
      <c r="Y59" s="61">
        <v>0</v>
      </c>
      <c r="Z59" s="61">
        <v>0</v>
      </c>
      <c r="AA59" s="61">
        <v>0</v>
      </c>
      <c r="AB59" s="61">
        <v>0</v>
      </c>
      <c r="AC59" s="61">
        <v>0</v>
      </c>
      <c r="AD59" s="61">
        <v>0</v>
      </c>
      <c r="AE59" s="61">
        <v>0</v>
      </c>
      <c r="AF59" s="61">
        <v>0</v>
      </c>
      <c r="AG59" s="61">
        <v>0</v>
      </c>
      <c r="AH59" s="61">
        <v>0</v>
      </c>
      <c r="AI59" s="61">
        <v>0</v>
      </c>
      <c r="AJ59" s="61">
        <v>0</v>
      </c>
      <c r="AK59" s="61">
        <v>0</v>
      </c>
      <c r="AL59" s="61">
        <v>0</v>
      </c>
      <c r="AM59" s="61">
        <v>0</v>
      </c>
      <c r="AN59" s="61">
        <v>0</v>
      </c>
      <c r="AO59" s="61">
        <v>0</v>
      </c>
      <c r="AP59" s="61">
        <v>0</v>
      </c>
      <c r="AQ59" s="61">
        <f t="shared" si="0"/>
        <v>0</v>
      </c>
      <c r="AT59" s="33"/>
    </row>
    <row r="60" spans="1:46" ht="33" customHeight="1">
      <c r="A60" s="32">
        <v>152</v>
      </c>
      <c r="B60" s="343" t="s">
        <v>73</v>
      </c>
      <c r="C60" s="344" t="s">
        <v>652</v>
      </c>
      <c r="D60" s="61">
        <v>0</v>
      </c>
      <c r="E60" s="61">
        <v>0</v>
      </c>
      <c r="F60" s="61">
        <v>0</v>
      </c>
      <c r="G60" s="61">
        <f>388.21-388.21</f>
        <v>0</v>
      </c>
      <c r="H60" s="61">
        <v>0</v>
      </c>
      <c r="I60" s="61">
        <v>0</v>
      </c>
      <c r="J60" s="61">
        <v>0</v>
      </c>
      <c r="K60" s="61">
        <v>0</v>
      </c>
      <c r="L60" s="61">
        <v>0</v>
      </c>
      <c r="M60" s="61">
        <v>0</v>
      </c>
      <c r="N60" s="61">
        <v>0</v>
      </c>
      <c r="O60" s="61">
        <v>0</v>
      </c>
      <c r="P60" s="61">
        <v>0</v>
      </c>
      <c r="Q60" s="61">
        <v>0</v>
      </c>
      <c r="R60" s="61">
        <v>0</v>
      </c>
      <c r="S60" s="61">
        <v>0</v>
      </c>
      <c r="T60" s="61">
        <v>0</v>
      </c>
      <c r="U60" s="61">
        <v>0</v>
      </c>
      <c r="V60" s="61">
        <v>0</v>
      </c>
      <c r="W60" s="61">
        <v>0</v>
      </c>
      <c r="X60" s="61">
        <v>0</v>
      </c>
      <c r="Y60" s="61">
        <v>0</v>
      </c>
      <c r="Z60" s="61">
        <v>0</v>
      </c>
      <c r="AA60" s="61">
        <v>0</v>
      </c>
      <c r="AB60" s="61">
        <v>0</v>
      </c>
      <c r="AC60" s="61">
        <v>0</v>
      </c>
      <c r="AD60" s="61">
        <v>0</v>
      </c>
      <c r="AE60" s="61">
        <v>0</v>
      </c>
      <c r="AF60" s="61">
        <v>0</v>
      </c>
      <c r="AG60" s="61">
        <v>0</v>
      </c>
      <c r="AH60" s="61">
        <v>0</v>
      </c>
      <c r="AI60" s="61">
        <v>0</v>
      </c>
      <c r="AJ60" s="61">
        <v>0</v>
      </c>
      <c r="AK60" s="61">
        <v>0</v>
      </c>
      <c r="AL60" s="61">
        <v>0</v>
      </c>
      <c r="AM60" s="61">
        <v>0</v>
      </c>
      <c r="AN60" s="61">
        <v>0</v>
      </c>
      <c r="AO60" s="61">
        <v>0</v>
      </c>
      <c r="AP60" s="61">
        <v>0</v>
      </c>
      <c r="AQ60" s="61">
        <f t="shared" si="0"/>
        <v>0</v>
      </c>
      <c r="AT60" s="33"/>
    </row>
    <row r="61" spans="1:46" ht="33" customHeight="1">
      <c r="A61" s="32">
        <v>153</v>
      </c>
      <c r="B61" s="343" t="s">
        <v>74</v>
      </c>
      <c r="C61" s="344" t="s">
        <v>673</v>
      </c>
      <c r="D61" s="61">
        <v>0</v>
      </c>
      <c r="E61" s="61">
        <v>0</v>
      </c>
      <c r="F61" s="61">
        <v>0</v>
      </c>
      <c r="G61" s="61">
        <v>0</v>
      </c>
      <c r="H61" s="61">
        <v>0</v>
      </c>
      <c r="I61" s="61">
        <v>0</v>
      </c>
      <c r="J61" s="61">
        <v>0</v>
      </c>
      <c r="K61" s="61">
        <v>0</v>
      </c>
      <c r="L61" s="61">
        <v>0</v>
      </c>
      <c r="M61" s="61">
        <v>0</v>
      </c>
      <c r="N61" s="61">
        <v>0</v>
      </c>
      <c r="O61" s="61">
        <v>0</v>
      </c>
      <c r="P61" s="61">
        <v>0</v>
      </c>
      <c r="Q61" s="61">
        <v>0</v>
      </c>
      <c r="R61" s="61">
        <v>0</v>
      </c>
      <c r="S61" s="61">
        <v>0</v>
      </c>
      <c r="T61" s="61">
        <v>0</v>
      </c>
      <c r="U61" s="61">
        <v>0</v>
      </c>
      <c r="V61" s="61">
        <v>0</v>
      </c>
      <c r="W61" s="61">
        <v>0</v>
      </c>
      <c r="X61" s="61">
        <v>0</v>
      </c>
      <c r="Y61" s="61">
        <v>0</v>
      </c>
      <c r="Z61" s="61">
        <v>0</v>
      </c>
      <c r="AA61" s="61">
        <v>0</v>
      </c>
      <c r="AB61" s="61">
        <v>0</v>
      </c>
      <c r="AC61" s="61">
        <v>0</v>
      </c>
      <c r="AD61" s="61">
        <v>0</v>
      </c>
      <c r="AE61" s="61">
        <v>0</v>
      </c>
      <c r="AF61" s="61">
        <v>0</v>
      </c>
      <c r="AG61" s="61">
        <v>0</v>
      </c>
      <c r="AH61" s="61">
        <v>0</v>
      </c>
      <c r="AI61" s="61">
        <v>0</v>
      </c>
      <c r="AJ61" s="61">
        <v>0</v>
      </c>
      <c r="AK61" s="61">
        <v>0</v>
      </c>
      <c r="AL61" s="61">
        <v>0</v>
      </c>
      <c r="AM61" s="61">
        <v>0</v>
      </c>
      <c r="AN61" s="61">
        <v>0</v>
      </c>
      <c r="AO61" s="61">
        <v>0</v>
      </c>
      <c r="AP61" s="61">
        <v>0</v>
      </c>
      <c r="AQ61" s="61">
        <f t="shared" si="0"/>
        <v>0</v>
      </c>
      <c r="AT61" s="33"/>
    </row>
    <row r="62" spans="1:46" ht="33" customHeight="1">
      <c r="A62" s="32">
        <v>154</v>
      </c>
      <c r="B62" s="343" t="s">
        <v>75</v>
      </c>
      <c r="C62" s="344" t="s">
        <v>673</v>
      </c>
      <c r="D62" s="61">
        <v>0</v>
      </c>
      <c r="E62" s="61">
        <v>0</v>
      </c>
      <c r="F62" s="61">
        <v>0</v>
      </c>
      <c r="G62" s="61">
        <v>2030.36</v>
      </c>
      <c r="H62" s="61">
        <v>0</v>
      </c>
      <c r="I62" s="61">
        <v>0</v>
      </c>
      <c r="J62" s="61">
        <v>0</v>
      </c>
      <c r="K62" s="61">
        <v>0</v>
      </c>
      <c r="L62" s="61">
        <v>0</v>
      </c>
      <c r="M62" s="61">
        <v>0</v>
      </c>
      <c r="N62" s="61">
        <v>0</v>
      </c>
      <c r="O62" s="61">
        <v>0</v>
      </c>
      <c r="P62" s="61">
        <v>0</v>
      </c>
      <c r="Q62" s="61">
        <v>0</v>
      </c>
      <c r="R62" s="61">
        <v>0</v>
      </c>
      <c r="S62" s="61">
        <v>0</v>
      </c>
      <c r="T62" s="61">
        <v>0</v>
      </c>
      <c r="U62" s="61">
        <v>0</v>
      </c>
      <c r="V62" s="61">
        <v>0</v>
      </c>
      <c r="W62" s="61">
        <v>0</v>
      </c>
      <c r="X62" s="61">
        <v>0</v>
      </c>
      <c r="Y62" s="61">
        <v>0</v>
      </c>
      <c r="Z62" s="61">
        <v>0</v>
      </c>
      <c r="AA62" s="61">
        <v>0</v>
      </c>
      <c r="AB62" s="61">
        <v>0</v>
      </c>
      <c r="AC62" s="61">
        <v>0</v>
      </c>
      <c r="AD62" s="61">
        <v>0</v>
      </c>
      <c r="AE62" s="61">
        <v>0</v>
      </c>
      <c r="AF62" s="61">
        <v>0</v>
      </c>
      <c r="AG62" s="61">
        <v>0</v>
      </c>
      <c r="AH62" s="61">
        <v>0</v>
      </c>
      <c r="AI62" s="61">
        <v>0</v>
      </c>
      <c r="AJ62" s="61">
        <v>0</v>
      </c>
      <c r="AK62" s="61">
        <v>0</v>
      </c>
      <c r="AL62" s="61">
        <v>0</v>
      </c>
      <c r="AM62" s="61">
        <v>0</v>
      </c>
      <c r="AN62" s="61">
        <v>0</v>
      </c>
      <c r="AO62" s="61">
        <v>0</v>
      </c>
      <c r="AP62" s="61">
        <v>0</v>
      </c>
      <c r="AQ62" s="61">
        <f t="shared" si="0"/>
        <v>2030.36</v>
      </c>
      <c r="AT62" s="33"/>
    </row>
    <row r="63" spans="1:46" ht="33" customHeight="1">
      <c r="A63" s="32">
        <v>155</v>
      </c>
      <c r="B63" s="343" t="s">
        <v>76</v>
      </c>
      <c r="C63" s="344" t="s">
        <v>651</v>
      </c>
      <c r="D63" s="61">
        <v>0</v>
      </c>
      <c r="E63" s="61">
        <v>0</v>
      </c>
      <c r="F63" s="61">
        <v>0</v>
      </c>
      <c r="G63" s="61">
        <v>24832.44</v>
      </c>
      <c r="H63" s="61">
        <v>0</v>
      </c>
      <c r="I63" s="61">
        <v>0</v>
      </c>
      <c r="J63" s="61">
        <v>0</v>
      </c>
      <c r="K63" s="61">
        <v>0</v>
      </c>
      <c r="L63" s="61">
        <v>0</v>
      </c>
      <c r="M63" s="61">
        <v>0</v>
      </c>
      <c r="N63" s="61">
        <v>0</v>
      </c>
      <c r="O63" s="61">
        <v>0</v>
      </c>
      <c r="P63" s="61">
        <v>0</v>
      </c>
      <c r="Q63" s="61">
        <v>0</v>
      </c>
      <c r="R63" s="61">
        <v>0</v>
      </c>
      <c r="S63" s="61">
        <v>0</v>
      </c>
      <c r="T63" s="61">
        <v>0</v>
      </c>
      <c r="U63" s="61">
        <v>0</v>
      </c>
      <c r="V63" s="61">
        <v>0</v>
      </c>
      <c r="W63" s="61">
        <v>0</v>
      </c>
      <c r="X63" s="61">
        <v>0</v>
      </c>
      <c r="Y63" s="61">
        <v>5012508.42</v>
      </c>
      <c r="Z63" s="61">
        <v>0</v>
      </c>
      <c r="AA63" s="61">
        <v>0</v>
      </c>
      <c r="AB63" s="61">
        <v>0</v>
      </c>
      <c r="AC63" s="61">
        <v>0</v>
      </c>
      <c r="AD63" s="61">
        <v>0</v>
      </c>
      <c r="AE63" s="61">
        <v>0</v>
      </c>
      <c r="AF63" s="61">
        <v>0</v>
      </c>
      <c r="AG63" s="61">
        <v>0</v>
      </c>
      <c r="AH63" s="61">
        <v>0</v>
      </c>
      <c r="AI63" s="61">
        <v>0</v>
      </c>
      <c r="AJ63" s="61">
        <v>0</v>
      </c>
      <c r="AK63" s="61">
        <v>0</v>
      </c>
      <c r="AL63" s="61">
        <v>0</v>
      </c>
      <c r="AM63" s="61">
        <v>0</v>
      </c>
      <c r="AN63" s="61">
        <v>0</v>
      </c>
      <c r="AO63" s="61">
        <v>0</v>
      </c>
      <c r="AP63" s="61">
        <v>0</v>
      </c>
      <c r="AQ63" s="61">
        <f t="shared" si="0"/>
        <v>5037340.8600000003</v>
      </c>
      <c r="AT63" s="33"/>
    </row>
    <row r="64" spans="1:46" ht="33" customHeight="1">
      <c r="A64" s="32">
        <v>156</v>
      </c>
      <c r="B64" s="343" t="s">
        <v>77</v>
      </c>
      <c r="C64" s="344" t="s">
        <v>651</v>
      </c>
      <c r="D64" s="61">
        <v>0</v>
      </c>
      <c r="E64" s="61">
        <v>0</v>
      </c>
      <c r="F64" s="61">
        <v>0</v>
      </c>
      <c r="G64" s="61">
        <v>0</v>
      </c>
      <c r="H64" s="61">
        <v>0</v>
      </c>
      <c r="I64" s="61">
        <v>0</v>
      </c>
      <c r="J64" s="61">
        <v>0</v>
      </c>
      <c r="K64" s="61">
        <v>0</v>
      </c>
      <c r="L64" s="61">
        <v>0</v>
      </c>
      <c r="M64" s="61">
        <v>0</v>
      </c>
      <c r="N64" s="61">
        <v>0</v>
      </c>
      <c r="O64" s="61">
        <v>0</v>
      </c>
      <c r="P64" s="61">
        <v>0</v>
      </c>
      <c r="Q64" s="61">
        <v>0</v>
      </c>
      <c r="R64" s="61">
        <v>0</v>
      </c>
      <c r="S64" s="61">
        <v>0</v>
      </c>
      <c r="T64" s="61">
        <v>0</v>
      </c>
      <c r="U64" s="61">
        <v>0</v>
      </c>
      <c r="V64" s="61">
        <v>0</v>
      </c>
      <c r="W64" s="61">
        <v>0</v>
      </c>
      <c r="X64" s="61">
        <v>0</v>
      </c>
      <c r="Y64" s="61">
        <v>0</v>
      </c>
      <c r="Z64" s="61">
        <v>0</v>
      </c>
      <c r="AA64" s="61">
        <v>0</v>
      </c>
      <c r="AB64" s="61">
        <v>0</v>
      </c>
      <c r="AC64" s="61">
        <v>0</v>
      </c>
      <c r="AD64" s="61">
        <v>0</v>
      </c>
      <c r="AE64" s="61">
        <v>0</v>
      </c>
      <c r="AF64" s="61">
        <v>0</v>
      </c>
      <c r="AG64" s="61">
        <v>0</v>
      </c>
      <c r="AH64" s="61">
        <v>0</v>
      </c>
      <c r="AI64" s="61">
        <v>0</v>
      </c>
      <c r="AJ64" s="61">
        <v>0</v>
      </c>
      <c r="AK64" s="61">
        <v>0</v>
      </c>
      <c r="AL64" s="61">
        <v>0</v>
      </c>
      <c r="AM64" s="61">
        <v>0</v>
      </c>
      <c r="AN64" s="61">
        <v>0</v>
      </c>
      <c r="AO64" s="61">
        <v>0</v>
      </c>
      <c r="AP64" s="61">
        <v>0</v>
      </c>
      <c r="AQ64" s="61">
        <f t="shared" si="0"/>
        <v>0</v>
      </c>
      <c r="AT64" s="33"/>
    </row>
    <row r="65" spans="1:46" ht="33" customHeight="1">
      <c r="A65" s="32">
        <v>157</v>
      </c>
      <c r="B65" s="343" t="s">
        <v>78</v>
      </c>
      <c r="C65" s="344">
        <v>0</v>
      </c>
      <c r="D65" s="61">
        <v>0</v>
      </c>
      <c r="E65" s="61">
        <v>0</v>
      </c>
      <c r="F65" s="61">
        <v>0</v>
      </c>
      <c r="G65" s="61">
        <v>0</v>
      </c>
      <c r="H65" s="61">
        <v>0</v>
      </c>
      <c r="I65" s="61">
        <v>0</v>
      </c>
      <c r="J65" s="61">
        <v>0</v>
      </c>
      <c r="K65" s="61">
        <v>0</v>
      </c>
      <c r="L65" s="61">
        <v>0</v>
      </c>
      <c r="M65" s="61">
        <v>0</v>
      </c>
      <c r="N65" s="61">
        <v>0</v>
      </c>
      <c r="O65" s="61">
        <v>0</v>
      </c>
      <c r="P65" s="61">
        <v>0</v>
      </c>
      <c r="Q65" s="61">
        <v>0</v>
      </c>
      <c r="R65" s="61">
        <v>0</v>
      </c>
      <c r="S65" s="61">
        <v>0</v>
      </c>
      <c r="T65" s="61">
        <v>0</v>
      </c>
      <c r="U65" s="61">
        <v>0</v>
      </c>
      <c r="V65" s="61">
        <v>0</v>
      </c>
      <c r="W65" s="61">
        <v>0</v>
      </c>
      <c r="X65" s="61">
        <v>0</v>
      </c>
      <c r="Y65" s="61">
        <v>0</v>
      </c>
      <c r="Z65" s="61">
        <v>0</v>
      </c>
      <c r="AA65" s="61">
        <v>0</v>
      </c>
      <c r="AB65" s="61">
        <v>0</v>
      </c>
      <c r="AC65" s="61">
        <v>0</v>
      </c>
      <c r="AD65" s="61">
        <v>0</v>
      </c>
      <c r="AE65" s="61">
        <v>0</v>
      </c>
      <c r="AF65" s="61">
        <v>0</v>
      </c>
      <c r="AG65" s="61">
        <v>0</v>
      </c>
      <c r="AH65" s="61">
        <v>0</v>
      </c>
      <c r="AI65" s="61">
        <v>0</v>
      </c>
      <c r="AJ65" s="61">
        <v>0</v>
      </c>
      <c r="AK65" s="61">
        <v>0</v>
      </c>
      <c r="AL65" s="61">
        <v>0</v>
      </c>
      <c r="AM65" s="61">
        <v>0</v>
      </c>
      <c r="AN65" s="61">
        <v>0</v>
      </c>
      <c r="AO65" s="61">
        <v>0</v>
      </c>
      <c r="AP65" s="61">
        <v>0</v>
      </c>
      <c r="AQ65" s="61">
        <f t="shared" si="0"/>
        <v>0</v>
      </c>
      <c r="AT65" s="33"/>
    </row>
    <row r="66" spans="1:46" ht="33" customHeight="1">
      <c r="A66" s="32">
        <v>159</v>
      </c>
      <c r="B66" s="343" t="s">
        <v>1284</v>
      </c>
      <c r="C66" s="344" t="s">
        <v>651</v>
      </c>
      <c r="D66" s="61">
        <v>0</v>
      </c>
      <c r="E66" s="61">
        <v>0</v>
      </c>
      <c r="F66" s="61">
        <v>0</v>
      </c>
      <c r="G66" s="61">
        <v>0</v>
      </c>
      <c r="H66" s="61">
        <v>0</v>
      </c>
      <c r="I66" s="61">
        <v>0</v>
      </c>
      <c r="J66" s="61">
        <v>0</v>
      </c>
      <c r="K66" s="61">
        <v>0</v>
      </c>
      <c r="L66" s="61">
        <v>0</v>
      </c>
      <c r="M66" s="61">
        <v>0</v>
      </c>
      <c r="N66" s="61">
        <v>0</v>
      </c>
      <c r="O66" s="61">
        <v>0</v>
      </c>
      <c r="P66" s="61">
        <v>0</v>
      </c>
      <c r="Q66" s="61">
        <v>0</v>
      </c>
      <c r="R66" s="61">
        <v>0</v>
      </c>
      <c r="S66" s="61">
        <v>0</v>
      </c>
      <c r="T66" s="61">
        <v>0</v>
      </c>
      <c r="U66" s="61">
        <v>0</v>
      </c>
      <c r="V66" s="61">
        <v>0</v>
      </c>
      <c r="W66" s="61">
        <v>0</v>
      </c>
      <c r="X66" s="61">
        <v>0</v>
      </c>
      <c r="Y66" s="61">
        <v>0</v>
      </c>
      <c r="Z66" s="61">
        <v>0</v>
      </c>
      <c r="AA66" s="61">
        <v>0</v>
      </c>
      <c r="AB66" s="61">
        <v>0</v>
      </c>
      <c r="AC66" s="61">
        <v>0</v>
      </c>
      <c r="AD66" s="61">
        <v>0</v>
      </c>
      <c r="AE66" s="61">
        <v>0</v>
      </c>
      <c r="AF66" s="61">
        <v>0</v>
      </c>
      <c r="AG66" s="61">
        <v>0</v>
      </c>
      <c r="AH66" s="61">
        <v>0</v>
      </c>
      <c r="AI66" s="61">
        <v>0</v>
      </c>
      <c r="AJ66" s="61">
        <v>0</v>
      </c>
      <c r="AK66" s="61">
        <v>0</v>
      </c>
      <c r="AL66" s="61">
        <v>0</v>
      </c>
      <c r="AM66" s="61">
        <v>0</v>
      </c>
      <c r="AN66" s="61">
        <v>0</v>
      </c>
      <c r="AO66" s="61">
        <v>0</v>
      </c>
      <c r="AP66" s="61">
        <v>0</v>
      </c>
      <c r="AQ66" s="61">
        <f t="shared" si="0"/>
        <v>0</v>
      </c>
      <c r="AT66" s="33"/>
    </row>
    <row r="67" spans="1:46" ht="33" customHeight="1">
      <c r="A67" s="32">
        <v>163</v>
      </c>
      <c r="B67" s="343" t="s">
        <v>79</v>
      </c>
      <c r="C67" s="344" t="s">
        <v>672</v>
      </c>
      <c r="D67" s="61">
        <v>0</v>
      </c>
      <c r="E67" s="61">
        <v>0</v>
      </c>
      <c r="F67" s="61">
        <v>1195545.99</v>
      </c>
      <c r="G67" s="61">
        <v>3606.2</v>
      </c>
      <c r="H67" s="61">
        <v>0</v>
      </c>
      <c r="I67" s="61">
        <v>0</v>
      </c>
      <c r="J67" s="61">
        <v>0</v>
      </c>
      <c r="K67" s="61">
        <v>0</v>
      </c>
      <c r="L67" s="61">
        <v>0</v>
      </c>
      <c r="M67" s="61">
        <v>0</v>
      </c>
      <c r="N67" s="61">
        <v>0</v>
      </c>
      <c r="O67" s="61">
        <v>0</v>
      </c>
      <c r="P67" s="61">
        <v>0</v>
      </c>
      <c r="Q67" s="61">
        <v>0</v>
      </c>
      <c r="R67" s="61">
        <v>0</v>
      </c>
      <c r="S67" s="61">
        <v>0</v>
      </c>
      <c r="T67" s="61">
        <v>0</v>
      </c>
      <c r="U67" s="61">
        <v>0</v>
      </c>
      <c r="V67" s="61">
        <v>0</v>
      </c>
      <c r="W67" s="61">
        <v>0</v>
      </c>
      <c r="X67" s="61">
        <v>0</v>
      </c>
      <c r="Y67" s="61">
        <v>0</v>
      </c>
      <c r="Z67" s="61">
        <v>0</v>
      </c>
      <c r="AA67" s="61">
        <v>0</v>
      </c>
      <c r="AB67" s="61">
        <v>0</v>
      </c>
      <c r="AC67" s="61">
        <v>0</v>
      </c>
      <c r="AD67" s="61">
        <v>0</v>
      </c>
      <c r="AE67" s="61">
        <v>0</v>
      </c>
      <c r="AF67" s="61">
        <v>0</v>
      </c>
      <c r="AG67" s="61">
        <v>0</v>
      </c>
      <c r="AH67" s="61">
        <v>0</v>
      </c>
      <c r="AI67" s="61">
        <v>0</v>
      </c>
      <c r="AJ67" s="61">
        <v>0</v>
      </c>
      <c r="AK67" s="61">
        <v>0</v>
      </c>
      <c r="AL67" s="61">
        <v>0</v>
      </c>
      <c r="AM67" s="61">
        <v>0</v>
      </c>
      <c r="AN67" s="61">
        <v>0</v>
      </c>
      <c r="AO67" s="61">
        <v>0</v>
      </c>
      <c r="AP67" s="61">
        <v>0</v>
      </c>
      <c r="AQ67" s="61">
        <f t="shared" si="0"/>
        <v>1199152.19</v>
      </c>
      <c r="AT67" s="33"/>
    </row>
    <row r="68" spans="1:46" ht="33" customHeight="1">
      <c r="A68" s="32">
        <v>169</v>
      </c>
      <c r="B68" s="343" t="s">
        <v>80</v>
      </c>
      <c r="C68" s="344">
        <v>0</v>
      </c>
      <c r="D68" s="61">
        <v>0</v>
      </c>
      <c r="E68" s="61">
        <v>0</v>
      </c>
      <c r="F68" s="61">
        <v>0</v>
      </c>
      <c r="G68" s="61">
        <v>5265.96</v>
      </c>
      <c r="H68" s="61">
        <v>0</v>
      </c>
      <c r="I68" s="61">
        <v>0</v>
      </c>
      <c r="J68" s="61">
        <v>0</v>
      </c>
      <c r="K68" s="61">
        <v>0</v>
      </c>
      <c r="L68" s="61">
        <v>0</v>
      </c>
      <c r="M68" s="61">
        <v>0</v>
      </c>
      <c r="N68" s="61">
        <v>0</v>
      </c>
      <c r="O68" s="61">
        <v>0</v>
      </c>
      <c r="P68" s="61">
        <v>0</v>
      </c>
      <c r="Q68" s="61">
        <v>0</v>
      </c>
      <c r="R68" s="61">
        <v>0</v>
      </c>
      <c r="S68" s="61">
        <v>0</v>
      </c>
      <c r="T68" s="61">
        <v>0</v>
      </c>
      <c r="U68" s="61">
        <v>0</v>
      </c>
      <c r="V68" s="61">
        <v>0</v>
      </c>
      <c r="W68" s="61">
        <v>0</v>
      </c>
      <c r="X68" s="61">
        <v>0</v>
      </c>
      <c r="Y68" s="61">
        <v>0</v>
      </c>
      <c r="Z68" s="61">
        <v>0</v>
      </c>
      <c r="AA68" s="61">
        <v>0</v>
      </c>
      <c r="AB68" s="61">
        <v>0</v>
      </c>
      <c r="AC68" s="61">
        <v>0</v>
      </c>
      <c r="AD68" s="61">
        <v>0</v>
      </c>
      <c r="AE68" s="61">
        <v>0</v>
      </c>
      <c r="AF68" s="61">
        <v>0</v>
      </c>
      <c r="AG68" s="61">
        <v>0</v>
      </c>
      <c r="AH68" s="61">
        <v>0</v>
      </c>
      <c r="AI68" s="61">
        <v>0</v>
      </c>
      <c r="AJ68" s="61">
        <v>0</v>
      </c>
      <c r="AK68" s="61">
        <v>0</v>
      </c>
      <c r="AL68" s="61">
        <v>0</v>
      </c>
      <c r="AM68" s="61">
        <v>0</v>
      </c>
      <c r="AN68" s="61">
        <v>0</v>
      </c>
      <c r="AO68" s="61">
        <v>0</v>
      </c>
      <c r="AP68" s="61">
        <v>0</v>
      </c>
      <c r="AQ68" s="61">
        <f t="shared" si="0"/>
        <v>5265.96</v>
      </c>
      <c r="AT68" s="33"/>
    </row>
    <row r="69" spans="1:46" ht="33" customHeight="1">
      <c r="A69" s="32">
        <v>170</v>
      </c>
      <c r="B69" s="343" t="s">
        <v>81</v>
      </c>
      <c r="C69" s="344" t="s">
        <v>673</v>
      </c>
      <c r="D69" s="61">
        <v>0</v>
      </c>
      <c r="E69" s="61">
        <v>0</v>
      </c>
      <c r="F69" s="61">
        <v>0</v>
      </c>
      <c r="G69" s="61">
        <v>0</v>
      </c>
      <c r="H69" s="61">
        <v>0</v>
      </c>
      <c r="I69" s="61">
        <v>0</v>
      </c>
      <c r="J69" s="61">
        <v>0</v>
      </c>
      <c r="K69" s="61">
        <v>0</v>
      </c>
      <c r="L69" s="61">
        <v>0</v>
      </c>
      <c r="M69" s="61">
        <v>0</v>
      </c>
      <c r="N69" s="61">
        <v>0</v>
      </c>
      <c r="O69" s="61">
        <v>0</v>
      </c>
      <c r="P69" s="61">
        <v>0</v>
      </c>
      <c r="Q69" s="61">
        <v>0</v>
      </c>
      <c r="R69" s="61">
        <v>0</v>
      </c>
      <c r="S69" s="61">
        <v>0</v>
      </c>
      <c r="T69" s="61">
        <v>0</v>
      </c>
      <c r="U69" s="61">
        <v>0</v>
      </c>
      <c r="V69" s="61">
        <v>0</v>
      </c>
      <c r="W69" s="61">
        <v>0</v>
      </c>
      <c r="X69" s="61">
        <v>0</v>
      </c>
      <c r="Y69" s="61">
        <v>0</v>
      </c>
      <c r="Z69" s="61">
        <v>0</v>
      </c>
      <c r="AA69" s="61">
        <v>0</v>
      </c>
      <c r="AB69" s="61">
        <v>0</v>
      </c>
      <c r="AC69" s="61">
        <v>0</v>
      </c>
      <c r="AD69" s="61">
        <v>0</v>
      </c>
      <c r="AE69" s="61">
        <v>0</v>
      </c>
      <c r="AF69" s="61">
        <v>0</v>
      </c>
      <c r="AG69" s="61">
        <v>0</v>
      </c>
      <c r="AH69" s="61">
        <v>0</v>
      </c>
      <c r="AI69" s="61">
        <v>0</v>
      </c>
      <c r="AJ69" s="61">
        <v>0</v>
      </c>
      <c r="AK69" s="61">
        <v>0</v>
      </c>
      <c r="AL69" s="61">
        <v>0</v>
      </c>
      <c r="AM69" s="61">
        <v>0</v>
      </c>
      <c r="AN69" s="61">
        <v>0</v>
      </c>
      <c r="AO69" s="61">
        <v>0</v>
      </c>
      <c r="AP69" s="61">
        <v>0</v>
      </c>
      <c r="AQ69" s="61">
        <f t="shared" si="0"/>
        <v>0</v>
      </c>
      <c r="AT69" s="33"/>
    </row>
    <row r="70" spans="1:46" ht="33" customHeight="1">
      <c r="A70" s="32">
        <v>171</v>
      </c>
      <c r="B70" s="343" t="s">
        <v>82</v>
      </c>
      <c r="C70" s="344">
        <v>0</v>
      </c>
      <c r="D70" s="61">
        <v>0</v>
      </c>
      <c r="E70" s="61">
        <v>0</v>
      </c>
      <c r="F70" s="61">
        <v>0</v>
      </c>
      <c r="G70" s="61">
        <v>0</v>
      </c>
      <c r="H70" s="61">
        <v>0</v>
      </c>
      <c r="I70" s="61">
        <v>0</v>
      </c>
      <c r="J70" s="61">
        <v>0</v>
      </c>
      <c r="K70" s="61">
        <v>0</v>
      </c>
      <c r="L70" s="61">
        <v>0</v>
      </c>
      <c r="M70" s="61">
        <v>0</v>
      </c>
      <c r="N70" s="61">
        <v>0</v>
      </c>
      <c r="O70" s="61">
        <v>0</v>
      </c>
      <c r="P70" s="61">
        <v>0</v>
      </c>
      <c r="Q70" s="61">
        <v>0</v>
      </c>
      <c r="R70" s="61">
        <v>0</v>
      </c>
      <c r="S70" s="61">
        <v>0</v>
      </c>
      <c r="T70" s="61">
        <v>0</v>
      </c>
      <c r="U70" s="61">
        <v>0</v>
      </c>
      <c r="V70" s="61">
        <v>0</v>
      </c>
      <c r="W70" s="61">
        <v>0</v>
      </c>
      <c r="X70" s="61">
        <v>0</v>
      </c>
      <c r="Y70" s="61">
        <v>0</v>
      </c>
      <c r="Z70" s="61">
        <v>0</v>
      </c>
      <c r="AA70" s="61">
        <v>0</v>
      </c>
      <c r="AB70" s="61">
        <v>0</v>
      </c>
      <c r="AC70" s="61">
        <v>0</v>
      </c>
      <c r="AD70" s="61">
        <v>0</v>
      </c>
      <c r="AE70" s="61">
        <v>0</v>
      </c>
      <c r="AF70" s="61">
        <v>0</v>
      </c>
      <c r="AG70" s="61">
        <v>0</v>
      </c>
      <c r="AH70" s="61">
        <v>0</v>
      </c>
      <c r="AI70" s="61">
        <v>0</v>
      </c>
      <c r="AJ70" s="61">
        <v>0</v>
      </c>
      <c r="AK70" s="61">
        <v>0</v>
      </c>
      <c r="AL70" s="61">
        <v>0</v>
      </c>
      <c r="AM70" s="61">
        <v>0</v>
      </c>
      <c r="AN70" s="61">
        <v>0</v>
      </c>
      <c r="AO70" s="61">
        <v>0</v>
      </c>
      <c r="AP70" s="61">
        <v>0</v>
      </c>
      <c r="AQ70" s="61">
        <f t="shared" si="0"/>
        <v>0</v>
      </c>
      <c r="AT70" s="33"/>
    </row>
    <row r="71" spans="1:46" ht="33" customHeight="1">
      <c r="A71" s="32">
        <v>190</v>
      </c>
      <c r="B71" s="343" t="s">
        <v>83</v>
      </c>
      <c r="C71" s="344" t="s">
        <v>3605</v>
      </c>
      <c r="D71" s="61">
        <v>0</v>
      </c>
      <c r="E71" s="61">
        <v>0</v>
      </c>
      <c r="F71" s="61">
        <v>0</v>
      </c>
      <c r="G71" s="61">
        <v>394513.61</v>
      </c>
      <c r="H71" s="61">
        <v>0</v>
      </c>
      <c r="I71" s="61">
        <v>0</v>
      </c>
      <c r="J71" s="61">
        <v>0</v>
      </c>
      <c r="K71" s="61">
        <v>0</v>
      </c>
      <c r="L71" s="61">
        <v>0</v>
      </c>
      <c r="M71" s="61">
        <v>0</v>
      </c>
      <c r="N71" s="61">
        <v>0</v>
      </c>
      <c r="O71" s="61">
        <v>0</v>
      </c>
      <c r="P71" s="61">
        <v>0</v>
      </c>
      <c r="Q71" s="61">
        <v>0</v>
      </c>
      <c r="R71" s="61">
        <v>0</v>
      </c>
      <c r="S71" s="61">
        <v>0</v>
      </c>
      <c r="T71" s="61">
        <v>18207</v>
      </c>
      <c r="U71" s="61">
        <v>0</v>
      </c>
      <c r="V71" s="61">
        <v>0</v>
      </c>
      <c r="W71" s="61">
        <v>0</v>
      </c>
      <c r="X71" s="61">
        <v>2935839</v>
      </c>
      <c r="Y71" s="61">
        <v>0</v>
      </c>
      <c r="Z71" s="61">
        <v>0</v>
      </c>
      <c r="AA71" s="61">
        <v>0</v>
      </c>
      <c r="AB71" s="61">
        <v>0</v>
      </c>
      <c r="AC71" s="61">
        <v>0</v>
      </c>
      <c r="AD71" s="61">
        <v>0</v>
      </c>
      <c r="AE71" s="61">
        <v>0</v>
      </c>
      <c r="AF71" s="61">
        <v>0</v>
      </c>
      <c r="AG71" s="61">
        <v>0</v>
      </c>
      <c r="AH71" s="61">
        <v>0</v>
      </c>
      <c r="AI71" s="61">
        <v>0</v>
      </c>
      <c r="AJ71" s="61">
        <v>0</v>
      </c>
      <c r="AK71" s="61">
        <v>0</v>
      </c>
      <c r="AL71" s="61">
        <v>0</v>
      </c>
      <c r="AM71" s="61">
        <v>0</v>
      </c>
      <c r="AN71" s="61">
        <v>0</v>
      </c>
      <c r="AO71" s="61">
        <v>0</v>
      </c>
      <c r="AP71" s="61">
        <v>0</v>
      </c>
      <c r="AQ71" s="61">
        <f t="shared" si="0"/>
        <v>3348559.61</v>
      </c>
      <c r="AT71" s="33"/>
    </row>
    <row r="72" spans="1:46" ht="33" customHeight="1">
      <c r="A72" s="32">
        <v>192</v>
      </c>
      <c r="B72" s="343" t="s">
        <v>84</v>
      </c>
      <c r="C72" s="344" t="s">
        <v>3603</v>
      </c>
      <c r="D72" s="61">
        <v>0</v>
      </c>
      <c r="E72" s="61">
        <v>0</v>
      </c>
      <c r="F72" s="61">
        <v>0</v>
      </c>
      <c r="G72" s="61">
        <v>0</v>
      </c>
      <c r="H72" s="61">
        <v>0</v>
      </c>
      <c r="I72" s="61">
        <v>0</v>
      </c>
      <c r="J72" s="61">
        <v>0</v>
      </c>
      <c r="K72" s="61">
        <v>0</v>
      </c>
      <c r="L72" s="61">
        <v>0</v>
      </c>
      <c r="M72" s="61">
        <v>0</v>
      </c>
      <c r="N72" s="61">
        <v>0</v>
      </c>
      <c r="O72" s="61">
        <v>0</v>
      </c>
      <c r="P72" s="61">
        <v>0</v>
      </c>
      <c r="Q72" s="61">
        <v>0</v>
      </c>
      <c r="R72" s="61">
        <v>0</v>
      </c>
      <c r="S72" s="61">
        <v>0</v>
      </c>
      <c r="T72" s="61">
        <v>0</v>
      </c>
      <c r="U72" s="61">
        <v>0</v>
      </c>
      <c r="V72" s="61">
        <v>0</v>
      </c>
      <c r="W72" s="61">
        <v>0</v>
      </c>
      <c r="X72" s="61">
        <v>0</v>
      </c>
      <c r="Y72" s="61">
        <v>0</v>
      </c>
      <c r="Z72" s="61">
        <v>0</v>
      </c>
      <c r="AA72" s="61">
        <v>0</v>
      </c>
      <c r="AB72" s="61">
        <v>0</v>
      </c>
      <c r="AC72" s="61">
        <v>0</v>
      </c>
      <c r="AD72" s="61">
        <v>0</v>
      </c>
      <c r="AE72" s="61">
        <v>0</v>
      </c>
      <c r="AF72" s="61">
        <v>0</v>
      </c>
      <c r="AG72" s="61">
        <v>0</v>
      </c>
      <c r="AH72" s="61">
        <v>0</v>
      </c>
      <c r="AI72" s="61">
        <v>0</v>
      </c>
      <c r="AJ72" s="61">
        <v>0</v>
      </c>
      <c r="AK72" s="61">
        <v>0</v>
      </c>
      <c r="AL72" s="61">
        <v>0</v>
      </c>
      <c r="AM72" s="61">
        <v>0</v>
      </c>
      <c r="AN72" s="61">
        <v>0</v>
      </c>
      <c r="AO72" s="61">
        <v>0</v>
      </c>
      <c r="AP72" s="61">
        <v>0</v>
      </c>
      <c r="AQ72" s="61">
        <f t="shared" si="0"/>
        <v>0</v>
      </c>
      <c r="AT72" s="33"/>
    </row>
    <row r="73" spans="1:46" ht="33" customHeight="1">
      <c r="A73" s="32">
        <v>197</v>
      </c>
      <c r="B73" s="343" t="s">
        <v>748</v>
      </c>
      <c r="C73" s="344" t="s">
        <v>3607</v>
      </c>
      <c r="D73" s="61">
        <v>0</v>
      </c>
      <c r="E73" s="61">
        <v>0</v>
      </c>
      <c r="F73" s="61">
        <v>0</v>
      </c>
      <c r="G73" s="61">
        <v>0</v>
      </c>
      <c r="H73" s="61">
        <v>0</v>
      </c>
      <c r="I73" s="61">
        <v>0</v>
      </c>
      <c r="J73" s="61">
        <v>0</v>
      </c>
      <c r="K73" s="61">
        <v>0</v>
      </c>
      <c r="L73" s="61">
        <v>0</v>
      </c>
      <c r="M73" s="61">
        <v>0</v>
      </c>
      <c r="N73" s="61">
        <v>0</v>
      </c>
      <c r="O73" s="61">
        <v>0</v>
      </c>
      <c r="P73" s="61">
        <v>0</v>
      </c>
      <c r="Q73" s="61">
        <v>0</v>
      </c>
      <c r="R73" s="61">
        <v>0</v>
      </c>
      <c r="S73" s="61">
        <v>0</v>
      </c>
      <c r="T73" s="61">
        <v>0</v>
      </c>
      <c r="U73" s="61">
        <v>0</v>
      </c>
      <c r="V73" s="61">
        <v>0</v>
      </c>
      <c r="W73" s="61">
        <v>0</v>
      </c>
      <c r="X73" s="61">
        <v>0</v>
      </c>
      <c r="Y73" s="61">
        <v>0</v>
      </c>
      <c r="Z73" s="61">
        <v>0</v>
      </c>
      <c r="AA73" s="61">
        <v>0</v>
      </c>
      <c r="AB73" s="61">
        <v>0</v>
      </c>
      <c r="AC73" s="61">
        <v>0</v>
      </c>
      <c r="AD73" s="61">
        <v>0</v>
      </c>
      <c r="AE73" s="61">
        <v>0</v>
      </c>
      <c r="AF73" s="61">
        <v>0</v>
      </c>
      <c r="AG73" s="61">
        <v>0</v>
      </c>
      <c r="AH73" s="61">
        <v>0</v>
      </c>
      <c r="AI73" s="61">
        <v>0</v>
      </c>
      <c r="AJ73" s="61">
        <v>0</v>
      </c>
      <c r="AK73" s="61">
        <v>0</v>
      </c>
      <c r="AL73" s="61">
        <v>0</v>
      </c>
      <c r="AM73" s="61">
        <v>0</v>
      </c>
      <c r="AN73" s="61">
        <v>0</v>
      </c>
      <c r="AO73" s="61">
        <v>0</v>
      </c>
      <c r="AP73" s="61">
        <v>0</v>
      </c>
      <c r="AQ73" s="61">
        <f t="shared" si="0"/>
        <v>0</v>
      </c>
      <c r="AT73" s="33"/>
    </row>
    <row r="74" spans="1:46" ht="33" customHeight="1">
      <c r="A74" s="32">
        <v>200</v>
      </c>
      <c r="B74" s="343" t="s">
        <v>85</v>
      </c>
      <c r="C74" s="344" t="s">
        <v>3604</v>
      </c>
      <c r="D74" s="61">
        <v>0</v>
      </c>
      <c r="E74" s="61">
        <v>0</v>
      </c>
      <c r="F74" s="61">
        <v>0</v>
      </c>
      <c r="G74" s="61">
        <v>0</v>
      </c>
      <c r="H74" s="61">
        <v>0</v>
      </c>
      <c r="I74" s="61">
        <v>0</v>
      </c>
      <c r="J74" s="61">
        <v>0</v>
      </c>
      <c r="K74" s="61">
        <v>0</v>
      </c>
      <c r="L74" s="61">
        <v>0</v>
      </c>
      <c r="M74" s="61">
        <v>0</v>
      </c>
      <c r="N74" s="61">
        <v>0</v>
      </c>
      <c r="O74" s="61">
        <v>0</v>
      </c>
      <c r="P74" s="61">
        <v>0</v>
      </c>
      <c r="Q74" s="61">
        <v>0</v>
      </c>
      <c r="R74" s="61">
        <v>0</v>
      </c>
      <c r="S74" s="61">
        <v>0</v>
      </c>
      <c r="T74" s="61">
        <v>0</v>
      </c>
      <c r="U74" s="61">
        <v>0</v>
      </c>
      <c r="V74" s="61">
        <v>0</v>
      </c>
      <c r="W74" s="61">
        <v>0</v>
      </c>
      <c r="X74" s="61">
        <v>0</v>
      </c>
      <c r="Y74" s="61">
        <v>0</v>
      </c>
      <c r="Z74" s="61">
        <v>0</v>
      </c>
      <c r="AA74" s="61">
        <v>0</v>
      </c>
      <c r="AB74" s="61">
        <v>0</v>
      </c>
      <c r="AC74" s="61">
        <v>0</v>
      </c>
      <c r="AD74" s="61">
        <v>0</v>
      </c>
      <c r="AE74" s="61">
        <v>0</v>
      </c>
      <c r="AF74" s="61">
        <v>0</v>
      </c>
      <c r="AG74" s="61">
        <v>0</v>
      </c>
      <c r="AH74" s="61">
        <v>0</v>
      </c>
      <c r="AI74" s="61">
        <v>0</v>
      </c>
      <c r="AJ74" s="61">
        <v>0</v>
      </c>
      <c r="AK74" s="61">
        <v>0</v>
      </c>
      <c r="AL74" s="61">
        <v>0</v>
      </c>
      <c r="AM74" s="61">
        <v>0</v>
      </c>
      <c r="AN74" s="61">
        <v>0</v>
      </c>
      <c r="AO74" s="61">
        <v>0</v>
      </c>
      <c r="AP74" s="61">
        <v>0</v>
      </c>
      <c r="AQ74" s="61">
        <f t="shared" si="0"/>
        <v>0</v>
      </c>
      <c r="AT74" s="33"/>
    </row>
    <row r="75" spans="1:46" ht="33" customHeight="1">
      <c r="A75" s="32">
        <v>201</v>
      </c>
      <c r="B75" s="343" t="s">
        <v>86</v>
      </c>
      <c r="C75" s="344" t="s">
        <v>3606</v>
      </c>
      <c r="D75" s="61">
        <v>0</v>
      </c>
      <c r="E75" s="61">
        <v>0</v>
      </c>
      <c r="F75" s="61">
        <v>0</v>
      </c>
      <c r="G75" s="61">
        <v>752583.7</v>
      </c>
      <c r="H75" s="61">
        <v>0</v>
      </c>
      <c r="I75" s="61">
        <v>0</v>
      </c>
      <c r="J75" s="61">
        <v>0</v>
      </c>
      <c r="K75" s="61">
        <v>0</v>
      </c>
      <c r="L75" s="61">
        <v>0</v>
      </c>
      <c r="M75" s="61">
        <v>0</v>
      </c>
      <c r="N75" s="61">
        <v>0</v>
      </c>
      <c r="O75" s="61">
        <v>0</v>
      </c>
      <c r="P75" s="61">
        <v>0</v>
      </c>
      <c r="Q75" s="61">
        <v>0</v>
      </c>
      <c r="R75" s="61">
        <v>0</v>
      </c>
      <c r="S75" s="61">
        <v>0</v>
      </c>
      <c r="T75" s="61">
        <v>0</v>
      </c>
      <c r="U75" s="61">
        <v>0</v>
      </c>
      <c r="V75" s="61">
        <v>0</v>
      </c>
      <c r="W75" s="61">
        <v>0</v>
      </c>
      <c r="X75" s="61">
        <v>0</v>
      </c>
      <c r="Y75" s="61">
        <v>0</v>
      </c>
      <c r="Z75" s="61">
        <v>0</v>
      </c>
      <c r="AA75" s="61">
        <v>0</v>
      </c>
      <c r="AB75" s="61">
        <v>0</v>
      </c>
      <c r="AC75" s="61">
        <v>0</v>
      </c>
      <c r="AD75" s="61">
        <v>0</v>
      </c>
      <c r="AE75" s="61">
        <v>0</v>
      </c>
      <c r="AF75" s="61">
        <v>0</v>
      </c>
      <c r="AG75" s="61">
        <v>0</v>
      </c>
      <c r="AH75" s="61">
        <v>0</v>
      </c>
      <c r="AI75" s="61">
        <v>0</v>
      </c>
      <c r="AJ75" s="61">
        <v>0</v>
      </c>
      <c r="AK75" s="61">
        <v>0</v>
      </c>
      <c r="AL75" s="61">
        <v>0</v>
      </c>
      <c r="AM75" s="61">
        <v>0</v>
      </c>
      <c r="AN75" s="61">
        <v>0</v>
      </c>
      <c r="AO75" s="61">
        <v>0</v>
      </c>
      <c r="AP75" s="61">
        <v>0</v>
      </c>
      <c r="AQ75" s="61">
        <f t="shared" si="0"/>
        <v>752583.7</v>
      </c>
      <c r="AT75" s="33"/>
    </row>
    <row r="76" spans="1:46" ht="33" customHeight="1">
      <c r="A76" s="32">
        <v>203</v>
      </c>
      <c r="B76" s="343" t="s">
        <v>87</v>
      </c>
      <c r="C76" s="344" t="s">
        <v>3605</v>
      </c>
      <c r="D76" s="61">
        <v>0</v>
      </c>
      <c r="E76" s="61">
        <v>0</v>
      </c>
      <c r="F76" s="61">
        <v>1204154</v>
      </c>
      <c r="G76" s="61">
        <v>189</v>
      </c>
      <c r="H76" s="61">
        <v>0</v>
      </c>
      <c r="I76" s="61">
        <v>0</v>
      </c>
      <c r="J76" s="61">
        <v>0</v>
      </c>
      <c r="K76" s="61">
        <v>0</v>
      </c>
      <c r="L76" s="61">
        <v>0</v>
      </c>
      <c r="M76" s="61">
        <v>0</v>
      </c>
      <c r="N76" s="61">
        <v>0</v>
      </c>
      <c r="O76" s="61">
        <v>0</v>
      </c>
      <c r="P76" s="61">
        <v>0</v>
      </c>
      <c r="Q76" s="61">
        <v>0</v>
      </c>
      <c r="R76" s="61">
        <v>0</v>
      </c>
      <c r="S76" s="61">
        <v>0</v>
      </c>
      <c r="T76" s="61">
        <v>0</v>
      </c>
      <c r="U76" s="61">
        <v>0</v>
      </c>
      <c r="V76" s="61">
        <v>0</v>
      </c>
      <c r="W76" s="61">
        <v>0</v>
      </c>
      <c r="X76" s="61">
        <v>0</v>
      </c>
      <c r="Y76" s="61">
        <v>0</v>
      </c>
      <c r="Z76" s="61">
        <v>0</v>
      </c>
      <c r="AA76" s="61">
        <v>0</v>
      </c>
      <c r="AB76" s="61">
        <v>0</v>
      </c>
      <c r="AC76" s="61">
        <v>0</v>
      </c>
      <c r="AD76" s="61">
        <v>0</v>
      </c>
      <c r="AE76" s="61">
        <v>0</v>
      </c>
      <c r="AF76" s="61">
        <v>0</v>
      </c>
      <c r="AG76" s="61">
        <v>0</v>
      </c>
      <c r="AH76" s="61">
        <v>0</v>
      </c>
      <c r="AI76" s="61">
        <v>0</v>
      </c>
      <c r="AJ76" s="61">
        <v>0</v>
      </c>
      <c r="AK76" s="61">
        <v>0</v>
      </c>
      <c r="AL76" s="61">
        <v>0</v>
      </c>
      <c r="AM76" s="61">
        <v>0</v>
      </c>
      <c r="AN76" s="61">
        <v>0</v>
      </c>
      <c r="AO76" s="61">
        <v>0</v>
      </c>
      <c r="AP76" s="61">
        <v>0</v>
      </c>
      <c r="AQ76" s="61">
        <f t="shared" ref="AQ76:AQ139" si="1">SUM(D76:AP76)</f>
        <v>1204343</v>
      </c>
      <c r="AT76" s="33"/>
    </row>
    <row r="77" spans="1:46" ht="33" customHeight="1">
      <c r="A77" s="32">
        <v>206</v>
      </c>
      <c r="B77" s="343" t="s">
        <v>88</v>
      </c>
      <c r="C77" s="344" t="s">
        <v>651</v>
      </c>
      <c r="D77" s="61">
        <v>0</v>
      </c>
      <c r="E77" s="61">
        <v>0</v>
      </c>
      <c r="F77" s="61">
        <v>0</v>
      </c>
      <c r="G77" s="61">
        <v>45012.83</v>
      </c>
      <c r="H77" s="61">
        <v>0</v>
      </c>
      <c r="I77" s="61">
        <v>0</v>
      </c>
      <c r="J77" s="61">
        <v>0</v>
      </c>
      <c r="K77" s="61">
        <v>0</v>
      </c>
      <c r="L77" s="61">
        <v>0</v>
      </c>
      <c r="M77" s="61">
        <v>0</v>
      </c>
      <c r="N77" s="61">
        <v>0</v>
      </c>
      <c r="O77" s="61">
        <v>0</v>
      </c>
      <c r="P77" s="61">
        <v>0</v>
      </c>
      <c r="Q77" s="61">
        <v>0</v>
      </c>
      <c r="R77" s="61">
        <v>0</v>
      </c>
      <c r="S77" s="61">
        <v>0</v>
      </c>
      <c r="T77" s="61">
        <v>0</v>
      </c>
      <c r="U77" s="61">
        <v>0</v>
      </c>
      <c r="V77" s="61">
        <v>0</v>
      </c>
      <c r="W77" s="61">
        <v>0</v>
      </c>
      <c r="X77" s="61">
        <v>0</v>
      </c>
      <c r="Y77" s="61">
        <v>0</v>
      </c>
      <c r="Z77" s="61">
        <v>0</v>
      </c>
      <c r="AA77" s="61">
        <v>0</v>
      </c>
      <c r="AB77" s="61">
        <v>0</v>
      </c>
      <c r="AC77" s="61">
        <v>0</v>
      </c>
      <c r="AD77" s="61">
        <v>0</v>
      </c>
      <c r="AE77" s="61">
        <v>0</v>
      </c>
      <c r="AF77" s="61">
        <v>0</v>
      </c>
      <c r="AG77" s="61">
        <v>0</v>
      </c>
      <c r="AH77" s="61">
        <v>0</v>
      </c>
      <c r="AI77" s="61">
        <v>0</v>
      </c>
      <c r="AJ77" s="61">
        <v>0</v>
      </c>
      <c r="AK77" s="61">
        <v>0</v>
      </c>
      <c r="AL77" s="61">
        <v>0</v>
      </c>
      <c r="AM77" s="61">
        <v>0</v>
      </c>
      <c r="AN77" s="61">
        <v>0</v>
      </c>
      <c r="AO77" s="61">
        <v>0</v>
      </c>
      <c r="AP77" s="61">
        <v>0</v>
      </c>
      <c r="AQ77" s="61">
        <f t="shared" si="1"/>
        <v>45012.83</v>
      </c>
      <c r="AT77" s="33"/>
    </row>
    <row r="78" spans="1:46" ht="33" customHeight="1">
      <c r="A78" s="32">
        <v>210</v>
      </c>
      <c r="B78" s="343" t="s">
        <v>90</v>
      </c>
      <c r="C78" s="344" t="s">
        <v>3607</v>
      </c>
      <c r="D78" s="61">
        <v>0</v>
      </c>
      <c r="E78" s="61">
        <v>0</v>
      </c>
      <c r="F78" s="61">
        <v>0</v>
      </c>
      <c r="G78" s="61">
        <v>0</v>
      </c>
      <c r="H78" s="61">
        <v>0</v>
      </c>
      <c r="I78" s="61">
        <v>0</v>
      </c>
      <c r="J78" s="61">
        <v>0</v>
      </c>
      <c r="K78" s="61">
        <v>0</v>
      </c>
      <c r="L78" s="61">
        <v>0</v>
      </c>
      <c r="M78" s="61">
        <v>0</v>
      </c>
      <c r="N78" s="61">
        <v>0</v>
      </c>
      <c r="O78" s="61">
        <v>0</v>
      </c>
      <c r="P78" s="61">
        <v>0</v>
      </c>
      <c r="Q78" s="61">
        <v>0</v>
      </c>
      <c r="R78" s="61">
        <v>0</v>
      </c>
      <c r="S78" s="61">
        <v>0</v>
      </c>
      <c r="T78" s="61">
        <v>0</v>
      </c>
      <c r="U78" s="61">
        <v>0</v>
      </c>
      <c r="V78" s="61">
        <v>0</v>
      </c>
      <c r="W78" s="61">
        <v>0</v>
      </c>
      <c r="X78" s="61">
        <v>0</v>
      </c>
      <c r="Y78" s="61">
        <v>0</v>
      </c>
      <c r="Z78" s="61">
        <v>0</v>
      </c>
      <c r="AA78" s="61">
        <v>0</v>
      </c>
      <c r="AB78" s="61">
        <v>0</v>
      </c>
      <c r="AC78" s="61">
        <v>0</v>
      </c>
      <c r="AD78" s="61">
        <v>0</v>
      </c>
      <c r="AE78" s="61">
        <v>0</v>
      </c>
      <c r="AF78" s="61">
        <v>0</v>
      </c>
      <c r="AG78" s="61">
        <v>0</v>
      </c>
      <c r="AH78" s="61">
        <v>0</v>
      </c>
      <c r="AI78" s="61">
        <v>0</v>
      </c>
      <c r="AJ78" s="61">
        <v>0</v>
      </c>
      <c r="AK78" s="61">
        <v>0</v>
      </c>
      <c r="AL78" s="61">
        <v>0</v>
      </c>
      <c r="AM78" s="61">
        <v>0</v>
      </c>
      <c r="AN78" s="61">
        <v>0</v>
      </c>
      <c r="AO78" s="61">
        <v>0</v>
      </c>
      <c r="AP78" s="61">
        <v>0</v>
      </c>
      <c r="AQ78" s="61">
        <f t="shared" si="1"/>
        <v>0</v>
      </c>
      <c r="AT78" s="33"/>
    </row>
    <row r="79" spans="1:46" ht="33" customHeight="1">
      <c r="A79" s="32">
        <v>212</v>
      </c>
      <c r="B79" s="343" t="s">
        <v>91</v>
      </c>
      <c r="C79" s="344" t="s">
        <v>3604</v>
      </c>
      <c r="D79" s="61">
        <v>0</v>
      </c>
      <c r="E79" s="61">
        <v>0</v>
      </c>
      <c r="F79" s="61">
        <v>0</v>
      </c>
      <c r="G79" s="61">
        <v>36907.769999999997</v>
      </c>
      <c r="H79" s="61">
        <v>0</v>
      </c>
      <c r="I79" s="61">
        <v>0</v>
      </c>
      <c r="J79" s="61">
        <v>0</v>
      </c>
      <c r="K79" s="61">
        <v>0</v>
      </c>
      <c r="L79" s="61">
        <v>0</v>
      </c>
      <c r="M79" s="61">
        <v>0</v>
      </c>
      <c r="N79" s="61">
        <v>0</v>
      </c>
      <c r="O79" s="61">
        <v>0</v>
      </c>
      <c r="P79" s="61">
        <v>0</v>
      </c>
      <c r="Q79" s="61">
        <v>0</v>
      </c>
      <c r="R79" s="61">
        <v>0</v>
      </c>
      <c r="S79" s="61">
        <v>0</v>
      </c>
      <c r="T79" s="61">
        <v>0</v>
      </c>
      <c r="U79" s="61">
        <v>0</v>
      </c>
      <c r="V79" s="61">
        <v>0</v>
      </c>
      <c r="W79" s="61">
        <v>0</v>
      </c>
      <c r="X79" s="61">
        <v>0</v>
      </c>
      <c r="Y79" s="61">
        <v>0</v>
      </c>
      <c r="Z79" s="61">
        <v>0</v>
      </c>
      <c r="AA79" s="61">
        <v>0</v>
      </c>
      <c r="AB79" s="61">
        <v>0</v>
      </c>
      <c r="AC79" s="61">
        <v>0</v>
      </c>
      <c r="AD79" s="61">
        <v>0</v>
      </c>
      <c r="AE79" s="61">
        <v>0</v>
      </c>
      <c r="AF79" s="61">
        <v>0</v>
      </c>
      <c r="AG79" s="61">
        <v>0</v>
      </c>
      <c r="AH79" s="61">
        <v>0</v>
      </c>
      <c r="AI79" s="61">
        <v>0</v>
      </c>
      <c r="AJ79" s="61">
        <v>0</v>
      </c>
      <c r="AK79" s="61">
        <v>0</v>
      </c>
      <c r="AL79" s="61">
        <v>0</v>
      </c>
      <c r="AM79" s="61">
        <v>0</v>
      </c>
      <c r="AN79" s="61">
        <v>0</v>
      </c>
      <c r="AO79" s="61">
        <v>0</v>
      </c>
      <c r="AP79" s="61">
        <v>0</v>
      </c>
      <c r="AQ79" s="61">
        <f t="shared" si="1"/>
        <v>36907.769999999997</v>
      </c>
      <c r="AT79" s="33"/>
    </row>
    <row r="80" spans="1:46" ht="33" customHeight="1">
      <c r="A80" s="32">
        <v>213</v>
      </c>
      <c r="B80" s="343" t="s">
        <v>92</v>
      </c>
      <c r="C80" s="344" t="s">
        <v>3603</v>
      </c>
      <c r="D80" s="61">
        <v>0</v>
      </c>
      <c r="E80" s="61">
        <v>0</v>
      </c>
      <c r="F80" s="61">
        <v>0</v>
      </c>
      <c r="G80" s="61">
        <v>403</v>
      </c>
      <c r="H80" s="61">
        <v>0</v>
      </c>
      <c r="I80" s="61">
        <v>0</v>
      </c>
      <c r="J80" s="61">
        <v>0</v>
      </c>
      <c r="K80" s="61">
        <v>0</v>
      </c>
      <c r="L80" s="61">
        <v>0</v>
      </c>
      <c r="M80" s="61">
        <v>0</v>
      </c>
      <c r="N80" s="61">
        <v>0</v>
      </c>
      <c r="O80" s="61">
        <v>0</v>
      </c>
      <c r="P80" s="61">
        <v>0</v>
      </c>
      <c r="Q80" s="61">
        <v>0</v>
      </c>
      <c r="R80" s="61">
        <v>0</v>
      </c>
      <c r="S80" s="61">
        <v>0</v>
      </c>
      <c r="T80" s="61">
        <v>0</v>
      </c>
      <c r="U80" s="61">
        <v>0</v>
      </c>
      <c r="V80" s="61">
        <v>0</v>
      </c>
      <c r="W80" s="61">
        <v>0</v>
      </c>
      <c r="X80" s="61">
        <v>0</v>
      </c>
      <c r="Y80" s="61">
        <v>0</v>
      </c>
      <c r="Z80" s="61">
        <v>0</v>
      </c>
      <c r="AA80" s="61">
        <v>0</v>
      </c>
      <c r="AB80" s="61">
        <v>0</v>
      </c>
      <c r="AC80" s="61">
        <v>0</v>
      </c>
      <c r="AD80" s="61">
        <v>0</v>
      </c>
      <c r="AE80" s="61">
        <v>0</v>
      </c>
      <c r="AF80" s="61">
        <v>0</v>
      </c>
      <c r="AG80" s="61">
        <v>0</v>
      </c>
      <c r="AH80" s="61">
        <v>0</v>
      </c>
      <c r="AI80" s="61">
        <v>0</v>
      </c>
      <c r="AJ80" s="61">
        <v>0</v>
      </c>
      <c r="AK80" s="61">
        <v>0</v>
      </c>
      <c r="AL80" s="61">
        <v>0</v>
      </c>
      <c r="AM80" s="61">
        <v>0</v>
      </c>
      <c r="AN80" s="61">
        <v>0</v>
      </c>
      <c r="AO80" s="61">
        <v>0</v>
      </c>
      <c r="AP80" s="61">
        <v>0</v>
      </c>
      <c r="AQ80" s="61">
        <f t="shared" si="1"/>
        <v>403</v>
      </c>
      <c r="AT80" s="33"/>
    </row>
    <row r="81" spans="1:46" ht="33" customHeight="1">
      <c r="A81" s="32">
        <v>221</v>
      </c>
      <c r="B81" s="343" t="s">
        <v>93</v>
      </c>
      <c r="C81" s="344" t="s">
        <v>3603</v>
      </c>
      <c r="D81" s="61">
        <v>0</v>
      </c>
      <c r="E81" s="61">
        <v>0</v>
      </c>
      <c r="F81" s="61">
        <v>0</v>
      </c>
      <c r="G81" s="61">
        <v>364</v>
      </c>
      <c r="H81" s="61">
        <v>0</v>
      </c>
      <c r="I81" s="61">
        <v>0</v>
      </c>
      <c r="J81" s="61">
        <v>0</v>
      </c>
      <c r="K81" s="61">
        <v>0</v>
      </c>
      <c r="L81" s="61">
        <v>0</v>
      </c>
      <c r="M81" s="61">
        <v>0</v>
      </c>
      <c r="N81" s="61">
        <v>0</v>
      </c>
      <c r="O81" s="61">
        <v>0</v>
      </c>
      <c r="P81" s="61">
        <v>0</v>
      </c>
      <c r="Q81" s="61">
        <v>0</v>
      </c>
      <c r="R81" s="61">
        <v>0</v>
      </c>
      <c r="S81" s="61">
        <v>0</v>
      </c>
      <c r="T81" s="61">
        <v>0</v>
      </c>
      <c r="U81" s="61">
        <v>0</v>
      </c>
      <c r="V81" s="61">
        <v>0</v>
      </c>
      <c r="W81" s="61">
        <v>0</v>
      </c>
      <c r="X81" s="61">
        <v>0</v>
      </c>
      <c r="Y81" s="61">
        <v>0</v>
      </c>
      <c r="Z81" s="61">
        <v>0</v>
      </c>
      <c r="AA81" s="61">
        <v>0</v>
      </c>
      <c r="AB81" s="61">
        <v>0</v>
      </c>
      <c r="AC81" s="61">
        <v>0</v>
      </c>
      <c r="AD81" s="61">
        <v>0</v>
      </c>
      <c r="AE81" s="61">
        <v>0</v>
      </c>
      <c r="AF81" s="61">
        <v>0</v>
      </c>
      <c r="AG81" s="61">
        <v>0</v>
      </c>
      <c r="AH81" s="61">
        <v>0</v>
      </c>
      <c r="AI81" s="61">
        <v>0</v>
      </c>
      <c r="AJ81" s="61">
        <v>0</v>
      </c>
      <c r="AK81" s="61">
        <v>0</v>
      </c>
      <c r="AL81" s="61">
        <v>0</v>
      </c>
      <c r="AM81" s="61">
        <v>0</v>
      </c>
      <c r="AN81" s="61">
        <v>0</v>
      </c>
      <c r="AO81" s="61">
        <v>0</v>
      </c>
      <c r="AP81" s="61">
        <v>0</v>
      </c>
      <c r="AQ81" s="61">
        <f t="shared" si="1"/>
        <v>364</v>
      </c>
      <c r="AT81" s="33"/>
    </row>
    <row r="82" spans="1:46" ht="33" customHeight="1">
      <c r="A82" s="32">
        <v>222</v>
      </c>
      <c r="B82" s="343" t="s">
        <v>94</v>
      </c>
      <c r="C82" s="344" t="s">
        <v>645</v>
      </c>
      <c r="D82" s="61">
        <v>0</v>
      </c>
      <c r="E82" s="61">
        <v>0</v>
      </c>
      <c r="F82" s="61">
        <v>1956995.03</v>
      </c>
      <c r="G82" s="61">
        <v>0</v>
      </c>
      <c r="H82" s="61">
        <v>0</v>
      </c>
      <c r="I82" s="61">
        <v>0</v>
      </c>
      <c r="J82" s="61">
        <v>50</v>
      </c>
      <c r="K82" s="61">
        <v>274400</v>
      </c>
      <c r="L82" s="61">
        <v>0</v>
      </c>
      <c r="M82" s="61">
        <v>0</v>
      </c>
      <c r="N82" s="61">
        <v>0</v>
      </c>
      <c r="O82" s="61">
        <v>0</v>
      </c>
      <c r="P82" s="61">
        <v>0</v>
      </c>
      <c r="Q82" s="61">
        <v>0</v>
      </c>
      <c r="R82" s="61">
        <v>0</v>
      </c>
      <c r="S82" s="61">
        <v>0</v>
      </c>
      <c r="T82" s="61">
        <v>0</v>
      </c>
      <c r="U82" s="61">
        <v>0</v>
      </c>
      <c r="V82" s="61">
        <v>0</v>
      </c>
      <c r="W82" s="61">
        <v>0</v>
      </c>
      <c r="X82" s="61">
        <v>0</v>
      </c>
      <c r="Y82" s="61">
        <v>0</v>
      </c>
      <c r="Z82" s="61">
        <v>0</v>
      </c>
      <c r="AA82" s="61">
        <v>0</v>
      </c>
      <c r="AB82" s="61">
        <v>0</v>
      </c>
      <c r="AC82" s="61">
        <v>0</v>
      </c>
      <c r="AD82" s="61">
        <v>0</v>
      </c>
      <c r="AE82" s="61">
        <v>0</v>
      </c>
      <c r="AF82" s="61">
        <v>0</v>
      </c>
      <c r="AG82" s="61">
        <v>0</v>
      </c>
      <c r="AH82" s="61">
        <v>0</v>
      </c>
      <c r="AI82" s="61">
        <v>0</v>
      </c>
      <c r="AJ82" s="61">
        <v>0</v>
      </c>
      <c r="AK82" s="61">
        <v>0</v>
      </c>
      <c r="AL82" s="61">
        <v>0</v>
      </c>
      <c r="AM82" s="61">
        <v>0</v>
      </c>
      <c r="AN82" s="61">
        <v>0</v>
      </c>
      <c r="AO82" s="61">
        <v>0</v>
      </c>
      <c r="AP82" s="61">
        <v>0</v>
      </c>
      <c r="AQ82" s="61">
        <f t="shared" si="1"/>
        <v>2231445.0300000003</v>
      </c>
      <c r="AT82" s="33"/>
    </row>
    <row r="83" spans="1:46" ht="33" customHeight="1">
      <c r="A83" s="32">
        <v>223</v>
      </c>
      <c r="B83" s="343" t="s">
        <v>95</v>
      </c>
      <c r="C83" s="344" t="s">
        <v>673</v>
      </c>
      <c r="D83" s="61">
        <v>0</v>
      </c>
      <c r="E83" s="61">
        <v>0</v>
      </c>
      <c r="F83" s="61">
        <v>0</v>
      </c>
      <c r="G83" s="61">
        <v>0</v>
      </c>
      <c r="H83" s="61">
        <v>0</v>
      </c>
      <c r="I83" s="61">
        <v>0</v>
      </c>
      <c r="J83" s="61">
        <v>0</v>
      </c>
      <c r="K83" s="61">
        <v>0</v>
      </c>
      <c r="L83" s="61">
        <v>0</v>
      </c>
      <c r="M83" s="61">
        <v>0</v>
      </c>
      <c r="N83" s="61">
        <v>0</v>
      </c>
      <c r="O83" s="61">
        <v>0</v>
      </c>
      <c r="P83" s="61">
        <v>0</v>
      </c>
      <c r="Q83" s="61">
        <v>0</v>
      </c>
      <c r="R83" s="61">
        <v>0</v>
      </c>
      <c r="S83" s="61">
        <v>0</v>
      </c>
      <c r="T83" s="61">
        <v>0</v>
      </c>
      <c r="U83" s="61">
        <v>0</v>
      </c>
      <c r="V83" s="61">
        <v>0</v>
      </c>
      <c r="W83" s="61">
        <v>0</v>
      </c>
      <c r="X83" s="61">
        <v>0</v>
      </c>
      <c r="Y83" s="61">
        <v>0</v>
      </c>
      <c r="Z83" s="61">
        <v>0</v>
      </c>
      <c r="AA83" s="61">
        <v>0</v>
      </c>
      <c r="AB83" s="61">
        <v>0</v>
      </c>
      <c r="AC83" s="61">
        <v>0</v>
      </c>
      <c r="AD83" s="61">
        <v>0</v>
      </c>
      <c r="AE83" s="61">
        <v>0</v>
      </c>
      <c r="AF83" s="61">
        <v>0</v>
      </c>
      <c r="AG83" s="61">
        <v>0</v>
      </c>
      <c r="AH83" s="61">
        <v>0</v>
      </c>
      <c r="AI83" s="61">
        <v>0</v>
      </c>
      <c r="AJ83" s="61">
        <v>0</v>
      </c>
      <c r="AK83" s="61">
        <v>0</v>
      </c>
      <c r="AL83" s="61">
        <v>0</v>
      </c>
      <c r="AM83" s="61">
        <v>0</v>
      </c>
      <c r="AN83" s="61">
        <v>0</v>
      </c>
      <c r="AO83" s="61">
        <v>0</v>
      </c>
      <c r="AP83" s="61">
        <v>0</v>
      </c>
      <c r="AQ83" s="61">
        <f t="shared" si="1"/>
        <v>0</v>
      </c>
      <c r="AT83" s="33"/>
    </row>
    <row r="84" spans="1:46" ht="33" customHeight="1">
      <c r="A84" s="32">
        <v>224</v>
      </c>
      <c r="B84" s="343" t="s">
        <v>96</v>
      </c>
      <c r="C84" s="344" t="s">
        <v>3606</v>
      </c>
      <c r="D84" s="61">
        <v>0</v>
      </c>
      <c r="E84" s="61">
        <v>432.89</v>
      </c>
      <c r="F84" s="61">
        <v>0</v>
      </c>
      <c r="G84" s="61">
        <v>1000000</v>
      </c>
      <c r="H84" s="61">
        <v>0</v>
      </c>
      <c r="I84" s="61">
        <v>0</v>
      </c>
      <c r="J84" s="61">
        <v>0</v>
      </c>
      <c r="K84" s="61">
        <v>0</v>
      </c>
      <c r="L84" s="61">
        <v>0</v>
      </c>
      <c r="M84" s="61">
        <v>0</v>
      </c>
      <c r="N84" s="61">
        <v>0</v>
      </c>
      <c r="O84" s="61">
        <v>0</v>
      </c>
      <c r="P84" s="61">
        <v>0</v>
      </c>
      <c r="Q84" s="61">
        <v>0</v>
      </c>
      <c r="R84" s="61">
        <v>0</v>
      </c>
      <c r="S84" s="61">
        <v>0</v>
      </c>
      <c r="T84" s="61">
        <v>0</v>
      </c>
      <c r="U84" s="61">
        <v>0</v>
      </c>
      <c r="V84" s="61">
        <v>0</v>
      </c>
      <c r="W84" s="61">
        <v>0</v>
      </c>
      <c r="X84" s="61">
        <v>0</v>
      </c>
      <c r="Y84" s="61">
        <v>0</v>
      </c>
      <c r="Z84" s="61">
        <v>0</v>
      </c>
      <c r="AA84" s="61">
        <v>0</v>
      </c>
      <c r="AB84" s="61">
        <v>0</v>
      </c>
      <c r="AC84" s="61">
        <v>0</v>
      </c>
      <c r="AD84" s="61">
        <v>0</v>
      </c>
      <c r="AE84" s="61">
        <v>0</v>
      </c>
      <c r="AF84" s="61">
        <v>0</v>
      </c>
      <c r="AG84" s="61">
        <v>0</v>
      </c>
      <c r="AH84" s="61">
        <v>0</v>
      </c>
      <c r="AI84" s="61">
        <v>0</v>
      </c>
      <c r="AJ84" s="61">
        <v>0</v>
      </c>
      <c r="AK84" s="61">
        <v>0</v>
      </c>
      <c r="AL84" s="61">
        <v>0</v>
      </c>
      <c r="AM84" s="61">
        <v>0</v>
      </c>
      <c r="AN84" s="61">
        <v>0</v>
      </c>
      <c r="AO84" s="61">
        <v>0</v>
      </c>
      <c r="AP84" s="61">
        <v>0</v>
      </c>
      <c r="AQ84" s="61">
        <f t="shared" si="1"/>
        <v>1000432.89</v>
      </c>
      <c r="AT84" s="33"/>
    </row>
    <row r="85" spans="1:46" ht="33" customHeight="1">
      <c r="A85" s="32">
        <v>225</v>
      </c>
      <c r="B85" s="343" t="s">
        <v>97</v>
      </c>
      <c r="C85" s="344" t="s">
        <v>3606</v>
      </c>
      <c r="D85" s="61">
        <v>0</v>
      </c>
      <c r="E85" s="61">
        <v>0</v>
      </c>
      <c r="F85" s="61">
        <v>0</v>
      </c>
      <c r="G85" s="61">
        <v>0</v>
      </c>
      <c r="H85" s="61">
        <v>0</v>
      </c>
      <c r="I85" s="61">
        <v>0</v>
      </c>
      <c r="J85" s="61">
        <v>0</v>
      </c>
      <c r="K85" s="61">
        <v>0</v>
      </c>
      <c r="L85" s="61">
        <v>0</v>
      </c>
      <c r="M85" s="61">
        <v>0</v>
      </c>
      <c r="N85" s="61">
        <v>0</v>
      </c>
      <c r="O85" s="61">
        <v>0</v>
      </c>
      <c r="P85" s="61">
        <v>0</v>
      </c>
      <c r="Q85" s="61">
        <v>0</v>
      </c>
      <c r="R85" s="61">
        <v>0</v>
      </c>
      <c r="S85" s="61">
        <v>0</v>
      </c>
      <c r="T85" s="61">
        <v>0</v>
      </c>
      <c r="U85" s="61">
        <v>0</v>
      </c>
      <c r="V85" s="61">
        <v>0</v>
      </c>
      <c r="W85" s="61">
        <v>0</v>
      </c>
      <c r="X85" s="61">
        <v>0</v>
      </c>
      <c r="Y85" s="61">
        <v>0</v>
      </c>
      <c r="Z85" s="61">
        <v>0</v>
      </c>
      <c r="AA85" s="61">
        <v>0</v>
      </c>
      <c r="AB85" s="61">
        <v>0</v>
      </c>
      <c r="AC85" s="61">
        <v>0</v>
      </c>
      <c r="AD85" s="61">
        <v>0</v>
      </c>
      <c r="AE85" s="61">
        <v>0</v>
      </c>
      <c r="AF85" s="61">
        <v>0</v>
      </c>
      <c r="AG85" s="61">
        <v>0</v>
      </c>
      <c r="AH85" s="61">
        <v>0</v>
      </c>
      <c r="AI85" s="61">
        <v>0</v>
      </c>
      <c r="AJ85" s="61">
        <v>0</v>
      </c>
      <c r="AK85" s="61">
        <v>0</v>
      </c>
      <c r="AL85" s="61">
        <v>0</v>
      </c>
      <c r="AM85" s="61">
        <v>0</v>
      </c>
      <c r="AN85" s="61">
        <v>0</v>
      </c>
      <c r="AO85" s="61">
        <v>0</v>
      </c>
      <c r="AP85" s="61">
        <v>0</v>
      </c>
      <c r="AQ85" s="61">
        <f t="shared" si="1"/>
        <v>0</v>
      </c>
      <c r="AT85" s="33"/>
    </row>
    <row r="86" spans="1:46" ht="33" customHeight="1">
      <c r="A86" s="32">
        <v>226</v>
      </c>
      <c r="B86" s="343" t="s">
        <v>98</v>
      </c>
      <c r="C86" s="344" t="s">
        <v>3603</v>
      </c>
      <c r="D86" s="61">
        <v>0</v>
      </c>
      <c r="E86" s="61">
        <v>0</v>
      </c>
      <c r="F86" s="61">
        <v>0</v>
      </c>
      <c r="G86" s="61">
        <v>0</v>
      </c>
      <c r="H86" s="61">
        <v>0</v>
      </c>
      <c r="I86" s="61">
        <v>0</v>
      </c>
      <c r="J86" s="61">
        <v>0</v>
      </c>
      <c r="K86" s="61">
        <v>0</v>
      </c>
      <c r="L86" s="61">
        <v>0</v>
      </c>
      <c r="M86" s="61">
        <v>0</v>
      </c>
      <c r="N86" s="61">
        <v>0</v>
      </c>
      <c r="O86" s="61">
        <v>0</v>
      </c>
      <c r="P86" s="61">
        <v>0</v>
      </c>
      <c r="Q86" s="61">
        <v>0</v>
      </c>
      <c r="R86" s="61">
        <v>0</v>
      </c>
      <c r="S86" s="61">
        <v>0</v>
      </c>
      <c r="T86" s="61">
        <v>0</v>
      </c>
      <c r="U86" s="61">
        <v>0</v>
      </c>
      <c r="V86" s="61">
        <v>0</v>
      </c>
      <c r="W86" s="61">
        <v>0</v>
      </c>
      <c r="X86" s="61">
        <v>0</v>
      </c>
      <c r="Y86" s="61">
        <v>0</v>
      </c>
      <c r="Z86" s="61">
        <v>0</v>
      </c>
      <c r="AA86" s="61">
        <v>0</v>
      </c>
      <c r="AB86" s="61">
        <v>0</v>
      </c>
      <c r="AC86" s="61">
        <v>0</v>
      </c>
      <c r="AD86" s="61">
        <v>0</v>
      </c>
      <c r="AE86" s="61">
        <v>0</v>
      </c>
      <c r="AF86" s="61">
        <v>0</v>
      </c>
      <c r="AG86" s="61">
        <v>0</v>
      </c>
      <c r="AH86" s="61">
        <v>0</v>
      </c>
      <c r="AI86" s="61">
        <v>0</v>
      </c>
      <c r="AJ86" s="61">
        <v>0</v>
      </c>
      <c r="AK86" s="61">
        <v>0</v>
      </c>
      <c r="AL86" s="61">
        <v>0</v>
      </c>
      <c r="AM86" s="61">
        <v>0</v>
      </c>
      <c r="AN86" s="61">
        <v>0</v>
      </c>
      <c r="AO86" s="61">
        <v>0</v>
      </c>
      <c r="AP86" s="61">
        <v>0</v>
      </c>
      <c r="AQ86" s="61">
        <f t="shared" si="1"/>
        <v>0</v>
      </c>
      <c r="AT86" s="33"/>
    </row>
    <row r="87" spans="1:46" ht="33" customHeight="1">
      <c r="A87" s="32">
        <v>227</v>
      </c>
      <c r="B87" s="343" t="s">
        <v>99</v>
      </c>
      <c r="C87" s="344" t="s">
        <v>3603</v>
      </c>
      <c r="D87" s="61">
        <v>0</v>
      </c>
      <c r="E87" s="61">
        <v>0</v>
      </c>
      <c r="F87" s="61">
        <v>0</v>
      </c>
      <c r="G87" s="61">
        <v>0</v>
      </c>
      <c r="H87" s="61">
        <v>0</v>
      </c>
      <c r="I87" s="61">
        <v>0</v>
      </c>
      <c r="J87" s="61">
        <v>0</v>
      </c>
      <c r="K87" s="61">
        <v>0</v>
      </c>
      <c r="L87" s="61">
        <v>0</v>
      </c>
      <c r="M87" s="61">
        <v>0</v>
      </c>
      <c r="N87" s="61">
        <v>0</v>
      </c>
      <c r="O87" s="61">
        <v>0</v>
      </c>
      <c r="P87" s="61">
        <v>0</v>
      </c>
      <c r="Q87" s="61">
        <v>0</v>
      </c>
      <c r="R87" s="61">
        <v>0</v>
      </c>
      <c r="S87" s="61">
        <v>0</v>
      </c>
      <c r="T87" s="61">
        <v>0</v>
      </c>
      <c r="U87" s="61">
        <v>0</v>
      </c>
      <c r="V87" s="61">
        <v>0</v>
      </c>
      <c r="W87" s="61">
        <v>0</v>
      </c>
      <c r="X87" s="61">
        <v>0</v>
      </c>
      <c r="Y87" s="61">
        <v>0</v>
      </c>
      <c r="Z87" s="61">
        <v>0</v>
      </c>
      <c r="AA87" s="61">
        <v>0</v>
      </c>
      <c r="AB87" s="61">
        <v>0</v>
      </c>
      <c r="AC87" s="61">
        <v>0</v>
      </c>
      <c r="AD87" s="61">
        <v>0</v>
      </c>
      <c r="AE87" s="61">
        <v>0</v>
      </c>
      <c r="AF87" s="61">
        <v>0</v>
      </c>
      <c r="AG87" s="61">
        <v>0</v>
      </c>
      <c r="AH87" s="61">
        <v>0</v>
      </c>
      <c r="AI87" s="61">
        <v>0</v>
      </c>
      <c r="AJ87" s="61">
        <v>0</v>
      </c>
      <c r="AK87" s="61">
        <v>0</v>
      </c>
      <c r="AL87" s="61">
        <v>0</v>
      </c>
      <c r="AM87" s="61">
        <v>0</v>
      </c>
      <c r="AN87" s="61">
        <v>0</v>
      </c>
      <c r="AO87" s="61">
        <v>0</v>
      </c>
      <c r="AP87" s="61">
        <v>0</v>
      </c>
      <c r="AQ87" s="61">
        <f t="shared" si="1"/>
        <v>0</v>
      </c>
      <c r="AT87" s="33"/>
    </row>
    <row r="88" spans="1:46" ht="33" customHeight="1">
      <c r="A88" s="32">
        <v>234</v>
      </c>
      <c r="B88" s="343" t="s">
        <v>616</v>
      </c>
      <c r="C88" s="344" t="s">
        <v>651</v>
      </c>
      <c r="D88" s="61">
        <v>0</v>
      </c>
      <c r="E88" s="61">
        <v>0</v>
      </c>
      <c r="F88" s="61">
        <v>1290</v>
      </c>
      <c r="G88" s="61">
        <v>8384.9500000000007</v>
      </c>
      <c r="H88" s="61">
        <v>0</v>
      </c>
      <c r="I88" s="61">
        <v>0</v>
      </c>
      <c r="J88" s="61">
        <v>0</v>
      </c>
      <c r="K88" s="61">
        <v>0</v>
      </c>
      <c r="L88" s="61">
        <v>0</v>
      </c>
      <c r="M88" s="61">
        <v>0</v>
      </c>
      <c r="N88" s="61">
        <v>0</v>
      </c>
      <c r="O88" s="61">
        <v>0</v>
      </c>
      <c r="P88" s="61">
        <v>0</v>
      </c>
      <c r="Q88" s="61">
        <v>0</v>
      </c>
      <c r="R88" s="61">
        <v>0</v>
      </c>
      <c r="S88" s="61">
        <v>0</v>
      </c>
      <c r="T88" s="61">
        <v>0</v>
      </c>
      <c r="U88" s="61">
        <v>0</v>
      </c>
      <c r="V88" s="61">
        <v>0</v>
      </c>
      <c r="W88" s="61">
        <v>0</v>
      </c>
      <c r="X88" s="61">
        <v>0</v>
      </c>
      <c r="Y88" s="61">
        <v>0</v>
      </c>
      <c r="Z88" s="61">
        <v>0</v>
      </c>
      <c r="AA88" s="61">
        <v>0</v>
      </c>
      <c r="AB88" s="61">
        <v>0</v>
      </c>
      <c r="AC88" s="61">
        <v>0</v>
      </c>
      <c r="AD88" s="61">
        <v>0</v>
      </c>
      <c r="AE88" s="61">
        <v>0</v>
      </c>
      <c r="AF88" s="61">
        <v>0</v>
      </c>
      <c r="AG88" s="61">
        <v>0</v>
      </c>
      <c r="AH88" s="61">
        <v>0</v>
      </c>
      <c r="AI88" s="61">
        <v>0</v>
      </c>
      <c r="AJ88" s="61">
        <v>0</v>
      </c>
      <c r="AK88" s="61">
        <v>0</v>
      </c>
      <c r="AL88" s="61">
        <v>0</v>
      </c>
      <c r="AM88" s="61">
        <v>0</v>
      </c>
      <c r="AN88" s="61">
        <v>0</v>
      </c>
      <c r="AO88" s="61">
        <v>0</v>
      </c>
      <c r="AP88" s="61">
        <v>0</v>
      </c>
      <c r="AQ88" s="61">
        <f t="shared" si="1"/>
        <v>9674.9500000000007</v>
      </c>
      <c r="AT88" s="33"/>
    </row>
    <row r="89" spans="1:46" ht="33" customHeight="1">
      <c r="A89" s="32">
        <v>243</v>
      </c>
      <c r="B89" s="343" t="s">
        <v>100</v>
      </c>
      <c r="C89" s="344" t="s">
        <v>3605</v>
      </c>
      <c r="D89" s="61">
        <v>0</v>
      </c>
      <c r="E89" s="61">
        <v>0</v>
      </c>
      <c r="F89" s="61">
        <v>0</v>
      </c>
      <c r="G89" s="61">
        <v>0</v>
      </c>
      <c r="H89" s="61">
        <v>0</v>
      </c>
      <c r="I89" s="61">
        <v>0</v>
      </c>
      <c r="J89" s="61">
        <v>0</v>
      </c>
      <c r="K89" s="61">
        <v>0</v>
      </c>
      <c r="L89" s="61">
        <v>0</v>
      </c>
      <c r="M89" s="61">
        <v>0</v>
      </c>
      <c r="N89" s="61">
        <v>0</v>
      </c>
      <c r="O89" s="61">
        <v>0</v>
      </c>
      <c r="P89" s="61">
        <v>0</v>
      </c>
      <c r="Q89" s="61">
        <v>0</v>
      </c>
      <c r="R89" s="61">
        <v>0</v>
      </c>
      <c r="S89" s="61">
        <v>0</v>
      </c>
      <c r="T89" s="61">
        <v>0</v>
      </c>
      <c r="U89" s="61">
        <v>0</v>
      </c>
      <c r="V89" s="61">
        <v>0</v>
      </c>
      <c r="W89" s="61">
        <v>0</v>
      </c>
      <c r="X89" s="61">
        <v>0</v>
      </c>
      <c r="Y89" s="61">
        <v>0</v>
      </c>
      <c r="Z89" s="61">
        <v>0</v>
      </c>
      <c r="AA89" s="61">
        <v>0</v>
      </c>
      <c r="AB89" s="61">
        <v>0</v>
      </c>
      <c r="AC89" s="61">
        <v>0</v>
      </c>
      <c r="AD89" s="61">
        <v>0</v>
      </c>
      <c r="AE89" s="61">
        <v>0</v>
      </c>
      <c r="AF89" s="61">
        <v>0</v>
      </c>
      <c r="AG89" s="61">
        <v>0</v>
      </c>
      <c r="AH89" s="61">
        <v>0</v>
      </c>
      <c r="AI89" s="61">
        <v>0</v>
      </c>
      <c r="AJ89" s="61">
        <v>0</v>
      </c>
      <c r="AK89" s="61">
        <v>0</v>
      </c>
      <c r="AL89" s="61">
        <v>0</v>
      </c>
      <c r="AM89" s="61">
        <v>0</v>
      </c>
      <c r="AN89" s="61">
        <v>0</v>
      </c>
      <c r="AO89" s="61">
        <v>0</v>
      </c>
      <c r="AP89" s="61">
        <v>0</v>
      </c>
      <c r="AQ89" s="61">
        <f t="shared" si="1"/>
        <v>0</v>
      </c>
      <c r="AT89" s="33"/>
    </row>
    <row r="90" spans="1:46" ht="33" customHeight="1">
      <c r="A90" s="32">
        <v>244</v>
      </c>
      <c r="B90" s="343" t="s">
        <v>101</v>
      </c>
      <c r="C90" s="344" t="s">
        <v>3604</v>
      </c>
      <c r="D90" s="61">
        <v>0</v>
      </c>
      <c r="E90" s="61">
        <v>0</v>
      </c>
      <c r="F90" s="61">
        <v>0</v>
      </c>
      <c r="G90" s="61">
        <v>0</v>
      </c>
      <c r="H90" s="61">
        <v>0</v>
      </c>
      <c r="I90" s="61">
        <v>0</v>
      </c>
      <c r="J90" s="61">
        <v>0</v>
      </c>
      <c r="K90" s="61">
        <v>0</v>
      </c>
      <c r="L90" s="61">
        <v>0</v>
      </c>
      <c r="M90" s="61">
        <v>0</v>
      </c>
      <c r="N90" s="61">
        <v>0</v>
      </c>
      <c r="O90" s="61">
        <v>0</v>
      </c>
      <c r="P90" s="61">
        <v>0</v>
      </c>
      <c r="Q90" s="61">
        <v>0</v>
      </c>
      <c r="R90" s="61">
        <v>0</v>
      </c>
      <c r="S90" s="61">
        <v>0</v>
      </c>
      <c r="T90" s="61">
        <v>0</v>
      </c>
      <c r="U90" s="61">
        <v>0</v>
      </c>
      <c r="V90" s="61">
        <v>0</v>
      </c>
      <c r="W90" s="61">
        <v>0</v>
      </c>
      <c r="X90" s="61">
        <v>0</v>
      </c>
      <c r="Y90" s="61">
        <v>0</v>
      </c>
      <c r="Z90" s="61">
        <v>0</v>
      </c>
      <c r="AA90" s="61">
        <v>0</v>
      </c>
      <c r="AB90" s="61">
        <v>0</v>
      </c>
      <c r="AC90" s="61">
        <v>0</v>
      </c>
      <c r="AD90" s="61">
        <v>0</v>
      </c>
      <c r="AE90" s="61">
        <v>0</v>
      </c>
      <c r="AF90" s="61">
        <v>0</v>
      </c>
      <c r="AG90" s="61">
        <v>0</v>
      </c>
      <c r="AH90" s="61">
        <v>0</v>
      </c>
      <c r="AI90" s="61">
        <v>0</v>
      </c>
      <c r="AJ90" s="61">
        <v>0</v>
      </c>
      <c r="AK90" s="61">
        <v>0</v>
      </c>
      <c r="AL90" s="61">
        <v>0</v>
      </c>
      <c r="AM90" s="61">
        <v>0</v>
      </c>
      <c r="AN90" s="61">
        <v>0</v>
      </c>
      <c r="AO90" s="61">
        <v>0</v>
      </c>
      <c r="AP90" s="61">
        <v>0</v>
      </c>
      <c r="AQ90" s="61">
        <f t="shared" si="1"/>
        <v>0</v>
      </c>
      <c r="AT90" s="33"/>
    </row>
    <row r="91" spans="1:46" ht="33" customHeight="1">
      <c r="A91" s="32">
        <v>245</v>
      </c>
      <c r="B91" s="343" t="s">
        <v>102</v>
      </c>
      <c r="C91" s="344" t="s">
        <v>3604</v>
      </c>
      <c r="D91" s="61">
        <v>0</v>
      </c>
      <c r="E91" s="61">
        <v>0</v>
      </c>
      <c r="F91" s="61">
        <v>0</v>
      </c>
      <c r="G91" s="61">
        <v>0</v>
      </c>
      <c r="H91" s="61">
        <v>0</v>
      </c>
      <c r="I91" s="61">
        <v>0</v>
      </c>
      <c r="J91" s="61">
        <v>0</v>
      </c>
      <c r="K91" s="61">
        <v>0</v>
      </c>
      <c r="L91" s="61">
        <v>0</v>
      </c>
      <c r="M91" s="61">
        <v>0</v>
      </c>
      <c r="N91" s="61">
        <v>0</v>
      </c>
      <c r="O91" s="61">
        <v>0</v>
      </c>
      <c r="P91" s="61">
        <v>0</v>
      </c>
      <c r="Q91" s="61">
        <v>0</v>
      </c>
      <c r="R91" s="61">
        <v>0</v>
      </c>
      <c r="S91" s="61">
        <v>0</v>
      </c>
      <c r="T91" s="61">
        <v>0</v>
      </c>
      <c r="U91" s="61">
        <v>0</v>
      </c>
      <c r="V91" s="61">
        <v>0</v>
      </c>
      <c r="W91" s="61">
        <v>0</v>
      </c>
      <c r="X91" s="61">
        <v>0</v>
      </c>
      <c r="Y91" s="61">
        <v>0</v>
      </c>
      <c r="Z91" s="61">
        <v>0</v>
      </c>
      <c r="AA91" s="61">
        <v>0</v>
      </c>
      <c r="AB91" s="61">
        <v>0</v>
      </c>
      <c r="AC91" s="61">
        <v>0</v>
      </c>
      <c r="AD91" s="61">
        <v>0</v>
      </c>
      <c r="AE91" s="61">
        <v>0</v>
      </c>
      <c r="AF91" s="61">
        <v>0</v>
      </c>
      <c r="AG91" s="61">
        <v>0</v>
      </c>
      <c r="AH91" s="61">
        <v>0</v>
      </c>
      <c r="AI91" s="61">
        <v>0</v>
      </c>
      <c r="AJ91" s="61">
        <v>0</v>
      </c>
      <c r="AK91" s="61">
        <v>0</v>
      </c>
      <c r="AL91" s="61">
        <v>0</v>
      </c>
      <c r="AM91" s="61">
        <v>0</v>
      </c>
      <c r="AN91" s="61">
        <v>0</v>
      </c>
      <c r="AO91" s="61">
        <v>0</v>
      </c>
      <c r="AP91" s="61">
        <v>0</v>
      </c>
      <c r="AQ91" s="61">
        <f t="shared" si="1"/>
        <v>0</v>
      </c>
      <c r="AT91" s="33"/>
    </row>
    <row r="92" spans="1:46" ht="33" customHeight="1">
      <c r="A92" s="32">
        <v>249</v>
      </c>
      <c r="B92" s="343" t="s">
        <v>103</v>
      </c>
      <c r="C92" s="344" t="s">
        <v>645</v>
      </c>
      <c r="D92" s="61">
        <v>0</v>
      </c>
      <c r="E92" s="61">
        <v>0</v>
      </c>
      <c r="F92" s="61">
        <v>0</v>
      </c>
      <c r="G92" s="61">
        <v>6428.6799999999994</v>
      </c>
      <c r="H92" s="61">
        <v>0</v>
      </c>
      <c r="I92" s="61">
        <v>0</v>
      </c>
      <c r="J92" s="61">
        <v>0</v>
      </c>
      <c r="K92" s="61">
        <v>0</v>
      </c>
      <c r="L92" s="61">
        <v>0</v>
      </c>
      <c r="M92" s="61">
        <v>0</v>
      </c>
      <c r="N92" s="61">
        <v>0</v>
      </c>
      <c r="O92" s="61">
        <v>0</v>
      </c>
      <c r="P92" s="61">
        <v>0</v>
      </c>
      <c r="Q92" s="61">
        <v>0</v>
      </c>
      <c r="R92" s="61">
        <v>0</v>
      </c>
      <c r="S92" s="61">
        <v>0</v>
      </c>
      <c r="T92" s="61">
        <v>0</v>
      </c>
      <c r="U92" s="61">
        <v>0</v>
      </c>
      <c r="V92" s="61">
        <v>0</v>
      </c>
      <c r="W92" s="61">
        <v>0</v>
      </c>
      <c r="X92" s="61">
        <v>0</v>
      </c>
      <c r="Y92" s="61">
        <v>0</v>
      </c>
      <c r="Z92" s="61">
        <v>0</v>
      </c>
      <c r="AA92" s="61">
        <v>0</v>
      </c>
      <c r="AB92" s="61">
        <v>0</v>
      </c>
      <c r="AC92" s="61">
        <v>0</v>
      </c>
      <c r="AD92" s="61">
        <v>0</v>
      </c>
      <c r="AE92" s="61">
        <v>0</v>
      </c>
      <c r="AF92" s="61">
        <v>0</v>
      </c>
      <c r="AG92" s="61">
        <v>0</v>
      </c>
      <c r="AH92" s="61">
        <v>0</v>
      </c>
      <c r="AI92" s="61">
        <v>0</v>
      </c>
      <c r="AJ92" s="61">
        <v>0</v>
      </c>
      <c r="AK92" s="61">
        <v>0</v>
      </c>
      <c r="AL92" s="61">
        <v>0</v>
      </c>
      <c r="AM92" s="61">
        <v>0</v>
      </c>
      <c r="AN92" s="61">
        <v>0</v>
      </c>
      <c r="AO92" s="61">
        <v>0</v>
      </c>
      <c r="AP92" s="61">
        <v>0</v>
      </c>
      <c r="AQ92" s="61">
        <f t="shared" si="1"/>
        <v>6428.6799999999994</v>
      </c>
      <c r="AT92" s="33"/>
    </row>
    <row r="93" spans="1:46" ht="33" customHeight="1">
      <c r="A93" s="32">
        <v>251</v>
      </c>
      <c r="B93" s="343" t="s">
        <v>104</v>
      </c>
      <c r="C93" s="344" t="s">
        <v>673</v>
      </c>
      <c r="D93" s="61">
        <v>0</v>
      </c>
      <c r="E93" s="61">
        <v>0</v>
      </c>
      <c r="F93" s="61">
        <v>0</v>
      </c>
      <c r="G93" s="61">
        <v>0</v>
      </c>
      <c r="H93" s="61">
        <v>0</v>
      </c>
      <c r="I93" s="61">
        <v>0</v>
      </c>
      <c r="J93" s="61">
        <v>0</v>
      </c>
      <c r="K93" s="61">
        <v>306977.03999999998</v>
      </c>
      <c r="L93" s="61">
        <v>0</v>
      </c>
      <c r="M93" s="61">
        <v>0</v>
      </c>
      <c r="N93" s="61">
        <v>0</v>
      </c>
      <c r="O93" s="61">
        <v>0</v>
      </c>
      <c r="P93" s="61">
        <v>0</v>
      </c>
      <c r="Q93" s="61">
        <v>0</v>
      </c>
      <c r="R93" s="61">
        <v>0</v>
      </c>
      <c r="S93" s="61">
        <v>0</v>
      </c>
      <c r="T93" s="61">
        <v>0</v>
      </c>
      <c r="U93" s="61">
        <v>0</v>
      </c>
      <c r="V93" s="61">
        <v>0</v>
      </c>
      <c r="W93" s="61">
        <v>0</v>
      </c>
      <c r="X93" s="61">
        <v>0</v>
      </c>
      <c r="Y93" s="61">
        <v>0</v>
      </c>
      <c r="Z93" s="61">
        <v>0</v>
      </c>
      <c r="AA93" s="61">
        <v>0</v>
      </c>
      <c r="AB93" s="61">
        <v>0</v>
      </c>
      <c r="AC93" s="61">
        <v>0</v>
      </c>
      <c r="AD93" s="61">
        <v>0</v>
      </c>
      <c r="AE93" s="61">
        <v>0</v>
      </c>
      <c r="AF93" s="61">
        <v>0</v>
      </c>
      <c r="AG93" s="61">
        <v>0</v>
      </c>
      <c r="AH93" s="61">
        <v>0</v>
      </c>
      <c r="AI93" s="61">
        <v>0</v>
      </c>
      <c r="AJ93" s="61">
        <v>0</v>
      </c>
      <c r="AK93" s="61">
        <v>0</v>
      </c>
      <c r="AL93" s="61">
        <v>0</v>
      </c>
      <c r="AM93" s="61">
        <v>0</v>
      </c>
      <c r="AN93" s="61">
        <v>0</v>
      </c>
      <c r="AO93" s="61">
        <v>0</v>
      </c>
      <c r="AP93" s="61">
        <v>0</v>
      </c>
      <c r="AQ93" s="61">
        <f t="shared" si="1"/>
        <v>306977.03999999998</v>
      </c>
      <c r="AT93" s="33"/>
    </row>
    <row r="94" spans="1:46" ht="33" customHeight="1">
      <c r="A94" s="32">
        <v>253</v>
      </c>
      <c r="B94" s="343" t="s">
        <v>105</v>
      </c>
      <c r="C94" s="344" t="s">
        <v>3603</v>
      </c>
      <c r="D94" s="61">
        <v>0</v>
      </c>
      <c r="E94" s="61">
        <v>0</v>
      </c>
      <c r="F94" s="61">
        <v>0</v>
      </c>
      <c r="G94" s="61">
        <v>1897303.87</v>
      </c>
      <c r="H94" s="61">
        <v>0</v>
      </c>
      <c r="I94" s="61">
        <v>0</v>
      </c>
      <c r="J94" s="61">
        <v>0</v>
      </c>
      <c r="K94" s="61">
        <v>0</v>
      </c>
      <c r="L94" s="61">
        <v>0</v>
      </c>
      <c r="M94" s="61">
        <v>0</v>
      </c>
      <c r="N94" s="61">
        <v>0</v>
      </c>
      <c r="O94" s="61">
        <v>0</v>
      </c>
      <c r="P94" s="61">
        <v>0</v>
      </c>
      <c r="Q94" s="61">
        <v>0</v>
      </c>
      <c r="R94" s="61">
        <v>0</v>
      </c>
      <c r="S94" s="61">
        <v>0</v>
      </c>
      <c r="T94" s="61">
        <v>0</v>
      </c>
      <c r="U94" s="61">
        <v>0</v>
      </c>
      <c r="V94" s="61">
        <v>0</v>
      </c>
      <c r="W94" s="61">
        <v>0</v>
      </c>
      <c r="X94" s="61">
        <v>0</v>
      </c>
      <c r="Y94" s="61">
        <v>0</v>
      </c>
      <c r="Z94" s="61">
        <v>0</v>
      </c>
      <c r="AA94" s="61">
        <v>0</v>
      </c>
      <c r="AB94" s="61">
        <v>0</v>
      </c>
      <c r="AC94" s="61">
        <v>0</v>
      </c>
      <c r="AD94" s="61">
        <v>0</v>
      </c>
      <c r="AE94" s="61">
        <v>0</v>
      </c>
      <c r="AF94" s="61">
        <v>0</v>
      </c>
      <c r="AG94" s="61">
        <v>0</v>
      </c>
      <c r="AH94" s="61">
        <v>0</v>
      </c>
      <c r="AI94" s="61">
        <v>0</v>
      </c>
      <c r="AJ94" s="61">
        <v>0</v>
      </c>
      <c r="AK94" s="61">
        <v>0</v>
      </c>
      <c r="AL94" s="61">
        <v>0</v>
      </c>
      <c r="AM94" s="61">
        <v>0</v>
      </c>
      <c r="AN94" s="61">
        <v>0</v>
      </c>
      <c r="AO94" s="61">
        <v>0</v>
      </c>
      <c r="AP94" s="61">
        <v>0</v>
      </c>
      <c r="AQ94" s="61">
        <f t="shared" si="1"/>
        <v>1897303.87</v>
      </c>
      <c r="AT94" s="33"/>
    </row>
    <row r="95" spans="1:46" ht="33" customHeight="1">
      <c r="A95" s="32">
        <v>254</v>
      </c>
      <c r="B95" s="343" t="s">
        <v>106</v>
      </c>
      <c r="C95" s="344" t="s">
        <v>3607</v>
      </c>
      <c r="D95" s="61">
        <v>0</v>
      </c>
      <c r="E95" s="61">
        <v>0</v>
      </c>
      <c r="F95" s="61">
        <v>0</v>
      </c>
      <c r="G95" s="61">
        <v>90</v>
      </c>
      <c r="H95" s="61">
        <v>0</v>
      </c>
      <c r="I95" s="61">
        <v>0</v>
      </c>
      <c r="J95" s="61">
        <v>0</v>
      </c>
      <c r="K95" s="61">
        <v>0</v>
      </c>
      <c r="L95" s="61">
        <v>0</v>
      </c>
      <c r="M95" s="61">
        <v>0</v>
      </c>
      <c r="N95" s="61">
        <v>0</v>
      </c>
      <c r="O95" s="61">
        <v>0</v>
      </c>
      <c r="P95" s="61">
        <v>0</v>
      </c>
      <c r="Q95" s="61">
        <v>0</v>
      </c>
      <c r="R95" s="61">
        <v>0</v>
      </c>
      <c r="S95" s="61">
        <v>0</v>
      </c>
      <c r="T95" s="61">
        <v>0</v>
      </c>
      <c r="U95" s="61">
        <v>0</v>
      </c>
      <c r="V95" s="61">
        <v>0</v>
      </c>
      <c r="W95" s="61">
        <v>0</v>
      </c>
      <c r="X95" s="61">
        <v>0</v>
      </c>
      <c r="Y95" s="61">
        <v>0</v>
      </c>
      <c r="Z95" s="61">
        <v>0</v>
      </c>
      <c r="AA95" s="61">
        <v>0</v>
      </c>
      <c r="AB95" s="61">
        <v>0</v>
      </c>
      <c r="AC95" s="61">
        <v>0</v>
      </c>
      <c r="AD95" s="61">
        <v>0</v>
      </c>
      <c r="AE95" s="61">
        <v>0</v>
      </c>
      <c r="AF95" s="61">
        <v>0</v>
      </c>
      <c r="AG95" s="61">
        <v>0</v>
      </c>
      <c r="AH95" s="61">
        <v>0</v>
      </c>
      <c r="AI95" s="61">
        <v>0</v>
      </c>
      <c r="AJ95" s="61">
        <v>0</v>
      </c>
      <c r="AK95" s="61">
        <v>0</v>
      </c>
      <c r="AL95" s="61">
        <v>0</v>
      </c>
      <c r="AM95" s="61">
        <v>0</v>
      </c>
      <c r="AN95" s="61">
        <v>0</v>
      </c>
      <c r="AO95" s="61">
        <v>0</v>
      </c>
      <c r="AP95" s="61">
        <v>0</v>
      </c>
      <c r="AQ95" s="61">
        <f t="shared" si="1"/>
        <v>90</v>
      </c>
      <c r="AT95" s="33"/>
    </row>
    <row r="96" spans="1:46" ht="33" customHeight="1">
      <c r="A96" s="32">
        <v>265</v>
      </c>
      <c r="B96" s="343" t="s">
        <v>107</v>
      </c>
      <c r="C96" s="344" t="s">
        <v>3607</v>
      </c>
      <c r="D96" s="61">
        <v>0</v>
      </c>
      <c r="E96" s="61">
        <v>0</v>
      </c>
      <c r="F96" s="61">
        <v>0</v>
      </c>
      <c r="G96" s="61">
        <v>0</v>
      </c>
      <c r="H96" s="61">
        <v>0</v>
      </c>
      <c r="I96" s="61">
        <v>0</v>
      </c>
      <c r="J96" s="61">
        <v>0</v>
      </c>
      <c r="K96" s="61">
        <v>21210</v>
      </c>
      <c r="L96" s="61">
        <v>0</v>
      </c>
      <c r="M96" s="61">
        <v>0</v>
      </c>
      <c r="N96" s="61">
        <v>0</v>
      </c>
      <c r="O96" s="61">
        <v>0</v>
      </c>
      <c r="P96" s="61">
        <v>0</v>
      </c>
      <c r="Q96" s="61">
        <v>0</v>
      </c>
      <c r="R96" s="61">
        <v>0</v>
      </c>
      <c r="S96" s="61">
        <v>0</v>
      </c>
      <c r="T96" s="61">
        <v>0</v>
      </c>
      <c r="U96" s="61">
        <v>0</v>
      </c>
      <c r="V96" s="61">
        <v>0</v>
      </c>
      <c r="W96" s="61">
        <v>0</v>
      </c>
      <c r="X96" s="61">
        <v>0</v>
      </c>
      <c r="Y96" s="61">
        <v>0</v>
      </c>
      <c r="Z96" s="61">
        <v>0</v>
      </c>
      <c r="AA96" s="61">
        <v>0</v>
      </c>
      <c r="AB96" s="61">
        <v>0</v>
      </c>
      <c r="AC96" s="61">
        <v>0</v>
      </c>
      <c r="AD96" s="61">
        <v>0</v>
      </c>
      <c r="AE96" s="61">
        <v>0</v>
      </c>
      <c r="AF96" s="61">
        <v>0</v>
      </c>
      <c r="AG96" s="61">
        <v>0</v>
      </c>
      <c r="AH96" s="61">
        <v>0</v>
      </c>
      <c r="AI96" s="61">
        <v>0</v>
      </c>
      <c r="AJ96" s="61">
        <v>0</v>
      </c>
      <c r="AK96" s="61">
        <v>0</v>
      </c>
      <c r="AL96" s="61">
        <v>0</v>
      </c>
      <c r="AM96" s="61">
        <v>0</v>
      </c>
      <c r="AN96" s="61">
        <v>0</v>
      </c>
      <c r="AO96" s="61">
        <v>0</v>
      </c>
      <c r="AP96" s="61">
        <v>0</v>
      </c>
      <c r="AQ96" s="61">
        <f t="shared" si="1"/>
        <v>21210</v>
      </c>
      <c r="AT96" s="33"/>
    </row>
    <row r="97" spans="1:46" ht="33" customHeight="1">
      <c r="A97" s="32">
        <v>266</v>
      </c>
      <c r="B97" s="343" t="s">
        <v>1271</v>
      </c>
      <c r="C97" s="344" t="s">
        <v>3607</v>
      </c>
      <c r="D97" s="61">
        <v>0</v>
      </c>
      <c r="E97" s="61">
        <v>0</v>
      </c>
      <c r="F97" s="61">
        <v>0</v>
      </c>
      <c r="G97" s="61">
        <v>2179.56</v>
      </c>
      <c r="H97" s="61">
        <v>0</v>
      </c>
      <c r="I97" s="61">
        <v>0</v>
      </c>
      <c r="J97" s="61">
        <v>0</v>
      </c>
      <c r="K97" s="61">
        <v>0</v>
      </c>
      <c r="L97" s="61">
        <v>0</v>
      </c>
      <c r="M97" s="61">
        <v>0</v>
      </c>
      <c r="N97" s="61">
        <v>0</v>
      </c>
      <c r="O97" s="61">
        <v>0</v>
      </c>
      <c r="P97" s="61">
        <v>0</v>
      </c>
      <c r="Q97" s="61">
        <v>0</v>
      </c>
      <c r="R97" s="61">
        <v>0</v>
      </c>
      <c r="S97" s="61">
        <v>0</v>
      </c>
      <c r="T97" s="61">
        <v>0</v>
      </c>
      <c r="U97" s="61">
        <v>0</v>
      </c>
      <c r="V97" s="61">
        <v>0</v>
      </c>
      <c r="W97" s="61">
        <v>0</v>
      </c>
      <c r="X97" s="61">
        <v>0</v>
      </c>
      <c r="Y97" s="61">
        <v>0</v>
      </c>
      <c r="Z97" s="61">
        <v>0</v>
      </c>
      <c r="AA97" s="61">
        <v>0</v>
      </c>
      <c r="AB97" s="61">
        <v>0</v>
      </c>
      <c r="AC97" s="61">
        <v>0</v>
      </c>
      <c r="AD97" s="61">
        <v>0</v>
      </c>
      <c r="AE97" s="61">
        <v>0</v>
      </c>
      <c r="AF97" s="61">
        <v>0</v>
      </c>
      <c r="AG97" s="61">
        <v>0</v>
      </c>
      <c r="AH97" s="61">
        <v>0</v>
      </c>
      <c r="AI97" s="61">
        <v>0</v>
      </c>
      <c r="AJ97" s="61">
        <v>0</v>
      </c>
      <c r="AK97" s="61">
        <v>0</v>
      </c>
      <c r="AL97" s="61">
        <v>0</v>
      </c>
      <c r="AM97" s="61">
        <v>0</v>
      </c>
      <c r="AN97" s="61">
        <v>0</v>
      </c>
      <c r="AO97" s="61">
        <v>0</v>
      </c>
      <c r="AP97" s="61">
        <v>0</v>
      </c>
      <c r="AQ97" s="61">
        <f t="shared" si="1"/>
        <v>2179.56</v>
      </c>
      <c r="AT97" s="33"/>
    </row>
    <row r="98" spans="1:46" ht="33" customHeight="1">
      <c r="A98" s="32">
        <v>267</v>
      </c>
      <c r="B98" s="343" t="s">
        <v>108</v>
      </c>
      <c r="C98" s="344" t="s">
        <v>3607</v>
      </c>
      <c r="D98" s="61">
        <v>0</v>
      </c>
      <c r="E98" s="61">
        <v>0</v>
      </c>
      <c r="F98" s="61">
        <v>0</v>
      </c>
      <c r="G98" s="61">
        <v>1550946.9900000002</v>
      </c>
      <c r="H98" s="61">
        <v>0</v>
      </c>
      <c r="I98" s="61">
        <v>0</v>
      </c>
      <c r="J98" s="61">
        <v>0</v>
      </c>
      <c r="K98" s="61">
        <v>0</v>
      </c>
      <c r="L98" s="61">
        <v>0</v>
      </c>
      <c r="M98" s="61">
        <v>0</v>
      </c>
      <c r="N98" s="61">
        <v>0</v>
      </c>
      <c r="O98" s="61">
        <v>0</v>
      </c>
      <c r="P98" s="61">
        <v>0</v>
      </c>
      <c r="Q98" s="61">
        <v>0</v>
      </c>
      <c r="R98" s="61">
        <v>0</v>
      </c>
      <c r="S98" s="61">
        <v>0</v>
      </c>
      <c r="T98" s="61">
        <v>0</v>
      </c>
      <c r="U98" s="61">
        <v>0</v>
      </c>
      <c r="V98" s="61">
        <v>0</v>
      </c>
      <c r="W98" s="61">
        <v>0</v>
      </c>
      <c r="X98" s="61">
        <v>0</v>
      </c>
      <c r="Y98" s="61">
        <v>0</v>
      </c>
      <c r="Z98" s="61">
        <v>0</v>
      </c>
      <c r="AA98" s="61">
        <v>0</v>
      </c>
      <c r="AB98" s="61">
        <v>0</v>
      </c>
      <c r="AC98" s="61">
        <v>0</v>
      </c>
      <c r="AD98" s="61">
        <v>0</v>
      </c>
      <c r="AE98" s="61">
        <v>0</v>
      </c>
      <c r="AF98" s="61">
        <v>0</v>
      </c>
      <c r="AG98" s="61">
        <v>0</v>
      </c>
      <c r="AH98" s="61">
        <v>0</v>
      </c>
      <c r="AI98" s="61">
        <v>0</v>
      </c>
      <c r="AJ98" s="61">
        <v>0</v>
      </c>
      <c r="AK98" s="61">
        <v>0</v>
      </c>
      <c r="AL98" s="61">
        <v>0</v>
      </c>
      <c r="AM98" s="61">
        <v>0</v>
      </c>
      <c r="AN98" s="61">
        <v>0</v>
      </c>
      <c r="AO98" s="61">
        <v>0</v>
      </c>
      <c r="AP98" s="61">
        <v>0</v>
      </c>
      <c r="AQ98" s="61">
        <f t="shared" si="1"/>
        <v>1550946.9900000002</v>
      </c>
      <c r="AT98" s="33"/>
    </row>
    <row r="99" spans="1:46" ht="33" customHeight="1">
      <c r="A99" s="32">
        <v>268</v>
      </c>
      <c r="B99" s="343" t="s">
        <v>109</v>
      </c>
      <c r="C99" s="344" t="s">
        <v>3607</v>
      </c>
      <c r="D99" s="61">
        <v>0</v>
      </c>
      <c r="E99" s="61">
        <v>0</v>
      </c>
      <c r="F99" s="61">
        <v>0</v>
      </c>
      <c r="G99" s="61">
        <v>0</v>
      </c>
      <c r="H99" s="61">
        <v>0</v>
      </c>
      <c r="I99" s="61">
        <v>0</v>
      </c>
      <c r="J99" s="61">
        <v>0</v>
      </c>
      <c r="K99" s="61">
        <v>0</v>
      </c>
      <c r="L99" s="61">
        <v>0</v>
      </c>
      <c r="M99" s="61">
        <v>0</v>
      </c>
      <c r="N99" s="61">
        <v>0</v>
      </c>
      <c r="O99" s="61">
        <v>0</v>
      </c>
      <c r="P99" s="61">
        <v>0</v>
      </c>
      <c r="Q99" s="61">
        <v>0</v>
      </c>
      <c r="R99" s="61">
        <v>0</v>
      </c>
      <c r="S99" s="61">
        <v>0</v>
      </c>
      <c r="T99" s="61">
        <v>0</v>
      </c>
      <c r="U99" s="61">
        <v>0</v>
      </c>
      <c r="V99" s="61">
        <v>0</v>
      </c>
      <c r="W99" s="61">
        <v>0</v>
      </c>
      <c r="X99" s="61">
        <v>0</v>
      </c>
      <c r="Y99" s="61">
        <v>0</v>
      </c>
      <c r="Z99" s="61">
        <v>0</v>
      </c>
      <c r="AA99" s="61">
        <v>0</v>
      </c>
      <c r="AB99" s="61">
        <v>0</v>
      </c>
      <c r="AC99" s="61">
        <v>0</v>
      </c>
      <c r="AD99" s="61">
        <v>0</v>
      </c>
      <c r="AE99" s="61">
        <v>0</v>
      </c>
      <c r="AF99" s="61">
        <v>0</v>
      </c>
      <c r="AG99" s="61">
        <v>0</v>
      </c>
      <c r="AH99" s="61">
        <v>0</v>
      </c>
      <c r="AI99" s="61">
        <v>0</v>
      </c>
      <c r="AJ99" s="61">
        <v>0</v>
      </c>
      <c r="AK99" s="61">
        <v>0</v>
      </c>
      <c r="AL99" s="61">
        <v>0</v>
      </c>
      <c r="AM99" s="61">
        <v>0</v>
      </c>
      <c r="AN99" s="61">
        <v>0</v>
      </c>
      <c r="AO99" s="61">
        <v>0</v>
      </c>
      <c r="AP99" s="61">
        <v>0</v>
      </c>
      <c r="AQ99" s="61">
        <f t="shared" si="1"/>
        <v>0</v>
      </c>
      <c r="AT99" s="33"/>
    </row>
    <row r="100" spans="1:46" ht="33" customHeight="1">
      <c r="A100" s="32">
        <v>269</v>
      </c>
      <c r="B100" s="343" t="s">
        <v>110</v>
      </c>
      <c r="C100" s="344" t="s">
        <v>3607</v>
      </c>
      <c r="D100" s="61">
        <v>0</v>
      </c>
      <c r="E100" s="61">
        <v>0</v>
      </c>
      <c r="F100" s="61">
        <v>8703</v>
      </c>
      <c r="G100" s="61">
        <v>89816.13</v>
      </c>
      <c r="H100" s="61">
        <v>0</v>
      </c>
      <c r="I100" s="61">
        <v>0</v>
      </c>
      <c r="J100" s="61">
        <v>0</v>
      </c>
      <c r="K100" s="61">
        <v>0</v>
      </c>
      <c r="L100" s="61">
        <v>0</v>
      </c>
      <c r="M100" s="61">
        <v>0</v>
      </c>
      <c r="N100" s="61">
        <v>0</v>
      </c>
      <c r="O100" s="61">
        <v>0</v>
      </c>
      <c r="P100" s="61">
        <v>0</v>
      </c>
      <c r="Q100" s="61">
        <v>0</v>
      </c>
      <c r="R100" s="61">
        <v>0</v>
      </c>
      <c r="S100" s="61">
        <v>0</v>
      </c>
      <c r="T100" s="61">
        <v>0</v>
      </c>
      <c r="U100" s="61">
        <v>0</v>
      </c>
      <c r="V100" s="61">
        <v>0</v>
      </c>
      <c r="W100" s="61">
        <v>0</v>
      </c>
      <c r="X100" s="61">
        <v>0</v>
      </c>
      <c r="Y100" s="61">
        <v>0</v>
      </c>
      <c r="Z100" s="61">
        <v>0</v>
      </c>
      <c r="AA100" s="61">
        <v>0</v>
      </c>
      <c r="AB100" s="61">
        <v>0</v>
      </c>
      <c r="AC100" s="61">
        <v>0</v>
      </c>
      <c r="AD100" s="61">
        <v>0</v>
      </c>
      <c r="AE100" s="61">
        <v>0</v>
      </c>
      <c r="AF100" s="61">
        <v>0</v>
      </c>
      <c r="AG100" s="61">
        <v>0</v>
      </c>
      <c r="AH100" s="61">
        <v>0</v>
      </c>
      <c r="AI100" s="61">
        <v>0</v>
      </c>
      <c r="AJ100" s="61">
        <v>0</v>
      </c>
      <c r="AK100" s="61">
        <v>0</v>
      </c>
      <c r="AL100" s="61">
        <v>0</v>
      </c>
      <c r="AM100" s="61">
        <v>0</v>
      </c>
      <c r="AN100" s="61">
        <v>0</v>
      </c>
      <c r="AO100" s="61">
        <v>0</v>
      </c>
      <c r="AP100" s="61">
        <v>0</v>
      </c>
      <c r="AQ100" s="61">
        <f t="shared" si="1"/>
        <v>98519.13</v>
      </c>
      <c r="AT100" s="33"/>
    </row>
    <row r="101" spans="1:46" ht="33" customHeight="1">
      <c r="A101" s="32">
        <v>270</v>
      </c>
      <c r="B101" s="343" t="s">
        <v>111</v>
      </c>
      <c r="C101" s="344" t="s">
        <v>3607</v>
      </c>
      <c r="D101" s="61">
        <v>0</v>
      </c>
      <c r="E101" s="61">
        <v>0</v>
      </c>
      <c r="F101" s="61">
        <v>0</v>
      </c>
      <c r="G101" s="61">
        <v>0</v>
      </c>
      <c r="H101" s="61">
        <v>0</v>
      </c>
      <c r="I101" s="61">
        <v>0</v>
      </c>
      <c r="J101" s="61">
        <v>0</v>
      </c>
      <c r="K101" s="61">
        <v>0</v>
      </c>
      <c r="L101" s="61">
        <v>0</v>
      </c>
      <c r="M101" s="61">
        <v>0</v>
      </c>
      <c r="N101" s="61">
        <v>0</v>
      </c>
      <c r="O101" s="61">
        <v>0</v>
      </c>
      <c r="P101" s="61">
        <v>0</v>
      </c>
      <c r="Q101" s="61">
        <v>0</v>
      </c>
      <c r="R101" s="61">
        <v>0</v>
      </c>
      <c r="S101" s="61">
        <v>0</v>
      </c>
      <c r="T101" s="61">
        <v>0</v>
      </c>
      <c r="U101" s="61">
        <v>0</v>
      </c>
      <c r="V101" s="61">
        <v>0</v>
      </c>
      <c r="W101" s="61">
        <v>0</v>
      </c>
      <c r="X101" s="61">
        <v>0</v>
      </c>
      <c r="Y101" s="61">
        <v>0</v>
      </c>
      <c r="Z101" s="61">
        <v>0</v>
      </c>
      <c r="AA101" s="61">
        <v>0</v>
      </c>
      <c r="AB101" s="61">
        <v>0</v>
      </c>
      <c r="AC101" s="61">
        <v>0</v>
      </c>
      <c r="AD101" s="61">
        <v>0</v>
      </c>
      <c r="AE101" s="61">
        <v>0</v>
      </c>
      <c r="AF101" s="61">
        <v>0</v>
      </c>
      <c r="AG101" s="61">
        <v>0</v>
      </c>
      <c r="AH101" s="61">
        <v>0</v>
      </c>
      <c r="AI101" s="61">
        <v>0</v>
      </c>
      <c r="AJ101" s="61">
        <v>0</v>
      </c>
      <c r="AK101" s="61">
        <v>0</v>
      </c>
      <c r="AL101" s="61">
        <v>0</v>
      </c>
      <c r="AM101" s="61">
        <v>0</v>
      </c>
      <c r="AN101" s="61">
        <v>0</v>
      </c>
      <c r="AO101" s="61">
        <v>0</v>
      </c>
      <c r="AP101" s="61">
        <v>0</v>
      </c>
      <c r="AQ101" s="61">
        <f t="shared" si="1"/>
        <v>0</v>
      </c>
      <c r="AT101" s="33"/>
    </row>
    <row r="102" spans="1:46" ht="33" customHeight="1">
      <c r="A102" s="32">
        <v>271</v>
      </c>
      <c r="B102" s="343" t="s">
        <v>112</v>
      </c>
      <c r="C102" s="344" t="s">
        <v>3607</v>
      </c>
      <c r="D102" s="61">
        <v>0</v>
      </c>
      <c r="E102" s="61">
        <v>0</v>
      </c>
      <c r="F102" s="61">
        <v>2547506</v>
      </c>
      <c r="G102" s="61">
        <v>0</v>
      </c>
      <c r="H102" s="61">
        <v>0</v>
      </c>
      <c r="I102" s="61">
        <v>0</v>
      </c>
      <c r="J102" s="61">
        <v>0</v>
      </c>
      <c r="K102" s="61">
        <v>0</v>
      </c>
      <c r="L102" s="61">
        <v>0</v>
      </c>
      <c r="M102" s="61">
        <v>0</v>
      </c>
      <c r="N102" s="61">
        <v>0</v>
      </c>
      <c r="O102" s="61">
        <v>0</v>
      </c>
      <c r="P102" s="61">
        <v>0</v>
      </c>
      <c r="Q102" s="61">
        <v>0</v>
      </c>
      <c r="R102" s="61">
        <v>0</v>
      </c>
      <c r="S102" s="61">
        <v>0</v>
      </c>
      <c r="T102" s="61">
        <v>0</v>
      </c>
      <c r="U102" s="61">
        <v>0</v>
      </c>
      <c r="V102" s="61">
        <v>0</v>
      </c>
      <c r="W102" s="61">
        <v>0</v>
      </c>
      <c r="X102" s="61">
        <v>0</v>
      </c>
      <c r="Y102" s="61">
        <v>0</v>
      </c>
      <c r="Z102" s="61">
        <v>0</v>
      </c>
      <c r="AA102" s="61">
        <v>0</v>
      </c>
      <c r="AB102" s="61">
        <v>0</v>
      </c>
      <c r="AC102" s="61">
        <v>0</v>
      </c>
      <c r="AD102" s="61">
        <v>0</v>
      </c>
      <c r="AE102" s="61">
        <v>0</v>
      </c>
      <c r="AF102" s="61">
        <v>0</v>
      </c>
      <c r="AG102" s="61">
        <v>0</v>
      </c>
      <c r="AH102" s="61">
        <v>0</v>
      </c>
      <c r="AI102" s="61">
        <v>0</v>
      </c>
      <c r="AJ102" s="61">
        <v>0</v>
      </c>
      <c r="AK102" s="61">
        <v>0</v>
      </c>
      <c r="AL102" s="61">
        <v>0</v>
      </c>
      <c r="AM102" s="61">
        <v>0</v>
      </c>
      <c r="AN102" s="61">
        <v>0</v>
      </c>
      <c r="AO102" s="61">
        <v>0</v>
      </c>
      <c r="AP102" s="61">
        <v>0</v>
      </c>
      <c r="AQ102" s="61">
        <f t="shared" si="1"/>
        <v>2547506</v>
      </c>
      <c r="AT102" s="33"/>
    </row>
    <row r="103" spans="1:46" ht="33" customHeight="1">
      <c r="A103" s="32">
        <v>272</v>
      </c>
      <c r="B103" s="343" t="s">
        <v>113</v>
      </c>
      <c r="C103" s="344" t="s">
        <v>3607</v>
      </c>
      <c r="D103" s="61">
        <v>0</v>
      </c>
      <c r="E103" s="61">
        <v>0</v>
      </c>
      <c r="F103" s="61">
        <v>428773</v>
      </c>
      <c r="G103" s="61">
        <v>92085.53</v>
      </c>
      <c r="H103" s="61">
        <v>0</v>
      </c>
      <c r="I103" s="61">
        <v>0</v>
      </c>
      <c r="J103" s="61">
        <v>0</v>
      </c>
      <c r="K103" s="61">
        <v>0</v>
      </c>
      <c r="L103" s="61">
        <v>0</v>
      </c>
      <c r="M103" s="61">
        <v>0</v>
      </c>
      <c r="N103" s="61">
        <v>0</v>
      </c>
      <c r="O103" s="61">
        <v>0</v>
      </c>
      <c r="P103" s="61">
        <v>0</v>
      </c>
      <c r="Q103" s="61">
        <v>0</v>
      </c>
      <c r="R103" s="61">
        <v>0</v>
      </c>
      <c r="S103" s="61">
        <v>0</v>
      </c>
      <c r="T103" s="61">
        <v>0</v>
      </c>
      <c r="U103" s="61">
        <v>0</v>
      </c>
      <c r="V103" s="61">
        <v>0</v>
      </c>
      <c r="W103" s="61">
        <v>0</v>
      </c>
      <c r="X103" s="61">
        <v>0</v>
      </c>
      <c r="Y103" s="61">
        <v>0</v>
      </c>
      <c r="Z103" s="61">
        <v>0</v>
      </c>
      <c r="AA103" s="61">
        <v>0</v>
      </c>
      <c r="AB103" s="61">
        <v>0</v>
      </c>
      <c r="AC103" s="61">
        <v>0</v>
      </c>
      <c r="AD103" s="61">
        <v>0</v>
      </c>
      <c r="AE103" s="61">
        <v>0</v>
      </c>
      <c r="AF103" s="61">
        <v>0</v>
      </c>
      <c r="AG103" s="61">
        <v>0</v>
      </c>
      <c r="AH103" s="61">
        <v>0</v>
      </c>
      <c r="AI103" s="61">
        <v>0</v>
      </c>
      <c r="AJ103" s="61">
        <v>0</v>
      </c>
      <c r="AK103" s="61">
        <v>0</v>
      </c>
      <c r="AL103" s="61">
        <v>0</v>
      </c>
      <c r="AM103" s="61">
        <v>0</v>
      </c>
      <c r="AN103" s="61">
        <v>0</v>
      </c>
      <c r="AO103" s="61">
        <v>0</v>
      </c>
      <c r="AP103" s="61">
        <v>0</v>
      </c>
      <c r="AQ103" s="61">
        <f t="shared" si="1"/>
        <v>520858.53</v>
      </c>
      <c r="AT103" s="33"/>
    </row>
    <row r="104" spans="1:46" ht="33" customHeight="1">
      <c r="A104" s="32">
        <v>273</v>
      </c>
      <c r="B104" s="343" t="s">
        <v>114</v>
      </c>
      <c r="C104" s="344" t="s">
        <v>3607</v>
      </c>
      <c r="D104" s="61">
        <v>0</v>
      </c>
      <c r="E104" s="61">
        <v>0</v>
      </c>
      <c r="F104" s="61">
        <v>132002</v>
      </c>
      <c r="G104" s="61">
        <v>0</v>
      </c>
      <c r="H104" s="61">
        <v>0</v>
      </c>
      <c r="I104" s="61">
        <v>0</v>
      </c>
      <c r="J104" s="61">
        <v>0</v>
      </c>
      <c r="K104" s="61">
        <v>0</v>
      </c>
      <c r="L104" s="61">
        <v>0</v>
      </c>
      <c r="M104" s="61">
        <v>0</v>
      </c>
      <c r="N104" s="61">
        <v>0</v>
      </c>
      <c r="O104" s="61">
        <v>549406.64</v>
      </c>
      <c r="P104" s="61">
        <v>0</v>
      </c>
      <c r="Q104" s="61">
        <v>0</v>
      </c>
      <c r="R104" s="61">
        <v>0</v>
      </c>
      <c r="S104" s="61">
        <v>0</v>
      </c>
      <c r="T104" s="61">
        <v>0</v>
      </c>
      <c r="U104" s="61">
        <v>0</v>
      </c>
      <c r="V104" s="61">
        <v>0</v>
      </c>
      <c r="W104" s="61">
        <v>0</v>
      </c>
      <c r="X104" s="61">
        <v>0</v>
      </c>
      <c r="Y104" s="61">
        <v>0</v>
      </c>
      <c r="Z104" s="61">
        <v>0</v>
      </c>
      <c r="AA104" s="61">
        <v>0</v>
      </c>
      <c r="AB104" s="61">
        <v>0</v>
      </c>
      <c r="AC104" s="61">
        <v>0</v>
      </c>
      <c r="AD104" s="61">
        <v>0</v>
      </c>
      <c r="AE104" s="61">
        <v>0</v>
      </c>
      <c r="AF104" s="61">
        <v>0</v>
      </c>
      <c r="AG104" s="61">
        <v>0</v>
      </c>
      <c r="AH104" s="61">
        <v>0</v>
      </c>
      <c r="AI104" s="61">
        <v>0</v>
      </c>
      <c r="AJ104" s="61">
        <v>0</v>
      </c>
      <c r="AK104" s="61">
        <v>0</v>
      </c>
      <c r="AL104" s="61">
        <v>0</v>
      </c>
      <c r="AM104" s="61">
        <v>0</v>
      </c>
      <c r="AN104" s="61">
        <v>0</v>
      </c>
      <c r="AO104" s="61">
        <v>0</v>
      </c>
      <c r="AP104" s="61">
        <v>0</v>
      </c>
      <c r="AQ104" s="61">
        <f t="shared" si="1"/>
        <v>681408.64</v>
      </c>
      <c r="AT104" s="33"/>
    </row>
    <row r="105" spans="1:46" ht="33" customHeight="1">
      <c r="A105" s="32">
        <v>281</v>
      </c>
      <c r="B105" s="343" t="s">
        <v>115</v>
      </c>
      <c r="C105" s="344" t="s">
        <v>3605</v>
      </c>
      <c r="D105" s="61">
        <v>0</v>
      </c>
      <c r="E105" s="61">
        <v>0</v>
      </c>
      <c r="F105" s="61">
        <v>0</v>
      </c>
      <c r="G105" s="61">
        <v>0</v>
      </c>
      <c r="H105" s="61">
        <v>0</v>
      </c>
      <c r="I105" s="61">
        <v>0</v>
      </c>
      <c r="J105" s="61">
        <v>0</v>
      </c>
      <c r="K105" s="61">
        <v>0</v>
      </c>
      <c r="L105" s="61">
        <v>0</v>
      </c>
      <c r="M105" s="61">
        <v>0</v>
      </c>
      <c r="N105" s="61">
        <v>0</v>
      </c>
      <c r="O105" s="61">
        <v>0</v>
      </c>
      <c r="P105" s="61">
        <v>0</v>
      </c>
      <c r="Q105" s="61">
        <v>0</v>
      </c>
      <c r="R105" s="61">
        <v>0</v>
      </c>
      <c r="S105" s="61">
        <v>0</v>
      </c>
      <c r="T105" s="61">
        <v>0</v>
      </c>
      <c r="U105" s="61">
        <v>0</v>
      </c>
      <c r="V105" s="61">
        <v>0</v>
      </c>
      <c r="W105" s="61">
        <v>0</v>
      </c>
      <c r="X105" s="61">
        <v>0</v>
      </c>
      <c r="Y105" s="61">
        <v>0</v>
      </c>
      <c r="Z105" s="61">
        <v>0</v>
      </c>
      <c r="AA105" s="61">
        <v>0</v>
      </c>
      <c r="AB105" s="61">
        <v>0</v>
      </c>
      <c r="AC105" s="61">
        <v>0</v>
      </c>
      <c r="AD105" s="61">
        <v>0</v>
      </c>
      <c r="AE105" s="61">
        <v>0</v>
      </c>
      <c r="AF105" s="61">
        <v>0</v>
      </c>
      <c r="AG105" s="61">
        <v>0</v>
      </c>
      <c r="AH105" s="61">
        <v>0</v>
      </c>
      <c r="AI105" s="61">
        <v>0</v>
      </c>
      <c r="AJ105" s="61">
        <v>0</v>
      </c>
      <c r="AK105" s="61">
        <v>0</v>
      </c>
      <c r="AL105" s="61">
        <v>0</v>
      </c>
      <c r="AM105" s="61">
        <v>0</v>
      </c>
      <c r="AN105" s="61">
        <v>0</v>
      </c>
      <c r="AO105" s="61">
        <v>0</v>
      </c>
      <c r="AP105" s="61">
        <v>0</v>
      </c>
      <c r="AQ105" s="61">
        <f t="shared" si="1"/>
        <v>0</v>
      </c>
      <c r="AT105" s="33"/>
    </row>
    <row r="106" spans="1:46" ht="33" customHeight="1">
      <c r="A106" s="32">
        <v>283</v>
      </c>
      <c r="B106" s="343" t="s">
        <v>116</v>
      </c>
      <c r="C106" s="344" t="s">
        <v>651</v>
      </c>
      <c r="D106" s="61">
        <v>0</v>
      </c>
      <c r="E106" s="61">
        <v>0</v>
      </c>
      <c r="F106" s="61">
        <v>11277205.42</v>
      </c>
      <c r="G106" s="61">
        <v>0</v>
      </c>
      <c r="H106" s="61">
        <v>0</v>
      </c>
      <c r="I106" s="61">
        <v>0</v>
      </c>
      <c r="J106" s="61">
        <v>50</v>
      </c>
      <c r="K106" s="61">
        <v>3744449.49</v>
      </c>
      <c r="L106" s="61">
        <v>0</v>
      </c>
      <c r="M106" s="61">
        <v>0</v>
      </c>
      <c r="N106" s="61">
        <v>0</v>
      </c>
      <c r="O106" s="61">
        <v>0</v>
      </c>
      <c r="P106" s="61">
        <v>0</v>
      </c>
      <c r="Q106" s="61">
        <v>138.22999999999999</v>
      </c>
      <c r="R106" s="61">
        <v>0</v>
      </c>
      <c r="S106" s="61">
        <v>0</v>
      </c>
      <c r="T106" s="61">
        <v>0</v>
      </c>
      <c r="U106" s="61">
        <v>0</v>
      </c>
      <c r="V106" s="61">
        <v>0</v>
      </c>
      <c r="W106" s="61">
        <v>0</v>
      </c>
      <c r="X106" s="61">
        <v>0</v>
      </c>
      <c r="Y106" s="61">
        <v>0</v>
      </c>
      <c r="Z106" s="61">
        <v>0</v>
      </c>
      <c r="AA106" s="61">
        <v>0</v>
      </c>
      <c r="AB106" s="61">
        <v>0</v>
      </c>
      <c r="AC106" s="61">
        <v>0</v>
      </c>
      <c r="AD106" s="61">
        <v>0</v>
      </c>
      <c r="AE106" s="61">
        <v>0</v>
      </c>
      <c r="AF106" s="61">
        <v>0</v>
      </c>
      <c r="AG106" s="61">
        <v>0</v>
      </c>
      <c r="AH106" s="61">
        <v>0</v>
      </c>
      <c r="AI106" s="61">
        <v>0</v>
      </c>
      <c r="AJ106" s="61">
        <v>0</v>
      </c>
      <c r="AK106" s="61">
        <v>0</v>
      </c>
      <c r="AL106" s="61">
        <v>0</v>
      </c>
      <c r="AM106" s="61">
        <v>0</v>
      </c>
      <c r="AN106" s="61">
        <v>0</v>
      </c>
      <c r="AO106" s="61">
        <v>0</v>
      </c>
      <c r="AP106" s="61">
        <v>0</v>
      </c>
      <c r="AQ106" s="61">
        <f t="shared" si="1"/>
        <v>15021843.140000001</v>
      </c>
      <c r="AT106" s="33"/>
    </row>
    <row r="107" spans="1:46" ht="33" customHeight="1">
      <c r="A107" s="32">
        <v>287</v>
      </c>
      <c r="B107" s="343" t="s">
        <v>117</v>
      </c>
      <c r="C107" s="344" t="s">
        <v>3604</v>
      </c>
      <c r="D107" s="61">
        <v>0</v>
      </c>
      <c r="E107" s="61">
        <v>0</v>
      </c>
      <c r="F107" s="61">
        <v>0</v>
      </c>
      <c r="G107" s="61">
        <v>0</v>
      </c>
      <c r="H107" s="61">
        <v>0</v>
      </c>
      <c r="I107" s="61">
        <v>0</v>
      </c>
      <c r="J107" s="61">
        <v>50</v>
      </c>
      <c r="K107" s="61">
        <v>0</v>
      </c>
      <c r="L107" s="61">
        <v>0</v>
      </c>
      <c r="M107" s="61">
        <v>0</v>
      </c>
      <c r="N107" s="61">
        <v>0</v>
      </c>
      <c r="O107" s="61">
        <v>0</v>
      </c>
      <c r="P107" s="61">
        <v>0</v>
      </c>
      <c r="Q107" s="61">
        <v>0</v>
      </c>
      <c r="R107" s="61">
        <v>0</v>
      </c>
      <c r="S107" s="61">
        <v>0</v>
      </c>
      <c r="T107" s="61">
        <v>0</v>
      </c>
      <c r="U107" s="61">
        <v>0</v>
      </c>
      <c r="V107" s="61">
        <v>0</v>
      </c>
      <c r="W107" s="61">
        <v>0</v>
      </c>
      <c r="X107" s="61">
        <v>0</v>
      </c>
      <c r="Y107" s="61">
        <v>2957872.66</v>
      </c>
      <c r="Z107" s="61">
        <v>0</v>
      </c>
      <c r="AA107" s="61">
        <v>0</v>
      </c>
      <c r="AB107" s="61">
        <v>0</v>
      </c>
      <c r="AC107" s="61">
        <v>0</v>
      </c>
      <c r="AD107" s="61">
        <v>0</v>
      </c>
      <c r="AE107" s="61">
        <v>0</v>
      </c>
      <c r="AF107" s="61">
        <v>0</v>
      </c>
      <c r="AG107" s="61">
        <v>0</v>
      </c>
      <c r="AH107" s="61">
        <v>0</v>
      </c>
      <c r="AI107" s="61">
        <v>0</v>
      </c>
      <c r="AJ107" s="61">
        <v>0</v>
      </c>
      <c r="AK107" s="61">
        <v>0</v>
      </c>
      <c r="AL107" s="61">
        <v>0</v>
      </c>
      <c r="AM107" s="61">
        <v>0</v>
      </c>
      <c r="AN107" s="61">
        <v>0</v>
      </c>
      <c r="AO107" s="61">
        <v>0</v>
      </c>
      <c r="AP107" s="61">
        <v>0</v>
      </c>
      <c r="AQ107" s="61">
        <f t="shared" si="1"/>
        <v>2957922.66</v>
      </c>
      <c r="AT107" s="33"/>
    </row>
    <row r="108" spans="1:46" ht="33" customHeight="1">
      <c r="A108" s="32">
        <v>288</v>
      </c>
      <c r="B108" s="343" t="s">
        <v>118</v>
      </c>
      <c r="C108" s="344" t="s">
        <v>3605</v>
      </c>
      <c r="D108" s="61">
        <v>0</v>
      </c>
      <c r="E108" s="61">
        <v>0</v>
      </c>
      <c r="F108" s="61">
        <v>0</v>
      </c>
      <c r="G108" s="61">
        <v>0</v>
      </c>
      <c r="H108" s="61">
        <v>0</v>
      </c>
      <c r="I108" s="61">
        <v>0</v>
      </c>
      <c r="J108" s="61">
        <v>0</v>
      </c>
      <c r="K108" s="61">
        <v>0</v>
      </c>
      <c r="L108" s="61">
        <v>0</v>
      </c>
      <c r="M108" s="61">
        <v>0</v>
      </c>
      <c r="N108" s="61">
        <v>0</v>
      </c>
      <c r="O108" s="61">
        <v>0</v>
      </c>
      <c r="P108" s="61">
        <v>0</v>
      </c>
      <c r="Q108" s="61">
        <v>0</v>
      </c>
      <c r="R108" s="61">
        <v>0</v>
      </c>
      <c r="S108" s="61">
        <v>0</v>
      </c>
      <c r="T108" s="61">
        <v>0</v>
      </c>
      <c r="U108" s="61">
        <v>0</v>
      </c>
      <c r="V108" s="61">
        <v>0</v>
      </c>
      <c r="W108" s="61">
        <v>0</v>
      </c>
      <c r="X108" s="61">
        <v>0</v>
      </c>
      <c r="Y108" s="61">
        <v>0</v>
      </c>
      <c r="Z108" s="61">
        <v>0</v>
      </c>
      <c r="AA108" s="61">
        <v>0</v>
      </c>
      <c r="AB108" s="61">
        <v>0</v>
      </c>
      <c r="AC108" s="61">
        <v>0</v>
      </c>
      <c r="AD108" s="61">
        <v>0</v>
      </c>
      <c r="AE108" s="61">
        <v>0</v>
      </c>
      <c r="AF108" s="61">
        <v>0</v>
      </c>
      <c r="AG108" s="61">
        <v>0</v>
      </c>
      <c r="AH108" s="61">
        <v>0</v>
      </c>
      <c r="AI108" s="61">
        <v>0</v>
      </c>
      <c r="AJ108" s="61">
        <v>0</v>
      </c>
      <c r="AK108" s="61">
        <v>0</v>
      </c>
      <c r="AL108" s="61">
        <v>0</v>
      </c>
      <c r="AM108" s="61">
        <v>0</v>
      </c>
      <c r="AN108" s="61">
        <v>0</v>
      </c>
      <c r="AO108" s="61">
        <v>0</v>
      </c>
      <c r="AP108" s="61">
        <v>0</v>
      </c>
      <c r="AQ108" s="61">
        <f t="shared" si="1"/>
        <v>0</v>
      </c>
      <c r="AT108" s="33"/>
    </row>
    <row r="109" spans="1:46" ht="33" customHeight="1">
      <c r="A109" s="32">
        <v>290</v>
      </c>
      <c r="B109" s="343" t="s">
        <v>119</v>
      </c>
      <c r="C109" s="344" t="s">
        <v>651</v>
      </c>
      <c r="D109" s="61">
        <v>0</v>
      </c>
      <c r="E109" s="61">
        <v>0</v>
      </c>
      <c r="F109" s="61">
        <v>1598000</v>
      </c>
      <c r="G109" s="61">
        <v>13365.34</v>
      </c>
      <c r="H109" s="61">
        <v>0</v>
      </c>
      <c r="I109" s="61">
        <v>0</v>
      </c>
      <c r="J109" s="61">
        <v>0</v>
      </c>
      <c r="K109" s="61">
        <v>0</v>
      </c>
      <c r="L109" s="61">
        <v>0</v>
      </c>
      <c r="M109" s="61">
        <v>0</v>
      </c>
      <c r="N109" s="61">
        <v>0</v>
      </c>
      <c r="O109" s="61">
        <v>0</v>
      </c>
      <c r="P109" s="61">
        <v>0</v>
      </c>
      <c r="Q109" s="61">
        <v>0</v>
      </c>
      <c r="R109" s="61">
        <v>0</v>
      </c>
      <c r="S109" s="61">
        <v>0</v>
      </c>
      <c r="T109" s="61">
        <v>0</v>
      </c>
      <c r="U109" s="61">
        <v>0</v>
      </c>
      <c r="V109" s="61">
        <v>0</v>
      </c>
      <c r="W109" s="61">
        <v>0</v>
      </c>
      <c r="X109" s="61">
        <v>1230679.83</v>
      </c>
      <c r="Y109" s="61">
        <v>0</v>
      </c>
      <c r="Z109" s="61">
        <v>0</v>
      </c>
      <c r="AA109" s="61">
        <v>0</v>
      </c>
      <c r="AB109" s="61">
        <v>0</v>
      </c>
      <c r="AC109" s="61">
        <v>0</v>
      </c>
      <c r="AD109" s="61">
        <v>0</v>
      </c>
      <c r="AE109" s="61">
        <v>0</v>
      </c>
      <c r="AF109" s="61">
        <v>0</v>
      </c>
      <c r="AG109" s="61">
        <v>0</v>
      </c>
      <c r="AH109" s="61">
        <v>0</v>
      </c>
      <c r="AI109" s="61">
        <v>0</v>
      </c>
      <c r="AJ109" s="61">
        <v>0</v>
      </c>
      <c r="AK109" s="61">
        <v>0</v>
      </c>
      <c r="AL109" s="61">
        <v>0</v>
      </c>
      <c r="AM109" s="61">
        <v>0</v>
      </c>
      <c r="AN109" s="61">
        <v>0</v>
      </c>
      <c r="AO109" s="61">
        <v>0</v>
      </c>
      <c r="AP109" s="61">
        <v>0</v>
      </c>
      <c r="AQ109" s="61">
        <f t="shared" si="1"/>
        <v>2842045.17</v>
      </c>
      <c r="AT109" s="33"/>
    </row>
    <row r="110" spans="1:46" ht="33" customHeight="1">
      <c r="A110" s="32">
        <v>291</v>
      </c>
      <c r="B110" s="343" t="s">
        <v>120</v>
      </c>
      <c r="C110" s="344" t="s">
        <v>3607</v>
      </c>
      <c r="D110" s="61">
        <v>50953228.129999995</v>
      </c>
      <c r="E110" s="61">
        <v>0</v>
      </c>
      <c r="F110" s="61">
        <v>48366926.950000003</v>
      </c>
      <c r="G110" s="61">
        <v>9501858.8399999999</v>
      </c>
      <c r="H110" s="61">
        <v>0</v>
      </c>
      <c r="I110" s="61">
        <v>0</v>
      </c>
      <c r="J110" s="61">
        <v>1110</v>
      </c>
      <c r="K110" s="61">
        <v>48436836.730000004</v>
      </c>
      <c r="L110" s="61">
        <v>0</v>
      </c>
      <c r="M110" s="61">
        <v>0</v>
      </c>
      <c r="N110" s="61">
        <v>0</v>
      </c>
      <c r="O110" s="61">
        <v>0</v>
      </c>
      <c r="P110" s="61">
        <v>0</v>
      </c>
      <c r="Q110" s="61">
        <v>146.19999999999999</v>
      </c>
      <c r="R110" s="61">
        <v>0</v>
      </c>
      <c r="S110" s="61">
        <v>0</v>
      </c>
      <c r="T110" s="61">
        <v>0</v>
      </c>
      <c r="U110" s="61">
        <v>0</v>
      </c>
      <c r="V110" s="61">
        <v>0</v>
      </c>
      <c r="W110" s="61">
        <v>0</v>
      </c>
      <c r="X110" s="61">
        <v>0</v>
      </c>
      <c r="Y110" s="61">
        <v>0</v>
      </c>
      <c r="Z110" s="61">
        <v>0</v>
      </c>
      <c r="AA110" s="61">
        <v>0</v>
      </c>
      <c r="AB110" s="61">
        <v>0</v>
      </c>
      <c r="AC110" s="61">
        <v>0</v>
      </c>
      <c r="AD110" s="61">
        <v>0</v>
      </c>
      <c r="AE110" s="61">
        <v>88151</v>
      </c>
      <c r="AF110" s="61">
        <v>0</v>
      </c>
      <c r="AG110" s="61">
        <v>0</v>
      </c>
      <c r="AH110" s="61">
        <v>0</v>
      </c>
      <c r="AI110" s="61">
        <v>0</v>
      </c>
      <c r="AJ110" s="61">
        <v>0</v>
      </c>
      <c r="AK110" s="61">
        <v>0</v>
      </c>
      <c r="AL110" s="61">
        <v>0</v>
      </c>
      <c r="AM110" s="61">
        <v>0</v>
      </c>
      <c r="AN110" s="61">
        <v>0</v>
      </c>
      <c r="AO110" s="61">
        <v>0</v>
      </c>
      <c r="AP110" s="61">
        <v>0</v>
      </c>
      <c r="AQ110" s="61">
        <f t="shared" si="1"/>
        <v>157348257.84999999</v>
      </c>
      <c r="AT110" s="33"/>
    </row>
    <row r="111" spans="1:46" ht="33" customHeight="1">
      <c r="A111" s="32">
        <v>292</v>
      </c>
      <c r="B111" s="343" t="s">
        <v>121</v>
      </c>
      <c r="C111" s="344" t="s">
        <v>651</v>
      </c>
      <c r="D111" s="61">
        <v>0</v>
      </c>
      <c r="E111" s="61">
        <v>0</v>
      </c>
      <c r="F111" s="61">
        <v>3703</v>
      </c>
      <c r="G111" s="61">
        <v>1183</v>
      </c>
      <c r="H111" s="61">
        <v>0</v>
      </c>
      <c r="I111" s="61">
        <v>0</v>
      </c>
      <c r="J111" s="61">
        <v>0</v>
      </c>
      <c r="K111" s="61">
        <v>0</v>
      </c>
      <c r="L111" s="61">
        <v>0</v>
      </c>
      <c r="M111" s="61">
        <v>0</v>
      </c>
      <c r="N111" s="61">
        <v>0</v>
      </c>
      <c r="O111" s="61">
        <v>0</v>
      </c>
      <c r="P111" s="61">
        <v>0</v>
      </c>
      <c r="Q111" s="61">
        <v>0</v>
      </c>
      <c r="R111" s="61">
        <v>0</v>
      </c>
      <c r="S111" s="61">
        <v>0</v>
      </c>
      <c r="T111" s="61">
        <v>0</v>
      </c>
      <c r="U111" s="61">
        <v>0</v>
      </c>
      <c r="V111" s="61">
        <v>0</v>
      </c>
      <c r="W111" s="61">
        <v>0</v>
      </c>
      <c r="X111" s="61">
        <v>0</v>
      </c>
      <c r="Y111" s="61">
        <v>0</v>
      </c>
      <c r="Z111" s="61">
        <v>0</v>
      </c>
      <c r="AA111" s="61">
        <v>0</v>
      </c>
      <c r="AB111" s="61">
        <v>0</v>
      </c>
      <c r="AC111" s="61">
        <v>0</v>
      </c>
      <c r="AD111" s="61">
        <v>0</v>
      </c>
      <c r="AE111" s="61">
        <v>0</v>
      </c>
      <c r="AF111" s="61">
        <v>0</v>
      </c>
      <c r="AG111" s="61">
        <v>0</v>
      </c>
      <c r="AH111" s="61">
        <v>0</v>
      </c>
      <c r="AI111" s="61">
        <v>0</v>
      </c>
      <c r="AJ111" s="61">
        <v>0</v>
      </c>
      <c r="AK111" s="61">
        <v>0</v>
      </c>
      <c r="AL111" s="61">
        <v>0</v>
      </c>
      <c r="AM111" s="61">
        <v>0</v>
      </c>
      <c r="AN111" s="61">
        <v>0</v>
      </c>
      <c r="AO111" s="61">
        <v>0</v>
      </c>
      <c r="AP111" s="61">
        <v>0</v>
      </c>
      <c r="AQ111" s="61">
        <f t="shared" si="1"/>
        <v>4886</v>
      </c>
      <c r="AT111" s="33"/>
    </row>
    <row r="112" spans="1:46" ht="33" customHeight="1">
      <c r="A112" s="32">
        <v>293</v>
      </c>
      <c r="B112" s="343" t="s">
        <v>122</v>
      </c>
      <c r="C112" s="344" t="s">
        <v>673</v>
      </c>
      <c r="D112" s="61">
        <v>0</v>
      </c>
      <c r="E112" s="61">
        <v>0</v>
      </c>
      <c r="F112" s="61">
        <v>5890</v>
      </c>
      <c r="G112" s="61">
        <v>38526.239999999998</v>
      </c>
      <c r="H112" s="61">
        <v>0</v>
      </c>
      <c r="I112" s="61">
        <v>0</v>
      </c>
      <c r="J112" s="61">
        <v>0</v>
      </c>
      <c r="K112" s="61">
        <v>0</v>
      </c>
      <c r="L112" s="61">
        <v>0</v>
      </c>
      <c r="M112" s="61">
        <v>0</v>
      </c>
      <c r="N112" s="61">
        <v>0</v>
      </c>
      <c r="O112" s="61">
        <v>0</v>
      </c>
      <c r="P112" s="61">
        <v>0</v>
      </c>
      <c r="Q112" s="61">
        <v>0</v>
      </c>
      <c r="R112" s="61">
        <v>0</v>
      </c>
      <c r="S112" s="61">
        <v>0</v>
      </c>
      <c r="T112" s="61">
        <v>0</v>
      </c>
      <c r="U112" s="61">
        <v>0</v>
      </c>
      <c r="V112" s="61">
        <v>0</v>
      </c>
      <c r="W112" s="61">
        <v>0</v>
      </c>
      <c r="X112" s="61">
        <v>0</v>
      </c>
      <c r="Y112" s="61">
        <v>9605.16</v>
      </c>
      <c r="Z112" s="61">
        <v>0</v>
      </c>
      <c r="AA112" s="61">
        <v>0</v>
      </c>
      <c r="AB112" s="61">
        <v>0</v>
      </c>
      <c r="AC112" s="61">
        <v>0</v>
      </c>
      <c r="AD112" s="61">
        <v>0</v>
      </c>
      <c r="AE112" s="61">
        <v>0</v>
      </c>
      <c r="AF112" s="61">
        <v>0</v>
      </c>
      <c r="AG112" s="61">
        <v>0</v>
      </c>
      <c r="AH112" s="61">
        <v>0</v>
      </c>
      <c r="AI112" s="61">
        <v>0</v>
      </c>
      <c r="AJ112" s="61">
        <v>0</v>
      </c>
      <c r="AK112" s="61">
        <v>0</v>
      </c>
      <c r="AL112" s="61">
        <v>0</v>
      </c>
      <c r="AM112" s="61">
        <v>0</v>
      </c>
      <c r="AN112" s="61">
        <v>0</v>
      </c>
      <c r="AO112" s="61">
        <v>0</v>
      </c>
      <c r="AP112" s="61">
        <v>0</v>
      </c>
      <c r="AQ112" s="61">
        <f t="shared" si="1"/>
        <v>54021.399999999994</v>
      </c>
      <c r="AT112" s="33"/>
    </row>
    <row r="113" spans="1:46" ht="33" customHeight="1">
      <c r="A113" s="32">
        <v>294</v>
      </c>
      <c r="B113" s="343" t="s">
        <v>123</v>
      </c>
      <c r="C113" s="344" t="s">
        <v>3607</v>
      </c>
      <c r="D113" s="61">
        <v>0</v>
      </c>
      <c r="E113" s="61">
        <v>0</v>
      </c>
      <c r="F113" s="61">
        <v>134275.5</v>
      </c>
      <c r="G113" s="61">
        <v>0</v>
      </c>
      <c r="H113" s="61">
        <v>0</v>
      </c>
      <c r="I113" s="61">
        <v>0</v>
      </c>
      <c r="J113" s="61">
        <v>0</v>
      </c>
      <c r="K113" s="61">
        <v>0</v>
      </c>
      <c r="L113" s="61">
        <v>0</v>
      </c>
      <c r="M113" s="61">
        <v>0</v>
      </c>
      <c r="N113" s="61">
        <v>0</v>
      </c>
      <c r="O113" s="61">
        <v>0</v>
      </c>
      <c r="P113" s="61">
        <v>0</v>
      </c>
      <c r="Q113" s="61">
        <v>0</v>
      </c>
      <c r="R113" s="61">
        <v>0</v>
      </c>
      <c r="S113" s="61">
        <v>0</v>
      </c>
      <c r="T113" s="61">
        <v>0</v>
      </c>
      <c r="U113" s="61">
        <v>0</v>
      </c>
      <c r="V113" s="61">
        <v>0</v>
      </c>
      <c r="W113" s="61">
        <v>0</v>
      </c>
      <c r="X113" s="61">
        <v>0</v>
      </c>
      <c r="Y113" s="61">
        <v>0</v>
      </c>
      <c r="Z113" s="61">
        <v>0</v>
      </c>
      <c r="AA113" s="61">
        <v>0</v>
      </c>
      <c r="AB113" s="61">
        <v>0</v>
      </c>
      <c r="AC113" s="61">
        <v>0</v>
      </c>
      <c r="AD113" s="61">
        <v>0</v>
      </c>
      <c r="AE113" s="61">
        <v>0</v>
      </c>
      <c r="AF113" s="61">
        <v>0</v>
      </c>
      <c r="AG113" s="61">
        <v>0</v>
      </c>
      <c r="AH113" s="61">
        <v>0</v>
      </c>
      <c r="AI113" s="61">
        <v>0</v>
      </c>
      <c r="AJ113" s="61">
        <v>0</v>
      </c>
      <c r="AK113" s="61">
        <v>0</v>
      </c>
      <c r="AL113" s="61">
        <v>0</v>
      </c>
      <c r="AM113" s="61">
        <v>0</v>
      </c>
      <c r="AN113" s="61">
        <v>0</v>
      </c>
      <c r="AO113" s="61">
        <v>0</v>
      </c>
      <c r="AP113" s="61">
        <v>0</v>
      </c>
      <c r="AQ113" s="61">
        <f t="shared" si="1"/>
        <v>134275.5</v>
      </c>
      <c r="AT113" s="33"/>
    </row>
    <row r="114" spans="1:46" ht="33" customHeight="1">
      <c r="A114" s="32">
        <v>295</v>
      </c>
      <c r="B114" s="343" t="s">
        <v>124</v>
      </c>
      <c r="C114" s="344" t="s">
        <v>3607</v>
      </c>
      <c r="D114" s="61">
        <v>0</v>
      </c>
      <c r="E114" s="61">
        <v>0</v>
      </c>
      <c r="F114" s="61">
        <v>1398092.14</v>
      </c>
      <c r="G114" s="61">
        <v>561</v>
      </c>
      <c r="H114" s="61">
        <v>0</v>
      </c>
      <c r="I114" s="61">
        <v>0</v>
      </c>
      <c r="J114" s="61">
        <v>0</v>
      </c>
      <c r="K114" s="61">
        <v>0</v>
      </c>
      <c r="L114" s="61">
        <v>0</v>
      </c>
      <c r="M114" s="61">
        <v>0</v>
      </c>
      <c r="N114" s="61">
        <v>0</v>
      </c>
      <c r="O114" s="61">
        <v>0</v>
      </c>
      <c r="P114" s="61">
        <v>0</v>
      </c>
      <c r="Q114" s="61">
        <v>0</v>
      </c>
      <c r="R114" s="61">
        <v>0</v>
      </c>
      <c r="S114" s="61">
        <v>0</v>
      </c>
      <c r="T114" s="61">
        <v>0</v>
      </c>
      <c r="U114" s="61">
        <v>0</v>
      </c>
      <c r="V114" s="61">
        <v>0</v>
      </c>
      <c r="W114" s="61">
        <v>0</v>
      </c>
      <c r="X114" s="61">
        <v>0</v>
      </c>
      <c r="Y114" s="61">
        <v>0</v>
      </c>
      <c r="Z114" s="61">
        <v>0</v>
      </c>
      <c r="AA114" s="61">
        <v>0</v>
      </c>
      <c r="AB114" s="61">
        <v>0</v>
      </c>
      <c r="AC114" s="61">
        <v>0</v>
      </c>
      <c r="AD114" s="61">
        <v>0</v>
      </c>
      <c r="AE114" s="61">
        <v>0</v>
      </c>
      <c r="AF114" s="61">
        <v>0</v>
      </c>
      <c r="AG114" s="61">
        <v>0</v>
      </c>
      <c r="AH114" s="61">
        <v>0</v>
      </c>
      <c r="AI114" s="61">
        <v>0</v>
      </c>
      <c r="AJ114" s="61">
        <v>0</v>
      </c>
      <c r="AK114" s="61">
        <v>0</v>
      </c>
      <c r="AL114" s="61">
        <v>0</v>
      </c>
      <c r="AM114" s="61">
        <v>0</v>
      </c>
      <c r="AN114" s="61">
        <v>0</v>
      </c>
      <c r="AO114" s="61">
        <v>0</v>
      </c>
      <c r="AP114" s="61">
        <v>0</v>
      </c>
      <c r="AQ114" s="61">
        <f t="shared" si="1"/>
        <v>1398653.14</v>
      </c>
      <c r="AT114" s="33"/>
    </row>
    <row r="115" spans="1:46" ht="33" customHeight="1">
      <c r="A115" s="32">
        <v>296</v>
      </c>
      <c r="B115" s="343" t="s">
        <v>125</v>
      </c>
      <c r="C115" s="344" t="s">
        <v>673</v>
      </c>
      <c r="D115" s="61">
        <v>0</v>
      </c>
      <c r="E115" s="61">
        <v>0</v>
      </c>
      <c r="F115" s="61">
        <v>0</v>
      </c>
      <c r="G115" s="61">
        <v>0</v>
      </c>
      <c r="H115" s="61">
        <v>0</v>
      </c>
      <c r="I115" s="61">
        <v>0</v>
      </c>
      <c r="J115" s="61">
        <v>0</v>
      </c>
      <c r="K115" s="61">
        <v>0</v>
      </c>
      <c r="L115" s="61">
        <v>0</v>
      </c>
      <c r="M115" s="61">
        <v>0</v>
      </c>
      <c r="N115" s="61">
        <v>0</v>
      </c>
      <c r="O115" s="61">
        <v>0</v>
      </c>
      <c r="P115" s="61">
        <v>0</v>
      </c>
      <c r="Q115" s="61">
        <v>0</v>
      </c>
      <c r="R115" s="61">
        <v>0</v>
      </c>
      <c r="S115" s="61">
        <v>0</v>
      </c>
      <c r="T115" s="61">
        <v>0</v>
      </c>
      <c r="U115" s="61">
        <v>0</v>
      </c>
      <c r="V115" s="61">
        <v>0</v>
      </c>
      <c r="W115" s="61">
        <v>0</v>
      </c>
      <c r="X115" s="61">
        <v>0</v>
      </c>
      <c r="Y115" s="61">
        <v>0</v>
      </c>
      <c r="Z115" s="61">
        <v>0</v>
      </c>
      <c r="AA115" s="61">
        <v>0</v>
      </c>
      <c r="AB115" s="61">
        <v>0</v>
      </c>
      <c r="AC115" s="61">
        <v>0</v>
      </c>
      <c r="AD115" s="61">
        <v>0</v>
      </c>
      <c r="AE115" s="61">
        <v>0</v>
      </c>
      <c r="AF115" s="61">
        <v>0</v>
      </c>
      <c r="AG115" s="61">
        <v>0</v>
      </c>
      <c r="AH115" s="61">
        <v>0</v>
      </c>
      <c r="AI115" s="61">
        <v>0</v>
      </c>
      <c r="AJ115" s="61">
        <v>0</v>
      </c>
      <c r="AK115" s="61">
        <v>0</v>
      </c>
      <c r="AL115" s="61">
        <v>0</v>
      </c>
      <c r="AM115" s="61">
        <v>0</v>
      </c>
      <c r="AN115" s="61">
        <v>0</v>
      </c>
      <c r="AO115" s="61">
        <v>0</v>
      </c>
      <c r="AP115" s="61">
        <v>0</v>
      </c>
      <c r="AQ115" s="61">
        <f t="shared" si="1"/>
        <v>0</v>
      </c>
      <c r="AT115" s="33"/>
    </row>
    <row r="116" spans="1:46" ht="33" customHeight="1">
      <c r="A116" s="32">
        <v>298</v>
      </c>
      <c r="B116" s="343" t="s">
        <v>126</v>
      </c>
      <c r="C116" s="344" t="s">
        <v>645</v>
      </c>
      <c r="D116" s="61">
        <v>0</v>
      </c>
      <c r="E116" s="61">
        <v>0</v>
      </c>
      <c r="F116" s="61">
        <v>0</v>
      </c>
      <c r="G116" s="61">
        <v>0</v>
      </c>
      <c r="H116" s="61">
        <v>0</v>
      </c>
      <c r="I116" s="61">
        <v>0</v>
      </c>
      <c r="J116" s="61">
        <v>0</v>
      </c>
      <c r="K116" s="61">
        <v>0</v>
      </c>
      <c r="L116" s="61">
        <v>0</v>
      </c>
      <c r="M116" s="61">
        <v>0</v>
      </c>
      <c r="N116" s="61">
        <v>0</v>
      </c>
      <c r="O116" s="61">
        <v>0</v>
      </c>
      <c r="P116" s="61">
        <v>0</v>
      </c>
      <c r="Q116" s="61">
        <v>0</v>
      </c>
      <c r="R116" s="61">
        <v>0</v>
      </c>
      <c r="S116" s="61">
        <v>0</v>
      </c>
      <c r="T116" s="61">
        <v>0</v>
      </c>
      <c r="U116" s="61">
        <v>0</v>
      </c>
      <c r="V116" s="61">
        <v>0</v>
      </c>
      <c r="W116" s="61">
        <v>0</v>
      </c>
      <c r="X116" s="61">
        <v>0</v>
      </c>
      <c r="Y116" s="61">
        <v>0</v>
      </c>
      <c r="Z116" s="61">
        <v>0</v>
      </c>
      <c r="AA116" s="61">
        <v>0</v>
      </c>
      <c r="AB116" s="61">
        <v>0</v>
      </c>
      <c r="AC116" s="61">
        <v>0</v>
      </c>
      <c r="AD116" s="61">
        <v>0</v>
      </c>
      <c r="AE116" s="61">
        <v>0</v>
      </c>
      <c r="AF116" s="61">
        <v>0</v>
      </c>
      <c r="AG116" s="61">
        <v>0</v>
      </c>
      <c r="AH116" s="61">
        <v>0</v>
      </c>
      <c r="AI116" s="61">
        <v>0</v>
      </c>
      <c r="AJ116" s="61">
        <v>0</v>
      </c>
      <c r="AK116" s="61">
        <v>0</v>
      </c>
      <c r="AL116" s="61">
        <v>0</v>
      </c>
      <c r="AM116" s="61">
        <v>0</v>
      </c>
      <c r="AN116" s="61">
        <v>0</v>
      </c>
      <c r="AO116" s="61">
        <v>0</v>
      </c>
      <c r="AP116" s="61">
        <v>0</v>
      </c>
      <c r="AQ116" s="61">
        <f t="shared" si="1"/>
        <v>0</v>
      </c>
      <c r="AT116" s="33"/>
    </row>
    <row r="117" spans="1:46" ht="33" customHeight="1">
      <c r="A117" s="32">
        <v>299</v>
      </c>
      <c r="B117" s="343" t="s">
        <v>127</v>
      </c>
      <c r="C117" s="344" t="s">
        <v>645</v>
      </c>
      <c r="D117" s="61">
        <v>0</v>
      </c>
      <c r="E117" s="61">
        <v>0</v>
      </c>
      <c r="F117" s="61">
        <v>0</v>
      </c>
      <c r="G117" s="61">
        <v>0</v>
      </c>
      <c r="H117" s="61">
        <v>0</v>
      </c>
      <c r="I117" s="61">
        <v>0</v>
      </c>
      <c r="J117" s="61">
        <v>0</v>
      </c>
      <c r="K117" s="61">
        <v>0</v>
      </c>
      <c r="L117" s="61">
        <v>0</v>
      </c>
      <c r="M117" s="61">
        <v>0</v>
      </c>
      <c r="N117" s="61">
        <v>0</v>
      </c>
      <c r="O117" s="61">
        <v>0</v>
      </c>
      <c r="P117" s="61">
        <v>0</v>
      </c>
      <c r="Q117" s="61">
        <v>0</v>
      </c>
      <c r="R117" s="61">
        <v>0</v>
      </c>
      <c r="S117" s="61">
        <v>0</v>
      </c>
      <c r="T117" s="61">
        <v>0</v>
      </c>
      <c r="U117" s="61">
        <v>0</v>
      </c>
      <c r="V117" s="61">
        <v>0</v>
      </c>
      <c r="W117" s="61">
        <v>0</v>
      </c>
      <c r="X117" s="61">
        <v>0</v>
      </c>
      <c r="Y117" s="61">
        <v>0</v>
      </c>
      <c r="Z117" s="61">
        <v>0</v>
      </c>
      <c r="AA117" s="61">
        <v>0</v>
      </c>
      <c r="AB117" s="61">
        <v>0</v>
      </c>
      <c r="AC117" s="61">
        <v>0</v>
      </c>
      <c r="AD117" s="61">
        <v>0</v>
      </c>
      <c r="AE117" s="61">
        <v>0</v>
      </c>
      <c r="AF117" s="61">
        <v>0</v>
      </c>
      <c r="AG117" s="61">
        <v>0</v>
      </c>
      <c r="AH117" s="61">
        <v>0</v>
      </c>
      <c r="AI117" s="61">
        <v>0</v>
      </c>
      <c r="AJ117" s="61">
        <v>0</v>
      </c>
      <c r="AK117" s="61">
        <v>0</v>
      </c>
      <c r="AL117" s="61">
        <v>0</v>
      </c>
      <c r="AM117" s="61">
        <v>0</v>
      </c>
      <c r="AN117" s="61">
        <v>0</v>
      </c>
      <c r="AO117" s="61">
        <v>0</v>
      </c>
      <c r="AP117" s="61">
        <v>0</v>
      </c>
      <c r="AQ117" s="61">
        <f t="shared" si="1"/>
        <v>0</v>
      </c>
      <c r="AT117" s="33"/>
    </row>
    <row r="118" spans="1:46" ht="33" customHeight="1">
      <c r="A118" s="32">
        <v>300</v>
      </c>
      <c r="B118" s="343" t="s">
        <v>128</v>
      </c>
      <c r="C118" s="344" t="s">
        <v>645</v>
      </c>
      <c r="D118" s="61">
        <v>0</v>
      </c>
      <c r="E118" s="61">
        <v>0</v>
      </c>
      <c r="F118" s="61">
        <v>0</v>
      </c>
      <c r="G118" s="61">
        <v>0</v>
      </c>
      <c r="H118" s="61">
        <v>0</v>
      </c>
      <c r="I118" s="61">
        <v>0</v>
      </c>
      <c r="J118" s="61">
        <v>0</v>
      </c>
      <c r="K118" s="61">
        <v>0</v>
      </c>
      <c r="L118" s="61">
        <v>0</v>
      </c>
      <c r="M118" s="61">
        <v>0</v>
      </c>
      <c r="N118" s="61">
        <v>0</v>
      </c>
      <c r="O118" s="61">
        <v>0</v>
      </c>
      <c r="P118" s="61">
        <v>0</v>
      </c>
      <c r="Q118" s="61">
        <v>0</v>
      </c>
      <c r="R118" s="61">
        <v>0</v>
      </c>
      <c r="S118" s="61">
        <v>0</v>
      </c>
      <c r="T118" s="61">
        <v>0</v>
      </c>
      <c r="U118" s="61">
        <v>0</v>
      </c>
      <c r="V118" s="61">
        <v>0</v>
      </c>
      <c r="W118" s="61">
        <v>0</v>
      </c>
      <c r="X118" s="61">
        <v>0</v>
      </c>
      <c r="Y118" s="61">
        <v>0</v>
      </c>
      <c r="Z118" s="61">
        <v>0</v>
      </c>
      <c r="AA118" s="61">
        <v>0</v>
      </c>
      <c r="AB118" s="61">
        <v>0</v>
      </c>
      <c r="AC118" s="61">
        <v>0</v>
      </c>
      <c r="AD118" s="61">
        <v>0</v>
      </c>
      <c r="AE118" s="61">
        <v>0</v>
      </c>
      <c r="AF118" s="61">
        <v>0</v>
      </c>
      <c r="AG118" s="61">
        <v>0</v>
      </c>
      <c r="AH118" s="61">
        <v>0</v>
      </c>
      <c r="AI118" s="61">
        <v>0</v>
      </c>
      <c r="AJ118" s="61">
        <v>0</v>
      </c>
      <c r="AK118" s="61">
        <v>0</v>
      </c>
      <c r="AL118" s="61">
        <v>0</v>
      </c>
      <c r="AM118" s="61">
        <v>0</v>
      </c>
      <c r="AN118" s="61">
        <v>0</v>
      </c>
      <c r="AO118" s="61">
        <v>0</v>
      </c>
      <c r="AP118" s="61">
        <v>0</v>
      </c>
      <c r="AQ118" s="61">
        <f t="shared" si="1"/>
        <v>0</v>
      </c>
      <c r="AT118" s="33"/>
    </row>
    <row r="119" spans="1:46" ht="33" customHeight="1">
      <c r="A119" s="32">
        <v>301</v>
      </c>
      <c r="B119" s="343" t="s">
        <v>129</v>
      </c>
      <c r="C119" s="344" t="s">
        <v>645</v>
      </c>
      <c r="D119" s="61">
        <v>0</v>
      </c>
      <c r="E119" s="61">
        <v>0</v>
      </c>
      <c r="F119" s="61">
        <v>0</v>
      </c>
      <c r="G119" s="61">
        <v>0</v>
      </c>
      <c r="H119" s="61">
        <v>0</v>
      </c>
      <c r="I119" s="61">
        <v>0</v>
      </c>
      <c r="J119" s="61">
        <v>0</v>
      </c>
      <c r="K119" s="61">
        <v>0</v>
      </c>
      <c r="L119" s="61">
        <v>0</v>
      </c>
      <c r="M119" s="61">
        <v>0</v>
      </c>
      <c r="N119" s="61">
        <v>0</v>
      </c>
      <c r="O119" s="61">
        <v>0</v>
      </c>
      <c r="P119" s="61">
        <v>0</v>
      </c>
      <c r="Q119" s="61">
        <v>0</v>
      </c>
      <c r="R119" s="61">
        <v>0</v>
      </c>
      <c r="S119" s="61">
        <v>0</v>
      </c>
      <c r="T119" s="61">
        <v>0</v>
      </c>
      <c r="U119" s="61">
        <v>0</v>
      </c>
      <c r="V119" s="61">
        <v>0</v>
      </c>
      <c r="W119" s="61">
        <v>0</v>
      </c>
      <c r="X119" s="61">
        <v>0</v>
      </c>
      <c r="Y119" s="61">
        <v>0</v>
      </c>
      <c r="Z119" s="61">
        <v>0</v>
      </c>
      <c r="AA119" s="61">
        <v>0</v>
      </c>
      <c r="AB119" s="61">
        <v>0</v>
      </c>
      <c r="AC119" s="61">
        <v>0</v>
      </c>
      <c r="AD119" s="61">
        <v>0</v>
      </c>
      <c r="AE119" s="61">
        <v>0</v>
      </c>
      <c r="AF119" s="61">
        <v>0</v>
      </c>
      <c r="AG119" s="61">
        <v>0</v>
      </c>
      <c r="AH119" s="61">
        <v>0</v>
      </c>
      <c r="AI119" s="61">
        <v>0</v>
      </c>
      <c r="AJ119" s="61">
        <v>0</v>
      </c>
      <c r="AK119" s="61">
        <v>0</v>
      </c>
      <c r="AL119" s="61">
        <v>0</v>
      </c>
      <c r="AM119" s="61">
        <v>0</v>
      </c>
      <c r="AN119" s="61">
        <v>0</v>
      </c>
      <c r="AO119" s="61">
        <v>0</v>
      </c>
      <c r="AP119" s="61">
        <v>0</v>
      </c>
      <c r="AQ119" s="61">
        <f t="shared" si="1"/>
        <v>0</v>
      </c>
      <c r="AT119" s="33"/>
    </row>
    <row r="120" spans="1:46" ht="33" customHeight="1">
      <c r="A120" s="32">
        <v>302</v>
      </c>
      <c r="B120" s="343" t="s">
        <v>130</v>
      </c>
      <c r="C120" s="344" t="s">
        <v>645</v>
      </c>
      <c r="D120" s="61">
        <v>0</v>
      </c>
      <c r="E120" s="61">
        <v>0</v>
      </c>
      <c r="F120" s="61">
        <v>0</v>
      </c>
      <c r="G120" s="61">
        <v>1067280</v>
      </c>
      <c r="H120" s="61">
        <v>0</v>
      </c>
      <c r="I120" s="61">
        <v>0</v>
      </c>
      <c r="J120" s="61">
        <v>0</v>
      </c>
      <c r="K120" s="61">
        <v>0</v>
      </c>
      <c r="L120" s="61">
        <v>0</v>
      </c>
      <c r="M120" s="61">
        <v>0</v>
      </c>
      <c r="N120" s="61">
        <v>0</v>
      </c>
      <c r="O120" s="61">
        <v>0</v>
      </c>
      <c r="P120" s="61">
        <v>0</v>
      </c>
      <c r="Q120" s="61">
        <v>0</v>
      </c>
      <c r="R120" s="61">
        <v>0</v>
      </c>
      <c r="S120" s="61">
        <v>0</v>
      </c>
      <c r="T120" s="61">
        <v>0</v>
      </c>
      <c r="U120" s="61">
        <v>0</v>
      </c>
      <c r="V120" s="61">
        <v>0</v>
      </c>
      <c r="W120" s="61">
        <v>0</v>
      </c>
      <c r="X120" s="61">
        <v>0</v>
      </c>
      <c r="Y120" s="61">
        <v>0</v>
      </c>
      <c r="Z120" s="61">
        <v>0</v>
      </c>
      <c r="AA120" s="61">
        <v>0</v>
      </c>
      <c r="AB120" s="61">
        <v>0</v>
      </c>
      <c r="AC120" s="61">
        <v>0</v>
      </c>
      <c r="AD120" s="61">
        <v>0</v>
      </c>
      <c r="AE120" s="61">
        <v>0</v>
      </c>
      <c r="AF120" s="61">
        <v>0</v>
      </c>
      <c r="AG120" s="61">
        <v>0</v>
      </c>
      <c r="AH120" s="61">
        <v>0</v>
      </c>
      <c r="AI120" s="61">
        <v>0</v>
      </c>
      <c r="AJ120" s="61">
        <v>0</v>
      </c>
      <c r="AK120" s="61">
        <v>0</v>
      </c>
      <c r="AL120" s="61">
        <v>0</v>
      </c>
      <c r="AM120" s="61">
        <v>0</v>
      </c>
      <c r="AN120" s="61">
        <v>0</v>
      </c>
      <c r="AO120" s="61">
        <v>0</v>
      </c>
      <c r="AP120" s="61">
        <v>0</v>
      </c>
      <c r="AQ120" s="61">
        <f t="shared" si="1"/>
        <v>1067280</v>
      </c>
      <c r="AT120" s="33"/>
    </row>
    <row r="121" spans="1:46" ht="33" customHeight="1">
      <c r="A121" s="32">
        <v>303</v>
      </c>
      <c r="B121" s="343" t="s">
        <v>131</v>
      </c>
      <c r="C121" s="344" t="s">
        <v>645</v>
      </c>
      <c r="D121" s="61">
        <v>0</v>
      </c>
      <c r="E121" s="61">
        <v>0</v>
      </c>
      <c r="F121" s="61">
        <v>0</v>
      </c>
      <c r="G121" s="61">
        <v>0</v>
      </c>
      <c r="H121" s="61">
        <v>0</v>
      </c>
      <c r="I121" s="61">
        <v>0</v>
      </c>
      <c r="J121" s="61">
        <v>0</v>
      </c>
      <c r="K121" s="61">
        <v>0</v>
      </c>
      <c r="L121" s="61">
        <v>0</v>
      </c>
      <c r="M121" s="61">
        <v>0</v>
      </c>
      <c r="N121" s="61">
        <v>0</v>
      </c>
      <c r="O121" s="61">
        <v>0</v>
      </c>
      <c r="P121" s="61">
        <v>0</v>
      </c>
      <c r="Q121" s="61">
        <v>0</v>
      </c>
      <c r="R121" s="61">
        <v>0</v>
      </c>
      <c r="S121" s="61">
        <v>0</v>
      </c>
      <c r="T121" s="61">
        <v>0</v>
      </c>
      <c r="U121" s="61">
        <v>0</v>
      </c>
      <c r="V121" s="61">
        <v>0</v>
      </c>
      <c r="W121" s="61">
        <v>0</v>
      </c>
      <c r="X121" s="61">
        <v>0</v>
      </c>
      <c r="Y121" s="61">
        <v>0</v>
      </c>
      <c r="Z121" s="61">
        <v>0</v>
      </c>
      <c r="AA121" s="61">
        <v>0</v>
      </c>
      <c r="AB121" s="61">
        <v>0</v>
      </c>
      <c r="AC121" s="61">
        <v>0</v>
      </c>
      <c r="AD121" s="61">
        <v>0</v>
      </c>
      <c r="AE121" s="61">
        <v>0</v>
      </c>
      <c r="AF121" s="61">
        <v>0</v>
      </c>
      <c r="AG121" s="61">
        <v>0</v>
      </c>
      <c r="AH121" s="61">
        <v>0</v>
      </c>
      <c r="AI121" s="61">
        <v>0</v>
      </c>
      <c r="AJ121" s="61">
        <v>0</v>
      </c>
      <c r="AK121" s="61">
        <v>0</v>
      </c>
      <c r="AL121" s="61">
        <v>0</v>
      </c>
      <c r="AM121" s="61">
        <v>0</v>
      </c>
      <c r="AN121" s="61">
        <v>0</v>
      </c>
      <c r="AO121" s="61">
        <v>0</v>
      </c>
      <c r="AP121" s="61">
        <v>0</v>
      </c>
      <c r="AQ121" s="61">
        <f t="shared" si="1"/>
        <v>0</v>
      </c>
      <c r="AT121" s="33"/>
    </row>
    <row r="122" spans="1:46" ht="33" customHeight="1">
      <c r="A122" s="32">
        <v>309</v>
      </c>
      <c r="B122" s="343" t="s">
        <v>1244</v>
      </c>
      <c r="C122" s="344">
        <v>0</v>
      </c>
      <c r="D122" s="61">
        <v>0</v>
      </c>
      <c r="E122" s="61">
        <v>0</v>
      </c>
      <c r="F122" s="61">
        <v>0</v>
      </c>
      <c r="G122" s="61">
        <v>1621</v>
      </c>
      <c r="H122" s="61">
        <v>0</v>
      </c>
      <c r="I122" s="61">
        <v>0</v>
      </c>
      <c r="J122" s="61">
        <v>0</v>
      </c>
      <c r="K122" s="61">
        <v>0</v>
      </c>
      <c r="L122" s="61">
        <v>0</v>
      </c>
      <c r="M122" s="61">
        <v>0</v>
      </c>
      <c r="N122" s="61">
        <v>0</v>
      </c>
      <c r="O122" s="61">
        <v>0</v>
      </c>
      <c r="P122" s="61">
        <v>0</v>
      </c>
      <c r="Q122" s="61">
        <v>0</v>
      </c>
      <c r="R122" s="61">
        <v>0</v>
      </c>
      <c r="S122" s="61">
        <v>0</v>
      </c>
      <c r="T122" s="61">
        <v>0</v>
      </c>
      <c r="U122" s="61">
        <v>0</v>
      </c>
      <c r="V122" s="61">
        <v>0</v>
      </c>
      <c r="W122" s="61">
        <v>0</v>
      </c>
      <c r="X122" s="61">
        <v>0</v>
      </c>
      <c r="Y122" s="61">
        <v>0</v>
      </c>
      <c r="Z122" s="61">
        <v>0</v>
      </c>
      <c r="AA122" s="61">
        <v>0</v>
      </c>
      <c r="AB122" s="61">
        <v>0</v>
      </c>
      <c r="AC122" s="61">
        <v>0</v>
      </c>
      <c r="AD122" s="61">
        <v>0</v>
      </c>
      <c r="AE122" s="61">
        <v>0</v>
      </c>
      <c r="AF122" s="61">
        <v>0</v>
      </c>
      <c r="AG122" s="61">
        <v>0</v>
      </c>
      <c r="AH122" s="61">
        <v>0</v>
      </c>
      <c r="AI122" s="61">
        <v>0</v>
      </c>
      <c r="AJ122" s="61">
        <v>0</v>
      </c>
      <c r="AK122" s="61">
        <v>0</v>
      </c>
      <c r="AL122" s="61">
        <v>0</v>
      </c>
      <c r="AM122" s="61">
        <v>0</v>
      </c>
      <c r="AN122" s="61">
        <v>0</v>
      </c>
      <c r="AO122" s="61">
        <v>0</v>
      </c>
      <c r="AP122" s="61">
        <v>0</v>
      </c>
      <c r="AQ122" s="61">
        <f t="shared" si="1"/>
        <v>1621</v>
      </c>
      <c r="AT122" s="33"/>
    </row>
    <row r="123" spans="1:46" ht="33" customHeight="1">
      <c r="A123" s="32">
        <v>310</v>
      </c>
      <c r="B123" s="343" t="s">
        <v>132</v>
      </c>
      <c r="C123" s="344">
        <v>0</v>
      </c>
      <c r="D123" s="61">
        <v>0</v>
      </c>
      <c r="E123" s="61">
        <v>0</v>
      </c>
      <c r="F123" s="61">
        <v>7</v>
      </c>
      <c r="G123" s="61">
        <v>0</v>
      </c>
      <c r="H123" s="61">
        <v>0</v>
      </c>
      <c r="I123" s="61">
        <v>0</v>
      </c>
      <c r="J123" s="61">
        <v>0</v>
      </c>
      <c r="K123" s="61">
        <v>0</v>
      </c>
      <c r="L123" s="61">
        <v>0</v>
      </c>
      <c r="M123" s="61">
        <v>0</v>
      </c>
      <c r="N123" s="61">
        <v>0</v>
      </c>
      <c r="O123" s="61">
        <v>0</v>
      </c>
      <c r="P123" s="61">
        <v>0</v>
      </c>
      <c r="Q123" s="61">
        <v>0</v>
      </c>
      <c r="R123" s="61">
        <v>0</v>
      </c>
      <c r="S123" s="61">
        <v>0</v>
      </c>
      <c r="T123" s="61">
        <v>0</v>
      </c>
      <c r="U123" s="61">
        <v>0</v>
      </c>
      <c r="V123" s="61">
        <v>0</v>
      </c>
      <c r="W123" s="61">
        <v>0</v>
      </c>
      <c r="X123" s="61">
        <v>0</v>
      </c>
      <c r="Y123" s="61">
        <v>0</v>
      </c>
      <c r="Z123" s="61">
        <v>0</v>
      </c>
      <c r="AA123" s="61">
        <v>0</v>
      </c>
      <c r="AB123" s="61">
        <v>0</v>
      </c>
      <c r="AC123" s="61">
        <v>0</v>
      </c>
      <c r="AD123" s="61">
        <v>0</v>
      </c>
      <c r="AE123" s="61">
        <v>0</v>
      </c>
      <c r="AF123" s="61">
        <v>0</v>
      </c>
      <c r="AG123" s="61">
        <v>0</v>
      </c>
      <c r="AH123" s="61">
        <v>0</v>
      </c>
      <c r="AI123" s="61">
        <v>0</v>
      </c>
      <c r="AJ123" s="61">
        <v>0</v>
      </c>
      <c r="AK123" s="61">
        <v>0</v>
      </c>
      <c r="AL123" s="61">
        <v>0</v>
      </c>
      <c r="AM123" s="61">
        <v>0</v>
      </c>
      <c r="AN123" s="61">
        <v>0</v>
      </c>
      <c r="AO123" s="61">
        <v>0</v>
      </c>
      <c r="AP123" s="61">
        <v>0</v>
      </c>
      <c r="AQ123" s="61">
        <f t="shared" si="1"/>
        <v>7</v>
      </c>
      <c r="AT123" s="33"/>
    </row>
    <row r="124" spans="1:46" ht="33" customHeight="1">
      <c r="A124" s="32">
        <v>311</v>
      </c>
      <c r="B124" s="343" t="s">
        <v>133</v>
      </c>
      <c r="C124" s="344" t="s">
        <v>1440</v>
      </c>
      <c r="D124" s="61">
        <v>0</v>
      </c>
      <c r="E124" s="61">
        <v>0</v>
      </c>
      <c r="F124" s="61">
        <v>0</v>
      </c>
      <c r="G124" s="61">
        <v>3102.8900000000003</v>
      </c>
      <c r="H124" s="61">
        <v>0</v>
      </c>
      <c r="I124" s="61">
        <v>0</v>
      </c>
      <c r="J124" s="61">
        <v>0</v>
      </c>
      <c r="K124" s="61">
        <v>268427.17</v>
      </c>
      <c r="L124" s="61">
        <v>0</v>
      </c>
      <c r="M124" s="61">
        <v>0</v>
      </c>
      <c r="N124" s="61">
        <v>0</v>
      </c>
      <c r="O124" s="61">
        <v>0</v>
      </c>
      <c r="P124" s="61">
        <v>0</v>
      </c>
      <c r="Q124" s="61">
        <v>0</v>
      </c>
      <c r="R124" s="61">
        <v>0</v>
      </c>
      <c r="S124" s="61">
        <v>0</v>
      </c>
      <c r="T124" s="61">
        <v>0</v>
      </c>
      <c r="U124" s="61">
        <v>0</v>
      </c>
      <c r="V124" s="61">
        <v>0</v>
      </c>
      <c r="W124" s="61">
        <v>0</v>
      </c>
      <c r="X124" s="61">
        <v>0</v>
      </c>
      <c r="Y124" s="61">
        <v>248949.21000000002</v>
      </c>
      <c r="Z124" s="61">
        <v>0</v>
      </c>
      <c r="AA124" s="61">
        <v>0</v>
      </c>
      <c r="AB124" s="61">
        <v>0</v>
      </c>
      <c r="AC124" s="61">
        <v>0</v>
      </c>
      <c r="AD124" s="61">
        <v>0</v>
      </c>
      <c r="AE124" s="61">
        <v>0</v>
      </c>
      <c r="AF124" s="61">
        <v>0</v>
      </c>
      <c r="AG124" s="61">
        <v>0</v>
      </c>
      <c r="AH124" s="61">
        <v>0</v>
      </c>
      <c r="AI124" s="61">
        <v>0</v>
      </c>
      <c r="AJ124" s="61">
        <v>0</v>
      </c>
      <c r="AK124" s="61">
        <v>0</v>
      </c>
      <c r="AL124" s="61">
        <v>0</v>
      </c>
      <c r="AM124" s="61">
        <v>0</v>
      </c>
      <c r="AN124" s="61">
        <v>0</v>
      </c>
      <c r="AO124" s="61">
        <v>0</v>
      </c>
      <c r="AP124" s="61">
        <v>0</v>
      </c>
      <c r="AQ124" s="61">
        <f t="shared" si="1"/>
        <v>520479.27</v>
      </c>
      <c r="AT124" s="33"/>
    </row>
    <row r="125" spans="1:46" ht="33" customHeight="1">
      <c r="A125" s="32">
        <v>312</v>
      </c>
      <c r="B125" s="343" t="s">
        <v>134</v>
      </c>
      <c r="C125" s="344" t="s">
        <v>3603</v>
      </c>
      <c r="D125" s="61">
        <v>0</v>
      </c>
      <c r="E125" s="61">
        <v>0</v>
      </c>
      <c r="F125" s="61">
        <v>12657971.119999994</v>
      </c>
      <c r="G125" s="61">
        <v>0</v>
      </c>
      <c r="H125" s="61">
        <v>0</v>
      </c>
      <c r="I125" s="61">
        <v>0</v>
      </c>
      <c r="J125" s="61">
        <v>0</v>
      </c>
      <c r="K125" s="61">
        <v>0</v>
      </c>
      <c r="L125" s="61">
        <v>0</v>
      </c>
      <c r="M125" s="61">
        <v>0</v>
      </c>
      <c r="N125" s="61">
        <v>0</v>
      </c>
      <c r="O125" s="61">
        <v>0</v>
      </c>
      <c r="P125" s="61">
        <v>0</v>
      </c>
      <c r="Q125" s="61">
        <v>0</v>
      </c>
      <c r="R125" s="61">
        <v>0</v>
      </c>
      <c r="S125" s="61">
        <v>0</v>
      </c>
      <c r="T125" s="61">
        <v>0</v>
      </c>
      <c r="U125" s="61">
        <v>0</v>
      </c>
      <c r="V125" s="61">
        <v>0</v>
      </c>
      <c r="W125" s="61">
        <v>0</v>
      </c>
      <c r="X125" s="61">
        <v>0</v>
      </c>
      <c r="Y125" s="61">
        <v>0</v>
      </c>
      <c r="Z125" s="61">
        <v>0</v>
      </c>
      <c r="AA125" s="61">
        <v>0</v>
      </c>
      <c r="AB125" s="61">
        <v>0</v>
      </c>
      <c r="AC125" s="61">
        <v>0</v>
      </c>
      <c r="AD125" s="61">
        <v>0</v>
      </c>
      <c r="AE125" s="61">
        <v>0</v>
      </c>
      <c r="AF125" s="61">
        <v>0</v>
      </c>
      <c r="AG125" s="61">
        <v>0</v>
      </c>
      <c r="AH125" s="61">
        <v>0</v>
      </c>
      <c r="AI125" s="61">
        <v>0</v>
      </c>
      <c r="AJ125" s="61">
        <v>0</v>
      </c>
      <c r="AK125" s="61">
        <v>0</v>
      </c>
      <c r="AL125" s="61">
        <v>0</v>
      </c>
      <c r="AM125" s="61">
        <v>0</v>
      </c>
      <c r="AN125" s="61">
        <v>0</v>
      </c>
      <c r="AO125" s="61">
        <v>0</v>
      </c>
      <c r="AP125" s="61">
        <v>0</v>
      </c>
      <c r="AQ125" s="61">
        <f t="shared" si="1"/>
        <v>12657971.119999994</v>
      </c>
      <c r="AT125" s="33"/>
    </row>
    <row r="126" spans="1:46" ht="33" customHeight="1">
      <c r="A126" s="32">
        <v>313</v>
      </c>
      <c r="B126" s="343" t="s">
        <v>135</v>
      </c>
      <c r="C126" s="344" t="s">
        <v>3607</v>
      </c>
      <c r="D126" s="61">
        <v>0</v>
      </c>
      <c r="E126" s="61">
        <v>0</v>
      </c>
      <c r="F126" s="61">
        <v>0</v>
      </c>
      <c r="G126" s="61">
        <v>0</v>
      </c>
      <c r="H126" s="61">
        <v>0</v>
      </c>
      <c r="I126" s="61">
        <v>0</v>
      </c>
      <c r="J126" s="61">
        <v>0</v>
      </c>
      <c r="K126" s="61">
        <v>0</v>
      </c>
      <c r="L126" s="61">
        <v>0</v>
      </c>
      <c r="M126" s="61">
        <v>0</v>
      </c>
      <c r="N126" s="61">
        <v>0</v>
      </c>
      <c r="O126" s="61">
        <v>0</v>
      </c>
      <c r="P126" s="61">
        <v>0</v>
      </c>
      <c r="Q126" s="61">
        <v>0</v>
      </c>
      <c r="R126" s="61">
        <v>0</v>
      </c>
      <c r="S126" s="61">
        <v>0</v>
      </c>
      <c r="T126" s="61">
        <v>0</v>
      </c>
      <c r="U126" s="61">
        <v>0</v>
      </c>
      <c r="V126" s="61">
        <v>0</v>
      </c>
      <c r="W126" s="61">
        <v>0</v>
      </c>
      <c r="X126" s="61">
        <v>0</v>
      </c>
      <c r="Y126" s="61">
        <v>7967.9400000000005</v>
      </c>
      <c r="Z126" s="61">
        <v>0</v>
      </c>
      <c r="AA126" s="61">
        <v>0</v>
      </c>
      <c r="AB126" s="61">
        <v>0</v>
      </c>
      <c r="AC126" s="61">
        <v>0</v>
      </c>
      <c r="AD126" s="61">
        <v>0</v>
      </c>
      <c r="AE126" s="61">
        <v>0</v>
      </c>
      <c r="AF126" s="61">
        <v>0</v>
      </c>
      <c r="AG126" s="61">
        <v>0</v>
      </c>
      <c r="AH126" s="61">
        <v>0</v>
      </c>
      <c r="AI126" s="61">
        <v>0</v>
      </c>
      <c r="AJ126" s="61">
        <v>0</v>
      </c>
      <c r="AK126" s="61">
        <v>0</v>
      </c>
      <c r="AL126" s="61">
        <v>0</v>
      </c>
      <c r="AM126" s="61">
        <v>0</v>
      </c>
      <c r="AN126" s="61">
        <v>0</v>
      </c>
      <c r="AO126" s="61">
        <v>0</v>
      </c>
      <c r="AP126" s="61">
        <v>0</v>
      </c>
      <c r="AQ126" s="61">
        <f t="shared" si="1"/>
        <v>7967.9400000000005</v>
      </c>
      <c r="AT126" s="33"/>
    </row>
    <row r="127" spans="1:46" ht="33" customHeight="1">
      <c r="A127" s="32">
        <v>314</v>
      </c>
      <c r="B127" s="343" t="s">
        <v>1390</v>
      </c>
      <c r="C127" s="344" t="s">
        <v>3605</v>
      </c>
      <c r="D127" s="61">
        <v>0</v>
      </c>
      <c r="E127" s="61">
        <v>0</v>
      </c>
      <c r="F127" s="61">
        <v>0</v>
      </c>
      <c r="G127" s="61">
        <v>0</v>
      </c>
      <c r="H127" s="61">
        <v>0</v>
      </c>
      <c r="I127" s="61">
        <v>0</v>
      </c>
      <c r="J127" s="61">
        <v>0</v>
      </c>
      <c r="K127" s="61">
        <v>0</v>
      </c>
      <c r="L127" s="61">
        <v>0</v>
      </c>
      <c r="M127" s="61">
        <v>0</v>
      </c>
      <c r="N127" s="61">
        <v>0</v>
      </c>
      <c r="O127" s="61">
        <v>0</v>
      </c>
      <c r="P127" s="61">
        <v>0</v>
      </c>
      <c r="Q127" s="61">
        <v>0</v>
      </c>
      <c r="R127" s="61">
        <v>0</v>
      </c>
      <c r="S127" s="61">
        <v>0</v>
      </c>
      <c r="T127" s="61">
        <v>0</v>
      </c>
      <c r="U127" s="61">
        <v>0</v>
      </c>
      <c r="V127" s="61">
        <v>0</v>
      </c>
      <c r="W127" s="61">
        <v>0</v>
      </c>
      <c r="X127" s="61">
        <v>0</v>
      </c>
      <c r="Y127" s="61">
        <v>0</v>
      </c>
      <c r="Z127" s="61">
        <v>0</v>
      </c>
      <c r="AA127" s="61">
        <v>0</v>
      </c>
      <c r="AB127" s="61">
        <v>0</v>
      </c>
      <c r="AC127" s="61">
        <v>0</v>
      </c>
      <c r="AD127" s="61">
        <v>0</v>
      </c>
      <c r="AE127" s="61">
        <v>0</v>
      </c>
      <c r="AF127" s="61">
        <v>0</v>
      </c>
      <c r="AG127" s="61">
        <v>0</v>
      </c>
      <c r="AH127" s="61">
        <v>0</v>
      </c>
      <c r="AI127" s="61">
        <v>0</v>
      </c>
      <c r="AJ127" s="61">
        <v>0</v>
      </c>
      <c r="AK127" s="61">
        <v>0</v>
      </c>
      <c r="AL127" s="61">
        <v>0</v>
      </c>
      <c r="AM127" s="61">
        <v>0</v>
      </c>
      <c r="AN127" s="61">
        <v>0</v>
      </c>
      <c r="AO127" s="61">
        <v>0</v>
      </c>
      <c r="AP127" s="61">
        <v>0</v>
      </c>
      <c r="AQ127" s="61">
        <f t="shared" si="1"/>
        <v>0</v>
      </c>
      <c r="AT127" s="33"/>
    </row>
    <row r="128" spans="1:46" ht="33" customHeight="1">
      <c r="A128" s="32">
        <v>315</v>
      </c>
      <c r="B128" s="343" t="s">
        <v>1245</v>
      </c>
      <c r="C128" s="344" t="s">
        <v>3603</v>
      </c>
      <c r="D128" s="61">
        <v>0</v>
      </c>
      <c r="E128" s="61">
        <v>0</v>
      </c>
      <c r="F128" s="61">
        <v>179325.96</v>
      </c>
      <c r="G128" s="61">
        <v>0</v>
      </c>
      <c r="H128" s="61">
        <v>0</v>
      </c>
      <c r="I128" s="61">
        <v>0</v>
      </c>
      <c r="J128" s="61">
        <v>0</v>
      </c>
      <c r="K128" s="61">
        <v>0</v>
      </c>
      <c r="L128" s="61">
        <v>0</v>
      </c>
      <c r="M128" s="61">
        <v>0</v>
      </c>
      <c r="N128" s="61">
        <v>0</v>
      </c>
      <c r="O128" s="61">
        <v>0</v>
      </c>
      <c r="P128" s="61">
        <v>0</v>
      </c>
      <c r="Q128" s="61">
        <v>0</v>
      </c>
      <c r="R128" s="61">
        <v>0</v>
      </c>
      <c r="S128" s="61">
        <v>0</v>
      </c>
      <c r="T128" s="61">
        <v>0</v>
      </c>
      <c r="U128" s="61">
        <v>0</v>
      </c>
      <c r="V128" s="61">
        <v>0</v>
      </c>
      <c r="W128" s="61">
        <v>0</v>
      </c>
      <c r="X128" s="61">
        <v>0</v>
      </c>
      <c r="Y128" s="61">
        <v>0</v>
      </c>
      <c r="Z128" s="61">
        <v>0</v>
      </c>
      <c r="AA128" s="61">
        <v>0</v>
      </c>
      <c r="AB128" s="61">
        <v>0</v>
      </c>
      <c r="AC128" s="61">
        <v>0</v>
      </c>
      <c r="AD128" s="61">
        <v>0</v>
      </c>
      <c r="AE128" s="61">
        <v>0</v>
      </c>
      <c r="AF128" s="61">
        <v>0</v>
      </c>
      <c r="AG128" s="61">
        <v>0</v>
      </c>
      <c r="AH128" s="61">
        <v>0</v>
      </c>
      <c r="AI128" s="61">
        <v>0</v>
      </c>
      <c r="AJ128" s="61">
        <v>0</v>
      </c>
      <c r="AK128" s="61">
        <v>0</v>
      </c>
      <c r="AL128" s="61">
        <v>0</v>
      </c>
      <c r="AM128" s="61">
        <v>0</v>
      </c>
      <c r="AN128" s="61">
        <v>0</v>
      </c>
      <c r="AO128" s="61">
        <v>0</v>
      </c>
      <c r="AP128" s="61">
        <v>0</v>
      </c>
      <c r="AQ128" s="61">
        <f t="shared" si="1"/>
        <v>179325.96</v>
      </c>
      <c r="AT128" s="33"/>
    </row>
    <row r="129" spans="1:46" ht="33" customHeight="1">
      <c r="A129" s="32">
        <v>324</v>
      </c>
      <c r="B129" s="343" t="s">
        <v>136</v>
      </c>
      <c r="C129" s="344" t="s">
        <v>3603</v>
      </c>
      <c r="D129" s="61">
        <v>0</v>
      </c>
      <c r="E129" s="61">
        <v>0</v>
      </c>
      <c r="F129" s="61">
        <v>14170.7</v>
      </c>
      <c r="G129" s="61">
        <v>0</v>
      </c>
      <c r="H129" s="61">
        <v>0</v>
      </c>
      <c r="I129" s="61">
        <v>0</v>
      </c>
      <c r="J129" s="61">
        <v>0</v>
      </c>
      <c r="K129" s="61">
        <v>0</v>
      </c>
      <c r="L129" s="61">
        <v>0</v>
      </c>
      <c r="M129" s="61">
        <v>0</v>
      </c>
      <c r="N129" s="61">
        <v>0</v>
      </c>
      <c r="O129" s="61">
        <v>0</v>
      </c>
      <c r="P129" s="61">
        <v>0</v>
      </c>
      <c r="Q129" s="61">
        <v>0</v>
      </c>
      <c r="R129" s="61">
        <v>0</v>
      </c>
      <c r="S129" s="61">
        <v>0</v>
      </c>
      <c r="T129" s="61">
        <v>0</v>
      </c>
      <c r="U129" s="61">
        <v>0</v>
      </c>
      <c r="V129" s="61">
        <v>0</v>
      </c>
      <c r="W129" s="61">
        <v>0</v>
      </c>
      <c r="X129" s="61">
        <v>0</v>
      </c>
      <c r="Y129" s="61">
        <v>0</v>
      </c>
      <c r="Z129" s="61">
        <v>0</v>
      </c>
      <c r="AA129" s="61">
        <v>0</v>
      </c>
      <c r="AB129" s="61">
        <v>0</v>
      </c>
      <c r="AC129" s="61">
        <v>0</v>
      </c>
      <c r="AD129" s="61">
        <v>0</v>
      </c>
      <c r="AE129" s="61">
        <v>0</v>
      </c>
      <c r="AF129" s="61">
        <v>0</v>
      </c>
      <c r="AG129" s="61">
        <v>0</v>
      </c>
      <c r="AH129" s="61">
        <v>0</v>
      </c>
      <c r="AI129" s="61">
        <v>0</v>
      </c>
      <c r="AJ129" s="61">
        <v>0</v>
      </c>
      <c r="AK129" s="61">
        <v>0</v>
      </c>
      <c r="AL129" s="61">
        <v>0</v>
      </c>
      <c r="AM129" s="61">
        <v>0</v>
      </c>
      <c r="AN129" s="61">
        <v>0</v>
      </c>
      <c r="AO129" s="61">
        <v>0</v>
      </c>
      <c r="AP129" s="61">
        <v>0</v>
      </c>
      <c r="AQ129" s="61">
        <f t="shared" si="1"/>
        <v>14170.7</v>
      </c>
      <c r="AT129" s="33"/>
    </row>
    <row r="130" spans="1:46" ht="33" customHeight="1">
      <c r="A130" s="32">
        <v>340</v>
      </c>
      <c r="B130" s="343" t="s">
        <v>137</v>
      </c>
      <c r="C130" s="344">
        <v>0</v>
      </c>
      <c r="D130" s="61">
        <v>0</v>
      </c>
      <c r="E130" s="61">
        <v>0</v>
      </c>
      <c r="F130" s="61">
        <v>0</v>
      </c>
      <c r="G130" s="61">
        <v>2850</v>
      </c>
      <c r="H130" s="61">
        <v>0</v>
      </c>
      <c r="I130" s="61">
        <v>0</v>
      </c>
      <c r="J130" s="61">
        <v>0</v>
      </c>
      <c r="K130" s="61">
        <v>370338.27</v>
      </c>
      <c r="L130" s="61">
        <v>0</v>
      </c>
      <c r="M130" s="61">
        <v>300</v>
      </c>
      <c r="N130" s="61">
        <v>1092.7</v>
      </c>
      <c r="O130" s="61">
        <v>0</v>
      </c>
      <c r="P130" s="61">
        <v>0</v>
      </c>
      <c r="Q130" s="61">
        <v>0</v>
      </c>
      <c r="R130" s="61">
        <v>0</v>
      </c>
      <c r="S130" s="61">
        <v>0</v>
      </c>
      <c r="T130" s="61">
        <v>0</v>
      </c>
      <c r="U130" s="61">
        <v>0</v>
      </c>
      <c r="V130" s="61">
        <v>0</v>
      </c>
      <c r="W130" s="61">
        <v>0</v>
      </c>
      <c r="X130" s="61">
        <v>0</v>
      </c>
      <c r="Y130" s="61">
        <v>0</v>
      </c>
      <c r="Z130" s="61">
        <v>0</v>
      </c>
      <c r="AA130" s="61">
        <v>0</v>
      </c>
      <c r="AB130" s="61">
        <v>0</v>
      </c>
      <c r="AC130" s="61">
        <v>0</v>
      </c>
      <c r="AD130" s="61">
        <v>0</v>
      </c>
      <c r="AE130" s="61">
        <v>0</v>
      </c>
      <c r="AF130" s="61">
        <v>0</v>
      </c>
      <c r="AG130" s="61">
        <v>0</v>
      </c>
      <c r="AH130" s="61">
        <v>0</v>
      </c>
      <c r="AI130" s="61">
        <v>0</v>
      </c>
      <c r="AJ130" s="61">
        <v>0</v>
      </c>
      <c r="AK130" s="61">
        <v>0</v>
      </c>
      <c r="AL130" s="61">
        <v>0</v>
      </c>
      <c r="AM130" s="61">
        <v>0</v>
      </c>
      <c r="AN130" s="61">
        <v>0</v>
      </c>
      <c r="AO130" s="61">
        <v>0</v>
      </c>
      <c r="AP130" s="61">
        <v>0</v>
      </c>
      <c r="AQ130" s="61">
        <f t="shared" si="1"/>
        <v>374580.97000000003</v>
      </c>
      <c r="AT130" s="33"/>
    </row>
    <row r="131" spans="1:46" ht="33" customHeight="1">
      <c r="A131" s="32">
        <v>342</v>
      </c>
      <c r="B131" s="343" t="s">
        <v>138</v>
      </c>
      <c r="C131" s="344" t="s">
        <v>1440</v>
      </c>
      <c r="D131" s="61">
        <v>0</v>
      </c>
      <c r="E131" s="61">
        <v>0</v>
      </c>
      <c r="F131" s="61">
        <v>0</v>
      </c>
      <c r="G131" s="61">
        <v>3963.05</v>
      </c>
      <c r="H131" s="61">
        <v>0</v>
      </c>
      <c r="I131" s="61">
        <v>0</v>
      </c>
      <c r="J131" s="61">
        <v>0</v>
      </c>
      <c r="K131" s="61">
        <v>5536049.2199999997</v>
      </c>
      <c r="L131" s="61">
        <v>0</v>
      </c>
      <c r="M131" s="61">
        <v>0</v>
      </c>
      <c r="N131" s="61">
        <v>0</v>
      </c>
      <c r="O131" s="61">
        <v>0</v>
      </c>
      <c r="P131" s="61">
        <v>0</v>
      </c>
      <c r="Q131" s="61">
        <v>0</v>
      </c>
      <c r="R131" s="61">
        <v>0</v>
      </c>
      <c r="S131" s="61">
        <v>0</v>
      </c>
      <c r="T131" s="61">
        <v>0</v>
      </c>
      <c r="U131" s="61">
        <v>0</v>
      </c>
      <c r="V131" s="61">
        <v>0</v>
      </c>
      <c r="W131" s="61">
        <v>0</v>
      </c>
      <c r="X131" s="61">
        <v>0</v>
      </c>
      <c r="Y131" s="61">
        <v>0</v>
      </c>
      <c r="Z131" s="61">
        <v>0</v>
      </c>
      <c r="AA131" s="61">
        <v>0</v>
      </c>
      <c r="AB131" s="61">
        <v>0</v>
      </c>
      <c r="AC131" s="61">
        <v>0</v>
      </c>
      <c r="AD131" s="61">
        <v>0</v>
      </c>
      <c r="AE131" s="61">
        <v>0</v>
      </c>
      <c r="AF131" s="61">
        <v>0</v>
      </c>
      <c r="AG131" s="61">
        <v>0</v>
      </c>
      <c r="AH131" s="61">
        <v>0</v>
      </c>
      <c r="AI131" s="61">
        <v>0</v>
      </c>
      <c r="AJ131" s="61">
        <v>0</v>
      </c>
      <c r="AK131" s="61">
        <v>0</v>
      </c>
      <c r="AL131" s="61">
        <v>0</v>
      </c>
      <c r="AM131" s="61">
        <v>0</v>
      </c>
      <c r="AN131" s="61">
        <v>0</v>
      </c>
      <c r="AO131" s="61">
        <v>0</v>
      </c>
      <c r="AP131" s="61">
        <v>0</v>
      </c>
      <c r="AQ131" s="61">
        <f t="shared" si="1"/>
        <v>5540012.2699999996</v>
      </c>
      <c r="AT131" s="33"/>
    </row>
    <row r="132" spans="1:46" ht="33" customHeight="1">
      <c r="A132" s="32">
        <v>343</v>
      </c>
      <c r="B132" s="343" t="s">
        <v>139</v>
      </c>
      <c r="C132" s="344" t="s">
        <v>1440</v>
      </c>
      <c r="D132" s="61">
        <v>0</v>
      </c>
      <c r="E132" s="61">
        <v>0</v>
      </c>
      <c r="F132" s="61">
        <v>0</v>
      </c>
      <c r="G132" s="61">
        <v>0</v>
      </c>
      <c r="H132" s="61">
        <v>0</v>
      </c>
      <c r="I132" s="61">
        <v>0</v>
      </c>
      <c r="J132" s="61">
        <v>0</v>
      </c>
      <c r="K132" s="61">
        <v>627468.43000000005</v>
      </c>
      <c r="L132" s="61">
        <v>0</v>
      </c>
      <c r="M132" s="61">
        <v>0</v>
      </c>
      <c r="N132" s="61">
        <v>0</v>
      </c>
      <c r="O132" s="61">
        <v>0</v>
      </c>
      <c r="P132" s="61">
        <v>0</v>
      </c>
      <c r="Q132" s="61">
        <v>0</v>
      </c>
      <c r="R132" s="61">
        <v>0</v>
      </c>
      <c r="S132" s="61">
        <v>0</v>
      </c>
      <c r="T132" s="61">
        <v>0</v>
      </c>
      <c r="U132" s="61">
        <v>0</v>
      </c>
      <c r="V132" s="61">
        <v>0</v>
      </c>
      <c r="W132" s="61">
        <v>0</v>
      </c>
      <c r="X132" s="61">
        <v>0</v>
      </c>
      <c r="Y132" s="61">
        <v>0</v>
      </c>
      <c r="Z132" s="61">
        <v>0</v>
      </c>
      <c r="AA132" s="61">
        <v>0</v>
      </c>
      <c r="AB132" s="61">
        <v>0</v>
      </c>
      <c r="AC132" s="61">
        <v>0</v>
      </c>
      <c r="AD132" s="61">
        <v>0</v>
      </c>
      <c r="AE132" s="61">
        <v>0</v>
      </c>
      <c r="AF132" s="61">
        <v>0</v>
      </c>
      <c r="AG132" s="61">
        <v>0</v>
      </c>
      <c r="AH132" s="61">
        <v>0</v>
      </c>
      <c r="AI132" s="61">
        <v>0</v>
      </c>
      <c r="AJ132" s="61">
        <v>0</v>
      </c>
      <c r="AK132" s="61">
        <v>0</v>
      </c>
      <c r="AL132" s="61">
        <v>0</v>
      </c>
      <c r="AM132" s="61">
        <v>0</v>
      </c>
      <c r="AN132" s="61">
        <v>0</v>
      </c>
      <c r="AO132" s="61">
        <v>0</v>
      </c>
      <c r="AP132" s="61">
        <v>0</v>
      </c>
      <c r="AQ132" s="61">
        <f t="shared" si="1"/>
        <v>627468.43000000005</v>
      </c>
      <c r="AT132" s="33"/>
    </row>
    <row r="133" spans="1:46" ht="33" customHeight="1">
      <c r="A133" s="32">
        <v>344</v>
      </c>
      <c r="B133" s="343" t="s">
        <v>140</v>
      </c>
      <c r="C133" s="344" t="s">
        <v>3607</v>
      </c>
      <c r="D133" s="61">
        <v>0</v>
      </c>
      <c r="E133" s="61">
        <v>0</v>
      </c>
      <c r="F133" s="61">
        <v>0</v>
      </c>
      <c r="G133" s="61">
        <v>4743.08</v>
      </c>
      <c r="H133" s="61">
        <v>0</v>
      </c>
      <c r="I133" s="61">
        <v>0</v>
      </c>
      <c r="J133" s="61">
        <v>0</v>
      </c>
      <c r="K133" s="61">
        <v>682161</v>
      </c>
      <c r="L133" s="61">
        <v>0</v>
      </c>
      <c r="M133" s="61">
        <v>0</v>
      </c>
      <c r="N133" s="61">
        <v>0</v>
      </c>
      <c r="O133" s="61">
        <v>0</v>
      </c>
      <c r="P133" s="61">
        <v>0</v>
      </c>
      <c r="Q133" s="61">
        <v>0</v>
      </c>
      <c r="R133" s="61">
        <v>0</v>
      </c>
      <c r="S133" s="61">
        <v>0</v>
      </c>
      <c r="T133" s="61">
        <v>0</v>
      </c>
      <c r="U133" s="61">
        <v>0</v>
      </c>
      <c r="V133" s="61">
        <v>0</v>
      </c>
      <c r="W133" s="61">
        <v>0</v>
      </c>
      <c r="X133" s="61">
        <v>0</v>
      </c>
      <c r="Y133" s="61">
        <v>0</v>
      </c>
      <c r="Z133" s="61">
        <v>0</v>
      </c>
      <c r="AA133" s="61">
        <v>0</v>
      </c>
      <c r="AB133" s="61">
        <v>0</v>
      </c>
      <c r="AC133" s="61">
        <v>0</v>
      </c>
      <c r="AD133" s="61">
        <v>0</v>
      </c>
      <c r="AE133" s="61">
        <v>0</v>
      </c>
      <c r="AF133" s="61">
        <v>0</v>
      </c>
      <c r="AG133" s="61">
        <v>0</v>
      </c>
      <c r="AH133" s="61">
        <v>0</v>
      </c>
      <c r="AI133" s="61">
        <v>0</v>
      </c>
      <c r="AJ133" s="61">
        <v>0</v>
      </c>
      <c r="AK133" s="61">
        <v>0</v>
      </c>
      <c r="AL133" s="61">
        <v>0</v>
      </c>
      <c r="AM133" s="61">
        <v>0</v>
      </c>
      <c r="AN133" s="61">
        <v>0</v>
      </c>
      <c r="AO133" s="61">
        <v>0</v>
      </c>
      <c r="AP133" s="61">
        <v>0</v>
      </c>
      <c r="AQ133" s="61">
        <f t="shared" si="1"/>
        <v>686904.08</v>
      </c>
      <c r="AT133" s="33"/>
    </row>
    <row r="134" spans="1:46" ht="33" customHeight="1">
      <c r="A134" s="32">
        <v>345</v>
      </c>
      <c r="B134" s="343" t="s">
        <v>141</v>
      </c>
      <c r="C134" s="344" t="s">
        <v>673</v>
      </c>
      <c r="D134" s="61">
        <v>0</v>
      </c>
      <c r="E134" s="61">
        <v>0</v>
      </c>
      <c r="F134" s="61">
        <v>0</v>
      </c>
      <c r="G134" s="61">
        <v>0</v>
      </c>
      <c r="H134" s="61">
        <v>0</v>
      </c>
      <c r="I134" s="61">
        <v>0</v>
      </c>
      <c r="J134" s="61">
        <v>0</v>
      </c>
      <c r="K134" s="61">
        <v>0</v>
      </c>
      <c r="L134" s="61">
        <v>0</v>
      </c>
      <c r="M134" s="61">
        <v>0</v>
      </c>
      <c r="N134" s="61">
        <v>0</v>
      </c>
      <c r="O134" s="61">
        <v>0</v>
      </c>
      <c r="P134" s="61">
        <v>0</v>
      </c>
      <c r="Q134" s="61">
        <v>0</v>
      </c>
      <c r="R134" s="61">
        <v>0</v>
      </c>
      <c r="S134" s="61">
        <v>0</v>
      </c>
      <c r="T134" s="61">
        <v>0</v>
      </c>
      <c r="U134" s="61">
        <v>0</v>
      </c>
      <c r="V134" s="61">
        <v>0</v>
      </c>
      <c r="W134" s="61">
        <v>0</v>
      </c>
      <c r="X134" s="61">
        <v>0</v>
      </c>
      <c r="Y134" s="61">
        <v>0</v>
      </c>
      <c r="Z134" s="61">
        <v>0</v>
      </c>
      <c r="AA134" s="61">
        <v>0</v>
      </c>
      <c r="AB134" s="61">
        <v>0</v>
      </c>
      <c r="AC134" s="61">
        <v>0</v>
      </c>
      <c r="AD134" s="61">
        <v>0</v>
      </c>
      <c r="AE134" s="61">
        <v>0</v>
      </c>
      <c r="AF134" s="61">
        <v>0</v>
      </c>
      <c r="AG134" s="61">
        <v>0</v>
      </c>
      <c r="AH134" s="61">
        <v>0</v>
      </c>
      <c r="AI134" s="61">
        <v>0</v>
      </c>
      <c r="AJ134" s="61">
        <v>0</v>
      </c>
      <c r="AK134" s="61">
        <v>0</v>
      </c>
      <c r="AL134" s="61">
        <v>0</v>
      </c>
      <c r="AM134" s="61">
        <v>0</v>
      </c>
      <c r="AN134" s="61">
        <v>0</v>
      </c>
      <c r="AO134" s="61">
        <v>0</v>
      </c>
      <c r="AP134" s="61">
        <v>0</v>
      </c>
      <c r="AQ134" s="61">
        <f t="shared" si="1"/>
        <v>0</v>
      </c>
      <c r="AT134" s="33"/>
    </row>
    <row r="135" spans="1:46" ht="33" customHeight="1">
      <c r="A135" s="32">
        <v>346</v>
      </c>
      <c r="B135" s="343" t="s">
        <v>142</v>
      </c>
      <c r="C135" s="344" t="s">
        <v>645</v>
      </c>
      <c r="D135" s="61">
        <v>0</v>
      </c>
      <c r="E135" s="61">
        <v>0</v>
      </c>
      <c r="F135" s="61">
        <v>0</v>
      </c>
      <c r="G135" s="61">
        <v>0</v>
      </c>
      <c r="H135" s="61">
        <v>0</v>
      </c>
      <c r="I135" s="61">
        <v>0</v>
      </c>
      <c r="J135" s="61">
        <v>0</v>
      </c>
      <c r="K135" s="61">
        <v>0</v>
      </c>
      <c r="L135" s="61">
        <v>0</v>
      </c>
      <c r="M135" s="61">
        <v>0</v>
      </c>
      <c r="N135" s="61">
        <v>0</v>
      </c>
      <c r="O135" s="61">
        <v>0</v>
      </c>
      <c r="P135" s="61">
        <v>0</v>
      </c>
      <c r="Q135" s="61">
        <v>0</v>
      </c>
      <c r="R135" s="61">
        <v>0</v>
      </c>
      <c r="S135" s="61">
        <v>0</v>
      </c>
      <c r="T135" s="61">
        <v>0</v>
      </c>
      <c r="U135" s="61">
        <v>0</v>
      </c>
      <c r="V135" s="61">
        <v>0</v>
      </c>
      <c r="W135" s="61">
        <v>0</v>
      </c>
      <c r="X135" s="61">
        <v>0</v>
      </c>
      <c r="Y135" s="61">
        <v>0</v>
      </c>
      <c r="Z135" s="61">
        <v>0</v>
      </c>
      <c r="AA135" s="61">
        <v>0</v>
      </c>
      <c r="AB135" s="61">
        <v>0</v>
      </c>
      <c r="AC135" s="61">
        <v>0</v>
      </c>
      <c r="AD135" s="61">
        <v>0</v>
      </c>
      <c r="AE135" s="61">
        <v>110.99</v>
      </c>
      <c r="AF135" s="61">
        <v>0</v>
      </c>
      <c r="AG135" s="61">
        <v>0</v>
      </c>
      <c r="AH135" s="61">
        <v>50.7</v>
      </c>
      <c r="AI135" s="61">
        <v>432.73</v>
      </c>
      <c r="AJ135" s="61">
        <v>0</v>
      </c>
      <c r="AK135" s="61">
        <v>0</v>
      </c>
      <c r="AL135" s="61">
        <v>0</v>
      </c>
      <c r="AM135" s="61">
        <v>0</v>
      </c>
      <c r="AN135" s="61">
        <v>0</v>
      </c>
      <c r="AO135" s="61">
        <v>0</v>
      </c>
      <c r="AP135" s="61">
        <v>0</v>
      </c>
      <c r="AQ135" s="61">
        <f t="shared" si="1"/>
        <v>594.42000000000007</v>
      </c>
      <c r="AT135" s="33"/>
    </row>
    <row r="136" spans="1:46" ht="33" customHeight="1">
      <c r="A136" s="32">
        <v>347</v>
      </c>
      <c r="B136" s="343" t="s">
        <v>143</v>
      </c>
      <c r="C136" s="344" t="s">
        <v>3606</v>
      </c>
      <c r="D136" s="61">
        <v>0</v>
      </c>
      <c r="E136" s="61">
        <v>0</v>
      </c>
      <c r="F136" s="61">
        <v>276567</v>
      </c>
      <c r="G136" s="61">
        <v>1125.3800000000001</v>
      </c>
      <c r="H136" s="61">
        <v>0</v>
      </c>
      <c r="I136" s="61">
        <v>0</v>
      </c>
      <c r="J136" s="61">
        <v>0</v>
      </c>
      <c r="K136" s="61">
        <v>0</v>
      </c>
      <c r="L136" s="61">
        <v>0</v>
      </c>
      <c r="M136" s="61">
        <v>0</v>
      </c>
      <c r="N136" s="61">
        <v>0</v>
      </c>
      <c r="O136" s="61">
        <v>0</v>
      </c>
      <c r="P136" s="61">
        <v>0</v>
      </c>
      <c r="Q136" s="61">
        <v>0</v>
      </c>
      <c r="R136" s="61">
        <v>0</v>
      </c>
      <c r="S136" s="61">
        <v>0</v>
      </c>
      <c r="T136" s="61">
        <v>0</v>
      </c>
      <c r="U136" s="61">
        <v>0</v>
      </c>
      <c r="V136" s="61">
        <v>0</v>
      </c>
      <c r="W136" s="61">
        <v>0</v>
      </c>
      <c r="X136" s="61">
        <v>0</v>
      </c>
      <c r="Y136" s="61">
        <v>0</v>
      </c>
      <c r="Z136" s="61">
        <v>0</v>
      </c>
      <c r="AA136" s="61">
        <v>0</v>
      </c>
      <c r="AB136" s="61">
        <v>0</v>
      </c>
      <c r="AC136" s="61">
        <v>0</v>
      </c>
      <c r="AD136" s="61">
        <v>0</v>
      </c>
      <c r="AE136" s="61">
        <v>0</v>
      </c>
      <c r="AF136" s="61">
        <v>0</v>
      </c>
      <c r="AG136" s="61">
        <v>0</v>
      </c>
      <c r="AH136" s="61">
        <v>0</v>
      </c>
      <c r="AI136" s="61">
        <v>0</v>
      </c>
      <c r="AJ136" s="61">
        <v>0</v>
      </c>
      <c r="AK136" s="61">
        <v>0</v>
      </c>
      <c r="AL136" s="61">
        <v>0</v>
      </c>
      <c r="AM136" s="61">
        <v>0</v>
      </c>
      <c r="AN136" s="61">
        <v>0</v>
      </c>
      <c r="AO136" s="61">
        <v>0</v>
      </c>
      <c r="AP136" s="61">
        <v>0</v>
      </c>
      <c r="AQ136" s="61">
        <f t="shared" si="1"/>
        <v>277692.38</v>
      </c>
      <c r="AT136" s="33"/>
    </row>
    <row r="137" spans="1:46" ht="33" customHeight="1">
      <c r="A137" s="32">
        <v>348</v>
      </c>
      <c r="B137" s="343" t="s">
        <v>144</v>
      </c>
      <c r="C137" s="344" t="s">
        <v>673</v>
      </c>
      <c r="D137" s="61">
        <v>0</v>
      </c>
      <c r="E137" s="61">
        <v>0</v>
      </c>
      <c r="F137" s="61">
        <v>0</v>
      </c>
      <c r="G137" s="61">
        <v>355</v>
      </c>
      <c r="H137" s="61">
        <v>0</v>
      </c>
      <c r="I137" s="61">
        <v>0</v>
      </c>
      <c r="J137" s="61">
        <v>0</v>
      </c>
      <c r="K137" s="61">
        <v>0</v>
      </c>
      <c r="L137" s="61">
        <v>0</v>
      </c>
      <c r="M137" s="61">
        <v>0</v>
      </c>
      <c r="N137" s="61">
        <v>0</v>
      </c>
      <c r="O137" s="61">
        <v>0</v>
      </c>
      <c r="P137" s="61">
        <v>0</v>
      </c>
      <c r="Q137" s="61">
        <v>0</v>
      </c>
      <c r="R137" s="61">
        <v>0</v>
      </c>
      <c r="S137" s="61">
        <v>0</v>
      </c>
      <c r="T137" s="61">
        <v>0</v>
      </c>
      <c r="U137" s="61">
        <v>0</v>
      </c>
      <c r="V137" s="61">
        <v>0</v>
      </c>
      <c r="W137" s="61">
        <v>0</v>
      </c>
      <c r="X137" s="61">
        <v>0</v>
      </c>
      <c r="Y137" s="61">
        <v>0</v>
      </c>
      <c r="Z137" s="61">
        <v>0</v>
      </c>
      <c r="AA137" s="61">
        <v>0</v>
      </c>
      <c r="AB137" s="61">
        <v>0</v>
      </c>
      <c r="AC137" s="61">
        <v>0</v>
      </c>
      <c r="AD137" s="61">
        <v>0</v>
      </c>
      <c r="AE137" s="61">
        <v>0</v>
      </c>
      <c r="AF137" s="61">
        <v>0</v>
      </c>
      <c r="AG137" s="61">
        <v>0</v>
      </c>
      <c r="AH137" s="61">
        <v>0</v>
      </c>
      <c r="AI137" s="61">
        <v>0</v>
      </c>
      <c r="AJ137" s="61">
        <v>0</v>
      </c>
      <c r="AK137" s="61">
        <v>0</v>
      </c>
      <c r="AL137" s="61">
        <v>0</v>
      </c>
      <c r="AM137" s="61">
        <v>0</v>
      </c>
      <c r="AN137" s="61">
        <v>0</v>
      </c>
      <c r="AO137" s="61">
        <v>0</v>
      </c>
      <c r="AP137" s="61">
        <v>0</v>
      </c>
      <c r="AQ137" s="61">
        <f t="shared" si="1"/>
        <v>355</v>
      </c>
      <c r="AT137" s="33"/>
    </row>
    <row r="138" spans="1:46" ht="33" customHeight="1">
      <c r="A138" s="32">
        <v>349</v>
      </c>
      <c r="B138" s="343" t="s">
        <v>145</v>
      </c>
      <c r="C138" s="344">
        <v>0</v>
      </c>
      <c r="D138" s="61">
        <v>0</v>
      </c>
      <c r="E138" s="61">
        <v>0</v>
      </c>
      <c r="F138" s="61">
        <v>0</v>
      </c>
      <c r="G138" s="61">
        <v>0</v>
      </c>
      <c r="H138" s="61">
        <v>0</v>
      </c>
      <c r="I138" s="61">
        <v>0</v>
      </c>
      <c r="J138" s="61">
        <v>0</v>
      </c>
      <c r="K138" s="61">
        <v>0</v>
      </c>
      <c r="L138" s="61">
        <v>0</v>
      </c>
      <c r="M138" s="61">
        <v>0</v>
      </c>
      <c r="N138" s="61">
        <v>0</v>
      </c>
      <c r="O138" s="61">
        <v>0</v>
      </c>
      <c r="P138" s="61">
        <v>0</v>
      </c>
      <c r="Q138" s="61">
        <v>0</v>
      </c>
      <c r="R138" s="61">
        <v>0</v>
      </c>
      <c r="S138" s="61">
        <v>0</v>
      </c>
      <c r="T138" s="61">
        <v>0</v>
      </c>
      <c r="U138" s="61">
        <v>0</v>
      </c>
      <c r="V138" s="61">
        <v>0</v>
      </c>
      <c r="W138" s="61">
        <v>0</v>
      </c>
      <c r="X138" s="61">
        <v>0</v>
      </c>
      <c r="Y138" s="61">
        <v>0</v>
      </c>
      <c r="Z138" s="61">
        <v>0</v>
      </c>
      <c r="AA138" s="61">
        <v>0</v>
      </c>
      <c r="AB138" s="61">
        <v>0</v>
      </c>
      <c r="AC138" s="61">
        <v>0</v>
      </c>
      <c r="AD138" s="61">
        <v>0</v>
      </c>
      <c r="AE138" s="61">
        <v>0</v>
      </c>
      <c r="AF138" s="61">
        <v>0</v>
      </c>
      <c r="AG138" s="61">
        <v>0</v>
      </c>
      <c r="AH138" s="61">
        <v>0</v>
      </c>
      <c r="AI138" s="61">
        <v>0</v>
      </c>
      <c r="AJ138" s="61">
        <v>0</v>
      </c>
      <c r="AK138" s="61">
        <v>0</v>
      </c>
      <c r="AL138" s="61">
        <v>0</v>
      </c>
      <c r="AM138" s="61">
        <v>0</v>
      </c>
      <c r="AN138" s="61">
        <v>0</v>
      </c>
      <c r="AO138" s="61">
        <v>0</v>
      </c>
      <c r="AP138" s="61">
        <v>0</v>
      </c>
      <c r="AQ138" s="61">
        <f t="shared" si="1"/>
        <v>0</v>
      </c>
      <c r="AT138" s="33"/>
    </row>
    <row r="139" spans="1:46" ht="33" customHeight="1">
      <c r="A139" s="32">
        <v>371</v>
      </c>
      <c r="B139" s="343" t="s">
        <v>146</v>
      </c>
      <c r="C139" s="344" t="s">
        <v>672</v>
      </c>
      <c r="D139" s="61">
        <v>0</v>
      </c>
      <c r="E139" s="61">
        <v>0</v>
      </c>
      <c r="F139" s="61">
        <v>0</v>
      </c>
      <c r="G139" s="61">
        <v>0</v>
      </c>
      <c r="H139" s="61">
        <v>0</v>
      </c>
      <c r="I139" s="61">
        <v>0</v>
      </c>
      <c r="J139" s="61">
        <v>0</v>
      </c>
      <c r="K139" s="61">
        <v>0</v>
      </c>
      <c r="L139" s="61">
        <v>0</v>
      </c>
      <c r="M139" s="61">
        <v>0</v>
      </c>
      <c r="N139" s="61">
        <v>0</v>
      </c>
      <c r="O139" s="61">
        <v>0</v>
      </c>
      <c r="P139" s="61">
        <v>0</v>
      </c>
      <c r="Q139" s="61">
        <v>0</v>
      </c>
      <c r="R139" s="61">
        <v>0</v>
      </c>
      <c r="S139" s="61">
        <v>0</v>
      </c>
      <c r="T139" s="61">
        <v>0</v>
      </c>
      <c r="U139" s="61">
        <v>0</v>
      </c>
      <c r="V139" s="61">
        <v>0</v>
      </c>
      <c r="W139" s="61">
        <v>0</v>
      </c>
      <c r="X139" s="61">
        <v>0</v>
      </c>
      <c r="Y139" s="61">
        <v>0</v>
      </c>
      <c r="Z139" s="61">
        <v>0</v>
      </c>
      <c r="AA139" s="61">
        <v>0</v>
      </c>
      <c r="AB139" s="61">
        <v>0</v>
      </c>
      <c r="AC139" s="61">
        <v>0</v>
      </c>
      <c r="AD139" s="61">
        <v>0</v>
      </c>
      <c r="AE139" s="61">
        <v>0</v>
      </c>
      <c r="AF139" s="61">
        <v>0</v>
      </c>
      <c r="AG139" s="61">
        <v>0</v>
      </c>
      <c r="AH139" s="61">
        <v>0</v>
      </c>
      <c r="AI139" s="61">
        <v>0</v>
      </c>
      <c r="AJ139" s="61">
        <v>0</v>
      </c>
      <c r="AK139" s="61">
        <v>0</v>
      </c>
      <c r="AL139" s="61">
        <v>0</v>
      </c>
      <c r="AM139" s="61">
        <v>0</v>
      </c>
      <c r="AN139" s="61">
        <v>0</v>
      </c>
      <c r="AO139" s="61">
        <v>0</v>
      </c>
      <c r="AP139" s="61">
        <v>0</v>
      </c>
      <c r="AQ139" s="61">
        <f t="shared" si="1"/>
        <v>0</v>
      </c>
      <c r="AT139" s="33"/>
    </row>
    <row r="140" spans="1:46" ht="33" customHeight="1">
      <c r="A140" s="32">
        <v>373</v>
      </c>
      <c r="B140" s="343" t="s">
        <v>608</v>
      </c>
      <c r="C140" s="344" t="s">
        <v>3607</v>
      </c>
      <c r="D140" s="61">
        <v>0</v>
      </c>
      <c r="E140" s="61">
        <v>0</v>
      </c>
      <c r="F140" s="61">
        <v>0</v>
      </c>
      <c r="G140" s="61">
        <v>56067.42</v>
      </c>
      <c r="H140" s="61">
        <v>0</v>
      </c>
      <c r="I140" s="61">
        <v>0</v>
      </c>
      <c r="J140" s="61">
        <v>0</v>
      </c>
      <c r="K140" s="61">
        <v>97897.18</v>
      </c>
      <c r="L140" s="61">
        <v>0</v>
      </c>
      <c r="M140" s="61">
        <v>0</v>
      </c>
      <c r="N140" s="61">
        <v>0</v>
      </c>
      <c r="O140" s="61">
        <v>0</v>
      </c>
      <c r="P140" s="61">
        <v>0</v>
      </c>
      <c r="Q140" s="61">
        <v>0</v>
      </c>
      <c r="R140" s="61">
        <v>0</v>
      </c>
      <c r="S140" s="61">
        <v>0</v>
      </c>
      <c r="T140" s="61">
        <v>0</v>
      </c>
      <c r="U140" s="61">
        <v>0</v>
      </c>
      <c r="V140" s="61">
        <v>0</v>
      </c>
      <c r="W140" s="61">
        <v>0</v>
      </c>
      <c r="X140" s="61">
        <v>0</v>
      </c>
      <c r="Y140" s="61">
        <v>0</v>
      </c>
      <c r="Z140" s="61">
        <v>0</v>
      </c>
      <c r="AA140" s="61">
        <v>0</v>
      </c>
      <c r="AB140" s="61">
        <v>0</v>
      </c>
      <c r="AC140" s="61">
        <v>0</v>
      </c>
      <c r="AD140" s="61">
        <v>0</v>
      </c>
      <c r="AE140" s="61">
        <v>0</v>
      </c>
      <c r="AF140" s="61">
        <v>0</v>
      </c>
      <c r="AG140" s="61">
        <v>0</v>
      </c>
      <c r="AH140" s="61">
        <v>0</v>
      </c>
      <c r="AI140" s="61">
        <v>0</v>
      </c>
      <c r="AJ140" s="61">
        <v>0</v>
      </c>
      <c r="AK140" s="61">
        <v>0</v>
      </c>
      <c r="AL140" s="61">
        <v>0</v>
      </c>
      <c r="AM140" s="61">
        <v>0</v>
      </c>
      <c r="AN140" s="61">
        <v>0</v>
      </c>
      <c r="AO140" s="61">
        <v>0</v>
      </c>
      <c r="AP140" s="61">
        <v>0</v>
      </c>
      <c r="AQ140" s="61">
        <f t="shared" ref="AQ140:AQ206" si="2">SUM(D140:AP140)</f>
        <v>153964.59999999998</v>
      </c>
      <c r="AT140" s="33"/>
    </row>
    <row r="141" spans="1:46" ht="33" customHeight="1">
      <c r="A141" s="32">
        <v>374</v>
      </c>
      <c r="B141" s="343" t="s">
        <v>609</v>
      </c>
      <c r="C141" s="344" t="s">
        <v>672</v>
      </c>
      <c r="D141" s="61">
        <v>0</v>
      </c>
      <c r="E141" s="61">
        <v>0</v>
      </c>
      <c r="F141" s="61">
        <v>0</v>
      </c>
      <c r="G141" s="61">
        <v>371</v>
      </c>
      <c r="H141" s="61">
        <v>0</v>
      </c>
      <c r="I141" s="61">
        <v>0</v>
      </c>
      <c r="J141" s="61">
        <v>0</v>
      </c>
      <c r="K141" s="61">
        <v>341620</v>
      </c>
      <c r="L141" s="61">
        <v>0</v>
      </c>
      <c r="M141" s="61">
        <v>0</v>
      </c>
      <c r="N141" s="61">
        <v>0</v>
      </c>
      <c r="O141" s="61">
        <v>0</v>
      </c>
      <c r="P141" s="61">
        <v>0</v>
      </c>
      <c r="Q141" s="61">
        <v>0</v>
      </c>
      <c r="R141" s="61">
        <v>0</v>
      </c>
      <c r="S141" s="61">
        <v>0</v>
      </c>
      <c r="T141" s="61">
        <v>0</v>
      </c>
      <c r="U141" s="61">
        <v>0</v>
      </c>
      <c r="V141" s="61">
        <v>0</v>
      </c>
      <c r="W141" s="61">
        <v>0</v>
      </c>
      <c r="X141" s="61">
        <v>0</v>
      </c>
      <c r="Y141" s="61">
        <v>0</v>
      </c>
      <c r="Z141" s="61">
        <v>0</v>
      </c>
      <c r="AA141" s="61">
        <v>0</v>
      </c>
      <c r="AB141" s="61">
        <v>0</v>
      </c>
      <c r="AC141" s="61">
        <v>0</v>
      </c>
      <c r="AD141" s="61">
        <v>0</v>
      </c>
      <c r="AE141" s="61">
        <v>0</v>
      </c>
      <c r="AF141" s="61">
        <v>0</v>
      </c>
      <c r="AG141" s="61">
        <v>0</v>
      </c>
      <c r="AH141" s="61">
        <v>0</v>
      </c>
      <c r="AI141" s="61">
        <v>0</v>
      </c>
      <c r="AJ141" s="61">
        <v>0</v>
      </c>
      <c r="AK141" s="61">
        <v>0</v>
      </c>
      <c r="AL141" s="61">
        <v>0</v>
      </c>
      <c r="AM141" s="61">
        <v>0</v>
      </c>
      <c r="AN141" s="61">
        <v>0</v>
      </c>
      <c r="AO141" s="61">
        <v>0</v>
      </c>
      <c r="AP141" s="61">
        <v>0</v>
      </c>
      <c r="AQ141" s="61">
        <f t="shared" si="2"/>
        <v>341991</v>
      </c>
      <c r="AT141" s="33"/>
    </row>
    <row r="142" spans="1:46" ht="33" customHeight="1">
      <c r="A142" s="32">
        <v>376</v>
      </c>
      <c r="B142" s="343" t="s">
        <v>610</v>
      </c>
      <c r="C142" s="344" t="s">
        <v>3606</v>
      </c>
      <c r="D142" s="61">
        <v>0</v>
      </c>
      <c r="E142" s="61">
        <v>0</v>
      </c>
      <c r="F142" s="61">
        <v>0</v>
      </c>
      <c r="G142" s="61">
        <v>1857.76</v>
      </c>
      <c r="H142" s="61">
        <v>0</v>
      </c>
      <c r="I142" s="61">
        <v>0</v>
      </c>
      <c r="J142" s="61">
        <v>50</v>
      </c>
      <c r="K142" s="61">
        <v>0</v>
      </c>
      <c r="L142" s="61">
        <v>0</v>
      </c>
      <c r="M142" s="61">
        <v>0</v>
      </c>
      <c r="N142" s="61">
        <v>31308.66</v>
      </c>
      <c r="O142" s="61">
        <v>0</v>
      </c>
      <c r="P142" s="61">
        <v>0</v>
      </c>
      <c r="Q142" s="61">
        <v>0</v>
      </c>
      <c r="R142" s="61">
        <v>0</v>
      </c>
      <c r="S142" s="61">
        <v>0</v>
      </c>
      <c r="T142" s="61">
        <v>0</v>
      </c>
      <c r="U142" s="61">
        <v>0</v>
      </c>
      <c r="V142" s="61">
        <v>0</v>
      </c>
      <c r="W142" s="61">
        <v>0</v>
      </c>
      <c r="X142" s="61">
        <v>0</v>
      </c>
      <c r="Y142" s="61">
        <v>0</v>
      </c>
      <c r="Z142" s="61">
        <v>0</v>
      </c>
      <c r="AA142" s="61">
        <v>0</v>
      </c>
      <c r="AB142" s="61">
        <v>0</v>
      </c>
      <c r="AC142" s="61">
        <v>0</v>
      </c>
      <c r="AD142" s="61">
        <v>0</v>
      </c>
      <c r="AE142" s="61">
        <v>7.0000000000000007E-2</v>
      </c>
      <c r="AF142" s="61">
        <v>0</v>
      </c>
      <c r="AG142" s="61">
        <v>0</v>
      </c>
      <c r="AH142" s="61">
        <v>108.66</v>
      </c>
      <c r="AI142" s="61">
        <v>0</v>
      </c>
      <c r="AJ142" s="61">
        <v>0</v>
      </c>
      <c r="AK142" s="61">
        <v>0</v>
      </c>
      <c r="AL142" s="61">
        <v>0</v>
      </c>
      <c r="AM142" s="61">
        <v>0</v>
      </c>
      <c r="AN142" s="61">
        <v>0</v>
      </c>
      <c r="AO142" s="61">
        <v>0</v>
      </c>
      <c r="AP142" s="61">
        <v>0</v>
      </c>
      <c r="AQ142" s="61">
        <f t="shared" si="2"/>
        <v>33325.15</v>
      </c>
      <c r="AT142" s="33"/>
    </row>
    <row r="143" spans="1:46" ht="33" customHeight="1">
      <c r="A143" s="32">
        <v>378</v>
      </c>
      <c r="B143" s="343" t="s">
        <v>611</v>
      </c>
      <c r="C143" s="344" t="s">
        <v>651</v>
      </c>
      <c r="D143" s="61">
        <v>0</v>
      </c>
      <c r="E143" s="61">
        <v>0</v>
      </c>
      <c r="F143" s="61">
        <v>0</v>
      </c>
      <c r="G143" s="61">
        <v>1449.32</v>
      </c>
      <c r="H143" s="61">
        <v>0</v>
      </c>
      <c r="I143" s="61">
        <v>0</v>
      </c>
      <c r="J143" s="61">
        <v>50</v>
      </c>
      <c r="K143" s="61">
        <v>0</v>
      </c>
      <c r="L143" s="61">
        <v>0</v>
      </c>
      <c r="M143" s="61">
        <v>0</v>
      </c>
      <c r="N143" s="61">
        <v>0</v>
      </c>
      <c r="O143" s="61">
        <v>0</v>
      </c>
      <c r="P143" s="61">
        <v>0</v>
      </c>
      <c r="Q143" s="61">
        <v>0</v>
      </c>
      <c r="R143" s="61">
        <v>0</v>
      </c>
      <c r="S143" s="61">
        <v>0</v>
      </c>
      <c r="T143" s="61">
        <v>3399999.99</v>
      </c>
      <c r="U143" s="61">
        <v>0</v>
      </c>
      <c r="V143" s="61">
        <v>0</v>
      </c>
      <c r="W143" s="61">
        <v>0</v>
      </c>
      <c r="X143" s="61">
        <v>0</v>
      </c>
      <c r="Y143" s="61">
        <v>0</v>
      </c>
      <c r="Z143" s="61">
        <v>0</v>
      </c>
      <c r="AA143" s="61">
        <v>0</v>
      </c>
      <c r="AB143" s="61">
        <v>0</v>
      </c>
      <c r="AC143" s="61">
        <v>0</v>
      </c>
      <c r="AD143" s="61">
        <v>0</v>
      </c>
      <c r="AE143" s="61">
        <v>0</v>
      </c>
      <c r="AF143" s="61">
        <v>0</v>
      </c>
      <c r="AG143" s="61">
        <v>0</v>
      </c>
      <c r="AH143" s="61">
        <v>0</v>
      </c>
      <c r="AI143" s="61">
        <v>0</v>
      </c>
      <c r="AJ143" s="61">
        <v>0</v>
      </c>
      <c r="AK143" s="61">
        <v>0</v>
      </c>
      <c r="AL143" s="61">
        <v>0</v>
      </c>
      <c r="AM143" s="61">
        <v>0</v>
      </c>
      <c r="AN143" s="61">
        <v>0</v>
      </c>
      <c r="AO143" s="61">
        <v>0</v>
      </c>
      <c r="AP143" s="61">
        <v>0</v>
      </c>
      <c r="AQ143" s="61">
        <f t="shared" si="2"/>
        <v>3401499.31</v>
      </c>
      <c r="AT143" s="33"/>
    </row>
    <row r="144" spans="1:46" ht="33" customHeight="1">
      <c r="A144" s="32">
        <v>379</v>
      </c>
      <c r="B144" s="343" t="s">
        <v>1246</v>
      </c>
      <c r="C144" s="344">
        <v>0</v>
      </c>
      <c r="D144" s="61">
        <v>0</v>
      </c>
      <c r="E144" s="61">
        <v>0</v>
      </c>
      <c r="F144" s="61">
        <v>0</v>
      </c>
      <c r="G144" s="61">
        <v>0</v>
      </c>
      <c r="H144" s="61">
        <v>0</v>
      </c>
      <c r="I144" s="61">
        <v>0</v>
      </c>
      <c r="J144" s="61">
        <v>0</v>
      </c>
      <c r="K144" s="61">
        <v>0</v>
      </c>
      <c r="L144" s="61">
        <v>0</v>
      </c>
      <c r="M144" s="61">
        <v>0</v>
      </c>
      <c r="N144" s="61">
        <v>0</v>
      </c>
      <c r="O144" s="61">
        <v>0</v>
      </c>
      <c r="P144" s="61">
        <v>0</v>
      </c>
      <c r="Q144" s="61">
        <v>0</v>
      </c>
      <c r="R144" s="61">
        <v>0</v>
      </c>
      <c r="S144" s="61">
        <v>0</v>
      </c>
      <c r="T144" s="61">
        <v>0</v>
      </c>
      <c r="U144" s="61">
        <v>0</v>
      </c>
      <c r="V144" s="61">
        <v>0</v>
      </c>
      <c r="W144" s="61">
        <v>0</v>
      </c>
      <c r="X144" s="61">
        <v>0</v>
      </c>
      <c r="Y144" s="61">
        <v>2700</v>
      </c>
      <c r="Z144" s="61">
        <v>0</v>
      </c>
      <c r="AA144" s="61">
        <v>0</v>
      </c>
      <c r="AB144" s="61">
        <v>0</v>
      </c>
      <c r="AC144" s="61">
        <v>0</v>
      </c>
      <c r="AD144" s="61">
        <v>0</v>
      </c>
      <c r="AE144" s="61">
        <v>0</v>
      </c>
      <c r="AF144" s="61">
        <v>0</v>
      </c>
      <c r="AG144" s="61">
        <v>0</v>
      </c>
      <c r="AH144" s="61">
        <v>0</v>
      </c>
      <c r="AI144" s="61">
        <v>0</v>
      </c>
      <c r="AJ144" s="61">
        <v>0</v>
      </c>
      <c r="AK144" s="61">
        <v>0</v>
      </c>
      <c r="AL144" s="61">
        <v>0</v>
      </c>
      <c r="AM144" s="61">
        <v>0</v>
      </c>
      <c r="AN144" s="61">
        <v>0</v>
      </c>
      <c r="AO144" s="61">
        <v>0</v>
      </c>
      <c r="AP144" s="61">
        <v>0</v>
      </c>
      <c r="AQ144" s="61">
        <f t="shared" si="2"/>
        <v>2700</v>
      </c>
      <c r="AT144" s="33"/>
    </row>
    <row r="145" spans="1:46" ht="33" customHeight="1">
      <c r="A145" s="32">
        <v>382</v>
      </c>
      <c r="B145" s="343" t="s">
        <v>1247</v>
      </c>
      <c r="C145" s="344">
        <v>0</v>
      </c>
      <c r="D145" s="61">
        <v>0</v>
      </c>
      <c r="E145" s="61">
        <v>0</v>
      </c>
      <c r="F145" s="61">
        <v>1772.13</v>
      </c>
      <c r="G145" s="61">
        <v>59456.810000000005</v>
      </c>
      <c r="H145" s="61">
        <v>0</v>
      </c>
      <c r="I145" s="61">
        <v>0</v>
      </c>
      <c r="J145" s="61">
        <v>0</v>
      </c>
      <c r="K145" s="61">
        <v>0</v>
      </c>
      <c r="L145" s="61">
        <v>0</v>
      </c>
      <c r="M145" s="61">
        <v>0</v>
      </c>
      <c r="N145" s="61">
        <v>0</v>
      </c>
      <c r="O145" s="61">
        <v>0</v>
      </c>
      <c r="P145" s="61">
        <v>0</v>
      </c>
      <c r="Q145" s="61">
        <v>0</v>
      </c>
      <c r="R145" s="61">
        <v>0</v>
      </c>
      <c r="S145" s="61">
        <v>0</v>
      </c>
      <c r="T145" s="61">
        <v>0</v>
      </c>
      <c r="U145" s="61">
        <v>0</v>
      </c>
      <c r="V145" s="61">
        <v>0</v>
      </c>
      <c r="W145" s="61">
        <v>0</v>
      </c>
      <c r="X145" s="61">
        <v>0</v>
      </c>
      <c r="Y145" s="61">
        <v>0</v>
      </c>
      <c r="Z145" s="61">
        <v>0</v>
      </c>
      <c r="AA145" s="61">
        <v>0</v>
      </c>
      <c r="AB145" s="61">
        <v>0</v>
      </c>
      <c r="AC145" s="61">
        <v>0</v>
      </c>
      <c r="AD145" s="61">
        <v>0</v>
      </c>
      <c r="AE145" s="61">
        <v>0</v>
      </c>
      <c r="AF145" s="61">
        <v>0</v>
      </c>
      <c r="AG145" s="61">
        <v>0</v>
      </c>
      <c r="AH145" s="61">
        <v>0</v>
      </c>
      <c r="AI145" s="61">
        <v>0</v>
      </c>
      <c r="AJ145" s="61">
        <v>0</v>
      </c>
      <c r="AK145" s="61">
        <v>0</v>
      </c>
      <c r="AL145" s="61">
        <v>0</v>
      </c>
      <c r="AM145" s="61">
        <v>0</v>
      </c>
      <c r="AN145" s="61">
        <v>0</v>
      </c>
      <c r="AO145" s="61">
        <v>0</v>
      </c>
      <c r="AP145" s="61">
        <v>0</v>
      </c>
      <c r="AQ145" s="61">
        <f t="shared" si="2"/>
        <v>61228.94</v>
      </c>
      <c r="AT145" s="33"/>
    </row>
    <row r="146" spans="1:46" ht="33" customHeight="1">
      <c r="A146" s="32">
        <v>383</v>
      </c>
      <c r="B146" s="343" t="s">
        <v>1248</v>
      </c>
      <c r="C146" s="344" t="s">
        <v>645</v>
      </c>
      <c r="D146" s="61">
        <v>0</v>
      </c>
      <c r="E146" s="61">
        <v>0</v>
      </c>
      <c r="F146" s="61">
        <v>5709868.7599999998</v>
      </c>
      <c r="G146" s="61">
        <v>4244.8</v>
      </c>
      <c r="H146" s="61">
        <v>0</v>
      </c>
      <c r="I146" s="61">
        <v>0</v>
      </c>
      <c r="J146" s="61">
        <v>300</v>
      </c>
      <c r="K146" s="61">
        <v>0</v>
      </c>
      <c r="L146" s="61">
        <v>0</v>
      </c>
      <c r="M146" s="61">
        <v>0</v>
      </c>
      <c r="N146" s="61">
        <v>0</v>
      </c>
      <c r="O146" s="61">
        <v>0</v>
      </c>
      <c r="P146" s="61">
        <v>0</v>
      </c>
      <c r="Q146" s="61">
        <v>0</v>
      </c>
      <c r="R146" s="61">
        <v>0</v>
      </c>
      <c r="S146" s="61">
        <v>0</v>
      </c>
      <c r="T146" s="61">
        <v>0</v>
      </c>
      <c r="U146" s="61">
        <v>0</v>
      </c>
      <c r="V146" s="61">
        <v>0</v>
      </c>
      <c r="W146" s="61">
        <v>0</v>
      </c>
      <c r="X146" s="61">
        <v>0</v>
      </c>
      <c r="Y146" s="61">
        <v>0</v>
      </c>
      <c r="Z146" s="61">
        <v>0</v>
      </c>
      <c r="AA146" s="61">
        <v>0</v>
      </c>
      <c r="AB146" s="61">
        <v>0</v>
      </c>
      <c r="AC146" s="61">
        <v>0</v>
      </c>
      <c r="AD146" s="61">
        <v>0</v>
      </c>
      <c r="AE146" s="61">
        <v>0</v>
      </c>
      <c r="AF146" s="61">
        <v>0</v>
      </c>
      <c r="AG146" s="61">
        <v>0</v>
      </c>
      <c r="AH146" s="61">
        <v>0</v>
      </c>
      <c r="AI146" s="61">
        <v>0</v>
      </c>
      <c r="AJ146" s="61">
        <v>1045848.16</v>
      </c>
      <c r="AK146" s="61">
        <v>0</v>
      </c>
      <c r="AL146" s="61">
        <v>0</v>
      </c>
      <c r="AM146" s="61">
        <v>0</v>
      </c>
      <c r="AN146" s="61">
        <v>0</v>
      </c>
      <c r="AO146" s="61">
        <v>0</v>
      </c>
      <c r="AP146" s="61">
        <v>0</v>
      </c>
      <c r="AQ146" s="61">
        <f t="shared" si="2"/>
        <v>6760261.7199999997</v>
      </c>
      <c r="AT146" s="33"/>
    </row>
    <row r="147" spans="1:46" ht="33" customHeight="1">
      <c r="A147" s="32">
        <v>385</v>
      </c>
      <c r="B147" s="343" t="s">
        <v>694</v>
      </c>
      <c r="C147" s="344" t="s">
        <v>3606</v>
      </c>
      <c r="D147" s="61">
        <v>0</v>
      </c>
      <c r="E147" s="61">
        <v>0</v>
      </c>
      <c r="F147" s="61">
        <v>0</v>
      </c>
      <c r="G147" s="61">
        <v>6022.6</v>
      </c>
      <c r="H147" s="61">
        <v>0</v>
      </c>
      <c r="I147" s="61">
        <v>0</v>
      </c>
      <c r="J147" s="61">
        <v>0</v>
      </c>
      <c r="K147" s="61">
        <v>0</v>
      </c>
      <c r="L147" s="61">
        <v>0</v>
      </c>
      <c r="M147" s="61">
        <v>0</v>
      </c>
      <c r="N147" s="61">
        <v>0</v>
      </c>
      <c r="O147" s="61">
        <v>0</v>
      </c>
      <c r="P147" s="61">
        <v>0</v>
      </c>
      <c r="Q147" s="61">
        <v>0</v>
      </c>
      <c r="R147" s="61">
        <v>0</v>
      </c>
      <c r="S147" s="61">
        <v>0</v>
      </c>
      <c r="T147" s="61">
        <v>0</v>
      </c>
      <c r="U147" s="61">
        <v>0</v>
      </c>
      <c r="V147" s="61">
        <v>0</v>
      </c>
      <c r="W147" s="61">
        <v>0</v>
      </c>
      <c r="X147" s="61">
        <v>0</v>
      </c>
      <c r="Y147" s="61">
        <v>69265.759999999995</v>
      </c>
      <c r="Z147" s="61">
        <v>0</v>
      </c>
      <c r="AA147" s="61">
        <v>0</v>
      </c>
      <c r="AB147" s="61">
        <v>0</v>
      </c>
      <c r="AC147" s="61">
        <v>0</v>
      </c>
      <c r="AD147" s="61">
        <v>0</v>
      </c>
      <c r="AE147" s="61">
        <v>0</v>
      </c>
      <c r="AF147" s="61">
        <v>0</v>
      </c>
      <c r="AG147" s="61">
        <v>0</v>
      </c>
      <c r="AH147" s="61">
        <v>0</v>
      </c>
      <c r="AI147" s="61">
        <v>0</v>
      </c>
      <c r="AJ147" s="61">
        <v>0</v>
      </c>
      <c r="AK147" s="61">
        <v>0</v>
      </c>
      <c r="AL147" s="61">
        <v>0</v>
      </c>
      <c r="AM147" s="61">
        <v>0</v>
      </c>
      <c r="AN147" s="61">
        <v>0</v>
      </c>
      <c r="AO147" s="61">
        <v>0</v>
      </c>
      <c r="AP147" s="61">
        <v>0</v>
      </c>
      <c r="AQ147" s="61">
        <f t="shared" si="2"/>
        <v>75288.36</v>
      </c>
      <c r="AT147" s="33"/>
    </row>
    <row r="148" spans="1:46" ht="33" customHeight="1">
      <c r="A148" s="32">
        <v>386</v>
      </c>
      <c r="B148" s="343" t="s">
        <v>1285</v>
      </c>
      <c r="C148" s="344" t="s">
        <v>3605</v>
      </c>
      <c r="D148" s="61">
        <v>0</v>
      </c>
      <c r="E148" s="61">
        <v>0</v>
      </c>
      <c r="F148" s="61">
        <v>0</v>
      </c>
      <c r="G148" s="61">
        <v>3375</v>
      </c>
      <c r="H148" s="61">
        <v>0</v>
      </c>
      <c r="I148" s="61">
        <v>0</v>
      </c>
      <c r="J148" s="61">
        <v>0</v>
      </c>
      <c r="K148" s="61">
        <v>0</v>
      </c>
      <c r="L148" s="61">
        <v>0</v>
      </c>
      <c r="M148" s="61">
        <v>0</v>
      </c>
      <c r="N148" s="61">
        <v>0</v>
      </c>
      <c r="O148" s="61">
        <v>0</v>
      </c>
      <c r="P148" s="61">
        <v>0</v>
      </c>
      <c r="Q148" s="61">
        <v>0</v>
      </c>
      <c r="R148" s="61">
        <v>0</v>
      </c>
      <c r="S148" s="61">
        <v>0</v>
      </c>
      <c r="T148" s="61">
        <v>0</v>
      </c>
      <c r="U148" s="61">
        <v>0</v>
      </c>
      <c r="V148" s="61">
        <v>0</v>
      </c>
      <c r="W148" s="61">
        <v>0</v>
      </c>
      <c r="X148" s="61">
        <v>0</v>
      </c>
      <c r="Y148" s="61">
        <v>0</v>
      </c>
      <c r="Z148" s="61">
        <v>0</v>
      </c>
      <c r="AA148" s="61">
        <v>0</v>
      </c>
      <c r="AB148" s="61">
        <v>0</v>
      </c>
      <c r="AC148" s="61">
        <v>0</v>
      </c>
      <c r="AD148" s="61">
        <v>0</v>
      </c>
      <c r="AE148" s="61">
        <v>0</v>
      </c>
      <c r="AF148" s="61">
        <v>0</v>
      </c>
      <c r="AG148" s="61">
        <v>0</v>
      </c>
      <c r="AH148" s="61">
        <v>0</v>
      </c>
      <c r="AI148" s="61">
        <v>0</v>
      </c>
      <c r="AJ148" s="61">
        <v>0</v>
      </c>
      <c r="AK148" s="61">
        <v>0</v>
      </c>
      <c r="AL148" s="61">
        <v>0</v>
      </c>
      <c r="AM148" s="61">
        <v>0</v>
      </c>
      <c r="AN148" s="61">
        <v>0</v>
      </c>
      <c r="AO148" s="61">
        <v>0</v>
      </c>
      <c r="AP148" s="61">
        <v>0</v>
      </c>
      <c r="AQ148" s="61">
        <f t="shared" si="2"/>
        <v>3375</v>
      </c>
      <c r="AT148" s="33"/>
    </row>
    <row r="149" spans="1:46" ht="33" customHeight="1">
      <c r="A149" s="32">
        <v>387</v>
      </c>
      <c r="B149" s="343" t="s">
        <v>1270</v>
      </c>
      <c r="C149" s="344" t="s">
        <v>3605</v>
      </c>
      <c r="D149" s="61">
        <v>0</v>
      </c>
      <c r="E149" s="61">
        <v>0</v>
      </c>
      <c r="F149" s="61">
        <v>12919</v>
      </c>
      <c r="G149" s="61">
        <v>0</v>
      </c>
      <c r="H149" s="61">
        <v>0</v>
      </c>
      <c r="I149" s="61">
        <v>0</v>
      </c>
      <c r="J149" s="61">
        <v>0</v>
      </c>
      <c r="K149" s="61">
        <v>35000</v>
      </c>
      <c r="L149" s="61">
        <v>0</v>
      </c>
      <c r="M149" s="61">
        <v>0</v>
      </c>
      <c r="N149" s="61">
        <v>0</v>
      </c>
      <c r="O149" s="61">
        <v>0</v>
      </c>
      <c r="P149" s="61">
        <v>0</v>
      </c>
      <c r="Q149" s="61">
        <v>0</v>
      </c>
      <c r="R149" s="61">
        <v>0</v>
      </c>
      <c r="S149" s="61">
        <v>0</v>
      </c>
      <c r="T149" s="61">
        <v>0</v>
      </c>
      <c r="U149" s="61">
        <v>0</v>
      </c>
      <c r="V149" s="61">
        <v>0</v>
      </c>
      <c r="W149" s="61">
        <v>0</v>
      </c>
      <c r="X149" s="61">
        <v>0</v>
      </c>
      <c r="Y149" s="61">
        <v>0</v>
      </c>
      <c r="Z149" s="61">
        <v>0</v>
      </c>
      <c r="AA149" s="61">
        <v>0</v>
      </c>
      <c r="AB149" s="61">
        <v>0</v>
      </c>
      <c r="AC149" s="61">
        <v>0</v>
      </c>
      <c r="AD149" s="61">
        <v>0</v>
      </c>
      <c r="AE149" s="61">
        <v>0</v>
      </c>
      <c r="AF149" s="61">
        <v>0</v>
      </c>
      <c r="AG149" s="61">
        <v>0</v>
      </c>
      <c r="AH149" s="61">
        <v>0</v>
      </c>
      <c r="AI149" s="61">
        <v>0</v>
      </c>
      <c r="AJ149" s="61">
        <v>0</v>
      </c>
      <c r="AK149" s="61">
        <v>0</v>
      </c>
      <c r="AL149" s="61">
        <v>0</v>
      </c>
      <c r="AM149" s="61">
        <v>0</v>
      </c>
      <c r="AN149" s="61">
        <v>0</v>
      </c>
      <c r="AO149" s="61">
        <v>0</v>
      </c>
      <c r="AP149" s="61">
        <v>0</v>
      </c>
      <c r="AQ149" s="61">
        <f t="shared" si="2"/>
        <v>47919</v>
      </c>
      <c r="AT149" s="33"/>
    </row>
    <row r="150" spans="1:46" ht="33" customHeight="1">
      <c r="A150" s="32">
        <v>388</v>
      </c>
      <c r="B150" s="343" t="s">
        <v>3253</v>
      </c>
      <c r="C150" s="344"/>
      <c r="D150" s="61">
        <v>0</v>
      </c>
      <c r="E150" s="61">
        <v>0</v>
      </c>
      <c r="F150" s="61">
        <v>0</v>
      </c>
      <c r="G150" s="61">
        <v>0</v>
      </c>
      <c r="H150" s="61">
        <v>0</v>
      </c>
      <c r="I150" s="61">
        <v>0</v>
      </c>
      <c r="J150" s="61">
        <v>0</v>
      </c>
      <c r="K150" s="61">
        <v>0</v>
      </c>
      <c r="L150" s="61">
        <v>0</v>
      </c>
      <c r="M150" s="61">
        <v>0</v>
      </c>
      <c r="N150" s="61">
        <v>0</v>
      </c>
      <c r="O150" s="61">
        <v>0</v>
      </c>
      <c r="P150" s="61">
        <v>0</v>
      </c>
      <c r="Q150" s="61">
        <v>0</v>
      </c>
      <c r="R150" s="61">
        <v>0</v>
      </c>
      <c r="S150" s="61">
        <v>0</v>
      </c>
      <c r="T150" s="61">
        <v>0</v>
      </c>
      <c r="U150" s="61">
        <v>0</v>
      </c>
      <c r="V150" s="61">
        <v>0</v>
      </c>
      <c r="W150" s="61">
        <v>0</v>
      </c>
      <c r="X150" s="61">
        <v>0</v>
      </c>
      <c r="Y150" s="61">
        <v>0</v>
      </c>
      <c r="Z150" s="61">
        <v>0</v>
      </c>
      <c r="AA150" s="61">
        <v>0</v>
      </c>
      <c r="AB150" s="61">
        <v>0</v>
      </c>
      <c r="AC150" s="61">
        <v>0</v>
      </c>
      <c r="AD150" s="61">
        <v>0</v>
      </c>
      <c r="AE150" s="61">
        <v>0</v>
      </c>
      <c r="AF150" s="61">
        <v>0</v>
      </c>
      <c r="AG150" s="61">
        <v>0</v>
      </c>
      <c r="AH150" s="61">
        <v>0</v>
      </c>
      <c r="AI150" s="61">
        <v>0</v>
      </c>
      <c r="AJ150" s="61">
        <v>0</v>
      </c>
      <c r="AK150" s="61">
        <v>0</v>
      </c>
      <c r="AL150" s="61">
        <v>0</v>
      </c>
      <c r="AM150" s="61">
        <v>0</v>
      </c>
      <c r="AN150" s="61">
        <v>0</v>
      </c>
      <c r="AO150" s="61">
        <v>0</v>
      </c>
      <c r="AP150" s="61">
        <v>0</v>
      </c>
      <c r="AQ150" s="61"/>
      <c r="AT150" s="33"/>
    </row>
    <row r="151" spans="1:46" ht="33" customHeight="1">
      <c r="A151" s="32">
        <v>389</v>
      </c>
      <c r="B151" s="343" t="s">
        <v>1437</v>
      </c>
      <c r="C151" s="344" t="s">
        <v>673</v>
      </c>
      <c r="D151" s="61">
        <v>14920497.730000002</v>
      </c>
      <c r="E151" s="61">
        <v>0</v>
      </c>
      <c r="F151" s="61">
        <v>7930334.4899999984</v>
      </c>
      <c r="G151" s="61">
        <v>2935</v>
      </c>
      <c r="H151" s="61">
        <v>0</v>
      </c>
      <c r="I151" s="61">
        <v>0</v>
      </c>
      <c r="J151" s="61">
        <v>2150</v>
      </c>
      <c r="K151" s="61">
        <v>0</v>
      </c>
      <c r="L151" s="61">
        <v>0</v>
      </c>
      <c r="M151" s="61">
        <v>0</v>
      </c>
      <c r="N151" s="61">
        <v>0</v>
      </c>
      <c r="O151" s="61">
        <v>0</v>
      </c>
      <c r="P151" s="61">
        <v>0</v>
      </c>
      <c r="Q151" s="61">
        <v>1501665.31</v>
      </c>
      <c r="R151" s="61">
        <v>0</v>
      </c>
      <c r="S151" s="61">
        <v>0</v>
      </c>
      <c r="T151" s="61">
        <v>0</v>
      </c>
      <c r="U151" s="61">
        <v>0</v>
      </c>
      <c r="V151" s="61">
        <v>0</v>
      </c>
      <c r="W151" s="61">
        <v>0</v>
      </c>
      <c r="X151" s="61">
        <v>0</v>
      </c>
      <c r="Y151" s="61">
        <v>0</v>
      </c>
      <c r="Z151" s="61">
        <v>0</v>
      </c>
      <c r="AA151" s="61">
        <v>0</v>
      </c>
      <c r="AB151" s="61">
        <v>0</v>
      </c>
      <c r="AC151" s="61">
        <v>0</v>
      </c>
      <c r="AD151" s="61">
        <v>0</v>
      </c>
      <c r="AE151" s="61">
        <v>0</v>
      </c>
      <c r="AF151" s="61">
        <v>0</v>
      </c>
      <c r="AG151" s="61">
        <v>0</v>
      </c>
      <c r="AH151" s="61">
        <v>0</v>
      </c>
      <c r="AI151" s="61">
        <v>0</v>
      </c>
      <c r="AJ151" s="61">
        <v>0</v>
      </c>
      <c r="AK151" s="61">
        <v>0</v>
      </c>
      <c r="AL151" s="61">
        <v>0</v>
      </c>
      <c r="AM151" s="61">
        <v>0</v>
      </c>
      <c r="AN151" s="61">
        <v>0</v>
      </c>
      <c r="AO151" s="61">
        <v>0</v>
      </c>
      <c r="AP151" s="61">
        <v>0</v>
      </c>
      <c r="AQ151" s="61"/>
      <c r="AT151" s="33"/>
    </row>
    <row r="152" spans="1:46" ht="33" customHeight="1">
      <c r="A152" s="32">
        <v>411</v>
      </c>
      <c r="B152" s="343" t="s">
        <v>147</v>
      </c>
      <c r="C152" s="344">
        <v>0</v>
      </c>
      <c r="D152" s="61">
        <v>0</v>
      </c>
      <c r="E152" s="61">
        <v>0</v>
      </c>
      <c r="F152" s="61">
        <v>0</v>
      </c>
      <c r="G152" s="61">
        <v>582.05999999999995</v>
      </c>
      <c r="H152" s="61">
        <v>0</v>
      </c>
      <c r="I152" s="61">
        <v>0</v>
      </c>
      <c r="J152" s="61">
        <v>0</v>
      </c>
      <c r="K152" s="61">
        <v>0</v>
      </c>
      <c r="L152" s="61">
        <v>0</v>
      </c>
      <c r="M152" s="61">
        <v>0</v>
      </c>
      <c r="N152" s="61">
        <v>0</v>
      </c>
      <c r="O152" s="61">
        <v>0</v>
      </c>
      <c r="P152" s="61">
        <v>0</v>
      </c>
      <c r="Q152" s="61">
        <v>0</v>
      </c>
      <c r="R152" s="61">
        <v>0</v>
      </c>
      <c r="S152" s="61">
        <v>0</v>
      </c>
      <c r="T152" s="61">
        <v>0</v>
      </c>
      <c r="U152" s="61">
        <v>0</v>
      </c>
      <c r="V152" s="61">
        <v>0</v>
      </c>
      <c r="W152" s="61">
        <v>0</v>
      </c>
      <c r="X152" s="61">
        <v>0</v>
      </c>
      <c r="Y152" s="61">
        <v>0</v>
      </c>
      <c r="Z152" s="61">
        <v>0</v>
      </c>
      <c r="AA152" s="61">
        <v>0</v>
      </c>
      <c r="AB152" s="61">
        <v>0</v>
      </c>
      <c r="AC152" s="61">
        <v>0</v>
      </c>
      <c r="AD152" s="61">
        <v>0</v>
      </c>
      <c r="AE152" s="61">
        <v>0</v>
      </c>
      <c r="AF152" s="61">
        <v>0</v>
      </c>
      <c r="AG152" s="61">
        <v>0</v>
      </c>
      <c r="AH152" s="61">
        <v>0</v>
      </c>
      <c r="AI152" s="61">
        <v>0</v>
      </c>
      <c r="AJ152" s="61">
        <v>0</v>
      </c>
      <c r="AK152" s="61">
        <v>0</v>
      </c>
      <c r="AL152" s="61">
        <v>0</v>
      </c>
      <c r="AM152" s="61">
        <v>0</v>
      </c>
      <c r="AN152" s="61">
        <v>0</v>
      </c>
      <c r="AO152" s="61">
        <v>0</v>
      </c>
      <c r="AP152" s="61">
        <v>0</v>
      </c>
      <c r="AQ152" s="61">
        <f t="shared" si="2"/>
        <v>582.05999999999995</v>
      </c>
      <c r="AT152" s="33"/>
    </row>
    <row r="153" spans="1:46" ht="33" customHeight="1">
      <c r="A153" s="32">
        <v>417</v>
      </c>
      <c r="B153" s="343" t="s">
        <v>148</v>
      </c>
      <c r="C153" s="344">
        <v>0</v>
      </c>
      <c r="D153" s="61">
        <v>0</v>
      </c>
      <c r="E153" s="61">
        <v>0</v>
      </c>
      <c r="F153" s="61">
        <v>0</v>
      </c>
      <c r="G153" s="61">
        <v>187540.55</v>
      </c>
      <c r="H153" s="61">
        <v>0</v>
      </c>
      <c r="I153" s="61">
        <v>0</v>
      </c>
      <c r="J153" s="61">
        <v>0</v>
      </c>
      <c r="K153" s="61">
        <v>0</v>
      </c>
      <c r="L153" s="61">
        <v>0</v>
      </c>
      <c r="M153" s="61">
        <v>0</v>
      </c>
      <c r="N153" s="61">
        <v>0</v>
      </c>
      <c r="O153" s="61">
        <v>0</v>
      </c>
      <c r="P153" s="61">
        <v>0</v>
      </c>
      <c r="Q153" s="61">
        <v>0</v>
      </c>
      <c r="R153" s="61">
        <v>0</v>
      </c>
      <c r="S153" s="61">
        <v>0</v>
      </c>
      <c r="T153" s="61">
        <v>0</v>
      </c>
      <c r="U153" s="61">
        <v>0</v>
      </c>
      <c r="V153" s="61">
        <v>0</v>
      </c>
      <c r="W153" s="61">
        <v>0</v>
      </c>
      <c r="X153" s="61">
        <v>0</v>
      </c>
      <c r="Y153" s="61">
        <v>0</v>
      </c>
      <c r="Z153" s="61">
        <v>0</v>
      </c>
      <c r="AA153" s="61">
        <v>0</v>
      </c>
      <c r="AB153" s="61">
        <v>0</v>
      </c>
      <c r="AC153" s="61">
        <v>0</v>
      </c>
      <c r="AD153" s="61">
        <v>0</v>
      </c>
      <c r="AE153" s="61">
        <v>0</v>
      </c>
      <c r="AF153" s="61">
        <v>0</v>
      </c>
      <c r="AG153" s="61">
        <v>0</v>
      </c>
      <c r="AH153" s="61">
        <v>0</v>
      </c>
      <c r="AI153" s="61">
        <v>0</v>
      </c>
      <c r="AJ153" s="61">
        <v>0</v>
      </c>
      <c r="AK153" s="61">
        <v>0</v>
      </c>
      <c r="AL153" s="61">
        <v>0</v>
      </c>
      <c r="AM153" s="61">
        <v>0</v>
      </c>
      <c r="AN153" s="61">
        <v>0</v>
      </c>
      <c r="AO153" s="61">
        <v>0</v>
      </c>
      <c r="AP153" s="61">
        <v>0</v>
      </c>
      <c r="AQ153" s="61">
        <f t="shared" si="2"/>
        <v>187540.55</v>
      </c>
      <c r="AT153" s="33"/>
    </row>
    <row r="154" spans="1:46" ht="33" customHeight="1">
      <c r="A154" s="32">
        <v>418</v>
      </c>
      <c r="B154" s="343" t="s">
        <v>149</v>
      </c>
      <c r="C154" s="344">
        <v>0</v>
      </c>
      <c r="D154" s="61">
        <v>0</v>
      </c>
      <c r="E154" s="61">
        <v>0</v>
      </c>
      <c r="F154" s="61">
        <v>0</v>
      </c>
      <c r="G154" s="61">
        <v>0</v>
      </c>
      <c r="H154" s="61">
        <v>0</v>
      </c>
      <c r="I154" s="61">
        <v>0</v>
      </c>
      <c r="J154" s="61">
        <v>0</v>
      </c>
      <c r="K154" s="61">
        <v>0</v>
      </c>
      <c r="L154" s="61">
        <v>0</v>
      </c>
      <c r="M154" s="61">
        <v>0</v>
      </c>
      <c r="N154" s="61">
        <v>0</v>
      </c>
      <c r="O154" s="61">
        <v>0</v>
      </c>
      <c r="P154" s="61">
        <v>0</v>
      </c>
      <c r="Q154" s="61">
        <v>0</v>
      </c>
      <c r="R154" s="61">
        <v>0</v>
      </c>
      <c r="S154" s="61">
        <v>0</v>
      </c>
      <c r="T154" s="61">
        <v>0</v>
      </c>
      <c r="U154" s="61">
        <v>0</v>
      </c>
      <c r="V154" s="61">
        <v>0</v>
      </c>
      <c r="W154" s="61">
        <v>0</v>
      </c>
      <c r="X154" s="61">
        <v>0</v>
      </c>
      <c r="Y154" s="61">
        <v>0</v>
      </c>
      <c r="Z154" s="61">
        <v>0</v>
      </c>
      <c r="AA154" s="61">
        <v>0</v>
      </c>
      <c r="AB154" s="61">
        <v>0</v>
      </c>
      <c r="AC154" s="61">
        <v>0</v>
      </c>
      <c r="AD154" s="61">
        <v>0</v>
      </c>
      <c r="AE154" s="61">
        <v>0</v>
      </c>
      <c r="AF154" s="61">
        <v>0</v>
      </c>
      <c r="AG154" s="61">
        <v>0</v>
      </c>
      <c r="AH154" s="61">
        <v>0</v>
      </c>
      <c r="AI154" s="61">
        <v>0</v>
      </c>
      <c r="AJ154" s="61">
        <v>0</v>
      </c>
      <c r="AK154" s="61">
        <v>0</v>
      </c>
      <c r="AL154" s="61">
        <v>0</v>
      </c>
      <c r="AM154" s="61">
        <v>0</v>
      </c>
      <c r="AN154" s="61">
        <v>0</v>
      </c>
      <c r="AO154" s="61">
        <v>0</v>
      </c>
      <c r="AP154" s="61">
        <v>0</v>
      </c>
      <c r="AQ154" s="61">
        <f t="shared" si="2"/>
        <v>0</v>
      </c>
      <c r="AT154" s="33"/>
    </row>
    <row r="155" spans="1:46" ht="33" customHeight="1">
      <c r="A155" s="32">
        <v>422</v>
      </c>
      <c r="B155" s="343" t="s">
        <v>150</v>
      </c>
      <c r="C155" s="344" t="s">
        <v>645</v>
      </c>
      <c r="D155" s="61">
        <v>0</v>
      </c>
      <c r="E155" s="61">
        <v>0</v>
      </c>
      <c r="F155" s="61">
        <v>0</v>
      </c>
      <c r="G155" s="61">
        <v>0</v>
      </c>
      <c r="H155" s="61">
        <v>0</v>
      </c>
      <c r="I155" s="61">
        <v>0</v>
      </c>
      <c r="J155" s="61">
        <v>0</v>
      </c>
      <c r="K155" s="61">
        <v>0</v>
      </c>
      <c r="L155" s="61">
        <v>0</v>
      </c>
      <c r="M155" s="61">
        <v>0</v>
      </c>
      <c r="N155" s="61">
        <v>0</v>
      </c>
      <c r="O155" s="61">
        <v>0</v>
      </c>
      <c r="P155" s="61">
        <v>0</v>
      </c>
      <c r="Q155" s="61">
        <v>0</v>
      </c>
      <c r="R155" s="61">
        <v>0</v>
      </c>
      <c r="S155" s="61">
        <v>0</v>
      </c>
      <c r="T155" s="61">
        <v>0</v>
      </c>
      <c r="U155" s="61">
        <v>0</v>
      </c>
      <c r="V155" s="61">
        <v>0</v>
      </c>
      <c r="W155" s="61">
        <v>0</v>
      </c>
      <c r="X155" s="61">
        <v>0</v>
      </c>
      <c r="Y155" s="61">
        <v>0</v>
      </c>
      <c r="Z155" s="61">
        <v>0</v>
      </c>
      <c r="AA155" s="61">
        <v>0</v>
      </c>
      <c r="AB155" s="61">
        <v>0</v>
      </c>
      <c r="AC155" s="61">
        <v>0</v>
      </c>
      <c r="AD155" s="61">
        <v>0</v>
      </c>
      <c r="AE155" s="61">
        <v>0</v>
      </c>
      <c r="AF155" s="61">
        <v>0</v>
      </c>
      <c r="AG155" s="61">
        <v>0</v>
      </c>
      <c r="AH155" s="61">
        <v>0</v>
      </c>
      <c r="AI155" s="61">
        <v>0</v>
      </c>
      <c r="AJ155" s="61">
        <v>0</v>
      </c>
      <c r="AK155" s="61">
        <v>0</v>
      </c>
      <c r="AL155" s="61">
        <v>0</v>
      </c>
      <c r="AM155" s="61">
        <v>0</v>
      </c>
      <c r="AN155" s="61">
        <v>0</v>
      </c>
      <c r="AO155" s="61">
        <v>0</v>
      </c>
      <c r="AP155" s="61">
        <v>0</v>
      </c>
      <c r="AQ155" s="61">
        <f t="shared" si="2"/>
        <v>0</v>
      </c>
      <c r="AT155" s="33"/>
    </row>
    <row r="156" spans="1:46" ht="33" customHeight="1">
      <c r="A156" s="32">
        <v>423</v>
      </c>
      <c r="B156" s="343" t="s">
        <v>151</v>
      </c>
      <c r="C156" s="344" t="s">
        <v>651</v>
      </c>
      <c r="D156" s="61">
        <v>0</v>
      </c>
      <c r="E156" s="61">
        <v>0</v>
      </c>
      <c r="F156" s="61">
        <v>0</v>
      </c>
      <c r="G156" s="61">
        <v>3169</v>
      </c>
      <c r="H156" s="61">
        <v>0</v>
      </c>
      <c r="I156" s="61">
        <v>0</v>
      </c>
      <c r="J156" s="61">
        <v>0</v>
      </c>
      <c r="K156" s="61">
        <v>0</v>
      </c>
      <c r="L156" s="61">
        <v>0</v>
      </c>
      <c r="M156" s="61">
        <v>0</v>
      </c>
      <c r="N156" s="61">
        <v>0</v>
      </c>
      <c r="O156" s="61">
        <v>0</v>
      </c>
      <c r="P156" s="61">
        <v>0</v>
      </c>
      <c r="Q156" s="61">
        <v>0</v>
      </c>
      <c r="R156" s="61">
        <v>0</v>
      </c>
      <c r="S156" s="61">
        <v>0</v>
      </c>
      <c r="T156" s="61">
        <v>0</v>
      </c>
      <c r="U156" s="61">
        <v>0</v>
      </c>
      <c r="V156" s="61">
        <v>0</v>
      </c>
      <c r="W156" s="61">
        <v>0</v>
      </c>
      <c r="X156" s="61">
        <v>0</v>
      </c>
      <c r="Y156" s="61">
        <v>0</v>
      </c>
      <c r="Z156" s="61">
        <v>0</v>
      </c>
      <c r="AA156" s="61">
        <v>0</v>
      </c>
      <c r="AB156" s="61">
        <v>0</v>
      </c>
      <c r="AC156" s="61">
        <v>0</v>
      </c>
      <c r="AD156" s="61">
        <v>0</v>
      </c>
      <c r="AE156" s="61">
        <v>0</v>
      </c>
      <c r="AF156" s="61">
        <v>0</v>
      </c>
      <c r="AG156" s="61">
        <v>0</v>
      </c>
      <c r="AH156" s="61">
        <v>0</v>
      </c>
      <c r="AI156" s="61">
        <v>0</v>
      </c>
      <c r="AJ156" s="61">
        <v>0</v>
      </c>
      <c r="AK156" s="61">
        <v>0</v>
      </c>
      <c r="AL156" s="61">
        <v>0</v>
      </c>
      <c r="AM156" s="61">
        <v>0</v>
      </c>
      <c r="AN156" s="61">
        <v>0</v>
      </c>
      <c r="AO156" s="61">
        <v>0</v>
      </c>
      <c r="AP156" s="61">
        <v>0</v>
      </c>
      <c r="AQ156" s="61">
        <f t="shared" si="2"/>
        <v>3169</v>
      </c>
      <c r="AT156" s="33"/>
    </row>
    <row r="157" spans="1:46" ht="33" customHeight="1">
      <c r="A157" s="32">
        <v>424</v>
      </c>
      <c r="B157" s="343" t="s">
        <v>1286</v>
      </c>
      <c r="C157" s="344">
        <v>0</v>
      </c>
      <c r="D157" s="61">
        <v>0</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1">
        <v>0</v>
      </c>
      <c r="U157" s="61">
        <v>0</v>
      </c>
      <c r="V157" s="61">
        <v>0</v>
      </c>
      <c r="W157" s="61">
        <v>0</v>
      </c>
      <c r="X157" s="61">
        <v>0</v>
      </c>
      <c r="Y157" s="61">
        <v>0</v>
      </c>
      <c r="Z157" s="61">
        <v>0</v>
      </c>
      <c r="AA157" s="61">
        <v>0</v>
      </c>
      <c r="AB157" s="61">
        <v>0</v>
      </c>
      <c r="AC157" s="61">
        <v>0</v>
      </c>
      <c r="AD157" s="61">
        <v>0</v>
      </c>
      <c r="AE157" s="61">
        <v>0</v>
      </c>
      <c r="AF157" s="61">
        <v>0</v>
      </c>
      <c r="AG157" s="61">
        <v>0</v>
      </c>
      <c r="AH157" s="61">
        <v>0</v>
      </c>
      <c r="AI157" s="61">
        <v>0</v>
      </c>
      <c r="AJ157" s="61">
        <v>0</v>
      </c>
      <c r="AK157" s="61">
        <v>0</v>
      </c>
      <c r="AL157" s="61">
        <v>0</v>
      </c>
      <c r="AM157" s="61">
        <v>0</v>
      </c>
      <c r="AN157" s="61">
        <v>0</v>
      </c>
      <c r="AO157" s="61">
        <v>0</v>
      </c>
      <c r="AP157" s="61">
        <v>0</v>
      </c>
      <c r="AQ157" s="61">
        <f t="shared" si="2"/>
        <v>0</v>
      </c>
      <c r="AT157" s="33"/>
    </row>
    <row r="158" spans="1:46" ht="33" customHeight="1">
      <c r="A158" s="32">
        <v>425</v>
      </c>
      <c r="B158" s="343" t="s">
        <v>152</v>
      </c>
      <c r="C158" s="344">
        <v>0</v>
      </c>
      <c r="D158" s="61">
        <v>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1">
        <v>0</v>
      </c>
      <c r="U158" s="61">
        <v>0</v>
      </c>
      <c r="V158" s="61">
        <v>0</v>
      </c>
      <c r="W158" s="61">
        <v>0</v>
      </c>
      <c r="X158" s="61">
        <v>0</v>
      </c>
      <c r="Y158" s="61">
        <v>0</v>
      </c>
      <c r="Z158" s="61">
        <v>0</v>
      </c>
      <c r="AA158" s="61">
        <v>0</v>
      </c>
      <c r="AB158" s="61">
        <v>0</v>
      </c>
      <c r="AC158" s="61">
        <v>0</v>
      </c>
      <c r="AD158" s="61">
        <v>0</v>
      </c>
      <c r="AE158" s="61">
        <v>0</v>
      </c>
      <c r="AF158" s="61">
        <v>0</v>
      </c>
      <c r="AG158" s="61">
        <v>0</v>
      </c>
      <c r="AH158" s="61">
        <v>0</v>
      </c>
      <c r="AI158" s="61">
        <v>0</v>
      </c>
      <c r="AJ158" s="61">
        <v>0</v>
      </c>
      <c r="AK158" s="61">
        <v>0</v>
      </c>
      <c r="AL158" s="61">
        <v>0</v>
      </c>
      <c r="AM158" s="61">
        <v>0</v>
      </c>
      <c r="AN158" s="61">
        <v>0</v>
      </c>
      <c r="AO158" s="61">
        <v>0</v>
      </c>
      <c r="AP158" s="61">
        <v>0</v>
      </c>
      <c r="AQ158" s="61">
        <f t="shared" si="2"/>
        <v>0</v>
      </c>
      <c r="AT158" s="33"/>
    </row>
    <row r="159" spans="1:46" ht="33" customHeight="1">
      <c r="A159" s="32">
        <v>426</v>
      </c>
      <c r="B159" s="343" t="s">
        <v>153</v>
      </c>
      <c r="C159" s="344">
        <v>0</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1">
        <v>0</v>
      </c>
      <c r="U159" s="61">
        <v>0</v>
      </c>
      <c r="V159" s="61">
        <v>0</v>
      </c>
      <c r="W159" s="61">
        <v>0</v>
      </c>
      <c r="X159" s="61">
        <v>0</v>
      </c>
      <c r="Y159" s="61">
        <v>0</v>
      </c>
      <c r="Z159" s="61">
        <v>0</v>
      </c>
      <c r="AA159" s="61">
        <v>0</v>
      </c>
      <c r="AB159" s="61">
        <v>0</v>
      </c>
      <c r="AC159" s="61">
        <v>0</v>
      </c>
      <c r="AD159" s="61">
        <v>0</v>
      </c>
      <c r="AE159" s="61">
        <v>0</v>
      </c>
      <c r="AF159" s="61">
        <v>0</v>
      </c>
      <c r="AG159" s="61">
        <v>0</v>
      </c>
      <c r="AH159" s="61">
        <v>0</v>
      </c>
      <c r="AI159" s="61">
        <v>0</v>
      </c>
      <c r="AJ159" s="61">
        <v>0</v>
      </c>
      <c r="AK159" s="61">
        <v>0</v>
      </c>
      <c r="AL159" s="61">
        <v>0</v>
      </c>
      <c r="AM159" s="61">
        <v>0</v>
      </c>
      <c r="AN159" s="61">
        <v>0</v>
      </c>
      <c r="AO159" s="61">
        <v>0</v>
      </c>
      <c r="AP159" s="61">
        <v>0</v>
      </c>
      <c r="AQ159" s="61">
        <v>0</v>
      </c>
      <c r="AT159" s="33"/>
    </row>
    <row r="160" spans="1:46" ht="33" customHeight="1">
      <c r="A160" s="32">
        <v>427</v>
      </c>
      <c r="B160" s="343" t="s">
        <v>154</v>
      </c>
      <c r="C160" s="344">
        <v>0</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1">
        <v>0</v>
      </c>
      <c r="U160" s="61">
        <v>0</v>
      </c>
      <c r="V160" s="61">
        <v>0</v>
      </c>
      <c r="W160" s="61">
        <v>0</v>
      </c>
      <c r="X160" s="61">
        <v>0</v>
      </c>
      <c r="Y160" s="61">
        <v>0</v>
      </c>
      <c r="Z160" s="61">
        <v>0</v>
      </c>
      <c r="AA160" s="61">
        <v>0</v>
      </c>
      <c r="AB160" s="61">
        <v>0</v>
      </c>
      <c r="AC160" s="61">
        <v>0</v>
      </c>
      <c r="AD160" s="61">
        <v>0</v>
      </c>
      <c r="AE160" s="61">
        <v>0</v>
      </c>
      <c r="AF160" s="61">
        <v>0</v>
      </c>
      <c r="AG160" s="61">
        <v>0</v>
      </c>
      <c r="AH160" s="61">
        <v>0</v>
      </c>
      <c r="AI160" s="61">
        <v>0</v>
      </c>
      <c r="AJ160" s="61">
        <v>0</v>
      </c>
      <c r="AK160" s="61">
        <v>0</v>
      </c>
      <c r="AL160" s="61">
        <v>0</v>
      </c>
      <c r="AM160" s="61">
        <v>0</v>
      </c>
      <c r="AN160" s="61">
        <v>0</v>
      </c>
      <c r="AO160" s="61">
        <v>0</v>
      </c>
      <c r="AP160" s="61">
        <v>0</v>
      </c>
      <c r="AQ160" s="61">
        <f t="shared" si="2"/>
        <v>0</v>
      </c>
      <c r="AT160" s="33"/>
    </row>
    <row r="161" spans="1:46" ht="33" customHeight="1">
      <c r="A161" s="32">
        <v>428</v>
      </c>
      <c r="B161" s="343" t="s">
        <v>155</v>
      </c>
      <c r="C161" s="344">
        <v>0</v>
      </c>
      <c r="D161" s="61">
        <v>0</v>
      </c>
      <c r="E161" s="61">
        <v>0</v>
      </c>
      <c r="F161" s="61">
        <v>0</v>
      </c>
      <c r="G161" s="61">
        <v>0</v>
      </c>
      <c r="H161" s="61">
        <v>0</v>
      </c>
      <c r="I161" s="61">
        <v>0</v>
      </c>
      <c r="J161" s="61">
        <v>0</v>
      </c>
      <c r="K161" s="61">
        <v>0</v>
      </c>
      <c r="L161" s="61">
        <v>0</v>
      </c>
      <c r="M161" s="61">
        <v>0</v>
      </c>
      <c r="N161" s="61">
        <v>0</v>
      </c>
      <c r="O161" s="61">
        <v>0</v>
      </c>
      <c r="P161" s="61">
        <v>0</v>
      </c>
      <c r="Q161" s="61">
        <v>0</v>
      </c>
      <c r="R161" s="61">
        <v>0</v>
      </c>
      <c r="S161" s="61">
        <v>0</v>
      </c>
      <c r="T161" s="61">
        <v>0</v>
      </c>
      <c r="U161" s="61">
        <v>0</v>
      </c>
      <c r="V161" s="61">
        <v>0</v>
      </c>
      <c r="W161" s="61">
        <v>0</v>
      </c>
      <c r="X161" s="61">
        <v>0</v>
      </c>
      <c r="Y161" s="61">
        <v>0</v>
      </c>
      <c r="Z161" s="61">
        <v>0</v>
      </c>
      <c r="AA161" s="61">
        <v>0</v>
      </c>
      <c r="AB161" s="61">
        <v>0</v>
      </c>
      <c r="AC161" s="61">
        <v>0</v>
      </c>
      <c r="AD161" s="61">
        <v>0</v>
      </c>
      <c r="AE161" s="61">
        <v>0</v>
      </c>
      <c r="AF161" s="61">
        <v>0</v>
      </c>
      <c r="AG161" s="61">
        <v>0</v>
      </c>
      <c r="AH161" s="61">
        <v>0</v>
      </c>
      <c r="AI161" s="61">
        <v>0</v>
      </c>
      <c r="AJ161" s="61">
        <v>0</v>
      </c>
      <c r="AK161" s="61">
        <v>0</v>
      </c>
      <c r="AL161" s="61">
        <v>0</v>
      </c>
      <c r="AM161" s="61">
        <v>0</v>
      </c>
      <c r="AN161" s="61">
        <v>0</v>
      </c>
      <c r="AO161" s="61">
        <v>0</v>
      </c>
      <c r="AP161" s="61">
        <v>0</v>
      </c>
      <c r="AQ161" s="61">
        <f t="shared" si="2"/>
        <v>0</v>
      </c>
      <c r="AT161" s="33"/>
    </row>
    <row r="162" spans="1:46" ht="33" customHeight="1">
      <c r="A162" s="32">
        <v>429</v>
      </c>
      <c r="B162" s="343" t="s">
        <v>156</v>
      </c>
      <c r="C162" s="344">
        <v>0</v>
      </c>
      <c r="D162" s="61">
        <v>0</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1">
        <v>0</v>
      </c>
      <c r="U162" s="61">
        <v>0</v>
      </c>
      <c r="V162" s="61">
        <v>0</v>
      </c>
      <c r="W162" s="61">
        <v>0</v>
      </c>
      <c r="X162" s="61">
        <v>0</v>
      </c>
      <c r="Y162" s="61">
        <v>0</v>
      </c>
      <c r="Z162" s="61">
        <v>0</v>
      </c>
      <c r="AA162" s="61">
        <v>0</v>
      </c>
      <c r="AB162" s="61">
        <v>0</v>
      </c>
      <c r="AC162" s="61">
        <v>0</v>
      </c>
      <c r="AD162" s="61">
        <v>0</v>
      </c>
      <c r="AE162" s="61">
        <v>0</v>
      </c>
      <c r="AF162" s="61">
        <v>0</v>
      </c>
      <c r="AG162" s="61">
        <v>0</v>
      </c>
      <c r="AH162" s="61">
        <v>0</v>
      </c>
      <c r="AI162" s="61">
        <v>0</v>
      </c>
      <c r="AJ162" s="61">
        <v>0</v>
      </c>
      <c r="AK162" s="61">
        <v>0</v>
      </c>
      <c r="AL162" s="61">
        <v>0</v>
      </c>
      <c r="AM162" s="61">
        <v>0</v>
      </c>
      <c r="AN162" s="61">
        <v>0</v>
      </c>
      <c r="AO162" s="61">
        <v>0</v>
      </c>
      <c r="AP162" s="61">
        <v>0</v>
      </c>
      <c r="AQ162" s="61">
        <f t="shared" si="2"/>
        <v>0</v>
      </c>
      <c r="AT162" s="33"/>
    </row>
    <row r="163" spans="1:46" ht="33" customHeight="1">
      <c r="A163" s="32">
        <v>432</v>
      </c>
      <c r="B163" s="343" t="s">
        <v>157</v>
      </c>
      <c r="C163" s="344">
        <v>0</v>
      </c>
      <c r="D163" s="61">
        <v>0</v>
      </c>
      <c r="E163" s="61">
        <v>0</v>
      </c>
      <c r="F163" s="61">
        <v>0</v>
      </c>
      <c r="G163" s="61">
        <v>0</v>
      </c>
      <c r="H163" s="61">
        <v>0</v>
      </c>
      <c r="I163" s="61">
        <v>0</v>
      </c>
      <c r="J163" s="61">
        <v>0</v>
      </c>
      <c r="K163" s="61">
        <v>0</v>
      </c>
      <c r="L163" s="61">
        <v>0</v>
      </c>
      <c r="M163" s="61">
        <v>0</v>
      </c>
      <c r="N163" s="61">
        <v>0</v>
      </c>
      <c r="O163" s="61">
        <v>0</v>
      </c>
      <c r="P163" s="61">
        <v>0</v>
      </c>
      <c r="Q163" s="61">
        <v>0</v>
      </c>
      <c r="R163" s="61">
        <v>0</v>
      </c>
      <c r="S163" s="61">
        <v>0</v>
      </c>
      <c r="T163" s="61">
        <v>0</v>
      </c>
      <c r="U163" s="61">
        <v>0</v>
      </c>
      <c r="V163" s="61">
        <v>0</v>
      </c>
      <c r="W163" s="61">
        <v>0</v>
      </c>
      <c r="X163" s="61">
        <v>0</v>
      </c>
      <c r="Y163" s="61">
        <v>0</v>
      </c>
      <c r="Z163" s="61">
        <v>0</v>
      </c>
      <c r="AA163" s="61">
        <v>0</v>
      </c>
      <c r="AB163" s="61">
        <v>0</v>
      </c>
      <c r="AC163" s="61">
        <v>0</v>
      </c>
      <c r="AD163" s="61">
        <v>0</v>
      </c>
      <c r="AE163" s="61">
        <v>0</v>
      </c>
      <c r="AF163" s="61">
        <v>0</v>
      </c>
      <c r="AG163" s="61">
        <v>0</v>
      </c>
      <c r="AH163" s="61">
        <v>0</v>
      </c>
      <c r="AI163" s="61">
        <v>0</v>
      </c>
      <c r="AJ163" s="61">
        <v>0</v>
      </c>
      <c r="AK163" s="61">
        <v>0</v>
      </c>
      <c r="AL163" s="61">
        <v>0</v>
      </c>
      <c r="AM163" s="61">
        <v>0</v>
      </c>
      <c r="AN163" s="61">
        <v>0</v>
      </c>
      <c r="AO163" s="61">
        <v>0</v>
      </c>
      <c r="AP163" s="61">
        <v>0</v>
      </c>
      <c r="AQ163" s="61">
        <f t="shared" si="2"/>
        <v>0</v>
      </c>
      <c r="AT163" s="33"/>
    </row>
    <row r="164" spans="1:46" ht="33" customHeight="1">
      <c r="A164" s="32">
        <v>433</v>
      </c>
      <c r="B164" s="343" t="s">
        <v>158</v>
      </c>
      <c r="C164" s="344">
        <v>0</v>
      </c>
      <c r="D164" s="61">
        <v>0</v>
      </c>
      <c r="E164" s="61">
        <v>0</v>
      </c>
      <c r="F164" s="61">
        <v>0</v>
      </c>
      <c r="G164" s="61">
        <v>0</v>
      </c>
      <c r="H164" s="61">
        <v>0</v>
      </c>
      <c r="I164" s="61">
        <v>0</v>
      </c>
      <c r="J164" s="61">
        <v>0</v>
      </c>
      <c r="K164" s="61">
        <v>0</v>
      </c>
      <c r="L164" s="61">
        <v>0</v>
      </c>
      <c r="M164" s="61">
        <v>0</v>
      </c>
      <c r="N164" s="61">
        <v>0</v>
      </c>
      <c r="O164" s="61">
        <v>0</v>
      </c>
      <c r="P164" s="61">
        <v>0</v>
      </c>
      <c r="Q164" s="61">
        <v>0</v>
      </c>
      <c r="R164" s="61">
        <v>0</v>
      </c>
      <c r="S164" s="61">
        <v>0</v>
      </c>
      <c r="T164" s="61">
        <v>0</v>
      </c>
      <c r="U164" s="61">
        <v>0</v>
      </c>
      <c r="V164" s="61">
        <v>0</v>
      </c>
      <c r="W164" s="61">
        <v>0</v>
      </c>
      <c r="X164" s="61">
        <v>0</v>
      </c>
      <c r="Y164" s="61">
        <v>0</v>
      </c>
      <c r="Z164" s="61">
        <v>0</v>
      </c>
      <c r="AA164" s="61">
        <v>0</v>
      </c>
      <c r="AB164" s="61">
        <v>0</v>
      </c>
      <c r="AC164" s="61">
        <v>0</v>
      </c>
      <c r="AD164" s="61">
        <v>0</v>
      </c>
      <c r="AE164" s="61">
        <v>0</v>
      </c>
      <c r="AF164" s="61">
        <v>0</v>
      </c>
      <c r="AG164" s="61">
        <v>0</v>
      </c>
      <c r="AH164" s="61">
        <v>0</v>
      </c>
      <c r="AI164" s="61">
        <v>0</v>
      </c>
      <c r="AJ164" s="61">
        <v>0</v>
      </c>
      <c r="AK164" s="61">
        <v>0</v>
      </c>
      <c r="AL164" s="61">
        <v>0</v>
      </c>
      <c r="AM164" s="61">
        <v>0</v>
      </c>
      <c r="AN164" s="61">
        <v>0</v>
      </c>
      <c r="AO164" s="61">
        <v>0</v>
      </c>
      <c r="AP164" s="61">
        <v>0</v>
      </c>
      <c r="AQ164" s="61">
        <f t="shared" si="2"/>
        <v>0</v>
      </c>
      <c r="AT164" s="33"/>
    </row>
    <row r="165" spans="1:46" ht="33" customHeight="1">
      <c r="A165" s="32">
        <v>434</v>
      </c>
      <c r="B165" s="343" t="s">
        <v>159</v>
      </c>
      <c r="C165" s="344">
        <v>0</v>
      </c>
      <c r="D165" s="61">
        <v>0</v>
      </c>
      <c r="E165" s="61">
        <v>0</v>
      </c>
      <c r="F165" s="61">
        <v>0</v>
      </c>
      <c r="G165" s="61">
        <v>0</v>
      </c>
      <c r="H165" s="61">
        <v>0</v>
      </c>
      <c r="I165" s="61">
        <v>0</v>
      </c>
      <c r="J165" s="61">
        <v>0</v>
      </c>
      <c r="K165" s="61">
        <v>0</v>
      </c>
      <c r="L165" s="61">
        <v>0</v>
      </c>
      <c r="M165" s="61">
        <v>0</v>
      </c>
      <c r="N165" s="61">
        <v>0</v>
      </c>
      <c r="O165" s="61">
        <v>0</v>
      </c>
      <c r="P165" s="61">
        <v>0</v>
      </c>
      <c r="Q165" s="61">
        <v>0</v>
      </c>
      <c r="R165" s="61">
        <v>0</v>
      </c>
      <c r="S165" s="61">
        <v>0</v>
      </c>
      <c r="T165" s="61">
        <v>0</v>
      </c>
      <c r="U165" s="61">
        <v>0</v>
      </c>
      <c r="V165" s="61">
        <v>0</v>
      </c>
      <c r="W165" s="61">
        <v>0</v>
      </c>
      <c r="X165" s="61">
        <v>0</v>
      </c>
      <c r="Y165" s="61">
        <v>0</v>
      </c>
      <c r="Z165" s="61">
        <v>0</v>
      </c>
      <c r="AA165" s="61">
        <v>0</v>
      </c>
      <c r="AB165" s="61">
        <v>0</v>
      </c>
      <c r="AC165" s="61">
        <v>0</v>
      </c>
      <c r="AD165" s="61">
        <v>0</v>
      </c>
      <c r="AE165" s="61">
        <v>0</v>
      </c>
      <c r="AF165" s="61">
        <v>0</v>
      </c>
      <c r="AG165" s="61">
        <v>0</v>
      </c>
      <c r="AH165" s="61">
        <v>0</v>
      </c>
      <c r="AI165" s="61">
        <v>0</v>
      </c>
      <c r="AJ165" s="61">
        <v>0</v>
      </c>
      <c r="AK165" s="61">
        <v>0</v>
      </c>
      <c r="AL165" s="61">
        <v>0</v>
      </c>
      <c r="AM165" s="61">
        <v>0</v>
      </c>
      <c r="AN165" s="61">
        <v>0</v>
      </c>
      <c r="AO165" s="61">
        <v>0</v>
      </c>
      <c r="AP165" s="61">
        <v>0</v>
      </c>
      <c r="AQ165" s="61">
        <f t="shared" si="2"/>
        <v>0</v>
      </c>
      <c r="AT165" s="33"/>
    </row>
    <row r="166" spans="1:46" ht="33" customHeight="1">
      <c r="A166" s="32">
        <v>435</v>
      </c>
      <c r="B166" s="343" t="s">
        <v>160</v>
      </c>
      <c r="C166" s="344">
        <v>0</v>
      </c>
      <c r="D166" s="61">
        <v>0</v>
      </c>
      <c r="E166" s="61">
        <v>0</v>
      </c>
      <c r="F166" s="61">
        <v>0</v>
      </c>
      <c r="G166" s="61">
        <v>0</v>
      </c>
      <c r="H166" s="61">
        <v>0</v>
      </c>
      <c r="I166" s="61">
        <v>0</v>
      </c>
      <c r="J166" s="61">
        <v>0</v>
      </c>
      <c r="K166" s="61">
        <v>0</v>
      </c>
      <c r="L166" s="61">
        <v>0</v>
      </c>
      <c r="M166" s="61">
        <v>0</v>
      </c>
      <c r="N166" s="61">
        <v>0</v>
      </c>
      <c r="O166" s="61">
        <v>0</v>
      </c>
      <c r="P166" s="61">
        <v>0</v>
      </c>
      <c r="Q166" s="61">
        <v>0</v>
      </c>
      <c r="R166" s="61">
        <v>0</v>
      </c>
      <c r="S166" s="61">
        <v>0</v>
      </c>
      <c r="T166" s="61">
        <v>0</v>
      </c>
      <c r="U166" s="61">
        <v>0</v>
      </c>
      <c r="V166" s="61">
        <v>0</v>
      </c>
      <c r="W166" s="61">
        <v>0</v>
      </c>
      <c r="X166" s="61">
        <v>0</v>
      </c>
      <c r="Y166" s="61">
        <v>0</v>
      </c>
      <c r="Z166" s="61">
        <v>0</v>
      </c>
      <c r="AA166" s="61">
        <v>0</v>
      </c>
      <c r="AB166" s="61">
        <v>0</v>
      </c>
      <c r="AC166" s="61">
        <v>0</v>
      </c>
      <c r="AD166" s="61">
        <v>0</v>
      </c>
      <c r="AE166" s="61">
        <v>0</v>
      </c>
      <c r="AF166" s="61">
        <v>0</v>
      </c>
      <c r="AG166" s="61">
        <v>0</v>
      </c>
      <c r="AH166" s="61">
        <v>0</v>
      </c>
      <c r="AI166" s="61">
        <v>0</v>
      </c>
      <c r="AJ166" s="61">
        <v>0</v>
      </c>
      <c r="AK166" s="61">
        <v>0</v>
      </c>
      <c r="AL166" s="61">
        <v>0</v>
      </c>
      <c r="AM166" s="61">
        <v>0</v>
      </c>
      <c r="AN166" s="61">
        <v>0</v>
      </c>
      <c r="AO166" s="61">
        <v>0</v>
      </c>
      <c r="AP166" s="61">
        <v>0</v>
      </c>
      <c r="AQ166" s="61">
        <f t="shared" si="2"/>
        <v>0</v>
      </c>
      <c r="AT166" s="33"/>
    </row>
    <row r="167" spans="1:46" ht="33" customHeight="1">
      <c r="A167" s="32">
        <v>512</v>
      </c>
      <c r="B167" s="343" t="s">
        <v>695</v>
      </c>
      <c r="C167" s="344" t="s">
        <v>673</v>
      </c>
      <c r="D167" s="61">
        <v>7322585.0800000001</v>
      </c>
      <c r="E167" s="61">
        <v>0</v>
      </c>
      <c r="F167" s="61">
        <v>0</v>
      </c>
      <c r="G167" s="61">
        <v>39142.67</v>
      </c>
      <c r="H167" s="61">
        <v>0</v>
      </c>
      <c r="I167" s="61">
        <v>0</v>
      </c>
      <c r="J167" s="61">
        <v>0</v>
      </c>
      <c r="K167" s="61">
        <v>0</v>
      </c>
      <c r="L167" s="61">
        <v>0</v>
      </c>
      <c r="M167" s="61">
        <v>0</v>
      </c>
      <c r="N167" s="61">
        <v>0</v>
      </c>
      <c r="O167" s="61">
        <v>0</v>
      </c>
      <c r="P167" s="61">
        <v>0</v>
      </c>
      <c r="Q167" s="61">
        <v>0</v>
      </c>
      <c r="R167" s="61">
        <v>0</v>
      </c>
      <c r="S167" s="61">
        <v>0</v>
      </c>
      <c r="T167" s="61">
        <v>0</v>
      </c>
      <c r="U167" s="61">
        <v>0</v>
      </c>
      <c r="V167" s="61">
        <v>0</v>
      </c>
      <c r="W167" s="61">
        <v>0</v>
      </c>
      <c r="X167" s="61">
        <v>0</v>
      </c>
      <c r="Y167" s="61">
        <v>500</v>
      </c>
      <c r="Z167" s="61">
        <v>1604.2796000000001</v>
      </c>
      <c r="AA167" s="61">
        <v>0</v>
      </c>
      <c r="AB167" s="61">
        <v>0</v>
      </c>
      <c r="AC167" s="61">
        <v>0</v>
      </c>
      <c r="AD167" s="61">
        <v>0</v>
      </c>
      <c r="AE167" s="61">
        <v>0</v>
      </c>
      <c r="AF167" s="61">
        <v>0</v>
      </c>
      <c r="AG167" s="61">
        <v>0</v>
      </c>
      <c r="AH167" s="61">
        <v>0</v>
      </c>
      <c r="AI167" s="61">
        <v>0</v>
      </c>
      <c r="AJ167" s="61">
        <v>0</v>
      </c>
      <c r="AK167" s="61">
        <v>0</v>
      </c>
      <c r="AL167" s="61">
        <v>0</v>
      </c>
      <c r="AM167" s="61">
        <v>0</v>
      </c>
      <c r="AN167" s="61">
        <v>0</v>
      </c>
      <c r="AO167" s="61">
        <v>168940.60399999999</v>
      </c>
      <c r="AP167" s="61">
        <v>0</v>
      </c>
      <c r="AQ167" s="61">
        <f t="shared" si="2"/>
        <v>7532772.6336000003</v>
      </c>
      <c r="AT167" s="33"/>
    </row>
    <row r="168" spans="1:46" ht="33" customHeight="1">
      <c r="A168" s="32">
        <v>513</v>
      </c>
      <c r="B168" s="343" t="s">
        <v>161</v>
      </c>
      <c r="C168" s="344" t="s">
        <v>3606</v>
      </c>
      <c r="D168" s="61">
        <v>1324092900.04</v>
      </c>
      <c r="E168" s="61">
        <v>0</v>
      </c>
      <c r="F168" s="61">
        <v>0</v>
      </c>
      <c r="G168" s="61">
        <v>3153.65</v>
      </c>
      <c r="H168" s="61">
        <v>0</v>
      </c>
      <c r="I168" s="61">
        <v>0</v>
      </c>
      <c r="J168" s="61">
        <v>16678.16</v>
      </c>
      <c r="K168" s="61">
        <v>220188320</v>
      </c>
      <c r="L168" s="61">
        <v>0</v>
      </c>
      <c r="M168" s="61">
        <v>142401.72</v>
      </c>
      <c r="N168" s="61">
        <v>98550.66</v>
      </c>
      <c r="O168" s="61">
        <v>0</v>
      </c>
      <c r="P168" s="61">
        <v>0</v>
      </c>
      <c r="Q168" s="61">
        <v>21868923.780000001</v>
      </c>
      <c r="R168" s="61">
        <v>0</v>
      </c>
      <c r="S168" s="61">
        <v>0</v>
      </c>
      <c r="T168" s="61">
        <v>0</v>
      </c>
      <c r="U168" s="61">
        <v>0</v>
      </c>
      <c r="V168" s="61">
        <v>0</v>
      </c>
      <c r="W168" s="61">
        <v>0</v>
      </c>
      <c r="X168" s="61">
        <v>0</v>
      </c>
      <c r="Y168" s="61">
        <v>3379080</v>
      </c>
      <c r="Z168" s="61">
        <v>0</v>
      </c>
      <c r="AA168" s="61">
        <v>1305068576.7336001</v>
      </c>
      <c r="AB168" s="61">
        <v>0</v>
      </c>
      <c r="AC168" s="61">
        <v>0</v>
      </c>
      <c r="AD168" s="61">
        <v>0</v>
      </c>
      <c r="AE168" s="61">
        <v>0</v>
      </c>
      <c r="AF168" s="61">
        <v>0</v>
      </c>
      <c r="AG168" s="61">
        <v>0</v>
      </c>
      <c r="AH168" s="61">
        <v>0</v>
      </c>
      <c r="AI168" s="61">
        <v>0</v>
      </c>
      <c r="AJ168" s="61">
        <v>0</v>
      </c>
      <c r="AK168" s="61">
        <v>0</v>
      </c>
      <c r="AL168" s="61">
        <v>0</v>
      </c>
      <c r="AM168" s="61">
        <v>0</v>
      </c>
      <c r="AN168" s="61">
        <v>0</v>
      </c>
      <c r="AO168" s="61">
        <v>0</v>
      </c>
      <c r="AP168" s="61">
        <v>0</v>
      </c>
      <c r="AQ168" s="61">
        <f t="shared" si="2"/>
        <v>2874858584.7436004</v>
      </c>
      <c r="AT168" s="33"/>
    </row>
    <row r="169" spans="1:46" ht="33" customHeight="1">
      <c r="A169" s="32">
        <v>514</v>
      </c>
      <c r="B169" s="343" t="s">
        <v>162</v>
      </c>
      <c r="C169" s="344" t="s">
        <v>3606</v>
      </c>
      <c r="D169" s="61">
        <v>0</v>
      </c>
      <c r="E169" s="61">
        <v>0</v>
      </c>
      <c r="F169" s="61">
        <v>0</v>
      </c>
      <c r="G169" s="61">
        <v>85637537.040000007</v>
      </c>
      <c r="H169" s="61">
        <v>0</v>
      </c>
      <c r="I169" s="61">
        <v>0</v>
      </c>
      <c r="J169" s="61">
        <v>0</v>
      </c>
      <c r="K169" s="61">
        <v>0</v>
      </c>
      <c r="L169" s="61">
        <v>0</v>
      </c>
      <c r="M169" s="61">
        <v>0</v>
      </c>
      <c r="N169" s="61">
        <v>0</v>
      </c>
      <c r="O169" s="61">
        <v>0</v>
      </c>
      <c r="P169" s="61">
        <v>0</v>
      </c>
      <c r="Q169" s="61">
        <v>0</v>
      </c>
      <c r="R169" s="61">
        <v>890.62</v>
      </c>
      <c r="S169" s="61">
        <v>49241506.520000003</v>
      </c>
      <c r="T169" s="61">
        <v>0</v>
      </c>
      <c r="U169" s="61">
        <v>0</v>
      </c>
      <c r="V169" s="61">
        <v>0</v>
      </c>
      <c r="W169" s="61">
        <v>0</v>
      </c>
      <c r="X169" s="61">
        <v>0</v>
      </c>
      <c r="Y169" s="61">
        <v>0</v>
      </c>
      <c r="Z169" s="61">
        <v>0</v>
      </c>
      <c r="AA169" s="61">
        <v>0</v>
      </c>
      <c r="AB169" s="61">
        <v>0</v>
      </c>
      <c r="AC169" s="61">
        <v>0</v>
      </c>
      <c r="AD169" s="61">
        <v>0</v>
      </c>
      <c r="AE169" s="61">
        <v>0</v>
      </c>
      <c r="AF169" s="61">
        <v>0</v>
      </c>
      <c r="AG169" s="61">
        <v>0</v>
      </c>
      <c r="AH169" s="61">
        <v>0</v>
      </c>
      <c r="AI169" s="61">
        <v>0</v>
      </c>
      <c r="AJ169" s="61">
        <v>0</v>
      </c>
      <c r="AK169" s="61">
        <v>0</v>
      </c>
      <c r="AL169" s="61">
        <v>0</v>
      </c>
      <c r="AM169" s="61">
        <v>0</v>
      </c>
      <c r="AN169" s="61">
        <v>0</v>
      </c>
      <c r="AO169" s="61">
        <v>0</v>
      </c>
      <c r="AP169" s="61">
        <v>0</v>
      </c>
      <c r="AQ169" s="61">
        <f t="shared" si="2"/>
        <v>134879934.18000001</v>
      </c>
      <c r="AT169" s="33"/>
    </row>
    <row r="170" spans="1:46" ht="33" customHeight="1">
      <c r="A170" s="32">
        <v>517</v>
      </c>
      <c r="B170" s="343" t="s">
        <v>163</v>
      </c>
      <c r="C170" s="344" t="s">
        <v>3607</v>
      </c>
      <c r="D170" s="61">
        <v>0</v>
      </c>
      <c r="E170" s="61">
        <v>0</v>
      </c>
      <c r="F170" s="61">
        <v>0</v>
      </c>
      <c r="G170" s="61">
        <v>589.91999999999996</v>
      </c>
      <c r="H170" s="61">
        <v>0</v>
      </c>
      <c r="I170" s="61">
        <v>0</v>
      </c>
      <c r="J170" s="61">
        <v>0</v>
      </c>
      <c r="K170" s="61">
        <v>0</v>
      </c>
      <c r="L170" s="61">
        <v>0</v>
      </c>
      <c r="M170" s="61">
        <v>0</v>
      </c>
      <c r="N170" s="61">
        <v>0</v>
      </c>
      <c r="O170" s="61">
        <v>0</v>
      </c>
      <c r="P170" s="61">
        <v>0</v>
      </c>
      <c r="Q170" s="61">
        <v>0</v>
      </c>
      <c r="R170" s="61">
        <v>0</v>
      </c>
      <c r="S170" s="61">
        <v>0</v>
      </c>
      <c r="T170" s="61">
        <v>0</v>
      </c>
      <c r="U170" s="61">
        <v>0</v>
      </c>
      <c r="V170" s="61">
        <v>0</v>
      </c>
      <c r="W170" s="61">
        <v>0</v>
      </c>
      <c r="X170" s="61">
        <v>0</v>
      </c>
      <c r="Y170" s="61">
        <v>0</v>
      </c>
      <c r="Z170" s="61">
        <v>0</v>
      </c>
      <c r="AA170" s="61">
        <v>0</v>
      </c>
      <c r="AB170" s="61">
        <v>0</v>
      </c>
      <c r="AC170" s="61">
        <v>0</v>
      </c>
      <c r="AD170" s="61">
        <v>0</v>
      </c>
      <c r="AE170" s="61">
        <v>0</v>
      </c>
      <c r="AF170" s="61">
        <v>0</v>
      </c>
      <c r="AG170" s="61">
        <v>0</v>
      </c>
      <c r="AH170" s="61">
        <v>0</v>
      </c>
      <c r="AI170" s="61">
        <v>0</v>
      </c>
      <c r="AJ170" s="61">
        <v>0</v>
      </c>
      <c r="AK170" s="61">
        <v>0</v>
      </c>
      <c r="AL170" s="61">
        <v>0</v>
      </c>
      <c r="AM170" s="61">
        <v>0</v>
      </c>
      <c r="AN170" s="61">
        <v>0</v>
      </c>
      <c r="AO170" s="61">
        <v>0</v>
      </c>
      <c r="AP170" s="61">
        <v>0</v>
      </c>
      <c r="AQ170" s="61">
        <f t="shared" si="2"/>
        <v>589.91999999999996</v>
      </c>
      <c r="AT170" s="33"/>
    </row>
    <row r="171" spans="1:46" ht="33" customHeight="1">
      <c r="A171" s="32">
        <v>520</v>
      </c>
      <c r="B171" s="343" t="s">
        <v>1287</v>
      </c>
      <c r="C171" s="344" t="s">
        <v>3603</v>
      </c>
      <c r="D171" s="61">
        <v>0</v>
      </c>
      <c r="E171" s="61">
        <v>0</v>
      </c>
      <c r="F171" s="61">
        <v>0</v>
      </c>
      <c r="G171" s="61">
        <v>0</v>
      </c>
      <c r="H171" s="61">
        <v>0</v>
      </c>
      <c r="I171" s="61">
        <v>0</v>
      </c>
      <c r="J171" s="61">
        <v>0</v>
      </c>
      <c r="K171" s="61">
        <v>0</v>
      </c>
      <c r="L171" s="61">
        <v>0</v>
      </c>
      <c r="M171" s="61">
        <v>0</v>
      </c>
      <c r="N171" s="61">
        <v>0</v>
      </c>
      <c r="O171" s="61">
        <v>0</v>
      </c>
      <c r="P171" s="61">
        <v>0</v>
      </c>
      <c r="Q171" s="61">
        <v>0</v>
      </c>
      <c r="R171" s="61">
        <v>0</v>
      </c>
      <c r="S171" s="61">
        <v>0</v>
      </c>
      <c r="T171" s="61">
        <v>0</v>
      </c>
      <c r="U171" s="61">
        <v>0</v>
      </c>
      <c r="V171" s="61">
        <v>0</v>
      </c>
      <c r="W171" s="61">
        <v>0</v>
      </c>
      <c r="X171" s="61">
        <v>0</v>
      </c>
      <c r="Y171" s="61">
        <v>0</v>
      </c>
      <c r="Z171" s="61">
        <v>0</v>
      </c>
      <c r="AA171" s="61">
        <v>0</v>
      </c>
      <c r="AB171" s="61">
        <v>0</v>
      </c>
      <c r="AC171" s="61">
        <v>0</v>
      </c>
      <c r="AD171" s="61">
        <v>0</v>
      </c>
      <c r="AE171" s="61">
        <v>0</v>
      </c>
      <c r="AF171" s="61">
        <v>0</v>
      </c>
      <c r="AG171" s="61">
        <v>0</v>
      </c>
      <c r="AH171" s="61">
        <v>0</v>
      </c>
      <c r="AI171" s="61">
        <v>0</v>
      </c>
      <c r="AJ171" s="61">
        <v>0</v>
      </c>
      <c r="AK171" s="61">
        <v>0</v>
      </c>
      <c r="AL171" s="61">
        <v>0</v>
      </c>
      <c r="AM171" s="61">
        <v>0</v>
      </c>
      <c r="AN171" s="61">
        <v>0</v>
      </c>
      <c r="AO171" s="61">
        <v>0</v>
      </c>
      <c r="AP171" s="61">
        <v>0</v>
      </c>
      <c r="AQ171" s="61">
        <f t="shared" si="2"/>
        <v>0</v>
      </c>
      <c r="AT171" s="33"/>
    </row>
    <row r="172" spans="1:46" ht="33" customHeight="1">
      <c r="A172" s="32">
        <v>522</v>
      </c>
      <c r="B172" s="343" t="s">
        <v>164</v>
      </c>
      <c r="C172" s="344" t="s">
        <v>3603</v>
      </c>
      <c r="D172" s="61">
        <v>0</v>
      </c>
      <c r="E172" s="61">
        <v>0</v>
      </c>
      <c r="F172" s="61">
        <v>0</v>
      </c>
      <c r="G172" s="61">
        <v>0</v>
      </c>
      <c r="H172" s="61">
        <v>0</v>
      </c>
      <c r="I172" s="61">
        <v>0</v>
      </c>
      <c r="J172" s="61">
        <v>0</v>
      </c>
      <c r="K172" s="61">
        <v>0</v>
      </c>
      <c r="L172" s="61">
        <v>0</v>
      </c>
      <c r="M172" s="61">
        <v>0</v>
      </c>
      <c r="N172" s="61">
        <v>0</v>
      </c>
      <c r="O172" s="61">
        <v>0</v>
      </c>
      <c r="P172" s="61">
        <v>0</v>
      </c>
      <c r="Q172" s="61">
        <v>0</v>
      </c>
      <c r="R172" s="61">
        <v>0</v>
      </c>
      <c r="S172" s="61">
        <v>0</v>
      </c>
      <c r="T172" s="61">
        <v>0</v>
      </c>
      <c r="U172" s="61">
        <v>0</v>
      </c>
      <c r="V172" s="61">
        <v>0</v>
      </c>
      <c r="W172" s="61">
        <v>0</v>
      </c>
      <c r="X172" s="61">
        <v>0</v>
      </c>
      <c r="Y172" s="61">
        <v>0</v>
      </c>
      <c r="Z172" s="61">
        <v>0</v>
      </c>
      <c r="AA172" s="61">
        <v>0</v>
      </c>
      <c r="AB172" s="61">
        <v>0</v>
      </c>
      <c r="AC172" s="61">
        <v>0</v>
      </c>
      <c r="AD172" s="61">
        <v>0</v>
      </c>
      <c r="AE172" s="61">
        <v>0</v>
      </c>
      <c r="AF172" s="61">
        <v>0</v>
      </c>
      <c r="AG172" s="61">
        <v>0</v>
      </c>
      <c r="AH172" s="61">
        <v>0</v>
      </c>
      <c r="AI172" s="61">
        <v>0</v>
      </c>
      <c r="AJ172" s="61">
        <v>0</v>
      </c>
      <c r="AK172" s="61">
        <v>0</v>
      </c>
      <c r="AL172" s="61">
        <v>0</v>
      </c>
      <c r="AM172" s="61">
        <v>0</v>
      </c>
      <c r="AN172" s="61">
        <v>0</v>
      </c>
      <c r="AO172" s="61">
        <v>0</v>
      </c>
      <c r="AP172" s="61">
        <v>0</v>
      </c>
      <c r="AQ172" s="61">
        <f t="shared" si="2"/>
        <v>0</v>
      </c>
      <c r="AT172" s="33"/>
    </row>
    <row r="173" spans="1:46" ht="33" customHeight="1">
      <c r="A173" s="32">
        <v>525</v>
      </c>
      <c r="B173" s="343" t="s">
        <v>165</v>
      </c>
      <c r="C173" s="344" t="s">
        <v>672</v>
      </c>
      <c r="D173" s="61">
        <v>0</v>
      </c>
      <c r="E173" s="61">
        <v>0</v>
      </c>
      <c r="F173" s="61">
        <v>0</v>
      </c>
      <c r="G173" s="61">
        <v>0</v>
      </c>
      <c r="H173" s="61">
        <v>0</v>
      </c>
      <c r="I173" s="61">
        <v>0</v>
      </c>
      <c r="J173" s="61">
        <v>0</v>
      </c>
      <c r="K173" s="61">
        <v>0</v>
      </c>
      <c r="L173" s="61">
        <v>0</v>
      </c>
      <c r="M173" s="61">
        <v>0</v>
      </c>
      <c r="N173" s="61">
        <v>0</v>
      </c>
      <c r="O173" s="61">
        <v>0</v>
      </c>
      <c r="P173" s="61">
        <v>0</v>
      </c>
      <c r="Q173" s="61">
        <v>0</v>
      </c>
      <c r="R173" s="61">
        <v>0</v>
      </c>
      <c r="S173" s="61">
        <v>0</v>
      </c>
      <c r="T173" s="61">
        <v>0</v>
      </c>
      <c r="U173" s="61">
        <v>0</v>
      </c>
      <c r="V173" s="61">
        <v>0</v>
      </c>
      <c r="W173" s="61">
        <v>0</v>
      </c>
      <c r="X173" s="61">
        <v>0</v>
      </c>
      <c r="Y173" s="61">
        <v>0</v>
      </c>
      <c r="Z173" s="61">
        <v>0</v>
      </c>
      <c r="AA173" s="61">
        <v>0</v>
      </c>
      <c r="AB173" s="61">
        <v>0</v>
      </c>
      <c r="AC173" s="61">
        <v>0</v>
      </c>
      <c r="AD173" s="61">
        <v>0</v>
      </c>
      <c r="AE173" s="61">
        <v>0</v>
      </c>
      <c r="AF173" s="61">
        <v>0</v>
      </c>
      <c r="AG173" s="61">
        <v>0</v>
      </c>
      <c r="AH173" s="61">
        <v>0</v>
      </c>
      <c r="AI173" s="61">
        <v>0</v>
      </c>
      <c r="AJ173" s="61">
        <v>0</v>
      </c>
      <c r="AK173" s="61">
        <v>0</v>
      </c>
      <c r="AL173" s="61">
        <v>0</v>
      </c>
      <c r="AM173" s="61">
        <v>0</v>
      </c>
      <c r="AN173" s="61">
        <v>0</v>
      </c>
      <c r="AO173" s="61">
        <v>0</v>
      </c>
      <c r="AP173" s="61">
        <v>0</v>
      </c>
      <c r="AQ173" s="61">
        <f t="shared" si="2"/>
        <v>0</v>
      </c>
      <c r="AT173" s="33"/>
    </row>
    <row r="174" spans="1:46" ht="33" customHeight="1">
      <c r="A174" s="32">
        <v>526</v>
      </c>
      <c r="B174" s="343" t="s">
        <v>1269</v>
      </c>
      <c r="C174" s="344" t="s">
        <v>3606</v>
      </c>
      <c r="D174" s="61">
        <v>0</v>
      </c>
      <c r="E174" s="61">
        <v>0</v>
      </c>
      <c r="F174" s="61">
        <v>0</v>
      </c>
      <c r="G174" s="61">
        <v>106261.07999999999</v>
      </c>
      <c r="H174" s="61">
        <v>0</v>
      </c>
      <c r="I174" s="61">
        <v>0</v>
      </c>
      <c r="J174" s="61">
        <v>0</v>
      </c>
      <c r="K174" s="61">
        <v>0</v>
      </c>
      <c r="L174" s="61">
        <v>0</v>
      </c>
      <c r="M174" s="61">
        <v>0</v>
      </c>
      <c r="N174" s="61">
        <v>0</v>
      </c>
      <c r="O174" s="61">
        <v>0</v>
      </c>
      <c r="P174" s="61">
        <v>0</v>
      </c>
      <c r="Q174" s="61">
        <v>0</v>
      </c>
      <c r="R174" s="61">
        <v>0</v>
      </c>
      <c r="S174" s="61">
        <v>0</v>
      </c>
      <c r="T174" s="61">
        <v>0</v>
      </c>
      <c r="U174" s="61">
        <v>0</v>
      </c>
      <c r="V174" s="61">
        <v>0</v>
      </c>
      <c r="W174" s="61">
        <v>0</v>
      </c>
      <c r="X174" s="61">
        <v>0</v>
      </c>
      <c r="Y174" s="61">
        <v>2270048.48</v>
      </c>
      <c r="Z174" s="61">
        <v>0</v>
      </c>
      <c r="AA174" s="61">
        <v>0</v>
      </c>
      <c r="AB174" s="61">
        <v>0</v>
      </c>
      <c r="AC174" s="61">
        <v>0</v>
      </c>
      <c r="AD174" s="61">
        <v>0</v>
      </c>
      <c r="AE174" s="61">
        <v>0</v>
      </c>
      <c r="AF174" s="61">
        <v>0</v>
      </c>
      <c r="AG174" s="61">
        <v>0</v>
      </c>
      <c r="AH174" s="61">
        <v>0</v>
      </c>
      <c r="AI174" s="61">
        <v>0</v>
      </c>
      <c r="AJ174" s="61">
        <v>0</v>
      </c>
      <c r="AK174" s="61">
        <v>0</v>
      </c>
      <c r="AL174" s="61">
        <v>0</v>
      </c>
      <c r="AM174" s="61">
        <v>0</v>
      </c>
      <c r="AN174" s="61">
        <v>0</v>
      </c>
      <c r="AO174" s="61">
        <v>0</v>
      </c>
      <c r="AP174" s="61">
        <v>0</v>
      </c>
      <c r="AQ174" s="61">
        <f t="shared" si="2"/>
        <v>2376309.56</v>
      </c>
      <c r="AT174" s="33"/>
    </row>
    <row r="175" spans="1:46" ht="33" customHeight="1">
      <c r="A175" s="32">
        <v>548</v>
      </c>
      <c r="B175" s="343" t="s">
        <v>1288</v>
      </c>
      <c r="C175" s="344" t="s">
        <v>651</v>
      </c>
      <c r="D175" s="61">
        <v>0</v>
      </c>
      <c r="E175" s="61">
        <v>0</v>
      </c>
      <c r="F175" s="61">
        <v>69102490.809999987</v>
      </c>
      <c r="G175" s="61">
        <v>0</v>
      </c>
      <c r="H175" s="61">
        <v>0</v>
      </c>
      <c r="I175" s="61">
        <v>0</v>
      </c>
      <c r="J175" s="61">
        <v>490</v>
      </c>
      <c r="K175" s="61">
        <v>2120555.8899999997</v>
      </c>
      <c r="L175" s="61">
        <v>0</v>
      </c>
      <c r="M175" s="61">
        <v>0</v>
      </c>
      <c r="N175" s="61">
        <v>2866.78</v>
      </c>
      <c r="O175" s="61">
        <v>0</v>
      </c>
      <c r="P175" s="61">
        <v>0</v>
      </c>
      <c r="Q175" s="61">
        <v>0</v>
      </c>
      <c r="R175" s="61">
        <v>0</v>
      </c>
      <c r="S175" s="61">
        <v>0</v>
      </c>
      <c r="T175" s="61">
        <v>0</v>
      </c>
      <c r="U175" s="61">
        <v>0</v>
      </c>
      <c r="V175" s="61">
        <v>0</v>
      </c>
      <c r="W175" s="61">
        <v>0</v>
      </c>
      <c r="X175" s="61">
        <v>0</v>
      </c>
      <c r="Y175" s="61">
        <v>0</v>
      </c>
      <c r="Z175" s="61">
        <v>0</v>
      </c>
      <c r="AA175" s="61">
        <v>0</v>
      </c>
      <c r="AB175" s="61">
        <v>0</v>
      </c>
      <c r="AC175" s="61">
        <v>0</v>
      </c>
      <c r="AD175" s="61">
        <v>0</v>
      </c>
      <c r="AE175" s="61">
        <v>0</v>
      </c>
      <c r="AF175" s="61">
        <v>0</v>
      </c>
      <c r="AG175" s="61">
        <v>0</v>
      </c>
      <c r="AH175" s="61">
        <v>0</v>
      </c>
      <c r="AI175" s="61">
        <v>0</v>
      </c>
      <c r="AJ175" s="61">
        <v>0</v>
      </c>
      <c r="AK175" s="61">
        <v>0</v>
      </c>
      <c r="AL175" s="61">
        <v>0</v>
      </c>
      <c r="AM175" s="61">
        <v>0</v>
      </c>
      <c r="AN175" s="61">
        <v>0</v>
      </c>
      <c r="AO175" s="61">
        <v>0</v>
      </c>
      <c r="AP175" s="61">
        <v>0</v>
      </c>
      <c r="AQ175" s="61">
        <f t="shared" si="2"/>
        <v>71226403.479999989</v>
      </c>
      <c r="AT175" s="33"/>
    </row>
    <row r="176" spans="1:46" ht="33" customHeight="1">
      <c r="A176" s="32">
        <v>551</v>
      </c>
      <c r="B176" s="343" t="s">
        <v>166</v>
      </c>
      <c r="C176" s="344" t="s">
        <v>672</v>
      </c>
      <c r="D176" s="61">
        <v>0</v>
      </c>
      <c r="E176" s="61">
        <v>0</v>
      </c>
      <c r="F176" s="61">
        <v>0</v>
      </c>
      <c r="G176" s="61">
        <v>0</v>
      </c>
      <c r="H176" s="61">
        <v>0</v>
      </c>
      <c r="I176" s="61">
        <v>0</v>
      </c>
      <c r="J176" s="61">
        <v>50</v>
      </c>
      <c r="K176" s="61">
        <v>0</v>
      </c>
      <c r="L176" s="61">
        <v>0</v>
      </c>
      <c r="M176" s="61">
        <v>0</v>
      </c>
      <c r="N176" s="61">
        <v>0</v>
      </c>
      <c r="O176" s="61">
        <v>0</v>
      </c>
      <c r="P176" s="61">
        <v>0</v>
      </c>
      <c r="Q176" s="61">
        <v>0</v>
      </c>
      <c r="R176" s="61">
        <v>0</v>
      </c>
      <c r="S176" s="61">
        <v>0</v>
      </c>
      <c r="T176" s="61">
        <v>0</v>
      </c>
      <c r="U176" s="61">
        <v>0</v>
      </c>
      <c r="V176" s="61">
        <v>0</v>
      </c>
      <c r="W176" s="61">
        <v>0</v>
      </c>
      <c r="X176" s="61">
        <v>0</v>
      </c>
      <c r="Y176" s="61">
        <v>0</v>
      </c>
      <c r="Z176" s="61">
        <v>0</v>
      </c>
      <c r="AA176" s="61">
        <v>0</v>
      </c>
      <c r="AB176" s="61">
        <v>0</v>
      </c>
      <c r="AC176" s="61">
        <v>0</v>
      </c>
      <c r="AD176" s="61">
        <v>0</v>
      </c>
      <c r="AE176" s="61">
        <v>0</v>
      </c>
      <c r="AF176" s="61">
        <v>0</v>
      </c>
      <c r="AG176" s="61">
        <v>0</v>
      </c>
      <c r="AH176" s="61">
        <v>0</v>
      </c>
      <c r="AI176" s="61">
        <v>0</v>
      </c>
      <c r="AJ176" s="61">
        <v>0</v>
      </c>
      <c r="AK176" s="61">
        <v>0</v>
      </c>
      <c r="AL176" s="61">
        <v>0</v>
      </c>
      <c r="AM176" s="61">
        <v>0</v>
      </c>
      <c r="AN176" s="61">
        <v>0</v>
      </c>
      <c r="AO176" s="61">
        <v>0</v>
      </c>
      <c r="AP176" s="61">
        <v>0</v>
      </c>
      <c r="AQ176" s="61">
        <f t="shared" si="2"/>
        <v>50</v>
      </c>
      <c r="AT176" s="33"/>
    </row>
    <row r="177" spans="1:46" ht="33" customHeight="1">
      <c r="A177" s="32">
        <v>572</v>
      </c>
      <c r="B177" s="343" t="s">
        <v>167</v>
      </c>
      <c r="C177" s="344" t="s">
        <v>645</v>
      </c>
      <c r="D177" s="61">
        <v>0</v>
      </c>
      <c r="E177" s="61">
        <v>0</v>
      </c>
      <c r="F177" s="61">
        <v>0</v>
      </c>
      <c r="G177" s="61">
        <v>371</v>
      </c>
      <c r="H177" s="61">
        <v>0</v>
      </c>
      <c r="I177" s="61">
        <v>0</v>
      </c>
      <c r="J177" s="61">
        <v>0</v>
      </c>
      <c r="K177" s="61">
        <v>2470025.9900000002</v>
      </c>
      <c r="L177" s="61">
        <v>0</v>
      </c>
      <c r="M177" s="61">
        <v>0</v>
      </c>
      <c r="N177" s="61">
        <v>0</v>
      </c>
      <c r="O177" s="61">
        <v>0</v>
      </c>
      <c r="P177" s="61">
        <v>0</v>
      </c>
      <c r="Q177" s="61">
        <v>0</v>
      </c>
      <c r="R177" s="61">
        <v>0</v>
      </c>
      <c r="S177" s="61">
        <v>0</v>
      </c>
      <c r="T177" s="61">
        <v>0</v>
      </c>
      <c r="U177" s="61">
        <v>0</v>
      </c>
      <c r="V177" s="61">
        <v>0</v>
      </c>
      <c r="W177" s="61">
        <v>0</v>
      </c>
      <c r="X177" s="61">
        <v>0</v>
      </c>
      <c r="Y177" s="61">
        <v>174339427.09000003</v>
      </c>
      <c r="Z177" s="61">
        <v>0</v>
      </c>
      <c r="AA177" s="61">
        <v>0</v>
      </c>
      <c r="AB177" s="61">
        <v>0</v>
      </c>
      <c r="AC177" s="61">
        <v>0</v>
      </c>
      <c r="AD177" s="61">
        <v>0</v>
      </c>
      <c r="AE177" s="61">
        <v>0</v>
      </c>
      <c r="AF177" s="61">
        <v>0</v>
      </c>
      <c r="AG177" s="61">
        <v>0</v>
      </c>
      <c r="AH177" s="61">
        <v>0</v>
      </c>
      <c r="AI177" s="61">
        <v>0</v>
      </c>
      <c r="AJ177" s="61">
        <v>0</v>
      </c>
      <c r="AK177" s="61">
        <v>0</v>
      </c>
      <c r="AL177" s="61">
        <v>0</v>
      </c>
      <c r="AM177" s="61">
        <v>0</v>
      </c>
      <c r="AN177" s="61">
        <v>0</v>
      </c>
      <c r="AO177" s="61">
        <v>0</v>
      </c>
      <c r="AP177" s="61">
        <v>0</v>
      </c>
      <c r="AQ177" s="61">
        <f t="shared" si="2"/>
        <v>176809824.08000004</v>
      </c>
      <c r="AT177" s="33"/>
    </row>
    <row r="178" spans="1:46" ht="33" customHeight="1">
      <c r="A178" s="32">
        <v>573</v>
      </c>
      <c r="B178" s="343" t="s">
        <v>168</v>
      </c>
      <c r="C178" s="344" t="s">
        <v>3606</v>
      </c>
      <c r="D178" s="61">
        <v>0</v>
      </c>
      <c r="E178" s="61">
        <v>0</v>
      </c>
      <c r="F178" s="61">
        <v>14429838.600000001</v>
      </c>
      <c r="G178" s="61">
        <v>0</v>
      </c>
      <c r="H178" s="61">
        <v>0</v>
      </c>
      <c r="I178" s="61">
        <v>0</v>
      </c>
      <c r="J178" s="61">
        <v>50</v>
      </c>
      <c r="K178" s="61">
        <v>0</v>
      </c>
      <c r="L178" s="61">
        <v>0</v>
      </c>
      <c r="M178" s="61">
        <v>0</v>
      </c>
      <c r="N178" s="61">
        <v>0</v>
      </c>
      <c r="O178" s="61">
        <v>0</v>
      </c>
      <c r="P178" s="61">
        <v>0</v>
      </c>
      <c r="Q178" s="61">
        <v>0</v>
      </c>
      <c r="R178" s="61">
        <v>0</v>
      </c>
      <c r="S178" s="61">
        <v>0</v>
      </c>
      <c r="T178" s="61">
        <v>0</v>
      </c>
      <c r="U178" s="61">
        <v>0</v>
      </c>
      <c r="V178" s="61">
        <v>0</v>
      </c>
      <c r="W178" s="61">
        <v>0</v>
      </c>
      <c r="X178" s="61">
        <v>0</v>
      </c>
      <c r="Y178" s="61">
        <v>0</v>
      </c>
      <c r="Z178" s="61">
        <v>0</v>
      </c>
      <c r="AA178" s="61">
        <v>0</v>
      </c>
      <c r="AB178" s="61">
        <v>0</v>
      </c>
      <c r="AC178" s="61">
        <v>0</v>
      </c>
      <c r="AD178" s="61">
        <v>0</v>
      </c>
      <c r="AE178" s="61">
        <v>0</v>
      </c>
      <c r="AF178" s="61">
        <v>0</v>
      </c>
      <c r="AG178" s="61">
        <v>0</v>
      </c>
      <c r="AH178" s="61">
        <v>0</v>
      </c>
      <c r="AI178" s="61">
        <v>0</v>
      </c>
      <c r="AJ178" s="61">
        <v>0</v>
      </c>
      <c r="AK178" s="61">
        <v>0</v>
      </c>
      <c r="AL178" s="61">
        <v>0</v>
      </c>
      <c r="AM178" s="61">
        <v>0</v>
      </c>
      <c r="AN178" s="61">
        <v>0</v>
      </c>
      <c r="AO178" s="61">
        <v>0</v>
      </c>
      <c r="AP178" s="61">
        <v>0</v>
      </c>
      <c r="AQ178" s="61">
        <f t="shared" si="2"/>
        <v>14429888.600000001</v>
      </c>
      <c r="AT178" s="33"/>
    </row>
    <row r="179" spans="1:46" ht="33" customHeight="1">
      <c r="A179" s="32">
        <v>576</v>
      </c>
      <c r="B179" s="343" t="s">
        <v>1249</v>
      </c>
      <c r="C179" s="344" t="s">
        <v>673</v>
      </c>
      <c r="D179" s="61">
        <v>0</v>
      </c>
      <c r="E179" s="61">
        <v>0</v>
      </c>
      <c r="F179" s="61">
        <v>4538286.46</v>
      </c>
      <c r="G179" s="61">
        <v>0</v>
      </c>
      <c r="H179" s="61">
        <v>0</v>
      </c>
      <c r="I179" s="61">
        <v>0</v>
      </c>
      <c r="J179" s="61">
        <v>1031.58</v>
      </c>
      <c r="K179" s="61">
        <v>0</v>
      </c>
      <c r="L179" s="61">
        <v>0</v>
      </c>
      <c r="M179" s="61">
        <v>0</v>
      </c>
      <c r="N179" s="61">
        <v>0</v>
      </c>
      <c r="O179" s="61">
        <v>0</v>
      </c>
      <c r="P179" s="61">
        <v>0</v>
      </c>
      <c r="Q179" s="61">
        <v>0</v>
      </c>
      <c r="R179" s="61">
        <v>0</v>
      </c>
      <c r="S179" s="61">
        <v>0</v>
      </c>
      <c r="T179" s="61">
        <v>0</v>
      </c>
      <c r="U179" s="61">
        <v>0</v>
      </c>
      <c r="V179" s="61">
        <v>0</v>
      </c>
      <c r="W179" s="61">
        <v>0</v>
      </c>
      <c r="X179" s="61">
        <v>0</v>
      </c>
      <c r="Y179" s="61">
        <v>0</v>
      </c>
      <c r="Z179" s="61">
        <v>0</v>
      </c>
      <c r="AA179" s="61">
        <v>0</v>
      </c>
      <c r="AB179" s="61">
        <v>0</v>
      </c>
      <c r="AC179" s="61">
        <v>0</v>
      </c>
      <c r="AD179" s="61">
        <v>0</v>
      </c>
      <c r="AE179" s="61">
        <v>61277.64</v>
      </c>
      <c r="AF179" s="61">
        <v>0</v>
      </c>
      <c r="AG179" s="61">
        <v>0</v>
      </c>
      <c r="AH179" s="61">
        <v>1574.44</v>
      </c>
      <c r="AI179" s="61">
        <v>0</v>
      </c>
      <c r="AJ179" s="61">
        <v>0</v>
      </c>
      <c r="AK179" s="61">
        <v>0</v>
      </c>
      <c r="AL179" s="61">
        <v>0</v>
      </c>
      <c r="AM179" s="61">
        <v>0</v>
      </c>
      <c r="AN179" s="61">
        <v>0</v>
      </c>
      <c r="AO179" s="61">
        <v>0</v>
      </c>
      <c r="AP179" s="61">
        <v>0</v>
      </c>
      <c r="AQ179" s="61">
        <f t="shared" si="2"/>
        <v>4602170.12</v>
      </c>
      <c r="AT179" s="33"/>
    </row>
    <row r="180" spans="1:46" ht="33" customHeight="1">
      <c r="A180" s="32">
        <v>578</v>
      </c>
      <c r="B180" s="343" t="s">
        <v>169</v>
      </c>
      <c r="C180" s="344">
        <v>0</v>
      </c>
      <c r="D180" s="61">
        <v>0</v>
      </c>
      <c r="E180" s="61">
        <v>0</v>
      </c>
      <c r="F180" s="61">
        <v>0</v>
      </c>
      <c r="G180" s="61">
        <v>2809291.5999999996</v>
      </c>
      <c r="H180" s="61">
        <v>0</v>
      </c>
      <c r="I180" s="61">
        <v>0</v>
      </c>
      <c r="J180" s="61">
        <v>50</v>
      </c>
      <c r="K180" s="61">
        <v>0</v>
      </c>
      <c r="L180" s="61">
        <v>0</v>
      </c>
      <c r="M180" s="61">
        <v>0</v>
      </c>
      <c r="N180" s="61">
        <v>0</v>
      </c>
      <c r="O180" s="61">
        <v>0</v>
      </c>
      <c r="P180" s="61">
        <v>0</v>
      </c>
      <c r="Q180" s="61">
        <v>116312.53</v>
      </c>
      <c r="R180" s="61">
        <v>0</v>
      </c>
      <c r="S180" s="61">
        <v>0</v>
      </c>
      <c r="T180" s="61">
        <v>0</v>
      </c>
      <c r="U180" s="61">
        <v>0</v>
      </c>
      <c r="V180" s="61">
        <v>0</v>
      </c>
      <c r="W180" s="61">
        <v>0</v>
      </c>
      <c r="X180" s="61">
        <v>0</v>
      </c>
      <c r="Y180" s="61">
        <v>0</v>
      </c>
      <c r="Z180" s="61">
        <v>0</v>
      </c>
      <c r="AA180" s="61">
        <v>0</v>
      </c>
      <c r="AB180" s="61">
        <v>0</v>
      </c>
      <c r="AC180" s="61">
        <v>0</v>
      </c>
      <c r="AD180" s="61">
        <v>0</v>
      </c>
      <c r="AE180" s="61">
        <v>0</v>
      </c>
      <c r="AF180" s="61">
        <v>0</v>
      </c>
      <c r="AG180" s="61">
        <v>0</v>
      </c>
      <c r="AH180" s="61">
        <v>0</v>
      </c>
      <c r="AI180" s="61">
        <v>0</v>
      </c>
      <c r="AJ180" s="61">
        <v>0</v>
      </c>
      <c r="AK180" s="61">
        <v>0</v>
      </c>
      <c r="AL180" s="61">
        <v>0</v>
      </c>
      <c r="AM180" s="61">
        <v>0</v>
      </c>
      <c r="AN180" s="61">
        <v>0</v>
      </c>
      <c r="AO180" s="61">
        <v>0</v>
      </c>
      <c r="AP180" s="61">
        <v>0</v>
      </c>
      <c r="AQ180" s="61">
        <f t="shared" si="2"/>
        <v>2925654.1299999994</v>
      </c>
      <c r="AT180" s="33"/>
    </row>
    <row r="181" spans="1:46" ht="33" customHeight="1">
      <c r="A181" s="32">
        <v>580</v>
      </c>
      <c r="B181" s="343" t="s">
        <v>170</v>
      </c>
      <c r="C181" s="344">
        <v>0</v>
      </c>
      <c r="D181" s="61">
        <v>0</v>
      </c>
      <c r="E181" s="61">
        <v>0</v>
      </c>
      <c r="F181" s="61">
        <v>246753</v>
      </c>
      <c r="G181" s="61">
        <v>2269.71</v>
      </c>
      <c r="H181" s="61">
        <v>0</v>
      </c>
      <c r="I181" s="61">
        <v>0</v>
      </c>
      <c r="J181" s="61">
        <v>0</v>
      </c>
      <c r="K181" s="61">
        <v>0</v>
      </c>
      <c r="L181" s="61">
        <v>0</v>
      </c>
      <c r="M181" s="61">
        <v>0</v>
      </c>
      <c r="N181" s="61">
        <v>0</v>
      </c>
      <c r="O181" s="61">
        <v>0</v>
      </c>
      <c r="P181" s="61">
        <v>0</v>
      </c>
      <c r="Q181" s="61">
        <v>0</v>
      </c>
      <c r="R181" s="61">
        <v>0</v>
      </c>
      <c r="S181" s="61">
        <v>0</v>
      </c>
      <c r="T181" s="61">
        <v>0</v>
      </c>
      <c r="U181" s="61">
        <v>0</v>
      </c>
      <c r="V181" s="61">
        <v>0</v>
      </c>
      <c r="W181" s="61">
        <v>0</v>
      </c>
      <c r="X181" s="61">
        <v>0</v>
      </c>
      <c r="Y181" s="61">
        <v>0</v>
      </c>
      <c r="Z181" s="61">
        <v>0</v>
      </c>
      <c r="AA181" s="61">
        <v>0</v>
      </c>
      <c r="AB181" s="61">
        <v>0</v>
      </c>
      <c r="AC181" s="61">
        <v>0</v>
      </c>
      <c r="AD181" s="61">
        <v>0</v>
      </c>
      <c r="AE181" s="61">
        <v>0</v>
      </c>
      <c r="AF181" s="61">
        <v>0</v>
      </c>
      <c r="AG181" s="61">
        <v>0</v>
      </c>
      <c r="AH181" s="61">
        <v>0</v>
      </c>
      <c r="AI181" s="61">
        <v>0</v>
      </c>
      <c r="AJ181" s="61">
        <v>0</v>
      </c>
      <c r="AK181" s="61">
        <v>0</v>
      </c>
      <c r="AL181" s="61">
        <v>0</v>
      </c>
      <c r="AM181" s="61">
        <v>0</v>
      </c>
      <c r="AN181" s="61">
        <v>0</v>
      </c>
      <c r="AO181" s="61">
        <v>0</v>
      </c>
      <c r="AP181" s="61">
        <v>0</v>
      </c>
      <c r="AQ181" s="61">
        <f t="shared" si="2"/>
        <v>249022.71</v>
      </c>
      <c r="AT181" s="33"/>
    </row>
    <row r="182" spans="1:46" ht="33" customHeight="1">
      <c r="A182" s="32">
        <v>584</v>
      </c>
      <c r="B182" s="343" t="s">
        <v>171</v>
      </c>
      <c r="C182" s="344" t="s">
        <v>645</v>
      </c>
      <c r="D182" s="61">
        <v>0</v>
      </c>
      <c r="E182" s="61">
        <v>0</v>
      </c>
      <c r="F182" s="61">
        <v>0</v>
      </c>
      <c r="G182" s="61">
        <v>0</v>
      </c>
      <c r="H182" s="61">
        <v>0</v>
      </c>
      <c r="I182" s="61">
        <v>0</v>
      </c>
      <c r="J182" s="61">
        <v>0</v>
      </c>
      <c r="K182" s="61">
        <v>0</v>
      </c>
      <c r="L182" s="61">
        <v>0</v>
      </c>
      <c r="M182" s="61">
        <v>0</v>
      </c>
      <c r="N182" s="61">
        <v>0</v>
      </c>
      <c r="O182" s="61">
        <v>0</v>
      </c>
      <c r="P182" s="61">
        <v>0</v>
      </c>
      <c r="Q182" s="61">
        <v>0</v>
      </c>
      <c r="R182" s="61">
        <v>0</v>
      </c>
      <c r="S182" s="61">
        <v>0</v>
      </c>
      <c r="T182" s="61">
        <v>0</v>
      </c>
      <c r="U182" s="61">
        <v>0</v>
      </c>
      <c r="V182" s="61">
        <v>0</v>
      </c>
      <c r="W182" s="61">
        <v>0</v>
      </c>
      <c r="X182" s="61">
        <v>0</v>
      </c>
      <c r="Y182" s="61">
        <v>0</v>
      </c>
      <c r="Z182" s="61">
        <v>0</v>
      </c>
      <c r="AA182" s="61">
        <v>0</v>
      </c>
      <c r="AB182" s="61">
        <v>0</v>
      </c>
      <c r="AC182" s="61">
        <v>0</v>
      </c>
      <c r="AD182" s="61">
        <v>0</v>
      </c>
      <c r="AE182" s="61">
        <v>0</v>
      </c>
      <c r="AF182" s="61">
        <v>0</v>
      </c>
      <c r="AG182" s="61">
        <v>0</v>
      </c>
      <c r="AH182" s="61">
        <v>0</v>
      </c>
      <c r="AI182" s="61">
        <v>0</v>
      </c>
      <c r="AJ182" s="61">
        <v>0</v>
      </c>
      <c r="AK182" s="61">
        <v>0</v>
      </c>
      <c r="AL182" s="61">
        <v>0</v>
      </c>
      <c r="AM182" s="61">
        <v>0</v>
      </c>
      <c r="AN182" s="61">
        <v>0</v>
      </c>
      <c r="AO182" s="61">
        <v>0</v>
      </c>
      <c r="AP182" s="61">
        <v>0</v>
      </c>
      <c r="AQ182" s="61">
        <f t="shared" si="2"/>
        <v>0</v>
      </c>
      <c r="AT182" s="33"/>
    </row>
    <row r="183" spans="1:46" ht="33" customHeight="1">
      <c r="A183" s="32">
        <v>585</v>
      </c>
      <c r="B183" s="343" t="s">
        <v>172</v>
      </c>
      <c r="C183" s="344" t="s">
        <v>3605</v>
      </c>
      <c r="D183" s="61">
        <v>0</v>
      </c>
      <c r="E183" s="61">
        <v>0</v>
      </c>
      <c r="F183" s="61">
        <v>0</v>
      </c>
      <c r="G183" s="61">
        <v>1763.8</v>
      </c>
      <c r="H183" s="61">
        <v>0</v>
      </c>
      <c r="I183" s="61">
        <v>0</v>
      </c>
      <c r="J183" s="61">
        <v>0</v>
      </c>
      <c r="K183" s="61">
        <v>0</v>
      </c>
      <c r="L183" s="61">
        <v>0</v>
      </c>
      <c r="M183" s="61">
        <v>0</v>
      </c>
      <c r="N183" s="61">
        <v>0</v>
      </c>
      <c r="O183" s="61">
        <v>0</v>
      </c>
      <c r="P183" s="61">
        <v>0</v>
      </c>
      <c r="Q183" s="61">
        <v>0</v>
      </c>
      <c r="R183" s="61">
        <v>0</v>
      </c>
      <c r="S183" s="61">
        <v>0</v>
      </c>
      <c r="T183" s="61">
        <v>0</v>
      </c>
      <c r="U183" s="61">
        <v>0</v>
      </c>
      <c r="V183" s="61">
        <v>0</v>
      </c>
      <c r="W183" s="61">
        <v>0</v>
      </c>
      <c r="X183" s="61">
        <v>0</v>
      </c>
      <c r="Y183" s="61">
        <v>0</v>
      </c>
      <c r="Z183" s="61">
        <v>0</v>
      </c>
      <c r="AA183" s="61">
        <v>0</v>
      </c>
      <c r="AB183" s="61">
        <v>0</v>
      </c>
      <c r="AC183" s="61">
        <v>0</v>
      </c>
      <c r="AD183" s="61">
        <v>0</v>
      </c>
      <c r="AE183" s="61">
        <v>12896.8</v>
      </c>
      <c r="AF183" s="61">
        <v>0</v>
      </c>
      <c r="AG183" s="61">
        <v>0</v>
      </c>
      <c r="AH183" s="61">
        <v>0</v>
      </c>
      <c r="AI183" s="61">
        <v>0</v>
      </c>
      <c r="AJ183" s="61">
        <v>0</v>
      </c>
      <c r="AK183" s="61">
        <v>0</v>
      </c>
      <c r="AL183" s="61">
        <v>0</v>
      </c>
      <c r="AM183" s="61">
        <v>0</v>
      </c>
      <c r="AN183" s="61">
        <v>0</v>
      </c>
      <c r="AO183" s="61">
        <v>0</v>
      </c>
      <c r="AP183" s="61">
        <v>0</v>
      </c>
      <c r="AQ183" s="61">
        <f t="shared" si="2"/>
        <v>14660.599999999999</v>
      </c>
      <c r="AT183" s="33"/>
    </row>
    <row r="184" spans="1:46" ht="33" customHeight="1">
      <c r="A184" s="32">
        <v>586</v>
      </c>
      <c r="B184" s="343" t="s">
        <v>173</v>
      </c>
      <c r="C184" s="344" t="s">
        <v>3603</v>
      </c>
      <c r="D184" s="61">
        <v>0</v>
      </c>
      <c r="E184" s="61">
        <v>0</v>
      </c>
      <c r="F184" s="61">
        <v>6944383.7000000002</v>
      </c>
      <c r="G184" s="61">
        <v>0</v>
      </c>
      <c r="H184" s="61">
        <v>0</v>
      </c>
      <c r="I184" s="61">
        <v>0</v>
      </c>
      <c r="J184" s="61">
        <v>0</v>
      </c>
      <c r="K184" s="61">
        <v>0</v>
      </c>
      <c r="L184" s="61">
        <v>0</v>
      </c>
      <c r="M184" s="61">
        <v>0</v>
      </c>
      <c r="N184" s="61">
        <v>0</v>
      </c>
      <c r="O184" s="61">
        <v>0</v>
      </c>
      <c r="P184" s="61">
        <v>0</v>
      </c>
      <c r="Q184" s="61">
        <v>0</v>
      </c>
      <c r="R184" s="61">
        <v>0</v>
      </c>
      <c r="S184" s="61">
        <v>0</v>
      </c>
      <c r="T184" s="61">
        <v>0</v>
      </c>
      <c r="U184" s="61">
        <v>0</v>
      </c>
      <c r="V184" s="61">
        <v>0</v>
      </c>
      <c r="W184" s="61">
        <v>0</v>
      </c>
      <c r="X184" s="61">
        <v>0</v>
      </c>
      <c r="Y184" s="61">
        <v>0</v>
      </c>
      <c r="Z184" s="61">
        <v>0</v>
      </c>
      <c r="AA184" s="61">
        <v>0</v>
      </c>
      <c r="AB184" s="61">
        <v>0</v>
      </c>
      <c r="AC184" s="61">
        <v>0</v>
      </c>
      <c r="AD184" s="61">
        <v>0</v>
      </c>
      <c r="AE184" s="61">
        <v>0</v>
      </c>
      <c r="AF184" s="61">
        <v>0</v>
      </c>
      <c r="AG184" s="61">
        <v>0</v>
      </c>
      <c r="AH184" s="61">
        <v>0</v>
      </c>
      <c r="AI184" s="61">
        <v>0</v>
      </c>
      <c r="AJ184" s="61">
        <v>0</v>
      </c>
      <c r="AK184" s="61">
        <v>0</v>
      </c>
      <c r="AL184" s="61">
        <v>0</v>
      </c>
      <c r="AM184" s="61">
        <v>0</v>
      </c>
      <c r="AN184" s="61">
        <v>0</v>
      </c>
      <c r="AO184" s="61">
        <v>0</v>
      </c>
      <c r="AP184" s="61">
        <v>0</v>
      </c>
      <c r="AQ184" s="61">
        <f t="shared" si="2"/>
        <v>6944383.7000000002</v>
      </c>
      <c r="AT184" s="33"/>
    </row>
    <row r="185" spans="1:46" ht="33" customHeight="1">
      <c r="A185" s="32">
        <v>587</v>
      </c>
      <c r="B185" s="343" t="s">
        <v>675</v>
      </c>
      <c r="C185" s="344" t="s">
        <v>645</v>
      </c>
      <c r="D185" s="61">
        <v>0</v>
      </c>
      <c r="E185" s="61">
        <v>0</v>
      </c>
      <c r="F185" s="61">
        <v>3634656.1799999997</v>
      </c>
      <c r="G185" s="61">
        <v>32138146.519999996</v>
      </c>
      <c r="H185" s="61">
        <v>0</v>
      </c>
      <c r="I185" s="61">
        <v>0</v>
      </c>
      <c r="J185" s="61">
        <v>0</v>
      </c>
      <c r="K185" s="61">
        <v>0</v>
      </c>
      <c r="L185" s="61">
        <v>0</v>
      </c>
      <c r="M185" s="61">
        <v>0</v>
      </c>
      <c r="N185" s="61">
        <v>0</v>
      </c>
      <c r="O185" s="61">
        <v>0</v>
      </c>
      <c r="P185" s="61">
        <v>0</v>
      </c>
      <c r="Q185" s="61">
        <v>0</v>
      </c>
      <c r="R185" s="61">
        <v>0</v>
      </c>
      <c r="S185" s="61">
        <v>0</v>
      </c>
      <c r="T185" s="61">
        <v>0</v>
      </c>
      <c r="U185" s="61">
        <v>0</v>
      </c>
      <c r="V185" s="61">
        <v>0</v>
      </c>
      <c r="W185" s="61">
        <v>0</v>
      </c>
      <c r="X185" s="61">
        <v>0</v>
      </c>
      <c r="Y185" s="61">
        <v>0</v>
      </c>
      <c r="Z185" s="61">
        <v>0</v>
      </c>
      <c r="AA185" s="61">
        <v>0</v>
      </c>
      <c r="AB185" s="61">
        <v>0</v>
      </c>
      <c r="AC185" s="61">
        <v>0</v>
      </c>
      <c r="AD185" s="61">
        <v>0</v>
      </c>
      <c r="AE185" s="61">
        <v>0</v>
      </c>
      <c r="AF185" s="61">
        <v>0</v>
      </c>
      <c r="AG185" s="61">
        <v>0</v>
      </c>
      <c r="AH185" s="61">
        <v>0</v>
      </c>
      <c r="AI185" s="61">
        <v>0</v>
      </c>
      <c r="AJ185" s="61">
        <v>0</v>
      </c>
      <c r="AK185" s="61">
        <v>0</v>
      </c>
      <c r="AL185" s="61">
        <v>0</v>
      </c>
      <c r="AM185" s="61">
        <v>0</v>
      </c>
      <c r="AN185" s="61">
        <v>0</v>
      </c>
      <c r="AO185" s="61">
        <v>0</v>
      </c>
      <c r="AP185" s="61">
        <v>0</v>
      </c>
      <c r="AQ185" s="61">
        <f t="shared" si="2"/>
        <v>35772802.699999996</v>
      </c>
      <c r="AT185" s="33"/>
    </row>
    <row r="186" spans="1:46" ht="33" customHeight="1">
      <c r="A186" s="345">
        <v>590</v>
      </c>
      <c r="B186" s="343" t="s">
        <v>1289</v>
      </c>
      <c r="C186" s="344" t="s">
        <v>3604</v>
      </c>
      <c r="D186" s="61">
        <v>0</v>
      </c>
      <c r="E186" s="61">
        <v>0</v>
      </c>
      <c r="F186" s="61">
        <v>0</v>
      </c>
      <c r="G186" s="61">
        <v>14358.68</v>
      </c>
      <c r="H186" s="61">
        <v>0</v>
      </c>
      <c r="I186" s="61">
        <v>0</v>
      </c>
      <c r="J186" s="61">
        <v>0</v>
      </c>
      <c r="K186" s="61">
        <v>0</v>
      </c>
      <c r="L186" s="61">
        <v>0</v>
      </c>
      <c r="M186" s="61">
        <v>0</v>
      </c>
      <c r="N186" s="61">
        <v>0</v>
      </c>
      <c r="O186" s="61">
        <v>0</v>
      </c>
      <c r="P186" s="61">
        <v>0</v>
      </c>
      <c r="Q186" s="61">
        <v>0</v>
      </c>
      <c r="R186" s="61">
        <v>0</v>
      </c>
      <c r="S186" s="61">
        <v>0</v>
      </c>
      <c r="T186" s="61">
        <v>0</v>
      </c>
      <c r="U186" s="61">
        <v>0</v>
      </c>
      <c r="V186" s="61">
        <v>0</v>
      </c>
      <c r="W186" s="61">
        <v>0</v>
      </c>
      <c r="X186" s="61">
        <v>0</v>
      </c>
      <c r="Y186" s="61">
        <v>0</v>
      </c>
      <c r="Z186" s="61">
        <v>0</v>
      </c>
      <c r="AA186" s="61">
        <v>0</v>
      </c>
      <c r="AB186" s="61">
        <v>0</v>
      </c>
      <c r="AC186" s="61">
        <v>0</v>
      </c>
      <c r="AD186" s="61">
        <v>0</v>
      </c>
      <c r="AE186" s="61">
        <v>0</v>
      </c>
      <c r="AF186" s="61">
        <v>0</v>
      </c>
      <c r="AG186" s="61">
        <v>0</v>
      </c>
      <c r="AH186" s="61">
        <v>0</v>
      </c>
      <c r="AI186" s="61">
        <v>0</v>
      </c>
      <c r="AJ186" s="61">
        <v>0</v>
      </c>
      <c r="AK186" s="61">
        <v>0</v>
      </c>
      <c r="AL186" s="61">
        <v>0</v>
      </c>
      <c r="AM186" s="61">
        <v>0</v>
      </c>
      <c r="AN186" s="61">
        <v>0</v>
      </c>
      <c r="AO186" s="61">
        <v>0</v>
      </c>
      <c r="AP186" s="61">
        <v>0</v>
      </c>
      <c r="AQ186" s="61">
        <f t="shared" si="2"/>
        <v>14358.68</v>
      </c>
      <c r="AT186" s="33"/>
    </row>
    <row r="187" spans="1:46" ht="33" customHeight="1">
      <c r="A187" s="32">
        <v>591</v>
      </c>
      <c r="B187" s="343" t="s">
        <v>676</v>
      </c>
      <c r="C187" s="344" t="s">
        <v>673</v>
      </c>
      <c r="D187" s="61">
        <v>0</v>
      </c>
      <c r="E187" s="61">
        <v>0</v>
      </c>
      <c r="F187" s="61">
        <v>9346.4999999999418</v>
      </c>
      <c r="G187" s="61">
        <v>1676917.58</v>
      </c>
      <c r="H187" s="61">
        <v>0</v>
      </c>
      <c r="I187" s="61">
        <v>0</v>
      </c>
      <c r="J187" s="61">
        <v>0</v>
      </c>
      <c r="K187" s="61">
        <v>0</v>
      </c>
      <c r="L187" s="61">
        <v>0</v>
      </c>
      <c r="M187" s="61">
        <v>0</v>
      </c>
      <c r="N187" s="61">
        <v>0</v>
      </c>
      <c r="O187" s="61">
        <v>0</v>
      </c>
      <c r="P187" s="61">
        <v>0</v>
      </c>
      <c r="Q187" s="61">
        <v>0</v>
      </c>
      <c r="R187" s="61">
        <v>0</v>
      </c>
      <c r="S187" s="61">
        <v>0</v>
      </c>
      <c r="T187" s="61">
        <v>0</v>
      </c>
      <c r="U187" s="61">
        <v>0</v>
      </c>
      <c r="V187" s="61">
        <v>0</v>
      </c>
      <c r="W187" s="61">
        <v>0</v>
      </c>
      <c r="X187" s="61">
        <v>0</v>
      </c>
      <c r="Y187" s="61">
        <v>0</v>
      </c>
      <c r="Z187" s="61">
        <v>0</v>
      </c>
      <c r="AA187" s="61">
        <v>0</v>
      </c>
      <c r="AB187" s="61">
        <v>0</v>
      </c>
      <c r="AC187" s="61">
        <v>0</v>
      </c>
      <c r="AD187" s="61">
        <v>0</v>
      </c>
      <c r="AE187" s="61">
        <v>0</v>
      </c>
      <c r="AF187" s="61">
        <v>0</v>
      </c>
      <c r="AG187" s="61">
        <v>0</v>
      </c>
      <c r="AH187" s="61">
        <v>0</v>
      </c>
      <c r="AI187" s="61">
        <v>0</v>
      </c>
      <c r="AJ187" s="61">
        <v>0</v>
      </c>
      <c r="AK187" s="61">
        <v>0</v>
      </c>
      <c r="AL187" s="61">
        <v>0</v>
      </c>
      <c r="AM187" s="61">
        <v>0</v>
      </c>
      <c r="AN187" s="61">
        <v>0</v>
      </c>
      <c r="AO187" s="61">
        <v>0</v>
      </c>
      <c r="AP187" s="61">
        <v>0</v>
      </c>
      <c r="AQ187" s="61">
        <f t="shared" si="2"/>
        <v>1686264.08</v>
      </c>
      <c r="AT187" s="33"/>
    </row>
    <row r="188" spans="1:46" ht="33" customHeight="1">
      <c r="A188" s="32">
        <v>592</v>
      </c>
      <c r="B188" s="343" t="s">
        <v>617</v>
      </c>
      <c r="C188" s="344" t="s">
        <v>3605</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1">
        <v>0</v>
      </c>
      <c r="U188" s="61">
        <v>0</v>
      </c>
      <c r="V188" s="61">
        <v>0</v>
      </c>
      <c r="W188" s="61">
        <v>0</v>
      </c>
      <c r="X188" s="61">
        <v>0</v>
      </c>
      <c r="Y188" s="61">
        <v>0</v>
      </c>
      <c r="Z188" s="61">
        <v>0</v>
      </c>
      <c r="AA188" s="61">
        <v>0</v>
      </c>
      <c r="AB188" s="61">
        <v>0</v>
      </c>
      <c r="AC188" s="61">
        <v>0</v>
      </c>
      <c r="AD188" s="61">
        <v>0</v>
      </c>
      <c r="AE188" s="61">
        <v>0</v>
      </c>
      <c r="AF188" s="61">
        <v>0</v>
      </c>
      <c r="AG188" s="61">
        <v>0</v>
      </c>
      <c r="AH188" s="61">
        <v>0</v>
      </c>
      <c r="AI188" s="61">
        <v>0</v>
      </c>
      <c r="AJ188" s="61">
        <v>0</v>
      </c>
      <c r="AK188" s="61">
        <v>0</v>
      </c>
      <c r="AL188" s="61">
        <v>0</v>
      </c>
      <c r="AM188" s="61">
        <v>0</v>
      </c>
      <c r="AN188" s="61">
        <v>0</v>
      </c>
      <c r="AO188" s="61">
        <v>0</v>
      </c>
      <c r="AP188" s="61">
        <v>0</v>
      </c>
      <c r="AQ188" s="61">
        <f t="shared" si="2"/>
        <v>0</v>
      </c>
      <c r="AT188" s="33"/>
    </row>
    <row r="189" spans="1:46" ht="33" customHeight="1">
      <c r="A189" s="32">
        <v>593</v>
      </c>
      <c r="B189" s="343" t="s">
        <v>1290</v>
      </c>
      <c r="C189" s="344" t="s">
        <v>1440</v>
      </c>
      <c r="D189" s="61">
        <v>0</v>
      </c>
      <c r="E189" s="61">
        <v>0</v>
      </c>
      <c r="F189" s="61">
        <v>0</v>
      </c>
      <c r="G189" s="61">
        <v>164.32</v>
      </c>
      <c r="H189" s="61">
        <v>0</v>
      </c>
      <c r="I189" s="61">
        <v>0</v>
      </c>
      <c r="J189" s="61">
        <v>0</v>
      </c>
      <c r="K189" s="61">
        <v>0</v>
      </c>
      <c r="L189" s="61">
        <v>0</v>
      </c>
      <c r="M189" s="61">
        <v>50</v>
      </c>
      <c r="N189" s="61">
        <v>0</v>
      </c>
      <c r="O189" s="61">
        <v>0</v>
      </c>
      <c r="P189" s="61">
        <v>0</v>
      </c>
      <c r="Q189" s="61">
        <v>0</v>
      </c>
      <c r="R189" s="61">
        <v>0</v>
      </c>
      <c r="S189" s="61">
        <v>0</v>
      </c>
      <c r="T189" s="61">
        <v>0</v>
      </c>
      <c r="U189" s="61">
        <v>0</v>
      </c>
      <c r="V189" s="61">
        <v>0</v>
      </c>
      <c r="W189" s="61">
        <v>0</v>
      </c>
      <c r="X189" s="61">
        <v>0</v>
      </c>
      <c r="Y189" s="61">
        <v>0</v>
      </c>
      <c r="Z189" s="61">
        <v>0</v>
      </c>
      <c r="AA189" s="61">
        <v>0</v>
      </c>
      <c r="AB189" s="61">
        <v>0</v>
      </c>
      <c r="AC189" s="61">
        <v>0</v>
      </c>
      <c r="AD189" s="61">
        <v>0</v>
      </c>
      <c r="AE189" s="61">
        <v>0</v>
      </c>
      <c r="AF189" s="61">
        <v>0</v>
      </c>
      <c r="AG189" s="61">
        <v>0</v>
      </c>
      <c r="AH189" s="61">
        <v>0</v>
      </c>
      <c r="AI189" s="61">
        <v>0</v>
      </c>
      <c r="AJ189" s="61">
        <v>0</v>
      </c>
      <c r="AK189" s="61">
        <v>0</v>
      </c>
      <c r="AL189" s="61">
        <v>0</v>
      </c>
      <c r="AM189" s="61">
        <v>0</v>
      </c>
      <c r="AN189" s="61">
        <v>0</v>
      </c>
      <c r="AO189" s="61">
        <v>0</v>
      </c>
      <c r="AP189" s="61">
        <v>0</v>
      </c>
      <c r="AQ189" s="61">
        <f t="shared" si="2"/>
        <v>214.32</v>
      </c>
      <c r="AT189" s="33"/>
    </row>
    <row r="190" spans="1:46" ht="33" customHeight="1">
      <c r="A190" s="32">
        <v>594</v>
      </c>
      <c r="B190" s="343" t="s">
        <v>89</v>
      </c>
      <c r="C190" s="344" t="s">
        <v>3603</v>
      </c>
      <c r="D190" s="61">
        <v>0</v>
      </c>
      <c r="E190" s="61">
        <v>0</v>
      </c>
      <c r="F190" s="61">
        <v>766579.31999999983</v>
      </c>
      <c r="G190" s="61">
        <v>30018.43</v>
      </c>
      <c r="H190" s="61">
        <v>0</v>
      </c>
      <c r="I190" s="61">
        <v>0</v>
      </c>
      <c r="J190" s="61">
        <v>0</v>
      </c>
      <c r="K190" s="61">
        <v>0</v>
      </c>
      <c r="L190" s="61">
        <v>0</v>
      </c>
      <c r="M190" s="61">
        <v>0</v>
      </c>
      <c r="N190" s="61">
        <v>0</v>
      </c>
      <c r="O190" s="61">
        <v>0</v>
      </c>
      <c r="P190" s="61">
        <v>0</v>
      </c>
      <c r="Q190" s="61">
        <v>0</v>
      </c>
      <c r="R190" s="61">
        <v>0</v>
      </c>
      <c r="S190" s="61">
        <v>0</v>
      </c>
      <c r="T190" s="61">
        <v>0</v>
      </c>
      <c r="U190" s="61">
        <v>0</v>
      </c>
      <c r="V190" s="61">
        <v>0</v>
      </c>
      <c r="W190" s="61">
        <v>0</v>
      </c>
      <c r="X190" s="61">
        <v>0</v>
      </c>
      <c r="Y190" s="61">
        <v>0</v>
      </c>
      <c r="Z190" s="61">
        <v>0</v>
      </c>
      <c r="AA190" s="61">
        <v>0</v>
      </c>
      <c r="AB190" s="61">
        <v>0</v>
      </c>
      <c r="AC190" s="61">
        <v>0</v>
      </c>
      <c r="AD190" s="61">
        <v>0</v>
      </c>
      <c r="AE190" s="61">
        <v>0</v>
      </c>
      <c r="AF190" s="61">
        <v>0</v>
      </c>
      <c r="AG190" s="61">
        <v>0</v>
      </c>
      <c r="AH190" s="61">
        <v>0</v>
      </c>
      <c r="AI190" s="61">
        <v>0</v>
      </c>
      <c r="AJ190" s="61">
        <v>0</v>
      </c>
      <c r="AK190" s="61">
        <v>0</v>
      </c>
      <c r="AL190" s="61">
        <v>0</v>
      </c>
      <c r="AM190" s="61">
        <v>0</v>
      </c>
      <c r="AN190" s="61">
        <v>0</v>
      </c>
      <c r="AO190" s="61">
        <v>0</v>
      </c>
      <c r="AP190" s="61">
        <v>0</v>
      </c>
      <c r="AQ190" s="61">
        <f t="shared" si="2"/>
        <v>796597.74999999988</v>
      </c>
      <c r="AT190" s="33"/>
    </row>
    <row r="191" spans="1:46" ht="33" customHeight="1">
      <c r="A191" s="32">
        <v>595</v>
      </c>
      <c r="B191" s="343" t="s">
        <v>612</v>
      </c>
      <c r="C191" s="344" t="s">
        <v>651</v>
      </c>
      <c r="D191" s="61">
        <v>0</v>
      </c>
      <c r="E191" s="61">
        <v>0</v>
      </c>
      <c r="F191" s="61">
        <v>0</v>
      </c>
      <c r="G191" s="61">
        <v>80582.42</v>
      </c>
      <c r="H191" s="61">
        <v>0</v>
      </c>
      <c r="I191" s="61">
        <v>0</v>
      </c>
      <c r="J191" s="61">
        <v>0</v>
      </c>
      <c r="K191" s="61">
        <v>0</v>
      </c>
      <c r="L191" s="61">
        <v>0</v>
      </c>
      <c r="M191" s="61">
        <v>0</v>
      </c>
      <c r="N191" s="61">
        <v>0</v>
      </c>
      <c r="O191" s="61">
        <v>0</v>
      </c>
      <c r="P191" s="61">
        <v>0</v>
      </c>
      <c r="Q191" s="61">
        <v>0</v>
      </c>
      <c r="R191" s="61">
        <v>0</v>
      </c>
      <c r="S191" s="61">
        <v>0</v>
      </c>
      <c r="T191" s="61">
        <v>0</v>
      </c>
      <c r="U191" s="61">
        <v>0</v>
      </c>
      <c r="V191" s="61">
        <v>0</v>
      </c>
      <c r="W191" s="61">
        <v>0</v>
      </c>
      <c r="X191" s="61">
        <v>0</v>
      </c>
      <c r="Y191" s="61">
        <v>0</v>
      </c>
      <c r="Z191" s="61">
        <v>0</v>
      </c>
      <c r="AA191" s="61">
        <v>0</v>
      </c>
      <c r="AB191" s="61">
        <v>0</v>
      </c>
      <c r="AC191" s="61">
        <v>0</v>
      </c>
      <c r="AD191" s="61">
        <v>0</v>
      </c>
      <c r="AE191" s="61">
        <v>0</v>
      </c>
      <c r="AF191" s="61">
        <v>0</v>
      </c>
      <c r="AG191" s="61">
        <v>0</v>
      </c>
      <c r="AH191" s="61">
        <v>0</v>
      </c>
      <c r="AI191" s="61">
        <v>0</v>
      </c>
      <c r="AJ191" s="61">
        <v>0</v>
      </c>
      <c r="AK191" s="61">
        <v>0</v>
      </c>
      <c r="AL191" s="61">
        <v>0</v>
      </c>
      <c r="AM191" s="61">
        <v>0</v>
      </c>
      <c r="AN191" s="61">
        <v>0</v>
      </c>
      <c r="AO191" s="61">
        <v>0</v>
      </c>
      <c r="AP191" s="61">
        <v>0</v>
      </c>
      <c r="AQ191" s="61">
        <f t="shared" si="2"/>
        <v>80582.42</v>
      </c>
      <c r="AT191" s="33"/>
    </row>
    <row r="192" spans="1:46" ht="33" customHeight="1">
      <c r="A192" s="32">
        <v>596</v>
      </c>
      <c r="B192" s="343" t="s">
        <v>1250</v>
      </c>
      <c r="C192" s="344" t="s">
        <v>673</v>
      </c>
      <c r="D192" s="61">
        <v>0</v>
      </c>
      <c r="E192" s="61">
        <v>0</v>
      </c>
      <c r="F192" s="61">
        <v>0</v>
      </c>
      <c r="G192" s="61">
        <v>0</v>
      </c>
      <c r="H192" s="61">
        <v>0</v>
      </c>
      <c r="I192" s="61">
        <v>0</v>
      </c>
      <c r="J192" s="61">
        <v>0</v>
      </c>
      <c r="K192" s="61">
        <v>51935.519999999997</v>
      </c>
      <c r="L192" s="61">
        <v>0</v>
      </c>
      <c r="M192" s="61">
        <v>0</v>
      </c>
      <c r="N192" s="61">
        <v>0</v>
      </c>
      <c r="O192" s="61">
        <v>0</v>
      </c>
      <c r="P192" s="61">
        <v>0</v>
      </c>
      <c r="Q192" s="61">
        <v>0</v>
      </c>
      <c r="R192" s="61">
        <v>3918.77</v>
      </c>
      <c r="S192" s="61">
        <v>0</v>
      </c>
      <c r="T192" s="61">
        <v>0</v>
      </c>
      <c r="U192" s="61">
        <v>0</v>
      </c>
      <c r="V192" s="61">
        <v>0</v>
      </c>
      <c r="W192" s="61">
        <v>0</v>
      </c>
      <c r="X192" s="61">
        <v>0</v>
      </c>
      <c r="Y192" s="61">
        <v>2056.02</v>
      </c>
      <c r="Z192" s="61">
        <v>0</v>
      </c>
      <c r="AA192" s="61">
        <v>0</v>
      </c>
      <c r="AB192" s="61">
        <v>0</v>
      </c>
      <c r="AC192" s="61">
        <v>0</v>
      </c>
      <c r="AD192" s="61">
        <v>0</v>
      </c>
      <c r="AE192" s="61">
        <v>0</v>
      </c>
      <c r="AF192" s="61">
        <v>0</v>
      </c>
      <c r="AG192" s="61">
        <v>0</v>
      </c>
      <c r="AH192" s="61">
        <v>0</v>
      </c>
      <c r="AI192" s="61">
        <v>0</v>
      </c>
      <c r="AJ192" s="61">
        <v>0</v>
      </c>
      <c r="AK192" s="61">
        <v>0</v>
      </c>
      <c r="AL192" s="61">
        <v>0</v>
      </c>
      <c r="AM192" s="61">
        <v>0</v>
      </c>
      <c r="AN192" s="61">
        <v>0</v>
      </c>
      <c r="AO192" s="61">
        <v>0</v>
      </c>
      <c r="AP192" s="61">
        <v>0</v>
      </c>
      <c r="AQ192" s="61">
        <f t="shared" si="2"/>
        <v>57910.30999999999</v>
      </c>
      <c r="AT192" s="33"/>
    </row>
    <row r="193" spans="1:46" ht="33" customHeight="1">
      <c r="A193" s="32">
        <v>597</v>
      </c>
      <c r="B193" s="343" t="s">
        <v>679</v>
      </c>
      <c r="C193" s="344" t="s">
        <v>652</v>
      </c>
      <c r="D193" s="61">
        <v>0</v>
      </c>
      <c r="E193" s="61">
        <v>0</v>
      </c>
      <c r="F193" s="61">
        <v>0</v>
      </c>
      <c r="G193" s="61">
        <v>13902.18</v>
      </c>
      <c r="H193" s="61">
        <v>0</v>
      </c>
      <c r="I193" s="61">
        <v>0</v>
      </c>
      <c r="J193" s="61">
        <v>50</v>
      </c>
      <c r="K193" s="61">
        <v>0</v>
      </c>
      <c r="L193" s="61">
        <v>0</v>
      </c>
      <c r="M193" s="61">
        <v>450</v>
      </c>
      <c r="N193" s="61">
        <v>0</v>
      </c>
      <c r="O193" s="61">
        <v>0</v>
      </c>
      <c r="P193" s="61">
        <v>0</v>
      </c>
      <c r="Q193" s="61">
        <v>0</v>
      </c>
      <c r="R193" s="61">
        <v>0</v>
      </c>
      <c r="S193" s="61">
        <v>0</v>
      </c>
      <c r="T193" s="61">
        <v>0</v>
      </c>
      <c r="U193" s="61">
        <v>0</v>
      </c>
      <c r="V193" s="61">
        <v>0</v>
      </c>
      <c r="W193" s="61">
        <v>0</v>
      </c>
      <c r="X193" s="61">
        <v>0</v>
      </c>
      <c r="Y193" s="61">
        <v>0</v>
      </c>
      <c r="Z193" s="61">
        <v>0</v>
      </c>
      <c r="AA193" s="61">
        <v>0</v>
      </c>
      <c r="AB193" s="61">
        <v>0</v>
      </c>
      <c r="AC193" s="61">
        <v>0</v>
      </c>
      <c r="AD193" s="61">
        <v>0</v>
      </c>
      <c r="AE193" s="61">
        <v>6183261</v>
      </c>
      <c r="AF193" s="61">
        <v>0</v>
      </c>
      <c r="AG193" s="61">
        <v>0</v>
      </c>
      <c r="AH193" s="61">
        <v>0</v>
      </c>
      <c r="AI193" s="61">
        <v>0</v>
      </c>
      <c r="AJ193" s="61">
        <v>0</v>
      </c>
      <c r="AK193" s="61">
        <v>0</v>
      </c>
      <c r="AL193" s="61">
        <v>0</v>
      </c>
      <c r="AM193" s="61">
        <v>0</v>
      </c>
      <c r="AN193" s="61">
        <v>0</v>
      </c>
      <c r="AO193" s="61">
        <v>0</v>
      </c>
      <c r="AP193" s="61">
        <v>0</v>
      </c>
      <c r="AQ193" s="61">
        <f t="shared" si="2"/>
        <v>6197663.1799999997</v>
      </c>
      <c r="AT193" s="33"/>
    </row>
    <row r="194" spans="1:46" ht="33" customHeight="1">
      <c r="A194" s="32">
        <v>598</v>
      </c>
      <c r="B194" s="343" t="s">
        <v>674</v>
      </c>
      <c r="C194" s="344" t="s">
        <v>651</v>
      </c>
      <c r="D194" s="61">
        <v>0</v>
      </c>
      <c r="E194" s="61">
        <v>0</v>
      </c>
      <c r="F194" s="61">
        <v>0</v>
      </c>
      <c r="G194" s="61">
        <v>6047.92</v>
      </c>
      <c r="H194" s="61">
        <v>0</v>
      </c>
      <c r="I194" s="61">
        <v>0</v>
      </c>
      <c r="J194" s="61">
        <v>0</v>
      </c>
      <c r="K194" s="61">
        <v>0</v>
      </c>
      <c r="L194" s="61">
        <v>0</v>
      </c>
      <c r="M194" s="61">
        <v>0</v>
      </c>
      <c r="N194" s="61">
        <v>0</v>
      </c>
      <c r="O194" s="61">
        <v>0</v>
      </c>
      <c r="P194" s="61">
        <v>0</v>
      </c>
      <c r="Q194" s="61">
        <v>0</v>
      </c>
      <c r="R194" s="61">
        <v>0</v>
      </c>
      <c r="S194" s="61">
        <v>0</v>
      </c>
      <c r="T194" s="61">
        <v>0</v>
      </c>
      <c r="U194" s="61">
        <v>0</v>
      </c>
      <c r="V194" s="61">
        <v>0</v>
      </c>
      <c r="W194" s="61">
        <v>0</v>
      </c>
      <c r="X194" s="61">
        <v>0</v>
      </c>
      <c r="Y194" s="61">
        <v>2891124.84</v>
      </c>
      <c r="Z194" s="61">
        <v>0</v>
      </c>
      <c r="AA194" s="61">
        <v>0</v>
      </c>
      <c r="AB194" s="61">
        <v>0</v>
      </c>
      <c r="AC194" s="61">
        <v>0</v>
      </c>
      <c r="AD194" s="61">
        <v>0</v>
      </c>
      <c r="AE194" s="61">
        <v>0</v>
      </c>
      <c r="AF194" s="61">
        <v>0</v>
      </c>
      <c r="AG194" s="61">
        <v>0</v>
      </c>
      <c r="AH194" s="61">
        <v>0</v>
      </c>
      <c r="AI194" s="61">
        <v>0</v>
      </c>
      <c r="AJ194" s="61">
        <v>0</v>
      </c>
      <c r="AK194" s="61">
        <v>0</v>
      </c>
      <c r="AL194" s="61">
        <v>0</v>
      </c>
      <c r="AM194" s="61">
        <v>0</v>
      </c>
      <c r="AN194" s="61">
        <v>0</v>
      </c>
      <c r="AO194" s="61">
        <v>0</v>
      </c>
      <c r="AP194" s="61">
        <v>0</v>
      </c>
      <c r="AQ194" s="61">
        <f t="shared" si="2"/>
        <v>2897172.76</v>
      </c>
      <c r="AT194" s="33"/>
    </row>
    <row r="195" spans="1:46" ht="33" customHeight="1">
      <c r="A195" s="32">
        <v>599</v>
      </c>
      <c r="B195" s="343" t="s">
        <v>1251</v>
      </c>
      <c r="C195" s="344" t="s">
        <v>3607</v>
      </c>
      <c r="D195" s="61">
        <v>0</v>
      </c>
      <c r="E195" s="61">
        <v>0</v>
      </c>
      <c r="F195" s="61">
        <v>326047.2</v>
      </c>
      <c r="G195" s="61">
        <v>57021.039999999994</v>
      </c>
      <c r="H195" s="61">
        <v>0</v>
      </c>
      <c r="I195" s="61">
        <v>0</v>
      </c>
      <c r="J195" s="61">
        <v>0</v>
      </c>
      <c r="K195" s="61">
        <v>9330973.0199999996</v>
      </c>
      <c r="L195" s="61">
        <v>0</v>
      </c>
      <c r="M195" s="61">
        <v>0</v>
      </c>
      <c r="N195" s="61">
        <v>0</v>
      </c>
      <c r="O195" s="61">
        <v>0</v>
      </c>
      <c r="P195" s="61">
        <v>0</v>
      </c>
      <c r="Q195" s="61">
        <v>0</v>
      </c>
      <c r="R195" s="61">
        <v>0</v>
      </c>
      <c r="S195" s="61">
        <v>0</v>
      </c>
      <c r="T195" s="61">
        <v>0</v>
      </c>
      <c r="U195" s="61">
        <v>0</v>
      </c>
      <c r="V195" s="61">
        <v>0</v>
      </c>
      <c r="W195" s="61">
        <v>0</v>
      </c>
      <c r="X195" s="61">
        <v>0</v>
      </c>
      <c r="Y195" s="61">
        <v>0</v>
      </c>
      <c r="Z195" s="61">
        <v>0</v>
      </c>
      <c r="AA195" s="61">
        <v>0</v>
      </c>
      <c r="AB195" s="61">
        <v>0</v>
      </c>
      <c r="AC195" s="61">
        <v>0</v>
      </c>
      <c r="AD195" s="61">
        <v>0</v>
      </c>
      <c r="AE195" s="61">
        <v>0</v>
      </c>
      <c r="AF195" s="61">
        <v>0</v>
      </c>
      <c r="AG195" s="61">
        <v>0</v>
      </c>
      <c r="AH195" s="61">
        <v>0</v>
      </c>
      <c r="AI195" s="61">
        <v>0</v>
      </c>
      <c r="AJ195" s="61">
        <v>0</v>
      </c>
      <c r="AK195" s="61">
        <v>0</v>
      </c>
      <c r="AL195" s="61">
        <v>0</v>
      </c>
      <c r="AM195" s="61">
        <v>0</v>
      </c>
      <c r="AN195" s="61">
        <v>0</v>
      </c>
      <c r="AO195" s="61">
        <v>0</v>
      </c>
      <c r="AP195" s="61">
        <v>0</v>
      </c>
      <c r="AQ195" s="61">
        <f t="shared" si="2"/>
        <v>9714041.2599999998</v>
      </c>
      <c r="AT195" s="33"/>
    </row>
    <row r="196" spans="1:46" ht="15" customHeight="1">
      <c r="A196" s="32">
        <v>600</v>
      </c>
      <c r="B196" s="343" t="s">
        <v>1291</v>
      </c>
      <c r="C196" s="344">
        <v>0</v>
      </c>
      <c r="D196" s="61">
        <v>0</v>
      </c>
      <c r="E196" s="61">
        <v>0</v>
      </c>
      <c r="F196" s="61">
        <v>0</v>
      </c>
      <c r="G196" s="61">
        <v>0</v>
      </c>
      <c r="H196" s="61">
        <v>0</v>
      </c>
      <c r="I196" s="61">
        <v>0</v>
      </c>
      <c r="J196" s="61">
        <v>0</v>
      </c>
      <c r="K196" s="61">
        <v>0</v>
      </c>
      <c r="L196" s="61">
        <v>0</v>
      </c>
      <c r="M196" s="61">
        <v>0</v>
      </c>
      <c r="N196" s="61">
        <v>0</v>
      </c>
      <c r="O196" s="61">
        <v>0</v>
      </c>
      <c r="P196" s="61">
        <v>0</v>
      </c>
      <c r="Q196" s="61">
        <v>0</v>
      </c>
      <c r="R196" s="61">
        <v>0</v>
      </c>
      <c r="S196" s="61">
        <v>0</v>
      </c>
      <c r="T196" s="61">
        <v>0</v>
      </c>
      <c r="U196" s="61">
        <v>0</v>
      </c>
      <c r="V196" s="61">
        <v>0</v>
      </c>
      <c r="W196" s="61">
        <v>0</v>
      </c>
      <c r="X196" s="61">
        <v>0</v>
      </c>
      <c r="Y196" s="61">
        <v>0</v>
      </c>
      <c r="Z196" s="61">
        <v>0</v>
      </c>
      <c r="AA196" s="61">
        <v>0</v>
      </c>
      <c r="AB196" s="61">
        <v>0</v>
      </c>
      <c r="AC196" s="61">
        <v>0</v>
      </c>
      <c r="AD196" s="61">
        <v>0</v>
      </c>
      <c r="AE196" s="61">
        <v>0</v>
      </c>
      <c r="AF196" s="61">
        <v>0</v>
      </c>
      <c r="AG196" s="61">
        <v>0</v>
      </c>
      <c r="AH196" s="61">
        <v>0</v>
      </c>
      <c r="AI196" s="61">
        <v>0</v>
      </c>
      <c r="AJ196" s="61">
        <v>0</v>
      </c>
      <c r="AK196" s="61">
        <v>0</v>
      </c>
      <c r="AL196" s="61">
        <v>0</v>
      </c>
      <c r="AM196" s="61">
        <v>0</v>
      </c>
      <c r="AN196" s="61">
        <v>0</v>
      </c>
      <c r="AO196" s="61">
        <v>0</v>
      </c>
      <c r="AP196" s="61">
        <v>0</v>
      </c>
      <c r="AQ196" s="61">
        <f t="shared" si="2"/>
        <v>0</v>
      </c>
      <c r="AT196" s="33"/>
    </row>
    <row r="197" spans="1:46" ht="33" customHeight="1">
      <c r="A197" s="32">
        <v>633</v>
      </c>
      <c r="B197" s="343" t="s">
        <v>174</v>
      </c>
      <c r="C197" s="344" t="s">
        <v>3604</v>
      </c>
      <c r="D197" s="61">
        <v>0</v>
      </c>
      <c r="E197" s="61">
        <v>0</v>
      </c>
      <c r="F197" s="61">
        <v>0</v>
      </c>
      <c r="G197" s="61">
        <v>0</v>
      </c>
      <c r="H197" s="61">
        <v>0</v>
      </c>
      <c r="I197" s="61">
        <v>0</v>
      </c>
      <c r="J197" s="61">
        <v>0</v>
      </c>
      <c r="K197" s="61">
        <v>0</v>
      </c>
      <c r="L197" s="61">
        <v>0</v>
      </c>
      <c r="M197" s="61">
        <v>0</v>
      </c>
      <c r="N197" s="61">
        <v>0</v>
      </c>
      <c r="O197" s="61">
        <v>0</v>
      </c>
      <c r="P197" s="61">
        <v>0</v>
      </c>
      <c r="Q197" s="61">
        <v>0</v>
      </c>
      <c r="R197" s="61">
        <v>0</v>
      </c>
      <c r="S197" s="61">
        <v>0</v>
      </c>
      <c r="T197" s="61">
        <v>0</v>
      </c>
      <c r="U197" s="61">
        <v>0</v>
      </c>
      <c r="V197" s="61">
        <v>0</v>
      </c>
      <c r="W197" s="61">
        <v>0</v>
      </c>
      <c r="X197" s="61">
        <v>0</v>
      </c>
      <c r="Y197" s="61">
        <v>0</v>
      </c>
      <c r="Z197" s="61">
        <v>0</v>
      </c>
      <c r="AA197" s="61">
        <v>0</v>
      </c>
      <c r="AB197" s="61">
        <v>0</v>
      </c>
      <c r="AC197" s="61">
        <v>0</v>
      </c>
      <c r="AD197" s="61">
        <v>0</v>
      </c>
      <c r="AE197" s="61">
        <v>0</v>
      </c>
      <c r="AF197" s="61">
        <v>0</v>
      </c>
      <c r="AG197" s="61">
        <v>0</v>
      </c>
      <c r="AH197" s="61">
        <v>0</v>
      </c>
      <c r="AI197" s="61">
        <v>0</v>
      </c>
      <c r="AJ197" s="61">
        <v>0</v>
      </c>
      <c r="AK197" s="61">
        <v>0</v>
      </c>
      <c r="AL197" s="61">
        <v>0</v>
      </c>
      <c r="AM197" s="61">
        <v>0</v>
      </c>
      <c r="AN197" s="61">
        <v>0</v>
      </c>
      <c r="AO197" s="61">
        <v>0</v>
      </c>
      <c r="AP197" s="61">
        <v>0</v>
      </c>
      <c r="AQ197" s="61">
        <f t="shared" si="2"/>
        <v>0</v>
      </c>
      <c r="AT197" s="33"/>
    </row>
    <row r="198" spans="1:46" ht="33" customHeight="1">
      <c r="A198" s="32">
        <v>634</v>
      </c>
      <c r="B198" s="343" t="s">
        <v>175</v>
      </c>
      <c r="C198" s="344" t="s">
        <v>3605</v>
      </c>
      <c r="D198" s="61">
        <v>0</v>
      </c>
      <c r="E198" s="61">
        <v>0</v>
      </c>
      <c r="F198" s="61">
        <v>0</v>
      </c>
      <c r="G198" s="61">
        <v>0</v>
      </c>
      <c r="H198" s="61">
        <v>0</v>
      </c>
      <c r="I198" s="61">
        <v>0</v>
      </c>
      <c r="J198" s="61">
        <v>0</v>
      </c>
      <c r="K198" s="61">
        <v>0</v>
      </c>
      <c r="L198" s="61">
        <v>0</v>
      </c>
      <c r="M198" s="61">
        <v>0</v>
      </c>
      <c r="N198" s="61">
        <v>0</v>
      </c>
      <c r="O198" s="61">
        <v>0</v>
      </c>
      <c r="P198" s="61">
        <v>0</v>
      </c>
      <c r="Q198" s="61">
        <v>0</v>
      </c>
      <c r="R198" s="61">
        <v>0</v>
      </c>
      <c r="S198" s="61">
        <v>0</v>
      </c>
      <c r="T198" s="61">
        <v>0</v>
      </c>
      <c r="U198" s="61">
        <v>0</v>
      </c>
      <c r="V198" s="61">
        <v>0</v>
      </c>
      <c r="W198" s="61">
        <v>0</v>
      </c>
      <c r="X198" s="61">
        <v>0</v>
      </c>
      <c r="Y198" s="61">
        <v>0</v>
      </c>
      <c r="Z198" s="61">
        <v>0</v>
      </c>
      <c r="AA198" s="61">
        <v>0</v>
      </c>
      <c r="AB198" s="61">
        <v>0</v>
      </c>
      <c r="AC198" s="61">
        <v>0</v>
      </c>
      <c r="AD198" s="61">
        <v>0</v>
      </c>
      <c r="AE198" s="61">
        <v>0</v>
      </c>
      <c r="AF198" s="61">
        <v>0</v>
      </c>
      <c r="AG198" s="61">
        <v>0</v>
      </c>
      <c r="AH198" s="61">
        <v>0</v>
      </c>
      <c r="AI198" s="61">
        <v>0</v>
      </c>
      <c r="AJ198" s="61">
        <v>0</v>
      </c>
      <c r="AK198" s="61">
        <v>0</v>
      </c>
      <c r="AL198" s="61">
        <v>0</v>
      </c>
      <c r="AM198" s="61">
        <v>0</v>
      </c>
      <c r="AN198" s="61">
        <v>0</v>
      </c>
      <c r="AO198" s="61">
        <v>0</v>
      </c>
      <c r="AP198" s="61">
        <v>0</v>
      </c>
      <c r="AQ198" s="61">
        <f t="shared" si="2"/>
        <v>0</v>
      </c>
      <c r="AT198" s="33"/>
    </row>
    <row r="199" spans="1:46" ht="33" customHeight="1">
      <c r="A199" s="32">
        <v>650</v>
      </c>
      <c r="B199" s="343" t="s">
        <v>176</v>
      </c>
      <c r="C199" s="344" t="s">
        <v>652</v>
      </c>
      <c r="D199" s="61">
        <v>0</v>
      </c>
      <c r="E199" s="61">
        <v>0</v>
      </c>
      <c r="F199" s="61">
        <v>0</v>
      </c>
      <c r="G199" s="61">
        <v>337683.89</v>
      </c>
      <c r="H199" s="61">
        <v>0</v>
      </c>
      <c r="I199" s="61">
        <v>0</v>
      </c>
      <c r="J199" s="61">
        <v>0</v>
      </c>
      <c r="K199" s="61">
        <v>0</v>
      </c>
      <c r="L199" s="61">
        <v>0</v>
      </c>
      <c r="M199" s="61">
        <v>0</v>
      </c>
      <c r="N199" s="61">
        <v>0</v>
      </c>
      <c r="O199" s="61">
        <v>0</v>
      </c>
      <c r="P199" s="61">
        <v>0</v>
      </c>
      <c r="Q199" s="61">
        <v>0</v>
      </c>
      <c r="R199" s="61">
        <v>0</v>
      </c>
      <c r="S199" s="61">
        <v>0</v>
      </c>
      <c r="T199" s="61">
        <v>0</v>
      </c>
      <c r="U199" s="61">
        <v>0</v>
      </c>
      <c r="V199" s="61">
        <v>0</v>
      </c>
      <c r="W199" s="61">
        <v>0</v>
      </c>
      <c r="X199" s="61">
        <v>0</v>
      </c>
      <c r="Y199" s="61">
        <v>0</v>
      </c>
      <c r="Z199" s="61">
        <v>0</v>
      </c>
      <c r="AA199" s="61">
        <v>0</v>
      </c>
      <c r="AB199" s="61">
        <v>0</v>
      </c>
      <c r="AC199" s="61">
        <v>0</v>
      </c>
      <c r="AD199" s="61">
        <v>0</v>
      </c>
      <c r="AE199" s="61">
        <v>0</v>
      </c>
      <c r="AF199" s="61">
        <v>0</v>
      </c>
      <c r="AG199" s="61">
        <v>0</v>
      </c>
      <c r="AH199" s="61">
        <v>0</v>
      </c>
      <c r="AI199" s="61">
        <v>0</v>
      </c>
      <c r="AJ199" s="61">
        <v>0</v>
      </c>
      <c r="AK199" s="61">
        <v>0</v>
      </c>
      <c r="AL199" s="61">
        <v>0</v>
      </c>
      <c r="AM199" s="61">
        <v>0</v>
      </c>
      <c r="AN199" s="61">
        <v>0</v>
      </c>
      <c r="AO199" s="61">
        <v>0</v>
      </c>
      <c r="AP199" s="61">
        <v>0</v>
      </c>
      <c r="AQ199" s="61">
        <f t="shared" si="2"/>
        <v>337683.89</v>
      </c>
      <c r="AT199" s="33"/>
    </row>
    <row r="200" spans="1:46" ht="33" customHeight="1">
      <c r="A200" s="32">
        <v>660</v>
      </c>
      <c r="B200" s="343" t="s">
        <v>177</v>
      </c>
      <c r="C200" s="344" t="s">
        <v>652</v>
      </c>
      <c r="D200" s="61">
        <v>0</v>
      </c>
      <c r="E200" s="61">
        <v>0</v>
      </c>
      <c r="F200" s="61">
        <v>7614469.5499999998</v>
      </c>
      <c r="G200" s="61">
        <v>18085.120000000003</v>
      </c>
      <c r="H200" s="61">
        <v>0</v>
      </c>
      <c r="I200" s="61">
        <v>0</v>
      </c>
      <c r="J200" s="61">
        <v>0</v>
      </c>
      <c r="K200" s="61">
        <v>1388716.91</v>
      </c>
      <c r="L200" s="61">
        <v>0</v>
      </c>
      <c r="M200" s="61">
        <v>0</v>
      </c>
      <c r="N200" s="61">
        <v>0</v>
      </c>
      <c r="O200" s="61">
        <v>0</v>
      </c>
      <c r="P200" s="61">
        <v>0</v>
      </c>
      <c r="Q200" s="61">
        <v>0</v>
      </c>
      <c r="R200" s="61">
        <v>0</v>
      </c>
      <c r="S200" s="61">
        <v>0</v>
      </c>
      <c r="T200" s="61">
        <v>0</v>
      </c>
      <c r="U200" s="61">
        <v>0</v>
      </c>
      <c r="V200" s="61">
        <v>0</v>
      </c>
      <c r="W200" s="61">
        <v>0</v>
      </c>
      <c r="X200" s="61">
        <v>0</v>
      </c>
      <c r="Y200" s="61">
        <v>0</v>
      </c>
      <c r="Z200" s="61">
        <v>0</v>
      </c>
      <c r="AA200" s="61">
        <v>0</v>
      </c>
      <c r="AB200" s="61">
        <v>0</v>
      </c>
      <c r="AC200" s="61">
        <v>0</v>
      </c>
      <c r="AD200" s="61">
        <v>0</v>
      </c>
      <c r="AE200" s="61">
        <v>0</v>
      </c>
      <c r="AF200" s="61">
        <v>0</v>
      </c>
      <c r="AG200" s="61">
        <v>0</v>
      </c>
      <c r="AH200" s="61">
        <v>0</v>
      </c>
      <c r="AI200" s="61">
        <v>0</v>
      </c>
      <c r="AJ200" s="61">
        <v>0</v>
      </c>
      <c r="AK200" s="61">
        <v>0</v>
      </c>
      <c r="AL200" s="61">
        <v>0</v>
      </c>
      <c r="AM200" s="61">
        <v>0</v>
      </c>
      <c r="AN200" s="61">
        <v>0</v>
      </c>
      <c r="AO200" s="61">
        <v>0</v>
      </c>
      <c r="AP200" s="61">
        <v>0</v>
      </c>
      <c r="AQ200" s="61">
        <f t="shared" si="2"/>
        <v>9021271.5800000001</v>
      </c>
      <c r="AT200" s="33"/>
    </row>
    <row r="201" spans="1:46" ht="33" customHeight="1">
      <c r="A201" s="32">
        <v>661</v>
      </c>
      <c r="B201" s="343" t="s">
        <v>178</v>
      </c>
      <c r="C201" s="344" t="s">
        <v>645</v>
      </c>
      <c r="D201" s="61">
        <v>0</v>
      </c>
      <c r="E201" s="61">
        <v>0</v>
      </c>
      <c r="F201" s="61">
        <v>0</v>
      </c>
      <c r="G201" s="61">
        <v>42308.4</v>
      </c>
      <c r="H201" s="61">
        <v>0</v>
      </c>
      <c r="I201" s="61">
        <v>0</v>
      </c>
      <c r="J201" s="61">
        <v>0</v>
      </c>
      <c r="K201" s="61">
        <v>0</v>
      </c>
      <c r="L201" s="61">
        <v>0</v>
      </c>
      <c r="M201" s="61">
        <v>0</v>
      </c>
      <c r="N201" s="61">
        <v>0</v>
      </c>
      <c r="O201" s="61">
        <v>0</v>
      </c>
      <c r="P201" s="61">
        <v>0</v>
      </c>
      <c r="Q201" s="61">
        <v>0</v>
      </c>
      <c r="R201" s="61">
        <v>0</v>
      </c>
      <c r="S201" s="61">
        <v>0</v>
      </c>
      <c r="T201" s="61">
        <v>0</v>
      </c>
      <c r="U201" s="61">
        <v>0</v>
      </c>
      <c r="V201" s="61">
        <v>0</v>
      </c>
      <c r="W201" s="61">
        <v>0</v>
      </c>
      <c r="X201" s="61">
        <v>0</v>
      </c>
      <c r="Y201" s="61">
        <v>0</v>
      </c>
      <c r="Z201" s="61">
        <v>0</v>
      </c>
      <c r="AA201" s="61">
        <v>0</v>
      </c>
      <c r="AB201" s="61">
        <v>0</v>
      </c>
      <c r="AC201" s="61">
        <v>0</v>
      </c>
      <c r="AD201" s="61">
        <v>0</v>
      </c>
      <c r="AE201" s="61">
        <v>0</v>
      </c>
      <c r="AF201" s="61">
        <v>0</v>
      </c>
      <c r="AG201" s="61">
        <v>0</v>
      </c>
      <c r="AH201" s="61">
        <v>0</v>
      </c>
      <c r="AI201" s="61">
        <v>0</v>
      </c>
      <c r="AJ201" s="61">
        <v>0</v>
      </c>
      <c r="AK201" s="61">
        <v>0</v>
      </c>
      <c r="AL201" s="61">
        <v>0</v>
      </c>
      <c r="AM201" s="61">
        <v>0</v>
      </c>
      <c r="AN201" s="61">
        <v>0</v>
      </c>
      <c r="AO201" s="61">
        <v>0</v>
      </c>
      <c r="AP201" s="61">
        <v>0</v>
      </c>
      <c r="AQ201" s="61">
        <f t="shared" si="2"/>
        <v>42308.4</v>
      </c>
      <c r="AT201" s="33"/>
    </row>
    <row r="202" spans="1:46" ht="33" customHeight="1">
      <c r="A202" s="32">
        <v>670</v>
      </c>
      <c r="B202" s="343" t="s">
        <v>179</v>
      </c>
      <c r="C202" s="344" t="s">
        <v>3603</v>
      </c>
      <c r="D202" s="61">
        <v>0</v>
      </c>
      <c r="E202" s="61">
        <v>0</v>
      </c>
      <c r="F202" s="61">
        <v>2530424</v>
      </c>
      <c r="G202" s="61">
        <v>7309.4400000000005</v>
      </c>
      <c r="H202" s="61">
        <v>0</v>
      </c>
      <c r="I202" s="61">
        <v>0</v>
      </c>
      <c r="J202" s="61">
        <v>0</v>
      </c>
      <c r="K202" s="61">
        <v>0</v>
      </c>
      <c r="L202" s="61">
        <v>0</v>
      </c>
      <c r="M202" s="61">
        <v>0</v>
      </c>
      <c r="N202" s="61">
        <v>0</v>
      </c>
      <c r="O202" s="61">
        <v>0</v>
      </c>
      <c r="P202" s="61">
        <v>0</v>
      </c>
      <c r="Q202" s="61">
        <v>0</v>
      </c>
      <c r="R202" s="61">
        <v>0</v>
      </c>
      <c r="S202" s="61">
        <v>0</v>
      </c>
      <c r="T202" s="61">
        <v>0</v>
      </c>
      <c r="U202" s="61">
        <v>0</v>
      </c>
      <c r="V202" s="61">
        <v>0</v>
      </c>
      <c r="W202" s="61">
        <v>0</v>
      </c>
      <c r="X202" s="61">
        <v>0</v>
      </c>
      <c r="Y202" s="61">
        <v>0</v>
      </c>
      <c r="Z202" s="61">
        <v>0</v>
      </c>
      <c r="AA202" s="61">
        <v>0</v>
      </c>
      <c r="AB202" s="61">
        <v>0</v>
      </c>
      <c r="AC202" s="61">
        <v>0</v>
      </c>
      <c r="AD202" s="61">
        <v>0</v>
      </c>
      <c r="AE202" s="61">
        <v>363250.99</v>
      </c>
      <c r="AF202" s="61">
        <v>250.04999999999998</v>
      </c>
      <c r="AG202" s="61">
        <v>0</v>
      </c>
      <c r="AH202" s="61">
        <v>0</v>
      </c>
      <c r="AI202" s="61">
        <v>0</v>
      </c>
      <c r="AJ202" s="61">
        <v>0</v>
      </c>
      <c r="AK202" s="61">
        <v>0</v>
      </c>
      <c r="AL202" s="61">
        <v>0</v>
      </c>
      <c r="AM202" s="61">
        <v>0</v>
      </c>
      <c r="AN202" s="61">
        <v>0</v>
      </c>
      <c r="AO202" s="61">
        <v>0</v>
      </c>
      <c r="AP202" s="61">
        <v>0</v>
      </c>
      <c r="AQ202" s="61">
        <f t="shared" si="2"/>
        <v>2901234.4799999995</v>
      </c>
      <c r="AT202" s="33"/>
    </row>
    <row r="203" spans="1:46" ht="33" customHeight="1">
      <c r="A203" s="32">
        <v>680</v>
      </c>
      <c r="B203" s="343" t="s">
        <v>180</v>
      </c>
      <c r="C203" s="344" t="s">
        <v>645</v>
      </c>
      <c r="D203" s="61">
        <v>0</v>
      </c>
      <c r="E203" s="61">
        <v>0</v>
      </c>
      <c r="F203" s="61">
        <v>0</v>
      </c>
      <c r="G203" s="61">
        <v>0</v>
      </c>
      <c r="H203" s="61">
        <v>0</v>
      </c>
      <c r="I203" s="61">
        <v>0</v>
      </c>
      <c r="J203" s="61">
        <v>0</v>
      </c>
      <c r="K203" s="61">
        <v>0</v>
      </c>
      <c r="L203" s="61">
        <v>0</v>
      </c>
      <c r="M203" s="61">
        <v>0</v>
      </c>
      <c r="N203" s="61">
        <v>0</v>
      </c>
      <c r="O203" s="61">
        <v>0</v>
      </c>
      <c r="P203" s="61">
        <v>0</v>
      </c>
      <c r="Q203" s="61">
        <v>0</v>
      </c>
      <c r="R203" s="61">
        <v>0</v>
      </c>
      <c r="S203" s="61">
        <v>0</v>
      </c>
      <c r="T203" s="61">
        <v>0</v>
      </c>
      <c r="U203" s="61">
        <v>0</v>
      </c>
      <c r="V203" s="61">
        <v>0</v>
      </c>
      <c r="W203" s="61">
        <v>0</v>
      </c>
      <c r="X203" s="61">
        <v>0</v>
      </c>
      <c r="Y203" s="61">
        <v>0</v>
      </c>
      <c r="Z203" s="61">
        <v>0</v>
      </c>
      <c r="AA203" s="61">
        <v>0</v>
      </c>
      <c r="AB203" s="61">
        <v>0</v>
      </c>
      <c r="AC203" s="61">
        <v>0</v>
      </c>
      <c r="AD203" s="61">
        <v>0</v>
      </c>
      <c r="AE203" s="61">
        <v>0</v>
      </c>
      <c r="AF203" s="61">
        <v>0</v>
      </c>
      <c r="AG203" s="61">
        <v>0</v>
      </c>
      <c r="AH203" s="61">
        <v>0</v>
      </c>
      <c r="AI203" s="61">
        <v>0</v>
      </c>
      <c r="AJ203" s="61">
        <v>0</v>
      </c>
      <c r="AK203" s="61">
        <v>0</v>
      </c>
      <c r="AL203" s="61">
        <v>0</v>
      </c>
      <c r="AM203" s="61">
        <v>0</v>
      </c>
      <c r="AN203" s="61">
        <v>0</v>
      </c>
      <c r="AO203" s="61">
        <v>0</v>
      </c>
      <c r="AP203" s="61">
        <v>0</v>
      </c>
      <c r="AQ203" s="61">
        <f t="shared" si="2"/>
        <v>0</v>
      </c>
      <c r="AT203" s="33"/>
    </row>
    <row r="204" spans="1:46" ht="33" customHeight="1">
      <c r="A204" s="32">
        <v>681</v>
      </c>
      <c r="B204" s="343" t="s">
        <v>181</v>
      </c>
      <c r="C204" s="344" t="s">
        <v>651</v>
      </c>
      <c r="D204" s="61">
        <v>0</v>
      </c>
      <c r="E204" s="61">
        <v>0</v>
      </c>
      <c r="F204" s="61">
        <v>0</v>
      </c>
      <c r="G204" s="61">
        <v>739.5</v>
      </c>
      <c r="H204" s="61">
        <v>0</v>
      </c>
      <c r="I204" s="61">
        <v>0</v>
      </c>
      <c r="J204" s="61">
        <v>0</v>
      </c>
      <c r="K204" s="61">
        <v>0</v>
      </c>
      <c r="L204" s="61">
        <v>0</v>
      </c>
      <c r="M204" s="61">
        <v>0</v>
      </c>
      <c r="N204" s="61">
        <v>0</v>
      </c>
      <c r="O204" s="61">
        <v>0</v>
      </c>
      <c r="P204" s="61">
        <v>0</v>
      </c>
      <c r="Q204" s="61">
        <v>0</v>
      </c>
      <c r="R204" s="61">
        <v>0</v>
      </c>
      <c r="S204" s="61">
        <v>0</v>
      </c>
      <c r="T204" s="61">
        <v>0</v>
      </c>
      <c r="U204" s="61">
        <v>0</v>
      </c>
      <c r="V204" s="61">
        <v>0</v>
      </c>
      <c r="W204" s="61">
        <v>0</v>
      </c>
      <c r="X204" s="61">
        <v>0</v>
      </c>
      <c r="Y204" s="61">
        <v>0</v>
      </c>
      <c r="Z204" s="61">
        <v>0</v>
      </c>
      <c r="AA204" s="61">
        <v>0</v>
      </c>
      <c r="AB204" s="61">
        <v>0</v>
      </c>
      <c r="AC204" s="61">
        <v>0</v>
      </c>
      <c r="AD204" s="61">
        <v>0</v>
      </c>
      <c r="AE204" s="61">
        <v>0</v>
      </c>
      <c r="AF204" s="61">
        <v>0</v>
      </c>
      <c r="AG204" s="61">
        <v>0</v>
      </c>
      <c r="AH204" s="61">
        <v>0</v>
      </c>
      <c r="AI204" s="61">
        <v>0</v>
      </c>
      <c r="AJ204" s="61">
        <v>0</v>
      </c>
      <c r="AK204" s="61">
        <v>0</v>
      </c>
      <c r="AL204" s="61">
        <v>0</v>
      </c>
      <c r="AM204" s="61">
        <v>0</v>
      </c>
      <c r="AN204" s="61">
        <v>0</v>
      </c>
      <c r="AO204" s="61">
        <v>0</v>
      </c>
      <c r="AP204" s="61">
        <v>0</v>
      </c>
      <c r="AQ204" s="61">
        <f t="shared" si="2"/>
        <v>739.5</v>
      </c>
      <c r="AT204" s="33"/>
    </row>
    <row r="205" spans="1:46" ht="33" customHeight="1">
      <c r="A205" s="32">
        <v>682</v>
      </c>
      <c r="B205" s="343" t="s">
        <v>1252</v>
      </c>
      <c r="C205" s="344" t="s">
        <v>672</v>
      </c>
      <c r="D205" s="61">
        <v>0</v>
      </c>
      <c r="E205" s="61">
        <v>0</v>
      </c>
      <c r="F205" s="61">
        <v>0</v>
      </c>
      <c r="G205" s="61">
        <v>50</v>
      </c>
      <c r="H205" s="61">
        <v>0</v>
      </c>
      <c r="I205" s="61">
        <v>0</v>
      </c>
      <c r="J205" s="61">
        <v>0</v>
      </c>
      <c r="K205" s="61">
        <v>0</v>
      </c>
      <c r="L205" s="61">
        <v>0</v>
      </c>
      <c r="M205" s="61">
        <v>0</v>
      </c>
      <c r="N205" s="61">
        <v>0</v>
      </c>
      <c r="O205" s="61">
        <v>0</v>
      </c>
      <c r="P205" s="61">
        <v>0</v>
      </c>
      <c r="Q205" s="61">
        <v>0</v>
      </c>
      <c r="R205" s="61">
        <v>0</v>
      </c>
      <c r="S205" s="61">
        <v>0</v>
      </c>
      <c r="T205" s="61">
        <v>0</v>
      </c>
      <c r="U205" s="61">
        <v>0</v>
      </c>
      <c r="V205" s="61">
        <v>0</v>
      </c>
      <c r="W205" s="61">
        <v>0</v>
      </c>
      <c r="X205" s="61">
        <v>0</v>
      </c>
      <c r="Y205" s="61">
        <v>0</v>
      </c>
      <c r="Z205" s="61">
        <v>0</v>
      </c>
      <c r="AA205" s="61">
        <v>0</v>
      </c>
      <c r="AB205" s="61">
        <v>0</v>
      </c>
      <c r="AC205" s="61">
        <v>0</v>
      </c>
      <c r="AD205" s="61">
        <v>0</v>
      </c>
      <c r="AE205" s="61">
        <v>0</v>
      </c>
      <c r="AF205" s="61">
        <v>0</v>
      </c>
      <c r="AG205" s="61">
        <v>0</v>
      </c>
      <c r="AH205" s="61">
        <v>0</v>
      </c>
      <c r="AI205" s="61">
        <v>0</v>
      </c>
      <c r="AJ205" s="61">
        <v>0</v>
      </c>
      <c r="AK205" s="61">
        <v>0</v>
      </c>
      <c r="AL205" s="61">
        <v>0</v>
      </c>
      <c r="AM205" s="61">
        <v>0</v>
      </c>
      <c r="AN205" s="61">
        <v>0</v>
      </c>
      <c r="AO205" s="61">
        <v>0</v>
      </c>
      <c r="AP205" s="61">
        <v>0</v>
      </c>
      <c r="AQ205" s="61">
        <f t="shared" si="2"/>
        <v>50</v>
      </c>
      <c r="AT205" s="33"/>
    </row>
    <row r="206" spans="1:46" ht="33" customHeight="1">
      <c r="A206" s="32">
        <v>683</v>
      </c>
      <c r="B206" s="343" t="s">
        <v>1253</v>
      </c>
      <c r="C206" s="344" t="s">
        <v>645</v>
      </c>
      <c r="D206" s="61">
        <v>0</v>
      </c>
      <c r="E206" s="61">
        <v>0</v>
      </c>
      <c r="F206" s="61">
        <v>600</v>
      </c>
      <c r="G206" s="61">
        <f>50+1095.49</f>
        <v>1145.49</v>
      </c>
      <c r="H206" s="61">
        <v>0</v>
      </c>
      <c r="I206" s="61">
        <v>0</v>
      </c>
      <c r="J206" s="61">
        <v>50</v>
      </c>
      <c r="K206" s="61">
        <v>0</v>
      </c>
      <c r="L206" s="61">
        <v>0</v>
      </c>
      <c r="M206" s="61">
        <v>0</v>
      </c>
      <c r="N206" s="61">
        <v>0</v>
      </c>
      <c r="O206" s="61">
        <v>0</v>
      </c>
      <c r="P206" s="61">
        <v>0</v>
      </c>
      <c r="Q206" s="61">
        <v>0</v>
      </c>
      <c r="R206" s="61">
        <v>0</v>
      </c>
      <c r="S206" s="61">
        <v>0</v>
      </c>
      <c r="T206" s="61">
        <v>0</v>
      </c>
      <c r="U206" s="61">
        <v>0</v>
      </c>
      <c r="V206" s="61">
        <v>0</v>
      </c>
      <c r="W206" s="61">
        <v>0</v>
      </c>
      <c r="X206" s="61">
        <v>0</v>
      </c>
      <c r="Y206" s="61">
        <v>0</v>
      </c>
      <c r="Z206" s="61">
        <v>0</v>
      </c>
      <c r="AA206" s="61">
        <v>0</v>
      </c>
      <c r="AB206" s="61">
        <v>0</v>
      </c>
      <c r="AC206" s="61">
        <v>0</v>
      </c>
      <c r="AD206" s="61">
        <v>0</v>
      </c>
      <c r="AE206" s="61">
        <v>686000</v>
      </c>
      <c r="AF206" s="61">
        <v>0</v>
      </c>
      <c r="AG206" s="61">
        <v>0</v>
      </c>
      <c r="AH206" s="61">
        <v>0</v>
      </c>
      <c r="AI206" s="61">
        <v>0</v>
      </c>
      <c r="AJ206" s="61">
        <v>0</v>
      </c>
      <c r="AK206" s="61">
        <v>0</v>
      </c>
      <c r="AL206" s="61">
        <v>0</v>
      </c>
      <c r="AM206" s="61">
        <v>0</v>
      </c>
      <c r="AN206" s="61">
        <v>0</v>
      </c>
      <c r="AO206" s="61">
        <v>0</v>
      </c>
      <c r="AP206" s="61">
        <v>0</v>
      </c>
      <c r="AQ206" s="61">
        <f t="shared" si="2"/>
        <v>687795.49</v>
      </c>
      <c r="AT206" s="33"/>
    </row>
    <row r="207" spans="1:46" ht="33" customHeight="1">
      <c r="A207" s="32">
        <v>716</v>
      </c>
      <c r="B207" s="343" t="s">
        <v>182</v>
      </c>
      <c r="C207" s="344" t="s">
        <v>651</v>
      </c>
      <c r="D207" s="61">
        <v>0</v>
      </c>
      <c r="E207" s="61">
        <v>0</v>
      </c>
      <c r="F207" s="61">
        <v>0</v>
      </c>
      <c r="G207" s="61">
        <v>0</v>
      </c>
      <c r="H207" s="61">
        <v>0</v>
      </c>
      <c r="I207" s="61">
        <v>0</v>
      </c>
      <c r="J207" s="61">
        <v>0</v>
      </c>
      <c r="K207" s="61">
        <v>0</v>
      </c>
      <c r="L207" s="61">
        <v>0</v>
      </c>
      <c r="M207" s="61">
        <v>0</v>
      </c>
      <c r="N207" s="61">
        <v>0</v>
      </c>
      <c r="O207" s="61">
        <v>0</v>
      </c>
      <c r="P207" s="61">
        <v>0</v>
      </c>
      <c r="Q207" s="61">
        <v>0</v>
      </c>
      <c r="R207" s="61">
        <v>0</v>
      </c>
      <c r="S207" s="61">
        <v>0</v>
      </c>
      <c r="T207" s="61">
        <v>0</v>
      </c>
      <c r="U207" s="61">
        <v>0</v>
      </c>
      <c r="V207" s="61">
        <v>0</v>
      </c>
      <c r="W207" s="61">
        <v>0</v>
      </c>
      <c r="X207" s="61">
        <v>0</v>
      </c>
      <c r="Y207" s="61">
        <v>0</v>
      </c>
      <c r="Z207" s="61">
        <v>0</v>
      </c>
      <c r="AA207" s="61">
        <v>0</v>
      </c>
      <c r="AB207" s="61">
        <v>0</v>
      </c>
      <c r="AC207" s="61">
        <v>0</v>
      </c>
      <c r="AD207" s="61">
        <v>0</v>
      </c>
      <c r="AE207" s="61">
        <v>0</v>
      </c>
      <c r="AF207" s="61">
        <v>0</v>
      </c>
      <c r="AG207" s="61">
        <v>0</v>
      </c>
      <c r="AH207" s="61">
        <v>0</v>
      </c>
      <c r="AI207" s="61">
        <v>0</v>
      </c>
      <c r="AJ207" s="61">
        <v>0</v>
      </c>
      <c r="AK207" s="61">
        <v>0</v>
      </c>
      <c r="AL207" s="61">
        <v>0</v>
      </c>
      <c r="AM207" s="61">
        <v>0</v>
      </c>
      <c r="AN207" s="61">
        <v>0</v>
      </c>
      <c r="AO207" s="61">
        <v>0</v>
      </c>
      <c r="AP207" s="61">
        <v>0</v>
      </c>
      <c r="AQ207" s="61">
        <f t="shared" ref="AQ207:AQ270" si="3">SUM(D207:AP207)</f>
        <v>0</v>
      </c>
      <c r="AT207" s="33"/>
    </row>
    <row r="208" spans="1:46" ht="33" customHeight="1">
      <c r="A208" s="32">
        <v>761</v>
      </c>
      <c r="B208" s="343" t="s">
        <v>183</v>
      </c>
      <c r="C208" s="344">
        <v>0</v>
      </c>
      <c r="D208" s="61">
        <v>0</v>
      </c>
      <c r="E208" s="61">
        <v>0</v>
      </c>
      <c r="F208" s="61">
        <v>0</v>
      </c>
      <c r="G208" s="61">
        <v>0</v>
      </c>
      <c r="H208" s="61">
        <v>0</v>
      </c>
      <c r="I208" s="61">
        <v>0</v>
      </c>
      <c r="J208" s="61">
        <v>0</v>
      </c>
      <c r="K208" s="61">
        <v>0</v>
      </c>
      <c r="L208" s="61">
        <v>0</v>
      </c>
      <c r="M208" s="61">
        <v>0</v>
      </c>
      <c r="N208" s="61">
        <v>0</v>
      </c>
      <c r="O208" s="61">
        <v>0</v>
      </c>
      <c r="P208" s="61">
        <v>0</v>
      </c>
      <c r="Q208" s="61">
        <v>0</v>
      </c>
      <c r="R208" s="61">
        <v>0</v>
      </c>
      <c r="S208" s="61">
        <v>0</v>
      </c>
      <c r="T208" s="61">
        <v>0</v>
      </c>
      <c r="U208" s="61">
        <v>0</v>
      </c>
      <c r="V208" s="61">
        <v>0</v>
      </c>
      <c r="W208" s="61">
        <v>0</v>
      </c>
      <c r="X208" s="61">
        <v>0</v>
      </c>
      <c r="Y208" s="61">
        <v>0</v>
      </c>
      <c r="Z208" s="61">
        <v>0</v>
      </c>
      <c r="AA208" s="61">
        <v>0</v>
      </c>
      <c r="AB208" s="61">
        <v>0</v>
      </c>
      <c r="AC208" s="61">
        <v>0</v>
      </c>
      <c r="AD208" s="61">
        <v>0</v>
      </c>
      <c r="AE208" s="61">
        <v>0</v>
      </c>
      <c r="AF208" s="61">
        <v>0</v>
      </c>
      <c r="AG208" s="61">
        <v>0</v>
      </c>
      <c r="AH208" s="61">
        <v>0</v>
      </c>
      <c r="AI208" s="61">
        <v>0</v>
      </c>
      <c r="AJ208" s="61">
        <v>0</v>
      </c>
      <c r="AK208" s="61">
        <v>0</v>
      </c>
      <c r="AL208" s="61">
        <v>0</v>
      </c>
      <c r="AM208" s="61">
        <v>0</v>
      </c>
      <c r="AN208" s="61">
        <v>0</v>
      </c>
      <c r="AO208" s="61">
        <v>0</v>
      </c>
      <c r="AP208" s="61">
        <v>0</v>
      </c>
      <c r="AQ208" s="61">
        <f t="shared" si="3"/>
        <v>0</v>
      </c>
      <c r="AT208" s="33"/>
    </row>
    <row r="209" spans="1:46" ht="33" customHeight="1">
      <c r="A209" s="32">
        <v>781</v>
      </c>
      <c r="B209" s="343" t="s">
        <v>184</v>
      </c>
      <c r="C209" s="344">
        <v>0</v>
      </c>
      <c r="D209" s="61">
        <v>0</v>
      </c>
      <c r="E209" s="61">
        <v>0</v>
      </c>
      <c r="F209" s="61">
        <v>0</v>
      </c>
      <c r="G209" s="61">
        <v>0</v>
      </c>
      <c r="H209" s="61">
        <v>0</v>
      </c>
      <c r="I209" s="61">
        <v>0</v>
      </c>
      <c r="J209" s="61">
        <v>0</v>
      </c>
      <c r="K209" s="61">
        <v>0</v>
      </c>
      <c r="L209" s="61">
        <v>0</v>
      </c>
      <c r="M209" s="61">
        <v>0</v>
      </c>
      <c r="N209" s="61">
        <v>0</v>
      </c>
      <c r="O209" s="61">
        <v>0</v>
      </c>
      <c r="P209" s="61">
        <v>0</v>
      </c>
      <c r="Q209" s="61">
        <v>0</v>
      </c>
      <c r="R209" s="61">
        <v>0</v>
      </c>
      <c r="S209" s="61">
        <v>0</v>
      </c>
      <c r="T209" s="61">
        <v>0</v>
      </c>
      <c r="U209" s="61">
        <v>0</v>
      </c>
      <c r="V209" s="61">
        <v>0</v>
      </c>
      <c r="W209" s="61">
        <v>0</v>
      </c>
      <c r="X209" s="61">
        <v>0</v>
      </c>
      <c r="Y209" s="61">
        <v>0</v>
      </c>
      <c r="Z209" s="61">
        <v>0</v>
      </c>
      <c r="AA209" s="61">
        <v>0</v>
      </c>
      <c r="AB209" s="61">
        <v>0</v>
      </c>
      <c r="AC209" s="61">
        <v>0</v>
      </c>
      <c r="AD209" s="61">
        <v>0</v>
      </c>
      <c r="AE209" s="61">
        <v>0</v>
      </c>
      <c r="AF209" s="61">
        <v>0</v>
      </c>
      <c r="AG209" s="61">
        <v>0</v>
      </c>
      <c r="AH209" s="61">
        <v>0</v>
      </c>
      <c r="AI209" s="61">
        <v>0</v>
      </c>
      <c r="AJ209" s="61">
        <v>0</v>
      </c>
      <c r="AK209" s="61">
        <v>0</v>
      </c>
      <c r="AL209" s="61">
        <v>0</v>
      </c>
      <c r="AM209" s="61">
        <v>0</v>
      </c>
      <c r="AN209" s="61">
        <v>0</v>
      </c>
      <c r="AO209" s="61">
        <v>0</v>
      </c>
      <c r="AP209" s="61">
        <v>0</v>
      </c>
      <c r="AQ209" s="61">
        <f t="shared" si="3"/>
        <v>0</v>
      </c>
      <c r="AT209" s="33"/>
    </row>
    <row r="210" spans="1:46" ht="33" customHeight="1">
      <c r="A210" s="32">
        <v>802</v>
      </c>
      <c r="B210" s="343" t="s">
        <v>185</v>
      </c>
      <c r="C210" s="344">
        <v>0</v>
      </c>
      <c r="D210" s="61">
        <v>0</v>
      </c>
      <c r="E210" s="61">
        <v>0</v>
      </c>
      <c r="F210" s="61">
        <v>0</v>
      </c>
      <c r="G210" s="61">
        <v>0</v>
      </c>
      <c r="H210" s="61">
        <v>0</v>
      </c>
      <c r="I210" s="61">
        <v>0</v>
      </c>
      <c r="J210" s="61">
        <v>0</v>
      </c>
      <c r="K210" s="61">
        <v>0</v>
      </c>
      <c r="L210" s="61">
        <v>0</v>
      </c>
      <c r="M210" s="61">
        <v>0</v>
      </c>
      <c r="N210" s="61">
        <v>0</v>
      </c>
      <c r="O210" s="61">
        <v>0</v>
      </c>
      <c r="P210" s="61">
        <v>0</v>
      </c>
      <c r="Q210" s="61">
        <v>0</v>
      </c>
      <c r="R210" s="61">
        <v>0</v>
      </c>
      <c r="S210" s="61">
        <v>0</v>
      </c>
      <c r="T210" s="61">
        <v>0</v>
      </c>
      <c r="U210" s="61">
        <v>0</v>
      </c>
      <c r="V210" s="61">
        <v>0</v>
      </c>
      <c r="W210" s="61">
        <v>0</v>
      </c>
      <c r="X210" s="61">
        <v>0</v>
      </c>
      <c r="Y210" s="61">
        <v>0</v>
      </c>
      <c r="Z210" s="61">
        <v>0</v>
      </c>
      <c r="AA210" s="61">
        <v>0</v>
      </c>
      <c r="AB210" s="61">
        <v>0</v>
      </c>
      <c r="AC210" s="61">
        <v>0</v>
      </c>
      <c r="AD210" s="61">
        <v>0</v>
      </c>
      <c r="AE210" s="61">
        <v>0</v>
      </c>
      <c r="AF210" s="61">
        <v>0</v>
      </c>
      <c r="AG210" s="61">
        <v>0</v>
      </c>
      <c r="AH210" s="61">
        <v>0</v>
      </c>
      <c r="AI210" s="61">
        <v>0</v>
      </c>
      <c r="AJ210" s="61">
        <v>0</v>
      </c>
      <c r="AK210" s="61">
        <v>0</v>
      </c>
      <c r="AL210" s="61">
        <v>0</v>
      </c>
      <c r="AM210" s="61">
        <v>0</v>
      </c>
      <c r="AN210" s="61">
        <v>0</v>
      </c>
      <c r="AO210" s="61">
        <v>0</v>
      </c>
      <c r="AP210" s="61">
        <v>0</v>
      </c>
      <c r="AQ210" s="61">
        <f t="shared" si="3"/>
        <v>0</v>
      </c>
      <c r="AT210" s="33"/>
    </row>
    <row r="211" spans="1:46" ht="33" customHeight="1">
      <c r="A211" s="32">
        <v>821</v>
      </c>
      <c r="B211" s="343" t="s">
        <v>186</v>
      </c>
      <c r="C211" s="344" t="s">
        <v>673</v>
      </c>
      <c r="D211" s="61">
        <v>0</v>
      </c>
      <c r="E211" s="61">
        <v>0</v>
      </c>
      <c r="F211" s="61">
        <v>0</v>
      </c>
      <c r="G211" s="61">
        <v>0</v>
      </c>
      <c r="H211" s="61">
        <v>0</v>
      </c>
      <c r="I211" s="61">
        <v>0</v>
      </c>
      <c r="J211" s="61">
        <v>0</v>
      </c>
      <c r="K211" s="61">
        <v>0</v>
      </c>
      <c r="L211" s="61">
        <v>0</v>
      </c>
      <c r="M211" s="61">
        <v>0</v>
      </c>
      <c r="N211" s="61">
        <v>0</v>
      </c>
      <c r="O211" s="61">
        <v>0</v>
      </c>
      <c r="P211" s="61">
        <v>0</v>
      </c>
      <c r="Q211" s="61">
        <v>0</v>
      </c>
      <c r="R211" s="61">
        <v>0</v>
      </c>
      <c r="S211" s="61">
        <v>0</v>
      </c>
      <c r="T211" s="61">
        <v>0</v>
      </c>
      <c r="U211" s="61">
        <v>0</v>
      </c>
      <c r="V211" s="61">
        <v>0</v>
      </c>
      <c r="W211" s="61">
        <v>0</v>
      </c>
      <c r="X211" s="61">
        <v>0</v>
      </c>
      <c r="Y211" s="61">
        <v>0</v>
      </c>
      <c r="Z211" s="61">
        <v>0</v>
      </c>
      <c r="AA211" s="61">
        <v>0</v>
      </c>
      <c r="AB211" s="61">
        <v>0</v>
      </c>
      <c r="AC211" s="61">
        <v>0</v>
      </c>
      <c r="AD211" s="61">
        <v>0</v>
      </c>
      <c r="AE211" s="61">
        <v>0</v>
      </c>
      <c r="AF211" s="61">
        <v>0</v>
      </c>
      <c r="AG211" s="61">
        <v>0</v>
      </c>
      <c r="AH211" s="61">
        <v>0</v>
      </c>
      <c r="AI211" s="61">
        <v>0</v>
      </c>
      <c r="AJ211" s="61">
        <v>0</v>
      </c>
      <c r="AK211" s="61">
        <v>0</v>
      </c>
      <c r="AL211" s="61">
        <v>0</v>
      </c>
      <c r="AM211" s="61">
        <v>0</v>
      </c>
      <c r="AN211" s="61">
        <v>0</v>
      </c>
      <c r="AO211" s="61">
        <v>0</v>
      </c>
      <c r="AP211" s="61">
        <v>0</v>
      </c>
      <c r="AQ211" s="61">
        <f t="shared" si="3"/>
        <v>0</v>
      </c>
      <c r="AT211" s="33"/>
    </row>
    <row r="212" spans="1:46" ht="33" customHeight="1">
      <c r="A212" s="32">
        <v>831</v>
      </c>
      <c r="B212" s="343" t="s">
        <v>187</v>
      </c>
      <c r="C212" s="344">
        <v>0</v>
      </c>
      <c r="D212" s="61">
        <v>0</v>
      </c>
      <c r="E212" s="61">
        <v>0</v>
      </c>
      <c r="F212" s="61">
        <v>0</v>
      </c>
      <c r="G212" s="61">
        <v>0</v>
      </c>
      <c r="H212" s="61">
        <v>0</v>
      </c>
      <c r="I212" s="61">
        <v>0</v>
      </c>
      <c r="J212" s="61">
        <v>0</v>
      </c>
      <c r="K212" s="61">
        <v>0</v>
      </c>
      <c r="L212" s="61">
        <v>0</v>
      </c>
      <c r="M212" s="61">
        <v>0</v>
      </c>
      <c r="N212" s="61">
        <v>0</v>
      </c>
      <c r="O212" s="61">
        <v>0</v>
      </c>
      <c r="P212" s="61">
        <v>0</v>
      </c>
      <c r="Q212" s="61">
        <v>0</v>
      </c>
      <c r="R212" s="61">
        <v>0</v>
      </c>
      <c r="S212" s="61">
        <v>0</v>
      </c>
      <c r="T212" s="61">
        <v>0</v>
      </c>
      <c r="U212" s="61">
        <v>0</v>
      </c>
      <c r="V212" s="61">
        <v>0</v>
      </c>
      <c r="W212" s="61">
        <v>0</v>
      </c>
      <c r="X212" s="61">
        <v>0</v>
      </c>
      <c r="Y212" s="61">
        <v>0</v>
      </c>
      <c r="Z212" s="61">
        <v>0</v>
      </c>
      <c r="AA212" s="61">
        <v>0</v>
      </c>
      <c r="AB212" s="61">
        <v>0</v>
      </c>
      <c r="AC212" s="61">
        <v>0</v>
      </c>
      <c r="AD212" s="61">
        <v>0</v>
      </c>
      <c r="AE212" s="61">
        <v>0</v>
      </c>
      <c r="AF212" s="61">
        <v>0</v>
      </c>
      <c r="AG212" s="61">
        <v>0</v>
      </c>
      <c r="AH212" s="61">
        <v>0</v>
      </c>
      <c r="AI212" s="61">
        <v>0</v>
      </c>
      <c r="AJ212" s="61">
        <v>0</v>
      </c>
      <c r="AK212" s="61">
        <v>0</v>
      </c>
      <c r="AL212" s="61">
        <v>0</v>
      </c>
      <c r="AM212" s="61">
        <v>0</v>
      </c>
      <c r="AN212" s="61">
        <v>0</v>
      </c>
      <c r="AO212" s="61">
        <v>0</v>
      </c>
      <c r="AP212" s="61">
        <v>0</v>
      </c>
      <c r="AQ212" s="61">
        <f t="shared" si="3"/>
        <v>0</v>
      </c>
      <c r="AT212" s="33"/>
    </row>
    <row r="213" spans="1:46" ht="33" customHeight="1">
      <c r="A213" s="32">
        <v>862</v>
      </c>
      <c r="B213" s="343" t="s">
        <v>188</v>
      </c>
      <c r="C213" s="344" t="s">
        <v>652</v>
      </c>
      <c r="D213" s="61">
        <v>0</v>
      </c>
      <c r="E213" s="61">
        <v>0</v>
      </c>
      <c r="F213" s="61">
        <v>0</v>
      </c>
      <c r="G213" s="61">
        <v>8119.7699999999995</v>
      </c>
      <c r="H213" s="61">
        <v>0</v>
      </c>
      <c r="I213" s="61">
        <v>0</v>
      </c>
      <c r="J213" s="61">
        <v>1860.01</v>
      </c>
      <c r="K213" s="61">
        <v>0</v>
      </c>
      <c r="L213" s="61">
        <v>0</v>
      </c>
      <c r="M213" s="61">
        <v>0</v>
      </c>
      <c r="N213" s="61">
        <v>0</v>
      </c>
      <c r="O213" s="61">
        <v>0</v>
      </c>
      <c r="P213" s="61">
        <v>0</v>
      </c>
      <c r="Q213" s="61">
        <v>2304570.91</v>
      </c>
      <c r="R213" s="61">
        <v>0</v>
      </c>
      <c r="S213" s="61">
        <v>0</v>
      </c>
      <c r="T213" s="61">
        <v>0</v>
      </c>
      <c r="U213" s="61">
        <v>0</v>
      </c>
      <c r="V213" s="61">
        <v>0</v>
      </c>
      <c r="W213" s="61">
        <v>0</v>
      </c>
      <c r="X213" s="61">
        <v>0</v>
      </c>
      <c r="Y213" s="61">
        <v>20628360.609999996</v>
      </c>
      <c r="Z213" s="61">
        <v>0</v>
      </c>
      <c r="AA213" s="61">
        <v>0</v>
      </c>
      <c r="AB213" s="61">
        <v>0</v>
      </c>
      <c r="AC213" s="61">
        <v>0</v>
      </c>
      <c r="AD213" s="61">
        <v>0</v>
      </c>
      <c r="AE213" s="61">
        <v>0</v>
      </c>
      <c r="AF213" s="61">
        <v>0</v>
      </c>
      <c r="AG213" s="61">
        <v>0</v>
      </c>
      <c r="AH213" s="61">
        <v>0</v>
      </c>
      <c r="AI213" s="61">
        <v>0</v>
      </c>
      <c r="AJ213" s="61">
        <v>0</v>
      </c>
      <c r="AK213" s="61">
        <v>0</v>
      </c>
      <c r="AL213" s="61">
        <v>0</v>
      </c>
      <c r="AM213" s="61">
        <v>0</v>
      </c>
      <c r="AN213" s="61">
        <v>0</v>
      </c>
      <c r="AO213" s="61">
        <v>0</v>
      </c>
      <c r="AP213" s="61">
        <v>0</v>
      </c>
      <c r="AQ213" s="61">
        <f t="shared" si="3"/>
        <v>22942911.299999997</v>
      </c>
      <c r="AT213" s="33"/>
    </row>
    <row r="214" spans="1:46">
      <c r="A214" s="32">
        <v>865</v>
      </c>
      <c r="B214" s="343" t="s">
        <v>189</v>
      </c>
      <c r="C214" s="344" t="s">
        <v>672</v>
      </c>
      <c r="D214" s="61">
        <v>0</v>
      </c>
      <c r="E214" s="61">
        <v>0</v>
      </c>
      <c r="F214" s="61">
        <v>0</v>
      </c>
      <c r="G214" s="61">
        <v>0</v>
      </c>
      <c r="H214" s="61">
        <v>0</v>
      </c>
      <c r="I214" s="61">
        <v>0</v>
      </c>
      <c r="J214" s="61">
        <v>0</v>
      </c>
      <c r="K214" s="61">
        <v>0</v>
      </c>
      <c r="L214" s="61">
        <v>0</v>
      </c>
      <c r="M214" s="61">
        <v>0</v>
      </c>
      <c r="N214" s="61">
        <v>0</v>
      </c>
      <c r="O214" s="61">
        <v>0</v>
      </c>
      <c r="P214" s="61">
        <v>0</v>
      </c>
      <c r="Q214" s="61">
        <v>0</v>
      </c>
      <c r="R214" s="61">
        <v>0</v>
      </c>
      <c r="S214" s="61">
        <v>0</v>
      </c>
      <c r="T214" s="61">
        <v>0</v>
      </c>
      <c r="U214" s="61">
        <v>0</v>
      </c>
      <c r="V214" s="61">
        <v>0</v>
      </c>
      <c r="W214" s="61">
        <v>0</v>
      </c>
      <c r="X214" s="61">
        <v>0</v>
      </c>
      <c r="Y214" s="61">
        <v>0</v>
      </c>
      <c r="Z214" s="61">
        <v>0</v>
      </c>
      <c r="AA214" s="61">
        <v>0</v>
      </c>
      <c r="AB214" s="61">
        <v>0</v>
      </c>
      <c r="AC214" s="61">
        <v>0</v>
      </c>
      <c r="AD214" s="61">
        <v>0</v>
      </c>
      <c r="AE214" s="61">
        <v>0</v>
      </c>
      <c r="AF214" s="61">
        <v>0</v>
      </c>
      <c r="AG214" s="61">
        <v>0</v>
      </c>
      <c r="AH214" s="61">
        <v>0</v>
      </c>
      <c r="AI214" s="61">
        <v>0</v>
      </c>
      <c r="AJ214" s="61">
        <v>0</v>
      </c>
      <c r="AK214" s="61">
        <v>0</v>
      </c>
      <c r="AL214" s="61">
        <v>0</v>
      </c>
      <c r="AM214" s="61">
        <v>0</v>
      </c>
      <c r="AN214" s="61">
        <v>0</v>
      </c>
      <c r="AO214" s="61">
        <v>0</v>
      </c>
      <c r="AP214" s="61">
        <v>0</v>
      </c>
      <c r="AQ214" s="61">
        <f t="shared" si="3"/>
        <v>0</v>
      </c>
      <c r="AT214" s="33"/>
    </row>
    <row r="215" spans="1:46" ht="33" customHeight="1">
      <c r="A215" s="32">
        <v>867</v>
      </c>
      <c r="B215" s="343" t="s">
        <v>190</v>
      </c>
      <c r="C215" s="344" t="s">
        <v>672</v>
      </c>
      <c r="D215" s="61">
        <v>0</v>
      </c>
      <c r="E215" s="61">
        <v>0</v>
      </c>
      <c r="F215" s="61">
        <v>0</v>
      </c>
      <c r="G215" s="61">
        <v>0</v>
      </c>
      <c r="H215" s="61">
        <v>0</v>
      </c>
      <c r="I215" s="61">
        <v>0</v>
      </c>
      <c r="J215" s="61">
        <v>0</v>
      </c>
      <c r="K215" s="61">
        <v>0</v>
      </c>
      <c r="L215" s="61">
        <v>0</v>
      </c>
      <c r="M215" s="61">
        <v>0</v>
      </c>
      <c r="N215" s="61">
        <v>0</v>
      </c>
      <c r="O215" s="61">
        <v>0</v>
      </c>
      <c r="P215" s="61">
        <v>0</v>
      </c>
      <c r="Q215" s="61">
        <v>0</v>
      </c>
      <c r="R215" s="61">
        <v>0</v>
      </c>
      <c r="S215" s="61">
        <v>0</v>
      </c>
      <c r="T215" s="61">
        <v>0</v>
      </c>
      <c r="U215" s="61">
        <v>0</v>
      </c>
      <c r="V215" s="61">
        <v>0</v>
      </c>
      <c r="W215" s="61">
        <v>0</v>
      </c>
      <c r="X215" s="61">
        <v>0</v>
      </c>
      <c r="Y215" s="61">
        <v>0</v>
      </c>
      <c r="Z215" s="61">
        <v>0</v>
      </c>
      <c r="AA215" s="61">
        <v>0</v>
      </c>
      <c r="AB215" s="61">
        <v>0</v>
      </c>
      <c r="AC215" s="61">
        <v>0</v>
      </c>
      <c r="AD215" s="61">
        <v>0</v>
      </c>
      <c r="AE215" s="61">
        <v>0</v>
      </c>
      <c r="AF215" s="61">
        <v>0</v>
      </c>
      <c r="AG215" s="61">
        <v>0</v>
      </c>
      <c r="AH215" s="61">
        <v>0</v>
      </c>
      <c r="AI215" s="61">
        <v>0</v>
      </c>
      <c r="AJ215" s="61">
        <v>0</v>
      </c>
      <c r="AK215" s="61">
        <v>0</v>
      </c>
      <c r="AL215" s="61">
        <v>0</v>
      </c>
      <c r="AM215" s="61">
        <v>0</v>
      </c>
      <c r="AN215" s="61">
        <v>0</v>
      </c>
      <c r="AO215" s="61">
        <v>0</v>
      </c>
      <c r="AP215" s="61">
        <v>0</v>
      </c>
      <c r="AQ215" s="61">
        <f t="shared" si="3"/>
        <v>0</v>
      </c>
      <c r="AT215" s="33"/>
    </row>
    <row r="216" spans="1:46" ht="15" customHeight="1">
      <c r="A216" s="32">
        <v>901</v>
      </c>
      <c r="B216" s="343" t="s">
        <v>191</v>
      </c>
      <c r="C216" s="344" t="s">
        <v>3605</v>
      </c>
      <c r="D216" s="61">
        <v>0</v>
      </c>
      <c r="E216" s="61">
        <v>0</v>
      </c>
      <c r="F216" s="61">
        <v>0</v>
      </c>
      <c r="G216" s="61">
        <v>212845.38</v>
      </c>
      <c r="H216" s="61">
        <v>0</v>
      </c>
      <c r="I216" s="61">
        <v>0</v>
      </c>
      <c r="J216" s="61">
        <v>0</v>
      </c>
      <c r="K216" s="61">
        <v>1146352.8700000001</v>
      </c>
      <c r="L216" s="61">
        <v>0</v>
      </c>
      <c r="M216" s="61">
        <v>0</v>
      </c>
      <c r="N216" s="61">
        <v>0</v>
      </c>
      <c r="O216" s="61">
        <v>0</v>
      </c>
      <c r="P216" s="61">
        <v>0</v>
      </c>
      <c r="Q216" s="61">
        <v>0</v>
      </c>
      <c r="R216" s="61">
        <v>0</v>
      </c>
      <c r="S216" s="61">
        <v>0</v>
      </c>
      <c r="T216" s="61">
        <v>0</v>
      </c>
      <c r="U216" s="61">
        <v>0</v>
      </c>
      <c r="V216" s="61">
        <v>0</v>
      </c>
      <c r="W216" s="61">
        <v>0</v>
      </c>
      <c r="X216" s="61">
        <v>0</v>
      </c>
      <c r="Y216" s="61">
        <v>0</v>
      </c>
      <c r="Z216" s="61">
        <v>0</v>
      </c>
      <c r="AA216" s="61">
        <v>0</v>
      </c>
      <c r="AB216" s="61">
        <v>0</v>
      </c>
      <c r="AC216" s="61">
        <v>0</v>
      </c>
      <c r="AD216" s="61">
        <v>0</v>
      </c>
      <c r="AE216" s="61">
        <v>0</v>
      </c>
      <c r="AF216" s="61">
        <v>0</v>
      </c>
      <c r="AG216" s="61">
        <v>0</v>
      </c>
      <c r="AH216" s="61">
        <v>0</v>
      </c>
      <c r="AI216" s="61">
        <v>0</v>
      </c>
      <c r="AJ216" s="61">
        <v>0</v>
      </c>
      <c r="AK216" s="61">
        <v>0</v>
      </c>
      <c r="AL216" s="61">
        <v>0</v>
      </c>
      <c r="AM216" s="61">
        <v>0</v>
      </c>
      <c r="AN216" s="61">
        <v>0</v>
      </c>
      <c r="AO216" s="61">
        <v>0</v>
      </c>
      <c r="AP216" s="61">
        <v>0</v>
      </c>
      <c r="AQ216" s="61">
        <f t="shared" si="3"/>
        <v>1359198.25</v>
      </c>
      <c r="AT216" s="33"/>
    </row>
    <row r="217" spans="1:46" ht="33" customHeight="1">
      <c r="A217" s="32">
        <v>902</v>
      </c>
      <c r="B217" s="343" t="s">
        <v>192</v>
      </c>
      <c r="C217" s="344" t="s">
        <v>3605</v>
      </c>
      <c r="D217" s="61">
        <v>0</v>
      </c>
      <c r="E217" s="61">
        <v>0</v>
      </c>
      <c r="F217" s="61">
        <v>0</v>
      </c>
      <c r="G217" s="61">
        <f>780675.58+144.92</f>
        <v>780820.5</v>
      </c>
      <c r="H217" s="61">
        <v>0</v>
      </c>
      <c r="I217" s="61">
        <v>0</v>
      </c>
      <c r="J217" s="61">
        <v>0</v>
      </c>
      <c r="K217" s="61">
        <v>0</v>
      </c>
      <c r="L217" s="61">
        <v>0</v>
      </c>
      <c r="M217" s="61">
        <v>0</v>
      </c>
      <c r="N217" s="61">
        <v>0</v>
      </c>
      <c r="O217" s="61">
        <v>0</v>
      </c>
      <c r="P217" s="61">
        <v>0</v>
      </c>
      <c r="Q217" s="61">
        <v>0</v>
      </c>
      <c r="R217" s="61">
        <v>0</v>
      </c>
      <c r="S217" s="61">
        <v>0</v>
      </c>
      <c r="T217" s="61">
        <v>0</v>
      </c>
      <c r="U217" s="61">
        <v>0</v>
      </c>
      <c r="V217" s="61">
        <v>0</v>
      </c>
      <c r="W217" s="61">
        <v>0</v>
      </c>
      <c r="X217" s="61">
        <v>0</v>
      </c>
      <c r="Y217" s="61">
        <v>0</v>
      </c>
      <c r="Z217" s="61">
        <v>0</v>
      </c>
      <c r="AA217" s="61">
        <v>0</v>
      </c>
      <c r="AB217" s="61">
        <v>0</v>
      </c>
      <c r="AC217" s="61">
        <v>0</v>
      </c>
      <c r="AD217" s="61">
        <v>0</v>
      </c>
      <c r="AE217" s="61">
        <v>0</v>
      </c>
      <c r="AF217" s="61">
        <v>0</v>
      </c>
      <c r="AG217" s="61">
        <v>0</v>
      </c>
      <c r="AH217" s="61">
        <v>0</v>
      </c>
      <c r="AI217" s="61">
        <v>0</v>
      </c>
      <c r="AJ217" s="61">
        <v>0</v>
      </c>
      <c r="AK217" s="61">
        <v>0</v>
      </c>
      <c r="AL217" s="61">
        <v>0</v>
      </c>
      <c r="AM217" s="61">
        <v>0</v>
      </c>
      <c r="AN217" s="61">
        <v>0</v>
      </c>
      <c r="AO217" s="61">
        <v>0</v>
      </c>
      <c r="AP217" s="61">
        <v>0</v>
      </c>
      <c r="AQ217" s="61">
        <f t="shared" si="3"/>
        <v>780820.5</v>
      </c>
      <c r="AT217" s="33"/>
    </row>
    <row r="218" spans="1:46" ht="33" customHeight="1">
      <c r="A218" s="32">
        <v>903</v>
      </c>
      <c r="B218" s="343" t="s">
        <v>193</v>
      </c>
      <c r="C218" s="344" t="s">
        <v>3605</v>
      </c>
      <c r="D218" s="61">
        <v>0</v>
      </c>
      <c r="E218" s="61">
        <v>0</v>
      </c>
      <c r="F218" s="61">
        <v>0</v>
      </c>
      <c r="G218" s="61">
        <v>471494.73</v>
      </c>
      <c r="H218" s="61">
        <v>0</v>
      </c>
      <c r="I218" s="61">
        <v>0</v>
      </c>
      <c r="J218" s="61">
        <v>0</v>
      </c>
      <c r="K218" s="61">
        <v>0</v>
      </c>
      <c r="L218" s="61">
        <v>0</v>
      </c>
      <c r="M218" s="61">
        <v>0</v>
      </c>
      <c r="N218" s="61">
        <v>0</v>
      </c>
      <c r="O218" s="61">
        <v>0</v>
      </c>
      <c r="P218" s="61">
        <v>0</v>
      </c>
      <c r="Q218" s="61">
        <v>0</v>
      </c>
      <c r="R218" s="61">
        <v>0</v>
      </c>
      <c r="S218" s="61">
        <v>0</v>
      </c>
      <c r="T218" s="61">
        <v>0</v>
      </c>
      <c r="U218" s="61">
        <v>0</v>
      </c>
      <c r="V218" s="61">
        <v>0</v>
      </c>
      <c r="W218" s="61">
        <v>0</v>
      </c>
      <c r="X218" s="61">
        <v>0</v>
      </c>
      <c r="Y218" s="61">
        <v>0</v>
      </c>
      <c r="Z218" s="61">
        <v>0</v>
      </c>
      <c r="AA218" s="61">
        <v>0</v>
      </c>
      <c r="AB218" s="61">
        <v>0</v>
      </c>
      <c r="AC218" s="61">
        <v>0</v>
      </c>
      <c r="AD218" s="61">
        <v>0</v>
      </c>
      <c r="AE218" s="61">
        <v>0</v>
      </c>
      <c r="AF218" s="61">
        <v>0</v>
      </c>
      <c r="AG218" s="61">
        <v>0</v>
      </c>
      <c r="AH218" s="61">
        <v>0</v>
      </c>
      <c r="AI218" s="61">
        <v>0</v>
      </c>
      <c r="AJ218" s="61">
        <v>0</v>
      </c>
      <c r="AK218" s="61">
        <v>0</v>
      </c>
      <c r="AL218" s="61">
        <v>0</v>
      </c>
      <c r="AM218" s="61">
        <v>0</v>
      </c>
      <c r="AN218" s="61">
        <v>0</v>
      </c>
      <c r="AO218" s="61">
        <v>0</v>
      </c>
      <c r="AP218" s="61">
        <v>0</v>
      </c>
      <c r="AQ218" s="61">
        <f t="shared" si="3"/>
        <v>471494.73</v>
      </c>
      <c r="AT218" s="33"/>
    </row>
    <row r="219" spans="1:46" ht="33" customHeight="1">
      <c r="A219" s="32">
        <v>904</v>
      </c>
      <c r="B219" s="343" t="s">
        <v>194</v>
      </c>
      <c r="C219" s="344" t="s">
        <v>3605</v>
      </c>
      <c r="D219" s="61">
        <v>0</v>
      </c>
      <c r="E219" s="61">
        <v>0</v>
      </c>
      <c r="F219" s="61">
        <v>0</v>
      </c>
      <c r="G219" s="61">
        <v>0</v>
      </c>
      <c r="H219" s="61">
        <v>0</v>
      </c>
      <c r="I219" s="61">
        <v>0</v>
      </c>
      <c r="J219" s="61">
        <v>0</v>
      </c>
      <c r="K219" s="61">
        <v>15995.3</v>
      </c>
      <c r="L219" s="61">
        <v>0</v>
      </c>
      <c r="M219" s="61">
        <v>0</v>
      </c>
      <c r="N219" s="61">
        <v>0</v>
      </c>
      <c r="O219" s="61">
        <v>0</v>
      </c>
      <c r="P219" s="61">
        <v>0</v>
      </c>
      <c r="Q219" s="61">
        <v>0</v>
      </c>
      <c r="R219" s="61">
        <v>0</v>
      </c>
      <c r="S219" s="61">
        <v>0</v>
      </c>
      <c r="T219" s="61">
        <v>0</v>
      </c>
      <c r="U219" s="61">
        <v>0</v>
      </c>
      <c r="V219" s="61">
        <v>0</v>
      </c>
      <c r="W219" s="61">
        <v>0</v>
      </c>
      <c r="X219" s="61">
        <v>0</v>
      </c>
      <c r="Y219" s="61">
        <v>0</v>
      </c>
      <c r="Z219" s="61">
        <v>0</v>
      </c>
      <c r="AA219" s="61">
        <v>0</v>
      </c>
      <c r="AB219" s="61">
        <v>0</v>
      </c>
      <c r="AC219" s="61">
        <v>0</v>
      </c>
      <c r="AD219" s="61">
        <v>0</v>
      </c>
      <c r="AE219" s="61">
        <v>0</v>
      </c>
      <c r="AF219" s="61">
        <v>0</v>
      </c>
      <c r="AG219" s="61">
        <v>0</v>
      </c>
      <c r="AH219" s="61">
        <v>0</v>
      </c>
      <c r="AI219" s="61">
        <v>0</v>
      </c>
      <c r="AJ219" s="61">
        <v>0</v>
      </c>
      <c r="AK219" s="61">
        <v>0</v>
      </c>
      <c r="AL219" s="61">
        <v>0</v>
      </c>
      <c r="AM219" s="61">
        <v>0</v>
      </c>
      <c r="AN219" s="61">
        <v>0</v>
      </c>
      <c r="AO219" s="61">
        <v>0</v>
      </c>
      <c r="AP219" s="61">
        <v>0</v>
      </c>
      <c r="AQ219" s="61">
        <f t="shared" si="3"/>
        <v>15995.3</v>
      </c>
      <c r="AT219" s="33"/>
    </row>
    <row r="220" spans="1:46" ht="33" customHeight="1">
      <c r="A220" s="32">
        <v>905</v>
      </c>
      <c r="B220" s="343" t="s">
        <v>195</v>
      </c>
      <c r="C220" s="344" t="s">
        <v>3605</v>
      </c>
      <c r="D220" s="61">
        <v>0</v>
      </c>
      <c r="E220" s="61">
        <v>0</v>
      </c>
      <c r="F220" s="61">
        <v>0</v>
      </c>
      <c r="G220" s="61">
        <v>369854.68</v>
      </c>
      <c r="H220" s="61">
        <v>0</v>
      </c>
      <c r="I220" s="61">
        <v>0</v>
      </c>
      <c r="J220" s="61">
        <v>0</v>
      </c>
      <c r="K220" s="61">
        <v>0</v>
      </c>
      <c r="L220" s="61">
        <v>0</v>
      </c>
      <c r="M220" s="61">
        <v>0</v>
      </c>
      <c r="N220" s="61">
        <v>0</v>
      </c>
      <c r="O220" s="61">
        <v>0</v>
      </c>
      <c r="P220" s="61">
        <v>0</v>
      </c>
      <c r="Q220" s="61">
        <v>0</v>
      </c>
      <c r="R220" s="61">
        <v>0</v>
      </c>
      <c r="S220" s="61">
        <v>0</v>
      </c>
      <c r="T220" s="61">
        <v>0</v>
      </c>
      <c r="U220" s="61">
        <v>0</v>
      </c>
      <c r="V220" s="61">
        <v>0</v>
      </c>
      <c r="W220" s="61">
        <v>0</v>
      </c>
      <c r="X220" s="61">
        <v>0</v>
      </c>
      <c r="Y220" s="61">
        <v>0</v>
      </c>
      <c r="Z220" s="61">
        <v>0</v>
      </c>
      <c r="AA220" s="61">
        <v>0</v>
      </c>
      <c r="AB220" s="61">
        <v>0</v>
      </c>
      <c r="AC220" s="61">
        <v>0</v>
      </c>
      <c r="AD220" s="61">
        <v>0</v>
      </c>
      <c r="AE220" s="61">
        <v>0</v>
      </c>
      <c r="AF220" s="61">
        <v>0</v>
      </c>
      <c r="AG220" s="61">
        <v>0</v>
      </c>
      <c r="AH220" s="61">
        <v>0</v>
      </c>
      <c r="AI220" s="61">
        <v>0</v>
      </c>
      <c r="AJ220" s="61">
        <v>0</v>
      </c>
      <c r="AK220" s="61">
        <v>0</v>
      </c>
      <c r="AL220" s="61">
        <v>0</v>
      </c>
      <c r="AM220" s="61">
        <v>0</v>
      </c>
      <c r="AN220" s="61">
        <v>0</v>
      </c>
      <c r="AO220" s="61">
        <v>0</v>
      </c>
      <c r="AP220" s="61">
        <v>0</v>
      </c>
      <c r="AQ220" s="61">
        <f t="shared" si="3"/>
        <v>369854.68</v>
      </c>
      <c r="AT220" s="33"/>
    </row>
    <row r="221" spans="1:46" ht="33" customHeight="1">
      <c r="A221" s="32">
        <v>906</v>
      </c>
      <c r="B221" s="343" t="s">
        <v>196</v>
      </c>
      <c r="C221" s="344" t="s">
        <v>3605</v>
      </c>
      <c r="D221" s="61">
        <v>0</v>
      </c>
      <c r="E221" s="61">
        <v>0</v>
      </c>
      <c r="F221" s="61">
        <v>0</v>
      </c>
      <c r="G221" s="61">
        <v>0</v>
      </c>
      <c r="H221" s="61">
        <v>0</v>
      </c>
      <c r="I221" s="61">
        <v>0</v>
      </c>
      <c r="J221" s="61">
        <v>0</v>
      </c>
      <c r="K221" s="61">
        <v>0</v>
      </c>
      <c r="L221" s="61">
        <v>0</v>
      </c>
      <c r="M221" s="61">
        <v>0</v>
      </c>
      <c r="N221" s="61">
        <v>0</v>
      </c>
      <c r="O221" s="61">
        <v>0</v>
      </c>
      <c r="P221" s="61">
        <v>0</v>
      </c>
      <c r="Q221" s="61">
        <v>0</v>
      </c>
      <c r="R221" s="61">
        <v>0</v>
      </c>
      <c r="S221" s="61">
        <v>0</v>
      </c>
      <c r="T221" s="61">
        <v>0</v>
      </c>
      <c r="U221" s="61">
        <v>0</v>
      </c>
      <c r="V221" s="61">
        <v>0</v>
      </c>
      <c r="W221" s="61">
        <v>0</v>
      </c>
      <c r="X221" s="61">
        <v>0</v>
      </c>
      <c r="Y221" s="61">
        <v>0</v>
      </c>
      <c r="Z221" s="61">
        <v>0</v>
      </c>
      <c r="AA221" s="61">
        <v>0</v>
      </c>
      <c r="AB221" s="61">
        <v>0</v>
      </c>
      <c r="AC221" s="61">
        <v>0</v>
      </c>
      <c r="AD221" s="61">
        <v>0</v>
      </c>
      <c r="AE221" s="61">
        <v>0</v>
      </c>
      <c r="AF221" s="61">
        <v>0</v>
      </c>
      <c r="AG221" s="61">
        <v>0</v>
      </c>
      <c r="AH221" s="61">
        <v>0</v>
      </c>
      <c r="AI221" s="61">
        <v>0</v>
      </c>
      <c r="AJ221" s="61">
        <v>0</v>
      </c>
      <c r="AK221" s="61">
        <v>0</v>
      </c>
      <c r="AL221" s="61">
        <v>0</v>
      </c>
      <c r="AM221" s="61">
        <v>0</v>
      </c>
      <c r="AN221" s="61">
        <v>0</v>
      </c>
      <c r="AO221" s="61">
        <v>0</v>
      </c>
      <c r="AP221" s="61">
        <v>0</v>
      </c>
      <c r="AQ221" s="61">
        <f t="shared" si="3"/>
        <v>0</v>
      </c>
      <c r="AT221" s="33"/>
    </row>
    <row r="222" spans="1:46" ht="33" customHeight="1">
      <c r="A222" s="32">
        <v>907</v>
      </c>
      <c r="B222" s="343" t="s">
        <v>197</v>
      </c>
      <c r="C222" s="344" t="s">
        <v>3605</v>
      </c>
      <c r="D222" s="61">
        <v>0</v>
      </c>
      <c r="E222" s="61">
        <v>0</v>
      </c>
      <c r="F222" s="61">
        <v>0</v>
      </c>
      <c r="G222" s="61">
        <v>0</v>
      </c>
      <c r="H222" s="61">
        <v>0</v>
      </c>
      <c r="I222" s="61">
        <v>0</v>
      </c>
      <c r="J222" s="61">
        <v>0</v>
      </c>
      <c r="K222" s="61">
        <v>0</v>
      </c>
      <c r="L222" s="61">
        <v>0</v>
      </c>
      <c r="M222" s="61">
        <v>0</v>
      </c>
      <c r="N222" s="61">
        <v>0</v>
      </c>
      <c r="O222" s="61">
        <v>0</v>
      </c>
      <c r="P222" s="61">
        <v>0</v>
      </c>
      <c r="Q222" s="61">
        <v>0</v>
      </c>
      <c r="R222" s="61">
        <v>0</v>
      </c>
      <c r="S222" s="61">
        <v>0</v>
      </c>
      <c r="T222" s="61">
        <v>0</v>
      </c>
      <c r="U222" s="61">
        <v>0</v>
      </c>
      <c r="V222" s="61">
        <v>0</v>
      </c>
      <c r="W222" s="61">
        <v>0</v>
      </c>
      <c r="X222" s="61">
        <v>0</v>
      </c>
      <c r="Y222" s="61">
        <v>0</v>
      </c>
      <c r="Z222" s="61">
        <v>0</v>
      </c>
      <c r="AA222" s="61">
        <v>0</v>
      </c>
      <c r="AB222" s="61">
        <v>0</v>
      </c>
      <c r="AC222" s="61">
        <v>0</v>
      </c>
      <c r="AD222" s="61">
        <v>0</v>
      </c>
      <c r="AE222" s="61">
        <v>0</v>
      </c>
      <c r="AF222" s="61">
        <v>0</v>
      </c>
      <c r="AG222" s="61">
        <v>0</v>
      </c>
      <c r="AH222" s="61">
        <v>0</v>
      </c>
      <c r="AI222" s="61">
        <v>0</v>
      </c>
      <c r="AJ222" s="61">
        <v>0</v>
      </c>
      <c r="AK222" s="61">
        <v>0</v>
      </c>
      <c r="AL222" s="61">
        <v>0</v>
      </c>
      <c r="AM222" s="61">
        <v>0</v>
      </c>
      <c r="AN222" s="61">
        <v>0</v>
      </c>
      <c r="AO222" s="61">
        <v>0</v>
      </c>
      <c r="AP222" s="61">
        <v>0</v>
      </c>
      <c r="AQ222" s="61">
        <f t="shared" si="3"/>
        <v>0</v>
      </c>
      <c r="AT222" s="33"/>
    </row>
    <row r="223" spans="1:46" ht="33" customHeight="1">
      <c r="A223" s="32">
        <v>908</v>
      </c>
      <c r="B223" s="343" t="s">
        <v>198</v>
      </c>
      <c r="C223" s="344" t="s">
        <v>3605</v>
      </c>
      <c r="D223" s="61">
        <v>0</v>
      </c>
      <c r="E223" s="61">
        <v>0</v>
      </c>
      <c r="F223" s="61">
        <v>0</v>
      </c>
      <c r="G223" s="61">
        <v>108</v>
      </c>
      <c r="H223" s="61">
        <v>0</v>
      </c>
      <c r="I223" s="61">
        <v>0</v>
      </c>
      <c r="J223" s="61">
        <v>0</v>
      </c>
      <c r="K223" s="61">
        <v>0</v>
      </c>
      <c r="L223" s="61">
        <v>0</v>
      </c>
      <c r="M223" s="61">
        <v>0</v>
      </c>
      <c r="N223" s="61">
        <v>0</v>
      </c>
      <c r="O223" s="61">
        <v>0</v>
      </c>
      <c r="P223" s="61">
        <v>0</v>
      </c>
      <c r="Q223" s="61">
        <v>0</v>
      </c>
      <c r="R223" s="61">
        <v>0</v>
      </c>
      <c r="S223" s="61">
        <v>0</v>
      </c>
      <c r="T223" s="61">
        <v>0</v>
      </c>
      <c r="U223" s="61">
        <v>0</v>
      </c>
      <c r="V223" s="61">
        <v>0</v>
      </c>
      <c r="W223" s="61">
        <v>0</v>
      </c>
      <c r="X223" s="61">
        <v>0</v>
      </c>
      <c r="Y223" s="61">
        <v>0</v>
      </c>
      <c r="Z223" s="61">
        <v>0</v>
      </c>
      <c r="AA223" s="61">
        <v>0</v>
      </c>
      <c r="AB223" s="61">
        <v>0</v>
      </c>
      <c r="AC223" s="61">
        <v>0</v>
      </c>
      <c r="AD223" s="61">
        <v>0</v>
      </c>
      <c r="AE223" s="61">
        <v>0</v>
      </c>
      <c r="AF223" s="61">
        <v>0</v>
      </c>
      <c r="AG223" s="61">
        <v>0</v>
      </c>
      <c r="AH223" s="61">
        <v>0</v>
      </c>
      <c r="AI223" s="61">
        <v>0</v>
      </c>
      <c r="AJ223" s="61">
        <v>0</v>
      </c>
      <c r="AK223" s="61">
        <v>0</v>
      </c>
      <c r="AL223" s="61">
        <v>0</v>
      </c>
      <c r="AM223" s="61">
        <v>0</v>
      </c>
      <c r="AN223" s="61">
        <v>0</v>
      </c>
      <c r="AO223" s="61">
        <v>0</v>
      </c>
      <c r="AP223" s="61">
        <v>0</v>
      </c>
      <c r="AQ223" s="61">
        <f t="shared" si="3"/>
        <v>108</v>
      </c>
      <c r="AT223" s="33"/>
    </row>
    <row r="224" spans="1:46" ht="33" customHeight="1">
      <c r="A224" s="32">
        <v>909</v>
      </c>
      <c r="B224" s="343" t="s">
        <v>199</v>
      </c>
      <c r="C224" s="344" t="s">
        <v>3605</v>
      </c>
      <c r="D224" s="61">
        <v>0</v>
      </c>
      <c r="E224" s="61">
        <v>0</v>
      </c>
      <c r="F224" s="61">
        <v>0</v>
      </c>
      <c r="G224" s="61">
        <v>8695.369999999999</v>
      </c>
      <c r="H224" s="61">
        <v>0</v>
      </c>
      <c r="I224" s="61">
        <v>0</v>
      </c>
      <c r="J224" s="61">
        <v>0</v>
      </c>
      <c r="K224" s="61">
        <v>0</v>
      </c>
      <c r="L224" s="61">
        <v>0</v>
      </c>
      <c r="M224" s="61">
        <v>0</v>
      </c>
      <c r="N224" s="61">
        <v>0</v>
      </c>
      <c r="O224" s="61">
        <v>0</v>
      </c>
      <c r="P224" s="61">
        <v>0</v>
      </c>
      <c r="Q224" s="61">
        <v>0</v>
      </c>
      <c r="R224" s="61">
        <v>0</v>
      </c>
      <c r="S224" s="61">
        <v>0</v>
      </c>
      <c r="T224" s="61">
        <v>0</v>
      </c>
      <c r="U224" s="61">
        <v>0</v>
      </c>
      <c r="V224" s="61">
        <v>0</v>
      </c>
      <c r="W224" s="61">
        <v>0</v>
      </c>
      <c r="X224" s="61">
        <v>0</v>
      </c>
      <c r="Y224" s="61">
        <v>0</v>
      </c>
      <c r="Z224" s="61">
        <v>0</v>
      </c>
      <c r="AA224" s="61">
        <v>0</v>
      </c>
      <c r="AB224" s="61">
        <v>0</v>
      </c>
      <c r="AC224" s="61">
        <v>0</v>
      </c>
      <c r="AD224" s="61">
        <v>0</v>
      </c>
      <c r="AE224" s="61">
        <v>0</v>
      </c>
      <c r="AF224" s="61">
        <v>0</v>
      </c>
      <c r="AG224" s="61">
        <v>0</v>
      </c>
      <c r="AH224" s="61">
        <v>0</v>
      </c>
      <c r="AI224" s="61">
        <v>0</v>
      </c>
      <c r="AJ224" s="61">
        <v>0</v>
      </c>
      <c r="AK224" s="61">
        <v>0</v>
      </c>
      <c r="AL224" s="61">
        <v>0</v>
      </c>
      <c r="AM224" s="61">
        <v>0</v>
      </c>
      <c r="AN224" s="61">
        <v>0</v>
      </c>
      <c r="AO224" s="61">
        <v>0</v>
      </c>
      <c r="AP224" s="61">
        <v>0</v>
      </c>
      <c r="AQ224" s="61">
        <f t="shared" si="3"/>
        <v>8695.369999999999</v>
      </c>
      <c r="AT224" s="33"/>
    </row>
    <row r="225" spans="1:46" ht="33" customHeight="1">
      <c r="A225" s="32">
        <v>951</v>
      </c>
      <c r="B225" s="343" t="s">
        <v>200</v>
      </c>
      <c r="C225" s="344">
        <v>0</v>
      </c>
      <c r="D225" s="61">
        <v>0</v>
      </c>
      <c r="E225" s="61">
        <v>0</v>
      </c>
      <c r="F225" s="61">
        <v>0</v>
      </c>
      <c r="G225" s="61">
        <v>8260.67</v>
      </c>
      <c r="H225" s="61">
        <v>0</v>
      </c>
      <c r="I225" s="61">
        <v>0</v>
      </c>
      <c r="J225" s="61">
        <v>0</v>
      </c>
      <c r="K225" s="61">
        <v>0</v>
      </c>
      <c r="L225" s="61">
        <v>0</v>
      </c>
      <c r="M225" s="61">
        <v>0</v>
      </c>
      <c r="N225" s="61">
        <v>0</v>
      </c>
      <c r="O225" s="61">
        <v>0</v>
      </c>
      <c r="P225" s="61">
        <v>0</v>
      </c>
      <c r="Q225" s="61">
        <v>0</v>
      </c>
      <c r="R225" s="61">
        <v>0</v>
      </c>
      <c r="S225" s="61">
        <v>0</v>
      </c>
      <c r="T225" s="61">
        <v>0</v>
      </c>
      <c r="U225" s="61">
        <v>0</v>
      </c>
      <c r="V225" s="61">
        <v>0</v>
      </c>
      <c r="W225" s="61">
        <v>0</v>
      </c>
      <c r="X225" s="61">
        <v>0</v>
      </c>
      <c r="Y225" s="61">
        <v>0</v>
      </c>
      <c r="Z225" s="61">
        <v>0</v>
      </c>
      <c r="AA225" s="61">
        <v>0</v>
      </c>
      <c r="AB225" s="61">
        <v>0</v>
      </c>
      <c r="AC225" s="61">
        <v>0</v>
      </c>
      <c r="AD225" s="61">
        <v>0</v>
      </c>
      <c r="AE225" s="61">
        <v>0</v>
      </c>
      <c r="AF225" s="61">
        <v>0</v>
      </c>
      <c r="AG225" s="61">
        <v>0</v>
      </c>
      <c r="AH225" s="61">
        <v>0</v>
      </c>
      <c r="AI225" s="61">
        <v>0</v>
      </c>
      <c r="AJ225" s="61">
        <v>0</v>
      </c>
      <c r="AK225" s="61">
        <v>0</v>
      </c>
      <c r="AL225" s="61">
        <v>0</v>
      </c>
      <c r="AM225" s="61">
        <v>0</v>
      </c>
      <c r="AN225" s="61">
        <v>0</v>
      </c>
      <c r="AO225" s="61">
        <v>0</v>
      </c>
      <c r="AP225" s="61">
        <v>0</v>
      </c>
      <c r="AQ225" s="61">
        <f t="shared" si="3"/>
        <v>8260.67</v>
      </c>
      <c r="AT225" s="33"/>
    </row>
    <row r="226" spans="1:46" ht="33" customHeight="1">
      <c r="A226" s="32">
        <v>1101</v>
      </c>
      <c r="B226" s="343" t="s">
        <v>201</v>
      </c>
      <c r="C226" s="344" t="s">
        <v>651</v>
      </c>
      <c r="D226" s="61">
        <v>0</v>
      </c>
      <c r="E226" s="61">
        <v>0</v>
      </c>
      <c r="F226" s="61">
        <v>0</v>
      </c>
      <c r="G226" s="61">
        <v>0</v>
      </c>
      <c r="H226" s="61">
        <v>0</v>
      </c>
      <c r="I226" s="61">
        <v>0</v>
      </c>
      <c r="J226" s="61">
        <v>0</v>
      </c>
      <c r="K226" s="61">
        <v>0</v>
      </c>
      <c r="L226" s="61">
        <v>0</v>
      </c>
      <c r="M226" s="61">
        <v>0</v>
      </c>
      <c r="N226" s="61">
        <v>0</v>
      </c>
      <c r="O226" s="61">
        <v>0</v>
      </c>
      <c r="P226" s="61">
        <v>0</v>
      </c>
      <c r="Q226" s="61">
        <v>0</v>
      </c>
      <c r="R226" s="61">
        <v>0</v>
      </c>
      <c r="S226" s="61">
        <v>0</v>
      </c>
      <c r="T226" s="61">
        <v>0</v>
      </c>
      <c r="U226" s="61">
        <v>0</v>
      </c>
      <c r="V226" s="61">
        <v>0</v>
      </c>
      <c r="W226" s="61">
        <v>0</v>
      </c>
      <c r="X226" s="61">
        <v>0</v>
      </c>
      <c r="Y226" s="61">
        <v>0</v>
      </c>
      <c r="Z226" s="61">
        <v>0</v>
      </c>
      <c r="AA226" s="61">
        <v>0</v>
      </c>
      <c r="AB226" s="61">
        <v>0</v>
      </c>
      <c r="AC226" s="61">
        <v>0</v>
      </c>
      <c r="AD226" s="61">
        <v>0</v>
      </c>
      <c r="AE226" s="61">
        <v>0</v>
      </c>
      <c r="AF226" s="61">
        <v>0</v>
      </c>
      <c r="AG226" s="61">
        <v>0</v>
      </c>
      <c r="AH226" s="61">
        <v>0</v>
      </c>
      <c r="AI226" s="61">
        <v>0</v>
      </c>
      <c r="AJ226" s="61">
        <v>0</v>
      </c>
      <c r="AK226" s="61">
        <v>0</v>
      </c>
      <c r="AL226" s="61">
        <v>0</v>
      </c>
      <c r="AM226" s="61">
        <v>0</v>
      </c>
      <c r="AN226" s="61">
        <v>0</v>
      </c>
      <c r="AO226" s="61">
        <v>0</v>
      </c>
      <c r="AP226" s="61">
        <v>0</v>
      </c>
      <c r="AQ226" s="61">
        <f t="shared" si="3"/>
        <v>0</v>
      </c>
      <c r="AT226" s="33"/>
    </row>
    <row r="227" spans="1:46" ht="33" customHeight="1">
      <c r="A227" s="32">
        <v>1102</v>
      </c>
      <c r="B227" s="343" t="s">
        <v>202</v>
      </c>
      <c r="C227" s="344" t="s">
        <v>651</v>
      </c>
      <c r="D227" s="61">
        <v>0</v>
      </c>
      <c r="E227" s="61">
        <v>0</v>
      </c>
      <c r="F227" s="61">
        <v>0</v>
      </c>
      <c r="G227" s="61">
        <v>0</v>
      </c>
      <c r="H227" s="61">
        <v>0</v>
      </c>
      <c r="I227" s="61">
        <v>0</v>
      </c>
      <c r="J227" s="61">
        <v>0</v>
      </c>
      <c r="K227" s="61">
        <v>0</v>
      </c>
      <c r="L227" s="61">
        <v>0</v>
      </c>
      <c r="M227" s="61">
        <v>0</v>
      </c>
      <c r="N227" s="61">
        <v>0</v>
      </c>
      <c r="O227" s="61">
        <v>0</v>
      </c>
      <c r="P227" s="61">
        <v>0</v>
      </c>
      <c r="Q227" s="61">
        <v>0</v>
      </c>
      <c r="R227" s="61">
        <v>0</v>
      </c>
      <c r="S227" s="61">
        <v>0</v>
      </c>
      <c r="T227" s="61">
        <v>0</v>
      </c>
      <c r="U227" s="61">
        <v>0</v>
      </c>
      <c r="V227" s="61">
        <v>0</v>
      </c>
      <c r="W227" s="61">
        <v>0</v>
      </c>
      <c r="X227" s="61">
        <v>0</v>
      </c>
      <c r="Y227" s="61">
        <v>0</v>
      </c>
      <c r="Z227" s="61">
        <v>0</v>
      </c>
      <c r="AA227" s="61">
        <v>0</v>
      </c>
      <c r="AB227" s="61">
        <v>0</v>
      </c>
      <c r="AC227" s="61">
        <v>0</v>
      </c>
      <c r="AD227" s="61">
        <v>0</v>
      </c>
      <c r="AE227" s="61">
        <v>0</v>
      </c>
      <c r="AF227" s="61">
        <v>0</v>
      </c>
      <c r="AG227" s="61">
        <v>0</v>
      </c>
      <c r="AH227" s="61">
        <v>0</v>
      </c>
      <c r="AI227" s="61">
        <v>0</v>
      </c>
      <c r="AJ227" s="61">
        <v>0</v>
      </c>
      <c r="AK227" s="61">
        <v>0</v>
      </c>
      <c r="AL227" s="61">
        <v>0</v>
      </c>
      <c r="AM227" s="61">
        <v>0</v>
      </c>
      <c r="AN227" s="61">
        <v>0</v>
      </c>
      <c r="AO227" s="61">
        <v>0</v>
      </c>
      <c r="AP227" s="61">
        <v>0</v>
      </c>
      <c r="AQ227" s="61">
        <f t="shared" si="3"/>
        <v>0</v>
      </c>
      <c r="AT227" s="33"/>
    </row>
    <row r="228" spans="1:46" ht="33" customHeight="1">
      <c r="A228" s="32">
        <v>1103</v>
      </c>
      <c r="B228" s="343" t="s">
        <v>203</v>
      </c>
      <c r="C228" s="344" t="s">
        <v>651</v>
      </c>
      <c r="D228" s="61">
        <v>0</v>
      </c>
      <c r="E228" s="61">
        <v>0</v>
      </c>
      <c r="F228" s="61">
        <v>0</v>
      </c>
      <c r="G228" s="61">
        <v>0</v>
      </c>
      <c r="H228" s="61">
        <v>0</v>
      </c>
      <c r="I228" s="61">
        <v>0</v>
      </c>
      <c r="J228" s="61">
        <v>0</v>
      </c>
      <c r="K228" s="61">
        <v>0</v>
      </c>
      <c r="L228" s="61">
        <v>0</v>
      </c>
      <c r="M228" s="61">
        <v>0</v>
      </c>
      <c r="N228" s="61">
        <v>0</v>
      </c>
      <c r="O228" s="61">
        <v>0</v>
      </c>
      <c r="P228" s="61">
        <v>0</v>
      </c>
      <c r="Q228" s="61">
        <v>0</v>
      </c>
      <c r="R228" s="61">
        <v>0</v>
      </c>
      <c r="S228" s="61">
        <v>0</v>
      </c>
      <c r="T228" s="61">
        <v>0</v>
      </c>
      <c r="U228" s="61">
        <v>0</v>
      </c>
      <c r="V228" s="61">
        <v>0</v>
      </c>
      <c r="W228" s="61">
        <v>0</v>
      </c>
      <c r="X228" s="61">
        <v>0</v>
      </c>
      <c r="Y228" s="61">
        <v>0</v>
      </c>
      <c r="Z228" s="61">
        <v>0</v>
      </c>
      <c r="AA228" s="61">
        <v>0</v>
      </c>
      <c r="AB228" s="61">
        <v>0</v>
      </c>
      <c r="AC228" s="61">
        <v>0</v>
      </c>
      <c r="AD228" s="61">
        <v>0</v>
      </c>
      <c r="AE228" s="61">
        <v>0</v>
      </c>
      <c r="AF228" s="61">
        <v>0</v>
      </c>
      <c r="AG228" s="61">
        <v>0</v>
      </c>
      <c r="AH228" s="61">
        <v>0</v>
      </c>
      <c r="AI228" s="61">
        <v>0</v>
      </c>
      <c r="AJ228" s="61">
        <v>0</v>
      </c>
      <c r="AK228" s="61">
        <v>0</v>
      </c>
      <c r="AL228" s="61">
        <v>0</v>
      </c>
      <c r="AM228" s="61">
        <v>0</v>
      </c>
      <c r="AN228" s="61">
        <v>0</v>
      </c>
      <c r="AO228" s="61">
        <v>0</v>
      </c>
      <c r="AP228" s="61">
        <v>0</v>
      </c>
      <c r="AQ228" s="61">
        <f t="shared" si="3"/>
        <v>0</v>
      </c>
      <c r="AT228" s="33"/>
    </row>
    <row r="229" spans="1:46" ht="33" customHeight="1">
      <c r="A229" s="32">
        <v>1104</v>
      </c>
      <c r="B229" s="343" t="s">
        <v>204</v>
      </c>
      <c r="C229" s="344" t="s">
        <v>651</v>
      </c>
      <c r="D229" s="61">
        <v>0</v>
      </c>
      <c r="E229" s="61">
        <v>0</v>
      </c>
      <c r="F229" s="61">
        <v>0</v>
      </c>
      <c r="G229" s="61">
        <v>0</v>
      </c>
      <c r="H229" s="61">
        <v>0</v>
      </c>
      <c r="I229" s="61">
        <v>0</v>
      </c>
      <c r="J229" s="61">
        <v>0</v>
      </c>
      <c r="K229" s="61">
        <v>0</v>
      </c>
      <c r="L229" s="61">
        <v>0</v>
      </c>
      <c r="M229" s="61">
        <v>0</v>
      </c>
      <c r="N229" s="61">
        <v>0</v>
      </c>
      <c r="O229" s="61">
        <v>0</v>
      </c>
      <c r="P229" s="61">
        <v>0</v>
      </c>
      <c r="Q229" s="61">
        <v>0</v>
      </c>
      <c r="R229" s="61">
        <v>0</v>
      </c>
      <c r="S229" s="61">
        <v>0</v>
      </c>
      <c r="T229" s="61">
        <v>0</v>
      </c>
      <c r="U229" s="61">
        <v>0</v>
      </c>
      <c r="V229" s="61">
        <v>0</v>
      </c>
      <c r="W229" s="61">
        <v>0</v>
      </c>
      <c r="X229" s="61">
        <v>0</v>
      </c>
      <c r="Y229" s="61">
        <v>0</v>
      </c>
      <c r="Z229" s="61">
        <v>0</v>
      </c>
      <c r="AA229" s="61">
        <v>0</v>
      </c>
      <c r="AB229" s="61">
        <v>0</v>
      </c>
      <c r="AC229" s="61">
        <v>0</v>
      </c>
      <c r="AD229" s="61">
        <v>0</v>
      </c>
      <c r="AE229" s="61">
        <v>0</v>
      </c>
      <c r="AF229" s="61">
        <v>0</v>
      </c>
      <c r="AG229" s="61">
        <v>0</v>
      </c>
      <c r="AH229" s="61">
        <v>0</v>
      </c>
      <c r="AI229" s="61">
        <v>0</v>
      </c>
      <c r="AJ229" s="61">
        <v>0</v>
      </c>
      <c r="AK229" s="61">
        <v>0</v>
      </c>
      <c r="AL229" s="61">
        <v>0</v>
      </c>
      <c r="AM229" s="61">
        <v>0</v>
      </c>
      <c r="AN229" s="61">
        <v>0</v>
      </c>
      <c r="AO229" s="61">
        <v>0</v>
      </c>
      <c r="AP229" s="61">
        <v>0</v>
      </c>
      <c r="AQ229" s="61">
        <f t="shared" si="3"/>
        <v>0</v>
      </c>
      <c r="AT229" s="33"/>
    </row>
    <row r="230" spans="1:46" ht="33" customHeight="1">
      <c r="A230" s="32">
        <v>1105</v>
      </c>
      <c r="B230" s="343" t="s">
        <v>205</v>
      </c>
      <c r="C230" s="344" t="s">
        <v>651</v>
      </c>
      <c r="D230" s="61">
        <v>0</v>
      </c>
      <c r="E230" s="61">
        <v>0</v>
      </c>
      <c r="F230" s="61">
        <v>0</v>
      </c>
      <c r="G230" s="61">
        <v>0</v>
      </c>
      <c r="H230" s="61">
        <v>0</v>
      </c>
      <c r="I230" s="61">
        <v>0</v>
      </c>
      <c r="J230" s="61">
        <v>0</v>
      </c>
      <c r="K230" s="61">
        <v>0</v>
      </c>
      <c r="L230" s="61">
        <v>0</v>
      </c>
      <c r="M230" s="61">
        <v>0</v>
      </c>
      <c r="N230" s="61">
        <v>0</v>
      </c>
      <c r="O230" s="61">
        <v>0</v>
      </c>
      <c r="P230" s="61">
        <v>0</v>
      </c>
      <c r="Q230" s="61">
        <v>0</v>
      </c>
      <c r="R230" s="61">
        <v>0</v>
      </c>
      <c r="S230" s="61">
        <v>0</v>
      </c>
      <c r="T230" s="61">
        <v>0</v>
      </c>
      <c r="U230" s="61">
        <v>0</v>
      </c>
      <c r="V230" s="61">
        <v>0</v>
      </c>
      <c r="W230" s="61">
        <v>0</v>
      </c>
      <c r="X230" s="61">
        <v>0</v>
      </c>
      <c r="Y230" s="61">
        <v>0</v>
      </c>
      <c r="Z230" s="61">
        <v>0</v>
      </c>
      <c r="AA230" s="61">
        <v>0</v>
      </c>
      <c r="AB230" s="61">
        <v>0</v>
      </c>
      <c r="AC230" s="61">
        <v>0</v>
      </c>
      <c r="AD230" s="61">
        <v>0</v>
      </c>
      <c r="AE230" s="61">
        <v>0</v>
      </c>
      <c r="AF230" s="61">
        <v>0</v>
      </c>
      <c r="AG230" s="61">
        <v>0</v>
      </c>
      <c r="AH230" s="61">
        <v>0</v>
      </c>
      <c r="AI230" s="61">
        <v>0</v>
      </c>
      <c r="AJ230" s="61">
        <v>0</v>
      </c>
      <c r="AK230" s="61">
        <v>0</v>
      </c>
      <c r="AL230" s="61">
        <v>0</v>
      </c>
      <c r="AM230" s="61">
        <v>0</v>
      </c>
      <c r="AN230" s="61">
        <v>0</v>
      </c>
      <c r="AO230" s="61">
        <v>0</v>
      </c>
      <c r="AP230" s="61">
        <v>0</v>
      </c>
      <c r="AQ230" s="61">
        <f t="shared" si="3"/>
        <v>0</v>
      </c>
      <c r="AT230" s="33"/>
    </row>
    <row r="231" spans="1:46" ht="33" customHeight="1">
      <c r="A231" s="32">
        <v>1106</v>
      </c>
      <c r="B231" s="343" t="s">
        <v>206</v>
      </c>
      <c r="C231" s="344" t="s">
        <v>651</v>
      </c>
      <c r="D231" s="61">
        <v>0</v>
      </c>
      <c r="E231" s="61">
        <v>0</v>
      </c>
      <c r="F231" s="61">
        <v>0</v>
      </c>
      <c r="G231" s="61">
        <v>0</v>
      </c>
      <c r="H231" s="61">
        <v>0</v>
      </c>
      <c r="I231" s="61">
        <v>0</v>
      </c>
      <c r="J231" s="61">
        <v>0</v>
      </c>
      <c r="K231" s="61">
        <v>0</v>
      </c>
      <c r="L231" s="61">
        <v>0</v>
      </c>
      <c r="M231" s="61">
        <v>0</v>
      </c>
      <c r="N231" s="61">
        <v>0</v>
      </c>
      <c r="O231" s="61">
        <v>0</v>
      </c>
      <c r="P231" s="61">
        <v>0</v>
      </c>
      <c r="Q231" s="61">
        <v>0</v>
      </c>
      <c r="R231" s="61">
        <v>0</v>
      </c>
      <c r="S231" s="61">
        <v>0</v>
      </c>
      <c r="T231" s="61">
        <v>0</v>
      </c>
      <c r="U231" s="61">
        <v>0</v>
      </c>
      <c r="V231" s="61">
        <v>0</v>
      </c>
      <c r="W231" s="61">
        <v>0</v>
      </c>
      <c r="X231" s="61">
        <v>0</v>
      </c>
      <c r="Y231" s="61">
        <v>0</v>
      </c>
      <c r="Z231" s="61">
        <v>0</v>
      </c>
      <c r="AA231" s="61">
        <v>0</v>
      </c>
      <c r="AB231" s="61">
        <v>0</v>
      </c>
      <c r="AC231" s="61">
        <v>0</v>
      </c>
      <c r="AD231" s="61">
        <v>0</v>
      </c>
      <c r="AE231" s="61">
        <v>0</v>
      </c>
      <c r="AF231" s="61">
        <v>0</v>
      </c>
      <c r="AG231" s="61">
        <v>0</v>
      </c>
      <c r="AH231" s="61">
        <v>0</v>
      </c>
      <c r="AI231" s="61">
        <v>0</v>
      </c>
      <c r="AJ231" s="61">
        <v>0</v>
      </c>
      <c r="AK231" s="61">
        <v>0</v>
      </c>
      <c r="AL231" s="61">
        <v>0</v>
      </c>
      <c r="AM231" s="61">
        <v>0</v>
      </c>
      <c r="AN231" s="61">
        <v>0</v>
      </c>
      <c r="AO231" s="61">
        <v>0</v>
      </c>
      <c r="AP231" s="61">
        <v>0</v>
      </c>
      <c r="AQ231" s="61">
        <f t="shared" si="3"/>
        <v>0</v>
      </c>
      <c r="AT231" s="33"/>
    </row>
    <row r="232" spans="1:46" ht="33" customHeight="1">
      <c r="A232" s="32">
        <v>1107</v>
      </c>
      <c r="B232" s="343" t="s">
        <v>207</v>
      </c>
      <c r="C232" s="344" t="s">
        <v>651</v>
      </c>
      <c r="D232" s="61">
        <v>0</v>
      </c>
      <c r="E232" s="61">
        <v>0</v>
      </c>
      <c r="F232" s="61">
        <v>0</v>
      </c>
      <c r="G232" s="61">
        <v>0</v>
      </c>
      <c r="H232" s="61">
        <v>0</v>
      </c>
      <c r="I232" s="61">
        <v>0</v>
      </c>
      <c r="J232" s="61">
        <v>0</v>
      </c>
      <c r="K232" s="61">
        <v>0</v>
      </c>
      <c r="L232" s="61">
        <v>0</v>
      </c>
      <c r="M232" s="61">
        <v>0</v>
      </c>
      <c r="N232" s="61">
        <v>0</v>
      </c>
      <c r="O232" s="61">
        <v>0</v>
      </c>
      <c r="P232" s="61">
        <v>0</v>
      </c>
      <c r="Q232" s="61">
        <v>0</v>
      </c>
      <c r="R232" s="61">
        <v>0</v>
      </c>
      <c r="S232" s="61">
        <v>0</v>
      </c>
      <c r="T232" s="61">
        <v>0</v>
      </c>
      <c r="U232" s="61">
        <v>0</v>
      </c>
      <c r="V232" s="61">
        <v>0</v>
      </c>
      <c r="W232" s="61">
        <v>0</v>
      </c>
      <c r="X232" s="61">
        <v>0</v>
      </c>
      <c r="Y232" s="61">
        <v>0</v>
      </c>
      <c r="Z232" s="61">
        <v>0</v>
      </c>
      <c r="AA232" s="61">
        <v>0</v>
      </c>
      <c r="AB232" s="61">
        <v>0</v>
      </c>
      <c r="AC232" s="61">
        <v>0</v>
      </c>
      <c r="AD232" s="61">
        <v>0</v>
      </c>
      <c r="AE232" s="61">
        <v>0</v>
      </c>
      <c r="AF232" s="61">
        <v>0</v>
      </c>
      <c r="AG232" s="61">
        <v>0</v>
      </c>
      <c r="AH232" s="61">
        <v>0</v>
      </c>
      <c r="AI232" s="61">
        <v>0</v>
      </c>
      <c r="AJ232" s="61">
        <v>0</v>
      </c>
      <c r="AK232" s="61">
        <v>0</v>
      </c>
      <c r="AL232" s="61">
        <v>0</v>
      </c>
      <c r="AM232" s="61">
        <v>0</v>
      </c>
      <c r="AN232" s="61">
        <v>0</v>
      </c>
      <c r="AO232" s="61">
        <v>0</v>
      </c>
      <c r="AP232" s="61">
        <v>0</v>
      </c>
      <c r="AQ232" s="61">
        <f t="shared" si="3"/>
        <v>0</v>
      </c>
      <c r="AT232" s="33"/>
    </row>
    <row r="233" spans="1:46" ht="33" customHeight="1">
      <c r="A233" s="32">
        <v>1108</v>
      </c>
      <c r="B233" s="343" t="s">
        <v>208</v>
      </c>
      <c r="C233" s="344" t="s">
        <v>651</v>
      </c>
      <c r="D233" s="61">
        <v>0</v>
      </c>
      <c r="E233" s="61">
        <v>0</v>
      </c>
      <c r="F233" s="61">
        <v>0</v>
      </c>
      <c r="G233" s="61">
        <v>0</v>
      </c>
      <c r="H233" s="61">
        <v>0</v>
      </c>
      <c r="I233" s="61">
        <v>0</v>
      </c>
      <c r="J233" s="61">
        <v>0</v>
      </c>
      <c r="K233" s="61">
        <v>0</v>
      </c>
      <c r="L233" s="61">
        <v>0</v>
      </c>
      <c r="M233" s="61">
        <v>0</v>
      </c>
      <c r="N233" s="61">
        <v>0</v>
      </c>
      <c r="O233" s="61">
        <v>0</v>
      </c>
      <c r="P233" s="61">
        <v>0</v>
      </c>
      <c r="Q233" s="61">
        <v>0</v>
      </c>
      <c r="R233" s="61">
        <v>0</v>
      </c>
      <c r="S233" s="61">
        <v>0</v>
      </c>
      <c r="T233" s="61">
        <v>0</v>
      </c>
      <c r="U233" s="61">
        <v>0</v>
      </c>
      <c r="V233" s="61">
        <v>0</v>
      </c>
      <c r="W233" s="61">
        <v>0</v>
      </c>
      <c r="X233" s="61">
        <v>0</v>
      </c>
      <c r="Y233" s="61">
        <v>0</v>
      </c>
      <c r="Z233" s="61">
        <v>0</v>
      </c>
      <c r="AA233" s="61">
        <v>0</v>
      </c>
      <c r="AB233" s="61">
        <v>0</v>
      </c>
      <c r="AC233" s="61">
        <v>0</v>
      </c>
      <c r="AD233" s="61">
        <v>0</v>
      </c>
      <c r="AE233" s="61">
        <v>0</v>
      </c>
      <c r="AF233" s="61">
        <v>0</v>
      </c>
      <c r="AG233" s="61">
        <v>0</v>
      </c>
      <c r="AH233" s="61">
        <v>0</v>
      </c>
      <c r="AI233" s="61">
        <v>0</v>
      </c>
      <c r="AJ233" s="61">
        <v>0</v>
      </c>
      <c r="AK233" s="61">
        <v>0</v>
      </c>
      <c r="AL233" s="61">
        <v>0</v>
      </c>
      <c r="AM233" s="61">
        <v>0</v>
      </c>
      <c r="AN233" s="61">
        <v>0</v>
      </c>
      <c r="AO233" s="61">
        <v>0</v>
      </c>
      <c r="AP233" s="61">
        <v>0</v>
      </c>
      <c r="AQ233" s="61">
        <f t="shared" si="3"/>
        <v>0</v>
      </c>
      <c r="AT233" s="33"/>
    </row>
    <row r="234" spans="1:46" ht="33" customHeight="1">
      <c r="A234" s="32">
        <v>1109</v>
      </c>
      <c r="B234" s="343" t="s">
        <v>209</v>
      </c>
      <c r="C234" s="344" t="s">
        <v>651</v>
      </c>
      <c r="D234" s="61">
        <v>0</v>
      </c>
      <c r="E234" s="61">
        <v>0</v>
      </c>
      <c r="F234" s="61">
        <v>0</v>
      </c>
      <c r="G234" s="61">
        <v>0</v>
      </c>
      <c r="H234" s="61">
        <v>0</v>
      </c>
      <c r="I234" s="61">
        <v>0</v>
      </c>
      <c r="J234" s="61">
        <v>0</v>
      </c>
      <c r="K234" s="61">
        <v>0</v>
      </c>
      <c r="L234" s="61">
        <v>0</v>
      </c>
      <c r="M234" s="61">
        <v>0</v>
      </c>
      <c r="N234" s="61">
        <v>0</v>
      </c>
      <c r="O234" s="61">
        <v>0</v>
      </c>
      <c r="P234" s="61">
        <v>0</v>
      </c>
      <c r="Q234" s="61">
        <v>0</v>
      </c>
      <c r="R234" s="61">
        <v>0</v>
      </c>
      <c r="S234" s="61">
        <v>0</v>
      </c>
      <c r="T234" s="61">
        <v>0</v>
      </c>
      <c r="U234" s="61">
        <v>0</v>
      </c>
      <c r="V234" s="61">
        <v>0</v>
      </c>
      <c r="W234" s="61">
        <v>0</v>
      </c>
      <c r="X234" s="61">
        <v>0</v>
      </c>
      <c r="Y234" s="61">
        <v>0</v>
      </c>
      <c r="Z234" s="61">
        <v>0</v>
      </c>
      <c r="AA234" s="61">
        <v>0</v>
      </c>
      <c r="AB234" s="61">
        <v>0</v>
      </c>
      <c r="AC234" s="61">
        <v>0</v>
      </c>
      <c r="AD234" s="61">
        <v>0</v>
      </c>
      <c r="AE234" s="61">
        <v>0</v>
      </c>
      <c r="AF234" s="61">
        <v>0</v>
      </c>
      <c r="AG234" s="61">
        <v>0</v>
      </c>
      <c r="AH234" s="61">
        <v>0</v>
      </c>
      <c r="AI234" s="61">
        <v>0</v>
      </c>
      <c r="AJ234" s="61">
        <v>0</v>
      </c>
      <c r="AK234" s="61">
        <v>0</v>
      </c>
      <c r="AL234" s="61">
        <v>0</v>
      </c>
      <c r="AM234" s="61">
        <v>0</v>
      </c>
      <c r="AN234" s="61">
        <v>0</v>
      </c>
      <c r="AO234" s="61">
        <v>0</v>
      </c>
      <c r="AP234" s="61">
        <v>0</v>
      </c>
      <c r="AQ234" s="61">
        <f t="shared" si="3"/>
        <v>0</v>
      </c>
      <c r="AT234" s="33"/>
    </row>
    <row r="235" spans="1:46" ht="33" customHeight="1">
      <c r="A235" s="32">
        <v>1110</v>
      </c>
      <c r="B235" s="343" t="s">
        <v>210</v>
      </c>
      <c r="C235" s="344" t="s">
        <v>651</v>
      </c>
      <c r="D235" s="61">
        <v>0</v>
      </c>
      <c r="E235" s="61">
        <v>0</v>
      </c>
      <c r="F235" s="61">
        <v>0</v>
      </c>
      <c r="G235" s="61">
        <v>0</v>
      </c>
      <c r="H235" s="61">
        <v>0</v>
      </c>
      <c r="I235" s="61">
        <v>0</v>
      </c>
      <c r="J235" s="61">
        <v>0</v>
      </c>
      <c r="K235" s="61">
        <v>0</v>
      </c>
      <c r="L235" s="61">
        <v>0</v>
      </c>
      <c r="M235" s="61">
        <v>0</v>
      </c>
      <c r="N235" s="61">
        <v>0</v>
      </c>
      <c r="O235" s="61">
        <v>0</v>
      </c>
      <c r="P235" s="61">
        <v>0</v>
      </c>
      <c r="Q235" s="61">
        <v>0</v>
      </c>
      <c r="R235" s="61">
        <v>0</v>
      </c>
      <c r="S235" s="61">
        <v>0</v>
      </c>
      <c r="T235" s="61">
        <v>0</v>
      </c>
      <c r="U235" s="61">
        <v>0</v>
      </c>
      <c r="V235" s="61">
        <v>0</v>
      </c>
      <c r="W235" s="61">
        <v>0</v>
      </c>
      <c r="X235" s="61">
        <v>0</v>
      </c>
      <c r="Y235" s="61">
        <v>0</v>
      </c>
      <c r="Z235" s="61">
        <v>0</v>
      </c>
      <c r="AA235" s="61">
        <v>0</v>
      </c>
      <c r="AB235" s="61">
        <v>0</v>
      </c>
      <c r="AC235" s="61">
        <v>0</v>
      </c>
      <c r="AD235" s="61">
        <v>0</v>
      </c>
      <c r="AE235" s="61">
        <v>0</v>
      </c>
      <c r="AF235" s="61">
        <v>0</v>
      </c>
      <c r="AG235" s="61">
        <v>0</v>
      </c>
      <c r="AH235" s="61">
        <v>0</v>
      </c>
      <c r="AI235" s="61">
        <v>0</v>
      </c>
      <c r="AJ235" s="61">
        <v>0</v>
      </c>
      <c r="AK235" s="61">
        <v>0</v>
      </c>
      <c r="AL235" s="61">
        <v>0</v>
      </c>
      <c r="AM235" s="61">
        <v>0</v>
      </c>
      <c r="AN235" s="61">
        <v>0</v>
      </c>
      <c r="AO235" s="61">
        <v>0</v>
      </c>
      <c r="AP235" s="61">
        <v>0</v>
      </c>
      <c r="AQ235" s="61">
        <f t="shared" si="3"/>
        <v>0</v>
      </c>
      <c r="AT235" s="33"/>
    </row>
    <row r="236" spans="1:46" ht="33" customHeight="1">
      <c r="A236" s="32">
        <v>1111</v>
      </c>
      <c r="B236" s="343" t="s">
        <v>211</v>
      </c>
      <c r="C236" s="344" t="s">
        <v>651</v>
      </c>
      <c r="D236" s="61">
        <v>0</v>
      </c>
      <c r="E236" s="61">
        <v>0</v>
      </c>
      <c r="F236" s="61">
        <v>0</v>
      </c>
      <c r="G236" s="61">
        <v>0</v>
      </c>
      <c r="H236" s="61">
        <v>0</v>
      </c>
      <c r="I236" s="61">
        <v>0</v>
      </c>
      <c r="J236" s="61">
        <v>0</v>
      </c>
      <c r="K236" s="61">
        <v>0</v>
      </c>
      <c r="L236" s="61">
        <v>0</v>
      </c>
      <c r="M236" s="61">
        <v>0</v>
      </c>
      <c r="N236" s="61">
        <v>0</v>
      </c>
      <c r="O236" s="61">
        <v>0</v>
      </c>
      <c r="P236" s="61">
        <v>0</v>
      </c>
      <c r="Q236" s="61">
        <v>0</v>
      </c>
      <c r="R236" s="61">
        <v>0</v>
      </c>
      <c r="S236" s="61">
        <v>0</v>
      </c>
      <c r="T236" s="61">
        <v>0</v>
      </c>
      <c r="U236" s="61">
        <v>0</v>
      </c>
      <c r="V236" s="61">
        <v>0</v>
      </c>
      <c r="W236" s="61">
        <v>0</v>
      </c>
      <c r="X236" s="61">
        <v>0</v>
      </c>
      <c r="Y236" s="61">
        <v>0</v>
      </c>
      <c r="Z236" s="61">
        <v>0</v>
      </c>
      <c r="AA236" s="61">
        <v>0</v>
      </c>
      <c r="AB236" s="61">
        <v>0</v>
      </c>
      <c r="AC236" s="61">
        <v>0</v>
      </c>
      <c r="AD236" s="61">
        <v>0</v>
      </c>
      <c r="AE236" s="61">
        <v>0</v>
      </c>
      <c r="AF236" s="61">
        <v>0</v>
      </c>
      <c r="AG236" s="61">
        <v>0</v>
      </c>
      <c r="AH236" s="61">
        <v>0</v>
      </c>
      <c r="AI236" s="61">
        <v>0</v>
      </c>
      <c r="AJ236" s="61">
        <v>0</v>
      </c>
      <c r="AK236" s="61">
        <v>0</v>
      </c>
      <c r="AL236" s="61">
        <v>0</v>
      </c>
      <c r="AM236" s="61">
        <v>0</v>
      </c>
      <c r="AN236" s="61">
        <v>0</v>
      </c>
      <c r="AO236" s="61">
        <v>0</v>
      </c>
      <c r="AP236" s="61">
        <v>0</v>
      </c>
      <c r="AQ236" s="61">
        <f t="shared" si="3"/>
        <v>0</v>
      </c>
      <c r="AT236" s="33"/>
    </row>
    <row r="237" spans="1:46" ht="33" customHeight="1">
      <c r="A237" s="32">
        <v>1112</v>
      </c>
      <c r="B237" s="343" t="s">
        <v>212</v>
      </c>
      <c r="C237" s="344" t="s">
        <v>651</v>
      </c>
      <c r="D237" s="61">
        <v>0</v>
      </c>
      <c r="E237" s="61">
        <v>0</v>
      </c>
      <c r="F237" s="61">
        <v>0</v>
      </c>
      <c r="G237" s="61">
        <v>0</v>
      </c>
      <c r="H237" s="61">
        <v>0</v>
      </c>
      <c r="I237" s="61">
        <v>0</v>
      </c>
      <c r="J237" s="61">
        <v>0</v>
      </c>
      <c r="K237" s="61">
        <v>0</v>
      </c>
      <c r="L237" s="61">
        <v>0</v>
      </c>
      <c r="M237" s="61">
        <v>0</v>
      </c>
      <c r="N237" s="61">
        <v>0</v>
      </c>
      <c r="O237" s="61">
        <v>0</v>
      </c>
      <c r="P237" s="61">
        <v>0</v>
      </c>
      <c r="Q237" s="61">
        <v>0</v>
      </c>
      <c r="R237" s="61">
        <v>0</v>
      </c>
      <c r="S237" s="61">
        <v>0</v>
      </c>
      <c r="T237" s="61">
        <v>0</v>
      </c>
      <c r="U237" s="61">
        <v>0</v>
      </c>
      <c r="V237" s="61">
        <v>0</v>
      </c>
      <c r="W237" s="61">
        <v>0</v>
      </c>
      <c r="X237" s="61">
        <v>0</v>
      </c>
      <c r="Y237" s="61">
        <v>0</v>
      </c>
      <c r="Z237" s="61">
        <v>0</v>
      </c>
      <c r="AA237" s="61">
        <v>0</v>
      </c>
      <c r="AB237" s="61">
        <v>0</v>
      </c>
      <c r="AC237" s="61">
        <v>0</v>
      </c>
      <c r="AD237" s="61">
        <v>0</v>
      </c>
      <c r="AE237" s="61">
        <v>0</v>
      </c>
      <c r="AF237" s="61">
        <v>0</v>
      </c>
      <c r="AG237" s="61">
        <v>0</v>
      </c>
      <c r="AH237" s="61">
        <v>0</v>
      </c>
      <c r="AI237" s="61">
        <v>0</v>
      </c>
      <c r="AJ237" s="61">
        <v>0</v>
      </c>
      <c r="AK237" s="61">
        <v>0</v>
      </c>
      <c r="AL237" s="61">
        <v>0</v>
      </c>
      <c r="AM237" s="61">
        <v>0</v>
      </c>
      <c r="AN237" s="61">
        <v>0</v>
      </c>
      <c r="AO237" s="61">
        <v>0</v>
      </c>
      <c r="AP237" s="61">
        <v>0</v>
      </c>
      <c r="AQ237" s="61">
        <f t="shared" si="3"/>
        <v>0</v>
      </c>
      <c r="AT237" s="33"/>
    </row>
    <row r="238" spans="1:46" ht="33" customHeight="1">
      <c r="A238" s="32">
        <v>1113</v>
      </c>
      <c r="B238" s="343" t="s">
        <v>213</v>
      </c>
      <c r="C238" s="344" t="s">
        <v>651</v>
      </c>
      <c r="D238" s="61">
        <v>0</v>
      </c>
      <c r="E238" s="61">
        <v>0</v>
      </c>
      <c r="F238" s="61">
        <v>0</v>
      </c>
      <c r="G238" s="61">
        <v>0</v>
      </c>
      <c r="H238" s="61">
        <v>0</v>
      </c>
      <c r="I238" s="61">
        <v>0</v>
      </c>
      <c r="J238" s="61">
        <v>0</v>
      </c>
      <c r="K238" s="61">
        <v>0</v>
      </c>
      <c r="L238" s="61">
        <v>0</v>
      </c>
      <c r="M238" s="61">
        <v>0</v>
      </c>
      <c r="N238" s="61">
        <v>0</v>
      </c>
      <c r="O238" s="61">
        <v>0</v>
      </c>
      <c r="P238" s="61">
        <v>0</v>
      </c>
      <c r="Q238" s="61">
        <v>0</v>
      </c>
      <c r="R238" s="61">
        <v>0</v>
      </c>
      <c r="S238" s="61">
        <v>0</v>
      </c>
      <c r="T238" s="61">
        <v>0</v>
      </c>
      <c r="U238" s="61">
        <v>0</v>
      </c>
      <c r="V238" s="61">
        <v>0</v>
      </c>
      <c r="W238" s="61">
        <v>0</v>
      </c>
      <c r="X238" s="61">
        <v>0</v>
      </c>
      <c r="Y238" s="61">
        <v>0</v>
      </c>
      <c r="Z238" s="61">
        <v>0</v>
      </c>
      <c r="AA238" s="61">
        <v>0</v>
      </c>
      <c r="AB238" s="61">
        <v>0</v>
      </c>
      <c r="AC238" s="61">
        <v>0</v>
      </c>
      <c r="AD238" s="61">
        <v>0</v>
      </c>
      <c r="AE238" s="61">
        <v>0</v>
      </c>
      <c r="AF238" s="61">
        <v>0</v>
      </c>
      <c r="AG238" s="61">
        <v>0</v>
      </c>
      <c r="AH238" s="61">
        <v>0</v>
      </c>
      <c r="AI238" s="61">
        <v>0</v>
      </c>
      <c r="AJ238" s="61">
        <v>0</v>
      </c>
      <c r="AK238" s="61">
        <v>0</v>
      </c>
      <c r="AL238" s="61">
        <v>0</v>
      </c>
      <c r="AM238" s="61">
        <v>0</v>
      </c>
      <c r="AN238" s="61">
        <v>0</v>
      </c>
      <c r="AO238" s="61">
        <v>0</v>
      </c>
      <c r="AP238" s="61">
        <v>0</v>
      </c>
      <c r="AQ238" s="61">
        <f t="shared" si="3"/>
        <v>0</v>
      </c>
      <c r="AT238" s="33"/>
    </row>
    <row r="239" spans="1:46" ht="33" customHeight="1">
      <c r="A239" s="32">
        <v>1114</v>
      </c>
      <c r="B239" s="343" t="s">
        <v>1391</v>
      </c>
      <c r="C239" s="344" t="s">
        <v>651</v>
      </c>
      <c r="D239" s="61">
        <v>0</v>
      </c>
      <c r="E239" s="61">
        <v>0</v>
      </c>
      <c r="F239" s="61">
        <v>0</v>
      </c>
      <c r="G239" s="61">
        <v>0</v>
      </c>
      <c r="H239" s="61">
        <v>0</v>
      </c>
      <c r="I239" s="61">
        <v>0</v>
      </c>
      <c r="J239" s="61">
        <v>0</v>
      </c>
      <c r="K239" s="61">
        <v>0</v>
      </c>
      <c r="L239" s="61">
        <v>0</v>
      </c>
      <c r="M239" s="61">
        <v>0</v>
      </c>
      <c r="N239" s="61">
        <v>0</v>
      </c>
      <c r="O239" s="61">
        <v>0</v>
      </c>
      <c r="P239" s="61">
        <v>0</v>
      </c>
      <c r="Q239" s="61">
        <v>0</v>
      </c>
      <c r="R239" s="61">
        <v>0</v>
      </c>
      <c r="S239" s="61">
        <v>0</v>
      </c>
      <c r="T239" s="61">
        <v>0</v>
      </c>
      <c r="U239" s="61">
        <v>0</v>
      </c>
      <c r="V239" s="61">
        <v>0</v>
      </c>
      <c r="W239" s="61">
        <v>0</v>
      </c>
      <c r="X239" s="61">
        <v>0</v>
      </c>
      <c r="Y239" s="61">
        <v>0</v>
      </c>
      <c r="Z239" s="61">
        <v>0</v>
      </c>
      <c r="AA239" s="61">
        <v>0</v>
      </c>
      <c r="AB239" s="61">
        <v>0</v>
      </c>
      <c r="AC239" s="61">
        <v>0</v>
      </c>
      <c r="AD239" s="61">
        <v>0</v>
      </c>
      <c r="AE239" s="61">
        <v>0</v>
      </c>
      <c r="AF239" s="61">
        <v>0</v>
      </c>
      <c r="AG239" s="61">
        <v>0</v>
      </c>
      <c r="AH239" s="61">
        <v>0</v>
      </c>
      <c r="AI239" s="61">
        <v>0</v>
      </c>
      <c r="AJ239" s="61">
        <v>0</v>
      </c>
      <c r="AK239" s="61">
        <v>0</v>
      </c>
      <c r="AL239" s="61">
        <v>0</v>
      </c>
      <c r="AM239" s="61">
        <v>0</v>
      </c>
      <c r="AN239" s="61">
        <v>0</v>
      </c>
      <c r="AO239" s="61">
        <v>0</v>
      </c>
      <c r="AP239" s="61">
        <v>0</v>
      </c>
      <c r="AQ239" s="61">
        <f t="shared" si="3"/>
        <v>0</v>
      </c>
      <c r="AT239" s="33"/>
    </row>
    <row r="240" spans="1:46" ht="33" customHeight="1">
      <c r="A240" s="32">
        <v>1115</v>
      </c>
      <c r="B240" s="343" t="s">
        <v>214</v>
      </c>
      <c r="C240" s="344" t="s">
        <v>651</v>
      </c>
      <c r="D240" s="61">
        <v>0</v>
      </c>
      <c r="E240" s="61">
        <v>0</v>
      </c>
      <c r="F240" s="61">
        <v>0</v>
      </c>
      <c r="G240" s="61">
        <v>0</v>
      </c>
      <c r="H240" s="61">
        <v>0</v>
      </c>
      <c r="I240" s="61">
        <v>0</v>
      </c>
      <c r="J240" s="61">
        <v>0</v>
      </c>
      <c r="K240" s="61">
        <v>0</v>
      </c>
      <c r="L240" s="61">
        <v>0</v>
      </c>
      <c r="M240" s="61">
        <v>0</v>
      </c>
      <c r="N240" s="61">
        <v>0</v>
      </c>
      <c r="O240" s="61">
        <v>0</v>
      </c>
      <c r="P240" s="61">
        <v>0</v>
      </c>
      <c r="Q240" s="61">
        <v>0</v>
      </c>
      <c r="R240" s="61">
        <v>0</v>
      </c>
      <c r="S240" s="61">
        <v>0</v>
      </c>
      <c r="T240" s="61">
        <v>0</v>
      </c>
      <c r="U240" s="61">
        <v>0</v>
      </c>
      <c r="V240" s="61">
        <v>0</v>
      </c>
      <c r="W240" s="61">
        <v>0</v>
      </c>
      <c r="X240" s="61">
        <v>0</v>
      </c>
      <c r="Y240" s="61">
        <v>0</v>
      </c>
      <c r="Z240" s="61">
        <v>0</v>
      </c>
      <c r="AA240" s="61">
        <v>0</v>
      </c>
      <c r="AB240" s="61">
        <v>0</v>
      </c>
      <c r="AC240" s="61">
        <v>0</v>
      </c>
      <c r="AD240" s="61">
        <v>0</v>
      </c>
      <c r="AE240" s="61">
        <v>0</v>
      </c>
      <c r="AF240" s="61">
        <v>0</v>
      </c>
      <c r="AG240" s="61">
        <v>0</v>
      </c>
      <c r="AH240" s="61">
        <v>0</v>
      </c>
      <c r="AI240" s="61">
        <v>0</v>
      </c>
      <c r="AJ240" s="61">
        <v>0</v>
      </c>
      <c r="AK240" s="61">
        <v>0</v>
      </c>
      <c r="AL240" s="61">
        <v>0</v>
      </c>
      <c r="AM240" s="61">
        <v>0</v>
      </c>
      <c r="AN240" s="61">
        <v>0</v>
      </c>
      <c r="AO240" s="61">
        <v>0</v>
      </c>
      <c r="AP240" s="61">
        <v>0</v>
      </c>
      <c r="AQ240" s="61">
        <f t="shared" si="3"/>
        <v>0</v>
      </c>
      <c r="AT240" s="33"/>
    </row>
    <row r="241" spans="1:46" ht="33" customHeight="1">
      <c r="A241" s="32">
        <v>1116</v>
      </c>
      <c r="B241" s="343" t="s">
        <v>215</v>
      </c>
      <c r="C241" s="344" t="s">
        <v>651</v>
      </c>
      <c r="D241" s="61">
        <v>0</v>
      </c>
      <c r="E241" s="61">
        <v>0</v>
      </c>
      <c r="F241" s="61">
        <v>0</v>
      </c>
      <c r="G241" s="61">
        <v>0</v>
      </c>
      <c r="H241" s="61">
        <v>0</v>
      </c>
      <c r="I241" s="61">
        <v>0</v>
      </c>
      <c r="J241" s="61">
        <v>0</v>
      </c>
      <c r="K241" s="61">
        <v>0</v>
      </c>
      <c r="L241" s="61">
        <v>0</v>
      </c>
      <c r="M241" s="61">
        <v>0</v>
      </c>
      <c r="N241" s="61">
        <v>0</v>
      </c>
      <c r="O241" s="61">
        <v>0</v>
      </c>
      <c r="P241" s="61">
        <v>0</v>
      </c>
      <c r="Q241" s="61">
        <v>0</v>
      </c>
      <c r="R241" s="61">
        <v>0</v>
      </c>
      <c r="S241" s="61">
        <v>0</v>
      </c>
      <c r="T241" s="61">
        <v>0</v>
      </c>
      <c r="U241" s="61">
        <v>0</v>
      </c>
      <c r="V241" s="61">
        <v>0</v>
      </c>
      <c r="W241" s="61">
        <v>0</v>
      </c>
      <c r="X241" s="61">
        <v>0</v>
      </c>
      <c r="Y241" s="61">
        <v>0</v>
      </c>
      <c r="Z241" s="61">
        <v>0</v>
      </c>
      <c r="AA241" s="61">
        <v>0</v>
      </c>
      <c r="AB241" s="61">
        <v>0</v>
      </c>
      <c r="AC241" s="61">
        <v>0</v>
      </c>
      <c r="AD241" s="61">
        <v>0</v>
      </c>
      <c r="AE241" s="61">
        <v>0</v>
      </c>
      <c r="AF241" s="61">
        <v>0</v>
      </c>
      <c r="AG241" s="61">
        <v>0</v>
      </c>
      <c r="AH241" s="61">
        <v>0</v>
      </c>
      <c r="AI241" s="61">
        <v>0</v>
      </c>
      <c r="AJ241" s="61">
        <v>0</v>
      </c>
      <c r="AK241" s="61">
        <v>0</v>
      </c>
      <c r="AL241" s="61">
        <v>0</v>
      </c>
      <c r="AM241" s="61">
        <v>0</v>
      </c>
      <c r="AN241" s="61">
        <v>0</v>
      </c>
      <c r="AO241" s="61">
        <v>0</v>
      </c>
      <c r="AP241" s="61">
        <v>0</v>
      </c>
      <c r="AQ241" s="61">
        <f t="shared" si="3"/>
        <v>0</v>
      </c>
      <c r="AT241" s="33"/>
    </row>
    <row r="242" spans="1:46" ht="33" customHeight="1">
      <c r="A242" s="32">
        <v>1117</v>
      </c>
      <c r="B242" s="343" t="s">
        <v>216</v>
      </c>
      <c r="C242" s="344" t="s">
        <v>651</v>
      </c>
      <c r="D242" s="61">
        <v>0</v>
      </c>
      <c r="E242" s="61">
        <v>0</v>
      </c>
      <c r="F242" s="61">
        <v>0</v>
      </c>
      <c r="G242" s="61">
        <v>0</v>
      </c>
      <c r="H242" s="61">
        <v>0</v>
      </c>
      <c r="I242" s="61">
        <v>0</v>
      </c>
      <c r="J242" s="61">
        <v>0</v>
      </c>
      <c r="K242" s="61">
        <v>0</v>
      </c>
      <c r="L242" s="61">
        <v>0</v>
      </c>
      <c r="M242" s="61">
        <v>0</v>
      </c>
      <c r="N242" s="61">
        <v>0</v>
      </c>
      <c r="O242" s="61">
        <v>0</v>
      </c>
      <c r="P242" s="61">
        <v>0</v>
      </c>
      <c r="Q242" s="61">
        <v>0</v>
      </c>
      <c r="R242" s="61">
        <v>0</v>
      </c>
      <c r="S242" s="61">
        <v>0</v>
      </c>
      <c r="T242" s="61">
        <v>0</v>
      </c>
      <c r="U242" s="61">
        <v>0</v>
      </c>
      <c r="V242" s="61">
        <v>0</v>
      </c>
      <c r="W242" s="61">
        <v>0</v>
      </c>
      <c r="X242" s="61">
        <v>0</v>
      </c>
      <c r="Y242" s="61">
        <v>0</v>
      </c>
      <c r="Z242" s="61">
        <v>0</v>
      </c>
      <c r="AA242" s="61">
        <v>0</v>
      </c>
      <c r="AB242" s="61">
        <v>0</v>
      </c>
      <c r="AC242" s="61">
        <v>0</v>
      </c>
      <c r="AD242" s="61">
        <v>0</v>
      </c>
      <c r="AE242" s="61">
        <v>0</v>
      </c>
      <c r="AF242" s="61">
        <v>0</v>
      </c>
      <c r="AG242" s="61">
        <v>0</v>
      </c>
      <c r="AH242" s="61">
        <v>0</v>
      </c>
      <c r="AI242" s="61">
        <v>0</v>
      </c>
      <c r="AJ242" s="61">
        <v>0</v>
      </c>
      <c r="AK242" s="61">
        <v>0</v>
      </c>
      <c r="AL242" s="61">
        <v>0</v>
      </c>
      <c r="AM242" s="61">
        <v>0</v>
      </c>
      <c r="AN242" s="61">
        <v>0</v>
      </c>
      <c r="AO242" s="61">
        <v>0</v>
      </c>
      <c r="AP242" s="61">
        <v>0</v>
      </c>
      <c r="AQ242" s="61">
        <f t="shared" si="3"/>
        <v>0</v>
      </c>
      <c r="AT242" s="33"/>
    </row>
    <row r="243" spans="1:46" ht="33" customHeight="1">
      <c r="A243" s="32">
        <v>1118</v>
      </c>
      <c r="B243" s="343" t="s">
        <v>217</v>
      </c>
      <c r="C243" s="344" t="s">
        <v>651</v>
      </c>
      <c r="D243" s="61">
        <v>0</v>
      </c>
      <c r="E243" s="61">
        <v>0</v>
      </c>
      <c r="F243" s="61">
        <v>0</v>
      </c>
      <c r="G243" s="61">
        <v>0</v>
      </c>
      <c r="H243" s="61">
        <v>0</v>
      </c>
      <c r="I243" s="61">
        <v>0</v>
      </c>
      <c r="J243" s="61">
        <v>0</v>
      </c>
      <c r="K243" s="61">
        <v>0</v>
      </c>
      <c r="L243" s="61">
        <v>0</v>
      </c>
      <c r="M243" s="61">
        <v>0</v>
      </c>
      <c r="N243" s="61">
        <v>0</v>
      </c>
      <c r="O243" s="61">
        <v>0</v>
      </c>
      <c r="P243" s="61">
        <v>0</v>
      </c>
      <c r="Q243" s="61">
        <v>0</v>
      </c>
      <c r="R243" s="61">
        <v>0</v>
      </c>
      <c r="S243" s="61">
        <v>0</v>
      </c>
      <c r="T243" s="61">
        <v>0</v>
      </c>
      <c r="U243" s="61">
        <v>0</v>
      </c>
      <c r="V243" s="61">
        <v>0</v>
      </c>
      <c r="W243" s="61">
        <v>0</v>
      </c>
      <c r="X243" s="61">
        <v>0</v>
      </c>
      <c r="Y243" s="61">
        <v>0</v>
      </c>
      <c r="Z243" s="61">
        <v>0</v>
      </c>
      <c r="AA243" s="61">
        <v>0</v>
      </c>
      <c r="AB243" s="61">
        <v>0</v>
      </c>
      <c r="AC243" s="61">
        <v>0</v>
      </c>
      <c r="AD243" s="61">
        <v>0</v>
      </c>
      <c r="AE243" s="61">
        <v>0</v>
      </c>
      <c r="AF243" s="61">
        <v>0</v>
      </c>
      <c r="AG243" s="61">
        <v>0</v>
      </c>
      <c r="AH243" s="61">
        <v>0</v>
      </c>
      <c r="AI243" s="61">
        <v>0</v>
      </c>
      <c r="AJ243" s="61">
        <v>0</v>
      </c>
      <c r="AK243" s="61">
        <v>0</v>
      </c>
      <c r="AL243" s="61">
        <v>0</v>
      </c>
      <c r="AM243" s="61">
        <v>0</v>
      </c>
      <c r="AN243" s="61">
        <v>0</v>
      </c>
      <c r="AO243" s="61">
        <v>0</v>
      </c>
      <c r="AP243" s="61">
        <v>0</v>
      </c>
      <c r="AQ243" s="61">
        <f t="shared" si="3"/>
        <v>0</v>
      </c>
      <c r="AT243" s="33"/>
    </row>
    <row r="244" spans="1:46" ht="33" customHeight="1">
      <c r="A244" s="32">
        <v>1119</v>
      </c>
      <c r="B244" s="343" t="s">
        <v>218</v>
      </c>
      <c r="C244" s="344" t="s">
        <v>651</v>
      </c>
      <c r="D244" s="61">
        <v>0</v>
      </c>
      <c r="E244" s="61">
        <v>0</v>
      </c>
      <c r="F244" s="61">
        <v>0</v>
      </c>
      <c r="G244" s="61">
        <v>0</v>
      </c>
      <c r="H244" s="61">
        <v>0</v>
      </c>
      <c r="I244" s="61">
        <v>0</v>
      </c>
      <c r="J244" s="61">
        <v>0</v>
      </c>
      <c r="K244" s="61">
        <v>0</v>
      </c>
      <c r="L244" s="61">
        <v>0</v>
      </c>
      <c r="M244" s="61">
        <v>0</v>
      </c>
      <c r="N244" s="61">
        <v>0</v>
      </c>
      <c r="O244" s="61">
        <v>0</v>
      </c>
      <c r="P244" s="61">
        <v>0</v>
      </c>
      <c r="Q244" s="61">
        <v>0</v>
      </c>
      <c r="R244" s="61">
        <v>0</v>
      </c>
      <c r="S244" s="61">
        <v>0</v>
      </c>
      <c r="T244" s="61">
        <v>0</v>
      </c>
      <c r="U244" s="61">
        <v>0</v>
      </c>
      <c r="V244" s="61">
        <v>0</v>
      </c>
      <c r="W244" s="61">
        <v>0</v>
      </c>
      <c r="X244" s="61">
        <v>0</v>
      </c>
      <c r="Y244" s="61">
        <v>0</v>
      </c>
      <c r="Z244" s="61">
        <v>0</v>
      </c>
      <c r="AA244" s="61">
        <v>0</v>
      </c>
      <c r="AB244" s="61">
        <v>0</v>
      </c>
      <c r="AC244" s="61">
        <v>0</v>
      </c>
      <c r="AD244" s="61">
        <v>0</v>
      </c>
      <c r="AE244" s="61">
        <v>0</v>
      </c>
      <c r="AF244" s="61">
        <v>0</v>
      </c>
      <c r="AG244" s="61">
        <v>0</v>
      </c>
      <c r="AH244" s="61">
        <v>0</v>
      </c>
      <c r="AI244" s="61">
        <v>0</v>
      </c>
      <c r="AJ244" s="61">
        <v>0</v>
      </c>
      <c r="AK244" s="61">
        <v>0</v>
      </c>
      <c r="AL244" s="61">
        <v>0</v>
      </c>
      <c r="AM244" s="61">
        <v>0</v>
      </c>
      <c r="AN244" s="61">
        <v>0</v>
      </c>
      <c r="AO244" s="61">
        <v>0</v>
      </c>
      <c r="AP244" s="61">
        <v>0</v>
      </c>
      <c r="AQ244" s="61">
        <f t="shared" si="3"/>
        <v>0</v>
      </c>
      <c r="AT244" s="33"/>
    </row>
    <row r="245" spans="1:46" ht="33" customHeight="1">
      <c r="A245" s="32">
        <v>1120</v>
      </c>
      <c r="B245" s="343" t="s">
        <v>219</v>
      </c>
      <c r="C245" s="344" t="s">
        <v>651</v>
      </c>
      <c r="D245" s="61">
        <v>0</v>
      </c>
      <c r="E245" s="61">
        <v>0</v>
      </c>
      <c r="F245" s="61">
        <v>0</v>
      </c>
      <c r="G245" s="61">
        <v>0</v>
      </c>
      <c r="H245" s="61">
        <v>0</v>
      </c>
      <c r="I245" s="61">
        <v>0</v>
      </c>
      <c r="J245" s="61">
        <v>0</v>
      </c>
      <c r="K245" s="61">
        <v>0</v>
      </c>
      <c r="L245" s="61">
        <v>0</v>
      </c>
      <c r="M245" s="61">
        <v>0</v>
      </c>
      <c r="N245" s="61">
        <v>0</v>
      </c>
      <c r="O245" s="61">
        <v>0</v>
      </c>
      <c r="P245" s="61">
        <v>0</v>
      </c>
      <c r="Q245" s="61">
        <v>0</v>
      </c>
      <c r="R245" s="61">
        <v>0</v>
      </c>
      <c r="S245" s="61">
        <v>0</v>
      </c>
      <c r="T245" s="61">
        <v>0</v>
      </c>
      <c r="U245" s="61">
        <v>0</v>
      </c>
      <c r="V245" s="61">
        <v>0</v>
      </c>
      <c r="W245" s="61">
        <v>0</v>
      </c>
      <c r="X245" s="61">
        <v>0</v>
      </c>
      <c r="Y245" s="61">
        <v>0</v>
      </c>
      <c r="Z245" s="61">
        <v>0</v>
      </c>
      <c r="AA245" s="61">
        <v>0</v>
      </c>
      <c r="AB245" s="61">
        <v>0</v>
      </c>
      <c r="AC245" s="61">
        <v>0</v>
      </c>
      <c r="AD245" s="61">
        <v>0</v>
      </c>
      <c r="AE245" s="61">
        <v>0</v>
      </c>
      <c r="AF245" s="61">
        <v>0</v>
      </c>
      <c r="AG245" s="61">
        <v>0</v>
      </c>
      <c r="AH245" s="61">
        <v>0</v>
      </c>
      <c r="AI245" s="61">
        <v>0</v>
      </c>
      <c r="AJ245" s="61">
        <v>0</v>
      </c>
      <c r="AK245" s="61">
        <v>0</v>
      </c>
      <c r="AL245" s="61">
        <v>0</v>
      </c>
      <c r="AM245" s="61">
        <v>0</v>
      </c>
      <c r="AN245" s="61">
        <v>0</v>
      </c>
      <c r="AO245" s="61">
        <v>0</v>
      </c>
      <c r="AP245" s="61">
        <v>0</v>
      </c>
      <c r="AQ245" s="61">
        <f t="shared" si="3"/>
        <v>0</v>
      </c>
      <c r="AT245" s="33"/>
    </row>
    <row r="246" spans="1:46" ht="33" customHeight="1">
      <c r="A246" s="32">
        <v>1121</v>
      </c>
      <c r="B246" s="343" t="s">
        <v>220</v>
      </c>
      <c r="C246" s="344" t="s">
        <v>651</v>
      </c>
      <c r="D246" s="61">
        <v>0</v>
      </c>
      <c r="E246" s="61">
        <v>0</v>
      </c>
      <c r="F246" s="61">
        <v>0</v>
      </c>
      <c r="G246" s="61">
        <v>0</v>
      </c>
      <c r="H246" s="61">
        <v>0</v>
      </c>
      <c r="I246" s="61">
        <v>0</v>
      </c>
      <c r="J246" s="61">
        <v>0</v>
      </c>
      <c r="K246" s="61">
        <v>0</v>
      </c>
      <c r="L246" s="61">
        <v>0</v>
      </c>
      <c r="M246" s="61">
        <v>0</v>
      </c>
      <c r="N246" s="61">
        <v>0</v>
      </c>
      <c r="O246" s="61">
        <v>0</v>
      </c>
      <c r="P246" s="61">
        <v>0</v>
      </c>
      <c r="Q246" s="61">
        <v>0</v>
      </c>
      <c r="R246" s="61">
        <v>0</v>
      </c>
      <c r="S246" s="61">
        <v>0</v>
      </c>
      <c r="T246" s="61">
        <v>0</v>
      </c>
      <c r="U246" s="61">
        <v>0</v>
      </c>
      <c r="V246" s="61">
        <v>0</v>
      </c>
      <c r="W246" s="61">
        <v>0</v>
      </c>
      <c r="X246" s="61">
        <v>0</v>
      </c>
      <c r="Y246" s="61">
        <v>0</v>
      </c>
      <c r="Z246" s="61">
        <v>0</v>
      </c>
      <c r="AA246" s="61">
        <v>0</v>
      </c>
      <c r="AB246" s="61">
        <v>0</v>
      </c>
      <c r="AC246" s="61">
        <v>0</v>
      </c>
      <c r="AD246" s="61">
        <v>0</v>
      </c>
      <c r="AE246" s="61">
        <v>0</v>
      </c>
      <c r="AF246" s="61">
        <v>0</v>
      </c>
      <c r="AG246" s="61">
        <v>0</v>
      </c>
      <c r="AH246" s="61">
        <v>0</v>
      </c>
      <c r="AI246" s="61">
        <v>0</v>
      </c>
      <c r="AJ246" s="61">
        <v>0</v>
      </c>
      <c r="AK246" s="61">
        <v>0</v>
      </c>
      <c r="AL246" s="61">
        <v>0</v>
      </c>
      <c r="AM246" s="61">
        <v>0</v>
      </c>
      <c r="AN246" s="61">
        <v>0</v>
      </c>
      <c r="AO246" s="61">
        <v>0</v>
      </c>
      <c r="AP246" s="61">
        <v>0</v>
      </c>
      <c r="AQ246" s="61">
        <f t="shared" si="3"/>
        <v>0</v>
      </c>
      <c r="AT246" s="33"/>
    </row>
    <row r="247" spans="1:46" ht="33" customHeight="1">
      <c r="A247" s="32">
        <v>1122</v>
      </c>
      <c r="B247" s="343" t="s">
        <v>221</v>
      </c>
      <c r="C247" s="344" t="s">
        <v>651</v>
      </c>
      <c r="D247" s="61">
        <v>0</v>
      </c>
      <c r="E247" s="61">
        <v>0</v>
      </c>
      <c r="F247" s="61">
        <v>0</v>
      </c>
      <c r="G247" s="61">
        <v>0</v>
      </c>
      <c r="H247" s="61">
        <v>0</v>
      </c>
      <c r="I247" s="61">
        <v>0</v>
      </c>
      <c r="J247" s="61">
        <v>0</v>
      </c>
      <c r="K247" s="61">
        <v>0</v>
      </c>
      <c r="L247" s="61">
        <v>0</v>
      </c>
      <c r="M247" s="61">
        <v>0</v>
      </c>
      <c r="N247" s="61">
        <v>0</v>
      </c>
      <c r="O247" s="61">
        <v>0</v>
      </c>
      <c r="P247" s="61">
        <v>0</v>
      </c>
      <c r="Q247" s="61">
        <v>0</v>
      </c>
      <c r="R247" s="61">
        <v>0</v>
      </c>
      <c r="S247" s="61">
        <v>0</v>
      </c>
      <c r="T247" s="61">
        <v>0</v>
      </c>
      <c r="U247" s="61">
        <v>0</v>
      </c>
      <c r="V247" s="61">
        <v>0</v>
      </c>
      <c r="W247" s="61">
        <v>0</v>
      </c>
      <c r="X247" s="61">
        <v>0</v>
      </c>
      <c r="Y247" s="61">
        <v>0</v>
      </c>
      <c r="Z247" s="61">
        <v>0</v>
      </c>
      <c r="AA247" s="61">
        <v>0</v>
      </c>
      <c r="AB247" s="61">
        <v>0</v>
      </c>
      <c r="AC247" s="61">
        <v>0</v>
      </c>
      <c r="AD247" s="61">
        <v>0</v>
      </c>
      <c r="AE247" s="61">
        <v>0</v>
      </c>
      <c r="AF247" s="61">
        <v>0</v>
      </c>
      <c r="AG247" s="61">
        <v>0</v>
      </c>
      <c r="AH247" s="61">
        <v>0</v>
      </c>
      <c r="AI247" s="61">
        <v>0</v>
      </c>
      <c r="AJ247" s="61">
        <v>0</v>
      </c>
      <c r="AK247" s="61">
        <v>0</v>
      </c>
      <c r="AL247" s="61">
        <v>0</v>
      </c>
      <c r="AM247" s="61">
        <v>0</v>
      </c>
      <c r="AN247" s="61">
        <v>0</v>
      </c>
      <c r="AO247" s="61">
        <v>0</v>
      </c>
      <c r="AP247" s="61">
        <v>0</v>
      </c>
      <c r="AQ247" s="61">
        <f t="shared" si="3"/>
        <v>0</v>
      </c>
      <c r="AT247" s="33"/>
    </row>
    <row r="248" spans="1:46" ht="33" customHeight="1">
      <c r="A248" s="32">
        <v>1123</v>
      </c>
      <c r="B248" s="343" t="s">
        <v>222</v>
      </c>
      <c r="C248" s="344" t="s">
        <v>651</v>
      </c>
      <c r="D248" s="61">
        <v>0</v>
      </c>
      <c r="E248" s="61">
        <v>0</v>
      </c>
      <c r="F248" s="61">
        <v>0</v>
      </c>
      <c r="G248" s="61">
        <v>0</v>
      </c>
      <c r="H248" s="61">
        <v>0</v>
      </c>
      <c r="I248" s="61">
        <v>0</v>
      </c>
      <c r="J248" s="61">
        <v>0</v>
      </c>
      <c r="K248" s="61">
        <v>0</v>
      </c>
      <c r="L248" s="61">
        <v>0</v>
      </c>
      <c r="M248" s="61">
        <v>0</v>
      </c>
      <c r="N248" s="61">
        <v>0</v>
      </c>
      <c r="O248" s="61">
        <v>0</v>
      </c>
      <c r="P248" s="61">
        <v>0</v>
      </c>
      <c r="Q248" s="61">
        <v>0</v>
      </c>
      <c r="R248" s="61">
        <v>0</v>
      </c>
      <c r="S248" s="61">
        <v>0</v>
      </c>
      <c r="T248" s="61">
        <v>0</v>
      </c>
      <c r="U248" s="61">
        <v>0</v>
      </c>
      <c r="V248" s="61">
        <v>0</v>
      </c>
      <c r="W248" s="61">
        <v>0</v>
      </c>
      <c r="X248" s="61">
        <v>0</v>
      </c>
      <c r="Y248" s="61">
        <v>0</v>
      </c>
      <c r="Z248" s="61">
        <v>0</v>
      </c>
      <c r="AA248" s="61">
        <v>0</v>
      </c>
      <c r="AB248" s="61">
        <v>0</v>
      </c>
      <c r="AC248" s="61">
        <v>0</v>
      </c>
      <c r="AD248" s="61">
        <v>0</v>
      </c>
      <c r="AE248" s="61">
        <v>0</v>
      </c>
      <c r="AF248" s="61">
        <v>0</v>
      </c>
      <c r="AG248" s="61">
        <v>0</v>
      </c>
      <c r="AH248" s="61">
        <v>0</v>
      </c>
      <c r="AI248" s="61">
        <v>0</v>
      </c>
      <c r="AJ248" s="61">
        <v>0</v>
      </c>
      <c r="AK248" s="61">
        <v>0</v>
      </c>
      <c r="AL248" s="61">
        <v>0</v>
      </c>
      <c r="AM248" s="61">
        <v>0</v>
      </c>
      <c r="AN248" s="61">
        <v>0</v>
      </c>
      <c r="AO248" s="61">
        <v>0</v>
      </c>
      <c r="AP248" s="61">
        <v>0</v>
      </c>
      <c r="AQ248" s="61">
        <f t="shared" si="3"/>
        <v>0</v>
      </c>
      <c r="AT248" s="33"/>
    </row>
    <row r="249" spans="1:46" ht="33" customHeight="1">
      <c r="A249" s="32">
        <v>1124</v>
      </c>
      <c r="B249" s="343" t="s">
        <v>223</v>
      </c>
      <c r="C249" s="344" t="s">
        <v>651</v>
      </c>
      <c r="D249" s="61">
        <v>0</v>
      </c>
      <c r="E249" s="61">
        <v>0</v>
      </c>
      <c r="F249" s="61">
        <v>0</v>
      </c>
      <c r="G249" s="61">
        <v>0</v>
      </c>
      <c r="H249" s="61">
        <v>0</v>
      </c>
      <c r="I249" s="61">
        <v>0</v>
      </c>
      <c r="J249" s="61">
        <v>0</v>
      </c>
      <c r="K249" s="61">
        <v>0</v>
      </c>
      <c r="L249" s="61">
        <v>0</v>
      </c>
      <c r="M249" s="61">
        <v>0</v>
      </c>
      <c r="N249" s="61">
        <v>0</v>
      </c>
      <c r="O249" s="61">
        <v>0</v>
      </c>
      <c r="P249" s="61">
        <v>0</v>
      </c>
      <c r="Q249" s="61">
        <v>0</v>
      </c>
      <c r="R249" s="61">
        <v>0</v>
      </c>
      <c r="S249" s="61">
        <v>0</v>
      </c>
      <c r="T249" s="61">
        <v>0</v>
      </c>
      <c r="U249" s="61">
        <v>0</v>
      </c>
      <c r="V249" s="61">
        <v>0</v>
      </c>
      <c r="W249" s="61">
        <v>0</v>
      </c>
      <c r="X249" s="61">
        <v>0</v>
      </c>
      <c r="Y249" s="61">
        <v>0</v>
      </c>
      <c r="Z249" s="61">
        <v>0</v>
      </c>
      <c r="AA249" s="61">
        <v>0</v>
      </c>
      <c r="AB249" s="61">
        <v>0</v>
      </c>
      <c r="AC249" s="61">
        <v>0</v>
      </c>
      <c r="AD249" s="61">
        <v>0</v>
      </c>
      <c r="AE249" s="61">
        <v>0</v>
      </c>
      <c r="AF249" s="61">
        <v>0</v>
      </c>
      <c r="AG249" s="61">
        <v>0</v>
      </c>
      <c r="AH249" s="61">
        <v>0</v>
      </c>
      <c r="AI249" s="61">
        <v>0</v>
      </c>
      <c r="AJ249" s="61">
        <v>0</v>
      </c>
      <c r="AK249" s="61">
        <v>0</v>
      </c>
      <c r="AL249" s="61">
        <v>0</v>
      </c>
      <c r="AM249" s="61">
        <v>0</v>
      </c>
      <c r="AN249" s="61">
        <v>0</v>
      </c>
      <c r="AO249" s="61">
        <v>0</v>
      </c>
      <c r="AP249" s="61">
        <v>0</v>
      </c>
      <c r="AQ249" s="61">
        <f t="shared" si="3"/>
        <v>0</v>
      </c>
      <c r="AT249" s="33"/>
    </row>
    <row r="250" spans="1:46" ht="33" customHeight="1">
      <c r="A250" s="32">
        <v>1125</v>
      </c>
      <c r="B250" s="343" t="s">
        <v>224</v>
      </c>
      <c r="C250" s="344" t="s">
        <v>651</v>
      </c>
      <c r="D250" s="61">
        <v>0</v>
      </c>
      <c r="E250" s="61">
        <v>0</v>
      </c>
      <c r="F250" s="61">
        <v>0</v>
      </c>
      <c r="G250" s="61">
        <v>0</v>
      </c>
      <c r="H250" s="61">
        <v>0</v>
      </c>
      <c r="I250" s="61">
        <v>0</v>
      </c>
      <c r="J250" s="61">
        <v>0</v>
      </c>
      <c r="K250" s="61">
        <v>0</v>
      </c>
      <c r="L250" s="61">
        <v>0</v>
      </c>
      <c r="M250" s="61">
        <v>0</v>
      </c>
      <c r="N250" s="61">
        <v>0</v>
      </c>
      <c r="O250" s="61">
        <v>0</v>
      </c>
      <c r="P250" s="61">
        <v>0</v>
      </c>
      <c r="Q250" s="61">
        <v>0</v>
      </c>
      <c r="R250" s="61">
        <v>0</v>
      </c>
      <c r="S250" s="61">
        <v>0</v>
      </c>
      <c r="T250" s="61">
        <v>0</v>
      </c>
      <c r="U250" s="61">
        <v>0</v>
      </c>
      <c r="V250" s="61">
        <v>0</v>
      </c>
      <c r="W250" s="61">
        <v>0</v>
      </c>
      <c r="X250" s="61">
        <v>0</v>
      </c>
      <c r="Y250" s="61">
        <v>0</v>
      </c>
      <c r="Z250" s="61">
        <v>0</v>
      </c>
      <c r="AA250" s="61">
        <v>0</v>
      </c>
      <c r="AB250" s="61">
        <v>0</v>
      </c>
      <c r="AC250" s="61">
        <v>0</v>
      </c>
      <c r="AD250" s="61">
        <v>0</v>
      </c>
      <c r="AE250" s="61">
        <v>0</v>
      </c>
      <c r="AF250" s="61">
        <v>0</v>
      </c>
      <c r="AG250" s="61">
        <v>0</v>
      </c>
      <c r="AH250" s="61">
        <v>0</v>
      </c>
      <c r="AI250" s="61">
        <v>0</v>
      </c>
      <c r="AJ250" s="61">
        <v>0</v>
      </c>
      <c r="AK250" s="61">
        <v>0</v>
      </c>
      <c r="AL250" s="61">
        <v>0</v>
      </c>
      <c r="AM250" s="61">
        <v>0</v>
      </c>
      <c r="AN250" s="61">
        <v>0</v>
      </c>
      <c r="AO250" s="61">
        <v>0</v>
      </c>
      <c r="AP250" s="61">
        <v>0</v>
      </c>
      <c r="AQ250" s="61">
        <f t="shared" si="3"/>
        <v>0</v>
      </c>
      <c r="AT250" s="33"/>
    </row>
    <row r="251" spans="1:46" ht="33" customHeight="1">
      <c r="A251" s="32">
        <v>1126</v>
      </c>
      <c r="B251" s="343" t="s">
        <v>225</v>
      </c>
      <c r="C251" s="344" t="s">
        <v>651</v>
      </c>
      <c r="D251" s="61">
        <v>0</v>
      </c>
      <c r="E251" s="61">
        <v>0</v>
      </c>
      <c r="F251" s="61">
        <v>0</v>
      </c>
      <c r="G251" s="61">
        <v>0</v>
      </c>
      <c r="H251" s="61">
        <v>0</v>
      </c>
      <c r="I251" s="61">
        <v>0</v>
      </c>
      <c r="J251" s="61">
        <v>0</v>
      </c>
      <c r="K251" s="61">
        <v>0</v>
      </c>
      <c r="L251" s="61">
        <v>0</v>
      </c>
      <c r="M251" s="61">
        <v>0</v>
      </c>
      <c r="N251" s="61">
        <v>0</v>
      </c>
      <c r="O251" s="61">
        <v>0</v>
      </c>
      <c r="P251" s="61">
        <v>0</v>
      </c>
      <c r="Q251" s="61">
        <v>0</v>
      </c>
      <c r="R251" s="61">
        <v>0</v>
      </c>
      <c r="S251" s="61">
        <v>0</v>
      </c>
      <c r="T251" s="61">
        <v>0</v>
      </c>
      <c r="U251" s="61">
        <v>0</v>
      </c>
      <c r="V251" s="61">
        <v>0</v>
      </c>
      <c r="W251" s="61">
        <v>0</v>
      </c>
      <c r="X251" s="61">
        <v>0</v>
      </c>
      <c r="Y251" s="61">
        <v>0</v>
      </c>
      <c r="Z251" s="61">
        <v>0</v>
      </c>
      <c r="AA251" s="61">
        <v>0</v>
      </c>
      <c r="AB251" s="61">
        <v>0</v>
      </c>
      <c r="AC251" s="61">
        <v>0</v>
      </c>
      <c r="AD251" s="61">
        <v>0</v>
      </c>
      <c r="AE251" s="61">
        <v>0</v>
      </c>
      <c r="AF251" s="61">
        <v>0</v>
      </c>
      <c r="AG251" s="61">
        <v>0</v>
      </c>
      <c r="AH251" s="61">
        <v>0</v>
      </c>
      <c r="AI251" s="61">
        <v>0</v>
      </c>
      <c r="AJ251" s="61">
        <v>0</v>
      </c>
      <c r="AK251" s="61">
        <v>0</v>
      </c>
      <c r="AL251" s="61">
        <v>0</v>
      </c>
      <c r="AM251" s="61">
        <v>0</v>
      </c>
      <c r="AN251" s="61">
        <v>0</v>
      </c>
      <c r="AO251" s="61">
        <v>0</v>
      </c>
      <c r="AP251" s="61">
        <v>0</v>
      </c>
      <c r="AQ251" s="61">
        <f t="shared" si="3"/>
        <v>0</v>
      </c>
      <c r="AT251" s="33"/>
    </row>
    <row r="252" spans="1:46" ht="33" customHeight="1">
      <c r="A252" s="32">
        <v>1127</v>
      </c>
      <c r="B252" s="343" t="s">
        <v>226</v>
      </c>
      <c r="C252" s="344" t="s">
        <v>651</v>
      </c>
      <c r="D252" s="61">
        <v>0</v>
      </c>
      <c r="E252" s="61">
        <v>0</v>
      </c>
      <c r="F252" s="61">
        <v>0</v>
      </c>
      <c r="G252" s="61">
        <v>0</v>
      </c>
      <c r="H252" s="61">
        <v>0</v>
      </c>
      <c r="I252" s="61">
        <v>0</v>
      </c>
      <c r="J252" s="61">
        <v>0</v>
      </c>
      <c r="K252" s="61">
        <v>0</v>
      </c>
      <c r="L252" s="61">
        <v>0</v>
      </c>
      <c r="M252" s="61">
        <v>0</v>
      </c>
      <c r="N252" s="61">
        <v>0</v>
      </c>
      <c r="O252" s="61">
        <v>0</v>
      </c>
      <c r="P252" s="61">
        <v>0</v>
      </c>
      <c r="Q252" s="61">
        <v>0</v>
      </c>
      <c r="R252" s="61">
        <v>0</v>
      </c>
      <c r="S252" s="61">
        <v>0</v>
      </c>
      <c r="T252" s="61">
        <v>0</v>
      </c>
      <c r="U252" s="61">
        <v>0</v>
      </c>
      <c r="V252" s="61">
        <v>0</v>
      </c>
      <c r="W252" s="61">
        <v>0</v>
      </c>
      <c r="X252" s="61">
        <v>0</v>
      </c>
      <c r="Y252" s="61">
        <v>0</v>
      </c>
      <c r="Z252" s="61">
        <v>0</v>
      </c>
      <c r="AA252" s="61">
        <v>0</v>
      </c>
      <c r="AB252" s="61">
        <v>0</v>
      </c>
      <c r="AC252" s="61">
        <v>0</v>
      </c>
      <c r="AD252" s="61">
        <v>0</v>
      </c>
      <c r="AE252" s="61">
        <v>0</v>
      </c>
      <c r="AF252" s="61">
        <v>0</v>
      </c>
      <c r="AG252" s="61">
        <v>0</v>
      </c>
      <c r="AH252" s="61">
        <v>0</v>
      </c>
      <c r="AI252" s="61">
        <v>0</v>
      </c>
      <c r="AJ252" s="61">
        <v>0</v>
      </c>
      <c r="AK252" s="61">
        <v>0</v>
      </c>
      <c r="AL252" s="61">
        <v>0</v>
      </c>
      <c r="AM252" s="61">
        <v>0</v>
      </c>
      <c r="AN252" s="61">
        <v>0</v>
      </c>
      <c r="AO252" s="61">
        <v>0</v>
      </c>
      <c r="AP252" s="61">
        <v>0</v>
      </c>
      <c r="AQ252" s="61">
        <f t="shared" si="3"/>
        <v>0</v>
      </c>
      <c r="AT252" s="33"/>
    </row>
    <row r="253" spans="1:46" ht="33" customHeight="1">
      <c r="A253" s="32">
        <v>1128</v>
      </c>
      <c r="B253" s="343" t="s">
        <v>227</v>
      </c>
      <c r="C253" s="344" t="s">
        <v>651</v>
      </c>
      <c r="D253" s="61">
        <v>0</v>
      </c>
      <c r="E253" s="61">
        <v>0</v>
      </c>
      <c r="F253" s="61">
        <v>0</v>
      </c>
      <c r="G253" s="61">
        <v>0</v>
      </c>
      <c r="H253" s="61">
        <v>0</v>
      </c>
      <c r="I253" s="61">
        <v>0</v>
      </c>
      <c r="J253" s="61">
        <v>0</v>
      </c>
      <c r="K253" s="61">
        <v>0</v>
      </c>
      <c r="L253" s="61">
        <v>0</v>
      </c>
      <c r="M253" s="61">
        <v>0</v>
      </c>
      <c r="N253" s="61">
        <v>0</v>
      </c>
      <c r="O253" s="61">
        <v>0</v>
      </c>
      <c r="P253" s="61">
        <v>0</v>
      </c>
      <c r="Q253" s="61">
        <v>0</v>
      </c>
      <c r="R253" s="61">
        <v>0</v>
      </c>
      <c r="S253" s="61">
        <v>0</v>
      </c>
      <c r="T253" s="61">
        <v>0</v>
      </c>
      <c r="U253" s="61">
        <v>0</v>
      </c>
      <c r="V253" s="61">
        <v>0</v>
      </c>
      <c r="W253" s="61">
        <v>0</v>
      </c>
      <c r="X253" s="61">
        <v>0</v>
      </c>
      <c r="Y253" s="61">
        <v>0</v>
      </c>
      <c r="Z253" s="61">
        <v>0</v>
      </c>
      <c r="AA253" s="61">
        <v>0</v>
      </c>
      <c r="AB253" s="61">
        <v>0</v>
      </c>
      <c r="AC253" s="61">
        <v>0</v>
      </c>
      <c r="AD253" s="61">
        <v>0</v>
      </c>
      <c r="AE253" s="61">
        <v>0</v>
      </c>
      <c r="AF253" s="61">
        <v>0</v>
      </c>
      <c r="AG253" s="61">
        <v>0</v>
      </c>
      <c r="AH253" s="61">
        <v>0</v>
      </c>
      <c r="AI253" s="61">
        <v>0</v>
      </c>
      <c r="AJ253" s="61">
        <v>0</v>
      </c>
      <c r="AK253" s="61">
        <v>0</v>
      </c>
      <c r="AL253" s="61">
        <v>0</v>
      </c>
      <c r="AM253" s="61">
        <v>0</v>
      </c>
      <c r="AN253" s="61">
        <v>0</v>
      </c>
      <c r="AO253" s="61">
        <v>0</v>
      </c>
      <c r="AP253" s="61">
        <v>0</v>
      </c>
      <c r="AQ253" s="61">
        <f t="shared" si="3"/>
        <v>0</v>
      </c>
      <c r="AT253" s="33"/>
    </row>
    <row r="254" spans="1:46" ht="33" customHeight="1">
      <c r="A254" s="32">
        <v>1129</v>
      </c>
      <c r="B254" s="343" t="s">
        <v>228</v>
      </c>
      <c r="C254" s="344" t="s">
        <v>651</v>
      </c>
      <c r="D254" s="61">
        <v>0</v>
      </c>
      <c r="E254" s="61">
        <v>0</v>
      </c>
      <c r="F254" s="61">
        <v>0</v>
      </c>
      <c r="G254" s="61">
        <v>0</v>
      </c>
      <c r="H254" s="61">
        <v>0</v>
      </c>
      <c r="I254" s="61">
        <v>0</v>
      </c>
      <c r="J254" s="61">
        <v>0</v>
      </c>
      <c r="K254" s="61">
        <v>0</v>
      </c>
      <c r="L254" s="61">
        <v>0</v>
      </c>
      <c r="M254" s="61">
        <v>0</v>
      </c>
      <c r="N254" s="61">
        <v>0</v>
      </c>
      <c r="O254" s="61">
        <v>0</v>
      </c>
      <c r="P254" s="61">
        <v>0</v>
      </c>
      <c r="Q254" s="61">
        <v>0</v>
      </c>
      <c r="R254" s="61">
        <v>0</v>
      </c>
      <c r="S254" s="61">
        <v>0</v>
      </c>
      <c r="T254" s="61">
        <v>0</v>
      </c>
      <c r="U254" s="61">
        <v>0</v>
      </c>
      <c r="V254" s="61">
        <v>0</v>
      </c>
      <c r="W254" s="61">
        <v>0</v>
      </c>
      <c r="X254" s="61">
        <v>0</v>
      </c>
      <c r="Y254" s="61">
        <v>0</v>
      </c>
      <c r="Z254" s="61">
        <v>0</v>
      </c>
      <c r="AA254" s="61">
        <v>0</v>
      </c>
      <c r="AB254" s="61">
        <v>0</v>
      </c>
      <c r="AC254" s="61">
        <v>0</v>
      </c>
      <c r="AD254" s="61">
        <v>0</v>
      </c>
      <c r="AE254" s="61">
        <v>0</v>
      </c>
      <c r="AF254" s="61">
        <v>0</v>
      </c>
      <c r="AG254" s="61">
        <v>0</v>
      </c>
      <c r="AH254" s="61">
        <v>0</v>
      </c>
      <c r="AI254" s="61">
        <v>0</v>
      </c>
      <c r="AJ254" s="61">
        <v>0</v>
      </c>
      <c r="AK254" s="61">
        <v>0</v>
      </c>
      <c r="AL254" s="61">
        <v>0</v>
      </c>
      <c r="AM254" s="61">
        <v>0</v>
      </c>
      <c r="AN254" s="61">
        <v>0</v>
      </c>
      <c r="AO254" s="61">
        <v>0</v>
      </c>
      <c r="AP254" s="61">
        <v>0</v>
      </c>
      <c r="AQ254" s="61">
        <f t="shared" si="3"/>
        <v>0</v>
      </c>
      <c r="AT254" s="33"/>
    </row>
    <row r="255" spans="1:46" ht="33" customHeight="1">
      <c r="A255" s="32">
        <v>1201</v>
      </c>
      <c r="B255" s="343" t="s">
        <v>229</v>
      </c>
      <c r="C255" s="344" t="s">
        <v>651</v>
      </c>
      <c r="D255" s="61">
        <v>0</v>
      </c>
      <c r="E255" s="61">
        <v>0</v>
      </c>
      <c r="F255" s="61">
        <v>0</v>
      </c>
      <c r="G255" s="61">
        <v>13944.79</v>
      </c>
      <c r="H255" s="61">
        <v>0</v>
      </c>
      <c r="I255" s="61">
        <v>0</v>
      </c>
      <c r="J255" s="61">
        <v>0</v>
      </c>
      <c r="K255" s="61">
        <v>0</v>
      </c>
      <c r="L255" s="61">
        <v>0</v>
      </c>
      <c r="M255" s="61">
        <v>0</v>
      </c>
      <c r="N255" s="61">
        <v>0</v>
      </c>
      <c r="O255" s="61">
        <v>0</v>
      </c>
      <c r="P255" s="61">
        <v>0</v>
      </c>
      <c r="Q255" s="61">
        <v>0</v>
      </c>
      <c r="R255" s="61">
        <v>0</v>
      </c>
      <c r="S255" s="61">
        <v>0</v>
      </c>
      <c r="T255" s="61">
        <v>0</v>
      </c>
      <c r="U255" s="61">
        <v>0</v>
      </c>
      <c r="V255" s="61">
        <v>0</v>
      </c>
      <c r="W255" s="61">
        <v>0</v>
      </c>
      <c r="X255" s="61">
        <v>0</v>
      </c>
      <c r="Y255" s="61">
        <v>0</v>
      </c>
      <c r="Z255" s="61">
        <v>0</v>
      </c>
      <c r="AA255" s="61">
        <v>0</v>
      </c>
      <c r="AB255" s="61">
        <v>0</v>
      </c>
      <c r="AC255" s="61">
        <v>0</v>
      </c>
      <c r="AD255" s="61">
        <v>0</v>
      </c>
      <c r="AE255" s="61">
        <v>0</v>
      </c>
      <c r="AF255" s="61">
        <v>0</v>
      </c>
      <c r="AG255" s="61">
        <v>0</v>
      </c>
      <c r="AH255" s="61">
        <v>0</v>
      </c>
      <c r="AI255" s="61">
        <v>0</v>
      </c>
      <c r="AJ255" s="61">
        <v>0</v>
      </c>
      <c r="AK255" s="61">
        <v>0</v>
      </c>
      <c r="AL255" s="61">
        <v>0</v>
      </c>
      <c r="AM255" s="61">
        <v>0</v>
      </c>
      <c r="AN255" s="61">
        <v>0</v>
      </c>
      <c r="AO255" s="61">
        <v>0</v>
      </c>
      <c r="AP255" s="61">
        <v>0</v>
      </c>
      <c r="AQ255" s="61">
        <f t="shared" si="3"/>
        <v>13944.79</v>
      </c>
      <c r="AT255" s="33"/>
    </row>
    <row r="256" spans="1:46" ht="33" customHeight="1">
      <c r="A256" s="32">
        <v>1202</v>
      </c>
      <c r="B256" s="343" t="s">
        <v>230</v>
      </c>
      <c r="C256" s="344" t="s">
        <v>651</v>
      </c>
      <c r="D256" s="61">
        <v>0</v>
      </c>
      <c r="E256" s="61">
        <v>0</v>
      </c>
      <c r="F256" s="61">
        <v>0</v>
      </c>
      <c r="G256" s="61">
        <v>0</v>
      </c>
      <c r="H256" s="61">
        <v>0</v>
      </c>
      <c r="I256" s="61">
        <v>0</v>
      </c>
      <c r="J256" s="61">
        <v>0</v>
      </c>
      <c r="K256" s="61">
        <v>0</v>
      </c>
      <c r="L256" s="61">
        <v>0</v>
      </c>
      <c r="M256" s="61">
        <v>0</v>
      </c>
      <c r="N256" s="61">
        <v>0</v>
      </c>
      <c r="O256" s="61">
        <v>0</v>
      </c>
      <c r="P256" s="61">
        <v>0</v>
      </c>
      <c r="Q256" s="61">
        <v>0</v>
      </c>
      <c r="R256" s="61">
        <v>0</v>
      </c>
      <c r="S256" s="61">
        <v>0</v>
      </c>
      <c r="T256" s="61">
        <v>0</v>
      </c>
      <c r="U256" s="61">
        <v>0</v>
      </c>
      <c r="V256" s="61">
        <v>0</v>
      </c>
      <c r="W256" s="61">
        <v>0</v>
      </c>
      <c r="X256" s="61">
        <v>0</v>
      </c>
      <c r="Y256" s="61">
        <v>0</v>
      </c>
      <c r="Z256" s="61">
        <v>0</v>
      </c>
      <c r="AA256" s="61">
        <v>0</v>
      </c>
      <c r="AB256" s="61">
        <v>0</v>
      </c>
      <c r="AC256" s="61">
        <v>0</v>
      </c>
      <c r="AD256" s="61">
        <v>0</v>
      </c>
      <c r="AE256" s="61">
        <v>0</v>
      </c>
      <c r="AF256" s="61">
        <v>0</v>
      </c>
      <c r="AG256" s="61">
        <v>0</v>
      </c>
      <c r="AH256" s="61">
        <v>0</v>
      </c>
      <c r="AI256" s="61">
        <v>0</v>
      </c>
      <c r="AJ256" s="61">
        <v>0</v>
      </c>
      <c r="AK256" s="61">
        <v>0</v>
      </c>
      <c r="AL256" s="61">
        <v>0</v>
      </c>
      <c r="AM256" s="61">
        <v>0</v>
      </c>
      <c r="AN256" s="61">
        <v>0</v>
      </c>
      <c r="AO256" s="61">
        <v>0</v>
      </c>
      <c r="AP256" s="61">
        <v>0</v>
      </c>
      <c r="AQ256" s="61">
        <f t="shared" si="3"/>
        <v>0</v>
      </c>
      <c r="AT256" s="33"/>
    </row>
    <row r="257" spans="1:46" ht="33" customHeight="1">
      <c r="A257" s="32">
        <v>1203</v>
      </c>
      <c r="B257" s="343" t="s">
        <v>231</v>
      </c>
      <c r="C257" s="344" t="s">
        <v>651</v>
      </c>
      <c r="D257" s="61">
        <v>0</v>
      </c>
      <c r="E257" s="61">
        <v>0</v>
      </c>
      <c r="F257" s="61">
        <v>0</v>
      </c>
      <c r="G257" s="61">
        <v>0</v>
      </c>
      <c r="H257" s="61">
        <v>0</v>
      </c>
      <c r="I257" s="61">
        <v>0</v>
      </c>
      <c r="J257" s="61">
        <v>0</v>
      </c>
      <c r="K257" s="61">
        <v>0</v>
      </c>
      <c r="L257" s="61">
        <v>0</v>
      </c>
      <c r="M257" s="61">
        <v>0</v>
      </c>
      <c r="N257" s="61">
        <v>0</v>
      </c>
      <c r="O257" s="61">
        <v>0</v>
      </c>
      <c r="P257" s="61">
        <v>0</v>
      </c>
      <c r="Q257" s="61">
        <v>0</v>
      </c>
      <c r="R257" s="61">
        <v>0</v>
      </c>
      <c r="S257" s="61">
        <v>0</v>
      </c>
      <c r="T257" s="61">
        <v>0</v>
      </c>
      <c r="U257" s="61">
        <v>0</v>
      </c>
      <c r="V257" s="61">
        <v>0</v>
      </c>
      <c r="W257" s="61">
        <v>0</v>
      </c>
      <c r="X257" s="61">
        <v>0</v>
      </c>
      <c r="Y257" s="61">
        <v>0</v>
      </c>
      <c r="Z257" s="61">
        <v>0</v>
      </c>
      <c r="AA257" s="61">
        <v>0</v>
      </c>
      <c r="AB257" s="61">
        <v>0</v>
      </c>
      <c r="AC257" s="61">
        <v>0</v>
      </c>
      <c r="AD257" s="61">
        <v>0</v>
      </c>
      <c r="AE257" s="61">
        <v>0</v>
      </c>
      <c r="AF257" s="61">
        <v>0</v>
      </c>
      <c r="AG257" s="61">
        <v>0</v>
      </c>
      <c r="AH257" s="61">
        <v>0</v>
      </c>
      <c r="AI257" s="61">
        <v>0</v>
      </c>
      <c r="AJ257" s="61">
        <v>0</v>
      </c>
      <c r="AK257" s="61">
        <v>0</v>
      </c>
      <c r="AL257" s="61">
        <v>0</v>
      </c>
      <c r="AM257" s="61">
        <v>0</v>
      </c>
      <c r="AN257" s="61">
        <v>0</v>
      </c>
      <c r="AO257" s="61">
        <v>0</v>
      </c>
      <c r="AP257" s="61">
        <v>0</v>
      </c>
      <c r="AQ257" s="61">
        <f t="shared" si="3"/>
        <v>0</v>
      </c>
      <c r="AT257" s="33"/>
    </row>
    <row r="258" spans="1:46" ht="33" customHeight="1">
      <c r="A258" s="32">
        <v>1204</v>
      </c>
      <c r="B258" s="343" t="s">
        <v>232</v>
      </c>
      <c r="C258" s="344" t="s">
        <v>651</v>
      </c>
      <c r="D258" s="61">
        <v>0</v>
      </c>
      <c r="E258" s="61">
        <v>0</v>
      </c>
      <c r="F258" s="61">
        <v>0</v>
      </c>
      <c r="G258" s="61">
        <v>0</v>
      </c>
      <c r="H258" s="61">
        <v>0</v>
      </c>
      <c r="I258" s="61">
        <v>0</v>
      </c>
      <c r="J258" s="61">
        <v>0</v>
      </c>
      <c r="K258" s="61">
        <v>0</v>
      </c>
      <c r="L258" s="61">
        <v>0</v>
      </c>
      <c r="M258" s="61">
        <v>0</v>
      </c>
      <c r="N258" s="61">
        <v>0</v>
      </c>
      <c r="O258" s="61">
        <v>0</v>
      </c>
      <c r="P258" s="61">
        <v>0</v>
      </c>
      <c r="Q258" s="61">
        <v>0</v>
      </c>
      <c r="R258" s="61">
        <v>0</v>
      </c>
      <c r="S258" s="61">
        <v>0</v>
      </c>
      <c r="T258" s="61">
        <v>0</v>
      </c>
      <c r="U258" s="61">
        <v>0</v>
      </c>
      <c r="V258" s="61">
        <v>0</v>
      </c>
      <c r="W258" s="61">
        <v>0</v>
      </c>
      <c r="X258" s="61">
        <v>0</v>
      </c>
      <c r="Y258" s="61">
        <v>0</v>
      </c>
      <c r="Z258" s="61">
        <v>0</v>
      </c>
      <c r="AA258" s="61">
        <v>0</v>
      </c>
      <c r="AB258" s="61">
        <v>0</v>
      </c>
      <c r="AC258" s="61">
        <v>0</v>
      </c>
      <c r="AD258" s="61">
        <v>0</v>
      </c>
      <c r="AE258" s="61">
        <v>0</v>
      </c>
      <c r="AF258" s="61">
        <v>0</v>
      </c>
      <c r="AG258" s="61">
        <v>0</v>
      </c>
      <c r="AH258" s="61">
        <v>0</v>
      </c>
      <c r="AI258" s="61">
        <v>0</v>
      </c>
      <c r="AJ258" s="61">
        <v>0</v>
      </c>
      <c r="AK258" s="61">
        <v>0</v>
      </c>
      <c r="AL258" s="61">
        <v>0</v>
      </c>
      <c r="AM258" s="61">
        <v>0</v>
      </c>
      <c r="AN258" s="61">
        <v>0</v>
      </c>
      <c r="AO258" s="61">
        <v>0</v>
      </c>
      <c r="AP258" s="61">
        <v>0</v>
      </c>
      <c r="AQ258" s="61">
        <f t="shared" si="3"/>
        <v>0</v>
      </c>
      <c r="AT258" s="33"/>
    </row>
    <row r="259" spans="1:46" ht="33" customHeight="1">
      <c r="A259" s="32">
        <v>1205</v>
      </c>
      <c r="B259" s="343" t="s">
        <v>233</v>
      </c>
      <c r="C259" s="344" t="s">
        <v>651</v>
      </c>
      <c r="D259" s="61">
        <v>0</v>
      </c>
      <c r="E259" s="61">
        <v>0</v>
      </c>
      <c r="F259" s="61">
        <v>0</v>
      </c>
      <c r="G259" s="61">
        <v>2486.6999999999998</v>
      </c>
      <c r="H259" s="61">
        <v>0</v>
      </c>
      <c r="I259" s="61">
        <v>0</v>
      </c>
      <c r="J259" s="61">
        <v>0</v>
      </c>
      <c r="K259" s="61">
        <v>0</v>
      </c>
      <c r="L259" s="61">
        <v>0</v>
      </c>
      <c r="M259" s="61">
        <v>0</v>
      </c>
      <c r="N259" s="61">
        <v>0</v>
      </c>
      <c r="O259" s="61">
        <v>0</v>
      </c>
      <c r="P259" s="61">
        <v>0</v>
      </c>
      <c r="Q259" s="61">
        <v>0</v>
      </c>
      <c r="R259" s="61">
        <v>0</v>
      </c>
      <c r="S259" s="61">
        <v>0</v>
      </c>
      <c r="T259" s="61">
        <v>0</v>
      </c>
      <c r="U259" s="61">
        <v>0</v>
      </c>
      <c r="V259" s="61">
        <v>0</v>
      </c>
      <c r="W259" s="61">
        <v>0</v>
      </c>
      <c r="X259" s="61">
        <v>0</v>
      </c>
      <c r="Y259" s="61">
        <v>0</v>
      </c>
      <c r="Z259" s="61">
        <v>0</v>
      </c>
      <c r="AA259" s="61">
        <v>0</v>
      </c>
      <c r="AB259" s="61">
        <v>0</v>
      </c>
      <c r="AC259" s="61">
        <v>0</v>
      </c>
      <c r="AD259" s="61">
        <v>0</v>
      </c>
      <c r="AE259" s="61">
        <v>0</v>
      </c>
      <c r="AF259" s="61">
        <v>0</v>
      </c>
      <c r="AG259" s="61">
        <v>0</v>
      </c>
      <c r="AH259" s="61">
        <v>0</v>
      </c>
      <c r="AI259" s="61">
        <v>0</v>
      </c>
      <c r="AJ259" s="61">
        <v>0</v>
      </c>
      <c r="AK259" s="61">
        <v>0</v>
      </c>
      <c r="AL259" s="61">
        <v>0</v>
      </c>
      <c r="AM259" s="61">
        <v>0</v>
      </c>
      <c r="AN259" s="61">
        <v>0</v>
      </c>
      <c r="AO259" s="61">
        <v>0</v>
      </c>
      <c r="AP259" s="61">
        <v>0</v>
      </c>
      <c r="AQ259" s="61">
        <f t="shared" si="3"/>
        <v>2486.6999999999998</v>
      </c>
      <c r="AT259" s="33"/>
    </row>
    <row r="260" spans="1:46" ht="33" customHeight="1">
      <c r="A260" s="32">
        <v>1206</v>
      </c>
      <c r="B260" s="343" t="s">
        <v>234</v>
      </c>
      <c r="C260" s="344" t="s">
        <v>651</v>
      </c>
      <c r="D260" s="61">
        <v>0</v>
      </c>
      <c r="E260" s="61">
        <v>0</v>
      </c>
      <c r="F260" s="61">
        <v>0</v>
      </c>
      <c r="G260" s="61">
        <v>0</v>
      </c>
      <c r="H260" s="61">
        <v>0</v>
      </c>
      <c r="I260" s="61">
        <v>0</v>
      </c>
      <c r="J260" s="61">
        <v>0</v>
      </c>
      <c r="K260" s="61">
        <v>0</v>
      </c>
      <c r="L260" s="61">
        <v>0</v>
      </c>
      <c r="M260" s="61">
        <v>0</v>
      </c>
      <c r="N260" s="61">
        <v>0</v>
      </c>
      <c r="O260" s="61">
        <v>0</v>
      </c>
      <c r="P260" s="61">
        <v>0</v>
      </c>
      <c r="Q260" s="61">
        <v>0</v>
      </c>
      <c r="R260" s="61">
        <v>0</v>
      </c>
      <c r="S260" s="61">
        <v>0</v>
      </c>
      <c r="T260" s="61">
        <v>0</v>
      </c>
      <c r="U260" s="61">
        <v>0</v>
      </c>
      <c r="V260" s="61">
        <v>0</v>
      </c>
      <c r="W260" s="61">
        <v>0</v>
      </c>
      <c r="X260" s="61">
        <v>0</v>
      </c>
      <c r="Y260" s="61">
        <v>0</v>
      </c>
      <c r="Z260" s="61">
        <v>0</v>
      </c>
      <c r="AA260" s="61">
        <v>0</v>
      </c>
      <c r="AB260" s="61">
        <v>0</v>
      </c>
      <c r="AC260" s="61">
        <v>0</v>
      </c>
      <c r="AD260" s="61">
        <v>0</v>
      </c>
      <c r="AE260" s="61">
        <v>0</v>
      </c>
      <c r="AF260" s="61">
        <v>0</v>
      </c>
      <c r="AG260" s="61">
        <v>0</v>
      </c>
      <c r="AH260" s="61">
        <v>0</v>
      </c>
      <c r="AI260" s="61">
        <v>0</v>
      </c>
      <c r="AJ260" s="61">
        <v>0</v>
      </c>
      <c r="AK260" s="61">
        <v>0</v>
      </c>
      <c r="AL260" s="61">
        <v>0</v>
      </c>
      <c r="AM260" s="61">
        <v>0</v>
      </c>
      <c r="AN260" s="61">
        <v>0</v>
      </c>
      <c r="AO260" s="61">
        <v>0</v>
      </c>
      <c r="AP260" s="61">
        <v>0</v>
      </c>
      <c r="AQ260" s="61">
        <f t="shared" si="3"/>
        <v>0</v>
      </c>
      <c r="AT260" s="33"/>
    </row>
    <row r="261" spans="1:46" ht="33" customHeight="1">
      <c r="A261" s="32">
        <v>1207</v>
      </c>
      <c r="B261" s="343" t="s">
        <v>235</v>
      </c>
      <c r="C261" s="344" t="s">
        <v>651</v>
      </c>
      <c r="D261" s="61">
        <v>0</v>
      </c>
      <c r="E261" s="61">
        <v>0</v>
      </c>
      <c r="F261" s="61">
        <v>0</v>
      </c>
      <c r="G261" s="61">
        <v>0</v>
      </c>
      <c r="H261" s="61">
        <v>0</v>
      </c>
      <c r="I261" s="61">
        <v>0</v>
      </c>
      <c r="J261" s="61">
        <v>0</v>
      </c>
      <c r="K261" s="61">
        <v>0</v>
      </c>
      <c r="L261" s="61">
        <v>0</v>
      </c>
      <c r="M261" s="61">
        <v>0</v>
      </c>
      <c r="N261" s="61">
        <v>0</v>
      </c>
      <c r="O261" s="61">
        <v>0</v>
      </c>
      <c r="P261" s="61">
        <v>0</v>
      </c>
      <c r="Q261" s="61">
        <v>0</v>
      </c>
      <c r="R261" s="61">
        <v>0</v>
      </c>
      <c r="S261" s="61">
        <v>0</v>
      </c>
      <c r="T261" s="61">
        <v>0</v>
      </c>
      <c r="U261" s="61">
        <v>0</v>
      </c>
      <c r="V261" s="61">
        <v>0</v>
      </c>
      <c r="W261" s="61">
        <v>0</v>
      </c>
      <c r="X261" s="61">
        <v>0</v>
      </c>
      <c r="Y261" s="61">
        <v>0</v>
      </c>
      <c r="Z261" s="61">
        <v>0</v>
      </c>
      <c r="AA261" s="61">
        <v>0</v>
      </c>
      <c r="AB261" s="61">
        <v>0</v>
      </c>
      <c r="AC261" s="61">
        <v>0</v>
      </c>
      <c r="AD261" s="61">
        <v>0</v>
      </c>
      <c r="AE261" s="61">
        <v>0</v>
      </c>
      <c r="AF261" s="61">
        <v>0</v>
      </c>
      <c r="AG261" s="61">
        <v>0</v>
      </c>
      <c r="AH261" s="61">
        <v>0</v>
      </c>
      <c r="AI261" s="61">
        <v>0</v>
      </c>
      <c r="AJ261" s="61">
        <v>0</v>
      </c>
      <c r="AK261" s="61">
        <v>0</v>
      </c>
      <c r="AL261" s="61">
        <v>0</v>
      </c>
      <c r="AM261" s="61">
        <v>0</v>
      </c>
      <c r="AN261" s="61">
        <v>0</v>
      </c>
      <c r="AO261" s="61">
        <v>0</v>
      </c>
      <c r="AP261" s="61">
        <v>0</v>
      </c>
      <c r="AQ261" s="61">
        <f t="shared" si="3"/>
        <v>0</v>
      </c>
      <c r="AT261" s="33"/>
    </row>
    <row r="262" spans="1:46" ht="33" customHeight="1">
      <c r="A262" s="32">
        <v>1208</v>
      </c>
      <c r="B262" s="343" t="s">
        <v>236</v>
      </c>
      <c r="C262" s="344" t="s">
        <v>651</v>
      </c>
      <c r="D262" s="61">
        <v>0</v>
      </c>
      <c r="E262" s="61">
        <v>0</v>
      </c>
      <c r="F262" s="61">
        <v>0</v>
      </c>
      <c r="G262" s="61">
        <v>0</v>
      </c>
      <c r="H262" s="61">
        <v>0</v>
      </c>
      <c r="I262" s="61">
        <v>0</v>
      </c>
      <c r="J262" s="61">
        <v>0</v>
      </c>
      <c r="K262" s="61">
        <v>0</v>
      </c>
      <c r="L262" s="61">
        <v>0</v>
      </c>
      <c r="M262" s="61">
        <v>0</v>
      </c>
      <c r="N262" s="61">
        <v>0</v>
      </c>
      <c r="O262" s="61">
        <v>0</v>
      </c>
      <c r="P262" s="61">
        <v>0</v>
      </c>
      <c r="Q262" s="61">
        <v>0</v>
      </c>
      <c r="R262" s="61">
        <v>0</v>
      </c>
      <c r="S262" s="61">
        <v>0</v>
      </c>
      <c r="T262" s="61">
        <v>0</v>
      </c>
      <c r="U262" s="61">
        <v>0</v>
      </c>
      <c r="V262" s="61">
        <v>0</v>
      </c>
      <c r="W262" s="61">
        <v>0</v>
      </c>
      <c r="X262" s="61">
        <v>0</v>
      </c>
      <c r="Y262" s="61">
        <v>0</v>
      </c>
      <c r="Z262" s="61">
        <v>0</v>
      </c>
      <c r="AA262" s="61">
        <v>0</v>
      </c>
      <c r="AB262" s="61">
        <v>0</v>
      </c>
      <c r="AC262" s="61">
        <v>0</v>
      </c>
      <c r="AD262" s="61">
        <v>0</v>
      </c>
      <c r="AE262" s="61">
        <v>0</v>
      </c>
      <c r="AF262" s="61">
        <v>0</v>
      </c>
      <c r="AG262" s="61">
        <v>0</v>
      </c>
      <c r="AH262" s="61">
        <v>0</v>
      </c>
      <c r="AI262" s="61">
        <v>0</v>
      </c>
      <c r="AJ262" s="61">
        <v>0</v>
      </c>
      <c r="AK262" s="61">
        <v>0</v>
      </c>
      <c r="AL262" s="61">
        <v>0</v>
      </c>
      <c r="AM262" s="61">
        <v>0</v>
      </c>
      <c r="AN262" s="61">
        <v>0</v>
      </c>
      <c r="AO262" s="61">
        <v>0</v>
      </c>
      <c r="AP262" s="61">
        <v>0</v>
      </c>
      <c r="AQ262" s="61">
        <f t="shared" si="3"/>
        <v>0</v>
      </c>
      <c r="AT262" s="33"/>
    </row>
    <row r="263" spans="1:46" ht="33" customHeight="1">
      <c r="A263" s="32">
        <v>1209</v>
      </c>
      <c r="B263" s="343" t="s">
        <v>237</v>
      </c>
      <c r="C263" s="344" t="s">
        <v>651</v>
      </c>
      <c r="D263" s="61">
        <v>0</v>
      </c>
      <c r="E263" s="61">
        <v>0</v>
      </c>
      <c r="F263" s="61">
        <v>0</v>
      </c>
      <c r="G263" s="61">
        <v>0</v>
      </c>
      <c r="H263" s="61">
        <v>0</v>
      </c>
      <c r="I263" s="61">
        <v>0</v>
      </c>
      <c r="J263" s="61">
        <v>0</v>
      </c>
      <c r="K263" s="61">
        <v>0</v>
      </c>
      <c r="L263" s="61">
        <v>0</v>
      </c>
      <c r="M263" s="61">
        <v>0</v>
      </c>
      <c r="N263" s="61">
        <v>0</v>
      </c>
      <c r="O263" s="61">
        <v>0</v>
      </c>
      <c r="P263" s="61">
        <v>0</v>
      </c>
      <c r="Q263" s="61">
        <v>0</v>
      </c>
      <c r="R263" s="61">
        <v>0</v>
      </c>
      <c r="S263" s="61">
        <v>0</v>
      </c>
      <c r="T263" s="61">
        <v>0</v>
      </c>
      <c r="U263" s="61">
        <v>0</v>
      </c>
      <c r="V263" s="61">
        <v>0</v>
      </c>
      <c r="W263" s="61">
        <v>0</v>
      </c>
      <c r="X263" s="61">
        <v>0</v>
      </c>
      <c r="Y263" s="61">
        <v>0</v>
      </c>
      <c r="Z263" s="61">
        <v>0</v>
      </c>
      <c r="AA263" s="61">
        <v>0</v>
      </c>
      <c r="AB263" s="61">
        <v>0</v>
      </c>
      <c r="AC263" s="61">
        <v>0</v>
      </c>
      <c r="AD263" s="61">
        <v>0</v>
      </c>
      <c r="AE263" s="61">
        <v>0</v>
      </c>
      <c r="AF263" s="61">
        <v>0</v>
      </c>
      <c r="AG263" s="61">
        <v>0</v>
      </c>
      <c r="AH263" s="61">
        <v>0</v>
      </c>
      <c r="AI263" s="61">
        <v>0</v>
      </c>
      <c r="AJ263" s="61">
        <v>0</v>
      </c>
      <c r="AK263" s="61">
        <v>0</v>
      </c>
      <c r="AL263" s="61">
        <v>0</v>
      </c>
      <c r="AM263" s="61">
        <v>0</v>
      </c>
      <c r="AN263" s="61">
        <v>0</v>
      </c>
      <c r="AO263" s="61">
        <v>0</v>
      </c>
      <c r="AP263" s="61">
        <v>0</v>
      </c>
      <c r="AQ263" s="61">
        <f t="shared" si="3"/>
        <v>0</v>
      </c>
      <c r="AT263" s="33"/>
    </row>
    <row r="264" spans="1:46" ht="33" customHeight="1">
      <c r="A264" s="32">
        <v>1210</v>
      </c>
      <c r="B264" s="343" t="s">
        <v>238</v>
      </c>
      <c r="C264" s="344" t="s">
        <v>651</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61">
        <v>0</v>
      </c>
      <c r="T264" s="61">
        <v>0</v>
      </c>
      <c r="U264" s="61">
        <v>0</v>
      </c>
      <c r="V264" s="61">
        <v>0</v>
      </c>
      <c r="W264" s="61">
        <v>0</v>
      </c>
      <c r="X264" s="61">
        <v>0</v>
      </c>
      <c r="Y264" s="61">
        <v>0</v>
      </c>
      <c r="Z264" s="61">
        <v>0</v>
      </c>
      <c r="AA264" s="61">
        <v>0</v>
      </c>
      <c r="AB264" s="61">
        <v>0</v>
      </c>
      <c r="AC264" s="61">
        <v>0</v>
      </c>
      <c r="AD264" s="61">
        <v>0</v>
      </c>
      <c r="AE264" s="61">
        <v>0</v>
      </c>
      <c r="AF264" s="61">
        <v>0</v>
      </c>
      <c r="AG264" s="61">
        <v>0</v>
      </c>
      <c r="AH264" s="61">
        <v>0</v>
      </c>
      <c r="AI264" s="61">
        <v>0</v>
      </c>
      <c r="AJ264" s="61">
        <v>0</v>
      </c>
      <c r="AK264" s="61">
        <v>0</v>
      </c>
      <c r="AL264" s="61">
        <v>0</v>
      </c>
      <c r="AM264" s="61">
        <v>0</v>
      </c>
      <c r="AN264" s="61">
        <v>0</v>
      </c>
      <c r="AO264" s="61">
        <v>0</v>
      </c>
      <c r="AP264" s="61">
        <v>0</v>
      </c>
      <c r="AQ264" s="61">
        <f t="shared" si="3"/>
        <v>0</v>
      </c>
      <c r="AT264" s="33"/>
    </row>
    <row r="265" spans="1:46" ht="33" customHeight="1">
      <c r="A265" s="32">
        <v>1211</v>
      </c>
      <c r="B265" s="343" t="s">
        <v>239</v>
      </c>
      <c r="C265" s="344" t="s">
        <v>651</v>
      </c>
      <c r="D265" s="61">
        <v>0</v>
      </c>
      <c r="E265" s="61">
        <v>0</v>
      </c>
      <c r="F265" s="61">
        <v>0</v>
      </c>
      <c r="G265" s="61">
        <v>0</v>
      </c>
      <c r="H265" s="61">
        <v>0</v>
      </c>
      <c r="I265" s="61">
        <v>0</v>
      </c>
      <c r="J265" s="61">
        <v>0</v>
      </c>
      <c r="K265" s="61">
        <v>0</v>
      </c>
      <c r="L265" s="61">
        <v>0</v>
      </c>
      <c r="M265" s="61">
        <v>0</v>
      </c>
      <c r="N265" s="61">
        <v>0</v>
      </c>
      <c r="O265" s="61">
        <v>0</v>
      </c>
      <c r="P265" s="61">
        <v>0</v>
      </c>
      <c r="Q265" s="61">
        <v>0</v>
      </c>
      <c r="R265" s="61">
        <v>0</v>
      </c>
      <c r="S265" s="61">
        <v>0</v>
      </c>
      <c r="T265" s="61">
        <v>0</v>
      </c>
      <c r="U265" s="61">
        <v>0</v>
      </c>
      <c r="V265" s="61">
        <v>0</v>
      </c>
      <c r="W265" s="61">
        <v>0</v>
      </c>
      <c r="X265" s="61">
        <v>0</v>
      </c>
      <c r="Y265" s="61">
        <v>0</v>
      </c>
      <c r="Z265" s="61">
        <v>0</v>
      </c>
      <c r="AA265" s="61">
        <v>0</v>
      </c>
      <c r="AB265" s="61">
        <v>0</v>
      </c>
      <c r="AC265" s="61">
        <v>0</v>
      </c>
      <c r="AD265" s="61">
        <v>0</v>
      </c>
      <c r="AE265" s="61">
        <v>0</v>
      </c>
      <c r="AF265" s="61">
        <v>0</v>
      </c>
      <c r="AG265" s="61">
        <v>0</v>
      </c>
      <c r="AH265" s="61">
        <v>0</v>
      </c>
      <c r="AI265" s="61">
        <v>0</v>
      </c>
      <c r="AJ265" s="61">
        <v>0</v>
      </c>
      <c r="AK265" s="61">
        <v>0</v>
      </c>
      <c r="AL265" s="61">
        <v>0</v>
      </c>
      <c r="AM265" s="61">
        <v>0</v>
      </c>
      <c r="AN265" s="61">
        <v>0</v>
      </c>
      <c r="AO265" s="61">
        <v>0</v>
      </c>
      <c r="AP265" s="61">
        <v>0</v>
      </c>
      <c r="AQ265" s="61">
        <f t="shared" si="3"/>
        <v>0</v>
      </c>
      <c r="AT265" s="33"/>
    </row>
    <row r="266" spans="1:46" ht="33" customHeight="1">
      <c r="A266" s="32">
        <v>1212</v>
      </c>
      <c r="B266" s="343" t="s">
        <v>240</v>
      </c>
      <c r="C266" s="344" t="s">
        <v>651</v>
      </c>
      <c r="D266" s="61">
        <v>0</v>
      </c>
      <c r="E266" s="61">
        <v>0</v>
      </c>
      <c r="F266" s="61">
        <v>0</v>
      </c>
      <c r="G266" s="61">
        <v>0</v>
      </c>
      <c r="H266" s="61">
        <v>0</v>
      </c>
      <c r="I266" s="61">
        <v>0</v>
      </c>
      <c r="J266" s="61">
        <v>0</v>
      </c>
      <c r="K266" s="61">
        <v>0</v>
      </c>
      <c r="L266" s="61">
        <v>0</v>
      </c>
      <c r="M266" s="61">
        <v>0</v>
      </c>
      <c r="N266" s="61">
        <v>0</v>
      </c>
      <c r="O266" s="61">
        <v>0</v>
      </c>
      <c r="P266" s="61">
        <v>0</v>
      </c>
      <c r="Q266" s="61">
        <v>0</v>
      </c>
      <c r="R266" s="61">
        <v>0</v>
      </c>
      <c r="S266" s="61">
        <v>0</v>
      </c>
      <c r="T266" s="61">
        <v>0</v>
      </c>
      <c r="U266" s="61">
        <v>0</v>
      </c>
      <c r="V266" s="61">
        <v>0</v>
      </c>
      <c r="W266" s="61">
        <v>0</v>
      </c>
      <c r="X266" s="61">
        <v>0</v>
      </c>
      <c r="Y266" s="61">
        <v>0</v>
      </c>
      <c r="Z266" s="61">
        <v>0</v>
      </c>
      <c r="AA266" s="61">
        <v>0</v>
      </c>
      <c r="AB266" s="61">
        <v>0</v>
      </c>
      <c r="AC266" s="61">
        <v>0</v>
      </c>
      <c r="AD266" s="61">
        <v>0</v>
      </c>
      <c r="AE266" s="61">
        <v>0</v>
      </c>
      <c r="AF266" s="61">
        <v>0</v>
      </c>
      <c r="AG266" s="61">
        <v>0</v>
      </c>
      <c r="AH266" s="61">
        <v>0</v>
      </c>
      <c r="AI266" s="61">
        <v>0</v>
      </c>
      <c r="AJ266" s="61">
        <v>0</v>
      </c>
      <c r="AK266" s="61">
        <v>0</v>
      </c>
      <c r="AL266" s="61">
        <v>0</v>
      </c>
      <c r="AM266" s="61">
        <v>0</v>
      </c>
      <c r="AN266" s="61">
        <v>0</v>
      </c>
      <c r="AO266" s="61">
        <v>0</v>
      </c>
      <c r="AP266" s="61">
        <v>0</v>
      </c>
      <c r="AQ266" s="61">
        <f t="shared" si="3"/>
        <v>0</v>
      </c>
      <c r="AT266" s="33"/>
    </row>
    <row r="267" spans="1:46" ht="33" customHeight="1">
      <c r="A267" s="32">
        <v>1213</v>
      </c>
      <c r="B267" s="343" t="s">
        <v>241</v>
      </c>
      <c r="C267" s="344" t="s">
        <v>651</v>
      </c>
      <c r="D267" s="61">
        <v>0</v>
      </c>
      <c r="E267" s="61">
        <v>0</v>
      </c>
      <c r="F267" s="61">
        <v>0</v>
      </c>
      <c r="G267" s="61">
        <v>0</v>
      </c>
      <c r="H267" s="61">
        <v>0</v>
      </c>
      <c r="I267" s="61">
        <v>0</v>
      </c>
      <c r="J267" s="61">
        <v>0</v>
      </c>
      <c r="K267" s="61">
        <v>0</v>
      </c>
      <c r="L267" s="61">
        <v>0</v>
      </c>
      <c r="M267" s="61">
        <v>0</v>
      </c>
      <c r="N267" s="61">
        <v>0</v>
      </c>
      <c r="O267" s="61">
        <v>0</v>
      </c>
      <c r="P267" s="61">
        <v>0</v>
      </c>
      <c r="Q267" s="61">
        <v>0</v>
      </c>
      <c r="R267" s="61">
        <v>0</v>
      </c>
      <c r="S267" s="61">
        <v>0</v>
      </c>
      <c r="T267" s="61">
        <v>0</v>
      </c>
      <c r="U267" s="61">
        <v>0</v>
      </c>
      <c r="V267" s="61">
        <v>0</v>
      </c>
      <c r="W267" s="61">
        <v>0</v>
      </c>
      <c r="X267" s="61">
        <v>0</v>
      </c>
      <c r="Y267" s="61">
        <v>0</v>
      </c>
      <c r="Z267" s="61">
        <v>0</v>
      </c>
      <c r="AA267" s="61">
        <v>0</v>
      </c>
      <c r="AB267" s="61">
        <v>0</v>
      </c>
      <c r="AC267" s="61">
        <v>0</v>
      </c>
      <c r="AD267" s="61">
        <v>0</v>
      </c>
      <c r="AE267" s="61">
        <v>0</v>
      </c>
      <c r="AF267" s="61">
        <v>0</v>
      </c>
      <c r="AG267" s="61">
        <v>0</v>
      </c>
      <c r="AH267" s="61">
        <v>0</v>
      </c>
      <c r="AI267" s="61">
        <v>0</v>
      </c>
      <c r="AJ267" s="61">
        <v>0</v>
      </c>
      <c r="AK267" s="61">
        <v>0</v>
      </c>
      <c r="AL267" s="61">
        <v>0</v>
      </c>
      <c r="AM267" s="61">
        <v>0</v>
      </c>
      <c r="AN267" s="61">
        <v>0</v>
      </c>
      <c r="AO267" s="61">
        <v>0</v>
      </c>
      <c r="AP267" s="61">
        <v>0</v>
      </c>
      <c r="AQ267" s="61">
        <f t="shared" si="3"/>
        <v>0</v>
      </c>
      <c r="AT267" s="33"/>
    </row>
    <row r="268" spans="1:46" ht="33" customHeight="1">
      <c r="A268" s="32">
        <v>1214</v>
      </c>
      <c r="B268" s="343" t="s">
        <v>242</v>
      </c>
      <c r="C268" s="344" t="s">
        <v>651</v>
      </c>
      <c r="D268" s="61">
        <v>0</v>
      </c>
      <c r="E268" s="61">
        <v>0</v>
      </c>
      <c r="F268" s="61">
        <v>0</v>
      </c>
      <c r="G268" s="61">
        <v>0</v>
      </c>
      <c r="H268" s="61">
        <v>0</v>
      </c>
      <c r="I268" s="61">
        <v>0</v>
      </c>
      <c r="J268" s="61">
        <v>0</v>
      </c>
      <c r="K268" s="61">
        <v>0</v>
      </c>
      <c r="L268" s="61">
        <v>0</v>
      </c>
      <c r="M268" s="61">
        <v>0</v>
      </c>
      <c r="N268" s="61">
        <v>0</v>
      </c>
      <c r="O268" s="61">
        <v>0</v>
      </c>
      <c r="P268" s="61">
        <v>0</v>
      </c>
      <c r="Q268" s="61">
        <v>0</v>
      </c>
      <c r="R268" s="61">
        <v>0</v>
      </c>
      <c r="S268" s="61">
        <v>0</v>
      </c>
      <c r="T268" s="61">
        <v>0</v>
      </c>
      <c r="U268" s="61">
        <v>0</v>
      </c>
      <c r="V268" s="61">
        <v>0</v>
      </c>
      <c r="W268" s="61">
        <v>0</v>
      </c>
      <c r="X268" s="61">
        <v>0</v>
      </c>
      <c r="Y268" s="61">
        <v>0</v>
      </c>
      <c r="Z268" s="61">
        <v>0</v>
      </c>
      <c r="AA268" s="61">
        <v>0</v>
      </c>
      <c r="AB268" s="61">
        <v>0</v>
      </c>
      <c r="AC268" s="61">
        <v>0</v>
      </c>
      <c r="AD268" s="61">
        <v>0</v>
      </c>
      <c r="AE268" s="61">
        <v>0</v>
      </c>
      <c r="AF268" s="61">
        <v>0</v>
      </c>
      <c r="AG268" s="61">
        <v>0</v>
      </c>
      <c r="AH268" s="61">
        <v>0</v>
      </c>
      <c r="AI268" s="61">
        <v>0</v>
      </c>
      <c r="AJ268" s="61">
        <v>0</v>
      </c>
      <c r="AK268" s="61">
        <v>0</v>
      </c>
      <c r="AL268" s="61">
        <v>0</v>
      </c>
      <c r="AM268" s="61">
        <v>0</v>
      </c>
      <c r="AN268" s="61">
        <v>0</v>
      </c>
      <c r="AO268" s="61">
        <v>0</v>
      </c>
      <c r="AP268" s="61">
        <v>0</v>
      </c>
      <c r="AQ268" s="61">
        <f t="shared" si="3"/>
        <v>0</v>
      </c>
      <c r="AT268" s="33"/>
    </row>
    <row r="269" spans="1:46" ht="33" customHeight="1">
      <c r="A269" s="32">
        <v>1215</v>
      </c>
      <c r="B269" s="343" t="s">
        <v>243</v>
      </c>
      <c r="C269" s="344" t="s">
        <v>651</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61">
        <v>0</v>
      </c>
      <c r="T269" s="61">
        <v>0</v>
      </c>
      <c r="U269" s="61">
        <v>0</v>
      </c>
      <c r="V269" s="61">
        <v>0</v>
      </c>
      <c r="W269" s="61">
        <v>0</v>
      </c>
      <c r="X269" s="61">
        <v>0</v>
      </c>
      <c r="Y269" s="61">
        <v>0</v>
      </c>
      <c r="Z269" s="61">
        <v>0</v>
      </c>
      <c r="AA269" s="61">
        <v>0</v>
      </c>
      <c r="AB269" s="61">
        <v>0</v>
      </c>
      <c r="AC269" s="61">
        <v>0</v>
      </c>
      <c r="AD269" s="61">
        <v>0</v>
      </c>
      <c r="AE269" s="61">
        <v>0</v>
      </c>
      <c r="AF269" s="61">
        <v>0</v>
      </c>
      <c r="AG269" s="61">
        <v>0</v>
      </c>
      <c r="AH269" s="61">
        <v>0</v>
      </c>
      <c r="AI269" s="61">
        <v>0</v>
      </c>
      <c r="AJ269" s="61">
        <v>0</v>
      </c>
      <c r="AK269" s="61">
        <v>0</v>
      </c>
      <c r="AL269" s="61">
        <v>0</v>
      </c>
      <c r="AM269" s="61">
        <v>0</v>
      </c>
      <c r="AN269" s="61">
        <v>0</v>
      </c>
      <c r="AO269" s="61">
        <v>0</v>
      </c>
      <c r="AP269" s="61">
        <v>0</v>
      </c>
      <c r="AQ269" s="61">
        <f t="shared" si="3"/>
        <v>0</v>
      </c>
      <c r="AT269" s="33"/>
    </row>
    <row r="270" spans="1:46" ht="33" customHeight="1">
      <c r="A270" s="32">
        <v>1216</v>
      </c>
      <c r="B270" s="343" t="s">
        <v>244</v>
      </c>
      <c r="C270" s="344" t="s">
        <v>651</v>
      </c>
      <c r="D270" s="61">
        <v>0</v>
      </c>
      <c r="E270" s="61">
        <v>0</v>
      </c>
      <c r="F270" s="61">
        <v>0</v>
      </c>
      <c r="G270" s="61">
        <v>0</v>
      </c>
      <c r="H270" s="61">
        <v>0</v>
      </c>
      <c r="I270" s="61">
        <v>0</v>
      </c>
      <c r="J270" s="61">
        <v>0</v>
      </c>
      <c r="K270" s="61">
        <v>0</v>
      </c>
      <c r="L270" s="61">
        <v>0</v>
      </c>
      <c r="M270" s="61">
        <v>0</v>
      </c>
      <c r="N270" s="61">
        <v>0</v>
      </c>
      <c r="O270" s="61">
        <v>0</v>
      </c>
      <c r="P270" s="61">
        <v>0</v>
      </c>
      <c r="Q270" s="61">
        <v>0</v>
      </c>
      <c r="R270" s="61">
        <v>0</v>
      </c>
      <c r="S270" s="61">
        <v>0</v>
      </c>
      <c r="T270" s="61">
        <v>0</v>
      </c>
      <c r="U270" s="61">
        <v>0</v>
      </c>
      <c r="V270" s="61">
        <v>0</v>
      </c>
      <c r="W270" s="61">
        <v>0</v>
      </c>
      <c r="X270" s="61">
        <v>0</v>
      </c>
      <c r="Y270" s="61">
        <v>0</v>
      </c>
      <c r="Z270" s="61">
        <v>0</v>
      </c>
      <c r="AA270" s="61">
        <v>0</v>
      </c>
      <c r="AB270" s="61">
        <v>0</v>
      </c>
      <c r="AC270" s="61">
        <v>0</v>
      </c>
      <c r="AD270" s="61">
        <v>0</v>
      </c>
      <c r="AE270" s="61">
        <v>0</v>
      </c>
      <c r="AF270" s="61">
        <v>0</v>
      </c>
      <c r="AG270" s="61">
        <v>0</v>
      </c>
      <c r="AH270" s="61">
        <v>0</v>
      </c>
      <c r="AI270" s="61">
        <v>0</v>
      </c>
      <c r="AJ270" s="61">
        <v>0</v>
      </c>
      <c r="AK270" s="61">
        <v>0</v>
      </c>
      <c r="AL270" s="61">
        <v>0</v>
      </c>
      <c r="AM270" s="61">
        <v>0</v>
      </c>
      <c r="AN270" s="61">
        <v>0</v>
      </c>
      <c r="AO270" s="61">
        <v>0</v>
      </c>
      <c r="AP270" s="61">
        <v>0</v>
      </c>
      <c r="AQ270" s="61">
        <f t="shared" si="3"/>
        <v>0</v>
      </c>
      <c r="AT270" s="33"/>
    </row>
    <row r="271" spans="1:46" ht="33" customHeight="1">
      <c r="A271" s="32">
        <v>1217</v>
      </c>
      <c r="B271" s="343" t="s">
        <v>245</v>
      </c>
      <c r="C271" s="344" t="s">
        <v>651</v>
      </c>
      <c r="D271" s="61">
        <v>0</v>
      </c>
      <c r="E271" s="61">
        <v>0</v>
      </c>
      <c r="F271" s="61">
        <v>0</v>
      </c>
      <c r="G271" s="61">
        <v>0</v>
      </c>
      <c r="H271" s="61">
        <v>0</v>
      </c>
      <c r="I271" s="61">
        <v>0</v>
      </c>
      <c r="J271" s="61">
        <v>0</v>
      </c>
      <c r="K271" s="61">
        <v>0</v>
      </c>
      <c r="L271" s="61">
        <v>0</v>
      </c>
      <c r="M271" s="61">
        <v>0</v>
      </c>
      <c r="N271" s="61">
        <v>0</v>
      </c>
      <c r="O271" s="61">
        <v>0</v>
      </c>
      <c r="P271" s="61">
        <v>0</v>
      </c>
      <c r="Q271" s="61">
        <v>0</v>
      </c>
      <c r="R271" s="61">
        <v>0</v>
      </c>
      <c r="S271" s="61">
        <v>0</v>
      </c>
      <c r="T271" s="61">
        <v>0</v>
      </c>
      <c r="U271" s="61">
        <v>0</v>
      </c>
      <c r="V271" s="61">
        <v>0</v>
      </c>
      <c r="W271" s="61">
        <v>0</v>
      </c>
      <c r="X271" s="61">
        <v>0</v>
      </c>
      <c r="Y271" s="61">
        <v>0</v>
      </c>
      <c r="Z271" s="61">
        <v>0</v>
      </c>
      <c r="AA271" s="61">
        <v>0</v>
      </c>
      <c r="AB271" s="61">
        <v>0</v>
      </c>
      <c r="AC271" s="61">
        <v>0</v>
      </c>
      <c r="AD271" s="61">
        <v>0</v>
      </c>
      <c r="AE271" s="61">
        <v>0</v>
      </c>
      <c r="AF271" s="61">
        <v>0</v>
      </c>
      <c r="AG271" s="61">
        <v>0</v>
      </c>
      <c r="AH271" s="61">
        <v>0</v>
      </c>
      <c r="AI271" s="61">
        <v>0</v>
      </c>
      <c r="AJ271" s="61">
        <v>0</v>
      </c>
      <c r="AK271" s="61">
        <v>0</v>
      </c>
      <c r="AL271" s="61">
        <v>0</v>
      </c>
      <c r="AM271" s="61">
        <v>0</v>
      </c>
      <c r="AN271" s="61">
        <v>0</v>
      </c>
      <c r="AO271" s="61">
        <v>0</v>
      </c>
      <c r="AP271" s="61">
        <v>0</v>
      </c>
      <c r="AQ271" s="61">
        <f t="shared" ref="AQ271:AQ334" si="4">SUM(D271:AP271)</f>
        <v>0</v>
      </c>
      <c r="AT271" s="33"/>
    </row>
    <row r="272" spans="1:46" ht="33" customHeight="1">
      <c r="A272" s="32">
        <v>1218</v>
      </c>
      <c r="B272" s="343" t="s">
        <v>246</v>
      </c>
      <c r="C272" s="344" t="s">
        <v>651</v>
      </c>
      <c r="D272" s="61">
        <v>0</v>
      </c>
      <c r="E272" s="61">
        <v>0</v>
      </c>
      <c r="F272" s="61">
        <v>0</v>
      </c>
      <c r="G272" s="61">
        <v>0</v>
      </c>
      <c r="H272" s="61">
        <v>0</v>
      </c>
      <c r="I272" s="61">
        <v>0</v>
      </c>
      <c r="J272" s="61">
        <v>0</v>
      </c>
      <c r="K272" s="61">
        <v>0</v>
      </c>
      <c r="L272" s="61">
        <v>0</v>
      </c>
      <c r="M272" s="61">
        <v>0</v>
      </c>
      <c r="N272" s="61">
        <v>0</v>
      </c>
      <c r="O272" s="61">
        <v>0</v>
      </c>
      <c r="P272" s="61">
        <v>0</v>
      </c>
      <c r="Q272" s="61">
        <v>0</v>
      </c>
      <c r="R272" s="61">
        <v>0</v>
      </c>
      <c r="S272" s="61">
        <v>0</v>
      </c>
      <c r="T272" s="61">
        <v>0</v>
      </c>
      <c r="U272" s="61">
        <v>0</v>
      </c>
      <c r="V272" s="61">
        <v>0</v>
      </c>
      <c r="W272" s="61">
        <v>0</v>
      </c>
      <c r="X272" s="61">
        <v>0</v>
      </c>
      <c r="Y272" s="61">
        <v>0</v>
      </c>
      <c r="Z272" s="61">
        <v>0</v>
      </c>
      <c r="AA272" s="61">
        <v>0</v>
      </c>
      <c r="AB272" s="61">
        <v>0</v>
      </c>
      <c r="AC272" s="61">
        <v>0</v>
      </c>
      <c r="AD272" s="61">
        <v>0</v>
      </c>
      <c r="AE272" s="61">
        <v>0</v>
      </c>
      <c r="AF272" s="61">
        <v>0</v>
      </c>
      <c r="AG272" s="61">
        <v>0</v>
      </c>
      <c r="AH272" s="61">
        <v>0</v>
      </c>
      <c r="AI272" s="61">
        <v>0</v>
      </c>
      <c r="AJ272" s="61">
        <v>0</v>
      </c>
      <c r="AK272" s="61">
        <v>0</v>
      </c>
      <c r="AL272" s="61">
        <v>0</v>
      </c>
      <c r="AM272" s="61">
        <v>0</v>
      </c>
      <c r="AN272" s="61">
        <v>0</v>
      </c>
      <c r="AO272" s="61">
        <v>0</v>
      </c>
      <c r="AP272" s="61">
        <v>0</v>
      </c>
      <c r="AQ272" s="61">
        <f t="shared" si="4"/>
        <v>0</v>
      </c>
      <c r="AT272" s="33"/>
    </row>
    <row r="273" spans="1:46" ht="33" customHeight="1">
      <c r="A273" s="32">
        <v>1219</v>
      </c>
      <c r="B273" s="343" t="s">
        <v>247</v>
      </c>
      <c r="C273" s="344" t="s">
        <v>651</v>
      </c>
      <c r="D273" s="61">
        <v>0</v>
      </c>
      <c r="E273" s="61">
        <v>0</v>
      </c>
      <c r="F273" s="61">
        <v>0</v>
      </c>
      <c r="G273" s="61">
        <v>0</v>
      </c>
      <c r="H273" s="61">
        <v>0</v>
      </c>
      <c r="I273" s="61">
        <v>0</v>
      </c>
      <c r="J273" s="61">
        <v>0</v>
      </c>
      <c r="K273" s="61">
        <v>0</v>
      </c>
      <c r="L273" s="61">
        <v>0</v>
      </c>
      <c r="M273" s="61">
        <v>0</v>
      </c>
      <c r="N273" s="61">
        <v>0</v>
      </c>
      <c r="O273" s="61">
        <v>0</v>
      </c>
      <c r="P273" s="61">
        <v>0</v>
      </c>
      <c r="Q273" s="61">
        <v>0</v>
      </c>
      <c r="R273" s="61">
        <v>0</v>
      </c>
      <c r="S273" s="61">
        <v>0</v>
      </c>
      <c r="T273" s="61">
        <v>0</v>
      </c>
      <c r="U273" s="61">
        <v>0</v>
      </c>
      <c r="V273" s="61">
        <v>0</v>
      </c>
      <c r="W273" s="61">
        <v>0</v>
      </c>
      <c r="X273" s="61">
        <v>0</v>
      </c>
      <c r="Y273" s="61">
        <v>0</v>
      </c>
      <c r="Z273" s="61">
        <v>0</v>
      </c>
      <c r="AA273" s="61">
        <v>0</v>
      </c>
      <c r="AB273" s="61">
        <v>0</v>
      </c>
      <c r="AC273" s="61">
        <v>0</v>
      </c>
      <c r="AD273" s="61">
        <v>0</v>
      </c>
      <c r="AE273" s="61">
        <v>0</v>
      </c>
      <c r="AF273" s="61">
        <v>0</v>
      </c>
      <c r="AG273" s="61">
        <v>0</v>
      </c>
      <c r="AH273" s="61">
        <v>0</v>
      </c>
      <c r="AI273" s="61">
        <v>0</v>
      </c>
      <c r="AJ273" s="61">
        <v>0</v>
      </c>
      <c r="AK273" s="61">
        <v>0</v>
      </c>
      <c r="AL273" s="61">
        <v>0</v>
      </c>
      <c r="AM273" s="61">
        <v>0</v>
      </c>
      <c r="AN273" s="61">
        <v>0</v>
      </c>
      <c r="AO273" s="61">
        <v>0</v>
      </c>
      <c r="AP273" s="61">
        <v>0</v>
      </c>
      <c r="AQ273" s="61">
        <f t="shared" si="4"/>
        <v>0</v>
      </c>
      <c r="AT273" s="33"/>
    </row>
    <row r="274" spans="1:46" ht="33" customHeight="1">
      <c r="A274" s="32">
        <v>1220</v>
      </c>
      <c r="B274" s="343" t="s">
        <v>248</v>
      </c>
      <c r="C274" s="344" t="s">
        <v>651</v>
      </c>
      <c r="D274" s="61">
        <v>0</v>
      </c>
      <c r="E274" s="61">
        <v>0</v>
      </c>
      <c r="F274" s="61">
        <v>0</v>
      </c>
      <c r="G274" s="61">
        <v>0</v>
      </c>
      <c r="H274" s="61">
        <v>0</v>
      </c>
      <c r="I274" s="61">
        <v>0</v>
      </c>
      <c r="J274" s="61">
        <v>0</v>
      </c>
      <c r="K274" s="61">
        <v>0</v>
      </c>
      <c r="L274" s="61">
        <v>0</v>
      </c>
      <c r="M274" s="61">
        <v>0</v>
      </c>
      <c r="N274" s="61">
        <v>0</v>
      </c>
      <c r="O274" s="61">
        <v>0</v>
      </c>
      <c r="P274" s="61">
        <v>0</v>
      </c>
      <c r="Q274" s="61">
        <v>0</v>
      </c>
      <c r="R274" s="61">
        <v>0</v>
      </c>
      <c r="S274" s="61">
        <v>0</v>
      </c>
      <c r="T274" s="61">
        <v>0</v>
      </c>
      <c r="U274" s="61">
        <v>0</v>
      </c>
      <c r="V274" s="61">
        <v>0</v>
      </c>
      <c r="W274" s="61">
        <v>0</v>
      </c>
      <c r="X274" s="61">
        <v>0</v>
      </c>
      <c r="Y274" s="61">
        <v>0</v>
      </c>
      <c r="Z274" s="61">
        <v>0</v>
      </c>
      <c r="AA274" s="61">
        <v>0</v>
      </c>
      <c r="AB274" s="61">
        <v>0</v>
      </c>
      <c r="AC274" s="61">
        <v>0</v>
      </c>
      <c r="AD274" s="61">
        <v>0</v>
      </c>
      <c r="AE274" s="61">
        <v>0</v>
      </c>
      <c r="AF274" s="61">
        <v>0</v>
      </c>
      <c r="AG274" s="61">
        <v>0</v>
      </c>
      <c r="AH274" s="61">
        <v>0</v>
      </c>
      <c r="AI274" s="61">
        <v>0</v>
      </c>
      <c r="AJ274" s="61">
        <v>0</v>
      </c>
      <c r="AK274" s="61">
        <v>0</v>
      </c>
      <c r="AL274" s="61">
        <v>0</v>
      </c>
      <c r="AM274" s="61">
        <v>0</v>
      </c>
      <c r="AN274" s="61">
        <v>0</v>
      </c>
      <c r="AO274" s="61">
        <v>0</v>
      </c>
      <c r="AP274" s="61">
        <v>0</v>
      </c>
      <c r="AQ274" s="61">
        <f t="shared" si="4"/>
        <v>0</v>
      </c>
      <c r="AT274" s="33"/>
    </row>
    <row r="275" spans="1:46" ht="33" customHeight="1">
      <c r="A275" s="32">
        <v>1221</v>
      </c>
      <c r="B275" s="343" t="s">
        <v>249</v>
      </c>
      <c r="C275" s="344" t="s">
        <v>651</v>
      </c>
      <c r="D275" s="61">
        <v>0</v>
      </c>
      <c r="E275" s="61">
        <v>0</v>
      </c>
      <c r="F275" s="61">
        <v>0</v>
      </c>
      <c r="G275" s="61">
        <v>0</v>
      </c>
      <c r="H275" s="61">
        <v>0</v>
      </c>
      <c r="I275" s="61">
        <v>0</v>
      </c>
      <c r="J275" s="61">
        <v>0</v>
      </c>
      <c r="K275" s="61">
        <v>0</v>
      </c>
      <c r="L275" s="61">
        <v>0</v>
      </c>
      <c r="M275" s="61">
        <v>0</v>
      </c>
      <c r="N275" s="61">
        <v>0</v>
      </c>
      <c r="O275" s="61">
        <v>0</v>
      </c>
      <c r="P275" s="61">
        <v>0</v>
      </c>
      <c r="Q275" s="61">
        <v>0</v>
      </c>
      <c r="R275" s="61">
        <v>0</v>
      </c>
      <c r="S275" s="61">
        <v>0</v>
      </c>
      <c r="T275" s="61">
        <v>0</v>
      </c>
      <c r="U275" s="61">
        <v>0</v>
      </c>
      <c r="V275" s="61">
        <v>0</v>
      </c>
      <c r="W275" s="61">
        <v>0</v>
      </c>
      <c r="X275" s="61">
        <v>0</v>
      </c>
      <c r="Y275" s="61">
        <v>0</v>
      </c>
      <c r="Z275" s="61">
        <v>0</v>
      </c>
      <c r="AA275" s="61">
        <v>0</v>
      </c>
      <c r="AB275" s="61">
        <v>0</v>
      </c>
      <c r="AC275" s="61">
        <v>0</v>
      </c>
      <c r="AD275" s="61">
        <v>0</v>
      </c>
      <c r="AE275" s="61">
        <v>0</v>
      </c>
      <c r="AF275" s="61">
        <v>0</v>
      </c>
      <c r="AG275" s="61">
        <v>0</v>
      </c>
      <c r="AH275" s="61">
        <v>0</v>
      </c>
      <c r="AI275" s="61">
        <v>0</v>
      </c>
      <c r="AJ275" s="61">
        <v>0</v>
      </c>
      <c r="AK275" s="61">
        <v>0</v>
      </c>
      <c r="AL275" s="61">
        <v>0</v>
      </c>
      <c r="AM275" s="61">
        <v>0</v>
      </c>
      <c r="AN275" s="61">
        <v>0</v>
      </c>
      <c r="AO275" s="61">
        <v>0</v>
      </c>
      <c r="AP275" s="61">
        <v>0</v>
      </c>
      <c r="AQ275" s="61">
        <f t="shared" si="4"/>
        <v>0</v>
      </c>
      <c r="AT275" s="33"/>
    </row>
    <row r="276" spans="1:46" ht="33" customHeight="1">
      <c r="A276" s="32">
        <v>1222</v>
      </c>
      <c r="B276" s="343" t="s">
        <v>250</v>
      </c>
      <c r="C276" s="344" t="s">
        <v>651</v>
      </c>
      <c r="D276" s="61">
        <v>0</v>
      </c>
      <c r="E276" s="61">
        <v>0</v>
      </c>
      <c r="F276" s="61">
        <v>0</v>
      </c>
      <c r="G276" s="61">
        <v>115.1</v>
      </c>
      <c r="H276" s="61">
        <v>0</v>
      </c>
      <c r="I276" s="61">
        <v>0</v>
      </c>
      <c r="J276" s="61">
        <v>0</v>
      </c>
      <c r="K276" s="61">
        <v>0</v>
      </c>
      <c r="L276" s="61">
        <v>0</v>
      </c>
      <c r="M276" s="61">
        <v>0</v>
      </c>
      <c r="N276" s="61">
        <v>0</v>
      </c>
      <c r="O276" s="61">
        <v>0</v>
      </c>
      <c r="P276" s="61">
        <v>0</v>
      </c>
      <c r="Q276" s="61">
        <v>0</v>
      </c>
      <c r="R276" s="61">
        <v>0</v>
      </c>
      <c r="S276" s="61">
        <v>0</v>
      </c>
      <c r="T276" s="61">
        <v>0</v>
      </c>
      <c r="U276" s="61">
        <v>0</v>
      </c>
      <c r="V276" s="61">
        <v>0</v>
      </c>
      <c r="W276" s="61">
        <v>0</v>
      </c>
      <c r="X276" s="61">
        <v>0</v>
      </c>
      <c r="Y276" s="61">
        <v>0</v>
      </c>
      <c r="Z276" s="61">
        <v>0</v>
      </c>
      <c r="AA276" s="61">
        <v>0</v>
      </c>
      <c r="AB276" s="61">
        <v>0</v>
      </c>
      <c r="AC276" s="61">
        <v>0</v>
      </c>
      <c r="AD276" s="61">
        <v>0</v>
      </c>
      <c r="AE276" s="61">
        <v>0</v>
      </c>
      <c r="AF276" s="61">
        <v>0</v>
      </c>
      <c r="AG276" s="61">
        <v>0</v>
      </c>
      <c r="AH276" s="61">
        <v>0</v>
      </c>
      <c r="AI276" s="61">
        <v>0</v>
      </c>
      <c r="AJ276" s="61">
        <v>0</v>
      </c>
      <c r="AK276" s="61">
        <v>0</v>
      </c>
      <c r="AL276" s="61">
        <v>0</v>
      </c>
      <c r="AM276" s="61">
        <v>0</v>
      </c>
      <c r="AN276" s="61">
        <v>0</v>
      </c>
      <c r="AO276" s="61">
        <v>0</v>
      </c>
      <c r="AP276" s="61">
        <v>0</v>
      </c>
      <c r="AQ276" s="61">
        <f t="shared" si="4"/>
        <v>115.1</v>
      </c>
      <c r="AT276" s="33"/>
    </row>
    <row r="277" spans="1:46" ht="33" customHeight="1">
      <c r="A277" s="32">
        <v>1223</v>
      </c>
      <c r="B277" s="343" t="s">
        <v>251</v>
      </c>
      <c r="C277" s="344" t="s">
        <v>651</v>
      </c>
      <c r="D277" s="61">
        <v>0</v>
      </c>
      <c r="E277" s="61">
        <v>0</v>
      </c>
      <c r="F277" s="61">
        <v>0</v>
      </c>
      <c r="G277" s="61">
        <v>35875</v>
      </c>
      <c r="H277" s="61">
        <v>0</v>
      </c>
      <c r="I277" s="61">
        <v>0</v>
      </c>
      <c r="J277" s="61">
        <v>0</v>
      </c>
      <c r="K277" s="61">
        <v>0</v>
      </c>
      <c r="L277" s="61">
        <v>0</v>
      </c>
      <c r="M277" s="61">
        <v>0</v>
      </c>
      <c r="N277" s="61">
        <v>0</v>
      </c>
      <c r="O277" s="61">
        <v>0</v>
      </c>
      <c r="P277" s="61">
        <v>0</v>
      </c>
      <c r="Q277" s="61">
        <v>0</v>
      </c>
      <c r="R277" s="61">
        <v>0</v>
      </c>
      <c r="S277" s="61">
        <v>0</v>
      </c>
      <c r="T277" s="61">
        <v>0</v>
      </c>
      <c r="U277" s="61">
        <v>0</v>
      </c>
      <c r="V277" s="61">
        <v>0</v>
      </c>
      <c r="W277" s="61">
        <v>0</v>
      </c>
      <c r="X277" s="61">
        <v>0</v>
      </c>
      <c r="Y277" s="61">
        <v>0</v>
      </c>
      <c r="Z277" s="61">
        <v>0</v>
      </c>
      <c r="AA277" s="61">
        <v>0</v>
      </c>
      <c r="AB277" s="61">
        <v>0</v>
      </c>
      <c r="AC277" s="61">
        <v>0</v>
      </c>
      <c r="AD277" s="61">
        <v>0</v>
      </c>
      <c r="AE277" s="61">
        <v>0</v>
      </c>
      <c r="AF277" s="61">
        <v>0</v>
      </c>
      <c r="AG277" s="61">
        <v>0</v>
      </c>
      <c r="AH277" s="61">
        <v>0</v>
      </c>
      <c r="AI277" s="61">
        <v>0</v>
      </c>
      <c r="AJ277" s="61">
        <v>0</v>
      </c>
      <c r="AK277" s="61">
        <v>0</v>
      </c>
      <c r="AL277" s="61">
        <v>0</v>
      </c>
      <c r="AM277" s="61">
        <v>0</v>
      </c>
      <c r="AN277" s="61">
        <v>0</v>
      </c>
      <c r="AO277" s="61">
        <v>0</v>
      </c>
      <c r="AP277" s="61">
        <v>0</v>
      </c>
      <c r="AQ277" s="61">
        <f t="shared" si="4"/>
        <v>35875</v>
      </c>
      <c r="AT277" s="33"/>
    </row>
    <row r="278" spans="1:46" ht="33" customHeight="1">
      <c r="A278" s="32">
        <v>1224</v>
      </c>
      <c r="B278" s="343" t="s">
        <v>252</v>
      </c>
      <c r="C278" s="344" t="s">
        <v>651</v>
      </c>
      <c r="D278" s="61">
        <v>0</v>
      </c>
      <c r="E278" s="61">
        <v>0</v>
      </c>
      <c r="F278" s="61">
        <v>0</v>
      </c>
      <c r="G278" s="61">
        <v>0</v>
      </c>
      <c r="H278" s="61">
        <v>0</v>
      </c>
      <c r="I278" s="61">
        <v>0</v>
      </c>
      <c r="J278" s="61">
        <v>0</v>
      </c>
      <c r="K278" s="61">
        <v>0</v>
      </c>
      <c r="L278" s="61">
        <v>0</v>
      </c>
      <c r="M278" s="61">
        <v>0</v>
      </c>
      <c r="N278" s="61">
        <v>0</v>
      </c>
      <c r="O278" s="61">
        <v>0</v>
      </c>
      <c r="P278" s="61">
        <v>0</v>
      </c>
      <c r="Q278" s="61">
        <v>0</v>
      </c>
      <c r="R278" s="61">
        <v>0</v>
      </c>
      <c r="S278" s="61">
        <v>0</v>
      </c>
      <c r="T278" s="61">
        <v>0</v>
      </c>
      <c r="U278" s="61">
        <v>0</v>
      </c>
      <c r="V278" s="61">
        <v>0</v>
      </c>
      <c r="W278" s="61">
        <v>0</v>
      </c>
      <c r="X278" s="61">
        <v>0</v>
      </c>
      <c r="Y278" s="61">
        <v>0</v>
      </c>
      <c r="Z278" s="61">
        <v>0</v>
      </c>
      <c r="AA278" s="61">
        <v>0</v>
      </c>
      <c r="AB278" s="61">
        <v>0</v>
      </c>
      <c r="AC278" s="61">
        <v>0</v>
      </c>
      <c r="AD278" s="61">
        <v>0</v>
      </c>
      <c r="AE278" s="61">
        <v>0</v>
      </c>
      <c r="AF278" s="61">
        <v>0</v>
      </c>
      <c r="AG278" s="61">
        <v>0</v>
      </c>
      <c r="AH278" s="61">
        <v>0</v>
      </c>
      <c r="AI278" s="61">
        <v>0</v>
      </c>
      <c r="AJ278" s="61">
        <v>0</v>
      </c>
      <c r="AK278" s="61">
        <v>0</v>
      </c>
      <c r="AL278" s="61">
        <v>0</v>
      </c>
      <c r="AM278" s="61">
        <v>0</v>
      </c>
      <c r="AN278" s="61">
        <v>0</v>
      </c>
      <c r="AO278" s="61">
        <v>0</v>
      </c>
      <c r="AP278" s="61">
        <v>0</v>
      </c>
      <c r="AQ278" s="61">
        <f t="shared" si="4"/>
        <v>0</v>
      </c>
      <c r="AT278" s="33"/>
    </row>
    <row r="279" spans="1:46" ht="33" customHeight="1">
      <c r="A279" s="32">
        <v>1225</v>
      </c>
      <c r="B279" s="343" t="s">
        <v>253</v>
      </c>
      <c r="C279" s="344" t="s">
        <v>651</v>
      </c>
      <c r="D279" s="61">
        <v>0</v>
      </c>
      <c r="E279" s="61">
        <v>0</v>
      </c>
      <c r="F279" s="61">
        <v>0</v>
      </c>
      <c r="G279" s="61">
        <v>0</v>
      </c>
      <c r="H279" s="61">
        <v>0</v>
      </c>
      <c r="I279" s="61">
        <v>0</v>
      </c>
      <c r="J279" s="61">
        <v>0</v>
      </c>
      <c r="K279" s="61">
        <v>0</v>
      </c>
      <c r="L279" s="61">
        <v>0</v>
      </c>
      <c r="M279" s="61">
        <v>0</v>
      </c>
      <c r="N279" s="61">
        <v>0</v>
      </c>
      <c r="O279" s="61">
        <v>0</v>
      </c>
      <c r="P279" s="61">
        <v>0</v>
      </c>
      <c r="Q279" s="61">
        <v>0</v>
      </c>
      <c r="R279" s="61">
        <v>0</v>
      </c>
      <c r="S279" s="61">
        <v>0</v>
      </c>
      <c r="T279" s="61">
        <v>0</v>
      </c>
      <c r="U279" s="61">
        <v>0</v>
      </c>
      <c r="V279" s="61">
        <v>0</v>
      </c>
      <c r="W279" s="61">
        <v>0</v>
      </c>
      <c r="X279" s="61">
        <v>0</v>
      </c>
      <c r="Y279" s="61">
        <v>0</v>
      </c>
      <c r="Z279" s="61">
        <v>0</v>
      </c>
      <c r="AA279" s="61">
        <v>0</v>
      </c>
      <c r="AB279" s="61">
        <v>0</v>
      </c>
      <c r="AC279" s="61">
        <v>0</v>
      </c>
      <c r="AD279" s="61">
        <v>0</v>
      </c>
      <c r="AE279" s="61">
        <v>0</v>
      </c>
      <c r="AF279" s="61">
        <v>0</v>
      </c>
      <c r="AG279" s="61">
        <v>0</v>
      </c>
      <c r="AH279" s="61">
        <v>0</v>
      </c>
      <c r="AI279" s="61">
        <v>0</v>
      </c>
      <c r="AJ279" s="61">
        <v>0</v>
      </c>
      <c r="AK279" s="61">
        <v>0</v>
      </c>
      <c r="AL279" s="61">
        <v>0</v>
      </c>
      <c r="AM279" s="61">
        <v>0</v>
      </c>
      <c r="AN279" s="61">
        <v>0</v>
      </c>
      <c r="AO279" s="61">
        <v>0</v>
      </c>
      <c r="AP279" s="61">
        <v>0</v>
      </c>
      <c r="AQ279" s="61">
        <f t="shared" si="4"/>
        <v>0</v>
      </c>
      <c r="AT279" s="33"/>
    </row>
    <row r="280" spans="1:46" ht="33" customHeight="1">
      <c r="A280" s="32">
        <v>1226</v>
      </c>
      <c r="B280" s="343" t="s">
        <v>254</v>
      </c>
      <c r="C280" s="344" t="s">
        <v>651</v>
      </c>
      <c r="D280" s="61">
        <v>0</v>
      </c>
      <c r="E280" s="61">
        <v>0</v>
      </c>
      <c r="F280" s="61">
        <v>0</v>
      </c>
      <c r="G280" s="61">
        <v>0</v>
      </c>
      <c r="H280" s="61">
        <v>0</v>
      </c>
      <c r="I280" s="61">
        <v>0</v>
      </c>
      <c r="J280" s="61">
        <v>0</v>
      </c>
      <c r="K280" s="61">
        <v>0</v>
      </c>
      <c r="L280" s="61">
        <v>0</v>
      </c>
      <c r="M280" s="61">
        <v>0</v>
      </c>
      <c r="N280" s="61">
        <v>0</v>
      </c>
      <c r="O280" s="61">
        <v>0</v>
      </c>
      <c r="P280" s="61">
        <v>0</v>
      </c>
      <c r="Q280" s="61">
        <v>0</v>
      </c>
      <c r="R280" s="61">
        <v>0</v>
      </c>
      <c r="S280" s="61">
        <v>0</v>
      </c>
      <c r="T280" s="61">
        <v>0</v>
      </c>
      <c r="U280" s="61">
        <v>0</v>
      </c>
      <c r="V280" s="61">
        <v>0</v>
      </c>
      <c r="W280" s="61">
        <v>0</v>
      </c>
      <c r="X280" s="61">
        <v>0</v>
      </c>
      <c r="Y280" s="61">
        <v>0</v>
      </c>
      <c r="Z280" s="61">
        <v>0</v>
      </c>
      <c r="AA280" s="61">
        <v>0</v>
      </c>
      <c r="AB280" s="61">
        <v>0</v>
      </c>
      <c r="AC280" s="61">
        <v>0</v>
      </c>
      <c r="AD280" s="61">
        <v>0</v>
      </c>
      <c r="AE280" s="61">
        <v>0</v>
      </c>
      <c r="AF280" s="61">
        <v>0</v>
      </c>
      <c r="AG280" s="61">
        <v>0</v>
      </c>
      <c r="AH280" s="61">
        <v>0</v>
      </c>
      <c r="AI280" s="61">
        <v>0</v>
      </c>
      <c r="AJ280" s="61">
        <v>0</v>
      </c>
      <c r="AK280" s="61">
        <v>0</v>
      </c>
      <c r="AL280" s="61">
        <v>0</v>
      </c>
      <c r="AM280" s="61">
        <v>0</v>
      </c>
      <c r="AN280" s="61">
        <v>0</v>
      </c>
      <c r="AO280" s="61">
        <v>0</v>
      </c>
      <c r="AP280" s="61">
        <v>0</v>
      </c>
      <c r="AQ280" s="61">
        <f t="shared" si="4"/>
        <v>0</v>
      </c>
      <c r="AT280" s="33"/>
    </row>
    <row r="281" spans="1:46" ht="33" customHeight="1">
      <c r="A281" s="32">
        <v>1227</v>
      </c>
      <c r="B281" s="343" t="s">
        <v>255</v>
      </c>
      <c r="C281" s="344" t="s">
        <v>651</v>
      </c>
      <c r="D281" s="61">
        <v>0</v>
      </c>
      <c r="E281" s="61">
        <v>0</v>
      </c>
      <c r="F281" s="61">
        <v>0</v>
      </c>
      <c r="G281" s="61">
        <v>0</v>
      </c>
      <c r="H281" s="61">
        <v>0</v>
      </c>
      <c r="I281" s="61">
        <v>0</v>
      </c>
      <c r="J281" s="61">
        <v>0</v>
      </c>
      <c r="K281" s="61">
        <v>0</v>
      </c>
      <c r="L281" s="61">
        <v>0</v>
      </c>
      <c r="M281" s="61">
        <v>0</v>
      </c>
      <c r="N281" s="61">
        <v>0</v>
      </c>
      <c r="O281" s="61">
        <v>0</v>
      </c>
      <c r="P281" s="61">
        <v>0</v>
      </c>
      <c r="Q281" s="61">
        <v>0</v>
      </c>
      <c r="R281" s="61">
        <v>0</v>
      </c>
      <c r="S281" s="61">
        <v>0</v>
      </c>
      <c r="T281" s="61">
        <v>0</v>
      </c>
      <c r="U281" s="61">
        <v>0</v>
      </c>
      <c r="V281" s="61">
        <v>0</v>
      </c>
      <c r="W281" s="61">
        <v>0</v>
      </c>
      <c r="X281" s="61">
        <v>0</v>
      </c>
      <c r="Y281" s="61">
        <v>0</v>
      </c>
      <c r="Z281" s="61">
        <v>0</v>
      </c>
      <c r="AA281" s="61">
        <v>0</v>
      </c>
      <c r="AB281" s="61">
        <v>0</v>
      </c>
      <c r="AC281" s="61">
        <v>0</v>
      </c>
      <c r="AD281" s="61">
        <v>0</v>
      </c>
      <c r="AE281" s="61">
        <v>0</v>
      </c>
      <c r="AF281" s="61">
        <v>0</v>
      </c>
      <c r="AG281" s="61">
        <v>0</v>
      </c>
      <c r="AH281" s="61">
        <v>0</v>
      </c>
      <c r="AI281" s="61">
        <v>0</v>
      </c>
      <c r="AJ281" s="61">
        <v>0</v>
      </c>
      <c r="AK281" s="61">
        <v>0</v>
      </c>
      <c r="AL281" s="61">
        <v>0</v>
      </c>
      <c r="AM281" s="61">
        <v>0</v>
      </c>
      <c r="AN281" s="61">
        <v>0</v>
      </c>
      <c r="AO281" s="61">
        <v>0</v>
      </c>
      <c r="AP281" s="61">
        <v>0</v>
      </c>
      <c r="AQ281" s="61">
        <f t="shared" si="4"/>
        <v>0</v>
      </c>
      <c r="AT281" s="33"/>
    </row>
    <row r="282" spans="1:46" ht="33" customHeight="1">
      <c r="A282" s="32">
        <v>1228</v>
      </c>
      <c r="B282" s="343" t="s">
        <v>256</v>
      </c>
      <c r="C282" s="344" t="s">
        <v>651</v>
      </c>
      <c r="D282" s="61">
        <v>0</v>
      </c>
      <c r="E282" s="61">
        <v>0</v>
      </c>
      <c r="F282" s="61">
        <v>0</v>
      </c>
      <c r="G282" s="61">
        <v>0</v>
      </c>
      <c r="H282" s="61">
        <v>0</v>
      </c>
      <c r="I282" s="61">
        <v>0</v>
      </c>
      <c r="J282" s="61">
        <v>0</v>
      </c>
      <c r="K282" s="61">
        <v>0</v>
      </c>
      <c r="L282" s="61">
        <v>0</v>
      </c>
      <c r="M282" s="61">
        <v>0</v>
      </c>
      <c r="N282" s="61">
        <v>0</v>
      </c>
      <c r="O282" s="61">
        <v>0</v>
      </c>
      <c r="P282" s="61">
        <v>0</v>
      </c>
      <c r="Q282" s="61">
        <v>0</v>
      </c>
      <c r="R282" s="61">
        <v>0</v>
      </c>
      <c r="S282" s="61">
        <v>0</v>
      </c>
      <c r="T282" s="61">
        <v>0</v>
      </c>
      <c r="U282" s="61">
        <v>0</v>
      </c>
      <c r="V282" s="61">
        <v>0</v>
      </c>
      <c r="W282" s="61">
        <v>0</v>
      </c>
      <c r="X282" s="61">
        <v>0</v>
      </c>
      <c r="Y282" s="61">
        <v>0</v>
      </c>
      <c r="Z282" s="61">
        <v>0</v>
      </c>
      <c r="AA282" s="61">
        <v>0</v>
      </c>
      <c r="AB282" s="61">
        <v>0</v>
      </c>
      <c r="AC282" s="61">
        <v>0</v>
      </c>
      <c r="AD282" s="61">
        <v>0</v>
      </c>
      <c r="AE282" s="61">
        <v>0</v>
      </c>
      <c r="AF282" s="61">
        <v>0</v>
      </c>
      <c r="AG282" s="61">
        <v>0</v>
      </c>
      <c r="AH282" s="61">
        <v>0</v>
      </c>
      <c r="AI282" s="61">
        <v>0</v>
      </c>
      <c r="AJ282" s="61">
        <v>0</v>
      </c>
      <c r="AK282" s="61">
        <v>0</v>
      </c>
      <c r="AL282" s="61">
        <v>0</v>
      </c>
      <c r="AM282" s="61">
        <v>0</v>
      </c>
      <c r="AN282" s="61">
        <v>0</v>
      </c>
      <c r="AO282" s="61">
        <v>0</v>
      </c>
      <c r="AP282" s="61">
        <v>0</v>
      </c>
      <c r="AQ282" s="61">
        <f t="shared" si="4"/>
        <v>0</v>
      </c>
      <c r="AT282" s="33"/>
    </row>
    <row r="283" spans="1:46" ht="33" customHeight="1">
      <c r="A283" s="32">
        <v>1229</v>
      </c>
      <c r="B283" s="343" t="s">
        <v>257</v>
      </c>
      <c r="C283" s="344" t="s">
        <v>651</v>
      </c>
      <c r="D283" s="61">
        <v>0</v>
      </c>
      <c r="E283" s="61">
        <v>0</v>
      </c>
      <c r="F283" s="61">
        <v>0</v>
      </c>
      <c r="G283" s="61">
        <v>0</v>
      </c>
      <c r="H283" s="61">
        <v>0</v>
      </c>
      <c r="I283" s="61">
        <v>0</v>
      </c>
      <c r="J283" s="61">
        <v>0</v>
      </c>
      <c r="K283" s="61">
        <v>0</v>
      </c>
      <c r="L283" s="61">
        <v>0</v>
      </c>
      <c r="M283" s="61">
        <v>0</v>
      </c>
      <c r="N283" s="61">
        <v>0</v>
      </c>
      <c r="O283" s="61">
        <v>0</v>
      </c>
      <c r="P283" s="61">
        <v>0</v>
      </c>
      <c r="Q283" s="61">
        <v>0</v>
      </c>
      <c r="R283" s="61">
        <v>0</v>
      </c>
      <c r="S283" s="61">
        <v>0</v>
      </c>
      <c r="T283" s="61">
        <v>0</v>
      </c>
      <c r="U283" s="61">
        <v>0</v>
      </c>
      <c r="V283" s="61">
        <v>0</v>
      </c>
      <c r="W283" s="61">
        <v>0</v>
      </c>
      <c r="X283" s="61">
        <v>0</v>
      </c>
      <c r="Y283" s="61">
        <v>0</v>
      </c>
      <c r="Z283" s="61">
        <v>0</v>
      </c>
      <c r="AA283" s="61">
        <v>0</v>
      </c>
      <c r="AB283" s="61">
        <v>0</v>
      </c>
      <c r="AC283" s="61">
        <v>0</v>
      </c>
      <c r="AD283" s="61">
        <v>0</v>
      </c>
      <c r="AE283" s="61">
        <v>0</v>
      </c>
      <c r="AF283" s="61">
        <v>0</v>
      </c>
      <c r="AG283" s="61">
        <v>0</v>
      </c>
      <c r="AH283" s="61">
        <v>0</v>
      </c>
      <c r="AI283" s="61">
        <v>0</v>
      </c>
      <c r="AJ283" s="61">
        <v>0</v>
      </c>
      <c r="AK283" s="61">
        <v>0</v>
      </c>
      <c r="AL283" s="61">
        <v>0</v>
      </c>
      <c r="AM283" s="61">
        <v>0</v>
      </c>
      <c r="AN283" s="61">
        <v>0</v>
      </c>
      <c r="AO283" s="61">
        <v>0</v>
      </c>
      <c r="AP283" s="61">
        <v>0</v>
      </c>
      <c r="AQ283" s="61">
        <f t="shared" si="4"/>
        <v>0</v>
      </c>
      <c r="AT283" s="33"/>
    </row>
    <row r="284" spans="1:46" ht="33" customHeight="1">
      <c r="A284" s="32">
        <v>1230</v>
      </c>
      <c r="B284" s="343" t="s">
        <v>258</v>
      </c>
      <c r="C284" s="344" t="s">
        <v>651</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61">
        <v>0</v>
      </c>
      <c r="T284" s="61">
        <v>0</v>
      </c>
      <c r="U284" s="61">
        <v>0</v>
      </c>
      <c r="V284" s="61">
        <v>0</v>
      </c>
      <c r="W284" s="61">
        <v>0</v>
      </c>
      <c r="X284" s="61">
        <v>0</v>
      </c>
      <c r="Y284" s="61">
        <v>0</v>
      </c>
      <c r="Z284" s="61">
        <v>0</v>
      </c>
      <c r="AA284" s="61">
        <v>0</v>
      </c>
      <c r="AB284" s="61">
        <v>0</v>
      </c>
      <c r="AC284" s="61">
        <v>0</v>
      </c>
      <c r="AD284" s="61">
        <v>0</v>
      </c>
      <c r="AE284" s="61">
        <v>0</v>
      </c>
      <c r="AF284" s="61">
        <v>0</v>
      </c>
      <c r="AG284" s="61">
        <v>0</v>
      </c>
      <c r="AH284" s="61">
        <v>0</v>
      </c>
      <c r="AI284" s="61">
        <v>0</v>
      </c>
      <c r="AJ284" s="61">
        <v>0</v>
      </c>
      <c r="AK284" s="61">
        <v>0</v>
      </c>
      <c r="AL284" s="61">
        <v>0</v>
      </c>
      <c r="AM284" s="61">
        <v>0</v>
      </c>
      <c r="AN284" s="61">
        <v>0</v>
      </c>
      <c r="AO284" s="61">
        <v>0</v>
      </c>
      <c r="AP284" s="61">
        <v>0</v>
      </c>
      <c r="AQ284" s="61">
        <f t="shared" si="4"/>
        <v>0</v>
      </c>
      <c r="AT284" s="33"/>
    </row>
    <row r="285" spans="1:46" ht="33" customHeight="1">
      <c r="A285" s="32">
        <v>1231</v>
      </c>
      <c r="B285" s="343" t="s">
        <v>259</v>
      </c>
      <c r="C285" s="344" t="s">
        <v>651</v>
      </c>
      <c r="D285" s="61">
        <v>0</v>
      </c>
      <c r="E285" s="61">
        <v>0</v>
      </c>
      <c r="F285" s="61">
        <v>0</v>
      </c>
      <c r="G285" s="61">
        <v>0</v>
      </c>
      <c r="H285" s="61">
        <v>0</v>
      </c>
      <c r="I285" s="61">
        <v>0</v>
      </c>
      <c r="J285" s="61">
        <v>0</v>
      </c>
      <c r="K285" s="61">
        <v>0</v>
      </c>
      <c r="L285" s="61">
        <v>0</v>
      </c>
      <c r="M285" s="61">
        <v>0</v>
      </c>
      <c r="N285" s="61">
        <v>0</v>
      </c>
      <c r="O285" s="61">
        <v>0</v>
      </c>
      <c r="P285" s="61">
        <v>0</v>
      </c>
      <c r="Q285" s="61">
        <v>0</v>
      </c>
      <c r="R285" s="61">
        <v>0</v>
      </c>
      <c r="S285" s="61">
        <v>0</v>
      </c>
      <c r="T285" s="61">
        <v>0</v>
      </c>
      <c r="U285" s="61">
        <v>0</v>
      </c>
      <c r="V285" s="61">
        <v>0</v>
      </c>
      <c r="W285" s="61">
        <v>0</v>
      </c>
      <c r="X285" s="61">
        <v>0</v>
      </c>
      <c r="Y285" s="61">
        <v>0</v>
      </c>
      <c r="Z285" s="61">
        <v>0</v>
      </c>
      <c r="AA285" s="61">
        <v>0</v>
      </c>
      <c r="AB285" s="61">
        <v>0</v>
      </c>
      <c r="AC285" s="61">
        <v>0</v>
      </c>
      <c r="AD285" s="61">
        <v>0</v>
      </c>
      <c r="AE285" s="61">
        <v>0</v>
      </c>
      <c r="AF285" s="61">
        <v>0</v>
      </c>
      <c r="AG285" s="61">
        <v>0</v>
      </c>
      <c r="AH285" s="61">
        <v>0</v>
      </c>
      <c r="AI285" s="61">
        <v>0</v>
      </c>
      <c r="AJ285" s="61">
        <v>0</v>
      </c>
      <c r="AK285" s="61">
        <v>0</v>
      </c>
      <c r="AL285" s="61">
        <v>0</v>
      </c>
      <c r="AM285" s="61">
        <v>0</v>
      </c>
      <c r="AN285" s="61">
        <v>0</v>
      </c>
      <c r="AO285" s="61">
        <v>0</v>
      </c>
      <c r="AP285" s="61">
        <v>0</v>
      </c>
      <c r="AQ285" s="61">
        <f t="shared" si="4"/>
        <v>0</v>
      </c>
      <c r="AT285" s="33"/>
    </row>
    <row r="286" spans="1:46" ht="33" customHeight="1">
      <c r="A286" s="32">
        <v>1232</v>
      </c>
      <c r="B286" s="343" t="s">
        <v>260</v>
      </c>
      <c r="C286" s="344" t="s">
        <v>651</v>
      </c>
      <c r="D286" s="61">
        <v>0</v>
      </c>
      <c r="E286" s="61">
        <v>0</v>
      </c>
      <c r="F286" s="61">
        <v>0</v>
      </c>
      <c r="G286" s="61">
        <v>0</v>
      </c>
      <c r="H286" s="61">
        <v>0</v>
      </c>
      <c r="I286" s="61">
        <v>0</v>
      </c>
      <c r="J286" s="61">
        <v>0</v>
      </c>
      <c r="K286" s="61">
        <v>0</v>
      </c>
      <c r="L286" s="61">
        <v>0</v>
      </c>
      <c r="M286" s="61">
        <v>0</v>
      </c>
      <c r="N286" s="61">
        <v>0</v>
      </c>
      <c r="O286" s="61">
        <v>0</v>
      </c>
      <c r="P286" s="61">
        <v>0</v>
      </c>
      <c r="Q286" s="61">
        <v>0</v>
      </c>
      <c r="R286" s="61">
        <v>0</v>
      </c>
      <c r="S286" s="61">
        <v>0</v>
      </c>
      <c r="T286" s="61">
        <v>0</v>
      </c>
      <c r="U286" s="61">
        <v>0</v>
      </c>
      <c r="V286" s="61">
        <v>0</v>
      </c>
      <c r="W286" s="61">
        <v>0</v>
      </c>
      <c r="X286" s="61">
        <v>0</v>
      </c>
      <c r="Y286" s="61">
        <v>0</v>
      </c>
      <c r="Z286" s="61">
        <v>0</v>
      </c>
      <c r="AA286" s="61">
        <v>0</v>
      </c>
      <c r="AB286" s="61">
        <v>0</v>
      </c>
      <c r="AC286" s="61">
        <v>0</v>
      </c>
      <c r="AD286" s="61">
        <v>0</v>
      </c>
      <c r="AE286" s="61">
        <v>0</v>
      </c>
      <c r="AF286" s="61">
        <v>0</v>
      </c>
      <c r="AG286" s="61">
        <v>0</v>
      </c>
      <c r="AH286" s="61">
        <v>0</v>
      </c>
      <c r="AI286" s="61">
        <v>0</v>
      </c>
      <c r="AJ286" s="61">
        <v>0</v>
      </c>
      <c r="AK286" s="61">
        <v>0</v>
      </c>
      <c r="AL286" s="61">
        <v>0</v>
      </c>
      <c r="AM286" s="61">
        <v>0</v>
      </c>
      <c r="AN286" s="61">
        <v>0</v>
      </c>
      <c r="AO286" s="61">
        <v>0</v>
      </c>
      <c r="AP286" s="61">
        <v>0</v>
      </c>
      <c r="AQ286" s="61">
        <f t="shared" si="4"/>
        <v>0</v>
      </c>
      <c r="AT286" s="33"/>
    </row>
    <row r="287" spans="1:46" ht="33" customHeight="1">
      <c r="A287" s="32">
        <v>1233</v>
      </c>
      <c r="B287" s="343" t="s">
        <v>261</v>
      </c>
      <c r="C287" s="344" t="s">
        <v>651</v>
      </c>
      <c r="D287" s="61">
        <v>0</v>
      </c>
      <c r="E287" s="61">
        <v>0</v>
      </c>
      <c r="F287" s="61">
        <v>0</v>
      </c>
      <c r="G287" s="61">
        <v>0</v>
      </c>
      <c r="H287" s="61">
        <v>0</v>
      </c>
      <c r="I287" s="61">
        <v>0</v>
      </c>
      <c r="J287" s="61">
        <v>0</v>
      </c>
      <c r="K287" s="61">
        <v>0</v>
      </c>
      <c r="L287" s="61">
        <v>0</v>
      </c>
      <c r="M287" s="61">
        <v>0</v>
      </c>
      <c r="N287" s="61">
        <v>0</v>
      </c>
      <c r="O287" s="61">
        <v>0</v>
      </c>
      <c r="P287" s="61">
        <v>0</v>
      </c>
      <c r="Q287" s="61">
        <v>0</v>
      </c>
      <c r="R287" s="61">
        <v>0</v>
      </c>
      <c r="S287" s="61">
        <v>0</v>
      </c>
      <c r="T287" s="61">
        <v>0</v>
      </c>
      <c r="U287" s="61">
        <v>0</v>
      </c>
      <c r="V287" s="61">
        <v>0</v>
      </c>
      <c r="W287" s="61">
        <v>0</v>
      </c>
      <c r="X287" s="61">
        <v>0</v>
      </c>
      <c r="Y287" s="61">
        <v>0</v>
      </c>
      <c r="Z287" s="61">
        <v>0</v>
      </c>
      <c r="AA287" s="61">
        <v>0</v>
      </c>
      <c r="AB287" s="61">
        <v>0</v>
      </c>
      <c r="AC287" s="61">
        <v>0</v>
      </c>
      <c r="AD287" s="61">
        <v>0</v>
      </c>
      <c r="AE287" s="61">
        <v>0</v>
      </c>
      <c r="AF287" s="61">
        <v>0</v>
      </c>
      <c r="AG287" s="61">
        <v>0</v>
      </c>
      <c r="AH287" s="61">
        <v>0</v>
      </c>
      <c r="AI287" s="61">
        <v>0</v>
      </c>
      <c r="AJ287" s="61">
        <v>0</v>
      </c>
      <c r="AK287" s="61">
        <v>0</v>
      </c>
      <c r="AL287" s="61">
        <v>0</v>
      </c>
      <c r="AM287" s="61">
        <v>0</v>
      </c>
      <c r="AN287" s="61">
        <v>0</v>
      </c>
      <c r="AO287" s="61">
        <v>0</v>
      </c>
      <c r="AP287" s="61">
        <v>0</v>
      </c>
      <c r="AQ287" s="61">
        <f t="shared" si="4"/>
        <v>0</v>
      </c>
      <c r="AT287" s="33"/>
    </row>
    <row r="288" spans="1:46" ht="33" customHeight="1">
      <c r="A288" s="32">
        <v>1234</v>
      </c>
      <c r="B288" s="343" t="s">
        <v>262</v>
      </c>
      <c r="C288" s="344" t="s">
        <v>651</v>
      </c>
      <c r="D288" s="61">
        <v>0</v>
      </c>
      <c r="E288" s="61">
        <v>0</v>
      </c>
      <c r="F288" s="61">
        <v>0</v>
      </c>
      <c r="G288" s="61">
        <v>0</v>
      </c>
      <c r="H288" s="61">
        <v>0</v>
      </c>
      <c r="I288" s="61">
        <v>0</v>
      </c>
      <c r="J288" s="61">
        <v>0</v>
      </c>
      <c r="K288" s="61">
        <v>0</v>
      </c>
      <c r="L288" s="61">
        <v>0</v>
      </c>
      <c r="M288" s="61">
        <v>0</v>
      </c>
      <c r="N288" s="61">
        <v>0</v>
      </c>
      <c r="O288" s="61">
        <v>0</v>
      </c>
      <c r="P288" s="61">
        <v>0</v>
      </c>
      <c r="Q288" s="61">
        <v>0</v>
      </c>
      <c r="R288" s="61">
        <v>0</v>
      </c>
      <c r="S288" s="61">
        <v>0</v>
      </c>
      <c r="T288" s="61">
        <v>0</v>
      </c>
      <c r="U288" s="61">
        <v>0</v>
      </c>
      <c r="V288" s="61">
        <v>0</v>
      </c>
      <c r="W288" s="61">
        <v>0</v>
      </c>
      <c r="X288" s="61">
        <v>0</v>
      </c>
      <c r="Y288" s="61">
        <v>0</v>
      </c>
      <c r="Z288" s="61">
        <v>0</v>
      </c>
      <c r="AA288" s="61">
        <v>0</v>
      </c>
      <c r="AB288" s="61">
        <v>0</v>
      </c>
      <c r="AC288" s="61">
        <v>0</v>
      </c>
      <c r="AD288" s="61">
        <v>0</v>
      </c>
      <c r="AE288" s="61">
        <v>0</v>
      </c>
      <c r="AF288" s="61">
        <v>0</v>
      </c>
      <c r="AG288" s="61">
        <v>0</v>
      </c>
      <c r="AH288" s="61">
        <v>0</v>
      </c>
      <c r="AI288" s="61">
        <v>0</v>
      </c>
      <c r="AJ288" s="61">
        <v>0</v>
      </c>
      <c r="AK288" s="61">
        <v>0</v>
      </c>
      <c r="AL288" s="61">
        <v>0</v>
      </c>
      <c r="AM288" s="61">
        <v>0</v>
      </c>
      <c r="AN288" s="61">
        <v>0</v>
      </c>
      <c r="AO288" s="61">
        <v>0</v>
      </c>
      <c r="AP288" s="61">
        <v>0</v>
      </c>
      <c r="AQ288" s="61">
        <f t="shared" si="4"/>
        <v>0</v>
      </c>
      <c r="AT288" s="33"/>
    </row>
    <row r="289" spans="1:46" ht="33" customHeight="1">
      <c r="A289" s="32">
        <v>1235</v>
      </c>
      <c r="B289" s="343" t="s">
        <v>263</v>
      </c>
      <c r="C289" s="344" t="s">
        <v>651</v>
      </c>
      <c r="D289" s="61">
        <v>0</v>
      </c>
      <c r="E289" s="61">
        <v>0</v>
      </c>
      <c r="F289" s="61">
        <v>0</v>
      </c>
      <c r="G289" s="61">
        <v>0</v>
      </c>
      <c r="H289" s="61">
        <v>0</v>
      </c>
      <c r="I289" s="61">
        <v>0</v>
      </c>
      <c r="J289" s="61">
        <v>0</v>
      </c>
      <c r="K289" s="61">
        <v>0</v>
      </c>
      <c r="L289" s="61">
        <v>0</v>
      </c>
      <c r="M289" s="61">
        <v>0</v>
      </c>
      <c r="N289" s="61">
        <v>0</v>
      </c>
      <c r="O289" s="61">
        <v>0</v>
      </c>
      <c r="P289" s="61">
        <v>0</v>
      </c>
      <c r="Q289" s="61">
        <v>0</v>
      </c>
      <c r="R289" s="61">
        <v>0</v>
      </c>
      <c r="S289" s="61">
        <v>0</v>
      </c>
      <c r="T289" s="61">
        <v>0</v>
      </c>
      <c r="U289" s="61">
        <v>0</v>
      </c>
      <c r="V289" s="61">
        <v>0</v>
      </c>
      <c r="W289" s="61">
        <v>0</v>
      </c>
      <c r="X289" s="61">
        <v>0</v>
      </c>
      <c r="Y289" s="61">
        <v>0</v>
      </c>
      <c r="Z289" s="61">
        <v>0</v>
      </c>
      <c r="AA289" s="61">
        <v>0</v>
      </c>
      <c r="AB289" s="61">
        <v>0</v>
      </c>
      <c r="AC289" s="61">
        <v>0</v>
      </c>
      <c r="AD289" s="61">
        <v>0</v>
      </c>
      <c r="AE289" s="61">
        <v>0</v>
      </c>
      <c r="AF289" s="61">
        <v>0</v>
      </c>
      <c r="AG289" s="61">
        <v>0</v>
      </c>
      <c r="AH289" s="61">
        <v>0</v>
      </c>
      <c r="AI289" s="61">
        <v>0</v>
      </c>
      <c r="AJ289" s="61">
        <v>0</v>
      </c>
      <c r="AK289" s="61">
        <v>0</v>
      </c>
      <c r="AL289" s="61">
        <v>0</v>
      </c>
      <c r="AM289" s="61">
        <v>0</v>
      </c>
      <c r="AN289" s="61">
        <v>0</v>
      </c>
      <c r="AO289" s="61">
        <v>0</v>
      </c>
      <c r="AP289" s="61">
        <v>0</v>
      </c>
      <c r="AQ289" s="61">
        <f t="shared" si="4"/>
        <v>0</v>
      </c>
      <c r="AT289" s="33"/>
    </row>
    <row r="290" spans="1:46" ht="33" customHeight="1">
      <c r="A290" s="32">
        <v>1236</v>
      </c>
      <c r="B290" s="343" t="s">
        <v>264</v>
      </c>
      <c r="C290" s="344" t="s">
        <v>651</v>
      </c>
      <c r="D290" s="61">
        <v>0</v>
      </c>
      <c r="E290" s="61">
        <v>0</v>
      </c>
      <c r="F290" s="61">
        <v>0</v>
      </c>
      <c r="G290" s="61">
        <v>0</v>
      </c>
      <c r="H290" s="61">
        <v>0</v>
      </c>
      <c r="I290" s="61">
        <v>0</v>
      </c>
      <c r="J290" s="61">
        <v>0</v>
      </c>
      <c r="K290" s="61">
        <v>0</v>
      </c>
      <c r="L290" s="61">
        <v>0</v>
      </c>
      <c r="M290" s="61">
        <v>0</v>
      </c>
      <c r="N290" s="61">
        <v>0</v>
      </c>
      <c r="O290" s="61">
        <v>0</v>
      </c>
      <c r="P290" s="61">
        <v>0</v>
      </c>
      <c r="Q290" s="61">
        <v>0</v>
      </c>
      <c r="R290" s="61">
        <v>0</v>
      </c>
      <c r="S290" s="61">
        <v>0</v>
      </c>
      <c r="T290" s="61">
        <v>0</v>
      </c>
      <c r="U290" s="61">
        <v>0</v>
      </c>
      <c r="V290" s="61">
        <v>0</v>
      </c>
      <c r="W290" s="61">
        <v>0</v>
      </c>
      <c r="X290" s="61">
        <v>0</v>
      </c>
      <c r="Y290" s="61">
        <v>0</v>
      </c>
      <c r="Z290" s="61">
        <v>0</v>
      </c>
      <c r="AA290" s="61">
        <v>0</v>
      </c>
      <c r="AB290" s="61">
        <v>0</v>
      </c>
      <c r="AC290" s="61">
        <v>0</v>
      </c>
      <c r="AD290" s="61">
        <v>0</v>
      </c>
      <c r="AE290" s="61">
        <v>0</v>
      </c>
      <c r="AF290" s="61">
        <v>0</v>
      </c>
      <c r="AG290" s="61">
        <v>0</v>
      </c>
      <c r="AH290" s="61">
        <v>0</v>
      </c>
      <c r="AI290" s="61">
        <v>0</v>
      </c>
      <c r="AJ290" s="61">
        <v>0</v>
      </c>
      <c r="AK290" s="61">
        <v>0</v>
      </c>
      <c r="AL290" s="61">
        <v>0</v>
      </c>
      <c r="AM290" s="61">
        <v>0</v>
      </c>
      <c r="AN290" s="61">
        <v>0</v>
      </c>
      <c r="AO290" s="61">
        <v>0</v>
      </c>
      <c r="AP290" s="61">
        <v>0</v>
      </c>
      <c r="AQ290" s="61">
        <f t="shared" si="4"/>
        <v>0</v>
      </c>
      <c r="AT290" s="33"/>
    </row>
    <row r="291" spans="1:46" ht="33" customHeight="1">
      <c r="A291" s="32">
        <v>1237</v>
      </c>
      <c r="B291" s="343" t="s">
        <v>265</v>
      </c>
      <c r="C291" s="344" t="s">
        <v>651</v>
      </c>
      <c r="D291" s="61">
        <v>0</v>
      </c>
      <c r="E291" s="61">
        <v>0</v>
      </c>
      <c r="F291" s="61">
        <v>0</v>
      </c>
      <c r="G291" s="61">
        <v>0</v>
      </c>
      <c r="H291" s="61">
        <v>0</v>
      </c>
      <c r="I291" s="61">
        <v>0</v>
      </c>
      <c r="J291" s="61">
        <v>0</v>
      </c>
      <c r="K291" s="61">
        <v>0</v>
      </c>
      <c r="L291" s="61">
        <v>0</v>
      </c>
      <c r="M291" s="61">
        <v>0</v>
      </c>
      <c r="N291" s="61">
        <v>0</v>
      </c>
      <c r="O291" s="61">
        <v>0</v>
      </c>
      <c r="P291" s="61">
        <v>0</v>
      </c>
      <c r="Q291" s="61">
        <v>0</v>
      </c>
      <c r="R291" s="61">
        <v>0</v>
      </c>
      <c r="S291" s="61">
        <v>0</v>
      </c>
      <c r="T291" s="61">
        <v>0</v>
      </c>
      <c r="U291" s="61">
        <v>0</v>
      </c>
      <c r="V291" s="61">
        <v>0</v>
      </c>
      <c r="W291" s="61">
        <v>0</v>
      </c>
      <c r="X291" s="61">
        <v>0</v>
      </c>
      <c r="Y291" s="61">
        <v>0</v>
      </c>
      <c r="Z291" s="61">
        <v>0</v>
      </c>
      <c r="AA291" s="61">
        <v>0</v>
      </c>
      <c r="AB291" s="61">
        <v>0</v>
      </c>
      <c r="AC291" s="61">
        <v>0</v>
      </c>
      <c r="AD291" s="61">
        <v>0</v>
      </c>
      <c r="AE291" s="61">
        <v>0</v>
      </c>
      <c r="AF291" s="61">
        <v>0</v>
      </c>
      <c r="AG291" s="61">
        <v>0</v>
      </c>
      <c r="AH291" s="61">
        <v>0</v>
      </c>
      <c r="AI291" s="61">
        <v>0</v>
      </c>
      <c r="AJ291" s="61">
        <v>0</v>
      </c>
      <c r="AK291" s="61">
        <v>0</v>
      </c>
      <c r="AL291" s="61">
        <v>0</v>
      </c>
      <c r="AM291" s="61">
        <v>0</v>
      </c>
      <c r="AN291" s="61">
        <v>0</v>
      </c>
      <c r="AO291" s="61">
        <v>0</v>
      </c>
      <c r="AP291" s="61">
        <v>0</v>
      </c>
      <c r="AQ291" s="61">
        <f t="shared" si="4"/>
        <v>0</v>
      </c>
      <c r="AT291" s="33"/>
    </row>
    <row r="292" spans="1:46" ht="33" customHeight="1">
      <c r="A292" s="32">
        <v>1238</v>
      </c>
      <c r="B292" s="343" t="s">
        <v>266</v>
      </c>
      <c r="C292" s="344" t="s">
        <v>651</v>
      </c>
      <c r="D292" s="61">
        <v>0</v>
      </c>
      <c r="E292" s="61">
        <v>0</v>
      </c>
      <c r="F292" s="61">
        <v>0</v>
      </c>
      <c r="G292" s="61">
        <v>0</v>
      </c>
      <c r="H292" s="61">
        <v>0</v>
      </c>
      <c r="I292" s="61">
        <v>0</v>
      </c>
      <c r="J292" s="61">
        <v>0</v>
      </c>
      <c r="K292" s="61">
        <v>0</v>
      </c>
      <c r="L292" s="61">
        <v>0</v>
      </c>
      <c r="M292" s="61">
        <v>0</v>
      </c>
      <c r="N292" s="61">
        <v>0</v>
      </c>
      <c r="O292" s="61">
        <v>0</v>
      </c>
      <c r="P292" s="61">
        <v>0</v>
      </c>
      <c r="Q292" s="61">
        <v>0</v>
      </c>
      <c r="R292" s="61">
        <v>0</v>
      </c>
      <c r="S292" s="61">
        <v>0</v>
      </c>
      <c r="T292" s="61">
        <v>0</v>
      </c>
      <c r="U292" s="61">
        <v>0</v>
      </c>
      <c r="V292" s="61">
        <v>0</v>
      </c>
      <c r="W292" s="61">
        <v>0</v>
      </c>
      <c r="X292" s="61">
        <v>0</v>
      </c>
      <c r="Y292" s="61">
        <v>0</v>
      </c>
      <c r="Z292" s="61">
        <v>0</v>
      </c>
      <c r="AA292" s="61">
        <v>0</v>
      </c>
      <c r="AB292" s="61">
        <v>0</v>
      </c>
      <c r="AC292" s="61">
        <v>0</v>
      </c>
      <c r="AD292" s="61">
        <v>0</v>
      </c>
      <c r="AE292" s="61">
        <v>0</v>
      </c>
      <c r="AF292" s="61">
        <v>0</v>
      </c>
      <c r="AG292" s="61">
        <v>0</v>
      </c>
      <c r="AH292" s="61">
        <v>0</v>
      </c>
      <c r="AI292" s="61">
        <v>0</v>
      </c>
      <c r="AJ292" s="61">
        <v>0</v>
      </c>
      <c r="AK292" s="61">
        <v>0</v>
      </c>
      <c r="AL292" s="61">
        <v>0</v>
      </c>
      <c r="AM292" s="61">
        <v>0</v>
      </c>
      <c r="AN292" s="61">
        <v>0</v>
      </c>
      <c r="AO292" s="61">
        <v>0</v>
      </c>
      <c r="AP292" s="61">
        <v>0</v>
      </c>
      <c r="AQ292" s="61">
        <f t="shared" si="4"/>
        <v>0</v>
      </c>
      <c r="AT292" s="33"/>
    </row>
    <row r="293" spans="1:46" ht="33" customHeight="1">
      <c r="A293" s="32">
        <v>1239</v>
      </c>
      <c r="B293" s="343" t="s">
        <v>267</v>
      </c>
      <c r="C293" s="344" t="s">
        <v>651</v>
      </c>
      <c r="D293" s="61">
        <v>0</v>
      </c>
      <c r="E293" s="61">
        <v>0</v>
      </c>
      <c r="F293" s="61">
        <v>0</v>
      </c>
      <c r="G293" s="61">
        <v>0</v>
      </c>
      <c r="H293" s="61">
        <v>0</v>
      </c>
      <c r="I293" s="61">
        <v>0</v>
      </c>
      <c r="J293" s="61">
        <v>0</v>
      </c>
      <c r="K293" s="61">
        <v>0</v>
      </c>
      <c r="L293" s="61">
        <v>0</v>
      </c>
      <c r="M293" s="61">
        <v>0</v>
      </c>
      <c r="N293" s="61">
        <v>0</v>
      </c>
      <c r="O293" s="61">
        <v>0</v>
      </c>
      <c r="P293" s="61">
        <v>0</v>
      </c>
      <c r="Q293" s="61">
        <v>0</v>
      </c>
      <c r="R293" s="61">
        <v>0</v>
      </c>
      <c r="S293" s="61">
        <v>0</v>
      </c>
      <c r="T293" s="61">
        <v>0</v>
      </c>
      <c r="U293" s="61">
        <v>0</v>
      </c>
      <c r="V293" s="61">
        <v>0</v>
      </c>
      <c r="W293" s="61">
        <v>0</v>
      </c>
      <c r="X293" s="61">
        <v>0</v>
      </c>
      <c r="Y293" s="61">
        <v>0</v>
      </c>
      <c r="Z293" s="61">
        <v>0</v>
      </c>
      <c r="AA293" s="61">
        <v>0</v>
      </c>
      <c r="AB293" s="61">
        <v>0</v>
      </c>
      <c r="AC293" s="61">
        <v>0</v>
      </c>
      <c r="AD293" s="61">
        <v>0</v>
      </c>
      <c r="AE293" s="61">
        <v>0</v>
      </c>
      <c r="AF293" s="61">
        <v>0</v>
      </c>
      <c r="AG293" s="61">
        <v>0</v>
      </c>
      <c r="AH293" s="61">
        <v>0</v>
      </c>
      <c r="AI293" s="61">
        <v>0</v>
      </c>
      <c r="AJ293" s="61">
        <v>0</v>
      </c>
      <c r="AK293" s="61">
        <v>0</v>
      </c>
      <c r="AL293" s="61">
        <v>0</v>
      </c>
      <c r="AM293" s="61">
        <v>0</v>
      </c>
      <c r="AN293" s="61">
        <v>0</v>
      </c>
      <c r="AO293" s="61">
        <v>0</v>
      </c>
      <c r="AP293" s="61">
        <v>0</v>
      </c>
      <c r="AQ293" s="61">
        <f t="shared" si="4"/>
        <v>0</v>
      </c>
      <c r="AT293" s="33"/>
    </row>
    <row r="294" spans="1:46" ht="33" customHeight="1">
      <c r="A294" s="32">
        <v>1240</v>
      </c>
      <c r="B294" s="343" t="s">
        <v>268</v>
      </c>
      <c r="C294" s="344" t="s">
        <v>651</v>
      </c>
      <c r="D294" s="61">
        <v>0</v>
      </c>
      <c r="E294" s="61">
        <v>0</v>
      </c>
      <c r="F294" s="61">
        <v>0</v>
      </c>
      <c r="G294" s="61">
        <v>0</v>
      </c>
      <c r="H294" s="61">
        <v>0</v>
      </c>
      <c r="I294" s="61">
        <v>0</v>
      </c>
      <c r="J294" s="61">
        <v>0</v>
      </c>
      <c r="K294" s="61">
        <v>0</v>
      </c>
      <c r="L294" s="61">
        <v>0</v>
      </c>
      <c r="M294" s="61">
        <v>0</v>
      </c>
      <c r="N294" s="61">
        <v>0</v>
      </c>
      <c r="O294" s="61">
        <v>0</v>
      </c>
      <c r="P294" s="61">
        <v>0</v>
      </c>
      <c r="Q294" s="61">
        <v>0</v>
      </c>
      <c r="R294" s="61">
        <v>0</v>
      </c>
      <c r="S294" s="61">
        <v>0</v>
      </c>
      <c r="T294" s="61">
        <v>0</v>
      </c>
      <c r="U294" s="61">
        <v>0</v>
      </c>
      <c r="V294" s="61">
        <v>0</v>
      </c>
      <c r="W294" s="61">
        <v>0</v>
      </c>
      <c r="X294" s="61">
        <v>0</v>
      </c>
      <c r="Y294" s="61">
        <v>0</v>
      </c>
      <c r="Z294" s="61">
        <v>0</v>
      </c>
      <c r="AA294" s="61">
        <v>0</v>
      </c>
      <c r="AB294" s="61">
        <v>0</v>
      </c>
      <c r="AC294" s="61">
        <v>0</v>
      </c>
      <c r="AD294" s="61">
        <v>0</v>
      </c>
      <c r="AE294" s="61">
        <v>0</v>
      </c>
      <c r="AF294" s="61">
        <v>0</v>
      </c>
      <c r="AG294" s="61">
        <v>0</v>
      </c>
      <c r="AH294" s="61">
        <v>0</v>
      </c>
      <c r="AI294" s="61">
        <v>0</v>
      </c>
      <c r="AJ294" s="61">
        <v>0</v>
      </c>
      <c r="AK294" s="61">
        <v>0</v>
      </c>
      <c r="AL294" s="61">
        <v>0</v>
      </c>
      <c r="AM294" s="61">
        <v>0</v>
      </c>
      <c r="AN294" s="61">
        <v>0</v>
      </c>
      <c r="AO294" s="61">
        <v>0</v>
      </c>
      <c r="AP294" s="61">
        <v>0</v>
      </c>
      <c r="AQ294" s="61">
        <f t="shared" si="4"/>
        <v>0</v>
      </c>
      <c r="AT294" s="33"/>
    </row>
    <row r="295" spans="1:46" ht="33" customHeight="1">
      <c r="A295" s="32">
        <v>1241</v>
      </c>
      <c r="B295" s="343" t="s">
        <v>269</v>
      </c>
      <c r="C295" s="344" t="s">
        <v>651</v>
      </c>
      <c r="D295" s="61">
        <v>0</v>
      </c>
      <c r="E295" s="61">
        <v>0</v>
      </c>
      <c r="F295" s="61">
        <v>0</v>
      </c>
      <c r="G295" s="61">
        <v>0</v>
      </c>
      <c r="H295" s="61">
        <v>0</v>
      </c>
      <c r="I295" s="61">
        <v>0</v>
      </c>
      <c r="J295" s="61">
        <v>0</v>
      </c>
      <c r="K295" s="61">
        <v>0</v>
      </c>
      <c r="L295" s="61">
        <v>0</v>
      </c>
      <c r="M295" s="61">
        <v>0</v>
      </c>
      <c r="N295" s="61">
        <v>0</v>
      </c>
      <c r="O295" s="61">
        <v>0</v>
      </c>
      <c r="P295" s="61">
        <v>0</v>
      </c>
      <c r="Q295" s="61">
        <v>0</v>
      </c>
      <c r="R295" s="61">
        <v>0</v>
      </c>
      <c r="S295" s="61">
        <v>0</v>
      </c>
      <c r="T295" s="61">
        <v>0</v>
      </c>
      <c r="U295" s="61">
        <v>0</v>
      </c>
      <c r="V295" s="61">
        <v>0</v>
      </c>
      <c r="W295" s="61">
        <v>0</v>
      </c>
      <c r="X295" s="61">
        <v>0</v>
      </c>
      <c r="Y295" s="61">
        <v>0</v>
      </c>
      <c r="Z295" s="61">
        <v>0</v>
      </c>
      <c r="AA295" s="61">
        <v>0</v>
      </c>
      <c r="AB295" s="61">
        <v>0</v>
      </c>
      <c r="AC295" s="61">
        <v>0</v>
      </c>
      <c r="AD295" s="61">
        <v>0</v>
      </c>
      <c r="AE295" s="61">
        <v>0</v>
      </c>
      <c r="AF295" s="61">
        <v>0</v>
      </c>
      <c r="AG295" s="61">
        <v>0</v>
      </c>
      <c r="AH295" s="61">
        <v>0</v>
      </c>
      <c r="AI295" s="61">
        <v>0</v>
      </c>
      <c r="AJ295" s="61">
        <v>0</v>
      </c>
      <c r="AK295" s="61">
        <v>0</v>
      </c>
      <c r="AL295" s="61">
        <v>0</v>
      </c>
      <c r="AM295" s="61">
        <v>0</v>
      </c>
      <c r="AN295" s="61">
        <v>0</v>
      </c>
      <c r="AO295" s="61">
        <v>0</v>
      </c>
      <c r="AP295" s="61">
        <v>0</v>
      </c>
      <c r="AQ295" s="61">
        <f t="shared" si="4"/>
        <v>0</v>
      </c>
      <c r="AT295" s="33"/>
    </row>
    <row r="296" spans="1:46" ht="33" customHeight="1">
      <c r="A296" s="32">
        <v>1242</v>
      </c>
      <c r="B296" s="343" t="s">
        <v>270</v>
      </c>
      <c r="C296" s="344" t="s">
        <v>651</v>
      </c>
      <c r="D296" s="61">
        <v>0</v>
      </c>
      <c r="E296" s="61">
        <v>0</v>
      </c>
      <c r="F296" s="61">
        <v>0</v>
      </c>
      <c r="G296" s="61">
        <v>0</v>
      </c>
      <c r="H296" s="61">
        <v>0</v>
      </c>
      <c r="I296" s="61">
        <v>0</v>
      </c>
      <c r="J296" s="61">
        <v>0</v>
      </c>
      <c r="K296" s="61">
        <v>0</v>
      </c>
      <c r="L296" s="61">
        <v>0</v>
      </c>
      <c r="M296" s="61">
        <v>0</v>
      </c>
      <c r="N296" s="61">
        <v>0</v>
      </c>
      <c r="O296" s="61">
        <v>0</v>
      </c>
      <c r="P296" s="61">
        <v>0</v>
      </c>
      <c r="Q296" s="61">
        <v>0</v>
      </c>
      <c r="R296" s="61">
        <v>0</v>
      </c>
      <c r="S296" s="61">
        <v>0</v>
      </c>
      <c r="T296" s="61">
        <v>0</v>
      </c>
      <c r="U296" s="61">
        <v>0</v>
      </c>
      <c r="V296" s="61">
        <v>0</v>
      </c>
      <c r="W296" s="61">
        <v>0</v>
      </c>
      <c r="X296" s="61">
        <v>0</v>
      </c>
      <c r="Y296" s="61">
        <v>0</v>
      </c>
      <c r="Z296" s="61">
        <v>0</v>
      </c>
      <c r="AA296" s="61">
        <v>0</v>
      </c>
      <c r="AB296" s="61">
        <v>0</v>
      </c>
      <c r="AC296" s="61">
        <v>0</v>
      </c>
      <c r="AD296" s="61">
        <v>0</v>
      </c>
      <c r="AE296" s="61">
        <v>0</v>
      </c>
      <c r="AF296" s="61">
        <v>0</v>
      </c>
      <c r="AG296" s="61">
        <v>0</v>
      </c>
      <c r="AH296" s="61">
        <v>0</v>
      </c>
      <c r="AI296" s="61">
        <v>0</v>
      </c>
      <c r="AJ296" s="61">
        <v>0</v>
      </c>
      <c r="AK296" s="61">
        <v>0</v>
      </c>
      <c r="AL296" s="61">
        <v>0</v>
      </c>
      <c r="AM296" s="61">
        <v>0</v>
      </c>
      <c r="AN296" s="61">
        <v>0</v>
      </c>
      <c r="AO296" s="61">
        <v>0</v>
      </c>
      <c r="AP296" s="61">
        <v>0</v>
      </c>
      <c r="AQ296" s="61">
        <f t="shared" si="4"/>
        <v>0</v>
      </c>
      <c r="AT296" s="33"/>
    </row>
    <row r="297" spans="1:46" ht="33" customHeight="1">
      <c r="A297" s="32">
        <v>1243</v>
      </c>
      <c r="B297" s="343" t="s">
        <v>271</v>
      </c>
      <c r="C297" s="344" t="s">
        <v>651</v>
      </c>
      <c r="D297" s="61">
        <v>0</v>
      </c>
      <c r="E297" s="61">
        <v>0</v>
      </c>
      <c r="F297" s="61">
        <v>0</v>
      </c>
      <c r="G297" s="61">
        <v>0</v>
      </c>
      <c r="H297" s="61">
        <v>0</v>
      </c>
      <c r="I297" s="61">
        <v>0</v>
      </c>
      <c r="J297" s="61">
        <v>0</v>
      </c>
      <c r="K297" s="61">
        <v>0</v>
      </c>
      <c r="L297" s="61">
        <v>0</v>
      </c>
      <c r="M297" s="61">
        <v>0</v>
      </c>
      <c r="N297" s="61">
        <v>0</v>
      </c>
      <c r="O297" s="61">
        <v>0</v>
      </c>
      <c r="P297" s="61">
        <v>0</v>
      </c>
      <c r="Q297" s="61">
        <v>0</v>
      </c>
      <c r="R297" s="61">
        <v>0</v>
      </c>
      <c r="S297" s="61">
        <v>0</v>
      </c>
      <c r="T297" s="61">
        <v>0</v>
      </c>
      <c r="U297" s="61">
        <v>0</v>
      </c>
      <c r="V297" s="61">
        <v>0</v>
      </c>
      <c r="W297" s="61">
        <v>0</v>
      </c>
      <c r="X297" s="61">
        <v>0</v>
      </c>
      <c r="Y297" s="61">
        <v>0</v>
      </c>
      <c r="Z297" s="61">
        <v>0</v>
      </c>
      <c r="AA297" s="61">
        <v>0</v>
      </c>
      <c r="AB297" s="61">
        <v>0</v>
      </c>
      <c r="AC297" s="61">
        <v>0</v>
      </c>
      <c r="AD297" s="61">
        <v>0</v>
      </c>
      <c r="AE297" s="61">
        <v>0</v>
      </c>
      <c r="AF297" s="61">
        <v>0</v>
      </c>
      <c r="AG297" s="61">
        <v>0</v>
      </c>
      <c r="AH297" s="61">
        <v>0</v>
      </c>
      <c r="AI297" s="61">
        <v>0</v>
      </c>
      <c r="AJ297" s="61">
        <v>0</v>
      </c>
      <c r="AK297" s="61">
        <v>0</v>
      </c>
      <c r="AL297" s="61">
        <v>0</v>
      </c>
      <c r="AM297" s="61">
        <v>0</v>
      </c>
      <c r="AN297" s="61">
        <v>0</v>
      </c>
      <c r="AO297" s="61">
        <v>0</v>
      </c>
      <c r="AP297" s="61">
        <v>0</v>
      </c>
      <c r="AQ297" s="61">
        <f t="shared" si="4"/>
        <v>0</v>
      </c>
      <c r="AT297" s="33"/>
    </row>
    <row r="298" spans="1:46" ht="33" customHeight="1">
      <c r="A298" s="32">
        <v>1244</v>
      </c>
      <c r="B298" s="343" t="s">
        <v>272</v>
      </c>
      <c r="C298" s="344" t="s">
        <v>651</v>
      </c>
      <c r="D298" s="61">
        <v>0</v>
      </c>
      <c r="E298" s="61">
        <v>0</v>
      </c>
      <c r="F298" s="61">
        <v>0</v>
      </c>
      <c r="G298" s="61">
        <v>0</v>
      </c>
      <c r="H298" s="61">
        <v>0</v>
      </c>
      <c r="I298" s="61">
        <v>0</v>
      </c>
      <c r="J298" s="61">
        <v>0</v>
      </c>
      <c r="K298" s="61">
        <v>0</v>
      </c>
      <c r="L298" s="61">
        <v>0</v>
      </c>
      <c r="M298" s="61">
        <v>0</v>
      </c>
      <c r="N298" s="61">
        <v>0</v>
      </c>
      <c r="O298" s="61">
        <v>0</v>
      </c>
      <c r="P298" s="61">
        <v>0</v>
      </c>
      <c r="Q298" s="61">
        <v>0</v>
      </c>
      <c r="R298" s="61">
        <v>0</v>
      </c>
      <c r="S298" s="61">
        <v>0</v>
      </c>
      <c r="T298" s="61">
        <v>0</v>
      </c>
      <c r="U298" s="61">
        <v>0</v>
      </c>
      <c r="V298" s="61">
        <v>0</v>
      </c>
      <c r="W298" s="61">
        <v>0</v>
      </c>
      <c r="X298" s="61">
        <v>0</v>
      </c>
      <c r="Y298" s="61">
        <v>0</v>
      </c>
      <c r="Z298" s="61">
        <v>0</v>
      </c>
      <c r="AA298" s="61">
        <v>0</v>
      </c>
      <c r="AB298" s="61">
        <v>0</v>
      </c>
      <c r="AC298" s="61">
        <v>0</v>
      </c>
      <c r="AD298" s="61">
        <v>0</v>
      </c>
      <c r="AE298" s="61">
        <v>0</v>
      </c>
      <c r="AF298" s="61">
        <v>0</v>
      </c>
      <c r="AG298" s="61">
        <v>0</v>
      </c>
      <c r="AH298" s="61">
        <v>0</v>
      </c>
      <c r="AI298" s="61">
        <v>0</v>
      </c>
      <c r="AJ298" s="61">
        <v>0</v>
      </c>
      <c r="AK298" s="61">
        <v>0</v>
      </c>
      <c r="AL298" s="61">
        <v>0</v>
      </c>
      <c r="AM298" s="61">
        <v>0</v>
      </c>
      <c r="AN298" s="61">
        <v>0</v>
      </c>
      <c r="AO298" s="61">
        <v>0</v>
      </c>
      <c r="AP298" s="61">
        <v>0</v>
      </c>
      <c r="AQ298" s="61">
        <f t="shared" si="4"/>
        <v>0</v>
      </c>
      <c r="AT298" s="33"/>
    </row>
    <row r="299" spans="1:46" ht="33" customHeight="1">
      <c r="A299" s="32">
        <v>1245</v>
      </c>
      <c r="B299" s="343" t="s">
        <v>273</v>
      </c>
      <c r="C299" s="344" t="s">
        <v>651</v>
      </c>
      <c r="D299" s="61">
        <v>0</v>
      </c>
      <c r="E299" s="61">
        <v>0</v>
      </c>
      <c r="F299" s="61">
        <v>0</v>
      </c>
      <c r="G299" s="61">
        <v>0</v>
      </c>
      <c r="H299" s="61">
        <v>0</v>
      </c>
      <c r="I299" s="61">
        <v>0</v>
      </c>
      <c r="J299" s="61">
        <v>0</v>
      </c>
      <c r="K299" s="61">
        <v>0</v>
      </c>
      <c r="L299" s="61">
        <v>0</v>
      </c>
      <c r="M299" s="61">
        <v>0</v>
      </c>
      <c r="N299" s="61">
        <v>0</v>
      </c>
      <c r="O299" s="61">
        <v>0</v>
      </c>
      <c r="P299" s="61">
        <v>0</v>
      </c>
      <c r="Q299" s="61">
        <v>0</v>
      </c>
      <c r="R299" s="61">
        <v>0</v>
      </c>
      <c r="S299" s="61">
        <v>0</v>
      </c>
      <c r="T299" s="61">
        <v>0</v>
      </c>
      <c r="U299" s="61">
        <v>0</v>
      </c>
      <c r="V299" s="61">
        <v>0</v>
      </c>
      <c r="W299" s="61">
        <v>0</v>
      </c>
      <c r="X299" s="61">
        <v>0</v>
      </c>
      <c r="Y299" s="61">
        <v>0</v>
      </c>
      <c r="Z299" s="61">
        <v>0</v>
      </c>
      <c r="AA299" s="61">
        <v>0</v>
      </c>
      <c r="AB299" s="61">
        <v>0</v>
      </c>
      <c r="AC299" s="61">
        <v>0</v>
      </c>
      <c r="AD299" s="61">
        <v>0</v>
      </c>
      <c r="AE299" s="61">
        <v>0</v>
      </c>
      <c r="AF299" s="61">
        <v>0</v>
      </c>
      <c r="AG299" s="61">
        <v>0</v>
      </c>
      <c r="AH299" s="61">
        <v>0</v>
      </c>
      <c r="AI299" s="61">
        <v>0</v>
      </c>
      <c r="AJ299" s="61">
        <v>0</v>
      </c>
      <c r="AK299" s="61">
        <v>0</v>
      </c>
      <c r="AL299" s="61">
        <v>0</v>
      </c>
      <c r="AM299" s="61">
        <v>0</v>
      </c>
      <c r="AN299" s="61">
        <v>0</v>
      </c>
      <c r="AO299" s="61">
        <v>0</v>
      </c>
      <c r="AP299" s="61">
        <v>0</v>
      </c>
      <c r="AQ299" s="61">
        <f t="shared" si="4"/>
        <v>0</v>
      </c>
      <c r="AT299" s="33"/>
    </row>
    <row r="300" spans="1:46" ht="33" customHeight="1">
      <c r="A300" s="32">
        <v>1246</v>
      </c>
      <c r="B300" s="343" t="s">
        <v>274</v>
      </c>
      <c r="C300" s="344" t="s">
        <v>651</v>
      </c>
      <c r="D300" s="61">
        <v>0</v>
      </c>
      <c r="E300" s="61">
        <v>0</v>
      </c>
      <c r="F300" s="61">
        <v>0</v>
      </c>
      <c r="G300" s="61">
        <v>0</v>
      </c>
      <c r="H300" s="61">
        <v>0</v>
      </c>
      <c r="I300" s="61">
        <v>0</v>
      </c>
      <c r="J300" s="61">
        <v>0</v>
      </c>
      <c r="K300" s="61">
        <v>0</v>
      </c>
      <c r="L300" s="61">
        <v>0</v>
      </c>
      <c r="M300" s="61">
        <v>0</v>
      </c>
      <c r="N300" s="61">
        <v>0</v>
      </c>
      <c r="O300" s="61">
        <v>0</v>
      </c>
      <c r="P300" s="61">
        <v>0</v>
      </c>
      <c r="Q300" s="61">
        <v>0</v>
      </c>
      <c r="R300" s="61">
        <v>0</v>
      </c>
      <c r="S300" s="61">
        <v>0</v>
      </c>
      <c r="T300" s="61">
        <v>0</v>
      </c>
      <c r="U300" s="61">
        <v>0</v>
      </c>
      <c r="V300" s="61">
        <v>0</v>
      </c>
      <c r="W300" s="61">
        <v>0</v>
      </c>
      <c r="X300" s="61">
        <v>0</v>
      </c>
      <c r="Y300" s="61">
        <v>0</v>
      </c>
      <c r="Z300" s="61">
        <v>0</v>
      </c>
      <c r="AA300" s="61">
        <v>0</v>
      </c>
      <c r="AB300" s="61">
        <v>0</v>
      </c>
      <c r="AC300" s="61">
        <v>0</v>
      </c>
      <c r="AD300" s="61">
        <v>0</v>
      </c>
      <c r="AE300" s="61">
        <v>0</v>
      </c>
      <c r="AF300" s="61">
        <v>0</v>
      </c>
      <c r="AG300" s="61">
        <v>0</v>
      </c>
      <c r="AH300" s="61">
        <v>0</v>
      </c>
      <c r="AI300" s="61">
        <v>0</v>
      </c>
      <c r="AJ300" s="61">
        <v>0</v>
      </c>
      <c r="AK300" s="61">
        <v>0</v>
      </c>
      <c r="AL300" s="61">
        <v>0</v>
      </c>
      <c r="AM300" s="61">
        <v>0</v>
      </c>
      <c r="AN300" s="61">
        <v>0</v>
      </c>
      <c r="AO300" s="61">
        <v>0</v>
      </c>
      <c r="AP300" s="61">
        <v>0</v>
      </c>
      <c r="AQ300" s="61">
        <f t="shared" si="4"/>
        <v>0</v>
      </c>
      <c r="AT300" s="33"/>
    </row>
    <row r="301" spans="1:46" ht="33" customHeight="1">
      <c r="A301" s="32">
        <v>1247</v>
      </c>
      <c r="B301" s="343" t="s">
        <v>275</v>
      </c>
      <c r="C301" s="344" t="s">
        <v>651</v>
      </c>
      <c r="D301" s="61">
        <v>0</v>
      </c>
      <c r="E301" s="61">
        <v>0</v>
      </c>
      <c r="F301" s="61">
        <v>0</v>
      </c>
      <c r="G301" s="61">
        <v>0</v>
      </c>
      <c r="H301" s="61">
        <v>0</v>
      </c>
      <c r="I301" s="61">
        <v>0</v>
      </c>
      <c r="J301" s="61">
        <v>0</v>
      </c>
      <c r="K301" s="61">
        <v>0</v>
      </c>
      <c r="L301" s="61">
        <v>0</v>
      </c>
      <c r="M301" s="61">
        <v>0</v>
      </c>
      <c r="N301" s="61">
        <v>0</v>
      </c>
      <c r="O301" s="61">
        <v>0</v>
      </c>
      <c r="P301" s="61">
        <v>0</v>
      </c>
      <c r="Q301" s="61">
        <v>0</v>
      </c>
      <c r="R301" s="61">
        <v>0</v>
      </c>
      <c r="S301" s="61">
        <v>0</v>
      </c>
      <c r="T301" s="61">
        <v>0</v>
      </c>
      <c r="U301" s="61">
        <v>0</v>
      </c>
      <c r="V301" s="61">
        <v>0</v>
      </c>
      <c r="W301" s="61">
        <v>0</v>
      </c>
      <c r="X301" s="61">
        <v>0</v>
      </c>
      <c r="Y301" s="61">
        <v>0</v>
      </c>
      <c r="Z301" s="61">
        <v>0</v>
      </c>
      <c r="AA301" s="61">
        <v>0</v>
      </c>
      <c r="AB301" s="61">
        <v>0</v>
      </c>
      <c r="AC301" s="61">
        <v>0</v>
      </c>
      <c r="AD301" s="61">
        <v>0</v>
      </c>
      <c r="AE301" s="61">
        <v>0</v>
      </c>
      <c r="AF301" s="61">
        <v>0</v>
      </c>
      <c r="AG301" s="61">
        <v>0</v>
      </c>
      <c r="AH301" s="61">
        <v>0</v>
      </c>
      <c r="AI301" s="61">
        <v>0</v>
      </c>
      <c r="AJ301" s="61">
        <v>0</v>
      </c>
      <c r="AK301" s="61">
        <v>0</v>
      </c>
      <c r="AL301" s="61">
        <v>0</v>
      </c>
      <c r="AM301" s="61">
        <v>0</v>
      </c>
      <c r="AN301" s="61">
        <v>0</v>
      </c>
      <c r="AO301" s="61">
        <v>0</v>
      </c>
      <c r="AP301" s="61">
        <v>0</v>
      </c>
      <c r="AQ301" s="61">
        <f t="shared" si="4"/>
        <v>0</v>
      </c>
      <c r="AT301" s="33"/>
    </row>
    <row r="302" spans="1:46" ht="33" customHeight="1">
      <c r="A302" s="32">
        <v>1248</v>
      </c>
      <c r="B302" s="343" t="s">
        <v>276</v>
      </c>
      <c r="C302" s="344" t="s">
        <v>651</v>
      </c>
      <c r="D302" s="61">
        <v>0</v>
      </c>
      <c r="E302" s="61">
        <v>0</v>
      </c>
      <c r="F302" s="61">
        <v>0</v>
      </c>
      <c r="G302" s="61">
        <v>0</v>
      </c>
      <c r="H302" s="61">
        <v>0</v>
      </c>
      <c r="I302" s="61">
        <v>0</v>
      </c>
      <c r="J302" s="61">
        <v>0</v>
      </c>
      <c r="K302" s="61">
        <v>0</v>
      </c>
      <c r="L302" s="61">
        <v>0</v>
      </c>
      <c r="M302" s="61">
        <v>0</v>
      </c>
      <c r="N302" s="61">
        <v>0</v>
      </c>
      <c r="O302" s="61">
        <v>0</v>
      </c>
      <c r="P302" s="61">
        <v>0</v>
      </c>
      <c r="Q302" s="61">
        <v>0</v>
      </c>
      <c r="R302" s="61">
        <v>0</v>
      </c>
      <c r="S302" s="61">
        <v>0</v>
      </c>
      <c r="T302" s="61">
        <v>0</v>
      </c>
      <c r="U302" s="61">
        <v>0</v>
      </c>
      <c r="V302" s="61">
        <v>0</v>
      </c>
      <c r="W302" s="61">
        <v>0</v>
      </c>
      <c r="X302" s="61">
        <v>0</v>
      </c>
      <c r="Y302" s="61">
        <v>0</v>
      </c>
      <c r="Z302" s="61">
        <v>0</v>
      </c>
      <c r="AA302" s="61">
        <v>0</v>
      </c>
      <c r="AB302" s="61">
        <v>0</v>
      </c>
      <c r="AC302" s="61">
        <v>0</v>
      </c>
      <c r="AD302" s="61">
        <v>0</v>
      </c>
      <c r="AE302" s="61">
        <v>0</v>
      </c>
      <c r="AF302" s="61">
        <v>0</v>
      </c>
      <c r="AG302" s="61">
        <v>0</v>
      </c>
      <c r="AH302" s="61">
        <v>0</v>
      </c>
      <c r="AI302" s="61">
        <v>0</v>
      </c>
      <c r="AJ302" s="61">
        <v>0</v>
      </c>
      <c r="AK302" s="61">
        <v>0</v>
      </c>
      <c r="AL302" s="61">
        <v>0</v>
      </c>
      <c r="AM302" s="61">
        <v>0</v>
      </c>
      <c r="AN302" s="61">
        <v>0</v>
      </c>
      <c r="AO302" s="61">
        <v>0</v>
      </c>
      <c r="AP302" s="61">
        <v>0</v>
      </c>
      <c r="AQ302" s="61">
        <f t="shared" si="4"/>
        <v>0</v>
      </c>
      <c r="AT302" s="33"/>
    </row>
    <row r="303" spans="1:46" ht="33" customHeight="1">
      <c r="A303" s="32">
        <v>1249</v>
      </c>
      <c r="B303" s="343" t="s">
        <v>277</v>
      </c>
      <c r="C303" s="344" t="s">
        <v>651</v>
      </c>
      <c r="D303" s="61">
        <v>0</v>
      </c>
      <c r="E303" s="61">
        <v>0</v>
      </c>
      <c r="F303" s="61">
        <v>0</v>
      </c>
      <c r="G303" s="61">
        <v>0</v>
      </c>
      <c r="H303" s="61">
        <v>0</v>
      </c>
      <c r="I303" s="61">
        <v>0</v>
      </c>
      <c r="J303" s="61">
        <v>0</v>
      </c>
      <c r="K303" s="61">
        <v>0</v>
      </c>
      <c r="L303" s="61">
        <v>0</v>
      </c>
      <c r="M303" s="61">
        <v>0</v>
      </c>
      <c r="N303" s="61">
        <v>0</v>
      </c>
      <c r="O303" s="61">
        <v>0</v>
      </c>
      <c r="P303" s="61">
        <v>0</v>
      </c>
      <c r="Q303" s="61">
        <v>0</v>
      </c>
      <c r="R303" s="61">
        <v>0</v>
      </c>
      <c r="S303" s="61">
        <v>0</v>
      </c>
      <c r="T303" s="61">
        <v>0</v>
      </c>
      <c r="U303" s="61">
        <v>0</v>
      </c>
      <c r="V303" s="61">
        <v>0</v>
      </c>
      <c r="W303" s="61">
        <v>0</v>
      </c>
      <c r="X303" s="61">
        <v>0</v>
      </c>
      <c r="Y303" s="61">
        <v>0</v>
      </c>
      <c r="Z303" s="61">
        <v>0</v>
      </c>
      <c r="AA303" s="61">
        <v>0</v>
      </c>
      <c r="AB303" s="61">
        <v>0</v>
      </c>
      <c r="AC303" s="61">
        <v>0</v>
      </c>
      <c r="AD303" s="61">
        <v>0</v>
      </c>
      <c r="AE303" s="61">
        <v>0</v>
      </c>
      <c r="AF303" s="61">
        <v>0</v>
      </c>
      <c r="AG303" s="61">
        <v>0</v>
      </c>
      <c r="AH303" s="61">
        <v>0</v>
      </c>
      <c r="AI303" s="61">
        <v>0</v>
      </c>
      <c r="AJ303" s="61">
        <v>0</v>
      </c>
      <c r="AK303" s="61">
        <v>0</v>
      </c>
      <c r="AL303" s="61">
        <v>0</v>
      </c>
      <c r="AM303" s="61">
        <v>0</v>
      </c>
      <c r="AN303" s="61">
        <v>0</v>
      </c>
      <c r="AO303" s="61">
        <v>0</v>
      </c>
      <c r="AP303" s="61">
        <v>0</v>
      </c>
      <c r="AQ303" s="61">
        <f t="shared" si="4"/>
        <v>0</v>
      </c>
      <c r="AT303" s="33"/>
    </row>
    <row r="304" spans="1:46" ht="33" customHeight="1">
      <c r="A304" s="32">
        <v>1250</v>
      </c>
      <c r="B304" s="343" t="s">
        <v>278</v>
      </c>
      <c r="C304" s="344" t="s">
        <v>651</v>
      </c>
      <c r="D304" s="61">
        <v>0</v>
      </c>
      <c r="E304" s="61">
        <v>0</v>
      </c>
      <c r="F304" s="61">
        <v>0</v>
      </c>
      <c r="G304" s="61">
        <v>0</v>
      </c>
      <c r="H304" s="61">
        <v>0</v>
      </c>
      <c r="I304" s="61">
        <v>0</v>
      </c>
      <c r="J304" s="61">
        <v>0</v>
      </c>
      <c r="K304" s="61">
        <v>0</v>
      </c>
      <c r="L304" s="61">
        <v>0</v>
      </c>
      <c r="M304" s="61">
        <v>0</v>
      </c>
      <c r="N304" s="61">
        <v>0</v>
      </c>
      <c r="O304" s="61">
        <v>0</v>
      </c>
      <c r="P304" s="61">
        <v>0</v>
      </c>
      <c r="Q304" s="61">
        <v>0</v>
      </c>
      <c r="R304" s="61">
        <v>0</v>
      </c>
      <c r="S304" s="61">
        <v>0</v>
      </c>
      <c r="T304" s="61">
        <v>0</v>
      </c>
      <c r="U304" s="61">
        <v>0</v>
      </c>
      <c r="V304" s="61">
        <v>0</v>
      </c>
      <c r="W304" s="61">
        <v>0</v>
      </c>
      <c r="X304" s="61">
        <v>0</v>
      </c>
      <c r="Y304" s="61">
        <v>0</v>
      </c>
      <c r="Z304" s="61">
        <v>0</v>
      </c>
      <c r="AA304" s="61">
        <v>0</v>
      </c>
      <c r="AB304" s="61">
        <v>0</v>
      </c>
      <c r="AC304" s="61">
        <v>0</v>
      </c>
      <c r="AD304" s="61">
        <v>0</v>
      </c>
      <c r="AE304" s="61">
        <v>0</v>
      </c>
      <c r="AF304" s="61">
        <v>0</v>
      </c>
      <c r="AG304" s="61">
        <v>0</v>
      </c>
      <c r="AH304" s="61">
        <v>0</v>
      </c>
      <c r="AI304" s="61">
        <v>0</v>
      </c>
      <c r="AJ304" s="61">
        <v>0</v>
      </c>
      <c r="AK304" s="61">
        <v>0</v>
      </c>
      <c r="AL304" s="61">
        <v>0</v>
      </c>
      <c r="AM304" s="61">
        <v>0</v>
      </c>
      <c r="AN304" s="61">
        <v>0</v>
      </c>
      <c r="AO304" s="61">
        <v>0</v>
      </c>
      <c r="AP304" s="61">
        <v>0</v>
      </c>
      <c r="AQ304" s="61">
        <f t="shared" si="4"/>
        <v>0</v>
      </c>
      <c r="AT304" s="33"/>
    </row>
    <row r="305" spans="1:46" ht="33" customHeight="1">
      <c r="A305" s="32">
        <v>1251</v>
      </c>
      <c r="B305" s="343" t="s">
        <v>279</v>
      </c>
      <c r="C305" s="344" t="s">
        <v>651</v>
      </c>
      <c r="D305" s="61">
        <v>0</v>
      </c>
      <c r="E305" s="61">
        <v>0</v>
      </c>
      <c r="F305" s="61">
        <v>0</v>
      </c>
      <c r="G305" s="61">
        <v>0</v>
      </c>
      <c r="H305" s="61">
        <v>0</v>
      </c>
      <c r="I305" s="61">
        <v>0</v>
      </c>
      <c r="J305" s="61">
        <v>0</v>
      </c>
      <c r="K305" s="61">
        <v>0</v>
      </c>
      <c r="L305" s="61">
        <v>0</v>
      </c>
      <c r="M305" s="61">
        <v>0</v>
      </c>
      <c r="N305" s="61">
        <v>0</v>
      </c>
      <c r="O305" s="61">
        <v>0</v>
      </c>
      <c r="P305" s="61">
        <v>0</v>
      </c>
      <c r="Q305" s="61">
        <v>0</v>
      </c>
      <c r="R305" s="61">
        <v>0</v>
      </c>
      <c r="S305" s="61">
        <v>0</v>
      </c>
      <c r="T305" s="61">
        <v>0</v>
      </c>
      <c r="U305" s="61">
        <v>0</v>
      </c>
      <c r="V305" s="61">
        <v>0</v>
      </c>
      <c r="W305" s="61">
        <v>0</v>
      </c>
      <c r="X305" s="61">
        <v>0</v>
      </c>
      <c r="Y305" s="61">
        <v>0</v>
      </c>
      <c r="Z305" s="61">
        <v>0</v>
      </c>
      <c r="AA305" s="61">
        <v>0</v>
      </c>
      <c r="AB305" s="61">
        <v>0</v>
      </c>
      <c r="AC305" s="61">
        <v>0</v>
      </c>
      <c r="AD305" s="61">
        <v>0</v>
      </c>
      <c r="AE305" s="61">
        <v>0</v>
      </c>
      <c r="AF305" s="61">
        <v>0</v>
      </c>
      <c r="AG305" s="61">
        <v>0</v>
      </c>
      <c r="AH305" s="61">
        <v>0</v>
      </c>
      <c r="AI305" s="61">
        <v>0</v>
      </c>
      <c r="AJ305" s="61">
        <v>0</v>
      </c>
      <c r="AK305" s="61">
        <v>0</v>
      </c>
      <c r="AL305" s="61">
        <v>0</v>
      </c>
      <c r="AM305" s="61">
        <v>0</v>
      </c>
      <c r="AN305" s="61">
        <v>0</v>
      </c>
      <c r="AO305" s="61">
        <v>0</v>
      </c>
      <c r="AP305" s="61">
        <v>0</v>
      </c>
      <c r="AQ305" s="61">
        <f t="shared" si="4"/>
        <v>0</v>
      </c>
      <c r="AT305" s="33"/>
    </row>
    <row r="306" spans="1:46" ht="33" customHeight="1">
      <c r="A306" s="32">
        <v>1252</v>
      </c>
      <c r="B306" s="343" t="s">
        <v>280</v>
      </c>
      <c r="C306" s="344" t="s">
        <v>651</v>
      </c>
      <c r="D306" s="61">
        <v>0</v>
      </c>
      <c r="E306" s="61">
        <v>0</v>
      </c>
      <c r="F306" s="61">
        <v>0</v>
      </c>
      <c r="G306" s="61">
        <v>0</v>
      </c>
      <c r="H306" s="61">
        <v>0</v>
      </c>
      <c r="I306" s="61">
        <v>0</v>
      </c>
      <c r="J306" s="61">
        <v>0</v>
      </c>
      <c r="K306" s="61">
        <v>0</v>
      </c>
      <c r="L306" s="61">
        <v>0</v>
      </c>
      <c r="M306" s="61">
        <v>0</v>
      </c>
      <c r="N306" s="61">
        <v>0</v>
      </c>
      <c r="O306" s="61">
        <v>0</v>
      </c>
      <c r="P306" s="61">
        <v>0</v>
      </c>
      <c r="Q306" s="61">
        <v>0</v>
      </c>
      <c r="R306" s="61">
        <v>0</v>
      </c>
      <c r="S306" s="61">
        <v>0</v>
      </c>
      <c r="T306" s="61">
        <v>0</v>
      </c>
      <c r="U306" s="61">
        <v>0</v>
      </c>
      <c r="V306" s="61">
        <v>0</v>
      </c>
      <c r="W306" s="61">
        <v>0</v>
      </c>
      <c r="X306" s="61">
        <v>0</v>
      </c>
      <c r="Y306" s="61">
        <v>0</v>
      </c>
      <c r="Z306" s="61">
        <v>0</v>
      </c>
      <c r="AA306" s="61">
        <v>0</v>
      </c>
      <c r="AB306" s="61">
        <v>0</v>
      </c>
      <c r="AC306" s="61">
        <v>0</v>
      </c>
      <c r="AD306" s="61">
        <v>0</v>
      </c>
      <c r="AE306" s="61">
        <v>0</v>
      </c>
      <c r="AF306" s="61">
        <v>0</v>
      </c>
      <c r="AG306" s="61">
        <v>0</v>
      </c>
      <c r="AH306" s="61">
        <v>0</v>
      </c>
      <c r="AI306" s="61">
        <v>0</v>
      </c>
      <c r="AJ306" s="61">
        <v>0</v>
      </c>
      <c r="AK306" s="61">
        <v>0</v>
      </c>
      <c r="AL306" s="61">
        <v>0</v>
      </c>
      <c r="AM306" s="61">
        <v>0</v>
      </c>
      <c r="AN306" s="61">
        <v>0</v>
      </c>
      <c r="AO306" s="61">
        <v>0</v>
      </c>
      <c r="AP306" s="61">
        <v>0</v>
      </c>
      <c r="AQ306" s="61">
        <f t="shared" si="4"/>
        <v>0</v>
      </c>
      <c r="AT306" s="33"/>
    </row>
    <row r="307" spans="1:46" ht="33" customHeight="1">
      <c r="A307" s="32">
        <v>1253</v>
      </c>
      <c r="B307" s="343" t="s">
        <v>281</v>
      </c>
      <c r="C307" s="344" t="s">
        <v>651</v>
      </c>
      <c r="D307" s="61">
        <v>0</v>
      </c>
      <c r="E307" s="61">
        <v>0</v>
      </c>
      <c r="F307" s="61">
        <v>0</v>
      </c>
      <c r="G307" s="61">
        <v>0</v>
      </c>
      <c r="H307" s="61">
        <v>0</v>
      </c>
      <c r="I307" s="61">
        <v>0</v>
      </c>
      <c r="J307" s="61">
        <v>0</v>
      </c>
      <c r="K307" s="61">
        <v>0</v>
      </c>
      <c r="L307" s="61">
        <v>0</v>
      </c>
      <c r="M307" s="61">
        <v>0</v>
      </c>
      <c r="N307" s="61">
        <v>0</v>
      </c>
      <c r="O307" s="61">
        <v>0</v>
      </c>
      <c r="P307" s="61">
        <v>0</v>
      </c>
      <c r="Q307" s="61">
        <v>0</v>
      </c>
      <c r="R307" s="61">
        <v>0</v>
      </c>
      <c r="S307" s="61">
        <v>0</v>
      </c>
      <c r="T307" s="61">
        <v>0</v>
      </c>
      <c r="U307" s="61">
        <v>0</v>
      </c>
      <c r="V307" s="61">
        <v>0</v>
      </c>
      <c r="W307" s="61">
        <v>0</v>
      </c>
      <c r="X307" s="61">
        <v>0</v>
      </c>
      <c r="Y307" s="61">
        <v>0</v>
      </c>
      <c r="Z307" s="61">
        <v>0</v>
      </c>
      <c r="AA307" s="61">
        <v>0</v>
      </c>
      <c r="AB307" s="61">
        <v>0</v>
      </c>
      <c r="AC307" s="61">
        <v>0</v>
      </c>
      <c r="AD307" s="61">
        <v>0</v>
      </c>
      <c r="AE307" s="61">
        <v>0</v>
      </c>
      <c r="AF307" s="61">
        <v>0</v>
      </c>
      <c r="AG307" s="61">
        <v>0</v>
      </c>
      <c r="AH307" s="61">
        <v>0</v>
      </c>
      <c r="AI307" s="61">
        <v>0</v>
      </c>
      <c r="AJ307" s="61">
        <v>0</v>
      </c>
      <c r="AK307" s="61">
        <v>0</v>
      </c>
      <c r="AL307" s="61">
        <v>0</v>
      </c>
      <c r="AM307" s="61">
        <v>0</v>
      </c>
      <c r="AN307" s="61">
        <v>0</v>
      </c>
      <c r="AO307" s="61">
        <v>0</v>
      </c>
      <c r="AP307" s="61">
        <v>0</v>
      </c>
      <c r="AQ307" s="61">
        <f t="shared" si="4"/>
        <v>0</v>
      </c>
      <c r="AT307" s="33"/>
    </row>
    <row r="308" spans="1:46" ht="33" customHeight="1">
      <c r="A308" s="32">
        <v>1254</v>
      </c>
      <c r="B308" s="343" t="s">
        <v>282</v>
      </c>
      <c r="C308" s="344" t="s">
        <v>651</v>
      </c>
      <c r="D308" s="61">
        <v>0</v>
      </c>
      <c r="E308" s="61">
        <v>0</v>
      </c>
      <c r="F308" s="61">
        <v>0</v>
      </c>
      <c r="G308" s="61">
        <v>0</v>
      </c>
      <c r="H308" s="61">
        <v>0</v>
      </c>
      <c r="I308" s="61">
        <v>0</v>
      </c>
      <c r="J308" s="61">
        <v>0</v>
      </c>
      <c r="K308" s="61">
        <v>0</v>
      </c>
      <c r="L308" s="61">
        <v>0</v>
      </c>
      <c r="M308" s="61">
        <v>0</v>
      </c>
      <c r="N308" s="61">
        <v>0</v>
      </c>
      <c r="O308" s="61">
        <v>0</v>
      </c>
      <c r="P308" s="61">
        <v>0</v>
      </c>
      <c r="Q308" s="61">
        <v>0</v>
      </c>
      <c r="R308" s="61">
        <v>0</v>
      </c>
      <c r="S308" s="61">
        <v>0</v>
      </c>
      <c r="T308" s="61">
        <v>0</v>
      </c>
      <c r="U308" s="61">
        <v>0</v>
      </c>
      <c r="V308" s="61">
        <v>0</v>
      </c>
      <c r="W308" s="61">
        <v>0</v>
      </c>
      <c r="X308" s="61">
        <v>0</v>
      </c>
      <c r="Y308" s="61">
        <v>0</v>
      </c>
      <c r="Z308" s="61">
        <v>0</v>
      </c>
      <c r="AA308" s="61">
        <v>0</v>
      </c>
      <c r="AB308" s="61">
        <v>0</v>
      </c>
      <c r="AC308" s="61">
        <v>0</v>
      </c>
      <c r="AD308" s="61">
        <v>0</v>
      </c>
      <c r="AE308" s="61">
        <v>0</v>
      </c>
      <c r="AF308" s="61">
        <v>0</v>
      </c>
      <c r="AG308" s="61">
        <v>0</v>
      </c>
      <c r="AH308" s="61">
        <v>0</v>
      </c>
      <c r="AI308" s="61">
        <v>0</v>
      </c>
      <c r="AJ308" s="61">
        <v>0</v>
      </c>
      <c r="AK308" s="61">
        <v>0</v>
      </c>
      <c r="AL308" s="61">
        <v>0</v>
      </c>
      <c r="AM308" s="61">
        <v>0</v>
      </c>
      <c r="AN308" s="61">
        <v>0</v>
      </c>
      <c r="AO308" s="61">
        <v>0</v>
      </c>
      <c r="AP308" s="61">
        <v>0</v>
      </c>
      <c r="AQ308" s="61">
        <f t="shared" si="4"/>
        <v>0</v>
      </c>
      <c r="AT308" s="33"/>
    </row>
    <row r="309" spans="1:46" ht="33" customHeight="1">
      <c r="A309" s="32">
        <v>1255</v>
      </c>
      <c r="B309" s="343" t="s">
        <v>283</v>
      </c>
      <c r="C309" s="344" t="s">
        <v>651</v>
      </c>
      <c r="D309" s="61">
        <v>0</v>
      </c>
      <c r="E309" s="61">
        <v>0</v>
      </c>
      <c r="F309" s="61">
        <v>0</v>
      </c>
      <c r="G309" s="61">
        <v>0</v>
      </c>
      <c r="H309" s="61">
        <v>0</v>
      </c>
      <c r="I309" s="61">
        <v>0</v>
      </c>
      <c r="J309" s="61">
        <v>0</v>
      </c>
      <c r="K309" s="61">
        <v>0</v>
      </c>
      <c r="L309" s="61">
        <v>0</v>
      </c>
      <c r="M309" s="61">
        <v>0</v>
      </c>
      <c r="N309" s="61">
        <v>0</v>
      </c>
      <c r="O309" s="61">
        <v>0</v>
      </c>
      <c r="P309" s="61">
        <v>0</v>
      </c>
      <c r="Q309" s="61">
        <v>0</v>
      </c>
      <c r="R309" s="61">
        <v>0</v>
      </c>
      <c r="S309" s="61">
        <v>0</v>
      </c>
      <c r="T309" s="61">
        <v>0</v>
      </c>
      <c r="U309" s="61">
        <v>0</v>
      </c>
      <c r="V309" s="61">
        <v>0</v>
      </c>
      <c r="W309" s="61">
        <v>0</v>
      </c>
      <c r="X309" s="61">
        <v>0</v>
      </c>
      <c r="Y309" s="61">
        <v>0</v>
      </c>
      <c r="Z309" s="61">
        <v>0</v>
      </c>
      <c r="AA309" s="61">
        <v>0</v>
      </c>
      <c r="AB309" s="61">
        <v>0</v>
      </c>
      <c r="AC309" s="61">
        <v>0</v>
      </c>
      <c r="AD309" s="61">
        <v>0</v>
      </c>
      <c r="AE309" s="61">
        <v>0</v>
      </c>
      <c r="AF309" s="61">
        <v>0</v>
      </c>
      <c r="AG309" s="61">
        <v>0</v>
      </c>
      <c r="AH309" s="61">
        <v>0</v>
      </c>
      <c r="AI309" s="61">
        <v>0</v>
      </c>
      <c r="AJ309" s="61">
        <v>0</v>
      </c>
      <c r="AK309" s="61">
        <v>0</v>
      </c>
      <c r="AL309" s="61">
        <v>0</v>
      </c>
      <c r="AM309" s="61">
        <v>0</v>
      </c>
      <c r="AN309" s="61">
        <v>0</v>
      </c>
      <c r="AO309" s="61">
        <v>0</v>
      </c>
      <c r="AP309" s="61">
        <v>0</v>
      </c>
      <c r="AQ309" s="61">
        <f t="shared" si="4"/>
        <v>0</v>
      </c>
      <c r="AT309" s="33"/>
    </row>
    <row r="310" spans="1:46" ht="33" customHeight="1">
      <c r="A310" s="32">
        <v>1256</v>
      </c>
      <c r="B310" s="343" t="s">
        <v>284</v>
      </c>
      <c r="C310" s="344" t="s">
        <v>651</v>
      </c>
      <c r="D310" s="61">
        <v>0</v>
      </c>
      <c r="E310" s="61">
        <v>0</v>
      </c>
      <c r="F310" s="61">
        <v>0</v>
      </c>
      <c r="G310" s="61">
        <v>0</v>
      </c>
      <c r="H310" s="61">
        <v>0</v>
      </c>
      <c r="I310" s="61">
        <v>0</v>
      </c>
      <c r="J310" s="61">
        <v>0</v>
      </c>
      <c r="K310" s="61">
        <v>0</v>
      </c>
      <c r="L310" s="61">
        <v>0</v>
      </c>
      <c r="M310" s="61">
        <v>0</v>
      </c>
      <c r="N310" s="61">
        <v>0</v>
      </c>
      <c r="O310" s="61">
        <v>0</v>
      </c>
      <c r="P310" s="61">
        <v>0</v>
      </c>
      <c r="Q310" s="61">
        <v>0</v>
      </c>
      <c r="R310" s="61">
        <v>0</v>
      </c>
      <c r="S310" s="61">
        <v>0</v>
      </c>
      <c r="T310" s="61">
        <v>0</v>
      </c>
      <c r="U310" s="61">
        <v>0</v>
      </c>
      <c r="V310" s="61">
        <v>0</v>
      </c>
      <c r="W310" s="61">
        <v>0</v>
      </c>
      <c r="X310" s="61">
        <v>0</v>
      </c>
      <c r="Y310" s="61">
        <v>0</v>
      </c>
      <c r="Z310" s="61">
        <v>0</v>
      </c>
      <c r="AA310" s="61">
        <v>0</v>
      </c>
      <c r="AB310" s="61">
        <v>0</v>
      </c>
      <c r="AC310" s="61">
        <v>0</v>
      </c>
      <c r="AD310" s="61">
        <v>0</v>
      </c>
      <c r="AE310" s="61">
        <v>0</v>
      </c>
      <c r="AF310" s="61">
        <v>0</v>
      </c>
      <c r="AG310" s="61">
        <v>0</v>
      </c>
      <c r="AH310" s="61">
        <v>0</v>
      </c>
      <c r="AI310" s="61">
        <v>0</v>
      </c>
      <c r="AJ310" s="61">
        <v>0</v>
      </c>
      <c r="AK310" s="61">
        <v>0</v>
      </c>
      <c r="AL310" s="61">
        <v>0</v>
      </c>
      <c r="AM310" s="61">
        <v>0</v>
      </c>
      <c r="AN310" s="61">
        <v>0</v>
      </c>
      <c r="AO310" s="61">
        <v>0</v>
      </c>
      <c r="AP310" s="61">
        <v>0</v>
      </c>
      <c r="AQ310" s="61">
        <f t="shared" si="4"/>
        <v>0</v>
      </c>
      <c r="AT310" s="33"/>
    </row>
    <row r="311" spans="1:46" ht="33" customHeight="1">
      <c r="A311" s="32">
        <v>1257</v>
      </c>
      <c r="B311" s="343" t="s">
        <v>285</v>
      </c>
      <c r="C311" s="344" t="s">
        <v>651</v>
      </c>
      <c r="D311" s="61">
        <v>0</v>
      </c>
      <c r="E311" s="61">
        <v>0</v>
      </c>
      <c r="F311" s="61">
        <v>0</v>
      </c>
      <c r="G311" s="61">
        <v>0</v>
      </c>
      <c r="H311" s="61">
        <v>0</v>
      </c>
      <c r="I311" s="61">
        <v>0</v>
      </c>
      <c r="J311" s="61">
        <v>0</v>
      </c>
      <c r="K311" s="61">
        <v>0</v>
      </c>
      <c r="L311" s="61">
        <v>0</v>
      </c>
      <c r="M311" s="61">
        <v>0</v>
      </c>
      <c r="N311" s="61">
        <v>0</v>
      </c>
      <c r="O311" s="61">
        <v>0</v>
      </c>
      <c r="P311" s="61">
        <v>0</v>
      </c>
      <c r="Q311" s="61">
        <v>0</v>
      </c>
      <c r="R311" s="61">
        <v>0</v>
      </c>
      <c r="S311" s="61">
        <v>0</v>
      </c>
      <c r="T311" s="61">
        <v>0</v>
      </c>
      <c r="U311" s="61">
        <v>0</v>
      </c>
      <c r="V311" s="61">
        <v>0</v>
      </c>
      <c r="W311" s="61">
        <v>0</v>
      </c>
      <c r="X311" s="61">
        <v>0</v>
      </c>
      <c r="Y311" s="61">
        <v>0</v>
      </c>
      <c r="Z311" s="61">
        <v>0</v>
      </c>
      <c r="AA311" s="61">
        <v>0</v>
      </c>
      <c r="AB311" s="61">
        <v>0</v>
      </c>
      <c r="AC311" s="61">
        <v>0</v>
      </c>
      <c r="AD311" s="61">
        <v>0</v>
      </c>
      <c r="AE311" s="61">
        <v>0</v>
      </c>
      <c r="AF311" s="61">
        <v>0</v>
      </c>
      <c r="AG311" s="61">
        <v>0</v>
      </c>
      <c r="AH311" s="61">
        <v>0</v>
      </c>
      <c r="AI311" s="61">
        <v>0</v>
      </c>
      <c r="AJ311" s="61">
        <v>0</v>
      </c>
      <c r="AK311" s="61">
        <v>0</v>
      </c>
      <c r="AL311" s="61">
        <v>0</v>
      </c>
      <c r="AM311" s="61">
        <v>0</v>
      </c>
      <c r="AN311" s="61">
        <v>0</v>
      </c>
      <c r="AO311" s="61">
        <v>0</v>
      </c>
      <c r="AP311" s="61">
        <v>0</v>
      </c>
      <c r="AQ311" s="61">
        <f t="shared" si="4"/>
        <v>0</v>
      </c>
      <c r="AT311" s="33"/>
    </row>
    <row r="312" spans="1:46" ht="33" customHeight="1">
      <c r="A312" s="32">
        <v>1258</v>
      </c>
      <c r="B312" s="343" t="s">
        <v>286</v>
      </c>
      <c r="C312" s="344" t="s">
        <v>651</v>
      </c>
      <c r="D312" s="61">
        <v>0</v>
      </c>
      <c r="E312" s="61">
        <v>0</v>
      </c>
      <c r="F312" s="61">
        <v>0</v>
      </c>
      <c r="G312" s="61">
        <v>0</v>
      </c>
      <c r="H312" s="61">
        <v>0</v>
      </c>
      <c r="I312" s="61">
        <v>0</v>
      </c>
      <c r="J312" s="61">
        <v>0</v>
      </c>
      <c r="K312" s="61">
        <v>0</v>
      </c>
      <c r="L312" s="61">
        <v>0</v>
      </c>
      <c r="M312" s="61">
        <v>0</v>
      </c>
      <c r="N312" s="61">
        <v>0</v>
      </c>
      <c r="O312" s="61">
        <v>0</v>
      </c>
      <c r="P312" s="61">
        <v>0</v>
      </c>
      <c r="Q312" s="61">
        <v>0</v>
      </c>
      <c r="R312" s="61">
        <v>0</v>
      </c>
      <c r="S312" s="61">
        <v>0</v>
      </c>
      <c r="T312" s="61">
        <v>0</v>
      </c>
      <c r="U312" s="61">
        <v>0</v>
      </c>
      <c r="V312" s="61">
        <v>0</v>
      </c>
      <c r="W312" s="61">
        <v>0</v>
      </c>
      <c r="X312" s="61">
        <v>0</v>
      </c>
      <c r="Y312" s="61">
        <v>0</v>
      </c>
      <c r="Z312" s="61">
        <v>0</v>
      </c>
      <c r="AA312" s="61">
        <v>0</v>
      </c>
      <c r="AB312" s="61">
        <v>0</v>
      </c>
      <c r="AC312" s="61">
        <v>0</v>
      </c>
      <c r="AD312" s="61">
        <v>0</v>
      </c>
      <c r="AE312" s="61">
        <v>0</v>
      </c>
      <c r="AF312" s="61">
        <v>0</v>
      </c>
      <c r="AG312" s="61">
        <v>0</v>
      </c>
      <c r="AH312" s="61">
        <v>0</v>
      </c>
      <c r="AI312" s="61">
        <v>0</v>
      </c>
      <c r="AJ312" s="61">
        <v>0</v>
      </c>
      <c r="AK312" s="61">
        <v>0</v>
      </c>
      <c r="AL312" s="61">
        <v>0</v>
      </c>
      <c r="AM312" s="61">
        <v>0</v>
      </c>
      <c r="AN312" s="61">
        <v>0</v>
      </c>
      <c r="AO312" s="61">
        <v>0</v>
      </c>
      <c r="AP312" s="61">
        <v>0</v>
      </c>
      <c r="AQ312" s="61">
        <f t="shared" si="4"/>
        <v>0</v>
      </c>
      <c r="AT312" s="33"/>
    </row>
    <row r="313" spans="1:46" ht="33" customHeight="1">
      <c r="A313" s="32">
        <v>1259</v>
      </c>
      <c r="B313" s="343" t="s">
        <v>287</v>
      </c>
      <c r="C313" s="344" t="s">
        <v>651</v>
      </c>
      <c r="D313" s="61">
        <v>0</v>
      </c>
      <c r="E313" s="61">
        <v>0</v>
      </c>
      <c r="F313" s="61">
        <v>0</v>
      </c>
      <c r="G313" s="61">
        <v>0</v>
      </c>
      <c r="H313" s="61">
        <v>0</v>
      </c>
      <c r="I313" s="61">
        <v>0</v>
      </c>
      <c r="J313" s="61">
        <v>0</v>
      </c>
      <c r="K313" s="61">
        <v>0</v>
      </c>
      <c r="L313" s="61">
        <v>0</v>
      </c>
      <c r="M313" s="61">
        <v>0</v>
      </c>
      <c r="N313" s="61">
        <v>0</v>
      </c>
      <c r="O313" s="61">
        <v>0</v>
      </c>
      <c r="P313" s="61">
        <v>0</v>
      </c>
      <c r="Q313" s="61">
        <v>0</v>
      </c>
      <c r="R313" s="61">
        <v>0</v>
      </c>
      <c r="S313" s="61">
        <v>0</v>
      </c>
      <c r="T313" s="61">
        <v>0</v>
      </c>
      <c r="U313" s="61">
        <v>0</v>
      </c>
      <c r="V313" s="61">
        <v>0</v>
      </c>
      <c r="W313" s="61">
        <v>0</v>
      </c>
      <c r="X313" s="61">
        <v>0</v>
      </c>
      <c r="Y313" s="61">
        <v>0</v>
      </c>
      <c r="Z313" s="61">
        <v>0</v>
      </c>
      <c r="AA313" s="61">
        <v>0</v>
      </c>
      <c r="AB313" s="61">
        <v>0</v>
      </c>
      <c r="AC313" s="61">
        <v>0</v>
      </c>
      <c r="AD313" s="61">
        <v>0</v>
      </c>
      <c r="AE313" s="61">
        <v>0</v>
      </c>
      <c r="AF313" s="61">
        <v>0</v>
      </c>
      <c r="AG313" s="61">
        <v>0</v>
      </c>
      <c r="AH313" s="61">
        <v>0</v>
      </c>
      <c r="AI313" s="61">
        <v>0</v>
      </c>
      <c r="AJ313" s="61">
        <v>0</v>
      </c>
      <c r="AK313" s="61">
        <v>0</v>
      </c>
      <c r="AL313" s="61">
        <v>0</v>
      </c>
      <c r="AM313" s="61">
        <v>0</v>
      </c>
      <c r="AN313" s="61">
        <v>0</v>
      </c>
      <c r="AO313" s="61">
        <v>0</v>
      </c>
      <c r="AP313" s="61">
        <v>0</v>
      </c>
      <c r="AQ313" s="61">
        <f t="shared" si="4"/>
        <v>0</v>
      </c>
      <c r="AT313" s="33"/>
    </row>
    <row r="314" spans="1:46" ht="33" customHeight="1">
      <c r="A314" s="32">
        <v>1260</v>
      </c>
      <c r="B314" s="343" t="s">
        <v>288</v>
      </c>
      <c r="C314" s="344" t="s">
        <v>651</v>
      </c>
      <c r="D314" s="61">
        <v>0</v>
      </c>
      <c r="E314" s="61">
        <v>0</v>
      </c>
      <c r="F314" s="61">
        <v>0</v>
      </c>
      <c r="G314" s="61">
        <v>21851.22</v>
      </c>
      <c r="H314" s="61">
        <v>0</v>
      </c>
      <c r="I314" s="61">
        <v>0</v>
      </c>
      <c r="J314" s="61">
        <v>0</v>
      </c>
      <c r="K314" s="61">
        <v>0</v>
      </c>
      <c r="L314" s="61">
        <v>0</v>
      </c>
      <c r="M314" s="61">
        <v>0</v>
      </c>
      <c r="N314" s="61">
        <v>0</v>
      </c>
      <c r="O314" s="61">
        <v>0</v>
      </c>
      <c r="P314" s="61">
        <v>0</v>
      </c>
      <c r="Q314" s="61">
        <v>0</v>
      </c>
      <c r="R314" s="61">
        <v>0</v>
      </c>
      <c r="S314" s="61">
        <v>0</v>
      </c>
      <c r="T314" s="61">
        <v>0</v>
      </c>
      <c r="U314" s="61">
        <v>0</v>
      </c>
      <c r="V314" s="61">
        <v>0</v>
      </c>
      <c r="W314" s="61">
        <v>0</v>
      </c>
      <c r="X314" s="61">
        <v>0</v>
      </c>
      <c r="Y314" s="61">
        <v>0</v>
      </c>
      <c r="Z314" s="61">
        <v>0</v>
      </c>
      <c r="AA314" s="61">
        <v>0</v>
      </c>
      <c r="AB314" s="61">
        <v>0</v>
      </c>
      <c r="AC314" s="61">
        <v>0</v>
      </c>
      <c r="AD314" s="61">
        <v>0</v>
      </c>
      <c r="AE314" s="61">
        <v>0</v>
      </c>
      <c r="AF314" s="61">
        <v>0</v>
      </c>
      <c r="AG314" s="61">
        <v>0</v>
      </c>
      <c r="AH314" s="61">
        <v>0</v>
      </c>
      <c r="AI314" s="61">
        <v>0</v>
      </c>
      <c r="AJ314" s="61">
        <v>0</v>
      </c>
      <c r="AK314" s="61">
        <v>0</v>
      </c>
      <c r="AL314" s="61">
        <v>0</v>
      </c>
      <c r="AM314" s="61">
        <v>0</v>
      </c>
      <c r="AN314" s="61">
        <v>0</v>
      </c>
      <c r="AO314" s="61">
        <v>0</v>
      </c>
      <c r="AP314" s="61">
        <v>0</v>
      </c>
      <c r="AQ314" s="61">
        <f t="shared" si="4"/>
        <v>21851.22</v>
      </c>
      <c r="AT314" s="33"/>
    </row>
    <row r="315" spans="1:46" ht="33" customHeight="1">
      <c r="A315" s="32">
        <v>1261</v>
      </c>
      <c r="B315" s="343" t="s">
        <v>289</v>
      </c>
      <c r="C315" s="344" t="s">
        <v>651</v>
      </c>
      <c r="D315" s="61">
        <v>0</v>
      </c>
      <c r="E315" s="61">
        <v>0</v>
      </c>
      <c r="F315" s="61">
        <v>0</v>
      </c>
      <c r="G315" s="61">
        <v>0</v>
      </c>
      <c r="H315" s="61">
        <v>0</v>
      </c>
      <c r="I315" s="61">
        <v>0</v>
      </c>
      <c r="J315" s="61">
        <v>0</v>
      </c>
      <c r="K315" s="61">
        <v>0</v>
      </c>
      <c r="L315" s="61">
        <v>0</v>
      </c>
      <c r="M315" s="61">
        <v>0</v>
      </c>
      <c r="N315" s="61">
        <v>0</v>
      </c>
      <c r="O315" s="61">
        <v>0</v>
      </c>
      <c r="P315" s="61">
        <v>0</v>
      </c>
      <c r="Q315" s="61">
        <v>0</v>
      </c>
      <c r="R315" s="61">
        <v>0</v>
      </c>
      <c r="S315" s="61">
        <v>0</v>
      </c>
      <c r="T315" s="61">
        <v>0</v>
      </c>
      <c r="U315" s="61">
        <v>0</v>
      </c>
      <c r="V315" s="61">
        <v>0</v>
      </c>
      <c r="W315" s="61">
        <v>0</v>
      </c>
      <c r="X315" s="61">
        <v>0</v>
      </c>
      <c r="Y315" s="61">
        <v>0</v>
      </c>
      <c r="Z315" s="61">
        <v>0</v>
      </c>
      <c r="AA315" s="61">
        <v>0</v>
      </c>
      <c r="AB315" s="61">
        <v>0</v>
      </c>
      <c r="AC315" s="61">
        <v>0</v>
      </c>
      <c r="AD315" s="61">
        <v>0</v>
      </c>
      <c r="AE315" s="61">
        <v>0</v>
      </c>
      <c r="AF315" s="61">
        <v>0</v>
      </c>
      <c r="AG315" s="61">
        <v>0</v>
      </c>
      <c r="AH315" s="61">
        <v>0</v>
      </c>
      <c r="AI315" s="61">
        <v>0</v>
      </c>
      <c r="AJ315" s="61">
        <v>0</v>
      </c>
      <c r="AK315" s="61">
        <v>0</v>
      </c>
      <c r="AL315" s="61">
        <v>0</v>
      </c>
      <c r="AM315" s="61">
        <v>0</v>
      </c>
      <c r="AN315" s="61">
        <v>0</v>
      </c>
      <c r="AO315" s="61">
        <v>0</v>
      </c>
      <c r="AP315" s="61">
        <v>0</v>
      </c>
      <c r="AQ315" s="61">
        <f t="shared" si="4"/>
        <v>0</v>
      </c>
      <c r="AT315" s="33"/>
    </row>
    <row r="316" spans="1:46" ht="33" customHeight="1">
      <c r="A316" s="32">
        <v>1262</v>
      </c>
      <c r="B316" s="343" t="s">
        <v>290</v>
      </c>
      <c r="C316" s="344" t="s">
        <v>651</v>
      </c>
      <c r="D316" s="61">
        <v>0</v>
      </c>
      <c r="E316" s="61">
        <v>0</v>
      </c>
      <c r="F316" s="61">
        <v>0</v>
      </c>
      <c r="G316" s="61">
        <v>0</v>
      </c>
      <c r="H316" s="61">
        <v>0</v>
      </c>
      <c r="I316" s="61">
        <v>0</v>
      </c>
      <c r="J316" s="61">
        <v>0</v>
      </c>
      <c r="K316" s="61">
        <v>0</v>
      </c>
      <c r="L316" s="61">
        <v>0</v>
      </c>
      <c r="M316" s="61">
        <v>0</v>
      </c>
      <c r="N316" s="61">
        <v>0</v>
      </c>
      <c r="O316" s="61">
        <v>0</v>
      </c>
      <c r="P316" s="61">
        <v>0</v>
      </c>
      <c r="Q316" s="61">
        <v>0</v>
      </c>
      <c r="R316" s="61">
        <v>0</v>
      </c>
      <c r="S316" s="61">
        <v>0</v>
      </c>
      <c r="T316" s="61">
        <v>0</v>
      </c>
      <c r="U316" s="61">
        <v>0</v>
      </c>
      <c r="V316" s="61">
        <v>0</v>
      </c>
      <c r="W316" s="61">
        <v>0</v>
      </c>
      <c r="X316" s="61">
        <v>0</v>
      </c>
      <c r="Y316" s="61">
        <v>0</v>
      </c>
      <c r="Z316" s="61">
        <v>0</v>
      </c>
      <c r="AA316" s="61">
        <v>0</v>
      </c>
      <c r="AB316" s="61">
        <v>0</v>
      </c>
      <c r="AC316" s="61">
        <v>0</v>
      </c>
      <c r="AD316" s="61">
        <v>0</v>
      </c>
      <c r="AE316" s="61">
        <v>0</v>
      </c>
      <c r="AF316" s="61">
        <v>0</v>
      </c>
      <c r="AG316" s="61">
        <v>0</v>
      </c>
      <c r="AH316" s="61">
        <v>0</v>
      </c>
      <c r="AI316" s="61">
        <v>0</v>
      </c>
      <c r="AJ316" s="61">
        <v>0</v>
      </c>
      <c r="AK316" s="61">
        <v>0</v>
      </c>
      <c r="AL316" s="61">
        <v>0</v>
      </c>
      <c r="AM316" s="61">
        <v>0</v>
      </c>
      <c r="AN316" s="61">
        <v>0</v>
      </c>
      <c r="AO316" s="61">
        <v>0</v>
      </c>
      <c r="AP316" s="61">
        <v>0</v>
      </c>
      <c r="AQ316" s="61">
        <f t="shared" si="4"/>
        <v>0</v>
      </c>
      <c r="AT316" s="33"/>
    </row>
    <row r="317" spans="1:46" ht="33" customHeight="1">
      <c r="A317" s="32">
        <v>1263</v>
      </c>
      <c r="B317" s="343" t="s">
        <v>291</v>
      </c>
      <c r="C317" s="344" t="s">
        <v>651</v>
      </c>
      <c r="D317" s="61">
        <v>0</v>
      </c>
      <c r="E317" s="61">
        <v>0</v>
      </c>
      <c r="F317" s="61">
        <v>0</v>
      </c>
      <c r="G317" s="61">
        <v>0</v>
      </c>
      <c r="H317" s="61">
        <v>0</v>
      </c>
      <c r="I317" s="61">
        <v>0</v>
      </c>
      <c r="J317" s="61">
        <v>0</v>
      </c>
      <c r="K317" s="61">
        <v>0</v>
      </c>
      <c r="L317" s="61">
        <v>0</v>
      </c>
      <c r="M317" s="61">
        <v>0</v>
      </c>
      <c r="N317" s="61">
        <v>0</v>
      </c>
      <c r="O317" s="61">
        <v>0</v>
      </c>
      <c r="P317" s="61">
        <v>0</v>
      </c>
      <c r="Q317" s="61">
        <v>0</v>
      </c>
      <c r="R317" s="61">
        <v>0</v>
      </c>
      <c r="S317" s="61">
        <v>0</v>
      </c>
      <c r="T317" s="61">
        <v>0</v>
      </c>
      <c r="U317" s="61">
        <v>0</v>
      </c>
      <c r="V317" s="61">
        <v>0</v>
      </c>
      <c r="W317" s="61">
        <v>0</v>
      </c>
      <c r="X317" s="61">
        <v>0</v>
      </c>
      <c r="Y317" s="61">
        <v>0</v>
      </c>
      <c r="Z317" s="61">
        <v>0</v>
      </c>
      <c r="AA317" s="61">
        <v>0</v>
      </c>
      <c r="AB317" s="61">
        <v>0</v>
      </c>
      <c r="AC317" s="61">
        <v>0</v>
      </c>
      <c r="AD317" s="61">
        <v>0</v>
      </c>
      <c r="AE317" s="61">
        <v>0</v>
      </c>
      <c r="AF317" s="61">
        <v>0</v>
      </c>
      <c r="AG317" s="61">
        <v>0</v>
      </c>
      <c r="AH317" s="61">
        <v>0</v>
      </c>
      <c r="AI317" s="61">
        <v>0</v>
      </c>
      <c r="AJ317" s="61">
        <v>0</v>
      </c>
      <c r="AK317" s="61">
        <v>0</v>
      </c>
      <c r="AL317" s="61">
        <v>0</v>
      </c>
      <c r="AM317" s="61">
        <v>0</v>
      </c>
      <c r="AN317" s="61">
        <v>0</v>
      </c>
      <c r="AO317" s="61">
        <v>0</v>
      </c>
      <c r="AP317" s="61">
        <v>0</v>
      </c>
      <c r="AQ317" s="61">
        <f t="shared" si="4"/>
        <v>0</v>
      </c>
      <c r="AT317" s="33"/>
    </row>
    <row r="318" spans="1:46" ht="33" customHeight="1">
      <c r="A318" s="32">
        <v>1264</v>
      </c>
      <c r="B318" s="343" t="s">
        <v>292</v>
      </c>
      <c r="C318" s="344" t="s">
        <v>651</v>
      </c>
      <c r="D318" s="61">
        <v>0</v>
      </c>
      <c r="E318" s="61">
        <v>0</v>
      </c>
      <c r="F318" s="61">
        <v>0</v>
      </c>
      <c r="G318" s="61">
        <v>0</v>
      </c>
      <c r="H318" s="61">
        <v>0</v>
      </c>
      <c r="I318" s="61">
        <v>0</v>
      </c>
      <c r="J318" s="61">
        <v>0</v>
      </c>
      <c r="K318" s="61">
        <v>0</v>
      </c>
      <c r="L318" s="61">
        <v>0</v>
      </c>
      <c r="M318" s="61">
        <v>0</v>
      </c>
      <c r="N318" s="61">
        <v>0</v>
      </c>
      <c r="O318" s="61">
        <v>0</v>
      </c>
      <c r="P318" s="61">
        <v>0</v>
      </c>
      <c r="Q318" s="61">
        <v>0</v>
      </c>
      <c r="R318" s="61">
        <v>0</v>
      </c>
      <c r="S318" s="61">
        <v>0</v>
      </c>
      <c r="T318" s="61">
        <v>0</v>
      </c>
      <c r="U318" s="61">
        <v>0</v>
      </c>
      <c r="V318" s="61">
        <v>0</v>
      </c>
      <c r="W318" s="61">
        <v>0</v>
      </c>
      <c r="X318" s="61">
        <v>0</v>
      </c>
      <c r="Y318" s="61">
        <v>0</v>
      </c>
      <c r="Z318" s="61">
        <v>0</v>
      </c>
      <c r="AA318" s="61">
        <v>0</v>
      </c>
      <c r="AB318" s="61">
        <v>0</v>
      </c>
      <c r="AC318" s="61">
        <v>0</v>
      </c>
      <c r="AD318" s="61">
        <v>0</v>
      </c>
      <c r="AE318" s="61">
        <v>0</v>
      </c>
      <c r="AF318" s="61">
        <v>0</v>
      </c>
      <c r="AG318" s="61">
        <v>0</v>
      </c>
      <c r="AH318" s="61">
        <v>0</v>
      </c>
      <c r="AI318" s="61">
        <v>0</v>
      </c>
      <c r="AJ318" s="61">
        <v>0</v>
      </c>
      <c r="AK318" s="61">
        <v>0</v>
      </c>
      <c r="AL318" s="61">
        <v>0</v>
      </c>
      <c r="AM318" s="61">
        <v>0</v>
      </c>
      <c r="AN318" s="61">
        <v>0</v>
      </c>
      <c r="AO318" s="61">
        <v>0</v>
      </c>
      <c r="AP318" s="61">
        <v>0</v>
      </c>
      <c r="AQ318" s="61">
        <f t="shared" si="4"/>
        <v>0</v>
      </c>
      <c r="AT318" s="33"/>
    </row>
    <row r="319" spans="1:46" ht="33" customHeight="1">
      <c r="A319" s="32">
        <v>1265</v>
      </c>
      <c r="B319" s="343" t="s">
        <v>293</v>
      </c>
      <c r="C319" s="344" t="s">
        <v>651</v>
      </c>
      <c r="D319" s="61">
        <v>0</v>
      </c>
      <c r="E319" s="61">
        <v>0</v>
      </c>
      <c r="F319" s="61">
        <v>0</v>
      </c>
      <c r="G319" s="61">
        <v>0</v>
      </c>
      <c r="H319" s="61">
        <v>0</v>
      </c>
      <c r="I319" s="61">
        <v>0</v>
      </c>
      <c r="J319" s="61">
        <v>0</v>
      </c>
      <c r="K319" s="61">
        <v>0</v>
      </c>
      <c r="L319" s="61">
        <v>0</v>
      </c>
      <c r="M319" s="61">
        <v>0</v>
      </c>
      <c r="N319" s="61">
        <v>0</v>
      </c>
      <c r="O319" s="61">
        <v>0</v>
      </c>
      <c r="P319" s="61">
        <v>0</v>
      </c>
      <c r="Q319" s="61">
        <v>0</v>
      </c>
      <c r="R319" s="61">
        <v>0</v>
      </c>
      <c r="S319" s="61">
        <v>0</v>
      </c>
      <c r="T319" s="61">
        <v>0</v>
      </c>
      <c r="U319" s="61">
        <v>0</v>
      </c>
      <c r="V319" s="61">
        <v>0</v>
      </c>
      <c r="W319" s="61">
        <v>0</v>
      </c>
      <c r="X319" s="61">
        <v>0</v>
      </c>
      <c r="Y319" s="61">
        <v>0</v>
      </c>
      <c r="Z319" s="61">
        <v>0</v>
      </c>
      <c r="AA319" s="61">
        <v>0</v>
      </c>
      <c r="AB319" s="61">
        <v>0</v>
      </c>
      <c r="AC319" s="61">
        <v>0</v>
      </c>
      <c r="AD319" s="61">
        <v>0</v>
      </c>
      <c r="AE319" s="61">
        <v>0</v>
      </c>
      <c r="AF319" s="61">
        <v>0</v>
      </c>
      <c r="AG319" s="61">
        <v>0</v>
      </c>
      <c r="AH319" s="61">
        <v>0</v>
      </c>
      <c r="AI319" s="61">
        <v>0</v>
      </c>
      <c r="AJ319" s="61">
        <v>0</v>
      </c>
      <c r="AK319" s="61">
        <v>0</v>
      </c>
      <c r="AL319" s="61">
        <v>0</v>
      </c>
      <c r="AM319" s="61">
        <v>0</v>
      </c>
      <c r="AN319" s="61">
        <v>0</v>
      </c>
      <c r="AO319" s="61">
        <v>0</v>
      </c>
      <c r="AP319" s="61">
        <v>0</v>
      </c>
      <c r="AQ319" s="61">
        <f t="shared" si="4"/>
        <v>0</v>
      </c>
      <c r="AT319" s="33"/>
    </row>
    <row r="320" spans="1:46" ht="33" customHeight="1">
      <c r="A320" s="32">
        <v>1266</v>
      </c>
      <c r="B320" s="343" t="s">
        <v>294</v>
      </c>
      <c r="C320" s="344" t="s">
        <v>651</v>
      </c>
      <c r="D320" s="61">
        <v>0</v>
      </c>
      <c r="E320" s="61">
        <v>0</v>
      </c>
      <c r="F320" s="61">
        <v>0</v>
      </c>
      <c r="G320" s="61">
        <v>0</v>
      </c>
      <c r="H320" s="61">
        <v>0</v>
      </c>
      <c r="I320" s="61">
        <v>0</v>
      </c>
      <c r="J320" s="61">
        <v>0</v>
      </c>
      <c r="K320" s="61">
        <v>0</v>
      </c>
      <c r="L320" s="61">
        <v>0</v>
      </c>
      <c r="M320" s="61">
        <v>0</v>
      </c>
      <c r="N320" s="61">
        <v>0</v>
      </c>
      <c r="O320" s="61">
        <v>0</v>
      </c>
      <c r="P320" s="61">
        <v>0</v>
      </c>
      <c r="Q320" s="61">
        <v>0</v>
      </c>
      <c r="R320" s="61">
        <v>0</v>
      </c>
      <c r="S320" s="61">
        <v>0</v>
      </c>
      <c r="T320" s="61">
        <v>0</v>
      </c>
      <c r="U320" s="61">
        <v>0</v>
      </c>
      <c r="V320" s="61">
        <v>0</v>
      </c>
      <c r="W320" s="61">
        <v>0</v>
      </c>
      <c r="X320" s="61">
        <v>0</v>
      </c>
      <c r="Y320" s="61">
        <v>0</v>
      </c>
      <c r="Z320" s="61">
        <v>0</v>
      </c>
      <c r="AA320" s="61">
        <v>0</v>
      </c>
      <c r="AB320" s="61">
        <v>0</v>
      </c>
      <c r="AC320" s="61">
        <v>0</v>
      </c>
      <c r="AD320" s="61">
        <v>0</v>
      </c>
      <c r="AE320" s="61">
        <v>0</v>
      </c>
      <c r="AF320" s="61">
        <v>0</v>
      </c>
      <c r="AG320" s="61">
        <v>0</v>
      </c>
      <c r="AH320" s="61">
        <v>0</v>
      </c>
      <c r="AI320" s="61">
        <v>0</v>
      </c>
      <c r="AJ320" s="61">
        <v>0</v>
      </c>
      <c r="AK320" s="61">
        <v>0</v>
      </c>
      <c r="AL320" s="61">
        <v>0</v>
      </c>
      <c r="AM320" s="61">
        <v>0</v>
      </c>
      <c r="AN320" s="61">
        <v>0</v>
      </c>
      <c r="AO320" s="61">
        <v>0</v>
      </c>
      <c r="AP320" s="61">
        <v>0</v>
      </c>
      <c r="AQ320" s="61">
        <f t="shared" si="4"/>
        <v>0</v>
      </c>
      <c r="AT320" s="33"/>
    </row>
    <row r="321" spans="1:46" ht="33" customHeight="1">
      <c r="A321" s="32">
        <v>1267</v>
      </c>
      <c r="B321" s="343" t="s">
        <v>295</v>
      </c>
      <c r="C321" s="344" t="s">
        <v>651</v>
      </c>
      <c r="D321" s="61">
        <v>0</v>
      </c>
      <c r="E321" s="61">
        <v>0</v>
      </c>
      <c r="F321" s="61">
        <v>0</v>
      </c>
      <c r="G321" s="61">
        <v>0</v>
      </c>
      <c r="H321" s="61">
        <v>0</v>
      </c>
      <c r="I321" s="61">
        <v>0</v>
      </c>
      <c r="J321" s="61">
        <v>0</v>
      </c>
      <c r="K321" s="61">
        <v>0</v>
      </c>
      <c r="L321" s="61">
        <v>0</v>
      </c>
      <c r="M321" s="61">
        <v>0</v>
      </c>
      <c r="N321" s="61">
        <v>0</v>
      </c>
      <c r="O321" s="61">
        <v>0</v>
      </c>
      <c r="P321" s="61">
        <v>0</v>
      </c>
      <c r="Q321" s="61">
        <v>0</v>
      </c>
      <c r="R321" s="61">
        <v>0</v>
      </c>
      <c r="S321" s="61">
        <v>0</v>
      </c>
      <c r="T321" s="61">
        <v>0</v>
      </c>
      <c r="U321" s="61">
        <v>0</v>
      </c>
      <c r="V321" s="61">
        <v>0</v>
      </c>
      <c r="W321" s="61">
        <v>0</v>
      </c>
      <c r="X321" s="61">
        <v>0</v>
      </c>
      <c r="Y321" s="61">
        <v>0</v>
      </c>
      <c r="Z321" s="61">
        <v>0</v>
      </c>
      <c r="AA321" s="61">
        <v>0</v>
      </c>
      <c r="AB321" s="61">
        <v>0</v>
      </c>
      <c r="AC321" s="61">
        <v>0</v>
      </c>
      <c r="AD321" s="61">
        <v>0</v>
      </c>
      <c r="AE321" s="61">
        <v>0</v>
      </c>
      <c r="AF321" s="61">
        <v>0</v>
      </c>
      <c r="AG321" s="61">
        <v>0</v>
      </c>
      <c r="AH321" s="61">
        <v>0</v>
      </c>
      <c r="AI321" s="61">
        <v>0</v>
      </c>
      <c r="AJ321" s="61">
        <v>0</v>
      </c>
      <c r="AK321" s="61">
        <v>0</v>
      </c>
      <c r="AL321" s="61">
        <v>0</v>
      </c>
      <c r="AM321" s="61">
        <v>0</v>
      </c>
      <c r="AN321" s="61">
        <v>0</v>
      </c>
      <c r="AO321" s="61">
        <v>0</v>
      </c>
      <c r="AP321" s="61">
        <v>0</v>
      </c>
      <c r="AQ321" s="61">
        <f t="shared" si="4"/>
        <v>0</v>
      </c>
      <c r="AT321" s="33"/>
    </row>
    <row r="322" spans="1:46" ht="33" customHeight="1">
      <c r="A322" s="32">
        <v>1268</v>
      </c>
      <c r="B322" s="343" t="s">
        <v>296</v>
      </c>
      <c r="C322" s="344" t="s">
        <v>651</v>
      </c>
      <c r="D322" s="61">
        <v>0</v>
      </c>
      <c r="E322" s="61">
        <v>0</v>
      </c>
      <c r="F322" s="61">
        <v>0</v>
      </c>
      <c r="G322" s="61">
        <v>0</v>
      </c>
      <c r="H322" s="61">
        <v>0</v>
      </c>
      <c r="I322" s="61">
        <v>0</v>
      </c>
      <c r="J322" s="61">
        <v>0</v>
      </c>
      <c r="K322" s="61">
        <v>0</v>
      </c>
      <c r="L322" s="61">
        <v>0</v>
      </c>
      <c r="M322" s="61">
        <v>0</v>
      </c>
      <c r="N322" s="61">
        <v>0</v>
      </c>
      <c r="O322" s="61">
        <v>0</v>
      </c>
      <c r="P322" s="61">
        <v>0</v>
      </c>
      <c r="Q322" s="61">
        <v>0</v>
      </c>
      <c r="R322" s="61">
        <v>0</v>
      </c>
      <c r="S322" s="61">
        <v>0</v>
      </c>
      <c r="T322" s="61">
        <v>0</v>
      </c>
      <c r="U322" s="61">
        <v>0</v>
      </c>
      <c r="V322" s="61">
        <v>0</v>
      </c>
      <c r="W322" s="61">
        <v>0</v>
      </c>
      <c r="X322" s="61">
        <v>0</v>
      </c>
      <c r="Y322" s="61">
        <v>0</v>
      </c>
      <c r="Z322" s="61">
        <v>0</v>
      </c>
      <c r="AA322" s="61">
        <v>0</v>
      </c>
      <c r="AB322" s="61">
        <v>0</v>
      </c>
      <c r="AC322" s="61">
        <v>0</v>
      </c>
      <c r="AD322" s="61">
        <v>0</v>
      </c>
      <c r="AE322" s="61">
        <v>0</v>
      </c>
      <c r="AF322" s="61">
        <v>0</v>
      </c>
      <c r="AG322" s="61">
        <v>0</v>
      </c>
      <c r="AH322" s="61">
        <v>0</v>
      </c>
      <c r="AI322" s="61">
        <v>0</v>
      </c>
      <c r="AJ322" s="61">
        <v>0</v>
      </c>
      <c r="AK322" s="61">
        <v>0</v>
      </c>
      <c r="AL322" s="61">
        <v>0</v>
      </c>
      <c r="AM322" s="61">
        <v>0</v>
      </c>
      <c r="AN322" s="61">
        <v>0</v>
      </c>
      <c r="AO322" s="61">
        <v>0</v>
      </c>
      <c r="AP322" s="61">
        <v>0</v>
      </c>
      <c r="AQ322" s="61">
        <f t="shared" si="4"/>
        <v>0</v>
      </c>
      <c r="AT322" s="33"/>
    </row>
    <row r="323" spans="1:46" ht="33" customHeight="1">
      <c r="A323" s="32">
        <v>1269</v>
      </c>
      <c r="B323" s="343" t="s">
        <v>297</v>
      </c>
      <c r="C323" s="344" t="s">
        <v>651</v>
      </c>
      <c r="D323" s="61">
        <v>0</v>
      </c>
      <c r="E323" s="61">
        <v>0</v>
      </c>
      <c r="F323" s="61">
        <v>0</v>
      </c>
      <c r="G323" s="61">
        <v>0</v>
      </c>
      <c r="H323" s="61">
        <v>0</v>
      </c>
      <c r="I323" s="61">
        <v>0</v>
      </c>
      <c r="J323" s="61">
        <v>0</v>
      </c>
      <c r="K323" s="61">
        <v>0</v>
      </c>
      <c r="L323" s="61">
        <v>0</v>
      </c>
      <c r="M323" s="61">
        <v>0</v>
      </c>
      <c r="N323" s="61">
        <v>0</v>
      </c>
      <c r="O323" s="61">
        <v>0</v>
      </c>
      <c r="P323" s="61">
        <v>0</v>
      </c>
      <c r="Q323" s="61">
        <v>0</v>
      </c>
      <c r="R323" s="61">
        <v>0</v>
      </c>
      <c r="S323" s="61">
        <v>0</v>
      </c>
      <c r="T323" s="61">
        <v>0</v>
      </c>
      <c r="U323" s="61">
        <v>0</v>
      </c>
      <c r="V323" s="61">
        <v>0</v>
      </c>
      <c r="W323" s="61">
        <v>0</v>
      </c>
      <c r="X323" s="61">
        <v>0</v>
      </c>
      <c r="Y323" s="61">
        <v>0</v>
      </c>
      <c r="Z323" s="61">
        <v>0</v>
      </c>
      <c r="AA323" s="61">
        <v>0</v>
      </c>
      <c r="AB323" s="61">
        <v>0</v>
      </c>
      <c r="AC323" s="61">
        <v>0</v>
      </c>
      <c r="AD323" s="61">
        <v>0</v>
      </c>
      <c r="AE323" s="61">
        <v>0</v>
      </c>
      <c r="AF323" s="61">
        <v>0</v>
      </c>
      <c r="AG323" s="61">
        <v>0</v>
      </c>
      <c r="AH323" s="61">
        <v>0</v>
      </c>
      <c r="AI323" s="61">
        <v>0</v>
      </c>
      <c r="AJ323" s="61">
        <v>0</v>
      </c>
      <c r="AK323" s="61">
        <v>0</v>
      </c>
      <c r="AL323" s="61">
        <v>0</v>
      </c>
      <c r="AM323" s="61">
        <v>0</v>
      </c>
      <c r="AN323" s="61">
        <v>0</v>
      </c>
      <c r="AO323" s="61">
        <v>0</v>
      </c>
      <c r="AP323" s="61">
        <v>0</v>
      </c>
      <c r="AQ323" s="61">
        <f t="shared" si="4"/>
        <v>0</v>
      </c>
      <c r="AT323" s="33"/>
    </row>
    <row r="324" spans="1:46" ht="33" customHeight="1">
      <c r="A324" s="32">
        <v>1270</v>
      </c>
      <c r="B324" s="343" t="s">
        <v>298</v>
      </c>
      <c r="C324" s="344" t="s">
        <v>651</v>
      </c>
      <c r="D324" s="61">
        <v>0</v>
      </c>
      <c r="E324" s="61">
        <v>0</v>
      </c>
      <c r="F324" s="61">
        <v>0</v>
      </c>
      <c r="G324" s="61">
        <v>0</v>
      </c>
      <c r="H324" s="61">
        <v>0</v>
      </c>
      <c r="I324" s="61">
        <v>0</v>
      </c>
      <c r="J324" s="61">
        <v>0</v>
      </c>
      <c r="K324" s="61">
        <v>0</v>
      </c>
      <c r="L324" s="61">
        <v>0</v>
      </c>
      <c r="M324" s="61">
        <v>0</v>
      </c>
      <c r="N324" s="61">
        <v>0</v>
      </c>
      <c r="O324" s="61">
        <v>0</v>
      </c>
      <c r="P324" s="61">
        <v>0</v>
      </c>
      <c r="Q324" s="61">
        <v>0</v>
      </c>
      <c r="R324" s="61">
        <v>0</v>
      </c>
      <c r="S324" s="61">
        <v>0</v>
      </c>
      <c r="T324" s="61">
        <v>0</v>
      </c>
      <c r="U324" s="61">
        <v>0</v>
      </c>
      <c r="V324" s="61">
        <v>0</v>
      </c>
      <c r="W324" s="61">
        <v>0</v>
      </c>
      <c r="X324" s="61">
        <v>0</v>
      </c>
      <c r="Y324" s="61">
        <v>0</v>
      </c>
      <c r="Z324" s="61">
        <v>0</v>
      </c>
      <c r="AA324" s="61">
        <v>0</v>
      </c>
      <c r="AB324" s="61">
        <v>0</v>
      </c>
      <c r="AC324" s="61">
        <v>0</v>
      </c>
      <c r="AD324" s="61">
        <v>0</v>
      </c>
      <c r="AE324" s="61">
        <v>0</v>
      </c>
      <c r="AF324" s="61">
        <v>0</v>
      </c>
      <c r="AG324" s="61">
        <v>0</v>
      </c>
      <c r="AH324" s="61">
        <v>0</v>
      </c>
      <c r="AI324" s="61">
        <v>0</v>
      </c>
      <c r="AJ324" s="61">
        <v>0</v>
      </c>
      <c r="AK324" s="61">
        <v>0</v>
      </c>
      <c r="AL324" s="61">
        <v>0</v>
      </c>
      <c r="AM324" s="61">
        <v>0</v>
      </c>
      <c r="AN324" s="61">
        <v>0</v>
      </c>
      <c r="AO324" s="61">
        <v>0</v>
      </c>
      <c r="AP324" s="61">
        <v>0</v>
      </c>
      <c r="AQ324" s="61">
        <f t="shared" si="4"/>
        <v>0</v>
      </c>
      <c r="AT324" s="33"/>
    </row>
    <row r="325" spans="1:46" ht="33" customHeight="1">
      <c r="A325" s="32">
        <v>1271</v>
      </c>
      <c r="B325" s="343" t="s">
        <v>299</v>
      </c>
      <c r="C325" s="344" t="s">
        <v>651</v>
      </c>
      <c r="D325" s="61">
        <v>0</v>
      </c>
      <c r="E325" s="61">
        <v>0</v>
      </c>
      <c r="F325" s="61">
        <v>0</v>
      </c>
      <c r="G325" s="61">
        <v>0</v>
      </c>
      <c r="H325" s="61">
        <v>0</v>
      </c>
      <c r="I325" s="61">
        <v>0</v>
      </c>
      <c r="J325" s="61">
        <v>0</v>
      </c>
      <c r="K325" s="61">
        <v>0</v>
      </c>
      <c r="L325" s="61">
        <v>0</v>
      </c>
      <c r="M325" s="61">
        <v>0</v>
      </c>
      <c r="N325" s="61">
        <v>0</v>
      </c>
      <c r="O325" s="61">
        <v>0</v>
      </c>
      <c r="P325" s="61">
        <v>0</v>
      </c>
      <c r="Q325" s="61">
        <v>0</v>
      </c>
      <c r="R325" s="61">
        <v>0</v>
      </c>
      <c r="S325" s="61">
        <v>0</v>
      </c>
      <c r="T325" s="61">
        <v>0</v>
      </c>
      <c r="U325" s="61">
        <v>0</v>
      </c>
      <c r="V325" s="61">
        <v>0</v>
      </c>
      <c r="W325" s="61">
        <v>0</v>
      </c>
      <c r="X325" s="61">
        <v>0</v>
      </c>
      <c r="Y325" s="61">
        <v>0</v>
      </c>
      <c r="Z325" s="61">
        <v>0</v>
      </c>
      <c r="AA325" s="61">
        <v>0</v>
      </c>
      <c r="AB325" s="61">
        <v>0</v>
      </c>
      <c r="AC325" s="61">
        <v>0</v>
      </c>
      <c r="AD325" s="61">
        <v>0</v>
      </c>
      <c r="AE325" s="61">
        <v>0</v>
      </c>
      <c r="AF325" s="61">
        <v>0</v>
      </c>
      <c r="AG325" s="61">
        <v>0</v>
      </c>
      <c r="AH325" s="61">
        <v>0</v>
      </c>
      <c r="AI325" s="61">
        <v>0</v>
      </c>
      <c r="AJ325" s="61">
        <v>0</v>
      </c>
      <c r="AK325" s="61">
        <v>0</v>
      </c>
      <c r="AL325" s="61">
        <v>0</v>
      </c>
      <c r="AM325" s="61">
        <v>0</v>
      </c>
      <c r="AN325" s="61">
        <v>0</v>
      </c>
      <c r="AO325" s="61">
        <v>0</v>
      </c>
      <c r="AP325" s="61">
        <v>0</v>
      </c>
      <c r="AQ325" s="61">
        <f t="shared" si="4"/>
        <v>0</v>
      </c>
      <c r="AT325" s="33"/>
    </row>
    <row r="326" spans="1:46" ht="33" customHeight="1">
      <c r="A326" s="32">
        <v>1272</v>
      </c>
      <c r="B326" s="343" t="s">
        <v>300</v>
      </c>
      <c r="C326" s="344" t="s">
        <v>651</v>
      </c>
      <c r="D326" s="61">
        <v>0</v>
      </c>
      <c r="E326" s="61">
        <v>0</v>
      </c>
      <c r="F326" s="61">
        <v>0</v>
      </c>
      <c r="G326" s="61">
        <v>0</v>
      </c>
      <c r="H326" s="61">
        <v>0</v>
      </c>
      <c r="I326" s="61">
        <v>0</v>
      </c>
      <c r="J326" s="61">
        <v>0</v>
      </c>
      <c r="K326" s="61">
        <v>0</v>
      </c>
      <c r="L326" s="61">
        <v>0</v>
      </c>
      <c r="M326" s="61">
        <v>0</v>
      </c>
      <c r="N326" s="61">
        <v>0</v>
      </c>
      <c r="O326" s="61">
        <v>0</v>
      </c>
      <c r="P326" s="61">
        <v>0</v>
      </c>
      <c r="Q326" s="61">
        <v>0</v>
      </c>
      <c r="R326" s="61">
        <v>0</v>
      </c>
      <c r="S326" s="61">
        <v>0</v>
      </c>
      <c r="T326" s="61">
        <v>0</v>
      </c>
      <c r="U326" s="61">
        <v>0</v>
      </c>
      <c r="V326" s="61">
        <v>0</v>
      </c>
      <c r="W326" s="61">
        <v>0</v>
      </c>
      <c r="X326" s="61">
        <v>0</v>
      </c>
      <c r="Y326" s="61">
        <v>0</v>
      </c>
      <c r="Z326" s="61">
        <v>0</v>
      </c>
      <c r="AA326" s="61">
        <v>0</v>
      </c>
      <c r="AB326" s="61">
        <v>0</v>
      </c>
      <c r="AC326" s="61">
        <v>0</v>
      </c>
      <c r="AD326" s="61">
        <v>0</v>
      </c>
      <c r="AE326" s="61">
        <v>0</v>
      </c>
      <c r="AF326" s="61">
        <v>0</v>
      </c>
      <c r="AG326" s="61">
        <v>0</v>
      </c>
      <c r="AH326" s="61">
        <v>0</v>
      </c>
      <c r="AI326" s="61">
        <v>0</v>
      </c>
      <c r="AJ326" s="61">
        <v>0</v>
      </c>
      <c r="AK326" s="61">
        <v>0</v>
      </c>
      <c r="AL326" s="61">
        <v>0</v>
      </c>
      <c r="AM326" s="61">
        <v>0</v>
      </c>
      <c r="AN326" s="61">
        <v>0</v>
      </c>
      <c r="AO326" s="61">
        <v>0</v>
      </c>
      <c r="AP326" s="61">
        <v>0</v>
      </c>
      <c r="AQ326" s="61">
        <f t="shared" si="4"/>
        <v>0</v>
      </c>
      <c r="AT326" s="33"/>
    </row>
    <row r="327" spans="1:46" ht="33" customHeight="1">
      <c r="A327" s="32">
        <v>1273</v>
      </c>
      <c r="B327" s="343" t="s">
        <v>301</v>
      </c>
      <c r="C327" s="344" t="s">
        <v>651</v>
      </c>
      <c r="D327" s="61">
        <v>0</v>
      </c>
      <c r="E327" s="61">
        <v>0</v>
      </c>
      <c r="F327" s="61">
        <v>0</v>
      </c>
      <c r="G327" s="61">
        <v>0</v>
      </c>
      <c r="H327" s="61">
        <v>0</v>
      </c>
      <c r="I327" s="61">
        <v>0</v>
      </c>
      <c r="J327" s="61">
        <v>0</v>
      </c>
      <c r="K327" s="61">
        <v>0</v>
      </c>
      <c r="L327" s="61">
        <v>0</v>
      </c>
      <c r="M327" s="61">
        <v>0</v>
      </c>
      <c r="N327" s="61">
        <v>0</v>
      </c>
      <c r="O327" s="61">
        <v>0</v>
      </c>
      <c r="P327" s="61">
        <v>0</v>
      </c>
      <c r="Q327" s="61">
        <v>0</v>
      </c>
      <c r="R327" s="61">
        <v>0</v>
      </c>
      <c r="S327" s="61">
        <v>0</v>
      </c>
      <c r="T327" s="61">
        <v>0</v>
      </c>
      <c r="U327" s="61">
        <v>0</v>
      </c>
      <c r="V327" s="61">
        <v>0</v>
      </c>
      <c r="W327" s="61">
        <v>0</v>
      </c>
      <c r="X327" s="61">
        <v>0</v>
      </c>
      <c r="Y327" s="61">
        <v>0</v>
      </c>
      <c r="Z327" s="61">
        <v>0</v>
      </c>
      <c r="AA327" s="61">
        <v>0</v>
      </c>
      <c r="AB327" s="61">
        <v>0</v>
      </c>
      <c r="AC327" s="61">
        <v>0</v>
      </c>
      <c r="AD327" s="61">
        <v>0</v>
      </c>
      <c r="AE327" s="61">
        <v>0</v>
      </c>
      <c r="AF327" s="61">
        <v>0</v>
      </c>
      <c r="AG327" s="61">
        <v>0</v>
      </c>
      <c r="AH327" s="61">
        <v>0</v>
      </c>
      <c r="AI327" s="61">
        <v>0</v>
      </c>
      <c r="AJ327" s="61">
        <v>0</v>
      </c>
      <c r="AK327" s="61">
        <v>0</v>
      </c>
      <c r="AL327" s="61">
        <v>0</v>
      </c>
      <c r="AM327" s="61">
        <v>0</v>
      </c>
      <c r="AN327" s="61">
        <v>0</v>
      </c>
      <c r="AO327" s="61">
        <v>0</v>
      </c>
      <c r="AP327" s="61">
        <v>0</v>
      </c>
      <c r="AQ327" s="61">
        <f t="shared" si="4"/>
        <v>0</v>
      </c>
      <c r="AT327" s="33"/>
    </row>
    <row r="328" spans="1:46" ht="33" customHeight="1">
      <c r="A328" s="32">
        <v>1274</v>
      </c>
      <c r="B328" s="343" t="s">
        <v>302</v>
      </c>
      <c r="C328" s="344" t="s">
        <v>651</v>
      </c>
      <c r="D328" s="61">
        <v>0</v>
      </c>
      <c r="E328" s="61">
        <v>0</v>
      </c>
      <c r="F328" s="61">
        <v>0</v>
      </c>
      <c r="G328" s="61">
        <v>0</v>
      </c>
      <c r="H328" s="61">
        <v>0</v>
      </c>
      <c r="I328" s="61">
        <v>0</v>
      </c>
      <c r="J328" s="61">
        <v>0</v>
      </c>
      <c r="K328" s="61">
        <v>0</v>
      </c>
      <c r="L328" s="61">
        <v>0</v>
      </c>
      <c r="M328" s="61">
        <v>0</v>
      </c>
      <c r="N328" s="61">
        <v>0</v>
      </c>
      <c r="O328" s="61">
        <v>0</v>
      </c>
      <c r="P328" s="61">
        <v>0</v>
      </c>
      <c r="Q328" s="61">
        <v>0</v>
      </c>
      <c r="R328" s="61">
        <v>0</v>
      </c>
      <c r="S328" s="61">
        <v>0</v>
      </c>
      <c r="T328" s="61">
        <v>0</v>
      </c>
      <c r="U328" s="61">
        <v>0</v>
      </c>
      <c r="V328" s="61">
        <v>0</v>
      </c>
      <c r="W328" s="61">
        <v>0</v>
      </c>
      <c r="X328" s="61">
        <v>0</v>
      </c>
      <c r="Y328" s="61">
        <v>0</v>
      </c>
      <c r="Z328" s="61">
        <v>0</v>
      </c>
      <c r="AA328" s="61">
        <v>0</v>
      </c>
      <c r="AB328" s="61">
        <v>0</v>
      </c>
      <c r="AC328" s="61">
        <v>0</v>
      </c>
      <c r="AD328" s="61">
        <v>0</v>
      </c>
      <c r="AE328" s="61">
        <v>0</v>
      </c>
      <c r="AF328" s="61">
        <v>0</v>
      </c>
      <c r="AG328" s="61">
        <v>0</v>
      </c>
      <c r="AH328" s="61">
        <v>0</v>
      </c>
      <c r="AI328" s="61">
        <v>0</v>
      </c>
      <c r="AJ328" s="61">
        <v>0</v>
      </c>
      <c r="AK328" s="61">
        <v>0</v>
      </c>
      <c r="AL328" s="61">
        <v>0</v>
      </c>
      <c r="AM328" s="61">
        <v>0</v>
      </c>
      <c r="AN328" s="61">
        <v>0</v>
      </c>
      <c r="AO328" s="61">
        <v>0</v>
      </c>
      <c r="AP328" s="61">
        <v>0</v>
      </c>
      <c r="AQ328" s="61">
        <f t="shared" si="4"/>
        <v>0</v>
      </c>
      <c r="AT328" s="33"/>
    </row>
    <row r="329" spans="1:46" ht="33" customHeight="1">
      <c r="A329" s="32">
        <v>1275</v>
      </c>
      <c r="B329" s="343" t="s">
        <v>303</v>
      </c>
      <c r="C329" s="344" t="s">
        <v>651</v>
      </c>
      <c r="D329" s="61">
        <v>0</v>
      </c>
      <c r="E329" s="61">
        <v>0</v>
      </c>
      <c r="F329" s="61">
        <v>0</v>
      </c>
      <c r="G329" s="61">
        <v>0</v>
      </c>
      <c r="H329" s="61">
        <v>0</v>
      </c>
      <c r="I329" s="61">
        <v>0</v>
      </c>
      <c r="J329" s="61">
        <v>0</v>
      </c>
      <c r="K329" s="61">
        <v>0</v>
      </c>
      <c r="L329" s="61">
        <v>0</v>
      </c>
      <c r="M329" s="61">
        <v>0</v>
      </c>
      <c r="N329" s="61">
        <v>0</v>
      </c>
      <c r="O329" s="61">
        <v>0</v>
      </c>
      <c r="P329" s="61">
        <v>0</v>
      </c>
      <c r="Q329" s="61">
        <v>0</v>
      </c>
      <c r="R329" s="61">
        <v>0</v>
      </c>
      <c r="S329" s="61">
        <v>0</v>
      </c>
      <c r="T329" s="61">
        <v>0</v>
      </c>
      <c r="U329" s="61">
        <v>0</v>
      </c>
      <c r="V329" s="61">
        <v>0</v>
      </c>
      <c r="W329" s="61">
        <v>0</v>
      </c>
      <c r="X329" s="61">
        <v>0</v>
      </c>
      <c r="Y329" s="61">
        <v>0</v>
      </c>
      <c r="Z329" s="61">
        <v>0</v>
      </c>
      <c r="AA329" s="61">
        <v>0</v>
      </c>
      <c r="AB329" s="61">
        <v>0</v>
      </c>
      <c r="AC329" s="61">
        <v>0</v>
      </c>
      <c r="AD329" s="61">
        <v>0</v>
      </c>
      <c r="AE329" s="61">
        <v>0</v>
      </c>
      <c r="AF329" s="61">
        <v>0</v>
      </c>
      <c r="AG329" s="61">
        <v>0</v>
      </c>
      <c r="AH329" s="61">
        <v>0</v>
      </c>
      <c r="AI329" s="61">
        <v>0</v>
      </c>
      <c r="AJ329" s="61">
        <v>0</v>
      </c>
      <c r="AK329" s="61">
        <v>0</v>
      </c>
      <c r="AL329" s="61">
        <v>0</v>
      </c>
      <c r="AM329" s="61">
        <v>0</v>
      </c>
      <c r="AN329" s="61">
        <v>0</v>
      </c>
      <c r="AO329" s="61">
        <v>0</v>
      </c>
      <c r="AP329" s="61">
        <v>0</v>
      </c>
      <c r="AQ329" s="61">
        <f t="shared" si="4"/>
        <v>0</v>
      </c>
      <c r="AT329" s="33"/>
    </row>
    <row r="330" spans="1:46" ht="33" customHeight="1">
      <c r="A330" s="32">
        <v>1276</v>
      </c>
      <c r="B330" s="343" t="s">
        <v>304</v>
      </c>
      <c r="C330" s="344" t="s">
        <v>651</v>
      </c>
      <c r="D330" s="61">
        <v>0</v>
      </c>
      <c r="E330" s="61">
        <v>0</v>
      </c>
      <c r="F330" s="61">
        <v>0</v>
      </c>
      <c r="G330" s="61">
        <v>0</v>
      </c>
      <c r="H330" s="61">
        <v>0</v>
      </c>
      <c r="I330" s="61">
        <v>0</v>
      </c>
      <c r="J330" s="61">
        <v>0</v>
      </c>
      <c r="K330" s="61">
        <v>0</v>
      </c>
      <c r="L330" s="61">
        <v>0</v>
      </c>
      <c r="M330" s="61">
        <v>0</v>
      </c>
      <c r="N330" s="61">
        <v>0</v>
      </c>
      <c r="O330" s="61">
        <v>0</v>
      </c>
      <c r="P330" s="61">
        <v>0</v>
      </c>
      <c r="Q330" s="61">
        <v>0</v>
      </c>
      <c r="R330" s="61">
        <v>0</v>
      </c>
      <c r="S330" s="61">
        <v>0</v>
      </c>
      <c r="T330" s="61">
        <v>0</v>
      </c>
      <c r="U330" s="61">
        <v>0</v>
      </c>
      <c r="V330" s="61">
        <v>0</v>
      </c>
      <c r="W330" s="61">
        <v>0</v>
      </c>
      <c r="X330" s="61">
        <v>0</v>
      </c>
      <c r="Y330" s="61">
        <v>0</v>
      </c>
      <c r="Z330" s="61">
        <v>0</v>
      </c>
      <c r="AA330" s="61">
        <v>0</v>
      </c>
      <c r="AB330" s="61">
        <v>0</v>
      </c>
      <c r="AC330" s="61">
        <v>0</v>
      </c>
      <c r="AD330" s="61">
        <v>0</v>
      </c>
      <c r="AE330" s="61">
        <v>0</v>
      </c>
      <c r="AF330" s="61">
        <v>0</v>
      </c>
      <c r="AG330" s="61">
        <v>0</v>
      </c>
      <c r="AH330" s="61">
        <v>0</v>
      </c>
      <c r="AI330" s="61">
        <v>0</v>
      </c>
      <c r="AJ330" s="61">
        <v>0</v>
      </c>
      <c r="AK330" s="61">
        <v>0</v>
      </c>
      <c r="AL330" s="61">
        <v>0</v>
      </c>
      <c r="AM330" s="61">
        <v>0</v>
      </c>
      <c r="AN330" s="61">
        <v>0</v>
      </c>
      <c r="AO330" s="61">
        <v>0</v>
      </c>
      <c r="AP330" s="61">
        <v>0</v>
      </c>
      <c r="AQ330" s="61">
        <f t="shared" si="4"/>
        <v>0</v>
      </c>
      <c r="AT330" s="33"/>
    </row>
    <row r="331" spans="1:46" ht="33" customHeight="1">
      <c r="A331" s="32">
        <v>1277</v>
      </c>
      <c r="B331" s="343" t="s">
        <v>305</v>
      </c>
      <c r="C331" s="344" t="s">
        <v>651</v>
      </c>
      <c r="D331" s="61">
        <v>0</v>
      </c>
      <c r="E331" s="61">
        <v>0</v>
      </c>
      <c r="F331" s="61">
        <v>0</v>
      </c>
      <c r="G331" s="61">
        <v>0</v>
      </c>
      <c r="H331" s="61">
        <v>0</v>
      </c>
      <c r="I331" s="61">
        <v>0</v>
      </c>
      <c r="J331" s="61">
        <v>0</v>
      </c>
      <c r="K331" s="61">
        <v>0</v>
      </c>
      <c r="L331" s="61">
        <v>0</v>
      </c>
      <c r="M331" s="61">
        <v>0</v>
      </c>
      <c r="N331" s="61">
        <v>0</v>
      </c>
      <c r="O331" s="61">
        <v>0</v>
      </c>
      <c r="P331" s="61">
        <v>0</v>
      </c>
      <c r="Q331" s="61">
        <v>0</v>
      </c>
      <c r="R331" s="61">
        <v>0</v>
      </c>
      <c r="S331" s="61">
        <v>0</v>
      </c>
      <c r="T331" s="61">
        <v>0</v>
      </c>
      <c r="U331" s="61">
        <v>0</v>
      </c>
      <c r="V331" s="61">
        <v>0</v>
      </c>
      <c r="W331" s="61">
        <v>0</v>
      </c>
      <c r="X331" s="61">
        <v>0</v>
      </c>
      <c r="Y331" s="61">
        <v>0</v>
      </c>
      <c r="Z331" s="61">
        <v>0</v>
      </c>
      <c r="AA331" s="61">
        <v>0</v>
      </c>
      <c r="AB331" s="61">
        <v>0</v>
      </c>
      <c r="AC331" s="61">
        <v>0</v>
      </c>
      <c r="AD331" s="61">
        <v>0</v>
      </c>
      <c r="AE331" s="61">
        <v>0</v>
      </c>
      <c r="AF331" s="61">
        <v>0</v>
      </c>
      <c r="AG331" s="61">
        <v>0</v>
      </c>
      <c r="AH331" s="61">
        <v>0</v>
      </c>
      <c r="AI331" s="61">
        <v>0</v>
      </c>
      <c r="AJ331" s="61">
        <v>0</v>
      </c>
      <c r="AK331" s="61">
        <v>0</v>
      </c>
      <c r="AL331" s="61">
        <v>0</v>
      </c>
      <c r="AM331" s="61">
        <v>0</v>
      </c>
      <c r="AN331" s="61">
        <v>0</v>
      </c>
      <c r="AO331" s="61">
        <v>0</v>
      </c>
      <c r="AP331" s="61">
        <v>0</v>
      </c>
      <c r="AQ331" s="61">
        <f t="shared" si="4"/>
        <v>0</v>
      </c>
      <c r="AT331" s="33"/>
    </row>
    <row r="332" spans="1:46" ht="33" customHeight="1">
      <c r="A332" s="32">
        <v>1278</v>
      </c>
      <c r="B332" s="343" t="s">
        <v>306</v>
      </c>
      <c r="C332" s="344" t="s">
        <v>651</v>
      </c>
      <c r="D332" s="61">
        <v>0</v>
      </c>
      <c r="E332" s="61">
        <v>0</v>
      </c>
      <c r="F332" s="61">
        <v>0</v>
      </c>
      <c r="G332" s="61">
        <v>0</v>
      </c>
      <c r="H332" s="61">
        <v>0</v>
      </c>
      <c r="I332" s="61">
        <v>0</v>
      </c>
      <c r="J332" s="61">
        <v>0</v>
      </c>
      <c r="K332" s="61">
        <v>0</v>
      </c>
      <c r="L332" s="61">
        <v>0</v>
      </c>
      <c r="M332" s="61">
        <v>0</v>
      </c>
      <c r="N332" s="61">
        <v>0</v>
      </c>
      <c r="O332" s="61">
        <v>0</v>
      </c>
      <c r="P332" s="61">
        <v>0</v>
      </c>
      <c r="Q332" s="61">
        <v>0</v>
      </c>
      <c r="R332" s="61">
        <v>0</v>
      </c>
      <c r="S332" s="61">
        <v>0</v>
      </c>
      <c r="T332" s="61">
        <v>0</v>
      </c>
      <c r="U332" s="61">
        <v>0</v>
      </c>
      <c r="V332" s="61">
        <v>0</v>
      </c>
      <c r="W332" s="61">
        <v>0</v>
      </c>
      <c r="X332" s="61">
        <v>0</v>
      </c>
      <c r="Y332" s="61">
        <v>0</v>
      </c>
      <c r="Z332" s="61">
        <v>0</v>
      </c>
      <c r="AA332" s="61">
        <v>0</v>
      </c>
      <c r="AB332" s="61">
        <v>0</v>
      </c>
      <c r="AC332" s="61">
        <v>0</v>
      </c>
      <c r="AD332" s="61">
        <v>0</v>
      </c>
      <c r="AE332" s="61">
        <v>0</v>
      </c>
      <c r="AF332" s="61">
        <v>0</v>
      </c>
      <c r="AG332" s="61">
        <v>0</v>
      </c>
      <c r="AH332" s="61">
        <v>0</v>
      </c>
      <c r="AI332" s="61">
        <v>0</v>
      </c>
      <c r="AJ332" s="61">
        <v>0</v>
      </c>
      <c r="AK332" s="61">
        <v>0</v>
      </c>
      <c r="AL332" s="61">
        <v>0</v>
      </c>
      <c r="AM332" s="61">
        <v>0</v>
      </c>
      <c r="AN332" s="61">
        <v>0</v>
      </c>
      <c r="AO332" s="61">
        <v>0</v>
      </c>
      <c r="AP332" s="61">
        <v>0</v>
      </c>
      <c r="AQ332" s="61">
        <f t="shared" si="4"/>
        <v>0</v>
      </c>
      <c r="AT332" s="33"/>
    </row>
    <row r="333" spans="1:46" ht="33" customHeight="1">
      <c r="A333" s="32">
        <v>1279</v>
      </c>
      <c r="B333" s="343" t="s">
        <v>307</v>
      </c>
      <c r="C333" s="344" t="s">
        <v>651</v>
      </c>
      <c r="D333" s="61">
        <v>0</v>
      </c>
      <c r="E333" s="61">
        <v>0</v>
      </c>
      <c r="F333" s="61">
        <v>0</v>
      </c>
      <c r="G333" s="61">
        <v>0</v>
      </c>
      <c r="H333" s="61">
        <v>0</v>
      </c>
      <c r="I333" s="61">
        <v>0</v>
      </c>
      <c r="J333" s="61">
        <v>0</v>
      </c>
      <c r="K333" s="61">
        <v>0</v>
      </c>
      <c r="L333" s="61">
        <v>0</v>
      </c>
      <c r="M333" s="61">
        <v>0</v>
      </c>
      <c r="N333" s="61">
        <v>0</v>
      </c>
      <c r="O333" s="61">
        <v>0</v>
      </c>
      <c r="P333" s="61">
        <v>0</v>
      </c>
      <c r="Q333" s="61">
        <v>0</v>
      </c>
      <c r="R333" s="61">
        <v>0</v>
      </c>
      <c r="S333" s="61">
        <v>0</v>
      </c>
      <c r="T333" s="61">
        <v>0</v>
      </c>
      <c r="U333" s="61">
        <v>0</v>
      </c>
      <c r="V333" s="61">
        <v>0</v>
      </c>
      <c r="W333" s="61">
        <v>0</v>
      </c>
      <c r="X333" s="61">
        <v>0</v>
      </c>
      <c r="Y333" s="61">
        <v>0</v>
      </c>
      <c r="Z333" s="61">
        <v>0</v>
      </c>
      <c r="AA333" s="61">
        <v>0</v>
      </c>
      <c r="AB333" s="61">
        <v>0</v>
      </c>
      <c r="AC333" s="61">
        <v>0</v>
      </c>
      <c r="AD333" s="61">
        <v>0</v>
      </c>
      <c r="AE333" s="61">
        <v>0</v>
      </c>
      <c r="AF333" s="61">
        <v>0</v>
      </c>
      <c r="AG333" s="61">
        <v>0</v>
      </c>
      <c r="AH333" s="61">
        <v>0</v>
      </c>
      <c r="AI333" s="61">
        <v>0</v>
      </c>
      <c r="AJ333" s="61">
        <v>0</v>
      </c>
      <c r="AK333" s="61">
        <v>0</v>
      </c>
      <c r="AL333" s="61">
        <v>0</v>
      </c>
      <c r="AM333" s="61">
        <v>0</v>
      </c>
      <c r="AN333" s="61">
        <v>0</v>
      </c>
      <c r="AO333" s="61">
        <v>0</v>
      </c>
      <c r="AP333" s="61">
        <v>0</v>
      </c>
      <c r="AQ333" s="61">
        <f t="shared" si="4"/>
        <v>0</v>
      </c>
      <c r="AT333" s="33"/>
    </row>
    <row r="334" spans="1:46" ht="33" customHeight="1">
      <c r="A334" s="32">
        <v>1280</v>
      </c>
      <c r="B334" s="343" t="s">
        <v>308</v>
      </c>
      <c r="C334" s="344" t="s">
        <v>651</v>
      </c>
      <c r="D334" s="61">
        <v>0</v>
      </c>
      <c r="E334" s="61">
        <v>0</v>
      </c>
      <c r="F334" s="61">
        <v>0</v>
      </c>
      <c r="G334" s="61">
        <v>0</v>
      </c>
      <c r="H334" s="61">
        <v>0</v>
      </c>
      <c r="I334" s="61">
        <v>0</v>
      </c>
      <c r="J334" s="61">
        <v>0</v>
      </c>
      <c r="K334" s="61">
        <v>0</v>
      </c>
      <c r="L334" s="61">
        <v>0</v>
      </c>
      <c r="M334" s="61">
        <v>0</v>
      </c>
      <c r="N334" s="61">
        <v>0</v>
      </c>
      <c r="O334" s="61">
        <v>0</v>
      </c>
      <c r="P334" s="61">
        <v>0</v>
      </c>
      <c r="Q334" s="61">
        <v>0</v>
      </c>
      <c r="R334" s="61">
        <v>0</v>
      </c>
      <c r="S334" s="61">
        <v>0</v>
      </c>
      <c r="T334" s="61">
        <v>0</v>
      </c>
      <c r="U334" s="61">
        <v>0</v>
      </c>
      <c r="V334" s="61">
        <v>0</v>
      </c>
      <c r="W334" s="61">
        <v>0</v>
      </c>
      <c r="X334" s="61">
        <v>0</v>
      </c>
      <c r="Y334" s="61">
        <v>0</v>
      </c>
      <c r="Z334" s="61">
        <v>0</v>
      </c>
      <c r="AA334" s="61">
        <v>0</v>
      </c>
      <c r="AB334" s="61">
        <v>0</v>
      </c>
      <c r="AC334" s="61">
        <v>0</v>
      </c>
      <c r="AD334" s="61">
        <v>0</v>
      </c>
      <c r="AE334" s="61">
        <v>0</v>
      </c>
      <c r="AF334" s="61">
        <v>0</v>
      </c>
      <c r="AG334" s="61">
        <v>0</v>
      </c>
      <c r="AH334" s="61">
        <v>0</v>
      </c>
      <c r="AI334" s="61">
        <v>0</v>
      </c>
      <c r="AJ334" s="61">
        <v>0</v>
      </c>
      <c r="AK334" s="61">
        <v>0</v>
      </c>
      <c r="AL334" s="61">
        <v>0</v>
      </c>
      <c r="AM334" s="61">
        <v>0</v>
      </c>
      <c r="AN334" s="61">
        <v>0</v>
      </c>
      <c r="AO334" s="61">
        <v>0</v>
      </c>
      <c r="AP334" s="61">
        <v>0</v>
      </c>
      <c r="AQ334" s="61">
        <f t="shared" si="4"/>
        <v>0</v>
      </c>
      <c r="AT334" s="33"/>
    </row>
    <row r="335" spans="1:46" ht="33" customHeight="1">
      <c r="A335" s="32">
        <v>1281</v>
      </c>
      <c r="B335" s="343" t="s">
        <v>309</v>
      </c>
      <c r="C335" s="344" t="s">
        <v>651</v>
      </c>
      <c r="D335" s="61">
        <v>0</v>
      </c>
      <c r="E335" s="61">
        <v>0</v>
      </c>
      <c r="F335" s="61">
        <v>0</v>
      </c>
      <c r="G335" s="61">
        <v>0</v>
      </c>
      <c r="H335" s="61">
        <v>0</v>
      </c>
      <c r="I335" s="61">
        <v>0</v>
      </c>
      <c r="J335" s="61">
        <v>0</v>
      </c>
      <c r="K335" s="61">
        <v>0</v>
      </c>
      <c r="L335" s="61">
        <v>0</v>
      </c>
      <c r="M335" s="61">
        <v>0</v>
      </c>
      <c r="N335" s="61">
        <v>0</v>
      </c>
      <c r="O335" s="61">
        <v>0</v>
      </c>
      <c r="P335" s="61">
        <v>0</v>
      </c>
      <c r="Q335" s="61">
        <v>0</v>
      </c>
      <c r="R335" s="61">
        <v>0</v>
      </c>
      <c r="S335" s="61">
        <v>0</v>
      </c>
      <c r="T335" s="61">
        <v>0</v>
      </c>
      <c r="U335" s="61">
        <v>0</v>
      </c>
      <c r="V335" s="61">
        <v>0</v>
      </c>
      <c r="W335" s="61">
        <v>0</v>
      </c>
      <c r="X335" s="61">
        <v>0</v>
      </c>
      <c r="Y335" s="61">
        <v>0</v>
      </c>
      <c r="Z335" s="61">
        <v>0</v>
      </c>
      <c r="AA335" s="61">
        <v>0</v>
      </c>
      <c r="AB335" s="61">
        <v>0</v>
      </c>
      <c r="AC335" s="61">
        <v>0</v>
      </c>
      <c r="AD335" s="61">
        <v>0</v>
      </c>
      <c r="AE335" s="61">
        <v>0</v>
      </c>
      <c r="AF335" s="61">
        <v>0</v>
      </c>
      <c r="AG335" s="61">
        <v>0</v>
      </c>
      <c r="AH335" s="61">
        <v>0</v>
      </c>
      <c r="AI335" s="61">
        <v>0</v>
      </c>
      <c r="AJ335" s="61">
        <v>0</v>
      </c>
      <c r="AK335" s="61">
        <v>0</v>
      </c>
      <c r="AL335" s="61">
        <v>0</v>
      </c>
      <c r="AM335" s="61">
        <v>0</v>
      </c>
      <c r="AN335" s="61">
        <v>0</v>
      </c>
      <c r="AO335" s="61">
        <v>0</v>
      </c>
      <c r="AP335" s="61">
        <v>0</v>
      </c>
      <c r="AQ335" s="61">
        <f t="shared" ref="AQ335:AQ398" si="5">SUM(D335:AP335)</f>
        <v>0</v>
      </c>
      <c r="AT335" s="33"/>
    </row>
    <row r="336" spans="1:46" ht="33" customHeight="1">
      <c r="A336" s="32">
        <v>1282</v>
      </c>
      <c r="B336" s="343" t="s">
        <v>310</v>
      </c>
      <c r="C336" s="344" t="s">
        <v>651</v>
      </c>
      <c r="D336" s="61">
        <v>0</v>
      </c>
      <c r="E336" s="61">
        <v>0</v>
      </c>
      <c r="F336" s="61">
        <v>0</v>
      </c>
      <c r="G336" s="61">
        <v>0</v>
      </c>
      <c r="H336" s="61">
        <v>0</v>
      </c>
      <c r="I336" s="61">
        <v>0</v>
      </c>
      <c r="J336" s="61">
        <v>0</v>
      </c>
      <c r="K336" s="61">
        <v>0</v>
      </c>
      <c r="L336" s="61">
        <v>0</v>
      </c>
      <c r="M336" s="61">
        <v>0</v>
      </c>
      <c r="N336" s="61">
        <v>0</v>
      </c>
      <c r="O336" s="61">
        <v>0</v>
      </c>
      <c r="P336" s="61">
        <v>0</v>
      </c>
      <c r="Q336" s="61">
        <v>0</v>
      </c>
      <c r="R336" s="61">
        <v>0</v>
      </c>
      <c r="S336" s="61">
        <v>0</v>
      </c>
      <c r="T336" s="61">
        <v>0</v>
      </c>
      <c r="U336" s="61">
        <v>0</v>
      </c>
      <c r="V336" s="61">
        <v>0</v>
      </c>
      <c r="W336" s="61">
        <v>0</v>
      </c>
      <c r="X336" s="61">
        <v>0</v>
      </c>
      <c r="Y336" s="61">
        <v>0</v>
      </c>
      <c r="Z336" s="61">
        <v>0</v>
      </c>
      <c r="AA336" s="61">
        <v>0</v>
      </c>
      <c r="AB336" s="61">
        <v>0</v>
      </c>
      <c r="AC336" s="61">
        <v>0</v>
      </c>
      <c r="AD336" s="61">
        <v>0</v>
      </c>
      <c r="AE336" s="61">
        <v>0</v>
      </c>
      <c r="AF336" s="61">
        <v>0</v>
      </c>
      <c r="AG336" s="61">
        <v>0</v>
      </c>
      <c r="AH336" s="61">
        <v>0</v>
      </c>
      <c r="AI336" s="61">
        <v>0</v>
      </c>
      <c r="AJ336" s="61">
        <v>0</v>
      </c>
      <c r="AK336" s="61">
        <v>0</v>
      </c>
      <c r="AL336" s="61">
        <v>0</v>
      </c>
      <c r="AM336" s="61">
        <v>0</v>
      </c>
      <c r="AN336" s="61">
        <v>0</v>
      </c>
      <c r="AO336" s="61">
        <v>0</v>
      </c>
      <c r="AP336" s="61">
        <v>0</v>
      </c>
      <c r="AQ336" s="61">
        <f t="shared" si="5"/>
        <v>0</v>
      </c>
      <c r="AT336" s="33"/>
    </row>
    <row r="337" spans="1:46" ht="33" customHeight="1">
      <c r="A337" s="32">
        <v>1283</v>
      </c>
      <c r="B337" s="343" t="s">
        <v>311</v>
      </c>
      <c r="C337" s="344" t="s">
        <v>651</v>
      </c>
      <c r="D337" s="61">
        <v>0</v>
      </c>
      <c r="E337" s="61">
        <v>0</v>
      </c>
      <c r="F337" s="61">
        <v>0</v>
      </c>
      <c r="G337" s="61">
        <v>0</v>
      </c>
      <c r="H337" s="61">
        <v>0</v>
      </c>
      <c r="I337" s="61">
        <v>0</v>
      </c>
      <c r="J337" s="61">
        <v>0</v>
      </c>
      <c r="K337" s="61">
        <v>0</v>
      </c>
      <c r="L337" s="61">
        <v>0</v>
      </c>
      <c r="M337" s="61">
        <v>0</v>
      </c>
      <c r="N337" s="61">
        <v>0</v>
      </c>
      <c r="O337" s="61">
        <v>0</v>
      </c>
      <c r="P337" s="61">
        <v>0</v>
      </c>
      <c r="Q337" s="61">
        <v>0</v>
      </c>
      <c r="R337" s="61">
        <v>0</v>
      </c>
      <c r="S337" s="61">
        <v>0</v>
      </c>
      <c r="T337" s="61">
        <v>0</v>
      </c>
      <c r="U337" s="61">
        <v>0</v>
      </c>
      <c r="V337" s="61">
        <v>0</v>
      </c>
      <c r="W337" s="61">
        <v>0</v>
      </c>
      <c r="X337" s="61">
        <v>0</v>
      </c>
      <c r="Y337" s="61">
        <v>0</v>
      </c>
      <c r="Z337" s="61">
        <v>0</v>
      </c>
      <c r="AA337" s="61">
        <v>0</v>
      </c>
      <c r="AB337" s="61">
        <v>0</v>
      </c>
      <c r="AC337" s="61">
        <v>0</v>
      </c>
      <c r="AD337" s="61">
        <v>0</v>
      </c>
      <c r="AE337" s="61">
        <v>0</v>
      </c>
      <c r="AF337" s="61">
        <v>0</v>
      </c>
      <c r="AG337" s="61">
        <v>0</v>
      </c>
      <c r="AH337" s="61">
        <v>0</v>
      </c>
      <c r="AI337" s="61">
        <v>0</v>
      </c>
      <c r="AJ337" s="61">
        <v>0</v>
      </c>
      <c r="AK337" s="61">
        <v>0</v>
      </c>
      <c r="AL337" s="61">
        <v>0</v>
      </c>
      <c r="AM337" s="61">
        <v>0</v>
      </c>
      <c r="AN337" s="61">
        <v>0</v>
      </c>
      <c r="AO337" s="61">
        <v>0</v>
      </c>
      <c r="AP337" s="61">
        <v>0</v>
      </c>
      <c r="AQ337" s="61">
        <f t="shared" si="5"/>
        <v>0</v>
      </c>
      <c r="AT337" s="33"/>
    </row>
    <row r="338" spans="1:46" ht="33" customHeight="1">
      <c r="A338" s="32">
        <v>1284</v>
      </c>
      <c r="B338" s="343" t="s">
        <v>312</v>
      </c>
      <c r="C338" s="344" t="s">
        <v>651</v>
      </c>
      <c r="D338" s="61">
        <v>0</v>
      </c>
      <c r="E338" s="61">
        <v>0</v>
      </c>
      <c r="F338" s="61">
        <v>0</v>
      </c>
      <c r="G338" s="61">
        <v>0</v>
      </c>
      <c r="H338" s="61">
        <v>0</v>
      </c>
      <c r="I338" s="61">
        <v>0</v>
      </c>
      <c r="J338" s="61">
        <v>0</v>
      </c>
      <c r="K338" s="61">
        <v>0</v>
      </c>
      <c r="L338" s="61">
        <v>0</v>
      </c>
      <c r="M338" s="61">
        <v>0</v>
      </c>
      <c r="N338" s="61">
        <v>0</v>
      </c>
      <c r="O338" s="61">
        <v>0</v>
      </c>
      <c r="P338" s="61">
        <v>0</v>
      </c>
      <c r="Q338" s="61">
        <v>0</v>
      </c>
      <c r="R338" s="61">
        <v>0</v>
      </c>
      <c r="S338" s="61">
        <v>0</v>
      </c>
      <c r="T338" s="61">
        <v>0</v>
      </c>
      <c r="U338" s="61">
        <v>0</v>
      </c>
      <c r="V338" s="61">
        <v>0</v>
      </c>
      <c r="W338" s="61">
        <v>0</v>
      </c>
      <c r="X338" s="61">
        <v>0</v>
      </c>
      <c r="Y338" s="61">
        <v>0</v>
      </c>
      <c r="Z338" s="61">
        <v>0</v>
      </c>
      <c r="AA338" s="61">
        <v>0</v>
      </c>
      <c r="AB338" s="61">
        <v>0</v>
      </c>
      <c r="AC338" s="61">
        <v>0</v>
      </c>
      <c r="AD338" s="61">
        <v>0</v>
      </c>
      <c r="AE338" s="61">
        <v>0</v>
      </c>
      <c r="AF338" s="61">
        <v>0</v>
      </c>
      <c r="AG338" s="61">
        <v>0</v>
      </c>
      <c r="AH338" s="61">
        <v>0</v>
      </c>
      <c r="AI338" s="61">
        <v>0</v>
      </c>
      <c r="AJ338" s="61">
        <v>0</v>
      </c>
      <c r="AK338" s="61">
        <v>0</v>
      </c>
      <c r="AL338" s="61">
        <v>0</v>
      </c>
      <c r="AM338" s="61">
        <v>0</v>
      </c>
      <c r="AN338" s="61">
        <v>0</v>
      </c>
      <c r="AO338" s="61">
        <v>0</v>
      </c>
      <c r="AP338" s="61">
        <v>0</v>
      </c>
      <c r="AQ338" s="61">
        <f t="shared" si="5"/>
        <v>0</v>
      </c>
      <c r="AT338" s="33"/>
    </row>
    <row r="339" spans="1:46" ht="33" customHeight="1">
      <c r="A339" s="32">
        <v>1285</v>
      </c>
      <c r="B339" s="343" t="s">
        <v>313</v>
      </c>
      <c r="C339" s="344" t="s">
        <v>651</v>
      </c>
      <c r="D339" s="61">
        <v>0</v>
      </c>
      <c r="E339" s="61">
        <v>0</v>
      </c>
      <c r="F339" s="61">
        <v>0</v>
      </c>
      <c r="G339" s="61">
        <v>0</v>
      </c>
      <c r="H339" s="61">
        <v>0</v>
      </c>
      <c r="I339" s="61">
        <v>0</v>
      </c>
      <c r="J339" s="61">
        <v>0</v>
      </c>
      <c r="K339" s="61">
        <v>0</v>
      </c>
      <c r="L339" s="61">
        <v>0</v>
      </c>
      <c r="M339" s="61">
        <v>0</v>
      </c>
      <c r="N339" s="61">
        <v>0</v>
      </c>
      <c r="O339" s="61">
        <v>0</v>
      </c>
      <c r="P339" s="61">
        <v>0</v>
      </c>
      <c r="Q339" s="61">
        <v>0</v>
      </c>
      <c r="R339" s="61">
        <v>0</v>
      </c>
      <c r="S339" s="61">
        <v>0</v>
      </c>
      <c r="T339" s="61">
        <v>0</v>
      </c>
      <c r="U339" s="61">
        <v>0</v>
      </c>
      <c r="V339" s="61">
        <v>0</v>
      </c>
      <c r="W339" s="61">
        <v>0</v>
      </c>
      <c r="X339" s="61">
        <v>0</v>
      </c>
      <c r="Y339" s="61">
        <v>0</v>
      </c>
      <c r="Z339" s="61">
        <v>0</v>
      </c>
      <c r="AA339" s="61">
        <v>0</v>
      </c>
      <c r="AB339" s="61">
        <v>0</v>
      </c>
      <c r="AC339" s="61">
        <v>0</v>
      </c>
      <c r="AD339" s="61">
        <v>0</v>
      </c>
      <c r="AE339" s="61">
        <v>0</v>
      </c>
      <c r="AF339" s="61">
        <v>0</v>
      </c>
      <c r="AG339" s="61">
        <v>0</v>
      </c>
      <c r="AH339" s="61">
        <v>0</v>
      </c>
      <c r="AI339" s="61">
        <v>0</v>
      </c>
      <c r="AJ339" s="61">
        <v>0</v>
      </c>
      <c r="AK339" s="61">
        <v>0</v>
      </c>
      <c r="AL339" s="61">
        <v>0</v>
      </c>
      <c r="AM339" s="61">
        <v>0</v>
      </c>
      <c r="AN339" s="61">
        <v>0</v>
      </c>
      <c r="AO339" s="61">
        <v>0</v>
      </c>
      <c r="AP339" s="61">
        <v>0</v>
      </c>
      <c r="AQ339" s="61">
        <f t="shared" si="5"/>
        <v>0</v>
      </c>
      <c r="AT339" s="33"/>
    </row>
    <row r="340" spans="1:46" ht="33" customHeight="1">
      <c r="A340" s="32">
        <v>1286</v>
      </c>
      <c r="B340" s="343" t="s">
        <v>314</v>
      </c>
      <c r="C340" s="344" t="s">
        <v>651</v>
      </c>
      <c r="D340" s="61">
        <v>0</v>
      </c>
      <c r="E340" s="61">
        <v>0</v>
      </c>
      <c r="F340" s="61">
        <v>0</v>
      </c>
      <c r="G340" s="61">
        <v>0</v>
      </c>
      <c r="H340" s="61">
        <v>0</v>
      </c>
      <c r="I340" s="61">
        <v>0</v>
      </c>
      <c r="J340" s="61">
        <v>0</v>
      </c>
      <c r="K340" s="61">
        <v>0</v>
      </c>
      <c r="L340" s="61">
        <v>0</v>
      </c>
      <c r="M340" s="61">
        <v>0</v>
      </c>
      <c r="N340" s="61">
        <v>0</v>
      </c>
      <c r="O340" s="61">
        <v>0</v>
      </c>
      <c r="P340" s="61">
        <v>0</v>
      </c>
      <c r="Q340" s="61">
        <v>0</v>
      </c>
      <c r="R340" s="61">
        <v>0</v>
      </c>
      <c r="S340" s="61">
        <v>0</v>
      </c>
      <c r="T340" s="61">
        <v>0</v>
      </c>
      <c r="U340" s="61">
        <v>0</v>
      </c>
      <c r="V340" s="61">
        <v>0</v>
      </c>
      <c r="W340" s="61">
        <v>0</v>
      </c>
      <c r="X340" s="61">
        <v>0</v>
      </c>
      <c r="Y340" s="61">
        <v>0</v>
      </c>
      <c r="Z340" s="61">
        <v>0</v>
      </c>
      <c r="AA340" s="61">
        <v>0</v>
      </c>
      <c r="AB340" s="61">
        <v>0</v>
      </c>
      <c r="AC340" s="61">
        <v>0</v>
      </c>
      <c r="AD340" s="61">
        <v>0</v>
      </c>
      <c r="AE340" s="61">
        <v>0</v>
      </c>
      <c r="AF340" s="61">
        <v>0</v>
      </c>
      <c r="AG340" s="61">
        <v>0</v>
      </c>
      <c r="AH340" s="61">
        <v>0</v>
      </c>
      <c r="AI340" s="61">
        <v>0</v>
      </c>
      <c r="AJ340" s="61">
        <v>0</v>
      </c>
      <c r="AK340" s="61">
        <v>0</v>
      </c>
      <c r="AL340" s="61">
        <v>0</v>
      </c>
      <c r="AM340" s="61">
        <v>0</v>
      </c>
      <c r="AN340" s="61">
        <v>0</v>
      </c>
      <c r="AO340" s="61">
        <v>0</v>
      </c>
      <c r="AP340" s="61">
        <v>0</v>
      </c>
      <c r="AQ340" s="61">
        <f t="shared" si="5"/>
        <v>0</v>
      </c>
      <c r="AT340" s="33"/>
    </row>
    <row r="341" spans="1:46" ht="33" customHeight="1">
      <c r="A341" s="32">
        <v>1287</v>
      </c>
      <c r="B341" s="343" t="s">
        <v>315</v>
      </c>
      <c r="C341" s="344" t="s">
        <v>651</v>
      </c>
      <c r="D341" s="61">
        <v>0</v>
      </c>
      <c r="E341" s="61">
        <v>0</v>
      </c>
      <c r="F341" s="61">
        <v>0</v>
      </c>
      <c r="G341" s="61">
        <v>0</v>
      </c>
      <c r="H341" s="61">
        <v>0</v>
      </c>
      <c r="I341" s="61">
        <v>0</v>
      </c>
      <c r="J341" s="61">
        <v>0</v>
      </c>
      <c r="K341" s="61">
        <v>0</v>
      </c>
      <c r="L341" s="61">
        <v>0</v>
      </c>
      <c r="M341" s="61">
        <v>0</v>
      </c>
      <c r="N341" s="61">
        <v>0</v>
      </c>
      <c r="O341" s="61">
        <v>0</v>
      </c>
      <c r="P341" s="61">
        <v>0</v>
      </c>
      <c r="Q341" s="61">
        <v>0</v>
      </c>
      <c r="R341" s="61">
        <v>0</v>
      </c>
      <c r="S341" s="61">
        <v>0</v>
      </c>
      <c r="T341" s="61">
        <v>0</v>
      </c>
      <c r="U341" s="61">
        <v>0</v>
      </c>
      <c r="V341" s="61">
        <v>0</v>
      </c>
      <c r="W341" s="61">
        <v>0</v>
      </c>
      <c r="X341" s="61">
        <v>0</v>
      </c>
      <c r="Y341" s="61">
        <v>0</v>
      </c>
      <c r="Z341" s="61">
        <v>0</v>
      </c>
      <c r="AA341" s="61">
        <v>0</v>
      </c>
      <c r="AB341" s="61">
        <v>0</v>
      </c>
      <c r="AC341" s="61">
        <v>0</v>
      </c>
      <c r="AD341" s="61">
        <v>0</v>
      </c>
      <c r="AE341" s="61">
        <v>0</v>
      </c>
      <c r="AF341" s="61">
        <v>0</v>
      </c>
      <c r="AG341" s="61">
        <v>0</v>
      </c>
      <c r="AH341" s="61">
        <v>0</v>
      </c>
      <c r="AI341" s="61">
        <v>0</v>
      </c>
      <c r="AJ341" s="61">
        <v>0</v>
      </c>
      <c r="AK341" s="61">
        <v>0</v>
      </c>
      <c r="AL341" s="61">
        <v>0</v>
      </c>
      <c r="AM341" s="61">
        <v>0</v>
      </c>
      <c r="AN341" s="61">
        <v>0</v>
      </c>
      <c r="AO341" s="61">
        <v>0</v>
      </c>
      <c r="AP341" s="61">
        <v>0</v>
      </c>
      <c r="AQ341" s="61">
        <f t="shared" si="5"/>
        <v>0</v>
      </c>
      <c r="AT341" s="33"/>
    </row>
    <row r="342" spans="1:46" ht="33" customHeight="1">
      <c r="A342" s="32">
        <v>1301</v>
      </c>
      <c r="B342" s="343" t="s">
        <v>316</v>
      </c>
      <c r="C342" s="344" t="s">
        <v>651</v>
      </c>
      <c r="D342" s="61">
        <v>0</v>
      </c>
      <c r="E342" s="61">
        <v>0</v>
      </c>
      <c r="F342" s="61">
        <v>0</v>
      </c>
      <c r="G342" s="61">
        <v>0</v>
      </c>
      <c r="H342" s="61">
        <v>0</v>
      </c>
      <c r="I342" s="61">
        <v>0</v>
      </c>
      <c r="J342" s="61">
        <v>0</v>
      </c>
      <c r="K342" s="61">
        <v>0</v>
      </c>
      <c r="L342" s="61">
        <v>0</v>
      </c>
      <c r="M342" s="61">
        <v>0</v>
      </c>
      <c r="N342" s="61">
        <v>0</v>
      </c>
      <c r="O342" s="61">
        <v>0</v>
      </c>
      <c r="P342" s="61">
        <v>0</v>
      </c>
      <c r="Q342" s="61">
        <v>0</v>
      </c>
      <c r="R342" s="61">
        <v>0</v>
      </c>
      <c r="S342" s="61">
        <v>0</v>
      </c>
      <c r="T342" s="61">
        <v>0</v>
      </c>
      <c r="U342" s="61">
        <v>0</v>
      </c>
      <c r="V342" s="61">
        <v>0</v>
      </c>
      <c r="W342" s="61">
        <v>0</v>
      </c>
      <c r="X342" s="61">
        <v>0</v>
      </c>
      <c r="Y342" s="61">
        <v>0</v>
      </c>
      <c r="Z342" s="61">
        <v>0</v>
      </c>
      <c r="AA342" s="61">
        <v>0</v>
      </c>
      <c r="AB342" s="61">
        <v>0</v>
      </c>
      <c r="AC342" s="61">
        <v>0</v>
      </c>
      <c r="AD342" s="61">
        <v>0</v>
      </c>
      <c r="AE342" s="61">
        <v>0</v>
      </c>
      <c r="AF342" s="61">
        <v>0</v>
      </c>
      <c r="AG342" s="61">
        <v>0</v>
      </c>
      <c r="AH342" s="61">
        <v>0</v>
      </c>
      <c r="AI342" s="61">
        <v>0</v>
      </c>
      <c r="AJ342" s="61">
        <v>0</v>
      </c>
      <c r="AK342" s="61">
        <v>0</v>
      </c>
      <c r="AL342" s="61">
        <v>0</v>
      </c>
      <c r="AM342" s="61">
        <v>0</v>
      </c>
      <c r="AN342" s="61">
        <v>0</v>
      </c>
      <c r="AO342" s="61">
        <v>0</v>
      </c>
      <c r="AP342" s="61">
        <v>0</v>
      </c>
      <c r="AQ342" s="61">
        <f t="shared" si="5"/>
        <v>0</v>
      </c>
      <c r="AT342" s="33"/>
    </row>
    <row r="343" spans="1:46" ht="33" customHeight="1">
      <c r="A343" s="32">
        <v>1302</v>
      </c>
      <c r="B343" s="343" t="s">
        <v>317</v>
      </c>
      <c r="C343" s="344" t="s">
        <v>651</v>
      </c>
      <c r="D343" s="61">
        <v>0</v>
      </c>
      <c r="E343" s="61">
        <v>0</v>
      </c>
      <c r="F343" s="61">
        <v>0</v>
      </c>
      <c r="G343" s="61">
        <v>0</v>
      </c>
      <c r="H343" s="61">
        <v>0</v>
      </c>
      <c r="I343" s="61">
        <v>0</v>
      </c>
      <c r="J343" s="61">
        <v>0</v>
      </c>
      <c r="K343" s="61">
        <v>0</v>
      </c>
      <c r="L343" s="61">
        <v>0</v>
      </c>
      <c r="M343" s="61">
        <v>0</v>
      </c>
      <c r="N343" s="61">
        <v>0</v>
      </c>
      <c r="O343" s="61">
        <v>0</v>
      </c>
      <c r="P343" s="61">
        <v>0</v>
      </c>
      <c r="Q343" s="61">
        <v>0</v>
      </c>
      <c r="R343" s="61">
        <v>0</v>
      </c>
      <c r="S343" s="61">
        <v>0</v>
      </c>
      <c r="T343" s="61">
        <v>0</v>
      </c>
      <c r="U343" s="61">
        <v>0</v>
      </c>
      <c r="V343" s="61">
        <v>0</v>
      </c>
      <c r="W343" s="61">
        <v>0</v>
      </c>
      <c r="X343" s="61">
        <v>0</v>
      </c>
      <c r="Y343" s="61">
        <v>0</v>
      </c>
      <c r="Z343" s="61">
        <v>0</v>
      </c>
      <c r="AA343" s="61">
        <v>0</v>
      </c>
      <c r="AB343" s="61">
        <v>0</v>
      </c>
      <c r="AC343" s="61">
        <v>0</v>
      </c>
      <c r="AD343" s="61">
        <v>0</v>
      </c>
      <c r="AE343" s="61">
        <v>0</v>
      </c>
      <c r="AF343" s="61">
        <v>0</v>
      </c>
      <c r="AG343" s="61">
        <v>0</v>
      </c>
      <c r="AH343" s="61">
        <v>0</v>
      </c>
      <c r="AI343" s="61">
        <v>0</v>
      </c>
      <c r="AJ343" s="61">
        <v>0</v>
      </c>
      <c r="AK343" s="61">
        <v>0</v>
      </c>
      <c r="AL343" s="61">
        <v>0</v>
      </c>
      <c r="AM343" s="61">
        <v>0</v>
      </c>
      <c r="AN343" s="61">
        <v>0</v>
      </c>
      <c r="AO343" s="61">
        <v>0</v>
      </c>
      <c r="AP343" s="61">
        <v>0</v>
      </c>
      <c r="AQ343" s="61">
        <f t="shared" si="5"/>
        <v>0</v>
      </c>
      <c r="AT343" s="33"/>
    </row>
    <row r="344" spans="1:46" ht="33" customHeight="1">
      <c r="A344" s="32">
        <v>1303</v>
      </c>
      <c r="B344" s="343" t="s">
        <v>318</v>
      </c>
      <c r="C344" s="344" t="s">
        <v>651</v>
      </c>
      <c r="D344" s="61">
        <v>0</v>
      </c>
      <c r="E344" s="61">
        <v>0</v>
      </c>
      <c r="F344" s="61">
        <v>0</v>
      </c>
      <c r="G344" s="61">
        <v>0</v>
      </c>
      <c r="H344" s="61">
        <v>0</v>
      </c>
      <c r="I344" s="61">
        <v>0</v>
      </c>
      <c r="J344" s="61">
        <v>0</v>
      </c>
      <c r="K344" s="61">
        <v>0</v>
      </c>
      <c r="L344" s="61">
        <v>0</v>
      </c>
      <c r="M344" s="61">
        <v>0</v>
      </c>
      <c r="N344" s="61">
        <v>0</v>
      </c>
      <c r="O344" s="61">
        <v>0</v>
      </c>
      <c r="P344" s="61">
        <v>0</v>
      </c>
      <c r="Q344" s="61">
        <v>0</v>
      </c>
      <c r="R344" s="61">
        <v>0</v>
      </c>
      <c r="S344" s="61">
        <v>0</v>
      </c>
      <c r="T344" s="61">
        <v>0</v>
      </c>
      <c r="U344" s="61">
        <v>0</v>
      </c>
      <c r="V344" s="61">
        <v>0</v>
      </c>
      <c r="W344" s="61">
        <v>0</v>
      </c>
      <c r="X344" s="61">
        <v>0</v>
      </c>
      <c r="Y344" s="61">
        <v>0</v>
      </c>
      <c r="Z344" s="61">
        <v>0</v>
      </c>
      <c r="AA344" s="61">
        <v>0</v>
      </c>
      <c r="AB344" s="61">
        <v>0</v>
      </c>
      <c r="AC344" s="61">
        <v>0</v>
      </c>
      <c r="AD344" s="61">
        <v>0</v>
      </c>
      <c r="AE344" s="61">
        <v>0</v>
      </c>
      <c r="AF344" s="61">
        <v>0</v>
      </c>
      <c r="AG344" s="61">
        <v>0</v>
      </c>
      <c r="AH344" s="61">
        <v>0</v>
      </c>
      <c r="AI344" s="61">
        <v>0</v>
      </c>
      <c r="AJ344" s="61">
        <v>0</v>
      </c>
      <c r="AK344" s="61">
        <v>0</v>
      </c>
      <c r="AL344" s="61">
        <v>0</v>
      </c>
      <c r="AM344" s="61">
        <v>0</v>
      </c>
      <c r="AN344" s="61">
        <v>0</v>
      </c>
      <c r="AO344" s="61">
        <v>0</v>
      </c>
      <c r="AP344" s="61">
        <v>0</v>
      </c>
      <c r="AQ344" s="61">
        <f t="shared" si="5"/>
        <v>0</v>
      </c>
      <c r="AT344" s="33"/>
    </row>
    <row r="345" spans="1:46" ht="33" customHeight="1">
      <c r="A345" s="32">
        <v>1304</v>
      </c>
      <c r="B345" s="343" t="s">
        <v>319</v>
      </c>
      <c r="C345" s="344" t="s">
        <v>651</v>
      </c>
      <c r="D345" s="61">
        <v>0</v>
      </c>
      <c r="E345" s="61">
        <v>0</v>
      </c>
      <c r="F345" s="61">
        <v>0</v>
      </c>
      <c r="G345" s="61">
        <v>0</v>
      </c>
      <c r="H345" s="61">
        <v>0</v>
      </c>
      <c r="I345" s="61">
        <v>0</v>
      </c>
      <c r="J345" s="61">
        <v>0</v>
      </c>
      <c r="K345" s="61">
        <v>0</v>
      </c>
      <c r="L345" s="61">
        <v>0</v>
      </c>
      <c r="M345" s="61">
        <v>0</v>
      </c>
      <c r="N345" s="61">
        <v>0</v>
      </c>
      <c r="O345" s="61">
        <v>0</v>
      </c>
      <c r="P345" s="61">
        <v>0</v>
      </c>
      <c r="Q345" s="61">
        <v>0</v>
      </c>
      <c r="R345" s="61">
        <v>0</v>
      </c>
      <c r="S345" s="61">
        <v>0</v>
      </c>
      <c r="T345" s="61">
        <v>0</v>
      </c>
      <c r="U345" s="61">
        <v>0</v>
      </c>
      <c r="V345" s="61">
        <v>0</v>
      </c>
      <c r="W345" s="61">
        <v>0</v>
      </c>
      <c r="X345" s="61">
        <v>0</v>
      </c>
      <c r="Y345" s="61">
        <v>0</v>
      </c>
      <c r="Z345" s="61">
        <v>0</v>
      </c>
      <c r="AA345" s="61">
        <v>0</v>
      </c>
      <c r="AB345" s="61">
        <v>0</v>
      </c>
      <c r="AC345" s="61">
        <v>0</v>
      </c>
      <c r="AD345" s="61">
        <v>0</v>
      </c>
      <c r="AE345" s="61">
        <v>0</v>
      </c>
      <c r="AF345" s="61">
        <v>0</v>
      </c>
      <c r="AG345" s="61">
        <v>0</v>
      </c>
      <c r="AH345" s="61">
        <v>0</v>
      </c>
      <c r="AI345" s="61">
        <v>0</v>
      </c>
      <c r="AJ345" s="61">
        <v>0</v>
      </c>
      <c r="AK345" s="61">
        <v>0</v>
      </c>
      <c r="AL345" s="61">
        <v>0</v>
      </c>
      <c r="AM345" s="61">
        <v>0</v>
      </c>
      <c r="AN345" s="61">
        <v>0</v>
      </c>
      <c r="AO345" s="61">
        <v>0</v>
      </c>
      <c r="AP345" s="61">
        <v>0</v>
      </c>
      <c r="AQ345" s="61">
        <f t="shared" si="5"/>
        <v>0</v>
      </c>
      <c r="AT345" s="33"/>
    </row>
    <row r="346" spans="1:46" ht="33" customHeight="1">
      <c r="A346" s="32">
        <v>1305</v>
      </c>
      <c r="B346" s="343" t="s">
        <v>320</v>
      </c>
      <c r="C346" s="344" t="s">
        <v>651</v>
      </c>
      <c r="D346" s="61">
        <v>0</v>
      </c>
      <c r="E346" s="61">
        <v>0</v>
      </c>
      <c r="F346" s="61">
        <v>0</v>
      </c>
      <c r="G346" s="61">
        <v>0</v>
      </c>
      <c r="H346" s="61">
        <v>0</v>
      </c>
      <c r="I346" s="61">
        <v>0</v>
      </c>
      <c r="J346" s="61">
        <v>0</v>
      </c>
      <c r="K346" s="61">
        <v>0</v>
      </c>
      <c r="L346" s="61">
        <v>0</v>
      </c>
      <c r="M346" s="61">
        <v>0</v>
      </c>
      <c r="N346" s="61">
        <v>0</v>
      </c>
      <c r="O346" s="61">
        <v>0</v>
      </c>
      <c r="P346" s="61">
        <v>0</v>
      </c>
      <c r="Q346" s="61">
        <v>0</v>
      </c>
      <c r="R346" s="61">
        <v>0</v>
      </c>
      <c r="S346" s="61">
        <v>0</v>
      </c>
      <c r="T346" s="61">
        <v>0</v>
      </c>
      <c r="U346" s="61">
        <v>0</v>
      </c>
      <c r="V346" s="61">
        <v>0</v>
      </c>
      <c r="W346" s="61">
        <v>0</v>
      </c>
      <c r="X346" s="61">
        <v>0</v>
      </c>
      <c r="Y346" s="61">
        <v>0</v>
      </c>
      <c r="Z346" s="61">
        <v>0</v>
      </c>
      <c r="AA346" s="61">
        <v>0</v>
      </c>
      <c r="AB346" s="61">
        <v>0</v>
      </c>
      <c r="AC346" s="61">
        <v>0</v>
      </c>
      <c r="AD346" s="61">
        <v>0</v>
      </c>
      <c r="AE346" s="61">
        <v>0</v>
      </c>
      <c r="AF346" s="61">
        <v>0</v>
      </c>
      <c r="AG346" s="61">
        <v>0</v>
      </c>
      <c r="AH346" s="61">
        <v>0</v>
      </c>
      <c r="AI346" s="61">
        <v>0</v>
      </c>
      <c r="AJ346" s="61">
        <v>0</v>
      </c>
      <c r="AK346" s="61">
        <v>0</v>
      </c>
      <c r="AL346" s="61">
        <v>0</v>
      </c>
      <c r="AM346" s="61">
        <v>0</v>
      </c>
      <c r="AN346" s="61">
        <v>0</v>
      </c>
      <c r="AO346" s="61">
        <v>0</v>
      </c>
      <c r="AP346" s="61">
        <v>0</v>
      </c>
      <c r="AQ346" s="61">
        <f t="shared" si="5"/>
        <v>0</v>
      </c>
      <c r="AT346" s="33"/>
    </row>
    <row r="347" spans="1:46" ht="33" customHeight="1">
      <c r="A347" s="32">
        <v>1306</v>
      </c>
      <c r="B347" s="343" t="s">
        <v>321</v>
      </c>
      <c r="C347" s="344" t="s">
        <v>651</v>
      </c>
      <c r="D347" s="61">
        <v>0</v>
      </c>
      <c r="E347" s="61">
        <v>0</v>
      </c>
      <c r="F347" s="61">
        <v>0</v>
      </c>
      <c r="G347" s="61">
        <v>0</v>
      </c>
      <c r="H347" s="61">
        <v>0</v>
      </c>
      <c r="I347" s="61">
        <v>0</v>
      </c>
      <c r="J347" s="61">
        <v>0</v>
      </c>
      <c r="K347" s="61">
        <v>0</v>
      </c>
      <c r="L347" s="61">
        <v>0</v>
      </c>
      <c r="M347" s="61">
        <v>0</v>
      </c>
      <c r="N347" s="61">
        <v>0</v>
      </c>
      <c r="O347" s="61">
        <v>0</v>
      </c>
      <c r="P347" s="61">
        <v>0</v>
      </c>
      <c r="Q347" s="61">
        <v>0</v>
      </c>
      <c r="R347" s="61">
        <v>0</v>
      </c>
      <c r="S347" s="61">
        <v>0</v>
      </c>
      <c r="T347" s="61">
        <v>0</v>
      </c>
      <c r="U347" s="61">
        <v>0</v>
      </c>
      <c r="V347" s="61">
        <v>0</v>
      </c>
      <c r="W347" s="61">
        <v>0</v>
      </c>
      <c r="X347" s="61">
        <v>0</v>
      </c>
      <c r="Y347" s="61">
        <v>0</v>
      </c>
      <c r="Z347" s="61">
        <v>0</v>
      </c>
      <c r="AA347" s="61">
        <v>0</v>
      </c>
      <c r="AB347" s="61">
        <v>0</v>
      </c>
      <c r="AC347" s="61">
        <v>0</v>
      </c>
      <c r="AD347" s="61">
        <v>0</v>
      </c>
      <c r="AE347" s="61">
        <v>0</v>
      </c>
      <c r="AF347" s="61">
        <v>0</v>
      </c>
      <c r="AG347" s="61">
        <v>0</v>
      </c>
      <c r="AH347" s="61">
        <v>0</v>
      </c>
      <c r="AI347" s="61">
        <v>0</v>
      </c>
      <c r="AJ347" s="61">
        <v>0</v>
      </c>
      <c r="AK347" s="61">
        <v>0</v>
      </c>
      <c r="AL347" s="61">
        <v>0</v>
      </c>
      <c r="AM347" s="61">
        <v>0</v>
      </c>
      <c r="AN347" s="61">
        <v>0</v>
      </c>
      <c r="AO347" s="61">
        <v>0</v>
      </c>
      <c r="AP347" s="61">
        <v>0</v>
      </c>
      <c r="AQ347" s="61">
        <f t="shared" si="5"/>
        <v>0</v>
      </c>
      <c r="AT347" s="33"/>
    </row>
    <row r="348" spans="1:46" ht="33" customHeight="1">
      <c r="A348" s="32">
        <v>1307</v>
      </c>
      <c r="B348" s="343" t="s">
        <v>322</v>
      </c>
      <c r="C348" s="344" t="s">
        <v>651</v>
      </c>
      <c r="D348" s="61">
        <v>0</v>
      </c>
      <c r="E348" s="61">
        <v>0</v>
      </c>
      <c r="F348" s="61">
        <v>0</v>
      </c>
      <c r="G348" s="61">
        <v>0</v>
      </c>
      <c r="H348" s="61">
        <v>0</v>
      </c>
      <c r="I348" s="61">
        <v>0</v>
      </c>
      <c r="J348" s="61">
        <v>0</v>
      </c>
      <c r="K348" s="61">
        <v>0</v>
      </c>
      <c r="L348" s="61">
        <v>0</v>
      </c>
      <c r="M348" s="61">
        <v>0</v>
      </c>
      <c r="N348" s="61">
        <v>0</v>
      </c>
      <c r="O348" s="61">
        <v>0</v>
      </c>
      <c r="P348" s="61">
        <v>0</v>
      </c>
      <c r="Q348" s="61">
        <v>0</v>
      </c>
      <c r="R348" s="61">
        <v>0</v>
      </c>
      <c r="S348" s="61">
        <v>0</v>
      </c>
      <c r="T348" s="61">
        <v>0</v>
      </c>
      <c r="U348" s="61">
        <v>0</v>
      </c>
      <c r="V348" s="61">
        <v>0</v>
      </c>
      <c r="W348" s="61">
        <v>0</v>
      </c>
      <c r="X348" s="61">
        <v>0</v>
      </c>
      <c r="Y348" s="61">
        <v>0</v>
      </c>
      <c r="Z348" s="61">
        <v>0</v>
      </c>
      <c r="AA348" s="61">
        <v>0</v>
      </c>
      <c r="AB348" s="61">
        <v>0</v>
      </c>
      <c r="AC348" s="61">
        <v>0</v>
      </c>
      <c r="AD348" s="61">
        <v>0</v>
      </c>
      <c r="AE348" s="61">
        <v>0</v>
      </c>
      <c r="AF348" s="61">
        <v>0</v>
      </c>
      <c r="AG348" s="61">
        <v>0</v>
      </c>
      <c r="AH348" s="61">
        <v>0</v>
      </c>
      <c r="AI348" s="61">
        <v>0</v>
      </c>
      <c r="AJ348" s="61">
        <v>0</v>
      </c>
      <c r="AK348" s="61">
        <v>0</v>
      </c>
      <c r="AL348" s="61">
        <v>0</v>
      </c>
      <c r="AM348" s="61">
        <v>0</v>
      </c>
      <c r="AN348" s="61">
        <v>0</v>
      </c>
      <c r="AO348" s="61">
        <v>0</v>
      </c>
      <c r="AP348" s="61">
        <v>0</v>
      </c>
      <c r="AQ348" s="61">
        <f t="shared" si="5"/>
        <v>0</v>
      </c>
      <c r="AT348" s="33"/>
    </row>
    <row r="349" spans="1:46" ht="33" customHeight="1">
      <c r="A349" s="32">
        <v>1308</v>
      </c>
      <c r="B349" s="343" t="s">
        <v>323</v>
      </c>
      <c r="C349" s="344" t="s">
        <v>651</v>
      </c>
      <c r="D349" s="61">
        <v>0</v>
      </c>
      <c r="E349" s="61">
        <v>0</v>
      </c>
      <c r="F349" s="61">
        <v>0</v>
      </c>
      <c r="G349" s="61">
        <v>0</v>
      </c>
      <c r="H349" s="61">
        <v>0</v>
      </c>
      <c r="I349" s="61">
        <v>0</v>
      </c>
      <c r="J349" s="61">
        <v>0</v>
      </c>
      <c r="K349" s="61">
        <v>0</v>
      </c>
      <c r="L349" s="61">
        <v>0</v>
      </c>
      <c r="M349" s="61">
        <v>0</v>
      </c>
      <c r="N349" s="61">
        <v>0</v>
      </c>
      <c r="O349" s="61">
        <v>0</v>
      </c>
      <c r="P349" s="61">
        <v>0</v>
      </c>
      <c r="Q349" s="61">
        <v>0</v>
      </c>
      <c r="R349" s="61">
        <v>0</v>
      </c>
      <c r="S349" s="61">
        <v>0</v>
      </c>
      <c r="T349" s="61">
        <v>0</v>
      </c>
      <c r="U349" s="61">
        <v>0</v>
      </c>
      <c r="V349" s="61">
        <v>0</v>
      </c>
      <c r="W349" s="61">
        <v>0</v>
      </c>
      <c r="X349" s="61">
        <v>0</v>
      </c>
      <c r="Y349" s="61">
        <v>0</v>
      </c>
      <c r="Z349" s="61">
        <v>0</v>
      </c>
      <c r="AA349" s="61">
        <v>0</v>
      </c>
      <c r="AB349" s="61">
        <v>0</v>
      </c>
      <c r="AC349" s="61">
        <v>0</v>
      </c>
      <c r="AD349" s="61">
        <v>0</v>
      </c>
      <c r="AE349" s="61">
        <v>0</v>
      </c>
      <c r="AF349" s="61">
        <v>0</v>
      </c>
      <c r="AG349" s="61">
        <v>0</v>
      </c>
      <c r="AH349" s="61">
        <v>0</v>
      </c>
      <c r="AI349" s="61">
        <v>0</v>
      </c>
      <c r="AJ349" s="61">
        <v>0</v>
      </c>
      <c r="AK349" s="61">
        <v>0</v>
      </c>
      <c r="AL349" s="61">
        <v>0</v>
      </c>
      <c r="AM349" s="61">
        <v>0</v>
      </c>
      <c r="AN349" s="61">
        <v>0</v>
      </c>
      <c r="AO349" s="61">
        <v>0</v>
      </c>
      <c r="AP349" s="61">
        <v>0</v>
      </c>
      <c r="AQ349" s="61">
        <f t="shared" si="5"/>
        <v>0</v>
      </c>
      <c r="AT349" s="33"/>
    </row>
    <row r="350" spans="1:46" ht="33" customHeight="1">
      <c r="A350" s="32">
        <v>1309</v>
      </c>
      <c r="B350" s="343" t="s">
        <v>324</v>
      </c>
      <c r="C350" s="344" t="s">
        <v>651</v>
      </c>
      <c r="D350" s="61">
        <v>0</v>
      </c>
      <c r="E350" s="61">
        <v>0</v>
      </c>
      <c r="F350" s="61">
        <v>0</v>
      </c>
      <c r="G350" s="61">
        <v>0</v>
      </c>
      <c r="H350" s="61">
        <v>0</v>
      </c>
      <c r="I350" s="61">
        <v>0</v>
      </c>
      <c r="J350" s="61">
        <v>0</v>
      </c>
      <c r="K350" s="61">
        <v>0</v>
      </c>
      <c r="L350" s="61">
        <v>0</v>
      </c>
      <c r="M350" s="61">
        <v>0</v>
      </c>
      <c r="N350" s="61">
        <v>0</v>
      </c>
      <c r="O350" s="61">
        <v>0</v>
      </c>
      <c r="P350" s="61">
        <v>0</v>
      </c>
      <c r="Q350" s="61">
        <v>0</v>
      </c>
      <c r="R350" s="61">
        <v>0</v>
      </c>
      <c r="S350" s="61">
        <v>0</v>
      </c>
      <c r="T350" s="61">
        <v>0</v>
      </c>
      <c r="U350" s="61">
        <v>0</v>
      </c>
      <c r="V350" s="61">
        <v>0</v>
      </c>
      <c r="W350" s="61">
        <v>0</v>
      </c>
      <c r="X350" s="61">
        <v>0</v>
      </c>
      <c r="Y350" s="61">
        <v>0</v>
      </c>
      <c r="Z350" s="61">
        <v>0</v>
      </c>
      <c r="AA350" s="61">
        <v>0</v>
      </c>
      <c r="AB350" s="61">
        <v>0</v>
      </c>
      <c r="AC350" s="61">
        <v>0</v>
      </c>
      <c r="AD350" s="61">
        <v>0</v>
      </c>
      <c r="AE350" s="61">
        <v>0</v>
      </c>
      <c r="AF350" s="61">
        <v>0</v>
      </c>
      <c r="AG350" s="61">
        <v>0</v>
      </c>
      <c r="AH350" s="61">
        <v>0</v>
      </c>
      <c r="AI350" s="61">
        <v>0</v>
      </c>
      <c r="AJ350" s="61">
        <v>0</v>
      </c>
      <c r="AK350" s="61">
        <v>0</v>
      </c>
      <c r="AL350" s="61">
        <v>0</v>
      </c>
      <c r="AM350" s="61">
        <v>0</v>
      </c>
      <c r="AN350" s="61">
        <v>0</v>
      </c>
      <c r="AO350" s="61">
        <v>0</v>
      </c>
      <c r="AP350" s="61">
        <v>0</v>
      </c>
      <c r="AQ350" s="61">
        <f t="shared" si="5"/>
        <v>0</v>
      </c>
      <c r="AT350" s="33"/>
    </row>
    <row r="351" spans="1:46" ht="33" customHeight="1">
      <c r="A351" s="32">
        <v>1310</v>
      </c>
      <c r="B351" s="343" t="s">
        <v>325</v>
      </c>
      <c r="C351" s="344" t="s">
        <v>651</v>
      </c>
      <c r="D351" s="61">
        <v>0</v>
      </c>
      <c r="E351" s="61">
        <v>0</v>
      </c>
      <c r="F351" s="61">
        <v>0</v>
      </c>
      <c r="G351" s="61">
        <v>0</v>
      </c>
      <c r="H351" s="61">
        <v>0</v>
      </c>
      <c r="I351" s="61">
        <v>0</v>
      </c>
      <c r="J351" s="61">
        <v>0</v>
      </c>
      <c r="K351" s="61">
        <v>0</v>
      </c>
      <c r="L351" s="61">
        <v>0</v>
      </c>
      <c r="M351" s="61">
        <v>0</v>
      </c>
      <c r="N351" s="61">
        <v>0</v>
      </c>
      <c r="O351" s="61">
        <v>0</v>
      </c>
      <c r="P351" s="61">
        <v>0</v>
      </c>
      <c r="Q351" s="61">
        <v>0</v>
      </c>
      <c r="R351" s="61">
        <v>0</v>
      </c>
      <c r="S351" s="61">
        <v>0</v>
      </c>
      <c r="T351" s="61">
        <v>0</v>
      </c>
      <c r="U351" s="61">
        <v>0</v>
      </c>
      <c r="V351" s="61">
        <v>0</v>
      </c>
      <c r="W351" s="61">
        <v>0</v>
      </c>
      <c r="X351" s="61">
        <v>0</v>
      </c>
      <c r="Y351" s="61">
        <v>0</v>
      </c>
      <c r="Z351" s="61">
        <v>0</v>
      </c>
      <c r="AA351" s="61">
        <v>0</v>
      </c>
      <c r="AB351" s="61">
        <v>0</v>
      </c>
      <c r="AC351" s="61">
        <v>0</v>
      </c>
      <c r="AD351" s="61">
        <v>0</v>
      </c>
      <c r="AE351" s="61">
        <v>0</v>
      </c>
      <c r="AF351" s="61">
        <v>0</v>
      </c>
      <c r="AG351" s="61">
        <v>0</v>
      </c>
      <c r="AH351" s="61">
        <v>0</v>
      </c>
      <c r="AI351" s="61">
        <v>0</v>
      </c>
      <c r="AJ351" s="61">
        <v>0</v>
      </c>
      <c r="AK351" s="61">
        <v>0</v>
      </c>
      <c r="AL351" s="61">
        <v>0</v>
      </c>
      <c r="AM351" s="61">
        <v>0</v>
      </c>
      <c r="AN351" s="61">
        <v>0</v>
      </c>
      <c r="AO351" s="61">
        <v>0</v>
      </c>
      <c r="AP351" s="61">
        <v>0</v>
      </c>
      <c r="AQ351" s="61">
        <f t="shared" si="5"/>
        <v>0</v>
      </c>
      <c r="AT351" s="33"/>
    </row>
    <row r="352" spans="1:46" ht="33" customHeight="1">
      <c r="A352" s="32">
        <v>1311</v>
      </c>
      <c r="B352" s="343" t="s">
        <v>326</v>
      </c>
      <c r="C352" s="344" t="s">
        <v>651</v>
      </c>
      <c r="D352" s="61">
        <v>0</v>
      </c>
      <c r="E352" s="61">
        <v>0</v>
      </c>
      <c r="F352" s="61">
        <v>0</v>
      </c>
      <c r="G352" s="61">
        <v>0</v>
      </c>
      <c r="H352" s="61">
        <v>0</v>
      </c>
      <c r="I352" s="61">
        <v>0</v>
      </c>
      <c r="J352" s="61">
        <v>0</v>
      </c>
      <c r="K352" s="61">
        <v>0</v>
      </c>
      <c r="L352" s="61">
        <v>0</v>
      </c>
      <c r="M352" s="61">
        <v>0</v>
      </c>
      <c r="N352" s="61">
        <v>0</v>
      </c>
      <c r="O352" s="61">
        <v>0</v>
      </c>
      <c r="P352" s="61">
        <v>0</v>
      </c>
      <c r="Q352" s="61">
        <v>0</v>
      </c>
      <c r="R352" s="61">
        <v>0</v>
      </c>
      <c r="S352" s="61">
        <v>0</v>
      </c>
      <c r="T352" s="61">
        <v>0</v>
      </c>
      <c r="U352" s="61">
        <v>0</v>
      </c>
      <c r="V352" s="61">
        <v>0</v>
      </c>
      <c r="W352" s="61">
        <v>0</v>
      </c>
      <c r="X352" s="61">
        <v>0</v>
      </c>
      <c r="Y352" s="61">
        <v>0</v>
      </c>
      <c r="Z352" s="61">
        <v>0</v>
      </c>
      <c r="AA352" s="61">
        <v>0</v>
      </c>
      <c r="AB352" s="61">
        <v>0</v>
      </c>
      <c r="AC352" s="61">
        <v>0</v>
      </c>
      <c r="AD352" s="61">
        <v>0</v>
      </c>
      <c r="AE352" s="61">
        <v>0</v>
      </c>
      <c r="AF352" s="61">
        <v>0</v>
      </c>
      <c r="AG352" s="61">
        <v>0</v>
      </c>
      <c r="AH352" s="61">
        <v>0</v>
      </c>
      <c r="AI352" s="61">
        <v>0</v>
      </c>
      <c r="AJ352" s="61">
        <v>0</v>
      </c>
      <c r="AK352" s="61">
        <v>0</v>
      </c>
      <c r="AL352" s="61">
        <v>0</v>
      </c>
      <c r="AM352" s="61">
        <v>0</v>
      </c>
      <c r="AN352" s="61">
        <v>0</v>
      </c>
      <c r="AO352" s="61">
        <v>0</v>
      </c>
      <c r="AP352" s="61">
        <v>0</v>
      </c>
      <c r="AQ352" s="61">
        <f t="shared" si="5"/>
        <v>0</v>
      </c>
      <c r="AT352" s="33"/>
    </row>
    <row r="353" spans="1:46" ht="33" customHeight="1">
      <c r="A353" s="32">
        <v>1312</v>
      </c>
      <c r="B353" s="343" t="s">
        <v>327</v>
      </c>
      <c r="C353" s="344" t="s">
        <v>651</v>
      </c>
      <c r="D353" s="61">
        <v>0</v>
      </c>
      <c r="E353" s="61">
        <v>0</v>
      </c>
      <c r="F353" s="61">
        <v>0</v>
      </c>
      <c r="G353" s="61">
        <v>0</v>
      </c>
      <c r="H353" s="61">
        <v>0</v>
      </c>
      <c r="I353" s="61">
        <v>0</v>
      </c>
      <c r="J353" s="61">
        <v>0</v>
      </c>
      <c r="K353" s="61">
        <v>0</v>
      </c>
      <c r="L353" s="61">
        <v>0</v>
      </c>
      <c r="M353" s="61">
        <v>0</v>
      </c>
      <c r="N353" s="61">
        <v>0</v>
      </c>
      <c r="O353" s="61">
        <v>0</v>
      </c>
      <c r="P353" s="61">
        <v>0</v>
      </c>
      <c r="Q353" s="61">
        <v>0</v>
      </c>
      <c r="R353" s="61">
        <v>0</v>
      </c>
      <c r="S353" s="61">
        <v>0</v>
      </c>
      <c r="T353" s="61">
        <v>0</v>
      </c>
      <c r="U353" s="61">
        <v>0</v>
      </c>
      <c r="V353" s="61">
        <v>0</v>
      </c>
      <c r="W353" s="61">
        <v>0</v>
      </c>
      <c r="X353" s="61">
        <v>0</v>
      </c>
      <c r="Y353" s="61">
        <v>0</v>
      </c>
      <c r="Z353" s="61">
        <v>0</v>
      </c>
      <c r="AA353" s="61">
        <v>0</v>
      </c>
      <c r="AB353" s="61">
        <v>0</v>
      </c>
      <c r="AC353" s="61">
        <v>0</v>
      </c>
      <c r="AD353" s="61">
        <v>0</v>
      </c>
      <c r="AE353" s="61">
        <v>0</v>
      </c>
      <c r="AF353" s="61">
        <v>0</v>
      </c>
      <c r="AG353" s="61">
        <v>0</v>
      </c>
      <c r="AH353" s="61">
        <v>0</v>
      </c>
      <c r="AI353" s="61">
        <v>0</v>
      </c>
      <c r="AJ353" s="61">
        <v>0</v>
      </c>
      <c r="AK353" s="61">
        <v>0</v>
      </c>
      <c r="AL353" s="61">
        <v>0</v>
      </c>
      <c r="AM353" s="61">
        <v>0</v>
      </c>
      <c r="AN353" s="61">
        <v>0</v>
      </c>
      <c r="AO353" s="61">
        <v>0</v>
      </c>
      <c r="AP353" s="61">
        <v>0</v>
      </c>
      <c r="AQ353" s="61">
        <f t="shared" si="5"/>
        <v>0</v>
      </c>
      <c r="AT353" s="33"/>
    </row>
    <row r="354" spans="1:46" ht="33" customHeight="1">
      <c r="A354" s="32">
        <v>1313</v>
      </c>
      <c r="B354" s="343" t="s">
        <v>328</v>
      </c>
      <c r="C354" s="344" t="s">
        <v>651</v>
      </c>
      <c r="D354" s="61">
        <v>0</v>
      </c>
      <c r="E354" s="61">
        <v>0</v>
      </c>
      <c r="F354" s="61">
        <v>0</v>
      </c>
      <c r="G354" s="61">
        <v>0</v>
      </c>
      <c r="H354" s="61">
        <v>0</v>
      </c>
      <c r="I354" s="61">
        <v>0</v>
      </c>
      <c r="J354" s="61">
        <v>0</v>
      </c>
      <c r="K354" s="61">
        <v>0</v>
      </c>
      <c r="L354" s="61">
        <v>0</v>
      </c>
      <c r="M354" s="61">
        <v>0</v>
      </c>
      <c r="N354" s="61">
        <v>0</v>
      </c>
      <c r="O354" s="61">
        <v>0</v>
      </c>
      <c r="P354" s="61">
        <v>0</v>
      </c>
      <c r="Q354" s="61">
        <v>0</v>
      </c>
      <c r="R354" s="61">
        <v>0</v>
      </c>
      <c r="S354" s="61">
        <v>0</v>
      </c>
      <c r="T354" s="61">
        <v>0</v>
      </c>
      <c r="U354" s="61">
        <v>0</v>
      </c>
      <c r="V354" s="61">
        <v>0</v>
      </c>
      <c r="W354" s="61">
        <v>0</v>
      </c>
      <c r="X354" s="61">
        <v>0</v>
      </c>
      <c r="Y354" s="61">
        <v>0</v>
      </c>
      <c r="Z354" s="61">
        <v>0</v>
      </c>
      <c r="AA354" s="61">
        <v>0</v>
      </c>
      <c r="AB354" s="61">
        <v>0</v>
      </c>
      <c r="AC354" s="61">
        <v>0</v>
      </c>
      <c r="AD354" s="61">
        <v>0</v>
      </c>
      <c r="AE354" s="61">
        <v>0</v>
      </c>
      <c r="AF354" s="61">
        <v>0</v>
      </c>
      <c r="AG354" s="61">
        <v>0</v>
      </c>
      <c r="AH354" s="61">
        <v>0</v>
      </c>
      <c r="AI354" s="61">
        <v>0</v>
      </c>
      <c r="AJ354" s="61">
        <v>0</v>
      </c>
      <c r="AK354" s="61">
        <v>0</v>
      </c>
      <c r="AL354" s="61">
        <v>0</v>
      </c>
      <c r="AM354" s="61">
        <v>0</v>
      </c>
      <c r="AN354" s="61">
        <v>0</v>
      </c>
      <c r="AO354" s="61">
        <v>0</v>
      </c>
      <c r="AP354" s="61">
        <v>0</v>
      </c>
      <c r="AQ354" s="61">
        <f t="shared" si="5"/>
        <v>0</v>
      </c>
      <c r="AT354" s="33"/>
    </row>
    <row r="355" spans="1:46" ht="33" customHeight="1">
      <c r="A355" s="32">
        <v>1314</v>
      </c>
      <c r="B355" s="343" t="s">
        <v>329</v>
      </c>
      <c r="C355" s="344" t="s">
        <v>651</v>
      </c>
      <c r="D355" s="61">
        <v>0</v>
      </c>
      <c r="E355" s="61">
        <v>0</v>
      </c>
      <c r="F355" s="61">
        <v>0</v>
      </c>
      <c r="G355" s="61">
        <v>0</v>
      </c>
      <c r="H355" s="61">
        <v>0</v>
      </c>
      <c r="I355" s="61">
        <v>0</v>
      </c>
      <c r="J355" s="61">
        <v>0</v>
      </c>
      <c r="K355" s="61">
        <v>0</v>
      </c>
      <c r="L355" s="61">
        <v>0</v>
      </c>
      <c r="M355" s="61">
        <v>0</v>
      </c>
      <c r="N355" s="61">
        <v>0</v>
      </c>
      <c r="O355" s="61">
        <v>0</v>
      </c>
      <c r="P355" s="61">
        <v>0</v>
      </c>
      <c r="Q355" s="61">
        <v>0</v>
      </c>
      <c r="R355" s="61">
        <v>0</v>
      </c>
      <c r="S355" s="61">
        <v>0</v>
      </c>
      <c r="T355" s="61">
        <v>0</v>
      </c>
      <c r="U355" s="61">
        <v>0</v>
      </c>
      <c r="V355" s="61">
        <v>0</v>
      </c>
      <c r="W355" s="61">
        <v>0</v>
      </c>
      <c r="X355" s="61">
        <v>0</v>
      </c>
      <c r="Y355" s="61">
        <v>0</v>
      </c>
      <c r="Z355" s="61">
        <v>0</v>
      </c>
      <c r="AA355" s="61">
        <v>0</v>
      </c>
      <c r="AB355" s="61">
        <v>0</v>
      </c>
      <c r="AC355" s="61">
        <v>0</v>
      </c>
      <c r="AD355" s="61">
        <v>0</v>
      </c>
      <c r="AE355" s="61">
        <v>0</v>
      </c>
      <c r="AF355" s="61">
        <v>0</v>
      </c>
      <c r="AG355" s="61">
        <v>0</v>
      </c>
      <c r="AH355" s="61">
        <v>0</v>
      </c>
      <c r="AI355" s="61">
        <v>0</v>
      </c>
      <c r="AJ355" s="61">
        <v>0</v>
      </c>
      <c r="AK355" s="61">
        <v>0</v>
      </c>
      <c r="AL355" s="61">
        <v>0</v>
      </c>
      <c r="AM355" s="61">
        <v>0</v>
      </c>
      <c r="AN355" s="61">
        <v>0</v>
      </c>
      <c r="AO355" s="61">
        <v>0</v>
      </c>
      <c r="AP355" s="61">
        <v>0</v>
      </c>
      <c r="AQ355" s="61">
        <f t="shared" si="5"/>
        <v>0</v>
      </c>
      <c r="AT355" s="33"/>
    </row>
    <row r="356" spans="1:46" ht="33" customHeight="1">
      <c r="A356" s="32">
        <v>1315</v>
      </c>
      <c r="B356" s="343" t="s">
        <v>330</v>
      </c>
      <c r="C356" s="344" t="s">
        <v>651</v>
      </c>
      <c r="D356" s="61">
        <v>0</v>
      </c>
      <c r="E356" s="61">
        <v>0</v>
      </c>
      <c r="F356" s="61">
        <v>0</v>
      </c>
      <c r="G356" s="61">
        <v>0</v>
      </c>
      <c r="H356" s="61">
        <v>0</v>
      </c>
      <c r="I356" s="61">
        <v>0</v>
      </c>
      <c r="J356" s="61">
        <v>0</v>
      </c>
      <c r="K356" s="61">
        <v>0</v>
      </c>
      <c r="L356" s="61">
        <v>0</v>
      </c>
      <c r="M356" s="61">
        <v>0</v>
      </c>
      <c r="N356" s="61">
        <v>0</v>
      </c>
      <c r="O356" s="61">
        <v>0</v>
      </c>
      <c r="P356" s="61">
        <v>0</v>
      </c>
      <c r="Q356" s="61">
        <v>0</v>
      </c>
      <c r="R356" s="61">
        <v>0</v>
      </c>
      <c r="S356" s="61">
        <v>0</v>
      </c>
      <c r="T356" s="61">
        <v>0</v>
      </c>
      <c r="U356" s="61">
        <v>0</v>
      </c>
      <c r="V356" s="61">
        <v>0</v>
      </c>
      <c r="W356" s="61">
        <v>0</v>
      </c>
      <c r="X356" s="61">
        <v>0</v>
      </c>
      <c r="Y356" s="61">
        <v>0</v>
      </c>
      <c r="Z356" s="61">
        <v>0</v>
      </c>
      <c r="AA356" s="61">
        <v>0</v>
      </c>
      <c r="AB356" s="61">
        <v>0</v>
      </c>
      <c r="AC356" s="61">
        <v>0</v>
      </c>
      <c r="AD356" s="61">
        <v>0</v>
      </c>
      <c r="AE356" s="61">
        <v>0</v>
      </c>
      <c r="AF356" s="61">
        <v>0</v>
      </c>
      <c r="AG356" s="61">
        <v>0</v>
      </c>
      <c r="AH356" s="61">
        <v>0</v>
      </c>
      <c r="AI356" s="61">
        <v>0</v>
      </c>
      <c r="AJ356" s="61">
        <v>0</v>
      </c>
      <c r="AK356" s="61">
        <v>0</v>
      </c>
      <c r="AL356" s="61">
        <v>0</v>
      </c>
      <c r="AM356" s="61">
        <v>0</v>
      </c>
      <c r="AN356" s="61">
        <v>0</v>
      </c>
      <c r="AO356" s="61">
        <v>0</v>
      </c>
      <c r="AP356" s="61">
        <v>0</v>
      </c>
      <c r="AQ356" s="61">
        <f t="shared" si="5"/>
        <v>0</v>
      </c>
      <c r="AT356" s="33"/>
    </row>
    <row r="357" spans="1:46" ht="33" customHeight="1">
      <c r="A357" s="32">
        <v>1316</v>
      </c>
      <c r="B357" s="343" t="s">
        <v>331</v>
      </c>
      <c r="C357" s="344" t="s">
        <v>651</v>
      </c>
      <c r="D357" s="61">
        <v>0</v>
      </c>
      <c r="E357" s="61">
        <v>0</v>
      </c>
      <c r="F357" s="61">
        <v>0</v>
      </c>
      <c r="G357" s="61">
        <v>0</v>
      </c>
      <c r="H357" s="61">
        <v>0</v>
      </c>
      <c r="I357" s="61">
        <v>0</v>
      </c>
      <c r="J357" s="61">
        <v>0</v>
      </c>
      <c r="K357" s="61">
        <v>0</v>
      </c>
      <c r="L357" s="61">
        <v>0</v>
      </c>
      <c r="M357" s="61">
        <v>0</v>
      </c>
      <c r="N357" s="61">
        <v>0</v>
      </c>
      <c r="O357" s="61">
        <v>0</v>
      </c>
      <c r="P357" s="61">
        <v>0</v>
      </c>
      <c r="Q357" s="61">
        <v>0</v>
      </c>
      <c r="R357" s="61">
        <v>0</v>
      </c>
      <c r="S357" s="61">
        <v>0</v>
      </c>
      <c r="T357" s="61">
        <v>0</v>
      </c>
      <c r="U357" s="61">
        <v>0</v>
      </c>
      <c r="V357" s="61">
        <v>0</v>
      </c>
      <c r="W357" s="61">
        <v>0</v>
      </c>
      <c r="X357" s="61">
        <v>0</v>
      </c>
      <c r="Y357" s="61">
        <v>0</v>
      </c>
      <c r="Z357" s="61">
        <v>0</v>
      </c>
      <c r="AA357" s="61">
        <v>0</v>
      </c>
      <c r="AB357" s="61">
        <v>0</v>
      </c>
      <c r="AC357" s="61">
        <v>0</v>
      </c>
      <c r="AD357" s="61">
        <v>0</v>
      </c>
      <c r="AE357" s="61">
        <v>0</v>
      </c>
      <c r="AF357" s="61">
        <v>0</v>
      </c>
      <c r="AG357" s="61">
        <v>0</v>
      </c>
      <c r="AH357" s="61">
        <v>0</v>
      </c>
      <c r="AI357" s="61">
        <v>0</v>
      </c>
      <c r="AJ357" s="61">
        <v>0</v>
      </c>
      <c r="AK357" s="61">
        <v>0</v>
      </c>
      <c r="AL357" s="61">
        <v>0</v>
      </c>
      <c r="AM357" s="61">
        <v>0</v>
      </c>
      <c r="AN357" s="61">
        <v>0</v>
      </c>
      <c r="AO357" s="61">
        <v>0</v>
      </c>
      <c r="AP357" s="61">
        <v>0</v>
      </c>
      <c r="AQ357" s="61">
        <f t="shared" si="5"/>
        <v>0</v>
      </c>
      <c r="AT357" s="33"/>
    </row>
    <row r="358" spans="1:46" ht="33" customHeight="1">
      <c r="A358" s="32">
        <v>1317</v>
      </c>
      <c r="B358" s="343" t="s">
        <v>332</v>
      </c>
      <c r="C358" s="344" t="s">
        <v>651</v>
      </c>
      <c r="D358" s="61">
        <v>0</v>
      </c>
      <c r="E358" s="61">
        <v>0</v>
      </c>
      <c r="F358" s="61">
        <v>0</v>
      </c>
      <c r="G358" s="61">
        <v>0</v>
      </c>
      <c r="H358" s="61">
        <v>0</v>
      </c>
      <c r="I358" s="61">
        <v>0</v>
      </c>
      <c r="J358" s="61">
        <v>0</v>
      </c>
      <c r="K358" s="61">
        <v>0</v>
      </c>
      <c r="L358" s="61">
        <v>0</v>
      </c>
      <c r="M358" s="61">
        <v>0</v>
      </c>
      <c r="N358" s="61">
        <v>0</v>
      </c>
      <c r="O358" s="61">
        <v>0</v>
      </c>
      <c r="P358" s="61">
        <v>0</v>
      </c>
      <c r="Q358" s="61">
        <v>0</v>
      </c>
      <c r="R358" s="61">
        <v>0</v>
      </c>
      <c r="S358" s="61">
        <v>0</v>
      </c>
      <c r="T358" s="61">
        <v>0</v>
      </c>
      <c r="U358" s="61">
        <v>0</v>
      </c>
      <c r="V358" s="61">
        <v>0</v>
      </c>
      <c r="W358" s="61">
        <v>0</v>
      </c>
      <c r="X358" s="61">
        <v>0</v>
      </c>
      <c r="Y358" s="61">
        <v>0</v>
      </c>
      <c r="Z358" s="61">
        <v>0</v>
      </c>
      <c r="AA358" s="61">
        <v>0</v>
      </c>
      <c r="AB358" s="61">
        <v>0</v>
      </c>
      <c r="AC358" s="61">
        <v>0</v>
      </c>
      <c r="AD358" s="61">
        <v>0</v>
      </c>
      <c r="AE358" s="61">
        <v>0</v>
      </c>
      <c r="AF358" s="61">
        <v>0</v>
      </c>
      <c r="AG358" s="61">
        <v>0</v>
      </c>
      <c r="AH358" s="61">
        <v>0</v>
      </c>
      <c r="AI358" s="61">
        <v>0</v>
      </c>
      <c r="AJ358" s="61">
        <v>0</v>
      </c>
      <c r="AK358" s="61">
        <v>0</v>
      </c>
      <c r="AL358" s="61">
        <v>0</v>
      </c>
      <c r="AM358" s="61">
        <v>0</v>
      </c>
      <c r="AN358" s="61">
        <v>0</v>
      </c>
      <c r="AO358" s="61">
        <v>0</v>
      </c>
      <c r="AP358" s="61">
        <v>0</v>
      </c>
      <c r="AQ358" s="61">
        <f t="shared" si="5"/>
        <v>0</v>
      </c>
      <c r="AT358" s="33"/>
    </row>
    <row r="359" spans="1:46" ht="33" customHeight="1">
      <c r="A359" s="32">
        <v>1318</v>
      </c>
      <c r="B359" s="343" t="s">
        <v>333</v>
      </c>
      <c r="C359" s="344" t="s">
        <v>651</v>
      </c>
      <c r="D359" s="61">
        <v>0</v>
      </c>
      <c r="E359" s="61">
        <v>0</v>
      </c>
      <c r="F359" s="61">
        <v>0</v>
      </c>
      <c r="G359" s="61">
        <v>0</v>
      </c>
      <c r="H359" s="61">
        <v>0</v>
      </c>
      <c r="I359" s="61">
        <v>0</v>
      </c>
      <c r="J359" s="61">
        <v>0</v>
      </c>
      <c r="K359" s="61">
        <v>0</v>
      </c>
      <c r="L359" s="61">
        <v>0</v>
      </c>
      <c r="M359" s="61">
        <v>0</v>
      </c>
      <c r="N359" s="61">
        <v>0</v>
      </c>
      <c r="O359" s="61">
        <v>0</v>
      </c>
      <c r="P359" s="61">
        <v>0</v>
      </c>
      <c r="Q359" s="61">
        <v>0</v>
      </c>
      <c r="R359" s="61">
        <v>0</v>
      </c>
      <c r="S359" s="61">
        <v>0</v>
      </c>
      <c r="T359" s="61">
        <v>0</v>
      </c>
      <c r="U359" s="61">
        <v>0</v>
      </c>
      <c r="V359" s="61">
        <v>0</v>
      </c>
      <c r="W359" s="61">
        <v>0</v>
      </c>
      <c r="X359" s="61">
        <v>0</v>
      </c>
      <c r="Y359" s="61">
        <v>0</v>
      </c>
      <c r="Z359" s="61">
        <v>0</v>
      </c>
      <c r="AA359" s="61">
        <v>0</v>
      </c>
      <c r="AB359" s="61">
        <v>0</v>
      </c>
      <c r="AC359" s="61">
        <v>0</v>
      </c>
      <c r="AD359" s="61">
        <v>0</v>
      </c>
      <c r="AE359" s="61">
        <v>0</v>
      </c>
      <c r="AF359" s="61">
        <v>0</v>
      </c>
      <c r="AG359" s="61">
        <v>0</v>
      </c>
      <c r="AH359" s="61">
        <v>0</v>
      </c>
      <c r="AI359" s="61">
        <v>0</v>
      </c>
      <c r="AJ359" s="61">
        <v>0</v>
      </c>
      <c r="AK359" s="61">
        <v>0</v>
      </c>
      <c r="AL359" s="61">
        <v>0</v>
      </c>
      <c r="AM359" s="61">
        <v>0</v>
      </c>
      <c r="AN359" s="61">
        <v>0</v>
      </c>
      <c r="AO359" s="61">
        <v>0</v>
      </c>
      <c r="AP359" s="61">
        <v>0</v>
      </c>
      <c r="AQ359" s="61">
        <f t="shared" si="5"/>
        <v>0</v>
      </c>
      <c r="AT359" s="33"/>
    </row>
    <row r="360" spans="1:46" ht="33" customHeight="1">
      <c r="A360" s="32">
        <v>1319</v>
      </c>
      <c r="B360" s="343" t="s">
        <v>334</v>
      </c>
      <c r="C360" s="344" t="s">
        <v>651</v>
      </c>
      <c r="D360" s="61">
        <v>0</v>
      </c>
      <c r="E360" s="61">
        <v>0</v>
      </c>
      <c r="F360" s="61">
        <v>0</v>
      </c>
      <c r="G360" s="61">
        <v>0</v>
      </c>
      <c r="H360" s="61">
        <v>0</v>
      </c>
      <c r="I360" s="61">
        <v>0</v>
      </c>
      <c r="J360" s="61">
        <v>0</v>
      </c>
      <c r="K360" s="61">
        <v>0</v>
      </c>
      <c r="L360" s="61">
        <v>0</v>
      </c>
      <c r="M360" s="61">
        <v>0</v>
      </c>
      <c r="N360" s="61">
        <v>0</v>
      </c>
      <c r="O360" s="61">
        <v>0</v>
      </c>
      <c r="P360" s="61">
        <v>0</v>
      </c>
      <c r="Q360" s="61">
        <v>0</v>
      </c>
      <c r="R360" s="61">
        <v>0</v>
      </c>
      <c r="S360" s="61">
        <v>0</v>
      </c>
      <c r="T360" s="61">
        <v>0</v>
      </c>
      <c r="U360" s="61">
        <v>0</v>
      </c>
      <c r="V360" s="61">
        <v>0</v>
      </c>
      <c r="W360" s="61">
        <v>0</v>
      </c>
      <c r="X360" s="61">
        <v>0</v>
      </c>
      <c r="Y360" s="61">
        <v>0</v>
      </c>
      <c r="Z360" s="61">
        <v>0</v>
      </c>
      <c r="AA360" s="61">
        <v>0</v>
      </c>
      <c r="AB360" s="61">
        <v>0</v>
      </c>
      <c r="AC360" s="61">
        <v>0</v>
      </c>
      <c r="AD360" s="61">
        <v>0</v>
      </c>
      <c r="AE360" s="61">
        <v>0</v>
      </c>
      <c r="AF360" s="61">
        <v>0</v>
      </c>
      <c r="AG360" s="61">
        <v>0</v>
      </c>
      <c r="AH360" s="61">
        <v>0</v>
      </c>
      <c r="AI360" s="61">
        <v>0</v>
      </c>
      <c r="AJ360" s="61">
        <v>0</v>
      </c>
      <c r="AK360" s="61">
        <v>0</v>
      </c>
      <c r="AL360" s="61">
        <v>0</v>
      </c>
      <c r="AM360" s="61">
        <v>0</v>
      </c>
      <c r="AN360" s="61">
        <v>0</v>
      </c>
      <c r="AO360" s="61">
        <v>0</v>
      </c>
      <c r="AP360" s="61">
        <v>0</v>
      </c>
      <c r="AQ360" s="61">
        <f t="shared" si="5"/>
        <v>0</v>
      </c>
      <c r="AT360" s="33"/>
    </row>
    <row r="361" spans="1:46" ht="33" customHeight="1">
      <c r="A361" s="32">
        <v>1320</v>
      </c>
      <c r="B361" s="343" t="s">
        <v>335</v>
      </c>
      <c r="C361" s="344" t="s">
        <v>651</v>
      </c>
      <c r="D361" s="61">
        <v>0</v>
      </c>
      <c r="E361" s="61">
        <v>0</v>
      </c>
      <c r="F361" s="61">
        <v>0</v>
      </c>
      <c r="G361" s="61">
        <v>0</v>
      </c>
      <c r="H361" s="61">
        <v>0</v>
      </c>
      <c r="I361" s="61">
        <v>0</v>
      </c>
      <c r="J361" s="61">
        <v>0</v>
      </c>
      <c r="K361" s="61">
        <v>0</v>
      </c>
      <c r="L361" s="61">
        <v>0</v>
      </c>
      <c r="M361" s="61">
        <v>0</v>
      </c>
      <c r="N361" s="61">
        <v>0</v>
      </c>
      <c r="O361" s="61">
        <v>0</v>
      </c>
      <c r="P361" s="61">
        <v>0</v>
      </c>
      <c r="Q361" s="61">
        <v>0</v>
      </c>
      <c r="R361" s="61">
        <v>0</v>
      </c>
      <c r="S361" s="61">
        <v>0</v>
      </c>
      <c r="T361" s="61">
        <v>0</v>
      </c>
      <c r="U361" s="61">
        <v>0</v>
      </c>
      <c r="V361" s="61">
        <v>0</v>
      </c>
      <c r="W361" s="61">
        <v>0</v>
      </c>
      <c r="X361" s="61">
        <v>0</v>
      </c>
      <c r="Y361" s="61">
        <v>0</v>
      </c>
      <c r="Z361" s="61">
        <v>0</v>
      </c>
      <c r="AA361" s="61">
        <v>0</v>
      </c>
      <c r="AB361" s="61">
        <v>0</v>
      </c>
      <c r="AC361" s="61">
        <v>0</v>
      </c>
      <c r="AD361" s="61">
        <v>0</v>
      </c>
      <c r="AE361" s="61">
        <v>0</v>
      </c>
      <c r="AF361" s="61">
        <v>0</v>
      </c>
      <c r="AG361" s="61">
        <v>0</v>
      </c>
      <c r="AH361" s="61">
        <v>0</v>
      </c>
      <c r="AI361" s="61">
        <v>0</v>
      </c>
      <c r="AJ361" s="61">
        <v>0</v>
      </c>
      <c r="AK361" s="61">
        <v>0</v>
      </c>
      <c r="AL361" s="61">
        <v>0</v>
      </c>
      <c r="AM361" s="61">
        <v>0</v>
      </c>
      <c r="AN361" s="61">
        <v>0</v>
      </c>
      <c r="AO361" s="61">
        <v>0</v>
      </c>
      <c r="AP361" s="61">
        <v>0</v>
      </c>
      <c r="AQ361" s="61">
        <f t="shared" si="5"/>
        <v>0</v>
      </c>
      <c r="AT361" s="33"/>
    </row>
    <row r="362" spans="1:46" ht="33" customHeight="1">
      <c r="A362" s="32">
        <v>1321</v>
      </c>
      <c r="B362" s="343" t="s">
        <v>336</v>
      </c>
      <c r="C362" s="344" t="s">
        <v>651</v>
      </c>
      <c r="D362" s="61">
        <v>0</v>
      </c>
      <c r="E362" s="61">
        <v>0</v>
      </c>
      <c r="F362" s="61">
        <v>0</v>
      </c>
      <c r="G362" s="61">
        <v>0</v>
      </c>
      <c r="H362" s="61">
        <v>0</v>
      </c>
      <c r="I362" s="61">
        <v>0</v>
      </c>
      <c r="J362" s="61">
        <v>0</v>
      </c>
      <c r="K362" s="61">
        <v>0</v>
      </c>
      <c r="L362" s="61">
        <v>0</v>
      </c>
      <c r="M362" s="61">
        <v>0</v>
      </c>
      <c r="N362" s="61">
        <v>0</v>
      </c>
      <c r="O362" s="61">
        <v>0</v>
      </c>
      <c r="P362" s="61">
        <v>0</v>
      </c>
      <c r="Q362" s="61">
        <v>0</v>
      </c>
      <c r="R362" s="61">
        <v>0</v>
      </c>
      <c r="S362" s="61">
        <v>0</v>
      </c>
      <c r="T362" s="61">
        <v>0</v>
      </c>
      <c r="U362" s="61">
        <v>0</v>
      </c>
      <c r="V362" s="61">
        <v>0</v>
      </c>
      <c r="W362" s="61">
        <v>0</v>
      </c>
      <c r="X362" s="61">
        <v>0</v>
      </c>
      <c r="Y362" s="61">
        <v>0</v>
      </c>
      <c r="Z362" s="61">
        <v>0</v>
      </c>
      <c r="AA362" s="61">
        <v>0</v>
      </c>
      <c r="AB362" s="61">
        <v>0</v>
      </c>
      <c r="AC362" s="61">
        <v>0</v>
      </c>
      <c r="AD362" s="61">
        <v>0</v>
      </c>
      <c r="AE362" s="61">
        <v>0</v>
      </c>
      <c r="AF362" s="61">
        <v>0</v>
      </c>
      <c r="AG362" s="61">
        <v>0</v>
      </c>
      <c r="AH362" s="61">
        <v>0</v>
      </c>
      <c r="AI362" s="61">
        <v>0</v>
      </c>
      <c r="AJ362" s="61">
        <v>0</v>
      </c>
      <c r="AK362" s="61">
        <v>0</v>
      </c>
      <c r="AL362" s="61">
        <v>0</v>
      </c>
      <c r="AM362" s="61">
        <v>0</v>
      </c>
      <c r="AN362" s="61">
        <v>0</v>
      </c>
      <c r="AO362" s="61">
        <v>0</v>
      </c>
      <c r="AP362" s="61">
        <v>0</v>
      </c>
      <c r="AQ362" s="61">
        <f t="shared" si="5"/>
        <v>0</v>
      </c>
      <c r="AT362" s="33"/>
    </row>
    <row r="363" spans="1:46" ht="33" customHeight="1">
      <c r="A363" s="32">
        <v>1322</v>
      </c>
      <c r="B363" s="343" t="s">
        <v>337</v>
      </c>
      <c r="C363" s="344" t="s">
        <v>651</v>
      </c>
      <c r="D363" s="61">
        <v>0</v>
      </c>
      <c r="E363" s="61">
        <v>0</v>
      </c>
      <c r="F363" s="61">
        <v>0</v>
      </c>
      <c r="G363" s="61">
        <v>0</v>
      </c>
      <c r="H363" s="61">
        <v>0</v>
      </c>
      <c r="I363" s="61">
        <v>0</v>
      </c>
      <c r="J363" s="61">
        <v>0</v>
      </c>
      <c r="K363" s="61">
        <v>0</v>
      </c>
      <c r="L363" s="61">
        <v>0</v>
      </c>
      <c r="M363" s="61">
        <v>0</v>
      </c>
      <c r="N363" s="61">
        <v>0</v>
      </c>
      <c r="O363" s="61">
        <v>0</v>
      </c>
      <c r="P363" s="61">
        <v>0</v>
      </c>
      <c r="Q363" s="61">
        <v>0</v>
      </c>
      <c r="R363" s="61">
        <v>0</v>
      </c>
      <c r="S363" s="61">
        <v>0</v>
      </c>
      <c r="T363" s="61">
        <v>0</v>
      </c>
      <c r="U363" s="61">
        <v>0</v>
      </c>
      <c r="V363" s="61">
        <v>0</v>
      </c>
      <c r="W363" s="61">
        <v>0</v>
      </c>
      <c r="X363" s="61">
        <v>0</v>
      </c>
      <c r="Y363" s="61">
        <v>0</v>
      </c>
      <c r="Z363" s="61">
        <v>0</v>
      </c>
      <c r="AA363" s="61">
        <v>0</v>
      </c>
      <c r="AB363" s="61">
        <v>0</v>
      </c>
      <c r="AC363" s="61">
        <v>0</v>
      </c>
      <c r="AD363" s="61">
        <v>0</v>
      </c>
      <c r="AE363" s="61">
        <v>0</v>
      </c>
      <c r="AF363" s="61">
        <v>0</v>
      </c>
      <c r="AG363" s="61">
        <v>0</v>
      </c>
      <c r="AH363" s="61">
        <v>0</v>
      </c>
      <c r="AI363" s="61">
        <v>0</v>
      </c>
      <c r="AJ363" s="61">
        <v>0</v>
      </c>
      <c r="AK363" s="61">
        <v>0</v>
      </c>
      <c r="AL363" s="61">
        <v>0</v>
      </c>
      <c r="AM363" s="61">
        <v>0</v>
      </c>
      <c r="AN363" s="61">
        <v>0</v>
      </c>
      <c r="AO363" s="61">
        <v>0</v>
      </c>
      <c r="AP363" s="61">
        <v>0</v>
      </c>
      <c r="AQ363" s="61">
        <f t="shared" si="5"/>
        <v>0</v>
      </c>
      <c r="AT363" s="33"/>
    </row>
    <row r="364" spans="1:46" ht="33" customHeight="1">
      <c r="A364" s="32">
        <v>1323</v>
      </c>
      <c r="B364" s="343" t="s">
        <v>338</v>
      </c>
      <c r="C364" s="344" t="s">
        <v>651</v>
      </c>
      <c r="D364" s="61">
        <v>0</v>
      </c>
      <c r="E364" s="61">
        <v>0</v>
      </c>
      <c r="F364" s="61">
        <v>0</v>
      </c>
      <c r="G364" s="61">
        <v>0</v>
      </c>
      <c r="H364" s="61">
        <v>0</v>
      </c>
      <c r="I364" s="61">
        <v>0</v>
      </c>
      <c r="J364" s="61">
        <v>0</v>
      </c>
      <c r="K364" s="61">
        <v>0</v>
      </c>
      <c r="L364" s="61">
        <v>0</v>
      </c>
      <c r="M364" s="61">
        <v>0</v>
      </c>
      <c r="N364" s="61">
        <v>0</v>
      </c>
      <c r="O364" s="61">
        <v>0</v>
      </c>
      <c r="P364" s="61">
        <v>0</v>
      </c>
      <c r="Q364" s="61">
        <v>0</v>
      </c>
      <c r="R364" s="61">
        <v>0</v>
      </c>
      <c r="S364" s="61">
        <v>0</v>
      </c>
      <c r="T364" s="61">
        <v>0</v>
      </c>
      <c r="U364" s="61">
        <v>0</v>
      </c>
      <c r="V364" s="61">
        <v>0</v>
      </c>
      <c r="W364" s="61">
        <v>0</v>
      </c>
      <c r="X364" s="61">
        <v>0</v>
      </c>
      <c r="Y364" s="61">
        <v>0</v>
      </c>
      <c r="Z364" s="61">
        <v>0</v>
      </c>
      <c r="AA364" s="61">
        <v>0</v>
      </c>
      <c r="AB364" s="61">
        <v>0</v>
      </c>
      <c r="AC364" s="61">
        <v>0</v>
      </c>
      <c r="AD364" s="61">
        <v>0</v>
      </c>
      <c r="AE364" s="61">
        <v>0</v>
      </c>
      <c r="AF364" s="61">
        <v>0</v>
      </c>
      <c r="AG364" s="61">
        <v>0</v>
      </c>
      <c r="AH364" s="61">
        <v>0</v>
      </c>
      <c r="AI364" s="61">
        <v>0</v>
      </c>
      <c r="AJ364" s="61">
        <v>0</v>
      </c>
      <c r="AK364" s="61">
        <v>0</v>
      </c>
      <c r="AL364" s="61">
        <v>0</v>
      </c>
      <c r="AM364" s="61">
        <v>0</v>
      </c>
      <c r="AN364" s="61">
        <v>0</v>
      </c>
      <c r="AO364" s="61">
        <v>0</v>
      </c>
      <c r="AP364" s="61">
        <v>0</v>
      </c>
      <c r="AQ364" s="61">
        <f t="shared" si="5"/>
        <v>0</v>
      </c>
      <c r="AT364" s="33"/>
    </row>
    <row r="365" spans="1:46" ht="33" customHeight="1">
      <c r="A365" s="32">
        <v>1324</v>
      </c>
      <c r="B365" s="343" t="s">
        <v>339</v>
      </c>
      <c r="C365" s="344" t="s">
        <v>651</v>
      </c>
      <c r="D365" s="61">
        <v>0</v>
      </c>
      <c r="E365" s="61">
        <v>0</v>
      </c>
      <c r="F365" s="61">
        <v>0</v>
      </c>
      <c r="G365" s="61">
        <v>0</v>
      </c>
      <c r="H365" s="61">
        <v>0</v>
      </c>
      <c r="I365" s="61">
        <v>0</v>
      </c>
      <c r="J365" s="61">
        <v>0</v>
      </c>
      <c r="K365" s="61">
        <v>0</v>
      </c>
      <c r="L365" s="61">
        <v>0</v>
      </c>
      <c r="M365" s="61">
        <v>0</v>
      </c>
      <c r="N365" s="61">
        <v>0</v>
      </c>
      <c r="O365" s="61">
        <v>0</v>
      </c>
      <c r="P365" s="61">
        <v>0</v>
      </c>
      <c r="Q365" s="61">
        <v>0</v>
      </c>
      <c r="R365" s="61">
        <v>0</v>
      </c>
      <c r="S365" s="61">
        <v>0</v>
      </c>
      <c r="T365" s="61">
        <v>0</v>
      </c>
      <c r="U365" s="61">
        <v>0</v>
      </c>
      <c r="V365" s="61">
        <v>0</v>
      </c>
      <c r="W365" s="61">
        <v>0</v>
      </c>
      <c r="X365" s="61">
        <v>0</v>
      </c>
      <c r="Y365" s="61">
        <v>0</v>
      </c>
      <c r="Z365" s="61">
        <v>0</v>
      </c>
      <c r="AA365" s="61">
        <v>0</v>
      </c>
      <c r="AB365" s="61">
        <v>0</v>
      </c>
      <c r="AC365" s="61">
        <v>0</v>
      </c>
      <c r="AD365" s="61">
        <v>0</v>
      </c>
      <c r="AE365" s="61">
        <v>0</v>
      </c>
      <c r="AF365" s="61">
        <v>0</v>
      </c>
      <c r="AG365" s="61">
        <v>0</v>
      </c>
      <c r="AH365" s="61">
        <v>0</v>
      </c>
      <c r="AI365" s="61">
        <v>0</v>
      </c>
      <c r="AJ365" s="61">
        <v>0</v>
      </c>
      <c r="AK365" s="61">
        <v>0</v>
      </c>
      <c r="AL365" s="61">
        <v>0</v>
      </c>
      <c r="AM365" s="61">
        <v>0</v>
      </c>
      <c r="AN365" s="61">
        <v>0</v>
      </c>
      <c r="AO365" s="61">
        <v>0</v>
      </c>
      <c r="AP365" s="61">
        <v>0</v>
      </c>
      <c r="AQ365" s="61">
        <f t="shared" si="5"/>
        <v>0</v>
      </c>
      <c r="AT365" s="33"/>
    </row>
    <row r="366" spans="1:46" ht="33" customHeight="1">
      <c r="A366" s="32">
        <v>1325</v>
      </c>
      <c r="B366" s="343" t="s">
        <v>340</v>
      </c>
      <c r="C366" s="344" t="s">
        <v>651</v>
      </c>
      <c r="D366" s="61">
        <v>0</v>
      </c>
      <c r="E366" s="61">
        <v>0</v>
      </c>
      <c r="F366" s="61">
        <v>0</v>
      </c>
      <c r="G366" s="61">
        <v>0</v>
      </c>
      <c r="H366" s="61">
        <v>0</v>
      </c>
      <c r="I366" s="61">
        <v>0</v>
      </c>
      <c r="J366" s="61">
        <v>0</v>
      </c>
      <c r="K366" s="61">
        <v>0</v>
      </c>
      <c r="L366" s="61">
        <v>0</v>
      </c>
      <c r="M366" s="61">
        <v>0</v>
      </c>
      <c r="N366" s="61">
        <v>0</v>
      </c>
      <c r="O366" s="61">
        <v>0</v>
      </c>
      <c r="P366" s="61">
        <v>0</v>
      </c>
      <c r="Q366" s="61">
        <v>0</v>
      </c>
      <c r="R366" s="61">
        <v>0</v>
      </c>
      <c r="S366" s="61">
        <v>0</v>
      </c>
      <c r="T366" s="61">
        <v>0</v>
      </c>
      <c r="U366" s="61">
        <v>0</v>
      </c>
      <c r="V366" s="61">
        <v>0</v>
      </c>
      <c r="W366" s="61">
        <v>0</v>
      </c>
      <c r="X366" s="61">
        <v>0</v>
      </c>
      <c r="Y366" s="61">
        <v>0</v>
      </c>
      <c r="Z366" s="61">
        <v>0</v>
      </c>
      <c r="AA366" s="61">
        <v>0</v>
      </c>
      <c r="AB366" s="61">
        <v>0</v>
      </c>
      <c r="AC366" s="61">
        <v>0</v>
      </c>
      <c r="AD366" s="61">
        <v>0</v>
      </c>
      <c r="AE366" s="61">
        <v>0</v>
      </c>
      <c r="AF366" s="61">
        <v>0</v>
      </c>
      <c r="AG366" s="61">
        <v>0</v>
      </c>
      <c r="AH366" s="61">
        <v>0</v>
      </c>
      <c r="AI366" s="61">
        <v>0</v>
      </c>
      <c r="AJ366" s="61">
        <v>0</v>
      </c>
      <c r="AK366" s="61">
        <v>0</v>
      </c>
      <c r="AL366" s="61">
        <v>0</v>
      </c>
      <c r="AM366" s="61">
        <v>0</v>
      </c>
      <c r="AN366" s="61">
        <v>0</v>
      </c>
      <c r="AO366" s="61">
        <v>0</v>
      </c>
      <c r="AP366" s="61">
        <v>0</v>
      </c>
      <c r="AQ366" s="61">
        <f t="shared" si="5"/>
        <v>0</v>
      </c>
      <c r="AT366" s="33"/>
    </row>
    <row r="367" spans="1:46" ht="33" customHeight="1">
      <c r="A367" s="32">
        <v>1326</v>
      </c>
      <c r="B367" s="343" t="s">
        <v>341</v>
      </c>
      <c r="C367" s="344" t="s">
        <v>651</v>
      </c>
      <c r="D367" s="61">
        <v>0</v>
      </c>
      <c r="E367" s="61">
        <v>0</v>
      </c>
      <c r="F367" s="61">
        <v>0</v>
      </c>
      <c r="G367" s="61">
        <v>0</v>
      </c>
      <c r="H367" s="61">
        <v>0</v>
      </c>
      <c r="I367" s="61">
        <v>0</v>
      </c>
      <c r="J367" s="61">
        <v>0</v>
      </c>
      <c r="K367" s="61">
        <v>0</v>
      </c>
      <c r="L367" s="61">
        <v>0</v>
      </c>
      <c r="M367" s="61">
        <v>0</v>
      </c>
      <c r="N367" s="61">
        <v>0</v>
      </c>
      <c r="O367" s="61">
        <v>0</v>
      </c>
      <c r="P367" s="61">
        <v>0</v>
      </c>
      <c r="Q367" s="61">
        <v>0</v>
      </c>
      <c r="R367" s="61">
        <v>0</v>
      </c>
      <c r="S367" s="61">
        <v>0</v>
      </c>
      <c r="T367" s="61">
        <v>0</v>
      </c>
      <c r="U367" s="61">
        <v>0</v>
      </c>
      <c r="V367" s="61">
        <v>0</v>
      </c>
      <c r="W367" s="61">
        <v>0</v>
      </c>
      <c r="X367" s="61">
        <v>0</v>
      </c>
      <c r="Y367" s="61">
        <v>0</v>
      </c>
      <c r="Z367" s="61">
        <v>0</v>
      </c>
      <c r="AA367" s="61">
        <v>0</v>
      </c>
      <c r="AB367" s="61">
        <v>0</v>
      </c>
      <c r="AC367" s="61">
        <v>0</v>
      </c>
      <c r="AD367" s="61">
        <v>0</v>
      </c>
      <c r="AE367" s="61">
        <v>0</v>
      </c>
      <c r="AF367" s="61">
        <v>0</v>
      </c>
      <c r="AG367" s="61">
        <v>0</v>
      </c>
      <c r="AH367" s="61">
        <v>0</v>
      </c>
      <c r="AI367" s="61">
        <v>0</v>
      </c>
      <c r="AJ367" s="61">
        <v>0</v>
      </c>
      <c r="AK367" s="61">
        <v>0</v>
      </c>
      <c r="AL367" s="61">
        <v>0</v>
      </c>
      <c r="AM367" s="61">
        <v>0</v>
      </c>
      <c r="AN367" s="61">
        <v>0</v>
      </c>
      <c r="AO367" s="61">
        <v>0</v>
      </c>
      <c r="AP367" s="61">
        <v>0</v>
      </c>
      <c r="AQ367" s="61">
        <f t="shared" si="5"/>
        <v>0</v>
      </c>
      <c r="AT367" s="33"/>
    </row>
    <row r="368" spans="1:46" ht="33" customHeight="1">
      <c r="A368" s="32">
        <v>1327</v>
      </c>
      <c r="B368" s="343" t="s">
        <v>342</v>
      </c>
      <c r="C368" s="344" t="s">
        <v>651</v>
      </c>
      <c r="D368" s="61">
        <v>0</v>
      </c>
      <c r="E368" s="61">
        <v>0</v>
      </c>
      <c r="F368" s="61">
        <v>0</v>
      </c>
      <c r="G368" s="61">
        <v>0</v>
      </c>
      <c r="H368" s="61">
        <v>0</v>
      </c>
      <c r="I368" s="61">
        <v>0</v>
      </c>
      <c r="J368" s="61">
        <v>0</v>
      </c>
      <c r="K368" s="61">
        <v>0</v>
      </c>
      <c r="L368" s="61">
        <v>0</v>
      </c>
      <c r="M368" s="61">
        <v>0</v>
      </c>
      <c r="N368" s="61">
        <v>0</v>
      </c>
      <c r="O368" s="61">
        <v>0</v>
      </c>
      <c r="P368" s="61">
        <v>0</v>
      </c>
      <c r="Q368" s="61">
        <v>0</v>
      </c>
      <c r="R368" s="61">
        <v>0</v>
      </c>
      <c r="S368" s="61">
        <v>0</v>
      </c>
      <c r="T368" s="61">
        <v>0</v>
      </c>
      <c r="U368" s="61">
        <v>0</v>
      </c>
      <c r="V368" s="61">
        <v>0</v>
      </c>
      <c r="W368" s="61">
        <v>0</v>
      </c>
      <c r="X368" s="61">
        <v>0</v>
      </c>
      <c r="Y368" s="61">
        <v>0</v>
      </c>
      <c r="Z368" s="61">
        <v>0</v>
      </c>
      <c r="AA368" s="61">
        <v>0</v>
      </c>
      <c r="AB368" s="61">
        <v>0</v>
      </c>
      <c r="AC368" s="61">
        <v>0</v>
      </c>
      <c r="AD368" s="61">
        <v>0</v>
      </c>
      <c r="AE368" s="61">
        <v>0</v>
      </c>
      <c r="AF368" s="61">
        <v>0</v>
      </c>
      <c r="AG368" s="61">
        <v>0</v>
      </c>
      <c r="AH368" s="61">
        <v>0</v>
      </c>
      <c r="AI368" s="61">
        <v>0</v>
      </c>
      <c r="AJ368" s="61">
        <v>0</v>
      </c>
      <c r="AK368" s="61">
        <v>0</v>
      </c>
      <c r="AL368" s="61">
        <v>0</v>
      </c>
      <c r="AM368" s="61">
        <v>0</v>
      </c>
      <c r="AN368" s="61">
        <v>0</v>
      </c>
      <c r="AO368" s="61">
        <v>0</v>
      </c>
      <c r="AP368" s="61">
        <v>0</v>
      </c>
      <c r="AQ368" s="61">
        <f t="shared" si="5"/>
        <v>0</v>
      </c>
      <c r="AT368" s="33"/>
    </row>
    <row r="369" spans="1:46" ht="33" customHeight="1">
      <c r="A369" s="32">
        <v>1328</v>
      </c>
      <c r="B369" s="343" t="s">
        <v>343</v>
      </c>
      <c r="C369" s="344" t="s">
        <v>651</v>
      </c>
      <c r="D369" s="61">
        <v>0</v>
      </c>
      <c r="E369" s="61">
        <v>0</v>
      </c>
      <c r="F369" s="61">
        <v>0</v>
      </c>
      <c r="G369" s="61">
        <v>0</v>
      </c>
      <c r="H369" s="61">
        <v>0</v>
      </c>
      <c r="I369" s="61">
        <v>0</v>
      </c>
      <c r="J369" s="61">
        <v>0</v>
      </c>
      <c r="K369" s="61">
        <v>0</v>
      </c>
      <c r="L369" s="61">
        <v>0</v>
      </c>
      <c r="M369" s="61">
        <v>0</v>
      </c>
      <c r="N369" s="61">
        <v>0</v>
      </c>
      <c r="O369" s="61">
        <v>0</v>
      </c>
      <c r="P369" s="61">
        <v>0</v>
      </c>
      <c r="Q369" s="61">
        <v>0</v>
      </c>
      <c r="R369" s="61">
        <v>0</v>
      </c>
      <c r="S369" s="61">
        <v>0</v>
      </c>
      <c r="T369" s="61">
        <v>0</v>
      </c>
      <c r="U369" s="61">
        <v>0</v>
      </c>
      <c r="V369" s="61">
        <v>0</v>
      </c>
      <c r="W369" s="61">
        <v>0</v>
      </c>
      <c r="X369" s="61">
        <v>0</v>
      </c>
      <c r="Y369" s="61">
        <v>0</v>
      </c>
      <c r="Z369" s="61">
        <v>0</v>
      </c>
      <c r="AA369" s="61">
        <v>0</v>
      </c>
      <c r="AB369" s="61">
        <v>0</v>
      </c>
      <c r="AC369" s="61">
        <v>0</v>
      </c>
      <c r="AD369" s="61">
        <v>0</v>
      </c>
      <c r="AE369" s="61">
        <v>0</v>
      </c>
      <c r="AF369" s="61">
        <v>0</v>
      </c>
      <c r="AG369" s="61">
        <v>0</v>
      </c>
      <c r="AH369" s="61">
        <v>0</v>
      </c>
      <c r="AI369" s="61">
        <v>0</v>
      </c>
      <c r="AJ369" s="61">
        <v>0</v>
      </c>
      <c r="AK369" s="61">
        <v>0</v>
      </c>
      <c r="AL369" s="61">
        <v>0</v>
      </c>
      <c r="AM369" s="61">
        <v>0</v>
      </c>
      <c r="AN369" s="61">
        <v>0</v>
      </c>
      <c r="AO369" s="61">
        <v>0</v>
      </c>
      <c r="AP369" s="61">
        <v>0</v>
      </c>
      <c r="AQ369" s="61">
        <f t="shared" si="5"/>
        <v>0</v>
      </c>
      <c r="AT369" s="33"/>
    </row>
    <row r="370" spans="1:46" ht="33" customHeight="1">
      <c r="A370" s="32">
        <v>1329</v>
      </c>
      <c r="B370" s="343" t="s">
        <v>344</v>
      </c>
      <c r="C370" s="344" t="s">
        <v>651</v>
      </c>
      <c r="D370" s="61">
        <v>0</v>
      </c>
      <c r="E370" s="61">
        <v>0</v>
      </c>
      <c r="F370" s="61">
        <v>0</v>
      </c>
      <c r="G370" s="61">
        <v>0</v>
      </c>
      <c r="H370" s="61">
        <v>0</v>
      </c>
      <c r="I370" s="61">
        <v>0</v>
      </c>
      <c r="J370" s="61">
        <v>0</v>
      </c>
      <c r="K370" s="61">
        <v>0</v>
      </c>
      <c r="L370" s="61">
        <v>0</v>
      </c>
      <c r="M370" s="61">
        <v>0</v>
      </c>
      <c r="N370" s="61">
        <v>0</v>
      </c>
      <c r="O370" s="61">
        <v>0</v>
      </c>
      <c r="P370" s="61">
        <v>0</v>
      </c>
      <c r="Q370" s="61">
        <v>0</v>
      </c>
      <c r="R370" s="61">
        <v>0</v>
      </c>
      <c r="S370" s="61">
        <v>0</v>
      </c>
      <c r="T370" s="61">
        <v>0</v>
      </c>
      <c r="U370" s="61">
        <v>0</v>
      </c>
      <c r="V370" s="61">
        <v>0</v>
      </c>
      <c r="W370" s="61">
        <v>0</v>
      </c>
      <c r="X370" s="61">
        <v>0</v>
      </c>
      <c r="Y370" s="61">
        <v>0</v>
      </c>
      <c r="Z370" s="61">
        <v>0</v>
      </c>
      <c r="AA370" s="61">
        <v>0</v>
      </c>
      <c r="AB370" s="61">
        <v>0</v>
      </c>
      <c r="AC370" s="61">
        <v>0</v>
      </c>
      <c r="AD370" s="61">
        <v>0</v>
      </c>
      <c r="AE370" s="61">
        <v>0</v>
      </c>
      <c r="AF370" s="61">
        <v>0</v>
      </c>
      <c r="AG370" s="61">
        <v>0</v>
      </c>
      <c r="AH370" s="61">
        <v>0</v>
      </c>
      <c r="AI370" s="61">
        <v>0</v>
      </c>
      <c r="AJ370" s="61">
        <v>0</v>
      </c>
      <c r="AK370" s="61">
        <v>0</v>
      </c>
      <c r="AL370" s="61">
        <v>0</v>
      </c>
      <c r="AM370" s="61">
        <v>0</v>
      </c>
      <c r="AN370" s="61">
        <v>0</v>
      </c>
      <c r="AO370" s="61">
        <v>0</v>
      </c>
      <c r="AP370" s="61">
        <v>0</v>
      </c>
      <c r="AQ370" s="61">
        <f t="shared" si="5"/>
        <v>0</v>
      </c>
      <c r="AT370" s="33"/>
    </row>
    <row r="371" spans="1:46" ht="33" customHeight="1">
      <c r="A371" s="32">
        <v>1330</v>
      </c>
      <c r="B371" s="343" t="s">
        <v>345</v>
      </c>
      <c r="C371" s="344" t="s">
        <v>651</v>
      </c>
      <c r="D371" s="61">
        <v>0</v>
      </c>
      <c r="E371" s="61">
        <v>0</v>
      </c>
      <c r="F371" s="61">
        <v>0</v>
      </c>
      <c r="G371" s="61">
        <v>0</v>
      </c>
      <c r="H371" s="61">
        <v>0</v>
      </c>
      <c r="I371" s="61">
        <v>0</v>
      </c>
      <c r="J371" s="61">
        <v>0</v>
      </c>
      <c r="K371" s="61">
        <v>0</v>
      </c>
      <c r="L371" s="61">
        <v>0</v>
      </c>
      <c r="M371" s="61">
        <v>0</v>
      </c>
      <c r="N371" s="61">
        <v>0</v>
      </c>
      <c r="O371" s="61">
        <v>0</v>
      </c>
      <c r="P371" s="61">
        <v>0</v>
      </c>
      <c r="Q371" s="61">
        <v>0</v>
      </c>
      <c r="R371" s="61">
        <v>0</v>
      </c>
      <c r="S371" s="61">
        <v>0</v>
      </c>
      <c r="T371" s="61">
        <v>0</v>
      </c>
      <c r="U371" s="61">
        <v>0</v>
      </c>
      <c r="V371" s="61">
        <v>0</v>
      </c>
      <c r="W371" s="61">
        <v>0</v>
      </c>
      <c r="X371" s="61">
        <v>0</v>
      </c>
      <c r="Y371" s="61">
        <v>0</v>
      </c>
      <c r="Z371" s="61">
        <v>0</v>
      </c>
      <c r="AA371" s="61">
        <v>0</v>
      </c>
      <c r="AB371" s="61">
        <v>0</v>
      </c>
      <c r="AC371" s="61">
        <v>0</v>
      </c>
      <c r="AD371" s="61">
        <v>0</v>
      </c>
      <c r="AE371" s="61">
        <v>0</v>
      </c>
      <c r="AF371" s="61">
        <v>0</v>
      </c>
      <c r="AG371" s="61">
        <v>0</v>
      </c>
      <c r="AH371" s="61">
        <v>0</v>
      </c>
      <c r="AI371" s="61">
        <v>0</v>
      </c>
      <c r="AJ371" s="61">
        <v>0</v>
      </c>
      <c r="AK371" s="61">
        <v>0</v>
      </c>
      <c r="AL371" s="61">
        <v>0</v>
      </c>
      <c r="AM371" s="61">
        <v>0</v>
      </c>
      <c r="AN371" s="61">
        <v>0</v>
      </c>
      <c r="AO371" s="61">
        <v>0</v>
      </c>
      <c r="AP371" s="61">
        <v>0</v>
      </c>
      <c r="AQ371" s="61">
        <f t="shared" si="5"/>
        <v>0</v>
      </c>
      <c r="AT371" s="33"/>
    </row>
    <row r="372" spans="1:46" ht="33" customHeight="1">
      <c r="A372" s="32">
        <v>1331</v>
      </c>
      <c r="B372" s="343" t="s">
        <v>346</v>
      </c>
      <c r="C372" s="344" t="s">
        <v>651</v>
      </c>
      <c r="D372" s="61">
        <v>0</v>
      </c>
      <c r="E372" s="61">
        <v>0</v>
      </c>
      <c r="F372" s="61">
        <v>0</v>
      </c>
      <c r="G372" s="61">
        <v>0</v>
      </c>
      <c r="H372" s="61">
        <v>0</v>
      </c>
      <c r="I372" s="61">
        <v>0</v>
      </c>
      <c r="J372" s="61">
        <v>0</v>
      </c>
      <c r="K372" s="61">
        <v>0</v>
      </c>
      <c r="L372" s="61">
        <v>0</v>
      </c>
      <c r="M372" s="61">
        <v>0</v>
      </c>
      <c r="N372" s="61">
        <v>0</v>
      </c>
      <c r="O372" s="61">
        <v>0</v>
      </c>
      <c r="P372" s="61">
        <v>0</v>
      </c>
      <c r="Q372" s="61">
        <v>0</v>
      </c>
      <c r="R372" s="61">
        <v>0</v>
      </c>
      <c r="S372" s="61">
        <v>0</v>
      </c>
      <c r="T372" s="61">
        <v>0</v>
      </c>
      <c r="U372" s="61">
        <v>0</v>
      </c>
      <c r="V372" s="61">
        <v>0</v>
      </c>
      <c r="W372" s="61">
        <v>0</v>
      </c>
      <c r="X372" s="61">
        <v>0</v>
      </c>
      <c r="Y372" s="61">
        <v>0</v>
      </c>
      <c r="Z372" s="61">
        <v>0</v>
      </c>
      <c r="AA372" s="61">
        <v>0</v>
      </c>
      <c r="AB372" s="61">
        <v>0</v>
      </c>
      <c r="AC372" s="61">
        <v>0</v>
      </c>
      <c r="AD372" s="61">
        <v>0</v>
      </c>
      <c r="AE372" s="61">
        <v>0</v>
      </c>
      <c r="AF372" s="61">
        <v>0</v>
      </c>
      <c r="AG372" s="61">
        <v>0</v>
      </c>
      <c r="AH372" s="61">
        <v>0</v>
      </c>
      <c r="AI372" s="61">
        <v>0</v>
      </c>
      <c r="AJ372" s="61">
        <v>0</v>
      </c>
      <c r="AK372" s="61">
        <v>0</v>
      </c>
      <c r="AL372" s="61">
        <v>0</v>
      </c>
      <c r="AM372" s="61">
        <v>0</v>
      </c>
      <c r="AN372" s="61">
        <v>0</v>
      </c>
      <c r="AO372" s="61">
        <v>0</v>
      </c>
      <c r="AP372" s="61">
        <v>0</v>
      </c>
      <c r="AQ372" s="61">
        <f t="shared" si="5"/>
        <v>0</v>
      </c>
      <c r="AT372" s="33"/>
    </row>
    <row r="373" spans="1:46" ht="33" customHeight="1">
      <c r="A373" s="32">
        <v>1332</v>
      </c>
      <c r="B373" s="343" t="s">
        <v>347</v>
      </c>
      <c r="C373" s="344" t="s">
        <v>651</v>
      </c>
      <c r="D373" s="61">
        <v>0</v>
      </c>
      <c r="E373" s="61">
        <v>0</v>
      </c>
      <c r="F373" s="61">
        <v>0</v>
      </c>
      <c r="G373" s="61">
        <v>0</v>
      </c>
      <c r="H373" s="61">
        <v>0</v>
      </c>
      <c r="I373" s="61">
        <v>0</v>
      </c>
      <c r="J373" s="61">
        <v>0</v>
      </c>
      <c r="K373" s="61">
        <v>0</v>
      </c>
      <c r="L373" s="61">
        <v>0</v>
      </c>
      <c r="M373" s="61">
        <v>0</v>
      </c>
      <c r="N373" s="61">
        <v>0</v>
      </c>
      <c r="O373" s="61">
        <v>0</v>
      </c>
      <c r="P373" s="61">
        <v>0</v>
      </c>
      <c r="Q373" s="61">
        <v>0</v>
      </c>
      <c r="R373" s="61">
        <v>0</v>
      </c>
      <c r="S373" s="61">
        <v>0</v>
      </c>
      <c r="T373" s="61">
        <v>0</v>
      </c>
      <c r="U373" s="61">
        <v>0</v>
      </c>
      <c r="V373" s="61">
        <v>0</v>
      </c>
      <c r="W373" s="61">
        <v>0</v>
      </c>
      <c r="X373" s="61">
        <v>0</v>
      </c>
      <c r="Y373" s="61">
        <v>0</v>
      </c>
      <c r="Z373" s="61">
        <v>0</v>
      </c>
      <c r="AA373" s="61">
        <v>0</v>
      </c>
      <c r="AB373" s="61">
        <v>0</v>
      </c>
      <c r="AC373" s="61">
        <v>0</v>
      </c>
      <c r="AD373" s="61">
        <v>0</v>
      </c>
      <c r="AE373" s="61">
        <v>0</v>
      </c>
      <c r="AF373" s="61">
        <v>0</v>
      </c>
      <c r="AG373" s="61">
        <v>0</v>
      </c>
      <c r="AH373" s="61">
        <v>0</v>
      </c>
      <c r="AI373" s="61">
        <v>0</v>
      </c>
      <c r="AJ373" s="61">
        <v>0</v>
      </c>
      <c r="AK373" s="61">
        <v>0</v>
      </c>
      <c r="AL373" s="61">
        <v>0</v>
      </c>
      <c r="AM373" s="61">
        <v>0</v>
      </c>
      <c r="AN373" s="61">
        <v>0</v>
      </c>
      <c r="AO373" s="61">
        <v>0</v>
      </c>
      <c r="AP373" s="61">
        <v>0</v>
      </c>
      <c r="AQ373" s="61">
        <f t="shared" si="5"/>
        <v>0</v>
      </c>
      <c r="AT373" s="33"/>
    </row>
    <row r="374" spans="1:46" ht="33" customHeight="1">
      <c r="A374" s="32">
        <v>1333</v>
      </c>
      <c r="B374" s="343" t="s">
        <v>348</v>
      </c>
      <c r="C374" s="344" t="s">
        <v>651</v>
      </c>
      <c r="D374" s="61">
        <v>0</v>
      </c>
      <c r="E374" s="61">
        <v>0</v>
      </c>
      <c r="F374" s="61">
        <v>0</v>
      </c>
      <c r="G374" s="61">
        <v>0</v>
      </c>
      <c r="H374" s="61">
        <v>0</v>
      </c>
      <c r="I374" s="61">
        <v>0</v>
      </c>
      <c r="J374" s="61">
        <v>0</v>
      </c>
      <c r="K374" s="61">
        <v>0</v>
      </c>
      <c r="L374" s="61">
        <v>0</v>
      </c>
      <c r="M374" s="61">
        <v>0</v>
      </c>
      <c r="N374" s="61">
        <v>0</v>
      </c>
      <c r="O374" s="61">
        <v>0</v>
      </c>
      <c r="P374" s="61">
        <v>0</v>
      </c>
      <c r="Q374" s="61">
        <v>0</v>
      </c>
      <c r="R374" s="61">
        <v>0</v>
      </c>
      <c r="S374" s="61">
        <v>0</v>
      </c>
      <c r="T374" s="61">
        <v>0</v>
      </c>
      <c r="U374" s="61">
        <v>0</v>
      </c>
      <c r="V374" s="61">
        <v>0</v>
      </c>
      <c r="W374" s="61">
        <v>0</v>
      </c>
      <c r="X374" s="61">
        <v>0</v>
      </c>
      <c r="Y374" s="61">
        <v>0</v>
      </c>
      <c r="Z374" s="61">
        <v>0</v>
      </c>
      <c r="AA374" s="61">
        <v>0</v>
      </c>
      <c r="AB374" s="61">
        <v>0</v>
      </c>
      <c r="AC374" s="61">
        <v>0</v>
      </c>
      <c r="AD374" s="61">
        <v>0</v>
      </c>
      <c r="AE374" s="61">
        <v>0</v>
      </c>
      <c r="AF374" s="61">
        <v>0</v>
      </c>
      <c r="AG374" s="61">
        <v>0</v>
      </c>
      <c r="AH374" s="61">
        <v>0</v>
      </c>
      <c r="AI374" s="61">
        <v>0</v>
      </c>
      <c r="AJ374" s="61">
        <v>0</v>
      </c>
      <c r="AK374" s="61">
        <v>0</v>
      </c>
      <c r="AL374" s="61">
        <v>0</v>
      </c>
      <c r="AM374" s="61">
        <v>0</v>
      </c>
      <c r="AN374" s="61">
        <v>0</v>
      </c>
      <c r="AO374" s="61">
        <v>0</v>
      </c>
      <c r="AP374" s="61">
        <v>0</v>
      </c>
      <c r="AQ374" s="61">
        <f t="shared" si="5"/>
        <v>0</v>
      </c>
      <c r="AT374" s="33"/>
    </row>
    <row r="375" spans="1:46" ht="33" customHeight="1">
      <c r="A375" s="32">
        <v>1334</v>
      </c>
      <c r="B375" s="343" t="s">
        <v>349</v>
      </c>
      <c r="C375" s="344" t="s">
        <v>651</v>
      </c>
      <c r="D375" s="61">
        <v>0</v>
      </c>
      <c r="E375" s="61">
        <v>0</v>
      </c>
      <c r="F375" s="61">
        <v>0</v>
      </c>
      <c r="G375" s="61">
        <v>0</v>
      </c>
      <c r="H375" s="61">
        <v>0</v>
      </c>
      <c r="I375" s="61">
        <v>0</v>
      </c>
      <c r="J375" s="61">
        <v>0</v>
      </c>
      <c r="K375" s="61">
        <v>0</v>
      </c>
      <c r="L375" s="61">
        <v>0</v>
      </c>
      <c r="M375" s="61">
        <v>0</v>
      </c>
      <c r="N375" s="61">
        <v>0</v>
      </c>
      <c r="O375" s="61">
        <v>0</v>
      </c>
      <c r="P375" s="61">
        <v>0</v>
      </c>
      <c r="Q375" s="61">
        <v>0</v>
      </c>
      <c r="R375" s="61">
        <v>0</v>
      </c>
      <c r="S375" s="61">
        <v>0</v>
      </c>
      <c r="T375" s="61">
        <v>0</v>
      </c>
      <c r="U375" s="61">
        <v>0</v>
      </c>
      <c r="V375" s="61">
        <v>0</v>
      </c>
      <c r="W375" s="61">
        <v>0</v>
      </c>
      <c r="X375" s="61">
        <v>0</v>
      </c>
      <c r="Y375" s="61">
        <v>0</v>
      </c>
      <c r="Z375" s="61">
        <v>0</v>
      </c>
      <c r="AA375" s="61">
        <v>0</v>
      </c>
      <c r="AB375" s="61">
        <v>0</v>
      </c>
      <c r="AC375" s="61">
        <v>0</v>
      </c>
      <c r="AD375" s="61">
        <v>0</v>
      </c>
      <c r="AE375" s="61">
        <v>0</v>
      </c>
      <c r="AF375" s="61">
        <v>0</v>
      </c>
      <c r="AG375" s="61">
        <v>0</v>
      </c>
      <c r="AH375" s="61">
        <v>0</v>
      </c>
      <c r="AI375" s="61">
        <v>0</v>
      </c>
      <c r="AJ375" s="61">
        <v>0</v>
      </c>
      <c r="AK375" s="61">
        <v>0</v>
      </c>
      <c r="AL375" s="61">
        <v>0</v>
      </c>
      <c r="AM375" s="61">
        <v>0</v>
      </c>
      <c r="AN375" s="61">
        <v>0</v>
      </c>
      <c r="AO375" s="61">
        <v>0</v>
      </c>
      <c r="AP375" s="61">
        <v>0</v>
      </c>
      <c r="AQ375" s="61">
        <f t="shared" si="5"/>
        <v>0</v>
      </c>
      <c r="AT375" s="33"/>
    </row>
    <row r="376" spans="1:46" ht="33" customHeight="1">
      <c r="A376" s="32">
        <v>1335</v>
      </c>
      <c r="B376" s="343" t="s">
        <v>350</v>
      </c>
      <c r="C376" s="344" t="s">
        <v>651</v>
      </c>
      <c r="D376" s="61">
        <v>0</v>
      </c>
      <c r="E376" s="61">
        <v>0</v>
      </c>
      <c r="F376" s="61">
        <v>0</v>
      </c>
      <c r="G376" s="61">
        <v>0</v>
      </c>
      <c r="H376" s="61">
        <v>0</v>
      </c>
      <c r="I376" s="61">
        <v>0</v>
      </c>
      <c r="J376" s="61">
        <v>0</v>
      </c>
      <c r="K376" s="61">
        <v>0</v>
      </c>
      <c r="L376" s="61">
        <v>0</v>
      </c>
      <c r="M376" s="61">
        <v>0</v>
      </c>
      <c r="N376" s="61">
        <v>0</v>
      </c>
      <c r="O376" s="61">
        <v>0</v>
      </c>
      <c r="P376" s="61">
        <v>0</v>
      </c>
      <c r="Q376" s="61">
        <v>0</v>
      </c>
      <c r="R376" s="61">
        <v>0</v>
      </c>
      <c r="S376" s="61">
        <v>0</v>
      </c>
      <c r="T376" s="61">
        <v>0</v>
      </c>
      <c r="U376" s="61">
        <v>0</v>
      </c>
      <c r="V376" s="61">
        <v>0</v>
      </c>
      <c r="W376" s="61">
        <v>0</v>
      </c>
      <c r="X376" s="61">
        <v>0</v>
      </c>
      <c r="Y376" s="61">
        <v>0</v>
      </c>
      <c r="Z376" s="61">
        <v>0</v>
      </c>
      <c r="AA376" s="61">
        <v>0</v>
      </c>
      <c r="AB376" s="61">
        <v>0</v>
      </c>
      <c r="AC376" s="61">
        <v>0</v>
      </c>
      <c r="AD376" s="61">
        <v>0</v>
      </c>
      <c r="AE376" s="61">
        <v>0</v>
      </c>
      <c r="AF376" s="61">
        <v>0</v>
      </c>
      <c r="AG376" s="61">
        <v>0</v>
      </c>
      <c r="AH376" s="61">
        <v>0</v>
      </c>
      <c r="AI376" s="61">
        <v>0</v>
      </c>
      <c r="AJ376" s="61">
        <v>0</v>
      </c>
      <c r="AK376" s="61">
        <v>0</v>
      </c>
      <c r="AL376" s="61">
        <v>0</v>
      </c>
      <c r="AM376" s="61">
        <v>0</v>
      </c>
      <c r="AN376" s="61">
        <v>0</v>
      </c>
      <c r="AO376" s="61">
        <v>0</v>
      </c>
      <c r="AP376" s="61">
        <v>0</v>
      </c>
      <c r="AQ376" s="61">
        <f t="shared" si="5"/>
        <v>0</v>
      </c>
      <c r="AT376" s="33"/>
    </row>
    <row r="377" spans="1:46" ht="33" customHeight="1">
      <c r="A377" s="32">
        <v>1336</v>
      </c>
      <c r="B377" s="343" t="s">
        <v>351</v>
      </c>
      <c r="C377" s="344" t="s">
        <v>651</v>
      </c>
      <c r="D377" s="61">
        <v>0</v>
      </c>
      <c r="E377" s="61">
        <v>0</v>
      </c>
      <c r="F377" s="61">
        <v>0</v>
      </c>
      <c r="G377" s="61">
        <v>0</v>
      </c>
      <c r="H377" s="61">
        <v>0</v>
      </c>
      <c r="I377" s="61">
        <v>0</v>
      </c>
      <c r="J377" s="61">
        <v>0</v>
      </c>
      <c r="K377" s="61">
        <v>0</v>
      </c>
      <c r="L377" s="61">
        <v>0</v>
      </c>
      <c r="M377" s="61">
        <v>0</v>
      </c>
      <c r="N377" s="61">
        <v>0</v>
      </c>
      <c r="O377" s="61">
        <v>0</v>
      </c>
      <c r="P377" s="61">
        <v>0</v>
      </c>
      <c r="Q377" s="61">
        <v>0</v>
      </c>
      <c r="R377" s="61">
        <v>0</v>
      </c>
      <c r="S377" s="61">
        <v>0</v>
      </c>
      <c r="T377" s="61">
        <v>0</v>
      </c>
      <c r="U377" s="61">
        <v>0</v>
      </c>
      <c r="V377" s="61">
        <v>0</v>
      </c>
      <c r="W377" s="61">
        <v>0</v>
      </c>
      <c r="X377" s="61">
        <v>0</v>
      </c>
      <c r="Y377" s="61">
        <v>0</v>
      </c>
      <c r="Z377" s="61">
        <v>0</v>
      </c>
      <c r="AA377" s="61">
        <v>0</v>
      </c>
      <c r="AB377" s="61">
        <v>0</v>
      </c>
      <c r="AC377" s="61">
        <v>0</v>
      </c>
      <c r="AD377" s="61">
        <v>0</v>
      </c>
      <c r="AE377" s="61">
        <v>0</v>
      </c>
      <c r="AF377" s="61">
        <v>0</v>
      </c>
      <c r="AG377" s="61">
        <v>0</v>
      </c>
      <c r="AH377" s="61">
        <v>0</v>
      </c>
      <c r="AI377" s="61">
        <v>0</v>
      </c>
      <c r="AJ377" s="61">
        <v>0</v>
      </c>
      <c r="AK377" s="61">
        <v>0</v>
      </c>
      <c r="AL377" s="61">
        <v>0</v>
      </c>
      <c r="AM377" s="61">
        <v>0</v>
      </c>
      <c r="AN377" s="61">
        <v>0</v>
      </c>
      <c r="AO377" s="61">
        <v>0</v>
      </c>
      <c r="AP377" s="61">
        <v>0</v>
      </c>
      <c r="AQ377" s="61">
        <f t="shared" si="5"/>
        <v>0</v>
      </c>
      <c r="AT377" s="33"/>
    </row>
    <row r="378" spans="1:46" ht="33" customHeight="1">
      <c r="A378" s="32">
        <v>1337</v>
      </c>
      <c r="B378" s="343" t="s">
        <v>352</v>
      </c>
      <c r="C378" s="344" t="s">
        <v>651</v>
      </c>
      <c r="D378" s="61">
        <v>0</v>
      </c>
      <c r="E378" s="61">
        <v>0</v>
      </c>
      <c r="F378" s="61">
        <v>0</v>
      </c>
      <c r="G378" s="61">
        <v>0</v>
      </c>
      <c r="H378" s="61">
        <v>0</v>
      </c>
      <c r="I378" s="61">
        <v>0</v>
      </c>
      <c r="J378" s="61">
        <v>0</v>
      </c>
      <c r="K378" s="61">
        <v>0</v>
      </c>
      <c r="L378" s="61">
        <v>0</v>
      </c>
      <c r="M378" s="61">
        <v>0</v>
      </c>
      <c r="N378" s="61">
        <v>0</v>
      </c>
      <c r="O378" s="61">
        <v>0</v>
      </c>
      <c r="P378" s="61">
        <v>0</v>
      </c>
      <c r="Q378" s="61">
        <v>0</v>
      </c>
      <c r="R378" s="61">
        <v>0</v>
      </c>
      <c r="S378" s="61">
        <v>0</v>
      </c>
      <c r="T378" s="61">
        <v>0</v>
      </c>
      <c r="U378" s="61">
        <v>0</v>
      </c>
      <c r="V378" s="61">
        <v>0</v>
      </c>
      <c r="W378" s="61">
        <v>0</v>
      </c>
      <c r="X378" s="61">
        <v>0</v>
      </c>
      <c r="Y378" s="61">
        <v>0</v>
      </c>
      <c r="Z378" s="61">
        <v>0</v>
      </c>
      <c r="AA378" s="61">
        <v>0</v>
      </c>
      <c r="AB378" s="61">
        <v>0</v>
      </c>
      <c r="AC378" s="61">
        <v>0</v>
      </c>
      <c r="AD378" s="61">
        <v>0</v>
      </c>
      <c r="AE378" s="61">
        <v>0</v>
      </c>
      <c r="AF378" s="61">
        <v>0</v>
      </c>
      <c r="AG378" s="61">
        <v>0</v>
      </c>
      <c r="AH378" s="61">
        <v>0</v>
      </c>
      <c r="AI378" s="61">
        <v>0</v>
      </c>
      <c r="AJ378" s="61">
        <v>0</v>
      </c>
      <c r="AK378" s="61">
        <v>0</v>
      </c>
      <c r="AL378" s="61">
        <v>0</v>
      </c>
      <c r="AM378" s="61">
        <v>0</v>
      </c>
      <c r="AN378" s="61">
        <v>0</v>
      </c>
      <c r="AO378" s="61">
        <v>0</v>
      </c>
      <c r="AP378" s="61">
        <v>0</v>
      </c>
      <c r="AQ378" s="61">
        <f t="shared" si="5"/>
        <v>0</v>
      </c>
      <c r="AT378" s="33"/>
    </row>
    <row r="379" spans="1:46" ht="33" customHeight="1">
      <c r="A379" s="32">
        <v>1338</v>
      </c>
      <c r="B379" s="343" t="s">
        <v>353</v>
      </c>
      <c r="C379" s="344" t="s">
        <v>651</v>
      </c>
      <c r="D379" s="61">
        <v>0</v>
      </c>
      <c r="E379" s="61">
        <v>0</v>
      </c>
      <c r="F379" s="61">
        <v>0</v>
      </c>
      <c r="G379" s="61">
        <v>0</v>
      </c>
      <c r="H379" s="61">
        <v>0</v>
      </c>
      <c r="I379" s="61">
        <v>0</v>
      </c>
      <c r="J379" s="61">
        <v>0</v>
      </c>
      <c r="K379" s="61">
        <v>0</v>
      </c>
      <c r="L379" s="61">
        <v>0</v>
      </c>
      <c r="M379" s="61">
        <v>0</v>
      </c>
      <c r="N379" s="61">
        <v>0</v>
      </c>
      <c r="O379" s="61">
        <v>0</v>
      </c>
      <c r="P379" s="61">
        <v>0</v>
      </c>
      <c r="Q379" s="61">
        <v>0</v>
      </c>
      <c r="R379" s="61">
        <v>0</v>
      </c>
      <c r="S379" s="61">
        <v>0</v>
      </c>
      <c r="T379" s="61">
        <v>0</v>
      </c>
      <c r="U379" s="61">
        <v>0</v>
      </c>
      <c r="V379" s="61">
        <v>0</v>
      </c>
      <c r="W379" s="61">
        <v>0</v>
      </c>
      <c r="X379" s="61">
        <v>0</v>
      </c>
      <c r="Y379" s="61">
        <v>0</v>
      </c>
      <c r="Z379" s="61">
        <v>0</v>
      </c>
      <c r="AA379" s="61">
        <v>0</v>
      </c>
      <c r="AB379" s="61">
        <v>0</v>
      </c>
      <c r="AC379" s="61">
        <v>0</v>
      </c>
      <c r="AD379" s="61">
        <v>0</v>
      </c>
      <c r="AE379" s="61">
        <v>0</v>
      </c>
      <c r="AF379" s="61">
        <v>0</v>
      </c>
      <c r="AG379" s="61">
        <v>0</v>
      </c>
      <c r="AH379" s="61">
        <v>0</v>
      </c>
      <c r="AI379" s="61">
        <v>0</v>
      </c>
      <c r="AJ379" s="61">
        <v>0</v>
      </c>
      <c r="AK379" s="61">
        <v>0</v>
      </c>
      <c r="AL379" s="61">
        <v>0</v>
      </c>
      <c r="AM379" s="61">
        <v>0</v>
      </c>
      <c r="AN379" s="61">
        <v>0</v>
      </c>
      <c r="AO379" s="61">
        <v>0</v>
      </c>
      <c r="AP379" s="61">
        <v>0</v>
      </c>
      <c r="AQ379" s="61">
        <f t="shared" si="5"/>
        <v>0</v>
      </c>
      <c r="AT379" s="33"/>
    </row>
    <row r="380" spans="1:46" ht="33" customHeight="1">
      <c r="A380" s="32">
        <v>1339</v>
      </c>
      <c r="B380" s="343" t="s">
        <v>354</v>
      </c>
      <c r="C380" s="344" t="s">
        <v>651</v>
      </c>
      <c r="D380" s="61">
        <v>0</v>
      </c>
      <c r="E380" s="61">
        <v>0</v>
      </c>
      <c r="F380" s="61">
        <v>0</v>
      </c>
      <c r="G380" s="61">
        <v>0</v>
      </c>
      <c r="H380" s="61">
        <v>0</v>
      </c>
      <c r="I380" s="61">
        <v>0</v>
      </c>
      <c r="J380" s="61">
        <v>0</v>
      </c>
      <c r="K380" s="61">
        <v>0</v>
      </c>
      <c r="L380" s="61">
        <v>0</v>
      </c>
      <c r="M380" s="61">
        <v>0</v>
      </c>
      <c r="N380" s="61">
        <v>0</v>
      </c>
      <c r="O380" s="61">
        <v>0</v>
      </c>
      <c r="P380" s="61">
        <v>0</v>
      </c>
      <c r="Q380" s="61">
        <v>0</v>
      </c>
      <c r="R380" s="61">
        <v>0</v>
      </c>
      <c r="S380" s="61">
        <v>0</v>
      </c>
      <c r="T380" s="61">
        <v>0</v>
      </c>
      <c r="U380" s="61">
        <v>0</v>
      </c>
      <c r="V380" s="61">
        <v>0</v>
      </c>
      <c r="W380" s="61">
        <v>0</v>
      </c>
      <c r="X380" s="61">
        <v>0</v>
      </c>
      <c r="Y380" s="61">
        <v>0</v>
      </c>
      <c r="Z380" s="61">
        <v>0</v>
      </c>
      <c r="AA380" s="61">
        <v>0</v>
      </c>
      <c r="AB380" s="61">
        <v>0</v>
      </c>
      <c r="AC380" s="61">
        <v>0</v>
      </c>
      <c r="AD380" s="61">
        <v>0</v>
      </c>
      <c r="AE380" s="61">
        <v>0</v>
      </c>
      <c r="AF380" s="61">
        <v>0</v>
      </c>
      <c r="AG380" s="61">
        <v>0</v>
      </c>
      <c r="AH380" s="61">
        <v>0</v>
      </c>
      <c r="AI380" s="61">
        <v>0</v>
      </c>
      <c r="AJ380" s="61">
        <v>0</v>
      </c>
      <c r="AK380" s="61">
        <v>0</v>
      </c>
      <c r="AL380" s="61">
        <v>0</v>
      </c>
      <c r="AM380" s="61">
        <v>0</v>
      </c>
      <c r="AN380" s="61">
        <v>0</v>
      </c>
      <c r="AO380" s="61">
        <v>0</v>
      </c>
      <c r="AP380" s="61">
        <v>0</v>
      </c>
      <c r="AQ380" s="61">
        <f t="shared" si="5"/>
        <v>0</v>
      </c>
      <c r="AT380" s="33"/>
    </row>
    <row r="381" spans="1:46" ht="33" customHeight="1">
      <c r="A381" s="32">
        <v>1340</v>
      </c>
      <c r="B381" s="343" t="s">
        <v>355</v>
      </c>
      <c r="C381" s="344" t="s">
        <v>651</v>
      </c>
      <c r="D381" s="61">
        <v>0</v>
      </c>
      <c r="E381" s="61">
        <v>0</v>
      </c>
      <c r="F381" s="61">
        <v>0</v>
      </c>
      <c r="G381" s="61">
        <v>0</v>
      </c>
      <c r="H381" s="61">
        <v>0</v>
      </c>
      <c r="I381" s="61">
        <v>0</v>
      </c>
      <c r="J381" s="61">
        <v>0</v>
      </c>
      <c r="K381" s="61">
        <v>0</v>
      </c>
      <c r="L381" s="61">
        <v>0</v>
      </c>
      <c r="M381" s="61">
        <v>0</v>
      </c>
      <c r="N381" s="61">
        <v>0</v>
      </c>
      <c r="O381" s="61">
        <v>0</v>
      </c>
      <c r="P381" s="61">
        <v>0</v>
      </c>
      <c r="Q381" s="61">
        <v>0</v>
      </c>
      <c r="R381" s="61">
        <v>0</v>
      </c>
      <c r="S381" s="61">
        <v>0</v>
      </c>
      <c r="T381" s="61">
        <v>0</v>
      </c>
      <c r="U381" s="61">
        <v>0</v>
      </c>
      <c r="V381" s="61">
        <v>0</v>
      </c>
      <c r="W381" s="61">
        <v>0</v>
      </c>
      <c r="X381" s="61">
        <v>0</v>
      </c>
      <c r="Y381" s="61">
        <v>0</v>
      </c>
      <c r="Z381" s="61">
        <v>0</v>
      </c>
      <c r="AA381" s="61">
        <v>0</v>
      </c>
      <c r="AB381" s="61">
        <v>0</v>
      </c>
      <c r="AC381" s="61">
        <v>0</v>
      </c>
      <c r="AD381" s="61">
        <v>0</v>
      </c>
      <c r="AE381" s="61">
        <v>0</v>
      </c>
      <c r="AF381" s="61">
        <v>0</v>
      </c>
      <c r="AG381" s="61">
        <v>0</v>
      </c>
      <c r="AH381" s="61">
        <v>0</v>
      </c>
      <c r="AI381" s="61">
        <v>0</v>
      </c>
      <c r="AJ381" s="61">
        <v>0</v>
      </c>
      <c r="AK381" s="61">
        <v>0</v>
      </c>
      <c r="AL381" s="61">
        <v>0</v>
      </c>
      <c r="AM381" s="61">
        <v>0</v>
      </c>
      <c r="AN381" s="61">
        <v>0</v>
      </c>
      <c r="AO381" s="61">
        <v>0</v>
      </c>
      <c r="AP381" s="61">
        <v>0</v>
      </c>
      <c r="AQ381" s="61">
        <f t="shared" si="5"/>
        <v>0</v>
      </c>
      <c r="AT381" s="33"/>
    </row>
    <row r="382" spans="1:46" ht="33" customHeight="1">
      <c r="A382" s="32">
        <v>1341</v>
      </c>
      <c r="B382" s="343" t="s">
        <v>356</v>
      </c>
      <c r="C382" s="344" t="s">
        <v>651</v>
      </c>
      <c r="D382" s="61">
        <v>0</v>
      </c>
      <c r="E382" s="61">
        <v>0</v>
      </c>
      <c r="F382" s="61">
        <v>0</v>
      </c>
      <c r="G382" s="61">
        <v>0</v>
      </c>
      <c r="H382" s="61">
        <v>0</v>
      </c>
      <c r="I382" s="61">
        <v>0</v>
      </c>
      <c r="J382" s="61">
        <v>0</v>
      </c>
      <c r="K382" s="61">
        <v>0</v>
      </c>
      <c r="L382" s="61">
        <v>0</v>
      </c>
      <c r="M382" s="61">
        <v>0</v>
      </c>
      <c r="N382" s="61">
        <v>0</v>
      </c>
      <c r="O382" s="61">
        <v>0</v>
      </c>
      <c r="P382" s="61">
        <v>0</v>
      </c>
      <c r="Q382" s="61">
        <v>0</v>
      </c>
      <c r="R382" s="61">
        <v>0</v>
      </c>
      <c r="S382" s="61">
        <v>0</v>
      </c>
      <c r="T382" s="61">
        <v>0</v>
      </c>
      <c r="U382" s="61">
        <v>0</v>
      </c>
      <c r="V382" s="61">
        <v>0</v>
      </c>
      <c r="W382" s="61">
        <v>0</v>
      </c>
      <c r="X382" s="61">
        <v>0</v>
      </c>
      <c r="Y382" s="61">
        <v>0</v>
      </c>
      <c r="Z382" s="61">
        <v>0</v>
      </c>
      <c r="AA382" s="61">
        <v>0</v>
      </c>
      <c r="AB382" s="61">
        <v>0</v>
      </c>
      <c r="AC382" s="61">
        <v>0</v>
      </c>
      <c r="AD382" s="61">
        <v>0</v>
      </c>
      <c r="AE382" s="61">
        <v>0</v>
      </c>
      <c r="AF382" s="61">
        <v>0</v>
      </c>
      <c r="AG382" s="61">
        <v>0</v>
      </c>
      <c r="AH382" s="61">
        <v>0</v>
      </c>
      <c r="AI382" s="61">
        <v>0</v>
      </c>
      <c r="AJ382" s="61">
        <v>0</v>
      </c>
      <c r="AK382" s="61">
        <v>0</v>
      </c>
      <c r="AL382" s="61">
        <v>0</v>
      </c>
      <c r="AM382" s="61">
        <v>0</v>
      </c>
      <c r="AN382" s="61">
        <v>0</v>
      </c>
      <c r="AO382" s="61">
        <v>0</v>
      </c>
      <c r="AP382" s="61">
        <v>0</v>
      </c>
      <c r="AQ382" s="61">
        <f t="shared" si="5"/>
        <v>0</v>
      </c>
      <c r="AT382" s="33"/>
    </row>
    <row r="383" spans="1:46" ht="33" customHeight="1">
      <c r="A383" s="32">
        <v>1342</v>
      </c>
      <c r="B383" s="343" t="s">
        <v>357</v>
      </c>
      <c r="C383" s="344" t="s">
        <v>651</v>
      </c>
      <c r="D383" s="61">
        <v>0</v>
      </c>
      <c r="E383" s="61">
        <v>0</v>
      </c>
      <c r="F383" s="61">
        <v>0</v>
      </c>
      <c r="G383" s="61">
        <v>0</v>
      </c>
      <c r="H383" s="61">
        <v>0</v>
      </c>
      <c r="I383" s="61">
        <v>0</v>
      </c>
      <c r="J383" s="61">
        <v>0</v>
      </c>
      <c r="K383" s="61">
        <v>0</v>
      </c>
      <c r="L383" s="61">
        <v>0</v>
      </c>
      <c r="M383" s="61">
        <v>0</v>
      </c>
      <c r="N383" s="61">
        <v>0</v>
      </c>
      <c r="O383" s="61">
        <v>0</v>
      </c>
      <c r="P383" s="61">
        <v>0</v>
      </c>
      <c r="Q383" s="61">
        <v>0</v>
      </c>
      <c r="R383" s="61">
        <v>0</v>
      </c>
      <c r="S383" s="61">
        <v>0</v>
      </c>
      <c r="T383" s="61">
        <v>0</v>
      </c>
      <c r="U383" s="61">
        <v>0</v>
      </c>
      <c r="V383" s="61">
        <v>0</v>
      </c>
      <c r="W383" s="61">
        <v>0</v>
      </c>
      <c r="X383" s="61">
        <v>0</v>
      </c>
      <c r="Y383" s="61">
        <v>0</v>
      </c>
      <c r="Z383" s="61">
        <v>0</v>
      </c>
      <c r="AA383" s="61">
        <v>0</v>
      </c>
      <c r="AB383" s="61">
        <v>0</v>
      </c>
      <c r="AC383" s="61">
        <v>0</v>
      </c>
      <c r="AD383" s="61">
        <v>0</v>
      </c>
      <c r="AE383" s="61">
        <v>0</v>
      </c>
      <c r="AF383" s="61">
        <v>0</v>
      </c>
      <c r="AG383" s="61">
        <v>0</v>
      </c>
      <c r="AH383" s="61">
        <v>0</v>
      </c>
      <c r="AI383" s="61">
        <v>0</v>
      </c>
      <c r="AJ383" s="61">
        <v>0</v>
      </c>
      <c r="AK383" s="61">
        <v>0</v>
      </c>
      <c r="AL383" s="61">
        <v>0</v>
      </c>
      <c r="AM383" s="61">
        <v>0</v>
      </c>
      <c r="AN383" s="61">
        <v>0</v>
      </c>
      <c r="AO383" s="61">
        <v>0</v>
      </c>
      <c r="AP383" s="61">
        <v>0</v>
      </c>
      <c r="AQ383" s="61">
        <f t="shared" si="5"/>
        <v>0</v>
      </c>
      <c r="AT383" s="33"/>
    </row>
    <row r="384" spans="1:46" ht="33" customHeight="1">
      <c r="A384" s="32">
        <v>1343</v>
      </c>
      <c r="B384" s="343" t="s">
        <v>358</v>
      </c>
      <c r="C384" s="344" t="s">
        <v>651</v>
      </c>
      <c r="D384" s="61">
        <v>0</v>
      </c>
      <c r="E384" s="61">
        <v>0</v>
      </c>
      <c r="F384" s="61">
        <v>0</v>
      </c>
      <c r="G384" s="61">
        <v>0</v>
      </c>
      <c r="H384" s="61">
        <v>0</v>
      </c>
      <c r="I384" s="61">
        <v>0</v>
      </c>
      <c r="J384" s="61">
        <v>0</v>
      </c>
      <c r="K384" s="61">
        <v>0</v>
      </c>
      <c r="L384" s="61">
        <v>0</v>
      </c>
      <c r="M384" s="61">
        <v>0</v>
      </c>
      <c r="N384" s="61">
        <v>0</v>
      </c>
      <c r="O384" s="61">
        <v>0</v>
      </c>
      <c r="P384" s="61">
        <v>0</v>
      </c>
      <c r="Q384" s="61">
        <v>0</v>
      </c>
      <c r="R384" s="61">
        <v>0</v>
      </c>
      <c r="S384" s="61">
        <v>0</v>
      </c>
      <c r="T384" s="61">
        <v>0</v>
      </c>
      <c r="U384" s="61">
        <v>0</v>
      </c>
      <c r="V384" s="61">
        <v>0</v>
      </c>
      <c r="W384" s="61">
        <v>0</v>
      </c>
      <c r="X384" s="61">
        <v>0</v>
      </c>
      <c r="Y384" s="61">
        <v>0</v>
      </c>
      <c r="Z384" s="61">
        <v>0</v>
      </c>
      <c r="AA384" s="61">
        <v>0</v>
      </c>
      <c r="AB384" s="61">
        <v>0</v>
      </c>
      <c r="AC384" s="61">
        <v>0</v>
      </c>
      <c r="AD384" s="61">
        <v>0</v>
      </c>
      <c r="AE384" s="61">
        <v>0</v>
      </c>
      <c r="AF384" s="61">
        <v>0</v>
      </c>
      <c r="AG384" s="61">
        <v>0</v>
      </c>
      <c r="AH384" s="61">
        <v>0</v>
      </c>
      <c r="AI384" s="61">
        <v>0</v>
      </c>
      <c r="AJ384" s="61">
        <v>0</v>
      </c>
      <c r="AK384" s="61">
        <v>0</v>
      </c>
      <c r="AL384" s="61">
        <v>0</v>
      </c>
      <c r="AM384" s="61">
        <v>0</v>
      </c>
      <c r="AN384" s="61">
        <v>0</v>
      </c>
      <c r="AO384" s="61">
        <v>0</v>
      </c>
      <c r="AP384" s="61">
        <v>0</v>
      </c>
      <c r="AQ384" s="61">
        <f t="shared" si="5"/>
        <v>0</v>
      </c>
      <c r="AT384" s="33"/>
    </row>
    <row r="385" spans="1:46" ht="33" customHeight="1">
      <c r="A385" s="32">
        <v>1344</v>
      </c>
      <c r="B385" s="343" t="s">
        <v>359</v>
      </c>
      <c r="C385" s="344" t="s">
        <v>651</v>
      </c>
      <c r="D385" s="61">
        <v>0</v>
      </c>
      <c r="E385" s="61">
        <v>0</v>
      </c>
      <c r="F385" s="61">
        <v>0</v>
      </c>
      <c r="G385" s="61">
        <v>0</v>
      </c>
      <c r="H385" s="61">
        <v>0</v>
      </c>
      <c r="I385" s="61">
        <v>0</v>
      </c>
      <c r="J385" s="61">
        <v>0</v>
      </c>
      <c r="K385" s="61">
        <v>0</v>
      </c>
      <c r="L385" s="61">
        <v>0</v>
      </c>
      <c r="M385" s="61">
        <v>0</v>
      </c>
      <c r="N385" s="61">
        <v>0</v>
      </c>
      <c r="O385" s="61">
        <v>0</v>
      </c>
      <c r="P385" s="61">
        <v>0</v>
      </c>
      <c r="Q385" s="61">
        <v>0</v>
      </c>
      <c r="R385" s="61">
        <v>0</v>
      </c>
      <c r="S385" s="61">
        <v>0</v>
      </c>
      <c r="T385" s="61">
        <v>0</v>
      </c>
      <c r="U385" s="61">
        <v>0</v>
      </c>
      <c r="V385" s="61">
        <v>0</v>
      </c>
      <c r="W385" s="61">
        <v>0</v>
      </c>
      <c r="X385" s="61">
        <v>0</v>
      </c>
      <c r="Y385" s="61">
        <v>0</v>
      </c>
      <c r="Z385" s="61">
        <v>0</v>
      </c>
      <c r="AA385" s="61">
        <v>0</v>
      </c>
      <c r="AB385" s="61">
        <v>0</v>
      </c>
      <c r="AC385" s="61">
        <v>0</v>
      </c>
      <c r="AD385" s="61">
        <v>0</v>
      </c>
      <c r="AE385" s="61">
        <v>0</v>
      </c>
      <c r="AF385" s="61">
        <v>0</v>
      </c>
      <c r="AG385" s="61">
        <v>0</v>
      </c>
      <c r="AH385" s="61">
        <v>0</v>
      </c>
      <c r="AI385" s="61">
        <v>0</v>
      </c>
      <c r="AJ385" s="61">
        <v>0</v>
      </c>
      <c r="AK385" s="61">
        <v>0</v>
      </c>
      <c r="AL385" s="61">
        <v>0</v>
      </c>
      <c r="AM385" s="61">
        <v>0</v>
      </c>
      <c r="AN385" s="61">
        <v>0</v>
      </c>
      <c r="AO385" s="61">
        <v>0</v>
      </c>
      <c r="AP385" s="61">
        <v>0</v>
      </c>
      <c r="AQ385" s="61">
        <f t="shared" si="5"/>
        <v>0</v>
      </c>
      <c r="AT385" s="33"/>
    </row>
    <row r="386" spans="1:46" ht="33" customHeight="1">
      <c r="A386" s="32">
        <v>1345</v>
      </c>
      <c r="B386" s="343" t="s">
        <v>360</v>
      </c>
      <c r="C386" s="344" t="s">
        <v>651</v>
      </c>
      <c r="D386" s="61">
        <v>0</v>
      </c>
      <c r="E386" s="61">
        <v>0</v>
      </c>
      <c r="F386" s="61">
        <v>0</v>
      </c>
      <c r="G386" s="61">
        <v>0</v>
      </c>
      <c r="H386" s="61">
        <v>0</v>
      </c>
      <c r="I386" s="61">
        <v>0</v>
      </c>
      <c r="J386" s="61">
        <v>0</v>
      </c>
      <c r="K386" s="61">
        <v>0</v>
      </c>
      <c r="L386" s="61">
        <v>0</v>
      </c>
      <c r="M386" s="61">
        <v>0</v>
      </c>
      <c r="N386" s="61">
        <v>0</v>
      </c>
      <c r="O386" s="61">
        <v>0</v>
      </c>
      <c r="P386" s="61">
        <v>0</v>
      </c>
      <c r="Q386" s="61">
        <v>0</v>
      </c>
      <c r="R386" s="61">
        <v>0</v>
      </c>
      <c r="S386" s="61">
        <v>0</v>
      </c>
      <c r="T386" s="61">
        <v>0</v>
      </c>
      <c r="U386" s="61">
        <v>0</v>
      </c>
      <c r="V386" s="61">
        <v>0</v>
      </c>
      <c r="W386" s="61">
        <v>0</v>
      </c>
      <c r="X386" s="61">
        <v>0</v>
      </c>
      <c r="Y386" s="61">
        <v>0</v>
      </c>
      <c r="Z386" s="61">
        <v>0</v>
      </c>
      <c r="AA386" s="61">
        <v>0</v>
      </c>
      <c r="AB386" s="61">
        <v>0</v>
      </c>
      <c r="AC386" s="61">
        <v>0</v>
      </c>
      <c r="AD386" s="61">
        <v>0</v>
      </c>
      <c r="AE386" s="61">
        <v>0</v>
      </c>
      <c r="AF386" s="61">
        <v>0</v>
      </c>
      <c r="AG386" s="61">
        <v>0</v>
      </c>
      <c r="AH386" s="61">
        <v>0</v>
      </c>
      <c r="AI386" s="61">
        <v>0</v>
      </c>
      <c r="AJ386" s="61">
        <v>0</v>
      </c>
      <c r="AK386" s="61">
        <v>0</v>
      </c>
      <c r="AL386" s="61">
        <v>0</v>
      </c>
      <c r="AM386" s="61">
        <v>0</v>
      </c>
      <c r="AN386" s="61">
        <v>0</v>
      </c>
      <c r="AO386" s="61">
        <v>0</v>
      </c>
      <c r="AP386" s="61">
        <v>0</v>
      </c>
      <c r="AQ386" s="61">
        <f t="shared" si="5"/>
        <v>0</v>
      </c>
      <c r="AT386" s="33"/>
    </row>
    <row r="387" spans="1:46" ht="33" customHeight="1">
      <c r="A387" s="32">
        <v>1346</v>
      </c>
      <c r="B387" s="343" t="s">
        <v>361</v>
      </c>
      <c r="C387" s="344" t="s">
        <v>651</v>
      </c>
      <c r="D387" s="61">
        <v>0</v>
      </c>
      <c r="E387" s="61">
        <v>0</v>
      </c>
      <c r="F387" s="61">
        <v>0</v>
      </c>
      <c r="G387" s="61">
        <v>0</v>
      </c>
      <c r="H387" s="61">
        <v>0</v>
      </c>
      <c r="I387" s="61">
        <v>0</v>
      </c>
      <c r="J387" s="61">
        <v>0</v>
      </c>
      <c r="K387" s="61">
        <v>0</v>
      </c>
      <c r="L387" s="61">
        <v>0</v>
      </c>
      <c r="M387" s="61">
        <v>0</v>
      </c>
      <c r="N387" s="61">
        <v>0</v>
      </c>
      <c r="O387" s="61">
        <v>0</v>
      </c>
      <c r="P387" s="61">
        <v>0</v>
      </c>
      <c r="Q387" s="61">
        <v>0</v>
      </c>
      <c r="R387" s="61">
        <v>0</v>
      </c>
      <c r="S387" s="61">
        <v>0</v>
      </c>
      <c r="T387" s="61">
        <v>0</v>
      </c>
      <c r="U387" s="61">
        <v>0</v>
      </c>
      <c r="V387" s="61">
        <v>0</v>
      </c>
      <c r="W387" s="61">
        <v>0</v>
      </c>
      <c r="X387" s="61">
        <v>0</v>
      </c>
      <c r="Y387" s="61">
        <v>0</v>
      </c>
      <c r="Z387" s="61">
        <v>0</v>
      </c>
      <c r="AA387" s="61">
        <v>0</v>
      </c>
      <c r="AB387" s="61">
        <v>0</v>
      </c>
      <c r="AC387" s="61">
        <v>0</v>
      </c>
      <c r="AD387" s="61">
        <v>0</v>
      </c>
      <c r="AE387" s="61">
        <v>0</v>
      </c>
      <c r="AF387" s="61">
        <v>0</v>
      </c>
      <c r="AG387" s="61">
        <v>0</v>
      </c>
      <c r="AH387" s="61">
        <v>0</v>
      </c>
      <c r="AI387" s="61">
        <v>0</v>
      </c>
      <c r="AJ387" s="61">
        <v>0</v>
      </c>
      <c r="AK387" s="61">
        <v>0</v>
      </c>
      <c r="AL387" s="61">
        <v>0</v>
      </c>
      <c r="AM387" s="61">
        <v>0</v>
      </c>
      <c r="AN387" s="61">
        <v>0</v>
      </c>
      <c r="AO387" s="61">
        <v>0</v>
      </c>
      <c r="AP387" s="61">
        <v>0</v>
      </c>
      <c r="AQ387" s="61">
        <f t="shared" si="5"/>
        <v>0</v>
      </c>
      <c r="AT387" s="33"/>
    </row>
    <row r="388" spans="1:46" ht="33" customHeight="1">
      <c r="A388" s="32">
        <v>1347</v>
      </c>
      <c r="B388" s="343" t="s">
        <v>362</v>
      </c>
      <c r="C388" s="344" t="s">
        <v>651</v>
      </c>
      <c r="D388" s="61">
        <v>0</v>
      </c>
      <c r="E388" s="61">
        <v>0</v>
      </c>
      <c r="F388" s="61">
        <v>0</v>
      </c>
      <c r="G388" s="61">
        <v>0</v>
      </c>
      <c r="H388" s="61">
        <v>0</v>
      </c>
      <c r="I388" s="61">
        <v>0</v>
      </c>
      <c r="J388" s="61">
        <v>0</v>
      </c>
      <c r="K388" s="61">
        <v>0</v>
      </c>
      <c r="L388" s="61">
        <v>0</v>
      </c>
      <c r="M388" s="61">
        <v>0</v>
      </c>
      <c r="N388" s="61">
        <v>0</v>
      </c>
      <c r="O388" s="61">
        <v>0</v>
      </c>
      <c r="P388" s="61">
        <v>0</v>
      </c>
      <c r="Q388" s="61">
        <v>0</v>
      </c>
      <c r="R388" s="61">
        <v>0</v>
      </c>
      <c r="S388" s="61">
        <v>0</v>
      </c>
      <c r="T388" s="61">
        <v>0</v>
      </c>
      <c r="U388" s="61">
        <v>0</v>
      </c>
      <c r="V388" s="61">
        <v>0</v>
      </c>
      <c r="W388" s="61">
        <v>0</v>
      </c>
      <c r="X388" s="61">
        <v>0</v>
      </c>
      <c r="Y388" s="61">
        <v>0</v>
      </c>
      <c r="Z388" s="61">
        <v>0</v>
      </c>
      <c r="AA388" s="61">
        <v>0</v>
      </c>
      <c r="AB388" s="61">
        <v>0</v>
      </c>
      <c r="AC388" s="61">
        <v>0</v>
      </c>
      <c r="AD388" s="61">
        <v>0</v>
      </c>
      <c r="AE388" s="61">
        <v>0</v>
      </c>
      <c r="AF388" s="61">
        <v>0</v>
      </c>
      <c r="AG388" s="61">
        <v>0</v>
      </c>
      <c r="AH388" s="61">
        <v>0</v>
      </c>
      <c r="AI388" s="61">
        <v>0</v>
      </c>
      <c r="AJ388" s="61">
        <v>0</v>
      </c>
      <c r="AK388" s="61">
        <v>0</v>
      </c>
      <c r="AL388" s="61">
        <v>0</v>
      </c>
      <c r="AM388" s="61">
        <v>0</v>
      </c>
      <c r="AN388" s="61">
        <v>0</v>
      </c>
      <c r="AO388" s="61">
        <v>0</v>
      </c>
      <c r="AP388" s="61">
        <v>0</v>
      </c>
      <c r="AQ388" s="61">
        <f t="shared" si="5"/>
        <v>0</v>
      </c>
      <c r="AT388" s="33"/>
    </row>
    <row r="389" spans="1:46" ht="33" customHeight="1">
      <c r="A389" s="32">
        <v>1401</v>
      </c>
      <c r="B389" s="343" t="s">
        <v>363</v>
      </c>
      <c r="C389" s="344" t="s">
        <v>651</v>
      </c>
      <c r="D389" s="61">
        <v>0</v>
      </c>
      <c r="E389" s="61">
        <v>0</v>
      </c>
      <c r="F389" s="61">
        <v>0</v>
      </c>
      <c r="G389" s="61">
        <v>0</v>
      </c>
      <c r="H389" s="61">
        <v>0</v>
      </c>
      <c r="I389" s="61">
        <v>0</v>
      </c>
      <c r="J389" s="61">
        <v>0</v>
      </c>
      <c r="K389" s="61">
        <v>24167</v>
      </c>
      <c r="L389" s="61">
        <v>0</v>
      </c>
      <c r="M389" s="61">
        <v>0</v>
      </c>
      <c r="N389" s="61">
        <v>0</v>
      </c>
      <c r="O389" s="61">
        <v>0</v>
      </c>
      <c r="P389" s="61">
        <v>0</v>
      </c>
      <c r="Q389" s="61">
        <v>0</v>
      </c>
      <c r="R389" s="61">
        <v>0</v>
      </c>
      <c r="S389" s="61">
        <v>0</v>
      </c>
      <c r="T389" s="61">
        <v>0</v>
      </c>
      <c r="U389" s="61">
        <v>0</v>
      </c>
      <c r="V389" s="61">
        <v>0</v>
      </c>
      <c r="W389" s="61">
        <v>0</v>
      </c>
      <c r="X389" s="61">
        <v>0</v>
      </c>
      <c r="Y389" s="61">
        <v>0</v>
      </c>
      <c r="Z389" s="61">
        <v>0</v>
      </c>
      <c r="AA389" s="61">
        <v>0</v>
      </c>
      <c r="AB389" s="61">
        <v>0</v>
      </c>
      <c r="AC389" s="61">
        <v>0</v>
      </c>
      <c r="AD389" s="61">
        <v>0</v>
      </c>
      <c r="AE389" s="61">
        <v>0</v>
      </c>
      <c r="AF389" s="61">
        <v>0</v>
      </c>
      <c r="AG389" s="61">
        <v>0</v>
      </c>
      <c r="AH389" s="61">
        <v>0</v>
      </c>
      <c r="AI389" s="61">
        <v>0</v>
      </c>
      <c r="AJ389" s="61">
        <v>0</v>
      </c>
      <c r="AK389" s="61">
        <v>0</v>
      </c>
      <c r="AL389" s="61">
        <v>0</v>
      </c>
      <c r="AM389" s="61">
        <v>0</v>
      </c>
      <c r="AN389" s="61">
        <v>0</v>
      </c>
      <c r="AO389" s="61">
        <v>0</v>
      </c>
      <c r="AP389" s="61">
        <v>0</v>
      </c>
      <c r="AQ389" s="61">
        <f t="shared" si="5"/>
        <v>24167</v>
      </c>
      <c r="AT389" s="33"/>
    </row>
    <row r="390" spans="1:46" ht="33" customHeight="1">
      <c r="A390" s="32">
        <v>1402</v>
      </c>
      <c r="B390" s="343" t="s">
        <v>364</v>
      </c>
      <c r="C390" s="344" t="s">
        <v>651</v>
      </c>
      <c r="D390" s="61">
        <v>0</v>
      </c>
      <c r="E390" s="61">
        <v>0</v>
      </c>
      <c r="F390" s="61">
        <v>0</v>
      </c>
      <c r="G390" s="61">
        <v>0</v>
      </c>
      <c r="H390" s="61">
        <v>0</v>
      </c>
      <c r="I390" s="61">
        <v>0</v>
      </c>
      <c r="J390" s="61">
        <v>0</v>
      </c>
      <c r="K390" s="61">
        <v>0</v>
      </c>
      <c r="L390" s="61">
        <v>0</v>
      </c>
      <c r="M390" s="61">
        <v>0</v>
      </c>
      <c r="N390" s="61">
        <v>0</v>
      </c>
      <c r="O390" s="61">
        <v>0</v>
      </c>
      <c r="P390" s="61">
        <v>0</v>
      </c>
      <c r="Q390" s="61">
        <v>0</v>
      </c>
      <c r="R390" s="61">
        <v>0</v>
      </c>
      <c r="S390" s="61">
        <v>0</v>
      </c>
      <c r="T390" s="61">
        <v>0</v>
      </c>
      <c r="U390" s="61">
        <v>0</v>
      </c>
      <c r="V390" s="61">
        <v>0</v>
      </c>
      <c r="W390" s="61">
        <v>0</v>
      </c>
      <c r="X390" s="61">
        <v>0</v>
      </c>
      <c r="Y390" s="61">
        <v>0</v>
      </c>
      <c r="Z390" s="61">
        <v>0</v>
      </c>
      <c r="AA390" s="61">
        <v>0</v>
      </c>
      <c r="AB390" s="61">
        <v>0</v>
      </c>
      <c r="AC390" s="61">
        <v>0</v>
      </c>
      <c r="AD390" s="61">
        <v>0</v>
      </c>
      <c r="AE390" s="61">
        <v>0</v>
      </c>
      <c r="AF390" s="61">
        <v>0</v>
      </c>
      <c r="AG390" s="61">
        <v>0</v>
      </c>
      <c r="AH390" s="61">
        <v>0</v>
      </c>
      <c r="AI390" s="61">
        <v>0</v>
      </c>
      <c r="AJ390" s="61">
        <v>0</v>
      </c>
      <c r="AK390" s="61">
        <v>0</v>
      </c>
      <c r="AL390" s="61">
        <v>0</v>
      </c>
      <c r="AM390" s="61">
        <v>0</v>
      </c>
      <c r="AN390" s="61">
        <v>0</v>
      </c>
      <c r="AO390" s="61">
        <v>0</v>
      </c>
      <c r="AP390" s="61">
        <v>0</v>
      </c>
      <c r="AQ390" s="61">
        <f t="shared" si="5"/>
        <v>0</v>
      </c>
      <c r="AT390" s="33"/>
    </row>
    <row r="391" spans="1:46" ht="33" customHeight="1">
      <c r="A391" s="32">
        <v>1403</v>
      </c>
      <c r="B391" s="343" t="s">
        <v>1392</v>
      </c>
      <c r="C391" s="344" t="s">
        <v>651</v>
      </c>
      <c r="D391" s="61">
        <v>0</v>
      </c>
      <c r="E391" s="61">
        <v>0</v>
      </c>
      <c r="F391" s="61">
        <v>0</v>
      </c>
      <c r="G391" s="61">
        <v>0</v>
      </c>
      <c r="H391" s="61">
        <v>0</v>
      </c>
      <c r="I391" s="61">
        <v>0</v>
      </c>
      <c r="J391" s="61">
        <v>0</v>
      </c>
      <c r="K391" s="61">
        <v>0</v>
      </c>
      <c r="L391" s="61">
        <v>0</v>
      </c>
      <c r="M391" s="61">
        <v>0</v>
      </c>
      <c r="N391" s="61">
        <v>0</v>
      </c>
      <c r="O391" s="61">
        <v>0</v>
      </c>
      <c r="P391" s="61">
        <v>0</v>
      </c>
      <c r="Q391" s="61">
        <v>0</v>
      </c>
      <c r="R391" s="61">
        <v>0</v>
      </c>
      <c r="S391" s="61">
        <v>0</v>
      </c>
      <c r="T391" s="61">
        <v>0</v>
      </c>
      <c r="U391" s="61">
        <v>0</v>
      </c>
      <c r="V391" s="61">
        <v>0</v>
      </c>
      <c r="W391" s="61">
        <v>0</v>
      </c>
      <c r="X391" s="61">
        <v>0</v>
      </c>
      <c r="Y391" s="61">
        <v>0</v>
      </c>
      <c r="Z391" s="61">
        <v>0</v>
      </c>
      <c r="AA391" s="61">
        <v>0</v>
      </c>
      <c r="AB391" s="61">
        <v>0</v>
      </c>
      <c r="AC391" s="61">
        <v>0</v>
      </c>
      <c r="AD391" s="61">
        <v>0</v>
      </c>
      <c r="AE391" s="61">
        <v>0</v>
      </c>
      <c r="AF391" s="61">
        <v>0</v>
      </c>
      <c r="AG391" s="61">
        <v>0</v>
      </c>
      <c r="AH391" s="61">
        <v>0</v>
      </c>
      <c r="AI391" s="61">
        <v>0</v>
      </c>
      <c r="AJ391" s="61">
        <v>0</v>
      </c>
      <c r="AK391" s="61">
        <v>0</v>
      </c>
      <c r="AL391" s="61">
        <v>0</v>
      </c>
      <c r="AM391" s="61">
        <v>0</v>
      </c>
      <c r="AN391" s="61">
        <v>0</v>
      </c>
      <c r="AO391" s="61">
        <v>0</v>
      </c>
      <c r="AP391" s="61">
        <v>0</v>
      </c>
      <c r="AQ391" s="61">
        <f t="shared" si="5"/>
        <v>0</v>
      </c>
      <c r="AT391" s="33"/>
    </row>
    <row r="392" spans="1:46" ht="33" customHeight="1">
      <c r="A392" s="32">
        <v>1404</v>
      </c>
      <c r="B392" s="343" t="s">
        <v>365</v>
      </c>
      <c r="C392" s="344" t="s">
        <v>651</v>
      </c>
      <c r="D392" s="61">
        <v>0</v>
      </c>
      <c r="E392" s="61">
        <v>0</v>
      </c>
      <c r="F392" s="61">
        <v>0</v>
      </c>
      <c r="G392" s="61">
        <v>0</v>
      </c>
      <c r="H392" s="61">
        <v>0</v>
      </c>
      <c r="I392" s="61">
        <v>0</v>
      </c>
      <c r="J392" s="61">
        <v>0</v>
      </c>
      <c r="K392" s="61">
        <v>0</v>
      </c>
      <c r="L392" s="61">
        <v>0</v>
      </c>
      <c r="M392" s="61">
        <v>0</v>
      </c>
      <c r="N392" s="61">
        <v>0</v>
      </c>
      <c r="O392" s="61">
        <v>0</v>
      </c>
      <c r="P392" s="61">
        <v>0</v>
      </c>
      <c r="Q392" s="61">
        <v>0</v>
      </c>
      <c r="R392" s="61">
        <v>0</v>
      </c>
      <c r="S392" s="61">
        <v>0</v>
      </c>
      <c r="T392" s="61">
        <v>0</v>
      </c>
      <c r="U392" s="61">
        <v>0</v>
      </c>
      <c r="V392" s="61">
        <v>0</v>
      </c>
      <c r="W392" s="61">
        <v>0</v>
      </c>
      <c r="X392" s="61">
        <v>0</v>
      </c>
      <c r="Y392" s="61">
        <v>0</v>
      </c>
      <c r="Z392" s="61">
        <v>0</v>
      </c>
      <c r="AA392" s="61">
        <v>0</v>
      </c>
      <c r="AB392" s="61">
        <v>0</v>
      </c>
      <c r="AC392" s="61">
        <v>0</v>
      </c>
      <c r="AD392" s="61">
        <v>0</v>
      </c>
      <c r="AE392" s="61">
        <v>0</v>
      </c>
      <c r="AF392" s="61">
        <v>0</v>
      </c>
      <c r="AG392" s="61">
        <v>0</v>
      </c>
      <c r="AH392" s="61">
        <v>0</v>
      </c>
      <c r="AI392" s="61">
        <v>0</v>
      </c>
      <c r="AJ392" s="61">
        <v>0</v>
      </c>
      <c r="AK392" s="61">
        <v>0</v>
      </c>
      <c r="AL392" s="61">
        <v>0</v>
      </c>
      <c r="AM392" s="61">
        <v>0</v>
      </c>
      <c r="AN392" s="61">
        <v>0</v>
      </c>
      <c r="AO392" s="61">
        <v>0</v>
      </c>
      <c r="AP392" s="61">
        <v>0</v>
      </c>
      <c r="AQ392" s="61">
        <f t="shared" si="5"/>
        <v>0</v>
      </c>
      <c r="AT392" s="33"/>
    </row>
    <row r="393" spans="1:46" ht="33" customHeight="1">
      <c r="A393" s="32">
        <v>1405</v>
      </c>
      <c r="B393" s="343" t="s">
        <v>366</v>
      </c>
      <c r="C393" s="344" t="s">
        <v>651</v>
      </c>
      <c r="D393" s="61">
        <v>0</v>
      </c>
      <c r="E393" s="61">
        <v>0</v>
      </c>
      <c r="F393" s="61">
        <v>0</v>
      </c>
      <c r="G393" s="61">
        <v>0</v>
      </c>
      <c r="H393" s="61">
        <v>0</v>
      </c>
      <c r="I393" s="61">
        <v>0</v>
      </c>
      <c r="J393" s="61">
        <v>0</v>
      </c>
      <c r="K393" s="61">
        <v>0</v>
      </c>
      <c r="L393" s="61">
        <v>0</v>
      </c>
      <c r="M393" s="61">
        <v>0</v>
      </c>
      <c r="N393" s="61">
        <v>0</v>
      </c>
      <c r="O393" s="61">
        <v>0</v>
      </c>
      <c r="P393" s="61">
        <v>0</v>
      </c>
      <c r="Q393" s="61">
        <v>0</v>
      </c>
      <c r="R393" s="61">
        <v>0</v>
      </c>
      <c r="S393" s="61">
        <v>0</v>
      </c>
      <c r="T393" s="61">
        <v>0</v>
      </c>
      <c r="U393" s="61">
        <v>0</v>
      </c>
      <c r="V393" s="61">
        <v>0</v>
      </c>
      <c r="W393" s="61">
        <v>0</v>
      </c>
      <c r="X393" s="61">
        <v>0</v>
      </c>
      <c r="Y393" s="61">
        <v>0</v>
      </c>
      <c r="Z393" s="61">
        <v>0</v>
      </c>
      <c r="AA393" s="61">
        <v>0</v>
      </c>
      <c r="AB393" s="61">
        <v>0</v>
      </c>
      <c r="AC393" s="61">
        <v>0</v>
      </c>
      <c r="AD393" s="61">
        <v>0</v>
      </c>
      <c r="AE393" s="61">
        <v>0</v>
      </c>
      <c r="AF393" s="61">
        <v>0</v>
      </c>
      <c r="AG393" s="61">
        <v>0</v>
      </c>
      <c r="AH393" s="61">
        <v>0</v>
      </c>
      <c r="AI393" s="61">
        <v>0</v>
      </c>
      <c r="AJ393" s="61">
        <v>0</v>
      </c>
      <c r="AK393" s="61">
        <v>0</v>
      </c>
      <c r="AL393" s="61">
        <v>0</v>
      </c>
      <c r="AM393" s="61">
        <v>0</v>
      </c>
      <c r="AN393" s="61">
        <v>0</v>
      </c>
      <c r="AO393" s="61">
        <v>0</v>
      </c>
      <c r="AP393" s="61">
        <v>0</v>
      </c>
      <c r="AQ393" s="61">
        <f t="shared" si="5"/>
        <v>0</v>
      </c>
      <c r="AT393" s="33"/>
    </row>
    <row r="394" spans="1:46" ht="33" customHeight="1">
      <c r="A394" s="32">
        <v>1406</v>
      </c>
      <c r="B394" s="343" t="s">
        <v>367</v>
      </c>
      <c r="C394" s="344" t="s">
        <v>651</v>
      </c>
      <c r="D394" s="61">
        <v>0</v>
      </c>
      <c r="E394" s="61">
        <v>0</v>
      </c>
      <c r="F394" s="61">
        <v>0</v>
      </c>
      <c r="G394" s="61">
        <v>0</v>
      </c>
      <c r="H394" s="61">
        <v>0</v>
      </c>
      <c r="I394" s="61">
        <v>0</v>
      </c>
      <c r="J394" s="61">
        <v>0</v>
      </c>
      <c r="K394" s="61">
        <v>0</v>
      </c>
      <c r="L394" s="61">
        <v>0</v>
      </c>
      <c r="M394" s="61">
        <v>0</v>
      </c>
      <c r="N394" s="61">
        <v>0</v>
      </c>
      <c r="O394" s="61">
        <v>0</v>
      </c>
      <c r="P394" s="61">
        <v>0</v>
      </c>
      <c r="Q394" s="61">
        <v>0</v>
      </c>
      <c r="R394" s="61">
        <v>0</v>
      </c>
      <c r="S394" s="61">
        <v>0</v>
      </c>
      <c r="T394" s="61">
        <v>0</v>
      </c>
      <c r="U394" s="61">
        <v>0</v>
      </c>
      <c r="V394" s="61">
        <v>0</v>
      </c>
      <c r="W394" s="61">
        <v>0</v>
      </c>
      <c r="X394" s="61">
        <v>0</v>
      </c>
      <c r="Y394" s="61">
        <v>0</v>
      </c>
      <c r="Z394" s="61">
        <v>0</v>
      </c>
      <c r="AA394" s="61">
        <v>0</v>
      </c>
      <c r="AB394" s="61">
        <v>0</v>
      </c>
      <c r="AC394" s="61">
        <v>0</v>
      </c>
      <c r="AD394" s="61">
        <v>0</v>
      </c>
      <c r="AE394" s="61">
        <v>0</v>
      </c>
      <c r="AF394" s="61">
        <v>0</v>
      </c>
      <c r="AG394" s="61">
        <v>0</v>
      </c>
      <c r="AH394" s="61">
        <v>0</v>
      </c>
      <c r="AI394" s="61">
        <v>0</v>
      </c>
      <c r="AJ394" s="61">
        <v>0</v>
      </c>
      <c r="AK394" s="61">
        <v>0</v>
      </c>
      <c r="AL394" s="61">
        <v>0</v>
      </c>
      <c r="AM394" s="61">
        <v>0</v>
      </c>
      <c r="AN394" s="61">
        <v>0</v>
      </c>
      <c r="AO394" s="61">
        <v>0</v>
      </c>
      <c r="AP394" s="61">
        <v>0</v>
      </c>
      <c r="AQ394" s="61">
        <f t="shared" si="5"/>
        <v>0</v>
      </c>
      <c r="AT394" s="33"/>
    </row>
    <row r="395" spans="1:46" ht="33" customHeight="1">
      <c r="A395" s="32">
        <v>1407</v>
      </c>
      <c r="B395" s="343" t="s">
        <v>368</v>
      </c>
      <c r="C395" s="344" t="s">
        <v>651</v>
      </c>
      <c r="D395" s="61">
        <v>0</v>
      </c>
      <c r="E395" s="61">
        <v>0</v>
      </c>
      <c r="F395" s="61">
        <v>0</v>
      </c>
      <c r="G395" s="61">
        <v>0</v>
      </c>
      <c r="H395" s="61">
        <v>0</v>
      </c>
      <c r="I395" s="61">
        <v>0</v>
      </c>
      <c r="J395" s="61">
        <v>0</v>
      </c>
      <c r="K395" s="61">
        <v>0</v>
      </c>
      <c r="L395" s="61">
        <v>0</v>
      </c>
      <c r="M395" s="61">
        <v>0</v>
      </c>
      <c r="N395" s="61">
        <v>0</v>
      </c>
      <c r="O395" s="61">
        <v>0</v>
      </c>
      <c r="P395" s="61">
        <v>0</v>
      </c>
      <c r="Q395" s="61">
        <v>0</v>
      </c>
      <c r="R395" s="61">
        <v>0</v>
      </c>
      <c r="S395" s="61">
        <v>0</v>
      </c>
      <c r="T395" s="61">
        <v>0</v>
      </c>
      <c r="U395" s="61">
        <v>0</v>
      </c>
      <c r="V395" s="61">
        <v>0</v>
      </c>
      <c r="W395" s="61">
        <v>0</v>
      </c>
      <c r="X395" s="61">
        <v>0</v>
      </c>
      <c r="Y395" s="61">
        <v>0</v>
      </c>
      <c r="Z395" s="61">
        <v>0</v>
      </c>
      <c r="AA395" s="61">
        <v>0</v>
      </c>
      <c r="AB395" s="61">
        <v>0</v>
      </c>
      <c r="AC395" s="61">
        <v>0</v>
      </c>
      <c r="AD395" s="61">
        <v>0</v>
      </c>
      <c r="AE395" s="61">
        <v>0</v>
      </c>
      <c r="AF395" s="61">
        <v>0</v>
      </c>
      <c r="AG395" s="61">
        <v>0</v>
      </c>
      <c r="AH395" s="61">
        <v>0</v>
      </c>
      <c r="AI395" s="61">
        <v>0</v>
      </c>
      <c r="AJ395" s="61">
        <v>0</v>
      </c>
      <c r="AK395" s="61">
        <v>0</v>
      </c>
      <c r="AL395" s="61">
        <v>0</v>
      </c>
      <c r="AM395" s="61">
        <v>0</v>
      </c>
      <c r="AN395" s="61">
        <v>0</v>
      </c>
      <c r="AO395" s="61">
        <v>0</v>
      </c>
      <c r="AP395" s="61">
        <v>0</v>
      </c>
      <c r="AQ395" s="61">
        <f t="shared" si="5"/>
        <v>0</v>
      </c>
      <c r="AT395" s="33"/>
    </row>
    <row r="396" spans="1:46" ht="33" customHeight="1">
      <c r="A396" s="32">
        <v>1408</v>
      </c>
      <c r="B396" s="343" t="s">
        <v>369</v>
      </c>
      <c r="C396" s="344" t="s">
        <v>651</v>
      </c>
      <c r="D396" s="61">
        <v>0</v>
      </c>
      <c r="E396" s="61">
        <v>0</v>
      </c>
      <c r="F396" s="61">
        <v>0</v>
      </c>
      <c r="G396" s="61">
        <v>0</v>
      </c>
      <c r="H396" s="61">
        <v>0</v>
      </c>
      <c r="I396" s="61">
        <v>0</v>
      </c>
      <c r="J396" s="61">
        <v>0</v>
      </c>
      <c r="K396" s="61">
        <v>0</v>
      </c>
      <c r="L396" s="61">
        <v>0</v>
      </c>
      <c r="M396" s="61">
        <v>0</v>
      </c>
      <c r="N396" s="61">
        <v>0</v>
      </c>
      <c r="O396" s="61">
        <v>0</v>
      </c>
      <c r="P396" s="61">
        <v>0</v>
      </c>
      <c r="Q396" s="61">
        <v>0</v>
      </c>
      <c r="R396" s="61">
        <v>0</v>
      </c>
      <c r="S396" s="61">
        <v>0</v>
      </c>
      <c r="T396" s="61">
        <v>0</v>
      </c>
      <c r="U396" s="61">
        <v>0</v>
      </c>
      <c r="V396" s="61">
        <v>0</v>
      </c>
      <c r="W396" s="61">
        <v>0</v>
      </c>
      <c r="X396" s="61">
        <v>0</v>
      </c>
      <c r="Y396" s="61">
        <v>0</v>
      </c>
      <c r="Z396" s="61">
        <v>0</v>
      </c>
      <c r="AA396" s="61">
        <v>0</v>
      </c>
      <c r="AB396" s="61">
        <v>0</v>
      </c>
      <c r="AC396" s="61">
        <v>0</v>
      </c>
      <c r="AD396" s="61">
        <v>0</v>
      </c>
      <c r="AE396" s="61">
        <v>0</v>
      </c>
      <c r="AF396" s="61">
        <v>0</v>
      </c>
      <c r="AG396" s="61">
        <v>0</v>
      </c>
      <c r="AH396" s="61">
        <v>0</v>
      </c>
      <c r="AI396" s="61">
        <v>0</v>
      </c>
      <c r="AJ396" s="61">
        <v>0</v>
      </c>
      <c r="AK396" s="61">
        <v>0</v>
      </c>
      <c r="AL396" s="61">
        <v>0</v>
      </c>
      <c r="AM396" s="61">
        <v>0</v>
      </c>
      <c r="AN396" s="61">
        <v>0</v>
      </c>
      <c r="AO396" s="61">
        <v>0</v>
      </c>
      <c r="AP396" s="61">
        <v>0</v>
      </c>
      <c r="AQ396" s="61">
        <f t="shared" si="5"/>
        <v>0</v>
      </c>
      <c r="AT396" s="33"/>
    </row>
    <row r="397" spans="1:46" ht="33" customHeight="1">
      <c r="A397" s="32">
        <v>1409</v>
      </c>
      <c r="B397" s="343" t="s">
        <v>370</v>
      </c>
      <c r="C397" s="344" t="s">
        <v>651</v>
      </c>
      <c r="D397" s="61">
        <v>0</v>
      </c>
      <c r="E397" s="61">
        <v>0</v>
      </c>
      <c r="F397" s="61">
        <v>0</v>
      </c>
      <c r="G397" s="61">
        <v>0</v>
      </c>
      <c r="H397" s="61">
        <v>0</v>
      </c>
      <c r="I397" s="61">
        <v>0</v>
      </c>
      <c r="J397" s="61">
        <v>0</v>
      </c>
      <c r="K397" s="61">
        <v>0</v>
      </c>
      <c r="L397" s="61">
        <v>0</v>
      </c>
      <c r="M397" s="61">
        <v>0</v>
      </c>
      <c r="N397" s="61">
        <v>0</v>
      </c>
      <c r="O397" s="61">
        <v>0</v>
      </c>
      <c r="P397" s="61">
        <v>0</v>
      </c>
      <c r="Q397" s="61">
        <v>0</v>
      </c>
      <c r="R397" s="61">
        <v>0</v>
      </c>
      <c r="S397" s="61">
        <v>0</v>
      </c>
      <c r="T397" s="61">
        <v>0</v>
      </c>
      <c r="U397" s="61">
        <v>0</v>
      </c>
      <c r="V397" s="61">
        <v>0</v>
      </c>
      <c r="W397" s="61">
        <v>0</v>
      </c>
      <c r="X397" s="61">
        <v>0</v>
      </c>
      <c r="Y397" s="61">
        <v>0</v>
      </c>
      <c r="Z397" s="61">
        <v>0</v>
      </c>
      <c r="AA397" s="61">
        <v>0</v>
      </c>
      <c r="AB397" s="61">
        <v>0</v>
      </c>
      <c r="AC397" s="61">
        <v>0</v>
      </c>
      <c r="AD397" s="61">
        <v>0</v>
      </c>
      <c r="AE397" s="61">
        <v>0</v>
      </c>
      <c r="AF397" s="61">
        <v>0</v>
      </c>
      <c r="AG397" s="61">
        <v>0</v>
      </c>
      <c r="AH397" s="61">
        <v>0</v>
      </c>
      <c r="AI397" s="61">
        <v>0</v>
      </c>
      <c r="AJ397" s="61">
        <v>0</v>
      </c>
      <c r="AK397" s="61">
        <v>0</v>
      </c>
      <c r="AL397" s="61">
        <v>0</v>
      </c>
      <c r="AM397" s="61">
        <v>0</v>
      </c>
      <c r="AN397" s="61">
        <v>0</v>
      </c>
      <c r="AO397" s="61">
        <v>0</v>
      </c>
      <c r="AP397" s="61">
        <v>0</v>
      </c>
      <c r="AQ397" s="61">
        <f t="shared" si="5"/>
        <v>0</v>
      </c>
      <c r="AT397" s="33"/>
    </row>
    <row r="398" spans="1:46" ht="33" customHeight="1">
      <c r="A398" s="32">
        <v>1410</v>
      </c>
      <c r="B398" s="343" t="s">
        <v>371</v>
      </c>
      <c r="C398" s="344" t="s">
        <v>651</v>
      </c>
      <c r="D398" s="61">
        <v>0</v>
      </c>
      <c r="E398" s="61">
        <v>0</v>
      </c>
      <c r="F398" s="61">
        <v>0</v>
      </c>
      <c r="G398" s="61">
        <v>0</v>
      </c>
      <c r="H398" s="61">
        <v>0</v>
      </c>
      <c r="I398" s="61">
        <v>0</v>
      </c>
      <c r="J398" s="61">
        <v>0</v>
      </c>
      <c r="K398" s="61">
        <v>0</v>
      </c>
      <c r="L398" s="61">
        <v>0</v>
      </c>
      <c r="M398" s="61">
        <v>0</v>
      </c>
      <c r="N398" s="61">
        <v>0</v>
      </c>
      <c r="O398" s="61">
        <v>0</v>
      </c>
      <c r="P398" s="61">
        <v>0</v>
      </c>
      <c r="Q398" s="61">
        <v>0</v>
      </c>
      <c r="R398" s="61">
        <v>0</v>
      </c>
      <c r="S398" s="61">
        <v>0</v>
      </c>
      <c r="T398" s="61">
        <v>0</v>
      </c>
      <c r="U398" s="61">
        <v>0</v>
      </c>
      <c r="V398" s="61">
        <v>0</v>
      </c>
      <c r="W398" s="61">
        <v>0</v>
      </c>
      <c r="X398" s="61">
        <v>0</v>
      </c>
      <c r="Y398" s="61">
        <v>0</v>
      </c>
      <c r="Z398" s="61">
        <v>0</v>
      </c>
      <c r="AA398" s="61">
        <v>0</v>
      </c>
      <c r="AB398" s="61">
        <v>0</v>
      </c>
      <c r="AC398" s="61">
        <v>0</v>
      </c>
      <c r="AD398" s="61">
        <v>0</v>
      </c>
      <c r="AE398" s="61">
        <v>0</v>
      </c>
      <c r="AF398" s="61">
        <v>0</v>
      </c>
      <c r="AG398" s="61">
        <v>0</v>
      </c>
      <c r="AH398" s="61">
        <v>0</v>
      </c>
      <c r="AI398" s="61">
        <v>0</v>
      </c>
      <c r="AJ398" s="61">
        <v>0</v>
      </c>
      <c r="AK398" s="61">
        <v>0</v>
      </c>
      <c r="AL398" s="61">
        <v>0</v>
      </c>
      <c r="AM398" s="61">
        <v>0</v>
      </c>
      <c r="AN398" s="61">
        <v>0</v>
      </c>
      <c r="AO398" s="61">
        <v>0</v>
      </c>
      <c r="AP398" s="61">
        <v>0</v>
      </c>
      <c r="AQ398" s="61">
        <f t="shared" si="5"/>
        <v>0</v>
      </c>
      <c r="AT398" s="33"/>
    </row>
    <row r="399" spans="1:46" ht="33" customHeight="1">
      <c r="A399" s="32">
        <v>1411</v>
      </c>
      <c r="B399" s="343" t="s">
        <v>372</v>
      </c>
      <c r="C399" s="344" t="s">
        <v>651</v>
      </c>
      <c r="D399" s="61">
        <v>0</v>
      </c>
      <c r="E399" s="61">
        <v>0</v>
      </c>
      <c r="F399" s="61">
        <v>0</v>
      </c>
      <c r="G399" s="61">
        <v>0</v>
      </c>
      <c r="H399" s="61">
        <v>0</v>
      </c>
      <c r="I399" s="61">
        <v>0</v>
      </c>
      <c r="J399" s="61">
        <v>0</v>
      </c>
      <c r="K399" s="61">
        <v>0</v>
      </c>
      <c r="L399" s="61">
        <v>0</v>
      </c>
      <c r="M399" s="61">
        <v>0</v>
      </c>
      <c r="N399" s="61">
        <v>0</v>
      </c>
      <c r="O399" s="61">
        <v>0</v>
      </c>
      <c r="P399" s="61">
        <v>0</v>
      </c>
      <c r="Q399" s="61">
        <v>0</v>
      </c>
      <c r="R399" s="61">
        <v>0</v>
      </c>
      <c r="S399" s="61">
        <v>0</v>
      </c>
      <c r="T399" s="61">
        <v>0</v>
      </c>
      <c r="U399" s="61">
        <v>0</v>
      </c>
      <c r="V399" s="61">
        <v>0</v>
      </c>
      <c r="W399" s="61">
        <v>0</v>
      </c>
      <c r="X399" s="61">
        <v>0</v>
      </c>
      <c r="Y399" s="61">
        <v>0</v>
      </c>
      <c r="Z399" s="61">
        <v>0</v>
      </c>
      <c r="AA399" s="61">
        <v>0</v>
      </c>
      <c r="AB399" s="61">
        <v>0</v>
      </c>
      <c r="AC399" s="61">
        <v>0</v>
      </c>
      <c r="AD399" s="61">
        <v>0</v>
      </c>
      <c r="AE399" s="61">
        <v>0</v>
      </c>
      <c r="AF399" s="61">
        <v>0</v>
      </c>
      <c r="AG399" s="61">
        <v>0</v>
      </c>
      <c r="AH399" s="61">
        <v>0</v>
      </c>
      <c r="AI399" s="61">
        <v>0</v>
      </c>
      <c r="AJ399" s="61">
        <v>0</v>
      </c>
      <c r="AK399" s="61">
        <v>0</v>
      </c>
      <c r="AL399" s="61">
        <v>0</v>
      </c>
      <c r="AM399" s="61">
        <v>0</v>
      </c>
      <c r="AN399" s="61">
        <v>0</v>
      </c>
      <c r="AO399" s="61">
        <v>0</v>
      </c>
      <c r="AP399" s="61">
        <v>0</v>
      </c>
      <c r="AQ399" s="61">
        <f t="shared" ref="AQ399:AQ461" si="6">SUM(D399:AP399)</f>
        <v>0</v>
      </c>
      <c r="AT399" s="33"/>
    </row>
    <row r="400" spans="1:46" ht="33" customHeight="1">
      <c r="A400" s="32">
        <v>1412</v>
      </c>
      <c r="B400" s="343" t="s">
        <v>373</v>
      </c>
      <c r="C400" s="344" t="s">
        <v>651</v>
      </c>
      <c r="D400" s="61">
        <v>0</v>
      </c>
      <c r="E400" s="61">
        <v>0</v>
      </c>
      <c r="F400" s="61">
        <v>0</v>
      </c>
      <c r="G400" s="61">
        <v>0</v>
      </c>
      <c r="H400" s="61">
        <v>0</v>
      </c>
      <c r="I400" s="61">
        <v>0</v>
      </c>
      <c r="J400" s="61">
        <v>0</v>
      </c>
      <c r="K400" s="61">
        <v>0</v>
      </c>
      <c r="L400" s="61">
        <v>0</v>
      </c>
      <c r="M400" s="61">
        <v>0</v>
      </c>
      <c r="N400" s="61">
        <v>0</v>
      </c>
      <c r="O400" s="61">
        <v>0</v>
      </c>
      <c r="P400" s="61">
        <v>0</v>
      </c>
      <c r="Q400" s="61">
        <v>0</v>
      </c>
      <c r="R400" s="61">
        <v>0</v>
      </c>
      <c r="S400" s="61">
        <v>0</v>
      </c>
      <c r="T400" s="61">
        <v>0</v>
      </c>
      <c r="U400" s="61">
        <v>0</v>
      </c>
      <c r="V400" s="61">
        <v>0</v>
      </c>
      <c r="W400" s="61">
        <v>0</v>
      </c>
      <c r="X400" s="61">
        <v>0</v>
      </c>
      <c r="Y400" s="61">
        <v>0</v>
      </c>
      <c r="Z400" s="61">
        <v>0</v>
      </c>
      <c r="AA400" s="61">
        <v>0</v>
      </c>
      <c r="AB400" s="61">
        <v>0</v>
      </c>
      <c r="AC400" s="61">
        <v>0</v>
      </c>
      <c r="AD400" s="61">
        <v>0</v>
      </c>
      <c r="AE400" s="61">
        <v>0</v>
      </c>
      <c r="AF400" s="61">
        <v>0</v>
      </c>
      <c r="AG400" s="61">
        <v>0</v>
      </c>
      <c r="AH400" s="61">
        <v>0</v>
      </c>
      <c r="AI400" s="61">
        <v>0</v>
      </c>
      <c r="AJ400" s="61">
        <v>0</v>
      </c>
      <c r="AK400" s="61">
        <v>0</v>
      </c>
      <c r="AL400" s="61">
        <v>0</v>
      </c>
      <c r="AM400" s="61">
        <v>0</v>
      </c>
      <c r="AN400" s="61">
        <v>0</v>
      </c>
      <c r="AO400" s="61">
        <v>0</v>
      </c>
      <c r="AP400" s="61">
        <v>0</v>
      </c>
      <c r="AQ400" s="61">
        <f t="shared" si="6"/>
        <v>0</v>
      </c>
      <c r="AT400" s="33"/>
    </row>
    <row r="401" spans="1:46" ht="33" customHeight="1">
      <c r="A401" s="32">
        <v>1413</v>
      </c>
      <c r="B401" s="343" t="s">
        <v>346</v>
      </c>
      <c r="C401" s="344" t="s">
        <v>651</v>
      </c>
      <c r="D401" s="61">
        <v>0</v>
      </c>
      <c r="E401" s="61">
        <v>0</v>
      </c>
      <c r="F401" s="61">
        <v>0</v>
      </c>
      <c r="G401" s="61">
        <v>0</v>
      </c>
      <c r="H401" s="61">
        <v>0</v>
      </c>
      <c r="I401" s="61">
        <v>0</v>
      </c>
      <c r="J401" s="61">
        <v>0</v>
      </c>
      <c r="K401" s="61">
        <v>0</v>
      </c>
      <c r="L401" s="61">
        <v>0</v>
      </c>
      <c r="M401" s="61">
        <v>0</v>
      </c>
      <c r="N401" s="61">
        <v>0</v>
      </c>
      <c r="O401" s="61">
        <v>0</v>
      </c>
      <c r="P401" s="61">
        <v>0</v>
      </c>
      <c r="Q401" s="61">
        <v>0</v>
      </c>
      <c r="R401" s="61">
        <v>0</v>
      </c>
      <c r="S401" s="61">
        <v>0</v>
      </c>
      <c r="T401" s="61">
        <v>0</v>
      </c>
      <c r="U401" s="61">
        <v>0</v>
      </c>
      <c r="V401" s="61">
        <v>0</v>
      </c>
      <c r="W401" s="61">
        <v>0</v>
      </c>
      <c r="X401" s="61">
        <v>0</v>
      </c>
      <c r="Y401" s="61">
        <v>0</v>
      </c>
      <c r="Z401" s="61">
        <v>0</v>
      </c>
      <c r="AA401" s="61">
        <v>0</v>
      </c>
      <c r="AB401" s="61">
        <v>0</v>
      </c>
      <c r="AC401" s="61">
        <v>0</v>
      </c>
      <c r="AD401" s="61">
        <v>0</v>
      </c>
      <c r="AE401" s="61">
        <v>0</v>
      </c>
      <c r="AF401" s="61">
        <v>0</v>
      </c>
      <c r="AG401" s="61">
        <v>0</v>
      </c>
      <c r="AH401" s="61">
        <v>0</v>
      </c>
      <c r="AI401" s="61">
        <v>0</v>
      </c>
      <c r="AJ401" s="61">
        <v>0</v>
      </c>
      <c r="AK401" s="61">
        <v>0</v>
      </c>
      <c r="AL401" s="61">
        <v>0</v>
      </c>
      <c r="AM401" s="61">
        <v>0</v>
      </c>
      <c r="AN401" s="61">
        <v>0</v>
      </c>
      <c r="AO401" s="61">
        <v>0</v>
      </c>
      <c r="AP401" s="61">
        <v>0</v>
      </c>
      <c r="AQ401" s="61">
        <f t="shared" si="6"/>
        <v>0</v>
      </c>
      <c r="AT401" s="33"/>
    </row>
    <row r="402" spans="1:46" ht="33" customHeight="1">
      <c r="A402" s="32">
        <v>1414</v>
      </c>
      <c r="B402" s="343" t="s">
        <v>374</v>
      </c>
      <c r="C402" s="344" t="s">
        <v>651</v>
      </c>
      <c r="D402" s="61">
        <v>0</v>
      </c>
      <c r="E402" s="61">
        <v>0</v>
      </c>
      <c r="F402" s="61">
        <v>0</v>
      </c>
      <c r="G402" s="61">
        <v>0</v>
      </c>
      <c r="H402" s="61">
        <v>0</v>
      </c>
      <c r="I402" s="61">
        <v>0</v>
      </c>
      <c r="J402" s="61">
        <v>0</v>
      </c>
      <c r="K402" s="61">
        <v>0</v>
      </c>
      <c r="L402" s="61">
        <v>0</v>
      </c>
      <c r="M402" s="61">
        <v>0</v>
      </c>
      <c r="N402" s="61">
        <v>0</v>
      </c>
      <c r="O402" s="61">
        <v>0</v>
      </c>
      <c r="P402" s="61">
        <v>0</v>
      </c>
      <c r="Q402" s="61">
        <v>0</v>
      </c>
      <c r="R402" s="61">
        <v>0</v>
      </c>
      <c r="S402" s="61">
        <v>0</v>
      </c>
      <c r="T402" s="61">
        <v>0</v>
      </c>
      <c r="U402" s="61">
        <v>0</v>
      </c>
      <c r="V402" s="61">
        <v>0</v>
      </c>
      <c r="W402" s="61">
        <v>0</v>
      </c>
      <c r="X402" s="61">
        <v>0</v>
      </c>
      <c r="Y402" s="61">
        <v>0</v>
      </c>
      <c r="Z402" s="61">
        <v>0</v>
      </c>
      <c r="AA402" s="61">
        <v>0</v>
      </c>
      <c r="AB402" s="61">
        <v>0</v>
      </c>
      <c r="AC402" s="61">
        <v>0</v>
      </c>
      <c r="AD402" s="61">
        <v>0</v>
      </c>
      <c r="AE402" s="61">
        <v>0</v>
      </c>
      <c r="AF402" s="61">
        <v>0</v>
      </c>
      <c r="AG402" s="61">
        <v>0</v>
      </c>
      <c r="AH402" s="61">
        <v>0</v>
      </c>
      <c r="AI402" s="61">
        <v>0</v>
      </c>
      <c r="AJ402" s="61">
        <v>0</v>
      </c>
      <c r="AK402" s="61">
        <v>0</v>
      </c>
      <c r="AL402" s="61">
        <v>0</v>
      </c>
      <c r="AM402" s="61">
        <v>0</v>
      </c>
      <c r="AN402" s="61">
        <v>0</v>
      </c>
      <c r="AO402" s="61">
        <v>0</v>
      </c>
      <c r="AP402" s="61">
        <v>0</v>
      </c>
      <c r="AQ402" s="61">
        <f t="shared" si="6"/>
        <v>0</v>
      </c>
      <c r="AT402" s="33"/>
    </row>
    <row r="403" spans="1:46" ht="33" customHeight="1">
      <c r="A403" s="32">
        <v>1415</v>
      </c>
      <c r="B403" s="343" t="s">
        <v>375</v>
      </c>
      <c r="C403" s="344" t="s">
        <v>651</v>
      </c>
      <c r="D403" s="61">
        <v>0</v>
      </c>
      <c r="E403" s="61">
        <v>0</v>
      </c>
      <c r="F403" s="61">
        <v>0</v>
      </c>
      <c r="G403" s="61">
        <v>0</v>
      </c>
      <c r="H403" s="61">
        <v>0</v>
      </c>
      <c r="I403" s="61">
        <v>0</v>
      </c>
      <c r="J403" s="61">
        <v>0</v>
      </c>
      <c r="K403" s="61">
        <v>0</v>
      </c>
      <c r="L403" s="61">
        <v>0</v>
      </c>
      <c r="M403" s="61">
        <v>0</v>
      </c>
      <c r="N403" s="61">
        <v>0</v>
      </c>
      <c r="O403" s="61">
        <v>0</v>
      </c>
      <c r="P403" s="61">
        <v>0</v>
      </c>
      <c r="Q403" s="61">
        <v>0</v>
      </c>
      <c r="R403" s="61">
        <v>0</v>
      </c>
      <c r="S403" s="61">
        <v>0</v>
      </c>
      <c r="T403" s="61">
        <v>0</v>
      </c>
      <c r="U403" s="61">
        <v>0</v>
      </c>
      <c r="V403" s="61">
        <v>0</v>
      </c>
      <c r="W403" s="61">
        <v>0</v>
      </c>
      <c r="X403" s="61">
        <v>0</v>
      </c>
      <c r="Y403" s="61">
        <v>0</v>
      </c>
      <c r="Z403" s="61">
        <v>0</v>
      </c>
      <c r="AA403" s="61">
        <v>0</v>
      </c>
      <c r="AB403" s="61">
        <v>0</v>
      </c>
      <c r="AC403" s="61">
        <v>0</v>
      </c>
      <c r="AD403" s="61">
        <v>0</v>
      </c>
      <c r="AE403" s="61">
        <v>0</v>
      </c>
      <c r="AF403" s="61">
        <v>0</v>
      </c>
      <c r="AG403" s="61">
        <v>0</v>
      </c>
      <c r="AH403" s="61">
        <v>0</v>
      </c>
      <c r="AI403" s="61">
        <v>0</v>
      </c>
      <c r="AJ403" s="61">
        <v>0</v>
      </c>
      <c r="AK403" s="61">
        <v>0</v>
      </c>
      <c r="AL403" s="61">
        <v>0</v>
      </c>
      <c r="AM403" s="61">
        <v>0</v>
      </c>
      <c r="AN403" s="61">
        <v>0</v>
      </c>
      <c r="AO403" s="61">
        <v>0</v>
      </c>
      <c r="AP403" s="61">
        <v>0</v>
      </c>
      <c r="AQ403" s="61">
        <f t="shared" si="6"/>
        <v>0</v>
      </c>
      <c r="AT403" s="33"/>
    </row>
    <row r="404" spans="1:46" ht="33" customHeight="1">
      <c r="A404" s="32">
        <v>1416</v>
      </c>
      <c r="B404" s="343" t="s">
        <v>376</v>
      </c>
      <c r="C404" s="344" t="s">
        <v>651</v>
      </c>
      <c r="D404" s="61">
        <v>0</v>
      </c>
      <c r="E404" s="61">
        <v>0</v>
      </c>
      <c r="F404" s="61">
        <v>0</v>
      </c>
      <c r="G404" s="61">
        <v>0</v>
      </c>
      <c r="H404" s="61">
        <v>0</v>
      </c>
      <c r="I404" s="61">
        <v>0</v>
      </c>
      <c r="J404" s="61">
        <v>0</v>
      </c>
      <c r="K404" s="61">
        <v>0</v>
      </c>
      <c r="L404" s="61">
        <v>0</v>
      </c>
      <c r="M404" s="61">
        <v>0</v>
      </c>
      <c r="N404" s="61">
        <v>0</v>
      </c>
      <c r="O404" s="61">
        <v>0</v>
      </c>
      <c r="P404" s="61">
        <v>0</v>
      </c>
      <c r="Q404" s="61">
        <v>0</v>
      </c>
      <c r="R404" s="61">
        <v>0</v>
      </c>
      <c r="S404" s="61">
        <v>0</v>
      </c>
      <c r="T404" s="61">
        <v>0</v>
      </c>
      <c r="U404" s="61">
        <v>0</v>
      </c>
      <c r="V404" s="61">
        <v>0</v>
      </c>
      <c r="W404" s="61">
        <v>0</v>
      </c>
      <c r="X404" s="61">
        <v>0</v>
      </c>
      <c r="Y404" s="61">
        <v>0</v>
      </c>
      <c r="Z404" s="61">
        <v>0</v>
      </c>
      <c r="AA404" s="61">
        <v>0</v>
      </c>
      <c r="AB404" s="61">
        <v>0</v>
      </c>
      <c r="AC404" s="61">
        <v>0</v>
      </c>
      <c r="AD404" s="61">
        <v>0</v>
      </c>
      <c r="AE404" s="61">
        <v>0</v>
      </c>
      <c r="AF404" s="61">
        <v>0</v>
      </c>
      <c r="AG404" s="61">
        <v>0</v>
      </c>
      <c r="AH404" s="61">
        <v>0</v>
      </c>
      <c r="AI404" s="61">
        <v>0</v>
      </c>
      <c r="AJ404" s="61">
        <v>0</v>
      </c>
      <c r="AK404" s="61">
        <v>0</v>
      </c>
      <c r="AL404" s="61">
        <v>0</v>
      </c>
      <c r="AM404" s="61">
        <v>0</v>
      </c>
      <c r="AN404" s="61">
        <v>0</v>
      </c>
      <c r="AO404" s="61">
        <v>0</v>
      </c>
      <c r="AP404" s="61">
        <v>0</v>
      </c>
      <c r="AQ404" s="61">
        <f t="shared" si="6"/>
        <v>0</v>
      </c>
      <c r="AT404" s="33"/>
    </row>
    <row r="405" spans="1:46" ht="33" customHeight="1">
      <c r="A405" s="32">
        <v>1417</v>
      </c>
      <c r="B405" s="343" t="s">
        <v>377</v>
      </c>
      <c r="C405" s="344" t="s">
        <v>651</v>
      </c>
      <c r="D405" s="61">
        <v>0</v>
      </c>
      <c r="E405" s="61">
        <v>0</v>
      </c>
      <c r="F405" s="61">
        <v>0</v>
      </c>
      <c r="G405" s="61">
        <v>0</v>
      </c>
      <c r="H405" s="61">
        <v>0</v>
      </c>
      <c r="I405" s="61">
        <v>0</v>
      </c>
      <c r="J405" s="61">
        <v>0</v>
      </c>
      <c r="K405" s="61">
        <v>0</v>
      </c>
      <c r="L405" s="61">
        <v>0</v>
      </c>
      <c r="M405" s="61">
        <v>0</v>
      </c>
      <c r="N405" s="61">
        <v>0</v>
      </c>
      <c r="O405" s="61">
        <v>0</v>
      </c>
      <c r="P405" s="61">
        <v>0</v>
      </c>
      <c r="Q405" s="61">
        <v>0</v>
      </c>
      <c r="R405" s="61">
        <v>0</v>
      </c>
      <c r="S405" s="61">
        <v>0</v>
      </c>
      <c r="T405" s="61">
        <v>0</v>
      </c>
      <c r="U405" s="61">
        <v>0</v>
      </c>
      <c r="V405" s="61">
        <v>0</v>
      </c>
      <c r="W405" s="61">
        <v>0</v>
      </c>
      <c r="X405" s="61">
        <v>0</v>
      </c>
      <c r="Y405" s="61">
        <v>0</v>
      </c>
      <c r="Z405" s="61">
        <v>0</v>
      </c>
      <c r="AA405" s="61">
        <v>0</v>
      </c>
      <c r="AB405" s="61">
        <v>0</v>
      </c>
      <c r="AC405" s="61">
        <v>0</v>
      </c>
      <c r="AD405" s="61">
        <v>0</v>
      </c>
      <c r="AE405" s="61">
        <v>0</v>
      </c>
      <c r="AF405" s="61">
        <v>0</v>
      </c>
      <c r="AG405" s="61">
        <v>0</v>
      </c>
      <c r="AH405" s="61">
        <v>0</v>
      </c>
      <c r="AI405" s="61">
        <v>0</v>
      </c>
      <c r="AJ405" s="61">
        <v>0</v>
      </c>
      <c r="AK405" s="61">
        <v>0</v>
      </c>
      <c r="AL405" s="61">
        <v>0</v>
      </c>
      <c r="AM405" s="61">
        <v>0</v>
      </c>
      <c r="AN405" s="61">
        <v>0</v>
      </c>
      <c r="AO405" s="61">
        <v>0</v>
      </c>
      <c r="AP405" s="61">
        <v>0</v>
      </c>
      <c r="AQ405" s="61">
        <f t="shared" si="6"/>
        <v>0</v>
      </c>
      <c r="AT405" s="33"/>
    </row>
    <row r="406" spans="1:46" ht="33" customHeight="1">
      <c r="A406" s="32">
        <v>1418</v>
      </c>
      <c r="B406" s="343" t="s">
        <v>378</v>
      </c>
      <c r="C406" s="344" t="s">
        <v>651</v>
      </c>
      <c r="D406" s="61">
        <v>0</v>
      </c>
      <c r="E406" s="61">
        <v>0</v>
      </c>
      <c r="F406" s="61">
        <v>0</v>
      </c>
      <c r="G406" s="61">
        <v>0</v>
      </c>
      <c r="H406" s="61">
        <v>0</v>
      </c>
      <c r="I406" s="61">
        <v>0</v>
      </c>
      <c r="J406" s="61">
        <v>0</v>
      </c>
      <c r="K406" s="61">
        <v>0</v>
      </c>
      <c r="L406" s="61">
        <v>0</v>
      </c>
      <c r="M406" s="61">
        <v>0</v>
      </c>
      <c r="N406" s="61">
        <v>0</v>
      </c>
      <c r="O406" s="61">
        <v>0</v>
      </c>
      <c r="P406" s="61">
        <v>0</v>
      </c>
      <c r="Q406" s="61">
        <v>0</v>
      </c>
      <c r="R406" s="61">
        <v>0</v>
      </c>
      <c r="S406" s="61">
        <v>0</v>
      </c>
      <c r="T406" s="61">
        <v>0</v>
      </c>
      <c r="U406" s="61">
        <v>0</v>
      </c>
      <c r="V406" s="61">
        <v>0</v>
      </c>
      <c r="W406" s="61">
        <v>0</v>
      </c>
      <c r="X406" s="61">
        <v>0</v>
      </c>
      <c r="Y406" s="61">
        <v>0</v>
      </c>
      <c r="Z406" s="61">
        <v>0</v>
      </c>
      <c r="AA406" s="61">
        <v>0</v>
      </c>
      <c r="AB406" s="61">
        <v>0</v>
      </c>
      <c r="AC406" s="61">
        <v>0</v>
      </c>
      <c r="AD406" s="61">
        <v>0</v>
      </c>
      <c r="AE406" s="61">
        <v>0</v>
      </c>
      <c r="AF406" s="61">
        <v>0</v>
      </c>
      <c r="AG406" s="61">
        <v>0</v>
      </c>
      <c r="AH406" s="61">
        <v>0</v>
      </c>
      <c r="AI406" s="61">
        <v>0</v>
      </c>
      <c r="AJ406" s="61">
        <v>0</v>
      </c>
      <c r="AK406" s="61">
        <v>0</v>
      </c>
      <c r="AL406" s="61">
        <v>0</v>
      </c>
      <c r="AM406" s="61">
        <v>0</v>
      </c>
      <c r="AN406" s="61">
        <v>0</v>
      </c>
      <c r="AO406" s="61">
        <v>0</v>
      </c>
      <c r="AP406" s="61">
        <v>0</v>
      </c>
      <c r="AQ406" s="61">
        <f t="shared" si="6"/>
        <v>0</v>
      </c>
      <c r="AT406" s="33"/>
    </row>
    <row r="407" spans="1:46" ht="33" customHeight="1">
      <c r="A407" s="32">
        <v>1419</v>
      </c>
      <c r="B407" s="343" t="s">
        <v>379</v>
      </c>
      <c r="C407" s="344" t="s">
        <v>651</v>
      </c>
      <c r="D407" s="61">
        <v>0</v>
      </c>
      <c r="E407" s="61">
        <v>0</v>
      </c>
      <c r="F407" s="61">
        <v>0</v>
      </c>
      <c r="G407" s="61">
        <v>0</v>
      </c>
      <c r="H407" s="61">
        <v>0</v>
      </c>
      <c r="I407" s="61">
        <v>0</v>
      </c>
      <c r="J407" s="61">
        <v>0</v>
      </c>
      <c r="K407" s="61">
        <v>0</v>
      </c>
      <c r="L407" s="61">
        <v>0</v>
      </c>
      <c r="M407" s="61">
        <v>0</v>
      </c>
      <c r="N407" s="61">
        <v>0</v>
      </c>
      <c r="O407" s="61">
        <v>0</v>
      </c>
      <c r="P407" s="61">
        <v>0</v>
      </c>
      <c r="Q407" s="61">
        <v>0</v>
      </c>
      <c r="R407" s="61">
        <v>0</v>
      </c>
      <c r="S407" s="61">
        <v>0</v>
      </c>
      <c r="T407" s="61">
        <v>0</v>
      </c>
      <c r="U407" s="61">
        <v>0</v>
      </c>
      <c r="V407" s="61">
        <v>0</v>
      </c>
      <c r="W407" s="61">
        <v>0</v>
      </c>
      <c r="X407" s="61">
        <v>0</v>
      </c>
      <c r="Y407" s="61">
        <v>0</v>
      </c>
      <c r="Z407" s="61">
        <v>0</v>
      </c>
      <c r="AA407" s="61">
        <v>0</v>
      </c>
      <c r="AB407" s="61">
        <v>0</v>
      </c>
      <c r="AC407" s="61">
        <v>0</v>
      </c>
      <c r="AD407" s="61">
        <v>0</v>
      </c>
      <c r="AE407" s="61">
        <v>0</v>
      </c>
      <c r="AF407" s="61">
        <v>0</v>
      </c>
      <c r="AG407" s="61">
        <v>0</v>
      </c>
      <c r="AH407" s="61">
        <v>0</v>
      </c>
      <c r="AI407" s="61">
        <v>0</v>
      </c>
      <c r="AJ407" s="61">
        <v>0</v>
      </c>
      <c r="AK407" s="61">
        <v>0</v>
      </c>
      <c r="AL407" s="61">
        <v>0</v>
      </c>
      <c r="AM407" s="61">
        <v>0</v>
      </c>
      <c r="AN407" s="61">
        <v>0</v>
      </c>
      <c r="AO407" s="61">
        <v>0</v>
      </c>
      <c r="AP407" s="61">
        <v>0</v>
      </c>
      <c r="AQ407" s="61">
        <f t="shared" si="6"/>
        <v>0</v>
      </c>
      <c r="AT407" s="33"/>
    </row>
    <row r="408" spans="1:46" ht="33" customHeight="1">
      <c r="A408" s="32">
        <v>1420</v>
      </c>
      <c r="B408" s="343" t="s">
        <v>380</v>
      </c>
      <c r="C408" s="344" t="s">
        <v>651</v>
      </c>
      <c r="D408" s="61">
        <v>0</v>
      </c>
      <c r="E408" s="61">
        <v>0</v>
      </c>
      <c r="F408" s="61">
        <v>0</v>
      </c>
      <c r="G408" s="61">
        <v>0</v>
      </c>
      <c r="H408" s="61">
        <v>0</v>
      </c>
      <c r="I408" s="61">
        <v>0</v>
      </c>
      <c r="J408" s="61">
        <v>0</v>
      </c>
      <c r="K408" s="61">
        <v>0</v>
      </c>
      <c r="L408" s="61">
        <v>0</v>
      </c>
      <c r="M408" s="61">
        <v>0</v>
      </c>
      <c r="N408" s="61">
        <v>0</v>
      </c>
      <c r="O408" s="61">
        <v>0</v>
      </c>
      <c r="P408" s="61">
        <v>0</v>
      </c>
      <c r="Q408" s="61">
        <v>0</v>
      </c>
      <c r="R408" s="61">
        <v>0</v>
      </c>
      <c r="S408" s="61">
        <v>0</v>
      </c>
      <c r="T408" s="61">
        <v>0</v>
      </c>
      <c r="U408" s="61">
        <v>0</v>
      </c>
      <c r="V408" s="61">
        <v>0</v>
      </c>
      <c r="W408" s="61">
        <v>0</v>
      </c>
      <c r="X408" s="61">
        <v>0</v>
      </c>
      <c r="Y408" s="61">
        <v>0</v>
      </c>
      <c r="Z408" s="61">
        <v>0</v>
      </c>
      <c r="AA408" s="61">
        <v>0</v>
      </c>
      <c r="AB408" s="61">
        <v>0</v>
      </c>
      <c r="AC408" s="61">
        <v>0</v>
      </c>
      <c r="AD408" s="61">
        <v>0</v>
      </c>
      <c r="AE408" s="61">
        <v>0</v>
      </c>
      <c r="AF408" s="61">
        <v>0</v>
      </c>
      <c r="AG408" s="61">
        <v>0</v>
      </c>
      <c r="AH408" s="61">
        <v>0</v>
      </c>
      <c r="AI408" s="61">
        <v>0</v>
      </c>
      <c r="AJ408" s="61">
        <v>0</v>
      </c>
      <c r="AK408" s="61">
        <v>0</v>
      </c>
      <c r="AL408" s="61">
        <v>0</v>
      </c>
      <c r="AM408" s="61">
        <v>0</v>
      </c>
      <c r="AN408" s="61">
        <v>0</v>
      </c>
      <c r="AO408" s="61">
        <v>0</v>
      </c>
      <c r="AP408" s="61">
        <v>0</v>
      </c>
      <c r="AQ408" s="61">
        <f t="shared" si="6"/>
        <v>0</v>
      </c>
      <c r="AT408" s="33"/>
    </row>
    <row r="409" spans="1:46" ht="33" customHeight="1">
      <c r="A409" s="32">
        <v>1421</v>
      </c>
      <c r="B409" s="343" t="s">
        <v>381</v>
      </c>
      <c r="C409" s="344" t="s">
        <v>651</v>
      </c>
      <c r="D409" s="61">
        <v>0</v>
      </c>
      <c r="E409" s="61">
        <v>0</v>
      </c>
      <c r="F409" s="61">
        <v>0</v>
      </c>
      <c r="G409" s="61">
        <v>0</v>
      </c>
      <c r="H409" s="61">
        <v>0</v>
      </c>
      <c r="I409" s="61">
        <v>0</v>
      </c>
      <c r="J409" s="61">
        <v>0</v>
      </c>
      <c r="K409" s="61">
        <v>0</v>
      </c>
      <c r="L409" s="61">
        <v>0</v>
      </c>
      <c r="M409" s="61">
        <v>0</v>
      </c>
      <c r="N409" s="61">
        <v>0</v>
      </c>
      <c r="O409" s="61">
        <v>0</v>
      </c>
      <c r="P409" s="61">
        <v>0</v>
      </c>
      <c r="Q409" s="61">
        <v>0</v>
      </c>
      <c r="R409" s="61">
        <v>0</v>
      </c>
      <c r="S409" s="61">
        <v>0</v>
      </c>
      <c r="T409" s="61">
        <v>0</v>
      </c>
      <c r="U409" s="61">
        <v>0</v>
      </c>
      <c r="V409" s="61">
        <v>0</v>
      </c>
      <c r="W409" s="61">
        <v>0</v>
      </c>
      <c r="X409" s="61">
        <v>0</v>
      </c>
      <c r="Y409" s="61">
        <v>0</v>
      </c>
      <c r="Z409" s="61">
        <v>0</v>
      </c>
      <c r="AA409" s="61">
        <v>0</v>
      </c>
      <c r="AB409" s="61">
        <v>0</v>
      </c>
      <c r="AC409" s="61">
        <v>0</v>
      </c>
      <c r="AD409" s="61">
        <v>0</v>
      </c>
      <c r="AE409" s="61">
        <v>0</v>
      </c>
      <c r="AF409" s="61">
        <v>0</v>
      </c>
      <c r="AG409" s="61">
        <v>0</v>
      </c>
      <c r="AH409" s="61">
        <v>0</v>
      </c>
      <c r="AI409" s="61">
        <v>0</v>
      </c>
      <c r="AJ409" s="61">
        <v>0</v>
      </c>
      <c r="AK409" s="61">
        <v>0</v>
      </c>
      <c r="AL409" s="61">
        <v>0</v>
      </c>
      <c r="AM409" s="61">
        <v>0</v>
      </c>
      <c r="AN409" s="61">
        <v>0</v>
      </c>
      <c r="AO409" s="61">
        <v>0</v>
      </c>
      <c r="AP409" s="61">
        <v>0</v>
      </c>
      <c r="AQ409" s="61">
        <f t="shared" si="6"/>
        <v>0</v>
      </c>
      <c r="AT409" s="33"/>
    </row>
    <row r="410" spans="1:46" ht="33" customHeight="1">
      <c r="A410" s="32">
        <v>1422</v>
      </c>
      <c r="B410" s="343" t="s">
        <v>382</v>
      </c>
      <c r="C410" s="344" t="s">
        <v>651</v>
      </c>
      <c r="D410" s="61">
        <v>0</v>
      </c>
      <c r="E410" s="61">
        <v>0</v>
      </c>
      <c r="F410" s="61">
        <v>0</v>
      </c>
      <c r="G410" s="61">
        <v>0</v>
      </c>
      <c r="H410" s="61">
        <v>0</v>
      </c>
      <c r="I410" s="61">
        <v>0</v>
      </c>
      <c r="J410" s="61">
        <v>0</v>
      </c>
      <c r="K410" s="61">
        <v>0</v>
      </c>
      <c r="L410" s="61">
        <v>0</v>
      </c>
      <c r="M410" s="61">
        <v>0</v>
      </c>
      <c r="N410" s="61">
        <v>0</v>
      </c>
      <c r="O410" s="61">
        <v>0</v>
      </c>
      <c r="P410" s="61">
        <v>0</v>
      </c>
      <c r="Q410" s="61">
        <v>0</v>
      </c>
      <c r="R410" s="61">
        <v>0</v>
      </c>
      <c r="S410" s="61">
        <v>0</v>
      </c>
      <c r="T410" s="61">
        <v>0</v>
      </c>
      <c r="U410" s="61">
        <v>0</v>
      </c>
      <c r="V410" s="61">
        <v>0</v>
      </c>
      <c r="W410" s="61">
        <v>0</v>
      </c>
      <c r="X410" s="61">
        <v>0</v>
      </c>
      <c r="Y410" s="61">
        <v>0</v>
      </c>
      <c r="Z410" s="61">
        <v>0</v>
      </c>
      <c r="AA410" s="61">
        <v>0</v>
      </c>
      <c r="AB410" s="61">
        <v>0</v>
      </c>
      <c r="AC410" s="61">
        <v>0</v>
      </c>
      <c r="AD410" s="61">
        <v>0</v>
      </c>
      <c r="AE410" s="61">
        <v>0</v>
      </c>
      <c r="AF410" s="61">
        <v>0</v>
      </c>
      <c r="AG410" s="61">
        <v>0</v>
      </c>
      <c r="AH410" s="61">
        <v>0</v>
      </c>
      <c r="AI410" s="61">
        <v>0</v>
      </c>
      <c r="AJ410" s="61">
        <v>0</v>
      </c>
      <c r="AK410" s="61">
        <v>0</v>
      </c>
      <c r="AL410" s="61">
        <v>0</v>
      </c>
      <c r="AM410" s="61">
        <v>0</v>
      </c>
      <c r="AN410" s="61">
        <v>0</v>
      </c>
      <c r="AO410" s="61">
        <v>0</v>
      </c>
      <c r="AP410" s="61">
        <v>0</v>
      </c>
      <c r="AQ410" s="61">
        <f t="shared" si="6"/>
        <v>0</v>
      </c>
      <c r="AT410" s="33"/>
    </row>
    <row r="411" spans="1:46" ht="33" customHeight="1">
      <c r="A411" s="32">
        <v>1423</v>
      </c>
      <c r="B411" s="343" t="s">
        <v>383</v>
      </c>
      <c r="C411" s="344" t="s">
        <v>651</v>
      </c>
      <c r="D411" s="61">
        <v>0</v>
      </c>
      <c r="E411" s="61">
        <v>0</v>
      </c>
      <c r="F411" s="61">
        <v>0</v>
      </c>
      <c r="G411" s="61">
        <v>0</v>
      </c>
      <c r="H411" s="61">
        <v>0</v>
      </c>
      <c r="I411" s="61">
        <v>0</v>
      </c>
      <c r="J411" s="61">
        <v>0</v>
      </c>
      <c r="K411" s="61">
        <v>0</v>
      </c>
      <c r="L411" s="61">
        <v>0</v>
      </c>
      <c r="M411" s="61">
        <v>0</v>
      </c>
      <c r="N411" s="61">
        <v>0</v>
      </c>
      <c r="O411" s="61">
        <v>0</v>
      </c>
      <c r="P411" s="61">
        <v>0</v>
      </c>
      <c r="Q411" s="61">
        <v>0</v>
      </c>
      <c r="R411" s="61">
        <v>0</v>
      </c>
      <c r="S411" s="61">
        <v>0</v>
      </c>
      <c r="T411" s="61">
        <v>0</v>
      </c>
      <c r="U411" s="61">
        <v>0</v>
      </c>
      <c r="V411" s="61">
        <v>0</v>
      </c>
      <c r="W411" s="61">
        <v>0</v>
      </c>
      <c r="X411" s="61">
        <v>0</v>
      </c>
      <c r="Y411" s="61">
        <v>0</v>
      </c>
      <c r="Z411" s="61">
        <v>0</v>
      </c>
      <c r="AA411" s="61">
        <v>0</v>
      </c>
      <c r="AB411" s="61">
        <v>0</v>
      </c>
      <c r="AC411" s="61">
        <v>0</v>
      </c>
      <c r="AD411" s="61">
        <v>0</v>
      </c>
      <c r="AE411" s="61">
        <v>0</v>
      </c>
      <c r="AF411" s="61">
        <v>0</v>
      </c>
      <c r="AG411" s="61">
        <v>0</v>
      </c>
      <c r="AH411" s="61">
        <v>0</v>
      </c>
      <c r="AI411" s="61">
        <v>0</v>
      </c>
      <c r="AJ411" s="61">
        <v>0</v>
      </c>
      <c r="AK411" s="61">
        <v>0</v>
      </c>
      <c r="AL411" s="61">
        <v>0</v>
      </c>
      <c r="AM411" s="61">
        <v>0</v>
      </c>
      <c r="AN411" s="61">
        <v>0</v>
      </c>
      <c r="AO411" s="61">
        <v>0</v>
      </c>
      <c r="AP411" s="61">
        <v>0</v>
      </c>
      <c r="AQ411" s="61">
        <f t="shared" si="6"/>
        <v>0</v>
      </c>
      <c r="AT411" s="33"/>
    </row>
    <row r="412" spans="1:46" ht="33" customHeight="1">
      <c r="A412" s="32">
        <v>1424</v>
      </c>
      <c r="B412" s="343" t="s">
        <v>384</v>
      </c>
      <c r="C412" s="344" t="s">
        <v>651</v>
      </c>
      <c r="D412" s="61">
        <v>0</v>
      </c>
      <c r="E412" s="61">
        <v>0</v>
      </c>
      <c r="F412" s="61">
        <v>0</v>
      </c>
      <c r="G412" s="61">
        <v>0</v>
      </c>
      <c r="H412" s="61">
        <v>0</v>
      </c>
      <c r="I412" s="61">
        <v>0</v>
      </c>
      <c r="J412" s="61">
        <v>0</v>
      </c>
      <c r="K412" s="61">
        <v>0</v>
      </c>
      <c r="L412" s="61">
        <v>0</v>
      </c>
      <c r="M412" s="61">
        <v>0</v>
      </c>
      <c r="N412" s="61">
        <v>0</v>
      </c>
      <c r="O412" s="61">
        <v>0</v>
      </c>
      <c r="P412" s="61">
        <v>0</v>
      </c>
      <c r="Q412" s="61">
        <v>0</v>
      </c>
      <c r="R412" s="61">
        <v>0</v>
      </c>
      <c r="S412" s="61">
        <v>0</v>
      </c>
      <c r="T412" s="61">
        <v>0</v>
      </c>
      <c r="U412" s="61">
        <v>0</v>
      </c>
      <c r="V412" s="61">
        <v>0</v>
      </c>
      <c r="W412" s="61">
        <v>0</v>
      </c>
      <c r="X412" s="61">
        <v>0</v>
      </c>
      <c r="Y412" s="61">
        <v>0</v>
      </c>
      <c r="Z412" s="61">
        <v>0</v>
      </c>
      <c r="AA412" s="61">
        <v>0</v>
      </c>
      <c r="AB412" s="61">
        <v>0</v>
      </c>
      <c r="AC412" s="61">
        <v>0</v>
      </c>
      <c r="AD412" s="61">
        <v>0</v>
      </c>
      <c r="AE412" s="61">
        <v>0</v>
      </c>
      <c r="AF412" s="61">
        <v>0</v>
      </c>
      <c r="AG412" s="61">
        <v>0</v>
      </c>
      <c r="AH412" s="61">
        <v>0</v>
      </c>
      <c r="AI412" s="61">
        <v>0</v>
      </c>
      <c r="AJ412" s="61">
        <v>0</v>
      </c>
      <c r="AK412" s="61">
        <v>0</v>
      </c>
      <c r="AL412" s="61">
        <v>0</v>
      </c>
      <c r="AM412" s="61">
        <v>0</v>
      </c>
      <c r="AN412" s="61">
        <v>0</v>
      </c>
      <c r="AO412" s="61">
        <v>0</v>
      </c>
      <c r="AP412" s="61">
        <v>0</v>
      </c>
      <c r="AQ412" s="61">
        <f t="shared" si="6"/>
        <v>0</v>
      </c>
      <c r="AT412" s="33"/>
    </row>
    <row r="413" spans="1:46" ht="33" customHeight="1">
      <c r="A413" s="32">
        <v>1425</v>
      </c>
      <c r="B413" s="343" t="s">
        <v>385</v>
      </c>
      <c r="C413" s="344" t="s">
        <v>651</v>
      </c>
      <c r="D413" s="61">
        <v>0</v>
      </c>
      <c r="E413" s="61">
        <v>0</v>
      </c>
      <c r="F413" s="61">
        <v>0</v>
      </c>
      <c r="G413" s="61">
        <v>0</v>
      </c>
      <c r="H413" s="61">
        <v>0</v>
      </c>
      <c r="I413" s="61">
        <v>0</v>
      </c>
      <c r="J413" s="61">
        <v>0</v>
      </c>
      <c r="K413" s="61">
        <v>0</v>
      </c>
      <c r="L413" s="61">
        <v>0</v>
      </c>
      <c r="M413" s="61">
        <v>0</v>
      </c>
      <c r="N413" s="61">
        <v>0</v>
      </c>
      <c r="O413" s="61">
        <v>0</v>
      </c>
      <c r="P413" s="61">
        <v>0</v>
      </c>
      <c r="Q413" s="61">
        <v>0</v>
      </c>
      <c r="R413" s="61">
        <v>0</v>
      </c>
      <c r="S413" s="61">
        <v>0</v>
      </c>
      <c r="T413" s="61">
        <v>0</v>
      </c>
      <c r="U413" s="61">
        <v>0</v>
      </c>
      <c r="V413" s="61">
        <v>0</v>
      </c>
      <c r="W413" s="61">
        <v>0</v>
      </c>
      <c r="X413" s="61">
        <v>0</v>
      </c>
      <c r="Y413" s="61">
        <v>0</v>
      </c>
      <c r="Z413" s="61">
        <v>0</v>
      </c>
      <c r="AA413" s="61">
        <v>0</v>
      </c>
      <c r="AB413" s="61">
        <v>0</v>
      </c>
      <c r="AC413" s="61">
        <v>0</v>
      </c>
      <c r="AD413" s="61">
        <v>0</v>
      </c>
      <c r="AE413" s="61">
        <v>0</v>
      </c>
      <c r="AF413" s="61">
        <v>0</v>
      </c>
      <c r="AG413" s="61">
        <v>0</v>
      </c>
      <c r="AH413" s="61">
        <v>0</v>
      </c>
      <c r="AI413" s="61">
        <v>0</v>
      </c>
      <c r="AJ413" s="61">
        <v>0</v>
      </c>
      <c r="AK413" s="61">
        <v>0</v>
      </c>
      <c r="AL413" s="61">
        <v>0</v>
      </c>
      <c r="AM413" s="61">
        <v>0</v>
      </c>
      <c r="AN413" s="61">
        <v>0</v>
      </c>
      <c r="AO413" s="61">
        <v>0</v>
      </c>
      <c r="AP413" s="61">
        <v>0</v>
      </c>
      <c r="AQ413" s="61">
        <f t="shared" si="6"/>
        <v>0</v>
      </c>
      <c r="AT413" s="33"/>
    </row>
    <row r="414" spans="1:46" ht="33" customHeight="1">
      <c r="A414" s="32">
        <v>1426</v>
      </c>
      <c r="B414" s="343" t="s">
        <v>386</v>
      </c>
      <c r="C414" s="344" t="s">
        <v>651</v>
      </c>
      <c r="D414" s="61">
        <v>0</v>
      </c>
      <c r="E414" s="61">
        <v>0</v>
      </c>
      <c r="F414" s="61">
        <v>0</v>
      </c>
      <c r="G414" s="61">
        <v>0</v>
      </c>
      <c r="H414" s="61">
        <v>0</v>
      </c>
      <c r="I414" s="61">
        <v>0</v>
      </c>
      <c r="J414" s="61">
        <v>0</v>
      </c>
      <c r="K414" s="61">
        <v>0</v>
      </c>
      <c r="L414" s="61">
        <v>0</v>
      </c>
      <c r="M414" s="61">
        <v>0</v>
      </c>
      <c r="N414" s="61">
        <v>0</v>
      </c>
      <c r="O414" s="61">
        <v>0</v>
      </c>
      <c r="P414" s="61">
        <v>0</v>
      </c>
      <c r="Q414" s="61">
        <v>0</v>
      </c>
      <c r="R414" s="61">
        <v>0</v>
      </c>
      <c r="S414" s="61">
        <v>0</v>
      </c>
      <c r="T414" s="61">
        <v>0</v>
      </c>
      <c r="U414" s="61">
        <v>0</v>
      </c>
      <c r="V414" s="61">
        <v>0</v>
      </c>
      <c r="W414" s="61">
        <v>0</v>
      </c>
      <c r="X414" s="61">
        <v>0</v>
      </c>
      <c r="Y414" s="61">
        <v>0</v>
      </c>
      <c r="Z414" s="61">
        <v>0</v>
      </c>
      <c r="AA414" s="61">
        <v>0</v>
      </c>
      <c r="AB414" s="61">
        <v>0</v>
      </c>
      <c r="AC414" s="61">
        <v>0</v>
      </c>
      <c r="AD414" s="61">
        <v>0</v>
      </c>
      <c r="AE414" s="61">
        <v>0</v>
      </c>
      <c r="AF414" s="61">
        <v>0</v>
      </c>
      <c r="AG414" s="61">
        <v>0</v>
      </c>
      <c r="AH414" s="61">
        <v>0</v>
      </c>
      <c r="AI414" s="61">
        <v>0</v>
      </c>
      <c r="AJ414" s="61">
        <v>0</v>
      </c>
      <c r="AK414" s="61">
        <v>0</v>
      </c>
      <c r="AL414" s="61">
        <v>0</v>
      </c>
      <c r="AM414" s="61">
        <v>0</v>
      </c>
      <c r="AN414" s="61">
        <v>0</v>
      </c>
      <c r="AO414" s="61">
        <v>0</v>
      </c>
      <c r="AP414" s="61">
        <v>0</v>
      </c>
      <c r="AQ414" s="61">
        <f t="shared" si="6"/>
        <v>0</v>
      </c>
      <c r="AT414" s="33"/>
    </row>
    <row r="415" spans="1:46" ht="33" customHeight="1">
      <c r="A415" s="32">
        <v>1427</v>
      </c>
      <c r="B415" s="343" t="s">
        <v>387</v>
      </c>
      <c r="C415" s="344" t="s">
        <v>651</v>
      </c>
      <c r="D415" s="61">
        <v>0</v>
      </c>
      <c r="E415" s="61">
        <v>0</v>
      </c>
      <c r="F415" s="61">
        <v>0</v>
      </c>
      <c r="G415" s="61">
        <v>0</v>
      </c>
      <c r="H415" s="61">
        <v>0</v>
      </c>
      <c r="I415" s="61">
        <v>0</v>
      </c>
      <c r="J415" s="61">
        <v>0</v>
      </c>
      <c r="K415" s="61">
        <v>0</v>
      </c>
      <c r="L415" s="61">
        <v>0</v>
      </c>
      <c r="M415" s="61">
        <v>0</v>
      </c>
      <c r="N415" s="61">
        <v>0</v>
      </c>
      <c r="O415" s="61">
        <v>0</v>
      </c>
      <c r="P415" s="61">
        <v>0</v>
      </c>
      <c r="Q415" s="61">
        <v>0</v>
      </c>
      <c r="R415" s="61">
        <v>0</v>
      </c>
      <c r="S415" s="61">
        <v>0</v>
      </c>
      <c r="T415" s="61">
        <v>0</v>
      </c>
      <c r="U415" s="61">
        <v>0</v>
      </c>
      <c r="V415" s="61">
        <v>0</v>
      </c>
      <c r="W415" s="61">
        <v>0</v>
      </c>
      <c r="X415" s="61">
        <v>0</v>
      </c>
      <c r="Y415" s="61">
        <v>0</v>
      </c>
      <c r="Z415" s="61">
        <v>0</v>
      </c>
      <c r="AA415" s="61">
        <v>0</v>
      </c>
      <c r="AB415" s="61">
        <v>0</v>
      </c>
      <c r="AC415" s="61">
        <v>0</v>
      </c>
      <c r="AD415" s="61">
        <v>0</v>
      </c>
      <c r="AE415" s="61">
        <v>0</v>
      </c>
      <c r="AF415" s="61">
        <v>0</v>
      </c>
      <c r="AG415" s="61">
        <v>0</v>
      </c>
      <c r="AH415" s="61">
        <v>0</v>
      </c>
      <c r="AI415" s="61">
        <v>0</v>
      </c>
      <c r="AJ415" s="61">
        <v>0</v>
      </c>
      <c r="AK415" s="61">
        <v>0</v>
      </c>
      <c r="AL415" s="61">
        <v>0</v>
      </c>
      <c r="AM415" s="61">
        <v>0</v>
      </c>
      <c r="AN415" s="61">
        <v>0</v>
      </c>
      <c r="AO415" s="61">
        <v>0</v>
      </c>
      <c r="AP415" s="61">
        <v>0</v>
      </c>
      <c r="AQ415" s="61">
        <f t="shared" si="6"/>
        <v>0</v>
      </c>
      <c r="AT415" s="33"/>
    </row>
    <row r="416" spans="1:46" ht="33" customHeight="1">
      <c r="A416" s="32">
        <v>1428</v>
      </c>
      <c r="B416" s="343" t="s">
        <v>1393</v>
      </c>
      <c r="C416" s="344" t="s">
        <v>651</v>
      </c>
      <c r="D416" s="61">
        <v>0</v>
      </c>
      <c r="E416" s="61">
        <v>0</v>
      </c>
      <c r="F416" s="61">
        <v>0</v>
      </c>
      <c r="G416" s="61">
        <v>0</v>
      </c>
      <c r="H416" s="61">
        <v>0</v>
      </c>
      <c r="I416" s="61">
        <v>0</v>
      </c>
      <c r="J416" s="61">
        <v>0</v>
      </c>
      <c r="K416" s="61">
        <v>0</v>
      </c>
      <c r="L416" s="61">
        <v>0</v>
      </c>
      <c r="M416" s="61">
        <v>0</v>
      </c>
      <c r="N416" s="61">
        <v>0</v>
      </c>
      <c r="O416" s="61">
        <v>0</v>
      </c>
      <c r="P416" s="61">
        <v>0</v>
      </c>
      <c r="Q416" s="61">
        <v>0</v>
      </c>
      <c r="R416" s="61">
        <v>0</v>
      </c>
      <c r="S416" s="61">
        <v>0</v>
      </c>
      <c r="T416" s="61">
        <v>0</v>
      </c>
      <c r="U416" s="61">
        <v>0</v>
      </c>
      <c r="V416" s="61">
        <v>0</v>
      </c>
      <c r="W416" s="61">
        <v>0</v>
      </c>
      <c r="X416" s="61">
        <v>0</v>
      </c>
      <c r="Y416" s="61">
        <v>0</v>
      </c>
      <c r="Z416" s="61">
        <v>0</v>
      </c>
      <c r="AA416" s="61">
        <v>0</v>
      </c>
      <c r="AB416" s="61">
        <v>0</v>
      </c>
      <c r="AC416" s="61">
        <v>0</v>
      </c>
      <c r="AD416" s="61">
        <v>0</v>
      </c>
      <c r="AE416" s="61">
        <v>0</v>
      </c>
      <c r="AF416" s="61">
        <v>0</v>
      </c>
      <c r="AG416" s="61">
        <v>0</v>
      </c>
      <c r="AH416" s="61">
        <v>0</v>
      </c>
      <c r="AI416" s="61">
        <v>0</v>
      </c>
      <c r="AJ416" s="61">
        <v>0</v>
      </c>
      <c r="AK416" s="61">
        <v>0</v>
      </c>
      <c r="AL416" s="61">
        <v>0</v>
      </c>
      <c r="AM416" s="61">
        <v>0</v>
      </c>
      <c r="AN416" s="61">
        <v>0</v>
      </c>
      <c r="AO416" s="61">
        <v>0</v>
      </c>
      <c r="AP416" s="61">
        <v>0</v>
      </c>
      <c r="AQ416" s="61">
        <f t="shared" si="6"/>
        <v>0</v>
      </c>
      <c r="AT416" s="33"/>
    </row>
    <row r="417" spans="1:46" ht="33" customHeight="1">
      <c r="A417" s="32">
        <v>1429</v>
      </c>
      <c r="B417" s="343" t="s">
        <v>388</v>
      </c>
      <c r="C417" s="344" t="s">
        <v>651</v>
      </c>
      <c r="D417" s="61">
        <v>0</v>
      </c>
      <c r="E417" s="61">
        <v>0</v>
      </c>
      <c r="F417" s="61">
        <v>0</v>
      </c>
      <c r="G417" s="61">
        <v>0</v>
      </c>
      <c r="H417" s="61">
        <v>0</v>
      </c>
      <c r="I417" s="61">
        <v>0</v>
      </c>
      <c r="J417" s="61">
        <v>0</v>
      </c>
      <c r="K417" s="61">
        <v>0</v>
      </c>
      <c r="L417" s="61">
        <v>0</v>
      </c>
      <c r="M417" s="61">
        <v>0</v>
      </c>
      <c r="N417" s="61">
        <v>0</v>
      </c>
      <c r="O417" s="61">
        <v>0</v>
      </c>
      <c r="P417" s="61">
        <v>0</v>
      </c>
      <c r="Q417" s="61">
        <v>0</v>
      </c>
      <c r="R417" s="61">
        <v>0</v>
      </c>
      <c r="S417" s="61">
        <v>0</v>
      </c>
      <c r="T417" s="61">
        <v>0</v>
      </c>
      <c r="U417" s="61">
        <v>0</v>
      </c>
      <c r="V417" s="61">
        <v>0</v>
      </c>
      <c r="W417" s="61">
        <v>0</v>
      </c>
      <c r="X417" s="61">
        <v>0</v>
      </c>
      <c r="Y417" s="61">
        <v>0</v>
      </c>
      <c r="Z417" s="61">
        <v>0</v>
      </c>
      <c r="AA417" s="61">
        <v>0</v>
      </c>
      <c r="AB417" s="61">
        <v>0</v>
      </c>
      <c r="AC417" s="61">
        <v>0</v>
      </c>
      <c r="AD417" s="61">
        <v>0</v>
      </c>
      <c r="AE417" s="61">
        <v>0</v>
      </c>
      <c r="AF417" s="61">
        <v>0</v>
      </c>
      <c r="AG417" s="61">
        <v>0</v>
      </c>
      <c r="AH417" s="61">
        <v>0</v>
      </c>
      <c r="AI417" s="61">
        <v>0</v>
      </c>
      <c r="AJ417" s="61">
        <v>0</v>
      </c>
      <c r="AK417" s="61">
        <v>0</v>
      </c>
      <c r="AL417" s="61">
        <v>0</v>
      </c>
      <c r="AM417" s="61">
        <v>0</v>
      </c>
      <c r="AN417" s="61">
        <v>0</v>
      </c>
      <c r="AO417" s="61">
        <v>0</v>
      </c>
      <c r="AP417" s="61">
        <v>0</v>
      </c>
      <c r="AQ417" s="61">
        <f t="shared" si="6"/>
        <v>0</v>
      </c>
      <c r="AT417" s="33"/>
    </row>
    <row r="418" spans="1:46" ht="33" customHeight="1">
      <c r="A418" s="32">
        <v>1430</v>
      </c>
      <c r="B418" s="343" t="s">
        <v>389</v>
      </c>
      <c r="C418" s="344" t="s">
        <v>651</v>
      </c>
      <c r="D418" s="61">
        <v>0</v>
      </c>
      <c r="E418" s="61">
        <v>0</v>
      </c>
      <c r="F418" s="61">
        <v>0</v>
      </c>
      <c r="G418" s="61">
        <v>0</v>
      </c>
      <c r="H418" s="61">
        <v>0</v>
      </c>
      <c r="I418" s="61">
        <v>0</v>
      </c>
      <c r="J418" s="61">
        <v>0</v>
      </c>
      <c r="K418" s="61">
        <v>0</v>
      </c>
      <c r="L418" s="61">
        <v>0</v>
      </c>
      <c r="M418" s="61">
        <v>0</v>
      </c>
      <c r="N418" s="61">
        <v>0</v>
      </c>
      <c r="O418" s="61">
        <v>0</v>
      </c>
      <c r="P418" s="61">
        <v>0</v>
      </c>
      <c r="Q418" s="61">
        <v>0</v>
      </c>
      <c r="R418" s="61">
        <v>0</v>
      </c>
      <c r="S418" s="61">
        <v>0</v>
      </c>
      <c r="T418" s="61">
        <v>0</v>
      </c>
      <c r="U418" s="61">
        <v>0</v>
      </c>
      <c r="V418" s="61">
        <v>0</v>
      </c>
      <c r="W418" s="61">
        <v>0</v>
      </c>
      <c r="X418" s="61">
        <v>0</v>
      </c>
      <c r="Y418" s="61">
        <v>0</v>
      </c>
      <c r="Z418" s="61">
        <v>0</v>
      </c>
      <c r="AA418" s="61">
        <v>0</v>
      </c>
      <c r="AB418" s="61">
        <v>0</v>
      </c>
      <c r="AC418" s="61">
        <v>0</v>
      </c>
      <c r="AD418" s="61">
        <v>0</v>
      </c>
      <c r="AE418" s="61">
        <v>0</v>
      </c>
      <c r="AF418" s="61">
        <v>0</v>
      </c>
      <c r="AG418" s="61">
        <v>0</v>
      </c>
      <c r="AH418" s="61">
        <v>0</v>
      </c>
      <c r="AI418" s="61">
        <v>0</v>
      </c>
      <c r="AJ418" s="61">
        <v>0</v>
      </c>
      <c r="AK418" s="61">
        <v>0</v>
      </c>
      <c r="AL418" s="61">
        <v>0</v>
      </c>
      <c r="AM418" s="61">
        <v>0</v>
      </c>
      <c r="AN418" s="61">
        <v>0</v>
      </c>
      <c r="AO418" s="61">
        <v>0</v>
      </c>
      <c r="AP418" s="61">
        <v>0</v>
      </c>
      <c r="AQ418" s="61">
        <f t="shared" si="6"/>
        <v>0</v>
      </c>
      <c r="AT418" s="33"/>
    </row>
    <row r="419" spans="1:46" ht="33" customHeight="1">
      <c r="A419" s="32">
        <v>1431</v>
      </c>
      <c r="B419" s="343" t="s">
        <v>390</v>
      </c>
      <c r="C419" s="344" t="s">
        <v>651</v>
      </c>
      <c r="D419" s="61">
        <v>0</v>
      </c>
      <c r="E419" s="61">
        <v>0</v>
      </c>
      <c r="F419" s="61">
        <v>0</v>
      </c>
      <c r="G419" s="61">
        <v>0</v>
      </c>
      <c r="H419" s="61">
        <v>0</v>
      </c>
      <c r="I419" s="61">
        <v>0</v>
      </c>
      <c r="J419" s="61">
        <v>0</v>
      </c>
      <c r="K419" s="61">
        <v>0</v>
      </c>
      <c r="L419" s="61">
        <v>0</v>
      </c>
      <c r="M419" s="61">
        <v>0</v>
      </c>
      <c r="N419" s="61">
        <v>0</v>
      </c>
      <c r="O419" s="61">
        <v>0</v>
      </c>
      <c r="P419" s="61">
        <v>0</v>
      </c>
      <c r="Q419" s="61">
        <v>0</v>
      </c>
      <c r="R419" s="61">
        <v>0</v>
      </c>
      <c r="S419" s="61">
        <v>0</v>
      </c>
      <c r="T419" s="61">
        <v>0</v>
      </c>
      <c r="U419" s="61">
        <v>0</v>
      </c>
      <c r="V419" s="61">
        <v>0</v>
      </c>
      <c r="W419" s="61">
        <v>0</v>
      </c>
      <c r="X419" s="61">
        <v>0</v>
      </c>
      <c r="Y419" s="61">
        <v>0</v>
      </c>
      <c r="Z419" s="61">
        <v>0</v>
      </c>
      <c r="AA419" s="61">
        <v>0</v>
      </c>
      <c r="AB419" s="61">
        <v>0</v>
      </c>
      <c r="AC419" s="61">
        <v>0</v>
      </c>
      <c r="AD419" s="61">
        <v>0</v>
      </c>
      <c r="AE419" s="61">
        <v>0</v>
      </c>
      <c r="AF419" s="61">
        <v>0</v>
      </c>
      <c r="AG419" s="61">
        <v>0</v>
      </c>
      <c r="AH419" s="61">
        <v>0</v>
      </c>
      <c r="AI419" s="61">
        <v>0</v>
      </c>
      <c r="AJ419" s="61">
        <v>0</v>
      </c>
      <c r="AK419" s="61">
        <v>0</v>
      </c>
      <c r="AL419" s="61">
        <v>0</v>
      </c>
      <c r="AM419" s="61">
        <v>0</v>
      </c>
      <c r="AN419" s="61">
        <v>0</v>
      </c>
      <c r="AO419" s="61">
        <v>0</v>
      </c>
      <c r="AP419" s="61">
        <v>0</v>
      </c>
      <c r="AQ419" s="61">
        <f t="shared" si="6"/>
        <v>0</v>
      </c>
      <c r="AT419" s="33"/>
    </row>
    <row r="420" spans="1:46" ht="33" customHeight="1">
      <c r="A420" s="32">
        <v>1432</v>
      </c>
      <c r="B420" s="343" t="s">
        <v>391</v>
      </c>
      <c r="C420" s="344" t="s">
        <v>651</v>
      </c>
      <c r="D420" s="61">
        <v>0</v>
      </c>
      <c r="E420" s="61">
        <v>0</v>
      </c>
      <c r="F420" s="61">
        <v>0</v>
      </c>
      <c r="G420" s="61">
        <v>0</v>
      </c>
      <c r="H420" s="61">
        <v>0</v>
      </c>
      <c r="I420" s="61">
        <v>0</v>
      </c>
      <c r="J420" s="61">
        <v>0</v>
      </c>
      <c r="K420" s="61">
        <v>0</v>
      </c>
      <c r="L420" s="61">
        <v>0</v>
      </c>
      <c r="M420" s="61">
        <v>0</v>
      </c>
      <c r="N420" s="61">
        <v>0</v>
      </c>
      <c r="O420" s="61">
        <v>0</v>
      </c>
      <c r="P420" s="61">
        <v>0</v>
      </c>
      <c r="Q420" s="61">
        <v>0</v>
      </c>
      <c r="R420" s="61">
        <v>0</v>
      </c>
      <c r="S420" s="61">
        <v>0</v>
      </c>
      <c r="T420" s="61">
        <v>0</v>
      </c>
      <c r="U420" s="61">
        <v>0</v>
      </c>
      <c r="V420" s="61">
        <v>0</v>
      </c>
      <c r="W420" s="61">
        <v>0</v>
      </c>
      <c r="X420" s="61">
        <v>0</v>
      </c>
      <c r="Y420" s="61">
        <v>0</v>
      </c>
      <c r="Z420" s="61">
        <v>0</v>
      </c>
      <c r="AA420" s="61">
        <v>0</v>
      </c>
      <c r="AB420" s="61">
        <v>0</v>
      </c>
      <c r="AC420" s="61">
        <v>0</v>
      </c>
      <c r="AD420" s="61">
        <v>0</v>
      </c>
      <c r="AE420" s="61">
        <v>0</v>
      </c>
      <c r="AF420" s="61">
        <v>0</v>
      </c>
      <c r="AG420" s="61">
        <v>0</v>
      </c>
      <c r="AH420" s="61">
        <v>0</v>
      </c>
      <c r="AI420" s="61">
        <v>0</v>
      </c>
      <c r="AJ420" s="61">
        <v>0</v>
      </c>
      <c r="AK420" s="61">
        <v>0</v>
      </c>
      <c r="AL420" s="61">
        <v>0</v>
      </c>
      <c r="AM420" s="61">
        <v>0</v>
      </c>
      <c r="AN420" s="61">
        <v>0</v>
      </c>
      <c r="AO420" s="61">
        <v>0</v>
      </c>
      <c r="AP420" s="61">
        <v>0</v>
      </c>
      <c r="AQ420" s="61">
        <f t="shared" si="6"/>
        <v>0</v>
      </c>
      <c r="AT420" s="33"/>
    </row>
    <row r="421" spans="1:46" ht="33" customHeight="1">
      <c r="A421" s="32">
        <v>1434</v>
      </c>
      <c r="B421" s="343" t="s">
        <v>392</v>
      </c>
      <c r="C421" s="344" t="s">
        <v>651</v>
      </c>
      <c r="D421" s="61">
        <v>0</v>
      </c>
      <c r="E421" s="61">
        <v>0</v>
      </c>
      <c r="F421" s="61">
        <v>0</v>
      </c>
      <c r="G421" s="61">
        <v>0</v>
      </c>
      <c r="H421" s="61">
        <v>0</v>
      </c>
      <c r="I421" s="61">
        <v>0</v>
      </c>
      <c r="J421" s="61">
        <v>0</v>
      </c>
      <c r="K421" s="61">
        <v>0</v>
      </c>
      <c r="L421" s="61">
        <v>0</v>
      </c>
      <c r="M421" s="61">
        <v>0</v>
      </c>
      <c r="N421" s="61">
        <v>0</v>
      </c>
      <c r="O421" s="61">
        <v>0</v>
      </c>
      <c r="P421" s="61">
        <v>0</v>
      </c>
      <c r="Q421" s="61">
        <v>0</v>
      </c>
      <c r="R421" s="61">
        <v>0</v>
      </c>
      <c r="S421" s="61">
        <v>0</v>
      </c>
      <c r="T421" s="61">
        <v>0</v>
      </c>
      <c r="U421" s="61">
        <v>0</v>
      </c>
      <c r="V421" s="61">
        <v>0</v>
      </c>
      <c r="W421" s="61">
        <v>0</v>
      </c>
      <c r="X421" s="61">
        <v>0</v>
      </c>
      <c r="Y421" s="61">
        <v>0</v>
      </c>
      <c r="Z421" s="61">
        <v>0</v>
      </c>
      <c r="AA421" s="61">
        <v>0</v>
      </c>
      <c r="AB421" s="61">
        <v>0</v>
      </c>
      <c r="AC421" s="61">
        <v>0</v>
      </c>
      <c r="AD421" s="61">
        <v>0</v>
      </c>
      <c r="AE421" s="61">
        <v>0</v>
      </c>
      <c r="AF421" s="61">
        <v>0</v>
      </c>
      <c r="AG421" s="61">
        <v>0</v>
      </c>
      <c r="AH421" s="61">
        <v>0</v>
      </c>
      <c r="AI421" s="61">
        <v>0</v>
      </c>
      <c r="AJ421" s="61">
        <v>0</v>
      </c>
      <c r="AK421" s="61">
        <v>0</v>
      </c>
      <c r="AL421" s="61">
        <v>0</v>
      </c>
      <c r="AM421" s="61">
        <v>0</v>
      </c>
      <c r="AN421" s="61">
        <v>0</v>
      </c>
      <c r="AO421" s="61">
        <v>0</v>
      </c>
      <c r="AP421" s="61">
        <v>0</v>
      </c>
      <c r="AQ421" s="61">
        <f t="shared" si="6"/>
        <v>0</v>
      </c>
      <c r="AT421" s="33"/>
    </row>
    <row r="422" spans="1:46" ht="33" customHeight="1">
      <c r="A422" s="32">
        <v>1435</v>
      </c>
      <c r="B422" s="343" t="s">
        <v>393</v>
      </c>
      <c r="C422" s="344" t="s">
        <v>651</v>
      </c>
      <c r="D422" s="61">
        <v>0</v>
      </c>
      <c r="E422" s="61">
        <v>0</v>
      </c>
      <c r="F422" s="61">
        <v>0</v>
      </c>
      <c r="G422" s="61">
        <v>0</v>
      </c>
      <c r="H422" s="61">
        <v>0</v>
      </c>
      <c r="I422" s="61">
        <v>0</v>
      </c>
      <c r="J422" s="61">
        <v>0</v>
      </c>
      <c r="K422" s="61">
        <v>0</v>
      </c>
      <c r="L422" s="61">
        <v>0</v>
      </c>
      <c r="M422" s="61">
        <v>0</v>
      </c>
      <c r="N422" s="61">
        <v>0</v>
      </c>
      <c r="O422" s="61">
        <v>0</v>
      </c>
      <c r="P422" s="61">
        <v>0</v>
      </c>
      <c r="Q422" s="61">
        <v>0</v>
      </c>
      <c r="R422" s="61">
        <v>0</v>
      </c>
      <c r="S422" s="61">
        <v>0</v>
      </c>
      <c r="T422" s="61">
        <v>0</v>
      </c>
      <c r="U422" s="61">
        <v>0</v>
      </c>
      <c r="V422" s="61">
        <v>0</v>
      </c>
      <c r="W422" s="61">
        <v>0</v>
      </c>
      <c r="X422" s="61">
        <v>0</v>
      </c>
      <c r="Y422" s="61">
        <v>0</v>
      </c>
      <c r="Z422" s="61">
        <v>0</v>
      </c>
      <c r="AA422" s="61">
        <v>0</v>
      </c>
      <c r="AB422" s="61">
        <v>0</v>
      </c>
      <c r="AC422" s="61">
        <v>0</v>
      </c>
      <c r="AD422" s="61">
        <v>0</v>
      </c>
      <c r="AE422" s="61">
        <v>0</v>
      </c>
      <c r="AF422" s="61">
        <v>0</v>
      </c>
      <c r="AG422" s="61">
        <v>0</v>
      </c>
      <c r="AH422" s="61">
        <v>0</v>
      </c>
      <c r="AI422" s="61">
        <v>0</v>
      </c>
      <c r="AJ422" s="61">
        <v>0</v>
      </c>
      <c r="AK422" s="61">
        <v>0</v>
      </c>
      <c r="AL422" s="61">
        <v>0</v>
      </c>
      <c r="AM422" s="61">
        <v>0</v>
      </c>
      <c r="AN422" s="61">
        <v>0</v>
      </c>
      <c r="AO422" s="61">
        <v>0</v>
      </c>
      <c r="AP422" s="61">
        <v>0</v>
      </c>
      <c r="AQ422" s="61">
        <f t="shared" si="6"/>
        <v>0</v>
      </c>
      <c r="AT422" s="33"/>
    </row>
    <row r="423" spans="1:46" ht="33" customHeight="1">
      <c r="A423" s="32">
        <v>1501</v>
      </c>
      <c r="B423" s="343" t="s">
        <v>394</v>
      </c>
      <c r="C423" s="344" t="s">
        <v>651</v>
      </c>
      <c r="D423" s="61">
        <v>0</v>
      </c>
      <c r="E423" s="61">
        <v>0</v>
      </c>
      <c r="F423" s="61">
        <v>0</v>
      </c>
      <c r="G423" s="61">
        <v>0</v>
      </c>
      <c r="H423" s="61">
        <v>0</v>
      </c>
      <c r="I423" s="61">
        <v>0</v>
      </c>
      <c r="J423" s="61">
        <v>0</v>
      </c>
      <c r="K423" s="61">
        <v>0</v>
      </c>
      <c r="L423" s="61">
        <v>0</v>
      </c>
      <c r="M423" s="61">
        <v>0</v>
      </c>
      <c r="N423" s="61">
        <v>0</v>
      </c>
      <c r="O423" s="61">
        <v>0</v>
      </c>
      <c r="P423" s="61">
        <v>0</v>
      </c>
      <c r="Q423" s="61">
        <v>0</v>
      </c>
      <c r="R423" s="61">
        <v>0</v>
      </c>
      <c r="S423" s="61">
        <v>0</v>
      </c>
      <c r="T423" s="61">
        <v>0</v>
      </c>
      <c r="U423" s="61">
        <v>0</v>
      </c>
      <c r="V423" s="61">
        <v>0</v>
      </c>
      <c r="W423" s="61">
        <v>0</v>
      </c>
      <c r="X423" s="61">
        <v>0</v>
      </c>
      <c r="Y423" s="61">
        <v>0</v>
      </c>
      <c r="Z423" s="61">
        <v>0</v>
      </c>
      <c r="AA423" s="61">
        <v>0</v>
      </c>
      <c r="AB423" s="61">
        <v>0</v>
      </c>
      <c r="AC423" s="61">
        <v>0</v>
      </c>
      <c r="AD423" s="61">
        <v>0</v>
      </c>
      <c r="AE423" s="61">
        <v>0</v>
      </c>
      <c r="AF423" s="61">
        <v>0</v>
      </c>
      <c r="AG423" s="61">
        <v>0</v>
      </c>
      <c r="AH423" s="61">
        <v>0</v>
      </c>
      <c r="AI423" s="61">
        <v>0</v>
      </c>
      <c r="AJ423" s="61">
        <v>0</v>
      </c>
      <c r="AK423" s="61">
        <v>0</v>
      </c>
      <c r="AL423" s="61">
        <v>0</v>
      </c>
      <c r="AM423" s="61">
        <v>0</v>
      </c>
      <c r="AN423" s="61">
        <v>0</v>
      </c>
      <c r="AO423" s="61">
        <v>0</v>
      </c>
      <c r="AP423" s="61">
        <v>0</v>
      </c>
      <c r="AQ423" s="61">
        <f t="shared" si="6"/>
        <v>0</v>
      </c>
      <c r="AT423" s="33"/>
    </row>
    <row r="424" spans="1:46" ht="33" customHeight="1">
      <c r="A424" s="32">
        <v>1502</v>
      </c>
      <c r="B424" s="343" t="s">
        <v>395</v>
      </c>
      <c r="C424" s="344" t="s">
        <v>651</v>
      </c>
      <c r="D424" s="61">
        <v>0</v>
      </c>
      <c r="E424" s="61">
        <v>0</v>
      </c>
      <c r="F424" s="61">
        <v>0</v>
      </c>
      <c r="G424" s="61">
        <v>0</v>
      </c>
      <c r="H424" s="61">
        <v>0</v>
      </c>
      <c r="I424" s="61">
        <v>0</v>
      </c>
      <c r="J424" s="61">
        <v>0</v>
      </c>
      <c r="K424" s="61">
        <v>0</v>
      </c>
      <c r="L424" s="61">
        <v>0</v>
      </c>
      <c r="M424" s="61">
        <v>0</v>
      </c>
      <c r="N424" s="61">
        <v>0</v>
      </c>
      <c r="O424" s="61">
        <v>0</v>
      </c>
      <c r="P424" s="61">
        <v>0</v>
      </c>
      <c r="Q424" s="61">
        <v>0</v>
      </c>
      <c r="R424" s="61">
        <v>0</v>
      </c>
      <c r="S424" s="61">
        <v>0</v>
      </c>
      <c r="T424" s="61">
        <v>0</v>
      </c>
      <c r="U424" s="61">
        <v>0</v>
      </c>
      <c r="V424" s="61">
        <v>0</v>
      </c>
      <c r="W424" s="61">
        <v>0</v>
      </c>
      <c r="X424" s="61">
        <v>0</v>
      </c>
      <c r="Y424" s="61">
        <v>0</v>
      </c>
      <c r="Z424" s="61">
        <v>0</v>
      </c>
      <c r="AA424" s="61">
        <v>0</v>
      </c>
      <c r="AB424" s="61">
        <v>0</v>
      </c>
      <c r="AC424" s="61">
        <v>0</v>
      </c>
      <c r="AD424" s="61">
        <v>0</v>
      </c>
      <c r="AE424" s="61">
        <v>0</v>
      </c>
      <c r="AF424" s="61">
        <v>0</v>
      </c>
      <c r="AG424" s="61">
        <v>0</v>
      </c>
      <c r="AH424" s="61">
        <v>0</v>
      </c>
      <c r="AI424" s="61">
        <v>0</v>
      </c>
      <c r="AJ424" s="61">
        <v>0</v>
      </c>
      <c r="AK424" s="61">
        <v>0</v>
      </c>
      <c r="AL424" s="61">
        <v>0</v>
      </c>
      <c r="AM424" s="61">
        <v>0</v>
      </c>
      <c r="AN424" s="61">
        <v>0</v>
      </c>
      <c r="AO424" s="61">
        <v>0</v>
      </c>
      <c r="AP424" s="61">
        <v>0</v>
      </c>
      <c r="AQ424" s="61">
        <f t="shared" si="6"/>
        <v>0</v>
      </c>
      <c r="AT424" s="33"/>
    </row>
    <row r="425" spans="1:46" ht="33" customHeight="1">
      <c r="A425" s="32">
        <v>1503</v>
      </c>
      <c r="B425" s="343" t="s">
        <v>396</v>
      </c>
      <c r="C425" s="344" t="s">
        <v>651</v>
      </c>
      <c r="D425" s="61">
        <v>0</v>
      </c>
      <c r="E425" s="61">
        <v>0</v>
      </c>
      <c r="F425" s="61">
        <v>0</v>
      </c>
      <c r="G425" s="61">
        <v>0</v>
      </c>
      <c r="H425" s="61">
        <v>0</v>
      </c>
      <c r="I425" s="61">
        <v>0</v>
      </c>
      <c r="J425" s="61">
        <v>0</v>
      </c>
      <c r="K425" s="61">
        <v>0</v>
      </c>
      <c r="L425" s="61">
        <v>0</v>
      </c>
      <c r="M425" s="61">
        <v>0</v>
      </c>
      <c r="N425" s="61">
        <v>0</v>
      </c>
      <c r="O425" s="61">
        <v>0</v>
      </c>
      <c r="P425" s="61">
        <v>0</v>
      </c>
      <c r="Q425" s="61">
        <v>0</v>
      </c>
      <c r="R425" s="61">
        <v>0</v>
      </c>
      <c r="S425" s="61">
        <v>0</v>
      </c>
      <c r="T425" s="61">
        <v>0</v>
      </c>
      <c r="U425" s="61">
        <v>0</v>
      </c>
      <c r="V425" s="61">
        <v>0</v>
      </c>
      <c r="W425" s="61">
        <v>0</v>
      </c>
      <c r="X425" s="61">
        <v>0</v>
      </c>
      <c r="Y425" s="61">
        <v>0</v>
      </c>
      <c r="Z425" s="61">
        <v>0</v>
      </c>
      <c r="AA425" s="61">
        <v>0</v>
      </c>
      <c r="AB425" s="61">
        <v>0</v>
      </c>
      <c r="AC425" s="61">
        <v>0</v>
      </c>
      <c r="AD425" s="61">
        <v>0</v>
      </c>
      <c r="AE425" s="61">
        <v>0</v>
      </c>
      <c r="AF425" s="61">
        <v>0</v>
      </c>
      <c r="AG425" s="61">
        <v>0</v>
      </c>
      <c r="AH425" s="61">
        <v>0</v>
      </c>
      <c r="AI425" s="61">
        <v>0</v>
      </c>
      <c r="AJ425" s="61">
        <v>0</v>
      </c>
      <c r="AK425" s="61">
        <v>0</v>
      </c>
      <c r="AL425" s="61">
        <v>0</v>
      </c>
      <c r="AM425" s="61">
        <v>0</v>
      </c>
      <c r="AN425" s="61">
        <v>0</v>
      </c>
      <c r="AO425" s="61">
        <v>0</v>
      </c>
      <c r="AP425" s="61">
        <v>0</v>
      </c>
      <c r="AQ425" s="61">
        <f t="shared" si="6"/>
        <v>0</v>
      </c>
      <c r="AT425" s="33"/>
    </row>
    <row r="426" spans="1:46" ht="33" customHeight="1">
      <c r="A426" s="32">
        <v>1504</v>
      </c>
      <c r="B426" s="343" t="s">
        <v>397</v>
      </c>
      <c r="C426" s="344" t="s">
        <v>651</v>
      </c>
      <c r="D426" s="61">
        <v>0</v>
      </c>
      <c r="E426" s="61">
        <v>0</v>
      </c>
      <c r="F426" s="61">
        <v>0</v>
      </c>
      <c r="G426" s="61">
        <v>0</v>
      </c>
      <c r="H426" s="61">
        <v>0</v>
      </c>
      <c r="I426" s="61">
        <v>0</v>
      </c>
      <c r="J426" s="61">
        <v>0</v>
      </c>
      <c r="K426" s="61">
        <v>0</v>
      </c>
      <c r="L426" s="61">
        <v>0</v>
      </c>
      <c r="M426" s="61">
        <v>0</v>
      </c>
      <c r="N426" s="61">
        <v>0</v>
      </c>
      <c r="O426" s="61">
        <v>0</v>
      </c>
      <c r="P426" s="61">
        <v>0</v>
      </c>
      <c r="Q426" s="61">
        <v>0</v>
      </c>
      <c r="R426" s="61">
        <v>0</v>
      </c>
      <c r="S426" s="61">
        <v>0</v>
      </c>
      <c r="T426" s="61">
        <v>0</v>
      </c>
      <c r="U426" s="61">
        <v>0</v>
      </c>
      <c r="V426" s="61">
        <v>0</v>
      </c>
      <c r="W426" s="61">
        <v>0</v>
      </c>
      <c r="X426" s="61">
        <v>0</v>
      </c>
      <c r="Y426" s="61">
        <v>0</v>
      </c>
      <c r="Z426" s="61">
        <v>0</v>
      </c>
      <c r="AA426" s="61">
        <v>0</v>
      </c>
      <c r="AB426" s="61">
        <v>0</v>
      </c>
      <c r="AC426" s="61">
        <v>0</v>
      </c>
      <c r="AD426" s="61">
        <v>0</v>
      </c>
      <c r="AE426" s="61">
        <v>0</v>
      </c>
      <c r="AF426" s="61">
        <v>0</v>
      </c>
      <c r="AG426" s="61">
        <v>0</v>
      </c>
      <c r="AH426" s="61">
        <v>0</v>
      </c>
      <c r="AI426" s="61">
        <v>0</v>
      </c>
      <c r="AJ426" s="61">
        <v>0</v>
      </c>
      <c r="AK426" s="61">
        <v>0</v>
      </c>
      <c r="AL426" s="61">
        <v>0</v>
      </c>
      <c r="AM426" s="61">
        <v>0</v>
      </c>
      <c r="AN426" s="61">
        <v>0</v>
      </c>
      <c r="AO426" s="61">
        <v>0</v>
      </c>
      <c r="AP426" s="61">
        <v>0</v>
      </c>
      <c r="AQ426" s="61">
        <f t="shared" si="6"/>
        <v>0</v>
      </c>
      <c r="AT426" s="33"/>
    </row>
    <row r="427" spans="1:46" ht="33" customHeight="1">
      <c r="A427" s="32">
        <v>1505</v>
      </c>
      <c r="B427" s="343" t="s">
        <v>398</v>
      </c>
      <c r="C427" s="344" t="s">
        <v>651</v>
      </c>
      <c r="D427" s="61">
        <v>0</v>
      </c>
      <c r="E427" s="61">
        <v>0</v>
      </c>
      <c r="F427" s="61">
        <v>0</v>
      </c>
      <c r="G427" s="61">
        <v>0</v>
      </c>
      <c r="H427" s="61">
        <v>0</v>
      </c>
      <c r="I427" s="61">
        <v>0</v>
      </c>
      <c r="J427" s="61">
        <v>0</v>
      </c>
      <c r="K427" s="61">
        <v>0</v>
      </c>
      <c r="L427" s="61">
        <v>0</v>
      </c>
      <c r="M427" s="61">
        <v>0</v>
      </c>
      <c r="N427" s="61">
        <v>0</v>
      </c>
      <c r="O427" s="61">
        <v>0</v>
      </c>
      <c r="P427" s="61">
        <v>0</v>
      </c>
      <c r="Q427" s="61">
        <v>0</v>
      </c>
      <c r="R427" s="61">
        <v>0</v>
      </c>
      <c r="S427" s="61">
        <v>0</v>
      </c>
      <c r="T427" s="61">
        <v>0</v>
      </c>
      <c r="U427" s="61">
        <v>0</v>
      </c>
      <c r="V427" s="61">
        <v>0</v>
      </c>
      <c r="W427" s="61">
        <v>0</v>
      </c>
      <c r="X427" s="61">
        <v>0</v>
      </c>
      <c r="Y427" s="61">
        <v>0</v>
      </c>
      <c r="Z427" s="61">
        <v>0</v>
      </c>
      <c r="AA427" s="61">
        <v>0</v>
      </c>
      <c r="AB427" s="61">
        <v>0</v>
      </c>
      <c r="AC427" s="61">
        <v>0</v>
      </c>
      <c r="AD427" s="61">
        <v>0</v>
      </c>
      <c r="AE427" s="61">
        <v>0</v>
      </c>
      <c r="AF427" s="61">
        <v>0</v>
      </c>
      <c r="AG427" s="61">
        <v>0</v>
      </c>
      <c r="AH427" s="61">
        <v>0</v>
      </c>
      <c r="AI427" s="61">
        <v>0</v>
      </c>
      <c r="AJ427" s="61">
        <v>0</v>
      </c>
      <c r="AK427" s="61">
        <v>0</v>
      </c>
      <c r="AL427" s="61">
        <v>0</v>
      </c>
      <c r="AM427" s="61">
        <v>0</v>
      </c>
      <c r="AN427" s="61">
        <v>0</v>
      </c>
      <c r="AO427" s="61">
        <v>0</v>
      </c>
      <c r="AP427" s="61">
        <v>0</v>
      </c>
      <c r="AQ427" s="61">
        <f t="shared" si="6"/>
        <v>0</v>
      </c>
      <c r="AT427" s="33"/>
    </row>
    <row r="428" spans="1:46" ht="33" customHeight="1">
      <c r="A428" s="32">
        <v>1506</v>
      </c>
      <c r="B428" s="343" t="s">
        <v>399</v>
      </c>
      <c r="C428" s="344" t="s">
        <v>651</v>
      </c>
      <c r="D428" s="61">
        <v>0</v>
      </c>
      <c r="E428" s="61">
        <v>0</v>
      </c>
      <c r="F428" s="61">
        <v>0</v>
      </c>
      <c r="G428" s="61">
        <v>0</v>
      </c>
      <c r="H428" s="61">
        <v>0</v>
      </c>
      <c r="I428" s="61">
        <v>0</v>
      </c>
      <c r="J428" s="61">
        <v>0</v>
      </c>
      <c r="K428" s="61">
        <v>0</v>
      </c>
      <c r="L428" s="61">
        <v>0</v>
      </c>
      <c r="M428" s="61">
        <v>0</v>
      </c>
      <c r="N428" s="61">
        <v>0</v>
      </c>
      <c r="O428" s="61">
        <v>0</v>
      </c>
      <c r="P428" s="61">
        <v>0</v>
      </c>
      <c r="Q428" s="61">
        <v>0</v>
      </c>
      <c r="R428" s="61">
        <v>0</v>
      </c>
      <c r="S428" s="61">
        <v>0</v>
      </c>
      <c r="T428" s="61">
        <v>0</v>
      </c>
      <c r="U428" s="61">
        <v>0</v>
      </c>
      <c r="V428" s="61">
        <v>0</v>
      </c>
      <c r="W428" s="61">
        <v>0</v>
      </c>
      <c r="X428" s="61">
        <v>0</v>
      </c>
      <c r="Y428" s="61">
        <v>0</v>
      </c>
      <c r="Z428" s="61">
        <v>0</v>
      </c>
      <c r="AA428" s="61">
        <v>0</v>
      </c>
      <c r="AB428" s="61">
        <v>0</v>
      </c>
      <c r="AC428" s="61">
        <v>0</v>
      </c>
      <c r="AD428" s="61">
        <v>0</v>
      </c>
      <c r="AE428" s="61">
        <v>0</v>
      </c>
      <c r="AF428" s="61">
        <v>0</v>
      </c>
      <c r="AG428" s="61">
        <v>0</v>
      </c>
      <c r="AH428" s="61">
        <v>0</v>
      </c>
      <c r="AI428" s="61">
        <v>0</v>
      </c>
      <c r="AJ428" s="61">
        <v>0</v>
      </c>
      <c r="AK428" s="61">
        <v>0</v>
      </c>
      <c r="AL428" s="61">
        <v>0</v>
      </c>
      <c r="AM428" s="61">
        <v>0</v>
      </c>
      <c r="AN428" s="61">
        <v>0</v>
      </c>
      <c r="AO428" s="61">
        <v>0</v>
      </c>
      <c r="AP428" s="61">
        <v>0</v>
      </c>
      <c r="AQ428" s="61">
        <f t="shared" si="6"/>
        <v>0</v>
      </c>
      <c r="AT428" s="33"/>
    </row>
    <row r="429" spans="1:46" ht="33" customHeight="1">
      <c r="A429" s="32">
        <v>1507</v>
      </c>
      <c r="B429" s="343" t="s">
        <v>400</v>
      </c>
      <c r="C429" s="344" t="s">
        <v>651</v>
      </c>
      <c r="D429" s="61">
        <v>0</v>
      </c>
      <c r="E429" s="61">
        <v>0</v>
      </c>
      <c r="F429" s="61">
        <v>0</v>
      </c>
      <c r="G429" s="61">
        <v>0</v>
      </c>
      <c r="H429" s="61">
        <v>0</v>
      </c>
      <c r="I429" s="61">
        <v>0</v>
      </c>
      <c r="J429" s="61">
        <v>0</v>
      </c>
      <c r="K429" s="61">
        <v>0</v>
      </c>
      <c r="L429" s="61">
        <v>0</v>
      </c>
      <c r="M429" s="61">
        <v>0</v>
      </c>
      <c r="N429" s="61">
        <v>0</v>
      </c>
      <c r="O429" s="61">
        <v>0</v>
      </c>
      <c r="P429" s="61">
        <v>0</v>
      </c>
      <c r="Q429" s="61">
        <v>0</v>
      </c>
      <c r="R429" s="61">
        <v>0</v>
      </c>
      <c r="S429" s="61">
        <v>0</v>
      </c>
      <c r="T429" s="61">
        <v>0</v>
      </c>
      <c r="U429" s="61">
        <v>0</v>
      </c>
      <c r="V429" s="61">
        <v>0</v>
      </c>
      <c r="W429" s="61">
        <v>0</v>
      </c>
      <c r="X429" s="61">
        <v>0</v>
      </c>
      <c r="Y429" s="61">
        <v>0</v>
      </c>
      <c r="Z429" s="61">
        <v>0</v>
      </c>
      <c r="AA429" s="61">
        <v>0</v>
      </c>
      <c r="AB429" s="61">
        <v>0</v>
      </c>
      <c r="AC429" s="61">
        <v>0</v>
      </c>
      <c r="AD429" s="61">
        <v>0</v>
      </c>
      <c r="AE429" s="61">
        <v>0</v>
      </c>
      <c r="AF429" s="61">
        <v>0</v>
      </c>
      <c r="AG429" s="61">
        <v>0</v>
      </c>
      <c r="AH429" s="61">
        <v>0</v>
      </c>
      <c r="AI429" s="61">
        <v>0</v>
      </c>
      <c r="AJ429" s="61">
        <v>0</v>
      </c>
      <c r="AK429" s="61">
        <v>0</v>
      </c>
      <c r="AL429" s="61">
        <v>0</v>
      </c>
      <c r="AM429" s="61">
        <v>0</v>
      </c>
      <c r="AN429" s="61">
        <v>0</v>
      </c>
      <c r="AO429" s="61">
        <v>0</v>
      </c>
      <c r="AP429" s="61">
        <v>0</v>
      </c>
      <c r="AQ429" s="61">
        <f t="shared" si="6"/>
        <v>0</v>
      </c>
      <c r="AT429" s="33"/>
    </row>
    <row r="430" spans="1:46" ht="33" customHeight="1">
      <c r="A430" s="32">
        <v>1508</v>
      </c>
      <c r="B430" s="343" t="s">
        <v>401</v>
      </c>
      <c r="C430" s="344" t="s">
        <v>651</v>
      </c>
      <c r="D430" s="61">
        <v>0</v>
      </c>
      <c r="E430" s="61">
        <v>0</v>
      </c>
      <c r="F430" s="61">
        <v>0</v>
      </c>
      <c r="G430" s="61">
        <v>0</v>
      </c>
      <c r="H430" s="61">
        <v>0</v>
      </c>
      <c r="I430" s="61">
        <v>0</v>
      </c>
      <c r="J430" s="61">
        <v>0</v>
      </c>
      <c r="K430" s="61">
        <v>0</v>
      </c>
      <c r="L430" s="61">
        <v>0</v>
      </c>
      <c r="M430" s="61">
        <v>0</v>
      </c>
      <c r="N430" s="61">
        <v>0</v>
      </c>
      <c r="O430" s="61">
        <v>0</v>
      </c>
      <c r="P430" s="61">
        <v>0</v>
      </c>
      <c r="Q430" s="61">
        <v>0</v>
      </c>
      <c r="R430" s="61">
        <v>0</v>
      </c>
      <c r="S430" s="61">
        <v>0</v>
      </c>
      <c r="T430" s="61">
        <v>0</v>
      </c>
      <c r="U430" s="61">
        <v>0</v>
      </c>
      <c r="V430" s="61">
        <v>0</v>
      </c>
      <c r="W430" s="61">
        <v>0</v>
      </c>
      <c r="X430" s="61">
        <v>0</v>
      </c>
      <c r="Y430" s="61">
        <v>0</v>
      </c>
      <c r="Z430" s="61">
        <v>0</v>
      </c>
      <c r="AA430" s="61">
        <v>0</v>
      </c>
      <c r="AB430" s="61">
        <v>0</v>
      </c>
      <c r="AC430" s="61">
        <v>0</v>
      </c>
      <c r="AD430" s="61">
        <v>0</v>
      </c>
      <c r="AE430" s="61">
        <v>0</v>
      </c>
      <c r="AF430" s="61">
        <v>0</v>
      </c>
      <c r="AG430" s="61">
        <v>0</v>
      </c>
      <c r="AH430" s="61">
        <v>0</v>
      </c>
      <c r="AI430" s="61">
        <v>0</v>
      </c>
      <c r="AJ430" s="61">
        <v>0</v>
      </c>
      <c r="AK430" s="61">
        <v>0</v>
      </c>
      <c r="AL430" s="61">
        <v>0</v>
      </c>
      <c r="AM430" s="61">
        <v>0</v>
      </c>
      <c r="AN430" s="61">
        <v>0</v>
      </c>
      <c r="AO430" s="61">
        <v>0</v>
      </c>
      <c r="AP430" s="61">
        <v>0</v>
      </c>
      <c r="AQ430" s="61">
        <f t="shared" si="6"/>
        <v>0</v>
      </c>
      <c r="AT430" s="33"/>
    </row>
    <row r="431" spans="1:46" ht="33" customHeight="1">
      <c r="A431" s="32">
        <v>1509</v>
      </c>
      <c r="B431" s="343" t="s">
        <v>402</v>
      </c>
      <c r="C431" s="344" t="s">
        <v>651</v>
      </c>
      <c r="D431" s="61">
        <v>0</v>
      </c>
      <c r="E431" s="61">
        <v>0</v>
      </c>
      <c r="F431" s="61">
        <v>0</v>
      </c>
      <c r="G431" s="61">
        <v>0</v>
      </c>
      <c r="H431" s="61">
        <v>0</v>
      </c>
      <c r="I431" s="61">
        <v>0</v>
      </c>
      <c r="J431" s="61">
        <v>0</v>
      </c>
      <c r="K431" s="61">
        <v>0</v>
      </c>
      <c r="L431" s="61">
        <v>0</v>
      </c>
      <c r="M431" s="61">
        <v>0</v>
      </c>
      <c r="N431" s="61">
        <v>0</v>
      </c>
      <c r="O431" s="61">
        <v>0</v>
      </c>
      <c r="P431" s="61">
        <v>0</v>
      </c>
      <c r="Q431" s="61">
        <v>0</v>
      </c>
      <c r="R431" s="61">
        <v>0</v>
      </c>
      <c r="S431" s="61">
        <v>0</v>
      </c>
      <c r="T431" s="61">
        <v>0</v>
      </c>
      <c r="U431" s="61">
        <v>0</v>
      </c>
      <c r="V431" s="61">
        <v>0</v>
      </c>
      <c r="W431" s="61">
        <v>0</v>
      </c>
      <c r="X431" s="61">
        <v>0</v>
      </c>
      <c r="Y431" s="61">
        <v>0</v>
      </c>
      <c r="Z431" s="61">
        <v>0</v>
      </c>
      <c r="AA431" s="61">
        <v>0</v>
      </c>
      <c r="AB431" s="61">
        <v>0</v>
      </c>
      <c r="AC431" s="61">
        <v>0</v>
      </c>
      <c r="AD431" s="61">
        <v>0</v>
      </c>
      <c r="AE431" s="61">
        <v>0</v>
      </c>
      <c r="AF431" s="61">
        <v>0</v>
      </c>
      <c r="AG431" s="61">
        <v>0</v>
      </c>
      <c r="AH431" s="61">
        <v>0</v>
      </c>
      <c r="AI431" s="61">
        <v>0</v>
      </c>
      <c r="AJ431" s="61">
        <v>0</v>
      </c>
      <c r="AK431" s="61">
        <v>0</v>
      </c>
      <c r="AL431" s="61">
        <v>0</v>
      </c>
      <c r="AM431" s="61">
        <v>0</v>
      </c>
      <c r="AN431" s="61">
        <v>0</v>
      </c>
      <c r="AO431" s="61">
        <v>0</v>
      </c>
      <c r="AP431" s="61">
        <v>0</v>
      </c>
      <c r="AQ431" s="61">
        <f t="shared" si="6"/>
        <v>0</v>
      </c>
      <c r="AT431" s="33"/>
    </row>
    <row r="432" spans="1:46" ht="33" customHeight="1">
      <c r="A432" s="32">
        <v>1510</v>
      </c>
      <c r="B432" s="343" t="s">
        <v>403</v>
      </c>
      <c r="C432" s="344" t="s">
        <v>651</v>
      </c>
      <c r="D432" s="61">
        <v>0</v>
      </c>
      <c r="E432" s="61">
        <v>0</v>
      </c>
      <c r="F432" s="61">
        <v>0</v>
      </c>
      <c r="G432" s="61">
        <v>0</v>
      </c>
      <c r="H432" s="61">
        <v>0</v>
      </c>
      <c r="I432" s="61">
        <v>0</v>
      </c>
      <c r="J432" s="61">
        <v>0</v>
      </c>
      <c r="K432" s="61">
        <v>0</v>
      </c>
      <c r="L432" s="61">
        <v>0</v>
      </c>
      <c r="M432" s="61">
        <v>0</v>
      </c>
      <c r="N432" s="61">
        <v>0</v>
      </c>
      <c r="O432" s="61">
        <v>0</v>
      </c>
      <c r="P432" s="61">
        <v>0</v>
      </c>
      <c r="Q432" s="61">
        <v>0</v>
      </c>
      <c r="R432" s="61">
        <v>0</v>
      </c>
      <c r="S432" s="61">
        <v>0</v>
      </c>
      <c r="T432" s="61">
        <v>0</v>
      </c>
      <c r="U432" s="61">
        <v>0</v>
      </c>
      <c r="V432" s="61">
        <v>0</v>
      </c>
      <c r="W432" s="61">
        <v>0</v>
      </c>
      <c r="X432" s="61">
        <v>0</v>
      </c>
      <c r="Y432" s="61">
        <v>0</v>
      </c>
      <c r="Z432" s="61">
        <v>0</v>
      </c>
      <c r="AA432" s="61">
        <v>0</v>
      </c>
      <c r="AB432" s="61">
        <v>0</v>
      </c>
      <c r="AC432" s="61">
        <v>0</v>
      </c>
      <c r="AD432" s="61">
        <v>0</v>
      </c>
      <c r="AE432" s="61">
        <v>0</v>
      </c>
      <c r="AF432" s="61">
        <v>0</v>
      </c>
      <c r="AG432" s="61">
        <v>0</v>
      </c>
      <c r="AH432" s="61">
        <v>0</v>
      </c>
      <c r="AI432" s="61">
        <v>0</v>
      </c>
      <c r="AJ432" s="61">
        <v>0</v>
      </c>
      <c r="AK432" s="61">
        <v>0</v>
      </c>
      <c r="AL432" s="61">
        <v>0</v>
      </c>
      <c r="AM432" s="61">
        <v>0</v>
      </c>
      <c r="AN432" s="61">
        <v>0</v>
      </c>
      <c r="AO432" s="61">
        <v>0</v>
      </c>
      <c r="AP432" s="61">
        <v>0</v>
      </c>
      <c r="AQ432" s="61">
        <f t="shared" si="6"/>
        <v>0</v>
      </c>
      <c r="AT432" s="33"/>
    </row>
    <row r="433" spans="1:46" ht="33" customHeight="1">
      <c r="A433" s="32">
        <v>1511</v>
      </c>
      <c r="B433" s="343" t="s">
        <v>404</v>
      </c>
      <c r="C433" s="344" t="s">
        <v>651</v>
      </c>
      <c r="D433" s="61">
        <v>0</v>
      </c>
      <c r="E433" s="61">
        <v>0</v>
      </c>
      <c r="F433" s="61">
        <v>0</v>
      </c>
      <c r="G433" s="61">
        <v>0</v>
      </c>
      <c r="H433" s="61">
        <v>0</v>
      </c>
      <c r="I433" s="61">
        <v>0</v>
      </c>
      <c r="J433" s="61">
        <v>0</v>
      </c>
      <c r="K433" s="61">
        <v>0</v>
      </c>
      <c r="L433" s="61">
        <v>0</v>
      </c>
      <c r="M433" s="61">
        <v>0</v>
      </c>
      <c r="N433" s="61">
        <v>0</v>
      </c>
      <c r="O433" s="61">
        <v>0</v>
      </c>
      <c r="P433" s="61">
        <v>0</v>
      </c>
      <c r="Q433" s="61">
        <v>0</v>
      </c>
      <c r="R433" s="61">
        <v>0</v>
      </c>
      <c r="S433" s="61">
        <v>0</v>
      </c>
      <c r="T433" s="61">
        <v>0</v>
      </c>
      <c r="U433" s="61">
        <v>0</v>
      </c>
      <c r="V433" s="61">
        <v>0</v>
      </c>
      <c r="W433" s="61">
        <v>0</v>
      </c>
      <c r="X433" s="61">
        <v>0</v>
      </c>
      <c r="Y433" s="61">
        <v>0</v>
      </c>
      <c r="Z433" s="61">
        <v>0</v>
      </c>
      <c r="AA433" s="61">
        <v>0</v>
      </c>
      <c r="AB433" s="61">
        <v>0</v>
      </c>
      <c r="AC433" s="61">
        <v>0</v>
      </c>
      <c r="AD433" s="61">
        <v>0</v>
      </c>
      <c r="AE433" s="61">
        <v>0</v>
      </c>
      <c r="AF433" s="61">
        <v>0</v>
      </c>
      <c r="AG433" s="61">
        <v>0</v>
      </c>
      <c r="AH433" s="61">
        <v>0</v>
      </c>
      <c r="AI433" s="61">
        <v>0</v>
      </c>
      <c r="AJ433" s="61">
        <v>0</v>
      </c>
      <c r="AK433" s="61">
        <v>0</v>
      </c>
      <c r="AL433" s="61">
        <v>0</v>
      </c>
      <c r="AM433" s="61">
        <v>0</v>
      </c>
      <c r="AN433" s="61">
        <v>0</v>
      </c>
      <c r="AO433" s="61">
        <v>0</v>
      </c>
      <c r="AP433" s="61">
        <v>0</v>
      </c>
      <c r="AQ433" s="61">
        <f t="shared" si="6"/>
        <v>0</v>
      </c>
      <c r="AT433" s="33"/>
    </row>
    <row r="434" spans="1:46" ht="33" customHeight="1">
      <c r="A434" s="32">
        <v>1512</v>
      </c>
      <c r="B434" s="343" t="s">
        <v>405</v>
      </c>
      <c r="C434" s="344" t="s">
        <v>651</v>
      </c>
      <c r="D434" s="61">
        <v>0</v>
      </c>
      <c r="E434" s="61">
        <v>0</v>
      </c>
      <c r="F434" s="61">
        <v>0</v>
      </c>
      <c r="G434" s="61">
        <v>0</v>
      </c>
      <c r="H434" s="61">
        <v>0</v>
      </c>
      <c r="I434" s="61">
        <v>0</v>
      </c>
      <c r="J434" s="61">
        <v>0</v>
      </c>
      <c r="K434" s="61">
        <v>0</v>
      </c>
      <c r="L434" s="61">
        <v>0</v>
      </c>
      <c r="M434" s="61">
        <v>0</v>
      </c>
      <c r="N434" s="61">
        <v>0</v>
      </c>
      <c r="O434" s="61">
        <v>0</v>
      </c>
      <c r="P434" s="61">
        <v>0</v>
      </c>
      <c r="Q434" s="61">
        <v>0</v>
      </c>
      <c r="R434" s="61">
        <v>0</v>
      </c>
      <c r="S434" s="61">
        <v>0</v>
      </c>
      <c r="T434" s="61">
        <v>0</v>
      </c>
      <c r="U434" s="61">
        <v>0</v>
      </c>
      <c r="V434" s="61">
        <v>0</v>
      </c>
      <c r="W434" s="61">
        <v>0</v>
      </c>
      <c r="X434" s="61">
        <v>0</v>
      </c>
      <c r="Y434" s="61">
        <v>0</v>
      </c>
      <c r="Z434" s="61">
        <v>0</v>
      </c>
      <c r="AA434" s="61">
        <v>0</v>
      </c>
      <c r="AB434" s="61">
        <v>0</v>
      </c>
      <c r="AC434" s="61">
        <v>0</v>
      </c>
      <c r="AD434" s="61">
        <v>0</v>
      </c>
      <c r="AE434" s="61">
        <v>0</v>
      </c>
      <c r="AF434" s="61">
        <v>0</v>
      </c>
      <c r="AG434" s="61">
        <v>0</v>
      </c>
      <c r="AH434" s="61">
        <v>0</v>
      </c>
      <c r="AI434" s="61">
        <v>0</v>
      </c>
      <c r="AJ434" s="61">
        <v>0</v>
      </c>
      <c r="AK434" s="61">
        <v>0</v>
      </c>
      <c r="AL434" s="61">
        <v>0</v>
      </c>
      <c r="AM434" s="61">
        <v>0</v>
      </c>
      <c r="AN434" s="61">
        <v>0</v>
      </c>
      <c r="AO434" s="61">
        <v>0</v>
      </c>
      <c r="AP434" s="61">
        <v>0</v>
      </c>
      <c r="AQ434" s="61">
        <f t="shared" si="6"/>
        <v>0</v>
      </c>
      <c r="AT434" s="33"/>
    </row>
    <row r="435" spans="1:46" ht="33" customHeight="1">
      <c r="A435" s="32">
        <v>1513</v>
      </c>
      <c r="B435" s="343" t="s">
        <v>406</v>
      </c>
      <c r="C435" s="344" t="s">
        <v>651</v>
      </c>
      <c r="D435" s="61">
        <v>0</v>
      </c>
      <c r="E435" s="61">
        <v>0</v>
      </c>
      <c r="F435" s="61">
        <v>0</v>
      </c>
      <c r="G435" s="61">
        <v>0</v>
      </c>
      <c r="H435" s="61">
        <v>0</v>
      </c>
      <c r="I435" s="61">
        <v>0</v>
      </c>
      <c r="J435" s="61">
        <v>0</v>
      </c>
      <c r="K435" s="61">
        <v>0</v>
      </c>
      <c r="L435" s="61">
        <v>0</v>
      </c>
      <c r="M435" s="61">
        <v>0</v>
      </c>
      <c r="N435" s="61">
        <v>0</v>
      </c>
      <c r="O435" s="61">
        <v>0</v>
      </c>
      <c r="P435" s="61">
        <v>0</v>
      </c>
      <c r="Q435" s="61">
        <v>0</v>
      </c>
      <c r="R435" s="61">
        <v>0</v>
      </c>
      <c r="S435" s="61">
        <v>0</v>
      </c>
      <c r="T435" s="61">
        <v>0</v>
      </c>
      <c r="U435" s="61">
        <v>0</v>
      </c>
      <c r="V435" s="61">
        <v>0</v>
      </c>
      <c r="W435" s="61">
        <v>0</v>
      </c>
      <c r="X435" s="61">
        <v>0</v>
      </c>
      <c r="Y435" s="61">
        <v>0</v>
      </c>
      <c r="Z435" s="61">
        <v>0</v>
      </c>
      <c r="AA435" s="61">
        <v>0</v>
      </c>
      <c r="AB435" s="61">
        <v>0</v>
      </c>
      <c r="AC435" s="61">
        <v>0</v>
      </c>
      <c r="AD435" s="61">
        <v>0</v>
      </c>
      <c r="AE435" s="61">
        <v>0</v>
      </c>
      <c r="AF435" s="61">
        <v>0</v>
      </c>
      <c r="AG435" s="61">
        <v>0</v>
      </c>
      <c r="AH435" s="61">
        <v>0</v>
      </c>
      <c r="AI435" s="61">
        <v>0</v>
      </c>
      <c r="AJ435" s="61">
        <v>0</v>
      </c>
      <c r="AK435" s="61">
        <v>0</v>
      </c>
      <c r="AL435" s="61">
        <v>0</v>
      </c>
      <c r="AM435" s="61">
        <v>0</v>
      </c>
      <c r="AN435" s="61">
        <v>0</v>
      </c>
      <c r="AO435" s="61">
        <v>0</v>
      </c>
      <c r="AP435" s="61">
        <v>0</v>
      </c>
      <c r="AQ435" s="61">
        <f t="shared" si="6"/>
        <v>0</v>
      </c>
      <c r="AT435" s="33"/>
    </row>
    <row r="436" spans="1:46" ht="33" customHeight="1">
      <c r="A436" s="32">
        <v>1514</v>
      </c>
      <c r="B436" s="343" t="s">
        <v>407</v>
      </c>
      <c r="C436" s="344" t="s">
        <v>651</v>
      </c>
      <c r="D436" s="61">
        <v>0</v>
      </c>
      <c r="E436" s="61">
        <v>0</v>
      </c>
      <c r="F436" s="61">
        <v>0</v>
      </c>
      <c r="G436" s="61">
        <v>0</v>
      </c>
      <c r="H436" s="61">
        <v>0</v>
      </c>
      <c r="I436" s="61">
        <v>0</v>
      </c>
      <c r="J436" s="61">
        <v>0</v>
      </c>
      <c r="K436" s="61">
        <v>0</v>
      </c>
      <c r="L436" s="61">
        <v>0</v>
      </c>
      <c r="M436" s="61">
        <v>0</v>
      </c>
      <c r="N436" s="61">
        <v>0</v>
      </c>
      <c r="O436" s="61">
        <v>0</v>
      </c>
      <c r="P436" s="61">
        <v>0</v>
      </c>
      <c r="Q436" s="61">
        <v>0</v>
      </c>
      <c r="R436" s="61">
        <v>0</v>
      </c>
      <c r="S436" s="61">
        <v>0</v>
      </c>
      <c r="T436" s="61">
        <v>0</v>
      </c>
      <c r="U436" s="61">
        <v>0</v>
      </c>
      <c r="V436" s="61">
        <v>0</v>
      </c>
      <c r="W436" s="61">
        <v>0</v>
      </c>
      <c r="X436" s="61">
        <v>0</v>
      </c>
      <c r="Y436" s="61">
        <v>0</v>
      </c>
      <c r="Z436" s="61">
        <v>0</v>
      </c>
      <c r="AA436" s="61">
        <v>0</v>
      </c>
      <c r="AB436" s="61">
        <v>0</v>
      </c>
      <c r="AC436" s="61">
        <v>0</v>
      </c>
      <c r="AD436" s="61">
        <v>0</v>
      </c>
      <c r="AE436" s="61">
        <v>0</v>
      </c>
      <c r="AF436" s="61">
        <v>0</v>
      </c>
      <c r="AG436" s="61">
        <v>0</v>
      </c>
      <c r="AH436" s="61">
        <v>0</v>
      </c>
      <c r="AI436" s="61">
        <v>0</v>
      </c>
      <c r="AJ436" s="61">
        <v>0</v>
      </c>
      <c r="AK436" s="61">
        <v>0</v>
      </c>
      <c r="AL436" s="61">
        <v>0</v>
      </c>
      <c r="AM436" s="61">
        <v>0</v>
      </c>
      <c r="AN436" s="61">
        <v>0</v>
      </c>
      <c r="AO436" s="61">
        <v>0</v>
      </c>
      <c r="AP436" s="61">
        <v>0</v>
      </c>
      <c r="AQ436" s="61">
        <f t="shared" si="6"/>
        <v>0</v>
      </c>
      <c r="AT436" s="33"/>
    </row>
    <row r="437" spans="1:46" ht="33" customHeight="1">
      <c r="A437" s="32">
        <v>1515</v>
      </c>
      <c r="B437" s="343" t="s">
        <v>408</v>
      </c>
      <c r="C437" s="344" t="s">
        <v>651</v>
      </c>
      <c r="D437" s="61">
        <v>0</v>
      </c>
      <c r="E437" s="61">
        <v>0</v>
      </c>
      <c r="F437" s="61">
        <v>0</v>
      </c>
      <c r="G437" s="61">
        <v>0</v>
      </c>
      <c r="H437" s="61">
        <v>0</v>
      </c>
      <c r="I437" s="61">
        <v>0</v>
      </c>
      <c r="J437" s="61">
        <v>0</v>
      </c>
      <c r="K437" s="61">
        <v>0</v>
      </c>
      <c r="L437" s="61">
        <v>0</v>
      </c>
      <c r="M437" s="61">
        <v>0</v>
      </c>
      <c r="N437" s="61">
        <v>0</v>
      </c>
      <c r="O437" s="61">
        <v>0</v>
      </c>
      <c r="P437" s="61">
        <v>0</v>
      </c>
      <c r="Q437" s="61">
        <v>0</v>
      </c>
      <c r="R437" s="61">
        <v>0</v>
      </c>
      <c r="S437" s="61">
        <v>0</v>
      </c>
      <c r="T437" s="61">
        <v>0</v>
      </c>
      <c r="U437" s="61">
        <v>0</v>
      </c>
      <c r="V437" s="61">
        <v>0</v>
      </c>
      <c r="W437" s="61">
        <v>0</v>
      </c>
      <c r="X437" s="61">
        <v>0</v>
      </c>
      <c r="Y437" s="61">
        <v>0</v>
      </c>
      <c r="Z437" s="61">
        <v>0</v>
      </c>
      <c r="AA437" s="61">
        <v>0</v>
      </c>
      <c r="AB437" s="61">
        <v>0</v>
      </c>
      <c r="AC437" s="61">
        <v>0</v>
      </c>
      <c r="AD437" s="61">
        <v>0</v>
      </c>
      <c r="AE437" s="61">
        <v>0</v>
      </c>
      <c r="AF437" s="61">
        <v>0</v>
      </c>
      <c r="AG437" s="61">
        <v>0</v>
      </c>
      <c r="AH437" s="61">
        <v>0</v>
      </c>
      <c r="AI437" s="61">
        <v>0</v>
      </c>
      <c r="AJ437" s="61">
        <v>0</v>
      </c>
      <c r="AK437" s="61">
        <v>0</v>
      </c>
      <c r="AL437" s="61">
        <v>0</v>
      </c>
      <c r="AM437" s="61">
        <v>0</v>
      </c>
      <c r="AN437" s="61">
        <v>0</v>
      </c>
      <c r="AO437" s="61">
        <v>0</v>
      </c>
      <c r="AP437" s="61">
        <v>0</v>
      </c>
      <c r="AQ437" s="61">
        <f t="shared" si="6"/>
        <v>0</v>
      </c>
      <c r="AT437" s="33"/>
    </row>
    <row r="438" spans="1:46" ht="33" customHeight="1">
      <c r="A438" s="32">
        <v>1516</v>
      </c>
      <c r="B438" s="343" t="s">
        <v>409</v>
      </c>
      <c r="C438" s="344" t="s">
        <v>651</v>
      </c>
      <c r="D438" s="61">
        <v>0</v>
      </c>
      <c r="E438" s="61">
        <v>0</v>
      </c>
      <c r="F438" s="61">
        <v>0</v>
      </c>
      <c r="G438" s="61">
        <v>0</v>
      </c>
      <c r="H438" s="61">
        <v>0</v>
      </c>
      <c r="I438" s="61">
        <v>0</v>
      </c>
      <c r="J438" s="61">
        <v>0</v>
      </c>
      <c r="K438" s="61">
        <v>0</v>
      </c>
      <c r="L438" s="61">
        <v>0</v>
      </c>
      <c r="M438" s="61">
        <v>0</v>
      </c>
      <c r="N438" s="61">
        <v>0</v>
      </c>
      <c r="O438" s="61">
        <v>0</v>
      </c>
      <c r="P438" s="61">
        <v>0</v>
      </c>
      <c r="Q438" s="61">
        <v>0</v>
      </c>
      <c r="R438" s="61">
        <v>0</v>
      </c>
      <c r="S438" s="61">
        <v>0</v>
      </c>
      <c r="T438" s="61">
        <v>0</v>
      </c>
      <c r="U438" s="61">
        <v>0</v>
      </c>
      <c r="V438" s="61">
        <v>0</v>
      </c>
      <c r="W438" s="61">
        <v>0</v>
      </c>
      <c r="X438" s="61">
        <v>0</v>
      </c>
      <c r="Y438" s="61">
        <v>0</v>
      </c>
      <c r="Z438" s="61">
        <v>0</v>
      </c>
      <c r="AA438" s="61">
        <v>0</v>
      </c>
      <c r="AB438" s="61">
        <v>0</v>
      </c>
      <c r="AC438" s="61">
        <v>0</v>
      </c>
      <c r="AD438" s="61">
        <v>0</v>
      </c>
      <c r="AE438" s="61">
        <v>0</v>
      </c>
      <c r="AF438" s="61">
        <v>0</v>
      </c>
      <c r="AG438" s="61">
        <v>0</v>
      </c>
      <c r="AH438" s="61">
        <v>0</v>
      </c>
      <c r="AI438" s="61">
        <v>0</v>
      </c>
      <c r="AJ438" s="61">
        <v>0</v>
      </c>
      <c r="AK438" s="61">
        <v>0</v>
      </c>
      <c r="AL438" s="61">
        <v>0</v>
      </c>
      <c r="AM438" s="61">
        <v>0</v>
      </c>
      <c r="AN438" s="61">
        <v>0</v>
      </c>
      <c r="AO438" s="61">
        <v>0</v>
      </c>
      <c r="AP438" s="61">
        <v>0</v>
      </c>
      <c r="AQ438" s="61">
        <f t="shared" si="6"/>
        <v>0</v>
      </c>
      <c r="AT438" s="33"/>
    </row>
    <row r="439" spans="1:46" ht="33" customHeight="1">
      <c r="A439" s="32">
        <v>1517</v>
      </c>
      <c r="B439" s="343" t="s">
        <v>410</v>
      </c>
      <c r="C439" s="344" t="s">
        <v>651</v>
      </c>
      <c r="D439" s="61">
        <v>0</v>
      </c>
      <c r="E439" s="61">
        <v>0</v>
      </c>
      <c r="F439" s="61">
        <v>0</v>
      </c>
      <c r="G439" s="61">
        <v>0</v>
      </c>
      <c r="H439" s="61">
        <v>0</v>
      </c>
      <c r="I439" s="61">
        <v>0</v>
      </c>
      <c r="J439" s="61">
        <v>0</v>
      </c>
      <c r="K439" s="61">
        <v>0</v>
      </c>
      <c r="L439" s="61">
        <v>0</v>
      </c>
      <c r="M439" s="61">
        <v>0</v>
      </c>
      <c r="N439" s="61">
        <v>0</v>
      </c>
      <c r="O439" s="61">
        <v>0</v>
      </c>
      <c r="P439" s="61">
        <v>0</v>
      </c>
      <c r="Q439" s="61">
        <v>0</v>
      </c>
      <c r="R439" s="61">
        <v>0</v>
      </c>
      <c r="S439" s="61">
        <v>0</v>
      </c>
      <c r="T439" s="61">
        <v>0</v>
      </c>
      <c r="U439" s="61">
        <v>0</v>
      </c>
      <c r="V439" s="61">
        <v>0</v>
      </c>
      <c r="W439" s="61">
        <v>0</v>
      </c>
      <c r="X439" s="61">
        <v>0</v>
      </c>
      <c r="Y439" s="61">
        <v>0</v>
      </c>
      <c r="Z439" s="61">
        <v>0</v>
      </c>
      <c r="AA439" s="61">
        <v>0</v>
      </c>
      <c r="AB439" s="61">
        <v>0</v>
      </c>
      <c r="AC439" s="61">
        <v>0</v>
      </c>
      <c r="AD439" s="61">
        <v>0</v>
      </c>
      <c r="AE439" s="61">
        <v>0</v>
      </c>
      <c r="AF439" s="61">
        <v>0</v>
      </c>
      <c r="AG439" s="61">
        <v>0</v>
      </c>
      <c r="AH439" s="61">
        <v>0</v>
      </c>
      <c r="AI439" s="61">
        <v>0</v>
      </c>
      <c r="AJ439" s="61">
        <v>0</v>
      </c>
      <c r="AK439" s="61">
        <v>0</v>
      </c>
      <c r="AL439" s="61">
        <v>0</v>
      </c>
      <c r="AM439" s="61">
        <v>0</v>
      </c>
      <c r="AN439" s="61">
        <v>0</v>
      </c>
      <c r="AO439" s="61">
        <v>0</v>
      </c>
      <c r="AP439" s="61">
        <v>0</v>
      </c>
      <c r="AQ439" s="61">
        <f t="shared" si="6"/>
        <v>0</v>
      </c>
      <c r="AT439" s="33"/>
    </row>
    <row r="440" spans="1:46" ht="33" customHeight="1">
      <c r="A440" s="32">
        <v>1518</v>
      </c>
      <c r="B440" s="343" t="s">
        <v>411</v>
      </c>
      <c r="C440" s="344" t="s">
        <v>651</v>
      </c>
      <c r="D440" s="61">
        <v>0</v>
      </c>
      <c r="E440" s="61">
        <v>0</v>
      </c>
      <c r="F440" s="61">
        <v>0</v>
      </c>
      <c r="G440" s="61">
        <v>0</v>
      </c>
      <c r="H440" s="61">
        <v>0</v>
      </c>
      <c r="I440" s="61">
        <v>0</v>
      </c>
      <c r="J440" s="61">
        <v>0</v>
      </c>
      <c r="K440" s="61">
        <v>0</v>
      </c>
      <c r="L440" s="61">
        <v>0</v>
      </c>
      <c r="M440" s="61">
        <v>0</v>
      </c>
      <c r="N440" s="61">
        <v>0</v>
      </c>
      <c r="O440" s="61">
        <v>0</v>
      </c>
      <c r="P440" s="61">
        <v>0</v>
      </c>
      <c r="Q440" s="61">
        <v>0</v>
      </c>
      <c r="R440" s="61">
        <v>0</v>
      </c>
      <c r="S440" s="61">
        <v>0</v>
      </c>
      <c r="T440" s="61">
        <v>0</v>
      </c>
      <c r="U440" s="61">
        <v>0</v>
      </c>
      <c r="V440" s="61">
        <v>0</v>
      </c>
      <c r="W440" s="61">
        <v>0</v>
      </c>
      <c r="X440" s="61">
        <v>0</v>
      </c>
      <c r="Y440" s="61">
        <v>0</v>
      </c>
      <c r="Z440" s="61">
        <v>0</v>
      </c>
      <c r="AA440" s="61">
        <v>0</v>
      </c>
      <c r="AB440" s="61">
        <v>0</v>
      </c>
      <c r="AC440" s="61">
        <v>0</v>
      </c>
      <c r="AD440" s="61">
        <v>0</v>
      </c>
      <c r="AE440" s="61">
        <v>0</v>
      </c>
      <c r="AF440" s="61">
        <v>0</v>
      </c>
      <c r="AG440" s="61">
        <v>0</v>
      </c>
      <c r="AH440" s="61">
        <v>0</v>
      </c>
      <c r="AI440" s="61">
        <v>0</v>
      </c>
      <c r="AJ440" s="61">
        <v>0</v>
      </c>
      <c r="AK440" s="61">
        <v>0</v>
      </c>
      <c r="AL440" s="61">
        <v>0</v>
      </c>
      <c r="AM440" s="61">
        <v>0</v>
      </c>
      <c r="AN440" s="61">
        <v>0</v>
      </c>
      <c r="AO440" s="61">
        <v>0</v>
      </c>
      <c r="AP440" s="61">
        <v>0</v>
      </c>
      <c r="AQ440" s="61">
        <f t="shared" si="6"/>
        <v>0</v>
      </c>
      <c r="AT440" s="33"/>
    </row>
    <row r="441" spans="1:46" ht="33" customHeight="1">
      <c r="A441" s="32">
        <v>1519</v>
      </c>
      <c r="B441" s="343" t="s">
        <v>412</v>
      </c>
      <c r="C441" s="344" t="s">
        <v>651</v>
      </c>
      <c r="D441" s="61">
        <v>0</v>
      </c>
      <c r="E441" s="61">
        <v>0</v>
      </c>
      <c r="F441" s="61">
        <v>0</v>
      </c>
      <c r="G441" s="61">
        <v>0</v>
      </c>
      <c r="H441" s="61">
        <v>0</v>
      </c>
      <c r="I441" s="61">
        <v>0</v>
      </c>
      <c r="J441" s="61">
        <v>0</v>
      </c>
      <c r="K441" s="61">
        <v>0</v>
      </c>
      <c r="L441" s="61">
        <v>0</v>
      </c>
      <c r="M441" s="61">
        <v>0</v>
      </c>
      <c r="N441" s="61">
        <v>0</v>
      </c>
      <c r="O441" s="61">
        <v>0</v>
      </c>
      <c r="P441" s="61">
        <v>0</v>
      </c>
      <c r="Q441" s="61">
        <v>0</v>
      </c>
      <c r="R441" s="61">
        <v>0</v>
      </c>
      <c r="S441" s="61">
        <v>0</v>
      </c>
      <c r="T441" s="61">
        <v>0</v>
      </c>
      <c r="U441" s="61">
        <v>0</v>
      </c>
      <c r="V441" s="61">
        <v>0</v>
      </c>
      <c r="W441" s="61">
        <v>0</v>
      </c>
      <c r="X441" s="61">
        <v>0</v>
      </c>
      <c r="Y441" s="61">
        <v>0</v>
      </c>
      <c r="Z441" s="61">
        <v>0</v>
      </c>
      <c r="AA441" s="61">
        <v>0</v>
      </c>
      <c r="AB441" s="61">
        <v>0</v>
      </c>
      <c r="AC441" s="61">
        <v>0</v>
      </c>
      <c r="AD441" s="61">
        <v>0</v>
      </c>
      <c r="AE441" s="61">
        <v>0</v>
      </c>
      <c r="AF441" s="61">
        <v>0</v>
      </c>
      <c r="AG441" s="61">
        <v>0</v>
      </c>
      <c r="AH441" s="61">
        <v>0</v>
      </c>
      <c r="AI441" s="61">
        <v>0</v>
      </c>
      <c r="AJ441" s="61">
        <v>0</v>
      </c>
      <c r="AK441" s="61">
        <v>0</v>
      </c>
      <c r="AL441" s="61">
        <v>0</v>
      </c>
      <c r="AM441" s="61">
        <v>0</v>
      </c>
      <c r="AN441" s="61">
        <v>0</v>
      </c>
      <c r="AO441" s="61">
        <v>0</v>
      </c>
      <c r="AP441" s="61">
        <v>0</v>
      </c>
      <c r="AQ441" s="61">
        <f t="shared" si="6"/>
        <v>0</v>
      </c>
      <c r="AT441" s="33"/>
    </row>
    <row r="442" spans="1:46" ht="33" customHeight="1">
      <c r="A442" s="32">
        <v>1520</v>
      </c>
      <c r="B442" s="343" t="s">
        <v>413</v>
      </c>
      <c r="C442" s="344" t="s">
        <v>651</v>
      </c>
      <c r="D442" s="61">
        <v>0</v>
      </c>
      <c r="E442" s="61">
        <v>0</v>
      </c>
      <c r="F442" s="61">
        <v>0</v>
      </c>
      <c r="G442" s="61">
        <v>0</v>
      </c>
      <c r="H442" s="61">
        <v>0</v>
      </c>
      <c r="I442" s="61">
        <v>0</v>
      </c>
      <c r="J442" s="61">
        <v>0</v>
      </c>
      <c r="K442" s="61">
        <v>0</v>
      </c>
      <c r="L442" s="61">
        <v>0</v>
      </c>
      <c r="M442" s="61">
        <v>0</v>
      </c>
      <c r="N442" s="61">
        <v>0</v>
      </c>
      <c r="O442" s="61">
        <v>0</v>
      </c>
      <c r="P442" s="61">
        <v>0</v>
      </c>
      <c r="Q442" s="61">
        <v>0</v>
      </c>
      <c r="R442" s="61">
        <v>0</v>
      </c>
      <c r="S442" s="61">
        <v>0</v>
      </c>
      <c r="T442" s="61">
        <v>0</v>
      </c>
      <c r="U442" s="61">
        <v>0</v>
      </c>
      <c r="V442" s="61">
        <v>0</v>
      </c>
      <c r="W442" s="61">
        <v>0</v>
      </c>
      <c r="X442" s="61">
        <v>0</v>
      </c>
      <c r="Y442" s="61">
        <v>0</v>
      </c>
      <c r="Z442" s="61">
        <v>0</v>
      </c>
      <c r="AA442" s="61">
        <v>0</v>
      </c>
      <c r="AB442" s="61">
        <v>0</v>
      </c>
      <c r="AC442" s="61">
        <v>0</v>
      </c>
      <c r="AD442" s="61">
        <v>0</v>
      </c>
      <c r="AE442" s="61">
        <v>0</v>
      </c>
      <c r="AF442" s="61">
        <v>0</v>
      </c>
      <c r="AG442" s="61">
        <v>0</v>
      </c>
      <c r="AH442" s="61">
        <v>0</v>
      </c>
      <c r="AI442" s="61">
        <v>0</v>
      </c>
      <c r="AJ442" s="61">
        <v>0</v>
      </c>
      <c r="AK442" s="61">
        <v>0</v>
      </c>
      <c r="AL442" s="61">
        <v>0</v>
      </c>
      <c r="AM442" s="61">
        <v>0</v>
      </c>
      <c r="AN442" s="61">
        <v>0</v>
      </c>
      <c r="AO442" s="61">
        <v>0</v>
      </c>
      <c r="AP442" s="61">
        <v>0</v>
      </c>
      <c r="AQ442" s="61">
        <f t="shared" si="6"/>
        <v>0</v>
      </c>
      <c r="AT442" s="33"/>
    </row>
    <row r="443" spans="1:46" ht="33" customHeight="1">
      <c r="A443" s="32">
        <v>1521</v>
      </c>
      <c r="B443" s="343" t="s">
        <v>414</v>
      </c>
      <c r="C443" s="344" t="s">
        <v>651</v>
      </c>
      <c r="D443" s="61">
        <v>0</v>
      </c>
      <c r="E443" s="61">
        <v>0</v>
      </c>
      <c r="F443" s="61">
        <v>0</v>
      </c>
      <c r="G443" s="61">
        <v>0</v>
      </c>
      <c r="H443" s="61">
        <v>0</v>
      </c>
      <c r="I443" s="61">
        <v>0</v>
      </c>
      <c r="J443" s="61">
        <v>0</v>
      </c>
      <c r="K443" s="61">
        <v>0</v>
      </c>
      <c r="L443" s="61">
        <v>0</v>
      </c>
      <c r="M443" s="61">
        <v>0</v>
      </c>
      <c r="N443" s="61">
        <v>0</v>
      </c>
      <c r="O443" s="61">
        <v>0</v>
      </c>
      <c r="P443" s="61">
        <v>0</v>
      </c>
      <c r="Q443" s="61">
        <v>0</v>
      </c>
      <c r="R443" s="61">
        <v>0</v>
      </c>
      <c r="S443" s="61">
        <v>0</v>
      </c>
      <c r="T443" s="61">
        <v>0</v>
      </c>
      <c r="U443" s="61">
        <v>0</v>
      </c>
      <c r="V443" s="61">
        <v>0</v>
      </c>
      <c r="W443" s="61">
        <v>0</v>
      </c>
      <c r="X443" s="61">
        <v>0</v>
      </c>
      <c r="Y443" s="61">
        <v>0</v>
      </c>
      <c r="Z443" s="61">
        <v>0</v>
      </c>
      <c r="AA443" s="61">
        <v>0</v>
      </c>
      <c r="AB443" s="61">
        <v>0</v>
      </c>
      <c r="AC443" s="61">
        <v>0</v>
      </c>
      <c r="AD443" s="61">
        <v>0</v>
      </c>
      <c r="AE443" s="61">
        <v>0</v>
      </c>
      <c r="AF443" s="61">
        <v>0</v>
      </c>
      <c r="AG443" s="61">
        <v>0</v>
      </c>
      <c r="AH443" s="61">
        <v>0</v>
      </c>
      <c r="AI443" s="61">
        <v>0</v>
      </c>
      <c r="AJ443" s="61">
        <v>0</v>
      </c>
      <c r="AK443" s="61">
        <v>0</v>
      </c>
      <c r="AL443" s="61">
        <v>0</v>
      </c>
      <c r="AM443" s="61">
        <v>0</v>
      </c>
      <c r="AN443" s="61">
        <v>0</v>
      </c>
      <c r="AO443" s="61">
        <v>0</v>
      </c>
      <c r="AP443" s="61">
        <v>0</v>
      </c>
      <c r="AQ443" s="61">
        <f t="shared" si="6"/>
        <v>0</v>
      </c>
      <c r="AT443" s="33"/>
    </row>
    <row r="444" spans="1:46" ht="33" customHeight="1">
      <c r="A444" s="32">
        <v>1522</v>
      </c>
      <c r="B444" s="343" t="s">
        <v>415</v>
      </c>
      <c r="C444" s="344" t="s">
        <v>651</v>
      </c>
      <c r="D444" s="61">
        <v>0</v>
      </c>
      <c r="E444" s="61">
        <v>0</v>
      </c>
      <c r="F444" s="61">
        <v>0</v>
      </c>
      <c r="G444" s="61">
        <v>0</v>
      </c>
      <c r="H444" s="61">
        <v>0</v>
      </c>
      <c r="I444" s="61">
        <v>0</v>
      </c>
      <c r="J444" s="61">
        <v>0</v>
      </c>
      <c r="K444" s="61">
        <v>0</v>
      </c>
      <c r="L444" s="61">
        <v>0</v>
      </c>
      <c r="M444" s="61">
        <v>0</v>
      </c>
      <c r="N444" s="61">
        <v>0</v>
      </c>
      <c r="O444" s="61">
        <v>0</v>
      </c>
      <c r="P444" s="61">
        <v>0</v>
      </c>
      <c r="Q444" s="61">
        <v>0</v>
      </c>
      <c r="R444" s="61">
        <v>0</v>
      </c>
      <c r="S444" s="61">
        <v>0</v>
      </c>
      <c r="T444" s="61">
        <v>0</v>
      </c>
      <c r="U444" s="61">
        <v>0</v>
      </c>
      <c r="V444" s="61">
        <v>0</v>
      </c>
      <c r="W444" s="61">
        <v>0</v>
      </c>
      <c r="X444" s="61">
        <v>0</v>
      </c>
      <c r="Y444" s="61">
        <v>0</v>
      </c>
      <c r="Z444" s="61">
        <v>0</v>
      </c>
      <c r="AA444" s="61">
        <v>0</v>
      </c>
      <c r="AB444" s="61">
        <v>0</v>
      </c>
      <c r="AC444" s="61">
        <v>0</v>
      </c>
      <c r="AD444" s="61">
        <v>0</v>
      </c>
      <c r="AE444" s="61">
        <v>0</v>
      </c>
      <c r="AF444" s="61">
        <v>0</v>
      </c>
      <c r="AG444" s="61">
        <v>0</v>
      </c>
      <c r="AH444" s="61">
        <v>0</v>
      </c>
      <c r="AI444" s="61">
        <v>0</v>
      </c>
      <c r="AJ444" s="61">
        <v>0</v>
      </c>
      <c r="AK444" s="61">
        <v>0</v>
      </c>
      <c r="AL444" s="61">
        <v>0</v>
      </c>
      <c r="AM444" s="61">
        <v>0</v>
      </c>
      <c r="AN444" s="61">
        <v>0</v>
      </c>
      <c r="AO444" s="61">
        <v>0</v>
      </c>
      <c r="AP444" s="61">
        <v>0</v>
      </c>
      <c r="AQ444" s="61">
        <f t="shared" si="6"/>
        <v>0</v>
      </c>
      <c r="AT444" s="33"/>
    </row>
    <row r="445" spans="1:46" ht="33" customHeight="1">
      <c r="A445" s="32">
        <v>1523</v>
      </c>
      <c r="B445" s="343" t="s">
        <v>416</v>
      </c>
      <c r="C445" s="344" t="s">
        <v>651</v>
      </c>
      <c r="D445" s="61">
        <v>0</v>
      </c>
      <c r="E445" s="61">
        <v>0</v>
      </c>
      <c r="F445" s="61">
        <v>0</v>
      </c>
      <c r="G445" s="61">
        <v>0</v>
      </c>
      <c r="H445" s="61">
        <v>0</v>
      </c>
      <c r="I445" s="61">
        <v>0</v>
      </c>
      <c r="J445" s="61">
        <v>0</v>
      </c>
      <c r="K445" s="61">
        <v>0</v>
      </c>
      <c r="L445" s="61">
        <v>0</v>
      </c>
      <c r="M445" s="61">
        <v>0</v>
      </c>
      <c r="N445" s="61">
        <v>0</v>
      </c>
      <c r="O445" s="61">
        <v>0</v>
      </c>
      <c r="P445" s="61">
        <v>0</v>
      </c>
      <c r="Q445" s="61">
        <v>0</v>
      </c>
      <c r="R445" s="61">
        <v>0</v>
      </c>
      <c r="S445" s="61">
        <v>0</v>
      </c>
      <c r="T445" s="61">
        <v>0</v>
      </c>
      <c r="U445" s="61">
        <v>0</v>
      </c>
      <c r="V445" s="61">
        <v>0</v>
      </c>
      <c r="W445" s="61">
        <v>0</v>
      </c>
      <c r="X445" s="61">
        <v>0</v>
      </c>
      <c r="Y445" s="61">
        <v>0</v>
      </c>
      <c r="Z445" s="61">
        <v>0</v>
      </c>
      <c r="AA445" s="61">
        <v>0</v>
      </c>
      <c r="AB445" s="61">
        <v>0</v>
      </c>
      <c r="AC445" s="61">
        <v>0</v>
      </c>
      <c r="AD445" s="61">
        <v>0</v>
      </c>
      <c r="AE445" s="61">
        <v>0</v>
      </c>
      <c r="AF445" s="61">
        <v>0</v>
      </c>
      <c r="AG445" s="61">
        <v>0</v>
      </c>
      <c r="AH445" s="61">
        <v>0</v>
      </c>
      <c r="AI445" s="61">
        <v>0</v>
      </c>
      <c r="AJ445" s="61">
        <v>0</v>
      </c>
      <c r="AK445" s="61">
        <v>0</v>
      </c>
      <c r="AL445" s="61">
        <v>0</v>
      </c>
      <c r="AM445" s="61">
        <v>0</v>
      </c>
      <c r="AN445" s="61">
        <v>0</v>
      </c>
      <c r="AO445" s="61">
        <v>0</v>
      </c>
      <c r="AP445" s="61">
        <v>0</v>
      </c>
      <c r="AQ445" s="61">
        <f t="shared" si="6"/>
        <v>0</v>
      </c>
      <c r="AT445" s="33"/>
    </row>
    <row r="446" spans="1:46" ht="33" customHeight="1">
      <c r="A446" s="32">
        <v>1524</v>
      </c>
      <c r="B446" s="343" t="s">
        <v>417</v>
      </c>
      <c r="C446" s="344" t="s">
        <v>651</v>
      </c>
      <c r="D446" s="61">
        <v>0</v>
      </c>
      <c r="E446" s="61">
        <v>0</v>
      </c>
      <c r="F446" s="61">
        <v>0</v>
      </c>
      <c r="G446" s="61">
        <v>0</v>
      </c>
      <c r="H446" s="61">
        <v>0</v>
      </c>
      <c r="I446" s="61">
        <v>0</v>
      </c>
      <c r="J446" s="61">
        <v>0</v>
      </c>
      <c r="K446" s="61">
        <v>0</v>
      </c>
      <c r="L446" s="61">
        <v>0</v>
      </c>
      <c r="M446" s="61">
        <v>0</v>
      </c>
      <c r="N446" s="61">
        <v>0</v>
      </c>
      <c r="O446" s="61">
        <v>0</v>
      </c>
      <c r="P446" s="61">
        <v>0</v>
      </c>
      <c r="Q446" s="61">
        <v>0</v>
      </c>
      <c r="R446" s="61">
        <v>0</v>
      </c>
      <c r="S446" s="61">
        <v>0</v>
      </c>
      <c r="T446" s="61">
        <v>0</v>
      </c>
      <c r="U446" s="61">
        <v>0</v>
      </c>
      <c r="V446" s="61">
        <v>0</v>
      </c>
      <c r="W446" s="61">
        <v>0</v>
      </c>
      <c r="X446" s="61">
        <v>0</v>
      </c>
      <c r="Y446" s="61">
        <v>0</v>
      </c>
      <c r="Z446" s="61">
        <v>0</v>
      </c>
      <c r="AA446" s="61">
        <v>0</v>
      </c>
      <c r="AB446" s="61">
        <v>0</v>
      </c>
      <c r="AC446" s="61">
        <v>0</v>
      </c>
      <c r="AD446" s="61">
        <v>0</v>
      </c>
      <c r="AE446" s="61">
        <v>0</v>
      </c>
      <c r="AF446" s="61">
        <v>0</v>
      </c>
      <c r="AG446" s="61">
        <v>0</v>
      </c>
      <c r="AH446" s="61">
        <v>0</v>
      </c>
      <c r="AI446" s="61">
        <v>0</v>
      </c>
      <c r="AJ446" s="61">
        <v>0</v>
      </c>
      <c r="AK446" s="61">
        <v>0</v>
      </c>
      <c r="AL446" s="61">
        <v>0</v>
      </c>
      <c r="AM446" s="61">
        <v>0</v>
      </c>
      <c r="AN446" s="61">
        <v>0</v>
      </c>
      <c r="AO446" s="61">
        <v>0</v>
      </c>
      <c r="AP446" s="61">
        <v>0</v>
      </c>
      <c r="AQ446" s="61">
        <f t="shared" si="6"/>
        <v>0</v>
      </c>
      <c r="AT446" s="33"/>
    </row>
    <row r="447" spans="1:46" ht="33" customHeight="1">
      <c r="A447" s="32">
        <v>1525</v>
      </c>
      <c r="B447" s="343" t="s">
        <v>418</v>
      </c>
      <c r="C447" s="344" t="s">
        <v>651</v>
      </c>
      <c r="D447" s="61">
        <v>0</v>
      </c>
      <c r="E447" s="61">
        <v>0</v>
      </c>
      <c r="F447" s="61">
        <v>0</v>
      </c>
      <c r="G447" s="61">
        <v>0</v>
      </c>
      <c r="H447" s="61">
        <v>0</v>
      </c>
      <c r="I447" s="61">
        <v>0</v>
      </c>
      <c r="J447" s="61">
        <v>0</v>
      </c>
      <c r="K447" s="61">
        <v>0</v>
      </c>
      <c r="L447" s="61">
        <v>0</v>
      </c>
      <c r="M447" s="61">
        <v>0</v>
      </c>
      <c r="N447" s="61">
        <v>0</v>
      </c>
      <c r="O447" s="61">
        <v>0</v>
      </c>
      <c r="P447" s="61">
        <v>0</v>
      </c>
      <c r="Q447" s="61">
        <v>0</v>
      </c>
      <c r="R447" s="61">
        <v>0</v>
      </c>
      <c r="S447" s="61">
        <v>0</v>
      </c>
      <c r="T447" s="61">
        <v>0</v>
      </c>
      <c r="U447" s="61">
        <v>0</v>
      </c>
      <c r="V447" s="61">
        <v>0</v>
      </c>
      <c r="W447" s="61">
        <v>0</v>
      </c>
      <c r="X447" s="61">
        <v>0</v>
      </c>
      <c r="Y447" s="61">
        <v>0</v>
      </c>
      <c r="Z447" s="61">
        <v>0</v>
      </c>
      <c r="AA447" s="61">
        <v>0</v>
      </c>
      <c r="AB447" s="61">
        <v>0</v>
      </c>
      <c r="AC447" s="61">
        <v>0</v>
      </c>
      <c r="AD447" s="61">
        <v>0</v>
      </c>
      <c r="AE447" s="61">
        <v>0</v>
      </c>
      <c r="AF447" s="61">
        <v>0</v>
      </c>
      <c r="AG447" s="61">
        <v>0</v>
      </c>
      <c r="AH447" s="61">
        <v>0</v>
      </c>
      <c r="AI447" s="61">
        <v>0</v>
      </c>
      <c r="AJ447" s="61">
        <v>0</v>
      </c>
      <c r="AK447" s="61">
        <v>0</v>
      </c>
      <c r="AL447" s="61">
        <v>0</v>
      </c>
      <c r="AM447" s="61">
        <v>0</v>
      </c>
      <c r="AN447" s="61">
        <v>0</v>
      </c>
      <c r="AO447" s="61">
        <v>0</v>
      </c>
      <c r="AP447" s="61">
        <v>0</v>
      </c>
      <c r="AQ447" s="61">
        <f t="shared" si="6"/>
        <v>0</v>
      </c>
      <c r="AT447" s="33"/>
    </row>
    <row r="448" spans="1:46" ht="33" customHeight="1">
      <c r="A448" s="32">
        <v>1526</v>
      </c>
      <c r="B448" s="343" t="s">
        <v>419</v>
      </c>
      <c r="C448" s="344" t="s">
        <v>651</v>
      </c>
      <c r="D448" s="61">
        <v>0</v>
      </c>
      <c r="E448" s="61">
        <v>0</v>
      </c>
      <c r="F448" s="61">
        <v>0</v>
      </c>
      <c r="G448" s="61">
        <v>0</v>
      </c>
      <c r="H448" s="61">
        <v>0</v>
      </c>
      <c r="I448" s="61">
        <v>0</v>
      </c>
      <c r="J448" s="61">
        <v>0</v>
      </c>
      <c r="K448" s="61">
        <v>0</v>
      </c>
      <c r="L448" s="61">
        <v>0</v>
      </c>
      <c r="M448" s="61">
        <v>0</v>
      </c>
      <c r="N448" s="61">
        <v>0</v>
      </c>
      <c r="O448" s="61">
        <v>0</v>
      </c>
      <c r="P448" s="61">
        <v>0</v>
      </c>
      <c r="Q448" s="61">
        <v>0</v>
      </c>
      <c r="R448" s="61">
        <v>0</v>
      </c>
      <c r="S448" s="61">
        <v>0</v>
      </c>
      <c r="T448" s="61">
        <v>0</v>
      </c>
      <c r="U448" s="61">
        <v>0</v>
      </c>
      <c r="V448" s="61">
        <v>0</v>
      </c>
      <c r="W448" s="61">
        <v>0</v>
      </c>
      <c r="X448" s="61">
        <v>0</v>
      </c>
      <c r="Y448" s="61">
        <v>0</v>
      </c>
      <c r="Z448" s="61">
        <v>0</v>
      </c>
      <c r="AA448" s="61">
        <v>0</v>
      </c>
      <c r="AB448" s="61">
        <v>0</v>
      </c>
      <c r="AC448" s="61">
        <v>0</v>
      </c>
      <c r="AD448" s="61">
        <v>0</v>
      </c>
      <c r="AE448" s="61">
        <v>0</v>
      </c>
      <c r="AF448" s="61">
        <v>0</v>
      </c>
      <c r="AG448" s="61">
        <v>0</v>
      </c>
      <c r="AH448" s="61">
        <v>0</v>
      </c>
      <c r="AI448" s="61">
        <v>0</v>
      </c>
      <c r="AJ448" s="61">
        <v>0</v>
      </c>
      <c r="AK448" s="61">
        <v>0</v>
      </c>
      <c r="AL448" s="61">
        <v>0</v>
      </c>
      <c r="AM448" s="61">
        <v>0</v>
      </c>
      <c r="AN448" s="61">
        <v>0</v>
      </c>
      <c r="AO448" s="61">
        <v>0</v>
      </c>
      <c r="AP448" s="61">
        <v>0</v>
      </c>
      <c r="AQ448" s="61">
        <f t="shared" si="6"/>
        <v>0</v>
      </c>
      <c r="AT448" s="33"/>
    </row>
    <row r="449" spans="1:46" ht="33" customHeight="1">
      <c r="A449" s="32">
        <v>1527</v>
      </c>
      <c r="B449" s="343" t="s">
        <v>420</v>
      </c>
      <c r="C449" s="344" t="s">
        <v>651</v>
      </c>
      <c r="D449" s="61">
        <v>0</v>
      </c>
      <c r="E449" s="61">
        <v>0</v>
      </c>
      <c r="F449" s="61">
        <v>0</v>
      </c>
      <c r="G449" s="61">
        <v>0</v>
      </c>
      <c r="H449" s="61">
        <v>0</v>
      </c>
      <c r="I449" s="61">
        <v>0</v>
      </c>
      <c r="J449" s="61">
        <v>0</v>
      </c>
      <c r="K449" s="61">
        <v>0</v>
      </c>
      <c r="L449" s="61">
        <v>0</v>
      </c>
      <c r="M449" s="61">
        <v>0</v>
      </c>
      <c r="N449" s="61">
        <v>0</v>
      </c>
      <c r="O449" s="61">
        <v>0</v>
      </c>
      <c r="P449" s="61">
        <v>0</v>
      </c>
      <c r="Q449" s="61">
        <v>0</v>
      </c>
      <c r="R449" s="61">
        <v>0</v>
      </c>
      <c r="S449" s="61">
        <v>0</v>
      </c>
      <c r="T449" s="61">
        <v>0</v>
      </c>
      <c r="U449" s="61">
        <v>0</v>
      </c>
      <c r="V449" s="61">
        <v>0</v>
      </c>
      <c r="W449" s="61">
        <v>0</v>
      </c>
      <c r="X449" s="61">
        <v>0</v>
      </c>
      <c r="Y449" s="61">
        <v>0</v>
      </c>
      <c r="Z449" s="61">
        <v>0</v>
      </c>
      <c r="AA449" s="61">
        <v>0</v>
      </c>
      <c r="AB449" s="61">
        <v>0</v>
      </c>
      <c r="AC449" s="61">
        <v>0</v>
      </c>
      <c r="AD449" s="61">
        <v>0</v>
      </c>
      <c r="AE449" s="61">
        <v>0</v>
      </c>
      <c r="AF449" s="61">
        <v>0</v>
      </c>
      <c r="AG449" s="61">
        <v>0</v>
      </c>
      <c r="AH449" s="61">
        <v>0</v>
      </c>
      <c r="AI449" s="61">
        <v>0</v>
      </c>
      <c r="AJ449" s="61">
        <v>0</v>
      </c>
      <c r="AK449" s="61">
        <v>0</v>
      </c>
      <c r="AL449" s="61">
        <v>0</v>
      </c>
      <c r="AM449" s="61">
        <v>0</v>
      </c>
      <c r="AN449" s="61">
        <v>0</v>
      </c>
      <c r="AO449" s="61">
        <v>0</v>
      </c>
      <c r="AP449" s="61">
        <v>0</v>
      </c>
      <c r="AQ449" s="61">
        <f t="shared" si="6"/>
        <v>0</v>
      </c>
      <c r="AT449" s="33"/>
    </row>
    <row r="450" spans="1:46" ht="33" customHeight="1">
      <c r="A450" s="32">
        <v>1528</v>
      </c>
      <c r="B450" s="343" t="s">
        <v>421</v>
      </c>
      <c r="C450" s="344" t="s">
        <v>651</v>
      </c>
      <c r="D450" s="61">
        <v>0</v>
      </c>
      <c r="E450" s="61">
        <v>0</v>
      </c>
      <c r="F450" s="61">
        <v>0</v>
      </c>
      <c r="G450" s="61">
        <v>0</v>
      </c>
      <c r="H450" s="61">
        <v>0</v>
      </c>
      <c r="I450" s="61">
        <v>0</v>
      </c>
      <c r="J450" s="61">
        <v>0</v>
      </c>
      <c r="K450" s="61">
        <v>0</v>
      </c>
      <c r="L450" s="61">
        <v>0</v>
      </c>
      <c r="M450" s="61">
        <v>0</v>
      </c>
      <c r="N450" s="61">
        <v>0</v>
      </c>
      <c r="O450" s="61">
        <v>0</v>
      </c>
      <c r="P450" s="61">
        <v>0</v>
      </c>
      <c r="Q450" s="61">
        <v>0</v>
      </c>
      <c r="R450" s="61">
        <v>0</v>
      </c>
      <c r="S450" s="61">
        <v>0</v>
      </c>
      <c r="T450" s="61">
        <v>0</v>
      </c>
      <c r="U450" s="61">
        <v>0</v>
      </c>
      <c r="V450" s="61">
        <v>0</v>
      </c>
      <c r="W450" s="61">
        <v>0</v>
      </c>
      <c r="X450" s="61">
        <v>0</v>
      </c>
      <c r="Y450" s="61">
        <v>0</v>
      </c>
      <c r="Z450" s="61">
        <v>0</v>
      </c>
      <c r="AA450" s="61">
        <v>0</v>
      </c>
      <c r="AB450" s="61">
        <v>0</v>
      </c>
      <c r="AC450" s="61">
        <v>0</v>
      </c>
      <c r="AD450" s="61">
        <v>0</v>
      </c>
      <c r="AE450" s="61">
        <v>0</v>
      </c>
      <c r="AF450" s="61">
        <v>0</v>
      </c>
      <c r="AG450" s="61">
        <v>0</v>
      </c>
      <c r="AH450" s="61">
        <v>0</v>
      </c>
      <c r="AI450" s="61">
        <v>0</v>
      </c>
      <c r="AJ450" s="61">
        <v>0</v>
      </c>
      <c r="AK450" s="61">
        <v>0</v>
      </c>
      <c r="AL450" s="61">
        <v>0</v>
      </c>
      <c r="AM450" s="61">
        <v>0</v>
      </c>
      <c r="AN450" s="61">
        <v>0</v>
      </c>
      <c r="AO450" s="61">
        <v>0</v>
      </c>
      <c r="AP450" s="61">
        <v>0</v>
      </c>
      <c r="AQ450" s="61">
        <f t="shared" si="6"/>
        <v>0</v>
      </c>
      <c r="AT450" s="33"/>
    </row>
    <row r="451" spans="1:46" ht="33" customHeight="1">
      <c r="A451" s="32">
        <v>1529</v>
      </c>
      <c r="B451" s="343" t="s">
        <v>422</v>
      </c>
      <c r="C451" s="344" t="s">
        <v>651</v>
      </c>
      <c r="D451" s="61">
        <v>0</v>
      </c>
      <c r="E451" s="61">
        <v>0</v>
      </c>
      <c r="F451" s="61">
        <v>0</v>
      </c>
      <c r="G451" s="61">
        <v>0</v>
      </c>
      <c r="H451" s="61">
        <v>0</v>
      </c>
      <c r="I451" s="61">
        <v>0</v>
      </c>
      <c r="J451" s="61">
        <v>0</v>
      </c>
      <c r="K451" s="61">
        <v>0</v>
      </c>
      <c r="L451" s="61">
        <v>0</v>
      </c>
      <c r="M451" s="61">
        <v>0</v>
      </c>
      <c r="N451" s="61">
        <v>0</v>
      </c>
      <c r="O451" s="61">
        <v>0</v>
      </c>
      <c r="P451" s="61">
        <v>0</v>
      </c>
      <c r="Q451" s="61">
        <v>0</v>
      </c>
      <c r="R451" s="61">
        <v>0</v>
      </c>
      <c r="S451" s="61">
        <v>0</v>
      </c>
      <c r="T451" s="61">
        <v>0</v>
      </c>
      <c r="U451" s="61">
        <v>0</v>
      </c>
      <c r="V451" s="61">
        <v>0</v>
      </c>
      <c r="W451" s="61">
        <v>0</v>
      </c>
      <c r="X451" s="61">
        <v>0</v>
      </c>
      <c r="Y451" s="61">
        <v>0</v>
      </c>
      <c r="Z451" s="61">
        <v>0</v>
      </c>
      <c r="AA451" s="61">
        <v>0</v>
      </c>
      <c r="AB451" s="61">
        <v>0</v>
      </c>
      <c r="AC451" s="61">
        <v>0</v>
      </c>
      <c r="AD451" s="61">
        <v>0</v>
      </c>
      <c r="AE451" s="61">
        <v>0</v>
      </c>
      <c r="AF451" s="61">
        <v>0</v>
      </c>
      <c r="AG451" s="61">
        <v>0</v>
      </c>
      <c r="AH451" s="61">
        <v>0</v>
      </c>
      <c r="AI451" s="61">
        <v>0</v>
      </c>
      <c r="AJ451" s="61">
        <v>0</v>
      </c>
      <c r="AK451" s="61">
        <v>0</v>
      </c>
      <c r="AL451" s="61">
        <v>0</v>
      </c>
      <c r="AM451" s="61">
        <v>0</v>
      </c>
      <c r="AN451" s="61">
        <v>0</v>
      </c>
      <c r="AO451" s="61">
        <v>0</v>
      </c>
      <c r="AP451" s="61">
        <v>0</v>
      </c>
      <c r="AQ451" s="61">
        <f t="shared" si="6"/>
        <v>0</v>
      </c>
      <c r="AT451" s="33"/>
    </row>
    <row r="452" spans="1:46" ht="33" customHeight="1">
      <c r="A452" s="32">
        <v>1530</v>
      </c>
      <c r="B452" s="343" t="s">
        <v>423</v>
      </c>
      <c r="C452" s="344" t="s">
        <v>651</v>
      </c>
      <c r="D452" s="61">
        <v>0</v>
      </c>
      <c r="E452" s="61">
        <v>0</v>
      </c>
      <c r="F452" s="61">
        <v>0</v>
      </c>
      <c r="G452" s="61">
        <v>0</v>
      </c>
      <c r="H452" s="61">
        <v>0</v>
      </c>
      <c r="I452" s="61">
        <v>0</v>
      </c>
      <c r="J452" s="61">
        <v>0</v>
      </c>
      <c r="K452" s="61">
        <v>0</v>
      </c>
      <c r="L452" s="61">
        <v>0</v>
      </c>
      <c r="M452" s="61">
        <v>0</v>
      </c>
      <c r="N452" s="61">
        <v>0</v>
      </c>
      <c r="O452" s="61">
        <v>0</v>
      </c>
      <c r="P452" s="61">
        <v>0</v>
      </c>
      <c r="Q452" s="61">
        <v>0</v>
      </c>
      <c r="R452" s="61">
        <v>0</v>
      </c>
      <c r="S452" s="61">
        <v>0</v>
      </c>
      <c r="T452" s="61">
        <v>0</v>
      </c>
      <c r="U452" s="61">
        <v>0</v>
      </c>
      <c r="V452" s="61">
        <v>0</v>
      </c>
      <c r="W452" s="61">
        <v>0</v>
      </c>
      <c r="X452" s="61">
        <v>0</v>
      </c>
      <c r="Y452" s="61">
        <v>0</v>
      </c>
      <c r="Z452" s="61">
        <v>0</v>
      </c>
      <c r="AA452" s="61">
        <v>0</v>
      </c>
      <c r="AB452" s="61">
        <v>0</v>
      </c>
      <c r="AC452" s="61">
        <v>0</v>
      </c>
      <c r="AD452" s="61">
        <v>0</v>
      </c>
      <c r="AE452" s="61">
        <v>0</v>
      </c>
      <c r="AF452" s="61">
        <v>0</v>
      </c>
      <c r="AG452" s="61">
        <v>0</v>
      </c>
      <c r="AH452" s="61">
        <v>0</v>
      </c>
      <c r="AI452" s="61">
        <v>0</v>
      </c>
      <c r="AJ452" s="61">
        <v>0</v>
      </c>
      <c r="AK452" s="61">
        <v>0</v>
      </c>
      <c r="AL452" s="61">
        <v>0</v>
      </c>
      <c r="AM452" s="61">
        <v>0</v>
      </c>
      <c r="AN452" s="61">
        <v>0</v>
      </c>
      <c r="AO452" s="61">
        <v>0</v>
      </c>
      <c r="AP452" s="61">
        <v>0</v>
      </c>
      <c r="AQ452" s="61">
        <f t="shared" si="6"/>
        <v>0</v>
      </c>
      <c r="AT452" s="33"/>
    </row>
    <row r="453" spans="1:46" ht="33" customHeight="1">
      <c r="A453" s="32">
        <v>1531</v>
      </c>
      <c r="B453" s="343" t="s">
        <v>424</v>
      </c>
      <c r="C453" s="344" t="s">
        <v>651</v>
      </c>
      <c r="D453" s="61">
        <v>0</v>
      </c>
      <c r="E453" s="61">
        <v>0</v>
      </c>
      <c r="F453" s="61">
        <v>0</v>
      </c>
      <c r="G453" s="61">
        <v>0</v>
      </c>
      <c r="H453" s="61">
        <v>0</v>
      </c>
      <c r="I453" s="61">
        <v>0</v>
      </c>
      <c r="J453" s="61">
        <v>0</v>
      </c>
      <c r="K453" s="61">
        <v>0</v>
      </c>
      <c r="L453" s="61">
        <v>0</v>
      </c>
      <c r="M453" s="61">
        <v>0</v>
      </c>
      <c r="N453" s="61">
        <v>0</v>
      </c>
      <c r="O453" s="61">
        <v>0</v>
      </c>
      <c r="P453" s="61">
        <v>0</v>
      </c>
      <c r="Q453" s="61">
        <v>0</v>
      </c>
      <c r="R453" s="61">
        <v>0</v>
      </c>
      <c r="S453" s="61">
        <v>0</v>
      </c>
      <c r="T453" s="61">
        <v>0</v>
      </c>
      <c r="U453" s="61">
        <v>0</v>
      </c>
      <c r="V453" s="61">
        <v>0</v>
      </c>
      <c r="W453" s="61">
        <v>0</v>
      </c>
      <c r="X453" s="61">
        <v>0</v>
      </c>
      <c r="Y453" s="61">
        <v>0</v>
      </c>
      <c r="Z453" s="61">
        <v>0</v>
      </c>
      <c r="AA453" s="61">
        <v>0</v>
      </c>
      <c r="AB453" s="61">
        <v>0</v>
      </c>
      <c r="AC453" s="61">
        <v>0</v>
      </c>
      <c r="AD453" s="61">
        <v>0</v>
      </c>
      <c r="AE453" s="61">
        <v>0</v>
      </c>
      <c r="AF453" s="61">
        <v>0</v>
      </c>
      <c r="AG453" s="61">
        <v>0</v>
      </c>
      <c r="AH453" s="61">
        <v>0</v>
      </c>
      <c r="AI453" s="61">
        <v>0</v>
      </c>
      <c r="AJ453" s="61">
        <v>0</v>
      </c>
      <c r="AK453" s="61">
        <v>0</v>
      </c>
      <c r="AL453" s="61">
        <v>0</v>
      </c>
      <c r="AM453" s="61">
        <v>0</v>
      </c>
      <c r="AN453" s="61">
        <v>0</v>
      </c>
      <c r="AO453" s="61">
        <v>0</v>
      </c>
      <c r="AP453" s="61">
        <v>0</v>
      </c>
      <c r="AQ453" s="61">
        <f t="shared" si="6"/>
        <v>0</v>
      </c>
      <c r="AT453" s="33"/>
    </row>
    <row r="454" spans="1:46" ht="33" customHeight="1">
      <c r="A454" s="32">
        <v>1532</v>
      </c>
      <c r="B454" s="343" t="s">
        <v>425</v>
      </c>
      <c r="C454" s="344" t="s">
        <v>651</v>
      </c>
      <c r="D454" s="61">
        <v>0</v>
      </c>
      <c r="E454" s="61">
        <v>0</v>
      </c>
      <c r="F454" s="61">
        <v>0</v>
      </c>
      <c r="G454" s="61">
        <v>0</v>
      </c>
      <c r="H454" s="61">
        <v>0</v>
      </c>
      <c r="I454" s="61">
        <v>0</v>
      </c>
      <c r="J454" s="61">
        <v>0</v>
      </c>
      <c r="K454" s="61">
        <v>0</v>
      </c>
      <c r="L454" s="61">
        <v>0</v>
      </c>
      <c r="M454" s="61">
        <v>0</v>
      </c>
      <c r="N454" s="61">
        <v>0</v>
      </c>
      <c r="O454" s="61">
        <v>0</v>
      </c>
      <c r="P454" s="61">
        <v>0</v>
      </c>
      <c r="Q454" s="61">
        <v>0</v>
      </c>
      <c r="R454" s="61">
        <v>0</v>
      </c>
      <c r="S454" s="61">
        <v>0</v>
      </c>
      <c r="T454" s="61">
        <v>0</v>
      </c>
      <c r="U454" s="61">
        <v>0</v>
      </c>
      <c r="V454" s="61">
        <v>0</v>
      </c>
      <c r="W454" s="61">
        <v>0</v>
      </c>
      <c r="X454" s="61">
        <v>0</v>
      </c>
      <c r="Y454" s="61">
        <v>0</v>
      </c>
      <c r="Z454" s="61">
        <v>0</v>
      </c>
      <c r="AA454" s="61">
        <v>0</v>
      </c>
      <c r="AB454" s="61">
        <v>0</v>
      </c>
      <c r="AC454" s="61">
        <v>0</v>
      </c>
      <c r="AD454" s="61">
        <v>0</v>
      </c>
      <c r="AE454" s="61">
        <v>0</v>
      </c>
      <c r="AF454" s="61">
        <v>0</v>
      </c>
      <c r="AG454" s="61">
        <v>0</v>
      </c>
      <c r="AH454" s="61">
        <v>0</v>
      </c>
      <c r="AI454" s="61">
        <v>0</v>
      </c>
      <c r="AJ454" s="61">
        <v>0</v>
      </c>
      <c r="AK454" s="61">
        <v>0</v>
      </c>
      <c r="AL454" s="61">
        <v>0</v>
      </c>
      <c r="AM454" s="61">
        <v>0</v>
      </c>
      <c r="AN454" s="61">
        <v>0</v>
      </c>
      <c r="AO454" s="61">
        <v>0</v>
      </c>
      <c r="AP454" s="61">
        <v>0</v>
      </c>
      <c r="AQ454" s="61">
        <f t="shared" si="6"/>
        <v>0</v>
      </c>
      <c r="AT454" s="33"/>
    </row>
    <row r="455" spans="1:46" ht="33" customHeight="1">
      <c r="A455" s="32">
        <v>1533</v>
      </c>
      <c r="B455" s="343" t="s">
        <v>426</v>
      </c>
      <c r="C455" s="344" t="s">
        <v>651</v>
      </c>
      <c r="D455" s="61">
        <v>0</v>
      </c>
      <c r="E455" s="61">
        <v>0</v>
      </c>
      <c r="F455" s="61">
        <v>0</v>
      </c>
      <c r="G455" s="61">
        <v>0</v>
      </c>
      <c r="H455" s="61">
        <v>0</v>
      </c>
      <c r="I455" s="61">
        <v>0</v>
      </c>
      <c r="J455" s="61">
        <v>0</v>
      </c>
      <c r="K455" s="61">
        <v>0</v>
      </c>
      <c r="L455" s="61">
        <v>0</v>
      </c>
      <c r="M455" s="61">
        <v>0</v>
      </c>
      <c r="N455" s="61">
        <v>0</v>
      </c>
      <c r="O455" s="61">
        <v>0</v>
      </c>
      <c r="P455" s="61">
        <v>0</v>
      </c>
      <c r="Q455" s="61">
        <v>0</v>
      </c>
      <c r="R455" s="61">
        <v>0</v>
      </c>
      <c r="S455" s="61">
        <v>0</v>
      </c>
      <c r="T455" s="61">
        <v>0</v>
      </c>
      <c r="U455" s="61">
        <v>0</v>
      </c>
      <c r="V455" s="61">
        <v>0</v>
      </c>
      <c r="W455" s="61">
        <v>0</v>
      </c>
      <c r="X455" s="61">
        <v>0</v>
      </c>
      <c r="Y455" s="61">
        <v>0</v>
      </c>
      <c r="Z455" s="61">
        <v>0</v>
      </c>
      <c r="AA455" s="61">
        <v>0</v>
      </c>
      <c r="AB455" s="61">
        <v>0</v>
      </c>
      <c r="AC455" s="61">
        <v>0</v>
      </c>
      <c r="AD455" s="61">
        <v>0</v>
      </c>
      <c r="AE455" s="61">
        <v>0</v>
      </c>
      <c r="AF455" s="61">
        <v>0</v>
      </c>
      <c r="AG455" s="61">
        <v>0</v>
      </c>
      <c r="AH455" s="61">
        <v>0</v>
      </c>
      <c r="AI455" s="61">
        <v>0</v>
      </c>
      <c r="AJ455" s="61">
        <v>0</v>
      </c>
      <c r="AK455" s="61">
        <v>0</v>
      </c>
      <c r="AL455" s="61">
        <v>0</v>
      </c>
      <c r="AM455" s="61">
        <v>0</v>
      </c>
      <c r="AN455" s="61">
        <v>0</v>
      </c>
      <c r="AO455" s="61">
        <v>0</v>
      </c>
      <c r="AP455" s="61">
        <v>0</v>
      </c>
      <c r="AQ455" s="61">
        <f t="shared" si="6"/>
        <v>0</v>
      </c>
      <c r="AT455" s="33"/>
    </row>
    <row r="456" spans="1:46" ht="33" customHeight="1">
      <c r="A456" s="32">
        <v>1534</v>
      </c>
      <c r="B456" s="343" t="s">
        <v>427</v>
      </c>
      <c r="C456" s="344" t="s">
        <v>651</v>
      </c>
      <c r="D456" s="61">
        <v>0</v>
      </c>
      <c r="E456" s="61">
        <v>0</v>
      </c>
      <c r="F456" s="61">
        <v>0</v>
      </c>
      <c r="G456" s="61">
        <v>0</v>
      </c>
      <c r="H456" s="61">
        <v>0</v>
      </c>
      <c r="I456" s="61">
        <v>0</v>
      </c>
      <c r="J456" s="61">
        <v>0</v>
      </c>
      <c r="K456" s="61">
        <v>0</v>
      </c>
      <c r="L456" s="61">
        <v>0</v>
      </c>
      <c r="M456" s="61">
        <v>0</v>
      </c>
      <c r="N456" s="61">
        <v>0</v>
      </c>
      <c r="O456" s="61">
        <v>0</v>
      </c>
      <c r="P456" s="61">
        <v>0</v>
      </c>
      <c r="Q456" s="61">
        <v>0</v>
      </c>
      <c r="R456" s="61">
        <v>0</v>
      </c>
      <c r="S456" s="61">
        <v>0</v>
      </c>
      <c r="T456" s="61">
        <v>0</v>
      </c>
      <c r="U456" s="61">
        <v>0</v>
      </c>
      <c r="V456" s="61">
        <v>0</v>
      </c>
      <c r="W456" s="61">
        <v>0</v>
      </c>
      <c r="X456" s="61">
        <v>0</v>
      </c>
      <c r="Y456" s="61">
        <v>0</v>
      </c>
      <c r="Z456" s="61">
        <v>0</v>
      </c>
      <c r="AA456" s="61">
        <v>0</v>
      </c>
      <c r="AB456" s="61">
        <v>0</v>
      </c>
      <c r="AC456" s="61">
        <v>0</v>
      </c>
      <c r="AD456" s="61">
        <v>0</v>
      </c>
      <c r="AE456" s="61">
        <v>0</v>
      </c>
      <c r="AF456" s="61">
        <v>0</v>
      </c>
      <c r="AG456" s="61">
        <v>0</v>
      </c>
      <c r="AH456" s="61">
        <v>0</v>
      </c>
      <c r="AI456" s="61">
        <v>0</v>
      </c>
      <c r="AJ456" s="61">
        <v>0</v>
      </c>
      <c r="AK456" s="61">
        <v>0</v>
      </c>
      <c r="AL456" s="61">
        <v>0</v>
      </c>
      <c r="AM456" s="61">
        <v>0</v>
      </c>
      <c r="AN456" s="61">
        <v>0</v>
      </c>
      <c r="AO456" s="61">
        <v>0</v>
      </c>
      <c r="AP456" s="61">
        <v>0</v>
      </c>
      <c r="AQ456" s="61">
        <f t="shared" si="6"/>
        <v>0</v>
      </c>
      <c r="AT456" s="33"/>
    </row>
    <row r="457" spans="1:46" ht="33" customHeight="1">
      <c r="A457" s="32">
        <v>1535</v>
      </c>
      <c r="B457" s="343" t="s">
        <v>428</v>
      </c>
      <c r="C457" s="344" t="s">
        <v>651</v>
      </c>
      <c r="D457" s="61">
        <v>0</v>
      </c>
      <c r="E457" s="61">
        <v>0</v>
      </c>
      <c r="F457" s="61">
        <v>0</v>
      </c>
      <c r="G457" s="61">
        <v>0</v>
      </c>
      <c r="H457" s="61">
        <v>0</v>
      </c>
      <c r="I457" s="61">
        <v>0</v>
      </c>
      <c r="J457" s="61">
        <v>0</v>
      </c>
      <c r="K457" s="61">
        <v>0</v>
      </c>
      <c r="L457" s="61">
        <v>0</v>
      </c>
      <c r="M457" s="61">
        <v>0</v>
      </c>
      <c r="N457" s="61">
        <v>0</v>
      </c>
      <c r="O457" s="61">
        <v>0</v>
      </c>
      <c r="P457" s="61">
        <v>0</v>
      </c>
      <c r="Q457" s="61">
        <v>0</v>
      </c>
      <c r="R457" s="61">
        <v>0</v>
      </c>
      <c r="S457" s="61">
        <v>0</v>
      </c>
      <c r="T457" s="61">
        <v>0</v>
      </c>
      <c r="U457" s="61">
        <v>0</v>
      </c>
      <c r="V457" s="61">
        <v>0</v>
      </c>
      <c r="W457" s="61">
        <v>0</v>
      </c>
      <c r="X457" s="61">
        <v>0</v>
      </c>
      <c r="Y457" s="61">
        <v>0</v>
      </c>
      <c r="Z457" s="61">
        <v>0</v>
      </c>
      <c r="AA457" s="61">
        <v>0</v>
      </c>
      <c r="AB457" s="61">
        <v>0</v>
      </c>
      <c r="AC457" s="61">
        <v>0</v>
      </c>
      <c r="AD457" s="61">
        <v>0</v>
      </c>
      <c r="AE457" s="61">
        <v>0</v>
      </c>
      <c r="AF457" s="61">
        <v>0</v>
      </c>
      <c r="AG457" s="61">
        <v>0</v>
      </c>
      <c r="AH457" s="61">
        <v>0</v>
      </c>
      <c r="AI457" s="61">
        <v>0</v>
      </c>
      <c r="AJ457" s="61">
        <v>0</v>
      </c>
      <c r="AK457" s="61">
        <v>0</v>
      </c>
      <c r="AL457" s="61">
        <v>0</v>
      </c>
      <c r="AM457" s="61">
        <v>0</v>
      </c>
      <c r="AN457" s="61">
        <v>0</v>
      </c>
      <c r="AO457" s="61">
        <v>0</v>
      </c>
      <c r="AP457" s="61">
        <v>0</v>
      </c>
      <c r="AQ457" s="61">
        <f t="shared" si="6"/>
        <v>0</v>
      </c>
      <c r="AT457" s="33"/>
    </row>
    <row r="458" spans="1:46" ht="33" customHeight="1">
      <c r="A458" s="32">
        <v>1536</v>
      </c>
      <c r="B458" s="343" t="s">
        <v>429</v>
      </c>
      <c r="C458" s="344" t="s">
        <v>651</v>
      </c>
      <c r="D458" s="61">
        <v>0</v>
      </c>
      <c r="E458" s="61">
        <v>0</v>
      </c>
      <c r="F458" s="61">
        <v>0</v>
      </c>
      <c r="G458" s="61">
        <v>0</v>
      </c>
      <c r="H458" s="61">
        <v>0</v>
      </c>
      <c r="I458" s="61">
        <v>0</v>
      </c>
      <c r="J458" s="61">
        <v>0</v>
      </c>
      <c r="K458" s="61">
        <v>0</v>
      </c>
      <c r="L458" s="61">
        <v>0</v>
      </c>
      <c r="M458" s="61">
        <v>0</v>
      </c>
      <c r="N458" s="61">
        <v>0</v>
      </c>
      <c r="O458" s="61">
        <v>0</v>
      </c>
      <c r="P458" s="61">
        <v>0</v>
      </c>
      <c r="Q458" s="61">
        <v>0</v>
      </c>
      <c r="R458" s="61">
        <v>0</v>
      </c>
      <c r="S458" s="61">
        <v>0</v>
      </c>
      <c r="T458" s="61">
        <v>0</v>
      </c>
      <c r="U458" s="61">
        <v>0</v>
      </c>
      <c r="V458" s="61">
        <v>0</v>
      </c>
      <c r="W458" s="61">
        <v>0</v>
      </c>
      <c r="X458" s="61">
        <v>0</v>
      </c>
      <c r="Y458" s="61">
        <v>0</v>
      </c>
      <c r="Z458" s="61">
        <v>0</v>
      </c>
      <c r="AA458" s="61">
        <v>0</v>
      </c>
      <c r="AB458" s="61">
        <v>0</v>
      </c>
      <c r="AC458" s="61">
        <v>0</v>
      </c>
      <c r="AD458" s="61">
        <v>0</v>
      </c>
      <c r="AE458" s="61">
        <v>0</v>
      </c>
      <c r="AF458" s="61">
        <v>0</v>
      </c>
      <c r="AG458" s="61">
        <v>0</v>
      </c>
      <c r="AH458" s="61">
        <v>0</v>
      </c>
      <c r="AI458" s="61">
        <v>0</v>
      </c>
      <c r="AJ458" s="61">
        <v>0</v>
      </c>
      <c r="AK458" s="61">
        <v>0</v>
      </c>
      <c r="AL458" s="61">
        <v>0</v>
      </c>
      <c r="AM458" s="61">
        <v>0</v>
      </c>
      <c r="AN458" s="61">
        <v>0</v>
      </c>
      <c r="AO458" s="61">
        <v>0</v>
      </c>
      <c r="AP458" s="61">
        <v>0</v>
      </c>
      <c r="AQ458" s="61">
        <f t="shared" si="6"/>
        <v>0</v>
      </c>
      <c r="AT458" s="33"/>
    </row>
    <row r="459" spans="1:46" ht="33" customHeight="1">
      <c r="A459" s="32">
        <v>1537</v>
      </c>
      <c r="B459" s="343" t="s">
        <v>430</v>
      </c>
      <c r="C459" s="344" t="s">
        <v>651</v>
      </c>
      <c r="D459" s="61">
        <v>0</v>
      </c>
      <c r="E459" s="61">
        <v>0</v>
      </c>
      <c r="F459" s="61">
        <v>0</v>
      </c>
      <c r="G459" s="61">
        <v>0</v>
      </c>
      <c r="H459" s="61">
        <v>0</v>
      </c>
      <c r="I459" s="61">
        <v>0</v>
      </c>
      <c r="J459" s="61">
        <v>0</v>
      </c>
      <c r="K459" s="61">
        <v>0</v>
      </c>
      <c r="L459" s="61">
        <v>0</v>
      </c>
      <c r="M459" s="61">
        <v>0</v>
      </c>
      <c r="N459" s="61">
        <v>0</v>
      </c>
      <c r="O459" s="61">
        <v>0</v>
      </c>
      <c r="P459" s="61">
        <v>0</v>
      </c>
      <c r="Q459" s="61">
        <v>0</v>
      </c>
      <c r="R459" s="61">
        <v>0</v>
      </c>
      <c r="S459" s="61">
        <v>0</v>
      </c>
      <c r="T459" s="61">
        <v>0</v>
      </c>
      <c r="U459" s="61">
        <v>0</v>
      </c>
      <c r="V459" s="61">
        <v>0</v>
      </c>
      <c r="W459" s="61">
        <v>0</v>
      </c>
      <c r="X459" s="61">
        <v>0</v>
      </c>
      <c r="Y459" s="61">
        <v>0</v>
      </c>
      <c r="Z459" s="61">
        <v>0</v>
      </c>
      <c r="AA459" s="61">
        <v>0</v>
      </c>
      <c r="AB459" s="61">
        <v>0</v>
      </c>
      <c r="AC459" s="61">
        <v>0</v>
      </c>
      <c r="AD459" s="61">
        <v>0</v>
      </c>
      <c r="AE459" s="61">
        <v>0</v>
      </c>
      <c r="AF459" s="61">
        <v>0</v>
      </c>
      <c r="AG459" s="61">
        <v>0</v>
      </c>
      <c r="AH459" s="61">
        <v>0</v>
      </c>
      <c r="AI459" s="61">
        <v>0</v>
      </c>
      <c r="AJ459" s="61">
        <v>0</v>
      </c>
      <c r="AK459" s="61">
        <v>0</v>
      </c>
      <c r="AL459" s="61">
        <v>0</v>
      </c>
      <c r="AM459" s="61">
        <v>0</v>
      </c>
      <c r="AN459" s="61">
        <v>0</v>
      </c>
      <c r="AO459" s="61">
        <v>0</v>
      </c>
      <c r="AP459" s="61">
        <v>0</v>
      </c>
      <c r="AQ459" s="61">
        <f t="shared" si="6"/>
        <v>0</v>
      </c>
      <c r="AT459" s="33"/>
    </row>
    <row r="460" spans="1:46" ht="33" customHeight="1">
      <c r="A460" s="32">
        <v>1538</v>
      </c>
      <c r="B460" s="343" t="s">
        <v>431</v>
      </c>
      <c r="C460" s="344" t="s">
        <v>651</v>
      </c>
      <c r="D460" s="61">
        <v>0</v>
      </c>
      <c r="E460" s="61">
        <v>0</v>
      </c>
      <c r="F460" s="61">
        <v>0</v>
      </c>
      <c r="G460" s="61">
        <v>0</v>
      </c>
      <c r="H460" s="61">
        <v>0</v>
      </c>
      <c r="I460" s="61">
        <v>0</v>
      </c>
      <c r="J460" s="61">
        <v>0</v>
      </c>
      <c r="K460" s="61">
        <v>0</v>
      </c>
      <c r="L460" s="61">
        <v>0</v>
      </c>
      <c r="M460" s="61">
        <v>0</v>
      </c>
      <c r="N460" s="61">
        <v>0</v>
      </c>
      <c r="O460" s="61">
        <v>0</v>
      </c>
      <c r="P460" s="61">
        <v>0</v>
      </c>
      <c r="Q460" s="61">
        <v>0</v>
      </c>
      <c r="R460" s="61">
        <v>0</v>
      </c>
      <c r="S460" s="61">
        <v>0</v>
      </c>
      <c r="T460" s="61">
        <v>0</v>
      </c>
      <c r="U460" s="61">
        <v>0</v>
      </c>
      <c r="V460" s="61">
        <v>0</v>
      </c>
      <c r="W460" s="61">
        <v>0</v>
      </c>
      <c r="X460" s="61">
        <v>0</v>
      </c>
      <c r="Y460" s="61">
        <v>0</v>
      </c>
      <c r="Z460" s="61">
        <v>0</v>
      </c>
      <c r="AA460" s="61">
        <v>0</v>
      </c>
      <c r="AB460" s="61">
        <v>0</v>
      </c>
      <c r="AC460" s="61">
        <v>0</v>
      </c>
      <c r="AD460" s="61">
        <v>0</v>
      </c>
      <c r="AE460" s="61">
        <v>0</v>
      </c>
      <c r="AF460" s="61">
        <v>0</v>
      </c>
      <c r="AG460" s="61">
        <v>0</v>
      </c>
      <c r="AH460" s="61">
        <v>0</v>
      </c>
      <c r="AI460" s="61">
        <v>0</v>
      </c>
      <c r="AJ460" s="61">
        <v>0</v>
      </c>
      <c r="AK460" s="61">
        <v>0</v>
      </c>
      <c r="AL460" s="61">
        <v>0</v>
      </c>
      <c r="AM460" s="61">
        <v>0</v>
      </c>
      <c r="AN460" s="61">
        <v>0</v>
      </c>
      <c r="AO460" s="61">
        <v>0</v>
      </c>
      <c r="AP460" s="61">
        <v>0</v>
      </c>
      <c r="AQ460" s="61">
        <f t="shared" si="6"/>
        <v>0</v>
      </c>
      <c r="AT460" s="33"/>
    </row>
    <row r="461" spans="1:46" ht="33" customHeight="1">
      <c r="A461" s="32">
        <v>1539</v>
      </c>
      <c r="B461" s="343" t="s">
        <v>432</v>
      </c>
      <c r="C461" s="344" t="s">
        <v>651</v>
      </c>
      <c r="D461" s="61">
        <v>0</v>
      </c>
      <c r="E461" s="61">
        <v>0</v>
      </c>
      <c r="F461" s="61">
        <v>0</v>
      </c>
      <c r="G461" s="61">
        <v>0</v>
      </c>
      <c r="H461" s="61">
        <v>0</v>
      </c>
      <c r="I461" s="61">
        <v>0</v>
      </c>
      <c r="J461" s="61">
        <v>0</v>
      </c>
      <c r="K461" s="61">
        <v>0</v>
      </c>
      <c r="L461" s="61">
        <v>0</v>
      </c>
      <c r="M461" s="61">
        <v>0</v>
      </c>
      <c r="N461" s="61">
        <v>0</v>
      </c>
      <c r="O461" s="61">
        <v>0</v>
      </c>
      <c r="P461" s="61">
        <v>0</v>
      </c>
      <c r="Q461" s="61">
        <v>0</v>
      </c>
      <c r="R461" s="61">
        <v>0</v>
      </c>
      <c r="S461" s="61">
        <v>0</v>
      </c>
      <c r="T461" s="61">
        <v>0</v>
      </c>
      <c r="U461" s="61">
        <v>0</v>
      </c>
      <c r="V461" s="61">
        <v>0</v>
      </c>
      <c r="W461" s="61">
        <v>0</v>
      </c>
      <c r="X461" s="61">
        <v>0</v>
      </c>
      <c r="Y461" s="61">
        <v>0</v>
      </c>
      <c r="Z461" s="61">
        <v>0</v>
      </c>
      <c r="AA461" s="61">
        <v>0</v>
      </c>
      <c r="AB461" s="61">
        <v>0</v>
      </c>
      <c r="AC461" s="61">
        <v>0</v>
      </c>
      <c r="AD461" s="61">
        <v>0</v>
      </c>
      <c r="AE461" s="61">
        <v>0</v>
      </c>
      <c r="AF461" s="61">
        <v>0</v>
      </c>
      <c r="AG461" s="61">
        <v>0</v>
      </c>
      <c r="AH461" s="61">
        <v>0</v>
      </c>
      <c r="AI461" s="61">
        <v>0</v>
      </c>
      <c r="AJ461" s="61">
        <v>0</v>
      </c>
      <c r="AK461" s="61">
        <v>0</v>
      </c>
      <c r="AL461" s="61">
        <v>0</v>
      </c>
      <c r="AM461" s="61">
        <v>0</v>
      </c>
      <c r="AN461" s="61">
        <v>0</v>
      </c>
      <c r="AO461" s="61">
        <v>0</v>
      </c>
      <c r="AP461" s="61">
        <v>0</v>
      </c>
      <c r="AQ461" s="61">
        <f t="shared" si="6"/>
        <v>0</v>
      </c>
      <c r="AT461" s="33"/>
    </row>
    <row r="462" spans="1:46" ht="33" customHeight="1">
      <c r="A462" s="32">
        <v>1540</v>
      </c>
      <c r="B462" s="343" t="s">
        <v>1254</v>
      </c>
      <c r="C462" s="344" t="s">
        <v>651</v>
      </c>
      <c r="D462" s="61">
        <v>0</v>
      </c>
      <c r="E462" s="61">
        <v>0</v>
      </c>
      <c r="F462" s="61">
        <v>0</v>
      </c>
      <c r="G462" s="61">
        <v>0</v>
      </c>
      <c r="H462" s="61">
        <v>0</v>
      </c>
      <c r="I462" s="61">
        <v>0</v>
      </c>
      <c r="J462" s="61">
        <v>0</v>
      </c>
      <c r="K462" s="61">
        <v>0</v>
      </c>
      <c r="L462" s="61">
        <v>0</v>
      </c>
      <c r="M462" s="61">
        <v>0</v>
      </c>
      <c r="N462" s="61">
        <v>0</v>
      </c>
      <c r="O462" s="61">
        <v>0</v>
      </c>
      <c r="P462" s="61">
        <v>0</v>
      </c>
      <c r="Q462" s="61">
        <v>0</v>
      </c>
      <c r="R462" s="61">
        <v>0</v>
      </c>
      <c r="S462" s="61">
        <v>0</v>
      </c>
      <c r="T462" s="61">
        <v>0</v>
      </c>
      <c r="U462" s="61">
        <v>0</v>
      </c>
      <c r="V462" s="61">
        <v>0</v>
      </c>
      <c r="W462" s="61">
        <v>0</v>
      </c>
      <c r="X462" s="61">
        <v>0</v>
      </c>
      <c r="Y462" s="61">
        <v>0</v>
      </c>
      <c r="Z462" s="61">
        <v>0</v>
      </c>
      <c r="AA462" s="61">
        <v>0</v>
      </c>
      <c r="AB462" s="61">
        <v>0</v>
      </c>
      <c r="AC462" s="61">
        <v>0</v>
      </c>
      <c r="AD462" s="61">
        <v>0</v>
      </c>
      <c r="AE462" s="61">
        <v>0</v>
      </c>
      <c r="AF462" s="61">
        <v>0</v>
      </c>
      <c r="AG462" s="61">
        <v>0</v>
      </c>
      <c r="AH462" s="61">
        <v>0</v>
      </c>
      <c r="AI462" s="61">
        <v>0</v>
      </c>
      <c r="AJ462" s="61">
        <v>0</v>
      </c>
      <c r="AK462" s="61">
        <v>0</v>
      </c>
      <c r="AL462" s="61">
        <v>0</v>
      </c>
      <c r="AM462" s="61">
        <v>0</v>
      </c>
      <c r="AN462" s="61">
        <v>0</v>
      </c>
      <c r="AO462" s="61">
        <v>0</v>
      </c>
      <c r="AP462" s="61">
        <v>0</v>
      </c>
      <c r="AQ462" s="61">
        <f t="shared" ref="AQ462:AQ525" si="7">SUM(D462:AP462)</f>
        <v>0</v>
      </c>
      <c r="AT462" s="33"/>
    </row>
    <row r="463" spans="1:46" ht="33" customHeight="1">
      <c r="A463" s="32">
        <v>1601</v>
      </c>
      <c r="B463" s="343" t="s">
        <v>433</v>
      </c>
      <c r="C463" s="344" t="s">
        <v>651</v>
      </c>
      <c r="D463" s="61">
        <v>0</v>
      </c>
      <c r="E463" s="61">
        <v>0</v>
      </c>
      <c r="F463" s="61">
        <v>0</v>
      </c>
      <c r="G463" s="61">
        <v>0</v>
      </c>
      <c r="H463" s="61">
        <v>0</v>
      </c>
      <c r="I463" s="61">
        <v>0</v>
      </c>
      <c r="J463" s="61">
        <v>0</v>
      </c>
      <c r="K463" s="61">
        <v>0</v>
      </c>
      <c r="L463" s="61">
        <v>0</v>
      </c>
      <c r="M463" s="61">
        <v>0</v>
      </c>
      <c r="N463" s="61">
        <v>0</v>
      </c>
      <c r="O463" s="61">
        <v>0</v>
      </c>
      <c r="P463" s="61">
        <v>0</v>
      </c>
      <c r="Q463" s="61">
        <v>0</v>
      </c>
      <c r="R463" s="61">
        <v>0</v>
      </c>
      <c r="S463" s="61">
        <v>0</v>
      </c>
      <c r="T463" s="61">
        <v>0</v>
      </c>
      <c r="U463" s="61">
        <v>0</v>
      </c>
      <c r="V463" s="61">
        <v>0</v>
      </c>
      <c r="W463" s="61">
        <v>0</v>
      </c>
      <c r="X463" s="61">
        <v>0</v>
      </c>
      <c r="Y463" s="61">
        <v>0</v>
      </c>
      <c r="Z463" s="61">
        <v>0</v>
      </c>
      <c r="AA463" s="61">
        <v>0</v>
      </c>
      <c r="AB463" s="61">
        <v>0</v>
      </c>
      <c r="AC463" s="61">
        <v>0</v>
      </c>
      <c r="AD463" s="61">
        <v>0</v>
      </c>
      <c r="AE463" s="61">
        <v>0</v>
      </c>
      <c r="AF463" s="61">
        <v>0</v>
      </c>
      <c r="AG463" s="61">
        <v>0</v>
      </c>
      <c r="AH463" s="61">
        <v>0</v>
      </c>
      <c r="AI463" s="61">
        <v>0</v>
      </c>
      <c r="AJ463" s="61">
        <v>0</v>
      </c>
      <c r="AK463" s="61">
        <v>0</v>
      </c>
      <c r="AL463" s="61">
        <v>0</v>
      </c>
      <c r="AM463" s="61">
        <v>0</v>
      </c>
      <c r="AN463" s="61">
        <v>0</v>
      </c>
      <c r="AO463" s="61">
        <v>0</v>
      </c>
      <c r="AP463" s="61">
        <v>0</v>
      </c>
      <c r="AQ463" s="61">
        <f t="shared" si="7"/>
        <v>0</v>
      </c>
      <c r="AT463" s="33"/>
    </row>
    <row r="464" spans="1:46" ht="33" customHeight="1">
      <c r="A464" s="32">
        <v>1602</v>
      </c>
      <c r="B464" s="343" t="s">
        <v>434</v>
      </c>
      <c r="C464" s="344" t="s">
        <v>651</v>
      </c>
      <c r="D464" s="61">
        <v>0</v>
      </c>
      <c r="E464" s="61">
        <v>0</v>
      </c>
      <c r="F464" s="61">
        <v>0</v>
      </c>
      <c r="G464" s="61">
        <v>0</v>
      </c>
      <c r="H464" s="61">
        <v>0</v>
      </c>
      <c r="I464" s="61">
        <v>0</v>
      </c>
      <c r="J464" s="61">
        <v>0</v>
      </c>
      <c r="K464" s="61">
        <v>0</v>
      </c>
      <c r="L464" s="61">
        <v>0</v>
      </c>
      <c r="M464" s="61">
        <v>0</v>
      </c>
      <c r="N464" s="61">
        <v>0</v>
      </c>
      <c r="O464" s="61">
        <v>0</v>
      </c>
      <c r="P464" s="61">
        <v>0</v>
      </c>
      <c r="Q464" s="61">
        <v>0</v>
      </c>
      <c r="R464" s="61">
        <v>0</v>
      </c>
      <c r="S464" s="61">
        <v>0</v>
      </c>
      <c r="T464" s="61">
        <v>0</v>
      </c>
      <c r="U464" s="61">
        <v>0</v>
      </c>
      <c r="V464" s="61">
        <v>0</v>
      </c>
      <c r="W464" s="61">
        <v>0</v>
      </c>
      <c r="X464" s="61">
        <v>0</v>
      </c>
      <c r="Y464" s="61">
        <v>0</v>
      </c>
      <c r="Z464" s="61">
        <v>0</v>
      </c>
      <c r="AA464" s="61">
        <v>0</v>
      </c>
      <c r="AB464" s="61">
        <v>0</v>
      </c>
      <c r="AC464" s="61">
        <v>0</v>
      </c>
      <c r="AD464" s="61">
        <v>0</v>
      </c>
      <c r="AE464" s="61">
        <v>0</v>
      </c>
      <c r="AF464" s="61">
        <v>0</v>
      </c>
      <c r="AG464" s="61">
        <v>0</v>
      </c>
      <c r="AH464" s="61">
        <v>0</v>
      </c>
      <c r="AI464" s="61">
        <v>0</v>
      </c>
      <c r="AJ464" s="61">
        <v>0</v>
      </c>
      <c r="AK464" s="61">
        <v>0</v>
      </c>
      <c r="AL464" s="61">
        <v>0</v>
      </c>
      <c r="AM464" s="61">
        <v>0</v>
      </c>
      <c r="AN464" s="61">
        <v>0</v>
      </c>
      <c r="AO464" s="61">
        <v>0</v>
      </c>
      <c r="AP464" s="61">
        <v>0</v>
      </c>
      <c r="AQ464" s="61">
        <f t="shared" si="7"/>
        <v>0</v>
      </c>
      <c r="AT464" s="33"/>
    </row>
    <row r="465" spans="1:46" ht="33" customHeight="1">
      <c r="A465" s="32">
        <v>1603</v>
      </c>
      <c r="B465" s="343" t="s">
        <v>435</v>
      </c>
      <c r="C465" s="344" t="s">
        <v>651</v>
      </c>
      <c r="D465" s="61">
        <v>0</v>
      </c>
      <c r="E465" s="61">
        <v>0</v>
      </c>
      <c r="F465" s="61">
        <v>0</v>
      </c>
      <c r="G465" s="61">
        <v>0</v>
      </c>
      <c r="H465" s="61">
        <v>0</v>
      </c>
      <c r="I465" s="61">
        <v>0</v>
      </c>
      <c r="J465" s="61">
        <v>0</v>
      </c>
      <c r="K465" s="61">
        <v>0</v>
      </c>
      <c r="L465" s="61">
        <v>0</v>
      </c>
      <c r="M465" s="61">
        <v>0</v>
      </c>
      <c r="N465" s="61">
        <v>0</v>
      </c>
      <c r="O465" s="61">
        <v>0</v>
      </c>
      <c r="P465" s="61">
        <v>0</v>
      </c>
      <c r="Q465" s="61">
        <v>0</v>
      </c>
      <c r="R465" s="61">
        <v>0</v>
      </c>
      <c r="S465" s="61">
        <v>0</v>
      </c>
      <c r="T465" s="61">
        <v>0</v>
      </c>
      <c r="U465" s="61">
        <v>0</v>
      </c>
      <c r="V465" s="61">
        <v>0</v>
      </c>
      <c r="W465" s="61">
        <v>0</v>
      </c>
      <c r="X465" s="61">
        <v>0</v>
      </c>
      <c r="Y465" s="61">
        <v>0</v>
      </c>
      <c r="Z465" s="61">
        <v>0</v>
      </c>
      <c r="AA465" s="61">
        <v>0</v>
      </c>
      <c r="AB465" s="61">
        <v>0</v>
      </c>
      <c r="AC465" s="61">
        <v>0</v>
      </c>
      <c r="AD465" s="61">
        <v>0</v>
      </c>
      <c r="AE465" s="61">
        <v>0</v>
      </c>
      <c r="AF465" s="61">
        <v>0</v>
      </c>
      <c r="AG465" s="61">
        <v>0</v>
      </c>
      <c r="AH465" s="61">
        <v>0</v>
      </c>
      <c r="AI465" s="61">
        <v>0</v>
      </c>
      <c r="AJ465" s="61">
        <v>0</v>
      </c>
      <c r="AK465" s="61">
        <v>0</v>
      </c>
      <c r="AL465" s="61">
        <v>0</v>
      </c>
      <c r="AM465" s="61">
        <v>0</v>
      </c>
      <c r="AN465" s="61">
        <v>0</v>
      </c>
      <c r="AO465" s="61">
        <v>0</v>
      </c>
      <c r="AP465" s="61">
        <v>0</v>
      </c>
      <c r="AQ465" s="61">
        <f t="shared" si="7"/>
        <v>0</v>
      </c>
      <c r="AT465" s="33"/>
    </row>
    <row r="466" spans="1:46" ht="33" customHeight="1">
      <c r="A466" s="32">
        <v>1604</v>
      </c>
      <c r="B466" s="343" t="s">
        <v>436</v>
      </c>
      <c r="C466" s="344" t="s">
        <v>651</v>
      </c>
      <c r="D466" s="61">
        <v>0</v>
      </c>
      <c r="E466" s="61">
        <v>0</v>
      </c>
      <c r="F466" s="61">
        <v>0</v>
      </c>
      <c r="G466" s="61">
        <v>0</v>
      </c>
      <c r="H466" s="61">
        <v>0</v>
      </c>
      <c r="I466" s="61">
        <v>0</v>
      </c>
      <c r="J466" s="61">
        <v>0</v>
      </c>
      <c r="K466" s="61">
        <v>0</v>
      </c>
      <c r="L466" s="61">
        <v>0</v>
      </c>
      <c r="M466" s="61">
        <v>0</v>
      </c>
      <c r="N466" s="61">
        <v>0</v>
      </c>
      <c r="O466" s="61">
        <v>0</v>
      </c>
      <c r="P466" s="61">
        <v>0</v>
      </c>
      <c r="Q466" s="61">
        <v>0</v>
      </c>
      <c r="R466" s="61">
        <v>0</v>
      </c>
      <c r="S466" s="61">
        <v>0</v>
      </c>
      <c r="T466" s="61">
        <v>0</v>
      </c>
      <c r="U466" s="61">
        <v>0</v>
      </c>
      <c r="V466" s="61">
        <v>0</v>
      </c>
      <c r="W466" s="61">
        <v>0</v>
      </c>
      <c r="X466" s="61">
        <v>0</v>
      </c>
      <c r="Y466" s="61">
        <v>0</v>
      </c>
      <c r="Z466" s="61">
        <v>0</v>
      </c>
      <c r="AA466" s="61">
        <v>0</v>
      </c>
      <c r="AB466" s="61">
        <v>0</v>
      </c>
      <c r="AC466" s="61">
        <v>0</v>
      </c>
      <c r="AD466" s="61">
        <v>0</v>
      </c>
      <c r="AE466" s="61">
        <v>0</v>
      </c>
      <c r="AF466" s="61">
        <v>0</v>
      </c>
      <c r="AG466" s="61">
        <v>0</v>
      </c>
      <c r="AH466" s="61">
        <v>0</v>
      </c>
      <c r="AI466" s="61">
        <v>0</v>
      </c>
      <c r="AJ466" s="61">
        <v>0</v>
      </c>
      <c r="AK466" s="61">
        <v>0</v>
      </c>
      <c r="AL466" s="61">
        <v>0</v>
      </c>
      <c r="AM466" s="61">
        <v>0</v>
      </c>
      <c r="AN466" s="61">
        <v>0</v>
      </c>
      <c r="AO466" s="61">
        <v>0</v>
      </c>
      <c r="AP466" s="61">
        <v>0</v>
      </c>
      <c r="AQ466" s="61">
        <f t="shared" si="7"/>
        <v>0</v>
      </c>
      <c r="AT466" s="33"/>
    </row>
    <row r="467" spans="1:46" ht="33" customHeight="1">
      <c r="A467" s="32">
        <v>1605</v>
      </c>
      <c r="B467" s="343" t="s">
        <v>437</v>
      </c>
      <c r="C467" s="344" t="s">
        <v>651</v>
      </c>
      <c r="D467" s="61">
        <v>0</v>
      </c>
      <c r="E467" s="61">
        <v>0</v>
      </c>
      <c r="F467" s="61">
        <v>0</v>
      </c>
      <c r="G467" s="61">
        <v>0</v>
      </c>
      <c r="H467" s="61">
        <v>0</v>
      </c>
      <c r="I467" s="61">
        <v>0</v>
      </c>
      <c r="J467" s="61">
        <v>0</v>
      </c>
      <c r="K467" s="61">
        <v>0</v>
      </c>
      <c r="L467" s="61">
        <v>0</v>
      </c>
      <c r="M467" s="61">
        <v>0</v>
      </c>
      <c r="N467" s="61">
        <v>0</v>
      </c>
      <c r="O467" s="61">
        <v>0</v>
      </c>
      <c r="P467" s="61">
        <v>0</v>
      </c>
      <c r="Q467" s="61">
        <v>0</v>
      </c>
      <c r="R467" s="61">
        <v>0</v>
      </c>
      <c r="S467" s="61">
        <v>0</v>
      </c>
      <c r="T467" s="61">
        <v>0</v>
      </c>
      <c r="U467" s="61">
        <v>0</v>
      </c>
      <c r="V467" s="61">
        <v>0</v>
      </c>
      <c r="W467" s="61">
        <v>0</v>
      </c>
      <c r="X467" s="61">
        <v>0</v>
      </c>
      <c r="Y467" s="61">
        <v>0</v>
      </c>
      <c r="Z467" s="61">
        <v>0</v>
      </c>
      <c r="AA467" s="61">
        <v>0</v>
      </c>
      <c r="AB467" s="61">
        <v>0</v>
      </c>
      <c r="AC467" s="61">
        <v>0</v>
      </c>
      <c r="AD467" s="61">
        <v>0</v>
      </c>
      <c r="AE467" s="61">
        <v>0</v>
      </c>
      <c r="AF467" s="61">
        <v>0</v>
      </c>
      <c r="AG467" s="61">
        <v>0</v>
      </c>
      <c r="AH467" s="61">
        <v>0</v>
      </c>
      <c r="AI467" s="61">
        <v>0</v>
      </c>
      <c r="AJ467" s="61">
        <v>0</v>
      </c>
      <c r="AK467" s="61">
        <v>0</v>
      </c>
      <c r="AL467" s="61">
        <v>0</v>
      </c>
      <c r="AM467" s="61">
        <v>0</v>
      </c>
      <c r="AN467" s="61">
        <v>0</v>
      </c>
      <c r="AO467" s="61">
        <v>0</v>
      </c>
      <c r="AP467" s="61">
        <v>0</v>
      </c>
      <c r="AQ467" s="61">
        <f t="shared" si="7"/>
        <v>0</v>
      </c>
      <c r="AT467" s="33"/>
    </row>
    <row r="468" spans="1:46" ht="33" customHeight="1">
      <c r="A468" s="32">
        <v>1606</v>
      </c>
      <c r="B468" s="343" t="s">
        <v>438</v>
      </c>
      <c r="C468" s="344" t="s">
        <v>651</v>
      </c>
      <c r="D468" s="61">
        <v>0</v>
      </c>
      <c r="E468" s="61">
        <v>0</v>
      </c>
      <c r="F468" s="61">
        <v>0</v>
      </c>
      <c r="G468" s="61">
        <v>0</v>
      </c>
      <c r="H468" s="61">
        <v>0</v>
      </c>
      <c r="I468" s="61">
        <v>0</v>
      </c>
      <c r="J468" s="61">
        <v>0</v>
      </c>
      <c r="K468" s="61">
        <v>0</v>
      </c>
      <c r="L468" s="61">
        <v>0</v>
      </c>
      <c r="M468" s="61">
        <v>0</v>
      </c>
      <c r="N468" s="61">
        <v>0</v>
      </c>
      <c r="O468" s="61">
        <v>0</v>
      </c>
      <c r="P468" s="61">
        <v>0</v>
      </c>
      <c r="Q468" s="61">
        <v>0</v>
      </c>
      <c r="R468" s="61">
        <v>0</v>
      </c>
      <c r="S468" s="61">
        <v>0</v>
      </c>
      <c r="T468" s="61">
        <v>0</v>
      </c>
      <c r="U468" s="61">
        <v>0</v>
      </c>
      <c r="V468" s="61">
        <v>0</v>
      </c>
      <c r="W468" s="61">
        <v>0</v>
      </c>
      <c r="X468" s="61">
        <v>0</v>
      </c>
      <c r="Y468" s="61">
        <v>0</v>
      </c>
      <c r="Z468" s="61">
        <v>0</v>
      </c>
      <c r="AA468" s="61">
        <v>0</v>
      </c>
      <c r="AB468" s="61">
        <v>0</v>
      </c>
      <c r="AC468" s="61">
        <v>0</v>
      </c>
      <c r="AD468" s="61">
        <v>0</v>
      </c>
      <c r="AE468" s="61">
        <v>0</v>
      </c>
      <c r="AF468" s="61">
        <v>0</v>
      </c>
      <c r="AG468" s="61">
        <v>0</v>
      </c>
      <c r="AH468" s="61">
        <v>0</v>
      </c>
      <c r="AI468" s="61">
        <v>0</v>
      </c>
      <c r="AJ468" s="61">
        <v>0</v>
      </c>
      <c r="AK468" s="61">
        <v>0</v>
      </c>
      <c r="AL468" s="61">
        <v>0</v>
      </c>
      <c r="AM468" s="61">
        <v>0</v>
      </c>
      <c r="AN468" s="61">
        <v>0</v>
      </c>
      <c r="AO468" s="61">
        <v>0</v>
      </c>
      <c r="AP468" s="61">
        <v>0</v>
      </c>
      <c r="AQ468" s="61">
        <f t="shared" si="7"/>
        <v>0</v>
      </c>
      <c r="AT468" s="33"/>
    </row>
    <row r="469" spans="1:46" ht="33" customHeight="1">
      <c r="A469" s="32">
        <v>1607</v>
      </c>
      <c r="B469" s="343" t="s">
        <v>439</v>
      </c>
      <c r="C469" s="344" t="s">
        <v>651</v>
      </c>
      <c r="D469" s="61">
        <v>0</v>
      </c>
      <c r="E469" s="61">
        <v>0</v>
      </c>
      <c r="F469" s="61">
        <v>0</v>
      </c>
      <c r="G469" s="61">
        <v>0</v>
      </c>
      <c r="H469" s="61">
        <v>0</v>
      </c>
      <c r="I469" s="61">
        <v>0</v>
      </c>
      <c r="J469" s="61">
        <v>0</v>
      </c>
      <c r="K469" s="61">
        <v>0</v>
      </c>
      <c r="L469" s="61">
        <v>0</v>
      </c>
      <c r="M469" s="61">
        <v>0</v>
      </c>
      <c r="N469" s="61">
        <v>0</v>
      </c>
      <c r="O469" s="61">
        <v>0</v>
      </c>
      <c r="P469" s="61">
        <v>0</v>
      </c>
      <c r="Q469" s="61">
        <v>0</v>
      </c>
      <c r="R469" s="61">
        <v>0</v>
      </c>
      <c r="S469" s="61">
        <v>0</v>
      </c>
      <c r="T469" s="61">
        <v>0</v>
      </c>
      <c r="U469" s="61">
        <v>0</v>
      </c>
      <c r="V469" s="61">
        <v>0</v>
      </c>
      <c r="W469" s="61">
        <v>0</v>
      </c>
      <c r="X469" s="61">
        <v>0</v>
      </c>
      <c r="Y469" s="61">
        <v>0</v>
      </c>
      <c r="Z469" s="61">
        <v>0</v>
      </c>
      <c r="AA469" s="61">
        <v>0</v>
      </c>
      <c r="AB469" s="61">
        <v>0</v>
      </c>
      <c r="AC469" s="61">
        <v>0</v>
      </c>
      <c r="AD469" s="61">
        <v>0</v>
      </c>
      <c r="AE469" s="61">
        <v>0</v>
      </c>
      <c r="AF469" s="61">
        <v>0</v>
      </c>
      <c r="AG469" s="61">
        <v>0</v>
      </c>
      <c r="AH469" s="61">
        <v>0</v>
      </c>
      <c r="AI469" s="61">
        <v>0</v>
      </c>
      <c r="AJ469" s="61">
        <v>0</v>
      </c>
      <c r="AK469" s="61">
        <v>0</v>
      </c>
      <c r="AL469" s="61">
        <v>0</v>
      </c>
      <c r="AM469" s="61">
        <v>0</v>
      </c>
      <c r="AN469" s="61">
        <v>0</v>
      </c>
      <c r="AO469" s="61">
        <v>0</v>
      </c>
      <c r="AP469" s="61">
        <v>0</v>
      </c>
      <c r="AQ469" s="61">
        <f t="shared" si="7"/>
        <v>0</v>
      </c>
      <c r="AT469" s="33"/>
    </row>
    <row r="470" spans="1:46" ht="33" customHeight="1">
      <c r="A470" s="32">
        <v>1608</v>
      </c>
      <c r="B470" s="343" t="s">
        <v>440</v>
      </c>
      <c r="C470" s="344" t="s">
        <v>651</v>
      </c>
      <c r="D470" s="61">
        <v>0</v>
      </c>
      <c r="E470" s="61">
        <v>0</v>
      </c>
      <c r="F470" s="61">
        <v>0</v>
      </c>
      <c r="G470" s="61">
        <v>0</v>
      </c>
      <c r="H470" s="61">
        <v>0</v>
      </c>
      <c r="I470" s="61">
        <v>0</v>
      </c>
      <c r="J470" s="61">
        <v>0</v>
      </c>
      <c r="K470" s="61">
        <v>0</v>
      </c>
      <c r="L470" s="61">
        <v>0</v>
      </c>
      <c r="M470" s="61">
        <v>0</v>
      </c>
      <c r="N470" s="61">
        <v>0</v>
      </c>
      <c r="O470" s="61">
        <v>0</v>
      </c>
      <c r="P470" s="61">
        <v>0</v>
      </c>
      <c r="Q470" s="61">
        <v>0</v>
      </c>
      <c r="R470" s="61">
        <v>0</v>
      </c>
      <c r="S470" s="61">
        <v>0</v>
      </c>
      <c r="T470" s="61">
        <v>0</v>
      </c>
      <c r="U470" s="61">
        <v>0</v>
      </c>
      <c r="V470" s="61">
        <v>0</v>
      </c>
      <c r="W470" s="61">
        <v>0</v>
      </c>
      <c r="X470" s="61">
        <v>0</v>
      </c>
      <c r="Y470" s="61">
        <v>0</v>
      </c>
      <c r="Z470" s="61">
        <v>0</v>
      </c>
      <c r="AA470" s="61">
        <v>0</v>
      </c>
      <c r="AB470" s="61">
        <v>0</v>
      </c>
      <c r="AC470" s="61">
        <v>0</v>
      </c>
      <c r="AD470" s="61">
        <v>0</v>
      </c>
      <c r="AE470" s="61">
        <v>0</v>
      </c>
      <c r="AF470" s="61">
        <v>0</v>
      </c>
      <c r="AG470" s="61">
        <v>0</v>
      </c>
      <c r="AH470" s="61">
        <v>0</v>
      </c>
      <c r="AI470" s="61">
        <v>0</v>
      </c>
      <c r="AJ470" s="61">
        <v>0</v>
      </c>
      <c r="AK470" s="61">
        <v>0</v>
      </c>
      <c r="AL470" s="61">
        <v>0</v>
      </c>
      <c r="AM470" s="61">
        <v>0</v>
      </c>
      <c r="AN470" s="61">
        <v>0</v>
      </c>
      <c r="AO470" s="61">
        <v>0</v>
      </c>
      <c r="AP470" s="61">
        <v>0</v>
      </c>
      <c r="AQ470" s="61">
        <f t="shared" si="7"/>
        <v>0</v>
      </c>
      <c r="AT470" s="33"/>
    </row>
    <row r="471" spans="1:46" ht="33" customHeight="1">
      <c r="A471" s="32">
        <v>1609</v>
      </c>
      <c r="B471" s="343" t="s">
        <v>441</v>
      </c>
      <c r="C471" s="344" t="s">
        <v>651</v>
      </c>
      <c r="D471" s="61">
        <v>0</v>
      </c>
      <c r="E471" s="61">
        <v>0</v>
      </c>
      <c r="F471" s="61">
        <v>0</v>
      </c>
      <c r="G471" s="61">
        <v>0</v>
      </c>
      <c r="H471" s="61">
        <v>0</v>
      </c>
      <c r="I471" s="61">
        <v>0</v>
      </c>
      <c r="J471" s="61">
        <v>0</v>
      </c>
      <c r="K471" s="61">
        <v>0</v>
      </c>
      <c r="L471" s="61">
        <v>0</v>
      </c>
      <c r="M471" s="61">
        <v>0</v>
      </c>
      <c r="N471" s="61">
        <v>0</v>
      </c>
      <c r="O471" s="61">
        <v>0</v>
      </c>
      <c r="P471" s="61">
        <v>0</v>
      </c>
      <c r="Q471" s="61">
        <v>0</v>
      </c>
      <c r="R471" s="61">
        <v>0</v>
      </c>
      <c r="S471" s="61">
        <v>0</v>
      </c>
      <c r="T471" s="61">
        <v>0</v>
      </c>
      <c r="U471" s="61">
        <v>0</v>
      </c>
      <c r="V471" s="61">
        <v>0</v>
      </c>
      <c r="W471" s="61">
        <v>0</v>
      </c>
      <c r="X471" s="61">
        <v>0</v>
      </c>
      <c r="Y471" s="61">
        <v>0</v>
      </c>
      <c r="Z471" s="61">
        <v>0</v>
      </c>
      <c r="AA471" s="61">
        <v>0</v>
      </c>
      <c r="AB471" s="61">
        <v>0</v>
      </c>
      <c r="AC471" s="61">
        <v>0</v>
      </c>
      <c r="AD471" s="61">
        <v>0</v>
      </c>
      <c r="AE471" s="61">
        <v>0</v>
      </c>
      <c r="AF471" s="61">
        <v>0</v>
      </c>
      <c r="AG471" s="61">
        <v>0</v>
      </c>
      <c r="AH471" s="61">
        <v>0</v>
      </c>
      <c r="AI471" s="61">
        <v>0</v>
      </c>
      <c r="AJ471" s="61">
        <v>0</v>
      </c>
      <c r="AK471" s="61">
        <v>0</v>
      </c>
      <c r="AL471" s="61">
        <v>0</v>
      </c>
      <c r="AM471" s="61">
        <v>0</v>
      </c>
      <c r="AN471" s="61">
        <v>0</v>
      </c>
      <c r="AO471" s="61">
        <v>0</v>
      </c>
      <c r="AP471" s="61">
        <v>0</v>
      </c>
      <c r="AQ471" s="61">
        <f t="shared" si="7"/>
        <v>0</v>
      </c>
      <c r="AT471" s="33"/>
    </row>
    <row r="472" spans="1:46" ht="33" customHeight="1">
      <c r="A472" s="32">
        <v>1610</v>
      </c>
      <c r="B472" s="343" t="s">
        <v>1394</v>
      </c>
      <c r="C472" s="344" t="s">
        <v>651</v>
      </c>
      <c r="D472" s="61">
        <v>0</v>
      </c>
      <c r="E472" s="61">
        <v>0</v>
      </c>
      <c r="F472" s="61">
        <v>0</v>
      </c>
      <c r="G472" s="61">
        <v>0</v>
      </c>
      <c r="H472" s="61">
        <v>0</v>
      </c>
      <c r="I472" s="61">
        <v>0</v>
      </c>
      <c r="J472" s="61">
        <v>0</v>
      </c>
      <c r="K472" s="61">
        <v>0</v>
      </c>
      <c r="L472" s="61">
        <v>0</v>
      </c>
      <c r="M472" s="61">
        <v>0</v>
      </c>
      <c r="N472" s="61">
        <v>0</v>
      </c>
      <c r="O472" s="61">
        <v>0</v>
      </c>
      <c r="P472" s="61">
        <v>0</v>
      </c>
      <c r="Q472" s="61">
        <v>0</v>
      </c>
      <c r="R472" s="61">
        <v>0</v>
      </c>
      <c r="S472" s="61">
        <v>0</v>
      </c>
      <c r="T472" s="61">
        <v>0</v>
      </c>
      <c r="U472" s="61">
        <v>0</v>
      </c>
      <c r="V472" s="61">
        <v>0</v>
      </c>
      <c r="W472" s="61">
        <v>0</v>
      </c>
      <c r="X472" s="61">
        <v>0</v>
      </c>
      <c r="Y472" s="61">
        <v>0</v>
      </c>
      <c r="Z472" s="61">
        <v>0</v>
      </c>
      <c r="AA472" s="61">
        <v>0</v>
      </c>
      <c r="AB472" s="61">
        <v>0</v>
      </c>
      <c r="AC472" s="61">
        <v>0</v>
      </c>
      <c r="AD472" s="61">
        <v>0</v>
      </c>
      <c r="AE472" s="61">
        <v>0</v>
      </c>
      <c r="AF472" s="61">
        <v>0</v>
      </c>
      <c r="AG472" s="61">
        <v>0</v>
      </c>
      <c r="AH472" s="61">
        <v>0</v>
      </c>
      <c r="AI472" s="61">
        <v>0</v>
      </c>
      <c r="AJ472" s="61">
        <v>0</v>
      </c>
      <c r="AK472" s="61">
        <v>0</v>
      </c>
      <c r="AL472" s="61">
        <v>0</v>
      </c>
      <c r="AM472" s="61">
        <v>0</v>
      </c>
      <c r="AN472" s="61">
        <v>0</v>
      </c>
      <c r="AO472" s="61">
        <v>0</v>
      </c>
      <c r="AP472" s="61">
        <v>0</v>
      </c>
      <c r="AQ472" s="61">
        <f t="shared" si="7"/>
        <v>0</v>
      </c>
      <c r="AT472" s="33"/>
    </row>
    <row r="473" spans="1:46" ht="33" customHeight="1">
      <c r="A473" s="32">
        <v>1611</v>
      </c>
      <c r="B473" s="343" t="s">
        <v>442</v>
      </c>
      <c r="C473" s="344" t="s">
        <v>651</v>
      </c>
      <c r="D473" s="61">
        <v>0</v>
      </c>
      <c r="E473" s="61">
        <v>0</v>
      </c>
      <c r="F473" s="61">
        <v>0</v>
      </c>
      <c r="G473" s="61">
        <v>0</v>
      </c>
      <c r="H473" s="61">
        <v>0</v>
      </c>
      <c r="I473" s="61">
        <v>0</v>
      </c>
      <c r="J473" s="61">
        <v>0</v>
      </c>
      <c r="K473" s="61">
        <v>0</v>
      </c>
      <c r="L473" s="61">
        <v>0</v>
      </c>
      <c r="M473" s="61">
        <v>0</v>
      </c>
      <c r="N473" s="61">
        <v>0</v>
      </c>
      <c r="O473" s="61">
        <v>0</v>
      </c>
      <c r="P473" s="61">
        <v>0</v>
      </c>
      <c r="Q473" s="61">
        <v>0</v>
      </c>
      <c r="R473" s="61">
        <v>0</v>
      </c>
      <c r="S473" s="61">
        <v>0</v>
      </c>
      <c r="T473" s="61">
        <v>0</v>
      </c>
      <c r="U473" s="61">
        <v>0</v>
      </c>
      <c r="V473" s="61">
        <v>0</v>
      </c>
      <c r="W473" s="61">
        <v>0</v>
      </c>
      <c r="X473" s="61">
        <v>0</v>
      </c>
      <c r="Y473" s="61">
        <v>0</v>
      </c>
      <c r="Z473" s="61">
        <v>0</v>
      </c>
      <c r="AA473" s="61">
        <v>0</v>
      </c>
      <c r="AB473" s="61">
        <v>0</v>
      </c>
      <c r="AC473" s="61">
        <v>0</v>
      </c>
      <c r="AD473" s="61">
        <v>0</v>
      </c>
      <c r="AE473" s="61">
        <v>0</v>
      </c>
      <c r="AF473" s="61">
        <v>0</v>
      </c>
      <c r="AG473" s="61">
        <v>0</v>
      </c>
      <c r="AH473" s="61">
        <v>0</v>
      </c>
      <c r="AI473" s="61">
        <v>0</v>
      </c>
      <c r="AJ473" s="61">
        <v>0</v>
      </c>
      <c r="AK473" s="61">
        <v>0</v>
      </c>
      <c r="AL473" s="61">
        <v>0</v>
      </c>
      <c r="AM473" s="61">
        <v>0</v>
      </c>
      <c r="AN473" s="61">
        <v>0</v>
      </c>
      <c r="AO473" s="61">
        <v>0</v>
      </c>
      <c r="AP473" s="61">
        <v>0</v>
      </c>
      <c r="AQ473" s="61">
        <f t="shared" si="7"/>
        <v>0</v>
      </c>
      <c r="AT473" s="33"/>
    </row>
    <row r="474" spans="1:46" ht="33" customHeight="1">
      <c r="A474" s="32">
        <v>1701</v>
      </c>
      <c r="B474" s="343" t="s">
        <v>1395</v>
      </c>
      <c r="C474" s="344" t="s">
        <v>651</v>
      </c>
      <c r="D474" s="61">
        <v>0</v>
      </c>
      <c r="E474" s="61">
        <v>0</v>
      </c>
      <c r="F474" s="61">
        <v>0</v>
      </c>
      <c r="G474" s="61">
        <v>0</v>
      </c>
      <c r="H474" s="61">
        <v>0</v>
      </c>
      <c r="I474" s="61">
        <v>0</v>
      </c>
      <c r="J474" s="61">
        <v>0</v>
      </c>
      <c r="K474" s="61">
        <v>0</v>
      </c>
      <c r="L474" s="61">
        <v>0</v>
      </c>
      <c r="M474" s="61">
        <v>0</v>
      </c>
      <c r="N474" s="61">
        <v>0</v>
      </c>
      <c r="O474" s="61">
        <v>0</v>
      </c>
      <c r="P474" s="61">
        <v>0</v>
      </c>
      <c r="Q474" s="61">
        <v>0</v>
      </c>
      <c r="R474" s="61">
        <v>0</v>
      </c>
      <c r="S474" s="61">
        <v>0</v>
      </c>
      <c r="T474" s="61">
        <v>0</v>
      </c>
      <c r="U474" s="61">
        <v>0</v>
      </c>
      <c r="V474" s="61">
        <v>0</v>
      </c>
      <c r="W474" s="61">
        <v>0</v>
      </c>
      <c r="X474" s="61">
        <v>0</v>
      </c>
      <c r="Y474" s="61">
        <v>0</v>
      </c>
      <c r="Z474" s="61">
        <v>0</v>
      </c>
      <c r="AA474" s="61">
        <v>0</v>
      </c>
      <c r="AB474" s="61">
        <v>0</v>
      </c>
      <c r="AC474" s="61">
        <v>0</v>
      </c>
      <c r="AD474" s="61">
        <v>0</v>
      </c>
      <c r="AE474" s="61">
        <v>0</v>
      </c>
      <c r="AF474" s="61">
        <v>0</v>
      </c>
      <c r="AG474" s="61">
        <v>0</v>
      </c>
      <c r="AH474" s="61">
        <v>0</v>
      </c>
      <c r="AI474" s="61">
        <v>0</v>
      </c>
      <c r="AJ474" s="61">
        <v>0</v>
      </c>
      <c r="AK474" s="61">
        <v>0</v>
      </c>
      <c r="AL474" s="61">
        <v>0</v>
      </c>
      <c r="AM474" s="61">
        <v>0</v>
      </c>
      <c r="AN474" s="61">
        <v>0</v>
      </c>
      <c r="AO474" s="61">
        <v>0</v>
      </c>
      <c r="AP474" s="61">
        <v>0</v>
      </c>
      <c r="AQ474" s="61">
        <f t="shared" si="7"/>
        <v>0</v>
      </c>
      <c r="AT474" s="33"/>
    </row>
    <row r="475" spans="1:46" ht="33" customHeight="1">
      <c r="A475" s="32">
        <v>1702</v>
      </c>
      <c r="B475" s="343" t="s">
        <v>443</v>
      </c>
      <c r="C475" s="344" t="s">
        <v>651</v>
      </c>
      <c r="D475" s="61">
        <v>0</v>
      </c>
      <c r="E475" s="61">
        <v>0</v>
      </c>
      <c r="F475" s="61">
        <v>0</v>
      </c>
      <c r="G475" s="61">
        <v>0</v>
      </c>
      <c r="H475" s="61">
        <v>0</v>
      </c>
      <c r="I475" s="61">
        <v>0</v>
      </c>
      <c r="J475" s="61">
        <v>0</v>
      </c>
      <c r="K475" s="61">
        <v>0</v>
      </c>
      <c r="L475" s="61">
        <v>0</v>
      </c>
      <c r="M475" s="61">
        <v>0</v>
      </c>
      <c r="N475" s="61">
        <v>0</v>
      </c>
      <c r="O475" s="61">
        <v>0</v>
      </c>
      <c r="P475" s="61">
        <v>0</v>
      </c>
      <c r="Q475" s="61">
        <v>0</v>
      </c>
      <c r="R475" s="61">
        <v>0</v>
      </c>
      <c r="S475" s="61">
        <v>0</v>
      </c>
      <c r="T475" s="61">
        <v>0</v>
      </c>
      <c r="U475" s="61">
        <v>0</v>
      </c>
      <c r="V475" s="61">
        <v>0</v>
      </c>
      <c r="W475" s="61">
        <v>0</v>
      </c>
      <c r="X475" s="61">
        <v>0</v>
      </c>
      <c r="Y475" s="61">
        <v>0</v>
      </c>
      <c r="Z475" s="61">
        <v>0</v>
      </c>
      <c r="AA475" s="61">
        <v>0</v>
      </c>
      <c r="AB475" s="61">
        <v>0</v>
      </c>
      <c r="AC475" s="61">
        <v>0</v>
      </c>
      <c r="AD475" s="61">
        <v>0</v>
      </c>
      <c r="AE475" s="61">
        <v>0</v>
      </c>
      <c r="AF475" s="61">
        <v>0</v>
      </c>
      <c r="AG475" s="61">
        <v>0</v>
      </c>
      <c r="AH475" s="61">
        <v>0</v>
      </c>
      <c r="AI475" s="61">
        <v>0</v>
      </c>
      <c r="AJ475" s="61">
        <v>0</v>
      </c>
      <c r="AK475" s="61">
        <v>0</v>
      </c>
      <c r="AL475" s="61">
        <v>0</v>
      </c>
      <c r="AM475" s="61">
        <v>0</v>
      </c>
      <c r="AN475" s="61">
        <v>0</v>
      </c>
      <c r="AO475" s="61">
        <v>0</v>
      </c>
      <c r="AP475" s="61">
        <v>0</v>
      </c>
      <c r="AQ475" s="61">
        <f t="shared" si="7"/>
        <v>0</v>
      </c>
      <c r="AT475" s="33"/>
    </row>
    <row r="476" spans="1:46" ht="33" customHeight="1">
      <c r="A476" s="32">
        <v>1703</v>
      </c>
      <c r="B476" s="343" t="s">
        <v>444</v>
      </c>
      <c r="C476" s="344" t="s">
        <v>651</v>
      </c>
      <c r="D476" s="61">
        <v>0</v>
      </c>
      <c r="E476" s="61">
        <v>0</v>
      </c>
      <c r="F476" s="61">
        <v>0</v>
      </c>
      <c r="G476" s="61">
        <v>0</v>
      </c>
      <c r="H476" s="61">
        <v>0</v>
      </c>
      <c r="I476" s="61">
        <v>0</v>
      </c>
      <c r="J476" s="61">
        <v>0</v>
      </c>
      <c r="K476" s="61">
        <v>0</v>
      </c>
      <c r="L476" s="61">
        <v>0</v>
      </c>
      <c r="M476" s="61">
        <v>0</v>
      </c>
      <c r="N476" s="61">
        <v>0</v>
      </c>
      <c r="O476" s="61">
        <v>0</v>
      </c>
      <c r="P476" s="61">
        <v>0</v>
      </c>
      <c r="Q476" s="61">
        <v>0</v>
      </c>
      <c r="R476" s="61">
        <v>0</v>
      </c>
      <c r="S476" s="61">
        <v>0</v>
      </c>
      <c r="T476" s="61">
        <v>0</v>
      </c>
      <c r="U476" s="61">
        <v>0</v>
      </c>
      <c r="V476" s="61">
        <v>0</v>
      </c>
      <c r="W476" s="61">
        <v>0</v>
      </c>
      <c r="X476" s="61">
        <v>0</v>
      </c>
      <c r="Y476" s="61">
        <v>0</v>
      </c>
      <c r="Z476" s="61">
        <v>0</v>
      </c>
      <c r="AA476" s="61">
        <v>0</v>
      </c>
      <c r="AB476" s="61">
        <v>0</v>
      </c>
      <c r="AC476" s="61">
        <v>0</v>
      </c>
      <c r="AD476" s="61">
        <v>0</v>
      </c>
      <c r="AE476" s="61">
        <v>0</v>
      </c>
      <c r="AF476" s="61">
        <v>0</v>
      </c>
      <c r="AG476" s="61">
        <v>0</v>
      </c>
      <c r="AH476" s="61">
        <v>0</v>
      </c>
      <c r="AI476" s="61">
        <v>0</v>
      </c>
      <c r="AJ476" s="61">
        <v>0</v>
      </c>
      <c r="AK476" s="61">
        <v>0</v>
      </c>
      <c r="AL476" s="61">
        <v>0</v>
      </c>
      <c r="AM476" s="61">
        <v>0</v>
      </c>
      <c r="AN476" s="61">
        <v>0</v>
      </c>
      <c r="AO476" s="61">
        <v>0</v>
      </c>
      <c r="AP476" s="61">
        <v>0</v>
      </c>
      <c r="AQ476" s="61">
        <f t="shared" si="7"/>
        <v>0</v>
      </c>
      <c r="AT476" s="33"/>
    </row>
    <row r="477" spans="1:46" ht="33" customHeight="1">
      <c r="A477" s="32">
        <v>1704</v>
      </c>
      <c r="B477" s="343" t="s">
        <v>1396</v>
      </c>
      <c r="C477" s="344" t="s">
        <v>651</v>
      </c>
      <c r="D477" s="61">
        <v>0</v>
      </c>
      <c r="E477" s="61">
        <v>0</v>
      </c>
      <c r="F477" s="61">
        <v>0</v>
      </c>
      <c r="G477" s="61">
        <v>0</v>
      </c>
      <c r="H477" s="61">
        <v>0</v>
      </c>
      <c r="I477" s="61">
        <v>0</v>
      </c>
      <c r="J477" s="61">
        <v>0</v>
      </c>
      <c r="K477" s="61">
        <v>0</v>
      </c>
      <c r="L477" s="61">
        <v>0</v>
      </c>
      <c r="M477" s="61">
        <v>0</v>
      </c>
      <c r="N477" s="61">
        <v>0</v>
      </c>
      <c r="O477" s="61">
        <v>0</v>
      </c>
      <c r="P477" s="61">
        <v>0</v>
      </c>
      <c r="Q477" s="61">
        <v>0</v>
      </c>
      <c r="R477" s="61">
        <v>0</v>
      </c>
      <c r="S477" s="61">
        <v>0</v>
      </c>
      <c r="T477" s="61">
        <v>0</v>
      </c>
      <c r="U477" s="61">
        <v>0</v>
      </c>
      <c r="V477" s="61">
        <v>0</v>
      </c>
      <c r="W477" s="61">
        <v>0</v>
      </c>
      <c r="X477" s="61">
        <v>0</v>
      </c>
      <c r="Y477" s="61">
        <v>0</v>
      </c>
      <c r="Z477" s="61">
        <v>0</v>
      </c>
      <c r="AA477" s="61">
        <v>0</v>
      </c>
      <c r="AB477" s="61">
        <v>0</v>
      </c>
      <c r="AC477" s="61">
        <v>0</v>
      </c>
      <c r="AD477" s="61">
        <v>0</v>
      </c>
      <c r="AE477" s="61">
        <v>0</v>
      </c>
      <c r="AF477" s="61">
        <v>0</v>
      </c>
      <c r="AG477" s="61">
        <v>0</v>
      </c>
      <c r="AH477" s="61">
        <v>0</v>
      </c>
      <c r="AI477" s="61">
        <v>0</v>
      </c>
      <c r="AJ477" s="61">
        <v>0</v>
      </c>
      <c r="AK477" s="61">
        <v>0</v>
      </c>
      <c r="AL477" s="61">
        <v>0</v>
      </c>
      <c r="AM477" s="61">
        <v>0</v>
      </c>
      <c r="AN477" s="61">
        <v>0</v>
      </c>
      <c r="AO477" s="61">
        <v>0</v>
      </c>
      <c r="AP477" s="61">
        <v>0</v>
      </c>
      <c r="AQ477" s="61">
        <f t="shared" si="7"/>
        <v>0</v>
      </c>
      <c r="AT477" s="33"/>
    </row>
    <row r="478" spans="1:46" ht="33" customHeight="1">
      <c r="A478" s="32">
        <v>1705</v>
      </c>
      <c r="B478" s="343" t="s">
        <v>1397</v>
      </c>
      <c r="C478" s="344" t="s">
        <v>651</v>
      </c>
      <c r="D478" s="61">
        <v>0</v>
      </c>
      <c r="E478" s="61">
        <v>0</v>
      </c>
      <c r="F478" s="61">
        <v>0</v>
      </c>
      <c r="G478" s="61">
        <v>0</v>
      </c>
      <c r="H478" s="61">
        <v>0</v>
      </c>
      <c r="I478" s="61">
        <v>0</v>
      </c>
      <c r="J478" s="61">
        <v>0</v>
      </c>
      <c r="K478" s="61">
        <v>0</v>
      </c>
      <c r="L478" s="61">
        <v>0</v>
      </c>
      <c r="M478" s="61">
        <v>0</v>
      </c>
      <c r="N478" s="61">
        <v>0</v>
      </c>
      <c r="O478" s="61">
        <v>0</v>
      </c>
      <c r="P478" s="61">
        <v>0</v>
      </c>
      <c r="Q478" s="61">
        <v>0</v>
      </c>
      <c r="R478" s="61">
        <v>0</v>
      </c>
      <c r="S478" s="61">
        <v>0</v>
      </c>
      <c r="T478" s="61">
        <v>0</v>
      </c>
      <c r="U478" s="61">
        <v>0</v>
      </c>
      <c r="V478" s="61">
        <v>0</v>
      </c>
      <c r="W478" s="61">
        <v>0</v>
      </c>
      <c r="X478" s="61">
        <v>0</v>
      </c>
      <c r="Y478" s="61">
        <v>0</v>
      </c>
      <c r="Z478" s="61">
        <v>0</v>
      </c>
      <c r="AA478" s="61">
        <v>0</v>
      </c>
      <c r="AB478" s="61">
        <v>0</v>
      </c>
      <c r="AC478" s="61">
        <v>0</v>
      </c>
      <c r="AD478" s="61">
        <v>0</v>
      </c>
      <c r="AE478" s="61">
        <v>0</v>
      </c>
      <c r="AF478" s="61">
        <v>0</v>
      </c>
      <c r="AG478" s="61">
        <v>0</v>
      </c>
      <c r="AH478" s="61">
        <v>0</v>
      </c>
      <c r="AI478" s="61">
        <v>0</v>
      </c>
      <c r="AJ478" s="61">
        <v>0</v>
      </c>
      <c r="AK478" s="61">
        <v>0</v>
      </c>
      <c r="AL478" s="61">
        <v>0</v>
      </c>
      <c r="AM478" s="61">
        <v>0</v>
      </c>
      <c r="AN478" s="61">
        <v>0</v>
      </c>
      <c r="AO478" s="61">
        <v>0</v>
      </c>
      <c r="AP478" s="61">
        <v>0</v>
      </c>
      <c r="AQ478" s="61">
        <f t="shared" si="7"/>
        <v>0</v>
      </c>
      <c r="AT478" s="33"/>
    </row>
    <row r="479" spans="1:46" ht="33" customHeight="1">
      <c r="A479" s="32">
        <v>1706</v>
      </c>
      <c r="B479" s="343" t="s">
        <v>445</v>
      </c>
      <c r="C479" s="344" t="s">
        <v>651</v>
      </c>
      <c r="D479" s="61">
        <v>0</v>
      </c>
      <c r="E479" s="61">
        <v>0</v>
      </c>
      <c r="F479" s="61">
        <v>0</v>
      </c>
      <c r="G479" s="61">
        <v>0</v>
      </c>
      <c r="H479" s="61">
        <v>0</v>
      </c>
      <c r="I479" s="61">
        <v>0</v>
      </c>
      <c r="J479" s="61">
        <v>0</v>
      </c>
      <c r="K479" s="61">
        <v>0</v>
      </c>
      <c r="L479" s="61">
        <v>0</v>
      </c>
      <c r="M479" s="61">
        <v>0</v>
      </c>
      <c r="N479" s="61">
        <v>0</v>
      </c>
      <c r="O479" s="61">
        <v>0</v>
      </c>
      <c r="P479" s="61">
        <v>0</v>
      </c>
      <c r="Q479" s="61">
        <v>0</v>
      </c>
      <c r="R479" s="61">
        <v>0</v>
      </c>
      <c r="S479" s="61">
        <v>0</v>
      </c>
      <c r="T479" s="61">
        <v>0</v>
      </c>
      <c r="U479" s="61">
        <v>0</v>
      </c>
      <c r="V479" s="61">
        <v>0</v>
      </c>
      <c r="W479" s="61">
        <v>0</v>
      </c>
      <c r="X479" s="61">
        <v>0</v>
      </c>
      <c r="Y479" s="61">
        <v>0</v>
      </c>
      <c r="Z479" s="61">
        <v>0</v>
      </c>
      <c r="AA479" s="61">
        <v>0</v>
      </c>
      <c r="AB479" s="61">
        <v>0</v>
      </c>
      <c r="AC479" s="61">
        <v>0</v>
      </c>
      <c r="AD479" s="61">
        <v>0</v>
      </c>
      <c r="AE479" s="61">
        <v>0</v>
      </c>
      <c r="AF479" s="61">
        <v>0</v>
      </c>
      <c r="AG479" s="61">
        <v>0</v>
      </c>
      <c r="AH479" s="61">
        <v>0</v>
      </c>
      <c r="AI479" s="61">
        <v>0</v>
      </c>
      <c r="AJ479" s="61">
        <v>0</v>
      </c>
      <c r="AK479" s="61">
        <v>0</v>
      </c>
      <c r="AL479" s="61">
        <v>0</v>
      </c>
      <c r="AM479" s="61">
        <v>0</v>
      </c>
      <c r="AN479" s="61">
        <v>0</v>
      </c>
      <c r="AO479" s="61">
        <v>0</v>
      </c>
      <c r="AP479" s="61">
        <v>0</v>
      </c>
      <c r="AQ479" s="61">
        <f t="shared" si="7"/>
        <v>0</v>
      </c>
      <c r="AT479" s="33"/>
    </row>
    <row r="480" spans="1:46" ht="33" customHeight="1">
      <c r="A480" s="32">
        <v>1707</v>
      </c>
      <c r="B480" s="343" t="s">
        <v>446</v>
      </c>
      <c r="C480" s="344" t="s">
        <v>651</v>
      </c>
      <c r="D480" s="61">
        <v>0</v>
      </c>
      <c r="E480" s="61">
        <v>0</v>
      </c>
      <c r="F480" s="61">
        <v>0</v>
      </c>
      <c r="G480" s="61">
        <v>0</v>
      </c>
      <c r="H480" s="61">
        <v>0</v>
      </c>
      <c r="I480" s="61">
        <v>0</v>
      </c>
      <c r="J480" s="61">
        <v>0</v>
      </c>
      <c r="K480" s="61">
        <v>0</v>
      </c>
      <c r="L480" s="61">
        <v>0</v>
      </c>
      <c r="M480" s="61">
        <v>0</v>
      </c>
      <c r="N480" s="61">
        <v>0</v>
      </c>
      <c r="O480" s="61">
        <v>0</v>
      </c>
      <c r="P480" s="61">
        <v>0</v>
      </c>
      <c r="Q480" s="61">
        <v>0</v>
      </c>
      <c r="R480" s="61">
        <v>0</v>
      </c>
      <c r="S480" s="61">
        <v>0</v>
      </c>
      <c r="T480" s="61">
        <v>0</v>
      </c>
      <c r="U480" s="61">
        <v>0</v>
      </c>
      <c r="V480" s="61">
        <v>0</v>
      </c>
      <c r="W480" s="61">
        <v>0</v>
      </c>
      <c r="X480" s="61">
        <v>0</v>
      </c>
      <c r="Y480" s="61">
        <v>0</v>
      </c>
      <c r="Z480" s="61">
        <v>0</v>
      </c>
      <c r="AA480" s="61">
        <v>0</v>
      </c>
      <c r="AB480" s="61">
        <v>0</v>
      </c>
      <c r="AC480" s="61">
        <v>0</v>
      </c>
      <c r="AD480" s="61">
        <v>0</v>
      </c>
      <c r="AE480" s="61">
        <v>0</v>
      </c>
      <c r="AF480" s="61">
        <v>0</v>
      </c>
      <c r="AG480" s="61">
        <v>0</v>
      </c>
      <c r="AH480" s="61">
        <v>0</v>
      </c>
      <c r="AI480" s="61">
        <v>0</v>
      </c>
      <c r="AJ480" s="61">
        <v>0</v>
      </c>
      <c r="AK480" s="61">
        <v>0</v>
      </c>
      <c r="AL480" s="61">
        <v>0</v>
      </c>
      <c r="AM480" s="61">
        <v>0</v>
      </c>
      <c r="AN480" s="61">
        <v>0</v>
      </c>
      <c r="AO480" s="61">
        <v>0</v>
      </c>
      <c r="AP480" s="61">
        <v>0</v>
      </c>
      <c r="AQ480" s="61">
        <f t="shared" si="7"/>
        <v>0</v>
      </c>
      <c r="AT480" s="33"/>
    </row>
    <row r="481" spans="1:46" ht="33" customHeight="1">
      <c r="A481" s="32">
        <v>1708</v>
      </c>
      <c r="B481" s="343" t="s">
        <v>447</v>
      </c>
      <c r="C481" s="344" t="s">
        <v>651</v>
      </c>
      <c r="D481" s="61">
        <v>0</v>
      </c>
      <c r="E481" s="61">
        <v>0</v>
      </c>
      <c r="F481" s="61">
        <v>0</v>
      </c>
      <c r="G481" s="61">
        <v>0</v>
      </c>
      <c r="H481" s="61">
        <v>0</v>
      </c>
      <c r="I481" s="61">
        <v>0</v>
      </c>
      <c r="J481" s="61">
        <v>0</v>
      </c>
      <c r="K481" s="61">
        <v>0</v>
      </c>
      <c r="L481" s="61">
        <v>0</v>
      </c>
      <c r="M481" s="61">
        <v>0</v>
      </c>
      <c r="N481" s="61">
        <v>0</v>
      </c>
      <c r="O481" s="61">
        <v>0</v>
      </c>
      <c r="P481" s="61">
        <v>0</v>
      </c>
      <c r="Q481" s="61">
        <v>0</v>
      </c>
      <c r="R481" s="61">
        <v>0</v>
      </c>
      <c r="S481" s="61">
        <v>0</v>
      </c>
      <c r="T481" s="61">
        <v>0</v>
      </c>
      <c r="U481" s="61">
        <v>0</v>
      </c>
      <c r="V481" s="61">
        <v>0</v>
      </c>
      <c r="W481" s="61">
        <v>0</v>
      </c>
      <c r="X481" s="61">
        <v>0</v>
      </c>
      <c r="Y481" s="61">
        <v>0</v>
      </c>
      <c r="Z481" s="61">
        <v>0</v>
      </c>
      <c r="AA481" s="61">
        <v>0</v>
      </c>
      <c r="AB481" s="61">
        <v>0</v>
      </c>
      <c r="AC481" s="61">
        <v>0</v>
      </c>
      <c r="AD481" s="61">
        <v>0</v>
      </c>
      <c r="AE481" s="61">
        <v>0</v>
      </c>
      <c r="AF481" s="61">
        <v>0</v>
      </c>
      <c r="AG481" s="61">
        <v>0</v>
      </c>
      <c r="AH481" s="61">
        <v>0</v>
      </c>
      <c r="AI481" s="61">
        <v>0</v>
      </c>
      <c r="AJ481" s="61">
        <v>0</v>
      </c>
      <c r="AK481" s="61">
        <v>0</v>
      </c>
      <c r="AL481" s="61">
        <v>0</v>
      </c>
      <c r="AM481" s="61">
        <v>0</v>
      </c>
      <c r="AN481" s="61">
        <v>0</v>
      </c>
      <c r="AO481" s="61">
        <v>0</v>
      </c>
      <c r="AP481" s="61">
        <v>0</v>
      </c>
      <c r="AQ481" s="61">
        <f t="shared" si="7"/>
        <v>0</v>
      </c>
      <c r="AT481" s="33"/>
    </row>
    <row r="482" spans="1:46" ht="33" customHeight="1">
      <c r="A482" s="32">
        <v>1709</v>
      </c>
      <c r="B482" s="343" t="s">
        <v>448</v>
      </c>
      <c r="C482" s="344" t="s">
        <v>651</v>
      </c>
      <c r="D482" s="61">
        <v>0</v>
      </c>
      <c r="E482" s="61">
        <v>0</v>
      </c>
      <c r="F482" s="61">
        <v>0</v>
      </c>
      <c r="G482" s="61">
        <v>0</v>
      </c>
      <c r="H482" s="61">
        <v>0</v>
      </c>
      <c r="I482" s="61">
        <v>0</v>
      </c>
      <c r="J482" s="61">
        <v>0</v>
      </c>
      <c r="K482" s="61">
        <v>0</v>
      </c>
      <c r="L482" s="61">
        <v>0</v>
      </c>
      <c r="M482" s="61">
        <v>0</v>
      </c>
      <c r="N482" s="61">
        <v>0</v>
      </c>
      <c r="O482" s="61">
        <v>0</v>
      </c>
      <c r="P482" s="61">
        <v>0</v>
      </c>
      <c r="Q482" s="61">
        <v>0</v>
      </c>
      <c r="R482" s="61">
        <v>0</v>
      </c>
      <c r="S482" s="61">
        <v>0</v>
      </c>
      <c r="T482" s="61">
        <v>0</v>
      </c>
      <c r="U482" s="61">
        <v>0</v>
      </c>
      <c r="V482" s="61">
        <v>0</v>
      </c>
      <c r="W482" s="61">
        <v>0</v>
      </c>
      <c r="X482" s="61">
        <v>0</v>
      </c>
      <c r="Y482" s="61">
        <v>0</v>
      </c>
      <c r="Z482" s="61">
        <v>0</v>
      </c>
      <c r="AA482" s="61">
        <v>0</v>
      </c>
      <c r="AB482" s="61">
        <v>0</v>
      </c>
      <c r="AC482" s="61">
        <v>0</v>
      </c>
      <c r="AD482" s="61">
        <v>0</v>
      </c>
      <c r="AE482" s="61">
        <v>0</v>
      </c>
      <c r="AF482" s="61">
        <v>0</v>
      </c>
      <c r="AG482" s="61">
        <v>0</v>
      </c>
      <c r="AH482" s="61">
        <v>0</v>
      </c>
      <c r="AI482" s="61">
        <v>0</v>
      </c>
      <c r="AJ482" s="61">
        <v>0</v>
      </c>
      <c r="AK482" s="61">
        <v>0</v>
      </c>
      <c r="AL482" s="61">
        <v>0</v>
      </c>
      <c r="AM482" s="61">
        <v>0</v>
      </c>
      <c r="AN482" s="61">
        <v>0</v>
      </c>
      <c r="AO482" s="61">
        <v>0</v>
      </c>
      <c r="AP482" s="61">
        <v>0</v>
      </c>
      <c r="AQ482" s="61">
        <f t="shared" si="7"/>
        <v>0</v>
      </c>
      <c r="AT482" s="33"/>
    </row>
    <row r="483" spans="1:46" ht="33" customHeight="1">
      <c r="A483" s="32">
        <v>1710</v>
      </c>
      <c r="B483" s="343" t="s">
        <v>449</v>
      </c>
      <c r="C483" s="344" t="s">
        <v>651</v>
      </c>
      <c r="D483" s="61">
        <v>0</v>
      </c>
      <c r="E483" s="61">
        <v>0</v>
      </c>
      <c r="F483" s="61">
        <v>0</v>
      </c>
      <c r="G483" s="61">
        <v>0</v>
      </c>
      <c r="H483" s="61">
        <v>0</v>
      </c>
      <c r="I483" s="61">
        <v>0</v>
      </c>
      <c r="J483" s="61">
        <v>0</v>
      </c>
      <c r="K483" s="61">
        <v>0</v>
      </c>
      <c r="L483" s="61">
        <v>0</v>
      </c>
      <c r="M483" s="61">
        <v>0</v>
      </c>
      <c r="N483" s="61">
        <v>0</v>
      </c>
      <c r="O483" s="61">
        <v>0</v>
      </c>
      <c r="P483" s="61">
        <v>0</v>
      </c>
      <c r="Q483" s="61">
        <v>0</v>
      </c>
      <c r="R483" s="61">
        <v>0</v>
      </c>
      <c r="S483" s="61">
        <v>0</v>
      </c>
      <c r="T483" s="61">
        <v>0</v>
      </c>
      <c r="U483" s="61">
        <v>0</v>
      </c>
      <c r="V483" s="61">
        <v>0</v>
      </c>
      <c r="W483" s="61">
        <v>0</v>
      </c>
      <c r="X483" s="61">
        <v>0</v>
      </c>
      <c r="Y483" s="61">
        <v>0</v>
      </c>
      <c r="Z483" s="61">
        <v>0</v>
      </c>
      <c r="AA483" s="61">
        <v>0</v>
      </c>
      <c r="AB483" s="61">
        <v>0</v>
      </c>
      <c r="AC483" s="61">
        <v>0</v>
      </c>
      <c r="AD483" s="61">
        <v>0</v>
      </c>
      <c r="AE483" s="61">
        <v>0</v>
      </c>
      <c r="AF483" s="61">
        <v>0</v>
      </c>
      <c r="AG483" s="61">
        <v>0</v>
      </c>
      <c r="AH483" s="61">
        <v>0</v>
      </c>
      <c r="AI483" s="61">
        <v>0</v>
      </c>
      <c r="AJ483" s="61">
        <v>0</v>
      </c>
      <c r="AK483" s="61">
        <v>0</v>
      </c>
      <c r="AL483" s="61">
        <v>0</v>
      </c>
      <c r="AM483" s="61">
        <v>0</v>
      </c>
      <c r="AN483" s="61">
        <v>0</v>
      </c>
      <c r="AO483" s="61">
        <v>0</v>
      </c>
      <c r="AP483" s="61">
        <v>0</v>
      </c>
      <c r="AQ483" s="61">
        <f t="shared" si="7"/>
        <v>0</v>
      </c>
      <c r="AT483" s="33"/>
    </row>
    <row r="484" spans="1:46" ht="33" customHeight="1">
      <c r="A484" s="32">
        <v>1711</v>
      </c>
      <c r="B484" s="343" t="s">
        <v>450</v>
      </c>
      <c r="C484" s="344" t="s">
        <v>651</v>
      </c>
      <c r="D484" s="61">
        <v>0</v>
      </c>
      <c r="E484" s="61">
        <v>0</v>
      </c>
      <c r="F484" s="61">
        <v>0</v>
      </c>
      <c r="G484" s="61">
        <v>0</v>
      </c>
      <c r="H484" s="61">
        <v>0</v>
      </c>
      <c r="I484" s="61">
        <v>0</v>
      </c>
      <c r="J484" s="61">
        <v>0</v>
      </c>
      <c r="K484" s="61">
        <v>0</v>
      </c>
      <c r="L484" s="61">
        <v>0</v>
      </c>
      <c r="M484" s="61">
        <v>0</v>
      </c>
      <c r="N484" s="61">
        <v>0</v>
      </c>
      <c r="O484" s="61">
        <v>0</v>
      </c>
      <c r="P484" s="61">
        <v>0</v>
      </c>
      <c r="Q484" s="61">
        <v>0</v>
      </c>
      <c r="R484" s="61">
        <v>0</v>
      </c>
      <c r="S484" s="61">
        <v>0</v>
      </c>
      <c r="T484" s="61">
        <v>0</v>
      </c>
      <c r="U484" s="61">
        <v>0</v>
      </c>
      <c r="V484" s="61">
        <v>0</v>
      </c>
      <c r="W484" s="61">
        <v>0</v>
      </c>
      <c r="X484" s="61">
        <v>0</v>
      </c>
      <c r="Y484" s="61">
        <v>0</v>
      </c>
      <c r="Z484" s="61">
        <v>0</v>
      </c>
      <c r="AA484" s="61">
        <v>0</v>
      </c>
      <c r="AB484" s="61">
        <v>0</v>
      </c>
      <c r="AC484" s="61">
        <v>0</v>
      </c>
      <c r="AD484" s="61">
        <v>0</v>
      </c>
      <c r="AE484" s="61">
        <v>0</v>
      </c>
      <c r="AF484" s="61">
        <v>0</v>
      </c>
      <c r="AG484" s="61">
        <v>0</v>
      </c>
      <c r="AH484" s="61">
        <v>0</v>
      </c>
      <c r="AI484" s="61">
        <v>0</v>
      </c>
      <c r="AJ484" s="61">
        <v>0</v>
      </c>
      <c r="AK484" s="61">
        <v>0</v>
      </c>
      <c r="AL484" s="61">
        <v>0</v>
      </c>
      <c r="AM484" s="61">
        <v>0</v>
      </c>
      <c r="AN484" s="61">
        <v>0</v>
      </c>
      <c r="AO484" s="61">
        <v>0</v>
      </c>
      <c r="AP484" s="61">
        <v>0</v>
      </c>
      <c r="AQ484" s="61">
        <f t="shared" si="7"/>
        <v>0</v>
      </c>
      <c r="AT484" s="33"/>
    </row>
    <row r="485" spans="1:46" ht="33" customHeight="1">
      <c r="A485" s="32">
        <v>1712</v>
      </c>
      <c r="B485" s="343" t="s">
        <v>451</v>
      </c>
      <c r="C485" s="344" t="s">
        <v>651</v>
      </c>
      <c r="D485" s="61">
        <v>0</v>
      </c>
      <c r="E485" s="61">
        <v>0</v>
      </c>
      <c r="F485" s="61">
        <v>0</v>
      </c>
      <c r="G485" s="61">
        <v>0</v>
      </c>
      <c r="H485" s="61">
        <v>0</v>
      </c>
      <c r="I485" s="61">
        <v>0</v>
      </c>
      <c r="J485" s="61">
        <v>0</v>
      </c>
      <c r="K485" s="61">
        <v>0</v>
      </c>
      <c r="L485" s="61">
        <v>0</v>
      </c>
      <c r="M485" s="61">
        <v>0</v>
      </c>
      <c r="N485" s="61">
        <v>0</v>
      </c>
      <c r="O485" s="61">
        <v>0</v>
      </c>
      <c r="P485" s="61">
        <v>0</v>
      </c>
      <c r="Q485" s="61">
        <v>0</v>
      </c>
      <c r="R485" s="61">
        <v>0</v>
      </c>
      <c r="S485" s="61">
        <v>0</v>
      </c>
      <c r="T485" s="61">
        <v>0</v>
      </c>
      <c r="U485" s="61">
        <v>0</v>
      </c>
      <c r="V485" s="61">
        <v>0</v>
      </c>
      <c r="W485" s="61">
        <v>0</v>
      </c>
      <c r="X485" s="61">
        <v>0</v>
      </c>
      <c r="Y485" s="61">
        <v>0</v>
      </c>
      <c r="Z485" s="61">
        <v>0</v>
      </c>
      <c r="AA485" s="61">
        <v>0</v>
      </c>
      <c r="AB485" s="61">
        <v>0</v>
      </c>
      <c r="AC485" s="61">
        <v>0</v>
      </c>
      <c r="AD485" s="61">
        <v>0</v>
      </c>
      <c r="AE485" s="61">
        <v>0</v>
      </c>
      <c r="AF485" s="61">
        <v>0</v>
      </c>
      <c r="AG485" s="61">
        <v>0</v>
      </c>
      <c r="AH485" s="61">
        <v>0</v>
      </c>
      <c r="AI485" s="61">
        <v>0</v>
      </c>
      <c r="AJ485" s="61">
        <v>0</v>
      </c>
      <c r="AK485" s="61">
        <v>0</v>
      </c>
      <c r="AL485" s="61">
        <v>0</v>
      </c>
      <c r="AM485" s="61">
        <v>0</v>
      </c>
      <c r="AN485" s="61">
        <v>0</v>
      </c>
      <c r="AO485" s="61">
        <v>0</v>
      </c>
      <c r="AP485" s="61">
        <v>0</v>
      </c>
      <c r="AQ485" s="61">
        <f t="shared" si="7"/>
        <v>0</v>
      </c>
      <c r="AT485" s="33"/>
    </row>
    <row r="486" spans="1:46" ht="33" customHeight="1">
      <c r="A486" s="32">
        <v>1713</v>
      </c>
      <c r="B486" s="343" t="s">
        <v>452</v>
      </c>
      <c r="C486" s="344" t="s">
        <v>651</v>
      </c>
      <c r="D486" s="61">
        <v>0</v>
      </c>
      <c r="E486" s="61">
        <v>0</v>
      </c>
      <c r="F486" s="61">
        <v>0</v>
      </c>
      <c r="G486" s="61">
        <v>0</v>
      </c>
      <c r="H486" s="61">
        <v>0</v>
      </c>
      <c r="I486" s="61">
        <v>0</v>
      </c>
      <c r="J486" s="61">
        <v>0</v>
      </c>
      <c r="K486" s="61">
        <v>0</v>
      </c>
      <c r="L486" s="61">
        <v>0</v>
      </c>
      <c r="M486" s="61">
        <v>0</v>
      </c>
      <c r="N486" s="61">
        <v>0</v>
      </c>
      <c r="O486" s="61">
        <v>0</v>
      </c>
      <c r="P486" s="61">
        <v>0</v>
      </c>
      <c r="Q486" s="61">
        <v>0</v>
      </c>
      <c r="R486" s="61">
        <v>0</v>
      </c>
      <c r="S486" s="61">
        <v>0</v>
      </c>
      <c r="T486" s="61">
        <v>0</v>
      </c>
      <c r="U486" s="61">
        <v>0</v>
      </c>
      <c r="V486" s="61">
        <v>0</v>
      </c>
      <c r="W486" s="61">
        <v>0</v>
      </c>
      <c r="X486" s="61">
        <v>0</v>
      </c>
      <c r="Y486" s="61">
        <v>0</v>
      </c>
      <c r="Z486" s="61">
        <v>0</v>
      </c>
      <c r="AA486" s="61">
        <v>0</v>
      </c>
      <c r="AB486" s="61">
        <v>0</v>
      </c>
      <c r="AC486" s="61">
        <v>0</v>
      </c>
      <c r="AD486" s="61">
        <v>0</v>
      </c>
      <c r="AE486" s="61">
        <v>0</v>
      </c>
      <c r="AF486" s="61">
        <v>0</v>
      </c>
      <c r="AG486" s="61">
        <v>0</v>
      </c>
      <c r="AH486" s="61">
        <v>0</v>
      </c>
      <c r="AI486" s="61">
        <v>0</v>
      </c>
      <c r="AJ486" s="61">
        <v>0</v>
      </c>
      <c r="AK486" s="61">
        <v>0</v>
      </c>
      <c r="AL486" s="61">
        <v>0</v>
      </c>
      <c r="AM486" s="61">
        <v>0</v>
      </c>
      <c r="AN486" s="61">
        <v>0</v>
      </c>
      <c r="AO486" s="61">
        <v>0</v>
      </c>
      <c r="AP486" s="61">
        <v>0</v>
      </c>
      <c r="AQ486" s="61">
        <f t="shared" si="7"/>
        <v>0</v>
      </c>
      <c r="AT486" s="33"/>
    </row>
    <row r="487" spans="1:46" ht="33" customHeight="1">
      <c r="A487" s="32">
        <v>1714</v>
      </c>
      <c r="B487" s="343" t="s">
        <v>453</v>
      </c>
      <c r="C487" s="344" t="s">
        <v>651</v>
      </c>
      <c r="D487" s="61">
        <v>0</v>
      </c>
      <c r="E487" s="61">
        <v>0</v>
      </c>
      <c r="F487" s="61">
        <v>0</v>
      </c>
      <c r="G487" s="61">
        <v>0</v>
      </c>
      <c r="H487" s="61">
        <v>0</v>
      </c>
      <c r="I487" s="61">
        <v>0</v>
      </c>
      <c r="J487" s="61">
        <v>0</v>
      </c>
      <c r="K487" s="61">
        <v>0</v>
      </c>
      <c r="L487" s="61">
        <v>0</v>
      </c>
      <c r="M487" s="61">
        <v>0</v>
      </c>
      <c r="N487" s="61">
        <v>0</v>
      </c>
      <c r="O487" s="61">
        <v>0</v>
      </c>
      <c r="P487" s="61">
        <v>0</v>
      </c>
      <c r="Q487" s="61">
        <v>0</v>
      </c>
      <c r="R487" s="61">
        <v>0</v>
      </c>
      <c r="S487" s="61">
        <v>0</v>
      </c>
      <c r="T487" s="61">
        <v>0</v>
      </c>
      <c r="U487" s="61">
        <v>0</v>
      </c>
      <c r="V487" s="61">
        <v>0</v>
      </c>
      <c r="W487" s="61">
        <v>0</v>
      </c>
      <c r="X487" s="61">
        <v>0</v>
      </c>
      <c r="Y487" s="61">
        <v>0</v>
      </c>
      <c r="Z487" s="61">
        <v>0</v>
      </c>
      <c r="AA487" s="61">
        <v>0</v>
      </c>
      <c r="AB487" s="61">
        <v>0</v>
      </c>
      <c r="AC487" s="61">
        <v>0</v>
      </c>
      <c r="AD487" s="61">
        <v>0</v>
      </c>
      <c r="AE487" s="61">
        <v>0</v>
      </c>
      <c r="AF487" s="61">
        <v>0</v>
      </c>
      <c r="AG487" s="61">
        <v>0</v>
      </c>
      <c r="AH487" s="61">
        <v>0</v>
      </c>
      <c r="AI487" s="61">
        <v>0</v>
      </c>
      <c r="AJ487" s="61">
        <v>0</v>
      </c>
      <c r="AK487" s="61">
        <v>0</v>
      </c>
      <c r="AL487" s="61">
        <v>0</v>
      </c>
      <c r="AM487" s="61">
        <v>0</v>
      </c>
      <c r="AN487" s="61">
        <v>0</v>
      </c>
      <c r="AO487" s="61">
        <v>0</v>
      </c>
      <c r="AP487" s="61">
        <v>0</v>
      </c>
      <c r="AQ487" s="61">
        <f t="shared" si="7"/>
        <v>0</v>
      </c>
      <c r="AT487" s="33"/>
    </row>
    <row r="488" spans="1:46" ht="33" customHeight="1">
      <c r="A488" s="32">
        <v>1715</v>
      </c>
      <c r="B488" s="343" t="s">
        <v>454</v>
      </c>
      <c r="C488" s="344" t="s">
        <v>651</v>
      </c>
      <c r="D488" s="61">
        <v>0</v>
      </c>
      <c r="E488" s="61">
        <v>0</v>
      </c>
      <c r="F488" s="61">
        <v>0</v>
      </c>
      <c r="G488" s="61">
        <v>0</v>
      </c>
      <c r="H488" s="61">
        <v>0</v>
      </c>
      <c r="I488" s="61">
        <v>0</v>
      </c>
      <c r="J488" s="61">
        <v>0</v>
      </c>
      <c r="K488" s="61">
        <v>0</v>
      </c>
      <c r="L488" s="61">
        <v>0</v>
      </c>
      <c r="M488" s="61">
        <v>0</v>
      </c>
      <c r="N488" s="61">
        <v>0</v>
      </c>
      <c r="O488" s="61">
        <v>0</v>
      </c>
      <c r="P488" s="61">
        <v>0</v>
      </c>
      <c r="Q488" s="61">
        <v>0</v>
      </c>
      <c r="R488" s="61">
        <v>0</v>
      </c>
      <c r="S488" s="61">
        <v>0</v>
      </c>
      <c r="T488" s="61">
        <v>0</v>
      </c>
      <c r="U488" s="61">
        <v>0</v>
      </c>
      <c r="V488" s="61">
        <v>0</v>
      </c>
      <c r="W488" s="61">
        <v>0</v>
      </c>
      <c r="X488" s="61">
        <v>0</v>
      </c>
      <c r="Y488" s="61">
        <v>0</v>
      </c>
      <c r="Z488" s="61">
        <v>0</v>
      </c>
      <c r="AA488" s="61">
        <v>0</v>
      </c>
      <c r="AB488" s="61">
        <v>0</v>
      </c>
      <c r="AC488" s="61">
        <v>0</v>
      </c>
      <c r="AD488" s="61">
        <v>0</v>
      </c>
      <c r="AE488" s="61">
        <v>0</v>
      </c>
      <c r="AF488" s="61">
        <v>0</v>
      </c>
      <c r="AG488" s="61">
        <v>0</v>
      </c>
      <c r="AH488" s="61">
        <v>0</v>
      </c>
      <c r="AI488" s="61">
        <v>0</v>
      </c>
      <c r="AJ488" s="61">
        <v>0</v>
      </c>
      <c r="AK488" s="61">
        <v>0</v>
      </c>
      <c r="AL488" s="61">
        <v>0</v>
      </c>
      <c r="AM488" s="61">
        <v>0</v>
      </c>
      <c r="AN488" s="61">
        <v>0</v>
      </c>
      <c r="AO488" s="61">
        <v>0</v>
      </c>
      <c r="AP488" s="61">
        <v>0</v>
      </c>
      <c r="AQ488" s="61">
        <f t="shared" si="7"/>
        <v>0</v>
      </c>
      <c r="AT488" s="33"/>
    </row>
    <row r="489" spans="1:46" ht="33" customHeight="1">
      <c r="A489" s="32">
        <v>1716</v>
      </c>
      <c r="B489" s="343" t="s">
        <v>455</v>
      </c>
      <c r="C489" s="344" t="s">
        <v>651</v>
      </c>
      <c r="D489" s="61">
        <v>0</v>
      </c>
      <c r="E489" s="61">
        <v>0</v>
      </c>
      <c r="F489" s="61">
        <v>0</v>
      </c>
      <c r="G489" s="61">
        <v>0</v>
      </c>
      <c r="H489" s="61">
        <v>0</v>
      </c>
      <c r="I489" s="61">
        <v>0</v>
      </c>
      <c r="J489" s="61">
        <v>0</v>
      </c>
      <c r="K489" s="61">
        <v>0</v>
      </c>
      <c r="L489" s="61">
        <v>0</v>
      </c>
      <c r="M489" s="61">
        <v>0</v>
      </c>
      <c r="N489" s="61">
        <v>0</v>
      </c>
      <c r="O489" s="61">
        <v>0</v>
      </c>
      <c r="P489" s="61">
        <v>0</v>
      </c>
      <c r="Q489" s="61">
        <v>0</v>
      </c>
      <c r="R489" s="61">
        <v>0</v>
      </c>
      <c r="S489" s="61">
        <v>0</v>
      </c>
      <c r="T489" s="61">
        <v>0</v>
      </c>
      <c r="U489" s="61">
        <v>0</v>
      </c>
      <c r="V489" s="61">
        <v>0</v>
      </c>
      <c r="W489" s="61">
        <v>0</v>
      </c>
      <c r="X489" s="61">
        <v>0</v>
      </c>
      <c r="Y489" s="61">
        <v>0</v>
      </c>
      <c r="Z489" s="61">
        <v>0</v>
      </c>
      <c r="AA489" s="61">
        <v>0</v>
      </c>
      <c r="AB489" s="61">
        <v>0</v>
      </c>
      <c r="AC489" s="61">
        <v>0</v>
      </c>
      <c r="AD489" s="61">
        <v>0</v>
      </c>
      <c r="AE489" s="61">
        <v>0</v>
      </c>
      <c r="AF489" s="61">
        <v>0</v>
      </c>
      <c r="AG489" s="61">
        <v>0</v>
      </c>
      <c r="AH489" s="61">
        <v>0</v>
      </c>
      <c r="AI489" s="61">
        <v>0</v>
      </c>
      <c r="AJ489" s="61">
        <v>0</v>
      </c>
      <c r="AK489" s="61">
        <v>0</v>
      </c>
      <c r="AL489" s="61">
        <v>0</v>
      </c>
      <c r="AM489" s="61">
        <v>0</v>
      </c>
      <c r="AN489" s="61">
        <v>0</v>
      </c>
      <c r="AO489" s="61">
        <v>0</v>
      </c>
      <c r="AP489" s="61">
        <v>0</v>
      </c>
      <c r="AQ489" s="61">
        <f t="shared" si="7"/>
        <v>0</v>
      </c>
      <c r="AT489" s="33"/>
    </row>
    <row r="490" spans="1:46" ht="33" customHeight="1">
      <c r="A490" s="32">
        <v>1717</v>
      </c>
      <c r="B490" s="343" t="s">
        <v>456</v>
      </c>
      <c r="C490" s="344" t="s">
        <v>651</v>
      </c>
      <c r="D490" s="61">
        <v>0</v>
      </c>
      <c r="E490" s="61">
        <v>0</v>
      </c>
      <c r="F490" s="61">
        <v>0</v>
      </c>
      <c r="G490" s="61">
        <v>0</v>
      </c>
      <c r="H490" s="61">
        <v>0</v>
      </c>
      <c r="I490" s="61">
        <v>0</v>
      </c>
      <c r="J490" s="61">
        <v>0</v>
      </c>
      <c r="K490" s="61">
        <v>0</v>
      </c>
      <c r="L490" s="61">
        <v>0</v>
      </c>
      <c r="M490" s="61">
        <v>0</v>
      </c>
      <c r="N490" s="61">
        <v>0</v>
      </c>
      <c r="O490" s="61">
        <v>0</v>
      </c>
      <c r="P490" s="61">
        <v>0</v>
      </c>
      <c r="Q490" s="61">
        <v>0</v>
      </c>
      <c r="R490" s="61">
        <v>0</v>
      </c>
      <c r="S490" s="61">
        <v>0</v>
      </c>
      <c r="T490" s="61">
        <v>0</v>
      </c>
      <c r="U490" s="61">
        <v>0</v>
      </c>
      <c r="V490" s="61">
        <v>0</v>
      </c>
      <c r="W490" s="61">
        <v>0</v>
      </c>
      <c r="X490" s="61">
        <v>0</v>
      </c>
      <c r="Y490" s="61">
        <v>0</v>
      </c>
      <c r="Z490" s="61">
        <v>0</v>
      </c>
      <c r="AA490" s="61">
        <v>0</v>
      </c>
      <c r="AB490" s="61">
        <v>0</v>
      </c>
      <c r="AC490" s="61">
        <v>0</v>
      </c>
      <c r="AD490" s="61">
        <v>0</v>
      </c>
      <c r="AE490" s="61">
        <v>0</v>
      </c>
      <c r="AF490" s="61">
        <v>0</v>
      </c>
      <c r="AG490" s="61">
        <v>0</v>
      </c>
      <c r="AH490" s="61">
        <v>0</v>
      </c>
      <c r="AI490" s="61">
        <v>0</v>
      </c>
      <c r="AJ490" s="61">
        <v>0</v>
      </c>
      <c r="AK490" s="61">
        <v>0</v>
      </c>
      <c r="AL490" s="61">
        <v>0</v>
      </c>
      <c r="AM490" s="61">
        <v>0</v>
      </c>
      <c r="AN490" s="61">
        <v>0</v>
      </c>
      <c r="AO490" s="61">
        <v>0</v>
      </c>
      <c r="AP490" s="61">
        <v>0</v>
      </c>
      <c r="AQ490" s="61">
        <f t="shared" si="7"/>
        <v>0</v>
      </c>
      <c r="AT490" s="33"/>
    </row>
    <row r="491" spans="1:46" ht="33" customHeight="1">
      <c r="A491" s="32">
        <v>1718</v>
      </c>
      <c r="B491" s="343" t="s">
        <v>457</v>
      </c>
      <c r="C491" s="344" t="s">
        <v>651</v>
      </c>
      <c r="D491" s="61">
        <v>0</v>
      </c>
      <c r="E491" s="61">
        <v>0</v>
      </c>
      <c r="F491" s="61">
        <v>0</v>
      </c>
      <c r="G491" s="61">
        <v>0</v>
      </c>
      <c r="H491" s="61">
        <v>0</v>
      </c>
      <c r="I491" s="61">
        <v>0</v>
      </c>
      <c r="J491" s="61">
        <v>0</v>
      </c>
      <c r="K491" s="61">
        <v>0</v>
      </c>
      <c r="L491" s="61">
        <v>0</v>
      </c>
      <c r="M491" s="61">
        <v>0</v>
      </c>
      <c r="N491" s="61">
        <v>0</v>
      </c>
      <c r="O491" s="61">
        <v>0</v>
      </c>
      <c r="P491" s="61">
        <v>0</v>
      </c>
      <c r="Q491" s="61">
        <v>0</v>
      </c>
      <c r="R491" s="61">
        <v>0</v>
      </c>
      <c r="S491" s="61">
        <v>0</v>
      </c>
      <c r="T491" s="61">
        <v>0</v>
      </c>
      <c r="U491" s="61">
        <v>0</v>
      </c>
      <c r="V491" s="61">
        <v>0</v>
      </c>
      <c r="W491" s="61">
        <v>0</v>
      </c>
      <c r="X491" s="61">
        <v>0</v>
      </c>
      <c r="Y491" s="61">
        <v>0</v>
      </c>
      <c r="Z491" s="61">
        <v>0</v>
      </c>
      <c r="AA491" s="61">
        <v>0</v>
      </c>
      <c r="AB491" s="61">
        <v>0</v>
      </c>
      <c r="AC491" s="61">
        <v>0</v>
      </c>
      <c r="AD491" s="61">
        <v>0</v>
      </c>
      <c r="AE491" s="61">
        <v>0</v>
      </c>
      <c r="AF491" s="61">
        <v>0</v>
      </c>
      <c r="AG491" s="61">
        <v>0</v>
      </c>
      <c r="AH491" s="61">
        <v>0</v>
      </c>
      <c r="AI491" s="61">
        <v>0</v>
      </c>
      <c r="AJ491" s="61">
        <v>0</v>
      </c>
      <c r="AK491" s="61">
        <v>0</v>
      </c>
      <c r="AL491" s="61">
        <v>0</v>
      </c>
      <c r="AM491" s="61">
        <v>0</v>
      </c>
      <c r="AN491" s="61">
        <v>0</v>
      </c>
      <c r="AO491" s="61">
        <v>0</v>
      </c>
      <c r="AP491" s="61">
        <v>0</v>
      </c>
      <c r="AQ491" s="61">
        <f t="shared" si="7"/>
        <v>0</v>
      </c>
      <c r="AT491" s="33"/>
    </row>
    <row r="492" spans="1:46" ht="33" customHeight="1">
      <c r="A492" s="32">
        <v>1720</v>
      </c>
      <c r="B492" s="343" t="s">
        <v>458</v>
      </c>
      <c r="C492" s="344" t="s">
        <v>651</v>
      </c>
      <c r="D492" s="61">
        <v>0</v>
      </c>
      <c r="E492" s="61">
        <v>0</v>
      </c>
      <c r="F492" s="61">
        <v>0</v>
      </c>
      <c r="G492" s="61">
        <v>0</v>
      </c>
      <c r="H492" s="61">
        <v>0</v>
      </c>
      <c r="I492" s="61">
        <v>0</v>
      </c>
      <c r="J492" s="61">
        <v>0</v>
      </c>
      <c r="K492" s="61">
        <v>0</v>
      </c>
      <c r="L492" s="61">
        <v>0</v>
      </c>
      <c r="M492" s="61">
        <v>0</v>
      </c>
      <c r="N492" s="61">
        <v>0</v>
      </c>
      <c r="O492" s="61">
        <v>0</v>
      </c>
      <c r="P492" s="61">
        <v>0</v>
      </c>
      <c r="Q492" s="61">
        <v>0</v>
      </c>
      <c r="R492" s="61">
        <v>0</v>
      </c>
      <c r="S492" s="61">
        <v>0</v>
      </c>
      <c r="T492" s="61">
        <v>0</v>
      </c>
      <c r="U492" s="61">
        <v>0</v>
      </c>
      <c r="V492" s="61">
        <v>0</v>
      </c>
      <c r="W492" s="61">
        <v>0</v>
      </c>
      <c r="X492" s="61">
        <v>0</v>
      </c>
      <c r="Y492" s="61">
        <v>0</v>
      </c>
      <c r="Z492" s="61">
        <v>0</v>
      </c>
      <c r="AA492" s="61">
        <v>0</v>
      </c>
      <c r="AB492" s="61">
        <v>0</v>
      </c>
      <c r="AC492" s="61">
        <v>0</v>
      </c>
      <c r="AD492" s="61">
        <v>0</v>
      </c>
      <c r="AE492" s="61">
        <v>0</v>
      </c>
      <c r="AF492" s="61">
        <v>0</v>
      </c>
      <c r="AG492" s="61">
        <v>0</v>
      </c>
      <c r="AH492" s="61">
        <v>0</v>
      </c>
      <c r="AI492" s="61">
        <v>0</v>
      </c>
      <c r="AJ492" s="61">
        <v>0</v>
      </c>
      <c r="AK492" s="61">
        <v>0</v>
      </c>
      <c r="AL492" s="61">
        <v>0</v>
      </c>
      <c r="AM492" s="61">
        <v>0</v>
      </c>
      <c r="AN492" s="61">
        <v>0</v>
      </c>
      <c r="AO492" s="61">
        <v>0</v>
      </c>
      <c r="AP492" s="61">
        <v>0</v>
      </c>
      <c r="AQ492" s="61">
        <f t="shared" si="7"/>
        <v>0</v>
      </c>
      <c r="AT492" s="33"/>
    </row>
    <row r="493" spans="1:46" ht="33" customHeight="1">
      <c r="A493" s="32">
        <v>1721</v>
      </c>
      <c r="B493" s="343" t="s">
        <v>459</v>
      </c>
      <c r="C493" s="344" t="s">
        <v>651</v>
      </c>
      <c r="D493" s="61">
        <v>0</v>
      </c>
      <c r="E493" s="61">
        <v>0</v>
      </c>
      <c r="F493" s="61">
        <v>0</v>
      </c>
      <c r="G493" s="61">
        <v>0</v>
      </c>
      <c r="H493" s="61">
        <v>0</v>
      </c>
      <c r="I493" s="61">
        <v>0</v>
      </c>
      <c r="J493" s="61">
        <v>0</v>
      </c>
      <c r="K493" s="61">
        <v>0</v>
      </c>
      <c r="L493" s="61">
        <v>0</v>
      </c>
      <c r="M493" s="61">
        <v>0</v>
      </c>
      <c r="N493" s="61">
        <v>0</v>
      </c>
      <c r="O493" s="61">
        <v>0</v>
      </c>
      <c r="P493" s="61">
        <v>0</v>
      </c>
      <c r="Q493" s="61">
        <v>0</v>
      </c>
      <c r="R493" s="61">
        <v>0</v>
      </c>
      <c r="S493" s="61">
        <v>0</v>
      </c>
      <c r="T493" s="61">
        <v>0</v>
      </c>
      <c r="U493" s="61">
        <v>0</v>
      </c>
      <c r="V493" s="61">
        <v>0</v>
      </c>
      <c r="W493" s="61">
        <v>0</v>
      </c>
      <c r="X493" s="61">
        <v>0</v>
      </c>
      <c r="Y493" s="61">
        <v>0</v>
      </c>
      <c r="Z493" s="61">
        <v>0</v>
      </c>
      <c r="AA493" s="61">
        <v>0</v>
      </c>
      <c r="AB493" s="61">
        <v>0</v>
      </c>
      <c r="AC493" s="61">
        <v>0</v>
      </c>
      <c r="AD493" s="61">
        <v>0</v>
      </c>
      <c r="AE493" s="61">
        <v>0</v>
      </c>
      <c r="AF493" s="61">
        <v>0</v>
      </c>
      <c r="AG493" s="61">
        <v>0</v>
      </c>
      <c r="AH493" s="61">
        <v>0</v>
      </c>
      <c r="AI493" s="61">
        <v>0</v>
      </c>
      <c r="AJ493" s="61">
        <v>0</v>
      </c>
      <c r="AK493" s="61">
        <v>0</v>
      </c>
      <c r="AL493" s="61">
        <v>0</v>
      </c>
      <c r="AM493" s="61">
        <v>0</v>
      </c>
      <c r="AN493" s="61">
        <v>0</v>
      </c>
      <c r="AO493" s="61">
        <v>0</v>
      </c>
      <c r="AP493" s="61">
        <v>0</v>
      </c>
      <c r="AQ493" s="61">
        <f t="shared" si="7"/>
        <v>0</v>
      </c>
      <c r="AT493" s="33"/>
    </row>
    <row r="494" spans="1:46" ht="33" customHeight="1">
      <c r="A494" s="32">
        <v>1722</v>
      </c>
      <c r="B494" s="343" t="s">
        <v>460</v>
      </c>
      <c r="C494" s="344" t="s">
        <v>651</v>
      </c>
      <c r="D494" s="61">
        <v>0</v>
      </c>
      <c r="E494" s="61">
        <v>0</v>
      </c>
      <c r="F494" s="61">
        <v>0</v>
      </c>
      <c r="G494" s="61">
        <v>0</v>
      </c>
      <c r="H494" s="61">
        <v>0</v>
      </c>
      <c r="I494" s="61">
        <v>0</v>
      </c>
      <c r="J494" s="61">
        <v>0</v>
      </c>
      <c r="K494" s="61">
        <v>0</v>
      </c>
      <c r="L494" s="61">
        <v>0</v>
      </c>
      <c r="M494" s="61">
        <v>0</v>
      </c>
      <c r="N494" s="61">
        <v>0</v>
      </c>
      <c r="O494" s="61">
        <v>0</v>
      </c>
      <c r="P494" s="61">
        <v>0</v>
      </c>
      <c r="Q494" s="61">
        <v>0</v>
      </c>
      <c r="R494" s="61">
        <v>0</v>
      </c>
      <c r="S494" s="61">
        <v>0</v>
      </c>
      <c r="T494" s="61">
        <v>0</v>
      </c>
      <c r="U494" s="61">
        <v>0</v>
      </c>
      <c r="V494" s="61">
        <v>0</v>
      </c>
      <c r="W494" s="61">
        <v>0</v>
      </c>
      <c r="X494" s="61">
        <v>0</v>
      </c>
      <c r="Y494" s="61">
        <v>0</v>
      </c>
      <c r="Z494" s="61">
        <v>0</v>
      </c>
      <c r="AA494" s="61">
        <v>0</v>
      </c>
      <c r="AB494" s="61">
        <v>0</v>
      </c>
      <c r="AC494" s="61">
        <v>0</v>
      </c>
      <c r="AD494" s="61">
        <v>0</v>
      </c>
      <c r="AE494" s="61">
        <v>0</v>
      </c>
      <c r="AF494" s="61">
        <v>0</v>
      </c>
      <c r="AG494" s="61">
        <v>0</v>
      </c>
      <c r="AH494" s="61">
        <v>0</v>
      </c>
      <c r="AI494" s="61">
        <v>0</v>
      </c>
      <c r="AJ494" s="61">
        <v>0</v>
      </c>
      <c r="AK494" s="61">
        <v>0</v>
      </c>
      <c r="AL494" s="61">
        <v>0</v>
      </c>
      <c r="AM494" s="61">
        <v>0</v>
      </c>
      <c r="AN494" s="61">
        <v>0</v>
      </c>
      <c r="AO494" s="61">
        <v>0</v>
      </c>
      <c r="AP494" s="61">
        <v>0</v>
      </c>
      <c r="AQ494" s="61">
        <f t="shared" si="7"/>
        <v>0</v>
      </c>
      <c r="AT494" s="33"/>
    </row>
    <row r="495" spans="1:46" ht="33" customHeight="1">
      <c r="A495" s="32">
        <v>1723</v>
      </c>
      <c r="B495" s="343" t="s">
        <v>461</v>
      </c>
      <c r="C495" s="344" t="s">
        <v>651</v>
      </c>
      <c r="D495" s="61">
        <v>0</v>
      </c>
      <c r="E495" s="61">
        <v>0</v>
      </c>
      <c r="F495" s="61">
        <v>0</v>
      </c>
      <c r="G495" s="61">
        <v>0</v>
      </c>
      <c r="H495" s="61">
        <v>0</v>
      </c>
      <c r="I495" s="61">
        <v>0</v>
      </c>
      <c r="J495" s="61">
        <v>0</v>
      </c>
      <c r="K495" s="61">
        <v>0</v>
      </c>
      <c r="L495" s="61">
        <v>0</v>
      </c>
      <c r="M495" s="61">
        <v>0</v>
      </c>
      <c r="N495" s="61">
        <v>0</v>
      </c>
      <c r="O495" s="61">
        <v>0</v>
      </c>
      <c r="P495" s="61">
        <v>0</v>
      </c>
      <c r="Q495" s="61">
        <v>0</v>
      </c>
      <c r="R495" s="61">
        <v>0</v>
      </c>
      <c r="S495" s="61">
        <v>0</v>
      </c>
      <c r="T495" s="61">
        <v>0</v>
      </c>
      <c r="U495" s="61">
        <v>0</v>
      </c>
      <c r="V495" s="61">
        <v>0</v>
      </c>
      <c r="W495" s="61">
        <v>0</v>
      </c>
      <c r="X495" s="61">
        <v>0</v>
      </c>
      <c r="Y495" s="61">
        <v>0</v>
      </c>
      <c r="Z495" s="61">
        <v>0</v>
      </c>
      <c r="AA495" s="61">
        <v>0</v>
      </c>
      <c r="AB495" s="61">
        <v>0</v>
      </c>
      <c r="AC495" s="61">
        <v>0</v>
      </c>
      <c r="AD495" s="61">
        <v>0</v>
      </c>
      <c r="AE495" s="61">
        <v>0</v>
      </c>
      <c r="AF495" s="61">
        <v>0</v>
      </c>
      <c r="AG495" s="61">
        <v>0</v>
      </c>
      <c r="AH495" s="61">
        <v>0</v>
      </c>
      <c r="AI495" s="61">
        <v>0</v>
      </c>
      <c r="AJ495" s="61">
        <v>0</v>
      </c>
      <c r="AK495" s="61">
        <v>0</v>
      </c>
      <c r="AL495" s="61">
        <v>0</v>
      </c>
      <c r="AM495" s="61">
        <v>0</v>
      </c>
      <c r="AN495" s="61">
        <v>0</v>
      </c>
      <c r="AO495" s="61">
        <v>0</v>
      </c>
      <c r="AP495" s="61">
        <v>0</v>
      </c>
      <c r="AQ495" s="61">
        <f t="shared" si="7"/>
        <v>0</v>
      </c>
      <c r="AT495" s="33"/>
    </row>
    <row r="496" spans="1:46" ht="33" customHeight="1">
      <c r="A496" s="32">
        <v>1724</v>
      </c>
      <c r="B496" s="343" t="s">
        <v>462</v>
      </c>
      <c r="C496" s="344" t="s">
        <v>651</v>
      </c>
      <c r="D496" s="61">
        <v>0</v>
      </c>
      <c r="E496" s="61">
        <v>0</v>
      </c>
      <c r="F496" s="61">
        <v>0</v>
      </c>
      <c r="G496" s="61">
        <v>0</v>
      </c>
      <c r="H496" s="61">
        <v>0</v>
      </c>
      <c r="I496" s="61">
        <v>0</v>
      </c>
      <c r="J496" s="61">
        <v>0</v>
      </c>
      <c r="K496" s="61">
        <v>0</v>
      </c>
      <c r="L496" s="61">
        <v>0</v>
      </c>
      <c r="M496" s="61">
        <v>0</v>
      </c>
      <c r="N496" s="61">
        <v>0</v>
      </c>
      <c r="O496" s="61">
        <v>0</v>
      </c>
      <c r="P496" s="61">
        <v>0</v>
      </c>
      <c r="Q496" s="61">
        <v>0</v>
      </c>
      <c r="R496" s="61">
        <v>0</v>
      </c>
      <c r="S496" s="61">
        <v>0</v>
      </c>
      <c r="T496" s="61">
        <v>0</v>
      </c>
      <c r="U496" s="61">
        <v>0</v>
      </c>
      <c r="V496" s="61">
        <v>0</v>
      </c>
      <c r="W496" s="61">
        <v>0</v>
      </c>
      <c r="X496" s="61">
        <v>0</v>
      </c>
      <c r="Y496" s="61">
        <v>0</v>
      </c>
      <c r="Z496" s="61">
        <v>0</v>
      </c>
      <c r="AA496" s="61">
        <v>0</v>
      </c>
      <c r="AB496" s="61">
        <v>0</v>
      </c>
      <c r="AC496" s="61">
        <v>0</v>
      </c>
      <c r="AD496" s="61">
        <v>0</v>
      </c>
      <c r="AE496" s="61">
        <v>0</v>
      </c>
      <c r="AF496" s="61">
        <v>0</v>
      </c>
      <c r="AG496" s="61">
        <v>0</v>
      </c>
      <c r="AH496" s="61">
        <v>0</v>
      </c>
      <c r="AI496" s="61">
        <v>0</v>
      </c>
      <c r="AJ496" s="61">
        <v>0</v>
      </c>
      <c r="AK496" s="61">
        <v>0</v>
      </c>
      <c r="AL496" s="61">
        <v>0</v>
      </c>
      <c r="AM496" s="61">
        <v>0</v>
      </c>
      <c r="AN496" s="61">
        <v>0</v>
      </c>
      <c r="AO496" s="61">
        <v>0</v>
      </c>
      <c r="AP496" s="61">
        <v>0</v>
      </c>
      <c r="AQ496" s="61">
        <f t="shared" si="7"/>
        <v>0</v>
      </c>
      <c r="AT496" s="33"/>
    </row>
    <row r="497" spans="1:46" ht="33" customHeight="1">
      <c r="A497" s="32">
        <v>1725</v>
      </c>
      <c r="B497" s="343" t="s">
        <v>463</v>
      </c>
      <c r="C497" s="344" t="s">
        <v>651</v>
      </c>
      <c r="D497" s="61">
        <v>0</v>
      </c>
      <c r="E497" s="61">
        <v>0</v>
      </c>
      <c r="F497" s="61">
        <v>0</v>
      </c>
      <c r="G497" s="61">
        <v>0</v>
      </c>
      <c r="H497" s="61">
        <v>0</v>
      </c>
      <c r="I497" s="61">
        <v>0</v>
      </c>
      <c r="J497" s="61">
        <v>0</v>
      </c>
      <c r="K497" s="61">
        <v>0</v>
      </c>
      <c r="L497" s="61">
        <v>0</v>
      </c>
      <c r="M497" s="61">
        <v>0</v>
      </c>
      <c r="N497" s="61">
        <v>0</v>
      </c>
      <c r="O497" s="61">
        <v>0</v>
      </c>
      <c r="P497" s="61">
        <v>0</v>
      </c>
      <c r="Q497" s="61">
        <v>0</v>
      </c>
      <c r="R497" s="61">
        <v>0</v>
      </c>
      <c r="S497" s="61">
        <v>0</v>
      </c>
      <c r="T497" s="61">
        <v>0</v>
      </c>
      <c r="U497" s="61">
        <v>0</v>
      </c>
      <c r="V497" s="61">
        <v>0</v>
      </c>
      <c r="W497" s="61">
        <v>0</v>
      </c>
      <c r="X497" s="61">
        <v>0</v>
      </c>
      <c r="Y497" s="61">
        <v>0</v>
      </c>
      <c r="Z497" s="61">
        <v>0</v>
      </c>
      <c r="AA497" s="61">
        <v>0</v>
      </c>
      <c r="AB497" s="61">
        <v>0</v>
      </c>
      <c r="AC497" s="61">
        <v>0</v>
      </c>
      <c r="AD497" s="61">
        <v>0</v>
      </c>
      <c r="AE497" s="61">
        <v>0</v>
      </c>
      <c r="AF497" s="61">
        <v>0</v>
      </c>
      <c r="AG497" s="61">
        <v>0</v>
      </c>
      <c r="AH497" s="61">
        <v>0</v>
      </c>
      <c r="AI497" s="61">
        <v>0</v>
      </c>
      <c r="AJ497" s="61">
        <v>0</v>
      </c>
      <c r="AK497" s="61">
        <v>0</v>
      </c>
      <c r="AL497" s="61">
        <v>0</v>
      </c>
      <c r="AM497" s="61">
        <v>0</v>
      </c>
      <c r="AN497" s="61">
        <v>0</v>
      </c>
      <c r="AO497" s="61">
        <v>0</v>
      </c>
      <c r="AP497" s="61">
        <v>0</v>
      </c>
      <c r="AQ497" s="61">
        <f t="shared" si="7"/>
        <v>0</v>
      </c>
      <c r="AT497" s="33"/>
    </row>
    <row r="498" spans="1:46" ht="33" customHeight="1">
      <c r="A498" s="32">
        <v>1726</v>
      </c>
      <c r="B498" s="343" t="s">
        <v>464</v>
      </c>
      <c r="C498" s="344" t="s">
        <v>651</v>
      </c>
      <c r="D498" s="61">
        <v>0</v>
      </c>
      <c r="E498" s="61">
        <v>0</v>
      </c>
      <c r="F498" s="61">
        <v>0</v>
      </c>
      <c r="G498" s="61">
        <v>0</v>
      </c>
      <c r="H498" s="61">
        <v>0</v>
      </c>
      <c r="I498" s="61">
        <v>0</v>
      </c>
      <c r="J498" s="61">
        <v>0</v>
      </c>
      <c r="K498" s="61">
        <v>0</v>
      </c>
      <c r="L498" s="61">
        <v>0</v>
      </c>
      <c r="M498" s="61">
        <v>0</v>
      </c>
      <c r="N498" s="61">
        <v>0</v>
      </c>
      <c r="O498" s="61">
        <v>0</v>
      </c>
      <c r="P498" s="61">
        <v>0</v>
      </c>
      <c r="Q498" s="61">
        <v>0</v>
      </c>
      <c r="R498" s="61">
        <v>0</v>
      </c>
      <c r="S498" s="61">
        <v>0</v>
      </c>
      <c r="T498" s="61">
        <v>0</v>
      </c>
      <c r="U498" s="61">
        <v>0</v>
      </c>
      <c r="V498" s="61">
        <v>0</v>
      </c>
      <c r="W498" s="61">
        <v>0</v>
      </c>
      <c r="X498" s="61">
        <v>0</v>
      </c>
      <c r="Y498" s="61">
        <v>0</v>
      </c>
      <c r="Z498" s="61">
        <v>0</v>
      </c>
      <c r="AA498" s="61">
        <v>0</v>
      </c>
      <c r="AB498" s="61">
        <v>0</v>
      </c>
      <c r="AC498" s="61">
        <v>0</v>
      </c>
      <c r="AD498" s="61">
        <v>0</v>
      </c>
      <c r="AE498" s="61">
        <v>0</v>
      </c>
      <c r="AF498" s="61">
        <v>0</v>
      </c>
      <c r="AG498" s="61">
        <v>0</v>
      </c>
      <c r="AH498" s="61">
        <v>0</v>
      </c>
      <c r="AI498" s="61">
        <v>0</v>
      </c>
      <c r="AJ498" s="61">
        <v>0</v>
      </c>
      <c r="AK498" s="61">
        <v>0</v>
      </c>
      <c r="AL498" s="61">
        <v>0</v>
      </c>
      <c r="AM498" s="61">
        <v>0</v>
      </c>
      <c r="AN498" s="61">
        <v>0</v>
      </c>
      <c r="AO498" s="61">
        <v>0</v>
      </c>
      <c r="AP498" s="61">
        <v>0</v>
      </c>
      <c r="AQ498" s="61">
        <f t="shared" si="7"/>
        <v>0</v>
      </c>
      <c r="AT498" s="33"/>
    </row>
    <row r="499" spans="1:46" ht="33" customHeight="1">
      <c r="A499" s="32">
        <v>1727</v>
      </c>
      <c r="B499" s="343" t="s">
        <v>465</v>
      </c>
      <c r="C499" s="344" t="s">
        <v>651</v>
      </c>
      <c r="D499" s="61">
        <v>0</v>
      </c>
      <c r="E499" s="61">
        <v>0</v>
      </c>
      <c r="F499" s="61">
        <v>0</v>
      </c>
      <c r="G499" s="61">
        <v>0</v>
      </c>
      <c r="H499" s="61">
        <v>0</v>
      </c>
      <c r="I499" s="61">
        <v>0</v>
      </c>
      <c r="J499" s="61">
        <v>0</v>
      </c>
      <c r="K499" s="61">
        <v>0</v>
      </c>
      <c r="L499" s="61">
        <v>0</v>
      </c>
      <c r="M499" s="61">
        <v>0</v>
      </c>
      <c r="N499" s="61">
        <v>0</v>
      </c>
      <c r="O499" s="61">
        <v>0</v>
      </c>
      <c r="P499" s="61">
        <v>0</v>
      </c>
      <c r="Q499" s="61">
        <v>0</v>
      </c>
      <c r="R499" s="61">
        <v>0</v>
      </c>
      <c r="S499" s="61">
        <v>0</v>
      </c>
      <c r="T499" s="61">
        <v>0</v>
      </c>
      <c r="U499" s="61">
        <v>0</v>
      </c>
      <c r="V499" s="61">
        <v>0</v>
      </c>
      <c r="W499" s="61">
        <v>0</v>
      </c>
      <c r="X499" s="61">
        <v>0</v>
      </c>
      <c r="Y499" s="61">
        <v>0</v>
      </c>
      <c r="Z499" s="61">
        <v>0</v>
      </c>
      <c r="AA499" s="61">
        <v>0</v>
      </c>
      <c r="AB499" s="61">
        <v>0</v>
      </c>
      <c r="AC499" s="61">
        <v>0</v>
      </c>
      <c r="AD499" s="61">
        <v>0</v>
      </c>
      <c r="AE499" s="61">
        <v>0</v>
      </c>
      <c r="AF499" s="61">
        <v>0</v>
      </c>
      <c r="AG499" s="61">
        <v>0</v>
      </c>
      <c r="AH499" s="61">
        <v>0</v>
      </c>
      <c r="AI499" s="61">
        <v>0</v>
      </c>
      <c r="AJ499" s="61">
        <v>0</v>
      </c>
      <c r="AK499" s="61">
        <v>0</v>
      </c>
      <c r="AL499" s="61">
        <v>0</v>
      </c>
      <c r="AM499" s="61">
        <v>0</v>
      </c>
      <c r="AN499" s="61">
        <v>0</v>
      </c>
      <c r="AO499" s="61">
        <v>0</v>
      </c>
      <c r="AP499" s="61">
        <v>0</v>
      </c>
      <c r="AQ499" s="61">
        <f t="shared" si="7"/>
        <v>0</v>
      </c>
      <c r="AT499" s="33"/>
    </row>
    <row r="500" spans="1:46" ht="33" customHeight="1">
      <c r="A500" s="32">
        <v>1728</v>
      </c>
      <c r="B500" s="343" t="s">
        <v>466</v>
      </c>
      <c r="C500" s="344" t="s">
        <v>651</v>
      </c>
      <c r="D500" s="61">
        <v>0</v>
      </c>
      <c r="E500" s="61">
        <v>0</v>
      </c>
      <c r="F500" s="61">
        <v>0</v>
      </c>
      <c r="G500" s="61">
        <v>0</v>
      </c>
      <c r="H500" s="61">
        <v>0</v>
      </c>
      <c r="I500" s="61">
        <v>0</v>
      </c>
      <c r="J500" s="61">
        <v>0</v>
      </c>
      <c r="K500" s="61">
        <v>0</v>
      </c>
      <c r="L500" s="61">
        <v>0</v>
      </c>
      <c r="M500" s="61">
        <v>0</v>
      </c>
      <c r="N500" s="61">
        <v>0</v>
      </c>
      <c r="O500" s="61">
        <v>0</v>
      </c>
      <c r="P500" s="61">
        <v>0</v>
      </c>
      <c r="Q500" s="61">
        <v>0</v>
      </c>
      <c r="R500" s="61">
        <v>0</v>
      </c>
      <c r="S500" s="61">
        <v>0</v>
      </c>
      <c r="T500" s="61">
        <v>0</v>
      </c>
      <c r="U500" s="61">
        <v>0</v>
      </c>
      <c r="V500" s="61">
        <v>0</v>
      </c>
      <c r="W500" s="61">
        <v>0</v>
      </c>
      <c r="X500" s="61">
        <v>0</v>
      </c>
      <c r="Y500" s="61">
        <v>0</v>
      </c>
      <c r="Z500" s="61">
        <v>0</v>
      </c>
      <c r="AA500" s="61">
        <v>0</v>
      </c>
      <c r="AB500" s="61">
        <v>0</v>
      </c>
      <c r="AC500" s="61">
        <v>0</v>
      </c>
      <c r="AD500" s="61">
        <v>0</v>
      </c>
      <c r="AE500" s="61">
        <v>0</v>
      </c>
      <c r="AF500" s="61">
        <v>0</v>
      </c>
      <c r="AG500" s="61">
        <v>0</v>
      </c>
      <c r="AH500" s="61">
        <v>0</v>
      </c>
      <c r="AI500" s="61">
        <v>0</v>
      </c>
      <c r="AJ500" s="61">
        <v>0</v>
      </c>
      <c r="AK500" s="61">
        <v>0</v>
      </c>
      <c r="AL500" s="61">
        <v>0</v>
      </c>
      <c r="AM500" s="61">
        <v>0</v>
      </c>
      <c r="AN500" s="61">
        <v>0</v>
      </c>
      <c r="AO500" s="61">
        <v>0</v>
      </c>
      <c r="AP500" s="61">
        <v>0</v>
      </c>
      <c r="AQ500" s="61">
        <f t="shared" si="7"/>
        <v>0</v>
      </c>
      <c r="AT500" s="33"/>
    </row>
    <row r="501" spans="1:46" ht="33" customHeight="1">
      <c r="A501" s="32">
        <v>1729</v>
      </c>
      <c r="B501" s="343" t="s">
        <v>467</v>
      </c>
      <c r="C501" s="344" t="s">
        <v>651</v>
      </c>
      <c r="D501" s="61">
        <v>0</v>
      </c>
      <c r="E501" s="61">
        <v>0</v>
      </c>
      <c r="F501" s="61">
        <v>0</v>
      </c>
      <c r="G501" s="61">
        <v>0</v>
      </c>
      <c r="H501" s="61">
        <v>0</v>
      </c>
      <c r="I501" s="61">
        <v>0</v>
      </c>
      <c r="J501" s="61">
        <v>0</v>
      </c>
      <c r="K501" s="61">
        <v>0</v>
      </c>
      <c r="L501" s="61">
        <v>0</v>
      </c>
      <c r="M501" s="61">
        <v>0</v>
      </c>
      <c r="N501" s="61">
        <v>0</v>
      </c>
      <c r="O501" s="61">
        <v>0</v>
      </c>
      <c r="P501" s="61">
        <v>0</v>
      </c>
      <c r="Q501" s="61">
        <v>0</v>
      </c>
      <c r="R501" s="61">
        <v>0</v>
      </c>
      <c r="S501" s="61">
        <v>0</v>
      </c>
      <c r="T501" s="61">
        <v>0</v>
      </c>
      <c r="U501" s="61">
        <v>0</v>
      </c>
      <c r="V501" s="61">
        <v>0</v>
      </c>
      <c r="W501" s="61">
        <v>0</v>
      </c>
      <c r="X501" s="61">
        <v>0</v>
      </c>
      <c r="Y501" s="61">
        <v>0</v>
      </c>
      <c r="Z501" s="61">
        <v>0</v>
      </c>
      <c r="AA501" s="61">
        <v>0</v>
      </c>
      <c r="AB501" s="61">
        <v>0</v>
      </c>
      <c r="AC501" s="61">
        <v>0</v>
      </c>
      <c r="AD501" s="61">
        <v>0</v>
      </c>
      <c r="AE501" s="61">
        <v>0</v>
      </c>
      <c r="AF501" s="61">
        <v>0</v>
      </c>
      <c r="AG501" s="61">
        <v>0</v>
      </c>
      <c r="AH501" s="61">
        <v>0</v>
      </c>
      <c r="AI501" s="61">
        <v>0</v>
      </c>
      <c r="AJ501" s="61">
        <v>0</v>
      </c>
      <c r="AK501" s="61">
        <v>0</v>
      </c>
      <c r="AL501" s="61">
        <v>0</v>
      </c>
      <c r="AM501" s="61">
        <v>0</v>
      </c>
      <c r="AN501" s="61">
        <v>0</v>
      </c>
      <c r="AO501" s="61">
        <v>0</v>
      </c>
      <c r="AP501" s="61">
        <v>0</v>
      </c>
      <c r="AQ501" s="61">
        <f t="shared" si="7"/>
        <v>0</v>
      </c>
      <c r="AT501" s="33"/>
    </row>
    <row r="502" spans="1:46" ht="33" customHeight="1">
      <c r="A502" s="32">
        <v>1730</v>
      </c>
      <c r="B502" s="343" t="s">
        <v>468</v>
      </c>
      <c r="C502" s="344" t="s">
        <v>651</v>
      </c>
      <c r="D502" s="61">
        <v>0</v>
      </c>
      <c r="E502" s="61">
        <v>0</v>
      </c>
      <c r="F502" s="61">
        <v>0</v>
      </c>
      <c r="G502" s="61">
        <v>0</v>
      </c>
      <c r="H502" s="61">
        <v>0</v>
      </c>
      <c r="I502" s="61">
        <v>0</v>
      </c>
      <c r="J502" s="61">
        <v>0</v>
      </c>
      <c r="K502" s="61">
        <v>0</v>
      </c>
      <c r="L502" s="61">
        <v>0</v>
      </c>
      <c r="M502" s="61">
        <v>0</v>
      </c>
      <c r="N502" s="61">
        <v>0</v>
      </c>
      <c r="O502" s="61">
        <v>0</v>
      </c>
      <c r="P502" s="61">
        <v>0</v>
      </c>
      <c r="Q502" s="61">
        <v>0</v>
      </c>
      <c r="R502" s="61">
        <v>0</v>
      </c>
      <c r="S502" s="61">
        <v>0</v>
      </c>
      <c r="T502" s="61">
        <v>0</v>
      </c>
      <c r="U502" s="61">
        <v>0</v>
      </c>
      <c r="V502" s="61">
        <v>0</v>
      </c>
      <c r="W502" s="61">
        <v>0</v>
      </c>
      <c r="X502" s="61">
        <v>0</v>
      </c>
      <c r="Y502" s="61">
        <v>0</v>
      </c>
      <c r="Z502" s="61">
        <v>0</v>
      </c>
      <c r="AA502" s="61">
        <v>0</v>
      </c>
      <c r="AB502" s="61">
        <v>0</v>
      </c>
      <c r="AC502" s="61">
        <v>0</v>
      </c>
      <c r="AD502" s="61">
        <v>0</v>
      </c>
      <c r="AE502" s="61">
        <v>0</v>
      </c>
      <c r="AF502" s="61">
        <v>0</v>
      </c>
      <c r="AG502" s="61">
        <v>0</v>
      </c>
      <c r="AH502" s="61">
        <v>0</v>
      </c>
      <c r="AI502" s="61">
        <v>0</v>
      </c>
      <c r="AJ502" s="61">
        <v>0</v>
      </c>
      <c r="AK502" s="61">
        <v>0</v>
      </c>
      <c r="AL502" s="61">
        <v>0</v>
      </c>
      <c r="AM502" s="61">
        <v>0</v>
      </c>
      <c r="AN502" s="61">
        <v>0</v>
      </c>
      <c r="AO502" s="61">
        <v>0</v>
      </c>
      <c r="AP502" s="61">
        <v>0</v>
      </c>
      <c r="AQ502" s="61">
        <f t="shared" si="7"/>
        <v>0</v>
      </c>
      <c r="AT502" s="33"/>
    </row>
    <row r="503" spans="1:46" ht="33" customHeight="1">
      <c r="A503" s="32">
        <v>1731</v>
      </c>
      <c r="B503" s="343" t="s">
        <v>469</v>
      </c>
      <c r="C503" s="344" t="s">
        <v>651</v>
      </c>
      <c r="D503" s="61">
        <v>0</v>
      </c>
      <c r="E503" s="61">
        <v>0</v>
      </c>
      <c r="F503" s="61">
        <v>0</v>
      </c>
      <c r="G503" s="61">
        <v>0</v>
      </c>
      <c r="H503" s="61">
        <v>0</v>
      </c>
      <c r="I503" s="61">
        <v>0</v>
      </c>
      <c r="J503" s="61">
        <v>0</v>
      </c>
      <c r="K503" s="61">
        <v>0</v>
      </c>
      <c r="L503" s="61">
        <v>0</v>
      </c>
      <c r="M503" s="61">
        <v>0</v>
      </c>
      <c r="N503" s="61">
        <v>0</v>
      </c>
      <c r="O503" s="61">
        <v>0</v>
      </c>
      <c r="P503" s="61">
        <v>0</v>
      </c>
      <c r="Q503" s="61">
        <v>0</v>
      </c>
      <c r="R503" s="61">
        <v>0</v>
      </c>
      <c r="S503" s="61">
        <v>0</v>
      </c>
      <c r="T503" s="61">
        <v>0</v>
      </c>
      <c r="U503" s="61">
        <v>0</v>
      </c>
      <c r="V503" s="61">
        <v>0</v>
      </c>
      <c r="W503" s="61">
        <v>0</v>
      </c>
      <c r="X503" s="61">
        <v>0</v>
      </c>
      <c r="Y503" s="61">
        <v>0</v>
      </c>
      <c r="Z503" s="61">
        <v>0</v>
      </c>
      <c r="AA503" s="61">
        <v>0</v>
      </c>
      <c r="AB503" s="61">
        <v>0</v>
      </c>
      <c r="AC503" s="61">
        <v>0</v>
      </c>
      <c r="AD503" s="61">
        <v>0</v>
      </c>
      <c r="AE503" s="61">
        <v>0</v>
      </c>
      <c r="AF503" s="61">
        <v>0</v>
      </c>
      <c r="AG503" s="61">
        <v>0</v>
      </c>
      <c r="AH503" s="61">
        <v>0</v>
      </c>
      <c r="AI503" s="61">
        <v>0</v>
      </c>
      <c r="AJ503" s="61">
        <v>0</v>
      </c>
      <c r="AK503" s="61">
        <v>0</v>
      </c>
      <c r="AL503" s="61">
        <v>0</v>
      </c>
      <c r="AM503" s="61">
        <v>0</v>
      </c>
      <c r="AN503" s="61">
        <v>0</v>
      </c>
      <c r="AO503" s="61">
        <v>0</v>
      </c>
      <c r="AP503" s="61">
        <v>0</v>
      </c>
      <c r="AQ503" s="61">
        <f t="shared" si="7"/>
        <v>0</v>
      </c>
      <c r="AT503" s="33"/>
    </row>
    <row r="504" spans="1:46" ht="33" customHeight="1">
      <c r="A504" s="32">
        <v>1732</v>
      </c>
      <c r="B504" s="343" t="s">
        <v>470</v>
      </c>
      <c r="C504" s="344" t="s">
        <v>651</v>
      </c>
      <c r="D504" s="61">
        <v>0</v>
      </c>
      <c r="E504" s="61">
        <v>0</v>
      </c>
      <c r="F504" s="61">
        <v>0</v>
      </c>
      <c r="G504" s="61">
        <v>0</v>
      </c>
      <c r="H504" s="61">
        <v>0</v>
      </c>
      <c r="I504" s="61">
        <v>0</v>
      </c>
      <c r="J504" s="61">
        <v>0</v>
      </c>
      <c r="K504" s="61">
        <v>0</v>
      </c>
      <c r="L504" s="61">
        <v>0</v>
      </c>
      <c r="M504" s="61">
        <v>0</v>
      </c>
      <c r="N504" s="61">
        <v>0</v>
      </c>
      <c r="O504" s="61">
        <v>0</v>
      </c>
      <c r="P504" s="61">
        <v>0</v>
      </c>
      <c r="Q504" s="61">
        <v>0</v>
      </c>
      <c r="R504" s="61">
        <v>0</v>
      </c>
      <c r="S504" s="61">
        <v>0</v>
      </c>
      <c r="T504" s="61">
        <v>0</v>
      </c>
      <c r="U504" s="61">
        <v>0</v>
      </c>
      <c r="V504" s="61">
        <v>0</v>
      </c>
      <c r="W504" s="61">
        <v>0</v>
      </c>
      <c r="X504" s="61">
        <v>0</v>
      </c>
      <c r="Y504" s="61">
        <v>0</v>
      </c>
      <c r="Z504" s="61">
        <v>0</v>
      </c>
      <c r="AA504" s="61">
        <v>0</v>
      </c>
      <c r="AB504" s="61">
        <v>0</v>
      </c>
      <c r="AC504" s="61">
        <v>0</v>
      </c>
      <c r="AD504" s="61">
        <v>0</v>
      </c>
      <c r="AE504" s="61">
        <v>0</v>
      </c>
      <c r="AF504" s="61">
        <v>0</v>
      </c>
      <c r="AG504" s="61">
        <v>0</v>
      </c>
      <c r="AH504" s="61">
        <v>0</v>
      </c>
      <c r="AI504" s="61">
        <v>0</v>
      </c>
      <c r="AJ504" s="61">
        <v>0</v>
      </c>
      <c r="AK504" s="61">
        <v>0</v>
      </c>
      <c r="AL504" s="61">
        <v>0</v>
      </c>
      <c r="AM504" s="61">
        <v>0</v>
      </c>
      <c r="AN504" s="61">
        <v>0</v>
      </c>
      <c r="AO504" s="61">
        <v>0</v>
      </c>
      <c r="AP504" s="61">
        <v>0</v>
      </c>
      <c r="AQ504" s="61">
        <f t="shared" si="7"/>
        <v>0</v>
      </c>
      <c r="AT504" s="33"/>
    </row>
    <row r="505" spans="1:46" ht="33" customHeight="1">
      <c r="A505" s="32">
        <v>1733</v>
      </c>
      <c r="B505" s="343" t="s">
        <v>471</v>
      </c>
      <c r="C505" s="344" t="s">
        <v>651</v>
      </c>
      <c r="D505" s="61">
        <v>0</v>
      </c>
      <c r="E505" s="61">
        <v>0</v>
      </c>
      <c r="F505" s="61">
        <v>0</v>
      </c>
      <c r="G505" s="61">
        <v>0</v>
      </c>
      <c r="H505" s="61">
        <v>0</v>
      </c>
      <c r="I505" s="61">
        <v>0</v>
      </c>
      <c r="J505" s="61">
        <v>0</v>
      </c>
      <c r="K505" s="61">
        <v>0</v>
      </c>
      <c r="L505" s="61">
        <v>0</v>
      </c>
      <c r="M505" s="61">
        <v>0</v>
      </c>
      <c r="N505" s="61">
        <v>0</v>
      </c>
      <c r="O505" s="61">
        <v>0</v>
      </c>
      <c r="P505" s="61">
        <v>0</v>
      </c>
      <c r="Q505" s="61">
        <v>0</v>
      </c>
      <c r="R505" s="61">
        <v>0</v>
      </c>
      <c r="S505" s="61">
        <v>0</v>
      </c>
      <c r="T505" s="61">
        <v>0</v>
      </c>
      <c r="U505" s="61">
        <v>0</v>
      </c>
      <c r="V505" s="61">
        <v>0</v>
      </c>
      <c r="W505" s="61">
        <v>0</v>
      </c>
      <c r="X505" s="61">
        <v>0</v>
      </c>
      <c r="Y505" s="61">
        <v>0</v>
      </c>
      <c r="Z505" s="61">
        <v>0</v>
      </c>
      <c r="AA505" s="61">
        <v>0</v>
      </c>
      <c r="AB505" s="61">
        <v>0</v>
      </c>
      <c r="AC505" s="61">
        <v>0</v>
      </c>
      <c r="AD505" s="61">
        <v>0</v>
      </c>
      <c r="AE505" s="61">
        <v>0</v>
      </c>
      <c r="AF505" s="61">
        <v>0</v>
      </c>
      <c r="AG505" s="61">
        <v>0</v>
      </c>
      <c r="AH505" s="61">
        <v>0</v>
      </c>
      <c r="AI505" s="61">
        <v>0</v>
      </c>
      <c r="AJ505" s="61">
        <v>0</v>
      </c>
      <c r="AK505" s="61">
        <v>0</v>
      </c>
      <c r="AL505" s="61">
        <v>0</v>
      </c>
      <c r="AM505" s="61">
        <v>0</v>
      </c>
      <c r="AN505" s="61">
        <v>0</v>
      </c>
      <c r="AO505" s="61">
        <v>0</v>
      </c>
      <c r="AP505" s="61">
        <v>0</v>
      </c>
      <c r="AQ505" s="61">
        <f t="shared" si="7"/>
        <v>0</v>
      </c>
      <c r="AT505" s="33"/>
    </row>
    <row r="506" spans="1:46" ht="33" customHeight="1">
      <c r="A506" s="32">
        <v>1734</v>
      </c>
      <c r="B506" s="343" t="s">
        <v>472</v>
      </c>
      <c r="C506" s="344" t="s">
        <v>651</v>
      </c>
      <c r="D506" s="61">
        <v>0</v>
      </c>
      <c r="E506" s="61">
        <v>0</v>
      </c>
      <c r="F506" s="61">
        <v>0</v>
      </c>
      <c r="G506" s="61">
        <v>0</v>
      </c>
      <c r="H506" s="61">
        <v>0</v>
      </c>
      <c r="I506" s="61">
        <v>0</v>
      </c>
      <c r="J506" s="61">
        <v>0</v>
      </c>
      <c r="K506" s="61">
        <v>0</v>
      </c>
      <c r="L506" s="61">
        <v>0</v>
      </c>
      <c r="M506" s="61">
        <v>0</v>
      </c>
      <c r="N506" s="61">
        <v>0</v>
      </c>
      <c r="O506" s="61">
        <v>0</v>
      </c>
      <c r="P506" s="61">
        <v>0</v>
      </c>
      <c r="Q506" s="61">
        <v>0</v>
      </c>
      <c r="R506" s="61">
        <v>0</v>
      </c>
      <c r="S506" s="61">
        <v>0</v>
      </c>
      <c r="T506" s="61">
        <v>0</v>
      </c>
      <c r="U506" s="61">
        <v>0</v>
      </c>
      <c r="V506" s="61">
        <v>0</v>
      </c>
      <c r="W506" s="61">
        <v>0</v>
      </c>
      <c r="X506" s="61">
        <v>0</v>
      </c>
      <c r="Y506" s="61">
        <v>0</v>
      </c>
      <c r="Z506" s="61">
        <v>0</v>
      </c>
      <c r="AA506" s="61">
        <v>0</v>
      </c>
      <c r="AB506" s="61">
        <v>0</v>
      </c>
      <c r="AC506" s="61">
        <v>0</v>
      </c>
      <c r="AD506" s="61">
        <v>0</v>
      </c>
      <c r="AE506" s="61">
        <v>0</v>
      </c>
      <c r="AF506" s="61">
        <v>0</v>
      </c>
      <c r="AG506" s="61">
        <v>0</v>
      </c>
      <c r="AH506" s="61">
        <v>0</v>
      </c>
      <c r="AI506" s="61">
        <v>0</v>
      </c>
      <c r="AJ506" s="61">
        <v>0</v>
      </c>
      <c r="AK506" s="61">
        <v>0</v>
      </c>
      <c r="AL506" s="61">
        <v>0</v>
      </c>
      <c r="AM506" s="61">
        <v>0</v>
      </c>
      <c r="AN506" s="61">
        <v>0</v>
      </c>
      <c r="AO506" s="61">
        <v>0</v>
      </c>
      <c r="AP506" s="61">
        <v>0</v>
      </c>
      <c r="AQ506" s="61">
        <f t="shared" si="7"/>
        <v>0</v>
      </c>
      <c r="AT506" s="33"/>
    </row>
    <row r="507" spans="1:46" ht="33" customHeight="1">
      <c r="A507" s="32">
        <v>1735</v>
      </c>
      <c r="B507" s="343" t="s">
        <v>473</v>
      </c>
      <c r="C507" s="344" t="s">
        <v>651</v>
      </c>
      <c r="D507" s="61">
        <v>0</v>
      </c>
      <c r="E507" s="61">
        <v>0</v>
      </c>
      <c r="F507" s="61">
        <v>0</v>
      </c>
      <c r="G507" s="61">
        <v>0</v>
      </c>
      <c r="H507" s="61">
        <v>0</v>
      </c>
      <c r="I507" s="61">
        <v>0</v>
      </c>
      <c r="J507" s="61">
        <v>0</v>
      </c>
      <c r="K507" s="61">
        <v>0</v>
      </c>
      <c r="L507" s="61">
        <v>0</v>
      </c>
      <c r="M507" s="61">
        <v>0</v>
      </c>
      <c r="N507" s="61">
        <v>0</v>
      </c>
      <c r="O507" s="61">
        <v>0</v>
      </c>
      <c r="P507" s="61">
        <v>0</v>
      </c>
      <c r="Q507" s="61">
        <v>0</v>
      </c>
      <c r="R507" s="61">
        <v>0</v>
      </c>
      <c r="S507" s="61">
        <v>0</v>
      </c>
      <c r="T507" s="61">
        <v>0</v>
      </c>
      <c r="U507" s="61">
        <v>0</v>
      </c>
      <c r="V507" s="61">
        <v>0</v>
      </c>
      <c r="W507" s="61">
        <v>0</v>
      </c>
      <c r="X507" s="61">
        <v>0</v>
      </c>
      <c r="Y507" s="61">
        <v>0</v>
      </c>
      <c r="Z507" s="61">
        <v>0</v>
      </c>
      <c r="AA507" s="61">
        <v>0</v>
      </c>
      <c r="AB507" s="61">
        <v>0</v>
      </c>
      <c r="AC507" s="61">
        <v>0</v>
      </c>
      <c r="AD507" s="61">
        <v>0</v>
      </c>
      <c r="AE507" s="61">
        <v>0</v>
      </c>
      <c r="AF507" s="61">
        <v>0</v>
      </c>
      <c r="AG507" s="61">
        <v>0</v>
      </c>
      <c r="AH507" s="61">
        <v>0</v>
      </c>
      <c r="AI507" s="61">
        <v>0</v>
      </c>
      <c r="AJ507" s="61">
        <v>0</v>
      </c>
      <c r="AK507" s="61">
        <v>0</v>
      </c>
      <c r="AL507" s="61">
        <v>0</v>
      </c>
      <c r="AM507" s="61">
        <v>0</v>
      </c>
      <c r="AN507" s="61">
        <v>0</v>
      </c>
      <c r="AO507" s="61">
        <v>0</v>
      </c>
      <c r="AP507" s="61">
        <v>0</v>
      </c>
      <c r="AQ507" s="61">
        <f t="shared" si="7"/>
        <v>0</v>
      </c>
      <c r="AT507" s="33"/>
    </row>
    <row r="508" spans="1:46" ht="33" customHeight="1">
      <c r="A508" s="32">
        <v>1736</v>
      </c>
      <c r="B508" s="343" t="s">
        <v>474</v>
      </c>
      <c r="C508" s="344" t="s">
        <v>651</v>
      </c>
      <c r="D508" s="61">
        <v>0</v>
      </c>
      <c r="E508" s="61">
        <v>0</v>
      </c>
      <c r="F508" s="61">
        <v>0</v>
      </c>
      <c r="G508" s="61">
        <v>0</v>
      </c>
      <c r="H508" s="61">
        <v>0</v>
      </c>
      <c r="I508" s="61">
        <v>0</v>
      </c>
      <c r="J508" s="61">
        <v>0</v>
      </c>
      <c r="K508" s="61">
        <v>0</v>
      </c>
      <c r="L508" s="61">
        <v>0</v>
      </c>
      <c r="M508" s="61">
        <v>0</v>
      </c>
      <c r="N508" s="61">
        <v>0</v>
      </c>
      <c r="O508" s="61">
        <v>0</v>
      </c>
      <c r="P508" s="61">
        <v>0</v>
      </c>
      <c r="Q508" s="61">
        <v>0</v>
      </c>
      <c r="R508" s="61">
        <v>0</v>
      </c>
      <c r="S508" s="61">
        <v>0</v>
      </c>
      <c r="T508" s="61">
        <v>0</v>
      </c>
      <c r="U508" s="61">
        <v>0</v>
      </c>
      <c r="V508" s="61">
        <v>0</v>
      </c>
      <c r="W508" s="61">
        <v>0</v>
      </c>
      <c r="X508" s="61">
        <v>0</v>
      </c>
      <c r="Y508" s="61">
        <v>0</v>
      </c>
      <c r="Z508" s="61">
        <v>0</v>
      </c>
      <c r="AA508" s="61">
        <v>0</v>
      </c>
      <c r="AB508" s="61">
        <v>0</v>
      </c>
      <c r="AC508" s="61">
        <v>0</v>
      </c>
      <c r="AD508" s="61">
        <v>0</v>
      </c>
      <c r="AE508" s="61">
        <v>0</v>
      </c>
      <c r="AF508" s="61">
        <v>0</v>
      </c>
      <c r="AG508" s="61">
        <v>0</v>
      </c>
      <c r="AH508" s="61">
        <v>0</v>
      </c>
      <c r="AI508" s="61">
        <v>0</v>
      </c>
      <c r="AJ508" s="61">
        <v>0</v>
      </c>
      <c r="AK508" s="61">
        <v>0</v>
      </c>
      <c r="AL508" s="61">
        <v>0</v>
      </c>
      <c r="AM508" s="61">
        <v>0</v>
      </c>
      <c r="AN508" s="61">
        <v>0</v>
      </c>
      <c r="AO508" s="61">
        <v>0</v>
      </c>
      <c r="AP508" s="61">
        <v>0</v>
      </c>
      <c r="AQ508" s="61">
        <f t="shared" si="7"/>
        <v>0</v>
      </c>
      <c r="AT508" s="33"/>
    </row>
    <row r="509" spans="1:46" ht="33" customHeight="1">
      <c r="A509" s="32">
        <v>1737</v>
      </c>
      <c r="B509" s="343" t="s">
        <v>475</v>
      </c>
      <c r="C509" s="344" t="s">
        <v>651</v>
      </c>
      <c r="D509" s="61">
        <v>0</v>
      </c>
      <c r="E509" s="61">
        <v>0</v>
      </c>
      <c r="F509" s="61">
        <v>0</v>
      </c>
      <c r="G509" s="61">
        <v>0</v>
      </c>
      <c r="H509" s="61">
        <v>0</v>
      </c>
      <c r="I509" s="61">
        <v>0</v>
      </c>
      <c r="J509" s="61">
        <v>0</v>
      </c>
      <c r="K509" s="61">
        <v>0</v>
      </c>
      <c r="L509" s="61">
        <v>0</v>
      </c>
      <c r="M509" s="61">
        <v>0</v>
      </c>
      <c r="N509" s="61">
        <v>0</v>
      </c>
      <c r="O509" s="61">
        <v>0</v>
      </c>
      <c r="P509" s="61">
        <v>0</v>
      </c>
      <c r="Q509" s="61">
        <v>0</v>
      </c>
      <c r="R509" s="61">
        <v>0</v>
      </c>
      <c r="S509" s="61">
        <v>0</v>
      </c>
      <c r="T509" s="61">
        <v>0</v>
      </c>
      <c r="U509" s="61">
        <v>0</v>
      </c>
      <c r="V509" s="61">
        <v>0</v>
      </c>
      <c r="W509" s="61">
        <v>0</v>
      </c>
      <c r="X509" s="61">
        <v>0</v>
      </c>
      <c r="Y509" s="61">
        <v>0</v>
      </c>
      <c r="Z509" s="61">
        <v>0</v>
      </c>
      <c r="AA509" s="61">
        <v>0</v>
      </c>
      <c r="AB509" s="61">
        <v>0</v>
      </c>
      <c r="AC509" s="61">
        <v>0</v>
      </c>
      <c r="AD509" s="61">
        <v>0</v>
      </c>
      <c r="AE509" s="61">
        <v>0</v>
      </c>
      <c r="AF509" s="61">
        <v>0</v>
      </c>
      <c r="AG509" s="61">
        <v>0</v>
      </c>
      <c r="AH509" s="61">
        <v>0</v>
      </c>
      <c r="AI509" s="61">
        <v>0</v>
      </c>
      <c r="AJ509" s="61">
        <v>0</v>
      </c>
      <c r="AK509" s="61">
        <v>0</v>
      </c>
      <c r="AL509" s="61">
        <v>0</v>
      </c>
      <c r="AM509" s="61">
        <v>0</v>
      </c>
      <c r="AN509" s="61">
        <v>0</v>
      </c>
      <c r="AO509" s="61">
        <v>0</v>
      </c>
      <c r="AP509" s="61">
        <v>0</v>
      </c>
      <c r="AQ509" s="61">
        <f t="shared" si="7"/>
        <v>0</v>
      </c>
      <c r="AT509" s="33"/>
    </row>
    <row r="510" spans="1:46" ht="33" customHeight="1">
      <c r="A510" s="32">
        <v>1738</v>
      </c>
      <c r="B510" s="343" t="s">
        <v>476</v>
      </c>
      <c r="C510" s="344" t="s">
        <v>651</v>
      </c>
      <c r="D510" s="61">
        <v>0</v>
      </c>
      <c r="E510" s="61">
        <v>0</v>
      </c>
      <c r="F510" s="61">
        <v>0</v>
      </c>
      <c r="G510" s="61">
        <v>0</v>
      </c>
      <c r="H510" s="61">
        <v>0</v>
      </c>
      <c r="I510" s="61">
        <v>0</v>
      </c>
      <c r="J510" s="61">
        <v>0</v>
      </c>
      <c r="K510" s="61">
        <v>0</v>
      </c>
      <c r="L510" s="61">
        <v>0</v>
      </c>
      <c r="M510" s="61">
        <v>0</v>
      </c>
      <c r="N510" s="61">
        <v>0</v>
      </c>
      <c r="O510" s="61">
        <v>0</v>
      </c>
      <c r="P510" s="61">
        <v>0</v>
      </c>
      <c r="Q510" s="61">
        <v>0</v>
      </c>
      <c r="R510" s="61">
        <v>0</v>
      </c>
      <c r="S510" s="61">
        <v>0</v>
      </c>
      <c r="T510" s="61">
        <v>0</v>
      </c>
      <c r="U510" s="61">
        <v>0</v>
      </c>
      <c r="V510" s="61">
        <v>0</v>
      </c>
      <c r="W510" s="61">
        <v>0</v>
      </c>
      <c r="X510" s="61">
        <v>0</v>
      </c>
      <c r="Y510" s="61">
        <v>0</v>
      </c>
      <c r="Z510" s="61">
        <v>0</v>
      </c>
      <c r="AA510" s="61">
        <v>0</v>
      </c>
      <c r="AB510" s="61">
        <v>0</v>
      </c>
      <c r="AC510" s="61">
        <v>0</v>
      </c>
      <c r="AD510" s="61">
        <v>0</v>
      </c>
      <c r="AE510" s="61">
        <v>0</v>
      </c>
      <c r="AF510" s="61">
        <v>0</v>
      </c>
      <c r="AG510" s="61">
        <v>0</v>
      </c>
      <c r="AH510" s="61">
        <v>0</v>
      </c>
      <c r="AI510" s="61">
        <v>0</v>
      </c>
      <c r="AJ510" s="61">
        <v>0</v>
      </c>
      <c r="AK510" s="61">
        <v>0</v>
      </c>
      <c r="AL510" s="61">
        <v>0</v>
      </c>
      <c r="AM510" s="61">
        <v>0</v>
      </c>
      <c r="AN510" s="61">
        <v>0</v>
      </c>
      <c r="AO510" s="61">
        <v>0</v>
      </c>
      <c r="AP510" s="61">
        <v>0</v>
      </c>
      <c r="AQ510" s="61">
        <f t="shared" si="7"/>
        <v>0</v>
      </c>
      <c r="AT510" s="33"/>
    </row>
    <row r="511" spans="1:46" ht="33" customHeight="1">
      <c r="A511" s="32">
        <v>1739</v>
      </c>
      <c r="B511" s="343" t="s">
        <v>477</v>
      </c>
      <c r="C511" s="344" t="s">
        <v>651</v>
      </c>
      <c r="D511" s="61">
        <v>0</v>
      </c>
      <c r="E511" s="61">
        <v>0</v>
      </c>
      <c r="F511" s="61">
        <v>0</v>
      </c>
      <c r="G511" s="61">
        <v>0</v>
      </c>
      <c r="H511" s="61">
        <v>0</v>
      </c>
      <c r="I511" s="61">
        <v>0</v>
      </c>
      <c r="J511" s="61">
        <v>0</v>
      </c>
      <c r="K511" s="61">
        <v>0</v>
      </c>
      <c r="L511" s="61">
        <v>0</v>
      </c>
      <c r="M511" s="61">
        <v>0</v>
      </c>
      <c r="N511" s="61">
        <v>0</v>
      </c>
      <c r="O511" s="61">
        <v>0</v>
      </c>
      <c r="P511" s="61">
        <v>0</v>
      </c>
      <c r="Q511" s="61">
        <v>0</v>
      </c>
      <c r="R511" s="61">
        <v>0</v>
      </c>
      <c r="S511" s="61">
        <v>0</v>
      </c>
      <c r="T511" s="61">
        <v>0</v>
      </c>
      <c r="U511" s="61">
        <v>0</v>
      </c>
      <c r="V511" s="61">
        <v>0</v>
      </c>
      <c r="W511" s="61">
        <v>0</v>
      </c>
      <c r="X511" s="61">
        <v>0</v>
      </c>
      <c r="Y511" s="61">
        <v>0</v>
      </c>
      <c r="Z511" s="61">
        <v>0</v>
      </c>
      <c r="AA511" s="61">
        <v>0</v>
      </c>
      <c r="AB511" s="61">
        <v>0</v>
      </c>
      <c r="AC511" s="61">
        <v>0</v>
      </c>
      <c r="AD511" s="61">
        <v>0</v>
      </c>
      <c r="AE511" s="61">
        <v>0</v>
      </c>
      <c r="AF511" s="61">
        <v>0</v>
      </c>
      <c r="AG511" s="61">
        <v>0</v>
      </c>
      <c r="AH511" s="61">
        <v>0</v>
      </c>
      <c r="AI511" s="61">
        <v>0</v>
      </c>
      <c r="AJ511" s="61">
        <v>0</v>
      </c>
      <c r="AK511" s="61">
        <v>0</v>
      </c>
      <c r="AL511" s="61">
        <v>0</v>
      </c>
      <c r="AM511" s="61">
        <v>0</v>
      </c>
      <c r="AN511" s="61">
        <v>0</v>
      </c>
      <c r="AO511" s="61">
        <v>0</v>
      </c>
      <c r="AP511" s="61">
        <v>0</v>
      </c>
      <c r="AQ511" s="61">
        <f t="shared" si="7"/>
        <v>0</v>
      </c>
      <c r="AT511" s="33"/>
    </row>
    <row r="512" spans="1:46" ht="33" customHeight="1">
      <c r="A512" s="32">
        <v>1740</v>
      </c>
      <c r="B512" s="343" t="s">
        <v>478</v>
      </c>
      <c r="C512" s="344" t="s">
        <v>651</v>
      </c>
      <c r="D512" s="61">
        <v>0</v>
      </c>
      <c r="E512" s="61">
        <v>0</v>
      </c>
      <c r="F512" s="61">
        <v>0</v>
      </c>
      <c r="G512" s="61">
        <v>0</v>
      </c>
      <c r="H512" s="61">
        <v>0</v>
      </c>
      <c r="I512" s="61">
        <v>0</v>
      </c>
      <c r="J512" s="61">
        <v>0</v>
      </c>
      <c r="K512" s="61">
        <v>0</v>
      </c>
      <c r="L512" s="61">
        <v>0</v>
      </c>
      <c r="M512" s="61">
        <v>0</v>
      </c>
      <c r="N512" s="61">
        <v>0</v>
      </c>
      <c r="O512" s="61">
        <v>0</v>
      </c>
      <c r="P512" s="61">
        <v>0</v>
      </c>
      <c r="Q512" s="61">
        <v>0</v>
      </c>
      <c r="R512" s="61">
        <v>0</v>
      </c>
      <c r="S512" s="61">
        <v>0</v>
      </c>
      <c r="T512" s="61">
        <v>0</v>
      </c>
      <c r="U512" s="61">
        <v>0</v>
      </c>
      <c r="V512" s="61">
        <v>0</v>
      </c>
      <c r="W512" s="61">
        <v>0</v>
      </c>
      <c r="X512" s="61">
        <v>0</v>
      </c>
      <c r="Y512" s="61">
        <v>0</v>
      </c>
      <c r="Z512" s="61">
        <v>0</v>
      </c>
      <c r="AA512" s="61">
        <v>0</v>
      </c>
      <c r="AB512" s="61">
        <v>0</v>
      </c>
      <c r="AC512" s="61">
        <v>0</v>
      </c>
      <c r="AD512" s="61">
        <v>0</v>
      </c>
      <c r="AE512" s="61">
        <v>0</v>
      </c>
      <c r="AF512" s="61">
        <v>0</v>
      </c>
      <c r="AG512" s="61">
        <v>0</v>
      </c>
      <c r="AH512" s="61">
        <v>0</v>
      </c>
      <c r="AI512" s="61">
        <v>0</v>
      </c>
      <c r="AJ512" s="61">
        <v>0</v>
      </c>
      <c r="AK512" s="61">
        <v>0</v>
      </c>
      <c r="AL512" s="61">
        <v>0</v>
      </c>
      <c r="AM512" s="61">
        <v>0</v>
      </c>
      <c r="AN512" s="61">
        <v>0</v>
      </c>
      <c r="AO512" s="61">
        <v>0</v>
      </c>
      <c r="AP512" s="61">
        <v>0</v>
      </c>
      <c r="AQ512" s="61">
        <f t="shared" si="7"/>
        <v>0</v>
      </c>
      <c r="AT512" s="33"/>
    </row>
    <row r="513" spans="1:46" ht="33" customHeight="1">
      <c r="A513" s="32">
        <v>1741</v>
      </c>
      <c r="B513" s="343" t="s">
        <v>479</v>
      </c>
      <c r="C513" s="344" t="s">
        <v>651</v>
      </c>
      <c r="D513" s="61">
        <v>0</v>
      </c>
      <c r="E513" s="61">
        <v>0</v>
      </c>
      <c r="F513" s="61">
        <v>0</v>
      </c>
      <c r="G513" s="61">
        <v>0</v>
      </c>
      <c r="H513" s="61">
        <v>0</v>
      </c>
      <c r="I513" s="61">
        <v>0</v>
      </c>
      <c r="J513" s="61">
        <v>0</v>
      </c>
      <c r="K513" s="61">
        <v>0</v>
      </c>
      <c r="L513" s="61">
        <v>0</v>
      </c>
      <c r="M513" s="61">
        <v>0</v>
      </c>
      <c r="N513" s="61">
        <v>0</v>
      </c>
      <c r="O513" s="61">
        <v>0</v>
      </c>
      <c r="P513" s="61">
        <v>0</v>
      </c>
      <c r="Q513" s="61">
        <v>0</v>
      </c>
      <c r="R513" s="61">
        <v>0</v>
      </c>
      <c r="S513" s="61">
        <v>0</v>
      </c>
      <c r="T513" s="61">
        <v>0</v>
      </c>
      <c r="U513" s="61">
        <v>0</v>
      </c>
      <c r="V513" s="61">
        <v>0</v>
      </c>
      <c r="W513" s="61">
        <v>0</v>
      </c>
      <c r="X513" s="61">
        <v>0</v>
      </c>
      <c r="Y513" s="61">
        <v>0</v>
      </c>
      <c r="Z513" s="61">
        <v>0</v>
      </c>
      <c r="AA513" s="61">
        <v>0</v>
      </c>
      <c r="AB513" s="61">
        <v>0</v>
      </c>
      <c r="AC513" s="61">
        <v>0</v>
      </c>
      <c r="AD513" s="61">
        <v>0</v>
      </c>
      <c r="AE513" s="61">
        <v>0</v>
      </c>
      <c r="AF513" s="61">
        <v>0</v>
      </c>
      <c r="AG513" s="61">
        <v>0</v>
      </c>
      <c r="AH513" s="61">
        <v>0</v>
      </c>
      <c r="AI513" s="61">
        <v>0</v>
      </c>
      <c r="AJ513" s="61">
        <v>0</v>
      </c>
      <c r="AK513" s="61">
        <v>0</v>
      </c>
      <c r="AL513" s="61">
        <v>0</v>
      </c>
      <c r="AM513" s="61">
        <v>0</v>
      </c>
      <c r="AN513" s="61">
        <v>0</v>
      </c>
      <c r="AO513" s="61">
        <v>0</v>
      </c>
      <c r="AP513" s="61">
        <v>0</v>
      </c>
      <c r="AQ513" s="61">
        <f t="shared" si="7"/>
        <v>0</v>
      </c>
      <c r="AT513" s="33"/>
    </row>
    <row r="514" spans="1:46" ht="33" customHeight="1">
      <c r="A514" s="32">
        <v>1742</v>
      </c>
      <c r="B514" s="343" t="s">
        <v>480</v>
      </c>
      <c r="C514" s="344" t="s">
        <v>651</v>
      </c>
      <c r="D514" s="61">
        <v>0</v>
      </c>
      <c r="E514" s="61">
        <v>0</v>
      </c>
      <c r="F514" s="61">
        <v>0</v>
      </c>
      <c r="G514" s="61">
        <v>0</v>
      </c>
      <c r="H514" s="61">
        <v>0</v>
      </c>
      <c r="I514" s="61">
        <v>0</v>
      </c>
      <c r="J514" s="61">
        <v>0</v>
      </c>
      <c r="K514" s="61">
        <v>0</v>
      </c>
      <c r="L514" s="61">
        <v>0</v>
      </c>
      <c r="M514" s="61">
        <v>0</v>
      </c>
      <c r="N514" s="61">
        <v>0</v>
      </c>
      <c r="O514" s="61">
        <v>0</v>
      </c>
      <c r="P514" s="61">
        <v>0</v>
      </c>
      <c r="Q514" s="61">
        <v>0</v>
      </c>
      <c r="R514" s="61">
        <v>0</v>
      </c>
      <c r="S514" s="61">
        <v>0</v>
      </c>
      <c r="T514" s="61">
        <v>0</v>
      </c>
      <c r="U514" s="61">
        <v>0</v>
      </c>
      <c r="V514" s="61">
        <v>0</v>
      </c>
      <c r="W514" s="61">
        <v>0</v>
      </c>
      <c r="X514" s="61">
        <v>0</v>
      </c>
      <c r="Y514" s="61">
        <v>0</v>
      </c>
      <c r="Z514" s="61">
        <v>0</v>
      </c>
      <c r="AA514" s="61">
        <v>0</v>
      </c>
      <c r="AB514" s="61">
        <v>0</v>
      </c>
      <c r="AC514" s="61">
        <v>0</v>
      </c>
      <c r="AD514" s="61">
        <v>0</v>
      </c>
      <c r="AE514" s="61">
        <v>0</v>
      </c>
      <c r="AF514" s="61">
        <v>0</v>
      </c>
      <c r="AG514" s="61">
        <v>0</v>
      </c>
      <c r="AH514" s="61">
        <v>0</v>
      </c>
      <c r="AI514" s="61">
        <v>0</v>
      </c>
      <c r="AJ514" s="61">
        <v>0</v>
      </c>
      <c r="AK514" s="61">
        <v>0</v>
      </c>
      <c r="AL514" s="61">
        <v>0</v>
      </c>
      <c r="AM514" s="61">
        <v>0</v>
      </c>
      <c r="AN514" s="61">
        <v>0</v>
      </c>
      <c r="AO514" s="61">
        <v>0</v>
      </c>
      <c r="AP514" s="61">
        <v>0</v>
      </c>
      <c r="AQ514" s="61">
        <f t="shared" si="7"/>
        <v>0</v>
      </c>
      <c r="AT514" s="33"/>
    </row>
    <row r="515" spans="1:46" ht="33" customHeight="1">
      <c r="A515" s="32">
        <v>1743</v>
      </c>
      <c r="B515" s="343" t="s">
        <v>481</v>
      </c>
      <c r="C515" s="344" t="s">
        <v>651</v>
      </c>
      <c r="D515" s="61">
        <v>0</v>
      </c>
      <c r="E515" s="61">
        <v>0</v>
      </c>
      <c r="F515" s="61">
        <v>0</v>
      </c>
      <c r="G515" s="61">
        <v>0</v>
      </c>
      <c r="H515" s="61">
        <v>0</v>
      </c>
      <c r="I515" s="61">
        <v>0</v>
      </c>
      <c r="J515" s="61">
        <v>0</v>
      </c>
      <c r="K515" s="61">
        <v>0</v>
      </c>
      <c r="L515" s="61">
        <v>0</v>
      </c>
      <c r="M515" s="61">
        <v>0</v>
      </c>
      <c r="N515" s="61">
        <v>0</v>
      </c>
      <c r="O515" s="61">
        <v>0</v>
      </c>
      <c r="P515" s="61">
        <v>0</v>
      </c>
      <c r="Q515" s="61">
        <v>0</v>
      </c>
      <c r="R515" s="61">
        <v>0</v>
      </c>
      <c r="S515" s="61">
        <v>0</v>
      </c>
      <c r="T515" s="61">
        <v>0</v>
      </c>
      <c r="U515" s="61">
        <v>0</v>
      </c>
      <c r="V515" s="61">
        <v>0</v>
      </c>
      <c r="W515" s="61">
        <v>0</v>
      </c>
      <c r="X515" s="61">
        <v>0</v>
      </c>
      <c r="Y515" s="61">
        <v>0</v>
      </c>
      <c r="Z515" s="61">
        <v>0</v>
      </c>
      <c r="AA515" s="61">
        <v>0</v>
      </c>
      <c r="AB515" s="61">
        <v>0</v>
      </c>
      <c r="AC515" s="61">
        <v>0</v>
      </c>
      <c r="AD515" s="61">
        <v>0</v>
      </c>
      <c r="AE515" s="61">
        <v>0</v>
      </c>
      <c r="AF515" s="61">
        <v>0</v>
      </c>
      <c r="AG515" s="61">
        <v>0</v>
      </c>
      <c r="AH515" s="61">
        <v>0</v>
      </c>
      <c r="AI515" s="61">
        <v>0</v>
      </c>
      <c r="AJ515" s="61">
        <v>0</v>
      </c>
      <c r="AK515" s="61">
        <v>0</v>
      </c>
      <c r="AL515" s="61">
        <v>0</v>
      </c>
      <c r="AM515" s="61">
        <v>0</v>
      </c>
      <c r="AN515" s="61">
        <v>0</v>
      </c>
      <c r="AO515" s="61">
        <v>0</v>
      </c>
      <c r="AP515" s="61">
        <v>0</v>
      </c>
      <c r="AQ515" s="61">
        <f t="shared" si="7"/>
        <v>0</v>
      </c>
      <c r="AT515" s="33"/>
    </row>
    <row r="516" spans="1:46" ht="33" customHeight="1">
      <c r="A516" s="32">
        <v>1744</v>
      </c>
      <c r="B516" s="343" t="s">
        <v>482</v>
      </c>
      <c r="C516" s="344" t="s">
        <v>651</v>
      </c>
      <c r="D516" s="61">
        <v>0</v>
      </c>
      <c r="E516" s="61">
        <v>0</v>
      </c>
      <c r="F516" s="61">
        <v>0</v>
      </c>
      <c r="G516" s="61">
        <v>0</v>
      </c>
      <c r="H516" s="61">
        <v>0</v>
      </c>
      <c r="I516" s="61">
        <v>0</v>
      </c>
      <c r="J516" s="61">
        <v>0</v>
      </c>
      <c r="K516" s="61">
        <v>0</v>
      </c>
      <c r="L516" s="61">
        <v>0</v>
      </c>
      <c r="M516" s="61">
        <v>0</v>
      </c>
      <c r="N516" s="61">
        <v>0</v>
      </c>
      <c r="O516" s="61">
        <v>0</v>
      </c>
      <c r="P516" s="61">
        <v>0</v>
      </c>
      <c r="Q516" s="61">
        <v>0</v>
      </c>
      <c r="R516" s="61">
        <v>0</v>
      </c>
      <c r="S516" s="61">
        <v>0</v>
      </c>
      <c r="T516" s="61">
        <v>0</v>
      </c>
      <c r="U516" s="61">
        <v>0</v>
      </c>
      <c r="V516" s="61">
        <v>0</v>
      </c>
      <c r="W516" s="61">
        <v>0</v>
      </c>
      <c r="X516" s="61">
        <v>0</v>
      </c>
      <c r="Y516" s="61">
        <v>0</v>
      </c>
      <c r="Z516" s="61">
        <v>0</v>
      </c>
      <c r="AA516" s="61">
        <v>0</v>
      </c>
      <c r="AB516" s="61">
        <v>0</v>
      </c>
      <c r="AC516" s="61">
        <v>0</v>
      </c>
      <c r="AD516" s="61">
        <v>0</v>
      </c>
      <c r="AE516" s="61">
        <v>0</v>
      </c>
      <c r="AF516" s="61">
        <v>0</v>
      </c>
      <c r="AG516" s="61">
        <v>0</v>
      </c>
      <c r="AH516" s="61">
        <v>0</v>
      </c>
      <c r="AI516" s="61">
        <v>0</v>
      </c>
      <c r="AJ516" s="61">
        <v>0</v>
      </c>
      <c r="AK516" s="61">
        <v>0</v>
      </c>
      <c r="AL516" s="61">
        <v>0</v>
      </c>
      <c r="AM516" s="61">
        <v>0</v>
      </c>
      <c r="AN516" s="61">
        <v>0</v>
      </c>
      <c r="AO516" s="61">
        <v>0</v>
      </c>
      <c r="AP516" s="61">
        <v>0</v>
      </c>
      <c r="AQ516" s="61">
        <f t="shared" si="7"/>
        <v>0</v>
      </c>
      <c r="AT516" s="33"/>
    </row>
    <row r="517" spans="1:46" ht="33" customHeight="1">
      <c r="A517" s="32">
        <v>1745</v>
      </c>
      <c r="B517" s="343" t="s">
        <v>483</v>
      </c>
      <c r="C517" s="344" t="s">
        <v>651</v>
      </c>
      <c r="D517" s="61">
        <v>0</v>
      </c>
      <c r="E517" s="61">
        <v>0</v>
      </c>
      <c r="F517" s="61">
        <v>0</v>
      </c>
      <c r="G517" s="61">
        <v>0</v>
      </c>
      <c r="H517" s="61">
        <v>0</v>
      </c>
      <c r="I517" s="61">
        <v>0</v>
      </c>
      <c r="J517" s="61">
        <v>0</v>
      </c>
      <c r="K517" s="61">
        <v>0</v>
      </c>
      <c r="L517" s="61">
        <v>0</v>
      </c>
      <c r="M517" s="61">
        <v>0</v>
      </c>
      <c r="N517" s="61">
        <v>0</v>
      </c>
      <c r="O517" s="61">
        <v>0</v>
      </c>
      <c r="P517" s="61">
        <v>0</v>
      </c>
      <c r="Q517" s="61">
        <v>0</v>
      </c>
      <c r="R517" s="61">
        <v>0</v>
      </c>
      <c r="S517" s="61">
        <v>0</v>
      </c>
      <c r="T517" s="61">
        <v>0</v>
      </c>
      <c r="U517" s="61">
        <v>0</v>
      </c>
      <c r="V517" s="61">
        <v>0</v>
      </c>
      <c r="W517" s="61">
        <v>0</v>
      </c>
      <c r="X517" s="61">
        <v>0</v>
      </c>
      <c r="Y517" s="61">
        <v>0</v>
      </c>
      <c r="Z517" s="61">
        <v>0</v>
      </c>
      <c r="AA517" s="61">
        <v>0</v>
      </c>
      <c r="AB517" s="61">
        <v>0</v>
      </c>
      <c r="AC517" s="61">
        <v>0</v>
      </c>
      <c r="AD517" s="61">
        <v>0</v>
      </c>
      <c r="AE517" s="61">
        <v>0</v>
      </c>
      <c r="AF517" s="61">
        <v>0</v>
      </c>
      <c r="AG517" s="61">
        <v>0</v>
      </c>
      <c r="AH517" s="61">
        <v>0</v>
      </c>
      <c r="AI517" s="61">
        <v>0</v>
      </c>
      <c r="AJ517" s="61">
        <v>0</v>
      </c>
      <c r="AK517" s="61">
        <v>0</v>
      </c>
      <c r="AL517" s="61">
        <v>0</v>
      </c>
      <c r="AM517" s="61">
        <v>0</v>
      </c>
      <c r="AN517" s="61">
        <v>0</v>
      </c>
      <c r="AO517" s="61">
        <v>0</v>
      </c>
      <c r="AP517" s="61">
        <v>0</v>
      </c>
      <c r="AQ517" s="61">
        <f t="shared" si="7"/>
        <v>0</v>
      </c>
      <c r="AT517" s="33"/>
    </row>
    <row r="518" spans="1:46" ht="33" customHeight="1">
      <c r="A518" s="32">
        <v>1746</v>
      </c>
      <c r="B518" s="343" t="s">
        <v>484</v>
      </c>
      <c r="C518" s="344" t="s">
        <v>651</v>
      </c>
      <c r="D518" s="61">
        <v>0</v>
      </c>
      <c r="E518" s="61">
        <v>0</v>
      </c>
      <c r="F518" s="61">
        <v>0</v>
      </c>
      <c r="G518" s="61">
        <v>0</v>
      </c>
      <c r="H518" s="61">
        <v>0</v>
      </c>
      <c r="I518" s="61">
        <v>0</v>
      </c>
      <c r="J518" s="61">
        <v>0</v>
      </c>
      <c r="K518" s="61">
        <v>0</v>
      </c>
      <c r="L518" s="61">
        <v>0</v>
      </c>
      <c r="M518" s="61">
        <v>0</v>
      </c>
      <c r="N518" s="61">
        <v>0</v>
      </c>
      <c r="O518" s="61">
        <v>0</v>
      </c>
      <c r="P518" s="61">
        <v>0</v>
      </c>
      <c r="Q518" s="61">
        <v>0</v>
      </c>
      <c r="R518" s="61">
        <v>0</v>
      </c>
      <c r="S518" s="61">
        <v>0</v>
      </c>
      <c r="T518" s="61">
        <v>0</v>
      </c>
      <c r="U518" s="61">
        <v>0</v>
      </c>
      <c r="V518" s="61">
        <v>0</v>
      </c>
      <c r="W518" s="61">
        <v>0</v>
      </c>
      <c r="X518" s="61">
        <v>0</v>
      </c>
      <c r="Y518" s="61">
        <v>0</v>
      </c>
      <c r="Z518" s="61">
        <v>0</v>
      </c>
      <c r="AA518" s="61">
        <v>0</v>
      </c>
      <c r="AB518" s="61">
        <v>0</v>
      </c>
      <c r="AC518" s="61">
        <v>0</v>
      </c>
      <c r="AD518" s="61">
        <v>0</v>
      </c>
      <c r="AE518" s="61">
        <v>0</v>
      </c>
      <c r="AF518" s="61">
        <v>0</v>
      </c>
      <c r="AG518" s="61">
        <v>0</v>
      </c>
      <c r="AH518" s="61">
        <v>0</v>
      </c>
      <c r="AI518" s="61">
        <v>0</v>
      </c>
      <c r="AJ518" s="61">
        <v>0</v>
      </c>
      <c r="AK518" s="61">
        <v>0</v>
      </c>
      <c r="AL518" s="61">
        <v>0</v>
      </c>
      <c r="AM518" s="61">
        <v>0</v>
      </c>
      <c r="AN518" s="61">
        <v>0</v>
      </c>
      <c r="AO518" s="61">
        <v>0</v>
      </c>
      <c r="AP518" s="61">
        <v>0</v>
      </c>
      <c r="AQ518" s="61">
        <f t="shared" si="7"/>
        <v>0</v>
      </c>
      <c r="AT518" s="33"/>
    </row>
    <row r="519" spans="1:46" ht="33" customHeight="1">
      <c r="A519" s="32">
        <v>1747</v>
      </c>
      <c r="B519" s="343" t="s">
        <v>1394</v>
      </c>
      <c r="C519" s="344" t="s">
        <v>651</v>
      </c>
      <c r="D519" s="61">
        <v>0</v>
      </c>
      <c r="E519" s="61">
        <v>0</v>
      </c>
      <c r="F519" s="61">
        <v>0</v>
      </c>
      <c r="G519" s="61">
        <v>0</v>
      </c>
      <c r="H519" s="61">
        <v>0</v>
      </c>
      <c r="I519" s="61">
        <v>0</v>
      </c>
      <c r="J519" s="61">
        <v>0</v>
      </c>
      <c r="K519" s="61">
        <v>0</v>
      </c>
      <c r="L519" s="61">
        <v>0</v>
      </c>
      <c r="M519" s="61">
        <v>0</v>
      </c>
      <c r="N519" s="61">
        <v>0</v>
      </c>
      <c r="O519" s="61">
        <v>0</v>
      </c>
      <c r="P519" s="61">
        <v>0</v>
      </c>
      <c r="Q519" s="61">
        <v>0</v>
      </c>
      <c r="R519" s="61">
        <v>0</v>
      </c>
      <c r="S519" s="61">
        <v>0</v>
      </c>
      <c r="T519" s="61">
        <v>0</v>
      </c>
      <c r="U519" s="61">
        <v>0</v>
      </c>
      <c r="V519" s="61">
        <v>0</v>
      </c>
      <c r="W519" s="61">
        <v>0</v>
      </c>
      <c r="X519" s="61">
        <v>0</v>
      </c>
      <c r="Y519" s="61">
        <v>0</v>
      </c>
      <c r="Z519" s="61">
        <v>0</v>
      </c>
      <c r="AA519" s="61">
        <v>0</v>
      </c>
      <c r="AB519" s="61">
        <v>0</v>
      </c>
      <c r="AC519" s="61">
        <v>0</v>
      </c>
      <c r="AD519" s="61">
        <v>0</v>
      </c>
      <c r="AE519" s="61">
        <v>0</v>
      </c>
      <c r="AF519" s="61">
        <v>0</v>
      </c>
      <c r="AG519" s="61">
        <v>0</v>
      </c>
      <c r="AH519" s="61">
        <v>0</v>
      </c>
      <c r="AI519" s="61">
        <v>0</v>
      </c>
      <c r="AJ519" s="61">
        <v>0</v>
      </c>
      <c r="AK519" s="61">
        <v>0</v>
      </c>
      <c r="AL519" s="61">
        <v>0</v>
      </c>
      <c r="AM519" s="61">
        <v>0</v>
      </c>
      <c r="AN519" s="61">
        <v>0</v>
      </c>
      <c r="AO519" s="61">
        <v>0</v>
      </c>
      <c r="AP519" s="61">
        <v>0</v>
      </c>
      <c r="AQ519" s="61">
        <f t="shared" si="7"/>
        <v>0</v>
      </c>
      <c r="AT519" s="33"/>
    </row>
    <row r="520" spans="1:46" ht="33" customHeight="1">
      <c r="A520" s="32">
        <v>1748</v>
      </c>
      <c r="B520" s="343" t="s">
        <v>485</v>
      </c>
      <c r="C520" s="344" t="s">
        <v>651</v>
      </c>
      <c r="D520" s="61">
        <v>0</v>
      </c>
      <c r="E520" s="61">
        <v>0</v>
      </c>
      <c r="F520" s="61">
        <v>0</v>
      </c>
      <c r="G520" s="61">
        <v>0</v>
      </c>
      <c r="H520" s="61">
        <v>0</v>
      </c>
      <c r="I520" s="61">
        <v>0</v>
      </c>
      <c r="J520" s="61">
        <v>0</v>
      </c>
      <c r="K520" s="61">
        <v>0</v>
      </c>
      <c r="L520" s="61">
        <v>0</v>
      </c>
      <c r="M520" s="61">
        <v>0</v>
      </c>
      <c r="N520" s="61">
        <v>0</v>
      </c>
      <c r="O520" s="61">
        <v>0</v>
      </c>
      <c r="P520" s="61">
        <v>0</v>
      </c>
      <c r="Q520" s="61">
        <v>0</v>
      </c>
      <c r="R520" s="61">
        <v>0</v>
      </c>
      <c r="S520" s="61">
        <v>0</v>
      </c>
      <c r="T520" s="61">
        <v>0</v>
      </c>
      <c r="U520" s="61">
        <v>0</v>
      </c>
      <c r="V520" s="61">
        <v>0</v>
      </c>
      <c r="W520" s="61">
        <v>0</v>
      </c>
      <c r="X520" s="61">
        <v>0</v>
      </c>
      <c r="Y520" s="61">
        <v>0</v>
      </c>
      <c r="Z520" s="61">
        <v>0</v>
      </c>
      <c r="AA520" s="61">
        <v>0</v>
      </c>
      <c r="AB520" s="61">
        <v>0</v>
      </c>
      <c r="AC520" s="61">
        <v>0</v>
      </c>
      <c r="AD520" s="61">
        <v>0</v>
      </c>
      <c r="AE520" s="61">
        <v>0</v>
      </c>
      <c r="AF520" s="61">
        <v>0</v>
      </c>
      <c r="AG520" s="61">
        <v>0</v>
      </c>
      <c r="AH520" s="61">
        <v>0</v>
      </c>
      <c r="AI520" s="61">
        <v>0</v>
      </c>
      <c r="AJ520" s="61">
        <v>0</v>
      </c>
      <c r="AK520" s="61">
        <v>0</v>
      </c>
      <c r="AL520" s="61">
        <v>0</v>
      </c>
      <c r="AM520" s="61">
        <v>0</v>
      </c>
      <c r="AN520" s="61">
        <v>0</v>
      </c>
      <c r="AO520" s="61">
        <v>0</v>
      </c>
      <c r="AP520" s="61">
        <v>0</v>
      </c>
      <c r="AQ520" s="61">
        <f t="shared" si="7"/>
        <v>0</v>
      </c>
      <c r="AT520" s="33"/>
    </row>
    <row r="521" spans="1:46" ht="33" customHeight="1">
      <c r="A521" s="32">
        <v>1749</v>
      </c>
      <c r="B521" s="343" t="s">
        <v>486</v>
      </c>
      <c r="C521" s="344" t="s">
        <v>651</v>
      </c>
      <c r="D521" s="61">
        <v>0</v>
      </c>
      <c r="E521" s="61">
        <v>0</v>
      </c>
      <c r="F521" s="61">
        <v>0</v>
      </c>
      <c r="G521" s="61">
        <v>0</v>
      </c>
      <c r="H521" s="61">
        <v>0</v>
      </c>
      <c r="I521" s="61">
        <v>0</v>
      </c>
      <c r="J521" s="61">
        <v>0</v>
      </c>
      <c r="K521" s="61">
        <v>0</v>
      </c>
      <c r="L521" s="61">
        <v>0</v>
      </c>
      <c r="M521" s="61">
        <v>0</v>
      </c>
      <c r="N521" s="61">
        <v>0</v>
      </c>
      <c r="O521" s="61">
        <v>0</v>
      </c>
      <c r="P521" s="61">
        <v>0</v>
      </c>
      <c r="Q521" s="61">
        <v>0</v>
      </c>
      <c r="R521" s="61">
        <v>0</v>
      </c>
      <c r="S521" s="61">
        <v>0</v>
      </c>
      <c r="T521" s="61">
        <v>0</v>
      </c>
      <c r="U521" s="61">
        <v>0</v>
      </c>
      <c r="V521" s="61">
        <v>0</v>
      </c>
      <c r="W521" s="61">
        <v>0</v>
      </c>
      <c r="X521" s="61">
        <v>0</v>
      </c>
      <c r="Y521" s="61">
        <v>0</v>
      </c>
      <c r="Z521" s="61">
        <v>0</v>
      </c>
      <c r="AA521" s="61">
        <v>0</v>
      </c>
      <c r="AB521" s="61">
        <v>0</v>
      </c>
      <c r="AC521" s="61">
        <v>0</v>
      </c>
      <c r="AD521" s="61">
        <v>0</v>
      </c>
      <c r="AE521" s="61">
        <v>0</v>
      </c>
      <c r="AF521" s="61">
        <v>0</v>
      </c>
      <c r="AG521" s="61">
        <v>0</v>
      </c>
      <c r="AH521" s="61">
        <v>0</v>
      </c>
      <c r="AI521" s="61">
        <v>0</v>
      </c>
      <c r="AJ521" s="61">
        <v>0</v>
      </c>
      <c r="AK521" s="61">
        <v>0</v>
      </c>
      <c r="AL521" s="61">
        <v>0</v>
      </c>
      <c r="AM521" s="61">
        <v>0</v>
      </c>
      <c r="AN521" s="61">
        <v>0</v>
      </c>
      <c r="AO521" s="61">
        <v>0</v>
      </c>
      <c r="AP521" s="61">
        <v>0</v>
      </c>
      <c r="AQ521" s="61">
        <f t="shared" si="7"/>
        <v>0</v>
      </c>
      <c r="AT521" s="33"/>
    </row>
    <row r="522" spans="1:46" ht="33" customHeight="1">
      <c r="A522" s="32">
        <v>1750</v>
      </c>
      <c r="B522" s="343" t="s">
        <v>487</v>
      </c>
      <c r="C522" s="344" t="s">
        <v>651</v>
      </c>
      <c r="D522" s="61">
        <v>0</v>
      </c>
      <c r="E522" s="61">
        <v>0</v>
      </c>
      <c r="F522" s="61">
        <v>0</v>
      </c>
      <c r="G522" s="61">
        <v>0</v>
      </c>
      <c r="H522" s="61">
        <v>0</v>
      </c>
      <c r="I522" s="61">
        <v>0</v>
      </c>
      <c r="J522" s="61">
        <v>0</v>
      </c>
      <c r="K522" s="61">
        <v>0</v>
      </c>
      <c r="L522" s="61">
        <v>0</v>
      </c>
      <c r="M522" s="61">
        <v>0</v>
      </c>
      <c r="N522" s="61">
        <v>0</v>
      </c>
      <c r="O522" s="61">
        <v>0</v>
      </c>
      <c r="P522" s="61">
        <v>0</v>
      </c>
      <c r="Q522" s="61">
        <v>0</v>
      </c>
      <c r="R522" s="61">
        <v>0</v>
      </c>
      <c r="S522" s="61">
        <v>0</v>
      </c>
      <c r="T522" s="61">
        <v>0</v>
      </c>
      <c r="U522" s="61">
        <v>0</v>
      </c>
      <c r="V522" s="61">
        <v>0</v>
      </c>
      <c r="W522" s="61">
        <v>0</v>
      </c>
      <c r="X522" s="61">
        <v>0</v>
      </c>
      <c r="Y522" s="61">
        <v>0</v>
      </c>
      <c r="Z522" s="61">
        <v>0</v>
      </c>
      <c r="AA522" s="61">
        <v>0</v>
      </c>
      <c r="AB522" s="61">
        <v>0</v>
      </c>
      <c r="AC522" s="61">
        <v>0</v>
      </c>
      <c r="AD522" s="61">
        <v>0</v>
      </c>
      <c r="AE522" s="61">
        <v>0</v>
      </c>
      <c r="AF522" s="61">
        <v>0</v>
      </c>
      <c r="AG522" s="61">
        <v>0</v>
      </c>
      <c r="AH522" s="61">
        <v>0</v>
      </c>
      <c r="AI522" s="61">
        <v>0</v>
      </c>
      <c r="AJ522" s="61">
        <v>0</v>
      </c>
      <c r="AK522" s="61">
        <v>0</v>
      </c>
      <c r="AL522" s="61">
        <v>0</v>
      </c>
      <c r="AM522" s="61">
        <v>0</v>
      </c>
      <c r="AN522" s="61">
        <v>0</v>
      </c>
      <c r="AO522" s="61">
        <v>0</v>
      </c>
      <c r="AP522" s="61">
        <v>0</v>
      </c>
      <c r="AQ522" s="61">
        <f t="shared" si="7"/>
        <v>0</v>
      </c>
      <c r="AT522" s="33"/>
    </row>
    <row r="523" spans="1:46" ht="33" customHeight="1">
      <c r="A523" s="32">
        <v>1751</v>
      </c>
      <c r="B523" s="343" t="s">
        <v>488</v>
      </c>
      <c r="C523" s="344" t="s">
        <v>651</v>
      </c>
      <c r="D523" s="61">
        <v>0</v>
      </c>
      <c r="E523" s="61">
        <v>0</v>
      </c>
      <c r="F523" s="61">
        <v>0</v>
      </c>
      <c r="G523" s="61">
        <v>0</v>
      </c>
      <c r="H523" s="61">
        <v>0</v>
      </c>
      <c r="I523" s="61">
        <v>0</v>
      </c>
      <c r="J523" s="61">
        <v>0</v>
      </c>
      <c r="K523" s="61">
        <v>0</v>
      </c>
      <c r="L523" s="61">
        <v>0</v>
      </c>
      <c r="M523" s="61">
        <v>0</v>
      </c>
      <c r="N523" s="61">
        <v>0</v>
      </c>
      <c r="O523" s="61">
        <v>0</v>
      </c>
      <c r="P523" s="61">
        <v>0</v>
      </c>
      <c r="Q523" s="61">
        <v>0</v>
      </c>
      <c r="R523" s="61">
        <v>0</v>
      </c>
      <c r="S523" s="61">
        <v>0</v>
      </c>
      <c r="T523" s="61">
        <v>0</v>
      </c>
      <c r="U523" s="61">
        <v>0</v>
      </c>
      <c r="V523" s="61">
        <v>0</v>
      </c>
      <c r="W523" s="61">
        <v>0</v>
      </c>
      <c r="X523" s="61">
        <v>0</v>
      </c>
      <c r="Y523" s="61">
        <v>0</v>
      </c>
      <c r="Z523" s="61">
        <v>0</v>
      </c>
      <c r="AA523" s="61">
        <v>0</v>
      </c>
      <c r="AB523" s="61">
        <v>0</v>
      </c>
      <c r="AC523" s="61">
        <v>0</v>
      </c>
      <c r="AD523" s="61">
        <v>0</v>
      </c>
      <c r="AE523" s="61">
        <v>0</v>
      </c>
      <c r="AF523" s="61">
        <v>0</v>
      </c>
      <c r="AG523" s="61">
        <v>0</v>
      </c>
      <c r="AH523" s="61">
        <v>0</v>
      </c>
      <c r="AI523" s="61">
        <v>0</v>
      </c>
      <c r="AJ523" s="61">
        <v>0</v>
      </c>
      <c r="AK523" s="61">
        <v>0</v>
      </c>
      <c r="AL523" s="61">
        <v>0</v>
      </c>
      <c r="AM523" s="61">
        <v>0</v>
      </c>
      <c r="AN523" s="61">
        <v>0</v>
      </c>
      <c r="AO523" s="61">
        <v>0</v>
      </c>
      <c r="AP523" s="61">
        <v>0</v>
      </c>
      <c r="AQ523" s="61">
        <f t="shared" si="7"/>
        <v>0</v>
      </c>
      <c r="AT523" s="33"/>
    </row>
    <row r="524" spans="1:46" ht="33" customHeight="1">
      <c r="A524" s="32">
        <v>1752</v>
      </c>
      <c r="B524" s="343" t="s">
        <v>489</v>
      </c>
      <c r="C524" s="344" t="s">
        <v>651</v>
      </c>
      <c r="D524" s="61">
        <v>0</v>
      </c>
      <c r="E524" s="61">
        <v>0</v>
      </c>
      <c r="F524" s="61">
        <v>0</v>
      </c>
      <c r="G524" s="61">
        <v>0</v>
      </c>
      <c r="H524" s="61">
        <v>0</v>
      </c>
      <c r="I524" s="61">
        <v>0</v>
      </c>
      <c r="J524" s="61">
        <v>0</v>
      </c>
      <c r="K524" s="61">
        <v>0</v>
      </c>
      <c r="L524" s="61">
        <v>0</v>
      </c>
      <c r="M524" s="61">
        <v>0</v>
      </c>
      <c r="N524" s="61">
        <v>0</v>
      </c>
      <c r="O524" s="61">
        <v>0</v>
      </c>
      <c r="P524" s="61">
        <v>0</v>
      </c>
      <c r="Q524" s="61">
        <v>0</v>
      </c>
      <c r="R524" s="61">
        <v>0</v>
      </c>
      <c r="S524" s="61">
        <v>0</v>
      </c>
      <c r="T524" s="61">
        <v>0</v>
      </c>
      <c r="U524" s="61">
        <v>0</v>
      </c>
      <c r="V524" s="61">
        <v>0</v>
      </c>
      <c r="W524" s="61">
        <v>0</v>
      </c>
      <c r="X524" s="61">
        <v>0</v>
      </c>
      <c r="Y524" s="61">
        <v>0</v>
      </c>
      <c r="Z524" s="61">
        <v>0</v>
      </c>
      <c r="AA524" s="61">
        <v>0</v>
      </c>
      <c r="AB524" s="61">
        <v>0</v>
      </c>
      <c r="AC524" s="61">
        <v>0</v>
      </c>
      <c r="AD524" s="61">
        <v>0</v>
      </c>
      <c r="AE524" s="61">
        <v>0</v>
      </c>
      <c r="AF524" s="61">
        <v>0</v>
      </c>
      <c r="AG524" s="61">
        <v>0</v>
      </c>
      <c r="AH524" s="61">
        <v>0</v>
      </c>
      <c r="AI524" s="61">
        <v>0</v>
      </c>
      <c r="AJ524" s="61">
        <v>0</v>
      </c>
      <c r="AK524" s="61">
        <v>0</v>
      </c>
      <c r="AL524" s="61">
        <v>0</v>
      </c>
      <c r="AM524" s="61">
        <v>0</v>
      </c>
      <c r="AN524" s="61">
        <v>0</v>
      </c>
      <c r="AO524" s="61">
        <v>0</v>
      </c>
      <c r="AP524" s="61">
        <v>0</v>
      </c>
      <c r="AQ524" s="61">
        <f t="shared" si="7"/>
        <v>0</v>
      </c>
      <c r="AT524" s="33"/>
    </row>
    <row r="525" spans="1:46" ht="33" customHeight="1">
      <c r="A525" s="32">
        <v>1753</v>
      </c>
      <c r="B525" s="343" t="s">
        <v>490</v>
      </c>
      <c r="C525" s="344" t="s">
        <v>651</v>
      </c>
      <c r="D525" s="61">
        <v>0</v>
      </c>
      <c r="E525" s="61">
        <v>0</v>
      </c>
      <c r="F525" s="61">
        <v>0</v>
      </c>
      <c r="G525" s="61">
        <v>0</v>
      </c>
      <c r="H525" s="61">
        <v>0</v>
      </c>
      <c r="I525" s="61">
        <v>0</v>
      </c>
      <c r="J525" s="61">
        <v>0</v>
      </c>
      <c r="K525" s="61">
        <v>0</v>
      </c>
      <c r="L525" s="61">
        <v>0</v>
      </c>
      <c r="M525" s="61">
        <v>0</v>
      </c>
      <c r="N525" s="61">
        <v>0</v>
      </c>
      <c r="O525" s="61">
        <v>0</v>
      </c>
      <c r="P525" s="61">
        <v>0</v>
      </c>
      <c r="Q525" s="61">
        <v>0</v>
      </c>
      <c r="R525" s="61">
        <v>0</v>
      </c>
      <c r="S525" s="61">
        <v>0</v>
      </c>
      <c r="T525" s="61">
        <v>0</v>
      </c>
      <c r="U525" s="61">
        <v>0</v>
      </c>
      <c r="V525" s="61">
        <v>0</v>
      </c>
      <c r="W525" s="61">
        <v>0</v>
      </c>
      <c r="X525" s="61">
        <v>0</v>
      </c>
      <c r="Y525" s="61">
        <v>0</v>
      </c>
      <c r="Z525" s="61">
        <v>0</v>
      </c>
      <c r="AA525" s="61">
        <v>0</v>
      </c>
      <c r="AB525" s="61">
        <v>0</v>
      </c>
      <c r="AC525" s="61">
        <v>0</v>
      </c>
      <c r="AD525" s="61">
        <v>0</v>
      </c>
      <c r="AE525" s="61">
        <v>0</v>
      </c>
      <c r="AF525" s="61">
        <v>0</v>
      </c>
      <c r="AG525" s="61">
        <v>0</v>
      </c>
      <c r="AH525" s="61">
        <v>0</v>
      </c>
      <c r="AI525" s="61">
        <v>0</v>
      </c>
      <c r="AJ525" s="61">
        <v>0</v>
      </c>
      <c r="AK525" s="61">
        <v>0</v>
      </c>
      <c r="AL525" s="61">
        <v>0</v>
      </c>
      <c r="AM525" s="61">
        <v>0</v>
      </c>
      <c r="AN525" s="61">
        <v>0</v>
      </c>
      <c r="AO525" s="61">
        <v>0</v>
      </c>
      <c r="AP525" s="61">
        <v>0</v>
      </c>
      <c r="AQ525" s="61">
        <f t="shared" si="7"/>
        <v>0</v>
      </c>
      <c r="AT525" s="33"/>
    </row>
    <row r="526" spans="1:46" ht="33" customHeight="1">
      <c r="A526" s="32">
        <v>1754</v>
      </c>
      <c r="B526" s="343" t="s">
        <v>491</v>
      </c>
      <c r="C526" s="344" t="s">
        <v>651</v>
      </c>
      <c r="D526" s="61">
        <v>0</v>
      </c>
      <c r="E526" s="61">
        <v>0</v>
      </c>
      <c r="F526" s="61">
        <v>0</v>
      </c>
      <c r="G526" s="61">
        <v>0</v>
      </c>
      <c r="H526" s="61">
        <v>0</v>
      </c>
      <c r="I526" s="61">
        <v>0</v>
      </c>
      <c r="J526" s="61">
        <v>0</v>
      </c>
      <c r="K526" s="61">
        <v>0</v>
      </c>
      <c r="L526" s="61">
        <v>0</v>
      </c>
      <c r="M526" s="61">
        <v>0</v>
      </c>
      <c r="N526" s="61">
        <v>0</v>
      </c>
      <c r="O526" s="61">
        <v>0</v>
      </c>
      <c r="P526" s="61">
        <v>0</v>
      </c>
      <c r="Q526" s="61">
        <v>0</v>
      </c>
      <c r="R526" s="61">
        <v>0</v>
      </c>
      <c r="S526" s="61">
        <v>0</v>
      </c>
      <c r="T526" s="61">
        <v>0</v>
      </c>
      <c r="U526" s="61">
        <v>0</v>
      </c>
      <c r="V526" s="61">
        <v>0</v>
      </c>
      <c r="W526" s="61">
        <v>0</v>
      </c>
      <c r="X526" s="61">
        <v>0</v>
      </c>
      <c r="Y526" s="61">
        <v>0</v>
      </c>
      <c r="Z526" s="61">
        <v>0</v>
      </c>
      <c r="AA526" s="61">
        <v>0</v>
      </c>
      <c r="AB526" s="61">
        <v>0</v>
      </c>
      <c r="AC526" s="61">
        <v>0</v>
      </c>
      <c r="AD526" s="61">
        <v>0</v>
      </c>
      <c r="AE526" s="61">
        <v>0</v>
      </c>
      <c r="AF526" s="61">
        <v>0</v>
      </c>
      <c r="AG526" s="61">
        <v>0</v>
      </c>
      <c r="AH526" s="61">
        <v>0</v>
      </c>
      <c r="AI526" s="61">
        <v>0</v>
      </c>
      <c r="AJ526" s="61">
        <v>0</v>
      </c>
      <c r="AK526" s="61">
        <v>0</v>
      </c>
      <c r="AL526" s="61">
        <v>0</v>
      </c>
      <c r="AM526" s="61">
        <v>0</v>
      </c>
      <c r="AN526" s="61">
        <v>0</v>
      </c>
      <c r="AO526" s="61">
        <v>0</v>
      </c>
      <c r="AP526" s="61">
        <v>0</v>
      </c>
      <c r="AQ526" s="61">
        <f t="shared" ref="AQ526:AQ589" si="8">SUM(D526:AP526)</f>
        <v>0</v>
      </c>
      <c r="AT526" s="33"/>
    </row>
    <row r="527" spans="1:46" ht="33" customHeight="1">
      <c r="A527" s="32">
        <v>1755</v>
      </c>
      <c r="B527" s="343" t="s">
        <v>492</v>
      </c>
      <c r="C527" s="344" t="s">
        <v>651</v>
      </c>
      <c r="D527" s="61">
        <v>0</v>
      </c>
      <c r="E527" s="61">
        <v>0</v>
      </c>
      <c r="F527" s="61">
        <v>0</v>
      </c>
      <c r="G527" s="61">
        <v>0</v>
      </c>
      <c r="H527" s="61">
        <v>0</v>
      </c>
      <c r="I527" s="61">
        <v>0</v>
      </c>
      <c r="J527" s="61">
        <v>0</v>
      </c>
      <c r="K527" s="61">
        <v>0</v>
      </c>
      <c r="L527" s="61">
        <v>0</v>
      </c>
      <c r="M527" s="61">
        <v>0</v>
      </c>
      <c r="N527" s="61">
        <v>0</v>
      </c>
      <c r="O527" s="61">
        <v>0</v>
      </c>
      <c r="P527" s="61">
        <v>0</v>
      </c>
      <c r="Q527" s="61">
        <v>0</v>
      </c>
      <c r="R527" s="61">
        <v>0</v>
      </c>
      <c r="S527" s="61">
        <v>0</v>
      </c>
      <c r="T527" s="61">
        <v>0</v>
      </c>
      <c r="U527" s="61">
        <v>0</v>
      </c>
      <c r="V527" s="61">
        <v>0</v>
      </c>
      <c r="W527" s="61">
        <v>0</v>
      </c>
      <c r="X527" s="61">
        <v>0</v>
      </c>
      <c r="Y527" s="61">
        <v>0</v>
      </c>
      <c r="Z527" s="61">
        <v>0</v>
      </c>
      <c r="AA527" s="61">
        <v>0</v>
      </c>
      <c r="AB527" s="61">
        <v>0</v>
      </c>
      <c r="AC527" s="61">
        <v>0</v>
      </c>
      <c r="AD527" s="61">
        <v>0</v>
      </c>
      <c r="AE527" s="61">
        <v>0</v>
      </c>
      <c r="AF527" s="61">
        <v>0</v>
      </c>
      <c r="AG527" s="61">
        <v>0</v>
      </c>
      <c r="AH527" s="61">
        <v>0</v>
      </c>
      <c r="AI527" s="61">
        <v>0</v>
      </c>
      <c r="AJ527" s="61">
        <v>0</v>
      </c>
      <c r="AK527" s="61">
        <v>0</v>
      </c>
      <c r="AL527" s="61">
        <v>0</v>
      </c>
      <c r="AM527" s="61">
        <v>0</v>
      </c>
      <c r="AN527" s="61">
        <v>0</v>
      </c>
      <c r="AO527" s="61">
        <v>0</v>
      </c>
      <c r="AP527" s="61">
        <v>0</v>
      </c>
      <c r="AQ527" s="61">
        <f t="shared" si="8"/>
        <v>0</v>
      </c>
      <c r="AT527" s="33"/>
    </row>
    <row r="528" spans="1:46" ht="33" customHeight="1">
      <c r="A528" s="32">
        <v>1756</v>
      </c>
      <c r="B528" s="343" t="s">
        <v>493</v>
      </c>
      <c r="C528" s="344" t="s">
        <v>651</v>
      </c>
      <c r="D528" s="61">
        <v>0</v>
      </c>
      <c r="E528" s="61">
        <v>0</v>
      </c>
      <c r="F528" s="61">
        <v>0</v>
      </c>
      <c r="G528" s="61">
        <v>0</v>
      </c>
      <c r="H528" s="61">
        <v>0</v>
      </c>
      <c r="I528" s="61">
        <v>0</v>
      </c>
      <c r="J528" s="61">
        <v>0</v>
      </c>
      <c r="K528" s="61">
        <v>0</v>
      </c>
      <c r="L528" s="61">
        <v>0</v>
      </c>
      <c r="M528" s="61">
        <v>0</v>
      </c>
      <c r="N528" s="61">
        <v>0</v>
      </c>
      <c r="O528" s="61">
        <v>0</v>
      </c>
      <c r="P528" s="61">
        <v>0</v>
      </c>
      <c r="Q528" s="61">
        <v>0</v>
      </c>
      <c r="R528" s="61">
        <v>0</v>
      </c>
      <c r="S528" s="61">
        <v>0</v>
      </c>
      <c r="T528" s="61">
        <v>0</v>
      </c>
      <c r="U528" s="61">
        <v>0</v>
      </c>
      <c r="V528" s="61">
        <v>0</v>
      </c>
      <c r="W528" s="61">
        <v>0</v>
      </c>
      <c r="X528" s="61">
        <v>0</v>
      </c>
      <c r="Y528" s="61">
        <v>0</v>
      </c>
      <c r="Z528" s="61">
        <v>0</v>
      </c>
      <c r="AA528" s="61">
        <v>0</v>
      </c>
      <c r="AB528" s="61">
        <v>0</v>
      </c>
      <c r="AC528" s="61">
        <v>0</v>
      </c>
      <c r="AD528" s="61">
        <v>0</v>
      </c>
      <c r="AE528" s="61">
        <v>0</v>
      </c>
      <c r="AF528" s="61">
        <v>0</v>
      </c>
      <c r="AG528" s="61">
        <v>0</v>
      </c>
      <c r="AH528" s="61">
        <v>0</v>
      </c>
      <c r="AI528" s="61">
        <v>0</v>
      </c>
      <c r="AJ528" s="61">
        <v>0</v>
      </c>
      <c r="AK528" s="61">
        <v>0</v>
      </c>
      <c r="AL528" s="61">
        <v>0</v>
      </c>
      <c r="AM528" s="61">
        <v>0</v>
      </c>
      <c r="AN528" s="61">
        <v>0</v>
      </c>
      <c r="AO528" s="61">
        <v>0</v>
      </c>
      <c r="AP528" s="61">
        <v>0</v>
      </c>
      <c r="AQ528" s="61">
        <f t="shared" si="8"/>
        <v>0</v>
      </c>
      <c r="AT528" s="33"/>
    </row>
    <row r="529" spans="1:46" ht="33" customHeight="1">
      <c r="A529" s="32">
        <v>1801</v>
      </c>
      <c r="B529" s="343" t="s">
        <v>494</v>
      </c>
      <c r="C529" s="344" t="s">
        <v>651</v>
      </c>
      <c r="D529" s="61">
        <v>0</v>
      </c>
      <c r="E529" s="61">
        <v>0</v>
      </c>
      <c r="F529" s="61">
        <v>0</v>
      </c>
      <c r="G529" s="61">
        <v>0</v>
      </c>
      <c r="H529" s="61">
        <v>0</v>
      </c>
      <c r="I529" s="61">
        <v>0</v>
      </c>
      <c r="J529" s="61">
        <v>0</v>
      </c>
      <c r="K529" s="61">
        <v>0</v>
      </c>
      <c r="L529" s="61">
        <v>0</v>
      </c>
      <c r="M529" s="61">
        <v>0</v>
      </c>
      <c r="N529" s="61">
        <v>0</v>
      </c>
      <c r="O529" s="61">
        <v>0</v>
      </c>
      <c r="P529" s="61">
        <v>0</v>
      </c>
      <c r="Q529" s="61">
        <v>0</v>
      </c>
      <c r="R529" s="61">
        <v>0</v>
      </c>
      <c r="S529" s="61">
        <v>0</v>
      </c>
      <c r="T529" s="61">
        <v>0</v>
      </c>
      <c r="U529" s="61">
        <v>0</v>
      </c>
      <c r="V529" s="61">
        <v>0</v>
      </c>
      <c r="W529" s="61">
        <v>0</v>
      </c>
      <c r="X529" s="61">
        <v>0</v>
      </c>
      <c r="Y529" s="61">
        <v>0</v>
      </c>
      <c r="Z529" s="61">
        <v>0</v>
      </c>
      <c r="AA529" s="61">
        <v>0</v>
      </c>
      <c r="AB529" s="61">
        <v>0</v>
      </c>
      <c r="AC529" s="61">
        <v>0</v>
      </c>
      <c r="AD529" s="61">
        <v>0</v>
      </c>
      <c r="AE529" s="61">
        <v>0</v>
      </c>
      <c r="AF529" s="61">
        <v>0</v>
      </c>
      <c r="AG529" s="61">
        <v>0</v>
      </c>
      <c r="AH529" s="61">
        <v>0</v>
      </c>
      <c r="AI529" s="61">
        <v>0</v>
      </c>
      <c r="AJ529" s="61">
        <v>0</v>
      </c>
      <c r="AK529" s="61">
        <v>0</v>
      </c>
      <c r="AL529" s="61">
        <v>0</v>
      </c>
      <c r="AM529" s="61">
        <v>0</v>
      </c>
      <c r="AN529" s="61">
        <v>0</v>
      </c>
      <c r="AO529" s="61">
        <v>0</v>
      </c>
      <c r="AP529" s="61">
        <v>0</v>
      </c>
      <c r="AQ529" s="61">
        <f t="shared" si="8"/>
        <v>0</v>
      </c>
      <c r="AT529" s="33"/>
    </row>
    <row r="530" spans="1:46" ht="33" customHeight="1">
      <c r="A530" s="32">
        <v>1802</v>
      </c>
      <c r="B530" s="343" t="s">
        <v>476</v>
      </c>
      <c r="C530" s="344" t="s">
        <v>651</v>
      </c>
      <c r="D530" s="61">
        <v>0</v>
      </c>
      <c r="E530" s="61">
        <v>0</v>
      </c>
      <c r="F530" s="61">
        <v>0</v>
      </c>
      <c r="G530" s="61">
        <v>0</v>
      </c>
      <c r="H530" s="61">
        <v>0</v>
      </c>
      <c r="I530" s="61">
        <v>0</v>
      </c>
      <c r="J530" s="61">
        <v>0</v>
      </c>
      <c r="K530" s="61">
        <v>0</v>
      </c>
      <c r="L530" s="61">
        <v>0</v>
      </c>
      <c r="M530" s="61">
        <v>0</v>
      </c>
      <c r="N530" s="61">
        <v>0</v>
      </c>
      <c r="O530" s="61">
        <v>0</v>
      </c>
      <c r="P530" s="61">
        <v>0</v>
      </c>
      <c r="Q530" s="61">
        <v>0</v>
      </c>
      <c r="R530" s="61">
        <v>0</v>
      </c>
      <c r="S530" s="61">
        <v>0</v>
      </c>
      <c r="T530" s="61">
        <v>0</v>
      </c>
      <c r="U530" s="61">
        <v>0</v>
      </c>
      <c r="V530" s="61">
        <v>0</v>
      </c>
      <c r="W530" s="61">
        <v>0</v>
      </c>
      <c r="X530" s="61">
        <v>0</v>
      </c>
      <c r="Y530" s="61">
        <v>0</v>
      </c>
      <c r="Z530" s="61">
        <v>0</v>
      </c>
      <c r="AA530" s="61">
        <v>0</v>
      </c>
      <c r="AB530" s="61">
        <v>0</v>
      </c>
      <c r="AC530" s="61">
        <v>0</v>
      </c>
      <c r="AD530" s="61">
        <v>0</v>
      </c>
      <c r="AE530" s="61">
        <v>0</v>
      </c>
      <c r="AF530" s="61">
        <v>0</v>
      </c>
      <c r="AG530" s="61">
        <v>0</v>
      </c>
      <c r="AH530" s="61">
        <v>0</v>
      </c>
      <c r="AI530" s="61">
        <v>0</v>
      </c>
      <c r="AJ530" s="61">
        <v>0</v>
      </c>
      <c r="AK530" s="61">
        <v>0</v>
      </c>
      <c r="AL530" s="61">
        <v>0</v>
      </c>
      <c r="AM530" s="61">
        <v>0</v>
      </c>
      <c r="AN530" s="61">
        <v>0</v>
      </c>
      <c r="AO530" s="61">
        <v>0</v>
      </c>
      <c r="AP530" s="61">
        <v>0</v>
      </c>
      <c r="AQ530" s="61">
        <f t="shared" si="8"/>
        <v>0</v>
      </c>
      <c r="AT530" s="33"/>
    </row>
    <row r="531" spans="1:46" ht="33" customHeight="1">
      <c r="A531" s="32">
        <v>1803</v>
      </c>
      <c r="B531" s="343" t="s">
        <v>495</v>
      </c>
      <c r="C531" s="344" t="s">
        <v>651</v>
      </c>
      <c r="D531" s="61">
        <v>0</v>
      </c>
      <c r="E531" s="61">
        <v>0</v>
      </c>
      <c r="F531" s="61">
        <v>0</v>
      </c>
      <c r="G531" s="61">
        <v>0</v>
      </c>
      <c r="H531" s="61">
        <v>0</v>
      </c>
      <c r="I531" s="61">
        <v>0</v>
      </c>
      <c r="J531" s="61">
        <v>0</v>
      </c>
      <c r="K531" s="61">
        <v>0</v>
      </c>
      <c r="L531" s="61">
        <v>0</v>
      </c>
      <c r="M531" s="61">
        <v>0</v>
      </c>
      <c r="N531" s="61">
        <v>0</v>
      </c>
      <c r="O531" s="61">
        <v>0</v>
      </c>
      <c r="P531" s="61">
        <v>0</v>
      </c>
      <c r="Q531" s="61">
        <v>0</v>
      </c>
      <c r="R531" s="61">
        <v>0</v>
      </c>
      <c r="S531" s="61">
        <v>0</v>
      </c>
      <c r="T531" s="61">
        <v>0</v>
      </c>
      <c r="U531" s="61">
        <v>0</v>
      </c>
      <c r="V531" s="61">
        <v>0</v>
      </c>
      <c r="W531" s="61">
        <v>0</v>
      </c>
      <c r="X531" s="61">
        <v>0</v>
      </c>
      <c r="Y531" s="61">
        <v>0</v>
      </c>
      <c r="Z531" s="61">
        <v>0</v>
      </c>
      <c r="AA531" s="61">
        <v>0</v>
      </c>
      <c r="AB531" s="61">
        <v>0</v>
      </c>
      <c r="AC531" s="61">
        <v>0</v>
      </c>
      <c r="AD531" s="61">
        <v>0</v>
      </c>
      <c r="AE531" s="61">
        <v>0</v>
      </c>
      <c r="AF531" s="61">
        <v>0</v>
      </c>
      <c r="AG531" s="61">
        <v>0</v>
      </c>
      <c r="AH531" s="61">
        <v>0</v>
      </c>
      <c r="AI531" s="61">
        <v>0</v>
      </c>
      <c r="AJ531" s="61">
        <v>0</v>
      </c>
      <c r="AK531" s="61">
        <v>0</v>
      </c>
      <c r="AL531" s="61">
        <v>0</v>
      </c>
      <c r="AM531" s="61">
        <v>0</v>
      </c>
      <c r="AN531" s="61">
        <v>0</v>
      </c>
      <c r="AO531" s="61">
        <v>0</v>
      </c>
      <c r="AP531" s="61">
        <v>0</v>
      </c>
      <c r="AQ531" s="61">
        <f t="shared" si="8"/>
        <v>0</v>
      </c>
      <c r="AT531" s="33"/>
    </row>
    <row r="532" spans="1:46" ht="33" customHeight="1">
      <c r="A532" s="32">
        <v>1805</v>
      </c>
      <c r="B532" s="343" t="s">
        <v>496</v>
      </c>
      <c r="C532" s="344" t="s">
        <v>651</v>
      </c>
      <c r="D532" s="61">
        <v>0</v>
      </c>
      <c r="E532" s="61">
        <v>0</v>
      </c>
      <c r="F532" s="61">
        <v>0</v>
      </c>
      <c r="G532" s="61">
        <v>0</v>
      </c>
      <c r="H532" s="61">
        <v>0</v>
      </c>
      <c r="I532" s="61">
        <v>0</v>
      </c>
      <c r="J532" s="61">
        <v>0</v>
      </c>
      <c r="K532" s="61">
        <v>0</v>
      </c>
      <c r="L532" s="61">
        <v>0</v>
      </c>
      <c r="M532" s="61">
        <v>0</v>
      </c>
      <c r="N532" s="61">
        <v>0</v>
      </c>
      <c r="O532" s="61">
        <v>0</v>
      </c>
      <c r="P532" s="61">
        <v>0</v>
      </c>
      <c r="Q532" s="61">
        <v>0</v>
      </c>
      <c r="R532" s="61">
        <v>0</v>
      </c>
      <c r="S532" s="61">
        <v>0</v>
      </c>
      <c r="T532" s="61">
        <v>0</v>
      </c>
      <c r="U532" s="61">
        <v>0</v>
      </c>
      <c r="V532" s="61">
        <v>0</v>
      </c>
      <c r="W532" s="61">
        <v>0</v>
      </c>
      <c r="X532" s="61">
        <v>0</v>
      </c>
      <c r="Y532" s="61">
        <v>0</v>
      </c>
      <c r="Z532" s="61">
        <v>0</v>
      </c>
      <c r="AA532" s="61">
        <v>0</v>
      </c>
      <c r="AB532" s="61">
        <v>0</v>
      </c>
      <c r="AC532" s="61">
        <v>0</v>
      </c>
      <c r="AD532" s="61">
        <v>0</v>
      </c>
      <c r="AE532" s="61">
        <v>0</v>
      </c>
      <c r="AF532" s="61">
        <v>0</v>
      </c>
      <c r="AG532" s="61">
        <v>0</v>
      </c>
      <c r="AH532" s="61">
        <v>0</v>
      </c>
      <c r="AI532" s="61">
        <v>0</v>
      </c>
      <c r="AJ532" s="61">
        <v>0</v>
      </c>
      <c r="AK532" s="61">
        <v>0</v>
      </c>
      <c r="AL532" s="61">
        <v>0</v>
      </c>
      <c r="AM532" s="61">
        <v>0</v>
      </c>
      <c r="AN532" s="61">
        <v>0</v>
      </c>
      <c r="AO532" s="61">
        <v>0</v>
      </c>
      <c r="AP532" s="61">
        <v>0</v>
      </c>
      <c r="AQ532" s="61">
        <f t="shared" si="8"/>
        <v>0</v>
      </c>
      <c r="AT532" s="33"/>
    </row>
    <row r="533" spans="1:46" ht="33" customHeight="1">
      <c r="A533" s="32">
        <v>1806</v>
      </c>
      <c r="B533" s="343" t="s">
        <v>497</v>
      </c>
      <c r="C533" s="344" t="s">
        <v>651</v>
      </c>
      <c r="D533" s="61">
        <v>0</v>
      </c>
      <c r="E533" s="61">
        <v>0</v>
      </c>
      <c r="F533" s="61">
        <v>0</v>
      </c>
      <c r="G533" s="61">
        <v>0</v>
      </c>
      <c r="H533" s="61">
        <v>0</v>
      </c>
      <c r="I533" s="61">
        <v>0</v>
      </c>
      <c r="J533" s="61">
        <v>0</v>
      </c>
      <c r="K533" s="61">
        <v>0</v>
      </c>
      <c r="L533" s="61">
        <v>0</v>
      </c>
      <c r="M533" s="61">
        <v>0</v>
      </c>
      <c r="N533" s="61">
        <v>0</v>
      </c>
      <c r="O533" s="61">
        <v>0</v>
      </c>
      <c r="P533" s="61">
        <v>0</v>
      </c>
      <c r="Q533" s="61">
        <v>0</v>
      </c>
      <c r="R533" s="61">
        <v>0</v>
      </c>
      <c r="S533" s="61">
        <v>0</v>
      </c>
      <c r="T533" s="61">
        <v>0</v>
      </c>
      <c r="U533" s="61">
        <v>0</v>
      </c>
      <c r="V533" s="61">
        <v>0</v>
      </c>
      <c r="W533" s="61">
        <v>0</v>
      </c>
      <c r="X533" s="61">
        <v>0</v>
      </c>
      <c r="Y533" s="61">
        <v>0</v>
      </c>
      <c r="Z533" s="61">
        <v>0</v>
      </c>
      <c r="AA533" s="61">
        <v>0</v>
      </c>
      <c r="AB533" s="61">
        <v>0</v>
      </c>
      <c r="AC533" s="61">
        <v>0</v>
      </c>
      <c r="AD533" s="61">
        <v>0</v>
      </c>
      <c r="AE533" s="61">
        <v>0</v>
      </c>
      <c r="AF533" s="61">
        <v>0</v>
      </c>
      <c r="AG533" s="61">
        <v>0</v>
      </c>
      <c r="AH533" s="61">
        <v>0</v>
      </c>
      <c r="AI533" s="61">
        <v>0</v>
      </c>
      <c r="AJ533" s="61">
        <v>0</v>
      </c>
      <c r="AK533" s="61">
        <v>0</v>
      </c>
      <c r="AL533" s="61">
        <v>0</v>
      </c>
      <c r="AM533" s="61">
        <v>0</v>
      </c>
      <c r="AN533" s="61">
        <v>0</v>
      </c>
      <c r="AO533" s="61">
        <v>0</v>
      </c>
      <c r="AP533" s="61">
        <v>0</v>
      </c>
      <c r="AQ533" s="61">
        <f t="shared" si="8"/>
        <v>0</v>
      </c>
      <c r="AT533" s="33"/>
    </row>
    <row r="534" spans="1:46" ht="33" customHeight="1">
      <c r="A534" s="32">
        <v>1807</v>
      </c>
      <c r="B534" s="343" t="s">
        <v>498</v>
      </c>
      <c r="C534" s="344" t="s">
        <v>651</v>
      </c>
      <c r="D534" s="61">
        <v>0</v>
      </c>
      <c r="E534" s="61">
        <v>0</v>
      </c>
      <c r="F534" s="61">
        <v>0</v>
      </c>
      <c r="G534" s="61">
        <v>0</v>
      </c>
      <c r="H534" s="61">
        <v>0</v>
      </c>
      <c r="I534" s="61">
        <v>0</v>
      </c>
      <c r="J534" s="61">
        <v>0</v>
      </c>
      <c r="K534" s="61">
        <v>0</v>
      </c>
      <c r="L534" s="61">
        <v>0</v>
      </c>
      <c r="M534" s="61">
        <v>0</v>
      </c>
      <c r="N534" s="61">
        <v>0</v>
      </c>
      <c r="O534" s="61">
        <v>0</v>
      </c>
      <c r="P534" s="61">
        <v>0</v>
      </c>
      <c r="Q534" s="61">
        <v>0</v>
      </c>
      <c r="R534" s="61">
        <v>0</v>
      </c>
      <c r="S534" s="61">
        <v>0</v>
      </c>
      <c r="T534" s="61">
        <v>0</v>
      </c>
      <c r="U534" s="61">
        <v>0</v>
      </c>
      <c r="V534" s="61">
        <v>0</v>
      </c>
      <c r="W534" s="61">
        <v>0</v>
      </c>
      <c r="X534" s="61">
        <v>0</v>
      </c>
      <c r="Y534" s="61">
        <v>0</v>
      </c>
      <c r="Z534" s="61">
        <v>0</v>
      </c>
      <c r="AA534" s="61">
        <v>0</v>
      </c>
      <c r="AB534" s="61">
        <v>0</v>
      </c>
      <c r="AC534" s="61">
        <v>0</v>
      </c>
      <c r="AD534" s="61">
        <v>0</v>
      </c>
      <c r="AE534" s="61">
        <v>0</v>
      </c>
      <c r="AF534" s="61">
        <v>0</v>
      </c>
      <c r="AG534" s="61">
        <v>0</v>
      </c>
      <c r="AH534" s="61">
        <v>0</v>
      </c>
      <c r="AI534" s="61">
        <v>0</v>
      </c>
      <c r="AJ534" s="61">
        <v>0</v>
      </c>
      <c r="AK534" s="61">
        <v>0</v>
      </c>
      <c r="AL534" s="61">
        <v>0</v>
      </c>
      <c r="AM534" s="61">
        <v>0</v>
      </c>
      <c r="AN534" s="61">
        <v>0</v>
      </c>
      <c r="AO534" s="61">
        <v>0</v>
      </c>
      <c r="AP534" s="61">
        <v>0</v>
      </c>
      <c r="AQ534" s="61">
        <f t="shared" si="8"/>
        <v>0</v>
      </c>
      <c r="AT534" s="33"/>
    </row>
    <row r="535" spans="1:46" ht="33" customHeight="1">
      <c r="A535" s="32">
        <v>1808</v>
      </c>
      <c r="B535" s="343" t="s">
        <v>499</v>
      </c>
      <c r="C535" s="344" t="s">
        <v>651</v>
      </c>
      <c r="D535" s="61">
        <v>0</v>
      </c>
      <c r="E535" s="61">
        <v>0</v>
      </c>
      <c r="F535" s="61">
        <v>0</v>
      </c>
      <c r="G535" s="61">
        <v>0</v>
      </c>
      <c r="H535" s="61">
        <v>0</v>
      </c>
      <c r="I535" s="61">
        <v>0</v>
      </c>
      <c r="J535" s="61">
        <v>0</v>
      </c>
      <c r="K535" s="61">
        <v>0</v>
      </c>
      <c r="L535" s="61">
        <v>0</v>
      </c>
      <c r="M535" s="61">
        <v>0</v>
      </c>
      <c r="N535" s="61">
        <v>0</v>
      </c>
      <c r="O535" s="61">
        <v>0</v>
      </c>
      <c r="P535" s="61">
        <v>0</v>
      </c>
      <c r="Q535" s="61">
        <v>0</v>
      </c>
      <c r="R535" s="61">
        <v>0</v>
      </c>
      <c r="S535" s="61">
        <v>0</v>
      </c>
      <c r="T535" s="61">
        <v>0</v>
      </c>
      <c r="U535" s="61">
        <v>0</v>
      </c>
      <c r="V535" s="61">
        <v>0</v>
      </c>
      <c r="W535" s="61">
        <v>0</v>
      </c>
      <c r="X535" s="61">
        <v>0</v>
      </c>
      <c r="Y535" s="61">
        <v>0</v>
      </c>
      <c r="Z535" s="61">
        <v>0</v>
      </c>
      <c r="AA535" s="61">
        <v>0</v>
      </c>
      <c r="AB535" s="61">
        <v>0</v>
      </c>
      <c r="AC535" s="61">
        <v>0</v>
      </c>
      <c r="AD535" s="61">
        <v>0</v>
      </c>
      <c r="AE535" s="61">
        <v>0</v>
      </c>
      <c r="AF535" s="61">
        <v>0</v>
      </c>
      <c r="AG535" s="61">
        <v>0</v>
      </c>
      <c r="AH535" s="61">
        <v>0</v>
      </c>
      <c r="AI535" s="61">
        <v>0</v>
      </c>
      <c r="AJ535" s="61">
        <v>0</v>
      </c>
      <c r="AK535" s="61">
        <v>0</v>
      </c>
      <c r="AL535" s="61">
        <v>0</v>
      </c>
      <c r="AM535" s="61">
        <v>0</v>
      </c>
      <c r="AN535" s="61">
        <v>0</v>
      </c>
      <c r="AO535" s="61">
        <v>0</v>
      </c>
      <c r="AP535" s="61">
        <v>0</v>
      </c>
      <c r="AQ535" s="61">
        <f t="shared" si="8"/>
        <v>0</v>
      </c>
      <c r="AT535" s="33"/>
    </row>
    <row r="536" spans="1:46" ht="33" customHeight="1">
      <c r="A536" s="32">
        <v>1809</v>
      </c>
      <c r="B536" s="343" t="s">
        <v>500</v>
      </c>
      <c r="C536" s="344" t="s">
        <v>651</v>
      </c>
      <c r="D536" s="61">
        <v>0</v>
      </c>
      <c r="E536" s="61">
        <v>0</v>
      </c>
      <c r="F536" s="61">
        <v>0</v>
      </c>
      <c r="G536" s="61">
        <v>0</v>
      </c>
      <c r="H536" s="61">
        <v>0</v>
      </c>
      <c r="I536" s="61">
        <v>0</v>
      </c>
      <c r="J536" s="61">
        <v>0</v>
      </c>
      <c r="K536" s="61">
        <v>0</v>
      </c>
      <c r="L536" s="61">
        <v>0</v>
      </c>
      <c r="M536" s="61">
        <v>0</v>
      </c>
      <c r="N536" s="61">
        <v>0</v>
      </c>
      <c r="O536" s="61">
        <v>0</v>
      </c>
      <c r="P536" s="61">
        <v>0</v>
      </c>
      <c r="Q536" s="61">
        <v>0</v>
      </c>
      <c r="R536" s="61">
        <v>0</v>
      </c>
      <c r="S536" s="61">
        <v>0</v>
      </c>
      <c r="T536" s="61">
        <v>0</v>
      </c>
      <c r="U536" s="61">
        <v>0</v>
      </c>
      <c r="V536" s="61">
        <v>0</v>
      </c>
      <c r="W536" s="61">
        <v>0</v>
      </c>
      <c r="X536" s="61">
        <v>0</v>
      </c>
      <c r="Y536" s="61">
        <v>0</v>
      </c>
      <c r="Z536" s="61">
        <v>0</v>
      </c>
      <c r="AA536" s="61">
        <v>0</v>
      </c>
      <c r="AB536" s="61">
        <v>0</v>
      </c>
      <c r="AC536" s="61">
        <v>0</v>
      </c>
      <c r="AD536" s="61">
        <v>0</v>
      </c>
      <c r="AE536" s="61">
        <v>0</v>
      </c>
      <c r="AF536" s="61">
        <v>0</v>
      </c>
      <c r="AG536" s="61">
        <v>0</v>
      </c>
      <c r="AH536" s="61">
        <v>0</v>
      </c>
      <c r="AI536" s="61">
        <v>0</v>
      </c>
      <c r="AJ536" s="61">
        <v>0</v>
      </c>
      <c r="AK536" s="61">
        <v>0</v>
      </c>
      <c r="AL536" s="61">
        <v>0</v>
      </c>
      <c r="AM536" s="61">
        <v>0</v>
      </c>
      <c r="AN536" s="61">
        <v>0</v>
      </c>
      <c r="AO536" s="61">
        <v>0</v>
      </c>
      <c r="AP536" s="61">
        <v>0</v>
      </c>
      <c r="AQ536" s="61">
        <f t="shared" si="8"/>
        <v>0</v>
      </c>
      <c r="AT536" s="33"/>
    </row>
    <row r="537" spans="1:46" ht="33" customHeight="1">
      <c r="A537" s="32">
        <v>1810</v>
      </c>
      <c r="B537" s="343" t="s">
        <v>501</v>
      </c>
      <c r="C537" s="344" t="s">
        <v>651</v>
      </c>
      <c r="D537" s="61">
        <v>0</v>
      </c>
      <c r="E537" s="61">
        <v>0</v>
      </c>
      <c r="F537" s="61">
        <v>0</v>
      </c>
      <c r="G537" s="61">
        <v>0</v>
      </c>
      <c r="H537" s="61">
        <v>0</v>
      </c>
      <c r="I537" s="61">
        <v>0</v>
      </c>
      <c r="J537" s="61">
        <v>0</v>
      </c>
      <c r="K537" s="61">
        <v>0</v>
      </c>
      <c r="L537" s="61">
        <v>0</v>
      </c>
      <c r="M537" s="61">
        <v>0</v>
      </c>
      <c r="N537" s="61">
        <v>0</v>
      </c>
      <c r="O537" s="61">
        <v>0</v>
      </c>
      <c r="P537" s="61">
        <v>0</v>
      </c>
      <c r="Q537" s="61">
        <v>0</v>
      </c>
      <c r="R537" s="61">
        <v>0</v>
      </c>
      <c r="S537" s="61">
        <v>0</v>
      </c>
      <c r="T537" s="61">
        <v>0</v>
      </c>
      <c r="U537" s="61">
        <v>0</v>
      </c>
      <c r="V537" s="61">
        <v>0</v>
      </c>
      <c r="W537" s="61">
        <v>0</v>
      </c>
      <c r="X537" s="61">
        <v>0</v>
      </c>
      <c r="Y537" s="61">
        <v>0</v>
      </c>
      <c r="Z537" s="61">
        <v>0</v>
      </c>
      <c r="AA537" s="61">
        <v>0</v>
      </c>
      <c r="AB537" s="61">
        <v>0</v>
      </c>
      <c r="AC537" s="61">
        <v>0</v>
      </c>
      <c r="AD537" s="61">
        <v>0</v>
      </c>
      <c r="AE537" s="61">
        <v>0</v>
      </c>
      <c r="AF537" s="61">
        <v>0</v>
      </c>
      <c r="AG537" s="61">
        <v>0</v>
      </c>
      <c r="AH537" s="61">
        <v>0</v>
      </c>
      <c r="AI537" s="61">
        <v>0</v>
      </c>
      <c r="AJ537" s="61">
        <v>0</v>
      </c>
      <c r="AK537" s="61">
        <v>0</v>
      </c>
      <c r="AL537" s="61">
        <v>0</v>
      </c>
      <c r="AM537" s="61">
        <v>0</v>
      </c>
      <c r="AN537" s="61">
        <v>0</v>
      </c>
      <c r="AO537" s="61">
        <v>0</v>
      </c>
      <c r="AP537" s="61">
        <v>0</v>
      </c>
      <c r="AQ537" s="61">
        <f t="shared" si="8"/>
        <v>0</v>
      </c>
      <c r="AT537" s="33"/>
    </row>
    <row r="538" spans="1:46" ht="33" customHeight="1">
      <c r="A538" s="32">
        <v>1811</v>
      </c>
      <c r="B538" s="343" t="s">
        <v>502</v>
      </c>
      <c r="C538" s="344" t="s">
        <v>651</v>
      </c>
      <c r="D538" s="61">
        <v>0</v>
      </c>
      <c r="E538" s="61">
        <v>0</v>
      </c>
      <c r="F538" s="61">
        <v>0</v>
      </c>
      <c r="G538" s="61">
        <v>0</v>
      </c>
      <c r="H538" s="61">
        <v>0</v>
      </c>
      <c r="I538" s="61">
        <v>0</v>
      </c>
      <c r="J538" s="61">
        <v>0</v>
      </c>
      <c r="K538" s="61">
        <v>0</v>
      </c>
      <c r="L538" s="61">
        <v>0</v>
      </c>
      <c r="M538" s="61">
        <v>0</v>
      </c>
      <c r="N538" s="61">
        <v>0</v>
      </c>
      <c r="O538" s="61">
        <v>0</v>
      </c>
      <c r="P538" s="61">
        <v>0</v>
      </c>
      <c r="Q538" s="61">
        <v>0</v>
      </c>
      <c r="R538" s="61">
        <v>0</v>
      </c>
      <c r="S538" s="61">
        <v>0</v>
      </c>
      <c r="T538" s="61">
        <v>0</v>
      </c>
      <c r="U538" s="61">
        <v>0</v>
      </c>
      <c r="V538" s="61">
        <v>0</v>
      </c>
      <c r="W538" s="61">
        <v>0</v>
      </c>
      <c r="X538" s="61">
        <v>0</v>
      </c>
      <c r="Y538" s="61">
        <v>0</v>
      </c>
      <c r="Z538" s="61">
        <v>0</v>
      </c>
      <c r="AA538" s="61">
        <v>0</v>
      </c>
      <c r="AB538" s="61">
        <v>0</v>
      </c>
      <c r="AC538" s="61">
        <v>0</v>
      </c>
      <c r="AD538" s="61">
        <v>0</v>
      </c>
      <c r="AE538" s="61">
        <v>0</v>
      </c>
      <c r="AF538" s="61">
        <v>0</v>
      </c>
      <c r="AG538" s="61">
        <v>0</v>
      </c>
      <c r="AH538" s="61">
        <v>0</v>
      </c>
      <c r="AI538" s="61">
        <v>0</v>
      </c>
      <c r="AJ538" s="61">
        <v>0</v>
      </c>
      <c r="AK538" s="61">
        <v>0</v>
      </c>
      <c r="AL538" s="61">
        <v>0</v>
      </c>
      <c r="AM538" s="61">
        <v>0</v>
      </c>
      <c r="AN538" s="61">
        <v>0</v>
      </c>
      <c r="AO538" s="61">
        <v>0</v>
      </c>
      <c r="AP538" s="61">
        <v>0</v>
      </c>
      <c r="AQ538" s="61">
        <f t="shared" si="8"/>
        <v>0</v>
      </c>
      <c r="AT538" s="33"/>
    </row>
    <row r="539" spans="1:46" ht="33" customHeight="1">
      <c r="A539" s="32">
        <v>1812</v>
      </c>
      <c r="B539" s="343" t="s">
        <v>503</v>
      </c>
      <c r="C539" s="344" t="s">
        <v>651</v>
      </c>
      <c r="D539" s="61">
        <v>0</v>
      </c>
      <c r="E539" s="61">
        <v>0</v>
      </c>
      <c r="F539" s="61">
        <v>0</v>
      </c>
      <c r="G539" s="61">
        <v>0</v>
      </c>
      <c r="H539" s="61">
        <v>0</v>
      </c>
      <c r="I539" s="61">
        <v>0</v>
      </c>
      <c r="J539" s="61">
        <v>0</v>
      </c>
      <c r="K539" s="61">
        <v>0</v>
      </c>
      <c r="L539" s="61">
        <v>0</v>
      </c>
      <c r="M539" s="61">
        <v>0</v>
      </c>
      <c r="N539" s="61">
        <v>0</v>
      </c>
      <c r="O539" s="61">
        <v>0</v>
      </c>
      <c r="P539" s="61">
        <v>0</v>
      </c>
      <c r="Q539" s="61">
        <v>0</v>
      </c>
      <c r="R539" s="61">
        <v>0</v>
      </c>
      <c r="S539" s="61">
        <v>0</v>
      </c>
      <c r="T539" s="61">
        <v>0</v>
      </c>
      <c r="U539" s="61">
        <v>0</v>
      </c>
      <c r="V539" s="61">
        <v>0</v>
      </c>
      <c r="W539" s="61">
        <v>0</v>
      </c>
      <c r="X539" s="61">
        <v>0</v>
      </c>
      <c r="Y539" s="61">
        <v>0</v>
      </c>
      <c r="Z539" s="61">
        <v>0</v>
      </c>
      <c r="AA539" s="61">
        <v>0</v>
      </c>
      <c r="AB539" s="61">
        <v>0</v>
      </c>
      <c r="AC539" s="61">
        <v>0</v>
      </c>
      <c r="AD539" s="61">
        <v>0</v>
      </c>
      <c r="AE539" s="61">
        <v>0</v>
      </c>
      <c r="AF539" s="61">
        <v>0</v>
      </c>
      <c r="AG539" s="61">
        <v>0</v>
      </c>
      <c r="AH539" s="61">
        <v>0</v>
      </c>
      <c r="AI539" s="61">
        <v>0</v>
      </c>
      <c r="AJ539" s="61">
        <v>0</v>
      </c>
      <c r="AK539" s="61">
        <v>0</v>
      </c>
      <c r="AL539" s="61">
        <v>0</v>
      </c>
      <c r="AM539" s="61">
        <v>0</v>
      </c>
      <c r="AN539" s="61">
        <v>0</v>
      </c>
      <c r="AO539" s="61">
        <v>0</v>
      </c>
      <c r="AP539" s="61">
        <v>0</v>
      </c>
      <c r="AQ539" s="61">
        <f t="shared" si="8"/>
        <v>0</v>
      </c>
      <c r="AT539" s="33"/>
    </row>
    <row r="540" spans="1:46" ht="33" customHeight="1">
      <c r="A540" s="32">
        <v>1813</v>
      </c>
      <c r="B540" s="343" t="s">
        <v>504</v>
      </c>
      <c r="C540" s="344" t="s">
        <v>651</v>
      </c>
      <c r="D540" s="61">
        <v>0</v>
      </c>
      <c r="E540" s="61">
        <v>0</v>
      </c>
      <c r="F540" s="61">
        <v>0</v>
      </c>
      <c r="G540" s="61">
        <v>0</v>
      </c>
      <c r="H540" s="61">
        <v>0</v>
      </c>
      <c r="I540" s="61">
        <v>0</v>
      </c>
      <c r="J540" s="61">
        <v>0</v>
      </c>
      <c r="K540" s="61">
        <v>0</v>
      </c>
      <c r="L540" s="61">
        <v>0</v>
      </c>
      <c r="M540" s="61">
        <v>0</v>
      </c>
      <c r="N540" s="61">
        <v>0</v>
      </c>
      <c r="O540" s="61">
        <v>0</v>
      </c>
      <c r="P540" s="61">
        <v>0</v>
      </c>
      <c r="Q540" s="61">
        <v>0</v>
      </c>
      <c r="R540" s="61">
        <v>0</v>
      </c>
      <c r="S540" s="61">
        <v>0</v>
      </c>
      <c r="T540" s="61">
        <v>0</v>
      </c>
      <c r="U540" s="61">
        <v>0</v>
      </c>
      <c r="V540" s="61">
        <v>0</v>
      </c>
      <c r="W540" s="61">
        <v>0</v>
      </c>
      <c r="X540" s="61">
        <v>0</v>
      </c>
      <c r="Y540" s="61">
        <v>0</v>
      </c>
      <c r="Z540" s="61">
        <v>0</v>
      </c>
      <c r="AA540" s="61">
        <v>0</v>
      </c>
      <c r="AB540" s="61">
        <v>0</v>
      </c>
      <c r="AC540" s="61">
        <v>0</v>
      </c>
      <c r="AD540" s="61">
        <v>0</v>
      </c>
      <c r="AE540" s="61">
        <v>0</v>
      </c>
      <c r="AF540" s="61">
        <v>0</v>
      </c>
      <c r="AG540" s="61">
        <v>0</v>
      </c>
      <c r="AH540" s="61">
        <v>0</v>
      </c>
      <c r="AI540" s="61">
        <v>0</v>
      </c>
      <c r="AJ540" s="61">
        <v>0</v>
      </c>
      <c r="AK540" s="61">
        <v>0</v>
      </c>
      <c r="AL540" s="61">
        <v>0</v>
      </c>
      <c r="AM540" s="61">
        <v>0</v>
      </c>
      <c r="AN540" s="61">
        <v>0</v>
      </c>
      <c r="AO540" s="61">
        <v>0</v>
      </c>
      <c r="AP540" s="61">
        <v>0</v>
      </c>
      <c r="AQ540" s="61">
        <f t="shared" si="8"/>
        <v>0</v>
      </c>
      <c r="AT540" s="33"/>
    </row>
    <row r="541" spans="1:46" ht="33" customHeight="1">
      <c r="A541" s="32">
        <v>1814</v>
      </c>
      <c r="B541" s="343" t="s">
        <v>505</v>
      </c>
      <c r="C541" s="344" t="s">
        <v>651</v>
      </c>
      <c r="D541" s="61">
        <v>0</v>
      </c>
      <c r="E541" s="61">
        <v>0</v>
      </c>
      <c r="F541" s="61">
        <v>0</v>
      </c>
      <c r="G541" s="61">
        <v>0</v>
      </c>
      <c r="H541" s="61">
        <v>0</v>
      </c>
      <c r="I541" s="61">
        <v>0</v>
      </c>
      <c r="J541" s="61">
        <v>0</v>
      </c>
      <c r="K541" s="61">
        <v>0</v>
      </c>
      <c r="L541" s="61">
        <v>0</v>
      </c>
      <c r="M541" s="61">
        <v>0</v>
      </c>
      <c r="N541" s="61">
        <v>0</v>
      </c>
      <c r="O541" s="61">
        <v>0</v>
      </c>
      <c r="P541" s="61">
        <v>0</v>
      </c>
      <c r="Q541" s="61">
        <v>0</v>
      </c>
      <c r="R541" s="61">
        <v>0</v>
      </c>
      <c r="S541" s="61">
        <v>0</v>
      </c>
      <c r="T541" s="61">
        <v>0</v>
      </c>
      <c r="U541" s="61">
        <v>0</v>
      </c>
      <c r="V541" s="61">
        <v>0</v>
      </c>
      <c r="W541" s="61">
        <v>0</v>
      </c>
      <c r="X541" s="61">
        <v>0</v>
      </c>
      <c r="Y541" s="61">
        <v>0</v>
      </c>
      <c r="Z541" s="61">
        <v>0</v>
      </c>
      <c r="AA541" s="61">
        <v>0</v>
      </c>
      <c r="AB541" s="61">
        <v>0</v>
      </c>
      <c r="AC541" s="61">
        <v>0</v>
      </c>
      <c r="AD541" s="61">
        <v>0</v>
      </c>
      <c r="AE541" s="61">
        <v>0</v>
      </c>
      <c r="AF541" s="61">
        <v>0</v>
      </c>
      <c r="AG541" s="61">
        <v>0</v>
      </c>
      <c r="AH541" s="61">
        <v>0</v>
      </c>
      <c r="AI541" s="61">
        <v>0</v>
      </c>
      <c r="AJ541" s="61">
        <v>0</v>
      </c>
      <c r="AK541" s="61">
        <v>0</v>
      </c>
      <c r="AL541" s="61">
        <v>0</v>
      </c>
      <c r="AM541" s="61">
        <v>0</v>
      </c>
      <c r="AN541" s="61">
        <v>0</v>
      </c>
      <c r="AO541" s="61">
        <v>0</v>
      </c>
      <c r="AP541" s="61">
        <v>0</v>
      </c>
      <c r="AQ541" s="61">
        <f t="shared" si="8"/>
        <v>0</v>
      </c>
      <c r="AT541" s="33"/>
    </row>
    <row r="542" spans="1:46" ht="33" customHeight="1">
      <c r="A542" s="32">
        <v>1815</v>
      </c>
      <c r="B542" s="343" t="s">
        <v>487</v>
      </c>
      <c r="C542" s="344" t="s">
        <v>651</v>
      </c>
      <c r="D542" s="61">
        <v>0</v>
      </c>
      <c r="E542" s="61">
        <v>0</v>
      </c>
      <c r="F542" s="61">
        <v>0</v>
      </c>
      <c r="G542" s="61">
        <v>0</v>
      </c>
      <c r="H542" s="61">
        <v>0</v>
      </c>
      <c r="I542" s="61">
        <v>0</v>
      </c>
      <c r="J542" s="61">
        <v>0</v>
      </c>
      <c r="K542" s="61">
        <v>0</v>
      </c>
      <c r="L542" s="61">
        <v>0</v>
      </c>
      <c r="M542" s="61">
        <v>0</v>
      </c>
      <c r="N542" s="61">
        <v>0</v>
      </c>
      <c r="O542" s="61">
        <v>0</v>
      </c>
      <c r="P542" s="61">
        <v>0</v>
      </c>
      <c r="Q542" s="61">
        <v>0</v>
      </c>
      <c r="R542" s="61">
        <v>0</v>
      </c>
      <c r="S542" s="61">
        <v>0</v>
      </c>
      <c r="T542" s="61">
        <v>0</v>
      </c>
      <c r="U542" s="61">
        <v>0</v>
      </c>
      <c r="V542" s="61">
        <v>0</v>
      </c>
      <c r="W542" s="61">
        <v>0</v>
      </c>
      <c r="X542" s="61">
        <v>0</v>
      </c>
      <c r="Y542" s="61">
        <v>0</v>
      </c>
      <c r="Z542" s="61">
        <v>0</v>
      </c>
      <c r="AA542" s="61">
        <v>0</v>
      </c>
      <c r="AB542" s="61">
        <v>0</v>
      </c>
      <c r="AC542" s="61">
        <v>0</v>
      </c>
      <c r="AD542" s="61">
        <v>0</v>
      </c>
      <c r="AE542" s="61">
        <v>0</v>
      </c>
      <c r="AF542" s="61">
        <v>0</v>
      </c>
      <c r="AG542" s="61">
        <v>0</v>
      </c>
      <c r="AH542" s="61">
        <v>0</v>
      </c>
      <c r="AI542" s="61">
        <v>0</v>
      </c>
      <c r="AJ542" s="61">
        <v>0</v>
      </c>
      <c r="AK542" s="61">
        <v>0</v>
      </c>
      <c r="AL542" s="61">
        <v>0</v>
      </c>
      <c r="AM542" s="61">
        <v>0</v>
      </c>
      <c r="AN542" s="61">
        <v>0</v>
      </c>
      <c r="AO542" s="61">
        <v>0</v>
      </c>
      <c r="AP542" s="61">
        <v>0</v>
      </c>
      <c r="AQ542" s="61">
        <f t="shared" si="8"/>
        <v>0</v>
      </c>
      <c r="AT542" s="33"/>
    </row>
    <row r="543" spans="1:46" ht="33" customHeight="1">
      <c r="A543" s="32">
        <v>1816</v>
      </c>
      <c r="B543" s="343" t="s">
        <v>506</v>
      </c>
      <c r="C543" s="344" t="s">
        <v>651</v>
      </c>
      <c r="D543" s="61">
        <v>0</v>
      </c>
      <c r="E543" s="61">
        <v>0</v>
      </c>
      <c r="F543" s="61">
        <v>0</v>
      </c>
      <c r="G543" s="61">
        <v>0</v>
      </c>
      <c r="H543" s="61">
        <v>0</v>
      </c>
      <c r="I543" s="61">
        <v>0</v>
      </c>
      <c r="J543" s="61">
        <v>0</v>
      </c>
      <c r="K543" s="61">
        <v>0</v>
      </c>
      <c r="L543" s="61">
        <v>0</v>
      </c>
      <c r="M543" s="61">
        <v>0</v>
      </c>
      <c r="N543" s="61">
        <v>0</v>
      </c>
      <c r="O543" s="61">
        <v>0</v>
      </c>
      <c r="P543" s="61">
        <v>0</v>
      </c>
      <c r="Q543" s="61">
        <v>0</v>
      </c>
      <c r="R543" s="61">
        <v>0</v>
      </c>
      <c r="S543" s="61">
        <v>0</v>
      </c>
      <c r="T543" s="61">
        <v>0</v>
      </c>
      <c r="U543" s="61">
        <v>0</v>
      </c>
      <c r="V543" s="61">
        <v>0</v>
      </c>
      <c r="W543" s="61">
        <v>0</v>
      </c>
      <c r="X543" s="61">
        <v>0</v>
      </c>
      <c r="Y543" s="61">
        <v>0</v>
      </c>
      <c r="Z543" s="61">
        <v>0</v>
      </c>
      <c r="AA543" s="61">
        <v>0</v>
      </c>
      <c r="AB543" s="61">
        <v>0</v>
      </c>
      <c r="AC543" s="61">
        <v>0</v>
      </c>
      <c r="AD543" s="61">
        <v>0</v>
      </c>
      <c r="AE543" s="61">
        <v>0</v>
      </c>
      <c r="AF543" s="61">
        <v>0</v>
      </c>
      <c r="AG543" s="61">
        <v>0</v>
      </c>
      <c r="AH543" s="61">
        <v>0</v>
      </c>
      <c r="AI543" s="61">
        <v>0</v>
      </c>
      <c r="AJ543" s="61">
        <v>0</v>
      </c>
      <c r="AK543" s="61">
        <v>0</v>
      </c>
      <c r="AL543" s="61">
        <v>0</v>
      </c>
      <c r="AM543" s="61">
        <v>0</v>
      </c>
      <c r="AN543" s="61">
        <v>0</v>
      </c>
      <c r="AO543" s="61">
        <v>0</v>
      </c>
      <c r="AP543" s="61">
        <v>0</v>
      </c>
      <c r="AQ543" s="61">
        <f t="shared" si="8"/>
        <v>0</v>
      </c>
      <c r="AT543" s="33"/>
    </row>
    <row r="544" spans="1:46" ht="33" customHeight="1">
      <c r="A544" s="32">
        <v>1817</v>
      </c>
      <c r="B544" s="343" t="s">
        <v>507</v>
      </c>
      <c r="C544" s="344" t="s">
        <v>651</v>
      </c>
      <c r="D544" s="61">
        <v>0</v>
      </c>
      <c r="E544" s="61">
        <v>0</v>
      </c>
      <c r="F544" s="61">
        <v>0</v>
      </c>
      <c r="G544" s="61">
        <v>0</v>
      </c>
      <c r="H544" s="61">
        <v>0</v>
      </c>
      <c r="I544" s="61">
        <v>0</v>
      </c>
      <c r="J544" s="61">
        <v>0</v>
      </c>
      <c r="K544" s="61">
        <v>0</v>
      </c>
      <c r="L544" s="61">
        <v>0</v>
      </c>
      <c r="M544" s="61">
        <v>0</v>
      </c>
      <c r="N544" s="61">
        <v>0</v>
      </c>
      <c r="O544" s="61">
        <v>0</v>
      </c>
      <c r="P544" s="61">
        <v>0</v>
      </c>
      <c r="Q544" s="61">
        <v>0</v>
      </c>
      <c r="R544" s="61">
        <v>0</v>
      </c>
      <c r="S544" s="61">
        <v>0</v>
      </c>
      <c r="T544" s="61">
        <v>0</v>
      </c>
      <c r="U544" s="61">
        <v>0</v>
      </c>
      <c r="V544" s="61">
        <v>0</v>
      </c>
      <c r="W544" s="61">
        <v>0</v>
      </c>
      <c r="X544" s="61">
        <v>0</v>
      </c>
      <c r="Y544" s="61">
        <v>0</v>
      </c>
      <c r="Z544" s="61">
        <v>0</v>
      </c>
      <c r="AA544" s="61">
        <v>0</v>
      </c>
      <c r="AB544" s="61">
        <v>0</v>
      </c>
      <c r="AC544" s="61">
        <v>0</v>
      </c>
      <c r="AD544" s="61">
        <v>0</v>
      </c>
      <c r="AE544" s="61">
        <v>0</v>
      </c>
      <c r="AF544" s="61">
        <v>0</v>
      </c>
      <c r="AG544" s="61">
        <v>0</v>
      </c>
      <c r="AH544" s="61">
        <v>0</v>
      </c>
      <c r="AI544" s="61">
        <v>0</v>
      </c>
      <c r="AJ544" s="61">
        <v>0</v>
      </c>
      <c r="AK544" s="61">
        <v>0</v>
      </c>
      <c r="AL544" s="61">
        <v>0</v>
      </c>
      <c r="AM544" s="61">
        <v>0</v>
      </c>
      <c r="AN544" s="61">
        <v>0</v>
      </c>
      <c r="AO544" s="61">
        <v>0</v>
      </c>
      <c r="AP544" s="61">
        <v>0</v>
      </c>
      <c r="AQ544" s="61">
        <f t="shared" si="8"/>
        <v>0</v>
      </c>
      <c r="AT544" s="33"/>
    </row>
    <row r="545" spans="1:46" ht="33" customHeight="1">
      <c r="A545" s="32">
        <v>1818</v>
      </c>
      <c r="B545" s="343" t="s">
        <v>508</v>
      </c>
      <c r="C545" s="344" t="s">
        <v>651</v>
      </c>
      <c r="D545" s="61">
        <v>0</v>
      </c>
      <c r="E545" s="61">
        <v>0</v>
      </c>
      <c r="F545" s="61">
        <v>0</v>
      </c>
      <c r="G545" s="61">
        <v>0</v>
      </c>
      <c r="H545" s="61">
        <v>0</v>
      </c>
      <c r="I545" s="61">
        <v>0</v>
      </c>
      <c r="J545" s="61">
        <v>0</v>
      </c>
      <c r="K545" s="61">
        <v>0</v>
      </c>
      <c r="L545" s="61">
        <v>0</v>
      </c>
      <c r="M545" s="61">
        <v>0</v>
      </c>
      <c r="N545" s="61">
        <v>0</v>
      </c>
      <c r="O545" s="61">
        <v>0</v>
      </c>
      <c r="P545" s="61">
        <v>0</v>
      </c>
      <c r="Q545" s="61">
        <v>0</v>
      </c>
      <c r="R545" s="61">
        <v>0</v>
      </c>
      <c r="S545" s="61">
        <v>0</v>
      </c>
      <c r="T545" s="61">
        <v>0</v>
      </c>
      <c r="U545" s="61">
        <v>0</v>
      </c>
      <c r="V545" s="61">
        <v>0</v>
      </c>
      <c r="W545" s="61">
        <v>0</v>
      </c>
      <c r="X545" s="61">
        <v>0</v>
      </c>
      <c r="Y545" s="61">
        <v>0</v>
      </c>
      <c r="Z545" s="61">
        <v>0</v>
      </c>
      <c r="AA545" s="61">
        <v>0</v>
      </c>
      <c r="AB545" s="61">
        <v>0</v>
      </c>
      <c r="AC545" s="61">
        <v>0</v>
      </c>
      <c r="AD545" s="61">
        <v>0</v>
      </c>
      <c r="AE545" s="61">
        <v>0</v>
      </c>
      <c r="AF545" s="61">
        <v>0</v>
      </c>
      <c r="AG545" s="61">
        <v>0</v>
      </c>
      <c r="AH545" s="61">
        <v>0</v>
      </c>
      <c r="AI545" s="61">
        <v>0</v>
      </c>
      <c r="AJ545" s="61">
        <v>0</v>
      </c>
      <c r="AK545" s="61">
        <v>0</v>
      </c>
      <c r="AL545" s="61">
        <v>0</v>
      </c>
      <c r="AM545" s="61">
        <v>0</v>
      </c>
      <c r="AN545" s="61">
        <v>0</v>
      </c>
      <c r="AO545" s="61">
        <v>0</v>
      </c>
      <c r="AP545" s="61">
        <v>0</v>
      </c>
      <c r="AQ545" s="61">
        <f t="shared" si="8"/>
        <v>0</v>
      </c>
      <c r="AT545" s="33"/>
    </row>
    <row r="546" spans="1:46" ht="33" customHeight="1">
      <c r="A546" s="32">
        <v>1819</v>
      </c>
      <c r="B546" s="343" t="s">
        <v>509</v>
      </c>
      <c r="C546" s="344" t="s">
        <v>651</v>
      </c>
      <c r="D546" s="61">
        <v>0</v>
      </c>
      <c r="E546" s="61">
        <v>0</v>
      </c>
      <c r="F546" s="61">
        <v>0</v>
      </c>
      <c r="G546" s="61">
        <v>0</v>
      </c>
      <c r="H546" s="61">
        <v>0</v>
      </c>
      <c r="I546" s="61">
        <v>0</v>
      </c>
      <c r="J546" s="61">
        <v>0</v>
      </c>
      <c r="K546" s="61">
        <v>0</v>
      </c>
      <c r="L546" s="61">
        <v>0</v>
      </c>
      <c r="M546" s="61">
        <v>0</v>
      </c>
      <c r="N546" s="61">
        <v>0</v>
      </c>
      <c r="O546" s="61">
        <v>0</v>
      </c>
      <c r="P546" s="61">
        <v>0</v>
      </c>
      <c r="Q546" s="61">
        <v>0</v>
      </c>
      <c r="R546" s="61">
        <v>0</v>
      </c>
      <c r="S546" s="61">
        <v>0</v>
      </c>
      <c r="T546" s="61">
        <v>0</v>
      </c>
      <c r="U546" s="61">
        <v>0</v>
      </c>
      <c r="V546" s="61">
        <v>0</v>
      </c>
      <c r="W546" s="61">
        <v>0</v>
      </c>
      <c r="X546" s="61">
        <v>0</v>
      </c>
      <c r="Y546" s="61">
        <v>0</v>
      </c>
      <c r="Z546" s="61">
        <v>0</v>
      </c>
      <c r="AA546" s="61">
        <v>0</v>
      </c>
      <c r="AB546" s="61">
        <v>0</v>
      </c>
      <c r="AC546" s="61">
        <v>0</v>
      </c>
      <c r="AD546" s="61">
        <v>0</v>
      </c>
      <c r="AE546" s="61">
        <v>0</v>
      </c>
      <c r="AF546" s="61">
        <v>0</v>
      </c>
      <c r="AG546" s="61">
        <v>0</v>
      </c>
      <c r="AH546" s="61">
        <v>0</v>
      </c>
      <c r="AI546" s="61">
        <v>0</v>
      </c>
      <c r="AJ546" s="61">
        <v>0</v>
      </c>
      <c r="AK546" s="61">
        <v>0</v>
      </c>
      <c r="AL546" s="61">
        <v>0</v>
      </c>
      <c r="AM546" s="61">
        <v>0</v>
      </c>
      <c r="AN546" s="61">
        <v>0</v>
      </c>
      <c r="AO546" s="61">
        <v>0</v>
      </c>
      <c r="AP546" s="61">
        <v>0</v>
      </c>
      <c r="AQ546" s="61">
        <f t="shared" si="8"/>
        <v>0</v>
      </c>
      <c r="AT546" s="33"/>
    </row>
    <row r="547" spans="1:46" ht="33" customHeight="1">
      <c r="A547" s="32">
        <v>1820</v>
      </c>
      <c r="B547" s="343" t="s">
        <v>510</v>
      </c>
      <c r="C547" s="344" t="s">
        <v>651</v>
      </c>
      <c r="D547" s="61">
        <v>0</v>
      </c>
      <c r="E547" s="61">
        <v>0</v>
      </c>
      <c r="F547" s="61">
        <v>0</v>
      </c>
      <c r="G547" s="61">
        <v>0</v>
      </c>
      <c r="H547" s="61">
        <v>0</v>
      </c>
      <c r="I547" s="61">
        <v>0</v>
      </c>
      <c r="J547" s="61">
        <v>0</v>
      </c>
      <c r="K547" s="61">
        <v>0</v>
      </c>
      <c r="L547" s="61">
        <v>0</v>
      </c>
      <c r="M547" s="61">
        <v>0</v>
      </c>
      <c r="N547" s="61">
        <v>0</v>
      </c>
      <c r="O547" s="61">
        <v>0</v>
      </c>
      <c r="P547" s="61">
        <v>0</v>
      </c>
      <c r="Q547" s="61">
        <v>0</v>
      </c>
      <c r="R547" s="61">
        <v>0</v>
      </c>
      <c r="S547" s="61">
        <v>0</v>
      </c>
      <c r="T547" s="61">
        <v>0</v>
      </c>
      <c r="U547" s="61">
        <v>0</v>
      </c>
      <c r="V547" s="61">
        <v>0</v>
      </c>
      <c r="W547" s="61">
        <v>0</v>
      </c>
      <c r="X547" s="61">
        <v>0</v>
      </c>
      <c r="Y547" s="61">
        <v>0</v>
      </c>
      <c r="Z547" s="61">
        <v>0</v>
      </c>
      <c r="AA547" s="61">
        <v>0</v>
      </c>
      <c r="AB547" s="61">
        <v>0</v>
      </c>
      <c r="AC547" s="61">
        <v>0</v>
      </c>
      <c r="AD547" s="61">
        <v>0</v>
      </c>
      <c r="AE547" s="61">
        <v>0</v>
      </c>
      <c r="AF547" s="61">
        <v>0</v>
      </c>
      <c r="AG547" s="61">
        <v>0</v>
      </c>
      <c r="AH547" s="61">
        <v>0</v>
      </c>
      <c r="AI547" s="61">
        <v>0</v>
      </c>
      <c r="AJ547" s="61">
        <v>0</v>
      </c>
      <c r="AK547" s="61">
        <v>0</v>
      </c>
      <c r="AL547" s="61">
        <v>0</v>
      </c>
      <c r="AM547" s="61">
        <v>0</v>
      </c>
      <c r="AN547" s="61">
        <v>0</v>
      </c>
      <c r="AO547" s="61">
        <v>0</v>
      </c>
      <c r="AP547" s="61">
        <v>0</v>
      </c>
      <c r="AQ547" s="61">
        <f t="shared" si="8"/>
        <v>0</v>
      </c>
      <c r="AT547" s="33"/>
    </row>
    <row r="548" spans="1:46" ht="33" customHeight="1">
      <c r="A548" s="32">
        <v>1901</v>
      </c>
      <c r="B548" s="343" t="s">
        <v>511</v>
      </c>
      <c r="C548" s="344" t="s">
        <v>651</v>
      </c>
      <c r="D548" s="61">
        <v>0</v>
      </c>
      <c r="E548" s="61">
        <v>0</v>
      </c>
      <c r="F548" s="61">
        <v>0</v>
      </c>
      <c r="G548" s="61">
        <v>0</v>
      </c>
      <c r="H548" s="61">
        <v>0</v>
      </c>
      <c r="I548" s="61">
        <v>0</v>
      </c>
      <c r="J548" s="61">
        <v>0</v>
      </c>
      <c r="K548" s="61">
        <v>0</v>
      </c>
      <c r="L548" s="61">
        <v>0</v>
      </c>
      <c r="M548" s="61">
        <v>0</v>
      </c>
      <c r="N548" s="61">
        <v>0</v>
      </c>
      <c r="O548" s="61">
        <v>0</v>
      </c>
      <c r="P548" s="61">
        <v>0</v>
      </c>
      <c r="Q548" s="61">
        <v>0</v>
      </c>
      <c r="R548" s="61">
        <v>0</v>
      </c>
      <c r="S548" s="61">
        <v>0</v>
      </c>
      <c r="T548" s="61">
        <v>0</v>
      </c>
      <c r="U548" s="61">
        <v>0</v>
      </c>
      <c r="V548" s="61">
        <v>0</v>
      </c>
      <c r="W548" s="61">
        <v>0</v>
      </c>
      <c r="X548" s="61">
        <v>0</v>
      </c>
      <c r="Y548" s="61">
        <v>0</v>
      </c>
      <c r="Z548" s="61">
        <v>0</v>
      </c>
      <c r="AA548" s="61">
        <v>0</v>
      </c>
      <c r="AB548" s="61">
        <v>0</v>
      </c>
      <c r="AC548" s="61">
        <v>0</v>
      </c>
      <c r="AD548" s="61">
        <v>0</v>
      </c>
      <c r="AE548" s="61">
        <v>0</v>
      </c>
      <c r="AF548" s="61">
        <v>0</v>
      </c>
      <c r="AG548" s="61">
        <v>0</v>
      </c>
      <c r="AH548" s="61">
        <v>0</v>
      </c>
      <c r="AI548" s="61">
        <v>0</v>
      </c>
      <c r="AJ548" s="61">
        <v>0</v>
      </c>
      <c r="AK548" s="61">
        <v>0</v>
      </c>
      <c r="AL548" s="61">
        <v>0</v>
      </c>
      <c r="AM548" s="61">
        <v>0</v>
      </c>
      <c r="AN548" s="61">
        <v>0</v>
      </c>
      <c r="AO548" s="61">
        <v>0</v>
      </c>
      <c r="AP548" s="61">
        <v>0</v>
      </c>
      <c r="AQ548" s="61">
        <f t="shared" si="8"/>
        <v>0</v>
      </c>
      <c r="AT548" s="33"/>
    </row>
    <row r="549" spans="1:46" ht="33" customHeight="1">
      <c r="A549" s="32">
        <v>1902</v>
      </c>
      <c r="B549" s="343" t="s">
        <v>512</v>
      </c>
      <c r="C549" s="344" t="s">
        <v>651</v>
      </c>
      <c r="D549" s="61">
        <v>0</v>
      </c>
      <c r="E549" s="61">
        <v>0</v>
      </c>
      <c r="F549" s="61">
        <v>0</v>
      </c>
      <c r="G549" s="61">
        <v>0</v>
      </c>
      <c r="H549" s="61">
        <v>0</v>
      </c>
      <c r="I549" s="61">
        <v>0</v>
      </c>
      <c r="J549" s="61">
        <v>0</v>
      </c>
      <c r="K549" s="61">
        <v>0</v>
      </c>
      <c r="L549" s="61">
        <v>0</v>
      </c>
      <c r="M549" s="61">
        <v>0</v>
      </c>
      <c r="N549" s="61">
        <v>0</v>
      </c>
      <c r="O549" s="61">
        <v>0</v>
      </c>
      <c r="P549" s="61">
        <v>0</v>
      </c>
      <c r="Q549" s="61">
        <v>0</v>
      </c>
      <c r="R549" s="61">
        <v>0</v>
      </c>
      <c r="S549" s="61">
        <v>0</v>
      </c>
      <c r="T549" s="61">
        <v>0</v>
      </c>
      <c r="U549" s="61">
        <v>0</v>
      </c>
      <c r="V549" s="61">
        <v>0</v>
      </c>
      <c r="W549" s="61">
        <v>0</v>
      </c>
      <c r="X549" s="61">
        <v>0</v>
      </c>
      <c r="Y549" s="61">
        <v>0</v>
      </c>
      <c r="Z549" s="61">
        <v>0</v>
      </c>
      <c r="AA549" s="61">
        <v>0</v>
      </c>
      <c r="AB549" s="61">
        <v>0</v>
      </c>
      <c r="AC549" s="61">
        <v>0</v>
      </c>
      <c r="AD549" s="61">
        <v>0</v>
      </c>
      <c r="AE549" s="61">
        <v>0</v>
      </c>
      <c r="AF549" s="61">
        <v>0</v>
      </c>
      <c r="AG549" s="61">
        <v>0</v>
      </c>
      <c r="AH549" s="61">
        <v>0</v>
      </c>
      <c r="AI549" s="61">
        <v>0</v>
      </c>
      <c r="AJ549" s="61">
        <v>0</v>
      </c>
      <c r="AK549" s="61">
        <v>0</v>
      </c>
      <c r="AL549" s="61">
        <v>0</v>
      </c>
      <c r="AM549" s="61">
        <v>0</v>
      </c>
      <c r="AN549" s="61">
        <v>0</v>
      </c>
      <c r="AO549" s="61">
        <v>0</v>
      </c>
      <c r="AP549" s="61">
        <v>0</v>
      </c>
      <c r="AQ549" s="61">
        <f t="shared" si="8"/>
        <v>0</v>
      </c>
      <c r="AT549" s="33"/>
    </row>
    <row r="550" spans="1:46" ht="33" customHeight="1">
      <c r="A550" s="32">
        <v>1903</v>
      </c>
      <c r="B550" s="343" t="s">
        <v>513</v>
      </c>
      <c r="C550" s="344" t="s">
        <v>651</v>
      </c>
      <c r="D550" s="61">
        <v>0</v>
      </c>
      <c r="E550" s="61">
        <v>0</v>
      </c>
      <c r="F550" s="61">
        <v>0</v>
      </c>
      <c r="G550" s="61">
        <v>0</v>
      </c>
      <c r="H550" s="61">
        <v>0</v>
      </c>
      <c r="I550" s="61">
        <v>0</v>
      </c>
      <c r="J550" s="61">
        <v>0</v>
      </c>
      <c r="K550" s="61">
        <v>0</v>
      </c>
      <c r="L550" s="61">
        <v>0</v>
      </c>
      <c r="M550" s="61">
        <v>0</v>
      </c>
      <c r="N550" s="61">
        <v>0</v>
      </c>
      <c r="O550" s="61">
        <v>0</v>
      </c>
      <c r="P550" s="61">
        <v>0</v>
      </c>
      <c r="Q550" s="61">
        <v>0</v>
      </c>
      <c r="R550" s="61">
        <v>0</v>
      </c>
      <c r="S550" s="61">
        <v>0</v>
      </c>
      <c r="T550" s="61">
        <v>0</v>
      </c>
      <c r="U550" s="61">
        <v>0</v>
      </c>
      <c r="V550" s="61">
        <v>0</v>
      </c>
      <c r="W550" s="61">
        <v>0</v>
      </c>
      <c r="X550" s="61">
        <v>0</v>
      </c>
      <c r="Y550" s="61">
        <v>0</v>
      </c>
      <c r="Z550" s="61">
        <v>0</v>
      </c>
      <c r="AA550" s="61">
        <v>0</v>
      </c>
      <c r="AB550" s="61">
        <v>0</v>
      </c>
      <c r="AC550" s="61">
        <v>0</v>
      </c>
      <c r="AD550" s="61">
        <v>0</v>
      </c>
      <c r="AE550" s="61">
        <v>0</v>
      </c>
      <c r="AF550" s="61">
        <v>0</v>
      </c>
      <c r="AG550" s="61">
        <v>0</v>
      </c>
      <c r="AH550" s="61">
        <v>0</v>
      </c>
      <c r="AI550" s="61">
        <v>0</v>
      </c>
      <c r="AJ550" s="61">
        <v>0</v>
      </c>
      <c r="AK550" s="61">
        <v>0</v>
      </c>
      <c r="AL550" s="61">
        <v>0</v>
      </c>
      <c r="AM550" s="61">
        <v>0</v>
      </c>
      <c r="AN550" s="61">
        <v>0</v>
      </c>
      <c r="AO550" s="61">
        <v>0</v>
      </c>
      <c r="AP550" s="61">
        <v>0</v>
      </c>
      <c r="AQ550" s="61">
        <f t="shared" si="8"/>
        <v>0</v>
      </c>
      <c r="AT550" s="33"/>
    </row>
    <row r="551" spans="1:46" ht="33" customHeight="1">
      <c r="A551" s="32">
        <v>1904</v>
      </c>
      <c r="B551" s="343" t="s">
        <v>514</v>
      </c>
      <c r="C551" s="344" t="s">
        <v>651</v>
      </c>
      <c r="D551" s="61">
        <v>0</v>
      </c>
      <c r="E551" s="61">
        <v>0</v>
      </c>
      <c r="F551" s="61">
        <v>0</v>
      </c>
      <c r="G551" s="61">
        <v>0</v>
      </c>
      <c r="H551" s="61">
        <v>0</v>
      </c>
      <c r="I551" s="61">
        <v>0</v>
      </c>
      <c r="J551" s="61">
        <v>0</v>
      </c>
      <c r="K551" s="61">
        <v>0</v>
      </c>
      <c r="L551" s="61">
        <v>0</v>
      </c>
      <c r="M551" s="61">
        <v>0</v>
      </c>
      <c r="N551" s="61">
        <v>0</v>
      </c>
      <c r="O551" s="61">
        <v>0</v>
      </c>
      <c r="P551" s="61">
        <v>0</v>
      </c>
      <c r="Q551" s="61">
        <v>0</v>
      </c>
      <c r="R551" s="61">
        <v>0</v>
      </c>
      <c r="S551" s="61">
        <v>0</v>
      </c>
      <c r="T551" s="61">
        <v>0</v>
      </c>
      <c r="U551" s="61">
        <v>0</v>
      </c>
      <c r="V551" s="61">
        <v>0</v>
      </c>
      <c r="W551" s="61">
        <v>0</v>
      </c>
      <c r="X551" s="61">
        <v>0</v>
      </c>
      <c r="Y551" s="61">
        <v>0</v>
      </c>
      <c r="Z551" s="61">
        <v>0</v>
      </c>
      <c r="AA551" s="61">
        <v>0</v>
      </c>
      <c r="AB551" s="61">
        <v>0</v>
      </c>
      <c r="AC551" s="61">
        <v>0</v>
      </c>
      <c r="AD551" s="61">
        <v>0</v>
      </c>
      <c r="AE551" s="61">
        <v>0</v>
      </c>
      <c r="AF551" s="61">
        <v>0</v>
      </c>
      <c r="AG551" s="61">
        <v>0</v>
      </c>
      <c r="AH551" s="61">
        <v>0</v>
      </c>
      <c r="AI551" s="61">
        <v>0</v>
      </c>
      <c r="AJ551" s="61">
        <v>0</v>
      </c>
      <c r="AK551" s="61">
        <v>0</v>
      </c>
      <c r="AL551" s="61">
        <v>0</v>
      </c>
      <c r="AM551" s="61">
        <v>0</v>
      </c>
      <c r="AN551" s="61">
        <v>0</v>
      </c>
      <c r="AO551" s="61">
        <v>0</v>
      </c>
      <c r="AP551" s="61">
        <v>0</v>
      </c>
      <c r="AQ551" s="61">
        <f t="shared" si="8"/>
        <v>0</v>
      </c>
      <c r="AT551" s="33"/>
    </row>
    <row r="552" spans="1:46" ht="33" customHeight="1">
      <c r="A552" s="32">
        <v>1905</v>
      </c>
      <c r="B552" s="343" t="s">
        <v>515</v>
      </c>
      <c r="C552" s="344" t="s">
        <v>651</v>
      </c>
      <c r="D552" s="61">
        <v>0</v>
      </c>
      <c r="E552" s="61">
        <v>0</v>
      </c>
      <c r="F552" s="61">
        <v>0</v>
      </c>
      <c r="G552" s="61">
        <v>0</v>
      </c>
      <c r="H552" s="61">
        <v>0</v>
      </c>
      <c r="I552" s="61">
        <v>0</v>
      </c>
      <c r="J552" s="61">
        <v>0</v>
      </c>
      <c r="K552" s="61">
        <v>0</v>
      </c>
      <c r="L552" s="61">
        <v>0</v>
      </c>
      <c r="M552" s="61">
        <v>0</v>
      </c>
      <c r="N552" s="61">
        <v>0</v>
      </c>
      <c r="O552" s="61">
        <v>0</v>
      </c>
      <c r="P552" s="61">
        <v>0</v>
      </c>
      <c r="Q552" s="61">
        <v>0</v>
      </c>
      <c r="R552" s="61">
        <v>0</v>
      </c>
      <c r="S552" s="61">
        <v>0</v>
      </c>
      <c r="T552" s="61">
        <v>0</v>
      </c>
      <c r="U552" s="61">
        <v>0</v>
      </c>
      <c r="V552" s="61">
        <v>0</v>
      </c>
      <c r="W552" s="61">
        <v>0</v>
      </c>
      <c r="X552" s="61">
        <v>0</v>
      </c>
      <c r="Y552" s="61">
        <v>0</v>
      </c>
      <c r="Z552" s="61">
        <v>0</v>
      </c>
      <c r="AA552" s="61">
        <v>0</v>
      </c>
      <c r="AB552" s="61">
        <v>0</v>
      </c>
      <c r="AC552" s="61">
        <v>0</v>
      </c>
      <c r="AD552" s="61">
        <v>0</v>
      </c>
      <c r="AE552" s="61">
        <v>0</v>
      </c>
      <c r="AF552" s="61">
        <v>0</v>
      </c>
      <c r="AG552" s="61">
        <v>0</v>
      </c>
      <c r="AH552" s="61">
        <v>0</v>
      </c>
      <c r="AI552" s="61">
        <v>0</v>
      </c>
      <c r="AJ552" s="61">
        <v>0</v>
      </c>
      <c r="AK552" s="61">
        <v>0</v>
      </c>
      <c r="AL552" s="61">
        <v>0</v>
      </c>
      <c r="AM552" s="61">
        <v>0</v>
      </c>
      <c r="AN552" s="61">
        <v>0</v>
      </c>
      <c r="AO552" s="61">
        <v>0</v>
      </c>
      <c r="AP552" s="61">
        <v>0</v>
      </c>
      <c r="AQ552" s="61">
        <f t="shared" si="8"/>
        <v>0</v>
      </c>
      <c r="AT552" s="33"/>
    </row>
    <row r="553" spans="1:46" ht="33" customHeight="1">
      <c r="A553" s="32">
        <v>1906</v>
      </c>
      <c r="B553" s="343" t="s">
        <v>491</v>
      </c>
      <c r="C553" s="344" t="s">
        <v>651</v>
      </c>
      <c r="D553" s="61">
        <v>0</v>
      </c>
      <c r="E553" s="61">
        <v>0</v>
      </c>
      <c r="F553" s="61">
        <v>0</v>
      </c>
      <c r="G553" s="61">
        <v>0</v>
      </c>
      <c r="H553" s="61">
        <v>0</v>
      </c>
      <c r="I553" s="61">
        <v>0</v>
      </c>
      <c r="J553" s="61">
        <v>0</v>
      </c>
      <c r="K553" s="61">
        <v>0</v>
      </c>
      <c r="L553" s="61">
        <v>0</v>
      </c>
      <c r="M553" s="61">
        <v>0</v>
      </c>
      <c r="N553" s="61">
        <v>0</v>
      </c>
      <c r="O553" s="61">
        <v>0</v>
      </c>
      <c r="P553" s="61">
        <v>0</v>
      </c>
      <c r="Q553" s="61">
        <v>0</v>
      </c>
      <c r="R553" s="61">
        <v>0</v>
      </c>
      <c r="S553" s="61">
        <v>0</v>
      </c>
      <c r="T553" s="61">
        <v>0</v>
      </c>
      <c r="U553" s="61">
        <v>0</v>
      </c>
      <c r="V553" s="61">
        <v>0</v>
      </c>
      <c r="W553" s="61">
        <v>0</v>
      </c>
      <c r="X553" s="61">
        <v>0</v>
      </c>
      <c r="Y553" s="61">
        <v>0</v>
      </c>
      <c r="Z553" s="61">
        <v>0</v>
      </c>
      <c r="AA553" s="61">
        <v>0</v>
      </c>
      <c r="AB553" s="61">
        <v>0</v>
      </c>
      <c r="AC553" s="61">
        <v>0</v>
      </c>
      <c r="AD553" s="61">
        <v>0</v>
      </c>
      <c r="AE553" s="61">
        <v>0</v>
      </c>
      <c r="AF553" s="61">
        <v>0</v>
      </c>
      <c r="AG553" s="61">
        <v>0</v>
      </c>
      <c r="AH553" s="61">
        <v>0</v>
      </c>
      <c r="AI553" s="61">
        <v>0</v>
      </c>
      <c r="AJ553" s="61">
        <v>0</v>
      </c>
      <c r="AK553" s="61">
        <v>0</v>
      </c>
      <c r="AL553" s="61">
        <v>0</v>
      </c>
      <c r="AM553" s="61">
        <v>0</v>
      </c>
      <c r="AN553" s="61">
        <v>0</v>
      </c>
      <c r="AO553" s="61">
        <v>0</v>
      </c>
      <c r="AP553" s="61">
        <v>0</v>
      </c>
      <c r="AQ553" s="61">
        <f t="shared" si="8"/>
        <v>0</v>
      </c>
      <c r="AT553" s="33"/>
    </row>
    <row r="554" spans="1:46" ht="33" customHeight="1">
      <c r="A554" s="32">
        <v>1907</v>
      </c>
      <c r="B554" s="343" t="s">
        <v>516</v>
      </c>
      <c r="C554" s="344" t="s">
        <v>651</v>
      </c>
      <c r="D554" s="61">
        <v>0</v>
      </c>
      <c r="E554" s="61">
        <v>0</v>
      </c>
      <c r="F554" s="61">
        <v>0</v>
      </c>
      <c r="G554" s="61">
        <v>0</v>
      </c>
      <c r="H554" s="61">
        <v>0</v>
      </c>
      <c r="I554" s="61">
        <v>0</v>
      </c>
      <c r="J554" s="61">
        <v>0</v>
      </c>
      <c r="K554" s="61">
        <v>0</v>
      </c>
      <c r="L554" s="61">
        <v>0</v>
      </c>
      <c r="M554" s="61">
        <v>0</v>
      </c>
      <c r="N554" s="61">
        <v>0</v>
      </c>
      <c r="O554" s="61">
        <v>0</v>
      </c>
      <c r="P554" s="61">
        <v>0</v>
      </c>
      <c r="Q554" s="61">
        <v>0</v>
      </c>
      <c r="R554" s="61">
        <v>0</v>
      </c>
      <c r="S554" s="61">
        <v>0</v>
      </c>
      <c r="T554" s="61">
        <v>0</v>
      </c>
      <c r="U554" s="61">
        <v>0</v>
      </c>
      <c r="V554" s="61">
        <v>0</v>
      </c>
      <c r="W554" s="61">
        <v>0</v>
      </c>
      <c r="X554" s="61">
        <v>0</v>
      </c>
      <c r="Y554" s="61">
        <v>0</v>
      </c>
      <c r="Z554" s="61">
        <v>0</v>
      </c>
      <c r="AA554" s="61">
        <v>0</v>
      </c>
      <c r="AB554" s="61">
        <v>0</v>
      </c>
      <c r="AC554" s="61">
        <v>0</v>
      </c>
      <c r="AD554" s="61">
        <v>0</v>
      </c>
      <c r="AE554" s="61">
        <v>0</v>
      </c>
      <c r="AF554" s="61">
        <v>0</v>
      </c>
      <c r="AG554" s="61">
        <v>0</v>
      </c>
      <c r="AH554" s="61">
        <v>0</v>
      </c>
      <c r="AI554" s="61">
        <v>0</v>
      </c>
      <c r="AJ554" s="61">
        <v>0</v>
      </c>
      <c r="AK554" s="61">
        <v>0</v>
      </c>
      <c r="AL554" s="61">
        <v>0</v>
      </c>
      <c r="AM554" s="61">
        <v>0</v>
      </c>
      <c r="AN554" s="61">
        <v>0</v>
      </c>
      <c r="AO554" s="61">
        <v>0</v>
      </c>
      <c r="AP554" s="61">
        <v>0</v>
      </c>
      <c r="AQ554" s="61">
        <f t="shared" si="8"/>
        <v>0</v>
      </c>
      <c r="AT554" s="33"/>
    </row>
    <row r="555" spans="1:46" ht="33" customHeight="1">
      <c r="A555" s="32">
        <v>1908</v>
      </c>
      <c r="B555" s="343" t="s">
        <v>517</v>
      </c>
      <c r="C555" s="344" t="s">
        <v>651</v>
      </c>
      <c r="D555" s="61">
        <v>0</v>
      </c>
      <c r="E555" s="61">
        <v>0</v>
      </c>
      <c r="F555" s="61">
        <v>0</v>
      </c>
      <c r="G555" s="61">
        <v>0</v>
      </c>
      <c r="H555" s="61">
        <v>0</v>
      </c>
      <c r="I555" s="61">
        <v>0</v>
      </c>
      <c r="J555" s="61">
        <v>0</v>
      </c>
      <c r="K555" s="61">
        <v>0</v>
      </c>
      <c r="L555" s="61">
        <v>0</v>
      </c>
      <c r="M555" s="61">
        <v>0</v>
      </c>
      <c r="N555" s="61">
        <v>0</v>
      </c>
      <c r="O555" s="61">
        <v>0</v>
      </c>
      <c r="P555" s="61">
        <v>0</v>
      </c>
      <c r="Q555" s="61">
        <v>0</v>
      </c>
      <c r="R555" s="61">
        <v>0</v>
      </c>
      <c r="S555" s="61">
        <v>0</v>
      </c>
      <c r="T555" s="61">
        <v>0</v>
      </c>
      <c r="U555" s="61">
        <v>0</v>
      </c>
      <c r="V555" s="61">
        <v>0</v>
      </c>
      <c r="W555" s="61">
        <v>0</v>
      </c>
      <c r="X555" s="61">
        <v>0</v>
      </c>
      <c r="Y555" s="61">
        <v>0</v>
      </c>
      <c r="Z555" s="61">
        <v>0</v>
      </c>
      <c r="AA555" s="61">
        <v>0</v>
      </c>
      <c r="AB555" s="61">
        <v>0</v>
      </c>
      <c r="AC555" s="61">
        <v>0</v>
      </c>
      <c r="AD555" s="61">
        <v>0</v>
      </c>
      <c r="AE555" s="61">
        <v>0</v>
      </c>
      <c r="AF555" s="61">
        <v>0</v>
      </c>
      <c r="AG555" s="61">
        <v>0</v>
      </c>
      <c r="AH555" s="61">
        <v>0</v>
      </c>
      <c r="AI555" s="61">
        <v>0</v>
      </c>
      <c r="AJ555" s="61">
        <v>0</v>
      </c>
      <c r="AK555" s="61">
        <v>0</v>
      </c>
      <c r="AL555" s="61">
        <v>0</v>
      </c>
      <c r="AM555" s="61">
        <v>0</v>
      </c>
      <c r="AN555" s="61">
        <v>0</v>
      </c>
      <c r="AO555" s="61">
        <v>0</v>
      </c>
      <c r="AP555" s="61">
        <v>0</v>
      </c>
      <c r="AQ555" s="61">
        <f t="shared" si="8"/>
        <v>0</v>
      </c>
      <c r="AT555" s="33"/>
    </row>
    <row r="556" spans="1:46" ht="33" customHeight="1">
      <c r="A556" s="32">
        <v>1909</v>
      </c>
      <c r="B556" s="343" t="s">
        <v>441</v>
      </c>
      <c r="C556" s="344" t="s">
        <v>651</v>
      </c>
      <c r="D556" s="61">
        <v>0</v>
      </c>
      <c r="E556" s="61">
        <v>0</v>
      </c>
      <c r="F556" s="61">
        <v>0</v>
      </c>
      <c r="G556" s="61">
        <v>0</v>
      </c>
      <c r="H556" s="61">
        <v>0</v>
      </c>
      <c r="I556" s="61">
        <v>0</v>
      </c>
      <c r="J556" s="61">
        <v>0</v>
      </c>
      <c r="K556" s="61">
        <v>0</v>
      </c>
      <c r="L556" s="61">
        <v>0</v>
      </c>
      <c r="M556" s="61">
        <v>0</v>
      </c>
      <c r="N556" s="61">
        <v>0</v>
      </c>
      <c r="O556" s="61">
        <v>0</v>
      </c>
      <c r="P556" s="61">
        <v>0</v>
      </c>
      <c r="Q556" s="61">
        <v>0</v>
      </c>
      <c r="R556" s="61">
        <v>0</v>
      </c>
      <c r="S556" s="61">
        <v>0</v>
      </c>
      <c r="T556" s="61">
        <v>0</v>
      </c>
      <c r="U556" s="61">
        <v>0</v>
      </c>
      <c r="V556" s="61">
        <v>0</v>
      </c>
      <c r="W556" s="61">
        <v>0</v>
      </c>
      <c r="X556" s="61">
        <v>0</v>
      </c>
      <c r="Y556" s="61">
        <v>0</v>
      </c>
      <c r="Z556" s="61">
        <v>0</v>
      </c>
      <c r="AA556" s="61">
        <v>0</v>
      </c>
      <c r="AB556" s="61">
        <v>0</v>
      </c>
      <c r="AC556" s="61">
        <v>0</v>
      </c>
      <c r="AD556" s="61">
        <v>0</v>
      </c>
      <c r="AE556" s="61">
        <v>0</v>
      </c>
      <c r="AF556" s="61">
        <v>0</v>
      </c>
      <c r="AG556" s="61">
        <v>0</v>
      </c>
      <c r="AH556" s="61">
        <v>0</v>
      </c>
      <c r="AI556" s="61">
        <v>0</v>
      </c>
      <c r="AJ556" s="61">
        <v>0</v>
      </c>
      <c r="AK556" s="61">
        <v>0</v>
      </c>
      <c r="AL556" s="61">
        <v>0</v>
      </c>
      <c r="AM556" s="61">
        <v>0</v>
      </c>
      <c r="AN556" s="61">
        <v>0</v>
      </c>
      <c r="AO556" s="61">
        <v>0</v>
      </c>
      <c r="AP556" s="61">
        <v>0</v>
      </c>
      <c r="AQ556" s="61">
        <f t="shared" si="8"/>
        <v>0</v>
      </c>
      <c r="AT556" s="33"/>
    </row>
    <row r="557" spans="1:46" ht="33" customHeight="1">
      <c r="A557" s="32">
        <v>1910</v>
      </c>
      <c r="B557" s="343" t="s">
        <v>518</v>
      </c>
      <c r="C557" s="344" t="s">
        <v>651</v>
      </c>
      <c r="D557" s="61">
        <v>0</v>
      </c>
      <c r="E557" s="61">
        <v>0</v>
      </c>
      <c r="F557" s="61">
        <v>0</v>
      </c>
      <c r="G557" s="61">
        <v>0</v>
      </c>
      <c r="H557" s="61">
        <v>0</v>
      </c>
      <c r="I557" s="61">
        <v>0</v>
      </c>
      <c r="J557" s="61">
        <v>0</v>
      </c>
      <c r="K557" s="61">
        <v>0</v>
      </c>
      <c r="L557" s="61">
        <v>0</v>
      </c>
      <c r="M557" s="61">
        <v>0</v>
      </c>
      <c r="N557" s="61">
        <v>0</v>
      </c>
      <c r="O557" s="61">
        <v>0</v>
      </c>
      <c r="P557" s="61">
        <v>0</v>
      </c>
      <c r="Q557" s="61">
        <v>0</v>
      </c>
      <c r="R557" s="61">
        <v>0</v>
      </c>
      <c r="S557" s="61">
        <v>0</v>
      </c>
      <c r="T557" s="61">
        <v>0</v>
      </c>
      <c r="U557" s="61">
        <v>0</v>
      </c>
      <c r="V557" s="61">
        <v>0</v>
      </c>
      <c r="W557" s="61">
        <v>0</v>
      </c>
      <c r="X557" s="61">
        <v>0</v>
      </c>
      <c r="Y557" s="61">
        <v>0</v>
      </c>
      <c r="Z557" s="61">
        <v>0</v>
      </c>
      <c r="AA557" s="61">
        <v>0</v>
      </c>
      <c r="AB557" s="61">
        <v>0</v>
      </c>
      <c r="AC557" s="61">
        <v>0</v>
      </c>
      <c r="AD557" s="61">
        <v>0</v>
      </c>
      <c r="AE557" s="61">
        <v>0</v>
      </c>
      <c r="AF557" s="61">
        <v>0</v>
      </c>
      <c r="AG557" s="61">
        <v>0</v>
      </c>
      <c r="AH557" s="61">
        <v>0</v>
      </c>
      <c r="AI557" s="61">
        <v>0</v>
      </c>
      <c r="AJ557" s="61">
        <v>0</v>
      </c>
      <c r="AK557" s="61">
        <v>0</v>
      </c>
      <c r="AL557" s="61">
        <v>0</v>
      </c>
      <c r="AM557" s="61">
        <v>0</v>
      </c>
      <c r="AN557" s="61">
        <v>0</v>
      </c>
      <c r="AO557" s="61">
        <v>0</v>
      </c>
      <c r="AP557" s="61">
        <v>0</v>
      </c>
      <c r="AQ557" s="61">
        <f t="shared" si="8"/>
        <v>0</v>
      </c>
      <c r="AT557" s="33"/>
    </row>
    <row r="558" spans="1:46" ht="33" customHeight="1">
      <c r="A558" s="32">
        <v>1911</v>
      </c>
      <c r="B558" s="343" t="s">
        <v>519</v>
      </c>
      <c r="C558" s="344" t="s">
        <v>651</v>
      </c>
      <c r="D558" s="61">
        <v>0</v>
      </c>
      <c r="E558" s="61">
        <v>0</v>
      </c>
      <c r="F558" s="61">
        <v>0</v>
      </c>
      <c r="G558" s="61">
        <v>0</v>
      </c>
      <c r="H558" s="61">
        <v>0</v>
      </c>
      <c r="I558" s="61">
        <v>0</v>
      </c>
      <c r="J558" s="61">
        <v>0</v>
      </c>
      <c r="K558" s="61">
        <v>0</v>
      </c>
      <c r="L558" s="61">
        <v>0</v>
      </c>
      <c r="M558" s="61">
        <v>0</v>
      </c>
      <c r="N558" s="61">
        <v>0</v>
      </c>
      <c r="O558" s="61">
        <v>0</v>
      </c>
      <c r="P558" s="61">
        <v>0</v>
      </c>
      <c r="Q558" s="61">
        <v>0</v>
      </c>
      <c r="R558" s="61">
        <v>0</v>
      </c>
      <c r="S558" s="61">
        <v>0</v>
      </c>
      <c r="T558" s="61">
        <v>0</v>
      </c>
      <c r="U558" s="61">
        <v>0</v>
      </c>
      <c r="V558" s="61">
        <v>0</v>
      </c>
      <c r="W558" s="61">
        <v>0</v>
      </c>
      <c r="X558" s="61">
        <v>0</v>
      </c>
      <c r="Y558" s="61">
        <v>0</v>
      </c>
      <c r="Z558" s="61">
        <v>0</v>
      </c>
      <c r="AA558" s="61">
        <v>0</v>
      </c>
      <c r="AB558" s="61">
        <v>0</v>
      </c>
      <c r="AC558" s="61">
        <v>0</v>
      </c>
      <c r="AD558" s="61">
        <v>0</v>
      </c>
      <c r="AE558" s="61">
        <v>0</v>
      </c>
      <c r="AF558" s="61">
        <v>0</v>
      </c>
      <c r="AG558" s="61">
        <v>0</v>
      </c>
      <c r="AH558" s="61">
        <v>0</v>
      </c>
      <c r="AI558" s="61">
        <v>0</v>
      </c>
      <c r="AJ558" s="61">
        <v>0</v>
      </c>
      <c r="AK558" s="61">
        <v>0</v>
      </c>
      <c r="AL558" s="61">
        <v>0</v>
      </c>
      <c r="AM558" s="61">
        <v>0</v>
      </c>
      <c r="AN558" s="61">
        <v>0</v>
      </c>
      <c r="AO558" s="61">
        <v>0</v>
      </c>
      <c r="AP558" s="61">
        <v>0</v>
      </c>
      <c r="AQ558" s="61">
        <f t="shared" si="8"/>
        <v>0</v>
      </c>
      <c r="AT558" s="33"/>
    </row>
    <row r="559" spans="1:46" ht="33" customHeight="1">
      <c r="A559" s="32">
        <v>1912</v>
      </c>
      <c r="B559" s="343" t="s">
        <v>520</v>
      </c>
      <c r="C559" s="344" t="s">
        <v>651</v>
      </c>
      <c r="D559" s="61">
        <v>0</v>
      </c>
      <c r="E559" s="61">
        <v>0</v>
      </c>
      <c r="F559" s="61">
        <v>0</v>
      </c>
      <c r="G559" s="61">
        <v>0</v>
      </c>
      <c r="H559" s="61">
        <v>0</v>
      </c>
      <c r="I559" s="61">
        <v>0</v>
      </c>
      <c r="J559" s="61">
        <v>0</v>
      </c>
      <c r="K559" s="61">
        <v>0</v>
      </c>
      <c r="L559" s="61">
        <v>0</v>
      </c>
      <c r="M559" s="61">
        <v>0</v>
      </c>
      <c r="N559" s="61">
        <v>0</v>
      </c>
      <c r="O559" s="61">
        <v>0</v>
      </c>
      <c r="P559" s="61">
        <v>0</v>
      </c>
      <c r="Q559" s="61">
        <v>0</v>
      </c>
      <c r="R559" s="61">
        <v>0</v>
      </c>
      <c r="S559" s="61">
        <v>0</v>
      </c>
      <c r="T559" s="61">
        <v>0</v>
      </c>
      <c r="U559" s="61">
        <v>0</v>
      </c>
      <c r="V559" s="61">
        <v>0</v>
      </c>
      <c r="W559" s="61">
        <v>0</v>
      </c>
      <c r="X559" s="61">
        <v>0</v>
      </c>
      <c r="Y559" s="61">
        <v>0</v>
      </c>
      <c r="Z559" s="61">
        <v>0</v>
      </c>
      <c r="AA559" s="61">
        <v>0</v>
      </c>
      <c r="AB559" s="61">
        <v>0</v>
      </c>
      <c r="AC559" s="61">
        <v>0</v>
      </c>
      <c r="AD559" s="61">
        <v>0</v>
      </c>
      <c r="AE559" s="61">
        <v>0</v>
      </c>
      <c r="AF559" s="61">
        <v>0</v>
      </c>
      <c r="AG559" s="61">
        <v>0</v>
      </c>
      <c r="AH559" s="61">
        <v>0</v>
      </c>
      <c r="AI559" s="61">
        <v>0</v>
      </c>
      <c r="AJ559" s="61">
        <v>0</v>
      </c>
      <c r="AK559" s="61">
        <v>0</v>
      </c>
      <c r="AL559" s="61">
        <v>0</v>
      </c>
      <c r="AM559" s="61">
        <v>0</v>
      </c>
      <c r="AN559" s="61">
        <v>0</v>
      </c>
      <c r="AO559" s="61">
        <v>0</v>
      </c>
      <c r="AP559" s="61">
        <v>0</v>
      </c>
      <c r="AQ559" s="61">
        <f t="shared" si="8"/>
        <v>0</v>
      </c>
      <c r="AT559" s="33"/>
    </row>
    <row r="560" spans="1:46" ht="33" customHeight="1">
      <c r="A560" s="32">
        <v>1913</v>
      </c>
      <c r="B560" s="343" t="s">
        <v>521</v>
      </c>
      <c r="C560" s="344" t="s">
        <v>651</v>
      </c>
      <c r="D560" s="61">
        <v>0</v>
      </c>
      <c r="E560" s="61">
        <v>0</v>
      </c>
      <c r="F560" s="61">
        <v>0</v>
      </c>
      <c r="G560" s="61">
        <v>0</v>
      </c>
      <c r="H560" s="61">
        <v>0</v>
      </c>
      <c r="I560" s="61">
        <v>0</v>
      </c>
      <c r="J560" s="61">
        <v>0</v>
      </c>
      <c r="K560" s="61">
        <v>0</v>
      </c>
      <c r="L560" s="61">
        <v>0</v>
      </c>
      <c r="M560" s="61">
        <v>0</v>
      </c>
      <c r="N560" s="61">
        <v>0</v>
      </c>
      <c r="O560" s="61">
        <v>0</v>
      </c>
      <c r="P560" s="61">
        <v>0</v>
      </c>
      <c r="Q560" s="61">
        <v>0</v>
      </c>
      <c r="R560" s="61">
        <v>0</v>
      </c>
      <c r="S560" s="61">
        <v>0</v>
      </c>
      <c r="T560" s="61">
        <v>0</v>
      </c>
      <c r="U560" s="61">
        <v>0</v>
      </c>
      <c r="V560" s="61">
        <v>0</v>
      </c>
      <c r="W560" s="61">
        <v>0</v>
      </c>
      <c r="X560" s="61">
        <v>0</v>
      </c>
      <c r="Y560" s="61">
        <v>0</v>
      </c>
      <c r="Z560" s="61">
        <v>0</v>
      </c>
      <c r="AA560" s="61">
        <v>0</v>
      </c>
      <c r="AB560" s="61">
        <v>0</v>
      </c>
      <c r="AC560" s="61">
        <v>0</v>
      </c>
      <c r="AD560" s="61">
        <v>0</v>
      </c>
      <c r="AE560" s="61">
        <v>0</v>
      </c>
      <c r="AF560" s="61">
        <v>0</v>
      </c>
      <c r="AG560" s="61">
        <v>0</v>
      </c>
      <c r="AH560" s="61">
        <v>0</v>
      </c>
      <c r="AI560" s="61">
        <v>0</v>
      </c>
      <c r="AJ560" s="61">
        <v>0</v>
      </c>
      <c r="AK560" s="61">
        <v>0</v>
      </c>
      <c r="AL560" s="61">
        <v>0</v>
      </c>
      <c r="AM560" s="61">
        <v>0</v>
      </c>
      <c r="AN560" s="61">
        <v>0</v>
      </c>
      <c r="AO560" s="61">
        <v>0</v>
      </c>
      <c r="AP560" s="61">
        <v>0</v>
      </c>
      <c r="AQ560" s="61">
        <f t="shared" si="8"/>
        <v>0</v>
      </c>
      <c r="AT560" s="33"/>
    </row>
    <row r="561" spans="1:46" ht="33" customHeight="1">
      <c r="A561" s="32">
        <v>1914</v>
      </c>
      <c r="B561" s="343" t="s">
        <v>522</v>
      </c>
      <c r="C561" s="344" t="s">
        <v>651</v>
      </c>
      <c r="D561" s="61">
        <v>0</v>
      </c>
      <c r="E561" s="61">
        <v>0</v>
      </c>
      <c r="F561" s="61">
        <v>0</v>
      </c>
      <c r="G561" s="61">
        <v>0</v>
      </c>
      <c r="H561" s="61">
        <v>0</v>
      </c>
      <c r="I561" s="61">
        <v>0</v>
      </c>
      <c r="J561" s="61">
        <v>0</v>
      </c>
      <c r="K561" s="61">
        <v>0</v>
      </c>
      <c r="L561" s="61">
        <v>0</v>
      </c>
      <c r="M561" s="61">
        <v>0</v>
      </c>
      <c r="N561" s="61">
        <v>0</v>
      </c>
      <c r="O561" s="61">
        <v>0</v>
      </c>
      <c r="P561" s="61">
        <v>0</v>
      </c>
      <c r="Q561" s="61">
        <v>0</v>
      </c>
      <c r="R561" s="61">
        <v>0</v>
      </c>
      <c r="S561" s="61">
        <v>0</v>
      </c>
      <c r="T561" s="61">
        <v>0</v>
      </c>
      <c r="U561" s="61">
        <v>0</v>
      </c>
      <c r="V561" s="61">
        <v>0</v>
      </c>
      <c r="W561" s="61">
        <v>0</v>
      </c>
      <c r="X561" s="61">
        <v>0</v>
      </c>
      <c r="Y561" s="61">
        <v>0</v>
      </c>
      <c r="Z561" s="61">
        <v>0</v>
      </c>
      <c r="AA561" s="61">
        <v>0</v>
      </c>
      <c r="AB561" s="61">
        <v>0</v>
      </c>
      <c r="AC561" s="61">
        <v>0</v>
      </c>
      <c r="AD561" s="61">
        <v>0</v>
      </c>
      <c r="AE561" s="61">
        <v>0</v>
      </c>
      <c r="AF561" s="61">
        <v>0</v>
      </c>
      <c r="AG561" s="61">
        <v>0</v>
      </c>
      <c r="AH561" s="61">
        <v>0</v>
      </c>
      <c r="AI561" s="61">
        <v>0</v>
      </c>
      <c r="AJ561" s="61">
        <v>0</v>
      </c>
      <c r="AK561" s="61">
        <v>0</v>
      </c>
      <c r="AL561" s="61">
        <v>0</v>
      </c>
      <c r="AM561" s="61">
        <v>0</v>
      </c>
      <c r="AN561" s="61">
        <v>0</v>
      </c>
      <c r="AO561" s="61">
        <v>0</v>
      </c>
      <c r="AP561" s="61">
        <v>0</v>
      </c>
      <c r="AQ561" s="61">
        <f t="shared" si="8"/>
        <v>0</v>
      </c>
      <c r="AT561" s="33"/>
    </row>
    <row r="562" spans="1:46" ht="33" customHeight="1">
      <c r="A562" s="32">
        <v>1915</v>
      </c>
      <c r="B562" s="343" t="s">
        <v>523</v>
      </c>
      <c r="C562" s="344" t="s">
        <v>651</v>
      </c>
      <c r="D562" s="61">
        <v>0</v>
      </c>
      <c r="E562" s="61">
        <v>0</v>
      </c>
      <c r="F562" s="61">
        <v>0</v>
      </c>
      <c r="G562" s="61">
        <v>0</v>
      </c>
      <c r="H562" s="61">
        <v>0</v>
      </c>
      <c r="I562" s="61">
        <v>0</v>
      </c>
      <c r="J562" s="61">
        <v>0</v>
      </c>
      <c r="K562" s="61">
        <v>0</v>
      </c>
      <c r="L562" s="61">
        <v>0</v>
      </c>
      <c r="M562" s="61">
        <v>0</v>
      </c>
      <c r="N562" s="61">
        <v>0</v>
      </c>
      <c r="O562" s="61">
        <v>0</v>
      </c>
      <c r="P562" s="61">
        <v>0</v>
      </c>
      <c r="Q562" s="61">
        <v>0</v>
      </c>
      <c r="R562" s="61">
        <v>0</v>
      </c>
      <c r="S562" s="61">
        <v>0</v>
      </c>
      <c r="T562" s="61">
        <v>0</v>
      </c>
      <c r="U562" s="61">
        <v>0</v>
      </c>
      <c r="V562" s="61">
        <v>0</v>
      </c>
      <c r="W562" s="61">
        <v>0</v>
      </c>
      <c r="X562" s="61">
        <v>0</v>
      </c>
      <c r="Y562" s="61">
        <v>0</v>
      </c>
      <c r="Z562" s="61">
        <v>0</v>
      </c>
      <c r="AA562" s="61">
        <v>0</v>
      </c>
      <c r="AB562" s="61">
        <v>0</v>
      </c>
      <c r="AC562" s="61">
        <v>0</v>
      </c>
      <c r="AD562" s="61">
        <v>0</v>
      </c>
      <c r="AE562" s="61">
        <v>0</v>
      </c>
      <c r="AF562" s="61">
        <v>0</v>
      </c>
      <c r="AG562" s="61">
        <v>0</v>
      </c>
      <c r="AH562" s="61">
        <v>0</v>
      </c>
      <c r="AI562" s="61">
        <v>0</v>
      </c>
      <c r="AJ562" s="61">
        <v>0</v>
      </c>
      <c r="AK562" s="61">
        <v>0</v>
      </c>
      <c r="AL562" s="61">
        <v>0</v>
      </c>
      <c r="AM562" s="61">
        <v>0</v>
      </c>
      <c r="AN562" s="61">
        <v>0</v>
      </c>
      <c r="AO562" s="61">
        <v>0</v>
      </c>
      <c r="AP562" s="61">
        <v>0</v>
      </c>
      <c r="AQ562" s="61">
        <f t="shared" si="8"/>
        <v>0</v>
      </c>
      <c r="AT562" s="33"/>
    </row>
    <row r="563" spans="1:46" ht="33" customHeight="1">
      <c r="A563" s="32">
        <v>2301</v>
      </c>
      <c r="B563" s="343" t="s">
        <v>524</v>
      </c>
      <c r="C563" s="344">
        <v>0</v>
      </c>
      <c r="D563" s="61">
        <v>0</v>
      </c>
      <c r="E563" s="61">
        <v>0</v>
      </c>
      <c r="F563" s="61">
        <v>0</v>
      </c>
      <c r="G563" s="61">
        <v>0</v>
      </c>
      <c r="H563" s="61">
        <v>0</v>
      </c>
      <c r="I563" s="61">
        <v>0</v>
      </c>
      <c r="J563" s="61">
        <v>0</v>
      </c>
      <c r="K563" s="61">
        <v>0</v>
      </c>
      <c r="L563" s="61">
        <v>0</v>
      </c>
      <c r="M563" s="61">
        <v>0</v>
      </c>
      <c r="N563" s="61">
        <v>0</v>
      </c>
      <c r="O563" s="61">
        <v>0</v>
      </c>
      <c r="P563" s="61">
        <v>0</v>
      </c>
      <c r="Q563" s="61">
        <v>0</v>
      </c>
      <c r="R563" s="61">
        <v>0</v>
      </c>
      <c r="S563" s="61">
        <v>0</v>
      </c>
      <c r="T563" s="61">
        <v>0</v>
      </c>
      <c r="U563" s="61">
        <v>0</v>
      </c>
      <c r="V563" s="61">
        <v>0</v>
      </c>
      <c r="W563" s="61">
        <v>0</v>
      </c>
      <c r="X563" s="61">
        <v>0</v>
      </c>
      <c r="Y563" s="61">
        <v>0</v>
      </c>
      <c r="Z563" s="61">
        <v>0</v>
      </c>
      <c r="AA563" s="61">
        <v>0</v>
      </c>
      <c r="AB563" s="61">
        <v>0</v>
      </c>
      <c r="AC563" s="61">
        <v>0</v>
      </c>
      <c r="AD563" s="61">
        <v>0</v>
      </c>
      <c r="AE563" s="61">
        <v>0</v>
      </c>
      <c r="AF563" s="61">
        <v>0</v>
      </c>
      <c r="AG563" s="61">
        <v>0</v>
      </c>
      <c r="AH563" s="61">
        <v>0</v>
      </c>
      <c r="AI563" s="61">
        <v>0</v>
      </c>
      <c r="AJ563" s="61">
        <v>0</v>
      </c>
      <c r="AK563" s="61">
        <v>0</v>
      </c>
      <c r="AL563" s="61">
        <v>0</v>
      </c>
      <c r="AM563" s="61">
        <v>0</v>
      </c>
      <c r="AN563" s="61">
        <v>0</v>
      </c>
      <c r="AO563" s="61">
        <v>0</v>
      </c>
      <c r="AP563" s="61">
        <v>0</v>
      </c>
      <c r="AQ563" s="61">
        <f t="shared" si="8"/>
        <v>0</v>
      </c>
      <c r="AT563" s="33"/>
    </row>
    <row r="564" spans="1:46" ht="33" customHeight="1">
      <c r="A564" s="32">
        <v>2302</v>
      </c>
      <c r="B564" s="343" t="s">
        <v>525</v>
      </c>
      <c r="C564" s="344" t="s">
        <v>3605</v>
      </c>
      <c r="D564" s="61">
        <v>0</v>
      </c>
      <c r="E564" s="61">
        <v>0</v>
      </c>
      <c r="F564" s="61">
        <v>0</v>
      </c>
      <c r="G564" s="61">
        <v>0</v>
      </c>
      <c r="H564" s="61">
        <v>0</v>
      </c>
      <c r="I564" s="61">
        <v>0</v>
      </c>
      <c r="J564" s="61">
        <v>0</v>
      </c>
      <c r="K564" s="61">
        <v>0</v>
      </c>
      <c r="L564" s="61">
        <v>0</v>
      </c>
      <c r="M564" s="61">
        <v>0</v>
      </c>
      <c r="N564" s="61">
        <v>0</v>
      </c>
      <c r="O564" s="61">
        <v>0</v>
      </c>
      <c r="P564" s="61">
        <v>0</v>
      </c>
      <c r="Q564" s="61">
        <v>0</v>
      </c>
      <c r="R564" s="61">
        <v>0</v>
      </c>
      <c r="S564" s="61">
        <v>0</v>
      </c>
      <c r="T564" s="61">
        <v>0</v>
      </c>
      <c r="U564" s="61">
        <v>0</v>
      </c>
      <c r="V564" s="61">
        <v>0</v>
      </c>
      <c r="W564" s="61">
        <v>0</v>
      </c>
      <c r="X564" s="61">
        <v>0</v>
      </c>
      <c r="Y564" s="61">
        <v>0</v>
      </c>
      <c r="Z564" s="61">
        <v>0</v>
      </c>
      <c r="AA564" s="61">
        <v>0</v>
      </c>
      <c r="AB564" s="61">
        <v>0</v>
      </c>
      <c r="AC564" s="61">
        <v>0</v>
      </c>
      <c r="AD564" s="61">
        <v>0</v>
      </c>
      <c r="AE564" s="61">
        <v>0</v>
      </c>
      <c r="AF564" s="61">
        <v>0</v>
      </c>
      <c r="AG564" s="61">
        <v>0</v>
      </c>
      <c r="AH564" s="61">
        <v>0</v>
      </c>
      <c r="AI564" s="61">
        <v>0</v>
      </c>
      <c r="AJ564" s="61">
        <v>0</v>
      </c>
      <c r="AK564" s="61">
        <v>0</v>
      </c>
      <c r="AL564" s="61">
        <v>0</v>
      </c>
      <c r="AM564" s="61">
        <v>0</v>
      </c>
      <c r="AN564" s="61">
        <v>0</v>
      </c>
      <c r="AO564" s="61">
        <v>0</v>
      </c>
      <c r="AP564" s="61">
        <v>0</v>
      </c>
      <c r="AQ564" s="61">
        <f t="shared" si="8"/>
        <v>0</v>
      </c>
      <c r="AT564" s="33"/>
    </row>
    <row r="565" spans="1:46" ht="33" customHeight="1">
      <c r="A565" s="32">
        <v>2303</v>
      </c>
      <c r="B565" s="343" t="s">
        <v>1398</v>
      </c>
      <c r="C565" s="344" t="s">
        <v>3603</v>
      </c>
      <c r="D565" s="61">
        <v>0</v>
      </c>
      <c r="E565" s="61">
        <v>0</v>
      </c>
      <c r="F565" s="61">
        <v>0</v>
      </c>
      <c r="G565" s="61">
        <v>0</v>
      </c>
      <c r="H565" s="61">
        <v>0</v>
      </c>
      <c r="I565" s="61">
        <v>0</v>
      </c>
      <c r="J565" s="61">
        <v>0</v>
      </c>
      <c r="K565" s="61">
        <v>0</v>
      </c>
      <c r="L565" s="61">
        <v>0</v>
      </c>
      <c r="M565" s="61">
        <v>0</v>
      </c>
      <c r="N565" s="61">
        <v>0</v>
      </c>
      <c r="O565" s="61">
        <v>0</v>
      </c>
      <c r="P565" s="61">
        <v>0</v>
      </c>
      <c r="Q565" s="61">
        <v>0</v>
      </c>
      <c r="R565" s="61">
        <v>0</v>
      </c>
      <c r="S565" s="61">
        <v>0</v>
      </c>
      <c r="T565" s="61">
        <v>0</v>
      </c>
      <c r="U565" s="61">
        <v>0</v>
      </c>
      <c r="V565" s="61">
        <v>0</v>
      </c>
      <c r="W565" s="61">
        <v>0</v>
      </c>
      <c r="X565" s="61">
        <v>0</v>
      </c>
      <c r="Y565" s="61">
        <v>0</v>
      </c>
      <c r="Z565" s="61">
        <v>0</v>
      </c>
      <c r="AA565" s="61">
        <v>0</v>
      </c>
      <c r="AB565" s="61">
        <v>0</v>
      </c>
      <c r="AC565" s="61">
        <v>0</v>
      </c>
      <c r="AD565" s="61">
        <v>0</v>
      </c>
      <c r="AE565" s="61">
        <v>0</v>
      </c>
      <c r="AF565" s="61">
        <v>0</v>
      </c>
      <c r="AG565" s="61">
        <v>0</v>
      </c>
      <c r="AH565" s="61">
        <v>0</v>
      </c>
      <c r="AI565" s="61">
        <v>0</v>
      </c>
      <c r="AJ565" s="61">
        <v>0</v>
      </c>
      <c r="AK565" s="61">
        <v>0</v>
      </c>
      <c r="AL565" s="61">
        <v>0</v>
      </c>
      <c r="AM565" s="61">
        <v>0</v>
      </c>
      <c r="AN565" s="61">
        <v>0</v>
      </c>
      <c r="AO565" s="61">
        <v>0</v>
      </c>
      <c r="AP565" s="61">
        <v>0</v>
      </c>
      <c r="AQ565" s="61">
        <f t="shared" si="8"/>
        <v>0</v>
      </c>
      <c r="AT565" s="33"/>
    </row>
    <row r="566" spans="1:46" ht="33" customHeight="1">
      <c r="A566" s="32">
        <v>2311</v>
      </c>
      <c r="B566" s="343" t="s">
        <v>1229</v>
      </c>
      <c r="C566" s="344">
        <v>0</v>
      </c>
      <c r="D566" s="61">
        <v>0</v>
      </c>
      <c r="E566" s="61">
        <v>0</v>
      </c>
      <c r="F566" s="61">
        <v>0</v>
      </c>
      <c r="G566" s="61">
        <v>0</v>
      </c>
      <c r="H566" s="61">
        <v>0</v>
      </c>
      <c r="I566" s="61">
        <v>0</v>
      </c>
      <c r="J566" s="61">
        <v>0</v>
      </c>
      <c r="K566" s="61">
        <v>0</v>
      </c>
      <c r="L566" s="61">
        <v>0</v>
      </c>
      <c r="M566" s="61">
        <v>0</v>
      </c>
      <c r="N566" s="61">
        <v>0</v>
      </c>
      <c r="O566" s="61">
        <v>0</v>
      </c>
      <c r="P566" s="61">
        <v>0</v>
      </c>
      <c r="Q566" s="61">
        <v>0</v>
      </c>
      <c r="R566" s="61">
        <v>0</v>
      </c>
      <c r="S566" s="61">
        <v>0</v>
      </c>
      <c r="T566" s="61">
        <v>0</v>
      </c>
      <c r="U566" s="61">
        <v>0</v>
      </c>
      <c r="V566" s="61">
        <v>0</v>
      </c>
      <c r="W566" s="61">
        <v>0</v>
      </c>
      <c r="X566" s="61">
        <v>0</v>
      </c>
      <c r="Y566" s="61">
        <v>0</v>
      </c>
      <c r="Z566" s="61">
        <v>0</v>
      </c>
      <c r="AA566" s="61">
        <v>0</v>
      </c>
      <c r="AB566" s="61">
        <v>0</v>
      </c>
      <c r="AC566" s="61">
        <v>0</v>
      </c>
      <c r="AD566" s="61">
        <v>0</v>
      </c>
      <c r="AE566" s="61">
        <v>0</v>
      </c>
      <c r="AF566" s="61">
        <v>0</v>
      </c>
      <c r="AG566" s="61">
        <v>0</v>
      </c>
      <c r="AH566" s="61">
        <v>0</v>
      </c>
      <c r="AI566" s="61">
        <v>0</v>
      </c>
      <c r="AJ566" s="61">
        <v>0</v>
      </c>
      <c r="AK566" s="61">
        <v>0</v>
      </c>
      <c r="AL566" s="61">
        <v>0</v>
      </c>
      <c r="AM566" s="61">
        <v>0</v>
      </c>
      <c r="AN566" s="61">
        <v>0</v>
      </c>
      <c r="AO566" s="61">
        <v>0</v>
      </c>
      <c r="AP566" s="61">
        <v>0</v>
      </c>
      <c r="AQ566" s="61">
        <f t="shared" si="8"/>
        <v>0</v>
      </c>
      <c r="AT566" s="33"/>
    </row>
    <row r="567" spans="1:46" ht="33" customHeight="1">
      <c r="A567" s="32">
        <v>2312</v>
      </c>
      <c r="B567" s="343" t="s">
        <v>526</v>
      </c>
      <c r="C567" s="344">
        <v>0</v>
      </c>
      <c r="D567" s="61">
        <v>0</v>
      </c>
      <c r="E567" s="61">
        <v>0</v>
      </c>
      <c r="F567" s="61">
        <v>0</v>
      </c>
      <c r="G567" s="61">
        <v>0</v>
      </c>
      <c r="H567" s="61">
        <v>0</v>
      </c>
      <c r="I567" s="61">
        <v>0</v>
      </c>
      <c r="J567" s="61">
        <v>0</v>
      </c>
      <c r="K567" s="61">
        <v>0</v>
      </c>
      <c r="L567" s="61">
        <v>0</v>
      </c>
      <c r="M567" s="61">
        <v>0</v>
      </c>
      <c r="N567" s="61">
        <v>0</v>
      </c>
      <c r="O567" s="61">
        <v>0</v>
      </c>
      <c r="P567" s="61">
        <v>0</v>
      </c>
      <c r="Q567" s="61">
        <v>0</v>
      </c>
      <c r="R567" s="61">
        <v>0</v>
      </c>
      <c r="S567" s="61">
        <v>0</v>
      </c>
      <c r="T567" s="61">
        <v>0</v>
      </c>
      <c r="U567" s="61">
        <v>0</v>
      </c>
      <c r="V567" s="61">
        <v>0</v>
      </c>
      <c r="W567" s="61">
        <v>0</v>
      </c>
      <c r="X567" s="61">
        <v>0</v>
      </c>
      <c r="Y567" s="61">
        <v>0</v>
      </c>
      <c r="Z567" s="61">
        <v>0</v>
      </c>
      <c r="AA567" s="61">
        <v>0</v>
      </c>
      <c r="AB567" s="61">
        <v>0</v>
      </c>
      <c r="AC567" s="61">
        <v>0</v>
      </c>
      <c r="AD567" s="61">
        <v>0</v>
      </c>
      <c r="AE567" s="61">
        <v>0</v>
      </c>
      <c r="AF567" s="61">
        <v>0</v>
      </c>
      <c r="AG567" s="61">
        <v>0</v>
      </c>
      <c r="AH567" s="61">
        <v>0</v>
      </c>
      <c r="AI567" s="61">
        <v>0</v>
      </c>
      <c r="AJ567" s="61">
        <v>0</v>
      </c>
      <c r="AK567" s="61">
        <v>0</v>
      </c>
      <c r="AL567" s="61">
        <v>0</v>
      </c>
      <c r="AM567" s="61">
        <v>0</v>
      </c>
      <c r="AN567" s="61">
        <v>0</v>
      </c>
      <c r="AO567" s="61">
        <v>0</v>
      </c>
      <c r="AP567" s="61">
        <v>0</v>
      </c>
      <c r="AQ567" s="61">
        <f t="shared" si="8"/>
        <v>0</v>
      </c>
      <c r="AT567" s="33"/>
    </row>
    <row r="568" spans="1:46" ht="33" customHeight="1">
      <c r="A568" s="32">
        <v>2313</v>
      </c>
      <c r="B568" s="343" t="s">
        <v>527</v>
      </c>
      <c r="C568" s="344">
        <v>0</v>
      </c>
      <c r="D568" s="61">
        <v>0</v>
      </c>
      <c r="E568" s="61">
        <v>0</v>
      </c>
      <c r="F568" s="61">
        <v>0</v>
      </c>
      <c r="G568" s="61">
        <v>0</v>
      </c>
      <c r="H568" s="61">
        <v>0</v>
      </c>
      <c r="I568" s="61">
        <v>0</v>
      </c>
      <c r="J568" s="61">
        <v>0</v>
      </c>
      <c r="K568" s="61">
        <v>0</v>
      </c>
      <c r="L568" s="61">
        <v>0</v>
      </c>
      <c r="M568" s="61">
        <v>0</v>
      </c>
      <c r="N568" s="61">
        <v>0</v>
      </c>
      <c r="O568" s="61">
        <v>0</v>
      </c>
      <c r="P568" s="61">
        <v>0</v>
      </c>
      <c r="Q568" s="61">
        <v>0</v>
      </c>
      <c r="R568" s="61">
        <v>0</v>
      </c>
      <c r="S568" s="61">
        <v>0</v>
      </c>
      <c r="T568" s="61">
        <v>0</v>
      </c>
      <c r="U568" s="61">
        <v>0</v>
      </c>
      <c r="V568" s="61">
        <v>0</v>
      </c>
      <c r="W568" s="61">
        <v>0</v>
      </c>
      <c r="X568" s="61">
        <v>0</v>
      </c>
      <c r="Y568" s="61">
        <v>0</v>
      </c>
      <c r="Z568" s="61">
        <v>0</v>
      </c>
      <c r="AA568" s="61">
        <v>0</v>
      </c>
      <c r="AB568" s="61">
        <v>0</v>
      </c>
      <c r="AC568" s="61">
        <v>0</v>
      </c>
      <c r="AD568" s="61">
        <v>0</v>
      </c>
      <c r="AE568" s="61">
        <v>0</v>
      </c>
      <c r="AF568" s="61">
        <v>0</v>
      </c>
      <c r="AG568" s="61">
        <v>0</v>
      </c>
      <c r="AH568" s="61">
        <v>0</v>
      </c>
      <c r="AI568" s="61">
        <v>0</v>
      </c>
      <c r="AJ568" s="61">
        <v>0</v>
      </c>
      <c r="AK568" s="61">
        <v>0</v>
      </c>
      <c r="AL568" s="61">
        <v>0</v>
      </c>
      <c r="AM568" s="61">
        <v>0</v>
      </c>
      <c r="AN568" s="61">
        <v>0</v>
      </c>
      <c r="AO568" s="61">
        <v>0</v>
      </c>
      <c r="AP568" s="61">
        <v>0</v>
      </c>
      <c r="AQ568" s="61">
        <f t="shared" si="8"/>
        <v>0</v>
      </c>
      <c r="AT568" s="33"/>
    </row>
    <row r="569" spans="1:46" ht="33" customHeight="1">
      <c r="A569" s="32">
        <v>2314</v>
      </c>
      <c r="B569" s="343" t="s">
        <v>528</v>
      </c>
      <c r="C569" s="344">
        <v>0</v>
      </c>
      <c r="D569" s="61">
        <v>0</v>
      </c>
      <c r="E569" s="61">
        <v>0</v>
      </c>
      <c r="F569" s="61">
        <v>0</v>
      </c>
      <c r="G569" s="61">
        <v>0</v>
      </c>
      <c r="H569" s="61">
        <v>0</v>
      </c>
      <c r="I569" s="61">
        <v>0</v>
      </c>
      <c r="J569" s="61">
        <v>0</v>
      </c>
      <c r="K569" s="61">
        <v>0</v>
      </c>
      <c r="L569" s="61">
        <v>0</v>
      </c>
      <c r="M569" s="61">
        <v>0</v>
      </c>
      <c r="N569" s="61">
        <v>0</v>
      </c>
      <c r="O569" s="61">
        <v>0</v>
      </c>
      <c r="P569" s="61">
        <v>0</v>
      </c>
      <c r="Q569" s="61">
        <v>0</v>
      </c>
      <c r="R569" s="61">
        <v>0</v>
      </c>
      <c r="S569" s="61">
        <v>0</v>
      </c>
      <c r="T569" s="61">
        <v>0</v>
      </c>
      <c r="U569" s="61">
        <v>0</v>
      </c>
      <c r="V569" s="61">
        <v>0</v>
      </c>
      <c r="W569" s="61">
        <v>0</v>
      </c>
      <c r="X569" s="61">
        <v>0</v>
      </c>
      <c r="Y569" s="61">
        <v>0</v>
      </c>
      <c r="Z569" s="61">
        <v>0</v>
      </c>
      <c r="AA569" s="61">
        <v>0</v>
      </c>
      <c r="AB569" s="61">
        <v>0</v>
      </c>
      <c r="AC569" s="61">
        <v>0</v>
      </c>
      <c r="AD569" s="61">
        <v>0</v>
      </c>
      <c r="AE569" s="61">
        <v>0</v>
      </c>
      <c r="AF569" s="61">
        <v>0</v>
      </c>
      <c r="AG569" s="61">
        <v>0</v>
      </c>
      <c r="AH569" s="61">
        <v>0</v>
      </c>
      <c r="AI569" s="61">
        <v>0</v>
      </c>
      <c r="AJ569" s="61">
        <v>0</v>
      </c>
      <c r="AK569" s="61">
        <v>0</v>
      </c>
      <c r="AL569" s="61">
        <v>0</v>
      </c>
      <c r="AM569" s="61">
        <v>0</v>
      </c>
      <c r="AN569" s="61">
        <v>0</v>
      </c>
      <c r="AO569" s="61">
        <v>0</v>
      </c>
      <c r="AP569" s="61">
        <v>0</v>
      </c>
      <c r="AQ569" s="61">
        <f t="shared" si="8"/>
        <v>0</v>
      </c>
      <c r="AT569" s="33"/>
    </row>
    <row r="570" spans="1:46" ht="33" customHeight="1">
      <c r="A570" s="32">
        <v>2315</v>
      </c>
      <c r="B570" s="343" t="s">
        <v>529</v>
      </c>
      <c r="C570" s="344">
        <v>0</v>
      </c>
      <c r="D570" s="61">
        <v>0</v>
      </c>
      <c r="E570" s="61">
        <v>0</v>
      </c>
      <c r="F570" s="61">
        <v>0</v>
      </c>
      <c r="G570" s="61">
        <v>0</v>
      </c>
      <c r="H570" s="61">
        <v>0</v>
      </c>
      <c r="I570" s="61">
        <v>0</v>
      </c>
      <c r="J570" s="61">
        <v>0</v>
      </c>
      <c r="K570" s="61">
        <v>0</v>
      </c>
      <c r="L570" s="61">
        <v>0</v>
      </c>
      <c r="M570" s="61">
        <v>0</v>
      </c>
      <c r="N570" s="61">
        <v>0</v>
      </c>
      <c r="O570" s="61">
        <v>0</v>
      </c>
      <c r="P570" s="61">
        <v>0</v>
      </c>
      <c r="Q570" s="61">
        <v>0</v>
      </c>
      <c r="R570" s="61">
        <v>0</v>
      </c>
      <c r="S570" s="61">
        <v>0</v>
      </c>
      <c r="T570" s="61">
        <v>0</v>
      </c>
      <c r="U570" s="61">
        <v>0</v>
      </c>
      <c r="V570" s="61">
        <v>0</v>
      </c>
      <c r="W570" s="61">
        <v>0</v>
      </c>
      <c r="X570" s="61">
        <v>0</v>
      </c>
      <c r="Y570" s="61">
        <v>0</v>
      </c>
      <c r="Z570" s="61">
        <v>0</v>
      </c>
      <c r="AA570" s="61">
        <v>0</v>
      </c>
      <c r="AB570" s="61">
        <v>0</v>
      </c>
      <c r="AC570" s="61">
        <v>0</v>
      </c>
      <c r="AD570" s="61">
        <v>0</v>
      </c>
      <c r="AE570" s="61">
        <v>0</v>
      </c>
      <c r="AF570" s="61">
        <v>0</v>
      </c>
      <c r="AG570" s="61">
        <v>0</v>
      </c>
      <c r="AH570" s="61">
        <v>0</v>
      </c>
      <c r="AI570" s="61">
        <v>0</v>
      </c>
      <c r="AJ570" s="61">
        <v>0</v>
      </c>
      <c r="AK570" s="61">
        <v>0</v>
      </c>
      <c r="AL570" s="61">
        <v>0</v>
      </c>
      <c r="AM570" s="61">
        <v>0</v>
      </c>
      <c r="AN570" s="61">
        <v>0</v>
      </c>
      <c r="AO570" s="61">
        <v>0</v>
      </c>
      <c r="AP570" s="61">
        <v>0</v>
      </c>
      <c r="AQ570" s="61">
        <f t="shared" si="8"/>
        <v>0</v>
      </c>
      <c r="AT570" s="33"/>
    </row>
    <row r="571" spans="1:46" ht="33" customHeight="1">
      <c r="A571" s="32">
        <v>2316</v>
      </c>
      <c r="B571" s="343" t="s">
        <v>530</v>
      </c>
      <c r="C571" s="344">
        <v>0</v>
      </c>
      <c r="D571" s="61">
        <v>0</v>
      </c>
      <c r="E571" s="61">
        <v>0</v>
      </c>
      <c r="F571" s="61">
        <v>0</v>
      </c>
      <c r="G571" s="61">
        <v>0</v>
      </c>
      <c r="H571" s="61">
        <v>0</v>
      </c>
      <c r="I571" s="61">
        <v>0</v>
      </c>
      <c r="J571" s="61">
        <v>0</v>
      </c>
      <c r="K571" s="61">
        <v>0</v>
      </c>
      <c r="L571" s="61">
        <v>0</v>
      </c>
      <c r="M571" s="61">
        <v>0</v>
      </c>
      <c r="N571" s="61">
        <v>0</v>
      </c>
      <c r="O571" s="61">
        <v>0</v>
      </c>
      <c r="P571" s="61">
        <v>0</v>
      </c>
      <c r="Q571" s="61">
        <v>0</v>
      </c>
      <c r="R571" s="61">
        <v>0</v>
      </c>
      <c r="S571" s="61">
        <v>0</v>
      </c>
      <c r="T571" s="61">
        <v>0</v>
      </c>
      <c r="U571" s="61">
        <v>0</v>
      </c>
      <c r="V571" s="61">
        <v>0</v>
      </c>
      <c r="W571" s="61">
        <v>0</v>
      </c>
      <c r="X571" s="61">
        <v>0</v>
      </c>
      <c r="Y571" s="61">
        <v>0</v>
      </c>
      <c r="Z571" s="61">
        <v>0</v>
      </c>
      <c r="AA571" s="61">
        <v>0</v>
      </c>
      <c r="AB571" s="61">
        <v>0</v>
      </c>
      <c r="AC571" s="61">
        <v>0</v>
      </c>
      <c r="AD571" s="61">
        <v>0</v>
      </c>
      <c r="AE571" s="61">
        <v>0</v>
      </c>
      <c r="AF571" s="61">
        <v>0</v>
      </c>
      <c r="AG571" s="61">
        <v>0</v>
      </c>
      <c r="AH571" s="61">
        <v>0</v>
      </c>
      <c r="AI571" s="61">
        <v>0</v>
      </c>
      <c r="AJ571" s="61">
        <v>0</v>
      </c>
      <c r="AK571" s="61">
        <v>0</v>
      </c>
      <c r="AL571" s="61">
        <v>0</v>
      </c>
      <c r="AM571" s="61">
        <v>0</v>
      </c>
      <c r="AN571" s="61">
        <v>0</v>
      </c>
      <c r="AO571" s="61">
        <v>0</v>
      </c>
      <c r="AP571" s="61">
        <v>0</v>
      </c>
      <c r="AQ571" s="61">
        <f t="shared" si="8"/>
        <v>0</v>
      </c>
      <c r="AT571" s="33"/>
    </row>
    <row r="572" spans="1:46" ht="33" customHeight="1">
      <c r="A572" s="32">
        <v>2317</v>
      </c>
      <c r="B572" s="343" t="s">
        <v>531</v>
      </c>
      <c r="C572" s="344">
        <v>0</v>
      </c>
      <c r="D572" s="61">
        <v>0</v>
      </c>
      <c r="E572" s="61">
        <v>0</v>
      </c>
      <c r="F572" s="61">
        <v>0</v>
      </c>
      <c r="G572" s="61">
        <v>0</v>
      </c>
      <c r="H572" s="61">
        <v>0</v>
      </c>
      <c r="I572" s="61">
        <v>0</v>
      </c>
      <c r="J572" s="61">
        <v>0</v>
      </c>
      <c r="K572" s="61">
        <v>0</v>
      </c>
      <c r="L572" s="61">
        <v>0</v>
      </c>
      <c r="M572" s="61">
        <v>0</v>
      </c>
      <c r="N572" s="61">
        <v>0</v>
      </c>
      <c r="O572" s="61">
        <v>0</v>
      </c>
      <c r="P572" s="61">
        <v>0</v>
      </c>
      <c r="Q572" s="61">
        <v>0</v>
      </c>
      <c r="R572" s="61">
        <v>0</v>
      </c>
      <c r="S572" s="61">
        <v>0</v>
      </c>
      <c r="T572" s="61">
        <v>0</v>
      </c>
      <c r="U572" s="61">
        <v>0</v>
      </c>
      <c r="V572" s="61">
        <v>0</v>
      </c>
      <c r="W572" s="61">
        <v>0</v>
      </c>
      <c r="X572" s="61">
        <v>0</v>
      </c>
      <c r="Y572" s="61">
        <v>0</v>
      </c>
      <c r="Z572" s="61">
        <v>0</v>
      </c>
      <c r="AA572" s="61">
        <v>0</v>
      </c>
      <c r="AB572" s="61">
        <v>0</v>
      </c>
      <c r="AC572" s="61">
        <v>0</v>
      </c>
      <c r="AD572" s="61">
        <v>0</v>
      </c>
      <c r="AE572" s="61">
        <v>0</v>
      </c>
      <c r="AF572" s="61">
        <v>0</v>
      </c>
      <c r="AG572" s="61">
        <v>0</v>
      </c>
      <c r="AH572" s="61">
        <v>0</v>
      </c>
      <c r="AI572" s="61">
        <v>0</v>
      </c>
      <c r="AJ572" s="61">
        <v>0</v>
      </c>
      <c r="AK572" s="61">
        <v>0</v>
      </c>
      <c r="AL572" s="61">
        <v>0</v>
      </c>
      <c r="AM572" s="61">
        <v>0</v>
      </c>
      <c r="AN572" s="61">
        <v>0</v>
      </c>
      <c r="AO572" s="61">
        <v>0</v>
      </c>
      <c r="AP572" s="61">
        <v>0</v>
      </c>
      <c r="AQ572" s="61">
        <f t="shared" si="8"/>
        <v>0</v>
      </c>
      <c r="AT572" s="33"/>
    </row>
    <row r="573" spans="1:46" ht="33" customHeight="1">
      <c r="A573" s="32">
        <v>2318</v>
      </c>
      <c r="B573" s="343" t="s">
        <v>1399</v>
      </c>
      <c r="C573" s="344">
        <v>0</v>
      </c>
      <c r="D573" s="61">
        <v>0</v>
      </c>
      <c r="E573" s="61">
        <v>0</v>
      </c>
      <c r="F573" s="61">
        <v>0</v>
      </c>
      <c r="G573" s="61">
        <v>0</v>
      </c>
      <c r="H573" s="61">
        <v>0</v>
      </c>
      <c r="I573" s="61">
        <v>0</v>
      </c>
      <c r="J573" s="61">
        <v>0</v>
      </c>
      <c r="K573" s="61">
        <v>0</v>
      </c>
      <c r="L573" s="61">
        <v>0</v>
      </c>
      <c r="M573" s="61">
        <v>0</v>
      </c>
      <c r="N573" s="61">
        <v>0</v>
      </c>
      <c r="O573" s="61">
        <v>0</v>
      </c>
      <c r="P573" s="61">
        <v>0</v>
      </c>
      <c r="Q573" s="61">
        <v>0</v>
      </c>
      <c r="R573" s="61">
        <v>0</v>
      </c>
      <c r="S573" s="61">
        <v>0</v>
      </c>
      <c r="T573" s="61">
        <v>0</v>
      </c>
      <c r="U573" s="61">
        <v>0</v>
      </c>
      <c r="V573" s="61">
        <v>0</v>
      </c>
      <c r="W573" s="61">
        <v>0</v>
      </c>
      <c r="X573" s="61">
        <v>0</v>
      </c>
      <c r="Y573" s="61">
        <v>0</v>
      </c>
      <c r="Z573" s="61">
        <v>0</v>
      </c>
      <c r="AA573" s="61">
        <v>0</v>
      </c>
      <c r="AB573" s="61">
        <v>0</v>
      </c>
      <c r="AC573" s="61">
        <v>0</v>
      </c>
      <c r="AD573" s="61">
        <v>0</v>
      </c>
      <c r="AE573" s="61">
        <v>0</v>
      </c>
      <c r="AF573" s="61">
        <v>0</v>
      </c>
      <c r="AG573" s="61">
        <v>0</v>
      </c>
      <c r="AH573" s="61">
        <v>0</v>
      </c>
      <c r="AI573" s="61">
        <v>0</v>
      </c>
      <c r="AJ573" s="61">
        <v>0</v>
      </c>
      <c r="AK573" s="61">
        <v>0</v>
      </c>
      <c r="AL573" s="61">
        <v>0</v>
      </c>
      <c r="AM573" s="61">
        <v>0</v>
      </c>
      <c r="AN573" s="61">
        <v>0</v>
      </c>
      <c r="AO573" s="61">
        <v>0</v>
      </c>
      <c r="AP573" s="61">
        <v>0</v>
      </c>
      <c r="AQ573" s="61">
        <f t="shared" si="8"/>
        <v>0</v>
      </c>
      <c r="AT573" s="33"/>
    </row>
    <row r="574" spans="1:46" ht="33" customHeight="1">
      <c r="A574" s="32">
        <v>2319</v>
      </c>
      <c r="B574" s="343" t="s">
        <v>532</v>
      </c>
      <c r="C574" s="344" t="s">
        <v>645</v>
      </c>
      <c r="D574" s="61">
        <v>0</v>
      </c>
      <c r="E574" s="61">
        <v>0</v>
      </c>
      <c r="F574" s="61">
        <v>0</v>
      </c>
      <c r="G574" s="61">
        <v>0</v>
      </c>
      <c r="H574" s="61">
        <v>0</v>
      </c>
      <c r="I574" s="61">
        <v>0</v>
      </c>
      <c r="J574" s="61">
        <v>0</v>
      </c>
      <c r="K574" s="61">
        <v>0</v>
      </c>
      <c r="L574" s="61">
        <v>0</v>
      </c>
      <c r="M574" s="61">
        <v>0</v>
      </c>
      <c r="N574" s="61">
        <v>0</v>
      </c>
      <c r="O574" s="61">
        <v>0</v>
      </c>
      <c r="P574" s="61">
        <v>0</v>
      </c>
      <c r="Q574" s="61">
        <v>0</v>
      </c>
      <c r="R574" s="61">
        <v>0</v>
      </c>
      <c r="S574" s="61">
        <v>0</v>
      </c>
      <c r="T574" s="61">
        <v>0</v>
      </c>
      <c r="U574" s="61">
        <v>0</v>
      </c>
      <c r="V574" s="61">
        <v>0</v>
      </c>
      <c r="W574" s="61">
        <v>0</v>
      </c>
      <c r="X574" s="61">
        <v>0</v>
      </c>
      <c r="Y574" s="61">
        <v>0</v>
      </c>
      <c r="Z574" s="61">
        <v>0</v>
      </c>
      <c r="AA574" s="61">
        <v>0</v>
      </c>
      <c r="AB574" s="61">
        <v>0</v>
      </c>
      <c r="AC574" s="61">
        <v>0</v>
      </c>
      <c r="AD574" s="61">
        <v>0</v>
      </c>
      <c r="AE574" s="61">
        <v>0</v>
      </c>
      <c r="AF574" s="61">
        <v>0</v>
      </c>
      <c r="AG574" s="61">
        <v>0</v>
      </c>
      <c r="AH574" s="61">
        <v>0</v>
      </c>
      <c r="AI574" s="61">
        <v>0</v>
      </c>
      <c r="AJ574" s="61">
        <v>0</v>
      </c>
      <c r="AK574" s="61">
        <v>0</v>
      </c>
      <c r="AL574" s="61">
        <v>0</v>
      </c>
      <c r="AM574" s="61">
        <v>0</v>
      </c>
      <c r="AN574" s="61">
        <v>0</v>
      </c>
      <c r="AO574" s="61">
        <v>0</v>
      </c>
      <c r="AP574" s="61">
        <v>0</v>
      </c>
      <c r="AQ574" s="61">
        <f t="shared" si="8"/>
        <v>0</v>
      </c>
      <c r="AT574" s="33"/>
    </row>
    <row r="575" spans="1:46" ht="33" customHeight="1">
      <c r="A575" s="32">
        <v>2320</v>
      </c>
      <c r="B575" s="343" t="s">
        <v>533</v>
      </c>
      <c r="C575" s="344">
        <v>0</v>
      </c>
      <c r="D575" s="61">
        <v>0</v>
      </c>
      <c r="E575" s="61">
        <v>0</v>
      </c>
      <c r="F575" s="61">
        <v>0</v>
      </c>
      <c r="G575" s="61">
        <v>0</v>
      </c>
      <c r="H575" s="61">
        <v>0</v>
      </c>
      <c r="I575" s="61">
        <v>0</v>
      </c>
      <c r="J575" s="61">
        <v>0</v>
      </c>
      <c r="K575" s="61">
        <v>0</v>
      </c>
      <c r="L575" s="61">
        <v>0</v>
      </c>
      <c r="M575" s="61">
        <v>0</v>
      </c>
      <c r="N575" s="61">
        <v>0</v>
      </c>
      <c r="O575" s="61">
        <v>0</v>
      </c>
      <c r="P575" s="61">
        <v>0</v>
      </c>
      <c r="Q575" s="61">
        <v>0</v>
      </c>
      <c r="R575" s="61">
        <v>0</v>
      </c>
      <c r="S575" s="61">
        <v>0</v>
      </c>
      <c r="T575" s="61">
        <v>0</v>
      </c>
      <c r="U575" s="61">
        <v>0</v>
      </c>
      <c r="V575" s="61">
        <v>0</v>
      </c>
      <c r="W575" s="61">
        <v>0</v>
      </c>
      <c r="X575" s="61">
        <v>0</v>
      </c>
      <c r="Y575" s="61">
        <v>0</v>
      </c>
      <c r="Z575" s="61">
        <v>0</v>
      </c>
      <c r="AA575" s="61">
        <v>0</v>
      </c>
      <c r="AB575" s="61">
        <v>0</v>
      </c>
      <c r="AC575" s="61">
        <v>0</v>
      </c>
      <c r="AD575" s="61">
        <v>0</v>
      </c>
      <c r="AE575" s="61">
        <v>0</v>
      </c>
      <c r="AF575" s="61">
        <v>0</v>
      </c>
      <c r="AG575" s="61">
        <v>0</v>
      </c>
      <c r="AH575" s="61">
        <v>0</v>
      </c>
      <c r="AI575" s="61">
        <v>0</v>
      </c>
      <c r="AJ575" s="61">
        <v>0</v>
      </c>
      <c r="AK575" s="61">
        <v>0</v>
      </c>
      <c r="AL575" s="61">
        <v>0</v>
      </c>
      <c r="AM575" s="61">
        <v>0</v>
      </c>
      <c r="AN575" s="61">
        <v>0</v>
      </c>
      <c r="AO575" s="61">
        <v>0</v>
      </c>
      <c r="AP575" s="61">
        <v>0</v>
      </c>
      <c r="AQ575" s="61">
        <f t="shared" si="8"/>
        <v>0</v>
      </c>
      <c r="AT575" s="33"/>
    </row>
    <row r="576" spans="1:46" ht="33" customHeight="1">
      <c r="A576" s="32">
        <v>2322</v>
      </c>
      <c r="B576" s="343" t="s">
        <v>534</v>
      </c>
      <c r="C576" s="344">
        <v>0</v>
      </c>
      <c r="D576" s="61">
        <v>0</v>
      </c>
      <c r="E576" s="61">
        <v>0</v>
      </c>
      <c r="F576" s="61">
        <v>0</v>
      </c>
      <c r="G576" s="61">
        <v>0</v>
      </c>
      <c r="H576" s="61">
        <v>0</v>
      </c>
      <c r="I576" s="61">
        <v>0</v>
      </c>
      <c r="J576" s="61">
        <v>0</v>
      </c>
      <c r="K576" s="61">
        <v>0</v>
      </c>
      <c r="L576" s="61">
        <v>0</v>
      </c>
      <c r="M576" s="61">
        <v>0</v>
      </c>
      <c r="N576" s="61">
        <v>0</v>
      </c>
      <c r="O576" s="61">
        <v>0</v>
      </c>
      <c r="P576" s="61">
        <v>0</v>
      </c>
      <c r="Q576" s="61">
        <v>0</v>
      </c>
      <c r="R576" s="61">
        <v>0</v>
      </c>
      <c r="S576" s="61">
        <v>0</v>
      </c>
      <c r="T576" s="61">
        <v>0</v>
      </c>
      <c r="U576" s="61">
        <v>0</v>
      </c>
      <c r="V576" s="61">
        <v>0</v>
      </c>
      <c r="W576" s="61">
        <v>0</v>
      </c>
      <c r="X576" s="61">
        <v>0</v>
      </c>
      <c r="Y576" s="61">
        <v>0</v>
      </c>
      <c r="Z576" s="61">
        <v>0</v>
      </c>
      <c r="AA576" s="61">
        <v>0</v>
      </c>
      <c r="AB576" s="61">
        <v>0</v>
      </c>
      <c r="AC576" s="61">
        <v>0</v>
      </c>
      <c r="AD576" s="61">
        <v>0</v>
      </c>
      <c r="AE576" s="61">
        <v>0</v>
      </c>
      <c r="AF576" s="61">
        <v>0</v>
      </c>
      <c r="AG576" s="61">
        <v>0</v>
      </c>
      <c r="AH576" s="61">
        <v>0</v>
      </c>
      <c r="AI576" s="61">
        <v>0</v>
      </c>
      <c r="AJ576" s="61">
        <v>0</v>
      </c>
      <c r="AK576" s="61">
        <v>0</v>
      </c>
      <c r="AL576" s="61">
        <v>0</v>
      </c>
      <c r="AM576" s="61">
        <v>0</v>
      </c>
      <c r="AN576" s="61">
        <v>0</v>
      </c>
      <c r="AO576" s="61">
        <v>0</v>
      </c>
      <c r="AP576" s="61">
        <v>0</v>
      </c>
      <c r="AQ576" s="61">
        <f t="shared" si="8"/>
        <v>0</v>
      </c>
      <c r="AT576" s="33"/>
    </row>
    <row r="577" spans="1:46" ht="33" customHeight="1">
      <c r="A577" s="32">
        <v>2323</v>
      </c>
      <c r="B577" s="343" t="s">
        <v>535</v>
      </c>
      <c r="C577" s="344">
        <v>0</v>
      </c>
      <c r="D577" s="61">
        <v>0</v>
      </c>
      <c r="E577" s="61">
        <v>0</v>
      </c>
      <c r="F577" s="61">
        <v>0</v>
      </c>
      <c r="G577" s="61">
        <v>0</v>
      </c>
      <c r="H577" s="61">
        <v>0</v>
      </c>
      <c r="I577" s="61">
        <v>0</v>
      </c>
      <c r="J577" s="61">
        <v>0</v>
      </c>
      <c r="K577" s="61">
        <v>0</v>
      </c>
      <c r="L577" s="61">
        <v>0</v>
      </c>
      <c r="M577" s="61">
        <v>0</v>
      </c>
      <c r="N577" s="61">
        <v>0</v>
      </c>
      <c r="O577" s="61">
        <v>0</v>
      </c>
      <c r="P577" s="61">
        <v>0</v>
      </c>
      <c r="Q577" s="61">
        <v>0</v>
      </c>
      <c r="R577" s="61">
        <v>0</v>
      </c>
      <c r="S577" s="61">
        <v>0</v>
      </c>
      <c r="T577" s="61">
        <v>0</v>
      </c>
      <c r="U577" s="61">
        <v>0</v>
      </c>
      <c r="V577" s="61">
        <v>0</v>
      </c>
      <c r="W577" s="61">
        <v>0</v>
      </c>
      <c r="X577" s="61">
        <v>0</v>
      </c>
      <c r="Y577" s="61">
        <v>0</v>
      </c>
      <c r="Z577" s="61">
        <v>0</v>
      </c>
      <c r="AA577" s="61">
        <v>0</v>
      </c>
      <c r="AB577" s="61">
        <v>0</v>
      </c>
      <c r="AC577" s="61">
        <v>0</v>
      </c>
      <c r="AD577" s="61">
        <v>0</v>
      </c>
      <c r="AE577" s="61">
        <v>0</v>
      </c>
      <c r="AF577" s="61">
        <v>0</v>
      </c>
      <c r="AG577" s="61">
        <v>0</v>
      </c>
      <c r="AH577" s="61">
        <v>0</v>
      </c>
      <c r="AI577" s="61">
        <v>0</v>
      </c>
      <c r="AJ577" s="61">
        <v>0</v>
      </c>
      <c r="AK577" s="61">
        <v>0</v>
      </c>
      <c r="AL577" s="61">
        <v>0</v>
      </c>
      <c r="AM577" s="61">
        <v>0</v>
      </c>
      <c r="AN577" s="61">
        <v>0</v>
      </c>
      <c r="AO577" s="61">
        <v>0</v>
      </c>
      <c r="AP577" s="61">
        <v>0</v>
      </c>
      <c r="AQ577" s="61">
        <f t="shared" si="8"/>
        <v>0</v>
      </c>
      <c r="AT577" s="33"/>
    </row>
    <row r="578" spans="1:46" ht="33" customHeight="1">
      <c r="A578" s="32">
        <v>2324</v>
      </c>
      <c r="B578" s="343" t="s">
        <v>536</v>
      </c>
      <c r="C578" s="344">
        <v>0</v>
      </c>
      <c r="D578" s="61">
        <v>0</v>
      </c>
      <c r="E578" s="61">
        <v>0</v>
      </c>
      <c r="F578" s="61">
        <v>0</v>
      </c>
      <c r="G578" s="61">
        <v>0</v>
      </c>
      <c r="H578" s="61">
        <v>0</v>
      </c>
      <c r="I578" s="61">
        <v>0</v>
      </c>
      <c r="J578" s="61">
        <v>0</v>
      </c>
      <c r="K578" s="61">
        <v>0</v>
      </c>
      <c r="L578" s="61">
        <v>0</v>
      </c>
      <c r="M578" s="61">
        <v>0</v>
      </c>
      <c r="N578" s="61">
        <v>0</v>
      </c>
      <c r="O578" s="61">
        <v>0</v>
      </c>
      <c r="P578" s="61">
        <v>0</v>
      </c>
      <c r="Q578" s="61">
        <v>0</v>
      </c>
      <c r="R578" s="61">
        <v>0</v>
      </c>
      <c r="S578" s="61">
        <v>0</v>
      </c>
      <c r="T578" s="61">
        <v>0</v>
      </c>
      <c r="U578" s="61">
        <v>0</v>
      </c>
      <c r="V578" s="61">
        <v>0</v>
      </c>
      <c r="W578" s="61">
        <v>0</v>
      </c>
      <c r="X578" s="61">
        <v>0</v>
      </c>
      <c r="Y578" s="61">
        <v>0</v>
      </c>
      <c r="Z578" s="61">
        <v>0</v>
      </c>
      <c r="AA578" s="61">
        <v>0</v>
      </c>
      <c r="AB578" s="61">
        <v>0</v>
      </c>
      <c r="AC578" s="61">
        <v>0</v>
      </c>
      <c r="AD578" s="61">
        <v>0</v>
      </c>
      <c r="AE578" s="61">
        <v>0</v>
      </c>
      <c r="AF578" s="61">
        <v>0</v>
      </c>
      <c r="AG578" s="61">
        <v>0</v>
      </c>
      <c r="AH578" s="61">
        <v>0</v>
      </c>
      <c r="AI578" s="61">
        <v>0</v>
      </c>
      <c r="AJ578" s="61">
        <v>0</v>
      </c>
      <c r="AK578" s="61">
        <v>0</v>
      </c>
      <c r="AL578" s="61">
        <v>0</v>
      </c>
      <c r="AM578" s="61">
        <v>0</v>
      </c>
      <c r="AN578" s="61">
        <v>0</v>
      </c>
      <c r="AO578" s="61">
        <v>0</v>
      </c>
      <c r="AP578" s="61">
        <v>0</v>
      </c>
      <c r="AQ578" s="61">
        <f t="shared" si="8"/>
        <v>0</v>
      </c>
      <c r="AT578" s="33"/>
    </row>
    <row r="579" spans="1:46" ht="33" customHeight="1">
      <c r="A579" s="32">
        <v>2325</v>
      </c>
      <c r="B579" s="343" t="s">
        <v>537</v>
      </c>
      <c r="C579" s="344">
        <v>0</v>
      </c>
      <c r="D579" s="61">
        <v>0</v>
      </c>
      <c r="E579" s="61">
        <v>0</v>
      </c>
      <c r="F579" s="61">
        <v>0</v>
      </c>
      <c r="G579" s="61">
        <v>0</v>
      </c>
      <c r="H579" s="61">
        <v>0</v>
      </c>
      <c r="I579" s="61">
        <v>0</v>
      </c>
      <c r="J579" s="61">
        <v>0</v>
      </c>
      <c r="K579" s="61">
        <v>0</v>
      </c>
      <c r="L579" s="61">
        <v>0</v>
      </c>
      <c r="M579" s="61">
        <v>0</v>
      </c>
      <c r="N579" s="61">
        <v>0</v>
      </c>
      <c r="O579" s="61">
        <v>0</v>
      </c>
      <c r="P579" s="61">
        <v>0</v>
      </c>
      <c r="Q579" s="61">
        <v>0</v>
      </c>
      <c r="R579" s="61">
        <v>0</v>
      </c>
      <c r="S579" s="61">
        <v>0</v>
      </c>
      <c r="T579" s="61">
        <v>0</v>
      </c>
      <c r="U579" s="61">
        <v>0</v>
      </c>
      <c r="V579" s="61">
        <v>0</v>
      </c>
      <c r="W579" s="61">
        <v>0</v>
      </c>
      <c r="X579" s="61">
        <v>0</v>
      </c>
      <c r="Y579" s="61">
        <v>0</v>
      </c>
      <c r="Z579" s="61">
        <v>0</v>
      </c>
      <c r="AA579" s="61">
        <v>0</v>
      </c>
      <c r="AB579" s="61">
        <v>0</v>
      </c>
      <c r="AC579" s="61">
        <v>0</v>
      </c>
      <c r="AD579" s="61">
        <v>0</v>
      </c>
      <c r="AE579" s="61">
        <v>0</v>
      </c>
      <c r="AF579" s="61">
        <v>0</v>
      </c>
      <c r="AG579" s="61">
        <v>0</v>
      </c>
      <c r="AH579" s="61">
        <v>0</v>
      </c>
      <c r="AI579" s="61">
        <v>0</v>
      </c>
      <c r="AJ579" s="61">
        <v>0</v>
      </c>
      <c r="AK579" s="61">
        <v>0</v>
      </c>
      <c r="AL579" s="61">
        <v>0</v>
      </c>
      <c r="AM579" s="61">
        <v>0</v>
      </c>
      <c r="AN579" s="61">
        <v>0</v>
      </c>
      <c r="AO579" s="61">
        <v>0</v>
      </c>
      <c r="AP579" s="61">
        <v>0</v>
      </c>
      <c r="AQ579" s="61">
        <f t="shared" si="8"/>
        <v>0</v>
      </c>
      <c r="AT579" s="33"/>
    </row>
    <row r="580" spans="1:46" ht="33" customHeight="1">
      <c r="A580" s="32">
        <v>2326</v>
      </c>
      <c r="B580" s="343" t="s">
        <v>538</v>
      </c>
      <c r="C580" s="344">
        <v>0</v>
      </c>
      <c r="D580" s="61">
        <v>0</v>
      </c>
      <c r="E580" s="61">
        <v>0</v>
      </c>
      <c r="F580" s="61">
        <v>0</v>
      </c>
      <c r="G580" s="61">
        <v>0</v>
      </c>
      <c r="H580" s="61">
        <v>0</v>
      </c>
      <c r="I580" s="61">
        <v>0</v>
      </c>
      <c r="J580" s="61">
        <v>0</v>
      </c>
      <c r="K580" s="61">
        <v>0</v>
      </c>
      <c r="L580" s="61">
        <v>0</v>
      </c>
      <c r="M580" s="61">
        <v>0</v>
      </c>
      <c r="N580" s="61">
        <v>0</v>
      </c>
      <c r="O580" s="61">
        <v>0</v>
      </c>
      <c r="P580" s="61">
        <v>0</v>
      </c>
      <c r="Q580" s="61">
        <v>0</v>
      </c>
      <c r="R580" s="61">
        <v>0</v>
      </c>
      <c r="S580" s="61">
        <v>0</v>
      </c>
      <c r="T580" s="61">
        <v>0</v>
      </c>
      <c r="U580" s="61">
        <v>0</v>
      </c>
      <c r="V580" s="61">
        <v>0</v>
      </c>
      <c r="W580" s="61">
        <v>0</v>
      </c>
      <c r="X580" s="61">
        <v>0</v>
      </c>
      <c r="Y580" s="61">
        <v>0</v>
      </c>
      <c r="Z580" s="61">
        <v>0</v>
      </c>
      <c r="AA580" s="61">
        <v>0</v>
      </c>
      <c r="AB580" s="61">
        <v>0</v>
      </c>
      <c r="AC580" s="61">
        <v>0</v>
      </c>
      <c r="AD580" s="61">
        <v>0</v>
      </c>
      <c r="AE580" s="61">
        <v>0</v>
      </c>
      <c r="AF580" s="61">
        <v>0</v>
      </c>
      <c r="AG580" s="61">
        <v>0</v>
      </c>
      <c r="AH580" s="61">
        <v>0</v>
      </c>
      <c r="AI580" s="61">
        <v>0</v>
      </c>
      <c r="AJ580" s="61">
        <v>0</v>
      </c>
      <c r="AK580" s="61">
        <v>0</v>
      </c>
      <c r="AL580" s="61">
        <v>0</v>
      </c>
      <c r="AM580" s="61">
        <v>0</v>
      </c>
      <c r="AN580" s="61">
        <v>0</v>
      </c>
      <c r="AO580" s="61">
        <v>0</v>
      </c>
      <c r="AP580" s="61">
        <v>0</v>
      </c>
      <c r="AQ580" s="61">
        <f t="shared" si="8"/>
        <v>0</v>
      </c>
      <c r="AT580" s="33"/>
    </row>
    <row r="581" spans="1:46" ht="33" customHeight="1">
      <c r="A581" s="32">
        <v>2327</v>
      </c>
      <c r="B581" s="343" t="s">
        <v>539</v>
      </c>
      <c r="C581" s="344">
        <v>0</v>
      </c>
      <c r="D581" s="61">
        <v>0</v>
      </c>
      <c r="E581" s="61">
        <v>0</v>
      </c>
      <c r="F581" s="61">
        <v>0</v>
      </c>
      <c r="G581" s="61">
        <v>0</v>
      </c>
      <c r="H581" s="61">
        <v>0</v>
      </c>
      <c r="I581" s="61">
        <v>0</v>
      </c>
      <c r="J581" s="61">
        <v>0</v>
      </c>
      <c r="K581" s="61">
        <v>0</v>
      </c>
      <c r="L581" s="61">
        <v>0</v>
      </c>
      <c r="M581" s="61">
        <v>0</v>
      </c>
      <c r="N581" s="61">
        <v>0</v>
      </c>
      <c r="O581" s="61">
        <v>0</v>
      </c>
      <c r="P581" s="61">
        <v>0</v>
      </c>
      <c r="Q581" s="61">
        <v>0</v>
      </c>
      <c r="R581" s="61">
        <v>0</v>
      </c>
      <c r="S581" s="61">
        <v>0</v>
      </c>
      <c r="T581" s="61">
        <v>0</v>
      </c>
      <c r="U581" s="61">
        <v>0</v>
      </c>
      <c r="V581" s="61">
        <v>0</v>
      </c>
      <c r="W581" s="61">
        <v>0</v>
      </c>
      <c r="X581" s="61">
        <v>0</v>
      </c>
      <c r="Y581" s="61">
        <v>0</v>
      </c>
      <c r="Z581" s="61">
        <v>0</v>
      </c>
      <c r="AA581" s="61">
        <v>0</v>
      </c>
      <c r="AB581" s="61">
        <v>0</v>
      </c>
      <c r="AC581" s="61">
        <v>0</v>
      </c>
      <c r="AD581" s="61">
        <v>0</v>
      </c>
      <c r="AE581" s="61">
        <v>0</v>
      </c>
      <c r="AF581" s="61">
        <v>0</v>
      </c>
      <c r="AG581" s="61">
        <v>0</v>
      </c>
      <c r="AH581" s="61">
        <v>0</v>
      </c>
      <c r="AI581" s="61">
        <v>0</v>
      </c>
      <c r="AJ581" s="61">
        <v>0</v>
      </c>
      <c r="AK581" s="61">
        <v>0</v>
      </c>
      <c r="AL581" s="61">
        <v>0</v>
      </c>
      <c r="AM581" s="61">
        <v>0</v>
      </c>
      <c r="AN581" s="61">
        <v>0</v>
      </c>
      <c r="AO581" s="61">
        <v>0</v>
      </c>
      <c r="AP581" s="61">
        <v>0</v>
      </c>
      <c r="AQ581" s="61">
        <f t="shared" si="8"/>
        <v>0</v>
      </c>
      <c r="AT581" s="33"/>
    </row>
    <row r="582" spans="1:46" ht="33" customHeight="1">
      <c r="A582" s="32">
        <v>2328</v>
      </c>
      <c r="B582" s="343" t="s">
        <v>613</v>
      </c>
      <c r="C582" s="344">
        <v>0</v>
      </c>
      <c r="D582" s="61">
        <v>0</v>
      </c>
      <c r="E582" s="61">
        <v>0</v>
      </c>
      <c r="F582" s="61">
        <v>0</v>
      </c>
      <c r="G582" s="61">
        <v>0</v>
      </c>
      <c r="H582" s="61">
        <v>0</v>
      </c>
      <c r="I582" s="61">
        <v>0</v>
      </c>
      <c r="J582" s="61">
        <v>0</v>
      </c>
      <c r="K582" s="61">
        <v>0</v>
      </c>
      <c r="L582" s="61">
        <v>0</v>
      </c>
      <c r="M582" s="61">
        <v>0</v>
      </c>
      <c r="N582" s="61">
        <v>0</v>
      </c>
      <c r="O582" s="61">
        <v>0</v>
      </c>
      <c r="P582" s="61">
        <v>0</v>
      </c>
      <c r="Q582" s="61">
        <v>0</v>
      </c>
      <c r="R582" s="61">
        <v>0</v>
      </c>
      <c r="S582" s="61">
        <v>0</v>
      </c>
      <c r="T582" s="61">
        <v>0</v>
      </c>
      <c r="U582" s="61">
        <v>0</v>
      </c>
      <c r="V582" s="61">
        <v>0</v>
      </c>
      <c r="W582" s="61">
        <v>0</v>
      </c>
      <c r="X582" s="61">
        <v>0</v>
      </c>
      <c r="Y582" s="61">
        <v>0</v>
      </c>
      <c r="Z582" s="61">
        <v>0</v>
      </c>
      <c r="AA582" s="61">
        <v>0</v>
      </c>
      <c r="AB582" s="61">
        <v>0</v>
      </c>
      <c r="AC582" s="61">
        <v>0</v>
      </c>
      <c r="AD582" s="61">
        <v>0</v>
      </c>
      <c r="AE582" s="61">
        <v>0</v>
      </c>
      <c r="AF582" s="61">
        <v>0</v>
      </c>
      <c r="AG582" s="61">
        <v>0</v>
      </c>
      <c r="AH582" s="61">
        <v>0</v>
      </c>
      <c r="AI582" s="61">
        <v>0</v>
      </c>
      <c r="AJ582" s="61">
        <v>0</v>
      </c>
      <c r="AK582" s="61">
        <v>0</v>
      </c>
      <c r="AL582" s="61">
        <v>0</v>
      </c>
      <c r="AM582" s="61">
        <v>0</v>
      </c>
      <c r="AN582" s="61">
        <v>0</v>
      </c>
      <c r="AO582" s="61">
        <v>0</v>
      </c>
      <c r="AP582" s="61">
        <v>0</v>
      </c>
      <c r="AQ582" s="61">
        <f t="shared" si="8"/>
        <v>0</v>
      </c>
      <c r="AT582" s="33"/>
    </row>
    <row r="583" spans="1:46" ht="33" customHeight="1">
      <c r="A583" s="32">
        <v>2330</v>
      </c>
      <c r="B583" s="343" t="s">
        <v>1234</v>
      </c>
      <c r="C583" s="344">
        <v>0</v>
      </c>
      <c r="D583" s="61">
        <v>0</v>
      </c>
      <c r="E583" s="61">
        <v>0</v>
      </c>
      <c r="F583" s="61">
        <v>0</v>
      </c>
      <c r="G583" s="61">
        <v>0</v>
      </c>
      <c r="H583" s="61">
        <v>0</v>
      </c>
      <c r="I583" s="61">
        <v>0</v>
      </c>
      <c r="J583" s="61">
        <v>0</v>
      </c>
      <c r="K583" s="61">
        <v>0</v>
      </c>
      <c r="L583" s="61">
        <v>0</v>
      </c>
      <c r="M583" s="61">
        <v>0</v>
      </c>
      <c r="N583" s="61">
        <v>0</v>
      </c>
      <c r="O583" s="61">
        <v>0</v>
      </c>
      <c r="P583" s="61">
        <v>0</v>
      </c>
      <c r="Q583" s="61">
        <v>0</v>
      </c>
      <c r="R583" s="61">
        <v>0</v>
      </c>
      <c r="S583" s="61">
        <v>0</v>
      </c>
      <c r="T583" s="61">
        <v>0</v>
      </c>
      <c r="U583" s="61">
        <v>0</v>
      </c>
      <c r="V583" s="61">
        <v>0</v>
      </c>
      <c r="W583" s="61">
        <v>0</v>
      </c>
      <c r="X583" s="61">
        <v>0</v>
      </c>
      <c r="Y583" s="61">
        <v>0</v>
      </c>
      <c r="Z583" s="61">
        <v>0</v>
      </c>
      <c r="AA583" s="61">
        <v>0</v>
      </c>
      <c r="AB583" s="61">
        <v>0</v>
      </c>
      <c r="AC583" s="61">
        <v>0</v>
      </c>
      <c r="AD583" s="61">
        <v>0</v>
      </c>
      <c r="AE583" s="61">
        <v>0</v>
      </c>
      <c r="AF583" s="61">
        <v>0</v>
      </c>
      <c r="AG583" s="61">
        <v>0</v>
      </c>
      <c r="AH583" s="61">
        <v>0</v>
      </c>
      <c r="AI583" s="61">
        <v>0</v>
      </c>
      <c r="AJ583" s="61">
        <v>0</v>
      </c>
      <c r="AK583" s="61">
        <v>0</v>
      </c>
      <c r="AL583" s="61">
        <v>0</v>
      </c>
      <c r="AM583" s="61">
        <v>0</v>
      </c>
      <c r="AN583" s="61">
        <v>0</v>
      </c>
      <c r="AO583" s="61">
        <v>0</v>
      </c>
      <c r="AP583" s="61">
        <v>0</v>
      </c>
      <c r="AQ583" s="61">
        <f t="shared" si="8"/>
        <v>0</v>
      </c>
      <c r="AT583" s="33"/>
    </row>
    <row r="584" spans="1:46" ht="33" customHeight="1">
      <c r="A584" s="32">
        <v>2331</v>
      </c>
      <c r="B584" s="343" t="s">
        <v>1235</v>
      </c>
      <c r="C584" s="344">
        <v>0</v>
      </c>
      <c r="D584" s="61">
        <v>0</v>
      </c>
      <c r="E584" s="61">
        <v>0</v>
      </c>
      <c r="F584" s="61">
        <v>0</v>
      </c>
      <c r="G584" s="61">
        <v>0</v>
      </c>
      <c r="H584" s="61">
        <v>0</v>
      </c>
      <c r="I584" s="61">
        <v>0</v>
      </c>
      <c r="J584" s="61">
        <v>0</v>
      </c>
      <c r="K584" s="61">
        <v>0</v>
      </c>
      <c r="L584" s="61">
        <v>0</v>
      </c>
      <c r="M584" s="61">
        <v>0</v>
      </c>
      <c r="N584" s="61">
        <v>0</v>
      </c>
      <c r="O584" s="61">
        <v>0</v>
      </c>
      <c r="P584" s="61">
        <v>0</v>
      </c>
      <c r="Q584" s="61">
        <v>0</v>
      </c>
      <c r="R584" s="61">
        <v>0</v>
      </c>
      <c r="S584" s="61">
        <v>0</v>
      </c>
      <c r="T584" s="61">
        <v>0</v>
      </c>
      <c r="U584" s="61">
        <v>0</v>
      </c>
      <c r="V584" s="61">
        <v>0</v>
      </c>
      <c r="W584" s="61">
        <v>0</v>
      </c>
      <c r="X584" s="61">
        <v>0</v>
      </c>
      <c r="Y584" s="61">
        <v>0</v>
      </c>
      <c r="Z584" s="61">
        <v>0</v>
      </c>
      <c r="AA584" s="61">
        <v>0</v>
      </c>
      <c r="AB584" s="61">
        <v>0</v>
      </c>
      <c r="AC584" s="61">
        <v>0</v>
      </c>
      <c r="AD584" s="61">
        <v>0</v>
      </c>
      <c r="AE584" s="61">
        <v>0</v>
      </c>
      <c r="AF584" s="61">
        <v>0</v>
      </c>
      <c r="AG584" s="61">
        <v>0</v>
      </c>
      <c r="AH584" s="61">
        <v>0</v>
      </c>
      <c r="AI584" s="61">
        <v>0</v>
      </c>
      <c r="AJ584" s="61">
        <v>0</v>
      </c>
      <c r="AK584" s="61">
        <v>0</v>
      </c>
      <c r="AL584" s="61">
        <v>0</v>
      </c>
      <c r="AM584" s="61">
        <v>0</v>
      </c>
      <c r="AN584" s="61">
        <v>0</v>
      </c>
      <c r="AO584" s="61">
        <v>0</v>
      </c>
      <c r="AP584" s="61">
        <v>0</v>
      </c>
      <c r="AQ584" s="61">
        <f t="shared" si="8"/>
        <v>0</v>
      </c>
      <c r="AT584" s="33"/>
    </row>
    <row r="585" spans="1:46" ht="33" customHeight="1">
      <c r="A585" s="32">
        <v>2333</v>
      </c>
      <c r="B585" s="343" t="s">
        <v>1236</v>
      </c>
      <c r="C585" s="344">
        <v>0</v>
      </c>
      <c r="D585" s="61">
        <v>0</v>
      </c>
      <c r="E585" s="61">
        <v>0</v>
      </c>
      <c r="F585" s="61">
        <v>0</v>
      </c>
      <c r="G585" s="61">
        <v>0</v>
      </c>
      <c r="H585" s="61">
        <v>0</v>
      </c>
      <c r="I585" s="61">
        <v>0</v>
      </c>
      <c r="J585" s="61">
        <v>0</v>
      </c>
      <c r="K585" s="61">
        <v>0</v>
      </c>
      <c r="L585" s="61">
        <v>0</v>
      </c>
      <c r="M585" s="61">
        <v>0</v>
      </c>
      <c r="N585" s="61">
        <v>0</v>
      </c>
      <c r="O585" s="61">
        <v>0</v>
      </c>
      <c r="P585" s="61">
        <v>0</v>
      </c>
      <c r="Q585" s="61">
        <v>0</v>
      </c>
      <c r="R585" s="61">
        <v>0</v>
      </c>
      <c r="S585" s="61">
        <v>0</v>
      </c>
      <c r="T585" s="61">
        <v>0</v>
      </c>
      <c r="U585" s="61">
        <v>0</v>
      </c>
      <c r="V585" s="61">
        <v>0</v>
      </c>
      <c r="W585" s="61">
        <v>0</v>
      </c>
      <c r="X585" s="61">
        <v>0</v>
      </c>
      <c r="Y585" s="61">
        <v>0</v>
      </c>
      <c r="Z585" s="61">
        <v>0</v>
      </c>
      <c r="AA585" s="61">
        <v>0</v>
      </c>
      <c r="AB585" s="61">
        <v>0</v>
      </c>
      <c r="AC585" s="61">
        <v>0</v>
      </c>
      <c r="AD585" s="61">
        <v>0</v>
      </c>
      <c r="AE585" s="61">
        <v>0</v>
      </c>
      <c r="AF585" s="61">
        <v>0</v>
      </c>
      <c r="AG585" s="61">
        <v>0</v>
      </c>
      <c r="AH585" s="61">
        <v>0</v>
      </c>
      <c r="AI585" s="61">
        <v>0</v>
      </c>
      <c r="AJ585" s="61">
        <v>0</v>
      </c>
      <c r="AK585" s="61">
        <v>0</v>
      </c>
      <c r="AL585" s="61">
        <v>0</v>
      </c>
      <c r="AM585" s="61">
        <v>0</v>
      </c>
      <c r="AN585" s="61">
        <v>0</v>
      </c>
      <c r="AO585" s="61">
        <v>0</v>
      </c>
      <c r="AP585" s="61">
        <v>0</v>
      </c>
      <c r="AQ585" s="61">
        <f t="shared" si="8"/>
        <v>0</v>
      </c>
      <c r="AT585" s="33"/>
    </row>
    <row r="586" spans="1:46" ht="33" customHeight="1">
      <c r="A586" s="32">
        <v>2334</v>
      </c>
      <c r="B586" s="343" t="s">
        <v>1237</v>
      </c>
      <c r="C586" s="344">
        <v>0</v>
      </c>
      <c r="D586" s="61">
        <v>0</v>
      </c>
      <c r="E586" s="61">
        <v>0</v>
      </c>
      <c r="F586" s="61">
        <v>0</v>
      </c>
      <c r="G586" s="61">
        <v>0</v>
      </c>
      <c r="H586" s="61">
        <v>0</v>
      </c>
      <c r="I586" s="61">
        <v>0</v>
      </c>
      <c r="J586" s="61">
        <v>0</v>
      </c>
      <c r="K586" s="61">
        <v>0</v>
      </c>
      <c r="L586" s="61">
        <v>0</v>
      </c>
      <c r="M586" s="61">
        <v>0</v>
      </c>
      <c r="N586" s="61">
        <v>0</v>
      </c>
      <c r="O586" s="61">
        <v>0</v>
      </c>
      <c r="P586" s="61">
        <v>0</v>
      </c>
      <c r="Q586" s="61">
        <v>0</v>
      </c>
      <c r="R586" s="61">
        <v>0</v>
      </c>
      <c r="S586" s="61">
        <v>0</v>
      </c>
      <c r="T586" s="61">
        <v>0</v>
      </c>
      <c r="U586" s="61">
        <v>0</v>
      </c>
      <c r="V586" s="61">
        <v>0</v>
      </c>
      <c r="W586" s="61">
        <v>0</v>
      </c>
      <c r="X586" s="61">
        <v>0</v>
      </c>
      <c r="Y586" s="61">
        <v>0</v>
      </c>
      <c r="Z586" s="61">
        <v>0</v>
      </c>
      <c r="AA586" s="61">
        <v>0</v>
      </c>
      <c r="AB586" s="61">
        <v>0</v>
      </c>
      <c r="AC586" s="61">
        <v>0</v>
      </c>
      <c r="AD586" s="61">
        <v>0</v>
      </c>
      <c r="AE586" s="61">
        <v>0</v>
      </c>
      <c r="AF586" s="61">
        <v>0</v>
      </c>
      <c r="AG586" s="61">
        <v>0</v>
      </c>
      <c r="AH586" s="61">
        <v>0</v>
      </c>
      <c r="AI586" s="61">
        <v>0</v>
      </c>
      <c r="AJ586" s="61">
        <v>0</v>
      </c>
      <c r="AK586" s="61">
        <v>0</v>
      </c>
      <c r="AL586" s="61">
        <v>0</v>
      </c>
      <c r="AM586" s="61">
        <v>0</v>
      </c>
      <c r="AN586" s="61">
        <v>0</v>
      </c>
      <c r="AO586" s="61">
        <v>0</v>
      </c>
      <c r="AP586" s="61">
        <v>0</v>
      </c>
      <c r="AQ586" s="61">
        <f t="shared" si="8"/>
        <v>0</v>
      </c>
      <c r="AT586" s="33"/>
    </row>
    <row r="587" spans="1:46" ht="33" customHeight="1">
      <c r="A587" s="32">
        <v>2335</v>
      </c>
      <c r="B587" s="343" t="s">
        <v>1400</v>
      </c>
      <c r="C587" s="344">
        <v>0</v>
      </c>
      <c r="D587" s="61">
        <v>0</v>
      </c>
      <c r="E587" s="61">
        <v>0</v>
      </c>
      <c r="F587" s="61">
        <v>0</v>
      </c>
      <c r="G587" s="61">
        <v>0</v>
      </c>
      <c r="H587" s="61">
        <v>0</v>
      </c>
      <c r="I587" s="61">
        <v>0</v>
      </c>
      <c r="J587" s="61">
        <v>0</v>
      </c>
      <c r="K587" s="61">
        <v>0</v>
      </c>
      <c r="L587" s="61">
        <v>0</v>
      </c>
      <c r="M587" s="61">
        <v>0</v>
      </c>
      <c r="N587" s="61">
        <v>0</v>
      </c>
      <c r="O587" s="61">
        <v>0</v>
      </c>
      <c r="P587" s="61">
        <v>0</v>
      </c>
      <c r="Q587" s="61">
        <v>0</v>
      </c>
      <c r="R587" s="61">
        <v>0</v>
      </c>
      <c r="S587" s="61">
        <v>0</v>
      </c>
      <c r="T587" s="61">
        <v>0</v>
      </c>
      <c r="U587" s="61">
        <v>0</v>
      </c>
      <c r="V587" s="61">
        <v>0</v>
      </c>
      <c r="W587" s="61">
        <v>0</v>
      </c>
      <c r="X587" s="61">
        <v>0</v>
      </c>
      <c r="Y587" s="61">
        <v>0</v>
      </c>
      <c r="Z587" s="61">
        <v>0</v>
      </c>
      <c r="AA587" s="61">
        <v>0</v>
      </c>
      <c r="AB587" s="61">
        <v>0</v>
      </c>
      <c r="AC587" s="61">
        <v>0</v>
      </c>
      <c r="AD587" s="61">
        <v>0</v>
      </c>
      <c r="AE587" s="61">
        <v>0</v>
      </c>
      <c r="AF587" s="61">
        <v>0</v>
      </c>
      <c r="AG587" s="61">
        <v>0</v>
      </c>
      <c r="AH587" s="61">
        <v>0</v>
      </c>
      <c r="AI587" s="61">
        <v>0</v>
      </c>
      <c r="AJ587" s="61">
        <v>0</v>
      </c>
      <c r="AK587" s="61">
        <v>0</v>
      </c>
      <c r="AL587" s="61">
        <v>0</v>
      </c>
      <c r="AM587" s="61">
        <v>0</v>
      </c>
      <c r="AN587" s="61">
        <v>0</v>
      </c>
      <c r="AO587" s="61">
        <v>0</v>
      </c>
      <c r="AP587" s="61">
        <v>0</v>
      </c>
      <c r="AQ587" s="61">
        <f t="shared" si="8"/>
        <v>0</v>
      </c>
      <c r="AT587" s="33"/>
    </row>
    <row r="588" spans="1:46" ht="33" customHeight="1">
      <c r="A588" s="32">
        <v>2336</v>
      </c>
      <c r="B588" s="343" t="s">
        <v>1238</v>
      </c>
      <c r="C588" s="344">
        <v>0</v>
      </c>
      <c r="D588" s="61">
        <v>0</v>
      </c>
      <c r="E588" s="61">
        <v>0</v>
      </c>
      <c r="F588" s="61">
        <v>0</v>
      </c>
      <c r="G588" s="61">
        <v>0</v>
      </c>
      <c r="H588" s="61">
        <v>0</v>
      </c>
      <c r="I588" s="61">
        <v>0</v>
      </c>
      <c r="J588" s="61">
        <v>0</v>
      </c>
      <c r="K588" s="61">
        <v>0</v>
      </c>
      <c r="L588" s="61">
        <v>0</v>
      </c>
      <c r="M588" s="61">
        <v>0</v>
      </c>
      <c r="N588" s="61">
        <v>0</v>
      </c>
      <c r="O588" s="61">
        <v>0</v>
      </c>
      <c r="P588" s="61">
        <v>0</v>
      </c>
      <c r="Q588" s="61">
        <v>0</v>
      </c>
      <c r="R588" s="61">
        <v>0</v>
      </c>
      <c r="S588" s="61">
        <v>0</v>
      </c>
      <c r="T588" s="61">
        <v>0</v>
      </c>
      <c r="U588" s="61">
        <v>0</v>
      </c>
      <c r="V588" s="61">
        <v>0</v>
      </c>
      <c r="W588" s="61">
        <v>0</v>
      </c>
      <c r="X588" s="61">
        <v>0</v>
      </c>
      <c r="Y588" s="61">
        <v>0</v>
      </c>
      <c r="Z588" s="61">
        <v>0</v>
      </c>
      <c r="AA588" s="61">
        <v>0</v>
      </c>
      <c r="AB588" s="61">
        <v>0</v>
      </c>
      <c r="AC588" s="61">
        <v>0</v>
      </c>
      <c r="AD588" s="61">
        <v>0</v>
      </c>
      <c r="AE588" s="61">
        <v>0</v>
      </c>
      <c r="AF588" s="61">
        <v>0</v>
      </c>
      <c r="AG588" s="61">
        <v>0</v>
      </c>
      <c r="AH588" s="61">
        <v>0</v>
      </c>
      <c r="AI588" s="61">
        <v>0</v>
      </c>
      <c r="AJ588" s="61">
        <v>0</v>
      </c>
      <c r="AK588" s="61">
        <v>0</v>
      </c>
      <c r="AL588" s="61">
        <v>0</v>
      </c>
      <c r="AM588" s="61">
        <v>0</v>
      </c>
      <c r="AN588" s="61">
        <v>0</v>
      </c>
      <c r="AO588" s="61">
        <v>0</v>
      </c>
      <c r="AP588" s="61">
        <v>0</v>
      </c>
      <c r="AQ588" s="61">
        <f t="shared" si="8"/>
        <v>0</v>
      </c>
      <c r="AT588" s="33"/>
    </row>
    <row r="589" spans="1:46" ht="33" customHeight="1">
      <c r="A589" s="32">
        <v>2337</v>
      </c>
      <c r="B589" s="343" t="s">
        <v>1401</v>
      </c>
      <c r="C589" s="344">
        <v>0</v>
      </c>
      <c r="D589" s="61">
        <v>0</v>
      </c>
      <c r="E589" s="61">
        <v>0</v>
      </c>
      <c r="F589" s="61">
        <v>0</v>
      </c>
      <c r="G589" s="61">
        <v>0</v>
      </c>
      <c r="H589" s="61">
        <v>0</v>
      </c>
      <c r="I589" s="61">
        <v>0</v>
      </c>
      <c r="J589" s="61">
        <v>0</v>
      </c>
      <c r="K589" s="61">
        <v>0</v>
      </c>
      <c r="L589" s="61">
        <v>0</v>
      </c>
      <c r="M589" s="61">
        <v>0</v>
      </c>
      <c r="N589" s="61">
        <v>0</v>
      </c>
      <c r="O589" s="61">
        <v>0</v>
      </c>
      <c r="P589" s="61">
        <v>0</v>
      </c>
      <c r="Q589" s="61">
        <v>0</v>
      </c>
      <c r="R589" s="61">
        <v>0</v>
      </c>
      <c r="S589" s="61">
        <v>0</v>
      </c>
      <c r="T589" s="61">
        <v>0</v>
      </c>
      <c r="U589" s="61">
        <v>0</v>
      </c>
      <c r="V589" s="61">
        <v>0</v>
      </c>
      <c r="W589" s="61">
        <v>0</v>
      </c>
      <c r="X589" s="61">
        <v>0</v>
      </c>
      <c r="Y589" s="61">
        <v>0</v>
      </c>
      <c r="Z589" s="61">
        <v>0</v>
      </c>
      <c r="AA589" s="61">
        <v>0</v>
      </c>
      <c r="AB589" s="61">
        <v>0</v>
      </c>
      <c r="AC589" s="61">
        <v>0</v>
      </c>
      <c r="AD589" s="61">
        <v>0</v>
      </c>
      <c r="AE589" s="61">
        <v>0</v>
      </c>
      <c r="AF589" s="61">
        <v>0</v>
      </c>
      <c r="AG589" s="61">
        <v>0</v>
      </c>
      <c r="AH589" s="61">
        <v>0</v>
      </c>
      <c r="AI589" s="61">
        <v>0</v>
      </c>
      <c r="AJ589" s="61">
        <v>0</v>
      </c>
      <c r="AK589" s="61">
        <v>0</v>
      </c>
      <c r="AL589" s="61">
        <v>0</v>
      </c>
      <c r="AM589" s="61">
        <v>0</v>
      </c>
      <c r="AN589" s="61">
        <v>0</v>
      </c>
      <c r="AO589" s="61">
        <v>0</v>
      </c>
      <c r="AP589" s="61">
        <v>0</v>
      </c>
      <c r="AQ589" s="61">
        <f t="shared" si="8"/>
        <v>0</v>
      </c>
      <c r="AT589" s="33"/>
    </row>
    <row r="590" spans="1:46" ht="33" customHeight="1">
      <c r="A590" s="32">
        <v>2338</v>
      </c>
      <c r="B590" s="343" t="s">
        <v>1402</v>
      </c>
      <c r="C590" s="344">
        <v>0</v>
      </c>
      <c r="D590" s="61">
        <v>0</v>
      </c>
      <c r="E590" s="61">
        <v>0</v>
      </c>
      <c r="F590" s="61">
        <v>0</v>
      </c>
      <c r="G590" s="61">
        <v>0</v>
      </c>
      <c r="H590" s="61">
        <v>0</v>
      </c>
      <c r="I590" s="61">
        <v>0</v>
      </c>
      <c r="J590" s="61">
        <v>0</v>
      </c>
      <c r="K590" s="61">
        <v>0</v>
      </c>
      <c r="L590" s="61">
        <v>0</v>
      </c>
      <c r="M590" s="61">
        <v>0</v>
      </c>
      <c r="N590" s="61">
        <v>0</v>
      </c>
      <c r="O590" s="61">
        <v>0</v>
      </c>
      <c r="P590" s="61">
        <v>0</v>
      </c>
      <c r="Q590" s="61">
        <v>0</v>
      </c>
      <c r="R590" s="61">
        <v>0</v>
      </c>
      <c r="S590" s="61">
        <v>0</v>
      </c>
      <c r="T590" s="61">
        <v>0</v>
      </c>
      <c r="U590" s="61">
        <v>0</v>
      </c>
      <c r="V590" s="61">
        <v>0</v>
      </c>
      <c r="W590" s="61">
        <v>0</v>
      </c>
      <c r="X590" s="61">
        <v>0</v>
      </c>
      <c r="Y590" s="61">
        <v>0</v>
      </c>
      <c r="Z590" s="61">
        <v>0</v>
      </c>
      <c r="AA590" s="61">
        <v>0</v>
      </c>
      <c r="AB590" s="61">
        <v>0</v>
      </c>
      <c r="AC590" s="61">
        <v>0</v>
      </c>
      <c r="AD590" s="61">
        <v>0</v>
      </c>
      <c r="AE590" s="61">
        <v>0</v>
      </c>
      <c r="AF590" s="61">
        <v>0</v>
      </c>
      <c r="AG590" s="61">
        <v>0</v>
      </c>
      <c r="AH590" s="61">
        <v>0</v>
      </c>
      <c r="AI590" s="61">
        <v>0</v>
      </c>
      <c r="AJ590" s="61">
        <v>0</v>
      </c>
      <c r="AK590" s="61">
        <v>0</v>
      </c>
      <c r="AL590" s="61">
        <v>0</v>
      </c>
      <c r="AM590" s="61">
        <v>0</v>
      </c>
      <c r="AN590" s="61">
        <v>0</v>
      </c>
      <c r="AO590" s="61">
        <v>0</v>
      </c>
      <c r="AP590" s="61">
        <v>0</v>
      </c>
      <c r="AQ590" s="61">
        <f t="shared" ref="AQ590:AQ599" si="9">SUM(D590:AP590)</f>
        <v>0</v>
      </c>
      <c r="AT590" s="33"/>
    </row>
    <row r="591" spans="1:46" ht="33" customHeight="1">
      <c r="A591" s="32">
        <v>2339</v>
      </c>
      <c r="B591" s="343" t="s">
        <v>1403</v>
      </c>
      <c r="C591" s="344">
        <v>0</v>
      </c>
      <c r="D591" s="61">
        <v>0</v>
      </c>
      <c r="E591" s="61">
        <v>0</v>
      </c>
      <c r="F591" s="61">
        <v>0</v>
      </c>
      <c r="G591" s="61">
        <v>0</v>
      </c>
      <c r="H591" s="61">
        <v>0</v>
      </c>
      <c r="I591" s="61">
        <v>0</v>
      </c>
      <c r="J591" s="61">
        <v>0</v>
      </c>
      <c r="K591" s="61">
        <v>0</v>
      </c>
      <c r="L591" s="61">
        <v>0</v>
      </c>
      <c r="M591" s="61">
        <v>0</v>
      </c>
      <c r="N591" s="61">
        <v>0</v>
      </c>
      <c r="O591" s="61">
        <v>0</v>
      </c>
      <c r="P591" s="61">
        <v>0</v>
      </c>
      <c r="Q591" s="61">
        <v>0</v>
      </c>
      <c r="R591" s="61">
        <v>0</v>
      </c>
      <c r="S591" s="61">
        <v>0</v>
      </c>
      <c r="T591" s="61">
        <v>0</v>
      </c>
      <c r="U591" s="61">
        <v>0</v>
      </c>
      <c r="V591" s="61">
        <v>0</v>
      </c>
      <c r="W591" s="61">
        <v>0</v>
      </c>
      <c r="X591" s="61">
        <v>0</v>
      </c>
      <c r="Y591" s="61">
        <v>0</v>
      </c>
      <c r="Z591" s="61">
        <v>0</v>
      </c>
      <c r="AA591" s="61">
        <v>0</v>
      </c>
      <c r="AB591" s="61">
        <v>0</v>
      </c>
      <c r="AC591" s="61">
        <v>0</v>
      </c>
      <c r="AD591" s="61">
        <v>0</v>
      </c>
      <c r="AE591" s="61">
        <v>0</v>
      </c>
      <c r="AF591" s="61">
        <v>0</v>
      </c>
      <c r="AG591" s="61">
        <v>0</v>
      </c>
      <c r="AH591" s="61">
        <v>0</v>
      </c>
      <c r="AI591" s="61">
        <v>0</v>
      </c>
      <c r="AJ591" s="61">
        <v>0</v>
      </c>
      <c r="AK591" s="61">
        <v>0</v>
      </c>
      <c r="AL591" s="61">
        <v>0</v>
      </c>
      <c r="AM591" s="61">
        <v>0</v>
      </c>
      <c r="AN591" s="61">
        <v>0</v>
      </c>
      <c r="AO591" s="61">
        <v>0</v>
      </c>
      <c r="AP591" s="61">
        <v>0</v>
      </c>
      <c r="AQ591" s="61">
        <f t="shared" si="9"/>
        <v>0</v>
      </c>
      <c r="AT591" s="33"/>
    </row>
    <row r="592" spans="1:46" ht="33" customHeight="1">
      <c r="A592" s="32">
        <v>2341</v>
      </c>
      <c r="B592" s="343" t="s">
        <v>1404</v>
      </c>
      <c r="C592" s="344">
        <v>0</v>
      </c>
      <c r="D592" s="61">
        <v>0</v>
      </c>
      <c r="E592" s="61">
        <v>0</v>
      </c>
      <c r="F592" s="61">
        <v>0</v>
      </c>
      <c r="G592" s="61">
        <v>0</v>
      </c>
      <c r="H592" s="61">
        <v>0</v>
      </c>
      <c r="I592" s="61">
        <v>0</v>
      </c>
      <c r="J592" s="61">
        <v>0</v>
      </c>
      <c r="K592" s="61">
        <v>0</v>
      </c>
      <c r="L592" s="61">
        <v>0</v>
      </c>
      <c r="M592" s="61">
        <v>0</v>
      </c>
      <c r="N592" s="61">
        <v>0</v>
      </c>
      <c r="O592" s="61">
        <v>0</v>
      </c>
      <c r="P592" s="61">
        <v>0</v>
      </c>
      <c r="Q592" s="61">
        <v>0</v>
      </c>
      <c r="R592" s="61">
        <v>0</v>
      </c>
      <c r="S592" s="61">
        <v>0</v>
      </c>
      <c r="T592" s="61">
        <v>0</v>
      </c>
      <c r="U592" s="61">
        <v>0</v>
      </c>
      <c r="V592" s="61">
        <v>0</v>
      </c>
      <c r="W592" s="61">
        <v>0</v>
      </c>
      <c r="X592" s="61">
        <v>0</v>
      </c>
      <c r="Y592" s="61">
        <v>0</v>
      </c>
      <c r="Z592" s="61">
        <v>0</v>
      </c>
      <c r="AA592" s="61">
        <v>0</v>
      </c>
      <c r="AB592" s="61">
        <v>0</v>
      </c>
      <c r="AC592" s="61">
        <v>0</v>
      </c>
      <c r="AD592" s="61">
        <v>0</v>
      </c>
      <c r="AE592" s="61">
        <v>0</v>
      </c>
      <c r="AF592" s="61">
        <v>0</v>
      </c>
      <c r="AG592" s="61">
        <v>0</v>
      </c>
      <c r="AH592" s="61">
        <v>0</v>
      </c>
      <c r="AI592" s="61">
        <v>0</v>
      </c>
      <c r="AJ592" s="61">
        <v>0</v>
      </c>
      <c r="AK592" s="61">
        <v>0</v>
      </c>
      <c r="AL592" s="61">
        <v>0</v>
      </c>
      <c r="AM592" s="61">
        <v>0</v>
      </c>
      <c r="AN592" s="61">
        <v>0</v>
      </c>
      <c r="AO592" s="61">
        <v>0</v>
      </c>
      <c r="AP592" s="61">
        <v>0</v>
      </c>
      <c r="AQ592" s="61">
        <f t="shared" si="9"/>
        <v>0</v>
      </c>
      <c r="AT592" s="33"/>
    </row>
    <row r="593" spans="1:46" ht="33" customHeight="1">
      <c r="A593" s="32">
        <v>3301</v>
      </c>
      <c r="B593" s="343" t="s">
        <v>1255</v>
      </c>
      <c r="C593" s="344">
        <v>0</v>
      </c>
      <c r="D593" s="61">
        <v>0</v>
      </c>
      <c r="E593" s="61">
        <v>0</v>
      </c>
      <c r="F593" s="61">
        <v>0</v>
      </c>
      <c r="G593" s="61">
        <v>0</v>
      </c>
      <c r="H593" s="61">
        <v>0</v>
      </c>
      <c r="I593" s="61">
        <v>0</v>
      </c>
      <c r="J593" s="61">
        <v>0</v>
      </c>
      <c r="K593" s="61">
        <v>0</v>
      </c>
      <c r="L593" s="61">
        <v>0</v>
      </c>
      <c r="M593" s="61">
        <v>0</v>
      </c>
      <c r="N593" s="61">
        <v>0</v>
      </c>
      <c r="O593" s="61">
        <v>0</v>
      </c>
      <c r="P593" s="61">
        <v>0</v>
      </c>
      <c r="Q593" s="61">
        <v>0</v>
      </c>
      <c r="R593" s="61">
        <v>0</v>
      </c>
      <c r="S593" s="61">
        <v>0</v>
      </c>
      <c r="T593" s="61">
        <v>0</v>
      </c>
      <c r="U593" s="61">
        <v>0</v>
      </c>
      <c r="V593" s="61">
        <v>0</v>
      </c>
      <c r="W593" s="61">
        <v>0</v>
      </c>
      <c r="X593" s="61">
        <v>0</v>
      </c>
      <c r="Y593" s="61">
        <v>0</v>
      </c>
      <c r="Z593" s="61">
        <v>0</v>
      </c>
      <c r="AA593" s="61">
        <v>0</v>
      </c>
      <c r="AB593" s="61">
        <v>0</v>
      </c>
      <c r="AC593" s="61">
        <v>0</v>
      </c>
      <c r="AD593" s="61">
        <v>0</v>
      </c>
      <c r="AE593" s="61">
        <v>0</v>
      </c>
      <c r="AF593" s="61">
        <v>0</v>
      </c>
      <c r="AG593" s="61">
        <v>0</v>
      </c>
      <c r="AH593" s="61">
        <v>0</v>
      </c>
      <c r="AI593" s="61">
        <v>0</v>
      </c>
      <c r="AJ593" s="61">
        <v>0</v>
      </c>
      <c r="AK593" s="61">
        <v>0</v>
      </c>
      <c r="AL593" s="61">
        <v>0</v>
      </c>
      <c r="AM593" s="61">
        <v>0</v>
      </c>
      <c r="AN593" s="61">
        <v>0</v>
      </c>
      <c r="AO593" s="61">
        <v>0</v>
      </c>
      <c r="AP593" s="61">
        <v>0</v>
      </c>
      <c r="AQ593" s="61">
        <f t="shared" si="9"/>
        <v>0</v>
      </c>
      <c r="AT593" s="33"/>
    </row>
    <row r="594" spans="1:46" ht="33" customHeight="1">
      <c r="A594" s="32">
        <v>3401</v>
      </c>
      <c r="B594" s="343" t="s">
        <v>1405</v>
      </c>
      <c r="C594" s="344">
        <v>0</v>
      </c>
      <c r="D594" s="61">
        <v>0</v>
      </c>
      <c r="E594" s="61">
        <v>0</v>
      </c>
      <c r="F594" s="61">
        <v>0</v>
      </c>
      <c r="G594" s="61">
        <v>0</v>
      </c>
      <c r="H594" s="61">
        <v>0</v>
      </c>
      <c r="I594" s="61">
        <v>0</v>
      </c>
      <c r="J594" s="61">
        <v>0</v>
      </c>
      <c r="K594" s="61">
        <v>0</v>
      </c>
      <c r="L594" s="61">
        <v>0</v>
      </c>
      <c r="M594" s="61">
        <v>0</v>
      </c>
      <c r="N594" s="61">
        <v>0</v>
      </c>
      <c r="O594" s="61">
        <v>0</v>
      </c>
      <c r="P594" s="61">
        <v>0</v>
      </c>
      <c r="Q594" s="61">
        <v>0</v>
      </c>
      <c r="R594" s="61">
        <v>0</v>
      </c>
      <c r="S594" s="61">
        <v>0</v>
      </c>
      <c r="T594" s="61">
        <v>0</v>
      </c>
      <c r="U594" s="61">
        <v>0</v>
      </c>
      <c r="V594" s="61">
        <v>0</v>
      </c>
      <c r="W594" s="61">
        <v>0</v>
      </c>
      <c r="X594" s="61">
        <v>0</v>
      </c>
      <c r="Y594" s="61">
        <v>0</v>
      </c>
      <c r="Z594" s="61">
        <v>0</v>
      </c>
      <c r="AA594" s="61">
        <v>0</v>
      </c>
      <c r="AB594" s="61">
        <v>0</v>
      </c>
      <c r="AC594" s="61">
        <v>0</v>
      </c>
      <c r="AD594" s="61">
        <v>0</v>
      </c>
      <c r="AE594" s="61">
        <v>0</v>
      </c>
      <c r="AF594" s="61">
        <v>0</v>
      </c>
      <c r="AG594" s="61">
        <v>0</v>
      </c>
      <c r="AH594" s="61">
        <v>0</v>
      </c>
      <c r="AI594" s="61">
        <v>0</v>
      </c>
      <c r="AJ594" s="61">
        <v>0</v>
      </c>
      <c r="AK594" s="61">
        <v>0</v>
      </c>
      <c r="AL594" s="61">
        <v>0</v>
      </c>
      <c r="AM594" s="61">
        <v>0</v>
      </c>
      <c r="AN594" s="61">
        <v>0</v>
      </c>
      <c r="AO594" s="61">
        <v>0</v>
      </c>
      <c r="AP594" s="61">
        <v>0</v>
      </c>
      <c r="AQ594" s="61">
        <f t="shared" si="9"/>
        <v>0</v>
      </c>
      <c r="AT594" s="33"/>
    </row>
    <row r="595" spans="1:46" ht="33" customHeight="1">
      <c r="A595" s="32">
        <v>4601</v>
      </c>
      <c r="B595" s="343" t="s">
        <v>1256</v>
      </c>
      <c r="C595" s="344">
        <v>0</v>
      </c>
      <c r="D595" s="61">
        <v>0</v>
      </c>
      <c r="E595" s="61">
        <v>0</v>
      </c>
      <c r="F595" s="61">
        <v>0</v>
      </c>
      <c r="G595" s="61">
        <v>0</v>
      </c>
      <c r="H595" s="61">
        <v>0</v>
      </c>
      <c r="I595" s="61">
        <v>0</v>
      </c>
      <c r="J595" s="61">
        <v>0</v>
      </c>
      <c r="K595" s="61">
        <v>0</v>
      </c>
      <c r="L595" s="61">
        <v>0</v>
      </c>
      <c r="M595" s="61">
        <v>0</v>
      </c>
      <c r="N595" s="61">
        <v>0</v>
      </c>
      <c r="O595" s="61">
        <v>0</v>
      </c>
      <c r="P595" s="61">
        <v>0</v>
      </c>
      <c r="Q595" s="61">
        <v>0</v>
      </c>
      <c r="R595" s="61">
        <v>0</v>
      </c>
      <c r="S595" s="61">
        <v>0</v>
      </c>
      <c r="T595" s="61">
        <v>0</v>
      </c>
      <c r="U595" s="61">
        <v>0</v>
      </c>
      <c r="V595" s="61">
        <v>0</v>
      </c>
      <c r="W595" s="61">
        <v>0</v>
      </c>
      <c r="X595" s="61">
        <v>0</v>
      </c>
      <c r="Y595" s="61">
        <v>0</v>
      </c>
      <c r="Z595" s="61">
        <v>0</v>
      </c>
      <c r="AA595" s="61">
        <v>0</v>
      </c>
      <c r="AB595" s="61">
        <v>0</v>
      </c>
      <c r="AC595" s="61">
        <v>0</v>
      </c>
      <c r="AD595" s="61">
        <v>0</v>
      </c>
      <c r="AE595" s="61">
        <v>0</v>
      </c>
      <c r="AF595" s="61">
        <v>0</v>
      </c>
      <c r="AG595" s="61">
        <v>0</v>
      </c>
      <c r="AH595" s="61">
        <v>0</v>
      </c>
      <c r="AI595" s="61">
        <v>0</v>
      </c>
      <c r="AJ595" s="61">
        <v>0</v>
      </c>
      <c r="AK595" s="61">
        <v>0</v>
      </c>
      <c r="AL595" s="61">
        <v>0</v>
      </c>
      <c r="AM595" s="61">
        <v>0</v>
      </c>
      <c r="AN595" s="61">
        <v>0</v>
      </c>
      <c r="AO595" s="61">
        <v>0</v>
      </c>
      <c r="AP595" s="61">
        <v>0</v>
      </c>
      <c r="AQ595" s="61">
        <f t="shared" si="9"/>
        <v>0</v>
      </c>
      <c r="AT595" s="33"/>
    </row>
    <row r="596" spans="1:46" ht="33" customHeight="1">
      <c r="A596" s="32" t="s">
        <v>549</v>
      </c>
      <c r="B596" s="343" t="s">
        <v>589</v>
      </c>
      <c r="C596" s="344">
        <v>0</v>
      </c>
      <c r="D596" s="61">
        <v>0</v>
      </c>
      <c r="E596" s="61">
        <v>0</v>
      </c>
      <c r="F596" s="61">
        <v>0</v>
      </c>
      <c r="G596" s="61">
        <v>5688864.7400000002</v>
      </c>
      <c r="H596" s="61">
        <v>0</v>
      </c>
      <c r="I596" s="61">
        <v>0</v>
      </c>
      <c r="J596" s="61">
        <v>0</v>
      </c>
      <c r="K596" s="61">
        <v>0</v>
      </c>
      <c r="L596" s="61">
        <v>0</v>
      </c>
      <c r="M596" s="61">
        <v>0</v>
      </c>
      <c r="N596" s="61">
        <v>0</v>
      </c>
      <c r="O596" s="61">
        <v>0</v>
      </c>
      <c r="P596" s="61">
        <v>0</v>
      </c>
      <c r="Q596" s="61">
        <v>0</v>
      </c>
      <c r="R596" s="61">
        <v>0</v>
      </c>
      <c r="S596" s="61">
        <v>0</v>
      </c>
      <c r="T596" s="61">
        <v>0</v>
      </c>
      <c r="U596" s="61">
        <v>0</v>
      </c>
      <c r="V596" s="61">
        <v>0</v>
      </c>
      <c r="W596" s="61">
        <v>0</v>
      </c>
      <c r="X596" s="61">
        <v>0</v>
      </c>
      <c r="Y596" s="61">
        <v>0</v>
      </c>
      <c r="Z596" s="61">
        <v>0</v>
      </c>
      <c r="AA596" s="61">
        <v>0</v>
      </c>
      <c r="AB596" s="61">
        <v>0</v>
      </c>
      <c r="AC596" s="61">
        <v>0</v>
      </c>
      <c r="AD596" s="61">
        <v>0</v>
      </c>
      <c r="AE596" s="61">
        <v>0</v>
      </c>
      <c r="AF596" s="61">
        <v>0</v>
      </c>
      <c r="AG596" s="61">
        <v>0</v>
      </c>
      <c r="AH596" s="61">
        <v>0</v>
      </c>
      <c r="AI596" s="61">
        <v>0</v>
      </c>
      <c r="AJ596" s="61">
        <v>0</v>
      </c>
      <c r="AK596" s="61">
        <v>0</v>
      </c>
      <c r="AL596" s="61">
        <v>0</v>
      </c>
      <c r="AM596" s="61">
        <v>0</v>
      </c>
      <c r="AN596" s="61">
        <v>0</v>
      </c>
      <c r="AO596" s="61">
        <v>0</v>
      </c>
      <c r="AP596" s="61">
        <v>0</v>
      </c>
      <c r="AQ596" s="61">
        <f t="shared" si="9"/>
        <v>5688864.7400000002</v>
      </c>
      <c r="AT596" s="33"/>
    </row>
    <row r="597" spans="1:46" ht="33" customHeight="1">
      <c r="A597" s="32" t="s">
        <v>1379</v>
      </c>
      <c r="B597" s="343" t="s">
        <v>1267</v>
      </c>
      <c r="C597" s="344">
        <v>0</v>
      </c>
      <c r="D597" s="61">
        <v>0</v>
      </c>
      <c r="E597" s="61">
        <v>0</v>
      </c>
      <c r="F597" s="61">
        <v>0</v>
      </c>
      <c r="G597" s="61">
        <v>0</v>
      </c>
      <c r="H597" s="61">
        <v>0</v>
      </c>
      <c r="I597" s="61">
        <v>0</v>
      </c>
      <c r="J597" s="61">
        <v>0</v>
      </c>
      <c r="K597" s="61">
        <v>0</v>
      </c>
      <c r="L597" s="61">
        <v>0</v>
      </c>
      <c r="M597" s="61">
        <v>0</v>
      </c>
      <c r="N597" s="61">
        <v>0</v>
      </c>
      <c r="O597" s="61">
        <v>0</v>
      </c>
      <c r="P597" s="61">
        <v>0</v>
      </c>
      <c r="Q597" s="61">
        <v>0</v>
      </c>
      <c r="R597" s="61">
        <v>0</v>
      </c>
      <c r="S597" s="61">
        <v>0</v>
      </c>
      <c r="T597" s="61">
        <v>0</v>
      </c>
      <c r="U597" s="61">
        <v>0</v>
      </c>
      <c r="V597" s="61">
        <v>0</v>
      </c>
      <c r="W597" s="61">
        <v>0</v>
      </c>
      <c r="X597" s="61">
        <v>0</v>
      </c>
      <c r="Y597" s="61">
        <v>0</v>
      </c>
      <c r="Z597" s="61">
        <v>0</v>
      </c>
      <c r="AA597" s="61">
        <v>0</v>
      </c>
      <c r="AB597" s="61">
        <v>0</v>
      </c>
      <c r="AC597" s="61">
        <v>0</v>
      </c>
      <c r="AD597" s="61">
        <v>0</v>
      </c>
      <c r="AE597" s="61">
        <v>0</v>
      </c>
      <c r="AF597" s="61">
        <v>0</v>
      </c>
      <c r="AG597" s="61">
        <v>0</v>
      </c>
      <c r="AH597" s="61">
        <v>0</v>
      </c>
      <c r="AI597" s="61">
        <v>0</v>
      </c>
      <c r="AJ597" s="61">
        <v>0</v>
      </c>
      <c r="AK597" s="61">
        <v>0</v>
      </c>
      <c r="AL597" s="61">
        <v>0</v>
      </c>
      <c r="AM597" s="61">
        <v>0</v>
      </c>
      <c r="AN597" s="61">
        <v>0</v>
      </c>
      <c r="AO597" s="61">
        <v>0</v>
      </c>
      <c r="AP597" s="61">
        <v>0</v>
      </c>
      <c r="AQ597" s="61">
        <f t="shared" si="9"/>
        <v>0</v>
      </c>
      <c r="AT597" s="33"/>
    </row>
    <row r="598" spans="1:46" ht="33" customHeight="1">
      <c r="A598" s="32" t="s">
        <v>550</v>
      </c>
      <c r="B598" s="343" t="s">
        <v>1267</v>
      </c>
      <c r="C598" s="344">
        <v>0</v>
      </c>
      <c r="D598" s="61">
        <v>0</v>
      </c>
      <c r="E598" s="61">
        <v>0</v>
      </c>
      <c r="F598" s="61">
        <v>0</v>
      </c>
      <c r="G598" s="61">
        <v>0</v>
      </c>
      <c r="H598" s="61">
        <v>0</v>
      </c>
      <c r="I598" s="61">
        <v>0</v>
      </c>
      <c r="J598" s="61">
        <v>0</v>
      </c>
      <c r="K598" s="61">
        <v>0</v>
      </c>
      <c r="L598" s="61">
        <v>0</v>
      </c>
      <c r="M598" s="61">
        <v>0</v>
      </c>
      <c r="N598" s="61">
        <v>0</v>
      </c>
      <c r="O598" s="61">
        <v>0</v>
      </c>
      <c r="P598" s="61">
        <v>0</v>
      </c>
      <c r="Q598" s="61">
        <v>0</v>
      </c>
      <c r="R598" s="61">
        <v>0</v>
      </c>
      <c r="S598" s="61">
        <v>0</v>
      </c>
      <c r="T598" s="61">
        <v>0</v>
      </c>
      <c r="U598" s="61">
        <v>0</v>
      </c>
      <c r="V598" s="61">
        <v>0</v>
      </c>
      <c r="W598" s="61">
        <v>0</v>
      </c>
      <c r="X598" s="61">
        <v>0</v>
      </c>
      <c r="Y598" s="61">
        <v>0</v>
      </c>
      <c r="Z598" s="61">
        <v>0</v>
      </c>
      <c r="AA598" s="61">
        <v>0</v>
      </c>
      <c r="AB598" s="61">
        <v>0</v>
      </c>
      <c r="AC598" s="61">
        <v>0</v>
      </c>
      <c r="AD598" s="61">
        <v>0</v>
      </c>
      <c r="AE598" s="61">
        <v>0</v>
      </c>
      <c r="AF598" s="61">
        <v>0</v>
      </c>
      <c r="AG598" s="61">
        <v>0</v>
      </c>
      <c r="AH598" s="61">
        <v>0</v>
      </c>
      <c r="AI598" s="61">
        <v>0</v>
      </c>
      <c r="AJ598" s="61">
        <v>0</v>
      </c>
      <c r="AK598" s="61">
        <v>0</v>
      </c>
      <c r="AL598" s="61">
        <v>0</v>
      </c>
      <c r="AM598" s="61">
        <v>0</v>
      </c>
      <c r="AN598" s="61">
        <v>0</v>
      </c>
      <c r="AO598" s="61">
        <v>0</v>
      </c>
      <c r="AP598" s="61">
        <v>0</v>
      </c>
      <c r="AQ598" s="61">
        <f t="shared" si="9"/>
        <v>0</v>
      </c>
      <c r="AT598" s="33"/>
    </row>
    <row r="599" spans="1:46" ht="33" customHeight="1">
      <c r="A599" s="32" t="s">
        <v>551</v>
      </c>
      <c r="B599" s="343" t="s">
        <v>590</v>
      </c>
      <c r="C599" s="344">
        <v>0</v>
      </c>
      <c r="D599" s="61">
        <v>0</v>
      </c>
      <c r="E599" s="61">
        <v>0</v>
      </c>
      <c r="F599" s="61">
        <v>0</v>
      </c>
      <c r="G599" s="61">
        <f>1982698.72-5249.99</f>
        <v>1977448.73</v>
      </c>
      <c r="H599" s="61">
        <v>0</v>
      </c>
      <c r="I599" s="61">
        <v>0</v>
      </c>
      <c r="J599" s="61">
        <v>0</v>
      </c>
      <c r="K599" s="61">
        <v>3018947.04</v>
      </c>
      <c r="L599" s="61">
        <v>0</v>
      </c>
      <c r="M599" s="61">
        <v>0</v>
      </c>
      <c r="N599" s="61">
        <v>0</v>
      </c>
      <c r="O599" s="61">
        <v>0</v>
      </c>
      <c r="P599" s="61">
        <v>0</v>
      </c>
      <c r="Q599" s="61">
        <v>0</v>
      </c>
      <c r="R599" s="61">
        <v>0</v>
      </c>
      <c r="S599" s="61">
        <v>0</v>
      </c>
      <c r="T599" s="61">
        <v>0</v>
      </c>
      <c r="U599" s="61">
        <v>0</v>
      </c>
      <c r="V599" s="61">
        <v>0</v>
      </c>
      <c r="W599" s="61">
        <v>0</v>
      </c>
      <c r="X599" s="61">
        <v>0</v>
      </c>
      <c r="Y599" s="61">
        <v>0</v>
      </c>
      <c r="Z599" s="61">
        <v>0</v>
      </c>
      <c r="AA599" s="61">
        <v>0</v>
      </c>
      <c r="AB599" s="61">
        <v>240.1</v>
      </c>
      <c r="AC599" s="61">
        <v>0</v>
      </c>
      <c r="AD599" s="61">
        <v>0</v>
      </c>
      <c r="AE599" s="61">
        <v>0</v>
      </c>
      <c r="AF599" s="61">
        <v>0</v>
      </c>
      <c r="AG599" s="61">
        <v>0</v>
      </c>
      <c r="AH599" s="61">
        <v>0</v>
      </c>
      <c r="AI599" s="61">
        <v>0</v>
      </c>
      <c r="AJ599" s="61">
        <v>0</v>
      </c>
      <c r="AK599" s="61">
        <v>0</v>
      </c>
      <c r="AL599" s="61">
        <v>0</v>
      </c>
      <c r="AM599" s="61">
        <v>0</v>
      </c>
      <c r="AN599" s="61">
        <v>0</v>
      </c>
      <c r="AO599" s="61">
        <v>0</v>
      </c>
      <c r="AP599" s="61">
        <v>0</v>
      </c>
      <c r="AQ599" s="61">
        <f t="shared" si="9"/>
        <v>4996635.8699999992</v>
      </c>
      <c r="AT599" s="33"/>
    </row>
    <row r="600" spans="1:46" s="158" customFormat="1" ht="12.75" customHeight="1">
      <c r="A600" s="154"/>
      <c r="B600" s="155"/>
      <c r="C600" s="156"/>
      <c r="D600" s="157"/>
      <c r="E600" s="157"/>
      <c r="F600" s="157"/>
      <c r="G600" s="157"/>
      <c r="H600" s="157"/>
      <c r="I600" s="157"/>
      <c r="J600" s="157"/>
      <c r="K600" s="157"/>
      <c r="L600" s="157"/>
      <c r="M600" s="157"/>
      <c r="N600" s="157"/>
      <c r="O600" s="157"/>
      <c r="P600" s="157"/>
      <c r="Q600" s="157"/>
      <c r="R600" s="157"/>
      <c r="S600" s="157"/>
      <c r="T600" s="157"/>
      <c r="U600" s="157"/>
      <c r="V600" s="157"/>
      <c r="W600" s="157"/>
      <c r="X600" s="157"/>
      <c r="Y600" s="157"/>
      <c r="Z600" s="157"/>
      <c r="AA600" s="157"/>
      <c r="AB600" s="157"/>
      <c r="AC600" s="157"/>
      <c r="AD600" s="157"/>
      <c r="AE600" s="157"/>
      <c r="AF600" s="157"/>
      <c r="AG600" s="157"/>
      <c r="AH600" s="157"/>
      <c r="AI600" s="157"/>
      <c r="AJ600" s="157"/>
      <c r="AK600" s="157"/>
      <c r="AL600" s="157"/>
      <c r="AM600" s="157"/>
      <c r="AN600" s="157"/>
      <c r="AO600" s="157"/>
      <c r="AP600" s="157"/>
      <c r="AQ600" s="61"/>
      <c r="AS600" s="159"/>
      <c r="AT600" s="160"/>
    </row>
    <row r="601" spans="1:46" ht="18.95" customHeight="1" thickBot="1">
      <c r="A601" s="32"/>
      <c r="B601" s="106" t="s">
        <v>554</v>
      </c>
      <c r="C601" s="106"/>
      <c r="D601" s="105">
        <f t="shared" ref="D601:AQ601" si="10">+SUBTOTAL(9,D11:D599)</f>
        <v>1398286275.3699999</v>
      </c>
      <c r="E601" s="105">
        <f t="shared" si="10"/>
        <v>1462552392.8700001</v>
      </c>
      <c r="F601" s="105">
        <f t="shared" si="10"/>
        <v>827335365.39000022</v>
      </c>
      <c r="G601" s="105">
        <f t="shared" si="10"/>
        <v>193518846.45999998</v>
      </c>
      <c r="H601" s="105">
        <f t="shared" si="10"/>
        <v>0</v>
      </c>
      <c r="I601" s="105">
        <f t="shared" si="10"/>
        <v>0</v>
      </c>
      <c r="J601" s="105">
        <f t="shared" si="10"/>
        <v>294212.46000000008</v>
      </c>
      <c r="K601" s="105">
        <f t="shared" si="10"/>
        <v>17626790915.960003</v>
      </c>
      <c r="L601" s="105">
        <f t="shared" si="10"/>
        <v>0</v>
      </c>
      <c r="M601" s="105">
        <f t="shared" si="10"/>
        <v>145601.72</v>
      </c>
      <c r="N601" s="105">
        <f t="shared" si="10"/>
        <v>186003.74</v>
      </c>
      <c r="O601" s="105">
        <f t="shared" si="10"/>
        <v>859058.64</v>
      </c>
      <c r="P601" s="105">
        <f t="shared" si="10"/>
        <v>0</v>
      </c>
      <c r="Q601" s="105">
        <f t="shared" si="10"/>
        <v>54071055.679999992</v>
      </c>
      <c r="R601" s="105">
        <f t="shared" si="10"/>
        <v>5451.25</v>
      </c>
      <c r="S601" s="105">
        <f t="shared" si="10"/>
        <v>49241506.520000003</v>
      </c>
      <c r="T601" s="105">
        <f t="shared" si="10"/>
        <v>94677370.359999999</v>
      </c>
      <c r="U601" s="105">
        <f t="shared" si="10"/>
        <v>4627778.24</v>
      </c>
      <c r="V601" s="105">
        <f t="shared" si="10"/>
        <v>0</v>
      </c>
      <c r="W601" s="105">
        <f t="shared" si="10"/>
        <v>0</v>
      </c>
      <c r="X601" s="105">
        <f t="shared" si="10"/>
        <v>396012487.78000003</v>
      </c>
      <c r="Y601" s="105">
        <f t="shared" si="10"/>
        <v>378678059.06999999</v>
      </c>
      <c r="Z601" s="105">
        <f t="shared" si="10"/>
        <v>1339685149.6126001</v>
      </c>
      <c r="AA601" s="105">
        <f t="shared" si="10"/>
        <v>1350269786.8184001</v>
      </c>
      <c r="AB601" s="105">
        <f t="shared" si="10"/>
        <v>20737.439999999999</v>
      </c>
      <c r="AC601" s="105">
        <f t="shared" si="10"/>
        <v>0</v>
      </c>
      <c r="AD601" s="105">
        <f t="shared" si="10"/>
        <v>450.09000000000003</v>
      </c>
      <c r="AE601" s="105">
        <f t="shared" si="10"/>
        <v>4025227265.98</v>
      </c>
      <c r="AF601" s="105">
        <f t="shared" si="10"/>
        <v>250.04999999999998</v>
      </c>
      <c r="AG601" s="105">
        <f t="shared" si="10"/>
        <v>0</v>
      </c>
      <c r="AH601" s="105">
        <f t="shared" si="10"/>
        <v>8303963.1899999995</v>
      </c>
      <c r="AI601" s="105">
        <f t="shared" si="10"/>
        <v>432.73</v>
      </c>
      <c r="AJ601" s="105">
        <f t="shared" si="10"/>
        <v>1223220.67</v>
      </c>
      <c r="AK601" s="105">
        <f t="shared" si="10"/>
        <v>299705001.60000008</v>
      </c>
      <c r="AL601" s="105">
        <f t="shared" si="10"/>
        <v>0</v>
      </c>
      <c r="AM601" s="105">
        <f t="shared" si="10"/>
        <v>1.8600000000000014</v>
      </c>
      <c r="AN601" s="105">
        <f t="shared" si="10"/>
        <v>0</v>
      </c>
      <c r="AO601" s="105">
        <f t="shared" si="10"/>
        <v>2582402.9640000002</v>
      </c>
      <c r="AP601" s="105">
        <f t="shared" si="10"/>
        <v>0</v>
      </c>
      <c r="AQ601" s="105">
        <f t="shared" si="10"/>
        <v>29489943461.985001</v>
      </c>
      <c r="AT601" s="161"/>
    </row>
    <row r="602" spans="1:46" ht="15.75" thickTop="1">
      <c r="A602" s="10"/>
      <c r="B602" s="11"/>
      <c r="C602" s="12"/>
      <c r="D602" s="42"/>
      <c r="E602" s="42"/>
      <c r="F602" s="42"/>
      <c r="G602" s="42"/>
      <c r="H602" s="42"/>
      <c r="I602" s="42"/>
      <c r="J602" s="42"/>
      <c r="K602" s="42"/>
      <c r="L602" s="42"/>
      <c r="M602" s="42"/>
      <c r="N602" s="42"/>
      <c r="O602" s="42"/>
      <c r="P602" s="42"/>
      <c r="Q602" s="42"/>
      <c r="R602" s="42"/>
      <c r="S602" s="42"/>
      <c r="T602" s="42"/>
      <c r="U602" s="42"/>
      <c r="V602" s="42"/>
      <c r="W602" s="42"/>
      <c r="X602" s="42"/>
      <c r="Y602" s="42"/>
      <c r="Z602" s="42"/>
      <c r="AA602" s="42"/>
      <c r="AB602" s="42"/>
      <c r="AC602" s="42"/>
      <c r="AD602" s="42"/>
      <c r="AE602" s="42"/>
      <c r="AF602" s="42"/>
      <c r="AG602" s="42"/>
      <c r="AH602" s="42"/>
      <c r="AI602" s="42"/>
      <c r="AJ602" s="42"/>
      <c r="AK602" s="42"/>
      <c r="AL602" s="42"/>
      <c r="AM602" s="42"/>
      <c r="AN602" s="42"/>
      <c r="AO602" s="42"/>
      <c r="AP602" s="42"/>
      <c r="AQ602" s="43"/>
    </row>
    <row r="603" spans="1:46">
      <c r="AT603" s="161"/>
    </row>
    <row r="604" spans="1:46">
      <c r="AQ604" s="150"/>
    </row>
    <row r="605" spans="1:46" s="8" customFormat="1">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c r="AL605" s="46"/>
      <c r="AM605" s="46"/>
      <c r="AN605" s="46"/>
      <c r="AO605" s="46"/>
      <c r="AP605" s="46"/>
      <c r="AQ605" s="46"/>
      <c r="AS605" s="46"/>
    </row>
    <row r="610" spans="3:43" ht="15.75" thickBot="1">
      <c r="C610" s="9"/>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6"/>
    </row>
    <row r="611" spans="3:43" ht="15.75" thickTop="1">
      <c r="AQ611" s="46"/>
    </row>
    <row r="612" spans="3:43">
      <c r="AQ612" s="151"/>
    </row>
    <row r="613" spans="3:43">
      <c r="AQ613" s="151"/>
    </row>
    <row r="614" spans="3:43">
      <c r="AQ614" s="151"/>
    </row>
    <row r="615" spans="3:43">
      <c r="AQ615" s="151"/>
    </row>
    <row r="616" spans="3:43" ht="18.75">
      <c r="E616" s="211" t="s">
        <v>1272</v>
      </c>
      <c r="F616" s="211" t="s">
        <v>1274</v>
      </c>
      <c r="G616" s="211" t="s">
        <v>1275</v>
      </c>
      <c r="H616" s="211" t="s">
        <v>1276</v>
      </c>
      <c r="I616" s="211"/>
    </row>
    <row r="617" spans="3:43" ht="15.75">
      <c r="E617" s="215" t="s">
        <v>1273</v>
      </c>
      <c r="F617" s="212">
        <f>+SUM(G601:W601)</f>
        <v>18024417801.030006</v>
      </c>
      <c r="G617" s="213">
        <f>+SUMIFS('CUT MN'!P8:P3075,'CUT MN'!A8:A3075,"&lt;&gt;IDH",'CUT MN'!F8:F3075,"&lt;&gt;TCR")+SUMIFS('CUT MN'!Q8:Q3075,'CUT MN'!A8:A3075,"&lt;&gt;IDH",'CUT MN'!F8:F3075,"&lt;&gt;TCR")+CVD_AUTO!H46</f>
        <v>18024417801.029987</v>
      </c>
      <c r="H617" s="213">
        <f t="shared" ref="H617:H622" si="11">+F617-G617</f>
        <v>0</v>
      </c>
      <c r="I617" s="245"/>
      <c r="J617" s="46" t="b">
        <f t="shared" ref="J617:J623" si="12">+F617=G617</f>
        <v>1</v>
      </c>
    </row>
    <row r="618" spans="3:43" ht="15.75">
      <c r="E618" s="216" t="s">
        <v>1277</v>
      </c>
      <c r="F618" s="213">
        <f>+SUM(AB601:AN601)</f>
        <v>4334481323.6100006</v>
      </c>
      <c r="G618" s="213">
        <f>+'CUT ME'!P280+'CUT ME'!Q280</f>
        <v>4334481323.6099987</v>
      </c>
      <c r="H618" s="213">
        <f t="shared" si="11"/>
        <v>0</v>
      </c>
      <c r="I618" s="245"/>
      <c r="J618" s="46" t="b">
        <f t="shared" si="12"/>
        <v>1</v>
      </c>
    </row>
    <row r="619" spans="3:43" ht="15.75">
      <c r="E619" s="216" t="s">
        <v>1278</v>
      </c>
      <c r="F619" s="213">
        <f>+D601+E601</f>
        <v>2860838668.2399998</v>
      </c>
      <c r="G619" s="213">
        <f>+'TRL MN'!P87</f>
        <v>2860838668.2399998</v>
      </c>
      <c r="H619" s="213">
        <f t="shared" si="11"/>
        <v>0</v>
      </c>
      <c r="I619" s="245"/>
      <c r="J619" s="46" t="b">
        <f t="shared" si="12"/>
        <v>1</v>
      </c>
    </row>
    <row r="620" spans="3:43" ht="15.75">
      <c r="E620" s="216" t="s">
        <v>1279</v>
      </c>
      <c r="F620" s="213">
        <f>+Z601+AA601</f>
        <v>2689954936.4310002</v>
      </c>
      <c r="G620" s="213">
        <f>+'TRL ME'!P26</f>
        <v>2689954936.4309998</v>
      </c>
      <c r="H620" s="213">
        <f t="shared" si="11"/>
        <v>0</v>
      </c>
      <c r="I620" s="245"/>
      <c r="J620" s="46" t="b">
        <f t="shared" si="12"/>
        <v>1</v>
      </c>
    </row>
    <row r="621" spans="3:43" ht="15.75">
      <c r="E621" s="216" t="s">
        <v>26</v>
      </c>
      <c r="F621" s="213">
        <f>+F601</f>
        <v>827335365.39000022</v>
      </c>
      <c r="G621" s="213">
        <f>+CDI!H75</f>
        <v>827335365.39000034</v>
      </c>
      <c r="H621" s="213">
        <f t="shared" si="11"/>
        <v>0</v>
      </c>
      <c r="I621" s="245"/>
      <c r="J621" s="46" t="b">
        <f t="shared" si="12"/>
        <v>1</v>
      </c>
    </row>
    <row r="622" spans="3:43">
      <c r="E622" s="214" t="s">
        <v>680</v>
      </c>
      <c r="F622" s="213">
        <f>+Y601</f>
        <v>378678059.06999999</v>
      </c>
      <c r="G622" s="213">
        <f>+'TCR MN'!F52</f>
        <v>378678059.07000005</v>
      </c>
      <c r="H622" s="213">
        <f t="shared" si="11"/>
        <v>0</v>
      </c>
      <c r="I622" s="245"/>
      <c r="J622" s="46" t="b">
        <f t="shared" si="12"/>
        <v>1</v>
      </c>
    </row>
    <row r="623" spans="3:43">
      <c r="E623" s="214" t="s">
        <v>680</v>
      </c>
      <c r="F623" s="213">
        <f>+X601+AO601</f>
        <v>398594890.74400002</v>
      </c>
      <c r="G623" s="213">
        <f>+'TFD MN'!F15+'TFD ME'!G10</f>
        <v>398594890.74400002</v>
      </c>
      <c r="H623" s="213">
        <f t="shared" ref="H623" si="13">+F623-G623</f>
        <v>0</v>
      </c>
      <c r="J623" s="46" t="b">
        <f t="shared" si="12"/>
        <v>1</v>
      </c>
    </row>
    <row r="634" spans="42:42">
      <c r="AP634" s="6"/>
    </row>
  </sheetData>
  <autoFilter ref="A10:AQ599"/>
  <mergeCells count="6">
    <mergeCell ref="A4:AQ4"/>
    <mergeCell ref="Z9:AP9"/>
    <mergeCell ref="D9:Y9"/>
    <mergeCell ref="A7:AQ7"/>
    <mergeCell ref="A6:AQ6"/>
    <mergeCell ref="A5:AQ5"/>
  </mergeCells>
  <printOptions horizontalCentered="1"/>
  <pageMargins left="0.23" right="0.44" top="0.47244094488188981" bottom="0.23622047244094491" header="0.31496062992125984" footer="0.23622047244094491"/>
  <pageSetup scale="40" orientation="landscape"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theme="7" tint="-0.249977111117893"/>
  </sheetPr>
  <dimension ref="A1:C59"/>
  <sheetViews>
    <sheetView view="pageBreakPreview" zoomScale="115" zoomScaleNormal="100" zoomScaleSheetLayoutView="115" workbookViewId="0">
      <selection activeCell="B12" sqref="B12"/>
    </sheetView>
  </sheetViews>
  <sheetFormatPr baseColWidth="10" defaultRowHeight="15"/>
  <cols>
    <col min="1" max="1" width="3.28515625" customWidth="1"/>
    <col min="2" max="2" width="109.7109375" customWidth="1"/>
    <col min="3" max="3" width="2.85546875" customWidth="1"/>
  </cols>
  <sheetData>
    <row r="1" spans="1:3">
      <c r="A1" s="49"/>
      <c r="B1" s="50" t="s">
        <v>563</v>
      </c>
      <c r="C1" s="49"/>
    </row>
    <row r="2" spans="1:3" ht="3.75" customHeight="1">
      <c r="A2" s="49"/>
      <c r="B2" s="51"/>
      <c r="C2" s="49"/>
    </row>
    <row r="3" spans="1:3" ht="78.75">
      <c r="A3" s="49"/>
      <c r="B3" s="52" t="s">
        <v>644</v>
      </c>
      <c r="C3" s="49"/>
    </row>
    <row r="4" spans="1:3" ht="56.25">
      <c r="A4" s="49"/>
      <c r="B4" s="52" t="s">
        <v>1259</v>
      </c>
      <c r="C4" s="49"/>
    </row>
    <row r="5" spans="1:3" ht="22.5">
      <c r="A5" s="49"/>
      <c r="B5" s="52" t="s">
        <v>619</v>
      </c>
      <c r="C5" s="49"/>
    </row>
    <row r="6" spans="1:3" ht="15.75" thickBot="1">
      <c r="A6" s="49"/>
      <c r="B6" s="52" t="s">
        <v>630</v>
      </c>
      <c r="C6" s="49"/>
    </row>
    <row r="7" spans="1:3">
      <c r="A7" s="49"/>
      <c r="B7" s="53" t="s">
        <v>564</v>
      </c>
      <c r="C7" s="49"/>
    </row>
    <row r="8" spans="1:3">
      <c r="A8" s="49"/>
      <c r="B8" s="54" t="s">
        <v>565</v>
      </c>
      <c r="C8" s="49"/>
    </row>
    <row r="9" spans="1:3" ht="23.25" thickBot="1">
      <c r="A9" s="49"/>
      <c r="B9" s="55" t="s">
        <v>1422</v>
      </c>
      <c r="C9" s="49"/>
    </row>
    <row r="10" spans="1:3">
      <c r="A10" s="49"/>
      <c r="B10" s="56" t="s">
        <v>566</v>
      </c>
      <c r="C10" s="49"/>
    </row>
    <row r="11" spans="1:3">
      <c r="A11" s="49"/>
      <c r="B11" s="54" t="s">
        <v>567</v>
      </c>
      <c r="C11" s="49"/>
    </row>
    <row r="12" spans="1:3" ht="57" thickBot="1">
      <c r="A12" s="49"/>
      <c r="B12" s="54" t="s">
        <v>568</v>
      </c>
      <c r="C12" s="49"/>
    </row>
    <row r="13" spans="1:3" ht="57" thickBot="1">
      <c r="A13" s="49"/>
      <c r="B13" s="57" t="s">
        <v>620</v>
      </c>
      <c r="C13" s="49"/>
    </row>
    <row r="14" spans="1:3" ht="34.5" hidden="1" thickBot="1">
      <c r="A14" s="49"/>
      <c r="B14" s="58" t="s">
        <v>634</v>
      </c>
      <c r="C14" s="49"/>
    </row>
    <row r="15" spans="1:3" ht="34.5" hidden="1" thickBot="1">
      <c r="A15" s="49"/>
      <c r="B15" s="59" t="s">
        <v>631</v>
      </c>
      <c r="C15" s="49"/>
    </row>
    <row r="16" spans="1:3" hidden="1">
      <c r="A16" s="49"/>
      <c r="B16" s="53" t="s">
        <v>569</v>
      </c>
      <c r="C16" s="49"/>
    </row>
    <row r="17" spans="1:3" hidden="1">
      <c r="A17" s="49"/>
      <c r="B17" s="54" t="s">
        <v>570</v>
      </c>
      <c r="C17" s="49"/>
    </row>
    <row r="18" spans="1:3" ht="15.75" hidden="1" thickBot="1">
      <c r="A18" s="49"/>
      <c r="B18" s="55" t="s">
        <v>571</v>
      </c>
      <c r="C18" s="49"/>
    </row>
    <row r="19" spans="1:3">
      <c r="A19" s="49"/>
      <c r="B19" s="56" t="s">
        <v>572</v>
      </c>
      <c r="C19" s="49"/>
    </row>
    <row r="20" spans="1:3">
      <c r="A20" s="49"/>
      <c r="B20" s="54" t="s">
        <v>621</v>
      </c>
      <c r="C20" s="49"/>
    </row>
    <row r="21" spans="1:3" ht="15.75" thickBot="1">
      <c r="A21" s="49"/>
      <c r="B21" s="55" t="s">
        <v>573</v>
      </c>
      <c r="C21" s="49"/>
    </row>
    <row r="22" spans="1:3">
      <c r="A22" s="49"/>
      <c r="B22" s="56" t="s">
        <v>574</v>
      </c>
      <c r="C22" s="49"/>
    </row>
    <row r="23" spans="1:3">
      <c r="A23" s="49"/>
      <c r="B23" s="54" t="s">
        <v>622</v>
      </c>
      <c r="C23" s="49"/>
    </row>
    <row r="24" spans="1:3" ht="23.25" thickBot="1">
      <c r="A24" s="49"/>
      <c r="B24" s="55" t="s">
        <v>575</v>
      </c>
      <c r="C24" s="49"/>
    </row>
    <row r="25" spans="1:3">
      <c r="A25" s="49"/>
      <c r="B25" s="56" t="s">
        <v>1361</v>
      </c>
      <c r="C25" s="49"/>
    </row>
    <row r="26" spans="1:3">
      <c r="A26" s="49"/>
      <c r="B26" s="54" t="s">
        <v>576</v>
      </c>
      <c r="C26" s="49"/>
    </row>
    <row r="27" spans="1:3" ht="15.75" thickBot="1">
      <c r="A27" s="49"/>
      <c r="B27" s="55" t="s">
        <v>577</v>
      </c>
      <c r="C27" s="49"/>
    </row>
    <row r="28" spans="1:3">
      <c r="A28" s="49"/>
      <c r="B28" s="56" t="s">
        <v>1425</v>
      </c>
      <c r="C28" s="49"/>
    </row>
    <row r="29" spans="1:3" ht="45.75" thickBot="1">
      <c r="A29" s="49"/>
      <c r="B29" s="55" t="s">
        <v>1363</v>
      </c>
      <c r="C29" s="49"/>
    </row>
    <row r="30" spans="1:3">
      <c r="A30" s="49"/>
      <c r="B30" s="56" t="s">
        <v>578</v>
      </c>
      <c r="C30" s="49"/>
    </row>
    <row r="31" spans="1:3">
      <c r="A31" s="49"/>
      <c r="B31" s="54" t="s">
        <v>579</v>
      </c>
      <c r="C31" s="49"/>
    </row>
    <row r="32" spans="1:3" ht="15.75" thickBot="1">
      <c r="A32" s="49"/>
      <c r="B32" s="55" t="s">
        <v>580</v>
      </c>
      <c r="C32" s="49"/>
    </row>
    <row r="33" spans="1:3">
      <c r="A33" s="49"/>
      <c r="B33" s="56" t="s">
        <v>581</v>
      </c>
      <c r="C33" s="49"/>
    </row>
    <row r="34" spans="1:3">
      <c r="A34" s="49"/>
      <c r="B34" s="54" t="s">
        <v>582</v>
      </c>
      <c r="C34" s="49"/>
    </row>
    <row r="35" spans="1:3" ht="15.75" thickBot="1">
      <c r="A35" s="49"/>
      <c r="B35" s="55" t="s">
        <v>583</v>
      </c>
      <c r="C35" s="49"/>
    </row>
    <row r="36" spans="1:3">
      <c r="A36" s="49"/>
      <c r="B36" s="56" t="s">
        <v>623</v>
      </c>
      <c r="C36" s="49"/>
    </row>
    <row r="37" spans="1:3">
      <c r="A37" s="49"/>
      <c r="B37" s="54" t="s">
        <v>584</v>
      </c>
      <c r="C37" s="49"/>
    </row>
    <row r="38" spans="1:3" ht="15.75" thickBot="1">
      <c r="A38" s="49"/>
      <c r="B38" s="55" t="s">
        <v>583</v>
      </c>
      <c r="C38" s="49"/>
    </row>
    <row r="39" spans="1:3">
      <c r="A39" s="49"/>
      <c r="B39" s="56" t="s">
        <v>632</v>
      </c>
      <c r="C39" s="49"/>
    </row>
    <row r="40" spans="1:3">
      <c r="A40" s="49"/>
      <c r="B40" s="54" t="s">
        <v>624</v>
      </c>
      <c r="C40" s="49"/>
    </row>
    <row r="41" spans="1:3" ht="23.25" thickBot="1">
      <c r="A41" s="49"/>
      <c r="B41" s="55" t="s">
        <v>585</v>
      </c>
      <c r="C41" s="49"/>
    </row>
    <row r="42" spans="1:3" ht="12" customHeight="1">
      <c r="A42" s="49"/>
      <c r="B42" s="56" t="s">
        <v>586</v>
      </c>
      <c r="C42" s="49"/>
    </row>
    <row r="43" spans="1:3">
      <c r="A43" s="49"/>
      <c r="B43" s="54" t="s">
        <v>587</v>
      </c>
      <c r="C43" s="49"/>
    </row>
    <row r="44" spans="1:3">
      <c r="A44" s="49"/>
      <c r="B44" s="54" t="s">
        <v>1364</v>
      </c>
      <c r="C44" s="49"/>
    </row>
    <row r="45" spans="1:3" ht="22.5">
      <c r="A45" s="49"/>
      <c r="B45" s="54" t="s">
        <v>633</v>
      </c>
      <c r="C45" s="49"/>
    </row>
    <row r="46" spans="1:3" ht="34.5" thickBot="1">
      <c r="A46" s="49"/>
      <c r="B46" s="286" t="s">
        <v>1365</v>
      </c>
      <c r="C46" s="49"/>
    </row>
    <row r="47" spans="1:3" ht="12" customHeight="1">
      <c r="A47" s="49"/>
      <c r="B47" s="56" t="s">
        <v>1357</v>
      </c>
      <c r="C47" s="49"/>
    </row>
    <row r="48" spans="1:3" ht="22.5">
      <c r="A48" s="49"/>
      <c r="B48" s="54" t="s">
        <v>1366</v>
      </c>
      <c r="C48" s="49"/>
    </row>
    <row r="49" spans="1:3" ht="33.75">
      <c r="A49" s="49"/>
      <c r="B49" s="54" t="s">
        <v>1358</v>
      </c>
      <c r="C49" s="49"/>
    </row>
    <row r="50" spans="1:3">
      <c r="A50" s="49"/>
      <c r="B50" s="54" t="s">
        <v>1359</v>
      </c>
      <c r="C50" s="49"/>
    </row>
    <row r="51" spans="1:3">
      <c r="A51" s="49"/>
      <c r="B51" s="54" t="s">
        <v>625</v>
      </c>
      <c r="C51" s="49"/>
    </row>
    <row r="52" spans="1:3" ht="22.5">
      <c r="A52" s="49"/>
      <c r="B52" s="54" t="s">
        <v>626</v>
      </c>
      <c r="C52" s="49"/>
    </row>
    <row r="53" spans="1:3" ht="23.25" thickBot="1">
      <c r="A53" s="49"/>
      <c r="B53" s="55" t="s">
        <v>1360</v>
      </c>
      <c r="C53" s="49"/>
    </row>
    <row r="54" spans="1:3" ht="13.5" customHeight="1">
      <c r="A54" s="167"/>
      <c r="B54" s="168" t="s">
        <v>683</v>
      </c>
      <c r="C54" s="49"/>
    </row>
    <row r="55" spans="1:3" ht="22.5">
      <c r="A55" s="49"/>
      <c r="B55" s="54" t="s">
        <v>684</v>
      </c>
      <c r="C55" s="49"/>
    </row>
    <row r="56" spans="1:3" ht="23.25" thickBot="1">
      <c r="A56" s="49"/>
      <c r="B56" s="55" t="s">
        <v>682</v>
      </c>
      <c r="C56" s="49"/>
    </row>
    <row r="57" spans="1:3" ht="1.5" customHeight="1">
      <c r="A57" s="49"/>
      <c r="B57" s="166"/>
      <c r="C57" s="49"/>
    </row>
    <row r="58" spans="1:3" ht="22.5">
      <c r="A58" s="49"/>
      <c r="B58" s="60" t="s">
        <v>588</v>
      </c>
      <c r="C58" s="49"/>
    </row>
    <row r="59" spans="1:3">
      <c r="A59" s="49"/>
      <c r="B59" s="49"/>
      <c r="C59" s="49"/>
    </row>
  </sheetData>
  <pageMargins left="0.7" right="0.7" top="0.75" bottom="0.75" header="0.3" footer="0.3"/>
  <pageSetup scale="64"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5" tint="-0.249977111117893"/>
  </sheetPr>
  <dimension ref="A1:T3095"/>
  <sheetViews>
    <sheetView showGridLines="0" view="pageBreakPreview" zoomScaleNormal="100" zoomScaleSheetLayoutView="100" workbookViewId="0">
      <pane ySplit="7" topLeftCell="A8" activePane="bottomLeft" state="frozen"/>
      <selection activeCell="H15" sqref="H15"/>
      <selection pane="bottomLeft"/>
    </sheetView>
  </sheetViews>
  <sheetFormatPr baseColWidth="10" defaultRowHeight="12.75" outlineLevelCol="1"/>
  <cols>
    <col min="1" max="1" width="7.140625" style="66" customWidth="1"/>
    <col min="2" max="2" width="4.140625" style="66" customWidth="1"/>
    <col min="3" max="3" width="15.5703125" style="108" customWidth="1"/>
    <col min="4" max="4" width="12.28515625" style="66" bestFit="1" customWidth="1"/>
    <col min="5" max="5" width="14" style="66" hidden="1" customWidth="1" outlineLevel="1"/>
    <col min="6" max="6" width="12.140625" style="66" customWidth="1" collapsed="1"/>
    <col min="7" max="7" width="9.42578125" style="66" customWidth="1"/>
    <col min="8" max="8" width="12.42578125" style="66" customWidth="1"/>
    <col min="9" max="9" width="50.28515625" style="72" customWidth="1"/>
    <col min="10" max="13" width="10.5703125" style="66" customWidth="1"/>
    <col min="14" max="15" width="16.85546875" style="113" hidden="1" customWidth="1" outlineLevel="1"/>
    <col min="16" max="16" width="16.85546875" style="113" customWidth="1" collapsed="1"/>
    <col min="17" max="17" width="16.85546875" style="113" customWidth="1"/>
    <col min="18" max="18" width="17.28515625" style="66" customWidth="1"/>
    <col min="19" max="19" width="12.140625" style="66" hidden="1" customWidth="1" outlineLevel="1"/>
    <col min="20" max="20" width="13.85546875" style="64" customWidth="1" collapsed="1"/>
    <col min="21" max="16384" width="11.42578125" style="64"/>
  </cols>
  <sheetData>
    <row r="1" spans="1:20">
      <c r="A1" s="119" t="s">
        <v>32</v>
      </c>
      <c r="B1" s="119"/>
      <c r="C1" s="119"/>
      <c r="D1" s="119"/>
      <c r="E1" s="119"/>
      <c r="F1" s="119"/>
      <c r="G1" s="119"/>
      <c r="H1" s="119"/>
      <c r="I1" s="119"/>
      <c r="J1" s="73"/>
      <c r="K1" s="73"/>
      <c r="L1" s="119"/>
      <c r="M1" s="73"/>
      <c r="N1" s="116"/>
      <c r="O1" s="116"/>
      <c r="P1" s="116"/>
      <c r="Q1" s="116"/>
      <c r="R1" s="73"/>
      <c r="S1" s="73"/>
    </row>
    <row r="2" spans="1:20" ht="15.75">
      <c r="A2" s="119" t="s">
        <v>677</v>
      </c>
      <c r="B2" s="119"/>
      <c r="C2" s="119"/>
      <c r="D2" s="119"/>
      <c r="E2" s="119"/>
      <c r="F2" s="119"/>
      <c r="G2" s="119"/>
      <c r="H2" s="119"/>
      <c r="I2" s="119"/>
      <c r="J2" s="73"/>
      <c r="K2" s="73"/>
      <c r="L2" s="119"/>
      <c r="M2" s="73"/>
      <c r="N2" s="116"/>
      <c r="O2" s="116"/>
      <c r="P2" s="116"/>
      <c r="Q2" s="116"/>
      <c r="R2" s="73"/>
      <c r="S2" s="73"/>
    </row>
    <row r="3" spans="1:20">
      <c r="A3" s="119" t="s">
        <v>4652</v>
      </c>
      <c r="B3" s="119"/>
      <c r="C3" s="119"/>
      <c r="D3" s="119"/>
      <c r="E3" s="119"/>
      <c r="F3" s="119"/>
      <c r="G3" s="119"/>
      <c r="H3" s="119"/>
      <c r="I3" s="119"/>
      <c r="J3" s="73"/>
      <c r="K3" s="73"/>
      <c r="L3" s="119"/>
      <c r="M3" s="73"/>
      <c r="N3" s="116"/>
      <c r="O3" s="116"/>
      <c r="P3" s="116"/>
      <c r="Q3" s="116"/>
      <c r="R3" s="73"/>
      <c r="S3" s="73"/>
    </row>
    <row r="4" spans="1:20">
      <c r="A4" s="65" t="s">
        <v>4653</v>
      </c>
      <c r="B4" s="62"/>
      <c r="C4" s="62"/>
      <c r="D4" s="62"/>
      <c r="E4" s="75"/>
      <c r="F4" s="62"/>
      <c r="G4" s="62"/>
      <c r="H4" s="62"/>
      <c r="I4" s="70"/>
      <c r="J4" s="73"/>
      <c r="K4" s="73"/>
      <c r="L4" s="63"/>
      <c r="M4" s="73"/>
      <c r="N4" s="116"/>
      <c r="O4" s="116"/>
      <c r="P4" s="116"/>
      <c r="Q4" s="116"/>
      <c r="R4" s="73"/>
      <c r="S4" s="73"/>
    </row>
    <row r="5" spans="1:20">
      <c r="A5" s="65"/>
      <c r="B5" s="62"/>
      <c r="C5" s="62"/>
      <c r="D5" s="62"/>
      <c r="E5" s="75"/>
      <c r="F5" s="62"/>
      <c r="G5" s="62"/>
      <c r="H5" s="62"/>
      <c r="I5" s="70"/>
      <c r="J5" s="73"/>
      <c r="K5" s="73"/>
      <c r="L5" s="63"/>
      <c r="M5" s="73"/>
      <c r="N5" s="116"/>
      <c r="O5" s="116"/>
      <c r="P5" s="116"/>
      <c r="Q5" s="116"/>
      <c r="R5" s="73"/>
      <c r="S5" s="73"/>
    </row>
    <row r="6" spans="1:20">
      <c r="A6" s="464" t="s">
        <v>4463</v>
      </c>
      <c r="B6" s="465"/>
      <c r="C6" s="107"/>
      <c r="D6" s="67"/>
      <c r="E6" s="67"/>
      <c r="F6" s="67"/>
      <c r="G6" s="67"/>
      <c r="H6" s="67"/>
      <c r="I6" s="71"/>
      <c r="J6" s="464" t="s">
        <v>4465</v>
      </c>
      <c r="K6" s="465"/>
      <c r="L6" s="464" t="s">
        <v>4466</v>
      </c>
      <c r="M6" s="465"/>
      <c r="N6" s="462" t="s">
        <v>4467</v>
      </c>
      <c r="O6" s="463"/>
      <c r="P6" s="462" t="s">
        <v>4468</v>
      </c>
      <c r="Q6" s="463"/>
      <c r="R6" s="67"/>
      <c r="S6" s="67"/>
    </row>
    <row r="7" spans="1:20" ht="44.25" customHeight="1">
      <c r="A7" s="366" t="s">
        <v>658</v>
      </c>
      <c r="B7" s="366" t="s">
        <v>659</v>
      </c>
      <c r="C7" s="367" t="s">
        <v>665</v>
      </c>
      <c r="D7" s="367" t="s">
        <v>4462</v>
      </c>
      <c r="E7" s="367" t="s">
        <v>653</v>
      </c>
      <c r="F7" s="367" t="s">
        <v>654</v>
      </c>
      <c r="G7" s="367" t="s">
        <v>656</v>
      </c>
      <c r="H7" s="369" t="s">
        <v>4464</v>
      </c>
      <c r="I7" s="367" t="s">
        <v>657</v>
      </c>
      <c r="J7" s="366" t="s">
        <v>660</v>
      </c>
      <c r="K7" s="366" t="s">
        <v>663</v>
      </c>
      <c r="L7" s="366" t="s">
        <v>661</v>
      </c>
      <c r="M7" s="366" t="s">
        <v>662</v>
      </c>
      <c r="N7" s="280" t="s">
        <v>1310</v>
      </c>
      <c r="O7" s="280" t="s">
        <v>1311</v>
      </c>
      <c r="P7" s="368" t="s">
        <v>1296</v>
      </c>
      <c r="Q7" s="367" t="s">
        <v>1297</v>
      </c>
      <c r="R7" s="367" t="s">
        <v>667</v>
      </c>
      <c r="S7" s="367" t="s">
        <v>4469</v>
      </c>
      <c r="T7" s="369" t="s">
        <v>1362</v>
      </c>
    </row>
    <row r="8" spans="1:20" ht="51">
      <c r="A8" s="198" t="s">
        <v>551</v>
      </c>
      <c r="B8" s="68"/>
      <c r="C8" s="220" t="s">
        <v>590</v>
      </c>
      <c r="D8" s="221">
        <v>44564</v>
      </c>
      <c r="E8" s="198" t="s">
        <v>1443</v>
      </c>
      <c r="F8" s="198" t="s">
        <v>3</v>
      </c>
      <c r="G8" s="198">
        <v>1988744</v>
      </c>
      <c r="H8" s="68"/>
      <c r="I8" s="204" t="s">
        <v>1636</v>
      </c>
      <c r="J8" s="68"/>
      <c r="K8" s="68"/>
      <c r="L8" s="68"/>
      <c r="M8" s="68"/>
      <c r="N8" s="379"/>
      <c r="O8" s="379"/>
      <c r="P8" s="222">
        <v>0</v>
      </c>
      <c r="Q8" s="222">
        <v>3982.44</v>
      </c>
      <c r="R8" s="68" t="s">
        <v>639</v>
      </c>
      <c r="S8" s="381"/>
      <c r="T8" s="287"/>
    </row>
    <row r="9" spans="1:20" ht="63.75">
      <c r="A9" s="198">
        <v>417</v>
      </c>
      <c r="B9" s="68"/>
      <c r="C9" s="220" t="s">
        <v>148</v>
      </c>
      <c r="D9" s="221">
        <v>44564</v>
      </c>
      <c r="E9" s="198" t="s">
        <v>1444</v>
      </c>
      <c r="F9" s="198" t="s">
        <v>3</v>
      </c>
      <c r="G9" s="198">
        <v>1988753</v>
      </c>
      <c r="H9" s="68"/>
      <c r="I9" s="204" t="s">
        <v>1637</v>
      </c>
      <c r="J9" s="68"/>
      <c r="K9" s="68"/>
      <c r="L9" s="68"/>
      <c r="M9" s="68"/>
      <c r="N9" s="379"/>
      <c r="O9" s="379"/>
      <c r="P9" s="222">
        <v>0</v>
      </c>
      <c r="Q9" s="222">
        <v>2000</v>
      </c>
      <c r="R9" s="68" t="s">
        <v>639</v>
      </c>
      <c r="S9" s="381"/>
      <c r="T9" s="287"/>
    </row>
    <row r="10" spans="1:20" ht="63.75">
      <c r="A10" s="198" t="s">
        <v>549</v>
      </c>
      <c r="B10" s="68"/>
      <c r="C10" s="220" t="s">
        <v>589</v>
      </c>
      <c r="D10" s="221">
        <v>44564</v>
      </c>
      <c r="E10" s="198" t="s">
        <v>1445</v>
      </c>
      <c r="F10" s="198" t="s">
        <v>3</v>
      </c>
      <c r="G10" s="198">
        <v>1988679</v>
      </c>
      <c r="H10" s="68"/>
      <c r="I10" s="204" t="s">
        <v>1638</v>
      </c>
      <c r="J10" s="68"/>
      <c r="K10" s="68"/>
      <c r="L10" s="68"/>
      <c r="M10" s="68"/>
      <c r="N10" s="379"/>
      <c r="O10" s="379"/>
      <c r="P10" s="222">
        <v>0</v>
      </c>
      <c r="Q10" s="222">
        <v>886183.91</v>
      </c>
      <c r="R10" s="68" t="s">
        <v>639</v>
      </c>
      <c r="S10" s="381"/>
      <c r="T10" s="287"/>
    </row>
    <row r="11" spans="1:20" ht="63.75">
      <c r="A11" s="198" t="s">
        <v>549</v>
      </c>
      <c r="B11" s="68"/>
      <c r="C11" s="220" t="s">
        <v>589</v>
      </c>
      <c r="D11" s="221">
        <v>44564</v>
      </c>
      <c r="E11" s="198" t="s">
        <v>1446</v>
      </c>
      <c r="F11" s="198" t="s">
        <v>3</v>
      </c>
      <c r="G11" s="198">
        <v>1988681</v>
      </c>
      <c r="H11" s="68"/>
      <c r="I11" s="204" t="s">
        <v>1639</v>
      </c>
      <c r="J11" s="68"/>
      <c r="K11" s="68"/>
      <c r="L11" s="68"/>
      <c r="M11" s="68"/>
      <c r="N11" s="379"/>
      <c r="O11" s="379"/>
      <c r="P11" s="222">
        <v>0</v>
      </c>
      <c r="Q11" s="222">
        <v>25782.54</v>
      </c>
      <c r="R11" s="68" t="s">
        <v>639</v>
      </c>
      <c r="S11" s="381"/>
      <c r="T11" s="287"/>
    </row>
    <row r="12" spans="1:20" ht="89.25">
      <c r="A12" s="198" t="s">
        <v>542</v>
      </c>
      <c r="B12" s="68"/>
      <c r="C12" s="220" t="s">
        <v>591</v>
      </c>
      <c r="D12" s="221">
        <v>44564</v>
      </c>
      <c r="E12" s="198" t="s">
        <v>1447</v>
      </c>
      <c r="F12" s="198" t="s">
        <v>3</v>
      </c>
      <c r="G12" s="198">
        <v>1988718</v>
      </c>
      <c r="H12" s="68"/>
      <c r="I12" s="204" t="s">
        <v>1772</v>
      </c>
      <c r="J12" s="68"/>
      <c r="K12" s="68"/>
      <c r="L12" s="68"/>
      <c r="M12" s="68"/>
      <c r="N12" s="379"/>
      <c r="O12" s="379"/>
      <c r="P12" s="222">
        <v>0</v>
      </c>
      <c r="Q12" s="222">
        <v>424.68</v>
      </c>
      <c r="R12" s="68" t="s">
        <v>2578</v>
      </c>
      <c r="S12" s="381"/>
      <c r="T12" s="287"/>
    </row>
    <row r="13" spans="1:20" ht="89.25">
      <c r="A13" s="198" t="s">
        <v>542</v>
      </c>
      <c r="B13" s="68"/>
      <c r="C13" s="220" t="s">
        <v>591</v>
      </c>
      <c r="D13" s="221">
        <v>44564</v>
      </c>
      <c r="E13" s="198" t="s">
        <v>1448</v>
      </c>
      <c r="F13" s="198" t="s">
        <v>3</v>
      </c>
      <c r="G13" s="198">
        <v>1988721</v>
      </c>
      <c r="H13" s="68"/>
      <c r="I13" s="204" t="s">
        <v>1773</v>
      </c>
      <c r="J13" s="68"/>
      <c r="K13" s="68"/>
      <c r="L13" s="68"/>
      <c r="M13" s="68"/>
      <c r="N13" s="379"/>
      <c r="O13" s="379"/>
      <c r="P13" s="222">
        <v>0</v>
      </c>
      <c r="Q13" s="222">
        <v>1824.46</v>
      </c>
      <c r="R13" s="68" t="s">
        <v>2578</v>
      </c>
      <c r="S13" s="381"/>
      <c r="T13" s="287"/>
    </row>
    <row r="14" spans="1:20" ht="89.25">
      <c r="A14" s="198">
        <v>15</v>
      </c>
      <c r="B14" s="68"/>
      <c r="C14" s="220" t="s">
        <v>40</v>
      </c>
      <c r="D14" s="221">
        <v>44564</v>
      </c>
      <c r="E14" s="198" t="s">
        <v>1449</v>
      </c>
      <c r="F14" s="198" t="s">
        <v>3</v>
      </c>
      <c r="G14" s="198">
        <v>1988728</v>
      </c>
      <c r="H14" s="68"/>
      <c r="I14" s="204" t="s">
        <v>1774</v>
      </c>
      <c r="J14" s="68"/>
      <c r="K14" s="68"/>
      <c r="L14" s="68"/>
      <c r="M14" s="68"/>
      <c r="N14" s="379"/>
      <c r="O14" s="379"/>
      <c r="P14" s="222">
        <v>0</v>
      </c>
      <c r="Q14" s="222">
        <v>1841.94</v>
      </c>
      <c r="R14" s="68" t="s">
        <v>2578</v>
      </c>
      <c r="S14" s="381"/>
      <c r="T14" s="287"/>
    </row>
    <row r="15" spans="1:20" ht="89.25">
      <c r="A15" s="198" t="s">
        <v>542</v>
      </c>
      <c r="B15" s="68"/>
      <c r="C15" s="220" t="s">
        <v>591</v>
      </c>
      <c r="D15" s="221">
        <v>44564</v>
      </c>
      <c r="E15" s="198" t="s">
        <v>1449</v>
      </c>
      <c r="F15" s="198" t="s">
        <v>3</v>
      </c>
      <c r="G15" s="198">
        <v>1988728</v>
      </c>
      <c r="H15" s="68"/>
      <c r="I15" s="204" t="s">
        <v>1774</v>
      </c>
      <c r="J15" s="68"/>
      <c r="K15" s="68"/>
      <c r="L15" s="68"/>
      <c r="M15" s="68"/>
      <c r="N15" s="379"/>
      <c r="O15" s="379"/>
      <c r="P15" s="222">
        <v>0</v>
      </c>
      <c r="Q15" s="222">
        <v>18.2</v>
      </c>
      <c r="R15" s="68" t="s">
        <v>2578</v>
      </c>
      <c r="S15" s="381"/>
      <c r="T15" s="287"/>
    </row>
    <row r="16" spans="1:20" ht="89.25">
      <c r="A16" s="198">
        <v>903</v>
      </c>
      <c r="B16" s="68"/>
      <c r="C16" s="220" t="s">
        <v>193</v>
      </c>
      <c r="D16" s="221">
        <v>44564</v>
      </c>
      <c r="E16" s="198" t="s">
        <v>1449</v>
      </c>
      <c r="F16" s="198" t="s">
        <v>3</v>
      </c>
      <c r="G16" s="198">
        <v>1988728</v>
      </c>
      <c r="H16" s="68"/>
      <c r="I16" s="204" t="s">
        <v>1774</v>
      </c>
      <c r="J16" s="68"/>
      <c r="K16" s="68"/>
      <c r="L16" s="68"/>
      <c r="M16" s="68"/>
      <c r="N16" s="379"/>
      <c r="O16" s="379"/>
      <c r="P16" s="222">
        <v>0</v>
      </c>
      <c r="Q16" s="222">
        <v>4020.77</v>
      </c>
      <c r="R16" s="68" t="s">
        <v>2578</v>
      </c>
      <c r="S16" s="381"/>
      <c r="T16" s="287"/>
    </row>
    <row r="17" spans="1:20" ht="89.25">
      <c r="A17" s="198" t="s">
        <v>542</v>
      </c>
      <c r="B17" s="68"/>
      <c r="C17" s="220" t="s">
        <v>591</v>
      </c>
      <c r="D17" s="221">
        <v>44564</v>
      </c>
      <c r="E17" s="198" t="s">
        <v>1450</v>
      </c>
      <c r="F17" s="198" t="s">
        <v>3</v>
      </c>
      <c r="G17" s="198">
        <v>1988730</v>
      </c>
      <c r="H17" s="68"/>
      <c r="I17" s="204" t="s">
        <v>1775</v>
      </c>
      <c r="J17" s="68"/>
      <c r="K17" s="68"/>
      <c r="L17" s="68"/>
      <c r="M17" s="68"/>
      <c r="N17" s="379"/>
      <c r="O17" s="379"/>
      <c r="P17" s="222">
        <v>0</v>
      </c>
      <c r="Q17" s="222">
        <v>1773.12</v>
      </c>
      <c r="R17" s="68" t="s">
        <v>2578</v>
      </c>
      <c r="S17" s="381"/>
      <c r="T17" s="287"/>
    </row>
    <row r="18" spans="1:20" ht="89.25">
      <c r="A18" s="198">
        <v>905</v>
      </c>
      <c r="B18" s="68"/>
      <c r="C18" s="220" t="s">
        <v>195</v>
      </c>
      <c r="D18" s="221">
        <v>44564</v>
      </c>
      <c r="E18" s="198" t="s">
        <v>1451</v>
      </c>
      <c r="F18" s="198" t="s">
        <v>3</v>
      </c>
      <c r="G18" s="198">
        <v>1988731</v>
      </c>
      <c r="H18" s="68"/>
      <c r="I18" s="204" t="s">
        <v>1776</v>
      </c>
      <c r="J18" s="68"/>
      <c r="K18" s="68"/>
      <c r="L18" s="68"/>
      <c r="M18" s="68"/>
      <c r="N18" s="379"/>
      <c r="O18" s="379"/>
      <c r="P18" s="222">
        <v>0</v>
      </c>
      <c r="Q18" s="222">
        <v>73535.740000000005</v>
      </c>
      <c r="R18" s="68" t="s">
        <v>2578</v>
      </c>
      <c r="S18" s="381"/>
      <c r="T18" s="287"/>
    </row>
    <row r="19" spans="1:20" ht="89.25">
      <c r="A19" s="198" t="s">
        <v>542</v>
      </c>
      <c r="B19" s="68"/>
      <c r="C19" s="220" t="s">
        <v>591</v>
      </c>
      <c r="D19" s="221">
        <v>44564</v>
      </c>
      <c r="E19" s="198" t="s">
        <v>1451</v>
      </c>
      <c r="F19" s="198" t="s">
        <v>3</v>
      </c>
      <c r="G19" s="198">
        <v>1988731</v>
      </c>
      <c r="H19" s="68"/>
      <c r="I19" s="204" t="s">
        <v>1776</v>
      </c>
      <c r="J19" s="68"/>
      <c r="K19" s="68"/>
      <c r="L19" s="68"/>
      <c r="M19" s="68"/>
      <c r="N19" s="379"/>
      <c r="O19" s="379"/>
      <c r="P19" s="222">
        <v>0</v>
      </c>
      <c r="Q19" s="222">
        <v>388.87999999999738</v>
      </c>
      <c r="R19" s="68" t="s">
        <v>2578</v>
      </c>
      <c r="S19" s="381"/>
      <c r="T19" s="287"/>
    </row>
    <row r="20" spans="1:20" ht="89.25">
      <c r="A20" s="198">
        <v>905</v>
      </c>
      <c r="B20" s="68"/>
      <c r="C20" s="220" t="s">
        <v>195</v>
      </c>
      <c r="D20" s="221">
        <v>44564</v>
      </c>
      <c r="E20" s="198" t="s">
        <v>1451</v>
      </c>
      <c r="F20" s="198" t="s">
        <v>3</v>
      </c>
      <c r="G20" s="198">
        <v>1988731</v>
      </c>
      <c r="H20" s="68"/>
      <c r="I20" s="204" t="s">
        <v>1776</v>
      </c>
      <c r="J20" s="68"/>
      <c r="K20" s="68"/>
      <c r="L20" s="68"/>
      <c r="M20" s="68"/>
      <c r="N20" s="379"/>
      <c r="O20" s="379"/>
      <c r="P20" s="222">
        <v>0</v>
      </c>
      <c r="Q20" s="222">
        <v>11338.7</v>
      </c>
      <c r="R20" s="68" t="s">
        <v>2578</v>
      </c>
      <c r="S20" s="381"/>
      <c r="T20" s="287"/>
    </row>
    <row r="21" spans="1:20" ht="89.25">
      <c r="A21" s="198">
        <v>905</v>
      </c>
      <c r="B21" s="68"/>
      <c r="C21" s="220" t="s">
        <v>195</v>
      </c>
      <c r="D21" s="221">
        <v>44564</v>
      </c>
      <c r="E21" s="198" t="s">
        <v>1451</v>
      </c>
      <c r="F21" s="198" t="s">
        <v>3</v>
      </c>
      <c r="G21" s="198">
        <v>1988731</v>
      </c>
      <c r="H21" s="68"/>
      <c r="I21" s="204" t="s">
        <v>1776</v>
      </c>
      <c r="J21" s="68"/>
      <c r="K21" s="68"/>
      <c r="L21" s="68"/>
      <c r="M21" s="68"/>
      <c r="N21" s="379"/>
      <c r="O21" s="379"/>
      <c r="P21" s="222">
        <v>0</v>
      </c>
      <c r="Q21" s="222">
        <v>4730.3999999999996</v>
      </c>
      <c r="R21" s="68" t="s">
        <v>2578</v>
      </c>
      <c r="S21" s="381"/>
      <c r="T21" s="287"/>
    </row>
    <row r="22" spans="1:20" ht="89.25">
      <c r="A22" s="198">
        <v>905</v>
      </c>
      <c r="B22" s="68"/>
      <c r="C22" s="220" t="s">
        <v>195</v>
      </c>
      <c r="D22" s="221">
        <v>44564</v>
      </c>
      <c r="E22" s="198" t="s">
        <v>1451</v>
      </c>
      <c r="F22" s="198" t="s">
        <v>3</v>
      </c>
      <c r="G22" s="198">
        <v>1988731</v>
      </c>
      <c r="H22" s="68"/>
      <c r="I22" s="204" t="s">
        <v>1776</v>
      </c>
      <c r="J22" s="68"/>
      <c r="K22" s="68"/>
      <c r="L22" s="68"/>
      <c r="M22" s="68"/>
      <c r="N22" s="379"/>
      <c r="O22" s="379"/>
      <c r="P22" s="222">
        <v>0</v>
      </c>
      <c r="Q22" s="222">
        <v>8408.73</v>
      </c>
      <c r="R22" s="68" t="s">
        <v>2578</v>
      </c>
      <c r="S22" s="381"/>
      <c r="T22" s="287"/>
    </row>
    <row r="23" spans="1:20" ht="89.25">
      <c r="A23" s="198">
        <v>905</v>
      </c>
      <c r="B23" s="68"/>
      <c r="C23" s="220" t="s">
        <v>195</v>
      </c>
      <c r="D23" s="221">
        <v>44564</v>
      </c>
      <c r="E23" s="198" t="s">
        <v>1451</v>
      </c>
      <c r="F23" s="198" t="s">
        <v>3</v>
      </c>
      <c r="G23" s="198">
        <v>1988731</v>
      </c>
      <c r="H23" s="68"/>
      <c r="I23" s="204" t="s">
        <v>1776</v>
      </c>
      <c r="J23" s="68"/>
      <c r="K23" s="68"/>
      <c r="L23" s="68"/>
      <c r="M23" s="68"/>
      <c r="N23" s="379"/>
      <c r="O23" s="379"/>
      <c r="P23" s="222">
        <v>0</v>
      </c>
      <c r="Q23" s="222">
        <v>1078</v>
      </c>
      <c r="R23" s="68" t="s">
        <v>2578</v>
      </c>
      <c r="S23" s="381"/>
      <c r="T23" s="287"/>
    </row>
    <row r="24" spans="1:20" ht="76.5">
      <c r="A24" s="198" t="s">
        <v>545</v>
      </c>
      <c r="B24" s="68"/>
      <c r="C24" s="220" t="s">
        <v>685</v>
      </c>
      <c r="D24" s="221">
        <v>44564</v>
      </c>
      <c r="E24" s="198" t="s">
        <v>1452</v>
      </c>
      <c r="F24" s="198" t="s">
        <v>6</v>
      </c>
      <c r="G24" s="198">
        <v>1555708</v>
      </c>
      <c r="H24" s="68"/>
      <c r="I24" s="204" t="s">
        <v>1640</v>
      </c>
      <c r="J24" s="68"/>
      <c r="K24" s="68"/>
      <c r="L24" s="68"/>
      <c r="M24" s="68"/>
      <c r="N24" s="379"/>
      <c r="O24" s="379"/>
      <c r="P24" s="222">
        <v>0</v>
      </c>
      <c r="Q24" s="222">
        <v>141702.42000000001</v>
      </c>
      <c r="R24" s="68" t="s">
        <v>639</v>
      </c>
      <c r="S24" s="381"/>
      <c r="T24" s="287"/>
    </row>
    <row r="25" spans="1:20" ht="76.5">
      <c r="A25" s="198" t="s">
        <v>545</v>
      </c>
      <c r="B25" s="68"/>
      <c r="C25" s="220" t="s">
        <v>685</v>
      </c>
      <c r="D25" s="221">
        <v>44564</v>
      </c>
      <c r="E25" s="198" t="s">
        <v>1453</v>
      </c>
      <c r="F25" s="198" t="s">
        <v>6</v>
      </c>
      <c r="G25" s="198">
        <v>1555713</v>
      </c>
      <c r="H25" s="68"/>
      <c r="I25" s="204" t="s">
        <v>1640</v>
      </c>
      <c r="J25" s="68"/>
      <c r="K25" s="68"/>
      <c r="L25" s="68"/>
      <c r="M25" s="68"/>
      <c r="N25" s="379"/>
      <c r="O25" s="379"/>
      <c r="P25" s="222">
        <v>0</v>
      </c>
      <c r="Q25" s="222">
        <v>16250</v>
      </c>
      <c r="R25" s="68" t="s">
        <v>639</v>
      </c>
      <c r="S25" s="381"/>
      <c r="T25" s="287"/>
    </row>
    <row r="26" spans="1:20" ht="63.75">
      <c r="A26" s="198">
        <v>902</v>
      </c>
      <c r="B26" s="68"/>
      <c r="C26" s="220" t="s">
        <v>192</v>
      </c>
      <c r="D26" s="221">
        <v>44565</v>
      </c>
      <c r="E26" s="198" t="s">
        <v>1454</v>
      </c>
      <c r="F26" s="198" t="s">
        <v>3</v>
      </c>
      <c r="G26" s="198">
        <v>1988948</v>
      </c>
      <c r="H26" s="68"/>
      <c r="I26" s="204" t="s">
        <v>3997</v>
      </c>
      <c r="J26" s="68"/>
      <c r="K26" s="68"/>
      <c r="L26" s="68"/>
      <c r="M26" s="68"/>
      <c r="N26" s="379"/>
      <c r="O26" s="379"/>
      <c r="P26" s="222">
        <v>0</v>
      </c>
      <c r="Q26" s="222">
        <v>1075.27</v>
      </c>
      <c r="R26" s="68" t="s">
        <v>639</v>
      </c>
      <c r="S26" s="381"/>
      <c r="T26" s="287"/>
    </row>
    <row r="27" spans="1:20" ht="51">
      <c r="A27" s="198" t="s">
        <v>551</v>
      </c>
      <c r="B27" s="68"/>
      <c r="C27" s="220" t="s">
        <v>590</v>
      </c>
      <c r="D27" s="221">
        <v>44565</v>
      </c>
      <c r="E27" s="198" t="s">
        <v>1455</v>
      </c>
      <c r="F27" s="198" t="s">
        <v>3</v>
      </c>
      <c r="G27" s="198">
        <v>1989008</v>
      </c>
      <c r="H27" s="68"/>
      <c r="I27" s="204" t="s">
        <v>1641</v>
      </c>
      <c r="J27" s="68"/>
      <c r="K27" s="68"/>
      <c r="L27" s="68"/>
      <c r="M27" s="68"/>
      <c r="N27" s="379"/>
      <c r="O27" s="379"/>
      <c r="P27" s="222">
        <v>0</v>
      </c>
      <c r="Q27" s="222">
        <v>1750</v>
      </c>
      <c r="R27" s="68" t="s">
        <v>639</v>
      </c>
      <c r="S27" s="381"/>
      <c r="T27" s="287"/>
    </row>
    <row r="28" spans="1:20" ht="51">
      <c r="A28" s="198" t="s">
        <v>551</v>
      </c>
      <c r="B28" s="68"/>
      <c r="C28" s="220" t="s">
        <v>590</v>
      </c>
      <c r="D28" s="221">
        <v>44565</v>
      </c>
      <c r="E28" s="198" t="s">
        <v>1456</v>
      </c>
      <c r="F28" s="198" t="s">
        <v>3</v>
      </c>
      <c r="G28" s="198">
        <v>1989055</v>
      </c>
      <c r="H28" s="68"/>
      <c r="I28" s="204" t="s">
        <v>1642</v>
      </c>
      <c r="J28" s="68"/>
      <c r="K28" s="68"/>
      <c r="L28" s="68"/>
      <c r="M28" s="68"/>
      <c r="N28" s="379"/>
      <c r="O28" s="379"/>
      <c r="P28" s="222">
        <v>0</v>
      </c>
      <c r="Q28" s="222">
        <v>309.39999999999998</v>
      </c>
      <c r="R28" s="68" t="s">
        <v>639</v>
      </c>
      <c r="S28" s="381"/>
      <c r="T28" s="287"/>
    </row>
    <row r="29" spans="1:20" ht="51">
      <c r="A29" s="198" t="s">
        <v>542</v>
      </c>
      <c r="B29" s="68"/>
      <c r="C29" s="220" t="s">
        <v>591</v>
      </c>
      <c r="D29" s="221">
        <v>44566</v>
      </c>
      <c r="E29" s="198" t="s">
        <v>1457</v>
      </c>
      <c r="F29" s="198" t="s">
        <v>3</v>
      </c>
      <c r="G29" s="198">
        <v>1989279</v>
      </c>
      <c r="H29" s="68"/>
      <c r="I29" s="204" t="s">
        <v>3998</v>
      </c>
      <c r="J29" s="68"/>
      <c r="K29" s="68"/>
      <c r="L29" s="68"/>
      <c r="M29" s="68"/>
      <c r="N29" s="379"/>
      <c r="O29" s="379"/>
      <c r="P29" s="222">
        <v>0</v>
      </c>
      <c r="Q29" s="222">
        <v>320</v>
      </c>
      <c r="R29" s="68" t="s">
        <v>639</v>
      </c>
      <c r="S29" s="381"/>
      <c r="T29" s="287"/>
    </row>
    <row r="30" spans="1:20" ht="38.25">
      <c r="A30" s="198" t="s">
        <v>551</v>
      </c>
      <c r="B30" s="68"/>
      <c r="C30" s="220" t="s">
        <v>590</v>
      </c>
      <c r="D30" s="221">
        <v>44566</v>
      </c>
      <c r="E30" s="198" t="s">
        <v>1458</v>
      </c>
      <c r="F30" s="198" t="s">
        <v>3</v>
      </c>
      <c r="G30" s="198">
        <v>1989312</v>
      </c>
      <c r="H30" s="68"/>
      <c r="I30" s="204" t="s">
        <v>1643</v>
      </c>
      <c r="J30" s="68"/>
      <c r="K30" s="68"/>
      <c r="L30" s="68"/>
      <c r="M30" s="68"/>
      <c r="N30" s="379"/>
      <c r="O30" s="379"/>
      <c r="P30" s="222">
        <v>0</v>
      </c>
      <c r="Q30" s="222">
        <v>1360</v>
      </c>
      <c r="R30" s="68" t="s">
        <v>639</v>
      </c>
      <c r="S30" s="381"/>
      <c r="T30" s="287"/>
    </row>
    <row r="31" spans="1:20" ht="51">
      <c r="A31" s="198" t="s">
        <v>551</v>
      </c>
      <c r="B31" s="68"/>
      <c r="C31" s="220" t="s">
        <v>590</v>
      </c>
      <c r="D31" s="221">
        <v>44566</v>
      </c>
      <c r="E31" s="198" t="s">
        <v>1459</v>
      </c>
      <c r="F31" s="198" t="s">
        <v>3</v>
      </c>
      <c r="G31" s="198">
        <v>1989450</v>
      </c>
      <c r="H31" s="68"/>
      <c r="I31" s="204" t="s">
        <v>1646</v>
      </c>
      <c r="J31" s="68"/>
      <c r="K31" s="68"/>
      <c r="L31" s="68"/>
      <c r="M31" s="68"/>
      <c r="N31" s="379"/>
      <c r="O31" s="379"/>
      <c r="P31" s="222">
        <v>0</v>
      </c>
      <c r="Q31" s="222">
        <v>4.9400000000000004</v>
      </c>
      <c r="R31" s="68" t="s">
        <v>639</v>
      </c>
      <c r="S31" s="381"/>
      <c r="T31" s="287"/>
    </row>
    <row r="32" spans="1:20" ht="63.75">
      <c r="A32" s="198" t="s">
        <v>551</v>
      </c>
      <c r="B32" s="68"/>
      <c r="C32" s="220" t="s">
        <v>590</v>
      </c>
      <c r="D32" s="221">
        <v>44566</v>
      </c>
      <c r="E32" s="198" t="s">
        <v>1460</v>
      </c>
      <c r="F32" s="198" t="s">
        <v>3</v>
      </c>
      <c r="G32" s="198">
        <v>1989343</v>
      </c>
      <c r="H32" s="68"/>
      <c r="I32" s="204" t="s">
        <v>1647</v>
      </c>
      <c r="J32" s="68"/>
      <c r="K32" s="68"/>
      <c r="L32" s="68"/>
      <c r="M32" s="68"/>
      <c r="N32" s="379"/>
      <c r="O32" s="379"/>
      <c r="P32" s="222">
        <v>0</v>
      </c>
      <c r="Q32" s="222">
        <v>2636.92</v>
      </c>
      <c r="R32" s="68" t="s">
        <v>639</v>
      </c>
      <c r="S32" s="381"/>
      <c r="T32" s="287"/>
    </row>
    <row r="33" spans="1:20" ht="63.75">
      <c r="A33" s="198" t="s">
        <v>545</v>
      </c>
      <c r="B33" s="68"/>
      <c r="C33" s="220" t="s">
        <v>685</v>
      </c>
      <c r="D33" s="221">
        <v>44566</v>
      </c>
      <c r="E33" s="198" t="s">
        <v>1461</v>
      </c>
      <c r="F33" s="198" t="s">
        <v>6</v>
      </c>
      <c r="G33" s="198">
        <v>1556917</v>
      </c>
      <c r="H33" s="68"/>
      <c r="I33" s="204" t="s">
        <v>1648</v>
      </c>
      <c r="J33" s="68"/>
      <c r="K33" s="68"/>
      <c r="L33" s="68"/>
      <c r="M33" s="68"/>
      <c r="N33" s="379"/>
      <c r="O33" s="379"/>
      <c r="P33" s="222">
        <v>0</v>
      </c>
      <c r="Q33" s="222">
        <v>708.78</v>
      </c>
      <c r="R33" s="68" t="s">
        <v>639</v>
      </c>
      <c r="S33" s="381"/>
      <c r="T33" s="287"/>
    </row>
    <row r="34" spans="1:20" ht="51">
      <c r="A34" s="198" t="s">
        <v>545</v>
      </c>
      <c r="B34" s="68"/>
      <c r="C34" s="220" t="s">
        <v>685</v>
      </c>
      <c r="D34" s="221">
        <v>44566</v>
      </c>
      <c r="E34" s="198" t="s">
        <v>1462</v>
      </c>
      <c r="F34" s="198" t="s">
        <v>6</v>
      </c>
      <c r="G34" s="198">
        <v>1556918</v>
      </c>
      <c r="H34" s="68"/>
      <c r="I34" s="204" t="s">
        <v>1649</v>
      </c>
      <c r="J34" s="68"/>
      <c r="K34" s="68"/>
      <c r="L34" s="68"/>
      <c r="M34" s="68"/>
      <c r="N34" s="379"/>
      <c r="O34" s="379"/>
      <c r="P34" s="222">
        <v>0</v>
      </c>
      <c r="Q34" s="222">
        <v>6750</v>
      </c>
      <c r="R34" s="68" t="s">
        <v>639</v>
      </c>
      <c r="S34" s="381"/>
      <c r="T34" s="287"/>
    </row>
    <row r="35" spans="1:20" ht="51">
      <c r="A35" s="198" t="s">
        <v>551</v>
      </c>
      <c r="B35" s="68"/>
      <c r="C35" s="220" t="s">
        <v>590</v>
      </c>
      <c r="D35" s="221">
        <v>44567</v>
      </c>
      <c r="E35" s="198" t="s">
        <v>1463</v>
      </c>
      <c r="F35" s="198" t="s">
        <v>3</v>
      </c>
      <c r="G35" s="198">
        <v>1989677</v>
      </c>
      <c r="H35" s="68"/>
      <c r="I35" s="204" t="s">
        <v>1650</v>
      </c>
      <c r="J35" s="68"/>
      <c r="K35" s="68"/>
      <c r="L35" s="68"/>
      <c r="M35" s="68"/>
      <c r="N35" s="379"/>
      <c r="O35" s="379"/>
      <c r="P35" s="222">
        <v>0</v>
      </c>
      <c r="Q35" s="222">
        <v>99.51</v>
      </c>
      <c r="R35" s="68" t="s">
        <v>639</v>
      </c>
      <c r="S35" s="381"/>
      <c r="T35" s="287"/>
    </row>
    <row r="36" spans="1:20" ht="51">
      <c r="A36" s="198">
        <v>1222</v>
      </c>
      <c r="B36" s="68"/>
      <c r="C36" s="220" t="s">
        <v>250</v>
      </c>
      <c r="D36" s="221">
        <v>44567</v>
      </c>
      <c r="E36" s="198" t="s">
        <v>1464</v>
      </c>
      <c r="F36" s="198" t="s">
        <v>3</v>
      </c>
      <c r="G36" s="198">
        <v>1989776</v>
      </c>
      <c r="H36" s="68"/>
      <c r="I36" s="204" t="s">
        <v>3999</v>
      </c>
      <c r="J36" s="68"/>
      <c r="K36" s="68"/>
      <c r="L36" s="68"/>
      <c r="M36" s="68"/>
      <c r="N36" s="379"/>
      <c r="O36" s="379"/>
      <c r="P36" s="222">
        <v>0</v>
      </c>
      <c r="Q36" s="222">
        <v>115.1</v>
      </c>
      <c r="R36" s="68" t="s">
        <v>639</v>
      </c>
      <c r="S36" s="381"/>
      <c r="T36" s="287"/>
    </row>
    <row r="37" spans="1:20" ht="51">
      <c r="A37" s="198" t="s">
        <v>551</v>
      </c>
      <c r="B37" s="68"/>
      <c r="C37" s="220" t="s">
        <v>590</v>
      </c>
      <c r="D37" s="221">
        <v>44568</v>
      </c>
      <c r="E37" s="198" t="s">
        <v>1465</v>
      </c>
      <c r="F37" s="198" t="s">
        <v>3</v>
      </c>
      <c r="G37" s="198">
        <v>1989980</v>
      </c>
      <c r="H37" s="68"/>
      <c r="I37" s="204" t="s">
        <v>1651</v>
      </c>
      <c r="J37" s="68"/>
      <c r="K37" s="68"/>
      <c r="L37" s="68"/>
      <c r="M37" s="68"/>
      <c r="N37" s="379"/>
      <c r="O37" s="379"/>
      <c r="P37" s="222">
        <v>0</v>
      </c>
      <c r="Q37" s="222">
        <v>58191.41</v>
      </c>
      <c r="R37" s="68" t="s">
        <v>639</v>
      </c>
      <c r="S37" s="381"/>
      <c r="T37" s="287"/>
    </row>
    <row r="38" spans="1:20" ht="51">
      <c r="A38" s="198" t="s">
        <v>551</v>
      </c>
      <c r="B38" s="68"/>
      <c r="C38" s="220" t="s">
        <v>590</v>
      </c>
      <c r="D38" s="221">
        <v>44568</v>
      </c>
      <c r="E38" s="198" t="s">
        <v>1466</v>
      </c>
      <c r="F38" s="198" t="s">
        <v>3</v>
      </c>
      <c r="G38" s="198">
        <v>1990017</v>
      </c>
      <c r="H38" s="68"/>
      <c r="I38" s="204" t="s">
        <v>1652</v>
      </c>
      <c r="J38" s="68"/>
      <c r="K38" s="68"/>
      <c r="L38" s="68"/>
      <c r="M38" s="68"/>
      <c r="N38" s="379"/>
      <c r="O38" s="379"/>
      <c r="P38" s="222">
        <v>0</v>
      </c>
      <c r="Q38" s="222">
        <v>40.98</v>
      </c>
      <c r="R38" s="68" t="s">
        <v>639</v>
      </c>
      <c r="S38" s="381"/>
      <c r="T38" s="287"/>
    </row>
    <row r="39" spans="1:20" ht="51">
      <c r="A39" s="198" t="s">
        <v>551</v>
      </c>
      <c r="B39" s="68"/>
      <c r="C39" s="220" t="s">
        <v>590</v>
      </c>
      <c r="D39" s="221">
        <v>44568</v>
      </c>
      <c r="E39" s="198" t="s">
        <v>1467</v>
      </c>
      <c r="F39" s="198" t="s">
        <v>3</v>
      </c>
      <c r="G39" s="198">
        <v>1990019</v>
      </c>
      <c r="H39" s="68"/>
      <c r="I39" s="204" t="s">
        <v>1653</v>
      </c>
      <c r="J39" s="68"/>
      <c r="K39" s="68"/>
      <c r="L39" s="68"/>
      <c r="M39" s="68"/>
      <c r="N39" s="379"/>
      <c r="O39" s="379"/>
      <c r="P39" s="222">
        <v>0</v>
      </c>
      <c r="Q39" s="222">
        <v>3</v>
      </c>
      <c r="R39" s="68" t="s">
        <v>639</v>
      </c>
      <c r="S39" s="381"/>
      <c r="T39" s="287"/>
    </row>
    <row r="40" spans="1:20" ht="63.75">
      <c r="A40" s="198" t="s">
        <v>551</v>
      </c>
      <c r="B40" s="68"/>
      <c r="C40" s="220" t="s">
        <v>590</v>
      </c>
      <c r="D40" s="221">
        <v>44568</v>
      </c>
      <c r="E40" s="198" t="s">
        <v>1468</v>
      </c>
      <c r="F40" s="198" t="s">
        <v>3</v>
      </c>
      <c r="G40" s="198">
        <v>1990028</v>
      </c>
      <c r="H40" s="68"/>
      <c r="I40" s="204" t="s">
        <v>1654</v>
      </c>
      <c r="J40" s="68"/>
      <c r="K40" s="68"/>
      <c r="L40" s="68"/>
      <c r="M40" s="68"/>
      <c r="N40" s="379"/>
      <c r="O40" s="379"/>
      <c r="P40" s="222">
        <v>0</v>
      </c>
      <c r="Q40" s="222">
        <v>50</v>
      </c>
      <c r="R40" s="68" t="s">
        <v>639</v>
      </c>
      <c r="S40" s="381"/>
      <c r="T40" s="287"/>
    </row>
    <row r="41" spans="1:20" ht="51">
      <c r="A41" s="198" t="s">
        <v>551</v>
      </c>
      <c r="B41" s="68"/>
      <c r="C41" s="220" t="s">
        <v>590</v>
      </c>
      <c r="D41" s="221">
        <v>44568</v>
      </c>
      <c r="E41" s="198" t="s">
        <v>1469</v>
      </c>
      <c r="F41" s="198" t="s">
        <v>3</v>
      </c>
      <c r="G41" s="198">
        <v>1990087</v>
      </c>
      <c r="H41" s="68"/>
      <c r="I41" s="204" t="s">
        <v>1655</v>
      </c>
      <c r="J41" s="68"/>
      <c r="K41" s="68"/>
      <c r="L41" s="68"/>
      <c r="M41" s="68"/>
      <c r="N41" s="379"/>
      <c r="O41" s="379"/>
      <c r="P41" s="222">
        <v>0</v>
      </c>
      <c r="Q41" s="222">
        <v>3592.3</v>
      </c>
      <c r="R41" s="68" t="s">
        <v>639</v>
      </c>
      <c r="S41" s="381"/>
      <c r="T41" s="287"/>
    </row>
    <row r="42" spans="1:20" ht="51">
      <c r="A42" s="198" t="s">
        <v>551</v>
      </c>
      <c r="B42" s="68"/>
      <c r="C42" s="220" t="s">
        <v>590</v>
      </c>
      <c r="D42" s="221">
        <v>44568</v>
      </c>
      <c r="E42" s="198" t="s">
        <v>1470</v>
      </c>
      <c r="F42" s="198" t="s">
        <v>3</v>
      </c>
      <c r="G42" s="198">
        <v>1990088</v>
      </c>
      <c r="H42" s="68"/>
      <c r="I42" s="204" t="s">
        <v>1656</v>
      </c>
      <c r="J42" s="68"/>
      <c r="K42" s="68"/>
      <c r="L42" s="68"/>
      <c r="M42" s="68"/>
      <c r="N42" s="379"/>
      <c r="O42" s="379"/>
      <c r="P42" s="222">
        <v>0</v>
      </c>
      <c r="Q42" s="222">
        <v>2104.67</v>
      </c>
      <c r="R42" s="68" t="s">
        <v>639</v>
      </c>
      <c r="S42" s="381"/>
      <c r="T42" s="287"/>
    </row>
    <row r="43" spans="1:20" ht="51">
      <c r="A43" s="198" t="s">
        <v>551</v>
      </c>
      <c r="B43" s="68"/>
      <c r="C43" s="220" t="s">
        <v>590</v>
      </c>
      <c r="D43" s="221">
        <v>44568</v>
      </c>
      <c r="E43" s="198" t="s">
        <v>1471</v>
      </c>
      <c r="F43" s="198" t="s">
        <v>3</v>
      </c>
      <c r="G43" s="198">
        <v>1990111</v>
      </c>
      <c r="H43" s="68"/>
      <c r="I43" s="204" t="s">
        <v>1656</v>
      </c>
      <c r="J43" s="68"/>
      <c r="K43" s="68"/>
      <c r="L43" s="68"/>
      <c r="M43" s="68"/>
      <c r="N43" s="379"/>
      <c r="O43" s="379"/>
      <c r="P43" s="222">
        <v>0</v>
      </c>
      <c r="Q43" s="222">
        <v>36</v>
      </c>
      <c r="R43" s="68" t="s">
        <v>639</v>
      </c>
      <c r="S43" s="381"/>
      <c r="T43" s="287"/>
    </row>
    <row r="44" spans="1:20" ht="63.75">
      <c r="A44" s="198" t="s">
        <v>543</v>
      </c>
      <c r="B44" s="68"/>
      <c r="C44" s="220" t="s">
        <v>693</v>
      </c>
      <c r="D44" s="221">
        <v>44568</v>
      </c>
      <c r="E44" s="198" t="s">
        <v>1472</v>
      </c>
      <c r="F44" s="198" t="s">
        <v>11</v>
      </c>
      <c r="G44" s="198">
        <v>15623</v>
      </c>
      <c r="H44" s="68"/>
      <c r="I44" s="204" t="s">
        <v>1657</v>
      </c>
      <c r="J44" s="68"/>
      <c r="K44" s="68"/>
      <c r="L44" s="68"/>
      <c r="M44" s="68"/>
      <c r="N44" s="379"/>
      <c r="O44" s="379"/>
      <c r="P44" s="222">
        <v>17307.22</v>
      </c>
      <c r="Q44" s="222">
        <v>0</v>
      </c>
      <c r="R44" s="68" t="s">
        <v>639</v>
      </c>
      <c r="S44" s="381"/>
      <c r="T44" s="287"/>
    </row>
    <row r="45" spans="1:20" ht="38.25">
      <c r="A45" s="198" t="s">
        <v>551</v>
      </c>
      <c r="B45" s="68"/>
      <c r="C45" s="220" t="s">
        <v>590</v>
      </c>
      <c r="D45" s="221">
        <v>44571</v>
      </c>
      <c r="E45" s="198" t="s">
        <v>1473</v>
      </c>
      <c r="F45" s="198" t="s">
        <v>3</v>
      </c>
      <c r="G45" s="198">
        <v>1990401</v>
      </c>
      <c r="H45" s="68"/>
      <c r="I45" s="204" t="s">
        <v>1658</v>
      </c>
      <c r="J45" s="68"/>
      <c r="K45" s="68"/>
      <c r="L45" s="68"/>
      <c r="M45" s="68"/>
      <c r="N45" s="379"/>
      <c r="O45" s="379"/>
      <c r="P45" s="222">
        <v>0</v>
      </c>
      <c r="Q45" s="222">
        <v>2000</v>
      </c>
      <c r="R45" s="68" t="s">
        <v>639</v>
      </c>
      <c r="S45" s="381"/>
      <c r="T45" s="287"/>
    </row>
    <row r="46" spans="1:20" ht="63.75">
      <c r="A46" s="198" t="s">
        <v>545</v>
      </c>
      <c r="B46" s="68"/>
      <c r="C46" s="220" t="s">
        <v>685</v>
      </c>
      <c r="D46" s="221">
        <v>44571</v>
      </c>
      <c r="E46" s="198" t="s">
        <v>1474</v>
      </c>
      <c r="F46" s="198" t="s">
        <v>6</v>
      </c>
      <c r="G46" s="198">
        <v>1558793</v>
      </c>
      <c r="H46" s="68"/>
      <c r="I46" s="204" t="s">
        <v>1659</v>
      </c>
      <c r="J46" s="68"/>
      <c r="K46" s="68"/>
      <c r="L46" s="68"/>
      <c r="M46" s="68"/>
      <c r="N46" s="379"/>
      <c r="O46" s="379"/>
      <c r="P46" s="222">
        <v>0</v>
      </c>
      <c r="Q46" s="222">
        <v>60864.66</v>
      </c>
      <c r="R46" s="68" t="s">
        <v>639</v>
      </c>
      <c r="S46" s="381"/>
      <c r="T46" s="287"/>
    </row>
    <row r="47" spans="1:20" ht="114.75">
      <c r="A47" s="198">
        <v>273</v>
      </c>
      <c r="B47" s="68"/>
      <c r="C47" s="220" t="s">
        <v>114</v>
      </c>
      <c r="D47" s="221">
        <v>44571</v>
      </c>
      <c r="E47" s="198" t="s">
        <v>1475</v>
      </c>
      <c r="F47" s="198" t="s">
        <v>601</v>
      </c>
      <c r="G47" s="198">
        <v>3398791</v>
      </c>
      <c r="H47" s="68"/>
      <c r="I47" s="204" t="s">
        <v>1660</v>
      </c>
      <c r="J47" s="68"/>
      <c r="K47" s="68"/>
      <c r="L47" s="68"/>
      <c r="M47" s="68"/>
      <c r="N47" s="379"/>
      <c r="O47" s="379"/>
      <c r="P47" s="222">
        <v>0</v>
      </c>
      <c r="Q47" s="222">
        <v>549406.64</v>
      </c>
      <c r="R47" s="68" t="s">
        <v>639</v>
      </c>
      <c r="S47" s="381"/>
      <c r="T47" s="287"/>
    </row>
    <row r="48" spans="1:20" ht="63.75">
      <c r="A48" s="198" t="s">
        <v>551</v>
      </c>
      <c r="B48" s="68"/>
      <c r="C48" s="220" t="s">
        <v>590</v>
      </c>
      <c r="D48" s="221">
        <v>44572</v>
      </c>
      <c r="E48" s="198" t="s">
        <v>1476</v>
      </c>
      <c r="F48" s="198" t="s">
        <v>3</v>
      </c>
      <c r="G48" s="198">
        <v>1990687</v>
      </c>
      <c r="H48" s="68"/>
      <c r="I48" s="204" t="s">
        <v>1661</v>
      </c>
      <c r="J48" s="68"/>
      <c r="K48" s="68"/>
      <c r="L48" s="68"/>
      <c r="M48" s="68"/>
      <c r="N48" s="379"/>
      <c r="O48" s="379"/>
      <c r="P48" s="222">
        <v>0</v>
      </c>
      <c r="Q48" s="222">
        <v>80</v>
      </c>
      <c r="R48" s="68" t="s">
        <v>639</v>
      </c>
      <c r="S48" s="381"/>
      <c r="T48" s="287"/>
    </row>
    <row r="49" spans="1:20" ht="89.25">
      <c r="A49" s="198">
        <v>903</v>
      </c>
      <c r="B49" s="68"/>
      <c r="C49" s="220" t="s">
        <v>193</v>
      </c>
      <c r="D49" s="221">
        <v>44572</v>
      </c>
      <c r="E49" s="198" t="s">
        <v>1477</v>
      </c>
      <c r="F49" s="198" t="s">
        <v>3</v>
      </c>
      <c r="G49" s="198">
        <v>1990602</v>
      </c>
      <c r="H49" s="68"/>
      <c r="I49" s="204" t="s">
        <v>1777</v>
      </c>
      <c r="J49" s="68"/>
      <c r="K49" s="68"/>
      <c r="L49" s="68"/>
      <c r="M49" s="68"/>
      <c r="N49" s="379"/>
      <c r="O49" s="379"/>
      <c r="P49" s="222">
        <v>0</v>
      </c>
      <c r="Q49" s="222">
        <v>1650.66</v>
      </c>
      <c r="R49" s="68" t="s">
        <v>2578</v>
      </c>
      <c r="S49" s="381"/>
      <c r="T49" s="287"/>
    </row>
    <row r="50" spans="1:20" ht="89.25">
      <c r="A50" s="198" t="s">
        <v>542</v>
      </c>
      <c r="B50" s="68"/>
      <c r="C50" s="220" t="s">
        <v>591</v>
      </c>
      <c r="D50" s="221">
        <v>44572</v>
      </c>
      <c r="E50" s="198" t="s">
        <v>1478</v>
      </c>
      <c r="F50" s="198" t="s">
        <v>13</v>
      </c>
      <c r="G50" s="198">
        <v>1023367</v>
      </c>
      <c r="H50" s="68"/>
      <c r="I50" s="204" t="s">
        <v>1662</v>
      </c>
      <c r="J50" s="68"/>
      <c r="K50" s="68"/>
      <c r="L50" s="68"/>
      <c r="M50" s="68"/>
      <c r="N50" s="379"/>
      <c r="O50" s="379"/>
      <c r="P50" s="222">
        <v>0</v>
      </c>
      <c r="Q50" s="222">
        <v>6447.75</v>
      </c>
      <c r="R50" s="68" t="s">
        <v>639</v>
      </c>
      <c r="S50" s="381"/>
      <c r="T50" s="287"/>
    </row>
    <row r="51" spans="1:20" ht="63.75">
      <c r="A51" s="198" t="s">
        <v>551</v>
      </c>
      <c r="B51" s="68"/>
      <c r="C51" s="220" t="s">
        <v>590</v>
      </c>
      <c r="D51" s="221">
        <v>44573</v>
      </c>
      <c r="E51" s="198" t="s">
        <v>1479</v>
      </c>
      <c r="F51" s="198" t="s">
        <v>3</v>
      </c>
      <c r="G51" s="198">
        <v>1991032</v>
      </c>
      <c r="H51" s="68"/>
      <c r="I51" s="204" t="s">
        <v>1663</v>
      </c>
      <c r="J51" s="68"/>
      <c r="K51" s="68"/>
      <c r="L51" s="68"/>
      <c r="M51" s="68"/>
      <c r="N51" s="379"/>
      <c r="O51" s="379"/>
      <c r="P51" s="222">
        <v>0</v>
      </c>
      <c r="Q51" s="222">
        <v>72</v>
      </c>
      <c r="R51" s="68" t="s">
        <v>639</v>
      </c>
      <c r="S51" s="381"/>
      <c r="T51" s="287"/>
    </row>
    <row r="52" spans="1:20" ht="51">
      <c r="A52" s="198" t="s">
        <v>551</v>
      </c>
      <c r="B52" s="68"/>
      <c r="C52" s="220" t="s">
        <v>590</v>
      </c>
      <c r="D52" s="221">
        <v>44574</v>
      </c>
      <c r="E52" s="198" t="s">
        <v>1480</v>
      </c>
      <c r="F52" s="198" t="s">
        <v>3</v>
      </c>
      <c r="G52" s="198">
        <v>1991363</v>
      </c>
      <c r="H52" s="68"/>
      <c r="I52" s="204" t="s">
        <v>1664</v>
      </c>
      <c r="J52" s="68"/>
      <c r="K52" s="68"/>
      <c r="L52" s="68"/>
      <c r="M52" s="68"/>
      <c r="N52" s="379"/>
      <c r="O52" s="379"/>
      <c r="P52" s="222">
        <v>0</v>
      </c>
      <c r="Q52" s="222">
        <v>579.29999999999995</v>
      </c>
      <c r="R52" s="68" t="s">
        <v>639</v>
      </c>
      <c r="S52" s="381"/>
      <c r="T52" s="287"/>
    </row>
    <row r="53" spans="1:20" ht="51">
      <c r="A53" s="198" t="s">
        <v>551</v>
      </c>
      <c r="B53" s="68"/>
      <c r="C53" s="220" t="s">
        <v>590</v>
      </c>
      <c r="D53" s="221">
        <v>44574</v>
      </c>
      <c r="E53" s="198" t="s">
        <v>1481</v>
      </c>
      <c r="F53" s="198" t="s">
        <v>3</v>
      </c>
      <c r="G53" s="198">
        <v>1991364</v>
      </c>
      <c r="H53" s="68"/>
      <c r="I53" s="204" t="s">
        <v>1665</v>
      </c>
      <c r="J53" s="68"/>
      <c r="K53" s="68"/>
      <c r="L53" s="68"/>
      <c r="M53" s="68"/>
      <c r="N53" s="379"/>
      <c r="O53" s="379"/>
      <c r="P53" s="222">
        <v>0</v>
      </c>
      <c r="Q53" s="222">
        <v>289.60000000000002</v>
      </c>
      <c r="R53" s="68" t="s">
        <v>639</v>
      </c>
      <c r="S53" s="381"/>
      <c r="T53" s="287"/>
    </row>
    <row r="54" spans="1:20" ht="89.25">
      <c r="A54" s="198" t="s">
        <v>545</v>
      </c>
      <c r="B54" s="68"/>
      <c r="C54" s="220" t="s">
        <v>685</v>
      </c>
      <c r="D54" s="221">
        <v>44574</v>
      </c>
      <c r="E54" s="198" t="s">
        <v>1482</v>
      </c>
      <c r="F54" s="198" t="s">
        <v>6</v>
      </c>
      <c r="G54" s="198">
        <v>1560695</v>
      </c>
      <c r="H54" s="68"/>
      <c r="I54" s="204" t="s">
        <v>1666</v>
      </c>
      <c r="J54" s="68"/>
      <c r="K54" s="68"/>
      <c r="L54" s="68"/>
      <c r="M54" s="68"/>
      <c r="N54" s="379"/>
      <c r="O54" s="379"/>
      <c r="P54" s="222">
        <v>0</v>
      </c>
      <c r="Q54" s="222">
        <v>427480.66</v>
      </c>
      <c r="R54" s="68" t="s">
        <v>639</v>
      </c>
      <c r="S54" s="381"/>
      <c r="T54" s="287"/>
    </row>
    <row r="55" spans="1:20" ht="63.75">
      <c r="A55" s="198" t="s">
        <v>542</v>
      </c>
      <c r="B55" s="68"/>
      <c r="C55" s="220" t="s">
        <v>591</v>
      </c>
      <c r="D55" s="221">
        <v>44575</v>
      </c>
      <c r="E55" s="198" t="s">
        <v>1483</v>
      </c>
      <c r="F55" s="198" t="s">
        <v>3</v>
      </c>
      <c r="G55" s="198">
        <v>1991612</v>
      </c>
      <c r="H55" s="68"/>
      <c r="I55" s="204" t="s">
        <v>1667</v>
      </c>
      <c r="J55" s="68"/>
      <c r="K55" s="68"/>
      <c r="L55" s="68"/>
      <c r="M55" s="68"/>
      <c r="N55" s="379"/>
      <c r="O55" s="379"/>
      <c r="P55" s="222">
        <v>0</v>
      </c>
      <c r="Q55" s="222">
        <v>13229.4</v>
      </c>
      <c r="R55" s="68" t="s">
        <v>639</v>
      </c>
      <c r="S55" s="381"/>
      <c r="T55" s="287"/>
    </row>
    <row r="56" spans="1:20" ht="51">
      <c r="A56" s="198" t="s">
        <v>551</v>
      </c>
      <c r="B56" s="68"/>
      <c r="C56" s="220" t="s">
        <v>590</v>
      </c>
      <c r="D56" s="221">
        <v>44575</v>
      </c>
      <c r="E56" s="198" t="s">
        <v>1484</v>
      </c>
      <c r="F56" s="198" t="s">
        <v>3</v>
      </c>
      <c r="G56" s="198">
        <v>1991632</v>
      </c>
      <c r="H56" s="68"/>
      <c r="I56" s="204" t="s">
        <v>1668</v>
      </c>
      <c r="J56" s="68"/>
      <c r="K56" s="68"/>
      <c r="L56" s="68"/>
      <c r="M56" s="68"/>
      <c r="N56" s="379"/>
      <c r="O56" s="379"/>
      <c r="P56" s="222">
        <v>0</v>
      </c>
      <c r="Q56" s="222">
        <v>224.8</v>
      </c>
      <c r="R56" s="68" t="s">
        <v>639</v>
      </c>
      <c r="S56" s="381"/>
      <c r="T56" s="287"/>
    </row>
    <row r="57" spans="1:20" ht="38.25">
      <c r="A57" s="198" t="s">
        <v>551</v>
      </c>
      <c r="B57" s="68"/>
      <c r="C57" s="220" t="s">
        <v>590</v>
      </c>
      <c r="D57" s="221">
        <v>44575</v>
      </c>
      <c r="E57" s="198" t="s">
        <v>1485</v>
      </c>
      <c r="F57" s="198" t="s">
        <v>3</v>
      </c>
      <c r="G57" s="198">
        <v>1991672</v>
      </c>
      <c r="H57" s="68"/>
      <c r="I57" s="204" t="s">
        <v>1669</v>
      </c>
      <c r="J57" s="68"/>
      <c r="K57" s="68"/>
      <c r="L57" s="68"/>
      <c r="M57" s="68"/>
      <c r="N57" s="379"/>
      <c r="O57" s="379"/>
      <c r="P57" s="222">
        <v>0</v>
      </c>
      <c r="Q57" s="222">
        <v>450</v>
      </c>
      <c r="R57" s="68" t="s">
        <v>639</v>
      </c>
      <c r="S57" s="381"/>
      <c r="T57" s="287"/>
    </row>
    <row r="58" spans="1:20" ht="63.75">
      <c r="A58" s="198" t="s">
        <v>551</v>
      </c>
      <c r="B58" s="68"/>
      <c r="C58" s="220" t="s">
        <v>590</v>
      </c>
      <c r="D58" s="221">
        <v>44575</v>
      </c>
      <c r="E58" s="198" t="s">
        <v>1486</v>
      </c>
      <c r="F58" s="198" t="s">
        <v>3</v>
      </c>
      <c r="G58" s="198">
        <v>1991633</v>
      </c>
      <c r="H58" s="68"/>
      <c r="I58" s="204" t="s">
        <v>1670</v>
      </c>
      <c r="J58" s="68"/>
      <c r="K58" s="68"/>
      <c r="L58" s="68"/>
      <c r="M58" s="68"/>
      <c r="N58" s="379"/>
      <c r="O58" s="379"/>
      <c r="P58" s="222">
        <v>0</v>
      </c>
      <c r="Q58" s="222">
        <v>58</v>
      </c>
      <c r="R58" s="68" t="s">
        <v>639</v>
      </c>
      <c r="S58" s="381"/>
      <c r="T58" s="287"/>
    </row>
    <row r="59" spans="1:20" ht="38.25">
      <c r="A59" s="198" t="s">
        <v>551</v>
      </c>
      <c r="B59" s="68"/>
      <c r="C59" s="220" t="s">
        <v>590</v>
      </c>
      <c r="D59" s="221">
        <v>44578</v>
      </c>
      <c r="E59" s="198" t="s">
        <v>1487</v>
      </c>
      <c r="F59" s="198" t="s">
        <v>3</v>
      </c>
      <c r="G59" s="198">
        <v>1992103</v>
      </c>
      <c r="H59" s="68"/>
      <c r="I59" s="204" t="s">
        <v>1671</v>
      </c>
      <c r="J59" s="68"/>
      <c r="K59" s="68"/>
      <c r="L59" s="68"/>
      <c r="M59" s="68"/>
      <c r="N59" s="379"/>
      <c r="O59" s="379"/>
      <c r="P59" s="222">
        <v>0</v>
      </c>
      <c r="Q59" s="222">
        <v>154.69999999999999</v>
      </c>
      <c r="R59" s="68" t="s">
        <v>639</v>
      </c>
      <c r="S59" s="381"/>
      <c r="T59" s="287"/>
    </row>
    <row r="60" spans="1:20" ht="63.75">
      <c r="A60" s="198" t="s">
        <v>543</v>
      </c>
      <c r="B60" s="68"/>
      <c r="C60" s="220" t="s">
        <v>693</v>
      </c>
      <c r="D60" s="221">
        <v>44579</v>
      </c>
      <c r="E60" s="198" t="s">
        <v>1488</v>
      </c>
      <c r="F60" s="198" t="s">
        <v>11</v>
      </c>
      <c r="G60" s="198">
        <v>15630</v>
      </c>
      <c r="H60" s="68"/>
      <c r="I60" s="204" t="s">
        <v>1672</v>
      </c>
      <c r="J60" s="68"/>
      <c r="K60" s="68"/>
      <c r="L60" s="68"/>
      <c r="M60" s="68"/>
      <c r="N60" s="379"/>
      <c r="O60" s="379"/>
      <c r="P60" s="222">
        <v>5029.3999999999996</v>
      </c>
      <c r="Q60" s="222">
        <v>0</v>
      </c>
      <c r="R60" s="68" t="s">
        <v>639</v>
      </c>
      <c r="S60" s="381"/>
      <c r="T60" s="287"/>
    </row>
    <row r="61" spans="1:20" ht="51">
      <c r="A61" s="198" t="s">
        <v>551</v>
      </c>
      <c r="B61" s="68"/>
      <c r="C61" s="220" t="s">
        <v>590</v>
      </c>
      <c r="D61" s="221">
        <v>44580</v>
      </c>
      <c r="E61" s="198" t="s">
        <v>1489</v>
      </c>
      <c r="F61" s="198" t="s">
        <v>3</v>
      </c>
      <c r="G61" s="198">
        <v>1992658</v>
      </c>
      <c r="H61" s="68"/>
      <c r="I61" s="204" t="s">
        <v>1673</v>
      </c>
      <c r="J61" s="68"/>
      <c r="K61" s="68"/>
      <c r="L61" s="68"/>
      <c r="M61" s="68"/>
      <c r="N61" s="379"/>
      <c r="O61" s="379"/>
      <c r="P61" s="222">
        <v>0</v>
      </c>
      <c r="Q61" s="222">
        <v>4165</v>
      </c>
      <c r="R61" s="68" t="s">
        <v>639</v>
      </c>
      <c r="S61" s="381"/>
      <c r="T61" s="287"/>
    </row>
    <row r="62" spans="1:20" ht="63.75">
      <c r="A62" s="198" t="s">
        <v>542</v>
      </c>
      <c r="B62" s="68"/>
      <c r="C62" s="220" t="s">
        <v>591</v>
      </c>
      <c r="D62" s="221">
        <v>44580</v>
      </c>
      <c r="E62" s="198" t="s">
        <v>1490</v>
      </c>
      <c r="F62" s="198" t="s">
        <v>6</v>
      </c>
      <c r="G62" s="198">
        <v>1563463</v>
      </c>
      <c r="H62" s="68"/>
      <c r="I62" s="204" t="s">
        <v>1674</v>
      </c>
      <c r="J62" s="68"/>
      <c r="K62" s="68"/>
      <c r="L62" s="68"/>
      <c r="M62" s="68"/>
      <c r="N62" s="379"/>
      <c r="O62" s="379"/>
      <c r="P62" s="222">
        <v>0</v>
      </c>
      <c r="Q62" s="222">
        <v>315</v>
      </c>
      <c r="R62" s="68" t="s">
        <v>639</v>
      </c>
      <c r="S62" s="381"/>
      <c r="T62" s="287"/>
    </row>
    <row r="63" spans="1:20" ht="51">
      <c r="A63" s="198" t="s">
        <v>542</v>
      </c>
      <c r="B63" s="68"/>
      <c r="C63" s="220" t="s">
        <v>591</v>
      </c>
      <c r="D63" s="221">
        <v>44582</v>
      </c>
      <c r="E63" s="198" t="s">
        <v>1491</v>
      </c>
      <c r="F63" s="198" t="s">
        <v>6</v>
      </c>
      <c r="G63" s="198">
        <v>1565024</v>
      </c>
      <c r="H63" s="68"/>
      <c r="I63" s="204" t="s">
        <v>1675</v>
      </c>
      <c r="J63" s="68"/>
      <c r="K63" s="68"/>
      <c r="L63" s="68"/>
      <c r="M63" s="68"/>
      <c r="N63" s="379"/>
      <c r="O63" s="379"/>
      <c r="P63" s="222">
        <v>0</v>
      </c>
      <c r="Q63" s="222">
        <v>114348420.15000001</v>
      </c>
      <c r="R63" s="68" t="s">
        <v>639</v>
      </c>
      <c r="S63" s="381"/>
      <c r="T63" s="287"/>
    </row>
    <row r="64" spans="1:20" ht="63.75">
      <c r="A64" s="198" t="s">
        <v>543</v>
      </c>
      <c r="B64" s="68"/>
      <c r="C64" s="220" t="s">
        <v>693</v>
      </c>
      <c r="D64" s="221">
        <v>44582</v>
      </c>
      <c r="E64" s="198" t="s">
        <v>1492</v>
      </c>
      <c r="F64" s="198" t="s">
        <v>11</v>
      </c>
      <c r="G64" s="198">
        <v>15671</v>
      </c>
      <c r="H64" s="68"/>
      <c r="I64" s="204" t="s">
        <v>1676</v>
      </c>
      <c r="J64" s="68"/>
      <c r="K64" s="68"/>
      <c r="L64" s="68"/>
      <c r="M64" s="68"/>
      <c r="N64" s="379"/>
      <c r="O64" s="379"/>
      <c r="P64" s="222">
        <v>11249.22</v>
      </c>
      <c r="Q64" s="222">
        <v>0</v>
      </c>
      <c r="R64" s="68" t="s">
        <v>639</v>
      </c>
      <c r="S64" s="381"/>
      <c r="T64" s="287"/>
    </row>
    <row r="65" spans="1:20" ht="51">
      <c r="A65" s="198" t="s">
        <v>551</v>
      </c>
      <c r="B65" s="68"/>
      <c r="C65" s="220" t="s">
        <v>590</v>
      </c>
      <c r="D65" s="221">
        <v>44585</v>
      </c>
      <c r="E65" s="198" t="s">
        <v>1493</v>
      </c>
      <c r="F65" s="198" t="s">
        <v>3</v>
      </c>
      <c r="G65" s="198">
        <v>1993712</v>
      </c>
      <c r="H65" s="68"/>
      <c r="I65" s="204" t="s">
        <v>1677</v>
      </c>
      <c r="J65" s="68"/>
      <c r="K65" s="68"/>
      <c r="L65" s="68"/>
      <c r="M65" s="68"/>
      <c r="N65" s="379"/>
      <c r="O65" s="379"/>
      <c r="P65" s="222">
        <v>0</v>
      </c>
      <c r="Q65" s="222">
        <v>193.14</v>
      </c>
      <c r="R65" s="68" t="s">
        <v>639</v>
      </c>
      <c r="S65" s="381"/>
      <c r="T65" s="287"/>
    </row>
    <row r="66" spans="1:20" ht="51">
      <c r="A66" s="198" t="s">
        <v>551</v>
      </c>
      <c r="B66" s="68"/>
      <c r="C66" s="220" t="s">
        <v>590</v>
      </c>
      <c r="D66" s="221">
        <v>44585</v>
      </c>
      <c r="E66" s="198" t="s">
        <v>1494</v>
      </c>
      <c r="F66" s="198" t="s">
        <v>3</v>
      </c>
      <c r="G66" s="198">
        <v>1993714</v>
      </c>
      <c r="H66" s="68"/>
      <c r="I66" s="204" t="s">
        <v>1677</v>
      </c>
      <c r="J66" s="68"/>
      <c r="K66" s="68"/>
      <c r="L66" s="68"/>
      <c r="M66" s="68"/>
      <c r="N66" s="379"/>
      <c r="O66" s="379"/>
      <c r="P66" s="222">
        <v>0</v>
      </c>
      <c r="Q66" s="222">
        <v>28.86</v>
      </c>
      <c r="R66" s="68" t="s">
        <v>639</v>
      </c>
      <c r="S66" s="381"/>
      <c r="T66" s="287"/>
    </row>
    <row r="67" spans="1:20" ht="51">
      <c r="A67" s="198" t="s">
        <v>551</v>
      </c>
      <c r="B67" s="68"/>
      <c r="C67" s="220" t="s">
        <v>590</v>
      </c>
      <c r="D67" s="221">
        <v>44586</v>
      </c>
      <c r="E67" s="198" t="s">
        <v>1495</v>
      </c>
      <c r="F67" s="198" t="s">
        <v>3</v>
      </c>
      <c r="G67" s="198">
        <v>1993997</v>
      </c>
      <c r="H67" s="68"/>
      <c r="I67" s="204" t="s">
        <v>1678</v>
      </c>
      <c r="J67" s="68"/>
      <c r="K67" s="68"/>
      <c r="L67" s="68"/>
      <c r="M67" s="68"/>
      <c r="N67" s="379"/>
      <c r="O67" s="379"/>
      <c r="P67" s="222">
        <v>0</v>
      </c>
      <c r="Q67" s="222">
        <v>100</v>
      </c>
      <c r="R67" s="68" t="s">
        <v>639</v>
      </c>
      <c r="S67" s="381"/>
      <c r="T67" s="287"/>
    </row>
    <row r="68" spans="1:20" ht="63.75">
      <c r="A68" s="198" t="s">
        <v>551</v>
      </c>
      <c r="B68" s="68"/>
      <c r="C68" s="220" t="s">
        <v>590</v>
      </c>
      <c r="D68" s="221">
        <v>44586</v>
      </c>
      <c r="E68" s="198" t="s">
        <v>1496</v>
      </c>
      <c r="F68" s="198" t="s">
        <v>3</v>
      </c>
      <c r="G68" s="198">
        <v>1994000</v>
      </c>
      <c r="H68" s="68"/>
      <c r="I68" s="204" t="s">
        <v>1679</v>
      </c>
      <c r="J68" s="68"/>
      <c r="K68" s="68"/>
      <c r="L68" s="68"/>
      <c r="M68" s="68"/>
      <c r="N68" s="379"/>
      <c r="O68" s="379"/>
      <c r="P68" s="222">
        <v>0</v>
      </c>
      <c r="Q68" s="222">
        <v>298.38</v>
      </c>
      <c r="R68" s="68" t="s">
        <v>639</v>
      </c>
      <c r="S68" s="381"/>
      <c r="T68" s="287"/>
    </row>
    <row r="69" spans="1:20" ht="63.75">
      <c r="A69" s="198" t="s">
        <v>551</v>
      </c>
      <c r="B69" s="68"/>
      <c r="C69" s="220" t="s">
        <v>590</v>
      </c>
      <c r="D69" s="221">
        <v>44586</v>
      </c>
      <c r="E69" s="198" t="s">
        <v>1497</v>
      </c>
      <c r="F69" s="198" t="s">
        <v>3</v>
      </c>
      <c r="G69" s="198">
        <v>1994005</v>
      </c>
      <c r="H69" s="68"/>
      <c r="I69" s="204" t="s">
        <v>1680</v>
      </c>
      <c r="J69" s="68"/>
      <c r="K69" s="68"/>
      <c r="L69" s="68"/>
      <c r="M69" s="68"/>
      <c r="N69" s="379"/>
      <c r="O69" s="379"/>
      <c r="P69" s="222">
        <v>0</v>
      </c>
      <c r="Q69" s="222">
        <v>708.4</v>
      </c>
      <c r="R69" s="68" t="s">
        <v>639</v>
      </c>
      <c r="S69" s="381"/>
      <c r="T69" s="287"/>
    </row>
    <row r="70" spans="1:20" ht="51">
      <c r="A70" s="198" t="s">
        <v>551</v>
      </c>
      <c r="B70" s="68"/>
      <c r="C70" s="220" t="s">
        <v>590</v>
      </c>
      <c r="D70" s="221">
        <v>44586</v>
      </c>
      <c r="E70" s="198" t="s">
        <v>1498</v>
      </c>
      <c r="F70" s="198" t="s">
        <v>3</v>
      </c>
      <c r="G70" s="198">
        <v>1994015</v>
      </c>
      <c r="H70" s="68"/>
      <c r="I70" s="204" t="s">
        <v>1681</v>
      </c>
      <c r="J70" s="68"/>
      <c r="K70" s="68"/>
      <c r="L70" s="68"/>
      <c r="M70" s="68"/>
      <c r="N70" s="379"/>
      <c r="O70" s="379"/>
      <c r="P70" s="222">
        <v>0</v>
      </c>
      <c r="Q70" s="222">
        <v>7413</v>
      </c>
      <c r="R70" s="68" t="s">
        <v>639</v>
      </c>
      <c r="S70" s="381"/>
      <c r="T70" s="287"/>
    </row>
    <row r="71" spans="1:20" ht="51">
      <c r="A71" s="198" t="s">
        <v>551</v>
      </c>
      <c r="B71" s="68"/>
      <c r="C71" s="220" t="s">
        <v>590</v>
      </c>
      <c r="D71" s="221">
        <v>44586</v>
      </c>
      <c r="E71" s="198" t="s">
        <v>1499</v>
      </c>
      <c r="F71" s="198" t="s">
        <v>3</v>
      </c>
      <c r="G71" s="198">
        <v>1994017</v>
      </c>
      <c r="H71" s="68"/>
      <c r="I71" s="204" t="s">
        <v>1682</v>
      </c>
      <c r="J71" s="68"/>
      <c r="K71" s="68"/>
      <c r="L71" s="68"/>
      <c r="M71" s="68"/>
      <c r="N71" s="379"/>
      <c r="O71" s="379"/>
      <c r="P71" s="222">
        <v>0</v>
      </c>
      <c r="Q71" s="222">
        <v>3490.2</v>
      </c>
      <c r="R71" s="68" t="s">
        <v>639</v>
      </c>
      <c r="S71" s="381"/>
      <c r="T71" s="287"/>
    </row>
    <row r="72" spans="1:20" ht="51">
      <c r="A72" s="198" t="s">
        <v>542</v>
      </c>
      <c r="B72" s="68"/>
      <c r="C72" s="220" t="s">
        <v>591</v>
      </c>
      <c r="D72" s="221">
        <v>44587</v>
      </c>
      <c r="E72" s="198" t="s">
        <v>1500</v>
      </c>
      <c r="F72" s="198" t="s">
        <v>3</v>
      </c>
      <c r="G72" s="198">
        <v>1994436</v>
      </c>
      <c r="H72" s="68"/>
      <c r="I72" s="204" t="s">
        <v>1683</v>
      </c>
      <c r="J72" s="68"/>
      <c r="K72" s="68"/>
      <c r="L72" s="68"/>
      <c r="M72" s="68"/>
      <c r="N72" s="379"/>
      <c r="O72" s="379"/>
      <c r="P72" s="222">
        <v>0</v>
      </c>
      <c r="Q72" s="222">
        <v>7017.62</v>
      </c>
      <c r="R72" s="68" t="s">
        <v>639</v>
      </c>
      <c r="S72" s="381"/>
      <c r="T72" s="287"/>
    </row>
    <row r="73" spans="1:20" ht="51">
      <c r="A73" s="198" t="s">
        <v>542</v>
      </c>
      <c r="B73" s="68"/>
      <c r="C73" s="220" t="s">
        <v>591</v>
      </c>
      <c r="D73" s="221">
        <v>44587</v>
      </c>
      <c r="E73" s="198" t="s">
        <v>1501</v>
      </c>
      <c r="F73" s="198" t="s">
        <v>3</v>
      </c>
      <c r="G73" s="198">
        <v>1994439</v>
      </c>
      <c r="H73" s="68"/>
      <c r="I73" s="204" t="s">
        <v>1684</v>
      </c>
      <c r="J73" s="68"/>
      <c r="K73" s="68"/>
      <c r="L73" s="68"/>
      <c r="M73" s="68"/>
      <c r="N73" s="379"/>
      <c r="O73" s="379"/>
      <c r="P73" s="222">
        <v>0</v>
      </c>
      <c r="Q73" s="222">
        <v>23554.400000000001</v>
      </c>
      <c r="R73" s="68" t="s">
        <v>639</v>
      </c>
      <c r="S73" s="381"/>
      <c r="T73" s="287"/>
    </row>
    <row r="74" spans="1:20" ht="51">
      <c r="A74" s="198" t="s">
        <v>542</v>
      </c>
      <c r="B74" s="68"/>
      <c r="C74" s="220" t="s">
        <v>591</v>
      </c>
      <c r="D74" s="221">
        <v>44587</v>
      </c>
      <c r="E74" s="198" t="s">
        <v>1502</v>
      </c>
      <c r="F74" s="198" t="s">
        <v>6</v>
      </c>
      <c r="G74" s="198">
        <v>1566554</v>
      </c>
      <c r="H74" s="68"/>
      <c r="I74" s="204" t="s">
        <v>1685</v>
      </c>
      <c r="J74" s="68"/>
      <c r="K74" s="68"/>
      <c r="L74" s="68"/>
      <c r="M74" s="68"/>
      <c r="N74" s="379"/>
      <c r="O74" s="379"/>
      <c r="P74" s="222">
        <v>0</v>
      </c>
      <c r="Q74" s="222">
        <v>1008804.83</v>
      </c>
      <c r="R74" s="68" t="s">
        <v>639</v>
      </c>
      <c r="S74" s="381"/>
      <c r="T74" s="287"/>
    </row>
    <row r="75" spans="1:20" ht="51">
      <c r="A75" s="198" t="s">
        <v>542</v>
      </c>
      <c r="B75" s="68"/>
      <c r="C75" s="220" t="s">
        <v>591</v>
      </c>
      <c r="D75" s="221">
        <v>44587</v>
      </c>
      <c r="E75" s="198" t="s">
        <v>1503</v>
      </c>
      <c r="F75" s="198" t="s">
        <v>6</v>
      </c>
      <c r="G75" s="198">
        <v>1567181</v>
      </c>
      <c r="H75" s="68"/>
      <c r="I75" s="204" t="s">
        <v>1686</v>
      </c>
      <c r="J75" s="68"/>
      <c r="K75" s="68"/>
      <c r="L75" s="68"/>
      <c r="M75" s="68"/>
      <c r="N75" s="379"/>
      <c r="O75" s="379"/>
      <c r="P75" s="222">
        <v>0</v>
      </c>
      <c r="Q75" s="222">
        <v>6742.5</v>
      </c>
      <c r="R75" s="68" t="s">
        <v>639</v>
      </c>
      <c r="S75" s="381"/>
      <c r="T75" s="287"/>
    </row>
    <row r="76" spans="1:20" ht="51">
      <c r="A76" s="198" t="s">
        <v>542</v>
      </c>
      <c r="B76" s="68"/>
      <c r="C76" s="220" t="s">
        <v>591</v>
      </c>
      <c r="D76" s="221">
        <v>44587</v>
      </c>
      <c r="E76" s="198" t="s">
        <v>1504</v>
      </c>
      <c r="F76" s="198" t="s">
        <v>6</v>
      </c>
      <c r="G76" s="198">
        <v>1567182</v>
      </c>
      <c r="H76" s="68"/>
      <c r="I76" s="204" t="s">
        <v>1687</v>
      </c>
      <c r="J76" s="68"/>
      <c r="K76" s="68"/>
      <c r="L76" s="68"/>
      <c r="M76" s="68"/>
      <c r="N76" s="379"/>
      <c r="O76" s="379"/>
      <c r="P76" s="222">
        <v>0</v>
      </c>
      <c r="Q76" s="222">
        <v>6742.5</v>
      </c>
      <c r="R76" s="68" t="s">
        <v>639</v>
      </c>
      <c r="S76" s="381"/>
      <c r="T76" s="287"/>
    </row>
    <row r="77" spans="1:20" ht="89.25">
      <c r="A77" s="198" t="s">
        <v>543</v>
      </c>
      <c r="B77" s="68"/>
      <c r="C77" s="220" t="s">
        <v>693</v>
      </c>
      <c r="D77" s="221">
        <v>44588</v>
      </c>
      <c r="E77" s="198" t="s">
        <v>1505</v>
      </c>
      <c r="F77" s="198" t="s">
        <v>11</v>
      </c>
      <c r="G77" s="198">
        <v>1024655</v>
      </c>
      <c r="H77" s="68"/>
      <c r="I77" s="204" t="s">
        <v>1688</v>
      </c>
      <c r="J77" s="68"/>
      <c r="K77" s="68"/>
      <c r="L77" s="68"/>
      <c r="M77" s="68"/>
      <c r="N77" s="379"/>
      <c r="O77" s="379"/>
      <c r="P77" s="222">
        <v>50</v>
      </c>
      <c r="Q77" s="222">
        <v>0</v>
      </c>
      <c r="R77" s="68" t="s">
        <v>639</v>
      </c>
      <c r="S77" s="381"/>
      <c r="T77" s="287"/>
    </row>
    <row r="78" spans="1:20" ht="89.25">
      <c r="A78" s="198" t="s">
        <v>543</v>
      </c>
      <c r="B78" s="68"/>
      <c r="C78" s="220" t="s">
        <v>693</v>
      </c>
      <c r="D78" s="221">
        <v>44588</v>
      </c>
      <c r="E78" s="198" t="s">
        <v>1506</v>
      </c>
      <c r="F78" s="198" t="s">
        <v>13</v>
      </c>
      <c r="G78" s="198">
        <v>1024655</v>
      </c>
      <c r="H78" s="68"/>
      <c r="I78" s="204" t="s">
        <v>1689</v>
      </c>
      <c r="J78" s="68"/>
      <c r="K78" s="68"/>
      <c r="L78" s="68"/>
      <c r="M78" s="68"/>
      <c r="N78" s="379"/>
      <c r="O78" s="379"/>
      <c r="P78" s="222">
        <v>100000</v>
      </c>
      <c r="Q78" s="222">
        <v>0</v>
      </c>
      <c r="R78" s="68" t="s">
        <v>639</v>
      </c>
      <c r="S78" s="381"/>
      <c r="T78" s="287"/>
    </row>
    <row r="79" spans="1:20" ht="76.5">
      <c r="A79" s="198" t="s">
        <v>542</v>
      </c>
      <c r="B79" s="68"/>
      <c r="C79" s="220" t="s">
        <v>591</v>
      </c>
      <c r="D79" s="221">
        <v>44588</v>
      </c>
      <c r="E79" s="198" t="s">
        <v>1507</v>
      </c>
      <c r="F79" s="198" t="s">
        <v>15</v>
      </c>
      <c r="G79" s="198">
        <v>1769208</v>
      </c>
      <c r="H79" s="68"/>
      <c r="I79" s="204" t="s">
        <v>1690</v>
      </c>
      <c r="J79" s="68"/>
      <c r="K79" s="68"/>
      <c r="L79" s="68"/>
      <c r="M79" s="68"/>
      <c r="N79" s="379"/>
      <c r="O79" s="379"/>
      <c r="P79" s="222">
        <v>50</v>
      </c>
      <c r="Q79" s="222">
        <v>0</v>
      </c>
      <c r="R79" s="68" t="s">
        <v>639</v>
      </c>
      <c r="S79" s="381"/>
      <c r="T79" s="287"/>
    </row>
    <row r="80" spans="1:20" ht="89.25">
      <c r="A80" s="198" t="s">
        <v>545</v>
      </c>
      <c r="B80" s="68"/>
      <c r="C80" s="220" t="s">
        <v>685</v>
      </c>
      <c r="D80" s="221">
        <v>44588</v>
      </c>
      <c r="E80" s="198" t="s">
        <v>1508</v>
      </c>
      <c r="F80" s="198" t="s">
        <v>6</v>
      </c>
      <c r="G80" s="198">
        <v>1567527</v>
      </c>
      <c r="H80" s="68"/>
      <c r="I80" s="204" t="s">
        <v>1691</v>
      </c>
      <c r="J80" s="68"/>
      <c r="K80" s="68"/>
      <c r="L80" s="68"/>
      <c r="M80" s="68"/>
      <c r="N80" s="379"/>
      <c r="O80" s="379"/>
      <c r="P80" s="222">
        <v>0</v>
      </c>
      <c r="Q80" s="222">
        <v>5818.73</v>
      </c>
      <c r="R80" s="68" t="s">
        <v>639</v>
      </c>
      <c r="S80" s="381"/>
      <c r="T80" s="287"/>
    </row>
    <row r="81" spans="1:20" ht="51">
      <c r="A81" s="198" t="s">
        <v>542</v>
      </c>
      <c r="B81" s="68"/>
      <c r="C81" s="220" t="s">
        <v>591</v>
      </c>
      <c r="D81" s="221">
        <v>44588</v>
      </c>
      <c r="E81" s="198" t="s">
        <v>1509</v>
      </c>
      <c r="F81" s="198" t="s">
        <v>6</v>
      </c>
      <c r="G81" s="198">
        <v>1567777</v>
      </c>
      <c r="H81" s="68"/>
      <c r="I81" s="204" t="s">
        <v>1692</v>
      </c>
      <c r="J81" s="68"/>
      <c r="K81" s="68"/>
      <c r="L81" s="68"/>
      <c r="M81" s="68"/>
      <c r="N81" s="379"/>
      <c r="O81" s="379"/>
      <c r="P81" s="222">
        <v>0</v>
      </c>
      <c r="Q81" s="222">
        <v>1872.25</v>
      </c>
      <c r="R81" s="68" t="s">
        <v>639</v>
      </c>
      <c r="S81" s="381"/>
      <c r="T81" s="287"/>
    </row>
    <row r="82" spans="1:20" ht="51">
      <c r="A82" s="198" t="s">
        <v>551</v>
      </c>
      <c r="B82" s="68"/>
      <c r="C82" s="220" t="s">
        <v>590</v>
      </c>
      <c r="D82" s="221">
        <v>44589</v>
      </c>
      <c r="E82" s="198" t="s">
        <v>1510</v>
      </c>
      <c r="F82" s="198" t="s">
        <v>3</v>
      </c>
      <c r="G82" s="198">
        <v>1995020</v>
      </c>
      <c r="H82" s="68"/>
      <c r="I82" s="204" t="s">
        <v>1693</v>
      </c>
      <c r="J82" s="68"/>
      <c r="K82" s="68"/>
      <c r="L82" s="68"/>
      <c r="M82" s="68"/>
      <c r="N82" s="379"/>
      <c r="O82" s="379"/>
      <c r="P82" s="222">
        <v>0</v>
      </c>
      <c r="Q82" s="222">
        <v>2640</v>
      </c>
      <c r="R82" s="68" t="s">
        <v>639</v>
      </c>
      <c r="S82" s="381"/>
      <c r="T82" s="287"/>
    </row>
    <row r="83" spans="1:20" ht="63.75">
      <c r="A83" s="198">
        <v>951</v>
      </c>
      <c r="B83" s="68"/>
      <c r="C83" s="220" t="s">
        <v>200</v>
      </c>
      <c r="D83" s="221">
        <v>44589</v>
      </c>
      <c r="E83" s="198" t="s">
        <v>1511</v>
      </c>
      <c r="F83" s="198" t="s">
        <v>3</v>
      </c>
      <c r="G83" s="198">
        <v>1995069</v>
      </c>
      <c r="H83" s="68"/>
      <c r="I83" s="204" t="s">
        <v>4000</v>
      </c>
      <c r="J83" s="68"/>
      <c r="K83" s="68"/>
      <c r="L83" s="68"/>
      <c r="M83" s="68"/>
      <c r="N83" s="379"/>
      <c r="O83" s="379"/>
      <c r="P83" s="222">
        <v>0</v>
      </c>
      <c r="Q83" s="222">
        <v>51.09</v>
      </c>
      <c r="R83" s="68" t="s">
        <v>639</v>
      </c>
      <c r="S83" s="381"/>
      <c r="T83" s="287"/>
    </row>
    <row r="84" spans="1:20" ht="63.75">
      <c r="A84" s="198">
        <v>951</v>
      </c>
      <c r="B84" s="68"/>
      <c r="C84" s="220" t="s">
        <v>200</v>
      </c>
      <c r="D84" s="221">
        <v>44589</v>
      </c>
      <c r="E84" s="198" t="s">
        <v>1512</v>
      </c>
      <c r="F84" s="198" t="s">
        <v>3</v>
      </c>
      <c r="G84" s="198">
        <v>1995071</v>
      </c>
      <c r="H84" s="68"/>
      <c r="I84" s="204" t="s">
        <v>4001</v>
      </c>
      <c r="J84" s="68"/>
      <c r="K84" s="68"/>
      <c r="L84" s="68"/>
      <c r="M84" s="68"/>
      <c r="N84" s="379"/>
      <c r="O84" s="379"/>
      <c r="P84" s="222">
        <v>0</v>
      </c>
      <c r="Q84" s="222">
        <v>2922.01</v>
      </c>
      <c r="R84" s="68" t="s">
        <v>639</v>
      </c>
      <c r="S84" s="381"/>
      <c r="T84" s="287"/>
    </row>
    <row r="85" spans="1:20" ht="63.75">
      <c r="A85" s="198">
        <v>951</v>
      </c>
      <c r="B85" s="68"/>
      <c r="C85" s="220" t="s">
        <v>200</v>
      </c>
      <c r="D85" s="221">
        <v>44589</v>
      </c>
      <c r="E85" s="198" t="s">
        <v>1513</v>
      </c>
      <c r="F85" s="198" t="s">
        <v>3</v>
      </c>
      <c r="G85" s="198">
        <v>1995074</v>
      </c>
      <c r="H85" s="68"/>
      <c r="I85" s="204" t="s">
        <v>4002</v>
      </c>
      <c r="J85" s="68"/>
      <c r="K85" s="68"/>
      <c r="L85" s="68"/>
      <c r="M85" s="68"/>
      <c r="N85" s="379"/>
      <c r="O85" s="379"/>
      <c r="P85" s="222">
        <v>0</v>
      </c>
      <c r="Q85" s="222">
        <v>283.83</v>
      </c>
      <c r="R85" s="68" t="s">
        <v>639</v>
      </c>
      <c r="S85" s="381"/>
      <c r="T85" s="287"/>
    </row>
    <row r="86" spans="1:20" ht="38.25">
      <c r="A86" s="198" t="s">
        <v>668</v>
      </c>
      <c r="B86" s="68"/>
      <c r="C86" s="220" t="s">
        <v>1258</v>
      </c>
      <c r="D86" s="221">
        <v>44589</v>
      </c>
      <c r="E86" s="198" t="s">
        <v>1514</v>
      </c>
      <c r="F86" s="198" t="s">
        <v>13</v>
      </c>
      <c r="G86" s="198">
        <v>428648</v>
      </c>
      <c r="H86" s="68"/>
      <c r="I86" s="204" t="s">
        <v>669</v>
      </c>
      <c r="J86" s="68"/>
      <c r="K86" s="68"/>
      <c r="L86" s="68"/>
      <c r="M86" s="68"/>
      <c r="N86" s="379"/>
      <c r="O86" s="379"/>
      <c r="P86" s="222">
        <v>37584.5</v>
      </c>
      <c r="Q86" s="222">
        <v>0</v>
      </c>
      <c r="R86" s="68" t="s">
        <v>639</v>
      </c>
      <c r="S86" s="381"/>
      <c r="T86" s="287"/>
    </row>
    <row r="87" spans="1:20" ht="38.25">
      <c r="A87" s="198" t="s">
        <v>668</v>
      </c>
      <c r="B87" s="68"/>
      <c r="C87" s="220" t="s">
        <v>1258</v>
      </c>
      <c r="D87" s="221">
        <v>44589</v>
      </c>
      <c r="E87" s="198" t="s">
        <v>1515</v>
      </c>
      <c r="F87" s="198" t="s">
        <v>13</v>
      </c>
      <c r="G87" s="198">
        <v>428652</v>
      </c>
      <c r="H87" s="68"/>
      <c r="I87" s="204" t="s">
        <v>669</v>
      </c>
      <c r="J87" s="68"/>
      <c r="K87" s="68"/>
      <c r="L87" s="68"/>
      <c r="M87" s="68"/>
      <c r="N87" s="379"/>
      <c r="O87" s="379"/>
      <c r="P87" s="222">
        <v>3711.53</v>
      </c>
      <c r="Q87" s="222">
        <v>0</v>
      </c>
      <c r="R87" s="68" t="s">
        <v>639</v>
      </c>
      <c r="S87" s="381"/>
      <c r="T87" s="287"/>
    </row>
    <row r="88" spans="1:20" ht="38.25">
      <c r="A88" s="198" t="s">
        <v>668</v>
      </c>
      <c r="B88" s="68"/>
      <c r="C88" s="220" t="s">
        <v>1258</v>
      </c>
      <c r="D88" s="221">
        <v>44589</v>
      </c>
      <c r="E88" s="198" t="s">
        <v>1516</v>
      </c>
      <c r="F88" s="198" t="s">
        <v>13</v>
      </c>
      <c r="G88" s="198">
        <v>428654</v>
      </c>
      <c r="H88" s="68"/>
      <c r="I88" s="204" t="s">
        <v>669</v>
      </c>
      <c r="J88" s="68"/>
      <c r="K88" s="68"/>
      <c r="L88" s="68"/>
      <c r="M88" s="68"/>
      <c r="N88" s="379"/>
      <c r="O88" s="379"/>
      <c r="P88" s="222">
        <v>522.46</v>
      </c>
      <c r="Q88" s="222">
        <v>0</v>
      </c>
      <c r="R88" s="68" t="s">
        <v>639</v>
      </c>
      <c r="S88" s="381"/>
      <c r="T88" s="287"/>
    </row>
    <row r="89" spans="1:20" ht="38.25">
      <c r="A89" s="198" t="s">
        <v>668</v>
      </c>
      <c r="B89" s="68"/>
      <c r="C89" s="220" t="s">
        <v>1258</v>
      </c>
      <c r="D89" s="221">
        <v>44589</v>
      </c>
      <c r="E89" s="198" t="s">
        <v>1517</v>
      </c>
      <c r="F89" s="198" t="s">
        <v>13</v>
      </c>
      <c r="G89" s="198">
        <v>428656</v>
      </c>
      <c r="H89" s="68"/>
      <c r="I89" s="204" t="s">
        <v>669</v>
      </c>
      <c r="J89" s="68"/>
      <c r="K89" s="68"/>
      <c r="L89" s="68"/>
      <c r="M89" s="68"/>
      <c r="N89" s="380"/>
      <c r="O89" s="380"/>
      <c r="P89" s="223">
        <v>3050395.11</v>
      </c>
      <c r="Q89" s="223">
        <v>0</v>
      </c>
      <c r="R89" s="68" t="s">
        <v>639</v>
      </c>
      <c r="S89" s="381"/>
      <c r="T89" s="287"/>
    </row>
    <row r="90" spans="1:20" ht="38.25">
      <c r="A90" s="198" t="s">
        <v>668</v>
      </c>
      <c r="B90" s="68"/>
      <c r="C90" s="220" t="s">
        <v>1258</v>
      </c>
      <c r="D90" s="221">
        <v>44589</v>
      </c>
      <c r="E90" s="198" t="s">
        <v>1518</v>
      </c>
      <c r="F90" s="198" t="s">
        <v>13</v>
      </c>
      <c r="G90" s="198">
        <v>428658</v>
      </c>
      <c r="H90" s="68"/>
      <c r="I90" s="204" t="s">
        <v>669</v>
      </c>
      <c r="J90" s="68"/>
      <c r="K90" s="68"/>
      <c r="L90" s="68"/>
      <c r="M90" s="68"/>
      <c r="N90" s="380"/>
      <c r="O90" s="380"/>
      <c r="P90" s="223">
        <v>11002495.65</v>
      </c>
      <c r="Q90" s="223">
        <v>0</v>
      </c>
      <c r="R90" s="68" t="s">
        <v>639</v>
      </c>
      <c r="S90" s="381"/>
      <c r="T90" s="287"/>
    </row>
    <row r="91" spans="1:20" ht="38.25">
      <c r="A91" s="198" t="s">
        <v>668</v>
      </c>
      <c r="B91" s="68"/>
      <c r="C91" s="220" t="s">
        <v>1258</v>
      </c>
      <c r="D91" s="221">
        <v>44589</v>
      </c>
      <c r="E91" s="198" t="s">
        <v>1519</v>
      </c>
      <c r="F91" s="198" t="s">
        <v>13</v>
      </c>
      <c r="G91" s="198">
        <v>428660</v>
      </c>
      <c r="H91" s="68"/>
      <c r="I91" s="204" t="s">
        <v>669</v>
      </c>
      <c r="J91" s="68"/>
      <c r="K91" s="68"/>
      <c r="L91" s="68"/>
      <c r="M91" s="68"/>
      <c r="N91" s="379"/>
      <c r="O91" s="379"/>
      <c r="P91" s="222">
        <v>561213.99</v>
      </c>
      <c r="Q91" s="222">
        <v>0</v>
      </c>
      <c r="R91" s="68" t="s">
        <v>639</v>
      </c>
      <c r="S91" s="381"/>
      <c r="T91" s="287"/>
    </row>
    <row r="92" spans="1:20" ht="38.25">
      <c r="A92" s="198" t="s">
        <v>668</v>
      </c>
      <c r="B92" s="68"/>
      <c r="C92" s="220" t="s">
        <v>1258</v>
      </c>
      <c r="D92" s="221">
        <v>44589</v>
      </c>
      <c r="E92" s="198" t="s">
        <v>1520</v>
      </c>
      <c r="F92" s="198" t="s">
        <v>13</v>
      </c>
      <c r="G92" s="198">
        <v>428662</v>
      </c>
      <c r="H92" s="68"/>
      <c r="I92" s="204" t="s">
        <v>669</v>
      </c>
      <c r="J92" s="68"/>
      <c r="K92" s="68"/>
      <c r="L92" s="68"/>
      <c r="M92" s="68"/>
      <c r="N92" s="379"/>
      <c r="O92" s="379"/>
      <c r="P92" s="222">
        <v>88518.01</v>
      </c>
      <c r="Q92" s="222">
        <v>0</v>
      </c>
      <c r="R92" s="68" t="s">
        <v>639</v>
      </c>
      <c r="S92" s="381"/>
      <c r="T92" s="287"/>
    </row>
    <row r="93" spans="1:20" ht="38.25">
      <c r="A93" s="198" t="s">
        <v>668</v>
      </c>
      <c r="B93" s="68"/>
      <c r="C93" s="220" t="s">
        <v>1258</v>
      </c>
      <c r="D93" s="221">
        <v>44589</v>
      </c>
      <c r="E93" s="198" t="s">
        <v>1521</v>
      </c>
      <c r="F93" s="198" t="s">
        <v>13</v>
      </c>
      <c r="G93" s="198">
        <v>428664</v>
      </c>
      <c r="H93" s="68"/>
      <c r="I93" s="204" t="s">
        <v>669</v>
      </c>
      <c r="J93" s="68"/>
      <c r="K93" s="68"/>
      <c r="L93" s="68"/>
      <c r="M93" s="68"/>
      <c r="N93" s="379"/>
      <c r="O93" s="379"/>
      <c r="P93" s="222">
        <v>2024247.5</v>
      </c>
      <c r="Q93" s="222">
        <v>0</v>
      </c>
      <c r="R93" s="68" t="s">
        <v>639</v>
      </c>
      <c r="S93" s="381"/>
      <c r="T93" s="287"/>
    </row>
    <row r="94" spans="1:20" ht="38.25">
      <c r="A94" s="198" t="s">
        <v>668</v>
      </c>
      <c r="B94" s="68"/>
      <c r="C94" s="220" t="s">
        <v>1258</v>
      </c>
      <c r="D94" s="221">
        <v>44589</v>
      </c>
      <c r="E94" s="198" t="s">
        <v>1522</v>
      </c>
      <c r="F94" s="198" t="s">
        <v>13</v>
      </c>
      <c r="G94" s="198">
        <v>428666</v>
      </c>
      <c r="H94" s="68"/>
      <c r="I94" s="204" t="s">
        <v>669</v>
      </c>
      <c r="J94" s="68"/>
      <c r="K94" s="68"/>
      <c r="L94" s="68"/>
      <c r="M94" s="68"/>
      <c r="N94" s="379"/>
      <c r="O94" s="379"/>
      <c r="P94" s="222">
        <v>779.64</v>
      </c>
      <c r="Q94" s="222">
        <v>0</v>
      </c>
      <c r="R94" s="68" t="s">
        <v>639</v>
      </c>
      <c r="S94" s="381"/>
      <c r="T94" s="287"/>
    </row>
    <row r="95" spans="1:20" ht="38.25">
      <c r="A95" s="198" t="s">
        <v>668</v>
      </c>
      <c r="B95" s="68"/>
      <c r="C95" s="220" t="s">
        <v>1258</v>
      </c>
      <c r="D95" s="221">
        <v>44589</v>
      </c>
      <c r="E95" s="198" t="s">
        <v>1523</v>
      </c>
      <c r="F95" s="198" t="s">
        <v>13</v>
      </c>
      <c r="G95" s="198">
        <v>428668</v>
      </c>
      <c r="H95" s="68"/>
      <c r="I95" s="204" t="s">
        <v>669</v>
      </c>
      <c r="J95" s="68"/>
      <c r="K95" s="68"/>
      <c r="L95" s="68"/>
      <c r="M95" s="68"/>
      <c r="N95" s="379"/>
      <c r="O95" s="379"/>
      <c r="P95" s="222">
        <v>1478.26</v>
      </c>
      <c r="Q95" s="222">
        <v>0</v>
      </c>
      <c r="R95" s="68" t="s">
        <v>639</v>
      </c>
      <c r="S95" s="381"/>
      <c r="T95" s="287"/>
    </row>
    <row r="96" spans="1:20" ht="38.25">
      <c r="A96" s="198" t="s">
        <v>668</v>
      </c>
      <c r="B96" s="68"/>
      <c r="C96" s="220" t="s">
        <v>1258</v>
      </c>
      <c r="D96" s="221">
        <v>44589</v>
      </c>
      <c r="E96" s="198" t="s">
        <v>1524</v>
      </c>
      <c r="F96" s="198" t="s">
        <v>13</v>
      </c>
      <c r="G96" s="198">
        <v>428670</v>
      </c>
      <c r="H96" s="68"/>
      <c r="I96" s="204" t="s">
        <v>669</v>
      </c>
      <c r="J96" s="68"/>
      <c r="K96" s="68"/>
      <c r="L96" s="68"/>
      <c r="M96" s="68"/>
      <c r="N96" s="379"/>
      <c r="O96" s="379"/>
      <c r="P96" s="222">
        <v>2205.9</v>
      </c>
      <c r="Q96" s="222">
        <v>0</v>
      </c>
      <c r="R96" s="68" t="s">
        <v>639</v>
      </c>
      <c r="S96" s="381"/>
      <c r="T96" s="287"/>
    </row>
    <row r="97" spans="1:20" ht="38.25">
      <c r="A97" s="198" t="s">
        <v>668</v>
      </c>
      <c r="B97" s="68"/>
      <c r="C97" s="220" t="s">
        <v>1258</v>
      </c>
      <c r="D97" s="221">
        <v>44589</v>
      </c>
      <c r="E97" s="198" t="s">
        <v>1525</v>
      </c>
      <c r="F97" s="198" t="s">
        <v>13</v>
      </c>
      <c r="G97" s="198">
        <v>428467</v>
      </c>
      <c r="H97" s="68"/>
      <c r="I97" s="204" t="s">
        <v>669</v>
      </c>
      <c r="J97" s="68"/>
      <c r="K97" s="68"/>
      <c r="L97" s="68"/>
      <c r="M97" s="68"/>
      <c r="N97" s="379"/>
      <c r="O97" s="379"/>
      <c r="P97" s="222">
        <v>769856.5</v>
      </c>
      <c r="Q97" s="222">
        <v>0</v>
      </c>
      <c r="R97" s="68" t="s">
        <v>639</v>
      </c>
      <c r="S97" s="381"/>
      <c r="T97" s="287"/>
    </row>
    <row r="98" spans="1:20" ht="38.25">
      <c r="A98" s="198" t="s">
        <v>668</v>
      </c>
      <c r="B98" s="68"/>
      <c r="C98" s="220" t="s">
        <v>1258</v>
      </c>
      <c r="D98" s="221">
        <v>44589</v>
      </c>
      <c r="E98" s="198" t="s">
        <v>1526</v>
      </c>
      <c r="F98" s="198" t="s">
        <v>13</v>
      </c>
      <c r="G98" s="198">
        <v>428469</v>
      </c>
      <c r="H98" s="68"/>
      <c r="I98" s="204" t="s">
        <v>669</v>
      </c>
      <c r="J98" s="68"/>
      <c r="K98" s="68"/>
      <c r="L98" s="68"/>
      <c r="M98" s="68"/>
      <c r="N98" s="379"/>
      <c r="O98" s="379"/>
      <c r="P98" s="222">
        <v>12635870.43</v>
      </c>
      <c r="Q98" s="222">
        <v>0</v>
      </c>
      <c r="R98" s="68" t="s">
        <v>639</v>
      </c>
      <c r="S98" s="381"/>
      <c r="T98" s="287"/>
    </row>
    <row r="99" spans="1:20" ht="38.25">
      <c r="A99" s="198" t="s">
        <v>668</v>
      </c>
      <c r="B99" s="68"/>
      <c r="C99" s="220" t="s">
        <v>1258</v>
      </c>
      <c r="D99" s="221">
        <v>44589</v>
      </c>
      <c r="E99" s="198" t="s">
        <v>1527</v>
      </c>
      <c r="F99" s="198" t="s">
        <v>13</v>
      </c>
      <c r="G99" s="198">
        <v>428471</v>
      </c>
      <c r="H99" s="68"/>
      <c r="I99" s="204" t="s">
        <v>669</v>
      </c>
      <c r="J99" s="68"/>
      <c r="K99" s="68"/>
      <c r="L99" s="68"/>
      <c r="M99" s="68"/>
      <c r="N99" s="379"/>
      <c r="O99" s="379"/>
      <c r="P99" s="222">
        <v>2052589.38</v>
      </c>
      <c r="Q99" s="222">
        <v>0</v>
      </c>
      <c r="R99" s="68" t="s">
        <v>639</v>
      </c>
      <c r="S99" s="381"/>
      <c r="T99" s="287"/>
    </row>
    <row r="100" spans="1:20" ht="38.25">
      <c r="A100" s="198" t="s">
        <v>668</v>
      </c>
      <c r="B100" s="68"/>
      <c r="C100" s="220" t="s">
        <v>1258</v>
      </c>
      <c r="D100" s="221">
        <v>44589</v>
      </c>
      <c r="E100" s="198" t="s">
        <v>1528</v>
      </c>
      <c r="F100" s="198" t="s">
        <v>13</v>
      </c>
      <c r="G100" s="198">
        <v>428473</v>
      </c>
      <c r="H100" s="68"/>
      <c r="I100" s="204" t="s">
        <v>669</v>
      </c>
      <c r="J100" s="68"/>
      <c r="K100" s="68"/>
      <c r="L100" s="68"/>
      <c r="M100" s="68"/>
      <c r="N100" s="379"/>
      <c r="O100" s="379"/>
      <c r="P100" s="222">
        <v>2052589.38</v>
      </c>
      <c r="Q100" s="222">
        <v>0</v>
      </c>
      <c r="R100" s="68" t="s">
        <v>639</v>
      </c>
      <c r="S100" s="381"/>
      <c r="T100" s="287"/>
    </row>
    <row r="101" spans="1:20" ht="38.25">
      <c r="A101" s="198" t="s">
        <v>668</v>
      </c>
      <c r="B101" s="68"/>
      <c r="C101" s="220" t="s">
        <v>1258</v>
      </c>
      <c r="D101" s="221">
        <v>44589</v>
      </c>
      <c r="E101" s="198" t="s">
        <v>1529</v>
      </c>
      <c r="F101" s="198" t="s">
        <v>13</v>
      </c>
      <c r="G101" s="198">
        <v>428475</v>
      </c>
      <c r="H101" s="68"/>
      <c r="I101" s="204" t="s">
        <v>669</v>
      </c>
      <c r="J101" s="68"/>
      <c r="K101" s="68"/>
      <c r="L101" s="68"/>
      <c r="M101" s="68"/>
      <c r="N101" s="379"/>
      <c r="O101" s="379"/>
      <c r="P101" s="222">
        <v>2052589.38</v>
      </c>
      <c r="Q101" s="222">
        <v>0</v>
      </c>
      <c r="R101" s="68" t="s">
        <v>639</v>
      </c>
      <c r="S101" s="381"/>
      <c r="T101" s="287"/>
    </row>
    <row r="102" spans="1:20" ht="38.25">
      <c r="A102" s="198" t="s">
        <v>668</v>
      </c>
      <c r="B102" s="68"/>
      <c r="C102" s="220" t="s">
        <v>1258</v>
      </c>
      <c r="D102" s="221">
        <v>44589</v>
      </c>
      <c r="E102" s="198" t="s">
        <v>1530</v>
      </c>
      <c r="F102" s="198" t="s">
        <v>13</v>
      </c>
      <c r="G102" s="198">
        <v>428477</v>
      </c>
      <c r="H102" s="68"/>
      <c r="I102" s="204" t="s">
        <v>669</v>
      </c>
      <c r="J102" s="68"/>
      <c r="K102" s="68"/>
      <c r="L102" s="68"/>
      <c r="M102" s="68"/>
      <c r="N102" s="379"/>
      <c r="O102" s="379"/>
      <c r="P102" s="222">
        <v>2052589.38</v>
      </c>
      <c r="Q102" s="222">
        <v>0</v>
      </c>
      <c r="R102" s="68" t="s">
        <v>639</v>
      </c>
      <c r="S102" s="381"/>
      <c r="T102" s="287"/>
    </row>
    <row r="103" spans="1:20" ht="38.25">
      <c r="A103" s="198" t="s">
        <v>668</v>
      </c>
      <c r="B103" s="68"/>
      <c r="C103" s="220" t="s">
        <v>1258</v>
      </c>
      <c r="D103" s="221">
        <v>44589</v>
      </c>
      <c r="E103" s="198" t="s">
        <v>1531</v>
      </c>
      <c r="F103" s="198" t="s">
        <v>13</v>
      </c>
      <c r="G103" s="198">
        <v>428479</v>
      </c>
      <c r="H103" s="68"/>
      <c r="I103" s="204" t="s">
        <v>669</v>
      </c>
      <c r="J103" s="68"/>
      <c r="K103" s="68"/>
      <c r="L103" s="68"/>
      <c r="M103" s="68"/>
      <c r="N103" s="379"/>
      <c r="O103" s="379"/>
      <c r="P103" s="222">
        <v>2052589.38</v>
      </c>
      <c r="Q103" s="222">
        <v>0</v>
      </c>
      <c r="R103" s="68" t="s">
        <v>639</v>
      </c>
      <c r="S103" s="381"/>
      <c r="T103" s="287"/>
    </row>
    <row r="104" spans="1:20" ht="38.25">
      <c r="A104" s="198" t="s">
        <v>668</v>
      </c>
      <c r="B104" s="68"/>
      <c r="C104" s="220" t="s">
        <v>1258</v>
      </c>
      <c r="D104" s="221">
        <v>44589</v>
      </c>
      <c r="E104" s="198" t="s">
        <v>1532</v>
      </c>
      <c r="F104" s="198" t="s">
        <v>13</v>
      </c>
      <c r="G104" s="198">
        <v>428481</v>
      </c>
      <c r="H104" s="68"/>
      <c r="I104" s="204" t="s">
        <v>669</v>
      </c>
      <c r="J104" s="68"/>
      <c r="K104" s="68"/>
      <c r="L104" s="68"/>
      <c r="M104" s="68"/>
      <c r="N104" s="379"/>
      <c r="O104" s="379"/>
      <c r="P104" s="222">
        <v>5637677.79</v>
      </c>
      <c r="Q104" s="222">
        <v>0</v>
      </c>
      <c r="R104" s="68" t="s">
        <v>639</v>
      </c>
      <c r="S104" s="381"/>
      <c r="T104" s="287"/>
    </row>
    <row r="105" spans="1:20" ht="38.25">
      <c r="A105" s="198" t="s">
        <v>668</v>
      </c>
      <c r="B105" s="68"/>
      <c r="C105" s="220" t="s">
        <v>1258</v>
      </c>
      <c r="D105" s="221">
        <v>44589</v>
      </c>
      <c r="E105" s="198" t="s">
        <v>1533</v>
      </c>
      <c r="F105" s="198" t="s">
        <v>13</v>
      </c>
      <c r="G105" s="198">
        <v>428483</v>
      </c>
      <c r="H105" s="68"/>
      <c r="I105" s="204" t="s">
        <v>669</v>
      </c>
      <c r="J105" s="68"/>
      <c r="K105" s="68"/>
      <c r="L105" s="68"/>
      <c r="M105" s="68"/>
      <c r="N105" s="379"/>
      <c r="O105" s="379"/>
      <c r="P105" s="222">
        <v>5637677.79</v>
      </c>
      <c r="Q105" s="222">
        <v>0</v>
      </c>
      <c r="R105" s="68" t="s">
        <v>639</v>
      </c>
      <c r="S105" s="381"/>
      <c r="T105" s="287"/>
    </row>
    <row r="106" spans="1:20" ht="38.25">
      <c r="A106" s="198" t="s">
        <v>668</v>
      </c>
      <c r="B106" s="68"/>
      <c r="C106" s="220" t="s">
        <v>1258</v>
      </c>
      <c r="D106" s="221">
        <v>44589</v>
      </c>
      <c r="E106" s="198" t="s">
        <v>1534</v>
      </c>
      <c r="F106" s="198" t="s">
        <v>13</v>
      </c>
      <c r="G106" s="198">
        <v>428485</v>
      </c>
      <c r="H106" s="68"/>
      <c r="I106" s="204" t="s">
        <v>669</v>
      </c>
      <c r="J106" s="68"/>
      <c r="K106" s="68"/>
      <c r="L106" s="68"/>
      <c r="M106" s="68"/>
      <c r="N106" s="379"/>
      <c r="O106" s="379"/>
      <c r="P106" s="222">
        <v>5637677.79</v>
      </c>
      <c r="Q106" s="222">
        <v>0</v>
      </c>
      <c r="R106" s="68" t="s">
        <v>639</v>
      </c>
      <c r="S106" s="381"/>
      <c r="T106" s="287"/>
    </row>
    <row r="107" spans="1:20" ht="38.25">
      <c r="A107" s="198" t="s">
        <v>668</v>
      </c>
      <c r="B107" s="68"/>
      <c r="C107" s="220" t="s">
        <v>1258</v>
      </c>
      <c r="D107" s="221">
        <v>44589</v>
      </c>
      <c r="E107" s="198" t="s">
        <v>1535</v>
      </c>
      <c r="F107" s="198" t="s">
        <v>13</v>
      </c>
      <c r="G107" s="198">
        <v>428487</v>
      </c>
      <c r="H107" s="68"/>
      <c r="I107" s="204" t="s">
        <v>669</v>
      </c>
      <c r="J107" s="68"/>
      <c r="K107" s="68"/>
      <c r="L107" s="68"/>
      <c r="M107" s="68"/>
      <c r="N107" s="379"/>
      <c r="O107" s="379"/>
      <c r="P107" s="222">
        <v>5637677.79</v>
      </c>
      <c r="Q107" s="222">
        <v>0</v>
      </c>
      <c r="R107" s="68" t="s">
        <v>639</v>
      </c>
      <c r="S107" s="381"/>
      <c r="T107" s="287"/>
    </row>
    <row r="108" spans="1:20" ht="38.25">
      <c r="A108" s="198" t="s">
        <v>668</v>
      </c>
      <c r="B108" s="68"/>
      <c r="C108" s="220" t="s">
        <v>1258</v>
      </c>
      <c r="D108" s="221">
        <v>44589</v>
      </c>
      <c r="E108" s="198" t="s">
        <v>1536</v>
      </c>
      <c r="F108" s="198" t="s">
        <v>13</v>
      </c>
      <c r="G108" s="198">
        <v>428489</v>
      </c>
      <c r="H108" s="68"/>
      <c r="I108" s="204" t="s">
        <v>669</v>
      </c>
      <c r="J108" s="68"/>
      <c r="K108" s="68"/>
      <c r="L108" s="68"/>
      <c r="M108" s="68"/>
      <c r="N108" s="379"/>
      <c r="O108" s="379"/>
      <c r="P108" s="222">
        <v>5637677.79</v>
      </c>
      <c r="Q108" s="222">
        <v>0</v>
      </c>
      <c r="R108" s="68" t="s">
        <v>639</v>
      </c>
      <c r="S108" s="381"/>
      <c r="T108" s="287"/>
    </row>
    <row r="109" spans="1:20" ht="38.25">
      <c r="A109" s="198" t="s">
        <v>668</v>
      </c>
      <c r="B109" s="68"/>
      <c r="C109" s="220" t="s">
        <v>1258</v>
      </c>
      <c r="D109" s="221">
        <v>44589</v>
      </c>
      <c r="E109" s="198" t="s">
        <v>1537</v>
      </c>
      <c r="F109" s="198" t="s">
        <v>13</v>
      </c>
      <c r="G109" s="198">
        <v>428491</v>
      </c>
      <c r="H109" s="68"/>
      <c r="I109" s="204" t="s">
        <v>669</v>
      </c>
      <c r="J109" s="68"/>
      <c r="K109" s="68"/>
      <c r="L109" s="68"/>
      <c r="M109" s="68"/>
      <c r="N109" s="379"/>
      <c r="O109" s="379"/>
      <c r="P109" s="222">
        <v>4775691.21</v>
      </c>
      <c r="Q109" s="222">
        <v>0</v>
      </c>
      <c r="R109" s="68" t="s">
        <v>639</v>
      </c>
      <c r="S109" s="381"/>
      <c r="T109" s="287"/>
    </row>
    <row r="110" spans="1:20" ht="38.25">
      <c r="A110" s="198" t="s">
        <v>668</v>
      </c>
      <c r="B110" s="68"/>
      <c r="C110" s="220" t="s">
        <v>1258</v>
      </c>
      <c r="D110" s="221">
        <v>44589</v>
      </c>
      <c r="E110" s="198" t="s">
        <v>1538</v>
      </c>
      <c r="F110" s="198" t="s">
        <v>13</v>
      </c>
      <c r="G110" s="198">
        <v>428493</v>
      </c>
      <c r="H110" s="68"/>
      <c r="I110" s="204" t="s">
        <v>669</v>
      </c>
      <c r="J110" s="68"/>
      <c r="K110" s="68"/>
      <c r="L110" s="68"/>
      <c r="M110" s="68"/>
      <c r="N110" s="379"/>
      <c r="O110" s="379"/>
      <c r="P110" s="222">
        <v>4775691.21</v>
      </c>
      <c r="Q110" s="222">
        <v>0</v>
      </c>
      <c r="R110" s="68" t="s">
        <v>639</v>
      </c>
      <c r="S110" s="381"/>
      <c r="T110" s="287"/>
    </row>
    <row r="111" spans="1:20" ht="38.25">
      <c r="A111" s="198" t="s">
        <v>668</v>
      </c>
      <c r="B111" s="68"/>
      <c r="C111" s="220" t="s">
        <v>1258</v>
      </c>
      <c r="D111" s="221">
        <v>44589</v>
      </c>
      <c r="E111" s="198" t="s">
        <v>1539</v>
      </c>
      <c r="F111" s="198" t="s">
        <v>13</v>
      </c>
      <c r="G111" s="198">
        <v>428495</v>
      </c>
      <c r="H111" s="68"/>
      <c r="I111" s="204" t="s">
        <v>669</v>
      </c>
      <c r="J111" s="68"/>
      <c r="K111" s="68"/>
      <c r="L111" s="68"/>
      <c r="M111" s="68"/>
      <c r="N111" s="379"/>
      <c r="O111" s="379"/>
      <c r="P111" s="222">
        <v>4775691.21</v>
      </c>
      <c r="Q111" s="222">
        <v>0</v>
      </c>
      <c r="R111" s="68" t="s">
        <v>639</v>
      </c>
      <c r="S111" s="381"/>
      <c r="T111" s="287"/>
    </row>
    <row r="112" spans="1:20" ht="38.25">
      <c r="A112" s="198" t="s">
        <v>668</v>
      </c>
      <c r="B112" s="68"/>
      <c r="C112" s="220" t="s">
        <v>1258</v>
      </c>
      <c r="D112" s="221">
        <v>44589</v>
      </c>
      <c r="E112" s="198" t="s">
        <v>1540</v>
      </c>
      <c r="F112" s="198" t="s">
        <v>13</v>
      </c>
      <c r="G112" s="198">
        <v>428497</v>
      </c>
      <c r="H112" s="68"/>
      <c r="I112" s="204" t="s">
        <v>669</v>
      </c>
      <c r="J112" s="68"/>
      <c r="K112" s="68"/>
      <c r="L112" s="68"/>
      <c r="M112" s="68"/>
      <c r="N112" s="379"/>
      <c r="O112" s="379"/>
      <c r="P112" s="222">
        <v>4775691.21</v>
      </c>
      <c r="Q112" s="222">
        <v>0</v>
      </c>
      <c r="R112" s="68" t="s">
        <v>639</v>
      </c>
      <c r="S112" s="381"/>
      <c r="T112" s="287"/>
    </row>
    <row r="113" spans="1:20" ht="38.25">
      <c r="A113" s="198" t="s">
        <v>668</v>
      </c>
      <c r="B113" s="68"/>
      <c r="C113" s="220" t="s">
        <v>1258</v>
      </c>
      <c r="D113" s="221">
        <v>44589</v>
      </c>
      <c r="E113" s="198" t="s">
        <v>1541</v>
      </c>
      <c r="F113" s="198" t="s">
        <v>13</v>
      </c>
      <c r="G113" s="198">
        <v>428499</v>
      </c>
      <c r="H113" s="68"/>
      <c r="I113" s="204" t="s">
        <v>669</v>
      </c>
      <c r="J113" s="68"/>
      <c r="K113" s="68"/>
      <c r="L113" s="68"/>
      <c r="M113" s="68"/>
      <c r="N113" s="379"/>
      <c r="O113" s="379"/>
      <c r="P113" s="222">
        <v>13116996.939999999</v>
      </c>
      <c r="Q113" s="222">
        <v>0</v>
      </c>
      <c r="R113" s="68" t="s">
        <v>639</v>
      </c>
      <c r="S113" s="381"/>
      <c r="T113" s="287"/>
    </row>
    <row r="114" spans="1:20" ht="38.25">
      <c r="A114" s="198" t="s">
        <v>668</v>
      </c>
      <c r="B114" s="68"/>
      <c r="C114" s="220" t="s">
        <v>1258</v>
      </c>
      <c r="D114" s="221">
        <v>44589</v>
      </c>
      <c r="E114" s="198" t="s">
        <v>1542</v>
      </c>
      <c r="F114" s="198" t="s">
        <v>13</v>
      </c>
      <c r="G114" s="198">
        <v>428501</v>
      </c>
      <c r="H114" s="68"/>
      <c r="I114" s="204" t="s">
        <v>669</v>
      </c>
      <c r="J114" s="68"/>
      <c r="K114" s="68"/>
      <c r="L114" s="68"/>
      <c r="M114" s="68"/>
      <c r="N114" s="379"/>
      <c r="O114" s="379"/>
      <c r="P114" s="222">
        <v>13116996.939999999</v>
      </c>
      <c r="Q114" s="222">
        <v>0</v>
      </c>
      <c r="R114" s="68" t="s">
        <v>639</v>
      </c>
      <c r="S114" s="381"/>
      <c r="T114" s="287"/>
    </row>
    <row r="115" spans="1:20" ht="38.25">
      <c r="A115" s="198" t="s">
        <v>668</v>
      </c>
      <c r="B115" s="68"/>
      <c r="C115" s="220" t="s">
        <v>1258</v>
      </c>
      <c r="D115" s="221">
        <v>44589</v>
      </c>
      <c r="E115" s="198" t="s">
        <v>1543</v>
      </c>
      <c r="F115" s="198" t="s">
        <v>13</v>
      </c>
      <c r="G115" s="198">
        <v>428503</v>
      </c>
      <c r="H115" s="68"/>
      <c r="I115" s="204" t="s">
        <v>669</v>
      </c>
      <c r="J115" s="68"/>
      <c r="K115" s="68"/>
      <c r="L115" s="68"/>
      <c r="M115" s="68"/>
      <c r="N115" s="379"/>
      <c r="O115" s="379"/>
      <c r="P115" s="222">
        <v>13116996.939999999</v>
      </c>
      <c r="Q115" s="222">
        <v>0</v>
      </c>
      <c r="R115" s="68" t="s">
        <v>639</v>
      </c>
      <c r="S115" s="381"/>
      <c r="T115" s="287"/>
    </row>
    <row r="116" spans="1:20" ht="38.25">
      <c r="A116" s="198" t="s">
        <v>668</v>
      </c>
      <c r="B116" s="68"/>
      <c r="C116" s="220" t="s">
        <v>1258</v>
      </c>
      <c r="D116" s="221">
        <v>44589</v>
      </c>
      <c r="E116" s="198" t="s">
        <v>1544</v>
      </c>
      <c r="F116" s="198" t="s">
        <v>13</v>
      </c>
      <c r="G116" s="198">
        <v>428505</v>
      </c>
      <c r="H116" s="68"/>
      <c r="I116" s="204" t="s">
        <v>669</v>
      </c>
      <c r="J116" s="68"/>
      <c r="K116" s="68"/>
      <c r="L116" s="68"/>
      <c r="M116" s="68"/>
      <c r="N116" s="379"/>
      <c r="O116" s="379"/>
      <c r="P116" s="222">
        <v>13116996.939999999</v>
      </c>
      <c r="Q116" s="222">
        <v>0</v>
      </c>
      <c r="R116" s="68" t="s">
        <v>639</v>
      </c>
      <c r="S116" s="381"/>
      <c r="T116" s="287"/>
    </row>
    <row r="117" spans="1:20" ht="38.25">
      <c r="A117" s="198" t="s">
        <v>668</v>
      </c>
      <c r="B117" s="68"/>
      <c r="C117" s="220" t="s">
        <v>1258</v>
      </c>
      <c r="D117" s="221">
        <v>44589</v>
      </c>
      <c r="E117" s="198" t="s">
        <v>1545</v>
      </c>
      <c r="F117" s="198" t="s">
        <v>13</v>
      </c>
      <c r="G117" s="198">
        <v>428513</v>
      </c>
      <c r="H117" s="68"/>
      <c r="I117" s="204" t="s">
        <v>669</v>
      </c>
      <c r="J117" s="68"/>
      <c r="K117" s="68"/>
      <c r="L117" s="68"/>
      <c r="M117" s="68"/>
      <c r="N117" s="379"/>
      <c r="O117" s="379"/>
      <c r="P117" s="222">
        <v>2413275.08</v>
      </c>
      <c r="Q117" s="222">
        <v>0</v>
      </c>
      <c r="R117" s="68" t="s">
        <v>639</v>
      </c>
      <c r="S117" s="381"/>
      <c r="T117" s="287"/>
    </row>
    <row r="118" spans="1:20" ht="38.25">
      <c r="A118" s="198" t="s">
        <v>668</v>
      </c>
      <c r="B118" s="68"/>
      <c r="C118" s="220" t="s">
        <v>1258</v>
      </c>
      <c r="D118" s="221">
        <v>44589</v>
      </c>
      <c r="E118" s="198" t="s">
        <v>1546</v>
      </c>
      <c r="F118" s="198" t="s">
        <v>13</v>
      </c>
      <c r="G118" s="198">
        <v>428507</v>
      </c>
      <c r="H118" s="68"/>
      <c r="I118" s="204" t="s">
        <v>669</v>
      </c>
      <c r="J118" s="68"/>
      <c r="K118" s="68"/>
      <c r="L118" s="68"/>
      <c r="M118" s="68"/>
      <c r="N118" s="379"/>
      <c r="O118" s="379"/>
      <c r="P118" s="222">
        <v>13116996.939999999</v>
      </c>
      <c r="Q118" s="222">
        <v>0</v>
      </c>
      <c r="R118" s="68" t="s">
        <v>639</v>
      </c>
      <c r="S118" s="381"/>
      <c r="T118" s="287"/>
    </row>
    <row r="119" spans="1:20" ht="38.25">
      <c r="A119" s="198" t="s">
        <v>668</v>
      </c>
      <c r="B119" s="68"/>
      <c r="C119" s="220" t="s">
        <v>1258</v>
      </c>
      <c r="D119" s="221">
        <v>44589</v>
      </c>
      <c r="E119" s="198" t="s">
        <v>1547</v>
      </c>
      <c r="F119" s="198" t="s">
        <v>13</v>
      </c>
      <c r="G119" s="198">
        <v>428509</v>
      </c>
      <c r="H119" s="68"/>
      <c r="I119" s="204" t="s">
        <v>669</v>
      </c>
      <c r="J119" s="68"/>
      <c r="K119" s="68"/>
      <c r="L119" s="68"/>
      <c r="M119" s="68"/>
      <c r="N119" s="379"/>
      <c r="O119" s="379"/>
      <c r="P119" s="222">
        <v>2413275.08</v>
      </c>
      <c r="Q119" s="222">
        <v>0</v>
      </c>
      <c r="R119" s="68" t="s">
        <v>639</v>
      </c>
      <c r="S119" s="381"/>
      <c r="T119" s="287"/>
    </row>
    <row r="120" spans="1:20" ht="38.25">
      <c r="A120" s="198" t="s">
        <v>668</v>
      </c>
      <c r="B120" s="68"/>
      <c r="C120" s="220" t="s">
        <v>1258</v>
      </c>
      <c r="D120" s="221">
        <v>44589</v>
      </c>
      <c r="E120" s="198" t="s">
        <v>1548</v>
      </c>
      <c r="F120" s="198" t="s">
        <v>13</v>
      </c>
      <c r="G120" s="198">
        <v>428511</v>
      </c>
      <c r="H120" s="68"/>
      <c r="I120" s="204" t="s">
        <v>669</v>
      </c>
      <c r="J120" s="68"/>
      <c r="K120" s="68"/>
      <c r="L120" s="68"/>
      <c r="M120" s="68"/>
      <c r="N120" s="379"/>
      <c r="O120" s="379"/>
      <c r="P120" s="222">
        <v>2413275.08</v>
      </c>
      <c r="Q120" s="222">
        <v>0</v>
      </c>
      <c r="R120" s="68" t="s">
        <v>639</v>
      </c>
      <c r="S120" s="381"/>
      <c r="T120" s="287"/>
    </row>
    <row r="121" spans="1:20" ht="38.25">
      <c r="A121" s="198" t="s">
        <v>668</v>
      </c>
      <c r="B121" s="68"/>
      <c r="C121" s="220" t="s">
        <v>1258</v>
      </c>
      <c r="D121" s="221">
        <v>44589</v>
      </c>
      <c r="E121" s="198" t="s">
        <v>1549</v>
      </c>
      <c r="F121" s="198" t="s">
        <v>13</v>
      </c>
      <c r="G121" s="198">
        <v>428515</v>
      </c>
      <c r="H121" s="68"/>
      <c r="I121" s="204" t="s">
        <v>669</v>
      </c>
      <c r="J121" s="68"/>
      <c r="K121" s="68"/>
      <c r="L121" s="68"/>
      <c r="M121" s="68"/>
      <c r="N121" s="379"/>
      <c r="O121" s="379"/>
      <c r="P121" s="222">
        <v>2413275.08</v>
      </c>
      <c r="Q121" s="222">
        <v>0</v>
      </c>
      <c r="R121" s="68" t="s">
        <v>639</v>
      </c>
      <c r="S121" s="381"/>
      <c r="T121" s="287"/>
    </row>
    <row r="122" spans="1:20" ht="38.25">
      <c r="A122" s="198" t="s">
        <v>668</v>
      </c>
      <c r="B122" s="68"/>
      <c r="C122" s="220" t="s">
        <v>1258</v>
      </c>
      <c r="D122" s="221">
        <v>44589</v>
      </c>
      <c r="E122" s="198" t="s">
        <v>1550</v>
      </c>
      <c r="F122" s="198" t="s">
        <v>13</v>
      </c>
      <c r="G122" s="198">
        <v>428517</v>
      </c>
      <c r="H122" s="68"/>
      <c r="I122" s="204" t="s">
        <v>669</v>
      </c>
      <c r="J122" s="68"/>
      <c r="K122" s="68"/>
      <c r="L122" s="68"/>
      <c r="M122" s="68"/>
      <c r="N122" s="379"/>
      <c r="O122" s="379"/>
      <c r="P122" s="222">
        <v>2413275.08</v>
      </c>
      <c r="Q122" s="222">
        <v>0</v>
      </c>
      <c r="R122" s="68" t="s">
        <v>639</v>
      </c>
      <c r="S122" s="381"/>
      <c r="T122" s="287"/>
    </row>
    <row r="123" spans="1:20" ht="38.25">
      <c r="A123" s="198" t="s">
        <v>668</v>
      </c>
      <c r="B123" s="68"/>
      <c r="C123" s="220" t="s">
        <v>1258</v>
      </c>
      <c r="D123" s="221">
        <v>44589</v>
      </c>
      <c r="E123" s="198" t="s">
        <v>1551</v>
      </c>
      <c r="F123" s="198" t="s">
        <v>13</v>
      </c>
      <c r="G123" s="198">
        <v>428519</v>
      </c>
      <c r="H123" s="68"/>
      <c r="I123" s="204" t="s">
        <v>669</v>
      </c>
      <c r="J123" s="68"/>
      <c r="K123" s="68"/>
      <c r="L123" s="68"/>
      <c r="M123" s="68"/>
      <c r="N123" s="379"/>
      <c r="O123" s="379"/>
      <c r="P123" s="222">
        <v>1721705.44</v>
      </c>
      <c r="Q123" s="222">
        <v>0</v>
      </c>
      <c r="R123" s="68" t="s">
        <v>639</v>
      </c>
      <c r="S123" s="381"/>
      <c r="T123" s="287"/>
    </row>
    <row r="124" spans="1:20" ht="38.25">
      <c r="A124" s="198" t="s">
        <v>668</v>
      </c>
      <c r="B124" s="68"/>
      <c r="C124" s="220" t="s">
        <v>1258</v>
      </c>
      <c r="D124" s="221">
        <v>44589</v>
      </c>
      <c r="E124" s="198" t="s">
        <v>1552</v>
      </c>
      <c r="F124" s="198" t="s">
        <v>13</v>
      </c>
      <c r="G124" s="198">
        <v>428521</v>
      </c>
      <c r="H124" s="68"/>
      <c r="I124" s="204" t="s">
        <v>669</v>
      </c>
      <c r="J124" s="68"/>
      <c r="K124" s="68"/>
      <c r="L124" s="68"/>
      <c r="M124" s="68"/>
      <c r="N124" s="379"/>
      <c r="O124" s="379"/>
      <c r="P124" s="222">
        <v>4775691.21</v>
      </c>
      <c r="Q124" s="222">
        <v>0</v>
      </c>
      <c r="R124" s="68" t="s">
        <v>639</v>
      </c>
      <c r="S124" s="381"/>
      <c r="T124" s="287"/>
    </row>
    <row r="125" spans="1:20" ht="38.25">
      <c r="A125" s="198" t="s">
        <v>668</v>
      </c>
      <c r="B125" s="68"/>
      <c r="C125" s="220" t="s">
        <v>1258</v>
      </c>
      <c r="D125" s="221">
        <v>44589</v>
      </c>
      <c r="E125" s="198" t="s">
        <v>1553</v>
      </c>
      <c r="F125" s="198" t="s">
        <v>13</v>
      </c>
      <c r="G125" s="198">
        <v>428523</v>
      </c>
      <c r="H125" s="68"/>
      <c r="I125" s="204" t="s">
        <v>669</v>
      </c>
      <c r="J125" s="68"/>
      <c r="K125" s="68"/>
      <c r="L125" s="68"/>
      <c r="M125" s="68"/>
      <c r="N125" s="379"/>
      <c r="O125" s="379"/>
      <c r="P125" s="222">
        <v>175170.51</v>
      </c>
      <c r="Q125" s="222">
        <v>0</v>
      </c>
      <c r="R125" s="68" t="s">
        <v>639</v>
      </c>
      <c r="S125" s="381"/>
      <c r="T125" s="287"/>
    </row>
    <row r="126" spans="1:20" ht="38.25">
      <c r="A126" s="198" t="s">
        <v>668</v>
      </c>
      <c r="B126" s="68"/>
      <c r="C126" s="220" t="s">
        <v>1258</v>
      </c>
      <c r="D126" s="221">
        <v>44589</v>
      </c>
      <c r="E126" s="198" t="s">
        <v>1554</v>
      </c>
      <c r="F126" s="198" t="s">
        <v>13</v>
      </c>
      <c r="G126" s="198">
        <v>428525</v>
      </c>
      <c r="H126" s="68"/>
      <c r="I126" s="204" t="s">
        <v>669</v>
      </c>
      <c r="J126" s="68"/>
      <c r="K126" s="68"/>
      <c r="L126" s="68"/>
      <c r="M126" s="68"/>
      <c r="N126" s="379"/>
      <c r="O126" s="379"/>
      <c r="P126" s="222">
        <v>11699976.619999999</v>
      </c>
      <c r="Q126" s="222">
        <v>0</v>
      </c>
      <c r="R126" s="68" t="s">
        <v>639</v>
      </c>
      <c r="S126" s="381"/>
      <c r="T126" s="287"/>
    </row>
    <row r="127" spans="1:20" ht="38.25">
      <c r="A127" s="198" t="s">
        <v>668</v>
      </c>
      <c r="B127" s="68"/>
      <c r="C127" s="220" t="s">
        <v>1258</v>
      </c>
      <c r="D127" s="221">
        <v>44589</v>
      </c>
      <c r="E127" s="198" t="s">
        <v>1555</v>
      </c>
      <c r="F127" s="198" t="s">
        <v>13</v>
      </c>
      <c r="G127" s="198">
        <v>428527</v>
      </c>
      <c r="H127" s="68"/>
      <c r="I127" s="204" t="s">
        <v>669</v>
      </c>
      <c r="J127" s="68"/>
      <c r="K127" s="68"/>
      <c r="L127" s="68"/>
      <c r="M127" s="68"/>
      <c r="N127" s="379"/>
      <c r="O127" s="379"/>
      <c r="P127" s="222">
        <v>75288.23</v>
      </c>
      <c r="Q127" s="222">
        <v>0</v>
      </c>
      <c r="R127" s="68" t="s">
        <v>639</v>
      </c>
      <c r="S127" s="381"/>
      <c r="T127" s="287"/>
    </row>
    <row r="128" spans="1:20" ht="38.25">
      <c r="A128" s="198" t="s">
        <v>668</v>
      </c>
      <c r="B128" s="68"/>
      <c r="C128" s="220" t="s">
        <v>1258</v>
      </c>
      <c r="D128" s="221">
        <v>44589</v>
      </c>
      <c r="E128" s="198" t="s">
        <v>1556</v>
      </c>
      <c r="F128" s="198" t="s">
        <v>13</v>
      </c>
      <c r="G128" s="198">
        <v>428529</v>
      </c>
      <c r="H128" s="68"/>
      <c r="I128" s="204" t="s">
        <v>669</v>
      </c>
      <c r="J128" s="68"/>
      <c r="K128" s="68"/>
      <c r="L128" s="68"/>
      <c r="M128" s="68"/>
      <c r="N128" s="379"/>
      <c r="O128" s="379"/>
      <c r="P128" s="222">
        <v>1830849.48</v>
      </c>
      <c r="Q128" s="222">
        <v>0</v>
      </c>
      <c r="R128" s="68" t="s">
        <v>639</v>
      </c>
      <c r="S128" s="381"/>
      <c r="T128" s="287"/>
    </row>
    <row r="129" spans="1:20" ht="38.25">
      <c r="A129" s="198" t="s">
        <v>668</v>
      </c>
      <c r="B129" s="68"/>
      <c r="C129" s="220" t="s">
        <v>1258</v>
      </c>
      <c r="D129" s="221">
        <v>44589</v>
      </c>
      <c r="E129" s="198" t="s">
        <v>1557</v>
      </c>
      <c r="F129" s="198" t="s">
        <v>13</v>
      </c>
      <c r="G129" s="198">
        <v>428531</v>
      </c>
      <c r="H129" s="68"/>
      <c r="I129" s="204" t="s">
        <v>669</v>
      </c>
      <c r="J129" s="68"/>
      <c r="K129" s="68"/>
      <c r="L129" s="68"/>
      <c r="M129" s="68"/>
      <c r="N129" s="379"/>
      <c r="O129" s="379"/>
      <c r="P129" s="222">
        <v>477335.54</v>
      </c>
      <c r="Q129" s="222">
        <v>0</v>
      </c>
      <c r="R129" s="68" t="s">
        <v>639</v>
      </c>
      <c r="S129" s="381"/>
      <c r="T129" s="287"/>
    </row>
    <row r="130" spans="1:20" ht="38.25">
      <c r="A130" s="198" t="s">
        <v>668</v>
      </c>
      <c r="B130" s="68"/>
      <c r="C130" s="220" t="s">
        <v>1258</v>
      </c>
      <c r="D130" s="221">
        <v>44589</v>
      </c>
      <c r="E130" s="198" t="s">
        <v>1558</v>
      </c>
      <c r="F130" s="198" t="s">
        <v>13</v>
      </c>
      <c r="G130" s="198">
        <v>428533</v>
      </c>
      <c r="H130" s="68"/>
      <c r="I130" s="204" t="s">
        <v>669</v>
      </c>
      <c r="J130" s="68"/>
      <c r="K130" s="68"/>
      <c r="L130" s="68"/>
      <c r="M130" s="68"/>
      <c r="N130" s="379"/>
      <c r="O130" s="379"/>
      <c r="P130" s="222">
        <v>4728866.3600000003</v>
      </c>
      <c r="Q130" s="222">
        <v>0</v>
      </c>
      <c r="R130" s="68" t="s">
        <v>639</v>
      </c>
      <c r="S130" s="381"/>
      <c r="T130" s="287"/>
    </row>
    <row r="131" spans="1:20" ht="38.25">
      <c r="A131" s="198" t="s">
        <v>668</v>
      </c>
      <c r="B131" s="68"/>
      <c r="C131" s="220" t="s">
        <v>1258</v>
      </c>
      <c r="D131" s="221">
        <v>44589</v>
      </c>
      <c r="E131" s="198" t="s">
        <v>1559</v>
      </c>
      <c r="F131" s="198" t="s">
        <v>13</v>
      </c>
      <c r="G131" s="198">
        <v>428535</v>
      </c>
      <c r="H131" s="68"/>
      <c r="I131" s="204" t="s">
        <v>669</v>
      </c>
      <c r="J131" s="68"/>
      <c r="K131" s="68"/>
      <c r="L131" s="68"/>
      <c r="M131" s="68"/>
      <c r="N131" s="379"/>
      <c r="O131" s="379"/>
      <c r="P131" s="222">
        <v>1311058.0900000001</v>
      </c>
      <c r="Q131" s="222">
        <v>0</v>
      </c>
      <c r="R131" s="68" t="s">
        <v>639</v>
      </c>
      <c r="S131" s="381"/>
      <c r="T131" s="287"/>
    </row>
    <row r="132" spans="1:20" ht="38.25">
      <c r="A132" s="198" t="s">
        <v>668</v>
      </c>
      <c r="B132" s="68"/>
      <c r="C132" s="220" t="s">
        <v>1258</v>
      </c>
      <c r="D132" s="221">
        <v>44589</v>
      </c>
      <c r="E132" s="198" t="s">
        <v>1560</v>
      </c>
      <c r="F132" s="198" t="s">
        <v>13</v>
      </c>
      <c r="G132" s="198">
        <v>428537</v>
      </c>
      <c r="H132" s="68"/>
      <c r="I132" s="204" t="s">
        <v>669</v>
      </c>
      <c r="J132" s="68"/>
      <c r="K132" s="68"/>
      <c r="L132" s="68"/>
      <c r="M132" s="68"/>
      <c r="N132" s="379"/>
      <c r="O132" s="379"/>
      <c r="P132" s="222">
        <v>5028643.22</v>
      </c>
      <c r="Q132" s="222">
        <v>0</v>
      </c>
      <c r="R132" s="68" t="s">
        <v>639</v>
      </c>
      <c r="S132" s="381"/>
      <c r="T132" s="287"/>
    </row>
    <row r="133" spans="1:20" ht="38.25">
      <c r="A133" s="198" t="s">
        <v>668</v>
      </c>
      <c r="B133" s="68"/>
      <c r="C133" s="220" t="s">
        <v>1258</v>
      </c>
      <c r="D133" s="221">
        <v>44589</v>
      </c>
      <c r="E133" s="198" t="s">
        <v>1561</v>
      </c>
      <c r="F133" s="198" t="s">
        <v>13</v>
      </c>
      <c r="G133" s="198">
        <v>428539</v>
      </c>
      <c r="H133" s="68"/>
      <c r="I133" s="204" t="s">
        <v>669</v>
      </c>
      <c r="J133" s="68"/>
      <c r="K133" s="68"/>
      <c r="L133" s="68"/>
      <c r="M133" s="68"/>
      <c r="N133" s="379"/>
      <c r="O133" s="379"/>
      <c r="P133" s="222">
        <v>206787.91</v>
      </c>
      <c r="Q133" s="222">
        <v>0</v>
      </c>
      <c r="R133" s="68" t="s">
        <v>639</v>
      </c>
      <c r="S133" s="381"/>
      <c r="T133" s="287"/>
    </row>
    <row r="134" spans="1:20" ht="38.25">
      <c r="A134" s="198" t="s">
        <v>668</v>
      </c>
      <c r="B134" s="68"/>
      <c r="C134" s="220" t="s">
        <v>1258</v>
      </c>
      <c r="D134" s="221">
        <v>44589</v>
      </c>
      <c r="E134" s="198" t="s">
        <v>1562</v>
      </c>
      <c r="F134" s="198" t="s">
        <v>13</v>
      </c>
      <c r="G134" s="198">
        <v>428541</v>
      </c>
      <c r="H134" s="68"/>
      <c r="I134" s="204" t="s">
        <v>669</v>
      </c>
      <c r="J134" s="68"/>
      <c r="K134" s="68"/>
      <c r="L134" s="68"/>
      <c r="M134" s="68"/>
      <c r="N134" s="379"/>
      <c r="O134" s="379"/>
      <c r="P134" s="222">
        <v>1110600.6599999999</v>
      </c>
      <c r="Q134" s="222">
        <v>0</v>
      </c>
      <c r="R134" s="68" t="s">
        <v>639</v>
      </c>
      <c r="S134" s="381"/>
      <c r="T134" s="287"/>
    </row>
    <row r="135" spans="1:20" ht="38.25">
      <c r="A135" s="198" t="s">
        <v>668</v>
      </c>
      <c r="B135" s="68"/>
      <c r="C135" s="220" t="s">
        <v>1258</v>
      </c>
      <c r="D135" s="221">
        <v>44589</v>
      </c>
      <c r="E135" s="198" t="s">
        <v>1563</v>
      </c>
      <c r="F135" s="198" t="s">
        <v>13</v>
      </c>
      <c r="G135" s="198">
        <v>428672</v>
      </c>
      <c r="H135" s="68"/>
      <c r="I135" s="204" t="s">
        <v>669</v>
      </c>
      <c r="J135" s="68"/>
      <c r="K135" s="68"/>
      <c r="L135" s="68"/>
      <c r="M135" s="68"/>
      <c r="N135" s="379"/>
      <c r="O135" s="379"/>
      <c r="P135" s="222">
        <v>10501.7</v>
      </c>
      <c r="Q135" s="222">
        <v>0</v>
      </c>
      <c r="R135" s="68" t="s">
        <v>639</v>
      </c>
      <c r="S135" s="381"/>
      <c r="T135" s="287"/>
    </row>
    <row r="136" spans="1:20" ht="38.25">
      <c r="A136" s="198" t="s">
        <v>668</v>
      </c>
      <c r="B136" s="68"/>
      <c r="C136" s="220" t="s">
        <v>1258</v>
      </c>
      <c r="D136" s="221">
        <v>44589</v>
      </c>
      <c r="E136" s="198" t="s">
        <v>1564</v>
      </c>
      <c r="F136" s="198" t="s">
        <v>13</v>
      </c>
      <c r="G136" s="198">
        <v>428674</v>
      </c>
      <c r="H136" s="68"/>
      <c r="I136" s="204" t="s">
        <v>669</v>
      </c>
      <c r="J136" s="68"/>
      <c r="K136" s="68"/>
      <c r="L136" s="68"/>
      <c r="M136" s="68"/>
      <c r="N136" s="379"/>
      <c r="O136" s="379"/>
      <c r="P136" s="222">
        <v>6058.75</v>
      </c>
      <c r="Q136" s="222">
        <v>0</v>
      </c>
      <c r="R136" s="68" t="s">
        <v>639</v>
      </c>
      <c r="S136" s="381"/>
      <c r="T136" s="287"/>
    </row>
    <row r="137" spans="1:20" ht="38.25">
      <c r="A137" s="198" t="s">
        <v>668</v>
      </c>
      <c r="B137" s="68"/>
      <c r="C137" s="220" t="s">
        <v>1258</v>
      </c>
      <c r="D137" s="221">
        <v>44589</v>
      </c>
      <c r="E137" s="198" t="s">
        <v>1565</v>
      </c>
      <c r="F137" s="198" t="s">
        <v>13</v>
      </c>
      <c r="G137" s="198">
        <v>428676</v>
      </c>
      <c r="H137" s="68"/>
      <c r="I137" s="204" t="s">
        <v>669</v>
      </c>
      <c r="J137" s="68"/>
      <c r="K137" s="68"/>
      <c r="L137" s="68"/>
      <c r="M137" s="68"/>
      <c r="N137" s="379"/>
      <c r="O137" s="379"/>
      <c r="P137" s="222">
        <v>28844.1</v>
      </c>
      <c r="Q137" s="222">
        <v>0</v>
      </c>
      <c r="R137" s="68" t="s">
        <v>639</v>
      </c>
      <c r="S137" s="381"/>
      <c r="T137" s="287"/>
    </row>
    <row r="138" spans="1:20" ht="38.25">
      <c r="A138" s="198" t="s">
        <v>668</v>
      </c>
      <c r="B138" s="68"/>
      <c r="C138" s="220" t="s">
        <v>1258</v>
      </c>
      <c r="D138" s="221">
        <v>44589</v>
      </c>
      <c r="E138" s="198" t="s">
        <v>1566</v>
      </c>
      <c r="F138" s="198" t="s">
        <v>13</v>
      </c>
      <c r="G138" s="198">
        <v>428678</v>
      </c>
      <c r="H138" s="68"/>
      <c r="I138" s="204" t="s">
        <v>669</v>
      </c>
      <c r="J138" s="68"/>
      <c r="K138" s="68"/>
      <c r="L138" s="68"/>
      <c r="M138" s="68"/>
      <c r="N138" s="379"/>
      <c r="O138" s="379"/>
      <c r="P138" s="222">
        <v>36205.910000000003</v>
      </c>
      <c r="Q138" s="222">
        <v>0</v>
      </c>
      <c r="R138" s="68" t="s">
        <v>639</v>
      </c>
      <c r="S138" s="381"/>
      <c r="T138" s="287"/>
    </row>
    <row r="139" spans="1:20" ht="38.25">
      <c r="A139" s="198" t="s">
        <v>668</v>
      </c>
      <c r="B139" s="68"/>
      <c r="C139" s="220" t="s">
        <v>1258</v>
      </c>
      <c r="D139" s="221">
        <v>44589</v>
      </c>
      <c r="E139" s="198" t="s">
        <v>1567</v>
      </c>
      <c r="F139" s="198" t="s">
        <v>13</v>
      </c>
      <c r="G139" s="198">
        <v>428680</v>
      </c>
      <c r="H139" s="68"/>
      <c r="I139" s="204" t="s">
        <v>669</v>
      </c>
      <c r="J139" s="68"/>
      <c r="K139" s="68"/>
      <c r="L139" s="68"/>
      <c r="M139" s="68"/>
      <c r="N139" s="379"/>
      <c r="O139" s="379"/>
      <c r="P139" s="222">
        <v>221739.83</v>
      </c>
      <c r="Q139" s="222">
        <v>0</v>
      </c>
      <c r="R139" s="68" t="s">
        <v>639</v>
      </c>
      <c r="S139" s="381"/>
      <c r="T139" s="287"/>
    </row>
    <row r="140" spans="1:20" ht="38.25">
      <c r="A140" s="198" t="s">
        <v>668</v>
      </c>
      <c r="B140" s="68"/>
      <c r="C140" s="220" t="s">
        <v>1258</v>
      </c>
      <c r="D140" s="221">
        <v>44589</v>
      </c>
      <c r="E140" s="198" t="s">
        <v>1568</v>
      </c>
      <c r="F140" s="198" t="s">
        <v>13</v>
      </c>
      <c r="G140" s="198">
        <v>428682</v>
      </c>
      <c r="H140" s="68"/>
      <c r="I140" s="204" t="s">
        <v>669</v>
      </c>
      <c r="J140" s="68"/>
      <c r="K140" s="68"/>
      <c r="L140" s="68"/>
      <c r="M140" s="68"/>
      <c r="N140" s="379"/>
      <c r="O140" s="379"/>
      <c r="P140" s="222">
        <v>330883.87</v>
      </c>
      <c r="Q140" s="222">
        <v>0</v>
      </c>
      <c r="R140" s="68" t="s">
        <v>639</v>
      </c>
      <c r="S140" s="381"/>
      <c r="T140" s="287"/>
    </row>
    <row r="141" spans="1:20" ht="38.25">
      <c r="A141" s="198" t="s">
        <v>668</v>
      </c>
      <c r="B141" s="68"/>
      <c r="C141" s="220" t="s">
        <v>1258</v>
      </c>
      <c r="D141" s="221">
        <v>44589</v>
      </c>
      <c r="E141" s="198" t="s">
        <v>1569</v>
      </c>
      <c r="F141" s="198" t="s">
        <v>13</v>
      </c>
      <c r="G141" s="198">
        <v>428684</v>
      </c>
      <c r="H141" s="68"/>
      <c r="I141" s="204" t="s">
        <v>669</v>
      </c>
      <c r="J141" s="68"/>
      <c r="K141" s="68"/>
      <c r="L141" s="68"/>
      <c r="M141" s="68"/>
      <c r="N141" s="379"/>
      <c r="O141" s="379"/>
      <c r="P141" s="222">
        <v>4326619.7</v>
      </c>
      <c r="Q141" s="222">
        <v>0</v>
      </c>
      <c r="R141" s="68" t="s">
        <v>639</v>
      </c>
      <c r="S141" s="381"/>
      <c r="T141" s="287"/>
    </row>
    <row r="142" spans="1:20" ht="38.25">
      <c r="A142" s="198" t="s">
        <v>668</v>
      </c>
      <c r="B142" s="68"/>
      <c r="C142" s="220" t="s">
        <v>1258</v>
      </c>
      <c r="D142" s="221">
        <v>44589</v>
      </c>
      <c r="E142" s="198" t="s">
        <v>1570</v>
      </c>
      <c r="F142" s="198" t="s">
        <v>13</v>
      </c>
      <c r="G142" s="198">
        <v>428686</v>
      </c>
      <c r="H142" s="68"/>
      <c r="I142" s="204" t="s">
        <v>669</v>
      </c>
      <c r="J142" s="68"/>
      <c r="K142" s="68"/>
      <c r="L142" s="68"/>
      <c r="M142" s="68"/>
      <c r="N142" s="379"/>
      <c r="O142" s="379"/>
      <c r="P142" s="222">
        <v>609034.5</v>
      </c>
      <c r="Q142" s="222">
        <v>0</v>
      </c>
      <c r="R142" s="68" t="s">
        <v>639</v>
      </c>
      <c r="S142" s="381"/>
      <c r="T142" s="287"/>
    </row>
    <row r="143" spans="1:20" ht="38.25">
      <c r="A143" s="198" t="s">
        <v>668</v>
      </c>
      <c r="B143" s="68"/>
      <c r="C143" s="220" t="s">
        <v>1258</v>
      </c>
      <c r="D143" s="221">
        <v>44589</v>
      </c>
      <c r="E143" s="198" t="s">
        <v>1571</v>
      </c>
      <c r="F143" s="198" t="s">
        <v>13</v>
      </c>
      <c r="G143" s="198">
        <v>428688</v>
      </c>
      <c r="H143" s="68"/>
      <c r="I143" s="204" t="s">
        <v>669</v>
      </c>
      <c r="J143" s="68"/>
      <c r="K143" s="68"/>
      <c r="L143" s="68"/>
      <c r="M143" s="68"/>
      <c r="N143" s="379"/>
      <c r="O143" s="379"/>
      <c r="P143" s="222">
        <v>5430889.8799999999</v>
      </c>
      <c r="Q143" s="222">
        <v>0</v>
      </c>
      <c r="R143" s="68" t="s">
        <v>639</v>
      </c>
      <c r="S143" s="381"/>
      <c r="T143" s="287"/>
    </row>
    <row r="144" spans="1:20" ht="38.25">
      <c r="A144" s="198" t="s">
        <v>668</v>
      </c>
      <c r="B144" s="68"/>
      <c r="C144" s="220" t="s">
        <v>1258</v>
      </c>
      <c r="D144" s="221">
        <v>44589</v>
      </c>
      <c r="E144" s="198" t="s">
        <v>1572</v>
      </c>
      <c r="F144" s="198" t="s">
        <v>13</v>
      </c>
      <c r="G144" s="198">
        <v>428690</v>
      </c>
      <c r="H144" s="68"/>
      <c r="I144" s="204" t="s">
        <v>669</v>
      </c>
      <c r="J144" s="68"/>
      <c r="K144" s="68"/>
      <c r="L144" s="68"/>
      <c r="M144" s="68"/>
      <c r="N144" s="379"/>
      <c r="O144" s="379"/>
      <c r="P144" s="222">
        <v>3665090.55</v>
      </c>
      <c r="Q144" s="222">
        <v>0</v>
      </c>
      <c r="R144" s="68" t="s">
        <v>639</v>
      </c>
      <c r="S144" s="381"/>
      <c r="T144" s="287"/>
    </row>
    <row r="145" spans="1:20" ht="38.25">
      <c r="A145" s="198" t="s">
        <v>668</v>
      </c>
      <c r="B145" s="68"/>
      <c r="C145" s="220" t="s">
        <v>1258</v>
      </c>
      <c r="D145" s="221">
        <v>44589</v>
      </c>
      <c r="E145" s="198" t="s">
        <v>1573</v>
      </c>
      <c r="F145" s="198" t="s">
        <v>13</v>
      </c>
      <c r="G145" s="198">
        <v>428692</v>
      </c>
      <c r="H145" s="68"/>
      <c r="I145" s="204" t="s">
        <v>669</v>
      </c>
      <c r="J145" s="68"/>
      <c r="K145" s="68"/>
      <c r="L145" s="68"/>
      <c r="M145" s="68"/>
      <c r="N145" s="379"/>
      <c r="O145" s="379"/>
      <c r="P145" s="222">
        <v>4600520.7</v>
      </c>
      <c r="Q145" s="222">
        <v>0</v>
      </c>
      <c r="R145" s="68" t="s">
        <v>639</v>
      </c>
      <c r="S145" s="381"/>
      <c r="T145" s="287"/>
    </row>
    <row r="146" spans="1:20" ht="38.25">
      <c r="A146" s="198" t="s">
        <v>668</v>
      </c>
      <c r="B146" s="68"/>
      <c r="C146" s="220" t="s">
        <v>1258</v>
      </c>
      <c r="D146" s="221">
        <v>44589</v>
      </c>
      <c r="E146" s="198" t="s">
        <v>1574</v>
      </c>
      <c r="F146" s="198" t="s">
        <v>13</v>
      </c>
      <c r="G146" s="198">
        <v>428543</v>
      </c>
      <c r="H146" s="68"/>
      <c r="I146" s="204" t="s">
        <v>669</v>
      </c>
      <c r="J146" s="68"/>
      <c r="K146" s="68"/>
      <c r="L146" s="68"/>
      <c r="M146" s="68"/>
      <c r="N146" s="379"/>
      <c r="O146" s="379"/>
      <c r="P146" s="222">
        <v>4005834.71</v>
      </c>
      <c r="Q146" s="222">
        <v>0</v>
      </c>
      <c r="R146" s="68" t="s">
        <v>639</v>
      </c>
      <c r="S146" s="381"/>
      <c r="T146" s="287"/>
    </row>
    <row r="147" spans="1:20" ht="38.25">
      <c r="A147" s="198" t="s">
        <v>668</v>
      </c>
      <c r="B147" s="68"/>
      <c r="C147" s="220" t="s">
        <v>1258</v>
      </c>
      <c r="D147" s="221">
        <v>44589</v>
      </c>
      <c r="E147" s="198" t="s">
        <v>1575</v>
      </c>
      <c r="F147" s="198" t="s">
        <v>13</v>
      </c>
      <c r="G147" s="198">
        <v>428545</v>
      </c>
      <c r="H147" s="68"/>
      <c r="I147" s="204" t="s">
        <v>669</v>
      </c>
      <c r="J147" s="68"/>
      <c r="K147" s="68"/>
      <c r="L147" s="68"/>
      <c r="M147" s="68"/>
      <c r="N147" s="379"/>
      <c r="O147" s="379"/>
      <c r="P147" s="222">
        <v>4259776.54</v>
      </c>
      <c r="Q147" s="222">
        <v>0</v>
      </c>
      <c r="R147" s="68" t="s">
        <v>639</v>
      </c>
      <c r="S147" s="381"/>
      <c r="T147" s="287"/>
    </row>
    <row r="148" spans="1:20" ht="38.25">
      <c r="A148" s="198" t="s">
        <v>668</v>
      </c>
      <c r="B148" s="68"/>
      <c r="C148" s="220" t="s">
        <v>1258</v>
      </c>
      <c r="D148" s="221">
        <v>44589</v>
      </c>
      <c r="E148" s="198" t="s">
        <v>1576</v>
      </c>
      <c r="F148" s="198" t="s">
        <v>13</v>
      </c>
      <c r="G148" s="198">
        <v>428547</v>
      </c>
      <c r="H148" s="68"/>
      <c r="I148" s="204" t="s">
        <v>669</v>
      </c>
      <c r="J148" s="68"/>
      <c r="K148" s="68"/>
      <c r="L148" s="68"/>
      <c r="M148" s="68"/>
      <c r="N148" s="379"/>
      <c r="O148" s="379"/>
      <c r="P148" s="222">
        <v>481126.44</v>
      </c>
      <c r="Q148" s="222">
        <v>0</v>
      </c>
      <c r="R148" s="68" t="s">
        <v>639</v>
      </c>
      <c r="S148" s="381"/>
      <c r="T148" s="287"/>
    </row>
    <row r="149" spans="1:20" ht="38.25">
      <c r="A149" s="198" t="s">
        <v>668</v>
      </c>
      <c r="B149" s="68"/>
      <c r="C149" s="220" t="s">
        <v>1258</v>
      </c>
      <c r="D149" s="221">
        <v>44589</v>
      </c>
      <c r="E149" s="198" t="s">
        <v>1577</v>
      </c>
      <c r="F149" s="198" t="s">
        <v>13</v>
      </c>
      <c r="G149" s="198">
        <v>428549</v>
      </c>
      <c r="H149" s="68"/>
      <c r="I149" s="204" t="s">
        <v>669</v>
      </c>
      <c r="J149" s="68"/>
      <c r="K149" s="68"/>
      <c r="L149" s="68"/>
      <c r="M149" s="68"/>
      <c r="N149" s="379"/>
      <c r="O149" s="379"/>
      <c r="P149" s="222">
        <v>2152570.59</v>
      </c>
      <c r="Q149" s="222">
        <v>0</v>
      </c>
      <c r="R149" s="68" t="s">
        <v>639</v>
      </c>
      <c r="S149" s="381"/>
      <c r="T149" s="287"/>
    </row>
    <row r="150" spans="1:20" ht="38.25">
      <c r="A150" s="198" t="s">
        <v>668</v>
      </c>
      <c r="B150" s="68"/>
      <c r="C150" s="220" t="s">
        <v>1258</v>
      </c>
      <c r="D150" s="221">
        <v>44589</v>
      </c>
      <c r="E150" s="198" t="s">
        <v>1578</v>
      </c>
      <c r="F150" s="198" t="s">
        <v>13</v>
      </c>
      <c r="G150" s="198">
        <v>428551</v>
      </c>
      <c r="H150" s="68"/>
      <c r="I150" s="204" t="s">
        <v>669</v>
      </c>
      <c r="J150" s="68"/>
      <c r="K150" s="68"/>
      <c r="L150" s="68"/>
      <c r="M150" s="68"/>
      <c r="N150" s="379"/>
      <c r="O150" s="379"/>
      <c r="P150" s="222">
        <v>1977301.16</v>
      </c>
      <c r="Q150" s="222">
        <v>0</v>
      </c>
      <c r="R150" s="68" t="s">
        <v>639</v>
      </c>
      <c r="S150" s="381"/>
      <c r="T150" s="287"/>
    </row>
    <row r="151" spans="1:20" ht="38.25">
      <c r="A151" s="198" t="s">
        <v>668</v>
      </c>
      <c r="B151" s="68"/>
      <c r="C151" s="220" t="s">
        <v>1258</v>
      </c>
      <c r="D151" s="221">
        <v>44589</v>
      </c>
      <c r="E151" s="198" t="s">
        <v>1579</v>
      </c>
      <c r="F151" s="198" t="s">
        <v>13</v>
      </c>
      <c r="G151" s="198">
        <v>428553</v>
      </c>
      <c r="H151" s="68"/>
      <c r="I151" s="204" t="s">
        <v>669</v>
      </c>
      <c r="J151" s="68"/>
      <c r="K151" s="68"/>
      <c r="L151" s="68"/>
      <c r="M151" s="68"/>
      <c r="N151" s="379"/>
      <c r="O151" s="379"/>
      <c r="P151" s="222">
        <v>1575253.84</v>
      </c>
      <c r="Q151" s="222">
        <v>0</v>
      </c>
      <c r="R151" s="68" t="s">
        <v>639</v>
      </c>
      <c r="S151" s="381"/>
      <c r="T151" s="287"/>
    </row>
    <row r="152" spans="1:20" ht="38.25">
      <c r="A152" s="198" t="s">
        <v>668</v>
      </c>
      <c r="B152" s="68"/>
      <c r="C152" s="220" t="s">
        <v>1258</v>
      </c>
      <c r="D152" s="221">
        <v>44589</v>
      </c>
      <c r="E152" s="198" t="s">
        <v>1580</v>
      </c>
      <c r="F152" s="198" t="s">
        <v>13</v>
      </c>
      <c r="G152" s="198">
        <v>428555</v>
      </c>
      <c r="H152" s="68"/>
      <c r="I152" s="204" t="s">
        <v>669</v>
      </c>
      <c r="J152" s="68"/>
      <c r="K152" s="68"/>
      <c r="L152" s="68"/>
      <c r="M152" s="68"/>
      <c r="N152" s="379"/>
      <c r="O152" s="379"/>
      <c r="P152" s="222">
        <v>908811.43</v>
      </c>
      <c r="Q152" s="222">
        <v>0</v>
      </c>
      <c r="R152" s="68" t="s">
        <v>639</v>
      </c>
      <c r="S152" s="381"/>
      <c r="T152" s="287"/>
    </row>
    <row r="153" spans="1:20" ht="38.25">
      <c r="A153" s="198" t="s">
        <v>668</v>
      </c>
      <c r="B153" s="68"/>
      <c r="C153" s="220" t="s">
        <v>1258</v>
      </c>
      <c r="D153" s="221">
        <v>44589</v>
      </c>
      <c r="E153" s="198" t="s">
        <v>1581</v>
      </c>
      <c r="F153" s="198" t="s">
        <v>13</v>
      </c>
      <c r="G153" s="198">
        <v>428557</v>
      </c>
      <c r="H153" s="68"/>
      <c r="I153" s="204" t="s">
        <v>669</v>
      </c>
      <c r="J153" s="68"/>
      <c r="K153" s="68"/>
      <c r="L153" s="68"/>
      <c r="M153" s="68"/>
      <c r="N153" s="379"/>
      <c r="O153" s="379"/>
      <c r="P153" s="222">
        <v>515914.67</v>
      </c>
      <c r="Q153" s="222">
        <v>0</v>
      </c>
      <c r="R153" s="68" t="s">
        <v>639</v>
      </c>
      <c r="S153" s="381"/>
      <c r="T153" s="287"/>
    </row>
    <row r="154" spans="1:20" ht="38.25">
      <c r="A154" s="198" t="s">
        <v>668</v>
      </c>
      <c r="B154" s="68"/>
      <c r="C154" s="220" t="s">
        <v>1258</v>
      </c>
      <c r="D154" s="221">
        <v>44589</v>
      </c>
      <c r="E154" s="198" t="s">
        <v>1582</v>
      </c>
      <c r="F154" s="198" t="s">
        <v>13</v>
      </c>
      <c r="G154" s="198">
        <v>428559</v>
      </c>
      <c r="H154" s="68"/>
      <c r="I154" s="204" t="s">
        <v>669</v>
      </c>
      <c r="J154" s="68"/>
      <c r="K154" s="68"/>
      <c r="L154" s="68"/>
      <c r="M154" s="68"/>
      <c r="N154" s="379"/>
      <c r="O154" s="379"/>
      <c r="P154" s="222">
        <v>1417020.33</v>
      </c>
      <c r="Q154" s="222">
        <v>0</v>
      </c>
      <c r="R154" s="68" t="s">
        <v>639</v>
      </c>
      <c r="S154" s="381"/>
      <c r="T154" s="287"/>
    </row>
    <row r="155" spans="1:20" ht="38.25">
      <c r="A155" s="198" t="s">
        <v>668</v>
      </c>
      <c r="B155" s="68"/>
      <c r="C155" s="220" t="s">
        <v>1258</v>
      </c>
      <c r="D155" s="221">
        <v>44589</v>
      </c>
      <c r="E155" s="198" t="s">
        <v>1583</v>
      </c>
      <c r="F155" s="198" t="s">
        <v>13</v>
      </c>
      <c r="G155" s="198">
        <v>428561</v>
      </c>
      <c r="H155" s="68"/>
      <c r="I155" s="204" t="s">
        <v>669</v>
      </c>
      <c r="J155" s="68"/>
      <c r="K155" s="68"/>
      <c r="L155" s="68"/>
      <c r="M155" s="68"/>
      <c r="N155" s="379"/>
      <c r="O155" s="379"/>
      <c r="P155" s="222">
        <v>2324757.0699999998</v>
      </c>
      <c r="Q155" s="222">
        <v>0</v>
      </c>
      <c r="R155" s="68" t="s">
        <v>639</v>
      </c>
      <c r="S155" s="381"/>
      <c r="T155" s="287"/>
    </row>
    <row r="156" spans="1:20" ht="38.25">
      <c r="A156" s="198" t="s">
        <v>668</v>
      </c>
      <c r="B156" s="68"/>
      <c r="C156" s="220" t="s">
        <v>1258</v>
      </c>
      <c r="D156" s="221">
        <v>44589</v>
      </c>
      <c r="E156" s="198" t="s">
        <v>1584</v>
      </c>
      <c r="F156" s="198" t="s">
        <v>13</v>
      </c>
      <c r="G156" s="198">
        <v>428563</v>
      </c>
      <c r="H156" s="68"/>
      <c r="I156" s="204" t="s">
        <v>669</v>
      </c>
      <c r="J156" s="68"/>
      <c r="K156" s="68"/>
      <c r="L156" s="68"/>
      <c r="M156" s="68"/>
      <c r="N156" s="379"/>
      <c r="O156" s="379"/>
      <c r="P156" s="222">
        <v>15664423.85</v>
      </c>
      <c r="Q156" s="222">
        <v>0</v>
      </c>
      <c r="R156" s="68" t="s">
        <v>639</v>
      </c>
      <c r="S156" s="381"/>
      <c r="T156" s="287"/>
    </row>
    <row r="157" spans="1:20" ht="38.25">
      <c r="A157" s="198" t="s">
        <v>668</v>
      </c>
      <c r="B157" s="68"/>
      <c r="C157" s="220" t="s">
        <v>1258</v>
      </c>
      <c r="D157" s="221">
        <v>44589</v>
      </c>
      <c r="E157" s="198" t="s">
        <v>1585</v>
      </c>
      <c r="F157" s="198" t="s">
        <v>13</v>
      </c>
      <c r="G157" s="198">
        <v>428565</v>
      </c>
      <c r="H157" s="68"/>
      <c r="I157" s="204" t="s">
        <v>669</v>
      </c>
      <c r="J157" s="68"/>
      <c r="K157" s="68"/>
      <c r="L157" s="68"/>
      <c r="M157" s="68"/>
      <c r="N157" s="379"/>
      <c r="O157" s="379"/>
      <c r="P157" s="222">
        <v>91636879.299999997</v>
      </c>
      <c r="Q157" s="222">
        <v>0</v>
      </c>
      <c r="R157" s="68" t="s">
        <v>639</v>
      </c>
      <c r="S157" s="381"/>
      <c r="T157" s="287"/>
    </row>
    <row r="158" spans="1:20" ht="38.25">
      <c r="A158" s="198" t="s">
        <v>668</v>
      </c>
      <c r="B158" s="68"/>
      <c r="C158" s="220" t="s">
        <v>1258</v>
      </c>
      <c r="D158" s="221">
        <v>44589</v>
      </c>
      <c r="E158" s="198" t="s">
        <v>1586</v>
      </c>
      <c r="F158" s="198" t="s">
        <v>13</v>
      </c>
      <c r="G158" s="198">
        <v>428567</v>
      </c>
      <c r="H158" s="68"/>
      <c r="I158" s="204" t="s">
        <v>669</v>
      </c>
      <c r="J158" s="68"/>
      <c r="K158" s="68"/>
      <c r="L158" s="68"/>
      <c r="M158" s="68"/>
      <c r="N158" s="379"/>
      <c r="O158" s="379"/>
      <c r="P158" s="222">
        <v>11478.01</v>
      </c>
      <c r="Q158" s="222">
        <v>0</v>
      </c>
      <c r="R158" s="68" t="s">
        <v>639</v>
      </c>
      <c r="S158" s="381"/>
      <c r="T158" s="287"/>
    </row>
    <row r="159" spans="1:20" ht="38.25">
      <c r="A159" s="198" t="s">
        <v>668</v>
      </c>
      <c r="B159" s="68"/>
      <c r="C159" s="220" t="s">
        <v>1258</v>
      </c>
      <c r="D159" s="221">
        <v>44589</v>
      </c>
      <c r="E159" s="198" t="s">
        <v>1587</v>
      </c>
      <c r="F159" s="198" t="s">
        <v>13</v>
      </c>
      <c r="G159" s="198">
        <v>428569</v>
      </c>
      <c r="H159" s="68"/>
      <c r="I159" s="204" t="s">
        <v>669</v>
      </c>
      <c r="J159" s="68"/>
      <c r="K159" s="68"/>
      <c r="L159" s="68"/>
      <c r="M159" s="68"/>
      <c r="N159" s="379"/>
      <c r="O159" s="379"/>
      <c r="P159" s="222">
        <v>13683.92</v>
      </c>
      <c r="Q159" s="222">
        <v>0</v>
      </c>
      <c r="R159" s="68" t="s">
        <v>639</v>
      </c>
      <c r="S159" s="381"/>
      <c r="T159" s="287"/>
    </row>
    <row r="160" spans="1:20" ht="38.25">
      <c r="A160" s="198" t="s">
        <v>668</v>
      </c>
      <c r="B160" s="68"/>
      <c r="C160" s="220" t="s">
        <v>1258</v>
      </c>
      <c r="D160" s="221">
        <v>44589</v>
      </c>
      <c r="E160" s="198" t="s">
        <v>1588</v>
      </c>
      <c r="F160" s="198" t="s">
        <v>13</v>
      </c>
      <c r="G160" s="198">
        <v>428571</v>
      </c>
      <c r="H160" s="68"/>
      <c r="I160" s="204" t="s">
        <v>669</v>
      </c>
      <c r="J160" s="68"/>
      <c r="K160" s="68"/>
      <c r="L160" s="68"/>
      <c r="M160" s="68"/>
      <c r="N160" s="379"/>
      <c r="O160" s="379"/>
      <c r="P160" s="222">
        <v>13683.92</v>
      </c>
      <c r="Q160" s="222">
        <v>0</v>
      </c>
      <c r="R160" s="68" t="s">
        <v>639</v>
      </c>
      <c r="S160" s="381"/>
      <c r="T160" s="287"/>
    </row>
    <row r="161" spans="1:20" ht="38.25">
      <c r="A161" s="198" t="s">
        <v>668</v>
      </c>
      <c r="B161" s="68"/>
      <c r="C161" s="220" t="s">
        <v>1258</v>
      </c>
      <c r="D161" s="221">
        <v>44589</v>
      </c>
      <c r="E161" s="198" t="s">
        <v>1589</v>
      </c>
      <c r="F161" s="198" t="s">
        <v>13</v>
      </c>
      <c r="G161" s="198">
        <v>428573</v>
      </c>
      <c r="H161" s="68"/>
      <c r="I161" s="204" t="s">
        <v>669</v>
      </c>
      <c r="J161" s="68"/>
      <c r="K161" s="68"/>
      <c r="L161" s="68"/>
      <c r="M161" s="68"/>
      <c r="N161" s="379"/>
      <c r="O161" s="379"/>
      <c r="P161" s="222">
        <v>4056.59</v>
      </c>
      <c r="Q161" s="222">
        <v>0</v>
      </c>
      <c r="R161" s="68" t="s">
        <v>639</v>
      </c>
      <c r="S161" s="381"/>
      <c r="T161" s="287"/>
    </row>
    <row r="162" spans="1:20" ht="38.25">
      <c r="A162" s="198" t="s">
        <v>668</v>
      </c>
      <c r="B162" s="68"/>
      <c r="C162" s="220" t="s">
        <v>1258</v>
      </c>
      <c r="D162" s="221">
        <v>44589</v>
      </c>
      <c r="E162" s="198" t="s">
        <v>1590</v>
      </c>
      <c r="F162" s="198" t="s">
        <v>13</v>
      </c>
      <c r="G162" s="198">
        <v>428581</v>
      </c>
      <c r="H162" s="68"/>
      <c r="I162" s="204" t="s">
        <v>669</v>
      </c>
      <c r="J162" s="68"/>
      <c r="K162" s="68"/>
      <c r="L162" s="68"/>
      <c r="M162" s="68"/>
      <c r="N162" s="379"/>
      <c r="O162" s="379"/>
      <c r="P162" s="222">
        <v>37584.5</v>
      </c>
      <c r="Q162" s="222">
        <v>0</v>
      </c>
      <c r="R162" s="68" t="s">
        <v>639</v>
      </c>
      <c r="S162" s="381"/>
      <c r="T162" s="287"/>
    </row>
    <row r="163" spans="1:20" ht="38.25">
      <c r="A163" s="198" t="s">
        <v>668</v>
      </c>
      <c r="B163" s="68"/>
      <c r="C163" s="220" t="s">
        <v>1258</v>
      </c>
      <c r="D163" s="221">
        <v>44589</v>
      </c>
      <c r="E163" s="198" t="s">
        <v>1591</v>
      </c>
      <c r="F163" s="198" t="s">
        <v>13</v>
      </c>
      <c r="G163" s="198">
        <v>428575</v>
      </c>
      <c r="H163" s="68"/>
      <c r="I163" s="204" t="s">
        <v>669</v>
      </c>
      <c r="J163" s="68"/>
      <c r="K163" s="68"/>
      <c r="L163" s="68"/>
      <c r="M163" s="68"/>
      <c r="N163" s="379"/>
      <c r="O163" s="379"/>
      <c r="P163" s="222">
        <v>4836.2299999999996</v>
      </c>
      <c r="Q163" s="222">
        <v>0</v>
      </c>
      <c r="R163" s="68" t="s">
        <v>639</v>
      </c>
      <c r="S163" s="381"/>
      <c r="T163" s="287"/>
    </row>
    <row r="164" spans="1:20" ht="38.25">
      <c r="A164" s="198" t="s">
        <v>668</v>
      </c>
      <c r="B164" s="68"/>
      <c r="C164" s="220" t="s">
        <v>1258</v>
      </c>
      <c r="D164" s="221">
        <v>44589</v>
      </c>
      <c r="E164" s="198" t="s">
        <v>1592</v>
      </c>
      <c r="F164" s="198" t="s">
        <v>13</v>
      </c>
      <c r="G164" s="198">
        <v>428577</v>
      </c>
      <c r="H164" s="68"/>
      <c r="I164" s="204" t="s">
        <v>669</v>
      </c>
      <c r="J164" s="68"/>
      <c r="K164" s="68"/>
      <c r="L164" s="68"/>
      <c r="M164" s="68"/>
      <c r="N164" s="379"/>
      <c r="O164" s="379"/>
      <c r="P164" s="222">
        <v>33524.269999999997</v>
      </c>
      <c r="Q164" s="222">
        <v>0</v>
      </c>
      <c r="R164" s="68" t="s">
        <v>639</v>
      </c>
      <c r="S164" s="381"/>
      <c r="T164" s="287"/>
    </row>
    <row r="165" spans="1:20" ht="38.25">
      <c r="A165" s="198" t="s">
        <v>668</v>
      </c>
      <c r="B165" s="68"/>
      <c r="C165" s="220" t="s">
        <v>1258</v>
      </c>
      <c r="D165" s="221">
        <v>44589</v>
      </c>
      <c r="E165" s="198" t="s">
        <v>1593</v>
      </c>
      <c r="F165" s="198" t="s">
        <v>13</v>
      </c>
      <c r="G165" s="198">
        <v>428579</v>
      </c>
      <c r="H165" s="68"/>
      <c r="I165" s="204" t="s">
        <v>669</v>
      </c>
      <c r="J165" s="68"/>
      <c r="K165" s="68"/>
      <c r="L165" s="68"/>
      <c r="M165" s="68"/>
      <c r="N165" s="379"/>
      <c r="O165" s="379"/>
      <c r="P165" s="222">
        <v>8740.39</v>
      </c>
      <c r="Q165" s="222">
        <v>0</v>
      </c>
      <c r="R165" s="68" t="s">
        <v>639</v>
      </c>
      <c r="S165" s="381"/>
      <c r="T165" s="287"/>
    </row>
    <row r="166" spans="1:20" ht="38.25">
      <c r="A166" s="198" t="s">
        <v>668</v>
      </c>
      <c r="B166" s="68"/>
      <c r="C166" s="220" t="s">
        <v>1258</v>
      </c>
      <c r="D166" s="221">
        <v>44589</v>
      </c>
      <c r="E166" s="198" t="s">
        <v>1594</v>
      </c>
      <c r="F166" s="198" t="s">
        <v>13</v>
      </c>
      <c r="G166" s="198">
        <v>428583</v>
      </c>
      <c r="H166" s="68"/>
      <c r="I166" s="204" t="s">
        <v>669</v>
      </c>
      <c r="J166" s="68"/>
      <c r="K166" s="68"/>
      <c r="L166" s="68"/>
      <c r="M166" s="68"/>
      <c r="N166" s="379"/>
      <c r="O166" s="379"/>
      <c r="P166" s="222">
        <v>4658.83</v>
      </c>
      <c r="Q166" s="222">
        <v>0</v>
      </c>
      <c r="R166" s="68" t="s">
        <v>639</v>
      </c>
      <c r="S166" s="381"/>
      <c r="T166" s="287"/>
    </row>
    <row r="167" spans="1:20" ht="38.25">
      <c r="A167" s="198" t="s">
        <v>668</v>
      </c>
      <c r="B167" s="68"/>
      <c r="C167" s="220" t="s">
        <v>1258</v>
      </c>
      <c r="D167" s="221">
        <v>44589</v>
      </c>
      <c r="E167" s="198" t="s">
        <v>1595</v>
      </c>
      <c r="F167" s="198" t="s">
        <v>13</v>
      </c>
      <c r="G167" s="198">
        <v>428585</v>
      </c>
      <c r="H167" s="68"/>
      <c r="I167" s="204" t="s">
        <v>669</v>
      </c>
      <c r="J167" s="68"/>
      <c r="K167" s="68"/>
      <c r="L167" s="68"/>
      <c r="M167" s="68"/>
      <c r="N167" s="379"/>
      <c r="O167" s="379"/>
      <c r="P167" s="222">
        <v>13182.04</v>
      </c>
      <c r="Q167" s="222">
        <v>0</v>
      </c>
      <c r="R167" s="68" t="s">
        <v>639</v>
      </c>
      <c r="S167" s="381"/>
      <c r="T167" s="287"/>
    </row>
    <row r="168" spans="1:20" ht="38.25">
      <c r="A168" s="198" t="s">
        <v>668</v>
      </c>
      <c r="B168" s="68"/>
      <c r="C168" s="220" t="s">
        <v>1258</v>
      </c>
      <c r="D168" s="221">
        <v>44589</v>
      </c>
      <c r="E168" s="198" t="s">
        <v>1596</v>
      </c>
      <c r="F168" s="198" t="s">
        <v>13</v>
      </c>
      <c r="G168" s="198">
        <v>428587</v>
      </c>
      <c r="H168" s="68"/>
      <c r="I168" s="204" t="s">
        <v>669</v>
      </c>
      <c r="J168" s="68"/>
      <c r="K168" s="68"/>
      <c r="L168" s="68"/>
      <c r="M168" s="68"/>
      <c r="N168" s="379"/>
      <c r="O168" s="379"/>
      <c r="P168" s="222">
        <v>4060.23</v>
      </c>
      <c r="Q168" s="222">
        <v>0</v>
      </c>
      <c r="R168" s="68" t="s">
        <v>639</v>
      </c>
      <c r="S168" s="381"/>
      <c r="T168" s="287"/>
    </row>
    <row r="169" spans="1:20" ht="38.25">
      <c r="A169" s="198" t="s">
        <v>668</v>
      </c>
      <c r="B169" s="68"/>
      <c r="C169" s="220" t="s">
        <v>1258</v>
      </c>
      <c r="D169" s="221">
        <v>44589</v>
      </c>
      <c r="E169" s="198" t="s">
        <v>1597</v>
      </c>
      <c r="F169" s="198" t="s">
        <v>13</v>
      </c>
      <c r="G169" s="198">
        <v>428590</v>
      </c>
      <c r="H169" s="68"/>
      <c r="I169" s="204" t="s">
        <v>669</v>
      </c>
      <c r="J169" s="68"/>
      <c r="K169" s="68"/>
      <c r="L169" s="68"/>
      <c r="M169" s="68"/>
      <c r="N169" s="379"/>
      <c r="O169" s="379"/>
      <c r="P169" s="222">
        <v>2114501.2200000002</v>
      </c>
      <c r="Q169" s="222">
        <v>0</v>
      </c>
      <c r="R169" s="68" t="s">
        <v>639</v>
      </c>
      <c r="S169" s="381"/>
      <c r="T169" s="287"/>
    </row>
    <row r="170" spans="1:20" ht="38.25">
      <c r="A170" s="198" t="s">
        <v>668</v>
      </c>
      <c r="B170" s="68"/>
      <c r="C170" s="220" t="s">
        <v>1258</v>
      </c>
      <c r="D170" s="221">
        <v>44589</v>
      </c>
      <c r="E170" s="198" t="s">
        <v>1598</v>
      </c>
      <c r="F170" s="198" t="s">
        <v>13</v>
      </c>
      <c r="G170" s="198">
        <v>428592</v>
      </c>
      <c r="H170" s="68"/>
      <c r="I170" s="204" t="s">
        <v>669</v>
      </c>
      <c r="J170" s="68"/>
      <c r="K170" s="68"/>
      <c r="L170" s="68"/>
      <c r="M170" s="68"/>
      <c r="N170" s="379"/>
      <c r="O170" s="379"/>
      <c r="P170" s="222">
        <v>10066601.84</v>
      </c>
      <c r="Q170" s="222">
        <v>0</v>
      </c>
      <c r="R170" s="68" t="s">
        <v>639</v>
      </c>
      <c r="S170" s="381"/>
      <c r="T170" s="287"/>
    </row>
    <row r="171" spans="1:20" ht="38.25">
      <c r="A171" s="198" t="s">
        <v>668</v>
      </c>
      <c r="B171" s="68"/>
      <c r="C171" s="220" t="s">
        <v>1258</v>
      </c>
      <c r="D171" s="221">
        <v>44589</v>
      </c>
      <c r="E171" s="198" t="s">
        <v>1599</v>
      </c>
      <c r="F171" s="198" t="s">
        <v>13</v>
      </c>
      <c r="G171" s="198">
        <v>428594</v>
      </c>
      <c r="H171" s="68"/>
      <c r="I171" s="204" t="s">
        <v>669</v>
      </c>
      <c r="J171" s="68"/>
      <c r="K171" s="68"/>
      <c r="L171" s="68"/>
      <c r="M171" s="68"/>
      <c r="N171" s="379"/>
      <c r="O171" s="379"/>
      <c r="P171" s="222">
        <v>1852061.02</v>
      </c>
      <c r="Q171" s="222">
        <v>0</v>
      </c>
      <c r="R171" s="68" t="s">
        <v>639</v>
      </c>
      <c r="S171" s="381"/>
      <c r="T171" s="287"/>
    </row>
    <row r="172" spans="1:20" ht="38.25">
      <c r="A172" s="198" t="s">
        <v>668</v>
      </c>
      <c r="B172" s="68"/>
      <c r="C172" s="220" t="s">
        <v>1258</v>
      </c>
      <c r="D172" s="221">
        <v>44589</v>
      </c>
      <c r="E172" s="198" t="s">
        <v>1600</v>
      </c>
      <c r="F172" s="198" t="s">
        <v>13</v>
      </c>
      <c r="G172" s="198">
        <v>428596</v>
      </c>
      <c r="H172" s="68"/>
      <c r="I172" s="204" t="s">
        <v>669</v>
      </c>
      <c r="J172" s="68"/>
      <c r="K172" s="68"/>
      <c r="L172" s="68"/>
      <c r="M172" s="68"/>
      <c r="N172" s="379"/>
      <c r="O172" s="379"/>
      <c r="P172" s="222">
        <v>389027.51</v>
      </c>
      <c r="Q172" s="222">
        <v>0</v>
      </c>
      <c r="R172" s="68" t="s">
        <v>639</v>
      </c>
      <c r="S172" s="381"/>
      <c r="T172" s="287"/>
    </row>
    <row r="173" spans="1:20" ht="38.25">
      <c r="A173" s="198" t="s">
        <v>668</v>
      </c>
      <c r="B173" s="68"/>
      <c r="C173" s="220" t="s">
        <v>1258</v>
      </c>
      <c r="D173" s="221">
        <v>44589</v>
      </c>
      <c r="E173" s="198" t="s">
        <v>1601</v>
      </c>
      <c r="F173" s="198" t="s">
        <v>13</v>
      </c>
      <c r="G173" s="198">
        <v>428598</v>
      </c>
      <c r="H173" s="68"/>
      <c r="I173" s="204" t="s">
        <v>669</v>
      </c>
      <c r="J173" s="68"/>
      <c r="K173" s="68"/>
      <c r="L173" s="68"/>
      <c r="M173" s="68"/>
      <c r="N173" s="379"/>
      <c r="O173" s="379"/>
      <c r="P173" s="222">
        <v>260704.49</v>
      </c>
      <c r="Q173" s="222">
        <v>0</v>
      </c>
      <c r="R173" s="68" t="s">
        <v>639</v>
      </c>
      <c r="S173" s="381"/>
      <c r="T173" s="287"/>
    </row>
    <row r="174" spans="1:20" ht="38.25">
      <c r="A174" s="198" t="s">
        <v>668</v>
      </c>
      <c r="B174" s="68"/>
      <c r="C174" s="220" t="s">
        <v>1258</v>
      </c>
      <c r="D174" s="221">
        <v>44589</v>
      </c>
      <c r="E174" s="198" t="s">
        <v>1602</v>
      </c>
      <c r="F174" s="198" t="s">
        <v>13</v>
      </c>
      <c r="G174" s="198">
        <v>428600</v>
      </c>
      <c r="H174" s="68"/>
      <c r="I174" s="204" t="s">
        <v>669</v>
      </c>
      <c r="J174" s="68"/>
      <c r="K174" s="68"/>
      <c r="L174" s="68"/>
      <c r="M174" s="68"/>
      <c r="N174" s="379"/>
      <c r="O174" s="379"/>
      <c r="P174" s="222">
        <v>15358765.640000001</v>
      </c>
      <c r="Q174" s="222">
        <v>0</v>
      </c>
      <c r="R174" s="68" t="s">
        <v>639</v>
      </c>
      <c r="S174" s="381"/>
      <c r="T174" s="287"/>
    </row>
    <row r="175" spans="1:20" ht="38.25">
      <c r="A175" s="198" t="s">
        <v>668</v>
      </c>
      <c r="B175" s="68"/>
      <c r="C175" s="220" t="s">
        <v>1258</v>
      </c>
      <c r="D175" s="221">
        <v>44589</v>
      </c>
      <c r="E175" s="198" t="s">
        <v>1603</v>
      </c>
      <c r="F175" s="198" t="s">
        <v>13</v>
      </c>
      <c r="G175" s="198">
        <v>428602</v>
      </c>
      <c r="H175" s="68"/>
      <c r="I175" s="204" t="s">
        <v>669</v>
      </c>
      <c r="J175" s="68"/>
      <c r="K175" s="68"/>
      <c r="L175" s="68"/>
      <c r="M175" s="68"/>
      <c r="N175" s="379"/>
      <c r="O175" s="379"/>
      <c r="P175" s="222">
        <v>19695207.760000002</v>
      </c>
      <c r="Q175" s="222">
        <v>0</v>
      </c>
      <c r="R175" s="68" t="s">
        <v>639</v>
      </c>
      <c r="S175" s="381"/>
      <c r="T175" s="287"/>
    </row>
    <row r="176" spans="1:20" ht="38.25">
      <c r="A176" s="198" t="s">
        <v>668</v>
      </c>
      <c r="B176" s="68"/>
      <c r="C176" s="220" t="s">
        <v>1258</v>
      </c>
      <c r="D176" s="221">
        <v>44589</v>
      </c>
      <c r="E176" s="198" t="s">
        <v>1604</v>
      </c>
      <c r="F176" s="198" t="s">
        <v>13</v>
      </c>
      <c r="G176" s="198">
        <v>428604</v>
      </c>
      <c r="H176" s="68"/>
      <c r="I176" s="204" t="s">
        <v>669</v>
      </c>
      <c r="J176" s="68"/>
      <c r="K176" s="68"/>
      <c r="L176" s="68"/>
      <c r="M176" s="68"/>
      <c r="N176" s="379"/>
      <c r="O176" s="379"/>
      <c r="P176" s="222">
        <v>7585575.8200000003</v>
      </c>
      <c r="Q176" s="222">
        <v>0</v>
      </c>
      <c r="R176" s="68" t="s">
        <v>639</v>
      </c>
      <c r="S176" s="381"/>
      <c r="T176" s="287"/>
    </row>
    <row r="177" spans="1:20" ht="38.25">
      <c r="A177" s="198" t="s">
        <v>668</v>
      </c>
      <c r="B177" s="68"/>
      <c r="C177" s="220" t="s">
        <v>1258</v>
      </c>
      <c r="D177" s="221">
        <v>44589</v>
      </c>
      <c r="E177" s="198" t="s">
        <v>1605</v>
      </c>
      <c r="F177" s="198" t="s">
        <v>13</v>
      </c>
      <c r="G177" s="198">
        <v>428606</v>
      </c>
      <c r="H177" s="68"/>
      <c r="I177" s="204" t="s">
        <v>669</v>
      </c>
      <c r="J177" s="68"/>
      <c r="K177" s="68"/>
      <c r="L177" s="68"/>
      <c r="M177" s="68"/>
      <c r="N177" s="379"/>
      <c r="O177" s="379"/>
      <c r="P177" s="222">
        <v>39385478.32</v>
      </c>
      <c r="Q177" s="222">
        <v>0</v>
      </c>
      <c r="R177" s="68" t="s">
        <v>639</v>
      </c>
      <c r="S177" s="381"/>
      <c r="T177" s="287"/>
    </row>
    <row r="178" spans="1:20" ht="38.25">
      <c r="A178" s="198" t="s">
        <v>668</v>
      </c>
      <c r="B178" s="68"/>
      <c r="C178" s="220" t="s">
        <v>1258</v>
      </c>
      <c r="D178" s="221">
        <v>44589</v>
      </c>
      <c r="E178" s="198" t="s">
        <v>1606</v>
      </c>
      <c r="F178" s="198" t="s">
        <v>13</v>
      </c>
      <c r="G178" s="198">
        <v>428608</v>
      </c>
      <c r="H178" s="68"/>
      <c r="I178" s="204" t="s">
        <v>669</v>
      </c>
      <c r="J178" s="68"/>
      <c r="K178" s="68"/>
      <c r="L178" s="68"/>
      <c r="M178" s="68"/>
      <c r="N178" s="379"/>
      <c r="O178" s="379"/>
      <c r="P178" s="222">
        <v>6732560.4100000001</v>
      </c>
      <c r="Q178" s="222">
        <v>0</v>
      </c>
      <c r="R178" s="68" t="s">
        <v>639</v>
      </c>
      <c r="S178" s="381"/>
      <c r="T178" s="287"/>
    </row>
    <row r="179" spans="1:20" ht="38.25">
      <c r="A179" s="198" t="s">
        <v>668</v>
      </c>
      <c r="B179" s="68"/>
      <c r="C179" s="220" t="s">
        <v>1258</v>
      </c>
      <c r="D179" s="221">
        <v>44589</v>
      </c>
      <c r="E179" s="198" t="s">
        <v>1607</v>
      </c>
      <c r="F179" s="198" t="s">
        <v>13</v>
      </c>
      <c r="G179" s="198">
        <v>428610</v>
      </c>
      <c r="H179" s="68"/>
      <c r="I179" s="204" t="s">
        <v>669</v>
      </c>
      <c r="J179" s="68"/>
      <c r="K179" s="68"/>
      <c r="L179" s="68"/>
      <c r="M179" s="68"/>
      <c r="N179" s="379"/>
      <c r="O179" s="379"/>
      <c r="P179" s="222">
        <v>12205.66</v>
      </c>
      <c r="Q179" s="222">
        <v>0</v>
      </c>
      <c r="R179" s="68" t="s">
        <v>639</v>
      </c>
      <c r="S179" s="381"/>
      <c r="T179" s="287"/>
    </row>
    <row r="180" spans="1:20" ht="38.25">
      <c r="A180" s="198" t="s">
        <v>668</v>
      </c>
      <c r="B180" s="68"/>
      <c r="C180" s="220" t="s">
        <v>1258</v>
      </c>
      <c r="D180" s="221">
        <v>44589</v>
      </c>
      <c r="E180" s="198" t="s">
        <v>1608</v>
      </c>
      <c r="F180" s="198" t="s">
        <v>13</v>
      </c>
      <c r="G180" s="198">
        <v>428612</v>
      </c>
      <c r="H180" s="68"/>
      <c r="I180" s="204" t="s">
        <v>669</v>
      </c>
      <c r="J180" s="68"/>
      <c r="K180" s="68"/>
      <c r="L180" s="68"/>
      <c r="M180" s="68"/>
      <c r="N180" s="379"/>
      <c r="O180" s="379"/>
      <c r="P180" s="222">
        <v>501.95</v>
      </c>
      <c r="Q180" s="222">
        <v>0</v>
      </c>
      <c r="R180" s="68" t="s">
        <v>639</v>
      </c>
      <c r="S180" s="381"/>
      <c r="T180" s="287"/>
    </row>
    <row r="181" spans="1:20" ht="38.25">
      <c r="A181" s="198" t="s">
        <v>668</v>
      </c>
      <c r="B181" s="68"/>
      <c r="C181" s="220" t="s">
        <v>1258</v>
      </c>
      <c r="D181" s="221">
        <v>44589</v>
      </c>
      <c r="E181" s="198" t="s">
        <v>1609</v>
      </c>
      <c r="F181" s="198" t="s">
        <v>13</v>
      </c>
      <c r="G181" s="198">
        <v>428614</v>
      </c>
      <c r="H181" s="68"/>
      <c r="I181" s="204" t="s">
        <v>669</v>
      </c>
      <c r="J181" s="68"/>
      <c r="K181" s="68"/>
      <c r="L181" s="68"/>
      <c r="M181" s="68"/>
      <c r="N181" s="379"/>
      <c r="O181" s="379"/>
      <c r="P181" s="222">
        <v>3182.22</v>
      </c>
      <c r="Q181" s="222">
        <v>0</v>
      </c>
      <c r="R181" s="68" t="s">
        <v>639</v>
      </c>
      <c r="S181" s="381"/>
      <c r="T181" s="287"/>
    </row>
    <row r="182" spans="1:20" ht="38.25">
      <c r="A182" s="198" t="s">
        <v>668</v>
      </c>
      <c r="B182" s="68"/>
      <c r="C182" s="220" t="s">
        <v>1258</v>
      </c>
      <c r="D182" s="221">
        <v>44589</v>
      </c>
      <c r="E182" s="198" t="s">
        <v>1610</v>
      </c>
      <c r="F182" s="198" t="s">
        <v>13</v>
      </c>
      <c r="G182" s="198">
        <v>428616</v>
      </c>
      <c r="H182" s="68"/>
      <c r="I182" s="204" t="s">
        <v>669</v>
      </c>
      <c r="J182" s="68"/>
      <c r="K182" s="68"/>
      <c r="L182" s="68"/>
      <c r="M182" s="68"/>
      <c r="N182" s="379"/>
      <c r="O182" s="379"/>
      <c r="P182" s="222">
        <v>13683.92</v>
      </c>
      <c r="Q182" s="222">
        <v>0</v>
      </c>
      <c r="R182" s="68" t="s">
        <v>639</v>
      </c>
      <c r="S182" s="381"/>
      <c r="T182" s="287"/>
    </row>
    <row r="183" spans="1:20" ht="38.25">
      <c r="A183" s="198" t="s">
        <v>668</v>
      </c>
      <c r="B183" s="68"/>
      <c r="C183" s="220" t="s">
        <v>1258</v>
      </c>
      <c r="D183" s="221">
        <v>44589</v>
      </c>
      <c r="E183" s="198" t="s">
        <v>1611</v>
      </c>
      <c r="F183" s="198" t="s">
        <v>13</v>
      </c>
      <c r="G183" s="198">
        <v>428618</v>
      </c>
      <c r="H183" s="68"/>
      <c r="I183" s="204" t="s">
        <v>669</v>
      </c>
      <c r="J183" s="68"/>
      <c r="K183" s="68"/>
      <c r="L183" s="68"/>
      <c r="M183" s="68"/>
      <c r="N183" s="379"/>
      <c r="O183" s="379"/>
      <c r="P183" s="222">
        <v>13683.92</v>
      </c>
      <c r="Q183" s="222">
        <v>0</v>
      </c>
      <c r="R183" s="68" t="s">
        <v>639</v>
      </c>
      <c r="S183" s="381"/>
      <c r="T183" s="287"/>
    </row>
    <row r="184" spans="1:20" ht="38.25">
      <c r="A184" s="198" t="s">
        <v>668</v>
      </c>
      <c r="B184" s="68"/>
      <c r="C184" s="220" t="s">
        <v>1258</v>
      </c>
      <c r="D184" s="221">
        <v>44589</v>
      </c>
      <c r="E184" s="198" t="s">
        <v>1612</v>
      </c>
      <c r="F184" s="198" t="s">
        <v>13</v>
      </c>
      <c r="G184" s="198">
        <v>428620</v>
      </c>
      <c r="H184" s="68"/>
      <c r="I184" s="204" t="s">
        <v>669</v>
      </c>
      <c r="J184" s="68"/>
      <c r="K184" s="68"/>
      <c r="L184" s="68"/>
      <c r="M184" s="68"/>
      <c r="N184" s="379"/>
      <c r="O184" s="379"/>
      <c r="P184" s="222">
        <v>13683.92</v>
      </c>
      <c r="Q184" s="222">
        <v>0</v>
      </c>
      <c r="R184" s="68" t="s">
        <v>639</v>
      </c>
      <c r="S184" s="381"/>
      <c r="T184" s="287"/>
    </row>
    <row r="185" spans="1:20" ht="38.25">
      <c r="A185" s="198" t="s">
        <v>668</v>
      </c>
      <c r="B185" s="68"/>
      <c r="C185" s="220" t="s">
        <v>1258</v>
      </c>
      <c r="D185" s="221">
        <v>44589</v>
      </c>
      <c r="E185" s="198" t="s">
        <v>1613</v>
      </c>
      <c r="F185" s="198" t="s">
        <v>13</v>
      </c>
      <c r="G185" s="198">
        <v>428622</v>
      </c>
      <c r="H185" s="68"/>
      <c r="I185" s="204" t="s">
        <v>669</v>
      </c>
      <c r="J185" s="68"/>
      <c r="K185" s="68"/>
      <c r="L185" s="68"/>
      <c r="M185" s="68"/>
      <c r="N185" s="379"/>
      <c r="O185" s="379"/>
      <c r="P185" s="222">
        <v>262569.86</v>
      </c>
      <c r="Q185" s="222">
        <v>0</v>
      </c>
      <c r="R185" s="68" t="s">
        <v>639</v>
      </c>
      <c r="S185" s="381"/>
      <c r="T185" s="287"/>
    </row>
    <row r="186" spans="1:20" ht="38.25">
      <c r="A186" s="198" t="s">
        <v>668</v>
      </c>
      <c r="B186" s="68"/>
      <c r="C186" s="220" t="s">
        <v>1258</v>
      </c>
      <c r="D186" s="221">
        <v>44589</v>
      </c>
      <c r="E186" s="198" t="s">
        <v>1614</v>
      </c>
      <c r="F186" s="198" t="s">
        <v>13</v>
      </c>
      <c r="G186" s="198">
        <v>428624</v>
      </c>
      <c r="H186" s="68"/>
      <c r="I186" s="204" t="s">
        <v>669</v>
      </c>
      <c r="J186" s="68"/>
      <c r="K186" s="68"/>
      <c r="L186" s="68"/>
      <c r="M186" s="68"/>
      <c r="N186" s="379"/>
      <c r="O186" s="379"/>
      <c r="P186" s="222">
        <v>4313.7700000000004</v>
      </c>
      <c r="Q186" s="222">
        <v>0</v>
      </c>
      <c r="R186" s="68" t="s">
        <v>639</v>
      </c>
      <c r="S186" s="381"/>
      <c r="T186" s="287"/>
    </row>
    <row r="187" spans="1:20" ht="38.25">
      <c r="A187" s="198" t="s">
        <v>668</v>
      </c>
      <c r="B187" s="68"/>
      <c r="C187" s="220" t="s">
        <v>1258</v>
      </c>
      <c r="D187" s="221">
        <v>44589</v>
      </c>
      <c r="E187" s="198" t="s">
        <v>1615</v>
      </c>
      <c r="F187" s="198" t="s">
        <v>13</v>
      </c>
      <c r="G187" s="198">
        <v>428626</v>
      </c>
      <c r="H187" s="68"/>
      <c r="I187" s="204" t="s">
        <v>669</v>
      </c>
      <c r="J187" s="68"/>
      <c r="K187" s="68"/>
      <c r="L187" s="68"/>
      <c r="M187" s="68"/>
      <c r="N187" s="379"/>
      <c r="O187" s="379"/>
      <c r="P187" s="222">
        <v>177.4</v>
      </c>
      <c r="Q187" s="222">
        <v>0</v>
      </c>
      <c r="R187" s="68" t="s">
        <v>639</v>
      </c>
      <c r="S187" s="381"/>
      <c r="T187" s="287"/>
    </row>
    <row r="188" spans="1:20" ht="38.25">
      <c r="A188" s="198" t="s">
        <v>668</v>
      </c>
      <c r="B188" s="68"/>
      <c r="C188" s="220" t="s">
        <v>1258</v>
      </c>
      <c r="D188" s="221">
        <v>44589</v>
      </c>
      <c r="E188" s="198" t="s">
        <v>1616</v>
      </c>
      <c r="F188" s="198" t="s">
        <v>13</v>
      </c>
      <c r="G188" s="198">
        <v>428628</v>
      </c>
      <c r="H188" s="68"/>
      <c r="I188" s="204" t="s">
        <v>669</v>
      </c>
      <c r="J188" s="68"/>
      <c r="K188" s="68"/>
      <c r="L188" s="68"/>
      <c r="M188" s="68"/>
      <c r="N188" s="379"/>
      <c r="O188" s="379"/>
      <c r="P188" s="222">
        <v>1124.7</v>
      </c>
      <c r="Q188" s="222">
        <v>0</v>
      </c>
      <c r="R188" s="68" t="s">
        <v>639</v>
      </c>
      <c r="S188" s="381"/>
      <c r="T188" s="287"/>
    </row>
    <row r="189" spans="1:20" ht="38.25">
      <c r="A189" s="198" t="s">
        <v>668</v>
      </c>
      <c r="B189" s="68"/>
      <c r="C189" s="220" t="s">
        <v>1258</v>
      </c>
      <c r="D189" s="221">
        <v>44589</v>
      </c>
      <c r="E189" s="198" t="s">
        <v>1617</v>
      </c>
      <c r="F189" s="198" t="s">
        <v>13</v>
      </c>
      <c r="G189" s="198">
        <v>428630</v>
      </c>
      <c r="H189" s="68"/>
      <c r="I189" s="204" t="s">
        <v>669</v>
      </c>
      <c r="J189" s="68"/>
      <c r="K189" s="68"/>
      <c r="L189" s="68"/>
      <c r="M189" s="68"/>
      <c r="N189" s="379"/>
      <c r="O189" s="379"/>
      <c r="P189" s="222">
        <v>4836.2299999999996</v>
      </c>
      <c r="Q189" s="222">
        <v>0</v>
      </c>
      <c r="R189" s="68" t="s">
        <v>639</v>
      </c>
      <c r="S189" s="381"/>
      <c r="T189" s="287"/>
    </row>
    <row r="190" spans="1:20" ht="38.25">
      <c r="A190" s="198" t="s">
        <v>668</v>
      </c>
      <c r="B190" s="68"/>
      <c r="C190" s="220" t="s">
        <v>1258</v>
      </c>
      <c r="D190" s="221">
        <v>44589</v>
      </c>
      <c r="E190" s="198" t="s">
        <v>1618</v>
      </c>
      <c r="F190" s="198" t="s">
        <v>13</v>
      </c>
      <c r="G190" s="198">
        <v>428632</v>
      </c>
      <c r="H190" s="68"/>
      <c r="I190" s="204" t="s">
        <v>669</v>
      </c>
      <c r="J190" s="68"/>
      <c r="K190" s="68"/>
      <c r="L190" s="68"/>
      <c r="M190" s="68"/>
      <c r="N190" s="379"/>
      <c r="O190" s="379"/>
      <c r="P190" s="222">
        <v>4836.2299999999996</v>
      </c>
      <c r="Q190" s="222">
        <v>0</v>
      </c>
      <c r="R190" s="68" t="s">
        <v>639</v>
      </c>
      <c r="S190" s="381"/>
      <c r="T190" s="287"/>
    </row>
    <row r="191" spans="1:20" ht="38.25">
      <c r="A191" s="198" t="s">
        <v>668</v>
      </c>
      <c r="B191" s="68"/>
      <c r="C191" s="220" t="s">
        <v>1258</v>
      </c>
      <c r="D191" s="221">
        <v>44589</v>
      </c>
      <c r="E191" s="198" t="s">
        <v>1619</v>
      </c>
      <c r="F191" s="198" t="s">
        <v>13</v>
      </c>
      <c r="G191" s="198">
        <v>428634</v>
      </c>
      <c r="H191" s="68"/>
      <c r="I191" s="204" t="s">
        <v>669</v>
      </c>
      <c r="J191" s="68"/>
      <c r="K191" s="68"/>
      <c r="L191" s="68"/>
      <c r="M191" s="68"/>
      <c r="N191" s="379"/>
      <c r="O191" s="379"/>
      <c r="P191" s="222">
        <v>4836.2299999999996</v>
      </c>
      <c r="Q191" s="222">
        <v>0</v>
      </c>
      <c r="R191" s="68" t="s">
        <v>639</v>
      </c>
      <c r="S191" s="381"/>
      <c r="T191" s="287"/>
    </row>
    <row r="192" spans="1:20" ht="38.25">
      <c r="A192" s="198" t="s">
        <v>668</v>
      </c>
      <c r="B192" s="68"/>
      <c r="C192" s="220" t="s">
        <v>1258</v>
      </c>
      <c r="D192" s="221">
        <v>44589</v>
      </c>
      <c r="E192" s="198" t="s">
        <v>1620</v>
      </c>
      <c r="F192" s="198" t="s">
        <v>13</v>
      </c>
      <c r="G192" s="198">
        <v>428636</v>
      </c>
      <c r="H192" s="68"/>
      <c r="I192" s="204" t="s">
        <v>669</v>
      </c>
      <c r="J192" s="68"/>
      <c r="K192" s="68"/>
      <c r="L192" s="68"/>
      <c r="M192" s="68"/>
      <c r="N192" s="379"/>
      <c r="O192" s="379"/>
      <c r="P192" s="222">
        <v>4836.2299999999996</v>
      </c>
      <c r="Q192" s="222">
        <v>0</v>
      </c>
      <c r="R192" s="68" t="s">
        <v>639</v>
      </c>
      <c r="S192" s="381"/>
      <c r="T192" s="287"/>
    </row>
    <row r="193" spans="1:20" ht="38.25">
      <c r="A193" s="198" t="s">
        <v>668</v>
      </c>
      <c r="B193" s="68"/>
      <c r="C193" s="220" t="s">
        <v>1258</v>
      </c>
      <c r="D193" s="221">
        <v>44589</v>
      </c>
      <c r="E193" s="198" t="s">
        <v>1621</v>
      </c>
      <c r="F193" s="198" t="s">
        <v>13</v>
      </c>
      <c r="G193" s="198">
        <v>428638</v>
      </c>
      <c r="H193" s="68"/>
      <c r="I193" s="204" t="s">
        <v>669</v>
      </c>
      <c r="J193" s="68"/>
      <c r="K193" s="68"/>
      <c r="L193" s="68"/>
      <c r="M193" s="68"/>
      <c r="N193" s="379"/>
      <c r="O193" s="379"/>
      <c r="P193" s="222">
        <v>31525.75</v>
      </c>
      <c r="Q193" s="222">
        <v>0</v>
      </c>
      <c r="R193" s="68" t="s">
        <v>639</v>
      </c>
      <c r="S193" s="381"/>
      <c r="T193" s="287"/>
    </row>
    <row r="194" spans="1:20" ht="38.25">
      <c r="A194" s="198" t="s">
        <v>668</v>
      </c>
      <c r="B194" s="68"/>
      <c r="C194" s="220" t="s">
        <v>1258</v>
      </c>
      <c r="D194" s="221">
        <v>44589</v>
      </c>
      <c r="E194" s="198" t="s">
        <v>1622</v>
      </c>
      <c r="F194" s="198" t="s">
        <v>13</v>
      </c>
      <c r="G194" s="198">
        <v>428640</v>
      </c>
      <c r="H194" s="68"/>
      <c r="I194" s="204" t="s">
        <v>669</v>
      </c>
      <c r="J194" s="68"/>
      <c r="K194" s="68"/>
      <c r="L194" s="68"/>
      <c r="M194" s="68"/>
      <c r="N194" s="379"/>
      <c r="O194" s="379"/>
      <c r="P194" s="222">
        <v>1378.59</v>
      </c>
      <c r="Q194" s="222">
        <v>0</v>
      </c>
      <c r="R194" s="68" t="s">
        <v>639</v>
      </c>
      <c r="S194" s="381"/>
      <c r="T194" s="287"/>
    </row>
    <row r="195" spans="1:20" ht="38.25">
      <c r="A195" s="198" t="s">
        <v>668</v>
      </c>
      <c r="B195" s="68"/>
      <c r="C195" s="220" t="s">
        <v>1258</v>
      </c>
      <c r="D195" s="221">
        <v>44589</v>
      </c>
      <c r="E195" s="198" t="s">
        <v>1623</v>
      </c>
      <c r="F195" s="198" t="s">
        <v>13</v>
      </c>
      <c r="G195" s="198">
        <v>428642</v>
      </c>
      <c r="H195" s="68"/>
      <c r="I195" s="204" t="s">
        <v>669</v>
      </c>
      <c r="J195" s="68"/>
      <c r="K195" s="68"/>
      <c r="L195" s="68"/>
      <c r="M195" s="68"/>
      <c r="N195" s="379"/>
      <c r="O195" s="379"/>
      <c r="P195" s="222">
        <v>37584.5</v>
      </c>
      <c r="Q195" s="222">
        <v>0</v>
      </c>
      <c r="R195" s="68" t="s">
        <v>639</v>
      </c>
      <c r="S195" s="381"/>
      <c r="T195" s="287"/>
    </row>
    <row r="196" spans="1:20" ht="38.25">
      <c r="A196" s="198" t="s">
        <v>668</v>
      </c>
      <c r="B196" s="68"/>
      <c r="C196" s="220" t="s">
        <v>1258</v>
      </c>
      <c r="D196" s="221">
        <v>44589</v>
      </c>
      <c r="E196" s="198" t="s">
        <v>1624</v>
      </c>
      <c r="F196" s="198" t="s">
        <v>13</v>
      </c>
      <c r="G196" s="198">
        <v>428650</v>
      </c>
      <c r="H196" s="68"/>
      <c r="I196" s="204" t="s">
        <v>669</v>
      </c>
      <c r="J196" s="68"/>
      <c r="K196" s="68"/>
      <c r="L196" s="68"/>
      <c r="M196" s="68"/>
      <c r="N196" s="379"/>
      <c r="O196" s="379"/>
      <c r="P196" s="222">
        <v>44883.75</v>
      </c>
      <c r="Q196" s="222">
        <v>0</v>
      </c>
      <c r="R196" s="68" t="s">
        <v>639</v>
      </c>
      <c r="S196" s="381"/>
      <c r="T196" s="287"/>
    </row>
    <row r="197" spans="1:20" ht="38.25">
      <c r="A197" s="198" t="s">
        <v>668</v>
      </c>
      <c r="B197" s="68"/>
      <c r="C197" s="220" t="s">
        <v>1258</v>
      </c>
      <c r="D197" s="221">
        <v>44589</v>
      </c>
      <c r="E197" s="198" t="s">
        <v>1625</v>
      </c>
      <c r="F197" s="198" t="s">
        <v>13</v>
      </c>
      <c r="G197" s="198">
        <v>428644</v>
      </c>
      <c r="H197" s="68"/>
      <c r="I197" s="204" t="s">
        <v>669</v>
      </c>
      <c r="J197" s="68"/>
      <c r="K197" s="68"/>
      <c r="L197" s="68"/>
      <c r="M197" s="68"/>
      <c r="N197" s="379"/>
      <c r="O197" s="379"/>
      <c r="P197" s="222">
        <v>37584.5</v>
      </c>
      <c r="Q197" s="222">
        <v>0</v>
      </c>
      <c r="R197" s="68" t="s">
        <v>639</v>
      </c>
      <c r="S197" s="381"/>
      <c r="T197" s="287"/>
    </row>
    <row r="198" spans="1:20" ht="38.25">
      <c r="A198" s="198" t="s">
        <v>668</v>
      </c>
      <c r="B198" s="68"/>
      <c r="C198" s="220" t="s">
        <v>1258</v>
      </c>
      <c r="D198" s="221">
        <v>44589</v>
      </c>
      <c r="E198" s="198" t="s">
        <v>1626</v>
      </c>
      <c r="F198" s="198" t="s">
        <v>13</v>
      </c>
      <c r="G198" s="198">
        <v>428646</v>
      </c>
      <c r="H198" s="68"/>
      <c r="I198" s="204" t="s">
        <v>669</v>
      </c>
      <c r="J198" s="68"/>
      <c r="K198" s="68"/>
      <c r="L198" s="68"/>
      <c r="M198" s="68"/>
      <c r="N198" s="379"/>
      <c r="O198" s="379"/>
      <c r="P198" s="222">
        <v>37584.5</v>
      </c>
      <c r="Q198" s="222">
        <v>0</v>
      </c>
      <c r="R198" s="68" t="s">
        <v>639</v>
      </c>
      <c r="S198" s="381"/>
      <c r="T198" s="287"/>
    </row>
    <row r="199" spans="1:20" ht="63.75">
      <c r="A199" s="198" t="s">
        <v>542</v>
      </c>
      <c r="B199" s="68"/>
      <c r="C199" s="220" t="s">
        <v>591</v>
      </c>
      <c r="D199" s="221">
        <v>44589</v>
      </c>
      <c r="E199" s="198" t="s">
        <v>1627</v>
      </c>
      <c r="F199" s="198" t="s">
        <v>11</v>
      </c>
      <c r="G199" s="198">
        <v>1024804</v>
      </c>
      <c r="H199" s="68"/>
      <c r="I199" s="204" t="s">
        <v>1694</v>
      </c>
      <c r="J199" s="68"/>
      <c r="K199" s="68"/>
      <c r="L199" s="68"/>
      <c r="M199" s="68"/>
      <c r="N199" s="379"/>
      <c r="O199" s="379"/>
      <c r="P199" s="222">
        <v>50</v>
      </c>
      <c r="Q199" s="222">
        <v>0</v>
      </c>
      <c r="R199" s="68" t="s">
        <v>639</v>
      </c>
      <c r="S199" s="381"/>
      <c r="T199" s="287"/>
    </row>
    <row r="200" spans="1:20" ht="51">
      <c r="A200" s="198" t="s">
        <v>551</v>
      </c>
      <c r="B200" s="68"/>
      <c r="C200" s="220" t="s">
        <v>590</v>
      </c>
      <c r="D200" s="221">
        <v>44592</v>
      </c>
      <c r="E200" s="198" t="s">
        <v>1628</v>
      </c>
      <c r="F200" s="198" t="s">
        <v>3</v>
      </c>
      <c r="G200" s="198">
        <v>1995403</v>
      </c>
      <c r="H200" s="68"/>
      <c r="I200" s="204" t="s">
        <v>1695</v>
      </c>
      <c r="J200" s="68"/>
      <c r="K200" s="68"/>
      <c r="L200" s="68"/>
      <c r="M200" s="68"/>
      <c r="N200" s="379"/>
      <c r="O200" s="379"/>
      <c r="P200" s="222">
        <v>0</v>
      </c>
      <c r="Q200" s="222">
        <v>7994.96</v>
      </c>
      <c r="R200" s="68" t="s">
        <v>639</v>
      </c>
      <c r="S200" s="381"/>
      <c r="T200" s="287"/>
    </row>
    <row r="201" spans="1:20" ht="51">
      <c r="A201" s="198" t="s">
        <v>551</v>
      </c>
      <c r="B201" s="68"/>
      <c r="C201" s="220" t="s">
        <v>590</v>
      </c>
      <c r="D201" s="221">
        <v>44592</v>
      </c>
      <c r="E201" s="198" t="s">
        <v>1629</v>
      </c>
      <c r="F201" s="198" t="s">
        <v>3</v>
      </c>
      <c r="G201" s="198">
        <v>1995405</v>
      </c>
      <c r="H201" s="68"/>
      <c r="I201" s="204" t="s">
        <v>1696</v>
      </c>
      <c r="J201" s="68"/>
      <c r="K201" s="68"/>
      <c r="L201" s="68"/>
      <c r="M201" s="68"/>
      <c r="N201" s="379"/>
      <c r="O201" s="379"/>
      <c r="P201" s="222">
        <v>0</v>
      </c>
      <c r="Q201" s="222">
        <v>7994.96</v>
      </c>
      <c r="R201" s="68" t="s">
        <v>639</v>
      </c>
      <c r="S201" s="381"/>
      <c r="T201" s="287"/>
    </row>
    <row r="202" spans="1:20" ht="51">
      <c r="A202" s="198" t="s">
        <v>551</v>
      </c>
      <c r="B202" s="68"/>
      <c r="C202" s="220" t="s">
        <v>590</v>
      </c>
      <c r="D202" s="221">
        <v>44592</v>
      </c>
      <c r="E202" s="198" t="s">
        <v>1630</v>
      </c>
      <c r="F202" s="198" t="s">
        <v>3</v>
      </c>
      <c r="G202" s="198">
        <v>1995406</v>
      </c>
      <c r="H202" s="68"/>
      <c r="I202" s="204" t="s">
        <v>1697</v>
      </c>
      <c r="J202" s="68"/>
      <c r="K202" s="68"/>
      <c r="L202" s="68"/>
      <c r="M202" s="68"/>
      <c r="N202" s="379"/>
      <c r="O202" s="379"/>
      <c r="P202" s="222">
        <v>0</v>
      </c>
      <c r="Q202" s="222">
        <v>8076.11</v>
      </c>
      <c r="R202" s="68" t="s">
        <v>639</v>
      </c>
      <c r="S202" s="381"/>
      <c r="T202" s="287"/>
    </row>
    <row r="203" spans="1:20" ht="51">
      <c r="A203" s="198" t="s">
        <v>551</v>
      </c>
      <c r="B203" s="68"/>
      <c r="C203" s="220" t="s">
        <v>590</v>
      </c>
      <c r="D203" s="221">
        <v>44592</v>
      </c>
      <c r="E203" s="198" t="s">
        <v>1631</v>
      </c>
      <c r="F203" s="198" t="s">
        <v>3</v>
      </c>
      <c r="G203" s="198">
        <v>1995407</v>
      </c>
      <c r="H203" s="68"/>
      <c r="I203" s="204" t="s">
        <v>1698</v>
      </c>
      <c r="J203" s="68"/>
      <c r="K203" s="68"/>
      <c r="L203" s="68"/>
      <c r="M203" s="68"/>
      <c r="N203" s="379"/>
      <c r="O203" s="379"/>
      <c r="P203" s="222">
        <v>0</v>
      </c>
      <c r="Q203" s="222">
        <v>210.36</v>
      </c>
      <c r="R203" s="68" t="s">
        <v>639</v>
      </c>
      <c r="S203" s="381"/>
      <c r="T203" s="287"/>
    </row>
    <row r="204" spans="1:20" ht="63.75">
      <c r="A204" s="198" t="s">
        <v>551</v>
      </c>
      <c r="B204" s="68"/>
      <c r="C204" s="220" t="s">
        <v>590</v>
      </c>
      <c r="D204" s="221">
        <v>44592</v>
      </c>
      <c r="E204" s="198" t="s">
        <v>1632</v>
      </c>
      <c r="F204" s="198" t="s">
        <v>3</v>
      </c>
      <c r="G204" s="198">
        <v>1995503</v>
      </c>
      <c r="H204" s="68"/>
      <c r="I204" s="204" t="s">
        <v>1699</v>
      </c>
      <c r="J204" s="68"/>
      <c r="K204" s="68"/>
      <c r="L204" s="68"/>
      <c r="M204" s="68"/>
      <c r="N204" s="379"/>
      <c r="O204" s="379"/>
      <c r="P204" s="222">
        <v>0</v>
      </c>
      <c r="Q204" s="222">
        <v>13229</v>
      </c>
      <c r="R204" s="68" t="s">
        <v>639</v>
      </c>
      <c r="S204" s="381"/>
      <c r="T204" s="287"/>
    </row>
    <row r="205" spans="1:20" ht="38.25">
      <c r="A205" s="198" t="s">
        <v>551</v>
      </c>
      <c r="B205" s="68"/>
      <c r="C205" s="220" t="s">
        <v>590</v>
      </c>
      <c r="D205" s="221">
        <v>44592</v>
      </c>
      <c r="E205" s="198" t="s">
        <v>1633</v>
      </c>
      <c r="F205" s="198" t="s">
        <v>3</v>
      </c>
      <c r="G205" s="198">
        <v>1995590</v>
      </c>
      <c r="H205" s="68"/>
      <c r="I205" s="204" t="s">
        <v>1700</v>
      </c>
      <c r="J205" s="68"/>
      <c r="K205" s="68"/>
      <c r="L205" s="68"/>
      <c r="M205" s="68"/>
      <c r="N205" s="379"/>
      <c r="O205" s="379"/>
      <c r="P205" s="222">
        <v>0</v>
      </c>
      <c r="Q205" s="222">
        <v>400</v>
      </c>
      <c r="R205" s="68" t="s">
        <v>639</v>
      </c>
      <c r="S205" s="381"/>
      <c r="T205" s="287"/>
    </row>
    <row r="206" spans="1:20" ht="51">
      <c r="A206" s="198">
        <v>417</v>
      </c>
      <c r="B206" s="68"/>
      <c r="C206" s="220" t="s">
        <v>148</v>
      </c>
      <c r="D206" s="221">
        <v>44592</v>
      </c>
      <c r="E206" s="198" t="s">
        <v>1634</v>
      </c>
      <c r="F206" s="198" t="s">
        <v>3</v>
      </c>
      <c r="G206" s="198">
        <v>1995409</v>
      </c>
      <c r="H206" s="68"/>
      <c r="I206" s="204" t="s">
        <v>1701</v>
      </c>
      <c r="J206" s="68"/>
      <c r="K206" s="68"/>
      <c r="L206" s="68"/>
      <c r="M206" s="68"/>
      <c r="N206" s="379"/>
      <c r="O206" s="379"/>
      <c r="P206" s="222">
        <v>0</v>
      </c>
      <c r="Q206" s="222">
        <v>12790.75</v>
      </c>
      <c r="R206" s="68" t="s">
        <v>639</v>
      </c>
      <c r="S206" s="381"/>
      <c r="T206" s="287"/>
    </row>
    <row r="207" spans="1:20" ht="63.75">
      <c r="A207" s="198" t="s">
        <v>543</v>
      </c>
      <c r="B207" s="68"/>
      <c r="C207" s="220" t="s">
        <v>693</v>
      </c>
      <c r="D207" s="221">
        <v>44592</v>
      </c>
      <c r="E207" s="198" t="s">
        <v>1635</v>
      </c>
      <c r="F207" s="198" t="s">
        <v>11</v>
      </c>
      <c r="G207" s="198">
        <v>15646</v>
      </c>
      <c r="H207" s="68"/>
      <c r="I207" s="204" t="s">
        <v>1702</v>
      </c>
      <c r="J207" s="68"/>
      <c r="K207" s="68"/>
      <c r="L207" s="68"/>
      <c r="M207" s="68"/>
      <c r="N207" s="379"/>
      <c r="O207" s="379"/>
      <c r="P207" s="222">
        <v>1894.17</v>
      </c>
      <c r="Q207" s="222">
        <v>0</v>
      </c>
      <c r="R207" s="68" t="s">
        <v>639</v>
      </c>
      <c r="S207" s="381"/>
      <c r="T207" s="287"/>
    </row>
    <row r="208" spans="1:20" ht="63.75">
      <c r="A208" s="198">
        <v>417</v>
      </c>
      <c r="B208" s="68"/>
      <c r="C208" s="220" t="s">
        <v>148</v>
      </c>
      <c r="D208" s="221">
        <v>44593</v>
      </c>
      <c r="E208" s="198" t="s">
        <v>1781</v>
      </c>
      <c r="F208" s="198" t="s">
        <v>3</v>
      </c>
      <c r="G208" s="198">
        <v>1995879</v>
      </c>
      <c r="H208" s="68"/>
      <c r="I208" s="204" t="s">
        <v>1946</v>
      </c>
      <c r="J208" s="68"/>
      <c r="K208" s="68"/>
      <c r="L208" s="68"/>
      <c r="M208" s="68"/>
      <c r="N208" s="379"/>
      <c r="O208" s="379"/>
      <c r="P208" s="222">
        <v>0</v>
      </c>
      <c r="Q208" s="222">
        <v>2000</v>
      </c>
      <c r="R208" s="68" t="s">
        <v>639</v>
      </c>
      <c r="S208" s="381"/>
      <c r="T208" s="287"/>
    </row>
    <row r="209" spans="1:20" ht="51">
      <c r="A209" s="198" t="s">
        <v>542</v>
      </c>
      <c r="B209" s="68"/>
      <c r="C209" s="220" t="s">
        <v>591</v>
      </c>
      <c r="D209" s="221">
        <v>44593</v>
      </c>
      <c r="E209" s="198" t="s">
        <v>1782</v>
      </c>
      <c r="F209" s="198" t="s">
        <v>3</v>
      </c>
      <c r="G209" s="198">
        <v>1995948</v>
      </c>
      <c r="H209" s="68"/>
      <c r="I209" s="204" t="s">
        <v>1947</v>
      </c>
      <c r="J209" s="68"/>
      <c r="K209" s="68"/>
      <c r="L209" s="68"/>
      <c r="M209" s="68"/>
      <c r="N209" s="379"/>
      <c r="O209" s="379"/>
      <c r="P209" s="222">
        <v>0</v>
      </c>
      <c r="Q209" s="222">
        <v>6483.17</v>
      </c>
      <c r="R209" s="68" t="s">
        <v>639</v>
      </c>
      <c r="S209" s="381"/>
      <c r="T209" s="287"/>
    </row>
    <row r="210" spans="1:20" ht="51">
      <c r="A210" s="198" t="s">
        <v>542</v>
      </c>
      <c r="B210" s="68"/>
      <c r="C210" s="220" t="s">
        <v>591</v>
      </c>
      <c r="D210" s="221">
        <v>44594</v>
      </c>
      <c r="E210" s="198" t="s">
        <v>1783</v>
      </c>
      <c r="F210" s="198" t="s">
        <v>3</v>
      </c>
      <c r="G210" s="198">
        <v>1996182</v>
      </c>
      <c r="H210" s="68"/>
      <c r="I210" s="204" t="s">
        <v>1948</v>
      </c>
      <c r="J210" s="68"/>
      <c r="K210" s="68"/>
      <c r="L210" s="68"/>
      <c r="M210" s="68"/>
      <c r="N210" s="379"/>
      <c r="O210" s="379"/>
      <c r="P210" s="222">
        <v>0</v>
      </c>
      <c r="Q210" s="222">
        <v>7207.2</v>
      </c>
      <c r="R210" s="68" t="s">
        <v>639</v>
      </c>
      <c r="S210" s="381"/>
      <c r="T210" s="287"/>
    </row>
    <row r="211" spans="1:20" ht="63.75">
      <c r="A211" s="198" t="s">
        <v>542</v>
      </c>
      <c r="B211" s="68"/>
      <c r="C211" s="220" t="s">
        <v>591</v>
      </c>
      <c r="D211" s="221">
        <v>44594</v>
      </c>
      <c r="E211" s="198" t="s">
        <v>1784</v>
      </c>
      <c r="F211" s="198" t="s">
        <v>3</v>
      </c>
      <c r="G211" s="198">
        <v>1996177</v>
      </c>
      <c r="H211" s="68"/>
      <c r="I211" s="204" t="s">
        <v>1949</v>
      </c>
      <c r="J211" s="68"/>
      <c r="K211" s="68"/>
      <c r="L211" s="68"/>
      <c r="M211" s="68"/>
      <c r="N211" s="379"/>
      <c r="O211" s="379"/>
      <c r="P211" s="222">
        <v>0</v>
      </c>
      <c r="Q211" s="222">
        <v>101160.37</v>
      </c>
      <c r="R211" s="68" t="s">
        <v>639</v>
      </c>
      <c r="S211" s="381"/>
      <c r="T211" s="287"/>
    </row>
    <row r="212" spans="1:20" ht="51">
      <c r="A212" s="198" t="s">
        <v>542</v>
      </c>
      <c r="B212" s="68"/>
      <c r="C212" s="220" t="s">
        <v>591</v>
      </c>
      <c r="D212" s="221">
        <v>44594</v>
      </c>
      <c r="E212" s="198" t="s">
        <v>1785</v>
      </c>
      <c r="F212" s="198" t="s">
        <v>3</v>
      </c>
      <c r="G212" s="198">
        <v>1996178</v>
      </c>
      <c r="H212" s="68"/>
      <c r="I212" s="204" t="s">
        <v>1950</v>
      </c>
      <c r="J212" s="68"/>
      <c r="K212" s="68"/>
      <c r="L212" s="68"/>
      <c r="M212" s="68"/>
      <c r="N212" s="379"/>
      <c r="O212" s="379"/>
      <c r="P212" s="222">
        <v>0</v>
      </c>
      <c r="Q212" s="222">
        <v>713068.64</v>
      </c>
      <c r="R212" s="68" t="s">
        <v>639</v>
      </c>
      <c r="S212" s="381"/>
      <c r="T212" s="287"/>
    </row>
    <row r="213" spans="1:20" ht="76.5">
      <c r="A213" s="198" t="s">
        <v>542</v>
      </c>
      <c r="B213" s="68"/>
      <c r="C213" s="220" t="s">
        <v>591</v>
      </c>
      <c r="D213" s="221">
        <v>44594</v>
      </c>
      <c r="E213" s="198" t="s">
        <v>1786</v>
      </c>
      <c r="F213" s="198" t="s">
        <v>6</v>
      </c>
      <c r="G213" s="198">
        <v>1570679</v>
      </c>
      <c r="H213" s="68"/>
      <c r="I213" s="204" t="s">
        <v>1951</v>
      </c>
      <c r="J213" s="68"/>
      <c r="K213" s="68"/>
      <c r="L213" s="68"/>
      <c r="M213" s="68"/>
      <c r="N213" s="379"/>
      <c r="O213" s="379"/>
      <c r="P213" s="222">
        <v>0</v>
      </c>
      <c r="Q213" s="222">
        <v>328232.13</v>
      </c>
      <c r="R213" s="68" t="s">
        <v>639</v>
      </c>
      <c r="S213" s="381"/>
      <c r="T213" s="287"/>
    </row>
    <row r="214" spans="1:20" ht="63.75">
      <c r="A214" s="198">
        <v>15</v>
      </c>
      <c r="B214" s="68"/>
      <c r="C214" s="220" t="s">
        <v>40</v>
      </c>
      <c r="D214" s="221">
        <v>44594</v>
      </c>
      <c r="E214" s="198" t="s">
        <v>1787</v>
      </c>
      <c r="F214" s="198" t="s">
        <v>6</v>
      </c>
      <c r="G214" s="198">
        <v>1570718</v>
      </c>
      <c r="H214" s="68"/>
      <c r="I214" s="204" t="s">
        <v>1952</v>
      </c>
      <c r="J214" s="68"/>
      <c r="K214" s="68"/>
      <c r="L214" s="68"/>
      <c r="M214" s="68"/>
      <c r="N214" s="379"/>
      <c r="O214" s="379"/>
      <c r="P214" s="222">
        <v>0</v>
      </c>
      <c r="Q214" s="222">
        <v>1535665.76</v>
      </c>
      <c r="R214" s="68" t="s">
        <v>639</v>
      </c>
      <c r="S214" s="381"/>
      <c r="T214" s="287"/>
    </row>
    <row r="215" spans="1:20" ht="63.75">
      <c r="A215" s="198" t="s">
        <v>551</v>
      </c>
      <c r="B215" s="68"/>
      <c r="C215" s="220" t="s">
        <v>590</v>
      </c>
      <c r="D215" s="221">
        <v>44595</v>
      </c>
      <c r="E215" s="198" t="s">
        <v>1788</v>
      </c>
      <c r="F215" s="198" t="s">
        <v>3</v>
      </c>
      <c r="G215" s="198">
        <v>1996500</v>
      </c>
      <c r="H215" s="68"/>
      <c r="I215" s="204" t="s">
        <v>1953</v>
      </c>
      <c r="J215" s="68"/>
      <c r="K215" s="68"/>
      <c r="L215" s="68"/>
      <c r="M215" s="68"/>
      <c r="N215" s="379"/>
      <c r="O215" s="379"/>
      <c r="P215" s="222">
        <v>0</v>
      </c>
      <c r="Q215" s="222">
        <v>1854.48</v>
      </c>
      <c r="R215" s="68" t="s">
        <v>639</v>
      </c>
      <c r="S215" s="381"/>
      <c r="T215" s="287"/>
    </row>
    <row r="216" spans="1:20" ht="63.75">
      <c r="A216" s="198" t="s">
        <v>543</v>
      </c>
      <c r="B216" s="68"/>
      <c r="C216" s="220" t="s">
        <v>693</v>
      </c>
      <c r="D216" s="221">
        <v>44595</v>
      </c>
      <c r="E216" s="198" t="s">
        <v>1789</v>
      </c>
      <c r="F216" s="198" t="s">
        <v>11</v>
      </c>
      <c r="G216" s="198">
        <v>15734</v>
      </c>
      <c r="H216" s="68"/>
      <c r="I216" s="204" t="s">
        <v>1954</v>
      </c>
      <c r="J216" s="68"/>
      <c r="K216" s="68"/>
      <c r="L216" s="68"/>
      <c r="M216" s="68"/>
      <c r="N216" s="379"/>
      <c r="O216" s="379"/>
      <c r="P216" s="222">
        <v>10760.11</v>
      </c>
      <c r="Q216" s="222">
        <v>0</v>
      </c>
      <c r="R216" s="68" t="s">
        <v>639</v>
      </c>
      <c r="S216" s="381"/>
      <c r="T216" s="287"/>
    </row>
    <row r="217" spans="1:20" ht="51">
      <c r="A217" s="198" t="s">
        <v>551</v>
      </c>
      <c r="B217" s="68"/>
      <c r="C217" s="220" t="s">
        <v>590</v>
      </c>
      <c r="D217" s="221">
        <v>44596</v>
      </c>
      <c r="E217" s="198" t="s">
        <v>1790</v>
      </c>
      <c r="F217" s="198" t="s">
        <v>3</v>
      </c>
      <c r="G217" s="198">
        <v>1996997</v>
      </c>
      <c r="H217" s="68"/>
      <c r="I217" s="204" t="s">
        <v>1955</v>
      </c>
      <c r="J217" s="68"/>
      <c r="K217" s="68"/>
      <c r="L217" s="68"/>
      <c r="M217" s="68"/>
      <c r="N217" s="379"/>
      <c r="O217" s="379"/>
      <c r="P217" s="222">
        <v>0</v>
      </c>
      <c r="Q217" s="222">
        <v>1400</v>
      </c>
      <c r="R217" s="68" t="s">
        <v>639</v>
      </c>
      <c r="S217" s="381"/>
      <c r="T217" s="287"/>
    </row>
    <row r="218" spans="1:20" ht="51">
      <c r="A218" s="198" t="s">
        <v>542</v>
      </c>
      <c r="B218" s="68"/>
      <c r="C218" s="220" t="s">
        <v>591</v>
      </c>
      <c r="D218" s="221">
        <v>44600</v>
      </c>
      <c r="E218" s="198" t="s">
        <v>1791</v>
      </c>
      <c r="F218" s="198" t="s">
        <v>3</v>
      </c>
      <c r="G218" s="198">
        <v>1997665</v>
      </c>
      <c r="H218" s="68"/>
      <c r="I218" s="204" t="s">
        <v>1956</v>
      </c>
      <c r="J218" s="68"/>
      <c r="K218" s="68"/>
      <c r="L218" s="68"/>
      <c r="M218" s="68"/>
      <c r="N218" s="379"/>
      <c r="O218" s="379"/>
      <c r="P218" s="222">
        <v>0</v>
      </c>
      <c r="Q218" s="222">
        <v>11335.14</v>
      </c>
      <c r="R218" s="68" t="s">
        <v>639</v>
      </c>
      <c r="S218" s="381"/>
      <c r="T218" s="287"/>
    </row>
    <row r="219" spans="1:20" ht="76.5">
      <c r="A219" s="198" t="s">
        <v>545</v>
      </c>
      <c r="B219" s="68"/>
      <c r="C219" s="220" t="s">
        <v>685</v>
      </c>
      <c r="D219" s="221">
        <v>44600</v>
      </c>
      <c r="E219" s="198" t="s">
        <v>1792</v>
      </c>
      <c r="F219" s="198" t="s">
        <v>6</v>
      </c>
      <c r="G219" s="198">
        <v>1573333</v>
      </c>
      <c r="H219" s="68"/>
      <c r="I219" s="204" t="s">
        <v>1957</v>
      </c>
      <c r="J219" s="68"/>
      <c r="K219" s="68"/>
      <c r="L219" s="68"/>
      <c r="M219" s="68"/>
      <c r="N219" s="379"/>
      <c r="O219" s="379"/>
      <c r="P219" s="222">
        <v>0</v>
      </c>
      <c r="Q219" s="222">
        <v>1750</v>
      </c>
      <c r="R219" s="68" t="s">
        <v>639</v>
      </c>
      <c r="S219" s="381"/>
      <c r="T219" s="287"/>
    </row>
    <row r="220" spans="1:20" ht="76.5">
      <c r="A220" s="198" t="s">
        <v>545</v>
      </c>
      <c r="B220" s="68"/>
      <c r="C220" s="220" t="s">
        <v>685</v>
      </c>
      <c r="D220" s="221">
        <v>44600</v>
      </c>
      <c r="E220" s="198" t="s">
        <v>1793</v>
      </c>
      <c r="F220" s="198" t="s">
        <v>6</v>
      </c>
      <c r="G220" s="198">
        <v>1573334</v>
      </c>
      <c r="H220" s="68"/>
      <c r="I220" s="204" t="s">
        <v>1958</v>
      </c>
      <c r="J220" s="68"/>
      <c r="K220" s="68"/>
      <c r="L220" s="68"/>
      <c r="M220" s="68"/>
      <c r="N220" s="379"/>
      <c r="O220" s="379"/>
      <c r="P220" s="222">
        <v>0</v>
      </c>
      <c r="Q220" s="222">
        <v>131121.5</v>
      </c>
      <c r="R220" s="68" t="s">
        <v>639</v>
      </c>
      <c r="S220" s="381"/>
      <c r="T220" s="287"/>
    </row>
    <row r="221" spans="1:20" ht="51">
      <c r="A221" s="198" t="s">
        <v>551</v>
      </c>
      <c r="B221" s="68"/>
      <c r="C221" s="220" t="s">
        <v>590</v>
      </c>
      <c r="D221" s="221">
        <v>44601</v>
      </c>
      <c r="E221" s="198" t="s">
        <v>1794</v>
      </c>
      <c r="F221" s="198" t="s">
        <v>3</v>
      </c>
      <c r="G221" s="198">
        <v>1997929</v>
      </c>
      <c r="H221" s="68"/>
      <c r="I221" s="204" t="s">
        <v>1959</v>
      </c>
      <c r="J221" s="68"/>
      <c r="K221" s="68"/>
      <c r="L221" s="68"/>
      <c r="M221" s="68"/>
      <c r="N221" s="379"/>
      <c r="O221" s="379"/>
      <c r="P221" s="222">
        <v>0</v>
      </c>
      <c r="Q221" s="222">
        <v>304.66000000000003</v>
      </c>
      <c r="R221" s="68" t="s">
        <v>639</v>
      </c>
      <c r="S221" s="381"/>
      <c r="T221" s="287"/>
    </row>
    <row r="222" spans="1:20" ht="63.75">
      <c r="A222" s="198" t="s">
        <v>551</v>
      </c>
      <c r="B222" s="68"/>
      <c r="C222" s="220" t="s">
        <v>590</v>
      </c>
      <c r="D222" s="221">
        <v>44601</v>
      </c>
      <c r="E222" s="198" t="s">
        <v>1795</v>
      </c>
      <c r="F222" s="198" t="s">
        <v>3</v>
      </c>
      <c r="G222" s="198">
        <v>1997986</v>
      </c>
      <c r="H222" s="68"/>
      <c r="I222" s="204" t="s">
        <v>1960</v>
      </c>
      <c r="J222" s="68"/>
      <c r="K222" s="68"/>
      <c r="L222" s="68"/>
      <c r="M222" s="68"/>
      <c r="N222" s="379"/>
      <c r="O222" s="379"/>
      <c r="P222" s="222">
        <v>0</v>
      </c>
      <c r="Q222" s="222">
        <v>955.62</v>
      </c>
      <c r="R222" s="68" t="s">
        <v>639</v>
      </c>
      <c r="S222" s="381"/>
      <c r="T222" s="287"/>
    </row>
    <row r="223" spans="1:20" ht="89.25">
      <c r="A223" s="198" t="s">
        <v>542</v>
      </c>
      <c r="B223" s="68"/>
      <c r="C223" s="220" t="s">
        <v>591</v>
      </c>
      <c r="D223" s="221">
        <v>44601</v>
      </c>
      <c r="E223" s="198" t="s">
        <v>1796</v>
      </c>
      <c r="F223" s="198" t="s">
        <v>6</v>
      </c>
      <c r="G223" s="198">
        <v>1025589</v>
      </c>
      <c r="H223" s="68"/>
      <c r="I223" s="204" t="s">
        <v>1961</v>
      </c>
      <c r="J223" s="68"/>
      <c r="K223" s="68"/>
      <c r="L223" s="68"/>
      <c r="M223" s="68"/>
      <c r="N223" s="379"/>
      <c r="O223" s="379"/>
      <c r="P223" s="222">
        <v>0</v>
      </c>
      <c r="Q223" s="222">
        <v>6447.75</v>
      </c>
      <c r="R223" s="68" t="s">
        <v>639</v>
      </c>
      <c r="S223" s="381"/>
      <c r="T223" s="287"/>
    </row>
    <row r="224" spans="1:20" ht="51">
      <c r="A224" s="198" t="s">
        <v>542</v>
      </c>
      <c r="B224" s="68"/>
      <c r="C224" s="220" t="s">
        <v>591</v>
      </c>
      <c r="D224" s="221">
        <v>44602</v>
      </c>
      <c r="E224" s="198" t="s">
        <v>1797</v>
      </c>
      <c r="F224" s="198" t="s">
        <v>6</v>
      </c>
      <c r="G224" s="198">
        <v>1574696</v>
      </c>
      <c r="H224" s="68"/>
      <c r="I224" s="204" t="s">
        <v>1962</v>
      </c>
      <c r="J224" s="68"/>
      <c r="K224" s="68"/>
      <c r="L224" s="68"/>
      <c r="M224" s="68"/>
      <c r="N224" s="379"/>
      <c r="O224" s="379"/>
      <c r="P224" s="222">
        <v>0</v>
      </c>
      <c r="Q224" s="222">
        <v>33459.15</v>
      </c>
      <c r="R224" s="68" t="s">
        <v>639</v>
      </c>
      <c r="S224" s="381"/>
      <c r="T224" s="287"/>
    </row>
    <row r="225" spans="1:20" ht="51">
      <c r="A225" s="198" t="s">
        <v>551</v>
      </c>
      <c r="B225" s="68"/>
      <c r="C225" s="220" t="s">
        <v>590</v>
      </c>
      <c r="D225" s="221">
        <v>44603</v>
      </c>
      <c r="E225" s="198" t="s">
        <v>1798</v>
      </c>
      <c r="F225" s="198" t="s">
        <v>3</v>
      </c>
      <c r="G225" s="198">
        <v>1998604</v>
      </c>
      <c r="H225" s="68"/>
      <c r="I225" s="204" t="s">
        <v>1963</v>
      </c>
      <c r="J225" s="68"/>
      <c r="K225" s="68"/>
      <c r="L225" s="68"/>
      <c r="M225" s="68"/>
      <c r="N225" s="379"/>
      <c r="O225" s="379"/>
      <c r="P225" s="222">
        <v>0</v>
      </c>
      <c r="Q225" s="222">
        <v>450</v>
      </c>
      <c r="R225" s="68" t="s">
        <v>639</v>
      </c>
      <c r="S225" s="381"/>
      <c r="T225" s="287"/>
    </row>
    <row r="226" spans="1:20" ht="63.75">
      <c r="A226" s="198" t="s">
        <v>551</v>
      </c>
      <c r="B226" s="68"/>
      <c r="C226" s="220" t="s">
        <v>590</v>
      </c>
      <c r="D226" s="221">
        <v>44603</v>
      </c>
      <c r="E226" s="198" t="s">
        <v>1799</v>
      </c>
      <c r="F226" s="198" t="s">
        <v>3</v>
      </c>
      <c r="G226" s="198">
        <v>1998658</v>
      </c>
      <c r="H226" s="68"/>
      <c r="I226" s="204" t="s">
        <v>1964</v>
      </c>
      <c r="J226" s="68"/>
      <c r="K226" s="68"/>
      <c r="L226" s="68"/>
      <c r="M226" s="68"/>
      <c r="N226" s="379"/>
      <c r="O226" s="379"/>
      <c r="P226" s="222">
        <v>0</v>
      </c>
      <c r="Q226" s="222">
        <v>217.66</v>
      </c>
      <c r="R226" s="68" t="s">
        <v>639</v>
      </c>
      <c r="S226" s="381"/>
      <c r="T226" s="287"/>
    </row>
    <row r="227" spans="1:20" ht="63.75">
      <c r="A227" s="198" t="s">
        <v>542</v>
      </c>
      <c r="B227" s="68"/>
      <c r="C227" s="220" t="s">
        <v>591</v>
      </c>
      <c r="D227" s="221">
        <v>44603</v>
      </c>
      <c r="E227" s="198" t="s">
        <v>1800</v>
      </c>
      <c r="F227" s="198" t="s">
        <v>3</v>
      </c>
      <c r="G227" s="198">
        <v>1998723</v>
      </c>
      <c r="H227" s="68"/>
      <c r="I227" s="204" t="s">
        <v>1965</v>
      </c>
      <c r="J227" s="68"/>
      <c r="K227" s="68"/>
      <c r="L227" s="68"/>
      <c r="M227" s="68"/>
      <c r="N227" s="379"/>
      <c r="O227" s="379"/>
      <c r="P227" s="222">
        <v>0</v>
      </c>
      <c r="Q227" s="222">
        <v>22290.3</v>
      </c>
      <c r="R227" s="68" t="s">
        <v>639</v>
      </c>
      <c r="S227" s="381"/>
      <c r="T227" s="287"/>
    </row>
    <row r="228" spans="1:20" ht="51">
      <c r="A228" s="198" t="s">
        <v>551</v>
      </c>
      <c r="B228" s="68"/>
      <c r="C228" s="220" t="s">
        <v>590</v>
      </c>
      <c r="D228" s="221">
        <v>44603</v>
      </c>
      <c r="E228" s="198" t="s">
        <v>1801</v>
      </c>
      <c r="F228" s="198" t="s">
        <v>3</v>
      </c>
      <c r="G228" s="198">
        <v>1998644</v>
      </c>
      <c r="H228" s="68"/>
      <c r="I228" s="204" t="s">
        <v>1966</v>
      </c>
      <c r="J228" s="68"/>
      <c r="K228" s="68"/>
      <c r="L228" s="68"/>
      <c r="M228" s="68"/>
      <c r="N228" s="379"/>
      <c r="O228" s="379"/>
      <c r="P228" s="222">
        <v>0</v>
      </c>
      <c r="Q228" s="222">
        <v>3080</v>
      </c>
      <c r="R228" s="68" t="s">
        <v>639</v>
      </c>
      <c r="S228" s="381"/>
      <c r="T228" s="287"/>
    </row>
    <row r="229" spans="1:20" ht="76.5">
      <c r="A229" s="198" t="s">
        <v>545</v>
      </c>
      <c r="B229" s="68"/>
      <c r="C229" s="220" t="s">
        <v>685</v>
      </c>
      <c r="D229" s="221">
        <v>44603</v>
      </c>
      <c r="E229" s="198" t="s">
        <v>1802</v>
      </c>
      <c r="F229" s="198" t="s">
        <v>6</v>
      </c>
      <c r="G229" s="198">
        <v>1575408</v>
      </c>
      <c r="H229" s="68"/>
      <c r="I229" s="204" t="s">
        <v>1967</v>
      </c>
      <c r="J229" s="68"/>
      <c r="K229" s="68"/>
      <c r="L229" s="68"/>
      <c r="M229" s="68"/>
      <c r="N229" s="379"/>
      <c r="O229" s="379"/>
      <c r="P229" s="222">
        <v>0</v>
      </c>
      <c r="Q229" s="222">
        <v>750</v>
      </c>
      <c r="R229" s="68" t="s">
        <v>639</v>
      </c>
      <c r="S229" s="381"/>
      <c r="T229" s="287"/>
    </row>
    <row r="230" spans="1:20" ht="51">
      <c r="A230" s="198" t="s">
        <v>551</v>
      </c>
      <c r="B230" s="68"/>
      <c r="C230" s="220" t="s">
        <v>590</v>
      </c>
      <c r="D230" s="221">
        <v>44606</v>
      </c>
      <c r="E230" s="198" t="s">
        <v>1803</v>
      </c>
      <c r="F230" s="198" t="s">
        <v>3</v>
      </c>
      <c r="G230" s="198">
        <v>1999016</v>
      </c>
      <c r="H230" s="68"/>
      <c r="I230" s="204" t="s">
        <v>1968</v>
      </c>
      <c r="J230" s="68"/>
      <c r="K230" s="68"/>
      <c r="L230" s="68"/>
      <c r="M230" s="68"/>
      <c r="N230" s="379"/>
      <c r="O230" s="379"/>
      <c r="P230" s="222">
        <v>0</v>
      </c>
      <c r="Q230" s="222">
        <v>2295</v>
      </c>
      <c r="R230" s="68" t="s">
        <v>639</v>
      </c>
      <c r="S230" s="381"/>
      <c r="T230" s="287"/>
    </row>
    <row r="231" spans="1:20" ht="51">
      <c r="A231" s="198" t="s">
        <v>551</v>
      </c>
      <c r="B231" s="68"/>
      <c r="C231" s="220" t="s">
        <v>590</v>
      </c>
      <c r="D231" s="221">
        <v>44606</v>
      </c>
      <c r="E231" s="198" t="s">
        <v>1804</v>
      </c>
      <c r="F231" s="198" t="s">
        <v>3</v>
      </c>
      <c r="G231" s="198">
        <v>1999083</v>
      </c>
      <c r="H231" s="68"/>
      <c r="I231" s="204" t="s">
        <v>1969</v>
      </c>
      <c r="J231" s="68"/>
      <c r="K231" s="68"/>
      <c r="L231" s="68"/>
      <c r="M231" s="68"/>
      <c r="N231" s="379"/>
      <c r="O231" s="379"/>
      <c r="P231" s="222">
        <v>0</v>
      </c>
      <c r="Q231" s="222">
        <v>973.5</v>
      </c>
      <c r="R231" s="68" t="s">
        <v>639</v>
      </c>
      <c r="S231" s="381"/>
      <c r="T231" s="287"/>
    </row>
    <row r="232" spans="1:20" ht="63.75">
      <c r="A232" s="198" t="s">
        <v>551</v>
      </c>
      <c r="B232" s="68"/>
      <c r="C232" s="220" t="s">
        <v>590</v>
      </c>
      <c r="D232" s="221">
        <v>44606</v>
      </c>
      <c r="E232" s="198" t="s">
        <v>1805</v>
      </c>
      <c r="F232" s="198" t="s">
        <v>3</v>
      </c>
      <c r="G232" s="198">
        <v>1999061</v>
      </c>
      <c r="H232" s="68"/>
      <c r="I232" s="204" t="s">
        <v>1970</v>
      </c>
      <c r="J232" s="68"/>
      <c r="K232" s="68"/>
      <c r="L232" s="68"/>
      <c r="M232" s="68"/>
      <c r="N232" s="379"/>
      <c r="O232" s="379"/>
      <c r="P232" s="222">
        <v>0</v>
      </c>
      <c r="Q232" s="222">
        <v>90</v>
      </c>
      <c r="R232" s="68" t="s">
        <v>639</v>
      </c>
      <c r="S232" s="381"/>
      <c r="T232" s="287"/>
    </row>
    <row r="233" spans="1:20" ht="51">
      <c r="A233" s="198" t="s">
        <v>551</v>
      </c>
      <c r="B233" s="68"/>
      <c r="C233" s="220" t="s">
        <v>590</v>
      </c>
      <c r="D233" s="221">
        <v>44606</v>
      </c>
      <c r="E233" s="198" t="s">
        <v>1806</v>
      </c>
      <c r="F233" s="198" t="s">
        <v>3</v>
      </c>
      <c r="G233" s="198">
        <v>1999160</v>
      </c>
      <c r="H233" s="68"/>
      <c r="I233" s="204" t="s">
        <v>1971</v>
      </c>
      <c r="J233" s="68"/>
      <c r="K233" s="68"/>
      <c r="L233" s="68"/>
      <c r="M233" s="68"/>
      <c r="N233" s="379"/>
      <c r="O233" s="379"/>
      <c r="P233" s="222">
        <v>0</v>
      </c>
      <c r="Q233" s="222">
        <v>432.22</v>
      </c>
      <c r="R233" s="68" t="s">
        <v>639</v>
      </c>
      <c r="S233" s="381"/>
      <c r="T233" s="287"/>
    </row>
    <row r="234" spans="1:20" ht="51">
      <c r="A234" s="198" t="s">
        <v>551</v>
      </c>
      <c r="B234" s="68"/>
      <c r="C234" s="220" t="s">
        <v>590</v>
      </c>
      <c r="D234" s="221">
        <v>44606</v>
      </c>
      <c r="E234" s="198" t="s">
        <v>1807</v>
      </c>
      <c r="F234" s="198" t="s">
        <v>3</v>
      </c>
      <c r="G234" s="198">
        <v>1999162</v>
      </c>
      <c r="H234" s="68"/>
      <c r="I234" s="204" t="s">
        <v>1972</v>
      </c>
      <c r="J234" s="68"/>
      <c r="K234" s="68"/>
      <c r="L234" s="68"/>
      <c r="M234" s="68"/>
      <c r="N234" s="379"/>
      <c r="O234" s="379"/>
      <c r="P234" s="222">
        <v>0</v>
      </c>
      <c r="Q234" s="222">
        <v>342.01</v>
      </c>
      <c r="R234" s="68" t="s">
        <v>639</v>
      </c>
      <c r="S234" s="381"/>
      <c r="T234" s="287"/>
    </row>
    <row r="235" spans="1:20" ht="38.25">
      <c r="A235" s="198" t="s">
        <v>551</v>
      </c>
      <c r="B235" s="68"/>
      <c r="C235" s="220" t="s">
        <v>590</v>
      </c>
      <c r="D235" s="221">
        <v>44606</v>
      </c>
      <c r="E235" s="198" t="s">
        <v>1808</v>
      </c>
      <c r="F235" s="198" t="s">
        <v>3</v>
      </c>
      <c r="G235" s="198">
        <v>1999189</v>
      </c>
      <c r="H235" s="68"/>
      <c r="I235" s="204" t="s">
        <v>1658</v>
      </c>
      <c r="J235" s="68"/>
      <c r="K235" s="68"/>
      <c r="L235" s="68"/>
      <c r="M235" s="68"/>
      <c r="N235" s="379"/>
      <c r="O235" s="379"/>
      <c r="P235" s="222">
        <v>0</v>
      </c>
      <c r="Q235" s="222">
        <v>1500</v>
      </c>
      <c r="R235" s="68" t="s">
        <v>639</v>
      </c>
      <c r="S235" s="381"/>
      <c r="T235" s="287"/>
    </row>
    <row r="236" spans="1:20" ht="51">
      <c r="A236" s="198">
        <v>86</v>
      </c>
      <c r="B236" s="68"/>
      <c r="C236" s="220" t="s">
        <v>51</v>
      </c>
      <c r="D236" s="221">
        <v>44606</v>
      </c>
      <c r="E236" s="198" t="s">
        <v>1809</v>
      </c>
      <c r="F236" s="198" t="s">
        <v>3</v>
      </c>
      <c r="G236" s="198">
        <v>1999190</v>
      </c>
      <c r="H236" s="68"/>
      <c r="I236" s="204" t="s">
        <v>4003</v>
      </c>
      <c r="J236" s="68"/>
      <c r="K236" s="68"/>
      <c r="L236" s="68"/>
      <c r="M236" s="68"/>
      <c r="N236" s="379"/>
      <c r="O236" s="379"/>
      <c r="P236" s="222">
        <v>0</v>
      </c>
      <c r="Q236" s="222">
        <v>69.2</v>
      </c>
      <c r="R236" s="68" t="s">
        <v>639</v>
      </c>
      <c r="S236" s="381"/>
      <c r="T236" s="287"/>
    </row>
    <row r="237" spans="1:20" ht="38.25">
      <c r="A237" s="198" t="s">
        <v>551</v>
      </c>
      <c r="B237" s="68"/>
      <c r="C237" s="220" t="s">
        <v>590</v>
      </c>
      <c r="D237" s="221">
        <v>44606</v>
      </c>
      <c r="E237" s="198" t="s">
        <v>1810</v>
      </c>
      <c r="F237" s="198" t="s">
        <v>3</v>
      </c>
      <c r="G237" s="198">
        <v>1999191</v>
      </c>
      <c r="H237" s="68"/>
      <c r="I237" s="204" t="s">
        <v>1973</v>
      </c>
      <c r="J237" s="68"/>
      <c r="K237" s="68"/>
      <c r="L237" s="68"/>
      <c r="M237" s="68"/>
      <c r="N237" s="379"/>
      <c r="O237" s="379"/>
      <c r="P237" s="222">
        <v>0</v>
      </c>
      <c r="Q237" s="222">
        <v>71.64</v>
      </c>
      <c r="R237" s="68" t="s">
        <v>639</v>
      </c>
      <c r="S237" s="381"/>
      <c r="T237" s="287"/>
    </row>
    <row r="238" spans="1:20" ht="38.25">
      <c r="A238" s="198" t="s">
        <v>551</v>
      </c>
      <c r="B238" s="68"/>
      <c r="C238" s="220" t="s">
        <v>590</v>
      </c>
      <c r="D238" s="221">
        <v>44606</v>
      </c>
      <c r="E238" s="198" t="s">
        <v>1811</v>
      </c>
      <c r="F238" s="198" t="s">
        <v>3</v>
      </c>
      <c r="G238" s="198">
        <v>1999188</v>
      </c>
      <c r="H238" s="68"/>
      <c r="I238" s="204" t="s">
        <v>1974</v>
      </c>
      <c r="J238" s="68"/>
      <c r="K238" s="68"/>
      <c r="L238" s="68"/>
      <c r="M238" s="68"/>
      <c r="N238" s="379"/>
      <c r="O238" s="379"/>
      <c r="P238" s="222">
        <v>0</v>
      </c>
      <c r="Q238" s="222">
        <v>405</v>
      </c>
      <c r="R238" s="68" t="s">
        <v>639</v>
      </c>
      <c r="S238" s="381"/>
      <c r="T238" s="287"/>
    </row>
    <row r="239" spans="1:20" ht="38.25">
      <c r="A239" s="198" t="s">
        <v>551</v>
      </c>
      <c r="B239" s="68"/>
      <c r="C239" s="220" t="s">
        <v>590</v>
      </c>
      <c r="D239" s="221">
        <v>44607</v>
      </c>
      <c r="E239" s="198" t="s">
        <v>1812</v>
      </c>
      <c r="F239" s="198" t="s">
        <v>3</v>
      </c>
      <c r="G239" s="198">
        <v>1999507</v>
      </c>
      <c r="H239" s="68"/>
      <c r="I239" s="204" t="s">
        <v>1975</v>
      </c>
      <c r="J239" s="68"/>
      <c r="K239" s="68"/>
      <c r="L239" s="68"/>
      <c r="M239" s="68"/>
      <c r="N239" s="379"/>
      <c r="O239" s="379"/>
      <c r="P239" s="222">
        <v>0</v>
      </c>
      <c r="Q239" s="222">
        <v>4281.2</v>
      </c>
      <c r="R239" s="68" t="s">
        <v>639</v>
      </c>
      <c r="S239" s="381"/>
      <c r="T239" s="287"/>
    </row>
    <row r="240" spans="1:20" ht="51">
      <c r="A240" s="198" t="s">
        <v>551</v>
      </c>
      <c r="B240" s="68"/>
      <c r="C240" s="220" t="s">
        <v>590</v>
      </c>
      <c r="D240" s="221">
        <v>44607</v>
      </c>
      <c r="E240" s="198" t="s">
        <v>1813</v>
      </c>
      <c r="F240" s="198" t="s">
        <v>3</v>
      </c>
      <c r="G240" s="198">
        <v>1999425</v>
      </c>
      <c r="H240" s="68"/>
      <c r="I240" s="204" t="s">
        <v>1976</v>
      </c>
      <c r="J240" s="68"/>
      <c r="K240" s="68"/>
      <c r="L240" s="68"/>
      <c r="M240" s="68"/>
      <c r="N240" s="379"/>
      <c r="O240" s="379"/>
      <c r="P240" s="222">
        <v>0</v>
      </c>
      <c r="Q240" s="222">
        <v>1077.79</v>
      </c>
      <c r="R240" s="68" t="s">
        <v>639</v>
      </c>
      <c r="S240" s="381"/>
      <c r="T240" s="287"/>
    </row>
    <row r="241" spans="1:20" ht="51">
      <c r="A241" s="198" t="s">
        <v>542</v>
      </c>
      <c r="B241" s="68"/>
      <c r="C241" s="220" t="s">
        <v>591</v>
      </c>
      <c r="D241" s="221">
        <v>44607</v>
      </c>
      <c r="E241" s="198" t="s">
        <v>1814</v>
      </c>
      <c r="F241" s="198" t="s">
        <v>6</v>
      </c>
      <c r="G241" s="198">
        <v>1576700</v>
      </c>
      <c r="H241" s="68"/>
      <c r="I241" s="204" t="s">
        <v>1977</v>
      </c>
      <c r="J241" s="68"/>
      <c r="K241" s="68"/>
      <c r="L241" s="68"/>
      <c r="M241" s="68"/>
      <c r="N241" s="379"/>
      <c r="O241" s="379"/>
      <c r="P241" s="222">
        <v>0</v>
      </c>
      <c r="Q241" s="222">
        <v>652872.77</v>
      </c>
      <c r="R241" s="68" t="s">
        <v>639</v>
      </c>
      <c r="S241" s="381"/>
      <c r="T241" s="287"/>
    </row>
    <row r="242" spans="1:20" ht="76.5">
      <c r="A242" s="198" t="s">
        <v>545</v>
      </c>
      <c r="B242" s="68"/>
      <c r="C242" s="220" t="s">
        <v>685</v>
      </c>
      <c r="D242" s="221">
        <v>44607</v>
      </c>
      <c r="E242" s="198" t="s">
        <v>1815</v>
      </c>
      <c r="F242" s="198" t="s">
        <v>6</v>
      </c>
      <c r="G242" s="198">
        <v>1576775</v>
      </c>
      <c r="H242" s="68"/>
      <c r="I242" s="204" t="s">
        <v>1978</v>
      </c>
      <c r="J242" s="68"/>
      <c r="K242" s="68"/>
      <c r="L242" s="68"/>
      <c r="M242" s="68"/>
      <c r="N242" s="379"/>
      <c r="O242" s="379"/>
      <c r="P242" s="222">
        <v>0</v>
      </c>
      <c r="Q242" s="222">
        <v>60381.17</v>
      </c>
      <c r="R242" s="68" t="s">
        <v>639</v>
      </c>
      <c r="S242" s="381"/>
      <c r="T242" s="287"/>
    </row>
    <row r="243" spans="1:20" ht="51">
      <c r="A243" s="198" t="s">
        <v>543</v>
      </c>
      <c r="B243" s="68"/>
      <c r="C243" s="220" t="s">
        <v>693</v>
      </c>
      <c r="D243" s="221">
        <v>44607</v>
      </c>
      <c r="E243" s="198" t="s">
        <v>1816</v>
      </c>
      <c r="F243" s="198" t="s">
        <v>11</v>
      </c>
      <c r="G243" s="198">
        <v>15695</v>
      </c>
      <c r="H243" s="68"/>
      <c r="I243" s="204" t="s">
        <v>1979</v>
      </c>
      <c r="J243" s="68"/>
      <c r="K243" s="68"/>
      <c r="L243" s="68"/>
      <c r="M243" s="68"/>
      <c r="N243" s="379"/>
      <c r="O243" s="379"/>
      <c r="P243" s="222">
        <v>647.09</v>
      </c>
      <c r="Q243" s="222">
        <v>0</v>
      </c>
      <c r="R243" s="68" t="s">
        <v>639</v>
      </c>
      <c r="S243" s="381"/>
      <c r="T243" s="287"/>
    </row>
    <row r="244" spans="1:20" ht="89.25">
      <c r="A244" s="198" t="s">
        <v>542</v>
      </c>
      <c r="B244" s="68"/>
      <c r="C244" s="220" t="s">
        <v>591</v>
      </c>
      <c r="D244" s="221">
        <v>44607</v>
      </c>
      <c r="E244" s="198" t="s">
        <v>1817</v>
      </c>
      <c r="F244" s="198" t="s">
        <v>640</v>
      </c>
      <c r="G244" s="198">
        <v>3495137</v>
      </c>
      <c r="H244" s="68"/>
      <c r="I244" s="204" t="s">
        <v>1980</v>
      </c>
      <c r="J244" s="68"/>
      <c r="K244" s="68"/>
      <c r="L244" s="68"/>
      <c r="M244" s="68"/>
      <c r="N244" s="379"/>
      <c r="O244" s="379"/>
      <c r="P244" s="222">
        <v>0</v>
      </c>
      <c r="Q244" s="222">
        <v>1336892.05</v>
      </c>
      <c r="R244" s="68" t="s">
        <v>639</v>
      </c>
      <c r="S244" s="381"/>
      <c r="T244" s="287"/>
    </row>
    <row r="245" spans="1:20" ht="63.75">
      <c r="A245" s="198" t="s">
        <v>551</v>
      </c>
      <c r="B245" s="68"/>
      <c r="C245" s="220" t="s">
        <v>590</v>
      </c>
      <c r="D245" s="221">
        <v>44609</v>
      </c>
      <c r="E245" s="198" t="s">
        <v>1818</v>
      </c>
      <c r="F245" s="198" t="s">
        <v>3</v>
      </c>
      <c r="G245" s="198">
        <v>2000278</v>
      </c>
      <c r="H245" s="68"/>
      <c r="I245" s="204" t="s">
        <v>1981</v>
      </c>
      <c r="J245" s="68"/>
      <c r="K245" s="68"/>
      <c r="L245" s="68"/>
      <c r="M245" s="68"/>
      <c r="N245" s="379"/>
      <c r="O245" s="379"/>
      <c r="P245" s="222">
        <v>0</v>
      </c>
      <c r="Q245" s="222">
        <v>948</v>
      </c>
      <c r="R245" s="68" t="s">
        <v>639</v>
      </c>
      <c r="S245" s="381"/>
      <c r="T245" s="287"/>
    </row>
    <row r="246" spans="1:20" ht="63.75">
      <c r="A246" s="198" t="s">
        <v>551</v>
      </c>
      <c r="B246" s="68"/>
      <c r="C246" s="220" t="s">
        <v>590</v>
      </c>
      <c r="D246" s="221">
        <v>44609</v>
      </c>
      <c r="E246" s="198" t="s">
        <v>1819</v>
      </c>
      <c r="F246" s="198" t="s">
        <v>3</v>
      </c>
      <c r="G246" s="198">
        <v>2000280</v>
      </c>
      <c r="H246" s="68"/>
      <c r="I246" s="204" t="s">
        <v>1982</v>
      </c>
      <c r="J246" s="68"/>
      <c r="K246" s="68"/>
      <c r="L246" s="68"/>
      <c r="M246" s="68"/>
      <c r="N246" s="379"/>
      <c r="O246" s="379"/>
      <c r="P246" s="222">
        <v>0</v>
      </c>
      <c r="Q246" s="222">
        <v>948</v>
      </c>
      <c r="R246" s="68" t="s">
        <v>639</v>
      </c>
      <c r="S246" s="381"/>
      <c r="T246" s="287"/>
    </row>
    <row r="247" spans="1:20" ht="51">
      <c r="A247" s="198" t="s">
        <v>542</v>
      </c>
      <c r="B247" s="68"/>
      <c r="C247" s="220" t="s">
        <v>591</v>
      </c>
      <c r="D247" s="221">
        <v>44609</v>
      </c>
      <c r="E247" s="198" t="s">
        <v>1820</v>
      </c>
      <c r="F247" s="198" t="s">
        <v>3</v>
      </c>
      <c r="G247" s="198">
        <v>2000291</v>
      </c>
      <c r="H247" s="68"/>
      <c r="I247" s="204" t="s">
        <v>1983</v>
      </c>
      <c r="J247" s="68"/>
      <c r="K247" s="68"/>
      <c r="L247" s="68"/>
      <c r="M247" s="68"/>
      <c r="N247" s="379"/>
      <c r="O247" s="379"/>
      <c r="P247" s="222">
        <v>0</v>
      </c>
      <c r="Q247" s="222">
        <v>56.16</v>
      </c>
      <c r="R247" s="68" t="s">
        <v>639</v>
      </c>
      <c r="S247" s="381"/>
      <c r="T247" s="287"/>
    </row>
    <row r="248" spans="1:20" ht="76.5">
      <c r="A248" s="198" t="s">
        <v>545</v>
      </c>
      <c r="B248" s="68"/>
      <c r="C248" s="220" t="s">
        <v>685</v>
      </c>
      <c r="D248" s="221">
        <v>44609</v>
      </c>
      <c r="E248" s="198" t="s">
        <v>1821</v>
      </c>
      <c r="F248" s="198" t="s">
        <v>6</v>
      </c>
      <c r="G248" s="198">
        <v>1578133</v>
      </c>
      <c r="H248" s="68"/>
      <c r="I248" s="204" t="s">
        <v>1984</v>
      </c>
      <c r="J248" s="68"/>
      <c r="K248" s="68"/>
      <c r="L248" s="68"/>
      <c r="M248" s="68"/>
      <c r="N248" s="379"/>
      <c r="O248" s="379"/>
      <c r="P248" s="222">
        <v>0</v>
      </c>
      <c r="Q248" s="222">
        <v>869.66</v>
      </c>
      <c r="R248" s="68" t="s">
        <v>639</v>
      </c>
      <c r="S248" s="381"/>
      <c r="T248" s="287"/>
    </row>
    <row r="249" spans="1:20" ht="38.25">
      <c r="A249" s="198" t="s">
        <v>551</v>
      </c>
      <c r="B249" s="68"/>
      <c r="C249" s="220" t="s">
        <v>590</v>
      </c>
      <c r="D249" s="221">
        <v>44610</v>
      </c>
      <c r="E249" s="198" t="s">
        <v>1822</v>
      </c>
      <c r="F249" s="198" t="s">
        <v>3</v>
      </c>
      <c r="G249" s="198">
        <v>2000479</v>
      </c>
      <c r="H249" s="68"/>
      <c r="I249" s="204" t="s">
        <v>1985</v>
      </c>
      <c r="J249" s="68"/>
      <c r="K249" s="68"/>
      <c r="L249" s="68"/>
      <c r="M249" s="68"/>
      <c r="N249" s="379"/>
      <c r="O249" s="379"/>
      <c r="P249" s="222">
        <v>0</v>
      </c>
      <c r="Q249" s="222">
        <v>21.58</v>
      </c>
      <c r="R249" s="68" t="s">
        <v>639</v>
      </c>
      <c r="S249" s="381"/>
      <c r="T249" s="287"/>
    </row>
    <row r="250" spans="1:20" ht="51">
      <c r="A250" s="198" t="s">
        <v>551</v>
      </c>
      <c r="B250" s="68"/>
      <c r="C250" s="220" t="s">
        <v>590</v>
      </c>
      <c r="D250" s="221">
        <v>44614</v>
      </c>
      <c r="E250" s="198" t="s">
        <v>1823</v>
      </c>
      <c r="F250" s="198" t="s">
        <v>3</v>
      </c>
      <c r="G250" s="198">
        <v>2001237</v>
      </c>
      <c r="H250" s="68"/>
      <c r="I250" s="204" t="s">
        <v>1693</v>
      </c>
      <c r="J250" s="68"/>
      <c r="K250" s="68"/>
      <c r="L250" s="68"/>
      <c r="M250" s="68"/>
      <c r="N250" s="379"/>
      <c r="O250" s="379"/>
      <c r="P250" s="222">
        <v>0</v>
      </c>
      <c r="Q250" s="222">
        <v>200</v>
      </c>
      <c r="R250" s="68" t="s">
        <v>639</v>
      </c>
      <c r="S250" s="381"/>
      <c r="T250" s="287"/>
    </row>
    <row r="251" spans="1:20" ht="76.5">
      <c r="A251" s="198" t="s">
        <v>545</v>
      </c>
      <c r="B251" s="68"/>
      <c r="C251" s="220" t="s">
        <v>685</v>
      </c>
      <c r="D251" s="221">
        <v>44614</v>
      </c>
      <c r="E251" s="198" t="s">
        <v>1824</v>
      </c>
      <c r="F251" s="198" t="s">
        <v>6</v>
      </c>
      <c r="G251" s="198">
        <v>1580009</v>
      </c>
      <c r="H251" s="68"/>
      <c r="I251" s="204" t="s">
        <v>1986</v>
      </c>
      <c r="J251" s="68"/>
      <c r="K251" s="68"/>
      <c r="L251" s="68"/>
      <c r="M251" s="68"/>
      <c r="N251" s="379"/>
      <c r="O251" s="379"/>
      <c r="P251" s="222">
        <v>0</v>
      </c>
      <c r="Q251" s="222">
        <v>12250</v>
      </c>
      <c r="R251" s="68" t="s">
        <v>639</v>
      </c>
      <c r="S251" s="381"/>
      <c r="T251" s="287"/>
    </row>
    <row r="252" spans="1:20" ht="51">
      <c r="A252" s="198" t="s">
        <v>551</v>
      </c>
      <c r="B252" s="68"/>
      <c r="C252" s="220" t="s">
        <v>590</v>
      </c>
      <c r="D252" s="221">
        <v>44615</v>
      </c>
      <c r="E252" s="198" t="s">
        <v>1825</v>
      </c>
      <c r="F252" s="198" t="s">
        <v>3</v>
      </c>
      <c r="G252" s="198">
        <v>2001704</v>
      </c>
      <c r="H252" s="68"/>
      <c r="I252" s="204" t="s">
        <v>1987</v>
      </c>
      <c r="J252" s="68"/>
      <c r="K252" s="68"/>
      <c r="L252" s="68"/>
      <c r="M252" s="68"/>
      <c r="N252" s="379"/>
      <c r="O252" s="379"/>
      <c r="P252" s="222">
        <v>0</v>
      </c>
      <c r="Q252" s="222">
        <v>22677</v>
      </c>
      <c r="R252" s="68" t="s">
        <v>639</v>
      </c>
      <c r="S252" s="381"/>
      <c r="T252" s="287"/>
    </row>
    <row r="253" spans="1:20" ht="51">
      <c r="A253" s="198" t="s">
        <v>551</v>
      </c>
      <c r="B253" s="68"/>
      <c r="C253" s="220" t="s">
        <v>590</v>
      </c>
      <c r="D253" s="221">
        <v>44616</v>
      </c>
      <c r="E253" s="198" t="s">
        <v>1826</v>
      </c>
      <c r="F253" s="198" t="s">
        <v>3</v>
      </c>
      <c r="G253" s="198">
        <v>2002052</v>
      </c>
      <c r="H253" s="68"/>
      <c r="I253" s="204" t="s">
        <v>1988</v>
      </c>
      <c r="J253" s="68"/>
      <c r="K253" s="68"/>
      <c r="L253" s="68"/>
      <c r="M253" s="68"/>
      <c r="N253" s="379"/>
      <c r="O253" s="379"/>
      <c r="P253" s="222">
        <v>0</v>
      </c>
      <c r="Q253" s="222">
        <v>377</v>
      </c>
      <c r="R253" s="68" t="s">
        <v>639</v>
      </c>
      <c r="S253" s="381"/>
      <c r="T253" s="287"/>
    </row>
    <row r="254" spans="1:20" ht="51">
      <c r="A254" s="198" t="s">
        <v>551</v>
      </c>
      <c r="B254" s="68"/>
      <c r="C254" s="220" t="s">
        <v>590</v>
      </c>
      <c r="D254" s="221">
        <v>44616</v>
      </c>
      <c r="E254" s="198" t="s">
        <v>1827</v>
      </c>
      <c r="F254" s="198" t="s">
        <v>3</v>
      </c>
      <c r="G254" s="198">
        <v>2002053</v>
      </c>
      <c r="H254" s="68"/>
      <c r="I254" s="204" t="s">
        <v>1989</v>
      </c>
      <c r="J254" s="68"/>
      <c r="K254" s="68"/>
      <c r="L254" s="68"/>
      <c r="M254" s="68"/>
      <c r="N254" s="379"/>
      <c r="O254" s="379"/>
      <c r="P254" s="222">
        <v>0</v>
      </c>
      <c r="Q254" s="222">
        <v>469.5</v>
      </c>
      <c r="R254" s="68" t="s">
        <v>639</v>
      </c>
      <c r="S254" s="381"/>
      <c r="T254" s="287"/>
    </row>
    <row r="255" spans="1:20" ht="51">
      <c r="A255" s="198" t="s">
        <v>542</v>
      </c>
      <c r="B255" s="68"/>
      <c r="C255" s="220" t="s">
        <v>591</v>
      </c>
      <c r="D255" s="221">
        <v>44616</v>
      </c>
      <c r="E255" s="198" t="s">
        <v>1828</v>
      </c>
      <c r="F255" s="198" t="s">
        <v>3</v>
      </c>
      <c r="G255" s="198">
        <v>2002063</v>
      </c>
      <c r="H255" s="68"/>
      <c r="I255" s="204" t="s">
        <v>1990</v>
      </c>
      <c r="J255" s="68"/>
      <c r="K255" s="68"/>
      <c r="L255" s="68"/>
      <c r="M255" s="68"/>
      <c r="N255" s="379"/>
      <c r="O255" s="379"/>
      <c r="P255" s="222">
        <v>0</v>
      </c>
      <c r="Q255" s="222">
        <v>36592</v>
      </c>
      <c r="R255" s="68" t="s">
        <v>639</v>
      </c>
      <c r="S255" s="381"/>
      <c r="T255" s="287"/>
    </row>
    <row r="256" spans="1:20" ht="38.25">
      <c r="A256" s="198" t="s">
        <v>551</v>
      </c>
      <c r="B256" s="68"/>
      <c r="C256" s="220" t="s">
        <v>590</v>
      </c>
      <c r="D256" s="221">
        <v>44616</v>
      </c>
      <c r="E256" s="198" t="s">
        <v>1829</v>
      </c>
      <c r="F256" s="198" t="s">
        <v>3</v>
      </c>
      <c r="G256" s="198">
        <v>2002101</v>
      </c>
      <c r="H256" s="68"/>
      <c r="I256" s="204" t="s">
        <v>1991</v>
      </c>
      <c r="J256" s="68"/>
      <c r="K256" s="68"/>
      <c r="L256" s="68"/>
      <c r="M256" s="68"/>
      <c r="N256" s="379"/>
      <c r="O256" s="379"/>
      <c r="P256" s="222">
        <v>0</v>
      </c>
      <c r="Q256" s="222">
        <v>100000</v>
      </c>
      <c r="R256" s="68" t="s">
        <v>639</v>
      </c>
      <c r="S256" s="381"/>
      <c r="T256" s="287"/>
    </row>
    <row r="257" spans="1:20" ht="51">
      <c r="A257" s="198" t="s">
        <v>551</v>
      </c>
      <c r="B257" s="68"/>
      <c r="C257" s="220" t="s">
        <v>590</v>
      </c>
      <c r="D257" s="221">
        <v>44616</v>
      </c>
      <c r="E257" s="198" t="s">
        <v>1830</v>
      </c>
      <c r="F257" s="198" t="s">
        <v>3</v>
      </c>
      <c r="G257" s="198">
        <v>2002057</v>
      </c>
      <c r="H257" s="68"/>
      <c r="I257" s="204" t="s">
        <v>1992</v>
      </c>
      <c r="J257" s="68"/>
      <c r="K257" s="68"/>
      <c r="L257" s="68"/>
      <c r="M257" s="68"/>
      <c r="N257" s="379"/>
      <c r="O257" s="379"/>
      <c r="P257" s="222">
        <v>0</v>
      </c>
      <c r="Q257" s="222">
        <v>13383.5</v>
      </c>
      <c r="R257" s="68" t="s">
        <v>639</v>
      </c>
      <c r="S257" s="381"/>
      <c r="T257" s="287"/>
    </row>
    <row r="258" spans="1:20" ht="76.5">
      <c r="A258" s="198" t="s">
        <v>542</v>
      </c>
      <c r="B258" s="68"/>
      <c r="C258" s="220" t="s">
        <v>591</v>
      </c>
      <c r="D258" s="221">
        <v>44616</v>
      </c>
      <c r="E258" s="198" t="s">
        <v>1831</v>
      </c>
      <c r="F258" s="198" t="s">
        <v>15</v>
      </c>
      <c r="G258" s="198">
        <v>1795673</v>
      </c>
      <c r="H258" s="68"/>
      <c r="I258" s="204" t="s">
        <v>1993</v>
      </c>
      <c r="J258" s="68"/>
      <c r="K258" s="68"/>
      <c r="L258" s="68"/>
      <c r="M258" s="68"/>
      <c r="N258" s="379"/>
      <c r="O258" s="379"/>
      <c r="P258" s="222">
        <v>50</v>
      </c>
      <c r="Q258" s="222">
        <v>0</v>
      </c>
      <c r="R258" s="68" t="s">
        <v>639</v>
      </c>
      <c r="S258" s="381"/>
      <c r="T258" s="287"/>
    </row>
    <row r="259" spans="1:20" ht="63.75">
      <c r="A259" s="198" t="s">
        <v>542</v>
      </c>
      <c r="B259" s="68"/>
      <c r="C259" s="220" t="s">
        <v>591</v>
      </c>
      <c r="D259" s="221">
        <v>44617</v>
      </c>
      <c r="E259" s="198" t="s">
        <v>1832</v>
      </c>
      <c r="F259" s="198" t="s">
        <v>6</v>
      </c>
      <c r="G259" s="198">
        <v>1582429</v>
      </c>
      <c r="H259" s="68"/>
      <c r="I259" s="204" t="s">
        <v>1994</v>
      </c>
      <c r="J259" s="68"/>
      <c r="K259" s="68"/>
      <c r="L259" s="68"/>
      <c r="M259" s="68"/>
      <c r="N259" s="379"/>
      <c r="O259" s="379"/>
      <c r="P259" s="222">
        <v>0</v>
      </c>
      <c r="Q259" s="222">
        <v>5626.36</v>
      </c>
      <c r="R259" s="68" t="s">
        <v>639</v>
      </c>
      <c r="S259" s="381"/>
      <c r="T259" s="287"/>
    </row>
    <row r="260" spans="1:20" ht="38.25">
      <c r="A260" s="198" t="s">
        <v>668</v>
      </c>
      <c r="B260" s="68"/>
      <c r="C260" s="220" t="s">
        <v>1258</v>
      </c>
      <c r="D260" s="221">
        <v>44617</v>
      </c>
      <c r="E260" s="198" t="s">
        <v>1833</v>
      </c>
      <c r="F260" s="198" t="s">
        <v>13</v>
      </c>
      <c r="G260" s="198">
        <v>429624</v>
      </c>
      <c r="H260" s="68"/>
      <c r="I260" s="204" t="s">
        <v>669</v>
      </c>
      <c r="J260" s="68"/>
      <c r="K260" s="68"/>
      <c r="L260" s="68"/>
      <c r="M260" s="68"/>
      <c r="N260" s="379"/>
      <c r="O260" s="379"/>
      <c r="P260" s="222">
        <v>2329352.65</v>
      </c>
      <c r="Q260" s="222">
        <v>0</v>
      </c>
      <c r="R260" s="68" t="s">
        <v>639</v>
      </c>
      <c r="S260" s="381"/>
      <c r="T260" s="287"/>
    </row>
    <row r="261" spans="1:20" ht="38.25">
      <c r="A261" s="198" t="s">
        <v>668</v>
      </c>
      <c r="B261" s="68"/>
      <c r="C261" s="220" t="s">
        <v>1258</v>
      </c>
      <c r="D261" s="221">
        <v>44617</v>
      </c>
      <c r="E261" s="198" t="s">
        <v>1834</v>
      </c>
      <c r="F261" s="198" t="s">
        <v>13</v>
      </c>
      <c r="G261" s="198">
        <v>429626</v>
      </c>
      <c r="H261" s="68"/>
      <c r="I261" s="204" t="s">
        <v>669</v>
      </c>
      <c r="J261" s="68"/>
      <c r="K261" s="68"/>
      <c r="L261" s="68"/>
      <c r="M261" s="68"/>
      <c r="N261" s="379"/>
      <c r="O261" s="379"/>
      <c r="P261" s="222">
        <v>2329352.65</v>
      </c>
      <c r="Q261" s="222">
        <v>0</v>
      </c>
      <c r="R261" s="68" t="s">
        <v>639</v>
      </c>
      <c r="S261" s="381"/>
      <c r="T261" s="287"/>
    </row>
    <row r="262" spans="1:20" ht="38.25">
      <c r="A262" s="198" t="s">
        <v>668</v>
      </c>
      <c r="B262" s="68"/>
      <c r="C262" s="220" t="s">
        <v>1258</v>
      </c>
      <c r="D262" s="221">
        <v>44617</v>
      </c>
      <c r="E262" s="198" t="s">
        <v>1835</v>
      </c>
      <c r="F262" s="198" t="s">
        <v>13</v>
      </c>
      <c r="G262" s="198">
        <v>429628</v>
      </c>
      <c r="H262" s="68"/>
      <c r="I262" s="204" t="s">
        <v>669</v>
      </c>
      <c r="J262" s="68"/>
      <c r="K262" s="68"/>
      <c r="L262" s="68"/>
      <c r="M262" s="68"/>
      <c r="N262" s="379"/>
      <c r="O262" s="379"/>
      <c r="P262" s="222">
        <v>2329352.65</v>
      </c>
      <c r="Q262" s="222">
        <v>0</v>
      </c>
      <c r="R262" s="68" t="s">
        <v>639</v>
      </c>
      <c r="S262" s="381"/>
      <c r="T262" s="287"/>
    </row>
    <row r="263" spans="1:20" ht="38.25">
      <c r="A263" s="198" t="s">
        <v>668</v>
      </c>
      <c r="B263" s="68"/>
      <c r="C263" s="220" t="s">
        <v>1258</v>
      </c>
      <c r="D263" s="221">
        <v>44617</v>
      </c>
      <c r="E263" s="198" t="s">
        <v>1836</v>
      </c>
      <c r="F263" s="198" t="s">
        <v>13</v>
      </c>
      <c r="G263" s="198">
        <v>429630</v>
      </c>
      <c r="H263" s="68"/>
      <c r="I263" s="204" t="s">
        <v>669</v>
      </c>
      <c r="J263" s="68"/>
      <c r="K263" s="68"/>
      <c r="L263" s="68"/>
      <c r="M263" s="68"/>
      <c r="N263" s="379"/>
      <c r="O263" s="379"/>
      <c r="P263" s="222">
        <v>1702589.51</v>
      </c>
      <c r="Q263" s="222">
        <v>0</v>
      </c>
      <c r="R263" s="68" t="s">
        <v>639</v>
      </c>
      <c r="S263" s="381"/>
      <c r="T263" s="287"/>
    </row>
    <row r="264" spans="1:20" ht="38.25">
      <c r="A264" s="198" t="s">
        <v>668</v>
      </c>
      <c r="B264" s="68"/>
      <c r="C264" s="220" t="s">
        <v>1258</v>
      </c>
      <c r="D264" s="221">
        <v>44617</v>
      </c>
      <c r="E264" s="198" t="s">
        <v>1837</v>
      </c>
      <c r="F264" s="198" t="s">
        <v>13</v>
      </c>
      <c r="G264" s="198">
        <v>429632</v>
      </c>
      <c r="H264" s="68"/>
      <c r="I264" s="204" t="s">
        <v>669</v>
      </c>
      <c r="J264" s="68"/>
      <c r="K264" s="68"/>
      <c r="L264" s="68"/>
      <c r="M264" s="68"/>
      <c r="N264" s="379"/>
      <c r="O264" s="379"/>
      <c r="P264" s="222">
        <v>1741223.65</v>
      </c>
      <c r="Q264" s="222">
        <v>0</v>
      </c>
      <c r="R264" s="68" t="s">
        <v>639</v>
      </c>
      <c r="S264" s="381"/>
      <c r="T264" s="287"/>
    </row>
    <row r="265" spans="1:20" ht="38.25">
      <c r="A265" s="198" t="s">
        <v>668</v>
      </c>
      <c r="B265" s="68"/>
      <c r="C265" s="220" t="s">
        <v>1258</v>
      </c>
      <c r="D265" s="221">
        <v>44617</v>
      </c>
      <c r="E265" s="198" t="s">
        <v>1838</v>
      </c>
      <c r="F265" s="198" t="s">
        <v>13</v>
      </c>
      <c r="G265" s="198">
        <v>429634</v>
      </c>
      <c r="H265" s="68"/>
      <c r="I265" s="204" t="s">
        <v>669</v>
      </c>
      <c r="J265" s="68"/>
      <c r="K265" s="68"/>
      <c r="L265" s="68"/>
      <c r="M265" s="68"/>
      <c r="N265" s="379"/>
      <c r="O265" s="379"/>
      <c r="P265" s="222">
        <v>447483.77</v>
      </c>
      <c r="Q265" s="222">
        <v>0</v>
      </c>
      <c r="R265" s="68" t="s">
        <v>639</v>
      </c>
      <c r="S265" s="381"/>
      <c r="T265" s="287"/>
    </row>
    <row r="266" spans="1:20" ht="38.25">
      <c r="A266" s="198" t="s">
        <v>668</v>
      </c>
      <c r="B266" s="68"/>
      <c r="C266" s="220" t="s">
        <v>1258</v>
      </c>
      <c r="D266" s="221">
        <v>44617</v>
      </c>
      <c r="E266" s="198" t="s">
        <v>1839</v>
      </c>
      <c r="F266" s="198" t="s">
        <v>13</v>
      </c>
      <c r="G266" s="198">
        <v>429636</v>
      </c>
      <c r="H266" s="68"/>
      <c r="I266" s="204" t="s">
        <v>669</v>
      </c>
      <c r="J266" s="68"/>
      <c r="K266" s="68"/>
      <c r="L266" s="68"/>
      <c r="M266" s="68"/>
      <c r="N266" s="379"/>
      <c r="O266" s="379"/>
      <c r="P266" s="222">
        <v>1229066.82</v>
      </c>
      <c r="Q266" s="222">
        <v>0</v>
      </c>
      <c r="R266" s="68" t="s">
        <v>639</v>
      </c>
      <c r="S266" s="381"/>
      <c r="T266" s="287"/>
    </row>
    <row r="267" spans="1:20" ht="38.25">
      <c r="A267" s="198" t="s">
        <v>668</v>
      </c>
      <c r="B267" s="68"/>
      <c r="C267" s="220" t="s">
        <v>1258</v>
      </c>
      <c r="D267" s="221">
        <v>44617</v>
      </c>
      <c r="E267" s="198" t="s">
        <v>1840</v>
      </c>
      <c r="F267" s="198" t="s">
        <v>13</v>
      </c>
      <c r="G267" s="198">
        <v>429638</v>
      </c>
      <c r="H267" s="68"/>
      <c r="I267" s="204" t="s">
        <v>669</v>
      </c>
      <c r="J267" s="68"/>
      <c r="K267" s="68"/>
      <c r="L267" s="68"/>
      <c r="M267" s="68"/>
      <c r="N267" s="379"/>
      <c r="O267" s="379"/>
      <c r="P267" s="222">
        <v>4782475.21</v>
      </c>
      <c r="Q267" s="222">
        <v>0</v>
      </c>
      <c r="R267" s="68" t="s">
        <v>639</v>
      </c>
      <c r="S267" s="381"/>
      <c r="T267" s="287"/>
    </row>
    <row r="268" spans="1:20" ht="38.25">
      <c r="A268" s="198" t="s">
        <v>668</v>
      </c>
      <c r="B268" s="68"/>
      <c r="C268" s="220" t="s">
        <v>1258</v>
      </c>
      <c r="D268" s="221">
        <v>44617</v>
      </c>
      <c r="E268" s="198" t="s">
        <v>1841</v>
      </c>
      <c r="F268" s="198" t="s">
        <v>13</v>
      </c>
      <c r="G268" s="198">
        <v>429495</v>
      </c>
      <c r="H268" s="68"/>
      <c r="I268" s="204" t="s">
        <v>669</v>
      </c>
      <c r="J268" s="68"/>
      <c r="K268" s="68"/>
      <c r="L268" s="68"/>
      <c r="M268" s="68"/>
      <c r="N268" s="379"/>
      <c r="O268" s="379"/>
      <c r="P268" s="222">
        <v>4051246.95</v>
      </c>
      <c r="Q268" s="222">
        <v>0</v>
      </c>
      <c r="R268" s="68" t="s">
        <v>639</v>
      </c>
      <c r="S268" s="381"/>
      <c r="T268" s="287"/>
    </row>
    <row r="269" spans="1:20" ht="38.25">
      <c r="A269" s="198" t="s">
        <v>668</v>
      </c>
      <c r="B269" s="68"/>
      <c r="C269" s="220" t="s">
        <v>1258</v>
      </c>
      <c r="D269" s="221">
        <v>44617</v>
      </c>
      <c r="E269" s="198" t="s">
        <v>1842</v>
      </c>
      <c r="F269" s="198" t="s">
        <v>13</v>
      </c>
      <c r="G269" s="198">
        <v>429497</v>
      </c>
      <c r="H269" s="68"/>
      <c r="I269" s="204" t="s">
        <v>669</v>
      </c>
      <c r="J269" s="68"/>
      <c r="K269" s="68"/>
      <c r="L269" s="68"/>
      <c r="M269" s="68"/>
      <c r="N269" s="379"/>
      <c r="O269" s="379"/>
      <c r="P269" s="222">
        <v>2859628.8</v>
      </c>
      <c r="Q269" s="222">
        <v>0</v>
      </c>
      <c r="R269" s="68" t="s">
        <v>639</v>
      </c>
      <c r="S269" s="381"/>
      <c r="T269" s="287"/>
    </row>
    <row r="270" spans="1:20" ht="38.25">
      <c r="A270" s="198" t="s">
        <v>668</v>
      </c>
      <c r="B270" s="68"/>
      <c r="C270" s="220" t="s">
        <v>1258</v>
      </c>
      <c r="D270" s="221">
        <v>44617</v>
      </c>
      <c r="E270" s="198" t="s">
        <v>1843</v>
      </c>
      <c r="F270" s="198" t="s">
        <v>13</v>
      </c>
      <c r="G270" s="198">
        <v>429499</v>
      </c>
      <c r="H270" s="68"/>
      <c r="I270" s="204" t="s">
        <v>669</v>
      </c>
      <c r="J270" s="68"/>
      <c r="K270" s="68"/>
      <c r="L270" s="68"/>
      <c r="M270" s="68"/>
      <c r="N270" s="379"/>
      <c r="O270" s="379"/>
      <c r="P270" s="222">
        <v>526116.66</v>
      </c>
      <c r="Q270" s="222">
        <v>0</v>
      </c>
      <c r="R270" s="68" t="s">
        <v>639</v>
      </c>
      <c r="S270" s="381"/>
      <c r="T270" s="287"/>
    </row>
    <row r="271" spans="1:20" ht="38.25">
      <c r="A271" s="198" t="s">
        <v>668</v>
      </c>
      <c r="B271" s="68"/>
      <c r="C271" s="220" t="s">
        <v>1258</v>
      </c>
      <c r="D271" s="221">
        <v>44617</v>
      </c>
      <c r="E271" s="198" t="s">
        <v>1844</v>
      </c>
      <c r="F271" s="198" t="s">
        <v>13</v>
      </c>
      <c r="G271" s="198">
        <v>429501</v>
      </c>
      <c r="H271" s="68"/>
      <c r="I271" s="204" t="s">
        <v>669</v>
      </c>
      <c r="J271" s="68"/>
      <c r="K271" s="68"/>
      <c r="L271" s="68"/>
      <c r="M271" s="68"/>
      <c r="N271" s="379"/>
      <c r="O271" s="379"/>
      <c r="P271" s="222">
        <v>1910087.01</v>
      </c>
      <c r="Q271" s="222">
        <v>0</v>
      </c>
      <c r="R271" s="68" t="s">
        <v>639</v>
      </c>
      <c r="S271" s="381"/>
      <c r="T271" s="287"/>
    </row>
    <row r="272" spans="1:20" ht="38.25">
      <c r="A272" s="198" t="s">
        <v>668</v>
      </c>
      <c r="B272" s="68"/>
      <c r="C272" s="220" t="s">
        <v>1258</v>
      </c>
      <c r="D272" s="221">
        <v>44617</v>
      </c>
      <c r="E272" s="198" t="s">
        <v>1845</v>
      </c>
      <c r="F272" s="198" t="s">
        <v>13</v>
      </c>
      <c r="G272" s="198">
        <v>429503</v>
      </c>
      <c r="H272" s="68"/>
      <c r="I272" s="204" t="s">
        <v>669</v>
      </c>
      <c r="J272" s="68"/>
      <c r="K272" s="68"/>
      <c r="L272" s="68"/>
      <c r="M272" s="68"/>
      <c r="N272" s="379"/>
      <c r="O272" s="379"/>
      <c r="P272" s="222">
        <v>1533726.08</v>
      </c>
      <c r="Q272" s="222">
        <v>0</v>
      </c>
      <c r="R272" s="68" t="s">
        <v>639</v>
      </c>
      <c r="S272" s="381"/>
      <c r="T272" s="287"/>
    </row>
    <row r="273" spans="1:20" ht="38.25">
      <c r="A273" s="198" t="s">
        <v>668</v>
      </c>
      <c r="B273" s="68"/>
      <c r="C273" s="220" t="s">
        <v>1258</v>
      </c>
      <c r="D273" s="221">
        <v>44617</v>
      </c>
      <c r="E273" s="198" t="s">
        <v>1846</v>
      </c>
      <c r="F273" s="198" t="s">
        <v>13</v>
      </c>
      <c r="G273" s="198">
        <v>429505</v>
      </c>
      <c r="H273" s="68"/>
      <c r="I273" s="204" t="s">
        <v>669</v>
      </c>
      <c r="J273" s="68"/>
      <c r="K273" s="68"/>
      <c r="L273" s="68"/>
      <c r="M273" s="68"/>
      <c r="N273" s="379"/>
      <c r="O273" s="379"/>
      <c r="P273" s="222">
        <v>765263.66</v>
      </c>
      <c r="Q273" s="222">
        <v>0</v>
      </c>
      <c r="R273" s="68" t="s">
        <v>639</v>
      </c>
      <c r="S273" s="381"/>
      <c r="T273" s="287"/>
    </row>
    <row r="274" spans="1:20" ht="38.25">
      <c r="A274" s="198" t="s">
        <v>668</v>
      </c>
      <c r="B274" s="68"/>
      <c r="C274" s="220" t="s">
        <v>1258</v>
      </c>
      <c r="D274" s="221">
        <v>44617</v>
      </c>
      <c r="E274" s="198" t="s">
        <v>1847</v>
      </c>
      <c r="F274" s="198" t="s">
        <v>13</v>
      </c>
      <c r="G274" s="198">
        <v>429507</v>
      </c>
      <c r="H274" s="68"/>
      <c r="I274" s="204" t="s">
        <v>669</v>
      </c>
      <c r="J274" s="68"/>
      <c r="K274" s="68"/>
      <c r="L274" s="68"/>
      <c r="M274" s="68"/>
      <c r="N274" s="379"/>
      <c r="O274" s="379"/>
      <c r="P274" s="222">
        <v>4444135.82</v>
      </c>
      <c r="Q274" s="222">
        <v>0</v>
      </c>
      <c r="R274" s="68" t="s">
        <v>639</v>
      </c>
      <c r="S274" s="381"/>
      <c r="T274" s="287"/>
    </row>
    <row r="275" spans="1:20" ht="38.25">
      <c r="A275" s="198" t="s">
        <v>668</v>
      </c>
      <c r="B275" s="68"/>
      <c r="C275" s="220" t="s">
        <v>1258</v>
      </c>
      <c r="D275" s="221">
        <v>44617</v>
      </c>
      <c r="E275" s="198" t="s">
        <v>1848</v>
      </c>
      <c r="F275" s="198" t="s">
        <v>13</v>
      </c>
      <c r="G275" s="198">
        <v>429509</v>
      </c>
      <c r="H275" s="68"/>
      <c r="I275" s="204" t="s">
        <v>669</v>
      </c>
      <c r="J275" s="68"/>
      <c r="K275" s="68"/>
      <c r="L275" s="68"/>
      <c r="M275" s="68"/>
      <c r="N275" s="379"/>
      <c r="O275" s="379"/>
      <c r="P275" s="222">
        <v>12206341</v>
      </c>
      <c r="Q275" s="222">
        <v>0</v>
      </c>
      <c r="R275" s="68" t="s">
        <v>639</v>
      </c>
      <c r="S275" s="381"/>
      <c r="T275" s="287"/>
    </row>
    <row r="276" spans="1:20" ht="38.25">
      <c r="A276" s="198" t="s">
        <v>668</v>
      </c>
      <c r="B276" s="68"/>
      <c r="C276" s="220" t="s">
        <v>1258</v>
      </c>
      <c r="D276" s="221">
        <v>44617</v>
      </c>
      <c r="E276" s="198" t="s">
        <v>1849</v>
      </c>
      <c r="F276" s="198" t="s">
        <v>13</v>
      </c>
      <c r="G276" s="198">
        <v>429511</v>
      </c>
      <c r="H276" s="68"/>
      <c r="I276" s="204" t="s">
        <v>669</v>
      </c>
      <c r="J276" s="68"/>
      <c r="K276" s="68"/>
      <c r="L276" s="68"/>
      <c r="M276" s="68"/>
      <c r="N276" s="379"/>
      <c r="O276" s="379"/>
      <c r="P276" s="222">
        <v>1780513.48</v>
      </c>
      <c r="Q276" s="222">
        <v>0</v>
      </c>
      <c r="R276" s="68" t="s">
        <v>639</v>
      </c>
      <c r="S276" s="381"/>
      <c r="T276" s="287"/>
    </row>
    <row r="277" spans="1:20" ht="38.25">
      <c r="A277" s="198" t="s">
        <v>668</v>
      </c>
      <c r="B277" s="68"/>
      <c r="C277" s="220" t="s">
        <v>1258</v>
      </c>
      <c r="D277" s="221">
        <v>44617</v>
      </c>
      <c r="E277" s="198" t="s">
        <v>1850</v>
      </c>
      <c r="F277" s="198" t="s">
        <v>13</v>
      </c>
      <c r="G277" s="198">
        <v>429513</v>
      </c>
      <c r="H277" s="68"/>
      <c r="I277" s="204" t="s">
        <v>669</v>
      </c>
      <c r="J277" s="68"/>
      <c r="K277" s="68"/>
      <c r="L277" s="68"/>
      <c r="M277" s="68"/>
      <c r="N277" s="379"/>
      <c r="O277" s="379"/>
      <c r="P277" s="222">
        <v>2245731.86</v>
      </c>
      <c r="Q277" s="222">
        <v>0</v>
      </c>
      <c r="R277" s="68" t="s">
        <v>639</v>
      </c>
      <c r="S277" s="381"/>
      <c r="T277" s="287"/>
    </row>
    <row r="278" spans="1:20" ht="38.25">
      <c r="A278" s="198" t="s">
        <v>668</v>
      </c>
      <c r="B278" s="68"/>
      <c r="C278" s="220" t="s">
        <v>1258</v>
      </c>
      <c r="D278" s="221">
        <v>44617</v>
      </c>
      <c r="E278" s="198" t="s">
        <v>1851</v>
      </c>
      <c r="F278" s="198" t="s">
        <v>13</v>
      </c>
      <c r="G278" s="198">
        <v>429515</v>
      </c>
      <c r="H278" s="68"/>
      <c r="I278" s="204" t="s">
        <v>669</v>
      </c>
      <c r="J278" s="68"/>
      <c r="K278" s="68"/>
      <c r="L278" s="68"/>
      <c r="M278" s="68"/>
      <c r="N278" s="379"/>
      <c r="O278" s="379"/>
      <c r="P278" s="222">
        <v>14824659.49</v>
      </c>
      <c r="Q278" s="222">
        <v>0</v>
      </c>
      <c r="R278" s="68" t="s">
        <v>639</v>
      </c>
      <c r="S278" s="381"/>
      <c r="T278" s="287"/>
    </row>
    <row r="279" spans="1:20" ht="38.25">
      <c r="A279" s="198" t="s">
        <v>668</v>
      </c>
      <c r="B279" s="68"/>
      <c r="C279" s="220" t="s">
        <v>1258</v>
      </c>
      <c r="D279" s="221">
        <v>44617</v>
      </c>
      <c r="E279" s="198" t="s">
        <v>1852</v>
      </c>
      <c r="F279" s="198" t="s">
        <v>13</v>
      </c>
      <c r="G279" s="198">
        <v>429517</v>
      </c>
      <c r="H279" s="68"/>
      <c r="I279" s="204" t="s">
        <v>669</v>
      </c>
      <c r="J279" s="68"/>
      <c r="K279" s="68"/>
      <c r="L279" s="68"/>
      <c r="M279" s="68"/>
      <c r="N279" s="379"/>
      <c r="O279" s="379"/>
      <c r="P279" s="222">
        <v>88450176.739999995</v>
      </c>
      <c r="Q279" s="222">
        <v>0</v>
      </c>
      <c r="R279" s="68" t="s">
        <v>639</v>
      </c>
      <c r="S279" s="381"/>
      <c r="T279" s="287"/>
    </row>
    <row r="280" spans="1:20" ht="38.25">
      <c r="A280" s="198" t="s">
        <v>668</v>
      </c>
      <c r="B280" s="68"/>
      <c r="C280" s="220" t="s">
        <v>1258</v>
      </c>
      <c r="D280" s="221">
        <v>44617</v>
      </c>
      <c r="E280" s="198" t="s">
        <v>1853</v>
      </c>
      <c r="F280" s="198" t="s">
        <v>13</v>
      </c>
      <c r="G280" s="198">
        <v>429525</v>
      </c>
      <c r="H280" s="68"/>
      <c r="I280" s="204" t="s">
        <v>669</v>
      </c>
      <c r="J280" s="68"/>
      <c r="K280" s="68"/>
      <c r="L280" s="68"/>
      <c r="M280" s="68"/>
      <c r="N280" s="379"/>
      <c r="O280" s="379"/>
      <c r="P280" s="222">
        <v>13208.04</v>
      </c>
      <c r="Q280" s="222">
        <v>0</v>
      </c>
      <c r="R280" s="68" t="s">
        <v>639</v>
      </c>
      <c r="S280" s="381"/>
      <c r="T280" s="287"/>
    </row>
    <row r="281" spans="1:20" ht="38.25">
      <c r="A281" s="198" t="s">
        <v>668</v>
      </c>
      <c r="B281" s="68"/>
      <c r="C281" s="220" t="s">
        <v>1258</v>
      </c>
      <c r="D281" s="221">
        <v>44617</v>
      </c>
      <c r="E281" s="198" t="s">
        <v>1854</v>
      </c>
      <c r="F281" s="198" t="s">
        <v>13</v>
      </c>
      <c r="G281" s="198">
        <v>429519</v>
      </c>
      <c r="H281" s="68"/>
      <c r="I281" s="204" t="s">
        <v>669</v>
      </c>
      <c r="J281" s="68"/>
      <c r="K281" s="68"/>
      <c r="L281" s="68"/>
      <c r="M281" s="68"/>
      <c r="N281" s="379"/>
      <c r="O281" s="379"/>
      <c r="P281" s="222">
        <v>11350.62</v>
      </c>
      <c r="Q281" s="222">
        <v>0</v>
      </c>
      <c r="R281" s="68" t="s">
        <v>639</v>
      </c>
      <c r="S281" s="381"/>
      <c r="T281" s="287"/>
    </row>
    <row r="282" spans="1:20" ht="38.25">
      <c r="A282" s="198" t="s">
        <v>668</v>
      </c>
      <c r="B282" s="68"/>
      <c r="C282" s="220" t="s">
        <v>1258</v>
      </c>
      <c r="D282" s="221">
        <v>44617</v>
      </c>
      <c r="E282" s="198" t="s">
        <v>1855</v>
      </c>
      <c r="F282" s="198" t="s">
        <v>13</v>
      </c>
      <c r="G282" s="198">
        <v>429521</v>
      </c>
      <c r="H282" s="68"/>
      <c r="I282" s="204" t="s">
        <v>669</v>
      </c>
      <c r="J282" s="68"/>
      <c r="K282" s="68"/>
      <c r="L282" s="68"/>
      <c r="M282" s="68"/>
      <c r="N282" s="379"/>
      <c r="O282" s="379"/>
      <c r="P282" s="222">
        <v>2983.21</v>
      </c>
      <c r="Q282" s="222">
        <v>0</v>
      </c>
      <c r="R282" s="68" t="s">
        <v>639</v>
      </c>
      <c r="S282" s="381"/>
      <c r="T282" s="287"/>
    </row>
    <row r="283" spans="1:20" ht="38.25">
      <c r="A283" s="198" t="s">
        <v>668</v>
      </c>
      <c r="B283" s="68"/>
      <c r="C283" s="220" t="s">
        <v>1258</v>
      </c>
      <c r="D283" s="221">
        <v>44617</v>
      </c>
      <c r="E283" s="198" t="s">
        <v>1856</v>
      </c>
      <c r="F283" s="198" t="s">
        <v>13</v>
      </c>
      <c r="G283" s="198">
        <v>429523</v>
      </c>
      <c r="H283" s="68"/>
      <c r="I283" s="204" t="s">
        <v>669</v>
      </c>
      <c r="J283" s="68"/>
      <c r="K283" s="68"/>
      <c r="L283" s="68"/>
      <c r="M283" s="68"/>
      <c r="N283" s="379"/>
      <c r="O283" s="379"/>
      <c r="P283" s="222">
        <v>13208.04</v>
      </c>
      <c r="Q283" s="222">
        <v>0</v>
      </c>
      <c r="R283" s="68" t="s">
        <v>639</v>
      </c>
      <c r="S283" s="381"/>
      <c r="T283" s="287"/>
    </row>
    <row r="284" spans="1:20" ht="38.25">
      <c r="A284" s="198" t="s">
        <v>668</v>
      </c>
      <c r="B284" s="68"/>
      <c r="C284" s="220" t="s">
        <v>1258</v>
      </c>
      <c r="D284" s="221">
        <v>44617</v>
      </c>
      <c r="E284" s="198" t="s">
        <v>1857</v>
      </c>
      <c r="F284" s="198" t="s">
        <v>13</v>
      </c>
      <c r="G284" s="198">
        <v>429527</v>
      </c>
      <c r="H284" s="68"/>
      <c r="I284" s="204" t="s">
        <v>669</v>
      </c>
      <c r="J284" s="68"/>
      <c r="K284" s="68"/>
      <c r="L284" s="68"/>
      <c r="M284" s="68"/>
      <c r="N284" s="379"/>
      <c r="O284" s="379"/>
      <c r="P284" s="222">
        <v>13208.04</v>
      </c>
      <c r="Q284" s="222">
        <v>0</v>
      </c>
      <c r="R284" s="68" t="s">
        <v>639</v>
      </c>
      <c r="S284" s="381"/>
      <c r="T284" s="287"/>
    </row>
    <row r="285" spans="1:20" ht="38.25">
      <c r="A285" s="198" t="s">
        <v>668</v>
      </c>
      <c r="B285" s="68"/>
      <c r="C285" s="220" t="s">
        <v>1258</v>
      </c>
      <c r="D285" s="221">
        <v>44617</v>
      </c>
      <c r="E285" s="198" t="s">
        <v>1858</v>
      </c>
      <c r="F285" s="198" t="s">
        <v>13</v>
      </c>
      <c r="G285" s="198">
        <v>429529</v>
      </c>
      <c r="H285" s="68"/>
      <c r="I285" s="204" t="s">
        <v>669</v>
      </c>
      <c r="J285" s="68"/>
      <c r="K285" s="68"/>
      <c r="L285" s="68"/>
      <c r="M285" s="68"/>
      <c r="N285" s="379"/>
      <c r="O285" s="379"/>
      <c r="P285" s="222">
        <v>253438.93</v>
      </c>
      <c r="Q285" s="222">
        <v>0</v>
      </c>
      <c r="R285" s="68" t="s">
        <v>639</v>
      </c>
      <c r="S285" s="381"/>
      <c r="T285" s="287"/>
    </row>
    <row r="286" spans="1:20" ht="38.25">
      <c r="A286" s="198" t="s">
        <v>668</v>
      </c>
      <c r="B286" s="68"/>
      <c r="C286" s="220" t="s">
        <v>1258</v>
      </c>
      <c r="D286" s="221">
        <v>44617</v>
      </c>
      <c r="E286" s="198" t="s">
        <v>1859</v>
      </c>
      <c r="F286" s="198" t="s">
        <v>13</v>
      </c>
      <c r="G286" s="198">
        <v>429531</v>
      </c>
      <c r="H286" s="68"/>
      <c r="I286" s="204" t="s">
        <v>669</v>
      </c>
      <c r="J286" s="68"/>
      <c r="K286" s="68"/>
      <c r="L286" s="68"/>
      <c r="M286" s="68"/>
      <c r="N286" s="379"/>
      <c r="O286" s="379"/>
      <c r="P286" s="222">
        <v>4102.62</v>
      </c>
      <c r="Q286" s="222">
        <v>0</v>
      </c>
      <c r="R286" s="68" t="s">
        <v>639</v>
      </c>
      <c r="S286" s="381"/>
      <c r="T286" s="287"/>
    </row>
    <row r="287" spans="1:20" ht="38.25">
      <c r="A287" s="198" t="s">
        <v>668</v>
      </c>
      <c r="B287" s="68"/>
      <c r="C287" s="220" t="s">
        <v>1258</v>
      </c>
      <c r="D287" s="221">
        <v>44617</v>
      </c>
      <c r="E287" s="198" t="s">
        <v>1860</v>
      </c>
      <c r="F287" s="198" t="s">
        <v>13</v>
      </c>
      <c r="G287" s="198">
        <v>429533</v>
      </c>
      <c r="H287" s="68"/>
      <c r="I287" s="204" t="s">
        <v>669</v>
      </c>
      <c r="J287" s="68"/>
      <c r="K287" s="68"/>
      <c r="L287" s="68"/>
      <c r="M287" s="68"/>
      <c r="N287" s="379"/>
      <c r="O287" s="379"/>
      <c r="P287" s="222">
        <v>4011.59</v>
      </c>
      <c r="Q287" s="222">
        <v>0</v>
      </c>
      <c r="R287" s="68" t="s">
        <v>639</v>
      </c>
      <c r="S287" s="381"/>
      <c r="T287" s="287"/>
    </row>
    <row r="288" spans="1:20" ht="38.25">
      <c r="A288" s="198" t="s">
        <v>668</v>
      </c>
      <c r="B288" s="68"/>
      <c r="C288" s="220" t="s">
        <v>1258</v>
      </c>
      <c r="D288" s="221">
        <v>44617</v>
      </c>
      <c r="E288" s="198" t="s">
        <v>1861</v>
      </c>
      <c r="F288" s="198" t="s">
        <v>13</v>
      </c>
      <c r="G288" s="198">
        <v>429535</v>
      </c>
      <c r="H288" s="68"/>
      <c r="I288" s="204" t="s">
        <v>669</v>
      </c>
      <c r="J288" s="68"/>
      <c r="K288" s="68"/>
      <c r="L288" s="68"/>
      <c r="M288" s="68"/>
      <c r="N288" s="379"/>
      <c r="O288" s="379"/>
      <c r="P288" s="222">
        <v>167.59</v>
      </c>
      <c r="Q288" s="222">
        <v>0</v>
      </c>
      <c r="R288" s="68" t="s">
        <v>639</v>
      </c>
      <c r="S288" s="381"/>
      <c r="T288" s="287"/>
    </row>
    <row r="289" spans="1:20" ht="38.25">
      <c r="A289" s="198" t="s">
        <v>668</v>
      </c>
      <c r="B289" s="68"/>
      <c r="C289" s="220" t="s">
        <v>1258</v>
      </c>
      <c r="D289" s="221">
        <v>44617</v>
      </c>
      <c r="E289" s="198" t="s">
        <v>1862</v>
      </c>
      <c r="F289" s="198" t="s">
        <v>13</v>
      </c>
      <c r="G289" s="198">
        <v>429537</v>
      </c>
      <c r="H289" s="68"/>
      <c r="I289" s="204" t="s">
        <v>669</v>
      </c>
      <c r="J289" s="68"/>
      <c r="K289" s="68"/>
      <c r="L289" s="68"/>
      <c r="M289" s="68"/>
      <c r="N289" s="379"/>
      <c r="O289" s="379"/>
      <c r="P289" s="222">
        <v>1054.31</v>
      </c>
      <c r="Q289" s="222">
        <v>0</v>
      </c>
      <c r="R289" s="68" t="s">
        <v>639</v>
      </c>
      <c r="S289" s="381"/>
      <c r="T289" s="287"/>
    </row>
    <row r="290" spans="1:20" ht="38.25">
      <c r="A290" s="198" t="s">
        <v>668</v>
      </c>
      <c r="B290" s="68"/>
      <c r="C290" s="220" t="s">
        <v>1258</v>
      </c>
      <c r="D290" s="221">
        <v>44617</v>
      </c>
      <c r="E290" s="198" t="s">
        <v>1863</v>
      </c>
      <c r="F290" s="198" t="s">
        <v>13</v>
      </c>
      <c r="G290" s="198">
        <v>429539</v>
      </c>
      <c r="H290" s="68"/>
      <c r="I290" s="204" t="s">
        <v>669</v>
      </c>
      <c r="J290" s="68"/>
      <c r="K290" s="68"/>
      <c r="L290" s="68"/>
      <c r="M290" s="68"/>
      <c r="N290" s="379"/>
      <c r="O290" s="379"/>
      <c r="P290" s="222">
        <v>4668.0200000000004</v>
      </c>
      <c r="Q290" s="222">
        <v>0</v>
      </c>
      <c r="R290" s="68" t="s">
        <v>639</v>
      </c>
      <c r="S290" s="381"/>
      <c r="T290" s="287"/>
    </row>
    <row r="291" spans="1:20" ht="38.25">
      <c r="A291" s="198" t="s">
        <v>668</v>
      </c>
      <c r="B291" s="68"/>
      <c r="C291" s="220" t="s">
        <v>1258</v>
      </c>
      <c r="D291" s="221">
        <v>44617</v>
      </c>
      <c r="E291" s="198" t="s">
        <v>1864</v>
      </c>
      <c r="F291" s="198" t="s">
        <v>13</v>
      </c>
      <c r="G291" s="198">
        <v>429541</v>
      </c>
      <c r="H291" s="68"/>
      <c r="I291" s="204" t="s">
        <v>669</v>
      </c>
      <c r="J291" s="68"/>
      <c r="K291" s="68"/>
      <c r="L291" s="68"/>
      <c r="M291" s="68"/>
      <c r="N291" s="379"/>
      <c r="O291" s="379"/>
      <c r="P291" s="222">
        <v>4668.0200000000004</v>
      </c>
      <c r="Q291" s="222">
        <v>0</v>
      </c>
      <c r="R291" s="68" t="s">
        <v>639</v>
      </c>
      <c r="S291" s="381"/>
      <c r="T291" s="287"/>
    </row>
    <row r="292" spans="1:20" ht="38.25">
      <c r="A292" s="198" t="s">
        <v>668</v>
      </c>
      <c r="B292" s="68"/>
      <c r="C292" s="220" t="s">
        <v>1258</v>
      </c>
      <c r="D292" s="221">
        <v>44617</v>
      </c>
      <c r="E292" s="198" t="s">
        <v>1865</v>
      </c>
      <c r="F292" s="198" t="s">
        <v>13</v>
      </c>
      <c r="G292" s="198">
        <v>429543</v>
      </c>
      <c r="H292" s="68"/>
      <c r="I292" s="204" t="s">
        <v>669</v>
      </c>
      <c r="J292" s="68"/>
      <c r="K292" s="68"/>
      <c r="L292" s="68"/>
      <c r="M292" s="68"/>
      <c r="N292" s="379"/>
      <c r="O292" s="379"/>
      <c r="P292" s="222">
        <v>4668.0200000000004</v>
      </c>
      <c r="Q292" s="222">
        <v>0</v>
      </c>
      <c r="R292" s="68" t="s">
        <v>639</v>
      </c>
      <c r="S292" s="381"/>
      <c r="T292" s="287"/>
    </row>
    <row r="293" spans="1:20" ht="38.25">
      <c r="A293" s="198" t="s">
        <v>668</v>
      </c>
      <c r="B293" s="68"/>
      <c r="C293" s="220" t="s">
        <v>1258</v>
      </c>
      <c r="D293" s="221">
        <v>44617</v>
      </c>
      <c r="E293" s="198" t="s">
        <v>1866</v>
      </c>
      <c r="F293" s="198" t="s">
        <v>13</v>
      </c>
      <c r="G293" s="198">
        <v>429545</v>
      </c>
      <c r="H293" s="68"/>
      <c r="I293" s="204" t="s">
        <v>669</v>
      </c>
      <c r="J293" s="68"/>
      <c r="K293" s="68"/>
      <c r="L293" s="68"/>
      <c r="M293" s="68"/>
      <c r="N293" s="379"/>
      <c r="O293" s="379"/>
      <c r="P293" s="222">
        <v>4668.0200000000004</v>
      </c>
      <c r="Q293" s="222">
        <v>0</v>
      </c>
      <c r="R293" s="68" t="s">
        <v>639</v>
      </c>
      <c r="S293" s="381"/>
      <c r="T293" s="287"/>
    </row>
    <row r="294" spans="1:20" ht="38.25">
      <c r="A294" s="198" t="s">
        <v>668</v>
      </c>
      <c r="B294" s="68"/>
      <c r="C294" s="220" t="s">
        <v>1258</v>
      </c>
      <c r="D294" s="221">
        <v>44617</v>
      </c>
      <c r="E294" s="198" t="s">
        <v>1867</v>
      </c>
      <c r="F294" s="198" t="s">
        <v>13</v>
      </c>
      <c r="G294" s="198">
        <v>429547</v>
      </c>
      <c r="H294" s="68"/>
      <c r="I294" s="204" t="s">
        <v>669</v>
      </c>
      <c r="J294" s="68"/>
      <c r="K294" s="68"/>
      <c r="L294" s="68"/>
      <c r="M294" s="68"/>
      <c r="N294" s="379"/>
      <c r="O294" s="379"/>
      <c r="P294" s="222">
        <v>4668.0200000000004</v>
      </c>
      <c r="Q294" s="222">
        <v>0</v>
      </c>
      <c r="R294" s="68" t="s">
        <v>639</v>
      </c>
      <c r="S294" s="381"/>
      <c r="T294" s="287"/>
    </row>
    <row r="295" spans="1:20" ht="38.25">
      <c r="A295" s="198" t="s">
        <v>668</v>
      </c>
      <c r="B295" s="68"/>
      <c r="C295" s="220" t="s">
        <v>1258</v>
      </c>
      <c r="D295" s="221">
        <v>44617</v>
      </c>
      <c r="E295" s="198" t="s">
        <v>1868</v>
      </c>
      <c r="F295" s="198" t="s">
        <v>13</v>
      </c>
      <c r="G295" s="198">
        <v>429549</v>
      </c>
      <c r="H295" s="68"/>
      <c r="I295" s="204" t="s">
        <v>669</v>
      </c>
      <c r="J295" s="68"/>
      <c r="K295" s="68"/>
      <c r="L295" s="68"/>
      <c r="M295" s="68"/>
      <c r="N295" s="379"/>
      <c r="O295" s="379"/>
      <c r="P295" s="222">
        <v>31883.15</v>
      </c>
      <c r="Q295" s="222">
        <v>0</v>
      </c>
      <c r="R295" s="68" t="s">
        <v>639</v>
      </c>
      <c r="S295" s="381"/>
      <c r="T295" s="287"/>
    </row>
    <row r="296" spans="1:20" ht="38.25">
      <c r="A296" s="198" t="s">
        <v>668</v>
      </c>
      <c r="B296" s="68"/>
      <c r="C296" s="220" t="s">
        <v>1258</v>
      </c>
      <c r="D296" s="221">
        <v>44617</v>
      </c>
      <c r="E296" s="198" t="s">
        <v>1869</v>
      </c>
      <c r="F296" s="198" t="s">
        <v>13</v>
      </c>
      <c r="G296" s="198">
        <v>429551</v>
      </c>
      <c r="H296" s="68"/>
      <c r="I296" s="204" t="s">
        <v>669</v>
      </c>
      <c r="J296" s="68"/>
      <c r="K296" s="68"/>
      <c r="L296" s="68"/>
      <c r="M296" s="68"/>
      <c r="N296" s="379"/>
      <c r="O296" s="379"/>
      <c r="P296" s="222">
        <v>31175.75</v>
      </c>
      <c r="Q296" s="222">
        <v>0</v>
      </c>
      <c r="R296" s="68" t="s">
        <v>639</v>
      </c>
      <c r="S296" s="381"/>
      <c r="T296" s="287"/>
    </row>
    <row r="297" spans="1:20" ht="38.25">
      <c r="A297" s="198" t="s">
        <v>668</v>
      </c>
      <c r="B297" s="68"/>
      <c r="C297" s="220" t="s">
        <v>1258</v>
      </c>
      <c r="D297" s="221">
        <v>44617</v>
      </c>
      <c r="E297" s="198" t="s">
        <v>1870</v>
      </c>
      <c r="F297" s="198" t="s">
        <v>13</v>
      </c>
      <c r="G297" s="198">
        <v>429553</v>
      </c>
      <c r="H297" s="68"/>
      <c r="I297" s="204" t="s">
        <v>669</v>
      </c>
      <c r="J297" s="68"/>
      <c r="K297" s="68"/>
      <c r="L297" s="68"/>
      <c r="M297" s="68"/>
      <c r="N297" s="379"/>
      <c r="O297" s="379"/>
      <c r="P297" s="222">
        <v>1302.3</v>
      </c>
      <c r="Q297" s="222">
        <v>0</v>
      </c>
      <c r="R297" s="68" t="s">
        <v>639</v>
      </c>
      <c r="S297" s="381"/>
      <c r="T297" s="287"/>
    </row>
    <row r="298" spans="1:20" ht="38.25">
      <c r="A298" s="198" t="s">
        <v>668</v>
      </c>
      <c r="B298" s="68"/>
      <c r="C298" s="220" t="s">
        <v>1258</v>
      </c>
      <c r="D298" s="221">
        <v>44617</v>
      </c>
      <c r="E298" s="198" t="s">
        <v>1871</v>
      </c>
      <c r="F298" s="198" t="s">
        <v>13</v>
      </c>
      <c r="G298" s="198">
        <v>429555</v>
      </c>
      <c r="H298" s="68"/>
      <c r="I298" s="204" t="s">
        <v>669</v>
      </c>
      <c r="J298" s="68"/>
      <c r="K298" s="68"/>
      <c r="L298" s="68"/>
      <c r="M298" s="68"/>
      <c r="N298" s="379"/>
      <c r="O298" s="379"/>
      <c r="P298" s="222">
        <v>8193.7900000000009</v>
      </c>
      <c r="Q298" s="222">
        <v>0</v>
      </c>
      <c r="R298" s="68" t="s">
        <v>639</v>
      </c>
      <c r="S298" s="381"/>
      <c r="T298" s="287"/>
    </row>
    <row r="299" spans="1:20" ht="38.25">
      <c r="A299" s="198" t="s">
        <v>668</v>
      </c>
      <c r="B299" s="68"/>
      <c r="C299" s="220" t="s">
        <v>1258</v>
      </c>
      <c r="D299" s="221">
        <v>44617</v>
      </c>
      <c r="E299" s="198" t="s">
        <v>1872</v>
      </c>
      <c r="F299" s="198" t="s">
        <v>13</v>
      </c>
      <c r="G299" s="198">
        <v>429557</v>
      </c>
      <c r="H299" s="68"/>
      <c r="I299" s="204" t="s">
        <v>669</v>
      </c>
      <c r="J299" s="68"/>
      <c r="K299" s="68"/>
      <c r="L299" s="68"/>
      <c r="M299" s="68"/>
      <c r="N299" s="379"/>
      <c r="O299" s="379"/>
      <c r="P299" s="222">
        <v>36277.53</v>
      </c>
      <c r="Q299" s="222">
        <v>0</v>
      </c>
      <c r="R299" s="68" t="s">
        <v>639</v>
      </c>
      <c r="S299" s="381"/>
      <c r="T299" s="287"/>
    </row>
    <row r="300" spans="1:20" ht="38.25">
      <c r="A300" s="198" t="s">
        <v>668</v>
      </c>
      <c r="B300" s="68"/>
      <c r="C300" s="220" t="s">
        <v>1258</v>
      </c>
      <c r="D300" s="221">
        <v>44617</v>
      </c>
      <c r="E300" s="198" t="s">
        <v>1873</v>
      </c>
      <c r="F300" s="198" t="s">
        <v>13</v>
      </c>
      <c r="G300" s="198">
        <v>429559</v>
      </c>
      <c r="H300" s="68"/>
      <c r="I300" s="204" t="s">
        <v>669</v>
      </c>
      <c r="J300" s="68"/>
      <c r="K300" s="68"/>
      <c r="L300" s="68"/>
      <c r="M300" s="68"/>
      <c r="N300" s="379"/>
      <c r="O300" s="379"/>
      <c r="P300" s="222">
        <v>36277.53</v>
      </c>
      <c r="Q300" s="222">
        <v>0</v>
      </c>
      <c r="R300" s="68" t="s">
        <v>639</v>
      </c>
      <c r="S300" s="381"/>
      <c r="T300" s="287"/>
    </row>
    <row r="301" spans="1:20" ht="38.25">
      <c r="A301" s="198" t="s">
        <v>668</v>
      </c>
      <c r="B301" s="68"/>
      <c r="C301" s="220" t="s">
        <v>1258</v>
      </c>
      <c r="D301" s="221">
        <v>44617</v>
      </c>
      <c r="E301" s="198" t="s">
        <v>1874</v>
      </c>
      <c r="F301" s="198" t="s">
        <v>13</v>
      </c>
      <c r="G301" s="198">
        <v>429561</v>
      </c>
      <c r="H301" s="68"/>
      <c r="I301" s="204" t="s">
        <v>669</v>
      </c>
      <c r="J301" s="68"/>
      <c r="K301" s="68"/>
      <c r="L301" s="68"/>
      <c r="M301" s="68"/>
      <c r="N301" s="379"/>
      <c r="O301" s="379"/>
      <c r="P301" s="222">
        <v>36277.53</v>
      </c>
      <c r="Q301" s="222">
        <v>0</v>
      </c>
      <c r="R301" s="68" t="s">
        <v>639</v>
      </c>
      <c r="S301" s="381"/>
      <c r="T301" s="287"/>
    </row>
    <row r="302" spans="1:20" ht="38.25">
      <c r="A302" s="198" t="s">
        <v>668</v>
      </c>
      <c r="B302" s="68"/>
      <c r="C302" s="220" t="s">
        <v>1258</v>
      </c>
      <c r="D302" s="221">
        <v>44617</v>
      </c>
      <c r="E302" s="198" t="s">
        <v>1875</v>
      </c>
      <c r="F302" s="198" t="s">
        <v>13</v>
      </c>
      <c r="G302" s="198">
        <v>429563</v>
      </c>
      <c r="H302" s="68"/>
      <c r="I302" s="204" t="s">
        <v>669</v>
      </c>
      <c r="J302" s="68"/>
      <c r="K302" s="68"/>
      <c r="L302" s="68"/>
      <c r="M302" s="68"/>
      <c r="N302" s="379"/>
      <c r="O302" s="379"/>
      <c r="P302" s="222">
        <v>36277.53</v>
      </c>
      <c r="Q302" s="222">
        <v>0</v>
      </c>
      <c r="R302" s="68" t="s">
        <v>639</v>
      </c>
      <c r="S302" s="381"/>
      <c r="T302" s="287"/>
    </row>
    <row r="303" spans="1:20" ht="38.25">
      <c r="A303" s="198" t="s">
        <v>668</v>
      </c>
      <c r="B303" s="68"/>
      <c r="C303" s="220" t="s">
        <v>1258</v>
      </c>
      <c r="D303" s="221">
        <v>44617</v>
      </c>
      <c r="E303" s="198" t="s">
        <v>1876</v>
      </c>
      <c r="F303" s="198" t="s">
        <v>13</v>
      </c>
      <c r="G303" s="198">
        <v>429565</v>
      </c>
      <c r="H303" s="68"/>
      <c r="I303" s="204" t="s">
        <v>669</v>
      </c>
      <c r="J303" s="68"/>
      <c r="K303" s="68"/>
      <c r="L303" s="68"/>
      <c r="M303" s="68"/>
      <c r="N303" s="379"/>
      <c r="O303" s="379"/>
      <c r="P303" s="222">
        <v>36277.53</v>
      </c>
      <c r="Q303" s="222">
        <v>0</v>
      </c>
      <c r="R303" s="68" t="s">
        <v>639</v>
      </c>
      <c r="S303" s="381"/>
      <c r="T303" s="287"/>
    </row>
    <row r="304" spans="1:20" ht="38.25">
      <c r="A304" s="198" t="s">
        <v>668</v>
      </c>
      <c r="B304" s="68"/>
      <c r="C304" s="220" t="s">
        <v>1258</v>
      </c>
      <c r="D304" s="221">
        <v>44617</v>
      </c>
      <c r="E304" s="198" t="s">
        <v>1877</v>
      </c>
      <c r="F304" s="198" t="s">
        <v>13</v>
      </c>
      <c r="G304" s="198">
        <v>429567</v>
      </c>
      <c r="H304" s="68"/>
      <c r="I304" s="204" t="s">
        <v>669</v>
      </c>
      <c r="J304" s="68"/>
      <c r="K304" s="68"/>
      <c r="L304" s="68"/>
      <c r="M304" s="68"/>
      <c r="N304" s="379"/>
      <c r="O304" s="379"/>
      <c r="P304" s="222">
        <v>43322.89</v>
      </c>
      <c r="Q304" s="222">
        <v>0</v>
      </c>
      <c r="R304" s="68" t="s">
        <v>639</v>
      </c>
      <c r="S304" s="381"/>
      <c r="T304" s="287"/>
    </row>
    <row r="305" spans="1:20" ht="38.25">
      <c r="A305" s="198" t="s">
        <v>668</v>
      </c>
      <c r="B305" s="68"/>
      <c r="C305" s="220" t="s">
        <v>1258</v>
      </c>
      <c r="D305" s="221">
        <v>44617</v>
      </c>
      <c r="E305" s="198" t="s">
        <v>1878</v>
      </c>
      <c r="F305" s="198" t="s">
        <v>13</v>
      </c>
      <c r="G305" s="198">
        <v>429569</v>
      </c>
      <c r="H305" s="68"/>
      <c r="I305" s="204" t="s">
        <v>669</v>
      </c>
      <c r="J305" s="68"/>
      <c r="K305" s="68"/>
      <c r="L305" s="68"/>
      <c r="M305" s="68"/>
      <c r="N305" s="379"/>
      <c r="O305" s="379"/>
      <c r="P305" s="222">
        <v>3613.71</v>
      </c>
      <c r="Q305" s="222">
        <v>0</v>
      </c>
      <c r="R305" s="68" t="s">
        <v>639</v>
      </c>
      <c r="S305" s="381"/>
      <c r="T305" s="287"/>
    </row>
    <row r="306" spans="1:20" ht="38.25">
      <c r="A306" s="198" t="s">
        <v>668</v>
      </c>
      <c r="B306" s="68"/>
      <c r="C306" s="220" t="s">
        <v>1258</v>
      </c>
      <c r="D306" s="221">
        <v>44617</v>
      </c>
      <c r="E306" s="198" t="s">
        <v>1879</v>
      </c>
      <c r="F306" s="198" t="s">
        <v>13</v>
      </c>
      <c r="G306" s="198">
        <v>429571</v>
      </c>
      <c r="H306" s="68"/>
      <c r="I306" s="204" t="s">
        <v>669</v>
      </c>
      <c r="J306" s="68"/>
      <c r="K306" s="68"/>
      <c r="L306" s="68"/>
      <c r="M306" s="68"/>
      <c r="N306" s="379"/>
      <c r="O306" s="379"/>
      <c r="P306" s="222">
        <v>4500.43</v>
      </c>
      <c r="Q306" s="222">
        <v>0</v>
      </c>
      <c r="R306" s="68" t="s">
        <v>639</v>
      </c>
      <c r="S306" s="381"/>
      <c r="T306" s="287"/>
    </row>
    <row r="307" spans="1:20" ht="38.25">
      <c r="A307" s="198" t="s">
        <v>668</v>
      </c>
      <c r="B307" s="68"/>
      <c r="C307" s="220" t="s">
        <v>1258</v>
      </c>
      <c r="D307" s="221">
        <v>44617</v>
      </c>
      <c r="E307" s="198" t="s">
        <v>1880</v>
      </c>
      <c r="F307" s="198" t="s">
        <v>13</v>
      </c>
      <c r="G307" s="198">
        <v>429573</v>
      </c>
      <c r="H307" s="68"/>
      <c r="I307" s="204" t="s">
        <v>669</v>
      </c>
      <c r="J307" s="68"/>
      <c r="K307" s="68"/>
      <c r="L307" s="68"/>
      <c r="M307" s="68"/>
      <c r="N307" s="379"/>
      <c r="O307" s="379"/>
      <c r="P307" s="222">
        <v>565.47</v>
      </c>
      <c r="Q307" s="222">
        <v>0</v>
      </c>
      <c r="R307" s="68" t="s">
        <v>639</v>
      </c>
      <c r="S307" s="381"/>
      <c r="T307" s="287"/>
    </row>
    <row r="308" spans="1:20" ht="38.25">
      <c r="A308" s="198" t="s">
        <v>668</v>
      </c>
      <c r="B308" s="68"/>
      <c r="C308" s="220" t="s">
        <v>1258</v>
      </c>
      <c r="D308" s="221">
        <v>44617</v>
      </c>
      <c r="E308" s="198" t="s">
        <v>1881</v>
      </c>
      <c r="F308" s="198" t="s">
        <v>13</v>
      </c>
      <c r="G308" s="198">
        <v>429575</v>
      </c>
      <c r="H308" s="68"/>
      <c r="I308" s="204" t="s">
        <v>669</v>
      </c>
      <c r="J308" s="68"/>
      <c r="K308" s="68"/>
      <c r="L308" s="68"/>
      <c r="M308" s="68"/>
      <c r="N308" s="379"/>
      <c r="O308" s="379"/>
      <c r="P308" s="222">
        <v>656.5</v>
      </c>
      <c r="Q308" s="222">
        <v>0</v>
      </c>
      <c r="R308" s="68" t="s">
        <v>639</v>
      </c>
      <c r="S308" s="381"/>
      <c r="T308" s="287"/>
    </row>
    <row r="309" spans="1:20" ht="38.25">
      <c r="A309" s="198" t="s">
        <v>668</v>
      </c>
      <c r="B309" s="68"/>
      <c r="C309" s="220" t="s">
        <v>1258</v>
      </c>
      <c r="D309" s="221">
        <v>44617</v>
      </c>
      <c r="E309" s="198" t="s">
        <v>1882</v>
      </c>
      <c r="F309" s="198" t="s">
        <v>13</v>
      </c>
      <c r="G309" s="198">
        <v>429577</v>
      </c>
      <c r="H309" s="68"/>
      <c r="I309" s="204" t="s">
        <v>669</v>
      </c>
      <c r="J309" s="68"/>
      <c r="K309" s="68"/>
      <c r="L309" s="68"/>
      <c r="M309" s="68"/>
      <c r="N309" s="379"/>
      <c r="O309" s="379"/>
      <c r="P309" s="222">
        <v>1599.89</v>
      </c>
      <c r="Q309" s="222">
        <v>0</v>
      </c>
      <c r="R309" s="68" t="s">
        <v>639</v>
      </c>
      <c r="S309" s="381"/>
      <c r="T309" s="287"/>
    </row>
    <row r="310" spans="1:20" ht="38.25">
      <c r="A310" s="198" t="s">
        <v>668</v>
      </c>
      <c r="B310" s="68"/>
      <c r="C310" s="220" t="s">
        <v>1258</v>
      </c>
      <c r="D310" s="221">
        <v>44617</v>
      </c>
      <c r="E310" s="198" t="s">
        <v>1883</v>
      </c>
      <c r="F310" s="198" t="s">
        <v>13</v>
      </c>
      <c r="G310" s="198">
        <v>429579</v>
      </c>
      <c r="H310" s="68"/>
      <c r="I310" s="204" t="s">
        <v>669</v>
      </c>
      <c r="J310" s="68"/>
      <c r="K310" s="68"/>
      <c r="L310" s="68"/>
      <c r="M310" s="68"/>
      <c r="N310" s="379"/>
      <c r="O310" s="379"/>
      <c r="P310" s="222">
        <v>12733.94</v>
      </c>
      <c r="Q310" s="222">
        <v>0</v>
      </c>
      <c r="R310" s="68" t="s">
        <v>639</v>
      </c>
      <c r="S310" s="381"/>
      <c r="T310" s="287"/>
    </row>
    <row r="311" spans="1:20" ht="38.25">
      <c r="A311" s="198" t="s">
        <v>668</v>
      </c>
      <c r="B311" s="68"/>
      <c r="C311" s="220" t="s">
        <v>1258</v>
      </c>
      <c r="D311" s="221">
        <v>44617</v>
      </c>
      <c r="E311" s="198" t="s">
        <v>1884</v>
      </c>
      <c r="F311" s="198" t="s">
        <v>13</v>
      </c>
      <c r="G311" s="198">
        <v>429581</v>
      </c>
      <c r="H311" s="68"/>
      <c r="I311" s="204" t="s">
        <v>669</v>
      </c>
      <c r="J311" s="68"/>
      <c r="K311" s="68"/>
      <c r="L311" s="68"/>
      <c r="M311" s="68"/>
      <c r="N311" s="379"/>
      <c r="O311" s="379"/>
      <c r="P311" s="222">
        <v>1857.48</v>
      </c>
      <c r="Q311" s="222">
        <v>0</v>
      </c>
      <c r="R311" s="68" t="s">
        <v>639</v>
      </c>
      <c r="S311" s="381"/>
      <c r="T311" s="287"/>
    </row>
    <row r="312" spans="1:20" ht="38.25">
      <c r="A312" s="198" t="s">
        <v>668</v>
      </c>
      <c r="B312" s="68"/>
      <c r="C312" s="220" t="s">
        <v>1258</v>
      </c>
      <c r="D312" s="221">
        <v>44617</v>
      </c>
      <c r="E312" s="198" t="s">
        <v>1885</v>
      </c>
      <c r="F312" s="198" t="s">
        <v>13</v>
      </c>
      <c r="G312" s="198">
        <v>429583</v>
      </c>
      <c r="H312" s="68"/>
      <c r="I312" s="204" t="s">
        <v>669</v>
      </c>
      <c r="J312" s="68"/>
      <c r="K312" s="68"/>
      <c r="L312" s="68"/>
      <c r="M312" s="68"/>
      <c r="N312" s="379"/>
      <c r="O312" s="379"/>
      <c r="P312" s="222">
        <v>10224.83</v>
      </c>
      <c r="Q312" s="222">
        <v>0</v>
      </c>
      <c r="R312" s="68" t="s">
        <v>639</v>
      </c>
      <c r="S312" s="381"/>
      <c r="T312" s="287"/>
    </row>
    <row r="313" spans="1:20" ht="38.25">
      <c r="A313" s="198" t="s">
        <v>668</v>
      </c>
      <c r="B313" s="68"/>
      <c r="C313" s="220" t="s">
        <v>1258</v>
      </c>
      <c r="D313" s="221">
        <v>44617</v>
      </c>
      <c r="E313" s="198" t="s">
        <v>1886</v>
      </c>
      <c r="F313" s="198" t="s">
        <v>13</v>
      </c>
      <c r="G313" s="198">
        <v>429585</v>
      </c>
      <c r="H313" s="68"/>
      <c r="I313" s="204" t="s">
        <v>669</v>
      </c>
      <c r="J313" s="68"/>
      <c r="K313" s="68"/>
      <c r="L313" s="68"/>
      <c r="M313" s="68"/>
      <c r="N313" s="379"/>
      <c r="O313" s="379"/>
      <c r="P313" s="222">
        <v>4394.3100000000004</v>
      </c>
      <c r="Q313" s="222">
        <v>0</v>
      </c>
      <c r="R313" s="68" t="s">
        <v>639</v>
      </c>
      <c r="S313" s="381"/>
      <c r="T313" s="287"/>
    </row>
    <row r="314" spans="1:20" ht="38.25">
      <c r="A314" s="198" t="s">
        <v>668</v>
      </c>
      <c r="B314" s="68"/>
      <c r="C314" s="220" t="s">
        <v>1258</v>
      </c>
      <c r="D314" s="221">
        <v>44617</v>
      </c>
      <c r="E314" s="198" t="s">
        <v>1887</v>
      </c>
      <c r="F314" s="198" t="s">
        <v>13</v>
      </c>
      <c r="G314" s="198">
        <v>429587</v>
      </c>
      <c r="H314" s="68"/>
      <c r="I314" s="204" t="s">
        <v>669</v>
      </c>
      <c r="J314" s="68"/>
      <c r="K314" s="68"/>
      <c r="L314" s="68"/>
      <c r="M314" s="68"/>
      <c r="N314" s="379"/>
      <c r="O314" s="379"/>
      <c r="P314" s="222">
        <v>5101.78</v>
      </c>
      <c r="Q314" s="222">
        <v>0</v>
      </c>
      <c r="R314" s="68" t="s">
        <v>639</v>
      </c>
      <c r="S314" s="381"/>
      <c r="T314" s="287"/>
    </row>
    <row r="315" spans="1:20" ht="38.25">
      <c r="A315" s="198" t="s">
        <v>668</v>
      </c>
      <c r="B315" s="68"/>
      <c r="C315" s="220" t="s">
        <v>1258</v>
      </c>
      <c r="D315" s="221">
        <v>44617</v>
      </c>
      <c r="E315" s="198" t="s">
        <v>1888</v>
      </c>
      <c r="F315" s="198" t="s">
        <v>13</v>
      </c>
      <c r="G315" s="198">
        <v>429596</v>
      </c>
      <c r="H315" s="68"/>
      <c r="I315" s="204" t="s">
        <v>669</v>
      </c>
      <c r="J315" s="68"/>
      <c r="K315" s="68"/>
      <c r="L315" s="68"/>
      <c r="M315" s="68"/>
      <c r="N315" s="379"/>
      <c r="O315" s="379"/>
      <c r="P315" s="222">
        <v>1981209.91</v>
      </c>
      <c r="Q315" s="222">
        <v>0</v>
      </c>
      <c r="R315" s="68" t="s">
        <v>639</v>
      </c>
      <c r="S315" s="381"/>
      <c r="T315" s="287"/>
    </row>
    <row r="316" spans="1:20" ht="38.25">
      <c r="A316" s="198" t="s">
        <v>668</v>
      </c>
      <c r="B316" s="68"/>
      <c r="C316" s="220" t="s">
        <v>1258</v>
      </c>
      <c r="D316" s="221">
        <v>44617</v>
      </c>
      <c r="E316" s="198" t="s">
        <v>1889</v>
      </c>
      <c r="F316" s="198" t="s">
        <v>13</v>
      </c>
      <c r="G316" s="198">
        <v>429589</v>
      </c>
      <c r="H316" s="68"/>
      <c r="I316" s="204" t="s">
        <v>669</v>
      </c>
      <c r="J316" s="68"/>
      <c r="K316" s="68"/>
      <c r="L316" s="68"/>
      <c r="M316" s="68"/>
      <c r="N316" s="379"/>
      <c r="O316" s="379"/>
      <c r="P316" s="222">
        <v>28083.74</v>
      </c>
      <c r="Q316" s="222">
        <v>0</v>
      </c>
      <c r="R316" s="68" t="s">
        <v>639</v>
      </c>
      <c r="S316" s="381"/>
      <c r="T316" s="287"/>
    </row>
    <row r="317" spans="1:20" ht="38.25">
      <c r="A317" s="198" t="s">
        <v>668</v>
      </c>
      <c r="B317" s="68"/>
      <c r="C317" s="220" t="s">
        <v>1258</v>
      </c>
      <c r="D317" s="221">
        <v>44617</v>
      </c>
      <c r="E317" s="198" t="s">
        <v>1890</v>
      </c>
      <c r="F317" s="198" t="s">
        <v>13</v>
      </c>
      <c r="G317" s="198">
        <v>429591</v>
      </c>
      <c r="H317" s="68"/>
      <c r="I317" s="204" t="s">
        <v>669</v>
      </c>
      <c r="J317" s="68"/>
      <c r="K317" s="68"/>
      <c r="L317" s="68"/>
      <c r="M317" s="68"/>
      <c r="N317" s="379"/>
      <c r="O317" s="379"/>
      <c r="P317" s="222">
        <v>34975.160000000003</v>
      </c>
      <c r="Q317" s="222">
        <v>0</v>
      </c>
      <c r="R317" s="68" t="s">
        <v>639</v>
      </c>
      <c r="S317" s="381"/>
      <c r="T317" s="287"/>
    </row>
    <row r="318" spans="1:20" ht="38.25">
      <c r="A318" s="198" t="s">
        <v>668</v>
      </c>
      <c r="B318" s="68"/>
      <c r="C318" s="220" t="s">
        <v>1258</v>
      </c>
      <c r="D318" s="221">
        <v>44617</v>
      </c>
      <c r="E318" s="198" t="s">
        <v>1891</v>
      </c>
      <c r="F318" s="198" t="s">
        <v>13</v>
      </c>
      <c r="G318" s="198">
        <v>429594</v>
      </c>
      <c r="H318" s="68"/>
      <c r="I318" s="204" t="s">
        <v>669</v>
      </c>
      <c r="J318" s="68"/>
      <c r="K318" s="68"/>
      <c r="L318" s="68"/>
      <c r="M318" s="68"/>
      <c r="N318" s="379"/>
      <c r="O318" s="379"/>
      <c r="P318" s="222">
        <v>1981209.91</v>
      </c>
      <c r="Q318" s="222">
        <v>0</v>
      </c>
      <c r="R318" s="68" t="s">
        <v>639</v>
      </c>
      <c r="S318" s="381"/>
      <c r="T318" s="287"/>
    </row>
    <row r="319" spans="1:20" ht="38.25">
      <c r="A319" s="198" t="s">
        <v>668</v>
      </c>
      <c r="B319" s="68"/>
      <c r="C319" s="220" t="s">
        <v>1258</v>
      </c>
      <c r="D319" s="221">
        <v>44617</v>
      </c>
      <c r="E319" s="198" t="s">
        <v>1892</v>
      </c>
      <c r="F319" s="198" t="s">
        <v>13</v>
      </c>
      <c r="G319" s="198">
        <v>429598</v>
      </c>
      <c r="H319" s="68"/>
      <c r="I319" s="204" t="s">
        <v>669</v>
      </c>
      <c r="J319" s="68"/>
      <c r="K319" s="68"/>
      <c r="L319" s="68"/>
      <c r="M319" s="68"/>
      <c r="N319" s="379"/>
      <c r="O319" s="379"/>
      <c r="P319" s="222">
        <v>1981209.91</v>
      </c>
      <c r="Q319" s="222">
        <v>0</v>
      </c>
      <c r="R319" s="68" t="s">
        <v>639</v>
      </c>
      <c r="S319" s="381"/>
      <c r="T319" s="287"/>
    </row>
    <row r="320" spans="1:20" ht="38.25">
      <c r="A320" s="198" t="s">
        <v>668</v>
      </c>
      <c r="B320" s="68"/>
      <c r="C320" s="220" t="s">
        <v>1258</v>
      </c>
      <c r="D320" s="221">
        <v>44617</v>
      </c>
      <c r="E320" s="198" t="s">
        <v>1893</v>
      </c>
      <c r="F320" s="198" t="s">
        <v>13</v>
      </c>
      <c r="G320" s="198">
        <v>429600</v>
      </c>
      <c r="H320" s="68"/>
      <c r="I320" s="204" t="s">
        <v>669</v>
      </c>
      <c r="J320" s="68"/>
      <c r="K320" s="68"/>
      <c r="L320" s="68"/>
      <c r="M320" s="68"/>
      <c r="N320" s="379"/>
      <c r="O320" s="379"/>
      <c r="P320" s="222">
        <v>1981209.91</v>
      </c>
      <c r="Q320" s="222">
        <v>0</v>
      </c>
      <c r="R320" s="68" t="s">
        <v>639</v>
      </c>
      <c r="S320" s="381"/>
      <c r="T320" s="287"/>
    </row>
    <row r="321" spans="1:20" ht="38.25">
      <c r="A321" s="198" t="s">
        <v>668</v>
      </c>
      <c r="B321" s="68"/>
      <c r="C321" s="220" t="s">
        <v>1258</v>
      </c>
      <c r="D321" s="221">
        <v>44617</v>
      </c>
      <c r="E321" s="198" t="s">
        <v>1894</v>
      </c>
      <c r="F321" s="198" t="s">
        <v>13</v>
      </c>
      <c r="G321" s="198">
        <v>429602</v>
      </c>
      <c r="H321" s="68"/>
      <c r="I321" s="204" t="s">
        <v>669</v>
      </c>
      <c r="J321" s="68"/>
      <c r="K321" s="68"/>
      <c r="L321" s="68"/>
      <c r="M321" s="68"/>
      <c r="N321" s="379"/>
      <c r="O321" s="379"/>
      <c r="P321" s="222">
        <v>5441625.6500000004</v>
      </c>
      <c r="Q321" s="222">
        <v>0</v>
      </c>
      <c r="R321" s="68" t="s">
        <v>639</v>
      </c>
      <c r="S321" s="381"/>
      <c r="T321" s="287"/>
    </row>
    <row r="322" spans="1:20" ht="38.25">
      <c r="A322" s="198" t="s">
        <v>668</v>
      </c>
      <c r="B322" s="68"/>
      <c r="C322" s="220" t="s">
        <v>1258</v>
      </c>
      <c r="D322" s="221">
        <v>44617</v>
      </c>
      <c r="E322" s="198" t="s">
        <v>1895</v>
      </c>
      <c r="F322" s="198" t="s">
        <v>13</v>
      </c>
      <c r="G322" s="198">
        <v>429604</v>
      </c>
      <c r="H322" s="68"/>
      <c r="I322" s="204" t="s">
        <v>669</v>
      </c>
      <c r="J322" s="68"/>
      <c r="K322" s="68"/>
      <c r="L322" s="68"/>
      <c r="M322" s="68"/>
      <c r="N322" s="379"/>
      <c r="O322" s="379"/>
      <c r="P322" s="222">
        <v>5441625.6500000004</v>
      </c>
      <c r="Q322" s="222">
        <v>0</v>
      </c>
      <c r="R322" s="68" t="s">
        <v>639</v>
      </c>
      <c r="S322" s="381"/>
      <c r="T322" s="287"/>
    </row>
    <row r="323" spans="1:20" ht="38.25">
      <c r="A323" s="198" t="s">
        <v>668</v>
      </c>
      <c r="B323" s="68"/>
      <c r="C323" s="220" t="s">
        <v>1258</v>
      </c>
      <c r="D323" s="221">
        <v>44617</v>
      </c>
      <c r="E323" s="198" t="s">
        <v>1896</v>
      </c>
      <c r="F323" s="198" t="s">
        <v>13</v>
      </c>
      <c r="G323" s="198">
        <v>429606</v>
      </c>
      <c r="H323" s="68"/>
      <c r="I323" s="204" t="s">
        <v>669</v>
      </c>
      <c r="J323" s="68"/>
      <c r="K323" s="68"/>
      <c r="L323" s="68"/>
      <c r="M323" s="68"/>
      <c r="N323" s="379"/>
      <c r="O323" s="379"/>
      <c r="P323" s="222">
        <v>5441625.6500000004</v>
      </c>
      <c r="Q323" s="222">
        <v>0</v>
      </c>
      <c r="R323" s="68" t="s">
        <v>639</v>
      </c>
      <c r="S323" s="381"/>
      <c r="T323" s="287"/>
    </row>
    <row r="324" spans="1:20" ht="38.25">
      <c r="A324" s="198" t="s">
        <v>668</v>
      </c>
      <c r="B324" s="68"/>
      <c r="C324" s="220" t="s">
        <v>1258</v>
      </c>
      <c r="D324" s="221">
        <v>44617</v>
      </c>
      <c r="E324" s="198" t="s">
        <v>1897</v>
      </c>
      <c r="F324" s="198" t="s">
        <v>13</v>
      </c>
      <c r="G324" s="198">
        <v>429608</v>
      </c>
      <c r="H324" s="68"/>
      <c r="I324" s="204" t="s">
        <v>669</v>
      </c>
      <c r="J324" s="68"/>
      <c r="K324" s="68"/>
      <c r="L324" s="68"/>
      <c r="M324" s="68"/>
      <c r="N324" s="379"/>
      <c r="O324" s="379"/>
      <c r="P324" s="222">
        <v>4609615</v>
      </c>
      <c r="Q324" s="222">
        <v>0</v>
      </c>
      <c r="R324" s="68" t="s">
        <v>639</v>
      </c>
      <c r="S324" s="381"/>
      <c r="T324" s="287"/>
    </row>
    <row r="325" spans="1:20" ht="38.25">
      <c r="A325" s="198" t="s">
        <v>668</v>
      </c>
      <c r="B325" s="68"/>
      <c r="C325" s="220" t="s">
        <v>1258</v>
      </c>
      <c r="D325" s="221">
        <v>44617</v>
      </c>
      <c r="E325" s="198" t="s">
        <v>1898</v>
      </c>
      <c r="F325" s="198" t="s">
        <v>13</v>
      </c>
      <c r="G325" s="198">
        <v>429610</v>
      </c>
      <c r="H325" s="68"/>
      <c r="I325" s="204" t="s">
        <v>669</v>
      </c>
      <c r="J325" s="68"/>
      <c r="K325" s="68"/>
      <c r="L325" s="68"/>
      <c r="M325" s="68"/>
      <c r="N325" s="379"/>
      <c r="O325" s="379"/>
      <c r="P325" s="222">
        <v>4609615</v>
      </c>
      <c r="Q325" s="222">
        <v>0</v>
      </c>
      <c r="R325" s="68" t="s">
        <v>639</v>
      </c>
      <c r="S325" s="381"/>
      <c r="T325" s="287"/>
    </row>
    <row r="326" spans="1:20" ht="38.25">
      <c r="A326" s="198" t="s">
        <v>668</v>
      </c>
      <c r="B326" s="68"/>
      <c r="C326" s="220" t="s">
        <v>1258</v>
      </c>
      <c r="D326" s="221">
        <v>44617</v>
      </c>
      <c r="E326" s="198" t="s">
        <v>1899</v>
      </c>
      <c r="F326" s="198" t="s">
        <v>13</v>
      </c>
      <c r="G326" s="198">
        <v>429612</v>
      </c>
      <c r="H326" s="68"/>
      <c r="I326" s="204" t="s">
        <v>669</v>
      </c>
      <c r="J326" s="68"/>
      <c r="K326" s="68"/>
      <c r="L326" s="68"/>
      <c r="M326" s="68"/>
      <c r="N326" s="379"/>
      <c r="O326" s="379"/>
      <c r="P326" s="222">
        <v>4609615</v>
      </c>
      <c r="Q326" s="222">
        <v>0</v>
      </c>
      <c r="R326" s="68" t="s">
        <v>639</v>
      </c>
      <c r="S326" s="381"/>
      <c r="T326" s="287"/>
    </row>
    <row r="327" spans="1:20" ht="38.25">
      <c r="A327" s="198" t="s">
        <v>668</v>
      </c>
      <c r="B327" s="68"/>
      <c r="C327" s="220" t="s">
        <v>1258</v>
      </c>
      <c r="D327" s="221">
        <v>44617</v>
      </c>
      <c r="E327" s="198" t="s">
        <v>1900</v>
      </c>
      <c r="F327" s="198" t="s">
        <v>13</v>
      </c>
      <c r="G327" s="198">
        <v>429614</v>
      </c>
      <c r="H327" s="68"/>
      <c r="I327" s="204" t="s">
        <v>669</v>
      </c>
      <c r="J327" s="68"/>
      <c r="K327" s="68"/>
      <c r="L327" s="68"/>
      <c r="M327" s="68"/>
      <c r="N327" s="379"/>
      <c r="O327" s="379"/>
      <c r="P327" s="222">
        <v>4609615</v>
      </c>
      <c r="Q327" s="222">
        <v>0</v>
      </c>
      <c r="R327" s="68" t="s">
        <v>639</v>
      </c>
      <c r="S327" s="381"/>
      <c r="T327" s="287"/>
    </row>
    <row r="328" spans="1:20" ht="38.25">
      <c r="A328" s="198" t="s">
        <v>668</v>
      </c>
      <c r="B328" s="68"/>
      <c r="C328" s="220" t="s">
        <v>1258</v>
      </c>
      <c r="D328" s="221">
        <v>44617</v>
      </c>
      <c r="E328" s="198" t="s">
        <v>1901</v>
      </c>
      <c r="F328" s="198" t="s">
        <v>13</v>
      </c>
      <c r="G328" s="198">
        <v>429616</v>
      </c>
      <c r="H328" s="68"/>
      <c r="I328" s="204" t="s">
        <v>669</v>
      </c>
      <c r="J328" s="68"/>
      <c r="K328" s="68"/>
      <c r="L328" s="68"/>
      <c r="M328" s="68"/>
      <c r="N328" s="379"/>
      <c r="O328" s="379"/>
      <c r="P328" s="222">
        <v>12660849.07</v>
      </c>
      <c r="Q328" s="222">
        <v>0</v>
      </c>
      <c r="R328" s="68" t="s">
        <v>639</v>
      </c>
      <c r="S328" s="381"/>
      <c r="T328" s="287"/>
    </row>
    <row r="329" spans="1:20" ht="38.25">
      <c r="A329" s="198" t="s">
        <v>668</v>
      </c>
      <c r="B329" s="68"/>
      <c r="C329" s="220" t="s">
        <v>1258</v>
      </c>
      <c r="D329" s="221">
        <v>44617</v>
      </c>
      <c r="E329" s="198" t="s">
        <v>1902</v>
      </c>
      <c r="F329" s="198" t="s">
        <v>13</v>
      </c>
      <c r="G329" s="198">
        <v>429618</v>
      </c>
      <c r="H329" s="68"/>
      <c r="I329" s="204" t="s">
        <v>669</v>
      </c>
      <c r="J329" s="68"/>
      <c r="K329" s="68"/>
      <c r="L329" s="68"/>
      <c r="M329" s="68"/>
      <c r="N329" s="379"/>
      <c r="O329" s="379"/>
      <c r="P329" s="222">
        <v>12660849.07</v>
      </c>
      <c r="Q329" s="222">
        <v>0</v>
      </c>
      <c r="R329" s="68" t="s">
        <v>639</v>
      </c>
      <c r="S329" s="381"/>
      <c r="T329" s="287"/>
    </row>
    <row r="330" spans="1:20" ht="38.25">
      <c r="A330" s="198" t="s">
        <v>668</v>
      </c>
      <c r="B330" s="68"/>
      <c r="C330" s="220" t="s">
        <v>1258</v>
      </c>
      <c r="D330" s="221">
        <v>44617</v>
      </c>
      <c r="E330" s="198" t="s">
        <v>1903</v>
      </c>
      <c r="F330" s="198" t="s">
        <v>13</v>
      </c>
      <c r="G330" s="198">
        <v>429620</v>
      </c>
      <c r="H330" s="68"/>
      <c r="I330" s="204" t="s">
        <v>669</v>
      </c>
      <c r="J330" s="68"/>
      <c r="K330" s="68"/>
      <c r="L330" s="68"/>
      <c r="M330" s="68"/>
      <c r="N330" s="379"/>
      <c r="O330" s="379"/>
      <c r="P330" s="222">
        <v>12660849.07</v>
      </c>
      <c r="Q330" s="222">
        <v>0</v>
      </c>
      <c r="R330" s="68" t="s">
        <v>639</v>
      </c>
      <c r="S330" s="381"/>
      <c r="T330" s="287"/>
    </row>
    <row r="331" spans="1:20" ht="38.25">
      <c r="A331" s="198" t="s">
        <v>668</v>
      </c>
      <c r="B331" s="68"/>
      <c r="C331" s="220" t="s">
        <v>1258</v>
      </c>
      <c r="D331" s="221">
        <v>44617</v>
      </c>
      <c r="E331" s="198" t="s">
        <v>1904</v>
      </c>
      <c r="F331" s="198" t="s">
        <v>13</v>
      </c>
      <c r="G331" s="198">
        <v>429622</v>
      </c>
      <c r="H331" s="68"/>
      <c r="I331" s="204" t="s">
        <v>669</v>
      </c>
      <c r="J331" s="68"/>
      <c r="K331" s="68"/>
      <c r="L331" s="68"/>
      <c r="M331" s="68"/>
      <c r="N331" s="379"/>
      <c r="O331" s="379"/>
      <c r="P331" s="222">
        <v>12660849.07</v>
      </c>
      <c r="Q331" s="222">
        <v>0</v>
      </c>
      <c r="R331" s="68" t="s">
        <v>639</v>
      </c>
      <c r="S331" s="381"/>
      <c r="T331" s="287"/>
    </row>
    <row r="332" spans="1:20" ht="38.25">
      <c r="A332" s="198" t="s">
        <v>668</v>
      </c>
      <c r="B332" s="68"/>
      <c r="C332" s="220" t="s">
        <v>1258</v>
      </c>
      <c r="D332" s="221">
        <v>44617</v>
      </c>
      <c r="E332" s="198" t="s">
        <v>1905</v>
      </c>
      <c r="F332" s="198" t="s">
        <v>13</v>
      </c>
      <c r="G332" s="198">
        <v>429473</v>
      </c>
      <c r="H332" s="68"/>
      <c r="I332" s="204" t="s">
        <v>669</v>
      </c>
      <c r="J332" s="68"/>
      <c r="K332" s="68"/>
      <c r="L332" s="68"/>
      <c r="M332" s="68"/>
      <c r="N332" s="379"/>
      <c r="O332" s="379"/>
      <c r="P332" s="222">
        <v>13208.04</v>
      </c>
      <c r="Q332" s="222">
        <v>0</v>
      </c>
      <c r="R332" s="68" t="s">
        <v>639</v>
      </c>
      <c r="S332" s="381"/>
      <c r="T332" s="287"/>
    </row>
    <row r="333" spans="1:20" ht="38.25">
      <c r="A333" s="198" t="s">
        <v>668</v>
      </c>
      <c r="B333" s="68"/>
      <c r="C333" s="220" t="s">
        <v>1258</v>
      </c>
      <c r="D333" s="221">
        <v>44617</v>
      </c>
      <c r="E333" s="198" t="s">
        <v>1906</v>
      </c>
      <c r="F333" s="198" t="s">
        <v>13</v>
      </c>
      <c r="G333" s="198">
        <v>429475</v>
      </c>
      <c r="H333" s="68"/>
      <c r="I333" s="204" t="s">
        <v>669</v>
      </c>
      <c r="J333" s="68"/>
      <c r="K333" s="68"/>
      <c r="L333" s="68"/>
      <c r="M333" s="68"/>
      <c r="N333" s="379"/>
      <c r="O333" s="379"/>
      <c r="P333" s="222">
        <v>1981209.91</v>
      </c>
      <c r="Q333" s="222">
        <v>0</v>
      </c>
      <c r="R333" s="68" t="s">
        <v>639</v>
      </c>
      <c r="S333" s="381"/>
      <c r="T333" s="287"/>
    </row>
    <row r="334" spans="1:20" ht="38.25">
      <c r="A334" s="198" t="s">
        <v>668</v>
      </c>
      <c r="B334" s="68"/>
      <c r="C334" s="220" t="s">
        <v>1258</v>
      </c>
      <c r="D334" s="221">
        <v>44617</v>
      </c>
      <c r="E334" s="198" t="s">
        <v>1907</v>
      </c>
      <c r="F334" s="198" t="s">
        <v>13</v>
      </c>
      <c r="G334" s="198">
        <v>429477</v>
      </c>
      <c r="H334" s="68"/>
      <c r="I334" s="204" t="s">
        <v>669</v>
      </c>
      <c r="J334" s="68"/>
      <c r="K334" s="68"/>
      <c r="L334" s="68"/>
      <c r="M334" s="68"/>
      <c r="N334" s="379"/>
      <c r="O334" s="379"/>
      <c r="P334" s="222">
        <v>5441625.6500000004</v>
      </c>
      <c r="Q334" s="222">
        <v>0</v>
      </c>
      <c r="R334" s="68" t="s">
        <v>639</v>
      </c>
      <c r="S334" s="381"/>
      <c r="T334" s="287"/>
    </row>
    <row r="335" spans="1:20" ht="38.25">
      <c r="A335" s="198" t="s">
        <v>668</v>
      </c>
      <c r="B335" s="68"/>
      <c r="C335" s="220" t="s">
        <v>1258</v>
      </c>
      <c r="D335" s="221">
        <v>44617</v>
      </c>
      <c r="E335" s="198" t="s">
        <v>1908</v>
      </c>
      <c r="F335" s="198" t="s">
        <v>13</v>
      </c>
      <c r="G335" s="198">
        <v>429479</v>
      </c>
      <c r="H335" s="68"/>
      <c r="I335" s="204" t="s">
        <v>669</v>
      </c>
      <c r="J335" s="68"/>
      <c r="K335" s="68"/>
      <c r="L335" s="68"/>
      <c r="M335" s="68"/>
      <c r="N335" s="379"/>
      <c r="O335" s="379"/>
      <c r="P335" s="222">
        <v>5441625.6500000004</v>
      </c>
      <c r="Q335" s="222">
        <v>0</v>
      </c>
      <c r="R335" s="68" t="s">
        <v>639</v>
      </c>
      <c r="S335" s="381"/>
      <c r="T335" s="287"/>
    </row>
    <row r="336" spans="1:20" ht="38.25">
      <c r="A336" s="198" t="s">
        <v>668</v>
      </c>
      <c r="B336" s="68"/>
      <c r="C336" s="220" t="s">
        <v>1258</v>
      </c>
      <c r="D336" s="221">
        <v>44617</v>
      </c>
      <c r="E336" s="198" t="s">
        <v>1909</v>
      </c>
      <c r="F336" s="198" t="s">
        <v>13</v>
      </c>
      <c r="G336" s="198">
        <v>429481</v>
      </c>
      <c r="H336" s="68"/>
      <c r="I336" s="204" t="s">
        <v>669</v>
      </c>
      <c r="J336" s="68"/>
      <c r="K336" s="68"/>
      <c r="L336" s="68"/>
      <c r="M336" s="68"/>
      <c r="N336" s="379"/>
      <c r="O336" s="379"/>
      <c r="P336" s="222">
        <v>4609615</v>
      </c>
      <c r="Q336" s="222">
        <v>0</v>
      </c>
      <c r="R336" s="68" t="s">
        <v>639</v>
      </c>
      <c r="S336" s="381"/>
      <c r="T336" s="287"/>
    </row>
    <row r="337" spans="1:20" ht="38.25">
      <c r="A337" s="198" t="s">
        <v>668</v>
      </c>
      <c r="B337" s="68"/>
      <c r="C337" s="220" t="s">
        <v>1258</v>
      </c>
      <c r="D337" s="221">
        <v>44617</v>
      </c>
      <c r="E337" s="198" t="s">
        <v>1910</v>
      </c>
      <c r="F337" s="198" t="s">
        <v>13</v>
      </c>
      <c r="G337" s="198">
        <v>429483</v>
      </c>
      <c r="H337" s="68"/>
      <c r="I337" s="204" t="s">
        <v>669</v>
      </c>
      <c r="J337" s="68"/>
      <c r="K337" s="68"/>
      <c r="L337" s="68"/>
      <c r="M337" s="68"/>
      <c r="N337" s="379"/>
      <c r="O337" s="379"/>
      <c r="P337" s="222">
        <v>12660849.07</v>
      </c>
      <c r="Q337" s="222">
        <v>0</v>
      </c>
      <c r="R337" s="68" t="s">
        <v>639</v>
      </c>
      <c r="S337" s="381"/>
      <c r="T337" s="287"/>
    </row>
    <row r="338" spans="1:20" ht="38.25">
      <c r="A338" s="198" t="s">
        <v>668</v>
      </c>
      <c r="B338" s="68"/>
      <c r="C338" s="220" t="s">
        <v>1258</v>
      </c>
      <c r="D338" s="221">
        <v>44617</v>
      </c>
      <c r="E338" s="198" t="s">
        <v>1911</v>
      </c>
      <c r="F338" s="198" t="s">
        <v>13</v>
      </c>
      <c r="G338" s="198">
        <v>429485</v>
      </c>
      <c r="H338" s="68"/>
      <c r="I338" s="204" t="s">
        <v>669</v>
      </c>
      <c r="J338" s="68"/>
      <c r="K338" s="68"/>
      <c r="L338" s="68"/>
      <c r="M338" s="68"/>
      <c r="N338" s="379"/>
      <c r="O338" s="379"/>
      <c r="P338" s="222">
        <v>2329352.65</v>
      </c>
      <c r="Q338" s="222">
        <v>0</v>
      </c>
      <c r="R338" s="68" t="s">
        <v>639</v>
      </c>
      <c r="S338" s="381"/>
      <c r="T338" s="287"/>
    </row>
    <row r="339" spans="1:20" ht="38.25">
      <c r="A339" s="198" t="s">
        <v>668</v>
      </c>
      <c r="B339" s="68"/>
      <c r="C339" s="220" t="s">
        <v>1258</v>
      </c>
      <c r="D339" s="221">
        <v>44617</v>
      </c>
      <c r="E339" s="198" t="s">
        <v>1912</v>
      </c>
      <c r="F339" s="198" t="s">
        <v>13</v>
      </c>
      <c r="G339" s="198">
        <v>429487</v>
      </c>
      <c r="H339" s="68"/>
      <c r="I339" s="204" t="s">
        <v>669</v>
      </c>
      <c r="J339" s="68"/>
      <c r="K339" s="68"/>
      <c r="L339" s="68"/>
      <c r="M339" s="68"/>
      <c r="N339" s="379"/>
      <c r="O339" s="379"/>
      <c r="P339" s="222">
        <v>2329352.65</v>
      </c>
      <c r="Q339" s="222">
        <v>0</v>
      </c>
      <c r="R339" s="68" t="s">
        <v>639</v>
      </c>
      <c r="S339" s="381"/>
      <c r="T339" s="287"/>
    </row>
    <row r="340" spans="1:20" ht="38.25">
      <c r="A340" s="198" t="s">
        <v>668</v>
      </c>
      <c r="B340" s="68"/>
      <c r="C340" s="220" t="s">
        <v>1258</v>
      </c>
      <c r="D340" s="221">
        <v>44617</v>
      </c>
      <c r="E340" s="198" t="s">
        <v>1913</v>
      </c>
      <c r="F340" s="198" t="s">
        <v>13</v>
      </c>
      <c r="G340" s="198">
        <v>429489</v>
      </c>
      <c r="H340" s="68"/>
      <c r="I340" s="204" t="s">
        <v>669</v>
      </c>
      <c r="J340" s="68"/>
      <c r="K340" s="68"/>
      <c r="L340" s="68"/>
      <c r="M340" s="68"/>
      <c r="N340" s="379"/>
      <c r="O340" s="379"/>
      <c r="P340" s="222">
        <v>71122.83</v>
      </c>
      <c r="Q340" s="222">
        <v>0</v>
      </c>
      <c r="R340" s="68" t="s">
        <v>639</v>
      </c>
      <c r="S340" s="381"/>
      <c r="T340" s="287"/>
    </row>
    <row r="341" spans="1:20" ht="38.25">
      <c r="A341" s="198" t="s">
        <v>668</v>
      </c>
      <c r="B341" s="68"/>
      <c r="C341" s="220" t="s">
        <v>1258</v>
      </c>
      <c r="D341" s="221">
        <v>44617</v>
      </c>
      <c r="E341" s="198" t="s">
        <v>1914</v>
      </c>
      <c r="F341" s="198" t="s">
        <v>13</v>
      </c>
      <c r="G341" s="198">
        <v>429491</v>
      </c>
      <c r="H341" s="68"/>
      <c r="I341" s="204" t="s">
        <v>669</v>
      </c>
      <c r="J341" s="68"/>
      <c r="K341" s="68"/>
      <c r="L341" s="68"/>
      <c r="M341" s="68"/>
      <c r="N341" s="379"/>
      <c r="O341" s="379"/>
      <c r="P341" s="222">
        <v>4676361.9800000004</v>
      </c>
      <c r="Q341" s="222">
        <v>0</v>
      </c>
      <c r="R341" s="68" t="s">
        <v>639</v>
      </c>
      <c r="S341" s="381"/>
      <c r="T341" s="287"/>
    </row>
    <row r="342" spans="1:20" ht="38.25">
      <c r="A342" s="198" t="s">
        <v>668</v>
      </c>
      <c r="B342" s="68"/>
      <c r="C342" s="220" t="s">
        <v>1258</v>
      </c>
      <c r="D342" s="221">
        <v>44617</v>
      </c>
      <c r="E342" s="198" t="s">
        <v>1915</v>
      </c>
      <c r="F342" s="198" t="s">
        <v>13</v>
      </c>
      <c r="G342" s="198">
        <v>429493</v>
      </c>
      <c r="H342" s="68"/>
      <c r="I342" s="204" t="s">
        <v>669</v>
      </c>
      <c r="J342" s="68"/>
      <c r="K342" s="68"/>
      <c r="L342" s="68"/>
      <c r="M342" s="68"/>
      <c r="N342" s="379"/>
      <c r="O342" s="379"/>
      <c r="P342" s="222">
        <v>195347.28</v>
      </c>
      <c r="Q342" s="222">
        <v>0</v>
      </c>
      <c r="R342" s="68" t="s">
        <v>639</v>
      </c>
      <c r="S342" s="381"/>
      <c r="T342" s="287"/>
    </row>
    <row r="343" spans="1:20" ht="38.25">
      <c r="A343" s="198" t="s">
        <v>668</v>
      </c>
      <c r="B343" s="68"/>
      <c r="C343" s="220" t="s">
        <v>1258</v>
      </c>
      <c r="D343" s="221">
        <v>44617</v>
      </c>
      <c r="E343" s="198" t="s">
        <v>1916</v>
      </c>
      <c r="F343" s="198" t="s">
        <v>13</v>
      </c>
      <c r="G343" s="198">
        <v>429640</v>
      </c>
      <c r="H343" s="68"/>
      <c r="I343" s="204" t="s">
        <v>669</v>
      </c>
      <c r="J343" s="68"/>
      <c r="K343" s="68"/>
      <c r="L343" s="68"/>
      <c r="M343" s="68"/>
      <c r="N343" s="379"/>
      <c r="O343" s="379"/>
      <c r="P343" s="222">
        <v>1041145.63</v>
      </c>
      <c r="Q343" s="222">
        <v>0</v>
      </c>
      <c r="R343" s="68" t="s">
        <v>639</v>
      </c>
      <c r="S343" s="381"/>
      <c r="T343" s="287"/>
    </row>
    <row r="344" spans="1:20" ht="38.25">
      <c r="A344" s="198" t="s">
        <v>668</v>
      </c>
      <c r="B344" s="68"/>
      <c r="C344" s="220" t="s">
        <v>1258</v>
      </c>
      <c r="D344" s="221">
        <v>44617</v>
      </c>
      <c r="E344" s="198" t="s">
        <v>1917</v>
      </c>
      <c r="F344" s="198" t="s">
        <v>13</v>
      </c>
      <c r="G344" s="198">
        <v>429642</v>
      </c>
      <c r="H344" s="68"/>
      <c r="I344" s="204" t="s">
        <v>669</v>
      </c>
      <c r="J344" s="68"/>
      <c r="K344" s="68"/>
      <c r="L344" s="68"/>
      <c r="M344" s="68"/>
      <c r="N344" s="379"/>
      <c r="O344" s="379"/>
      <c r="P344" s="222">
        <v>3961358.18</v>
      </c>
      <c r="Q344" s="222">
        <v>0</v>
      </c>
      <c r="R344" s="68" t="s">
        <v>639</v>
      </c>
      <c r="S344" s="381"/>
      <c r="T344" s="287"/>
    </row>
    <row r="345" spans="1:20" ht="38.25">
      <c r="A345" s="198" t="s">
        <v>668</v>
      </c>
      <c r="B345" s="68"/>
      <c r="C345" s="220" t="s">
        <v>1258</v>
      </c>
      <c r="D345" s="221">
        <v>44617</v>
      </c>
      <c r="E345" s="198" t="s">
        <v>1918</v>
      </c>
      <c r="F345" s="198" t="s">
        <v>13</v>
      </c>
      <c r="G345" s="198">
        <v>429644</v>
      </c>
      <c r="H345" s="68"/>
      <c r="I345" s="204" t="s">
        <v>669</v>
      </c>
      <c r="J345" s="68"/>
      <c r="K345" s="68"/>
      <c r="L345" s="68"/>
      <c r="M345" s="68"/>
      <c r="N345" s="379"/>
      <c r="O345" s="379"/>
      <c r="P345" s="222">
        <v>165479.18</v>
      </c>
      <c r="Q345" s="222">
        <v>0</v>
      </c>
      <c r="R345" s="68" t="s">
        <v>639</v>
      </c>
      <c r="S345" s="381"/>
      <c r="T345" s="287"/>
    </row>
    <row r="346" spans="1:20" ht="38.25">
      <c r="A346" s="198" t="s">
        <v>668</v>
      </c>
      <c r="B346" s="68"/>
      <c r="C346" s="220" t="s">
        <v>1258</v>
      </c>
      <c r="D346" s="221">
        <v>44617</v>
      </c>
      <c r="E346" s="198" t="s">
        <v>1919</v>
      </c>
      <c r="F346" s="198" t="s">
        <v>13</v>
      </c>
      <c r="G346" s="198">
        <v>429646</v>
      </c>
      <c r="H346" s="68"/>
      <c r="I346" s="204" t="s">
        <v>669</v>
      </c>
      <c r="J346" s="68"/>
      <c r="K346" s="68"/>
      <c r="L346" s="68"/>
      <c r="M346" s="68"/>
      <c r="N346" s="379"/>
      <c r="O346" s="379"/>
      <c r="P346" s="222">
        <v>454508.07</v>
      </c>
      <c r="Q346" s="222">
        <v>0</v>
      </c>
      <c r="R346" s="68" t="s">
        <v>639</v>
      </c>
      <c r="S346" s="381"/>
      <c r="T346" s="287"/>
    </row>
    <row r="347" spans="1:20" ht="38.25">
      <c r="A347" s="198" t="s">
        <v>668</v>
      </c>
      <c r="B347" s="68"/>
      <c r="C347" s="220" t="s">
        <v>1258</v>
      </c>
      <c r="D347" s="221">
        <v>44617</v>
      </c>
      <c r="E347" s="198" t="s">
        <v>1920</v>
      </c>
      <c r="F347" s="198" t="s">
        <v>13</v>
      </c>
      <c r="G347" s="198">
        <v>429648</v>
      </c>
      <c r="H347" s="68"/>
      <c r="I347" s="204" t="s">
        <v>669</v>
      </c>
      <c r="J347" s="68"/>
      <c r="K347" s="68"/>
      <c r="L347" s="68"/>
      <c r="M347" s="68"/>
      <c r="N347" s="379"/>
      <c r="O347" s="379"/>
      <c r="P347" s="222">
        <v>11127225.68</v>
      </c>
      <c r="Q347" s="222">
        <v>0</v>
      </c>
      <c r="R347" s="68" t="s">
        <v>639</v>
      </c>
      <c r="S347" s="381"/>
      <c r="T347" s="287"/>
    </row>
    <row r="348" spans="1:20" ht="38.25">
      <c r="A348" s="198" t="s">
        <v>668</v>
      </c>
      <c r="B348" s="68"/>
      <c r="C348" s="220" t="s">
        <v>1258</v>
      </c>
      <c r="D348" s="221">
        <v>44617</v>
      </c>
      <c r="E348" s="198" t="s">
        <v>1921</v>
      </c>
      <c r="F348" s="198" t="s">
        <v>13</v>
      </c>
      <c r="G348" s="198">
        <v>429650</v>
      </c>
      <c r="H348" s="68"/>
      <c r="I348" s="204" t="s">
        <v>669</v>
      </c>
      <c r="J348" s="68"/>
      <c r="K348" s="68"/>
      <c r="L348" s="68"/>
      <c r="M348" s="68"/>
      <c r="N348" s="379"/>
      <c r="O348" s="379"/>
      <c r="P348" s="222">
        <v>10880335.59</v>
      </c>
      <c r="Q348" s="222">
        <v>0</v>
      </c>
      <c r="R348" s="68" t="s">
        <v>639</v>
      </c>
      <c r="S348" s="381"/>
      <c r="T348" s="287"/>
    </row>
    <row r="349" spans="1:20" ht="38.25">
      <c r="A349" s="198" t="s">
        <v>668</v>
      </c>
      <c r="B349" s="68"/>
      <c r="C349" s="220" t="s">
        <v>1258</v>
      </c>
      <c r="D349" s="221">
        <v>44617</v>
      </c>
      <c r="E349" s="198" t="s">
        <v>1922</v>
      </c>
      <c r="F349" s="198" t="s">
        <v>13</v>
      </c>
      <c r="G349" s="198">
        <v>429652</v>
      </c>
      <c r="H349" s="68"/>
      <c r="I349" s="204" t="s">
        <v>669</v>
      </c>
      <c r="J349" s="68"/>
      <c r="K349" s="68"/>
      <c r="L349" s="68"/>
      <c r="M349" s="68"/>
      <c r="N349" s="379"/>
      <c r="O349" s="379"/>
      <c r="P349" s="222">
        <v>2047195.43</v>
      </c>
      <c r="Q349" s="222">
        <v>0</v>
      </c>
      <c r="R349" s="68" t="s">
        <v>639</v>
      </c>
      <c r="S349" s="381"/>
      <c r="T349" s="287"/>
    </row>
    <row r="350" spans="1:20" ht="38.25">
      <c r="A350" s="198" t="s">
        <v>668</v>
      </c>
      <c r="B350" s="68"/>
      <c r="C350" s="220" t="s">
        <v>1258</v>
      </c>
      <c r="D350" s="221">
        <v>44617</v>
      </c>
      <c r="E350" s="198" t="s">
        <v>1923</v>
      </c>
      <c r="F350" s="198" t="s">
        <v>13</v>
      </c>
      <c r="G350" s="198">
        <v>429654</v>
      </c>
      <c r="H350" s="68"/>
      <c r="I350" s="204" t="s">
        <v>669</v>
      </c>
      <c r="J350" s="68"/>
      <c r="K350" s="68"/>
      <c r="L350" s="68"/>
      <c r="M350" s="68"/>
      <c r="N350" s="379"/>
      <c r="O350" s="379"/>
      <c r="P350" s="222">
        <v>83620.72</v>
      </c>
      <c r="Q350" s="222">
        <v>0</v>
      </c>
      <c r="R350" s="68" t="s">
        <v>639</v>
      </c>
      <c r="S350" s="381"/>
      <c r="T350" s="287"/>
    </row>
    <row r="351" spans="1:20" ht="38.25">
      <c r="A351" s="198" t="s">
        <v>668</v>
      </c>
      <c r="B351" s="68"/>
      <c r="C351" s="220" t="s">
        <v>1258</v>
      </c>
      <c r="D351" s="221">
        <v>44617</v>
      </c>
      <c r="E351" s="198" t="s">
        <v>1924</v>
      </c>
      <c r="F351" s="198" t="s">
        <v>13</v>
      </c>
      <c r="G351" s="198">
        <v>429656</v>
      </c>
      <c r="H351" s="68"/>
      <c r="I351" s="204" t="s">
        <v>669</v>
      </c>
      <c r="J351" s="68"/>
      <c r="K351" s="68"/>
      <c r="L351" s="68"/>
      <c r="M351" s="68"/>
      <c r="N351" s="379"/>
      <c r="O351" s="379"/>
      <c r="P351" s="222">
        <v>2001772.42</v>
      </c>
      <c r="Q351" s="222">
        <v>0</v>
      </c>
      <c r="R351" s="68" t="s">
        <v>639</v>
      </c>
      <c r="S351" s="381"/>
      <c r="T351" s="287"/>
    </row>
    <row r="352" spans="1:20" ht="38.25">
      <c r="A352" s="198" t="s">
        <v>668</v>
      </c>
      <c r="B352" s="68"/>
      <c r="C352" s="220" t="s">
        <v>1258</v>
      </c>
      <c r="D352" s="221">
        <v>44617</v>
      </c>
      <c r="E352" s="198" t="s">
        <v>1925</v>
      </c>
      <c r="F352" s="198" t="s">
        <v>13</v>
      </c>
      <c r="G352" s="198">
        <v>429658</v>
      </c>
      <c r="H352" s="68"/>
      <c r="I352" s="204" t="s">
        <v>669</v>
      </c>
      <c r="J352" s="68"/>
      <c r="K352" s="68"/>
      <c r="L352" s="68"/>
      <c r="M352" s="68"/>
      <c r="N352" s="379"/>
      <c r="O352" s="379"/>
      <c r="P352" s="222">
        <v>239986.26</v>
      </c>
      <c r="Q352" s="222">
        <v>0</v>
      </c>
      <c r="R352" s="68" t="s">
        <v>639</v>
      </c>
      <c r="S352" s="381"/>
      <c r="T352" s="287"/>
    </row>
    <row r="353" spans="1:20" ht="38.25">
      <c r="A353" s="198" t="s">
        <v>668</v>
      </c>
      <c r="B353" s="68"/>
      <c r="C353" s="220" t="s">
        <v>1258</v>
      </c>
      <c r="D353" s="221">
        <v>44617</v>
      </c>
      <c r="E353" s="198" t="s">
        <v>1926</v>
      </c>
      <c r="F353" s="198" t="s">
        <v>13</v>
      </c>
      <c r="G353" s="198">
        <v>429660</v>
      </c>
      <c r="H353" s="68"/>
      <c r="I353" s="204" t="s">
        <v>669</v>
      </c>
      <c r="J353" s="68"/>
      <c r="K353" s="68"/>
      <c r="L353" s="68"/>
      <c r="M353" s="68"/>
      <c r="N353" s="379"/>
      <c r="O353" s="379"/>
      <c r="P353" s="222">
        <v>278620.40999999997</v>
      </c>
      <c r="Q353" s="222">
        <v>0</v>
      </c>
      <c r="R353" s="68" t="s">
        <v>639</v>
      </c>
      <c r="S353" s="381"/>
      <c r="T353" s="287"/>
    </row>
    <row r="354" spans="1:20" ht="38.25">
      <c r="A354" s="198" t="s">
        <v>668</v>
      </c>
      <c r="B354" s="68"/>
      <c r="C354" s="220" t="s">
        <v>1258</v>
      </c>
      <c r="D354" s="221">
        <v>44617</v>
      </c>
      <c r="E354" s="198" t="s">
        <v>1927</v>
      </c>
      <c r="F354" s="198" t="s">
        <v>13</v>
      </c>
      <c r="G354" s="198">
        <v>429662</v>
      </c>
      <c r="H354" s="68"/>
      <c r="I354" s="204" t="s">
        <v>669</v>
      </c>
      <c r="J354" s="68"/>
      <c r="K354" s="68"/>
      <c r="L354" s="68"/>
      <c r="M354" s="68"/>
      <c r="N354" s="379"/>
      <c r="O354" s="379"/>
      <c r="P354" s="222">
        <v>4212558.8899999997</v>
      </c>
      <c r="Q354" s="222">
        <v>0</v>
      </c>
      <c r="R354" s="68" t="s">
        <v>639</v>
      </c>
      <c r="S354" s="381"/>
      <c r="T354" s="287"/>
    </row>
    <row r="355" spans="1:20" ht="38.25">
      <c r="A355" s="198" t="s">
        <v>668</v>
      </c>
      <c r="B355" s="68"/>
      <c r="C355" s="220" t="s">
        <v>1258</v>
      </c>
      <c r="D355" s="221">
        <v>44617</v>
      </c>
      <c r="E355" s="198" t="s">
        <v>1928</v>
      </c>
      <c r="F355" s="198" t="s">
        <v>13</v>
      </c>
      <c r="G355" s="198">
        <v>429664</v>
      </c>
      <c r="H355" s="68"/>
      <c r="I355" s="204" t="s">
        <v>669</v>
      </c>
      <c r="J355" s="68"/>
      <c r="K355" s="68"/>
      <c r="L355" s="68"/>
      <c r="M355" s="68"/>
      <c r="N355" s="379"/>
      <c r="O355" s="379"/>
      <c r="P355" s="222">
        <v>659150.43999999994</v>
      </c>
      <c r="Q355" s="222">
        <v>0</v>
      </c>
      <c r="R355" s="68" t="s">
        <v>639</v>
      </c>
      <c r="S355" s="381"/>
      <c r="T355" s="287"/>
    </row>
    <row r="356" spans="1:20" ht="38.25">
      <c r="A356" s="198" t="s">
        <v>668</v>
      </c>
      <c r="B356" s="68"/>
      <c r="C356" s="220" t="s">
        <v>1258</v>
      </c>
      <c r="D356" s="221">
        <v>44617</v>
      </c>
      <c r="E356" s="198" t="s">
        <v>1929</v>
      </c>
      <c r="F356" s="198" t="s">
        <v>13</v>
      </c>
      <c r="G356" s="198">
        <v>429666</v>
      </c>
      <c r="H356" s="68"/>
      <c r="I356" s="204" t="s">
        <v>669</v>
      </c>
      <c r="J356" s="68"/>
      <c r="K356" s="68"/>
      <c r="L356" s="68"/>
      <c r="M356" s="68"/>
      <c r="N356" s="379"/>
      <c r="O356" s="379"/>
      <c r="P356" s="222">
        <v>5246278.3600000003</v>
      </c>
      <c r="Q356" s="222">
        <v>0</v>
      </c>
      <c r="R356" s="68" t="s">
        <v>639</v>
      </c>
      <c r="S356" s="381"/>
      <c r="T356" s="287"/>
    </row>
    <row r="357" spans="1:20" ht="38.25">
      <c r="A357" s="198" t="s">
        <v>668</v>
      </c>
      <c r="B357" s="68"/>
      <c r="C357" s="220" t="s">
        <v>1258</v>
      </c>
      <c r="D357" s="221">
        <v>44617</v>
      </c>
      <c r="E357" s="198" t="s">
        <v>1930</v>
      </c>
      <c r="F357" s="198" t="s">
        <v>13</v>
      </c>
      <c r="G357" s="198">
        <v>429668</v>
      </c>
      <c r="H357" s="68"/>
      <c r="I357" s="204" t="s">
        <v>669</v>
      </c>
      <c r="J357" s="68"/>
      <c r="K357" s="68"/>
      <c r="L357" s="68"/>
      <c r="M357" s="68"/>
      <c r="N357" s="379"/>
      <c r="O357" s="379"/>
      <c r="P357" s="222">
        <v>3568469.37</v>
      </c>
      <c r="Q357" s="222">
        <v>0</v>
      </c>
      <c r="R357" s="68" t="s">
        <v>639</v>
      </c>
      <c r="S357" s="381"/>
      <c r="T357" s="287"/>
    </row>
    <row r="358" spans="1:20" ht="38.25">
      <c r="A358" s="198" t="s">
        <v>668</v>
      </c>
      <c r="B358" s="68"/>
      <c r="C358" s="220" t="s">
        <v>1258</v>
      </c>
      <c r="D358" s="221">
        <v>44617</v>
      </c>
      <c r="E358" s="198" t="s">
        <v>1931</v>
      </c>
      <c r="F358" s="198" t="s">
        <v>13</v>
      </c>
      <c r="G358" s="198">
        <v>429670</v>
      </c>
      <c r="H358" s="68"/>
      <c r="I358" s="204" t="s">
        <v>669</v>
      </c>
      <c r="J358" s="68"/>
      <c r="K358" s="68"/>
      <c r="L358" s="68"/>
      <c r="M358" s="68"/>
      <c r="N358" s="379"/>
      <c r="O358" s="379"/>
      <c r="P358" s="222">
        <v>558368.05000000005</v>
      </c>
      <c r="Q358" s="222">
        <v>0</v>
      </c>
      <c r="R358" s="68" t="s">
        <v>639</v>
      </c>
      <c r="S358" s="381"/>
      <c r="T358" s="287"/>
    </row>
    <row r="359" spans="1:20" ht="38.25">
      <c r="A359" s="198" t="s">
        <v>668</v>
      </c>
      <c r="B359" s="68"/>
      <c r="C359" s="220" t="s">
        <v>1258</v>
      </c>
      <c r="D359" s="221">
        <v>44617</v>
      </c>
      <c r="E359" s="198" t="s">
        <v>1932</v>
      </c>
      <c r="F359" s="198" t="s">
        <v>13</v>
      </c>
      <c r="G359" s="198">
        <v>429672</v>
      </c>
      <c r="H359" s="68"/>
      <c r="I359" s="204" t="s">
        <v>669</v>
      </c>
      <c r="J359" s="68"/>
      <c r="K359" s="68"/>
      <c r="L359" s="68"/>
      <c r="M359" s="68"/>
      <c r="N359" s="379"/>
      <c r="O359" s="379"/>
      <c r="P359" s="222">
        <v>648256.82999999996</v>
      </c>
      <c r="Q359" s="222">
        <v>0</v>
      </c>
      <c r="R359" s="68" t="s">
        <v>639</v>
      </c>
      <c r="S359" s="381"/>
      <c r="T359" s="287"/>
    </row>
    <row r="360" spans="1:20" ht="38.25">
      <c r="A360" s="198" t="s">
        <v>668</v>
      </c>
      <c r="B360" s="68"/>
      <c r="C360" s="220" t="s">
        <v>1258</v>
      </c>
      <c r="D360" s="221">
        <v>44617</v>
      </c>
      <c r="E360" s="198" t="s">
        <v>1933</v>
      </c>
      <c r="F360" s="198" t="s">
        <v>13</v>
      </c>
      <c r="G360" s="198">
        <v>429674</v>
      </c>
      <c r="H360" s="68"/>
      <c r="I360" s="204" t="s">
        <v>669</v>
      </c>
      <c r="J360" s="68"/>
      <c r="K360" s="68"/>
      <c r="L360" s="68"/>
      <c r="M360" s="68"/>
      <c r="N360" s="379"/>
      <c r="O360" s="379"/>
      <c r="P360" s="222">
        <v>1533623.38</v>
      </c>
      <c r="Q360" s="222">
        <v>0</v>
      </c>
      <c r="R360" s="68" t="s">
        <v>639</v>
      </c>
      <c r="S360" s="381"/>
      <c r="T360" s="287"/>
    </row>
    <row r="361" spans="1:20" ht="38.25">
      <c r="A361" s="198" t="s">
        <v>668</v>
      </c>
      <c r="B361" s="68"/>
      <c r="C361" s="220" t="s">
        <v>1258</v>
      </c>
      <c r="D361" s="221">
        <v>44617</v>
      </c>
      <c r="E361" s="198" t="s">
        <v>1934</v>
      </c>
      <c r="F361" s="198" t="s">
        <v>13</v>
      </c>
      <c r="G361" s="198">
        <v>429676</v>
      </c>
      <c r="H361" s="68"/>
      <c r="I361" s="204" t="s">
        <v>669</v>
      </c>
      <c r="J361" s="68"/>
      <c r="K361" s="68"/>
      <c r="L361" s="68"/>
      <c r="M361" s="68"/>
      <c r="N361" s="379"/>
      <c r="O361" s="379"/>
      <c r="P361" s="222">
        <v>9801220.2699999996</v>
      </c>
      <c r="Q361" s="222">
        <v>0</v>
      </c>
      <c r="R361" s="68" t="s">
        <v>639</v>
      </c>
      <c r="S361" s="381"/>
      <c r="T361" s="287"/>
    </row>
    <row r="362" spans="1:20" ht="38.25">
      <c r="A362" s="198" t="s">
        <v>668</v>
      </c>
      <c r="B362" s="68"/>
      <c r="C362" s="220" t="s">
        <v>1258</v>
      </c>
      <c r="D362" s="221">
        <v>44617</v>
      </c>
      <c r="E362" s="198" t="s">
        <v>1935</v>
      </c>
      <c r="F362" s="198" t="s">
        <v>13</v>
      </c>
      <c r="G362" s="198">
        <v>429678</v>
      </c>
      <c r="H362" s="68"/>
      <c r="I362" s="204" t="s">
        <v>669</v>
      </c>
      <c r="J362" s="68"/>
      <c r="K362" s="68"/>
      <c r="L362" s="68"/>
      <c r="M362" s="68"/>
      <c r="N362" s="379"/>
      <c r="O362" s="379"/>
      <c r="P362" s="222">
        <v>1803235.93</v>
      </c>
      <c r="Q362" s="222">
        <v>0</v>
      </c>
      <c r="R362" s="68" t="s">
        <v>639</v>
      </c>
      <c r="S362" s="381"/>
      <c r="T362" s="287"/>
    </row>
    <row r="363" spans="1:20" ht="38.25">
      <c r="A363" s="198" t="s">
        <v>668</v>
      </c>
      <c r="B363" s="68"/>
      <c r="C363" s="220" t="s">
        <v>1258</v>
      </c>
      <c r="D363" s="221">
        <v>44617</v>
      </c>
      <c r="E363" s="198" t="s">
        <v>1936</v>
      </c>
      <c r="F363" s="198" t="s">
        <v>13</v>
      </c>
      <c r="G363" s="198">
        <v>429680</v>
      </c>
      <c r="H363" s="68"/>
      <c r="I363" s="204" t="s">
        <v>669</v>
      </c>
      <c r="J363" s="68"/>
      <c r="K363" s="68"/>
      <c r="L363" s="68"/>
      <c r="M363" s="68"/>
      <c r="N363" s="379"/>
      <c r="O363" s="379"/>
      <c r="P363" s="222">
        <v>327580.23</v>
      </c>
      <c r="Q363" s="222">
        <v>0</v>
      </c>
      <c r="R363" s="68" t="s">
        <v>639</v>
      </c>
      <c r="S363" s="381"/>
      <c r="T363" s="287"/>
    </row>
    <row r="364" spans="1:20" ht="38.25">
      <c r="A364" s="198" t="s">
        <v>668</v>
      </c>
      <c r="B364" s="68"/>
      <c r="C364" s="220" t="s">
        <v>1258</v>
      </c>
      <c r="D364" s="221">
        <v>44617</v>
      </c>
      <c r="E364" s="198" t="s">
        <v>1937</v>
      </c>
      <c r="F364" s="198" t="s">
        <v>13</v>
      </c>
      <c r="G364" s="198">
        <v>429682</v>
      </c>
      <c r="H364" s="68"/>
      <c r="I364" s="204" t="s">
        <v>669</v>
      </c>
      <c r="J364" s="68"/>
      <c r="K364" s="68"/>
      <c r="L364" s="68"/>
      <c r="M364" s="68"/>
      <c r="N364" s="379"/>
      <c r="O364" s="379"/>
      <c r="P364" s="222">
        <v>282157.21999999997</v>
      </c>
      <c r="Q364" s="222">
        <v>0</v>
      </c>
      <c r="R364" s="68" t="s">
        <v>639</v>
      </c>
      <c r="S364" s="381"/>
      <c r="T364" s="287"/>
    </row>
    <row r="365" spans="1:20" ht="38.25">
      <c r="A365" s="198" t="s">
        <v>668</v>
      </c>
      <c r="B365" s="68"/>
      <c r="C365" s="220" t="s">
        <v>1258</v>
      </c>
      <c r="D365" s="221">
        <v>44617</v>
      </c>
      <c r="E365" s="198" t="s">
        <v>1938</v>
      </c>
      <c r="F365" s="198" t="s">
        <v>13</v>
      </c>
      <c r="G365" s="198">
        <v>429684</v>
      </c>
      <c r="H365" s="68"/>
      <c r="I365" s="204" t="s">
        <v>669</v>
      </c>
      <c r="J365" s="68"/>
      <c r="K365" s="68"/>
      <c r="L365" s="68"/>
      <c r="M365" s="68"/>
      <c r="N365" s="379"/>
      <c r="O365" s="379"/>
      <c r="P365" s="222">
        <v>15119688.4</v>
      </c>
      <c r="Q365" s="222">
        <v>0</v>
      </c>
      <c r="R365" s="68" t="s">
        <v>639</v>
      </c>
      <c r="S365" s="381"/>
      <c r="T365" s="287"/>
    </row>
    <row r="366" spans="1:20" ht="38.25">
      <c r="A366" s="198" t="s">
        <v>668</v>
      </c>
      <c r="B366" s="68"/>
      <c r="C366" s="220" t="s">
        <v>1258</v>
      </c>
      <c r="D366" s="221">
        <v>44617</v>
      </c>
      <c r="E366" s="198" t="s">
        <v>1939</v>
      </c>
      <c r="F366" s="198" t="s">
        <v>13</v>
      </c>
      <c r="G366" s="198">
        <v>429686</v>
      </c>
      <c r="H366" s="68"/>
      <c r="I366" s="204" t="s">
        <v>669</v>
      </c>
      <c r="J366" s="68"/>
      <c r="K366" s="68"/>
      <c r="L366" s="68"/>
      <c r="M366" s="68"/>
      <c r="N366" s="379"/>
      <c r="O366" s="379"/>
      <c r="P366" s="222">
        <v>19010300.43</v>
      </c>
      <c r="Q366" s="222">
        <v>0</v>
      </c>
      <c r="R366" s="68" t="s">
        <v>639</v>
      </c>
      <c r="S366" s="381"/>
      <c r="T366" s="287"/>
    </row>
    <row r="367" spans="1:20" ht="38.25">
      <c r="A367" s="198" t="s">
        <v>668</v>
      </c>
      <c r="B367" s="68"/>
      <c r="C367" s="220" t="s">
        <v>1258</v>
      </c>
      <c r="D367" s="221">
        <v>44617</v>
      </c>
      <c r="E367" s="198" t="s">
        <v>1940</v>
      </c>
      <c r="F367" s="198" t="s">
        <v>13</v>
      </c>
      <c r="G367" s="198">
        <v>429688</v>
      </c>
      <c r="H367" s="68"/>
      <c r="I367" s="204" t="s">
        <v>669</v>
      </c>
      <c r="J367" s="68"/>
      <c r="K367" s="68"/>
      <c r="L367" s="68"/>
      <c r="M367" s="68"/>
      <c r="N367" s="379"/>
      <c r="O367" s="379"/>
      <c r="P367" s="222">
        <v>7321784.9500000002</v>
      </c>
      <c r="Q367" s="222">
        <v>0</v>
      </c>
      <c r="R367" s="68" t="s">
        <v>639</v>
      </c>
      <c r="S367" s="381"/>
      <c r="T367" s="287"/>
    </row>
    <row r="368" spans="1:20" ht="38.25">
      <c r="A368" s="198" t="s">
        <v>668</v>
      </c>
      <c r="B368" s="68"/>
      <c r="C368" s="220" t="s">
        <v>1258</v>
      </c>
      <c r="D368" s="221">
        <v>44617</v>
      </c>
      <c r="E368" s="198" t="s">
        <v>1941</v>
      </c>
      <c r="F368" s="198" t="s">
        <v>13</v>
      </c>
      <c r="G368" s="198">
        <v>429690</v>
      </c>
      <c r="H368" s="68"/>
      <c r="I368" s="204" t="s">
        <v>669</v>
      </c>
      <c r="J368" s="68"/>
      <c r="K368" s="68"/>
      <c r="L368" s="68"/>
      <c r="M368" s="68"/>
      <c r="N368" s="379"/>
      <c r="O368" s="379"/>
      <c r="P368" s="222">
        <v>38015835.409999996</v>
      </c>
      <c r="Q368" s="222">
        <v>0</v>
      </c>
      <c r="R368" s="68" t="s">
        <v>639</v>
      </c>
      <c r="S368" s="381"/>
      <c r="T368" s="287"/>
    </row>
    <row r="369" spans="1:20" ht="38.25">
      <c r="A369" s="198" t="s">
        <v>668</v>
      </c>
      <c r="B369" s="68"/>
      <c r="C369" s="220" t="s">
        <v>1258</v>
      </c>
      <c r="D369" s="221">
        <v>44617</v>
      </c>
      <c r="E369" s="198" t="s">
        <v>1942</v>
      </c>
      <c r="F369" s="198" t="s">
        <v>13</v>
      </c>
      <c r="G369" s="198">
        <v>429692</v>
      </c>
      <c r="H369" s="68"/>
      <c r="I369" s="204" t="s">
        <v>669</v>
      </c>
      <c r="J369" s="68"/>
      <c r="K369" s="68"/>
      <c r="L369" s="68"/>
      <c r="M369" s="68"/>
      <c r="N369" s="379"/>
      <c r="O369" s="379"/>
      <c r="P369" s="222">
        <v>6498433.4100000001</v>
      </c>
      <c r="Q369" s="222">
        <v>0</v>
      </c>
      <c r="R369" s="68" t="s">
        <v>639</v>
      </c>
      <c r="S369" s="381"/>
      <c r="T369" s="287"/>
    </row>
    <row r="370" spans="1:20" ht="38.25">
      <c r="A370" s="198" t="s">
        <v>668</v>
      </c>
      <c r="B370" s="68"/>
      <c r="C370" s="220" t="s">
        <v>1258</v>
      </c>
      <c r="D370" s="221">
        <v>44617</v>
      </c>
      <c r="E370" s="198" t="s">
        <v>1943</v>
      </c>
      <c r="F370" s="198" t="s">
        <v>13</v>
      </c>
      <c r="G370" s="198">
        <v>429694</v>
      </c>
      <c r="H370" s="68"/>
      <c r="I370" s="204" t="s">
        <v>669</v>
      </c>
      <c r="J370" s="68"/>
      <c r="K370" s="68"/>
      <c r="L370" s="68"/>
      <c r="M370" s="68"/>
      <c r="N370" s="379"/>
      <c r="O370" s="379"/>
      <c r="P370" s="222">
        <v>11608.15</v>
      </c>
      <c r="Q370" s="222">
        <v>0</v>
      </c>
      <c r="R370" s="68" t="s">
        <v>639</v>
      </c>
      <c r="S370" s="381"/>
      <c r="T370" s="287"/>
    </row>
    <row r="371" spans="1:20" ht="38.25">
      <c r="A371" s="198" t="s">
        <v>668</v>
      </c>
      <c r="B371" s="68"/>
      <c r="C371" s="220" t="s">
        <v>1258</v>
      </c>
      <c r="D371" s="221">
        <v>44617</v>
      </c>
      <c r="E371" s="198" t="s">
        <v>1944</v>
      </c>
      <c r="F371" s="198" t="s">
        <v>13</v>
      </c>
      <c r="G371" s="198">
        <v>429696</v>
      </c>
      <c r="H371" s="68"/>
      <c r="I371" s="204" t="s">
        <v>669</v>
      </c>
      <c r="J371" s="68"/>
      <c r="K371" s="68"/>
      <c r="L371" s="68"/>
      <c r="M371" s="68"/>
      <c r="N371" s="379"/>
      <c r="O371" s="379"/>
      <c r="P371" s="222">
        <v>474.16</v>
      </c>
      <c r="Q371" s="222">
        <v>0</v>
      </c>
      <c r="R371" s="68" t="s">
        <v>639</v>
      </c>
      <c r="S371" s="381"/>
      <c r="T371" s="287"/>
    </row>
    <row r="372" spans="1:20" ht="38.25">
      <c r="A372" s="198" t="s">
        <v>668</v>
      </c>
      <c r="B372" s="68"/>
      <c r="C372" s="220" t="s">
        <v>1258</v>
      </c>
      <c r="D372" s="221">
        <v>44617</v>
      </c>
      <c r="E372" s="198" t="s">
        <v>1945</v>
      </c>
      <c r="F372" s="198" t="s">
        <v>13</v>
      </c>
      <c r="G372" s="198">
        <v>429698</v>
      </c>
      <c r="H372" s="68"/>
      <c r="I372" s="204" t="s">
        <v>669</v>
      </c>
      <c r="J372" s="68"/>
      <c r="K372" s="68"/>
      <c r="L372" s="68"/>
      <c r="M372" s="68"/>
      <c r="N372" s="379"/>
      <c r="O372" s="379"/>
      <c r="P372" s="222">
        <v>13208.04</v>
      </c>
      <c r="Q372" s="222">
        <v>0</v>
      </c>
      <c r="R372" s="68" t="s">
        <v>639</v>
      </c>
      <c r="S372" s="381"/>
      <c r="T372" s="287"/>
    </row>
    <row r="373" spans="1:20" ht="51">
      <c r="A373" s="198" t="s">
        <v>542</v>
      </c>
      <c r="B373" s="68"/>
      <c r="C373" s="220" t="s">
        <v>591</v>
      </c>
      <c r="D373" s="221">
        <v>44622</v>
      </c>
      <c r="E373" s="198" t="s">
        <v>2019</v>
      </c>
      <c r="F373" s="198" t="s">
        <v>15</v>
      </c>
      <c r="G373" s="198">
        <v>1799633</v>
      </c>
      <c r="H373" s="68"/>
      <c r="I373" s="204" t="s">
        <v>2201</v>
      </c>
      <c r="J373" s="68"/>
      <c r="K373" s="68"/>
      <c r="L373" s="68"/>
      <c r="M373" s="68"/>
      <c r="N373" s="379"/>
      <c r="O373" s="379"/>
      <c r="P373" s="222">
        <v>50</v>
      </c>
      <c r="Q373" s="222">
        <v>0</v>
      </c>
      <c r="R373" s="68" t="s">
        <v>639</v>
      </c>
      <c r="S373" s="381"/>
      <c r="T373" s="287"/>
    </row>
    <row r="374" spans="1:20" ht="51">
      <c r="A374" s="198" t="s">
        <v>542</v>
      </c>
      <c r="B374" s="68"/>
      <c r="C374" s="220" t="s">
        <v>591</v>
      </c>
      <c r="D374" s="221">
        <v>44623</v>
      </c>
      <c r="E374" s="198" t="s">
        <v>2020</v>
      </c>
      <c r="F374" s="198" t="s">
        <v>3</v>
      </c>
      <c r="G374" s="198">
        <v>2003110</v>
      </c>
      <c r="H374" s="68"/>
      <c r="I374" s="204" t="s">
        <v>4004</v>
      </c>
      <c r="J374" s="68"/>
      <c r="K374" s="68"/>
      <c r="L374" s="68"/>
      <c r="M374" s="68"/>
      <c r="N374" s="379"/>
      <c r="O374" s="379"/>
      <c r="P374" s="222">
        <v>0</v>
      </c>
      <c r="Q374" s="222">
        <v>8187.51</v>
      </c>
      <c r="R374" s="68" t="s">
        <v>639</v>
      </c>
      <c r="S374" s="381"/>
      <c r="T374" s="287"/>
    </row>
    <row r="375" spans="1:20" ht="51">
      <c r="A375" s="198">
        <v>139</v>
      </c>
      <c r="B375" s="68"/>
      <c r="C375" s="220" t="s">
        <v>65</v>
      </c>
      <c r="D375" s="221">
        <v>44624</v>
      </c>
      <c r="E375" s="198" t="s">
        <v>2021</v>
      </c>
      <c r="F375" s="198" t="s">
        <v>3</v>
      </c>
      <c r="G375" s="198">
        <v>2003408</v>
      </c>
      <c r="H375" s="68"/>
      <c r="I375" s="204" t="s">
        <v>2202</v>
      </c>
      <c r="J375" s="68"/>
      <c r="K375" s="68"/>
      <c r="L375" s="68"/>
      <c r="M375" s="68"/>
      <c r="N375" s="379"/>
      <c r="O375" s="379"/>
      <c r="P375" s="222">
        <v>0</v>
      </c>
      <c r="Q375" s="222">
        <v>8341.24</v>
      </c>
      <c r="R375" s="68" t="s">
        <v>639</v>
      </c>
      <c r="S375" s="381"/>
      <c r="T375" s="287"/>
    </row>
    <row r="376" spans="1:20" ht="38.25">
      <c r="A376" s="198" t="s">
        <v>551</v>
      </c>
      <c r="B376" s="68"/>
      <c r="C376" s="220" t="s">
        <v>590</v>
      </c>
      <c r="D376" s="221">
        <v>44624</v>
      </c>
      <c r="E376" s="198" t="s">
        <v>2022</v>
      </c>
      <c r="F376" s="198" t="s">
        <v>3</v>
      </c>
      <c r="G376" s="198">
        <v>2003508</v>
      </c>
      <c r="H376" s="68"/>
      <c r="I376" s="204" t="s">
        <v>2203</v>
      </c>
      <c r="J376" s="68"/>
      <c r="K376" s="68"/>
      <c r="L376" s="68"/>
      <c r="M376" s="68"/>
      <c r="N376" s="379"/>
      <c r="O376" s="379"/>
      <c r="P376" s="222">
        <v>0</v>
      </c>
      <c r="Q376" s="222">
        <v>250</v>
      </c>
      <c r="R376" s="68" t="s">
        <v>639</v>
      </c>
      <c r="S376" s="381"/>
      <c r="T376" s="287"/>
    </row>
    <row r="377" spans="1:20" ht="63.75">
      <c r="A377" s="198" t="s">
        <v>551</v>
      </c>
      <c r="B377" s="68"/>
      <c r="C377" s="220" t="s">
        <v>590</v>
      </c>
      <c r="D377" s="221">
        <v>44624</v>
      </c>
      <c r="E377" s="198" t="s">
        <v>2023</v>
      </c>
      <c r="F377" s="198" t="s">
        <v>3</v>
      </c>
      <c r="G377" s="198">
        <v>2003431</v>
      </c>
      <c r="H377" s="68"/>
      <c r="I377" s="204" t="s">
        <v>2204</v>
      </c>
      <c r="J377" s="68"/>
      <c r="K377" s="68"/>
      <c r="L377" s="68"/>
      <c r="M377" s="68"/>
      <c r="N377" s="379"/>
      <c r="O377" s="379"/>
      <c r="P377" s="222">
        <v>0</v>
      </c>
      <c r="Q377" s="222">
        <v>79912.63</v>
      </c>
      <c r="R377" s="68" t="s">
        <v>639</v>
      </c>
      <c r="S377" s="381"/>
      <c r="T377" s="287"/>
    </row>
    <row r="378" spans="1:20" ht="51">
      <c r="A378" s="198" t="s">
        <v>542</v>
      </c>
      <c r="B378" s="68"/>
      <c r="C378" s="220" t="s">
        <v>591</v>
      </c>
      <c r="D378" s="221">
        <v>44624</v>
      </c>
      <c r="E378" s="198" t="s">
        <v>2024</v>
      </c>
      <c r="F378" s="198" t="s">
        <v>3</v>
      </c>
      <c r="G378" s="198">
        <v>2003467</v>
      </c>
      <c r="H378" s="68"/>
      <c r="I378" s="204" t="s">
        <v>2205</v>
      </c>
      <c r="J378" s="68"/>
      <c r="K378" s="68"/>
      <c r="L378" s="68"/>
      <c r="M378" s="68"/>
      <c r="N378" s="379"/>
      <c r="O378" s="379"/>
      <c r="P378" s="222">
        <v>0</v>
      </c>
      <c r="Q378" s="222">
        <v>12790.75</v>
      </c>
      <c r="R378" s="68" t="s">
        <v>639</v>
      </c>
      <c r="S378" s="381"/>
      <c r="T378" s="287"/>
    </row>
    <row r="379" spans="1:20" ht="51">
      <c r="A379" s="198" t="s">
        <v>542</v>
      </c>
      <c r="B379" s="68"/>
      <c r="C379" s="220" t="s">
        <v>591</v>
      </c>
      <c r="D379" s="221">
        <v>44624</v>
      </c>
      <c r="E379" s="198" t="s">
        <v>2025</v>
      </c>
      <c r="F379" s="198" t="s">
        <v>6</v>
      </c>
      <c r="G379" s="198">
        <v>1585101</v>
      </c>
      <c r="H379" s="68"/>
      <c r="I379" s="204" t="s">
        <v>2206</v>
      </c>
      <c r="J379" s="68"/>
      <c r="K379" s="68"/>
      <c r="L379" s="68"/>
      <c r="M379" s="68"/>
      <c r="N379" s="379"/>
      <c r="O379" s="379"/>
      <c r="P379" s="222">
        <v>0</v>
      </c>
      <c r="Q379" s="222">
        <v>587082.80000000005</v>
      </c>
      <c r="R379" s="68" t="s">
        <v>639</v>
      </c>
      <c r="S379" s="381"/>
      <c r="T379" s="287"/>
    </row>
    <row r="380" spans="1:20" ht="89.25">
      <c r="A380" s="198" t="s">
        <v>542</v>
      </c>
      <c r="B380" s="68"/>
      <c r="C380" s="220" t="s">
        <v>591</v>
      </c>
      <c r="D380" s="221">
        <v>44624</v>
      </c>
      <c r="E380" s="198" t="s">
        <v>2027</v>
      </c>
      <c r="F380" s="198" t="s">
        <v>6</v>
      </c>
      <c r="G380" s="198">
        <v>99021001</v>
      </c>
      <c r="H380" s="68"/>
      <c r="I380" s="204" t="s">
        <v>2208</v>
      </c>
      <c r="J380" s="68"/>
      <c r="K380" s="68"/>
      <c r="L380" s="68"/>
      <c r="M380" s="68"/>
      <c r="N380" s="379"/>
      <c r="O380" s="379"/>
      <c r="P380" s="222">
        <v>0</v>
      </c>
      <c r="Q380" s="222">
        <v>6447.75</v>
      </c>
      <c r="R380" s="68" t="s">
        <v>639</v>
      </c>
      <c r="S380" s="381"/>
      <c r="T380" s="287"/>
    </row>
    <row r="381" spans="1:20" ht="63.75">
      <c r="A381" s="198">
        <v>417</v>
      </c>
      <c r="B381" s="68"/>
      <c r="C381" s="220" t="s">
        <v>148</v>
      </c>
      <c r="D381" s="221">
        <v>44627</v>
      </c>
      <c r="E381" s="198" t="s">
        <v>2028</v>
      </c>
      <c r="F381" s="198" t="s">
        <v>3</v>
      </c>
      <c r="G381" s="198">
        <v>2003914</v>
      </c>
      <c r="H381" s="68"/>
      <c r="I381" s="204" t="s">
        <v>2209</v>
      </c>
      <c r="J381" s="68"/>
      <c r="K381" s="68"/>
      <c r="L381" s="68"/>
      <c r="M381" s="68"/>
      <c r="N381" s="379"/>
      <c r="O381" s="379"/>
      <c r="P381" s="222">
        <v>0</v>
      </c>
      <c r="Q381" s="222">
        <v>2000</v>
      </c>
      <c r="R381" s="68" t="s">
        <v>639</v>
      </c>
      <c r="S381" s="381"/>
      <c r="T381" s="287"/>
    </row>
    <row r="382" spans="1:20" ht="63.75">
      <c r="A382" s="198" t="s">
        <v>542</v>
      </c>
      <c r="B382" s="68"/>
      <c r="C382" s="220" t="s">
        <v>591</v>
      </c>
      <c r="D382" s="221">
        <v>44627</v>
      </c>
      <c r="E382" s="198" t="s">
        <v>2029</v>
      </c>
      <c r="F382" s="198" t="s">
        <v>3</v>
      </c>
      <c r="G382" s="198">
        <v>2003951</v>
      </c>
      <c r="H382" s="68"/>
      <c r="I382" s="204" t="s">
        <v>2210</v>
      </c>
      <c r="J382" s="68"/>
      <c r="K382" s="68"/>
      <c r="L382" s="68"/>
      <c r="M382" s="68"/>
      <c r="N382" s="379"/>
      <c r="O382" s="379"/>
      <c r="P382" s="222">
        <v>0</v>
      </c>
      <c r="Q382" s="222">
        <v>124386.22</v>
      </c>
      <c r="R382" s="68" t="s">
        <v>639</v>
      </c>
      <c r="S382" s="381"/>
      <c r="T382" s="287"/>
    </row>
    <row r="383" spans="1:20" ht="63.75">
      <c r="A383" s="198" t="s">
        <v>542</v>
      </c>
      <c r="B383" s="68"/>
      <c r="C383" s="220" t="s">
        <v>591</v>
      </c>
      <c r="D383" s="221">
        <v>44627</v>
      </c>
      <c r="E383" s="198" t="s">
        <v>2030</v>
      </c>
      <c r="F383" s="198" t="s">
        <v>3</v>
      </c>
      <c r="G383" s="198">
        <v>2003953</v>
      </c>
      <c r="H383" s="68"/>
      <c r="I383" s="204" t="s">
        <v>2211</v>
      </c>
      <c r="J383" s="68"/>
      <c r="K383" s="68"/>
      <c r="L383" s="68"/>
      <c r="M383" s="68"/>
      <c r="N383" s="379"/>
      <c r="O383" s="379"/>
      <c r="P383" s="222">
        <v>0</v>
      </c>
      <c r="Q383" s="222">
        <v>849588.7</v>
      </c>
      <c r="R383" s="68" t="s">
        <v>639</v>
      </c>
      <c r="S383" s="381"/>
      <c r="T383" s="287"/>
    </row>
    <row r="384" spans="1:20" ht="63.75">
      <c r="A384" s="198" t="s">
        <v>551</v>
      </c>
      <c r="B384" s="68"/>
      <c r="C384" s="220" t="s">
        <v>590</v>
      </c>
      <c r="D384" s="221">
        <v>44629</v>
      </c>
      <c r="E384" s="198" t="s">
        <v>2031</v>
      </c>
      <c r="F384" s="198" t="s">
        <v>3</v>
      </c>
      <c r="G384" s="198">
        <v>2004590</v>
      </c>
      <c r="H384" s="68"/>
      <c r="I384" s="204" t="s">
        <v>2212</v>
      </c>
      <c r="J384" s="68"/>
      <c r="K384" s="68"/>
      <c r="L384" s="68"/>
      <c r="M384" s="68"/>
      <c r="N384" s="379"/>
      <c r="O384" s="379"/>
      <c r="P384" s="222">
        <v>0</v>
      </c>
      <c r="Q384" s="222">
        <v>27</v>
      </c>
      <c r="R384" s="68" t="s">
        <v>639</v>
      </c>
      <c r="S384" s="381"/>
      <c r="T384" s="287"/>
    </row>
    <row r="385" spans="1:20" ht="63.75">
      <c r="A385" s="198" t="s">
        <v>551</v>
      </c>
      <c r="B385" s="68"/>
      <c r="C385" s="220" t="s">
        <v>590</v>
      </c>
      <c r="D385" s="221">
        <v>44629</v>
      </c>
      <c r="E385" s="198" t="s">
        <v>2032</v>
      </c>
      <c r="F385" s="198" t="s">
        <v>3</v>
      </c>
      <c r="G385" s="198">
        <v>2004623</v>
      </c>
      <c r="H385" s="68"/>
      <c r="I385" s="204" t="s">
        <v>2213</v>
      </c>
      <c r="J385" s="68"/>
      <c r="K385" s="68"/>
      <c r="L385" s="68"/>
      <c r="M385" s="68"/>
      <c r="N385" s="379"/>
      <c r="O385" s="379"/>
      <c r="P385" s="222">
        <v>0</v>
      </c>
      <c r="Q385" s="222">
        <v>35</v>
      </c>
      <c r="R385" s="68" t="s">
        <v>639</v>
      </c>
      <c r="S385" s="381"/>
      <c r="T385" s="287"/>
    </row>
    <row r="386" spans="1:20" ht="63.75">
      <c r="A386" s="198" t="s">
        <v>551</v>
      </c>
      <c r="B386" s="68"/>
      <c r="C386" s="220" t="s">
        <v>590</v>
      </c>
      <c r="D386" s="221">
        <v>44629</v>
      </c>
      <c r="E386" s="198" t="s">
        <v>2033</v>
      </c>
      <c r="F386" s="198" t="s">
        <v>3</v>
      </c>
      <c r="G386" s="198">
        <v>2004645</v>
      </c>
      <c r="H386" s="68"/>
      <c r="I386" s="204" t="s">
        <v>2214</v>
      </c>
      <c r="J386" s="68"/>
      <c r="K386" s="68"/>
      <c r="L386" s="68"/>
      <c r="M386" s="68"/>
      <c r="N386" s="379"/>
      <c r="O386" s="379"/>
      <c r="P386" s="222">
        <v>0</v>
      </c>
      <c r="Q386" s="222">
        <v>34</v>
      </c>
      <c r="R386" s="68" t="s">
        <v>639</v>
      </c>
      <c r="S386" s="381"/>
      <c r="T386" s="287"/>
    </row>
    <row r="387" spans="1:20" ht="63.75">
      <c r="A387" s="198" t="s">
        <v>551</v>
      </c>
      <c r="B387" s="68"/>
      <c r="C387" s="220" t="s">
        <v>590</v>
      </c>
      <c r="D387" s="221">
        <v>44629</v>
      </c>
      <c r="E387" s="198" t="s">
        <v>2034</v>
      </c>
      <c r="F387" s="198" t="s">
        <v>3</v>
      </c>
      <c r="G387" s="198">
        <v>2004714</v>
      </c>
      <c r="H387" s="68"/>
      <c r="I387" s="204" t="s">
        <v>2215</v>
      </c>
      <c r="J387" s="68"/>
      <c r="K387" s="68"/>
      <c r="L387" s="68"/>
      <c r="M387" s="68"/>
      <c r="N387" s="379"/>
      <c r="O387" s="379"/>
      <c r="P387" s="222">
        <v>0</v>
      </c>
      <c r="Q387" s="222">
        <v>27</v>
      </c>
      <c r="R387" s="68" t="s">
        <v>639</v>
      </c>
      <c r="S387" s="381"/>
      <c r="T387" s="287"/>
    </row>
    <row r="388" spans="1:20" ht="51">
      <c r="A388" s="198" t="s">
        <v>551</v>
      </c>
      <c r="B388" s="68"/>
      <c r="C388" s="220" t="s">
        <v>590</v>
      </c>
      <c r="D388" s="221">
        <v>44629</v>
      </c>
      <c r="E388" s="198" t="s">
        <v>2035</v>
      </c>
      <c r="F388" s="198" t="s">
        <v>3</v>
      </c>
      <c r="G388" s="198">
        <v>2004718</v>
      </c>
      <c r="H388" s="68"/>
      <c r="I388" s="204" t="s">
        <v>2216</v>
      </c>
      <c r="J388" s="68"/>
      <c r="K388" s="68"/>
      <c r="L388" s="68"/>
      <c r="M388" s="68"/>
      <c r="N388" s="379"/>
      <c r="O388" s="379"/>
      <c r="P388" s="222">
        <v>0</v>
      </c>
      <c r="Q388" s="222">
        <v>284.05</v>
      </c>
      <c r="R388" s="68" t="s">
        <v>639</v>
      </c>
      <c r="S388" s="381"/>
      <c r="T388" s="287"/>
    </row>
    <row r="389" spans="1:20" ht="63.75">
      <c r="A389" s="198" t="s">
        <v>542</v>
      </c>
      <c r="B389" s="68"/>
      <c r="C389" s="220" t="s">
        <v>591</v>
      </c>
      <c r="D389" s="221">
        <v>44629</v>
      </c>
      <c r="E389" s="198" t="s">
        <v>2036</v>
      </c>
      <c r="F389" s="198" t="s">
        <v>3</v>
      </c>
      <c r="G389" s="198">
        <v>2004637</v>
      </c>
      <c r="H389" s="68"/>
      <c r="I389" s="204" t="s">
        <v>2217</v>
      </c>
      <c r="J389" s="68"/>
      <c r="K389" s="68"/>
      <c r="L389" s="68"/>
      <c r="M389" s="68"/>
      <c r="N389" s="379"/>
      <c r="O389" s="379"/>
      <c r="P389" s="222">
        <v>0</v>
      </c>
      <c r="Q389" s="222">
        <v>800</v>
      </c>
      <c r="R389" s="68" t="s">
        <v>639</v>
      </c>
      <c r="S389" s="381"/>
      <c r="T389" s="287"/>
    </row>
    <row r="390" spans="1:20" ht="51">
      <c r="A390" s="198" t="s">
        <v>551</v>
      </c>
      <c r="B390" s="68"/>
      <c r="C390" s="220" t="s">
        <v>590</v>
      </c>
      <c r="D390" s="221">
        <v>44629</v>
      </c>
      <c r="E390" s="198" t="s">
        <v>2037</v>
      </c>
      <c r="F390" s="198" t="s">
        <v>3</v>
      </c>
      <c r="G390" s="198">
        <v>2004784</v>
      </c>
      <c r="H390" s="68"/>
      <c r="I390" s="204" t="s">
        <v>2218</v>
      </c>
      <c r="J390" s="68"/>
      <c r="K390" s="68"/>
      <c r="L390" s="68"/>
      <c r="M390" s="68"/>
      <c r="N390" s="379"/>
      <c r="O390" s="379"/>
      <c r="P390" s="222">
        <v>0</v>
      </c>
      <c r="Q390" s="222">
        <v>17.28</v>
      </c>
      <c r="R390" s="68" t="s">
        <v>639</v>
      </c>
      <c r="S390" s="381"/>
      <c r="T390" s="287"/>
    </row>
    <row r="391" spans="1:20" ht="51">
      <c r="A391" s="198" t="s">
        <v>542</v>
      </c>
      <c r="B391" s="68"/>
      <c r="C391" s="220" t="s">
        <v>591</v>
      </c>
      <c r="D391" s="221">
        <v>44629</v>
      </c>
      <c r="E391" s="198" t="s">
        <v>2038</v>
      </c>
      <c r="F391" s="198" t="s">
        <v>6</v>
      </c>
      <c r="G391" s="198">
        <v>1587281</v>
      </c>
      <c r="H391" s="68"/>
      <c r="I391" s="204" t="s">
        <v>2219</v>
      </c>
      <c r="J391" s="68"/>
      <c r="K391" s="68"/>
      <c r="L391" s="68"/>
      <c r="M391" s="68"/>
      <c r="N391" s="379"/>
      <c r="O391" s="379"/>
      <c r="P391" s="222">
        <v>0</v>
      </c>
      <c r="Q391" s="222">
        <v>3128</v>
      </c>
      <c r="R391" s="68" t="s">
        <v>639</v>
      </c>
      <c r="S391" s="381"/>
      <c r="T391" s="287"/>
    </row>
    <row r="392" spans="1:20" ht="51">
      <c r="A392" s="198" t="s">
        <v>551</v>
      </c>
      <c r="B392" s="68"/>
      <c r="C392" s="220" t="s">
        <v>590</v>
      </c>
      <c r="D392" s="221">
        <v>44630</v>
      </c>
      <c r="E392" s="198" t="s">
        <v>2039</v>
      </c>
      <c r="F392" s="198" t="s">
        <v>3</v>
      </c>
      <c r="G392" s="198">
        <v>2005089</v>
      </c>
      <c r="H392" s="68"/>
      <c r="I392" s="204" t="s">
        <v>2220</v>
      </c>
      <c r="J392" s="68"/>
      <c r="K392" s="68"/>
      <c r="L392" s="68"/>
      <c r="M392" s="68"/>
      <c r="N392" s="379"/>
      <c r="O392" s="379"/>
      <c r="P392" s="222">
        <v>0</v>
      </c>
      <c r="Q392" s="222">
        <v>11335.14</v>
      </c>
      <c r="R392" s="68" t="s">
        <v>639</v>
      </c>
      <c r="S392" s="381"/>
      <c r="T392" s="287"/>
    </row>
    <row r="393" spans="1:20" ht="51">
      <c r="A393" s="198" t="s">
        <v>551</v>
      </c>
      <c r="B393" s="68"/>
      <c r="C393" s="220" t="s">
        <v>590</v>
      </c>
      <c r="D393" s="221">
        <v>44630</v>
      </c>
      <c r="E393" s="198" t="s">
        <v>2040</v>
      </c>
      <c r="F393" s="198" t="s">
        <v>3</v>
      </c>
      <c r="G393" s="198">
        <v>2005031</v>
      </c>
      <c r="H393" s="68"/>
      <c r="I393" s="204" t="s">
        <v>2221</v>
      </c>
      <c r="J393" s="68"/>
      <c r="K393" s="68"/>
      <c r="L393" s="68"/>
      <c r="M393" s="68"/>
      <c r="N393" s="379"/>
      <c r="O393" s="379"/>
      <c r="P393" s="222">
        <v>0</v>
      </c>
      <c r="Q393" s="222">
        <v>24326.54</v>
      </c>
      <c r="R393" s="68" t="s">
        <v>639</v>
      </c>
      <c r="S393" s="381"/>
      <c r="T393" s="287"/>
    </row>
    <row r="394" spans="1:20" ht="51">
      <c r="A394" s="198" t="s">
        <v>542</v>
      </c>
      <c r="B394" s="68"/>
      <c r="C394" s="220" t="s">
        <v>591</v>
      </c>
      <c r="D394" s="221">
        <v>44634</v>
      </c>
      <c r="E394" s="198" t="s">
        <v>2041</v>
      </c>
      <c r="F394" s="198" t="s">
        <v>3</v>
      </c>
      <c r="G394" s="198">
        <v>2005700</v>
      </c>
      <c r="H394" s="68"/>
      <c r="I394" s="204" t="s">
        <v>4005</v>
      </c>
      <c r="J394" s="68"/>
      <c r="K394" s="68"/>
      <c r="L394" s="68"/>
      <c r="M394" s="68"/>
      <c r="N394" s="379"/>
      <c r="O394" s="379"/>
      <c r="P394" s="222">
        <v>0</v>
      </c>
      <c r="Q394" s="222">
        <v>450</v>
      </c>
      <c r="R394" s="68" t="s">
        <v>639</v>
      </c>
      <c r="S394" s="381"/>
      <c r="T394" s="287"/>
    </row>
    <row r="395" spans="1:20" ht="51">
      <c r="A395" s="198">
        <v>139</v>
      </c>
      <c r="B395" s="68"/>
      <c r="C395" s="220" t="s">
        <v>65</v>
      </c>
      <c r="D395" s="221">
        <v>44634</v>
      </c>
      <c r="E395" s="198" t="s">
        <v>2042</v>
      </c>
      <c r="F395" s="198" t="s">
        <v>3</v>
      </c>
      <c r="G395" s="198">
        <v>2005734</v>
      </c>
      <c r="H395" s="68"/>
      <c r="I395" s="204" t="s">
        <v>2222</v>
      </c>
      <c r="J395" s="68"/>
      <c r="K395" s="68"/>
      <c r="L395" s="68"/>
      <c r="M395" s="68"/>
      <c r="N395" s="379"/>
      <c r="O395" s="379"/>
      <c r="P395" s="222">
        <v>0</v>
      </c>
      <c r="Q395" s="222">
        <v>6434.16</v>
      </c>
      <c r="R395" s="68" t="s">
        <v>639</v>
      </c>
      <c r="S395" s="381"/>
      <c r="T395" s="287"/>
    </row>
    <row r="396" spans="1:20" ht="51">
      <c r="A396" s="198" t="s">
        <v>551</v>
      </c>
      <c r="B396" s="68"/>
      <c r="C396" s="220" t="s">
        <v>590</v>
      </c>
      <c r="D396" s="221">
        <v>44634</v>
      </c>
      <c r="E396" s="198" t="s">
        <v>2043</v>
      </c>
      <c r="F396" s="198" t="s">
        <v>3</v>
      </c>
      <c r="G396" s="198">
        <v>2005715</v>
      </c>
      <c r="H396" s="68"/>
      <c r="I396" s="204" t="s">
        <v>2223</v>
      </c>
      <c r="J396" s="68"/>
      <c r="K396" s="68"/>
      <c r="L396" s="68"/>
      <c r="M396" s="68"/>
      <c r="N396" s="379"/>
      <c r="O396" s="379"/>
      <c r="P396" s="222">
        <v>0</v>
      </c>
      <c r="Q396" s="222">
        <v>3001</v>
      </c>
      <c r="R396" s="68" t="s">
        <v>639</v>
      </c>
      <c r="S396" s="381"/>
      <c r="T396" s="287"/>
    </row>
    <row r="397" spans="1:20" ht="51">
      <c r="A397" s="198" t="s">
        <v>542</v>
      </c>
      <c r="B397" s="68"/>
      <c r="C397" s="220" t="s">
        <v>591</v>
      </c>
      <c r="D397" s="221">
        <v>44635</v>
      </c>
      <c r="E397" s="198" t="s">
        <v>2044</v>
      </c>
      <c r="F397" s="198" t="s">
        <v>3</v>
      </c>
      <c r="G397" s="198">
        <v>2006052</v>
      </c>
      <c r="H397" s="68"/>
      <c r="I397" s="204" t="s">
        <v>2224</v>
      </c>
      <c r="J397" s="68"/>
      <c r="K397" s="68"/>
      <c r="L397" s="68"/>
      <c r="M397" s="68"/>
      <c r="N397" s="379"/>
      <c r="O397" s="379"/>
      <c r="P397" s="222">
        <v>0</v>
      </c>
      <c r="Q397" s="222">
        <v>20291.73</v>
      </c>
      <c r="R397" s="68" t="s">
        <v>639</v>
      </c>
      <c r="S397" s="381"/>
      <c r="T397" s="287"/>
    </row>
    <row r="398" spans="1:20" ht="63.75">
      <c r="A398" s="198" t="s">
        <v>542</v>
      </c>
      <c r="B398" s="68"/>
      <c r="C398" s="220" t="s">
        <v>591</v>
      </c>
      <c r="D398" s="221">
        <v>44635</v>
      </c>
      <c r="E398" s="198" t="s">
        <v>2045</v>
      </c>
      <c r="F398" s="198" t="s">
        <v>3</v>
      </c>
      <c r="G398" s="198">
        <v>2006194</v>
      </c>
      <c r="H398" s="68"/>
      <c r="I398" s="204" t="s">
        <v>2225</v>
      </c>
      <c r="J398" s="68"/>
      <c r="K398" s="68"/>
      <c r="L398" s="68"/>
      <c r="M398" s="68"/>
      <c r="N398" s="379"/>
      <c r="O398" s="379"/>
      <c r="P398" s="222">
        <v>0</v>
      </c>
      <c r="Q398" s="222">
        <v>25.28</v>
      </c>
      <c r="R398" s="68" t="s">
        <v>639</v>
      </c>
      <c r="S398" s="381"/>
      <c r="T398" s="287"/>
    </row>
    <row r="399" spans="1:20" ht="51">
      <c r="A399" s="198" t="s">
        <v>542</v>
      </c>
      <c r="B399" s="68"/>
      <c r="C399" s="220" t="s">
        <v>591</v>
      </c>
      <c r="D399" s="221">
        <v>44635</v>
      </c>
      <c r="E399" s="198" t="s">
        <v>2046</v>
      </c>
      <c r="F399" s="198" t="s">
        <v>6</v>
      </c>
      <c r="G399" s="198">
        <v>1590146</v>
      </c>
      <c r="H399" s="68"/>
      <c r="I399" s="204" t="s">
        <v>2226</v>
      </c>
      <c r="J399" s="68"/>
      <c r="K399" s="68"/>
      <c r="L399" s="68"/>
      <c r="M399" s="68"/>
      <c r="N399" s="379"/>
      <c r="O399" s="379"/>
      <c r="P399" s="222">
        <v>0</v>
      </c>
      <c r="Q399" s="222">
        <v>632200.68000000005</v>
      </c>
      <c r="R399" s="68" t="s">
        <v>639</v>
      </c>
      <c r="S399" s="381"/>
      <c r="T399" s="287"/>
    </row>
    <row r="400" spans="1:20" ht="51">
      <c r="A400" s="198" t="s">
        <v>551</v>
      </c>
      <c r="B400" s="68"/>
      <c r="C400" s="220" t="s">
        <v>590</v>
      </c>
      <c r="D400" s="221">
        <v>44636</v>
      </c>
      <c r="E400" s="198" t="s">
        <v>2047</v>
      </c>
      <c r="F400" s="198" t="s">
        <v>3</v>
      </c>
      <c r="G400" s="198">
        <v>2006545</v>
      </c>
      <c r="H400" s="68"/>
      <c r="I400" s="204" t="s">
        <v>2227</v>
      </c>
      <c r="J400" s="68"/>
      <c r="K400" s="68"/>
      <c r="L400" s="68"/>
      <c r="M400" s="68"/>
      <c r="N400" s="379"/>
      <c r="O400" s="379"/>
      <c r="P400" s="222">
        <v>0</v>
      </c>
      <c r="Q400" s="222">
        <v>33.6</v>
      </c>
      <c r="R400" s="68" t="s">
        <v>639</v>
      </c>
      <c r="S400" s="381"/>
      <c r="T400" s="287"/>
    </row>
    <row r="401" spans="1:20" ht="51">
      <c r="A401" s="198" t="s">
        <v>545</v>
      </c>
      <c r="B401" s="68"/>
      <c r="C401" s="220" t="s">
        <v>685</v>
      </c>
      <c r="D401" s="221">
        <v>44636</v>
      </c>
      <c r="E401" s="198" t="s">
        <v>2048</v>
      </c>
      <c r="F401" s="198" t="s">
        <v>3</v>
      </c>
      <c r="G401" s="198">
        <v>2006532</v>
      </c>
      <c r="H401" s="68"/>
      <c r="I401" s="204" t="s">
        <v>2228</v>
      </c>
      <c r="J401" s="68"/>
      <c r="K401" s="68"/>
      <c r="L401" s="68"/>
      <c r="M401" s="68"/>
      <c r="N401" s="379"/>
      <c r="O401" s="379"/>
      <c r="P401" s="222">
        <v>0</v>
      </c>
      <c r="Q401" s="222">
        <v>4984</v>
      </c>
      <c r="R401" s="68" t="s">
        <v>639</v>
      </c>
      <c r="S401" s="381"/>
      <c r="T401" s="287"/>
    </row>
    <row r="402" spans="1:20" ht="51">
      <c r="A402" s="198" t="s">
        <v>543</v>
      </c>
      <c r="B402" s="68"/>
      <c r="C402" s="220" t="s">
        <v>693</v>
      </c>
      <c r="D402" s="221">
        <v>44638</v>
      </c>
      <c r="E402" s="198" t="s">
        <v>2049</v>
      </c>
      <c r="F402" s="198" t="s">
        <v>11</v>
      </c>
      <c r="G402" s="198">
        <v>15822</v>
      </c>
      <c r="H402" s="68"/>
      <c r="I402" s="204" t="s">
        <v>2229</v>
      </c>
      <c r="J402" s="68"/>
      <c r="K402" s="68"/>
      <c r="L402" s="68"/>
      <c r="M402" s="68"/>
      <c r="N402" s="379"/>
      <c r="O402" s="379"/>
      <c r="P402" s="222">
        <v>108315</v>
      </c>
      <c r="Q402" s="222">
        <v>0</v>
      </c>
      <c r="R402" s="68" t="s">
        <v>639</v>
      </c>
      <c r="S402" s="381"/>
      <c r="T402" s="287"/>
    </row>
    <row r="403" spans="1:20" ht="63.75">
      <c r="A403" s="198" t="s">
        <v>551</v>
      </c>
      <c r="B403" s="68"/>
      <c r="C403" s="220" t="s">
        <v>590</v>
      </c>
      <c r="D403" s="221">
        <v>44641</v>
      </c>
      <c r="E403" s="198" t="s">
        <v>2053</v>
      </c>
      <c r="F403" s="198" t="s">
        <v>3</v>
      </c>
      <c r="G403" s="198">
        <v>2007556</v>
      </c>
      <c r="H403" s="68"/>
      <c r="I403" s="204" t="s">
        <v>2233</v>
      </c>
      <c r="J403" s="68"/>
      <c r="K403" s="68"/>
      <c r="L403" s="68"/>
      <c r="M403" s="68"/>
      <c r="N403" s="379"/>
      <c r="O403" s="379"/>
      <c r="P403" s="222">
        <v>0</v>
      </c>
      <c r="Q403" s="222">
        <v>12868</v>
      </c>
      <c r="R403" s="68" t="s">
        <v>639</v>
      </c>
      <c r="S403" s="381"/>
      <c r="T403" s="287"/>
    </row>
    <row r="404" spans="1:20" ht="51">
      <c r="A404" s="198" t="s">
        <v>551</v>
      </c>
      <c r="B404" s="68"/>
      <c r="C404" s="220" t="s">
        <v>590</v>
      </c>
      <c r="D404" s="221">
        <v>44641</v>
      </c>
      <c r="E404" s="198" t="s">
        <v>2054</v>
      </c>
      <c r="F404" s="198" t="s">
        <v>3</v>
      </c>
      <c r="G404" s="198">
        <v>2007558</v>
      </c>
      <c r="H404" s="68"/>
      <c r="I404" s="204" t="s">
        <v>1693</v>
      </c>
      <c r="J404" s="68"/>
      <c r="K404" s="68"/>
      <c r="L404" s="68"/>
      <c r="M404" s="68"/>
      <c r="N404" s="379"/>
      <c r="O404" s="379"/>
      <c r="P404" s="222">
        <v>0</v>
      </c>
      <c r="Q404" s="222">
        <v>200</v>
      </c>
      <c r="R404" s="68" t="s">
        <v>639</v>
      </c>
      <c r="S404" s="381"/>
      <c r="T404" s="287"/>
    </row>
    <row r="405" spans="1:20" ht="51">
      <c r="A405" s="198" t="s">
        <v>542</v>
      </c>
      <c r="B405" s="68"/>
      <c r="C405" s="220" t="s">
        <v>591</v>
      </c>
      <c r="D405" s="221">
        <v>44641</v>
      </c>
      <c r="E405" s="198" t="s">
        <v>2055</v>
      </c>
      <c r="F405" s="198" t="s">
        <v>640</v>
      </c>
      <c r="G405" s="198">
        <v>3569852</v>
      </c>
      <c r="H405" s="68"/>
      <c r="I405" s="204" t="s">
        <v>2234</v>
      </c>
      <c r="J405" s="68"/>
      <c r="K405" s="68"/>
      <c r="L405" s="68"/>
      <c r="M405" s="68"/>
      <c r="N405" s="379"/>
      <c r="O405" s="379"/>
      <c r="P405" s="222">
        <v>0</v>
      </c>
      <c r="Q405" s="222">
        <v>10</v>
      </c>
      <c r="R405" s="68" t="s">
        <v>639</v>
      </c>
      <c r="S405" s="381"/>
      <c r="T405" s="287"/>
    </row>
    <row r="406" spans="1:20" ht="89.25">
      <c r="A406" s="198" t="s">
        <v>542</v>
      </c>
      <c r="B406" s="68"/>
      <c r="C406" s="220" t="s">
        <v>591</v>
      </c>
      <c r="D406" s="221">
        <v>44641</v>
      </c>
      <c r="E406" s="198" t="s">
        <v>2056</v>
      </c>
      <c r="F406" s="198" t="s">
        <v>11</v>
      </c>
      <c r="G406" s="198">
        <v>1028763</v>
      </c>
      <c r="H406" s="68"/>
      <c r="I406" s="204" t="s">
        <v>2235</v>
      </c>
      <c r="J406" s="68"/>
      <c r="K406" s="68"/>
      <c r="L406" s="68"/>
      <c r="M406" s="68"/>
      <c r="N406" s="379"/>
      <c r="O406" s="379"/>
      <c r="P406" s="222">
        <v>50</v>
      </c>
      <c r="Q406" s="222">
        <v>0</v>
      </c>
      <c r="R406" s="68" t="s">
        <v>639</v>
      </c>
      <c r="S406" s="381"/>
      <c r="T406" s="287"/>
    </row>
    <row r="407" spans="1:20" ht="63.75">
      <c r="A407" s="198" t="s">
        <v>551</v>
      </c>
      <c r="B407" s="68"/>
      <c r="C407" s="220" t="s">
        <v>590</v>
      </c>
      <c r="D407" s="221">
        <v>44643</v>
      </c>
      <c r="E407" s="198" t="s">
        <v>2057</v>
      </c>
      <c r="F407" s="198" t="s">
        <v>3</v>
      </c>
      <c r="G407" s="198">
        <v>2008323</v>
      </c>
      <c r="H407" s="68"/>
      <c r="I407" s="204" t="s">
        <v>2236</v>
      </c>
      <c r="J407" s="68"/>
      <c r="K407" s="68"/>
      <c r="L407" s="68"/>
      <c r="M407" s="68"/>
      <c r="N407" s="379"/>
      <c r="O407" s="379"/>
      <c r="P407" s="222">
        <v>0</v>
      </c>
      <c r="Q407" s="222">
        <v>12868</v>
      </c>
      <c r="R407" s="68" t="s">
        <v>639</v>
      </c>
      <c r="S407" s="381"/>
      <c r="T407" s="287"/>
    </row>
    <row r="408" spans="1:20" ht="63.75">
      <c r="A408" s="198" t="s">
        <v>551</v>
      </c>
      <c r="B408" s="68"/>
      <c r="C408" s="220" t="s">
        <v>590</v>
      </c>
      <c r="D408" s="221">
        <v>44643</v>
      </c>
      <c r="E408" s="198" t="s">
        <v>2058</v>
      </c>
      <c r="F408" s="198" t="s">
        <v>3</v>
      </c>
      <c r="G408" s="198">
        <v>2008326</v>
      </c>
      <c r="H408" s="68"/>
      <c r="I408" s="204" t="s">
        <v>2237</v>
      </c>
      <c r="J408" s="68"/>
      <c r="K408" s="68"/>
      <c r="L408" s="68"/>
      <c r="M408" s="68"/>
      <c r="N408" s="379"/>
      <c r="O408" s="379"/>
      <c r="P408" s="222">
        <v>0</v>
      </c>
      <c r="Q408" s="222">
        <v>12868</v>
      </c>
      <c r="R408" s="68" t="s">
        <v>639</v>
      </c>
      <c r="S408" s="381"/>
      <c r="T408" s="287"/>
    </row>
    <row r="409" spans="1:20" ht="51">
      <c r="A409" s="198" t="s">
        <v>551</v>
      </c>
      <c r="B409" s="68"/>
      <c r="C409" s="220" t="s">
        <v>590</v>
      </c>
      <c r="D409" s="221">
        <v>44643</v>
      </c>
      <c r="E409" s="198" t="s">
        <v>2059</v>
      </c>
      <c r="F409" s="198" t="s">
        <v>3</v>
      </c>
      <c r="G409" s="198">
        <v>2008435</v>
      </c>
      <c r="H409" s="68"/>
      <c r="I409" s="204" t="s">
        <v>2238</v>
      </c>
      <c r="J409" s="68"/>
      <c r="K409" s="68"/>
      <c r="L409" s="68"/>
      <c r="M409" s="68"/>
      <c r="N409" s="379"/>
      <c r="O409" s="379"/>
      <c r="P409" s="222">
        <v>0</v>
      </c>
      <c r="Q409" s="222">
        <v>311.5</v>
      </c>
      <c r="R409" s="68" t="s">
        <v>639</v>
      </c>
      <c r="S409" s="381"/>
      <c r="T409" s="287"/>
    </row>
    <row r="410" spans="1:20" ht="63.75">
      <c r="A410" s="198" t="s">
        <v>542</v>
      </c>
      <c r="B410" s="68"/>
      <c r="C410" s="220" t="s">
        <v>591</v>
      </c>
      <c r="D410" s="221">
        <v>44643</v>
      </c>
      <c r="E410" s="198" t="s">
        <v>2060</v>
      </c>
      <c r="F410" s="198" t="s">
        <v>3</v>
      </c>
      <c r="G410" s="198">
        <v>2008343</v>
      </c>
      <c r="H410" s="68"/>
      <c r="I410" s="204" t="s">
        <v>2239</v>
      </c>
      <c r="J410" s="68"/>
      <c r="K410" s="68"/>
      <c r="L410" s="68"/>
      <c r="M410" s="68"/>
      <c r="N410" s="379"/>
      <c r="O410" s="379"/>
      <c r="P410" s="222">
        <v>0</v>
      </c>
      <c r="Q410" s="222">
        <v>600934.48</v>
      </c>
      <c r="R410" s="68" t="s">
        <v>639</v>
      </c>
      <c r="S410" s="381"/>
      <c r="T410" s="287"/>
    </row>
    <row r="411" spans="1:20" ht="63.75">
      <c r="A411" s="198" t="s">
        <v>542</v>
      </c>
      <c r="B411" s="68"/>
      <c r="C411" s="220" t="s">
        <v>591</v>
      </c>
      <c r="D411" s="221">
        <v>44643</v>
      </c>
      <c r="E411" s="198" t="s">
        <v>2061</v>
      </c>
      <c r="F411" s="198" t="s">
        <v>3</v>
      </c>
      <c r="G411" s="198">
        <v>2008355</v>
      </c>
      <c r="H411" s="68"/>
      <c r="I411" s="204" t="s">
        <v>2240</v>
      </c>
      <c r="J411" s="68"/>
      <c r="K411" s="68"/>
      <c r="L411" s="68"/>
      <c r="M411" s="68"/>
      <c r="N411" s="379"/>
      <c r="O411" s="379"/>
      <c r="P411" s="222">
        <v>0</v>
      </c>
      <c r="Q411" s="222">
        <v>84911.75</v>
      </c>
      <c r="R411" s="68" t="s">
        <v>639</v>
      </c>
      <c r="S411" s="381"/>
      <c r="T411" s="287"/>
    </row>
    <row r="412" spans="1:20" ht="51">
      <c r="A412" s="198" t="s">
        <v>551</v>
      </c>
      <c r="B412" s="68"/>
      <c r="C412" s="220" t="s">
        <v>590</v>
      </c>
      <c r="D412" s="221">
        <v>44644</v>
      </c>
      <c r="E412" s="198" t="s">
        <v>2062</v>
      </c>
      <c r="F412" s="198" t="s">
        <v>3</v>
      </c>
      <c r="G412" s="198">
        <v>2008729</v>
      </c>
      <c r="H412" s="68"/>
      <c r="I412" s="204" t="s">
        <v>2241</v>
      </c>
      <c r="J412" s="68"/>
      <c r="K412" s="68"/>
      <c r="L412" s="68"/>
      <c r="M412" s="68"/>
      <c r="N412" s="379"/>
      <c r="O412" s="379"/>
      <c r="P412" s="222">
        <v>0</v>
      </c>
      <c r="Q412" s="222">
        <v>5862</v>
      </c>
      <c r="R412" s="68" t="s">
        <v>639</v>
      </c>
      <c r="S412" s="381"/>
      <c r="T412" s="287"/>
    </row>
    <row r="413" spans="1:20" ht="51">
      <c r="A413" s="198" t="s">
        <v>551</v>
      </c>
      <c r="B413" s="68"/>
      <c r="C413" s="220" t="s">
        <v>590</v>
      </c>
      <c r="D413" s="221">
        <v>44644</v>
      </c>
      <c r="E413" s="198" t="s">
        <v>2063</v>
      </c>
      <c r="F413" s="198" t="s">
        <v>3</v>
      </c>
      <c r="G413" s="198">
        <v>2008730</v>
      </c>
      <c r="H413" s="68"/>
      <c r="I413" s="204" t="s">
        <v>2242</v>
      </c>
      <c r="J413" s="68"/>
      <c r="K413" s="68"/>
      <c r="L413" s="68"/>
      <c r="M413" s="68"/>
      <c r="N413" s="379"/>
      <c r="O413" s="379"/>
      <c r="P413" s="222">
        <v>0</v>
      </c>
      <c r="Q413" s="222">
        <v>5862</v>
      </c>
      <c r="R413" s="68" t="s">
        <v>639</v>
      </c>
      <c r="S413" s="381"/>
      <c r="T413" s="287"/>
    </row>
    <row r="414" spans="1:20" ht="51">
      <c r="A414" s="198" t="s">
        <v>551</v>
      </c>
      <c r="B414" s="68"/>
      <c r="C414" s="220" t="s">
        <v>590</v>
      </c>
      <c r="D414" s="221">
        <v>44644</v>
      </c>
      <c r="E414" s="198" t="s">
        <v>2064</v>
      </c>
      <c r="F414" s="198" t="s">
        <v>3</v>
      </c>
      <c r="G414" s="198">
        <v>2008731</v>
      </c>
      <c r="H414" s="68"/>
      <c r="I414" s="204" t="s">
        <v>2243</v>
      </c>
      <c r="J414" s="68"/>
      <c r="K414" s="68"/>
      <c r="L414" s="68"/>
      <c r="M414" s="68"/>
      <c r="N414" s="379"/>
      <c r="O414" s="379"/>
      <c r="P414" s="222">
        <v>0</v>
      </c>
      <c r="Q414" s="222">
        <v>6403</v>
      </c>
      <c r="R414" s="68" t="s">
        <v>639</v>
      </c>
      <c r="S414" s="381"/>
      <c r="T414" s="287"/>
    </row>
    <row r="415" spans="1:20" ht="51">
      <c r="A415" s="198" t="s">
        <v>551</v>
      </c>
      <c r="B415" s="68"/>
      <c r="C415" s="220" t="s">
        <v>590</v>
      </c>
      <c r="D415" s="221">
        <v>44644</v>
      </c>
      <c r="E415" s="198" t="s">
        <v>2065</v>
      </c>
      <c r="F415" s="198" t="s">
        <v>3</v>
      </c>
      <c r="G415" s="198">
        <v>2008732</v>
      </c>
      <c r="H415" s="68"/>
      <c r="I415" s="204" t="s">
        <v>2244</v>
      </c>
      <c r="J415" s="68"/>
      <c r="K415" s="68"/>
      <c r="L415" s="68"/>
      <c r="M415" s="68"/>
      <c r="N415" s="379"/>
      <c r="O415" s="379"/>
      <c r="P415" s="222">
        <v>0</v>
      </c>
      <c r="Q415" s="222">
        <v>4394</v>
      </c>
      <c r="R415" s="68" t="s">
        <v>639</v>
      </c>
      <c r="S415" s="381"/>
      <c r="T415" s="287"/>
    </row>
    <row r="416" spans="1:20" ht="38.25">
      <c r="A416" s="198" t="s">
        <v>551</v>
      </c>
      <c r="B416" s="68"/>
      <c r="C416" s="220" t="s">
        <v>590</v>
      </c>
      <c r="D416" s="221">
        <v>44644</v>
      </c>
      <c r="E416" s="198" t="s">
        <v>2066</v>
      </c>
      <c r="F416" s="198" t="s">
        <v>3</v>
      </c>
      <c r="G416" s="198">
        <v>2008785</v>
      </c>
      <c r="H416" s="68"/>
      <c r="I416" s="204" t="s">
        <v>1658</v>
      </c>
      <c r="J416" s="68"/>
      <c r="K416" s="68"/>
      <c r="L416" s="68"/>
      <c r="M416" s="68"/>
      <c r="N416" s="379"/>
      <c r="O416" s="379"/>
      <c r="P416" s="222">
        <v>0</v>
      </c>
      <c r="Q416" s="222">
        <v>1500</v>
      </c>
      <c r="R416" s="68" t="s">
        <v>639</v>
      </c>
      <c r="S416" s="381"/>
      <c r="T416" s="287"/>
    </row>
    <row r="417" spans="1:20" ht="63.75">
      <c r="A417" s="198" t="s">
        <v>542</v>
      </c>
      <c r="B417" s="68"/>
      <c r="C417" s="220" t="s">
        <v>591</v>
      </c>
      <c r="D417" s="221">
        <v>44644</v>
      </c>
      <c r="E417" s="198" t="s">
        <v>2067</v>
      </c>
      <c r="F417" s="198" t="s">
        <v>3</v>
      </c>
      <c r="G417" s="198">
        <v>2008662</v>
      </c>
      <c r="H417" s="68"/>
      <c r="I417" s="204" t="s">
        <v>2245</v>
      </c>
      <c r="J417" s="68"/>
      <c r="K417" s="68"/>
      <c r="L417" s="68"/>
      <c r="M417" s="68"/>
      <c r="N417" s="379"/>
      <c r="O417" s="379"/>
      <c r="P417" s="222">
        <v>0</v>
      </c>
      <c r="Q417" s="222">
        <v>640</v>
      </c>
      <c r="R417" s="68" t="s">
        <v>639</v>
      </c>
      <c r="S417" s="381"/>
      <c r="T417" s="287"/>
    </row>
    <row r="418" spans="1:20" ht="63.75">
      <c r="A418" s="198" t="s">
        <v>542</v>
      </c>
      <c r="B418" s="68"/>
      <c r="C418" s="220" t="s">
        <v>591</v>
      </c>
      <c r="D418" s="221">
        <v>44644</v>
      </c>
      <c r="E418" s="198" t="s">
        <v>2068</v>
      </c>
      <c r="F418" s="198" t="s">
        <v>3</v>
      </c>
      <c r="G418" s="198">
        <v>2008664</v>
      </c>
      <c r="H418" s="68"/>
      <c r="I418" s="204" t="s">
        <v>2246</v>
      </c>
      <c r="J418" s="68"/>
      <c r="K418" s="68"/>
      <c r="L418" s="68"/>
      <c r="M418" s="68"/>
      <c r="N418" s="379"/>
      <c r="O418" s="379"/>
      <c r="P418" s="222">
        <v>0</v>
      </c>
      <c r="Q418" s="222">
        <v>2737.6</v>
      </c>
      <c r="R418" s="68" t="s">
        <v>639</v>
      </c>
      <c r="S418" s="381"/>
      <c r="T418" s="287"/>
    </row>
    <row r="419" spans="1:20" ht="63.75">
      <c r="A419" s="198" t="s">
        <v>542</v>
      </c>
      <c r="B419" s="68"/>
      <c r="C419" s="220" t="s">
        <v>591</v>
      </c>
      <c r="D419" s="221">
        <v>44644</v>
      </c>
      <c r="E419" s="198" t="s">
        <v>2069</v>
      </c>
      <c r="F419" s="198" t="s">
        <v>3</v>
      </c>
      <c r="G419" s="198">
        <v>2008666</v>
      </c>
      <c r="H419" s="68"/>
      <c r="I419" s="204" t="s">
        <v>2247</v>
      </c>
      <c r="J419" s="68"/>
      <c r="K419" s="68"/>
      <c r="L419" s="68"/>
      <c r="M419" s="68"/>
      <c r="N419" s="379"/>
      <c r="O419" s="379"/>
      <c r="P419" s="222">
        <v>0</v>
      </c>
      <c r="Q419" s="222">
        <v>8507.48</v>
      </c>
      <c r="R419" s="68" t="s">
        <v>639</v>
      </c>
      <c r="S419" s="381"/>
      <c r="T419" s="287"/>
    </row>
    <row r="420" spans="1:20" ht="63.75">
      <c r="A420" s="198" t="s">
        <v>542</v>
      </c>
      <c r="B420" s="68"/>
      <c r="C420" s="220" t="s">
        <v>591</v>
      </c>
      <c r="D420" s="221">
        <v>44644</v>
      </c>
      <c r="E420" s="198" t="s">
        <v>2070</v>
      </c>
      <c r="F420" s="198" t="s">
        <v>3</v>
      </c>
      <c r="G420" s="198">
        <v>2008670</v>
      </c>
      <c r="H420" s="68"/>
      <c r="I420" s="204" t="s">
        <v>2248</v>
      </c>
      <c r="J420" s="68"/>
      <c r="K420" s="68"/>
      <c r="L420" s="68"/>
      <c r="M420" s="68"/>
      <c r="N420" s="379"/>
      <c r="O420" s="379"/>
      <c r="P420" s="222">
        <v>0</v>
      </c>
      <c r="Q420" s="222">
        <v>30272.01</v>
      </c>
      <c r="R420" s="68" t="s">
        <v>639</v>
      </c>
      <c r="S420" s="381"/>
      <c r="T420" s="287"/>
    </row>
    <row r="421" spans="1:20" ht="63.75">
      <c r="A421" s="198" t="s">
        <v>542</v>
      </c>
      <c r="B421" s="68"/>
      <c r="C421" s="220" t="s">
        <v>591</v>
      </c>
      <c r="D421" s="221">
        <v>44644</v>
      </c>
      <c r="E421" s="198" t="s">
        <v>2071</v>
      </c>
      <c r="F421" s="198" t="s">
        <v>3</v>
      </c>
      <c r="G421" s="198">
        <v>2008681</v>
      </c>
      <c r="H421" s="68"/>
      <c r="I421" s="204" t="s">
        <v>2249</v>
      </c>
      <c r="J421" s="68"/>
      <c r="K421" s="68"/>
      <c r="L421" s="68"/>
      <c r="M421" s="68"/>
      <c r="N421" s="379"/>
      <c r="O421" s="379"/>
      <c r="P421" s="222">
        <v>0</v>
      </c>
      <c r="Q421" s="222">
        <v>89839.69</v>
      </c>
      <c r="R421" s="68" t="s">
        <v>639</v>
      </c>
      <c r="S421" s="381"/>
      <c r="T421" s="287"/>
    </row>
    <row r="422" spans="1:20" ht="63.75">
      <c r="A422" s="198" t="s">
        <v>542</v>
      </c>
      <c r="B422" s="68"/>
      <c r="C422" s="220" t="s">
        <v>591</v>
      </c>
      <c r="D422" s="221">
        <v>44644</v>
      </c>
      <c r="E422" s="198" t="s">
        <v>2072</v>
      </c>
      <c r="F422" s="198" t="s">
        <v>3</v>
      </c>
      <c r="G422" s="198">
        <v>2008683</v>
      </c>
      <c r="H422" s="68"/>
      <c r="I422" s="204" t="s">
        <v>2250</v>
      </c>
      <c r="J422" s="68"/>
      <c r="K422" s="68"/>
      <c r="L422" s="68"/>
      <c r="M422" s="68"/>
      <c r="N422" s="379"/>
      <c r="O422" s="379"/>
      <c r="P422" s="222">
        <v>0</v>
      </c>
      <c r="Q422" s="222">
        <v>341.32</v>
      </c>
      <c r="R422" s="68" t="s">
        <v>639</v>
      </c>
      <c r="S422" s="381"/>
      <c r="T422" s="287"/>
    </row>
    <row r="423" spans="1:20" ht="51">
      <c r="A423" s="198" t="s">
        <v>542</v>
      </c>
      <c r="B423" s="68"/>
      <c r="C423" s="220" t="s">
        <v>591</v>
      </c>
      <c r="D423" s="221">
        <v>44644</v>
      </c>
      <c r="E423" s="198" t="s">
        <v>2073</v>
      </c>
      <c r="F423" s="198" t="s">
        <v>6</v>
      </c>
      <c r="G423" s="198">
        <v>1595707</v>
      </c>
      <c r="H423" s="68"/>
      <c r="I423" s="204" t="s">
        <v>2251</v>
      </c>
      <c r="J423" s="68"/>
      <c r="K423" s="68"/>
      <c r="L423" s="68"/>
      <c r="M423" s="68"/>
      <c r="N423" s="379"/>
      <c r="O423" s="379"/>
      <c r="P423" s="222">
        <v>0</v>
      </c>
      <c r="Q423" s="222">
        <v>510152.56</v>
      </c>
      <c r="R423" s="68" t="s">
        <v>639</v>
      </c>
      <c r="S423" s="381"/>
      <c r="T423" s="287"/>
    </row>
    <row r="424" spans="1:20" ht="51">
      <c r="A424" s="198" t="s">
        <v>551</v>
      </c>
      <c r="B424" s="68"/>
      <c r="C424" s="220" t="s">
        <v>590</v>
      </c>
      <c r="D424" s="221">
        <v>44645</v>
      </c>
      <c r="E424" s="198" t="s">
        <v>2075</v>
      </c>
      <c r="F424" s="198" t="s">
        <v>3</v>
      </c>
      <c r="G424" s="198">
        <v>2009066</v>
      </c>
      <c r="H424" s="68"/>
      <c r="I424" s="204" t="s">
        <v>2253</v>
      </c>
      <c r="J424" s="68"/>
      <c r="K424" s="68"/>
      <c r="L424" s="68"/>
      <c r="M424" s="68"/>
      <c r="N424" s="379"/>
      <c r="O424" s="379"/>
      <c r="P424" s="222">
        <v>0</v>
      </c>
      <c r="Q424" s="222">
        <v>7126.68</v>
      </c>
      <c r="R424" s="68" t="s">
        <v>639</v>
      </c>
      <c r="S424" s="381"/>
      <c r="T424" s="287"/>
    </row>
    <row r="425" spans="1:20" ht="63.75">
      <c r="A425" s="198">
        <v>901</v>
      </c>
      <c r="B425" s="68"/>
      <c r="C425" s="220" t="s">
        <v>191</v>
      </c>
      <c r="D425" s="221">
        <v>44645</v>
      </c>
      <c r="E425" s="198" t="s">
        <v>2076</v>
      </c>
      <c r="F425" s="198" t="s">
        <v>6</v>
      </c>
      <c r="G425" s="198">
        <v>1595931</v>
      </c>
      <c r="H425" s="68"/>
      <c r="I425" s="204" t="s">
        <v>2254</v>
      </c>
      <c r="J425" s="68"/>
      <c r="K425" s="68"/>
      <c r="L425" s="68"/>
      <c r="M425" s="68"/>
      <c r="N425" s="379"/>
      <c r="O425" s="379"/>
      <c r="P425" s="222">
        <v>0</v>
      </c>
      <c r="Q425" s="222">
        <v>1146352.8700000001</v>
      </c>
      <c r="R425" s="68" t="s">
        <v>639</v>
      </c>
      <c r="S425" s="381"/>
      <c r="T425" s="287"/>
    </row>
    <row r="426" spans="1:20" ht="51">
      <c r="A426" s="198">
        <v>902</v>
      </c>
      <c r="B426" s="68"/>
      <c r="C426" s="220" t="s">
        <v>192</v>
      </c>
      <c r="D426" s="221">
        <v>44648</v>
      </c>
      <c r="E426" s="198" t="s">
        <v>2077</v>
      </c>
      <c r="F426" s="198" t="s">
        <v>3</v>
      </c>
      <c r="G426" s="198">
        <v>2009352</v>
      </c>
      <c r="H426" s="68"/>
      <c r="I426" s="204" t="s">
        <v>4006</v>
      </c>
      <c r="J426" s="68"/>
      <c r="K426" s="68"/>
      <c r="L426" s="68"/>
      <c r="M426" s="68"/>
      <c r="N426" s="379"/>
      <c r="O426" s="379"/>
      <c r="P426" s="222">
        <v>0</v>
      </c>
      <c r="Q426" s="222">
        <v>7085.73</v>
      </c>
      <c r="R426" s="68" t="s">
        <v>639</v>
      </c>
      <c r="S426" s="381"/>
      <c r="T426" s="287"/>
    </row>
    <row r="427" spans="1:20" ht="51">
      <c r="A427" s="198" t="s">
        <v>542</v>
      </c>
      <c r="B427" s="68"/>
      <c r="C427" s="220" t="s">
        <v>591</v>
      </c>
      <c r="D427" s="221">
        <v>44648</v>
      </c>
      <c r="E427" s="198" t="s">
        <v>2078</v>
      </c>
      <c r="F427" s="198" t="s">
        <v>3</v>
      </c>
      <c r="G427" s="198">
        <v>2009412</v>
      </c>
      <c r="H427" s="68"/>
      <c r="I427" s="204" t="s">
        <v>2255</v>
      </c>
      <c r="J427" s="68"/>
      <c r="K427" s="68"/>
      <c r="L427" s="68"/>
      <c r="M427" s="68"/>
      <c r="N427" s="379"/>
      <c r="O427" s="379"/>
      <c r="P427" s="222">
        <v>0</v>
      </c>
      <c r="Q427" s="222">
        <v>12790.75</v>
      </c>
      <c r="R427" s="68" t="s">
        <v>639</v>
      </c>
      <c r="S427" s="381"/>
      <c r="T427" s="287"/>
    </row>
    <row r="428" spans="1:20" ht="76.5">
      <c r="A428" s="198">
        <v>905</v>
      </c>
      <c r="B428" s="68"/>
      <c r="C428" s="220" t="s">
        <v>195</v>
      </c>
      <c r="D428" s="221">
        <v>44648</v>
      </c>
      <c r="E428" s="198" t="s">
        <v>2318</v>
      </c>
      <c r="F428" s="198" t="s">
        <v>3</v>
      </c>
      <c r="G428" s="198">
        <v>2009415</v>
      </c>
      <c r="H428" s="68"/>
      <c r="I428" s="204" t="s">
        <v>2507</v>
      </c>
      <c r="J428" s="68"/>
      <c r="K428" s="68"/>
      <c r="L428" s="68"/>
      <c r="M428" s="68"/>
      <c r="N428" s="379"/>
      <c r="O428" s="379"/>
      <c r="P428" s="222">
        <v>0</v>
      </c>
      <c r="Q428" s="222">
        <v>3298.5</v>
      </c>
      <c r="R428" s="68" t="s">
        <v>2578</v>
      </c>
      <c r="S428" s="381"/>
      <c r="T428" s="287"/>
    </row>
    <row r="429" spans="1:20" ht="51">
      <c r="A429" s="198" t="s">
        <v>551</v>
      </c>
      <c r="B429" s="68"/>
      <c r="C429" s="220" t="s">
        <v>590</v>
      </c>
      <c r="D429" s="221">
        <v>44649</v>
      </c>
      <c r="E429" s="198" t="s">
        <v>2079</v>
      </c>
      <c r="F429" s="198" t="s">
        <v>3</v>
      </c>
      <c r="G429" s="198">
        <v>2009766</v>
      </c>
      <c r="H429" s="68"/>
      <c r="I429" s="204" t="s">
        <v>2256</v>
      </c>
      <c r="J429" s="68"/>
      <c r="K429" s="68"/>
      <c r="L429" s="68"/>
      <c r="M429" s="68"/>
      <c r="N429" s="379"/>
      <c r="O429" s="379"/>
      <c r="P429" s="222">
        <v>0</v>
      </c>
      <c r="Q429" s="222">
        <v>4268</v>
      </c>
      <c r="R429" s="68" t="s">
        <v>639</v>
      </c>
      <c r="S429" s="381"/>
      <c r="T429" s="287"/>
    </row>
    <row r="430" spans="1:20" ht="38.25">
      <c r="A430" s="198" t="s">
        <v>551</v>
      </c>
      <c r="B430" s="68"/>
      <c r="C430" s="220" t="s">
        <v>590</v>
      </c>
      <c r="D430" s="221">
        <v>44649</v>
      </c>
      <c r="E430" s="198" t="s">
        <v>2080</v>
      </c>
      <c r="F430" s="198" t="s">
        <v>3</v>
      </c>
      <c r="G430" s="198">
        <v>2009827</v>
      </c>
      <c r="H430" s="68"/>
      <c r="I430" s="204" t="s">
        <v>2257</v>
      </c>
      <c r="J430" s="68"/>
      <c r="K430" s="68"/>
      <c r="L430" s="68"/>
      <c r="M430" s="68"/>
      <c r="N430" s="379"/>
      <c r="O430" s="379"/>
      <c r="P430" s="222">
        <v>0</v>
      </c>
      <c r="Q430" s="222">
        <v>55000</v>
      </c>
      <c r="R430" s="68" t="s">
        <v>639</v>
      </c>
      <c r="S430" s="381"/>
      <c r="T430" s="287"/>
    </row>
    <row r="431" spans="1:20" ht="51">
      <c r="A431" s="198" t="s">
        <v>551</v>
      </c>
      <c r="B431" s="68"/>
      <c r="C431" s="220" t="s">
        <v>590</v>
      </c>
      <c r="D431" s="221">
        <v>44649</v>
      </c>
      <c r="E431" s="198" t="s">
        <v>2081</v>
      </c>
      <c r="F431" s="198" t="s">
        <v>3</v>
      </c>
      <c r="G431" s="198">
        <v>2009849</v>
      </c>
      <c r="H431" s="68"/>
      <c r="I431" s="204" t="s">
        <v>2258</v>
      </c>
      <c r="J431" s="68"/>
      <c r="K431" s="68"/>
      <c r="L431" s="68"/>
      <c r="M431" s="68"/>
      <c r="N431" s="379"/>
      <c r="O431" s="379"/>
      <c r="P431" s="222">
        <v>0</v>
      </c>
      <c r="Q431" s="222">
        <v>46245.58</v>
      </c>
      <c r="R431" s="68" t="s">
        <v>639</v>
      </c>
      <c r="S431" s="381"/>
      <c r="T431" s="287"/>
    </row>
    <row r="432" spans="1:20" ht="63.75">
      <c r="A432" s="198" t="s">
        <v>542</v>
      </c>
      <c r="B432" s="68"/>
      <c r="C432" s="220" t="s">
        <v>591</v>
      </c>
      <c r="D432" s="221">
        <v>44649</v>
      </c>
      <c r="E432" s="198" t="s">
        <v>2082</v>
      </c>
      <c r="F432" s="198" t="s">
        <v>11</v>
      </c>
      <c r="G432" s="198">
        <v>1029265</v>
      </c>
      <c r="H432" s="68"/>
      <c r="I432" s="204" t="s">
        <v>2259</v>
      </c>
      <c r="J432" s="68"/>
      <c r="K432" s="68"/>
      <c r="L432" s="68"/>
      <c r="M432" s="68"/>
      <c r="N432" s="379"/>
      <c r="O432" s="379"/>
      <c r="P432" s="222">
        <v>50</v>
      </c>
      <c r="Q432" s="222">
        <v>0</v>
      </c>
      <c r="R432" s="68" t="s">
        <v>639</v>
      </c>
      <c r="S432" s="381"/>
      <c r="T432" s="287"/>
    </row>
    <row r="433" spans="1:20" ht="76.5">
      <c r="A433" s="198">
        <v>15</v>
      </c>
      <c r="B433" s="68"/>
      <c r="C433" s="220" t="s">
        <v>40</v>
      </c>
      <c r="D433" s="221">
        <v>44650</v>
      </c>
      <c r="E433" s="198" t="s">
        <v>2083</v>
      </c>
      <c r="F433" s="198" t="s">
        <v>3</v>
      </c>
      <c r="G433" s="198">
        <v>2010139</v>
      </c>
      <c r="H433" s="68"/>
      <c r="I433" s="204" t="s">
        <v>2508</v>
      </c>
      <c r="J433" s="68"/>
      <c r="K433" s="68"/>
      <c r="L433" s="68"/>
      <c r="M433" s="68"/>
      <c r="N433" s="379"/>
      <c r="O433" s="379"/>
      <c r="P433" s="222">
        <v>0</v>
      </c>
      <c r="Q433" s="222">
        <v>3673.47</v>
      </c>
      <c r="R433" s="68" t="s">
        <v>2578</v>
      </c>
      <c r="S433" s="381"/>
      <c r="T433" s="287"/>
    </row>
    <row r="434" spans="1:20" ht="76.5">
      <c r="A434" s="198" t="s">
        <v>542</v>
      </c>
      <c r="B434" s="68"/>
      <c r="C434" s="220" t="s">
        <v>591</v>
      </c>
      <c r="D434" s="221">
        <v>44650</v>
      </c>
      <c r="E434" s="198" t="s">
        <v>2084</v>
      </c>
      <c r="F434" s="198" t="s">
        <v>15</v>
      </c>
      <c r="G434" s="198">
        <v>1826763</v>
      </c>
      <c r="H434" s="68"/>
      <c r="I434" s="204" t="s">
        <v>2260</v>
      </c>
      <c r="J434" s="68"/>
      <c r="K434" s="68"/>
      <c r="L434" s="68"/>
      <c r="M434" s="68"/>
      <c r="N434" s="379"/>
      <c r="O434" s="379"/>
      <c r="P434" s="222">
        <v>50</v>
      </c>
      <c r="Q434" s="222">
        <v>0</v>
      </c>
      <c r="R434" s="68" t="s">
        <v>639</v>
      </c>
      <c r="S434" s="381"/>
      <c r="T434" s="287"/>
    </row>
    <row r="435" spans="1:20" ht="63.75">
      <c r="A435" s="198" t="s">
        <v>543</v>
      </c>
      <c r="B435" s="68"/>
      <c r="C435" s="220" t="s">
        <v>693</v>
      </c>
      <c r="D435" s="221">
        <v>44651</v>
      </c>
      <c r="E435" s="198" t="s">
        <v>2086</v>
      </c>
      <c r="F435" s="198" t="s">
        <v>11</v>
      </c>
      <c r="G435" s="198">
        <v>15877</v>
      </c>
      <c r="H435" s="68"/>
      <c r="I435" s="204" t="s">
        <v>2262</v>
      </c>
      <c r="J435" s="68"/>
      <c r="K435" s="68"/>
      <c r="L435" s="68"/>
      <c r="M435" s="68"/>
      <c r="N435" s="379"/>
      <c r="O435" s="379"/>
      <c r="P435" s="222">
        <v>1204.1300000000001</v>
      </c>
      <c r="Q435" s="222">
        <v>0</v>
      </c>
      <c r="R435" s="68" t="s">
        <v>639</v>
      </c>
      <c r="S435" s="381"/>
      <c r="T435" s="287"/>
    </row>
    <row r="436" spans="1:20" ht="63.75">
      <c r="A436" s="198" t="s">
        <v>543</v>
      </c>
      <c r="B436" s="68"/>
      <c r="C436" s="220" t="s">
        <v>693</v>
      </c>
      <c r="D436" s="221">
        <v>44651</v>
      </c>
      <c r="E436" s="198" t="s">
        <v>2087</v>
      </c>
      <c r="F436" s="198" t="s">
        <v>11</v>
      </c>
      <c r="G436" s="198">
        <v>15983</v>
      </c>
      <c r="H436" s="68"/>
      <c r="I436" s="204" t="s">
        <v>2263</v>
      </c>
      <c r="J436" s="68"/>
      <c r="K436" s="68"/>
      <c r="L436" s="68"/>
      <c r="M436" s="68"/>
      <c r="N436" s="379"/>
      <c r="O436" s="379"/>
      <c r="P436" s="222">
        <v>1907.14</v>
      </c>
      <c r="Q436" s="222">
        <v>0</v>
      </c>
      <c r="R436" s="68" t="s">
        <v>639</v>
      </c>
      <c r="S436" s="381"/>
      <c r="T436" s="287"/>
    </row>
    <row r="437" spans="1:20" ht="38.25">
      <c r="A437" s="198" t="s">
        <v>668</v>
      </c>
      <c r="B437" s="68"/>
      <c r="C437" s="220" t="s">
        <v>1258</v>
      </c>
      <c r="D437" s="221">
        <v>44651</v>
      </c>
      <c r="E437" s="198" t="s">
        <v>2088</v>
      </c>
      <c r="F437" s="198" t="s">
        <v>13</v>
      </c>
      <c r="G437" s="198">
        <v>430771</v>
      </c>
      <c r="H437" s="68"/>
      <c r="I437" s="204" t="s">
        <v>669</v>
      </c>
      <c r="J437" s="68"/>
      <c r="K437" s="68"/>
      <c r="L437" s="68"/>
      <c r="M437" s="68"/>
      <c r="N437" s="379"/>
      <c r="O437" s="379"/>
      <c r="P437" s="222">
        <v>2075208.45</v>
      </c>
      <c r="Q437" s="222">
        <v>0</v>
      </c>
      <c r="R437" s="68" t="s">
        <v>639</v>
      </c>
      <c r="S437" s="381"/>
      <c r="T437" s="287"/>
    </row>
    <row r="438" spans="1:20" ht="38.25">
      <c r="A438" s="198" t="s">
        <v>668</v>
      </c>
      <c r="B438" s="68"/>
      <c r="C438" s="220" t="s">
        <v>1258</v>
      </c>
      <c r="D438" s="221">
        <v>44651</v>
      </c>
      <c r="E438" s="198" t="s">
        <v>2089</v>
      </c>
      <c r="F438" s="198" t="s">
        <v>13</v>
      </c>
      <c r="G438" s="198">
        <v>430773</v>
      </c>
      <c r="H438" s="68"/>
      <c r="I438" s="204" t="s">
        <v>669</v>
      </c>
      <c r="J438" s="68"/>
      <c r="K438" s="68"/>
      <c r="L438" s="68"/>
      <c r="M438" s="68"/>
      <c r="N438" s="379"/>
      <c r="O438" s="379"/>
      <c r="P438" s="222">
        <v>2075208.45</v>
      </c>
      <c r="Q438" s="222">
        <v>0</v>
      </c>
      <c r="R438" s="68" t="s">
        <v>639</v>
      </c>
      <c r="S438" s="381"/>
      <c r="T438" s="287"/>
    </row>
    <row r="439" spans="1:20" ht="38.25">
      <c r="A439" s="198" t="s">
        <v>668</v>
      </c>
      <c r="B439" s="68"/>
      <c r="C439" s="220" t="s">
        <v>1258</v>
      </c>
      <c r="D439" s="221">
        <v>44651</v>
      </c>
      <c r="E439" s="198" t="s">
        <v>2090</v>
      </c>
      <c r="F439" s="198" t="s">
        <v>13</v>
      </c>
      <c r="G439" s="198">
        <v>430775</v>
      </c>
      <c r="H439" s="68"/>
      <c r="I439" s="204" t="s">
        <v>669</v>
      </c>
      <c r="J439" s="68"/>
      <c r="K439" s="68"/>
      <c r="L439" s="68"/>
      <c r="M439" s="68"/>
      <c r="N439" s="379"/>
      <c r="O439" s="379"/>
      <c r="P439" s="222">
        <v>5699803.7300000004</v>
      </c>
      <c r="Q439" s="222">
        <v>0</v>
      </c>
      <c r="R439" s="68" t="s">
        <v>639</v>
      </c>
      <c r="S439" s="381"/>
      <c r="T439" s="287"/>
    </row>
    <row r="440" spans="1:20" ht="38.25">
      <c r="A440" s="198" t="s">
        <v>668</v>
      </c>
      <c r="B440" s="68"/>
      <c r="C440" s="220" t="s">
        <v>1258</v>
      </c>
      <c r="D440" s="221">
        <v>44651</v>
      </c>
      <c r="E440" s="198" t="s">
        <v>2091</v>
      </c>
      <c r="F440" s="198" t="s">
        <v>13</v>
      </c>
      <c r="G440" s="198">
        <v>430777</v>
      </c>
      <c r="H440" s="68"/>
      <c r="I440" s="204" t="s">
        <v>669</v>
      </c>
      <c r="J440" s="68"/>
      <c r="K440" s="68"/>
      <c r="L440" s="68"/>
      <c r="M440" s="68"/>
      <c r="N440" s="379"/>
      <c r="O440" s="379"/>
      <c r="P440" s="222">
        <v>5699803.7300000004</v>
      </c>
      <c r="Q440" s="222">
        <v>0</v>
      </c>
      <c r="R440" s="68" t="s">
        <v>639</v>
      </c>
      <c r="S440" s="381"/>
      <c r="T440" s="287"/>
    </row>
    <row r="441" spans="1:20" ht="38.25">
      <c r="A441" s="198" t="s">
        <v>668</v>
      </c>
      <c r="B441" s="68"/>
      <c r="C441" s="220" t="s">
        <v>1258</v>
      </c>
      <c r="D441" s="221">
        <v>44651</v>
      </c>
      <c r="E441" s="198" t="s">
        <v>2092</v>
      </c>
      <c r="F441" s="198" t="s">
        <v>13</v>
      </c>
      <c r="G441" s="198">
        <v>430779</v>
      </c>
      <c r="H441" s="68"/>
      <c r="I441" s="204" t="s">
        <v>669</v>
      </c>
      <c r="J441" s="68"/>
      <c r="K441" s="68"/>
      <c r="L441" s="68"/>
      <c r="M441" s="68"/>
      <c r="N441" s="379"/>
      <c r="O441" s="379"/>
      <c r="P441" s="222">
        <v>5699803.7300000004</v>
      </c>
      <c r="Q441" s="222">
        <v>0</v>
      </c>
      <c r="R441" s="68" t="s">
        <v>639</v>
      </c>
      <c r="S441" s="381"/>
      <c r="T441" s="287"/>
    </row>
    <row r="442" spans="1:20" ht="38.25">
      <c r="A442" s="198" t="s">
        <v>668</v>
      </c>
      <c r="B442" s="68"/>
      <c r="C442" s="220" t="s">
        <v>1258</v>
      </c>
      <c r="D442" s="221">
        <v>44651</v>
      </c>
      <c r="E442" s="198" t="s">
        <v>2093</v>
      </c>
      <c r="F442" s="198" t="s">
        <v>13</v>
      </c>
      <c r="G442" s="198">
        <v>430781</v>
      </c>
      <c r="H442" s="68"/>
      <c r="I442" s="204" t="s">
        <v>669</v>
      </c>
      <c r="J442" s="68"/>
      <c r="K442" s="68"/>
      <c r="L442" s="68"/>
      <c r="M442" s="68"/>
      <c r="N442" s="379"/>
      <c r="O442" s="379"/>
      <c r="P442" s="222">
        <v>4828318.32</v>
      </c>
      <c r="Q442" s="222">
        <v>0</v>
      </c>
      <c r="R442" s="68" t="s">
        <v>639</v>
      </c>
      <c r="S442" s="381"/>
      <c r="T442" s="287"/>
    </row>
    <row r="443" spans="1:20" ht="38.25">
      <c r="A443" s="198" t="s">
        <v>668</v>
      </c>
      <c r="B443" s="68"/>
      <c r="C443" s="220" t="s">
        <v>1258</v>
      </c>
      <c r="D443" s="221">
        <v>44651</v>
      </c>
      <c r="E443" s="198" t="s">
        <v>2094</v>
      </c>
      <c r="F443" s="198" t="s">
        <v>13</v>
      </c>
      <c r="G443" s="198">
        <v>430783</v>
      </c>
      <c r="H443" s="68"/>
      <c r="I443" s="204" t="s">
        <v>669</v>
      </c>
      <c r="J443" s="68"/>
      <c r="K443" s="68"/>
      <c r="L443" s="68"/>
      <c r="M443" s="68"/>
      <c r="N443" s="379"/>
      <c r="O443" s="379"/>
      <c r="P443" s="222">
        <v>4828318.32</v>
      </c>
      <c r="Q443" s="222">
        <v>0</v>
      </c>
      <c r="R443" s="68" t="s">
        <v>639</v>
      </c>
      <c r="S443" s="381"/>
      <c r="T443" s="287"/>
    </row>
    <row r="444" spans="1:20" ht="38.25">
      <c r="A444" s="198" t="s">
        <v>668</v>
      </c>
      <c r="B444" s="68"/>
      <c r="C444" s="220" t="s">
        <v>1258</v>
      </c>
      <c r="D444" s="221">
        <v>44651</v>
      </c>
      <c r="E444" s="198" t="s">
        <v>2095</v>
      </c>
      <c r="F444" s="198" t="s">
        <v>13</v>
      </c>
      <c r="G444" s="198">
        <v>430785</v>
      </c>
      <c r="H444" s="68"/>
      <c r="I444" s="204" t="s">
        <v>669</v>
      </c>
      <c r="J444" s="68"/>
      <c r="K444" s="68"/>
      <c r="L444" s="68"/>
      <c r="M444" s="68"/>
      <c r="N444" s="379"/>
      <c r="O444" s="379"/>
      <c r="P444" s="222">
        <v>4828318.32</v>
      </c>
      <c r="Q444" s="222">
        <v>0</v>
      </c>
      <c r="R444" s="68" t="s">
        <v>639</v>
      </c>
      <c r="S444" s="381"/>
      <c r="T444" s="287"/>
    </row>
    <row r="445" spans="1:20" ht="38.25">
      <c r="A445" s="198" t="s">
        <v>668</v>
      </c>
      <c r="B445" s="68"/>
      <c r="C445" s="220" t="s">
        <v>1258</v>
      </c>
      <c r="D445" s="221">
        <v>44651</v>
      </c>
      <c r="E445" s="198" t="s">
        <v>2096</v>
      </c>
      <c r="F445" s="198" t="s">
        <v>13</v>
      </c>
      <c r="G445" s="198">
        <v>430787</v>
      </c>
      <c r="H445" s="68"/>
      <c r="I445" s="204" t="s">
        <v>669</v>
      </c>
      <c r="J445" s="68"/>
      <c r="K445" s="68"/>
      <c r="L445" s="68"/>
      <c r="M445" s="68"/>
      <c r="N445" s="379"/>
      <c r="O445" s="379"/>
      <c r="P445" s="222">
        <v>4828318.32</v>
      </c>
      <c r="Q445" s="222">
        <v>0</v>
      </c>
      <c r="R445" s="68" t="s">
        <v>639</v>
      </c>
      <c r="S445" s="381"/>
      <c r="T445" s="287"/>
    </row>
    <row r="446" spans="1:20" ht="38.25">
      <c r="A446" s="198" t="s">
        <v>668</v>
      </c>
      <c r="B446" s="68"/>
      <c r="C446" s="220" t="s">
        <v>1258</v>
      </c>
      <c r="D446" s="221">
        <v>44651</v>
      </c>
      <c r="E446" s="198" t="s">
        <v>2097</v>
      </c>
      <c r="F446" s="198" t="s">
        <v>13</v>
      </c>
      <c r="G446" s="198">
        <v>430789</v>
      </c>
      <c r="H446" s="68"/>
      <c r="I446" s="204" t="s">
        <v>669</v>
      </c>
      <c r="J446" s="68"/>
      <c r="K446" s="68"/>
      <c r="L446" s="68"/>
      <c r="M446" s="68"/>
      <c r="N446" s="379"/>
      <c r="O446" s="379"/>
      <c r="P446" s="222">
        <v>13261543.32</v>
      </c>
      <c r="Q446" s="222">
        <v>0</v>
      </c>
      <c r="R446" s="68" t="s">
        <v>639</v>
      </c>
      <c r="S446" s="381"/>
      <c r="T446" s="287"/>
    </row>
    <row r="447" spans="1:20" ht="38.25">
      <c r="A447" s="198" t="s">
        <v>668</v>
      </c>
      <c r="B447" s="68"/>
      <c r="C447" s="220" t="s">
        <v>1258</v>
      </c>
      <c r="D447" s="221">
        <v>44651</v>
      </c>
      <c r="E447" s="198" t="s">
        <v>2098</v>
      </c>
      <c r="F447" s="198" t="s">
        <v>13</v>
      </c>
      <c r="G447" s="198">
        <v>430791</v>
      </c>
      <c r="H447" s="68"/>
      <c r="I447" s="204" t="s">
        <v>669</v>
      </c>
      <c r="J447" s="68"/>
      <c r="K447" s="68"/>
      <c r="L447" s="68"/>
      <c r="M447" s="68"/>
      <c r="N447" s="379"/>
      <c r="O447" s="379"/>
      <c r="P447" s="222">
        <v>13261543.32</v>
      </c>
      <c r="Q447" s="222">
        <v>0</v>
      </c>
      <c r="R447" s="68" t="s">
        <v>639</v>
      </c>
      <c r="S447" s="381"/>
      <c r="T447" s="287"/>
    </row>
    <row r="448" spans="1:20" ht="38.25">
      <c r="A448" s="198" t="s">
        <v>668</v>
      </c>
      <c r="B448" s="68"/>
      <c r="C448" s="220" t="s">
        <v>1258</v>
      </c>
      <c r="D448" s="221">
        <v>44651</v>
      </c>
      <c r="E448" s="198" t="s">
        <v>2099</v>
      </c>
      <c r="F448" s="198" t="s">
        <v>13</v>
      </c>
      <c r="G448" s="198">
        <v>430793</v>
      </c>
      <c r="H448" s="68"/>
      <c r="I448" s="204" t="s">
        <v>669</v>
      </c>
      <c r="J448" s="68"/>
      <c r="K448" s="68"/>
      <c r="L448" s="68"/>
      <c r="M448" s="68"/>
      <c r="N448" s="379"/>
      <c r="O448" s="379"/>
      <c r="P448" s="222">
        <v>13261543.32</v>
      </c>
      <c r="Q448" s="222">
        <v>0</v>
      </c>
      <c r="R448" s="68" t="s">
        <v>639</v>
      </c>
      <c r="S448" s="381"/>
      <c r="T448" s="287"/>
    </row>
    <row r="449" spans="1:20" ht="38.25">
      <c r="A449" s="198" t="s">
        <v>668</v>
      </c>
      <c r="B449" s="68"/>
      <c r="C449" s="220" t="s">
        <v>1258</v>
      </c>
      <c r="D449" s="221">
        <v>44651</v>
      </c>
      <c r="E449" s="198" t="s">
        <v>2100</v>
      </c>
      <c r="F449" s="198" t="s">
        <v>13</v>
      </c>
      <c r="G449" s="198">
        <v>430795</v>
      </c>
      <c r="H449" s="68"/>
      <c r="I449" s="204" t="s">
        <v>669</v>
      </c>
      <c r="J449" s="68"/>
      <c r="K449" s="68"/>
      <c r="L449" s="68"/>
      <c r="M449" s="68"/>
      <c r="N449" s="379"/>
      <c r="O449" s="379"/>
      <c r="P449" s="222">
        <v>2439868.83</v>
      </c>
      <c r="Q449" s="222">
        <v>0</v>
      </c>
      <c r="R449" s="68" t="s">
        <v>639</v>
      </c>
      <c r="S449" s="381"/>
      <c r="T449" s="287"/>
    </row>
    <row r="450" spans="1:20" ht="38.25">
      <c r="A450" s="198" t="s">
        <v>668</v>
      </c>
      <c r="B450" s="68"/>
      <c r="C450" s="220" t="s">
        <v>1258</v>
      </c>
      <c r="D450" s="221">
        <v>44651</v>
      </c>
      <c r="E450" s="198" t="s">
        <v>2101</v>
      </c>
      <c r="F450" s="198" t="s">
        <v>13</v>
      </c>
      <c r="G450" s="198">
        <v>430797</v>
      </c>
      <c r="H450" s="68"/>
      <c r="I450" s="204" t="s">
        <v>669</v>
      </c>
      <c r="J450" s="68"/>
      <c r="K450" s="68"/>
      <c r="L450" s="68"/>
      <c r="M450" s="68"/>
      <c r="N450" s="379"/>
      <c r="O450" s="379"/>
      <c r="P450" s="222">
        <v>2439868.83</v>
      </c>
      <c r="Q450" s="222">
        <v>0</v>
      </c>
      <c r="R450" s="68" t="s">
        <v>639</v>
      </c>
      <c r="S450" s="381"/>
      <c r="T450" s="287"/>
    </row>
    <row r="451" spans="1:20" ht="38.25">
      <c r="A451" s="198" t="s">
        <v>668</v>
      </c>
      <c r="B451" s="68"/>
      <c r="C451" s="220" t="s">
        <v>1258</v>
      </c>
      <c r="D451" s="221">
        <v>44651</v>
      </c>
      <c r="E451" s="198" t="s">
        <v>2102</v>
      </c>
      <c r="F451" s="198" t="s">
        <v>13</v>
      </c>
      <c r="G451" s="198">
        <v>430799</v>
      </c>
      <c r="H451" s="68"/>
      <c r="I451" s="204" t="s">
        <v>669</v>
      </c>
      <c r="J451" s="68"/>
      <c r="K451" s="68"/>
      <c r="L451" s="68"/>
      <c r="M451" s="68"/>
      <c r="N451" s="379"/>
      <c r="O451" s="379"/>
      <c r="P451" s="222">
        <v>2439868.83</v>
      </c>
      <c r="Q451" s="222">
        <v>0</v>
      </c>
      <c r="R451" s="68" t="s">
        <v>639</v>
      </c>
      <c r="S451" s="381"/>
      <c r="T451" s="287"/>
    </row>
    <row r="452" spans="1:20" ht="38.25">
      <c r="A452" s="198" t="s">
        <v>668</v>
      </c>
      <c r="B452" s="68"/>
      <c r="C452" s="220" t="s">
        <v>1258</v>
      </c>
      <c r="D452" s="221">
        <v>44651</v>
      </c>
      <c r="E452" s="198" t="s">
        <v>2103</v>
      </c>
      <c r="F452" s="198" t="s">
        <v>13</v>
      </c>
      <c r="G452" s="198">
        <v>430801</v>
      </c>
      <c r="H452" s="68"/>
      <c r="I452" s="204" t="s">
        <v>669</v>
      </c>
      <c r="J452" s="68"/>
      <c r="K452" s="68"/>
      <c r="L452" s="68"/>
      <c r="M452" s="68"/>
      <c r="N452" s="379"/>
      <c r="O452" s="379"/>
      <c r="P452" s="222">
        <v>1762060.63</v>
      </c>
      <c r="Q452" s="222">
        <v>0</v>
      </c>
      <c r="R452" s="68" t="s">
        <v>639</v>
      </c>
      <c r="S452" s="381"/>
      <c r="T452" s="287"/>
    </row>
    <row r="453" spans="1:20" ht="38.25">
      <c r="A453" s="198" t="s">
        <v>668</v>
      </c>
      <c r="B453" s="68"/>
      <c r="C453" s="220" t="s">
        <v>1258</v>
      </c>
      <c r="D453" s="221">
        <v>44651</v>
      </c>
      <c r="E453" s="198" t="s">
        <v>2104</v>
      </c>
      <c r="F453" s="198" t="s">
        <v>13</v>
      </c>
      <c r="G453" s="198">
        <v>430803</v>
      </c>
      <c r="H453" s="68"/>
      <c r="I453" s="204" t="s">
        <v>669</v>
      </c>
      <c r="J453" s="68"/>
      <c r="K453" s="68"/>
      <c r="L453" s="68"/>
      <c r="M453" s="68"/>
      <c r="N453" s="379"/>
      <c r="O453" s="379"/>
      <c r="P453" s="222">
        <v>76471.850000000006</v>
      </c>
      <c r="Q453" s="222">
        <v>0</v>
      </c>
      <c r="R453" s="68" t="s">
        <v>639</v>
      </c>
      <c r="S453" s="381"/>
      <c r="T453" s="287"/>
    </row>
    <row r="454" spans="1:20" ht="38.25">
      <c r="A454" s="198" t="s">
        <v>668</v>
      </c>
      <c r="B454" s="68"/>
      <c r="C454" s="220" t="s">
        <v>1258</v>
      </c>
      <c r="D454" s="221">
        <v>44651</v>
      </c>
      <c r="E454" s="198" t="s">
        <v>2105</v>
      </c>
      <c r="F454" s="198" t="s">
        <v>13</v>
      </c>
      <c r="G454" s="198">
        <v>430805</v>
      </c>
      <c r="H454" s="68"/>
      <c r="I454" s="204" t="s">
        <v>669</v>
      </c>
      <c r="J454" s="68"/>
      <c r="K454" s="68"/>
      <c r="L454" s="68"/>
      <c r="M454" s="68"/>
      <c r="N454" s="379"/>
      <c r="O454" s="379"/>
      <c r="P454" s="222">
        <v>490298.54</v>
      </c>
      <c r="Q454" s="222">
        <v>0</v>
      </c>
      <c r="R454" s="68" t="s">
        <v>639</v>
      </c>
      <c r="S454" s="381"/>
      <c r="T454" s="287"/>
    </row>
    <row r="455" spans="1:20" ht="38.25">
      <c r="A455" s="198" t="s">
        <v>668</v>
      </c>
      <c r="B455" s="68"/>
      <c r="C455" s="220" t="s">
        <v>1258</v>
      </c>
      <c r="D455" s="221">
        <v>44651</v>
      </c>
      <c r="E455" s="198" t="s">
        <v>2106</v>
      </c>
      <c r="F455" s="198" t="s">
        <v>13</v>
      </c>
      <c r="G455" s="198">
        <v>430807</v>
      </c>
      <c r="H455" s="68"/>
      <c r="I455" s="204" t="s">
        <v>669</v>
      </c>
      <c r="J455" s="68"/>
      <c r="K455" s="68"/>
      <c r="L455" s="68"/>
      <c r="M455" s="68"/>
      <c r="N455" s="379"/>
      <c r="O455" s="379"/>
      <c r="P455" s="222">
        <v>1346662.45</v>
      </c>
      <c r="Q455" s="222">
        <v>0</v>
      </c>
      <c r="R455" s="68" t="s">
        <v>639</v>
      </c>
      <c r="S455" s="381"/>
      <c r="T455" s="287"/>
    </row>
    <row r="456" spans="1:20" ht="38.25">
      <c r="A456" s="198" t="s">
        <v>668</v>
      </c>
      <c r="B456" s="68"/>
      <c r="C456" s="220" t="s">
        <v>1258</v>
      </c>
      <c r="D456" s="221">
        <v>44651</v>
      </c>
      <c r="E456" s="198" t="s">
        <v>2107</v>
      </c>
      <c r="F456" s="198" t="s">
        <v>13</v>
      </c>
      <c r="G456" s="198">
        <v>430809</v>
      </c>
      <c r="H456" s="68"/>
      <c r="I456" s="204" t="s">
        <v>669</v>
      </c>
      <c r="J456" s="68"/>
      <c r="K456" s="68"/>
      <c r="L456" s="68"/>
      <c r="M456" s="68"/>
      <c r="N456" s="379"/>
      <c r="O456" s="379"/>
      <c r="P456" s="222">
        <v>5003199.62</v>
      </c>
      <c r="Q456" s="222">
        <v>0</v>
      </c>
      <c r="R456" s="68" t="s">
        <v>639</v>
      </c>
      <c r="S456" s="381"/>
      <c r="T456" s="287"/>
    </row>
    <row r="457" spans="1:20" ht="38.25">
      <c r="A457" s="198" t="s">
        <v>668</v>
      </c>
      <c r="B457" s="68"/>
      <c r="C457" s="220" t="s">
        <v>1258</v>
      </c>
      <c r="D457" s="221">
        <v>44651</v>
      </c>
      <c r="E457" s="198" t="s">
        <v>2108</v>
      </c>
      <c r="F457" s="198" t="s">
        <v>13</v>
      </c>
      <c r="G457" s="198">
        <v>430811</v>
      </c>
      <c r="H457" s="68"/>
      <c r="I457" s="204" t="s">
        <v>669</v>
      </c>
      <c r="J457" s="68"/>
      <c r="K457" s="68"/>
      <c r="L457" s="68"/>
      <c r="M457" s="68"/>
      <c r="N457" s="379"/>
      <c r="O457" s="379"/>
      <c r="P457" s="222">
        <v>1140761.2</v>
      </c>
      <c r="Q457" s="222">
        <v>0</v>
      </c>
      <c r="R457" s="68" t="s">
        <v>639</v>
      </c>
      <c r="S457" s="381"/>
      <c r="T457" s="287"/>
    </row>
    <row r="458" spans="1:20" ht="38.25">
      <c r="A458" s="198" t="s">
        <v>668</v>
      </c>
      <c r="B458" s="68"/>
      <c r="C458" s="220" t="s">
        <v>1258</v>
      </c>
      <c r="D458" s="221">
        <v>44651</v>
      </c>
      <c r="E458" s="198" t="s">
        <v>2109</v>
      </c>
      <c r="F458" s="198" t="s">
        <v>13</v>
      </c>
      <c r="G458" s="198">
        <v>430813</v>
      </c>
      <c r="H458" s="68"/>
      <c r="I458" s="204" t="s">
        <v>669</v>
      </c>
      <c r="J458" s="68"/>
      <c r="K458" s="68"/>
      <c r="L458" s="68"/>
      <c r="M458" s="68"/>
      <c r="N458" s="379"/>
      <c r="O458" s="379"/>
      <c r="P458" s="222">
        <v>4099727.74</v>
      </c>
      <c r="Q458" s="222">
        <v>0</v>
      </c>
      <c r="R458" s="68" t="s">
        <v>639</v>
      </c>
      <c r="S458" s="381"/>
      <c r="T458" s="287"/>
    </row>
    <row r="459" spans="1:20" ht="38.25">
      <c r="A459" s="198" t="s">
        <v>668</v>
      </c>
      <c r="B459" s="68"/>
      <c r="C459" s="220" t="s">
        <v>1258</v>
      </c>
      <c r="D459" s="221">
        <v>44651</v>
      </c>
      <c r="E459" s="198" t="s">
        <v>2110</v>
      </c>
      <c r="F459" s="198" t="s">
        <v>13</v>
      </c>
      <c r="G459" s="198">
        <v>430815</v>
      </c>
      <c r="H459" s="68"/>
      <c r="I459" s="204" t="s">
        <v>669</v>
      </c>
      <c r="J459" s="68"/>
      <c r="K459" s="68"/>
      <c r="L459" s="68"/>
      <c r="M459" s="68"/>
      <c r="N459" s="379"/>
      <c r="O459" s="379"/>
      <c r="P459" s="222">
        <v>177924.53</v>
      </c>
      <c r="Q459" s="222">
        <v>0</v>
      </c>
      <c r="R459" s="68" t="s">
        <v>639</v>
      </c>
      <c r="S459" s="381"/>
      <c r="T459" s="287"/>
    </row>
    <row r="460" spans="1:20" ht="38.25">
      <c r="A460" s="198" t="s">
        <v>668</v>
      </c>
      <c r="B460" s="68"/>
      <c r="C460" s="220" t="s">
        <v>1258</v>
      </c>
      <c r="D460" s="221">
        <v>44651</v>
      </c>
      <c r="E460" s="198" t="s">
        <v>2111</v>
      </c>
      <c r="F460" s="198" t="s">
        <v>13</v>
      </c>
      <c r="G460" s="198">
        <v>430817</v>
      </c>
      <c r="H460" s="68"/>
      <c r="I460" s="204" t="s">
        <v>669</v>
      </c>
      <c r="J460" s="68"/>
      <c r="K460" s="68"/>
      <c r="L460" s="68"/>
      <c r="M460" s="68"/>
      <c r="N460" s="379"/>
      <c r="O460" s="379"/>
      <c r="P460" s="222">
        <v>11640777.77</v>
      </c>
      <c r="Q460" s="222">
        <v>0</v>
      </c>
      <c r="R460" s="68" t="s">
        <v>639</v>
      </c>
      <c r="S460" s="381"/>
      <c r="T460" s="287"/>
    </row>
    <row r="461" spans="1:20" ht="38.25">
      <c r="A461" s="198" t="s">
        <v>668</v>
      </c>
      <c r="B461" s="68"/>
      <c r="C461" s="220" t="s">
        <v>1258</v>
      </c>
      <c r="D461" s="221">
        <v>44651</v>
      </c>
      <c r="E461" s="198" t="s">
        <v>2112</v>
      </c>
      <c r="F461" s="198" t="s">
        <v>13</v>
      </c>
      <c r="G461" s="198">
        <v>430819</v>
      </c>
      <c r="H461" s="68"/>
      <c r="I461" s="204" t="s">
        <v>669</v>
      </c>
      <c r="J461" s="68"/>
      <c r="K461" s="68"/>
      <c r="L461" s="68"/>
      <c r="M461" s="68"/>
      <c r="N461" s="379"/>
      <c r="O461" s="379"/>
      <c r="P461" s="222">
        <v>3133234.69</v>
      </c>
      <c r="Q461" s="222">
        <v>0</v>
      </c>
      <c r="R461" s="68" t="s">
        <v>639</v>
      </c>
      <c r="S461" s="381"/>
      <c r="T461" s="287"/>
    </row>
    <row r="462" spans="1:20" ht="38.25">
      <c r="A462" s="198" t="s">
        <v>668</v>
      </c>
      <c r="B462" s="68"/>
      <c r="C462" s="220" t="s">
        <v>1258</v>
      </c>
      <c r="D462" s="221">
        <v>44651</v>
      </c>
      <c r="E462" s="198" t="s">
        <v>2113</v>
      </c>
      <c r="F462" s="198" t="s">
        <v>13</v>
      </c>
      <c r="G462" s="198">
        <v>430821</v>
      </c>
      <c r="H462" s="68"/>
      <c r="I462" s="204" t="s">
        <v>669</v>
      </c>
      <c r="J462" s="68"/>
      <c r="K462" s="68"/>
      <c r="L462" s="68"/>
      <c r="M462" s="68"/>
      <c r="N462" s="379"/>
      <c r="O462" s="379"/>
      <c r="P462" s="222">
        <v>2141679.1</v>
      </c>
      <c r="Q462" s="222">
        <v>0</v>
      </c>
      <c r="R462" s="68" t="s">
        <v>639</v>
      </c>
      <c r="S462" s="381"/>
      <c r="T462" s="287"/>
    </row>
    <row r="463" spans="1:20" ht="38.25">
      <c r="A463" s="198" t="s">
        <v>668</v>
      </c>
      <c r="B463" s="68"/>
      <c r="C463" s="220" t="s">
        <v>1258</v>
      </c>
      <c r="D463" s="221">
        <v>44651</v>
      </c>
      <c r="E463" s="198" t="s">
        <v>2114</v>
      </c>
      <c r="F463" s="198" t="s">
        <v>13</v>
      </c>
      <c r="G463" s="198">
        <v>430823</v>
      </c>
      <c r="H463" s="68"/>
      <c r="I463" s="204" t="s">
        <v>669</v>
      </c>
      <c r="J463" s="68"/>
      <c r="K463" s="68"/>
      <c r="L463" s="68"/>
      <c r="M463" s="68"/>
      <c r="N463" s="379"/>
      <c r="O463" s="379"/>
      <c r="P463" s="222">
        <v>576454.92000000004</v>
      </c>
      <c r="Q463" s="222">
        <v>0</v>
      </c>
      <c r="R463" s="68" t="s">
        <v>639</v>
      </c>
      <c r="S463" s="381"/>
      <c r="T463" s="287"/>
    </row>
    <row r="464" spans="1:20" ht="38.25">
      <c r="A464" s="198" t="s">
        <v>668</v>
      </c>
      <c r="B464" s="68"/>
      <c r="C464" s="220" t="s">
        <v>1258</v>
      </c>
      <c r="D464" s="221">
        <v>44651</v>
      </c>
      <c r="E464" s="198" t="s">
        <v>2115</v>
      </c>
      <c r="F464" s="198" t="s">
        <v>13</v>
      </c>
      <c r="G464" s="198">
        <v>430825</v>
      </c>
      <c r="H464" s="68"/>
      <c r="I464" s="204" t="s">
        <v>669</v>
      </c>
      <c r="J464" s="68"/>
      <c r="K464" s="68"/>
      <c r="L464" s="68"/>
      <c r="M464" s="68"/>
      <c r="N464" s="379"/>
      <c r="O464" s="379"/>
      <c r="P464" s="222">
        <v>2071693.93</v>
      </c>
      <c r="Q464" s="222">
        <v>0</v>
      </c>
      <c r="R464" s="68" t="s">
        <v>639</v>
      </c>
      <c r="S464" s="381"/>
      <c r="T464" s="287"/>
    </row>
    <row r="465" spans="1:20" ht="38.25">
      <c r="A465" s="198" t="s">
        <v>668</v>
      </c>
      <c r="B465" s="68"/>
      <c r="C465" s="220" t="s">
        <v>1258</v>
      </c>
      <c r="D465" s="221">
        <v>44651</v>
      </c>
      <c r="E465" s="198" t="s">
        <v>2116</v>
      </c>
      <c r="F465" s="198" t="s">
        <v>13</v>
      </c>
      <c r="G465" s="198">
        <v>430827</v>
      </c>
      <c r="H465" s="68"/>
      <c r="I465" s="204" t="s">
        <v>669</v>
      </c>
      <c r="J465" s="68"/>
      <c r="K465" s="68"/>
      <c r="L465" s="68"/>
      <c r="M465" s="68"/>
      <c r="N465" s="379"/>
      <c r="O465" s="379"/>
      <c r="P465" s="222">
        <v>253622.57</v>
      </c>
      <c r="Q465" s="222">
        <v>0</v>
      </c>
      <c r="R465" s="68" t="s">
        <v>639</v>
      </c>
      <c r="S465" s="381"/>
      <c r="T465" s="287"/>
    </row>
    <row r="466" spans="1:20" ht="38.25">
      <c r="A466" s="198" t="s">
        <v>668</v>
      </c>
      <c r="B466" s="68"/>
      <c r="C466" s="220" t="s">
        <v>1258</v>
      </c>
      <c r="D466" s="221">
        <v>44651</v>
      </c>
      <c r="E466" s="198" t="s">
        <v>2117</v>
      </c>
      <c r="F466" s="198" t="s">
        <v>13</v>
      </c>
      <c r="G466" s="198">
        <v>430829</v>
      </c>
      <c r="H466" s="68"/>
      <c r="I466" s="204" t="s">
        <v>669</v>
      </c>
      <c r="J466" s="68"/>
      <c r="K466" s="68"/>
      <c r="L466" s="68"/>
      <c r="M466" s="68"/>
      <c r="N466" s="379"/>
      <c r="O466" s="379"/>
      <c r="P466" s="222">
        <v>313147.82</v>
      </c>
      <c r="Q466" s="222">
        <v>0</v>
      </c>
      <c r="R466" s="68" t="s">
        <v>639</v>
      </c>
      <c r="S466" s="381"/>
      <c r="T466" s="287"/>
    </row>
    <row r="467" spans="1:20" ht="38.25">
      <c r="A467" s="198" t="s">
        <v>668</v>
      </c>
      <c r="B467" s="68"/>
      <c r="C467" s="220" t="s">
        <v>1258</v>
      </c>
      <c r="D467" s="221">
        <v>44651</v>
      </c>
      <c r="E467" s="198" t="s">
        <v>2118</v>
      </c>
      <c r="F467" s="198" t="s">
        <v>13</v>
      </c>
      <c r="G467" s="198">
        <v>430831</v>
      </c>
      <c r="H467" s="68"/>
      <c r="I467" s="204" t="s">
        <v>669</v>
      </c>
      <c r="J467" s="68"/>
      <c r="K467" s="68"/>
      <c r="L467" s="68"/>
      <c r="M467" s="68"/>
      <c r="N467" s="379"/>
      <c r="O467" s="379"/>
      <c r="P467" s="222">
        <v>4353141.28</v>
      </c>
      <c r="Q467" s="222">
        <v>0</v>
      </c>
      <c r="R467" s="68" t="s">
        <v>639</v>
      </c>
      <c r="S467" s="381"/>
      <c r="T467" s="287"/>
    </row>
    <row r="468" spans="1:20" ht="38.25">
      <c r="A468" s="198" t="s">
        <v>668</v>
      </c>
      <c r="B468" s="68"/>
      <c r="C468" s="220" t="s">
        <v>1258</v>
      </c>
      <c r="D468" s="221">
        <v>44651</v>
      </c>
      <c r="E468" s="198" t="s">
        <v>2119</v>
      </c>
      <c r="F468" s="198" t="s">
        <v>13</v>
      </c>
      <c r="G468" s="198">
        <v>430833</v>
      </c>
      <c r="H468" s="68"/>
      <c r="I468" s="204" t="s">
        <v>669</v>
      </c>
      <c r="J468" s="68"/>
      <c r="K468" s="68"/>
      <c r="L468" s="68"/>
      <c r="M468" s="68"/>
      <c r="N468" s="379"/>
      <c r="O468" s="379"/>
      <c r="P468" s="222">
        <v>696604.12</v>
      </c>
      <c r="Q468" s="222">
        <v>0</v>
      </c>
      <c r="R468" s="68" t="s">
        <v>639</v>
      </c>
      <c r="S468" s="381"/>
      <c r="T468" s="287"/>
    </row>
    <row r="469" spans="1:20" ht="38.25">
      <c r="A469" s="198" t="s">
        <v>668</v>
      </c>
      <c r="B469" s="68"/>
      <c r="C469" s="220" t="s">
        <v>1258</v>
      </c>
      <c r="D469" s="221">
        <v>44651</v>
      </c>
      <c r="E469" s="198" t="s">
        <v>2120</v>
      </c>
      <c r="F469" s="198" t="s">
        <v>13</v>
      </c>
      <c r="G469" s="198">
        <v>430835</v>
      </c>
      <c r="H469" s="68"/>
      <c r="I469" s="204" t="s">
        <v>669</v>
      </c>
      <c r="J469" s="68"/>
      <c r="K469" s="68"/>
      <c r="L469" s="68"/>
      <c r="M469" s="68"/>
      <c r="N469" s="379"/>
      <c r="O469" s="379"/>
      <c r="P469" s="222">
        <v>5489764.7999999998</v>
      </c>
      <c r="Q469" s="222">
        <v>0</v>
      </c>
      <c r="R469" s="68" t="s">
        <v>639</v>
      </c>
      <c r="S469" s="381"/>
      <c r="T469" s="287"/>
    </row>
    <row r="470" spans="1:20" ht="38.25">
      <c r="A470" s="198" t="s">
        <v>668</v>
      </c>
      <c r="B470" s="68"/>
      <c r="C470" s="220" t="s">
        <v>1258</v>
      </c>
      <c r="D470" s="221">
        <v>44651</v>
      </c>
      <c r="E470" s="198" t="s">
        <v>2121</v>
      </c>
      <c r="F470" s="198" t="s">
        <v>13</v>
      </c>
      <c r="G470" s="198">
        <v>430837</v>
      </c>
      <c r="H470" s="68"/>
      <c r="I470" s="204" t="s">
        <v>669</v>
      </c>
      <c r="J470" s="68"/>
      <c r="K470" s="68"/>
      <c r="L470" s="68"/>
      <c r="M470" s="68"/>
      <c r="N470" s="379"/>
      <c r="O470" s="379"/>
      <c r="P470" s="222">
        <v>4650393.79</v>
      </c>
      <c r="Q470" s="222">
        <v>0</v>
      </c>
      <c r="R470" s="68" t="s">
        <v>639</v>
      </c>
      <c r="S470" s="381"/>
      <c r="T470" s="287"/>
    </row>
    <row r="471" spans="1:20" ht="38.25">
      <c r="A471" s="198" t="s">
        <v>668</v>
      </c>
      <c r="B471" s="68"/>
      <c r="C471" s="220" t="s">
        <v>1258</v>
      </c>
      <c r="D471" s="221">
        <v>44651</v>
      </c>
      <c r="E471" s="198" t="s">
        <v>2122</v>
      </c>
      <c r="F471" s="198" t="s">
        <v>13</v>
      </c>
      <c r="G471" s="198">
        <v>430839</v>
      </c>
      <c r="H471" s="68"/>
      <c r="I471" s="204" t="s">
        <v>669</v>
      </c>
      <c r="J471" s="68"/>
      <c r="K471" s="68"/>
      <c r="L471" s="68"/>
      <c r="M471" s="68"/>
      <c r="N471" s="379"/>
      <c r="O471" s="379"/>
      <c r="P471" s="222">
        <v>590095.14</v>
      </c>
      <c r="Q471" s="222">
        <v>0</v>
      </c>
      <c r="R471" s="68" t="s">
        <v>639</v>
      </c>
      <c r="S471" s="381"/>
      <c r="T471" s="287"/>
    </row>
    <row r="472" spans="1:20" ht="38.25">
      <c r="A472" s="198" t="s">
        <v>668</v>
      </c>
      <c r="B472" s="68"/>
      <c r="C472" s="220" t="s">
        <v>1258</v>
      </c>
      <c r="D472" s="221">
        <v>44651</v>
      </c>
      <c r="E472" s="198" t="s">
        <v>2123</v>
      </c>
      <c r="F472" s="198" t="s">
        <v>13</v>
      </c>
      <c r="G472" s="198">
        <v>430642</v>
      </c>
      <c r="H472" s="68"/>
      <c r="I472" s="204" t="s">
        <v>669</v>
      </c>
      <c r="J472" s="68"/>
      <c r="K472" s="68"/>
      <c r="L472" s="68"/>
      <c r="M472" s="68"/>
      <c r="N472" s="379"/>
      <c r="O472" s="379"/>
      <c r="P472" s="222">
        <v>11260383.699999999</v>
      </c>
      <c r="Q472" s="222">
        <v>0</v>
      </c>
      <c r="R472" s="68" t="s">
        <v>639</v>
      </c>
      <c r="S472" s="381"/>
      <c r="T472" s="287"/>
    </row>
    <row r="473" spans="1:20" ht="38.25">
      <c r="A473" s="198" t="s">
        <v>668</v>
      </c>
      <c r="B473" s="68"/>
      <c r="C473" s="220" t="s">
        <v>1258</v>
      </c>
      <c r="D473" s="221">
        <v>44651</v>
      </c>
      <c r="E473" s="198" t="s">
        <v>2124</v>
      </c>
      <c r="F473" s="198" t="s">
        <v>13</v>
      </c>
      <c r="G473" s="198">
        <v>430644</v>
      </c>
      <c r="H473" s="68"/>
      <c r="I473" s="204" t="s">
        <v>669</v>
      </c>
      <c r="J473" s="68"/>
      <c r="K473" s="68"/>
      <c r="L473" s="68"/>
      <c r="M473" s="68"/>
      <c r="N473" s="379"/>
      <c r="O473" s="379"/>
      <c r="P473" s="222">
        <v>89909.63</v>
      </c>
      <c r="Q473" s="222">
        <v>0</v>
      </c>
      <c r="R473" s="68" t="s">
        <v>639</v>
      </c>
      <c r="S473" s="381"/>
      <c r="T473" s="287"/>
    </row>
    <row r="474" spans="1:20" ht="38.25">
      <c r="A474" s="198" t="s">
        <v>668</v>
      </c>
      <c r="B474" s="68"/>
      <c r="C474" s="220" t="s">
        <v>1258</v>
      </c>
      <c r="D474" s="221">
        <v>44651</v>
      </c>
      <c r="E474" s="198" t="s">
        <v>2125</v>
      </c>
      <c r="F474" s="198" t="s">
        <v>13</v>
      </c>
      <c r="G474" s="198">
        <v>430646</v>
      </c>
      <c r="H474" s="68"/>
      <c r="I474" s="204" t="s">
        <v>669</v>
      </c>
      <c r="J474" s="68"/>
      <c r="K474" s="68"/>
      <c r="L474" s="68"/>
      <c r="M474" s="68"/>
      <c r="N474" s="379"/>
      <c r="O474" s="379"/>
      <c r="P474" s="222">
        <v>1998736.6</v>
      </c>
      <c r="Q474" s="222">
        <v>0</v>
      </c>
      <c r="R474" s="68" t="s">
        <v>639</v>
      </c>
      <c r="S474" s="381"/>
      <c r="T474" s="287"/>
    </row>
    <row r="475" spans="1:20" ht="38.25">
      <c r="A475" s="198" t="s">
        <v>668</v>
      </c>
      <c r="B475" s="68"/>
      <c r="C475" s="220" t="s">
        <v>1258</v>
      </c>
      <c r="D475" s="221">
        <v>44651</v>
      </c>
      <c r="E475" s="198" t="s">
        <v>2126</v>
      </c>
      <c r="F475" s="198" t="s">
        <v>13</v>
      </c>
      <c r="G475" s="198">
        <v>430648</v>
      </c>
      <c r="H475" s="68"/>
      <c r="I475" s="204" t="s">
        <v>669</v>
      </c>
      <c r="J475" s="68"/>
      <c r="K475" s="68"/>
      <c r="L475" s="68"/>
      <c r="M475" s="68"/>
      <c r="N475" s="379"/>
      <c r="O475" s="379"/>
      <c r="P475" s="222">
        <v>1584909.91</v>
      </c>
      <c r="Q475" s="222">
        <v>0</v>
      </c>
      <c r="R475" s="68" t="s">
        <v>639</v>
      </c>
      <c r="S475" s="381"/>
      <c r="T475" s="287"/>
    </row>
    <row r="476" spans="1:20" ht="38.25">
      <c r="A476" s="198" t="s">
        <v>668</v>
      </c>
      <c r="B476" s="68"/>
      <c r="C476" s="220" t="s">
        <v>1258</v>
      </c>
      <c r="D476" s="221">
        <v>44651</v>
      </c>
      <c r="E476" s="198" t="s">
        <v>2127</v>
      </c>
      <c r="F476" s="198" t="s">
        <v>13</v>
      </c>
      <c r="G476" s="198">
        <v>430650</v>
      </c>
      <c r="H476" s="68"/>
      <c r="I476" s="204" t="s">
        <v>669</v>
      </c>
      <c r="J476" s="68"/>
      <c r="K476" s="68"/>
      <c r="L476" s="68"/>
      <c r="M476" s="68"/>
      <c r="N476" s="379"/>
      <c r="O476" s="379"/>
      <c r="P476" s="222">
        <v>860097.26</v>
      </c>
      <c r="Q476" s="222">
        <v>0</v>
      </c>
      <c r="R476" s="68" t="s">
        <v>639</v>
      </c>
      <c r="S476" s="381"/>
      <c r="T476" s="287"/>
    </row>
    <row r="477" spans="1:20" ht="38.25">
      <c r="A477" s="198" t="s">
        <v>668</v>
      </c>
      <c r="B477" s="68"/>
      <c r="C477" s="220" t="s">
        <v>1258</v>
      </c>
      <c r="D477" s="221">
        <v>44651</v>
      </c>
      <c r="E477" s="198" t="s">
        <v>2128</v>
      </c>
      <c r="F477" s="198" t="s">
        <v>13</v>
      </c>
      <c r="G477" s="198">
        <v>430652</v>
      </c>
      <c r="H477" s="68"/>
      <c r="I477" s="204" t="s">
        <v>669</v>
      </c>
      <c r="J477" s="68"/>
      <c r="K477" s="68"/>
      <c r="L477" s="68"/>
      <c r="M477" s="68"/>
      <c r="N477" s="379"/>
      <c r="O477" s="379"/>
      <c r="P477" s="222">
        <v>3687557.05</v>
      </c>
      <c r="Q477" s="222">
        <v>0</v>
      </c>
      <c r="R477" s="68" t="s">
        <v>639</v>
      </c>
      <c r="S477" s="381"/>
      <c r="T477" s="287"/>
    </row>
    <row r="478" spans="1:20" ht="38.25">
      <c r="A478" s="198" t="s">
        <v>668</v>
      </c>
      <c r="B478" s="68"/>
      <c r="C478" s="220" t="s">
        <v>1258</v>
      </c>
      <c r="D478" s="221">
        <v>44651</v>
      </c>
      <c r="E478" s="198" t="s">
        <v>2129</v>
      </c>
      <c r="F478" s="198" t="s">
        <v>13</v>
      </c>
      <c r="G478" s="198">
        <v>430654</v>
      </c>
      <c r="H478" s="68"/>
      <c r="I478" s="204" t="s">
        <v>669</v>
      </c>
      <c r="J478" s="68"/>
      <c r="K478" s="68"/>
      <c r="L478" s="68"/>
      <c r="M478" s="68"/>
      <c r="N478" s="379"/>
      <c r="O478" s="379"/>
      <c r="P478" s="222">
        <v>728590.58</v>
      </c>
      <c r="Q478" s="222">
        <v>0</v>
      </c>
      <c r="R478" s="68" t="s">
        <v>639</v>
      </c>
      <c r="S478" s="381"/>
      <c r="T478" s="287"/>
    </row>
    <row r="479" spans="1:20" ht="38.25">
      <c r="A479" s="198" t="s">
        <v>668</v>
      </c>
      <c r="B479" s="68"/>
      <c r="C479" s="220" t="s">
        <v>1258</v>
      </c>
      <c r="D479" s="221">
        <v>44651</v>
      </c>
      <c r="E479" s="198" t="s">
        <v>2130</v>
      </c>
      <c r="F479" s="198" t="s">
        <v>13</v>
      </c>
      <c r="G479" s="198">
        <v>430656</v>
      </c>
      <c r="H479" s="68"/>
      <c r="I479" s="204" t="s">
        <v>669</v>
      </c>
      <c r="J479" s="68"/>
      <c r="K479" s="68"/>
      <c r="L479" s="68"/>
      <c r="M479" s="68"/>
      <c r="N479" s="379"/>
      <c r="O479" s="379"/>
      <c r="P479" s="222">
        <v>12772852.83</v>
      </c>
      <c r="Q479" s="222">
        <v>0</v>
      </c>
      <c r="R479" s="68" t="s">
        <v>639</v>
      </c>
      <c r="S479" s="381"/>
      <c r="T479" s="287"/>
    </row>
    <row r="480" spans="1:20" ht="38.25">
      <c r="A480" s="198" t="s">
        <v>668</v>
      </c>
      <c r="B480" s="68"/>
      <c r="C480" s="220" t="s">
        <v>1258</v>
      </c>
      <c r="D480" s="221">
        <v>44651</v>
      </c>
      <c r="E480" s="198" t="s">
        <v>2131</v>
      </c>
      <c r="F480" s="198" t="s">
        <v>13</v>
      </c>
      <c r="G480" s="198">
        <v>430658</v>
      </c>
      <c r="H480" s="68"/>
      <c r="I480" s="204" t="s">
        <v>669</v>
      </c>
      <c r="J480" s="68"/>
      <c r="K480" s="68"/>
      <c r="L480" s="68"/>
      <c r="M480" s="68"/>
      <c r="N480" s="379"/>
      <c r="O480" s="379"/>
      <c r="P480" s="222">
        <v>1620765.62</v>
      </c>
      <c r="Q480" s="222">
        <v>0</v>
      </c>
      <c r="R480" s="68" t="s">
        <v>639</v>
      </c>
      <c r="S480" s="381"/>
      <c r="T480" s="287"/>
    </row>
    <row r="481" spans="1:20" ht="38.25">
      <c r="A481" s="198" t="s">
        <v>668</v>
      </c>
      <c r="B481" s="68"/>
      <c r="C481" s="220" t="s">
        <v>1258</v>
      </c>
      <c r="D481" s="221">
        <v>44651</v>
      </c>
      <c r="E481" s="198" t="s">
        <v>2132</v>
      </c>
      <c r="F481" s="198" t="s">
        <v>13</v>
      </c>
      <c r="G481" s="198">
        <v>430660</v>
      </c>
      <c r="H481" s="68"/>
      <c r="I481" s="204" t="s">
        <v>669</v>
      </c>
      <c r="J481" s="68"/>
      <c r="K481" s="68"/>
      <c r="L481" s="68"/>
      <c r="M481" s="68"/>
      <c r="N481" s="379"/>
      <c r="O481" s="379"/>
      <c r="P481" s="222">
        <v>2001159.62</v>
      </c>
      <c r="Q481" s="222">
        <v>0</v>
      </c>
      <c r="R481" s="68" t="s">
        <v>639</v>
      </c>
      <c r="S481" s="381"/>
      <c r="T481" s="287"/>
    </row>
    <row r="482" spans="1:20" ht="38.25">
      <c r="A482" s="198" t="s">
        <v>668</v>
      </c>
      <c r="B482" s="68"/>
      <c r="C482" s="220" t="s">
        <v>1258</v>
      </c>
      <c r="D482" s="221">
        <v>44651</v>
      </c>
      <c r="E482" s="198" t="s">
        <v>2133</v>
      </c>
      <c r="F482" s="198" t="s">
        <v>13</v>
      </c>
      <c r="G482" s="198">
        <v>430662</v>
      </c>
      <c r="H482" s="68"/>
      <c r="I482" s="204" t="s">
        <v>669</v>
      </c>
      <c r="J482" s="68"/>
      <c r="K482" s="68"/>
      <c r="L482" s="68"/>
      <c r="M482" s="68"/>
      <c r="N482" s="379"/>
      <c r="O482" s="379"/>
      <c r="P482" s="222">
        <v>10128308.699999999</v>
      </c>
      <c r="Q482" s="222">
        <v>0</v>
      </c>
      <c r="R482" s="68" t="s">
        <v>639</v>
      </c>
      <c r="S482" s="381"/>
      <c r="T482" s="287"/>
    </row>
    <row r="483" spans="1:20" ht="38.25">
      <c r="A483" s="198" t="s">
        <v>668</v>
      </c>
      <c r="B483" s="68"/>
      <c r="C483" s="220" t="s">
        <v>1258</v>
      </c>
      <c r="D483" s="221">
        <v>44651</v>
      </c>
      <c r="E483" s="198" t="s">
        <v>2134</v>
      </c>
      <c r="F483" s="198" t="s">
        <v>13</v>
      </c>
      <c r="G483" s="198">
        <v>430664</v>
      </c>
      <c r="H483" s="68"/>
      <c r="I483" s="204" t="s">
        <v>669</v>
      </c>
      <c r="J483" s="68"/>
      <c r="K483" s="68"/>
      <c r="L483" s="68"/>
      <c r="M483" s="68"/>
      <c r="N483" s="379"/>
      <c r="O483" s="379"/>
      <c r="P483" s="222">
        <v>1863413.9</v>
      </c>
      <c r="Q483" s="222">
        <v>0</v>
      </c>
      <c r="R483" s="68" t="s">
        <v>639</v>
      </c>
      <c r="S483" s="381"/>
      <c r="T483" s="287"/>
    </row>
    <row r="484" spans="1:20" ht="38.25">
      <c r="A484" s="198" t="s">
        <v>668</v>
      </c>
      <c r="B484" s="68"/>
      <c r="C484" s="220" t="s">
        <v>1258</v>
      </c>
      <c r="D484" s="221">
        <v>44651</v>
      </c>
      <c r="E484" s="198" t="s">
        <v>2135</v>
      </c>
      <c r="F484" s="198" t="s">
        <v>13</v>
      </c>
      <c r="G484" s="198">
        <v>430666</v>
      </c>
      <c r="H484" s="68"/>
      <c r="I484" s="204" t="s">
        <v>669</v>
      </c>
      <c r="J484" s="68"/>
      <c r="K484" s="68"/>
      <c r="L484" s="68"/>
      <c r="M484" s="68"/>
      <c r="N484" s="379"/>
      <c r="O484" s="379"/>
      <c r="P484" s="222">
        <v>2349959.13</v>
      </c>
      <c r="Q484" s="222">
        <v>0</v>
      </c>
      <c r="R484" s="68" t="s">
        <v>639</v>
      </c>
      <c r="S484" s="381"/>
      <c r="T484" s="287"/>
    </row>
    <row r="485" spans="1:20" ht="38.25">
      <c r="A485" s="198" t="s">
        <v>668</v>
      </c>
      <c r="B485" s="68"/>
      <c r="C485" s="220" t="s">
        <v>1258</v>
      </c>
      <c r="D485" s="221">
        <v>44651</v>
      </c>
      <c r="E485" s="198" t="s">
        <v>2136</v>
      </c>
      <c r="F485" s="198" t="s">
        <v>13</v>
      </c>
      <c r="G485" s="198">
        <v>430668</v>
      </c>
      <c r="H485" s="68"/>
      <c r="I485" s="204" t="s">
        <v>669</v>
      </c>
      <c r="J485" s="68"/>
      <c r="K485" s="68"/>
      <c r="L485" s="68"/>
      <c r="M485" s="68"/>
      <c r="N485" s="379"/>
      <c r="O485" s="379"/>
      <c r="P485" s="222">
        <v>368174.9</v>
      </c>
      <c r="Q485" s="222">
        <v>0</v>
      </c>
      <c r="R485" s="68" t="s">
        <v>639</v>
      </c>
      <c r="S485" s="381"/>
      <c r="T485" s="287"/>
    </row>
    <row r="486" spans="1:20" ht="38.25">
      <c r="A486" s="198" t="s">
        <v>668</v>
      </c>
      <c r="B486" s="68"/>
      <c r="C486" s="220" t="s">
        <v>1258</v>
      </c>
      <c r="D486" s="221">
        <v>44651</v>
      </c>
      <c r="E486" s="198" t="s">
        <v>2137</v>
      </c>
      <c r="F486" s="198" t="s">
        <v>13</v>
      </c>
      <c r="G486" s="198">
        <v>430670</v>
      </c>
      <c r="H486" s="68"/>
      <c r="I486" s="204" t="s">
        <v>669</v>
      </c>
      <c r="J486" s="68"/>
      <c r="K486" s="68"/>
      <c r="L486" s="68"/>
      <c r="M486" s="68"/>
      <c r="N486" s="379"/>
      <c r="O486" s="379"/>
      <c r="P486" s="222">
        <v>298189.65999999997</v>
      </c>
      <c r="Q486" s="222">
        <v>0</v>
      </c>
      <c r="R486" s="68" t="s">
        <v>639</v>
      </c>
      <c r="S486" s="381"/>
      <c r="T486" s="287"/>
    </row>
    <row r="487" spans="1:20" ht="38.25">
      <c r="A487" s="198" t="s">
        <v>668</v>
      </c>
      <c r="B487" s="68"/>
      <c r="C487" s="220" t="s">
        <v>1258</v>
      </c>
      <c r="D487" s="221">
        <v>44651</v>
      </c>
      <c r="E487" s="198" t="s">
        <v>2138</v>
      </c>
      <c r="F487" s="198" t="s">
        <v>13</v>
      </c>
      <c r="G487" s="198">
        <v>430672</v>
      </c>
      <c r="H487" s="68"/>
      <c r="I487" s="204" t="s">
        <v>669</v>
      </c>
      <c r="J487" s="68"/>
      <c r="K487" s="68"/>
      <c r="L487" s="68"/>
      <c r="M487" s="68"/>
      <c r="N487" s="379"/>
      <c r="O487" s="379"/>
      <c r="P487" s="222">
        <v>15837042.369999999</v>
      </c>
      <c r="Q487" s="222">
        <v>0</v>
      </c>
      <c r="R487" s="68" t="s">
        <v>639</v>
      </c>
      <c r="S487" s="381"/>
      <c r="T487" s="287"/>
    </row>
    <row r="488" spans="1:20" ht="38.25">
      <c r="A488" s="198" t="s">
        <v>668</v>
      </c>
      <c r="B488" s="68"/>
      <c r="C488" s="220" t="s">
        <v>1258</v>
      </c>
      <c r="D488" s="221">
        <v>44651</v>
      </c>
      <c r="E488" s="198" t="s">
        <v>2139</v>
      </c>
      <c r="F488" s="198" t="s">
        <v>13</v>
      </c>
      <c r="G488" s="198">
        <v>430674</v>
      </c>
      <c r="H488" s="68"/>
      <c r="I488" s="204" t="s">
        <v>669</v>
      </c>
      <c r="J488" s="68"/>
      <c r="K488" s="68"/>
      <c r="L488" s="68"/>
      <c r="M488" s="68"/>
      <c r="N488" s="379"/>
      <c r="O488" s="379"/>
      <c r="P488" s="222">
        <v>15528015.84</v>
      </c>
      <c r="Q488" s="222">
        <v>0</v>
      </c>
      <c r="R488" s="68" t="s">
        <v>639</v>
      </c>
      <c r="S488" s="381"/>
      <c r="T488" s="287"/>
    </row>
    <row r="489" spans="1:20" ht="38.25">
      <c r="A489" s="198" t="s">
        <v>668</v>
      </c>
      <c r="B489" s="68"/>
      <c r="C489" s="220" t="s">
        <v>1258</v>
      </c>
      <c r="D489" s="221">
        <v>44651</v>
      </c>
      <c r="E489" s="198" t="s">
        <v>2140</v>
      </c>
      <c r="F489" s="198" t="s">
        <v>13</v>
      </c>
      <c r="G489" s="198">
        <v>430676</v>
      </c>
      <c r="H489" s="68"/>
      <c r="I489" s="204" t="s">
        <v>669</v>
      </c>
      <c r="J489" s="68"/>
      <c r="K489" s="68"/>
      <c r="L489" s="68"/>
      <c r="M489" s="68"/>
      <c r="N489" s="379"/>
      <c r="O489" s="379"/>
      <c r="P489" s="222">
        <v>19912244.649999999</v>
      </c>
      <c r="Q489" s="222">
        <v>0</v>
      </c>
      <c r="R489" s="68" t="s">
        <v>639</v>
      </c>
      <c r="S489" s="381"/>
      <c r="T489" s="287"/>
    </row>
    <row r="490" spans="1:20" ht="38.25">
      <c r="A490" s="198" t="s">
        <v>668</v>
      </c>
      <c r="B490" s="68"/>
      <c r="C490" s="220" t="s">
        <v>1258</v>
      </c>
      <c r="D490" s="221">
        <v>44651</v>
      </c>
      <c r="E490" s="198" t="s">
        <v>2141</v>
      </c>
      <c r="F490" s="198" t="s">
        <v>13</v>
      </c>
      <c r="G490" s="198">
        <v>430678</v>
      </c>
      <c r="H490" s="68"/>
      <c r="I490" s="204" t="s">
        <v>669</v>
      </c>
      <c r="J490" s="68"/>
      <c r="K490" s="68"/>
      <c r="L490" s="68"/>
      <c r="M490" s="68"/>
      <c r="N490" s="379"/>
      <c r="O490" s="379"/>
      <c r="P490" s="222">
        <v>7669167.1799999997</v>
      </c>
      <c r="Q490" s="222">
        <v>0</v>
      </c>
      <c r="R490" s="68" t="s">
        <v>639</v>
      </c>
      <c r="S490" s="381"/>
      <c r="T490" s="287"/>
    </row>
    <row r="491" spans="1:20" ht="38.25">
      <c r="A491" s="198" t="s">
        <v>668</v>
      </c>
      <c r="B491" s="68"/>
      <c r="C491" s="220" t="s">
        <v>1258</v>
      </c>
      <c r="D491" s="221">
        <v>44651</v>
      </c>
      <c r="E491" s="198" t="s">
        <v>2142</v>
      </c>
      <c r="F491" s="198" t="s">
        <v>13</v>
      </c>
      <c r="G491" s="198">
        <v>430680</v>
      </c>
      <c r="H491" s="68"/>
      <c r="I491" s="204" t="s">
        <v>669</v>
      </c>
      <c r="J491" s="68"/>
      <c r="K491" s="68"/>
      <c r="L491" s="68"/>
      <c r="M491" s="68"/>
      <c r="N491" s="379"/>
      <c r="O491" s="379"/>
      <c r="P491" s="222">
        <v>92646697.5</v>
      </c>
      <c r="Q491" s="222">
        <v>0</v>
      </c>
      <c r="R491" s="68" t="s">
        <v>639</v>
      </c>
      <c r="S491" s="381"/>
      <c r="T491" s="287"/>
    </row>
    <row r="492" spans="1:20" ht="38.25">
      <c r="A492" s="198" t="s">
        <v>668</v>
      </c>
      <c r="B492" s="68"/>
      <c r="C492" s="220" t="s">
        <v>1258</v>
      </c>
      <c r="D492" s="221">
        <v>44651</v>
      </c>
      <c r="E492" s="198" t="s">
        <v>2143</v>
      </c>
      <c r="F492" s="198" t="s">
        <v>13</v>
      </c>
      <c r="G492" s="198">
        <v>430682</v>
      </c>
      <c r="H492" s="68"/>
      <c r="I492" s="204" t="s">
        <v>669</v>
      </c>
      <c r="J492" s="68"/>
      <c r="K492" s="68"/>
      <c r="L492" s="68"/>
      <c r="M492" s="68"/>
      <c r="N492" s="379"/>
      <c r="O492" s="379"/>
      <c r="P492" s="222">
        <v>39819497.619999997</v>
      </c>
      <c r="Q492" s="222">
        <v>0</v>
      </c>
      <c r="R492" s="68" t="s">
        <v>639</v>
      </c>
      <c r="S492" s="381"/>
      <c r="T492" s="287"/>
    </row>
    <row r="493" spans="1:20" ht="38.25">
      <c r="A493" s="198" t="s">
        <v>668</v>
      </c>
      <c r="B493" s="68"/>
      <c r="C493" s="220" t="s">
        <v>1258</v>
      </c>
      <c r="D493" s="221">
        <v>44651</v>
      </c>
      <c r="E493" s="198" t="s">
        <v>2144</v>
      </c>
      <c r="F493" s="198" t="s">
        <v>13</v>
      </c>
      <c r="G493" s="198">
        <v>430684</v>
      </c>
      <c r="H493" s="68"/>
      <c r="I493" s="204" t="s">
        <v>669</v>
      </c>
      <c r="J493" s="68"/>
      <c r="K493" s="68"/>
      <c r="L493" s="68"/>
      <c r="M493" s="68"/>
      <c r="N493" s="379"/>
      <c r="O493" s="379"/>
      <c r="P493" s="222">
        <v>6806751.7199999997</v>
      </c>
      <c r="Q493" s="222">
        <v>0</v>
      </c>
      <c r="R493" s="68" t="s">
        <v>639</v>
      </c>
      <c r="S493" s="381"/>
      <c r="T493" s="287"/>
    </row>
    <row r="494" spans="1:20" ht="38.25">
      <c r="A494" s="198" t="s">
        <v>668</v>
      </c>
      <c r="B494" s="68"/>
      <c r="C494" s="220" t="s">
        <v>1258</v>
      </c>
      <c r="D494" s="221">
        <v>44651</v>
      </c>
      <c r="E494" s="198" t="s">
        <v>2145</v>
      </c>
      <c r="F494" s="198" t="s">
        <v>13</v>
      </c>
      <c r="G494" s="198">
        <v>430686</v>
      </c>
      <c r="H494" s="68"/>
      <c r="I494" s="204" t="s">
        <v>669</v>
      </c>
      <c r="J494" s="68"/>
      <c r="K494" s="68"/>
      <c r="L494" s="68"/>
      <c r="M494" s="68"/>
      <c r="N494" s="379"/>
      <c r="O494" s="379"/>
      <c r="P494" s="222">
        <v>11747.06</v>
      </c>
      <c r="Q494" s="222">
        <v>0</v>
      </c>
      <c r="R494" s="68" t="s">
        <v>639</v>
      </c>
      <c r="S494" s="381"/>
      <c r="T494" s="287"/>
    </row>
    <row r="495" spans="1:20" ht="38.25">
      <c r="A495" s="198" t="s">
        <v>668</v>
      </c>
      <c r="B495" s="68"/>
      <c r="C495" s="220" t="s">
        <v>1258</v>
      </c>
      <c r="D495" s="221">
        <v>44651</v>
      </c>
      <c r="E495" s="198" t="s">
        <v>2146</v>
      </c>
      <c r="F495" s="198" t="s">
        <v>13</v>
      </c>
      <c r="G495" s="198">
        <v>430688</v>
      </c>
      <c r="H495" s="68"/>
      <c r="I495" s="204" t="s">
        <v>669</v>
      </c>
      <c r="J495" s="68"/>
      <c r="K495" s="68"/>
      <c r="L495" s="68"/>
      <c r="M495" s="68"/>
      <c r="N495" s="379"/>
      <c r="O495" s="379"/>
      <c r="P495" s="222">
        <v>12143.92</v>
      </c>
      <c r="Q495" s="222">
        <v>0</v>
      </c>
      <c r="R495" s="68" t="s">
        <v>639</v>
      </c>
      <c r="S495" s="381"/>
      <c r="T495" s="287"/>
    </row>
    <row r="496" spans="1:20" ht="38.25">
      <c r="A496" s="198" t="s">
        <v>668</v>
      </c>
      <c r="B496" s="68"/>
      <c r="C496" s="220" t="s">
        <v>1258</v>
      </c>
      <c r="D496" s="221">
        <v>44651</v>
      </c>
      <c r="E496" s="198" t="s">
        <v>2147</v>
      </c>
      <c r="F496" s="198" t="s">
        <v>13</v>
      </c>
      <c r="G496" s="198">
        <v>430690</v>
      </c>
      <c r="H496" s="68"/>
      <c r="I496" s="204" t="s">
        <v>669</v>
      </c>
      <c r="J496" s="68"/>
      <c r="K496" s="68"/>
      <c r="L496" s="68"/>
      <c r="M496" s="68"/>
      <c r="N496" s="379"/>
      <c r="O496" s="379"/>
      <c r="P496" s="222">
        <v>509.84</v>
      </c>
      <c r="Q496" s="222">
        <v>0</v>
      </c>
      <c r="R496" s="68" t="s">
        <v>639</v>
      </c>
      <c r="S496" s="381"/>
      <c r="T496" s="287"/>
    </row>
    <row r="497" spans="1:20" ht="38.25">
      <c r="A497" s="198" t="s">
        <v>668</v>
      </c>
      <c r="B497" s="68"/>
      <c r="C497" s="220" t="s">
        <v>1258</v>
      </c>
      <c r="D497" s="221">
        <v>44651</v>
      </c>
      <c r="E497" s="198" t="s">
        <v>2148</v>
      </c>
      <c r="F497" s="198" t="s">
        <v>13</v>
      </c>
      <c r="G497" s="198">
        <v>430692</v>
      </c>
      <c r="H497" s="68"/>
      <c r="I497" s="204" t="s">
        <v>669</v>
      </c>
      <c r="J497" s="68"/>
      <c r="K497" s="68"/>
      <c r="L497" s="68"/>
      <c r="M497" s="68"/>
      <c r="N497" s="379"/>
      <c r="O497" s="379"/>
      <c r="P497" s="222">
        <v>3268.65</v>
      </c>
      <c r="Q497" s="222">
        <v>0</v>
      </c>
      <c r="R497" s="68" t="s">
        <v>639</v>
      </c>
      <c r="S497" s="381"/>
      <c r="T497" s="287"/>
    </row>
    <row r="498" spans="1:20" ht="38.25">
      <c r="A498" s="198" t="s">
        <v>668</v>
      </c>
      <c r="B498" s="68"/>
      <c r="C498" s="220" t="s">
        <v>1258</v>
      </c>
      <c r="D498" s="221">
        <v>44651</v>
      </c>
      <c r="E498" s="198" t="s">
        <v>2149</v>
      </c>
      <c r="F498" s="198" t="s">
        <v>13</v>
      </c>
      <c r="G498" s="198">
        <v>430694</v>
      </c>
      <c r="H498" s="68"/>
      <c r="I498" s="204" t="s">
        <v>669</v>
      </c>
      <c r="J498" s="68"/>
      <c r="K498" s="68"/>
      <c r="L498" s="68"/>
      <c r="M498" s="68"/>
      <c r="N498" s="379"/>
      <c r="O498" s="379"/>
      <c r="P498" s="222">
        <v>13834.7</v>
      </c>
      <c r="Q498" s="222">
        <v>0</v>
      </c>
      <c r="R498" s="68" t="s">
        <v>639</v>
      </c>
      <c r="S498" s="381"/>
      <c r="T498" s="287"/>
    </row>
    <row r="499" spans="1:20" ht="38.25">
      <c r="A499" s="198" t="s">
        <v>668</v>
      </c>
      <c r="B499" s="68"/>
      <c r="C499" s="220" t="s">
        <v>1258</v>
      </c>
      <c r="D499" s="221">
        <v>44651</v>
      </c>
      <c r="E499" s="198" t="s">
        <v>2150</v>
      </c>
      <c r="F499" s="198" t="s">
        <v>13</v>
      </c>
      <c r="G499" s="198">
        <v>430696</v>
      </c>
      <c r="H499" s="68"/>
      <c r="I499" s="204" t="s">
        <v>669</v>
      </c>
      <c r="J499" s="68"/>
      <c r="K499" s="68"/>
      <c r="L499" s="68"/>
      <c r="M499" s="68"/>
      <c r="N499" s="379"/>
      <c r="O499" s="379"/>
      <c r="P499" s="222">
        <v>13834.7</v>
      </c>
      <c r="Q499" s="222">
        <v>0</v>
      </c>
      <c r="R499" s="68" t="s">
        <v>639</v>
      </c>
      <c r="S499" s="381"/>
      <c r="T499" s="287"/>
    </row>
    <row r="500" spans="1:20" ht="38.25">
      <c r="A500" s="198" t="s">
        <v>668</v>
      </c>
      <c r="B500" s="68"/>
      <c r="C500" s="220" t="s">
        <v>1258</v>
      </c>
      <c r="D500" s="221">
        <v>44651</v>
      </c>
      <c r="E500" s="198" t="s">
        <v>2151</v>
      </c>
      <c r="F500" s="198" t="s">
        <v>13</v>
      </c>
      <c r="G500" s="198">
        <v>430698</v>
      </c>
      <c r="H500" s="68"/>
      <c r="I500" s="204" t="s">
        <v>669</v>
      </c>
      <c r="J500" s="68"/>
      <c r="K500" s="68"/>
      <c r="L500" s="68"/>
      <c r="M500" s="68"/>
      <c r="N500" s="379"/>
      <c r="O500" s="379"/>
      <c r="P500" s="222">
        <v>13834.7</v>
      </c>
      <c r="Q500" s="222">
        <v>0</v>
      </c>
      <c r="R500" s="68" t="s">
        <v>639</v>
      </c>
      <c r="S500" s="381"/>
      <c r="T500" s="287"/>
    </row>
    <row r="501" spans="1:20" ht="38.25">
      <c r="A501" s="198" t="s">
        <v>668</v>
      </c>
      <c r="B501" s="68"/>
      <c r="C501" s="220" t="s">
        <v>1258</v>
      </c>
      <c r="D501" s="221">
        <v>44651</v>
      </c>
      <c r="E501" s="198" t="s">
        <v>2152</v>
      </c>
      <c r="F501" s="198" t="s">
        <v>13</v>
      </c>
      <c r="G501" s="198">
        <v>430700</v>
      </c>
      <c r="H501" s="68"/>
      <c r="I501" s="204" t="s">
        <v>669</v>
      </c>
      <c r="J501" s="68"/>
      <c r="K501" s="68"/>
      <c r="L501" s="68"/>
      <c r="M501" s="68"/>
      <c r="N501" s="379"/>
      <c r="O501" s="379"/>
      <c r="P501" s="222">
        <v>13834.7</v>
      </c>
      <c r="Q501" s="222">
        <v>0</v>
      </c>
      <c r="R501" s="68" t="s">
        <v>639</v>
      </c>
      <c r="S501" s="381"/>
      <c r="T501" s="287"/>
    </row>
    <row r="502" spans="1:20" ht="38.25">
      <c r="A502" s="198" t="s">
        <v>668</v>
      </c>
      <c r="B502" s="68"/>
      <c r="C502" s="220" t="s">
        <v>1258</v>
      </c>
      <c r="D502" s="221">
        <v>44651</v>
      </c>
      <c r="E502" s="198" t="s">
        <v>2153</v>
      </c>
      <c r="F502" s="198" t="s">
        <v>13</v>
      </c>
      <c r="G502" s="198">
        <v>430702</v>
      </c>
      <c r="H502" s="68"/>
      <c r="I502" s="204" t="s">
        <v>669</v>
      </c>
      <c r="J502" s="68"/>
      <c r="K502" s="68"/>
      <c r="L502" s="68"/>
      <c r="M502" s="68"/>
      <c r="N502" s="379"/>
      <c r="O502" s="379"/>
      <c r="P502" s="222">
        <v>13834.7</v>
      </c>
      <c r="Q502" s="222">
        <v>0</v>
      </c>
      <c r="R502" s="68" t="s">
        <v>639</v>
      </c>
      <c r="S502" s="381"/>
      <c r="T502" s="287"/>
    </row>
    <row r="503" spans="1:20" ht="38.25">
      <c r="A503" s="198" t="s">
        <v>668</v>
      </c>
      <c r="B503" s="68"/>
      <c r="C503" s="220" t="s">
        <v>1258</v>
      </c>
      <c r="D503" s="221">
        <v>44651</v>
      </c>
      <c r="E503" s="198" t="s">
        <v>2154</v>
      </c>
      <c r="F503" s="198" t="s">
        <v>13</v>
      </c>
      <c r="G503" s="198">
        <v>430704</v>
      </c>
      <c r="H503" s="68"/>
      <c r="I503" s="204" t="s">
        <v>669</v>
      </c>
      <c r="J503" s="68"/>
      <c r="K503" s="68"/>
      <c r="L503" s="68"/>
      <c r="M503" s="68"/>
      <c r="N503" s="379"/>
      <c r="O503" s="379"/>
      <c r="P503" s="222">
        <v>265463.34000000003</v>
      </c>
      <c r="Q503" s="222">
        <v>0</v>
      </c>
      <c r="R503" s="68" t="s">
        <v>639</v>
      </c>
      <c r="S503" s="381"/>
      <c r="T503" s="287"/>
    </row>
    <row r="504" spans="1:20" ht="38.25">
      <c r="A504" s="198" t="s">
        <v>668</v>
      </c>
      <c r="B504" s="68"/>
      <c r="C504" s="220" t="s">
        <v>1258</v>
      </c>
      <c r="D504" s="221">
        <v>44651</v>
      </c>
      <c r="E504" s="198" t="s">
        <v>2155</v>
      </c>
      <c r="F504" s="198" t="s">
        <v>13</v>
      </c>
      <c r="G504" s="198">
        <v>430706</v>
      </c>
      <c r="H504" s="68"/>
      <c r="I504" s="204" t="s">
        <v>669</v>
      </c>
      <c r="J504" s="68"/>
      <c r="K504" s="68"/>
      <c r="L504" s="68"/>
      <c r="M504" s="68"/>
      <c r="N504" s="379"/>
      <c r="O504" s="379"/>
      <c r="P504" s="222">
        <v>4291.96</v>
      </c>
      <c r="Q504" s="222">
        <v>0</v>
      </c>
      <c r="R504" s="68" t="s">
        <v>639</v>
      </c>
      <c r="S504" s="381"/>
      <c r="T504" s="287"/>
    </row>
    <row r="505" spans="1:20" ht="38.25">
      <c r="A505" s="198" t="s">
        <v>668</v>
      </c>
      <c r="B505" s="68"/>
      <c r="C505" s="220" t="s">
        <v>1258</v>
      </c>
      <c r="D505" s="221">
        <v>44651</v>
      </c>
      <c r="E505" s="198" t="s">
        <v>2156</v>
      </c>
      <c r="F505" s="198" t="s">
        <v>13</v>
      </c>
      <c r="G505" s="198">
        <v>430708</v>
      </c>
      <c r="H505" s="68"/>
      <c r="I505" s="204" t="s">
        <v>669</v>
      </c>
      <c r="J505" s="68"/>
      <c r="K505" s="68"/>
      <c r="L505" s="68"/>
      <c r="M505" s="68"/>
      <c r="N505" s="379"/>
      <c r="O505" s="379"/>
      <c r="P505" s="222">
        <v>4151.67</v>
      </c>
      <c r="Q505" s="222">
        <v>0</v>
      </c>
      <c r="R505" s="68" t="s">
        <v>639</v>
      </c>
      <c r="S505" s="381"/>
      <c r="T505" s="287"/>
    </row>
    <row r="506" spans="1:20" ht="38.25">
      <c r="A506" s="198" t="s">
        <v>668</v>
      </c>
      <c r="B506" s="68"/>
      <c r="C506" s="220" t="s">
        <v>1258</v>
      </c>
      <c r="D506" s="221">
        <v>44651</v>
      </c>
      <c r="E506" s="198" t="s">
        <v>2157</v>
      </c>
      <c r="F506" s="198" t="s">
        <v>13</v>
      </c>
      <c r="G506" s="198">
        <v>430710</v>
      </c>
      <c r="H506" s="68"/>
      <c r="I506" s="204" t="s">
        <v>669</v>
      </c>
      <c r="J506" s="68"/>
      <c r="K506" s="68"/>
      <c r="L506" s="68"/>
      <c r="M506" s="68"/>
      <c r="N506" s="379"/>
      <c r="O506" s="379"/>
      <c r="P506" s="222">
        <v>180.21</v>
      </c>
      <c r="Q506" s="222">
        <v>0</v>
      </c>
      <c r="R506" s="68" t="s">
        <v>639</v>
      </c>
      <c r="S506" s="381"/>
      <c r="T506" s="287"/>
    </row>
    <row r="507" spans="1:20" ht="38.25">
      <c r="A507" s="198" t="s">
        <v>668</v>
      </c>
      <c r="B507" s="68"/>
      <c r="C507" s="220" t="s">
        <v>1258</v>
      </c>
      <c r="D507" s="221">
        <v>44651</v>
      </c>
      <c r="E507" s="198" t="s">
        <v>2158</v>
      </c>
      <c r="F507" s="198" t="s">
        <v>13</v>
      </c>
      <c r="G507" s="198">
        <v>430712</v>
      </c>
      <c r="H507" s="68"/>
      <c r="I507" s="204" t="s">
        <v>669</v>
      </c>
      <c r="J507" s="68"/>
      <c r="K507" s="68"/>
      <c r="L507" s="68"/>
      <c r="M507" s="68"/>
      <c r="N507" s="379"/>
      <c r="O507" s="379"/>
      <c r="P507" s="222">
        <v>1155.22</v>
      </c>
      <c r="Q507" s="222">
        <v>0</v>
      </c>
      <c r="R507" s="68" t="s">
        <v>639</v>
      </c>
      <c r="S507" s="381"/>
      <c r="T507" s="287"/>
    </row>
    <row r="508" spans="1:20" ht="38.25">
      <c r="A508" s="198" t="s">
        <v>668</v>
      </c>
      <c r="B508" s="68"/>
      <c r="C508" s="220" t="s">
        <v>1258</v>
      </c>
      <c r="D508" s="221">
        <v>44651</v>
      </c>
      <c r="E508" s="198" t="s">
        <v>2159</v>
      </c>
      <c r="F508" s="198" t="s">
        <v>13</v>
      </c>
      <c r="G508" s="198">
        <v>430714</v>
      </c>
      <c r="H508" s="68"/>
      <c r="I508" s="204" t="s">
        <v>669</v>
      </c>
      <c r="J508" s="68"/>
      <c r="K508" s="68"/>
      <c r="L508" s="68"/>
      <c r="M508" s="68"/>
      <c r="N508" s="379"/>
      <c r="O508" s="379"/>
      <c r="P508" s="222">
        <v>4889.53</v>
      </c>
      <c r="Q508" s="222">
        <v>0</v>
      </c>
      <c r="R508" s="68" t="s">
        <v>639</v>
      </c>
      <c r="S508" s="381"/>
      <c r="T508" s="287"/>
    </row>
    <row r="509" spans="1:20" ht="38.25">
      <c r="A509" s="198" t="s">
        <v>668</v>
      </c>
      <c r="B509" s="68"/>
      <c r="C509" s="220" t="s">
        <v>1258</v>
      </c>
      <c r="D509" s="221">
        <v>44651</v>
      </c>
      <c r="E509" s="198" t="s">
        <v>2160</v>
      </c>
      <c r="F509" s="198" t="s">
        <v>13</v>
      </c>
      <c r="G509" s="198">
        <v>430716</v>
      </c>
      <c r="H509" s="68"/>
      <c r="I509" s="204" t="s">
        <v>669</v>
      </c>
      <c r="J509" s="68"/>
      <c r="K509" s="68"/>
      <c r="L509" s="68"/>
      <c r="M509" s="68"/>
      <c r="N509" s="379"/>
      <c r="O509" s="379"/>
      <c r="P509" s="222">
        <v>4889.53</v>
      </c>
      <c r="Q509" s="222">
        <v>0</v>
      </c>
      <c r="R509" s="68" t="s">
        <v>639</v>
      </c>
      <c r="S509" s="381"/>
      <c r="T509" s="287"/>
    </row>
    <row r="510" spans="1:20" ht="38.25">
      <c r="A510" s="198" t="s">
        <v>668</v>
      </c>
      <c r="B510" s="68"/>
      <c r="C510" s="220" t="s">
        <v>1258</v>
      </c>
      <c r="D510" s="221">
        <v>44651</v>
      </c>
      <c r="E510" s="198" t="s">
        <v>2161</v>
      </c>
      <c r="F510" s="198" t="s">
        <v>13</v>
      </c>
      <c r="G510" s="198">
        <v>430718</v>
      </c>
      <c r="H510" s="68"/>
      <c r="I510" s="204" t="s">
        <v>669</v>
      </c>
      <c r="J510" s="68"/>
      <c r="K510" s="68"/>
      <c r="L510" s="68"/>
      <c r="M510" s="68"/>
      <c r="N510" s="379"/>
      <c r="O510" s="379"/>
      <c r="P510" s="222">
        <v>4889.53</v>
      </c>
      <c r="Q510" s="222">
        <v>0</v>
      </c>
      <c r="R510" s="68" t="s">
        <v>639</v>
      </c>
      <c r="S510" s="381"/>
      <c r="T510" s="287"/>
    </row>
    <row r="511" spans="1:20" ht="38.25">
      <c r="A511" s="198" t="s">
        <v>668</v>
      </c>
      <c r="B511" s="68"/>
      <c r="C511" s="220" t="s">
        <v>1258</v>
      </c>
      <c r="D511" s="221">
        <v>44651</v>
      </c>
      <c r="E511" s="198" t="s">
        <v>2162</v>
      </c>
      <c r="F511" s="198" t="s">
        <v>13</v>
      </c>
      <c r="G511" s="198">
        <v>430720</v>
      </c>
      <c r="H511" s="68"/>
      <c r="I511" s="204" t="s">
        <v>669</v>
      </c>
      <c r="J511" s="68"/>
      <c r="K511" s="68"/>
      <c r="L511" s="68"/>
      <c r="M511" s="68"/>
      <c r="N511" s="379"/>
      <c r="O511" s="379"/>
      <c r="P511" s="222">
        <v>4889.53</v>
      </c>
      <c r="Q511" s="222">
        <v>0</v>
      </c>
      <c r="R511" s="68" t="s">
        <v>639</v>
      </c>
      <c r="S511" s="381"/>
      <c r="T511" s="287"/>
    </row>
    <row r="512" spans="1:20" ht="38.25">
      <c r="A512" s="198" t="s">
        <v>668</v>
      </c>
      <c r="B512" s="68"/>
      <c r="C512" s="220" t="s">
        <v>1258</v>
      </c>
      <c r="D512" s="221">
        <v>44651</v>
      </c>
      <c r="E512" s="198" t="s">
        <v>2163</v>
      </c>
      <c r="F512" s="198" t="s">
        <v>13</v>
      </c>
      <c r="G512" s="198">
        <v>430722</v>
      </c>
      <c r="H512" s="68"/>
      <c r="I512" s="204" t="s">
        <v>669</v>
      </c>
      <c r="J512" s="68"/>
      <c r="K512" s="68"/>
      <c r="L512" s="68"/>
      <c r="M512" s="68"/>
      <c r="N512" s="379"/>
      <c r="O512" s="379"/>
      <c r="P512" s="222">
        <v>4889.53</v>
      </c>
      <c r="Q512" s="222">
        <v>0</v>
      </c>
      <c r="R512" s="68" t="s">
        <v>639</v>
      </c>
      <c r="S512" s="381"/>
      <c r="T512" s="287"/>
    </row>
    <row r="513" spans="1:20" ht="38.25">
      <c r="A513" s="198" t="s">
        <v>668</v>
      </c>
      <c r="B513" s="68"/>
      <c r="C513" s="220" t="s">
        <v>1258</v>
      </c>
      <c r="D513" s="221">
        <v>44651</v>
      </c>
      <c r="E513" s="198" t="s">
        <v>2164</v>
      </c>
      <c r="F513" s="198" t="s">
        <v>13</v>
      </c>
      <c r="G513" s="198">
        <v>430724</v>
      </c>
      <c r="H513" s="68"/>
      <c r="I513" s="204" t="s">
        <v>669</v>
      </c>
      <c r="J513" s="68"/>
      <c r="K513" s="68"/>
      <c r="L513" s="68"/>
      <c r="M513" s="68"/>
      <c r="N513" s="379"/>
      <c r="O513" s="379"/>
      <c r="P513" s="222">
        <v>33354.69</v>
      </c>
      <c r="Q513" s="222">
        <v>0</v>
      </c>
      <c r="R513" s="68" t="s">
        <v>639</v>
      </c>
      <c r="S513" s="381"/>
      <c r="T513" s="287"/>
    </row>
    <row r="514" spans="1:20" ht="38.25">
      <c r="A514" s="198" t="s">
        <v>668</v>
      </c>
      <c r="B514" s="68"/>
      <c r="C514" s="220" t="s">
        <v>1258</v>
      </c>
      <c r="D514" s="221">
        <v>44651</v>
      </c>
      <c r="E514" s="198" t="s">
        <v>2165</v>
      </c>
      <c r="F514" s="198" t="s">
        <v>13</v>
      </c>
      <c r="G514" s="198">
        <v>430726</v>
      </c>
      <c r="H514" s="68"/>
      <c r="I514" s="204" t="s">
        <v>669</v>
      </c>
      <c r="J514" s="68"/>
      <c r="K514" s="68"/>
      <c r="L514" s="68"/>
      <c r="M514" s="68"/>
      <c r="N514" s="379"/>
      <c r="O514" s="379"/>
      <c r="P514" s="222">
        <v>32264.71</v>
      </c>
      <c r="Q514" s="222">
        <v>0</v>
      </c>
      <c r="R514" s="68" t="s">
        <v>639</v>
      </c>
      <c r="S514" s="381"/>
      <c r="T514" s="287"/>
    </row>
    <row r="515" spans="1:20" ht="38.25">
      <c r="A515" s="198" t="s">
        <v>668</v>
      </c>
      <c r="B515" s="68"/>
      <c r="C515" s="220" t="s">
        <v>1258</v>
      </c>
      <c r="D515" s="221">
        <v>44651</v>
      </c>
      <c r="E515" s="198" t="s">
        <v>2166</v>
      </c>
      <c r="F515" s="198" t="s">
        <v>13</v>
      </c>
      <c r="G515" s="198">
        <v>430728</v>
      </c>
      <c r="H515" s="68"/>
      <c r="I515" s="204" t="s">
        <v>669</v>
      </c>
      <c r="J515" s="68"/>
      <c r="K515" s="68"/>
      <c r="L515" s="68"/>
      <c r="M515" s="68"/>
      <c r="N515" s="379"/>
      <c r="O515" s="379"/>
      <c r="P515" s="222">
        <v>1400.26</v>
      </c>
      <c r="Q515" s="222">
        <v>0</v>
      </c>
      <c r="R515" s="68" t="s">
        <v>639</v>
      </c>
      <c r="S515" s="381"/>
      <c r="T515" s="287"/>
    </row>
    <row r="516" spans="1:20" ht="38.25">
      <c r="A516" s="198" t="s">
        <v>668</v>
      </c>
      <c r="B516" s="68"/>
      <c r="C516" s="220" t="s">
        <v>1258</v>
      </c>
      <c r="D516" s="221">
        <v>44651</v>
      </c>
      <c r="E516" s="198" t="s">
        <v>2167</v>
      </c>
      <c r="F516" s="198" t="s">
        <v>13</v>
      </c>
      <c r="G516" s="198">
        <v>430730</v>
      </c>
      <c r="H516" s="68"/>
      <c r="I516" s="204" t="s">
        <v>669</v>
      </c>
      <c r="J516" s="68"/>
      <c r="K516" s="68"/>
      <c r="L516" s="68"/>
      <c r="M516" s="68"/>
      <c r="N516" s="379"/>
      <c r="O516" s="379"/>
      <c r="P516" s="222">
        <v>8977.75</v>
      </c>
      <c r="Q516" s="222">
        <v>0</v>
      </c>
      <c r="R516" s="68" t="s">
        <v>639</v>
      </c>
      <c r="S516" s="381"/>
      <c r="T516" s="287"/>
    </row>
    <row r="517" spans="1:20" ht="38.25">
      <c r="A517" s="198" t="s">
        <v>668</v>
      </c>
      <c r="B517" s="68"/>
      <c r="C517" s="220" t="s">
        <v>1258</v>
      </c>
      <c r="D517" s="221">
        <v>44651</v>
      </c>
      <c r="E517" s="198" t="s">
        <v>2168</v>
      </c>
      <c r="F517" s="198" t="s">
        <v>13</v>
      </c>
      <c r="G517" s="198">
        <v>430732</v>
      </c>
      <c r="H517" s="68"/>
      <c r="I517" s="204" t="s">
        <v>669</v>
      </c>
      <c r="J517" s="68"/>
      <c r="K517" s="68"/>
      <c r="L517" s="68"/>
      <c r="M517" s="68"/>
      <c r="N517" s="379"/>
      <c r="O517" s="379"/>
      <c r="P517" s="222">
        <v>37998.71</v>
      </c>
      <c r="Q517" s="222">
        <v>0</v>
      </c>
      <c r="R517" s="68" t="s">
        <v>639</v>
      </c>
      <c r="S517" s="381"/>
      <c r="T517" s="287"/>
    </row>
    <row r="518" spans="1:20" ht="38.25">
      <c r="A518" s="198" t="s">
        <v>668</v>
      </c>
      <c r="B518" s="68"/>
      <c r="C518" s="220" t="s">
        <v>1258</v>
      </c>
      <c r="D518" s="221">
        <v>44651</v>
      </c>
      <c r="E518" s="198" t="s">
        <v>2169</v>
      </c>
      <c r="F518" s="198" t="s">
        <v>13</v>
      </c>
      <c r="G518" s="198">
        <v>430734</v>
      </c>
      <c r="H518" s="68"/>
      <c r="I518" s="204" t="s">
        <v>669</v>
      </c>
      <c r="J518" s="68"/>
      <c r="K518" s="68"/>
      <c r="L518" s="68"/>
      <c r="M518" s="68"/>
      <c r="N518" s="379"/>
      <c r="O518" s="379"/>
      <c r="P518" s="222">
        <v>37998.71</v>
      </c>
      <c r="Q518" s="222">
        <v>0</v>
      </c>
      <c r="R518" s="68" t="s">
        <v>639</v>
      </c>
      <c r="S518" s="381"/>
      <c r="T518" s="287"/>
    </row>
    <row r="519" spans="1:20" ht="38.25">
      <c r="A519" s="198" t="s">
        <v>668</v>
      </c>
      <c r="B519" s="68"/>
      <c r="C519" s="220" t="s">
        <v>1258</v>
      </c>
      <c r="D519" s="221">
        <v>44651</v>
      </c>
      <c r="E519" s="198" t="s">
        <v>2170</v>
      </c>
      <c r="F519" s="198" t="s">
        <v>13</v>
      </c>
      <c r="G519" s="198">
        <v>430736</v>
      </c>
      <c r="H519" s="68"/>
      <c r="I519" s="204" t="s">
        <v>669</v>
      </c>
      <c r="J519" s="68"/>
      <c r="K519" s="68"/>
      <c r="L519" s="68"/>
      <c r="M519" s="68"/>
      <c r="N519" s="379"/>
      <c r="O519" s="379"/>
      <c r="P519" s="222">
        <v>37998.71</v>
      </c>
      <c r="Q519" s="222">
        <v>0</v>
      </c>
      <c r="R519" s="68" t="s">
        <v>639</v>
      </c>
      <c r="S519" s="381"/>
      <c r="T519" s="287"/>
    </row>
    <row r="520" spans="1:20" ht="38.25">
      <c r="A520" s="198" t="s">
        <v>668</v>
      </c>
      <c r="B520" s="68"/>
      <c r="C520" s="220" t="s">
        <v>1258</v>
      </c>
      <c r="D520" s="221">
        <v>44651</v>
      </c>
      <c r="E520" s="198" t="s">
        <v>2171</v>
      </c>
      <c r="F520" s="198" t="s">
        <v>13</v>
      </c>
      <c r="G520" s="198">
        <v>430738</v>
      </c>
      <c r="H520" s="68"/>
      <c r="I520" s="204" t="s">
        <v>669</v>
      </c>
      <c r="J520" s="68"/>
      <c r="K520" s="68"/>
      <c r="L520" s="68"/>
      <c r="M520" s="68"/>
      <c r="N520" s="379"/>
      <c r="O520" s="379"/>
      <c r="P520" s="222">
        <v>37998.71</v>
      </c>
      <c r="Q520" s="222">
        <v>0</v>
      </c>
      <c r="R520" s="68" t="s">
        <v>639</v>
      </c>
      <c r="S520" s="381"/>
      <c r="T520" s="287"/>
    </row>
    <row r="521" spans="1:20" ht="38.25">
      <c r="A521" s="198" t="s">
        <v>668</v>
      </c>
      <c r="B521" s="68"/>
      <c r="C521" s="220" t="s">
        <v>1258</v>
      </c>
      <c r="D521" s="221">
        <v>44651</v>
      </c>
      <c r="E521" s="198" t="s">
        <v>2172</v>
      </c>
      <c r="F521" s="198" t="s">
        <v>13</v>
      </c>
      <c r="G521" s="198">
        <v>430740</v>
      </c>
      <c r="H521" s="68"/>
      <c r="I521" s="204" t="s">
        <v>669</v>
      </c>
      <c r="J521" s="68"/>
      <c r="K521" s="68"/>
      <c r="L521" s="68"/>
      <c r="M521" s="68"/>
      <c r="N521" s="379"/>
      <c r="O521" s="379"/>
      <c r="P521" s="222">
        <v>37998.71</v>
      </c>
      <c r="Q521" s="222">
        <v>0</v>
      </c>
      <c r="R521" s="68" t="s">
        <v>639</v>
      </c>
      <c r="S521" s="381"/>
      <c r="T521" s="287"/>
    </row>
    <row r="522" spans="1:20" ht="38.25">
      <c r="A522" s="198" t="s">
        <v>668</v>
      </c>
      <c r="B522" s="68"/>
      <c r="C522" s="220" t="s">
        <v>1258</v>
      </c>
      <c r="D522" s="221">
        <v>44651</v>
      </c>
      <c r="E522" s="198" t="s">
        <v>2173</v>
      </c>
      <c r="F522" s="198" t="s">
        <v>13</v>
      </c>
      <c r="G522" s="198">
        <v>430742</v>
      </c>
      <c r="H522" s="68"/>
      <c r="I522" s="204" t="s">
        <v>669</v>
      </c>
      <c r="J522" s="68"/>
      <c r="K522" s="68"/>
      <c r="L522" s="68"/>
      <c r="M522" s="68"/>
      <c r="N522" s="379"/>
      <c r="O522" s="379"/>
      <c r="P522" s="222">
        <v>45378.35</v>
      </c>
      <c r="Q522" s="222">
        <v>0</v>
      </c>
      <c r="R522" s="68" t="s">
        <v>639</v>
      </c>
      <c r="S522" s="381"/>
      <c r="T522" s="287"/>
    </row>
    <row r="523" spans="1:20" ht="38.25">
      <c r="A523" s="198" t="s">
        <v>668</v>
      </c>
      <c r="B523" s="68"/>
      <c r="C523" s="220" t="s">
        <v>1258</v>
      </c>
      <c r="D523" s="221">
        <v>44651</v>
      </c>
      <c r="E523" s="198" t="s">
        <v>2174</v>
      </c>
      <c r="F523" s="198" t="s">
        <v>13</v>
      </c>
      <c r="G523" s="198">
        <v>430744</v>
      </c>
      <c r="H523" s="68"/>
      <c r="I523" s="204" t="s">
        <v>669</v>
      </c>
      <c r="J523" s="68"/>
      <c r="K523" s="68"/>
      <c r="L523" s="68"/>
      <c r="M523" s="68"/>
      <c r="N523" s="379"/>
      <c r="O523" s="379"/>
      <c r="P523" s="222">
        <v>3734.31</v>
      </c>
      <c r="Q523" s="222">
        <v>0</v>
      </c>
      <c r="R523" s="68" t="s">
        <v>639</v>
      </c>
      <c r="S523" s="381"/>
      <c r="T523" s="287"/>
    </row>
    <row r="524" spans="1:20" ht="38.25">
      <c r="A524" s="198" t="s">
        <v>668</v>
      </c>
      <c r="B524" s="68"/>
      <c r="C524" s="220" t="s">
        <v>1258</v>
      </c>
      <c r="D524" s="221">
        <v>44651</v>
      </c>
      <c r="E524" s="198" t="s">
        <v>2175</v>
      </c>
      <c r="F524" s="198" t="s">
        <v>13</v>
      </c>
      <c r="G524" s="198">
        <v>430746</v>
      </c>
      <c r="H524" s="68"/>
      <c r="I524" s="204" t="s">
        <v>669</v>
      </c>
      <c r="J524" s="68"/>
      <c r="K524" s="68"/>
      <c r="L524" s="68"/>
      <c r="M524" s="68"/>
      <c r="N524" s="379"/>
      <c r="O524" s="379"/>
      <c r="P524" s="222">
        <v>4709.32</v>
      </c>
      <c r="Q524" s="222">
        <v>0</v>
      </c>
      <c r="R524" s="68" t="s">
        <v>639</v>
      </c>
      <c r="S524" s="381"/>
      <c r="T524" s="287"/>
    </row>
    <row r="525" spans="1:20" ht="38.25">
      <c r="A525" s="198" t="s">
        <v>668</v>
      </c>
      <c r="B525" s="68"/>
      <c r="C525" s="220" t="s">
        <v>1258</v>
      </c>
      <c r="D525" s="221">
        <v>44651</v>
      </c>
      <c r="E525" s="198" t="s">
        <v>2176</v>
      </c>
      <c r="F525" s="198" t="s">
        <v>13</v>
      </c>
      <c r="G525" s="198">
        <v>430748</v>
      </c>
      <c r="H525" s="68"/>
      <c r="I525" s="204" t="s">
        <v>669</v>
      </c>
      <c r="J525" s="68"/>
      <c r="K525" s="68"/>
      <c r="L525" s="68"/>
      <c r="M525" s="68"/>
      <c r="N525" s="379"/>
      <c r="O525" s="379"/>
      <c r="P525" s="222">
        <v>597.57000000000005</v>
      </c>
      <c r="Q525" s="222">
        <v>0</v>
      </c>
      <c r="R525" s="68" t="s">
        <v>639</v>
      </c>
      <c r="S525" s="381"/>
      <c r="T525" s="287"/>
    </row>
    <row r="526" spans="1:20" ht="38.25">
      <c r="A526" s="198" t="s">
        <v>668</v>
      </c>
      <c r="B526" s="68"/>
      <c r="C526" s="220" t="s">
        <v>1258</v>
      </c>
      <c r="D526" s="221">
        <v>44651</v>
      </c>
      <c r="E526" s="198" t="s">
        <v>2177</v>
      </c>
      <c r="F526" s="198" t="s">
        <v>13</v>
      </c>
      <c r="G526" s="198">
        <v>430750</v>
      </c>
      <c r="H526" s="68"/>
      <c r="I526" s="204" t="s">
        <v>669</v>
      </c>
      <c r="J526" s="68"/>
      <c r="K526" s="68"/>
      <c r="L526" s="68"/>
      <c r="M526" s="68"/>
      <c r="N526" s="379"/>
      <c r="O526" s="379"/>
      <c r="P526" s="222">
        <v>737.79</v>
      </c>
      <c r="Q526" s="222">
        <v>0</v>
      </c>
      <c r="R526" s="68" t="s">
        <v>639</v>
      </c>
      <c r="S526" s="381"/>
      <c r="T526" s="287"/>
    </row>
    <row r="527" spans="1:20" ht="38.25">
      <c r="A527" s="198" t="s">
        <v>668</v>
      </c>
      <c r="B527" s="68"/>
      <c r="C527" s="220" t="s">
        <v>1258</v>
      </c>
      <c r="D527" s="221">
        <v>44651</v>
      </c>
      <c r="E527" s="198" t="s">
        <v>2178</v>
      </c>
      <c r="F527" s="198" t="s">
        <v>13</v>
      </c>
      <c r="G527" s="198">
        <v>430752</v>
      </c>
      <c r="H527" s="68"/>
      <c r="I527" s="204" t="s">
        <v>669</v>
      </c>
      <c r="J527" s="68"/>
      <c r="K527" s="68"/>
      <c r="L527" s="68"/>
      <c r="M527" s="68"/>
      <c r="N527" s="379"/>
      <c r="O527" s="379"/>
      <c r="P527" s="222">
        <v>1690.78</v>
      </c>
      <c r="Q527" s="222">
        <v>0</v>
      </c>
      <c r="R527" s="68" t="s">
        <v>639</v>
      </c>
      <c r="S527" s="381"/>
      <c r="T527" s="287"/>
    </row>
    <row r="528" spans="1:20" ht="38.25">
      <c r="A528" s="198" t="s">
        <v>668</v>
      </c>
      <c r="B528" s="68"/>
      <c r="C528" s="220" t="s">
        <v>1258</v>
      </c>
      <c r="D528" s="221">
        <v>44651</v>
      </c>
      <c r="E528" s="198" t="s">
        <v>2179</v>
      </c>
      <c r="F528" s="198" t="s">
        <v>13</v>
      </c>
      <c r="G528" s="198">
        <v>430754</v>
      </c>
      <c r="H528" s="68"/>
      <c r="I528" s="204" t="s">
        <v>669</v>
      </c>
      <c r="J528" s="68"/>
      <c r="K528" s="68"/>
      <c r="L528" s="68"/>
      <c r="M528" s="68"/>
      <c r="N528" s="379"/>
      <c r="O528" s="379"/>
      <c r="P528" s="222">
        <v>13324.93</v>
      </c>
      <c r="Q528" s="222">
        <v>0</v>
      </c>
      <c r="R528" s="68" t="s">
        <v>639</v>
      </c>
      <c r="S528" s="381"/>
      <c r="T528" s="287"/>
    </row>
    <row r="529" spans="1:20" ht="38.25">
      <c r="A529" s="198" t="s">
        <v>668</v>
      </c>
      <c r="B529" s="68"/>
      <c r="C529" s="220" t="s">
        <v>1258</v>
      </c>
      <c r="D529" s="221">
        <v>44651</v>
      </c>
      <c r="E529" s="198" t="s">
        <v>2180</v>
      </c>
      <c r="F529" s="198" t="s">
        <v>13</v>
      </c>
      <c r="G529" s="198">
        <v>430756</v>
      </c>
      <c r="H529" s="68"/>
      <c r="I529" s="204" t="s">
        <v>669</v>
      </c>
      <c r="J529" s="68"/>
      <c r="K529" s="68"/>
      <c r="L529" s="68"/>
      <c r="M529" s="68"/>
      <c r="N529" s="379"/>
      <c r="O529" s="379"/>
      <c r="P529" s="222">
        <v>2087.64</v>
      </c>
      <c r="Q529" s="222">
        <v>0</v>
      </c>
      <c r="R529" s="68" t="s">
        <v>639</v>
      </c>
      <c r="S529" s="381"/>
      <c r="T529" s="287"/>
    </row>
    <row r="530" spans="1:20" ht="38.25">
      <c r="A530" s="198" t="s">
        <v>668</v>
      </c>
      <c r="B530" s="68"/>
      <c r="C530" s="220" t="s">
        <v>1258</v>
      </c>
      <c r="D530" s="221">
        <v>44651</v>
      </c>
      <c r="E530" s="198" t="s">
        <v>2181</v>
      </c>
      <c r="F530" s="198" t="s">
        <v>13</v>
      </c>
      <c r="G530" s="198">
        <v>430758</v>
      </c>
      <c r="H530" s="68"/>
      <c r="I530" s="204" t="s">
        <v>669</v>
      </c>
      <c r="J530" s="68"/>
      <c r="K530" s="68"/>
      <c r="L530" s="68"/>
      <c r="M530" s="68"/>
      <c r="N530" s="379"/>
      <c r="O530" s="379"/>
      <c r="P530" s="222">
        <v>10566.05</v>
      </c>
      <c r="Q530" s="222">
        <v>0</v>
      </c>
      <c r="R530" s="68" t="s">
        <v>639</v>
      </c>
      <c r="S530" s="381"/>
      <c r="T530" s="287"/>
    </row>
    <row r="531" spans="1:20" ht="38.25">
      <c r="A531" s="198" t="s">
        <v>668</v>
      </c>
      <c r="B531" s="68"/>
      <c r="C531" s="220" t="s">
        <v>1258</v>
      </c>
      <c r="D531" s="221">
        <v>44651</v>
      </c>
      <c r="E531" s="198" t="s">
        <v>2182</v>
      </c>
      <c r="F531" s="198" t="s">
        <v>13</v>
      </c>
      <c r="G531" s="198">
        <v>430760</v>
      </c>
      <c r="H531" s="68"/>
      <c r="I531" s="204" t="s">
        <v>669</v>
      </c>
      <c r="J531" s="68"/>
      <c r="K531" s="68"/>
      <c r="L531" s="68"/>
      <c r="M531" s="68"/>
      <c r="N531" s="379"/>
      <c r="O531" s="379"/>
      <c r="P531" s="222">
        <v>4644.01</v>
      </c>
      <c r="Q531" s="222">
        <v>0</v>
      </c>
      <c r="R531" s="68" t="s">
        <v>639</v>
      </c>
      <c r="S531" s="381"/>
      <c r="T531" s="287"/>
    </row>
    <row r="532" spans="1:20" ht="38.25">
      <c r="A532" s="198" t="s">
        <v>668</v>
      </c>
      <c r="B532" s="68"/>
      <c r="C532" s="220" t="s">
        <v>1258</v>
      </c>
      <c r="D532" s="221">
        <v>44651</v>
      </c>
      <c r="E532" s="198" t="s">
        <v>2183</v>
      </c>
      <c r="F532" s="198" t="s">
        <v>13</v>
      </c>
      <c r="G532" s="198">
        <v>430762</v>
      </c>
      <c r="H532" s="68"/>
      <c r="I532" s="204" t="s">
        <v>669</v>
      </c>
      <c r="J532" s="68"/>
      <c r="K532" s="68"/>
      <c r="L532" s="68"/>
      <c r="M532" s="68"/>
      <c r="N532" s="379"/>
      <c r="O532" s="379"/>
      <c r="P532" s="222">
        <v>5734</v>
      </c>
      <c r="Q532" s="222">
        <v>0</v>
      </c>
      <c r="R532" s="68" t="s">
        <v>639</v>
      </c>
      <c r="S532" s="381"/>
      <c r="T532" s="287"/>
    </row>
    <row r="533" spans="1:20" ht="38.25">
      <c r="A533" s="198" t="s">
        <v>668</v>
      </c>
      <c r="B533" s="68"/>
      <c r="C533" s="220" t="s">
        <v>1258</v>
      </c>
      <c r="D533" s="221">
        <v>44651</v>
      </c>
      <c r="E533" s="198" t="s">
        <v>2184</v>
      </c>
      <c r="F533" s="198" t="s">
        <v>13</v>
      </c>
      <c r="G533" s="198">
        <v>430764</v>
      </c>
      <c r="H533" s="68"/>
      <c r="I533" s="204" t="s">
        <v>669</v>
      </c>
      <c r="J533" s="68"/>
      <c r="K533" s="68"/>
      <c r="L533" s="68"/>
      <c r="M533" s="68"/>
      <c r="N533" s="379"/>
      <c r="O533" s="379"/>
      <c r="P533" s="222">
        <v>29020.959999999999</v>
      </c>
      <c r="Q533" s="222">
        <v>0</v>
      </c>
      <c r="R533" s="68" t="s">
        <v>639</v>
      </c>
      <c r="S533" s="381"/>
      <c r="T533" s="287"/>
    </row>
    <row r="534" spans="1:20" ht="38.25">
      <c r="A534" s="198" t="s">
        <v>668</v>
      </c>
      <c r="B534" s="68"/>
      <c r="C534" s="220" t="s">
        <v>1258</v>
      </c>
      <c r="D534" s="221">
        <v>44651</v>
      </c>
      <c r="E534" s="198" t="s">
        <v>2185</v>
      </c>
      <c r="F534" s="198" t="s">
        <v>13</v>
      </c>
      <c r="G534" s="198">
        <v>430766</v>
      </c>
      <c r="H534" s="68"/>
      <c r="I534" s="204" t="s">
        <v>669</v>
      </c>
      <c r="J534" s="68"/>
      <c r="K534" s="68"/>
      <c r="L534" s="68"/>
      <c r="M534" s="68"/>
      <c r="N534" s="379"/>
      <c r="O534" s="379"/>
      <c r="P534" s="222">
        <v>36598.44</v>
      </c>
      <c r="Q534" s="222">
        <v>0</v>
      </c>
      <c r="R534" s="68" t="s">
        <v>639</v>
      </c>
      <c r="S534" s="381"/>
      <c r="T534" s="287"/>
    </row>
    <row r="535" spans="1:20" ht="38.25">
      <c r="A535" s="198" t="s">
        <v>668</v>
      </c>
      <c r="B535" s="68"/>
      <c r="C535" s="220" t="s">
        <v>1258</v>
      </c>
      <c r="D535" s="221">
        <v>44651</v>
      </c>
      <c r="E535" s="198" t="s">
        <v>2186</v>
      </c>
      <c r="F535" s="198" t="s">
        <v>13</v>
      </c>
      <c r="G535" s="198">
        <v>430769</v>
      </c>
      <c r="H535" s="68"/>
      <c r="I535" s="204" t="s">
        <v>669</v>
      </c>
      <c r="J535" s="68"/>
      <c r="K535" s="68"/>
      <c r="L535" s="68"/>
      <c r="M535" s="68"/>
      <c r="N535" s="379"/>
      <c r="O535" s="379"/>
      <c r="P535" s="222">
        <v>2075208.45</v>
      </c>
      <c r="Q535" s="222">
        <v>0</v>
      </c>
      <c r="R535" s="68" t="s">
        <v>639</v>
      </c>
      <c r="S535" s="381"/>
      <c r="T535" s="287"/>
    </row>
    <row r="536" spans="1:20" ht="38.25">
      <c r="A536" s="198" t="s">
        <v>668</v>
      </c>
      <c r="B536" s="68"/>
      <c r="C536" s="220" t="s">
        <v>1258</v>
      </c>
      <c r="D536" s="221">
        <v>44651</v>
      </c>
      <c r="E536" s="198" t="s">
        <v>2187</v>
      </c>
      <c r="F536" s="198" t="s">
        <v>13</v>
      </c>
      <c r="G536" s="198">
        <v>430614</v>
      </c>
      <c r="H536" s="68"/>
      <c r="I536" s="204" t="s">
        <v>669</v>
      </c>
      <c r="J536" s="68"/>
      <c r="K536" s="68"/>
      <c r="L536" s="68"/>
      <c r="M536" s="68"/>
      <c r="N536" s="379"/>
      <c r="O536" s="379"/>
      <c r="P536" s="222">
        <v>2075208.45</v>
      </c>
      <c r="Q536" s="222">
        <v>0</v>
      </c>
      <c r="R536" s="68" t="s">
        <v>639</v>
      </c>
      <c r="S536" s="381"/>
      <c r="T536" s="287"/>
    </row>
    <row r="537" spans="1:20" ht="38.25">
      <c r="A537" s="198" t="s">
        <v>668</v>
      </c>
      <c r="B537" s="68"/>
      <c r="C537" s="220" t="s">
        <v>1258</v>
      </c>
      <c r="D537" s="221">
        <v>44651</v>
      </c>
      <c r="E537" s="198" t="s">
        <v>2188</v>
      </c>
      <c r="F537" s="198" t="s">
        <v>13</v>
      </c>
      <c r="G537" s="198">
        <v>430616</v>
      </c>
      <c r="H537" s="68"/>
      <c r="I537" s="204" t="s">
        <v>669</v>
      </c>
      <c r="J537" s="68"/>
      <c r="K537" s="68"/>
      <c r="L537" s="68"/>
      <c r="M537" s="68"/>
      <c r="N537" s="379"/>
      <c r="O537" s="379"/>
      <c r="P537" s="222">
        <v>2075208.45</v>
      </c>
      <c r="Q537" s="222">
        <v>0</v>
      </c>
      <c r="R537" s="68" t="s">
        <v>639</v>
      </c>
      <c r="S537" s="381"/>
      <c r="T537" s="287"/>
    </row>
    <row r="538" spans="1:20" ht="38.25">
      <c r="A538" s="198" t="s">
        <v>668</v>
      </c>
      <c r="B538" s="68"/>
      <c r="C538" s="220" t="s">
        <v>1258</v>
      </c>
      <c r="D538" s="221">
        <v>44651</v>
      </c>
      <c r="E538" s="198" t="s">
        <v>2189</v>
      </c>
      <c r="F538" s="198" t="s">
        <v>13</v>
      </c>
      <c r="G538" s="198">
        <v>430618</v>
      </c>
      <c r="H538" s="68"/>
      <c r="I538" s="204" t="s">
        <v>669</v>
      </c>
      <c r="J538" s="68"/>
      <c r="K538" s="68"/>
      <c r="L538" s="68"/>
      <c r="M538" s="68"/>
      <c r="N538" s="379"/>
      <c r="O538" s="379"/>
      <c r="P538" s="222">
        <v>5699803.7300000004</v>
      </c>
      <c r="Q538" s="222">
        <v>0</v>
      </c>
      <c r="R538" s="68" t="s">
        <v>639</v>
      </c>
      <c r="S538" s="381"/>
      <c r="T538" s="287"/>
    </row>
    <row r="539" spans="1:20" ht="38.25">
      <c r="A539" s="198" t="s">
        <v>668</v>
      </c>
      <c r="B539" s="68"/>
      <c r="C539" s="220" t="s">
        <v>1258</v>
      </c>
      <c r="D539" s="221">
        <v>44651</v>
      </c>
      <c r="E539" s="198" t="s">
        <v>2190</v>
      </c>
      <c r="F539" s="198" t="s">
        <v>13</v>
      </c>
      <c r="G539" s="198">
        <v>430620</v>
      </c>
      <c r="H539" s="68"/>
      <c r="I539" s="204" t="s">
        <v>669</v>
      </c>
      <c r="J539" s="68"/>
      <c r="K539" s="68"/>
      <c r="L539" s="68"/>
      <c r="M539" s="68"/>
      <c r="N539" s="379"/>
      <c r="O539" s="379"/>
      <c r="P539" s="222">
        <v>5699803.7300000004</v>
      </c>
      <c r="Q539" s="222">
        <v>0</v>
      </c>
      <c r="R539" s="68" t="s">
        <v>639</v>
      </c>
      <c r="S539" s="381"/>
      <c r="T539" s="287"/>
    </row>
    <row r="540" spans="1:20" ht="38.25">
      <c r="A540" s="198" t="s">
        <v>668</v>
      </c>
      <c r="B540" s="68"/>
      <c r="C540" s="220" t="s">
        <v>1258</v>
      </c>
      <c r="D540" s="221">
        <v>44651</v>
      </c>
      <c r="E540" s="198" t="s">
        <v>2191</v>
      </c>
      <c r="F540" s="198" t="s">
        <v>13</v>
      </c>
      <c r="G540" s="198">
        <v>430622</v>
      </c>
      <c r="H540" s="68"/>
      <c r="I540" s="204" t="s">
        <v>669</v>
      </c>
      <c r="J540" s="68"/>
      <c r="K540" s="68"/>
      <c r="L540" s="68"/>
      <c r="M540" s="68"/>
      <c r="N540" s="379"/>
      <c r="O540" s="379"/>
      <c r="P540" s="222">
        <v>4828318.32</v>
      </c>
      <c r="Q540" s="222">
        <v>0</v>
      </c>
      <c r="R540" s="68" t="s">
        <v>639</v>
      </c>
      <c r="S540" s="381"/>
      <c r="T540" s="287"/>
    </row>
    <row r="541" spans="1:20" ht="38.25">
      <c r="A541" s="198" t="s">
        <v>668</v>
      </c>
      <c r="B541" s="68"/>
      <c r="C541" s="220" t="s">
        <v>1258</v>
      </c>
      <c r="D541" s="221">
        <v>44651</v>
      </c>
      <c r="E541" s="198" t="s">
        <v>2192</v>
      </c>
      <c r="F541" s="198" t="s">
        <v>13</v>
      </c>
      <c r="G541" s="198">
        <v>430624</v>
      </c>
      <c r="H541" s="68"/>
      <c r="I541" s="204" t="s">
        <v>669</v>
      </c>
      <c r="J541" s="68"/>
      <c r="K541" s="68"/>
      <c r="L541" s="68"/>
      <c r="M541" s="68"/>
      <c r="N541" s="379"/>
      <c r="O541" s="379"/>
      <c r="P541" s="222">
        <v>13261543.32</v>
      </c>
      <c r="Q541" s="222">
        <v>0</v>
      </c>
      <c r="R541" s="68" t="s">
        <v>639</v>
      </c>
      <c r="S541" s="381"/>
      <c r="T541" s="287"/>
    </row>
    <row r="542" spans="1:20" ht="38.25">
      <c r="A542" s="198" t="s">
        <v>668</v>
      </c>
      <c r="B542" s="68"/>
      <c r="C542" s="220" t="s">
        <v>1258</v>
      </c>
      <c r="D542" s="221">
        <v>44651</v>
      </c>
      <c r="E542" s="198" t="s">
        <v>2193</v>
      </c>
      <c r="F542" s="198" t="s">
        <v>13</v>
      </c>
      <c r="G542" s="198">
        <v>430626</v>
      </c>
      <c r="H542" s="68"/>
      <c r="I542" s="204" t="s">
        <v>669</v>
      </c>
      <c r="J542" s="68"/>
      <c r="K542" s="68"/>
      <c r="L542" s="68"/>
      <c r="M542" s="68"/>
      <c r="N542" s="379"/>
      <c r="O542" s="379"/>
      <c r="P542" s="222">
        <v>13261543.32</v>
      </c>
      <c r="Q542" s="222">
        <v>0</v>
      </c>
      <c r="R542" s="68" t="s">
        <v>639</v>
      </c>
      <c r="S542" s="381"/>
      <c r="T542" s="287"/>
    </row>
    <row r="543" spans="1:20" ht="38.25">
      <c r="A543" s="198" t="s">
        <v>668</v>
      </c>
      <c r="B543" s="68"/>
      <c r="C543" s="220" t="s">
        <v>1258</v>
      </c>
      <c r="D543" s="221">
        <v>44651</v>
      </c>
      <c r="E543" s="198" t="s">
        <v>2194</v>
      </c>
      <c r="F543" s="198" t="s">
        <v>13</v>
      </c>
      <c r="G543" s="198">
        <v>430628</v>
      </c>
      <c r="H543" s="68"/>
      <c r="I543" s="204" t="s">
        <v>669</v>
      </c>
      <c r="J543" s="68"/>
      <c r="K543" s="68"/>
      <c r="L543" s="68"/>
      <c r="M543" s="68"/>
      <c r="N543" s="379"/>
      <c r="O543" s="379"/>
      <c r="P543" s="222">
        <v>2439868.83</v>
      </c>
      <c r="Q543" s="222">
        <v>0</v>
      </c>
      <c r="R543" s="68" t="s">
        <v>639</v>
      </c>
      <c r="S543" s="381"/>
      <c r="T543" s="287"/>
    </row>
    <row r="544" spans="1:20" ht="38.25">
      <c r="A544" s="198" t="s">
        <v>668</v>
      </c>
      <c r="B544" s="68"/>
      <c r="C544" s="220" t="s">
        <v>1258</v>
      </c>
      <c r="D544" s="221">
        <v>44651</v>
      </c>
      <c r="E544" s="198" t="s">
        <v>2195</v>
      </c>
      <c r="F544" s="198" t="s">
        <v>13</v>
      </c>
      <c r="G544" s="198">
        <v>430630</v>
      </c>
      <c r="H544" s="68"/>
      <c r="I544" s="204" t="s">
        <v>669</v>
      </c>
      <c r="J544" s="68"/>
      <c r="K544" s="68"/>
      <c r="L544" s="68"/>
      <c r="M544" s="68"/>
      <c r="N544" s="379"/>
      <c r="O544" s="379"/>
      <c r="P544" s="222">
        <v>2439868.83</v>
      </c>
      <c r="Q544" s="222">
        <v>0</v>
      </c>
      <c r="R544" s="68" t="s">
        <v>639</v>
      </c>
      <c r="S544" s="381"/>
      <c r="T544" s="287"/>
    </row>
    <row r="545" spans="1:20" ht="38.25">
      <c r="A545" s="198" t="s">
        <v>668</v>
      </c>
      <c r="B545" s="68"/>
      <c r="C545" s="220" t="s">
        <v>1258</v>
      </c>
      <c r="D545" s="221">
        <v>44651</v>
      </c>
      <c r="E545" s="198" t="s">
        <v>2196</v>
      </c>
      <c r="F545" s="198" t="s">
        <v>13</v>
      </c>
      <c r="G545" s="198">
        <v>430632</v>
      </c>
      <c r="H545" s="68"/>
      <c r="I545" s="204" t="s">
        <v>669</v>
      </c>
      <c r="J545" s="68"/>
      <c r="K545" s="68"/>
      <c r="L545" s="68"/>
      <c r="M545" s="68"/>
      <c r="N545" s="379"/>
      <c r="O545" s="379"/>
      <c r="P545" s="222">
        <v>1821585.88</v>
      </c>
      <c r="Q545" s="222">
        <v>0</v>
      </c>
      <c r="R545" s="68" t="s">
        <v>639</v>
      </c>
      <c r="S545" s="381"/>
      <c r="T545" s="287"/>
    </row>
    <row r="546" spans="1:20" ht="38.25">
      <c r="A546" s="198" t="s">
        <v>668</v>
      </c>
      <c r="B546" s="68"/>
      <c r="C546" s="220" t="s">
        <v>1258</v>
      </c>
      <c r="D546" s="221">
        <v>44651</v>
      </c>
      <c r="E546" s="198" t="s">
        <v>2197</v>
      </c>
      <c r="F546" s="198" t="s">
        <v>13</v>
      </c>
      <c r="G546" s="198">
        <v>430634</v>
      </c>
      <c r="H546" s="68"/>
      <c r="I546" s="204" t="s">
        <v>669</v>
      </c>
      <c r="J546" s="68"/>
      <c r="K546" s="68"/>
      <c r="L546" s="68"/>
      <c r="M546" s="68"/>
      <c r="N546" s="379"/>
      <c r="O546" s="379"/>
      <c r="P546" s="222">
        <v>4839706.47</v>
      </c>
      <c r="Q546" s="222">
        <v>0</v>
      </c>
      <c r="R546" s="68" t="s">
        <v>639</v>
      </c>
      <c r="S546" s="381"/>
      <c r="T546" s="287"/>
    </row>
    <row r="547" spans="1:20" ht="38.25">
      <c r="A547" s="198" t="s">
        <v>668</v>
      </c>
      <c r="B547" s="68"/>
      <c r="C547" s="220" t="s">
        <v>1258</v>
      </c>
      <c r="D547" s="221">
        <v>44651</v>
      </c>
      <c r="E547" s="198" t="s">
        <v>2198</v>
      </c>
      <c r="F547" s="198" t="s">
        <v>13</v>
      </c>
      <c r="G547" s="198">
        <v>430636</v>
      </c>
      <c r="H547" s="68"/>
      <c r="I547" s="204" t="s">
        <v>669</v>
      </c>
      <c r="J547" s="68"/>
      <c r="K547" s="68"/>
      <c r="L547" s="68"/>
      <c r="M547" s="68"/>
      <c r="N547" s="379"/>
      <c r="O547" s="379"/>
      <c r="P547" s="222">
        <v>210038.93</v>
      </c>
      <c r="Q547" s="222">
        <v>0</v>
      </c>
      <c r="R547" s="68" t="s">
        <v>639</v>
      </c>
      <c r="S547" s="381"/>
      <c r="T547" s="287"/>
    </row>
    <row r="548" spans="1:20" ht="38.25">
      <c r="A548" s="198" t="s">
        <v>668</v>
      </c>
      <c r="B548" s="68"/>
      <c r="C548" s="220" t="s">
        <v>1258</v>
      </c>
      <c r="D548" s="221">
        <v>44651</v>
      </c>
      <c r="E548" s="198" t="s">
        <v>2199</v>
      </c>
      <c r="F548" s="198" t="s">
        <v>13</v>
      </c>
      <c r="G548" s="198">
        <v>430638</v>
      </c>
      <c r="H548" s="68"/>
      <c r="I548" s="204" t="s">
        <v>669</v>
      </c>
      <c r="J548" s="68"/>
      <c r="K548" s="68"/>
      <c r="L548" s="68"/>
      <c r="M548" s="68"/>
      <c r="N548" s="379"/>
      <c r="O548" s="379"/>
      <c r="P548" s="222">
        <v>4238223.18</v>
      </c>
      <c r="Q548" s="222">
        <v>0</v>
      </c>
      <c r="R548" s="68" t="s">
        <v>639</v>
      </c>
      <c r="S548" s="381"/>
      <c r="T548" s="287"/>
    </row>
    <row r="549" spans="1:20" ht="38.25">
      <c r="A549" s="198" t="s">
        <v>668</v>
      </c>
      <c r="B549" s="68"/>
      <c r="C549" s="220" t="s">
        <v>1258</v>
      </c>
      <c r="D549" s="221">
        <v>44651</v>
      </c>
      <c r="E549" s="198" t="s">
        <v>2200</v>
      </c>
      <c r="F549" s="198" t="s">
        <v>13</v>
      </c>
      <c r="G549" s="198">
        <v>430640</v>
      </c>
      <c r="H549" s="68"/>
      <c r="I549" s="204" t="s">
        <v>669</v>
      </c>
      <c r="J549" s="68"/>
      <c r="K549" s="68"/>
      <c r="L549" s="68"/>
      <c r="M549" s="68"/>
      <c r="N549" s="379"/>
      <c r="O549" s="379"/>
      <c r="P549" s="222">
        <v>488690.55</v>
      </c>
      <c r="Q549" s="222">
        <v>0</v>
      </c>
      <c r="R549" s="68" t="s">
        <v>639</v>
      </c>
      <c r="S549" s="381"/>
      <c r="T549" s="287"/>
    </row>
    <row r="550" spans="1:20" ht="51">
      <c r="A550" s="198" t="s">
        <v>542</v>
      </c>
      <c r="B550" s="68"/>
      <c r="C550" s="220" t="s">
        <v>591</v>
      </c>
      <c r="D550" s="221">
        <v>44652</v>
      </c>
      <c r="E550" s="198" t="s">
        <v>2319</v>
      </c>
      <c r="F550" s="198" t="s">
        <v>6</v>
      </c>
      <c r="G550" s="198">
        <v>1600261</v>
      </c>
      <c r="H550" s="68"/>
      <c r="I550" s="204" t="s">
        <v>2509</v>
      </c>
      <c r="J550" s="68"/>
      <c r="K550" s="68"/>
      <c r="L550" s="68"/>
      <c r="M550" s="68"/>
      <c r="N550" s="379"/>
      <c r="O550" s="379"/>
      <c r="P550" s="222">
        <v>0</v>
      </c>
      <c r="Q550" s="222">
        <v>415661.49</v>
      </c>
      <c r="R550" s="68" t="s">
        <v>639</v>
      </c>
      <c r="S550" s="381"/>
      <c r="T550" s="287"/>
    </row>
    <row r="551" spans="1:20" ht="38.25">
      <c r="A551" s="198" t="s">
        <v>551</v>
      </c>
      <c r="B551" s="68"/>
      <c r="C551" s="220" t="s">
        <v>590</v>
      </c>
      <c r="D551" s="221">
        <v>44652</v>
      </c>
      <c r="E551" s="198" t="s">
        <v>2448</v>
      </c>
      <c r="F551" s="198" t="s">
        <v>3</v>
      </c>
      <c r="G551" s="198">
        <v>2010886</v>
      </c>
      <c r="H551" s="68"/>
      <c r="I551" s="204" t="s">
        <v>2525</v>
      </c>
      <c r="J551" s="68"/>
      <c r="K551" s="68"/>
      <c r="L551" s="68"/>
      <c r="M551" s="68"/>
      <c r="N551" s="379"/>
      <c r="O551" s="379"/>
      <c r="P551" s="222">
        <v>0</v>
      </c>
      <c r="Q551" s="222">
        <v>7197.58</v>
      </c>
      <c r="R551" s="68" t="s">
        <v>639</v>
      </c>
      <c r="S551" s="381"/>
      <c r="T551" s="287"/>
    </row>
    <row r="552" spans="1:20" ht="51">
      <c r="A552" s="198" t="s">
        <v>551</v>
      </c>
      <c r="B552" s="68"/>
      <c r="C552" s="220" t="s">
        <v>590</v>
      </c>
      <c r="D552" s="221">
        <v>44652</v>
      </c>
      <c r="E552" s="198" t="s">
        <v>2449</v>
      </c>
      <c r="F552" s="198" t="s">
        <v>3</v>
      </c>
      <c r="G552" s="198">
        <v>2010983</v>
      </c>
      <c r="H552" s="68"/>
      <c r="I552" s="204" t="s">
        <v>2526</v>
      </c>
      <c r="J552" s="68"/>
      <c r="K552" s="68"/>
      <c r="L552" s="68"/>
      <c r="M552" s="68"/>
      <c r="N552" s="379"/>
      <c r="O552" s="379"/>
      <c r="P552" s="222">
        <v>0</v>
      </c>
      <c r="Q552" s="222">
        <v>4000</v>
      </c>
      <c r="R552" s="68" t="s">
        <v>639</v>
      </c>
      <c r="S552" s="381"/>
      <c r="T552" s="287"/>
    </row>
    <row r="553" spans="1:20" ht="63.75">
      <c r="A553" s="198" t="s">
        <v>542</v>
      </c>
      <c r="B553" s="68"/>
      <c r="C553" s="220" t="s">
        <v>591</v>
      </c>
      <c r="D553" s="221">
        <v>44652</v>
      </c>
      <c r="E553" s="198" t="s">
        <v>2450</v>
      </c>
      <c r="F553" s="198" t="s">
        <v>3</v>
      </c>
      <c r="G553" s="198">
        <v>2010986</v>
      </c>
      <c r="H553" s="68"/>
      <c r="I553" s="204" t="s">
        <v>2527</v>
      </c>
      <c r="J553" s="68"/>
      <c r="K553" s="68"/>
      <c r="L553" s="68"/>
      <c r="M553" s="68"/>
      <c r="N553" s="379"/>
      <c r="O553" s="379"/>
      <c r="P553" s="222">
        <v>0</v>
      </c>
      <c r="Q553" s="222">
        <v>46690.2</v>
      </c>
      <c r="R553" s="68" t="s">
        <v>639</v>
      </c>
      <c r="S553" s="381"/>
      <c r="T553" s="287"/>
    </row>
    <row r="554" spans="1:20" ht="63.75">
      <c r="A554" s="198" t="s">
        <v>542</v>
      </c>
      <c r="B554" s="68"/>
      <c r="C554" s="220" t="s">
        <v>591</v>
      </c>
      <c r="D554" s="221">
        <v>44652</v>
      </c>
      <c r="E554" s="198" t="s">
        <v>2451</v>
      </c>
      <c r="F554" s="198" t="s">
        <v>3</v>
      </c>
      <c r="G554" s="198">
        <v>2010987</v>
      </c>
      <c r="H554" s="68"/>
      <c r="I554" s="204" t="s">
        <v>2528</v>
      </c>
      <c r="J554" s="68"/>
      <c r="K554" s="68"/>
      <c r="L554" s="68"/>
      <c r="M554" s="68"/>
      <c r="N554" s="379"/>
      <c r="O554" s="379"/>
      <c r="P554" s="222">
        <v>0</v>
      </c>
      <c r="Q554" s="222">
        <v>655958.74</v>
      </c>
      <c r="R554" s="68" t="s">
        <v>639</v>
      </c>
      <c r="S554" s="381"/>
      <c r="T554" s="287"/>
    </row>
    <row r="555" spans="1:20" ht="63.75">
      <c r="A555" s="198" t="s">
        <v>543</v>
      </c>
      <c r="B555" s="68"/>
      <c r="C555" s="220" t="s">
        <v>693</v>
      </c>
      <c r="D555" s="221">
        <v>44655</v>
      </c>
      <c r="E555" s="198" t="s">
        <v>2320</v>
      </c>
      <c r="F555" s="198" t="s">
        <v>11</v>
      </c>
      <c r="G555" s="198">
        <v>15902</v>
      </c>
      <c r="H555" s="68"/>
      <c r="I555" s="204" t="s">
        <v>2510</v>
      </c>
      <c r="J555" s="68"/>
      <c r="K555" s="68"/>
      <c r="L555" s="68"/>
      <c r="M555" s="68"/>
      <c r="N555" s="379"/>
      <c r="O555" s="379"/>
      <c r="P555" s="222">
        <v>1387.63</v>
      </c>
      <c r="Q555" s="222">
        <v>0</v>
      </c>
      <c r="R555" s="68" t="s">
        <v>639</v>
      </c>
      <c r="S555" s="381"/>
      <c r="T555" s="287"/>
    </row>
    <row r="556" spans="1:20" ht="63.75">
      <c r="A556" s="198">
        <v>417</v>
      </c>
      <c r="B556" s="68"/>
      <c r="C556" s="220" t="s">
        <v>148</v>
      </c>
      <c r="D556" s="221">
        <v>44655</v>
      </c>
      <c r="E556" s="198" t="s">
        <v>2452</v>
      </c>
      <c r="F556" s="198" t="s">
        <v>3</v>
      </c>
      <c r="G556" s="198">
        <v>2011257</v>
      </c>
      <c r="H556" s="68"/>
      <c r="I556" s="204" t="s">
        <v>2529</v>
      </c>
      <c r="J556" s="68"/>
      <c r="K556" s="68"/>
      <c r="L556" s="68"/>
      <c r="M556" s="68"/>
      <c r="N556" s="379"/>
      <c r="O556" s="379"/>
      <c r="P556" s="222">
        <v>0</v>
      </c>
      <c r="Q556" s="222">
        <v>2000</v>
      </c>
      <c r="R556" s="68" t="s">
        <v>639</v>
      </c>
      <c r="S556" s="381"/>
      <c r="T556" s="287"/>
    </row>
    <row r="557" spans="1:20" ht="51">
      <c r="A557" s="198" t="s">
        <v>551</v>
      </c>
      <c r="B557" s="68"/>
      <c r="C557" s="220" t="s">
        <v>590</v>
      </c>
      <c r="D557" s="221">
        <v>44655</v>
      </c>
      <c r="E557" s="198" t="s">
        <v>2453</v>
      </c>
      <c r="F557" s="198" t="s">
        <v>3</v>
      </c>
      <c r="G557" s="198">
        <v>2011391</v>
      </c>
      <c r="H557" s="68"/>
      <c r="I557" s="204" t="s">
        <v>2530</v>
      </c>
      <c r="J557" s="68"/>
      <c r="K557" s="68"/>
      <c r="L557" s="68"/>
      <c r="M557" s="68"/>
      <c r="N557" s="379"/>
      <c r="O557" s="379"/>
      <c r="P557" s="222">
        <v>0</v>
      </c>
      <c r="Q557" s="222">
        <v>28</v>
      </c>
      <c r="R557" s="68" t="s">
        <v>639</v>
      </c>
      <c r="S557" s="381"/>
      <c r="T557" s="287"/>
    </row>
    <row r="558" spans="1:20" ht="63.75">
      <c r="A558" s="198" t="s">
        <v>542</v>
      </c>
      <c r="B558" s="68"/>
      <c r="C558" s="220" t="s">
        <v>591</v>
      </c>
      <c r="D558" s="221">
        <v>44655</v>
      </c>
      <c r="E558" s="198" t="s">
        <v>2454</v>
      </c>
      <c r="F558" s="198" t="s">
        <v>3</v>
      </c>
      <c r="G558" s="198">
        <v>2011312</v>
      </c>
      <c r="H558" s="68"/>
      <c r="I558" s="204" t="s">
        <v>2531</v>
      </c>
      <c r="J558" s="68"/>
      <c r="K558" s="68"/>
      <c r="L558" s="68"/>
      <c r="M558" s="68"/>
      <c r="N558" s="379"/>
      <c r="O558" s="379"/>
      <c r="P558" s="222">
        <v>0</v>
      </c>
      <c r="Q558" s="222">
        <v>17321.14</v>
      </c>
      <c r="R558" s="68" t="s">
        <v>639</v>
      </c>
      <c r="S558" s="381"/>
      <c r="T558" s="287"/>
    </row>
    <row r="559" spans="1:20" ht="63.75">
      <c r="A559" s="198" t="s">
        <v>542</v>
      </c>
      <c r="B559" s="68"/>
      <c r="C559" s="220" t="s">
        <v>591</v>
      </c>
      <c r="D559" s="221">
        <v>44655</v>
      </c>
      <c r="E559" s="198" t="s">
        <v>2455</v>
      </c>
      <c r="F559" s="198" t="s">
        <v>3</v>
      </c>
      <c r="G559" s="198">
        <v>2011320</v>
      </c>
      <c r="H559" s="68"/>
      <c r="I559" s="204" t="s">
        <v>2532</v>
      </c>
      <c r="J559" s="68"/>
      <c r="K559" s="68"/>
      <c r="L559" s="68"/>
      <c r="M559" s="68"/>
      <c r="N559" s="379"/>
      <c r="O559" s="379"/>
      <c r="P559" s="222">
        <v>0</v>
      </c>
      <c r="Q559" s="222">
        <v>2330.63</v>
      </c>
      <c r="R559" s="68" t="s">
        <v>639</v>
      </c>
      <c r="S559" s="381"/>
      <c r="T559" s="287"/>
    </row>
    <row r="560" spans="1:20" ht="51">
      <c r="A560" s="198" t="s">
        <v>551</v>
      </c>
      <c r="B560" s="68"/>
      <c r="C560" s="220" t="s">
        <v>590</v>
      </c>
      <c r="D560" s="221">
        <v>44656</v>
      </c>
      <c r="E560" s="198" t="s">
        <v>2456</v>
      </c>
      <c r="F560" s="198" t="s">
        <v>3</v>
      </c>
      <c r="G560" s="198">
        <v>2011708</v>
      </c>
      <c r="H560" s="68"/>
      <c r="I560" s="204" t="s">
        <v>2533</v>
      </c>
      <c r="J560" s="68"/>
      <c r="K560" s="68"/>
      <c r="L560" s="68"/>
      <c r="M560" s="68"/>
      <c r="N560" s="379"/>
      <c r="O560" s="379"/>
      <c r="P560" s="222">
        <v>0</v>
      </c>
      <c r="Q560" s="222">
        <v>1192.47</v>
      </c>
      <c r="R560" s="68" t="s">
        <v>639</v>
      </c>
      <c r="S560" s="381"/>
      <c r="T560" s="287"/>
    </row>
    <row r="561" spans="1:20" ht="38.25">
      <c r="A561" s="198" t="s">
        <v>551</v>
      </c>
      <c r="B561" s="68"/>
      <c r="C561" s="220" t="s">
        <v>590</v>
      </c>
      <c r="D561" s="221">
        <v>44656</v>
      </c>
      <c r="E561" s="198" t="s">
        <v>2457</v>
      </c>
      <c r="F561" s="198" t="s">
        <v>3</v>
      </c>
      <c r="G561" s="198">
        <v>2011738</v>
      </c>
      <c r="H561" s="68"/>
      <c r="I561" s="204" t="s">
        <v>2534</v>
      </c>
      <c r="J561" s="68"/>
      <c r="K561" s="68"/>
      <c r="L561" s="68"/>
      <c r="M561" s="68"/>
      <c r="N561" s="379"/>
      <c r="O561" s="379"/>
      <c r="P561" s="222">
        <v>0</v>
      </c>
      <c r="Q561" s="222">
        <v>738.78</v>
      </c>
      <c r="R561" s="68" t="s">
        <v>639</v>
      </c>
      <c r="S561" s="381"/>
      <c r="T561" s="287"/>
    </row>
    <row r="562" spans="1:20" ht="63.75">
      <c r="A562" s="198" t="s">
        <v>551</v>
      </c>
      <c r="B562" s="68"/>
      <c r="C562" s="220" t="s">
        <v>590</v>
      </c>
      <c r="D562" s="221">
        <v>44656</v>
      </c>
      <c r="E562" s="198" t="s">
        <v>2458</v>
      </c>
      <c r="F562" s="198" t="s">
        <v>3</v>
      </c>
      <c r="G562" s="198">
        <v>2011641</v>
      </c>
      <c r="H562" s="68"/>
      <c r="I562" s="204" t="s">
        <v>2535</v>
      </c>
      <c r="J562" s="68"/>
      <c r="K562" s="68"/>
      <c r="L562" s="68"/>
      <c r="M562" s="68"/>
      <c r="N562" s="379"/>
      <c r="O562" s="379"/>
      <c r="P562" s="222">
        <v>0</v>
      </c>
      <c r="Q562" s="222">
        <v>5813.11</v>
      </c>
      <c r="R562" s="68" t="s">
        <v>639</v>
      </c>
      <c r="S562" s="381"/>
      <c r="T562" s="287"/>
    </row>
    <row r="563" spans="1:20" ht="51">
      <c r="A563" s="198" t="s">
        <v>551</v>
      </c>
      <c r="B563" s="68"/>
      <c r="C563" s="220" t="s">
        <v>590</v>
      </c>
      <c r="D563" s="221">
        <v>44656</v>
      </c>
      <c r="E563" s="198" t="s">
        <v>2459</v>
      </c>
      <c r="F563" s="198" t="s">
        <v>3</v>
      </c>
      <c r="G563" s="198">
        <v>2011709</v>
      </c>
      <c r="H563" s="68"/>
      <c r="I563" s="204" t="s">
        <v>2536</v>
      </c>
      <c r="J563" s="68"/>
      <c r="K563" s="68"/>
      <c r="L563" s="68"/>
      <c r="M563" s="68"/>
      <c r="N563" s="379"/>
      <c r="O563" s="379"/>
      <c r="P563" s="222">
        <v>0</v>
      </c>
      <c r="Q563" s="222">
        <v>6000</v>
      </c>
      <c r="R563" s="68" t="s">
        <v>639</v>
      </c>
      <c r="S563" s="381"/>
      <c r="T563" s="287"/>
    </row>
    <row r="564" spans="1:20" ht="38.25">
      <c r="A564" s="198" t="s">
        <v>551</v>
      </c>
      <c r="B564" s="68"/>
      <c r="C564" s="220" t="s">
        <v>590</v>
      </c>
      <c r="D564" s="221">
        <v>44657</v>
      </c>
      <c r="E564" s="198" t="s">
        <v>2460</v>
      </c>
      <c r="F564" s="198" t="s">
        <v>3</v>
      </c>
      <c r="G564" s="198">
        <v>2012084</v>
      </c>
      <c r="H564" s="68"/>
      <c r="I564" s="204" t="s">
        <v>2537</v>
      </c>
      <c r="J564" s="68"/>
      <c r="K564" s="68"/>
      <c r="L564" s="68"/>
      <c r="M564" s="68"/>
      <c r="N564" s="379"/>
      <c r="O564" s="379"/>
      <c r="P564" s="222">
        <v>0</v>
      </c>
      <c r="Q564" s="222">
        <v>6938.97</v>
      </c>
      <c r="R564" s="68" t="s">
        <v>639</v>
      </c>
      <c r="S564" s="381"/>
      <c r="T564" s="287"/>
    </row>
    <row r="565" spans="1:20" ht="38.25">
      <c r="A565" s="198" t="s">
        <v>551</v>
      </c>
      <c r="B565" s="68"/>
      <c r="C565" s="220" t="s">
        <v>590</v>
      </c>
      <c r="D565" s="221">
        <v>44657</v>
      </c>
      <c r="E565" s="198" t="s">
        <v>2461</v>
      </c>
      <c r="F565" s="198" t="s">
        <v>3</v>
      </c>
      <c r="G565" s="198">
        <v>2012094</v>
      </c>
      <c r="H565" s="68"/>
      <c r="I565" s="204" t="s">
        <v>2538</v>
      </c>
      <c r="J565" s="68"/>
      <c r="K565" s="68"/>
      <c r="L565" s="68"/>
      <c r="M565" s="68"/>
      <c r="N565" s="379"/>
      <c r="O565" s="379"/>
      <c r="P565" s="222">
        <v>0</v>
      </c>
      <c r="Q565" s="222">
        <v>1460.4</v>
      </c>
      <c r="R565" s="68" t="s">
        <v>639</v>
      </c>
      <c r="S565" s="381"/>
      <c r="T565" s="287"/>
    </row>
    <row r="566" spans="1:20" ht="51">
      <c r="A566" s="198" t="s">
        <v>551</v>
      </c>
      <c r="B566" s="68"/>
      <c r="C566" s="220" t="s">
        <v>590</v>
      </c>
      <c r="D566" s="221">
        <v>44658</v>
      </c>
      <c r="E566" s="198" t="s">
        <v>2462</v>
      </c>
      <c r="F566" s="198" t="s">
        <v>3</v>
      </c>
      <c r="G566" s="198">
        <v>2012308</v>
      </c>
      <c r="H566" s="68"/>
      <c r="I566" s="204" t="s">
        <v>2539</v>
      </c>
      <c r="J566" s="68"/>
      <c r="K566" s="68"/>
      <c r="L566" s="68"/>
      <c r="M566" s="68"/>
      <c r="N566" s="379"/>
      <c r="O566" s="379"/>
      <c r="P566" s="222">
        <v>0</v>
      </c>
      <c r="Q566" s="222">
        <v>11335.14</v>
      </c>
      <c r="R566" s="68" t="s">
        <v>639</v>
      </c>
      <c r="S566" s="381"/>
      <c r="T566" s="287"/>
    </row>
    <row r="567" spans="1:20" ht="63.75">
      <c r="A567" s="198" t="s">
        <v>551</v>
      </c>
      <c r="B567" s="68"/>
      <c r="C567" s="220" t="s">
        <v>590</v>
      </c>
      <c r="D567" s="221">
        <v>44658</v>
      </c>
      <c r="E567" s="198" t="s">
        <v>2463</v>
      </c>
      <c r="F567" s="198" t="s">
        <v>3</v>
      </c>
      <c r="G567" s="198">
        <v>2012312</v>
      </c>
      <c r="H567" s="68"/>
      <c r="I567" s="204" t="s">
        <v>2540</v>
      </c>
      <c r="J567" s="68"/>
      <c r="K567" s="68"/>
      <c r="L567" s="68"/>
      <c r="M567" s="68"/>
      <c r="N567" s="379"/>
      <c r="O567" s="379"/>
      <c r="P567" s="222">
        <v>0</v>
      </c>
      <c r="Q567" s="222">
        <v>3194.36</v>
      </c>
      <c r="R567" s="68" t="s">
        <v>639</v>
      </c>
      <c r="S567" s="381"/>
      <c r="T567" s="287"/>
    </row>
    <row r="568" spans="1:20" ht="76.5">
      <c r="A568" s="198" t="s">
        <v>542</v>
      </c>
      <c r="B568" s="68"/>
      <c r="C568" s="220" t="s">
        <v>591</v>
      </c>
      <c r="D568" s="221">
        <v>44659</v>
      </c>
      <c r="E568" s="198" t="s">
        <v>2324</v>
      </c>
      <c r="F568" s="198" t="s">
        <v>640</v>
      </c>
      <c r="G568" s="198">
        <v>3642405</v>
      </c>
      <c r="H568" s="68"/>
      <c r="I568" s="204" t="s">
        <v>2514</v>
      </c>
      <c r="J568" s="68"/>
      <c r="K568" s="68"/>
      <c r="L568" s="68"/>
      <c r="M568" s="68"/>
      <c r="N568" s="379"/>
      <c r="O568" s="379"/>
      <c r="P568" s="222">
        <v>0</v>
      </c>
      <c r="Q568" s="222">
        <v>896505.76</v>
      </c>
      <c r="R568" s="68" t="s">
        <v>639</v>
      </c>
      <c r="S568" s="381"/>
      <c r="T568" s="287"/>
    </row>
    <row r="569" spans="1:20" ht="76.5">
      <c r="A569" s="198" t="s">
        <v>545</v>
      </c>
      <c r="B569" s="68"/>
      <c r="C569" s="220" t="s">
        <v>685</v>
      </c>
      <c r="D569" s="221">
        <v>44659</v>
      </c>
      <c r="E569" s="198" t="s">
        <v>2325</v>
      </c>
      <c r="F569" s="198" t="s">
        <v>6</v>
      </c>
      <c r="G569" s="198">
        <v>1603517</v>
      </c>
      <c r="H569" s="68"/>
      <c r="I569" s="204" t="s">
        <v>2515</v>
      </c>
      <c r="J569" s="68"/>
      <c r="K569" s="68"/>
      <c r="L569" s="68"/>
      <c r="M569" s="68"/>
      <c r="N569" s="379"/>
      <c r="O569" s="379"/>
      <c r="P569" s="222">
        <v>0</v>
      </c>
      <c r="Q569" s="222">
        <v>0.01</v>
      </c>
      <c r="R569" s="68" t="s">
        <v>639</v>
      </c>
      <c r="S569" s="381"/>
      <c r="T569" s="287"/>
    </row>
    <row r="570" spans="1:20" ht="89.25">
      <c r="A570" s="198" t="s">
        <v>542</v>
      </c>
      <c r="B570" s="68"/>
      <c r="C570" s="220" t="s">
        <v>591</v>
      </c>
      <c r="D570" s="221">
        <v>44659</v>
      </c>
      <c r="E570" s="198" t="s">
        <v>2326</v>
      </c>
      <c r="F570" s="198" t="s">
        <v>6</v>
      </c>
      <c r="G570" s="198">
        <v>1030118</v>
      </c>
      <c r="H570" s="68"/>
      <c r="I570" s="204" t="s">
        <v>2516</v>
      </c>
      <c r="J570" s="68"/>
      <c r="K570" s="68"/>
      <c r="L570" s="68"/>
      <c r="M570" s="68"/>
      <c r="N570" s="379"/>
      <c r="O570" s="379"/>
      <c r="P570" s="222">
        <v>0</v>
      </c>
      <c r="Q570" s="222">
        <v>2021.5</v>
      </c>
      <c r="R570" s="68" t="s">
        <v>639</v>
      </c>
      <c r="S570" s="381"/>
      <c r="T570" s="287"/>
    </row>
    <row r="571" spans="1:20" ht="89.25">
      <c r="A571" s="198" t="s">
        <v>542</v>
      </c>
      <c r="B571" s="68"/>
      <c r="C571" s="220" t="s">
        <v>591</v>
      </c>
      <c r="D571" s="221">
        <v>44659</v>
      </c>
      <c r="E571" s="198" t="s">
        <v>2327</v>
      </c>
      <c r="F571" s="198" t="s">
        <v>6</v>
      </c>
      <c r="G571" s="198">
        <v>1030118</v>
      </c>
      <c r="H571" s="68"/>
      <c r="I571" s="204" t="s">
        <v>2517</v>
      </c>
      <c r="J571" s="68"/>
      <c r="K571" s="68"/>
      <c r="L571" s="68"/>
      <c r="M571" s="68"/>
      <c r="N571" s="379"/>
      <c r="O571" s="379"/>
      <c r="P571" s="222">
        <v>0</v>
      </c>
      <c r="Q571" s="222">
        <v>6447.75</v>
      </c>
      <c r="R571" s="68" t="s">
        <v>639</v>
      </c>
      <c r="S571" s="381"/>
      <c r="T571" s="287"/>
    </row>
    <row r="572" spans="1:20" ht="51">
      <c r="A572" s="198" t="s">
        <v>551</v>
      </c>
      <c r="B572" s="68"/>
      <c r="C572" s="220" t="s">
        <v>590</v>
      </c>
      <c r="D572" s="221">
        <v>44659</v>
      </c>
      <c r="E572" s="198" t="s">
        <v>2464</v>
      </c>
      <c r="F572" s="198" t="s">
        <v>3</v>
      </c>
      <c r="G572" s="198">
        <v>2012631</v>
      </c>
      <c r="H572" s="68"/>
      <c r="I572" s="204" t="s">
        <v>2541</v>
      </c>
      <c r="J572" s="68"/>
      <c r="K572" s="68"/>
      <c r="L572" s="68"/>
      <c r="M572" s="68"/>
      <c r="N572" s="379"/>
      <c r="O572" s="379"/>
      <c r="P572" s="222">
        <v>0</v>
      </c>
      <c r="Q572" s="222">
        <v>28496.49</v>
      </c>
      <c r="R572" s="68" t="s">
        <v>639</v>
      </c>
      <c r="S572" s="381"/>
      <c r="T572" s="287"/>
    </row>
    <row r="573" spans="1:20" ht="51">
      <c r="A573" s="198">
        <v>417</v>
      </c>
      <c r="B573" s="68"/>
      <c r="C573" s="220" t="s">
        <v>148</v>
      </c>
      <c r="D573" s="221">
        <v>44659</v>
      </c>
      <c r="E573" s="198" t="s">
        <v>2465</v>
      </c>
      <c r="F573" s="198" t="s">
        <v>3</v>
      </c>
      <c r="G573" s="198">
        <v>2012702</v>
      </c>
      <c r="H573" s="68"/>
      <c r="I573" s="204" t="s">
        <v>4007</v>
      </c>
      <c r="J573" s="68"/>
      <c r="K573" s="68"/>
      <c r="L573" s="68"/>
      <c r="M573" s="68"/>
      <c r="N573" s="379"/>
      <c r="O573" s="379"/>
      <c r="P573" s="222">
        <v>0</v>
      </c>
      <c r="Q573" s="222">
        <v>1194.42</v>
      </c>
      <c r="R573" s="68" t="s">
        <v>639</v>
      </c>
      <c r="S573" s="381"/>
      <c r="T573" s="287"/>
    </row>
    <row r="574" spans="1:20" ht="63.75">
      <c r="A574" s="198" t="s">
        <v>542</v>
      </c>
      <c r="B574" s="68"/>
      <c r="C574" s="220" t="s">
        <v>591</v>
      </c>
      <c r="D574" s="221">
        <v>44659</v>
      </c>
      <c r="E574" s="198" t="s">
        <v>2466</v>
      </c>
      <c r="F574" s="198" t="s">
        <v>3</v>
      </c>
      <c r="G574" s="198">
        <v>2012598</v>
      </c>
      <c r="H574" s="68"/>
      <c r="I574" s="204" t="s">
        <v>2542</v>
      </c>
      <c r="J574" s="68"/>
      <c r="K574" s="68"/>
      <c r="L574" s="68"/>
      <c r="M574" s="68"/>
      <c r="N574" s="379"/>
      <c r="O574" s="379"/>
      <c r="P574" s="222">
        <v>0</v>
      </c>
      <c r="Q574" s="222">
        <v>2073.41</v>
      </c>
      <c r="R574" s="68" t="s">
        <v>639</v>
      </c>
      <c r="S574" s="381"/>
      <c r="T574" s="287"/>
    </row>
    <row r="575" spans="1:20" ht="63.75">
      <c r="A575" s="198" t="s">
        <v>542</v>
      </c>
      <c r="B575" s="68"/>
      <c r="C575" s="220" t="s">
        <v>591</v>
      </c>
      <c r="D575" s="221">
        <v>44662</v>
      </c>
      <c r="E575" s="198" t="s">
        <v>2467</v>
      </c>
      <c r="F575" s="198" t="s">
        <v>3</v>
      </c>
      <c r="G575" s="198">
        <v>2012936</v>
      </c>
      <c r="H575" s="68"/>
      <c r="I575" s="204" t="s">
        <v>2543</v>
      </c>
      <c r="J575" s="68"/>
      <c r="K575" s="68"/>
      <c r="L575" s="68"/>
      <c r="M575" s="68"/>
      <c r="N575" s="379"/>
      <c r="O575" s="379"/>
      <c r="P575" s="222">
        <v>0</v>
      </c>
      <c r="Q575" s="222">
        <v>10000</v>
      </c>
      <c r="R575" s="68" t="s">
        <v>639</v>
      </c>
      <c r="S575" s="381"/>
      <c r="T575" s="287"/>
    </row>
    <row r="576" spans="1:20" ht="38.25">
      <c r="A576" s="198" t="s">
        <v>551</v>
      </c>
      <c r="B576" s="68"/>
      <c r="C576" s="220" t="s">
        <v>590</v>
      </c>
      <c r="D576" s="221">
        <v>44662</v>
      </c>
      <c r="E576" s="198" t="s">
        <v>2468</v>
      </c>
      <c r="F576" s="198" t="s">
        <v>3</v>
      </c>
      <c r="G576" s="198">
        <v>2013055</v>
      </c>
      <c r="H576" s="68"/>
      <c r="I576" s="204" t="s">
        <v>1658</v>
      </c>
      <c r="J576" s="68"/>
      <c r="K576" s="68"/>
      <c r="L576" s="68"/>
      <c r="M576" s="68"/>
      <c r="N576" s="379"/>
      <c r="O576" s="379"/>
      <c r="P576" s="222">
        <v>0</v>
      </c>
      <c r="Q576" s="222">
        <v>1500</v>
      </c>
      <c r="R576" s="68" t="s">
        <v>639</v>
      </c>
      <c r="S576" s="381"/>
      <c r="T576" s="287"/>
    </row>
    <row r="577" spans="1:20" ht="51">
      <c r="A577" s="198" t="s">
        <v>551</v>
      </c>
      <c r="B577" s="68"/>
      <c r="C577" s="220" t="s">
        <v>590</v>
      </c>
      <c r="D577" s="221">
        <v>44663</v>
      </c>
      <c r="E577" s="198" t="s">
        <v>2469</v>
      </c>
      <c r="F577" s="198" t="s">
        <v>3</v>
      </c>
      <c r="G577" s="198">
        <v>2013255</v>
      </c>
      <c r="H577" s="68"/>
      <c r="I577" s="204" t="s">
        <v>2544</v>
      </c>
      <c r="J577" s="68"/>
      <c r="K577" s="68"/>
      <c r="L577" s="68"/>
      <c r="M577" s="68"/>
      <c r="N577" s="379"/>
      <c r="O577" s="379"/>
      <c r="P577" s="222">
        <v>0</v>
      </c>
      <c r="Q577" s="222">
        <v>2374</v>
      </c>
      <c r="R577" s="68" t="s">
        <v>639</v>
      </c>
      <c r="S577" s="381"/>
      <c r="T577" s="287"/>
    </row>
    <row r="578" spans="1:20" ht="51">
      <c r="A578" s="198" t="s">
        <v>551</v>
      </c>
      <c r="B578" s="68"/>
      <c r="C578" s="220" t="s">
        <v>590</v>
      </c>
      <c r="D578" s="221">
        <v>44663</v>
      </c>
      <c r="E578" s="198" t="s">
        <v>2470</v>
      </c>
      <c r="F578" s="198" t="s">
        <v>3</v>
      </c>
      <c r="G578" s="198">
        <v>2013287</v>
      </c>
      <c r="H578" s="68"/>
      <c r="I578" s="204" t="s">
        <v>2545</v>
      </c>
      <c r="J578" s="68"/>
      <c r="K578" s="68"/>
      <c r="L578" s="68"/>
      <c r="M578" s="68"/>
      <c r="N578" s="379"/>
      <c r="O578" s="379"/>
      <c r="P578" s="222">
        <v>0</v>
      </c>
      <c r="Q578" s="222">
        <v>94.72</v>
      </c>
      <c r="R578" s="68" t="s">
        <v>639</v>
      </c>
      <c r="S578" s="381"/>
      <c r="T578" s="287"/>
    </row>
    <row r="579" spans="1:20" ht="51">
      <c r="A579" s="198">
        <v>1201</v>
      </c>
      <c r="B579" s="68"/>
      <c r="C579" s="220" t="s">
        <v>229</v>
      </c>
      <c r="D579" s="221">
        <v>44663</v>
      </c>
      <c r="E579" s="198" t="s">
        <v>2471</v>
      </c>
      <c r="F579" s="198" t="s">
        <v>3</v>
      </c>
      <c r="G579" s="198">
        <v>2013306</v>
      </c>
      <c r="H579" s="68"/>
      <c r="I579" s="204" t="s">
        <v>4008</v>
      </c>
      <c r="J579" s="68"/>
      <c r="K579" s="68"/>
      <c r="L579" s="68"/>
      <c r="M579" s="68"/>
      <c r="N579" s="379"/>
      <c r="O579" s="379"/>
      <c r="P579" s="222">
        <v>0</v>
      </c>
      <c r="Q579" s="222">
        <v>1919.19</v>
      </c>
      <c r="R579" s="68" t="s">
        <v>639</v>
      </c>
      <c r="S579" s="381"/>
      <c r="T579" s="287"/>
    </row>
    <row r="580" spans="1:20" ht="51">
      <c r="A580" s="198" t="s">
        <v>551</v>
      </c>
      <c r="B580" s="68"/>
      <c r="C580" s="220" t="s">
        <v>590</v>
      </c>
      <c r="D580" s="221">
        <v>44665</v>
      </c>
      <c r="E580" s="198" t="s">
        <v>2472</v>
      </c>
      <c r="F580" s="198" t="s">
        <v>3</v>
      </c>
      <c r="G580" s="198">
        <v>2013973</v>
      </c>
      <c r="H580" s="68"/>
      <c r="I580" s="204" t="s">
        <v>2546</v>
      </c>
      <c r="J580" s="68"/>
      <c r="K580" s="68"/>
      <c r="L580" s="68"/>
      <c r="M580" s="68"/>
      <c r="N580" s="379"/>
      <c r="O580" s="379"/>
      <c r="P580" s="222">
        <v>0</v>
      </c>
      <c r="Q580" s="222">
        <v>2000</v>
      </c>
      <c r="R580" s="68" t="s">
        <v>639</v>
      </c>
      <c r="S580" s="381"/>
      <c r="T580" s="287"/>
    </row>
    <row r="581" spans="1:20" ht="63.75">
      <c r="A581" s="198">
        <v>417</v>
      </c>
      <c r="B581" s="68"/>
      <c r="C581" s="220" t="s">
        <v>148</v>
      </c>
      <c r="D581" s="221">
        <v>44669</v>
      </c>
      <c r="E581" s="198" t="s">
        <v>2473</v>
      </c>
      <c r="F581" s="198" t="s">
        <v>3</v>
      </c>
      <c r="G581" s="198">
        <v>2014233</v>
      </c>
      <c r="H581" s="68"/>
      <c r="I581" s="204" t="s">
        <v>2547</v>
      </c>
      <c r="J581" s="68"/>
      <c r="K581" s="68"/>
      <c r="L581" s="68"/>
      <c r="M581" s="68"/>
      <c r="N581" s="379"/>
      <c r="O581" s="379"/>
      <c r="P581" s="222">
        <v>0</v>
      </c>
      <c r="Q581" s="222">
        <v>28487.93</v>
      </c>
      <c r="R581" s="68" t="s">
        <v>639</v>
      </c>
      <c r="S581" s="381"/>
      <c r="T581" s="287"/>
    </row>
    <row r="582" spans="1:20" ht="63.75">
      <c r="A582" s="198" t="s">
        <v>542</v>
      </c>
      <c r="B582" s="68"/>
      <c r="C582" s="220" t="s">
        <v>591</v>
      </c>
      <c r="D582" s="221">
        <v>44669</v>
      </c>
      <c r="E582" s="198" t="s">
        <v>2474</v>
      </c>
      <c r="F582" s="198" t="s">
        <v>3</v>
      </c>
      <c r="G582" s="198">
        <v>2014271</v>
      </c>
      <c r="H582" s="68"/>
      <c r="I582" s="204" t="s">
        <v>2548</v>
      </c>
      <c r="J582" s="68"/>
      <c r="K582" s="68"/>
      <c r="L582" s="68"/>
      <c r="M582" s="68"/>
      <c r="N582" s="379"/>
      <c r="O582" s="379"/>
      <c r="P582" s="222">
        <v>0</v>
      </c>
      <c r="Q582" s="222">
        <v>12868</v>
      </c>
      <c r="R582" s="68" t="s">
        <v>639</v>
      </c>
      <c r="S582" s="381"/>
      <c r="T582" s="287"/>
    </row>
    <row r="583" spans="1:20" ht="51">
      <c r="A583" s="198" t="s">
        <v>551</v>
      </c>
      <c r="B583" s="68"/>
      <c r="C583" s="220" t="s">
        <v>590</v>
      </c>
      <c r="D583" s="221">
        <v>44669</v>
      </c>
      <c r="E583" s="198" t="s">
        <v>2475</v>
      </c>
      <c r="F583" s="198" t="s">
        <v>3</v>
      </c>
      <c r="G583" s="198">
        <v>2014398</v>
      </c>
      <c r="H583" s="68"/>
      <c r="I583" s="204" t="s">
        <v>2549</v>
      </c>
      <c r="J583" s="68"/>
      <c r="K583" s="68"/>
      <c r="L583" s="68"/>
      <c r="M583" s="68"/>
      <c r="N583" s="379"/>
      <c r="O583" s="379"/>
      <c r="P583" s="222">
        <v>0</v>
      </c>
      <c r="Q583" s="222">
        <v>2556.9299999999998</v>
      </c>
      <c r="R583" s="68" t="s">
        <v>639</v>
      </c>
      <c r="S583" s="381"/>
      <c r="T583" s="287"/>
    </row>
    <row r="584" spans="1:20" ht="63.75">
      <c r="A584" s="198" t="s">
        <v>542</v>
      </c>
      <c r="B584" s="68"/>
      <c r="C584" s="220" t="s">
        <v>591</v>
      </c>
      <c r="D584" s="221">
        <v>44670</v>
      </c>
      <c r="E584" s="198" t="s">
        <v>2476</v>
      </c>
      <c r="F584" s="198" t="s">
        <v>3</v>
      </c>
      <c r="G584" s="198">
        <v>2014677</v>
      </c>
      <c r="H584" s="68"/>
      <c r="I584" s="204" t="s">
        <v>2550</v>
      </c>
      <c r="J584" s="68"/>
      <c r="K584" s="68"/>
      <c r="L584" s="68"/>
      <c r="M584" s="68"/>
      <c r="N584" s="379"/>
      <c r="O584" s="379"/>
      <c r="P584" s="222">
        <v>0</v>
      </c>
      <c r="Q584" s="222">
        <v>3243</v>
      </c>
      <c r="R584" s="68" t="s">
        <v>639</v>
      </c>
      <c r="S584" s="381"/>
      <c r="T584" s="287"/>
    </row>
    <row r="585" spans="1:20" ht="51">
      <c r="A585" s="198" t="s">
        <v>542</v>
      </c>
      <c r="B585" s="68"/>
      <c r="C585" s="220" t="s">
        <v>591</v>
      </c>
      <c r="D585" s="221">
        <v>44670</v>
      </c>
      <c r="E585" s="198" t="s">
        <v>2477</v>
      </c>
      <c r="F585" s="198" t="s">
        <v>3</v>
      </c>
      <c r="G585" s="198">
        <v>2014659</v>
      </c>
      <c r="H585" s="68"/>
      <c r="I585" s="204" t="s">
        <v>2551</v>
      </c>
      <c r="J585" s="68"/>
      <c r="K585" s="68"/>
      <c r="L585" s="68"/>
      <c r="M585" s="68"/>
      <c r="N585" s="379"/>
      <c r="O585" s="379"/>
      <c r="P585" s="222">
        <v>0</v>
      </c>
      <c r="Q585" s="222">
        <v>41286.53</v>
      </c>
      <c r="R585" s="68" t="s">
        <v>639</v>
      </c>
      <c r="S585" s="381"/>
      <c r="T585" s="287"/>
    </row>
    <row r="586" spans="1:20" ht="51">
      <c r="A586" s="198" t="s">
        <v>542</v>
      </c>
      <c r="B586" s="68"/>
      <c r="C586" s="220" t="s">
        <v>591</v>
      </c>
      <c r="D586" s="221">
        <v>44670</v>
      </c>
      <c r="E586" s="198" t="s">
        <v>2478</v>
      </c>
      <c r="F586" s="198" t="s">
        <v>3</v>
      </c>
      <c r="G586" s="198">
        <v>2014661</v>
      </c>
      <c r="H586" s="68"/>
      <c r="I586" s="204" t="s">
        <v>2552</v>
      </c>
      <c r="J586" s="68"/>
      <c r="K586" s="68"/>
      <c r="L586" s="68"/>
      <c r="M586" s="68"/>
      <c r="N586" s="379"/>
      <c r="O586" s="379"/>
      <c r="P586" s="222">
        <v>0</v>
      </c>
      <c r="Q586" s="222">
        <v>461594.18</v>
      </c>
      <c r="R586" s="68" t="s">
        <v>639</v>
      </c>
      <c r="S586" s="381"/>
      <c r="T586" s="287"/>
    </row>
    <row r="587" spans="1:20" ht="63.75">
      <c r="A587" s="198" t="s">
        <v>551</v>
      </c>
      <c r="B587" s="68"/>
      <c r="C587" s="220" t="s">
        <v>590</v>
      </c>
      <c r="D587" s="221">
        <v>44671</v>
      </c>
      <c r="E587" s="198" t="s">
        <v>2479</v>
      </c>
      <c r="F587" s="198" t="s">
        <v>3</v>
      </c>
      <c r="G587" s="198">
        <v>2014907</v>
      </c>
      <c r="H587" s="68"/>
      <c r="I587" s="204" t="s">
        <v>2553</v>
      </c>
      <c r="J587" s="68"/>
      <c r="K587" s="68"/>
      <c r="L587" s="68"/>
      <c r="M587" s="68"/>
      <c r="N587" s="379"/>
      <c r="O587" s="379"/>
      <c r="P587" s="222">
        <v>0</v>
      </c>
      <c r="Q587" s="222">
        <v>253.87</v>
      </c>
      <c r="R587" s="68" t="s">
        <v>639</v>
      </c>
      <c r="S587" s="381"/>
      <c r="T587" s="287"/>
    </row>
    <row r="588" spans="1:20" ht="51">
      <c r="A588" s="198" t="s">
        <v>542</v>
      </c>
      <c r="B588" s="68"/>
      <c r="C588" s="220" t="s">
        <v>591</v>
      </c>
      <c r="D588" s="221">
        <v>44671</v>
      </c>
      <c r="E588" s="198" t="s">
        <v>2480</v>
      </c>
      <c r="F588" s="198" t="s">
        <v>3</v>
      </c>
      <c r="G588" s="198">
        <v>2014927</v>
      </c>
      <c r="H588" s="68"/>
      <c r="I588" s="204" t="s">
        <v>2554</v>
      </c>
      <c r="J588" s="68"/>
      <c r="K588" s="68"/>
      <c r="L588" s="68"/>
      <c r="M588" s="68"/>
      <c r="N588" s="379"/>
      <c r="O588" s="379"/>
      <c r="P588" s="222">
        <v>0</v>
      </c>
      <c r="Q588" s="222">
        <v>50</v>
      </c>
      <c r="R588" s="68" t="s">
        <v>639</v>
      </c>
      <c r="S588" s="381"/>
      <c r="T588" s="287"/>
    </row>
    <row r="589" spans="1:20" ht="51">
      <c r="A589" s="198" t="s">
        <v>542</v>
      </c>
      <c r="B589" s="68"/>
      <c r="C589" s="220" t="s">
        <v>591</v>
      </c>
      <c r="D589" s="221">
        <v>44671</v>
      </c>
      <c r="E589" s="198" t="s">
        <v>2481</v>
      </c>
      <c r="F589" s="198" t="s">
        <v>3</v>
      </c>
      <c r="G589" s="198">
        <v>2014958</v>
      </c>
      <c r="H589" s="68"/>
      <c r="I589" s="204" t="s">
        <v>2555</v>
      </c>
      <c r="J589" s="68"/>
      <c r="K589" s="68"/>
      <c r="L589" s="68"/>
      <c r="M589" s="68"/>
      <c r="N589" s="379"/>
      <c r="O589" s="379"/>
      <c r="P589" s="222">
        <v>0</v>
      </c>
      <c r="Q589" s="222">
        <v>50</v>
      </c>
      <c r="R589" s="68" t="s">
        <v>639</v>
      </c>
      <c r="S589" s="381"/>
      <c r="T589" s="287"/>
    </row>
    <row r="590" spans="1:20" ht="51">
      <c r="A590" s="198" t="s">
        <v>551</v>
      </c>
      <c r="B590" s="68"/>
      <c r="C590" s="220" t="s">
        <v>590</v>
      </c>
      <c r="D590" s="221">
        <v>44671</v>
      </c>
      <c r="E590" s="198" t="s">
        <v>2482</v>
      </c>
      <c r="F590" s="198" t="s">
        <v>3</v>
      </c>
      <c r="G590" s="198">
        <v>2014967</v>
      </c>
      <c r="H590" s="68"/>
      <c r="I590" s="204" t="s">
        <v>2556</v>
      </c>
      <c r="J590" s="68"/>
      <c r="K590" s="68"/>
      <c r="L590" s="68"/>
      <c r="M590" s="68"/>
      <c r="N590" s="379"/>
      <c r="O590" s="379"/>
      <c r="P590" s="222">
        <v>0</v>
      </c>
      <c r="Q590" s="222">
        <v>305.63</v>
      </c>
      <c r="R590" s="68" t="s">
        <v>639</v>
      </c>
      <c r="S590" s="381"/>
      <c r="T590" s="287"/>
    </row>
    <row r="591" spans="1:20" ht="38.25">
      <c r="A591" s="198" t="s">
        <v>551</v>
      </c>
      <c r="B591" s="68"/>
      <c r="C591" s="220" t="s">
        <v>590</v>
      </c>
      <c r="D591" s="221">
        <v>44671</v>
      </c>
      <c r="E591" s="198" t="s">
        <v>2483</v>
      </c>
      <c r="F591" s="198" t="s">
        <v>3</v>
      </c>
      <c r="G591" s="198">
        <v>2014977</v>
      </c>
      <c r="H591" s="68"/>
      <c r="I591" s="204" t="s">
        <v>2557</v>
      </c>
      <c r="J591" s="68"/>
      <c r="K591" s="68"/>
      <c r="L591" s="68"/>
      <c r="M591" s="68"/>
      <c r="N591" s="379"/>
      <c r="O591" s="379"/>
      <c r="P591" s="222">
        <v>0</v>
      </c>
      <c r="Q591" s="222">
        <v>1834.79</v>
      </c>
      <c r="R591" s="68" t="s">
        <v>639</v>
      </c>
      <c r="S591" s="381"/>
      <c r="T591" s="287"/>
    </row>
    <row r="592" spans="1:20" ht="51">
      <c r="A592" s="198" t="s">
        <v>551</v>
      </c>
      <c r="B592" s="68"/>
      <c r="C592" s="220" t="s">
        <v>590</v>
      </c>
      <c r="D592" s="221">
        <v>44671</v>
      </c>
      <c r="E592" s="198" t="s">
        <v>2484</v>
      </c>
      <c r="F592" s="198" t="s">
        <v>3</v>
      </c>
      <c r="G592" s="198">
        <v>2015026</v>
      </c>
      <c r="H592" s="68"/>
      <c r="I592" s="204" t="s">
        <v>2558</v>
      </c>
      <c r="J592" s="68"/>
      <c r="K592" s="68"/>
      <c r="L592" s="68"/>
      <c r="M592" s="68"/>
      <c r="N592" s="379"/>
      <c r="O592" s="379"/>
      <c r="P592" s="222">
        <v>0</v>
      </c>
      <c r="Q592" s="222">
        <v>0.09</v>
      </c>
      <c r="R592" s="68" t="s">
        <v>2578</v>
      </c>
      <c r="S592" s="381"/>
      <c r="T592" s="287"/>
    </row>
    <row r="593" spans="1:20" ht="63.75">
      <c r="A593" s="198" t="s">
        <v>542</v>
      </c>
      <c r="B593" s="68"/>
      <c r="C593" s="220" t="s">
        <v>591</v>
      </c>
      <c r="D593" s="221">
        <v>44672</v>
      </c>
      <c r="E593" s="198" t="s">
        <v>2485</v>
      </c>
      <c r="F593" s="198" t="s">
        <v>3</v>
      </c>
      <c r="G593" s="198">
        <v>2015273</v>
      </c>
      <c r="H593" s="68"/>
      <c r="I593" s="204" t="s">
        <v>2559</v>
      </c>
      <c r="J593" s="68"/>
      <c r="K593" s="68"/>
      <c r="L593" s="68"/>
      <c r="M593" s="68"/>
      <c r="N593" s="379"/>
      <c r="O593" s="379"/>
      <c r="P593" s="222">
        <v>0</v>
      </c>
      <c r="Q593" s="222">
        <v>753.5</v>
      </c>
      <c r="R593" s="68" t="s">
        <v>639</v>
      </c>
      <c r="S593" s="381"/>
      <c r="T593" s="287"/>
    </row>
    <row r="594" spans="1:20" ht="51">
      <c r="A594" s="198" t="s">
        <v>542</v>
      </c>
      <c r="B594" s="68"/>
      <c r="C594" s="220" t="s">
        <v>591</v>
      </c>
      <c r="D594" s="221">
        <v>44672</v>
      </c>
      <c r="E594" s="198" t="s">
        <v>2486</v>
      </c>
      <c r="F594" s="198" t="s">
        <v>3</v>
      </c>
      <c r="G594" s="198">
        <v>2015337</v>
      </c>
      <c r="H594" s="68"/>
      <c r="I594" s="204" t="s">
        <v>2560</v>
      </c>
      <c r="J594" s="68"/>
      <c r="K594" s="68"/>
      <c r="L594" s="68"/>
      <c r="M594" s="68"/>
      <c r="N594" s="379"/>
      <c r="O594" s="379"/>
      <c r="P594" s="222">
        <v>0</v>
      </c>
      <c r="Q594" s="222">
        <v>18898</v>
      </c>
      <c r="R594" s="68" t="s">
        <v>639</v>
      </c>
      <c r="S594" s="381"/>
      <c r="T594" s="287"/>
    </row>
    <row r="595" spans="1:20" ht="51">
      <c r="A595" s="198" t="s">
        <v>542</v>
      </c>
      <c r="B595" s="68"/>
      <c r="C595" s="220" t="s">
        <v>591</v>
      </c>
      <c r="D595" s="221">
        <v>44672</v>
      </c>
      <c r="E595" s="198" t="s">
        <v>2487</v>
      </c>
      <c r="F595" s="198" t="s">
        <v>3</v>
      </c>
      <c r="G595" s="198">
        <v>2015338</v>
      </c>
      <c r="H595" s="68"/>
      <c r="I595" s="204" t="s">
        <v>2560</v>
      </c>
      <c r="J595" s="68"/>
      <c r="K595" s="68"/>
      <c r="L595" s="68"/>
      <c r="M595" s="68"/>
      <c r="N595" s="379"/>
      <c r="O595" s="379"/>
      <c r="P595" s="222">
        <v>0</v>
      </c>
      <c r="Q595" s="222">
        <v>1750</v>
      </c>
      <c r="R595" s="68" t="s">
        <v>639</v>
      </c>
      <c r="S595" s="381"/>
      <c r="T595" s="287"/>
    </row>
    <row r="596" spans="1:20" ht="76.5">
      <c r="A596" s="198" t="s">
        <v>542</v>
      </c>
      <c r="B596" s="68"/>
      <c r="C596" s="220" t="s">
        <v>591</v>
      </c>
      <c r="D596" s="221">
        <v>44672</v>
      </c>
      <c r="E596" s="198" t="s">
        <v>2488</v>
      </c>
      <c r="F596" s="198" t="s">
        <v>3</v>
      </c>
      <c r="G596" s="198">
        <v>2015211</v>
      </c>
      <c r="H596" s="68"/>
      <c r="I596" s="204" t="s">
        <v>2561</v>
      </c>
      <c r="J596" s="68"/>
      <c r="K596" s="68"/>
      <c r="L596" s="68"/>
      <c r="M596" s="68"/>
      <c r="N596" s="379"/>
      <c r="O596" s="379"/>
      <c r="P596" s="222">
        <v>0</v>
      </c>
      <c r="Q596" s="222">
        <v>22610.9</v>
      </c>
      <c r="R596" s="68" t="s">
        <v>2578</v>
      </c>
      <c r="S596" s="381"/>
      <c r="T596" s="287"/>
    </row>
    <row r="597" spans="1:20" ht="76.5">
      <c r="A597" s="198">
        <v>81</v>
      </c>
      <c r="B597" s="68"/>
      <c r="C597" s="220" t="s">
        <v>50</v>
      </c>
      <c r="D597" s="221">
        <v>44673</v>
      </c>
      <c r="E597" s="198" t="s">
        <v>2328</v>
      </c>
      <c r="F597" s="198" t="s">
        <v>6</v>
      </c>
      <c r="G597" s="198">
        <v>1610233</v>
      </c>
      <c r="H597" s="68"/>
      <c r="I597" s="204" t="s">
        <v>2518</v>
      </c>
      <c r="J597" s="68"/>
      <c r="K597" s="68"/>
      <c r="L597" s="68"/>
      <c r="M597" s="68"/>
      <c r="N597" s="379"/>
      <c r="O597" s="379"/>
      <c r="P597" s="222">
        <v>0</v>
      </c>
      <c r="Q597" s="222">
        <v>39.85</v>
      </c>
      <c r="R597" s="68" t="s">
        <v>2578</v>
      </c>
      <c r="S597" s="381"/>
      <c r="T597" s="287"/>
    </row>
    <row r="598" spans="1:20" ht="51">
      <c r="A598" s="198" t="s">
        <v>542</v>
      </c>
      <c r="B598" s="68"/>
      <c r="C598" s="220" t="s">
        <v>591</v>
      </c>
      <c r="D598" s="221">
        <v>44673</v>
      </c>
      <c r="E598" s="198" t="s">
        <v>2329</v>
      </c>
      <c r="F598" s="198" t="s">
        <v>6</v>
      </c>
      <c r="G598" s="198">
        <v>1610377</v>
      </c>
      <c r="H598" s="68"/>
      <c r="I598" s="204" t="s">
        <v>2519</v>
      </c>
      <c r="J598" s="68"/>
      <c r="K598" s="68"/>
      <c r="L598" s="68"/>
      <c r="M598" s="68"/>
      <c r="N598" s="379"/>
      <c r="O598" s="379"/>
      <c r="P598" s="222">
        <v>0</v>
      </c>
      <c r="Q598" s="222">
        <v>506746.38</v>
      </c>
      <c r="R598" s="68" t="s">
        <v>639</v>
      </c>
      <c r="S598" s="381"/>
      <c r="T598" s="287"/>
    </row>
    <row r="599" spans="1:20" ht="51">
      <c r="A599" s="198" t="s">
        <v>542</v>
      </c>
      <c r="B599" s="68"/>
      <c r="C599" s="220" t="s">
        <v>591</v>
      </c>
      <c r="D599" s="221">
        <v>44673</v>
      </c>
      <c r="E599" s="198" t="s">
        <v>2489</v>
      </c>
      <c r="F599" s="198" t="s">
        <v>3</v>
      </c>
      <c r="G599" s="198">
        <v>2015497</v>
      </c>
      <c r="H599" s="68"/>
      <c r="I599" s="204" t="s">
        <v>1693</v>
      </c>
      <c r="J599" s="68"/>
      <c r="K599" s="68"/>
      <c r="L599" s="68"/>
      <c r="M599" s="68"/>
      <c r="N599" s="379"/>
      <c r="O599" s="379"/>
      <c r="P599" s="222">
        <v>0</v>
      </c>
      <c r="Q599" s="222">
        <v>200</v>
      </c>
      <c r="R599" s="68" t="s">
        <v>639</v>
      </c>
      <c r="S599" s="381"/>
      <c r="T599" s="287"/>
    </row>
    <row r="600" spans="1:20" ht="51">
      <c r="A600" s="198" t="s">
        <v>551</v>
      </c>
      <c r="B600" s="68"/>
      <c r="C600" s="220" t="s">
        <v>590</v>
      </c>
      <c r="D600" s="221">
        <v>44673</v>
      </c>
      <c r="E600" s="198" t="s">
        <v>2490</v>
      </c>
      <c r="F600" s="198" t="s">
        <v>3</v>
      </c>
      <c r="G600" s="198">
        <v>2015586</v>
      </c>
      <c r="H600" s="68"/>
      <c r="I600" s="204" t="s">
        <v>2562</v>
      </c>
      <c r="J600" s="68"/>
      <c r="K600" s="68"/>
      <c r="L600" s="68"/>
      <c r="M600" s="68"/>
      <c r="N600" s="379"/>
      <c r="O600" s="379"/>
      <c r="P600" s="222">
        <v>0</v>
      </c>
      <c r="Q600" s="222">
        <v>431.18</v>
      </c>
      <c r="R600" s="68" t="s">
        <v>639</v>
      </c>
      <c r="S600" s="381"/>
      <c r="T600" s="287"/>
    </row>
    <row r="601" spans="1:20" ht="51">
      <c r="A601" s="198" t="s">
        <v>543</v>
      </c>
      <c r="B601" s="68"/>
      <c r="C601" s="220" t="s">
        <v>693</v>
      </c>
      <c r="D601" s="221">
        <v>44676</v>
      </c>
      <c r="E601" s="198" t="s">
        <v>2330</v>
      </c>
      <c r="F601" s="198" t="s">
        <v>11</v>
      </c>
      <c r="G601" s="198">
        <v>15935</v>
      </c>
      <c r="H601" s="68"/>
      <c r="I601" s="204" t="s">
        <v>2520</v>
      </c>
      <c r="J601" s="68"/>
      <c r="K601" s="68"/>
      <c r="L601" s="68"/>
      <c r="M601" s="68"/>
      <c r="N601" s="379"/>
      <c r="O601" s="379"/>
      <c r="P601" s="222">
        <v>594.14</v>
      </c>
      <c r="Q601" s="222">
        <v>0</v>
      </c>
      <c r="R601" s="68" t="s">
        <v>639</v>
      </c>
      <c r="S601" s="381"/>
      <c r="T601" s="287"/>
    </row>
    <row r="602" spans="1:20" ht="63.75">
      <c r="A602" s="198" t="s">
        <v>543</v>
      </c>
      <c r="B602" s="68"/>
      <c r="C602" s="220" t="s">
        <v>693</v>
      </c>
      <c r="D602" s="221">
        <v>44676</v>
      </c>
      <c r="E602" s="198" t="s">
        <v>2331</v>
      </c>
      <c r="F602" s="198" t="s">
        <v>11</v>
      </c>
      <c r="G602" s="198">
        <v>15903</v>
      </c>
      <c r="H602" s="68"/>
      <c r="I602" s="204" t="s">
        <v>2521</v>
      </c>
      <c r="J602" s="68"/>
      <c r="K602" s="68"/>
      <c r="L602" s="68"/>
      <c r="M602" s="68"/>
      <c r="N602" s="379"/>
      <c r="O602" s="379"/>
      <c r="P602" s="222">
        <v>1368.22</v>
      </c>
      <c r="Q602" s="222">
        <v>0</v>
      </c>
      <c r="R602" s="68" t="s">
        <v>639</v>
      </c>
      <c r="S602" s="381"/>
      <c r="T602" s="287"/>
    </row>
    <row r="603" spans="1:20" ht="63.75">
      <c r="A603" s="198">
        <v>389</v>
      </c>
      <c r="B603" s="68"/>
      <c r="C603" s="220" t="s">
        <v>1437</v>
      </c>
      <c r="D603" s="221">
        <v>44676</v>
      </c>
      <c r="E603" s="198" t="s">
        <v>2332</v>
      </c>
      <c r="F603" s="198" t="s">
        <v>13</v>
      </c>
      <c r="G603" s="198">
        <v>1851703</v>
      </c>
      <c r="H603" s="68"/>
      <c r="I603" s="204" t="s">
        <v>2522</v>
      </c>
      <c r="J603" s="68"/>
      <c r="K603" s="68"/>
      <c r="L603" s="68"/>
      <c r="M603" s="68"/>
      <c r="N603" s="379"/>
      <c r="O603" s="379"/>
      <c r="P603" s="222">
        <v>1501665.31</v>
      </c>
      <c r="Q603" s="222">
        <v>0</v>
      </c>
      <c r="R603" s="68" t="s">
        <v>639</v>
      </c>
      <c r="S603" s="381"/>
      <c r="T603" s="287"/>
    </row>
    <row r="604" spans="1:20" ht="51">
      <c r="A604" s="198" t="s">
        <v>551</v>
      </c>
      <c r="B604" s="68"/>
      <c r="C604" s="220" t="s">
        <v>590</v>
      </c>
      <c r="D604" s="221">
        <v>44676</v>
      </c>
      <c r="E604" s="198" t="s">
        <v>2491</v>
      </c>
      <c r="F604" s="198" t="s">
        <v>3</v>
      </c>
      <c r="G604" s="198">
        <v>2015943</v>
      </c>
      <c r="H604" s="68"/>
      <c r="I604" s="204" t="s">
        <v>2563</v>
      </c>
      <c r="J604" s="68"/>
      <c r="K604" s="68"/>
      <c r="L604" s="68"/>
      <c r="M604" s="68"/>
      <c r="N604" s="379"/>
      <c r="O604" s="379"/>
      <c r="P604" s="222">
        <v>0</v>
      </c>
      <c r="Q604" s="222">
        <v>156.32</v>
      </c>
      <c r="R604" s="68" t="s">
        <v>639</v>
      </c>
      <c r="S604" s="381"/>
      <c r="T604" s="287"/>
    </row>
    <row r="605" spans="1:20" ht="51">
      <c r="A605" s="198" t="s">
        <v>551</v>
      </c>
      <c r="B605" s="68"/>
      <c r="C605" s="220" t="s">
        <v>590</v>
      </c>
      <c r="D605" s="221">
        <v>44676</v>
      </c>
      <c r="E605" s="198" t="s">
        <v>2492</v>
      </c>
      <c r="F605" s="198" t="s">
        <v>3</v>
      </c>
      <c r="G605" s="198">
        <v>2015867</v>
      </c>
      <c r="H605" s="68"/>
      <c r="I605" s="204" t="s">
        <v>2564</v>
      </c>
      <c r="J605" s="68"/>
      <c r="K605" s="68"/>
      <c r="L605" s="68"/>
      <c r="M605" s="68"/>
      <c r="N605" s="379"/>
      <c r="O605" s="379"/>
      <c r="P605" s="222">
        <v>0</v>
      </c>
      <c r="Q605" s="222">
        <v>1980.85</v>
      </c>
      <c r="R605" s="68" t="s">
        <v>639</v>
      </c>
      <c r="S605" s="381"/>
      <c r="T605" s="287"/>
    </row>
    <row r="606" spans="1:20" ht="51">
      <c r="A606" s="198" t="s">
        <v>542</v>
      </c>
      <c r="B606" s="68"/>
      <c r="C606" s="220" t="s">
        <v>591</v>
      </c>
      <c r="D606" s="221">
        <v>44677</v>
      </c>
      <c r="E606" s="198" t="s">
        <v>2493</v>
      </c>
      <c r="F606" s="198" t="s">
        <v>3</v>
      </c>
      <c r="G606" s="198">
        <v>2016147</v>
      </c>
      <c r="H606" s="68"/>
      <c r="I606" s="204" t="s">
        <v>2565</v>
      </c>
      <c r="J606" s="68"/>
      <c r="K606" s="68"/>
      <c r="L606" s="68"/>
      <c r="M606" s="68"/>
      <c r="N606" s="379"/>
      <c r="O606" s="379"/>
      <c r="P606" s="222">
        <v>0</v>
      </c>
      <c r="Q606" s="222">
        <v>663162.81999999995</v>
      </c>
      <c r="R606" s="68" t="s">
        <v>639</v>
      </c>
      <c r="S606" s="381"/>
      <c r="T606" s="287"/>
    </row>
    <row r="607" spans="1:20" ht="51">
      <c r="A607" s="198" t="s">
        <v>542</v>
      </c>
      <c r="B607" s="68"/>
      <c r="C607" s="220" t="s">
        <v>591</v>
      </c>
      <c r="D607" s="221">
        <v>44677</v>
      </c>
      <c r="E607" s="198" t="s">
        <v>2494</v>
      </c>
      <c r="F607" s="198" t="s">
        <v>3</v>
      </c>
      <c r="G607" s="198">
        <v>2016150</v>
      </c>
      <c r="H607" s="68"/>
      <c r="I607" s="204" t="s">
        <v>2566</v>
      </c>
      <c r="J607" s="68"/>
      <c r="K607" s="68"/>
      <c r="L607" s="68"/>
      <c r="M607" s="68"/>
      <c r="N607" s="379"/>
      <c r="O607" s="379"/>
      <c r="P607" s="222">
        <v>0</v>
      </c>
      <c r="Q607" s="222">
        <v>39926.83</v>
      </c>
      <c r="R607" s="68" t="s">
        <v>639</v>
      </c>
      <c r="S607" s="381"/>
      <c r="T607" s="287"/>
    </row>
    <row r="608" spans="1:20" ht="76.5">
      <c r="A608" s="198" t="s">
        <v>542</v>
      </c>
      <c r="B608" s="68"/>
      <c r="C608" s="220" t="s">
        <v>591</v>
      </c>
      <c r="D608" s="221">
        <v>44677</v>
      </c>
      <c r="E608" s="198" t="s">
        <v>2495</v>
      </c>
      <c r="F608" s="198" t="s">
        <v>3</v>
      </c>
      <c r="G608" s="198">
        <v>2016227</v>
      </c>
      <c r="H608" s="68"/>
      <c r="I608" s="204" t="s">
        <v>2567</v>
      </c>
      <c r="J608" s="68"/>
      <c r="K608" s="68"/>
      <c r="L608" s="68"/>
      <c r="M608" s="68"/>
      <c r="N608" s="379"/>
      <c r="O608" s="379"/>
      <c r="P608" s="222">
        <v>0</v>
      </c>
      <c r="Q608" s="222">
        <v>1027.92</v>
      </c>
      <c r="R608" s="68" t="s">
        <v>2578</v>
      </c>
      <c r="S608" s="381"/>
      <c r="T608" s="287"/>
    </row>
    <row r="609" spans="1:20" ht="63.75">
      <c r="A609" s="198">
        <v>417</v>
      </c>
      <c r="B609" s="68"/>
      <c r="C609" s="220" t="s">
        <v>148</v>
      </c>
      <c r="D609" s="221">
        <v>44678</v>
      </c>
      <c r="E609" s="198" t="s">
        <v>2496</v>
      </c>
      <c r="F609" s="198" t="s">
        <v>3</v>
      </c>
      <c r="G609" s="198">
        <v>2016538</v>
      </c>
      <c r="H609" s="68"/>
      <c r="I609" s="204" t="s">
        <v>2568</v>
      </c>
      <c r="J609" s="68"/>
      <c r="K609" s="68"/>
      <c r="L609" s="68"/>
      <c r="M609" s="68"/>
      <c r="N609" s="379"/>
      <c r="O609" s="379"/>
      <c r="P609" s="222">
        <v>0</v>
      </c>
      <c r="Q609" s="222">
        <v>62648.05</v>
      </c>
      <c r="R609" s="68" t="s">
        <v>639</v>
      </c>
      <c r="S609" s="381"/>
      <c r="T609" s="287"/>
    </row>
    <row r="610" spans="1:20" ht="51">
      <c r="A610" s="198" t="s">
        <v>543</v>
      </c>
      <c r="B610" s="68"/>
      <c r="C610" s="220" t="s">
        <v>693</v>
      </c>
      <c r="D610" s="221">
        <v>44679</v>
      </c>
      <c r="E610" s="198" t="s">
        <v>2333</v>
      </c>
      <c r="F610" s="198" t="s">
        <v>11</v>
      </c>
      <c r="G610" s="198">
        <v>16109</v>
      </c>
      <c r="H610" s="68"/>
      <c r="I610" s="204" t="s">
        <v>2523</v>
      </c>
      <c r="J610" s="68"/>
      <c r="K610" s="68"/>
      <c r="L610" s="68"/>
      <c r="M610" s="68"/>
      <c r="N610" s="379"/>
      <c r="O610" s="379"/>
      <c r="P610" s="222">
        <v>6854.09</v>
      </c>
      <c r="Q610" s="222">
        <v>0</v>
      </c>
      <c r="R610" s="68" t="s">
        <v>639</v>
      </c>
      <c r="S610" s="381"/>
      <c r="T610" s="287"/>
    </row>
    <row r="611" spans="1:20" ht="76.5">
      <c r="A611" s="198" t="s">
        <v>542</v>
      </c>
      <c r="B611" s="68"/>
      <c r="C611" s="220" t="s">
        <v>591</v>
      </c>
      <c r="D611" s="221">
        <v>44679</v>
      </c>
      <c r="E611" s="198" t="s">
        <v>2334</v>
      </c>
      <c r="F611" s="198" t="s">
        <v>15</v>
      </c>
      <c r="G611" s="198">
        <v>1855228</v>
      </c>
      <c r="H611" s="68"/>
      <c r="I611" s="204" t="s">
        <v>2524</v>
      </c>
      <c r="J611" s="68"/>
      <c r="K611" s="68"/>
      <c r="L611" s="68"/>
      <c r="M611" s="68"/>
      <c r="N611" s="379"/>
      <c r="O611" s="379"/>
      <c r="P611" s="222">
        <v>50</v>
      </c>
      <c r="Q611" s="222">
        <v>0</v>
      </c>
      <c r="R611" s="68" t="s">
        <v>639</v>
      </c>
      <c r="S611" s="381"/>
      <c r="T611" s="287"/>
    </row>
    <row r="612" spans="1:20" ht="51">
      <c r="A612" s="198" t="s">
        <v>551</v>
      </c>
      <c r="B612" s="68"/>
      <c r="C612" s="220" t="s">
        <v>590</v>
      </c>
      <c r="D612" s="221">
        <v>44679</v>
      </c>
      <c r="E612" s="198" t="s">
        <v>2497</v>
      </c>
      <c r="F612" s="198" t="s">
        <v>3</v>
      </c>
      <c r="G612" s="198">
        <v>2016877</v>
      </c>
      <c r="H612" s="68"/>
      <c r="I612" s="204" t="s">
        <v>2569</v>
      </c>
      <c r="J612" s="68"/>
      <c r="K612" s="68"/>
      <c r="L612" s="68"/>
      <c r="M612" s="68"/>
      <c r="N612" s="379"/>
      <c r="O612" s="379"/>
      <c r="P612" s="222">
        <v>0</v>
      </c>
      <c r="Q612" s="222">
        <v>709.3</v>
      </c>
      <c r="R612" s="68" t="s">
        <v>639</v>
      </c>
      <c r="S612" s="381"/>
      <c r="T612" s="287"/>
    </row>
    <row r="613" spans="1:20" ht="51">
      <c r="A613" s="198" t="s">
        <v>551</v>
      </c>
      <c r="B613" s="68"/>
      <c r="C613" s="220" t="s">
        <v>590</v>
      </c>
      <c r="D613" s="221">
        <v>44679</v>
      </c>
      <c r="E613" s="198" t="s">
        <v>2498</v>
      </c>
      <c r="F613" s="198" t="s">
        <v>3</v>
      </c>
      <c r="G613" s="198">
        <v>2016992</v>
      </c>
      <c r="H613" s="68"/>
      <c r="I613" s="204" t="s">
        <v>2570</v>
      </c>
      <c r="J613" s="68"/>
      <c r="K613" s="68"/>
      <c r="L613" s="68"/>
      <c r="M613" s="68"/>
      <c r="N613" s="379"/>
      <c r="O613" s="379"/>
      <c r="P613" s="222">
        <v>0</v>
      </c>
      <c r="Q613" s="222">
        <v>3388.07</v>
      </c>
      <c r="R613" s="68" t="s">
        <v>639</v>
      </c>
      <c r="S613" s="381"/>
      <c r="T613" s="287"/>
    </row>
    <row r="614" spans="1:20" ht="76.5">
      <c r="A614" s="198">
        <v>15</v>
      </c>
      <c r="B614" s="68"/>
      <c r="C614" s="220" t="s">
        <v>40</v>
      </c>
      <c r="D614" s="221">
        <v>44679</v>
      </c>
      <c r="E614" s="198" t="s">
        <v>2499</v>
      </c>
      <c r="F614" s="198" t="s">
        <v>3</v>
      </c>
      <c r="G614" s="198">
        <v>2016956</v>
      </c>
      <c r="H614" s="68"/>
      <c r="I614" s="204" t="s">
        <v>2571</v>
      </c>
      <c r="J614" s="68"/>
      <c r="K614" s="68"/>
      <c r="L614" s="68"/>
      <c r="M614" s="68"/>
      <c r="N614" s="379"/>
      <c r="O614" s="379"/>
      <c r="P614" s="222">
        <v>0</v>
      </c>
      <c r="Q614" s="222">
        <v>11106.25</v>
      </c>
      <c r="R614" s="68" t="s">
        <v>2578</v>
      </c>
      <c r="S614" s="381"/>
      <c r="T614" s="287"/>
    </row>
    <row r="615" spans="1:20" ht="76.5">
      <c r="A615" s="198">
        <v>15</v>
      </c>
      <c r="B615" s="68"/>
      <c r="C615" s="220" t="s">
        <v>40</v>
      </c>
      <c r="D615" s="221">
        <v>44679</v>
      </c>
      <c r="E615" s="198" t="s">
        <v>2499</v>
      </c>
      <c r="F615" s="198" t="s">
        <v>3</v>
      </c>
      <c r="G615" s="198">
        <v>2016956</v>
      </c>
      <c r="H615" s="68"/>
      <c r="I615" s="204" t="s">
        <v>2571</v>
      </c>
      <c r="J615" s="68"/>
      <c r="K615" s="68"/>
      <c r="L615" s="68"/>
      <c r="M615" s="68"/>
      <c r="N615" s="379"/>
      <c r="O615" s="379"/>
      <c r="P615" s="222">
        <v>0</v>
      </c>
      <c r="Q615" s="222">
        <v>94.589999999996508</v>
      </c>
      <c r="R615" s="68" t="s">
        <v>2578</v>
      </c>
      <c r="S615" s="381"/>
      <c r="T615" s="287"/>
    </row>
    <row r="616" spans="1:20" ht="76.5">
      <c r="A616" s="198">
        <v>901</v>
      </c>
      <c r="B616" s="68"/>
      <c r="C616" s="220" t="s">
        <v>191</v>
      </c>
      <c r="D616" s="221">
        <v>44679</v>
      </c>
      <c r="E616" s="198" t="s">
        <v>2499</v>
      </c>
      <c r="F616" s="198" t="s">
        <v>3</v>
      </c>
      <c r="G616" s="198">
        <v>2016956</v>
      </c>
      <c r="H616" s="68"/>
      <c r="I616" s="204" t="s">
        <v>2571</v>
      </c>
      <c r="J616" s="68"/>
      <c r="K616" s="68"/>
      <c r="L616" s="68"/>
      <c r="M616" s="68"/>
      <c r="N616" s="379"/>
      <c r="O616" s="379"/>
      <c r="P616" s="222">
        <v>0</v>
      </c>
      <c r="Q616" s="222">
        <v>168.52</v>
      </c>
      <c r="R616" s="68" t="s">
        <v>2578</v>
      </c>
      <c r="S616" s="381"/>
      <c r="T616" s="287"/>
    </row>
    <row r="617" spans="1:20" ht="76.5">
      <c r="A617" s="198">
        <v>15</v>
      </c>
      <c r="B617" s="68"/>
      <c r="C617" s="220" t="s">
        <v>40</v>
      </c>
      <c r="D617" s="221">
        <v>44679</v>
      </c>
      <c r="E617" s="198" t="s">
        <v>2500</v>
      </c>
      <c r="F617" s="198" t="s">
        <v>3</v>
      </c>
      <c r="G617" s="198">
        <v>2016951</v>
      </c>
      <c r="H617" s="68"/>
      <c r="I617" s="204" t="s">
        <v>2572</v>
      </c>
      <c r="J617" s="68"/>
      <c r="K617" s="68"/>
      <c r="L617" s="68"/>
      <c r="M617" s="68"/>
      <c r="N617" s="379"/>
      <c r="O617" s="379"/>
      <c r="P617" s="222">
        <v>0</v>
      </c>
      <c r="Q617" s="222">
        <v>4927.75</v>
      </c>
      <c r="R617" s="68" t="s">
        <v>2578</v>
      </c>
      <c r="S617" s="381"/>
      <c r="T617" s="287"/>
    </row>
    <row r="618" spans="1:20" ht="76.5">
      <c r="A618" s="198">
        <v>15</v>
      </c>
      <c r="B618" s="68"/>
      <c r="C618" s="220" t="s">
        <v>40</v>
      </c>
      <c r="D618" s="221">
        <v>44679</v>
      </c>
      <c r="E618" s="198" t="s">
        <v>2500</v>
      </c>
      <c r="F618" s="198" t="s">
        <v>3</v>
      </c>
      <c r="G618" s="198">
        <v>2016951</v>
      </c>
      <c r="H618" s="68"/>
      <c r="I618" s="204" t="s">
        <v>2572</v>
      </c>
      <c r="J618" s="68"/>
      <c r="K618" s="68"/>
      <c r="L618" s="68"/>
      <c r="M618" s="68"/>
      <c r="N618" s="379"/>
      <c r="O618" s="379"/>
      <c r="P618" s="222">
        <v>0</v>
      </c>
      <c r="Q618" s="222">
        <v>4835.49</v>
      </c>
      <c r="R618" s="68" t="s">
        <v>2578</v>
      </c>
      <c r="S618" s="381"/>
      <c r="T618" s="287"/>
    </row>
    <row r="619" spans="1:20" ht="76.5">
      <c r="A619" s="198">
        <v>902</v>
      </c>
      <c r="B619" s="68"/>
      <c r="C619" s="220" t="s">
        <v>192</v>
      </c>
      <c r="D619" s="221">
        <v>44679</v>
      </c>
      <c r="E619" s="198" t="s">
        <v>2501</v>
      </c>
      <c r="F619" s="198" t="s">
        <v>3</v>
      </c>
      <c r="G619" s="198">
        <v>2016953</v>
      </c>
      <c r="H619" s="68"/>
      <c r="I619" s="204" t="s">
        <v>2573</v>
      </c>
      <c r="J619" s="68"/>
      <c r="K619" s="68"/>
      <c r="L619" s="68"/>
      <c r="M619" s="68"/>
      <c r="N619" s="379"/>
      <c r="O619" s="379"/>
      <c r="P619" s="222">
        <v>0</v>
      </c>
      <c r="Q619" s="222">
        <v>2628</v>
      </c>
      <c r="R619" s="68" t="s">
        <v>2578</v>
      </c>
      <c r="S619" s="381"/>
      <c r="T619" s="287"/>
    </row>
    <row r="620" spans="1:20" ht="76.5">
      <c r="A620" s="198">
        <v>902</v>
      </c>
      <c r="B620" s="68"/>
      <c r="C620" s="220" t="s">
        <v>192</v>
      </c>
      <c r="D620" s="221">
        <v>44679</v>
      </c>
      <c r="E620" s="198" t="s">
        <v>2501</v>
      </c>
      <c r="F620" s="198" t="s">
        <v>3</v>
      </c>
      <c r="G620" s="198">
        <v>2016953</v>
      </c>
      <c r="H620" s="68"/>
      <c r="I620" s="204" t="s">
        <v>2573</v>
      </c>
      <c r="J620" s="68"/>
      <c r="K620" s="68"/>
      <c r="L620" s="68"/>
      <c r="M620" s="68"/>
      <c r="N620" s="379"/>
      <c r="O620" s="379"/>
      <c r="P620" s="222">
        <v>0</v>
      </c>
      <c r="Q620" s="222">
        <v>131493.65</v>
      </c>
      <c r="R620" s="68" t="s">
        <v>2578</v>
      </c>
      <c r="S620" s="381"/>
      <c r="T620" s="287"/>
    </row>
    <row r="621" spans="1:20" ht="76.5">
      <c r="A621" s="198">
        <v>86</v>
      </c>
      <c r="B621" s="68"/>
      <c r="C621" s="220" t="s">
        <v>51</v>
      </c>
      <c r="D621" s="221">
        <v>44679</v>
      </c>
      <c r="E621" s="198" t="s">
        <v>2502</v>
      </c>
      <c r="F621" s="198" t="s">
        <v>3</v>
      </c>
      <c r="G621" s="198">
        <v>2016954</v>
      </c>
      <c r="H621" s="68"/>
      <c r="I621" s="204" t="s">
        <v>2574</v>
      </c>
      <c r="J621" s="68"/>
      <c r="K621" s="68"/>
      <c r="L621" s="68"/>
      <c r="M621" s="68"/>
      <c r="N621" s="379"/>
      <c r="O621" s="379"/>
      <c r="P621" s="222">
        <v>0</v>
      </c>
      <c r="Q621" s="222">
        <v>161.34</v>
      </c>
      <c r="R621" s="68" t="s">
        <v>2578</v>
      </c>
      <c r="S621" s="381"/>
      <c r="T621" s="287"/>
    </row>
    <row r="622" spans="1:20" ht="38.25">
      <c r="A622" s="198" t="s">
        <v>668</v>
      </c>
      <c r="B622" s="68"/>
      <c r="C622" s="220" t="s">
        <v>1258</v>
      </c>
      <c r="D622" s="221">
        <v>44680</v>
      </c>
      <c r="E622" s="198" t="s">
        <v>2335</v>
      </c>
      <c r="F622" s="198" t="s">
        <v>13</v>
      </c>
      <c r="G622" s="198">
        <v>431614</v>
      </c>
      <c r="H622" s="68"/>
      <c r="I622" s="204" t="s">
        <v>669</v>
      </c>
      <c r="J622" s="68"/>
      <c r="K622" s="68"/>
      <c r="L622" s="68"/>
      <c r="M622" s="68"/>
      <c r="N622" s="379"/>
      <c r="O622" s="379"/>
      <c r="P622" s="222">
        <v>5360303.16</v>
      </c>
      <c r="Q622" s="222">
        <v>0</v>
      </c>
      <c r="R622" s="68" t="s">
        <v>639</v>
      </c>
      <c r="S622" s="381"/>
      <c r="T622" s="287"/>
    </row>
    <row r="623" spans="1:20" ht="38.25">
      <c r="A623" s="198" t="s">
        <v>668</v>
      </c>
      <c r="B623" s="68"/>
      <c r="C623" s="220" t="s">
        <v>1258</v>
      </c>
      <c r="D623" s="221">
        <v>44680</v>
      </c>
      <c r="E623" s="198" t="s">
        <v>2336</v>
      </c>
      <c r="F623" s="198" t="s">
        <v>13</v>
      </c>
      <c r="G623" s="198">
        <v>431616</v>
      </c>
      <c r="H623" s="68"/>
      <c r="I623" s="204" t="s">
        <v>669</v>
      </c>
      <c r="J623" s="68"/>
      <c r="K623" s="68"/>
      <c r="L623" s="68"/>
      <c r="M623" s="68"/>
      <c r="N623" s="379"/>
      <c r="O623" s="379"/>
      <c r="P623" s="222">
        <v>14722702.26</v>
      </c>
      <c r="Q623" s="222">
        <v>0</v>
      </c>
      <c r="R623" s="68" t="s">
        <v>639</v>
      </c>
      <c r="S623" s="381"/>
      <c r="T623" s="287"/>
    </row>
    <row r="624" spans="1:20" ht="38.25">
      <c r="A624" s="198" t="s">
        <v>668</v>
      </c>
      <c r="B624" s="68"/>
      <c r="C624" s="220" t="s">
        <v>1258</v>
      </c>
      <c r="D624" s="221">
        <v>44680</v>
      </c>
      <c r="E624" s="198" t="s">
        <v>2337</v>
      </c>
      <c r="F624" s="198" t="s">
        <v>13</v>
      </c>
      <c r="G624" s="198">
        <v>431618</v>
      </c>
      <c r="H624" s="68"/>
      <c r="I624" s="204" t="s">
        <v>669</v>
      </c>
      <c r="J624" s="68"/>
      <c r="K624" s="68"/>
      <c r="L624" s="68"/>
      <c r="M624" s="68"/>
      <c r="N624" s="379"/>
      <c r="O624" s="379"/>
      <c r="P624" s="222">
        <v>14722702.26</v>
      </c>
      <c r="Q624" s="222">
        <v>0</v>
      </c>
      <c r="R624" s="68" t="s">
        <v>639</v>
      </c>
      <c r="S624" s="381"/>
      <c r="T624" s="287"/>
    </row>
    <row r="625" spans="1:20" ht="38.25">
      <c r="A625" s="198" t="s">
        <v>668</v>
      </c>
      <c r="B625" s="68"/>
      <c r="C625" s="220" t="s">
        <v>1258</v>
      </c>
      <c r="D625" s="221">
        <v>44680</v>
      </c>
      <c r="E625" s="198" t="s">
        <v>2338</v>
      </c>
      <c r="F625" s="198" t="s">
        <v>13</v>
      </c>
      <c r="G625" s="198">
        <v>431620</v>
      </c>
      <c r="H625" s="68"/>
      <c r="I625" s="204" t="s">
        <v>669</v>
      </c>
      <c r="J625" s="68"/>
      <c r="K625" s="68"/>
      <c r="L625" s="68"/>
      <c r="M625" s="68"/>
      <c r="N625" s="379"/>
      <c r="O625" s="379"/>
      <c r="P625" s="222">
        <v>14722702.26</v>
      </c>
      <c r="Q625" s="222">
        <v>0</v>
      </c>
      <c r="R625" s="68" t="s">
        <v>639</v>
      </c>
      <c r="S625" s="381"/>
      <c r="T625" s="287"/>
    </row>
    <row r="626" spans="1:20" ht="38.25">
      <c r="A626" s="198" t="s">
        <v>668</v>
      </c>
      <c r="B626" s="68"/>
      <c r="C626" s="220" t="s">
        <v>1258</v>
      </c>
      <c r="D626" s="221">
        <v>44680</v>
      </c>
      <c r="E626" s="198" t="s">
        <v>2339</v>
      </c>
      <c r="F626" s="198" t="s">
        <v>13</v>
      </c>
      <c r="G626" s="198">
        <v>431622</v>
      </c>
      <c r="H626" s="68"/>
      <c r="I626" s="204" t="s">
        <v>669</v>
      </c>
      <c r="J626" s="68"/>
      <c r="K626" s="68"/>
      <c r="L626" s="68"/>
      <c r="M626" s="68"/>
      <c r="N626" s="379"/>
      <c r="O626" s="379"/>
      <c r="P626" s="222">
        <v>14722702.26</v>
      </c>
      <c r="Q626" s="222">
        <v>0</v>
      </c>
      <c r="R626" s="68" t="s">
        <v>639</v>
      </c>
      <c r="S626" s="381"/>
      <c r="T626" s="287"/>
    </row>
    <row r="627" spans="1:20" ht="38.25">
      <c r="A627" s="198" t="s">
        <v>668</v>
      </c>
      <c r="B627" s="68"/>
      <c r="C627" s="220" t="s">
        <v>1258</v>
      </c>
      <c r="D627" s="221">
        <v>44680</v>
      </c>
      <c r="E627" s="198" t="s">
        <v>2340</v>
      </c>
      <c r="F627" s="198" t="s">
        <v>13</v>
      </c>
      <c r="G627" s="198">
        <v>431624</v>
      </c>
      <c r="H627" s="68"/>
      <c r="I627" s="204" t="s">
        <v>669</v>
      </c>
      <c r="J627" s="68"/>
      <c r="K627" s="68"/>
      <c r="L627" s="68"/>
      <c r="M627" s="68"/>
      <c r="N627" s="379"/>
      <c r="O627" s="379"/>
      <c r="P627" s="222">
        <v>14722702.26</v>
      </c>
      <c r="Q627" s="222">
        <v>0</v>
      </c>
      <c r="R627" s="68" t="s">
        <v>639</v>
      </c>
      <c r="S627" s="381"/>
      <c r="T627" s="287"/>
    </row>
    <row r="628" spans="1:20" ht="38.25">
      <c r="A628" s="198" t="s">
        <v>668</v>
      </c>
      <c r="B628" s="68"/>
      <c r="C628" s="220" t="s">
        <v>1258</v>
      </c>
      <c r="D628" s="221">
        <v>44680</v>
      </c>
      <c r="E628" s="198" t="s">
        <v>2341</v>
      </c>
      <c r="F628" s="198" t="s">
        <v>13</v>
      </c>
      <c r="G628" s="198">
        <v>431626</v>
      </c>
      <c r="H628" s="68"/>
      <c r="I628" s="204" t="s">
        <v>669</v>
      </c>
      <c r="J628" s="68"/>
      <c r="K628" s="68"/>
      <c r="L628" s="68"/>
      <c r="M628" s="68"/>
      <c r="N628" s="379"/>
      <c r="O628" s="379"/>
      <c r="P628" s="222">
        <v>2708693.91</v>
      </c>
      <c r="Q628" s="222">
        <v>0</v>
      </c>
      <c r="R628" s="68" t="s">
        <v>639</v>
      </c>
      <c r="S628" s="381"/>
      <c r="T628" s="287"/>
    </row>
    <row r="629" spans="1:20" ht="38.25">
      <c r="A629" s="198" t="s">
        <v>668</v>
      </c>
      <c r="B629" s="68"/>
      <c r="C629" s="220" t="s">
        <v>1258</v>
      </c>
      <c r="D629" s="221">
        <v>44680</v>
      </c>
      <c r="E629" s="198" t="s">
        <v>2342</v>
      </c>
      <c r="F629" s="198" t="s">
        <v>13</v>
      </c>
      <c r="G629" s="198">
        <v>431628</v>
      </c>
      <c r="H629" s="68"/>
      <c r="I629" s="204" t="s">
        <v>669</v>
      </c>
      <c r="J629" s="68"/>
      <c r="K629" s="68"/>
      <c r="L629" s="68"/>
      <c r="M629" s="68"/>
      <c r="N629" s="379"/>
      <c r="O629" s="379"/>
      <c r="P629" s="222">
        <v>2708693.91</v>
      </c>
      <c r="Q629" s="222">
        <v>0</v>
      </c>
      <c r="R629" s="68" t="s">
        <v>639</v>
      </c>
      <c r="S629" s="381"/>
      <c r="T629" s="287"/>
    </row>
    <row r="630" spans="1:20" ht="38.25">
      <c r="A630" s="198" t="s">
        <v>668</v>
      </c>
      <c r="B630" s="68"/>
      <c r="C630" s="220" t="s">
        <v>1258</v>
      </c>
      <c r="D630" s="221">
        <v>44680</v>
      </c>
      <c r="E630" s="198" t="s">
        <v>2343</v>
      </c>
      <c r="F630" s="198" t="s">
        <v>13</v>
      </c>
      <c r="G630" s="198">
        <v>431630</v>
      </c>
      <c r="H630" s="68"/>
      <c r="I630" s="204" t="s">
        <v>669</v>
      </c>
      <c r="J630" s="68"/>
      <c r="K630" s="68"/>
      <c r="L630" s="68"/>
      <c r="M630" s="68"/>
      <c r="N630" s="379"/>
      <c r="O630" s="379"/>
      <c r="P630" s="222">
        <v>2708693.91</v>
      </c>
      <c r="Q630" s="222">
        <v>0</v>
      </c>
      <c r="R630" s="68" t="s">
        <v>639</v>
      </c>
      <c r="S630" s="381"/>
      <c r="T630" s="287"/>
    </row>
    <row r="631" spans="1:20" ht="38.25">
      <c r="A631" s="198" t="s">
        <v>668</v>
      </c>
      <c r="B631" s="68"/>
      <c r="C631" s="220" t="s">
        <v>1258</v>
      </c>
      <c r="D631" s="221">
        <v>44680</v>
      </c>
      <c r="E631" s="198" t="s">
        <v>2344</v>
      </c>
      <c r="F631" s="198" t="s">
        <v>13</v>
      </c>
      <c r="G631" s="198">
        <v>431632</v>
      </c>
      <c r="H631" s="68"/>
      <c r="I631" s="204" t="s">
        <v>669</v>
      </c>
      <c r="J631" s="68"/>
      <c r="K631" s="68"/>
      <c r="L631" s="68"/>
      <c r="M631" s="68"/>
      <c r="N631" s="379"/>
      <c r="O631" s="379"/>
      <c r="P631" s="222">
        <v>2708693.91</v>
      </c>
      <c r="Q631" s="222">
        <v>0</v>
      </c>
      <c r="R631" s="68" t="s">
        <v>639</v>
      </c>
      <c r="S631" s="381"/>
      <c r="T631" s="287"/>
    </row>
    <row r="632" spans="1:20" ht="38.25">
      <c r="A632" s="198" t="s">
        <v>668</v>
      </c>
      <c r="B632" s="68"/>
      <c r="C632" s="220" t="s">
        <v>1258</v>
      </c>
      <c r="D632" s="221">
        <v>44680</v>
      </c>
      <c r="E632" s="198" t="s">
        <v>2345</v>
      </c>
      <c r="F632" s="198" t="s">
        <v>13</v>
      </c>
      <c r="G632" s="198">
        <v>431634</v>
      </c>
      <c r="H632" s="68"/>
      <c r="I632" s="204" t="s">
        <v>669</v>
      </c>
      <c r="J632" s="68"/>
      <c r="K632" s="68"/>
      <c r="L632" s="68"/>
      <c r="M632" s="68"/>
      <c r="N632" s="379"/>
      <c r="O632" s="379"/>
      <c r="P632" s="222">
        <v>2708693.91</v>
      </c>
      <c r="Q632" s="222">
        <v>0</v>
      </c>
      <c r="R632" s="68" t="s">
        <v>639</v>
      </c>
      <c r="S632" s="381"/>
      <c r="T632" s="287"/>
    </row>
    <row r="633" spans="1:20" ht="38.25">
      <c r="A633" s="198" t="s">
        <v>668</v>
      </c>
      <c r="B633" s="68"/>
      <c r="C633" s="220" t="s">
        <v>1258</v>
      </c>
      <c r="D633" s="221">
        <v>44680</v>
      </c>
      <c r="E633" s="198" t="s">
        <v>2346</v>
      </c>
      <c r="F633" s="198" t="s">
        <v>13</v>
      </c>
      <c r="G633" s="198">
        <v>431636</v>
      </c>
      <c r="H633" s="68"/>
      <c r="I633" s="204" t="s">
        <v>669</v>
      </c>
      <c r="J633" s="68"/>
      <c r="K633" s="68"/>
      <c r="L633" s="68"/>
      <c r="M633" s="68"/>
      <c r="N633" s="379"/>
      <c r="O633" s="379"/>
      <c r="P633" s="222">
        <v>1912691.96</v>
      </c>
      <c r="Q633" s="222">
        <v>0</v>
      </c>
      <c r="R633" s="68" t="s">
        <v>639</v>
      </c>
      <c r="S633" s="381"/>
      <c r="T633" s="287"/>
    </row>
    <row r="634" spans="1:20" ht="38.25">
      <c r="A634" s="198" t="s">
        <v>668</v>
      </c>
      <c r="B634" s="68"/>
      <c r="C634" s="220" t="s">
        <v>1258</v>
      </c>
      <c r="D634" s="221">
        <v>44680</v>
      </c>
      <c r="E634" s="198" t="s">
        <v>2347</v>
      </c>
      <c r="F634" s="198" t="s">
        <v>13</v>
      </c>
      <c r="G634" s="198">
        <v>431638</v>
      </c>
      <c r="H634" s="68"/>
      <c r="I634" s="204" t="s">
        <v>669</v>
      </c>
      <c r="J634" s="68"/>
      <c r="K634" s="68"/>
      <c r="L634" s="68"/>
      <c r="M634" s="68"/>
      <c r="N634" s="379"/>
      <c r="O634" s="379"/>
      <c r="P634" s="222">
        <v>90043.13</v>
      </c>
      <c r="Q634" s="222">
        <v>0</v>
      </c>
      <c r="R634" s="68" t="s">
        <v>639</v>
      </c>
      <c r="S634" s="381"/>
      <c r="T634" s="287"/>
    </row>
    <row r="635" spans="1:20" ht="38.25">
      <c r="A635" s="198" t="s">
        <v>668</v>
      </c>
      <c r="B635" s="68"/>
      <c r="C635" s="220" t="s">
        <v>1258</v>
      </c>
      <c r="D635" s="221">
        <v>44680</v>
      </c>
      <c r="E635" s="198" t="s">
        <v>2348</v>
      </c>
      <c r="F635" s="198" t="s">
        <v>13</v>
      </c>
      <c r="G635" s="198">
        <v>431640</v>
      </c>
      <c r="H635" s="68"/>
      <c r="I635" s="204" t="s">
        <v>669</v>
      </c>
      <c r="J635" s="68"/>
      <c r="K635" s="68"/>
      <c r="L635" s="68"/>
      <c r="M635" s="68"/>
      <c r="N635" s="379"/>
      <c r="O635" s="379"/>
      <c r="P635" s="222">
        <v>2072998.7</v>
      </c>
      <c r="Q635" s="222">
        <v>0</v>
      </c>
      <c r="R635" s="68" t="s">
        <v>639</v>
      </c>
      <c r="S635" s="381"/>
      <c r="T635" s="287"/>
    </row>
    <row r="636" spans="1:20" ht="38.25">
      <c r="A636" s="198" t="s">
        <v>668</v>
      </c>
      <c r="B636" s="68"/>
      <c r="C636" s="220" t="s">
        <v>1258</v>
      </c>
      <c r="D636" s="221">
        <v>44680</v>
      </c>
      <c r="E636" s="198" t="s">
        <v>2349</v>
      </c>
      <c r="F636" s="198" t="s">
        <v>13</v>
      </c>
      <c r="G636" s="198">
        <v>431642</v>
      </c>
      <c r="H636" s="68"/>
      <c r="I636" s="204" t="s">
        <v>669</v>
      </c>
      <c r="J636" s="68"/>
      <c r="K636" s="68"/>
      <c r="L636" s="68"/>
      <c r="M636" s="68"/>
      <c r="N636" s="379"/>
      <c r="O636" s="379"/>
      <c r="P636" s="222">
        <v>531976.67000000004</v>
      </c>
      <c r="Q636" s="222">
        <v>0</v>
      </c>
      <c r="R636" s="68" t="s">
        <v>639</v>
      </c>
      <c r="S636" s="381"/>
      <c r="T636" s="287"/>
    </row>
    <row r="637" spans="1:20" ht="38.25">
      <c r="A637" s="198" t="s">
        <v>668</v>
      </c>
      <c r="B637" s="68"/>
      <c r="C637" s="220" t="s">
        <v>1258</v>
      </c>
      <c r="D637" s="221">
        <v>44680</v>
      </c>
      <c r="E637" s="198" t="s">
        <v>2350</v>
      </c>
      <c r="F637" s="198" t="s">
        <v>13</v>
      </c>
      <c r="G637" s="198">
        <v>431644</v>
      </c>
      <c r="H637" s="68"/>
      <c r="I637" s="204" t="s">
        <v>669</v>
      </c>
      <c r="J637" s="68"/>
      <c r="K637" s="68"/>
      <c r="L637" s="68"/>
      <c r="M637" s="68"/>
      <c r="N637" s="379"/>
      <c r="O637" s="379"/>
      <c r="P637" s="222">
        <v>5253433.07</v>
      </c>
      <c r="Q637" s="222">
        <v>0</v>
      </c>
      <c r="R637" s="68" t="s">
        <v>639</v>
      </c>
      <c r="S637" s="381"/>
      <c r="T637" s="287"/>
    </row>
    <row r="638" spans="1:20" ht="38.25">
      <c r="A638" s="198" t="s">
        <v>668</v>
      </c>
      <c r="B638" s="68"/>
      <c r="C638" s="220" t="s">
        <v>1258</v>
      </c>
      <c r="D638" s="221">
        <v>44680</v>
      </c>
      <c r="E638" s="198" t="s">
        <v>2351</v>
      </c>
      <c r="F638" s="198" t="s">
        <v>13</v>
      </c>
      <c r="G638" s="198">
        <v>431646</v>
      </c>
      <c r="H638" s="68"/>
      <c r="I638" s="204" t="s">
        <v>669</v>
      </c>
      <c r="J638" s="68"/>
      <c r="K638" s="68"/>
      <c r="L638" s="68"/>
      <c r="M638" s="68"/>
      <c r="N638" s="379"/>
      <c r="O638" s="379"/>
      <c r="P638" s="222">
        <v>1461136.44</v>
      </c>
      <c r="Q638" s="222">
        <v>0</v>
      </c>
      <c r="R638" s="68" t="s">
        <v>639</v>
      </c>
      <c r="S638" s="381"/>
      <c r="T638" s="287"/>
    </row>
    <row r="639" spans="1:20" ht="38.25">
      <c r="A639" s="198" t="s">
        <v>668</v>
      </c>
      <c r="B639" s="68"/>
      <c r="C639" s="220" t="s">
        <v>1258</v>
      </c>
      <c r="D639" s="221">
        <v>44680</v>
      </c>
      <c r="E639" s="198" t="s">
        <v>2352</v>
      </c>
      <c r="F639" s="198" t="s">
        <v>13</v>
      </c>
      <c r="G639" s="198">
        <v>431648</v>
      </c>
      <c r="H639" s="68"/>
      <c r="I639" s="204" t="s">
        <v>669</v>
      </c>
      <c r="J639" s="68"/>
      <c r="K639" s="68"/>
      <c r="L639" s="68"/>
      <c r="M639" s="68"/>
      <c r="N639" s="379"/>
      <c r="O639" s="379"/>
      <c r="P639" s="222">
        <v>5693734.3499999996</v>
      </c>
      <c r="Q639" s="222">
        <v>0</v>
      </c>
      <c r="R639" s="68" t="s">
        <v>639</v>
      </c>
      <c r="S639" s="381"/>
      <c r="T639" s="287"/>
    </row>
    <row r="640" spans="1:20" ht="38.25">
      <c r="A640" s="198" t="s">
        <v>668</v>
      </c>
      <c r="B640" s="68"/>
      <c r="C640" s="220" t="s">
        <v>1258</v>
      </c>
      <c r="D640" s="221">
        <v>44680</v>
      </c>
      <c r="E640" s="198" t="s">
        <v>2353</v>
      </c>
      <c r="F640" s="198" t="s">
        <v>13</v>
      </c>
      <c r="G640" s="198">
        <v>431650</v>
      </c>
      <c r="H640" s="68"/>
      <c r="I640" s="204" t="s">
        <v>669</v>
      </c>
      <c r="J640" s="68"/>
      <c r="K640" s="68"/>
      <c r="L640" s="68"/>
      <c r="M640" s="68"/>
      <c r="N640" s="379"/>
      <c r="O640" s="379"/>
      <c r="P640" s="222">
        <v>247314.04</v>
      </c>
      <c r="Q640" s="222">
        <v>0</v>
      </c>
      <c r="R640" s="68" t="s">
        <v>639</v>
      </c>
      <c r="S640" s="381"/>
      <c r="T640" s="287"/>
    </row>
    <row r="641" spans="1:20" ht="38.25">
      <c r="A641" s="198" t="s">
        <v>668</v>
      </c>
      <c r="B641" s="68"/>
      <c r="C641" s="220" t="s">
        <v>1258</v>
      </c>
      <c r="D641" s="221">
        <v>44680</v>
      </c>
      <c r="E641" s="198" t="s">
        <v>2354</v>
      </c>
      <c r="F641" s="198" t="s">
        <v>13</v>
      </c>
      <c r="G641" s="198">
        <v>431652</v>
      </c>
      <c r="H641" s="68"/>
      <c r="I641" s="204" t="s">
        <v>669</v>
      </c>
      <c r="J641" s="68"/>
      <c r="K641" s="68"/>
      <c r="L641" s="68"/>
      <c r="M641" s="68"/>
      <c r="N641" s="379"/>
      <c r="O641" s="379"/>
      <c r="P641" s="222">
        <v>1237732.44</v>
      </c>
      <c r="Q641" s="222">
        <v>0</v>
      </c>
      <c r="R641" s="68" t="s">
        <v>639</v>
      </c>
      <c r="S641" s="381"/>
      <c r="T641" s="287"/>
    </row>
    <row r="642" spans="1:20" ht="38.25">
      <c r="A642" s="198" t="s">
        <v>668</v>
      </c>
      <c r="B642" s="68"/>
      <c r="C642" s="220" t="s">
        <v>1258</v>
      </c>
      <c r="D642" s="221">
        <v>44680</v>
      </c>
      <c r="E642" s="198" t="s">
        <v>2355</v>
      </c>
      <c r="F642" s="198" t="s">
        <v>13</v>
      </c>
      <c r="G642" s="198">
        <v>431654</v>
      </c>
      <c r="H642" s="68"/>
      <c r="I642" s="204" t="s">
        <v>669</v>
      </c>
      <c r="J642" s="68"/>
      <c r="K642" s="68"/>
      <c r="L642" s="68"/>
      <c r="M642" s="68"/>
      <c r="N642" s="379"/>
      <c r="O642" s="379"/>
      <c r="P642" s="222">
        <v>4450196.5599999996</v>
      </c>
      <c r="Q642" s="222">
        <v>0</v>
      </c>
      <c r="R642" s="68" t="s">
        <v>639</v>
      </c>
      <c r="S642" s="381"/>
      <c r="T642" s="287"/>
    </row>
    <row r="643" spans="1:20" ht="38.25">
      <c r="A643" s="198" t="s">
        <v>668</v>
      </c>
      <c r="B643" s="68"/>
      <c r="C643" s="220" t="s">
        <v>1258</v>
      </c>
      <c r="D643" s="221">
        <v>44680</v>
      </c>
      <c r="E643" s="198" t="s">
        <v>2356</v>
      </c>
      <c r="F643" s="198" t="s">
        <v>13</v>
      </c>
      <c r="G643" s="198">
        <v>431656</v>
      </c>
      <c r="H643" s="68"/>
      <c r="I643" s="204" t="s">
        <v>669</v>
      </c>
      <c r="J643" s="68"/>
      <c r="K643" s="68"/>
      <c r="L643" s="68"/>
      <c r="M643" s="68"/>
      <c r="N643" s="379"/>
      <c r="O643" s="379"/>
      <c r="P643" s="222">
        <v>4823176.96</v>
      </c>
      <c r="Q643" s="222">
        <v>0</v>
      </c>
      <c r="R643" s="68" t="s">
        <v>639</v>
      </c>
      <c r="S643" s="381"/>
      <c r="T643" s="287"/>
    </row>
    <row r="644" spans="1:20" ht="38.25">
      <c r="A644" s="198" t="s">
        <v>668</v>
      </c>
      <c r="B644" s="68"/>
      <c r="C644" s="220" t="s">
        <v>1258</v>
      </c>
      <c r="D644" s="221">
        <v>44680</v>
      </c>
      <c r="E644" s="198" t="s">
        <v>2357</v>
      </c>
      <c r="F644" s="198" t="s">
        <v>13</v>
      </c>
      <c r="G644" s="198">
        <v>431658</v>
      </c>
      <c r="H644" s="68"/>
      <c r="I644" s="204" t="s">
        <v>669</v>
      </c>
      <c r="J644" s="68"/>
      <c r="K644" s="68"/>
      <c r="L644" s="68"/>
      <c r="M644" s="68"/>
      <c r="N644" s="379"/>
      <c r="O644" s="379"/>
      <c r="P644" s="222">
        <v>209500.35</v>
      </c>
      <c r="Q644" s="222">
        <v>0</v>
      </c>
      <c r="R644" s="68" t="s">
        <v>639</v>
      </c>
      <c r="S644" s="381"/>
      <c r="T644" s="287"/>
    </row>
    <row r="645" spans="1:20" ht="38.25">
      <c r="A645" s="198" t="s">
        <v>668</v>
      </c>
      <c r="B645" s="68"/>
      <c r="C645" s="220" t="s">
        <v>1258</v>
      </c>
      <c r="D645" s="221">
        <v>44680</v>
      </c>
      <c r="E645" s="198" t="s">
        <v>2358</v>
      </c>
      <c r="F645" s="198" t="s">
        <v>13</v>
      </c>
      <c r="G645" s="198">
        <v>431660</v>
      </c>
      <c r="H645" s="68"/>
      <c r="I645" s="204" t="s">
        <v>669</v>
      </c>
      <c r="J645" s="68"/>
      <c r="K645" s="68"/>
      <c r="L645" s="68"/>
      <c r="M645" s="68"/>
      <c r="N645" s="379"/>
      <c r="O645" s="379"/>
      <c r="P645" s="222">
        <v>575417.42000000004</v>
      </c>
      <c r="Q645" s="222">
        <v>0</v>
      </c>
      <c r="R645" s="68" t="s">
        <v>639</v>
      </c>
      <c r="S645" s="381"/>
      <c r="T645" s="287"/>
    </row>
    <row r="646" spans="1:20" ht="38.25">
      <c r="A646" s="198" t="s">
        <v>668</v>
      </c>
      <c r="B646" s="68"/>
      <c r="C646" s="220" t="s">
        <v>1258</v>
      </c>
      <c r="D646" s="221">
        <v>44680</v>
      </c>
      <c r="E646" s="198" t="s">
        <v>2359</v>
      </c>
      <c r="F646" s="198" t="s">
        <v>13</v>
      </c>
      <c r="G646" s="198">
        <v>431662</v>
      </c>
      <c r="H646" s="68"/>
      <c r="I646" s="204" t="s">
        <v>669</v>
      </c>
      <c r="J646" s="68"/>
      <c r="K646" s="68"/>
      <c r="L646" s="68"/>
      <c r="M646" s="68"/>
      <c r="N646" s="379"/>
      <c r="O646" s="379"/>
      <c r="P646" s="222">
        <v>13247422.01</v>
      </c>
      <c r="Q646" s="222">
        <v>0</v>
      </c>
      <c r="R646" s="68" t="s">
        <v>639</v>
      </c>
      <c r="S646" s="381"/>
      <c r="T646" s="287"/>
    </row>
    <row r="647" spans="1:20" ht="38.25">
      <c r="A647" s="198" t="s">
        <v>668</v>
      </c>
      <c r="B647" s="68"/>
      <c r="C647" s="220" t="s">
        <v>1258</v>
      </c>
      <c r="D647" s="221">
        <v>44680</v>
      </c>
      <c r="E647" s="198" t="s">
        <v>2360</v>
      </c>
      <c r="F647" s="198" t="s">
        <v>13</v>
      </c>
      <c r="G647" s="198">
        <v>431664</v>
      </c>
      <c r="H647" s="68"/>
      <c r="I647" s="204" t="s">
        <v>669</v>
      </c>
      <c r="J647" s="68"/>
      <c r="K647" s="68"/>
      <c r="L647" s="68"/>
      <c r="M647" s="68"/>
      <c r="N647" s="379"/>
      <c r="O647" s="379"/>
      <c r="P647" s="222">
        <v>3399577.48</v>
      </c>
      <c r="Q647" s="222">
        <v>0</v>
      </c>
      <c r="R647" s="68" t="s">
        <v>639</v>
      </c>
      <c r="S647" s="381"/>
      <c r="T647" s="287"/>
    </row>
    <row r="648" spans="1:20" ht="38.25">
      <c r="A648" s="198" t="s">
        <v>668</v>
      </c>
      <c r="B648" s="68"/>
      <c r="C648" s="220" t="s">
        <v>1258</v>
      </c>
      <c r="D648" s="221">
        <v>44680</v>
      </c>
      <c r="E648" s="198" t="s">
        <v>2361</v>
      </c>
      <c r="F648" s="198" t="s">
        <v>13</v>
      </c>
      <c r="G648" s="198">
        <v>431666</v>
      </c>
      <c r="H648" s="68"/>
      <c r="I648" s="204" t="s">
        <v>669</v>
      </c>
      <c r="J648" s="68"/>
      <c r="K648" s="68"/>
      <c r="L648" s="68"/>
      <c r="M648" s="68"/>
      <c r="N648" s="379"/>
      <c r="O648" s="379"/>
      <c r="P648" s="222">
        <v>12222987.609999999</v>
      </c>
      <c r="Q648" s="222">
        <v>0</v>
      </c>
      <c r="R648" s="68" t="s">
        <v>639</v>
      </c>
      <c r="S648" s="381"/>
      <c r="T648" s="287"/>
    </row>
    <row r="649" spans="1:20" ht="38.25">
      <c r="A649" s="198" t="s">
        <v>668</v>
      </c>
      <c r="B649" s="68"/>
      <c r="C649" s="220" t="s">
        <v>1258</v>
      </c>
      <c r="D649" s="221">
        <v>44680</v>
      </c>
      <c r="E649" s="198" t="s">
        <v>2362</v>
      </c>
      <c r="F649" s="198" t="s">
        <v>13</v>
      </c>
      <c r="G649" s="198">
        <v>431668</v>
      </c>
      <c r="H649" s="68"/>
      <c r="I649" s="204" t="s">
        <v>669</v>
      </c>
      <c r="J649" s="68"/>
      <c r="K649" s="68"/>
      <c r="L649" s="68"/>
      <c r="M649" s="68"/>
      <c r="N649" s="379"/>
      <c r="O649" s="379"/>
      <c r="P649" s="222">
        <v>2437270.7400000002</v>
      </c>
      <c r="Q649" s="222">
        <v>0</v>
      </c>
      <c r="R649" s="68" t="s">
        <v>639</v>
      </c>
      <c r="S649" s="381"/>
      <c r="T649" s="287"/>
    </row>
    <row r="650" spans="1:20" ht="38.25">
      <c r="A650" s="198" t="s">
        <v>668</v>
      </c>
      <c r="B650" s="68"/>
      <c r="C650" s="220" t="s">
        <v>1258</v>
      </c>
      <c r="D650" s="221">
        <v>44680</v>
      </c>
      <c r="E650" s="198" t="s">
        <v>2363</v>
      </c>
      <c r="F650" s="198" t="s">
        <v>13</v>
      </c>
      <c r="G650" s="198">
        <v>431670</v>
      </c>
      <c r="H650" s="68"/>
      <c r="I650" s="204" t="s">
        <v>669</v>
      </c>
      <c r="J650" s="68"/>
      <c r="K650" s="68"/>
      <c r="L650" s="68"/>
      <c r="M650" s="68"/>
      <c r="N650" s="379"/>
      <c r="O650" s="379"/>
      <c r="P650" s="222">
        <v>625456.86</v>
      </c>
      <c r="Q650" s="222">
        <v>0</v>
      </c>
      <c r="R650" s="68" t="s">
        <v>639</v>
      </c>
      <c r="S650" s="381"/>
      <c r="T650" s="287"/>
    </row>
    <row r="651" spans="1:20" ht="38.25">
      <c r="A651" s="198" t="s">
        <v>668</v>
      </c>
      <c r="B651" s="68"/>
      <c r="C651" s="220" t="s">
        <v>1258</v>
      </c>
      <c r="D651" s="221">
        <v>44680</v>
      </c>
      <c r="E651" s="198" t="s">
        <v>2364</v>
      </c>
      <c r="F651" s="198" t="s">
        <v>13</v>
      </c>
      <c r="G651" s="198">
        <v>431672</v>
      </c>
      <c r="H651" s="68"/>
      <c r="I651" s="204" t="s">
        <v>669</v>
      </c>
      <c r="J651" s="68"/>
      <c r="K651" s="68"/>
      <c r="L651" s="68"/>
      <c r="M651" s="68"/>
      <c r="N651" s="379"/>
      <c r="O651" s="379"/>
      <c r="P651" s="222">
        <v>105865.72</v>
      </c>
      <c r="Q651" s="222">
        <v>0</v>
      </c>
      <c r="R651" s="68" t="s">
        <v>639</v>
      </c>
      <c r="S651" s="381"/>
      <c r="T651" s="287"/>
    </row>
    <row r="652" spans="1:20" ht="38.25">
      <c r="A652" s="198" t="s">
        <v>668</v>
      </c>
      <c r="B652" s="68"/>
      <c r="C652" s="220" t="s">
        <v>1258</v>
      </c>
      <c r="D652" s="221">
        <v>44680</v>
      </c>
      <c r="E652" s="198" t="s">
        <v>2365</v>
      </c>
      <c r="F652" s="198" t="s">
        <v>13</v>
      </c>
      <c r="G652" s="198">
        <v>431674</v>
      </c>
      <c r="H652" s="68"/>
      <c r="I652" s="204" t="s">
        <v>669</v>
      </c>
      <c r="J652" s="68"/>
      <c r="K652" s="68"/>
      <c r="L652" s="68"/>
      <c r="M652" s="68"/>
      <c r="N652" s="379"/>
      <c r="O652" s="379"/>
      <c r="P652" s="222">
        <v>2248794.5699999998</v>
      </c>
      <c r="Q652" s="222">
        <v>0</v>
      </c>
      <c r="R652" s="68" t="s">
        <v>639</v>
      </c>
      <c r="S652" s="381"/>
      <c r="T652" s="287"/>
    </row>
    <row r="653" spans="1:20" ht="38.25">
      <c r="A653" s="198" t="s">
        <v>668</v>
      </c>
      <c r="B653" s="68"/>
      <c r="C653" s="220" t="s">
        <v>1258</v>
      </c>
      <c r="D653" s="221">
        <v>44680</v>
      </c>
      <c r="E653" s="198" t="s">
        <v>2366</v>
      </c>
      <c r="F653" s="198" t="s">
        <v>13</v>
      </c>
      <c r="G653" s="198">
        <v>431676</v>
      </c>
      <c r="H653" s="68"/>
      <c r="I653" s="204" t="s">
        <v>669</v>
      </c>
      <c r="J653" s="68"/>
      <c r="K653" s="68"/>
      <c r="L653" s="68"/>
      <c r="M653" s="68"/>
      <c r="N653" s="379"/>
      <c r="O653" s="379"/>
      <c r="P653" s="222">
        <v>2213812.0699999998</v>
      </c>
      <c r="Q653" s="222">
        <v>0</v>
      </c>
      <c r="R653" s="68" t="s">
        <v>639</v>
      </c>
      <c r="S653" s="381"/>
      <c r="T653" s="287"/>
    </row>
    <row r="654" spans="1:20" ht="38.25">
      <c r="A654" s="198" t="s">
        <v>668</v>
      </c>
      <c r="B654" s="68"/>
      <c r="C654" s="220" t="s">
        <v>1258</v>
      </c>
      <c r="D654" s="221">
        <v>44680</v>
      </c>
      <c r="E654" s="198" t="s">
        <v>2367</v>
      </c>
      <c r="F654" s="198" t="s">
        <v>13</v>
      </c>
      <c r="G654" s="198">
        <v>431678</v>
      </c>
      <c r="H654" s="68"/>
      <c r="I654" s="204" t="s">
        <v>669</v>
      </c>
      <c r="J654" s="68"/>
      <c r="K654" s="68"/>
      <c r="L654" s="68"/>
      <c r="M654" s="68"/>
      <c r="N654" s="379"/>
      <c r="O654" s="379"/>
      <c r="P654" s="222">
        <v>230856.56</v>
      </c>
      <c r="Q654" s="222">
        <v>0</v>
      </c>
      <c r="R654" s="68" t="s">
        <v>639</v>
      </c>
      <c r="S654" s="381"/>
      <c r="T654" s="287"/>
    </row>
    <row r="655" spans="1:20" ht="38.25">
      <c r="A655" s="198" t="s">
        <v>668</v>
      </c>
      <c r="B655" s="68"/>
      <c r="C655" s="220" t="s">
        <v>1258</v>
      </c>
      <c r="D655" s="221">
        <v>44680</v>
      </c>
      <c r="E655" s="198" t="s">
        <v>2368</v>
      </c>
      <c r="F655" s="198" t="s">
        <v>13</v>
      </c>
      <c r="G655" s="198">
        <v>431680</v>
      </c>
      <c r="H655" s="68"/>
      <c r="I655" s="204" t="s">
        <v>669</v>
      </c>
      <c r="J655" s="68"/>
      <c r="K655" s="68"/>
      <c r="L655" s="68"/>
      <c r="M655" s="68"/>
      <c r="N655" s="379"/>
      <c r="O655" s="379"/>
      <c r="P655" s="222">
        <v>391163.31</v>
      </c>
      <c r="Q655" s="222">
        <v>0</v>
      </c>
      <c r="R655" s="68" t="s">
        <v>639</v>
      </c>
      <c r="S655" s="381"/>
      <c r="T655" s="287"/>
    </row>
    <row r="656" spans="1:20" ht="38.25">
      <c r="A656" s="198" t="s">
        <v>668</v>
      </c>
      <c r="B656" s="68"/>
      <c r="C656" s="220" t="s">
        <v>1258</v>
      </c>
      <c r="D656" s="221">
        <v>44680</v>
      </c>
      <c r="E656" s="198" t="s">
        <v>2369</v>
      </c>
      <c r="F656" s="198" t="s">
        <v>13</v>
      </c>
      <c r="G656" s="198">
        <v>431682</v>
      </c>
      <c r="H656" s="68"/>
      <c r="I656" s="204" t="s">
        <v>669</v>
      </c>
      <c r="J656" s="68"/>
      <c r="K656" s="68"/>
      <c r="L656" s="68"/>
      <c r="M656" s="68"/>
      <c r="N656" s="379"/>
      <c r="O656" s="379"/>
      <c r="P656" s="222">
        <v>1771878.52</v>
      </c>
      <c r="Q656" s="222">
        <v>0</v>
      </c>
      <c r="R656" s="68" t="s">
        <v>639</v>
      </c>
      <c r="S656" s="381"/>
      <c r="T656" s="287"/>
    </row>
    <row r="657" spans="1:20" ht="38.25">
      <c r="A657" s="198" t="s">
        <v>668</v>
      </c>
      <c r="B657" s="68"/>
      <c r="C657" s="220" t="s">
        <v>1258</v>
      </c>
      <c r="D657" s="221">
        <v>44680</v>
      </c>
      <c r="E657" s="198" t="s">
        <v>2370</v>
      </c>
      <c r="F657" s="198" t="s">
        <v>13</v>
      </c>
      <c r="G657" s="198">
        <v>431684</v>
      </c>
      <c r="H657" s="68"/>
      <c r="I657" s="204" t="s">
        <v>669</v>
      </c>
      <c r="J657" s="68"/>
      <c r="K657" s="68"/>
      <c r="L657" s="68"/>
      <c r="M657" s="68"/>
      <c r="N657" s="379"/>
      <c r="O657" s="379"/>
      <c r="P657" s="222">
        <v>4866672.51</v>
      </c>
      <c r="Q657" s="222">
        <v>0</v>
      </c>
      <c r="R657" s="68" t="s">
        <v>639</v>
      </c>
      <c r="S657" s="381"/>
      <c r="T657" s="287"/>
    </row>
    <row r="658" spans="1:20" ht="38.25">
      <c r="A658" s="198" t="s">
        <v>668</v>
      </c>
      <c r="B658" s="68"/>
      <c r="C658" s="220" t="s">
        <v>1258</v>
      </c>
      <c r="D658" s="221">
        <v>44680</v>
      </c>
      <c r="E658" s="198" t="s">
        <v>2371</v>
      </c>
      <c r="F658" s="198" t="s">
        <v>13</v>
      </c>
      <c r="G658" s="198">
        <v>431686</v>
      </c>
      <c r="H658" s="68"/>
      <c r="I658" s="204" t="s">
        <v>669</v>
      </c>
      <c r="J658" s="68"/>
      <c r="K658" s="68"/>
      <c r="L658" s="68"/>
      <c r="M658" s="68"/>
      <c r="N658" s="379"/>
      <c r="O658" s="379"/>
      <c r="P658" s="222">
        <v>634074.6</v>
      </c>
      <c r="Q658" s="222">
        <v>0</v>
      </c>
      <c r="R658" s="68" t="s">
        <v>639</v>
      </c>
      <c r="S658" s="381"/>
      <c r="T658" s="287"/>
    </row>
    <row r="659" spans="1:20" ht="38.25">
      <c r="A659" s="198" t="s">
        <v>668</v>
      </c>
      <c r="B659" s="68"/>
      <c r="C659" s="220" t="s">
        <v>1258</v>
      </c>
      <c r="D659" s="221">
        <v>44680</v>
      </c>
      <c r="E659" s="198" t="s">
        <v>2372</v>
      </c>
      <c r="F659" s="198" t="s">
        <v>13</v>
      </c>
      <c r="G659" s="198">
        <v>431688</v>
      </c>
      <c r="H659" s="68"/>
      <c r="I659" s="204" t="s">
        <v>669</v>
      </c>
      <c r="J659" s="68"/>
      <c r="K659" s="68"/>
      <c r="L659" s="68"/>
      <c r="M659" s="68"/>
      <c r="N659" s="379"/>
      <c r="O659" s="379"/>
      <c r="P659" s="222">
        <v>1074375.8799999999</v>
      </c>
      <c r="Q659" s="222">
        <v>0</v>
      </c>
      <c r="R659" s="68" t="s">
        <v>639</v>
      </c>
      <c r="S659" s="381"/>
      <c r="T659" s="287"/>
    </row>
    <row r="660" spans="1:20" ht="38.25">
      <c r="A660" s="198" t="s">
        <v>668</v>
      </c>
      <c r="B660" s="68"/>
      <c r="C660" s="220" t="s">
        <v>1258</v>
      </c>
      <c r="D660" s="221">
        <v>44680</v>
      </c>
      <c r="E660" s="198" t="s">
        <v>2373</v>
      </c>
      <c r="F660" s="198" t="s">
        <v>13</v>
      </c>
      <c r="G660" s="198">
        <v>431690</v>
      </c>
      <c r="H660" s="68"/>
      <c r="I660" s="204" t="s">
        <v>669</v>
      </c>
      <c r="J660" s="68"/>
      <c r="K660" s="68"/>
      <c r="L660" s="68"/>
      <c r="M660" s="68"/>
      <c r="N660" s="379"/>
      <c r="O660" s="379"/>
      <c r="P660" s="222">
        <v>6080494.9100000001</v>
      </c>
      <c r="Q660" s="222">
        <v>0</v>
      </c>
      <c r="R660" s="68" t="s">
        <v>639</v>
      </c>
      <c r="S660" s="381"/>
      <c r="T660" s="287"/>
    </row>
    <row r="661" spans="1:20" ht="38.25">
      <c r="A661" s="198" t="s">
        <v>668</v>
      </c>
      <c r="B661" s="68"/>
      <c r="C661" s="220" t="s">
        <v>1258</v>
      </c>
      <c r="D661" s="221">
        <v>44680</v>
      </c>
      <c r="E661" s="198" t="s">
        <v>2374</v>
      </c>
      <c r="F661" s="198" t="s">
        <v>13</v>
      </c>
      <c r="G661" s="198">
        <v>431692</v>
      </c>
      <c r="H661" s="68"/>
      <c r="I661" s="204" t="s">
        <v>669</v>
      </c>
      <c r="J661" s="68"/>
      <c r="K661" s="68"/>
      <c r="L661" s="68"/>
      <c r="M661" s="68"/>
      <c r="N661" s="379"/>
      <c r="O661" s="379"/>
      <c r="P661" s="222">
        <v>4122570.71</v>
      </c>
      <c r="Q661" s="222">
        <v>0</v>
      </c>
      <c r="R661" s="68" t="s">
        <v>639</v>
      </c>
      <c r="S661" s="381"/>
      <c r="T661" s="287"/>
    </row>
    <row r="662" spans="1:20" ht="38.25">
      <c r="A662" s="198" t="s">
        <v>668</v>
      </c>
      <c r="B662" s="68"/>
      <c r="C662" s="220" t="s">
        <v>1258</v>
      </c>
      <c r="D662" s="221">
        <v>44680</v>
      </c>
      <c r="E662" s="198" t="s">
        <v>2375</v>
      </c>
      <c r="F662" s="198" t="s">
        <v>13</v>
      </c>
      <c r="G662" s="198">
        <v>431694</v>
      </c>
      <c r="H662" s="68"/>
      <c r="I662" s="204" t="s">
        <v>669</v>
      </c>
      <c r="J662" s="68"/>
      <c r="K662" s="68"/>
      <c r="L662" s="68"/>
      <c r="M662" s="68"/>
      <c r="N662" s="379"/>
      <c r="O662" s="379"/>
      <c r="P662" s="222">
        <v>5150802.74</v>
      </c>
      <c r="Q662" s="222">
        <v>0</v>
      </c>
      <c r="R662" s="68" t="s">
        <v>639</v>
      </c>
      <c r="S662" s="381"/>
      <c r="T662" s="287"/>
    </row>
    <row r="663" spans="1:20" ht="38.25">
      <c r="A663" s="198" t="s">
        <v>668</v>
      </c>
      <c r="B663" s="68"/>
      <c r="C663" s="220" t="s">
        <v>1258</v>
      </c>
      <c r="D663" s="221">
        <v>44680</v>
      </c>
      <c r="E663" s="198" t="s">
        <v>2376</v>
      </c>
      <c r="F663" s="198" t="s">
        <v>13</v>
      </c>
      <c r="G663" s="198">
        <v>431696</v>
      </c>
      <c r="H663" s="68"/>
      <c r="I663" s="204" t="s">
        <v>669</v>
      </c>
      <c r="J663" s="68"/>
      <c r="K663" s="68"/>
      <c r="L663" s="68"/>
      <c r="M663" s="68"/>
      <c r="N663" s="379"/>
      <c r="O663" s="379"/>
      <c r="P663" s="222">
        <v>537126.19999999995</v>
      </c>
      <c r="Q663" s="222">
        <v>0</v>
      </c>
      <c r="R663" s="68" t="s">
        <v>639</v>
      </c>
      <c r="S663" s="381"/>
      <c r="T663" s="287"/>
    </row>
    <row r="664" spans="1:20" ht="38.25">
      <c r="A664" s="198" t="s">
        <v>668</v>
      </c>
      <c r="B664" s="68"/>
      <c r="C664" s="220" t="s">
        <v>1258</v>
      </c>
      <c r="D664" s="221">
        <v>44680</v>
      </c>
      <c r="E664" s="198" t="s">
        <v>2377</v>
      </c>
      <c r="F664" s="198" t="s">
        <v>13</v>
      </c>
      <c r="G664" s="198">
        <v>431698</v>
      </c>
      <c r="H664" s="68"/>
      <c r="I664" s="204" t="s">
        <v>669</v>
      </c>
      <c r="J664" s="68"/>
      <c r="K664" s="68"/>
      <c r="L664" s="68"/>
      <c r="M664" s="68"/>
      <c r="N664" s="379"/>
      <c r="O664" s="379"/>
      <c r="P664" s="222">
        <v>910106.6</v>
      </c>
      <c r="Q664" s="222">
        <v>0</v>
      </c>
      <c r="R664" s="68" t="s">
        <v>639</v>
      </c>
      <c r="S664" s="381"/>
      <c r="T664" s="287"/>
    </row>
    <row r="665" spans="1:20" ht="38.25">
      <c r="A665" s="198" t="s">
        <v>668</v>
      </c>
      <c r="B665" s="68"/>
      <c r="C665" s="220" t="s">
        <v>1258</v>
      </c>
      <c r="D665" s="221">
        <v>44680</v>
      </c>
      <c r="E665" s="198" t="s">
        <v>2378</v>
      </c>
      <c r="F665" s="198" t="s">
        <v>13</v>
      </c>
      <c r="G665" s="198">
        <v>431700</v>
      </c>
      <c r="H665" s="68"/>
      <c r="I665" s="204" t="s">
        <v>669</v>
      </c>
      <c r="J665" s="68"/>
      <c r="K665" s="68"/>
      <c r="L665" s="68"/>
      <c r="M665" s="68"/>
      <c r="N665" s="379"/>
      <c r="O665" s="379"/>
      <c r="P665" s="222">
        <v>14147284.84</v>
      </c>
      <c r="Q665" s="222">
        <v>0</v>
      </c>
      <c r="R665" s="68" t="s">
        <v>639</v>
      </c>
      <c r="S665" s="381"/>
      <c r="T665" s="287"/>
    </row>
    <row r="666" spans="1:20" ht="38.25">
      <c r="A666" s="198" t="s">
        <v>668</v>
      </c>
      <c r="B666" s="68"/>
      <c r="C666" s="220" t="s">
        <v>1258</v>
      </c>
      <c r="D666" s="221">
        <v>44680</v>
      </c>
      <c r="E666" s="198" t="s">
        <v>2379</v>
      </c>
      <c r="F666" s="198" t="s">
        <v>13</v>
      </c>
      <c r="G666" s="198">
        <v>431702</v>
      </c>
      <c r="H666" s="68"/>
      <c r="I666" s="204" t="s">
        <v>669</v>
      </c>
      <c r="J666" s="68"/>
      <c r="K666" s="68"/>
      <c r="L666" s="68"/>
      <c r="M666" s="68"/>
      <c r="N666" s="379"/>
      <c r="O666" s="379"/>
      <c r="P666" s="222">
        <v>1475280.25</v>
      </c>
      <c r="Q666" s="222">
        <v>0</v>
      </c>
      <c r="R666" s="68" t="s">
        <v>639</v>
      </c>
      <c r="S666" s="381"/>
      <c r="T666" s="287"/>
    </row>
    <row r="667" spans="1:20" ht="38.25">
      <c r="A667" s="198" t="s">
        <v>668</v>
      </c>
      <c r="B667" s="68"/>
      <c r="C667" s="220" t="s">
        <v>1258</v>
      </c>
      <c r="D667" s="221">
        <v>44680</v>
      </c>
      <c r="E667" s="198" t="s">
        <v>2380</v>
      </c>
      <c r="F667" s="198" t="s">
        <v>13</v>
      </c>
      <c r="G667" s="198">
        <v>431704</v>
      </c>
      <c r="H667" s="68"/>
      <c r="I667" s="204" t="s">
        <v>669</v>
      </c>
      <c r="J667" s="68"/>
      <c r="K667" s="68"/>
      <c r="L667" s="68"/>
      <c r="M667" s="68"/>
      <c r="N667" s="379"/>
      <c r="O667" s="379"/>
      <c r="P667" s="222">
        <v>2499714.65</v>
      </c>
      <c r="Q667" s="222">
        <v>0</v>
      </c>
      <c r="R667" s="68" t="s">
        <v>639</v>
      </c>
      <c r="S667" s="381"/>
      <c r="T667" s="287"/>
    </row>
    <row r="668" spans="1:20" ht="38.25">
      <c r="A668" s="198" t="s">
        <v>668</v>
      </c>
      <c r="B668" s="68"/>
      <c r="C668" s="220" t="s">
        <v>1258</v>
      </c>
      <c r="D668" s="221">
        <v>44680</v>
      </c>
      <c r="E668" s="198" t="s">
        <v>2381</v>
      </c>
      <c r="F668" s="198" t="s">
        <v>13</v>
      </c>
      <c r="G668" s="198">
        <v>431706</v>
      </c>
      <c r="H668" s="68"/>
      <c r="I668" s="204" t="s">
        <v>669</v>
      </c>
      <c r="J668" s="68"/>
      <c r="K668" s="68"/>
      <c r="L668" s="68"/>
      <c r="M668" s="68"/>
      <c r="N668" s="379"/>
      <c r="O668" s="379"/>
      <c r="P668" s="222">
        <v>11323124.779999999</v>
      </c>
      <c r="Q668" s="222">
        <v>0</v>
      </c>
      <c r="R668" s="68" t="s">
        <v>639</v>
      </c>
      <c r="S668" s="381"/>
      <c r="T668" s="287"/>
    </row>
    <row r="669" spans="1:20" ht="38.25">
      <c r="A669" s="198" t="s">
        <v>668</v>
      </c>
      <c r="B669" s="68"/>
      <c r="C669" s="220" t="s">
        <v>1258</v>
      </c>
      <c r="D669" s="221">
        <v>44680</v>
      </c>
      <c r="E669" s="198" t="s">
        <v>2382</v>
      </c>
      <c r="F669" s="198" t="s">
        <v>13</v>
      </c>
      <c r="G669" s="198">
        <v>431708</v>
      </c>
      <c r="H669" s="68"/>
      <c r="I669" s="204" t="s">
        <v>669</v>
      </c>
      <c r="J669" s="68"/>
      <c r="K669" s="68"/>
      <c r="L669" s="68"/>
      <c r="M669" s="68"/>
      <c r="N669" s="379"/>
      <c r="O669" s="379"/>
      <c r="P669" s="222">
        <v>2083237.12</v>
      </c>
      <c r="Q669" s="222">
        <v>0</v>
      </c>
      <c r="R669" s="68" t="s">
        <v>639</v>
      </c>
      <c r="S669" s="381"/>
      <c r="T669" s="287"/>
    </row>
    <row r="670" spans="1:20" ht="38.25">
      <c r="A670" s="198" t="s">
        <v>668</v>
      </c>
      <c r="B670" s="68"/>
      <c r="C670" s="220" t="s">
        <v>1258</v>
      </c>
      <c r="D670" s="221">
        <v>44680</v>
      </c>
      <c r="E670" s="198" t="s">
        <v>2383</v>
      </c>
      <c r="F670" s="198" t="s">
        <v>13</v>
      </c>
      <c r="G670" s="198">
        <v>431710</v>
      </c>
      <c r="H670" s="68"/>
      <c r="I670" s="204" t="s">
        <v>669</v>
      </c>
      <c r="J670" s="68"/>
      <c r="K670" s="68"/>
      <c r="L670" s="68"/>
      <c r="M670" s="68"/>
      <c r="N670" s="379"/>
      <c r="O670" s="379"/>
      <c r="P670" s="222">
        <v>2602828.2000000002</v>
      </c>
      <c r="Q670" s="222">
        <v>0</v>
      </c>
      <c r="R670" s="68" t="s">
        <v>639</v>
      </c>
      <c r="S670" s="381"/>
      <c r="T670" s="287"/>
    </row>
    <row r="671" spans="1:20" ht="38.25">
      <c r="A671" s="198" t="s">
        <v>668</v>
      </c>
      <c r="B671" s="68"/>
      <c r="C671" s="220" t="s">
        <v>1258</v>
      </c>
      <c r="D671" s="221">
        <v>44680</v>
      </c>
      <c r="E671" s="198" t="s">
        <v>2384</v>
      </c>
      <c r="F671" s="198" t="s">
        <v>13</v>
      </c>
      <c r="G671" s="198">
        <v>431712</v>
      </c>
      <c r="H671" s="68"/>
      <c r="I671" s="204" t="s">
        <v>669</v>
      </c>
      <c r="J671" s="68"/>
      <c r="K671" s="68"/>
      <c r="L671" s="68"/>
      <c r="M671" s="68"/>
      <c r="N671" s="379"/>
      <c r="O671" s="379"/>
      <c r="P671" s="222">
        <v>459899.41</v>
      </c>
      <c r="Q671" s="222">
        <v>0</v>
      </c>
      <c r="R671" s="68" t="s">
        <v>639</v>
      </c>
      <c r="S671" s="381"/>
      <c r="T671" s="287"/>
    </row>
    <row r="672" spans="1:20" ht="38.25">
      <c r="A672" s="198" t="s">
        <v>668</v>
      </c>
      <c r="B672" s="68"/>
      <c r="C672" s="220" t="s">
        <v>1258</v>
      </c>
      <c r="D672" s="221">
        <v>44680</v>
      </c>
      <c r="E672" s="198" t="s">
        <v>2385</v>
      </c>
      <c r="F672" s="198" t="s">
        <v>13</v>
      </c>
      <c r="G672" s="198">
        <v>431714</v>
      </c>
      <c r="H672" s="68"/>
      <c r="I672" s="204" t="s">
        <v>669</v>
      </c>
      <c r="J672" s="68"/>
      <c r="K672" s="68"/>
      <c r="L672" s="68"/>
      <c r="M672" s="68"/>
      <c r="N672" s="379"/>
      <c r="O672" s="379"/>
      <c r="P672" s="222">
        <v>271423.17</v>
      </c>
      <c r="Q672" s="222">
        <v>0</v>
      </c>
      <c r="R672" s="68" t="s">
        <v>639</v>
      </c>
      <c r="S672" s="381"/>
      <c r="T672" s="287"/>
    </row>
    <row r="673" spans="1:20" ht="38.25">
      <c r="A673" s="198" t="s">
        <v>668</v>
      </c>
      <c r="B673" s="68"/>
      <c r="C673" s="220" t="s">
        <v>1258</v>
      </c>
      <c r="D673" s="221">
        <v>44680</v>
      </c>
      <c r="E673" s="198" t="s">
        <v>2386</v>
      </c>
      <c r="F673" s="198" t="s">
        <v>13</v>
      </c>
      <c r="G673" s="198">
        <v>431716</v>
      </c>
      <c r="H673" s="68"/>
      <c r="I673" s="204" t="s">
        <v>669</v>
      </c>
      <c r="J673" s="68"/>
      <c r="K673" s="68"/>
      <c r="L673" s="68"/>
      <c r="M673" s="68"/>
      <c r="N673" s="379"/>
      <c r="O673" s="379"/>
      <c r="P673" s="222">
        <v>17581970.149999999</v>
      </c>
      <c r="Q673" s="222">
        <v>0</v>
      </c>
      <c r="R673" s="68" t="s">
        <v>639</v>
      </c>
      <c r="S673" s="381"/>
      <c r="T673" s="287"/>
    </row>
    <row r="674" spans="1:20" ht="38.25">
      <c r="A674" s="198" t="s">
        <v>668</v>
      </c>
      <c r="B674" s="68"/>
      <c r="C674" s="220" t="s">
        <v>1258</v>
      </c>
      <c r="D674" s="221">
        <v>44680</v>
      </c>
      <c r="E674" s="198" t="s">
        <v>2387</v>
      </c>
      <c r="F674" s="198" t="s">
        <v>13</v>
      </c>
      <c r="G674" s="198">
        <v>431718</v>
      </c>
      <c r="H674" s="68"/>
      <c r="I674" s="204" t="s">
        <v>669</v>
      </c>
      <c r="J674" s="68"/>
      <c r="K674" s="68"/>
      <c r="L674" s="68"/>
      <c r="M674" s="68"/>
      <c r="N674" s="379"/>
      <c r="O674" s="379"/>
      <c r="P674" s="222">
        <v>17238895.039999999</v>
      </c>
      <c r="Q674" s="222">
        <v>0</v>
      </c>
      <c r="R674" s="68" t="s">
        <v>639</v>
      </c>
      <c r="S674" s="381"/>
      <c r="T674" s="287"/>
    </row>
    <row r="675" spans="1:20" ht="38.25">
      <c r="A675" s="198" t="s">
        <v>668</v>
      </c>
      <c r="B675" s="68"/>
      <c r="C675" s="220" t="s">
        <v>1258</v>
      </c>
      <c r="D675" s="221">
        <v>44680</v>
      </c>
      <c r="E675" s="198" t="s">
        <v>2388</v>
      </c>
      <c r="F675" s="198" t="s">
        <v>13</v>
      </c>
      <c r="G675" s="198">
        <v>431720</v>
      </c>
      <c r="H675" s="68"/>
      <c r="I675" s="204" t="s">
        <v>669</v>
      </c>
      <c r="J675" s="68"/>
      <c r="K675" s="68"/>
      <c r="L675" s="68"/>
      <c r="M675" s="68"/>
      <c r="N675" s="379"/>
      <c r="O675" s="379"/>
      <c r="P675" s="222">
        <v>22106178.84</v>
      </c>
      <c r="Q675" s="222">
        <v>0</v>
      </c>
      <c r="R675" s="68" t="s">
        <v>639</v>
      </c>
      <c r="S675" s="381"/>
      <c r="T675" s="287"/>
    </row>
    <row r="676" spans="1:20" ht="38.25">
      <c r="A676" s="198" t="s">
        <v>668</v>
      </c>
      <c r="B676" s="68"/>
      <c r="C676" s="220" t="s">
        <v>1258</v>
      </c>
      <c r="D676" s="221">
        <v>44680</v>
      </c>
      <c r="E676" s="198" t="s">
        <v>2389</v>
      </c>
      <c r="F676" s="198" t="s">
        <v>13</v>
      </c>
      <c r="G676" s="198">
        <v>431722</v>
      </c>
      <c r="H676" s="68"/>
      <c r="I676" s="204" t="s">
        <v>669</v>
      </c>
      <c r="J676" s="68"/>
      <c r="K676" s="68"/>
      <c r="L676" s="68"/>
      <c r="M676" s="68"/>
      <c r="N676" s="379"/>
      <c r="O676" s="379"/>
      <c r="P676" s="222">
        <v>8514157.2200000007</v>
      </c>
      <c r="Q676" s="222">
        <v>0</v>
      </c>
      <c r="R676" s="68" t="s">
        <v>639</v>
      </c>
      <c r="S676" s="381"/>
      <c r="T676" s="287"/>
    </row>
    <row r="677" spans="1:20" ht="38.25">
      <c r="A677" s="198" t="s">
        <v>668</v>
      </c>
      <c r="B677" s="68"/>
      <c r="C677" s="220" t="s">
        <v>1258</v>
      </c>
      <c r="D677" s="221">
        <v>44680</v>
      </c>
      <c r="E677" s="198" t="s">
        <v>2390</v>
      </c>
      <c r="F677" s="198" t="s">
        <v>13</v>
      </c>
      <c r="G677" s="198">
        <v>431724</v>
      </c>
      <c r="H677" s="68"/>
      <c r="I677" s="204" t="s">
        <v>669</v>
      </c>
      <c r="J677" s="68"/>
      <c r="K677" s="68"/>
      <c r="L677" s="68"/>
      <c r="M677" s="68"/>
      <c r="N677" s="379"/>
      <c r="O677" s="379"/>
      <c r="P677" s="222">
        <v>102854525.40000001</v>
      </c>
      <c r="Q677" s="222">
        <v>0</v>
      </c>
      <c r="R677" s="68" t="s">
        <v>639</v>
      </c>
      <c r="S677" s="381"/>
      <c r="T677" s="287"/>
    </row>
    <row r="678" spans="1:20" ht="38.25">
      <c r="A678" s="198" t="s">
        <v>668</v>
      </c>
      <c r="B678" s="68"/>
      <c r="C678" s="220" t="s">
        <v>1258</v>
      </c>
      <c r="D678" s="221">
        <v>44680</v>
      </c>
      <c r="E678" s="198" t="s">
        <v>2391</v>
      </c>
      <c r="F678" s="198" t="s">
        <v>13</v>
      </c>
      <c r="G678" s="198">
        <v>431726</v>
      </c>
      <c r="H678" s="68"/>
      <c r="I678" s="204" t="s">
        <v>669</v>
      </c>
      <c r="J678" s="68"/>
      <c r="K678" s="68"/>
      <c r="L678" s="68"/>
      <c r="M678" s="68"/>
      <c r="N678" s="379"/>
      <c r="O678" s="379"/>
      <c r="P678" s="222">
        <v>44206816.039999999</v>
      </c>
      <c r="Q678" s="222">
        <v>0</v>
      </c>
      <c r="R678" s="68" t="s">
        <v>639</v>
      </c>
      <c r="S678" s="381"/>
      <c r="T678" s="287"/>
    </row>
    <row r="679" spans="1:20" ht="38.25">
      <c r="A679" s="198" t="s">
        <v>668</v>
      </c>
      <c r="B679" s="68"/>
      <c r="C679" s="220" t="s">
        <v>1258</v>
      </c>
      <c r="D679" s="221">
        <v>44680</v>
      </c>
      <c r="E679" s="198" t="s">
        <v>2392</v>
      </c>
      <c r="F679" s="198" t="s">
        <v>13</v>
      </c>
      <c r="G679" s="198">
        <v>431728</v>
      </c>
      <c r="H679" s="68"/>
      <c r="I679" s="204" t="s">
        <v>669</v>
      </c>
      <c r="J679" s="68"/>
      <c r="K679" s="68"/>
      <c r="L679" s="68"/>
      <c r="M679" s="68"/>
      <c r="N679" s="379"/>
      <c r="O679" s="379"/>
      <c r="P679" s="222">
        <v>7556720.6699999999</v>
      </c>
      <c r="Q679" s="222">
        <v>0</v>
      </c>
      <c r="R679" s="68" t="s">
        <v>639</v>
      </c>
      <c r="S679" s="381"/>
      <c r="T679" s="287"/>
    </row>
    <row r="680" spans="1:20" ht="38.25">
      <c r="A680" s="198" t="s">
        <v>668</v>
      </c>
      <c r="B680" s="68"/>
      <c r="C680" s="220" t="s">
        <v>1258</v>
      </c>
      <c r="D680" s="221">
        <v>44680</v>
      </c>
      <c r="E680" s="198" t="s">
        <v>2393</v>
      </c>
      <c r="F680" s="198" t="s">
        <v>13</v>
      </c>
      <c r="G680" s="198">
        <v>431730</v>
      </c>
      <c r="H680" s="68"/>
      <c r="I680" s="204" t="s">
        <v>669</v>
      </c>
      <c r="J680" s="68"/>
      <c r="K680" s="68"/>
      <c r="L680" s="68"/>
      <c r="M680" s="68"/>
      <c r="N680" s="379"/>
      <c r="O680" s="379"/>
      <c r="P680" s="222">
        <v>12751.3</v>
      </c>
      <c r="Q680" s="222">
        <v>0</v>
      </c>
      <c r="R680" s="68" t="s">
        <v>639</v>
      </c>
      <c r="S680" s="381"/>
      <c r="T680" s="287"/>
    </row>
    <row r="681" spans="1:20" ht="38.25">
      <c r="A681" s="198" t="s">
        <v>668</v>
      </c>
      <c r="B681" s="68"/>
      <c r="C681" s="220" t="s">
        <v>1258</v>
      </c>
      <c r="D681" s="221">
        <v>44680</v>
      </c>
      <c r="E681" s="198" t="s">
        <v>2394</v>
      </c>
      <c r="F681" s="198" t="s">
        <v>13</v>
      </c>
      <c r="G681" s="198">
        <v>431732</v>
      </c>
      <c r="H681" s="68"/>
      <c r="I681" s="204" t="s">
        <v>669</v>
      </c>
      <c r="J681" s="68"/>
      <c r="K681" s="68"/>
      <c r="L681" s="68"/>
      <c r="M681" s="68"/>
      <c r="N681" s="379"/>
      <c r="O681" s="379"/>
      <c r="P681" s="222">
        <v>13820.02</v>
      </c>
      <c r="Q681" s="222">
        <v>0</v>
      </c>
      <c r="R681" s="68" t="s">
        <v>639</v>
      </c>
      <c r="S681" s="381"/>
      <c r="T681" s="287"/>
    </row>
    <row r="682" spans="1:20" ht="38.25">
      <c r="A682" s="198" t="s">
        <v>668</v>
      </c>
      <c r="B682" s="68"/>
      <c r="C682" s="220" t="s">
        <v>1258</v>
      </c>
      <c r="D682" s="221">
        <v>44680</v>
      </c>
      <c r="E682" s="198" t="s">
        <v>2395</v>
      </c>
      <c r="F682" s="198" t="s">
        <v>13</v>
      </c>
      <c r="G682" s="198">
        <v>431734</v>
      </c>
      <c r="H682" s="68"/>
      <c r="I682" s="204" t="s">
        <v>669</v>
      </c>
      <c r="J682" s="68"/>
      <c r="K682" s="68"/>
      <c r="L682" s="68"/>
      <c r="M682" s="68"/>
      <c r="N682" s="379"/>
      <c r="O682" s="379"/>
      <c r="P682" s="222">
        <v>600.32000000000005</v>
      </c>
      <c r="Q682" s="222">
        <v>0</v>
      </c>
      <c r="R682" s="68" t="s">
        <v>639</v>
      </c>
      <c r="S682" s="381"/>
      <c r="T682" s="287"/>
    </row>
    <row r="683" spans="1:20" ht="38.25">
      <c r="A683" s="198" t="s">
        <v>668</v>
      </c>
      <c r="B683" s="68"/>
      <c r="C683" s="220" t="s">
        <v>1258</v>
      </c>
      <c r="D683" s="221">
        <v>44680</v>
      </c>
      <c r="E683" s="198" t="s">
        <v>2396</v>
      </c>
      <c r="F683" s="198" t="s">
        <v>13</v>
      </c>
      <c r="G683" s="198">
        <v>431736</v>
      </c>
      <c r="H683" s="68"/>
      <c r="I683" s="204" t="s">
        <v>669</v>
      </c>
      <c r="J683" s="68"/>
      <c r="K683" s="68"/>
      <c r="L683" s="68"/>
      <c r="M683" s="68"/>
      <c r="N683" s="379"/>
      <c r="O683" s="379"/>
      <c r="P683" s="222">
        <v>3546.48</v>
      </c>
      <c r="Q683" s="222">
        <v>0</v>
      </c>
      <c r="R683" s="68" t="s">
        <v>639</v>
      </c>
      <c r="S683" s="381"/>
      <c r="T683" s="287"/>
    </row>
    <row r="684" spans="1:20" ht="38.25">
      <c r="A684" s="198" t="s">
        <v>668</v>
      </c>
      <c r="B684" s="68"/>
      <c r="C684" s="220" t="s">
        <v>1258</v>
      </c>
      <c r="D684" s="221">
        <v>44680</v>
      </c>
      <c r="E684" s="198" t="s">
        <v>2397</v>
      </c>
      <c r="F684" s="198" t="s">
        <v>13</v>
      </c>
      <c r="G684" s="198">
        <v>431738</v>
      </c>
      <c r="H684" s="68"/>
      <c r="I684" s="204" t="s">
        <v>669</v>
      </c>
      <c r="J684" s="68"/>
      <c r="K684" s="68"/>
      <c r="L684" s="68"/>
      <c r="M684" s="68"/>
      <c r="N684" s="379"/>
      <c r="O684" s="379"/>
      <c r="P684" s="222">
        <v>15359.06</v>
      </c>
      <c r="Q684" s="222">
        <v>0</v>
      </c>
      <c r="R684" s="68" t="s">
        <v>639</v>
      </c>
      <c r="S684" s="381"/>
      <c r="T684" s="287"/>
    </row>
    <row r="685" spans="1:20" ht="38.25">
      <c r="A685" s="198" t="s">
        <v>668</v>
      </c>
      <c r="B685" s="68"/>
      <c r="C685" s="220" t="s">
        <v>1258</v>
      </c>
      <c r="D685" s="221">
        <v>44680</v>
      </c>
      <c r="E685" s="198" t="s">
        <v>2398</v>
      </c>
      <c r="F685" s="198" t="s">
        <v>13</v>
      </c>
      <c r="G685" s="198">
        <v>431740</v>
      </c>
      <c r="H685" s="68"/>
      <c r="I685" s="204" t="s">
        <v>669</v>
      </c>
      <c r="J685" s="68"/>
      <c r="K685" s="68"/>
      <c r="L685" s="68"/>
      <c r="M685" s="68"/>
      <c r="N685" s="379"/>
      <c r="O685" s="379"/>
      <c r="P685" s="222">
        <v>15359.06</v>
      </c>
      <c r="Q685" s="222">
        <v>0</v>
      </c>
      <c r="R685" s="68" t="s">
        <v>639</v>
      </c>
      <c r="S685" s="381"/>
      <c r="T685" s="287"/>
    </row>
    <row r="686" spans="1:20" ht="38.25">
      <c r="A686" s="198" t="s">
        <v>668</v>
      </c>
      <c r="B686" s="68"/>
      <c r="C686" s="220" t="s">
        <v>1258</v>
      </c>
      <c r="D686" s="221">
        <v>44680</v>
      </c>
      <c r="E686" s="198" t="s">
        <v>2399</v>
      </c>
      <c r="F686" s="198" t="s">
        <v>13</v>
      </c>
      <c r="G686" s="198">
        <v>431742</v>
      </c>
      <c r="H686" s="68"/>
      <c r="I686" s="204" t="s">
        <v>669</v>
      </c>
      <c r="J686" s="68"/>
      <c r="K686" s="68"/>
      <c r="L686" s="68"/>
      <c r="M686" s="68"/>
      <c r="N686" s="379"/>
      <c r="O686" s="379"/>
      <c r="P686" s="222">
        <v>15359.06</v>
      </c>
      <c r="Q686" s="222">
        <v>0</v>
      </c>
      <c r="R686" s="68" t="s">
        <v>639</v>
      </c>
      <c r="S686" s="381"/>
      <c r="T686" s="287"/>
    </row>
    <row r="687" spans="1:20" ht="38.25">
      <c r="A687" s="198" t="s">
        <v>668</v>
      </c>
      <c r="B687" s="68"/>
      <c r="C687" s="220" t="s">
        <v>1258</v>
      </c>
      <c r="D687" s="221">
        <v>44680</v>
      </c>
      <c r="E687" s="198" t="s">
        <v>2400</v>
      </c>
      <c r="F687" s="198" t="s">
        <v>13</v>
      </c>
      <c r="G687" s="198">
        <v>431744</v>
      </c>
      <c r="H687" s="68"/>
      <c r="I687" s="204" t="s">
        <v>669</v>
      </c>
      <c r="J687" s="68"/>
      <c r="K687" s="68"/>
      <c r="L687" s="68"/>
      <c r="M687" s="68"/>
      <c r="N687" s="379"/>
      <c r="O687" s="379"/>
      <c r="P687" s="222">
        <v>15359.06</v>
      </c>
      <c r="Q687" s="222">
        <v>0</v>
      </c>
      <c r="R687" s="68" t="s">
        <v>639</v>
      </c>
      <c r="S687" s="381"/>
      <c r="T687" s="287"/>
    </row>
    <row r="688" spans="1:20" ht="38.25">
      <c r="A688" s="198" t="s">
        <v>668</v>
      </c>
      <c r="B688" s="68"/>
      <c r="C688" s="220" t="s">
        <v>1258</v>
      </c>
      <c r="D688" s="221">
        <v>44680</v>
      </c>
      <c r="E688" s="198" t="s">
        <v>2401</v>
      </c>
      <c r="F688" s="198" t="s">
        <v>13</v>
      </c>
      <c r="G688" s="198">
        <v>431746</v>
      </c>
      <c r="H688" s="68"/>
      <c r="I688" s="204" t="s">
        <v>669</v>
      </c>
      <c r="J688" s="68"/>
      <c r="K688" s="68"/>
      <c r="L688" s="68"/>
      <c r="M688" s="68"/>
      <c r="N688" s="379"/>
      <c r="O688" s="379"/>
      <c r="P688" s="222">
        <v>15359.06</v>
      </c>
      <c r="Q688" s="222">
        <v>0</v>
      </c>
      <c r="R688" s="68" t="s">
        <v>639</v>
      </c>
      <c r="S688" s="381"/>
      <c r="T688" s="287"/>
    </row>
    <row r="689" spans="1:20" ht="38.25">
      <c r="A689" s="198" t="s">
        <v>668</v>
      </c>
      <c r="B689" s="68"/>
      <c r="C689" s="220" t="s">
        <v>1258</v>
      </c>
      <c r="D689" s="221">
        <v>44680</v>
      </c>
      <c r="E689" s="198" t="s">
        <v>2402</v>
      </c>
      <c r="F689" s="198" t="s">
        <v>13</v>
      </c>
      <c r="G689" s="198">
        <v>431748</v>
      </c>
      <c r="H689" s="68"/>
      <c r="I689" s="204" t="s">
        <v>669</v>
      </c>
      <c r="J689" s="68"/>
      <c r="K689" s="68"/>
      <c r="L689" s="68"/>
      <c r="M689" s="68"/>
      <c r="N689" s="379"/>
      <c r="O689" s="379"/>
      <c r="P689" s="222">
        <v>294712.12</v>
      </c>
      <c r="Q689" s="222">
        <v>0</v>
      </c>
      <c r="R689" s="68" t="s">
        <v>639</v>
      </c>
      <c r="S689" s="381"/>
      <c r="T689" s="287"/>
    </row>
    <row r="690" spans="1:20" ht="38.25">
      <c r="A690" s="198" t="s">
        <v>668</v>
      </c>
      <c r="B690" s="68"/>
      <c r="C690" s="220" t="s">
        <v>1258</v>
      </c>
      <c r="D690" s="221">
        <v>44680</v>
      </c>
      <c r="E690" s="198" t="s">
        <v>2403</v>
      </c>
      <c r="F690" s="198" t="s">
        <v>13</v>
      </c>
      <c r="G690" s="198">
        <v>431750</v>
      </c>
      <c r="H690" s="68"/>
      <c r="I690" s="204" t="s">
        <v>669</v>
      </c>
      <c r="J690" s="68"/>
      <c r="K690" s="68"/>
      <c r="L690" s="68"/>
      <c r="M690" s="68"/>
      <c r="N690" s="379"/>
      <c r="O690" s="379"/>
      <c r="P690" s="222">
        <v>4884.32</v>
      </c>
      <c r="Q690" s="222">
        <v>0</v>
      </c>
      <c r="R690" s="68" t="s">
        <v>639</v>
      </c>
      <c r="S690" s="381"/>
      <c r="T690" s="287"/>
    </row>
    <row r="691" spans="1:20" ht="38.25">
      <c r="A691" s="198" t="s">
        <v>668</v>
      </c>
      <c r="B691" s="68"/>
      <c r="C691" s="220" t="s">
        <v>1258</v>
      </c>
      <c r="D691" s="221">
        <v>44680</v>
      </c>
      <c r="E691" s="198" t="s">
        <v>2404</v>
      </c>
      <c r="F691" s="198" t="s">
        <v>13</v>
      </c>
      <c r="G691" s="198">
        <v>431752</v>
      </c>
      <c r="H691" s="68"/>
      <c r="I691" s="204" t="s">
        <v>669</v>
      </c>
      <c r="J691" s="68"/>
      <c r="K691" s="68"/>
      <c r="L691" s="68"/>
      <c r="M691" s="68"/>
      <c r="N691" s="379"/>
      <c r="O691" s="379"/>
      <c r="P691" s="222">
        <v>4506.6099999999997</v>
      </c>
      <c r="Q691" s="222">
        <v>0</v>
      </c>
      <c r="R691" s="68" t="s">
        <v>639</v>
      </c>
      <c r="S691" s="381"/>
      <c r="T691" s="287"/>
    </row>
    <row r="692" spans="1:20" ht="38.25">
      <c r="A692" s="198" t="s">
        <v>668</v>
      </c>
      <c r="B692" s="68"/>
      <c r="C692" s="220" t="s">
        <v>1258</v>
      </c>
      <c r="D692" s="221">
        <v>44680</v>
      </c>
      <c r="E692" s="198" t="s">
        <v>2405</v>
      </c>
      <c r="F692" s="198" t="s">
        <v>13</v>
      </c>
      <c r="G692" s="198">
        <v>431754</v>
      </c>
      <c r="H692" s="68"/>
      <c r="I692" s="204" t="s">
        <v>669</v>
      </c>
      <c r="J692" s="68"/>
      <c r="K692" s="68"/>
      <c r="L692" s="68"/>
      <c r="M692" s="68"/>
      <c r="N692" s="379"/>
      <c r="O692" s="379"/>
      <c r="P692" s="222">
        <v>212.18</v>
      </c>
      <c r="Q692" s="222">
        <v>0</v>
      </c>
      <c r="R692" s="68" t="s">
        <v>639</v>
      </c>
      <c r="S692" s="381"/>
      <c r="T692" s="287"/>
    </row>
    <row r="693" spans="1:20" ht="38.25">
      <c r="A693" s="198" t="s">
        <v>668</v>
      </c>
      <c r="B693" s="68"/>
      <c r="C693" s="220" t="s">
        <v>1258</v>
      </c>
      <c r="D693" s="221">
        <v>44680</v>
      </c>
      <c r="E693" s="198" t="s">
        <v>2406</v>
      </c>
      <c r="F693" s="198" t="s">
        <v>13</v>
      </c>
      <c r="G693" s="198">
        <v>431756</v>
      </c>
      <c r="H693" s="68"/>
      <c r="I693" s="204" t="s">
        <v>669</v>
      </c>
      <c r="J693" s="68"/>
      <c r="K693" s="68"/>
      <c r="L693" s="68"/>
      <c r="M693" s="68"/>
      <c r="N693" s="379"/>
      <c r="O693" s="379"/>
      <c r="P693" s="222">
        <v>1253.3900000000001</v>
      </c>
      <c r="Q693" s="222">
        <v>0</v>
      </c>
      <c r="R693" s="68" t="s">
        <v>639</v>
      </c>
      <c r="S693" s="381"/>
      <c r="T693" s="287"/>
    </row>
    <row r="694" spans="1:20" ht="38.25">
      <c r="A694" s="198" t="s">
        <v>668</v>
      </c>
      <c r="B694" s="68"/>
      <c r="C694" s="220" t="s">
        <v>1258</v>
      </c>
      <c r="D694" s="221">
        <v>44680</v>
      </c>
      <c r="E694" s="198" t="s">
        <v>2407</v>
      </c>
      <c r="F694" s="198" t="s">
        <v>13</v>
      </c>
      <c r="G694" s="198">
        <v>431758</v>
      </c>
      <c r="H694" s="68"/>
      <c r="I694" s="204" t="s">
        <v>669</v>
      </c>
      <c r="J694" s="68"/>
      <c r="K694" s="68"/>
      <c r="L694" s="68"/>
      <c r="M694" s="68"/>
      <c r="N694" s="379"/>
      <c r="O694" s="379"/>
      <c r="P694" s="222">
        <v>5428.25</v>
      </c>
      <c r="Q694" s="222">
        <v>0</v>
      </c>
      <c r="R694" s="68" t="s">
        <v>639</v>
      </c>
      <c r="S694" s="381"/>
      <c r="T694" s="287"/>
    </row>
    <row r="695" spans="1:20" ht="38.25">
      <c r="A695" s="198" t="s">
        <v>668</v>
      </c>
      <c r="B695" s="68"/>
      <c r="C695" s="220" t="s">
        <v>1258</v>
      </c>
      <c r="D695" s="221">
        <v>44680</v>
      </c>
      <c r="E695" s="198" t="s">
        <v>2408</v>
      </c>
      <c r="F695" s="198" t="s">
        <v>13</v>
      </c>
      <c r="G695" s="198">
        <v>431760</v>
      </c>
      <c r="H695" s="68"/>
      <c r="I695" s="204" t="s">
        <v>669</v>
      </c>
      <c r="J695" s="68"/>
      <c r="K695" s="68"/>
      <c r="L695" s="68"/>
      <c r="M695" s="68"/>
      <c r="N695" s="379"/>
      <c r="O695" s="379"/>
      <c r="P695" s="222">
        <v>5428.25</v>
      </c>
      <c r="Q695" s="222">
        <v>0</v>
      </c>
      <c r="R695" s="68" t="s">
        <v>639</v>
      </c>
      <c r="S695" s="381"/>
      <c r="T695" s="287"/>
    </row>
    <row r="696" spans="1:20" ht="38.25">
      <c r="A696" s="198" t="s">
        <v>668</v>
      </c>
      <c r="B696" s="68"/>
      <c r="C696" s="220" t="s">
        <v>1258</v>
      </c>
      <c r="D696" s="221">
        <v>44680</v>
      </c>
      <c r="E696" s="198" t="s">
        <v>2409</v>
      </c>
      <c r="F696" s="198" t="s">
        <v>13</v>
      </c>
      <c r="G696" s="198">
        <v>431762</v>
      </c>
      <c r="H696" s="68"/>
      <c r="I696" s="204" t="s">
        <v>669</v>
      </c>
      <c r="J696" s="68"/>
      <c r="K696" s="68"/>
      <c r="L696" s="68"/>
      <c r="M696" s="68"/>
      <c r="N696" s="379"/>
      <c r="O696" s="379"/>
      <c r="P696" s="222">
        <v>5428.25</v>
      </c>
      <c r="Q696" s="222">
        <v>0</v>
      </c>
      <c r="R696" s="68" t="s">
        <v>639</v>
      </c>
      <c r="S696" s="381"/>
      <c r="T696" s="287"/>
    </row>
    <row r="697" spans="1:20" ht="38.25">
      <c r="A697" s="198" t="s">
        <v>668</v>
      </c>
      <c r="B697" s="68"/>
      <c r="C697" s="220" t="s">
        <v>1258</v>
      </c>
      <c r="D697" s="221">
        <v>44680</v>
      </c>
      <c r="E697" s="198" t="s">
        <v>2410</v>
      </c>
      <c r="F697" s="198" t="s">
        <v>13</v>
      </c>
      <c r="G697" s="198">
        <v>431764</v>
      </c>
      <c r="H697" s="68"/>
      <c r="I697" s="204" t="s">
        <v>669</v>
      </c>
      <c r="J697" s="68"/>
      <c r="K697" s="68"/>
      <c r="L697" s="68"/>
      <c r="M697" s="68"/>
      <c r="N697" s="379"/>
      <c r="O697" s="379"/>
      <c r="P697" s="222">
        <v>5428.25</v>
      </c>
      <c r="Q697" s="222">
        <v>0</v>
      </c>
      <c r="R697" s="68" t="s">
        <v>639</v>
      </c>
      <c r="S697" s="381"/>
      <c r="T697" s="287"/>
    </row>
    <row r="698" spans="1:20" ht="38.25">
      <c r="A698" s="198" t="s">
        <v>668</v>
      </c>
      <c r="B698" s="68"/>
      <c r="C698" s="220" t="s">
        <v>1258</v>
      </c>
      <c r="D698" s="221">
        <v>44680</v>
      </c>
      <c r="E698" s="198" t="s">
        <v>2411</v>
      </c>
      <c r="F698" s="198" t="s">
        <v>13</v>
      </c>
      <c r="G698" s="198">
        <v>431766</v>
      </c>
      <c r="H698" s="68"/>
      <c r="I698" s="204" t="s">
        <v>669</v>
      </c>
      <c r="J698" s="68"/>
      <c r="K698" s="68"/>
      <c r="L698" s="68"/>
      <c r="M698" s="68"/>
      <c r="N698" s="379"/>
      <c r="O698" s="379"/>
      <c r="P698" s="222">
        <v>5428.25</v>
      </c>
      <c r="Q698" s="222">
        <v>0</v>
      </c>
      <c r="R698" s="68" t="s">
        <v>639</v>
      </c>
      <c r="S698" s="381"/>
      <c r="T698" s="287"/>
    </row>
    <row r="699" spans="1:20" ht="38.25">
      <c r="A699" s="198" t="s">
        <v>668</v>
      </c>
      <c r="B699" s="68"/>
      <c r="C699" s="220" t="s">
        <v>1258</v>
      </c>
      <c r="D699" s="221">
        <v>44680</v>
      </c>
      <c r="E699" s="198" t="s">
        <v>2412</v>
      </c>
      <c r="F699" s="198" t="s">
        <v>13</v>
      </c>
      <c r="G699" s="198">
        <v>431768</v>
      </c>
      <c r="H699" s="68"/>
      <c r="I699" s="204" t="s">
        <v>669</v>
      </c>
      <c r="J699" s="68"/>
      <c r="K699" s="68"/>
      <c r="L699" s="68"/>
      <c r="M699" s="68"/>
      <c r="N699" s="379"/>
      <c r="O699" s="379"/>
      <c r="P699" s="222">
        <v>37958.230000000003</v>
      </c>
      <c r="Q699" s="222">
        <v>0</v>
      </c>
      <c r="R699" s="68" t="s">
        <v>639</v>
      </c>
      <c r="S699" s="381"/>
      <c r="T699" s="287"/>
    </row>
    <row r="700" spans="1:20" ht="38.25">
      <c r="A700" s="198" t="s">
        <v>668</v>
      </c>
      <c r="B700" s="68"/>
      <c r="C700" s="220" t="s">
        <v>1258</v>
      </c>
      <c r="D700" s="221">
        <v>44680</v>
      </c>
      <c r="E700" s="198" t="s">
        <v>2413</v>
      </c>
      <c r="F700" s="198" t="s">
        <v>13</v>
      </c>
      <c r="G700" s="198">
        <v>431770</v>
      </c>
      <c r="H700" s="68"/>
      <c r="I700" s="204" t="s">
        <v>669</v>
      </c>
      <c r="J700" s="68"/>
      <c r="K700" s="68"/>
      <c r="L700" s="68"/>
      <c r="M700" s="68"/>
      <c r="N700" s="379"/>
      <c r="O700" s="379"/>
      <c r="P700" s="222">
        <v>35022.910000000003</v>
      </c>
      <c r="Q700" s="222">
        <v>0</v>
      </c>
      <c r="R700" s="68" t="s">
        <v>639</v>
      </c>
      <c r="S700" s="381"/>
      <c r="T700" s="287"/>
    </row>
    <row r="701" spans="1:20" ht="38.25">
      <c r="A701" s="198" t="s">
        <v>668</v>
      </c>
      <c r="B701" s="68"/>
      <c r="C701" s="220" t="s">
        <v>1258</v>
      </c>
      <c r="D701" s="221">
        <v>44680</v>
      </c>
      <c r="E701" s="198" t="s">
        <v>2414</v>
      </c>
      <c r="F701" s="198" t="s">
        <v>13</v>
      </c>
      <c r="G701" s="198">
        <v>431772</v>
      </c>
      <c r="H701" s="68"/>
      <c r="I701" s="204" t="s">
        <v>669</v>
      </c>
      <c r="J701" s="68"/>
      <c r="K701" s="68"/>
      <c r="L701" s="68"/>
      <c r="M701" s="68"/>
      <c r="N701" s="379"/>
      <c r="O701" s="379"/>
      <c r="P701" s="222">
        <v>1648.73</v>
      </c>
      <c r="Q701" s="222">
        <v>0</v>
      </c>
      <c r="R701" s="68" t="s">
        <v>639</v>
      </c>
      <c r="S701" s="381"/>
      <c r="T701" s="287"/>
    </row>
    <row r="702" spans="1:20" ht="38.25">
      <c r="A702" s="198" t="s">
        <v>668</v>
      </c>
      <c r="B702" s="68"/>
      <c r="C702" s="220" t="s">
        <v>1258</v>
      </c>
      <c r="D702" s="221">
        <v>44680</v>
      </c>
      <c r="E702" s="198" t="s">
        <v>2415</v>
      </c>
      <c r="F702" s="198" t="s">
        <v>13</v>
      </c>
      <c r="G702" s="198">
        <v>431774</v>
      </c>
      <c r="H702" s="68"/>
      <c r="I702" s="204" t="s">
        <v>669</v>
      </c>
      <c r="J702" s="68"/>
      <c r="K702" s="68"/>
      <c r="L702" s="68"/>
      <c r="M702" s="68"/>
      <c r="N702" s="379"/>
      <c r="O702" s="379"/>
      <c r="P702" s="222">
        <v>9740.93</v>
      </c>
      <c r="Q702" s="222">
        <v>0</v>
      </c>
      <c r="R702" s="68" t="s">
        <v>639</v>
      </c>
      <c r="S702" s="381"/>
      <c r="T702" s="287"/>
    </row>
    <row r="703" spans="1:20" ht="38.25">
      <c r="A703" s="198" t="s">
        <v>668</v>
      </c>
      <c r="B703" s="68"/>
      <c r="C703" s="220" t="s">
        <v>1258</v>
      </c>
      <c r="D703" s="221">
        <v>44680</v>
      </c>
      <c r="E703" s="198" t="s">
        <v>2416</v>
      </c>
      <c r="F703" s="198" t="s">
        <v>13</v>
      </c>
      <c r="G703" s="198">
        <v>431776</v>
      </c>
      <c r="H703" s="68"/>
      <c r="I703" s="204" t="s">
        <v>669</v>
      </c>
      <c r="J703" s="68"/>
      <c r="K703" s="68"/>
      <c r="L703" s="68"/>
      <c r="M703" s="68"/>
      <c r="N703" s="379"/>
      <c r="O703" s="379"/>
      <c r="P703" s="222">
        <v>42185.36</v>
      </c>
      <c r="Q703" s="222">
        <v>0</v>
      </c>
      <c r="R703" s="68" t="s">
        <v>639</v>
      </c>
      <c r="S703" s="381"/>
      <c r="T703" s="287"/>
    </row>
    <row r="704" spans="1:20" ht="38.25">
      <c r="A704" s="198" t="s">
        <v>668</v>
      </c>
      <c r="B704" s="68"/>
      <c r="C704" s="220" t="s">
        <v>1258</v>
      </c>
      <c r="D704" s="221">
        <v>44680</v>
      </c>
      <c r="E704" s="198" t="s">
        <v>2417</v>
      </c>
      <c r="F704" s="198" t="s">
        <v>13</v>
      </c>
      <c r="G704" s="198">
        <v>431778</v>
      </c>
      <c r="H704" s="68"/>
      <c r="I704" s="204" t="s">
        <v>669</v>
      </c>
      <c r="J704" s="68"/>
      <c r="K704" s="68"/>
      <c r="L704" s="68"/>
      <c r="M704" s="68"/>
      <c r="N704" s="379"/>
      <c r="O704" s="379"/>
      <c r="P704" s="222">
        <v>42185.36</v>
      </c>
      <c r="Q704" s="222">
        <v>0</v>
      </c>
      <c r="R704" s="68" t="s">
        <v>639</v>
      </c>
      <c r="S704" s="381"/>
      <c r="T704" s="287"/>
    </row>
    <row r="705" spans="1:20" ht="38.25">
      <c r="A705" s="198" t="s">
        <v>668</v>
      </c>
      <c r="B705" s="68"/>
      <c r="C705" s="220" t="s">
        <v>1258</v>
      </c>
      <c r="D705" s="221">
        <v>44680</v>
      </c>
      <c r="E705" s="198" t="s">
        <v>2418</v>
      </c>
      <c r="F705" s="198" t="s">
        <v>13</v>
      </c>
      <c r="G705" s="198">
        <v>431780</v>
      </c>
      <c r="H705" s="68"/>
      <c r="I705" s="204" t="s">
        <v>669</v>
      </c>
      <c r="J705" s="68"/>
      <c r="K705" s="68"/>
      <c r="L705" s="68"/>
      <c r="M705" s="68"/>
      <c r="N705" s="379"/>
      <c r="O705" s="379"/>
      <c r="P705" s="222">
        <v>42185.36</v>
      </c>
      <c r="Q705" s="222">
        <v>0</v>
      </c>
      <c r="R705" s="68" t="s">
        <v>639</v>
      </c>
      <c r="S705" s="381"/>
      <c r="T705" s="287"/>
    </row>
    <row r="706" spans="1:20" ht="38.25">
      <c r="A706" s="198" t="s">
        <v>668</v>
      </c>
      <c r="B706" s="68"/>
      <c r="C706" s="220" t="s">
        <v>1258</v>
      </c>
      <c r="D706" s="221">
        <v>44680</v>
      </c>
      <c r="E706" s="198" t="s">
        <v>2419</v>
      </c>
      <c r="F706" s="198" t="s">
        <v>13</v>
      </c>
      <c r="G706" s="198">
        <v>431782</v>
      </c>
      <c r="H706" s="68"/>
      <c r="I706" s="204" t="s">
        <v>669</v>
      </c>
      <c r="J706" s="68"/>
      <c r="K706" s="68"/>
      <c r="L706" s="68"/>
      <c r="M706" s="68"/>
      <c r="N706" s="379"/>
      <c r="O706" s="379"/>
      <c r="P706" s="222">
        <v>42185.36</v>
      </c>
      <c r="Q706" s="222">
        <v>0</v>
      </c>
      <c r="R706" s="68" t="s">
        <v>639</v>
      </c>
      <c r="S706" s="381"/>
      <c r="T706" s="287"/>
    </row>
    <row r="707" spans="1:20" ht="38.25">
      <c r="A707" s="198" t="s">
        <v>668</v>
      </c>
      <c r="B707" s="68"/>
      <c r="C707" s="220" t="s">
        <v>1258</v>
      </c>
      <c r="D707" s="221">
        <v>44680</v>
      </c>
      <c r="E707" s="198" t="s">
        <v>2420</v>
      </c>
      <c r="F707" s="198" t="s">
        <v>13</v>
      </c>
      <c r="G707" s="198">
        <v>431784</v>
      </c>
      <c r="H707" s="68"/>
      <c r="I707" s="204" t="s">
        <v>669</v>
      </c>
      <c r="J707" s="68"/>
      <c r="K707" s="68"/>
      <c r="L707" s="68"/>
      <c r="M707" s="68"/>
      <c r="N707" s="379"/>
      <c r="O707" s="379"/>
      <c r="P707" s="222">
        <v>42185.36</v>
      </c>
      <c r="Q707" s="222">
        <v>0</v>
      </c>
      <c r="R707" s="68" t="s">
        <v>639</v>
      </c>
      <c r="S707" s="381"/>
      <c r="T707" s="287"/>
    </row>
    <row r="708" spans="1:20" ht="38.25">
      <c r="A708" s="198" t="s">
        <v>668</v>
      </c>
      <c r="B708" s="68"/>
      <c r="C708" s="220" t="s">
        <v>1258</v>
      </c>
      <c r="D708" s="221">
        <v>44680</v>
      </c>
      <c r="E708" s="198" t="s">
        <v>2421</v>
      </c>
      <c r="F708" s="198" t="s">
        <v>13</v>
      </c>
      <c r="G708" s="198">
        <v>431786</v>
      </c>
      <c r="H708" s="68"/>
      <c r="I708" s="204" t="s">
        <v>669</v>
      </c>
      <c r="J708" s="68"/>
      <c r="K708" s="68"/>
      <c r="L708" s="68"/>
      <c r="M708" s="68"/>
      <c r="N708" s="379"/>
      <c r="O708" s="379"/>
      <c r="P708" s="222">
        <v>50378.13</v>
      </c>
      <c r="Q708" s="222">
        <v>0</v>
      </c>
      <c r="R708" s="68" t="s">
        <v>639</v>
      </c>
      <c r="S708" s="381"/>
      <c r="T708" s="287"/>
    </row>
    <row r="709" spans="1:20" ht="38.25">
      <c r="A709" s="198" t="s">
        <v>668</v>
      </c>
      <c r="B709" s="68"/>
      <c r="C709" s="220" t="s">
        <v>1258</v>
      </c>
      <c r="D709" s="221">
        <v>44680</v>
      </c>
      <c r="E709" s="198" t="s">
        <v>2422</v>
      </c>
      <c r="F709" s="198" t="s">
        <v>13</v>
      </c>
      <c r="G709" s="198">
        <v>431788</v>
      </c>
      <c r="H709" s="68"/>
      <c r="I709" s="204" t="s">
        <v>669</v>
      </c>
      <c r="J709" s="68"/>
      <c r="K709" s="68"/>
      <c r="L709" s="68"/>
      <c r="M709" s="68"/>
      <c r="N709" s="379"/>
      <c r="O709" s="379"/>
      <c r="P709" s="222">
        <v>4174.79</v>
      </c>
      <c r="Q709" s="222">
        <v>0</v>
      </c>
      <c r="R709" s="68" t="s">
        <v>639</v>
      </c>
      <c r="S709" s="381"/>
      <c r="T709" s="287"/>
    </row>
    <row r="710" spans="1:20" ht="38.25">
      <c r="A710" s="198" t="s">
        <v>668</v>
      </c>
      <c r="B710" s="68"/>
      <c r="C710" s="220" t="s">
        <v>1258</v>
      </c>
      <c r="D710" s="221">
        <v>44680</v>
      </c>
      <c r="E710" s="198" t="s">
        <v>2423</v>
      </c>
      <c r="F710" s="198" t="s">
        <v>13</v>
      </c>
      <c r="G710" s="198">
        <v>431790</v>
      </c>
      <c r="H710" s="68"/>
      <c r="I710" s="204" t="s">
        <v>669</v>
      </c>
      <c r="J710" s="68"/>
      <c r="K710" s="68"/>
      <c r="L710" s="68"/>
      <c r="M710" s="68"/>
      <c r="N710" s="379"/>
      <c r="O710" s="379"/>
      <c r="P710" s="222">
        <v>5216.07</v>
      </c>
      <c r="Q710" s="222">
        <v>0</v>
      </c>
      <c r="R710" s="68" t="s">
        <v>639</v>
      </c>
      <c r="S710" s="381"/>
      <c r="T710" s="287"/>
    </row>
    <row r="711" spans="1:20" ht="38.25">
      <c r="A711" s="198" t="s">
        <v>668</v>
      </c>
      <c r="B711" s="68"/>
      <c r="C711" s="220" t="s">
        <v>1258</v>
      </c>
      <c r="D711" s="221">
        <v>44680</v>
      </c>
      <c r="E711" s="198" t="s">
        <v>2424</v>
      </c>
      <c r="F711" s="198" t="s">
        <v>13</v>
      </c>
      <c r="G711" s="198">
        <v>431792</v>
      </c>
      <c r="H711" s="68"/>
      <c r="I711" s="204" t="s">
        <v>669</v>
      </c>
      <c r="J711" s="68"/>
      <c r="K711" s="68"/>
      <c r="L711" s="68"/>
      <c r="M711" s="68"/>
      <c r="N711" s="379"/>
      <c r="O711" s="379"/>
      <c r="P711" s="222">
        <v>543.92999999999995</v>
      </c>
      <c r="Q711" s="222">
        <v>0</v>
      </c>
      <c r="R711" s="68" t="s">
        <v>639</v>
      </c>
      <c r="S711" s="381"/>
      <c r="T711" s="287"/>
    </row>
    <row r="712" spans="1:20" ht="38.25">
      <c r="A712" s="198" t="s">
        <v>668</v>
      </c>
      <c r="B712" s="68"/>
      <c r="C712" s="220" t="s">
        <v>1258</v>
      </c>
      <c r="D712" s="221">
        <v>44680</v>
      </c>
      <c r="E712" s="198" t="s">
        <v>2425</v>
      </c>
      <c r="F712" s="198" t="s">
        <v>13</v>
      </c>
      <c r="G712" s="198">
        <v>431794</v>
      </c>
      <c r="H712" s="68"/>
      <c r="I712" s="204" t="s">
        <v>669</v>
      </c>
      <c r="J712" s="68"/>
      <c r="K712" s="68"/>
      <c r="L712" s="68"/>
      <c r="M712" s="68"/>
      <c r="N712" s="379"/>
      <c r="O712" s="379"/>
      <c r="P712" s="222">
        <v>921.64</v>
      </c>
      <c r="Q712" s="222">
        <v>0</v>
      </c>
      <c r="R712" s="68" t="s">
        <v>639</v>
      </c>
      <c r="S712" s="381"/>
      <c r="T712" s="287"/>
    </row>
    <row r="713" spans="1:20" ht="38.25">
      <c r="A713" s="198" t="s">
        <v>668</v>
      </c>
      <c r="B713" s="68"/>
      <c r="C713" s="220" t="s">
        <v>1258</v>
      </c>
      <c r="D713" s="221">
        <v>44680</v>
      </c>
      <c r="E713" s="198" t="s">
        <v>2426</v>
      </c>
      <c r="F713" s="198" t="s">
        <v>13</v>
      </c>
      <c r="G713" s="198">
        <v>431796</v>
      </c>
      <c r="H713" s="68"/>
      <c r="I713" s="204" t="s">
        <v>669</v>
      </c>
      <c r="J713" s="68"/>
      <c r="K713" s="68"/>
      <c r="L713" s="68"/>
      <c r="M713" s="68"/>
      <c r="N713" s="379"/>
      <c r="O713" s="379"/>
      <c r="P713" s="222">
        <v>1539.04</v>
      </c>
      <c r="Q713" s="222">
        <v>0</v>
      </c>
      <c r="R713" s="68" t="s">
        <v>639</v>
      </c>
      <c r="S713" s="381"/>
      <c r="T713" s="287"/>
    </row>
    <row r="714" spans="1:20" ht="38.25">
      <c r="A714" s="198" t="s">
        <v>668</v>
      </c>
      <c r="B714" s="68"/>
      <c r="C714" s="220" t="s">
        <v>1258</v>
      </c>
      <c r="D714" s="221">
        <v>44680</v>
      </c>
      <c r="E714" s="198" t="s">
        <v>2427</v>
      </c>
      <c r="F714" s="198" t="s">
        <v>13</v>
      </c>
      <c r="G714" s="198">
        <v>431798</v>
      </c>
      <c r="H714" s="68"/>
      <c r="I714" s="204" t="s">
        <v>669</v>
      </c>
      <c r="J714" s="68"/>
      <c r="K714" s="68"/>
      <c r="L714" s="68"/>
      <c r="M714" s="68"/>
      <c r="N714" s="379"/>
      <c r="O714" s="379"/>
      <c r="P714" s="222">
        <v>14758.74</v>
      </c>
      <c r="Q714" s="222">
        <v>0</v>
      </c>
      <c r="R714" s="68" t="s">
        <v>639</v>
      </c>
      <c r="S714" s="381"/>
      <c r="T714" s="287"/>
    </row>
    <row r="715" spans="1:20" ht="38.25">
      <c r="A715" s="198" t="s">
        <v>668</v>
      </c>
      <c r="B715" s="68"/>
      <c r="C715" s="220" t="s">
        <v>1258</v>
      </c>
      <c r="D715" s="221">
        <v>44680</v>
      </c>
      <c r="E715" s="198" t="s">
        <v>2428</v>
      </c>
      <c r="F715" s="198" t="s">
        <v>13</v>
      </c>
      <c r="G715" s="198">
        <v>431800</v>
      </c>
      <c r="H715" s="68"/>
      <c r="I715" s="204" t="s">
        <v>669</v>
      </c>
      <c r="J715" s="68"/>
      <c r="K715" s="68"/>
      <c r="L715" s="68"/>
      <c r="M715" s="68"/>
      <c r="N715" s="379"/>
      <c r="O715" s="379"/>
      <c r="P715" s="222">
        <v>2607.7600000000002</v>
      </c>
      <c r="Q715" s="222">
        <v>0</v>
      </c>
      <c r="R715" s="68" t="s">
        <v>639</v>
      </c>
      <c r="S715" s="381"/>
      <c r="T715" s="287"/>
    </row>
    <row r="716" spans="1:20" ht="38.25">
      <c r="A716" s="198" t="s">
        <v>668</v>
      </c>
      <c r="B716" s="68"/>
      <c r="C716" s="220" t="s">
        <v>1258</v>
      </c>
      <c r="D716" s="221">
        <v>44680</v>
      </c>
      <c r="E716" s="198" t="s">
        <v>2429</v>
      </c>
      <c r="F716" s="198" t="s">
        <v>13</v>
      </c>
      <c r="G716" s="198">
        <v>431802</v>
      </c>
      <c r="H716" s="68"/>
      <c r="I716" s="204" t="s">
        <v>669</v>
      </c>
      <c r="J716" s="68"/>
      <c r="K716" s="68"/>
      <c r="L716" s="68"/>
      <c r="M716" s="68"/>
      <c r="N716" s="379"/>
      <c r="O716" s="379"/>
      <c r="P716" s="222">
        <v>11812.51</v>
      </c>
      <c r="Q716" s="222">
        <v>0</v>
      </c>
      <c r="R716" s="68" t="s">
        <v>639</v>
      </c>
      <c r="S716" s="381"/>
      <c r="T716" s="287"/>
    </row>
    <row r="717" spans="1:20" ht="38.25">
      <c r="A717" s="198" t="s">
        <v>668</v>
      </c>
      <c r="B717" s="68"/>
      <c r="C717" s="220" t="s">
        <v>1258</v>
      </c>
      <c r="D717" s="221">
        <v>44680</v>
      </c>
      <c r="E717" s="198" t="s">
        <v>2430</v>
      </c>
      <c r="F717" s="198" t="s">
        <v>13</v>
      </c>
      <c r="G717" s="198">
        <v>431804</v>
      </c>
      <c r="H717" s="68"/>
      <c r="I717" s="204" t="s">
        <v>669</v>
      </c>
      <c r="J717" s="68"/>
      <c r="K717" s="68"/>
      <c r="L717" s="68"/>
      <c r="M717" s="68"/>
      <c r="N717" s="379"/>
      <c r="O717" s="379"/>
      <c r="P717" s="222">
        <v>4227.13</v>
      </c>
      <c r="Q717" s="222">
        <v>0</v>
      </c>
      <c r="R717" s="68" t="s">
        <v>639</v>
      </c>
      <c r="S717" s="381"/>
      <c r="T717" s="287"/>
    </row>
    <row r="718" spans="1:20" ht="38.25">
      <c r="A718" s="198" t="s">
        <v>668</v>
      </c>
      <c r="B718" s="68"/>
      <c r="C718" s="220" t="s">
        <v>1258</v>
      </c>
      <c r="D718" s="221">
        <v>44680</v>
      </c>
      <c r="E718" s="198" t="s">
        <v>2431</v>
      </c>
      <c r="F718" s="198" t="s">
        <v>13</v>
      </c>
      <c r="G718" s="198">
        <v>431806</v>
      </c>
      <c r="H718" s="68"/>
      <c r="I718" s="204" t="s">
        <v>669</v>
      </c>
      <c r="J718" s="68"/>
      <c r="K718" s="68"/>
      <c r="L718" s="68"/>
      <c r="M718" s="68"/>
      <c r="N718" s="379"/>
      <c r="O718" s="379"/>
      <c r="P718" s="222">
        <v>7162.53</v>
      </c>
      <c r="Q718" s="222">
        <v>0</v>
      </c>
      <c r="R718" s="68" t="s">
        <v>639</v>
      </c>
      <c r="S718" s="381"/>
      <c r="T718" s="287"/>
    </row>
    <row r="719" spans="1:20" ht="38.25">
      <c r="A719" s="198" t="s">
        <v>668</v>
      </c>
      <c r="B719" s="68"/>
      <c r="C719" s="220" t="s">
        <v>1258</v>
      </c>
      <c r="D719" s="221">
        <v>44680</v>
      </c>
      <c r="E719" s="198" t="s">
        <v>2432</v>
      </c>
      <c r="F719" s="198" t="s">
        <v>13</v>
      </c>
      <c r="G719" s="198">
        <v>431808</v>
      </c>
      <c r="H719" s="68"/>
      <c r="I719" s="204" t="s">
        <v>669</v>
      </c>
      <c r="J719" s="68"/>
      <c r="K719" s="68"/>
      <c r="L719" s="68"/>
      <c r="M719" s="68"/>
      <c r="N719" s="379"/>
      <c r="O719" s="379"/>
      <c r="P719" s="222">
        <v>32444.51</v>
      </c>
      <c r="Q719" s="222">
        <v>0</v>
      </c>
      <c r="R719" s="68" t="s">
        <v>639</v>
      </c>
      <c r="S719" s="381"/>
      <c r="T719" s="287"/>
    </row>
    <row r="720" spans="1:20" ht="38.25">
      <c r="A720" s="198" t="s">
        <v>668</v>
      </c>
      <c r="B720" s="68"/>
      <c r="C720" s="220" t="s">
        <v>1258</v>
      </c>
      <c r="D720" s="221">
        <v>44680</v>
      </c>
      <c r="E720" s="198" t="s">
        <v>2433</v>
      </c>
      <c r="F720" s="198" t="s">
        <v>13</v>
      </c>
      <c r="G720" s="198">
        <v>431810</v>
      </c>
      <c r="H720" s="68"/>
      <c r="I720" s="204" t="s">
        <v>669</v>
      </c>
      <c r="J720" s="68"/>
      <c r="K720" s="68"/>
      <c r="L720" s="68"/>
      <c r="M720" s="68"/>
      <c r="N720" s="379"/>
      <c r="O720" s="379"/>
      <c r="P720" s="222">
        <v>40536.629999999997</v>
      </c>
      <c r="Q720" s="222">
        <v>0</v>
      </c>
      <c r="R720" s="68" t="s">
        <v>639</v>
      </c>
      <c r="S720" s="381"/>
      <c r="T720" s="287"/>
    </row>
    <row r="721" spans="1:20" ht="38.25">
      <c r="A721" s="198" t="s">
        <v>668</v>
      </c>
      <c r="B721" s="68"/>
      <c r="C721" s="220" t="s">
        <v>1258</v>
      </c>
      <c r="D721" s="221">
        <v>44680</v>
      </c>
      <c r="E721" s="198" t="s">
        <v>2434</v>
      </c>
      <c r="F721" s="198" t="s">
        <v>13</v>
      </c>
      <c r="G721" s="198">
        <v>431814</v>
      </c>
      <c r="H721" s="68"/>
      <c r="I721" s="204" t="s">
        <v>669</v>
      </c>
      <c r="J721" s="68"/>
      <c r="K721" s="68"/>
      <c r="L721" s="68"/>
      <c r="M721" s="68"/>
      <c r="N721" s="379"/>
      <c r="O721" s="379"/>
      <c r="P721" s="222">
        <v>2303855.2000000002</v>
      </c>
      <c r="Q721" s="222">
        <v>0</v>
      </c>
      <c r="R721" s="68" t="s">
        <v>639</v>
      </c>
      <c r="S721" s="381"/>
      <c r="T721" s="287"/>
    </row>
    <row r="722" spans="1:20" ht="38.25">
      <c r="A722" s="198" t="s">
        <v>668</v>
      </c>
      <c r="B722" s="68"/>
      <c r="C722" s="220" t="s">
        <v>1258</v>
      </c>
      <c r="D722" s="221">
        <v>44680</v>
      </c>
      <c r="E722" s="198" t="s">
        <v>2435</v>
      </c>
      <c r="F722" s="198" t="s">
        <v>13</v>
      </c>
      <c r="G722" s="198">
        <v>431816</v>
      </c>
      <c r="H722" s="68"/>
      <c r="I722" s="204" t="s">
        <v>669</v>
      </c>
      <c r="J722" s="68"/>
      <c r="K722" s="68"/>
      <c r="L722" s="68"/>
      <c r="M722" s="68"/>
      <c r="N722" s="379"/>
      <c r="O722" s="379"/>
      <c r="P722" s="222">
        <v>2303855.2000000002</v>
      </c>
      <c r="Q722" s="222">
        <v>0</v>
      </c>
      <c r="R722" s="68" t="s">
        <v>639</v>
      </c>
      <c r="S722" s="381"/>
      <c r="T722" s="287"/>
    </row>
    <row r="723" spans="1:20" ht="38.25">
      <c r="A723" s="198" t="s">
        <v>668</v>
      </c>
      <c r="B723" s="68"/>
      <c r="C723" s="220" t="s">
        <v>1258</v>
      </c>
      <c r="D723" s="221">
        <v>44680</v>
      </c>
      <c r="E723" s="198" t="s">
        <v>2436</v>
      </c>
      <c r="F723" s="198" t="s">
        <v>13</v>
      </c>
      <c r="G723" s="198">
        <v>431818</v>
      </c>
      <c r="H723" s="68"/>
      <c r="I723" s="204" t="s">
        <v>669</v>
      </c>
      <c r="J723" s="68"/>
      <c r="K723" s="68"/>
      <c r="L723" s="68"/>
      <c r="M723" s="68"/>
      <c r="N723" s="379"/>
      <c r="O723" s="379"/>
      <c r="P723" s="222">
        <v>2303855.2000000002</v>
      </c>
      <c r="Q723" s="222">
        <v>0</v>
      </c>
      <c r="R723" s="68" t="s">
        <v>639</v>
      </c>
      <c r="S723" s="381"/>
      <c r="T723" s="287"/>
    </row>
    <row r="724" spans="1:20" ht="38.25">
      <c r="A724" s="198" t="s">
        <v>668</v>
      </c>
      <c r="B724" s="68"/>
      <c r="C724" s="220" t="s">
        <v>1258</v>
      </c>
      <c r="D724" s="221">
        <v>44680</v>
      </c>
      <c r="E724" s="198" t="s">
        <v>2437</v>
      </c>
      <c r="F724" s="198" t="s">
        <v>13</v>
      </c>
      <c r="G724" s="198">
        <v>431820</v>
      </c>
      <c r="H724" s="68"/>
      <c r="I724" s="204" t="s">
        <v>669</v>
      </c>
      <c r="J724" s="68"/>
      <c r="K724" s="68"/>
      <c r="L724" s="68"/>
      <c r="M724" s="68"/>
      <c r="N724" s="379"/>
      <c r="O724" s="379"/>
      <c r="P724" s="222">
        <v>2303855.2000000002</v>
      </c>
      <c r="Q724" s="222">
        <v>0</v>
      </c>
      <c r="R724" s="68" t="s">
        <v>639</v>
      </c>
      <c r="S724" s="381"/>
      <c r="T724" s="287"/>
    </row>
    <row r="725" spans="1:20" ht="38.25">
      <c r="A725" s="198" t="s">
        <v>668</v>
      </c>
      <c r="B725" s="68"/>
      <c r="C725" s="220" t="s">
        <v>1258</v>
      </c>
      <c r="D725" s="221">
        <v>44680</v>
      </c>
      <c r="E725" s="198" t="s">
        <v>2438</v>
      </c>
      <c r="F725" s="198" t="s">
        <v>13</v>
      </c>
      <c r="G725" s="198">
        <v>431822</v>
      </c>
      <c r="H725" s="68"/>
      <c r="I725" s="204" t="s">
        <v>669</v>
      </c>
      <c r="J725" s="68"/>
      <c r="K725" s="68"/>
      <c r="L725" s="68"/>
      <c r="M725" s="68"/>
      <c r="N725" s="379"/>
      <c r="O725" s="379"/>
      <c r="P725" s="222">
        <v>2303855.2000000002</v>
      </c>
      <c r="Q725" s="222">
        <v>0</v>
      </c>
      <c r="R725" s="68" t="s">
        <v>639</v>
      </c>
      <c r="S725" s="381"/>
      <c r="T725" s="287"/>
    </row>
    <row r="726" spans="1:20" ht="38.25">
      <c r="A726" s="198" t="s">
        <v>668</v>
      </c>
      <c r="B726" s="68"/>
      <c r="C726" s="220" t="s">
        <v>1258</v>
      </c>
      <c r="D726" s="221">
        <v>44680</v>
      </c>
      <c r="E726" s="198" t="s">
        <v>2439</v>
      </c>
      <c r="F726" s="198" t="s">
        <v>13</v>
      </c>
      <c r="G726" s="198">
        <v>431824</v>
      </c>
      <c r="H726" s="68"/>
      <c r="I726" s="204" t="s">
        <v>669</v>
      </c>
      <c r="J726" s="68"/>
      <c r="K726" s="68"/>
      <c r="L726" s="68"/>
      <c r="M726" s="68"/>
      <c r="N726" s="379"/>
      <c r="O726" s="379"/>
      <c r="P726" s="222">
        <v>6327809.0199999996</v>
      </c>
      <c r="Q726" s="222">
        <v>0</v>
      </c>
      <c r="R726" s="68" t="s">
        <v>639</v>
      </c>
      <c r="S726" s="381"/>
      <c r="T726" s="287"/>
    </row>
    <row r="727" spans="1:20" ht="38.25">
      <c r="A727" s="198" t="s">
        <v>668</v>
      </c>
      <c r="B727" s="68"/>
      <c r="C727" s="220" t="s">
        <v>1258</v>
      </c>
      <c r="D727" s="221">
        <v>44680</v>
      </c>
      <c r="E727" s="198" t="s">
        <v>2440</v>
      </c>
      <c r="F727" s="198" t="s">
        <v>13</v>
      </c>
      <c r="G727" s="198">
        <v>431826</v>
      </c>
      <c r="H727" s="68"/>
      <c r="I727" s="204" t="s">
        <v>669</v>
      </c>
      <c r="J727" s="68"/>
      <c r="K727" s="68"/>
      <c r="L727" s="68"/>
      <c r="M727" s="68"/>
      <c r="N727" s="379"/>
      <c r="O727" s="379"/>
      <c r="P727" s="222">
        <v>6327809.0199999996</v>
      </c>
      <c r="Q727" s="222">
        <v>0</v>
      </c>
      <c r="R727" s="68" t="s">
        <v>639</v>
      </c>
      <c r="S727" s="381"/>
      <c r="T727" s="287"/>
    </row>
    <row r="728" spans="1:20" ht="38.25">
      <c r="A728" s="198" t="s">
        <v>668</v>
      </c>
      <c r="B728" s="68"/>
      <c r="C728" s="220" t="s">
        <v>1258</v>
      </c>
      <c r="D728" s="221">
        <v>44680</v>
      </c>
      <c r="E728" s="198" t="s">
        <v>2441</v>
      </c>
      <c r="F728" s="198" t="s">
        <v>13</v>
      </c>
      <c r="G728" s="198">
        <v>431828</v>
      </c>
      <c r="H728" s="68"/>
      <c r="I728" s="204" t="s">
        <v>669</v>
      </c>
      <c r="J728" s="68"/>
      <c r="K728" s="68"/>
      <c r="L728" s="68"/>
      <c r="M728" s="68"/>
      <c r="N728" s="379"/>
      <c r="O728" s="379"/>
      <c r="P728" s="222">
        <v>6327809.0199999996</v>
      </c>
      <c r="Q728" s="222">
        <v>0</v>
      </c>
      <c r="R728" s="68" t="s">
        <v>639</v>
      </c>
      <c r="S728" s="381"/>
      <c r="T728" s="287"/>
    </row>
    <row r="729" spans="1:20" ht="38.25">
      <c r="A729" s="198" t="s">
        <v>668</v>
      </c>
      <c r="B729" s="68"/>
      <c r="C729" s="220" t="s">
        <v>1258</v>
      </c>
      <c r="D729" s="221">
        <v>44680</v>
      </c>
      <c r="E729" s="198" t="s">
        <v>2442</v>
      </c>
      <c r="F729" s="198" t="s">
        <v>13</v>
      </c>
      <c r="G729" s="198">
        <v>431830</v>
      </c>
      <c r="H729" s="68"/>
      <c r="I729" s="204" t="s">
        <v>669</v>
      </c>
      <c r="J729" s="68"/>
      <c r="K729" s="68"/>
      <c r="L729" s="68"/>
      <c r="M729" s="68"/>
      <c r="N729" s="379"/>
      <c r="O729" s="379"/>
      <c r="P729" s="222">
        <v>6327809.0199999996</v>
      </c>
      <c r="Q729" s="222">
        <v>0</v>
      </c>
      <c r="R729" s="68" t="s">
        <v>639</v>
      </c>
      <c r="S729" s="381"/>
      <c r="T729" s="287"/>
    </row>
    <row r="730" spans="1:20" ht="38.25">
      <c r="A730" s="198" t="s">
        <v>668</v>
      </c>
      <c r="B730" s="68"/>
      <c r="C730" s="220" t="s">
        <v>1258</v>
      </c>
      <c r="D730" s="221">
        <v>44680</v>
      </c>
      <c r="E730" s="198" t="s">
        <v>2443</v>
      </c>
      <c r="F730" s="198" t="s">
        <v>13</v>
      </c>
      <c r="G730" s="198">
        <v>431832</v>
      </c>
      <c r="H730" s="68"/>
      <c r="I730" s="204" t="s">
        <v>669</v>
      </c>
      <c r="J730" s="68"/>
      <c r="K730" s="68"/>
      <c r="L730" s="68"/>
      <c r="M730" s="68"/>
      <c r="N730" s="379"/>
      <c r="O730" s="379"/>
      <c r="P730" s="222">
        <v>6327809.0199999996</v>
      </c>
      <c r="Q730" s="222">
        <v>0</v>
      </c>
      <c r="R730" s="68" t="s">
        <v>639</v>
      </c>
      <c r="S730" s="381"/>
      <c r="T730" s="287"/>
    </row>
    <row r="731" spans="1:20" ht="38.25">
      <c r="A731" s="198" t="s">
        <v>668</v>
      </c>
      <c r="B731" s="68"/>
      <c r="C731" s="220" t="s">
        <v>1258</v>
      </c>
      <c r="D731" s="221">
        <v>44680</v>
      </c>
      <c r="E731" s="198" t="s">
        <v>2444</v>
      </c>
      <c r="F731" s="198" t="s">
        <v>13</v>
      </c>
      <c r="G731" s="198">
        <v>431834</v>
      </c>
      <c r="H731" s="68"/>
      <c r="I731" s="204" t="s">
        <v>669</v>
      </c>
      <c r="J731" s="68"/>
      <c r="K731" s="68"/>
      <c r="L731" s="68"/>
      <c r="M731" s="68"/>
      <c r="N731" s="379"/>
      <c r="O731" s="379"/>
      <c r="P731" s="222">
        <v>5360303.16</v>
      </c>
      <c r="Q731" s="222">
        <v>0</v>
      </c>
      <c r="R731" s="68" t="s">
        <v>639</v>
      </c>
      <c r="S731" s="381"/>
      <c r="T731" s="287"/>
    </row>
    <row r="732" spans="1:20" ht="38.25">
      <c r="A732" s="198" t="s">
        <v>668</v>
      </c>
      <c r="B732" s="68"/>
      <c r="C732" s="220" t="s">
        <v>1258</v>
      </c>
      <c r="D732" s="221">
        <v>44680</v>
      </c>
      <c r="E732" s="198" t="s">
        <v>2445</v>
      </c>
      <c r="F732" s="198" t="s">
        <v>13</v>
      </c>
      <c r="G732" s="198">
        <v>431836</v>
      </c>
      <c r="H732" s="68"/>
      <c r="I732" s="204" t="s">
        <v>669</v>
      </c>
      <c r="J732" s="68"/>
      <c r="K732" s="68"/>
      <c r="L732" s="68"/>
      <c r="M732" s="68"/>
      <c r="N732" s="379"/>
      <c r="O732" s="379"/>
      <c r="P732" s="222">
        <v>5360303.16</v>
      </c>
      <c r="Q732" s="222">
        <v>0</v>
      </c>
      <c r="R732" s="68" t="s">
        <v>639</v>
      </c>
      <c r="S732" s="381"/>
      <c r="T732" s="287"/>
    </row>
    <row r="733" spans="1:20" ht="38.25">
      <c r="A733" s="198" t="s">
        <v>668</v>
      </c>
      <c r="B733" s="68"/>
      <c r="C733" s="220" t="s">
        <v>1258</v>
      </c>
      <c r="D733" s="221">
        <v>44680</v>
      </c>
      <c r="E733" s="198" t="s">
        <v>2446</v>
      </c>
      <c r="F733" s="198" t="s">
        <v>13</v>
      </c>
      <c r="G733" s="198">
        <v>431838</v>
      </c>
      <c r="H733" s="68"/>
      <c r="I733" s="204" t="s">
        <v>669</v>
      </c>
      <c r="J733" s="68"/>
      <c r="K733" s="68"/>
      <c r="L733" s="68"/>
      <c r="M733" s="68"/>
      <c r="N733" s="379"/>
      <c r="O733" s="379"/>
      <c r="P733" s="222">
        <v>5360303.16</v>
      </c>
      <c r="Q733" s="222">
        <v>0</v>
      </c>
      <c r="R733" s="68" t="s">
        <v>639</v>
      </c>
      <c r="S733" s="381"/>
      <c r="T733" s="287"/>
    </row>
    <row r="734" spans="1:20" ht="38.25">
      <c r="A734" s="198" t="s">
        <v>668</v>
      </c>
      <c r="B734" s="68"/>
      <c r="C734" s="220" t="s">
        <v>1258</v>
      </c>
      <c r="D734" s="221">
        <v>44680</v>
      </c>
      <c r="E734" s="198" t="s">
        <v>2447</v>
      </c>
      <c r="F734" s="198" t="s">
        <v>13</v>
      </c>
      <c r="G734" s="198">
        <v>431840</v>
      </c>
      <c r="H734" s="68"/>
      <c r="I734" s="204" t="s">
        <v>669</v>
      </c>
      <c r="J734" s="68"/>
      <c r="K734" s="68"/>
      <c r="L734" s="68"/>
      <c r="M734" s="68"/>
      <c r="N734" s="379"/>
      <c r="O734" s="379"/>
      <c r="P734" s="222">
        <v>5360303.16</v>
      </c>
      <c r="Q734" s="222">
        <v>0</v>
      </c>
      <c r="R734" s="68" t="s">
        <v>639</v>
      </c>
      <c r="S734" s="381"/>
      <c r="T734" s="287"/>
    </row>
    <row r="735" spans="1:20" ht="51">
      <c r="A735" s="198">
        <v>15</v>
      </c>
      <c r="B735" s="68"/>
      <c r="C735" s="220" t="s">
        <v>40</v>
      </c>
      <c r="D735" s="221">
        <v>44680</v>
      </c>
      <c r="E735" s="198" t="s">
        <v>2503</v>
      </c>
      <c r="F735" s="198" t="s">
        <v>3</v>
      </c>
      <c r="G735" s="198">
        <v>2017171</v>
      </c>
      <c r="H735" s="68"/>
      <c r="I735" s="204" t="s">
        <v>4009</v>
      </c>
      <c r="J735" s="68"/>
      <c r="K735" s="68"/>
      <c r="L735" s="68"/>
      <c r="M735" s="68"/>
      <c r="N735" s="379"/>
      <c r="O735" s="379"/>
      <c r="P735" s="222">
        <v>0</v>
      </c>
      <c r="Q735" s="222">
        <v>47.93</v>
      </c>
      <c r="R735" s="68" t="s">
        <v>639</v>
      </c>
      <c r="S735" s="381"/>
      <c r="T735" s="287"/>
    </row>
    <row r="736" spans="1:20" ht="38.25">
      <c r="A736" s="198" t="s">
        <v>551</v>
      </c>
      <c r="B736" s="68"/>
      <c r="C736" s="220" t="s">
        <v>590</v>
      </c>
      <c r="D736" s="221">
        <v>44680</v>
      </c>
      <c r="E736" s="198" t="s">
        <v>2504</v>
      </c>
      <c r="F736" s="198" t="s">
        <v>3</v>
      </c>
      <c r="G736" s="198">
        <v>2017184</v>
      </c>
      <c r="H736" s="68"/>
      <c r="I736" s="204" t="s">
        <v>2575</v>
      </c>
      <c r="J736" s="68"/>
      <c r="K736" s="68"/>
      <c r="L736" s="68"/>
      <c r="M736" s="68"/>
      <c r="N736" s="379"/>
      <c r="O736" s="379"/>
      <c r="P736" s="222">
        <v>0</v>
      </c>
      <c r="Q736" s="222">
        <v>183.64</v>
      </c>
      <c r="R736" s="68" t="s">
        <v>639</v>
      </c>
      <c r="S736" s="381"/>
      <c r="T736" s="287"/>
    </row>
    <row r="737" spans="1:20" ht="51">
      <c r="A737" s="198" t="s">
        <v>542</v>
      </c>
      <c r="B737" s="68"/>
      <c r="C737" s="220" t="s">
        <v>591</v>
      </c>
      <c r="D737" s="221">
        <v>44680</v>
      </c>
      <c r="E737" s="198" t="s">
        <v>2505</v>
      </c>
      <c r="F737" s="198" t="s">
        <v>3</v>
      </c>
      <c r="G737" s="198">
        <v>2017227</v>
      </c>
      <c r="H737" s="68"/>
      <c r="I737" s="204" t="s">
        <v>2576</v>
      </c>
      <c r="J737" s="68"/>
      <c r="K737" s="68"/>
      <c r="L737" s="68"/>
      <c r="M737" s="68"/>
      <c r="N737" s="379"/>
      <c r="O737" s="379"/>
      <c r="P737" s="222">
        <v>0</v>
      </c>
      <c r="Q737" s="222">
        <v>50</v>
      </c>
      <c r="R737" s="68" t="s">
        <v>639</v>
      </c>
      <c r="S737" s="381"/>
      <c r="T737" s="287"/>
    </row>
    <row r="738" spans="1:20" ht="63.75">
      <c r="A738" s="198">
        <v>903</v>
      </c>
      <c r="B738" s="68"/>
      <c r="C738" s="220" t="s">
        <v>193</v>
      </c>
      <c r="D738" s="221">
        <v>44680</v>
      </c>
      <c r="E738" s="198" t="s">
        <v>2506</v>
      </c>
      <c r="F738" s="198" t="s">
        <v>3</v>
      </c>
      <c r="G738" s="198">
        <v>2017285</v>
      </c>
      <c r="H738" s="68"/>
      <c r="I738" s="204" t="s">
        <v>2577</v>
      </c>
      <c r="J738" s="68"/>
      <c r="K738" s="68"/>
      <c r="L738" s="68"/>
      <c r="M738" s="68"/>
      <c r="N738" s="379"/>
      <c r="O738" s="379"/>
      <c r="P738" s="222">
        <v>0</v>
      </c>
      <c r="Q738" s="222">
        <v>25000</v>
      </c>
      <c r="R738" s="68" t="s">
        <v>639</v>
      </c>
      <c r="S738" s="381"/>
      <c r="T738" s="287"/>
    </row>
    <row r="739" spans="1:20" ht="51">
      <c r="A739" s="198" t="s">
        <v>542</v>
      </c>
      <c r="B739" s="68"/>
      <c r="C739" s="220" t="s">
        <v>591</v>
      </c>
      <c r="D739" s="221">
        <v>44684</v>
      </c>
      <c r="E739" s="198" t="s">
        <v>2609</v>
      </c>
      <c r="F739" s="198" t="s">
        <v>3</v>
      </c>
      <c r="G739" s="198">
        <v>2017625</v>
      </c>
      <c r="H739" s="68"/>
      <c r="I739" s="204" t="s">
        <v>2610</v>
      </c>
      <c r="J739" s="68"/>
      <c r="K739" s="68"/>
      <c r="L739" s="68"/>
      <c r="M739" s="68"/>
      <c r="N739" s="379"/>
      <c r="O739" s="379"/>
      <c r="P739" s="222">
        <v>0</v>
      </c>
      <c r="Q739" s="222">
        <v>1192.47</v>
      </c>
      <c r="R739" s="68" t="s">
        <v>639</v>
      </c>
      <c r="S739" s="381"/>
      <c r="T739" s="287"/>
    </row>
    <row r="740" spans="1:20" ht="51">
      <c r="A740" s="198" t="s">
        <v>542</v>
      </c>
      <c r="B740" s="68"/>
      <c r="C740" s="220" t="s">
        <v>591</v>
      </c>
      <c r="D740" s="221">
        <v>44684</v>
      </c>
      <c r="E740" s="198" t="s">
        <v>2611</v>
      </c>
      <c r="F740" s="198" t="s">
        <v>3</v>
      </c>
      <c r="G740" s="198">
        <v>2017679</v>
      </c>
      <c r="H740" s="68"/>
      <c r="I740" s="204" t="s">
        <v>2612</v>
      </c>
      <c r="J740" s="68"/>
      <c r="K740" s="68"/>
      <c r="L740" s="68"/>
      <c r="M740" s="68"/>
      <c r="N740" s="379"/>
      <c r="O740" s="379"/>
      <c r="P740" s="222">
        <v>0</v>
      </c>
      <c r="Q740" s="222">
        <v>327.32</v>
      </c>
      <c r="R740" s="68" t="s">
        <v>639</v>
      </c>
      <c r="S740" s="381"/>
      <c r="T740" s="287"/>
    </row>
    <row r="741" spans="1:20" ht="51">
      <c r="A741" s="198" t="s">
        <v>543</v>
      </c>
      <c r="B741" s="68"/>
      <c r="C741" s="220" t="s">
        <v>693</v>
      </c>
      <c r="D741" s="221">
        <v>44684</v>
      </c>
      <c r="E741" s="198" t="s">
        <v>2711</v>
      </c>
      <c r="F741" s="198" t="s">
        <v>11</v>
      </c>
      <c r="G741" s="198">
        <v>16029</v>
      </c>
      <c r="H741" s="68"/>
      <c r="I741" s="204" t="s">
        <v>2712</v>
      </c>
      <c r="J741" s="68"/>
      <c r="K741" s="68"/>
      <c r="L741" s="68"/>
      <c r="M741" s="68"/>
      <c r="N741" s="379"/>
      <c r="O741" s="379"/>
      <c r="P741" s="222">
        <v>2380.5500000000002</v>
      </c>
      <c r="Q741" s="222">
        <v>0</v>
      </c>
      <c r="R741" s="68" t="s">
        <v>639</v>
      </c>
      <c r="S741" s="381"/>
      <c r="T741" s="287"/>
    </row>
    <row r="742" spans="1:20" ht="51">
      <c r="A742" s="198" t="s">
        <v>551</v>
      </c>
      <c r="B742" s="68"/>
      <c r="C742" s="220" t="s">
        <v>590</v>
      </c>
      <c r="D742" s="221">
        <v>44685</v>
      </c>
      <c r="E742" s="198" t="s">
        <v>2613</v>
      </c>
      <c r="F742" s="198" t="s">
        <v>3</v>
      </c>
      <c r="G742" s="198">
        <v>2017989</v>
      </c>
      <c r="H742" s="68"/>
      <c r="I742" s="204" t="s">
        <v>2614</v>
      </c>
      <c r="J742" s="68"/>
      <c r="K742" s="68"/>
      <c r="L742" s="68"/>
      <c r="M742" s="68"/>
      <c r="N742" s="379"/>
      <c r="O742" s="379"/>
      <c r="P742" s="222">
        <v>0</v>
      </c>
      <c r="Q742" s="222">
        <v>7033.41</v>
      </c>
      <c r="R742" s="68" t="s">
        <v>639</v>
      </c>
      <c r="S742" s="381"/>
      <c r="T742" s="287"/>
    </row>
    <row r="743" spans="1:20" ht="63.75">
      <c r="A743" s="198">
        <v>1260</v>
      </c>
      <c r="B743" s="68"/>
      <c r="C743" s="220" t="s">
        <v>288</v>
      </c>
      <c r="D743" s="221">
        <v>44685</v>
      </c>
      <c r="E743" s="198" t="s">
        <v>2615</v>
      </c>
      <c r="F743" s="198" t="s">
        <v>3</v>
      </c>
      <c r="G743" s="198">
        <v>2017885</v>
      </c>
      <c r="H743" s="68"/>
      <c r="I743" s="204" t="s">
        <v>2616</v>
      </c>
      <c r="J743" s="68"/>
      <c r="K743" s="68"/>
      <c r="L743" s="68"/>
      <c r="M743" s="68"/>
      <c r="N743" s="379"/>
      <c r="O743" s="379"/>
      <c r="P743" s="222">
        <v>0</v>
      </c>
      <c r="Q743" s="222">
        <v>21851.22</v>
      </c>
      <c r="R743" s="68" t="s">
        <v>639</v>
      </c>
      <c r="S743" s="381"/>
      <c r="T743" s="287"/>
    </row>
    <row r="744" spans="1:20" ht="51">
      <c r="A744" s="198" t="s">
        <v>551</v>
      </c>
      <c r="B744" s="68"/>
      <c r="C744" s="220" t="s">
        <v>590</v>
      </c>
      <c r="D744" s="221">
        <v>44686</v>
      </c>
      <c r="E744" s="198" t="s">
        <v>2617</v>
      </c>
      <c r="F744" s="198" t="s">
        <v>3</v>
      </c>
      <c r="G744" s="198">
        <v>2018327</v>
      </c>
      <c r="H744" s="68"/>
      <c r="I744" s="204" t="s">
        <v>2618</v>
      </c>
      <c r="J744" s="68"/>
      <c r="K744" s="68"/>
      <c r="L744" s="68"/>
      <c r="M744" s="68"/>
      <c r="N744" s="379"/>
      <c r="O744" s="379"/>
      <c r="P744" s="222">
        <v>0</v>
      </c>
      <c r="Q744" s="222">
        <v>5757.65</v>
      </c>
      <c r="R744" s="68" t="s">
        <v>639</v>
      </c>
      <c r="S744" s="381"/>
      <c r="T744" s="287"/>
    </row>
    <row r="745" spans="1:20" ht="51">
      <c r="A745" s="198" t="s">
        <v>542</v>
      </c>
      <c r="B745" s="68"/>
      <c r="C745" s="220" t="s">
        <v>591</v>
      </c>
      <c r="D745" s="221">
        <v>44686</v>
      </c>
      <c r="E745" s="198" t="s">
        <v>2619</v>
      </c>
      <c r="F745" s="198" t="s">
        <v>3</v>
      </c>
      <c r="G745" s="198">
        <v>2018240</v>
      </c>
      <c r="H745" s="68"/>
      <c r="I745" s="204" t="s">
        <v>2620</v>
      </c>
      <c r="J745" s="68"/>
      <c r="K745" s="68"/>
      <c r="L745" s="68"/>
      <c r="M745" s="68"/>
      <c r="N745" s="379"/>
      <c r="O745" s="379"/>
      <c r="P745" s="222">
        <v>0</v>
      </c>
      <c r="Q745" s="222">
        <v>12790.75</v>
      </c>
      <c r="R745" s="68" t="s">
        <v>639</v>
      </c>
      <c r="S745" s="381"/>
      <c r="T745" s="287"/>
    </row>
    <row r="746" spans="1:20" ht="63.75">
      <c r="A746" s="198" t="s">
        <v>551</v>
      </c>
      <c r="B746" s="68"/>
      <c r="C746" s="220" t="s">
        <v>590</v>
      </c>
      <c r="D746" s="221">
        <v>44686</v>
      </c>
      <c r="E746" s="198" t="s">
        <v>2621</v>
      </c>
      <c r="F746" s="198" t="s">
        <v>3</v>
      </c>
      <c r="G746" s="198">
        <v>2018241</v>
      </c>
      <c r="H746" s="68"/>
      <c r="I746" s="204" t="s">
        <v>2622</v>
      </c>
      <c r="J746" s="68"/>
      <c r="K746" s="68"/>
      <c r="L746" s="68"/>
      <c r="M746" s="68"/>
      <c r="N746" s="379"/>
      <c r="O746" s="379"/>
      <c r="P746" s="222">
        <v>0</v>
      </c>
      <c r="Q746" s="222">
        <v>12292.02</v>
      </c>
      <c r="R746" s="68" t="s">
        <v>639</v>
      </c>
      <c r="S746" s="381"/>
      <c r="T746" s="287"/>
    </row>
    <row r="747" spans="1:20" ht="51">
      <c r="A747" s="198" t="s">
        <v>551</v>
      </c>
      <c r="B747" s="68"/>
      <c r="C747" s="220" t="s">
        <v>590</v>
      </c>
      <c r="D747" s="221">
        <v>44686</v>
      </c>
      <c r="E747" s="198" t="s">
        <v>2713</v>
      </c>
      <c r="F747" s="198" t="s">
        <v>6</v>
      </c>
      <c r="G747" s="198">
        <v>1616723</v>
      </c>
      <c r="H747" s="68"/>
      <c r="I747" s="204" t="s">
        <v>2714</v>
      </c>
      <c r="J747" s="68"/>
      <c r="K747" s="68"/>
      <c r="L747" s="68"/>
      <c r="M747" s="68"/>
      <c r="N747" s="379"/>
      <c r="O747" s="379"/>
      <c r="P747" s="222">
        <v>0</v>
      </c>
      <c r="Q747" s="222">
        <v>407984.58</v>
      </c>
      <c r="R747" s="68" t="s">
        <v>639</v>
      </c>
      <c r="S747" s="381"/>
      <c r="T747" s="287"/>
    </row>
    <row r="748" spans="1:20" ht="51">
      <c r="A748" s="198" t="s">
        <v>551</v>
      </c>
      <c r="B748" s="68"/>
      <c r="C748" s="220" t="s">
        <v>590</v>
      </c>
      <c r="D748" s="221">
        <v>44687</v>
      </c>
      <c r="E748" s="198" t="s">
        <v>2715</v>
      </c>
      <c r="F748" s="198" t="s">
        <v>6</v>
      </c>
      <c r="G748" s="198">
        <v>1617478</v>
      </c>
      <c r="H748" s="68"/>
      <c r="I748" s="204" t="s">
        <v>2716</v>
      </c>
      <c r="J748" s="68"/>
      <c r="K748" s="68"/>
      <c r="L748" s="68"/>
      <c r="M748" s="68"/>
      <c r="N748" s="379"/>
      <c r="O748" s="379"/>
      <c r="P748" s="222">
        <v>0</v>
      </c>
      <c r="Q748" s="222">
        <v>40</v>
      </c>
      <c r="R748" s="68" t="s">
        <v>639</v>
      </c>
      <c r="S748" s="381"/>
      <c r="T748" s="287"/>
    </row>
    <row r="749" spans="1:20" ht="63.75">
      <c r="A749" s="198" t="s">
        <v>542</v>
      </c>
      <c r="B749" s="68"/>
      <c r="C749" s="220" t="s">
        <v>591</v>
      </c>
      <c r="D749" s="221">
        <v>44690</v>
      </c>
      <c r="E749" s="198" t="s">
        <v>2623</v>
      </c>
      <c r="F749" s="198" t="s">
        <v>3</v>
      </c>
      <c r="G749" s="198">
        <v>2019001</v>
      </c>
      <c r="H749" s="68"/>
      <c r="I749" s="204" t="s">
        <v>2624</v>
      </c>
      <c r="J749" s="68"/>
      <c r="K749" s="68"/>
      <c r="L749" s="68"/>
      <c r="M749" s="68"/>
      <c r="N749" s="379"/>
      <c r="O749" s="379"/>
      <c r="P749" s="222">
        <v>0</v>
      </c>
      <c r="Q749" s="222">
        <v>20000</v>
      </c>
      <c r="R749" s="68" t="s">
        <v>639</v>
      </c>
      <c r="S749" s="381"/>
      <c r="T749" s="287"/>
    </row>
    <row r="750" spans="1:20" ht="63.75">
      <c r="A750" s="198" t="s">
        <v>542</v>
      </c>
      <c r="B750" s="68"/>
      <c r="C750" s="220" t="s">
        <v>591</v>
      </c>
      <c r="D750" s="221">
        <v>44690</v>
      </c>
      <c r="E750" s="198" t="s">
        <v>2625</v>
      </c>
      <c r="F750" s="198" t="s">
        <v>3</v>
      </c>
      <c r="G750" s="198">
        <v>2018979</v>
      </c>
      <c r="H750" s="68"/>
      <c r="I750" s="204" t="s">
        <v>2626</v>
      </c>
      <c r="J750" s="68"/>
      <c r="K750" s="68"/>
      <c r="L750" s="68"/>
      <c r="M750" s="68"/>
      <c r="N750" s="379"/>
      <c r="O750" s="379"/>
      <c r="P750" s="222">
        <v>0</v>
      </c>
      <c r="Q750" s="222">
        <v>3572.66</v>
      </c>
      <c r="R750" s="68" t="s">
        <v>639</v>
      </c>
      <c r="S750" s="381"/>
      <c r="T750" s="287"/>
    </row>
    <row r="751" spans="1:20" ht="63.75">
      <c r="A751" s="198" t="s">
        <v>542</v>
      </c>
      <c r="B751" s="68"/>
      <c r="C751" s="220" t="s">
        <v>591</v>
      </c>
      <c r="D751" s="221">
        <v>44690</v>
      </c>
      <c r="E751" s="198" t="s">
        <v>2627</v>
      </c>
      <c r="F751" s="198" t="s">
        <v>3</v>
      </c>
      <c r="G751" s="198">
        <v>2018985</v>
      </c>
      <c r="H751" s="68"/>
      <c r="I751" s="204" t="s">
        <v>2628</v>
      </c>
      <c r="J751" s="68"/>
      <c r="K751" s="68"/>
      <c r="L751" s="68"/>
      <c r="M751" s="68"/>
      <c r="N751" s="379"/>
      <c r="O751" s="379"/>
      <c r="P751" s="222">
        <v>0</v>
      </c>
      <c r="Q751" s="222">
        <v>17406.63</v>
      </c>
      <c r="R751" s="68" t="s">
        <v>639</v>
      </c>
      <c r="S751" s="381"/>
      <c r="T751" s="287"/>
    </row>
    <row r="752" spans="1:20" ht="63.75">
      <c r="A752" s="198" t="s">
        <v>542</v>
      </c>
      <c r="B752" s="68"/>
      <c r="C752" s="220" t="s">
        <v>591</v>
      </c>
      <c r="D752" s="221">
        <v>44690</v>
      </c>
      <c r="E752" s="198" t="s">
        <v>2629</v>
      </c>
      <c r="F752" s="198" t="s">
        <v>3</v>
      </c>
      <c r="G752" s="198">
        <v>2018988</v>
      </c>
      <c r="H752" s="68"/>
      <c r="I752" s="204" t="s">
        <v>2630</v>
      </c>
      <c r="J752" s="68"/>
      <c r="K752" s="68"/>
      <c r="L752" s="68"/>
      <c r="M752" s="68"/>
      <c r="N752" s="379"/>
      <c r="O752" s="379"/>
      <c r="P752" s="222">
        <v>0</v>
      </c>
      <c r="Q752" s="222">
        <v>10153.870000000001</v>
      </c>
      <c r="R752" s="68" t="s">
        <v>639</v>
      </c>
      <c r="S752" s="381"/>
      <c r="T752" s="287"/>
    </row>
    <row r="753" spans="1:20" ht="63.75">
      <c r="A753" s="198" t="s">
        <v>542</v>
      </c>
      <c r="B753" s="68"/>
      <c r="C753" s="220" t="s">
        <v>591</v>
      </c>
      <c r="D753" s="221">
        <v>44690</v>
      </c>
      <c r="E753" s="198" t="s">
        <v>2631</v>
      </c>
      <c r="F753" s="198" t="s">
        <v>3</v>
      </c>
      <c r="G753" s="198">
        <v>2018990</v>
      </c>
      <c r="H753" s="68"/>
      <c r="I753" s="204" t="s">
        <v>2632</v>
      </c>
      <c r="J753" s="68"/>
      <c r="K753" s="68"/>
      <c r="L753" s="68"/>
      <c r="M753" s="68"/>
      <c r="N753" s="379"/>
      <c r="O753" s="379"/>
      <c r="P753" s="222">
        <v>0</v>
      </c>
      <c r="Q753" s="222">
        <v>23816.01</v>
      </c>
      <c r="R753" s="68" t="s">
        <v>639</v>
      </c>
      <c r="S753" s="381"/>
      <c r="T753" s="287"/>
    </row>
    <row r="754" spans="1:20" ht="51">
      <c r="A754" s="198" t="s">
        <v>551</v>
      </c>
      <c r="B754" s="68"/>
      <c r="C754" s="220" t="s">
        <v>590</v>
      </c>
      <c r="D754" s="221">
        <v>44690</v>
      </c>
      <c r="E754" s="198" t="s">
        <v>2633</v>
      </c>
      <c r="F754" s="198" t="s">
        <v>3</v>
      </c>
      <c r="G754" s="198">
        <v>2018994</v>
      </c>
      <c r="H754" s="68"/>
      <c r="I754" s="204" t="s">
        <v>2634</v>
      </c>
      <c r="J754" s="68"/>
      <c r="K754" s="68"/>
      <c r="L754" s="68"/>
      <c r="M754" s="68"/>
      <c r="N754" s="379"/>
      <c r="O754" s="379"/>
      <c r="P754" s="222">
        <v>0</v>
      </c>
      <c r="Q754" s="222">
        <v>6000</v>
      </c>
      <c r="R754" s="68" t="s">
        <v>639</v>
      </c>
      <c r="S754" s="381"/>
      <c r="T754" s="287"/>
    </row>
    <row r="755" spans="1:20" ht="76.5">
      <c r="A755" s="198" t="s">
        <v>545</v>
      </c>
      <c r="B755" s="68"/>
      <c r="C755" s="220" t="s">
        <v>685</v>
      </c>
      <c r="D755" s="221">
        <v>44690</v>
      </c>
      <c r="E755" s="198" t="s">
        <v>2717</v>
      </c>
      <c r="F755" s="198" t="s">
        <v>6</v>
      </c>
      <c r="G755" s="198">
        <v>1618198</v>
      </c>
      <c r="H755" s="68"/>
      <c r="I755" s="204" t="s">
        <v>2718</v>
      </c>
      <c r="J755" s="68"/>
      <c r="K755" s="68"/>
      <c r="L755" s="68"/>
      <c r="M755" s="68"/>
      <c r="N755" s="379"/>
      <c r="O755" s="379"/>
      <c r="P755" s="222">
        <v>0</v>
      </c>
      <c r="Q755" s="222">
        <v>317909.21000000002</v>
      </c>
      <c r="R755" s="68" t="s">
        <v>639</v>
      </c>
      <c r="S755" s="381"/>
      <c r="T755" s="287"/>
    </row>
    <row r="756" spans="1:20" ht="89.25">
      <c r="A756" s="198" t="s">
        <v>542</v>
      </c>
      <c r="B756" s="68"/>
      <c r="C756" s="220" t="s">
        <v>591</v>
      </c>
      <c r="D756" s="221">
        <v>44690</v>
      </c>
      <c r="E756" s="198" t="s">
        <v>2719</v>
      </c>
      <c r="F756" s="198" t="s">
        <v>6</v>
      </c>
      <c r="G756" s="198">
        <v>1032283</v>
      </c>
      <c r="H756" s="68"/>
      <c r="I756" s="204" t="s">
        <v>2720</v>
      </c>
      <c r="J756" s="68"/>
      <c r="K756" s="68"/>
      <c r="L756" s="68"/>
      <c r="M756" s="68"/>
      <c r="N756" s="379"/>
      <c r="O756" s="379"/>
      <c r="P756" s="222">
        <v>0</v>
      </c>
      <c r="Q756" s="222">
        <v>6447.75</v>
      </c>
      <c r="R756" s="68" t="s">
        <v>639</v>
      </c>
      <c r="S756" s="381"/>
      <c r="T756" s="287"/>
    </row>
    <row r="757" spans="1:20" ht="89.25">
      <c r="A757" s="198" t="s">
        <v>542</v>
      </c>
      <c r="B757" s="68"/>
      <c r="C757" s="220" t="s">
        <v>591</v>
      </c>
      <c r="D757" s="221">
        <v>44690</v>
      </c>
      <c r="E757" s="198" t="s">
        <v>2721</v>
      </c>
      <c r="F757" s="198" t="s">
        <v>6</v>
      </c>
      <c r="G757" s="198">
        <v>1032283</v>
      </c>
      <c r="H757" s="68"/>
      <c r="I757" s="204" t="s">
        <v>2722</v>
      </c>
      <c r="J757" s="68"/>
      <c r="K757" s="68"/>
      <c r="L757" s="68"/>
      <c r="M757" s="68"/>
      <c r="N757" s="379"/>
      <c r="O757" s="379"/>
      <c r="P757" s="222">
        <v>0</v>
      </c>
      <c r="Q757" s="222">
        <v>2263.11</v>
      </c>
      <c r="R757" s="68" t="s">
        <v>639</v>
      </c>
      <c r="S757" s="381"/>
      <c r="T757" s="287"/>
    </row>
    <row r="758" spans="1:20" ht="51">
      <c r="A758" s="198" t="s">
        <v>542</v>
      </c>
      <c r="B758" s="68"/>
      <c r="C758" s="220" t="s">
        <v>591</v>
      </c>
      <c r="D758" s="221">
        <v>44691</v>
      </c>
      <c r="E758" s="198" t="s">
        <v>2635</v>
      </c>
      <c r="F758" s="198" t="s">
        <v>3</v>
      </c>
      <c r="G758" s="198">
        <v>2019386</v>
      </c>
      <c r="H758" s="68"/>
      <c r="I758" s="204" t="s">
        <v>2636</v>
      </c>
      <c r="J758" s="68"/>
      <c r="K758" s="68"/>
      <c r="L758" s="68"/>
      <c r="M758" s="68"/>
      <c r="N758" s="379"/>
      <c r="O758" s="379"/>
      <c r="P758" s="222">
        <v>0</v>
      </c>
      <c r="Q758" s="222">
        <v>10608.57</v>
      </c>
      <c r="R758" s="68" t="s">
        <v>639</v>
      </c>
      <c r="S758" s="381"/>
      <c r="T758" s="287"/>
    </row>
    <row r="759" spans="1:20" ht="51">
      <c r="A759" s="198" t="s">
        <v>551</v>
      </c>
      <c r="B759" s="68"/>
      <c r="C759" s="220" t="s">
        <v>590</v>
      </c>
      <c r="D759" s="221">
        <v>44691</v>
      </c>
      <c r="E759" s="198" t="s">
        <v>2637</v>
      </c>
      <c r="F759" s="198" t="s">
        <v>3</v>
      </c>
      <c r="G759" s="198">
        <v>2019425</v>
      </c>
      <c r="H759" s="68"/>
      <c r="I759" s="204" t="s">
        <v>2638</v>
      </c>
      <c r="J759" s="68"/>
      <c r="K759" s="68"/>
      <c r="L759" s="68"/>
      <c r="M759" s="68"/>
      <c r="N759" s="379"/>
      <c r="O759" s="379"/>
      <c r="P759" s="222">
        <v>0</v>
      </c>
      <c r="Q759" s="222">
        <v>213</v>
      </c>
      <c r="R759" s="68" t="s">
        <v>639</v>
      </c>
      <c r="S759" s="381"/>
      <c r="T759" s="287"/>
    </row>
    <row r="760" spans="1:20" ht="51">
      <c r="A760" s="198" t="s">
        <v>551</v>
      </c>
      <c r="B760" s="68"/>
      <c r="C760" s="220" t="s">
        <v>590</v>
      </c>
      <c r="D760" s="221">
        <v>44691</v>
      </c>
      <c r="E760" s="198" t="s">
        <v>2639</v>
      </c>
      <c r="F760" s="198" t="s">
        <v>3</v>
      </c>
      <c r="G760" s="198">
        <v>2019437</v>
      </c>
      <c r="H760" s="68"/>
      <c r="I760" s="204" t="s">
        <v>2640</v>
      </c>
      <c r="J760" s="68"/>
      <c r="K760" s="68"/>
      <c r="L760" s="68"/>
      <c r="M760" s="68"/>
      <c r="N760" s="379"/>
      <c r="O760" s="379"/>
      <c r="P760" s="222">
        <v>0</v>
      </c>
      <c r="Q760" s="222">
        <v>29442.9</v>
      </c>
      <c r="R760" s="68" t="s">
        <v>639</v>
      </c>
      <c r="S760" s="381"/>
      <c r="T760" s="287"/>
    </row>
    <row r="761" spans="1:20" ht="51">
      <c r="A761" s="198">
        <v>1223</v>
      </c>
      <c r="B761" s="68"/>
      <c r="C761" s="220" t="s">
        <v>251</v>
      </c>
      <c r="D761" s="221">
        <v>44691</v>
      </c>
      <c r="E761" s="198" t="s">
        <v>2641</v>
      </c>
      <c r="F761" s="198" t="s">
        <v>3</v>
      </c>
      <c r="G761" s="198">
        <v>2019262</v>
      </c>
      <c r="H761" s="68"/>
      <c r="I761" s="204" t="s">
        <v>2642</v>
      </c>
      <c r="J761" s="68"/>
      <c r="K761" s="68"/>
      <c r="L761" s="68"/>
      <c r="M761" s="68"/>
      <c r="N761" s="379"/>
      <c r="O761" s="379"/>
      <c r="P761" s="222">
        <v>0</v>
      </c>
      <c r="Q761" s="222">
        <v>35875</v>
      </c>
      <c r="R761" s="68" t="s">
        <v>639</v>
      </c>
      <c r="S761" s="381"/>
      <c r="T761" s="287"/>
    </row>
    <row r="762" spans="1:20" ht="63.75">
      <c r="A762" s="198" t="s">
        <v>551</v>
      </c>
      <c r="B762" s="68"/>
      <c r="C762" s="220" t="s">
        <v>590</v>
      </c>
      <c r="D762" s="221">
        <v>44691</v>
      </c>
      <c r="E762" s="198" t="s">
        <v>2643</v>
      </c>
      <c r="F762" s="198" t="s">
        <v>3</v>
      </c>
      <c r="G762" s="198">
        <v>2019303</v>
      </c>
      <c r="H762" s="68"/>
      <c r="I762" s="204" t="s">
        <v>2644</v>
      </c>
      <c r="J762" s="68"/>
      <c r="K762" s="68"/>
      <c r="L762" s="68"/>
      <c r="M762" s="68"/>
      <c r="N762" s="379"/>
      <c r="O762" s="379"/>
      <c r="P762" s="222">
        <v>0</v>
      </c>
      <c r="Q762" s="222">
        <v>1863.68</v>
      </c>
      <c r="R762" s="68" t="s">
        <v>639</v>
      </c>
      <c r="S762" s="381"/>
      <c r="T762" s="287"/>
    </row>
    <row r="763" spans="1:20" ht="76.5">
      <c r="A763" s="198">
        <v>386</v>
      </c>
      <c r="B763" s="68"/>
      <c r="C763" s="220" t="s">
        <v>1285</v>
      </c>
      <c r="D763" s="221">
        <v>44691</v>
      </c>
      <c r="E763" s="198" t="s">
        <v>2645</v>
      </c>
      <c r="F763" s="198" t="s">
        <v>3</v>
      </c>
      <c r="G763" s="198">
        <v>2019340</v>
      </c>
      <c r="H763" s="68"/>
      <c r="I763" s="204" t="s">
        <v>2646</v>
      </c>
      <c r="J763" s="68"/>
      <c r="K763" s="68"/>
      <c r="L763" s="68"/>
      <c r="M763" s="68"/>
      <c r="N763" s="379"/>
      <c r="O763" s="379"/>
      <c r="P763" s="222">
        <v>0</v>
      </c>
      <c r="Q763" s="222">
        <v>3375</v>
      </c>
      <c r="R763" s="68" t="s">
        <v>639</v>
      </c>
      <c r="S763" s="381"/>
      <c r="T763" s="287"/>
    </row>
    <row r="764" spans="1:20" ht="63.75">
      <c r="A764" s="198">
        <v>376</v>
      </c>
      <c r="B764" s="68"/>
      <c r="C764" s="220" t="s">
        <v>610</v>
      </c>
      <c r="D764" s="221">
        <v>44691</v>
      </c>
      <c r="E764" s="198" t="s">
        <v>2723</v>
      </c>
      <c r="F764" s="198" t="s">
        <v>11</v>
      </c>
      <c r="G764" s="198">
        <v>1032393</v>
      </c>
      <c r="H764" s="68"/>
      <c r="I764" s="204" t="s">
        <v>2724</v>
      </c>
      <c r="J764" s="68"/>
      <c r="K764" s="68"/>
      <c r="L764" s="68"/>
      <c r="M764" s="68"/>
      <c r="N764" s="379"/>
      <c r="O764" s="379"/>
      <c r="P764" s="222">
        <v>50</v>
      </c>
      <c r="Q764" s="222">
        <v>0</v>
      </c>
      <c r="R764" s="68" t="s">
        <v>639</v>
      </c>
      <c r="S764" s="381"/>
      <c r="T764" s="287"/>
    </row>
    <row r="765" spans="1:20" ht="51">
      <c r="A765" s="198" t="s">
        <v>551</v>
      </c>
      <c r="B765" s="68"/>
      <c r="C765" s="220" t="s">
        <v>590</v>
      </c>
      <c r="D765" s="221">
        <v>44692</v>
      </c>
      <c r="E765" s="198" t="s">
        <v>2647</v>
      </c>
      <c r="F765" s="198" t="s">
        <v>3</v>
      </c>
      <c r="G765" s="198">
        <v>2019651</v>
      </c>
      <c r="H765" s="68"/>
      <c r="I765" s="204" t="s">
        <v>2648</v>
      </c>
      <c r="J765" s="68"/>
      <c r="K765" s="68"/>
      <c r="L765" s="68"/>
      <c r="M765" s="68"/>
      <c r="N765" s="379"/>
      <c r="O765" s="379"/>
      <c r="P765" s="222">
        <v>0</v>
      </c>
      <c r="Q765" s="222">
        <v>1202.06</v>
      </c>
      <c r="R765" s="68" t="s">
        <v>639</v>
      </c>
      <c r="S765" s="381"/>
      <c r="T765" s="287"/>
    </row>
    <row r="766" spans="1:20" ht="51">
      <c r="A766" s="198" t="s">
        <v>551</v>
      </c>
      <c r="B766" s="68"/>
      <c r="C766" s="220" t="s">
        <v>590</v>
      </c>
      <c r="D766" s="221">
        <v>44692</v>
      </c>
      <c r="E766" s="198" t="s">
        <v>2649</v>
      </c>
      <c r="F766" s="198" t="s">
        <v>3</v>
      </c>
      <c r="G766" s="198">
        <v>2019654</v>
      </c>
      <c r="H766" s="68"/>
      <c r="I766" s="204" t="s">
        <v>2650</v>
      </c>
      <c r="J766" s="68"/>
      <c r="K766" s="68"/>
      <c r="L766" s="68"/>
      <c r="M766" s="68"/>
      <c r="N766" s="379"/>
      <c r="O766" s="379"/>
      <c r="P766" s="222">
        <v>0</v>
      </c>
      <c r="Q766" s="222">
        <v>1202.06</v>
      </c>
      <c r="R766" s="68" t="s">
        <v>639</v>
      </c>
      <c r="S766" s="381"/>
      <c r="T766" s="287"/>
    </row>
    <row r="767" spans="1:20" ht="51">
      <c r="A767" s="198" t="s">
        <v>542</v>
      </c>
      <c r="B767" s="68"/>
      <c r="C767" s="220" t="s">
        <v>591</v>
      </c>
      <c r="D767" s="221">
        <v>44692</v>
      </c>
      <c r="E767" s="198" t="s">
        <v>2651</v>
      </c>
      <c r="F767" s="198" t="s">
        <v>3</v>
      </c>
      <c r="G767" s="198">
        <v>2019773</v>
      </c>
      <c r="H767" s="68"/>
      <c r="I767" s="204" t="s">
        <v>2652</v>
      </c>
      <c r="J767" s="68"/>
      <c r="K767" s="68"/>
      <c r="L767" s="68"/>
      <c r="M767" s="68"/>
      <c r="N767" s="379"/>
      <c r="O767" s="379"/>
      <c r="P767" s="222">
        <v>0</v>
      </c>
      <c r="Q767" s="222">
        <v>2556.9299999999998</v>
      </c>
      <c r="R767" s="68" t="s">
        <v>639</v>
      </c>
      <c r="S767" s="381"/>
      <c r="T767" s="287"/>
    </row>
    <row r="768" spans="1:20" ht="51">
      <c r="A768" s="198" t="s">
        <v>551</v>
      </c>
      <c r="B768" s="68"/>
      <c r="C768" s="220" t="s">
        <v>590</v>
      </c>
      <c r="D768" s="221">
        <v>44692</v>
      </c>
      <c r="E768" s="198" t="s">
        <v>2653</v>
      </c>
      <c r="F768" s="198" t="s">
        <v>3</v>
      </c>
      <c r="G768" s="198">
        <v>2019776</v>
      </c>
      <c r="H768" s="68"/>
      <c r="I768" s="204" t="s">
        <v>2654</v>
      </c>
      <c r="J768" s="68"/>
      <c r="K768" s="68"/>
      <c r="L768" s="68"/>
      <c r="M768" s="68"/>
      <c r="N768" s="379"/>
      <c r="O768" s="379"/>
      <c r="P768" s="222">
        <v>0</v>
      </c>
      <c r="Q768" s="222">
        <v>6055.61</v>
      </c>
      <c r="R768" s="68" t="s">
        <v>639</v>
      </c>
      <c r="S768" s="381"/>
      <c r="T768" s="287"/>
    </row>
    <row r="769" spans="1:20" ht="51">
      <c r="A769" s="198" t="s">
        <v>551</v>
      </c>
      <c r="B769" s="68"/>
      <c r="C769" s="220" t="s">
        <v>590</v>
      </c>
      <c r="D769" s="221">
        <v>44693</v>
      </c>
      <c r="E769" s="198" t="s">
        <v>2655</v>
      </c>
      <c r="F769" s="198" t="s">
        <v>3</v>
      </c>
      <c r="G769" s="198">
        <v>2020025</v>
      </c>
      <c r="H769" s="68"/>
      <c r="I769" s="204" t="s">
        <v>2656</v>
      </c>
      <c r="J769" s="68"/>
      <c r="K769" s="68"/>
      <c r="L769" s="68"/>
      <c r="M769" s="68"/>
      <c r="N769" s="379"/>
      <c r="O769" s="379"/>
      <c r="P769" s="222">
        <v>0</v>
      </c>
      <c r="Q769" s="222">
        <v>525</v>
      </c>
      <c r="R769" s="68" t="s">
        <v>639</v>
      </c>
      <c r="S769" s="381"/>
      <c r="T769" s="287"/>
    </row>
    <row r="770" spans="1:20" ht="63.75">
      <c r="A770" s="198" t="s">
        <v>542</v>
      </c>
      <c r="B770" s="68"/>
      <c r="C770" s="220" t="s">
        <v>591</v>
      </c>
      <c r="D770" s="221">
        <v>44694</v>
      </c>
      <c r="E770" s="198" t="s">
        <v>2657</v>
      </c>
      <c r="F770" s="198" t="s">
        <v>3</v>
      </c>
      <c r="G770" s="198">
        <v>2020384</v>
      </c>
      <c r="H770" s="68"/>
      <c r="I770" s="204" t="s">
        <v>2658</v>
      </c>
      <c r="J770" s="68"/>
      <c r="K770" s="68"/>
      <c r="L770" s="68"/>
      <c r="M770" s="68"/>
      <c r="N770" s="379"/>
      <c r="O770" s="379"/>
      <c r="P770" s="222">
        <v>0</v>
      </c>
      <c r="Q770" s="222">
        <v>2367</v>
      </c>
      <c r="R770" s="68" t="s">
        <v>639</v>
      </c>
      <c r="S770" s="381"/>
      <c r="T770" s="287"/>
    </row>
    <row r="771" spans="1:20" ht="51">
      <c r="A771" s="198" t="s">
        <v>551</v>
      </c>
      <c r="B771" s="68"/>
      <c r="C771" s="220" t="s">
        <v>590</v>
      </c>
      <c r="D771" s="221">
        <v>44694</v>
      </c>
      <c r="E771" s="198" t="s">
        <v>2725</v>
      </c>
      <c r="F771" s="198" t="s">
        <v>6</v>
      </c>
      <c r="G771" s="198">
        <v>1621222</v>
      </c>
      <c r="H771" s="68"/>
      <c r="I771" s="204" t="s">
        <v>2726</v>
      </c>
      <c r="J771" s="68"/>
      <c r="K771" s="68"/>
      <c r="L771" s="68"/>
      <c r="M771" s="68"/>
      <c r="N771" s="379"/>
      <c r="O771" s="379"/>
      <c r="P771" s="222">
        <v>0</v>
      </c>
      <c r="Q771" s="222">
        <v>339265.46</v>
      </c>
      <c r="R771" s="68" t="s">
        <v>639</v>
      </c>
      <c r="S771" s="381"/>
      <c r="T771" s="287"/>
    </row>
    <row r="772" spans="1:20" ht="102">
      <c r="A772" s="198" t="s">
        <v>543</v>
      </c>
      <c r="B772" s="68"/>
      <c r="C772" s="220" t="s">
        <v>693</v>
      </c>
      <c r="D772" s="221">
        <v>44694</v>
      </c>
      <c r="E772" s="198" t="s">
        <v>2727</v>
      </c>
      <c r="F772" s="198" t="s">
        <v>11</v>
      </c>
      <c r="G772" s="198">
        <v>1032900</v>
      </c>
      <c r="H772" s="68"/>
      <c r="I772" s="204" t="s">
        <v>2728</v>
      </c>
      <c r="J772" s="68"/>
      <c r="K772" s="68"/>
      <c r="L772" s="68"/>
      <c r="M772" s="68"/>
      <c r="N772" s="379"/>
      <c r="O772" s="379"/>
      <c r="P772" s="222">
        <v>270.69</v>
      </c>
      <c r="Q772" s="222">
        <v>0</v>
      </c>
      <c r="R772" s="68" t="s">
        <v>639</v>
      </c>
      <c r="S772" s="381"/>
      <c r="T772" s="287"/>
    </row>
    <row r="773" spans="1:20" ht="63.75">
      <c r="A773" s="198" t="s">
        <v>543</v>
      </c>
      <c r="B773" s="68"/>
      <c r="C773" s="220" t="s">
        <v>693</v>
      </c>
      <c r="D773" s="221">
        <v>44697</v>
      </c>
      <c r="E773" s="198" t="s">
        <v>2729</v>
      </c>
      <c r="F773" s="198" t="s">
        <v>11</v>
      </c>
      <c r="G773" s="198">
        <v>16030</v>
      </c>
      <c r="H773" s="68"/>
      <c r="I773" s="204" t="s">
        <v>2730</v>
      </c>
      <c r="J773" s="68"/>
      <c r="K773" s="68"/>
      <c r="L773" s="68"/>
      <c r="M773" s="68"/>
      <c r="N773" s="379"/>
      <c r="O773" s="379"/>
      <c r="P773" s="222">
        <v>2958.02</v>
      </c>
      <c r="Q773" s="222">
        <v>0</v>
      </c>
      <c r="R773" s="68" t="s">
        <v>639</v>
      </c>
      <c r="S773" s="381"/>
      <c r="T773" s="287"/>
    </row>
    <row r="774" spans="1:20" ht="51">
      <c r="A774" s="198" t="s">
        <v>543</v>
      </c>
      <c r="B774" s="68"/>
      <c r="C774" s="220" t="s">
        <v>693</v>
      </c>
      <c r="D774" s="221">
        <v>44697</v>
      </c>
      <c r="E774" s="198" t="s">
        <v>2731</v>
      </c>
      <c r="F774" s="198" t="s">
        <v>11</v>
      </c>
      <c r="G774" s="198">
        <v>16055</v>
      </c>
      <c r="H774" s="68"/>
      <c r="I774" s="204" t="s">
        <v>2732</v>
      </c>
      <c r="J774" s="68"/>
      <c r="K774" s="68"/>
      <c r="L774" s="68"/>
      <c r="M774" s="68"/>
      <c r="N774" s="379"/>
      <c r="O774" s="379"/>
      <c r="P774" s="222">
        <v>14033.22</v>
      </c>
      <c r="Q774" s="222">
        <v>0</v>
      </c>
      <c r="R774" s="68" t="s">
        <v>639</v>
      </c>
      <c r="S774" s="381"/>
      <c r="T774" s="287"/>
    </row>
    <row r="775" spans="1:20" ht="63.75">
      <c r="A775" s="198" t="s">
        <v>542</v>
      </c>
      <c r="B775" s="68"/>
      <c r="C775" s="220" t="s">
        <v>591</v>
      </c>
      <c r="D775" s="221">
        <v>44698</v>
      </c>
      <c r="E775" s="198" t="s">
        <v>2659</v>
      </c>
      <c r="F775" s="198" t="s">
        <v>3</v>
      </c>
      <c r="G775" s="198">
        <v>2020966</v>
      </c>
      <c r="H775" s="68"/>
      <c r="I775" s="204" t="s">
        <v>2660</v>
      </c>
      <c r="J775" s="68"/>
      <c r="K775" s="68"/>
      <c r="L775" s="68"/>
      <c r="M775" s="68"/>
      <c r="N775" s="379"/>
      <c r="O775" s="379"/>
      <c r="P775" s="222">
        <v>0</v>
      </c>
      <c r="Q775" s="222">
        <v>12.23</v>
      </c>
      <c r="R775" s="68" t="s">
        <v>639</v>
      </c>
      <c r="S775" s="381"/>
      <c r="T775" s="287"/>
    </row>
    <row r="776" spans="1:20" ht="51">
      <c r="A776" s="198" t="s">
        <v>542</v>
      </c>
      <c r="B776" s="68"/>
      <c r="C776" s="220" t="s">
        <v>591</v>
      </c>
      <c r="D776" s="221">
        <v>44698</v>
      </c>
      <c r="E776" s="198" t="s">
        <v>2661</v>
      </c>
      <c r="F776" s="198" t="s">
        <v>3</v>
      </c>
      <c r="G776" s="198">
        <v>2020975</v>
      </c>
      <c r="H776" s="68"/>
      <c r="I776" s="204" t="s">
        <v>2662</v>
      </c>
      <c r="J776" s="68"/>
      <c r="K776" s="68"/>
      <c r="L776" s="68"/>
      <c r="M776" s="68"/>
      <c r="N776" s="379"/>
      <c r="O776" s="379"/>
      <c r="P776" s="222">
        <v>0</v>
      </c>
      <c r="Q776" s="222">
        <v>56469.62</v>
      </c>
      <c r="R776" s="68" t="s">
        <v>639</v>
      </c>
      <c r="S776" s="381"/>
      <c r="T776" s="287"/>
    </row>
    <row r="777" spans="1:20" ht="51">
      <c r="A777" s="198" t="s">
        <v>542</v>
      </c>
      <c r="B777" s="68"/>
      <c r="C777" s="220" t="s">
        <v>591</v>
      </c>
      <c r="D777" s="221">
        <v>44698</v>
      </c>
      <c r="E777" s="198" t="s">
        <v>2663</v>
      </c>
      <c r="F777" s="198" t="s">
        <v>3</v>
      </c>
      <c r="G777" s="198">
        <v>2020979</v>
      </c>
      <c r="H777" s="68"/>
      <c r="I777" s="204" t="s">
        <v>2664</v>
      </c>
      <c r="J777" s="68"/>
      <c r="K777" s="68"/>
      <c r="L777" s="68"/>
      <c r="M777" s="68"/>
      <c r="N777" s="379"/>
      <c r="O777" s="379"/>
      <c r="P777" s="222">
        <v>0</v>
      </c>
      <c r="Q777" s="222">
        <v>726993.82</v>
      </c>
      <c r="R777" s="68" t="s">
        <v>639</v>
      </c>
      <c r="S777" s="381"/>
      <c r="T777" s="287"/>
    </row>
    <row r="778" spans="1:20" ht="51">
      <c r="A778" s="198" t="s">
        <v>551</v>
      </c>
      <c r="B778" s="68"/>
      <c r="C778" s="220" t="s">
        <v>590</v>
      </c>
      <c r="D778" s="221">
        <v>44699</v>
      </c>
      <c r="E778" s="198" t="s">
        <v>2665</v>
      </c>
      <c r="F778" s="198" t="s">
        <v>3</v>
      </c>
      <c r="G778" s="198">
        <v>2021316</v>
      </c>
      <c r="H778" s="68"/>
      <c r="I778" s="204" t="s">
        <v>2666</v>
      </c>
      <c r="J778" s="68"/>
      <c r="K778" s="68"/>
      <c r="L778" s="68"/>
      <c r="M778" s="68"/>
      <c r="N778" s="379"/>
      <c r="O778" s="379"/>
      <c r="P778" s="222">
        <v>0</v>
      </c>
      <c r="Q778" s="222">
        <v>159</v>
      </c>
      <c r="R778" s="68" t="s">
        <v>639</v>
      </c>
      <c r="S778" s="381"/>
      <c r="T778" s="287"/>
    </row>
    <row r="779" spans="1:20" ht="76.5">
      <c r="A779" s="198" t="s">
        <v>542</v>
      </c>
      <c r="B779" s="68"/>
      <c r="C779" s="220" t="s">
        <v>591</v>
      </c>
      <c r="D779" s="221">
        <v>44699</v>
      </c>
      <c r="E779" s="198" t="s">
        <v>2733</v>
      </c>
      <c r="F779" s="198" t="s">
        <v>640</v>
      </c>
      <c r="G779" s="198">
        <v>3753486</v>
      </c>
      <c r="H779" s="68"/>
      <c r="I779" s="204" t="s">
        <v>2734</v>
      </c>
      <c r="J779" s="68"/>
      <c r="K779" s="68"/>
      <c r="L779" s="68"/>
      <c r="M779" s="68"/>
      <c r="N779" s="379"/>
      <c r="O779" s="379"/>
      <c r="P779" s="222">
        <v>0</v>
      </c>
      <c r="Q779" s="222">
        <v>264973.69</v>
      </c>
      <c r="R779" s="68" t="s">
        <v>639</v>
      </c>
      <c r="S779" s="381"/>
      <c r="T779" s="287"/>
    </row>
    <row r="780" spans="1:20" ht="51">
      <c r="A780" s="198" t="s">
        <v>542</v>
      </c>
      <c r="B780" s="68"/>
      <c r="C780" s="220" t="s">
        <v>591</v>
      </c>
      <c r="D780" s="221">
        <v>44699</v>
      </c>
      <c r="E780" s="198" t="s">
        <v>2735</v>
      </c>
      <c r="F780" s="198" t="s">
        <v>6</v>
      </c>
      <c r="G780" s="198">
        <v>1623587</v>
      </c>
      <c r="H780" s="68"/>
      <c r="I780" s="204" t="s">
        <v>2736</v>
      </c>
      <c r="J780" s="68"/>
      <c r="K780" s="68"/>
      <c r="L780" s="68"/>
      <c r="M780" s="68"/>
      <c r="N780" s="379"/>
      <c r="O780" s="379"/>
      <c r="P780" s="222">
        <v>0</v>
      </c>
      <c r="Q780" s="222">
        <v>537.76</v>
      </c>
      <c r="R780" s="68" t="s">
        <v>639</v>
      </c>
      <c r="S780" s="381"/>
      <c r="T780" s="287"/>
    </row>
    <row r="781" spans="1:20" ht="51">
      <c r="A781" s="198" t="s">
        <v>551</v>
      </c>
      <c r="B781" s="68"/>
      <c r="C781" s="220" t="s">
        <v>590</v>
      </c>
      <c r="D781" s="221">
        <v>44700</v>
      </c>
      <c r="E781" s="198" t="s">
        <v>2667</v>
      </c>
      <c r="F781" s="198" t="s">
        <v>3</v>
      </c>
      <c r="G781" s="198">
        <v>2021623</v>
      </c>
      <c r="H781" s="68"/>
      <c r="I781" s="204" t="s">
        <v>2668</v>
      </c>
      <c r="J781" s="68"/>
      <c r="K781" s="68"/>
      <c r="L781" s="68"/>
      <c r="M781" s="68"/>
      <c r="N781" s="379"/>
      <c r="O781" s="379"/>
      <c r="P781" s="222">
        <v>0</v>
      </c>
      <c r="Q781" s="222">
        <v>282</v>
      </c>
      <c r="R781" s="68" t="s">
        <v>639</v>
      </c>
      <c r="S781" s="381"/>
      <c r="T781" s="287"/>
    </row>
    <row r="782" spans="1:20" ht="51">
      <c r="A782" s="198" t="s">
        <v>551</v>
      </c>
      <c r="B782" s="68"/>
      <c r="C782" s="220" t="s">
        <v>590</v>
      </c>
      <c r="D782" s="221">
        <v>44700</v>
      </c>
      <c r="E782" s="198" t="s">
        <v>2669</v>
      </c>
      <c r="F782" s="198" t="s">
        <v>3</v>
      </c>
      <c r="G782" s="198">
        <v>2021648</v>
      </c>
      <c r="H782" s="68"/>
      <c r="I782" s="204" t="s">
        <v>2670</v>
      </c>
      <c r="J782" s="68"/>
      <c r="K782" s="68"/>
      <c r="L782" s="68"/>
      <c r="M782" s="68"/>
      <c r="N782" s="379"/>
      <c r="O782" s="379"/>
      <c r="P782" s="222">
        <v>0</v>
      </c>
      <c r="Q782" s="222">
        <v>6365.63</v>
      </c>
      <c r="R782" s="68" t="s">
        <v>639</v>
      </c>
      <c r="S782" s="381"/>
      <c r="T782" s="287"/>
    </row>
    <row r="783" spans="1:20" ht="51">
      <c r="A783" s="198" t="s">
        <v>551</v>
      </c>
      <c r="B783" s="68"/>
      <c r="C783" s="220" t="s">
        <v>590</v>
      </c>
      <c r="D783" s="221">
        <v>44701</v>
      </c>
      <c r="E783" s="198" t="s">
        <v>2671</v>
      </c>
      <c r="F783" s="198" t="s">
        <v>3</v>
      </c>
      <c r="G783" s="198">
        <v>2021993</v>
      </c>
      <c r="H783" s="68"/>
      <c r="I783" s="204" t="s">
        <v>2672</v>
      </c>
      <c r="J783" s="68"/>
      <c r="K783" s="68"/>
      <c r="L783" s="68"/>
      <c r="M783" s="68"/>
      <c r="N783" s="379"/>
      <c r="O783" s="379"/>
      <c r="P783" s="222">
        <v>0</v>
      </c>
      <c r="Q783" s="222">
        <v>6829.13</v>
      </c>
      <c r="R783" s="68" t="s">
        <v>639</v>
      </c>
      <c r="S783" s="381"/>
      <c r="T783" s="287"/>
    </row>
    <row r="784" spans="1:20" ht="51">
      <c r="A784" s="198" t="s">
        <v>551</v>
      </c>
      <c r="B784" s="68"/>
      <c r="C784" s="220" t="s">
        <v>590</v>
      </c>
      <c r="D784" s="221">
        <v>44701</v>
      </c>
      <c r="E784" s="198" t="s">
        <v>2673</v>
      </c>
      <c r="F784" s="198" t="s">
        <v>3</v>
      </c>
      <c r="G784" s="198">
        <v>2021995</v>
      </c>
      <c r="H784" s="68"/>
      <c r="I784" s="204" t="s">
        <v>2674</v>
      </c>
      <c r="J784" s="68"/>
      <c r="K784" s="68"/>
      <c r="L784" s="68"/>
      <c r="M784" s="68"/>
      <c r="N784" s="379"/>
      <c r="O784" s="379"/>
      <c r="P784" s="222">
        <v>0</v>
      </c>
      <c r="Q784" s="222">
        <v>6829.13</v>
      </c>
      <c r="R784" s="68" t="s">
        <v>639</v>
      </c>
      <c r="S784" s="381"/>
      <c r="T784" s="287"/>
    </row>
    <row r="785" spans="1:20" ht="38.25">
      <c r="A785" s="198" t="s">
        <v>551</v>
      </c>
      <c r="B785" s="68"/>
      <c r="C785" s="220" t="s">
        <v>590</v>
      </c>
      <c r="D785" s="221">
        <v>44701</v>
      </c>
      <c r="E785" s="198" t="s">
        <v>2675</v>
      </c>
      <c r="F785" s="198" t="s">
        <v>3</v>
      </c>
      <c r="G785" s="198">
        <v>2021998</v>
      </c>
      <c r="H785" s="68"/>
      <c r="I785" s="204" t="s">
        <v>2676</v>
      </c>
      <c r="J785" s="68"/>
      <c r="K785" s="68"/>
      <c r="L785" s="68"/>
      <c r="M785" s="68"/>
      <c r="N785" s="379"/>
      <c r="O785" s="379"/>
      <c r="P785" s="222">
        <v>0</v>
      </c>
      <c r="Q785" s="222">
        <v>378</v>
      </c>
      <c r="R785" s="68" t="s">
        <v>639</v>
      </c>
      <c r="S785" s="381"/>
      <c r="T785" s="287"/>
    </row>
    <row r="786" spans="1:20" ht="38.25">
      <c r="A786" s="198" t="s">
        <v>551</v>
      </c>
      <c r="B786" s="68"/>
      <c r="C786" s="220" t="s">
        <v>590</v>
      </c>
      <c r="D786" s="221">
        <v>44701</v>
      </c>
      <c r="E786" s="198" t="s">
        <v>2677</v>
      </c>
      <c r="F786" s="198" t="s">
        <v>3</v>
      </c>
      <c r="G786" s="198">
        <v>2022059</v>
      </c>
      <c r="H786" s="68"/>
      <c r="I786" s="204" t="s">
        <v>1658</v>
      </c>
      <c r="J786" s="68"/>
      <c r="K786" s="68"/>
      <c r="L786" s="68"/>
      <c r="M786" s="68"/>
      <c r="N786" s="379"/>
      <c r="O786" s="379"/>
      <c r="P786" s="222">
        <v>0</v>
      </c>
      <c r="Q786" s="222">
        <v>1500</v>
      </c>
      <c r="R786" s="68" t="s">
        <v>639</v>
      </c>
      <c r="S786" s="381"/>
      <c r="T786" s="287"/>
    </row>
    <row r="787" spans="1:20" ht="76.5">
      <c r="A787" s="198" t="s">
        <v>545</v>
      </c>
      <c r="B787" s="68"/>
      <c r="C787" s="220" t="s">
        <v>685</v>
      </c>
      <c r="D787" s="221">
        <v>44701</v>
      </c>
      <c r="E787" s="198" t="s">
        <v>2739</v>
      </c>
      <c r="F787" s="198" t="s">
        <v>6</v>
      </c>
      <c r="G787" s="198">
        <v>1624865</v>
      </c>
      <c r="H787" s="68"/>
      <c r="I787" s="204" t="s">
        <v>2740</v>
      </c>
      <c r="J787" s="68"/>
      <c r="K787" s="68"/>
      <c r="L787" s="68"/>
      <c r="M787" s="68"/>
      <c r="N787" s="379"/>
      <c r="O787" s="379"/>
      <c r="P787" s="222">
        <v>0</v>
      </c>
      <c r="Q787" s="222">
        <v>149.91999999999999</v>
      </c>
      <c r="R787" s="68" t="s">
        <v>639</v>
      </c>
      <c r="S787" s="381"/>
      <c r="T787" s="287"/>
    </row>
    <row r="788" spans="1:20" ht="51">
      <c r="A788" s="198">
        <v>15</v>
      </c>
      <c r="B788" s="68"/>
      <c r="C788" s="220" t="s">
        <v>40</v>
      </c>
      <c r="D788" s="221">
        <v>44704</v>
      </c>
      <c r="E788" s="198" t="s">
        <v>2678</v>
      </c>
      <c r="F788" s="198" t="s">
        <v>3</v>
      </c>
      <c r="G788" s="198">
        <v>2022319</v>
      </c>
      <c r="H788" s="68"/>
      <c r="I788" s="204" t="s">
        <v>4010</v>
      </c>
      <c r="J788" s="68"/>
      <c r="K788" s="68"/>
      <c r="L788" s="68"/>
      <c r="M788" s="68"/>
      <c r="N788" s="379"/>
      <c r="O788" s="379"/>
      <c r="P788" s="222">
        <v>0</v>
      </c>
      <c r="Q788" s="222">
        <v>11.5</v>
      </c>
      <c r="R788" s="68" t="s">
        <v>639</v>
      </c>
      <c r="S788" s="381"/>
      <c r="T788" s="287"/>
    </row>
    <row r="789" spans="1:20" ht="51">
      <c r="A789" s="198" t="s">
        <v>551</v>
      </c>
      <c r="B789" s="68"/>
      <c r="C789" s="220" t="s">
        <v>590</v>
      </c>
      <c r="D789" s="221">
        <v>44704</v>
      </c>
      <c r="E789" s="198" t="s">
        <v>2679</v>
      </c>
      <c r="F789" s="198" t="s">
        <v>3</v>
      </c>
      <c r="G789" s="198">
        <v>2022391</v>
      </c>
      <c r="H789" s="68"/>
      <c r="I789" s="204" t="s">
        <v>2680</v>
      </c>
      <c r="J789" s="68"/>
      <c r="K789" s="68"/>
      <c r="L789" s="68"/>
      <c r="M789" s="68"/>
      <c r="N789" s="379"/>
      <c r="O789" s="379"/>
      <c r="P789" s="222">
        <v>0</v>
      </c>
      <c r="Q789" s="222">
        <v>108.07</v>
      </c>
      <c r="R789" s="68" t="s">
        <v>639</v>
      </c>
      <c r="S789" s="381"/>
      <c r="T789" s="287"/>
    </row>
    <row r="790" spans="1:20" ht="89.25">
      <c r="A790" s="198" t="s">
        <v>545</v>
      </c>
      <c r="B790" s="68"/>
      <c r="C790" s="220" t="s">
        <v>685</v>
      </c>
      <c r="D790" s="221">
        <v>44704</v>
      </c>
      <c r="E790" s="198" t="s">
        <v>2743</v>
      </c>
      <c r="F790" s="198" t="s">
        <v>6</v>
      </c>
      <c r="G790" s="198">
        <v>1625472</v>
      </c>
      <c r="H790" s="68"/>
      <c r="I790" s="204" t="s">
        <v>2744</v>
      </c>
      <c r="J790" s="68"/>
      <c r="K790" s="68"/>
      <c r="L790" s="68"/>
      <c r="M790" s="68"/>
      <c r="N790" s="379"/>
      <c r="O790" s="379"/>
      <c r="P790" s="222">
        <v>0</v>
      </c>
      <c r="Q790" s="222">
        <v>64721.24</v>
      </c>
      <c r="R790" s="68" t="s">
        <v>2578</v>
      </c>
      <c r="S790" s="381"/>
      <c r="T790" s="287"/>
    </row>
    <row r="791" spans="1:20" ht="76.5">
      <c r="A791" s="198" t="s">
        <v>545</v>
      </c>
      <c r="B791" s="68"/>
      <c r="C791" s="220" t="s">
        <v>685</v>
      </c>
      <c r="D791" s="221">
        <v>44705</v>
      </c>
      <c r="E791" s="198" t="s">
        <v>2745</v>
      </c>
      <c r="F791" s="198" t="s">
        <v>6</v>
      </c>
      <c r="G791" s="198">
        <v>1626336</v>
      </c>
      <c r="H791" s="68"/>
      <c r="I791" s="204" t="s">
        <v>2746</v>
      </c>
      <c r="J791" s="68"/>
      <c r="K791" s="68"/>
      <c r="L791" s="68"/>
      <c r="M791" s="68"/>
      <c r="N791" s="379"/>
      <c r="O791" s="379"/>
      <c r="P791" s="222">
        <v>0</v>
      </c>
      <c r="Q791" s="222">
        <v>13.96</v>
      </c>
      <c r="R791" s="68" t="s">
        <v>639</v>
      </c>
      <c r="S791" s="381"/>
      <c r="T791" s="287"/>
    </row>
    <row r="792" spans="1:20" ht="51">
      <c r="A792" s="198" t="s">
        <v>542</v>
      </c>
      <c r="B792" s="68"/>
      <c r="C792" s="220" t="s">
        <v>591</v>
      </c>
      <c r="D792" s="221">
        <v>44706</v>
      </c>
      <c r="E792" s="198" t="s">
        <v>2681</v>
      </c>
      <c r="F792" s="198" t="s">
        <v>3</v>
      </c>
      <c r="G792" s="198">
        <v>2023051</v>
      </c>
      <c r="H792" s="68"/>
      <c r="I792" s="204" t="s">
        <v>2682</v>
      </c>
      <c r="J792" s="68"/>
      <c r="K792" s="68"/>
      <c r="L792" s="68"/>
      <c r="M792" s="68"/>
      <c r="N792" s="379"/>
      <c r="O792" s="379"/>
      <c r="P792" s="222">
        <v>0</v>
      </c>
      <c r="Q792" s="222">
        <v>3669.25</v>
      </c>
      <c r="R792" s="68" t="s">
        <v>639</v>
      </c>
      <c r="S792" s="381"/>
      <c r="T792" s="287"/>
    </row>
    <row r="793" spans="1:20" ht="51">
      <c r="A793" s="198" t="s">
        <v>542</v>
      </c>
      <c r="B793" s="68"/>
      <c r="C793" s="220" t="s">
        <v>591</v>
      </c>
      <c r="D793" s="221">
        <v>44706</v>
      </c>
      <c r="E793" s="198" t="s">
        <v>2683</v>
      </c>
      <c r="F793" s="198" t="s">
        <v>3</v>
      </c>
      <c r="G793" s="198">
        <v>2023052</v>
      </c>
      <c r="H793" s="68"/>
      <c r="I793" s="204" t="s">
        <v>2684</v>
      </c>
      <c r="J793" s="68"/>
      <c r="K793" s="68"/>
      <c r="L793" s="68"/>
      <c r="M793" s="68"/>
      <c r="N793" s="379"/>
      <c r="O793" s="379"/>
      <c r="P793" s="222">
        <v>0</v>
      </c>
      <c r="Q793" s="222">
        <v>3369.25</v>
      </c>
      <c r="R793" s="68" t="s">
        <v>639</v>
      </c>
      <c r="S793" s="381"/>
      <c r="T793" s="287"/>
    </row>
    <row r="794" spans="1:20" ht="51">
      <c r="A794" s="198" t="s">
        <v>542</v>
      </c>
      <c r="B794" s="68"/>
      <c r="C794" s="220" t="s">
        <v>591</v>
      </c>
      <c r="D794" s="221">
        <v>44706</v>
      </c>
      <c r="E794" s="198" t="s">
        <v>2685</v>
      </c>
      <c r="F794" s="198" t="s">
        <v>3</v>
      </c>
      <c r="G794" s="198">
        <v>2023053</v>
      </c>
      <c r="H794" s="68"/>
      <c r="I794" s="204" t="s">
        <v>2686</v>
      </c>
      <c r="J794" s="68"/>
      <c r="K794" s="68"/>
      <c r="L794" s="68"/>
      <c r="M794" s="68"/>
      <c r="N794" s="379"/>
      <c r="O794" s="379"/>
      <c r="P794" s="222">
        <v>0</v>
      </c>
      <c r="Q794" s="222">
        <v>3669.25</v>
      </c>
      <c r="R794" s="68" t="s">
        <v>639</v>
      </c>
      <c r="S794" s="381"/>
      <c r="T794" s="287"/>
    </row>
    <row r="795" spans="1:20" ht="51">
      <c r="A795" s="198" t="s">
        <v>542</v>
      </c>
      <c r="B795" s="68"/>
      <c r="C795" s="220" t="s">
        <v>591</v>
      </c>
      <c r="D795" s="221">
        <v>44706</v>
      </c>
      <c r="E795" s="198" t="s">
        <v>2687</v>
      </c>
      <c r="F795" s="198" t="s">
        <v>3</v>
      </c>
      <c r="G795" s="198">
        <v>2023054</v>
      </c>
      <c r="H795" s="68"/>
      <c r="I795" s="204" t="s">
        <v>2688</v>
      </c>
      <c r="J795" s="68"/>
      <c r="K795" s="68"/>
      <c r="L795" s="68"/>
      <c r="M795" s="68"/>
      <c r="N795" s="379"/>
      <c r="O795" s="379"/>
      <c r="P795" s="222">
        <v>0</v>
      </c>
      <c r="Q795" s="222">
        <v>3669.25</v>
      </c>
      <c r="R795" s="68" t="s">
        <v>639</v>
      </c>
      <c r="S795" s="381"/>
      <c r="T795" s="287"/>
    </row>
    <row r="796" spans="1:20" ht="51">
      <c r="A796" s="198" t="s">
        <v>542</v>
      </c>
      <c r="B796" s="68"/>
      <c r="C796" s="220" t="s">
        <v>591</v>
      </c>
      <c r="D796" s="221">
        <v>44706</v>
      </c>
      <c r="E796" s="198" t="s">
        <v>2689</v>
      </c>
      <c r="F796" s="198" t="s">
        <v>3</v>
      </c>
      <c r="G796" s="198">
        <v>2022897</v>
      </c>
      <c r="H796" s="68"/>
      <c r="I796" s="204" t="s">
        <v>2690</v>
      </c>
      <c r="J796" s="68"/>
      <c r="K796" s="68"/>
      <c r="L796" s="68"/>
      <c r="M796" s="68"/>
      <c r="N796" s="379"/>
      <c r="O796" s="379"/>
      <c r="P796" s="222">
        <v>0</v>
      </c>
      <c r="Q796" s="222">
        <v>517363.76</v>
      </c>
      <c r="R796" s="68" t="s">
        <v>639</v>
      </c>
      <c r="S796" s="381"/>
      <c r="T796" s="287"/>
    </row>
    <row r="797" spans="1:20" ht="51">
      <c r="A797" s="198" t="s">
        <v>542</v>
      </c>
      <c r="B797" s="68"/>
      <c r="C797" s="220" t="s">
        <v>591</v>
      </c>
      <c r="D797" s="221">
        <v>44706</v>
      </c>
      <c r="E797" s="198" t="s">
        <v>2691</v>
      </c>
      <c r="F797" s="198" t="s">
        <v>3</v>
      </c>
      <c r="G797" s="198">
        <v>2022898</v>
      </c>
      <c r="H797" s="68"/>
      <c r="I797" s="204" t="s">
        <v>2692</v>
      </c>
      <c r="J797" s="68"/>
      <c r="K797" s="68"/>
      <c r="L797" s="68"/>
      <c r="M797" s="68"/>
      <c r="N797" s="379"/>
      <c r="O797" s="379"/>
      <c r="P797" s="222">
        <v>0</v>
      </c>
      <c r="Q797" s="222">
        <v>9643.77</v>
      </c>
      <c r="R797" s="68" t="s">
        <v>639</v>
      </c>
      <c r="S797" s="381"/>
      <c r="T797" s="287"/>
    </row>
    <row r="798" spans="1:20" ht="51">
      <c r="A798" s="198" t="s">
        <v>551</v>
      </c>
      <c r="B798" s="68"/>
      <c r="C798" s="220" t="s">
        <v>590</v>
      </c>
      <c r="D798" s="221">
        <v>44706</v>
      </c>
      <c r="E798" s="198" t="s">
        <v>2693</v>
      </c>
      <c r="F798" s="198" t="s">
        <v>3</v>
      </c>
      <c r="G798" s="198">
        <v>2022942</v>
      </c>
      <c r="H798" s="68"/>
      <c r="I798" s="204" t="s">
        <v>2694</v>
      </c>
      <c r="J798" s="68"/>
      <c r="K798" s="68"/>
      <c r="L798" s="68"/>
      <c r="M798" s="68"/>
      <c r="N798" s="379"/>
      <c r="O798" s="379"/>
      <c r="P798" s="222">
        <v>0</v>
      </c>
      <c r="Q798" s="222">
        <v>7612.11</v>
      </c>
      <c r="R798" s="68" t="s">
        <v>639</v>
      </c>
      <c r="S798" s="381"/>
      <c r="T798" s="287"/>
    </row>
    <row r="799" spans="1:20" ht="51">
      <c r="A799" s="198" t="s">
        <v>551</v>
      </c>
      <c r="B799" s="68"/>
      <c r="C799" s="220" t="s">
        <v>590</v>
      </c>
      <c r="D799" s="221">
        <v>44706</v>
      </c>
      <c r="E799" s="198" t="s">
        <v>2695</v>
      </c>
      <c r="F799" s="198" t="s">
        <v>3</v>
      </c>
      <c r="G799" s="198">
        <v>2022945</v>
      </c>
      <c r="H799" s="68"/>
      <c r="I799" s="204" t="s">
        <v>2696</v>
      </c>
      <c r="J799" s="68"/>
      <c r="K799" s="68"/>
      <c r="L799" s="68"/>
      <c r="M799" s="68"/>
      <c r="N799" s="379"/>
      <c r="O799" s="379"/>
      <c r="P799" s="222">
        <v>0</v>
      </c>
      <c r="Q799" s="222">
        <v>7212.12</v>
      </c>
      <c r="R799" s="68" t="s">
        <v>639</v>
      </c>
      <c r="S799" s="381"/>
      <c r="T799" s="287"/>
    </row>
    <row r="800" spans="1:20" ht="51">
      <c r="A800" s="198" t="s">
        <v>551</v>
      </c>
      <c r="B800" s="68"/>
      <c r="C800" s="220" t="s">
        <v>590</v>
      </c>
      <c r="D800" s="221">
        <v>44706</v>
      </c>
      <c r="E800" s="198" t="s">
        <v>2697</v>
      </c>
      <c r="F800" s="198" t="s">
        <v>3</v>
      </c>
      <c r="G800" s="198">
        <v>2023079</v>
      </c>
      <c r="H800" s="68"/>
      <c r="I800" s="204" t="s">
        <v>2684</v>
      </c>
      <c r="J800" s="68"/>
      <c r="K800" s="68"/>
      <c r="L800" s="68"/>
      <c r="M800" s="68"/>
      <c r="N800" s="379"/>
      <c r="O800" s="379"/>
      <c r="P800" s="222">
        <v>0</v>
      </c>
      <c r="Q800" s="222">
        <v>300</v>
      </c>
      <c r="R800" s="68" t="s">
        <v>639</v>
      </c>
      <c r="S800" s="381"/>
      <c r="T800" s="287"/>
    </row>
    <row r="801" spans="1:20" ht="51">
      <c r="A801" s="198" t="s">
        <v>543</v>
      </c>
      <c r="B801" s="68"/>
      <c r="C801" s="220" t="s">
        <v>693</v>
      </c>
      <c r="D801" s="221">
        <v>44706</v>
      </c>
      <c r="E801" s="198" t="s">
        <v>2747</v>
      </c>
      <c r="F801" s="198" t="s">
        <v>11</v>
      </c>
      <c r="G801" s="198">
        <v>16103</v>
      </c>
      <c r="H801" s="68"/>
      <c r="I801" s="204" t="s">
        <v>2748</v>
      </c>
      <c r="J801" s="68"/>
      <c r="K801" s="68"/>
      <c r="L801" s="68"/>
      <c r="M801" s="68"/>
      <c r="N801" s="379"/>
      <c r="O801" s="379"/>
      <c r="P801" s="222">
        <v>274.39</v>
      </c>
      <c r="Q801" s="222">
        <v>0</v>
      </c>
      <c r="R801" s="68" t="s">
        <v>639</v>
      </c>
      <c r="S801" s="381"/>
      <c r="T801" s="287"/>
    </row>
    <row r="802" spans="1:20" ht="51">
      <c r="A802" s="198" t="s">
        <v>551</v>
      </c>
      <c r="B802" s="68"/>
      <c r="C802" s="220" t="s">
        <v>590</v>
      </c>
      <c r="D802" s="221">
        <v>44707</v>
      </c>
      <c r="E802" s="198" t="s">
        <v>2698</v>
      </c>
      <c r="F802" s="198" t="s">
        <v>3</v>
      </c>
      <c r="G802" s="198">
        <v>2023359</v>
      </c>
      <c r="H802" s="68"/>
      <c r="I802" s="204" t="s">
        <v>2699</v>
      </c>
      <c r="J802" s="68"/>
      <c r="K802" s="68"/>
      <c r="L802" s="68"/>
      <c r="M802" s="68"/>
      <c r="N802" s="379"/>
      <c r="O802" s="379"/>
      <c r="P802" s="222">
        <v>0</v>
      </c>
      <c r="Q802" s="222">
        <v>189</v>
      </c>
      <c r="R802" s="68" t="s">
        <v>639</v>
      </c>
      <c r="S802" s="381"/>
      <c r="T802" s="287"/>
    </row>
    <row r="803" spans="1:20" ht="76.5">
      <c r="A803" s="198" t="s">
        <v>542</v>
      </c>
      <c r="B803" s="68"/>
      <c r="C803" s="220" t="s">
        <v>591</v>
      </c>
      <c r="D803" s="221">
        <v>44707</v>
      </c>
      <c r="E803" s="198" t="s">
        <v>2749</v>
      </c>
      <c r="F803" s="198" t="s">
        <v>15</v>
      </c>
      <c r="G803" s="198">
        <v>1883391</v>
      </c>
      <c r="H803" s="68"/>
      <c r="I803" s="204" t="s">
        <v>2750</v>
      </c>
      <c r="J803" s="68"/>
      <c r="K803" s="68"/>
      <c r="L803" s="68"/>
      <c r="M803" s="68"/>
      <c r="N803" s="379"/>
      <c r="O803" s="379"/>
      <c r="P803" s="222">
        <v>50</v>
      </c>
      <c r="Q803" s="222">
        <v>0</v>
      </c>
      <c r="R803" s="68" t="s">
        <v>639</v>
      </c>
      <c r="S803" s="381"/>
      <c r="T803" s="287"/>
    </row>
    <row r="804" spans="1:20" ht="51">
      <c r="A804" s="198" t="s">
        <v>551</v>
      </c>
      <c r="B804" s="68"/>
      <c r="C804" s="220" t="s">
        <v>590</v>
      </c>
      <c r="D804" s="221">
        <v>44707</v>
      </c>
      <c r="E804" s="198" t="s">
        <v>2751</v>
      </c>
      <c r="F804" s="198" t="s">
        <v>6</v>
      </c>
      <c r="G804" s="198">
        <v>1627832</v>
      </c>
      <c r="H804" s="68"/>
      <c r="I804" s="204" t="s">
        <v>2752</v>
      </c>
      <c r="J804" s="68"/>
      <c r="K804" s="68"/>
      <c r="L804" s="68"/>
      <c r="M804" s="68"/>
      <c r="N804" s="379"/>
      <c r="O804" s="379"/>
      <c r="P804" s="222">
        <v>0</v>
      </c>
      <c r="Q804" s="222">
        <v>22003.599999999999</v>
      </c>
      <c r="R804" s="68" t="s">
        <v>639</v>
      </c>
      <c r="S804" s="381"/>
      <c r="T804" s="287"/>
    </row>
    <row r="805" spans="1:20" ht="63.75">
      <c r="A805" s="198">
        <v>78</v>
      </c>
      <c r="B805" s="68"/>
      <c r="C805" s="220" t="s">
        <v>1385</v>
      </c>
      <c r="D805" s="221">
        <v>44707</v>
      </c>
      <c r="E805" s="198" t="s">
        <v>3613</v>
      </c>
      <c r="F805" s="198" t="s">
        <v>3</v>
      </c>
      <c r="G805" s="198">
        <v>2023338</v>
      </c>
      <c r="H805" s="68"/>
      <c r="I805" s="204" t="s">
        <v>4011</v>
      </c>
      <c r="J805" s="68"/>
      <c r="K805" s="68"/>
      <c r="L805" s="68"/>
      <c r="M805" s="68"/>
      <c r="N805" s="379"/>
      <c r="O805" s="379"/>
      <c r="P805" s="222">
        <v>0</v>
      </c>
      <c r="Q805" s="222">
        <v>504.7</v>
      </c>
      <c r="R805" s="68" t="s">
        <v>4328</v>
      </c>
      <c r="S805" s="381"/>
      <c r="T805" s="287"/>
    </row>
    <row r="806" spans="1:20" ht="51">
      <c r="A806" s="198" t="s">
        <v>542</v>
      </c>
      <c r="B806" s="68"/>
      <c r="C806" s="220" t="s">
        <v>591</v>
      </c>
      <c r="D806" s="221">
        <v>44708</v>
      </c>
      <c r="E806" s="198" t="s">
        <v>2700</v>
      </c>
      <c r="F806" s="198" t="s">
        <v>3</v>
      </c>
      <c r="G806" s="198">
        <v>2023527</v>
      </c>
      <c r="H806" s="68"/>
      <c r="I806" s="204" t="s">
        <v>2701</v>
      </c>
      <c r="J806" s="68"/>
      <c r="K806" s="68"/>
      <c r="L806" s="68"/>
      <c r="M806" s="68"/>
      <c r="N806" s="379"/>
      <c r="O806" s="379"/>
      <c r="P806" s="222">
        <v>0</v>
      </c>
      <c r="Q806" s="222">
        <v>12790.75</v>
      </c>
      <c r="R806" s="68" t="s">
        <v>639</v>
      </c>
      <c r="S806" s="381"/>
      <c r="T806" s="287"/>
    </row>
    <row r="807" spans="1:20" ht="38.25">
      <c r="A807" s="198" t="s">
        <v>668</v>
      </c>
      <c r="B807" s="68"/>
      <c r="C807" s="220" t="s">
        <v>1258</v>
      </c>
      <c r="D807" s="221">
        <v>44708</v>
      </c>
      <c r="E807" s="198" t="s">
        <v>2753</v>
      </c>
      <c r="F807" s="198" t="s">
        <v>13</v>
      </c>
      <c r="G807" s="198">
        <v>432604</v>
      </c>
      <c r="H807" s="68"/>
      <c r="I807" s="204" t="s">
        <v>669</v>
      </c>
      <c r="J807" s="68"/>
      <c r="K807" s="68"/>
      <c r="L807" s="68"/>
      <c r="M807" s="68"/>
      <c r="N807" s="379"/>
      <c r="O807" s="379"/>
      <c r="P807" s="222">
        <v>2138718.7400000002</v>
      </c>
      <c r="Q807" s="222">
        <v>0</v>
      </c>
      <c r="R807" s="68" t="s">
        <v>639</v>
      </c>
      <c r="S807" s="381"/>
      <c r="T807" s="287"/>
    </row>
    <row r="808" spans="1:20" ht="38.25">
      <c r="A808" s="198" t="s">
        <v>668</v>
      </c>
      <c r="B808" s="68"/>
      <c r="C808" s="220" t="s">
        <v>1258</v>
      </c>
      <c r="D808" s="221">
        <v>44708</v>
      </c>
      <c r="E808" s="198" t="s">
        <v>2754</v>
      </c>
      <c r="F808" s="198" t="s">
        <v>13</v>
      </c>
      <c r="G808" s="198">
        <v>432606</v>
      </c>
      <c r="H808" s="68"/>
      <c r="I808" s="204" t="s">
        <v>669</v>
      </c>
      <c r="J808" s="68"/>
      <c r="K808" s="68"/>
      <c r="L808" s="68"/>
      <c r="M808" s="68"/>
      <c r="N808" s="379"/>
      <c r="O808" s="379"/>
      <c r="P808" s="222">
        <v>2138718.7400000002</v>
      </c>
      <c r="Q808" s="222">
        <v>0</v>
      </c>
      <c r="R808" s="68" t="s">
        <v>639</v>
      </c>
      <c r="S808" s="381"/>
      <c r="T808" s="287"/>
    </row>
    <row r="809" spans="1:20" ht="38.25">
      <c r="A809" s="198" t="s">
        <v>668</v>
      </c>
      <c r="B809" s="68"/>
      <c r="C809" s="220" t="s">
        <v>1258</v>
      </c>
      <c r="D809" s="221">
        <v>44708</v>
      </c>
      <c r="E809" s="198" t="s">
        <v>2755</v>
      </c>
      <c r="F809" s="198" t="s">
        <v>13</v>
      </c>
      <c r="G809" s="198">
        <v>432608</v>
      </c>
      <c r="H809" s="68"/>
      <c r="I809" s="204" t="s">
        <v>669</v>
      </c>
      <c r="J809" s="68"/>
      <c r="K809" s="68"/>
      <c r="L809" s="68"/>
      <c r="M809" s="68"/>
      <c r="N809" s="379"/>
      <c r="O809" s="379"/>
      <c r="P809" s="222">
        <v>2138718.7400000002</v>
      </c>
      <c r="Q809" s="222">
        <v>0</v>
      </c>
      <c r="R809" s="68" t="s">
        <v>639</v>
      </c>
      <c r="S809" s="381"/>
      <c r="T809" s="287"/>
    </row>
    <row r="810" spans="1:20" ht="38.25">
      <c r="A810" s="198" t="s">
        <v>668</v>
      </c>
      <c r="B810" s="68"/>
      <c r="C810" s="220" t="s">
        <v>1258</v>
      </c>
      <c r="D810" s="221">
        <v>44708</v>
      </c>
      <c r="E810" s="198" t="s">
        <v>2756</v>
      </c>
      <c r="F810" s="198" t="s">
        <v>13</v>
      </c>
      <c r="G810" s="198">
        <v>432610</v>
      </c>
      <c r="H810" s="68"/>
      <c r="I810" s="204" t="s">
        <v>669</v>
      </c>
      <c r="J810" s="68"/>
      <c r="K810" s="68"/>
      <c r="L810" s="68"/>
      <c r="M810" s="68"/>
      <c r="N810" s="379"/>
      <c r="O810" s="379"/>
      <c r="P810" s="222">
        <v>2138718.7400000002</v>
      </c>
      <c r="Q810" s="222">
        <v>0</v>
      </c>
      <c r="R810" s="68" t="s">
        <v>639</v>
      </c>
      <c r="S810" s="381"/>
      <c r="T810" s="287"/>
    </row>
    <row r="811" spans="1:20" ht="38.25">
      <c r="A811" s="198" t="s">
        <v>668</v>
      </c>
      <c r="B811" s="68"/>
      <c r="C811" s="220" t="s">
        <v>1258</v>
      </c>
      <c r="D811" s="221">
        <v>44708</v>
      </c>
      <c r="E811" s="198" t="s">
        <v>2757</v>
      </c>
      <c r="F811" s="198" t="s">
        <v>13</v>
      </c>
      <c r="G811" s="198">
        <v>432612</v>
      </c>
      <c r="H811" s="68"/>
      <c r="I811" s="204" t="s">
        <v>669</v>
      </c>
      <c r="J811" s="68"/>
      <c r="K811" s="68"/>
      <c r="L811" s="68"/>
      <c r="M811" s="68"/>
      <c r="N811" s="379"/>
      <c r="O811" s="379"/>
      <c r="P811" s="222">
        <v>2138718.7400000002</v>
      </c>
      <c r="Q811" s="222">
        <v>0</v>
      </c>
      <c r="R811" s="68" t="s">
        <v>639</v>
      </c>
      <c r="S811" s="381"/>
      <c r="T811" s="287"/>
    </row>
    <row r="812" spans="1:20" ht="38.25">
      <c r="A812" s="198" t="s">
        <v>668</v>
      </c>
      <c r="B812" s="68"/>
      <c r="C812" s="220" t="s">
        <v>1258</v>
      </c>
      <c r="D812" s="221">
        <v>44708</v>
      </c>
      <c r="E812" s="198" t="s">
        <v>2758</v>
      </c>
      <c r="F812" s="198" t="s">
        <v>13</v>
      </c>
      <c r="G812" s="198">
        <v>432614</v>
      </c>
      <c r="H812" s="68"/>
      <c r="I812" s="204" t="s">
        <v>669</v>
      </c>
      <c r="J812" s="68"/>
      <c r="K812" s="68"/>
      <c r="L812" s="68"/>
      <c r="M812" s="68"/>
      <c r="N812" s="379"/>
      <c r="O812" s="379"/>
      <c r="P812" s="222">
        <v>5874242.2199999997</v>
      </c>
      <c r="Q812" s="222">
        <v>0</v>
      </c>
      <c r="R812" s="68" t="s">
        <v>639</v>
      </c>
      <c r="S812" s="381"/>
      <c r="T812" s="287"/>
    </row>
    <row r="813" spans="1:20" ht="38.25">
      <c r="A813" s="198" t="s">
        <v>668</v>
      </c>
      <c r="B813" s="68"/>
      <c r="C813" s="220" t="s">
        <v>1258</v>
      </c>
      <c r="D813" s="221">
        <v>44708</v>
      </c>
      <c r="E813" s="198" t="s">
        <v>2759</v>
      </c>
      <c r="F813" s="198" t="s">
        <v>13</v>
      </c>
      <c r="G813" s="198">
        <v>432616</v>
      </c>
      <c r="H813" s="68"/>
      <c r="I813" s="204" t="s">
        <v>669</v>
      </c>
      <c r="J813" s="68"/>
      <c r="K813" s="68"/>
      <c r="L813" s="68"/>
      <c r="M813" s="68"/>
      <c r="N813" s="379"/>
      <c r="O813" s="379"/>
      <c r="P813" s="222">
        <v>5874242.2199999997</v>
      </c>
      <c r="Q813" s="222">
        <v>0</v>
      </c>
      <c r="R813" s="68" t="s">
        <v>639</v>
      </c>
      <c r="S813" s="381"/>
      <c r="T813" s="287"/>
    </row>
    <row r="814" spans="1:20" ht="38.25">
      <c r="A814" s="198" t="s">
        <v>668</v>
      </c>
      <c r="B814" s="68"/>
      <c r="C814" s="220" t="s">
        <v>1258</v>
      </c>
      <c r="D814" s="221">
        <v>44708</v>
      </c>
      <c r="E814" s="198" t="s">
        <v>2760</v>
      </c>
      <c r="F814" s="198" t="s">
        <v>13</v>
      </c>
      <c r="G814" s="198">
        <v>432618</v>
      </c>
      <c r="H814" s="68"/>
      <c r="I814" s="204" t="s">
        <v>669</v>
      </c>
      <c r="J814" s="68"/>
      <c r="K814" s="68"/>
      <c r="L814" s="68"/>
      <c r="M814" s="68"/>
      <c r="N814" s="379"/>
      <c r="O814" s="379"/>
      <c r="P814" s="222">
        <v>5874242.2199999997</v>
      </c>
      <c r="Q814" s="222">
        <v>0</v>
      </c>
      <c r="R814" s="68" t="s">
        <v>639</v>
      </c>
      <c r="S814" s="381"/>
      <c r="T814" s="287"/>
    </row>
    <row r="815" spans="1:20" ht="38.25">
      <c r="A815" s="198" t="s">
        <v>668</v>
      </c>
      <c r="B815" s="68"/>
      <c r="C815" s="220" t="s">
        <v>1258</v>
      </c>
      <c r="D815" s="221">
        <v>44708</v>
      </c>
      <c r="E815" s="198" t="s">
        <v>2761</v>
      </c>
      <c r="F815" s="198" t="s">
        <v>13</v>
      </c>
      <c r="G815" s="198">
        <v>432620</v>
      </c>
      <c r="H815" s="68"/>
      <c r="I815" s="204" t="s">
        <v>669</v>
      </c>
      <c r="J815" s="68"/>
      <c r="K815" s="68"/>
      <c r="L815" s="68"/>
      <c r="M815" s="68"/>
      <c r="N815" s="379"/>
      <c r="O815" s="379"/>
      <c r="P815" s="222">
        <v>5874242.2199999997</v>
      </c>
      <c r="Q815" s="222">
        <v>0</v>
      </c>
      <c r="R815" s="68" t="s">
        <v>639</v>
      </c>
      <c r="S815" s="381"/>
      <c r="T815" s="287"/>
    </row>
    <row r="816" spans="1:20" ht="38.25">
      <c r="A816" s="198" t="s">
        <v>668</v>
      </c>
      <c r="B816" s="68"/>
      <c r="C816" s="220" t="s">
        <v>1258</v>
      </c>
      <c r="D816" s="221">
        <v>44708</v>
      </c>
      <c r="E816" s="198" t="s">
        <v>2762</v>
      </c>
      <c r="F816" s="198" t="s">
        <v>13</v>
      </c>
      <c r="G816" s="198">
        <v>432622</v>
      </c>
      <c r="H816" s="68"/>
      <c r="I816" s="204" t="s">
        <v>669</v>
      </c>
      <c r="J816" s="68"/>
      <c r="K816" s="68"/>
      <c r="L816" s="68"/>
      <c r="M816" s="68"/>
      <c r="N816" s="379"/>
      <c r="O816" s="379"/>
      <c r="P816" s="222">
        <v>5874242.2199999997</v>
      </c>
      <c r="Q816" s="222">
        <v>0</v>
      </c>
      <c r="R816" s="68" t="s">
        <v>639</v>
      </c>
      <c r="S816" s="381"/>
      <c r="T816" s="287"/>
    </row>
    <row r="817" spans="1:20" ht="38.25">
      <c r="A817" s="198" t="s">
        <v>668</v>
      </c>
      <c r="B817" s="68"/>
      <c r="C817" s="220" t="s">
        <v>1258</v>
      </c>
      <c r="D817" s="221">
        <v>44708</v>
      </c>
      <c r="E817" s="198" t="s">
        <v>2763</v>
      </c>
      <c r="F817" s="198" t="s">
        <v>13</v>
      </c>
      <c r="G817" s="198">
        <v>432624</v>
      </c>
      <c r="H817" s="68"/>
      <c r="I817" s="204" t="s">
        <v>669</v>
      </c>
      <c r="J817" s="68"/>
      <c r="K817" s="68"/>
      <c r="L817" s="68"/>
      <c r="M817" s="68"/>
      <c r="N817" s="379"/>
      <c r="O817" s="379"/>
      <c r="P817" s="222">
        <v>4976085.5999999996</v>
      </c>
      <c r="Q817" s="222">
        <v>0</v>
      </c>
      <c r="R817" s="68" t="s">
        <v>639</v>
      </c>
      <c r="S817" s="381"/>
      <c r="T817" s="287"/>
    </row>
    <row r="818" spans="1:20" ht="38.25">
      <c r="A818" s="198" t="s">
        <v>668</v>
      </c>
      <c r="B818" s="68"/>
      <c r="C818" s="220" t="s">
        <v>1258</v>
      </c>
      <c r="D818" s="221">
        <v>44708</v>
      </c>
      <c r="E818" s="198" t="s">
        <v>2764</v>
      </c>
      <c r="F818" s="198" t="s">
        <v>13</v>
      </c>
      <c r="G818" s="198">
        <v>432626</v>
      </c>
      <c r="H818" s="68"/>
      <c r="I818" s="204" t="s">
        <v>669</v>
      </c>
      <c r="J818" s="68"/>
      <c r="K818" s="68"/>
      <c r="L818" s="68"/>
      <c r="M818" s="68"/>
      <c r="N818" s="379"/>
      <c r="O818" s="379"/>
      <c r="P818" s="222">
        <v>4976085.5999999996</v>
      </c>
      <c r="Q818" s="222">
        <v>0</v>
      </c>
      <c r="R818" s="68" t="s">
        <v>639</v>
      </c>
      <c r="S818" s="381"/>
      <c r="T818" s="287"/>
    </row>
    <row r="819" spans="1:20" ht="38.25">
      <c r="A819" s="198" t="s">
        <v>668</v>
      </c>
      <c r="B819" s="68"/>
      <c r="C819" s="220" t="s">
        <v>1258</v>
      </c>
      <c r="D819" s="221">
        <v>44708</v>
      </c>
      <c r="E819" s="198" t="s">
        <v>2765</v>
      </c>
      <c r="F819" s="198" t="s">
        <v>13</v>
      </c>
      <c r="G819" s="198">
        <v>432628</v>
      </c>
      <c r="H819" s="68"/>
      <c r="I819" s="204" t="s">
        <v>669</v>
      </c>
      <c r="J819" s="68"/>
      <c r="K819" s="68"/>
      <c r="L819" s="68"/>
      <c r="M819" s="68"/>
      <c r="N819" s="379"/>
      <c r="O819" s="379"/>
      <c r="P819" s="222">
        <v>4976085.5999999996</v>
      </c>
      <c r="Q819" s="222">
        <v>0</v>
      </c>
      <c r="R819" s="68" t="s">
        <v>639</v>
      </c>
      <c r="S819" s="381"/>
      <c r="T819" s="287"/>
    </row>
    <row r="820" spans="1:20" ht="38.25">
      <c r="A820" s="198" t="s">
        <v>668</v>
      </c>
      <c r="B820" s="68"/>
      <c r="C820" s="220" t="s">
        <v>1258</v>
      </c>
      <c r="D820" s="221">
        <v>44708</v>
      </c>
      <c r="E820" s="198" t="s">
        <v>2766</v>
      </c>
      <c r="F820" s="198" t="s">
        <v>13</v>
      </c>
      <c r="G820" s="198">
        <v>432630</v>
      </c>
      <c r="H820" s="68"/>
      <c r="I820" s="204" t="s">
        <v>669</v>
      </c>
      <c r="J820" s="68"/>
      <c r="K820" s="68"/>
      <c r="L820" s="68"/>
      <c r="M820" s="68"/>
      <c r="N820" s="379"/>
      <c r="O820" s="379"/>
      <c r="P820" s="222">
        <v>4976085.5999999996</v>
      </c>
      <c r="Q820" s="222">
        <v>0</v>
      </c>
      <c r="R820" s="68" t="s">
        <v>639</v>
      </c>
      <c r="S820" s="381"/>
      <c r="T820" s="287"/>
    </row>
    <row r="821" spans="1:20" ht="38.25">
      <c r="A821" s="198" t="s">
        <v>668</v>
      </c>
      <c r="B821" s="68"/>
      <c r="C821" s="220" t="s">
        <v>1258</v>
      </c>
      <c r="D821" s="221">
        <v>44708</v>
      </c>
      <c r="E821" s="198" t="s">
        <v>2767</v>
      </c>
      <c r="F821" s="198" t="s">
        <v>13</v>
      </c>
      <c r="G821" s="198">
        <v>432632</v>
      </c>
      <c r="H821" s="68"/>
      <c r="I821" s="204" t="s">
        <v>669</v>
      </c>
      <c r="J821" s="68"/>
      <c r="K821" s="68"/>
      <c r="L821" s="68"/>
      <c r="M821" s="68"/>
      <c r="N821" s="379"/>
      <c r="O821" s="379"/>
      <c r="P821" s="222">
        <v>13667403.630000001</v>
      </c>
      <c r="Q821" s="222">
        <v>0</v>
      </c>
      <c r="R821" s="68" t="s">
        <v>639</v>
      </c>
      <c r="S821" s="381"/>
      <c r="T821" s="287"/>
    </row>
    <row r="822" spans="1:20" ht="38.25">
      <c r="A822" s="198" t="s">
        <v>668</v>
      </c>
      <c r="B822" s="68"/>
      <c r="C822" s="220" t="s">
        <v>1258</v>
      </c>
      <c r="D822" s="221">
        <v>44708</v>
      </c>
      <c r="E822" s="198" t="s">
        <v>2768</v>
      </c>
      <c r="F822" s="198" t="s">
        <v>13</v>
      </c>
      <c r="G822" s="198">
        <v>432634</v>
      </c>
      <c r="H822" s="68"/>
      <c r="I822" s="204" t="s">
        <v>669</v>
      </c>
      <c r="J822" s="68"/>
      <c r="K822" s="68"/>
      <c r="L822" s="68"/>
      <c r="M822" s="68"/>
      <c r="N822" s="379"/>
      <c r="O822" s="379"/>
      <c r="P822" s="222">
        <v>13667403.630000001</v>
      </c>
      <c r="Q822" s="222">
        <v>0</v>
      </c>
      <c r="R822" s="68" t="s">
        <v>639</v>
      </c>
      <c r="S822" s="381"/>
      <c r="T822" s="287"/>
    </row>
    <row r="823" spans="1:20" ht="38.25">
      <c r="A823" s="198" t="s">
        <v>668</v>
      </c>
      <c r="B823" s="68"/>
      <c r="C823" s="220" t="s">
        <v>1258</v>
      </c>
      <c r="D823" s="221">
        <v>44708</v>
      </c>
      <c r="E823" s="198" t="s">
        <v>2769</v>
      </c>
      <c r="F823" s="198" t="s">
        <v>13</v>
      </c>
      <c r="G823" s="198">
        <v>432636</v>
      </c>
      <c r="H823" s="68"/>
      <c r="I823" s="204" t="s">
        <v>669</v>
      </c>
      <c r="J823" s="68"/>
      <c r="K823" s="68"/>
      <c r="L823" s="68"/>
      <c r="M823" s="68"/>
      <c r="N823" s="379"/>
      <c r="O823" s="379"/>
      <c r="P823" s="222">
        <v>13667403.630000001</v>
      </c>
      <c r="Q823" s="222">
        <v>0</v>
      </c>
      <c r="R823" s="68" t="s">
        <v>639</v>
      </c>
      <c r="S823" s="381"/>
      <c r="T823" s="287"/>
    </row>
    <row r="824" spans="1:20" ht="38.25">
      <c r="A824" s="198" t="s">
        <v>668</v>
      </c>
      <c r="B824" s="68"/>
      <c r="C824" s="220" t="s">
        <v>1258</v>
      </c>
      <c r="D824" s="221">
        <v>44708</v>
      </c>
      <c r="E824" s="198" t="s">
        <v>2770</v>
      </c>
      <c r="F824" s="198" t="s">
        <v>13</v>
      </c>
      <c r="G824" s="198">
        <v>432638</v>
      </c>
      <c r="H824" s="68"/>
      <c r="I824" s="204" t="s">
        <v>669</v>
      </c>
      <c r="J824" s="68"/>
      <c r="K824" s="68"/>
      <c r="L824" s="68"/>
      <c r="M824" s="68"/>
      <c r="N824" s="379"/>
      <c r="O824" s="379"/>
      <c r="P824" s="222">
        <v>13667403.630000001</v>
      </c>
      <c r="Q824" s="222">
        <v>0</v>
      </c>
      <c r="R824" s="68" t="s">
        <v>639</v>
      </c>
      <c r="S824" s="381"/>
      <c r="T824" s="287"/>
    </row>
    <row r="825" spans="1:20" ht="38.25">
      <c r="A825" s="198" t="s">
        <v>668</v>
      </c>
      <c r="B825" s="68"/>
      <c r="C825" s="220" t="s">
        <v>1258</v>
      </c>
      <c r="D825" s="221">
        <v>44708</v>
      </c>
      <c r="E825" s="198" t="s">
        <v>2771</v>
      </c>
      <c r="F825" s="198" t="s">
        <v>13</v>
      </c>
      <c r="G825" s="198">
        <v>432640</v>
      </c>
      <c r="H825" s="68"/>
      <c r="I825" s="204" t="s">
        <v>669</v>
      </c>
      <c r="J825" s="68"/>
      <c r="K825" s="68"/>
      <c r="L825" s="68"/>
      <c r="M825" s="68"/>
      <c r="N825" s="379"/>
      <c r="O825" s="379"/>
      <c r="P825" s="222">
        <v>13667403.630000001</v>
      </c>
      <c r="Q825" s="222">
        <v>0</v>
      </c>
      <c r="R825" s="68" t="s">
        <v>639</v>
      </c>
      <c r="S825" s="381"/>
      <c r="T825" s="287"/>
    </row>
    <row r="826" spans="1:20" ht="38.25">
      <c r="A826" s="198" t="s">
        <v>668</v>
      </c>
      <c r="B826" s="68"/>
      <c r="C826" s="220" t="s">
        <v>1258</v>
      </c>
      <c r="D826" s="221">
        <v>44708</v>
      </c>
      <c r="E826" s="198" t="s">
        <v>2772</v>
      </c>
      <c r="F826" s="198" t="s">
        <v>13</v>
      </c>
      <c r="G826" s="198">
        <v>432642</v>
      </c>
      <c r="H826" s="68"/>
      <c r="I826" s="204" t="s">
        <v>669</v>
      </c>
      <c r="J826" s="68"/>
      <c r="K826" s="68"/>
      <c r="L826" s="68"/>
      <c r="M826" s="68"/>
      <c r="N826" s="379"/>
      <c r="O826" s="379"/>
      <c r="P826" s="222">
        <v>2514539.31</v>
      </c>
      <c r="Q826" s="222">
        <v>0</v>
      </c>
      <c r="R826" s="68" t="s">
        <v>639</v>
      </c>
      <c r="S826" s="381"/>
      <c r="T826" s="287"/>
    </row>
    <row r="827" spans="1:20" ht="38.25">
      <c r="A827" s="198" t="s">
        <v>668</v>
      </c>
      <c r="B827" s="68"/>
      <c r="C827" s="220" t="s">
        <v>1258</v>
      </c>
      <c r="D827" s="221">
        <v>44708</v>
      </c>
      <c r="E827" s="198" t="s">
        <v>2773</v>
      </c>
      <c r="F827" s="198" t="s">
        <v>13</v>
      </c>
      <c r="G827" s="198">
        <v>432644</v>
      </c>
      <c r="H827" s="68"/>
      <c r="I827" s="204" t="s">
        <v>669</v>
      </c>
      <c r="J827" s="68"/>
      <c r="K827" s="68"/>
      <c r="L827" s="68"/>
      <c r="M827" s="68"/>
      <c r="N827" s="379"/>
      <c r="O827" s="379"/>
      <c r="P827" s="222">
        <v>2514539.31</v>
      </c>
      <c r="Q827" s="222">
        <v>0</v>
      </c>
      <c r="R827" s="68" t="s">
        <v>639</v>
      </c>
      <c r="S827" s="381"/>
      <c r="T827" s="287"/>
    </row>
    <row r="828" spans="1:20" ht="38.25">
      <c r="A828" s="198" t="s">
        <v>668</v>
      </c>
      <c r="B828" s="68"/>
      <c r="C828" s="220" t="s">
        <v>1258</v>
      </c>
      <c r="D828" s="221">
        <v>44708</v>
      </c>
      <c r="E828" s="198" t="s">
        <v>2774</v>
      </c>
      <c r="F828" s="198" t="s">
        <v>13</v>
      </c>
      <c r="G828" s="198">
        <v>432646</v>
      </c>
      <c r="H828" s="68"/>
      <c r="I828" s="204" t="s">
        <v>669</v>
      </c>
      <c r="J828" s="68"/>
      <c r="K828" s="68"/>
      <c r="L828" s="68"/>
      <c r="M828" s="68"/>
      <c r="N828" s="379"/>
      <c r="O828" s="379"/>
      <c r="P828" s="222">
        <v>2514539.31</v>
      </c>
      <c r="Q828" s="222">
        <v>0</v>
      </c>
      <c r="R828" s="68" t="s">
        <v>639</v>
      </c>
      <c r="S828" s="381"/>
      <c r="T828" s="287"/>
    </row>
    <row r="829" spans="1:20" ht="38.25">
      <c r="A829" s="198" t="s">
        <v>668</v>
      </c>
      <c r="B829" s="68"/>
      <c r="C829" s="220" t="s">
        <v>1258</v>
      </c>
      <c r="D829" s="221">
        <v>44708</v>
      </c>
      <c r="E829" s="198" t="s">
        <v>2775</v>
      </c>
      <c r="F829" s="198" t="s">
        <v>13</v>
      </c>
      <c r="G829" s="198">
        <v>432648</v>
      </c>
      <c r="H829" s="68"/>
      <c r="I829" s="204" t="s">
        <v>669</v>
      </c>
      <c r="J829" s="68"/>
      <c r="K829" s="68"/>
      <c r="L829" s="68"/>
      <c r="M829" s="68"/>
      <c r="N829" s="379"/>
      <c r="O829" s="379"/>
      <c r="P829" s="222">
        <v>2514539.31</v>
      </c>
      <c r="Q829" s="222">
        <v>0</v>
      </c>
      <c r="R829" s="68" t="s">
        <v>639</v>
      </c>
      <c r="S829" s="381"/>
      <c r="T829" s="287"/>
    </row>
    <row r="830" spans="1:20" ht="38.25">
      <c r="A830" s="198" t="s">
        <v>668</v>
      </c>
      <c r="B830" s="68"/>
      <c r="C830" s="220" t="s">
        <v>1258</v>
      </c>
      <c r="D830" s="221">
        <v>44708</v>
      </c>
      <c r="E830" s="198" t="s">
        <v>2776</v>
      </c>
      <c r="F830" s="198" t="s">
        <v>13</v>
      </c>
      <c r="G830" s="198">
        <v>432650</v>
      </c>
      <c r="H830" s="68"/>
      <c r="I830" s="204" t="s">
        <v>669</v>
      </c>
      <c r="J830" s="68"/>
      <c r="K830" s="68"/>
      <c r="L830" s="68"/>
      <c r="M830" s="68"/>
      <c r="N830" s="379"/>
      <c r="O830" s="379"/>
      <c r="P830" s="222">
        <v>2514539.31</v>
      </c>
      <c r="Q830" s="222">
        <v>0</v>
      </c>
      <c r="R830" s="68" t="s">
        <v>639</v>
      </c>
      <c r="S830" s="381"/>
      <c r="T830" s="287"/>
    </row>
    <row r="831" spans="1:20" ht="38.25">
      <c r="A831" s="198" t="s">
        <v>668</v>
      </c>
      <c r="B831" s="68"/>
      <c r="C831" s="220" t="s">
        <v>1258</v>
      </c>
      <c r="D831" s="221">
        <v>44708</v>
      </c>
      <c r="E831" s="198" t="s">
        <v>2777</v>
      </c>
      <c r="F831" s="198" t="s">
        <v>13</v>
      </c>
      <c r="G831" s="198">
        <v>432652</v>
      </c>
      <c r="H831" s="68"/>
      <c r="I831" s="204" t="s">
        <v>669</v>
      </c>
      <c r="J831" s="68"/>
      <c r="K831" s="68"/>
      <c r="L831" s="68"/>
      <c r="M831" s="68"/>
      <c r="N831" s="379"/>
      <c r="O831" s="379"/>
      <c r="P831" s="222">
        <v>1736172.5</v>
      </c>
      <c r="Q831" s="222">
        <v>0</v>
      </c>
      <c r="R831" s="68" t="s">
        <v>639</v>
      </c>
      <c r="S831" s="381"/>
      <c r="T831" s="287"/>
    </row>
    <row r="832" spans="1:20" ht="38.25">
      <c r="A832" s="198" t="s">
        <v>668</v>
      </c>
      <c r="B832" s="68"/>
      <c r="C832" s="220" t="s">
        <v>1258</v>
      </c>
      <c r="D832" s="221">
        <v>44708</v>
      </c>
      <c r="E832" s="198" t="s">
        <v>2778</v>
      </c>
      <c r="F832" s="198" t="s">
        <v>13</v>
      </c>
      <c r="G832" s="198">
        <v>432654</v>
      </c>
      <c r="H832" s="68"/>
      <c r="I832" s="204" t="s">
        <v>669</v>
      </c>
      <c r="J832" s="68"/>
      <c r="K832" s="68"/>
      <c r="L832" s="68"/>
      <c r="M832" s="68"/>
      <c r="N832" s="379"/>
      <c r="O832" s="379"/>
      <c r="P832" s="222">
        <v>100514.37</v>
      </c>
      <c r="Q832" s="222">
        <v>0</v>
      </c>
      <c r="R832" s="68" t="s">
        <v>639</v>
      </c>
      <c r="S832" s="381"/>
      <c r="T832" s="287"/>
    </row>
    <row r="833" spans="1:20" ht="38.25">
      <c r="A833" s="198" t="s">
        <v>668</v>
      </c>
      <c r="B833" s="68"/>
      <c r="C833" s="220" t="s">
        <v>1258</v>
      </c>
      <c r="D833" s="221">
        <v>44708</v>
      </c>
      <c r="E833" s="198" t="s">
        <v>2779</v>
      </c>
      <c r="F833" s="198" t="s">
        <v>13</v>
      </c>
      <c r="G833" s="198">
        <v>432656</v>
      </c>
      <c r="H833" s="68"/>
      <c r="I833" s="204" t="s">
        <v>669</v>
      </c>
      <c r="J833" s="68"/>
      <c r="K833" s="68"/>
      <c r="L833" s="68"/>
      <c r="M833" s="68"/>
      <c r="N833" s="379"/>
      <c r="O833" s="379"/>
      <c r="P833" s="222">
        <v>1912837.1200000001</v>
      </c>
      <c r="Q833" s="222">
        <v>0</v>
      </c>
      <c r="R833" s="68" t="s">
        <v>639</v>
      </c>
      <c r="S833" s="381"/>
      <c r="T833" s="287"/>
    </row>
    <row r="834" spans="1:20" ht="38.25">
      <c r="A834" s="198" t="s">
        <v>668</v>
      </c>
      <c r="B834" s="68"/>
      <c r="C834" s="220" t="s">
        <v>1258</v>
      </c>
      <c r="D834" s="221">
        <v>44708</v>
      </c>
      <c r="E834" s="198" t="s">
        <v>2780</v>
      </c>
      <c r="F834" s="198" t="s">
        <v>13</v>
      </c>
      <c r="G834" s="198">
        <v>432658</v>
      </c>
      <c r="H834" s="68"/>
      <c r="I834" s="204" t="s">
        <v>669</v>
      </c>
      <c r="J834" s="68"/>
      <c r="K834" s="68"/>
      <c r="L834" s="68"/>
      <c r="M834" s="68"/>
      <c r="N834" s="379"/>
      <c r="O834" s="379"/>
      <c r="P834" s="222">
        <v>4768601.68</v>
      </c>
      <c r="Q834" s="222">
        <v>0</v>
      </c>
      <c r="R834" s="68" t="s">
        <v>639</v>
      </c>
      <c r="S834" s="381"/>
      <c r="T834" s="287"/>
    </row>
    <row r="835" spans="1:20" ht="38.25">
      <c r="A835" s="198" t="s">
        <v>668</v>
      </c>
      <c r="B835" s="68"/>
      <c r="C835" s="220" t="s">
        <v>1258</v>
      </c>
      <c r="D835" s="221">
        <v>44708</v>
      </c>
      <c r="E835" s="198" t="s">
        <v>2781</v>
      </c>
      <c r="F835" s="198" t="s">
        <v>13</v>
      </c>
      <c r="G835" s="198">
        <v>432660</v>
      </c>
      <c r="H835" s="68"/>
      <c r="I835" s="204" t="s">
        <v>669</v>
      </c>
      <c r="J835" s="68"/>
      <c r="K835" s="68"/>
      <c r="L835" s="68"/>
      <c r="M835" s="68"/>
      <c r="N835" s="379"/>
      <c r="O835" s="379"/>
      <c r="P835" s="222">
        <v>1449976.45</v>
      </c>
      <c r="Q835" s="222">
        <v>0</v>
      </c>
      <c r="R835" s="68" t="s">
        <v>639</v>
      </c>
      <c r="S835" s="381"/>
      <c r="T835" s="287"/>
    </row>
    <row r="836" spans="1:20" ht="38.25">
      <c r="A836" s="198" t="s">
        <v>668</v>
      </c>
      <c r="B836" s="68"/>
      <c r="C836" s="220" t="s">
        <v>1258</v>
      </c>
      <c r="D836" s="221">
        <v>44708</v>
      </c>
      <c r="E836" s="198" t="s">
        <v>2782</v>
      </c>
      <c r="F836" s="198" t="s">
        <v>13</v>
      </c>
      <c r="G836" s="198">
        <v>432662</v>
      </c>
      <c r="H836" s="68"/>
      <c r="I836" s="204" t="s">
        <v>669</v>
      </c>
      <c r="J836" s="68"/>
      <c r="K836" s="68"/>
      <c r="L836" s="68"/>
      <c r="M836" s="68"/>
      <c r="N836" s="379"/>
      <c r="O836" s="379"/>
      <c r="P836" s="222">
        <v>5253831.7699999996</v>
      </c>
      <c r="Q836" s="222">
        <v>0</v>
      </c>
      <c r="R836" s="68" t="s">
        <v>639</v>
      </c>
      <c r="S836" s="381"/>
      <c r="T836" s="287"/>
    </row>
    <row r="837" spans="1:20" ht="38.25">
      <c r="A837" s="198" t="s">
        <v>668</v>
      </c>
      <c r="B837" s="68"/>
      <c r="C837" s="220" t="s">
        <v>1258</v>
      </c>
      <c r="D837" s="221">
        <v>44708</v>
      </c>
      <c r="E837" s="198" t="s">
        <v>2783</v>
      </c>
      <c r="F837" s="198" t="s">
        <v>13</v>
      </c>
      <c r="G837" s="198">
        <v>432664</v>
      </c>
      <c r="H837" s="68"/>
      <c r="I837" s="204" t="s">
        <v>669</v>
      </c>
      <c r="J837" s="68"/>
      <c r="K837" s="68"/>
      <c r="L837" s="68"/>
      <c r="M837" s="68"/>
      <c r="N837" s="379"/>
      <c r="O837" s="379"/>
      <c r="P837" s="222">
        <v>276074.53000000003</v>
      </c>
      <c r="Q837" s="222">
        <v>0</v>
      </c>
      <c r="R837" s="68" t="s">
        <v>639</v>
      </c>
      <c r="S837" s="381"/>
      <c r="T837" s="287"/>
    </row>
    <row r="838" spans="1:20" ht="38.25">
      <c r="A838" s="198" t="s">
        <v>668</v>
      </c>
      <c r="B838" s="68"/>
      <c r="C838" s="220" t="s">
        <v>1258</v>
      </c>
      <c r="D838" s="221">
        <v>44708</v>
      </c>
      <c r="E838" s="198" t="s">
        <v>2784</v>
      </c>
      <c r="F838" s="198" t="s">
        <v>13</v>
      </c>
      <c r="G838" s="198">
        <v>432666</v>
      </c>
      <c r="H838" s="68"/>
      <c r="I838" s="204" t="s">
        <v>669</v>
      </c>
      <c r="J838" s="68"/>
      <c r="K838" s="68"/>
      <c r="L838" s="68"/>
      <c r="M838" s="68"/>
      <c r="N838" s="379"/>
      <c r="O838" s="379"/>
      <c r="P838" s="222">
        <v>1228278.75</v>
      </c>
      <c r="Q838" s="222">
        <v>0</v>
      </c>
      <c r="R838" s="68" t="s">
        <v>639</v>
      </c>
      <c r="S838" s="381"/>
      <c r="T838" s="287"/>
    </row>
    <row r="839" spans="1:20" ht="38.25">
      <c r="A839" s="198" t="s">
        <v>668</v>
      </c>
      <c r="B839" s="68"/>
      <c r="C839" s="220" t="s">
        <v>1258</v>
      </c>
      <c r="D839" s="221">
        <v>44708</v>
      </c>
      <c r="E839" s="198" t="s">
        <v>2785</v>
      </c>
      <c r="F839" s="198" t="s">
        <v>13</v>
      </c>
      <c r="G839" s="198">
        <v>432668</v>
      </c>
      <c r="H839" s="68"/>
      <c r="I839" s="204" t="s">
        <v>669</v>
      </c>
      <c r="J839" s="68"/>
      <c r="K839" s="68"/>
      <c r="L839" s="68"/>
      <c r="M839" s="68"/>
      <c r="N839" s="379"/>
      <c r="O839" s="379"/>
      <c r="P839" s="222">
        <v>4039494.67</v>
      </c>
      <c r="Q839" s="222">
        <v>0</v>
      </c>
      <c r="R839" s="68" t="s">
        <v>639</v>
      </c>
      <c r="S839" s="381"/>
      <c r="T839" s="287"/>
    </row>
    <row r="840" spans="1:20" ht="38.25">
      <c r="A840" s="198" t="s">
        <v>668</v>
      </c>
      <c r="B840" s="68"/>
      <c r="C840" s="220" t="s">
        <v>1258</v>
      </c>
      <c r="D840" s="221">
        <v>44708</v>
      </c>
      <c r="E840" s="198" t="s">
        <v>2786</v>
      </c>
      <c r="F840" s="198" t="s">
        <v>13</v>
      </c>
      <c r="G840" s="198">
        <v>432670</v>
      </c>
      <c r="H840" s="68"/>
      <c r="I840" s="204" t="s">
        <v>669</v>
      </c>
      <c r="J840" s="68"/>
      <c r="K840" s="68"/>
      <c r="L840" s="68"/>
      <c r="M840" s="68"/>
      <c r="N840" s="379"/>
      <c r="O840" s="379"/>
      <c r="P840" s="222">
        <v>4450534.28</v>
      </c>
      <c r="Q840" s="222">
        <v>0</v>
      </c>
      <c r="R840" s="68" t="s">
        <v>639</v>
      </c>
      <c r="S840" s="381"/>
      <c r="T840" s="287"/>
    </row>
    <row r="841" spans="1:20" ht="38.25">
      <c r="A841" s="198" t="s">
        <v>668</v>
      </c>
      <c r="B841" s="68"/>
      <c r="C841" s="220" t="s">
        <v>1258</v>
      </c>
      <c r="D841" s="221">
        <v>44708</v>
      </c>
      <c r="E841" s="198" t="s">
        <v>2787</v>
      </c>
      <c r="F841" s="198" t="s">
        <v>13</v>
      </c>
      <c r="G841" s="198">
        <v>432672</v>
      </c>
      <c r="H841" s="68"/>
      <c r="I841" s="204" t="s">
        <v>669</v>
      </c>
      <c r="J841" s="68"/>
      <c r="K841" s="68"/>
      <c r="L841" s="68"/>
      <c r="M841" s="68"/>
      <c r="N841" s="379"/>
      <c r="O841" s="379"/>
      <c r="P841" s="222">
        <v>233863.44</v>
      </c>
      <c r="Q841" s="222">
        <v>0</v>
      </c>
      <c r="R841" s="68" t="s">
        <v>639</v>
      </c>
      <c r="S841" s="381"/>
      <c r="T841" s="287"/>
    </row>
    <row r="842" spans="1:20" ht="38.25">
      <c r="A842" s="198" t="s">
        <v>668</v>
      </c>
      <c r="B842" s="68"/>
      <c r="C842" s="220" t="s">
        <v>1258</v>
      </c>
      <c r="D842" s="221">
        <v>44708</v>
      </c>
      <c r="E842" s="198" t="s">
        <v>2788</v>
      </c>
      <c r="F842" s="198" t="s">
        <v>13</v>
      </c>
      <c r="G842" s="198">
        <v>432674</v>
      </c>
      <c r="H842" s="68"/>
      <c r="I842" s="204" t="s">
        <v>669</v>
      </c>
      <c r="J842" s="68"/>
      <c r="K842" s="68"/>
      <c r="L842" s="68"/>
      <c r="M842" s="68"/>
      <c r="N842" s="379"/>
      <c r="O842" s="379"/>
      <c r="P842" s="222">
        <v>642333.36</v>
      </c>
      <c r="Q842" s="222">
        <v>0</v>
      </c>
      <c r="R842" s="68" t="s">
        <v>639</v>
      </c>
      <c r="S842" s="381"/>
      <c r="T842" s="287"/>
    </row>
    <row r="843" spans="1:20" ht="38.25">
      <c r="A843" s="198" t="s">
        <v>668</v>
      </c>
      <c r="B843" s="68"/>
      <c r="C843" s="220" t="s">
        <v>1258</v>
      </c>
      <c r="D843" s="221">
        <v>44708</v>
      </c>
      <c r="E843" s="198" t="s">
        <v>2789</v>
      </c>
      <c r="F843" s="198" t="s">
        <v>13</v>
      </c>
      <c r="G843" s="198">
        <v>432676</v>
      </c>
      <c r="H843" s="68"/>
      <c r="I843" s="204" t="s">
        <v>669</v>
      </c>
      <c r="J843" s="68"/>
      <c r="K843" s="68"/>
      <c r="L843" s="68"/>
      <c r="M843" s="68"/>
      <c r="N843" s="379"/>
      <c r="O843" s="379"/>
      <c r="P843" s="222">
        <v>12223915.220000001</v>
      </c>
      <c r="Q843" s="222">
        <v>0</v>
      </c>
      <c r="R843" s="68" t="s">
        <v>639</v>
      </c>
      <c r="S843" s="381"/>
      <c r="T843" s="287"/>
    </row>
    <row r="844" spans="1:20" ht="38.25">
      <c r="A844" s="198" t="s">
        <v>668</v>
      </c>
      <c r="B844" s="68"/>
      <c r="C844" s="220" t="s">
        <v>1258</v>
      </c>
      <c r="D844" s="221">
        <v>44708</v>
      </c>
      <c r="E844" s="198" t="s">
        <v>2790</v>
      </c>
      <c r="F844" s="198" t="s">
        <v>13</v>
      </c>
      <c r="G844" s="198">
        <v>432678</v>
      </c>
      <c r="H844" s="68"/>
      <c r="I844" s="204" t="s">
        <v>669</v>
      </c>
      <c r="J844" s="68"/>
      <c r="K844" s="68"/>
      <c r="L844" s="68"/>
      <c r="M844" s="68"/>
      <c r="N844" s="379"/>
      <c r="O844" s="379"/>
      <c r="P844" s="222">
        <v>3373611.97</v>
      </c>
      <c r="Q844" s="222">
        <v>0</v>
      </c>
      <c r="R844" s="68" t="s">
        <v>639</v>
      </c>
      <c r="S844" s="381"/>
      <c r="T844" s="287"/>
    </row>
    <row r="845" spans="1:20" ht="38.25">
      <c r="A845" s="198" t="s">
        <v>668</v>
      </c>
      <c r="B845" s="68"/>
      <c r="C845" s="220" t="s">
        <v>1258</v>
      </c>
      <c r="D845" s="221">
        <v>44708</v>
      </c>
      <c r="E845" s="198" t="s">
        <v>2791</v>
      </c>
      <c r="F845" s="198" t="s">
        <v>13</v>
      </c>
      <c r="G845" s="198">
        <v>432680</v>
      </c>
      <c r="H845" s="68"/>
      <c r="I845" s="204" t="s">
        <v>669</v>
      </c>
      <c r="J845" s="68"/>
      <c r="K845" s="68"/>
      <c r="L845" s="68"/>
      <c r="M845" s="68"/>
      <c r="N845" s="379"/>
      <c r="O845" s="379"/>
      <c r="P845" s="222">
        <v>11094946.640000001</v>
      </c>
      <c r="Q845" s="222">
        <v>0</v>
      </c>
      <c r="R845" s="68" t="s">
        <v>639</v>
      </c>
      <c r="S845" s="381"/>
      <c r="T845" s="287"/>
    </row>
    <row r="846" spans="1:20" ht="38.25">
      <c r="A846" s="198" t="s">
        <v>668</v>
      </c>
      <c r="B846" s="68"/>
      <c r="C846" s="220" t="s">
        <v>1258</v>
      </c>
      <c r="D846" s="221">
        <v>44708</v>
      </c>
      <c r="E846" s="198" t="s">
        <v>2792</v>
      </c>
      <c r="F846" s="198" t="s">
        <v>13</v>
      </c>
      <c r="G846" s="198">
        <v>432682</v>
      </c>
      <c r="H846" s="68"/>
      <c r="I846" s="204" t="s">
        <v>669</v>
      </c>
      <c r="J846" s="68"/>
      <c r="K846" s="68"/>
      <c r="L846" s="68"/>
      <c r="M846" s="68"/>
      <c r="N846" s="379"/>
      <c r="O846" s="379"/>
      <c r="P846" s="222">
        <v>2248965.1800000002</v>
      </c>
      <c r="Q846" s="222">
        <v>0</v>
      </c>
      <c r="R846" s="68" t="s">
        <v>639</v>
      </c>
      <c r="S846" s="381"/>
      <c r="T846" s="287"/>
    </row>
    <row r="847" spans="1:20" ht="38.25">
      <c r="A847" s="198" t="s">
        <v>668</v>
      </c>
      <c r="B847" s="68"/>
      <c r="C847" s="220" t="s">
        <v>1258</v>
      </c>
      <c r="D847" s="221">
        <v>44708</v>
      </c>
      <c r="E847" s="198" t="s">
        <v>2793</v>
      </c>
      <c r="F847" s="198" t="s">
        <v>13</v>
      </c>
      <c r="G847" s="198">
        <v>432684</v>
      </c>
      <c r="H847" s="68"/>
      <c r="I847" s="204" t="s">
        <v>669</v>
      </c>
      <c r="J847" s="68"/>
      <c r="K847" s="68"/>
      <c r="L847" s="68"/>
      <c r="M847" s="68"/>
      <c r="N847" s="379"/>
      <c r="O847" s="379"/>
      <c r="P847" s="222">
        <v>620679.69999999995</v>
      </c>
      <c r="Q847" s="222">
        <v>0</v>
      </c>
      <c r="R847" s="68" t="s">
        <v>639</v>
      </c>
      <c r="S847" s="381"/>
      <c r="T847" s="287"/>
    </row>
    <row r="848" spans="1:20" ht="38.25">
      <c r="A848" s="198" t="s">
        <v>668</v>
      </c>
      <c r="B848" s="68"/>
      <c r="C848" s="220" t="s">
        <v>1258</v>
      </c>
      <c r="D848" s="221">
        <v>44708</v>
      </c>
      <c r="E848" s="198" t="s">
        <v>2794</v>
      </c>
      <c r="F848" s="198" t="s">
        <v>13</v>
      </c>
      <c r="G848" s="198">
        <v>432686</v>
      </c>
      <c r="H848" s="68"/>
      <c r="I848" s="204" t="s">
        <v>669</v>
      </c>
      <c r="J848" s="68"/>
      <c r="K848" s="68"/>
      <c r="L848" s="68"/>
      <c r="M848" s="68"/>
      <c r="N848" s="379"/>
      <c r="O848" s="379"/>
      <c r="P848" s="222">
        <v>118177.01</v>
      </c>
      <c r="Q848" s="222">
        <v>0</v>
      </c>
      <c r="R848" s="68" t="s">
        <v>639</v>
      </c>
      <c r="S848" s="381"/>
      <c r="T848" s="287"/>
    </row>
    <row r="849" spans="1:20" ht="38.25">
      <c r="A849" s="198" t="s">
        <v>668</v>
      </c>
      <c r="B849" s="68"/>
      <c r="C849" s="220" t="s">
        <v>1258</v>
      </c>
      <c r="D849" s="221">
        <v>44708</v>
      </c>
      <c r="E849" s="198" t="s">
        <v>2795</v>
      </c>
      <c r="F849" s="198" t="s">
        <v>13</v>
      </c>
      <c r="G849" s="198">
        <v>432688</v>
      </c>
      <c r="H849" s="68"/>
      <c r="I849" s="204" t="s">
        <v>669</v>
      </c>
      <c r="J849" s="68"/>
      <c r="K849" s="68"/>
      <c r="L849" s="68"/>
      <c r="M849" s="68"/>
      <c r="N849" s="379"/>
      <c r="O849" s="379"/>
      <c r="P849" s="222">
        <v>2041256.73</v>
      </c>
      <c r="Q849" s="222">
        <v>0</v>
      </c>
      <c r="R849" s="68" t="s">
        <v>639</v>
      </c>
      <c r="S849" s="381"/>
      <c r="T849" s="287"/>
    </row>
    <row r="850" spans="1:20" ht="38.25">
      <c r="A850" s="198" t="s">
        <v>668</v>
      </c>
      <c r="B850" s="68"/>
      <c r="C850" s="220" t="s">
        <v>1258</v>
      </c>
      <c r="D850" s="221">
        <v>44708</v>
      </c>
      <c r="E850" s="198" t="s">
        <v>2796</v>
      </c>
      <c r="F850" s="198" t="s">
        <v>13</v>
      </c>
      <c r="G850" s="198">
        <v>432690</v>
      </c>
      <c r="H850" s="68"/>
      <c r="I850" s="204" t="s">
        <v>669</v>
      </c>
      <c r="J850" s="68"/>
      <c r="K850" s="68"/>
      <c r="L850" s="68"/>
      <c r="M850" s="68"/>
      <c r="N850" s="379"/>
      <c r="O850" s="379"/>
      <c r="P850" s="222">
        <v>2038204.37</v>
      </c>
      <c r="Q850" s="222">
        <v>0</v>
      </c>
      <c r="R850" s="68" t="s">
        <v>639</v>
      </c>
      <c r="S850" s="381"/>
      <c r="T850" s="287"/>
    </row>
    <row r="851" spans="1:20" ht="38.25">
      <c r="A851" s="198" t="s">
        <v>668</v>
      </c>
      <c r="B851" s="68"/>
      <c r="C851" s="220" t="s">
        <v>1258</v>
      </c>
      <c r="D851" s="221">
        <v>44708</v>
      </c>
      <c r="E851" s="198" t="s">
        <v>2797</v>
      </c>
      <c r="F851" s="198" t="s">
        <v>13</v>
      </c>
      <c r="G851" s="198">
        <v>432692</v>
      </c>
      <c r="H851" s="68"/>
      <c r="I851" s="204" t="s">
        <v>669</v>
      </c>
      <c r="J851" s="68"/>
      <c r="K851" s="68"/>
      <c r="L851" s="68"/>
      <c r="M851" s="68"/>
      <c r="N851" s="379"/>
      <c r="O851" s="379"/>
      <c r="P851" s="222">
        <v>225881.62</v>
      </c>
      <c r="Q851" s="222">
        <v>0</v>
      </c>
      <c r="R851" s="68" t="s">
        <v>639</v>
      </c>
      <c r="S851" s="381"/>
      <c r="T851" s="287"/>
    </row>
    <row r="852" spans="1:20" ht="38.25">
      <c r="A852" s="198" t="s">
        <v>668</v>
      </c>
      <c r="B852" s="68"/>
      <c r="C852" s="220" t="s">
        <v>1258</v>
      </c>
      <c r="D852" s="221">
        <v>44708</v>
      </c>
      <c r="E852" s="198" t="s">
        <v>2798</v>
      </c>
      <c r="F852" s="198" t="s">
        <v>13</v>
      </c>
      <c r="G852" s="198">
        <v>432694</v>
      </c>
      <c r="H852" s="68"/>
      <c r="I852" s="204" t="s">
        <v>669</v>
      </c>
      <c r="J852" s="68"/>
      <c r="K852" s="68"/>
      <c r="L852" s="68"/>
      <c r="M852" s="68"/>
      <c r="N852" s="379"/>
      <c r="O852" s="379"/>
      <c r="P852" s="222">
        <v>402546.24</v>
      </c>
      <c r="Q852" s="222">
        <v>0</v>
      </c>
      <c r="R852" s="68" t="s">
        <v>639</v>
      </c>
      <c r="S852" s="381"/>
      <c r="T852" s="287"/>
    </row>
    <row r="853" spans="1:20" ht="38.25">
      <c r="A853" s="198" t="s">
        <v>668</v>
      </c>
      <c r="B853" s="68"/>
      <c r="C853" s="220" t="s">
        <v>1258</v>
      </c>
      <c r="D853" s="221">
        <v>44708</v>
      </c>
      <c r="E853" s="198" t="s">
        <v>2799</v>
      </c>
      <c r="F853" s="198" t="s">
        <v>13</v>
      </c>
      <c r="G853" s="198">
        <v>432696</v>
      </c>
      <c r="H853" s="68"/>
      <c r="I853" s="204" t="s">
        <v>669</v>
      </c>
      <c r="J853" s="68"/>
      <c r="K853" s="68"/>
      <c r="L853" s="68"/>
      <c r="M853" s="68"/>
      <c r="N853" s="379"/>
      <c r="O853" s="379"/>
      <c r="P853" s="222">
        <v>1610805.24</v>
      </c>
      <c r="Q853" s="222">
        <v>0</v>
      </c>
      <c r="R853" s="68" t="s">
        <v>639</v>
      </c>
      <c r="S853" s="381"/>
      <c r="T853" s="287"/>
    </row>
    <row r="854" spans="1:20" ht="38.25">
      <c r="A854" s="198" t="s">
        <v>668</v>
      </c>
      <c r="B854" s="68"/>
      <c r="C854" s="220" t="s">
        <v>1258</v>
      </c>
      <c r="D854" s="221">
        <v>44708</v>
      </c>
      <c r="E854" s="198" t="s">
        <v>2800</v>
      </c>
      <c r="F854" s="198" t="s">
        <v>13</v>
      </c>
      <c r="G854" s="198">
        <v>432698</v>
      </c>
      <c r="H854" s="68"/>
      <c r="I854" s="204" t="s">
        <v>669</v>
      </c>
      <c r="J854" s="68"/>
      <c r="K854" s="68"/>
      <c r="L854" s="68"/>
      <c r="M854" s="68"/>
      <c r="N854" s="379"/>
      <c r="O854" s="379"/>
      <c r="P854" s="222">
        <v>4424265.76</v>
      </c>
      <c r="Q854" s="222">
        <v>0</v>
      </c>
      <c r="R854" s="68" t="s">
        <v>639</v>
      </c>
      <c r="S854" s="381"/>
      <c r="T854" s="287"/>
    </row>
    <row r="855" spans="1:20" ht="38.25">
      <c r="A855" s="198" t="s">
        <v>668</v>
      </c>
      <c r="B855" s="68"/>
      <c r="C855" s="220" t="s">
        <v>1258</v>
      </c>
      <c r="D855" s="221">
        <v>44708</v>
      </c>
      <c r="E855" s="198" t="s">
        <v>2801</v>
      </c>
      <c r="F855" s="198" t="s">
        <v>13</v>
      </c>
      <c r="G855" s="198">
        <v>432700</v>
      </c>
      <c r="H855" s="68"/>
      <c r="I855" s="204" t="s">
        <v>669</v>
      </c>
      <c r="J855" s="68"/>
      <c r="K855" s="68"/>
      <c r="L855" s="68"/>
      <c r="M855" s="68"/>
      <c r="N855" s="379"/>
      <c r="O855" s="379"/>
      <c r="P855" s="222">
        <v>1105640.54</v>
      </c>
      <c r="Q855" s="222">
        <v>0</v>
      </c>
      <c r="R855" s="68" t="s">
        <v>639</v>
      </c>
      <c r="S855" s="381"/>
      <c r="T855" s="287"/>
    </row>
    <row r="856" spans="1:20" ht="38.25">
      <c r="A856" s="198" t="s">
        <v>668</v>
      </c>
      <c r="B856" s="68"/>
      <c r="C856" s="220" t="s">
        <v>1258</v>
      </c>
      <c r="D856" s="221">
        <v>44708</v>
      </c>
      <c r="E856" s="198" t="s">
        <v>2802</v>
      </c>
      <c r="F856" s="198" t="s">
        <v>13</v>
      </c>
      <c r="G856" s="198">
        <v>432702</v>
      </c>
      <c r="H856" s="68"/>
      <c r="I856" s="204" t="s">
        <v>669</v>
      </c>
      <c r="J856" s="68"/>
      <c r="K856" s="68"/>
      <c r="L856" s="68"/>
      <c r="M856" s="68"/>
      <c r="N856" s="379"/>
      <c r="O856" s="379"/>
      <c r="P856" s="222">
        <v>4742222.17</v>
      </c>
      <c r="Q856" s="222">
        <v>0</v>
      </c>
      <c r="R856" s="68" t="s">
        <v>639</v>
      </c>
      <c r="S856" s="381"/>
      <c r="T856" s="287"/>
    </row>
    <row r="857" spans="1:20" ht="38.25">
      <c r="A857" s="198" t="s">
        <v>668</v>
      </c>
      <c r="B857" s="68"/>
      <c r="C857" s="220" t="s">
        <v>1258</v>
      </c>
      <c r="D857" s="221">
        <v>44708</v>
      </c>
      <c r="E857" s="198" t="s">
        <v>2803</v>
      </c>
      <c r="F857" s="198" t="s">
        <v>13</v>
      </c>
      <c r="G857" s="198">
        <v>432704</v>
      </c>
      <c r="H857" s="68"/>
      <c r="I857" s="204" t="s">
        <v>669</v>
      </c>
      <c r="J857" s="68"/>
      <c r="K857" s="68"/>
      <c r="L857" s="68"/>
      <c r="M857" s="68"/>
      <c r="N857" s="379"/>
      <c r="O857" s="379"/>
      <c r="P857" s="222">
        <v>13025070.199999999</v>
      </c>
      <c r="Q857" s="222">
        <v>0</v>
      </c>
      <c r="R857" s="68" t="s">
        <v>639</v>
      </c>
      <c r="S857" s="381"/>
      <c r="T857" s="287"/>
    </row>
    <row r="858" spans="1:20" ht="38.25">
      <c r="A858" s="198" t="s">
        <v>668</v>
      </c>
      <c r="B858" s="68"/>
      <c r="C858" s="220" t="s">
        <v>1258</v>
      </c>
      <c r="D858" s="221">
        <v>44708</v>
      </c>
      <c r="E858" s="198" t="s">
        <v>2804</v>
      </c>
      <c r="F858" s="198" t="s">
        <v>13</v>
      </c>
      <c r="G858" s="198">
        <v>432706</v>
      </c>
      <c r="H858" s="68"/>
      <c r="I858" s="204" t="s">
        <v>669</v>
      </c>
      <c r="J858" s="68"/>
      <c r="K858" s="68"/>
      <c r="L858" s="68"/>
      <c r="M858" s="68"/>
      <c r="N858" s="379"/>
      <c r="O858" s="379"/>
      <c r="P858" s="222">
        <v>1893859.61</v>
      </c>
      <c r="Q858" s="222">
        <v>0</v>
      </c>
      <c r="R858" s="68" t="s">
        <v>639</v>
      </c>
      <c r="S858" s="381"/>
      <c r="T858" s="287"/>
    </row>
    <row r="859" spans="1:20" ht="38.25">
      <c r="A859" s="198" t="s">
        <v>668</v>
      </c>
      <c r="B859" s="68"/>
      <c r="C859" s="220" t="s">
        <v>1258</v>
      </c>
      <c r="D859" s="221">
        <v>44708</v>
      </c>
      <c r="E859" s="198" t="s">
        <v>2805</v>
      </c>
      <c r="F859" s="198" t="s">
        <v>13</v>
      </c>
      <c r="G859" s="198">
        <v>432708</v>
      </c>
      <c r="H859" s="68"/>
      <c r="I859" s="204" t="s">
        <v>669</v>
      </c>
      <c r="J859" s="68"/>
      <c r="K859" s="68"/>
      <c r="L859" s="68"/>
      <c r="M859" s="68"/>
      <c r="N859" s="379"/>
      <c r="O859" s="379"/>
      <c r="P859" s="222">
        <v>265574.06</v>
      </c>
      <c r="Q859" s="222">
        <v>0</v>
      </c>
      <c r="R859" s="68" t="s">
        <v>639</v>
      </c>
      <c r="S859" s="381"/>
      <c r="T859" s="287"/>
    </row>
    <row r="860" spans="1:20" ht="38.25">
      <c r="A860" s="198" t="s">
        <v>668</v>
      </c>
      <c r="B860" s="68"/>
      <c r="C860" s="220" t="s">
        <v>1258</v>
      </c>
      <c r="D860" s="221">
        <v>44708</v>
      </c>
      <c r="E860" s="198" t="s">
        <v>2806</v>
      </c>
      <c r="F860" s="198" t="s">
        <v>13</v>
      </c>
      <c r="G860" s="198">
        <v>432710</v>
      </c>
      <c r="H860" s="68"/>
      <c r="I860" s="204" t="s">
        <v>669</v>
      </c>
      <c r="J860" s="68"/>
      <c r="K860" s="68"/>
      <c r="L860" s="68"/>
      <c r="M860" s="68"/>
      <c r="N860" s="379"/>
      <c r="O860" s="379"/>
      <c r="P860" s="222">
        <v>7903876.6600000001</v>
      </c>
      <c r="Q860" s="222">
        <v>0</v>
      </c>
      <c r="R860" s="68" t="s">
        <v>639</v>
      </c>
      <c r="S860" s="381"/>
      <c r="T860" s="287"/>
    </row>
    <row r="861" spans="1:20" ht="38.25">
      <c r="A861" s="198" t="s">
        <v>668</v>
      </c>
      <c r="B861" s="68"/>
      <c r="C861" s="220" t="s">
        <v>1258</v>
      </c>
      <c r="D861" s="221">
        <v>44708</v>
      </c>
      <c r="E861" s="198" t="s">
        <v>2807</v>
      </c>
      <c r="F861" s="198" t="s">
        <v>13</v>
      </c>
      <c r="G861" s="198">
        <v>432712</v>
      </c>
      <c r="H861" s="68"/>
      <c r="I861" s="204" t="s">
        <v>669</v>
      </c>
      <c r="J861" s="68"/>
      <c r="K861" s="68"/>
      <c r="L861" s="68"/>
      <c r="M861" s="68"/>
      <c r="N861" s="379"/>
      <c r="O861" s="379"/>
      <c r="P861" s="222">
        <v>7015067.6200000001</v>
      </c>
      <c r="Q861" s="222">
        <v>0</v>
      </c>
      <c r="R861" s="68" t="s">
        <v>639</v>
      </c>
      <c r="S861" s="381"/>
      <c r="T861" s="287"/>
    </row>
    <row r="862" spans="1:20" ht="38.25">
      <c r="A862" s="198" t="s">
        <v>668</v>
      </c>
      <c r="B862" s="68"/>
      <c r="C862" s="220" t="s">
        <v>1258</v>
      </c>
      <c r="D862" s="221">
        <v>44708</v>
      </c>
      <c r="E862" s="198" t="s">
        <v>2808</v>
      </c>
      <c r="F862" s="198" t="s">
        <v>13</v>
      </c>
      <c r="G862" s="198">
        <v>432714</v>
      </c>
      <c r="H862" s="68"/>
      <c r="I862" s="204" t="s">
        <v>669</v>
      </c>
      <c r="J862" s="68"/>
      <c r="K862" s="68"/>
      <c r="L862" s="68"/>
      <c r="M862" s="68"/>
      <c r="N862" s="379"/>
      <c r="O862" s="379"/>
      <c r="P862" s="222">
        <v>3519.45</v>
      </c>
      <c r="Q862" s="222">
        <v>0</v>
      </c>
      <c r="R862" s="68" t="s">
        <v>639</v>
      </c>
      <c r="S862" s="381"/>
      <c r="T862" s="287"/>
    </row>
    <row r="863" spans="1:20" ht="38.25">
      <c r="A863" s="198" t="s">
        <v>668</v>
      </c>
      <c r="B863" s="68"/>
      <c r="C863" s="220" t="s">
        <v>1258</v>
      </c>
      <c r="D863" s="221">
        <v>44708</v>
      </c>
      <c r="E863" s="198" t="s">
        <v>2809</v>
      </c>
      <c r="F863" s="198" t="s">
        <v>13</v>
      </c>
      <c r="G863" s="198">
        <v>432716</v>
      </c>
      <c r="H863" s="68"/>
      <c r="I863" s="204" t="s">
        <v>669</v>
      </c>
      <c r="J863" s="68"/>
      <c r="K863" s="68"/>
      <c r="L863" s="68"/>
      <c r="M863" s="68"/>
      <c r="N863" s="379"/>
      <c r="O863" s="379"/>
      <c r="P863" s="222">
        <v>14258.1</v>
      </c>
      <c r="Q863" s="222">
        <v>0</v>
      </c>
      <c r="R863" s="68" t="s">
        <v>639</v>
      </c>
      <c r="S863" s="381"/>
      <c r="T863" s="287"/>
    </row>
    <row r="864" spans="1:20" ht="38.25">
      <c r="A864" s="198" t="s">
        <v>668</v>
      </c>
      <c r="B864" s="68"/>
      <c r="C864" s="220" t="s">
        <v>1258</v>
      </c>
      <c r="D864" s="221">
        <v>44708</v>
      </c>
      <c r="E864" s="198" t="s">
        <v>2810</v>
      </c>
      <c r="F864" s="198" t="s">
        <v>13</v>
      </c>
      <c r="G864" s="198">
        <v>432718</v>
      </c>
      <c r="H864" s="68"/>
      <c r="I864" s="204" t="s">
        <v>669</v>
      </c>
      <c r="J864" s="68"/>
      <c r="K864" s="68"/>
      <c r="L864" s="68"/>
      <c r="M864" s="68"/>
      <c r="N864" s="379"/>
      <c r="O864" s="379"/>
      <c r="P864" s="222">
        <v>4506.95</v>
      </c>
      <c r="Q864" s="222">
        <v>0</v>
      </c>
      <c r="R864" s="68" t="s">
        <v>639</v>
      </c>
      <c r="S864" s="381"/>
      <c r="T864" s="287"/>
    </row>
    <row r="865" spans="1:20" ht="38.25">
      <c r="A865" s="198" t="s">
        <v>668</v>
      </c>
      <c r="B865" s="68"/>
      <c r="C865" s="220" t="s">
        <v>1258</v>
      </c>
      <c r="D865" s="221">
        <v>44708</v>
      </c>
      <c r="E865" s="198" t="s">
        <v>2811</v>
      </c>
      <c r="F865" s="198" t="s">
        <v>13</v>
      </c>
      <c r="G865" s="198">
        <v>432720</v>
      </c>
      <c r="H865" s="68"/>
      <c r="I865" s="204" t="s">
        <v>669</v>
      </c>
      <c r="J865" s="68"/>
      <c r="K865" s="68"/>
      <c r="L865" s="68"/>
      <c r="M865" s="68"/>
      <c r="N865" s="379"/>
      <c r="O865" s="379"/>
      <c r="P865" s="222">
        <v>1243.8599999999999</v>
      </c>
      <c r="Q865" s="222">
        <v>0</v>
      </c>
      <c r="R865" s="68" t="s">
        <v>639</v>
      </c>
      <c r="S865" s="381"/>
      <c r="T865" s="287"/>
    </row>
    <row r="866" spans="1:20" ht="38.25">
      <c r="A866" s="198" t="s">
        <v>668</v>
      </c>
      <c r="B866" s="68"/>
      <c r="C866" s="220" t="s">
        <v>1258</v>
      </c>
      <c r="D866" s="221">
        <v>44708</v>
      </c>
      <c r="E866" s="198" t="s">
        <v>2812</v>
      </c>
      <c r="F866" s="198" t="s">
        <v>13</v>
      </c>
      <c r="G866" s="198">
        <v>432722</v>
      </c>
      <c r="H866" s="68"/>
      <c r="I866" s="204" t="s">
        <v>669</v>
      </c>
      <c r="J866" s="68"/>
      <c r="K866" s="68"/>
      <c r="L866" s="68"/>
      <c r="M866" s="68"/>
      <c r="N866" s="379"/>
      <c r="O866" s="379"/>
      <c r="P866" s="222">
        <v>5039.1499999999996</v>
      </c>
      <c r="Q866" s="222">
        <v>0</v>
      </c>
      <c r="R866" s="68" t="s">
        <v>639</v>
      </c>
      <c r="S866" s="381"/>
      <c r="T866" s="287"/>
    </row>
    <row r="867" spans="1:20" ht="38.25">
      <c r="A867" s="198" t="s">
        <v>668</v>
      </c>
      <c r="B867" s="68"/>
      <c r="C867" s="220" t="s">
        <v>1258</v>
      </c>
      <c r="D867" s="221">
        <v>44708</v>
      </c>
      <c r="E867" s="198" t="s">
        <v>2813</v>
      </c>
      <c r="F867" s="198" t="s">
        <v>13</v>
      </c>
      <c r="G867" s="198">
        <v>432724</v>
      </c>
      <c r="H867" s="68"/>
      <c r="I867" s="204" t="s">
        <v>669</v>
      </c>
      <c r="J867" s="68"/>
      <c r="K867" s="68"/>
      <c r="L867" s="68"/>
      <c r="M867" s="68"/>
      <c r="N867" s="379"/>
      <c r="O867" s="379"/>
      <c r="P867" s="222">
        <v>31790.68</v>
      </c>
      <c r="Q867" s="222">
        <v>0</v>
      </c>
      <c r="R867" s="68" t="s">
        <v>639</v>
      </c>
      <c r="S867" s="381"/>
      <c r="T867" s="287"/>
    </row>
    <row r="868" spans="1:20" ht="38.25">
      <c r="A868" s="198" t="s">
        <v>668</v>
      </c>
      <c r="B868" s="68"/>
      <c r="C868" s="220" t="s">
        <v>1258</v>
      </c>
      <c r="D868" s="221">
        <v>44708</v>
      </c>
      <c r="E868" s="198" t="s">
        <v>2814</v>
      </c>
      <c r="F868" s="198" t="s">
        <v>13</v>
      </c>
      <c r="G868" s="198">
        <v>432726</v>
      </c>
      <c r="H868" s="68"/>
      <c r="I868" s="204" t="s">
        <v>669</v>
      </c>
      <c r="J868" s="68"/>
      <c r="K868" s="68"/>
      <c r="L868" s="68"/>
      <c r="M868" s="68"/>
      <c r="N868" s="379"/>
      <c r="O868" s="379"/>
      <c r="P868" s="222">
        <v>39161.61</v>
      </c>
      <c r="Q868" s="222">
        <v>0</v>
      </c>
      <c r="R868" s="68" t="s">
        <v>639</v>
      </c>
      <c r="S868" s="381"/>
      <c r="T868" s="287"/>
    </row>
    <row r="869" spans="1:20" ht="38.25">
      <c r="A869" s="198" t="s">
        <v>668</v>
      </c>
      <c r="B869" s="68"/>
      <c r="C869" s="220" t="s">
        <v>1258</v>
      </c>
      <c r="D869" s="221">
        <v>44708</v>
      </c>
      <c r="E869" s="198" t="s">
        <v>2815</v>
      </c>
      <c r="F869" s="198" t="s">
        <v>13</v>
      </c>
      <c r="G869" s="198">
        <v>432728</v>
      </c>
      <c r="H869" s="68"/>
      <c r="I869" s="204" t="s">
        <v>669</v>
      </c>
      <c r="J869" s="68"/>
      <c r="K869" s="68"/>
      <c r="L869" s="68"/>
      <c r="M869" s="68"/>
      <c r="N869" s="379"/>
      <c r="O869" s="379"/>
      <c r="P869" s="222">
        <v>46767.09</v>
      </c>
      <c r="Q869" s="222">
        <v>0</v>
      </c>
      <c r="R869" s="68" t="s">
        <v>639</v>
      </c>
      <c r="S869" s="381"/>
      <c r="T869" s="287"/>
    </row>
    <row r="870" spans="1:20" ht="38.25">
      <c r="A870" s="198" t="s">
        <v>668</v>
      </c>
      <c r="B870" s="68"/>
      <c r="C870" s="220" t="s">
        <v>1258</v>
      </c>
      <c r="D870" s="221">
        <v>44708</v>
      </c>
      <c r="E870" s="198" t="s">
        <v>2816</v>
      </c>
      <c r="F870" s="198" t="s">
        <v>13</v>
      </c>
      <c r="G870" s="198">
        <v>432730</v>
      </c>
      <c r="H870" s="68"/>
      <c r="I870" s="204" t="s">
        <v>669</v>
      </c>
      <c r="J870" s="68"/>
      <c r="K870" s="68"/>
      <c r="L870" s="68"/>
      <c r="M870" s="68"/>
      <c r="N870" s="379"/>
      <c r="O870" s="379"/>
      <c r="P870" s="222">
        <v>532.20000000000005</v>
      </c>
      <c r="Q870" s="222">
        <v>0</v>
      </c>
      <c r="R870" s="68" t="s">
        <v>639</v>
      </c>
      <c r="S870" s="381"/>
      <c r="T870" s="287"/>
    </row>
    <row r="871" spans="1:20" ht="38.25">
      <c r="A871" s="198" t="s">
        <v>668</v>
      </c>
      <c r="B871" s="68"/>
      <c r="C871" s="220" t="s">
        <v>1258</v>
      </c>
      <c r="D871" s="221">
        <v>44708</v>
      </c>
      <c r="E871" s="198" t="s">
        <v>2817</v>
      </c>
      <c r="F871" s="198" t="s">
        <v>13</v>
      </c>
      <c r="G871" s="198">
        <v>432732</v>
      </c>
      <c r="H871" s="68"/>
      <c r="I871" s="204" t="s">
        <v>669</v>
      </c>
      <c r="J871" s="68"/>
      <c r="K871" s="68"/>
      <c r="L871" s="68"/>
      <c r="M871" s="68"/>
      <c r="N871" s="379"/>
      <c r="O871" s="379"/>
      <c r="P871" s="222">
        <v>13588.01</v>
      </c>
      <c r="Q871" s="222">
        <v>0</v>
      </c>
      <c r="R871" s="68" t="s">
        <v>639</v>
      </c>
      <c r="S871" s="381"/>
      <c r="T871" s="287"/>
    </row>
    <row r="872" spans="1:20" ht="38.25">
      <c r="A872" s="198" t="s">
        <v>668</v>
      </c>
      <c r="B872" s="68"/>
      <c r="C872" s="220" t="s">
        <v>1258</v>
      </c>
      <c r="D872" s="221">
        <v>44708</v>
      </c>
      <c r="E872" s="198" t="s">
        <v>2818</v>
      </c>
      <c r="F872" s="198" t="s">
        <v>13</v>
      </c>
      <c r="G872" s="198">
        <v>432734</v>
      </c>
      <c r="H872" s="68"/>
      <c r="I872" s="204" t="s">
        <v>669</v>
      </c>
      <c r="J872" s="68"/>
      <c r="K872" s="68"/>
      <c r="L872" s="68"/>
      <c r="M872" s="68"/>
      <c r="N872" s="379"/>
      <c r="O872" s="379"/>
      <c r="P872" s="222">
        <v>7370.93</v>
      </c>
      <c r="Q872" s="222">
        <v>0</v>
      </c>
      <c r="R872" s="68" t="s">
        <v>639</v>
      </c>
      <c r="S872" s="381"/>
      <c r="T872" s="287"/>
    </row>
    <row r="873" spans="1:20" ht="38.25">
      <c r="A873" s="198" t="s">
        <v>668</v>
      </c>
      <c r="B873" s="68"/>
      <c r="C873" s="220" t="s">
        <v>1258</v>
      </c>
      <c r="D873" s="221">
        <v>44708</v>
      </c>
      <c r="E873" s="198" t="s">
        <v>2819</v>
      </c>
      <c r="F873" s="198" t="s">
        <v>13</v>
      </c>
      <c r="G873" s="198">
        <v>432737</v>
      </c>
      <c r="H873" s="68"/>
      <c r="I873" s="204" t="s">
        <v>669</v>
      </c>
      <c r="J873" s="68"/>
      <c r="K873" s="68"/>
      <c r="L873" s="68"/>
      <c r="M873" s="68"/>
      <c r="N873" s="379"/>
      <c r="O873" s="379"/>
      <c r="P873" s="222">
        <v>4976085.5999999996</v>
      </c>
      <c r="Q873" s="222">
        <v>0</v>
      </c>
      <c r="R873" s="68" t="s">
        <v>639</v>
      </c>
      <c r="S873" s="381"/>
      <c r="T873" s="287"/>
    </row>
    <row r="874" spans="1:20" ht="38.25">
      <c r="A874" s="198" t="s">
        <v>668</v>
      </c>
      <c r="B874" s="68"/>
      <c r="C874" s="220" t="s">
        <v>1258</v>
      </c>
      <c r="D874" s="221">
        <v>44708</v>
      </c>
      <c r="E874" s="198" t="s">
        <v>2820</v>
      </c>
      <c r="F874" s="198" t="s">
        <v>13</v>
      </c>
      <c r="G874" s="198">
        <v>432739</v>
      </c>
      <c r="H874" s="68"/>
      <c r="I874" s="204" t="s">
        <v>669</v>
      </c>
      <c r="J874" s="68"/>
      <c r="K874" s="68"/>
      <c r="L874" s="68"/>
      <c r="M874" s="68"/>
      <c r="N874" s="379"/>
      <c r="O874" s="379"/>
      <c r="P874" s="222">
        <v>527913.5</v>
      </c>
      <c r="Q874" s="222">
        <v>0</v>
      </c>
      <c r="R874" s="68" t="s">
        <v>639</v>
      </c>
      <c r="S874" s="381"/>
      <c r="T874" s="287"/>
    </row>
    <row r="875" spans="1:20" ht="38.25">
      <c r="A875" s="198" t="s">
        <v>668</v>
      </c>
      <c r="B875" s="68"/>
      <c r="C875" s="220" t="s">
        <v>1258</v>
      </c>
      <c r="D875" s="221">
        <v>44708</v>
      </c>
      <c r="E875" s="198" t="s">
        <v>2821</v>
      </c>
      <c r="F875" s="198" t="s">
        <v>13</v>
      </c>
      <c r="G875" s="198">
        <v>432741</v>
      </c>
      <c r="H875" s="68"/>
      <c r="I875" s="204" t="s">
        <v>669</v>
      </c>
      <c r="J875" s="68"/>
      <c r="K875" s="68"/>
      <c r="L875" s="68"/>
      <c r="M875" s="68"/>
      <c r="N875" s="379"/>
      <c r="O875" s="379"/>
      <c r="P875" s="222">
        <v>620410.43999999994</v>
      </c>
      <c r="Q875" s="222">
        <v>0</v>
      </c>
      <c r="R875" s="68" t="s">
        <v>639</v>
      </c>
      <c r="S875" s="381"/>
      <c r="T875" s="287"/>
    </row>
    <row r="876" spans="1:20" ht="38.25">
      <c r="A876" s="198" t="s">
        <v>668</v>
      </c>
      <c r="B876" s="68"/>
      <c r="C876" s="220" t="s">
        <v>1258</v>
      </c>
      <c r="D876" s="221">
        <v>44708</v>
      </c>
      <c r="E876" s="198" t="s">
        <v>2822</v>
      </c>
      <c r="F876" s="198" t="s">
        <v>13</v>
      </c>
      <c r="G876" s="198">
        <v>432743</v>
      </c>
      <c r="H876" s="68"/>
      <c r="I876" s="204" t="s">
        <v>669</v>
      </c>
      <c r="J876" s="68"/>
      <c r="K876" s="68"/>
      <c r="L876" s="68"/>
      <c r="M876" s="68"/>
      <c r="N876" s="379"/>
      <c r="O876" s="379"/>
      <c r="P876" s="222">
        <v>5598167.6900000004</v>
      </c>
      <c r="Q876" s="222">
        <v>0</v>
      </c>
      <c r="R876" s="68" t="s">
        <v>639</v>
      </c>
      <c r="S876" s="381"/>
      <c r="T876" s="287"/>
    </row>
    <row r="877" spans="1:20" ht="38.25">
      <c r="A877" s="198" t="s">
        <v>668</v>
      </c>
      <c r="B877" s="68"/>
      <c r="C877" s="220" t="s">
        <v>1258</v>
      </c>
      <c r="D877" s="221">
        <v>44708</v>
      </c>
      <c r="E877" s="198" t="s">
        <v>2823</v>
      </c>
      <c r="F877" s="198" t="s">
        <v>13</v>
      </c>
      <c r="G877" s="198">
        <v>432745</v>
      </c>
      <c r="H877" s="68"/>
      <c r="I877" s="204" t="s">
        <v>669</v>
      </c>
      <c r="J877" s="68"/>
      <c r="K877" s="68"/>
      <c r="L877" s="68"/>
      <c r="M877" s="68"/>
      <c r="N877" s="379"/>
      <c r="O877" s="379"/>
      <c r="P877" s="222">
        <v>3747806.79</v>
      </c>
      <c r="Q877" s="222">
        <v>0</v>
      </c>
      <c r="R877" s="68" t="s">
        <v>639</v>
      </c>
      <c r="S877" s="381"/>
      <c r="T877" s="287"/>
    </row>
    <row r="878" spans="1:20" ht="38.25">
      <c r="A878" s="198" t="s">
        <v>668</v>
      </c>
      <c r="B878" s="68"/>
      <c r="C878" s="220" t="s">
        <v>1258</v>
      </c>
      <c r="D878" s="221">
        <v>44708</v>
      </c>
      <c r="E878" s="198" t="s">
        <v>2824</v>
      </c>
      <c r="F878" s="198" t="s">
        <v>13</v>
      </c>
      <c r="G878" s="198">
        <v>432747</v>
      </c>
      <c r="H878" s="68"/>
      <c r="I878" s="204" t="s">
        <v>669</v>
      </c>
      <c r="J878" s="68"/>
      <c r="K878" s="68"/>
      <c r="L878" s="68"/>
      <c r="M878" s="68"/>
      <c r="N878" s="379"/>
      <c r="O878" s="379"/>
      <c r="P878" s="222">
        <v>525551.31999999995</v>
      </c>
      <c r="Q878" s="222">
        <v>0</v>
      </c>
      <c r="R878" s="68" t="s">
        <v>639</v>
      </c>
      <c r="S878" s="381"/>
      <c r="T878" s="287"/>
    </row>
    <row r="879" spans="1:20" ht="38.25">
      <c r="A879" s="198" t="s">
        <v>668</v>
      </c>
      <c r="B879" s="68"/>
      <c r="C879" s="220" t="s">
        <v>1258</v>
      </c>
      <c r="D879" s="221">
        <v>44708</v>
      </c>
      <c r="E879" s="198" t="s">
        <v>2825</v>
      </c>
      <c r="F879" s="198" t="s">
        <v>13</v>
      </c>
      <c r="G879" s="198">
        <v>432749</v>
      </c>
      <c r="H879" s="68"/>
      <c r="I879" s="204" t="s">
        <v>669</v>
      </c>
      <c r="J879" s="68"/>
      <c r="K879" s="68"/>
      <c r="L879" s="68"/>
      <c r="M879" s="68"/>
      <c r="N879" s="379"/>
      <c r="O879" s="379"/>
      <c r="P879" s="222">
        <v>936590.93</v>
      </c>
      <c r="Q879" s="222">
        <v>0</v>
      </c>
      <c r="R879" s="68" t="s">
        <v>639</v>
      </c>
      <c r="S879" s="381"/>
      <c r="T879" s="287"/>
    </row>
    <row r="880" spans="1:20" ht="38.25">
      <c r="A880" s="198" t="s">
        <v>668</v>
      </c>
      <c r="B880" s="68"/>
      <c r="C880" s="220" t="s">
        <v>1258</v>
      </c>
      <c r="D880" s="221">
        <v>44708</v>
      </c>
      <c r="E880" s="198" t="s">
        <v>2826</v>
      </c>
      <c r="F880" s="198" t="s">
        <v>13</v>
      </c>
      <c r="G880" s="198">
        <v>432751</v>
      </c>
      <c r="H880" s="68"/>
      <c r="I880" s="204" t="s">
        <v>669</v>
      </c>
      <c r="J880" s="68"/>
      <c r="K880" s="68"/>
      <c r="L880" s="68"/>
      <c r="M880" s="68"/>
      <c r="N880" s="379"/>
      <c r="O880" s="379"/>
      <c r="P880" s="222">
        <v>1443488.33</v>
      </c>
      <c r="Q880" s="222">
        <v>0</v>
      </c>
      <c r="R880" s="68" t="s">
        <v>639</v>
      </c>
      <c r="S880" s="381"/>
      <c r="T880" s="287"/>
    </row>
    <row r="881" spans="1:20" ht="38.25">
      <c r="A881" s="198" t="s">
        <v>668</v>
      </c>
      <c r="B881" s="68"/>
      <c r="C881" s="220" t="s">
        <v>1258</v>
      </c>
      <c r="D881" s="221">
        <v>44708</v>
      </c>
      <c r="E881" s="198" t="s">
        <v>2827</v>
      </c>
      <c r="F881" s="198" t="s">
        <v>13</v>
      </c>
      <c r="G881" s="198">
        <v>432753</v>
      </c>
      <c r="H881" s="68"/>
      <c r="I881" s="204" t="s">
        <v>669</v>
      </c>
      <c r="J881" s="68"/>
      <c r="K881" s="68"/>
      <c r="L881" s="68"/>
      <c r="M881" s="68"/>
      <c r="N881" s="379"/>
      <c r="O881" s="379"/>
      <c r="P881" s="222">
        <v>2572456.9900000002</v>
      </c>
      <c r="Q881" s="222">
        <v>0</v>
      </c>
      <c r="R881" s="68" t="s">
        <v>639</v>
      </c>
      <c r="S881" s="381"/>
      <c r="T881" s="287"/>
    </row>
    <row r="882" spans="1:20" ht="38.25">
      <c r="A882" s="198" t="s">
        <v>668</v>
      </c>
      <c r="B882" s="68"/>
      <c r="C882" s="220" t="s">
        <v>1258</v>
      </c>
      <c r="D882" s="221">
        <v>44708</v>
      </c>
      <c r="E882" s="198" t="s">
        <v>2828</v>
      </c>
      <c r="F882" s="198" t="s">
        <v>13</v>
      </c>
      <c r="G882" s="198">
        <v>432755</v>
      </c>
      <c r="H882" s="68"/>
      <c r="I882" s="204" t="s">
        <v>669</v>
      </c>
      <c r="J882" s="68"/>
      <c r="K882" s="68"/>
      <c r="L882" s="68"/>
      <c r="M882" s="68"/>
      <c r="N882" s="379"/>
      <c r="O882" s="379"/>
      <c r="P882" s="222">
        <v>10293791.66</v>
      </c>
      <c r="Q882" s="222">
        <v>0</v>
      </c>
      <c r="R882" s="68" t="s">
        <v>639</v>
      </c>
      <c r="S882" s="381"/>
      <c r="T882" s="287"/>
    </row>
    <row r="883" spans="1:20" ht="38.25">
      <c r="A883" s="198" t="s">
        <v>668</v>
      </c>
      <c r="B883" s="68"/>
      <c r="C883" s="220" t="s">
        <v>1258</v>
      </c>
      <c r="D883" s="221">
        <v>44708</v>
      </c>
      <c r="E883" s="198" t="s">
        <v>2829</v>
      </c>
      <c r="F883" s="198" t="s">
        <v>13</v>
      </c>
      <c r="G883" s="198">
        <v>432757</v>
      </c>
      <c r="H883" s="68"/>
      <c r="I883" s="204" t="s">
        <v>669</v>
      </c>
      <c r="J883" s="68"/>
      <c r="K883" s="68"/>
      <c r="L883" s="68"/>
      <c r="M883" s="68"/>
      <c r="N883" s="379"/>
      <c r="O883" s="379"/>
      <c r="P883" s="222">
        <v>2396362.2999999998</v>
      </c>
      <c r="Q883" s="222">
        <v>0</v>
      </c>
      <c r="R883" s="68" t="s">
        <v>639</v>
      </c>
      <c r="S883" s="381"/>
      <c r="T883" s="287"/>
    </row>
    <row r="884" spans="1:20" ht="38.25">
      <c r="A884" s="198" t="s">
        <v>668</v>
      </c>
      <c r="B884" s="68"/>
      <c r="C884" s="220" t="s">
        <v>1258</v>
      </c>
      <c r="D884" s="221">
        <v>44708</v>
      </c>
      <c r="E884" s="198" t="s">
        <v>2830</v>
      </c>
      <c r="F884" s="198" t="s">
        <v>13</v>
      </c>
      <c r="G884" s="198">
        <v>432759</v>
      </c>
      <c r="H884" s="68"/>
      <c r="I884" s="204" t="s">
        <v>669</v>
      </c>
      <c r="J884" s="68"/>
      <c r="K884" s="68"/>
      <c r="L884" s="68"/>
      <c r="M884" s="68"/>
      <c r="N884" s="379"/>
      <c r="O884" s="379"/>
      <c r="P884" s="222">
        <v>473282.58</v>
      </c>
      <c r="Q884" s="222">
        <v>0</v>
      </c>
      <c r="R884" s="68" t="s">
        <v>639</v>
      </c>
      <c r="S884" s="381"/>
      <c r="T884" s="287"/>
    </row>
    <row r="885" spans="1:20" ht="38.25">
      <c r="A885" s="198" t="s">
        <v>668</v>
      </c>
      <c r="B885" s="68"/>
      <c r="C885" s="220" t="s">
        <v>1258</v>
      </c>
      <c r="D885" s="221">
        <v>44708</v>
      </c>
      <c r="E885" s="198" t="s">
        <v>2831</v>
      </c>
      <c r="F885" s="198" t="s">
        <v>13</v>
      </c>
      <c r="G885" s="198">
        <v>432761</v>
      </c>
      <c r="H885" s="68"/>
      <c r="I885" s="204" t="s">
        <v>669</v>
      </c>
      <c r="J885" s="68"/>
      <c r="K885" s="68"/>
      <c r="L885" s="68"/>
      <c r="M885" s="68"/>
      <c r="N885" s="379"/>
      <c r="O885" s="379"/>
      <c r="P885" s="222">
        <v>16321723.939999999</v>
      </c>
      <c r="Q885" s="222">
        <v>0</v>
      </c>
      <c r="R885" s="68" t="s">
        <v>639</v>
      </c>
      <c r="S885" s="381"/>
      <c r="T885" s="287"/>
    </row>
    <row r="886" spans="1:20" ht="38.25">
      <c r="A886" s="198" t="s">
        <v>668</v>
      </c>
      <c r="B886" s="68"/>
      <c r="C886" s="220" t="s">
        <v>1258</v>
      </c>
      <c r="D886" s="221">
        <v>44708</v>
      </c>
      <c r="E886" s="198" t="s">
        <v>2832</v>
      </c>
      <c r="F886" s="198" t="s">
        <v>13</v>
      </c>
      <c r="G886" s="198">
        <v>432763</v>
      </c>
      <c r="H886" s="68"/>
      <c r="I886" s="204" t="s">
        <v>669</v>
      </c>
      <c r="J886" s="68"/>
      <c r="K886" s="68"/>
      <c r="L886" s="68"/>
      <c r="M886" s="68"/>
      <c r="N886" s="379"/>
      <c r="O886" s="379"/>
      <c r="P886" s="222">
        <v>16003239.869999999</v>
      </c>
      <c r="Q886" s="222">
        <v>0</v>
      </c>
      <c r="R886" s="68" t="s">
        <v>639</v>
      </c>
      <c r="S886" s="381"/>
      <c r="T886" s="287"/>
    </row>
    <row r="887" spans="1:20" ht="38.25">
      <c r="A887" s="198" t="s">
        <v>668</v>
      </c>
      <c r="B887" s="68"/>
      <c r="C887" s="220" t="s">
        <v>1258</v>
      </c>
      <c r="D887" s="221">
        <v>44708</v>
      </c>
      <c r="E887" s="198" t="s">
        <v>2833</v>
      </c>
      <c r="F887" s="198" t="s">
        <v>13</v>
      </c>
      <c r="G887" s="198">
        <v>432765</v>
      </c>
      <c r="H887" s="68"/>
      <c r="I887" s="204" t="s">
        <v>669</v>
      </c>
      <c r="J887" s="68"/>
      <c r="K887" s="68"/>
      <c r="L887" s="68"/>
      <c r="M887" s="68"/>
      <c r="N887" s="379"/>
      <c r="O887" s="379"/>
      <c r="P887" s="222">
        <v>20521644.93</v>
      </c>
      <c r="Q887" s="222">
        <v>0</v>
      </c>
      <c r="R887" s="68" t="s">
        <v>639</v>
      </c>
      <c r="S887" s="381"/>
      <c r="T887" s="287"/>
    </row>
    <row r="888" spans="1:20" ht="38.25">
      <c r="A888" s="198" t="s">
        <v>668</v>
      </c>
      <c r="B888" s="68"/>
      <c r="C888" s="220" t="s">
        <v>1258</v>
      </c>
      <c r="D888" s="221">
        <v>44708</v>
      </c>
      <c r="E888" s="198" t="s">
        <v>2834</v>
      </c>
      <c r="F888" s="198" t="s">
        <v>13</v>
      </c>
      <c r="G888" s="198">
        <v>432767</v>
      </c>
      <c r="H888" s="68"/>
      <c r="I888" s="204" t="s">
        <v>669</v>
      </c>
      <c r="J888" s="68"/>
      <c r="K888" s="68"/>
      <c r="L888" s="68"/>
      <c r="M888" s="68"/>
      <c r="N888" s="379"/>
      <c r="O888" s="379"/>
      <c r="P888" s="222">
        <v>95482085.390000001</v>
      </c>
      <c r="Q888" s="222">
        <v>0</v>
      </c>
      <c r="R888" s="68" t="s">
        <v>639</v>
      </c>
      <c r="S888" s="381"/>
      <c r="T888" s="287"/>
    </row>
    <row r="889" spans="1:20" ht="38.25">
      <c r="A889" s="198" t="s">
        <v>668</v>
      </c>
      <c r="B889" s="68"/>
      <c r="C889" s="220" t="s">
        <v>1258</v>
      </c>
      <c r="D889" s="221">
        <v>44708</v>
      </c>
      <c r="E889" s="198" t="s">
        <v>2835</v>
      </c>
      <c r="F889" s="198" t="s">
        <v>13</v>
      </c>
      <c r="G889" s="198">
        <v>432769</v>
      </c>
      <c r="H889" s="68"/>
      <c r="I889" s="204" t="s">
        <v>669</v>
      </c>
      <c r="J889" s="68"/>
      <c r="K889" s="68"/>
      <c r="L889" s="68"/>
      <c r="M889" s="68"/>
      <c r="N889" s="379"/>
      <c r="O889" s="379"/>
      <c r="P889" s="222">
        <v>41038145.479999997</v>
      </c>
      <c r="Q889" s="222">
        <v>0</v>
      </c>
      <c r="R889" s="68" t="s">
        <v>639</v>
      </c>
      <c r="S889" s="381"/>
      <c r="T889" s="287"/>
    </row>
    <row r="890" spans="1:20" ht="38.25">
      <c r="A890" s="198" t="s">
        <v>668</v>
      </c>
      <c r="B890" s="68"/>
      <c r="C890" s="220" t="s">
        <v>1258</v>
      </c>
      <c r="D890" s="221">
        <v>44708</v>
      </c>
      <c r="E890" s="198" t="s">
        <v>2836</v>
      </c>
      <c r="F890" s="198" t="s">
        <v>13</v>
      </c>
      <c r="G890" s="198">
        <v>432771</v>
      </c>
      <c r="H890" s="68"/>
      <c r="I890" s="204" t="s">
        <v>669</v>
      </c>
      <c r="J890" s="68"/>
      <c r="K890" s="68"/>
      <c r="L890" s="68"/>
      <c r="M890" s="68"/>
      <c r="N890" s="379"/>
      <c r="O890" s="379"/>
      <c r="P890" s="222">
        <v>11574.47</v>
      </c>
      <c r="Q890" s="222">
        <v>0</v>
      </c>
      <c r="R890" s="68" t="s">
        <v>639</v>
      </c>
      <c r="S890" s="381"/>
      <c r="T890" s="287"/>
    </row>
    <row r="891" spans="1:20" ht="38.25">
      <c r="A891" s="198" t="s">
        <v>668</v>
      </c>
      <c r="B891" s="68"/>
      <c r="C891" s="220" t="s">
        <v>1258</v>
      </c>
      <c r="D891" s="221">
        <v>44708</v>
      </c>
      <c r="E891" s="198" t="s">
        <v>2837</v>
      </c>
      <c r="F891" s="198" t="s">
        <v>13</v>
      </c>
      <c r="G891" s="198">
        <v>432773</v>
      </c>
      <c r="H891" s="68"/>
      <c r="I891" s="204" t="s">
        <v>669</v>
      </c>
      <c r="J891" s="68"/>
      <c r="K891" s="68"/>
      <c r="L891" s="68"/>
      <c r="M891" s="68"/>
      <c r="N891" s="379"/>
      <c r="O891" s="379"/>
      <c r="P891" s="222">
        <v>12752.26</v>
      </c>
      <c r="Q891" s="222">
        <v>0</v>
      </c>
      <c r="R891" s="68" t="s">
        <v>639</v>
      </c>
      <c r="S891" s="381"/>
      <c r="T891" s="287"/>
    </row>
    <row r="892" spans="1:20" ht="38.25">
      <c r="A892" s="198" t="s">
        <v>668</v>
      </c>
      <c r="B892" s="68"/>
      <c r="C892" s="220" t="s">
        <v>1258</v>
      </c>
      <c r="D892" s="221">
        <v>44708</v>
      </c>
      <c r="E892" s="198" t="s">
        <v>2838</v>
      </c>
      <c r="F892" s="198" t="s">
        <v>13</v>
      </c>
      <c r="G892" s="198">
        <v>432775</v>
      </c>
      <c r="H892" s="68"/>
      <c r="I892" s="204" t="s">
        <v>669</v>
      </c>
      <c r="J892" s="68"/>
      <c r="K892" s="68"/>
      <c r="L892" s="68"/>
      <c r="M892" s="68"/>
      <c r="N892" s="379"/>
      <c r="O892" s="379"/>
      <c r="P892" s="222">
        <v>670.08</v>
      </c>
      <c r="Q892" s="222">
        <v>0</v>
      </c>
      <c r="R892" s="68" t="s">
        <v>639</v>
      </c>
      <c r="S892" s="381"/>
      <c r="T892" s="287"/>
    </row>
    <row r="893" spans="1:20" ht="38.25">
      <c r="A893" s="198" t="s">
        <v>668</v>
      </c>
      <c r="B893" s="68"/>
      <c r="C893" s="220" t="s">
        <v>1258</v>
      </c>
      <c r="D893" s="221">
        <v>44708</v>
      </c>
      <c r="E893" s="198" t="s">
        <v>2839</v>
      </c>
      <c r="F893" s="198" t="s">
        <v>13</v>
      </c>
      <c r="G893" s="198">
        <v>432777</v>
      </c>
      <c r="H893" s="68"/>
      <c r="I893" s="204" t="s">
        <v>669</v>
      </c>
      <c r="J893" s="68"/>
      <c r="K893" s="68"/>
      <c r="L893" s="68"/>
      <c r="M893" s="68"/>
      <c r="N893" s="379"/>
      <c r="O893" s="379"/>
      <c r="P893" s="222">
        <v>14258.1</v>
      </c>
      <c r="Q893" s="222">
        <v>0</v>
      </c>
      <c r="R893" s="68" t="s">
        <v>639</v>
      </c>
      <c r="S893" s="381"/>
      <c r="T893" s="287"/>
    </row>
    <row r="894" spans="1:20" ht="38.25">
      <c r="A894" s="198" t="s">
        <v>668</v>
      </c>
      <c r="B894" s="68"/>
      <c r="C894" s="220" t="s">
        <v>1258</v>
      </c>
      <c r="D894" s="221">
        <v>44708</v>
      </c>
      <c r="E894" s="198" t="s">
        <v>2840</v>
      </c>
      <c r="F894" s="198" t="s">
        <v>13</v>
      </c>
      <c r="G894" s="198">
        <v>432779</v>
      </c>
      <c r="H894" s="68"/>
      <c r="I894" s="204" t="s">
        <v>669</v>
      </c>
      <c r="J894" s="68"/>
      <c r="K894" s="68"/>
      <c r="L894" s="68"/>
      <c r="M894" s="68"/>
      <c r="N894" s="379"/>
      <c r="O894" s="379"/>
      <c r="P894" s="222">
        <v>14258.1</v>
      </c>
      <c r="Q894" s="222">
        <v>0</v>
      </c>
      <c r="R894" s="68" t="s">
        <v>639</v>
      </c>
      <c r="S894" s="381"/>
      <c r="T894" s="287"/>
    </row>
    <row r="895" spans="1:20" ht="38.25">
      <c r="A895" s="198" t="s">
        <v>668</v>
      </c>
      <c r="B895" s="68"/>
      <c r="C895" s="220" t="s">
        <v>1258</v>
      </c>
      <c r="D895" s="221">
        <v>44708</v>
      </c>
      <c r="E895" s="198" t="s">
        <v>2841</v>
      </c>
      <c r="F895" s="198" t="s">
        <v>13</v>
      </c>
      <c r="G895" s="198">
        <v>432781</v>
      </c>
      <c r="H895" s="68"/>
      <c r="I895" s="204" t="s">
        <v>669</v>
      </c>
      <c r="J895" s="68"/>
      <c r="K895" s="68"/>
      <c r="L895" s="68"/>
      <c r="M895" s="68"/>
      <c r="N895" s="379"/>
      <c r="O895" s="379"/>
      <c r="P895" s="222">
        <v>14258.1</v>
      </c>
      <c r="Q895" s="222">
        <v>0</v>
      </c>
      <c r="R895" s="68" t="s">
        <v>639</v>
      </c>
      <c r="S895" s="381"/>
      <c r="T895" s="287"/>
    </row>
    <row r="896" spans="1:20" ht="38.25">
      <c r="A896" s="198" t="s">
        <v>668</v>
      </c>
      <c r="B896" s="68"/>
      <c r="C896" s="220" t="s">
        <v>1258</v>
      </c>
      <c r="D896" s="221">
        <v>44708</v>
      </c>
      <c r="E896" s="198" t="s">
        <v>2842</v>
      </c>
      <c r="F896" s="198" t="s">
        <v>13</v>
      </c>
      <c r="G896" s="198">
        <v>432783</v>
      </c>
      <c r="H896" s="68"/>
      <c r="I896" s="204" t="s">
        <v>669</v>
      </c>
      <c r="J896" s="68"/>
      <c r="K896" s="68"/>
      <c r="L896" s="68"/>
      <c r="M896" s="68"/>
      <c r="N896" s="379"/>
      <c r="O896" s="379"/>
      <c r="P896" s="222">
        <v>14258.1</v>
      </c>
      <c r="Q896" s="222">
        <v>0</v>
      </c>
      <c r="R896" s="68" t="s">
        <v>639</v>
      </c>
      <c r="S896" s="381"/>
      <c r="T896" s="287"/>
    </row>
    <row r="897" spans="1:20" ht="38.25">
      <c r="A897" s="198" t="s">
        <v>668</v>
      </c>
      <c r="B897" s="68"/>
      <c r="C897" s="220" t="s">
        <v>1258</v>
      </c>
      <c r="D897" s="221">
        <v>44708</v>
      </c>
      <c r="E897" s="198" t="s">
        <v>2843</v>
      </c>
      <c r="F897" s="198" t="s">
        <v>13</v>
      </c>
      <c r="G897" s="198">
        <v>432785</v>
      </c>
      <c r="H897" s="68"/>
      <c r="I897" s="204" t="s">
        <v>669</v>
      </c>
      <c r="J897" s="68"/>
      <c r="K897" s="68"/>
      <c r="L897" s="68"/>
      <c r="M897" s="68"/>
      <c r="N897" s="379"/>
      <c r="O897" s="379"/>
      <c r="P897" s="222">
        <v>273587.64</v>
      </c>
      <c r="Q897" s="222">
        <v>0</v>
      </c>
      <c r="R897" s="68" t="s">
        <v>639</v>
      </c>
      <c r="S897" s="381"/>
      <c r="T897" s="287"/>
    </row>
    <row r="898" spans="1:20" ht="38.25">
      <c r="A898" s="198" t="s">
        <v>668</v>
      </c>
      <c r="B898" s="68"/>
      <c r="C898" s="220" t="s">
        <v>1258</v>
      </c>
      <c r="D898" s="221">
        <v>44708</v>
      </c>
      <c r="E898" s="198" t="s">
        <v>2844</v>
      </c>
      <c r="F898" s="198" t="s">
        <v>13</v>
      </c>
      <c r="G898" s="198">
        <v>432787</v>
      </c>
      <c r="H898" s="68"/>
      <c r="I898" s="204" t="s">
        <v>669</v>
      </c>
      <c r="J898" s="68"/>
      <c r="K898" s="68"/>
      <c r="L898" s="68"/>
      <c r="M898" s="68"/>
      <c r="N898" s="379"/>
      <c r="O898" s="379"/>
      <c r="P898" s="222">
        <v>4090.69</v>
      </c>
      <c r="Q898" s="222">
        <v>0</v>
      </c>
      <c r="R898" s="68" t="s">
        <v>639</v>
      </c>
      <c r="S898" s="381"/>
      <c r="T898" s="287"/>
    </row>
    <row r="899" spans="1:20" ht="38.25">
      <c r="A899" s="198" t="s">
        <v>668</v>
      </c>
      <c r="B899" s="68"/>
      <c r="C899" s="220" t="s">
        <v>1258</v>
      </c>
      <c r="D899" s="221">
        <v>44708</v>
      </c>
      <c r="E899" s="198" t="s">
        <v>2845</v>
      </c>
      <c r="F899" s="198" t="s">
        <v>13</v>
      </c>
      <c r="G899" s="198">
        <v>432789</v>
      </c>
      <c r="H899" s="68"/>
      <c r="I899" s="204" t="s">
        <v>669</v>
      </c>
      <c r="J899" s="68"/>
      <c r="K899" s="68"/>
      <c r="L899" s="68"/>
      <c r="M899" s="68"/>
      <c r="N899" s="379"/>
      <c r="O899" s="379"/>
      <c r="P899" s="222">
        <v>236.81</v>
      </c>
      <c r="Q899" s="222">
        <v>0</v>
      </c>
      <c r="R899" s="68" t="s">
        <v>639</v>
      </c>
      <c r="S899" s="381"/>
      <c r="T899" s="287"/>
    </row>
    <row r="900" spans="1:20" ht="38.25">
      <c r="A900" s="198" t="s">
        <v>668</v>
      </c>
      <c r="B900" s="68"/>
      <c r="C900" s="220" t="s">
        <v>1258</v>
      </c>
      <c r="D900" s="221">
        <v>44708</v>
      </c>
      <c r="E900" s="198" t="s">
        <v>2846</v>
      </c>
      <c r="F900" s="198" t="s">
        <v>13</v>
      </c>
      <c r="G900" s="198">
        <v>432791</v>
      </c>
      <c r="H900" s="68"/>
      <c r="I900" s="204" t="s">
        <v>669</v>
      </c>
      <c r="J900" s="68"/>
      <c r="K900" s="68"/>
      <c r="L900" s="68"/>
      <c r="M900" s="68"/>
      <c r="N900" s="379"/>
      <c r="O900" s="379"/>
      <c r="P900" s="222">
        <v>5039.1499999999996</v>
      </c>
      <c r="Q900" s="222">
        <v>0</v>
      </c>
      <c r="R900" s="68" t="s">
        <v>639</v>
      </c>
      <c r="S900" s="381"/>
      <c r="T900" s="287"/>
    </row>
    <row r="901" spans="1:20" ht="38.25">
      <c r="A901" s="198" t="s">
        <v>668</v>
      </c>
      <c r="B901" s="68"/>
      <c r="C901" s="220" t="s">
        <v>1258</v>
      </c>
      <c r="D901" s="221">
        <v>44708</v>
      </c>
      <c r="E901" s="198" t="s">
        <v>2847</v>
      </c>
      <c r="F901" s="198" t="s">
        <v>13</v>
      </c>
      <c r="G901" s="198">
        <v>432793</v>
      </c>
      <c r="H901" s="68"/>
      <c r="I901" s="204" t="s">
        <v>669</v>
      </c>
      <c r="J901" s="68"/>
      <c r="K901" s="68"/>
      <c r="L901" s="68"/>
      <c r="M901" s="68"/>
      <c r="N901" s="379"/>
      <c r="O901" s="379"/>
      <c r="P901" s="222">
        <v>5039.1499999999996</v>
      </c>
      <c r="Q901" s="222">
        <v>0</v>
      </c>
      <c r="R901" s="68" t="s">
        <v>639</v>
      </c>
      <c r="S901" s="381"/>
      <c r="T901" s="287"/>
    </row>
    <row r="902" spans="1:20" ht="38.25">
      <c r="A902" s="198" t="s">
        <v>668</v>
      </c>
      <c r="B902" s="68"/>
      <c r="C902" s="220" t="s">
        <v>1258</v>
      </c>
      <c r="D902" s="221">
        <v>44708</v>
      </c>
      <c r="E902" s="198" t="s">
        <v>2848</v>
      </c>
      <c r="F902" s="198" t="s">
        <v>13</v>
      </c>
      <c r="G902" s="198">
        <v>432795</v>
      </c>
      <c r="H902" s="68"/>
      <c r="I902" s="204" t="s">
        <v>669</v>
      </c>
      <c r="J902" s="68"/>
      <c r="K902" s="68"/>
      <c r="L902" s="68"/>
      <c r="M902" s="68"/>
      <c r="N902" s="379"/>
      <c r="O902" s="379"/>
      <c r="P902" s="222">
        <v>5039.1499999999996</v>
      </c>
      <c r="Q902" s="222">
        <v>0</v>
      </c>
      <c r="R902" s="68" t="s">
        <v>639</v>
      </c>
      <c r="S902" s="381"/>
      <c r="T902" s="287"/>
    </row>
    <row r="903" spans="1:20" ht="38.25">
      <c r="A903" s="198" t="s">
        <v>668</v>
      </c>
      <c r="B903" s="68"/>
      <c r="C903" s="220" t="s">
        <v>1258</v>
      </c>
      <c r="D903" s="221">
        <v>44708</v>
      </c>
      <c r="E903" s="198" t="s">
        <v>2849</v>
      </c>
      <c r="F903" s="198" t="s">
        <v>13</v>
      </c>
      <c r="G903" s="198">
        <v>432797</v>
      </c>
      <c r="H903" s="68"/>
      <c r="I903" s="204" t="s">
        <v>669</v>
      </c>
      <c r="J903" s="68"/>
      <c r="K903" s="68"/>
      <c r="L903" s="68"/>
      <c r="M903" s="68"/>
      <c r="N903" s="379"/>
      <c r="O903" s="379"/>
      <c r="P903" s="222">
        <v>5039.1499999999996</v>
      </c>
      <c r="Q903" s="222">
        <v>0</v>
      </c>
      <c r="R903" s="68" t="s">
        <v>639</v>
      </c>
      <c r="S903" s="381"/>
      <c r="T903" s="287"/>
    </row>
    <row r="904" spans="1:20" ht="38.25">
      <c r="A904" s="198" t="s">
        <v>668</v>
      </c>
      <c r="B904" s="68"/>
      <c r="C904" s="220" t="s">
        <v>1258</v>
      </c>
      <c r="D904" s="221">
        <v>44708</v>
      </c>
      <c r="E904" s="198" t="s">
        <v>2850</v>
      </c>
      <c r="F904" s="198" t="s">
        <v>13</v>
      </c>
      <c r="G904" s="198">
        <v>432799</v>
      </c>
      <c r="H904" s="68"/>
      <c r="I904" s="204" t="s">
        <v>669</v>
      </c>
      <c r="J904" s="68"/>
      <c r="K904" s="68"/>
      <c r="L904" s="68"/>
      <c r="M904" s="68"/>
      <c r="N904" s="379"/>
      <c r="O904" s="379"/>
      <c r="P904" s="222">
        <v>35025.51</v>
      </c>
      <c r="Q904" s="222">
        <v>0</v>
      </c>
      <c r="R904" s="68" t="s">
        <v>639</v>
      </c>
      <c r="S904" s="381"/>
      <c r="T904" s="287"/>
    </row>
    <row r="905" spans="1:20" ht="38.25">
      <c r="A905" s="198" t="s">
        <v>668</v>
      </c>
      <c r="B905" s="68"/>
      <c r="C905" s="220" t="s">
        <v>1258</v>
      </c>
      <c r="D905" s="221">
        <v>44708</v>
      </c>
      <c r="E905" s="198" t="s">
        <v>2851</v>
      </c>
      <c r="F905" s="198" t="s">
        <v>13</v>
      </c>
      <c r="G905" s="198">
        <v>432801</v>
      </c>
      <c r="H905" s="68"/>
      <c r="I905" s="204" t="s">
        <v>669</v>
      </c>
      <c r="J905" s="68"/>
      <c r="K905" s="68"/>
      <c r="L905" s="68"/>
      <c r="M905" s="68"/>
      <c r="N905" s="379"/>
      <c r="O905" s="379"/>
      <c r="P905" s="222">
        <v>1840.47</v>
      </c>
      <c r="Q905" s="222">
        <v>0</v>
      </c>
      <c r="R905" s="68" t="s">
        <v>639</v>
      </c>
      <c r="S905" s="381"/>
      <c r="T905" s="287"/>
    </row>
    <row r="906" spans="1:20" ht="38.25">
      <c r="A906" s="198" t="s">
        <v>668</v>
      </c>
      <c r="B906" s="68"/>
      <c r="C906" s="220" t="s">
        <v>1258</v>
      </c>
      <c r="D906" s="221">
        <v>44708</v>
      </c>
      <c r="E906" s="198" t="s">
        <v>2852</v>
      </c>
      <c r="F906" s="198" t="s">
        <v>13</v>
      </c>
      <c r="G906" s="198">
        <v>432803</v>
      </c>
      <c r="H906" s="68"/>
      <c r="I906" s="204" t="s">
        <v>669</v>
      </c>
      <c r="J906" s="68"/>
      <c r="K906" s="68"/>
      <c r="L906" s="68"/>
      <c r="M906" s="68"/>
      <c r="N906" s="379"/>
      <c r="O906" s="379"/>
      <c r="P906" s="222">
        <v>9666.49</v>
      </c>
      <c r="Q906" s="222">
        <v>0</v>
      </c>
      <c r="R906" s="68" t="s">
        <v>639</v>
      </c>
      <c r="S906" s="381"/>
      <c r="T906" s="287"/>
    </row>
    <row r="907" spans="1:20" ht="38.25">
      <c r="A907" s="198" t="s">
        <v>668</v>
      </c>
      <c r="B907" s="68"/>
      <c r="C907" s="220" t="s">
        <v>1258</v>
      </c>
      <c r="D907" s="221">
        <v>44708</v>
      </c>
      <c r="E907" s="198" t="s">
        <v>2853</v>
      </c>
      <c r="F907" s="198" t="s">
        <v>13</v>
      </c>
      <c r="G907" s="198">
        <v>432805</v>
      </c>
      <c r="H907" s="68"/>
      <c r="I907" s="204" t="s">
        <v>669</v>
      </c>
      <c r="J907" s="68"/>
      <c r="K907" s="68"/>
      <c r="L907" s="68"/>
      <c r="M907" s="68"/>
      <c r="N907" s="379"/>
      <c r="O907" s="379"/>
      <c r="P907" s="222">
        <v>39161.61</v>
      </c>
      <c r="Q907" s="222">
        <v>0</v>
      </c>
      <c r="R907" s="68" t="s">
        <v>639</v>
      </c>
      <c r="S907" s="381"/>
      <c r="T907" s="287"/>
    </row>
    <row r="908" spans="1:20" ht="38.25">
      <c r="A908" s="198" t="s">
        <v>668</v>
      </c>
      <c r="B908" s="68"/>
      <c r="C908" s="220" t="s">
        <v>1258</v>
      </c>
      <c r="D908" s="221">
        <v>44708</v>
      </c>
      <c r="E908" s="198" t="s">
        <v>2854</v>
      </c>
      <c r="F908" s="198" t="s">
        <v>13</v>
      </c>
      <c r="G908" s="198">
        <v>432807</v>
      </c>
      <c r="H908" s="68"/>
      <c r="I908" s="204" t="s">
        <v>669</v>
      </c>
      <c r="J908" s="68"/>
      <c r="K908" s="68"/>
      <c r="L908" s="68"/>
      <c r="M908" s="68"/>
      <c r="N908" s="379"/>
      <c r="O908" s="379"/>
      <c r="P908" s="222">
        <v>39161.61</v>
      </c>
      <c r="Q908" s="222">
        <v>0</v>
      </c>
      <c r="R908" s="68" t="s">
        <v>639</v>
      </c>
      <c r="S908" s="381"/>
      <c r="T908" s="287"/>
    </row>
    <row r="909" spans="1:20" ht="38.25">
      <c r="A909" s="198" t="s">
        <v>668</v>
      </c>
      <c r="B909" s="68"/>
      <c r="C909" s="220" t="s">
        <v>1258</v>
      </c>
      <c r="D909" s="221">
        <v>44708</v>
      </c>
      <c r="E909" s="198" t="s">
        <v>2855</v>
      </c>
      <c r="F909" s="198" t="s">
        <v>13</v>
      </c>
      <c r="G909" s="198">
        <v>432809</v>
      </c>
      <c r="H909" s="68"/>
      <c r="I909" s="204" t="s">
        <v>669</v>
      </c>
      <c r="J909" s="68"/>
      <c r="K909" s="68"/>
      <c r="L909" s="68"/>
      <c r="M909" s="68"/>
      <c r="N909" s="379"/>
      <c r="O909" s="379"/>
      <c r="P909" s="222">
        <v>39161.61</v>
      </c>
      <c r="Q909" s="222">
        <v>0</v>
      </c>
      <c r="R909" s="68" t="s">
        <v>639</v>
      </c>
      <c r="S909" s="381"/>
      <c r="T909" s="287"/>
    </row>
    <row r="910" spans="1:20" ht="38.25">
      <c r="A910" s="198" t="s">
        <v>668</v>
      </c>
      <c r="B910" s="68"/>
      <c r="C910" s="220" t="s">
        <v>1258</v>
      </c>
      <c r="D910" s="221">
        <v>44708</v>
      </c>
      <c r="E910" s="198" t="s">
        <v>2856</v>
      </c>
      <c r="F910" s="198" t="s">
        <v>13</v>
      </c>
      <c r="G910" s="198">
        <v>432811</v>
      </c>
      <c r="H910" s="68"/>
      <c r="I910" s="204" t="s">
        <v>669</v>
      </c>
      <c r="J910" s="68"/>
      <c r="K910" s="68"/>
      <c r="L910" s="68"/>
      <c r="M910" s="68"/>
      <c r="N910" s="379"/>
      <c r="O910" s="379"/>
      <c r="P910" s="222">
        <v>39161.61</v>
      </c>
      <c r="Q910" s="222">
        <v>0</v>
      </c>
      <c r="R910" s="68" t="s">
        <v>639</v>
      </c>
      <c r="S910" s="381"/>
      <c r="T910" s="287"/>
    </row>
    <row r="911" spans="1:20" ht="38.25">
      <c r="A911" s="198" t="s">
        <v>668</v>
      </c>
      <c r="B911" s="68"/>
      <c r="C911" s="220" t="s">
        <v>1258</v>
      </c>
      <c r="D911" s="221">
        <v>44708</v>
      </c>
      <c r="E911" s="198" t="s">
        <v>2857</v>
      </c>
      <c r="F911" s="198" t="s">
        <v>13</v>
      </c>
      <c r="G911" s="198">
        <v>432813</v>
      </c>
      <c r="H911" s="68"/>
      <c r="I911" s="204" t="s">
        <v>669</v>
      </c>
      <c r="J911" s="68"/>
      <c r="K911" s="68"/>
      <c r="L911" s="68"/>
      <c r="M911" s="68"/>
      <c r="N911" s="379"/>
      <c r="O911" s="379"/>
      <c r="P911" s="222">
        <v>3795.3</v>
      </c>
      <c r="Q911" s="222">
        <v>0</v>
      </c>
      <c r="R911" s="68" t="s">
        <v>639</v>
      </c>
      <c r="S911" s="381"/>
      <c r="T911" s="287"/>
    </row>
    <row r="912" spans="1:20" ht="38.25">
      <c r="A912" s="198" t="s">
        <v>668</v>
      </c>
      <c r="B912" s="68"/>
      <c r="C912" s="220" t="s">
        <v>1258</v>
      </c>
      <c r="D912" s="221">
        <v>44708</v>
      </c>
      <c r="E912" s="198" t="s">
        <v>2858</v>
      </c>
      <c r="F912" s="198" t="s">
        <v>13</v>
      </c>
      <c r="G912" s="198">
        <v>432815</v>
      </c>
      <c r="H912" s="68"/>
      <c r="I912" s="204" t="s">
        <v>669</v>
      </c>
      <c r="J912" s="68"/>
      <c r="K912" s="68"/>
      <c r="L912" s="68"/>
      <c r="M912" s="68"/>
      <c r="N912" s="379"/>
      <c r="O912" s="379"/>
      <c r="P912" s="222">
        <v>4802.34</v>
      </c>
      <c r="Q912" s="222">
        <v>0</v>
      </c>
      <c r="R912" s="68" t="s">
        <v>639</v>
      </c>
      <c r="S912" s="381"/>
      <c r="T912" s="287"/>
    </row>
    <row r="913" spans="1:20" ht="38.25">
      <c r="A913" s="198" t="s">
        <v>668</v>
      </c>
      <c r="B913" s="68"/>
      <c r="C913" s="220" t="s">
        <v>1258</v>
      </c>
      <c r="D913" s="221">
        <v>44708</v>
      </c>
      <c r="E913" s="198" t="s">
        <v>2859</v>
      </c>
      <c r="F913" s="198" t="s">
        <v>13</v>
      </c>
      <c r="G913" s="198">
        <v>432817</v>
      </c>
      <c r="H913" s="68"/>
      <c r="I913" s="204" t="s">
        <v>669</v>
      </c>
      <c r="J913" s="68"/>
      <c r="K913" s="68"/>
      <c r="L913" s="68"/>
      <c r="M913" s="68"/>
      <c r="N913" s="379"/>
      <c r="O913" s="379"/>
      <c r="P913" s="222">
        <v>948.46</v>
      </c>
      <c r="Q913" s="222">
        <v>0</v>
      </c>
      <c r="R913" s="68" t="s">
        <v>639</v>
      </c>
      <c r="S913" s="381"/>
      <c r="T913" s="287"/>
    </row>
    <row r="914" spans="1:20" ht="38.25">
      <c r="A914" s="198" t="s">
        <v>668</v>
      </c>
      <c r="B914" s="68"/>
      <c r="C914" s="220" t="s">
        <v>1258</v>
      </c>
      <c r="D914" s="221">
        <v>44708</v>
      </c>
      <c r="E914" s="198" t="s">
        <v>2860</v>
      </c>
      <c r="F914" s="198" t="s">
        <v>13</v>
      </c>
      <c r="G914" s="198">
        <v>432819</v>
      </c>
      <c r="H914" s="68"/>
      <c r="I914" s="204" t="s">
        <v>669</v>
      </c>
      <c r="J914" s="68"/>
      <c r="K914" s="68"/>
      <c r="L914" s="68"/>
      <c r="M914" s="68"/>
      <c r="N914" s="379"/>
      <c r="O914" s="379"/>
      <c r="P914" s="222">
        <v>1505.91</v>
      </c>
      <c r="Q914" s="222">
        <v>0</v>
      </c>
      <c r="R914" s="68" t="s">
        <v>639</v>
      </c>
      <c r="S914" s="381"/>
      <c r="T914" s="287"/>
    </row>
    <row r="915" spans="1:20" ht="38.25">
      <c r="A915" s="198" t="s">
        <v>668</v>
      </c>
      <c r="B915" s="68"/>
      <c r="C915" s="220" t="s">
        <v>1258</v>
      </c>
      <c r="D915" s="221">
        <v>44708</v>
      </c>
      <c r="E915" s="198" t="s">
        <v>2861</v>
      </c>
      <c r="F915" s="198" t="s">
        <v>13</v>
      </c>
      <c r="G915" s="198">
        <v>432821</v>
      </c>
      <c r="H915" s="68"/>
      <c r="I915" s="204" t="s">
        <v>669</v>
      </c>
      <c r="J915" s="68"/>
      <c r="K915" s="68"/>
      <c r="L915" s="68"/>
      <c r="M915" s="68"/>
      <c r="N915" s="379"/>
      <c r="O915" s="379"/>
      <c r="P915" s="222">
        <v>2683.63</v>
      </c>
      <c r="Q915" s="222">
        <v>0</v>
      </c>
      <c r="R915" s="68" t="s">
        <v>639</v>
      </c>
      <c r="S915" s="381"/>
      <c r="T915" s="287"/>
    </row>
    <row r="916" spans="1:20" ht="38.25">
      <c r="A916" s="198" t="s">
        <v>668</v>
      </c>
      <c r="B916" s="68"/>
      <c r="C916" s="220" t="s">
        <v>1258</v>
      </c>
      <c r="D916" s="221">
        <v>44708</v>
      </c>
      <c r="E916" s="198" t="s">
        <v>2862</v>
      </c>
      <c r="F916" s="198" t="s">
        <v>13</v>
      </c>
      <c r="G916" s="198">
        <v>432823</v>
      </c>
      <c r="H916" s="68"/>
      <c r="I916" s="204" t="s">
        <v>669</v>
      </c>
      <c r="J916" s="68"/>
      <c r="K916" s="68"/>
      <c r="L916" s="68"/>
      <c r="M916" s="68"/>
      <c r="N916" s="379"/>
      <c r="O916" s="379"/>
      <c r="P916" s="222">
        <v>10738.71</v>
      </c>
      <c r="Q916" s="222">
        <v>0</v>
      </c>
      <c r="R916" s="68" t="s">
        <v>639</v>
      </c>
      <c r="S916" s="381"/>
      <c r="T916" s="287"/>
    </row>
    <row r="917" spans="1:20" ht="38.25">
      <c r="A917" s="198" t="s">
        <v>668</v>
      </c>
      <c r="B917" s="68"/>
      <c r="C917" s="220" t="s">
        <v>1258</v>
      </c>
      <c r="D917" s="221">
        <v>44708</v>
      </c>
      <c r="E917" s="198" t="s">
        <v>2863</v>
      </c>
      <c r="F917" s="198" t="s">
        <v>13</v>
      </c>
      <c r="G917" s="198">
        <v>432825</v>
      </c>
      <c r="H917" s="68"/>
      <c r="I917" s="204" t="s">
        <v>669</v>
      </c>
      <c r="J917" s="68"/>
      <c r="K917" s="68"/>
      <c r="L917" s="68"/>
      <c r="M917" s="68"/>
      <c r="N917" s="379"/>
      <c r="O917" s="379"/>
      <c r="P917" s="222">
        <v>4136.1000000000004</v>
      </c>
      <c r="Q917" s="222">
        <v>0</v>
      </c>
      <c r="R917" s="68" t="s">
        <v>639</v>
      </c>
      <c r="S917" s="381"/>
      <c r="T917" s="287"/>
    </row>
    <row r="918" spans="1:20" ht="38.25">
      <c r="A918" s="198" t="s">
        <v>668</v>
      </c>
      <c r="B918" s="68"/>
      <c r="C918" s="220" t="s">
        <v>1258</v>
      </c>
      <c r="D918" s="221">
        <v>44708</v>
      </c>
      <c r="E918" s="198" t="s">
        <v>2864</v>
      </c>
      <c r="F918" s="198" t="s">
        <v>13</v>
      </c>
      <c r="G918" s="198">
        <v>432827</v>
      </c>
      <c r="H918" s="68"/>
      <c r="I918" s="204" t="s">
        <v>669</v>
      </c>
      <c r="J918" s="68"/>
      <c r="K918" s="68"/>
      <c r="L918" s="68"/>
      <c r="M918" s="68"/>
      <c r="N918" s="379"/>
      <c r="O918" s="379"/>
      <c r="P918" s="222">
        <v>29495.119999999999</v>
      </c>
      <c r="Q918" s="222">
        <v>0</v>
      </c>
      <c r="R918" s="68" t="s">
        <v>639</v>
      </c>
      <c r="S918" s="381"/>
      <c r="T918" s="287"/>
    </row>
    <row r="919" spans="1:20" ht="38.25">
      <c r="A919" s="198" t="s">
        <v>668</v>
      </c>
      <c r="B919" s="68"/>
      <c r="C919" s="220" t="s">
        <v>1258</v>
      </c>
      <c r="D919" s="221">
        <v>44708</v>
      </c>
      <c r="E919" s="198" t="s">
        <v>2865</v>
      </c>
      <c r="F919" s="198" t="s">
        <v>13</v>
      </c>
      <c r="G919" s="198">
        <v>432829</v>
      </c>
      <c r="H919" s="68"/>
      <c r="I919" s="204" t="s">
        <v>669</v>
      </c>
      <c r="J919" s="68"/>
      <c r="K919" s="68"/>
      <c r="L919" s="68"/>
      <c r="M919" s="68"/>
      <c r="N919" s="379"/>
      <c r="O919" s="379"/>
      <c r="P919" s="222">
        <v>37321.14</v>
      </c>
      <c r="Q919" s="222">
        <v>0</v>
      </c>
      <c r="R919" s="68" t="s">
        <v>639</v>
      </c>
      <c r="S919" s="381"/>
      <c r="T919" s="287"/>
    </row>
    <row r="920" spans="1:20" ht="63.75">
      <c r="A920" s="198" t="s">
        <v>542</v>
      </c>
      <c r="B920" s="68"/>
      <c r="C920" s="220" t="s">
        <v>591</v>
      </c>
      <c r="D920" s="221">
        <v>44711</v>
      </c>
      <c r="E920" s="198" t="s">
        <v>2702</v>
      </c>
      <c r="F920" s="198" t="s">
        <v>3</v>
      </c>
      <c r="G920" s="198">
        <v>2023953</v>
      </c>
      <c r="H920" s="68"/>
      <c r="I920" s="204" t="s">
        <v>2703</v>
      </c>
      <c r="J920" s="68"/>
      <c r="K920" s="68"/>
      <c r="L920" s="68"/>
      <c r="M920" s="68"/>
      <c r="N920" s="379"/>
      <c r="O920" s="379"/>
      <c r="P920" s="222">
        <v>0</v>
      </c>
      <c r="Q920" s="222">
        <v>22448.97</v>
      </c>
      <c r="R920" s="68" t="s">
        <v>639</v>
      </c>
      <c r="S920" s="381"/>
      <c r="T920" s="287"/>
    </row>
    <row r="921" spans="1:20" ht="63.75">
      <c r="A921" s="198" t="s">
        <v>542</v>
      </c>
      <c r="B921" s="68"/>
      <c r="C921" s="220" t="s">
        <v>591</v>
      </c>
      <c r="D921" s="221">
        <v>44711</v>
      </c>
      <c r="E921" s="198" t="s">
        <v>2704</v>
      </c>
      <c r="F921" s="198" t="s">
        <v>3</v>
      </c>
      <c r="G921" s="198">
        <v>2023955</v>
      </c>
      <c r="H921" s="68"/>
      <c r="I921" s="204" t="s">
        <v>2705</v>
      </c>
      <c r="J921" s="68"/>
      <c r="K921" s="68"/>
      <c r="L921" s="68"/>
      <c r="M921" s="68"/>
      <c r="N921" s="379"/>
      <c r="O921" s="379"/>
      <c r="P921" s="222">
        <v>0</v>
      </c>
      <c r="Q921" s="222">
        <v>431.63</v>
      </c>
      <c r="R921" s="68" t="s">
        <v>639</v>
      </c>
      <c r="S921" s="381"/>
      <c r="T921" s="287"/>
    </row>
    <row r="922" spans="1:20" ht="63.75">
      <c r="A922" s="198" t="s">
        <v>542</v>
      </c>
      <c r="B922" s="68"/>
      <c r="C922" s="220" t="s">
        <v>591</v>
      </c>
      <c r="D922" s="221">
        <v>44711</v>
      </c>
      <c r="E922" s="198" t="s">
        <v>2706</v>
      </c>
      <c r="F922" s="198" t="s">
        <v>3</v>
      </c>
      <c r="G922" s="198">
        <v>2023956</v>
      </c>
      <c r="H922" s="68"/>
      <c r="I922" s="204" t="s">
        <v>2707</v>
      </c>
      <c r="J922" s="68"/>
      <c r="K922" s="68"/>
      <c r="L922" s="68"/>
      <c r="M922" s="68"/>
      <c r="N922" s="379"/>
      <c r="O922" s="379"/>
      <c r="P922" s="222">
        <v>0</v>
      </c>
      <c r="Q922" s="222">
        <v>5919.74</v>
      </c>
      <c r="R922" s="68" t="s">
        <v>639</v>
      </c>
      <c r="S922" s="381"/>
      <c r="T922" s="287"/>
    </row>
    <row r="923" spans="1:20" ht="63.75">
      <c r="A923" s="198" t="s">
        <v>542</v>
      </c>
      <c r="B923" s="68"/>
      <c r="C923" s="220" t="s">
        <v>591</v>
      </c>
      <c r="D923" s="221">
        <v>44711</v>
      </c>
      <c r="E923" s="198" t="s">
        <v>2708</v>
      </c>
      <c r="F923" s="198" t="s">
        <v>3</v>
      </c>
      <c r="G923" s="198">
        <v>2023957</v>
      </c>
      <c r="H923" s="68"/>
      <c r="I923" s="204" t="s">
        <v>2709</v>
      </c>
      <c r="J923" s="68"/>
      <c r="K923" s="68"/>
      <c r="L923" s="68"/>
      <c r="M923" s="68"/>
      <c r="N923" s="379"/>
      <c r="O923" s="379"/>
      <c r="P923" s="222">
        <v>0</v>
      </c>
      <c r="Q923" s="222">
        <v>8134.1</v>
      </c>
      <c r="R923" s="68" t="s">
        <v>639</v>
      </c>
      <c r="S923" s="381"/>
      <c r="T923" s="287"/>
    </row>
    <row r="924" spans="1:20" ht="51">
      <c r="A924" s="198" t="s">
        <v>551</v>
      </c>
      <c r="B924" s="68"/>
      <c r="C924" s="220" t="s">
        <v>590</v>
      </c>
      <c r="D924" s="221">
        <v>44711</v>
      </c>
      <c r="E924" s="198" t="s">
        <v>2710</v>
      </c>
      <c r="F924" s="198" t="s">
        <v>3</v>
      </c>
      <c r="G924" s="198">
        <v>2023966</v>
      </c>
      <c r="H924" s="68"/>
      <c r="I924" s="204" t="s">
        <v>3109</v>
      </c>
      <c r="J924" s="68"/>
      <c r="K924" s="68"/>
      <c r="L924" s="68"/>
      <c r="M924" s="68"/>
      <c r="N924" s="379"/>
      <c r="O924" s="379"/>
      <c r="P924" s="222">
        <v>0</v>
      </c>
      <c r="Q924" s="222">
        <v>329.58</v>
      </c>
      <c r="R924" s="68" t="s">
        <v>639</v>
      </c>
      <c r="S924" s="381"/>
      <c r="T924" s="287"/>
    </row>
    <row r="925" spans="1:20" ht="51">
      <c r="A925" s="198">
        <v>15</v>
      </c>
      <c r="B925" s="68"/>
      <c r="C925" s="220" t="s">
        <v>40</v>
      </c>
      <c r="D925" s="221">
        <v>44713</v>
      </c>
      <c r="E925" s="198" t="s">
        <v>2899</v>
      </c>
      <c r="F925" s="198" t="s">
        <v>3</v>
      </c>
      <c r="G925" s="198">
        <v>2024676</v>
      </c>
      <c r="H925" s="68"/>
      <c r="I925" s="204" t="s">
        <v>4012</v>
      </c>
      <c r="J925" s="68"/>
      <c r="K925" s="68"/>
      <c r="L925" s="68"/>
      <c r="M925" s="68"/>
      <c r="N925" s="379"/>
      <c r="O925" s="379"/>
      <c r="P925" s="222">
        <v>0</v>
      </c>
      <c r="Q925" s="222">
        <v>0.35</v>
      </c>
      <c r="R925" s="68" t="s">
        <v>2578</v>
      </c>
      <c r="S925" s="381"/>
      <c r="T925" s="287"/>
    </row>
    <row r="926" spans="1:20" ht="51">
      <c r="A926" s="198" t="s">
        <v>551</v>
      </c>
      <c r="B926" s="68"/>
      <c r="C926" s="220" t="s">
        <v>590</v>
      </c>
      <c r="D926" s="221">
        <v>44713</v>
      </c>
      <c r="E926" s="198" t="s">
        <v>2900</v>
      </c>
      <c r="F926" s="198" t="s">
        <v>6</v>
      </c>
      <c r="G926" s="198">
        <v>1630875</v>
      </c>
      <c r="H926" s="68"/>
      <c r="I926" s="204" t="s">
        <v>3110</v>
      </c>
      <c r="J926" s="68"/>
      <c r="K926" s="68"/>
      <c r="L926" s="68"/>
      <c r="M926" s="68"/>
      <c r="N926" s="379"/>
      <c r="O926" s="379"/>
      <c r="P926" s="222">
        <v>0</v>
      </c>
      <c r="Q926" s="222">
        <v>444822.66</v>
      </c>
      <c r="R926" s="68" t="s">
        <v>639</v>
      </c>
      <c r="S926" s="381"/>
      <c r="T926" s="287"/>
    </row>
    <row r="927" spans="1:20" ht="51">
      <c r="A927" s="198" t="s">
        <v>549</v>
      </c>
      <c r="B927" s="68"/>
      <c r="C927" s="220" t="s">
        <v>589</v>
      </c>
      <c r="D927" s="221">
        <v>44714</v>
      </c>
      <c r="E927" s="198" t="s">
        <v>2901</v>
      </c>
      <c r="F927" s="198" t="s">
        <v>3</v>
      </c>
      <c r="G927" s="198">
        <v>2024918</v>
      </c>
      <c r="H927" s="68"/>
      <c r="I927" s="204" t="s">
        <v>3111</v>
      </c>
      <c r="J927" s="68"/>
      <c r="K927" s="68"/>
      <c r="L927" s="68"/>
      <c r="M927" s="68"/>
      <c r="N927" s="379"/>
      <c r="O927" s="379"/>
      <c r="P927" s="222">
        <v>0</v>
      </c>
      <c r="Q927" s="222">
        <v>399180.36</v>
      </c>
      <c r="R927" s="68" t="s">
        <v>639</v>
      </c>
      <c r="S927" s="381"/>
      <c r="T927" s="287"/>
    </row>
    <row r="928" spans="1:20" ht="51">
      <c r="A928" s="198" t="s">
        <v>549</v>
      </c>
      <c r="B928" s="68"/>
      <c r="C928" s="220" t="s">
        <v>589</v>
      </c>
      <c r="D928" s="221">
        <v>44714</v>
      </c>
      <c r="E928" s="198" t="s">
        <v>2902</v>
      </c>
      <c r="F928" s="198" t="s">
        <v>3</v>
      </c>
      <c r="G928" s="198">
        <v>2024919</v>
      </c>
      <c r="H928" s="68"/>
      <c r="I928" s="204" t="s">
        <v>3112</v>
      </c>
      <c r="J928" s="68"/>
      <c r="K928" s="68"/>
      <c r="L928" s="68"/>
      <c r="M928" s="68"/>
      <c r="N928" s="379"/>
      <c r="O928" s="379"/>
      <c r="P928" s="222">
        <v>0</v>
      </c>
      <c r="Q928" s="222">
        <v>20897.87</v>
      </c>
      <c r="R928" s="68" t="s">
        <v>639</v>
      </c>
      <c r="S928" s="381"/>
      <c r="T928" s="287"/>
    </row>
    <row r="929" spans="1:20" ht="51">
      <c r="A929" s="198">
        <v>951</v>
      </c>
      <c r="B929" s="68"/>
      <c r="C929" s="220" t="s">
        <v>200</v>
      </c>
      <c r="D929" s="221">
        <v>44715</v>
      </c>
      <c r="E929" s="198" t="s">
        <v>2905</v>
      </c>
      <c r="F929" s="198" t="s">
        <v>3</v>
      </c>
      <c r="G929" s="198">
        <v>2025209</v>
      </c>
      <c r="H929" s="68"/>
      <c r="I929" s="204" t="s">
        <v>4013</v>
      </c>
      <c r="J929" s="68"/>
      <c r="K929" s="68"/>
      <c r="L929" s="68"/>
      <c r="M929" s="68"/>
      <c r="N929" s="379"/>
      <c r="O929" s="379"/>
      <c r="P929" s="222">
        <v>0</v>
      </c>
      <c r="Q929" s="222">
        <v>84.3</v>
      </c>
      <c r="R929" s="68" t="s">
        <v>639</v>
      </c>
      <c r="S929" s="381"/>
      <c r="T929" s="287"/>
    </row>
    <row r="930" spans="1:20" ht="51">
      <c r="A930" s="198" t="s">
        <v>551</v>
      </c>
      <c r="B930" s="68"/>
      <c r="C930" s="220" t="s">
        <v>590</v>
      </c>
      <c r="D930" s="221">
        <v>44715</v>
      </c>
      <c r="E930" s="198" t="s">
        <v>2906</v>
      </c>
      <c r="F930" s="198" t="s">
        <v>3</v>
      </c>
      <c r="G930" s="198">
        <v>2025270</v>
      </c>
      <c r="H930" s="68"/>
      <c r="I930" s="204" t="s">
        <v>3115</v>
      </c>
      <c r="J930" s="68"/>
      <c r="K930" s="68"/>
      <c r="L930" s="68"/>
      <c r="M930" s="68"/>
      <c r="N930" s="379"/>
      <c r="O930" s="379"/>
      <c r="P930" s="222">
        <v>0</v>
      </c>
      <c r="Q930" s="222">
        <v>6742.05</v>
      </c>
      <c r="R930" s="68" t="s">
        <v>639</v>
      </c>
      <c r="S930" s="381"/>
      <c r="T930" s="287"/>
    </row>
    <row r="931" spans="1:20" ht="51">
      <c r="A931" s="198">
        <v>951</v>
      </c>
      <c r="B931" s="68"/>
      <c r="C931" s="220" t="s">
        <v>200</v>
      </c>
      <c r="D931" s="221">
        <v>44715</v>
      </c>
      <c r="E931" s="198" t="s">
        <v>2907</v>
      </c>
      <c r="F931" s="198" t="s">
        <v>3</v>
      </c>
      <c r="G931" s="198">
        <v>2025359</v>
      </c>
      <c r="H931" s="68"/>
      <c r="I931" s="204" t="s">
        <v>4014</v>
      </c>
      <c r="J931" s="68"/>
      <c r="K931" s="68"/>
      <c r="L931" s="68"/>
      <c r="M931" s="68"/>
      <c r="N931" s="379"/>
      <c r="O931" s="379"/>
      <c r="P931" s="222">
        <v>0</v>
      </c>
      <c r="Q931" s="222">
        <v>136.47999999999999</v>
      </c>
      <c r="R931" s="68" t="s">
        <v>639</v>
      </c>
      <c r="S931" s="381"/>
      <c r="T931" s="287"/>
    </row>
    <row r="932" spans="1:20" ht="51">
      <c r="A932" s="198">
        <v>517</v>
      </c>
      <c r="B932" s="68"/>
      <c r="C932" s="220" t="s">
        <v>163</v>
      </c>
      <c r="D932" s="221">
        <v>44715</v>
      </c>
      <c r="E932" s="198" t="s">
        <v>2908</v>
      </c>
      <c r="F932" s="198" t="s">
        <v>3</v>
      </c>
      <c r="G932" s="198">
        <v>2025364</v>
      </c>
      <c r="H932" s="68"/>
      <c r="I932" s="204" t="s">
        <v>4015</v>
      </c>
      <c r="J932" s="68"/>
      <c r="K932" s="68"/>
      <c r="L932" s="68"/>
      <c r="M932" s="68"/>
      <c r="N932" s="379"/>
      <c r="O932" s="379"/>
      <c r="P932" s="222">
        <v>0</v>
      </c>
      <c r="Q932" s="222">
        <v>589.91999999999996</v>
      </c>
      <c r="R932" s="68" t="s">
        <v>639</v>
      </c>
      <c r="S932" s="381"/>
      <c r="T932" s="287"/>
    </row>
    <row r="933" spans="1:20" ht="63.75">
      <c r="A933" s="198" t="s">
        <v>551</v>
      </c>
      <c r="B933" s="68"/>
      <c r="C933" s="220" t="s">
        <v>590</v>
      </c>
      <c r="D933" s="221">
        <v>44715</v>
      </c>
      <c r="E933" s="198" t="s">
        <v>2909</v>
      </c>
      <c r="F933" s="198" t="s">
        <v>3</v>
      </c>
      <c r="G933" s="198">
        <v>2025267</v>
      </c>
      <c r="H933" s="68"/>
      <c r="I933" s="204" t="s">
        <v>3116</v>
      </c>
      <c r="J933" s="68"/>
      <c r="K933" s="68"/>
      <c r="L933" s="68"/>
      <c r="M933" s="68"/>
      <c r="N933" s="379"/>
      <c r="O933" s="379"/>
      <c r="P933" s="222">
        <v>0</v>
      </c>
      <c r="Q933" s="222">
        <v>21474.27</v>
      </c>
      <c r="R933" s="68" t="s">
        <v>639</v>
      </c>
      <c r="S933" s="381"/>
      <c r="T933" s="287"/>
    </row>
    <row r="934" spans="1:20" ht="51">
      <c r="A934" s="198" t="s">
        <v>551</v>
      </c>
      <c r="B934" s="68"/>
      <c r="C934" s="220" t="s">
        <v>590</v>
      </c>
      <c r="D934" s="221">
        <v>44718</v>
      </c>
      <c r="E934" s="198" t="s">
        <v>2910</v>
      </c>
      <c r="F934" s="198" t="s">
        <v>3</v>
      </c>
      <c r="G934" s="198">
        <v>2025625</v>
      </c>
      <c r="H934" s="68"/>
      <c r="I934" s="204" t="s">
        <v>3117</v>
      </c>
      <c r="J934" s="68"/>
      <c r="K934" s="68"/>
      <c r="L934" s="68"/>
      <c r="M934" s="68"/>
      <c r="N934" s="379"/>
      <c r="O934" s="379"/>
      <c r="P934" s="222">
        <v>0</v>
      </c>
      <c r="Q934" s="222">
        <v>6742.05</v>
      </c>
      <c r="R934" s="68" t="s">
        <v>639</v>
      </c>
      <c r="S934" s="381"/>
      <c r="T934" s="287"/>
    </row>
    <row r="935" spans="1:20" ht="51">
      <c r="A935" s="198" t="s">
        <v>551</v>
      </c>
      <c r="B935" s="68"/>
      <c r="C935" s="220" t="s">
        <v>590</v>
      </c>
      <c r="D935" s="221">
        <v>44718</v>
      </c>
      <c r="E935" s="198" t="s">
        <v>2911</v>
      </c>
      <c r="F935" s="198" t="s">
        <v>3</v>
      </c>
      <c r="G935" s="198">
        <v>2025755</v>
      </c>
      <c r="H935" s="68"/>
      <c r="I935" s="204" t="s">
        <v>3118</v>
      </c>
      <c r="J935" s="68"/>
      <c r="K935" s="68"/>
      <c r="L935" s="68"/>
      <c r="M935" s="68"/>
      <c r="N935" s="379"/>
      <c r="O935" s="379"/>
      <c r="P935" s="222">
        <v>0</v>
      </c>
      <c r="Q935" s="222">
        <v>4.17</v>
      </c>
      <c r="R935" s="68" t="s">
        <v>639</v>
      </c>
      <c r="S935" s="381"/>
      <c r="T935" s="287"/>
    </row>
    <row r="936" spans="1:20" ht="51">
      <c r="A936" s="198" t="s">
        <v>549</v>
      </c>
      <c r="B936" s="68"/>
      <c r="C936" s="220" t="s">
        <v>589</v>
      </c>
      <c r="D936" s="221">
        <v>44718</v>
      </c>
      <c r="E936" s="198" t="s">
        <v>2912</v>
      </c>
      <c r="F936" s="198" t="s">
        <v>3</v>
      </c>
      <c r="G936" s="198">
        <v>2025684</v>
      </c>
      <c r="H936" s="68"/>
      <c r="I936" s="204" t="s">
        <v>3119</v>
      </c>
      <c r="J936" s="68"/>
      <c r="K936" s="68"/>
      <c r="L936" s="68"/>
      <c r="M936" s="68"/>
      <c r="N936" s="379"/>
      <c r="O936" s="379"/>
      <c r="P936" s="222">
        <v>0</v>
      </c>
      <c r="Q936" s="222">
        <v>26910.12</v>
      </c>
      <c r="R936" s="68" t="s">
        <v>639</v>
      </c>
      <c r="S936" s="381"/>
      <c r="T936" s="287"/>
    </row>
    <row r="937" spans="1:20" ht="51">
      <c r="A937" s="198" t="s">
        <v>549</v>
      </c>
      <c r="B937" s="68"/>
      <c r="C937" s="220" t="s">
        <v>589</v>
      </c>
      <c r="D937" s="221">
        <v>44718</v>
      </c>
      <c r="E937" s="198" t="s">
        <v>2913</v>
      </c>
      <c r="F937" s="198" t="s">
        <v>3</v>
      </c>
      <c r="G937" s="198">
        <v>2025686</v>
      </c>
      <c r="H937" s="68"/>
      <c r="I937" s="204" t="s">
        <v>3120</v>
      </c>
      <c r="J937" s="68"/>
      <c r="K937" s="68"/>
      <c r="L937" s="68"/>
      <c r="M937" s="68"/>
      <c r="N937" s="379"/>
      <c r="O937" s="379"/>
      <c r="P937" s="222">
        <v>0</v>
      </c>
      <c r="Q937" s="222">
        <v>4436.5</v>
      </c>
      <c r="R937" s="68" t="s">
        <v>639</v>
      </c>
      <c r="S937" s="381"/>
      <c r="T937" s="287"/>
    </row>
    <row r="938" spans="1:20" ht="51">
      <c r="A938" s="198" t="s">
        <v>551</v>
      </c>
      <c r="B938" s="68"/>
      <c r="C938" s="220" t="s">
        <v>590</v>
      </c>
      <c r="D938" s="221">
        <v>44719</v>
      </c>
      <c r="E938" s="198" t="s">
        <v>2914</v>
      </c>
      <c r="F938" s="198" t="s">
        <v>3</v>
      </c>
      <c r="G938" s="198">
        <v>2025935</v>
      </c>
      <c r="H938" s="68"/>
      <c r="I938" s="204" t="s">
        <v>3121</v>
      </c>
      <c r="J938" s="68"/>
      <c r="K938" s="68"/>
      <c r="L938" s="68"/>
      <c r="M938" s="68"/>
      <c r="N938" s="379"/>
      <c r="O938" s="379"/>
      <c r="P938" s="222">
        <v>0</v>
      </c>
      <c r="Q938" s="222">
        <v>139.84</v>
      </c>
      <c r="R938" s="68" t="s">
        <v>639</v>
      </c>
      <c r="S938" s="381"/>
      <c r="T938" s="287"/>
    </row>
    <row r="939" spans="1:20" ht="51">
      <c r="A939" s="198" t="s">
        <v>551</v>
      </c>
      <c r="B939" s="68"/>
      <c r="C939" s="220" t="s">
        <v>590</v>
      </c>
      <c r="D939" s="221">
        <v>44719</v>
      </c>
      <c r="E939" s="198" t="s">
        <v>2915</v>
      </c>
      <c r="F939" s="198" t="s">
        <v>3</v>
      </c>
      <c r="G939" s="198">
        <v>2025940</v>
      </c>
      <c r="H939" s="68"/>
      <c r="I939" s="204" t="s">
        <v>3122</v>
      </c>
      <c r="J939" s="68"/>
      <c r="K939" s="68"/>
      <c r="L939" s="68"/>
      <c r="M939" s="68"/>
      <c r="N939" s="379"/>
      <c r="O939" s="379"/>
      <c r="P939" s="222">
        <v>0</v>
      </c>
      <c r="Q939" s="222">
        <v>12.83</v>
      </c>
      <c r="R939" s="68" t="s">
        <v>639</v>
      </c>
      <c r="S939" s="381"/>
      <c r="T939" s="287"/>
    </row>
    <row r="940" spans="1:20" ht="63.75">
      <c r="A940" s="198" t="s">
        <v>543</v>
      </c>
      <c r="B940" s="68"/>
      <c r="C940" s="220" t="s">
        <v>693</v>
      </c>
      <c r="D940" s="221">
        <v>44719</v>
      </c>
      <c r="E940" s="198" t="s">
        <v>2916</v>
      </c>
      <c r="F940" s="198" t="s">
        <v>6</v>
      </c>
      <c r="G940" s="198">
        <v>1896008</v>
      </c>
      <c r="H940" s="68"/>
      <c r="I940" s="204" t="s">
        <v>3123</v>
      </c>
      <c r="J940" s="68"/>
      <c r="K940" s="68"/>
      <c r="L940" s="68"/>
      <c r="M940" s="68"/>
      <c r="N940" s="379"/>
      <c r="O940" s="379"/>
      <c r="P940" s="222">
        <v>0</v>
      </c>
      <c r="Q940" s="222">
        <v>2957971.26</v>
      </c>
      <c r="R940" s="68" t="s">
        <v>639</v>
      </c>
      <c r="S940" s="381"/>
      <c r="T940" s="287"/>
    </row>
    <row r="941" spans="1:20" ht="63.75">
      <c r="A941" s="198" t="s">
        <v>542</v>
      </c>
      <c r="B941" s="68"/>
      <c r="C941" s="220" t="s">
        <v>591</v>
      </c>
      <c r="D941" s="221">
        <v>44720</v>
      </c>
      <c r="E941" s="198" t="s">
        <v>2917</v>
      </c>
      <c r="F941" s="198" t="s">
        <v>3</v>
      </c>
      <c r="G941" s="198">
        <v>2026369</v>
      </c>
      <c r="H941" s="68"/>
      <c r="I941" s="204" t="s">
        <v>3124</v>
      </c>
      <c r="J941" s="68"/>
      <c r="K941" s="68"/>
      <c r="L941" s="68"/>
      <c r="M941" s="68"/>
      <c r="N941" s="379"/>
      <c r="O941" s="379"/>
      <c r="P941" s="222">
        <v>0</v>
      </c>
      <c r="Q941" s="222">
        <v>312.22000000000003</v>
      </c>
      <c r="R941" s="68" t="s">
        <v>639</v>
      </c>
      <c r="S941" s="381"/>
      <c r="T941" s="287"/>
    </row>
    <row r="942" spans="1:20" ht="51">
      <c r="A942" s="198" t="s">
        <v>551</v>
      </c>
      <c r="B942" s="68"/>
      <c r="C942" s="220" t="s">
        <v>590</v>
      </c>
      <c r="D942" s="221">
        <v>44721</v>
      </c>
      <c r="E942" s="198" t="s">
        <v>2918</v>
      </c>
      <c r="F942" s="198" t="s">
        <v>3</v>
      </c>
      <c r="G942" s="198">
        <v>2026625</v>
      </c>
      <c r="H942" s="68"/>
      <c r="I942" s="204" t="s">
        <v>3125</v>
      </c>
      <c r="J942" s="68"/>
      <c r="K942" s="68"/>
      <c r="L942" s="68"/>
      <c r="M942" s="68"/>
      <c r="N942" s="379"/>
      <c r="O942" s="379"/>
      <c r="P942" s="222">
        <v>0</v>
      </c>
      <c r="Q942" s="222">
        <v>32.299999999999997</v>
      </c>
      <c r="R942" s="68" t="s">
        <v>639</v>
      </c>
      <c r="S942" s="381"/>
      <c r="T942" s="287"/>
    </row>
    <row r="943" spans="1:20" ht="51">
      <c r="A943" s="198" t="s">
        <v>551</v>
      </c>
      <c r="B943" s="68"/>
      <c r="C943" s="220" t="s">
        <v>590</v>
      </c>
      <c r="D943" s="221">
        <v>44721</v>
      </c>
      <c r="E943" s="198" t="s">
        <v>2919</v>
      </c>
      <c r="F943" s="198" t="s">
        <v>3</v>
      </c>
      <c r="G943" s="198">
        <v>2026626</v>
      </c>
      <c r="H943" s="68"/>
      <c r="I943" s="204" t="s">
        <v>3126</v>
      </c>
      <c r="J943" s="68"/>
      <c r="K943" s="68"/>
      <c r="L943" s="68"/>
      <c r="M943" s="68"/>
      <c r="N943" s="379"/>
      <c r="O943" s="379"/>
      <c r="P943" s="222">
        <v>0</v>
      </c>
      <c r="Q943" s="222">
        <v>2589.23</v>
      </c>
      <c r="R943" s="68" t="s">
        <v>639</v>
      </c>
      <c r="S943" s="381"/>
      <c r="T943" s="287"/>
    </row>
    <row r="944" spans="1:20" ht="51">
      <c r="A944" s="198" t="s">
        <v>551</v>
      </c>
      <c r="B944" s="68"/>
      <c r="C944" s="220" t="s">
        <v>590</v>
      </c>
      <c r="D944" s="221">
        <v>44721</v>
      </c>
      <c r="E944" s="198" t="s">
        <v>2920</v>
      </c>
      <c r="F944" s="198" t="s">
        <v>3</v>
      </c>
      <c r="G944" s="198">
        <v>2026739</v>
      </c>
      <c r="H944" s="68"/>
      <c r="I944" s="204" t="s">
        <v>3127</v>
      </c>
      <c r="J944" s="68"/>
      <c r="K944" s="68"/>
      <c r="L944" s="68"/>
      <c r="M944" s="68"/>
      <c r="N944" s="379"/>
      <c r="O944" s="379"/>
      <c r="P944" s="222">
        <v>0</v>
      </c>
      <c r="Q944" s="222">
        <v>4644.2700000000004</v>
      </c>
      <c r="R944" s="68" t="s">
        <v>639</v>
      </c>
      <c r="S944" s="381"/>
      <c r="T944" s="287"/>
    </row>
    <row r="945" spans="1:20" ht="51">
      <c r="A945" s="198" t="s">
        <v>549</v>
      </c>
      <c r="B945" s="68"/>
      <c r="C945" s="220" t="s">
        <v>589</v>
      </c>
      <c r="D945" s="221">
        <v>44721</v>
      </c>
      <c r="E945" s="198" t="s">
        <v>2921</v>
      </c>
      <c r="F945" s="198" t="s">
        <v>3</v>
      </c>
      <c r="G945" s="198">
        <v>2026619</v>
      </c>
      <c r="H945" s="68"/>
      <c r="I945" s="204" t="s">
        <v>3128</v>
      </c>
      <c r="J945" s="68"/>
      <c r="K945" s="68"/>
      <c r="L945" s="68"/>
      <c r="M945" s="68"/>
      <c r="N945" s="379"/>
      <c r="O945" s="379"/>
      <c r="P945" s="222">
        <v>0</v>
      </c>
      <c r="Q945" s="222">
        <v>419709.04</v>
      </c>
      <c r="R945" s="68" t="s">
        <v>639</v>
      </c>
      <c r="S945" s="381"/>
      <c r="T945" s="287"/>
    </row>
    <row r="946" spans="1:20" ht="51">
      <c r="A946" s="198" t="s">
        <v>549</v>
      </c>
      <c r="B946" s="68"/>
      <c r="C946" s="220" t="s">
        <v>589</v>
      </c>
      <c r="D946" s="221">
        <v>44721</v>
      </c>
      <c r="E946" s="198" t="s">
        <v>2922</v>
      </c>
      <c r="F946" s="198" t="s">
        <v>3</v>
      </c>
      <c r="G946" s="198">
        <v>2026620</v>
      </c>
      <c r="H946" s="68"/>
      <c r="I946" s="204" t="s">
        <v>3129</v>
      </c>
      <c r="J946" s="68"/>
      <c r="K946" s="68"/>
      <c r="L946" s="68"/>
      <c r="M946" s="68"/>
      <c r="N946" s="379"/>
      <c r="O946" s="379"/>
      <c r="P946" s="222">
        <v>0</v>
      </c>
      <c r="Q946" s="222">
        <v>9532.0400000000009</v>
      </c>
      <c r="R946" s="68" t="s">
        <v>639</v>
      </c>
      <c r="S946" s="381"/>
      <c r="T946" s="287"/>
    </row>
    <row r="947" spans="1:20" ht="63.75">
      <c r="A947" s="198" t="s">
        <v>551</v>
      </c>
      <c r="B947" s="68"/>
      <c r="C947" s="220" t="s">
        <v>590</v>
      </c>
      <c r="D947" s="221">
        <v>44721</v>
      </c>
      <c r="E947" s="198" t="s">
        <v>2923</v>
      </c>
      <c r="F947" s="198" t="s">
        <v>3</v>
      </c>
      <c r="G947" s="198">
        <v>2026647</v>
      </c>
      <c r="H947" s="68"/>
      <c r="I947" s="204" t="s">
        <v>3130</v>
      </c>
      <c r="J947" s="68"/>
      <c r="K947" s="68"/>
      <c r="L947" s="68"/>
      <c r="M947" s="68"/>
      <c r="N947" s="379"/>
      <c r="O947" s="379"/>
      <c r="P947" s="222">
        <v>0</v>
      </c>
      <c r="Q947" s="222">
        <v>1858.35</v>
      </c>
      <c r="R947" s="68" t="s">
        <v>639</v>
      </c>
      <c r="S947" s="381"/>
      <c r="T947" s="287"/>
    </row>
    <row r="948" spans="1:20" ht="63.75">
      <c r="A948" s="198" t="s">
        <v>551</v>
      </c>
      <c r="B948" s="68"/>
      <c r="C948" s="220" t="s">
        <v>590</v>
      </c>
      <c r="D948" s="221">
        <v>44721</v>
      </c>
      <c r="E948" s="198" t="s">
        <v>2924</v>
      </c>
      <c r="F948" s="198" t="s">
        <v>3</v>
      </c>
      <c r="G948" s="198">
        <v>2026650</v>
      </c>
      <c r="H948" s="68"/>
      <c r="I948" s="204" t="s">
        <v>3131</v>
      </c>
      <c r="J948" s="68"/>
      <c r="K948" s="68"/>
      <c r="L948" s="68"/>
      <c r="M948" s="68"/>
      <c r="N948" s="379"/>
      <c r="O948" s="379"/>
      <c r="P948" s="222">
        <v>0</v>
      </c>
      <c r="Q948" s="222">
        <v>1192.71</v>
      </c>
      <c r="R948" s="68" t="s">
        <v>639</v>
      </c>
      <c r="S948" s="381"/>
      <c r="T948" s="287"/>
    </row>
    <row r="949" spans="1:20" ht="89.25">
      <c r="A949" s="198">
        <v>587</v>
      </c>
      <c r="B949" s="68"/>
      <c r="C949" s="220" t="s">
        <v>675</v>
      </c>
      <c r="D949" s="221">
        <v>44721</v>
      </c>
      <c r="E949" s="198" t="s">
        <v>2925</v>
      </c>
      <c r="F949" s="198" t="s">
        <v>3</v>
      </c>
      <c r="G949" s="198">
        <v>2026700</v>
      </c>
      <c r="H949" s="68"/>
      <c r="I949" s="204" t="s">
        <v>3132</v>
      </c>
      <c r="J949" s="68"/>
      <c r="K949" s="68"/>
      <c r="L949" s="68"/>
      <c r="M949" s="68"/>
      <c r="N949" s="379"/>
      <c r="O949" s="379"/>
      <c r="P949" s="222">
        <v>0</v>
      </c>
      <c r="Q949" s="222">
        <v>15893454.34</v>
      </c>
      <c r="R949" s="68" t="s">
        <v>639</v>
      </c>
      <c r="S949" s="381"/>
      <c r="T949" s="287"/>
    </row>
    <row r="950" spans="1:20" ht="89.25">
      <c r="A950" s="198" t="s">
        <v>542</v>
      </c>
      <c r="B950" s="68"/>
      <c r="C950" s="220" t="s">
        <v>591</v>
      </c>
      <c r="D950" s="221">
        <v>44721</v>
      </c>
      <c r="E950" s="198" t="s">
        <v>2926</v>
      </c>
      <c r="F950" s="198" t="s">
        <v>640</v>
      </c>
      <c r="G950" s="198">
        <v>3847684</v>
      </c>
      <c r="H950" s="68"/>
      <c r="I950" s="204" t="s">
        <v>3133</v>
      </c>
      <c r="J950" s="68"/>
      <c r="K950" s="68"/>
      <c r="L950" s="68"/>
      <c r="M950" s="68"/>
      <c r="N950" s="379"/>
      <c r="O950" s="379"/>
      <c r="P950" s="222">
        <v>0</v>
      </c>
      <c r="Q950" s="222">
        <v>263217.06</v>
      </c>
      <c r="R950" s="68" t="s">
        <v>639</v>
      </c>
      <c r="S950" s="381"/>
      <c r="T950" s="287"/>
    </row>
    <row r="951" spans="1:20" ht="76.5">
      <c r="A951" s="198">
        <v>548</v>
      </c>
      <c r="B951" s="68"/>
      <c r="C951" s="220" t="s">
        <v>1288</v>
      </c>
      <c r="D951" s="221">
        <v>44721</v>
      </c>
      <c r="E951" s="198" t="s">
        <v>2927</v>
      </c>
      <c r="F951" s="198" t="s">
        <v>6</v>
      </c>
      <c r="G951" s="198">
        <v>1635310</v>
      </c>
      <c r="H951" s="68"/>
      <c r="I951" s="204" t="s">
        <v>3134</v>
      </c>
      <c r="J951" s="68"/>
      <c r="K951" s="68"/>
      <c r="L951" s="68"/>
      <c r="M951" s="68"/>
      <c r="N951" s="379"/>
      <c r="O951" s="379"/>
      <c r="P951" s="222">
        <v>0</v>
      </c>
      <c r="Q951" s="222">
        <v>1120555.8899999999</v>
      </c>
      <c r="R951" s="68" t="s">
        <v>639</v>
      </c>
      <c r="S951" s="381"/>
      <c r="T951" s="287"/>
    </row>
    <row r="952" spans="1:20" ht="89.25">
      <c r="A952" s="198" t="s">
        <v>542</v>
      </c>
      <c r="B952" s="68"/>
      <c r="C952" s="220" t="s">
        <v>591</v>
      </c>
      <c r="D952" s="221">
        <v>44721</v>
      </c>
      <c r="E952" s="198" t="s">
        <v>2928</v>
      </c>
      <c r="F952" s="198" t="s">
        <v>6</v>
      </c>
      <c r="G952" s="198">
        <v>1034981</v>
      </c>
      <c r="H952" s="68"/>
      <c r="I952" s="204" t="s">
        <v>3135</v>
      </c>
      <c r="J952" s="68"/>
      <c r="K952" s="68"/>
      <c r="L952" s="68"/>
      <c r="M952" s="68"/>
      <c r="N952" s="379"/>
      <c r="O952" s="379"/>
      <c r="P952" s="222">
        <v>0</v>
      </c>
      <c r="Q952" s="222">
        <v>6481.87</v>
      </c>
      <c r="R952" s="68" t="s">
        <v>639</v>
      </c>
      <c r="S952" s="381"/>
      <c r="T952" s="287"/>
    </row>
    <row r="953" spans="1:20" ht="89.25">
      <c r="A953" s="198" t="s">
        <v>542</v>
      </c>
      <c r="B953" s="68"/>
      <c r="C953" s="220" t="s">
        <v>591</v>
      </c>
      <c r="D953" s="221">
        <v>44721</v>
      </c>
      <c r="E953" s="198" t="s">
        <v>2929</v>
      </c>
      <c r="F953" s="198" t="s">
        <v>6</v>
      </c>
      <c r="G953" s="198">
        <v>1034981</v>
      </c>
      <c r="H953" s="68"/>
      <c r="I953" s="204" t="s">
        <v>3136</v>
      </c>
      <c r="J953" s="68"/>
      <c r="K953" s="68"/>
      <c r="L953" s="68"/>
      <c r="M953" s="68"/>
      <c r="N953" s="379"/>
      <c r="O953" s="379"/>
      <c r="P953" s="222">
        <v>0</v>
      </c>
      <c r="Q953" s="222">
        <v>2581.64</v>
      </c>
      <c r="R953" s="68" t="s">
        <v>639</v>
      </c>
      <c r="S953" s="381"/>
      <c r="T953" s="287"/>
    </row>
    <row r="954" spans="1:20" ht="51">
      <c r="A954" s="198" t="s">
        <v>551</v>
      </c>
      <c r="B954" s="68"/>
      <c r="C954" s="220" t="s">
        <v>590</v>
      </c>
      <c r="D954" s="221">
        <v>44722</v>
      </c>
      <c r="E954" s="198" t="s">
        <v>2930</v>
      </c>
      <c r="F954" s="198" t="s">
        <v>3</v>
      </c>
      <c r="G954" s="198">
        <v>2027022</v>
      </c>
      <c r="H954" s="68"/>
      <c r="I954" s="204" t="s">
        <v>3137</v>
      </c>
      <c r="J954" s="68"/>
      <c r="K954" s="68"/>
      <c r="L954" s="68"/>
      <c r="M954" s="68"/>
      <c r="N954" s="379"/>
      <c r="O954" s="379"/>
      <c r="P954" s="222">
        <v>0</v>
      </c>
      <c r="Q954" s="222">
        <v>183.12</v>
      </c>
      <c r="R954" s="68" t="s">
        <v>639</v>
      </c>
      <c r="S954" s="381"/>
      <c r="T954" s="287"/>
    </row>
    <row r="955" spans="1:20" ht="51">
      <c r="A955" s="198">
        <v>902</v>
      </c>
      <c r="B955" s="68"/>
      <c r="C955" s="220" t="s">
        <v>192</v>
      </c>
      <c r="D955" s="221">
        <v>44722</v>
      </c>
      <c r="E955" s="198" t="s">
        <v>2931</v>
      </c>
      <c r="F955" s="198" t="s">
        <v>3</v>
      </c>
      <c r="G955" s="198">
        <v>2027087</v>
      </c>
      <c r="H955" s="68"/>
      <c r="I955" s="204" t="s">
        <v>3138</v>
      </c>
      <c r="J955" s="68"/>
      <c r="K955" s="68"/>
      <c r="L955" s="68"/>
      <c r="M955" s="68"/>
      <c r="N955" s="379"/>
      <c r="O955" s="379"/>
      <c r="P955" s="222">
        <v>0</v>
      </c>
      <c r="Q955" s="222">
        <v>3341.41</v>
      </c>
      <c r="R955" s="68" t="s">
        <v>639</v>
      </c>
      <c r="S955" s="381"/>
      <c r="T955" s="287"/>
    </row>
    <row r="956" spans="1:20" ht="76.5">
      <c r="A956" s="198">
        <v>1401</v>
      </c>
      <c r="B956" s="68"/>
      <c r="C956" s="220" t="s">
        <v>363</v>
      </c>
      <c r="D956" s="221">
        <v>44722</v>
      </c>
      <c r="E956" s="198" t="s">
        <v>2932</v>
      </c>
      <c r="F956" s="198" t="s">
        <v>6</v>
      </c>
      <c r="G956" s="198">
        <v>1636050</v>
      </c>
      <c r="H956" s="68"/>
      <c r="I956" s="204" t="s">
        <v>3139</v>
      </c>
      <c r="J956" s="68"/>
      <c r="K956" s="68"/>
      <c r="L956" s="68"/>
      <c r="M956" s="68"/>
      <c r="N956" s="379"/>
      <c r="O956" s="379"/>
      <c r="P956" s="222">
        <v>0</v>
      </c>
      <c r="Q956" s="222">
        <v>24167</v>
      </c>
      <c r="R956" s="68" t="s">
        <v>639</v>
      </c>
      <c r="S956" s="381"/>
      <c r="T956" s="287"/>
    </row>
    <row r="957" spans="1:20" ht="63.75">
      <c r="A957" s="198">
        <v>311</v>
      </c>
      <c r="B957" s="68"/>
      <c r="C957" s="220" t="s">
        <v>133</v>
      </c>
      <c r="D957" s="221">
        <v>44725</v>
      </c>
      <c r="E957" s="198" t="s">
        <v>2933</v>
      </c>
      <c r="F957" s="198" t="s">
        <v>3</v>
      </c>
      <c r="G957" s="198">
        <v>2027413</v>
      </c>
      <c r="H957" s="68"/>
      <c r="I957" s="204" t="s">
        <v>3140</v>
      </c>
      <c r="J957" s="68"/>
      <c r="K957" s="68"/>
      <c r="L957" s="68"/>
      <c r="M957" s="68"/>
      <c r="N957" s="379"/>
      <c r="O957" s="379"/>
      <c r="P957" s="222">
        <v>0</v>
      </c>
      <c r="Q957" s="222">
        <v>2847.86</v>
      </c>
      <c r="R957" s="68" t="s">
        <v>639</v>
      </c>
      <c r="S957" s="381"/>
      <c r="T957" s="287"/>
    </row>
    <row r="958" spans="1:20" ht="51">
      <c r="A958" s="198" t="s">
        <v>543</v>
      </c>
      <c r="B958" s="68"/>
      <c r="C958" s="220" t="s">
        <v>693</v>
      </c>
      <c r="D958" s="221">
        <v>44727</v>
      </c>
      <c r="E958" s="198" t="s">
        <v>2934</v>
      </c>
      <c r="F958" s="198" t="s">
        <v>11</v>
      </c>
      <c r="G958" s="198">
        <v>16288</v>
      </c>
      <c r="H958" s="68"/>
      <c r="I958" s="204" t="s">
        <v>3141</v>
      </c>
      <c r="J958" s="68"/>
      <c r="K958" s="68"/>
      <c r="L958" s="68"/>
      <c r="M958" s="68"/>
      <c r="N958" s="379"/>
      <c r="O958" s="379"/>
      <c r="P958" s="222">
        <v>957.3</v>
      </c>
      <c r="Q958" s="222">
        <v>0</v>
      </c>
      <c r="R958" s="68" t="s">
        <v>639</v>
      </c>
      <c r="S958" s="381"/>
      <c r="T958" s="287"/>
    </row>
    <row r="959" spans="1:20" ht="51">
      <c r="A959" s="198">
        <v>154</v>
      </c>
      <c r="B959" s="68"/>
      <c r="C959" s="220" t="s">
        <v>75</v>
      </c>
      <c r="D959" s="221">
        <v>44729</v>
      </c>
      <c r="E959" s="198" t="s">
        <v>2935</v>
      </c>
      <c r="F959" s="198" t="s">
        <v>3</v>
      </c>
      <c r="G959" s="198">
        <v>2028423</v>
      </c>
      <c r="H959" s="68"/>
      <c r="I959" s="204" t="s">
        <v>3142</v>
      </c>
      <c r="J959" s="68"/>
      <c r="K959" s="68"/>
      <c r="L959" s="68"/>
      <c r="M959" s="68"/>
      <c r="N959" s="379"/>
      <c r="O959" s="379"/>
      <c r="P959" s="222">
        <v>0</v>
      </c>
      <c r="Q959" s="222">
        <v>1015.18</v>
      </c>
      <c r="R959" s="68" t="s">
        <v>639</v>
      </c>
      <c r="S959" s="381"/>
      <c r="T959" s="287"/>
    </row>
    <row r="960" spans="1:20" ht="51">
      <c r="A960" s="198">
        <v>154</v>
      </c>
      <c r="B960" s="68"/>
      <c r="C960" s="220" t="s">
        <v>75</v>
      </c>
      <c r="D960" s="221">
        <v>44729</v>
      </c>
      <c r="E960" s="198" t="s">
        <v>2936</v>
      </c>
      <c r="F960" s="198" t="s">
        <v>3</v>
      </c>
      <c r="G960" s="198">
        <v>2028439</v>
      </c>
      <c r="H960" s="68"/>
      <c r="I960" s="204" t="s">
        <v>3143</v>
      </c>
      <c r="J960" s="68"/>
      <c r="K960" s="68"/>
      <c r="L960" s="68"/>
      <c r="M960" s="68"/>
      <c r="N960" s="379"/>
      <c r="O960" s="379"/>
      <c r="P960" s="222">
        <v>0</v>
      </c>
      <c r="Q960" s="222">
        <v>1015.18</v>
      </c>
      <c r="R960" s="68" t="s">
        <v>639</v>
      </c>
      <c r="S960" s="381"/>
      <c r="T960" s="287"/>
    </row>
    <row r="961" spans="1:20" ht="51">
      <c r="A961" s="198">
        <v>902</v>
      </c>
      <c r="B961" s="68"/>
      <c r="C961" s="220" t="s">
        <v>192</v>
      </c>
      <c r="D961" s="221">
        <v>44729</v>
      </c>
      <c r="E961" s="198" t="s">
        <v>2937</v>
      </c>
      <c r="F961" s="198" t="s">
        <v>3</v>
      </c>
      <c r="G961" s="198">
        <v>2028642</v>
      </c>
      <c r="H961" s="68"/>
      <c r="I961" s="204" t="s">
        <v>4016</v>
      </c>
      <c r="J961" s="68"/>
      <c r="K961" s="68"/>
      <c r="L961" s="68"/>
      <c r="M961" s="68"/>
      <c r="N961" s="379"/>
      <c r="O961" s="379"/>
      <c r="P961" s="222">
        <v>0</v>
      </c>
      <c r="Q961" s="222">
        <v>782.3</v>
      </c>
      <c r="R961" s="68" t="s">
        <v>639</v>
      </c>
      <c r="S961" s="381"/>
      <c r="T961" s="287"/>
    </row>
    <row r="962" spans="1:20" ht="63.75">
      <c r="A962" s="198" t="s">
        <v>542</v>
      </c>
      <c r="B962" s="68"/>
      <c r="C962" s="220" t="s">
        <v>591</v>
      </c>
      <c r="D962" s="221">
        <v>44729</v>
      </c>
      <c r="E962" s="198" t="s">
        <v>2938</v>
      </c>
      <c r="F962" s="198" t="s">
        <v>3</v>
      </c>
      <c r="G962" s="198">
        <v>2028487</v>
      </c>
      <c r="H962" s="68"/>
      <c r="I962" s="204" t="s">
        <v>3144</v>
      </c>
      <c r="J962" s="68"/>
      <c r="K962" s="68"/>
      <c r="L962" s="68"/>
      <c r="M962" s="68"/>
      <c r="N962" s="379"/>
      <c r="O962" s="379"/>
      <c r="P962" s="222">
        <v>0</v>
      </c>
      <c r="Q962" s="222">
        <v>89929.52</v>
      </c>
      <c r="R962" s="68" t="s">
        <v>2578</v>
      </c>
      <c r="S962" s="381"/>
      <c r="T962" s="287"/>
    </row>
    <row r="963" spans="1:20" ht="63.75">
      <c r="A963" s="198" t="s">
        <v>542</v>
      </c>
      <c r="B963" s="68"/>
      <c r="C963" s="220" t="s">
        <v>591</v>
      </c>
      <c r="D963" s="221">
        <v>44729</v>
      </c>
      <c r="E963" s="198" t="s">
        <v>2939</v>
      </c>
      <c r="F963" s="198" t="s">
        <v>3</v>
      </c>
      <c r="G963" s="198">
        <v>2028488</v>
      </c>
      <c r="H963" s="68"/>
      <c r="I963" s="204" t="s">
        <v>3145</v>
      </c>
      <c r="J963" s="68"/>
      <c r="K963" s="68"/>
      <c r="L963" s="68"/>
      <c r="M963" s="68"/>
      <c r="N963" s="379"/>
      <c r="O963" s="379"/>
      <c r="P963" s="222">
        <v>0</v>
      </c>
      <c r="Q963" s="222">
        <v>80748.850000000006</v>
      </c>
      <c r="R963" s="68" t="s">
        <v>2578</v>
      </c>
      <c r="S963" s="381"/>
      <c r="T963" s="287"/>
    </row>
    <row r="964" spans="1:20" ht="51">
      <c r="A964" s="198">
        <v>423</v>
      </c>
      <c r="B964" s="68"/>
      <c r="C964" s="220" t="s">
        <v>151</v>
      </c>
      <c r="D964" s="221">
        <v>44729</v>
      </c>
      <c r="E964" s="198" t="s">
        <v>2940</v>
      </c>
      <c r="F964" s="198" t="s">
        <v>3</v>
      </c>
      <c r="G964" s="198">
        <v>2028489</v>
      </c>
      <c r="H964" s="68"/>
      <c r="I964" s="204" t="s">
        <v>3146</v>
      </c>
      <c r="J964" s="68"/>
      <c r="K964" s="68"/>
      <c r="L964" s="68"/>
      <c r="M964" s="68"/>
      <c r="N964" s="379"/>
      <c r="O964" s="379"/>
      <c r="P964" s="222">
        <v>0</v>
      </c>
      <c r="Q964" s="222">
        <v>2826</v>
      </c>
      <c r="R964" s="68" t="s">
        <v>639</v>
      </c>
      <c r="S964" s="381"/>
      <c r="T964" s="287"/>
    </row>
    <row r="965" spans="1:20" ht="63.75">
      <c r="A965" s="198" t="s">
        <v>542</v>
      </c>
      <c r="B965" s="68"/>
      <c r="C965" s="220" t="s">
        <v>591</v>
      </c>
      <c r="D965" s="221">
        <v>44729</v>
      </c>
      <c r="E965" s="198" t="s">
        <v>2941</v>
      </c>
      <c r="F965" s="198" t="s">
        <v>3</v>
      </c>
      <c r="G965" s="198">
        <v>2028492</v>
      </c>
      <c r="H965" s="68"/>
      <c r="I965" s="204" t="s">
        <v>3147</v>
      </c>
      <c r="J965" s="68"/>
      <c r="K965" s="68"/>
      <c r="L965" s="68"/>
      <c r="M965" s="68"/>
      <c r="N965" s="379"/>
      <c r="O965" s="379"/>
      <c r="P965" s="222">
        <v>0</v>
      </c>
      <c r="Q965" s="222">
        <v>69510.84</v>
      </c>
      <c r="R965" s="68" t="s">
        <v>2578</v>
      </c>
      <c r="S965" s="381"/>
      <c r="T965" s="287"/>
    </row>
    <row r="966" spans="1:20" ht="51">
      <c r="A966" s="198">
        <v>46</v>
      </c>
      <c r="B966" s="68"/>
      <c r="C966" s="220" t="s">
        <v>1384</v>
      </c>
      <c r="D966" s="221">
        <v>44729</v>
      </c>
      <c r="E966" s="198" t="s">
        <v>2942</v>
      </c>
      <c r="F966" s="198" t="s">
        <v>3</v>
      </c>
      <c r="G966" s="198">
        <v>2028494</v>
      </c>
      <c r="H966" s="68"/>
      <c r="I966" s="204" t="s">
        <v>4017</v>
      </c>
      <c r="J966" s="68"/>
      <c r="K966" s="68"/>
      <c r="L966" s="68"/>
      <c r="M966" s="68"/>
      <c r="N966" s="379"/>
      <c r="O966" s="379"/>
      <c r="P966" s="222">
        <v>0</v>
      </c>
      <c r="Q966" s="222">
        <v>1226.6300000000001</v>
      </c>
      <c r="R966" s="68" t="s">
        <v>639</v>
      </c>
      <c r="S966" s="381"/>
      <c r="T966" s="287"/>
    </row>
    <row r="967" spans="1:20" ht="63.75">
      <c r="A967" s="198" t="s">
        <v>542</v>
      </c>
      <c r="B967" s="68"/>
      <c r="C967" s="220" t="s">
        <v>591</v>
      </c>
      <c r="D967" s="221">
        <v>44729</v>
      </c>
      <c r="E967" s="198" t="s">
        <v>2943</v>
      </c>
      <c r="F967" s="198" t="s">
        <v>3</v>
      </c>
      <c r="G967" s="198">
        <v>2028496</v>
      </c>
      <c r="H967" s="68"/>
      <c r="I967" s="204" t="s">
        <v>3148</v>
      </c>
      <c r="J967" s="68"/>
      <c r="K967" s="68"/>
      <c r="L967" s="68"/>
      <c r="M967" s="68"/>
      <c r="N967" s="379"/>
      <c r="O967" s="379"/>
      <c r="P967" s="222">
        <v>0</v>
      </c>
      <c r="Q967" s="222">
        <v>219317.11</v>
      </c>
      <c r="R967" s="68" t="s">
        <v>2578</v>
      </c>
      <c r="S967" s="381"/>
      <c r="T967" s="287"/>
    </row>
    <row r="968" spans="1:20" ht="63.75">
      <c r="A968" s="198" t="s">
        <v>542</v>
      </c>
      <c r="B968" s="68"/>
      <c r="C968" s="220" t="s">
        <v>591</v>
      </c>
      <c r="D968" s="221">
        <v>44729</v>
      </c>
      <c r="E968" s="198" t="s">
        <v>2944</v>
      </c>
      <c r="F968" s="198" t="s">
        <v>3</v>
      </c>
      <c r="G968" s="198">
        <v>2028500</v>
      </c>
      <c r="H968" s="68"/>
      <c r="I968" s="204" t="s">
        <v>3149</v>
      </c>
      <c r="J968" s="68"/>
      <c r="K968" s="68"/>
      <c r="L968" s="68"/>
      <c r="M968" s="68"/>
      <c r="N968" s="379"/>
      <c r="O968" s="379"/>
      <c r="P968" s="222">
        <v>0</v>
      </c>
      <c r="Q968" s="222">
        <v>18949.13</v>
      </c>
      <c r="R968" s="68" t="s">
        <v>2578</v>
      </c>
      <c r="S968" s="381"/>
      <c r="T968" s="287"/>
    </row>
    <row r="969" spans="1:20" ht="63.75">
      <c r="A969" s="198" t="s">
        <v>542</v>
      </c>
      <c r="B969" s="68"/>
      <c r="C969" s="220" t="s">
        <v>591</v>
      </c>
      <c r="D969" s="221">
        <v>44729</v>
      </c>
      <c r="E969" s="198" t="s">
        <v>2945</v>
      </c>
      <c r="F969" s="198" t="s">
        <v>3</v>
      </c>
      <c r="G969" s="198">
        <v>2028503</v>
      </c>
      <c r="H969" s="68"/>
      <c r="I969" s="204" t="s">
        <v>3150</v>
      </c>
      <c r="J969" s="68"/>
      <c r="K969" s="68"/>
      <c r="L969" s="68"/>
      <c r="M969" s="68"/>
      <c r="N969" s="379"/>
      <c r="O969" s="379"/>
      <c r="P969" s="222">
        <v>0</v>
      </c>
      <c r="Q969" s="222">
        <v>459801.63</v>
      </c>
      <c r="R969" s="68" t="s">
        <v>2578</v>
      </c>
      <c r="S969" s="381"/>
      <c r="T969" s="287"/>
    </row>
    <row r="970" spans="1:20" ht="63.75">
      <c r="A970" s="198" t="s">
        <v>542</v>
      </c>
      <c r="B970" s="68"/>
      <c r="C970" s="220" t="s">
        <v>591</v>
      </c>
      <c r="D970" s="221">
        <v>44729</v>
      </c>
      <c r="E970" s="198" t="s">
        <v>2946</v>
      </c>
      <c r="F970" s="198" t="s">
        <v>3</v>
      </c>
      <c r="G970" s="198">
        <v>2028505</v>
      </c>
      <c r="H970" s="68"/>
      <c r="I970" s="204" t="s">
        <v>3151</v>
      </c>
      <c r="J970" s="68"/>
      <c r="K970" s="68"/>
      <c r="L970" s="68"/>
      <c r="M970" s="68"/>
      <c r="N970" s="379"/>
      <c r="O970" s="379"/>
      <c r="P970" s="222">
        <v>0</v>
      </c>
      <c r="Q970" s="222">
        <v>1485877.94</v>
      </c>
      <c r="R970" s="68" t="s">
        <v>2578</v>
      </c>
      <c r="S970" s="381"/>
      <c r="T970" s="287"/>
    </row>
    <row r="971" spans="1:20" ht="63.75">
      <c r="A971" s="198" t="s">
        <v>542</v>
      </c>
      <c r="B971" s="68"/>
      <c r="C971" s="220" t="s">
        <v>591</v>
      </c>
      <c r="D971" s="221">
        <v>44729</v>
      </c>
      <c r="E971" s="198" t="s">
        <v>2947</v>
      </c>
      <c r="F971" s="198" t="s">
        <v>3</v>
      </c>
      <c r="G971" s="198">
        <v>2028508</v>
      </c>
      <c r="H971" s="68"/>
      <c r="I971" s="204" t="s">
        <v>3152</v>
      </c>
      <c r="J971" s="68"/>
      <c r="K971" s="68"/>
      <c r="L971" s="68"/>
      <c r="M971" s="68"/>
      <c r="N971" s="379"/>
      <c r="O971" s="379"/>
      <c r="P971" s="222">
        <v>0</v>
      </c>
      <c r="Q971" s="222">
        <v>72563.86</v>
      </c>
      <c r="R971" s="68" t="s">
        <v>2578</v>
      </c>
      <c r="S971" s="381"/>
      <c r="T971" s="287"/>
    </row>
    <row r="972" spans="1:20" ht="63.75">
      <c r="A972" s="198" t="s">
        <v>542</v>
      </c>
      <c r="B972" s="68"/>
      <c r="C972" s="220" t="s">
        <v>591</v>
      </c>
      <c r="D972" s="221">
        <v>44729</v>
      </c>
      <c r="E972" s="198" t="s">
        <v>2948</v>
      </c>
      <c r="F972" s="198" t="s">
        <v>3</v>
      </c>
      <c r="G972" s="198">
        <v>2028512</v>
      </c>
      <c r="H972" s="68"/>
      <c r="I972" s="204" t="s">
        <v>3153</v>
      </c>
      <c r="J972" s="68"/>
      <c r="K972" s="68"/>
      <c r="L972" s="68"/>
      <c r="M972" s="68"/>
      <c r="N972" s="379"/>
      <c r="O972" s="379"/>
      <c r="P972" s="222">
        <v>0</v>
      </c>
      <c r="Q972" s="222">
        <v>76070.14</v>
      </c>
      <c r="R972" s="68" t="s">
        <v>2578</v>
      </c>
      <c r="S972" s="381"/>
      <c r="T972" s="287"/>
    </row>
    <row r="973" spans="1:20" ht="51">
      <c r="A973" s="198" t="s">
        <v>549</v>
      </c>
      <c r="B973" s="68"/>
      <c r="C973" s="220" t="s">
        <v>589</v>
      </c>
      <c r="D973" s="221">
        <v>44729</v>
      </c>
      <c r="E973" s="198" t="s">
        <v>2949</v>
      </c>
      <c r="F973" s="198" t="s">
        <v>3</v>
      </c>
      <c r="G973" s="198">
        <v>2028522</v>
      </c>
      <c r="H973" s="68"/>
      <c r="I973" s="204" t="s">
        <v>3154</v>
      </c>
      <c r="J973" s="68"/>
      <c r="K973" s="68"/>
      <c r="L973" s="68"/>
      <c r="M973" s="68"/>
      <c r="N973" s="379"/>
      <c r="O973" s="379"/>
      <c r="P973" s="222">
        <v>0</v>
      </c>
      <c r="Q973" s="222">
        <v>339946.04</v>
      </c>
      <c r="R973" s="68" t="s">
        <v>639</v>
      </c>
      <c r="S973" s="381"/>
      <c r="T973" s="287"/>
    </row>
    <row r="974" spans="1:20" ht="51">
      <c r="A974" s="198" t="s">
        <v>549</v>
      </c>
      <c r="B974" s="68"/>
      <c r="C974" s="220" t="s">
        <v>589</v>
      </c>
      <c r="D974" s="221">
        <v>44729</v>
      </c>
      <c r="E974" s="198" t="s">
        <v>2950</v>
      </c>
      <c r="F974" s="198" t="s">
        <v>3</v>
      </c>
      <c r="G974" s="198">
        <v>2028524</v>
      </c>
      <c r="H974" s="68"/>
      <c r="I974" s="204" t="s">
        <v>3155</v>
      </c>
      <c r="J974" s="68"/>
      <c r="K974" s="68"/>
      <c r="L974" s="68"/>
      <c r="M974" s="68"/>
      <c r="N974" s="379"/>
      <c r="O974" s="379"/>
      <c r="P974" s="222">
        <v>0</v>
      </c>
      <c r="Q974" s="222">
        <v>8605.85</v>
      </c>
      <c r="R974" s="68" t="s">
        <v>639</v>
      </c>
      <c r="S974" s="381"/>
      <c r="T974" s="287"/>
    </row>
    <row r="975" spans="1:20" ht="51">
      <c r="A975" s="198" t="s">
        <v>551</v>
      </c>
      <c r="B975" s="68"/>
      <c r="C975" s="220" t="s">
        <v>590</v>
      </c>
      <c r="D975" s="221">
        <v>44734</v>
      </c>
      <c r="E975" s="198" t="s">
        <v>2951</v>
      </c>
      <c r="F975" s="198" t="s">
        <v>3</v>
      </c>
      <c r="G975" s="198">
        <v>2029476</v>
      </c>
      <c r="H975" s="68"/>
      <c r="I975" s="204" t="s">
        <v>3156</v>
      </c>
      <c r="J975" s="68"/>
      <c r="K975" s="68"/>
      <c r="L975" s="68"/>
      <c r="M975" s="68"/>
      <c r="N975" s="379"/>
      <c r="O975" s="379"/>
      <c r="P975" s="222">
        <v>0</v>
      </c>
      <c r="Q975" s="222">
        <v>2711.96</v>
      </c>
      <c r="R975" s="68" t="s">
        <v>2578</v>
      </c>
      <c r="S975" s="381"/>
      <c r="T975" s="287"/>
    </row>
    <row r="976" spans="1:20" ht="51">
      <c r="A976" s="198" t="s">
        <v>551</v>
      </c>
      <c r="B976" s="68"/>
      <c r="C976" s="220" t="s">
        <v>590</v>
      </c>
      <c r="D976" s="221">
        <v>44734</v>
      </c>
      <c r="E976" s="198" t="s">
        <v>2952</v>
      </c>
      <c r="F976" s="198" t="s">
        <v>3</v>
      </c>
      <c r="G976" s="198">
        <v>2029480</v>
      </c>
      <c r="H976" s="68"/>
      <c r="I976" s="204" t="s">
        <v>3157</v>
      </c>
      <c r="J976" s="68"/>
      <c r="K976" s="68"/>
      <c r="L976" s="68"/>
      <c r="M976" s="68"/>
      <c r="N976" s="379"/>
      <c r="O976" s="379"/>
      <c r="P976" s="222">
        <v>0</v>
      </c>
      <c r="Q976" s="222">
        <v>3152</v>
      </c>
      <c r="R976" s="68" t="s">
        <v>639</v>
      </c>
      <c r="S976" s="381"/>
      <c r="T976" s="287"/>
    </row>
    <row r="977" spans="1:20" ht="63.75">
      <c r="A977" s="198" t="s">
        <v>542</v>
      </c>
      <c r="B977" s="68"/>
      <c r="C977" s="220" t="s">
        <v>591</v>
      </c>
      <c r="D977" s="221">
        <v>44734</v>
      </c>
      <c r="E977" s="198" t="s">
        <v>2953</v>
      </c>
      <c r="F977" s="198" t="s">
        <v>3</v>
      </c>
      <c r="G977" s="198">
        <v>2029500</v>
      </c>
      <c r="H977" s="68"/>
      <c r="I977" s="204" t="s">
        <v>4018</v>
      </c>
      <c r="J977" s="68"/>
      <c r="K977" s="68"/>
      <c r="L977" s="68"/>
      <c r="M977" s="68"/>
      <c r="N977" s="379"/>
      <c r="O977" s="379"/>
      <c r="P977" s="222">
        <v>0</v>
      </c>
      <c r="Q977" s="222">
        <v>6054</v>
      </c>
      <c r="R977" s="68" t="s">
        <v>639</v>
      </c>
      <c r="S977" s="381"/>
      <c r="T977" s="287"/>
    </row>
    <row r="978" spans="1:20" ht="63.75">
      <c r="A978" s="198" t="s">
        <v>543</v>
      </c>
      <c r="B978" s="68"/>
      <c r="C978" s="220" t="s">
        <v>693</v>
      </c>
      <c r="D978" s="221">
        <v>44734</v>
      </c>
      <c r="E978" s="198" t="s">
        <v>2954</v>
      </c>
      <c r="F978" s="198" t="s">
        <v>11</v>
      </c>
      <c r="G978" s="198">
        <v>16330</v>
      </c>
      <c r="H978" s="68"/>
      <c r="I978" s="204" t="s">
        <v>3158</v>
      </c>
      <c r="J978" s="68"/>
      <c r="K978" s="68"/>
      <c r="L978" s="68"/>
      <c r="M978" s="68"/>
      <c r="N978" s="379"/>
      <c r="O978" s="379"/>
      <c r="P978" s="222">
        <v>3153.88</v>
      </c>
      <c r="Q978" s="222">
        <v>0</v>
      </c>
      <c r="R978" s="68" t="s">
        <v>639</v>
      </c>
      <c r="S978" s="381"/>
      <c r="T978" s="287"/>
    </row>
    <row r="979" spans="1:20" ht="63.75">
      <c r="A979" s="198" t="s">
        <v>543</v>
      </c>
      <c r="B979" s="68"/>
      <c r="C979" s="220" t="s">
        <v>693</v>
      </c>
      <c r="D979" s="221">
        <v>44734</v>
      </c>
      <c r="E979" s="198" t="s">
        <v>2955</v>
      </c>
      <c r="F979" s="198" t="s">
        <v>11</v>
      </c>
      <c r="G979" s="198">
        <v>16329</v>
      </c>
      <c r="H979" s="68"/>
      <c r="I979" s="204" t="s">
        <v>3159</v>
      </c>
      <c r="J979" s="68"/>
      <c r="K979" s="68"/>
      <c r="L979" s="68"/>
      <c r="M979" s="68"/>
      <c r="N979" s="379"/>
      <c r="O979" s="379"/>
      <c r="P979" s="222">
        <v>2694.32</v>
      </c>
      <c r="Q979" s="222">
        <v>0</v>
      </c>
      <c r="R979" s="68" t="s">
        <v>639</v>
      </c>
      <c r="S979" s="381"/>
      <c r="T979" s="287"/>
    </row>
    <row r="980" spans="1:20" ht="89.25">
      <c r="A980" s="198" t="s">
        <v>543</v>
      </c>
      <c r="B980" s="68"/>
      <c r="C980" s="220" t="s">
        <v>693</v>
      </c>
      <c r="D980" s="221">
        <v>44734</v>
      </c>
      <c r="E980" s="198" t="s">
        <v>2956</v>
      </c>
      <c r="F980" s="198" t="s">
        <v>11</v>
      </c>
      <c r="G980" s="198">
        <v>1035913</v>
      </c>
      <c r="H980" s="68"/>
      <c r="I980" s="204" t="s">
        <v>3160</v>
      </c>
      <c r="J980" s="68"/>
      <c r="K980" s="68"/>
      <c r="L980" s="68"/>
      <c r="M980" s="68"/>
      <c r="N980" s="379"/>
      <c r="O980" s="379"/>
      <c r="P980" s="222">
        <v>50</v>
      </c>
      <c r="Q980" s="222">
        <v>0</v>
      </c>
      <c r="R980" s="68" t="s">
        <v>639</v>
      </c>
      <c r="S980" s="381"/>
      <c r="T980" s="287"/>
    </row>
    <row r="981" spans="1:20" ht="51">
      <c r="A981" s="198">
        <v>155</v>
      </c>
      <c r="B981" s="68"/>
      <c r="C981" s="220" t="s">
        <v>76</v>
      </c>
      <c r="D981" s="221">
        <v>44735</v>
      </c>
      <c r="E981" s="198" t="s">
        <v>2957</v>
      </c>
      <c r="F981" s="198" t="s">
        <v>3</v>
      </c>
      <c r="G981" s="198">
        <v>2029677</v>
      </c>
      <c r="H981" s="68"/>
      <c r="I981" s="204" t="s">
        <v>3161</v>
      </c>
      <c r="J981" s="68"/>
      <c r="K981" s="68"/>
      <c r="L981" s="68"/>
      <c r="M981" s="68"/>
      <c r="N981" s="379"/>
      <c r="O981" s="379"/>
      <c r="P981" s="222">
        <v>0</v>
      </c>
      <c r="Q981" s="222">
        <v>15</v>
      </c>
      <c r="R981" s="68" t="s">
        <v>639</v>
      </c>
      <c r="S981" s="381"/>
      <c r="T981" s="287"/>
    </row>
    <row r="982" spans="1:20" ht="51">
      <c r="A982" s="198" t="s">
        <v>551</v>
      </c>
      <c r="B982" s="68"/>
      <c r="C982" s="220" t="s">
        <v>590</v>
      </c>
      <c r="D982" s="221">
        <v>44735</v>
      </c>
      <c r="E982" s="198" t="s">
        <v>2958</v>
      </c>
      <c r="F982" s="198" t="s">
        <v>3</v>
      </c>
      <c r="G982" s="198">
        <v>2029715</v>
      </c>
      <c r="H982" s="68"/>
      <c r="I982" s="204" t="s">
        <v>3162</v>
      </c>
      <c r="J982" s="68"/>
      <c r="K982" s="68"/>
      <c r="L982" s="68"/>
      <c r="M982" s="68"/>
      <c r="N982" s="379"/>
      <c r="O982" s="379"/>
      <c r="P982" s="222">
        <v>0</v>
      </c>
      <c r="Q982" s="222">
        <v>1788.13</v>
      </c>
      <c r="R982" s="68" t="s">
        <v>639</v>
      </c>
      <c r="S982" s="381"/>
      <c r="T982" s="287"/>
    </row>
    <row r="983" spans="1:20" ht="51">
      <c r="A983" s="198">
        <v>140</v>
      </c>
      <c r="B983" s="68"/>
      <c r="C983" s="220" t="s">
        <v>1282</v>
      </c>
      <c r="D983" s="221">
        <v>44736</v>
      </c>
      <c r="E983" s="198" t="s">
        <v>2959</v>
      </c>
      <c r="F983" s="198" t="s">
        <v>3</v>
      </c>
      <c r="G983" s="198">
        <v>2030032</v>
      </c>
      <c r="H983" s="68"/>
      <c r="I983" s="204" t="s">
        <v>4019</v>
      </c>
      <c r="J983" s="68"/>
      <c r="K983" s="68"/>
      <c r="L983" s="68"/>
      <c r="M983" s="68"/>
      <c r="N983" s="379"/>
      <c r="O983" s="379"/>
      <c r="P983" s="222">
        <v>0</v>
      </c>
      <c r="Q983" s="222">
        <v>2042.75</v>
      </c>
      <c r="R983" s="68" t="s">
        <v>639</v>
      </c>
      <c r="S983" s="381"/>
      <c r="T983" s="287"/>
    </row>
    <row r="984" spans="1:20" ht="51">
      <c r="A984" s="198">
        <v>140</v>
      </c>
      <c r="B984" s="68"/>
      <c r="C984" s="220" t="s">
        <v>1282</v>
      </c>
      <c r="D984" s="221">
        <v>44736</v>
      </c>
      <c r="E984" s="198" t="s">
        <v>2960</v>
      </c>
      <c r="F984" s="198" t="s">
        <v>3</v>
      </c>
      <c r="G984" s="198">
        <v>2030038</v>
      </c>
      <c r="H984" s="68"/>
      <c r="I984" s="204" t="s">
        <v>4020</v>
      </c>
      <c r="J984" s="68"/>
      <c r="K984" s="68"/>
      <c r="L984" s="68"/>
      <c r="M984" s="68"/>
      <c r="N984" s="379"/>
      <c r="O984" s="379"/>
      <c r="P984" s="222">
        <v>0</v>
      </c>
      <c r="Q984" s="222">
        <v>2042.75</v>
      </c>
      <c r="R984" s="68" t="s">
        <v>639</v>
      </c>
      <c r="S984" s="381"/>
      <c r="T984" s="287"/>
    </row>
    <row r="985" spans="1:20" ht="51">
      <c r="A985" s="198">
        <v>140</v>
      </c>
      <c r="B985" s="68"/>
      <c r="C985" s="220" t="s">
        <v>1282</v>
      </c>
      <c r="D985" s="221">
        <v>44736</v>
      </c>
      <c r="E985" s="198" t="s">
        <v>2961</v>
      </c>
      <c r="F985" s="198" t="s">
        <v>3</v>
      </c>
      <c r="G985" s="198">
        <v>2030039</v>
      </c>
      <c r="H985" s="68"/>
      <c r="I985" s="204" t="s">
        <v>4021</v>
      </c>
      <c r="J985" s="68"/>
      <c r="K985" s="68"/>
      <c r="L985" s="68"/>
      <c r="M985" s="68"/>
      <c r="N985" s="379"/>
      <c r="O985" s="379"/>
      <c r="P985" s="222">
        <v>0</v>
      </c>
      <c r="Q985" s="222">
        <v>2042.75</v>
      </c>
      <c r="R985" s="68" t="s">
        <v>639</v>
      </c>
      <c r="S985" s="381"/>
      <c r="T985" s="287"/>
    </row>
    <row r="986" spans="1:20" ht="51">
      <c r="A986" s="198">
        <v>140</v>
      </c>
      <c r="B986" s="68"/>
      <c r="C986" s="220" t="s">
        <v>1282</v>
      </c>
      <c r="D986" s="221">
        <v>44736</v>
      </c>
      <c r="E986" s="198" t="s">
        <v>2962</v>
      </c>
      <c r="F986" s="198" t="s">
        <v>3</v>
      </c>
      <c r="G986" s="198">
        <v>2030041</v>
      </c>
      <c r="H986" s="68"/>
      <c r="I986" s="204" t="s">
        <v>4022</v>
      </c>
      <c r="J986" s="68"/>
      <c r="K986" s="68"/>
      <c r="L986" s="68"/>
      <c r="M986" s="68"/>
      <c r="N986" s="379"/>
      <c r="O986" s="379"/>
      <c r="P986" s="222">
        <v>0</v>
      </c>
      <c r="Q986" s="222">
        <v>2042.75</v>
      </c>
      <c r="R986" s="68" t="s">
        <v>639</v>
      </c>
      <c r="S986" s="381"/>
      <c r="T986" s="287"/>
    </row>
    <row r="987" spans="1:20" ht="51">
      <c r="A987" s="198" t="s">
        <v>551</v>
      </c>
      <c r="B987" s="68"/>
      <c r="C987" s="220" t="s">
        <v>590</v>
      </c>
      <c r="D987" s="221">
        <v>44736</v>
      </c>
      <c r="E987" s="198" t="s">
        <v>2963</v>
      </c>
      <c r="F987" s="198" t="s">
        <v>3</v>
      </c>
      <c r="G987" s="198">
        <v>2030071</v>
      </c>
      <c r="H987" s="68"/>
      <c r="I987" s="204" t="s">
        <v>1693</v>
      </c>
      <c r="J987" s="68"/>
      <c r="K987" s="68"/>
      <c r="L987" s="68"/>
      <c r="M987" s="68"/>
      <c r="N987" s="379"/>
      <c r="O987" s="379"/>
      <c r="P987" s="222">
        <v>0</v>
      </c>
      <c r="Q987" s="222">
        <v>200</v>
      </c>
      <c r="R987" s="68" t="s">
        <v>639</v>
      </c>
      <c r="S987" s="381"/>
      <c r="T987" s="287"/>
    </row>
    <row r="988" spans="1:20" ht="76.5">
      <c r="A988" s="198">
        <v>904</v>
      </c>
      <c r="B988" s="68"/>
      <c r="C988" s="220" t="s">
        <v>194</v>
      </c>
      <c r="D988" s="221">
        <v>44736</v>
      </c>
      <c r="E988" s="198" t="s">
        <v>2964</v>
      </c>
      <c r="F988" s="198" t="s">
        <v>6</v>
      </c>
      <c r="G988" s="198">
        <v>1642181</v>
      </c>
      <c r="H988" s="68"/>
      <c r="I988" s="204" t="s">
        <v>3163</v>
      </c>
      <c r="J988" s="68"/>
      <c r="K988" s="68"/>
      <c r="L988" s="68"/>
      <c r="M988" s="68"/>
      <c r="N988" s="379"/>
      <c r="O988" s="379"/>
      <c r="P988" s="222">
        <v>0</v>
      </c>
      <c r="Q988" s="222">
        <v>15995.3</v>
      </c>
      <c r="R988" s="68" t="s">
        <v>639</v>
      </c>
      <c r="S988" s="381"/>
      <c r="T988" s="287"/>
    </row>
    <row r="989" spans="1:20" ht="38.25">
      <c r="A989" s="198" t="s">
        <v>551</v>
      </c>
      <c r="B989" s="68"/>
      <c r="C989" s="220" t="s">
        <v>590</v>
      </c>
      <c r="D989" s="221">
        <v>44739</v>
      </c>
      <c r="E989" s="198" t="s">
        <v>2965</v>
      </c>
      <c r="F989" s="198" t="s">
        <v>3</v>
      </c>
      <c r="G989" s="198">
        <v>2030542</v>
      </c>
      <c r="H989" s="68"/>
      <c r="I989" s="204" t="s">
        <v>3164</v>
      </c>
      <c r="J989" s="68"/>
      <c r="K989" s="68"/>
      <c r="L989" s="68"/>
      <c r="M989" s="68"/>
      <c r="N989" s="379"/>
      <c r="O989" s="379"/>
      <c r="P989" s="222">
        <v>0</v>
      </c>
      <c r="Q989" s="222">
        <v>792.54</v>
      </c>
      <c r="R989" s="68" t="s">
        <v>639</v>
      </c>
      <c r="S989" s="381"/>
      <c r="T989" s="287"/>
    </row>
    <row r="990" spans="1:20" ht="51">
      <c r="A990" s="198" t="s">
        <v>551</v>
      </c>
      <c r="B990" s="68"/>
      <c r="C990" s="220" t="s">
        <v>590</v>
      </c>
      <c r="D990" s="221">
        <v>44739</v>
      </c>
      <c r="E990" s="198" t="s">
        <v>2966</v>
      </c>
      <c r="F990" s="198" t="s">
        <v>3</v>
      </c>
      <c r="G990" s="198">
        <v>2030554</v>
      </c>
      <c r="H990" s="68"/>
      <c r="I990" s="204" t="s">
        <v>3165</v>
      </c>
      <c r="J990" s="68"/>
      <c r="K990" s="68"/>
      <c r="L990" s="68"/>
      <c r="M990" s="68"/>
      <c r="N990" s="379"/>
      <c r="O990" s="379"/>
      <c r="P990" s="222">
        <v>0</v>
      </c>
      <c r="Q990" s="222">
        <v>13309.82</v>
      </c>
      <c r="R990" s="68" t="s">
        <v>639</v>
      </c>
      <c r="S990" s="381"/>
      <c r="T990" s="287"/>
    </row>
    <row r="991" spans="1:20" ht="51">
      <c r="A991" s="198" t="s">
        <v>551</v>
      </c>
      <c r="B991" s="68"/>
      <c r="C991" s="220" t="s">
        <v>590</v>
      </c>
      <c r="D991" s="221">
        <v>44740</v>
      </c>
      <c r="E991" s="198" t="s">
        <v>2967</v>
      </c>
      <c r="F991" s="198" t="s">
        <v>3</v>
      </c>
      <c r="G991" s="198">
        <v>2030943</v>
      </c>
      <c r="H991" s="68"/>
      <c r="I991" s="204" t="s">
        <v>3166</v>
      </c>
      <c r="J991" s="68"/>
      <c r="K991" s="68"/>
      <c r="L991" s="68"/>
      <c r="M991" s="68"/>
      <c r="N991" s="379"/>
      <c r="O991" s="379"/>
      <c r="P991" s="222">
        <v>0</v>
      </c>
      <c r="Q991" s="222">
        <v>1209</v>
      </c>
      <c r="R991" s="68" t="s">
        <v>639</v>
      </c>
      <c r="S991" s="381"/>
      <c r="T991" s="287"/>
    </row>
    <row r="992" spans="1:20" ht="51">
      <c r="A992" s="198">
        <v>909</v>
      </c>
      <c r="B992" s="68"/>
      <c r="C992" s="220" t="s">
        <v>199</v>
      </c>
      <c r="D992" s="221">
        <v>44740</v>
      </c>
      <c r="E992" s="198" t="s">
        <v>2968</v>
      </c>
      <c r="F992" s="198" t="s">
        <v>3</v>
      </c>
      <c r="G992" s="198">
        <v>2030945</v>
      </c>
      <c r="H992" s="68"/>
      <c r="I992" s="204" t="s">
        <v>4023</v>
      </c>
      <c r="J992" s="68"/>
      <c r="K992" s="68"/>
      <c r="L992" s="68"/>
      <c r="M992" s="68"/>
      <c r="N992" s="379"/>
      <c r="O992" s="379"/>
      <c r="P992" s="222">
        <v>0</v>
      </c>
      <c r="Q992" s="222">
        <v>4369.16</v>
      </c>
      <c r="R992" s="68" t="s">
        <v>639</v>
      </c>
      <c r="S992" s="381"/>
      <c r="T992" s="287"/>
    </row>
    <row r="993" spans="1:20" ht="51">
      <c r="A993" s="198">
        <v>909</v>
      </c>
      <c r="B993" s="68"/>
      <c r="C993" s="220" t="s">
        <v>199</v>
      </c>
      <c r="D993" s="221">
        <v>44740</v>
      </c>
      <c r="E993" s="198" t="s">
        <v>2969</v>
      </c>
      <c r="F993" s="198" t="s">
        <v>3</v>
      </c>
      <c r="G993" s="198">
        <v>2030948</v>
      </c>
      <c r="H993" s="68"/>
      <c r="I993" s="204" t="s">
        <v>4024</v>
      </c>
      <c r="J993" s="68"/>
      <c r="K993" s="68"/>
      <c r="L993" s="68"/>
      <c r="M993" s="68"/>
      <c r="N993" s="379"/>
      <c r="O993" s="379"/>
      <c r="P993" s="222">
        <v>0</v>
      </c>
      <c r="Q993" s="222">
        <v>4326.21</v>
      </c>
      <c r="R993" s="68" t="s">
        <v>639</v>
      </c>
      <c r="S993" s="381"/>
      <c r="T993" s="287"/>
    </row>
    <row r="994" spans="1:20" ht="63.75">
      <c r="A994" s="198">
        <v>169</v>
      </c>
      <c r="B994" s="68"/>
      <c r="C994" s="220" t="s">
        <v>80</v>
      </c>
      <c r="D994" s="221">
        <v>44740</v>
      </c>
      <c r="E994" s="198" t="s">
        <v>2970</v>
      </c>
      <c r="F994" s="198" t="s">
        <v>3</v>
      </c>
      <c r="G994" s="198">
        <v>2030905</v>
      </c>
      <c r="H994" s="68"/>
      <c r="I994" s="204" t="s">
        <v>3167</v>
      </c>
      <c r="J994" s="68"/>
      <c r="K994" s="68"/>
      <c r="L994" s="68"/>
      <c r="M994" s="68"/>
      <c r="N994" s="379"/>
      <c r="O994" s="379"/>
      <c r="P994" s="222">
        <v>0</v>
      </c>
      <c r="Q994" s="222">
        <v>1207.1400000000001</v>
      </c>
      <c r="R994" s="68" t="s">
        <v>639</v>
      </c>
      <c r="S994" s="381"/>
      <c r="T994" s="287"/>
    </row>
    <row r="995" spans="1:20" ht="76.5">
      <c r="A995" s="198" t="s">
        <v>542</v>
      </c>
      <c r="B995" s="68"/>
      <c r="C995" s="220" t="s">
        <v>591</v>
      </c>
      <c r="D995" s="221">
        <v>44740</v>
      </c>
      <c r="E995" s="198" t="s">
        <v>2971</v>
      </c>
      <c r="F995" s="198" t="s">
        <v>15</v>
      </c>
      <c r="G995" s="198">
        <v>1915852</v>
      </c>
      <c r="H995" s="68"/>
      <c r="I995" s="204" t="s">
        <v>3168</v>
      </c>
      <c r="J995" s="68"/>
      <c r="K995" s="68"/>
      <c r="L995" s="68"/>
      <c r="M995" s="68"/>
      <c r="N995" s="379"/>
      <c r="O995" s="379"/>
      <c r="P995" s="222">
        <v>50</v>
      </c>
      <c r="Q995" s="222">
        <v>0</v>
      </c>
      <c r="R995" s="68" t="s">
        <v>639</v>
      </c>
      <c r="S995" s="381"/>
      <c r="T995" s="287"/>
    </row>
    <row r="996" spans="1:20" ht="51">
      <c r="A996" s="198" t="s">
        <v>551</v>
      </c>
      <c r="B996" s="68"/>
      <c r="C996" s="220" t="s">
        <v>590</v>
      </c>
      <c r="D996" s="221">
        <v>44740</v>
      </c>
      <c r="E996" s="198" t="s">
        <v>2972</v>
      </c>
      <c r="F996" s="198" t="s">
        <v>6</v>
      </c>
      <c r="G996" s="198">
        <v>1643401</v>
      </c>
      <c r="H996" s="68"/>
      <c r="I996" s="204" t="s">
        <v>3169</v>
      </c>
      <c r="J996" s="68"/>
      <c r="K996" s="68"/>
      <c r="L996" s="68"/>
      <c r="M996" s="68"/>
      <c r="N996" s="379"/>
      <c r="O996" s="379"/>
      <c r="P996" s="222">
        <v>0</v>
      </c>
      <c r="Q996" s="222">
        <v>225771.11</v>
      </c>
      <c r="R996" s="68" t="s">
        <v>639</v>
      </c>
      <c r="S996" s="381"/>
      <c r="T996" s="287"/>
    </row>
    <row r="997" spans="1:20" ht="51">
      <c r="A997" s="198" t="s">
        <v>551</v>
      </c>
      <c r="B997" s="68"/>
      <c r="C997" s="220" t="s">
        <v>590</v>
      </c>
      <c r="D997" s="221">
        <v>44741</v>
      </c>
      <c r="E997" s="198" t="s">
        <v>2973</v>
      </c>
      <c r="F997" s="198" t="s">
        <v>3</v>
      </c>
      <c r="G997" s="198">
        <v>2031197</v>
      </c>
      <c r="H997" s="68"/>
      <c r="I997" s="204" t="s">
        <v>3170</v>
      </c>
      <c r="J997" s="68"/>
      <c r="K997" s="68"/>
      <c r="L997" s="68"/>
      <c r="M997" s="68"/>
      <c r="N997" s="379"/>
      <c r="O997" s="379"/>
      <c r="P997" s="222">
        <v>0</v>
      </c>
      <c r="Q997" s="222">
        <v>576</v>
      </c>
      <c r="R997" s="68" t="s">
        <v>639</v>
      </c>
      <c r="S997" s="381"/>
      <c r="T997" s="287"/>
    </row>
    <row r="998" spans="1:20" ht="51">
      <c r="A998" s="198">
        <v>902</v>
      </c>
      <c r="B998" s="68"/>
      <c r="C998" s="220" t="s">
        <v>192</v>
      </c>
      <c r="D998" s="221">
        <v>44741</v>
      </c>
      <c r="E998" s="198" t="s">
        <v>2974</v>
      </c>
      <c r="F998" s="198" t="s">
        <v>3</v>
      </c>
      <c r="G998" s="198">
        <v>2031328</v>
      </c>
      <c r="H998" s="68"/>
      <c r="I998" s="204" t="s">
        <v>4025</v>
      </c>
      <c r="J998" s="68"/>
      <c r="K998" s="68"/>
      <c r="L998" s="68"/>
      <c r="M998" s="68"/>
      <c r="N998" s="379"/>
      <c r="O998" s="379"/>
      <c r="P998" s="222">
        <v>0</v>
      </c>
      <c r="Q998" s="222">
        <v>1267.44</v>
      </c>
      <c r="R998" s="68" t="s">
        <v>639</v>
      </c>
      <c r="S998" s="381"/>
      <c r="T998" s="287"/>
    </row>
    <row r="999" spans="1:20" ht="51">
      <c r="A999" s="198" t="s">
        <v>549</v>
      </c>
      <c r="B999" s="68"/>
      <c r="C999" s="220" t="s">
        <v>589</v>
      </c>
      <c r="D999" s="221">
        <v>44741</v>
      </c>
      <c r="E999" s="198" t="s">
        <v>2975</v>
      </c>
      <c r="F999" s="198" t="s">
        <v>3</v>
      </c>
      <c r="G999" s="198">
        <v>2031193</v>
      </c>
      <c r="H999" s="68"/>
      <c r="I999" s="204" t="s">
        <v>3171</v>
      </c>
      <c r="J999" s="68"/>
      <c r="K999" s="68"/>
      <c r="L999" s="68"/>
      <c r="M999" s="68"/>
      <c r="N999" s="379"/>
      <c r="O999" s="379"/>
      <c r="P999" s="222">
        <v>0</v>
      </c>
      <c r="Q999" s="222">
        <v>3866.37</v>
      </c>
      <c r="R999" s="68" t="s">
        <v>639</v>
      </c>
      <c r="S999" s="381"/>
      <c r="T999" s="287"/>
    </row>
    <row r="1000" spans="1:20" ht="51">
      <c r="A1000" s="198" t="s">
        <v>549</v>
      </c>
      <c r="B1000" s="68"/>
      <c r="C1000" s="220" t="s">
        <v>589</v>
      </c>
      <c r="D1000" s="221">
        <v>44741</v>
      </c>
      <c r="E1000" s="198" t="s">
        <v>2976</v>
      </c>
      <c r="F1000" s="198" t="s">
        <v>3</v>
      </c>
      <c r="G1000" s="198">
        <v>2031275</v>
      </c>
      <c r="H1000" s="68"/>
      <c r="I1000" s="204" t="s">
        <v>3172</v>
      </c>
      <c r="J1000" s="68"/>
      <c r="K1000" s="68"/>
      <c r="L1000" s="68"/>
      <c r="M1000" s="68"/>
      <c r="N1000" s="379"/>
      <c r="O1000" s="379"/>
      <c r="P1000" s="222">
        <v>0</v>
      </c>
      <c r="Q1000" s="222">
        <v>668968.53</v>
      </c>
      <c r="R1000" s="68" t="s">
        <v>639</v>
      </c>
      <c r="S1000" s="381"/>
      <c r="T1000" s="287"/>
    </row>
    <row r="1001" spans="1:20" ht="51">
      <c r="A1001" s="198" t="s">
        <v>549</v>
      </c>
      <c r="B1001" s="68"/>
      <c r="C1001" s="220" t="s">
        <v>589</v>
      </c>
      <c r="D1001" s="221">
        <v>44741</v>
      </c>
      <c r="E1001" s="198" t="s">
        <v>2977</v>
      </c>
      <c r="F1001" s="198" t="s">
        <v>3</v>
      </c>
      <c r="G1001" s="198">
        <v>2031278</v>
      </c>
      <c r="H1001" s="68"/>
      <c r="I1001" s="204" t="s">
        <v>3173</v>
      </c>
      <c r="J1001" s="68"/>
      <c r="K1001" s="68"/>
      <c r="L1001" s="68"/>
      <c r="M1001" s="68"/>
      <c r="N1001" s="379"/>
      <c r="O1001" s="379"/>
      <c r="P1001" s="222">
        <v>0</v>
      </c>
      <c r="Q1001" s="222">
        <v>16987.52</v>
      </c>
      <c r="R1001" s="68" t="s">
        <v>639</v>
      </c>
      <c r="S1001" s="381"/>
      <c r="T1001" s="287"/>
    </row>
    <row r="1002" spans="1:20" ht="38.25">
      <c r="A1002" s="198" t="s">
        <v>668</v>
      </c>
      <c r="B1002" s="68"/>
      <c r="C1002" s="220" t="s">
        <v>1258</v>
      </c>
      <c r="D1002" s="221">
        <v>44741</v>
      </c>
      <c r="E1002" s="198" t="s">
        <v>2978</v>
      </c>
      <c r="F1002" s="198" t="s">
        <v>13</v>
      </c>
      <c r="G1002" s="198">
        <v>433700</v>
      </c>
      <c r="H1002" s="68"/>
      <c r="I1002" s="204" t="s">
        <v>669</v>
      </c>
      <c r="J1002" s="68"/>
      <c r="K1002" s="68"/>
      <c r="L1002" s="68"/>
      <c r="M1002" s="68"/>
      <c r="N1002" s="379"/>
      <c r="O1002" s="379"/>
      <c r="P1002" s="222">
        <v>2397946.2000000002</v>
      </c>
      <c r="Q1002" s="222">
        <v>0</v>
      </c>
      <c r="R1002" s="68" t="s">
        <v>639</v>
      </c>
      <c r="S1002" s="381"/>
      <c r="T1002" s="287"/>
    </row>
    <row r="1003" spans="1:20" ht="38.25">
      <c r="A1003" s="198" t="s">
        <v>668</v>
      </c>
      <c r="B1003" s="68"/>
      <c r="C1003" s="220" t="s">
        <v>1258</v>
      </c>
      <c r="D1003" s="221">
        <v>44741</v>
      </c>
      <c r="E1003" s="198" t="s">
        <v>2979</v>
      </c>
      <c r="F1003" s="198" t="s">
        <v>13</v>
      </c>
      <c r="G1003" s="198">
        <v>433702</v>
      </c>
      <c r="H1003" s="68"/>
      <c r="I1003" s="204" t="s">
        <v>669</v>
      </c>
      <c r="J1003" s="68"/>
      <c r="K1003" s="68"/>
      <c r="L1003" s="68"/>
      <c r="M1003" s="68"/>
      <c r="N1003" s="379"/>
      <c r="O1003" s="379"/>
      <c r="P1003" s="222">
        <v>2397946.2000000002</v>
      </c>
      <c r="Q1003" s="222">
        <v>0</v>
      </c>
      <c r="R1003" s="68" t="s">
        <v>639</v>
      </c>
      <c r="S1003" s="381"/>
      <c r="T1003" s="287"/>
    </row>
    <row r="1004" spans="1:20" ht="38.25">
      <c r="A1004" s="198" t="s">
        <v>668</v>
      </c>
      <c r="B1004" s="68"/>
      <c r="C1004" s="220" t="s">
        <v>1258</v>
      </c>
      <c r="D1004" s="221">
        <v>44741</v>
      </c>
      <c r="E1004" s="198" t="s">
        <v>2980</v>
      </c>
      <c r="F1004" s="198" t="s">
        <v>13</v>
      </c>
      <c r="G1004" s="198">
        <v>433704</v>
      </c>
      <c r="H1004" s="68"/>
      <c r="I1004" s="204" t="s">
        <v>669</v>
      </c>
      <c r="J1004" s="68"/>
      <c r="K1004" s="68"/>
      <c r="L1004" s="68"/>
      <c r="M1004" s="68"/>
      <c r="N1004" s="379"/>
      <c r="O1004" s="379"/>
      <c r="P1004" s="222">
        <v>2397946.2000000002</v>
      </c>
      <c r="Q1004" s="222">
        <v>0</v>
      </c>
      <c r="R1004" s="68" t="s">
        <v>639</v>
      </c>
      <c r="S1004" s="381"/>
      <c r="T1004" s="287"/>
    </row>
    <row r="1005" spans="1:20" ht="38.25">
      <c r="A1005" s="198" t="s">
        <v>668</v>
      </c>
      <c r="B1005" s="68"/>
      <c r="C1005" s="220" t="s">
        <v>1258</v>
      </c>
      <c r="D1005" s="221">
        <v>44741</v>
      </c>
      <c r="E1005" s="198" t="s">
        <v>2981</v>
      </c>
      <c r="F1005" s="198" t="s">
        <v>13</v>
      </c>
      <c r="G1005" s="198">
        <v>433706</v>
      </c>
      <c r="H1005" s="68"/>
      <c r="I1005" s="204" t="s">
        <v>669</v>
      </c>
      <c r="J1005" s="68"/>
      <c r="K1005" s="68"/>
      <c r="L1005" s="68"/>
      <c r="M1005" s="68"/>
      <c r="N1005" s="379"/>
      <c r="O1005" s="379"/>
      <c r="P1005" s="222">
        <v>2397946.2000000002</v>
      </c>
      <c r="Q1005" s="222">
        <v>0</v>
      </c>
      <c r="R1005" s="68" t="s">
        <v>639</v>
      </c>
      <c r="S1005" s="381"/>
      <c r="T1005" s="287"/>
    </row>
    <row r="1006" spans="1:20" ht="38.25">
      <c r="A1006" s="198" t="s">
        <v>668</v>
      </c>
      <c r="B1006" s="68"/>
      <c r="C1006" s="220" t="s">
        <v>1258</v>
      </c>
      <c r="D1006" s="221">
        <v>44741</v>
      </c>
      <c r="E1006" s="198" t="s">
        <v>2982</v>
      </c>
      <c r="F1006" s="198" t="s">
        <v>13</v>
      </c>
      <c r="G1006" s="198">
        <v>433708</v>
      </c>
      <c r="H1006" s="68"/>
      <c r="I1006" s="204" t="s">
        <v>669</v>
      </c>
      <c r="J1006" s="68"/>
      <c r="K1006" s="68"/>
      <c r="L1006" s="68"/>
      <c r="M1006" s="68"/>
      <c r="N1006" s="379"/>
      <c r="O1006" s="379"/>
      <c r="P1006" s="222">
        <v>2397946.2000000002</v>
      </c>
      <c r="Q1006" s="222">
        <v>0</v>
      </c>
      <c r="R1006" s="68" t="s">
        <v>639</v>
      </c>
      <c r="S1006" s="381"/>
      <c r="T1006" s="287"/>
    </row>
    <row r="1007" spans="1:20" ht="38.25">
      <c r="A1007" s="198" t="s">
        <v>668</v>
      </c>
      <c r="B1007" s="68"/>
      <c r="C1007" s="220" t="s">
        <v>1258</v>
      </c>
      <c r="D1007" s="221">
        <v>44741</v>
      </c>
      <c r="E1007" s="198" t="s">
        <v>2983</v>
      </c>
      <c r="F1007" s="198" t="s">
        <v>13</v>
      </c>
      <c r="G1007" s="198">
        <v>433710</v>
      </c>
      <c r="H1007" s="68"/>
      <c r="I1007" s="204" t="s">
        <v>669</v>
      </c>
      <c r="J1007" s="68"/>
      <c r="K1007" s="68"/>
      <c r="L1007" s="68"/>
      <c r="M1007" s="68"/>
      <c r="N1007" s="379"/>
      <c r="O1007" s="379"/>
      <c r="P1007" s="222">
        <v>6586240.8600000003</v>
      </c>
      <c r="Q1007" s="222">
        <v>0</v>
      </c>
      <c r="R1007" s="68" t="s">
        <v>639</v>
      </c>
      <c r="S1007" s="381"/>
      <c r="T1007" s="287"/>
    </row>
    <row r="1008" spans="1:20" ht="38.25">
      <c r="A1008" s="198" t="s">
        <v>668</v>
      </c>
      <c r="B1008" s="68"/>
      <c r="C1008" s="220" t="s">
        <v>1258</v>
      </c>
      <c r="D1008" s="221">
        <v>44741</v>
      </c>
      <c r="E1008" s="198" t="s">
        <v>2984</v>
      </c>
      <c r="F1008" s="198" t="s">
        <v>13</v>
      </c>
      <c r="G1008" s="198">
        <v>433712</v>
      </c>
      <c r="H1008" s="68"/>
      <c r="I1008" s="204" t="s">
        <v>669</v>
      </c>
      <c r="J1008" s="68"/>
      <c r="K1008" s="68"/>
      <c r="L1008" s="68"/>
      <c r="M1008" s="68"/>
      <c r="N1008" s="379"/>
      <c r="O1008" s="379"/>
      <c r="P1008" s="222">
        <v>6586240.8600000003</v>
      </c>
      <c r="Q1008" s="222">
        <v>0</v>
      </c>
      <c r="R1008" s="68" t="s">
        <v>639</v>
      </c>
      <c r="S1008" s="381"/>
      <c r="T1008" s="287"/>
    </row>
    <row r="1009" spans="1:20" ht="38.25">
      <c r="A1009" s="198" t="s">
        <v>668</v>
      </c>
      <c r="B1009" s="68"/>
      <c r="C1009" s="220" t="s">
        <v>1258</v>
      </c>
      <c r="D1009" s="221">
        <v>44741</v>
      </c>
      <c r="E1009" s="198" t="s">
        <v>2985</v>
      </c>
      <c r="F1009" s="198" t="s">
        <v>13</v>
      </c>
      <c r="G1009" s="198">
        <v>433714</v>
      </c>
      <c r="H1009" s="68"/>
      <c r="I1009" s="204" t="s">
        <v>669</v>
      </c>
      <c r="J1009" s="68"/>
      <c r="K1009" s="68"/>
      <c r="L1009" s="68"/>
      <c r="M1009" s="68"/>
      <c r="N1009" s="379"/>
      <c r="O1009" s="379"/>
      <c r="P1009" s="222">
        <v>6586240.8600000003</v>
      </c>
      <c r="Q1009" s="222">
        <v>0</v>
      </c>
      <c r="R1009" s="68" t="s">
        <v>639</v>
      </c>
      <c r="S1009" s="381"/>
      <c r="T1009" s="287"/>
    </row>
    <row r="1010" spans="1:20" ht="38.25">
      <c r="A1010" s="198" t="s">
        <v>668</v>
      </c>
      <c r="B1010" s="68"/>
      <c r="C1010" s="220" t="s">
        <v>1258</v>
      </c>
      <c r="D1010" s="221">
        <v>44741</v>
      </c>
      <c r="E1010" s="198" t="s">
        <v>2986</v>
      </c>
      <c r="F1010" s="198" t="s">
        <v>13</v>
      </c>
      <c r="G1010" s="198">
        <v>433716</v>
      </c>
      <c r="H1010" s="68"/>
      <c r="I1010" s="204" t="s">
        <v>669</v>
      </c>
      <c r="J1010" s="68"/>
      <c r="K1010" s="68"/>
      <c r="L1010" s="68"/>
      <c r="M1010" s="68"/>
      <c r="N1010" s="379"/>
      <c r="O1010" s="379"/>
      <c r="P1010" s="222">
        <v>6586240.8600000003</v>
      </c>
      <c r="Q1010" s="222">
        <v>0</v>
      </c>
      <c r="R1010" s="68" t="s">
        <v>639</v>
      </c>
      <c r="S1010" s="381"/>
      <c r="T1010" s="287"/>
    </row>
    <row r="1011" spans="1:20" ht="38.25">
      <c r="A1011" s="198" t="s">
        <v>668</v>
      </c>
      <c r="B1011" s="68"/>
      <c r="C1011" s="220" t="s">
        <v>1258</v>
      </c>
      <c r="D1011" s="221">
        <v>44741</v>
      </c>
      <c r="E1011" s="198" t="s">
        <v>2987</v>
      </c>
      <c r="F1011" s="198" t="s">
        <v>13</v>
      </c>
      <c r="G1011" s="198">
        <v>433718</v>
      </c>
      <c r="H1011" s="68"/>
      <c r="I1011" s="204" t="s">
        <v>669</v>
      </c>
      <c r="J1011" s="68"/>
      <c r="K1011" s="68"/>
      <c r="L1011" s="68"/>
      <c r="M1011" s="68"/>
      <c r="N1011" s="379"/>
      <c r="O1011" s="379"/>
      <c r="P1011" s="222">
        <v>6586240.8600000003</v>
      </c>
      <c r="Q1011" s="222">
        <v>0</v>
      </c>
      <c r="R1011" s="68" t="s">
        <v>639</v>
      </c>
      <c r="S1011" s="381"/>
      <c r="T1011" s="287"/>
    </row>
    <row r="1012" spans="1:20" ht="38.25">
      <c r="A1012" s="198" t="s">
        <v>668</v>
      </c>
      <c r="B1012" s="68"/>
      <c r="C1012" s="220" t="s">
        <v>1258</v>
      </c>
      <c r="D1012" s="221">
        <v>44741</v>
      </c>
      <c r="E1012" s="198" t="s">
        <v>2988</v>
      </c>
      <c r="F1012" s="198" t="s">
        <v>13</v>
      </c>
      <c r="G1012" s="198">
        <v>433720</v>
      </c>
      <c r="H1012" s="68"/>
      <c r="I1012" s="204" t="s">
        <v>669</v>
      </c>
      <c r="J1012" s="68"/>
      <c r="K1012" s="68"/>
      <c r="L1012" s="68"/>
      <c r="M1012" s="68"/>
      <c r="N1012" s="379"/>
      <c r="O1012" s="379"/>
      <c r="P1012" s="222">
        <v>5579221.4000000004</v>
      </c>
      <c r="Q1012" s="222">
        <v>0</v>
      </c>
      <c r="R1012" s="68" t="s">
        <v>639</v>
      </c>
      <c r="S1012" s="381"/>
      <c r="T1012" s="287"/>
    </row>
    <row r="1013" spans="1:20" ht="38.25">
      <c r="A1013" s="198" t="s">
        <v>668</v>
      </c>
      <c r="B1013" s="68"/>
      <c r="C1013" s="220" t="s">
        <v>1258</v>
      </c>
      <c r="D1013" s="221">
        <v>44741</v>
      </c>
      <c r="E1013" s="198" t="s">
        <v>2989</v>
      </c>
      <c r="F1013" s="198" t="s">
        <v>13</v>
      </c>
      <c r="G1013" s="198">
        <v>433722</v>
      </c>
      <c r="H1013" s="68"/>
      <c r="I1013" s="204" t="s">
        <v>669</v>
      </c>
      <c r="J1013" s="68"/>
      <c r="K1013" s="68"/>
      <c r="L1013" s="68"/>
      <c r="M1013" s="68"/>
      <c r="N1013" s="379"/>
      <c r="O1013" s="379"/>
      <c r="P1013" s="222">
        <v>5579221.4000000004</v>
      </c>
      <c r="Q1013" s="222">
        <v>0</v>
      </c>
      <c r="R1013" s="68" t="s">
        <v>639</v>
      </c>
      <c r="S1013" s="381"/>
      <c r="T1013" s="287"/>
    </row>
    <row r="1014" spans="1:20" ht="38.25">
      <c r="A1014" s="198" t="s">
        <v>668</v>
      </c>
      <c r="B1014" s="68"/>
      <c r="C1014" s="220" t="s">
        <v>1258</v>
      </c>
      <c r="D1014" s="221">
        <v>44741</v>
      </c>
      <c r="E1014" s="198" t="s">
        <v>2990</v>
      </c>
      <c r="F1014" s="198" t="s">
        <v>13</v>
      </c>
      <c r="G1014" s="198">
        <v>433724</v>
      </c>
      <c r="H1014" s="68"/>
      <c r="I1014" s="204" t="s">
        <v>669</v>
      </c>
      <c r="J1014" s="68"/>
      <c r="K1014" s="68"/>
      <c r="L1014" s="68"/>
      <c r="M1014" s="68"/>
      <c r="N1014" s="379"/>
      <c r="O1014" s="379"/>
      <c r="P1014" s="222">
        <v>5579221.4000000004</v>
      </c>
      <c r="Q1014" s="222">
        <v>0</v>
      </c>
      <c r="R1014" s="68" t="s">
        <v>639</v>
      </c>
      <c r="S1014" s="381"/>
      <c r="T1014" s="287"/>
    </row>
    <row r="1015" spans="1:20" ht="38.25">
      <c r="A1015" s="198" t="s">
        <v>668</v>
      </c>
      <c r="B1015" s="68"/>
      <c r="C1015" s="220" t="s">
        <v>1258</v>
      </c>
      <c r="D1015" s="221">
        <v>44741</v>
      </c>
      <c r="E1015" s="198" t="s">
        <v>2991</v>
      </c>
      <c r="F1015" s="198" t="s">
        <v>13</v>
      </c>
      <c r="G1015" s="198">
        <v>433726</v>
      </c>
      <c r="H1015" s="68"/>
      <c r="I1015" s="204" t="s">
        <v>669</v>
      </c>
      <c r="J1015" s="68"/>
      <c r="K1015" s="68"/>
      <c r="L1015" s="68"/>
      <c r="M1015" s="68"/>
      <c r="N1015" s="379"/>
      <c r="O1015" s="379"/>
      <c r="P1015" s="222">
        <v>5579221.4000000004</v>
      </c>
      <c r="Q1015" s="222">
        <v>0</v>
      </c>
      <c r="R1015" s="68" t="s">
        <v>639</v>
      </c>
      <c r="S1015" s="381"/>
      <c r="T1015" s="287"/>
    </row>
    <row r="1016" spans="1:20" ht="38.25">
      <c r="A1016" s="198" t="s">
        <v>668</v>
      </c>
      <c r="B1016" s="68"/>
      <c r="C1016" s="220" t="s">
        <v>1258</v>
      </c>
      <c r="D1016" s="221">
        <v>44741</v>
      </c>
      <c r="E1016" s="198" t="s">
        <v>2992</v>
      </c>
      <c r="F1016" s="198" t="s">
        <v>13</v>
      </c>
      <c r="G1016" s="198">
        <v>433728</v>
      </c>
      <c r="H1016" s="68"/>
      <c r="I1016" s="204" t="s">
        <v>669</v>
      </c>
      <c r="J1016" s="68"/>
      <c r="K1016" s="68"/>
      <c r="L1016" s="68"/>
      <c r="M1016" s="68"/>
      <c r="N1016" s="379"/>
      <c r="O1016" s="379"/>
      <c r="P1016" s="222">
        <v>5579221.4000000004</v>
      </c>
      <c r="Q1016" s="222">
        <v>0</v>
      </c>
      <c r="R1016" s="68" t="s">
        <v>639</v>
      </c>
      <c r="S1016" s="381"/>
      <c r="T1016" s="287"/>
    </row>
    <row r="1017" spans="1:20" ht="38.25">
      <c r="A1017" s="198" t="s">
        <v>668</v>
      </c>
      <c r="B1017" s="68"/>
      <c r="C1017" s="220" t="s">
        <v>1258</v>
      </c>
      <c r="D1017" s="221">
        <v>44741</v>
      </c>
      <c r="E1017" s="198" t="s">
        <v>2993</v>
      </c>
      <c r="F1017" s="198" t="s">
        <v>13</v>
      </c>
      <c r="G1017" s="198">
        <v>433730</v>
      </c>
      <c r="H1017" s="68"/>
      <c r="I1017" s="204" t="s">
        <v>669</v>
      </c>
      <c r="J1017" s="68"/>
      <c r="K1017" s="68"/>
      <c r="L1017" s="68"/>
      <c r="M1017" s="68"/>
      <c r="N1017" s="379"/>
      <c r="O1017" s="379"/>
      <c r="P1017" s="222">
        <v>15323987.02</v>
      </c>
      <c r="Q1017" s="222">
        <v>0</v>
      </c>
      <c r="R1017" s="68" t="s">
        <v>639</v>
      </c>
      <c r="S1017" s="381"/>
      <c r="T1017" s="287"/>
    </row>
    <row r="1018" spans="1:20" ht="38.25">
      <c r="A1018" s="198" t="s">
        <v>668</v>
      </c>
      <c r="B1018" s="68"/>
      <c r="C1018" s="220" t="s">
        <v>1258</v>
      </c>
      <c r="D1018" s="221">
        <v>44741</v>
      </c>
      <c r="E1018" s="198" t="s">
        <v>2994</v>
      </c>
      <c r="F1018" s="198" t="s">
        <v>13</v>
      </c>
      <c r="G1018" s="198">
        <v>433732</v>
      </c>
      <c r="H1018" s="68"/>
      <c r="I1018" s="204" t="s">
        <v>669</v>
      </c>
      <c r="J1018" s="68"/>
      <c r="K1018" s="68"/>
      <c r="L1018" s="68"/>
      <c r="M1018" s="68"/>
      <c r="N1018" s="379"/>
      <c r="O1018" s="379"/>
      <c r="P1018" s="222">
        <v>15323987.02</v>
      </c>
      <c r="Q1018" s="222">
        <v>0</v>
      </c>
      <c r="R1018" s="68" t="s">
        <v>639</v>
      </c>
      <c r="S1018" s="381"/>
      <c r="T1018" s="287"/>
    </row>
    <row r="1019" spans="1:20" ht="38.25">
      <c r="A1019" s="198" t="s">
        <v>668</v>
      </c>
      <c r="B1019" s="68"/>
      <c r="C1019" s="220" t="s">
        <v>1258</v>
      </c>
      <c r="D1019" s="221">
        <v>44741</v>
      </c>
      <c r="E1019" s="198" t="s">
        <v>2995</v>
      </c>
      <c r="F1019" s="198" t="s">
        <v>13</v>
      </c>
      <c r="G1019" s="198">
        <v>433734</v>
      </c>
      <c r="H1019" s="68"/>
      <c r="I1019" s="204" t="s">
        <v>669</v>
      </c>
      <c r="J1019" s="68"/>
      <c r="K1019" s="68"/>
      <c r="L1019" s="68"/>
      <c r="M1019" s="68"/>
      <c r="N1019" s="379"/>
      <c r="O1019" s="379"/>
      <c r="P1019" s="222">
        <v>15323987.02</v>
      </c>
      <c r="Q1019" s="222">
        <v>0</v>
      </c>
      <c r="R1019" s="68" t="s">
        <v>639</v>
      </c>
      <c r="S1019" s="381"/>
      <c r="T1019" s="287"/>
    </row>
    <row r="1020" spans="1:20" ht="38.25">
      <c r="A1020" s="198" t="s">
        <v>668</v>
      </c>
      <c r="B1020" s="68"/>
      <c r="C1020" s="220" t="s">
        <v>1258</v>
      </c>
      <c r="D1020" s="221">
        <v>44741</v>
      </c>
      <c r="E1020" s="198" t="s">
        <v>2996</v>
      </c>
      <c r="F1020" s="198" t="s">
        <v>13</v>
      </c>
      <c r="G1020" s="198">
        <v>433736</v>
      </c>
      <c r="H1020" s="68"/>
      <c r="I1020" s="204" t="s">
        <v>669</v>
      </c>
      <c r="J1020" s="68"/>
      <c r="K1020" s="68"/>
      <c r="L1020" s="68"/>
      <c r="M1020" s="68"/>
      <c r="N1020" s="379"/>
      <c r="O1020" s="379"/>
      <c r="P1020" s="222">
        <v>15323987.02</v>
      </c>
      <c r="Q1020" s="222">
        <v>0</v>
      </c>
      <c r="R1020" s="68" t="s">
        <v>639</v>
      </c>
      <c r="S1020" s="381"/>
      <c r="T1020" s="287"/>
    </row>
    <row r="1021" spans="1:20" ht="38.25">
      <c r="A1021" s="198" t="s">
        <v>668</v>
      </c>
      <c r="B1021" s="68"/>
      <c r="C1021" s="220" t="s">
        <v>1258</v>
      </c>
      <c r="D1021" s="221">
        <v>44741</v>
      </c>
      <c r="E1021" s="198" t="s">
        <v>2997</v>
      </c>
      <c r="F1021" s="198" t="s">
        <v>13</v>
      </c>
      <c r="G1021" s="198">
        <v>433738</v>
      </c>
      <c r="H1021" s="68"/>
      <c r="I1021" s="204" t="s">
        <v>669</v>
      </c>
      <c r="J1021" s="68"/>
      <c r="K1021" s="68"/>
      <c r="L1021" s="68"/>
      <c r="M1021" s="68"/>
      <c r="N1021" s="379"/>
      <c r="O1021" s="379"/>
      <c r="P1021" s="222">
        <v>15323987.02</v>
      </c>
      <c r="Q1021" s="222">
        <v>0</v>
      </c>
      <c r="R1021" s="68" t="s">
        <v>639</v>
      </c>
      <c r="S1021" s="381"/>
      <c r="T1021" s="287"/>
    </row>
    <row r="1022" spans="1:20" ht="38.25">
      <c r="A1022" s="198" t="s">
        <v>668</v>
      </c>
      <c r="B1022" s="68"/>
      <c r="C1022" s="220" t="s">
        <v>1258</v>
      </c>
      <c r="D1022" s="221">
        <v>44741</v>
      </c>
      <c r="E1022" s="198" t="s">
        <v>2998</v>
      </c>
      <c r="F1022" s="198" t="s">
        <v>13</v>
      </c>
      <c r="G1022" s="198">
        <v>433740</v>
      </c>
      <c r="H1022" s="68"/>
      <c r="I1022" s="204" t="s">
        <v>669</v>
      </c>
      <c r="J1022" s="68"/>
      <c r="K1022" s="68"/>
      <c r="L1022" s="68"/>
      <c r="M1022" s="68"/>
      <c r="N1022" s="379"/>
      <c r="O1022" s="379"/>
      <c r="P1022" s="222">
        <v>2819318.75</v>
      </c>
      <c r="Q1022" s="222">
        <v>0</v>
      </c>
      <c r="R1022" s="68" t="s">
        <v>639</v>
      </c>
      <c r="S1022" s="381"/>
      <c r="T1022" s="287"/>
    </row>
    <row r="1023" spans="1:20" ht="38.25">
      <c r="A1023" s="198" t="s">
        <v>668</v>
      </c>
      <c r="B1023" s="68"/>
      <c r="C1023" s="220" t="s">
        <v>1258</v>
      </c>
      <c r="D1023" s="221">
        <v>44741</v>
      </c>
      <c r="E1023" s="198" t="s">
        <v>2999</v>
      </c>
      <c r="F1023" s="198" t="s">
        <v>13</v>
      </c>
      <c r="G1023" s="198">
        <v>433742</v>
      </c>
      <c r="H1023" s="68"/>
      <c r="I1023" s="204" t="s">
        <v>669</v>
      </c>
      <c r="J1023" s="68"/>
      <c r="K1023" s="68"/>
      <c r="L1023" s="68"/>
      <c r="M1023" s="68"/>
      <c r="N1023" s="379"/>
      <c r="O1023" s="379"/>
      <c r="P1023" s="222">
        <v>2819318.75</v>
      </c>
      <c r="Q1023" s="222">
        <v>0</v>
      </c>
      <c r="R1023" s="68" t="s">
        <v>639</v>
      </c>
      <c r="S1023" s="381"/>
      <c r="T1023" s="287"/>
    </row>
    <row r="1024" spans="1:20" ht="38.25">
      <c r="A1024" s="198" t="s">
        <v>668</v>
      </c>
      <c r="B1024" s="68"/>
      <c r="C1024" s="220" t="s">
        <v>1258</v>
      </c>
      <c r="D1024" s="221">
        <v>44741</v>
      </c>
      <c r="E1024" s="198" t="s">
        <v>3000</v>
      </c>
      <c r="F1024" s="198" t="s">
        <v>13</v>
      </c>
      <c r="G1024" s="198">
        <v>433744</v>
      </c>
      <c r="H1024" s="68"/>
      <c r="I1024" s="204" t="s">
        <v>669</v>
      </c>
      <c r="J1024" s="68"/>
      <c r="K1024" s="68"/>
      <c r="L1024" s="68"/>
      <c r="M1024" s="68"/>
      <c r="N1024" s="379"/>
      <c r="O1024" s="379"/>
      <c r="P1024" s="222">
        <v>2819318.75</v>
      </c>
      <c r="Q1024" s="222">
        <v>0</v>
      </c>
      <c r="R1024" s="68" t="s">
        <v>639</v>
      </c>
      <c r="S1024" s="381"/>
      <c r="T1024" s="287"/>
    </row>
    <row r="1025" spans="1:20" ht="38.25">
      <c r="A1025" s="198" t="s">
        <v>668</v>
      </c>
      <c r="B1025" s="68"/>
      <c r="C1025" s="220" t="s">
        <v>1258</v>
      </c>
      <c r="D1025" s="221">
        <v>44741</v>
      </c>
      <c r="E1025" s="198" t="s">
        <v>3001</v>
      </c>
      <c r="F1025" s="198" t="s">
        <v>13</v>
      </c>
      <c r="G1025" s="198">
        <v>433746</v>
      </c>
      <c r="H1025" s="68"/>
      <c r="I1025" s="204" t="s">
        <v>669</v>
      </c>
      <c r="J1025" s="68"/>
      <c r="K1025" s="68"/>
      <c r="L1025" s="68"/>
      <c r="M1025" s="68"/>
      <c r="N1025" s="379"/>
      <c r="O1025" s="379"/>
      <c r="P1025" s="222">
        <v>2819318.75</v>
      </c>
      <c r="Q1025" s="222">
        <v>0</v>
      </c>
      <c r="R1025" s="68" t="s">
        <v>639</v>
      </c>
      <c r="S1025" s="381"/>
      <c r="T1025" s="287"/>
    </row>
    <row r="1026" spans="1:20" ht="38.25">
      <c r="A1026" s="198" t="s">
        <v>668</v>
      </c>
      <c r="B1026" s="68"/>
      <c r="C1026" s="220" t="s">
        <v>1258</v>
      </c>
      <c r="D1026" s="221">
        <v>44741</v>
      </c>
      <c r="E1026" s="198" t="s">
        <v>3002</v>
      </c>
      <c r="F1026" s="198" t="s">
        <v>13</v>
      </c>
      <c r="G1026" s="198">
        <v>433748</v>
      </c>
      <c r="H1026" s="68"/>
      <c r="I1026" s="204" t="s">
        <v>669</v>
      </c>
      <c r="J1026" s="68"/>
      <c r="K1026" s="68"/>
      <c r="L1026" s="68"/>
      <c r="M1026" s="68"/>
      <c r="N1026" s="379"/>
      <c r="O1026" s="379"/>
      <c r="P1026" s="222">
        <v>2819318.75</v>
      </c>
      <c r="Q1026" s="222">
        <v>0</v>
      </c>
      <c r="R1026" s="68" t="s">
        <v>639</v>
      </c>
      <c r="S1026" s="381"/>
      <c r="T1026" s="287"/>
    </row>
    <row r="1027" spans="1:20" ht="38.25">
      <c r="A1027" s="198" t="s">
        <v>668</v>
      </c>
      <c r="B1027" s="68"/>
      <c r="C1027" s="220" t="s">
        <v>1258</v>
      </c>
      <c r="D1027" s="221">
        <v>44741</v>
      </c>
      <c r="E1027" s="198" t="s">
        <v>3003</v>
      </c>
      <c r="F1027" s="198" t="s">
        <v>13</v>
      </c>
      <c r="G1027" s="198">
        <v>433750</v>
      </c>
      <c r="H1027" s="68"/>
      <c r="I1027" s="204" t="s">
        <v>669</v>
      </c>
      <c r="J1027" s="68"/>
      <c r="K1027" s="68"/>
      <c r="L1027" s="68"/>
      <c r="M1027" s="68"/>
      <c r="N1027" s="379"/>
      <c r="O1027" s="379"/>
      <c r="P1027" s="222">
        <v>1928939.12</v>
      </c>
      <c r="Q1027" s="222">
        <v>0</v>
      </c>
      <c r="R1027" s="68" t="s">
        <v>639</v>
      </c>
      <c r="S1027" s="381"/>
      <c r="T1027" s="287"/>
    </row>
    <row r="1028" spans="1:20" ht="38.25">
      <c r="A1028" s="198" t="s">
        <v>668</v>
      </c>
      <c r="B1028" s="68"/>
      <c r="C1028" s="220" t="s">
        <v>1258</v>
      </c>
      <c r="D1028" s="221">
        <v>44741</v>
      </c>
      <c r="E1028" s="198" t="s">
        <v>3004</v>
      </c>
      <c r="F1028" s="198" t="s">
        <v>13</v>
      </c>
      <c r="G1028" s="198">
        <v>433752</v>
      </c>
      <c r="H1028" s="68"/>
      <c r="I1028" s="204" t="s">
        <v>669</v>
      </c>
      <c r="J1028" s="68"/>
      <c r="K1028" s="68"/>
      <c r="L1028" s="68"/>
      <c r="M1028" s="68"/>
      <c r="N1028" s="379"/>
      <c r="O1028" s="379"/>
      <c r="P1028" s="222">
        <v>101753.97</v>
      </c>
      <c r="Q1028" s="222">
        <v>0</v>
      </c>
      <c r="R1028" s="68" t="s">
        <v>639</v>
      </c>
      <c r="S1028" s="381"/>
      <c r="T1028" s="287"/>
    </row>
    <row r="1029" spans="1:20" ht="38.25">
      <c r="A1029" s="198" t="s">
        <v>668</v>
      </c>
      <c r="B1029" s="68"/>
      <c r="C1029" s="220" t="s">
        <v>1258</v>
      </c>
      <c r="D1029" s="221">
        <v>44741</v>
      </c>
      <c r="E1029" s="198" t="s">
        <v>3005</v>
      </c>
      <c r="F1029" s="198" t="s">
        <v>13</v>
      </c>
      <c r="G1029" s="198">
        <v>433754</v>
      </c>
      <c r="H1029" s="68"/>
      <c r="I1029" s="204" t="s">
        <v>669</v>
      </c>
      <c r="J1029" s="68"/>
      <c r="K1029" s="68"/>
      <c r="L1029" s="68"/>
      <c r="M1029" s="68"/>
      <c r="N1029" s="379"/>
      <c r="O1029" s="379"/>
      <c r="P1029" s="222">
        <v>2172544.9900000002</v>
      </c>
      <c r="Q1029" s="222">
        <v>0</v>
      </c>
      <c r="R1029" s="68" t="s">
        <v>639</v>
      </c>
      <c r="S1029" s="381"/>
      <c r="T1029" s="287"/>
    </row>
    <row r="1030" spans="1:20" ht="38.25">
      <c r="A1030" s="198" t="s">
        <v>668</v>
      </c>
      <c r="B1030" s="68"/>
      <c r="C1030" s="220" t="s">
        <v>1258</v>
      </c>
      <c r="D1030" s="221">
        <v>44741</v>
      </c>
      <c r="E1030" s="198" t="s">
        <v>3006</v>
      </c>
      <c r="F1030" s="198" t="s">
        <v>13</v>
      </c>
      <c r="G1030" s="198">
        <v>433756</v>
      </c>
      <c r="H1030" s="68"/>
      <c r="I1030" s="204" t="s">
        <v>669</v>
      </c>
      <c r="J1030" s="68"/>
      <c r="K1030" s="68"/>
      <c r="L1030" s="68"/>
      <c r="M1030" s="68"/>
      <c r="N1030" s="379"/>
      <c r="O1030" s="379"/>
      <c r="P1030" s="222">
        <v>592654.27</v>
      </c>
      <c r="Q1030" s="222">
        <v>0</v>
      </c>
      <c r="R1030" s="68" t="s">
        <v>639</v>
      </c>
      <c r="S1030" s="381"/>
      <c r="T1030" s="287"/>
    </row>
    <row r="1031" spans="1:20" ht="38.25">
      <c r="A1031" s="198" t="s">
        <v>668</v>
      </c>
      <c r="B1031" s="68"/>
      <c r="C1031" s="220" t="s">
        <v>1258</v>
      </c>
      <c r="D1031" s="221">
        <v>44741</v>
      </c>
      <c r="E1031" s="198" t="s">
        <v>3007</v>
      </c>
      <c r="F1031" s="198" t="s">
        <v>13</v>
      </c>
      <c r="G1031" s="198">
        <v>433758</v>
      </c>
      <c r="H1031" s="68"/>
      <c r="I1031" s="204" t="s">
        <v>669</v>
      </c>
      <c r="J1031" s="68"/>
      <c r="K1031" s="68"/>
      <c r="L1031" s="68"/>
      <c r="M1031" s="68"/>
      <c r="N1031" s="379"/>
      <c r="O1031" s="379"/>
      <c r="P1031" s="222">
        <v>5298057.8499999996</v>
      </c>
      <c r="Q1031" s="222">
        <v>0</v>
      </c>
      <c r="R1031" s="68" t="s">
        <v>639</v>
      </c>
      <c r="S1031" s="381"/>
      <c r="T1031" s="287"/>
    </row>
    <row r="1032" spans="1:20" ht="38.25">
      <c r="A1032" s="198" t="s">
        <v>668</v>
      </c>
      <c r="B1032" s="68"/>
      <c r="C1032" s="220" t="s">
        <v>1258</v>
      </c>
      <c r="D1032" s="221">
        <v>44741</v>
      </c>
      <c r="E1032" s="198" t="s">
        <v>3008</v>
      </c>
      <c r="F1032" s="198" t="s">
        <v>13</v>
      </c>
      <c r="G1032" s="198">
        <v>433760</v>
      </c>
      <c r="H1032" s="68"/>
      <c r="I1032" s="204" t="s">
        <v>669</v>
      </c>
      <c r="J1032" s="68"/>
      <c r="K1032" s="68"/>
      <c r="L1032" s="68"/>
      <c r="M1032" s="68"/>
      <c r="N1032" s="379"/>
      <c r="O1032" s="379"/>
      <c r="P1032" s="222">
        <v>1627794.58</v>
      </c>
      <c r="Q1032" s="222">
        <v>0</v>
      </c>
      <c r="R1032" s="68" t="s">
        <v>639</v>
      </c>
      <c r="S1032" s="381"/>
      <c r="T1032" s="287"/>
    </row>
    <row r="1033" spans="1:20" ht="38.25">
      <c r="A1033" s="198" t="s">
        <v>668</v>
      </c>
      <c r="B1033" s="68"/>
      <c r="C1033" s="220" t="s">
        <v>1258</v>
      </c>
      <c r="D1033" s="221">
        <v>44741</v>
      </c>
      <c r="E1033" s="198" t="s">
        <v>3009</v>
      </c>
      <c r="F1033" s="198" t="s">
        <v>13</v>
      </c>
      <c r="G1033" s="198">
        <v>433762</v>
      </c>
      <c r="H1033" s="68"/>
      <c r="I1033" s="204" t="s">
        <v>669</v>
      </c>
      <c r="J1033" s="68"/>
      <c r="K1033" s="68"/>
      <c r="L1033" s="68"/>
      <c r="M1033" s="68"/>
      <c r="N1033" s="379"/>
      <c r="O1033" s="379"/>
      <c r="P1033" s="222">
        <v>5967150.0099999998</v>
      </c>
      <c r="Q1033" s="222">
        <v>0</v>
      </c>
      <c r="R1033" s="68" t="s">
        <v>639</v>
      </c>
      <c r="S1033" s="381"/>
      <c r="T1033" s="287"/>
    </row>
    <row r="1034" spans="1:20" ht="38.25">
      <c r="A1034" s="198" t="s">
        <v>668</v>
      </c>
      <c r="B1034" s="68"/>
      <c r="C1034" s="220" t="s">
        <v>1258</v>
      </c>
      <c r="D1034" s="221">
        <v>44741</v>
      </c>
      <c r="E1034" s="198" t="s">
        <v>3010</v>
      </c>
      <c r="F1034" s="198" t="s">
        <v>13</v>
      </c>
      <c r="G1034" s="198">
        <v>433764</v>
      </c>
      <c r="H1034" s="68"/>
      <c r="I1034" s="204" t="s">
        <v>669</v>
      </c>
      <c r="J1034" s="68"/>
      <c r="K1034" s="68"/>
      <c r="L1034" s="68"/>
      <c r="M1034" s="68"/>
      <c r="N1034" s="379"/>
      <c r="O1034" s="379"/>
      <c r="P1034" s="222">
        <v>279479.21000000002</v>
      </c>
      <c r="Q1034" s="222">
        <v>0</v>
      </c>
      <c r="R1034" s="68" t="s">
        <v>639</v>
      </c>
      <c r="S1034" s="381"/>
      <c r="T1034" s="287"/>
    </row>
    <row r="1035" spans="1:20" ht="38.25">
      <c r="A1035" s="198" t="s">
        <v>668</v>
      </c>
      <c r="B1035" s="68"/>
      <c r="C1035" s="220" t="s">
        <v>1258</v>
      </c>
      <c r="D1035" s="221">
        <v>44741</v>
      </c>
      <c r="E1035" s="198" t="s">
        <v>3011</v>
      </c>
      <c r="F1035" s="198" t="s">
        <v>13</v>
      </c>
      <c r="G1035" s="198">
        <v>433766</v>
      </c>
      <c r="H1035" s="68"/>
      <c r="I1035" s="204" t="s">
        <v>669</v>
      </c>
      <c r="J1035" s="68"/>
      <c r="K1035" s="68"/>
      <c r="L1035" s="68"/>
      <c r="M1035" s="68"/>
      <c r="N1035" s="379"/>
      <c r="O1035" s="379"/>
      <c r="P1035" s="222">
        <v>1378908.98</v>
      </c>
      <c r="Q1035" s="222">
        <v>0</v>
      </c>
      <c r="R1035" s="68" t="s">
        <v>639</v>
      </c>
      <c r="S1035" s="381"/>
      <c r="T1035" s="287"/>
    </row>
    <row r="1036" spans="1:20" ht="38.25">
      <c r="A1036" s="198" t="s">
        <v>668</v>
      </c>
      <c r="B1036" s="68"/>
      <c r="C1036" s="220" t="s">
        <v>1258</v>
      </c>
      <c r="D1036" s="221">
        <v>44741</v>
      </c>
      <c r="E1036" s="198" t="s">
        <v>3012</v>
      </c>
      <c r="F1036" s="198" t="s">
        <v>13</v>
      </c>
      <c r="G1036" s="198">
        <v>433768</v>
      </c>
      <c r="H1036" s="68"/>
      <c r="I1036" s="204" t="s">
        <v>669</v>
      </c>
      <c r="J1036" s="68"/>
      <c r="K1036" s="68"/>
      <c r="L1036" s="68"/>
      <c r="M1036" s="68"/>
      <c r="N1036" s="379"/>
      <c r="O1036" s="379"/>
      <c r="P1036" s="222">
        <v>4487998.32</v>
      </c>
      <c r="Q1036" s="222">
        <v>0</v>
      </c>
      <c r="R1036" s="68" t="s">
        <v>639</v>
      </c>
      <c r="S1036" s="381"/>
      <c r="T1036" s="287"/>
    </row>
    <row r="1037" spans="1:20" ht="38.25">
      <c r="A1037" s="198" t="s">
        <v>668</v>
      </c>
      <c r="B1037" s="68"/>
      <c r="C1037" s="220" t="s">
        <v>1258</v>
      </c>
      <c r="D1037" s="221">
        <v>44741</v>
      </c>
      <c r="E1037" s="198" t="s">
        <v>3013</v>
      </c>
      <c r="F1037" s="198" t="s">
        <v>13</v>
      </c>
      <c r="G1037" s="198">
        <v>433770</v>
      </c>
      <c r="H1037" s="68"/>
      <c r="I1037" s="204" t="s">
        <v>669</v>
      </c>
      <c r="J1037" s="68"/>
      <c r="K1037" s="68"/>
      <c r="L1037" s="68"/>
      <c r="M1037" s="68"/>
      <c r="N1037" s="379"/>
      <c r="O1037" s="379"/>
      <c r="P1037" s="222">
        <v>5054788.05</v>
      </c>
      <c r="Q1037" s="222">
        <v>0</v>
      </c>
      <c r="R1037" s="68" t="s">
        <v>639</v>
      </c>
      <c r="S1037" s="381"/>
      <c r="T1037" s="287"/>
    </row>
    <row r="1038" spans="1:20" ht="38.25">
      <c r="A1038" s="198" t="s">
        <v>668</v>
      </c>
      <c r="B1038" s="68"/>
      <c r="C1038" s="220" t="s">
        <v>1258</v>
      </c>
      <c r="D1038" s="221">
        <v>44741</v>
      </c>
      <c r="E1038" s="198" t="s">
        <v>3014</v>
      </c>
      <c r="F1038" s="198" t="s">
        <v>13</v>
      </c>
      <c r="G1038" s="198">
        <v>433772</v>
      </c>
      <c r="H1038" s="68"/>
      <c r="I1038" s="204" t="s">
        <v>669</v>
      </c>
      <c r="J1038" s="68"/>
      <c r="K1038" s="68"/>
      <c r="L1038" s="68"/>
      <c r="M1038" s="68"/>
      <c r="N1038" s="379"/>
      <c r="O1038" s="379"/>
      <c r="P1038" s="222">
        <v>236747.51999999999</v>
      </c>
      <c r="Q1038" s="222">
        <v>0</v>
      </c>
      <c r="R1038" s="68" t="s">
        <v>639</v>
      </c>
      <c r="S1038" s="381"/>
      <c r="T1038" s="287"/>
    </row>
    <row r="1039" spans="1:20" ht="38.25">
      <c r="A1039" s="198" t="s">
        <v>668</v>
      </c>
      <c r="B1039" s="68"/>
      <c r="C1039" s="220" t="s">
        <v>1258</v>
      </c>
      <c r="D1039" s="221">
        <v>44741</v>
      </c>
      <c r="E1039" s="198" t="s">
        <v>3015</v>
      </c>
      <c r="F1039" s="198" t="s">
        <v>13</v>
      </c>
      <c r="G1039" s="198">
        <v>433774</v>
      </c>
      <c r="H1039" s="68"/>
      <c r="I1039" s="204" t="s">
        <v>669</v>
      </c>
      <c r="J1039" s="68"/>
      <c r="K1039" s="68"/>
      <c r="L1039" s="68"/>
      <c r="M1039" s="68"/>
      <c r="N1039" s="379"/>
      <c r="O1039" s="379"/>
      <c r="P1039" s="222">
        <v>650254.87</v>
      </c>
      <c r="Q1039" s="222">
        <v>0</v>
      </c>
      <c r="R1039" s="68" t="s">
        <v>639</v>
      </c>
      <c r="S1039" s="381"/>
      <c r="T1039" s="287"/>
    </row>
    <row r="1040" spans="1:20" ht="38.25">
      <c r="A1040" s="198" t="s">
        <v>668</v>
      </c>
      <c r="B1040" s="68"/>
      <c r="C1040" s="220" t="s">
        <v>1258</v>
      </c>
      <c r="D1040" s="221">
        <v>44741</v>
      </c>
      <c r="E1040" s="198" t="s">
        <v>3016</v>
      </c>
      <c r="F1040" s="198" t="s">
        <v>13</v>
      </c>
      <c r="G1040" s="198">
        <v>433776</v>
      </c>
      <c r="H1040" s="68"/>
      <c r="I1040" s="204" t="s">
        <v>669</v>
      </c>
      <c r="J1040" s="68"/>
      <c r="K1040" s="68"/>
      <c r="L1040" s="68"/>
      <c r="M1040" s="68"/>
      <c r="N1040" s="379"/>
      <c r="O1040" s="379"/>
      <c r="P1040" s="222">
        <v>13883569.09</v>
      </c>
      <c r="Q1040" s="222">
        <v>0</v>
      </c>
      <c r="R1040" s="68" t="s">
        <v>639</v>
      </c>
      <c r="S1040" s="381"/>
      <c r="T1040" s="287"/>
    </row>
    <row r="1041" spans="1:20" ht="38.25">
      <c r="A1041" s="198" t="s">
        <v>668</v>
      </c>
      <c r="B1041" s="68"/>
      <c r="C1041" s="220" t="s">
        <v>1258</v>
      </c>
      <c r="D1041" s="221">
        <v>44741</v>
      </c>
      <c r="E1041" s="198" t="s">
        <v>3017</v>
      </c>
      <c r="F1041" s="198" t="s">
        <v>13</v>
      </c>
      <c r="G1041" s="198">
        <v>433778</v>
      </c>
      <c r="H1041" s="68"/>
      <c r="I1041" s="204" t="s">
        <v>669</v>
      </c>
      <c r="J1041" s="68"/>
      <c r="K1041" s="68"/>
      <c r="L1041" s="68"/>
      <c r="M1041" s="68"/>
      <c r="N1041" s="379"/>
      <c r="O1041" s="379"/>
      <c r="P1041" s="222">
        <v>3787335.48</v>
      </c>
      <c r="Q1041" s="222">
        <v>0</v>
      </c>
      <c r="R1041" s="68" t="s">
        <v>639</v>
      </c>
      <c r="S1041" s="381"/>
      <c r="T1041" s="287"/>
    </row>
    <row r="1042" spans="1:20" ht="38.25">
      <c r="A1042" s="198" t="s">
        <v>668</v>
      </c>
      <c r="B1042" s="68"/>
      <c r="C1042" s="220" t="s">
        <v>1258</v>
      </c>
      <c r="D1042" s="221">
        <v>44741</v>
      </c>
      <c r="E1042" s="198" t="s">
        <v>3018</v>
      </c>
      <c r="F1042" s="198" t="s">
        <v>13</v>
      </c>
      <c r="G1042" s="198">
        <v>433780</v>
      </c>
      <c r="H1042" s="68"/>
      <c r="I1042" s="204" t="s">
        <v>669</v>
      </c>
      <c r="J1042" s="68"/>
      <c r="K1042" s="68"/>
      <c r="L1042" s="68"/>
      <c r="M1042" s="68"/>
      <c r="N1042" s="379"/>
      <c r="O1042" s="379"/>
      <c r="P1042" s="222">
        <v>12326814.67</v>
      </c>
      <c r="Q1042" s="222">
        <v>0</v>
      </c>
      <c r="R1042" s="68" t="s">
        <v>639</v>
      </c>
      <c r="S1042" s="381"/>
      <c r="T1042" s="287"/>
    </row>
    <row r="1043" spans="1:20" ht="38.25">
      <c r="A1043" s="198" t="s">
        <v>668</v>
      </c>
      <c r="B1043" s="68"/>
      <c r="C1043" s="220" t="s">
        <v>1258</v>
      </c>
      <c r="D1043" s="221">
        <v>44741</v>
      </c>
      <c r="E1043" s="198" t="s">
        <v>3019</v>
      </c>
      <c r="F1043" s="198" t="s">
        <v>13</v>
      </c>
      <c r="G1043" s="198">
        <v>433782</v>
      </c>
      <c r="H1043" s="68"/>
      <c r="I1043" s="204" t="s">
        <v>669</v>
      </c>
      <c r="J1043" s="68"/>
      <c r="K1043" s="68"/>
      <c r="L1043" s="68"/>
      <c r="M1043" s="68"/>
      <c r="N1043" s="379"/>
      <c r="O1043" s="379"/>
      <c r="P1043" s="222">
        <v>2554309.54</v>
      </c>
      <c r="Q1043" s="222">
        <v>0</v>
      </c>
      <c r="R1043" s="68" t="s">
        <v>639</v>
      </c>
      <c r="S1043" s="381"/>
      <c r="T1043" s="287"/>
    </row>
    <row r="1044" spans="1:20" ht="38.25">
      <c r="A1044" s="198" t="s">
        <v>668</v>
      </c>
      <c r="B1044" s="68"/>
      <c r="C1044" s="220" t="s">
        <v>1258</v>
      </c>
      <c r="D1044" s="221">
        <v>44741</v>
      </c>
      <c r="E1044" s="198" t="s">
        <v>3020</v>
      </c>
      <c r="F1044" s="198" t="s">
        <v>13</v>
      </c>
      <c r="G1044" s="198">
        <v>433784</v>
      </c>
      <c r="H1044" s="68"/>
      <c r="I1044" s="204" t="s">
        <v>669</v>
      </c>
      <c r="J1044" s="68"/>
      <c r="K1044" s="68"/>
      <c r="L1044" s="68"/>
      <c r="M1044" s="68"/>
      <c r="N1044" s="379"/>
      <c r="O1044" s="379"/>
      <c r="P1044" s="222">
        <v>696796.89</v>
      </c>
      <c r="Q1044" s="222">
        <v>0</v>
      </c>
      <c r="R1044" s="68" t="s">
        <v>639</v>
      </c>
      <c r="S1044" s="381"/>
      <c r="T1044" s="287"/>
    </row>
    <row r="1045" spans="1:20" ht="38.25">
      <c r="A1045" s="198" t="s">
        <v>668</v>
      </c>
      <c r="B1045" s="68"/>
      <c r="C1045" s="220" t="s">
        <v>1258</v>
      </c>
      <c r="D1045" s="221">
        <v>44741</v>
      </c>
      <c r="E1045" s="198" t="s">
        <v>3021</v>
      </c>
      <c r="F1045" s="198" t="s">
        <v>13</v>
      </c>
      <c r="G1045" s="198">
        <v>433786</v>
      </c>
      <c r="H1045" s="68"/>
      <c r="I1045" s="204" t="s">
        <v>669</v>
      </c>
      <c r="J1045" s="68"/>
      <c r="K1045" s="68"/>
      <c r="L1045" s="68"/>
      <c r="M1045" s="68"/>
      <c r="N1045" s="379"/>
      <c r="O1045" s="379"/>
      <c r="P1045" s="222">
        <v>119634.42</v>
      </c>
      <c r="Q1045" s="222">
        <v>0</v>
      </c>
      <c r="R1045" s="68" t="s">
        <v>639</v>
      </c>
      <c r="S1045" s="381"/>
      <c r="T1045" s="287"/>
    </row>
    <row r="1046" spans="1:20" ht="38.25">
      <c r="A1046" s="198" t="s">
        <v>668</v>
      </c>
      <c r="B1046" s="68"/>
      <c r="C1046" s="220" t="s">
        <v>1258</v>
      </c>
      <c r="D1046" s="221">
        <v>44741</v>
      </c>
      <c r="E1046" s="198" t="s">
        <v>3022</v>
      </c>
      <c r="F1046" s="198" t="s">
        <v>13</v>
      </c>
      <c r="G1046" s="198">
        <v>433788</v>
      </c>
      <c r="H1046" s="68"/>
      <c r="I1046" s="204" t="s">
        <v>669</v>
      </c>
      <c r="J1046" s="68"/>
      <c r="K1046" s="68"/>
      <c r="L1046" s="68"/>
      <c r="M1046" s="68"/>
      <c r="N1046" s="379"/>
      <c r="O1046" s="379"/>
      <c r="P1046" s="222">
        <v>2267896.7200000002</v>
      </c>
      <c r="Q1046" s="222">
        <v>0</v>
      </c>
      <c r="R1046" s="68" t="s">
        <v>639</v>
      </c>
      <c r="S1046" s="381"/>
      <c r="T1046" s="287"/>
    </row>
    <row r="1047" spans="1:20" ht="38.25">
      <c r="A1047" s="198" t="s">
        <v>668</v>
      </c>
      <c r="B1047" s="68"/>
      <c r="C1047" s="220" t="s">
        <v>1258</v>
      </c>
      <c r="D1047" s="221">
        <v>44741</v>
      </c>
      <c r="E1047" s="198" t="s">
        <v>3023</v>
      </c>
      <c r="F1047" s="198" t="s">
        <v>13</v>
      </c>
      <c r="G1047" s="198">
        <v>433790</v>
      </c>
      <c r="H1047" s="68"/>
      <c r="I1047" s="204" t="s">
        <v>669</v>
      </c>
      <c r="J1047" s="68"/>
      <c r="K1047" s="68"/>
      <c r="L1047" s="68"/>
      <c r="M1047" s="68"/>
      <c r="N1047" s="379"/>
      <c r="O1047" s="379"/>
      <c r="P1047" s="222">
        <v>2296192.23</v>
      </c>
      <c r="Q1047" s="222">
        <v>0</v>
      </c>
      <c r="R1047" s="68" t="s">
        <v>639</v>
      </c>
      <c r="S1047" s="381"/>
      <c r="T1047" s="287"/>
    </row>
    <row r="1048" spans="1:20" ht="38.25">
      <c r="A1048" s="198" t="s">
        <v>668</v>
      </c>
      <c r="B1048" s="68"/>
      <c r="C1048" s="220" t="s">
        <v>1258</v>
      </c>
      <c r="D1048" s="221">
        <v>44741</v>
      </c>
      <c r="E1048" s="198" t="s">
        <v>3024</v>
      </c>
      <c r="F1048" s="198" t="s">
        <v>13</v>
      </c>
      <c r="G1048" s="198">
        <v>433792</v>
      </c>
      <c r="H1048" s="68"/>
      <c r="I1048" s="204" t="s">
        <v>669</v>
      </c>
      <c r="J1048" s="68"/>
      <c r="K1048" s="68"/>
      <c r="L1048" s="68"/>
      <c r="M1048" s="68"/>
      <c r="N1048" s="379"/>
      <c r="O1048" s="379"/>
      <c r="P1048" s="222">
        <v>225401.15</v>
      </c>
      <c r="Q1048" s="222">
        <v>0</v>
      </c>
      <c r="R1048" s="68" t="s">
        <v>639</v>
      </c>
      <c r="S1048" s="381"/>
      <c r="T1048" s="287"/>
    </row>
    <row r="1049" spans="1:20" ht="38.25">
      <c r="A1049" s="198" t="s">
        <v>668</v>
      </c>
      <c r="B1049" s="68"/>
      <c r="C1049" s="220" t="s">
        <v>1258</v>
      </c>
      <c r="D1049" s="221">
        <v>44741</v>
      </c>
      <c r="E1049" s="198" t="s">
        <v>3025</v>
      </c>
      <c r="F1049" s="198" t="s">
        <v>13</v>
      </c>
      <c r="G1049" s="198">
        <v>433794</v>
      </c>
      <c r="H1049" s="68"/>
      <c r="I1049" s="204" t="s">
        <v>669</v>
      </c>
      <c r="J1049" s="68"/>
      <c r="K1049" s="68"/>
      <c r="L1049" s="68"/>
      <c r="M1049" s="68"/>
      <c r="N1049" s="379"/>
      <c r="O1049" s="379"/>
      <c r="P1049" s="222">
        <v>469007.09</v>
      </c>
      <c r="Q1049" s="222">
        <v>0</v>
      </c>
      <c r="R1049" s="68" t="s">
        <v>639</v>
      </c>
      <c r="S1049" s="381"/>
      <c r="T1049" s="287"/>
    </row>
    <row r="1050" spans="1:20" ht="38.25">
      <c r="A1050" s="198" t="s">
        <v>668</v>
      </c>
      <c r="B1050" s="68"/>
      <c r="C1050" s="220" t="s">
        <v>1258</v>
      </c>
      <c r="D1050" s="221">
        <v>44741</v>
      </c>
      <c r="E1050" s="198" t="s">
        <v>3026</v>
      </c>
      <c r="F1050" s="198" t="s">
        <v>13</v>
      </c>
      <c r="G1050" s="198">
        <v>433796</v>
      </c>
      <c r="H1050" s="68"/>
      <c r="I1050" s="204" t="s">
        <v>669</v>
      </c>
      <c r="J1050" s="68"/>
      <c r="K1050" s="68"/>
      <c r="L1050" s="68"/>
      <c r="M1050" s="68"/>
      <c r="N1050" s="379"/>
      <c r="O1050" s="379"/>
      <c r="P1050" s="222">
        <v>1805291.87</v>
      </c>
      <c r="Q1050" s="222">
        <v>0</v>
      </c>
      <c r="R1050" s="68" t="s">
        <v>639</v>
      </c>
      <c r="S1050" s="381"/>
      <c r="T1050" s="287"/>
    </row>
    <row r="1051" spans="1:20" ht="38.25">
      <c r="A1051" s="198" t="s">
        <v>668</v>
      </c>
      <c r="B1051" s="68"/>
      <c r="C1051" s="220" t="s">
        <v>1258</v>
      </c>
      <c r="D1051" s="221">
        <v>44741</v>
      </c>
      <c r="E1051" s="198" t="s">
        <v>3027</v>
      </c>
      <c r="F1051" s="198" t="s">
        <v>13</v>
      </c>
      <c r="G1051" s="198">
        <v>433798</v>
      </c>
      <c r="H1051" s="68"/>
      <c r="I1051" s="204" t="s">
        <v>669</v>
      </c>
      <c r="J1051" s="68"/>
      <c r="K1051" s="68"/>
      <c r="L1051" s="68"/>
      <c r="M1051" s="68"/>
      <c r="N1051" s="379"/>
      <c r="O1051" s="379"/>
      <c r="P1051" s="222">
        <v>4958446.21</v>
      </c>
      <c r="Q1051" s="222">
        <v>0</v>
      </c>
      <c r="R1051" s="68" t="s">
        <v>639</v>
      </c>
      <c r="S1051" s="381"/>
      <c r="T1051" s="287"/>
    </row>
    <row r="1052" spans="1:20" ht="38.25">
      <c r="A1052" s="198" t="s">
        <v>668</v>
      </c>
      <c r="B1052" s="68"/>
      <c r="C1052" s="220" t="s">
        <v>1258</v>
      </c>
      <c r="D1052" s="221">
        <v>44741</v>
      </c>
      <c r="E1052" s="198" t="s">
        <v>3028</v>
      </c>
      <c r="F1052" s="198" t="s">
        <v>13</v>
      </c>
      <c r="G1052" s="198">
        <v>433800</v>
      </c>
      <c r="H1052" s="68"/>
      <c r="I1052" s="204" t="s">
        <v>669</v>
      </c>
      <c r="J1052" s="68"/>
      <c r="K1052" s="68"/>
      <c r="L1052" s="68"/>
      <c r="M1052" s="68"/>
      <c r="N1052" s="379"/>
      <c r="O1052" s="379"/>
      <c r="P1052" s="222">
        <v>619090.85</v>
      </c>
      <c r="Q1052" s="222">
        <v>0</v>
      </c>
      <c r="R1052" s="68" t="s">
        <v>639</v>
      </c>
      <c r="S1052" s="381"/>
      <c r="T1052" s="287"/>
    </row>
    <row r="1053" spans="1:20" ht="38.25">
      <c r="A1053" s="198" t="s">
        <v>668</v>
      </c>
      <c r="B1053" s="68"/>
      <c r="C1053" s="220" t="s">
        <v>1258</v>
      </c>
      <c r="D1053" s="221">
        <v>44741</v>
      </c>
      <c r="E1053" s="198" t="s">
        <v>3029</v>
      </c>
      <c r="F1053" s="198" t="s">
        <v>13</v>
      </c>
      <c r="G1053" s="198">
        <v>433802</v>
      </c>
      <c r="H1053" s="68"/>
      <c r="I1053" s="204" t="s">
        <v>669</v>
      </c>
      <c r="J1053" s="68"/>
      <c r="K1053" s="68"/>
      <c r="L1053" s="68"/>
      <c r="M1053" s="68"/>
      <c r="N1053" s="379"/>
      <c r="O1053" s="379"/>
      <c r="P1053" s="222">
        <v>1288182.94</v>
      </c>
      <c r="Q1053" s="222">
        <v>0</v>
      </c>
      <c r="R1053" s="68" t="s">
        <v>639</v>
      </c>
      <c r="S1053" s="381"/>
      <c r="T1053" s="287"/>
    </row>
    <row r="1054" spans="1:20" ht="38.25">
      <c r="A1054" s="198" t="s">
        <v>668</v>
      </c>
      <c r="B1054" s="68"/>
      <c r="C1054" s="220" t="s">
        <v>1258</v>
      </c>
      <c r="D1054" s="221">
        <v>44741</v>
      </c>
      <c r="E1054" s="198" t="s">
        <v>3030</v>
      </c>
      <c r="F1054" s="198" t="s">
        <v>13</v>
      </c>
      <c r="G1054" s="198">
        <v>433804</v>
      </c>
      <c r="H1054" s="68"/>
      <c r="I1054" s="204" t="s">
        <v>669</v>
      </c>
      <c r="J1054" s="68"/>
      <c r="K1054" s="68"/>
      <c r="L1054" s="68"/>
      <c r="M1054" s="68"/>
      <c r="N1054" s="379"/>
      <c r="O1054" s="379"/>
      <c r="P1054" s="222">
        <v>6306761.6500000004</v>
      </c>
      <c r="Q1054" s="222">
        <v>0</v>
      </c>
      <c r="R1054" s="68" t="s">
        <v>639</v>
      </c>
      <c r="S1054" s="381"/>
      <c r="T1054" s="287"/>
    </row>
    <row r="1055" spans="1:20" ht="38.25">
      <c r="A1055" s="198" t="s">
        <v>668</v>
      </c>
      <c r="B1055" s="68"/>
      <c r="C1055" s="220" t="s">
        <v>1258</v>
      </c>
      <c r="D1055" s="221">
        <v>44741</v>
      </c>
      <c r="E1055" s="198" t="s">
        <v>3031</v>
      </c>
      <c r="F1055" s="198" t="s">
        <v>13</v>
      </c>
      <c r="G1055" s="198">
        <v>433806</v>
      </c>
      <c r="H1055" s="68"/>
      <c r="I1055" s="204" t="s">
        <v>669</v>
      </c>
      <c r="J1055" s="68"/>
      <c r="K1055" s="68"/>
      <c r="L1055" s="68"/>
      <c r="M1055" s="68"/>
      <c r="N1055" s="379"/>
      <c r="O1055" s="379"/>
      <c r="P1055" s="222">
        <v>4200312.49</v>
      </c>
      <c r="Q1055" s="222">
        <v>0</v>
      </c>
      <c r="R1055" s="68" t="s">
        <v>639</v>
      </c>
      <c r="S1055" s="381"/>
      <c r="T1055" s="287"/>
    </row>
    <row r="1056" spans="1:20" ht="38.25">
      <c r="A1056" s="198" t="s">
        <v>668</v>
      </c>
      <c r="B1056" s="68"/>
      <c r="C1056" s="220" t="s">
        <v>1258</v>
      </c>
      <c r="D1056" s="221">
        <v>44741</v>
      </c>
      <c r="E1056" s="198" t="s">
        <v>3032</v>
      </c>
      <c r="F1056" s="198" t="s">
        <v>13</v>
      </c>
      <c r="G1056" s="198">
        <v>433808</v>
      </c>
      <c r="H1056" s="68"/>
      <c r="I1056" s="204" t="s">
        <v>669</v>
      </c>
      <c r="J1056" s="68"/>
      <c r="K1056" s="68"/>
      <c r="L1056" s="68"/>
      <c r="M1056" s="68"/>
      <c r="N1056" s="379"/>
      <c r="O1056" s="379"/>
      <c r="P1056" s="222">
        <v>5342473.88</v>
      </c>
      <c r="Q1056" s="222">
        <v>0</v>
      </c>
      <c r="R1056" s="68" t="s">
        <v>639</v>
      </c>
      <c r="S1056" s="381"/>
      <c r="T1056" s="287"/>
    </row>
    <row r="1057" spans="1:20" ht="38.25">
      <c r="A1057" s="198" t="s">
        <v>668</v>
      </c>
      <c r="B1057" s="68"/>
      <c r="C1057" s="220" t="s">
        <v>1258</v>
      </c>
      <c r="D1057" s="221">
        <v>44741</v>
      </c>
      <c r="E1057" s="198" t="s">
        <v>3033</v>
      </c>
      <c r="F1057" s="198" t="s">
        <v>13</v>
      </c>
      <c r="G1057" s="198">
        <v>433810</v>
      </c>
      <c r="H1057" s="68"/>
      <c r="I1057" s="204" t="s">
        <v>669</v>
      </c>
      <c r="J1057" s="68"/>
      <c r="K1057" s="68"/>
      <c r="L1057" s="68"/>
      <c r="M1057" s="68"/>
      <c r="N1057" s="379"/>
      <c r="O1057" s="379"/>
      <c r="P1057" s="222">
        <v>1091223.08</v>
      </c>
      <c r="Q1057" s="222">
        <v>0</v>
      </c>
      <c r="R1057" s="68" t="s">
        <v>639</v>
      </c>
      <c r="S1057" s="381"/>
      <c r="T1057" s="287"/>
    </row>
    <row r="1058" spans="1:20" ht="38.25">
      <c r="A1058" s="198" t="s">
        <v>668</v>
      </c>
      <c r="B1058" s="68"/>
      <c r="C1058" s="220" t="s">
        <v>1258</v>
      </c>
      <c r="D1058" s="221">
        <v>44741</v>
      </c>
      <c r="E1058" s="198" t="s">
        <v>3034</v>
      </c>
      <c r="F1058" s="198" t="s">
        <v>13</v>
      </c>
      <c r="G1058" s="198">
        <v>433812</v>
      </c>
      <c r="H1058" s="68"/>
      <c r="I1058" s="204" t="s">
        <v>669</v>
      </c>
      <c r="J1058" s="68"/>
      <c r="K1058" s="68"/>
      <c r="L1058" s="68"/>
      <c r="M1058" s="68"/>
      <c r="N1058" s="379"/>
      <c r="O1058" s="379"/>
      <c r="P1058" s="222">
        <v>11536651.539999999</v>
      </c>
      <c r="Q1058" s="222">
        <v>0</v>
      </c>
      <c r="R1058" s="68" t="s">
        <v>639</v>
      </c>
      <c r="S1058" s="381"/>
      <c r="T1058" s="287"/>
    </row>
    <row r="1059" spans="1:20" ht="38.25">
      <c r="A1059" s="198" t="s">
        <v>668</v>
      </c>
      <c r="B1059" s="68"/>
      <c r="C1059" s="220" t="s">
        <v>1258</v>
      </c>
      <c r="D1059" s="221">
        <v>44741</v>
      </c>
      <c r="E1059" s="198" t="s">
        <v>3035</v>
      </c>
      <c r="F1059" s="198" t="s">
        <v>13</v>
      </c>
      <c r="G1059" s="198">
        <v>433814</v>
      </c>
      <c r="H1059" s="68"/>
      <c r="I1059" s="204" t="s">
        <v>669</v>
      </c>
      <c r="J1059" s="68"/>
      <c r="K1059" s="68"/>
      <c r="L1059" s="68"/>
      <c r="M1059" s="68"/>
      <c r="N1059" s="379"/>
      <c r="O1059" s="379"/>
      <c r="P1059" s="222">
        <v>265009.21000000002</v>
      </c>
      <c r="Q1059" s="222">
        <v>0</v>
      </c>
      <c r="R1059" s="68" t="s">
        <v>639</v>
      </c>
      <c r="S1059" s="381"/>
      <c r="T1059" s="287"/>
    </row>
    <row r="1060" spans="1:20" ht="38.25">
      <c r="A1060" s="198" t="s">
        <v>668</v>
      </c>
      <c r="B1060" s="68"/>
      <c r="C1060" s="220" t="s">
        <v>1258</v>
      </c>
      <c r="D1060" s="221">
        <v>44741</v>
      </c>
      <c r="E1060" s="198" t="s">
        <v>3036</v>
      </c>
      <c r="F1060" s="198" t="s">
        <v>13</v>
      </c>
      <c r="G1060" s="198">
        <v>433816</v>
      </c>
      <c r="H1060" s="68"/>
      <c r="I1060" s="204" t="s">
        <v>669</v>
      </c>
      <c r="J1060" s="68"/>
      <c r="K1060" s="68"/>
      <c r="L1060" s="68"/>
      <c r="M1060" s="68"/>
      <c r="N1060" s="379"/>
      <c r="O1060" s="379"/>
      <c r="P1060" s="222">
        <v>8861880.9499999993</v>
      </c>
      <c r="Q1060" s="222">
        <v>0</v>
      </c>
      <c r="R1060" s="68" t="s">
        <v>639</v>
      </c>
      <c r="S1060" s="381"/>
      <c r="T1060" s="287"/>
    </row>
    <row r="1061" spans="1:20" ht="38.25">
      <c r="A1061" s="198" t="s">
        <v>668</v>
      </c>
      <c r="B1061" s="68"/>
      <c r="C1061" s="220" t="s">
        <v>1258</v>
      </c>
      <c r="D1061" s="221">
        <v>44741</v>
      </c>
      <c r="E1061" s="198" t="s">
        <v>3037</v>
      </c>
      <c r="F1061" s="198" t="s">
        <v>13</v>
      </c>
      <c r="G1061" s="198">
        <v>433818</v>
      </c>
      <c r="H1061" s="68"/>
      <c r="I1061" s="204" t="s">
        <v>669</v>
      </c>
      <c r="J1061" s="68"/>
      <c r="K1061" s="68"/>
      <c r="L1061" s="68"/>
      <c r="M1061" s="68"/>
      <c r="N1061" s="379"/>
      <c r="O1061" s="379"/>
      <c r="P1061" s="222">
        <v>12859.62</v>
      </c>
      <c r="Q1061" s="222">
        <v>0</v>
      </c>
      <c r="R1061" s="68" t="s">
        <v>639</v>
      </c>
      <c r="S1061" s="381"/>
      <c r="T1061" s="287"/>
    </row>
    <row r="1062" spans="1:20" ht="38.25">
      <c r="A1062" s="198" t="s">
        <v>668</v>
      </c>
      <c r="B1062" s="68"/>
      <c r="C1062" s="220" t="s">
        <v>1258</v>
      </c>
      <c r="D1062" s="221">
        <v>44741</v>
      </c>
      <c r="E1062" s="198" t="s">
        <v>3038</v>
      </c>
      <c r="F1062" s="198" t="s">
        <v>13</v>
      </c>
      <c r="G1062" s="198">
        <v>433820</v>
      </c>
      <c r="H1062" s="68"/>
      <c r="I1062" s="204" t="s">
        <v>669</v>
      </c>
      <c r="J1062" s="68"/>
      <c r="K1062" s="68"/>
      <c r="L1062" s="68"/>
      <c r="M1062" s="68"/>
      <c r="N1062" s="379"/>
      <c r="O1062" s="379"/>
      <c r="P1062" s="222">
        <v>15986.34</v>
      </c>
      <c r="Q1062" s="222">
        <v>0</v>
      </c>
      <c r="R1062" s="68" t="s">
        <v>639</v>
      </c>
      <c r="S1062" s="381"/>
      <c r="T1062" s="287"/>
    </row>
    <row r="1063" spans="1:20" ht="38.25">
      <c r="A1063" s="198" t="s">
        <v>668</v>
      </c>
      <c r="B1063" s="68"/>
      <c r="C1063" s="220" t="s">
        <v>1258</v>
      </c>
      <c r="D1063" s="221">
        <v>44741</v>
      </c>
      <c r="E1063" s="198" t="s">
        <v>3039</v>
      </c>
      <c r="F1063" s="198" t="s">
        <v>13</v>
      </c>
      <c r="G1063" s="198">
        <v>433822</v>
      </c>
      <c r="H1063" s="68"/>
      <c r="I1063" s="204" t="s">
        <v>669</v>
      </c>
      <c r="J1063" s="68"/>
      <c r="K1063" s="68"/>
      <c r="L1063" s="68"/>
      <c r="M1063" s="68"/>
      <c r="N1063" s="379"/>
      <c r="O1063" s="379"/>
      <c r="P1063" s="222">
        <v>306748.33</v>
      </c>
      <c r="Q1063" s="222">
        <v>0</v>
      </c>
      <c r="R1063" s="68" t="s">
        <v>639</v>
      </c>
      <c r="S1063" s="381"/>
      <c r="T1063" s="287"/>
    </row>
    <row r="1064" spans="1:20" ht="38.25">
      <c r="A1064" s="198" t="s">
        <v>668</v>
      </c>
      <c r="B1064" s="68"/>
      <c r="C1064" s="220" t="s">
        <v>1258</v>
      </c>
      <c r="D1064" s="221">
        <v>44741</v>
      </c>
      <c r="E1064" s="198" t="s">
        <v>3040</v>
      </c>
      <c r="F1064" s="198" t="s">
        <v>13</v>
      </c>
      <c r="G1064" s="198">
        <v>433824</v>
      </c>
      <c r="H1064" s="68"/>
      <c r="I1064" s="204" t="s">
        <v>669</v>
      </c>
      <c r="J1064" s="68"/>
      <c r="K1064" s="68"/>
      <c r="L1064" s="68"/>
      <c r="M1064" s="68"/>
      <c r="N1064" s="379"/>
      <c r="O1064" s="379"/>
      <c r="P1064" s="222">
        <v>1396.35</v>
      </c>
      <c r="Q1064" s="222">
        <v>0</v>
      </c>
      <c r="R1064" s="68" t="s">
        <v>639</v>
      </c>
      <c r="S1064" s="381"/>
      <c r="T1064" s="287"/>
    </row>
    <row r="1065" spans="1:20" ht="38.25">
      <c r="A1065" s="198" t="s">
        <v>668</v>
      </c>
      <c r="B1065" s="68"/>
      <c r="C1065" s="220" t="s">
        <v>1258</v>
      </c>
      <c r="D1065" s="221">
        <v>44741</v>
      </c>
      <c r="E1065" s="198" t="s">
        <v>3041</v>
      </c>
      <c r="F1065" s="198" t="s">
        <v>13</v>
      </c>
      <c r="G1065" s="198">
        <v>433826</v>
      </c>
      <c r="H1065" s="68"/>
      <c r="I1065" s="204" t="s">
        <v>669</v>
      </c>
      <c r="J1065" s="68"/>
      <c r="K1065" s="68"/>
      <c r="L1065" s="68"/>
      <c r="M1065" s="68"/>
      <c r="N1065" s="379"/>
      <c r="O1065" s="379"/>
      <c r="P1065" s="222">
        <v>5649.96</v>
      </c>
      <c r="Q1065" s="222">
        <v>0</v>
      </c>
      <c r="R1065" s="68" t="s">
        <v>639</v>
      </c>
      <c r="S1065" s="381"/>
      <c r="T1065" s="287"/>
    </row>
    <row r="1066" spans="1:20" ht="38.25">
      <c r="A1066" s="198" t="s">
        <v>668</v>
      </c>
      <c r="B1066" s="68"/>
      <c r="C1066" s="220" t="s">
        <v>1258</v>
      </c>
      <c r="D1066" s="221">
        <v>44741</v>
      </c>
      <c r="E1066" s="198" t="s">
        <v>3042</v>
      </c>
      <c r="F1066" s="198" t="s">
        <v>13</v>
      </c>
      <c r="G1066" s="198">
        <v>433828</v>
      </c>
      <c r="H1066" s="68"/>
      <c r="I1066" s="204" t="s">
        <v>669</v>
      </c>
      <c r="J1066" s="68"/>
      <c r="K1066" s="68"/>
      <c r="L1066" s="68"/>
      <c r="M1066" s="68"/>
      <c r="N1066" s="379"/>
      <c r="O1066" s="379"/>
      <c r="P1066" s="222">
        <v>1863.18</v>
      </c>
      <c r="Q1066" s="222">
        <v>0</v>
      </c>
      <c r="R1066" s="68" t="s">
        <v>639</v>
      </c>
      <c r="S1066" s="381"/>
      <c r="T1066" s="287"/>
    </row>
    <row r="1067" spans="1:20" ht="38.25">
      <c r="A1067" s="198" t="s">
        <v>668</v>
      </c>
      <c r="B1067" s="68"/>
      <c r="C1067" s="220" t="s">
        <v>1258</v>
      </c>
      <c r="D1067" s="221">
        <v>44741</v>
      </c>
      <c r="E1067" s="198" t="s">
        <v>3043</v>
      </c>
      <c r="F1067" s="198" t="s">
        <v>13</v>
      </c>
      <c r="G1067" s="198">
        <v>433830</v>
      </c>
      <c r="H1067" s="68"/>
      <c r="I1067" s="204" t="s">
        <v>669</v>
      </c>
      <c r="J1067" s="68"/>
      <c r="K1067" s="68"/>
      <c r="L1067" s="68"/>
      <c r="M1067" s="68"/>
      <c r="N1067" s="379"/>
      <c r="O1067" s="379"/>
      <c r="P1067" s="222">
        <v>43908.25</v>
      </c>
      <c r="Q1067" s="222">
        <v>0</v>
      </c>
      <c r="R1067" s="68" t="s">
        <v>639</v>
      </c>
      <c r="S1067" s="381"/>
      <c r="T1067" s="287"/>
    </row>
    <row r="1068" spans="1:20" ht="38.25">
      <c r="A1068" s="198" t="s">
        <v>668</v>
      </c>
      <c r="B1068" s="68"/>
      <c r="C1068" s="220" t="s">
        <v>1258</v>
      </c>
      <c r="D1068" s="221">
        <v>44741</v>
      </c>
      <c r="E1068" s="198" t="s">
        <v>3044</v>
      </c>
      <c r="F1068" s="198" t="s">
        <v>13</v>
      </c>
      <c r="G1068" s="198">
        <v>433832</v>
      </c>
      <c r="H1068" s="68"/>
      <c r="I1068" s="204" t="s">
        <v>669</v>
      </c>
      <c r="J1068" s="68"/>
      <c r="K1068" s="68"/>
      <c r="L1068" s="68"/>
      <c r="M1068" s="68"/>
      <c r="N1068" s="379"/>
      <c r="O1068" s="379"/>
      <c r="P1068" s="222">
        <v>4253.54</v>
      </c>
      <c r="Q1068" s="222">
        <v>0</v>
      </c>
      <c r="R1068" s="68" t="s">
        <v>639</v>
      </c>
      <c r="S1068" s="381"/>
      <c r="T1068" s="287"/>
    </row>
    <row r="1069" spans="1:20" ht="38.25">
      <c r="A1069" s="198" t="s">
        <v>668</v>
      </c>
      <c r="B1069" s="68"/>
      <c r="C1069" s="220" t="s">
        <v>1258</v>
      </c>
      <c r="D1069" s="221">
        <v>44741</v>
      </c>
      <c r="E1069" s="198" t="s">
        <v>3045</v>
      </c>
      <c r="F1069" s="198" t="s">
        <v>13</v>
      </c>
      <c r="G1069" s="198">
        <v>433834</v>
      </c>
      <c r="H1069" s="68"/>
      <c r="I1069" s="204" t="s">
        <v>669</v>
      </c>
      <c r="J1069" s="68"/>
      <c r="K1069" s="68"/>
      <c r="L1069" s="68"/>
      <c r="M1069" s="68"/>
      <c r="N1069" s="379"/>
      <c r="O1069" s="379"/>
      <c r="P1069" s="222">
        <v>1502.68</v>
      </c>
      <c r="Q1069" s="222">
        <v>0</v>
      </c>
      <c r="R1069" s="68" t="s">
        <v>639</v>
      </c>
      <c r="S1069" s="381"/>
      <c r="T1069" s="287"/>
    </row>
    <row r="1070" spans="1:20" ht="38.25">
      <c r="A1070" s="198" t="s">
        <v>668</v>
      </c>
      <c r="B1070" s="68"/>
      <c r="C1070" s="220" t="s">
        <v>1258</v>
      </c>
      <c r="D1070" s="221">
        <v>44741</v>
      </c>
      <c r="E1070" s="198" t="s">
        <v>3046</v>
      </c>
      <c r="F1070" s="198" t="s">
        <v>13</v>
      </c>
      <c r="G1070" s="198">
        <v>433836</v>
      </c>
      <c r="H1070" s="68"/>
      <c r="I1070" s="204" t="s">
        <v>669</v>
      </c>
      <c r="J1070" s="68"/>
      <c r="K1070" s="68"/>
      <c r="L1070" s="68"/>
      <c r="M1070" s="68"/>
      <c r="N1070" s="379"/>
      <c r="O1070" s="379"/>
      <c r="P1070" s="222">
        <v>4127.25</v>
      </c>
      <c r="Q1070" s="222">
        <v>0</v>
      </c>
      <c r="R1070" s="68" t="s">
        <v>639</v>
      </c>
      <c r="S1070" s="381"/>
      <c r="T1070" s="287"/>
    </row>
    <row r="1071" spans="1:20" ht="38.25">
      <c r="A1071" s="198" t="s">
        <v>668</v>
      </c>
      <c r="B1071" s="68"/>
      <c r="C1071" s="220" t="s">
        <v>1258</v>
      </c>
      <c r="D1071" s="221">
        <v>44741</v>
      </c>
      <c r="E1071" s="198" t="s">
        <v>3047</v>
      </c>
      <c r="F1071" s="198" t="s">
        <v>13</v>
      </c>
      <c r="G1071" s="198">
        <v>433839</v>
      </c>
      <c r="H1071" s="68"/>
      <c r="I1071" s="204" t="s">
        <v>669</v>
      </c>
      <c r="J1071" s="68"/>
      <c r="K1071" s="68"/>
      <c r="L1071" s="68"/>
      <c r="M1071" s="68"/>
      <c r="N1071" s="379"/>
      <c r="O1071" s="379"/>
      <c r="P1071" s="222">
        <v>23009009.59</v>
      </c>
      <c r="Q1071" s="222">
        <v>0</v>
      </c>
      <c r="R1071" s="68" t="s">
        <v>639</v>
      </c>
      <c r="S1071" s="381"/>
      <c r="T1071" s="287"/>
    </row>
    <row r="1072" spans="1:20" ht="38.25">
      <c r="A1072" s="198" t="s">
        <v>668</v>
      </c>
      <c r="B1072" s="68"/>
      <c r="C1072" s="220" t="s">
        <v>1258</v>
      </c>
      <c r="D1072" s="221">
        <v>44741</v>
      </c>
      <c r="E1072" s="198" t="s">
        <v>3048</v>
      </c>
      <c r="F1072" s="198" t="s">
        <v>13</v>
      </c>
      <c r="G1072" s="198">
        <v>433841</v>
      </c>
      <c r="H1072" s="68"/>
      <c r="I1072" s="204" t="s">
        <v>669</v>
      </c>
      <c r="J1072" s="68"/>
      <c r="K1072" s="68"/>
      <c r="L1072" s="68"/>
      <c r="M1072" s="68"/>
      <c r="N1072" s="379"/>
      <c r="O1072" s="379"/>
      <c r="P1072" s="222">
        <v>107055171.08</v>
      </c>
      <c r="Q1072" s="222">
        <v>0</v>
      </c>
      <c r="R1072" s="68" t="s">
        <v>639</v>
      </c>
      <c r="S1072" s="381"/>
      <c r="T1072" s="287"/>
    </row>
    <row r="1073" spans="1:20" ht="38.25">
      <c r="A1073" s="198" t="s">
        <v>668</v>
      </c>
      <c r="B1073" s="68"/>
      <c r="C1073" s="220" t="s">
        <v>1258</v>
      </c>
      <c r="D1073" s="221">
        <v>44741</v>
      </c>
      <c r="E1073" s="198" t="s">
        <v>3049</v>
      </c>
      <c r="F1073" s="198" t="s">
        <v>13</v>
      </c>
      <c r="G1073" s="198">
        <v>433843</v>
      </c>
      <c r="H1073" s="68"/>
      <c r="I1073" s="204" t="s">
        <v>669</v>
      </c>
      <c r="J1073" s="68"/>
      <c r="K1073" s="68"/>
      <c r="L1073" s="68"/>
      <c r="M1073" s="68"/>
      <c r="N1073" s="379"/>
      <c r="O1073" s="379"/>
      <c r="P1073" s="222">
        <v>46012251.280000001</v>
      </c>
      <c r="Q1073" s="222">
        <v>0</v>
      </c>
      <c r="R1073" s="68" t="s">
        <v>639</v>
      </c>
      <c r="S1073" s="381"/>
      <c r="T1073" s="287"/>
    </row>
    <row r="1074" spans="1:20" ht="38.25">
      <c r="A1074" s="198" t="s">
        <v>668</v>
      </c>
      <c r="B1074" s="68"/>
      <c r="C1074" s="220" t="s">
        <v>1258</v>
      </c>
      <c r="D1074" s="221">
        <v>44741</v>
      </c>
      <c r="E1074" s="198" t="s">
        <v>3050</v>
      </c>
      <c r="F1074" s="198" t="s">
        <v>13</v>
      </c>
      <c r="G1074" s="198">
        <v>433845</v>
      </c>
      <c r="H1074" s="68"/>
      <c r="I1074" s="204" t="s">
        <v>669</v>
      </c>
      <c r="J1074" s="68"/>
      <c r="K1074" s="68"/>
      <c r="L1074" s="68"/>
      <c r="M1074" s="68"/>
      <c r="N1074" s="379"/>
      <c r="O1074" s="379"/>
      <c r="P1074" s="222">
        <v>7865342.1200000001</v>
      </c>
      <c r="Q1074" s="222">
        <v>0</v>
      </c>
      <c r="R1074" s="68" t="s">
        <v>639</v>
      </c>
      <c r="S1074" s="381"/>
      <c r="T1074" s="287"/>
    </row>
    <row r="1075" spans="1:20" ht="38.25">
      <c r="A1075" s="198" t="s">
        <v>668</v>
      </c>
      <c r="B1075" s="68"/>
      <c r="C1075" s="220" t="s">
        <v>1258</v>
      </c>
      <c r="D1075" s="221">
        <v>44741</v>
      </c>
      <c r="E1075" s="198" t="s">
        <v>3051</v>
      </c>
      <c r="F1075" s="198" t="s">
        <v>13</v>
      </c>
      <c r="G1075" s="198">
        <v>433847</v>
      </c>
      <c r="H1075" s="68"/>
      <c r="I1075" s="204" t="s">
        <v>669</v>
      </c>
      <c r="J1075" s="68"/>
      <c r="K1075" s="68"/>
      <c r="L1075" s="68"/>
      <c r="M1075" s="68"/>
      <c r="N1075" s="379"/>
      <c r="O1075" s="379"/>
      <c r="P1075" s="222">
        <v>14483.66</v>
      </c>
      <c r="Q1075" s="222">
        <v>0</v>
      </c>
      <c r="R1075" s="68" t="s">
        <v>639</v>
      </c>
      <c r="S1075" s="381"/>
      <c r="T1075" s="287"/>
    </row>
    <row r="1076" spans="1:20" ht="38.25">
      <c r="A1076" s="198" t="s">
        <v>668</v>
      </c>
      <c r="B1076" s="68"/>
      <c r="C1076" s="220" t="s">
        <v>1258</v>
      </c>
      <c r="D1076" s="221">
        <v>44741</v>
      </c>
      <c r="E1076" s="198" t="s">
        <v>3052</v>
      </c>
      <c r="F1076" s="198" t="s">
        <v>13</v>
      </c>
      <c r="G1076" s="198">
        <v>433849</v>
      </c>
      <c r="H1076" s="68"/>
      <c r="I1076" s="204" t="s">
        <v>669</v>
      </c>
      <c r="J1076" s="68"/>
      <c r="K1076" s="68"/>
      <c r="L1076" s="68"/>
      <c r="M1076" s="68"/>
      <c r="N1076" s="379"/>
      <c r="O1076" s="379"/>
      <c r="P1076" s="222">
        <v>678.39</v>
      </c>
      <c r="Q1076" s="222">
        <v>0</v>
      </c>
      <c r="R1076" s="68" t="s">
        <v>639</v>
      </c>
      <c r="S1076" s="381"/>
      <c r="T1076" s="287"/>
    </row>
    <row r="1077" spans="1:20" ht="38.25">
      <c r="A1077" s="198" t="s">
        <v>668</v>
      </c>
      <c r="B1077" s="68"/>
      <c r="C1077" s="220" t="s">
        <v>1258</v>
      </c>
      <c r="D1077" s="221">
        <v>44741</v>
      </c>
      <c r="E1077" s="198" t="s">
        <v>3053</v>
      </c>
      <c r="F1077" s="198" t="s">
        <v>13</v>
      </c>
      <c r="G1077" s="198">
        <v>433851</v>
      </c>
      <c r="H1077" s="68"/>
      <c r="I1077" s="204" t="s">
        <v>669</v>
      </c>
      <c r="J1077" s="68"/>
      <c r="K1077" s="68"/>
      <c r="L1077" s="68"/>
      <c r="M1077" s="68"/>
      <c r="N1077" s="379"/>
      <c r="O1077" s="379"/>
      <c r="P1077" s="222">
        <v>3951.02</v>
      </c>
      <c r="Q1077" s="222">
        <v>0</v>
      </c>
      <c r="R1077" s="68" t="s">
        <v>639</v>
      </c>
      <c r="S1077" s="381"/>
      <c r="T1077" s="287"/>
    </row>
    <row r="1078" spans="1:20" ht="38.25">
      <c r="A1078" s="198" t="s">
        <v>668</v>
      </c>
      <c r="B1078" s="68"/>
      <c r="C1078" s="220" t="s">
        <v>1258</v>
      </c>
      <c r="D1078" s="221">
        <v>44741</v>
      </c>
      <c r="E1078" s="198" t="s">
        <v>3054</v>
      </c>
      <c r="F1078" s="198" t="s">
        <v>13</v>
      </c>
      <c r="G1078" s="198">
        <v>433853</v>
      </c>
      <c r="H1078" s="68"/>
      <c r="I1078" s="204" t="s">
        <v>669</v>
      </c>
      <c r="J1078" s="68"/>
      <c r="K1078" s="68"/>
      <c r="L1078" s="68"/>
      <c r="M1078" s="68"/>
      <c r="N1078" s="379"/>
      <c r="O1078" s="379"/>
      <c r="P1078" s="222">
        <v>15986.34</v>
      </c>
      <c r="Q1078" s="222">
        <v>0</v>
      </c>
      <c r="R1078" s="68" t="s">
        <v>639</v>
      </c>
      <c r="S1078" s="381"/>
      <c r="T1078" s="287"/>
    </row>
    <row r="1079" spans="1:20" ht="38.25">
      <c r="A1079" s="198" t="s">
        <v>668</v>
      </c>
      <c r="B1079" s="68"/>
      <c r="C1079" s="220" t="s">
        <v>1258</v>
      </c>
      <c r="D1079" s="221">
        <v>44741</v>
      </c>
      <c r="E1079" s="198" t="s">
        <v>3055</v>
      </c>
      <c r="F1079" s="198" t="s">
        <v>13</v>
      </c>
      <c r="G1079" s="198">
        <v>433855</v>
      </c>
      <c r="H1079" s="68"/>
      <c r="I1079" s="204" t="s">
        <v>669</v>
      </c>
      <c r="J1079" s="68"/>
      <c r="K1079" s="68"/>
      <c r="L1079" s="68"/>
      <c r="M1079" s="68"/>
      <c r="N1079" s="379"/>
      <c r="O1079" s="379"/>
      <c r="P1079" s="222">
        <v>15986.34</v>
      </c>
      <c r="Q1079" s="222">
        <v>0</v>
      </c>
      <c r="R1079" s="68" t="s">
        <v>639</v>
      </c>
      <c r="S1079" s="381"/>
      <c r="T1079" s="287"/>
    </row>
    <row r="1080" spans="1:20" ht="38.25">
      <c r="A1080" s="198" t="s">
        <v>668</v>
      </c>
      <c r="B1080" s="68"/>
      <c r="C1080" s="220" t="s">
        <v>1258</v>
      </c>
      <c r="D1080" s="221">
        <v>44741</v>
      </c>
      <c r="E1080" s="198" t="s">
        <v>3056</v>
      </c>
      <c r="F1080" s="198" t="s">
        <v>13</v>
      </c>
      <c r="G1080" s="198">
        <v>433857</v>
      </c>
      <c r="H1080" s="68"/>
      <c r="I1080" s="204" t="s">
        <v>669</v>
      </c>
      <c r="J1080" s="68"/>
      <c r="K1080" s="68"/>
      <c r="L1080" s="68"/>
      <c r="M1080" s="68"/>
      <c r="N1080" s="379"/>
      <c r="O1080" s="379"/>
      <c r="P1080" s="222">
        <v>15986.34</v>
      </c>
      <c r="Q1080" s="222">
        <v>0</v>
      </c>
      <c r="R1080" s="68" t="s">
        <v>639</v>
      </c>
      <c r="S1080" s="381"/>
      <c r="T1080" s="287"/>
    </row>
    <row r="1081" spans="1:20" ht="38.25">
      <c r="A1081" s="198" t="s">
        <v>668</v>
      </c>
      <c r="B1081" s="68"/>
      <c r="C1081" s="220" t="s">
        <v>1258</v>
      </c>
      <c r="D1081" s="221">
        <v>44741</v>
      </c>
      <c r="E1081" s="198" t="s">
        <v>3057</v>
      </c>
      <c r="F1081" s="198" t="s">
        <v>13</v>
      </c>
      <c r="G1081" s="198">
        <v>433859</v>
      </c>
      <c r="H1081" s="68"/>
      <c r="I1081" s="204" t="s">
        <v>669</v>
      </c>
      <c r="J1081" s="68"/>
      <c r="K1081" s="68"/>
      <c r="L1081" s="68"/>
      <c r="M1081" s="68"/>
      <c r="N1081" s="379"/>
      <c r="O1081" s="379"/>
      <c r="P1081" s="222">
        <v>15986.34</v>
      </c>
      <c r="Q1081" s="222">
        <v>0</v>
      </c>
      <c r="R1081" s="68" t="s">
        <v>639</v>
      </c>
      <c r="S1081" s="381"/>
      <c r="T1081" s="287"/>
    </row>
    <row r="1082" spans="1:20" ht="38.25">
      <c r="A1082" s="198" t="s">
        <v>668</v>
      </c>
      <c r="B1082" s="68"/>
      <c r="C1082" s="220" t="s">
        <v>1258</v>
      </c>
      <c r="D1082" s="221">
        <v>44741</v>
      </c>
      <c r="E1082" s="198" t="s">
        <v>3058</v>
      </c>
      <c r="F1082" s="198" t="s">
        <v>13</v>
      </c>
      <c r="G1082" s="198">
        <v>433861</v>
      </c>
      <c r="H1082" s="68"/>
      <c r="I1082" s="204" t="s">
        <v>669</v>
      </c>
      <c r="J1082" s="68"/>
      <c r="K1082" s="68"/>
      <c r="L1082" s="68"/>
      <c r="M1082" s="68"/>
      <c r="N1082" s="379"/>
      <c r="O1082" s="379"/>
      <c r="P1082" s="222">
        <v>5118.8599999999997</v>
      </c>
      <c r="Q1082" s="222">
        <v>0</v>
      </c>
      <c r="R1082" s="68" t="s">
        <v>639</v>
      </c>
      <c r="S1082" s="381"/>
      <c r="T1082" s="287"/>
    </row>
    <row r="1083" spans="1:20" ht="38.25">
      <c r="A1083" s="198" t="s">
        <v>668</v>
      </c>
      <c r="B1083" s="68"/>
      <c r="C1083" s="220" t="s">
        <v>1258</v>
      </c>
      <c r="D1083" s="221">
        <v>44741</v>
      </c>
      <c r="E1083" s="198" t="s">
        <v>3059</v>
      </c>
      <c r="F1083" s="198" t="s">
        <v>13</v>
      </c>
      <c r="G1083" s="198">
        <v>433863</v>
      </c>
      <c r="H1083" s="68"/>
      <c r="I1083" s="204" t="s">
        <v>669</v>
      </c>
      <c r="J1083" s="68"/>
      <c r="K1083" s="68"/>
      <c r="L1083" s="68"/>
      <c r="M1083" s="68"/>
      <c r="N1083" s="379"/>
      <c r="O1083" s="379"/>
      <c r="P1083" s="222">
        <v>4544.8900000000003</v>
      </c>
      <c r="Q1083" s="222">
        <v>0</v>
      </c>
      <c r="R1083" s="68" t="s">
        <v>639</v>
      </c>
      <c r="S1083" s="381"/>
      <c r="T1083" s="287"/>
    </row>
    <row r="1084" spans="1:20" ht="38.25">
      <c r="A1084" s="198" t="s">
        <v>668</v>
      </c>
      <c r="B1084" s="68"/>
      <c r="C1084" s="220" t="s">
        <v>1258</v>
      </c>
      <c r="D1084" s="221">
        <v>44741</v>
      </c>
      <c r="E1084" s="198" t="s">
        <v>3060</v>
      </c>
      <c r="F1084" s="198" t="s">
        <v>13</v>
      </c>
      <c r="G1084" s="198">
        <v>433865</v>
      </c>
      <c r="H1084" s="68"/>
      <c r="I1084" s="204" t="s">
        <v>669</v>
      </c>
      <c r="J1084" s="68"/>
      <c r="K1084" s="68"/>
      <c r="L1084" s="68"/>
      <c r="M1084" s="68"/>
      <c r="N1084" s="379"/>
      <c r="O1084" s="379"/>
      <c r="P1084" s="222">
        <v>239.76</v>
      </c>
      <c r="Q1084" s="222">
        <v>0</v>
      </c>
      <c r="R1084" s="68" t="s">
        <v>639</v>
      </c>
      <c r="S1084" s="381"/>
      <c r="T1084" s="287"/>
    </row>
    <row r="1085" spans="1:20" ht="38.25">
      <c r="A1085" s="198" t="s">
        <v>668</v>
      </c>
      <c r="B1085" s="68"/>
      <c r="C1085" s="220" t="s">
        <v>1258</v>
      </c>
      <c r="D1085" s="221">
        <v>44741</v>
      </c>
      <c r="E1085" s="198" t="s">
        <v>3061</v>
      </c>
      <c r="F1085" s="198" t="s">
        <v>13</v>
      </c>
      <c r="G1085" s="198">
        <v>433867</v>
      </c>
      <c r="H1085" s="68"/>
      <c r="I1085" s="204" t="s">
        <v>669</v>
      </c>
      <c r="J1085" s="68"/>
      <c r="K1085" s="68"/>
      <c r="L1085" s="68"/>
      <c r="M1085" s="68"/>
      <c r="N1085" s="379"/>
      <c r="O1085" s="379"/>
      <c r="P1085" s="222">
        <v>5649.96</v>
      </c>
      <c r="Q1085" s="222">
        <v>0</v>
      </c>
      <c r="R1085" s="68" t="s">
        <v>639</v>
      </c>
      <c r="S1085" s="381"/>
      <c r="T1085" s="287"/>
    </row>
    <row r="1086" spans="1:20" ht="38.25">
      <c r="A1086" s="198" t="s">
        <v>668</v>
      </c>
      <c r="B1086" s="68"/>
      <c r="C1086" s="220" t="s">
        <v>1258</v>
      </c>
      <c r="D1086" s="221">
        <v>44741</v>
      </c>
      <c r="E1086" s="198" t="s">
        <v>3062</v>
      </c>
      <c r="F1086" s="198" t="s">
        <v>13</v>
      </c>
      <c r="G1086" s="198">
        <v>433869</v>
      </c>
      <c r="H1086" s="68"/>
      <c r="I1086" s="204" t="s">
        <v>669</v>
      </c>
      <c r="J1086" s="68"/>
      <c r="K1086" s="68"/>
      <c r="L1086" s="68"/>
      <c r="M1086" s="68"/>
      <c r="N1086" s="379"/>
      <c r="O1086" s="379"/>
      <c r="P1086" s="222">
        <v>5649.96</v>
      </c>
      <c r="Q1086" s="222">
        <v>0</v>
      </c>
      <c r="R1086" s="68" t="s">
        <v>639</v>
      </c>
      <c r="S1086" s="381"/>
      <c r="T1086" s="287"/>
    </row>
    <row r="1087" spans="1:20" ht="38.25">
      <c r="A1087" s="198" t="s">
        <v>668</v>
      </c>
      <c r="B1087" s="68"/>
      <c r="C1087" s="220" t="s">
        <v>1258</v>
      </c>
      <c r="D1087" s="221">
        <v>44741</v>
      </c>
      <c r="E1087" s="198" t="s">
        <v>3063</v>
      </c>
      <c r="F1087" s="198" t="s">
        <v>13</v>
      </c>
      <c r="G1087" s="198">
        <v>433871</v>
      </c>
      <c r="H1087" s="68"/>
      <c r="I1087" s="204" t="s">
        <v>669</v>
      </c>
      <c r="J1087" s="68"/>
      <c r="K1087" s="68"/>
      <c r="L1087" s="68"/>
      <c r="M1087" s="68"/>
      <c r="N1087" s="379"/>
      <c r="O1087" s="379"/>
      <c r="P1087" s="222">
        <v>5649.96</v>
      </c>
      <c r="Q1087" s="222">
        <v>0</v>
      </c>
      <c r="R1087" s="68" t="s">
        <v>639</v>
      </c>
      <c r="S1087" s="381"/>
      <c r="T1087" s="287"/>
    </row>
    <row r="1088" spans="1:20" ht="38.25">
      <c r="A1088" s="198" t="s">
        <v>668</v>
      </c>
      <c r="B1088" s="68"/>
      <c r="C1088" s="220" t="s">
        <v>1258</v>
      </c>
      <c r="D1088" s="221">
        <v>44741</v>
      </c>
      <c r="E1088" s="198" t="s">
        <v>3064</v>
      </c>
      <c r="F1088" s="198" t="s">
        <v>13</v>
      </c>
      <c r="G1088" s="198">
        <v>433873</v>
      </c>
      <c r="H1088" s="68"/>
      <c r="I1088" s="204" t="s">
        <v>669</v>
      </c>
      <c r="J1088" s="68"/>
      <c r="K1088" s="68"/>
      <c r="L1088" s="68"/>
      <c r="M1088" s="68"/>
      <c r="N1088" s="379"/>
      <c r="O1088" s="379"/>
      <c r="P1088" s="222">
        <v>5649.96</v>
      </c>
      <c r="Q1088" s="222">
        <v>0</v>
      </c>
      <c r="R1088" s="68" t="s">
        <v>639</v>
      </c>
      <c r="S1088" s="381"/>
      <c r="T1088" s="287"/>
    </row>
    <row r="1089" spans="1:20" ht="38.25">
      <c r="A1089" s="198" t="s">
        <v>668</v>
      </c>
      <c r="B1089" s="68"/>
      <c r="C1089" s="220" t="s">
        <v>1258</v>
      </c>
      <c r="D1089" s="221">
        <v>44741</v>
      </c>
      <c r="E1089" s="198" t="s">
        <v>3065</v>
      </c>
      <c r="F1089" s="198" t="s">
        <v>13</v>
      </c>
      <c r="G1089" s="198">
        <v>433875</v>
      </c>
      <c r="H1089" s="68"/>
      <c r="I1089" s="204" t="s">
        <v>669</v>
      </c>
      <c r="J1089" s="68"/>
      <c r="K1089" s="68"/>
      <c r="L1089" s="68"/>
      <c r="M1089" s="68"/>
      <c r="N1089" s="379"/>
      <c r="O1089" s="379"/>
      <c r="P1089" s="222">
        <v>39781</v>
      </c>
      <c r="Q1089" s="222">
        <v>0</v>
      </c>
      <c r="R1089" s="68" t="s">
        <v>639</v>
      </c>
      <c r="S1089" s="381"/>
      <c r="T1089" s="287"/>
    </row>
    <row r="1090" spans="1:20" ht="38.25">
      <c r="A1090" s="198" t="s">
        <v>668</v>
      </c>
      <c r="B1090" s="68"/>
      <c r="C1090" s="220" t="s">
        <v>1258</v>
      </c>
      <c r="D1090" s="221">
        <v>44741</v>
      </c>
      <c r="E1090" s="198" t="s">
        <v>3066</v>
      </c>
      <c r="F1090" s="198" t="s">
        <v>13</v>
      </c>
      <c r="G1090" s="198">
        <v>433877</v>
      </c>
      <c r="H1090" s="68"/>
      <c r="I1090" s="204" t="s">
        <v>669</v>
      </c>
      <c r="J1090" s="68"/>
      <c r="K1090" s="68"/>
      <c r="L1090" s="68"/>
      <c r="M1090" s="68"/>
      <c r="N1090" s="379"/>
      <c r="O1090" s="379"/>
      <c r="P1090" s="222">
        <v>35320.36</v>
      </c>
      <c r="Q1090" s="222">
        <v>0</v>
      </c>
      <c r="R1090" s="68" t="s">
        <v>639</v>
      </c>
      <c r="S1090" s="381"/>
      <c r="T1090" s="287"/>
    </row>
    <row r="1091" spans="1:20" ht="38.25">
      <c r="A1091" s="198" t="s">
        <v>668</v>
      </c>
      <c r="B1091" s="68"/>
      <c r="C1091" s="220" t="s">
        <v>1258</v>
      </c>
      <c r="D1091" s="221">
        <v>44741</v>
      </c>
      <c r="E1091" s="198" t="s">
        <v>3067</v>
      </c>
      <c r="F1091" s="198" t="s">
        <v>13</v>
      </c>
      <c r="G1091" s="198">
        <v>433879</v>
      </c>
      <c r="H1091" s="68"/>
      <c r="I1091" s="204" t="s">
        <v>669</v>
      </c>
      <c r="J1091" s="68"/>
      <c r="K1091" s="68"/>
      <c r="L1091" s="68"/>
      <c r="M1091" s="68"/>
      <c r="N1091" s="379"/>
      <c r="O1091" s="379"/>
      <c r="P1091" s="222">
        <v>10851.97</v>
      </c>
      <c r="Q1091" s="222">
        <v>0</v>
      </c>
      <c r="R1091" s="68" t="s">
        <v>639</v>
      </c>
      <c r="S1091" s="381"/>
      <c r="T1091" s="287"/>
    </row>
    <row r="1092" spans="1:20" ht="38.25">
      <c r="A1092" s="198" t="s">
        <v>668</v>
      </c>
      <c r="B1092" s="68"/>
      <c r="C1092" s="220" t="s">
        <v>1258</v>
      </c>
      <c r="D1092" s="221">
        <v>44741</v>
      </c>
      <c r="E1092" s="198" t="s">
        <v>3068</v>
      </c>
      <c r="F1092" s="198" t="s">
        <v>13</v>
      </c>
      <c r="G1092" s="198">
        <v>433881</v>
      </c>
      <c r="H1092" s="68"/>
      <c r="I1092" s="204" t="s">
        <v>669</v>
      </c>
      <c r="J1092" s="68"/>
      <c r="K1092" s="68"/>
      <c r="L1092" s="68"/>
      <c r="M1092" s="68"/>
      <c r="N1092" s="379"/>
      <c r="O1092" s="379"/>
      <c r="P1092" s="222">
        <v>43908.25</v>
      </c>
      <c r="Q1092" s="222">
        <v>0</v>
      </c>
      <c r="R1092" s="68" t="s">
        <v>639</v>
      </c>
      <c r="S1092" s="381"/>
      <c r="T1092" s="287"/>
    </row>
    <row r="1093" spans="1:20" ht="38.25">
      <c r="A1093" s="198" t="s">
        <v>668</v>
      </c>
      <c r="B1093" s="68"/>
      <c r="C1093" s="220" t="s">
        <v>1258</v>
      </c>
      <c r="D1093" s="221">
        <v>44741</v>
      </c>
      <c r="E1093" s="198" t="s">
        <v>3069</v>
      </c>
      <c r="F1093" s="198" t="s">
        <v>13</v>
      </c>
      <c r="G1093" s="198">
        <v>433883</v>
      </c>
      <c r="H1093" s="68"/>
      <c r="I1093" s="204" t="s">
        <v>669</v>
      </c>
      <c r="J1093" s="68"/>
      <c r="K1093" s="68"/>
      <c r="L1093" s="68"/>
      <c r="M1093" s="68"/>
      <c r="N1093" s="379"/>
      <c r="O1093" s="379"/>
      <c r="P1093" s="222">
        <v>43908.25</v>
      </c>
      <c r="Q1093" s="222">
        <v>0</v>
      </c>
      <c r="R1093" s="68" t="s">
        <v>639</v>
      </c>
      <c r="S1093" s="381"/>
      <c r="T1093" s="287"/>
    </row>
    <row r="1094" spans="1:20" ht="38.25">
      <c r="A1094" s="198" t="s">
        <v>668</v>
      </c>
      <c r="B1094" s="68"/>
      <c r="C1094" s="220" t="s">
        <v>1258</v>
      </c>
      <c r="D1094" s="221">
        <v>44741</v>
      </c>
      <c r="E1094" s="198" t="s">
        <v>3070</v>
      </c>
      <c r="F1094" s="198" t="s">
        <v>13</v>
      </c>
      <c r="G1094" s="198">
        <v>433885</v>
      </c>
      <c r="H1094" s="68"/>
      <c r="I1094" s="204" t="s">
        <v>669</v>
      </c>
      <c r="J1094" s="68"/>
      <c r="K1094" s="68"/>
      <c r="L1094" s="68"/>
      <c r="M1094" s="68"/>
      <c r="N1094" s="379"/>
      <c r="O1094" s="379"/>
      <c r="P1094" s="222">
        <v>43908.25</v>
      </c>
      <c r="Q1094" s="222">
        <v>0</v>
      </c>
      <c r="R1094" s="68" t="s">
        <v>639</v>
      </c>
      <c r="S1094" s="381"/>
      <c r="T1094" s="287"/>
    </row>
    <row r="1095" spans="1:20" ht="38.25">
      <c r="A1095" s="198" t="s">
        <v>668</v>
      </c>
      <c r="B1095" s="68"/>
      <c r="C1095" s="220" t="s">
        <v>1258</v>
      </c>
      <c r="D1095" s="221">
        <v>44741</v>
      </c>
      <c r="E1095" s="198" t="s">
        <v>3071</v>
      </c>
      <c r="F1095" s="198" t="s">
        <v>13</v>
      </c>
      <c r="G1095" s="198">
        <v>433887</v>
      </c>
      <c r="H1095" s="68"/>
      <c r="I1095" s="204" t="s">
        <v>669</v>
      </c>
      <c r="J1095" s="68"/>
      <c r="K1095" s="68"/>
      <c r="L1095" s="68"/>
      <c r="M1095" s="68"/>
      <c r="N1095" s="379"/>
      <c r="O1095" s="379"/>
      <c r="P1095" s="222">
        <v>43908.25</v>
      </c>
      <c r="Q1095" s="222">
        <v>0</v>
      </c>
      <c r="R1095" s="68" t="s">
        <v>639</v>
      </c>
      <c r="S1095" s="381"/>
      <c r="T1095" s="287"/>
    </row>
    <row r="1096" spans="1:20" ht="38.25">
      <c r="A1096" s="198" t="s">
        <v>668</v>
      </c>
      <c r="B1096" s="68"/>
      <c r="C1096" s="220" t="s">
        <v>1258</v>
      </c>
      <c r="D1096" s="221">
        <v>44741</v>
      </c>
      <c r="E1096" s="198" t="s">
        <v>3072</v>
      </c>
      <c r="F1096" s="198" t="s">
        <v>13</v>
      </c>
      <c r="G1096" s="198">
        <v>433889</v>
      </c>
      <c r="H1096" s="68"/>
      <c r="I1096" s="204" t="s">
        <v>669</v>
      </c>
      <c r="J1096" s="68"/>
      <c r="K1096" s="68"/>
      <c r="L1096" s="68"/>
      <c r="M1096" s="68"/>
      <c r="N1096" s="379"/>
      <c r="O1096" s="379"/>
      <c r="P1096" s="222">
        <v>52435.64</v>
      </c>
      <c r="Q1096" s="222">
        <v>0</v>
      </c>
      <c r="R1096" s="68" t="s">
        <v>639</v>
      </c>
      <c r="S1096" s="381"/>
      <c r="T1096" s="287"/>
    </row>
    <row r="1097" spans="1:20" ht="38.25">
      <c r="A1097" s="198" t="s">
        <v>668</v>
      </c>
      <c r="B1097" s="68"/>
      <c r="C1097" s="220" t="s">
        <v>1258</v>
      </c>
      <c r="D1097" s="221">
        <v>44741</v>
      </c>
      <c r="E1097" s="198" t="s">
        <v>3073</v>
      </c>
      <c r="F1097" s="198" t="s">
        <v>13</v>
      </c>
      <c r="G1097" s="198">
        <v>433891</v>
      </c>
      <c r="H1097" s="68"/>
      <c r="I1097" s="204" t="s">
        <v>669</v>
      </c>
      <c r="J1097" s="68"/>
      <c r="K1097" s="68"/>
      <c r="L1097" s="68"/>
      <c r="M1097" s="68"/>
      <c r="N1097" s="379"/>
      <c r="O1097" s="379"/>
      <c r="P1097" s="222">
        <v>5410.21</v>
      </c>
      <c r="Q1097" s="222">
        <v>0</v>
      </c>
      <c r="R1097" s="68" t="s">
        <v>639</v>
      </c>
      <c r="S1097" s="381"/>
      <c r="T1097" s="287"/>
    </row>
    <row r="1098" spans="1:20" ht="38.25">
      <c r="A1098" s="198" t="s">
        <v>668</v>
      </c>
      <c r="B1098" s="68"/>
      <c r="C1098" s="220" t="s">
        <v>1258</v>
      </c>
      <c r="D1098" s="221">
        <v>44741</v>
      </c>
      <c r="E1098" s="198" t="s">
        <v>3074</v>
      </c>
      <c r="F1098" s="198" t="s">
        <v>13</v>
      </c>
      <c r="G1098" s="198">
        <v>433893</v>
      </c>
      <c r="H1098" s="68"/>
      <c r="I1098" s="204" t="s">
        <v>669</v>
      </c>
      <c r="J1098" s="68"/>
      <c r="K1098" s="68"/>
      <c r="L1098" s="68"/>
      <c r="M1098" s="68"/>
      <c r="N1098" s="379"/>
      <c r="O1098" s="379"/>
      <c r="P1098" s="222">
        <v>531.1</v>
      </c>
      <c r="Q1098" s="222">
        <v>0</v>
      </c>
      <c r="R1098" s="68" t="s">
        <v>639</v>
      </c>
      <c r="S1098" s="381"/>
      <c r="T1098" s="287"/>
    </row>
    <row r="1099" spans="1:20" ht="38.25">
      <c r="A1099" s="198" t="s">
        <v>668</v>
      </c>
      <c r="B1099" s="68"/>
      <c r="C1099" s="220" t="s">
        <v>1258</v>
      </c>
      <c r="D1099" s="221">
        <v>44741</v>
      </c>
      <c r="E1099" s="198" t="s">
        <v>3075</v>
      </c>
      <c r="F1099" s="198" t="s">
        <v>13</v>
      </c>
      <c r="G1099" s="198">
        <v>433895</v>
      </c>
      <c r="H1099" s="68"/>
      <c r="I1099" s="204" t="s">
        <v>669</v>
      </c>
      <c r="J1099" s="68"/>
      <c r="K1099" s="68"/>
      <c r="L1099" s="68"/>
      <c r="M1099" s="68"/>
      <c r="N1099" s="379"/>
      <c r="O1099" s="379"/>
      <c r="P1099" s="222">
        <v>1105.08</v>
      </c>
      <c r="Q1099" s="222">
        <v>0</v>
      </c>
      <c r="R1099" s="68" t="s">
        <v>639</v>
      </c>
      <c r="S1099" s="381"/>
      <c r="T1099" s="287"/>
    </row>
    <row r="1100" spans="1:20" ht="38.25">
      <c r="A1100" s="198" t="s">
        <v>668</v>
      </c>
      <c r="B1100" s="68"/>
      <c r="C1100" s="220" t="s">
        <v>1258</v>
      </c>
      <c r="D1100" s="221">
        <v>44741</v>
      </c>
      <c r="E1100" s="198" t="s">
        <v>3076</v>
      </c>
      <c r="F1100" s="198" t="s">
        <v>13</v>
      </c>
      <c r="G1100" s="198">
        <v>433897</v>
      </c>
      <c r="H1100" s="68"/>
      <c r="I1100" s="204" t="s">
        <v>669</v>
      </c>
      <c r="J1100" s="68"/>
      <c r="K1100" s="68"/>
      <c r="L1100" s="68"/>
      <c r="M1100" s="68"/>
      <c r="N1100" s="379"/>
      <c r="O1100" s="379"/>
      <c r="P1100" s="222">
        <v>15307.95</v>
      </c>
      <c r="Q1100" s="222">
        <v>0</v>
      </c>
      <c r="R1100" s="68" t="s">
        <v>639</v>
      </c>
      <c r="S1100" s="381"/>
      <c r="T1100" s="287"/>
    </row>
    <row r="1101" spans="1:20" ht="38.25">
      <c r="A1101" s="198" t="s">
        <v>668</v>
      </c>
      <c r="B1101" s="68"/>
      <c r="C1101" s="220" t="s">
        <v>1258</v>
      </c>
      <c r="D1101" s="221">
        <v>44741</v>
      </c>
      <c r="E1101" s="198" t="s">
        <v>3077</v>
      </c>
      <c r="F1101" s="198" t="s">
        <v>13</v>
      </c>
      <c r="G1101" s="198">
        <v>433899</v>
      </c>
      <c r="H1101" s="68"/>
      <c r="I1101" s="204" t="s">
        <v>669</v>
      </c>
      <c r="J1101" s="68"/>
      <c r="K1101" s="68"/>
      <c r="L1101" s="68"/>
      <c r="M1101" s="68"/>
      <c r="N1101" s="379"/>
      <c r="O1101" s="379"/>
      <c r="P1101" s="222">
        <v>3126.72</v>
      </c>
      <c r="Q1101" s="222">
        <v>0</v>
      </c>
      <c r="R1101" s="68" t="s">
        <v>639</v>
      </c>
      <c r="S1101" s="381"/>
      <c r="T1101" s="287"/>
    </row>
    <row r="1102" spans="1:20" ht="38.25">
      <c r="A1102" s="198" t="s">
        <v>668</v>
      </c>
      <c r="B1102" s="68"/>
      <c r="C1102" s="220" t="s">
        <v>1258</v>
      </c>
      <c r="D1102" s="221">
        <v>44741</v>
      </c>
      <c r="E1102" s="198" t="s">
        <v>3078</v>
      </c>
      <c r="F1102" s="198" t="s">
        <v>13</v>
      </c>
      <c r="G1102" s="198">
        <v>433901</v>
      </c>
      <c r="H1102" s="68"/>
      <c r="I1102" s="204" t="s">
        <v>669</v>
      </c>
      <c r="J1102" s="68"/>
      <c r="K1102" s="68"/>
      <c r="L1102" s="68"/>
      <c r="M1102" s="68"/>
      <c r="N1102" s="379"/>
      <c r="O1102" s="379"/>
      <c r="P1102" s="222">
        <v>12035.25</v>
      </c>
      <c r="Q1102" s="222">
        <v>0</v>
      </c>
      <c r="R1102" s="68" t="s">
        <v>639</v>
      </c>
      <c r="S1102" s="381"/>
      <c r="T1102" s="287"/>
    </row>
    <row r="1103" spans="1:20" ht="38.25">
      <c r="A1103" s="198" t="s">
        <v>668</v>
      </c>
      <c r="B1103" s="68"/>
      <c r="C1103" s="220" t="s">
        <v>1258</v>
      </c>
      <c r="D1103" s="221">
        <v>44741</v>
      </c>
      <c r="E1103" s="198" t="s">
        <v>3079</v>
      </c>
      <c r="F1103" s="198" t="s">
        <v>13</v>
      </c>
      <c r="G1103" s="198">
        <v>433903</v>
      </c>
      <c r="H1103" s="68"/>
      <c r="I1103" s="204" t="s">
        <v>669</v>
      </c>
      <c r="J1103" s="68"/>
      <c r="K1103" s="68"/>
      <c r="L1103" s="68"/>
      <c r="M1103" s="68"/>
      <c r="N1103" s="379"/>
      <c r="O1103" s="379"/>
      <c r="P1103" s="222">
        <v>8587.9</v>
      </c>
      <c r="Q1103" s="222">
        <v>0</v>
      </c>
      <c r="R1103" s="68" t="s">
        <v>639</v>
      </c>
      <c r="S1103" s="381"/>
      <c r="T1103" s="287"/>
    </row>
    <row r="1104" spans="1:20" ht="38.25">
      <c r="A1104" s="198" t="s">
        <v>668</v>
      </c>
      <c r="B1104" s="68"/>
      <c r="C1104" s="220" t="s">
        <v>1258</v>
      </c>
      <c r="D1104" s="221">
        <v>44741</v>
      </c>
      <c r="E1104" s="198" t="s">
        <v>3080</v>
      </c>
      <c r="F1104" s="198" t="s">
        <v>13</v>
      </c>
      <c r="G1104" s="198">
        <v>433905</v>
      </c>
      <c r="H1104" s="68"/>
      <c r="I1104" s="204" t="s">
        <v>669</v>
      </c>
      <c r="J1104" s="68"/>
      <c r="K1104" s="68"/>
      <c r="L1104" s="68"/>
      <c r="M1104" s="68"/>
      <c r="N1104" s="379"/>
      <c r="O1104" s="379"/>
      <c r="P1104" s="222">
        <v>33056.28</v>
      </c>
      <c r="Q1104" s="222">
        <v>0</v>
      </c>
      <c r="R1104" s="68" t="s">
        <v>639</v>
      </c>
      <c r="S1104" s="381"/>
      <c r="T1104" s="287"/>
    </row>
    <row r="1105" spans="1:20" ht="38.25">
      <c r="A1105" s="198" t="s">
        <v>668</v>
      </c>
      <c r="B1105" s="68"/>
      <c r="C1105" s="220" t="s">
        <v>1258</v>
      </c>
      <c r="D1105" s="221">
        <v>44741</v>
      </c>
      <c r="E1105" s="198" t="s">
        <v>3081</v>
      </c>
      <c r="F1105" s="198" t="s">
        <v>13</v>
      </c>
      <c r="G1105" s="198">
        <v>433907</v>
      </c>
      <c r="H1105" s="68"/>
      <c r="I1105" s="204" t="s">
        <v>669</v>
      </c>
      <c r="J1105" s="68"/>
      <c r="K1105" s="68"/>
      <c r="L1105" s="68"/>
      <c r="M1105" s="68"/>
      <c r="N1105" s="379"/>
      <c r="O1105" s="379"/>
      <c r="P1105" s="222">
        <v>42045.08</v>
      </c>
      <c r="Q1105" s="222">
        <v>0</v>
      </c>
      <c r="R1105" s="68" t="s">
        <v>639</v>
      </c>
      <c r="S1105" s="381"/>
      <c r="T1105" s="287"/>
    </row>
    <row r="1106" spans="1:20" ht="38.25">
      <c r="A1106" s="198" t="s">
        <v>668</v>
      </c>
      <c r="B1106" s="68"/>
      <c r="C1106" s="220" t="s">
        <v>1258</v>
      </c>
      <c r="D1106" s="221">
        <v>44741</v>
      </c>
      <c r="E1106" s="198" t="s">
        <v>3082</v>
      </c>
      <c r="F1106" s="198" t="s">
        <v>13</v>
      </c>
      <c r="G1106" s="198">
        <v>433909</v>
      </c>
      <c r="H1106" s="68"/>
      <c r="I1106" s="204" t="s">
        <v>669</v>
      </c>
      <c r="J1106" s="68"/>
      <c r="K1106" s="68"/>
      <c r="L1106" s="68"/>
      <c r="M1106" s="68"/>
      <c r="N1106" s="379"/>
      <c r="O1106" s="379"/>
      <c r="P1106" s="222">
        <v>524433.42000000004</v>
      </c>
      <c r="Q1106" s="222">
        <v>0</v>
      </c>
      <c r="R1106" s="68" t="s">
        <v>639</v>
      </c>
      <c r="S1106" s="381"/>
      <c r="T1106" s="287"/>
    </row>
    <row r="1107" spans="1:20" ht="38.25">
      <c r="A1107" s="198" t="s">
        <v>668</v>
      </c>
      <c r="B1107" s="68"/>
      <c r="C1107" s="220" t="s">
        <v>1258</v>
      </c>
      <c r="D1107" s="221">
        <v>44741</v>
      </c>
      <c r="E1107" s="198" t="s">
        <v>3083</v>
      </c>
      <c r="F1107" s="198" t="s">
        <v>13</v>
      </c>
      <c r="G1107" s="198">
        <v>433911</v>
      </c>
      <c r="H1107" s="68"/>
      <c r="I1107" s="204" t="s">
        <v>669</v>
      </c>
      <c r="J1107" s="68"/>
      <c r="K1107" s="68"/>
      <c r="L1107" s="68"/>
      <c r="M1107" s="68"/>
      <c r="N1107" s="379"/>
      <c r="O1107" s="379"/>
      <c r="P1107" s="222">
        <v>14673732.15</v>
      </c>
      <c r="Q1107" s="222">
        <v>0</v>
      </c>
      <c r="R1107" s="68" t="s">
        <v>639</v>
      </c>
      <c r="S1107" s="381"/>
      <c r="T1107" s="287"/>
    </row>
    <row r="1108" spans="1:20" ht="38.25">
      <c r="A1108" s="198" t="s">
        <v>668</v>
      </c>
      <c r="B1108" s="68"/>
      <c r="C1108" s="220" t="s">
        <v>1258</v>
      </c>
      <c r="D1108" s="221">
        <v>44741</v>
      </c>
      <c r="E1108" s="198" t="s">
        <v>3084</v>
      </c>
      <c r="F1108" s="198" t="s">
        <v>13</v>
      </c>
      <c r="G1108" s="198">
        <v>433913</v>
      </c>
      <c r="H1108" s="68"/>
      <c r="I1108" s="204" t="s">
        <v>669</v>
      </c>
      <c r="J1108" s="68"/>
      <c r="K1108" s="68"/>
      <c r="L1108" s="68"/>
      <c r="M1108" s="68"/>
      <c r="N1108" s="379"/>
      <c r="O1108" s="379"/>
      <c r="P1108" s="222">
        <v>1440418</v>
      </c>
      <c r="Q1108" s="222">
        <v>0</v>
      </c>
      <c r="R1108" s="68" t="s">
        <v>639</v>
      </c>
      <c r="S1108" s="381"/>
      <c r="T1108" s="287"/>
    </row>
    <row r="1109" spans="1:20" ht="38.25">
      <c r="A1109" s="198" t="s">
        <v>668</v>
      </c>
      <c r="B1109" s="68"/>
      <c r="C1109" s="220" t="s">
        <v>1258</v>
      </c>
      <c r="D1109" s="221">
        <v>44741</v>
      </c>
      <c r="E1109" s="198" t="s">
        <v>3085</v>
      </c>
      <c r="F1109" s="198" t="s">
        <v>13</v>
      </c>
      <c r="G1109" s="198">
        <v>433915</v>
      </c>
      <c r="H1109" s="68"/>
      <c r="I1109" s="204" t="s">
        <v>669</v>
      </c>
      <c r="J1109" s="68"/>
      <c r="K1109" s="68"/>
      <c r="L1109" s="68"/>
      <c r="M1109" s="68"/>
      <c r="N1109" s="379"/>
      <c r="O1109" s="379"/>
      <c r="P1109" s="222">
        <v>2997172.42</v>
      </c>
      <c r="Q1109" s="222">
        <v>0</v>
      </c>
      <c r="R1109" s="68" t="s">
        <v>639</v>
      </c>
      <c r="S1109" s="381"/>
      <c r="T1109" s="287"/>
    </row>
    <row r="1110" spans="1:20" ht="38.25">
      <c r="A1110" s="198" t="s">
        <v>668</v>
      </c>
      <c r="B1110" s="68"/>
      <c r="C1110" s="220" t="s">
        <v>1258</v>
      </c>
      <c r="D1110" s="221">
        <v>44741</v>
      </c>
      <c r="E1110" s="198" t="s">
        <v>3086</v>
      </c>
      <c r="F1110" s="198" t="s">
        <v>13</v>
      </c>
      <c r="G1110" s="198">
        <v>433917</v>
      </c>
      <c r="H1110" s="68"/>
      <c r="I1110" s="204" t="s">
        <v>669</v>
      </c>
      <c r="J1110" s="68"/>
      <c r="K1110" s="68"/>
      <c r="L1110" s="68"/>
      <c r="M1110" s="68"/>
      <c r="N1110" s="379"/>
      <c r="O1110" s="379"/>
      <c r="P1110" s="222">
        <v>2122521.94</v>
      </c>
      <c r="Q1110" s="222">
        <v>0</v>
      </c>
      <c r="R1110" s="68" t="s">
        <v>639</v>
      </c>
      <c r="S1110" s="381"/>
      <c r="T1110" s="287"/>
    </row>
    <row r="1111" spans="1:20" ht="38.25">
      <c r="A1111" s="198" t="s">
        <v>668</v>
      </c>
      <c r="B1111" s="68"/>
      <c r="C1111" s="220" t="s">
        <v>1258</v>
      </c>
      <c r="D1111" s="221">
        <v>44741</v>
      </c>
      <c r="E1111" s="198" t="s">
        <v>3087</v>
      </c>
      <c r="F1111" s="198" t="s">
        <v>13</v>
      </c>
      <c r="G1111" s="198">
        <v>433919</v>
      </c>
      <c r="H1111" s="68"/>
      <c r="I1111" s="204" t="s">
        <v>669</v>
      </c>
      <c r="J1111" s="68"/>
      <c r="K1111" s="68"/>
      <c r="L1111" s="68"/>
      <c r="M1111" s="68"/>
      <c r="N1111" s="379"/>
      <c r="O1111" s="379"/>
      <c r="P1111" s="222">
        <v>2699684.4</v>
      </c>
      <c r="Q1111" s="222">
        <v>0</v>
      </c>
      <c r="R1111" s="68" t="s">
        <v>639</v>
      </c>
      <c r="S1111" s="381"/>
      <c r="T1111" s="287"/>
    </row>
    <row r="1112" spans="1:20" ht="38.25">
      <c r="A1112" s="198" t="s">
        <v>668</v>
      </c>
      <c r="B1112" s="68"/>
      <c r="C1112" s="220" t="s">
        <v>1258</v>
      </c>
      <c r="D1112" s="221">
        <v>44741</v>
      </c>
      <c r="E1112" s="198" t="s">
        <v>3088</v>
      </c>
      <c r="F1112" s="198" t="s">
        <v>13</v>
      </c>
      <c r="G1112" s="198">
        <v>433921</v>
      </c>
      <c r="H1112" s="68"/>
      <c r="I1112" s="204" t="s">
        <v>669</v>
      </c>
      <c r="J1112" s="68"/>
      <c r="K1112" s="68"/>
      <c r="L1112" s="68"/>
      <c r="M1112" s="68"/>
      <c r="N1112" s="379"/>
      <c r="O1112" s="379"/>
      <c r="P1112" s="222">
        <v>551422.03</v>
      </c>
      <c r="Q1112" s="222">
        <v>0</v>
      </c>
      <c r="R1112" s="68" t="s">
        <v>639</v>
      </c>
      <c r="S1112" s="381"/>
      <c r="T1112" s="287"/>
    </row>
    <row r="1113" spans="1:20" ht="38.25">
      <c r="A1113" s="198" t="s">
        <v>668</v>
      </c>
      <c r="B1113" s="68"/>
      <c r="C1113" s="220" t="s">
        <v>1258</v>
      </c>
      <c r="D1113" s="221">
        <v>44741</v>
      </c>
      <c r="E1113" s="198" t="s">
        <v>3089</v>
      </c>
      <c r="F1113" s="198" t="s">
        <v>13</v>
      </c>
      <c r="G1113" s="198">
        <v>433923</v>
      </c>
      <c r="H1113" s="68"/>
      <c r="I1113" s="204" t="s">
        <v>669</v>
      </c>
      <c r="J1113" s="68"/>
      <c r="K1113" s="68"/>
      <c r="L1113" s="68"/>
      <c r="M1113" s="68"/>
      <c r="N1113" s="379"/>
      <c r="O1113" s="379"/>
      <c r="P1113" s="222">
        <v>18300029.27</v>
      </c>
      <c r="Q1113" s="222">
        <v>0</v>
      </c>
      <c r="R1113" s="68" t="s">
        <v>639</v>
      </c>
      <c r="S1113" s="381"/>
      <c r="T1113" s="287"/>
    </row>
    <row r="1114" spans="1:20" ht="38.25">
      <c r="A1114" s="198" t="s">
        <v>668</v>
      </c>
      <c r="B1114" s="68"/>
      <c r="C1114" s="220" t="s">
        <v>1258</v>
      </c>
      <c r="D1114" s="221">
        <v>44741</v>
      </c>
      <c r="E1114" s="198" t="s">
        <v>3090</v>
      </c>
      <c r="F1114" s="198" t="s">
        <v>13</v>
      </c>
      <c r="G1114" s="198">
        <v>433925</v>
      </c>
      <c r="H1114" s="68"/>
      <c r="I1114" s="204" t="s">
        <v>669</v>
      </c>
      <c r="J1114" s="68"/>
      <c r="K1114" s="68"/>
      <c r="L1114" s="68"/>
      <c r="M1114" s="68"/>
      <c r="N1114" s="379"/>
      <c r="O1114" s="379"/>
      <c r="P1114" s="222">
        <v>17942942.739999998</v>
      </c>
      <c r="Q1114" s="222">
        <v>0</v>
      </c>
      <c r="R1114" s="68" t="s">
        <v>639</v>
      </c>
      <c r="S1114" s="381"/>
      <c r="T1114" s="287"/>
    </row>
    <row r="1115" spans="1:20" ht="51">
      <c r="A1115" s="198">
        <v>203</v>
      </c>
      <c r="B1115" s="68"/>
      <c r="C1115" s="220" t="s">
        <v>87</v>
      </c>
      <c r="D1115" s="221">
        <v>44742</v>
      </c>
      <c r="E1115" s="198" t="s">
        <v>3091</v>
      </c>
      <c r="F1115" s="198" t="s">
        <v>3</v>
      </c>
      <c r="G1115" s="198">
        <v>2031703</v>
      </c>
      <c r="H1115" s="68"/>
      <c r="I1115" s="204" t="s">
        <v>3174</v>
      </c>
      <c r="J1115" s="68"/>
      <c r="K1115" s="68"/>
      <c r="L1115" s="68"/>
      <c r="M1115" s="68"/>
      <c r="N1115" s="379"/>
      <c r="O1115" s="379"/>
      <c r="P1115" s="222">
        <v>0</v>
      </c>
      <c r="Q1115" s="222">
        <v>30</v>
      </c>
      <c r="R1115" s="68" t="s">
        <v>639</v>
      </c>
      <c r="S1115" s="381"/>
      <c r="T1115" s="287"/>
    </row>
    <row r="1116" spans="1:20" ht="51">
      <c r="A1116" s="198" t="s">
        <v>543</v>
      </c>
      <c r="B1116" s="68"/>
      <c r="C1116" s="220" t="s">
        <v>693</v>
      </c>
      <c r="D1116" s="221">
        <v>44742</v>
      </c>
      <c r="E1116" s="198" t="s">
        <v>3092</v>
      </c>
      <c r="F1116" s="198" t="s">
        <v>6</v>
      </c>
      <c r="G1116" s="198">
        <v>1918894</v>
      </c>
      <c r="H1116" s="68"/>
      <c r="I1116" s="204" t="s">
        <v>3175</v>
      </c>
      <c r="J1116" s="68"/>
      <c r="K1116" s="68"/>
      <c r="L1116" s="68"/>
      <c r="M1116" s="68"/>
      <c r="N1116" s="379"/>
      <c r="O1116" s="379"/>
      <c r="P1116" s="222">
        <v>0</v>
      </c>
      <c r="Q1116" s="222">
        <v>5076</v>
      </c>
      <c r="R1116" s="68" t="s">
        <v>639</v>
      </c>
      <c r="S1116" s="381"/>
      <c r="T1116" s="287"/>
    </row>
    <row r="1117" spans="1:20" ht="51">
      <c r="A1117" s="198" t="s">
        <v>543</v>
      </c>
      <c r="B1117" s="68"/>
      <c r="C1117" s="220" t="s">
        <v>693</v>
      </c>
      <c r="D1117" s="221">
        <v>44742</v>
      </c>
      <c r="E1117" s="198" t="s">
        <v>3093</v>
      </c>
      <c r="F1117" s="198" t="s">
        <v>6</v>
      </c>
      <c r="G1117" s="198">
        <v>1918897</v>
      </c>
      <c r="H1117" s="68"/>
      <c r="I1117" s="204" t="s">
        <v>3176</v>
      </c>
      <c r="J1117" s="68"/>
      <c r="K1117" s="68"/>
      <c r="L1117" s="68"/>
      <c r="M1117" s="68"/>
      <c r="N1117" s="379"/>
      <c r="O1117" s="379"/>
      <c r="P1117" s="222">
        <v>0</v>
      </c>
      <c r="Q1117" s="222">
        <v>56070.879999999997</v>
      </c>
      <c r="R1117" s="68" t="s">
        <v>639</v>
      </c>
      <c r="S1117" s="381"/>
      <c r="T1117" s="287"/>
    </row>
    <row r="1118" spans="1:20" ht="51">
      <c r="A1118" s="198" t="s">
        <v>543</v>
      </c>
      <c r="B1118" s="68"/>
      <c r="C1118" s="220" t="s">
        <v>693</v>
      </c>
      <c r="D1118" s="221">
        <v>44742</v>
      </c>
      <c r="E1118" s="198" t="s">
        <v>3094</v>
      </c>
      <c r="F1118" s="198" t="s">
        <v>20</v>
      </c>
      <c r="G1118" s="198">
        <v>16194</v>
      </c>
      <c r="H1118" s="68"/>
      <c r="I1118" s="204" t="s">
        <v>3177</v>
      </c>
      <c r="J1118" s="68"/>
      <c r="K1118" s="68"/>
      <c r="L1118" s="68"/>
      <c r="M1118" s="68"/>
      <c r="N1118" s="379"/>
      <c r="O1118" s="379"/>
      <c r="P1118" s="222">
        <v>474938.71</v>
      </c>
      <c r="Q1118" s="222">
        <v>0</v>
      </c>
      <c r="R1118" s="68" t="s">
        <v>639</v>
      </c>
      <c r="S1118" s="381"/>
      <c r="T1118" s="287"/>
    </row>
    <row r="1119" spans="1:20" ht="63.75">
      <c r="A1119" s="198" t="s">
        <v>543</v>
      </c>
      <c r="B1119" s="68"/>
      <c r="C1119" s="220" t="s">
        <v>693</v>
      </c>
      <c r="D1119" s="221">
        <v>44742</v>
      </c>
      <c r="E1119" s="198" t="s">
        <v>3095</v>
      </c>
      <c r="F1119" s="198" t="s">
        <v>11</v>
      </c>
      <c r="G1119" s="198">
        <v>16194</v>
      </c>
      <c r="H1119" s="68"/>
      <c r="I1119" s="204" t="s">
        <v>3178</v>
      </c>
      <c r="J1119" s="68"/>
      <c r="K1119" s="68"/>
      <c r="L1119" s="68"/>
      <c r="M1119" s="68"/>
      <c r="N1119" s="379"/>
      <c r="O1119" s="379"/>
      <c r="P1119" s="222">
        <v>382.44</v>
      </c>
      <c r="Q1119" s="222">
        <v>0</v>
      </c>
      <c r="R1119" s="68" t="s">
        <v>639</v>
      </c>
      <c r="S1119" s="381"/>
      <c r="T1119" s="287"/>
    </row>
    <row r="1120" spans="1:20" ht="63.75">
      <c r="A1120" s="198" t="s">
        <v>543</v>
      </c>
      <c r="B1120" s="68"/>
      <c r="C1120" s="220" t="s">
        <v>693</v>
      </c>
      <c r="D1120" s="221">
        <v>44742</v>
      </c>
      <c r="E1120" s="198" t="s">
        <v>3096</v>
      </c>
      <c r="F1120" s="198" t="s">
        <v>6</v>
      </c>
      <c r="G1120" s="198">
        <v>1919073</v>
      </c>
      <c r="H1120" s="68"/>
      <c r="I1120" s="204" t="s">
        <v>3179</v>
      </c>
      <c r="J1120" s="68"/>
      <c r="K1120" s="68"/>
      <c r="L1120" s="68"/>
      <c r="M1120" s="68"/>
      <c r="N1120" s="379"/>
      <c r="O1120" s="379"/>
      <c r="P1120" s="222">
        <v>0</v>
      </c>
      <c r="Q1120" s="222">
        <v>128172.99</v>
      </c>
      <c r="R1120" s="68" t="s">
        <v>639</v>
      </c>
      <c r="S1120" s="381"/>
      <c r="T1120" s="287"/>
    </row>
    <row r="1121" spans="1:20" ht="76.5">
      <c r="A1121" s="198" t="s">
        <v>543</v>
      </c>
      <c r="B1121" s="68"/>
      <c r="C1121" s="220" t="s">
        <v>693</v>
      </c>
      <c r="D1121" s="221">
        <v>44742</v>
      </c>
      <c r="E1121" s="198" t="s">
        <v>3099</v>
      </c>
      <c r="F1121" s="198" t="s">
        <v>11</v>
      </c>
      <c r="G1121" s="198">
        <v>1920122</v>
      </c>
      <c r="H1121" s="68"/>
      <c r="I1121" s="204" t="s">
        <v>3182</v>
      </c>
      <c r="J1121" s="68"/>
      <c r="K1121" s="68"/>
      <c r="L1121" s="68"/>
      <c r="M1121" s="68"/>
      <c r="N1121" s="379"/>
      <c r="O1121" s="379"/>
      <c r="P1121" s="222">
        <v>1257.79</v>
      </c>
      <c r="Q1121" s="222">
        <v>0</v>
      </c>
      <c r="R1121" s="68" t="s">
        <v>639</v>
      </c>
      <c r="S1121" s="381"/>
      <c r="T1121" s="287"/>
    </row>
    <row r="1122" spans="1:20" ht="63.75">
      <c r="A1122" s="198" t="s">
        <v>543</v>
      </c>
      <c r="B1122" s="68"/>
      <c r="C1122" s="220" t="s">
        <v>693</v>
      </c>
      <c r="D1122" s="221">
        <v>44742</v>
      </c>
      <c r="E1122" s="198" t="s">
        <v>3100</v>
      </c>
      <c r="F1122" s="198" t="s">
        <v>20</v>
      </c>
      <c r="G1122" s="198">
        <v>1920123</v>
      </c>
      <c r="H1122" s="68"/>
      <c r="I1122" s="204" t="s">
        <v>3183</v>
      </c>
      <c r="J1122" s="68"/>
      <c r="K1122" s="68"/>
      <c r="L1122" s="68"/>
      <c r="M1122" s="68"/>
      <c r="N1122" s="379"/>
      <c r="O1122" s="379"/>
      <c r="P1122" s="222">
        <v>1725410.44</v>
      </c>
      <c r="Q1122" s="222">
        <v>0</v>
      </c>
      <c r="R1122" s="68" t="s">
        <v>639</v>
      </c>
      <c r="S1122" s="381"/>
      <c r="T1122" s="287"/>
    </row>
    <row r="1123" spans="1:20" ht="76.5">
      <c r="A1123" s="198" t="s">
        <v>543</v>
      </c>
      <c r="B1123" s="68"/>
      <c r="C1123" s="220" t="s">
        <v>693</v>
      </c>
      <c r="D1123" s="221">
        <v>44742</v>
      </c>
      <c r="E1123" s="198" t="s">
        <v>3101</v>
      </c>
      <c r="F1123" s="198" t="s">
        <v>11</v>
      </c>
      <c r="G1123" s="198">
        <v>1920124</v>
      </c>
      <c r="H1123" s="68"/>
      <c r="I1123" s="204" t="s">
        <v>3184</v>
      </c>
      <c r="J1123" s="68"/>
      <c r="K1123" s="68"/>
      <c r="L1123" s="68"/>
      <c r="M1123" s="68"/>
      <c r="N1123" s="379"/>
      <c r="O1123" s="379"/>
      <c r="P1123" s="222">
        <v>1749.2</v>
      </c>
      <c r="Q1123" s="222">
        <v>0</v>
      </c>
      <c r="R1123" s="68" t="s">
        <v>639</v>
      </c>
      <c r="S1123" s="381"/>
      <c r="T1123" s="287"/>
    </row>
    <row r="1124" spans="1:20" ht="63.75">
      <c r="A1124" s="198" t="s">
        <v>543</v>
      </c>
      <c r="B1124" s="68"/>
      <c r="C1124" s="220" t="s">
        <v>693</v>
      </c>
      <c r="D1124" s="221">
        <v>44742</v>
      </c>
      <c r="E1124" s="198" t="s">
        <v>3102</v>
      </c>
      <c r="F1124" s="198" t="s">
        <v>20</v>
      </c>
      <c r="G1124" s="198">
        <v>1920125</v>
      </c>
      <c r="H1124" s="68"/>
      <c r="I1124" s="204" t="s">
        <v>3185</v>
      </c>
      <c r="J1124" s="68"/>
      <c r="K1124" s="68"/>
      <c r="L1124" s="68"/>
      <c r="M1124" s="68"/>
      <c r="N1124" s="379"/>
      <c r="O1124" s="379"/>
      <c r="P1124" s="222">
        <v>2427429.09</v>
      </c>
      <c r="Q1124" s="222">
        <v>0</v>
      </c>
      <c r="R1124" s="68" t="s">
        <v>639</v>
      </c>
      <c r="S1124" s="381"/>
      <c r="T1124" s="287"/>
    </row>
    <row r="1125" spans="1:20" ht="76.5">
      <c r="A1125" s="198" t="s">
        <v>543</v>
      </c>
      <c r="B1125" s="68"/>
      <c r="C1125" s="220" t="s">
        <v>693</v>
      </c>
      <c r="D1125" s="221">
        <v>44742</v>
      </c>
      <c r="E1125" s="198" t="s">
        <v>3103</v>
      </c>
      <c r="F1125" s="198" t="s">
        <v>6</v>
      </c>
      <c r="G1125" s="198">
        <v>1920128</v>
      </c>
      <c r="H1125" s="68"/>
      <c r="I1125" s="204" t="s">
        <v>3186</v>
      </c>
      <c r="J1125" s="68"/>
      <c r="K1125" s="68"/>
      <c r="L1125" s="68"/>
      <c r="M1125" s="68"/>
      <c r="N1125" s="379"/>
      <c r="O1125" s="379"/>
      <c r="P1125" s="222">
        <v>0</v>
      </c>
      <c r="Q1125" s="222">
        <v>120735.05</v>
      </c>
      <c r="R1125" s="68" t="s">
        <v>639</v>
      </c>
      <c r="S1125" s="381"/>
      <c r="T1125" s="287"/>
    </row>
    <row r="1126" spans="1:20" ht="76.5">
      <c r="A1126" s="198" t="s">
        <v>543</v>
      </c>
      <c r="B1126" s="68"/>
      <c r="C1126" s="220" t="s">
        <v>693</v>
      </c>
      <c r="D1126" s="221">
        <v>44742</v>
      </c>
      <c r="E1126" s="198" t="s">
        <v>3104</v>
      </c>
      <c r="F1126" s="198" t="s">
        <v>6</v>
      </c>
      <c r="G1126" s="198">
        <v>1920171</v>
      </c>
      <c r="H1126" s="68"/>
      <c r="I1126" s="204" t="s">
        <v>3187</v>
      </c>
      <c r="J1126" s="68"/>
      <c r="K1126" s="68"/>
      <c r="L1126" s="68"/>
      <c r="M1126" s="68"/>
      <c r="N1126" s="379"/>
      <c r="O1126" s="379"/>
      <c r="P1126" s="222">
        <v>0</v>
      </c>
      <c r="Q1126" s="222">
        <v>212546.56</v>
      </c>
      <c r="R1126" s="68" t="s">
        <v>639</v>
      </c>
      <c r="S1126" s="381"/>
      <c r="T1126" s="287"/>
    </row>
    <row r="1127" spans="1:20" ht="76.5">
      <c r="A1127" s="198" t="s">
        <v>543</v>
      </c>
      <c r="B1127" s="68"/>
      <c r="C1127" s="220" t="s">
        <v>693</v>
      </c>
      <c r="D1127" s="221">
        <v>44742</v>
      </c>
      <c r="E1127" s="198" t="s">
        <v>3105</v>
      </c>
      <c r="F1127" s="198" t="s">
        <v>6</v>
      </c>
      <c r="G1127" s="198">
        <v>1920174</v>
      </c>
      <c r="H1127" s="68"/>
      <c r="I1127" s="204" t="s">
        <v>3188</v>
      </c>
      <c r="J1127" s="68"/>
      <c r="K1127" s="68"/>
      <c r="L1127" s="68"/>
      <c r="M1127" s="68"/>
      <c r="N1127" s="379"/>
      <c r="O1127" s="379"/>
      <c r="P1127" s="222">
        <v>0</v>
      </c>
      <c r="Q1127" s="222">
        <v>213779.58</v>
      </c>
      <c r="R1127" s="68" t="s">
        <v>639</v>
      </c>
      <c r="S1127" s="381"/>
      <c r="T1127" s="287"/>
    </row>
    <row r="1128" spans="1:20" ht="76.5">
      <c r="A1128" s="198" t="s">
        <v>543</v>
      </c>
      <c r="B1128" s="68"/>
      <c r="C1128" s="220" t="s">
        <v>693</v>
      </c>
      <c r="D1128" s="221">
        <v>44742</v>
      </c>
      <c r="E1128" s="198" t="s">
        <v>3106</v>
      </c>
      <c r="F1128" s="198" t="s">
        <v>6</v>
      </c>
      <c r="G1128" s="198">
        <v>1920177</v>
      </c>
      <c r="H1128" s="68"/>
      <c r="I1128" s="204" t="s">
        <v>3189</v>
      </c>
      <c r="J1128" s="68"/>
      <c r="K1128" s="68"/>
      <c r="L1128" s="68"/>
      <c r="M1128" s="68"/>
      <c r="N1128" s="379"/>
      <c r="O1128" s="379"/>
      <c r="P1128" s="222">
        <v>0</v>
      </c>
      <c r="Q1128" s="222">
        <v>428444.44</v>
      </c>
      <c r="R1128" s="68" t="s">
        <v>639</v>
      </c>
      <c r="S1128" s="381"/>
      <c r="T1128" s="287"/>
    </row>
    <row r="1129" spans="1:20" ht="76.5">
      <c r="A1129" s="198" t="s">
        <v>543</v>
      </c>
      <c r="B1129" s="68"/>
      <c r="C1129" s="220" t="s">
        <v>693</v>
      </c>
      <c r="D1129" s="221">
        <v>44742</v>
      </c>
      <c r="E1129" s="198" t="s">
        <v>3107</v>
      </c>
      <c r="F1129" s="198" t="s">
        <v>6</v>
      </c>
      <c r="G1129" s="198">
        <v>1920180</v>
      </c>
      <c r="H1129" s="68"/>
      <c r="I1129" s="204" t="s">
        <v>3190</v>
      </c>
      <c r="J1129" s="68"/>
      <c r="K1129" s="68"/>
      <c r="L1129" s="68"/>
      <c r="M1129" s="68"/>
      <c r="N1129" s="379"/>
      <c r="O1129" s="379"/>
      <c r="P1129" s="222">
        <v>0</v>
      </c>
      <c r="Q1129" s="222">
        <v>802504.33</v>
      </c>
      <c r="R1129" s="68" t="s">
        <v>639</v>
      </c>
      <c r="S1129" s="381"/>
      <c r="T1129" s="287"/>
    </row>
    <row r="1130" spans="1:20" ht="76.5">
      <c r="A1130" s="198" t="s">
        <v>543</v>
      </c>
      <c r="B1130" s="68"/>
      <c r="C1130" s="220" t="s">
        <v>693</v>
      </c>
      <c r="D1130" s="221">
        <v>44742</v>
      </c>
      <c r="E1130" s="198" t="s">
        <v>3108</v>
      </c>
      <c r="F1130" s="198" t="s">
        <v>6</v>
      </c>
      <c r="G1130" s="198">
        <v>1920183</v>
      </c>
      <c r="H1130" s="68"/>
      <c r="I1130" s="204" t="s">
        <v>3191</v>
      </c>
      <c r="J1130" s="68"/>
      <c r="K1130" s="68"/>
      <c r="L1130" s="68"/>
      <c r="M1130" s="68"/>
      <c r="N1130" s="379"/>
      <c r="O1130" s="379"/>
      <c r="P1130" s="222">
        <v>0</v>
      </c>
      <c r="Q1130" s="222">
        <v>161069.34</v>
      </c>
      <c r="R1130" s="68" t="s">
        <v>639</v>
      </c>
      <c r="S1130" s="381"/>
      <c r="T1130" s="287"/>
    </row>
    <row r="1131" spans="1:20" ht="51">
      <c r="A1131" s="198" t="s">
        <v>551</v>
      </c>
      <c r="B1131" s="68"/>
      <c r="C1131" s="220" t="s">
        <v>590</v>
      </c>
      <c r="D1131" s="221">
        <v>44746</v>
      </c>
      <c r="E1131" s="198" t="s">
        <v>3213</v>
      </c>
      <c r="F1131" s="198" t="s">
        <v>3</v>
      </c>
      <c r="G1131" s="198">
        <v>2032208</v>
      </c>
      <c r="H1131" s="68"/>
      <c r="I1131" s="204" t="s">
        <v>3442</v>
      </c>
      <c r="J1131" s="68"/>
      <c r="K1131" s="68"/>
      <c r="L1131" s="68"/>
      <c r="M1131" s="68"/>
      <c r="N1131" s="379"/>
      <c r="O1131" s="379"/>
      <c r="P1131" s="222">
        <v>0</v>
      </c>
      <c r="Q1131" s="222">
        <v>1788.13</v>
      </c>
      <c r="R1131" s="68" t="s">
        <v>639</v>
      </c>
      <c r="S1131" s="381"/>
      <c r="T1131" s="287"/>
    </row>
    <row r="1132" spans="1:20" ht="76.5">
      <c r="A1132" s="198" t="s">
        <v>542</v>
      </c>
      <c r="B1132" s="68"/>
      <c r="C1132" s="220" t="s">
        <v>591</v>
      </c>
      <c r="D1132" s="221">
        <v>44746</v>
      </c>
      <c r="E1132" s="198" t="s">
        <v>3215</v>
      </c>
      <c r="F1132" s="198" t="s">
        <v>3</v>
      </c>
      <c r="G1132" s="198">
        <v>2032219</v>
      </c>
      <c r="H1132" s="68"/>
      <c r="I1132" s="204" t="s">
        <v>3609</v>
      </c>
      <c r="J1132" s="68"/>
      <c r="K1132" s="68"/>
      <c r="L1132" s="68"/>
      <c r="M1132" s="68"/>
      <c r="N1132" s="379"/>
      <c r="O1132" s="379"/>
      <c r="P1132" s="222">
        <v>0</v>
      </c>
      <c r="Q1132" s="222">
        <v>2271.52</v>
      </c>
      <c r="R1132" s="68" t="s">
        <v>2578</v>
      </c>
      <c r="S1132" s="381"/>
      <c r="T1132" s="287"/>
    </row>
    <row r="1133" spans="1:20" ht="76.5">
      <c r="A1133" s="198" t="s">
        <v>542</v>
      </c>
      <c r="B1133" s="68"/>
      <c r="C1133" s="220" t="s">
        <v>591</v>
      </c>
      <c r="D1133" s="221">
        <v>44746</v>
      </c>
      <c r="E1133" s="198" t="s">
        <v>3215</v>
      </c>
      <c r="F1133" s="198" t="s">
        <v>3</v>
      </c>
      <c r="G1133" s="198">
        <v>2032219</v>
      </c>
      <c r="H1133" s="68"/>
      <c r="I1133" s="204" t="s">
        <v>3609</v>
      </c>
      <c r="J1133" s="68"/>
      <c r="K1133" s="68"/>
      <c r="L1133" s="68"/>
      <c r="M1133" s="68"/>
      <c r="N1133" s="379"/>
      <c r="O1133" s="379"/>
      <c r="P1133" s="222">
        <v>0</v>
      </c>
      <c r="Q1133" s="222">
        <v>858.6</v>
      </c>
      <c r="R1133" s="68" t="s">
        <v>2578</v>
      </c>
      <c r="S1133" s="381"/>
      <c r="T1133" s="287"/>
    </row>
    <row r="1134" spans="1:20" ht="76.5">
      <c r="A1134" s="198" t="s">
        <v>542</v>
      </c>
      <c r="B1134" s="68"/>
      <c r="C1134" s="220" t="s">
        <v>591</v>
      </c>
      <c r="D1134" s="221">
        <v>44746</v>
      </c>
      <c r="E1134" s="198" t="s">
        <v>3215</v>
      </c>
      <c r="F1134" s="198" t="s">
        <v>3</v>
      </c>
      <c r="G1134" s="198">
        <v>2032219</v>
      </c>
      <c r="H1134" s="68"/>
      <c r="I1134" s="204" t="s">
        <v>3609</v>
      </c>
      <c r="J1134" s="68"/>
      <c r="K1134" s="68"/>
      <c r="L1134" s="68"/>
      <c r="M1134" s="68"/>
      <c r="N1134" s="379"/>
      <c r="O1134" s="379"/>
      <c r="P1134" s="222">
        <v>0</v>
      </c>
      <c r="Q1134" s="222">
        <v>4773.8</v>
      </c>
      <c r="R1134" s="68" t="s">
        <v>2578</v>
      </c>
      <c r="S1134" s="381"/>
      <c r="T1134" s="287"/>
    </row>
    <row r="1135" spans="1:20" ht="76.5">
      <c r="A1135" s="198" t="s">
        <v>542</v>
      </c>
      <c r="B1135" s="68"/>
      <c r="C1135" s="220" t="s">
        <v>591</v>
      </c>
      <c r="D1135" s="221">
        <v>44746</v>
      </c>
      <c r="E1135" s="198" t="s">
        <v>3215</v>
      </c>
      <c r="F1135" s="198" t="s">
        <v>3</v>
      </c>
      <c r="G1135" s="198">
        <v>2032219</v>
      </c>
      <c r="H1135" s="68"/>
      <c r="I1135" s="204" t="s">
        <v>3609</v>
      </c>
      <c r="J1135" s="68"/>
      <c r="K1135" s="68"/>
      <c r="L1135" s="68"/>
      <c r="M1135" s="68"/>
      <c r="N1135" s="379"/>
      <c r="O1135" s="379"/>
      <c r="P1135" s="222">
        <v>0</v>
      </c>
      <c r="Q1135" s="222">
        <v>12000.59</v>
      </c>
      <c r="R1135" s="68" t="s">
        <v>2578</v>
      </c>
      <c r="S1135" s="381"/>
      <c r="T1135" s="287"/>
    </row>
    <row r="1136" spans="1:20" ht="76.5">
      <c r="A1136" s="198">
        <v>905</v>
      </c>
      <c r="B1136" s="68"/>
      <c r="C1136" s="220" t="s">
        <v>195</v>
      </c>
      <c r="D1136" s="221">
        <v>44746</v>
      </c>
      <c r="E1136" s="198" t="s">
        <v>3215</v>
      </c>
      <c r="F1136" s="198" t="s">
        <v>3</v>
      </c>
      <c r="G1136" s="198">
        <v>2032219</v>
      </c>
      <c r="H1136" s="68"/>
      <c r="I1136" s="204" t="s">
        <v>3609</v>
      </c>
      <c r="J1136" s="68"/>
      <c r="K1136" s="68"/>
      <c r="L1136" s="68"/>
      <c r="M1136" s="68"/>
      <c r="N1136" s="379"/>
      <c r="O1136" s="379"/>
      <c r="P1136" s="222">
        <v>0</v>
      </c>
      <c r="Q1136" s="222">
        <v>125500.71</v>
      </c>
      <c r="R1136" s="68" t="s">
        <v>2578</v>
      </c>
      <c r="S1136" s="381"/>
      <c r="T1136" s="287"/>
    </row>
    <row r="1137" spans="1:20" ht="76.5">
      <c r="A1137" s="198">
        <v>905</v>
      </c>
      <c r="B1137" s="68"/>
      <c r="C1137" s="220" t="s">
        <v>195</v>
      </c>
      <c r="D1137" s="221">
        <v>44746</v>
      </c>
      <c r="E1137" s="198" t="s">
        <v>3215</v>
      </c>
      <c r="F1137" s="198" t="s">
        <v>3</v>
      </c>
      <c r="G1137" s="198">
        <v>2032219</v>
      </c>
      <c r="H1137" s="68"/>
      <c r="I1137" s="204" t="s">
        <v>3609</v>
      </c>
      <c r="J1137" s="68"/>
      <c r="K1137" s="68"/>
      <c r="L1137" s="68"/>
      <c r="M1137" s="68"/>
      <c r="N1137" s="379"/>
      <c r="O1137" s="379"/>
      <c r="P1137" s="222">
        <v>0</v>
      </c>
      <c r="Q1137" s="222">
        <v>79131.89</v>
      </c>
      <c r="R1137" s="68" t="s">
        <v>2578</v>
      </c>
      <c r="S1137" s="381"/>
      <c r="T1137" s="287"/>
    </row>
    <row r="1138" spans="1:20" ht="76.5">
      <c r="A1138" s="198">
        <v>905</v>
      </c>
      <c r="B1138" s="68"/>
      <c r="C1138" s="220" t="s">
        <v>195</v>
      </c>
      <c r="D1138" s="221">
        <v>44746</v>
      </c>
      <c r="E1138" s="198" t="s">
        <v>3215</v>
      </c>
      <c r="F1138" s="198" t="s">
        <v>3</v>
      </c>
      <c r="G1138" s="198">
        <v>2032219</v>
      </c>
      <c r="H1138" s="68"/>
      <c r="I1138" s="204" t="s">
        <v>3609</v>
      </c>
      <c r="J1138" s="68"/>
      <c r="K1138" s="68"/>
      <c r="L1138" s="68"/>
      <c r="M1138" s="68"/>
      <c r="N1138" s="379"/>
      <c r="O1138" s="379"/>
      <c r="P1138" s="222">
        <v>0</v>
      </c>
      <c r="Q1138" s="222">
        <v>59954.05</v>
      </c>
      <c r="R1138" s="68" t="s">
        <v>2578</v>
      </c>
      <c r="S1138" s="381"/>
      <c r="T1138" s="287"/>
    </row>
    <row r="1139" spans="1:20" ht="76.5">
      <c r="A1139" s="198">
        <v>905</v>
      </c>
      <c r="B1139" s="68"/>
      <c r="C1139" s="220" t="s">
        <v>195</v>
      </c>
      <c r="D1139" s="221">
        <v>44746</v>
      </c>
      <c r="E1139" s="198" t="s">
        <v>3215</v>
      </c>
      <c r="F1139" s="198" t="s">
        <v>3</v>
      </c>
      <c r="G1139" s="198">
        <v>2032219</v>
      </c>
      <c r="H1139" s="68"/>
      <c r="I1139" s="204" t="s">
        <v>3609</v>
      </c>
      <c r="J1139" s="68"/>
      <c r="K1139" s="68"/>
      <c r="L1139" s="68"/>
      <c r="M1139" s="68"/>
      <c r="N1139" s="379"/>
      <c r="O1139" s="379"/>
      <c r="P1139" s="222">
        <v>0</v>
      </c>
      <c r="Q1139" s="222">
        <v>2877.96</v>
      </c>
      <c r="R1139" s="68" t="s">
        <v>2578</v>
      </c>
      <c r="S1139" s="381"/>
      <c r="T1139" s="287"/>
    </row>
    <row r="1140" spans="1:20" ht="76.5">
      <c r="A1140" s="198">
        <v>267</v>
      </c>
      <c r="B1140" s="68"/>
      <c r="C1140" s="220" t="s">
        <v>108</v>
      </c>
      <c r="D1140" s="221">
        <v>44746</v>
      </c>
      <c r="E1140" s="198" t="s">
        <v>3215</v>
      </c>
      <c r="F1140" s="198" t="s">
        <v>3</v>
      </c>
      <c r="G1140" s="198">
        <v>2032221</v>
      </c>
      <c r="H1140" s="68"/>
      <c r="I1140" s="204" t="s">
        <v>3609</v>
      </c>
      <c r="J1140" s="68"/>
      <c r="K1140" s="68"/>
      <c r="L1140" s="68"/>
      <c r="M1140" s="68"/>
      <c r="N1140" s="379"/>
      <c r="O1140" s="379"/>
      <c r="P1140" s="222">
        <v>0</v>
      </c>
      <c r="Q1140" s="222">
        <v>689484.58</v>
      </c>
      <c r="R1140" s="68" t="s">
        <v>2578</v>
      </c>
      <c r="S1140" s="381"/>
      <c r="T1140" s="287"/>
    </row>
    <row r="1141" spans="1:20" ht="76.5">
      <c r="A1141" s="198">
        <v>267</v>
      </c>
      <c r="B1141" s="68"/>
      <c r="C1141" s="220" t="s">
        <v>108</v>
      </c>
      <c r="D1141" s="221">
        <v>44746</v>
      </c>
      <c r="E1141" s="198" t="s">
        <v>3215</v>
      </c>
      <c r="F1141" s="198" t="s">
        <v>3</v>
      </c>
      <c r="G1141" s="198">
        <v>2032221</v>
      </c>
      <c r="H1141" s="68"/>
      <c r="I1141" s="204" t="s">
        <v>3609</v>
      </c>
      <c r="J1141" s="68"/>
      <c r="K1141" s="68"/>
      <c r="L1141" s="68"/>
      <c r="M1141" s="68"/>
      <c r="N1141" s="379"/>
      <c r="O1141" s="379"/>
      <c r="P1141" s="222">
        <v>0</v>
      </c>
      <c r="Q1141" s="222">
        <v>261316.28</v>
      </c>
      <c r="R1141" s="68" t="s">
        <v>2578</v>
      </c>
      <c r="S1141" s="381"/>
      <c r="T1141" s="287"/>
    </row>
    <row r="1142" spans="1:20" ht="76.5">
      <c r="A1142" s="198">
        <v>267</v>
      </c>
      <c r="B1142" s="68"/>
      <c r="C1142" s="220" t="s">
        <v>108</v>
      </c>
      <c r="D1142" s="221">
        <v>44746</v>
      </c>
      <c r="E1142" s="198" t="s">
        <v>3215</v>
      </c>
      <c r="F1142" s="198" t="s">
        <v>3</v>
      </c>
      <c r="G1142" s="198">
        <v>2032221</v>
      </c>
      <c r="H1142" s="68"/>
      <c r="I1142" s="204" t="s">
        <v>3609</v>
      </c>
      <c r="J1142" s="68"/>
      <c r="K1142" s="68"/>
      <c r="L1142" s="68"/>
      <c r="M1142" s="68"/>
      <c r="N1142" s="379"/>
      <c r="O1142" s="379"/>
      <c r="P1142" s="222">
        <v>0</v>
      </c>
      <c r="Q1142" s="222">
        <v>387888.26</v>
      </c>
      <c r="R1142" s="68" t="s">
        <v>2578</v>
      </c>
      <c r="S1142" s="381"/>
      <c r="T1142" s="287"/>
    </row>
    <row r="1143" spans="1:20" ht="76.5">
      <c r="A1143" s="198">
        <v>267</v>
      </c>
      <c r="B1143" s="68"/>
      <c r="C1143" s="220" t="s">
        <v>108</v>
      </c>
      <c r="D1143" s="221">
        <v>44746</v>
      </c>
      <c r="E1143" s="198" t="s">
        <v>3215</v>
      </c>
      <c r="F1143" s="198" t="s">
        <v>3</v>
      </c>
      <c r="G1143" s="198">
        <v>2032221</v>
      </c>
      <c r="H1143" s="68"/>
      <c r="I1143" s="204" t="s">
        <v>3609</v>
      </c>
      <c r="J1143" s="68"/>
      <c r="K1143" s="68"/>
      <c r="L1143" s="68"/>
      <c r="M1143" s="68"/>
      <c r="N1143" s="379"/>
      <c r="O1143" s="379"/>
      <c r="P1143" s="222">
        <v>0</v>
      </c>
      <c r="Q1143" s="222">
        <v>212009.12</v>
      </c>
      <c r="R1143" s="68" t="s">
        <v>2578</v>
      </c>
      <c r="S1143" s="381"/>
      <c r="T1143" s="287"/>
    </row>
    <row r="1144" spans="1:20" ht="76.5">
      <c r="A1144" s="198">
        <v>15</v>
      </c>
      <c r="B1144" s="68"/>
      <c r="C1144" s="220" t="s">
        <v>40</v>
      </c>
      <c r="D1144" s="221">
        <v>44746</v>
      </c>
      <c r="E1144" s="198" t="s">
        <v>3215</v>
      </c>
      <c r="F1144" s="198" t="s">
        <v>3</v>
      </c>
      <c r="G1144" s="198">
        <v>2032221</v>
      </c>
      <c r="H1144" s="68"/>
      <c r="I1144" s="204" t="s">
        <v>3609</v>
      </c>
      <c r="J1144" s="68"/>
      <c r="K1144" s="68"/>
      <c r="L1144" s="68"/>
      <c r="M1144" s="68"/>
      <c r="N1144" s="379"/>
      <c r="O1144" s="379"/>
      <c r="P1144" s="222">
        <v>0</v>
      </c>
      <c r="Q1144" s="222">
        <v>4061.9100000000035</v>
      </c>
      <c r="R1144" s="68" t="s">
        <v>2578</v>
      </c>
      <c r="S1144" s="381"/>
      <c r="T1144" s="287"/>
    </row>
    <row r="1145" spans="1:20" ht="76.5">
      <c r="A1145" s="198">
        <v>903</v>
      </c>
      <c r="B1145" s="68"/>
      <c r="C1145" s="220" t="s">
        <v>193</v>
      </c>
      <c r="D1145" s="221">
        <v>44746</v>
      </c>
      <c r="E1145" s="198" t="s">
        <v>3215</v>
      </c>
      <c r="F1145" s="198" t="s">
        <v>3</v>
      </c>
      <c r="G1145" s="198">
        <v>2032221</v>
      </c>
      <c r="H1145" s="68"/>
      <c r="I1145" s="204" t="s">
        <v>3609</v>
      </c>
      <c r="J1145" s="68"/>
      <c r="K1145" s="68"/>
      <c r="L1145" s="68"/>
      <c r="M1145" s="68"/>
      <c r="N1145" s="379"/>
      <c r="O1145" s="379"/>
      <c r="P1145" s="222">
        <v>0</v>
      </c>
      <c r="Q1145" s="222">
        <v>435194.72</v>
      </c>
      <c r="R1145" s="68" t="s">
        <v>2578</v>
      </c>
      <c r="S1145" s="381"/>
      <c r="T1145" s="287"/>
    </row>
    <row r="1146" spans="1:20" ht="89.25">
      <c r="A1146" s="198" t="s">
        <v>542</v>
      </c>
      <c r="B1146" s="68"/>
      <c r="C1146" s="220" t="s">
        <v>591</v>
      </c>
      <c r="D1146" s="221">
        <v>44746</v>
      </c>
      <c r="E1146" s="198" t="s">
        <v>3216</v>
      </c>
      <c r="F1146" s="198" t="s">
        <v>640</v>
      </c>
      <c r="G1146" s="198">
        <v>3930794</v>
      </c>
      <c r="H1146" s="68"/>
      <c r="I1146" s="204" t="s">
        <v>3443</v>
      </c>
      <c r="J1146" s="68"/>
      <c r="K1146" s="68"/>
      <c r="L1146" s="68"/>
      <c r="M1146" s="68"/>
      <c r="N1146" s="379"/>
      <c r="O1146" s="379"/>
      <c r="P1146" s="222">
        <v>0</v>
      </c>
      <c r="Q1146" s="222">
        <v>1451</v>
      </c>
      <c r="R1146" s="68" t="s">
        <v>639</v>
      </c>
      <c r="S1146" s="381"/>
      <c r="T1146" s="287"/>
    </row>
    <row r="1147" spans="1:20" ht="89.25">
      <c r="A1147" s="198" t="s">
        <v>542</v>
      </c>
      <c r="B1147" s="68"/>
      <c r="C1147" s="220" t="s">
        <v>591</v>
      </c>
      <c r="D1147" s="221">
        <v>44746</v>
      </c>
      <c r="E1147" s="198" t="s">
        <v>3217</v>
      </c>
      <c r="F1147" s="198" t="s">
        <v>640</v>
      </c>
      <c r="G1147" s="198">
        <v>3930795</v>
      </c>
      <c r="H1147" s="68"/>
      <c r="I1147" s="204" t="s">
        <v>3443</v>
      </c>
      <c r="J1147" s="68"/>
      <c r="K1147" s="68"/>
      <c r="L1147" s="68"/>
      <c r="M1147" s="68"/>
      <c r="N1147" s="379"/>
      <c r="O1147" s="379"/>
      <c r="P1147" s="222">
        <v>0</v>
      </c>
      <c r="Q1147" s="222">
        <v>3752</v>
      </c>
      <c r="R1147" s="68" t="s">
        <v>639</v>
      </c>
      <c r="S1147" s="381"/>
      <c r="T1147" s="287"/>
    </row>
    <row r="1148" spans="1:20" ht="89.25">
      <c r="A1148" s="198" t="s">
        <v>542</v>
      </c>
      <c r="B1148" s="68"/>
      <c r="C1148" s="220" t="s">
        <v>591</v>
      </c>
      <c r="D1148" s="221">
        <v>44746</v>
      </c>
      <c r="E1148" s="198" t="s">
        <v>3218</v>
      </c>
      <c r="F1148" s="198" t="s">
        <v>640</v>
      </c>
      <c r="G1148" s="198">
        <v>3930798</v>
      </c>
      <c r="H1148" s="68"/>
      <c r="I1148" s="204" t="s">
        <v>3443</v>
      </c>
      <c r="J1148" s="68"/>
      <c r="K1148" s="68"/>
      <c r="L1148" s="68"/>
      <c r="M1148" s="68"/>
      <c r="N1148" s="379"/>
      <c r="O1148" s="379"/>
      <c r="P1148" s="222">
        <v>0</v>
      </c>
      <c r="Q1148" s="222">
        <v>1463</v>
      </c>
      <c r="R1148" s="68" t="s">
        <v>639</v>
      </c>
      <c r="S1148" s="381"/>
      <c r="T1148" s="287"/>
    </row>
    <row r="1149" spans="1:20" ht="89.25">
      <c r="A1149" s="198" t="s">
        <v>542</v>
      </c>
      <c r="B1149" s="68"/>
      <c r="C1149" s="220" t="s">
        <v>591</v>
      </c>
      <c r="D1149" s="221">
        <v>44746</v>
      </c>
      <c r="E1149" s="198" t="s">
        <v>3219</v>
      </c>
      <c r="F1149" s="198" t="s">
        <v>640</v>
      </c>
      <c r="G1149" s="198">
        <v>3930799</v>
      </c>
      <c r="H1149" s="68"/>
      <c r="I1149" s="204" t="s">
        <v>3443</v>
      </c>
      <c r="J1149" s="68"/>
      <c r="K1149" s="68"/>
      <c r="L1149" s="68"/>
      <c r="M1149" s="68"/>
      <c r="N1149" s="379"/>
      <c r="O1149" s="379"/>
      <c r="P1149" s="222">
        <v>0</v>
      </c>
      <c r="Q1149" s="222">
        <v>28976</v>
      </c>
      <c r="R1149" s="68" t="s">
        <v>639</v>
      </c>
      <c r="S1149" s="381"/>
      <c r="T1149" s="287"/>
    </row>
    <row r="1150" spans="1:20" ht="89.25">
      <c r="A1150" s="198" t="s">
        <v>542</v>
      </c>
      <c r="B1150" s="68"/>
      <c r="C1150" s="220" t="s">
        <v>591</v>
      </c>
      <c r="D1150" s="221">
        <v>44746</v>
      </c>
      <c r="E1150" s="198" t="s">
        <v>3220</v>
      </c>
      <c r="F1150" s="198" t="s">
        <v>640</v>
      </c>
      <c r="G1150" s="198">
        <v>3930802</v>
      </c>
      <c r="H1150" s="68"/>
      <c r="I1150" s="204" t="s">
        <v>3443</v>
      </c>
      <c r="J1150" s="68"/>
      <c r="K1150" s="68"/>
      <c r="L1150" s="68"/>
      <c r="M1150" s="68"/>
      <c r="N1150" s="379"/>
      <c r="O1150" s="379"/>
      <c r="P1150" s="222">
        <v>0</v>
      </c>
      <c r="Q1150" s="222">
        <v>9644</v>
      </c>
      <c r="R1150" s="68" t="s">
        <v>639</v>
      </c>
      <c r="S1150" s="381"/>
      <c r="T1150" s="287"/>
    </row>
    <row r="1151" spans="1:20" ht="89.25">
      <c r="A1151" s="198" t="s">
        <v>542</v>
      </c>
      <c r="B1151" s="68"/>
      <c r="C1151" s="220" t="s">
        <v>591</v>
      </c>
      <c r="D1151" s="221">
        <v>44746</v>
      </c>
      <c r="E1151" s="198" t="s">
        <v>3221</v>
      </c>
      <c r="F1151" s="198" t="s">
        <v>640</v>
      </c>
      <c r="G1151" s="198">
        <v>3930803</v>
      </c>
      <c r="H1151" s="68"/>
      <c r="I1151" s="204" t="s">
        <v>3443</v>
      </c>
      <c r="J1151" s="68"/>
      <c r="K1151" s="68"/>
      <c r="L1151" s="68"/>
      <c r="M1151" s="68"/>
      <c r="N1151" s="379"/>
      <c r="O1151" s="379"/>
      <c r="P1151" s="222">
        <v>0</v>
      </c>
      <c r="Q1151" s="222">
        <v>5371</v>
      </c>
      <c r="R1151" s="68" t="s">
        <v>639</v>
      </c>
      <c r="S1151" s="381"/>
      <c r="T1151" s="287"/>
    </row>
    <row r="1152" spans="1:20" ht="76.5">
      <c r="A1152" s="198" t="s">
        <v>542</v>
      </c>
      <c r="B1152" s="68"/>
      <c r="C1152" s="220" t="s">
        <v>591</v>
      </c>
      <c r="D1152" s="221">
        <v>44746</v>
      </c>
      <c r="E1152" s="198" t="s">
        <v>3214</v>
      </c>
      <c r="F1152" s="198" t="s">
        <v>3</v>
      </c>
      <c r="G1152" s="198">
        <v>2032214</v>
      </c>
      <c r="H1152" s="68"/>
      <c r="I1152" s="204" t="s">
        <v>3608</v>
      </c>
      <c r="J1152" s="68"/>
      <c r="K1152" s="68"/>
      <c r="L1152" s="68"/>
      <c r="M1152" s="68"/>
      <c r="N1152" s="379"/>
      <c r="O1152" s="379"/>
      <c r="P1152" s="222">
        <v>0</v>
      </c>
      <c r="Q1152" s="222">
        <v>42725.440000000002</v>
      </c>
      <c r="R1152" s="68" t="s">
        <v>2578</v>
      </c>
      <c r="S1152" s="381"/>
      <c r="T1152" s="287"/>
    </row>
    <row r="1153" spans="1:20" ht="76.5">
      <c r="A1153" s="198">
        <v>512</v>
      </c>
      <c r="B1153" s="68"/>
      <c r="C1153" s="220" t="s">
        <v>695</v>
      </c>
      <c r="D1153" s="221">
        <v>44746</v>
      </c>
      <c r="E1153" s="198" t="s">
        <v>3215</v>
      </c>
      <c r="F1153" s="198" t="s">
        <v>3</v>
      </c>
      <c r="G1153" s="198">
        <v>2032216</v>
      </c>
      <c r="H1153" s="68"/>
      <c r="I1153" s="204" t="s">
        <v>3609</v>
      </c>
      <c r="J1153" s="68"/>
      <c r="K1153" s="68"/>
      <c r="L1153" s="68"/>
      <c r="M1153" s="68"/>
      <c r="N1153" s="379"/>
      <c r="O1153" s="379"/>
      <c r="P1153" s="222">
        <v>0</v>
      </c>
      <c r="Q1153" s="222">
        <v>14352.8</v>
      </c>
      <c r="R1153" s="68" t="s">
        <v>2578</v>
      </c>
      <c r="S1153" s="381"/>
      <c r="T1153" s="287"/>
    </row>
    <row r="1154" spans="1:20" ht="76.5">
      <c r="A1154" s="198">
        <v>512</v>
      </c>
      <c r="B1154" s="68"/>
      <c r="C1154" s="220" t="s">
        <v>695</v>
      </c>
      <c r="D1154" s="221">
        <v>44746</v>
      </c>
      <c r="E1154" s="198" t="s">
        <v>3215</v>
      </c>
      <c r="F1154" s="198" t="s">
        <v>3</v>
      </c>
      <c r="G1154" s="198">
        <v>2032216</v>
      </c>
      <c r="H1154" s="68"/>
      <c r="I1154" s="204" t="s">
        <v>3609</v>
      </c>
      <c r="J1154" s="68"/>
      <c r="K1154" s="68"/>
      <c r="L1154" s="68"/>
      <c r="M1154" s="68"/>
      <c r="N1154" s="379"/>
      <c r="O1154" s="379"/>
      <c r="P1154" s="222">
        <v>0</v>
      </c>
      <c r="Q1154" s="222">
        <v>8937.26</v>
      </c>
      <c r="R1154" s="68" t="s">
        <v>2578</v>
      </c>
      <c r="S1154" s="381"/>
      <c r="T1154" s="287"/>
    </row>
    <row r="1155" spans="1:20" ht="76.5">
      <c r="A1155" s="198">
        <v>70</v>
      </c>
      <c r="B1155" s="68"/>
      <c r="C1155" s="220" t="s">
        <v>48</v>
      </c>
      <c r="D1155" s="221">
        <v>44746</v>
      </c>
      <c r="E1155" s="198" t="s">
        <v>3215</v>
      </c>
      <c r="F1155" s="198" t="s">
        <v>3</v>
      </c>
      <c r="G1155" s="198">
        <v>2032216</v>
      </c>
      <c r="H1155" s="68"/>
      <c r="I1155" s="204" t="s">
        <v>3609</v>
      </c>
      <c r="J1155" s="68"/>
      <c r="K1155" s="68"/>
      <c r="L1155" s="68"/>
      <c r="M1155" s="68"/>
      <c r="N1155" s="379"/>
      <c r="O1155" s="379"/>
      <c r="P1155" s="222">
        <v>0</v>
      </c>
      <c r="Q1155" s="222">
        <v>1520.54</v>
      </c>
      <c r="R1155" s="68" t="s">
        <v>2578</v>
      </c>
      <c r="S1155" s="381"/>
      <c r="T1155" s="287"/>
    </row>
    <row r="1156" spans="1:20" ht="76.5">
      <c r="A1156" s="198" t="s">
        <v>542</v>
      </c>
      <c r="B1156" s="68"/>
      <c r="C1156" s="220" t="s">
        <v>591</v>
      </c>
      <c r="D1156" s="221">
        <v>44746</v>
      </c>
      <c r="E1156" s="198" t="s">
        <v>3214</v>
      </c>
      <c r="F1156" s="198" t="s">
        <v>3</v>
      </c>
      <c r="G1156" s="198">
        <v>2032214</v>
      </c>
      <c r="H1156" s="68"/>
      <c r="I1156" s="204" t="s">
        <v>3608</v>
      </c>
      <c r="J1156" s="68"/>
      <c r="K1156" s="68"/>
      <c r="L1156" s="68"/>
      <c r="M1156" s="68"/>
      <c r="N1156" s="379"/>
      <c r="O1156" s="379"/>
      <c r="P1156" s="222">
        <v>0</v>
      </c>
      <c r="Q1156" s="222">
        <v>38015.56</v>
      </c>
      <c r="R1156" s="68" t="s">
        <v>2578</v>
      </c>
      <c r="S1156" s="381"/>
      <c r="T1156" s="287"/>
    </row>
    <row r="1157" spans="1:20" ht="76.5">
      <c r="A1157" s="198">
        <v>512</v>
      </c>
      <c r="B1157" s="68"/>
      <c r="C1157" s="220" t="s">
        <v>695</v>
      </c>
      <c r="D1157" s="221">
        <v>44746</v>
      </c>
      <c r="E1157" s="198" t="s">
        <v>3215</v>
      </c>
      <c r="F1157" s="198" t="s">
        <v>3</v>
      </c>
      <c r="G1157" s="198">
        <v>2032216</v>
      </c>
      <c r="H1157" s="68"/>
      <c r="I1157" s="204" t="s">
        <v>3609</v>
      </c>
      <c r="J1157" s="68"/>
      <c r="K1157" s="68"/>
      <c r="L1157" s="68"/>
      <c r="M1157" s="68"/>
      <c r="N1157" s="379"/>
      <c r="O1157" s="379"/>
      <c r="P1157" s="222">
        <v>0</v>
      </c>
      <c r="Q1157" s="222">
        <v>7751.06</v>
      </c>
      <c r="R1157" s="68" t="s">
        <v>2578</v>
      </c>
      <c r="S1157" s="381"/>
      <c r="T1157" s="287"/>
    </row>
    <row r="1158" spans="1:20" ht="76.5">
      <c r="A1158" s="198">
        <v>512</v>
      </c>
      <c r="B1158" s="68"/>
      <c r="C1158" s="220" t="s">
        <v>695</v>
      </c>
      <c r="D1158" s="221">
        <v>44746</v>
      </c>
      <c r="E1158" s="198" t="s">
        <v>3215</v>
      </c>
      <c r="F1158" s="198" t="s">
        <v>3</v>
      </c>
      <c r="G1158" s="198">
        <v>2032216</v>
      </c>
      <c r="H1158" s="68"/>
      <c r="I1158" s="204" t="s">
        <v>3609</v>
      </c>
      <c r="J1158" s="68"/>
      <c r="K1158" s="68"/>
      <c r="L1158" s="68"/>
      <c r="M1158" s="68"/>
      <c r="N1158" s="379"/>
      <c r="O1158" s="379"/>
      <c r="P1158" s="222">
        <v>0</v>
      </c>
      <c r="Q1158" s="222">
        <v>8101.55</v>
      </c>
      <c r="R1158" s="68" t="s">
        <v>2578</v>
      </c>
      <c r="S1158" s="381"/>
      <c r="T1158" s="287"/>
    </row>
    <row r="1159" spans="1:20" ht="51">
      <c r="A1159" s="198" t="s">
        <v>551</v>
      </c>
      <c r="B1159" s="68"/>
      <c r="C1159" s="220" t="s">
        <v>590</v>
      </c>
      <c r="D1159" s="221">
        <v>44747</v>
      </c>
      <c r="E1159" s="198" t="s">
        <v>3222</v>
      </c>
      <c r="F1159" s="198" t="s">
        <v>3</v>
      </c>
      <c r="G1159" s="198">
        <v>2032659</v>
      </c>
      <c r="H1159" s="68"/>
      <c r="I1159" s="204" t="s">
        <v>3445</v>
      </c>
      <c r="J1159" s="68"/>
      <c r="K1159" s="68"/>
      <c r="L1159" s="68"/>
      <c r="M1159" s="68"/>
      <c r="N1159" s="379"/>
      <c r="O1159" s="379"/>
      <c r="P1159" s="222">
        <v>0</v>
      </c>
      <c r="Q1159" s="222">
        <v>7032</v>
      </c>
      <c r="R1159" s="68" t="s">
        <v>639</v>
      </c>
      <c r="S1159" s="381"/>
      <c r="T1159" s="287"/>
    </row>
    <row r="1160" spans="1:20" ht="51">
      <c r="A1160" s="198" t="s">
        <v>551</v>
      </c>
      <c r="B1160" s="68"/>
      <c r="C1160" s="220" t="s">
        <v>590</v>
      </c>
      <c r="D1160" s="221">
        <v>44747</v>
      </c>
      <c r="E1160" s="198" t="s">
        <v>3223</v>
      </c>
      <c r="F1160" s="198" t="s">
        <v>3</v>
      </c>
      <c r="G1160" s="198">
        <v>2032725</v>
      </c>
      <c r="H1160" s="68"/>
      <c r="I1160" s="204" t="s">
        <v>3447</v>
      </c>
      <c r="J1160" s="68"/>
      <c r="K1160" s="68"/>
      <c r="L1160" s="68"/>
      <c r="M1160" s="68"/>
      <c r="N1160" s="379"/>
      <c r="O1160" s="379"/>
      <c r="P1160" s="222">
        <v>0</v>
      </c>
      <c r="Q1160" s="222">
        <v>368</v>
      </c>
      <c r="R1160" s="68" t="s">
        <v>639</v>
      </c>
      <c r="S1160" s="381"/>
      <c r="T1160" s="287"/>
    </row>
    <row r="1161" spans="1:20" ht="63.75">
      <c r="A1161" s="198" t="s">
        <v>551</v>
      </c>
      <c r="B1161" s="68"/>
      <c r="C1161" s="220" t="s">
        <v>590</v>
      </c>
      <c r="D1161" s="221">
        <v>44747</v>
      </c>
      <c r="E1161" s="198" t="s">
        <v>3224</v>
      </c>
      <c r="F1161" s="198" t="s">
        <v>3</v>
      </c>
      <c r="G1161" s="198">
        <v>2032547</v>
      </c>
      <c r="H1161" s="68"/>
      <c r="I1161" s="204" t="s">
        <v>3448</v>
      </c>
      <c r="J1161" s="68"/>
      <c r="K1161" s="68"/>
      <c r="L1161" s="68"/>
      <c r="M1161" s="68"/>
      <c r="N1161" s="379"/>
      <c r="O1161" s="379"/>
      <c r="P1161" s="222">
        <v>0</v>
      </c>
      <c r="Q1161" s="222">
        <v>24456.45</v>
      </c>
      <c r="R1161" s="68" t="s">
        <v>639</v>
      </c>
      <c r="S1161" s="381"/>
      <c r="T1161" s="287"/>
    </row>
    <row r="1162" spans="1:20" ht="76.5">
      <c r="A1162" s="198" t="s">
        <v>545</v>
      </c>
      <c r="B1162" s="68"/>
      <c r="C1162" s="220" t="s">
        <v>685</v>
      </c>
      <c r="D1162" s="221">
        <v>44747</v>
      </c>
      <c r="E1162" s="198" t="s">
        <v>3225</v>
      </c>
      <c r="F1162" s="198" t="s">
        <v>6</v>
      </c>
      <c r="G1162" s="198">
        <v>1647590</v>
      </c>
      <c r="H1162" s="68"/>
      <c r="I1162" s="204" t="s">
        <v>3449</v>
      </c>
      <c r="J1162" s="68"/>
      <c r="K1162" s="68"/>
      <c r="L1162" s="68"/>
      <c r="M1162" s="68"/>
      <c r="N1162" s="379"/>
      <c r="O1162" s="379"/>
      <c r="P1162" s="222">
        <v>0</v>
      </c>
      <c r="Q1162" s="222">
        <v>452</v>
      </c>
      <c r="R1162" s="68" t="s">
        <v>639</v>
      </c>
      <c r="S1162" s="381"/>
      <c r="T1162" s="287"/>
    </row>
    <row r="1163" spans="1:20" ht="51">
      <c r="A1163" s="198">
        <v>383</v>
      </c>
      <c r="B1163" s="68"/>
      <c r="C1163" s="220" t="s">
        <v>1248</v>
      </c>
      <c r="D1163" s="221">
        <v>44747</v>
      </c>
      <c r="E1163" s="198" t="s">
        <v>3226</v>
      </c>
      <c r="F1163" s="198" t="s">
        <v>11</v>
      </c>
      <c r="G1163" s="198">
        <v>1036995</v>
      </c>
      <c r="H1163" s="68"/>
      <c r="I1163" s="204" t="s">
        <v>3450</v>
      </c>
      <c r="J1163" s="68"/>
      <c r="K1163" s="68"/>
      <c r="L1163" s="68"/>
      <c r="M1163" s="68"/>
      <c r="N1163" s="379"/>
      <c r="O1163" s="379"/>
      <c r="P1163" s="222">
        <v>50</v>
      </c>
      <c r="Q1163" s="222">
        <v>0</v>
      </c>
      <c r="R1163" s="68" t="s">
        <v>639</v>
      </c>
      <c r="S1163" s="381"/>
      <c r="T1163" s="287"/>
    </row>
    <row r="1164" spans="1:20" ht="63.75">
      <c r="A1164" s="198" t="s">
        <v>551</v>
      </c>
      <c r="B1164" s="68"/>
      <c r="C1164" s="220" t="s">
        <v>590</v>
      </c>
      <c r="D1164" s="221">
        <v>44749</v>
      </c>
      <c r="E1164" s="198" t="s">
        <v>3227</v>
      </c>
      <c r="F1164" s="198" t="s">
        <v>3</v>
      </c>
      <c r="G1164" s="198">
        <v>2033357</v>
      </c>
      <c r="H1164" s="68"/>
      <c r="I1164" s="204" t="s">
        <v>3452</v>
      </c>
      <c r="J1164" s="68"/>
      <c r="K1164" s="68"/>
      <c r="L1164" s="68"/>
      <c r="M1164" s="68"/>
      <c r="N1164" s="379"/>
      <c r="O1164" s="379"/>
      <c r="P1164" s="222">
        <v>0</v>
      </c>
      <c r="Q1164" s="222">
        <v>595</v>
      </c>
      <c r="R1164" s="68" t="s">
        <v>639</v>
      </c>
      <c r="S1164" s="381"/>
      <c r="T1164" s="287"/>
    </row>
    <row r="1165" spans="1:20" ht="63.75">
      <c r="A1165" s="198" t="s">
        <v>551</v>
      </c>
      <c r="B1165" s="68"/>
      <c r="C1165" s="220" t="s">
        <v>590</v>
      </c>
      <c r="D1165" s="221">
        <v>44749</v>
      </c>
      <c r="E1165" s="198" t="s">
        <v>3228</v>
      </c>
      <c r="F1165" s="198" t="s">
        <v>3</v>
      </c>
      <c r="G1165" s="198">
        <v>2033359</v>
      </c>
      <c r="H1165" s="68"/>
      <c r="I1165" s="204" t="s">
        <v>3453</v>
      </c>
      <c r="J1165" s="68"/>
      <c r="K1165" s="68"/>
      <c r="L1165" s="68"/>
      <c r="M1165" s="68"/>
      <c r="N1165" s="379"/>
      <c r="O1165" s="379"/>
      <c r="P1165" s="222">
        <v>0</v>
      </c>
      <c r="Q1165" s="222">
        <v>0.25</v>
      </c>
      <c r="R1165" s="68" t="s">
        <v>639</v>
      </c>
      <c r="S1165" s="381"/>
      <c r="T1165" s="287"/>
    </row>
    <row r="1166" spans="1:20" ht="63.75">
      <c r="A1166" s="198" t="s">
        <v>551</v>
      </c>
      <c r="B1166" s="68"/>
      <c r="C1166" s="220" t="s">
        <v>590</v>
      </c>
      <c r="D1166" s="221">
        <v>44749</v>
      </c>
      <c r="E1166" s="198" t="s">
        <v>3229</v>
      </c>
      <c r="F1166" s="198" t="s">
        <v>3</v>
      </c>
      <c r="G1166" s="198">
        <v>2033370</v>
      </c>
      <c r="H1166" s="68"/>
      <c r="I1166" s="204" t="s">
        <v>3454</v>
      </c>
      <c r="J1166" s="68"/>
      <c r="K1166" s="68"/>
      <c r="L1166" s="68"/>
      <c r="M1166" s="68"/>
      <c r="N1166" s="379"/>
      <c r="O1166" s="379"/>
      <c r="P1166" s="222">
        <v>0</v>
      </c>
      <c r="Q1166" s="222">
        <v>7100</v>
      </c>
      <c r="R1166" s="68" t="s">
        <v>639</v>
      </c>
      <c r="S1166" s="381"/>
      <c r="T1166" s="287"/>
    </row>
    <row r="1167" spans="1:20" ht="51">
      <c r="A1167" s="198">
        <v>291</v>
      </c>
      <c r="B1167" s="68"/>
      <c r="C1167" s="220" t="s">
        <v>120</v>
      </c>
      <c r="D1167" s="221">
        <v>44749</v>
      </c>
      <c r="E1167" s="198" t="s">
        <v>3230</v>
      </c>
      <c r="F1167" s="198" t="s">
        <v>6</v>
      </c>
      <c r="G1167" s="198">
        <v>1648746</v>
      </c>
      <c r="H1167" s="68"/>
      <c r="I1167" s="204" t="s">
        <v>3455</v>
      </c>
      <c r="J1167" s="68"/>
      <c r="K1167" s="68"/>
      <c r="L1167" s="68"/>
      <c r="M1167" s="68"/>
      <c r="N1167" s="379"/>
      <c r="O1167" s="379"/>
      <c r="P1167" s="222">
        <v>0</v>
      </c>
      <c r="Q1167" s="222">
        <v>45883428.43</v>
      </c>
      <c r="R1167" s="68" t="s">
        <v>639</v>
      </c>
      <c r="S1167" s="381"/>
      <c r="T1167" s="287"/>
    </row>
    <row r="1168" spans="1:20" ht="76.5">
      <c r="A1168" s="198" t="s">
        <v>545</v>
      </c>
      <c r="B1168" s="68"/>
      <c r="C1168" s="220" t="s">
        <v>685</v>
      </c>
      <c r="D1168" s="221">
        <v>44749</v>
      </c>
      <c r="E1168" s="198" t="s">
        <v>3231</v>
      </c>
      <c r="F1168" s="198" t="s">
        <v>6</v>
      </c>
      <c r="G1168" s="198">
        <v>1648782</v>
      </c>
      <c r="H1168" s="68"/>
      <c r="I1168" s="204" t="s">
        <v>3456</v>
      </c>
      <c r="J1168" s="68"/>
      <c r="K1168" s="68"/>
      <c r="L1168" s="68"/>
      <c r="M1168" s="68"/>
      <c r="N1168" s="379"/>
      <c r="O1168" s="379"/>
      <c r="P1168" s="222">
        <v>0</v>
      </c>
      <c r="Q1168" s="222">
        <v>2726800</v>
      </c>
      <c r="R1168" s="68" t="s">
        <v>639</v>
      </c>
      <c r="S1168" s="381"/>
      <c r="T1168" s="287"/>
    </row>
    <row r="1169" spans="1:20" ht="51">
      <c r="A1169" s="198" t="s">
        <v>551</v>
      </c>
      <c r="B1169" s="68"/>
      <c r="C1169" s="220" t="s">
        <v>590</v>
      </c>
      <c r="D1169" s="221">
        <v>44750</v>
      </c>
      <c r="E1169" s="198" t="s">
        <v>3232</v>
      </c>
      <c r="F1169" s="198" t="s">
        <v>3</v>
      </c>
      <c r="G1169" s="198">
        <v>2033591</v>
      </c>
      <c r="H1169" s="68"/>
      <c r="I1169" s="204" t="s">
        <v>3457</v>
      </c>
      <c r="J1169" s="68"/>
      <c r="K1169" s="68"/>
      <c r="L1169" s="68"/>
      <c r="M1169" s="68"/>
      <c r="N1169" s="379"/>
      <c r="O1169" s="379"/>
      <c r="P1169" s="222">
        <v>0</v>
      </c>
      <c r="Q1169" s="222">
        <v>15</v>
      </c>
      <c r="R1169" s="68" t="s">
        <v>639</v>
      </c>
      <c r="S1169" s="381"/>
      <c r="T1169" s="287"/>
    </row>
    <row r="1170" spans="1:20" ht="51">
      <c r="A1170" s="198" t="s">
        <v>551</v>
      </c>
      <c r="B1170" s="68"/>
      <c r="C1170" s="220" t="s">
        <v>590</v>
      </c>
      <c r="D1170" s="221">
        <v>44750</v>
      </c>
      <c r="E1170" s="198" t="s">
        <v>3233</v>
      </c>
      <c r="F1170" s="198" t="s">
        <v>3</v>
      </c>
      <c r="G1170" s="198">
        <v>2033657</v>
      </c>
      <c r="H1170" s="68"/>
      <c r="I1170" s="204" t="s">
        <v>3458</v>
      </c>
      <c r="J1170" s="68"/>
      <c r="K1170" s="68"/>
      <c r="L1170" s="68"/>
      <c r="M1170" s="68"/>
      <c r="N1170" s="379"/>
      <c r="O1170" s="379"/>
      <c r="P1170" s="222">
        <v>0</v>
      </c>
      <c r="Q1170" s="222">
        <v>519.4</v>
      </c>
      <c r="R1170" s="68" t="s">
        <v>639</v>
      </c>
      <c r="S1170" s="381"/>
      <c r="T1170" s="287"/>
    </row>
    <row r="1171" spans="1:20" ht="51">
      <c r="A1171" s="198">
        <v>213</v>
      </c>
      <c r="B1171" s="68"/>
      <c r="C1171" s="220" t="s">
        <v>92</v>
      </c>
      <c r="D1171" s="221">
        <v>44750</v>
      </c>
      <c r="E1171" s="198" t="s">
        <v>3234</v>
      </c>
      <c r="F1171" s="198" t="s">
        <v>3</v>
      </c>
      <c r="G1171" s="198">
        <v>2033681</v>
      </c>
      <c r="H1171" s="68"/>
      <c r="I1171" s="204" t="s">
        <v>3459</v>
      </c>
      <c r="J1171" s="68"/>
      <c r="K1171" s="68"/>
      <c r="L1171" s="68"/>
      <c r="M1171" s="68"/>
      <c r="N1171" s="379"/>
      <c r="O1171" s="379"/>
      <c r="P1171" s="222">
        <v>0</v>
      </c>
      <c r="Q1171" s="222">
        <v>39.4</v>
      </c>
      <c r="R1171" s="68" t="s">
        <v>639</v>
      </c>
      <c r="S1171" s="381"/>
      <c r="T1171" s="287"/>
    </row>
    <row r="1172" spans="1:20" ht="114.75">
      <c r="A1172" s="198">
        <v>81</v>
      </c>
      <c r="B1172" s="68"/>
      <c r="C1172" s="220" t="s">
        <v>50</v>
      </c>
      <c r="D1172" s="221">
        <v>44750</v>
      </c>
      <c r="E1172" s="198" t="s">
        <v>3235</v>
      </c>
      <c r="F1172" s="198" t="s">
        <v>601</v>
      </c>
      <c r="G1172" s="198">
        <v>3934956</v>
      </c>
      <c r="H1172" s="68"/>
      <c r="I1172" s="204" t="s">
        <v>3460</v>
      </c>
      <c r="J1172" s="68"/>
      <c r="K1172" s="68"/>
      <c r="L1172" s="68"/>
      <c r="M1172" s="68"/>
      <c r="N1172" s="379"/>
      <c r="O1172" s="379"/>
      <c r="P1172" s="222">
        <v>309652</v>
      </c>
      <c r="Q1172" s="222">
        <v>0</v>
      </c>
      <c r="R1172" s="68" t="s">
        <v>639</v>
      </c>
      <c r="S1172" s="381"/>
      <c r="T1172" s="287"/>
    </row>
    <row r="1173" spans="1:20" ht="102">
      <c r="A1173" s="198" t="s">
        <v>542</v>
      </c>
      <c r="B1173" s="68"/>
      <c r="C1173" s="220" t="s">
        <v>591</v>
      </c>
      <c r="D1173" s="221">
        <v>44750</v>
      </c>
      <c r="E1173" s="198" t="s">
        <v>3236</v>
      </c>
      <c r="F1173" s="198" t="s">
        <v>640</v>
      </c>
      <c r="G1173" s="198">
        <v>3953959</v>
      </c>
      <c r="H1173" s="68"/>
      <c r="I1173" s="204" t="s">
        <v>3461</v>
      </c>
      <c r="J1173" s="68"/>
      <c r="K1173" s="68"/>
      <c r="L1173" s="68"/>
      <c r="M1173" s="68"/>
      <c r="N1173" s="379"/>
      <c r="O1173" s="379"/>
      <c r="P1173" s="222">
        <v>0</v>
      </c>
      <c r="Q1173" s="222">
        <v>1476396</v>
      </c>
      <c r="R1173" s="68" t="s">
        <v>639</v>
      </c>
      <c r="S1173" s="381"/>
      <c r="T1173" s="287"/>
    </row>
    <row r="1174" spans="1:20" ht="89.25">
      <c r="A1174" s="198" t="s">
        <v>542</v>
      </c>
      <c r="B1174" s="68"/>
      <c r="C1174" s="220" t="s">
        <v>591</v>
      </c>
      <c r="D1174" s="221">
        <v>44750</v>
      </c>
      <c r="E1174" s="198" t="s">
        <v>3237</v>
      </c>
      <c r="F1174" s="198" t="s">
        <v>6</v>
      </c>
      <c r="G1174" s="198">
        <v>1037182</v>
      </c>
      <c r="H1174" s="68"/>
      <c r="I1174" s="204" t="s">
        <v>3462</v>
      </c>
      <c r="J1174" s="68"/>
      <c r="K1174" s="68"/>
      <c r="L1174" s="68"/>
      <c r="M1174" s="68"/>
      <c r="N1174" s="379"/>
      <c r="O1174" s="379"/>
      <c r="P1174" s="222">
        <v>0</v>
      </c>
      <c r="Q1174" s="222">
        <v>6481.87</v>
      </c>
      <c r="R1174" s="68" t="s">
        <v>639</v>
      </c>
      <c r="S1174" s="381"/>
      <c r="T1174" s="287"/>
    </row>
    <row r="1175" spans="1:20" ht="89.25">
      <c r="A1175" s="198" t="s">
        <v>542</v>
      </c>
      <c r="B1175" s="68"/>
      <c r="C1175" s="220" t="s">
        <v>591</v>
      </c>
      <c r="D1175" s="221">
        <v>44750</v>
      </c>
      <c r="E1175" s="198" t="s">
        <v>3238</v>
      </c>
      <c r="F1175" s="198" t="s">
        <v>6</v>
      </c>
      <c r="G1175" s="198">
        <v>1037182</v>
      </c>
      <c r="H1175" s="68"/>
      <c r="I1175" s="204" t="s">
        <v>3463</v>
      </c>
      <c r="J1175" s="68"/>
      <c r="K1175" s="68"/>
      <c r="L1175" s="68"/>
      <c r="M1175" s="68"/>
      <c r="N1175" s="379"/>
      <c r="O1175" s="379"/>
      <c r="P1175" s="222">
        <v>0</v>
      </c>
      <c r="Q1175" s="222">
        <v>612.07000000000005</v>
      </c>
      <c r="R1175" s="68" t="s">
        <v>639</v>
      </c>
      <c r="S1175" s="381"/>
      <c r="T1175" s="287"/>
    </row>
    <row r="1176" spans="1:20" ht="38.25">
      <c r="A1176" s="198">
        <v>46</v>
      </c>
      <c r="B1176" s="68"/>
      <c r="C1176" s="220" t="s">
        <v>1384</v>
      </c>
      <c r="D1176" s="221">
        <v>44753</v>
      </c>
      <c r="E1176" s="198" t="s">
        <v>3239</v>
      </c>
      <c r="F1176" s="198" t="s">
        <v>3</v>
      </c>
      <c r="G1176" s="198">
        <v>2033912</v>
      </c>
      <c r="H1176" s="68"/>
      <c r="I1176" s="204" t="s">
        <v>3464</v>
      </c>
      <c r="J1176" s="68"/>
      <c r="K1176" s="68"/>
      <c r="L1176" s="68"/>
      <c r="M1176" s="68"/>
      <c r="N1176" s="379"/>
      <c r="O1176" s="379"/>
      <c r="P1176" s="222">
        <v>0</v>
      </c>
      <c r="Q1176" s="222">
        <v>19.989999999999998</v>
      </c>
      <c r="R1176" s="68" t="s">
        <v>639</v>
      </c>
      <c r="S1176" s="381"/>
      <c r="T1176" s="287"/>
    </row>
    <row r="1177" spans="1:20" ht="38.25">
      <c r="A1177" s="198" t="s">
        <v>551</v>
      </c>
      <c r="B1177" s="68"/>
      <c r="C1177" s="220" t="s">
        <v>590</v>
      </c>
      <c r="D1177" s="221">
        <v>44753</v>
      </c>
      <c r="E1177" s="198" t="s">
        <v>3240</v>
      </c>
      <c r="F1177" s="198" t="s">
        <v>3</v>
      </c>
      <c r="G1177" s="198">
        <v>2034070</v>
      </c>
      <c r="H1177" s="68"/>
      <c r="I1177" s="204" t="s">
        <v>3465</v>
      </c>
      <c r="J1177" s="68"/>
      <c r="K1177" s="68"/>
      <c r="L1177" s="68"/>
      <c r="M1177" s="68"/>
      <c r="N1177" s="379"/>
      <c r="O1177" s="379"/>
      <c r="P1177" s="222">
        <v>0</v>
      </c>
      <c r="Q1177" s="222">
        <v>204</v>
      </c>
      <c r="R1177" s="68" t="s">
        <v>639</v>
      </c>
      <c r="S1177" s="381"/>
      <c r="T1177" s="287"/>
    </row>
    <row r="1178" spans="1:20" ht="51">
      <c r="A1178" s="198" t="s">
        <v>551</v>
      </c>
      <c r="B1178" s="68"/>
      <c r="C1178" s="220" t="s">
        <v>590</v>
      </c>
      <c r="D1178" s="221">
        <v>44753</v>
      </c>
      <c r="E1178" s="198" t="s">
        <v>3241</v>
      </c>
      <c r="F1178" s="198" t="s">
        <v>3</v>
      </c>
      <c r="G1178" s="198">
        <v>2034071</v>
      </c>
      <c r="H1178" s="68"/>
      <c r="I1178" s="204" t="s">
        <v>3466</v>
      </c>
      <c r="J1178" s="68"/>
      <c r="K1178" s="68"/>
      <c r="L1178" s="68"/>
      <c r="M1178" s="68"/>
      <c r="N1178" s="379"/>
      <c r="O1178" s="379"/>
      <c r="P1178" s="222">
        <v>0</v>
      </c>
      <c r="Q1178" s="222">
        <v>329</v>
      </c>
      <c r="R1178" s="68" t="s">
        <v>639</v>
      </c>
      <c r="S1178" s="381"/>
      <c r="T1178" s="287"/>
    </row>
    <row r="1179" spans="1:20" ht="63.75">
      <c r="A1179" s="198">
        <v>46</v>
      </c>
      <c r="B1179" s="68"/>
      <c r="C1179" s="220" t="s">
        <v>1384</v>
      </c>
      <c r="D1179" s="221">
        <v>44753</v>
      </c>
      <c r="E1179" s="198" t="s">
        <v>3242</v>
      </c>
      <c r="F1179" s="198" t="s">
        <v>3</v>
      </c>
      <c r="G1179" s="198">
        <v>2033895</v>
      </c>
      <c r="H1179" s="68"/>
      <c r="I1179" s="204" t="s">
        <v>3467</v>
      </c>
      <c r="J1179" s="68"/>
      <c r="K1179" s="68"/>
      <c r="L1179" s="68"/>
      <c r="M1179" s="68"/>
      <c r="N1179" s="379"/>
      <c r="O1179" s="379"/>
      <c r="P1179" s="222">
        <v>0</v>
      </c>
      <c r="Q1179" s="222">
        <v>230000</v>
      </c>
      <c r="R1179" s="68" t="s">
        <v>639</v>
      </c>
      <c r="S1179" s="381"/>
      <c r="T1179" s="287"/>
    </row>
    <row r="1180" spans="1:20" ht="63.75">
      <c r="A1180" s="198" t="s">
        <v>542</v>
      </c>
      <c r="B1180" s="68"/>
      <c r="C1180" s="220" t="s">
        <v>591</v>
      </c>
      <c r="D1180" s="221">
        <v>44753</v>
      </c>
      <c r="E1180" s="198" t="s">
        <v>3243</v>
      </c>
      <c r="F1180" s="198" t="s">
        <v>3</v>
      </c>
      <c r="G1180" s="198">
        <v>2033920</v>
      </c>
      <c r="H1180" s="68"/>
      <c r="I1180" s="204" t="s">
        <v>3468</v>
      </c>
      <c r="J1180" s="68"/>
      <c r="K1180" s="68"/>
      <c r="L1180" s="68"/>
      <c r="M1180" s="68"/>
      <c r="N1180" s="379"/>
      <c r="O1180" s="379"/>
      <c r="P1180" s="222">
        <v>0</v>
      </c>
      <c r="Q1180" s="222">
        <v>1192.71</v>
      </c>
      <c r="R1180" s="68" t="s">
        <v>639</v>
      </c>
      <c r="S1180" s="381"/>
      <c r="T1180" s="287"/>
    </row>
    <row r="1181" spans="1:20" ht="51">
      <c r="A1181" s="198">
        <v>145</v>
      </c>
      <c r="B1181" s="68"/>
      <c r="C1181" s="220" t="s">
        <v>69</v>
      </c>
      <c r="D1181" s="221">
        <v>44753</v>
      </c>
      <c r="E1181" s="198" t="s">
        <v>3244</v>
      </c>
      <c r="F1181" s="198" t="s">
        <v>3</v>
      </c>
      <c r="G1181" s="198">
        <v>2033963</v>
      </c>
      <c r="H1181" s="68"/>
      <c r="I1181" s="204" t="s">
        <v>4026</v>
      </c>
      <c r="J1181" s="68"/>
      <c r="K1181" s="68"/>
      <c r="L1181" s="68"/>
      <c r="M1181" s="68"/>
      <c r="N1181" s="379"/>
      <c r="O1181" s="379"/>
      <c r="P1181" s="222">
        <v>0</v>
      </c>
      <c r="Q1181" s="222">
        <v>494</v>
      </c>
      <c r="R1181" s="68" t="s">
        <v>639</v>
      </c>
      <c r="S1181" s="381"/>
      <c r="T1181" s="287"/>
    </row>
    <row r="1182" spans="1:20" ht="51">
      <c r="A1182" s="198" t="s">
        <v>542</v>
      </c>
      <c r="B1182" s="68"/>
      <c r="C1182" s="220" t="s">
        <v>591</v>
      </c>
      <c r="D1182" s="221">
        <v>44753</v>
      </c>
      <c r="E1182" s="198" t="s">
        <v>3245</v>
      </c>
      <c r="F1182" s="198" t="s">
        <v>3</v>
      </c>
      <c r="G1182" s="198">
        <v>2033964</v>
      </c>
      <c r="H1182" s="68"/>
      <c r="I1182" s="204" t="s">
        <v>3469</v>
      </c>
      <c r="J1182" s="68"/>
      <c r="K1182" s="68"/>
      <c r="L1182" s="68"/>
      <c r="M1182" s="68"/>
      <c r="N1182" s="379"/>
      <c r="O1182" s="379"/>
      <c r="P1182" s="222">
        <v>0</v>
      </c>
      <c r="Q1182" s="222">
        <v>2829.9</v>
      </c>
      <c r="R1182" s="68" t="s">
        <v>639</v>
      </c>
      <c r="S1182" s="381"/>
      <c r="T1182" s="287"/>
    </row>
    <row r="1183" spans="1:20" ht="51">
      <c r="A1183" s="198" t="s">
        <v>542</v>
      </c>
      <c r="B1183" s="68"/>
      <c r="C1183" s="220" t="s">
        <v>591</v>
      </c>
      <c r="D1183" s="221">
        <v>44753</v>
      </c>
      <c r="E1183" s="198" t="s">
        <v>3246</v>
      </c>
      <c r="F1183" s="198" t="s">
        <v>3</v>
      </c>
      <c r="G1183" s="198">
        <v>2033966</v>
      </c>
      <c r="H1183" s="68"/>
      <c r="I1183" s="204" t="s">
        <v>3470</v>
      </c>
      <c r="J1183" s="68"/>
      <c r="K1183" s="68"/>
      <c r="L1183" s="68"/>
      <c r="M1183" s="68"/>
      <c r="N1183" s="379"/>
      <c r="O1183" s="379"/>
      <c r="P1183" s="222">
        <v>0</v>
      </c>
      <c r="Q1183" s="222">
        <v>3123.67</v>
      </c>
      <c r="R1183" s="68" t="s">
        <v>639</v>
      </c>
      <c r="S1183" s="381"/>
      <c r="T1183" s="287"/>
    </row>
    <row r="1184" spans="1:20" ht="63.75">
      <c r="A1184" s="198" t="s">
        <v>542</v>
      </c>
      <c r="B1184" s="68"/>
      <c r="C1184" s="220" t="s">
        <v>591</v>
      </c>
      <c r="D1184" s="221">
        <v>44753</v>
      </c>
      <c r="E1184" s="198" t="s">
        <v>3247</v>
      </c>
      <c r="F1184" s="198" t="s">
        <v>3</v>
      </c>
      <c r="G1184" s="198">
        <v>2033975</v>
      </c>
      <c r="H1184" s="68"/>
      <c r="I1184" s="204" t="s">
        <v>3471</v>
      </c>
      <c r="J1184" s="68"/>
      <c r="K1184" s="68"/>
      <c r="L1184" s="68"/>
      <c r="M1184" s="68"/>
      <c r="N1184" s="379"/>
      <c r="O1184" s="379"/>
      <c r="P1184" s="222">
        <v>0</v>
      </c>
      <c r="Q1184" s="222">
        <v>1090.5999999999999</v>
      </c>
      <c r="R1184" s="68" t="s">
        <v>639</v>
      </c>
      <c r="S1184" s="381"/>
      <c r="T1184" s="287"/>
    </row>
    <row r="1185" spans="1:20" ht="51">
      <c r="A1185" s="198">
        <v>417</v>
      </c>
      <c r="B1185" s="68"/>
      <c r="C1185" s="220" t="s">
        <v>148</v>
      </c>
      <c r="D1185" s="221">
        <v>44754</v>
      </c>
      <c r="E1185" s="198" t="s">
        <v>3248</v>
      </c>
      <c r="F1185" s="198" t="s">
        <v>3</v>
      </c>
      <c r="G1185" s="198">
        <v>2034301</v>
      </c>
      <c r="H1185" s="68"/>
      <c r="I1185" s="204" t="s">
        <v>4027</v>
      </c>
      <c r="J1185" s="68"/>
      <c r="K1185" s="68"/>
      <c r="L1185" s="68"/>
      <c r="M1185" s="68"/>
      <c r="N1185" s="379"/>
      <c r="O1185" s="379"/>
      <c r="P1185" s="222">
        <v>0</v>
      </c>
      <c r="Q1185" s="222">
        <v>2510</v>
      </c>
      <c r="R1185" s="68" t="s">
        <v>639</v>
      </c>
      <c r="S1185" s="381"/>
      <c r="T1185" s="287"/>
    </row>
    <row r="1186" spans="1:20" ht="51">
      <c r="A1186" s="198" t="s">
        <v>542</v>
      </c>
      <c r="B1186" s="68"/>
      <c r="C1186" s="220" t="s">
        <v>591</v>
      </c>
      <c r="D1186" s="221">
        <v>44754</v>
      </c>
      <c r="E1186" s="198" t="s">
        <v>3249</v>
      </c>
      <c r="F1186" s="198" t="s">
        <v>3</v>
      </c>
      <c r="G1186" s="198">
        <v>2034236</v>
      </c>
      <c r="H1186" s="68"/>
      <c r="I1186" s="204" t="s">
        <v>3472</v>
      </c>
      <c r="J1186" s="68"/>
      <c r="K1186" s="68"/>
      <c r="L1186" s="68"/>
      <c r="M1186" s="68"/>
      <c r="N1186" s="379"/>
      <c r="O1186" s="379"/>
      <c r="P1186" s="222">
        <v>0</v>
      </c>
      <c r="Q1186" s="222">
        <v>12790.75</v>
      </c>
      <c r="R1186" s="68" t="s">
        <v>639</v>
      </c>
      <c r="S1186" s="381"/>
      <c r="T1186" s="287"/>
    </row>
    <row r="1187" spans="1:20" ht="63.75">
      <c r="A1187" s="198">
        <v>599</v>
      </c>
      <c r="B1187" s="68"/>
      <c r="C1187" s="220" t="s">
        <v>1251</v>
      </c>
      <c r="D1187" s="221">
        <v>44754</v>
      </c>
      <c r="E1187" s="198" t="s">
        <v>3250</v>
      </c>
      <c r="F1187" s="198" t="s">
        <v>3</v>
      </c>
      <c r="G1187" s="198">
        <v>2034261</v>
      </c>
      <c r="H1187" s="68"/>
      <c r="I1187" s="204" t="s">
        <v>3473</v>
      </c>
      <c r="J1187" s="68"/>
      <c r="K1187" s="68"/>
      <c r="L1187" s="68"/>
      <c r="M1187" s="68"/>
      <c r="N1187" s="379"/>
      <c r="O1187" s="379"/>
      <c r="P1187" s="222">
        <v>0</v>
      </c>
      <c r="Q1187" s="222">
        <v>36439.1</v>
      </c>
      <c r="R1187" s="68" t="s">
        <v>639</v>
      </c>
      <c r="S1187" s="381"/>
      <c r="T1187" s="287"/>
    </row>
    <row r="1188" spans="1:20" ht="51">
      <c r="A1188" s="198" t="s">
        <v>551</v>
      </c>
      <c r="B1188" s="68"/>
      <c r="C1188" s="220" t="s">
        <v>590</v>
      </c>
      <c r="D1188" s="221">
        <v>44754</v>
      </c>
      <c r="E1188" s="198" t="s">
        <v>3251</v>
      </c>
      <c r="F1188" s="198" t="s">
        <v>3</v>
      </c>
      <c r="G1188" s="198">
        <v>2034317</v>
      </c>
      <c r="H1188" s="68"/>
      <c r="I1188" s="204" t="s">
        <v>3474</v>
      </c>
      <c r="J1188" s="68"/>
      <c r="K1188" s="68"/>
      <c r="L1188" s="68"/>
      <c r="M1188" s="68"/>
      <c r="N1188" s="379"/>
      <c r="O1188" s="379"/>
      <c r="P1188" s="222">
        <v>0</v>
      </c>
      <c r="Q1188" s="222">
        <v>606986.67000000004</v>
      </c>
      <c r="R1188" s="68" t="s">
        <v>639</v>
      </c>
      <c r="S1188" s="381"/>
      <c r="T1188" s="287"/>
    </row>
    <row r="1189" spans="1:20" ht="63.75">
      <c r="A1189" s="198" t="s">
        <v>551</v>
      </c>
      <c r="B1189" s="68"/>
      <c r="C1189" s="220" t="s">
        <v>590</v>
      </c>
      <c r="D1189" s="221">
        <v>44754</v>
      </c>
      <c r="E1189" s="198" t="s">
        <v>3252</v>
      </c>
      <c r="F1189" s="198" t="s">
        <v>3</v>
      </c>
      <c r="G1189" s="198">
        <v>2034320</v>
      </c>
      <c r="H1189" s="68"/>
      <c r="I1189" s="204" t="s">
        <v>3475</v>
      </c>
      <c r="J1189" s="68"/>
      <c r="K1189" s="68"/>
      <c r="L1189" s="68"/>
      <c r="M1189" s="68"/>
      <c r="N1189" s="379"/>
      <c r="O1189" s="379"/>
      <c r="P1189" s="222">
        <v>0</v>
      </c>
      <c r="Q1189" s="222">
        <v>50849.36</v>
      </c>
      <c r="R1189" s="68" t="s">
        <v>639</v>
      </c>
      <c r="S1189" s="381"/>
      <c r="T1189" s="287"/>
    </row>
    <row r="1190" spans="1:20" ht="38.25">
      <c r="A1190" s="198">
        <v>46</v>
      </c>
      <c r="B1190" s="68"/>
      <c r="C1190" s="220" t="s">
        <v>1384</v>
      </c>
      <c r="D1190" s="221">
        <v>44755</v>
      </c>
      <c r="E1190" s="198" t="s">
        <v>3254</v>
      </c>
      <c r="F1190" s="198" t="s">
        <v>3</v>
      </c>
      <c r="G1190" s="198">
        <v>2034652</v>
      </c>
      <c r="H1190" s="68"/>
      <c r="I1190" s="204" t="s">
        <v>3446</v>
      </c>
      <c r="J1190" s="68"/>
      <c r="K1190" s="68"/>
      <c r="L1190" s="68"/>
      <c r="M1190" s="68"/>
      <c r="N1190" s="379"/>
      <c r="O1190" s="379"/>
      <c r="P1190" s="222">
        <v>0</v>
      </c>
      <c r="Q1190" s="222">
        <v>40</v>
      </c>
      <c r="R1190" s="68" t="s">
        <v>2578</v>
      </c>
      <c r="S1190" s="381"/>
      <c r="T1190" s="287"/>
    </row>
    <row r="1191" spans="1:20" ht="51">
      <c r="A1191" s="198">
        <v>47</v>
      </c>
      <c r="B1191" s="68"/>
      <c r="C1191" s="220" t="s">
        <v>46</v>
      </c>
      <c r="D1191" s="221">
        <v>44755</v>
      </c>
      <c r="E1191" s="198" t="s">
        <v>3255</v>
      </c>
      <c r="F1191" s="198" t="s">
        <v>3</v>
      </c>
      <c r="G1191" s="198">
        <v>2034687</v>
      </c>
      <c r="H1191" s="68"/>
      <c r="I1191" s="204" t="s">
        <v>3476</v>
      </c>
      <c r="J1191" s="68"/>
      <c r="K1191" s="68"/>
      <c r="L1191" s="68"/>
      <c r="M1191" s="68"/>
      <c r="N1191" s="379"/>
      <c r="O1191" s="379"/>
      <c r="P1191" s="222">
        <v>0</v>
      </c>
      <c r="Q1191" s="222">
        <v>234.91</v>
      </c>
      <c r="R1191" s="68" t="s">
        <v>2578</v>
      </c>
      <c r="S1191" s="381"/>
      <c r="T1191" s="287"/>
    </row>
    <row r="1192" spans="1:20" ht="63.75">
      <c r="A1192" s="198">
        <v>902</v>
      </c>
      <c r="B1192" s="68"/>
      <c r="C1192" s="220" t="s">
        <v>192</v>
      </c>
      <c r="D1192" s="221">
        <v>44755</v>
      </c>
      <c r="E1192" s="198" t="s">
        <v>3256</v>
      </c>
      <c r="F1192" s="198" t="s">
        <v>3</v>
      </c>
      <c r="G1192" s="198">
        <v>2034705</v>
      </c>
      <c r="H1192" s="68"/>
      <c r="I1192" s="204" t="s">
        <v>4028</v>
      </c>
      <c r="J1192" s="68"/>
      <c r="K1192" s="68"/>
      <c r="L1192" s="68"/>
      <c r="M1192" s="68"/>
      <c r="N1192" s="379"/>
      <c r="O1192" s="379"/>
      <c r="P1192" s="222">
        <v>0</v>
      </c>
      <c r="Q1192" s="222">
        <v>2.48</v>
      </c>
      <c r="R1192" s="68" t="s">
        <v>639</v>
      </c>
      <c r="S1192" s="381"/>
      <c r="T1192" s="287"/>
    </row>
    <row r="1193" spans="1:20" ht="51">
      <c r="A1193" s="198">
        <v>411</v>
      </c>
      <c r="B1193" s="68"/>
      <c r="C1193" s="220" t="s">
        <v>147</v>
      </c>
      <c r="D1193" s="221">
        <v>44755</v>
      </c>
      <c r="E1193" s="198" t="s">
        <v>3257</v>
      </c>
      <c r="F1193" s="198" t="s">
        <v>3</v>
      </c>
      <c r="G1193" s="198">
        <v>2034590</v>
      </c>
      <c r="H1193" s="68"/>
      <c r="I1193" s="204" t="s">
        <v>3477</v>
      </c>
      <c r="J1193" s="68"/>
      <c r="K1193" s="68"/>
      <c r="L1193" s="68"/>
      <c r="M1193" s="68"/>
      <c r="N1193" s="379"/>
      <c r="O1193" s="379"/>
      <c r="P1193" s="222">
        <v>0</v>
      </c>
      <c r="Q1193" s="222">
        <v>582.05999999999995</v>
      </c>
      <c r="R1193" s="68" t="s">
        <v>639</v>
      </c>
      <c r="S1193" s="381"/>
      <c r="T1193" s="287"/>
    </row>
    <row r="1194" spans="1:20" ht="38.25">
      <c r="A1194" s="198" t="s">
        <v>551</v>
      </c>
      <c r="B1194" s="68"/>
      <c r="C1194" s="220" t="s">
        <v>590</v>
      </c>
      <c r="D1194" s="221">
        <v>44756</v>
      </c>
      <c r="E1194" s="198" t="s">
        <v>3258</v>
      </c>
      <c r="F1194" s="198" t="s">
        <v>3</v>
      </c>
      <c r="G1194" s="198">
        <v>2035107</v>
      </c>
      <c r="H1194" s="68"/>
      <c r="I1194" s="204" t="s">
        <v>1658</v>
      </c>
      <c r="J1194" s="68"/>
      <c r="K1194" s="68"/>
      <c r="L1194" s="68"/>
      <c r="M1194" s="68"/>
      <c r="N1194" s="379"/>
      <c r="O1194" s="379"/>
      <c r="P1194" s="222">
        <v>0</v>
      </c>
      <c r="Q1194" s="222">
        <v>1500</v>
      </c>
      <c r="R1194" s="68" t="s">
        <v>639</v>
      </c>
      <c r="S1194" s="381"/>
      <c r="T1194" s="287"/>
    </row>
    <row r="1195" spans="1:20" ht="63.75">
      <c r="A1195" s="198" t="s">
        <v>551</v>
      </c>
      <c r="B1195" s="68"/>
      <c r="C1195" s="220" t="s">
        <v>590</v>
      </c>
      <c r="D1195" s="221">
        <v>44756</v>
      </c>
      <c r="E1195" s="198" t="s">
        <v>3259</v>
      </c>
      <c r="F1195" s="198" t="s">
        <v>3</v>
      </c>
      <c r="G1195" s="198">
        <v>2035108</v>
      </c>
      <c r="H1195" s="68"/>
      <c r="I1195" s="204" t="s">
        <v>3478</v>
      </c>
      <c r="J1195" s="68"/>
      <c r="K1195" s="68"/>
      <c r="L1195" s="68"/>
      <c r="M1195" s="68"/>
      <c r="N1195" s="379"/>
      <c r="O1195" s="379"/>
      <c r="P1195" s="222">
        <v>0</v>
      </c>
      <c r="Q1195" s="222">
        <v>10.039999999999999</v>
      </c>
      <c r="R1195" s="68" t="s">
        <v>2578</v>
      </c>
      <c r="S1195" s="381"/>
      <c r="T1195" s="287"/>
    </row>
    <row r="1196" spans="1:20" ht="63.75">
      <c r="A1196" s="198" t="s">
        <v>542</v>
      </c>
      <c r="B1196" s="68"/>
      <c r="C1196" s="220" t="s">
        <v>591</v>
      </c>
      <c r="D1196" s="221">
        <v>44756</v>
      </c>
      <c r="E1196" s="198" t="s">
        <v>3260</v>
      </c>
      <c r="F1196" s="198" t="s">
        <v>3</v>
      </c>
      <c r="G1196" s="198">
        <v>2034945</v>
      </c>
      <c r="H1196" s="68"/>
      <c r="I1196" s="204" t="s">
        <v>3479</v>
      </c>
      <c r="J1196" s="68"/>
      <c r="K1196" s="68"/>
      <c r="L1196" s="68"/>
      <c r="M1196" s="68"/>
      <c r="N1196" s="379"/>
      <c r="O1196" s="379"/>
      <c r="P1196" s="222">
        <v>0</v>
      </c>
      <c r="Q1196" s="222">
        <v>4040.19</v>
      </c>
      <c r="R1196" s="68" t="s">
        <v>639</v>
      </c>
      <c r="S1196" s="381"/>
      <c r="T1196" s="287"/>
    </row>
    <row r="1197" spans="1:20" ht="63.75">
      <c r="A1197" s="198" t="s">
        <v>542</v>
      </c>
      <c r="B1197" s="68"/>
      <c r="C1197" s="220" t="s">
        <v>591</v>
      </c>
      <c r="D1197" s="221">
        <v>44756</v>
      </c>
      <c r="E1197" s="198" t="s">
        <v>3261</v>
      </c>
      <c r="F1197" s="198" t="s">
        <v>3</v>
      </c>
      <c r="G1197" s="198">
        <v>2034948</v>
      </c>
      <c r="H1197" s="68"/>
      <c r="I1197" s="204" t="s">
        <v>3480</v>
      </c>
      <c r="J1197" s="68"/>
      <c r="K1197" s="68"/>
      <c r="L1197" s="68"/>
      <c r="M1197" s="68"/>
      <c r="N1197" s="379"/>
      <c r="O1197" s="379"/>
      <c r="P1197" s="222">
        <v>0</v>
      </c>
      <c r="Q1197" s="222">
        <v>8475.4599999999991</v>
      </c>
      <c r="R1197" s="68" t="s">
        <v>639</v>
      </c>
      <c r="S1197" s="381"/>
      <c r="T1197" s="287"/>
    </row>
    <row r="1198" spans="1:20" ht="63.75">
      <c r="A1198" s="198" t="s">
        <v>542</v>
      </c>
      <c r="B1198" s="68"/>
      <c r="C1198" s="220" t="s">
        <v>591</v>
      </c>
      <c r="D1198" s="221">
        <v>44756</v>
      </c>
      <c r="E1198" s="198" t="s">
        <v>3262</v>
      </c>
      <c r="F1198" s="198" t="s">
        <v>3</v>
      </c>
      <c r="G1198" s="198">
        <v>2034951</v>
      </c>
      <c r="H1198" s="68"/>
      <c r="I1198" s="204" t="s">
        <v>3481</v>
      </c>
      <c r="J1198" s="68"/>
      <c r="K1198" s="68"/>
      <c r="L1198" s="68"/>
      <c r="M1198" s="68"/>
      <c r="N1198" s="379"/>
      <c r="O1198" s="379"/>
      <c r="P1198" s="222">
        <v>0</v>
      </c>
      <c r="Q1198" s="222">
        <v>3171.56</v>
      </c>
      <c r="R1198" s="68" t="s">
        <v>639</v>
      </c>
      <c r="S1198" s="381"/>
      <c r="T1198" s="287"/>
    </row>
    <row r="1199" spans="1:20" ht="63.75">
      <c r="A1199" s="198" t="s">
        <v>551</v>
      </c>
      <c r="B1199" s="68"/>
      <c r="C1199" s="220" t="s">
        <v>590</v>
      </c>
      <c r="D1199" s="221">
        <v>44756</v>
      </c>
      <c r="E1199" s="198" t="s">
        <v>3263</v>
      </c>
      <c r="F1199" s="198" t="s">
        <v>3</v>
      </c>
      <c r="G1199" s="198">
        <v>2034953</v>
      </c>
      <c r="H1199" s="68"/>
      <c r="I1199" s="204" t="s">
        <v>3482</v>
      </c>
      <c r="J1199" s="68"/>
      <c r="K1199" s="68"/>
      <c r="L1199" s="68"/>
      <c r="M1199" s="68"/>
      <c r="N1199" s="379"/>
      <c r="O1199" s="379"/>
      <c r="P1199" s="222">
        <v>0</v>
      </c>
      <c r="Q1199" s="222">
        <v>310.36</v>
      </c>
      <c r="R1199" s="68" t="s">
        <v>639</v>
      </c>
      <c r="S1199" s="381"/>
      <c r="T1199" s="287"/>
    </row>
    <row r="1200" spans="1:20" ht="76.5">
      <c r="A1200" s="198">
        <v>291</v>
      </c>
      <c r="B1200" s="68"/>
      <c r="C1200" s="220" t="s">
        <v>120</v>
      </c>
      <c r="D1200" s="221">
        <v>44756</v>
      </c>
      <c r="E1200" s="198" t="s">
        <v>3264</v>
      </c>
      <c r="F1200" s="198" t="s">
        <v>6</v>
      </c>
      <c r="G1200" s="198">
        <v>1652095</v>
      </c>
      <c r="H1200" s="68"/>
      <c r="I1200" s="204" t="s">
        <v>3483</v>
      </c>
      <c r="J1200" s="68"/>
      <c r="K1200" s="68"/>
      <c r="L1200" s="68"/>
      <c r="M1200" s="68"/>
      <c r="N1200" s="379"/>
      <c r="O1200" s="379"/>
      <c r="P1200" s="222">
        <v>0</v>
      </c>
      <c r="Q1200" s="222">
        <v>1051956.75</v>
      </c>
      <c r="R1200" s="68" t="s">
        <v>639</v>
      </c>
      <c r="S1200" s="381"/>
      <c r="T1200" s="287"/>
    </row>
    <row r="1201" spans="1:20" ht="38.25">
      <c r="A1201" s="198">
        <v>46</v>
      </c>
      <c r="B1201" s="68"/>
      <c r="C1201" s="220" t="s">
        <v>1384</v>
      </c>
      <c r="D1201" s="221">
        <v>44756</v>
      </c>
      <c r="E1201" s="198" t="s">
        <v>3265</v>
      </c>
      <c r="F1201" s="198" t="s">
        <v>6</v>
      </c>
      <c r="G1201" s="198">
        <v>1652205</v>
      </c>
      <c r="H1201" s="68"/>
      <c r="I1201" s="204" t="s">
        <v>3484</v>
      </c>
      <c r="J1201" s="68"/>
      <c r="K1201" s="68"/>
      <c r="L1201" s="68"/>
      <c r="M1201" s="68"/>
      <c r="N1201" s="379"/>
      <c r="O1201" s="379"/>
      <c r="P1201" s="222">
        <v>0</v>
      </c>
      <c r="Q1201" s="222">
        <v>31002</v>
      </c>
      <c r="R1201" s="68" t="s">
        <v>639</v>
      </c>
      <c r="S1201" s="381"/>
      <c r="T1201" s="287"/>
    </row>
    <row r="1202" spans="1:20" ht="38.25">
      <c r="A1202" s="198">
        <v>46</v>
      </c>
      <c r="B1202" s="68"/>
      <c r="C1202" s="220" t="s">
        <v>1384</v>
      </c>
      <c r="D1202" s="221">
        <v>44756</v>
      </c>
      <c r="E1202" s="198" t="s">
        <v>3266</v>
      </c>
      <c r="F1202" s="198" t="s">
        <v>6</v>
      </c>
      <c r="G1202" s="198">
        <v>1652208</v>
      </c>
      <c r="H1202" s="68"/>
      <c r="I1202" s="204" t="s">
        <v>3484</v>
      </c>
      <c r="J1202" s="68"/>
      <c r="K1202" s="68"/>
      <c r="L1202" s="68"/>
      <c r="M1202" s="68"/>
      <c r="N1202" s="379"/>
      <c r="O1202" s="379"/>
      <c r="P1202" s="222">
        <v>0</v>
      </c>
      <c r="Q1202" s="222">
        <v>32426</v>
      </c>
      <c r="R1202" s="68" t="s">
        <v>639</v>
      </c>
      <c r="S1202" s="381"/>
      <c r="T1202" s="287"/>
    </row>
    <row r="1203" spans="1:20" ht="63.75">
      <c r="A1203" s="198">
        <v>133</v>
      </c>
      <c r="B1203" s="68"/>
      <c r="C1203" s="220" t="s">
        <v>61</v>
      </c>
      <c r="D1203" s="221">
        <v>44757</v>
      </c>
      <c r="E1203" s="198" t="s">
        <v>3267</v>
      </c>
      <c r="F1203" s="198" t="s">
        <v>3</v>
      </c>
      <c r="G1203" s="198">
        <v>2035394</v>
      </c>
      <c r="H1203" s="68"/>
      <c r="I1203" s="204" t="s">
        <v>3485</v>
      </c>
      <c r="J1203" s="68"/>
      <c r="K1203" s="68"/>
      <c r="L1203" s="68"/>
      <c r="M1203" s="68"/>
      <c r="N1203" s="379"/>
      <c r="O1203" s="379"/>
      <c r="P1203" s="222">
        <v>0</v>
      </c>
      <c r="Q1203" s="222">
        <v>1150</v>
      </c>
      <c r="R1203" s="68" t="s">
        <v>639</v>
      </c>
      <c r="S1203" s="381"/>
      <c r="T1203" s="287"/>
    </row>
    <row r="1204" spans="1:20" ht="51">
      <c r="A1204" s="198" t="s">
        <v>549</v>
      </c>
      <c r="B1204" s="68"/>
      <c r="C1204" s="220" t="s">
        <v>589</v>
      </c>
      <c r="D1204" s="221">
        <v>44757</v>
      </c>
      <c r="E1204" s="198" t="s">
        <v>3268</v>
      </c>
      <c r="F1204" s="198" t="s">
        <v>3</v>
      </c>
      <c r="G1204" s="198">
        <v>2035268</v>
      </c>
      <c r="H1204" s="68"/>
      <c r="I1204" s="204" t="s">
        <v>3486</v>
      </c>
      <c r="J1204" s="68"/>
      <c r="K1204" s="68"/>
      <c r="L1204" s="68"/>
      <c r="M1204" s="68"/>
      <c r="N1204" s="379"/>
      <c r="O1204" s="379"/>
      <c r="P1204" s="222">
        <v>0</v>
      </c>
      <c r="Q1204" s="222">
        <v>1614.44</v>
      </c>
      <c r="R1204" s="68" t="s">
        <v>639</v>
      </c>
      <c r="S1204" s="381"/>
      <c r="T1204" s="287"/>
    </row>
    <row r="1205" spans="1:20" ht="51">
      <c r="A1205" s="198">
        <v>373</v>
      </c>
      <c r="B1205" s="68"/>
      <c r="C1205" s="220" t="s">
        <v>608</v>
      </c>
      <c r="D1205" s="221">
        <v>44757</v>
      </c>
      <c r="E1205" s="198" t="s">
        <v>3269</v>
      </c>
      <c r="F1205" s="198" t="s">
        <v>3</v>
      </c>
      <c r="G1205" s="198">
        <v>2035315</v>
      </c>
      <c r="H1205" s="68"/>
      <c r="I1205" s="204" t="s">
        <v>3487</v>
      </c>
      <c r="J1205" s="68"/>
      <c r="K1205" s="68"/>
      <c r="L1205" s="68"/>
      <c r="M1205" s="68"/>
      <c r="N1205" s="379"/>
      <c r="O1205" s="379"/>
      <c r="P1205" s="222">
        <v>0</v>
      </c>
      <c r="Q1205" s="222">
        <v>33089.74</v>
      </c>
      <c r="R1205" s="68" t="s">
        <v>639</v>
      </c>
      <c r="S1205" s="381"/>
      <c r="T1205" s="287"/>
    </row>
    <row r="1206" spans="1:20" ht="76.5">
      <c r="A1206" s="198">
        <v>132</v>
      </c>
      <c r="B1206" s="68"/>
      <c r="C1206" s="220" t="s">
        <v>60</v>
      </c>
      <c r="D1206" s="221">
        <v>44757</v>
      </c>
      <c r="E1206" s="198" t="s">
        <v>3270</v>
      </c>
      <c r="F1206" s="198" t="s">
        <v>11</v>
      </c>
      <c r="G1206" s="198">
        <v>1037818</v>
      </c>
      <c r="H1206" s="68"/>
      <c r="I1206" s="204" t="s">
        <v>3488</v>
      </c>
      <c r="J1206" s="68"/>
      <c r="K1206" s="68"/>
      <c r="L1206" s="68"/>
      <c r="M1206" s="68"/>
      <c r="N1206" s="379"/>
      <c r="O1206" s="379"/>
      <c r="P1206" s="222">
        <v>50</v>
      </c>
      <c r="Q1206" s="222">
        <v>0</v>
      </c>
      <c r="R1206" s="68" t="s">
        <v>639</v>
      </c>
      <c r="S1206" s="381"/>
      <c r="T1206" s="287"/>
    </row>
    <row r="1207" spans="1:20" ht="51">
      <c r="A1207" s="198">
        <v>133</v>
      </c>
      <c r="B1207" s="68"/>
      <c r="C1207" s="220" t="s">
        <v>61</v>
      </c>
      <c r="D1207" s="221">
        <v>44760</v>
      </c>
      <c r="E1207" s="198" t="s">
        <v>3271</v>
      </c>
      <c r="F1207" s="198" t="s">
        <v>3</v>
      </c>
      <c r="G1207" s="198">
        <v>2035714</v>
      </c>
      <c r="H1207" s="68"/>
      <c r="I1207" s="204" t="s">
        <v>3489</v>
      </c>
      <c r="J1207" s="68"/>
      <c r="K1207" s="68"/>
      <c r="L1207" s="68"/>
      <c r="M1207" s="68"/>
      <c r="N1207" s="379"/>
      <c r="O1207" s="379"/>
      <c r="P1207" s="222">
        <v>0</v>
      </c>
      <c r="Q1207" s="222">
        <v>40</v>
      </c>
      <c r="R1207" s="68" t="s">
        <v>639</v>
      </c>
      <c r="S1207" s="381"/>
      <c r="T1207" s="287"/>
    </row>
    <row r="1208" spans="1:20" ht="38.25">
      <c r="A1208" s="198" t="s">
        <v>551</v>
      </c>
      <c r="B1208" s="68"/>
      <c r="C1208" s="220" t="s">
        <v>590</v>
      </c>
      <c r="D1208" s="221">
        <v>44761</v>
      </c>
      <c r="E1208" s="198" t="s">
        <v>3272</v>
      </c>
      <c r="F1208" s="198" t="s">
        <v>3</v>
      </c>
      <c r="G1208" s="198">
        <v>2035947</v>
      </c>
      <c r="H1208" s="68"/>
      <c r="I1208" s="204" t="s">
        <v>3490</v>
      </c>
      <c r="J1208" s="68"/>
      <c r="K1208" s="68"/>
      <c r="L1208" s="68"/>
      <c r="M1208" s="68"/>
      <c r="N1208" s="379"/>
      <c r="O1208" s="379"/>
      <c r="P1208" s="222">
        <v>0</v>
      </c>
      <c r="Q1208" s="222">
        <v>500</v>
      </c>
      <c r="R1208" s="68" t="s">
        <v>639</v>
      </c>
      <c r="S1208" s="381"/>
      <c r="T1208" s="287"/>
    </row>
    <row r="1209" spans="1:20" ht="63.75">
      <c r="A1209" s="198">
        <v>1201</v>
      </c>
      <c r="B1209" s="68"/>
      <c r="C1209" s="220" t="s">
        <v>229</v>
      </c>
      <c r="D1209" s="221">
        <v>44761</v>
      </c>
      <c r="E1209" s="198" t="s">
        <v>3273</v>
      </c>
      <c r="F1209" s="198" t="s">
        <v>3</v>
      </c>
      <c r="G1209" s="198">
        <v>2035957</v>
      </c>
      <c r="H1209" s="68"/>
      <c r="I1209" s="204" t="s">
        <v>3491</v>
      </c>
      <c r="J1209" s="68"/>
      <c r="K1209" s="68"/>
      <c r="L1209" s="68"/>
      <c r="M1209" s="68"/>
      <c r="N1209" s="379"/>
      <c r="O1209" s="379"/>
      <c r="P1209" s="222">
        <v>0</v>
      </c>
      <c r="Q1209" s="222">
        <v>11024.08</v>
      </c>
      <c r="R1209" s="68" t="s">
        <v>639</v>
      </c>
      <c r="S1209" s="381"/>
      <c r="T1209" s="287"/>
    </row>
    <row r="1210" spans="1:20" ht="63.75">
      <c r="A1210" s="198" t="s">
        <v>551</v>
      </c>
      <c r="B1210" s="68"/>
      <c r="C1210" s="220" t="s">
        <v>590</v>
      </c>
      <c r="D1210" s="221">
        <v>44761</v>
      </c>
      <c r="E1210" s="198" t="s">
        <v>3274</v>
      </c>
      <c r="F1210" s="198" t="s">
        <v>3</v>
      </c>
      <c r="G1210" s="198">
        <v>2035959</v>
      </c>
      <c r="H1210" s="68"/>
      <c r="I1210" s="204" t="s">
        <v>3492</v>
      </c>
      <c r="J1210" s="68"/>
      <c r="K1210" s="68"/>
      <c r="L1210" s="68"/>
      <c r="M1210" s="68"/>
      <c r="N1210" s="379"/>
      <c r="O1210" s="379"/>
      <c r="P1210" s="222">
        <v>0</v>
      </c>
      <c r="Q1210" s="222">
        <v>41.08</v>
      </c>
      <c r="R1210" s="68" t="s">
        <v>639</v>
      </c>
      <c r="S1210" s="381"/>
      <c r="T1210" s="287"/>
    </row>
    <row r="1211" spans="1:20" ht="51">
      <c r="A1211" s="198" t="s">
        <v>549</v>
      </c>
      <c r="B1211" s="68"/>
      <c r="C1211" s="220" t="s">
        <v>589</v>
      </c>
      <c r="D1211" s="221">
        <v>44761</v>
      </c>
      <c r="E1211" s="198" t="s">
        <v>3275</v>
      </c>
      <c r="F1211" s="198" t="s">
        <v>3</v>
      </c>
      <c r="G1211" s="198">
        <v>2035876</v>
      </c>
      <c r="H1211" s="68"/>
      <c r="I1211" s="204" t="s">
        <v>3493</v>
      </c>
      <c r="J1211" s="68"/>
      <c r="K1211" s="68"/>
      <c r="L1211" s="68"/>
      <c r="M1211" s="68"/>
      <c r="N1211" s="379"/>
      <c r="O1211" s="379"/>
      <c r="P1211" s="222">
        <v>0</v>
      </c>
      <c r="Q1211" s="222">
        <v>740488.87</v>
      </c>
      <c r="R1211" s="68" t="s">
        <v>639</v>
      </c>
      <c r="S1211" s="381"/>
      <c r="T1211" s="287"/>
    </row>
    <row r="1212" spans="1:20" ht="51">
      <c r="A1212" s="198" t="s">
        <v>549</v>
      </c>
      <c r="B1212" s="68"/>
      <c r="C1212" s="220" t="s">
        <v>589</v>
      </c>
      <c r="D1212" s="221">
        <v>44761</v>
      </c>
      <c r="E1212" s="198" t="s">
        <v>3276</v>
      </c>
      <c r="F1212" s="198" t="s">
        <v>3</v>
      </c>
      <c r="G1212" s="198">
        <v>2035879</v>
      </c>
      <c r="H1212" s="68"/>
      <c r="I1212" s="204" t="s">
        <v>3494</v>
      </c>
      <c r="J1212" s="68"/>
      <c r="K1212" s="68"/>
      <c r="L1212" s="68"/>
      <c r="M1212" s="68"/>
      <c r="N1212" s="379"/>
      <c r="O1212" s="379"/>
      <c r="P1212" s="222">
        <v>0</v>
      </c>
      <c r="Q1212" s="222">
        <v>38978.639999999999</v>
      </c>
      <c r="R1212" s="68" t="s">
        <v>639</v>
      </c>
      <c r="S1212" s="381"/>
      <c r="T1212" s="287"/>
    </row>
    <row r="1213" spans="1:20" ht="51">
      <c r="A1213" s="198" t="s">
        <v>549</v>
      </c>
      <c r="B1213" s="68"/>
      <c r="C1213" s="220" t="s">
        <v>589</v>
      </c>
      <c r="D1213" s="221">
        <v>44761</v>
      </c>
      <c r="E1213" s="198" t="s">
        <v>3277</v>
      </c>
      <c r="F1213" s="198" t="s">
        <v>3</v>
      </c>
      <c r="G1213" s="198">
        <v>2035882</v>
      </c>
      <c r="H1213" s="68"/>
      <c r="I1213" s="204" t="s">
        <v>3495</v>
      </c>
      <c r="J1213" s="68"/>
      <c r="K1213" s="68"/>
      <c r="L1213" s="68"/>
      <c r="M1213" s="68"/>
      <c r="N1213" s="379"/>
      <c r="O1213" s="379"/>
      <c r="P1213" s="222">
        <v>0</v>
      </c>
      <c r="Q1213" s="222">
        <v>722.5</v>
      </c>
      <c r="R1213" s="68" t="s">
        <v>639</v>
      </c>
      <c r="S1213" s="381"/>
      <c r="T1213" s="287"/>
    </row>
    <row r="1214" spans="1:20" ht="63.75">
      <c r="A1214" s="198">
        <v>291</v>
      </c>
      <c r="B1214" s="68"/>
      <c r="C1214" s="220" t="s">
        <v>120</v>
      </c>
      <c r="D1214" s="221">
        <v>44761</v>
      </c>
      <c r="E1214" s="198" t="s">
        <v>3278</v>
      </c>
      <c r="F1214" s="198" t="s">
        <v>3</v>
      </c>
      <c r="G1214" s="198">
        <v>2035932</v>
      </c>
      <c r="H1214" s="68"/>
      <c r="I1214" s="204" t="s">
        <v>3496</v>
      </c>
      <c r="J1214" s="68"/>
      <c r="K1214" s="68"/>
      <c r="L1214" s="68"/>
      <c r="M1214" s="68"/>
      <c r="N1214" s="379"/>
      <c r="O1214" s="379"/>
      <c r="P1214" s="222">
        <v>0</v>
      </c>
      <c r="Q1214" s="222">
        <v>303233.09999999998</v>
      </c>
      <c r="R1214" s="68" t="s">
        <v>639</v>
      </c>
      <c r="S1214" s="381"/>
      <c r="T1214" s="287"/>
    </row>
    <row r="1215" spans="1:20" ht="63.75">
      <c r="A1215" s="198">
        <v>291</v>
      </c>
      <c r="B1215" s="68"/>
      <c r="C1215" s="220" t="s">
        <v>120</v>
      </c>
      <c r="D1215" s="221">
        <v>44761</v>
      </c>
      <c r="E1215" s="198" t="s">
        <v>3279</v>
      </c>
      <c r="F1215" s="198" t="s">
        <v>3</v>
      </c>
      <c r="G1215" s="198">
        <v>2035934</v>
      </c>
      <c r="H1215" s="68"/>
      <c r="I1215" s="204" t="s">
        <v>3497</v>
      </c>
      <c r="J1215" s="68"/>
      <c r="K1215" s="68"/>
      <c r="L1215" s="68"/>
      <c r="M1215" s="68"/>
      <c r="N1215" s="379"/>
      <c r="O1215" s="379"/>
      <c r="P1215" s="222">
        <v>0</v>
      </c>
      <c r="Q1215" s="222">
        <v>4830576.2</v>
      </c>
      <c r="R1215" s="68" t="s">
        <v>639</v>
      </c>
      <c r="S1215" s="381"/>
      <c r="T1215" s="287"/>
    </row>
    <row r="1216" spans="1:20" ht="51">
      <c r="A1216" s="198">
        <v>593</v>
      </c>
      <c r="B1216" s="68"/>
      <c r="C1216" s="220" t="s">
        <v>1290</v>
      </c>
      <c r="D1216" s="221">
        <v>44761</v>
      </c>
      <c r="E1216" s="198" t="s">
        <v>3280</v>
      </c>
      <c r="F1216" s="198" t="s">
        <v>3</v>
      </c>
      <c r="G1216" s="198">
        <v>2036051</v>
      </c>
      <c r="H1216" s="68"/>
      <c r="I1216" s="204" t="s">
        <v>3498</v>
      </c>
      <c r="J1216" s="68"/>
      <c r="K1216" s="68"/>
      <c r="L1216" s="68"/>
      <c r="M1216" s="68"/>
      <c r="N1216" s="379"/>
      <c r="O1216" s="379"/>
      <c r="P1216" s="222">
        <v>0</v>
      </c>
      <c r="Q1216" s="222">
        <v>15.2</v>
      </c>
      <c r="R1216" s="68" t="s">
        <v>639</v>
      </c>
      <c r="S1216" s="381"/>
      <c r="T1216" s="287"/>
    </row>
    <row r="1217" spans="1:20" ht="51">
      <c r="A1217" s="198">
        <v>593</v>
      </c>
      <c r="B1217" s="68"/>
      <c r="C1217" s="220" t="s">
        <v>1290</v>
      </c>
      <c r="D1217" s="221">
        <v>44761</v>
      </c>
      <c r="E1217" s="198" t="s">
        <v>3281</v>
      </c>
      <c r="F1217" s="198" t="s">
        <v>3</v>
      </c>
      <c r="G1217" s="198">
        <v>2036052</v>
      </c>
      <c r="H1217" s="68"/>
      <c r="I1217" s="204" t="s">
        <v>3498</v>
      </c>
      <c r="J1217" s="68"/>
      <c r="K1217" s="68"/>
      <c r="L1217" s="68"/>
      <c r="M1217" s="68"/>
      <c r="N1217" s="379"/>
      <c r="O1217" s="379"/>
      <c r="P1217" s="222">
        <v>0</v>
      </c>
      <c r="Q1217" s="222">
        <v>44</v>
      </c>
      <c r="R1217" s="68" t="s">
        <v>639</v>
      </c>
      <c r="S1217" s="381"/>
      <c r="T1217" s="287"/>
    </row>
    <row r="1218" spans="1:20" ht="51">
      <c r="A1218" s="198">
        <v>593</v>
      </c>
      <c r="B1218" s="68"/>
      <c r="C1218" s="220" t="s">
        <v>1290</v>
      </c>
      <c r="D1218" s="221">
        <v>44761</v>
      </c>
      <c r="E1218" s="198" t="s">
        <v>3282</v>
      </c>
      <c r="F1218" s="198" t="s">
        <v>3</v>
      </c>
      <c r="G1218" s="198">
        <v>2036055</v>
      </c>
      <c r="H1218" s="68"/>
      <c r="I1218" s="204" t="s">
        <v>3498</v>
      </c>
      <c r="J1218" s="68"/>
      <c r="K1218" s="68"/>
      <c r="L1218" s="68"/>
      <c r="M1218" s="68"/>
      <c r="N1218" s="379"/>
      <c r="O1218" s="379"/>
      <c r="P1218" s="222">
        <v>0</v>
      </c>
      <c r="Q1218" s="222">
        <v>105.12</v>
      </c>
      <c r="R1218" s="68" t="s">
        <v>639</v>
      </c>
      <c r="S1218" s="381"/>
      <c r="T1218" s="287"/>
    </row>
    <row r="1219" spans="1:20" ht="38.25">
      <c r="A1219" s="198" t="s">
        <v>551</v>
      </c>
      <c r="B1219" s="68"/>
      <c r="C1219" s="220" t="s">
        <v>590</v>
      </c>
      <c r="D1219" s="221">
        <v>44762</v>
      </c>
      <c r="E1219" s="198" t="s">
        <v>3283</v>
      </c>
      <c r="F1219" s="198" t="s">
        <v>3</v>
      </c>
      <c r="G1219" s="198">
        <v>2036315</v>
      </c>
      <c r="H1219" s="68"/>
      <c r="I1219" s="204" t="s">
        <v>3499</v>
      </c>
      <c r="J1219" s="68"/>
      <c r="K1219" s="68"/>
      <c r="L1219" s="68"/>
      <c r="M1219" s="68"/>
      <c r="N1219" s="379"/>
      <c r="O1219" s="379"/>
      <c r="P1219" s="222">
        <v>0</v>
      </c>
      <c r="Q1219" s="222">
        <v>18711</v>
      </c>
      <c r="R1219" s="68" t="s">
        <v>639</v>
      </c>
      <c r="S1219" s="381"/>
      <c r="T1219" s="287"/>
    </row>
    <row r="1220" spans="1:20" ht="51">
      <c r="A1220" s="198">
        <v>46</v>
      </c>
      <c r="B1220" s="68"/>
      <c r="C1220" s="220" t="s">
        <v>1384</v>
      </c>
      <c r="D1220" s="221">
        <v>44762</v>
      </c>
      <c r="E1220" s="198" t="s">
        <v>3284</v>
      </c>
      <c r="F1220" s="198" t="s">
        <v>3</v>
      </c>
      <c r="G1220" s="198">
        <v>2036341</v>
      </c>
      <c r="H1220" s="68"/>
      <c r="I1220" s="204" t="s">
        <v>3500</v>
      </c>
      <c r="J1220" s="68"/>
      <c r="K1220" s="68"/>
      <c r="L1220" s="68"/>
      <c r="M1220" s="68"/>
      <c r="N1220" s="379"/>
      <c r="O1220" s="379"/>
      <c r="P1220" s="222">
        <v>0</v>
      </c>
      <c r="Q1220" s="222">
        <v>0.42</v>
      </c>
      <c r="R1220" s="68" t="s">
        <v>2578</v>
      </c>
      <c r="S1220" s="381"/>
      <c r="T1220" s="287"/>
    </row>
    <row r="1221" spans="1:20" ht="51">
      <c r="A1221" s="198" t="s">
        <v>551</v>
      </c>
      <c r="B1221" s="68"/>
      <c r="C1221" s="220" t="s">
        <v>590</v>
      </c>
      <c r="D1221" s="221">
        <v>44762</v>
      </c>
      <c r="E1221" s="198" t="s">
        <v>3285</v>
      </c>
      <c r="F1221" s="198" t="s">
        <v>3</v>
      </c>
      <c r="G1221" s="198">
        <v>2036263</v>
      </c>
      <c r="H1221" s="68"/>
      <c r="I1221" s="204" t="s">
        <v>3501</v>
      </c>
      <c r="J1221" s="68"/>
      <c r="K1221" s="68"/>
      <c r="L1221" s="68"/>
      <c r="M1221" s="68"/>
      <c r="N1221" s="379"/>
      <c r="O1221" s="379"/>
      <c r="P1221" s="222">
        <v>0</v>
      </c>
      <c r="Q1221" s="222">
        <v>1054.94</v>
      </c>
      <c r="R1221" s="68" t="s">
        <v>639</v>
      </c>
      <c r="S1221" s="381"/>
      <c r="T1221" s="287"/>
    </row>
    <row r="1222" spans="1:20" ht="51">
      <c r="A1222" s="198">
        <v>348</v>
      </c>
      <c r="B1222" s="68"/>
      <c r="C1222" s="220" t="s">
        <v>144</v>
      </c>
      <c r="D1222" s="221">
        <v>44763</v>
      </c>
      <c r="E1222" s="198" t="s">
        <v>3286</v>
      </c>
      <c r="F1222" s="198" t="s">
        <v>3</v>
      </c>
      <c r="G1222" s="198">
        <v>2036709</v>
      </c>
      <c r="H1222" s="68"/>
      <c r="I1222" s="204" t="s">
        <v>4029</v>
      </c>
      <c r="J1222" s="68"/>
      <c r="K1222" s="68"/>
      <c r="L1222" s="68"/>
      <c r="M1222" s="68"/>
      <c r="N1222" s="379"/>
      <c r="O1222" s="379"/>
      <c r="P1222" s="222">
        <v>0</v>
      </c>
      <c r="Q1222" s="222">
        <v>350</v>
      </c>
      <c r="R1222" s="68" t="s">
        <v>639</v>
      </c>
      <c r="S1222" s="381"/>
      <c r="T1222" s="287"/>
    </row>
    <row r="1223" spans="1:20" ht="51">
      <c r="A1223" s="198">
        <v>295</v>
      </c>
      <c r="B1223" s="68"/>
      <c r="C1223" s="220" t="s">
        <v>124</v>
      </c>
      <c r="D1223" s="221">
        <v>44763</v>
      </c>
      <c r="E1223" s="198" t="s">
        <v>3287</v>
      </c>
      <c r="F1223" s="198" t="s">
        <v>3</v>
      </c>
      <c r="G1223" s="198">
        <v>2036710</v>
      </c>
      <c r="H1223" s="68"/>
      <c r="I1223" s="204" t="s">
        <v>4030</v>
      </c>
      <c r="J1223" s="68"/>
      <c r="K1223" s="68"/>
      <c r="L1223" s="68"/>
      <c r="M1223" s="68"/>
      <c r="N1223" s="379"/>
      <c r="O1223" s="379"/>
      <c r="P1223" s="222">
        <v>0</v>
      </c>
      <c r="Q1223" s="222">
        <v>561</v>
      </c>
      <c r="R1223" s="68" t="s">
        <v>639</v>
      </c>
      <c r="S1223" s="381"/>
      <c r="T1223" s="287"/>
    </row>
    <row r="1224" spans="1:20" ht="63.75">
      <c r="A1224" s="198">
        <v>382</v>
      </c>
      <c r="B1224" s="68"/>
      <c r="C1224" s="220" t="s">
        <v>1247</v>
      </c>
      <c r="D1224" s="221">
        <v>44763</v>
      </c>
      <c r="E1224" s="198" t="s">
        <v>3288</v>
      </c>
      <c r="F1224" s="198" t="s">
        <v>3</v>
      </c>
      <c r="G1224" s="198">
        <v>2036556</v>
      </c>
      <c r="H1224" s="68"/>
      <c r="I1224" s="204" t="s">
        <v>3502</v>
      </c>
      <c r="J1224" s="68"/>
      <c r="K1224" s="68"/>
      <c r="L1224" s="68"/>
      <c r="M1224" s="68"/>
      <c r="N1224" s="379"/>
      <c r="O1224" s="379"/>
      <c r="P1224" s="222">
        <v>0</v>
      </c>
      <c r="Q1224" s="222">
        <v>0.83</v>
      </c>
      <c r="R1224" s="68" t="s">
        <v>2578</v>
      </c>
      <c r="S1224" s="381"/>
      <c r="T1224" s="287"/>
    </row>
    <row r="1225" spans="1:20" ht="63.75">
      <c r="A1225" s="198" t="s">
        <v>543</v>
      </c>
      <c r="B1225" s="68"/>
      <c r="C1225" s="220" t="s">
        <v>693</v>
      </c>
      <c r="D1225" s="221">
        <v>44763</v>
      </c>
      <c r="E1225" s="198" t="s">
        <v>3289</v>
      </c>
      <c r="F1225" s="198" t="s">
        <v>640</v>
      </c>
      <c r="G1225" s="198">
        <v>4009158</v>
      </c>
      <c r="H1225" s="68"/>
      <c r="I1225" s="204" t="s">
        <v>3503</v>
      </c>
      <c r="J1225" s="68"/>
      <c r="K1225" s="68"/>
      <c r="L1225" s="68"/>
      <c r="M1225" s="68"/>
      <c r="N1225" s="379"/>
      <c r="O1225" s="379"/>
      <c r="P1225" s="222">
        <v>0</v>
      </c>
      <c r="Q1225" s="222">
        <v>12589325.039999999</v>
      </c>
      <c r="R1225" s="68" t="s">
        <v>639</v>
      </c>
      <c r="S1225" s="381"/>
      <c r="T1225" s="287"/>
    </row>
    <row r="1226" spans="1:20" ht="63.75">
      <c r="A1226" s="198" t="s">
        <v>543</v>
      </c>
      <c r="B1226" s="68"/>
      <c r="C1226" s="220" t="s">
        <v>693</v>
      </c>
      <c r="D1226" s="221">
        <v>44763</v>
      </c>
      <c r="E1226" s="198" t="s">
        <v>3289</v>
      </c>
      <c r="F1226" s="198" t="s">
        <v>640</v>
      </c>
      <c r="G1226" s="198">
        <v>4009184</v>
      </c>
      <c r="H1226" s="68"/>
      <c r="I1226" s="204" t="s">
        <v>3504</v>
      </c>
      <c r="J1226" s="68"/>
      <c r="K1226" s="68"/>
      <c r="L1226" s="68"/>
      <c r="M1226" s="68"/>
      <c r="N1226" s="379"/>
      <c r="O1226" s="379"/>
      <c r="P1226" s="222">
        <v>0</v>
      </c>
      <c r="Q1226" s="222">
        <v>7424351.5599999996</v>
      </c>
      <c r="R1226" s="68" t="s">
        <v>639</v>
      </c>
      <c r="S1226" s="381"/>
      <c r="T1226" s="287"/>
    </row>
    <row r="1227" spans="1:20" ht="76.5">
      <c r="A1227" s="198" t="s">
        <v>545</v>
      </c>
      <c r="B1227" s="68"/>
      <c r="C1227" s="220" t="s">
        <v>685</v>
      </c>
      <c r="D1227" s="221">
        <v>44763</v>
      </c>
      <c r="E1227" s="198" t="s">
        <v>3290</v>
      </c>
      <c r="F1227" s="198" t="s">
        <v>6</v>
      </c>
      <c r="G1227" s="198">
        <v>1656011</v>
      </c>
      <c r="H1227" s="68"/>
      <c r="I1227" s="204" t="s">
        <v>3505</v>
      </c>
      <c r="J1227" s="68"/>
      <c r="K1227" s="68"/>
      <c r="L1227" s="68"/>
      <c r="M1227" s="68"/>
      <c r="N1227" s="379"/>
      <c r="O1227" s="379"/>
      <c r="P1227" s="222">
        <v>0</v>
      </c>
      <c r="Q1227" s="222">
        <v>4785.04</v>
      </c>
      <c r="R1227" s="68" t="s">
        <v>639</v>
      </c>
      <c r="S1227" s="381"/>
      <c r="T1227" s="287"/>
    </row>
    <row r="1228" spans="1:20" ht="76.5">
      <c r="A1228" s="198" t="s">
        <v>545</v>
      </c>
      <c r="B1228" s="68"/>
      <c r="C1228" s="220" t="s">
        <v>685</v>
      </c>
      <c r="D1228" s="221">
        <v>44763</v>
      </c>
      <c r="E1228" s="198" t="s">
        <v>3291</v>
      </c>
      <c r="F1228" s="198" t="s">
        <v>6</v>
      </c>
      <c r="G1228" s="198">
        <v>1656028</v>
      </c>
      <c r="H1228" s="68"/>
      <c r="I1228" s="204" t="s">
        <v>3506</v>
      </c>
      <c r="J1228" s="68"/>
      <c r="K1228" s="68"/>
      <c r="L1228" s="68"/>
      <c r="M1228" s="68"/>
      <c r="N1228" s="379"/>
      <c r="O1228" s="379"/>
      <c r="P1228" s="222">
        <v>0</v>
      </c>
      <c r="Q1228" s="222">
        <v>21627733.59</v>
      </c>
      <c r="R1228" s="68" t="s">
        <v>639</v>
      </c>
      <c r="S1228" s="381"/>
      <c r="T1228" s="287"/>
    </row>
    <row r="1229" spans="1:20" ht="51">
      <c r="A1229" s="198">
        <v>590</v>
      </c>
      <c r="B1229" s="68"/>
      <c r="C1229" s="220" t="s">
        <v>1289</v>
      </c>
      <c r="D1229" s="221">
        <v>44764</v>
      </c>
      <c r="E1229" s="198" t="s">
        <v>3292</v>
      </c>
      <c r="F1229" s="198" t="s">
        <v>3</v>
      </c>
      <c r="G1229" s="198">
        <v>2036894</v>
      </c>
      <c r="H1229" s="68"/>
      <c r="I1229" s="204" t="s">
        <v>3507</v>
      </c>
      <c r="J1229" s="68"/>
      <c r="K1229" s="68"/>
      <c r="L1229" s="68"/>
      <c r="M1229" s="68"/>
      <c r="N1229" s="379"/>
      <c r="O1229" s="379"/>
      <c r="P1229" s="222">
        <v>0</v>
      </c>
      <c r="Q1229" s="222">
        <v>0.01</v>
      </c>
      <c r="R1229" s="68" t="s">
        <v>2578</v>
      </c>
      <c r="S1229" s="381"/>
      <c r="T1229" s="287"/>
    </row>
    <row r="1230" spans="1:20" ht="51">
      <c r="A1230" s="198" t="s">
        <v>551</v>
      </c>
      <c r="B1230" s="68"/>
      <c r="C1230" s="220" t="s">
        <v>590</v>
      </c>
      <c r="D1230" s="221">
        <v>44764</v>
      </c>
      <c r="E1230" s="198" t="s">
        <v>3293</v>
      </c>
      <c r="F1230" s="198" t="s">
        <v>3</v>
      </c>
      <c r="G1230" s="198">
        <v>2036900</v>
      </c>
      <c r="H1230" s="68"/>
      <c r="I1230" s="204" t="s">
        <v>1693</v>
      </c>
      <c r="J1230" s="68"/>
      <c r="K1230" s="68"/>
      <c r="L1230" s="68"/>
      <c r="M1230" s="68"/>
      <c r="N1230" s="379"/>
      <c r="O1230" s="379"/>
      <c r="P1230" s="222">
        <v>0</v>
      </c>
      <c r="Q1230" s="222">
        <v>200</v>
      </c>
      <c r="R1230" s="68" t="s">
        <v>639</v>
      </c>
      <c r="S1230" s="381"/>
      <c r="T1230" s="287"/>
    </row>
    <row r="1231" spans="1:20" ht="51">
      <c r="A1231" s="198" t="s">
        <v>542</v>
      </c>
      <c r="B1231" s="68"/>
      <c r="C1231" s="220" t="s">
        <v>591</v>
      </c>
      <c r="D1231" s="221">
        <v>44764</v>
      </c>
      <c r="E1231" s="198" t="s">
        <v>3294</v>
      </c>
      <c r="F1231" s="198" t="s">
        <v>3</v>
      </c>
      <c r="G1231" s="198">
        <v>2036941</v>
      </c>
      <c r="H1231" s="68"/>
      <c r="I1231" s="204" t="s">
        <v>3508</v>
      </c>
      <c r="J1231" s="68"/>
      <c r="K1231" s="68"/>
      <c r="L1231" s="68"/>
      <c r="M1231" s="68"/>
      <c r="N1231" s="379"/>
      <c r="O1231" s="379"/>
      <c r="P1231" s="222">
        <v>0</v>
      </c>
      <c r="Q1231" s="222">
        <v>3311.14</v>
      </c>
      <c r="R1231" s="68" t="s">
        <v>639</v>
      </c>
      <c r="S1231" s="381"/>
      <c r="T1231" s="287"/>
    </row>
    <row r="1232" spans="1:20" ht="51">
      <c r="A1232" s="198" t="s">
        <v>542</v>
      </c>
      <c r="B1232" s="68"/>
      <c r="C1232" s="220" t="s">
        <v>591</v>
      </c>
      <c r="D1232" s="221">
        <v>44764</v>
      </c>
      <c r="E1232" s="198" t="s">
        <v>3295</v>
      </c>
      <c r="F1232" s="198" t="s">
        <v>3</v>
      </c>
      <c r="G1232" s="198">
        <v>2036943</v>
      </c>
      <c r="H1232" s="68"/>
      <c r="I1232" s="204" t="s">
        <v>3509</v>
      </c>
      <c r="J1232" s="68"/>
      <c r="K1232" s="68"/>
      <c r="L1232" s="68"/>
      <c r="M1232" s="68"/>
      <c r="N1232" s="379"/>
      <c r="O1232" s="379"/>
      <c r="P1232" s="222">
        <v>0</v>
      </c>
      <c r="Q1232" s="222">
        <v>14770.16</v>
      </c>
      <c r="R1232" s="68" t="s">
        <v>639</v>
      </c>
      <c r="S1232" s="381"/>
      <c r="T1232" s="287"/>
    </row>
    <row r="1233" spans="1:20" ht="51">
      <c r="A1233" s="198" t="s">
        <v>542</v>
      </c>
      <c r="B1233" s="68"/>
      <c r="C1233" s="220" t="s">
        <v>591</v>
      </c>
      <c r="D1233" s="221">
        <v>44764</v>
      </c>
      <c r="E1233" s="198" t="s">
        <v>3296</v>
      </c>
      <c r="F1233" s="198" t="s">
        <v>3</v>
      </c>
      <c r="G1233" s="198">
        <v>2036944</v>
      </c>
      <c r="H1233" s="68"/>
      <c r="I1233" s="204" t="s">
        <v>3510</v>
      </c>
      <c r="J1233" s="68"/>
      <c r="K1233" s="68"/>
      <c r="L1233" s="68"/>
      <c r="M1233" s="68"/>
      <c r="N1233" s="379"/>
      <c r="O1233" s="379"/>
      <c r="P1233" s="222">
        <v>0</v>
      </c>
      <c r="Q1233" s="222">
        <v>9983.65</v>
      </c>
      <c r="R1233" s="68" t="s">
        <v>639</v>
      </c>
      <c r="S1233" s="381"/>
      <c r="T1233" s="287"/>
    </row>
    <row r="1234" spans="1:20" ht="51">
      <c r="A1234" s="198" t="s">
        <v>551</v>
      </c>
      <c r="B1234" s="68"/>
      <c r="C1234" s="220" t="s">
        <v>590</v>
      </c>
      <c r="D1234" s="221">
        <v>44764</v>
      </c>
      <c r="E1234" s="198" t="s">
        <v>3298</v>
      </c>
      <c r="F1234" s="198" t="s">
        <v>6</v>
      </c>
      <c r="G1234" s="198">
        <v>1656737</v>
      </c>
      <c r="H1234" s="68"/>
      <c r="I1234" s="204" t="s">
        <v>3512</v>
      </c>
      <c r="J1234" s="68"/>
      <c r="K1234" s="68"/>
      <c r="L1234" s="68"/>
      <c r="M1234" s="68"/>
      <c r="N1234" s="379"/>
      <c r="O1234" s="379"/>
      <c r="P1234" s="222">
        <v>0</v>
      </c>
      <c r="Q1234" s="222">
        <v>1571454.44</v>
      </c>
      <c r="R1234" s="68" t="s">
        <v>639</v>
      </c>
      <c r="S1234" s="381"/>
      <c r="T1234" s="287"/>
    </row>
    <row r="1235" spans="1:20" ht="51">
      <c r="A1235" s="198" t="s">
        <v>551</v>
      </c>
      <c r="B1235" s="68"/>
      <c r="C1235" s="220" t="s">
        <v>590</v>
      </c>
      <c r="D1235" s="221">
        <v>44767</v>
      </c>
      <c r="E1235" s="198" t="s">
        <v>3299</v>
      </c>
      <c r="F1235" s="198" t="s">
        <v>3</v>
      </c>
      <c r="G1235" s="198">
        <v>2037382</v>
      </c>
      <c r="H1235" s="68"/>
      <c r="I1235" s="204" t="s">
        <v>3513</v>
      </c>
      <c r="J1235" s="68"/>
      <c r="K1235" s="68"/>
      <c r="L1235" s="68"/>
      <c r="M1235" s="68"/>
      <c r="N1235" s="379"/>
      <c r="O1235" s="379"/>
      <c r="P1235" s="222">
        <v>0</v>
      </c>
      <c r="Q1235" s="222">
        <v>155</v>
      </c>
      <c r="R1235" s="68" t="s">
        <v>639</v>
      </c>
      <c r="S1235" s="381"/>
      <c r="T1235" s="287"/>
    </row>
    <row r="1236" spans="1:20" ht="76.5">
      <c r="A1236" s="198">
        <v>66</v>
      </c>
      <c r="B1236" s="68"/>
      <c r="C1236" s="220" t="s">
        <v>47</v>
      </c>
      <c r="D1236" s="221">
        <v>44767</v>
      </c>
      <c r="E1236" s="198" t="s">
        <v>3300</v>
      </c>
      <c r="F1236" s="198" t="s">
        <v>640</v>
      </c>
      <c r="G1236" s="198">
        <v>4024964</v>
      </c>
      <c r="H1236" s="68"/>
      <c r="I1236" s="204" t="s">
        <v>3514</v>
      </c>
      <c r="J1236" s="68"/>
      <c r="K1236" s="68"/>
      <c r="L1236" s="68"/>
      <c r="M1236" s="68"/>
      <c r="N1236" s="379"/>
      <c r="O1236" s="379"/>
      <c r="P1236" s="222">
        <v>0</v>
      </c>
      <c r="Q1236" s="222">
        <v>46639.45</v>
      </c>
      <c r="R1236" s="68" t="s">
        <v>639</v>
      </c>
      <c r="S1236" s="381"/>
      <c r="T1236" s="287"/>
    </row>
    <row r="1237" spans="1:20" ht="76.5">
      <c r="A1237" s="198">
        <v>132</v>
      </c>
      <c r="B1237" s="68"/>
      <c r="C1237" s="220" t="s">
        <v>60</v>
      </c>
      <c r="D1237" s="221">
        <v>44767</v>
      </c>
      <c r="E1237" s="198" t="s">
        <v>3301</v>
      </c>
      <c r="F1237" s="198" t="s">
        <v>11</v>
      </c>
      <c r="G1237" s="198">
        <v>1038298</v>
      </c>
      <c r="H1237" s="68"/>
      <c r="I1237" s="204" t="s">
        <v>3515</v>
      </c>
      <c r="J1237" s="68"/>
      <c r="K1237" s="68"/>
      <c r="L1237" s="68"/>
      <c r="M1237" s="68"/>
      <c r="N1237" s="379"/>
      <c r="O1237" s="379"/>
      <c r="P1237" s="222">
        <v>50</v>
      </c>
      <c r="Q1237" s="222">
        <v>0</v>
      </c>
      <c r="R1237" s="68" t="s">
        <v>639</v>
      </c>
      <c r="S1237" s="381"/>
      <c r="T1237" s="287"/>
    </row>
    <row r="1238" spans="1:20" ht="76.5">
      <c r="A1238" s="198">
        <v>132</v>
      </c>
      <c r="B1238" s="68"/>
      <c r="C1238" s="220" t="s">
        <v>60</v>
      </c>
      <c r="D1238" s="221">
        <v>44767</v>
      </c>
      <c r="E1238" s="198" t="s">
        <v>3302</v>
      </c>
      <c r="F1238" s="198" t="s">
        <v>11</v>
      </c>
      <c r="G1238" s="198">
        <v>1038302</v>
      </c>
      <c r="H1238" s="68"/>
      <c r="I1238" s="204" t="s">
        <v>3516</v>
      </c>
      <c r="J1238" s="68"/>
      <c r="K1238" s="68"/>
      <c r="L1238" s="68"/>
      <c r="M1238" s="68"/>
      <c r="N1238" s="379"/>
      <c r="O1238" s="379"/>
      <c r="P1238" s="222">
        <v>50</v>
      </c>
      <c r="Q1238" s="222">
        <v>0</v>
      </c>
      <c r="R1238" s="68" t="s">
        <v>639</v>
      </c>
      <c r="S1238" s="381"/>
      <c r="T1238" s="287"/>
    </row>
    <row r="1239" spans="1:20" ht="102">
      <c r="A1239" s="198" t="s">
        <v>543</v>
      </c>
      <c r="B1239" s="68"/>
      <c r="C1239" s="220" t="s">
        <v>693</v>
      </c>
      <c r="D1239" s="221">
        <v>44767</v>
      </c>
      <c r="E1239" s="198" t="s">
        <v>3303</v>
      </c>
      <c r="F1239" s="198" t="s">
        <v>6</v>
      </c>
      <c r="G1239" s="198">
        <v>11374</v>
      </c>
      <c r="H1239" s="68"/>
      <c r="I1239" s="204" t="s">
        <v>3517</v>
      </c>
      <c r="J1239" s="68"/>
      <c r="K1239" s="68"/>
      <c r="L1239" s="68"/>
      <c r="M1239" s="68"/>
      <c r="N1239" s="379"/>
      <c r="O1239" s="379"/>
      <c r="P1239" s="222">
        <v>0</v>
      </c>
      <c r="Q1239" s="222">
        <v>16500000000</v>
      </c>
      <c r="R1239" s="68" t="s">
        <v>639</v>
      </c>
      <c r="S1239" s="381"/>
      <c r="T1239" s="287"/>
    </row>
    <row r="1240" spans="1:20" ht="89.25">
      <c r="A1240" s="198" t="s">
        <v>543</v>
      </c>
      <c r="B1240" s="68"/>
      <c r="C1240" s="220" t="s">
        <v>693</v>
      </c>
      <c r="D1240" s="221">
        <v>44767</v>
      </c>
      <c r="E1240" s="198" t="s">
        <v>3304</v>
      </c>
      <c r="F1240" s="198" t="s">
        <v>11</v>
      </c>
      <c r="G1240" s="198">
        <v>11374</v>
      </c>
      <c r="H1240" s="68"/>
      <c r="I1240" s="204" t="s">
        <v>3518</v>
      </c>
      <c r="J1240" s="68"/>
      <c r="K1240" s="68"/>
      <c r="L1240" s="68"/>
      <c r="M1240" s="68"/>
      <c r="N1240" s="379"/>
      <c r="O1240" s="379"/>
      <c r="P1240" s="222">
        <v>50</v>
      </c>
      <c r="Q1240" s="222">
        <v>0</v>
      </c>
      <c r="R1240" s="68" t="s">
        <v>639</v>
      </c>
      <c r="S1240" s="381"/>
      <c r="T1240" s="287"/>
    </row>
    <row r="1241" spans="1:20" ht="51">
      <c r="A1241" s="198" t="s">
        <v>542</v>
      </c>
      <c r="B1241" s="68"/>
      <c r="C1241" s="220" t="s">
        <v>591</v>
      </c>
      <c r="D1241" s="221">
        <v>44768</v>
      </c>
      <c r="E1241" s="198" t="s">
        <v>3305</v>
      </c>
      <c r="F1241" s="198" t="s">
        <v>3</v>
      </c>
      <c r="G1241" s="198">
        <v>2037561</v>
      </c>
      <c r="H1241" s="68"/>
      <c r="I1241" s="204" t="s">
        <v>3519</v>
      </c>
      <c r="J1241" s="68"/>
      <c r="K1241" s="68"/>
      <c r="L1241" s="68"/>
      <c r="M1241" s="68"/>
      <c r="N1241" s="379"/>
      <c r="O1241" s="379"/>
      <c r="P1241" s="222">
        <v>0</v>
      </c>
      <c r="Q1241" s="222">
        <v>17259.18</v>
      </c>
      <c r="R1241" s="68" t="s">
        <v>639</v>
      </c>
      <c r="S1241" s="381"/>
      <c r="T1241" s="287"/>
    </row>
    <row r="1242" spans="1:20" ht="51">
      <c r="A1242" s="198">
        <v>902</v>
      </c>
      <c r="B1242" s="68"/>
      <c r="C1242" s="220" t="s">
        <v>192</v>
      </c>
      <c r="D1242" s="221">
        <v>44768</v>
      </c>
      <c r="E1242" s="198" t="s">
        <v>3306</v>
      </c>
      <c r="F1242" s="198" t="s">
        <v>3</v>
      </c>
      <c r="G1242" s="198">
        <v>2037705</v>
      </c>
      <c r="H1242" s="68"/>
      <c r="I1242" s="204" t="s">
        <v>4031</v>
      </c>
      <c r="J1242" s="68"/>
      <c r="K1242" s="68"/>
      <c r="L1242" s="68"/>
      <c r="M1242" s="68"/>
      <c r="N1242" s="379"/>
      <c r="O1242" s="379"/>
      <c r="P1242" s="222">
        <v>0</v>
      </c>
      <c r="Q1242" s="222">
        <v>142.44</v>
      </c>
      <c r="R1242" s="68" t="s">
        <v>639</v>
      </c>
      <c r="S1242" s="381"/>
      <c r="T1242" s="287"/>
    </row>
    <row r="1243" spans="1:20" ht="76.5">
      <c r="A1243" s="198">
        <v>46</v>
      </c>
      <c r="B1243" s="68"/>
      <c r="C1243" s="220" t="s">
        <v>1384</v>
      </c>
      <c r="D1243" s="221">
        <v>44768</v>
      </c>
      <c r="E1243" s="198" t="s">
        <v>3307</v>
      </c>
      <c r="F1243" s="198" t="s">
        <v>6</v>
      </c>
      <c r="G1243" s="198">
        <v>1657853</v>
      </c>
      <c r="H1243" s="68"/>
      <c r="I1243" s="204" t="s">
        <v>3520</v>
      </c>
      <c r="J1243" s="68"/>
      <c r="K1243" s="68"/>
      <c r="L1243" s="68"/>
      <c r="M1243" s="68"/>
      <c r="N1243" s="379"/>
      <c r="O1243" s="379"/>
      <c r="P1243" s="222">
        <v>0</v>
      </c>
      <c r="Q1243" s="222">
        <v>896</v>
      </c>
      <c r="R1243" s="68" t="s">
        <v>639</v>
      </c>
      <c r="S1243" s="381"/>
      <c r="T1243" s="287"/>
    </row>
    <row r="1244" spans="1:20" ht="51">
      <c r="A1244" s="198">
        <v>46</v>
      </c>
      <c r="B1244" s="68"/>
      <c r="C1244" s="220" t="s">
        <v>1384</v>
      </c>
      <c r="D1244" s="221">
        <v>44769</v>
      </c>
      <c r="E1244" s="198" t="s">
        <v>3308</v>
      </c>
      <c r="F1244" s="198" t="s">
        <v>3</v>
      </c>
      <c r="G1244" s="198">
        <v>2038018</v>
      </c>
      <c r="H1244" s="68"/>
      <c r="I1244" s="204" t="s">
        <v>4032</v>
      </c>
      <c r="J1244" s="68"/>
      <c r="K1244" s="68"/>
      <c r="L1244" s="68"/>
      <c r="M1244" s="68"/>
      <c r="N1244" s="379"/>
      <c r="O1244" s="379"/>
      <c r="P1244" s="222">
        <v>0</v>
      </c>
      <c r="Q1244" s="222">
        <v>3991.84</v>
      </c>
      <c r="R1244" s="68" t="s">
        <v>639</v>
      </c>
      <c r="S1244" s="381"/>
      <c r="T1244" s="287"/>
    </row>
    <row r="1245" spans="1:20" ht="51">
      <c r="A1245" s="198">
        <v>302</v>
      </c>
      <c r="B1245" s="68"/>
      <c r="C1245" s="220" t="s">
        <v>130</v>
      </c>
      <c r="D1245" s="221">
        <v>44769</v>
      </c>
      <c r="E1245" s="198" t="s">
        <v>3309</v>
      </c>
      <c r="F1245" s="198" t="s">
        <v>3</v>
      </c>
      <c r="G1245" s="198">
        <v>2037902</v>
      </c>
      <c r="H1245" s="68"/>
      <c r="I1245" s="204" t="s">
        <v>3521</v>
      </c>
      <c r="J1245" s="68"/>
      <c r="K1245" s="68"/>
      <c r="L1245" s="68"/>
      <c r="M1245" s="68"/>
      <c r="N1245" s="379"/>
      <c r="O1245" s="379"/>
      <c r="P1245" s="222">
        <v>0</v>
      </c>
      <c r="Q1245" s="222">
        <v>1067280</v>
      </c>
      <c r="R1245" s="68" t="s">
        <v>639</v>
      </c>
      <c r="S1245" s="381"/>
      <c r="T1245" s="287"/>
    </row>
    <row r="1246" spans="1:20" ht="76.5">
      <c r="A1246" s="198" t="s">
        <v>542</v>
      </c>
      <c r="B1246" s="68"/>
      <c r="C1246" s="220" t="s">
        <v>591</v>
      </c>
      <c r="D1246" s="221">
        <v>44769</v>
      </c>
      <c r="E1246" s="198" t="s">
        <v>3310</v>
      </c>
      <c r="F1246" s="198" t="s">
        <v>6</v>
      </c>
      <c r="G1246" s="198">
        <v>1658761</v>
      </c>
      <c r="H1246" s="68"/>
      <c r="I1246" s="204" t="s">
        <v>3522</v>
      </c>
      <c r="J1246" s="68"/>
      <c r="K1246" s="68"/>
      <c r="L1246" s="68"/>
      <c r="M1246" s="68"/>
      <c r="N1246" s="379"/>
      <c r="O1246" s="379"/>
      <c r="P1246" s="222">
        <v>0</v>
      </c>
      <c r="Q1246" s="222">
        <v>50000</v>
      </c>
      <c r="R1246" s="68" t="s">
        <v>639</v>
      </c>
      <c r="S1246" s="381"/>
      <c r="T1246" s="287"/>
    </row>
    <row r="1247" spans="1:20" ht="63.75">
      <c r="A1247" s="198">
        <v>86</v>
      </c>
      <c r="B1247" s="68"/>
      <c r="C1247" s="220" t="s">
        <v>51</v>
      </c>
      <c r="D1247" s="221">
        <v>44770</v>
      </c>
      <c r="E1247" s="198" t="s">
        <v>3311</v>
      </c>
      <c r="F1247" s="198" t="s">
        <v>3</v>
      </c>
      <c r="G1247" s="198">
        <v>2038296</v>
      </c>
      <c r="H1247" s="68"/>
      <c r="I1247" s="204" t="s">
        <v>3523</v>
      </c>
      <c r="J1247" s="68"/>
      <c r="K1247" s="68"/>
      <c r="L1247" s="68"/>
      <c r="M1247" s="68"/>
      <c r="N1247" s="379"/>
      <c r="O1247" s="379"/>
      <c r="P1247" s="222">
        <v>0</v>
      </c>
      <c r="Q1247" s="222">
        <v>72</v>
      </c>
      <c r="R1247" s="68" t="s">
        <v>639</v>
      </c>
      <c r="S1247" s="381"/>
      <c r="T1247" s="287"/>
    </row>
    <row r="1248" spans="1:20" ht="51">
      <c r="A1248" s="198" t="s">
        <v>549</v>
      </c>
      <c r="B1248" s="68"/>
      <c r="C1248" s="220" t="s">
        <v>589</v>
      </c>
      <c r="D1248" s="221">
        <v>44770</v>
      </c>
      <c r="E1248" s="198" t="s">
        <v>3312</v>
      </c>
      <c r="F1248" s="198" t="s">
        <v>3</v>
      </c>
      <c r="G1248" s="198">
        <v>2038257</v>
      </c>
      <c r="H1248" s="68"/>
      <c r="I1248" s="204" t="s">
        <v>3524</v>
      </c>
      <c r="J1248" s="68"/>
      <c r="K1248" s="68"/>
      <c r="L1248" s="68"/>
      <c r="M1248" s="68"/>
      <c r="N1248" s="379"/>
      <c r="O1248" s="379"/>
      <c r="P1248" s="222">
        <v>0</v>
      </c>
      <c r="Q1248" s="222">
        <v>46410.29</v>
      </c>
      <c r="R1248" s="68" t="s">
        <v>639</v>
      </c>
      <c r="S1248" s="381"/>
      <c r="T1248" s="287"/>
    </row>
    <row r="1249" spans="1:20" ht="51">
      <c r="A1249" s="198" t="s">
        <v>549</v>
      </c>
      <c r="B1249" s="68"/>
      <c r="C1249" s="220" t="s">
        <v>589</v>
      </c>
      <c r="D1249" s="221">
        <v>44770</v>
      </c>
      <c r="E1249" s="198" t="s">
        <v>3313</v>
      </c>
      <c r="F1249" s="198" t="s">
        <v>3</v>
      </c>
      <c r="G1249" s="198">
        <v>2038259</v>
      </c>
      <c r="H1249" s="68"/>
      <c r="I1249" s="204" t="s">
        <v>3525</v>
      </c>
      <c r="J1249" s="68"/>
      <c r="K1249" s="68"/>
      <c r="L1249" s="68"/>
      <c r="M1249" s="68"/>
      <c r="N1249" s="379"/>
      <c r="O1249" s="379"/>
      <c r="P1249" s="222">
        <v>0</v>
      </c>
      <c r="Q1249" s="222">
        <v>439596.5</v>
      </c>
      <c r="R1249" s="68" t="s">
        <v>639</v>
      </c>
      <c r="S1249" s="381"/>
      <c r="T1249" s="287"/>
    </row>
    <row r="1250" spans="1:20" ht="76.5">
      <c r="A1250" s="198" t="s">
        <v>542</v>
      </c>
      <c r="B1250" s="68"/>
      <c r="C1250" s="220" t="s">
        <v>591</v>
      </c>
      <c r="D1250" s="221">
        <v>44770</v>
      </c>
      <c r="E1250" s="198" t="s">
        <v>3314</v>
      </c>
      <c r="F1250" s="198" t="s">
        <v>15</v>
      </c>
      <c r="G1250" s="198">
        <v>1948997</v>
      </c>
      <c r="H1250" s="68"/>
      <c r="I1250" s="204" t="s">
        <v>3526</v>
      </c>
      <c r="J1250" s="68"/>
      <c r="K1250" s="68"/>
      <c r="L1250" s="68"/>
      <c r="M1250" s="68"/>
      <c r="N1250" s="379"/>
      <c r="O1250" s="379"/>
      <c r="P1250" s="222">
        <v>50</v>
      </c>
      <c r="Q1250" s="222">
        <v>0</v>
      </c>
      <c r="R1250" s="68" t="s">
        <v>639</v>
      </c>
      <c r="S1250" s="381"/>
      <c r="T1250" s="287"/>
    </row>
    <row r="1251" spans="1:20" ht="63.75">
      <c r="A1251" s="198" t="s">
        <v>543</v>
      </c>
      <c r="B1251" s="68"/>
      <c r="C1251" s="220" t="s">
        <v>693</v>
      </c>
      <c r="D1251" s="221">
        <v>44770</v>
      </c>
      <c r="E1251" s="198" t="s">
        <v>3315</v>
      </c>
      <c r="F1251" s="198" t="s">
        <v>11</v>
      </c>
      <c r="G1251" s="198">
        <v>16318</v>
      </c>
      <c r="H1251" s="68"/>
      <c r="I1251" s="204" t="s">
        <v>3527</v>
      </c>
      <c r="J1251" s="68"/>
      <c r="K1251" s="68"/>
      <c r="L1251" s="68"/>
      <c r="M1251" s="68"/>
      <c r="N1251" s="379"/>
      <c r="O1251" s="379"/>
      <c r="P1251" s="222">
        <v>7605.19</v>
      </c>
      <c r="Q1251" s="222">
        <v>0</v>
      </c>
      <c r="R1251" s="68" t="s">
        <v>639</v>
      </c>
      <c r="S1251" s="381"/>
      <c r="T1251" s="287"/>
    </row>
    <row r="1252" spans="1:20" ht="63.75">
      <c r="A1252" s="198" t="s">
        <v>543</v>
      </c>
      <c r="B1252" s="68"/>
      <c r="C1252" s="220" t="s">
        <v>693</v>
      </c>
      <c r="D1252" s="221">
        <v>44770</v>
      </c>
      <c r="E1252" s="198" t="s">
        <v>3316</v>
      </c>
      <c r="F1252" s="198" t="s">
        <v>11</v>
      </c>
      <c r="G1252" s="198">
        <v>16318</v>
      </c>
      <c r="H1252" s="68"/>
      <c r="I1252" s="204" t="s">
        <v>3527</v>
      </c>
      <c r="J1252" s="68"/>
      <c r="K1252" s="68"/>
      <c r="L1252" s="68"/>
      <c r="M1252" s="68"/>
      <c r="N1252" s="379"/>
      <c r="O1252" s="379"/>
      <c r="P1252" s="222">
        <v>7605.19</v>
      </c>
      <c r="Q1252" s="222">
        <v>0</v>
      </c>
      <c r="R1252" s="68" t="s">
        <v>639</v>
      </c>
      <c r="S1252" s="381"/>
      <c r="T1252" s="287"/>
    </row>
    <row r="1253" spans="1:20" ht="63.75">
      <c r="A1253" s="198" t="s">
        <v>543</v>
      </c>
      <c r="B1253" s="68"/>
      <c r="C1253" s="220" t="s">
        <v>693</v>
      </c>
      <c r="D1253" s="221">
        <v>44770</v>
      </c>
      <c r="E1253" s="198" t="s">
        <v>3317</v>
      </c>
      <c r="F1253" s="198" t="s">
        <v>11</v>
      </c>
      <c r="G1253" s="198">
        <v>1949873</v>
      </c>
      <c r="H1253" s="68"/>
      <c r="I1253" s="204" t="s">
        <v>3528</v>
      </c>
      <c r="J1253" s="68"/>
      <c r="K1253" s="68"/>
      <c r="L1253" s="68"/>
      <c r="M1253" s="68"/>
      <c r="N1253" s="379"/>
      <c r="O1253" s="379"/>
      <c r="P1253" s="222">
        <v>50</v>
      </c>
      <c r="Q1253" s="222">
        <v>0</v>
      </c>
      <c r="R1253" s="68" t="s">
        <v>639</v>
      </c>
      <c r="S1253" s="381"/>
      <c r="T1253" s="287"/>
    </row>
    <row r="1254" spans="1:20" ht="38.25">
      <c r="A1254" s="198" t="s">
        <v>551</v>
      </c>
      <c r="B1254" s="68"/>
      <c r="C1254" s="220" t="s">
        <v>590</v>
      </c>
      <c r="D1254" s="221">
        <v>44770</v>
      </c>
      <c r="E1254" s="198" t="s">
        <v>3318</v>
      </c>
      <c r="F1254" s="198" t="s">
        <v>6</v>
      </c>
      <c r="G1254" s="198">
        <v>4904</v>
      </c>
      <c r="H1254" s="68"/>
      <c r="I1254" s="204" t="s">
        <v>3529</v>
      </c>
      <c r="J1254" s="68"/>
      <c r="K1254" s="68"/>
      <c r="L1254" s="68"/>
      <c r="M1254" s="68"/>
      <c r="N1254" s="379"/>
      <c r="O1254" s="379"/>
      <c r="P1254" s="222">
        <v>0</v>
      </c>
      <c r="Q1254" s="222">
        <v>7605.19</v>
      </c>
      <c r="R1254" s="68" t="s">
        <v>639</v>
      </c>
      <c r="S1254" s="381"/>
      <c r="T1254" s="287"/>
    </row>
    <row r="1255" spans="1:20" ht="76.5">
      <c r="A1255" s="198">
        <v>291</v>
      </c>
      <c r="B1255" s="68"/>
      <c r="C1255" s="220" t="s">
        <v>120</v>
      </c>
      <c r="D1255" s="221">
        <v>44770</v>
      </c>
      <c r="E1255" s="198" t="s">
        <v>3319</v>
      </c>
      <c r="F1255" s="198" t="s">
        <v>6</v>
      </c>
      <c r="G1255" s="198">
        <v>1659287</v>
      </c>
      <c r="H1255" s="68"/>
      <c r="I1255" s="204" t="s">
        <v>3530</v>
      </c>
      <c r="J1255" s="68"/>
      <c r="K1255" s="68"/>
      <c r="L1255" s="68"/>
      <c r="M1255" s="68"/>
      <c r="N1255" s="379"/>
      <c r="O1255" s="379"/>
      <c r="P1255" s="222">
        <v>0</v>
      </c>
      <c r="Q1255" s="222">
        <v>416293.1</v>
      </c>
      <c r="R1255" s="68" t="s">
        <v>639</v>
      </c>
      <c r="S1255" s="381"/>
      <c r="T1255" s="287"/>
    </row>
    <row r="1256" spans="1:20" ht="76.5">
      <c r="A1256" s="198" t="s">
        <v>543</v>
      </c>
      <c r="B1256" s="68"/>
      <c r="C1256" s="220" t="s">
        <v>693</v>
      </c>
      <c r="D1256" s="221">
        <v>44770</v>
      </c>
      <c r="E1256" s="198" t="s">
        <v>3320</v>
      </c>
      <c r="F1256" s="198" t="s">
        <v>11</v>
      </c>
      <c r="G1256" s="198">
        <v>1038588</v>
      </c>
      <c r="H1256" s="68"/>
      <c r="I1256" s="204" t="s">
        <v>3531</v>
      </c>
      <c r="J1256" s="68"/>
      <c r="K1256" s="68"/>
      <c r="L1256" s="68"/>
      <c r="M1256" s="68"/>
      <c r="N1256" s="379"/>
      <c r="O1256" s="379"/>
      <c r="P1256" s="222">
        <v>50</v>
      </c>
      <c r="Q1256" s="222">
        <v>0</v>
      </c>
      <c r="R1256" s="68" t="s">
        <v>639</v>
      </c>
      <c r="S1256" s="381"/>
      <c r="T1256" s="287"/>
    </row>
    <row r="1257" spans="1:20" ht="76.5">
      <c r="A1257" s="198">
        <v>78</v>
      </c>
      <c r="B1257" s="68"/>
      <c r="C1257" s="220" t="s">
        <v>1385</v>
      </c>
      <c r="D1257" s="221">
        <v>44770</v>
      </c>
      <c r="E1257" s="198" t="s">
        <v>3321</v>
      </c>
      <c r="F1257" s="198" t="s">
        <v>11</v>
      </c>
      <c r="G1257" s="198">
        <v>1038639</v>
      </c>
      <c r="H1257" s="68"/>
      <c r="I1257" s="204" t="s">
        <v>3532</v>
      </c>
      <c r="J1257" s="68"/>
      <c r="K1257" s="68"/>
      <c r="L1257" s="68"/>
      <c r="M1257" s="68"/>
      <c r="N1257" s="379"/>
      <c r="O1257" s="379"/>
      <c r="P1257" s="222">
        <v>50</v>
      </c>
      <c r="Q1257" s="222">
        <v>0</v>
      </c>
      <c r="R1257" s="68" t="s">
        <v>639</v>
      </c>
      <c r="S1257" s="381"/>
      <c r="T1257" s="287"/>
    </row>
    <row r="1258" spans="1:20" ht="51">
      <c r="A1258" s="198" t="s">
        <v>542</v>
      </c>
      <c r="B1258" s="68"/>
      <c r="C1258" s="220" t="s">
        <v>591</v>
      </c>
      <c r="D1258" s="221">
        <v>44771</v>
      </c>
      <c r="E1258" s="198" t="s">
        <v>3322</v>
      </c>
      <c r="F1258" s="198" t="s">
        <v>3</v>
      </c>
      <c r="G1258" s="198">
        <v>2038689</v>
      </c>
      <c r="H1258" s="68"/>
      <c r="I1258" s="204" t="s">
        <v>3533</v>
      </c>
      <c r="J1258" s="68"/>
      <c r="K1258" s="68"/>
      <c r="L1258" s="68"/>
      <c r="M1258" s="68"/>
      <c r="N1258" s="379"/>
      <c r="O1258" s="379"/>
      <c r="P1258" s="222">
        <v>0</v>
      </c>
      <c r="Q1258" s="222">
        <v>3437.92</v>
      </c>
      <c r="R1258" s="68" t="s">
        <v>639</v>
      </c>
      <c r="S1258" s="381"/>
      <c r="T1258" s="287"/>
    </row>
    <row r="1259" spans="1:20" ht="89.25">
      <c r="A1259" s="198">
        <v>272</v>
      </c>
      <c r="B1259" s="68"/>
      <c r="C1259" s="220" t="s">
        <v>113</v>
      </c>
      <c r="D1259" s="221">
        <v>44771</v>
      </c>
      <c r="E1259" s="198" t="s">
        <v>3323</v>
      </c>
      <c r="F1259" s="198" t="s">
        <v>3</v>
      </c>
      <c r="G1259" s="198">
        <v>2038608</v>
      </c>
      <c r="H1259" s="68"/>
      <c r="I1259" s="204" t="s">
        <v>4385</v>
      </c>
      <c r="J1259" s="68"/>
      <c r="K1259" s="68"/>
      <c r="L1259" s="68"/>
      <c r="M1259" s="68"/>
      <c r="N1259" s="379"/>
      <c r="O1259" s="379"/>
      <c r="P1259" s="222">
        <v>0</v>
      </c>
      <c r="Q1259" s="222">
        <v>25499.759999999998</v>
      </c>
      <c r="R1259" s="68" t="s">
        <v>2578</v>
      </c>
      <c r="S1259" s="381"/>
      <c r="T1259" s="287"/>
    </row>
    <row r="1260" spans="1:20" ht="89.25">
      <c r="A1260" s="198">
        <v>272</v>
      </c>
      <c r="B1260" s="68"/>
      <c r="C1260" s="220" t="s">
        <v>113</v>
      </c>
      <c r="D1260" s="221">
        <v>44771</v>
      </c>
      <c r="E1260" s="198" t="s">
        <v>3323</v>
      </c>
      <c r="F1260" s="198" t="s">
        <v>3</v>
      </c>
      <c r="G1260" s="198">
        <v>2038608</v>
      </c>
      <c r="H1260" s="68"/>
      <c r="I1260" s="204" t="s">
        <v>4385</v>
      </c>
      <c r="J1260" s="68"/>
      <c r="K1260" s="68"/>
      <c r="L1260" s="68"/>
      <c r="M1260" s="68"/>
      <c r="N1260" s="379"/>
      <c r="O1260" s="379"/>
      <c r="P1260" s="222">
        <v>0</v>
      </c>
      <c r="Q1260" s="222">
        <v>12823.2</v>
      </c>
      <c r="R1260" s="68" t="s">
        <v>2578</v>
      </c>
      <c r="S1260" s="381"/>
      <c r="T1260" s="287"/>
    </row>
    <row r="1261" spans="1:20" ht="89.25">
      <c r="A1261" s="198">
        <v>272</v>
      </c>
      <c r="B1261" s="68"/>
      <c r="C1261" s="220" t="s">
        <v>113</v>
      </c>
      <c r="D1261" s="221">
        <v>44771</v>
      </c>
      <c r="E1261" s="198" t="s">
        <v>3323</v>
      </c>
      <c r="F1261" s="198" t="s">
        <v>3</v>
      </c>
      <c r="G1261" s="198">
        <v>2038608</v>
      </c>
      <c r="H1261" s="68"/>
      <c r="I1261" s="204" t="s">
        <v>4385</v>
      </c>
      <c r="J1261" s="68"/>
      <c r="K1261" s="68"/>
      <c r="L1261" s="68"/>
      <c r="M1261" s="68"/>
      <c r="N1261" s="379"/>
      <c r="O1261" s="379"/>
      <c r="P1261" s="222">
        <v>0</v>
      </c>
      <c r="Q1261" s="222">
        <v>13823.86</v>
      </c>
      <c r="R1261" s="68" t="s">
        <v>2578</v>
      </c>
      <c r="S1261" s="381"/>
      <c r="T1261" s="287"/>
    </row>
    <row r="1262" spans="1:20" ht="89.25">
      <c r="A1262" s="198">
        <v>272</v>
      </c>
      <c r="B1262" s="68"/>
      <c r="C1262" s="220" t="s">
        <v>113</v>
      </c>
      <c r="D1262" s="221">
        <v>44771</v>
      </c>
      <c r="E1262" s="198" t="s">
        <v>3323</v>
      </c>
      <c r="F1262" s="198" t="s">
        <v>3</v>
      </c>
      <c r="G1262" s="198">
        <v>2038608</v>
      </c>
      <c r="H1262" s="68"/>
      <c r="I1262" s="204" t="s">
        <v>4385</v>
      </c>
      <c r="J1262" s="68"/>
      <c r="K1262" s="68"/>
      <c r="L1262" s="68"/>
      <c r="M1262" s="68"/>
      <c r="N1262" s="379"/>
      <c r="O1262" s="379"/>
      <c r="P1262" s="222">
        <v>0</v>
      </c>
      <c r="Q1262" s="222">
        <v>8830.7000000000007</v>
      </c>
      <c r="R1262" s="68" t="s">
        <v>2578</v>
      </c>
      <c r="S1262" s="381"/>
      <c r="T1262" s="287"/>
    </row>
    <row r="1263" spans="1:20" ht="89.25">
      <c r="A1263" s="198">
        <v>70</v>
      </c>
      <c r="B1263" s="68"/>
      <c r="C1263" s="220" t="s">
        <v>48</v>
      </c>
      <c r="D1263" s="221">
        <v>44771</v>
      </c>
      <c r="E1263" s="198" t="s">
        <v>3323</v>
      </c>
      <c r="F1263" s="198" t="s">
        <v>3</v>
      </c>
      <c r="G1263" s="198">
        <v>2038608</v>
      </c>
      <c r="H1263" s="68"/>
      <c r="I1263" s="204" t="s">
        <v>4385</v>
      </c>
      <c r="J1263" s="68"/>
      <c r="K1263" s="68"/>
      <c r="L1263" s="68"/>
      <c r="M1263" s="68"/>
      <c r="N1263" s="379"/>
      <c r="O1263" s="379"/>
      <c r="P1263" s="222">
        <v>0</v>
      </c>
      <c r="Q1263" s="222">
        <v>8577.27</v>
      </c>
      <c r="R1263" s="68" t="s">
        <v>2578</v>
      </c>
      <c r="S1263" s="381"/>
      <c r="T1263" s="287"/>
    </row>
    <row r="1264" spans="1:20" ht="89.25">
      <c r="A1264" s="198">
        <v>272</v>
      </c>
      <c r="B1264" s="68"/>
      <c r="C1264" s="220" t="s">
        <v>113</v>
      </c>
      <c r="D1264" s="221">
        <v>44771</v>
      </c>
      <c r="E1264" s="198" t="s">
        <v>3324</v>
      </c>
      <c r="F1264" s="198" t="s">
        <v>3</v>
      </c>
      <c r="G1264" s="198">
        <v>2038611</v>
      </c>
      <c r="H1264" s="68"/>
      <c r="I1264" s="204" t="s">
        <v>4386</v>
      </c>
      <c r="J1264" s="68"/>
      <c r="K1264" s="68"/>
      <c r="L1264" s="68"/>
      <c r="M1264" s="68"/>
      <c r="N1264" s="379"/>
      <c r="O1264" s="379"/>
      <c r="P1264" s="222">
        <v>0</v>
      </c>
      <c r="Q1264" s="222">
        <v>14412.04</v>
      </c>
      <c r="R1264" s="68" t="s">
        <v>2578</v>
      </c>
      <c r="S1264" s="381"/>
      <c r="T1264" s="287"/>
    </row>
    <row r="1265" spans="1:20" ht="89.25">
      <c r="A1265" s="198">
        <v>272</v>
      </c>
      <c r="B1265" s="68"/>
      <c r="C1265" s="220" t="s">
        <v>113</v>
      </c>
      <c r="D1265" s="221">
        <v>44771</v>
      </c>
      <c r="E1265" s="198" t="s">
        <v>3324</v>
      </c>
      <c r="F1265" s="198" t="s">
        <v>3</v>
      </c>
      <c r="G1265" s="198">
        <v>2038611</v>
      </c>
      <c r="H1265" s="68"/>
      <c r="I1265" s="204" t="s">
        <v>4386</v>
      </c>
      <c r="J1265" s="68"/>
      <c r="K1265" s="68"/>
      <c r="L1265" s="68"/>
      <c r="M1265" s="68"/>
      <c r="N1265" s="379"/>
      <c r="O1265" s="379"/>
      <c r="P1265" s="222">
        <v>0</v>
      </c>
      <c r="Q1265" s="222">
        <v>4927.3599999999997</v>
      </c>
      <c r="R1265" s="68" t="s">
        <v>2578</v>
      </c>
      <c r="S1265" s="381"/>
      <c r="T1265" s="287"/>
    </row>
    <row r="1266" spans="1:20" ht="89.25">
      <c r="A1266" s="198">
        <v>272</v>
      </c>
      <c r="B1266" s="68"/>
      <c r="C1266" s="220" t="s">
        <v>113</v>
      </c>
      <c r="D1266" s="221">
        <v>44771</v>
      </c>
      <c r="E1266" s="198" t="s">
        <v>3324</v>
      </c>
      <c r="F1266" s="198" t="s">
        <v>3</v>
      </c>
      <c r="G1266" s="198">
        <v>2038611</v>
      </c>
      <c r="H1266" s="68"/>
      <c r="I1266" s="204" t="s">
        <v>4386</v>
      </c>
      <c r="J1266" s="68"/>
      <c r="K1266" s="68"/>
      <c r="L1266" s="68"/>
      <c r="M1266" s="68"/>
      <c r="N1266" s="379"/>
      <c r="O1266" s="379"/>
      <c r="P1266" s="222">
        <v>0</v>
      </c>
      <c r="Q1266" s="222">
        <v>11768.61</v>
      </c>
      <c r="R1266" s="68" t="s">
        <v>2578</v>
      </c>
      <c r="S1266" s="381"/>
      <c r="T1266" s="287"/>
    </row>
    <row r="1267" spans="1:20" ht="89.25">
      <c r="A1267" s="198">
        <v>206</v>
      </c>
      <c r="B1267" s="68"/>
      <c r="C1267" s="220" t="s">
        <v>88</v>
      </c>
      <c r="D1267" s="221">
        <v>44771</v>
      </c>
      <c r="E1267" s="198" t="s">
        <v>3325</v>
      </c>
      <c r="F1267" s="198" t="s">
        <v>3</v>
      </c>
      <c r="G1267" s="198">
        <v>2038615</v>
      </c>
      <c r="H1267" s="68"/>
      <c r="I1267" s="204" t="s">
        <v>4387</v>
      </c>
      <c r="J1267" s="68"/>
      <c r="K1267" s="68"/>
      <c r="L1267" s="68"/>
      <c r="M1267" s="68"/>
      <c r="N1267" s="379"/>
      <c r="O1267" s="379"/>
      <c r="P1267" s="222">
        <v>0</v>
      </c>
      <c r="Q1267" s="222">
        <v>974.74</v>
      </c>
      <c r="R1267" s="68" t="s">
        <v>2578</v>
      </c>
      <c r="S1267" s="381"/>
      <c r="T1267" s="287"/>
    </row>
    <row r="1268" spans="1:20" ht="89.25">
      <c r="A1268" s="198">
        <v>901</v>
      </c>
      <c r="B1268" s="68"/>
      <c r="C1268" s="220" t="s">
        <v>191</v>
      </c>
      <c r="D1268" s="221">
        <v>44771</v>
      </c>
      <c r="E1268" s="198" t="s">
        <v>3325</v>
      </c>
      <c r="F1268" s="198" t="s">
        <v>3</v>
      </c>
      <c r="G1268" s="198">
        <v>2038615</v>
      </c>
      <c r="H1268" s="68"/>
      <c r="I1268" s="204" t="s">
        <v>4387</v>
      </c>
      <c r="J1268" s="68"/>
      <c r="K1268" s="68"/>
      <c r="L1268" s="68"/>
      <c r="M1268" s="68"/>
      <c r="N1268" s="379"/>
      <c r="O1268" s="379"/>
      <c r="P1268" s="222">
        <v>0</v>
      </c>
      <c r="Q1268" s="222">
        <v>115469.46</v>
      </c>
      <c r="R1268" s="68" t="s">
        <v>2578</v>
      </c>
      <c r="S1268" s="381"/>
      <c r="T1268" s="287"/>
    </row>
    <row r="1269" spans="1:20" ht="89.25">
      <c r="A1269" s="198">
        <v>15</v>
      </c>
      <c r="B1269" s="68"/>
      <c r="C1269" s="220" t="s">
        <v>40</v>
      </c>
      <c r="D1269" s="221">
        <v>44771</v>
      </c>
      <c r="E1269" s="198" t="s">
        <v>3325</v>
      </c>
      <c r="F1269" s="198" t="s">
        <v>3</v>
      </c>
      <c r="G1269" s="198">
        <v>2038615</v>
      </c>
      <c r="H1269" s="68"/>
      <c r="I1269" s="204" t="s">
        <v>4387</v>
      </c>
      <c r="J1269" s="68"/>
      <c r="K1269" s="68"/>
      <c r="L1269" s="68"/>
      <c r="M1269" s="68"/>
      <c r="N1269" s="379"/>
      <c r="O1269" s="379"/>
      <c r="P1269" s="222">
        <v>0</v>
      </c>
      <c r="Q1269" s="222">
        <v>3700.010000000002</v>
      </c>
      <c r="R1269" s="68" t="s">
        <v>2578</v>
      </c>
      <c r="S1269" s="381"/>
      <c r="T1269" s="287"/>
    </row>
    <row r="1270" spans="1:20" ht="89.25">
      <c r="A1270" s="198">
        <v>901</v>
      </c>
      <c r="B1270" s="68"/>
      <c r="C1270" s="220" t="s">
        <v>191</v>
      </c>
      <c r="D1270" s="221">
        <v>44771</v>
      </c>
      <c r="E1270" s="198" t="s">
        <v>3325</v>
      </c>
      <c r="F1270" s="198" t="s">
        <v>3</v>
      </c>
      <c r="G1270" s="198">
        <v>2038615</v>
      </c>
      <c r="H1270" s="68"/>
      <c r="I1270" s="204" t="s">
        <v>4387</v>
      </c>
      <c r="J1270" s="68"/>
      <c r="K1270" s="68"/>
      <c r="L1270" s="68"/>
      <c r="M1270" s="68"/>
      <c r="N1270" s="379"/>
      <c r="O1270" s="379"/>
      <c r="P1270" s="222">
        <v>0</v>
      </c>
      <c r="Q1270" s="222">
        <v>97207.4</v>
      </c>
      <c r="R1270" s="68" t="s">
        <v>2578</v>
      </c>
      <c r="S1270" s="381"/>
      <c r="T1270" s="287"/>
    </row>
    <row r="1271" spans="1:20" ht="89.25">
      <c r="A1271" s="198">
        <v>212</v>
      </c>
      <c r="B1271" s="68"/>
      <c r="C1271" s="220" t="s">
        <v>91</v>
      </c>
      <c r="D1271" s="221">
        <v>44771</v>
      </c>
      <c r="E1271" s="198" t="s">
        <v>4384</v>
      </c>
      <c r="F1271" s="198" t="s">
        <v>3</v>
      </c>
      <c r="G1271" s="198">
        <v>2038618</v>
      </c>
      <c r="H1271" s="68"/>
      <c r="I1271" s="204" t="s">
        <v>4388</v>
      </c>
      <c r="J1271" s="68"/>
      <c r="K1271" s="68"/>
      <c r="L1271" s="68"/>
      <c r="M1271" s="68"/>
      <c r="N1271" s="379"/>
      <c r="O1271" s="379"/>
      <c r="P1271" s="222">
        <v>0</v>
      </c>
      <c r="Q1271" s="222">
        <v>5938.06</v>
      </c>
      <c r="R1271" s="68" t="s">
        <v>2578</v>
      </c>
      <c r="S1271" s="381"/>
      <c r="T1271" s="287"/>
    </row>
    <row r="1272" spans="1:20" ht="89.25">
      <c r="A1272" s="198">
        <v>15</v>
      </c>
      <c r="B1272" s="68"/>
      <c r="C1272" s="220" t="s">
        <v>40</v>
      </c>
      <c r="D1272" s="221">
        <v>44771</v>
      </c>
      <c r="E1272" s="198" t="s">
        <v>4384</v>
      </c>
      <c r="F1272" s="198" t="s">
        <v>3</v>
      </c>
      <c r="G1272" s="198">
        <v>2038618</v>
      </c>
      <c r="H1272" s="68"/>
      <c r="I1272" s="204" t="s">
        <v>4388</v>
      </c>
      <c r="J1272" s="68"/>
      <c r="K1272" s="68"/>
      <c r="L1272" s="68"/>
      <c r="M1272" s="68"/>
      <c r="N1272" s="379"/>
      <c r="O1272" s="379"/>
      <c r="P1272" s="222">
        <v>0</v>
      </c>
      <c r="Q1272" s="222">
        <v>26462.93</v>
      </c>
      <c r="R1272" s="68" t="s">
        <v>2578</v>
      </c>
      <c r="S1272" s="381"/>
      <c r="T1272" s="287"/>
    </row>
    <row r="1273" spans="1:20" ht="89.25">
      <c r="A1273" s="198">
        <v>902</v>
      </c>
      <c r="B1273" s="68"/>
      <c r="C1273" s="220" t="s">
        <v>192</v>
      </c>
      <c r="D1273" s="221">
        <v>44771</v>
      </c>
      <c r="E1273" s="198" t="s">
        <v>4384</v>
      </c>
      <c r="F1273" s="198" t="s">
        <v>3</v>
      </c>
      <c r="G1273" s="198">
        <v>2038618</v>
      </c>
      <c r="H1273" s="68"/>
      <c r="I1273" s="204" t="s">
        <v>4388</v>
      </c>
      <c r="J1273" s="68"/>
      <c r="K1273" s="68"/>
      <c r="L1273" s="68"/>
      <c r="M1273" s="68"/>
      <c r="N1273" s="379"/>
      <c r="O1273" s="379"/>
      <c r="P1273" s="222">
        <v>0</v>
      </c>
      <c r="Q1273" s="222">
        <v>219521.69</v>
      </c>
      <c r="R1273" s="68" t="s">
        <v>2578</v>
      </c>
      <c r="S1273" s="381"/>
      <c r="T1273" s="287"/>
    </row>
    <row r="1274" spans="1:20" ht="89.25">
      <c r="A1274" s="198">
        <v>594</v>
      </c>
      <c r="B1274" s="68"/>
      <c r="C1274" s="220" t="s">
        <v>89</v>
      </c>
      <c r="D1274" s="221">
        <v>44771</v>
      </c>
      <c r="E1274" s="198" t="s">
        <v>4384</v>
      </c>
      <c r="F1274" s="198" t="s">
        <v>3</v>
      </c>
      <c r="G1274" s="198">
        <v>2038618</v>
      </c>
      <c r="H1274" s="68"/>
      <c r="I1274" s="204" t="s">
        <v>4388</v>
      </c>
      <c r="J1274" s="68"/>
      <c r="K1274" s="68"/>
      <c r="L1274" s="68"/>
      <c r="M1274" s="68"/>
      <c r="N1274" s="379"/>
      <c r="O1274" s="379"/>
      <c r="P1274" s="222">
        <v>0</v>
      </c>
      <c r="Q1274" s="222">
        <v>29518.43</v>
      </c>
      <c r="R1274" s="68" t="s">
        <v>2578</v>
      </c>
      <c r="S1274" s="381"/>
      <c r="T1274" s="287"/>
    </row>
    <row r="1275" spans="1:20" ht="89.25">
      <c r="A1275" s="198">
        <v>212</v>
      </c>
      <c r="B1275" s="68"/>
      <c r="C1275" s="220" t="s">
        <v>91</v>
      </c>
      <c r="D1275" s="221">
        <v>44771</v>
      </c>
      <c r="E1275" s="198" t="s">
        <v>4384</v>
      </c>
      <c r="F1275" s="198" t="s">
        <v>3</v>
      </c>
      <c r="G1275" s="198">
        <v>2038618</v>
      </c>
      <c r="H1275" s="68"/>
      <c r="I1275" s="204" t="s">
        <v>4388</v>
      </c>
      <c r="J1275" s="68"/>
      <c r="K1275" s="68"/>
      <c r="L1275" s="68"/>
      <c r="M1275" s="68"/>
      <c r="N1275" s="379"/>
      <c r="O1275" s="379"/>
      <c r="P1275" s="222">
        <v>0</v>
      </c>
      <c r="Q1275" s="222">
        <v>1766.7</v>
      </c>
      <c r="R1275" s="68" t="s">
        <v>2578</v>
      </c>
      <c r="S1275" s="381"/>
      <c r="T1275" s="287"/>
    </row>
    <row r="1276" spans="1:20" ht="89.25">
      <c r="A1276" s="198">
        <v>212</v>
      </c>
      <c r="B1276" s="68"/>
      <c r="C1276" s="220" t="s">
        <v>91</v>
      </c>
      <c r="D1276" s="221">
        <v>44771</v>
      </c>
      <c r="E1276" s="198" t="s">
        <v>4384</v>
      </c>
      <c r="F1276" s="198" t="s">
        <v>3</v>
      </c>
      <c r="G1276" s="198">
        <v>2038618</v>
      </c>
      <c r="H1276" s="68"/>
      <c r="I1276" s="204" t="s">
        <v>4388</v>
      </c>
      <c r="J1276" s="68"/>
      <c r="K1276" s="68"/>
      <c r="L1276" s="68"/>
      <c r="M1276" s="68"/>
      <c r="N1276" s="379"/>
      <c r="O1276" s="379"/>
      <c r="P1276" s="222">
        <v>0</v>
      </c>
      <c r="Q1276" s="222">
        <v>513.17999999999995</v>
      </c>
      <c r="R1276" s="68" t="s">
        <v>2578</v>
      </c>
      <c r="S1276" s="381"/>
      <c r="T1276" s="287"/>
    </row>
    <row r="1277" spans="1:20" ht="89.25">
      <c r="A1277" s="198">
        <v>15</v>
      </c>
      <c r="B1277" s="68"/>
      <c r="C1277" s="220" t="s">
        <v>40</v>
      </c>
      <c r="D1277" s="221">
        <v>44771</v>
      </c>
      <c r="E1277" s="198" t="s">
        <v>4384</v>
      </c>
      <c r="F1277" s="198" t="s">
        <v>3</v>
      </c>
      <c r="G1277" s="198">
        <v>2038618</v>
      </c>
      <c r="H1277" s="68"/>
      <c r="I1277" s="204" t="s">
        <v>4388</v>
      </c>
      <c r="J1277" s="68"/>
      <c r="K1277" s="68"/>
      <c r="L1277" s="68"/>
      <c r="M1277" s="68"/>
      <c r="N1277" s="379"/>
      <c r="O1277" s="379"/>
      <c r="P1277" s="222">
        <v>0</v>
      </c>
      <c r="Q1277" s="222">
        <v>3841.87</v>
      </c>
      <c r="R1277" s="68" t="s">
        <v>2578</v>
      </c>
      <c r="S1277" s="381"/>
      <c r="T1277" s="287"/>
    </row>
    <row r="1278" spans="1:20" ht="89.25">
      <c r="A1278" s="198">
        <v>35</v>
      </c>
      <c r="B1278" s="68"/>
      <c r="C1278" s="220" t="s">
        <v>44</v>
      </c>
      <c r="D1278" s="221">
        <v>44771</v>
      </c>
      <c r="E1278" s="198" t="s">
        <v>4384</v>
      </c>
      <c r="F1278" s="198" t="s">
        <v>3</v>
      </c>
      <c r="G1278" s="198">
        <v>2038618</v>
      </c>
      <c r="H1278" s="68"/>
      <c r="I1278" s="204" t="s">
        <v>4388</v>
      </c>
      <c r="J1278" s="68"/>
      <c r="K1278" s="68"/>
      <c r="L1278" s="68"/>
      <c r="M1278" s="68"/>
      <c r="N1278" s="379"/>
      <c r="O1278" s="379"/>
      <c r="P1278" s="222">
        <v>0</v>
      </c>
      <c r="Q1278" s="222">
        <v>8843.59</v>
      </c>
      <c r="R1278" s="68" t="s">
        <v>2578</v>
      </c>
      <c r="S1278" s="381"/>
      <c r="T1278" s="287"/>
    </row>
    <row r="1279" spans="1:20" ht="63.75">
      <c r="A1279" s="198" t="s">
        <v>543</v>
      </c>
      <c r="B1279" s="68"/>
      <c r="C1279" s="220" t="s">
        <v>693</v>
      </c>
      <c r="D1279" s="221">
        <v>44771</v>
      </c>
      <c r="E1279" s="198" t="s">
        <v>3326</v>
      </c>
      <c r="F1279" s="198" t="s">
        <v>640</v>
      </c>
      <c r="G1279" s="198">
        <v>4072268</v>
      </c>
      <c r="H1279" s="68"/>
      <c r="I1279" s="204" t="s">
        <v>3534</v>
      </c>
      <c r="J1279" s="68"/>
      <c r="K1279" s="68"/>
      <c r="L1279" s="68"/>
      <c r="M1279" s="68"/>
      <c r="N1279" s="379"/>
      <c r="O1279" s="379"/>
      <c r="P1279" s="222">
        <v>0</v>
      </c>
      <c r="Q1279" s="222">
        <v>3730516.23</v>
      </c>
      <c r="R1279" s="68" t="s">
        <v>639</v>
      </c>
      <c r="S1279" s="381"/>
      <c r="T1279" s="287"/>
    </row>
    <row r="1280" spans="1:20" ht="63.75">
      <c r="A1280" s="198" t="s">
        <v>543</v>
      </c>
      <c r="B1280" s="68"/>
      <c r="C1280" s="220" t="s">
        <v>693</v>
      </c>
      <c r="D1280" s="221">
        <v>44771</v>
      </c>
      <c r="E1280" s="198" t="s">
        <v>3326</v>
      </c>
      <c r="F1280" s="198" t="s">
        <v>640</v>
      </c>
      <c r="G1280" s="198">
        <v>4072270</v>
      </c>
      <c r="H1280" s="68"/>
      <c r="I1280" s="204" t="s">
        <v>3535</v>
      </c>
      <c r="J1280" s="68"/>
      <c r="K1280" s="68"/>
      <c r="L1280" s="68"/>
      <c r="M1280" s="68"/>
      <c r="N1280" s="379"/>
      <c r="O1280" s="379"/>
      <c r="P1280" s="222">
        <v>0</v>
      </c>
      <c r="Q1280" s="222">
        <v>4235728.03</v>
      </c>
      <c r="R1280" s="68" t="s">
        <v>639</v>
      </c>
      <c r="S1280" s="381"/>
      <c r="T1280" s="287"/>
    </row>
    <row r="1281" spans="1:20" ht="63.75">
      <c r="A1281" s="198" t="s">
        <v>543</v>
      </c>
      <c r="B1281" s="68"/>
      <c r="C1281" s="220" t="s">
        <v>693</v>
      </c>
      <c r="D1281" s="221">
        <v>44771</v>
      </c>
      <c r="E1281" s="198" t="s">
        <v>3326</v>
      </c>
      <c r="F1281" s="198" t="s">
        <v>640</v>
      </c>
      <c r="G1281" s="198">
        <v>4072272</v>
      </c>
      <c r="H1281" s="68"/>
      <c r="I1281" s="204" t="s">
        <v>3535</v>
      </c>
      <c r="J1281" s="68"/>
      <c r="K1281" s="68"/>
      <c r="L1281" s="68"/>
      <c r="M1281" s="68"/>
      <c r="N1281" s="379"/>
      <c r="O1281" s="379"/>
      <c r="P1281" s="222">
        <v>0</v>
      </c>
      <c r="Q1281" s="222">
        <v>965081.82</v>
      </c>
      <c r="R1281" s="68" t="s">
        <v>639</v>
      </c>
      <c r="S1281" s="381"/>
      <c r="T1281" s="287"/>
    </row>
    <row r="1282" spans="1:20" ht="63.75">
      <c r="A1282" s="198" t="s">
        <v>543</v>
      </c>
      <c r="B1282" s="68"/>
      <c r="C1282" s="220" t="s">
        <v>693</v>
      </c>
      <c r="D1282" s="221">
        <v>44771</v>
      </c>
      <c r="E1282" s="198" t="s">
        <v>3326</v>
      </c>
      <c r="F1282" s="198" t="s">
        <v>640</v>
      </c>
      <c r="G1282" s="198">
        <v>4072274</v>
      </c>
      <c r="H1282" s="68"/>
      <c r="I1282" s="204" t="s">
        <v>3536</v>
      </c>
      <c r="J1282" s="68"/>
      <c r="K1282" s="68"/>
      <c r="L1282" s="68"/>
      <c r="M1282" s="68"/>
      <c r="N1282" s="379"/>
      <c r="O1282" s="379"/>
      <c r="P1282" s="222">
        <v>0</v>
      </c>
      <c r="Q1282" s="222">
        <v>291527.94</v>
      </c>
      <c r="R1282" s="68" t="s">
        <v>639</v>
      </c>
      <c r="S1282" s="381"/>
      <c r="T1282" s="287"/>
    </row>
    <row r="1283" spans="1:20" ht="51">
      <c r="A1283" s="198" t="s">
        <v>543</v>
      </c>
      <c r="B1283" s="68"/>
      <c r="C1283" s="220" t="s">
        <v>693</v>
      </c>
      <c r="D1283" s="221">
        <v>44771</v>
      </c>
      <c r="E1283" s="198" t="s">
        <v>3327</v>
      </c>
      <c r="F1283" s="198" t="s">
        <v>11</v>
      </c>
      <c r="G1283" s="198">
        <v>16444</v>
      </c>
      <c r="H1283" s="68"/>
      <c r="I1283" s="204" t="s">
        <v>3537</v>
      </c>
      <c r="J1283" s="68"/>
      <c r="K1283" s="68"/>
      <c r="L1283" s="68"/>
      <c r="M1283" s="68"/>
      <c r="N1283" s="379"/>
      <c r="O1283" s="379"/>
      <c r="P1283" s="222">
        <v>2092.29</v>
      </c>
      <c r="Q1283" s="222">
        <v>0</v>
      </c>
      <c r="R1283" s="68" t="s">
        <v>639</v>
      </c>
      <c r="S1283" s="381"/>
      <c r="T1283" s="287"/>
    </row>
    <row r="1284" spans="1:20" ht="63.75">
      <c r="A1284" s="198">
        <v>383</v>
      </c>
      <c r="B1284" s="68"/>
      <c r="C1284" s="220" t="s">
        <v>1248</v>
      </c>
      <c r="D1284" s="221">
        <v>44771</v>
      </c>
      <c r="E1284" s="198" t="s">
        <v>3328</v>
      </c>
      <c r="F1284" s="198" t="s">
        <v>11</v>
      </c>
      <c r="G1284" s="198">
        <v>1038866</v>
      </c>
      <c r="H1284" s="68"/>
      <c r="I1284" s="204" t="s">
        <v>3538</v>
      </c>
      <c r="J1284" s="68"/>
      <c r="K1284" s="68"/>
      <c r="L1284" s="68"/>
      <c r="M1284" s="68"/>
      <c r="N1284" s="379"/>
      <c r="O1284" s="379"/>
      <c r="P1284" s="222">
        <v>50</v>
      </c>
      <c r="Q1284" s="222">
        <v>0</v>
      </c>
      <c r="R1284" s="68" t="s">
        <v>639</v>
      </c>
      <c r="S1284" s="381"/>
      <c r="T1284" s="287"/>
    </row>
    <row r="1285" spans="1:20" ht="38.25">
      <c r="A1285" s="198" t="s">
        <v>668</v>
      </c>
      <c r="B1285" s="68"/>
      <c r="C1285" s="220" t="s">
        <v>1258</v>
      </c>
      <c r="D1285" s="221">
        <v>44771</v>
      </c>
      <c r="E1285" s="198" t="s">
        <v>3329</v>
      </c>
      <c r="F1285" s="198" t="s">
        <v>13</v>
      </c>
      <c r="G1285" s="198">
        <v>434825</v>
      </c>
      <c r="H1285" s="68"/>
      <c r="I1285" s="204" t="s">
        <v>669</v>
      </c>
      <c r="J1285" s="68"/>
      <c r="K1285" s="68"/>
      <c r="L1285" s="68"/>
      <c r="M1285" s="68"/>
      <c r="N1285" s="379"/>
      <c r="O1285" s="379"/>
      <c r="P1285" s="222">
        <v>2352434.77</v>
      </c>
      <c r="Q1285" s="222">
        <v>0</v>
      </c>
      <c r="R1285" s="68" t="s">
        <v>639</v>
      </c>
      <c r="S1285" s="381"/>
      <c r="T1285" s="287"/>
    </row>
    <row r="1286" spans="1:20" ht="38.25">
      <c r="A1286" s="198" t="s">
        <v>668</v>
      </c>
      <c r="B1286" s="68"/>
      <c r="C1286" s="220" t="s">
        <v>1258</v>
      </c>
      <c r="D1286" s="221">
        <v>44771</v>
      </c>
      <c r="E1286" s="198" t="s">
        <v>3330</v>
      </c>
      <c r="F1286" s="198" t="s">
        <v>13</v>
      </c>
      <c r="G1286" s="198">
        <v>434827</v>
      </c>
      <c r="H1286" s="68"/>
      <c r="I1286" s="204" t="s">
        <v>669</v>
      </c>
      <c r="J1286" s="68"/>
      <c r="K1286" s="68"/>
      <c r="L1286" s="68"/>
      <c r="M1286" s="68"/>
      <c r="N1286" s="379"/>
      <c r="O1286" s="379"/>
      <c r="P1286" s="222">
        <v>5473331.6100000003</v>
      </c>
      <c r="Q1286" s="222">
        <v>0</v>
      </c>
      <c r="R1286" s="68" t="s">
        <v>639</v>
      </c>
      <c r="S1286" s="381"/>
      <c r="T1286" s="287"/>
    </row>
    <row r="1287" spans="1:20" ht="38.25">
      <c r="A1287" s="198" t="s">
        <v>668</v>
      </c>
      <c r="B1287" s="68"/>
      <c r="C1287" s="220" t="s">
        <v>1258</v>
      </c>
      <c r="D1287" s="221">
        <v>44771</v>
      </c>
      <c r="E1287" s="198" t="s">
        <v>3331</v>
      </c>
      <c r="F1287" s="198" t="s">
        <v>13</v>
      </c>
      <c r="G1287" s="198">
        <v>434829</v>
      </c>
      <c r="H1287" s="68"/>
      <c r="I1287" s="204" t="s">
        <v>669</v>
      </c>
      <c r="J1287" s="68"/>
      <c r="K1287" s="68"/>
      <c r="L1287" s="68"/>
      <c r="M1287" s="68"/>
      <c r="N1287" s="379"/>
      <c r="O1287" s="379"/>
      <c r="P1287" s="222">
        <v>5656031.6500000004</v>
      </c>
      <c r="Q1287" s="222">
        <v>0</v>
      </c>
      <c r="R1287" s="68" t="s">
        <v>639</v>
      </c>
      <c r="S1287" s="381"/>
      <c r="T1287" s="287"/>
    </row>
    <row r="1288" spans="1:20" ht="38.25">
      <c r="A1288" s="198" t="s">
        <v>668</v>
      </c>
      <c r="B1288" s="68"/>
      <c r="C1288" s="220" t="s">
        <v>1258</v>
      </c>
      <c r="D1288" s="221">
        <v>44771</v>
      </c>
      <c r="E1288" s="198" t="s">
        <v>3332</v>
      </c>
      <c r="F1288" s="198" t="s">
        <v>13</v>
      </c>
      <c r="G1288" s="198">
        <v>434831</v>
      </c>
      <c r="H1288" s="68"/>
      <c r="I1288" s="204" t="s">
        <v>669</v>
      </c>
      <c r="J1288" s="68"/>
      <c r="K1288" s="68"/>
      <c r="L1288" s="68"/>
      <c r="M1288" s="68"/>
      <c r="N1288" s="379"/>
      <c r="O1288" s="379"/>
      <c r="P1288" s="222">
        <v>1205754.6200000001</v>
      </c>
      <c r="Q1288" s="222">
        <v>0</v>
      </c>
      <c r="R1288" s="68" t="s">
        <v>639</v>
      </c>
      <c r="S1288" s="381"/>
      <c r="T1288" s="287"/>
    </row>
    <row r="1289" spans="1:20" ht="38.25">
      <c r="A1289" s="198" t="s">
        <v>668</v>
      </c>
      <c r="B1289" s="68"/>
      <c r="C1289" s="220" t="s">
        <v>1258</v>
      </c>
      <c r="D1289" s="221">
        <v>44771</v>
      </c>
      <c r="E1289" s="198" t="s">
        <v>3333</v>
      </c>
      <c r="F1289" s="198" t="s">
        <v>13</v>
      </c>
      <c r="G1289" s="198">
        <v>434833</v>
      </c>
      <c r="H1289" s="68"/>
      <c r="I1289" s="204" t="s">
        <v>669</v>
      </c>
      <c r="J1289" s="68"/>
      <c r="K1289" s="68"/>
      <c r="L1289" s="68"/>
      <c r="M1289" s="68"/>
      <c r="N1289" s="379"/>
      <c r="O1289" s="379"/>
      <c r="P1289" s="222">
        <v>4735741.5199999996</v>
      </c>
      <c r="Q1289" s="222">
        <v>0</v>
      </c>
      <c r="R1289" s="68" t="s">
        <v>639</v>
      </c>
      <c r="S1289" s="381"/>
      <c r="T1289" s="287"/>
    </row>
    <row r="1290" spans="1:20" ht="38.25">
      <c r="A1290" s="198" t="s">
        <v>668</v>
      </c>
      <c r="B1290" s="68"/>
      <c r="C1290" s="220" t="s">
        <v>1258</v>
      </c>
      <c r="D1290" s="221">
        <v>44771</v>
      </c>
      <c r="E1290" s="198" t="s">
        <v>3334</v>
      </c>
      <c r="F1290" s="198" t="s">
        <v>13</v>
      </c>
      <c r="G1290" s="198">
        <v>434835</v>
      </c>
      <c r="H1290" s="68"/>
      <c r="I1290" s="204" t="s">
        <v>669</v>
      </c>
      <c r="J1290" s="68"/>
      <c r="K1290" s="68"/>
      <c r="L1290" s="68"/>
      <c r="M1290" s="68"/>
      <c r="N1290" s="379"/>
      <c r="O1290" s="379"/>
      <c r="P1290" s="222">
        <v>4791238.8600000003</v>
      </c>
      <c r="Q1290" s="222">
        <v>0</v>
      </c>
      <c r="R1290" s="68" t="s">
        <v>639</v>
      </c>
      <c r="S1290" s="381"/>
      <c r="T1290" s="287"/>
    </row>
    <row r="1291" spans="1:20" ht="38.25">
      <c r="A1291" s="198" t="s">
        <v>668</v>
      </c>
      <c r="B1291" s="68"/>
      <c r="C1291" s="220" t="s">
        <v>1258</v>
      </c>
      <c r="D1291" s="221">
        <v>44771</v>
      </c>
      <c r="E1291" s="198" t="s">
        <v>3335</v>
      </c>
      <c r="F1291" s="198" t="s">
        <v>13</v>
      </c>
      <c r="G1291" s="198">
        <v>434837</v>
      </c>
      <c r="H1291" s="68"/>
      <c r="I1291" s="204" t="s">
        <v>669</v>
      </c>
      <c r="J1291" s="68"/>
      <c r="K1291" s="68"/>
      <c r="L1291" s="68"/>
      <c r="M1291" s="68"/>
      <c r="N1291" s="379"/>
      <c r="O1291" s="379"/>
      <c r="P1291" s="222">
        <v>587578.89</v>
      </c>
      <c r="Q1291" s="222">
        <v>0</v>
      </c>
      <c r="R1291" s="68" t="s">
        <v>639</v>
      </c>
      <c r="S1291" s="381"/>
      <c r="T1291" s="287"/>
    </row>
    <row r="1292" spans="1:20" ht="38.25">
      <c r="A1292" s="198" t="s">
        <v>668</v>
      </c>
      <c r="B1292" s="68"/>
      <c r="C1292" s="220" t="s">
        <v>1258</v>
      </c>
      <c r="D1292" s="221">
        <v>44771</v>
      </c>
      <c r="E1292" s="198" t="s">
        <v>3336</v>
      </c>
      <c r="F1292" s="198" t="s">
        <v>13</v>
      </c>
      <c r="G1292" s="198">
        <v>434839</v>
      </c>
      <c r="H1292" s="68"/>
      <c r="I1292" s="204" t="s">
        <v>669</v>
      </c>
      <c r="J1292" s="68"/>
      <c r="K1292" s="68"/>
      <c r="L1292" s="68"/>
      <c r="M1292" s="68"/>
      <c r="N1292" s="379"/>
      <c r="O1292" s="379"/>
      <c r="P1292" s="222">
        <v>13159700.310000001</v>
      </c>
      <c r="Q1292" s="222">
        <v>0</v>
      </c>
      <c r="R1292" s="68" t="s">
        <v>639</v>
      </c>
      <c r="S1292" s="381"/>
      <c r="T1292" s="287"/>
    </row>
    <row r="1293" spans="1:20" ht="38.25">
      <c r="A1293" s="198" t="s">
        <v>668</v>
      </c>
      <c r="B1293" s="68"/>
      <c r="C1293" s="220" t="s">
        <v>1258</v>
      </c>
      <c r="D1293" s="221">
        <v>44771</v>
      </c>
      <c r="E1293" s="198" t="s">
        <v>3337</v>
      </c>
      <c r="F1293" s="198" t="s">
        <v>13</v>
      </c>
      <c r="G1293" s="198">
        <v>434841</v>
      </c>
      <c r="H1293" s="68"/>
      <c r="I1293" s="204" t="s">
        <v>669</v>
      </c>
      <c r="J1293" s="68"/>
      <c r="K1293" s="68"/>
      <c r="L1293" s="68"/>
      <c r="M1293" s="68"/>
      <c r="N1293" s="379"/>
      <c r="O1293" s="379"/>
      <c r="P1293" s="222">
        <v>3311746.77</v>
      </c>
      <c r="Q1293" s="222">
        <v>0</v>
      </c>
      <c r="R1293" s="68" t="s">
        <v>639</v>
      </c>
      <c r="S1293" s="381"/>
      <c r="T1293" s="287"/>
    </row>
    <row r="1294" spans="1:20" ht="38.25">
      <c r="A1294" s="198" t="s">
        <v>668</v>
      </c>
      <c r="B1294" s="68"/>
      <c r="C1294" s="220" t="s">
        <v>1258</v>
      </c>
      <c r="D1294" s="221">
        <v>44771</v>
      </c>
      <c r="E1294" s="198" t="s">
        <v>3338</v>
      </c>
      <c r="F1294" s="198" t="s">
        <v>13</v>
      </c>
      <c r="G1294" s="198">
        <v>434843</v>
      </c>
      <c r="H1294" s="68"/>
      <c r="I1294" s="204" t="s">
        <v>669</v>
      </c>
      <c r="J1294" s="68"/>
      <c r="K1294" s="68"/>
      <c r="L1294" s="68"/>
      <c r="M1294" s="68"/>
      <c r="N1294" s="379"/>
      <c r="O1294" s="379"/>
      <c r="P1294" s="222">
        <v>2421131.63</v>
      </c>
      <c r="Q1294" s="222">
        <v>0</v>
      </c>
      <c r="R1294" s="68" t="s">
        <v>639</v>
      </c>
      <c r="S1294" s="381"/>
      <c r="T1294" s="287"/>
    </row>
    <row r="1295" spans="1:20" ht="38.25">
      <c r="A1295" s="198" t="s">
        <v>668</v>
      </c>
      <c r="B1295" s="68"/>
      <c r="C1295" s="220" t="s">
        <v>1258</v>
      </c>
      <c r="D1295" s="221">
        <v>44771</v>
      </c>
      <c r="E1295" s="198" t="s">
        <v>3339</v>
      </c>
      <c r="F1295" s="198" t="s">
        <v>13</v>
      </c>
      <c r="G1295" s="198">
        <v>434845</v>
      </c>
      <c r="H1295" s="68"/>
      <c r="I1295" s="204" t="s">
        <v>669</v>
      </c>
      <c r="J1295" s="68"/>
      <c r="K1295" s="68"/>
      <c r="L1295" s="68"/>
      <c r="M1295" s="68"/>
      <c r="N1295" s="379"/>
      <c r="O1295" s="379"/>
      <c r="P1295" s="222">
        <v>609297.72</v>
      </c>
      <c r="Q1295" s="222">
        <v>0</v>
      </c>
      <c r="R1295" s="68" t="s">
        <v>639</v>
      </c>
      <c r="S1295" s="381"/>
      <c r="T1295" s="287"/>
    </row>
    <row r="1296" spans="1:20" ht="38.25">
      <c r="A1296" s="198" t="s">
        <v>668</v>
      </c>
      <c r="B1296" s="68"/>
      <c r="C1296" s="220" t="s">
        <v>1258</v>
      </c>
      <c r="D1296" s="221">
        <v>44771</v>
      </c>
      <c r="E1296" s="198" t="s">
        <v>3340</v>
      </c>
      <c r="F1296" s="198" t="s">
        <v>13</v>
      </c>
      <c r="G1296" s="198">
        <v>434847</v>
      </c>
      <c r="H1296" s="68"/>
      <c r="I1296" s="204" t="s">
        <v>669</v>
      </c>
      <c r="J1296" s="68"/>
      <c r="K1296" s="68"/>
      <c r="L1296" s="68"/>
      <c r="M1296" s="68"/>
      <c r="N1296" s="379"/>
      <c r="O1296" s="379"/>
      <c r="P1296" s="222">
        <v>108103.17</v>
      </c>
      <c r="Q1296" s="222">
        <v>0</v>
      </c>
      <c r="R1296" s="68" t="s">
        <v>639</v>
      </c>
      <c r="S1296" s="381"/>
      <c r="T1296" s="287"/>
    </row>
    <row r="1297" spans="1:20" ht="38.25">
      <c r="A1297" s="198" t="s">
        <v>668</v>
      </c>
      <c r="B1297" s="68"/>
      <c r="C1297" s="220" t="s">
        <v>1258</v>
      </c>
      <c r="D1297" s="221">
        <v>44771</v>
      </c>
      <c r="E1297" s="198" t="s">
        <v>3341</v>
      </c>
      <c r="F1297" s="198" t="s">
        <v>13</v>
      </c>
      <c r="G1297" s="198">
        <v>434849</v>
      </c>
      <c r="H1297" s="68"/>
      <c r="I1297" s="204" t="s">
        <v>669</v>
      </c>
      <c r="J1297" s="68"/>
      <c r="K1297" s="68"/>
      <c r="L1297" s="68"/>
      <c r="M1297" s="68"/>
      <c r="N1297" s="379"/>
      <c r="O1297" s="379"/>
      <c r="P1297" s="222">
        <v>2260488.54</v>
      </c>
      <c r="Q1297" s="222">
        <v>0</v>
      </c>
      <c r="R1297" s="68" t="s">
        <v>639</v>
      </c>
      <c r="S1297" s="381"/>
      <c r="T1297" s="287"/>
    </row>
    <row r="1298" spans="1:20" ht="38.25">
      <c r="A1298" s="198" t="s">
        <v>668</v>
      </c>
      <c r="B1298" s="68"/>
      <c r="C1298" s="220" t="s">
        <v>1258</v>
      </c>
      <c r="D1298" s="221">
        <v>44771</v>
      </c>
      <c r="E1298" s="198" t="s">
        <v>3342</v>
      </c>
      <c r="F1298" s="198" t="s">
        <v>13</v>
      </c>
      <c r="G1298" s="198">
        <v>434851</v>
      </c>
      <c r="H1298" s="68"/>
      <c r="I1298" s="204" t="s">
        <v>669</v>
      </c>
      <c r="J1298" s="68"/>
      <c r="K1298" s="68"/>
      <c r="L1298" s="68"/>
      <c r="M1298" s="68"/>
      <c r="N1298" s="379"/>
      <c r="O1298" s="379"/>
      <c r="P1298" s="222">
        <v>293163.06</v>
      </c>
      <c r="Q1298" s="222">
        <v>0</v>
      </c>
      <c r="R1298" s="68" t="s">
        <v>639</v>
      </c>
      <c r="S1298" s="381"/>
      <c r="T1298" s="287"/>
    </row>
    <row r="1299" spans="1:20" ht="38.25">
      <c r="A1299" s="198" t="s">
        <v>668</v>
      </c>
      <c r="B1299" s="68"/>
      <c r="C1299" s="220" t="s">
        <v>1258</v>
      </c>
      <c r="D1299" s="221">
        <v>44771</v>
      </c>
      <c r="E1299" s="198" t="s">
        <v>3343</v>
      </c>
      <c r="F1299" s="198" t="s">
        <v>13</v>
      </c>
      <c r="G1299" s="198">
        <v>434853</v>
      </c>
      <c r="H1299" s="68"/>
      <c r="I1299" s="204" t="s">
        <v>669</v>
      </c>
      <c r="J1299" s="68"/>
      <c r="K1299" s="68"/>
      <c r="L1299" s="68"/>
      <c r="M1299" s="68"/>
      <c r="N1299" s="379"/>
      <c r="O1299" s="379"/>
      <c r="P1299" s="222">
        <v>317015.83</v>
      </c>
      <c r="Q1299" s="222">
        <v>0</v>
      </c>
      <c r="R1299" s="68" t="s">
        <v>639</v>
      </c>
      <c r="S1299" s="381"/>
      <c r="T1299" s="287"/>
    </row>
    <row r="1300" spans="1:20" ht="38.25">
      <c r="A1300" s="198" t="s">
        <v>668</v>
      </c>
      <c r="B1300" s="68"/>
      <c r="C1300" s="220" t="s">
        <v>1258</v>
      </c>
      <c r="D1300" s="221">
        <v>44771</v>
      </c>
      <c r="E1300" s="198" t="s">
        <v>3344</v>
      </c>
      <c r="F1300" s="198" t="s">
        <v>13</v>
      </c>
      <c r="G1300" s="198">
        <v>434855</v>
      </c>
      <c r="H1300" s="68"/>
      <c r="I1300" s="204" t="s">
        <v>669</v>
      </c>
      <c r="J1300" s="68"/>
      <c r="K1300" s="68"/>
      <c r="L1300" s="68"/>
      <c r="M1300" s="68"/>
      <c r="N1300" s="379"/>
      <c r="O1300" s="379"/>
      <c r="P1300" s="222">
        <v>5037851.5999999996</v>
      </c>
      <c r="Q1300" s="222">
        <v>0</v>
      </c>
      <c r="R1300" s="68" t="s">
        <v>639</v>
      </c>
      <c r="S1300" s="381"/>
      <c r="T1300" s="287"/>
    </row>
    <row r="1301" spans="1:20" ht="38.25">
      <c r="A1301" s="198" t="s">
        <v>668</v>
      </c>
      <c r="B1301" s="68"/>
      <c r="C1301" s="220" t="s">
        <v>1258</v>
      </c>
      <c r="D1301" s="221">
        <v>44771</v>
      </c>
      <c r="E1301" s="198" t="s">
        <v>3345</v>
      </c>
      <c r="F1301" s="198" t="s">
        <v>13</v>
      </c>
      <c r="G1301" s="198">
        <v>434857</v>
      </c>
      <c r="H1301" s="68"/>
      <c r="I1301" s="204" t="s">
        <v>669</v>
      </c>
      <c r="J1301" s="68"/>
      <c r="K1301" s="68"/>
      <c r="L1301" s="68"/>
      <c r="M1301" s="68"/>
      <c r="N1301" s="379"/>
      <c r="O1301" s="379"/>
      <c r="P1301" s="222">
        <v>805206.84</v>
      </c>
      <c r="Q1301" s="222">
        <v>0</v>
      </c>
      <c r="R1301" s="68" t="s">
        <v>639</v>
      </c>
      <c r="S1301" s="381"/>
      <c r="T1301" s="287"/>
    </row>
    <row r="1302" spans="1:20" ht="38.25">
      <c r="A1302" s="198" t="s">
        <v>668</v>
      </c>
      <c r="B1302" s="68"/>
      <c r="C1302" s="220" t="s">
        <v>1258</v>
      </c>
      <c r="D1302" s="221">
        <v>44771</v>
      </c>
      <c r="E1302" s="198" t="s">
        <v>3346</v>
      </c>
      <c r="F1302" s="198" t="s">
        <v>13</v>
      </c>
      <c r="G1302" s="198">
        <v>434859</v>
      </c>
      <c r="H1302" s="68"/>
      <c r="I1302" s="204" t="s">
        <v>669</v>
      </c>
      <c r="J1302" s="68"/>
      <c r="K1302" s="68"/>
      <c r="L1302" s="68"/>
      <c r="M1302" s="68"/>
      <c r="N1302" s="379"/>
      <c r="O1302" s="379"/>
      <c r="P1302" s="222">
        <v>6208697.4000000004</v>
      </c>
      <c r="Q1302" s="222">
        <v>0</v>
      </c>
      <c r="R1302" s="68" t="s">
        <v>639</v>
      </c>
      <c r="S1302" s="381"/>
      <c r="T1302" s="287"/>
    </row>
    <row r="1303" spans="1:20" ht="38.25">
      <c r="A1303" s="198" t="s">
        <v>668</v>
      </c>
      <c r="B1303" s="68"/>
      <c r="C1303" s="220" t="s">
        <v>1258</v>
      </c>
      <c r="D1303" s="221">
        <v>44771</v>
      </c>
      <c r="E1303" s="198" t="s">
        <v>3347</v>
      </c>
      <c r="F1303" s="198" t="s">
        <v>13</v>
      </c>
      <c r="G1303" s="198">
        <v>434861</v>
      </c>
      <c r="H1303" s="68"/>
      <c r="I1303" s="204" t="s">
        <v>669</v>
      </c>
      <c r="J1303" s="68"/>
      <c r="K1303" s="68"/>
      <c r="L1303" s="68"/>
      <c r="M1303" s="68"/>
      <c r="N1303" s="379"/>
      <c r="O1303" s="379"/>
      <c r="P1303" s="222">
        <v>4267576.91</v>
      </c>
      <c r="Q1303" s="222">
        <v>0</v>
      </c>
      <c r="R1303" s="68" t="s">
        <v>639</v>
      </c>
      <c r="S1303" s="381"/>
      <c r="T1303" s="287"/>
    </row>
    <row r="1304" spans="1:20" ht="38.25">
      <c r="A1304" s="198" t="s">
        <v>668</v>
      </c>
      <c r="B1304" s="68"/>
      <c r="C1304" s="220" t="s">
        <v>1258</v>
      </c>
      <c r="D1304" s="221">
        <v>44771</v>
      </c>
      <c r="E1304" s="198" t="s">
        <v>3348</v>
      </c>
      <c r="F1304" s="198" t="s">
        <v>13</v>
      </c>
      <c r="G1304" s="198">
        <v>434863</v>
      </c>
      <c r="H1304" s="68"/>
      <c r="I1304" s="204" t="s">
        <v>669</v>
      </c>
      <c r="J1304" s="68"/>
      <c r="K1304" s="68"/>
      <c r="L1304" s="68"/>
      <c r="M1304" s="68"/>
      <c r="N1304" s="379"/>
      <c r="O1304" s="379"/>
      <c r="P1304" s="222">
        <v>5259403.4000000004</v>
      </c>
      <c r="Q1304" s="222">
        <v>0</v>
      </c>
      <c r="R1304" s="68" t="s">
        <v>639</v>
      </c>
      <c r="S1304" s="381"/>
      <c r="T1304" s="287"/>
    </row>
    <row r="1305" spans="1:20" ht="38.25">
      <c r="A1305" s="198" t="s">
        <v>668</v>
      </c>
      <c r="B1305" s="68"/>
      <c r="C1305" s="220" t="s">
        <v>1258</v>
      </c>
      <c r="D1305" s="221">
        <v>44771</v>
      </c>
      <c r="E1305" s="198" t="s">
        <v>3349</v>
      </c>
      <c r="F1305" s="198" t="s">
        <v>13</v>
      </c>
      <c r="G1305" s="198">
        <v>434865</v>
      </c>
      <c r="H1305" s="68"/>
      <c r="I1305" s="204" t="s">
        <v>669</v>
      </c>
      <c r="J1305" s="68"/>
      <c r="K1305" s="68"/>
      <c r="L1305" s="68"/>
      <c r="M1305" s="68"/>
      <c r="N1305" s="379"/>
      <c r="O1305" s="379"/>
      <c r="P1305" s="222">
        <v>737590.08</v>
      </c>
      <c r="Q1305" s="222">
        <v>0</v>
      </c>
      <c r="R1305" s="68" t="s">
        <v>639</v>
      </c>
      <c r="S1305" s="381"/>
      <c r="T1305" s="287"/>
    </row>
    <row r="1306" spans="1:20" ht="38.25">
      <c r="A1306" s="198" t="s">
        <v>668</v>
      </c>
      <c r="B1306" s="68"/>
      <c r="C1306" s="220" t="s">
        <v>1258</v>
      </c>
      <c r="D1306" s="221">
        <v>44771</v>
      </c>
      <c r="E1306" s="198" t="s">
        <v>3350</v>
      </c>
      <c r="F1306" s="198" t="s">
        <v>13</v>
      </c>
      <c r="G1306" s="198">
        <v>434867</v>
      </c>
      <c r="H1306" s="68"/>
      <c r="I1306" s="204" t="s">
        <v>669</v>
      </c>
      <c r="J1306" s="68"/>
      <c r="K1306" s="68"/>
      <c r="L1306" s="68"/>
      <c r="M1306" s="68"/>
      <c r="N1306" s="379"/>
      <c r="O1306" s="379"/>
      <c r="P1306" s="222">
        <v>14445569.23</v>
      </c>
      <c r="Q1306" s="222">
        <v>0</v>
      </c>
      <c r="R1306" s="68" t="s">
        <v>639</v>
      </c>
      <c r="S1306" s="381"/>
      <c r="T1306" s="287"/>
    </row>
    <row r="1307" spans="1:20" ht="38.25">
      <c r="A1307" s="198" t="s">
        <v>668</v>
      </c>
      <c r="B1307" s="68"/>
      <c r="C1307" s="220" t="s">
        <v>1258</v>
      </c>
      <c r="D1307" s="221">
        <v>44771</v>
      </c>
      <c r="E1307" s="198" t="s">
        <v>3351</v>
      </c>
      <c r="F1307" s="198" t="s">
        <v>13</v>
      </c>
      <c r="G1307" s="198">
        <v>434869</v>
      </c>
      <c r="H1307" s="68"/>
      <c r="I1307" s="204" t="s">
        <v>669</v>
      </c>
      <c r="J1307" s="68"/>
      <c r="K1307" s="68"/>
      <c r="L1307" s="68"/>
      <c r="M1307" s="68"/>
      <c r="N1307" s="379"/>
      <c r="O1307" s="379"/>
      <c r="P1307" s="222">
        <v>1873447.82</v>
      </c>
      <c r="Q1307" s="222">
        <v>0</v>
      </c>
      <c r="R1307" s="68" t="s">
        <v>639</v>
      </c>
      <c r="S1307" s="381"/>
      <c r="T1307" s="287"/>
    </row>
    <row r="1308" spans="1:20" ht="38.25">
      <c r="A1308" s="198" t="s">
        <v>668</v>
      </c>
      <c r="B1308" s="68"/>
      <c r="C1308" s="220" t="s">
        <v>1258</v>
      </c>
      <c r="D1308" s="221">
        <v>44771</v>
      </c>
      <c r="E1308" s="198" t="s">
        <v>3352</v>
      </c>
      <c r="F1308" s="198" t="s">
        <v>13</v>
      </c>
      <c r="G1308" s="198">
        <v>434871</v>
      </c>
      <c r="H1308" s="68"/>
      <c r="I1308" s="204" t="s">
        <v>669</v>
      </c>
      <c r="J1308" s="68"/>
      <c r="K1308" s="68"/>
      <c r="L1308" s="68"/>
      <c r="M1308" s="68"/>
      <c r="N1308" s="379"/>
      <c r="O1308" s="379"/>
      <c r="P1308" s="222">
        <v>11721401.359999999</v>
      </c>
      <c r="Q1308" s="222">
        <v>0</v>
      </c>
      <c r="R1308" s="68" t="s">
        <v>639</v>
      </c>
      <c r="S1308" s="381"/>
      <c r="T1308" s="287"/>
    </row>
    <row r="1309" spans="1:20" ht="38.25">
      <c r="A1309" s="198" t="s">
        <v>668</v>
      </c>
      <c r="B1309" s="68"/>
      <c r="C1309" s="220" t="s">
        <v>1258</v>
      </c>
      <c r="D1309" s="221">
        <v>44771</v>
      </c>
      <c r="E1309" s="198" t="s">
        <v>3353</v>
      </c>
      <c r="F1309" s="198" t="s">
        <v>13</v>
      </c>
      <c r="G1309" s="198">
        <v>434873</v>
      </c>
      <c r="H1309" s="68"/>
      <c r="I1309" s="204" t="s">
        <v>669</v>
      </c>
      <c r="J1309" s="68"/>
      <c r="K1309" s="68"/>
      <c r="L1309" s="68"/>
      <c r="M1309" s="68"/>
      <c r="N1309" s="379"/>
      <c r="O1309" s="379"/>
      <c r="P1309" s="222">
        <v>2156512.34</v>
      </c>
      <c r="Q1309" s="222">
        <v>0</v>
      </c>
      <c r="R1309" s="68" t="s">
        <v>639</v>
      </c>
      <c r="S1309" s="381"/>
      <c r="T1309" s="287"/>
    </row>
    <row r="1310" spans="1:20" ht="38.25">
      <c r="A1310" s="198" t="s">
        <v>668</v>
      </c>
      <c r="B1310" s="68"/>
      <c r="C1310" s="220" t="s">
        <v>1258</v>
      </c>
      <c r="D1310" s="221">
        <v>44771</v>
      </c>
      <c r="E1310" s="198" t="s">
        <v>3354</v>
      </c>
      <c r="F1310" s="198" t="s">
        <v>13</v>
      </c>
      <c r="G1310" s="198">
        <v>434875</v>
      </c>
      <c r="H1310" s="68"/>
      <c r="I1310" s="204" t="s">
        <v>669</v>
      </c>
      <c r="J1310" s="68"/>
      <c r="K1310" s="68"/>
      <c r="L1310" s="68"/>
      <c r="M1310" s="68"/>
      <c r="N1310" s="379"/>
      <c r="O1310" s="379"/>
      <c r="P1310" s="222">
        <v>2657706.83</v>
      </c>
      <c r="Q1310" s="222">
        <v>0</v>
      </c>
      <c r="R1310" s="68" t="s">
        <v>639</v>
      </c>
      <c r="S1310" s="381"/>
      <c r="T1310" s="287"/>
    </row>
    <row r="1311" spans="1:20" ht="38.25">
      <c r="A1311" s="198" t="s">
        <v>668</v>
      </c>
      <c r="B1311" s="68"/>
      <c r="C1311" s="220" t="s">
        <v>1258</v>
      </c>
      <c r="D1311" s="221">
        <v>44771</v>
      </c>
      <c r="E1311" s="198" t="s">
        <v>3355</v>
      </c>
      <c r="F1311" s="198" t="s">
        <v>13</v>
      </c>
      <c r="G1311" s="198">
        <v>434877</v>
      </c>
      <c r="H1311" s="68"/>
      <c r="I1311" s="204" t="s">
        <v>669</v>
      </c>
      <c r="J1311" s="68"/>
      <c r="K1311" s="68"/>
      <c r="L1311" s="68"/>
      <c r="M1311" s="68"/>
      <c r="N1311" s="379"/>
      <c r="O1311" s="379"/>
      <c r="P1311" s="222">
        <v>344678.37</v>
      </c>
      <c r="Q1311" s="222">
        <v>0</v>
      </c>
      <c r="R1311" s="68" t="s">
        <v>639</v>
      </c>
      <c r="S1311" s="381"/>
      <c r="T1311" s="287"/>
    </row>
    <row r="1312" spans="1:20" ht="38.25">
      <c r="A1312" s="198" t="s">
        <v>668</v>
      </c>
      <c r="B1312" s="68"/>
      <c r="C1312" s="220" t="s">
        <v>1258</v>
      </c>
      <c r="D1312" s="221">
        <v>44771</v>
      </c>
      <c r="E1312" s="198" t="s">
        <v>3356</v>
      </c>
      <c r="F1312" s="198" t="s">
        <v>13</v>
      </c>
      <c r="G1312" s="198">
        <v>434879</v>
      </c>
      <c r="H1312" s="68"/>
      <c r="I1312" s="204" t="s">
        <v>669</v>
      </c>
      <c r="J1312" s="68"/>
      <c r="K1312" s="68"/>
      <c r="L1312" s="68"/>
      <c r="M1312" s="68"/>
      <c r="N1312" s="379"/>
      <c r="O1312" s="379"/>
      <c r="P1312" s="222">
        <v>17952707.120000001</v>
      </c>
      <c r="Q1312" s="222">
        <v>0</v>
      </c>
      <c r="R1312" s="68" t="s">
        <v>639</v>
      </c>
      <c r="S1312" s="381"/>
      <c r="T1312" s="287"/>
    </row>
    <row r="1313" spans="1:20" ht="38.25">
      <c r="A1313" s="198" t="s">
        <v>668</v>
      </c>
      <c r="B1313" s="68"/>
      <c r="C1313" s="220" t="s">
        <v>1258</v>
      </c>
      <c r="D1313" s="221">
        <v>44771</v>
      </c>
      <c r="E1313" s="198" t="s">
        <v>3357</v>
      </c>
      <c r="F1313" s="198" t="s">
        <v>13</v>
      </c>
      <c r="G1313" s="198">
        <v>434881</v>
      </c>
      <c r="H1313" s="68"/>
      <c r="I1313" s="204" t="s">
        <v>669</v>
      </c>
      <c r="J1313" s="68"/>
      <c r="K1313" s="68"/>
      <c r="L1313" s="68"/>
      <c r="M1313" s="68"/>
      <c r="N1313" s="379"/>
      <c r="O1313" s="379"/>
      <c r="P1313" s="222">
        <v>17602397.859999999</v>
      </c>
      <c r="Q1313" s="222">
        <v>0</v>
      </c>
      <c r="R1313" s="68" t="s">
        <v>639</v>
      </c>
      <c r="S1313" s="381"/>
      <c r="T1313" s="287"/>
    </row>
    <row r="1314" spans="1:20" ht="38.25">
      <c r="A1314" s="198" t="s">
        <v>668</v>
      </c>
      <c r="B1314" s="68"/>
      <c r="C1314" s="220" t="s">
        <v>1258</v>
      </c>
      <c r="D1314" s="221">
        <v>44771</v>
      </c>
      <c r="E1314" s="198" t="s">
        <v>3358</v>
      </c>
      <c r="F1314" s="198" t="s">
        <v>13</v>
      </c>
      <c r="G1314" s="198">
        <v>434883</v>
      </c>
      <c r="H1314" s="68"/>
      <c r="I1314" s="204" t="s">
        <v>669</v>
      </c>
      <c r="J1314" s="68"/>
      <c r="K1314" s="68"/>
      <c r="L1314" s="68"/>
      <c r="M1314" s="68"/>
      <c r="N1314" s="379"/>
      <c r="O1314" s="379"/>
      <c r="P1314" s="222">
        <v>22572314.199999999</v>
      </c>
      <c r="Q1314" s="222">
        <v>0</v>
      </c>
      <c r="R1314" s="68" t="s">
        <v>639</v>
      </c>
      <c r="S1314" s="381"/>
      <c r="T1314" s="287"/>
    </row>
    <row r="1315" spans="1:20" ht="38.25">
      <c r="A1315" s="198" t="s">
        <v>668</v>
      </c>
      <c r="B1315" s="68"/>
      <c r="C1315" s="220" t="s">
        <v>1258</v>
      </c>
      <c r="D1315" s="221">
        <v>44771</v>
      </c>
      <c r="E1315" s="198" t="s">
        <v>3359</v>
      </c>
      <c r="F1315" s="198" t="s">
        <v>13</v>
      </c>
      <c r="G1315" s="198">
        <v>434885</v>
      </c>
      <c r="H1315" s="68"/>
      <c r="I1315" s="204" t="s">
        <v>669</v>
      </c>
      <c r="J1315" s="68"/>
      <c r="K1315" s="68"/>
      <c r="L1315" s="68"/>
      <c r="M1315" s="68"/>
      <c r="N1315" s="379"/>
      <c r="O1315" s="379"/>
      <c r="P1315" s="222">
        <v>105023337.11</v>
      </c>
      <c r="Q1315" s="222">
        <v>0</v>
      </c>
      <c r="R1315" s="68" t="s">
        <v>639</v>
      </c>
      <c r="S1315" s="381"/>
      <c r="T1315" s="287"/>
    </row>
    <row r="1316" spans="1:20" ht="38.25">
      <c r="A1316" s="198" t="s">
        <v>668</v>
      </c>
      <c r="B1316" s="68"/>
      <c r="C1316" s="220" t="s">
        <v>1258</v>
      </c>
      <c r="D1316" s="221">
        <v>44771</v>
      </c>
      <c r="E1316" s="198" t="s">
        <v>3360</v>
      </c>
      <c r="F1316" s="198" t="s">
        <v>13</v>
      </c>
      <c r="G1316" s="198">
        <v>434887</v>
      </c>
      <c r="H1316" s="68"/>
      <c r="I1316" s="204" t="s">
        <v>669</v>
      </c>
      <c r="J1316" s="68"/>
      <c r="K1316" s="68"/>
      <c r="L1316" s="68"/>
      <c r="M1316" s="68"/>
      <c r="N1316" s="379"/>
      <c r="O1316" s="379"/>
      <c r="P1316" s="222">
        <v>45138969.920000002</v>
      </c>
      <c r="Q1316" s="222">
        <v>0</v>
      </c>
      <c r="R1316" s="68" t="s">
        <v>639</v>
      </c>
      <c r="S1316" s="381"/>
      <c r="T1316" s="287"/>
    </row>
    <row r="1317" spans="1:20" ht="38.25">
      <c r="A1317" s="198" t="s">
        <v>668</v>
      </c>
      <c r="B1317" s="68"/>
      <c r="C1317" s="220" t="s">
        <v>1258</v>
      </c>
      <c r="D1317" s="221">
        <v>44771</v>
      </c>
      <c r="E1317" s="198" t="s">
        <v>3361</v>
      </c>
      <c r="F1317" s="198" t="s">
        <v>13</v>
      </c>
      <c r="G1317" s="198">
        <v>434889</v>
      </c>
      <c r="H1317" s="68"/>
      <c r="I1317" s="204" t="s">
        <v>669</v>
      </c>
      <c r="J1317" s="68"/>
      <c r="K1317" s="68"/>
      <c r="L1317" s="68"/>
      <c r="M1317" s="68"/>
      <c r="N1317" s="379"/>
      <c r="O1317" s="379"/>
      <c r="P1317" s="222">
        <v>7716063.2400000002</v>
      </c>
      <c r="Q1317" s="222">
        <v>0</v>
      </c>
      <c r="R1317" s="68" t="s">
        <v>639</v>
      </c>
      <c r="S1317" s="381"/>
      <c r="T1317" s="287"/>
    </row>
    <row r="1318" spans="1:20" ht="38.25">
      <c r="A1318" s="198" t="s">
        <v>668</v>
      </c>
      <c r="B1318" s="68"/>
      <c r="C1318" s="220" t="s">
        <v>1258</v>
      </c>
      <c r="D1318" s="221">
        <v>44771</v>
      </c>
      <c r="E1318" s="198" t="s">
        <v>3362</v>
      </c>
      <c r="F1318" s="198" t="s">
        <v>13</v>
      </c>
      <c r="G1318" s="198">
        <v>434891</v>
      </c>
      <c r="H1318" s="68"/>
      <c r="I1318" s="204" t="s">
        <v>669</v>
      </c>
      <c r="J1318" s="68"/>
      <c r="K1318" s="68"/>
      <c r="L1318" s="68"/>
      <c r="M1318" s="68"/>
      <c r="N1318" s="379"/>
      <c r="O1318" s="379"/>
      <c r="P1318" s="222">
        <v>13728.51</v>
      </c>
      <c r="Q1318" s="222">
        <v>0</v>
      </c>
      <c r="R1318" s="68" t="s">
        <v>639</v>
      </c>
      <c r="S1318" s="381"/>
      <c r="T1318" s="287"/>
    </row>
    <row r="1319" spans="1:20" ht="38.25">
      <c r="A1319" s="198" t="s">
        <v>668</v>
      </c>
      <c r="B1319" s="68"/>
      <c r="C1319" s="220" t="s">
        <v>1258</v>
      </c>
      <c r="D1319" s="221">
        <v>44771</v>
      </c>
      <c r="E1319" s="198" t="s">
        <v>3363</v>
      </c>
      <c r="F1319" s="198" t="s">
        <v>13</v>
      </c>
      <c r="G1319" s="198">
        <v>434893</v>
      </c>
      <c r="H1319" s="68"/>
      <c r="I1319" s="204" t="s">
        <v>669</v>
      </c>
      <c r="J1319" s="68"/>
      <c r="K1319" s="68"/>
      <c r="L1319" s="68"/>
      <c r="M1319" s="68"/>
      <c r="N1319" s="379"/>
      <c r="O1319" s="379"/>
      <c r="P1319" s="222">
        <v>612.94000000000005</v>
      </c>
      <c r="Q1319" s="222">
        <v>0</v>
      </c>
      <c r="R1319" s="68" t="s">
        <v>639</v>
      </c>
      <c r="S1319" s="381"/>
      <c r="T1319" s="287"/>
    </row>
    <row r="1320" spans="1:20" ht="38.25">
      <c r="A1320" s="198" t="s">
        <v>668</v>
      </c>
      <c r="B1320" s="68"/>
      <c r="C1320" s="220" t="s">
        <v>1258</v>
      </c>
      <c r="D1320" s="221">
        <v>44771</v>
      </c>
      <c r="E1320" s="198" t="s">
        <v>3364</v>
      </c>
      <c r="F1320" s="198" t="s">
        <v>13</v>
      </c>
      <c r="G1320" s="198">
        <v>434895</v>
      </c>
      <c r="H1320" s="68"/>
      <c r="I1320" s="204" t="s">
        <v>669</v>
      </c>
      <c r="J1320" s="68"/>
      <c r="K1320" s="68"/>
      <c r="L1320" s="68"/>
      <c r="M1320" s="68"/>
      <c r="N1320" s="379"/>
      <c r="O1320" s="379"/>
      <c r="P1320" s="222">
        <v>3454.9</v>
      </c>
      <c r="Q1320" s="222">
        <v>0</v>
      </c>
      <c r="R1320" s="68" t="s">
        <v>639</v>
      </c>
      <c r="S1320" s="381"/>
      <c r="T1320" s="287"/>
    </row>
    <row r="1321" spans="1:20" ht="38.25">
      <c r="A1321" s="198" t="s">
        <v>668</v>
      </c>
      <c r="B1321" s="68"/>
      <c r="C1321" s="220" t="s">
        <v>1258</v>
      </c>
      <c r="D1321" s="221">
        <v>44771</v>
      </c>
      <c r="E1321" s="198" t="s">
        <v>3365</v>
      </c>
      <c r="F1321" s="198" t="s">
        <v>13</v>
      </c>
      <c r="G1321" s="198">
        <v>434897</v>
      </c>
      <c r="H1321" s="68"/>
      <c r="I1321" s="204" t="s">
        <v>669</v>
      </c>
      <c r="J1321" s="68"/>
      <c r="K1321" s="68"/>
      <c r="L1321" s="68"/>
      <c r="M1321" s="68"/>
      <c r="N1321" s="379"/>
      <c r="O1321" s="379"/>
      <c r="P1321" s="222">
        <v>15682.92</v>
      </c>
      <c r="Q1321" s="222">
        <v>0</v>
      </c>
      <c r="R1321" s="68" t="s">
        <v>639</v>
      </c>
      <c r="S1321" s="381"/>
      <c r="T1321" s="287"/>
    </row>
    <row r="1322" spans="1:20" ht="38.25">
      <c r="A1322" s="198" t="s">
        <v>668</v>
      </c>
      <c r="B1322" s="68"/>
      <c r="C1322" s="220" t="s">
        <v>1258</v>
      </c>
      <c r="D1322" s="221">
        <v>44771</v>
      </c>
      <c r="E1322" s="198" t="s">
        <v>3366</v>
      </c>
      <c r="F1322" s="198" t="s">
        <v>13</v>
      </c>
      <c r="G1322" s="198">
        <v>434899</v>
      </c>
      <c r="H1322" s="68"/>
      <c r="I1322" s="204" t="s">
        <v>669</v>
      </c>
      <c r="J1322" s="68"/>
      <c r="K1322" s="68"/>
      <c r="L1322" s="68"/>
      <c r="M1322" s="68"/>
      <c r="N1322" s="379"/>
      <c r="O1322" s="379"/>
      <c r="P1322" s="222">
        <v>15682.92</v>
      </c>
      <c r="Q1322" s="222">
        <v>0</v>
      </c>
      <c r="R1322" s="68" t="s">
        <v>639</v>
      </c>
      <c r="S1322" s="381"/>
      <c r="T1322" s="287"/>
    </row>
    <row r="1323" spans="1:20" ht="38.25">
      <c r="A1323" s="198" t="s">
        <v>668</v>
      </c>
      <c r="B1323" s="68"/>
      <c r="C1323" s="220" t="s">
        <v>1258</v>
      </c>
      <c r="D1323" s="221">
        <v>44771</v>
      </c>
      <c r="E1323" s="198" t="s">
        <v>3367</v>
      </c>
      <c r="F1323" s="198" t="s">
        <v>13</v>
      </c>
      <c r="G1323" s="198">
        <v>434901</v>
      </c>
      <c r="H1323" s="68"/>
      <c r="I1323" s="204" t="s">
        <v>669</v>
      </c>
      <c r="J1323" s="68"/>
      <c r="K1323" s="68"/>
      <c r="L1323" s="68"/>
      <c r="M1323" s="68"/>
      <c r="N1323" s="379"/>
      <c r="O1323" s="379"/>
      <c r="P1323" s="222">
        <v>15682.92</v>
      </c>
      <c r="Q1323" s="222">
        <v>0</v>
      </c>
      <c r="R1323" s="68" t="s">
        <v>639</v>
      </c>
      <c r="S1323" s="381"/>
      <c r="T1323" s="287"/>
    </row>
    <row r="1324" spans="1:20" ht="38.25">
      <c r="A1324" s="198" t="s">
        <v>668</v>
      </c>
      <c r="B1324" s="68"/>
      <c r="C1324" s="220" t="s">
        <v>1258</v>
      </c>
      <c r="D1324" s="221">
        <v>44771</v>
      </c>
      <c r="E1324" s="198" t="s">
        <v>3368</v>
      </c>
      <c r="F1324" s="198" t="s">
        <v>13</v>
      </c>
      <c r="G1324" s="198">
        <v>434903</v>
      </c>
      <c r="H1324" s="68"/>
      <c r="I1324" s="204" t="s">
        <v>669</v>
      </c>
      <c r="J1324" s="68"/>
      <c r="K1324" s="68"/>
      <c r="L1324" s="68"/>
      <c r="M1324" s="68"/>
      <c r="N1324" s="379"/>
      <c r="O1324" s="379"/>
      <c r="P1324" s="222">
        <v>15682.92</v>
      </c>
      <c r="Q1324" s="222">
        <v>0</v>
      </c>
      <c r="R1324" s="68" t="s">
        <v>639</v>
      </c>
      <c r="S1324" s="381"/>
      <c r="T1324" s="287"/>
    </row>
    <row r="1325" spans="1:20" ht="38.25">
      <c r="A1325" s="198" t="s">
        <v>668</v>
      </c>
      <c r="B1325" s="68"/>
      <c r="C1325" s="220" t="s">
        <v>1258</v>
      </c>
      <c r="D1325" s="221">
        <v>44771</v>
      </c>
      <c r="E1325" s="198" t="s">
        <v>3369</v>
      </c>
      <c r="F1325" s="198" t="s">
        <v>13</v>
      </c>
      <c r="G1325" s="198">
        <v>434905</v>
      </c>
      <c r="H1325" s="68"/>
      <c r="I1325" s="204" t="s">
        <v>669</v>
      </c>
      <c r="J1325" s="68"/>
      <c r="K1325" s="68"/>
      <c r="L1325" s="68"/>
      <c r="M1325" s="68"/>
      <c r="N1325" s="379"/>
      <c r="O1325" s="379"/>
      <c r="P1325" s="222">
        <v>4851.9399999999996</v>
      </c>
      <c r="Q1325" s="222">
        <v>0</v>
      </c>
      <c r="R1325" s="68" t="s">
        <v>639</v>
      </c>
      <c r="S1325" s="381"/>
      <c r="T1325" s="287"/>
    </row>
    <row r="1326" spans="1:20" ht="38.25">
      <c r="A1326" s="198" t="s">
        <v>668</v>
      </c>
      <c r="B1326" s="68"/>
      <c r="C1326" s="220" t="s">
        <v>1258</v>
      </c>
      <c r="D1326" s="221">
        <v>44771</v>
      </c>
      <c r="E1326" s="198" t="s">
        <v>3370</v>
      </c>
      <c r="F1326" s="198" t="s">
        <v>13</v>
      </c>
      <c r="G1326" s="198">
        <v>434907</v>
      </c>
      <c r="H1326" s="68"/>
      <c r="I1326" s="204" t="s">
        <v>669</v>
      </c>
      <c r="J1326" s="68"/>
      <c r="K1326" s="68"/>
      <c r="L1326" s="68"/>
      <c r="M1326" s="68"/>
      <c r="N1326" s="379"/>
      <c r="O1326" s="379"/>
      <c r="P1326" s="222">
        <v>4795.76</v>
      </c>
      <c r="Q1326" s="222">
        <v>0</v>
      </c>
      <c r="R1326" s="68" t="s">
        <v>639</v>
      </c>
      <c r="S1326" s="381"/>
      <c r="T1326" s="287"/>
    </row>
    <row r="1327" spans="1:20" ht="38.25">
      <c r="A1327" s="198" t="s">
        <v>668</v>
      </c>
      <c r="B1327" s="68"/>
      <c r="C1327" s="220" t="s">
        <v>1258</v>
      </c>
      <c r="D1327" s="221">
        <v>44771</v>
      </c>
      <c r="E1327" s="198" t="s">
        <v>3371</v>
      </c>
      <c r="F1327" s="198" t="s">
        <v>13</v>
      </c>
      <c r="G1327" s="198">
        <v>434909</v>
      </c>
      <c r="H1327" s="68"/>
      <c r="I1327" s="204" t="s">
        <v>669</v>
      </c>
      <c r="J1327" s="68"/>
      <c r="K1327" s="68"/>
      <c r="L1327" s="68"/>
      <c r="M1327" s="68"/>
      <c r="N1327" s="379"/>
      <c r="O1327" s="379"/>
      <c r="P1327" s="222">
        <v>1221.01</v>
      </c>
      <c r="Q1327" s="222">
        <v>0</v>
      </c>
      <c r="R1327" s="68" t="s">
        <v>639</v>
      </c>
      <c r="S1327" s="381"/>
      <c r="T1327" s="287"/>
    </row>
    <row r="1328" spans="1:20" ht="38.25">
      <c r="A1328" s="198" t="s">
        <v>668</v>
      </c>
      <c r="B1328" s="68"/>
      <c r="C1328" s="220" t="s">
        <v>1258</v>
      </c>
      <c r="D1328" s="221">
        <v>44771</v>
      </c>
      <c r="E1328" s="198" t="s">
        <v>3372</v>
      </c>
      <c r="F1328" s="198" t="s">
        <v>13</v>
      </c>
      <c r="G1328" s="198">
        <v>434911</v>
      </c>
      <c r="H1328" s="68"/>
      <c r="I1328" s="204" t="s">
        <v>669</v>
      </c>
      <c r="J1328" s="68"/>
      <c r="K1328" s="68"/>
      <c r="L1328" s="68"/>
      <c r="M1328" s="68"/>
      <c r="N1328" s="379"/>
      <c r="O1328" s="379"/>
      <c r="P1328" s="222">
        <v>5542.67</v>
      </c>
      <c r="Q1328" s="222">
        <v>0</v>
      </c>
      <c r="R1328" s="68" t="s">
        <v>639</v>
      </c>
      <c r="S1328" s="381"/>
      <c r="T1328" s="287"/>
    </row>
    <row r="1329" spans="1:20" ht="38.25">
      <c r="A1329" s="198" t="s">
        <v>668</v>
      </c>
      <c r="B1329" s="68"/>
      <c r="C1329" s="220" t="s">
        <v>1258</v>
      </c>
      <c r="D1329" s="221">
        <v>44771</v>
      </c>
      <c r="E1329" s="198" t="s">
        <v>3373</v>
      </c>
      <c r="F1329" s="198" t="s">
        <v>13</v>
      </c>
      <c r="G1329" s="198">
        <v>434913</v>
      </c>
      <c r="H1329" s="68"/>
      <c r="I1329" s="204" t="s">
        <v>669</v>
      </c>
      <c r="J1329" s="68"/>
      <c r="K1329" s="68"/>
      <c r="L1329" s="68"/>
      <c r="M1329" s="68"/>
      <c r="N1329" s="379"/>
      <c r="O1329" s="379"/>
      <c r="P1329" s="222">
        <v>5542.67</v>
      </c>
      <c r="Q1329" s="222">
        <v>0</v>
      </c>
      <c r="R1329" s="68" t="s">
        <v>639</v>
      </c>
      <c r="S1329" s="381"/>
      <c r="T1329" s="287"/>
    </row>
    <row r="1330" spans="1:20" ht="38.25">
      <c r="A1330" s="198" t="s">
        <v>668</v>
      </c>
      <c r="B1330" s="68"/>
      <c r="C1330" s="220" t="s">
        <v>1258</v>
      </c>
      <c r="D1330" s="221">
        <v>44771</v>
      </c>
      <c r="E1330" s="198" t="s">
        <v>3374</v>
      </c>
      <c r="F1330" s="198" t="s">
        <v>13</v>
      </c>
      <c r="G1330" s="198">
        <v>434915</v>
      </c>
      <c r="H1330" s="68"/>
      <c r="I1330" s="204" t="s">
        <v>669</v>
      </c>
      <c r="J1330" s="68"/>
      <c r="K1330" s="68"/>
      <c r="L1330" s="68"/>
      <c r="M1330" s="68"/>
      <c r="N1330" s="379"/>
      <c r="O1330" s="379"/>
      <c r="P1330" s="222">
        <v>5542.67</v>
      </c>
      <c r="Q1330" s="222">
        <v>0</v>
      </c>
      <c r="R1330" s="68" t="s">
        <v>639</v>
      </c>
      <c r="S1330" s="381"/>
      <c r="T1330" s="287"/>
    </row>
    <row r="1331" spans="1:20" ht="38.25">
      <c r="A1331" s="198" t="s">
        <v>668</v>
      </c>
      <c r="B1331" s="68"/>
      <c r="C1331" s="220" t="s">
        <v>1258</v>
      </c>
      <c r="D1331" s="221">
        <v>44771</v>
      </c>
      <c r="E1331" s="198" t="s">
        <v>3375</v>
      </c>
      <c r="F1331" s="198" t="s">
        <v>13</v>
      </c>
      <c r="G1331" s="198">
        <v>434917</v>
      </c>
      <c r="H1331" s="68"/>
      <c r="I1331" s="204" t="s">
        <v>669</v>
      </c>
      <c r="J1331" s="68"/>
      <c r="K1331" s="68"/>
      <c r="L1331" s="68"/>
      <c r="M1331" s="68"/>
      <c r="N1331" s="379"/>
      <c r="O1331" s="379"/>
      <c r="P1331" s="222">
        <v>5542.67</v>
      </c>
      <c r="Q1331" s="222">
        <v>0</v>
      </c>
      <c r="R1331" s="68" t="s">
        <v>639</v>
      </c>
      <c r="S1331" s="381"/>
      <c r="T1331" s="287"/>
    </row>
    <row r="1332" spans="1:20" ht="38.25">
      <c r="A1332" s="198" t="s">
        <v>668</v>
      </c>
      <c r="B1332" s="68"/>
      <c r="C1332" s="220" t="s">
        <v>1258</v>
      </c>
      <c r="D1332" s="221">
        <v>44771</v>
      </c>
      <c r="E1332" s="198" t="s">
        <v>3376</v>
      </c>
      <c r="F1332" s="198" t="s">
        <v>13</v>
      </c>
      <c r="G1332" s="198">
        <v>434919</v>
      </c>
      <c r="H1332" s="68"/>
      <c r="I1332" s="204" t="s">
        <v>669</v>
      </c>
      <c r="J1332" s="68"/>
      <c r="K1332" s="68"/>
      <c r="L1332" s="68"/>
      <c r="M1332" s="68"/>
      <c r="N1332" s="379"/>
      <c r="O1332" s="379"/>
      <c r="P1332" s="222">
        <v>37706.879999999997</v>
      </c>
      <c r="Q1332" s="222">
        <v>0</v>
      </c>
      <c r="R1332" s="68" t="s">
        <v>639</v>
      </c>
      <c r="S1332" s="381"/>
      <c r="T1332" s="287"/>
    </row>
    <row r="1333" spans="1:20" ht="38.25">
      <c r="A1333" s="198" t="s">
        <v>668</v>
      </c>
      <c r="B1333" s="68"/>
      <c r="C1333" s="220" t="s">
        <v>1258</v>
      </c>
      <c r="D1333" s="221">
        <v>44771</v>
      </c>
      <c r="E1333" s="198" t="s">
        <v>3377</v>
      </c>
      <c r="F1333" s="198" t="s">
        <v>13</v>
      </c>
      <c r="G1333" s="198">
        <v>434921</v>
      </c>
      <c r="H1333" s="68"/>
      <c r="I1333" s="204" t="s">
        <v>669</v>
      </c>
      <c r="J1333" s="68"/>
      <c r="K1333" s="68"/>
      <c r="L1333" s="68"/>
      <c r="M1333" s="68"/>
      <c r="N1333" s="379"/>
      <c r="O1333" s="379"/>
      <c r="P1333" s="222">
        <v>37270.11</v>
      </c>
      <c r="Q1333" s="222">
        <v>0</v>
      </c>
      <c r="R1333" s="68" t="s">
        <v>639</v>
      </c>
      <c r="S1333" s="381"/>
      <c r="T1333" s="287"/>
    </row>
    <row r="1334" spans="1:20" ht="38.25">
      <c r="A1334" s="198" t="s">
        <v>668</v>
      </c>
      <c r="B1334" s="68"/>
      <c r="C1334" s="220" t="s">
        <v>1258</v>
      </c>
      <c r="D1334" s="221">
        <v>44771</v>
      </c>
      <c r="E1334" s="198" t="s">
        <v>3378</v>
      </c>
      <c r="F1334" s="198" t="s">
        <v>13</v>
      </c>
      <c r="G1334" s="198">
        <v>434923</v>
      </c>
      <c r="H1334" s="68"/>
      <c r="I1334" s="204" t="s">
        <v>669</v>
      </c>
      <c r="J1334" s="68"/>
      <c r="K1334" s="68"/>
      <c r="L1334" s="68"/>
      <c r="M1334" s="68"/>
      <c r="N1334" s="379"/>
      <c r="O1334" s="379"/>
      <c r="P1334" s="222">
        <v>9489.23</v>
      </c>
      <c r="Q1334" s="222">
        <v>0</v>
      </c>
      <c r="R1334" s="68" t="s">
        <v>639</v>
      </c>
      <c r="S1334" s="381"/>
      <c r="T1334" s="287"/>
    </row>
    <row r="1335" spans="1:20" ht="38.25">
      <c r="A1335" s="198" t="s">
        <v>668</v>
      </c>
      <c r="B1335" s="68"/>
      <c r="C1335" s="220" t="s">
        <v>1258</v>
      </c>
      <c r="D1335" s="221">
        <v>44771</v>
      </c>
      <c r="E1335" s="198" t="s">
        <v>3379</v>
      </c>
      <c r="F1335" s="198" t="s">
        <v>13</v>
      </c>
      <c r="G1335" s="198">
        <v>434925</v>
      </c>
      <c r="H1335" s="68"/>
      <c r="I1335" s="204" t="s">
        <v>669</v>
      </c>
      <c r="J1335" s="68"/>
      <c r="K1335" s="68"/>
      <c r="L1335" s="68"/>
      <c r="M1335" s="68"/>
      <c r="N1335" s="379"/>
      <c r="O1335" s="379"/>
      <c r="P1335" s="222">
        <v>43074.9</v>
      </c>
      <c r="Q1335" s="222">
        <v>0</v>
      </c>
      <c r="R1335" s="68" t="s">
        <v>639</v>
      </c>
      <c r="S1335" s="381"/>
      <c r="T1335" s="287"/>
    </row>
    <row r="1336" spans="1:20" ht="38.25">
      <c r="A1336" s="198" t="s">
        <v>668</v>
      </c>
      <c r="B1336" s="68"/>
      <c r="C1336" s="220" t="s">
        <v>1258</v>
      </c>
      <c r="D1336" s="221">
        <v>44771</v>
      </c>
      <c r="E1336" s="198" t="s">
        <v>3380</v>
      </c>
      <c r="F1336" s="198" t="s">
        <v>13</v>
      </c>
      <c r="G1336" s="198">
        <v>434927</v>
      </c>
      <c r="H1336" s="68"/>
      <c r="I1336" s="204" t="s">
        <v>669</v>
      </c>
      <c r="J1336" s="68"/>
      <c r="K1336" s="68"/>
      <c r="L1336" s="68"/>
      <c r="M1336" s="68"/>
      <c r="N1336" s="379"/>
      <c r="O1336" s="379"/>
      <c r="P1336" s="222">
        <v>43074.9</v>
      </c>
      <c r="Q1336" s="222">
        <v>0</v>
      </c>
      <c r="R1336" s="68" t="s">
        <v>639</v>
      </c>
      <c r="S1336" s="381"/>
      <c r="T1336" s="287"/>
    </row>
    <row r="1337" spans="1:20" ht="38.25">
      <c r="A1337" s="198" t="s">
        <v>668</v>
      </c>
      <c r="B1337" s="68"/>
      <c r="C1337" s="220" t="s">
        <v>1258</v>
      </c>
      <c r="D1337" s="221">
        <v>44771</v>
      </c>
      <c r="E1337" s="198" t="s">
        <v>3381</v>
      </c>
      <c r="F1337" s="198" t="s">
        <v>13</v>
      </c>
      <c r="G1337" s="198">
        <v>434929</v>
      </c>
      <c r="H1337" s="68"/>
      <c r="I1337" s="204" t="s">
        <v>669</v>
      </c>
      <c r="J1337" s="68"/>
      <c r="K1337" s="68"/>
      <c r="L1337" s="68"/>
      <c r="M1337" s="68"/>
      <c r="N1337" s="379"/>
      <c r="O1337" s="379"/>
      <c r="P1337" s="222">
        <v>43074.9</v>
      </c>
      <c r="Q1337" s="222">
        <v>0</v>
      </c>
      <c r="R1337" s="68" t="s">
        <v>639</v>
      </c>
      <c r="S1337" s="381"/>
      <c r="T1337" s="287"/>
    </row>
    <row r="1338" spans="1:20" ht="38.25">
      <c r="A1338" s="198" t="s">
        <v>668</v>
      </c>
      <c r="B1338" s="68"/>
      <c r="C1338" s="220" t="s">
        <v>1258</v>
      </c>
      <c r="D1338" s="221">
        <v>44771</v>
      </c>
      <c r="E1338" s="198" t="s">
        <v>3382</v>
      </c>
      <c r="F1338" s="198" t="s">
        <v>13</v>
      </c>
      <c r="G1338" s="198">
        <v>434931</v>
      </c>
      <c r="H1338" s="68"/>
      <c r="I1338" s="204" t="s">
        <v>669</v>
      </c>
      <c r="J1338" s="68"/>
      <c r="K1338" s="68"/>
      <c r="L1338" s="68"/>
      <c r="M1338" s="68"/>
      <c r="N1338" s="379"/>
      <c r="O1338" s="379"/>
      <c r="P1338" s="222">
        <v>43074.9</v>
      </c>
      <c r="Q1338" s="222">
        <v>0</v>
      </c>
      <c r="R1338" s="68" t="s">
        <v>639</v>
      </c>
      <c r="S1338" s="381"/>
      <c r="T1338" s="287"/>
    </row>
    <row r="1339" spans="1:20" ht="38.25">
      <c r="A1339" s="198" t="s">
        <v>668</v>
      </c>
      <c r="B1339" s="68"/>
      <c r="C1339" s="220" t="s">
        <v>1258</v>
      </c>
      <c r="D1339" s="221">
        <v>44771</v>
      </c>
      <c r="E1339" s="198" t="s">
        <v>3383</v>
      </c>
      <c r="F1339" s="198" t="s">
        <v>13</v>
      </c>
      <c r="G1339" s="198">
        <v>434933</v>
      </c>
      <c r="H1339" s="68"/>
      <c r="I1339" s="204" t="s">
        <v>669</v>
      </c>
      <c r="J1339" s="68"/>
      <c r="K1339" s="68"/>
      <c r="L1339" s="68"/>
      <c r="M1339" s="68"/>
      <c r="N1339" s="379"/>
      <c r="O1339" s="379"/>
      <c r="P1339" s="222">
        <v>51440.4</v>
      </c>
      <c r="Q1339" s="222">
        <v>0</v>
      </c>
      <c r="R1339" s="68" t="s">
        <v>639</v>
      </c>
      <c r="S1339" s="381"/>
      <c r="T1339" s="287"/>
    </row>
    <row r="1340" spans="1:20" ht="38.25">
      <c r="A1340" s="198" t="s">
        <v>668</v>
      </c>
      <c r="B1340" s="68"/>
      <c r="C1340" s="220" t="s">
        <v>1258</v>
      </c>
      <c r="D1340" s="221">
        <v>44771</v>
      </c>
      <c r="E1340" s="198" t="s">
        <v>3384</v>
      </c>
      <c r="F1340" s="198" t="s">
        <v>13</v>
      </c>
      <c r="G1340" s="198">
        <v>434935</v>
      </c>
      <c r="H1340" s="68"/>
      <c r="I1340" s="204" t="s">
        <v>669</v>
      </c>
      <c r="J1340" s="68"/>
      <c r="K1340" s="68"/>
      <c r="L1340" s="68"/>
      <c r="M1340" s="68"/>
      <c r="N1340" s="379"/>
      <c r="O1340" s="379"/>
      <c r="P1340" s="222">
        <v>5326.04</v>
      </c>
      <c r="Q1340" s="222">
        <v>0</v>
      </c>
      <c r="R1340" s="68" t="s">
        <v>639</v>
      </c>
      <c r="S1340" s="381"/>
      <c r="T1340" s="287"/>
    </row>
    <row r="1341" spans="1:20" ht="38.25">
      <c r="A1341" s="198" t="s">
        <v>668</v>
      </c>
      <c r="B1341" s="68"/>
      <c r="C1341" s="220" t="s">
        <v>1258</v>
      </c>
      <c r="D1341" s="221">
        <v>44771</v>
      </c>
      <c r="E1341" s="198" t="s">
        <v>3385</v>
      </c>
      <c r="F1341" s="198" t="s">
        <v>13</v>
      </c>
      <c r="G1341" s="198">
        <v>434937</v>
      </c>
      <c r="H1341" s="68"/>
      <c r="I1341" s="204" t="s">
        <v>669</v>
      </c>
      <c r="J1341" s="68"/>
      <c r="K1341" s="68"/>
      <c r="L1341" s="68"/>
      <c r="M1341" s="68"/>
      <c r="N1341" s="379"/>
      <c r="O1341" s="379"/>
      <c r="P1341" s="222">
        <v>690.73</v>
      </c>
      <c r="Q1341" s="222">
        <v>0</v>
      </c>
      <c r="R1341" s="68" t="s">
        <v>639</v>
      </c>
      <c r="S1341" s="381"/>
      <c r="T1341" s="287"/>
    </row>
    <row r="1342" spans="1:20" ht="38.25">
      <c r="A1342" s="198" t="s">
        <v>668</v>
      </c>
      <c r="B1342" s="68"/>
      <c r="C1342" s="220" t="s">
        <v>1258</v>
      </c>
      <c r="D1342" s="221">
        <v>44771</v>
      </c>
      <c r="E1342" s="198" t="s">
        <v>3386</v>
      </c>
      <c r="F1342" s="198" t="s">
        <v>13</v>
      </c>
      <c r="G1342" s="198">
        <v>434939</v>
      </c>
      <c r="H1342" s="68"/>
      <c r="I1342" s="204" t="s">
        <v>669</v>
      </c>
      <c r="J1342" s="68"/>
      <c r="K1342" s="68"/>
      <c r="L1342" s="68"/>
      <c r="M1342" s="68"/>
      <c r="N1342" s="379"/>
      <c r="O1342" s="379"/>
      <c r="P1342" s="222">
        <v>746.92</v>
      </c>
      <c r="Q1342" s="222">
        <v>0</v>
      </c>
      <c r="R1342" s="68" t="s">
        <v>639</v>
      </c>
      <c r="S1342" s="381"/>
      <c r="T1342" s="287"/>
    </row>
    <row r="1343" spans="1:20" ht="38.25">
      <c r="A1343" s="198" t="s">
        <v>668</v>
      </c>
      <c r="B1343" s="68"/>
      <c r="C1343" s="220" t="s">
        <v>1258</v>
      </c>
      <c r="D1343" s="221">
        <v>44771</v>
      </c>
      <c r="E1343" s="198" t="s">
        <v>3387</v>
      </c>
      <c r="F1343" s="198" t="s">
        <v>13</v>
      </c>
      <c r="G1343" s="198">
        <v>434941</v>
      </c>
      <c r="H1343" s="68"/>
      <c r="I1343" s="204" t="s">
        <v>669</v>
      </c>
      <c r="J1343" s="68"/>
      <c r="K1343" s="68"/>
      <c r="L1343" s="68"/>
      <c r="M1343" s="68"/>
      <c r="N1343" s="379"/>
      <c r="O1343" s="379"/>
      <c r="P1343" s="222">
        <v>15069.91</v>
      </c>
      <c r="Q1343" s="222">
        <v>0</v>
      </c>
      <c r="R1343" s="68" t="s">
        <v>639</v>
      </c>
      <c r="S1343" s="381"/>
      <c r="T1343" s="287"/>
    </row>
    <row r="1344" spans="1:20" ht="38.25">
      <c r="A1344" s="198" t="s">
        <v>668</v>
      </c>
      <c r="B1344" s="68"/>
      <c r="C1344" s="220" t="s">
        <v>1258</v>
      </c>
      <c r="D1344" s="221">
        <v>44771</v>
      </c>
      <c r="E1344" s="198" t="s">
        <v>3388</v>
      </c>
      <c r="F1344" s="198" t="s">
        <v>13</v>
      </c>
      <c r="G1344" s="198">
        <v>434943</v>
      </c>
      <c r="H1344" s="68"/>
      <c r="I1344" s="204" t="s">
        <v>669</v>
      </c>
      <c r="J1344" s="68"/>
      <c r="K1344" s="68"/>
      <c r="L1344" s="68"/>
      <c r="M1344" s="68"/>
      <c r="N1344" s="379"/>
      <c r="O1344" s="379"/>
      <c r="P1344" s="222">
        <v>2113.4299999999998</v>
      </c>
      <c r="Q1344" s="222">
        <v>0</v>
      </c>
      <c r="R1344" s="68" t="s">
        <v>639</v>
      </c>
      <c r="S1344" s="381"/>
      <c r="T1344" s="287"/>
    </row>
    <row r="1345" spans="1:20" ht="38.25">
      <c r="A1345" s="198" t="s">
        <v>668</v>
      </c>
      <c r="B1345" s="68"/>
      <c r="C1345" s="220" t="s">
        <v>1258</v>
      </c>
      <c r="D1345" s="221">
        <v>44771</v>
      </c>
      <c r="E1345" s="198" t="s">
        <v>3389</v>
      </c>
      <c r="F1345" s="198" t="s">
        <v>13</v>
      </c>
      <c r="G1345" s="198">
        <v>434945</v>
      </c>
      <c r="H1345" s="68"/>
      <c r="I1345" s="204" t="s">
        <v>669</v>
      </c>
      <c r="J1345" s="68"/>
      <c r="K1345" s="68"/>
      <c r="L1345" s="68"/>
      <c r="M1345" s="68"/>
      <c r="N1345" s="379"/>
      <c r="O1345" s="379"/>
      <c r="P1345" s="222">
        <v>12228.02</v>
      </c>
      <c r="Q1345" s="222">
        <v>0</v>
      </c>
      <c r="R1345" s="68" t="s">
        <v>639</v>
      </c>
      <c r="S1345" s="381"/>
      <c r="T1345" s="287"/>
    </row>
    <row r="1346" spans="1:20" ht="38.25">
      <c r="A1346" s="198" t="s">
        <v>668</v>
      </c>
      <c r="B1346" s="68"/>
      <c r="C1346" s="220" t="s">
        <v>1258</v>
      </c>
      <c r="D1346" s="221">
        <v>44771</v>
      </c>
      <c r="E1346" s="198" t="s">
        <v>3390</v>
      </c>
      <c r="F1346" s="198" t="s">
        <v>13</v>
      </c>
      <c r="G1346" s="198">
        <v>434947</v>
      </c>
      <c r="H1346" s="68"/>
      <c r="I1346" s="204" t="s">
        <v>669</v>
      </c>
      <c r="J1346" s="68"/>
      <c r="K1346" s="68"/>
      <c r="L1346" s="68"/>
      <c r="M1346" s="68"/>
      <c r="N1346" s="379"/>
      <c r="O1346" s="379"/>
      <c r="P1346" s="222">
        <v>5804.79</v>
      </c>
      <c r="Q1346" s="222">
        <v>0</v>
      </c>
      <c r="R1346" s="68" t="s">
        <v>639</v>
      </c>
      <c r="S1346" s="381"/>
      <c r="T1346" s="287"/>
    </row>
    <row r="1347" spans="1:20" ht="38.25">
      <c r="A1347" s="198" t="s">
        <v>668</v>
      </c>
      <c r="B1347" s="68"/>
      <c r="C1347" s="220" t="s">
        <v>1258</v>
      </c>
      <c r="D1347" s="221">
        <v>44771</v>
      </c>
      <c r="E1347" s="198" t="s">
        <v>3391</v>
      </c>
      <c r="F1347" s="198" t="s">
        <v>13</v>
      </c>
      <c r="G1347" s="198">
        <v>434949</v>
      </c>
      <c r="H1347" s="68"/>
      <c r="I1347" s="204" t="s">
        <v>669</v>
      </c>
      <c r="J1347" s="68"/>
      <c r="K1347" s="68"/>
      <c r="L1347" s="68"/>
      <c r="M1347" s="68"/>
      <c r="N1347" s="379"/>
      <c r="O1347" s="379"/>
      <c r="P1347" s="222">
        <v>33585.67</v>
      </c>
      <c r="Q1347" s="222">
        <v>0</v>
      </c>
      <c r="R1347" s="68" t="s">
        <v>639</v>
      </c>
      <c r="S1347" s="381"/>
      <c r="T1347" s="287"/>
    </row>
    <row r="1348" spans="1:20" ht="38.25">
      <c r="A1348" s="198" t="s">
        <v>668</v>
      </c>
      <c r="B1348" s="68"/>
      <c r="C1348" s="220" t="s">
        <v>1258</v>
      </c>
      <c r="D1348" s="221">
        <v>44771</v>
      </c>
      <c r="E1348" s="198" t="s">
        <v>3392</v>
      </c>
      <c r="F1348" s="198" t="s">
        <v>13</v>
      </c>
      <c r="G1348" s="198">
        <v>434951</v>
      </c>
      <c r="H1348" s="68"/>
      <c r="I1348" s="204" t="s">
        <v>669</v>
      </c>
      <c r="J1348" s="68"/>
      <c r="K1348" s="68"/>
      <c r="L1348" s="68"/>
      <c r="M1348" s="68"/>
      <c r="N1348" s="379"/>
      <c r="O1348" s="379"/>
      <c r="P1348" s="222">
        <v>41391.32</v>
      </c>
      <c r="Q1348" s="222">
        <v>0</v>
      </c>
      <c r="R1348" s="68" t="s">
        <v>639</v>
      </c>
      <c r="S1348" s="381"/>
      <c r="T1348" s="287"/>
    </row>
    <row r="1349" spans="1:20" ht="38.25">
      <c r="A1349" s="198" t="s">
        <v>668</v>
      </c>
      <c r="B1349" s="68"/>
      <c r="C1349" s="220" t="s">
        <v>1258</v>
      </c>
      <c r="D1349" s="221">
        <v>44771</v>
      </c>
      <c r="E1349" s="198" t="s">
        <v>3393</v>
      </c>
      <c r="F1349" s="198" t="s">
        <v>13</v>
      </c>
      <c r="G1349" s="198">
        <v>434953</v>
      </c>
      <c r="H1349" s="68"/>
      <c r="I1349" s="204" t="s">
        <v>669</v>
      </c>
      <c r="J1349" s="68"/>
      <c r="K1349" s="68"/>
      <c r="L1349" s="68"/>
      <c r="M1349" s="68"/>
      <c r="N1349" s="379"/>
      <c r="O1349" s="379"/>
      <c r="P1349" s="222">
        <v>2352434.77</v>
      </c>
      <c r="Q1349" s="222">
        <v>0</v>
      </c>
      <c r="R1349" s="68" t="s">
        <v>639</v>
      </c>
      <c r="S1349" s="381"/>
      <c r="T1349" s="287"/>
    </row>
    <row r="1350" spans="1:20" ht="38.25">
      <c r="A1350" s="198" t="s">
        <v>668</v>
      </c>
      <c r="B1350" s="68"/>
      <c r="C1350" s="220" t="s">
        <v>1258</v>
      </c>
      <c r="D1350" s="221">
        <v>44771</v>
      </c>
      <c r="E1350" s="198" t="s">
        <v>3394</v>
      </c>
      <c r="F1350" s="198" t="s">
        <v>13</v>
      </c>
      <c r="G1350" s="198">
        <v>434955</v>
      </c>
      <c r="H1350" s="68"/>
      <c r="I1350" s="204" t="s">
        <v>669</v>
      </c>
      <c r="J1350" s="68"/>
      <c r="K1350" s="68"/>
      <c r="L1350" s="68"/>
      <c r="M1350" s="68"/>
      <c r="N1350" s="379"/>
      <c r="O1350" s="379"/>
      <c r="P1350" s="222">
        <v>2352434.77</v>
      </c>
      <c r="Q1350" s="222">
        <v>0</v>
      </c>
      <c r="R1350" s="68" t="s">
        <v>639</v>
      </c>
      <c r="S1350" s="381"/>
      <c r="T1350" s="287"/>
    </row>
    <row r="1351" spans="1:20" ht="38.25">
      <c r="A1351" s="198" t="s">
        <v>668</v>
      </c>
      <c r="B1351" s="68"/>
      <c r="C1351" s="220" t="s">
        <v>1258</v>
      </c>
      <c r="D1351" s="221">
        <v>44771</v>
      </c>
      <c r="E1351" s="198" t="s">
        <v>3395</v>
      </c>
      <c r="F1351" s="198" t="s">
        <v>13</v>
      </c>
      <c r="G1351" s="198">
        <v>434957</v>
      </c>
      <c r="H1351" s="68"/>
      <c r="I1351" s="204" t="s">
        <v>669</v>
      </c>
      <c r="J1351" s="68"/>
      <c r="K1351" s="68"/>
      <c r="L1351" s="68"/>
      <c r="M1351" s="68"/>
      <c r="N1351" s="379"/>
      <c r="O1351" s="379"/>
      <c r="P1351" s="222">
        <v>2352434.77</v>
      </c>
      <c r="Q1351" s="222">
        <v>0</v>
      </c>
      <c r="R1351" s="68" t="s">
        <v>639</v>
      </c>
      <c r="S1351" s="381"/>
      <c r="T1351" s="287"/>
    </row>
    <row r="1352" spans="1:20" ht="38.25">
      <c r="A1352" s="198" t="s">
        <v>668</v>
      </c>
      <c r="B1352" s="68"/>
      <c r="C1352" s="220" t="s">
        <v>1258</v>
      </c>
      <c r="D1352" s="221">
        <v>44771</v>
      </c>
      <c r="E1352" s="198" t="s">
        <v>3396</v>
      </c>
      <c r="F1352" s="198" t="s">
        <v>13</v>
      </c>
      <c r="G1352" s="198">
        <v>434959</v>
      </c>
      <c r="H1352" s="68"/>
      <c r="I1352" s="204" t="s">
        <v>669</v>
      </c>
      <c r="J1352" s="68"/>
      <c r="K1352" s="68"/>
      <c r="L1352" s="68"/>
      <c r="M1352" s="68"/>
      <c r="N1352" s="379"/>
      <c r="O1352" s="379"/>
      <c r="P1352" s="222">
        <v>2352434.77</v>
      </c>
      <c r="Q1352" s="222">
        <v>0</v>
      </c>
      <c r="R1352" s="68" t="s">
        <v>639</v>
      </c>
      <c r="S1352" s="381"/>
      <c r="T1352" s="287"/>
    </row>
    <row r="1353" spans="1:20" ht="38.25">
      <c r="A1353" s="198" t="s">
        <v>668</v>
      </c>
      <c r="B1353" s="68"/>
      <c r="C1353" s="220" t="s">
        <v>1258</v>
      </c>
      <c r="D1353" s="221">
        <v>44771</v>
      </c>
      <c r="E1353" s="198" t="s">
        <v>3397</v>
      </c>
      <c r="F1353" s="198" t="s">
        <v>13</v>
      </c>
      <c r="G1353" s="198">
        <v>434961</v>
      </c>
      <c r="H1353" s="68"/>
      <c r="I1353" s="204" t="s">
        <v>669</v>
      </c>
      <c r="J1353" s="68"/>
      <c r="K1353" s="68"/>
      <c r="L1353" s="68"/>
      <c r="M1353" s="68"/>
      <c r="N1353" s="379"/>
      <c r="O1353" s="379"/>
      <c r="P1353" s="222">
        <v>6461238.4199999999</v>
      </c>
      <c r="Q1353" s="222">
        <v>0</v>
      </c>
      <c r="R1353" s="68" t="s">
        <v>639</v>
      </c>
      <c r="S1353" s="381"/>
      <c r="T1353" s="287"/>
    </row>
    <row r="1354" spans="1:20" ht="38.25">
      <c r="A1354" s="198" t="s">
        <v>668</v>
      </c>
      <c r="B1354" s="68"/>
      <c r="C1354" s="220" t="s">
        <v>1258</v>
      </c>
      <c r="D1354" s="221">
        <v>44771</v>
      </c>
      <c r="E1354" s="198" t="s">
        <v>3398</v>
      </c>
      <c r="F1354" s="198" t="s">
        <v>13</v>
      </c>
      <c r="G1354" s="198">
        <v>434963</v>
      </c>
      <c r="H1354" s="68"/>
      <c r="I1354" s="204" t="s">
        <v>669</v>
      </c>
      <c r="J1354" s="68"/>
      <c r="K1354" s="68"/>
      <c r="L1354" s="68"/>
      <c r="M1354" s="68"/>
      <c r="N1354" s="379"/>
      <c r="O1354" s="379"/>
      <c r="P1354" s="222">
        <v>6461238.4199999999</v>
      </c>
      <c r="Q1354" s="222">
        <v>0</v>
      </c>
      <c r="R1354" s="68" t="s">
        <v>639</v>
      </c>
      <c r="S1354" s="381"/>
      <c r="T1354" s="287"/>
    </row>
    <row r="1355" spans="1:20" ht="38.25">
      <c r="A1355" s="198" t="s">
        <v>668</v>
      </c>
      <c r="B1355" s="68"/>
      <c r="C1355" s="220" t="s">
        <v>1258</v>
      </c>
      <c r="D1355" s="221">
        <v>44771</v>
      </c>
      <c r="E1355" s="198" t="s">
        <v>3399</v>
      </c>
      <c r="F1355" s="198" t="s">
        <v>13</v>
      </c>
      <c r="G1355" s="198">
        <v>434965</v>
      </c>
      <c r="H1355" s="68"/>
      <c r="I1355" s="204" t="s">
        <v>669</v>
      </c>
      <c r="J1355" s="68"/>
      <c r="K1355" s="68"/>
      <c r="L1355" s="68"/>
      <c r="M1355" s="68"/>
      <c r="N1355" s="379"/>
      <c r="O1355" s="379"/>
      <c r="P1355" s="222">
        <v>6461238.4199999999</v>
      </c>
      <c r="Q1355" s="222">
        <v>0</v>
      </c>
      <c r="R1355" s="68" t="s">
        <v>639</v>
      </c>
      <c r="S1355" s="381"/>
      <c r="T1355" s="287"/>
    </row>
    <row r="1356" spans="1:20" ht="38.25">
      <c r="A1356" s="198" t="s">
        <v>668</v>
      </c>
      <c r="B1356" s="68"/>
      <c r="C1356" s="220" t="s">
        <v>1258</v>
      </c>
      <c r="D1356" s="221">
        <v>44771</v>
      </c>
      <c r="E1356" s="198" t="s">
        <v>3400</v>
      </c>
      <c r="F1356" s="198" t="s">
        <v>13</v>
      </c>
      <c r="G1356" s="198">
        <v>434967</v>
      </c>
      <c r="H1356" s="68"/>
      <c r="I1356" s="204" t="s">
        <v>669</v>
      </c>
      <c r="J1356" s="68"/>
      <c r="K1356" s="68"/>
      <c r="L1356" s="68"/>
      <c r="M1356" s="68"/>
      <c r="N1356" s="379"/>
      <c r="O1356" s="379"/>
      <c r="P1356" s="222">
        <v>6461238.4199999999</v>
      </c>
      <c r="Q1356" s="222">
        <v>0</v>
      </c>
      <c r="R1356" s="68" t="s">
        <v>639</v>
      </c>
      <c r="S1356" s="381"/>
      <c r="T1356" s="287"/>
    </row>
    <row r="1357" spans="1:20" ht="38.25">
      <c r="A1357" s="198" t="s">
        <v>668</v>
      </c>
      <c r="B1357" s="68"/>
      <c r="C1357" s="220" t="s">
        <v>1258</v>
      </c>
      <c r="D1357" s="221">
        <v>44771</v>
      </c>
      <c r="E1357" s="198" t="s">
        <v>3401</v>
      </c>
      <c r="F1357" s="198" t="s">
        <v>13</v>
      </c>
      <c r="G1357" s="198">
        <v>434969</v>
      </c>
      <c r="H1357" s="68"/>
      <c r="I1357" s="204" t="s">
        <v>669</v>
      </c>
      <c r="J1357" s="68"/>
      <c r="K1357" s="68"/>
      <c r="L1357" s="68"/>
      <c r="M1357" s="68"/>
      <c r="N1357" s="379"/>
      <c r="O1357" s="379"/>
      <c r="P1357" s="222">
        <v>6461238.4199999999</v>
      </c>
      <c r="Q1357" s="222">
        <v>0</v>
      </c>
      <c r="R1357" s="68" t="s">
        <v>639</v>
      </c>
      <c r="S1357" s="381"/>
      <c r="T1357" s="287"/>
    </row>
    <row r="1358" spans="1:20" ht="38.25">
      <c r="A1358" s="198" t="s">
        <v>668</v>
      </c>
      <c r="B1358" s="68"/>
      <c r="C1358" s="220" t="s">
        <v>1258</v>
      </c>
      <c r="D1358" s="221">
        <v>44771</v>
      </c>
      <c r="E1358" s="198" t="s">
        <v>3402</v>
      </c>
      <c r="F1358" s="198" t="s">
        <v>13</v>
      </c>
      <c r="G1358" s="198">
        <v>434971</v>
      </c>
      <c r="H1358" s="68"/>
      <c r="I1358" s="204" t="s">
        <v>669</v>
      </c>
      <c r="J1358" s="68"/>
      <c r="K1358" s="68"/>
      <c r="L1358" s="68"/>
      <c r="M1358" s="68"/>
      <c r="N1358" s="379"/>
      <c r="O1358" s="379"/>
      <c r="P1358" s="222">
        <v>5473331.6100000003</v>
      </c>
      <c r="Q1358" s="222">
        <v>0</v>
      </c>
      <c r="R1358" s="68" t="s">
        <v>639</v>
      </c>
      <c r="S1358" s="381"/>
      <c r="T1358" s="287"/>
    </row>
    <row r="1359" spans="1:20" ht="38.25">
      <c r="A1359" s="198" t="s">
        <v>668</v>
      </c>
      <c r="B1359" s="68"/>
      <c r="C1359" s="220" t="s">
        <v>1258</v>
      </c>
      <c r="D1359" s="221">
        <v>44771</v>
      </c>
      <c r="E1359" s="198" t="s">
        <v>3403</v>
      </c>
      <c r="F1359" s="198" t="s">
        <v>13</v>
      </c>
      <c r="G1359" s="198">
        <v>434973</v>
      </c>
      <c r="H1359" s="68"/>
      <c r="I1359" s="204" t="s">
        <v>669</v>
      </c>
      <c r="J1359" s="68"/>
      <c r="K1359" s="68"/>
      <c r="L1359" s="68"/>
      <c r="M1359" s="68"/>
      <c r="N1359" s="379"/>
      <c r="O1359" s="379"/>
      <c r="P1359" s="222">
        <v>5473331.6100000003</v>
      </c>
      <c r="Q1359" s="222">
        <v>0</v>
      </c>
      <c r="R1359" s="68" t="s">
        <v>639</v>
      </c>
      <c r="S1359" s="381"/>
      <c r="T1359" s="287"/>
    </row>
    <row r="1360" spans="1:20" ht="38.25">
      <c r="A1360" s="198" t="s">
        <v>668</v>
      </c>
      <c r="B1360" s="68"/>
      <c r="C1360" s="220" t="s">
        <v>1258</v>
      </c>
      <c r="D1360" s="221">
        <v>44771</v>
      </c>
      <c r="E1360" s="198" t="s">
        <v>3404</v>
      </c>
      <c r="F1360" s="198" t="s">
        <v>13</v>
      </c>
      <c r="G1360" s="198">
        <v>434975</v>
      </c>
      <c r="H1360" s="68"/>
      <c r="I1360" s="204" t="s">
        <v>669</v>
      </c>
      <c r="J1360" s="68"/>
      <c r="K1360" s="68"/>
      <c r="L1360" s="68"/>
      <c r="M1360" s="68"/>
      <c r="N1360" s="379"/>
      <c r="O1360" s="379"/>
      <c r="P1360" s="222">
        <v>5473331.6100000003</v>
      </c>
      <c r="Q1360" s="222">
        <v>0</v>
      </c>
      <c r="R1360" s="68" t="s">
        <v>639</v>
      </c>
      <c r="S1360" s="381"/>
      <c r="T1360" s="287"/>
    </row>
    <row r="1361" spans="1:20" ht="38.25">
      <c r="A1361" s="198" t="s">
        <v>668</v>
      </c>
      <c r="B1361" s="68"/>
      <c r="C1361" s="220" t="s">
        <v>1258</v>
      </c>
      <c r="D1361" s="221">
        <v>44771</v>
      </c>
      <c r="E1361" s="198" t="s">
        <v>3405</v>
      </c>
      <c r="F1361" s="198" t="s">
        <v>13</v>
      </c>
      <c r="G1361" s="198">
        <v>434977</v>
      </c>
      <c r="H1361" s="68"/>
      <c r="I1361" s="204" t="s">
        <v>669</v>
      </c>
      <c r="J1361" s="68"/>
      <c r="K1361" s="68"/>
      <c r="L1361" s="68"/>
      <c r="M1361" s="68"/>
      <c r="N1361" s="379"/>
      <c r="O1361" s="379"/>
      <c r="P1361" s="222">
        <v>5473331.6100000003</v>
      </c>
      <c r="Q1361" s="222">
        <v>0</v>
      </c>
      <c r="R1361" s="68" t="s">
        <v>639</v>
      </c>
      <c r="S1361" s="381"/>
      <c r="T1361" s="287"/>
    </row>
    <row r="1362" spans="1:20" ht="38.25">
      <c r="A1362" s="198" t="s">
        <v>668</v>
      </c>
      <c r="B1362" s="68"/>
      <c r="C1362" s="220" t="s">
        <v>1258</v>
      </c>
      <c r="D1362" s="221">
        <v>44771</v>
      </c>
      <c r="E1362" s="198" t="s">
        <v>3406</v>
      </c>
      <c r="F1362" s="198" t="s">
        <v>13</v>
      </c>
      <c r="G1362" s="198">
        <v>434979</v>
      </c>
      <c r="H1362" s="68"/>
      <c r="I1362" s="204" t="s">
        <v>669</v>
      </c>
      <c r="J1362" s="68"/>
      <c r="K1362" s="68"/>
      <c r="L1362" s="68"/>
      <c r="M1362" s="68"/>
      <c r="N1362" s="379"/>
      <c r="O1362" s="379"/>
      <c r="P1362" s="222">
        <v>15033148.130000001</v>
      </c>
      <c r="Q1362" s="222">
        <v>0</v>
      </c>
      <c r="R1362" s="68" t="s">
        <v>639</v>
      </c>
      <c r="S1362" s="381"/>
      <c r="T1362" s="287"/>
    </row>
    <row r="1363" spans="1:20" ht="38.25">
      <c r="A1363" s="198" t="s">
        <v>668</v>
      </c>
      <c r="B1363" s="68"/>
      <c r="C1363" s="220" t="s">
        <v>1258</v>
      </c>
      <c r="D1363" s="221">
        <v>44771</v>
      </c>
      <c r="E1363" s="198" t="s">
        <v>3407</v>
      </c>
      <c r="F1363" s="198" t="s">
        <v>13</v>
      </c>
      <c r="G1363" s="198">
        <v>434981</v>
      </c>
      <c r="H1363" s="68"/>
      <c r="I1363" s="204" t="s">
        <v>669</v>
      </c>
      <c r="J1363" s="68"/>
      <c r="K1363" s="68"/>
      <c r="L1363" s="68"/>
      <c r="M1363" s="68"/>
      <c r="N1363" s="379"/>
      <c r="O1363" s="379"/>
      <c r="P1363" s="222">
        <v>15033148.130000001</v>
      </c>
      <c r="Q1363" s="222">
        <v>0</v>
      </c>
      <c r="R1363" s="68" t="s">
        <v>639</v>
      </c>
      <c r="S1363" s="381"/>
      <c r="T1363" s="287"/>
    </row>
    <row r="1364" spans="1:20" ht="38.25">
      <c r="A1364" s="198" t="s">
        <v>668</v>
      </c>
      <c r="B1364" s="68"/>
      <c r="C1364" s="220" t="s">
        <v>1258</v>
      </c>
      <c r="D1364" s="221">
        <v>44771</v>
      </c>
      <c r="E1364" s="198" t="s">
        <v>3408</v>
      </c>
      <c r="F1364" s="198" t="s">
        <v>13</v>
      </c>
      <c r="G1364" s="198">
        <v>434983</v>
      </c>
      <c r="H1364" s="68"/>
      <c r="I1364" s="204" t="s">
        <v>669</v>
      </c>
      <c r="J1364" s="68"/>
      <c r="K1364" s="68"/>
      <c r="L1364" s="68"/>
      <c r="M1364" s="68"/>
      <c r="N1364" s="379"/>
      <c r="O1364" s="379"/>
      <c r="P1364" s="222">
        <v>15033148.130000001</v>
      </c>
      <c r="Q1364" s="222">
        <v>0</v>
      </c>
      <c r="R1364" s="68" t="s">
        <v>639</v>
      </c>
      <c r="S1364" s="381"/>
      <c r="T1364" s="287"/>
    </row>
    <row r="1365" spans="1:20" ht="38.25">
      <c r="A1365" s="198" t="s">
        <v>668</v>
      </c>
      <c r="B1365" s="68"/>
      <c r="C1365" s="220" t="s">
        <v>1258</v>
      </c>
      <c r="D1365" s="221">
        <v>44771</v>
      </c>
      <c r="E1365" s="198" t="s">
        <v>3409</v>
      </c>
      <c r="F1365" s="198" t="s">
        <v>13</v>
      </c>
      <c r="G1365" s="198">
        <v>434985</v>
      </c>
      <c r="H1365" s="68"/>
      <c r="I1365" s="204" t="s">
        <v>669</v>
      </c>
      <c r="J1365" s="68"/>
      <c r="K1365" s="68"/>
      <c r="L1365" s="68"/>
      <c r="M1365" s="68"/>
      <c r="N1365" s="379"/>
      <c r="O1365" s="379"/>
      <c r="P1365" s="222">
        <v>15033148.130000001</v>
      </c>
      <c r="Q1365" s="222">
        <v>0</v>
      </c>
      <c r="R1365" s="68" t="s">
        <v>639</v>
      </c>
      <c r="S1365" s="381"/>
      <c r="T1365" s="287"/>
    </row>
    <row r="1366" spans="1:20" ht="38.25">
      <c r="A1366" s="198" t="s">
        <v>668</v>
      </c>
      <c r="B1366" s="68"/>
      <c r="C1366" s="220" t="s">
        <v>1258</v>
      </c>
      <c r="D1366" s="221">
        <v>44771</v>
      </c>
      <c r="E1366" s="198" t="s">
        <v>3410</v>
      </c>
      <c r="F1366" s="198" t="s">
        <v>13</v>
      </c>
      <c r="G1366" s="198">
        <v>434987</v>
      </c>
      <c r="H1366" s="68"/>
      <c r="I1366" s="204" t="s">
        <v>669</v>
      </c>
      <c r="J1366" s="68"/>
      <c r="K1366" s="68"/>
      <c r="L1366" s="68"/>
      <c r="M1366" s="68"/>
      <c r="N1366" s="379"/>
      <c r="O1366" s="379"/>
      <c r="P1366" s="222">
        <v>15033148.130000001</v>
      </c>
      <c r="Q1366" s="222">
        <v>0</v>
      </c>
      <c r="R1366" s="68" t="s">
        <v>639</v>
      </c>
      <c r="S1366" s="381"/>
      <c r="T1366" s="287"/>
    </row>
    <row r="1367" spans="1:20" ht="38.25">
      <c r="A1367" s="198" t="s">
        <v>668</v>
      </c>
      <c r="B1367" s="68"/>
      <c r="C1367" s="220" t="s">
        <v>1258</v>
      </c>
      <c r="D1367" s="221">
        <v>44771</v>
      </c>
      <c r="E1367" s="198" t="s">
        <v>3411</v>
      </c>
      <c r="F1367" s="198" t="s">
        <v>13</v>
      </c>
      <c r="G1367" s="198">
        <v>434989</v>
      </c>
      <c r="H1367" s="68"/>
      <c r="I1367" s="204" t="s">
        <v>669</v>
      </c>
      <c r="J1367" s="68"/>
      <c r="K1367" s="68"/>
      <c r="L1367" s="68"/>
      <c r="M1367" s="68"/>
      <c r="N1367" s="379"/>
      <c r="O1367" s="379"/>
      <c r="P1367" s="222">
        <v>2765810</v>
      </c>
      <c r="Q1367" s="222">
        <v>0</v>
      </c>
      <c r="R1367" s="68" t="s">
        <v>639</v>
      </c>
      <c r="S1367" s="381"/>
      <c r="T1367" s="287"/>
    </row>
    <row r="1368" spans="1:20" ht="38.25">
      <c r="A1368" s="198" t="s">
        <v>668</v>
      </c>
      <c r="B1368" s="68"/>
      <c r="C1368" s="220" t="s">
        <v>1258</v>
      </c>
      <c r="D1368" s="221">
        <v>44771</v>
      </c>
      <c r="E1368" s="198" t="s">
        <v>3412</v>
      </c>
      <c r="F1368" s="198" t="s">
        <v>13</v>
      </c>
      <c r="G1368" s="198">
        <v>434991</v>
      </c>
      <c r="H1368" s="68"/>
      <c r="I1368" s="204" t="s">
        <v>669</v>
      </c>
      <c r="J1368" s="68"/>
      <c r="K1368" s="68"/>
      <c r="L1368" s="68"/>
      <c r="M1368" s="68"/>
      <c r="N1368" s="379"/>
      <c r="O1368" s="379"/>
      <c r="P1368" s="222">
        <v>2765810</v>
      </c>
      <c r="Q1368" s="222">
        <v>0</v>
      </c>
      <c r="R1368" s="68" t="s">
        <v>639</v>
      </c>
      <c r="S1368" s="381"/>
      <c r="T1368" s="287"/>
    </row>
    <row r="1369" spans="1:20" ht="38.25">
      <c r="A1369" s="198" t="s">
        <v>668</v>
      </c>
      <c r="B1369" s="68"/>
      <c r="C1369" s="220" t="s">
        <v>1258</v>
      </c>
      <c r="D1369" s="221">
        <v>44771</v>
      </c>
      <c r="E1369" s="198" t="s">
        <v>3413</v>
      </c>
      <c r="F1369" s="198" t="s">
        <v>13</v>
      </c>
      <c r="G1369" s="198">
        <v>434993</v>
      </c>
      <c r="H1369" s="68"/>
      <c r="I1369" s="204" t="s">
        <v>669</v>
      </c>
      <c r="J1369" s="68"/>
      <c r="K1369" s="68"/>
      <c r="L1369" s="68"/>
      <c r="M1369" s="68"/>
      <c r="N1369" s="379"/>
      <c r="O1369" s="379"/>
      <c r="P1369" s="222">
        <v>2765810</v>
      </c>
      <c r="Q1369" s="222">
        <v>0</v>
      </c>
      <c r="R1369" s="68" t="s">
        <v>639</v>
      </c>
      <c r="S1369" s="381"/>
      <c r="T1369" s="287"/>
    </row>
    <row r="1370" spans="1:20" ht="38.25">
      <c r="A1370" s="198" t="s">
        <v>668</v>
      </c>
      <c r="B1370" s="68"/>
      <c r="C1370" s="220" t="s">
        <v>1258</v>
      </c>
      <c r="D1370" s="221">
        <v>44771</v>
      </c>
      <c r="E1370" s="198" t="s">
        <v>3414</v>
      </c>
      <c r="F1370" s="198" t="s">
        <v>13</v>
      </c>
      <c r="G1370" s="198">
        <v>434995</v>
      </c>
      <c r="H1370" s="68"/>
      <c r="I1370" s="204" t="s">
        <v>669</v>
      </c>
      <c r="J1370" s="68"/>
      <c r="K1370" s="68"/>
      <c r="L1370" s="68"/>
      <c r="M1370" s="68"/>
      <c r="N1370" s="379"/>
      <c r="O1370" s="379"/>
      <c r="P1370" s="222">
        <v>2765810</v>
      </c>
      <c r="Q1370" s="222">
        <v>0</v>
      </c>
      <c r="R1370" s="68" t="s">
        <v>639</v>
      </c>
      <c r="S1370" s="381"/>
      <c r="T1370" s="287"/>
    </row>
    <row r="1371" spans="1:20" ht="38.25">
      <c r="A1371" s="198" t="s">
        <v>668</v>
      </c>
      <c r="B1371" s="68"/>
      <c r="C1371" s="220" t="s">
        <v>1258</v>
      </c>
      <c r="D1371" s="221">
        <v>44771</v>
      </c>
      <c r="E1371" s="198" t="s">
        <v>3415</v>
      </c>
      <c r="F1371" s="198" t="s">
        <v>13</v>
      </c>
      <c r="G1371" s="198">
        <v>434997</v>
      </c>
      <c r="H1371" s="68"/>
      <c r="I1371" s="204" t="s">
        <v>669</v>
      </c>
      <c r="J1371" s="68"/>
      <c r="K1371" s="68"/>
      <c r="L1371" s="68"/>
      <c r="M1371" s="68"/>
      <c r="N1371" s="379"/>
      <c r="O1371" s="379"/>
      <c r="P1371" s="222">
        <v>2765810</v>
      </c>
      <c r="Q1371" s="222">
        <v>0</v>
      </c>
      <c r="R1371" s="68" t="s">
        <v>639</v>
      </c>
      <c r="S1371" s="381"/>
      <c r="T1371" s="287"/>
    </row>
    <row r="1372" spans="1:20" ht="38.25">
      <c r="A1372" s="198" t="s">
        <v>668</v>
      </c>
      <c r="B1372" s="68"/>
      <c r="C1372" s="220" t="s">
        <v>1258</v>
      </c>
      <c r="D1372" s="221">
        <v>44771</v>
      </c>
      <c r="E1372" s="198" t="s">
        <v>3416</v>
      </c>
      <c r="F1372" s="198" t="s">
        <v>13</v>
      </c>
      <c r="G1372" s="198">
        <v>434999</v>
      </c>
      <c r="H1372" s="68"/>
      <c r="I1372" s="204" t="s">
        <v>669</v>
      </c>
      <c r="J1372" s="68"/>
      <c r="K1372" s="68"/>
      <c r="L1372" s="68"/>
      <c r="M1372" s="68"/>
      <c r="N1372" s="379"/>
      <c r="O1372" s="379"/>
      <c r="P1372" s="222">
        <v>2035419.01</v>
      </c>
      <c r="Q1372" s="222">
        <v>0</v>
      </c>
      <c r="R1372" s="68" t="s">
        <v>639</v>
      </c>
      <c r="S1372" s="381"/>
      <c r="T1372" s="287"/>
    </row>
    <row r="1373" spans="1:20" ht="38.25">
      <c r="A1373" s="198" t="s">
        <v>668</v>
      </c>
      <c r="B1373" s="68"/>
      <c r="C1373" s="220" t="s">
        <v>1258</v>
      </c>
      <c r="D1373" s="221">
        <v>44771</v>
      </c>
      <c r="E1373" s="198" t="s">
        <v>3417</v>
      </c>
      <c r="F1373" s="198" t="s">
        <v>13</v>
      </c>
      <c r="G1373" s="198">
        <v>435001</v>
      </c>
      <c r="H1373" s="68"/>
      <c r="I1373" s="204" t="s">
        <v>669</v>
      </c>
      <c r="J1373" s="68"/>
      <c r="K1373" s="68"/>
      <c r="L1373" s="68"/>
      <c r="M1373" s="68"/>
      <c r="N1373" s="379"/>
      <c r="O1373" s="379"/>
      <c r="P1373" s="222">
        <v>91946.23</v>
      </c>
      <c r="Q1373" s="222">
        <v>0</v>
      </c>
      <c r="R1373" s="68" t="s">
        <v>639</v>
      </c>
      <c r="S1373" s="381"/>
      <c r="T1373" s="287"/>
    </row>
    <row r="1374" spans="1:20" ht="38.25">
      <c r="A1374" s="198" t="s">
        <v>668</v>
      </c>
      <c r="B1374" s="68"/>
      <c r="C1374" s="220" t="s">
        <v>1258</v>
      </c>
      <c r="D1374" s="221">
        <v>44771</v>
      </c>
      <c r="E1374" s="198" t="s">
        <v>3418</v>
      </c>
      <c r="F1374" s="198" t="s">
        <v>13</v>
      </c>
      <c r="G1374" s="198">
        <v>435003</v>
      </c>
      <c r="H1374" s="68"/>
      <c r="I1374" s="204" t="s">
        <v>669</v>
      </c>
      <c r="J1374" s="68"/>
      <c r="K1374" s="68"/>
      <c r="L1374" s="68"/>
      <c r="M1374" s="68"/>
      <c r="N1374" s="379"/>
      <c r="O1374" s="379"/>
      <c r="P1374" s="222">
        <v>2059271.71</v>
      </c>
      <c r="Q1374" s="222">
        <v>0</v>
      </c>
      <c r="R1374" s="68" t="s">
        <v>639</v>
      </c>
      <c r="S1374" s="381"/>
      <c r="T1374" s="287"/>
    </row>
    <row r="1375" spans="1:20" ht="38.25">
      <c r="A1375" s="198" t="s">
        <v>668</v>
      </c>
      <c r="B1375" s="68"/>
      <c r="C1375" s="220" t="s">
        <v>1258</v>
      </c>
      <c r="D1375" s="221">
        <v>44771</v>
      </c>
      <c r="E1375" s="198" t="s">
        <v>3419</v>
      </c>
      <c r="F1375" s="198" t="s">
        <v>13</v>
      </c>
      <c r="G1375" s="198">
        <v>435005</v>
      </c>
      <c r="H1375" s="68"/>
      <c r="I1375" s="204" t="s">
        <v>669</v>
      </c>
      <c r="J1375" s="68"/>
      <c r="K1375" s="68"/>
      <c r="L1375" s="68"/>
      <c r="M1375" s="68"/>
      <c r="N1375" s="379"/>
      <c r="O1375" s="379"/>
      <c r="P1375" s="222">
        <v>518232.66</v>
      </c>
      <c r="Q1375" s="222">
        <v>0</v>
      </c>
      <c r="R1375" s="68" t="s">
        <v>639</v>
      </c>
      <c r="S1375" s="381"/>
      <c r="T1375" s="287"/>
    </row>
    <row r="1376" spans="1:20" ht="38.25">
      <c r="A1376" s="198" t="s">
        <v>668</v>
      </c>
      <c r="B1376" s="68"/>
      <c r="C1376" s="220" t="s">
        <v>1258</v>
      </c>
      <c r="D1376" s="221">
        <v>44771</v>
      </c>
      <c r="E1376" s="198" t="s">
        <v>3420</v>
      </c>
      <c r="F1376" s="198" t="s">
        <v>13</v>
      </c>
      <c r="G1376" s="198">
        <v>435007</v>
      </c>
      <c r="H1376" s="68"/>
      <c r="I1376" s="204" t="s">
        <v>669</v>
      </c>
      <c r="J1376" s="68"/>
      <c r="K1376" s="68"/>
      <c r="L1376" s="68"/>
      <c r="M1376" s="68"/>
      <c r="N1376" s="379"/>
      <c r="O1376" s="379"/>
      <c r="P1376" s="222">
        <v>5590517.3499999996</v>
      </c>
      <c r="Q1376" s="222">
        <v>0</v>
      </c>
      <c r="R1376" s="68" t="s">
        <v>639</v>
      </c>
      <c r="S1376" s="381"/>
      <c r="T1376" s="287"/>
    </row>
    <row r="1377" spans="1:20" ht="38.25">
      <c r="A1377" s="198" t="s">
        <v>668</v>
      </c>
      <c r="B1377" s="68"/>
      <c r="C1377" s="220" t="s">
        <v>1258</v>
      </c>
      <c r="D1377" s="221">
        <v>44771</v>
      </c>
      <c r="E1377" s="198" t="s">
        <v>3421</v>
      </c>
      <c r="F1377" s="198" t="s">
        <v>13</v>
      </c>
      <c r="G1377" s="198">
        <v>435009</v>
      </c>
      <c r="H1377" s="68"/>
      <c r="I1377" s="204" t="s">
        <v>669</v>
      </c>
      <c r="J1377" s="68"/>
      <c r="K1377" s="68"/>
      <c r="L1377" s="68"/>
      <c r="M1377" s="68"/>
      <c r="N1377" s="379"/>
      <c r="O1377" s="379"/>
      <c r="P1377" s="222">
        <v>1423386.89</v>
      </c>
      <c r="Q1377" s="222">
        <v>0</v>
      </c>
      <c r="R1377" s="68" t="s">
        <v>639</v>
      </c>
      <c r="S1377" s="381"/>
      <c r="T1377" s="287"/>
    </row>
    <row r="1378" spans="1:20" ht="38.25">
      <c r="A1378" s="198" t="s">
        <v>668</v>
      </c>
      <c r="B1378" s="68"/>
      <c r="C1378" s="220" t="s">
        <v>1258</v>
      </c>
      <c r="D1378" s="221">
        <v>44771</v>
      </c>
      <c r="E1378" s="198" t="s">
        <v>3422</v>
      </c>
      <c r="F1378" s="198" t="s">
        <v>13</v>
      </c>
      <c r="G1378" s="198">
        <v>435011</v>
      </c>
      <c r="H1378" s="68"/>
      <c r="I1378" s="204" t="s">
        <v>669</v>
      </c>
      <c r="J1378" s="68"/>
      <c r="K1378" s="68"/>
      <c r="L1378" s="68"/>
      <c r="M1378" s="68"/>
      <c r="N1378" s="379"/>
      <c r="O1378" s="379"/>
      <c r="P1378" s="222">
        <v>252541.09</v>
      </c>
      <c r="Q1378" s="222">
        <v>0</v>
      </c>
      <c r="R1378" s="68" t="s">
        <v>639</v>
      </c>
      <c r="S1378" s="381"/>
      <c r="T1378" s="287"/>
    </row>
    <row r="1379" spans="1:20" ht="38.25">
      <c r="A1379" s="198" t="s">
        <v>668</v>
      </c>
      <c r="B1379" s="68"/>
      <c r="C1379" s="220" t="s">
        <v>1258</v>
      </c>
      <c r="D1379" s="221">
        <v>44771</v>
      </c>
      <c r="E1379" s="198" t="s">
        <v>3423</v>
      </c>
      <c r="F1379" s="198" t="s">
        <v>13</v>
      </c>
      <c r="G1379" s="198">
        <v>435013</v>
      </c>
      <c r="H1379" s="68"/>
      <c r="I1379" s="204" t="s">
        <v>669</v>
      </c>
      <c r="J1379" s="68"/>
      <c r="K1379" s="68"/>
      <c r="L1379" s="68"/>
      <c r="M1379" s="68"/>
      <c r="N1379" s="379"/>
      <c r="O1379" s="379"/>
      <c r="P1379" s="222">
        <v>213928.21</v>
      </c>
      <c r="Q1379" s="222">
        <v>0</v>
      </c>
      <c r="R1379" s="68" t="s">
        <v>639</v>
      </c>
      <c r="S1379" s="381"/>
      <c r="T1379" s="287"/>
    </row>
    <row r="1380" spans="1:20" ht="38.25">
      <c r="A1380" s="198" t="s">
        <v>668</v>
      </c>
      <c r="B1380" s="68"/>
      <c r="C1380" s="220" t="s">
        <v>1258</v>
      </c>
      <c r="D1380" s="221">
        <v>44771</v>
      </c>
      <c r="E1380" s="198" t="s">
        <v>3424</v>
      </c>
      <c r="F1380" s="198" t="s">
        <v>13</v>
      </c>
      <c r="G1380" s="198">
        <v>435015</v>
      </c>
      <c r="H1380" s="68"/>
      <c r="I1380" s="204" t="s">
        <v>669</v>
      </c>
      <c r="J1380" s="68"/>
      <c r="K1380" s="68"/>
      <c r="L1380" s="68"/>
      <c r="M1380" s="68"/>
      <c r="N1380" s="379"/>
      <c r="O1380" s="379"/>
      <c r="P1380" s="222">
        <v>13007270.279999999</v>
      </c>
      <c r="Q1380" s="222">
        <v>0</v>
      </c>
      <c r="R1380" s="68" t="s">
        <v>639</v>
      </c>
      <c r="S1380" s="381"/>
      <c r="T1380" s="287"/>
    </row>
    <row r="1381" spans="1:20" ht="38.25">
      <c r="A1381" s="198" t="s">
        <v>668</v>
      </c>
      <c r="B1381" s="68"/>
      <c r="C1381" s="220" t="s">
        <v>1258</v>
      </c>
      <c r="D1381" s="221">
        <v>44771</v>
      </c>
      <c r="E1381" s="198" t="s">
        <v>3425</v>
      </c>
      <c r="F1381" s="198" t="s">
        <v>13</v>
      </c>
      <c r="G1381" s="198">
        <v>435017</v>
      </c>
      <c r="H1381" s="68"/>
      <c r="I1381" s="204" t="s">
        <v>669</v>
      </c>
      <c r="J1381" s="68"/>
      <c r="K1381" s="68"/>
      <c r="L1381" s="68"/>
      <c r="M1381" s="68"/>
      <c r="N1381" s="379"/>
      <c r="O1381" s="379"/>
      <c r="P1381" s="222">
        <v>2393087.4700000002</v>
      </c>
      <c r="Q1381" s="222">
        <v>0</v>
      </c>
      <c r="R1381" s="68" t="s">
        <v>639</v>
      </c>
      <c r="S1381" s="381"/>
      <c r="T1381" s="287"/>
    </row>
    <row r="1382" spans="1:20" ht="38.25">
      <c r="A1382" s="198" t="s">
        <v>668</v>
      </c>
      <c r="B1382" s="68"/>
      <c r="C1382" s="220" t="s">
        <v>1258</v>
      </c>
      <c r="D1382" s="221">
        <v>44771</v>
      </c>
      <c r="E1382" s="198" t="s">
        <v>3426</v>
      </c>
      <c r="F1382" s="198" t="s">
        <v>13</v>
      </c>
      <c r="G1382" s="198">
        <v>435019</v>
      </c>
      <c r="H1382" s="68"/>
      <c r="I1382" s="204" t="s">
        <v>669</v>
      </c>
      <c r="J1382" s="68"/>
      <c r="K1382" s="68"/>
      <c r="L1382" s="68"/>
      <c r="M1382" s="68"/>
      <c r="N1382" s="379"/>
      <c r="O1382" s="379"/>
      <c r="P1382" s="222">
        <v>1834202.1</v>
      </c>
      <c r="Q1382" s="222">
        <v>0</v>
      </c>
      <c r="R1382" s="68" t="s">
        <v>639</v>
      </c>
      <c r="S1382" s="381"/>
      <c r="T1382" s="287"/>
    </row>
    <row r="1383" spans="1:20" ht="38.25">
      <c r="A1383" s="198" t="s">
        <v>668</v>
      </c>
      <c r="B1383" s="68"/>
      <c r="C1383" s="220" t="s">
        <v>1258</v>
      </c>
      <c r="D1383" s="221">
        <v>44771</v>
      </c>
      <c r="E1383" s="198" t="s">
        <v>3427</v>
      </c>
      <c r="F1383" s="198" t="s">
        <v>13</v>
      </c>
      <c r="G1383" s="198">
        <v>435021</v>
      </c>
      <c r="H1383" s="68"/>
      <c r="I1383" s="204" t="s">
        <v>669</v>
      </c>
      <c r="J1383" s="68"/>
      <c r="K1383" s="68"/>
      <c r="L1383" s="68"/>
      <c r="M1383" s="68"/>
      <c r="N1383" s="379"/>
      <c r="O1383" s="379"/>
      <c r="P1383" s="222">
        <v>870721.14</v>
      </c>
      <c r="Q1383" s="222">
        <v>0</v>
      </c>
      <c r="R1383" s="68" t="s">
        <v>639</v>
      </c>
      <c r="S1383" s="381"/>
      <c r="T1383" s="287"/>
    </row>
    <row r="1384" spans="1:20" ht="38.25">
      <c r="A1384" s="198" t="s">
        <v>668</v>
      </c>
      <c r="B1384" s="68"/>
      <c r="C1384" s="220" t="s">
        <v>1258</v>
      </c>
      <c r="D1384" s="221">
        <v>44771</v>
      </c>
      <c r="E1384" s="198" t="s">
        <v>3428</v>
      </c>
      <c r="F1384" s="198" t="s">
        <v>13</v>
      </c>
      <c r="G1384" s="198">
        <v>435023</v>
      </c>
      <c r="H1384" s="68"/>
      <c r="I1384" s="204" t="s">
        <v>669</v>
      </c>
      <c r="J1384" s="68"/>
      <c r="K1384" s="68"/>
      <c r="L1384" s="68"/>
      <c r="M1384" s="68"/>
      <c r="N1384" s="379"/>
      <c r="O1384" s="379"/>
      <c r="P1384" s="222">
        <v>682092.75</v>
      </c>
      <c r="Q1384" s="222">
        <v>0</v>
      </c>
      <c r="R1384" s="68" t="s">
        <v>639</v>
      </c>
      <c r="S1384" s="381"/>
      <c r="T1384" s="287"/>
    </row>
    <row r="1385" spans="1:20" ht="38.25">
      <c r="A1385" s="198" t="s">
        <v>668</v>
      </c>
      <c r="B1385" s="68"/>
      <c r="C1385" s="220" t="s">
        <v>1258</v>
      </c>
      <c r="D1385" s="221">
        <v>44771</v>
      </c>
      <c r="E1385" s="198" t="s">
        <v>3429</v>
      </c>
      <c r="F1385" s="198" t="s">
        <v>13</v>
      </c>
      <c r="G1385" s="198">
        <v>435025</v>
      </c>
      <c r="H1385" s="68"/>
      <c r="I1385" s="204" t="s">
        <v>669</v>
      </c>
      <c r="J1385" s="68"/>
      <c r="K1385" s="68"/>
      <c r="L1385" s="68"/>
      <c r="M1385" s="68"/>
      <c r="N1385" s="379"/>
      <c r="O1385" s="379"/>
      <c r="P1385" s="222">
        <v>2025877.84</v>
      </c>
      <c r="Q1385" s="222">
        <v>0</v>
      </c>
      <c r="R1385" s="68" t="s">
        <v>639</v>
      </c>
      <c r="S1385" s="381"/>
      <c r="T1385" s="287"/>
    </row>
    <row r="1386" spans="1:20" ht="38.25">
      <c r="A1386" s="198" t="s">
        <v>668</v>
      </c>
      <c r="B1386" s="68"/>
      <c r="C1386" s="220" t="s">
        <v>1258</v>
      </c>
      <c r="D1386" s="221">
        <v>44771</v>
      </c>
      <c r="E1386" s="198" t="s">
        <v>3430</v>
      </c>
      <c r="F1386" s="198" t="s">
        <v>13</v>
      </c>
      <c r="G1386" s="198">
        <v>435027</v>
      </c>
      <c r="H1386" s="68"/>
      <c r="I1386" s="204" t="s">
        <v>669</v>
      </c>
      <c r="J1386" s="68"/>
      <c r="K1386" s="68"/>
      <c r="L1386" s="68"/>
      <c r="M1386" s="68"/>
      <c r="N1386" s="379"/>
      <c r="O1386" s="379"/>
      <c r="P1386" s="222">
        <v>372722.53</v>
      </c>
      <c r="Q1386" s="222">
        <v>0</v>
      </c>
      <c r="R1386" s="68" t="s">
        <v>639</v>
      </c>
      <c r="S1386" s="381"/>
      <c r="T1386" s="287"/>
    </row>
    <row r="1387" spans="1:20" ht="38.25">
      <c r="A1387" s="198" t="s">
        <v>668</v>
      </c>
      <c r="B1387" s="68"/>
      <c r="C1387" s="220" t="s">
        <v>1258</v>
      </c>
      <c r="D1387" s="221">
        <v>44771</v>
      </c>
      <c r="E1387" s="198" t="s">
        <v>3431</v>
      </c>
      <c r="F1387" s="198" t="s">
        <v>13</v>
      </c>
      <c r="G1387" s="198">
        <v>435029</v>
      </c>
      <c r="H1387" s="68"/>
      <c r="I1387" s="204" t="s">
        <v>669</v>
      </c>
      <c r="J1387" s="68"/>
      <c r="K1387" s="68"/>
      <c r="L1387" s="68"/>
      <c r="M1387" s="68"/>
      <c r="N1387" s="379"/>
      <c r="O1387" s="379"/>
      <c r="P1387" s="222">
        <v>8693688.4299999997</v>
      </c>
      <c r="Q1387" s="222">
        <v>0</v>
      </c>
      <c r="R1387" s="68" t="s">
        <v>639</v>
      </c>
      <c r="S1387" s="381"/>
      <c r="T1387" s="287"/>
    </row>
    <row r="1388" spans="1:20" ht="38.25">
      <c r="A1388" s="198" t="s">
        <v>668</v>
      </c>
      <c r="B1388" s="68"/>
      <c r="C1388" s="220" t="s">
        <v>1258</v>
      </c>
      <c r="D1388" s="221">
        <v>44771</v>
      </c>
      <c r="E1388" s="198" t="s">
        <v>3432</v>
      </c>
      <c r="F1388" s="198" t="s">
        <v>13</v>
      </c>
      <c r="G1388" s="198">
        <v>435031</v>
      </c>
      <c r="H1388" s="68"/>
      <c r="I1388" s="204" t="s">
        <v>669</v>
      </c>
      <c r="J1388" s="68"/>
      <c r="K1388" s="68"/>
      <c r="L1388" s="68"/>
      <c r="M1388" s="68"/>
      <c r="N1388" s="379"/>
      <c r="O1388" s="379"/>
      <c r="P1388" s="222">
        <v>13569.49</v>
      </c>
      <c r="Q1388" s="222">
        <v>0</v>
      </c>
      <c r="R1388" s="68" t="s">
        <v>639</v>
      </c>
      <c r="S1388" s="381"/>
      <c r="T1388" s="287"/>
    </row>
    <row r="1389" spans="1:20" ht="38.25">
      <c r="A1389" s="198" t="s">
        <v>668</v>
      </c>
      <c r="B1389" s="68"/>
      <c r="C1389" s="220" t="s">
        <v>1258</v>
      </c>
      <c r="D1389" s="221">
        <v>44771</v>
      </c>
      <c r="E1389" s="198" t="s">
        <v>3433</v>
      </c>
      <c r="F1389" s="198" t="s">
        <v>13</v>
      </c>
      <c r="G1389" s="198">
        <v>435033</v>
      </c>
      <c r="H1389" s="68"/>
      <c r="I1389" s="204" t="s">
        <v>669</v>
      </c>
      <c r="J1389" s="68"/>
      <c r="K1389" s="68"/>
      <c r="L1389" s="68"/>
      <c r="M1389" s="68"/>
      <c r="N1389" s="379"/>
      <c r="O1389" s="379"/>
      <c r="P1389" s="222">
        <v>15682.92</v>
      </c>
      <c r="Q1389" s="222">
        <v>0</v>
      </c>
      <c r="R1389" s="68" t="s">
        <v>639</v>
      </c>
      <c r="S1389" s="381"/>
      <c r="T1389" s="287"/>
    </row>
    <row r="1390" spans="1:20" ht="38.25">
      <c r="A1390" s="198" t="s">
        <v>668</v>
      </c>
      <c r="B1390" s="68"/>
      <c r="C1390" s="220" t="s">
        <v>1258</v>
      </c>
      <c r="D1390" s="221">
        <v>44771</v>
      </c>
      <c r="E1390" s="198" t="s">
        <v>3434</v>
      </c>
      <c r="F1390" s="198" t="s">
        <v>13</v>
      </c>
      <c r="G1390" s="198">
        <v>435035</v>
      </c>
      <c r="H1390" s="68"/>
      <c r="I1390" s="204" t="s">
        <v>669</v>
      </c>
      <c r="J1390" s="68"/>
      <c r="K1390" s="68"/>
      <c r="L1390" s="68"/>
      <c r="M1390" s="68"/>
      <c r="N1390" s="379"/>
      <c r="O1390" s="379"/>
      <c r="P1390" s="222">
        <v>300926.45</v>
      </c>
      <c r="Q1390" s="222">
        <v>0</v>
      </c>
      <c r="R1390" s="68" t="s">
        <v>639</v>
      </c>
      <c r="S1390" s="381"/>
      <c r="T1390" s="287"/>
    </row>
    <row r="1391" spans="1:20" ht="38.25">
      <c r="A1391" s="198" t="s">
        <v>668</v>
      </c>
      <c r="B1391" s="68"/>
      <c r="C1391" s="220" t="s">
        <v>1258</v>
      </c>
      <c r="D1391" s="221">
        <v>44771</v>
      </c>
      <c r="E1391" s="198" t="s">
        <v>3435</v>
      </c>
      <c r="F1391" s="198" t="s">
        <v>13</v>
      </c>
      <c r="G1391" s="198">
        <v>435037</v>
      </c>
      <c r="H1391" s="68"/>
      <c r="I1391" s="204" t="s">
        <v>669</v>
      </c>
      <c r="J1391" s="68"/>
      <c r="K1391" s="68"/>
      <c r="L1391" s="68"/>
      <c r="M1391" s="68"/>
      <c r="N1391" s="379"/>
      <c r="O1391" s="379"/>
      <c r="P1391" s="222">
        <v>216.64</v>
      </c>
      <c r="Q1391" s="222">
        <v>0</v>
      </c>
      <c r="R1391" s="68" t="s">
        <v>639</v>
      </c>
      <c r="S1391" s="381"/>
      <c r="T1391" s="287"/>
    </row>
    <row r="1392" spans="1:20" ht="38.25">
      <c r="A1392" s="198" t="s">
        <v>668</v>
      </c>
      <c r="B1392" s="68"/>
      <c r="C1392" s="220" t="s">
        <v>1258</v>
      </c>
      <c r="D1392" s="221">
        <v>44771</v>
      </c>
      <c r="E1392" s="198" t="s">
        <v>3436</v>
      </c>
      <c r="F1392" s="198" t="s">
        <v>13</v>
      </c>
      <c r="G1392" s="198">
        <v>435039</v>
      </c>
      <c r="H1392" s="68"/>
      <c r="I1392" s="204" t="s">
        <v>669</v>
      </c>
      <c r="J1392" s="68"/>
      <c r="K1392" s="68"/>
      <c r="L1392" s="68"/>
      <c r="M1392" s="68"/>
      <c r="N1392" s="379"/>
      <c r="O1392" s="379"/>
      <c r="P1392" s="222">
        <v>5542.67</v>
      </c>
      <c r="Q1392" s="222">
        <v>0</v>
      </c>
      <c r="R1392" s="68" t="s">
        <v>639</v>
      </c>
      <c r="S1392" s="381"/>
      <c r="T1392" s="287"/>
    </row>
    <row r="1393" spans="1:20" ht="38.25">
      <c r="A1393" s="198" t="s">
        <v>668</v>
      </c>
      <c r="B1393" s="68"/>
      <c r="C1393" s="220" t="s">
        <v>1258</v>
      </c>
      <c r="D1393" s="221">
        <v>44771</v>
      </c>
      <c r="E1393" s="198" t="s">
        <v>3437</v>
      </c>
      <c r="F1393" s="198" t="s">
        <v>13</v>
      </c>
      <c r="G1393" s="198">
        <v>435041</v>
      </c>
      <c r="H1393" s="68"/>
      <c r="I1393" s="204" t="s">
        <v>669</v>
      </c>
      <c r="J1393" s="68"/>
      <c r="K1393" s="68"/>
      <c r="L1393" s="68"/>
      <c r="M1393" s="68"/>
      <c r="N1393" s="379"/>
      <c r="O1393" s="379"/>
      <c r="P1393" s="222">
        <v>1683.58</v>
      </c>
      <c r="Q1393" s="222">
        <v>0</v>
      </c>
      <c r="R1393" s="68" t="s">
        <v>639</v>
      </c>
      <c r="S1393" s="381"/>
      <c r="T1393" s="287"/>
    </row>
    <row r="1394" spans="1:20" ht="38.25">
      <c r="A1394" s="198" t="s">
        <v>668</v>
      </c>
      <c r="B1394" s="68"/>
      <c r="C1394" s="220" t="s">
        <v>1258</v>
      </c>
      <c r="D1394" s="221">
        <v>44771</v>
      </c>
      <c r="E1394" s="198" t="s">
        <v>3438</v>
      </c>
      <c r="F1394" s="198" t="s">
        <v>13</v>
      </c>
      <c r="G1394" s="198">
        <v>435043</v>
      </c>
      <c r="H1394" s="68"/>
      <c r="I1394" s="204" t="s">
        <v>669</v>
      </c>
      <c r="J1394" s="68"/>
      <c r="K1394" s="68"/>
      <c r="L1394" s="68"/>
      <c r="M1394" s="68"/>
      <c r="N1394" s="379"/>
      <c r="O1394" s="379"/>
      <c r="P1394" s="222">
        <v>43074.9</v>
      </c>
      <c r="Q1394" s="222">
        <v>0</v>
      </c>
      <c r="R1394" s="68" t="s">
        <v>639</v>
      </c>
      <c r="S1394" s="381"/>
      <c r="T1394" s="287"/>
    </row>
    <row r="1395" spans="1:20" ht="38.25">
      <c r="A1395" s="198" t="s">
        <v>668</v>
      </c>
      <c r="B1395" s="68"/>
      <c r="C1395" s="220" t="s">
        <v>1258</v>
      </c>
      <c r="D1395" s="221">
        <v>44771</v>
      </c>
      <c r="E1395" s="198" t="s">
        <v>3439</v>
      </c>
      <c r="F1395" s="198" t="s">
        <v>13</v>
      </c>
      <c r="G1395" s="198">
        <v>435045</v>
      </c>
      <c r="H1395" s="68"/>
      <c r="I1395" s="204" t="s">
        <v>669</v>
      </c>
      <c r="J1395" s="68"/>
      <c r="K1395" s="68"/>
      <c r="L1395" s="68"/>
      <c r="M1395" s="68"/>
      <c r="N1395" s="379"/>
      <c r="O1395" s="379"/>
      <c r="P1395" s="222">
        <v>4321.66</v>
      </c>
      <c r="Q1395" s="222">
        <v>0</v>
      </c>
      <c r="R1395" s="68" t="s">
        <v>639</v>
      </c>
      <c r="S1395" s="381"/>
      <c r="T1395" s="287"/>
    </row>
    <row r="1396" spans="1:20" ht="38.25">
      <c r="A1396" s="198" t="s">
        <v>668</v>
      </c>
      <c r="B1396" s="68"/>
      <c r="C1396" s="220" t="s">
        <v>1258</v>
      </c>
      <c r="D1396" s="221">
        <v>44771</v>
      </c>
      <c r="E1396" s="198" t="s">
        <v>3440</v>
      </c>
      <c r="F1396" s="198" t="s">
        <v>13</v>
      </c>
      <c r="G1396" s="198">
        <v>435047</v>
      </c>
      <c r="H1396" s="68"/>
      <c r="I1396" s="204" t="s">
        <v>669</v>
      </c>
      <c r="J1396" s="68"/>
      <c r="K1396" s="68"/>
      <c r="L1396" s="68"/>
      <c r="M1396" s="68"/>
      <c r="N1396" s="379"/>
      <c r="O1396" s="379"/>
      <c r="P1396" s="222">
        <v>1954.41</v>
      </c>
      <c r="Q1396" s="222">
        <v>0</v>
      </c>
      <c r="R1396" s="68" t="s">
        <v>639</v>
      </c>
      <c r="S1396" s="381"/>
      <c r="T1396" s="287"/>
    </row>
    <row r="1397" spans="1:20" ht="38.25">
      <c r="A1397" s="198" t="s">
        <v>668</v>
      </c>
      <c r="B1397" s="68"/>
      <c r="C1397" s="220" t="s">
        <v>1258</v>
      </c>
      <c r="D1397" s="221">
        <v>44771</v>
      </c>
      <c r="E1397" s="198" t="s">
        <v>3441</v>
      </c>
      <c r="F1397" s="198" t="s">
        <v>13</v>
      </c>
      <c r="G1397" s="198">
        <v>435049</v>
      </c>
      <c r="H1397" s="68"/>
      <c r="I1397" s="204" t="s">
        <v>669</v>
      </c>
      <c r="J1397" s="68"/>
      <c r="K1397" s="68"/>
      <c r="L1397" s="68"/>
      <c r="M1397" s="68"/>
      <c r="N1397" s="379"/>
      <c r="O1397" s="379"/>
      <c r="P1397" s="222">
        <v>5368.02</v>
      </c>
      <c r="Q1397" s="222">
        <v>0</v>
      </c>
      <c r="R1397" s="68" t="s">
        <v>639</v>
      </c>
      <c r="S1397" s="381"/>
      <c r="T1397" s="287"/>
    </row>
    <row r="1398" spans="1:20" ht="38.25">
      <c r="A1398" s="198" t="s">
        <v>551</v>
      </c>
      <c r="B1398" s="68"/>
      <c r="C1398" s="220" t="s">
        <v>590</v>
      </c>
      <c r="D1398" s="221">
        <v>44774</v>
      </c>
      <c r="E1398" s="198" t="s">
        <v>3614</v>
      </c>
      <c r="F1398" s="198" t="s">
        <v>3</v>
      </c>
      <c r="G1398" s="198">
        <v>2038910</v>
      </c>
      <c r="H1398" s="68"/>
      <c r="I1398" s="204" t="s">
        <v>4033</v>
      </c>
      <c r="J1398" s="68"/>
      <c r="K1398" s="68"/>
      <c r="L1398" s="68"/>
      <c r="M1398" s="68"/>
      <c r="N1398" s="379"/>
      <c r="O1398" s="379"/>
      <c r="P1398" s="222">
        <v>0</v>
      </c>
      <c r="Q1398" s="222">
        <v>2097.7600000000002</v>
      </c>
      <c r="R1398" s="68" t="s">
        <v>639</v>
      </c>
      <c r="S1398" s="381"/>
      <c r="T1398" s="287"/>
    </row>
    <row r="1399" spans="1:20" ht="38.25">
      <c r="A1399" s="198" t="s">
        <v>551</v>
      </c>
      <c r="B1399" s="68"/>
      <c r="C1399" s="220" t="s">
        <v>590</v>
      </c>
      <c r="D1399" s="221">
        <v>44774</v>
      </c>
      <c r="E1399" s="198" t="s">
        <v>3615</v>
      </c>
      <c r="F1399" s="198" t="s">
        <v>3</v>
      </c>
      <c r="G1399" s="198">
        <v>2038924</v>
      </c>
      <c r="H1399" s="68"/>
      <c r="I1399" s="204" t="s">
        <v>4034</v>
      </c>
      <c r="J1399" s="68"/>
      <c r="K1399" s="68"/>
      <c r="L1399" s="68"/>
      <c r="M1399" s="68"/>
      <c r="N1399" s="379"/>
      <c r="O1399" s="379"/>
      <c r="P1399" s="222">
        <v>0</v>
      </c>
      <c r="Q1399" s="222">
        <v>4537.68</v>
      </c>
      <c r="R1399" s="68" t="s">
        <v>639</v>
      </c>
      <c r="S1399" s="381"/>
      <c r="T1399" s="287"/>
    </row>
    <row r="1400" spans="1:20" ht="51">
      <c r="A1400" s="198">
        <v>163</v>
      </c>
      <c r="B1400" s="68"/>
      <c r="C1400" s="220" t="s">
        <v>79</v>
      </c>
      <c r="D1400" s="221">
        <v>44774</v>
      </c>
      <c r="E1400" s="198" t="s">
        <v>3616</v>
      </c>
      <c r="F1400" s="198" t="s">
        <v>3</v>
      </c>
      <c r="G1400" s="198">
        <v>2038927</v>
      </c>
      <c r="H1400" s="68"/>
      <c r="I1400" s="204" t="s">
        <v>4035</v>
      </c>
      <c r="J1400" s="68"/>
      <c r="K1400" s="68"/>
      <c r="L1400" s="68"/>
      <c r="M1400" s="68"/>
      <c r="N1400" s="379"/>
      <c r="O1400" s="379"/>
      <c r="P1400" s="222">
        <v>0</v>
      </c>
      <c r="Q1400" s="222">
        <v>526.20000000000005</v>
      </c>
      <c r="R1400" s="68" t="s">
        <v>639</v>
      </c>
      <c r="S1400" s="381"/>
      <c r="T1400" s="287"/>
    </row>
    <row r="1401" spans="1:20" ht="51">
      <c r="A1401" s="198">
        <v>1205</v>
      </c>
      <c r="B1401" s="68"/>
      <c r="C1401" s="220" t="s">
        <v>233</v>
      </c>
      <c r="D1401" s="221">
        <v>44774</v>
      </c>
      <c r="E1401" s="198" t="s">
        <v>3617</v>
      </c>
      <c r="F1401" s="198" t="s">
        <v>3</v>
      </c>
      <c r="G1401" s="198">
        <v>2038979</v>
      </c>
      <c r="H1401" s="68"/>
      <c r="I1401" s="204" t="s">
        <v>4036</v>
      </c>
      <c r="J1401" s="68"/>
      <c r="K1401" s="68"/>
      <c r="L1401" s="68"/>
      <c r="M1401" s="68"/>
      <c r="N1401" s="379"/>
      <c r="O1401" s="379"/>
      <c r="P1401" s="222">
        <v>0</v>
      </c>
      <c r="Q1401" s="222">
        <v>2486.6999999999998</v>
      </c>
      <c r="R1401" s="68" t="s">
        <v>639</v>
      </c>
      <c r="S1401" s="381"/>
      <c r="T1401" s="287"/>
    </row>
    <row r="1402" spans="1:20" ht="63.75">
      <c r="A1402" s="198">
        <v>344</v>
      </c>
      <c r="B1402" s="68"/>
      <c r="C1402" s="220" t="s">
        <v>140</v>
      </c>
      <c r="D1402" s="221">
        <v>44774</v>
      </c>
      <c r="E1402" s="198" t="s">
        <v>3618</v>
      </c>
      <c r="F1402" s="198" t="s">
        <v>3</v>
      </c>
      <c r="G1402" s="198">
        <v>2039082</v>
      </c>
      <c r="H1402" s="68"/>
      <c r="I1402" s="204" t="s">
        <v>4037</v>
      </c>
      <c r="J1402" s="68"/>
      <c r="K1402" s="68"/>
      <c r="L1402" s="68"/>
      <c r="M1402" s="68"/>
      <c r="N1402" s="379"/>
      <c r="O1402" s="379"/>
      <c r="P1402" s="222">
        <v>0</v>
      </c>
      <c r="Q1402" s="222">
        <v>3743.08</v>
      </c>
      <c r="R1402" s="68" t="s">
        <v>639</v>
      </c>
      <c r="S1402" s="381"/>
      <c r="T1402" s="287"/>
    </row>
    <row r="1403" spans="1:20" ht="51">
      <c r="A1403" s="198">
        <v>417</v>
      </c>
      <c r="B1403" s="68"/>
      <c r="C1403" s="220" t="s">
        <v>148</v>
      </c>
      <c r="D1403" s="221">
        <v>44774</v>
      </c>
      <c r="E1403" s="198" t="s">
        <v>3619</v>
      </c>
      <c r="F1403" s="198" t="s">
        <v>3</v>
      </c>
      <c r="G1403" s="198">
        <v>2039009</v>
      </c>
      <c r="H1403" s="68"/>
      <c r="I1403" s="204" t="s">
        <v>4038</v>
      </c>
      <c r="J1403" s="68"/>
      <c r="K1403" s="68"/>
      <c r="L1403" s="68"/>
      <c r="M1403" s="68"/>
      <c r="N1403" s="379"/>
      <c r="O1403" s="379"/>
      <c r="P1403" s="222">
        <v>0</v>
      </c>
      <c r="Q1403" s="222">
        <v>12790.75</v>
      </c>
      <c r="R1403" s="68" t="s">
        <v>639</v>
      </c>
      <c r="S1403" s="381"/>
      <c r="T1403" s="287"/>
    </row>
    <row r="1404" spans="1:20" ht="63.75">
      <c r="A1404" s="198">
        <v>66</v>
      </c>
      <c r="B1404" s="68"/>
      <c r="C1404" s="220" t="s">
        <v>47</v>
      </c>
      <c r="D1404" s="221">
        <v>44774</v>
      </c>
      <c r="E1404" s="198" t="s">
        <v>3805</v>
      </c>
      <c r="F1404" s="198" t="s">
        <v>640</v>
      </c>
      <c r="G1404" s="198">
        <v>4072353</v>
      </c>
      <c r="H1404" s="68"/>
      <c r="I1404" s="204" t="s">
        <v>4227</v>
      </c>
      <c r="J1404" s="68"/>
      <c r="K1404" s="68"/>
      <c r="L1404" s="68"/>
      <c r="M1404" s="68"/>
      <c r="N1404" s="379"/>
      <c r="O1404" s="379"/>
      <c r="P1404" s="222">
        <v>0</v>
      </c>
      <c r="Q1404" s="222">
        <v>371.8</v>
      </c>
      <c r="R1404" s="68" t="s">
        <v>639</v>
      </c>
      <c r="S1404" s="381"/>
      <c r="T1404" s="287"/>
    </row>
    <row r="1405" spans="1:20" ht="76.5">
      <c r="A1405" s="198" t="s">
        <v>545</v>
      </c>
      <c r="B1405" s="68"/>
      <c r="C1405" s="220" t="s">
        <v>685</v>
      </c>
      <c r="D1405" s="221">
        <v>44774</v>
      </c>
      <c r="E1405" s="198" t="s">
        <v>3806</v>
      </c>
      <c r="F1405" s="198" t="s">
        <v>6</v>
      </c>
      <c r="G1405" s="198">
        <v>1661086</v>
      </c>
      <c r="H1405" s="68"/>
      <c r="I1405" s="204" t="s">
        <v>4228</v>
      </c>
      <c r="J1405" s="68"/>
      <c r="K1405" s="68"/>
      <c r="L1405" s="68"/>
      <c r="M1405" s="68"/>
      <c r="N1405" s="379"/>
      <c r="O1405" s="379"/>
      <c r="P1405" s="222">
        <v>0</v>
      </c>
      <c r="Q1405" s="222">
        <v>30991.54</v>
      </c>
      <c r="R1405" s="68" t="s">
        <v>639</v>
      </c>
      <c r="S1405" s="381"/>
      <c r="T1405" s="287"/>
    </row>
    <row r="1406" spans="1:20" ht="38.25">
      <c r="A1406" s="198" t="s">
        <v>543</v>
      </c>
      <c r="B1406" s="68"/>
      <c r="C1406" s="220" t="s">
        <v>693</v>
      </c>
      <c r="D1406" s="221">
        <v>44774</v>
      </c>
      <c r="E1406" s="198" t="s">
        <v>3807</v>
      </c>
      <c r="F1406" s="198" t="s">
        <v>6</v>
      </c>
      <c r="G1406" s="198">
        <v>1953236</v>
      </c>
      <c r="H1406" s="68"/>
      <c r="I1406" s="204" t="s">
        <v>4229</v>
      </c>
      <c r="J1406" s="68"/>
      <c r="K1406" s="68"/>
      <c r="L1406" s="68"/>
      <c r="M1406" s="68"/>
      <c r="N1406" s="379"/>
      <c r="O1406" s="379"/>
      <c r="P1406" s="222">
        <v>0</v>
      </c>
      <c r="Q1406" s="222">
        <v>608794.97</v>
      </c>
      <c r="R1406" s="68" t="s">
        <v>639</v>
      </c>
      <c r="S1406" s="381"/>
      <c r="T1406" s="287"/>
    </row>
    <row r="1407" spans="1:20" ht="63.75">
      <c r="A1407" s="198" t="s">
        <v>543</v>
      </c>
      <c r="B1407" s="68"/>
      <c r="C1407" s="220" t="s">
        <v>693</v>
      </c>
      <c r="D1407" s="221">
        <v>44774</v>
      </c>
      <c r="E1407" s="198" t="s">
        <v>3808</v>
      </c>
      <c r="F1407" s="198" t="s">
        <v>6</v>
      </c>
      <c r="G1407" s="198">
        <v>1039025</v>
      </c>
      <c r="H1407" s="68"/>
      <c r="I1407" s="204" t="s">
        <v>4232</v>
      </c>
      <c r="J1407" s="68"/>
      <c r="K1407" s="68"/>
      <c r="L1407" s="68"/>
      <c r="M1407" s="68"/>
      <c r="N1407" s="379"/>
      <c r="O1407" s="379"/>
      <c r="P1407" s="222">
        <v>0</v>
      </c>
      <c r="Q1407" s="222">
        <v>608794.97</v>
      </c>
      <c r="R1407" s="68" t="s">
        <v>639</v>
      </c>
      <c r="S1407" s="381"/>
      <c r="T1407" s="287"/>
    </row>
    <row r="1408" spans="1:20" ht="51">
      <c r="A1408" s="198" t="s">
        <v>543</v>
      </c>
      <c r="B1408" s="68"/>
      <c r="C1408" s="220" t="s">
        <v>693</v>
      </c>
      <c r="D1408" s="221">
        <v>44774</v>
      </c>
      <c r="E1408" s="198" t="s">
        <v>3809</v>
      </c>
      <c r="F1408" s="198" t="s">
        <v>13</v>
      </c>
      <c r="G1408" s="198">
        <v>1039025</v>
      </c>
      <c r="H1408" s="68"/>
      <c r="I1408" s="204" t="s">
        <v>4233</v>
      </c>
      <c r="J1408" s="68"/>
      <c r="K1408" s="68"/>
      <c r="L1408" s="68"/>
      <c r="M1408" s="68"/>
      <c r="N1408" s="379"/>
      <c r="O1408" s="379"/>
      <c r="P1408" s="222">
        <v>608794.97</v>
      </c>
      <c r="Q1408" s="222">
        <v>0</v>
      </c>
      <c r="R1408" s="68" t="s">
        <v>639</v>
      </c>
      <c r="S1408" s="381"/>
      <c r="T1408" s="287"/>
    </row>
    <row r="1409" spans="1:20" ht="38.25">
      <c r="A1409" s="198">
        <v>46</v>
      </c>
      <c r="B1409" s="68"/>
      <c r="C1409" s="220" t="s">
        <v>1384</v>
      </c>
      <c r="D1409" s="221">
        <v>44775</v>
      </c>
      <c r="E1409" s="198" t="s">
        <v>3620</v>
      </c>
      <c r="F1409" s="198" t="s">
        <v>3</v>
      </c>
      <c r="G1409" s="198">
        <v>2039358</v>
      </c>
      <c r="H1409" s="68"/>
      <c r="I1409" s="204" t="s">
        <v>4040</v>
      </c>
      <c r="J1409" s="68"/>
      <c r="K1409" s="68"/>
      <c r="L1409" s="68"/>
      <c r="M1409" s="68"/>
      <c r="N1409" s="379"/>
      <c r="O1409" s="379"/>
      <c r="P1409" s="222">
        <v>0</v>
      </c>
      <c r="Q1409" s="222">
        <v>5544</v>
      </c>
      <c r="R1409" s="68" t="s">
        <v>639</v>
      </c>
      <c r="S1409" s="381"/>
      <c r="T1409" s="287"/>
    </row>
    <row r="1410" spans="1:20" ht="63.75">
      <c r="A1410" s="198" t="s">
        <v>543</v>
      </c>
      <c r="B1410" s="68"/>
      <c r="C1410" s="220" t="s">
        <v>693</v>
      </c>
      <c r="D1410" s="221">
        <v>44775</v>
      </c>
      <c r="E1410" s="198" t="s">
        <v>3810</v>
      </c>
      <c r="F1410" s="198" t="s">
        <v>640</v>
      </c>
      <c r="G1410" s="198">
        <v>4075272</v>
      </c>
      <c r="H1410" s="68"/>
      <c r="I1410" s="204" t="s">
        <v>4234</v>
      </c>
      <c r="J1410" s="68"/>
      <c r="K1410" s="68"/>
      <c r="L1410" s="68"/>
      <c r="M1410" s="68"/>
      <c r="N1410" s="379"/>
      <c r="O1410" s="379"/>
      <c r="P1410" s="222">
        <v>0</v>
      </c>
      <c r="Q1410" s="222">
        <v>7027.42</v>
      </c>
      <c r="R1410" s="68" t="s">
        <v>639</v>
      </c>
      <c r="S1410" s="381"/>
      <c r="T1410" s="287"/>
    </row>
    <row r="1411" spans="1:20" ht="63.75">
      <c r="A1411" s="198" t="s">
        <v>543</v>
      </c>
      <c r="B1411" s="68"/>
      <c r="C1411" s="220" t="s">
        <v>693</v>
      </c>
      <c r="D1411" s="221">
        <v>44775</v>
      </c>
      <c r="E1411" s="198" t="s">
        <v>3810</v>
      </c>
      <c r="F1411" s="198" t="s">
        <v>640</v>
      </c>
      <c r="G1411" s="198">
        <v>4075213</v>
      </c>
      <c r="H1411" s="68"/>
      <c r="I1411" s="204" t="s">
        <v>4235</v>
      </c>
      <c r="J1411" s="68"/>
      <c r="K1411" s="68"/>
      <c r="L1411" s="68"/>
      <c r="M1411" s="68"/>
      <c r="N1411" s="379"/>
      <c r="O1411" s="379"/>
      <c r="P1411" s="222">
        <v>0</v>
      </c>
      <c r="Q1411" s="222">
        <v>2154045.52</v>
      </c>
      <c r="R1411" s="68" t="s">
        <v>639</v>
      </c>
      <c r="S1411" s="381"/>
      <c r="T1411" s="287"/>
    </row>
    <row r="1412" spans="1:20" ht="63.75">
      <c r="A1412" s="198" t="s">
        <v>543</v>
      </c>
      <c r="B1412" s="68"/>
      <c r="C1412" s="220" t="s">
        <v>693</v>
      </c>
      <c r="D1412" s="221">
        <v>44775</v>
      </c>
      <c r="E1412" s="198" t="s">
        <v>3811</v>
      </c>
      <c r="F1412" s="198" t="s">
        <v>640</v>
      </c>
      <c r="G1412" s="198">
        <v>4074313</v>
      </c>
      <c r="H1412" s="68"/>
      <c r="I1412" s="204" t="s">
        <v>3534</v>
      </c>
      <c r="J1412" s="68"/>
      <c r="K1412" s="68"/>
      <c r="L1412" s="68"/>
      <c r="M1412" s="68"/>
      <c r="N1412" s="379"/>
      <c r="O1412" s="379"/>
      <c r="P1412" s="222">
        <v>0</v>
      </c>
      <c r="Q1412" s="222">
        <v>5073196.8499999996</v>
      </c>
      <c r="R1412" s="68" t="s">
        <v>639</v>
      </c>
      <c r="S1412" s="381"/>
      <c r="T1412" s="287"/>
    </row>
    <row r="1413" spans="1:20" ht="63.75">
      <c r="A1413" s="198" t="s">
        <v>543</v>
      </c>
      <c r="B1413" s="68"/>
      <c r="C1413" s="220" t="s">
        <v>693</v>
      </c>
      <c r="D1413" s="221">
        <v>44775</v>
      </c>
      <c r="E1413" s="198" t="s">
        <v>3811</v>
      </c>
      <c r="F1413" s="198" t="s">
        <v>640</v>
      </c>
      <c r="G1413" s="198">
        <v>4074315</v>
      </c>
      <c r="H1413" s="68"/>
      <c r="I1413" s="204" t="s">
        <v>4236</v>
      </c>
      <c r="J1413" s="68"/>
      <c r="K1413" s="68"/>
      <c r="L1413" s="68"/>
      <c r="M1413" s="68"/>
      <c r="N1413" s="379"/>
      <c r="O1413" s="379"/>
      <c r="P1413" s="222">
        <v>0</v>
      </c>
      <c r="Q1413" s="222">
        <v>1736637.45</v>
      </c>
      <c r="R1413" s="68" t="s">
        <v>639</v>
      </c>
      <c r="S1413" s="381"/>
      <c r="T1413" s="287"/>
    </row>
    <row r="1414" spans="1:20" ht="89.25">
      <c r="A1414" s="198">
        <v>683</v>
      </c>
      <c r="B1414" s="68"/>
      <c r="C1414" s="220" t="s">
        <v>1253</v>
      </c>
      <c r="D1414" s="221">
        <v>44775</v>
      </c>
      <c r="E1414" s="198" t="s">
        <v>3812</v>
      </c>
      <c r="F1414" s="198" t="s">
        <v>11</v>
      </c>
      <c r="G1414" s="198">
        <v>1039100</v>
      </c>
      <c r="H1414" s="68"/>
      <c r="I1414" s="204" t="s">
        <v>4237</v>
      </c>
      <c r="J1414" s="68"/>
      <c r="K1414" s="68"/>
      <c r="L1414" s="68"/>
      <c r="M1414" s="68"/>
      <c r="N1414" s="379"/>
      <c r="O1414" s="379"/>
      <c r="P1414" s="222">
        <v>50</v>
      </c>
      <c r="Q1414" s="222">
        <v>0</v>
      </c>
      <c r="R1414" s="68" t="s">
        <v>639</v>
      </c>
      <c r="S1414" s="381"/>
      <c r="T1414" s="287"/>
    </row>
    <row r="1415" spans="1:20" ht="51">
      <c r="A1415" s="198">
        <v>46</v>
      </c>
      <c r="B1415" s="68"/>
      <c r="C1415" s="220" t="s">
        <v>1384</v>
      </c>
      <c r="D1415" s="221">
        <v>44776</v>
      </c>
      <c r="E1415" s="198" t="s">
        <v>3621</v>
      </c>
      <c r="F1415" s="198" t="s">
        <v>3</v>
      </c>
      <c r="G1415" s="198">
        <v>2039682</v>
      </c>
      <c r="H1415" s="68"/>
      <c r="I1415" s="204" t="s">
        <v>4041</v>
      </c>
      <c r="J1415" s="68"/>
      <c r="K1415" s="68"/>
      <c r="L1415" s="68"/>
      <c r="M1415" s="68"/>
      <c r="N1415" s="379"/>
      <c r="O1415" s="379"/>
      <c r="P1415" s="222">
        <v>0</v>
      </c>
      <c r="Q1415" s="222">
        <v>5544</v>
      </c>
      <c r="R1415" s="68" t="s">
        <v>639</v>
      </c>
      <c r="S1415" s="381"/>
      <c r="T1415" s="287"/>
    </row>
    <row r="1416" spans="1:20" ht="51">
      <c r="A1416" s="198">
        <v>86</v>
      </c>
      <c r="B1416" s="68"/>
      <c r="C1416" s="220" t="s">
        <v>51</v>
      </c>
      <c r="D1416" s="221">
        <v>44776</v>
      </c>
      <c r="E1416" s="198" t="s">
        <v>3622</v>
      </c>
      <c r="F1416" s="198" t="s">
        <v>3</v>
      </c>
      <c r="G1416" s="198">
        <v>2039757</v>
      </c>
      <c r="H1416" s="68"/>
      <c r="I1416" s="204" t="s">
        <v>4042</v>
      </c>
      <c r="J1416" s="68"/>
      <c r="K1416" s="68"/>
      <c r="L1416" s="68"/>
      <c r="M1416" s="68"/>
      <c r="N1416" s="379"/>
      <c r="O1416" s="379"/>
      <c r="P1416" s="222">
        <v>0</v>
      </c>
      <c r="Q1416" s="222">
        <v>387.17</v>
      </c>
      <c r="R1416" s="68" t="s">
        <v>639</v>
      </c>
      <c r="S1416" s="381"/>
      <c r="T1416" s="287"/>
    </row>
    <row r="1417" spans="1:20" ht="51">
      <c r="A1417" s="198">
        <v>86</v>
      </c>
      <c r="B1417" s="68"/>
      <c r="C1417" s="220" t="s">
        <v>51</v>
      </c>
      <c r="D1417" s="221">
        <v>44776</v>
      </c>
      <c r="E1417" s="198" t="s">
        <v>3623</v>
      </c>
      <c r="F1417" s="198" t="s">
        <v>3</v>
      </c>
      <c r="G1417" s="198">
        <v>2039758</v>
      </c>
      <c r="H1417" s="68"/>
      <c r="I1417" s="204" t="s">
        <v>4043</v>
      </c>
      <c r="J1417" s="68"/>
      <c r="K1417" s="68"/>
      <c r="L1417" s="68"/>
      <c r="M1417" s="68"/>
      <c r="N1417" s="379"/>
      <c r="O1417" s="379"/>
      <c r="P1417" s="222">
        <v>0</v>
      </c>
      <c r="Q1417" s="222">
        <v>1354</v>
      </c>
      <c r="R1417" s="68" t="s">
        <v>639</v>
      </c>
      <c r="S1417" s="381"/>
      <c r="T1417" s="287"/>
    </row>
    <row r="1418" spans="1:20" ht="51">
      <c r="A1418" s="198" t="s">
        <v>551</v>
      </c>
      <c r="B1418" s="68"/>
      <c r="C1418" s="220" t="s">
        <v>590</v>
      </c>
      <c r="D1418" s="221">
        <v>44776</v>
      </c>
      <c r="E1418" s="198" t="s">
        <v>3624</v>
      </c>
      <c r="F1418" s="198" t="s">
        <v>3</v>
      </c>
      <c r="G1418" s="198">
        <v>2039762</v>
      </c>
      <c r="H1418" s="68"/>
      <c r="I1418" s="204" t="s">
        <v>4044</v>
      </c>
      <c r="J1418" s="68"/>
      <c r="K1418" s="68"/>
      <c r="L1418" s="68"/>
      <c r="M1418" s="68"/>
      <c r="N1418" s="379"/>
      <c r="O1418" s="379"/>
      <c r="P1418" s="222">
        <v>0</v>
      </c>
      <c r="Q1418" s="222">
        <v>5111.5</v>
      </c>
      <c r="R1418" s="68" t="s">
        <v>639</v>
      </c>
      <c r="S1418" s="381"/>
      <c r="T1418" s="287"/>
    </row>
    <row r="1419" spans="1:20" ht="51">
      <c r="A1419" s="198" t="s">
        <v>542</v>
      </c>
      <c r="B1419" s="68"/>
      <c r="C1419" s="220" t="s">
        <v>591</v>
      </c>
      <c r="D1419" s="221">
        <v>44776</v>
      </c>
      <c r="E1419" s="198" t="s">
        <v>3813</v>
      </c>
      <c r="F1419" s="198" t="s">
        <v>6</v>
      </c>
      <c r="G1419" s="198">
        <v>1662555</v>
      </c>
      <c r="H1419" s="68"/>
      <c r="I1419" s="204" t="s">
        <v>4238</v>
      </c>
      <c r="J1419" s="68"/>
      <c r="K1419" s="68"/>
      <c r="L1419" s="68"/>
      <c r="M1419" s="68"/>
      <c r="N1419" s="379"/>
      <c r="O1419" s="379"/>
      <c r="P1419" s="222">
        <v>0</v>
      </c>
      <c r="Q1419" s="222">
        <v>370058.41</v>
      </c>
      <c r="R1419" s="68" t="s">
        <v>639</v>
      </c>
      <c r="S1419" s="381"/>
      <c r="T1419" s="287"/>
    </row>
    <row r="1420" spans="1:20" ht="89.25">
      <c r="A1420" s="198">
        <v>78</v>
      </c>
      <c r="B1420" s="68"/>
      <c r="C1420" s="220" t="s">
        <v>1385</v>
      </c>
      <c r="D1420" s="221">
        <v>44776</v>
      </c>
      <c r="E1420" s="198" t="s">
        <v>3814</v>
      </c>
      <c r="F1420" s="198" t="s">
        <v>11</v>
      </c>
      <c r="G1420" s="198">
        <v>1039134</v>
      </c>
      <c r="H1420" s="68"/>
      <c r="I1420" s="204" t="s">
        <v>4239</v>
      </c>
      <c r="J1420" s="68"/>
      <c r="K1420" s="68"/>
      <c r="L1420" s="68"/>
      <c r="M1420" s="68"/>
      <c r="N1420" s="379"/>
      <c r="O1420" s="379"/>
      <c r="P1420" s="222">
        <v>4405.21</v>
      </c>
      <c r="Q1420" s="222">
        <v>0</v>
      </c>
      <c r="R1420" s="68" t="s">
        <v>639</v>
      </c>
      <c r="S1420" s="381"/>
      <c r="T1420" s="287"/>
    </row>
    <row r="1421" spans="1:20" ht="51">
      <c r="A1421" s="198">
        <v>15</v>
      </c>
      <c r="B1421" s="68"/>
      <c r="C1421" s="220" t="s">
        <v>40</v>
      </c>
      <c r="D1421" s="221">
        <v>44777</v>
      </c>
      <c r="E1421" s="198" t="s">
        <v>3625</v>
      </c>
      <c r="F1421" s="198" t="s">
        <v>3</v>
      </c>
      <c r="G1421" s="198">
        <v>2039935</v>
      </c>
      <c r="H1421" s="68"/>
      <c r="I1421" s="204" t="s">
        <v>4045</v>
      </c>
      <c r="J1421" s="68"/>
      <c r="K1421" s="68"/>
      <c r="L1421" s="68"/>
      <c r="M1421" s="68"/>
      <c r="N1421" s="379"/>
      <c r="O1421" s="379"/>
      <c r="P1421" s="222">
        <v>0</v>
      </c>
      <c r="Q1421" s="222">
        <v>309.72000000000003</v>
      </c>
      <c r="R1421" s="68" t="s">
        <v>639</v>
      </c>
      <c r="S1421" s="381"/>
      <c r="T1421" s="287"/>
    </row>
    <row r="1422" spans="1:20" ht="51">
      <c r="A1422" s="198" t="s">
        <v>551</v>
      </c>
      <c r="B1422" s="68"/>
      <c r="C1422" s="220" t="s">
        <v>590</v>
      </c>
      <c r="D1422" s="221">
        <v>44777</v>
      </c>
      <c r="E1422" s="198" t="s">
        <v>3626</v>
      </c>
      <c r="F1422" s="198" t="s">
        <v>3</v>
      </c>
      <c r="G1422" s="198">
        <v>2040017</v>
      </c>
      <c r="H1422" s="68"/>
      <c r="I1422" s="204" t="s">
        <v>4046</v>
      </c>
      <c r="J1422" s="68"/>
      <c r="K1422" s="68"/>
      <c r="L1422" s="68"/>
      <c r="M1422" s="68"/>
      <c r="N1422" s="379"/>
      <c r="O1422" s="379"/>
      <c r="P1422" s="222">
        <v>0</v>
      </c>
      <c r="Q1422" s="222">
        <v>1788.13</v>
      </c>
      <c r="R1422" s="68" t="s">
        <v>639</v>
      </c>
      <c r="S1422" s="381"/>
      <c r="T1422" s="287"/>
    </row>
    <row r="1423" spans="1:20" ht="51">
      <c r="A1423" s="198">
        <v>155</v>
      </c>
      <c r="B1423" s="68"/>
      <c r="C1423" s="220" t="s">
        <v>76</v>
      </c>
      <c r="D1423" s="221">
        <v>44777</v>
      </c>
      <c r="E1423" s="198" t="s">
        <v>3627</v>
      </c>
      <c r="F1423" s="198" t="s">
        <v>3</v>
      </c>
      <c r="G1423" s="198">
        <v>2040057</v>
      </c>
      <c r="H1423" s="68"/>
      <c r="I1423" s="204" t="s">
        <v>4047</v>
      </c>
      <c r="J1423" s="68"/>
      <c r="K1423" s="68"/>
      <c r="L1423" s="68"/>
      <c r="M1423" s="68"/>
      <c r="N1423" s="379"/>
      <c r="O1423" s="379"/>
      <c r="P1423" s="222">
        <v>0</v>
      </c>
      <c r="Q1423" s="222">
        <v>209.99</v>
      </c>
      <c r="R1423" s="68" t="s">
        <v>639</v>
      </c>
      <c r="S1423" s="381"/>
      <c r="T1423" s="287"/>
    </row>
    <row r="1424" spans="1:20" ht="51">
      <c r="A1424" s="198">
        <v>47</v>
      </c>
      <c r="B1424" s="68"/>
      <c r="C1424" s="220" t="s">
        <v>46</v>
      </c>
      <c r="D1424" s="221">
        <v>44777</v>
      </c>
      <c r="E1424" s="198" t="s">
        <v>3628</v>
      </c>
      <c r="F1424" s="198" t="s">
        <v>3</v>
      </c>
      <c r="G1424" s="198">
        <v>2040079</v>
      </c>
      <c r="H1424" s="68"/>
      <c r="I1424" s="204" t="s">
        <v>4048</v>
      </c>
      <c r="J1424" s="68"/>
      <c r="K1424" s="68"/>
      <c r="L1424" s="68"/>
      <c r="M1424" s="68"/>
      <c r="N1424" s="379"/>
      <c r="O1424" s="379"/>
      <c r="P1424" s="222">
        <v>0</v>
      </c>
      <c r="Q1424" s="222">
        <v>36</v>
      </c>
      <c r="R1424" s="68" t="s">
        <v>639</v>
      </c>
      <c r="S1424" s="381"/>
      <c r="T1424" s="287"/>
    </row>
    <row r="1425" spans="1:20" ht="51">
      <c r="A1425" s="198">
        <v>46</v>
      </c>
      <c r="B1425" s="68"/>
      <c r="C1425" s="220" t="s">
        <v>1384</v>
      </c>
      <c r="D1425" s="221">
        <v>44777</v>
      </c>
      <c r="E1425" s="198" t="s">
        <v>3629</v>
      </c>
      <c r="F1425" s="198" t="s">
        <v>3</v>
      </c>
      <c r="G1425" s="198">
        <v>2040081</v>
      </c>
      <c r="H1425" s="68"/>
      <c r="I1425" s="204" t="s">
        <v>4049</v>
      </c>
      <c r="J1425" s="68"/>
      <c r="K1425" s="68"/>
      <c r="L1425" s="68"/>
      <c r="M1425" s="68"/>
      <c r="N1425" s="379"/>
      <c r="O1425" s="379"/>
      <c r="P1425" s="222">
        <v>0</v>
      </c>
      <c r="Q1425" s="222">
        <v>942.99</v>
      </c>
      <c r="R1425" s="68" t="s">
        <v>639</v>
      </c>
      <c r="S1425" s="381"/>
      <c r="T1425" s="287"/>
    </row>
    <row r="1426" spans="1:20" ht="51">
      <c r="A1426" s="198">
        <v>46</v>
      </c>
      <c r="B1426" s="68"/>
      <c r="C1426" s="220" t="s">
        <v>1384</v>
      </c>
      <c r="D1426" s="221">
        <v>44777</v>
      </c>
      <c r="E1426" s="198" t="s">
        <v>3630</v>
      </c>
      <c r="F1426" s="198" t="s">
        <v>3</v>
      </c>
      <c r="G1426" s="198">
        <v>2040082</v>
      </c>
      <c r="H1426" s="68"/>
      <c r="I1426" s="204" t="s">
        <v>4050</v>
      </c>
      <c r="J1426" s="68"/>
      <c r="K1426" s="68"/>
      <c r="L1426" s="68"/>
      <c r="M1426" s="68"/>
      <c r="N1426" s="379"/>
      <c r="O1426" s="379"/>
      <c r="P1426" s="222">
        <v>0</v>
      </c>
      <c r="Q1426" s="222">
        <v>910.04</v>
      </c>
      <c r="R1426" s="68" t="s">
        <v>639</v>
      </c>
      <c r="S1426" s="381"/>
      <c r="T1426" s="287"/>
    </row>
    <row r="1427" spans="1:20" ht="51">
      <c r="A1427" s="198">
        <v>46</v>
      </c>
      <c r="B1427" s="68"/>
      <c r="C1427" s="220" t="s">
        <v>1384</v>
      </c>
      <c r="D1427" s="221">
        <v>44777</v>
      </c>
      <c r="E1427" s="198" t="s">
        <v>3631</v>
      </c>
      <c r="F1427" s="198" t="s">
        <v>3</v>
      </c>
      <c r="G1427" s="198">
        <v>2040085</v>
      </c>
      <c r="H1427" s="68"/>
      <c r="I1427" s="204" t="s">
        <v>4050</v>
      </c>
      <c r="J1427" s="68"/>
      <c r="K1427" s="68"/>
      <c r="L1427" s="68"/>
      <c r="M1427" s="68"/>
      <c r="N1427" s="379"/>
      <c r="O1427" s="379"/>
      <c r="P1427" s="222">
        <v>0</v>
      </c>
      <c r="Q1427" s="222">
        <v>300</v>
      </c>
      <c r="R1427" s="68" t="s">
        <v>639</v>
      </c>
      <c r="S1427" s="381"/>
      <c r="T1427" s="287"/>
    </row>
    <row r="1428" spans="1:20" ht="63.75">
      <c r="A1428" s="198" t="s">
        <v>542</v>
      </c>
      <c r="B1428" s="68"/>
      <c r="C1428" s="220" t="s">
        <v>591</v>
      </c>
      <c r="D1428" s="221">
        <v>44777</v>
      </c>
      <c r="E1428" s="198" t="s">
        <v>3632</v>
      </c>
      <c r="F1428" s="198" t="s">
        <v>3</v>
      </c>
      <c r="G1428" s="198">
        <v>2040000</v>
      </c>
      <c r="H1428" s="68"/>
      <c r="I1428" s="204" t="s">
        <v>4051</v>
      </c>
      <c r="J1428" s="68"/>
      <c r="K1428" s="68"/>
      <c r="L1428" s="68"/>
      <c r="M1428" s="68"/>
      <c r="N1428" s="379"/>
      <c r="O1428" s="379"/>
      <c r="P1428" s="222">
        <v>0</v>
      </c>
      <c r="Q1428" s="222">
        <v>12195.69</v>
      </c>
      <c r="R1428" s="68" t="s">
        <v>639</v>
      </c>
      <c r="S1428" s="381"/>
      <c r="T1428" s="287"/>
    </row>
    <row r="1429" spans="1:20" ht="76.5">
      <c r="A1429" s="198">
        <v>46</v>
      </c>
      <c r="B1429" s="68"/>
      <c r="C1429" s="220" t="s">
        <v>1384</v>
      </c>
      <c r="D1429" s="221">
        <v>44777</v>
      </c>
      <c r="E1429" s="198" t="s">
        <v>3815</v>
      </c>
      <c r="F1429" s="198" t="s">
        <v>6</v>
      </c>
      <c r="G1429" s="198">
        <v>1663404</v>
      </c>
      <c r="H1429" s="68"/>
      <c r="I1429" s="204" t="s">
        <v>4240</v>
      </c>
      <c r="J1429" s="68"/>
      <c r="K1429" s="68"/>
      <c r="L1429" s="68"/>
      <c r="M1429" s="68"/>
      <c r="N1429" s="379"/>
      <c r="O1429" s="379"/>
      <c r="P1429" s="222">
        <v>0</v>
      </c>
      <c r="Q1429" s="222">
        <v>4485</v>
      </c>
      <c r="R1429" s="68" t="s">
        <v>639</v>
      </c>
      <c r="S1429" s="381"/>
      <c r="T1429" s="287"/>
    </row>
    <row r="1430" spans="1:20" ht="76.5">
      <c r="A1430" s="198">
        <v>46</v>
      </c>
      <c r="B1430" s="68"/>
      <c r="C1430" s="220" t="s">
        <v>1384</v>
      </c>
      <c r="D1430" s="221">
        <v>44777</v>
      </c>
      <c r="E1430" s="198" t="s">
        <v>3816</v>
      </c>
      <c r="F1430" s="198" t="s">
        <v>6</v>
      </c>
      <c r="G1430" s="198">
        <v>1663406</v>
      </c>
      <c r="H1430" s="68"/>
      <c r="I1430" s="204" t="s">
        <v>4241</v>
      </c>
      <c r="J1430" s="68"/>
      <c r="K1430" s="68"/>
      <c r="L1430" s="68"/>
      <c r="M1430" s="68"/>
      <c r="N1430" s="379"/>
      <c r="O1430" s="379"/>
      <c r="P1430" s="222">
        <v>0</v>
      </c>
      <c r="Q1430" s="222">
        <v>1980</v>
      </c>
      <c r="R1430" s="68" t="s">
        <v>639</v>
      </c>
      <c r="S1430" s="381"/>
      <c r="T1430" s="287"/>
    </row>
    <row r="1431" spans="1:20" ht="76.5">
      <c r="A1431" s="198">
        <v>46</v>
      </c>
      <c r="B1431" s="68"/>
      <c r="C1431" s="220" t="s">
        <v>1384</v>
      </c>
      <c r="D1431" s="221">
        <v>44777</v>
      </c>
      <c r="E1431" s="198" t="s">
        <v>3817</v>
      </c>
      <c r="F1431" s="198" t="s">
        <v>6</v>
      </c>
      <c r="G1431" s="198">
        <v>1663407</v>
      </c>
      <c r="H1431" s="68"/>
      <c r="I1431" s="204" t="s">
        <v>4242</v>
      </c>
      <c r="J1431" s="68"/>
      <c r="K1431" s="68"/>
      <c r="L1431" s="68"/>
      <c r="M1431" s="68"/>
      <c r="N1431" s="379"/>
      <c r="O1431" s="379"/>
      <c r="P1431" s="222">
        <v>0</v>
      </c>
      <c r="Q1431" s="222">
        <v>4130</v>
      </c>
      <c r="R1431" s="68" t="s">
        <v>639</v>
      </c>
      <c r="S1431" s="381"/>
      <c r="T1431" s="287"/>
    </row>
    <row r="1432" spans="1:20" ht="51">
      <c r="A1432" s="198">
        <v>190</v>
      </c>
      <c r="B1432" s="68"/>
      <c r="C1432" s="220" t="s">
        <v>83</v>
      </c>
      <c r="D1432" s="221">
        <v>44778</v>
      </c>
      <c r="E1432" s="198" t="s">
        <v>3633</v>
      </c>
      <c r="F1432" s="198" t="s">
        <v>3</v>
      </c>
      <c r="G1432" s="198">
        <v>2040294</v>
      </c>
      <c r="H1432" s="68"/>
      <c r="I1432" s="204" t="s">
        <v>4052</v>
      </c>
      <c r="J1432" s="68"/>
      <c r="K1432" s="68"/>
      <c r="L1432" s="68"/>
      <c r="M1432" s="68"/>
      <c r="N1432" s="379"/>
      <c r="O1432" s="379"/>
      <c r="P1432" s="222">
        <v>0</v>
      </c>
      <c r="Q1432" s="222">
        <v>541.62</v>
      </c>
      <c r="R1432" s="68" t="s">
        <v>639</v>
      </c>
      <c r="S1432" s="381"/>
      <c r="T1432" s="287"/>
    </row>
    <row r="1433" spans="1:20" ht="51">
      <c r="A1433" s="198">
        <v>190</v>
      </c>
      <c r="B1433" s="68"/>
      <c r="C1433" s="220" t="s">
        <v>83</v>
      </c>
      <c r="D1433" s="221">
        <v>44778</v>
      </c>
      <c r="E1433" s="198" t="s">
        <v>3634</v>
      </c>
      <c r="F1433" s="198" t="s">
        <v>3</v>
      </c>
      <c r="G1433" s="198">
        <v>2040296</v>
      </c>
      <c r="H1433" s="68"/>
      <c r="I1433" s="204" t="s">
        <v>4053</v>
      </c>
      <c r="J1433" s="68"/>
      <c r="K1433" s="68"/>
      <c r="L1433" s="68"/>
      <c r="M1433" s="68"/>
      <c r="N1433" s="379"/>
      <c r="O1433" s="379"/>
      <c r="P1433" s="222">
        <v>0</v>
      </c>
      <c r="Q1433" s="222">
        <v>704.31</v>
      </c>
      <c r="R1433" s="68" t="s">
        <v>639</v>
      </c>
      <c r="S1433" s="381"/>
      <c r="T1433" s="287"/>
    </row>
    <row r="1434" spans="1:20" ht="51">
      <c r="A1434" s="198">
        <v>190</v>
      </c>
      <c r="B1434" s="68"/>
      <c r="C1434" s="220" t="s">
        <v>83</v>
      </c>
      <c r="D1434" s="221">
        <v>44778</v>
      </c>
      <c r="E1434" s="198" t="s">
        <v>3635</v>
      </c>
      <c r="F1434" s="198" t="s">
        <v>3</v>
      </c>
      <c r="G1434" s="198">
        <v>2040299</v>
      </c>
      <c r="H1434" s="68"/>
      <c r="I1434" s="204" t="s">
        <v>4054</v>
      </c>
      <c r="J1434" s="68"/>
      <c r="K1434" s="68"/>
      <c r="L1434" s="68"/>
      <c r="M1434" s="68"/>
      <c r="N1434" s="379"/>
      <c r="O1434" s="379"/>
      <c r="P1434" s="222">
        <v>0</v>
      </c>
      <c r="Q1434" s="222">
        <v>1090.3</v>
      </c>
      <c r="R1434" s="68" t="s">
        <v>639</v>
      </c>
      <c r="S1434" s="381"/>
      <c r="T1434" s="287"/>
    </row>
    <row r="1435" spans="1:20" ht="51">
      <c r="A1435" s="198">
        <v>293</v>
      </c>
      <c r="B1435" s="68"/>
      <c r="C1435" s="220" t="s">
        <v>122</v>
      </c>
      <c r="D1435" s="221">
        <v>44778</v>
      </c>
      <c r="E1435" s="198" t="s">
        <v>3636</v>
      </c>
      <c r="F1435" s="198" t="s">
        <v>3</v>
      </c>
      <c r="G1435" s="198">
        <v>2040374</v>
      </c>
      <c r="H1435" s="68"/>
      <c r="I1435" s="204" t="s">
        <v>4056</v>
      </c>
      <c r="J1435" s="68"/>
      <c r="K1435" s="68"/>
      <c r="L1435" s="68"/>
      <c r="M1435" s="68"/>
      <c r="N1435" s="379"/>
      <c r="O1435" s="379"/>
      <c r="P1435" s="222">
        <v>0</v>
      </c>
      <c r="Q1435" s="222">
        <v>118.67</v>
      </c>
      <c r="R1435" s="68" t="s">
        <v>639</v>
      </c>
      <c r="S1435" s="381"/>
      <c r="T1435" s="287"/>
    </row>
    <row r="1436" spans="1:20" ht="63.75">
      <c r="A1436" s="198" t="s">
        <v>551</v>
      </c>
      <c r="B1436" s="68"/>
      <c r="C1436" s="220" t="s">
        <v>590</v>
      </c>
      <c r="D1436" s="221">
        <v>44778</v>
      </c>
      <c r="E1436" s="198" t="s">
        <v>3637</v>
      </c>
      <c r="F1436" s="198" t="s">
        <v>3</v>
      </c>
      <c r="G1436" s="198">
        <v>2040378</v>
      </c>
      <c r="H1436" s="68"/>
      <c r="I1436" s="204" t="s">
        <v>4057</v>
      </c>
      <c r="J1436" s="68"/>
      <c r="K1436" s="68"/>
      <c r="L1436" s="68"/>
      <c r="M1436" s="68"/>
      <c r="N1436" s="379"/>
      <c r="O1436" s="379"/>
      <c r="P1436" s="222">
        <v>0</v>
      </c>
      <c r="Q1436" s="222">
        <v>4099.32</v>
      </c>
      <c r="R1436" s="68" t="s">
        <v>639</v>
      </c>
      <c r="S1436" s="381"/>
      <c r="T1436" s="287"/>
    </row>
    <row r="1437" spans="1:20" ht="51">
      <c r="A1437" s="198" t="s">
        <v>551</v>
      </c>
      <c r="B1437" s="68"/>
      <c r="C1437" s="220" t="s">
        <v>590</v>
      </c>
      <c r="D1437" s="221">
        <v>44778</v>
      </c>
      <c r="E1437" s="198" t="s">
        <v>3638</v>
      </c>
      <c r="F1437" s="198" t="s">
        <v>3</v>
      </c>
      <c r="G1437" s="198">
        <v>2040379</v>
      </c>
      <c r="H1437" s="68"/>
      <c r="I1437" s="204" t="s">
        <v>4058</v>
      </c>
      <c r="J1437" s="68"/>
      <c r="K1437" s="68"/>
      <c r="L1437" s="68"/>
      <c r="M1437" s="68"/>
      <c r="N1437" s="379"/>
      <c r="O1437" s="379"/>
      <c r="P1437" s="222">
        <v>0</v>
      </c>
      <c r="Q1437" s="222">
        <v>3606.01</v>
      </c>
      <c r="R1437" s="68" t="s">
        <v>639</v>
      </c>
      <c r="S1437" s="381"/>
      <c r="T1437" s="287"/>
    </row>
    <row r="1438" spans="1:20" ht="51">
      <c r="A1438" s="198">
        <v>47</v>
      </c>
      <c r="B1438" s="68"/>
      <c r="C1438" s="220" t="s">
        <v>46</v>
      </c>
      <c r="D1438" s="221">
        <v>44778</v>
      </c>
      <c r="E1438" s="198" t="s">
        <v>3639</v>
      </c>
      <c r="F1438" s="198" t="s">
        <v>3</v>
      </c>
      <c r="G1438" s="198">
        <v>2040392</v>
      </c>
      <c r="H1438" s="68"/>
      <c r="I1438" s="204" t="s">
        <v>4059</v>
      </c>
      <c r="J1438" s="68"/>
      <c r="K1438" s="68"/>
      <c r="L1438" s="68"/>
      <c r="M1438" s="68"/>
      <c r="N1438" s="379"/>
      <c r="O1438" s="379"/>
      <c r="P1438" s="222">
        <v>0</v>
      </c>
      <c r="Q1438" s="222">
        <v>57.55</v>
      </c>
      <c r="R1438" s="68" t="s">
        <v>2578</v>
      </c>
      <c r="S1438" s="381"/>
      <c r="T1438" s="287"/>
    </row>
    <row r="1439" spans="1:20" ht="38.25">
      <c r="A1439" s="198" t="s">
        <v>551</v>
      </c>
      <c r="B1439" s="68"/>
      <c r="C1439" s="220" t="s">
        <v>590</v>
      </c>
      <c r="D1439" s="221">
        <v>44778</v>
      </c>
      <c r="E1439" s="198" t="s">
        <v>3640</v>
      </c>
      <c r="F1439" s="198" t="s">
        <v>3</v>
      </c>
      <c r="G1439" s="198">
        <v>2040420</v>
      </c>
      <c r="H1439" s="68"/>
      <c r="I1439" s="204" t="s">
        <v>4060</v>
      </c>
      <c r="J1439" s="68"/>
      <c r="K1439" s="68"/>
      <c r="L1439" s="68"/>
      <c r="M1439" s="68"/>
      <c r="N1439" s="379"/>
      <c r="O1439" s="379"/>
      <c r="P1439" s="222">
        <v>0</v>
      </c>
      <c r="Q1439" s="222">
        <v>6136.74</v>
      </c>
      <c r="R1439" s="68" t="s">
        <v>639</v>
      </c>
      <c r="S1439" s="381"/>
      <c r="T1439" s="287"/>
    </row>
    <row r="1440" spans="1:20" ht="51">
      <c r="A1440" s="198" t="s">
        <v>549</v>
      </c>
      <c r="B1440" s="68"/>
      <c r="C1440" s="220" t="s">
        <v>589</v>
      </c>
      <c r="D1440" s="221">
        <v>44778</v>
      </c>
      <c r="E1440" s="198" t="s">
        <v>3641</v>
      </c>
      <c r="F1440" s="198" t="s">
        <v>3</v>
      </c>
      <c r="G1440" s="198">
        <v>2040268</v>
      </c>
      <c r="H1440" s="68"/>
      <c r="I1440" s="204" t="s">
        <v>4062</v>
      </c>
      <c r="J1440" s="68"/>
      <c r="K1440" s="68"/>
      <c r="L1440" s="68"/>
      <c r="M1440" s="68"/>
      <c r="N1440" s="379"/>
      <c r="O1440" s="379"/>
      <c r="P1440" s="222">
        <v>0</v>
      </c>
      <c r="Q1440" s="222">
        <v>54022.42</v>
      </c>
      <c r="R1440" s="68" t="s">
        <v>639</v>
      </c>
      <c r="S1440" s="381"/>
      <c r="T1440" s="287"/>
    </row>
    <row r="1441" spans="1:20" ht="63.75">
      <c r="A1441" s="198">
        <v>78</v>
      </c>
      <c r="B1441" s="68"/>
      <c r="C1441" s="220" t="s">
        <v>1385</v>
      </c>
      <c r="D1441" s="221">
        <v>44778</v>
      </c>
      <c r="E1441" s="198" t="s">
        <v>3642</v>
      </c>
      <c r="F1441" s="198" t="s">
        <v>3</v>
      </c>
      <c r="G1441" s="198">
        <v>2040336</v>
      </c>
      <c r="H1441" s="68"/>
      <c r="I1441" s="204" t="s">
        <v>4063</v>
      </c>
      <c r="J1441" s="68"/>
      <c r="K1441" s="68"/>
      <c r="L1441" s="68"/>
      <c r="M1441" s="68"/>
      <c r="N1441" s="379"/>
      <c r="O1441" s="379"/>
      <c r="P1441" s="222">
        <v>0</v>
      </c>
      <c r="Q1441" s="222">
        <v>1305.31</v>
      </c>
      <c r="R1441" s="68" t="s">
        <v>639</v>
      </c>
      <c r="S1441" s="381"/>
      <c r="T1441" s="287"/>
    </row>
    <row r="1442" spans="1:20" ht="63.75">
      <c r="A1442" s="198">
        <v>169</v>
      </c>
      <c r="B1442" s="68"/>
      <c r="C1442" s="220" t="s">
        <v>80</v>
      </c>
      <c r="D1442" s="221">
        <v>44778</v>
      </c>
      <c r="E1442" s="198" t="s">
        <v>3643</v>
      </c>
      <c r="F1442" s="198" t="s">
        <v>3</v>
      </c>
      <c r="G1442" s="198">
        <v>2040346</v>
      </c>
      <c r="H1442" s="68"/>
      <c r="I1442" s="204" t="s">
        <v>4064</v>
      </c>
      <c r="J1442" s="68"/>
      <c r="K1442" s="68"/>
      <c r="L1442" s="68"/>
      <c r="M1442" s="68"/>
      <c r="N1442" s="379"/>
      <c r="O1442" s="379"/>
      <c r="P1442" s="222">
        <v>0</v>
      </c>
      <c r="Q1442" s="222">
        <v>4058.82</v>
      </c>
      <c r="R1442" s="68" t="s">
        <v>639</v>
      </c>
      <c r="S1442" s="381"/>
      <c r="T1442" s="287"/>
    </row>
    <row r="1443" spans="1:20" ht="89.25">
      <c r="A1443" s="198">
        <v>587</v>
      </c>
      <c r="B1443" s="68"/>
      <c r="C1443" s="220" t="s">
        <v>675</v>
      </c>
      <c r="D1443" s="221">
        <v>44778</v>
      </c>
      <c r="E1443" s="198" t="s">
        <v>3644</v>
      </c>
      <c r="F1443" s="198" t="s">
        <v>3</v>
      </c>
      <c r="G1443" s="198">
        <v>2040352</v>
      </c>
      <c r="H1443" s="68"/>
      <c r="I1443" s="204" t="s">
        <v>4065</v>
      </c>
      <c r="J1443" s="68"/>
      <c r="K1443" s="68"/>
      <c r="L1443" s="68"/>
      <c r="M1443" s="68"/>
      <c r="N1443" s="379"/>
      <c r="O1443" s="379"/>
      <c r="P1443" s="222">
        <v>0</v>
      </c>
      <c r="Q1443" s="222">
        <v>3010338.53</v>
      </c>
      <c r="R1443" s="68" t="s">
        <v>639</v>
      </c>
      <c r="S1443" s="381"/>
      <c r="T1443" s="287"/>
    </row>
    <row r="1444" spans="1:20" ht="63.75">
      <c r="A1444" s="198">
        <v>311</v>
      </c>
      <c r="B1444" s="68"/>
      <c r="C1444" s="220" t="s">
        <v>133</v>
      </c>
      <c r="D1444" s="221">
        <v>44778</v>
      </c>
      <c r="E1444" s="198" t="s">
        <v>3645</v>
      </c>
      <c r="F1444" s="198" t="s">
        <v>3</v>
      </c>
      <c r="G1444" s="198">
        <v>2040354</v>
      </c>
      <c r="H1444" s="68"/>
      <c r="I1444" s="204" t="s">
        <v>4066</v>
      </c>
      <c r="J1444" s="68"/>
      <c r="K1444" s="68"/>
      <c r="L1444" s="68"/>
      <c r="M1444" s="68"/>
      <c r="N1444" s="379"/>
      <c r="O1444" s="379"/>
      <c r="P1444" s="222">
        <v>0</v>
      </c>
      <c r="Q1444" s="222">
        <v>255.03</v>
      </c>
      <c r="R1444" s="68" t="s">
        <v>639</v>
      </c>
      <c r="S1444" s="381"/>
      <c r="T1444" s="287"/>
    </row>
    <row r="1445" spans="1:20" ht="89.25">
      <c r="A1445" s="198">
        <v>587</v>
      </c>
      <c r="B1445" s="68"/>
      <c r="C1445" s="220" t="s">
        <v>675</v>
      </c>
      <c r="D1445" s="221">
        <v>44778</v>
      </c>
      <c r="E1445" s="198" t="s">
        <v>3646</v>
      </c>
      <c r="F1445" s="198" t="s">
        <v>3</v>
      </c>
      <c r="G1445" s="198">
        <v>2040355</v>
      </c>
      <c r="H1445" s="68"/>
      <c r="I1445" s="204" t="s">
        <v>4067</v>
      </c>
      <c r="J1445" s="68"/>
      <c r="K1445" s="68"/>
      <c r="L1445" s="68"/>
      <c r="M1445" s="68"/>
      <c r="N1445" s="379"/>
      <c r="O1445" s="379"/>
      <c r="P1445" s="222">
        <v>0</v>
      </c>
      <c r="Q1445" s="222">
        <v>55874.89</v>
      </c>
      <c r="R1445" s="68" t="s">
        <v>639</v>
      </c>
      <c r="S1445" s="381"/>
      <c r="T1445" s="287"/>
    </row>
    <row r="1446" spans="1:20" ht="51">
      <c r="A1446" s="198" t="s">
        <v>549</v>
      </c>
      <c r="B1446" s="68"/>
      <c r="C1446" s="220" t="s">
        <v>589</v>
      </c>
      <c r="D1446" s="221">
        <v>44778</v>
      </c>
      <c r="E1446" s="198" t="s">
        <v>3647</v>
      </c>
      <c r="F1446" s="198" t="s">
        <v>3</v>
      </c>
      <c r="G1446" s="198">
        <v>2040266</v>
      </c>
      <c r="H1446" s="68"/>
      <c r="I1446" s="204" t="s">
        <v>4068</v>
      </c>
      <c r="J1446" s="68"/>
      <c r="K1446" s="68"/>
      <c r="L1446" s="68"/>
      <c r="M1446" s="68"/>
      <c r="N1446" s="379"/>
      <c r="O1446" s="379"/>
      <c r="P1446" s="222">
        <v>0</v>
      </c>
      <c r="Q1446" s="222">
        <v>424134.82</v>
      </c>
      <c r="R1446" s="68" t="s">
        <v>639</v>
      </c>
      <c r="S1446" s="381"/>
      <c r="T1446" s="287"/>
    </row>
    <row r="1447" spans="1:20" ht="51">
      <c r="A1447" s="198" t="s">
        <v>542</v>
      </c>
      <c r="B1447" s="68"/>
      <c r="C1447" s="220" t="s">
        <v>591</v>
      </c>
      <c r="D1447" s="221">
        <v>44778</v>
      </c>
      <c r="E1447" s="198" t="s">
        <v>3819</v>
      </c>
      <c r="F1447" s="198" t="s">
        <v>6</v>
      </c>
      <c r="G1447" s="198">
        <v>1663541</v>
      </c>
      <c r="H1447" s="68"/>
      <c r="I1447" s="204" t="s">
        <v>4244</v>
      </c>
      <c r="J1447" s="68"/>
      <c r="K1447" s="68"/>
      <c r="L1447" s="68"/>
      <c r="M1447" s="68"/>
      <c r="N1447" s="379"/>
      <c r="O1447" s="379"/>
      <c r="P1447" s="222">
        <v>0</v>
      </c>
      <c r="Q1447" s="222">
        <v>5502.45</v>
      </c>
      <c r="R1447" s="68" t="s">
        <v>639</v>
      </c>
      <c r="S1447" s="381"/>
      <c r="T1447" s="287"/>
    </row>
    <row r="1448" spans="1:20" ht="51">
      <c r="A1448" s="198" t="s">
        <v>551</v>
      </c>
      <c r="B1448" s="68"/>
      <c r="C1448" s="220" t="s">
        <v>590</v>
      </c>
      <c r="D1448" s="221">
        <v>44781</v>
      </c>
      <c r="E1448" s="198" t="s">
        <v>3648</v>
      </c>
      <c r="F1448" s="198" t="s">
        <v>3</v>
      </c>
      <c r="G1448" s="198">
        <v>2040611</v>
      </c>
      <c r="H1448" s="68"/>
      <c r="I1448" s="204" t="s">
        <v>4069</v>
      </c>
      <c r="J1448" s="68"/>
      <c r="K1448" s="68"/>
      <c r="L1448" s="68"/>
      <c r="M1448" s="68"/>
      <c r="N1448" s="379"/>
      <c r="O1448" s="379"/>
      <c r="P1448" s="222">
        <v>0</v>
      </c>
      <c r="Q1448" s="222">
        <v>320.02</v>
      </c>
      <c r="R1448" s="68" t="s">
        <v>639</v>
      </c>
      <c r="S1448" s="381"/>
      <c r="T1448" s="287"/>
    </row>
    <row r="1449" spans="1:20" ht="51">
      <c r="A1449" s="198" t="s">
        <v>551</v>
      </c>
      <c r="B1449" s="68"/>
      <c r="C1449" s="220" t="s">
        <v>590</v>
      </c>
      <c r="D1449" s="221">
        <v>44781</v>
      </c>
      <c r="E1449" s="198" t="s">
        <v>3649</v>
      </c>
      <c r="F1449" s="198" t="s">
        <v>3</v>
      </c>
      <c r="G1449" s="198">
        <v>2040656</v>
      </c>
      <c r="H1449" s="68"/>
      <c r="I1449" s="204" t="s">
        <v>4070</v>
      </c>
      <c r="J1449" s="68"/>
      <c r="K1449" s="68"/>
      <c r="L1449" s="68"/>
      <c r="M1449" s="68"/>
      <c r="N1449" s="379"/>
      <c r="O1449" s="379"/>
      <c r="P1449" s="222">
        <v>0</v>
      </c>
      <c r="Q1449" s="222">
        <v>2070.1799999999998</v>
      </c>
      <c r="R1449" s="68" t="s">
        <v>639</v>
      </c>
      <c r="S1449" s="381"/>
      <c r="T1449" s="287"/>
    </row>
    <row r="1450" spans="1:20" ht="38.25">
      <c r="A1450" s="198" t="s">
        <v>551</v>
      </c>
      <c r="B1450" s="68"/>
      <c r="C1450" s="220" t="s">
        <v>590</v>
      </c>
      <c r="D1450" s="221">
        <v>44781</v>
      </c>
      <c r="E1450" s="198" t="s">
        <v>3650</v>
      </c>
      <c r="F1450" s="198" t="s">
        <v>3</v>
      </c>
      <c r="G1450" s="198">
        <v>2040674</v>
      </c>
      <c r="H1450" s="68"/>
      <c r="I1450" s="204" t="s">
        <v>4071</v>
      </c>
      <c r="J1450" s="68"/>
      <c r="K1450" s="68"/>
      <c r="L1450" s="68"/>
      <c r="M1450" s="68"/>
      <c r="N1450" s="379"/>
      <c r="O1450" s="379"/>
      <c r="P1450" s="222">
        <v>0</v>
      </c>
      <c r="Q1450" s="222">
        <v>932.1</v>
      </c>
      <c r="R1450" s="68" t="s">
        <v>639</v>
      </c>
      <c r="S1450" s="381"/>
      <c r="T1450" s="287"/>
    </row>
    <row r="1451" spans="1:20" ht="63.75">
      <c r="A1451" s="198">
        <v>190</v>
      </c>
      <c r="B1451" s="68"/>
      <c r="C1451" s="220" t="s">
        <v>83</v>
      </c>
      <c r="D1451" s="221">
        <v>44781</v>
      </c>
      <c r="E1451" s="198" t="s">
        <v>3651</v>
      </c>
      <c r="F1451" s="198" t="s">
        <v>3</v>
      </c>
      <c r="G1451" s="198">
        <v>2040716</v>
      </c>
      <c r="H1451" s="68"/>
      <c r="I1451" s="204" t="s">
        <v>4072</v>
      </c>
      <c r="J1451" s="68"/>
      <c r="K1451" s="68"/>
      <c r="L1451" s="68"/>
      <c r="M1451" s="68"/>
      <c r="N1451" s="379"/>
      <c r="O1451" s="379"/>
      <c r="P1451" s="222">
        <v>0</v>
      </c>
      <c r="Q1451" s="222">
        <v>1080</v>
      </c>
      <c r="R1451" s="68" t="s">
        <v>639</v>
      </c>
      <c r="S1451" s="381"/>
      <c r="T1451" s="287"/>
    </row>
    <row r="1452" spans="1:20" ht="51">
      <c r="A1452" s="198" t="s">
        <v>551</v>
      </c>
      <c r="B1452" s="68"/>
      <c r="C1452" s="220" t="s">
        <v>590</v>
      </c>
      <c r="D1452" s="221">
        <v>44781</v>
      </c>
      <c r="E1452" s="198" t="s">
        <v>3652</v>
      </c>
      <c r="F1452" s="198" t="s">
        <v>3</v>
      </c>
      <c r="G1452" s="198">
        <v>2040730</v>
      </c>
      <c r="H1452" s="68"/>
      <c r="I1452" s="204" t="s">
        <v>4073</v>
      </c>
      <c r="J1452" s="68"/>
      <c r="K1452" s="68"/>
      <c r="L1452" s="68"/>
      <c r="M1452" s="68"/>
      <c r="N1452" s="379"/>
      <c r="O1452" s="379"/>
      <c r="P1452" s="222">
        <v>0</v>
      </c>
      <c r="Q1452" s="222">
        <v>700</v>
      </c>
      <c r="R1452" s="68" t="s">
        <v>639</v>
      </c>
      <c r="S1452" s="381"/>
      <c r="T1452" s="287"/>
    </row>
    <row r="1453" spans="1:20" ht="51">
      <c r="A1453" s="198">
        <v>46</v>
      </c>
      <c r="B1453" s="68"/>
      <c r="C1453" s="220" t="s">
        <v>1384</v>
      </c>
      <c r="D1453" s="221">
        <v>44781</v>
      </c>
      <c r="E1453" s="198" t="s">
        <v>3653</v>
      </c>
      <c r="F1453" s="198" t="s">
        <v>3</v>
      </c>
      <c r="G1453" s="198">
        <v>2040731</v>
      </c>
      <c r="H1453" s="68"/>
      <c r="I1453" s="204" t="s">
        <v>4074</v>
      </c>
      <c r="J1453" s="68"/>
      <c r="K1453" s="68"/>
      <c r="L1453" s="68"/>
      <c r="M1453" s="68"/>
      <c r="N1453" s="379"/>
      <c r="O1453" s="379"/>
      <c r="P1453" s="222">
        <v>0</v>
      </c>
      <c r="Q1453" s="222">
        <v>665.74</v>
      </c>
      <c r="R1453" s="68" t="s">
        <v>639</v>
      </c>
      <c r="S1453" s="381"/>
      <c r="T1453" s="287"/>
    </row>
    <row r="1454" spans="1:20" ht="51">
      <c r="A1454" s="198" t="s">
        <v>551</v>
      </c>
      <c r="B1454" s="68"/>
      <c r="C1454" s="220" t="s">
        <v>590</v>
      </c>
      <c r="D1454" s="221">
        <v>44781</v>
      </c>
      <c r="E1454" s="198" t="s">
        <v>3654</v>
      </c>
      <c r="F1454" s="198" t="s">
        <v>3</v>
      </c>
      <c r="G1454" s="198">
        <v>2040645</v>
      </c>
      <c r="H1454" s="68"/>
      <c r="I1454" s="204" t="s">
        <v>4075</v>
      </c>
      <c r="J1454" s="68"/>
      <c r="K1454" s="68"/>
      <c r="L1454" s="68"/>
      <c r="M1454" s="68"/>
      <c r="N1454" s="379"/>
      <c r="O1454" s="379"/>
      <c r="P1454" s="222">
        <v>0</v>
      </c>
      <c r="Q1454" s="222">
        <v>4651.8500000000004</v>
      </c>
      <c r="R1454" s="68" t="s">
        <v>639</v>
      </c>
      <c r="S1454" s="381"/>
      <c r="T1454" s="287"/>
    </row>
    <row r="1455" spans="1:20" ht="51">
      <c r="A1455" s="198" t="s">
        <v>542</v>
      </c>
      <c r="B1455" s="68"/>
      <c r="C1455" s="220" t="s">
        <v>591</v>
      </c>
      <c r="D1455" s="221">
        <v>44781</v>
      </c>
      <c r="E1455" s="198" t="s">
        <v>3655</v>
      </c>
      <c r="F1455" s="198" t="s">
        <v>3</v>
      </c>
      <c r="G1455" s="198">
        <v>2040664</v>
      </c>
      <c r="H1455" s="68"/>
      <c r="I1455" s="204" t="s">
        <v>4076</v>
      </c>
      <c r="J1455" s="68"/>
      <c r="K1455" s="68"/>
      <c r="L1455" s="68"/>
      <c r="M1455" s="68"/>
      <c r="N1455" s="379"/>
      <c r="O1455" s="379"/>
      <c r="P1455" s="222">
        <v>0</v>
      </c>
      <c r="Q1455" s="222">
        <v>1150.46</v>
      </c>
      <c r="R1455" s="68" t="s">
        <v>639</v>
      </c>
      <c r="S1455" s="381"/>
      <c r="T1455" s="287"/>
    </row>
    <row r="1456" spans="1:20" ht="51">
      <c r="A1456" s="198" t="s">
        <v>542</v>
      </c>
      <c r="B1456" s="68"/>
      <c r="C1456" s="220" t="s">
        <v>591</v>
      </c>
      <c r="D1456" s="221">
        <v>44781</v>
      </c>
      <c r="E1456" s="198" t="s">
        <v>3656</v>
      </c>
      <c r="F1456" s="198" t="s">
        <v>3</v>
      </c>
      <c r="G1456" s="198">
        <v>2040666</v>
      </c>
      <c r="H1456" s="68"/>
      <c r="I1456" s="204" t="s">
        <v>4077</v>
      </c>
      <c r="J1456" s="68"/>
      <c r="K1456" s="68"/>
      <c r="L1456" s="68"/>
      <c r="M1456" s="68"/>
      <c r="N1456" s="379"/>
      <c r="O1456" s="379"/>
      <c r="P1456" s="222">
        <v>0</v>
      </c>
      <c r="Q1456" s="222">
        <v>1256.4000000000001</v>
      </c>
      <c r="R1456" s="68" t="s">
        <v>639</v>
      </c>
      <c r="S1456" s="381"/>
      <c r="T1456" s="287"/>
    </row>
    <row r="1457" spans="1:20" ht="76.5">
      <c r="A1457" s="198" t="s">
        <v>542</v>
      </c>
      <c r="B1457" s="68"/>
      <c r="C1457" s="220" t="s">
        <v>591</v>
      </c>
      <c r="D1457" s="221">
        <v>44781</v>
      </c>
      <c r="E1457" s="198" t="s">
        <v>3657</v>
      </c>
      <c r="F1457" s="198" t="s">
        <v>3</v>
      </c>
      <c r="G1457" s="198">
        <v>2040668</v>
      </c>
      <c r="H1457" s="68"/>
      <c r="I1457" s="204" t="s">
        <v>4078</v>
      </c>
      <c r="J1457" s="68"/>
      <c r="K1457" s="68"/>
      <c r="L1457" s="68"/>
      <c r="M1457" s="68"/>
      <c r="N1457" s="379"/>
      <c r="O1457" s="379"/>
      <c r="P1457" s="222">
        <v>0</v>
      </c>
      <c r="Q1457" s="222">
        <v>11909.65</v>
      </c>
      <c r="R1457" s="68" t="s">
        <v>639</v>
      </c>
      <c r="S1457" s="381"/>
      <c r="T1457" s="287"/>
    </row>
    <row r="1458" spans="1:20" ht="51">
      <c r="A1458" s="198" t="s">
        <v>542</v>
      </c>
      <c r="B1458" s="68"/>
      <c r="C1458" s="220" t="s">
        <v>591</v>
      </c>
      <c r="D1458" s="221">
        <v>44781</v>
      </c>
      <c r="E1458" s="198" t="s">
        <v>3658</v>
      </c>
      <c r="F1458" s="198" t="s">
        <v>3</v>
      </c>
      <c r="G1458" s="198">
        <v>2040669</v>
      </c>
      <c r="H1458" s="68"/>
      <c r="I1458" s="204" t="s">
        <v>4079</v>
      </c>
      <c r="J1458" s="68"/>
      <c r="K1458" s="68"/>
      <c r="L1458" s="68"/>
      <c r="M1458" s="68"/>
      <c r="N1458" s="379"/>
      <c r="O1458" s="379"/>
      <c r="P1458" s="222">
        <v>0</v>
      </c>
      <c r="Q1458" s="222">
        <v>14950.4</v>
      </c>
      <c r="R1458" s="68" t="s">
        <v>639</v>
      </c>
      <c r="S1458" s="381"/>
      <c r="T1458" s="287"/>
    </row>
    <row r="1459" spans="1:20" ht="63.75">
      <c r="A1459" s="198" t="s">
        <v>542</v>
      </c>
      <c r="B1459" s="68"/>
      <c r="C1459" s="220" t="s">
        <v>591</v>
      </c>
      <c r="D1459" s="221">
        <v>44781</v>
      </c>
      <c r="E1459" s="198" t="s">
        <v>3659</v>
      </c>
      <c r="F1459" s="198" t="s">
        <v>3</v>
      </c>
      <c r="G1459" s="198">
        <v>2040670</v>
      </c>
      <c r="H1459" s="68"/>
      <c r="I1459" s="204" t="s">
        <v>4080</v>
      </c>
      <c r="J1459" s="68"/>
      <c r="K1459" s="68"/>
      <c r="L1459" s="68"/>
      <c r="M1459" s="68"/>
      <c r="N1459" s="379"/>
      <c r="O1459" s="379"/>
      <c r="P1459" s="222">
        <v>0</v>
      </c>
      <c r="Q1459" s="222">
        <v>219.92</v>
      </c>
      <c r="R1459" s="68" t="s">
        <v>639</v>
      </c>
      <c r="S1459" s="381"/>
      <c r="T1459" s="287"/>
    </row>
    <row r="1460" spans="1:20" ht="63.75">
      <c r="A1460" s="198" t="s">
        <v>542</v>
      </c>
      <c r="B1460" s="68"/>
      <c r="C1460" s="220" t="s">
        <v>591</v>
      </c>
      <c r="D1460" s="221">
        <v>44781</v>
      </c>
      <c r="E1460" s="198" t="s">
        <v>3660</v>
      </c>
      <c r="F1460" s="198" t="s">
        <v>3</v>
      </c>
      <c r="G1460" s="198">
        <v>2040673</v>
      </c>
      <c r="H1460" s="68"/>
      <c r="I1460" s="204" t="s">
        <v>4081</v>
      </c>
      <c r="J1460" s="68"/>
      <c r="K1460" s="68"/>
      <c r="L1460" s="68"/>
      <c r="M1460" s="68"/>
      <c r="N1460" s="379"/>
      <c r="O1460" s="379"/>
      <c r="P1460" s="222">
        <v>0</v>
      </c>
      <c r="Q1460" s="222">
        <v>11018.7</v>
      </c>
      <c r="R1460" s="68" t="s">
        <v>639</v>
      </c>
      <c r="S1460" s="381"/>
      <c r="T1460" s="287"/>
    </row>
    <row r="1461" spans="1:20" ht="63.75">
      <c r="A1461" s="198" t="s">
        <v>543</v>
      </c>
      <c r="B1461" s="68"/>
      <c r="C1461" s="220" t="s">
        <v>693</v>
      </c>
      <c r="D1461" s="221">
        <v>44781</v>
      </c>
      <c r="E1461" s="198" t="s">
        <v>3820</v>
      </c>
      <c r="F1461" s="198" t="s">
        <v>6</v>
      </c>
      <c r="G1461" s="198">
        <v>1960764</v>
      </c>
      <c r="H1461" s="68"/>
      <c r="I1461" s="204" t="s">
        <v>4246</v>
      </c>
      <c r="J1461" s="68"/>
      <c r="K1461" s="68"/>
      <c r="L1461" s="68"/>
      <c r="M1461" s="68"/>
      <c r="N1461" s="379"/>
      <c r="O1461" s="379"/>
      <c r="P1461" s="222">
        <v>0</v>
      </c>
      <c r="Q1461" s="222">
        <v>4000194.16</v>
      </c>
      <c r="R1461" s="68" t="s">
        <v>639</v>
      </c>
      <c r="S1461" s="381"/>
      <c r="T1461" s="287"/>
    </row>
    <row r="1462" spans="1:20" ht="63.75">
      <c r="A1462" s="198" t="s">
        <v>543</v>
      </c>
      <c r="B1462" s="68"/>
      <c r="C1462" s="220" t="s">
        <v>693</v>
      </c>
      <c r="D1462" s="221">
        <v>44781</v>
      </c>
      <c r="E1462" s="198" t="s">
        <v>3822</v>
      </c>
      <c r="F1462" s="198" t="s">
        <v>6</v>
      </c>
      <c r="G1462" s="198">
        <v>1960912</v>
      </c>
      <c r="H1462" s="68"/>
      <c r="I1462" s="204" t="s">
        <v>4248</v>
      </c>
      <c r="J1462" s="68"/>
      <c r="K1462" s="68"/>
      <c r="L1462" s="68"/>
      <c r="M1462" s="68"/>
      <c r="N1462" s="379"/>
      <c r="O1462" s="379"/>
      <c r="P1462" s="222">
        <v>0</v>
      </c>
      <c r="Q1462" s="222">
        <v>125356.7</v>
      </c>
      <c r="R1462" s="68" t="s">
        <v>639</v>
      </c>
      <c r="S1462" s="381"/>
      <c r="T1462" s="287"/>
    </row>
    <row r="1463" spans="1:20" ht="102">
      <c r="A1463" s="198" t="s">
        <v>543</v>
      </c>
      <c r="B1463" s="68"/>
      <c r="C1463" s="220" t="s">
        <v>693</v>
      </c>
      <c r="D1463" s="221">
        <v>44781</v>
      </c>
      <c r="E1463" s="198" t="s">
        <v>3823</v>
      </c>
      <c r="F1463" s="198" t="s">
        <v>11</v>
      </c>
      <c r="G1463" s="198">
        <v>1039384</v>
      </c>
      <c r="H1463" s="68"/>
      <c r="I1463" s="204" t="s">
        <v>4249</v>
      </c>
      <c r="J1463" s="68"/>
      <c r="K1463" s="68"/>
      <c r="L1463" s="68"/>
      <c r="M1463" s="68"/>
      <c r="N1463" s="379"/>
      <c r="O1463" s="379"/>
      <c r="P1463" s="222">
        <v>50</v>
      </c>
      <c r="Q1463" s="222">
        <v>0</v>
      </c>
      <c r="R1463" s="68" t="s">
        <v>639</v>
      </c>
      <c r="S1463" s="381"/>
      <c r="T1463" s="287"/>
    </row>
    <row r="1464" spans="1:20" ht="63.75">
      <c r="A1464" s="198">
        <v>78</v>
      </c>
      <c r="B1464" s="68"/>
      <c r="C1464" s="220" t="s">
        <v>1385</v>
      </c>
      <c r="D1464" s="221">
        <v>44782</v>
      </c>
      <c r="E1464" s="198" t="s">
        <v>3661</v>
      </c>
      <c r="F1464" s="198" t="s">
        <v>3</v>
      </c>
      <c r="G1464" s="198">
        <v>2040953</v>
      </c>
      <c r="H1464" s="68"/>
      <c r="I1464" s="204" t="s">
        <v>4082</v>
      </c>
      <c r="J1464" s="68"/>
      <c r="K1464" s="68"/>
      <c r="L1464" s="68"/>
      <c r="M1464" s="68"/>
      <c r="N1464" s="379"/>
      <c r="O1464" s="379"/>
      <c r="P1464" s="222">
        <v>0</v>
      </c>
      <c r="Q1464" s="222">
        <v>2726.37</v>
      </c>
      <c r="R1464" s="68" t="s">
        <v>639</v>
      </c>
      <c r="S1464" s="381"/>
      <c r="T1464" s="287"/>
    </row>
    <row r="1465" spans="1:20" ht="51">
      <c r="A1465" s="198" t="s">
        <v>551</v>
      </c>
      <c r="B1465" s="68"/>
      <c r="C1465" s="220" t="s">
        <v>590</v>
      </c>
      <c r="D1465" s="221">
        <v>44782</v>
      </c>
      <c r="E1465" s="198" t="s">
        <v>3662</v>
      </c>
      <c r="F1465" s="198" t="s">
        <v>3</v>
      </c>
      <c r="G1465" s="198">
        <v>2040956</v>
      </c>
      <c r="H1465" s="68"/>
      <c r="I1465" s="204" t="s">
        <v>4083</v>
      </c>
      <c r="J1465" s="68"/>
      <c r="K1465" s="68"/>
      <c r="L1465" s="68"/>
      <c r="M1465" s="68"/>
      <c r="N1465" s="379"/>
      <c r="O1465" s="379"/>
      <c r="P1465" s="222">
        <v>0</v>
      </c>
      <c r="Q1465" s="222">
        <v>800</v>
      </c>
      <c r="R1465" s="68" t="s">
        <v>639</v>
      </c>
      <c r="S1465" s="381"/>
      <c r="T1465" s="287"/>
    </row>
    <row r="1466" spans="1:20" ht="51">
      <c r="A1466" s="198" t="s">
        <v>551</v>
      </c>
      <c r="B1466" s="68"/>
      <c r="C1466" s="220" t="s">
        <v>590</v>
      </c>
      <c r="D1466" s="221">
        <v>44782</v>
      </c>
      <c r="E1466" s="198" t="s">
        <v>3663</v>
      </c>
      <c r="F1466" s="198" t="s">
        <v>3</v>
      </c>
      <c r="G1466" s="198">
        <v>2041006</v>
      </c>
      <c r="H1466" s="68"/>
      <c r="I1466" s="204" t="s">
        <v>4084</v>
      </c>
      <c r="J1466" s="68"/>
      <c r="K1466" s="68"/>
      <c r="L1466" s="68"/>
      <c r="M1466" s="68"/>
      <c r="N1466" s="379"/>
      <c r="O1466" s="379"/>
      <c r="P1466" s="222">
        <v>0</v>
      </c>
      <c r="Q1466" s="222">
        <v>36</v>
      </c>
      <c r="R1466" s="68" t="s">
        <v>639</v>
      </c>
      <c r="S1466" s="381"/>
      <c r="T1466" s="287"/>
    </row>
    <row r="1467" spans="1:20" ht="51">
      <c r="A1467" s="198">
        <v>46</v>
      </c>
      <c r="B1467" s="68"/>
      <c r="C1467" s="220" t="s">
        <v>1384</v>
      </c>
      <c r="D1467" s="221">
        <v>44782</v>
      </c>
      <c r="E1467" s="198" t="s">
        <v>3664</v>
      </c>
      <c r="F1467" s="198" t="s">
        <v>3</v>
      </c>
      <c r="G1467" s="198">
        <v>2041043</v>
      </c>
      <c r="H1467" s="68"/>
      <c r="I1467" s="204" t="s">
        <v>4085</v>
      </c>
      <c r="J1467" s="68"/>
      <c r="K1467" s="68"/>
      <c r="L1467" s="68"/>
      <c r="M1467" s="68"/>
      <c r="N1467" s="379"/>
      <c r="O1467" s="379"/>
      <c r="P1467" s="222">
        <v>0</v>
      </c>
      <c r="Q1467" s="222">
        <v>0.1</v>
      </c>
      <c r="R1467" s="68" t="s">
        <v>639</v>
      </c>
      <c r="S1467" s="381"/>
      <c r="T1467" s="287"/>
    </row>
    <row r="1468" spans="1:20" ht="63.75">
      <c r="A1468" s="198" t="s">
        <v>542</v>
      </c>
      <c r="B1468" s="68"/>
      <c r="C1468" s="220" t="s">
        <v>591</v>
      </c>
      <c r="D1468" s="221">
        <v>44782</v>
      </c>
      <c r="E1468" s="198" t="s">
        <v>3665</v>
      </c>
      <c r="F1468" s="198" t="s">
        <v>3</v>
      </c>
      <c r="G1468" s="198">
        <v>2040962</v>
      </c>
      <c r="H1468" s="68"/>
      <c r="I1468" s="204" t="s">
        <v>4086</v>
      </c>
      <c r="J1468" s="68"/>
      <c r="K1468" s="68"/>
      <c r="L1468" s="68"/>
      <c r="M1468" s="68"/>
      <c r="N1468" s="379"/>
      <c r="O1468" s="379"/>
      <c r="P1468" s="222">
        <v>0</v>
      </c>
      <c r="Q1468" s="222">
        <v>68396.02</v>
      </c>
      <c r="R1468" s="68" t="s">
        <v>639</v>
      </c>
      <c r="S1468" s="381"/>
      <c r="T1468" s="287"/>
    </row>
    <row r="1469" spans="1:20" ht="63.75">
      <c r="A1469" s="198" t="s">
        <v>551</v>
      </c>
      <c r="B1469" s="68"/>
      <c r="C1469" s="220" t="s">
        <v>590</v>
      </c>
      <c r="D1469" s="221">
        <v>44782</v>
      </c>
      <c r="E1469" s="198" t="s">
        <v>3666</v>
      </c>
      <c r="F1469" s="198" t="s">
        <v>3</v>
      </c>
      <c r="G1469" s="198">
        <v>2040964</v>
      </c>
      <c r="H1469" s="68"/>
      <c r="I1469" s="204" t="s">
        <v>4087</v>
      </c>
      <c r="J1469" s="68"/>
      <c r="K1469" s="68"/>
      <c r="L1469" s="68"/>
      <c r="M1469" s="68"/>
      <c r="N1469" s="379"/>
      <c r="O1469" s="379"/>
      <c r="P1469" s="222">
        <v>0</v>
      </c>
      <c r="Q1469" s="222">
        <v>1535.32</v>
      </c>
      <c r="R1469" s="68" t="s">
        <v>639</v>
      </c>
      <c r="S1469" s="381"/>
      <c r="T1469" s="287"/>
    </row>
    <row r="1470" spans="1:20" ht="63.75">
      <c r="A1470" s="198">
        <v>66</v>
      </c>
      <c r="B1470" s="68"/>
      <c r="C1470" s="220" t="s">
        <v>47</v>
      </c>
      <c r="D1470" s="221">
        <v>44782</v>
      </c>
      <c r="E1470" s="198" t="s">
        <v>3824</v>
      </c>
      <c r="F1470" s="198" t="s">
        <v>640</v>
      </c>
      <c r="G1470" s="198">
        <v>4102868</v>
      </c>
      <c r="H1470" s="68"/>
      <c r="I1470" s="204" t="s">
        <v>4250</v>
      </c>
      <c r="J1470" s="68"/>
      <c r="K1470" s="68"/>
      <c r="L1470" s="68"/>
      <c r="M1470" s="68"/>
      <c r="N1470" s="379"/>
      <c r="O1470" s="379"/>
      <c r="P1470" s="222">
        <v>0</v>
      </c>
      <c r="Q1470" s="222">
        <v>4758246.05</v>
      </c>
      <c r="R1470" s="68" t="s">
        <v>639</v>
      </c>
      <c r="S1470" s="381"/>
      <c r="T1470" s="287"/>
    </row>
    <row r="1471" spans="1:20" ht="102">
      <c r="A1471" s="198" t="s">
        <v>543</v>
      </c>
      <c r="B1471" s="68"/>
      <c r="C1471" s="220" t="s">
        <v>693</v>
      </c>
      <c r="D1471" s="221">
        <v>44782</v>
      </c>
      <c r="E1471" s="198" t="s">
        <v>3827</v>
      </c>
      <c r="F1471" s="198" t="s">
        <v>11</v>
      </c>
      <c r="G1471" s="198">
        <v>1039446</v>
      </c>
      <c r="H1471" s="68"/>
      <c r="I1471" s="204" t="s">
        <v>4253</v>
      </c>
      <c r="J1471" s="68"/>
      <c r="K1471" s="68"/>
      <c r="L1471" s="68"/>
      <c r="M1471" s="68"/>
      <c r="N1471" s="379"/>
      <c r="O1471" s="379"/>
      <c r="P1471" s="222">
        <v>270.62</v>
      </c>
      <c r="Q1471" s="222">
        <v>0</v>
      </c>
      <c r="R1471" s="68" t="s">
        <v>639</v>
      </c>
      <c r="S1471" s="381"/>
      <c r="T1471" s="287"/>
    </row>
    <row r="1472" spans="1:20" ht="89.25">
      <c r="A1472" s="198" t="s">
        <v>543</v>
      </c>
      <c r="B1472" s="68"/>
      <c r="C1472" s="220" t="s">
        <v>693</v>
      </c>
      <c r="D1472" s="221">
        <v>44782</v>
      </c>
      <c r="E1472" s="198" t="s">
        <v>3828</v>
      </c>
      <c r="F1472" s="198" t="s">
        <v>13</v>
      </c>
      <c r="G1472" s="198">
        <v>1039487</v>
      </c>
      <c r="H1472" s="68"/>
      <c r="I1472" s="204" t="s">
        <v>4254</v>
      </c>
      <c r="J1472" s="68"/>
      <c r="K1472" s="68"/>
      <c r="L1472" s="68"/>
      <c r="M1472" s="68"/>
      <c r="N1472" s="379"/>
      <c r="O1472" s="379"/>
      <c r="P1472" s="222">
        <v>12816</v>
      </c>
      <c r="Q1472" s="222">
        <v>0</v>
      </c>
      <c r="R1472" s="68" t="s">
        <v>639</v>
      </c>
      <c r="S1472" s="381"/>
      <c r="T1472" s="287"/>
    </row>
    <row r="1473" spans="1:20" ht="89.25">
      <c r="A1473" s="198" t="s">
        <v>543</v>
      </c>
      <c r="B1473" s="68"/>
      <c r="C1473" s="220" t="s">
        <v>693</v>
      </c>
      <c r="D1473" s="221">
        <v>44782</v>
      </c>
      <c r="E1473" s="198" t="s">
        <v>3829</v>
      </c>
      <c r="F1473" s="198" t="s">
        <v>11</v>
      </c>
      <c r="G1473" s="198">
        <v>1039487</v>
      </c>
      <c r="H1473" s="68"/>
      <c r="I1473" s="204" t="s">
        <v>4255</v>
      </c>
      <c r="J1473" s="68"/>
      <c r="K1473" s="68"/>
      <c r="L1473" s="68"/>
      <c r="M1473" s="68"/>
      <c r="N1473" s="379"/>
      <c r="O1473" s="379"/>
      <c r="P1473" s="222">
        <v>50</v>
      </c>
      <c r="Q1473" s="222">
        <v>0</v>
      </c>
      <c r="R1473" s="68" t="s">
        <v>639</v>
      </c>
      <c r="S1473" s="381"/>
      <c r="T1473" s="287"/>
    </row>
    <row r="1474" spans="1:20" ht="76.5">
      <c r="A1474" s="198" t="s">
        <v>543</v>
      </c>
      <c r="B1474" s="68"/>
      <c r="C1474" s="220" t="s">
        <v>693</v>
      </c>
      <c r="D1474" s="221">
        <v>44782</v>
      </c>
      <c r="E1474" s="198" t="s">
        <v>3830</v>
      </c>
      <c r="F1474" s="198" t="s">
        <v>11</v>
      </c>
      <c r="G1474" s="198">
        <v>1039438</v>
      </c>
      <c r="H1474" s="68"/>
      <c r="I1474" s="204" t="s">
        <v>4256</v>
      </c>
      <c r="J1474" s="68"/>
      <c r="K1474" s="68"/>
      <c r="L1474" s="68"/>
      <c r="M1474" s="68"/>
      <c r="N1474" s="379"/>
      <c r="O1474" s="379"/>
      <c r="P1474" s="222">
        <v>50</v>
      </c>
      <c r="Q1474" s="222">
        <v>0</v>
      </c>
      <c r="R1474" s="68" t="s">
        <v>639</v>
      </c>
      <c r="S1474" s="381"/>
      <c r="T1474" s="287"/>
    </row>
    <row r="1475" spans="1:20" ht="76.5">
      <c r="A1475" s="198" t="s">
        <v>542</v>
      </c>
      <c r="B1475" s="68"/>
      <c r="C1475" s="220" t="s">
        <v>591</v>
      </c>
      <c r="D1475" s="221">
        <v>44782</v>
      </c>
      <c r="E1475" s="198" t="s">
        <v>3831</v>
      </c>
      <c r="F1475" s="198" t="s">
        <v>6</v>
      </c>
      <c r="G1475" s="198">
        <v>679</v>
      </c>
      <c r="H1475" s="68"/>
      <c r="I1475" s="204" t="s">
        <v>4257</v>
      </c>
      <c r="J1475" s="68"/>
      <c r="K1475" s="68"/>
      <c r="L1475" s="68"/>
      <c r="M1475" s="68"/>
      <c r="N1475" s="379"/>
      <c r="O1475" s="379"/>
      <c r="P1475" s="222">
        <v>0</v>
      </c>
      <c r="Q1475" s="222">
        <v>6481.87</v>
      </c>
      <c r="R1475" s="68" t="s">
        <v>639</v>
      </c>
      <c r="S1475" s="381"/>
      <c r="T1475" s="287"/>
    </row>
    <row r="1476" spans="1:20" ht="63.75">
      <c r="A1476" s="198">
        <v>47</v>
      </c>
      <c r="B1476" s="68"/>
      <c r="C1476" s="220" t="s">
        <v>46</v>
      </c>
      <c r="D1476" s="221">
        <v>44783</v>
      </c>
      <c r="E1476" s="198" t="s">
        <v>3667</v>
      </c>
      <c r="F1476" s="198" t="s">
        <v>3</v>
      </c>
      <c r="G1476" s="198">
        <v>2041215</v>
      </c>
      <c r="H1476" s="68"/>
      <c r="I1476" s="204" t="s">
        <v>4088</v>
      </c>
      <c r="J1476" s="68"/>
      <c r="K1476" s="68"/>
      <c r="L1476" s="68"/>
      <c r="M1476" s="68"/>
      <c r="N1476" s="379"/>
      <c r="O1476" s="379"/>
      <c r="P1476" s="222">
        <v>0</v>
      </c>
      <c r="Q1476" s="222">
        <v>100.8</v>
      </c>
      <c r="R1476" s="68" t="s">
        <v>639</v>
      </c>
      <c r="S1476" s="381"/>
      <c r="T1476" s="287"/>
    </row>
    <row r="1477" spans="1:20" ht="51">
      <c r="A1477" s="198" t="s">
        <v>551</v>
      </c>
      <c r="B1477" s="68"/>
      <c r="C1477" s="220" t="s">
        <v>590</v>
      </c>
      <c r="D1477" s="221">
        <v>44783</v>
      </c>
      <c r="E1477" s="198" t="s">
        <v>3668</v>
      </c>
      <c r="F1477" s="198" t="s">
        <v>3</v>
      </c>
      <c r="G1477" s="198">
        <v>2041265</v>
      </c>
      <c r="H1477" s="68"/>
      <c r="I1477" s="204" t="s">
        <v>4089</v>
      </c>
      <c r="J1477" s="68"/>
      <c r="K1477" s="68"/>
      <c r="L1477" s="68"/>
      <c r="M1477" s="68"/>
      <c r="N1477" s="379"/>
      <c r="O1477" s="379"/>
      <c r="P1477" s="222">
        <v>0</v>
      </c>
      <c r="Q1477" s="222">
        <v>4000</v>
      </c>
      <c r="R1477" s="68" t="s">
        <v>639</v>
      </c>
      <c r="S1477" s="381"/>
      <c r="T1477" s="287"/>
    </row>
    <row r="1478" spans="1:20" ht="51">
      <c r="A1478" s="198" t="s">
        <v>551</v>
      </c>
      <c r="B1478" s="68"/>
      <c r="C1478" s="220" t="s">
        <v>590</v>
      </c>
      <c r="D1478" s="221">
        <v>44783</v>
      </c>
      <c r="E1478" s="198" t="s">
        <v>3669</v>
      </c>
      <c r="F1478" s="198" t="s">
        <v>3</v>
      </c>
      <c r="G1478" s="198">
        <v>2041267</v>
      </c>
      <c r="H1478" s="68"/>
      <c r="I1478" s="204" t="s">
        <v>4090</v>
      </c>
      <c r="J1478" s="68"/>
      <c r="K1478" s="68"/>
      <c r="L1478" s="68"/>
      <c r="M1478" s="68"/>
      <c r="N1478" s="379"/>
      <c r="O1478" s="379"/>
      <c r="P1478" s="222">
        <v>0</v>
      </c>
      <c r="Q1478" s="222">
        <v>4000</v>
      </c>
      <c r="R1478" s="68" t="s">
        <v>639</v>
      </c>
      <c r="S1478" s="381"/>
      <c r="T1478" s="287"/>
    </row>
    <row r="1479" spans="1:20" ht="51">
      <c r="A1479" s="198">
        <v>15</v>
      </c>
      <c r="B1479" s="68"/>
      <c r="C1479" s="220" t="s">
        <v>40</v>
      </c>
      <c r="D1479" s="221">
        <v>44783</v>
      </c>
      <c r="E1479" s="198" t="s">
        <v>3670</v>
      </c>
      <c r="F1479" s="198" t="s">
        <v>3</v>
      </c>
      <c r="G1479" s="198">
        <v>2041277</v>
      </c>
      <c r="H1479" s="68"/>
      <c r="I1479" s="204" t="s">
        <v>4091</v>
      </c>
      <c r="J1479" s="68"/>
      <c r="K1479" s="68"/>
      <c r="L1479" s="68"/>
      <c r="M1479" s="68"/>
      <c r="N1479" s="379"/>
      <c r="O1479" s="379"/>
      <c r="P1479" s="222">
        <v>0</v>
      </c>
      <c r="Q1479" s="222">
        <v>335.46</v>
      </c>
      <c r="R1479" s="68" t="s">
        <v>639</v>
      </c>
      <c r="S1479" s="381"/>
      <c r="T1479" s="287"/>
    </row>
    <row r="1480" spans="1:20" ht="51">
      <c r="A1480" s="198" t="s">
        <v>551</v>
      </c>
      <c r="B1480" s="68"/>
      <c r="C1480" s="220" t="s">
        <v>590</v>
      </c>
      <c r="D1480" s="221">
        <v>44783</v>
      </c>
      <c r="E1480" s="198" t="s">
        <v>3671</v>
      </c>
      <c r="F1480" s="198" t="s">
        <v>3</v>
      </c>
      <c r="G1480" s="198">
        <v>2041319</v>
      </c>
      <c r="H1480" s="68"/>
      <c r="I1480" s="204" t="s">
        <v>4092</v>
      </c>
      <c r="J1480" s="68"/>
      <c r="K1480" s="68"/>
      <c r="L1480" s="68"/>
      <c r="M1480" s="68"/>
      <c r="N1480" s="379"/>
      <c r="O1480" s="379"/>
      <c r="P1480" s="222">
        <v>0</v>
      </c>
      <c r="Q1480" s="222">
        <v>36</v>
      </c>
      <c r="R1480" s="68" t="s">
        <v>639</v>
      </c>
      <c r="S1480" s="381"/>
      <c r="T1480" s="287"/>
    </row>
    <row r="1481" spans="1:20" ht="51">
      <c r="A1481" s="198" t="s">
        <v>542</v>
      </c>
      <c r="B1481" s="68"/>
      <c r="C1481" s="220" t="s">
        <v>591</v>
      </c>
      <c r="D1481" s="221">
        <v>44783</v>
      </c>
      <c r="E1481" s="198" t="s">
        <v>3672</v>
      </c>
      <c r="F1481" s="198" t="s">
        <v>3</v>
      </c>
      <c r="G1481" s="198">
        <v>2041340</v>
      </c>
      <c r="H1481" s="68"/>
      <c r="I1481" s="204" t="s">
        <v>4093</v>
      </c>
      <c r="J1481" s="68"/>
      <c r="K1481" s="68"/>
      <c r="L1481" s="68"/>
      <c r="M1481" s="68"/>
      <c r="N1481" s="379"/>
      <c r="O1481" s="379"/>
      <c r="P1481" s="222">
        <v>0</v>
      </c>
      <c r="Q1481" s="222">
        <v>8586</v>
      </c>
      <c r="R1481" s="68" t="s">
        <v>639</v>
      </c>
      <c r="S1481" s="381"/>
      <c r="T1481" s="287"/>
    </row>
    <row r="1482" spans="1:20" ht="63.75">
      <c r="A1482" s="198">
        <v>908</v>
      </c>
      <c r="B1482" s="68"/>
      <c r="C1482" s="220" t="s">
        <v>198</v>
      </c>
      <c r="D1482" s="221">
        <v>44783</v>
      </c>
      <c r="E1482" s="198" t="s">
        <v>3673</v>
      </c>
      <c r="F1482" s="198" t="s">
        <v>3</v>
      </c>
      <c r="G1482" s="198">
        <v>2041348</v>
      </c>
      <c r="H1482" s="68"/>
      <c r="I1482" s="204" t="s">
        <v>4094</v>
      </c>
      <c r="J1482" s="68"/>
      <c r="K1482" s="68"/>
      <c r="L1482" s="68"/>
      <c r="M1482" s="68"/>
      <c r="N1482" s="379"/>
      <c r="O1482" s="379"/>
      <c r="P1482" s="222">
        <v>0</v>
      </c>
      <c r="Q1482" s="222">
        <v>108</v>
      </c>
      <c r="R1482" s="68" t="s">
        <v>639</v>
      </c>
      <c r="S1482" s="381"/>
      <c r="T1482" s="287"/>
    </row>
    <row r="1483" spans="1:20" ht="51">
      <c r="A1483" s="198">
        <v>47</v>
      </c>
      <c r="B1483" s="68"/>
      <c r="C1483" s="220" t="s">
        <v>46</v>
      </c>
      <c r="D1483" s="221">
        <v>44783</v>
      </c>
      <c r="E1483" s="198" t="s">
        <v>3674</v>
      </c>
      <c r="F1483" s="198" t="s">
        <v>3</v>
      </c>
      <c r="G1483" s="198">
        <v>2041349</v>
      </c>
      <c r="H1483" s="68"/>
      <c r="I1483" s="204" t="s">
        <v>4095</v>
      </c>
      <c r="J1483" s="68"/>
      <c r="K1483" s="68"/>
      <c r="L1483" s="68"/>
      <c r="M1483" s="68"/>
      <c r="N1483" s="379"/>
      <c r="O1483" s="379"/>
      <c r="P1483" s="222">
        <v>0</v>
      </c>
      <c r="Q1483" s="222">
        <v>105.5</v>
      </c>
      <c r="R1483" s="68" t="s">
        <v>639</v>
      </c>
      <c r="S1483" s="381"/>
      <c r="T1483" s="287"/>
    </row>
    <row r="1484" spans="1:20" ht="51">
      <c r="A1484" s="198">
        <v>47</v>
      </c>
      <c r="B1484" s="68"/>
      <c r="C1484" s="220" t="s">
        <v>46</v>
      </c>
      <c r="D1484" s="221">
        <v>44783</v>
      </c>
      <c r="E1484" s="198" t="s">
        <v>3675</v>
      </c>
      <c r="F1484" s="198" t="s">
        <v>3</v>
      </c>
      <c r="G1484" s="198">
        <v>2041367</v>
      </c>
      <c r="H1484" s="68"/>
      <c r="I1484" s="204" t="s">
        <v>4096</v>
      </c>
      <c r="J1484" s="68"/>
      <c r="K1484" s="68"/>
      <c r="L1484" s="68"/>
      <c r="M1484" s="68"/>
      <c r="N1484" s="379"/>
      <c r="O1484" s="379"/>
      <c r="P1484" s="222">
        <v>0</v>
      </c>
      <c r="Q1484" s="222">
        <v>105.5</v>
      </c>
      <c r="R1484" s="68" t="s">
        <v>639</v>
      </c>
      <c r="S1484" s="381"/>
      <c r="T1484" s="287"/>
    </row>
    <row r="1485" spans="1:20" ht="51">
      <c r="A1485" s="198" t="s">
        <v>551</v>
      </c>
      <c r="B1485" s="68"/>
      <c r="C1485" s="220" t="s">
        <v>590</v>
      </c>
      <c r="D1485" s="221">
        <v>44783</v>
      </c>
      <c r="E1485" s="198" t="s">
        <v>3676</v>
      </c>
      <c r="F1485" s="198" t="s">
        <v>3</v>
      </c>
      <c r="G1485" s="198">
        <v>2041379</v>
      </c>
      <c r="H1485" s="68"/>
      <c r="I1485" s="204" t="s">
        <v>4097</v>
      </c>
      <c r="J1485" s="68"/>
      <c r="K1485" s="68"/>
      <c r="L1485" s="68"/>
      <c r="M1485" s="68"/>
      <c r="N1485" s="379"/>
      <c r="O1485" s="379"/>
      <c r="P1485" s="222">
        <v>0</v>
      </c>
      <c r="Q1485" s="222">
        <v>2589.23</v>
      </c>
      <c r="R1485" s="68" t="s">
        <v>639</v>
      </c>
      <c r="S1485" s="381"/>
      <c r="T1485" s="287"/>
    </row>
    <row r="1486" spans="1:20" ht="63.75">
      <c r="A1486" s="198">
        <v>212</v>
      </c>
      <c r="B1486" s="68"/>
      <c r="C1486" s="220" t="s">
        <v>91</v>
      </c>
      <c r="D1486" s="221">
        <v>44783</v>
      </c>
      <c r="E1486" s="198" t="s">
        <v>3677</v>
      </c>
      <c r="F1486" s="198" t="s">
        <v>3</v>
      </c>
      <c r="G1486" s="198">
        <v>2041201</v>
      </c>
      <c r="H1486" s="68"/>
      <c r="I1486" s="204" t="s">
        <v>4098</v>
      </c>
      <c r="J1486" s="68"/>
      <c r="K1486" s="68"/>
      <c r="L1486" s="68"/>
      <c r="M1486" s="68"/>
      <c r="N1486" s="379"/>
      <c r="O1486" s="379"/>
      <c r="P1486" s="222">
        <v>0</v>
      </c>
      <c r="Q1486" s="222">
        <v>66</v>
      </c>
      <c r="R1486" s="68" t="s">
        <v>639</v>
      </c>
      <c r="S1486" s="381"/>
      <c r="T1486" s="287"/>
    </row>
    <row r="1487" spans="1:20" ht="89.25">
      <c r="A1487" s="198">
        <v>15</v>
      </c>
      <c r="B1487" s="68"/>
      <c r="C1487" s="220" t="s">
        <v>40</v>
      </c>
      <c r="D1487" s="221">
        <v>44783</v>
      </c>
      <c r="E1487" s="198" t="s">
        <v>3678</v>
      </c>
      <c r="F1487" s="198" t="s">
        <v>3</v>
      </c>
      <c r="G1487" s="198">
        <v>2041264</v>
      </c>
      <c r="H1487" s="68"/>
      <c r="I1487" s="204" t="s">
        <v>4389</v>
      </c>
      <c r="J1487" s="68"/>
      <c r="K1487" s="68"/>
      <c r="L1487" s="68"/>
      <c r="M1487" s="68"/>
      <c r="N1487" s="379"/>
      <c r="O1487" s="379"/>
      <c r="P1487" s="222">
        <v>0</v>
      </c>
      <c r="Q1487" s="222">
        <v>6907.640000000014</v>
      </c>
      <c r="R1487" s="68" t="s">
        <v>2578</v>
      </c>
      <c r="S1487" s="381"/>
      <c r="T1487" s="287"/>
    </row>
    <row r="1488" spans="1:20" ht="89.25">
      <c r="A1488" s="198">
        <v>902</v>
      </c>
      <c r="B1488" s="68"/>
      <c r="C1488" s="220" t="s">
        <v>192</v>
      </c>
      <c r="D1488" s="221">
        <v>44783</v>
      </c>
      <c r="E1488" s="198" t="s">
        <v>3678</v>
      </c>
      <c r="F1488" s="198" t="s">
        <v>3</v>
      </c>
      <c r="G1488" s="198">
        <v>2041264</v>
      </c>
      <c r="H1488" s="68"/>
      <c r="I1488" s="204" t="s">
        <v>4389</v>
      </c>
      <c r="J1488" s="68"/>
      <c r="K1488" s="68"/>
      <c r="L1488" s="68"/>
      <c r="M1488" s="68"/>
      <c r="N1488" s="379"/>
      <c r="O1488" s="379"/>
      <c r="P1488" s="222">
        <v>0</v>
      </c>
      <c r="Q1488" s="222">
        <v>183191.08</v>
      </c>
      <c r="R1488" s="68" t="s">
        <v>2578</v>
      </c>
      <c r="S1488" s="381"/>
      <c r="T1488" s="287"/>
    </row>
    <row r="1489" spans="1:20" ht="89.25">
      <c r="A1489" s="198">
        <v>902</v>
      </c>
      <c r="B1489" s="68"/>
      <c r="C1489" s="220" t="s">
        <v>192</v>
      </c>
      <c r="D1489" s="221">
        <v>44783</v>
      </c>
      <c r="E1489" s="198" t="s">
        <v>3678</v>
      </c>
      <c r="F1489" s="198" t="s">
        <v>3</v>
      </c>
      <c r="G1489" s="198">
        <v>2041264</v>
      </c>
      <c r="H1489" s="68"/>
      <c r="I1489" s="204" t="s">
        <v>4389</v>
      </c>
      <c r="J1489" s="68"/>
      <c r="K1489" s="68"/>
      <c r="L1489" s="68"/>
      <c r="M1489" s="68"/>
      <c r="N1489" s="379"/>
      <c r="O1489" s="379"/>
      <c r="P1489" s="222">
        <v>0</v>
      </c>
      <c r="Q1489" s="222">
        <v>121933.66</v>
      </c>
      <c r="R1489" s="68" t="s">
        <v>2578</v>
      </c>
      <c r="S1489" s="381"/>
      <c r="T1489" s="287"/>
    </row>
    <row r="1490" spans="1:20" ht="89.25">
      <c r="A1490" s="198">
        <v>902</v>
      </c>
      <c r="B1490" s="68"/>
      <c r="C1490" s="220" t="s">
        <v>192</v>
      </c>
      <c r="D1490" s="221">
        <v>44783</v>
      </c>
      <c r="E1490" s="198" t="s">
        <v>3678</v>
      </c>
      <c r="F1490" s="198" t="s">
        <v>3</v>
      </c>
      <c r="G1490" s="198">
        <v>2041264</v>
      </c>
      <c r="H1490" s="68"/>
      <c r="I1490" s="204" t="s">
        <v>4389</v>
      </c>
      <c r="J1490" s="68"/>
      <c r="K1490" s="68"/>
      <c r="L1490" s="68"/>
      <c r="M1490" s="68"/>
      <c r="N1490" s="379"/>
      <c r="O1490" s="379"/>
      <c r="P1490" s="222">
        <v>0</v>
      </c>
      <c r="Q1490" s="222">
        <v>108355.35</v>
      </c>
      <c r="R1490" s="68" t="s">
        <v>2578</v>
      </c>
      <c r="S1490" s="381"/>
      <c r="T1490" s="287"/>
    </row>
    <row r="1491" spans="1:20" ht="89.25">
      <c r="A1491" s="198">
        <v>212</v>
      </c>
      <c r="B1491" s="68"/>
      <c r="C1491" s="220" t="s">
        <v>91</v>
      </c>
      <c r="D1491" s="221">
        <v>44783</v>
      </c>
      <c r="E1491" s="198" t="s">
        <v>3678</v>
      </c>
      <c r="F1491" s="198" t="s">
        <v>3</v>
      </c>
      <c r="G1491" s="198">
        <v>2041264</v>
      </c>
      <c r="H1491" s="68"/>
      <c r="I1491" s="204" t="s">
        <v>4389</v>
      </c>
      <c r="J1491" s="68"/>
      <c r="K1491" s="68"/>
      <c r="L1491" s="68"/>
      <c r="M1491" s="68"/>
      <c r="N1491" s="379"/>
      <c r="O1491" s="379"/>
      <c r="P1491" s="222">
        <v>0</v>
      </c>
      <c r="Q1491" s="222">
        <v>27295.200000000001</v>
      </c>
      <c r="R1491" s="68" t="s">
        <v>2578</v>
      </c>
      <c r="S1491" s="381"/>
      <c r="T1491" s="287"/>
    </row>
    <row r="1492" spans="1:20" ht="89.25">
      <c r="A1492" s="198">
        <v>15</v>
      </c>
      <c r="B1492" s="68"/>
      <c r="C1492" s="220" t="s">
        <v>40</v>
      </c>
      <c r="D1492" s="221">
        <v>44783</v>
      </c>
      <c r="E1492" s="198" t="s">
        <v>3678</v>
      </c>
      <c r="F1492" s="198" t="s">
        <v>3</v>
      </c>
      <c r="G1492" s="198">
        <v>2041264</v>
      </c>
      <c r="H1492" s="68"/>
      <c r="I1492" s="204" t="s">
        <v>4389</v>
      </c>
      <c r="J1492" s="68"/>
      <c r="K1492" s="68"/>
      <c r="L1492" s="68"/>
      <c r="M1492" s="68"/>
      <c r="N1492" s="379"/>
      <c r="O1492" s="379"/>
      <c r="P1492" s="222">
        <v>0</v>
      </c>
      <c r="Q1492" s="222">
        <v>25629.379999999997</v>
      </c>
      <c r="R1492" s="68" t="s">
        <v>2578</v>
      </c>
      <c r="S1492" s="381"/>
      <c r="T1492" s="287"/>
    </row>
    <row r="1493" spans="1:20" ht="89.25">
      <c r="A1493" s="198">
        <v>70</v>
      </c>
      <c r="B1493" s="68"/>
      <c r="C1493" s="220" t="s">
        <v>48</v>
      </c>
      <c r="D1493" s="221">
        <v>44783</v>
      </c>
      <c r="E1493" s="198" t="s">
        <v>3678</v>
      </c>
      <c r="F1493" s="198" t="s">
        <v>3</v>
      </c>
      <c r="G1493" s="198">
        <v>2041264</v>
      </c>
      <c r="H1493" s="68"/>
      <c r="I1493" s="204" t="s">
        <v>4389</v>
      </c>
      <c r="J1493" s="68"/>
      <c r="K1493" s="68"/>
      <c r="L1493" s="68"/>
      <c r="M1493" s="68"/>
      <c r="N1493" s="379"/>
      <c r="O1493" s="379"/>
      <c r="P1493" s="222">
        <v>0</v>
      </c>
      <c r="Q1493" s="222">
        <v>1899.1500000000005</v>
      </c>
      <c r="R1493" s="68" t="s">
        <v>2578</v>
      </c>
      <c r="S1493" s="381"/>
      <c r="T1493" s="287"/>
    </row>
    <row r="1494" spans="1:20" ht="89.25">
      <c r="A1494" s="198">
        <v>35</v>
      </c>
      <c r="B1494" s="68"/>
      <c r="C1494" s="220" t="s">
        <v>44</v>
      </c>
      <c r="D1494" s="221">
        <v>44783</v>
      </c>
      <c r="E1494" s="198" t="s">
        <v>3678</v>
      </c>
      <c r="F1494" s="198" t="s">
        <v>3</v>
      </c>
      <c r="G1494" s="198">
        <v>2041264</v>
      </c>
      <c r="H1494" s="68"/>
      <c r="I1494" s="204" t="s">
        <v>4389</v>
      </c>
      <c r="J1494" s="68"/>
      <c r="K1494" s="68"/>
      <c r="L1494" s="68"/>
      <c r="M1494" s="68"/>
      <c r="N1494" s="379"/>
      <c r="O1494" s="379"/>
      <c r="P1494" s="222">
        <v>0</v>
      </c>
      <c r="Q1494" s="222">
        <v>67376.41</v>
      </c>
      <c r="R1494" s="68" t="s">
        <v>2578</v>
      </c>
      <c r="S1494" s="381"/>
      <c r="T1494" s="287"/>
    </row>
    <row r="1495" spans="1:20" ht="89.25">
      <c r="A1495" s="198">
        <v>35</v>
      </c>
      <c r="B1495" s="68"/>
      <c r="C1495" s="220" t="s">
        <v>44</v>
      </c>
      <c r="D1495" s="221">
        <v>44783</v>
      </c>
      <c r="E1495" s="198" t="s">
        <v>3678</v>
      </c>
      <c r="F1495" s="198" t="s">
        <v>3</v>
      </c>
      <c r="G1495" s="198">
        <v>2041264</v>
      </c>
      <c r="H1495" s="68"/>
      <c r="I1495" s="204" t="s">
        <v>4389</v>
      </c>
      <c r="J1495" s="68"/>
      <c r="K1495" s="68"/>
      <c r="L1495" s="68"/>
      <c r="M1495" s="68"/>
      <c r="N1495" s="379"/>
      <c r="O1495" s="379"/>
      <c r="P1495" s="222">
        <v>0</v>
      </c>
      <c r="Q1495" s="222">
        <v>185.21</v>
      </c>
      <c r="R1495" s="68" t="s">
        <v>2578</v>
      </c>
      <c r="S1495" s="381"/>
      <c r="T1495" s="287"/>
    </row>
    <row r="1496" spans="1:20" ht="76.5">
      <c r="A1496" s="198">
        <v>78</v>
      </c>
      <c r="B1496" s="68"/>
      <c r="C1496" s="220" t="s">
        <v>1385</v>
      </c>
      <c r="D1496" s="221">
        <v>44783</v>
      </c>
      <c r="E1496" s="198" t="s">
        <v>3832</v>
      </c>
      <c r="F1496" s="198" t="s">
        <v>11</v>
      </c>
      <c r="G1496" s="198">
        <v>1039550</v>
      </c>
      <c r="H1496" s="68"/>
      <c r="I1496" s="204" t="s">
        <v>4258</v>
      </c>
      <c r="J1496" s="68"/>
      <c r="K1496" s="68"/>
      <c r="L1496" s="68"/>
      <c r="M1496" s="68"/>
      <c r="N1496" s="379"/>
      <c r="O1496" s="379"/>
      <c r="P1496" s="222">
        <v>3136.31</v>
      </c>
      <c r="Q1496" s="222">
        <v>0</v>
      </c>
      <c r="R1496" s="68" t="s">
        <v>639</v>
      </c>
      <c r="S1496" s="381"/>
      <c r="T1496" s="287"/>
    </row>
    <row r="1497" spans="1:20" ht="89.25">
      <c r="A1497" s="198">
        <v>383</v>
      </c>
      <c r="B1497" s="68"/>
      <c r="C1497" s="220" t="s">
        <v>1248</v>
      </c>
      <c r="D1497" s="221">
        <v>44783</v>
      </c>
      <c r="E1497" s="198" t="s">
        <v>3833</v>
      </c>
      <c r="F1497" s="198" t="s">
        <v>11</v>
      </c>
      <c r="G1497" s="198">
        <v>1039577</v>
      </c>
      <c r="H1497" s="68"/>
      <c r="I1497" s="204" t="s">
        <v>4259</v>
      </c>
      <c r="J1497" s="68"/>
      <c r="K1497" s="68"/>
      <c r="L1497" s="68"/>
      <c r="M1497" s="68"/>
      <c r="N1497" s="379"/>
      <c r="O1497" s="379"/>
      <c r="P1497" s="222">
        <v>50</v>
      </c>
      <c r="Q1497" s="222">
        <v>0</v>
      </c>
      <c r="R1497" s="68" t="s">
        <v>639</v>
      </c>
      <c r="S1497" s="381"/>
      <c r="T1497" s="287"/>
    </row>
    <row r="1498" spans="1:20" ht="38.25">
      <c r="A1498" s="198" t="s">
        <v>551</v>
      </c>
      <c r="B1498" s="68"/>
      <c r="C1498" s="220" t="s">
        <v>590</v>
      </c>
      <c r="D1498" s="221">
        <v>44784</v>
      </c>
      <c r="E1498" s="198" t="s">
        <v>3679</v>
      </c>
      <c r="F1498" s="198" t="s">
        <v>3</v>
      </c>
      <c r="G1498" s="198">
        <v>2041552</v>
      </c>
      <c r="H1498" s="68"/>
      <c r="I1498" s="204" t="s">
        <v>4099</v>
      </c>
      <c r="J1498" s="68"/>
      <c r="K1498" s="68"/>
      <c r="L1498" s="68"/>
      <c r="M1498" s="68"/>
      <c r="N1498" s="379"/>
      <c r="O1498" s="379"/>
      <c r="P1498" s="222">
        <v>0</v>
      </c>
      <c r="Q1498" s="222">
        <v>6000</v>
      </c>
      <c r="R1498" s="68" t="s">
        <v>639</v>
      </c>
      <c r="S1498" s="381"/>
      <c r="T1498" s="287"/>
    </row>
    <row r="1499" spans="1:20" ht="63.75">
      <c r="A1499" s="198" t="s">
        <v>551</v>
      </c>
      <c r="B1499" s="68"/>
      <c r="C1499" s="220" t="s">
        <v>590</v>
      </c>
      <c r="D1499" s="221">
        <v>44784</v>
      </c>
      <c r="E1499" s="198" t="s">
        <v>3680</v>
      </c>
      <c r="F1499" s="198" t="s">
        <v>3</v>
      </c>
      <c r="G1499" s="198">
        <v>2041629</v>
      </c>
      <c r="H1499" s="68"/>
      <c r="I1499" s="204" t="s">
        <v>4100</v>
      </c>
      <c r="J1499" s="68"/>
      <c r="K1499" s="68"/>
      <c r="L1499" s="68"/>
      <c r="M1499" s="68"/>
      <c r="N1499" s="379"/>
      <c r="O1499" s="379"/>
      <c r="P1499" s="222">
        <v>0</v>
      </c>
      <c r="Q1499" s="222">
        <v>222</v>
      </c>
      <c r="R1499" s="68" t="s">
        <v>639</v>
      </c>
      <c r="S1499" s="381"/>
      <c r="T1499" s="287"/>
    </row>
    <row r="1500" spans="1:20" ht="51">
      <c r="A1500" s="198" t="s">
        <v>551</v>
      </c>
      <c r="B1500" s="68"/>
      <c r="C1500" s="220" t="s">
        <v>590</v>
      </c>
      <c r="D1500" s="221">
        <v>44784</v>
      </c>
      <c r="E1500" s="198" t="s">
        <v>3681</v>
      </c>
      <c r="F1500" s="198" t="s">
        <v>3</v>
      </c>
      <c r="G1500" s="198">
        <v>2041644</v>
      </c>
      <c r="H1500" s="68"/>
      <c r="I1500" s="204" t="s">
        <v>4101</v>
      </c>
      <c r="J1500" s="68"/>
      <c r="K1500" s="68"/>
      <c r="L1500" s="68"/>
      <c r="M1500" s="68"/>
      <c r="N1500" s="379"/>
      <c r="O1500" s="379"/>
      <c r="P1500" s="222">
        <v>0</v>
      </c>
      <c r="Q1500" s="222">
        <v>1497.75</v>
      </c>
      <c r="R1500" s="68" t="s">
        <v>639</v>
      </c>
      <c r="S1500" s="381"/>
      <c r="T1500" s="287"/>
    </row>
    <row r="1501" spans="1:20" ht="51">
      <c r="A1501" s="198">
        <v>132</v>
      </c>
      <c r="B1501" s="68"/>
      <c r="C1501" s="220" t="s">
        <v>60</v>
      </c>
      <c r="D1501" s="221">
        <v>44784</v>
      </c>
      <c r="E1501" s="198" t="s">
        <v>3682</v>
      </c>
      <c r="F1501" s="198" t="s">
        <v>3</v>
      </c>
      <c r="G1501" s="198">
        <v>2041669</v>
      </c>
      <c r="H1501" s="68"/>
      <c r="I1501" s="204" t="s">
        <v>4102</v>
      </c>
      <c r="J1501" s="68"/>
      <c r="K1501" s="68"/>
      <c r="L1501" s="68"/>
      <c r="M1501" s="68"/>
      <c r="N1501" s="379"/>
      <c r="O1501" s="379"/>
      <c r="P1501" s="222">
        <v>0</v>
      </c>
      <c r="Q1501" s="222">
        <v>713</v>
      </c>
      <c r="R1501" s="68" t="s">
        <v>639</v>
      </c>
      <c r="S1501" s="381"/>
      <c r="T1501" s="287"/>
    </row>
    <row r="1502" spans="1:20" ht="51">
      <c r="A1502" s="198" t="s">
        <v>551</v>
      </c>
      <c r="B1502" s="68"/>
      <c r="C1502" s="220" t="s">
        <v>590</v>
      </c>
      <c r="D1502" s="221">
        <v>44784</v>
      </c>
      <c r="E1502" s="198" t="s">
        <v>3683</v>
      </c>
      <c r="F1502" s="198" t="s">
        <v>3</v>
      </c>
      <c r="G1502" s="198">
        <v>2041683</v>
      </c>
      <c r="H1502" s="68"/>
      <c r="I1502" s="204" t="s">
        <v>4103</v>
      </c>
      <c r="J1502" s="68"/>
      <c r="K1502" s="68"/>
      <c r="L1502" s="68"/>
      <c r="M1502" s="68"/>
      <c r="N1502" s="379"/>
      <c r="O1502" s="379"/>
      <c r="P1502" s="222">
        <v>0</v>
      </c>
      <c r="Q1502" s="222">
        <v>1833.39</v>
      </c>
      <c r="R1502" s="68" t="s">
        <v>639</v>
      </c>
      <c r="S1502" s="381"/>
      <c r="T1502" s="287"/>
    </row>
    <row r="1503" spans="1:20" ht="63.75">
      <c r="A1503" s="198" t="s">
        <v>542</v>
      </c>
      <c r="B1503" s="68"/>
      <c r="C1503" s="220" t="s">
        <v>591</v>
      </c>
      <c r="D1503" s="221">
        <v>44784</v>
      </c>
      <c r="E1503" s="198" t="s">
        <v>3834</v>
      </c>
      <c r="F1503" s="198" t="s">
        <v>11</v>
      </c>
      <c r="G1503" s="198">
        <v>1965236</v>
      </c>
      <c r="H1503" s="68"/>
      <c r="I1503" s="204" t="s">
        <v>4260</v>
      </c>
      <c r="J1503" s="68"/>
      <c r="K1503" s="68"/>
      <c r="L1503" s="68"/>
      <c r="M1503" s="68"/>
      <c r="N1503" s="379"/>
      <c r="O1503" s="379"/>
      <c r="P1503" s="222">
        <v>50</v>
      </c>
      <c r="Q1503" s="222">
        <v>0</v>
      </c>
      <c r="R1503" s="68" t="s">
        <v>639</v>
      </c>
      <c r="S1503" s="381"/>
      <c r="T1503" s="287"/>
    </row>
    <row r="1504" spans="1:20" ht="51">
      <c r="A1504" s="198" t="s">
        <v>542</v>
      </c>
      <c r="B1504" s="68"/>
      <c r="C1504" s="220" t="s">
        <v>591</v>
      </c>
      <c r="D1504" s="221">
        <v>44784</v>
      </c>
      <c r="E1504" s="198" t="s">
        <v>3835</v>
      </c>
      <c r="F1504" s="198" t="s">
        <v>6</v>
      </c>
      <c r="G1504" s="198">
        <v>1666828</v>
      </c>
      <c r="H1504" s="68"/>
      <c r="I1504" s="204" t="s">
        <v>4261</v>
      </c>
      <c r="J1504" s="68"/>
      <c r="K1504" s="68"/>
      <c r="L1504" s="68"/>
      <c r="M1504" s="68"/>
      <c r="N1504" s="379"/>
      <c r="O1504" s="379"/>
      <c r="P1504" s="222">
        <v>0</v>
      </c>
      <c r="Q1504" s="222">
        <v>437281.63</v>
      </c>
      <c r="R1504" s="68" t="s">
        <v>639</v>
      </c>
      <c r="S1504" s="381"/>
      <c r="T1504" s="287"/>
    </row>
    <row r="1505" spans="1:20" ht="63.75">
      <c r="A1505" s="198">
        <v>132</v>
      </c>
      <c r="B1505" s="68"/>
      <c r="C1505" s="220" t="s">
        <v>60</v>
      </c>
      <c r="D1505" s="221">
        <v>44784</v>
      </c>
      <c r="E1505" s="198" t="s">
        <v>3836</v>
      </c>
      <c r="F1505" s="198" t="s">
        <v>11</v>
      </c>
      <c r="G1505" s="198">
        <v>1039927</v>
      </c>
      <c r="H1505" s="68"/>
      <c r="I1505" s="204" t="s">
        <v>4262</v>
      </c>
      <c r="J1505" s="68"/>
      <c r="K1505" s="68"/>
      <c r="L1505" s="68"/>
      <c r="M1505" s="68"/>
      <c r="N1505" s="379"/>
      <c r="O1505" s="379"/>
      <c r="P1505" s="222">
        <v>50</v>
      </c>
      <c r="Q1505" s="222">
        <v>0</v>
      </c>
      <c r="R1505" s="68" t="s">
        <v>639</v>
      </c>
      <c r="S1505" s="381"/>
      <c r="T1505" s="287"/>
    </row>
    <row r="1506" spans="1:20" ht="51">
      <c r="A1506" s="198">
        <v>20</v>
      </c>
      <c r="B1506" s="68"/>
      <c r="C1506" s="220" t="s">
        <v>42</v>
      </c>
      <c r="D1506" s="221">
        <v>44785</v>
      </c>
      <c r="E1506" s="198" t="s">
        <v>3684</v>
      </c>
      <c r="F1506" s="198" t="s">
        <v>3</v>
      </c>
      <c r="G1506" s="198">
        <v>2041833</v>
      </c>
      <c r="H1506" s="68"/>
      <c r="I1506" s="204" t="s">
        <v>4104</v>
      </c>
      <c r="J1506" s="68"/>
      <c r="K1506" s="68"/>
      <c r="L1506" s="68"/>
      <c r="M1506" s="68"/>
      <c r="N1506" s="379"/>
      <c r="O1506" s="379"/>
      <c r="P1506" s="222">
        <v>0</v>
      </c>
      <c r="Q1506" s="222">
        <v>1922.76</v>
      </c>
      <c r="R1506" s="68" t="s">
        <v>2578</v>
      </c>
      <c r="S1506" s="381"/>
      <c r="T1506" s="287"/>
    </row>
    <row r="1507" spans="1:20" ht="63.75">
      <c r="A1507" s="198">
        <v>47</v>
      </c>
      <c r="B1507" s="68"/>
      <c r="C1507" s="220" t="s">
        <v>46</v>
      </c>
      <c r="D1507" s="221">
        <v>44785</v>
      </c>
      <c r="E1507" s="198" t="s">
        <v>3685</v>
      </c>
      <c r="F1507" s="198" t="s">
        <v>3</v>
      </c>
      <c r="G1507" s="198">
        <v>2041914</v>
      </c>
      <c r="H1507" s="68"/>
      <c r="I1507" s="204" t="s">
        <v>4105</v>
      </c>
      <c r="J1507" s="68"/>
      <c r="K1507" s="68"/>
      <c r="L1507" s="68"/>
      <c r="M1507" s="68"/>
      <c r="N1507" s="379"/>
      <c r="O1507" s="379"/>
      <c r="P1507" s="222">
        <v>0</v>
      </c>
      <c r="Q1507" s="222">
        <v>105.5</v>
      </c>
      <c r="R1507" s="68" t="s">
        <v>639</v>
      </c>
      <c r="S1507" s="381"/>
      <c r="T1507" s="287"/>
    </row>
    <row r="1508" spans="1:20" ht="63.75">
      <c r="A1508" s="198">
        <v>78</v>
      </c>
      <c r="B1508" s="68"/>
      <c r="C1508" s="220" t="s">
        <v>1385</v>
      </c>
      <c r="D1508" s="221">
        <v>44785</v>
      </c>
      <c r="E1508" s="198" t="s">
        <v>3686</v>
      </c>
      <c r="F1508" s="198" t="s">
        <v>3</v>
      </c>
      <c r="G1508" s="198">
        <v>2041862</v>
      </c>
      <c r="H1508" s="68"/>
      <c r="I1508" s="204" t="s">
        <v>4106</v>
      </c>
      <c r="J1508" s="68"/>
      <c r="K1508" s="68"/>
      <c r="L1508" s="68"/>
      <c r="M1508" s="68"/>
      <c r="N1508" s="379"/>
      <c r="O1508" s="379"/>
      <c r="P1508" s="222">
        <v>0</v>
      </c>
      <c r="Q1508" s="222">
        <v>238.36</v>
      </c>
      <c r="R1508" s="68" t="s">
        <v>639</v>
      </c>
      <c r="S1508" s="381"/>
      <c r="T1508" s="287"/>
    </row>
    <row r="1509" spans="1:20" ht="51">
      <c r="A1509" s="198" t="s">
        <v>549</v>
      </c>
      <c r="B1509" s="68"/>
      <c r="C1509" s="220" t="s">
        <v>589</v>
      </c>
      <c r="D1509" s="221">
        <v>44785</v>
      </c>
      <c r="E1509" s="198" t="s">
        <v>3687</v>
      </c>
      <c r="F1509" s="198" t="s">
        <v>3</v>
      </c>
      <c r="G1509" s="198">
        <v>2041865</v>
      </c>
      <c r="H1509" s="68"/>
      <c r="I1509" s="204" t="s">
        <v>4107</v>
      </c>
      <c r="J1509" s="68"/>
      <c r="K1509" s="68"/>
      <c r="L1509" s="68"/>
      <c r="M1509" s="68"/>
      <c r="N1509" s="379"/>
      <c r="O1509" s="379"/>
      <c r="P1509" s="222">
        <v>0</v>
      </c>
      <c r="Q1509" s="222">
        <v>34874.980000000003</v>
      </c>
      <c r="R1509" s="68" t="s">
        <v>639</v>
      </c>
      <c r="S1509" s="381"/>
      <c r="T1509" s="287"/>
    </row>
    <row r="1510" spans="1:20" ht="51">
      <c r="A1510" s="198" t="s">
        <v>549</v>
      </c>
      <c r="B1510" s="68"/>
      <c r="C1510" s="220" t="s">
        <v>589</v>
      </c>
      <c r="D1510" s="221">
        <v>44785</v>
      </c>
      <c r="E1510" s="198" t="s">
        <v>3688</v>
      </c>
      <c r="F1510" s="198" t="s">
        <v>3</v>
      </c>
      <c r="G1510" s="198">
        <v>2041866</v>
      </c>
      <c r="H1510" s="68"/>
      <c r="I1510" s="204" t="s">
        <v>4108</v>
      </c>
      <c r="J1510" s="68"/>
      <c r="K1510" s="68"/>
      <c r="L1510" s="68"/>
      <c r="M1510" s="68"/>
      <c r="N1510" s="379"/>
      <c r="O1510" s="379"/>
      <c r="P1510" s="222">
        <v>0</v>
      </c>
      <c r="Q1510" s="222">
        <v>478006.1</v>
      </c>
      <c r="R1510" s="68" t="s">
        <v>639</v>
      </c>
      <c r="S1510" s="381"/>
      <c r="T1510" s="287"/>
    </row>
    <row r="1511" spans="1:20" ht="76.5">
      <c r="A1511" s="198">
        <v>132</v>
      </c>
      <c r="B1511" s="68"/>
      <c r="C1511" s="220" t="s">
        <v>60</v>
      </c>
      <c r="D1511" s="221">
        <v>44785</v>
      </c>
      <c r="E1511" s="198" t="s">
        <v>3837</v>
      </c>
      <c r="F1511" s="198" t="s">
        <v>11</v>
      </c>
      <c r="G1511" s="198">
        <v>1040042</v>
      </c>
      <c r="H1511" s="68"/>
      <c r="I1511" s="204" t="s">
        <v>4263</v>
      </c>
      <c r="J1511" s="68"/>
      <c r="K1511" s="68"/>
      <c r="L1511" s="68"/>
      <c r="M1511" s="68"/>
      <c r="N1511" s="379"/>
      <c r="O1511" s="379"/>
      <c r="P1511" s="222">
        <v>50</v>
      </c>
      <c r="Q1511" s="222">
        <v>0</v>
      </c>
      <c r="R1511" s="68" t="s">
        <v>639</v>
      </c>
      <c r="S1511" s="381"/>
      <c r="T1511" s="287"/>
    </row>
    <row r="1512" spans="1:20" ht="102">
      <c r="A1512" s="198">
        <v>78</v>
      </c>
      <c r="B1512" s="68"/>
      <c r="C1512" s="220" t="s">
        <v>1385</v>
      </c>
      <c r="D1512" s="221">
        <v>44785</v>
      </c>
      <c r="E1512" s="198" t="s">
        <v>3838</v>
      </c>
      <c r="F1512" s="198" t="s">
        <v>11</v>
      </c>
      <c r="G1512" s="198">
        <v>1040076</v>
      </c>
      <c r="H1512" s="68"/>
      <c r="I1512" s="204" t="s">
        <v>4264</v>
      </c>
      <c r="J1512" s="68"/>
      <c r="K1512" s="68"/>
      <c r="L1512" s="68"/>
      <c r="M1512" s="68"/>
      <c r="N1512" s="379"/>
      <c r="O1512" s="379"/>
      <c r="P1512" s="222">
        <v>1290.7</v>
      </c>
      <c r="Q1512" s="222">
        <v>0</v>
      </c>
      <c r="R1512" s="68" t="s">
        <v>639</v>
      </c>
      <c r="S1512" s="381"/>
      <c r="T1512" s="287"/>
    </row>
    <row r="1513" spans="1:20" ht="102">
      <c r="A1513" s="198">
        <v>78</v>
      </c>
      <c r="B1513" s="68"/>
      <c r="C1513" s="220" t="s">
        <v>1385</v>
      </c>
      <c r="D1513" s="221">
        <v>44785</v>
      </c>
      <c r="E1513" s="198" t="s">
        <v>3839</v>
      </c>
      <c r="F1513" s="198" t="s">
        <v>11</v>
      </c>
      <c r="G1513" s="198">
        <v>1040074</v>
      </c>
      <c r="H1513" s="68"/>
      <c r="I1513" s="204" t="s">
        <v>4265</v>
      </c>
      <c r="J1513" s="68"/>
      <c r="K1513" s="68"/>
      <c r="L1513" s="68"/>
      <c r="M1513" s="68"/>
      <c r="N1513" s="379"/>
      <c r="O1513" s="379"/>
      <c r="P1513" s="222">
        <v>1205.02</v>
      </c>
      <c r="Q1513" s="222">
        <v>0</v>
      </c>
      <c r="R1513" s="68" t="s">
        <v>639</v>
      </c>
      <c r="S1513" s="381"/>
      <c r="T1513" s="287"/>
    </row>
    <row r="1514" spans="1:20" ht="51">
      <c r="A1514" s="198">
        <v>86</v>
      </c>
      <c r="B1514" s="68"/>
      <c r="C1514" s="220" t="s">
        <v>51</v>
      </c>
      <c r="D1514" s="221">
        <v>44788</v>
      </c>
      <c r="E1514" s="198" t="s">
        <v>3689</v>
      </c>
      <c r="F1514" s="198" t="s">
        <v>3</v>
      </c>
      <c r="G1514" s="198">
        <v>2042165</v>
      </c>
      <c r="H1514" s="68"/>
      <c r="I1514" s="204" t="s">
        <v>4109</v>
      </c>
      <c r="J1514" s="68"/>
      <c r="K1514" s="68"/>
      <c r="L1514" s="68"/>
      <c r="M1514" s="68"/>
      <c r="N1514" s="379"/>
      <c r="O1514" s="379"/>
      <c r="P1514" s="222">
        <v>0</v>
      </c>
      <c r="Q1514" s="222">
        <v>850.57</v>
      </c>
      <c r="R1514" s="68" t="s">
        <v>639</v>
      </c>
      <c r="S1514" s="381"/>
      <c r="T1514" s="287"/>
    </row>
    <row r="1515" spans="1:20" ht="51">
      <c r="A1515" s="198">
        <v>86</v>
      </c>
      <c r="B1515" s="68"/>
      <c r="C1515" s="220" t="s">
        <v>51</v>
      </c>
      <c r="D1515" s="221">
        <v>44788</v>
      </c>
      <c r="E1515" s="198" t="s">
        <v>3690</v>
      </c>
      <c r="F1515" s="198" t="s">
        <v>3</v>
      </c>
      <c r="G1515" s="198">
        <v>2042166</v>
      </c>
      <c r="H1515" s="68"/>
      <c r="I1515" s="204" t="s">
        <v>4109</v>
      </c>
      <c r="J1515" s="68"/>
      <c r="K1515" s="68"/>
      <c r="L1515" s="68"/>
      <c r="M1515" s="68"/>
      <c r="N1515" s="379"/>
      <c r="O1515" s="379"/>
      <c r="P1515" s="222">
        <v>0</v>
      </c>
      <c r="Q1515" s="222">
        <v>792.01</v>
      </c>
      <c r="R1515" s="68" t="s">
        <v>639</v>
      </c>
      <c r="S1515" s="381"/>
      <c r="T1515" s="287"/>
    </row>
    <row r="1516" spans="1:20" ht="51">
      <c r="A1516" s="198" t="s">
        <v>551</v>
      </c>
      <c r="B1516" s="68"/>
      <c r="C1516" s="220" t="s">
        <v>590</v>
      </c>
      <c r="D1516" s="221">
        <v>44788</v>
      </c>
      <c r="E1516" s="198" t="s">
        <v>3691</v>
      </c>
      <c r="F1516" s="198" t="s">
        <v>3</v>
      </c>
      <c r="G1516" s="198">
        <v>2042168</v>
      </c>
      <c r="H1516" s="68"/>
      <c r="I1516" s="204" t="s">
        <v>4110</v>
      </c>
      <c r="J1516" s="68"/>
      <c r="K1516" s="68"/>
      <c r="L1516" s="68"/>
      <c r="M1516" s="68"/>
      <c r="N1516" s="379"/>
      <c r="O1516" s="379"/>
      <c r="P1516" s="222">
        <v>0</v>
      </c>
      <c r="Q1516" s="222">
        <v>136.80000000000001</v>
      </c>
      <c r="R1516" s="68" t="s">
        <v>639</v>
      </c>
      <c r="S1516" s="381"/>
      <c r="T1516" s="287"/>
    </row>
    <row r="1517" spans="1:20" ht="51">
      <c r="A1517" s="198" t="s">
        <v>551</v>
      </c>
      <c r="B1517" s="68"/>
      <c r="C1517" s="220" t="s">
        <v>590</v>
      </c>
      <c r="D1517" s="221">
        <v>44788</v>
      </c>
      <c r="E1517" s="198" t="s">
        <v>3692</v>
      </c>
      <c r="F1517" s="198" t="s">
        <v>3</v>
      </c>
      <c r="G1517" s="198">
        <v>2042169</v>
      </c>
      <c r="H1517" s="68"/>
      <c r="I1517" s="204" t="s">
        <v>4111</v>
      </c>
      <c r="J1517" s="68"/>
      <c r="K1517" s="68"/>
      <c r="L1517" s="68"/>
      <c r="M1517" s="68"/>
      <c r="N1517" s="379"/>
      <c r="O1517" s="379"/>
      <c r="P1517" s="222">
        <v>0</v>
      </c>
      <c r="Q1517" s="222">
        <v>105.5</v>
      </c>
      <c r="R1517" s="68" t="s">
        <v>639</v>
      </c>
      <c r="S1517" s="381"/>
      <c r="T1517" s="287"/>
    </row>
    <row r="1518" spans="1:20" ht="63.75">
      <c r="A1518" s="198" t="s">
        <v>551</v>
      </c>
      <c r="B1518" s="68"/>
      <c r="C1518" s="220" t="s">
        <v>590</v>
      </c>
      <c r="D1518" s="221">
        <v>44788</v>
      </c>
      <c r="E1518" s="198" t="s">
        <v>3693</v>
      </c>
      <c r="F1518" s="198" t="s">
        <v>3</v>
      </c>
      <c r="G1518" s="198">
        <v>2042216</v>
      </c>
      <c r="H1518" s="68"/>
      <c r="I1518" s="204" t="s">
        <v>4112</v>
      </c>
      <c r="J1518" s="68"/>
      <c r="K1518" s="68"/>
      <c r="L1518" s="68"/>
      <c r="M1518" s="68"/>
      <c r="N1518" s="379"/>
      <c r="O1518" s="379"/>
      <c r="P1518" s="222">
        <v>0</v>
      </c>
      <c r="Q1518" s="222">
        <v>36</v>
      </c>
      <c r="R1518" s="68" t="s">
        <v>639</v>
      </c>
      <c r="S1518" s="381"/>
      <c r="T1518" s="287"/>
    </row>
    <row r="1519" spans="1:20" ht="51">
      <c r="A1519" s="198" t="s">
        <v>551</v>
      </c>
      <c r="B1519" s="68"/>
      <c r="C1519" s="220" t="s">
        <v>590</v>
      </c>
      <c r="D1519" s="221">
        <v>44788</v>
      </c>
      <c r="E1519" s="198" t="s">
        <v>3694</v>
      </c>
      <c r="F1519" s="198" t="s">
        <v>3</v>
      </c>
      <c r="G1519" s="198">
        <v>2042218</v>
      </c>
      <c r="H1519" s="68"/>
      <c r="I1519" s="204" t="s">
        <v>4113</v>
      </c>
      <c r="J1519" s="68"/>
      <c r="K1519" s="68"/>
      <c r="L1519" s="68"/>
      <c r="M1519" s="68"/>
      <c r="N1519" s="379"/>
      <c r="O1519" s="379"/>
      <c r="P1519" s="222">
        <v>0</v>
      </c>
      <c r="Q1519" s="222">
        <v>177.5</v>
      </c>
      <c r="R1519" s="68" t="s">
        <v>639</v>
      </c>
      <c r="S1519" s="381"/>
      <c r="T1519" s="287"/>
    </row>
    <row r="1520" spans="1:20" ht="51">
      <c r="A1520" s="198" t="s">
        <v>551</v>
      </c>
      <c r="B1520" s="68"/>
      <c r="C1520" s="220" t="s">
        <v>590</v>
      </c>
      <c r="D1520" s="221">
        <v>44788</v>
      </c>
      <c r="E1520" s="198" t="s">
        <v>3695</v>
      </c>
      <c r="F1520" s="198" t="s">
        <v>3</v>
      </c>
      <c r="G1520" s="198">
        <v>2042221</v>
      </c>
      <c r="H1520" s="68"/>
      <c r="I1520" s="204" t="s">
        <v>4114</v>
      </c>
      <c r="J1520" s="68"/>
      <c r="K1520" s="68"/>
      <c r="L1520" s="68"/>
      <c r="M1520" s="68"/>
      <c r="N1520" s="379"/>
      <c r="O1520" s="379"/>
      <c r="P1520" s="222">
        <v>0</v>
      </c>
      <c r="Q1520" s="222">
        <v>11785.42</v>
      </c>
      <c r="R1520" s="68" t="s">
        <v>639</v>
      </c>
      <c r="S1520" s="381"/>
      <c r="T1520" s="287"/>
    </row>
    <row r="1521" spans="1:20" ht="63.75">
      <c r="A1521" s="198">
        <v>598</v>
      </c>
      <c r="B1521" s="68"/>
      <c r="C1521" s="220" t="s">
        <v>674</v>
      </c>
      <c r="D1521" s="221">
        <v>44788</v>
      </c>
      <c r="E1521" s="198" t="s">
        <v>3696</v>
      </c>
      <c r="F1521" s="198" t="s">
        <v>3</v>
      </c>
      <c r="G1521" s="198">
        <v>2042152</v>
      </c>
      <c r="H1521" s="68"/>
      <c r="I1521" s="204" t="s">
        <v>4115</v>
      </c>
      <c r="J1521" s="68"/>
      <c r="K1521" s="68"/>
      <c r="L1521" s="68"/>
      <c r="M1521" s="68"/>
      <c r="N1521" s="379"/>
      <c r="O1521" s="379"/>
      <c r="P1521" s="222">
        <v>0</v>
      </c>
      <c r="Q1521" s="222">
        <v>1845</v>
      </c>
      <c r="R1521" s="68" t="s">
        <v>639</v>
      </c>
      <c r="S1521" s="381"/>
      <c r="T1521" s="287"/>
    </row>
    <row r="1522" spans="1:20" ht="51">
      <c r="A1522" s="198">
        <v>25</v>
      </c>
      <c r="B1522" s="68"/>
      <c r="C1522" s="220" t="s">
        <v>43</v>
      </c>
      <c r="D1522" s="221">
        <v>44788</v>
      </c>
      <c r="E1522" s="198" t="s">
        <v>3697</v>
      </c>
      <c r="F1522" s="198" t="s">
        <v>3</v>
      </c>
      <c r="G1522" s="198">
        <v>2042167</v>
      </c>
      <c r="H1522" s="68"/>
      <c r="I1522" s="204" t="s">
        <v>4116</v>
      </c>
      <c r="J1522" s="68"/>
      <c r="K1522" s="68"/>
      <c r="L1522" s="68"/>
      <c r="M1522" s="68"/>
      <c r="N1522" s="379"/>
      <c r="O1522" s="379"/>
      <c r="P1522" s="222">
        <v>0</v>
      </c>
      <c r="Q1522" s="222">
        <v>575</v>
      </c>
      <c r="R1522" s="68" t="s">
        <v>639</v>
      </c>
      <c r="S1522" s="381"/>
      <c r="T1522" s="287"/>
    </row>
    <row r="1523" spans="1:20" ht="38.25">
      <c r="A1523" s="198">
        <v>254</v>
      </c>
      <c r="B1523" s="68"/>
      <c r="C1523" s="220" t="s">
        <v>106</v>
      </c>
      <c r="D1523" s="221">
        <v>44788</v>
      </c>
      <c r="E1523" s="198" t="s">
        <v>3698</v>
      </c>
      <c r="F1523" s="198" t="s">
        <v>3</v>
      </c>
      <c r="G1523" s="198">
        <v>2042295</v>
      </c>
      <c r="H1523" s="68"/>
      <c r="I1523" s="204" t="s">
        <v>4117</v>
      </c>
      <c r="J1523" s="68"/>
      <c r="K1523" s="68"/>
      <c r="L1523" s="68"/>
      <c r="M1523" s="68"/>
      <c r="N1523" s="379"/>
      <c r="O1523" s="379"/>
      <c r="P1523" s="222">
        <v>0</v>
      </c>
      <c r="Q1523" s="222">
        <v>90</v>
      </c>
      <c r="R1523" s="68" t="s">
        <v>639</v>
      </c>
      <c r="S1523" s="381"/>
      <c r="T1523" s="287"/>
    </row>
    <row r="1524" spans="1:20" ht="51">
      <c r="A1524" s="198" t="s">
        <v>551</v>
      </c>
      <c r="B1524" s="68"/>
      <c r="C1524" s="220" t="s">
        <v>590</v>
      </c>
      <c r="D1524" s="221">
        <v>44789</v>
      </c>
      <c r="E1524" s="198" t="s">
        <v>3699</v>
      </c>
      <c r="F1524" s="198" t="s">
        <v>3</v>
      </c>
      <c r="G1524" s="198">
        <v>2042493</v>
      </c>
      <c r="H1524" s="68"/>
      <c r="I1524" s="204" t="s">
        <v>4118</v>
      </c>
      <c r="J1524" s="68"/>
      <c r="K1524" s="68"/>
      <c r="L1524" s="68"/>
      <c r="M1524" s="68"/>
      <c r="N1524" s="379"/>
      <c r="O1524" s="379"/>
      <c r="P1524" s="222">
        <v>0</v>
      </c>
      <c r="Q1524" s="222">
        <v>36.61</v>
      </c>
      <c r="R1524" s="68" t="s">
        <v>639</v>
      </c>
      <c r="S1524" s="381"/>
      <c r="T1524" s="287"/>
    </row>
    <row r="1525" spans="1:20" ht="51">
      <c r="A1525" s="198">
        <v>86</v>
      </c>
      <c r="B1525" s="68"/>
      <c r="C1525" s="220" t="s">
        <v>51</v>
      </c>
      <c r="D1525" s="221">
        <v>44789</v>
      </c>
      <c r="E1525" s="198" t="s">
        <v>3700</v>
      </c>
      <c r="F1525" s="198" t="s">
        <v>3</v>
      </c>
      <c r="G1525" s="198">
        <v>2042562</v>
      </c>
      <c r="H1525" s="68"/>
      <c r="I1525" s="204" t="s">
        <v>4119</v>
      </c>
      <c r="J1525" s="68"/>
      <c r="K1525" s="68"/>
      <c r="L1525" s="68"/>
      <c r="M1525" s="68"/>
      <c r="N1525" s="379"/>
      <c r="O1525" s="379"/>
      <c r="P1525" s="222">
        <v>0</v>
      </c>
      <c r="Q1525" s="222">
        <v>509.73</v>
      </c>
      <c r="R1525" s="68" t="s">
        <v>639</v>
      </c>
      <c r="S1525" s="381"/>
      <c r="T1525" s="287"/>
    </row>
    <row r="1526" spans="1:20" ht="51">
      <c r="A1526" s="198" t="s">
        <v>551</v>
      </c>
      <c r="B1526" s="68"/>
      <c r="C1526" s="220" t="s">
        <v>590</v>
      </c>
      <c r="D1526" s="221">
        <v>44789</v>
      </c>
      <c r="E1526" s="198" t="s">
        <v>3701</v>
      </c>
      <c r="F1526" s="198" t="s">
        <v>3</v>
      </c>
      <c r="G1526" s="198">
        <v>2042564</v>
      </c>
      <c r="H1526" s="68"/>
      <c r="I1526" s="204" t="s">
        <v>4120</v>
      </c>
      <c r="J1526" s="68"/>
      <c r="K1526" s="68"/>
      <c r="L1526" s="68"/>
      <c r="M1526" s="68"/>
      <c r="N1526" s="379"/>
      <c r="O1526" s="379"/>
      <c r="P1526" s="222">
        <v>0</v>
      </c>
      <c r="Q1526" s="222">
        <v>6</v>
      </c>
      <c r="R1526" s="68" t="s">
        <v>639</v>
      </c>
      <c r="S1526" s="381"/>
      <c r="T1526" s="287"/>
    </row>
    <row r="1527" spans="1:20" ht="51">
      <c r="A1527" s="198" t="s">
        <v>551</v>
      </c>
      <c r="B1527" s="68"/>
      <c r="C1527" s="220" t="s">
        <v>590</v>
      </c>
      <c r="D1527" s="221">
        <v>44789</v>
      </c>
      <c r="E1527" s="198" t="s">
        <v>3702</v>
      </c>
      <c r="F1527" s="198" t="s">
        <v>3</v>
      </c>
      <c r="G1527" s="198">
        <v>2042576</v>
      </c>
      <c r="H1527" s="68"/>
      <c r="I1527" s="204" t="s">
        <v>4121</v>
      </c>
      <c r="J1527" s="68"/>
      <c r="K1527" s="68"/>
      <c r="L1527" s="68"/>
      <c r="M1527" s="68"/>
      <c r="N1527" s="379"/>
      <c r="O1527" s="379"/>
      <c r="P1527" s="222">
        <v>0</v>
      </c>
      <c r="Q1527" s="222">
        <v>2176.5</v>
      </c>
      <c r="R1527" s="68" t="s">
        <v>639</v>
      </c>
      <c r="S1527" s="381"/>
      <c r="T1527" s="287"/>
    </row>
    <row r="1528" spans="1:20" ht="63.75">
      <c r="A1528" s="198">
        <v>47</v>
      </c>
      <c r="B1528" s="68"/>
      <c r="C1528" s="220" t="s">
        <v>46</v>
      </c>
      <c r="D1528" s="221">
        <v>44789</v>
      </c>
      <c r="E1528" s="198" t="s">
        <v>3703</v>
      </c>
      <c r="F1528" s="198" t="s">
        <v>3</v>
      </c>
      <c r="G1528" s="198">
        <v>2042604</v>
      </c>
      <c r="H1528" s="68"/>
      <c r="I1528" s="204" t="s">
        <v>4122</v>
      </c>
      <c r="J1528" s="68"/>
      <c r="K1528" s="68"/>
      <c r="L1528" s="68"/>
      <c r="M1528" s="68"/>
      <c r="N1528" s="379"/>
      <c r="O1528" s="379"/>
      <c r="P1528" s="222">
        <v>0</v>
      </c>
      <c r="Q1528" s="222">
        <v>139</v>
      </c>
      <c r="R1528" s="68" t="s">
        <v>639</v>
      </c>
      <c r="S1528" s="381"/>
      <c r="T1528" s="287"/>
    </row>
    <row r="1529" spans="1:20" ht="51">
      <c r="A1529" s="198">
        <v>213</v>
      </c>
      <c r="B1529" s="68"/>
      <c r="C1529" s="220" t="s">
        <v>92</v>
      </c>
      <c r="D1529" s="221">
        <v>44789</v>
      </c>
      <c r="E1529" s="198" t="s">
        <v>3704</v>
      </c>
      <c r="F1529" s="198" t="s">
        <v>3</v>
      </c>
      <c r="G1529" s="198">
        <v>2042618</v>
      </c>
      <c r="H1529" s="68"/>
      <c r="I1529" s="204" t="s">
        <v>4123</v>
      </c>
      <c r="J1529" s="68"/>
      <c r="K1529" s="68"/>
      <c r="L1529" s="68"/>
      <c r="M1529" s="68"/>
      <c r="N1529" s="379"/>
      <c r="O1529" s="379"/>
      <c r="P1529" s="222">
        <v>0</v>
      </c>
      <c r="Q1529" s="222">
        <v>15</v>
      </c>
      <c r="R1529" s="68" t="s">
        <v>639</v>
      </c>
      <c r="S1529" s="381"/>
      <c r="T1529" s="287"/>
    </row>
    <row r="1530" spans="1:20" ht="51">
      <c r="A1530" s="198">
        <v>213</v>
      </c>
      <c r="B1530" s="68"/>
      <c r="C1530" s="220" t="s">
        <v>92</v>
      </c>
      <c r="D1530" s="221">
        <v>44789</v>
      </c>
      <c r="E1530" s="198" t="s">
        <v>3705</v>
      </c>
      <c r="F1530" s="198" t="s">
        <v>3</v>
      </c>
      <c r="G1530" s="198">
        <v>2042619</v>
      </c>
      <c r="H1530" s="68"/>
      <c r="I1530" s="204" t="s">
        <v>4124</v>
      </c>
      <c r="J1530" s="68"/>
      <c r="K1530" s="68"/>
      <c r="L1530" s="68"/>
      <c r="M1530" s="68"/>
      <c r="N1530" s="379"/>
      <c r="O1530" s="379"/>
      <c r="P1530" s="222">
        <v>0</v>
      </c>
      <c r="Q1530" s="222">
        <v>54</v>
      </c>
      <c r="R1530" s="68" t="s">
        <v>639</v>
      </c>
      <c r="S1530" s="381"/>
      <c r="T1530" s="287"/>
    </row>
    <row r="1531" spans="1:20" ht="76.5">
      <c r="A1531" s="198">
        <v>46</v>
      </c>
      <c r="B1531" s="68"/>
      <c r="C1531" s="220" t="s">
        <v>1384</v>
      </c>
      <c r="D1531" s="221">
        <v>44789</v>
      </c>
      <c r="E1531" s="198" t="s">
        <v>3840</v>
      </c>
      <c r="F1531" s="198" t="s">
        <v>6</v>
      </c>
      <c r="G1531" s="198">
        <v>1668591</v>
      </c>
      <c r="H1531" s="68"/>
      <c r="I1531" s="204" t="s">
        <v>4266</v>
      </c>
      <c r="J1531" s="68"/>
      <c r="K1531" s="68"/>
      <c r="L1531" s="68"/>
      <c r="M1531" s="68"/>
      <c r="N1531" s="379"/>
      <c r="O1531" s="379"/>
      <c r="P1531" s="222">
        <v>0</v>
      </c>
      <c r="Q1531" s="222">
        <v>230590</v>
      </c>
      <c r="R1531" s="68" t="s">
        <v>639</v>
      </c>
      <c r="S1531" s="381"/>
      <c r="T1531" s="287"/>
    </row>
    <row r="1532" spans="1:20" ht="63.75">
      <c r="A1532" s="198">
        <v>132</v>
      </c>
      <c r="B1532" s="68"/>
      <c r="C1532" s="220" t="s">
        <v>60</v>
      </c>
      <c r="D1532" s="221">
        <v>44789</v>
      </c>
      <c r="E1532" s="198" t="s">
        <v>3841</v>
      </c>
      <c r="F1532" s="198" t="s">
        <v>11</v>
      </c>
      <c r="G1532" s="198">
        <v>1040272</v>
      </c>
      <c r="H1532" s="68"/>
      <c r="I1532" s="204" t="s">
        <v>4267</v>
      </c>
      <c r="J1532" s="68"/>
      <c r="K1532" s="68"/>
      <c r="L1532" s="68"/>
      <c r="M1532" s="68"/>
      <c r="N1532" s="379"/>
      <c r="O1532" s="379"/>
      <c r="P1532" s="222">
        <v>50</v>
      </c>
      <c r="Q1532" s="222">
        <v>0</v>
      </c>
      <c r="R1532" s="68" t="s">
        <v>639</v>
      </c>
      <c r="S1532" s="381"/>
      <c r="T1532" s="287"/>
    </row>
    <row r="1533" spans="1:20" ht="51">
      <c r="A1533" s="198">
        <v>15</v>
      </c>
      <c r="B1533" s="68"/>
      <c r="C1533" s="220" t="s">
        <v>40</v>
      </c>
      <c r="D1533" s="221">
        <v>44790</v>
      </c>
      <c r="E1533" s="198" t="s">
        <v>3706</v>
      </c>
      <c r="F1533" s="198" t="s">
        <v>3</v>
      </c>
      <c r="G1533" s="198">
        <v>2042760</v>
      </c>
      <c r="H1533" s="68"/>
      <c r="I1533" s="204" t="s">
        <v>4125</v>
      </c>
      <c r="J1533" s="68"/>
      <c r="K1533" s="68"/>
      <c r="L1533" s="68"/>
      <c r="M1533" s="68"/>
      <c r="N1533" s="379"/>
      <c r="O1533" s="379"/>
      <c r="P1533" s="222">
        <v>0</v>
      </c>
      <c r="Q1533" s="222">
        <v>1444.52</v>
      </c>
      <c r="R1533" s="68" t="s">
        <v>639</v>
      </c>
      <c r="S1533" s="381"/>
      <c r="T1533" s="287"/>
    </row>
    <row r="1534" spans="1:20" ht="51">
      <c r="A1534" s="198">
        <v>376</v>
      </c>
      <c r="B1534" s="68"/>
      <c r="C1534" s="220" t="s">
        <v>610</v>
      </c>
      <c r="D1534" s="221">
        <v>44790</v>
      </c>
      <c r="E1534" s="198" t="s">
        <v>3707</v>
      </c>
      <c r="F1534" s="198" t="s">
        <v>3</v>
      </c>
      <c r="G1534" s="198">
        <v>2042766</v>
      </c>
      <c r="H1534" s="68"/>
      <c r="I1534" s="204" t="s">
        <v>4126</v>
      </c>
      <c r="J1534" s="68"/>
      <c r="K1534" s="68"/>
      <c r="L1534" s="68"/>
      <c r="M1534" s="68"/>
      <c r="N1534" s="379"/>
      <c r="O1534" s="379"/>
      <c r="P1534" s="222">
        <v>0</v>
      </c>
      <c r="Q1534" s="222">
        <v>0.03</v>
      </c>
      <c r="R1534" s="68" t="s">
        <v>2578</v>
      </c>
      <c r="S1534" s="381"/>
      <c r="T1534" s="287"/>
    </row>
    <row r="1535" spans="1:20" ht="51">
      <c r="A1535" s="198">
        <v>591</v>
      </c>
      <c r="B1535" s="68"/>
      <c r="C1535" s="220" t="s">
        <v>676</v>
      </c>
      <c r="D1535" s="221">
        <v>44790</v>
      </c>
      <c r="E1535" s="198" t="s">
        <v>3708</v>
      </c>
      <c r="F1535" s="198" t="s">
        <v>3</v>
      </c>
      <c r="G1535" s="198">
        <v>2042780</v>
      </c>
      <c r="H1535" s="68"/>
      <c r="I1535" s="204" t="s">
        <v>4128</v>
      </c>
      <c r="J1535" s="68"/>
      <c r="K1535" s="68"/>
      <c r="L1535" s="68"/>
      <c r="M1535" s="68"/>
      <c r="N1535" s="379"/>
      <c r="O1535" s="379"/>
      <c r="P1535" s="222">
        <v>0</v>
      </c>
      <c r="Q1535" s="222">
        <v>500</v>
      </c>
      <c r="R1535" s="68" t="s">
        <v>639</v>
      </c>
      <c r="S1535" s="381"/>
      <c r="T1535" s="287"/>
    </row>
    <row r="1536" spans="1:20" ht="51">
      <c r="A1536" s="198">
        <v>46</v>
      </c>
      <c r="B1536" s="68"/>
      <c r="C1536" s="220" t="s">
        <v>1384</v>
      </c>
      <c r="D1536" s="221">
        <v>44790</v>
      </c>
      <c r="E1536" s="198" t="s">
        <v>3709</v>
      </c>
      <c r="F1536" s="198" t="s">
        <v>3</v>
      </c>
      <c r="G1536" s="198">
        <v>2042846</v>
      </c>
      <c r="H1536" s="68"/>
      <c r="I1536" s="204" t="s">
        <v>4129</v>
      </c>
      <c r="J1536" s="68"/>
      <c r="K1536" s="68"/>
      <c r="L1536" s="68"/>
      <c r="M1536" s="68"/>
      <c r="N1536" s="379"/>
      <c r="O1536" s="379"/>
      <c r="P1536" s="222">
        <v>0</v>
      </c>
      <c r="Q1536" s="222">
        <v>1456</v>
      </c>
      <c r="R1536" s="68" t="s">
        <v>639</v>
      </c>
      <c r="S1536" s="381"/>
      <c r="T1536" s="287"/>
    </row>
    <row r="1537" spans="1:20" ht="51">
      <c r="A1537" s="198">
        <v>46</v>
      </c>
      <c r="B1537" s="68"/>
      <c r="C1537" s="220" t="s">
        <v>1384</v>
      </c>
      <c r="D1537" s="221">
        <v>44790</v>
      </c>
      <c r="E1537" s="198" t="s">
        <v>3710</v>
      </c>
      <c r="F1537" s="198" t="s">
        <v>3</v>
      </c>
      <c r="G1537" s="198">
        <v>2042855</v>
      </c>
      <c r="H1537" s="68"/>
      <c r="I1537" s="204" t="s">
        <v>5883</v>
      </c>
      <c r="J1537" s="68"/>
      <c r="K1537" s="68"/>
      <c r="L1537" s="68"/>
      <c r="M1537" s="68"/>
      <c r="N1537" s="379"/>
      <c r="O1537" s="379"/>
      <c r="P1537" s="222">
        <v>0</v>
      </c>
      <c r="Q1537" s="222">
        <v>8598.2099999999991</v>
      </c>
      <c r="R1537" s="68" t="s">
        <v>639</v>
      </c>
      <c r="S1537" s="381"/>
      <c r="T1537" s="287"/>
    </row>
    <row r="1538" spans="1:20" ht="51">
      <c r="A1538" s="198">
        <v>389</v>
      </c>
      <c r="B1538" s="68"/>
      <c r="C1538" s="220" t="s">
        <v>1437</v>
      </c>
      <c r="D1538" s="221">
        <v>44790</v>
      </c>
      <c r="E1538" s="198" t="s">
        <v>3711</v>
      </c>
      <c r="F1538" s="198" t="s">
        <v>3</v>
      </c>
      <c r="G1538" s="198">
        <v>2042867</v>
      </c>
      <c r="H1538" s="68"/>
      <c r="I1538" s="204" t="s">
        <v>4130</v>
      </c>
      <c r="J1538" s="68"/>
      <c r="K1538" s="68"/>
      <c r="L1538" s="68"/>
      <c r="M1538" s="68"/>
      <c r="N1538" s="379"/>
      <c r="O1538" s="379"/>
      <c r="P1538" s="222">
        <v>0</v>
      </c>
      <c r="Q1538" s="222">
        <v>300</v>
      </c>
      <c r="R1538" s="68" t="s">
        <v>639</v>
      </c>
      <c r="S1538" s="381"/>
      <c r="T1538" s="287"/>
    </row>
    <row r="1539" spans="1:20" ht="51">
      <c r="A1539" s="198">
        <v>46</v>
      </c>
      <c r="B1539" s="68"/>
      <c r="C1539" s="220" t="s">
        <v>1384</v>
      </c>
      <c r="D1539" s="221">
        <v>44790</v>
      </c>
      <c r="E1539" s="198" t="s">
        <v>3712</v>
      </c>
      <c r="F1539" s="198" t="s">
        <v>3</v>
      </c>
      <c r="G1539" s="198">
        <v>2042901</v>
      </c>
      <c r="H1539" s="68"/>
      <c r="I1539" s="204" t="s">
        <v>4131</v>
      </c>
      <c r="J1539" s="68"/>
      <c r="K1539" s="68"/>
      <c r="L1539" s="68"/>
      <c r="M1539" s="68"/>
      <c r="N1539" s="379"/>
      <c r="O1539" s="379"/>
      <c r="P1539" s="222">
        <v>0</v>
      </c>
      <c r="Q1539" s="222">
        <v>4666.5</v>
      </c>
      <c r="R1539" s="68" t="s">
        <v>639</v>
      </c>
      <c r="S1539" s="381"/>
      <c r="T1539" s="287"/>
    </row>
    <row r="1540" spans="1:20" ht="63.75">
      <c r="A1540" s="198">
        <v>47</v>
      </c>
      <c r="B1540" s="68"/>
      <c r="C1540" s="220" t="s">
        <v>46</v>
      </c>
      <c r="D1540" s="221">
        <v>44790</v>
      </c>
      <c r="E1540" s="198" t="s">
        <v>3713</v>
      </c>
      <c r="F1540" s="198" t="s">
        <v>3</v>
      </c>
      <c r="G1540" s="198">
        <v>2042939</v>
      </c>
      <c r="H1540" s="68"/>
      <c r="I1540" s="204" t="s">
        <v>4132</v>
      </c>
      <c r="J1540" s="68"/>
      <c r="K1540" s="68"/>
      <c r="L1540" s="68"/>
      <c r="M1540" s="68"/>
      <c r="N1540" s="379"/>
      <c r="O1540" s="379"/>
      <c r="P1540" s="222">
        <v>0</v>
      </c>
      <c r="Q1540" s="222">
        <v>69.5</v>
      </c>
      <c r="R1540" s="68" t="s">
        <v>639</v>
      </c>
      <c r="S1540" s="381"/>
      <c r="T1540" s="287"/>
    </row>
    <row r="1541" spans="1:20" ht="63.75">
      <c r="A1541" s="198" t="s">
        <v>542</v>
      </c>
      <c r="B1541" s="68"/>
      <c r="C1541" s="220" t="s">
        <v>591</v>
      </c>
      <c r="D1541" s="221">
        <v>44790</v>
      </c>
      <c r="E1541" s="198" t="s">
        <v>3714</v>
      </c>
      <c r="F1541" s="198" t="s">
        <v>3</v>
      </c>
      <c r="G1541" s="198">
        <v>2042773</v>
      </c>
      <c r="H1541" s="68"/>
      <c r="I1541" s="204" t="s">
        <v>4133</v>
      </c>
      <c r="J1541" s="68"/>
      <c r="K1541" s="68"/>
      <c r="L1541" s="68"/>
      <c r="M1541" s="68"/>
      <c r="N1541" s="379"/>
      <c r="O1541" s="379"/>
      <c r="P1541" s="222">
        <v>0</v>
      </c>
      <c r="Q1541" s="222">
        <v>12694.02</v>
      </c>
      <c r="R1541" s="68" t="s">
        <v>639</v>
      </c>
      <c r="S1541" s="381"/>
      <c r="T1541" s="287"/>
    </row>
    <row r="1542" spans="1:20" ht="63.75">
      <c r="A1542" s="198" t="s">
        <v>542</v>
      </c>
      <c r="B1542" s="68"/>
      <c r="C1542" s="220" t="s">
        <v>591</v>
      </c>
      <c r="D1542" s="221">
        <v>44790</v>
      </c>
      <c r="E1542" s="198" t="s">
        <v>3715</v>
      </c>
      <c r="F1542" s="198" t="s">
        <v>3</v>
      </c>
      <c r="G1542" s="198">
        <v>2042774</v>
      </c>
      <c r="H1542" s="68"/>
      <c r="I1542" s="204" t="s">
        <v>4134</v>
      </c>
      <c r="J1542" s="68"/>
      <c r="K1542" s="68"/>
      <c r="L1542" s="68"/>
      <c r="M1542" s="68"/>
      <c r="N1542" s="379"/>
      <c r="O1542" s="379"/>
      <c r="P1542" s="222">
        <v>0</v>
      </c>
      <c r="Q1542" s="222">
        <v>10483.58</v>
      </c>
      <c r="R1542" s="68" t="s">
        <v>639</v>
      </c>
      <c r="S1542" s="381"/>
      <c r="T1542" s="287"/>
    </row>
    <row r="1543" spans="1:20" ht="51">
      <c r="A1543" s="198">
        <v>347</v>
      </c>
      <c r="B1543" s="68"/>
      <c r="C1543" s="220" t="s">
        <v>143</v>
      </c>
      <c r="D1543" s="221">
        <v>44790</v>
      </c>
      <c r="E1543" s="198" t="s">
        <v>3716</v>
      </c>
      <c r="F1543" s="198" t="s">
        <v>3</v>
      </c>
      <c r="G1543" s="198">
        <v>2042818</v>
      </c>
      <c r="H1543" s="68"/>
      <c r="I1543" s="204" t="s">
        <v>4135</v>
      </c>
      <c r="J1543" s="68"/>
      <c r="K1543" s="68"/>
      <c r="L1543" s="68"/>
      <c r="M1543" s="68"/>
      <c r="N1543" s="379"/>
      <c r="O1543" s="379"/>
      <c r="P1543" s="222">
        <v>0</v>
      </c>
      <c r="Q1543" s="222">
        <v>658</v>
      </c>
      <c r="R1543" s="68" t="s">
        <v>639</v>
      </c>
      <c r="S1543" s="381"/>
      <c r="T1543" s="287"/>
    </row>
    <row r="1544" spans="1:20" ht="76.5">
      <c r="A1544" s="198">
        <v>190</v>
      </c>
      <c r="B1544" s="68"/>
      <c r="C1544" s="220" t="s">
        <v>83</v>
      </c>
      <c r="D1544" s="221">
        <v>44790</v>
      </c>
      <c r="E1544" s="198" t="s">
        <v>3842</v>
      </c>
      <c r="F1544" s="198" t="s">
        <v>640</v>
      </c>
      <c r="G1544" s="198">
        <v>4133793</v>
      </c>
      <c r="H1544" s="68"/>
      <c r="I1544" s="204" t="s">
        <v>4268</v>
      </c>
      <c r="J1544" s="68"/>
      <c r="K1544" s="68"/>
      <c r="L1544" s="68"/>
      <c r="M1544" s="68"/>
      <c r="N1544" s="379"/>
      <c r="O1544" s="379"/>
      <c r="P1544" s="222">
        <v>0</v>
      </c>
      <c r="Q1544" s="222">
        <v>1592</v>
      </c>
      <c r="R1544" s="68" t="s">
        <v>639</v>
      </c>
      <c r="S1544" s="381"/>
      <c r="T1544" s="287"/>
    </row>
    <row r="1545" spans="1:20" ht="76.5">
      <c r="A1545" s="198">
        <v>190</v>
      </c>
      <c r="B1545" s="68"/>
      <c r="C1545" s="220" t="s">
        <v>83</v>
      </c>
      <c r="D1545" s="221">
        <v>44790</v>
      </c>
      <c r="E1545" s="198" t="s">
        <v>3843</v>
      </c>
      <c r="F1545" s="198" t="s">
        <v>640</v>
      </c>
      <c r="G1545" s="198">
        <v>4133817</v>
      </c>
      <c r="H1545" s="68"/>
      <c r="I1545" s="204" t="s">
        <v>4268</v>
      </c>
      <c r="J1545" s="68"/>
      <c r="K1545" s="68"/>
      <c r="L1545" s="68"/>
      <c r="M1545" s="68"/>
      <c r="N1545" s="379"/>
      <c r="O1545" s="379"/>
      <c r="P1545" s="222">
        <v>0</v>
      </c>
      <c r="Q1545" s="222">
        <v>16615</v>
      </c>
      <c r="R1545" s="68" t="s">
        <v>639</v>
      </c>
      <c r="S1545" s="381"/>
      <c r="T1545" s="287"/>
    </row>
    <row r="1546" spans="1:20" ht="63.75">
      <c r="A1546" s="198">
        <v>572</v>
      </c>
      <c r="B1546" s="68"/>
      <c r="C1546" s="220" t="s">
        <v>167</v>
      </c>
      <c r="D1546" s="221">
        <v>44790</v>
      </c>
      <c r="E1546" s="198" t="s">
        <v>3844</v>
      </c>
      <c r="F1546" s="198" t="s">
        <v>6</v>
      </c>
      <c r="G1546" s="198">
        <v>4749</v>
      </c>
      <c r="H1546" s="68"/>
      <c r="I1546" s="204" t="s">
        <v>4269</v>
      </c>
      <c r="J1546" s="68"/>
      <c r="K1546" s="68"/>
      <c r="L1546" s="68"/>
      <c r="M1546" s="68"/>
      <c r="N1546" s="379"/>
      <c r="O1546" s="379"/>
      <c r="P1546" s="222">
        <v>0</v>
      </c>
      <c r="Q1546" s="222">
        <v>683975</v>
      </c>
      <c r="R1546" s="68" t="s">
        <v>639</v>
      </c>
      <c r="S1546" s="381"/>
      <c r="T1546" s="287"/>
    </row>
    <row r="1547" spans="1:20" ht="38.25">
      <c r="A1547" s="198">
        <v>46</v>
      </c>
      <c r="B1547" s="68"/>
      <c r="C1547" s="220" t="s">
        <v>1384</v>
      </c>
      <c r="D1547" s="221">
        <v>44791</v>
      </c>
      <c r="E1547" s="198" t="s">
        <v>3717</v>
      </c>
      <c r="F1547" s="198" t="s">
        <v>3</v>
      </c>
      <c r="G1547" s="198">
        <v>2043114</v>
      </c>
      <c r="H1547" s="68"/>
      <c r="I1547" s="204" t="s">
        <v>4136</v>
      </c>
      <c r="J1547" s="68"/>
      <c r="K1547" s="68"/>
      <c r="L1547" s="68"/>
      <c r="M1547" s="68"/>
      <c r="N1547" s="379"/>
      <c r="O1547" s="379"/>
      <c r="P1547" s="222">
        <v>0</v>
      </c>
      <c r="Q1547" s="222">
        <v>526.21</v>
      </c>
      <c r="R1547" s="68" t="s">
        <v>639</v>
      </c>
      <c r="S1547" s="381"/>
      <c r="T1547" s="287"/>
    </row>
    <row r="1548" spans="1:20" ht="51">
      <c r="A1548" s="198" t="s">
        <v>551</v>
      </c>
      <c r="B1548" s="68"/>
      <c r="C1548" s="220" t="s">
        <v>590</v>
      </c>
      <c r="D1548" s="221">
        <v>44791</v>
      </c>
      <c r="E1548" s="198" t="s">
        <v>3718</v>
      </c>
      <c r="F1548" s="198" t="s">
        <v>3</v>
      </c>
      <c r="G1548" s="198">
        <v>2043179</v>
      </c>
      <c r="H1548" s="68"/>
      <c r="I1548" s="204" t="s">
        <v>4137</v>
      </c>
      <c r="J1548" s="68"/>
      <c r="K1548" s="68"/>
      <c r="L1548" s="68"/>
      <c r="M1548" s="68"/>
      <c r="N1548" s="379"/>
      <c r="O1548" s="379"/>
      <c r="P1548" s="222">
        <v>0</v>
      </c>
      <c r="Q1548" s="222">
        <v>4326.3100000000004</v>
      </c>
      <c r="R1548" s="68" t="s">
        <v>639</v>
      </c>
      <c r="S1548" s="381"/>
      <c r="T1548" s="287"/>
    </row>
    <row r="1549" spans="1:20" ht="51">
      <c r="A1549" s="198" t="s">
        <v>551</v>
      </c>
      <c r="B1549" s="68"/>
      <c r="C1549" s="220" t="s">
        <v>590</v>
      </c>
      <c r="D1549" s="221">
        <v>44791</v>
      </c>
      <c r="E1549" s="198" t="s">
        <v>3719</v>
      </c>
      <c r="F1549" s="198" t="s">
        <v>3</v>
      </c>
      <c r="G1549" s="198">
        <v>2043188</v>
      </c>
      <c r="H1549" s="68"/>
      <c r="I1549" s="204" t="s">
        <v>4138</v>
      </c>
      <c r="J1549" s="68"/>
      <c r="K1549" s="68"/>
      <c r="L1549" s="68"/>
      <c r="M1549" s="68"/>
      <c r="N1549" s="379"/>
      <c r="O1549" s="379"/>
      <c r="P1549" s="222">
        <v>0</v>
      </c>
      <c r="Q1549" s="222">
        <v>1942.74</v>
      </c>
      <c r="R1549" s="68" t="s">
        <v>639</v>
      </c>
      <c r="S1549" s="381"/>
      <c r="T1549" s="287"/>
    </row>
    <row r="1550" spans="1:20" ht="51">
      <c r="A1550" s="198" t="s">
        <v>551</v>
      </c>
      <c r="B1550" s="68"/>
      <c r="C1550" s="220" t="s">
        <v>590</v>
      </c>
      <c r="D1550" s="221">
        <v>44791</v>
      </c>
      <c r="E1550" s="198" t="s">
        <v>3720</v>
      </c>
      <c r="F1550" s="198" t="s">
        <v>3</v>
      </c>
      <c r="G1550" s="198">
        <v>2043194</v>
      </c>
      <c r="H1550" s="68"/>
      <c r="I1550" s="204" t="s">
        <v>4139</v>
      </c>
      <c r="J1550" s="68"/>
      <c r="K1550" s="68"/>
      <c r="L1550" s="68"/>
      <c r="M1550" s="68"/>
      <c r="N1550" s="379"/>
      <c r="O1550" s="379"/>
      <c r="P1550" s="222">
        <v>0</v>
      </c>
      <c r="Q1550" s="222">
        <v>105.5</v>
      </c>
      <c r="R1550" s="68" t="s">
        <v>639</v>
      </c>
      <c r="S1550" s="381"/>
      <c r="T1550" s="287"/>
    </row>
    <row r="1551" spans="1:20" ht="51">
      <c r="A1551" s="198" t="s">
        <v>551</v>
      </c>
      <c r="B1551" s="68"/>
      <c r="C1551" s="220" t="s">
        <v>590</v>
      </c>
      <c r="D1551" s="221">
        <v>44791</v>
      </c>
      <c r="E1551" s="198" t="s">
        <v>3721</v>
      </c>
      <c r="F1551" s="198" t="s">
        <v>3</v>
      </c>
      <c r="G1551" s="198">
        <v>2043232</v>
      </c>
      <c r="H1551" s="68"/>
      <c r="I1551" s="204" t="s">
        <v>4140</v>
      </c>
      <c r="J1551" s="68"/>
      <c r="K1551" s="68"/>
      <c r="L1551" s="68"/>
      <c r="M1551" s="68"/>
      <c r="N1551" s="379"/>
      <c r="O1551" s="379"/>
      <c r="P1551" s="222">
        <v>0</v>
      </c>
      <c r="Q1551" s="222">
        <v>5122</v>
      </c>
      <c r="R1551" s="68" t="s">
        <v>639</v>
      </c>
      <c r="S1551" s="381"/>
      <c r="T1551" s="287"/>
    </row>
    <row r="1552" spans="1:20" ht="51">
      <c r="A1552" s="198" t="s">
        <v>551</v>
      </c>
      <c r="B1552" s="68"/>
      <c r="C1552" s="220" t="s">
        <v>590</v>
      </c>
      <c r="D1552" s="221">
        <v>44791</v>
      </c>
      <c r="E1552" s="198" t="s">
        <v>3722</v>
      </c>
      <c r="F1552" s="198" t="s">
        <v>3</v>
      </c>
      <c r="G1552" s="198">
        <v>2043233</v>
      </c>
      <c r="H1552" s="68"/>
      <c r="I1552" s="204" t="s">
        <v>4141</v>
      </c>
      <c r="J1552" s="68"/>
      <c r="K1552" s="68"/>
      <c r="L1552" s="68"/>
      <c r="M1552" s="68"/>
      <c r="N1552" s="379"/>
      <c r="O1552" s="379"/>
      <c r="P1552" s="222">
        <v>0</v>
      </c>
      <c r="Q1552" s="222">
        <v>5122</v>
      </c>
      <c r="R1552" s="68" t="s">
        <v>639</v>
      </c>
      <c r="S1552" s="381"/>
      <c r="T1552" s="287"/>
    </row>
    <row r="1553" spans="1:20" ht="51">
      <c r="A1553" s="198" t="s">
        <v>551</v>
      </c>
      <c r="B1553" s="68"/>
      <c r="C1553" s="220" t="s">
        <v>590</v>
      </c>
      <c r="D1553" s="221">
        <v>44791</v>
      </c>
      <c r="E1553" s="198" t="s">
        <v>3723</v>
      </c>
      <c r="F1553" s="198" t="s">
        <v>3</v>
      </c>
      <c r="G1553" s="198">
        <v>2043235</v>
      </c>
      <c r="H1553" s="68"/>
      <c r="I1553" s="204" t="s">
        <v>4142</v>
      </c>
      <c r="J1553" s="68"/>
      <c r="K1553" s="68"/>
      <c r="L1553" s="68"/>
      <c r="M1553" s="68"/>
      <c r="N1553" s="379"/>
      <c r="O1553" s="379"/>
      <c r="P1553" s="222">
        <v>0</v>
      </c>
      <c r="Q1553" s="222">
        <v>5122</v>
      </c>
      <c r="R1553" s="68" t="s">
        <v>639</v>
      </c>
      <c r="S1553" s="381"/>
      <c r="T1553" s="287"/>
    </row>
    <row r="1554" spans="1:20" ht="51">
      <c r="A1554" s="198" t="s">
        <v>551</v>
      </c>
      <c r="B1554" s="68"/>
      <c r="C1554" s="220" t="s">
        <v>590</v>
      </c>
      <c r="D1554" s="221">
        <v>44791</v>
      </c>
      <c r="E1554" s="198" t="s">
        <v>3724</v>
      </c>
      <c r="F1554" s="198" t="s">
        <v>3</v>
      </c>
      <c r="G1554" s="198">
        <v>2043236</v>
      </c>
      <c r="H1554" s="68"/>
      <c r="I1554" s="204" t="s">
        <v>4143</v>
      </c>
      <c r="J1554" s="68"/>
      <c r="K1554" s="68"/>
      <c r="L1554" s="68"/>
      <c r="M1554" s="68"/>
      <c r="N1554" s="379"/>
      <c r="O1554" s="379"/>
      <c r="P1554" s="222">
        <v>0</v>
      </c>
      <c r="Q1554" s="222">
        <v>5122</v>
      </c>
      <c r="R1554" s="68" t="s">
        <v>639</v>
      </c>
      <c r="S1554" s="381"/>
      <c r="T1554" s="287"/>
    </row>
    <row r="1555" spans="1:20" ht="51">
      <c r="A1555" s="198" t="s">
        <v>551</v>
      </c>
      <c r="B1555" s="68"/>
      <c r="C1555" s="220" t="s">
        <v>590</v>
      </c>
      <c r="D1555" s="221">
        <v>44791</v>
      </c>
      <c r="E1555" s="198" t="s">
        <v>3725</v>
      </c>
      <c r="F1555" s="198" t="s">
        <v>3</v>
      </c>
      <c r="G1555" s="198">
        <v>2043237</v>
      </c>
      <c r="H1555" s="68"/>
      <c r="I1555" s="204" t="s">
        <v>4144</v>
      </c>
      <c r="J1555" s="68"/>
      <c r="K1555" s="68"/>
      <c r="L1555" s="68"/>
      <c r="M1555" s="68"/>
      <c r="N1555" s="379"/>
      <c r="O1555" s="379"/>
      <c r="P1555" s="222">
        <v>0</v>
      </c>
      <c r="Q1555" s="222">
        <v>5122</v>
      </c>
      <c r="R1555" s="68" t="s">
        <v>639</v>
      </c>
      <c r="S1555" s="381"/>
      <c r="T1555" s="287"/>
    </row>
    <row r="1556" spans="1:20" ht="51">
      <c r="A1556" s="198" t="s">
        <v>551</v>
      </c>
      <c r="B1556" s="68"/>
      <c r="C1556" s="220" t="s">
        <v>590</v>
      </c>
      <c r="D1556" s="221">
        <v>44791</v>
      </c>
      <c r="E1556" s="198" t="s">
        <v>3726</v>
      </c>
      <c r="F1556" s="198" t="s">
        <v>3</v>
      </c>
      <c r="G1556" s="198">
        <v>2043238</v>
      </c>
      <c r="H1556" s="68"/>
      <c r="I1556" s="204" t="s">
        <v>4145</v>
      </c>
      <c r="J1556" s="68"/>
      <c r="K1556" s="68"/>
      <c r="L1556" s="68"/>
      <c r="M1556" s="68"/>
      <c r="N1556" s="379"/>
      <c r="O1556" s="379"/>
      <c r="P1556" s="222">
        <v>0</v>
      </c>
      <c r="Q1556" s="222">
        <v>5122</v>
      </c>
      <c r="R1556" s="68" t="s">
        <v>639</v>
      </c>
      <c r="S1556" s="381"/>
      <c r="T1556" s="287"/>
    </row>
    <row r="1557" spans="1:20" ht="51">
      <c r="A1557" s="198">
        <v>376</v>
      </c>
      <c r="B1557" s="68"/>
      <c r="C1557" s="220" t="s">
        <v>610</v>
      </c>
      <c r="D1557" s="221">
        <v>44791</v>
      </c>
      <c r="E1557" s="198" t="s">
        <v>3727</v>
      </c>
      <c r="F1557" s="198" t="s">
        <v>3</v>
      </c>
      <c r="G1557" s="198">
        <v>2043240</v>
      </c>
      <c r="H1557" s="68"/>
      <c r="I1557" s="204" t="s">
        <v>4146</v>
      </c>
      <c r="J1557" s="68"/>
      <c r="K1557" s="68"/>
      <c r="L1557" s="68"/>
      <c r="M1557" s="68"/>
      <c r="N1557" s="379"/>
      <c r="O1557" s="379"/>
      <c r="P1557" s="222">
        <v>0</v>
      </c>
      <c r="Q1557" s="222">
        <v>1857.73</v>
      </c>
      <c r="R1557" s="68" t="s">
        <v>639</v>
      </c>
      <c r="S1557" s="381"/>
      <c r="T1557" s="287"/>
    </row>
    <row r="1558" spans="1:20" ht="51">
      <c r="A1558" s="198" t="s">
        <v>551</v>
      </c>
      <c r="B1558" s="68"/>
      <c r="C1558" s="220" t="s">
        <v>590</v>
      </c>
      <c r="D1558" s="221">
        <v>44791</v>
      </c>
      <c r="E1558" s="198" t="s">
        <v>3728</v>
      </c>
      <c r="F1558" s="198" t="s">
        <v>3</v>
      </c>
      <c r="G1558" s="198">
        <v>2043267</v>
      </c>
      <c r="H1558" s="68"/>
      <c r="I1558" s="204" t="s">
        <v>4147</v>
      </c>
      <c r="J1558" s="68"/>
      <c r="K1558" s="68"/>
      <c r="L1558" s="68"/>
      <c r="M1558" s="68"/>
      <c r="N1558" s="379"/>
      <c r="O1558" s="379"/>
      <c r="P1558" s="222">
        <v>0</v>
      </c>
      <c r="Q1558" s="222">
        <v>739.09</v>
      </c>
      <c r="R1558" s="68" t="s">
        <v>639</v>
      </c>
      <c r="S1558" s="381"/>
      <c r="T1558" s="287"/>
    </row>
    <row r="1559" spans="1:20" ht="89.25">
      <c r="A1559" s="198">
        <v>212</v>
      </c>
      <c r="B1559" s="68"/>
      <c r="C1559" s="220" t="s">
        <v>91</v>
      </c>
      <c r="D1559" s="221">
        <v>44791</v>
      </c>
      <c r="E1559" s="198" t="s">
        <v>3729</v>
      </c>
      <c r="F1559" s="198" t="s">
        <v>3</v>
      </c>
      <c r="G1559" s="198">
        <v>2043108</v>
      </c>
      <c r="H1559" s="68"/>
      <c r="I1559" s="204" t="s">
        <v>4390</v>
      </c>
      <c r="J1559" s="68"/>
      <c r="K1559" s="68"/>
      <c r="L1559" s="68"/>
      <c r="M1559" s="68"/>
      <c r="N1559" s="379"/>
      <c r="O1559" s="379"/>
      <c r="P1559" s="222">
        <v>0</v>
      </c>
      <c r="Q1559" s="222">
        <v>1132.8800000000001</v>
      </c>
      <c r="R1559" s="68" t="s">
        <v>2578</v>
      </c>
      <c r="S1559" s="381"/>
      <c r="T1559" s="287"/>
    </row>
    <row r="1560" spans="1:20" ht="89.25">
      <c r="A1560" s="198">
        <v>15</v>
      </c>
      <c r="B1560" s="68"/>
      <c r="C1560" s="220" t="s">
        <v>40</v>
      </c>
      <c r="D1560" s="221">
        <v>44791</v>
      </c>
      <c r="E1560" s="198" t="s">
        <v>3729</v>
      </c>
      <c r="F1560" s="198" t="s">
        <v>3</v>
      </c>
      <c r="G1560" s="198">
        <v>2043108</v>
      </c>
      <c r="H1560" s="68"/>
      <c r="I1560" s="204" t="s">
        <v>4390</v>
      </c>
      <c r="J1560" s="68"/>
      <c r="K1560" s="68"/>
      <c r="L1560" s="68"/>
      <c r="M1560" s="68"/>
      <c r="N1560" s="379"/>
      <c r="O1560" s="379"/>
      <c r="P1560" s="222">
        <v>0</v>
      </c>
      <c r="Q1560" s="222">
        <v>2639.8800000000047</v>
      </c>
      <c r="R1560" s="68" t="s">
        <v>2578</v>
      </c>
      <c r="S1560" s="381"/>
      <c r="T1560" s="287"/>
    </row>
    <row r="1561" spans="1:20" ht="89.25">
      <c r="A1561" s="198">
        <v>86</v>
      </c>
      <c r="B1561" s="68"/>
      <c r="C1561" s="220" t="s">
        <v>51</v>
      </c>
      <c r="D1561" s="221">
        <v>44791</v>
      </c>
      <c r="E1561" s="198" t="s">
        <v>3729</v>
      </c>
      <c r="F1561" s="198" t="s">
        <v>3</v>
      </c>
      <c r="G1561" s="198">
        <v>2043108</v>
      </c>
      <c r="H1561" s="68"/>
      <c r="I1561" s="204" t="s">
        <v>4390</v>
      </c>
      <c r="J1561" s="68"/>
      <c r="K1561" s="68"/>
      <c r="L1561" s="68"/>
      <c r="M1561" s="68"/>
      <c r="N1561" s="379"/>
      <c r="O1561" s="379"/>
      <c r="P1561" s="222">
        <v>0</v>
      </c>
      <c r="Q1561" s="222">
        <v>622.28</v>
      </c>
      <c r="R1561" s="68" t="s">
        <v>2578</v>
      </c>
      <c r="S1561" s="381"/>
      <c r="T1561" s="287"/>
    </row>
    <row r="1562" spans="1:20" ht="89.25">
      <c r="A1562" s="198">
        <v>269</v>
      </c>
      <c r="B1562" s="68"/>
      <c r="C1562" s="220" t="s">
        <v>110</v>
      </c>
      <c r="D1562" s="221">
        <v>44791</v>
      </c>
      <c r="E1562" s="198" t="s">
        <v>3729</v>
      </c>
      <c r="F1562" s="198" t="s">
        <v>3</v>
      </c>
      <c r="G1562" s="198">
        <v>2043108</v>
      </c>
      <c r="H1562" s="68"/>
      <c r="I1562" s="204" t="s">
        <v>4390</v>
      </c>
      <c r="J1562" s="68"/>
      <c r="K1562" s="68"/>
      <c r="L1562" s="68"/>
      <c r="M1562" s="68"/>
      <c r="N1562" s="379"/>
      <c r="O1562" s="379"/>
      <c r="P1562" s="222">
        <v>0</v>
      </c>
      <c r="Q1562" s="222">
        <v>1873.48</v>
      </c>
      <c r="R1562" s="68" t="s">
        <v>2578</v>
      </c>
      <c r="S1562" s="381"/>
      <c r="T1562" s="287"/>
    </row>
    <row r="1563" spans="1:20" ht="89.25">
      <c r="A1563" s="198">
        <v>269</v>
      </c>
      <c r="B1563" s="68"/>
      <c r="C1563" s="220" t="s">
        <v>110</v>
      </c>
      <c r="D1563" s="221">
        <v>44791</v>
      </c>
      <c r="E1563" s="198" t="s">
        <v>3729</v>
      </c>
      <c r="F1563" s="198" t="s">
        <v>3</v>
      </c>
      <c r="G1563" s="198">
        <v>2043108</v>
      </c>
      <c r="H1563" s="68"/>
      <c r="I1563" s="204" t="s">
        <v>4390</v>
      </c>
      <c r="J1563" s="68"/>
      <c r="K1563" s="68"/>
      <c r="L1563" s="68"/>
      <c r="M1563" s="68"/>
      <c r="N1563" s="379"/>
      <c r="O1563" s="379"/>
      <c r="P1563" s="222">
        <v>0</v>
      </c>
      <c r="Q1563" s="222">
        <v>5243.85</v>
      </c>
      <c r="R1563" s="68" t="s">
        <v>2578</v>
      </c>
      <c r="S1563" s="381"/>
      <c r="T1563" s="287"/>
    </row>
    <row r="1564" spans="1:20" ht="89.25">
      <c r="A1564" s="198">
        <v>269</v>
      </c>
      <c r="B1564" s="68"/>
      <c r="C1564" s="220" t="s">
        <v>110</v>
      </c>
      <c r="D1564" s="221">
        <v>44791</v>
      </c>
      <c r="E1564" s="198" t="s">
        <v>3729</v>
      </c>
      <c r="F1564" s="198" t="s">
        <v>3</v>
      </c>
      <c r="G1564" s="198">
        <v>2043108</v>
      </c>
      <c r="H1564" s="68"/>
      <c r="I1564" s="204" t="s">
        <v>4390</v>
      </c>
      <c r="J1564" s="68"/>
      <c r="K1564" s="68"/>
      <c r="L1564" s="68"/>
      <c r="M1564" s="68"/>
      <c r="N1564" s="379"/>
      <c r="O1564" s="379"/>
      <c r="P1564" s="222">
        <v>0</v>
      </c>
      <c r="Q1564" s="222">
        <v>13103.6</v>
      </c>
      <c r="R1564" s="68" t="s">
        <v>2578</v>
      </c>
      <c r="S1564" s="381"/>
      <c r="T1564" s="287"/>
    </row>
    <row r="1565" spans="1:20" ht="89.25">
      <c r="A1565" s="198">
        <v>269</v>
      </c>
      <c r="B1565" s="68"/>
      <c r="C1565" s="220" t="s">
        <v>110</v>
      </c>
      <c r="D1565" s="221">
        <v>44791</v>
      </c>
      <c r="E1565" s="198" t="s">
        <v>3729</v>
      </c>
      <c r="F1565" s="198" t="s">
        <v>3</v>
      </c>
      <c r="G1565" s="198">
        <v>2043108</v>
      </c>
      <c r="H1565" s="68"/>
      <c r="I1565" s="204" t="s">
        <v>4390</v>
      </c>
      <c r="J1565" s="68"/>
      <c r="K1565" s="68"/>
      <c r="L1565" s="68"/>
      <c r="M1565" s="68"/>
      <c r="N1565" s="379"/>
      <c r="O1565" s="379"/>
      <c r="P1565" s="222">
        <v>0</v>
      </c>
      <c r="Q1565" s="222">
        <v>9034.65</v>
      </c>
      <c r="R1565" s="68" t="s">
        <v>2578</v>
      </c>
      <c r="S1565" s="381"/>
      <c r="T1565" s="287"/>
    </row>
    <row r="1566" spans="1:20" ht="89.25">
      <c r="A1566" s="198">
        <v>269</v>
      </c>
      <c r="B1566" s="68"/>
      <c r="C1566" s="220" t="s">
        <v>110</v>
      </c>
      <c r="D1566" s="221">
        <v>44791</v>
      </c>
      <c r="E1566" s="198" t="s">
        <v>3729</v>
      </c>
      <c r="F1566" s="198" t="s">
        <v>3</v>
      </c>
      <c r="G1566" s="198">
        <v>2043108</v>
      </c>
      <c r="H1566" s="68"/>
      <c r="I1566" s="204" t="s">
        <v>4390</v>
      </c>
      <c r="J1566" s="68"/>
      <c r="K1566" s="68"/>
      <c r="L1566" s="68"/>
      <c r="M1566" s="68"/>
      <c r="N1566" s="379"/>
      <c r="O1566" s="379"/>
      <c r="P1566" s="222">
        <v>0</v>
      </c>
      <c r="Q1566" s="222">
        <v>3283.02</v>
      </c>
      <c r="R1566" s="68" t="s">
        <v>2578</v>
      </c>
      <c r="S1566" s="381"/>
      <c r="T1566" s="287"/>
    </row>
    <row r="1567" spans="1:20" ht="89.25">
      <c r="A1567" s="198">
        <v>269</v>
      </c>
      <c r="B1567" s="68"/>
      <c r="C1567" s="220" t="s">
        <v>110</v>
      </c>
      <c r="D1567" s="221">
        <v>44791</v>
      </c>
      <c r="E1567" s="198" t="s">
        <v>3729</v>
      </c>
      <c r="F1567" s="198" t="s">
        <v>3</v>
      </c>
      <c r="G1567" s="198">
        <v>2043108</v>
      </c>
      <c r="H1567" s="68"/>
      <c r="I1567" s="204" t="s">
        <v>4390</v>
      </c>
      <c r="J1567" s="68"/>
      <c r="K1567" s="68"/>
      <c r="L1567" s="68"/>
      <c r="M1567" s="68"/>
      <c r="N1567" s="379"/>
      <c r="O1567" s="379"/>
      <c r="P1567" s="222">
        <v>0</v>
      </c>
      <c r="Q1567" s="222">
        <v>12190.7</v>
      </c>
      <c r="R1567" s="68" t="s">
        <v>2578</v>
      </c>
      <c r="S1567" s="381"/>
      <c r="T1567" s="287"/>
    </row>
    <row r="1568" spans="1:20" ht="89.25">
      <c r="A1568" s="198">
        <v>269</v>
      </c>
      <c r="B1568" s="68"/>
      <c r="C1568" s="220" t="s">
        <v>110</v>
      </c>
      <c r="D1568" s="221">
        <v>44791</v>
      </c>
      <c r="E1568" s="198" t="s">
        <v>3729</v>
      </c>
      <c r="F1568" s="198" t="s">
        <v>3</v>
      </c>
      <c r="G1568" s="198">
        <v>2043108</v>
      </c>
      <c r="H1568" s="68"/>
      <c r="I1568" s="204" t="s">
        <v>4390</v>
      </c>
      <c r="J1568" s="68"/>
      <c r="K1568" s="68"/>
      <c r="L1568" s="68"/>
      <c r="M1568" s="68"/>
      <c r="N1568" s="379"/>
      <c r="O1568" s="379"/>
      <c r="P1568" s="222">
        <v>0</v>
      </c>
      <c r="Q1568" s="222">
        <v>479.24</v>
      </c>
      <c r="R1568" s="68" t="s">
        <v>2578</v>
      </c>
      <c r="S1568" s="381"/>
      <c r="T1568" s="287"/>
    </row>
    <row r="1569" spans="1:20" ht="89.25">
      <c r="A1569" s="198">
        <v>269</v>
      </c>
      <c r="B1569" s="68"/>
      <c r="C1569" s="220" t="s">
        <v>110</v>
      </c>
      <c r="D1569" s="221">
        <v>44791</v>
      </c>
      <c r="E1569" s="198" t="s">
        <v>3729</v>
      </c>
      <c r="F1569" s="198" t="s">
        <v>3</v>
      </c>
      <c r="G1569" s="198">
        <v>2043108</v>
      </c>
      <c r="H1569" s="68"/>
      <c r="I1569" s="204" t="s">
        <v>4390</v>
      </c>
      <c r="J1569" s="68"/>
      <c r="K1569" s="68"/>
      <c r="L1569" s="68"/>
      <c r="M1569" s="68"/>
      <c r="N1569" s="379"/>
      <c r="O1569" s="379"/>
      <c r="P1569" s="222">
        <v>0</v>
      </c>
      <c r="Q1569" s="222">
        <v>10487.91</v>
      </c>
      <c r="R1569" s="68" t="s">
        <v>2578</v>
      </c>
      <c r="S1569" s="381"/>
      <c r="T1569" s="287"/>
    </row>
    <row r="1570" spans="1:20" ht="89.25">
      <c r="A1570" s="198">
        <v>269</v>
      </c>
      <c r="B1570" s="68"/>
      <c r="C1570" s="220" t="s">
        <v>110</v>
      </c>
      <c r="D1570" s="221">
        <v>44791</v>
      </c>
      <c r="E1570" s="198" t="s">
        <v>3729</v>
      </c>
      <c r="F1570" s="198" t="s">
        <v>3</v>
      </c>
      <c r="G1570" s="198">
        <v>2043108</v>
      </c>
      <c r="H1570" s="68"/>
      <c r="I1570" s="204" t="s">
        <v>4390</v>
      </c>
      <c r="J1570" s="68"/>
      <c r="K1570" s="68"/>
      <c r="L1570" s="68"/>
      <c r="M1570" s="68"/>
      <c r="N1570" s="379"/>
      <c r="O1570" s="379"/>
      <c r="P1570" s="222">
        <v>0</v>
      </c>
      <c r="Q1570" s="222">
        <v>12705.8</v>
      </c>
      <c r="R1570" s="68" t="s">
        <v>2578</v>
      </c>
      <c r="S1570" s="381"/>
      <c r="T1570" s="287"/>
    </row>
    <row r="1571" spans="1:20" ht="89.25">
      <c r="A1571" s="198">
        <v>269</v>
      </c>
      <c r="B1571" s="68"/>
      <c r="C1571" s="220" t="s">
        <v>110</v>
      </c>
      <c r="D1571" s="221">
        <v>44791</v>
      </c>
      <c r="E1571" s="198" t="s">
        <v>3729</v>
      </c>
      <c r="F1571" s="198" t="s">
        <v>3</v>
      </c>
      <c r="G1571" s="198">
        <v>2043108</v>
      </c>
      <c r="H1571" s="68"/>
      <c r="I1571" s="204" t="s">
        <v>4390</v>
      </c>
      <c r="J1571" s="68"/>
      <c r="K1571" s="68"/>
      <c r="L1571" s="68"/>
      <c r="M1571" s="68"/>
      <c r="N1571" s="379"/>
      <c r="O1571" s="379"/>
      <c r="P1571" s="222">
        <v>0</v>
      </c>
      <c r="Q1571" s="222">
        <v>3247.44</v>
      </c>
      <c r="R1571" s="68" t="s">
        <v>2578</v>
      </c>
      <c r="S1571" s="381"/>
      <c r="T1571" s="287"/>
    </row>
    <row r="1572" spans="1:20" ht="89.25">
      <c r="A1572" s="198">
        <v>269</v>
      </c>
      <c r="B1572" s="68"/>
      <c r="C1572" s="220" t="s">
        <v>110</v>
      </c>
      <c r="D1572" s="221">
        <v>44791</v>
      </c>
      <c r="E1572" s="198" t="s">
        <v>3729</v>
      </c>
      <c r="F1572" s="198" t="s">
        <v>3</v>
      </c>
      <c r="G1572" s="198">
        <v>2043108</v>
      </c>
      <c r="H1572" s="68"/>
      <c r="I1572" s="204" t="s">
        <v>4390</v>
      </c>
      <c r="J1572" s="68"/>
      <c r="K1572" s="68"/>
      <c r="L1572" s="68"/>
      <c r="M1572" s="68"/>
      <c r="N1572" s="379"/>
      <c r="O1572" s="379"/>
      <c r="P1572" s="222">
        <v>0</v>
      </c>
      <c r="Q1572" s="222">
        <v>8247</v>
      </c>
      <c r="R1572" s="68" t="s">
        <v>2578</v>
      </c>
      <c r="S1572" s="381"/>
      <c r="T1572" s="287"/>
    </row>
    <row r="1573" spans="1:20" ht="89.25">
      <c r="A1573" s="198">
        <v>269</v>
      </c>
      <c r="B1573" s="68"/>
      <c r="C1573" s="220" t="s">
        <v>110</v>
      </c>
      <c r="D1573" s="221">
        <v>44791</v>
      </c>
      <c r="E1573" s="198" t="s">
        <v>3729</v>
      </c>
      <c r="F1573" s="198" t="s">
        <v>3</v>
      </c>
      <c r="G1573" s="198">
        <v>2043108</v>
      </c>
      <c r="H1573" s="68"/>
      <c r="I1573" s="204" t="s">
        <v>4390</v>
      </c>
      <c r="J1573" s="68"/>
      <c r="K1573" s="68"/>
      <c r="L1573" s="68"/>
      <c r="M1573" s="68"/>
      <c r="N1573" s="379"/>
      <c r="O1573" s="379"/>
      <c r="P1573" s="222">
        <v>0</v>
      </c>
      <c r="Q1573" s="222">
        <v>1011.92</v>
      </c>
      <c r="R1573" s="68" t="s">
        <v>2578</v>
      </c>
      <c r="S1573" s="381"/>
      <c r="T1573" s="287"/>
    </row>
    <row r="1574" spans="1:20" ht="89.25">
      <c r="A1574" s="198">
        <v>269</v>
      </c>
      <c r="B1574" s="68"/>
      <c r="C1574" s="220" t="s">
        <v>110</v>
      </c>
      <c r="D1574" s="221">
        <v>44791</v>
      </c>
      <c r="E1574" s="198" t="s">
        <v>3729</v>
      </c>
      <c r="F1574" s="198" t="s">
        <v>3</v>
      </c>
      <c r="G1574" s="198">
        <v>2043108</v>
      </c>
      <c r="H1574" s="68"/>
      <c r="I1574" s="204" t="s">
        <v>4390</v>
      </c>
      <c r="J1574" s="68"/>
      <c r="K1574" s="68"/>
      <c r="L1574" s="68"/>
      <c r="M1574" s="68"/>
      <c r="N1574" s="379"/>
      <c r="O1574" s="379"/>
      <c r="P1574" s="222">
        <v>0</v>
      </c>
      <c r="Q1574" s="222">
        <v>8907.52</v>
      </c>
      <c r="R1574" s="68" t="s">
        <v>2578</v>
      </c>
      <c r="S1574" s="381"/>
      <c r="T1574" s="287"/>
    </row>
    <row r="1575" spans="1:20" ht="63.75">
      <c r="A1575" s="198">
        <v>190</v>
      </c>
      <c r="B1575" s="68"/>
      <c r="C1575" s="220" t="s">
        <v>83</v>
      </c>
      <c r="D1575" s="221">
        <v>44791</v>
      </c>
      <c r="E1575" s="198" t="s">
        <v>3730</v>
      </c>
      <c r="F1575" s="198" t="s">
        <v>3</v>
      </c>
      <c r="G1575" s="198">
        <v>2043153</v>
      </c>
      <c r="H1575" s="68"/>
      <c r="I1575" s="204" t="s">
        <v>4148</v>
      </c>
      <c r="J1575" s="68"/>
      <c r="K1575" s="68"/>
      <c r="L1575" s="68"/>
      <c r="M1575" s="68"/>
      <c r="N1575" s="379"/>
      <c r="O1575" s="379"/>
      <c r="P1575" s="222">
        <v>0</v>
      </c>
      <c r="Q1575" s="222">
        <v>190008</v>
      </c>
      <c r="R1575" s="68" t="s">
        <v>639</v>
      </c>
      <c r="S1575" s="381"/>
      <c r="T1575" s="287"/>
    </row>
    <row r="1576" spans="1:20" ht="63.75">
      <c r="A1576" s="198">
        <v>190</v>
      </c>
      <c r="B1576" s="68"/>
      <c r="C1576" s="220" t="s">
        <v>83</v>
      </c>
      <c r="D1576" s="221">
        <v>44791</v>
      </c>
      <c r="E1576" s="198" t="s">
        <v>3731</v>
      </c>
      <c r="F1576" s="198" t="s">
        <v>3</v>
      </c>
      <c r="G1576" s="198">
        <v>2043155</v>
      </c>
      <c r="H1576" s="68"/>
      <c r="I1576" s="204" t="s">
        <v>4149</v>
      </c>
      <c r="J1576" s="68"/>
      <c r="K1576" s="68"/>
      <c r="L1576" s="68"/>
      <c r="M1576" s="68"/>
      <c r="N1576" s="379"/>
      <c r="O1576" s="379"/>
      <c r="P1576" s="222">
        <v>0</v>
      </c>
      <c r="Q1576" s="222">
        <v>190008</v>
      </c>
      <c r="R1576" s="68" t="s">
        <v>639</v>
      </c>
      <c r="S1576" s="381"/>
      <c r="T1576" s="287"/>
    </row>
    <row r="1577" spans="1:20" ht="63.75">
      <c r="A1577" s="198" t="s">
        <v>542</v>
      </c>
      <c r="B1577" s="68"/>
      <c r="C1577" s="220" t="s">
        <v>591</v>
      </c>
      <c r="D1577" s="221">
        <v>44791</v>
      </c>
      <c r="E1577" s="198" t="s">
        <v>3732</v>
      </c>
      <c r="F1577" s="198" t="s">
        <v>3</v>
      </c>
      <c r="G1577" s="198">
        <v>2043166</v>
      </c>
      <c r="H1577" s="68"/>
      <c r="I1577" s="204" t="s">
        <v>4150</v>
      </c>
      <c r="J1577" s="68"/>
      <c r="K1577" s="68"/>
      <c r="L1577" s="68"/>
      <c r="M1577" s="68"/>
      <c r="N1577" s="379"/>
      <c r="O1577" s="379"/>
      <c r="P1577" s="222">
        <v>0</v>
      </c>
      <c r="Q1577" s="222">
        <v>11721</v>
      </c>
      <c r="R1577" s="68" t="s">
        <v>639</v>
      </c>
      <c r="S1577" s="381"/>
      <c r="T1577" s="287"/>
    </row>
    <row r="1578" spans="1:20" ht="89.25">
      <c r="A1578" s="198">
        <v>78</v>
      </c>
      <c r="B1578" s="68"/>
      <c r="C1578" s="220" t="s">
        <v>1385</v>
      </c>
      <c r="D1578" s="221">
        <v>44791</v>
      </c>
      <c r="E1578" s="198" t="s">
        <v>3845</v>
      </c>
      <c r="F1578" s="198" t="s">
        <v>11</v>
      </c>
      <c r="G1578" s="198">
        <v>1040370</v>
      </c>
      <c r="H1578" s="68"/>
      <c r="I1578" s="204" t="s">
        <v>4270</v>
      </c>
      <c r="J1578" s="68"/>
      <c r="K1578" s="68"/>
      <c r="L1578" s="68"/>
      <c r="M1578" s="68"/>
      <c r="N1578" s="379"/>
      <c r="O1578" s="379"/>
      <c r="P1578" s="222">
        <v>3852.91</v>
      </c>
      <c r="Q1578" s="222">
        <v>0</v>
      </c>
      <c r="R1578" s="68" t="s">
        <v>639</v>
      </c>
      <c r="S1578" s="381"/>
      <c r="T1578" s="287"/>
    </row>
    <row r="1579" spans="1:20" ht="51">
      <c r="A1579" s="198" t="s">
        <v>542</v>
      </c>
      <c r="B1579" s="68"/>
      <c r="C1579" s="220" t="s">
        <v>591</v>
      </c>
      <c r="D1579" s="221">
        <v>44791</v>
      </c>
      <c r="E1579" s="198" t="s">
        <v>3846</v>
      </c>
      <c r="F1579" s="198" t="s">
        <v>6</v>
      </c>
      <c r="G1579" s="198">
        <v>1670394</v>
      </c>
      <c r="H1579" s="68"/>
      <c r="I1579" s="204" t="s">
        <v>4271</v>
      </c>
      <c r="J1579" s="68"/>
      <c r="K1579" s="68"/>
      <c r="L1579" s="68"/>
      <c r="M1579" s="68"/>
      <c r="N1579" s="379"/>
      <c r="O1579" s="379"/>
      <c r="P1579" s="222">
        <v>0</v>
      </c>
      <c r="Q1579" s="222">
        <v>3369.08</v>
      </c>
      <c r="R1579" s="68" t="s">
        <v>639</v>
      </c>
      <c r="S1579" s="381"/>
      <c r="T1579" s="287"/>
    </row>
    <row r="1580" spans="1:20" ht="89.25">
      <c r="A1580" s="198" t="s">
        <v>543</v>
      </c>
      <c r="B1580" s="68"/>
      <c r="C1580" s="220" t="s">
        <v>693</v>
      </c>
      <c r="D1580" s="221">
        <v>44791</v>
      </c>
      <c r="E1580" s="198" t="s">
        <v>3847</v>
      </c>
      <c r="F1580" s="198" t="s">
        <v>11</v>
      </c>
      <c r="G1580" s="198">
        <v>1040432</v>
      </c>
      <c r="H1580" s="68"/>
      <c r="I1580" s="204" t="s">
        <v>4272</v>
      </c>
      <c r="J1580" s="68"/>
      <c r="K1580" s="68"/>
      <c r="L1580" s="68"/>
      <c r="M1580" s="68"/>
      <c r="N1580" s="379"/>
      <c r="O1580" s="379"/>
      <c r="P1580" s="222">
        <v>50</v>
      </c>
      <c r="Q1580" s="222">
        <v>0</v>
      </c>
      <c r="R1580" s="68" t="s">
        <v>639</v>
      </c>
      <c r="S1580" s="381"/>
      <c r="T1580" s="287"/>
    </row>
    <row r="1581" spans="1:20" ht="76.5">
      <c r="A1581" s="198">
        <v>132</v>
      </c>
      <c r="B1581" s="68"/>
      <c r="C1581" s="220" t="s">
        <v>60</v>
      </c>
      <c r="D1581" s="221">
        <v>44791</v>
      </c>
      <c r="E1581" s="198" t="s">
        <v>3848</v>
      </c>
      <c r="F1581" s="198" t="s">
        <v>11</v>
      </c>
      <c r="G1581" s="198">
        <v>1040445</v>
      </c>
      <c r="H1581" s="68"/>
      <c r="I1581" s="204" t="s">
        <v>4273</v>
      </c>
      <c r="J1581" s="68"/>
      <c r="K1581" s="68"/>
      <c r="L1581" s="68"/>
      <c r="M1581" s="68"/>
      <c r="N1581" s="379"/>
      <c r="O1581" s="379"/>
      <c r="P1581" s="222">
        <v>50</v>
      </c>
      <c r="Q1581" s="222">
        <v>0</v>
      </c>
      <c r="R1581" s="68" t="s">
        <v>639</v>
      </c>
      <c r="S1581" s="381"/>
      <c r="T1581" s="287"/>
    </row>
    <row r="1582" spans="1:20" ht="89.25">
      <c r="A1582" s="198">
        <v>86</v>
      </c>
      <c r="B1582" s="68"/>
      <c r="C1582" s="220" t="s">
        <v>51</v>
      </c>
      <c r="D1582" s="221">
        <v>44791</v>
      </c>
      <c r="E1582" s="198" t="s">
        <v>3849</v>
      </c>
      <c r="F1582" s="198" t="s">
        <v>11</v>
      </c>
      <c r="G1582" s="198">
        <v>1040449</v>
      </c>
      <c r="H1582" s="68"/>
      <c r="I1582" s="204" t="s">
        <v>4274</v>
      </c>
      <c r="J1582" s="68"/>
      <c r="K1582" s="68"/>
      <c r="L1582" s="68"/>
      <c r="M1582" s="68"/>
      <c r="N1582" s="379"/>
      <c r="O1582" s="379"/>
      <c r="P1582" s="222">
        <v>50</v>
      </c>
      <c r="Q1582" s="222">
        <v>0</v>
      </c>
      <c r="R1582" s="68" t="s">
        <v>639</v>
      </c>
      <c r="S1582" s="381"/>
      <c r="T1582" s="287"/>
    </row>
    <row r="1583" spans="1:20" ht="38.25">
      <c r="A1583" s="198" t="s">
        <v>551</v>
      </c>
      <c r="B1583" s="68"/>
      <c r="C1583" s="220" t="s">
        <v>590</v>
      </c>
      <c r="D1583" s="221">
        <v>44792</v>
      </c>
      <c r="E1583" s="198" t="s">
        <v>3733</v>
      </c>
      <c r="F1583" s="198" t="s">
        <v>3</v>
      </c>
      <c r="G1583" s="198">
        <v>2043477</v>
      </c>
      <c r="H1583" s="68"/>
      <c r="I1583" s="204" t="s">
        <v>3490</v>
      </c>
      <c r="J1583" s="68"/>
      <c r="K1583" s="68"/>
      <c r="L1583" s="68"/>
      <c r="M1583" s="68"/>
      <c r="N1583" s="379"/>
      <c r="O1583" s="379"/>
      <c r="P1583" s="222">
        <v>0</v>
      </c>
      <c r="Q1583" s="222">
        <v>500</v>
      </c>
      <c r="R1583" s="68" t="s">
        <v>639</v>
      </c>
      <c r="S1583" s="381"/>
      <c r="T1583" s="287"/>
    </row>
    <row r="1584" spans="1:20" ht="63.75">
      <c r="A1584" s="198">
        <v>47</v>
      </c>
      <c r="B1584" s="68"/>
      <c r="C1584" s="220" t="s">
        <v>46</v>
      </c>
      <c r="D1584" s="221">
        <v>44792</v>
      </c>
      <c r="E1584" s="198" t="s">
        <v>3734</v>
      </c>
      <c r="F1584" s="198" t="s">
        <v>3</v>
      </c>
      <c r="G1584" s="198">
        <v>2043485</v>
      </c>
      <c r="H1584" s="68"/>
      <c r="I1584" s="204" t="s">
        <v>4151</v>
      </c>
      <c r="J1584" s="68"/>
      <c r="K1584" s="68"/>
      <c r="L1584" s="68"/>
      <c r="M1584" s="68"/>
      <c r="N1584" s="379"/>
      <c r="O1584" s="379"/>
      <c r="P1584" s="222">
        <v>0</v>
      </c>
      <c r="Q1584" s="222">
        <v>69.5</v>
      </c>
      <c r="R1584" s="68" t="s">
        <v>639</v>
      </c>
      <c r="S1584" s="381"/>
      <c r="T1584" s="287"/>
    </row>
    <row r="1585" spans="1:20" ht="51">
      <c r="A1585" s="198" t="s">
        <v>551</v>
      </c>
      <c r="B1585" s="68"/>
      <c r="C1585" s="220" t="s">
        <v>590</v>
      </c>
      <c r="D1585" s="221">
        <v>44792</v>
      </c>
      <c r="E1585" s="198" t="s">
        <v>3735</v>
      </c>
      <c r="F1585" s="198" t="s">
        <v>3</v>
      </c>
      <c r="G1585" s="198">
        <v>2043514</v>
      </c>
      <c r="H1585" s="68"/>
      <c r="I1585" s="204" t="s">
        <v>1693</v>
      </c>
      <c r="J1585" s="68"/>
      <c r="K1585" s="68"/>
      <c r="L1585" s="68"/>
      <c r="M1585" s="68"/>
      <c r="N1585" s="379"/>
      <c r="O1585" s="379"/>
      <c r="P1585" s="222">
        <v>0</v>
      </c>
      <c r="Q1585" s="222">
        <v>200</v>
      </c>
      <c r="R1585" s="68" t="s">
        <v>639</v>
      </c>
      <c r="S1585" s="381"/>
      <c r="T1585" s="287"/>
    </row>
    <row r="1586" spans="1:20" ht="51">
      <c r="A1586" s="198" t="s">
        <v>551</v>
      </c>
      <c r="B1586" s="68"/>
      <c r="C1586" s="220" t="s">
        <v>590</v>
      </c>
      <c r="D1586" s="221">
        <v>44792</v>
      </c>
      <c r="E1586" s="198" t="s">
        <v>3736</v>
      </c>
      <c r="F1586" s="198" t="s">
        <v>3</v>
      </c>
      <c r="G1586" s="198">
        <v>2043598</v>
      </c>
      <c r="H1586" s="68"/>
      <c r="I1586" s="204" t="s">
        <v>4152</v>
      </c>
      <c r="J1586" s="68"/>
      <c r="K1586" s="68"/>
      <c r="L1586" s="68"/>
      <c r="M1586" s="68"/>
      <c r="N1586" s="379"/>
      <c r="O1586" s="379"/>
      <c r="P1586" s="222">
        <v>0</v>
      </c>
      <c r="Q1586" s="222">
        <v>4853.32</v>
      </c>
      <c r="R1586" s="68" t="s">
        <v>639</v>
      </c>
      <c r="S1586" s="381"/>
      <c r="T1586" s="287"/>
    </row>
    <row r="1587" spans="1:20" ht="51">
      <c r="A1587" s="198" t="s">
        <v>551</v>
      </c>
      <c r="B1587" s="68"/>
      <c r="C1587" s="220" t="s">
        <v>590</v>
      </c>
      <c r="D1587" s="221">
        <v>44792</v>
      </c>
      <c r="E1587" s="198" t="s">
        <v>3737</v>
      </c>
      <c r="F1587" s="198" t="s">
        <v>3</v>
      </c>
      <c r="G1587" s="198">
        <v>2043601</v>
      </c>
      <c r="H1587" s="68"/>
      <c r="I1587" s="204" t="s">
        <v>4153</v>
      </c>
      <c r="J1587" s="68"/>
      <c r="K1587" s="68"/>
      <c r="L1587" s="68"/>
      <c r="M1587" s="68"/>
      <c r="N1587" s="379"/>
      <c r="O1587" s="379"/>
      <c r="P1587" s="222">
        <v>0</v>
      </c>
      <c r="Q1587" s="222">
        <v>4999.53</v>
      </c>
      <c r="R1587" s="68" t="s">
        <v>639</v>
      </c>
      <c r="S1587" s="381"/>
      <c r="T1587" s="287"/>
    </row>
    <row r="1588" spans="1:20" ht="51">
      <c r="A1588" s="198" t="s">
        <v>551</v>
      </c>
      <c r="B1588" s="68"/>
      <c r="C1588" s="220" t="s">
        <v>590</v>
      </c>
      <c r="D1588" s="221">
        <v>44792</v>
      </c>
      <c r="E1588" s="198" t="s">
        <v>3738</v>
      </c>
      <c r="F1588" s="198" t="s">
        <v>3</v>
      </c>
      <c r="G1588" s="198">
        <v>2043603</v>
      </c>
      <c r="H1588" s="68"/>
      <c r="I1588" s="204" t="s">
        <v>4154</v>
      </c>
      <c r="J1588" s="68"/>
      <c r="K1588" s="68"/>
      <c r="L1588" s="68"/>
      <c r="M1588" s="68"/>
      <c r="N1588" s="379"/>
      <c r="O1588" s="379"/>
      <c r="P1588" s="222">
        <v>0</v>
      </c>
      <c r="Q1588" s="222">
        <v>4853.32</v>
      </c>
      <c r="R1588" s="68" t="s">
        <v>639</v>
      </c>
      <c r="S1588" s="381"/>
      <c r="T1588" s="287"/>
    </row>
    <row r="1589" spans="1:20" ht="38.25">
      <c r="A1589" s="198">
        <v>46</v>
      </c>
      <c r="B1589" s="68"/>
      <c r="C1589" s="220" t="s">
        <v>1384</v>
      </c>
      <c r="D1589" s="221">
        <v>44792</v>
      </c>
      <c r="E1589" s="198" t="s">
        <v>3739</v>
      </c>
      <c r="F1589" s="198" t="s">
        <v>3</v>
      </c>
      <c r="G1589" s="198">
        <v>2043605</v>
      </c>
      <c r="H1589" s="68"/>
      <c r="I1589" s="204" t="s">
        <v>4155</v>
      </c>
      <c r="J1589" s="68"/>
      <c r="K1589" s="68"/>
      <c r="L1589" s="68"/>
      <c r="M1589" s="68"/>
      <c r="N1589" s="379"/>
      <c r="O1589" s="379"/>
      <c r="P1589" s="222">
        <v>0</v>
      </c>
      <c r="Q1589" s="222">
        <v>5071.5</v>
      </c>
      <c r="R1589" s="68" t="s">
        <v>639</v>
      </c>
      <c r="S1589" s="381"/>
      <c r="T1589" s="287"/>
    </row>
    <row r="1590" spans="1:20" ht="51">
      <c r="A1590" s="198">
        <v>86</v>
      </c>
      <c r="B1590" s="68"/>
      <c r="C1590" s="220" t="s">
        <v>51</v>
      </c>
      <c r="D1590" s="221">
        <v>44792</v>
      </c>
      <c r="E1590" s="198" t="s">
        <v>3740</v>
      </c>
      <c r="F1590" s="198" t="s">
        <v>3</v>
      </c>
      <c r="G1590" s="198">
        <v>2043620</v>
      </c>
      <c r="H1590" s="68"/>
      <c r="I1590" s="204" t="s">
        <v>4156</v>
      </c>
      <c r="J1590" s="68"/>
      <c r="K1590" s="68"/>
      <c r="L1590" s="68"/>
      <c r="M1590" s="68"/>
      <c r="N1590" s="379"/>
      <c r="O1590" s="379"/>
      <c r="P1590" s="222">
        <v>0</v>
      </c>
      <c r="Q1590" s="222">
        <v>187.03</v>
      </c>
      <c r="R1590" s="68" t="s">
        <v>639</v>
      </c>
      <c r="S1590" s="381"/>
      <c r="T1590" s="287"/>
    </row>
    <row r="1591" spans="1:20" ht="51">
      <c r="A1591" s="198">
        <v>46</v>
      </c>
      <c r="B1591" s="68"/>
      <c r="C1591" s="220" t="s">
        <v>1384</v>
      </c>
      <c r="D1591" s="221">
        <v>44792</v>
      </c>
      <c r="E1591" s="198" t="s">
        <v>3741</v>
      </c>
      <c r="F1591" s="198" t="s">
        <v>3</v>
      </c>
      <c r="G1591" s="198">
        <v>2043628</v>
      </c>
      <c r="H1591" s="68"/>
      <c r="I1591" s="204" t="s">
        <v>4157</v>
      </c>
      <c r="J1591" s="68"/>
      <c r="K1591" s="68"/>
      <c r="L1591" s="68"/>
      <c r="M1591" s="68"/>
      <c r="N1591" s="379"/>
      <c r="O1591" s="379"/>
      <c r="P1591" s="222">
        <v>0</v>
      </c>
      <c r="Q1591" s="222">
        <v>6084</v>
      </c>
      <c r="R1591" s="68" t="s">
        <v>639</v>
      </c>
      <c r="S1591" s="381"/>
      <c r="T1591" s="287"/>
    </row>
    <row r="1592" spans="1:20" ht="63.75">
      <c r="A1592" s="198" t="s">
        <v>551</v>
      </c>
      <c r="B1592" s="68"/>
      <c r="C1592" s="220" t="s">
        <v>590</v>
      </c>
      <c r="D1592" s="221">
        <v>44792</v>
      </c>
      <c r="E1592" s="198" t="s">
        <v>3742</v>
      </c>
      <c r="F1592" s="198" t="s">
        <v>3</v>
      </c>
      <c r="G1592" s="198">
        <v>2043629</v>
      </c>
      <c r="H1592" s="68"/>
      <c r="I1592" s="204" t="s">
        <v>4158</v>
      </c>
      <c r="J1592" s="68"/>
      <c r="K1592" s="68"/>
      <c r="L1592" s="68"/>
      <c r="M1592" s="68"/>
      <c r="N1592" s="379"/>
      <c r="O1592" s="379"/>
      <c r="P1592" s="222">
        <v>0</v>
      </c>
      <c r="Q1592" s="222">
        <v>18.7</v>
      </c>
      <c r="R1592" s="68" t="s">
        <v>639</v>
      </c>
      <c r="S1592" s="381"/>
      <c r="T1592" s="287"/>
    </row>
    <row r="1593" spans="1:20" ht="51">
      <c r="A1593" s="198" t="s">
        <v>551</v>
      </c>
      <c r="B1593" s="68"/>
      <c r="C1593" s="220" t="s">
        <v>590</v>
      </c>
      <c r="D1593" s="221">
        <v>44792</v>
      </c>
      <c r="E1593" s="198" t="s">
        <v>3743</v>
      </c>
      <c r="F1593" s="198" t="s">
        <v>3</v>
      </c>
      <c r="G1593" s="198">
        <v>2043512</v>
      </c>
      <c r="H1593" s="68"/>
      <c r="I1593" s="204" t="s">
        <v>4159</v>
      </c>
      <c r="J1593" s="68"/>
      <c r="K1593" s="68"/>
      <c r="L1593" s="68"/>
      <c r="M1593" s="68"/>
      <c r="N1593" s="379"/>
      <c r="O1593" s="379"/>
      <c r="P1593" s="222">
        <v>0</v>
      </c>
      <c r="Q1593" s="222">
        <v>63910.5</v>
      </c>
      <c r="R1593" s="68" t="s">
        <v>639</v>
      </c>
      <c r="S1593" s="381"/>
      <c r="T1593" s="287"/>
    </row>
    <row r="1594" spans="1:20" ht="89.25">
      <c r="A1594" s="198">
        <v>35</v>
      </c>
      <c r="B1594" s="68"/>
      <c r="C1594" s="220" t="s">
        <v>44</v>
      </c>
      <c r="D1594" s="221">
        <v>44792</v>
      </c>
      <c r="E1594" s="198" t="s">
        <v>3850</v>
      </c>
      <c r="F1594" s="198" t="s">
        <v>640</v>
      </c>
      <c r="G1594" s="198">
        <v>4135695</v>
      </c>
      <c r="H1594" s="68"/>
      <c r="I1594" s="204" t="s">
        <v>4275</v>
      </c>
      <c r="J1594" s="68"/>
      <c r="K1594" s="68"/>
      <c r="L1594" s="68"/>
      <c r="M1594" s="68"/>
      <c r="N1594" s="379"/>
      <c r="O1594" s="379"/>
      <c r="P1594" s="222">
        <v>0</v>
      </c>
      <c r="Q1594" s="222">
        <v>2110629</v>
      </c>
      <c r="R1594" s="68" t="s">
        <v>639</v>
      </c>
      <c r="S1594" s="381"/>
      <c r="T1594" s="287"/>
    </row>
    <row r="1595" spans="1:20" ht="89.25">
      <c r="A1595" s="198">
        <v>35</v>
      </c>
      <c r="B1595" s="68"/>
      <c r="C1595" s="220" t="s">
        <v>44</v>
      </c>
      <c r="D1595" s="221">
        <v>44792</v>
      </c>
      <c r="E1595" s="198" t="s">
        <v>3851</v>
      </c>
      <c r="F1595" s="198" t="s">
        <v>640</v>
      </c>
      <c r="G1595" s="198">
        <v>4144010</v>
      </c>
      <c r="H1595" s="68"/>
      <c r="I1595" s="204" t="s">
        <v>4276</v>
      </c>
      <c r="J1595" s="68"/>
      <c r="K1595" s="68"/>
      <c r="L1595" s="68"/>
      <c r="M1595" s="68"/>
      <c r="N1595" s="379"/>
      <c r="O1595" s="379"/>
      <c r="P1595" s="222">
        <v>0</v>
      </c>
      <c r="Q1595" s="222">
        <v>25121</v>
      </c>
      <c r="R1595" s="68" t="s">
        <v>639</v>
      </c>
      <c r="S1595" s="381"/>
      <c r="T1595" s="287"/>
    </row>
    <row r="1596" spans="1:20" ht="89.25">
      <c r="A1596" s="198">
        <v>35</v>
      </c>
      <c r="B1596" s="68"/>
      <c r="C1596" s="220" t="s">
        <v>44</v>
      </c>
      <c r="D1596" s="221">
        <v>44792</v>
      </c>
      <c r="E1596" s="198" t="s">
        <v>3852</v>
      </c>
      <c r="F1596" s="198" t="s">
        <v>640</v>
      </c>
      <c r="G1596" s="198">
        <v>4135722</v>
      </c>
      <c r="H1596" s="68"/>
      <c r="I1596" s="204" t="s">
        <v>4277</v>
      </c>
      <c r="J1596" s="68"/>
      <c r="K1596" s="68"/>
      <c r="L1596" s="68"/>
      <c r="M1596" s="68"/>
      <c r="N1596" s="379"/>
      <c r="O1596" s="379"/>
      <c r="P1596" s="222">
        <v>0</v>
      </c>
      <c r="Q1596" s="222">
        <v>1381396</v>
      </c>
      <c r="R1596" s="68" t="s">
        <v>639</v>
      </c>
      <c r="S1596" s="381"/>
      <c r="T1596" s="287"/>
    </row>
    <row r="1597" spans="1:20" ht="89.25">
      <c r="A1597" s="198">
        <v>35</v>
      </c>
      <c r="B1597" s="68"/>
      <c r="C1597" s="220" t="s">
        <v>44</v>
      </c>
      <c r="D1597" s="221">
        <v>44792</v>
      </c>
      <c r="E1597" s="198" t="s">
        <v>3853</v>
      </c>
      <c r="F1597" s="198" t="s">
        <v>640</v>
      </c>
      <c r="G1597" s="198">
        <v>4142501</v>
      </c>
      <c r="H1597" s="68"/>
      <c r="I1597" s="204" t="s">
        <v>4278</v>
      </c>
      <c r="J1597" s="68"/>
      <c r="K1597" s="68"/>
      <c r="L1597" s="68"/>
      <c r="M1597" s="68"/>
      <c r="N1597" s="379"/>
      <c r="O1597" s="379"/>
      <c r="P1597" s="222">
        <v>0</v>
      </c>
      <c r="Q1597" s="222">
        <v>3858</v>
      </c>
      <c r="R1597" s="68" t="s">
        <v>639</v>
      </c>
      <c r="S1597" s="381"/>
      <c r="T1597" s="287"/>
    </row>
    <row r="1598" spans="1:20" ht="76.5">
      <c r="A1598" s="198" t="s">
        <v>545</v>
      </c>
      <c r="B1598" s="68"/>
      <c r="C1598" s="220" t="s">
        <v>685</v>
      </c>
      <c r="D1598" s="221">
        <v>44792</v>
      </c>
      <c r="E1598" s="198" t="s">
        <v>3854</v>
      </c>
      <c r="F1598" s="198" t="s">
        <v>6</v>
      </c>
      <c r="G1598" s="198">
        <v>1670868</v>
      </c>
      <c r="H1598" s="68"/>
      <c r="I1598" s="204" t="s">
        <v>4279</v>
      </c>
      <c r="J1598" s="68"/>
      <c r="K1598" s="68"/>
      <c r="L1598" s="68"/>
      <c r="M1598" s="68"/>
      <c r="N1598" s="379"/>
      <c r="O1598" s="379"/>
      <c r="P1598" s="222">
        <v>0</v>
      </c>
      <c r="Q1598" s="222">
        <v>5863.27</v>
      </c>
      <c r="R1598" s="68" t="s">
        <v>639</v>
      </c>
      <c r="S1598" s="381"/>
      <c r="T1598" s="287"/>
    </row>
    <row r="1599" spans="1:20" ht="76.5">
      <c r="A1599" s="198" t="s">
        <v>545</v>
      </c>
      <c r="B1599" s="68"/>
      <c r="C1599" s="220" t="s">
        <v>685</v>
      </c>
      <c r="D1599" s="221">
        <v>44792</v>
      </c>
      <c r="E1599" s="198" t="s">
        <v>3855</v>
      </c>
      <c r="F1599" s="198" t="s">
        <v>6</v>
      </c>
      <c r="G1599" s="198">
        <v>1670869</v>
      </c>
      <c r="H1599" s="68"/>
      <c r="I1599" s="204" t="s">
        <v>4280</v>
      </c>
      <c r="J1599" s="68"/>
      <c r="K1599" s="68"/>
      <c r="L1599" s="68"/>
      <c r="M1599" s="68"/>
      <c r="N1599" s="379"/>
      <c r="O1599" s="379"/>
      <c r="P1599" s="222">
        <v>0</v>
      </c>
      <c r="Q1599" s="222">
        <v>11159.6</v>
      </c>
      <c r="R1599" s="68" t="s">
        <v>639</v>
      </c>
      <c r="S1599" s="381"/>
      <c r="T1599" s="287"/>
    </row>
    <row r="1600" spans="1:20" ht="63.75">
      <c r="A1600" s="198">
        <v>46</v>
      </c>
      <c r="B1600" s="68"/>
      <c r="C1600" s="220" t="s">
        <v>1384</v>
      </c>
      <c r="D1600" s="221">
        <v>44795</v>
      </c>
      <c r="E1600" s="198" t="s">
        <v>3744</v>
      </c>
      <c r="F1600" s="198" t="s">
        <v>3</v>
      </c>
      <c r="G1600" s="198">
        <v>2043805</v>
      </c>
      <c r="H1600" s="68"/>
      <c r="I1600" s="204" t="s">
        <v>4160</v>
      </c>
      <c r="J1600" s="68"/>
      <c r="K1600" s="68"/>
      <c r="L1600" s="68"/>
      <c r="M1600" s="68"/>
      <c r="N1600" s="379"/>
      <c r="O1600" s="379"/>
      <c r="P1600" s="222">
        <v>0</v>
      </c>
      <c r="Q1600" s="222">
        <v>4666.5</v>
      </c>
      <c r="R1600" s="68" t="s">
        <v>639</v>
      </c>
      <c r="S1600" s="381"/>
      <c r="T1600" s="287"/>
    </row>
    <row r="1601" spans="1:20" ht="51">
      <c r="A1601" s="198">
        <v>46</v>
      </c>
      <c r="B1601" s="68"/>
      <c r="C1601" s="220" t="s">
        <v>1384</v>
      </c>
      <c r="D1601" s="221">
        <v>44795</v>
      </c>
      <c r="E1601" s="198" t="s">
        <v>3745</v>
      </c>
      <c r="F1601" s="198" t="s">
        <v>3</v>
      </c>
      <c r="G1601" s="198">
        <v>2043808</v>
      </c>
      <c r="H1601" s="68"/>
      <c r="I1601" s="204" t="s">
        <v>4161</v>
      </c>
      <c r="J1601" s="68"/>
      <c r="K1601" s="68"/>
      <c r="L1601" s="68"/>
      <c r="M1601" s="68"/>
      <c r="N1601" s="379"/>
      <c r="O1601" s="379"/>
      <c r="P1601" s="222">
        <v>0</v>
      </c>
      <c r="Q1601" s="222">
        <v>6624</v>
      </c>
      <c r="R1601" s="68" t="s">
        <v>639</v>
      </c>
      <c r="S1601" s="381"/>
      <c r="T1601" s="287"/>
    </row>
    <row r="1602" spans="1:20" ht="51">
      <c r="A1602" s="198">
        <v>212</v>
      </c>
      <c r="B1602" s="68"/>
      <c r="C1602" s="220" t="s">
        <v>91</v>
      </c>
      <c r="D1602" s="221">
        <v>44795</v>
      </c>
      <c r="E1602" s="198" t="s">
        <v>3746</v>
      </c>
      <c r="F1602" s="198" t="s">
        <v>3</v>
      </c>
      <c r="G1602" s="198">
        <v>2043837</v>
      </c>
      <c r="H1602" s="68"/>
      <c r="I1602" s="204" t="s">
        <v>4162</v>
      </c>
      <c r="J1602" s="68"/>
      <c r="K1602" s="68"/>
      <c r="L1602" s="68"/>
      <c r="M1602" s="68"/>
      <c r="N1602" s="379"/>
      <c r="O1602" s="379"/>
      <c r="P1602" s="222">
        <v>0</v>
      </c>
      <c r="Q1602" s="222">
        <v>15.75</v>
      </c>
      <c r="R1602" s="68" t="s">
        <v>639</v>
      </c>
      <c r="S1602" s="381"/>
      <c r="T1602" s="287"/>
    </row>
    <row r="1603" spans="1:20" ht="51">
      <c r="A1603" s="198">
        <v>86</v>
      </c>
      <c r="B1603" s="68"/>
      <c r="C1603" s="220" t="s">
        <v>51</v>
      </c>
      <c r="D1603" s="221">
        <v>44795</v>
      </c>
      <c r="E1603" s="198" t="s">
        <v>3747</v>
      </c>
      <c r="F1603" s="198" t="s">
        <v>3</v>
      </c>
      <c r="G1603" s="198">
        <v>2043856</v>
      </c>
      <c r="H1603" s="68"/>
      <c r="I1603" s="204" t="s">
        <v>4164</v>
      </c>
      <c r="J1603" s="68"/>
      <c r="K1603" s="68"/>
      <c r="L1603" s="68"/>
      <c r="M1603" s="68"/>
      <c r="N1603" s="379"/>
      <c r="O1603" s="379"/>
      <c r="P1603" s="222">
        <v>0</v>
      </c>
      <c r="Q1603" s="222">
        <v>529.95000000000005</v>
      </c>
      <c r="R1603" s="68" t="s">
        <v>639</v>
      </c>
      <c r="S1603" s="381"/>
      <c r="T1603" s="287"/>
    </row>
    <row r="1604" spans="1:20" ht="51">
      <c r="A1604" s="198">
        <v>46</v>
      </c>
      <c r="B1604" s="68"/>
      <c r="C1604" s="220" t="s">
        <v>1384</v>
      </c>
      <c r="D1604" s="221">
        <v>44795</v>
      </c>
      <c r="E1604" s="198" t="s">
        <v>3748</v>
      </c>
      <c r="F1604" s="198" t="s">
        <v>3</v>
      </c>
      <c r="G1604" s="198">
        <v>2043875</v>
      </c>
      <c r="H1604" s="68"/>
      <c r="I1604" s="204" t="s">
        <v>4165</v>
      </c>
      <c r="J1604" s="68"/>
      <c r="K1604" s="68"/>
      <c r="L1604" s="68"/>
      <c r="M1604" s="68"/>
      <c r="N1604" s="379"/>
      <c r="O1604" s="379"/>
      <c r="P1604" s="222">
        <v>0</v>
      </c>
      <c r="Q1604" s="222">
        <v>6624</v>
      </c>
      <c r="R1604" s="68" t="s">
        <v>639</v>
      </c>
      <c r="S1604" s="381"/>
      <c r="T1604" s="287"/>
    </row>
    <row r="1605" spans="1:20" ht="51">
      <c r="A1605" s="198">
        <v>212</v>
      </c>
      <c r="B1605" s="68"/>
      <c r="C1605" s="220" t="s">
        <v>91</v>
      </c>
      <c r="D1605" s="221">
        <v>44795</v>
      </c>
      <c r="E1605" s="198" t="s">
        <v>3749</v>
      </c>
      <c r="F1605" s="198" t="s">
        <v>3</v>
      </c>
      <c r="G1605" s="198">
        <v>2043910</v>
      </c>
      <c r="H1605" s="68"/>
      <c r="I1605" s="204" t="s">
        <v>4166</v>
      </c>
      <c r="J1605" s="68"/>
      <c r="K1605" s="68"/>
      <c r="L1605" s="68"/>
      <c r="M1605" s="68"/>
      <c r="N1605" s="379"/>
      <c r="O1605" s="379"/>
      <c r="P1605" s="222">
        <v>0</v>
      </c>
      <c r="Q1605" s="222">
        <v>60</v>
      </c>
      <c r="R1605" s="68" t="s">
        <v>639</v>
      </c>
      <c r="S1605" s="381"/>
      <c r="T1605" s="287"/>
    </row>
    <row r="1606" spans="1:20" ht="38.25">
      <c r="A1606" s="198">
        <v>86</v>
      </c>
      <c r="B1606" s="68"/>
      <c r="C1606" s="220" t="s">
        <v>51</v>
      </c>
      <c r="D1606" s="221">
        <v>44795</v>
      </c>
      <c r="E1606" s="198" t="s">
        <v>3750</v>
      </c>
      <c r="F1606" s="198" t="s">
        <v>3</v>
      </c>
      <c r="G1606" s="198">
        <v>2043917</v>
      </c>
      <c r="H1606" s="68"/>
      <c r="I1606" s="204" t="s">
        <v>4167</v>
      </c>
      <c r="J1606" s="68"/>
      <c r="K1606" s="68"/>
      <c r="L1606" s="68"/>
      <c r="M1606" s="68"/>
      <c r="N1606" s="379"/>
      <c r="O1606" s="379"/>
      <c r="P1606" s="222">
        <v>0</v>
      </c>
      <c r="Q1606" s="222">
        <v>50</v>
      </c>
      <c r="R1606" s="68" t="s">
        <v>639</v>
      </c>
      <c r="S1606" s="381"/>
      <c r="T1606" s="287"/>
    </row>
    <row r="1607" spans="1:20" ht="38.25">
      <c r="A1607" s="198">
        <v>86</v>
      </c>
      <c r="B1607" s="68"/>
      <c r="C1607" s="220" t="s">
        <v>51</v>
      </c>
      <c r="D1607" s="221">
        <v>44795</v>
      </c>
      <c r="E1607" s="198" t="s">
        <v>3751</v>
      </c>
      <c r="F1607" s="198" t="s">
        <v>3</v>
      </c>
      <c r="G1607" s="198">
        <v>2043918</v>
      </c>
      <c r="H1607" s="68"/>
      <c r="I1607" s="204" t="s">
        <v>4168</v>
      </c>
      <c r="J1607" s="68"/>
      <c r="K1607" s="68"/>
      <c r="L1607" s="68"/>
      <c r="M1607" s="68"/>
      <c r="N1607" s="379"/>
      <c r="O1607" s="379"/>
      <c r="P1607" s="222">
        <v>0</v>
      </c>
      <c r="Q1607" s="222">
        <v>50</v>
      </c>
      <c r="R1607" s="68" t="s">
        <v>639</v>
      </c>
      <c r="S1607" s="381"/>
      <c r="T1607" s="287"/>
    </row>
    <row r="1608" spans="1:20" ht="76.5">
      <c r="A1608" s="198" t="s">
        <v>543</v>
      </c>
      <c r="B1608" s="68"/>
      <c r="C1608" s="220" t="s">
        <v>693</v>
      </c>
      <c r="D1608" s="221">
        <v>44795</v>
      </c>
      <c r="E1608" s="198" t="s">
        <v>3856</v>
      </c>
      <c r="F1608" s="198" t="s">
        <v>11</v>
      </c>
      <c r="G1608" s="198">
        <v>16553</v>
      </c>
      <c r="H1608" s="68"/>
      <c r="I1608" s="204" t="s">
        <v>4281</v>
      </c>
      <c r="J1608" s="68"/>
      <c r="K1608" s="68"/>
      <c r="L1608" s="68"/>
      <c r="M1608" s="68"/>
      <c r="N1608" s="379"/>
      <c r="O1608" s="379"/>
      <c r="P1608" s="222">
        <v>329.82</v>
      </c>
      <c r="Q1608" s="222">
        <v>0</v>
      </c>
      <c r="R1608" s="68" t="s">
        <v>639</v>
      </c>
      <c r="S1608" s="381"/>
      <c r="T1608" s="287"/>
    </row>
    <row r="1609" spans="1:20" ht="76.5">
      <c r="A1609" s="198" t="s">
        <v>543</v>
      </c>
      <c r="B1609" s="68"/>
      <c r="C1609" s="220" t="s">
        <v>693</v>
      </c>
      <c r="D1609" s="221">
        <v>44795</v>
      </c>
      <c r="E1609" s="198" t="s">
        <v>3857</v>
      </c>
      <c r="F1609" s="198" t="s">
        <v>11</v>
      </c>
      <c r="G1609" s="198">
        <v>1040604</v>
      </c>
      <c r="H1609" s="68"/>
      <c r="I1609" s="204" t="s">
        <v>4282</v>
      </c>
      <c r="J1609" s="68"/>
      <c r="K1609" s="68"/>
      <c r="L1609" s="68"/>
      <c r="M1609" s="68"/>
      <c r="N1609" s="379"/>
      <c r="O1609" s="379"/>
      <c r="P1609" s="222">
        <v>2924.96</v>
      </c>
      <c r="Q1609" s="222">
        <v>0</v>
      </c>
      <c r="R1609" s="68" t="s">
        <v>639</v>
      </c>
      <c r="S1609" s="381"/>
      <c r="T1609" s="287"/>
    </row>
    <row r="1610" spans="1:20" ht="51">
      <c r="A1610" s="198">
        <v>155</v>
      </c>
      <c r="B1610" s="68"/>
      <c r="C1610" s="220" t="s">
        <v>76</v>
      </c>
      <c r="D1610" s="221">
        <v>44796</v>
      </c>
      <c r="E1610" s="198" t="s">
        <v>3752</v>
      </c>
      <c r="F1610" s="198" t="s">
        <v>3</v>
      </c>
      <c r="G1610" s="198">
        <v>2044082</v>
      </c>
      <c r="H1610" s="68"/>
      <c r="I1610" s="204" t="s">
        <v>4169</v>
      </c>
      <c r="J1610" s="68"/>
      <c r="K1610" s="68"/>
      <c r="L1610" s="68"/>
      <c r="M1610" s="68"/>
      <c r="N1610" s="379"/>
      <c r="O1610" s="379"/>
      <c r="P1610" s="222">
        <v>0</v>
      </c>
      <c r="Q1610" s="222">
        <v>300</v>
      </c>
      <c r="R1610" s="68" t="s">
        <v>639</v>
      </c>
      <c r="S1610" s="381"/>
      <c r="T1610" s="287"/>
    </row>
    <row r="1611" spans="1:20" ht="38.25">
      <c r="A1611" s="198">
        <v>86</v>
      </c>
      <c r="B1611" s="68"/>
      <c r="C1611" s="220" t="s">
        <v>51</v>
      </c>
      <c r="D1611" s="221">
        <v>44796</v>
      </c>
      <c r="E1611" s="198" t="s">
        <v>3753</v>
      </c>
      <c r="F1611" s="198" t="s">
        <v>3</v>
      </c>
      <c r="G1611" s="198">
        <v>2044111</v>
      </c>
      <c r="H1611" s="68"/>
      <c r="I1611" s="204" t="s">
        <v>4171</v>
      </c>
      <c r="J1611" s="68"/>
      <c r="K1611" s="68"/>
      <c r="L1611" s="68"/>
      <c r="M1611" s="68"/>
      <c r="N1611" s="379"/>
      <c r="O1611" s="379"/>
      <c r="P1611" s="222">
        <v>0</v>
      </c>
      <c r="Q1611" s="222">
        <v>462.41</v>
      </c>
      <c r="R1611" s="68" t="s">
        <v>639</v>
      </c>
      <c r="S1611" s="381"/>
      <c r="T1611" s="287"/>
    </row>
    <row r="1612" spans="1:20" ht="51">
      <c r="A1612" s="198">
        <v>46</v>
      </c>
      <c r="B1612" s="68"/>
      <c r="C1612" s="220" t="s">
        <v>1384</v>
      </c>
      <c r="D1612" s="221">
        <v>44796</v>
      </c>
      <c r="E1612" s="198" t="s">
        <v>3754</v>
      </c>
      <c r="F1612" s="198" t="s">
        <v>3</v>
      </c>
      <c r="G1612" s="198">
        <v>2044121</v>
      </c>
      <c r="H1612" s="68"/>
      <c r="I1612" s="204" t="s">
        <v>4172</v>
      </c>
      <c r="J1612" s="68"/>
      <c r="K1612" s="68"/>
      <c r="L1612" s="68"/>
      <c r="M1612" s="68"/>
      <c r="N1612" s="379"/>
      <c r="O1612" s="379"/>
      <c r="P1612" s="222">
        <v>0</v>
      </c>
      <c r="Q1612" s="222">
        <v>5544</v>
      </c>
      <c r="R1612" s="68" t="s">
        <v>639</v>
      </c>
      <c r="S1612" s="381"/>
      <c r="T1612" s="287"/>
    </row>
    <row r="1613" spans="1:20" ht="51">
      <c r="A1613" s="198">
        <v>590</v>
      </c>
      <c r="B1613" s="68"/>
      <c r="C1613" s="220" t="s">
        <v>1289</v>
      </c>
      <c r="D1613" s="221">
        <v>44796</v>
      </c>
      <c r="E1613" s="198" t="s">
        <v>3755</v>
      </c>
      <c r="F1613" s="198" t="s">
        <v>3</v>
      </c>
      <c r="G1613" s="198">
        <v>2044122</v>
      </c>
      <c r="H1613" s="68"/>
      <c r="I1613" s="204" t="s">
        <v>4173</v>
      </c>
      <c r="J1613" s="68"/>
      <c r="K1613" s="68"/>
      <c r="L1613" s="68"/>
      <c r="M1613" s="68"/>
      <c r="N1613" s="379"/>
      <c r="O1613" s="379"/>
      <c r="P1613" s="222">
        <v>0</v>
      </c>
      <c r="Q1613" s="222">
        <v>104</v>
      </c>
      <c r="R1613" s="68" t="s">
        <v>639</v>
      </c>
      <c r="S1613" s="381"/>
      <c r="T1613" s="287"/>
    </row>
    <row r="1614" spans="1:20" ht="51">
      <c r="A1614" s="198">
        <v>46</v>
      </c>
      <c r="B1614" s="68"/>
      <c r="C1614" s="220" t="s">
        <v>1384</v>
      </c>
      <c r="D1614" s="221">
        <v>44796</v>
      </c>
      <c r="E1614" s="198" t="s">
        <v>3756</v>
      </c>
      <c r="F1614" s="198" t="s">
        <v>3</v>
      </c>
      <c r="G1614" s="198">
        <v>2044124</v>
      </c>
      <c r="H1614" s="68"/>
      <c r="I1614" s="204" t="s">
        <v>4174</v>
      </c>
      <c r="J1614" s="68"/>
      <c r="K1614" s="68"/>
      <c r="L1614" s="68"/>
      <c r="M1614" s="68"/>
      <c r="N1614" s="379"/>
      <c r="O1614" s="379"/>
      <c r="P1614" s="222">
        <v>0</v>
      </c>
      <c r="Q1614" s="222">
        <v>8856.64</v>
      </c>
      <c r="R1614" s="68" t="s">
        <v>639</v>
      </c>
      <c r="S1614" s="381"/>
      <c r="T1614" s="287"/>
    </row>
    <row r="1615" spans="1:20" ht="63.75">
      <c r="A1615" s="198">
        <v>46</v>
      </c>
      <c r="B1615" s="68"/>
      <c r="C1615" s="220" t="s">
        <v>1384</v>
      </c>
      <c r="D1615" s="221">
        <v>44796</v>
      </c>
      <c r="E1615" s="198" t="s">
        <v>3757</v>
      </c>
      <c r="F1615" s="198" t="s">
        <v>3</v>
      </c>
      <c r="G1615" s="198">
        <v>2044158</v>
      </c>
      <c r="H1615" s="68"/>
      <c r="I1615" s="204" t="s">
        <v>4175</v>
      </c>
      <c r="J1615" s="68"/>
      <c r="K1615" s="68"/>
      <c r="L1615" s="68"/>
      <c r="M1615" s="68"/>
      <c r="N1615" s="379"/>
      <c r="O1615" s="379"/>
      <c r="P1615" s="222">
        <v>0</v>
      </c>
      <c r="Q1615" s="222">
        <v>65575.38</v>
      </c>
      <c r="R1615" s="68" t="s">
        <v>639</v>
      </c>
      <c r="S1615" s="381"/>
      <c r="T1615" s="287"/>
    </row>
    <row r="1616" spans="1:20" ht="51">
      <c r="A1616" s="198" t="s">
        <v>551</v>
      </c>
      <c r="B1616" s="68"/>
      <c r="C1616" s="220" t="s">
        <v>590</v>
      </c>
      <c r="D1616" s="221">
        <v>44796</v>
      </c>
      <c r="E1616" s="198" t="s">
        <v>3758</v>
      </c>
      <c r="F1616" s="198" t="s">
        <v>3</v>
      </c>
      <c r="G1616" s="198">
        <v>2044137</v>
      </c>
      <c r="H1616" s="68"/>
      <c r="I1616" s="204" t="s">
        <v>4176</v>
      </c>
      <c r="J1616" s="68"/>
      <c r="K1616" s="68"/>
      <c r="L1616" s="68"/>
      <c r="M1616" s="68"/>
      <c r="N1616" s="379"/>
      <c r="O1616" s="379"/>
      <c r="P1616" s="222">
        <v>0</v>
      </c>
      <c r="Q1616" s="222">
        <v>5000</v>
      </c>
      <c r="R1616" s="68" t="s">
        <v>639</v>
      </c>
      <c r="S1616" s="381"/>
      <c r="T1616" s="287"/>
    </row>
    <row r="1617" spans="1:20" ht="51">
      <c r="A1617" s="198" t="s">
        <v>542</v>
      </c>
      <c r="B1617" s="68"/>
      <c r="C1617" s="220" t="s">
        <v>591</v>
      </c>
      <c r="D1617" s="221">
        <v>44796</v>
      </c>
      <c r="E1617" s="198" t="s">
        <v>3858</v>
      </c>
      <c r="F1617" s="198" t="s">
        <v>6</v>
      </c>
      <c r="G1617" s="198">
        <v>1672304</v>
      </c>
      <c r="H1617" s="68"/>
      <c r="I1617" s="204" t="s">
        <v>4283</v>
      </c>
      <c r="J1617" s="68"/>
      <c r="K1617" s="68"/>
      <c r="L1617" s="68"/>
      <c r="M1617" s="68"/>
      <c r="N1617" s="379"/>
      <c r="O1617" s="379"/>
      <c r="P1617" s="222">
        <v>0</v>
      </c>
      <c r="Q1617" s="222">
        <v>340385.72</v>
      </c>
      <c r="R1617" s="68" t="s">
        <v>639</v>
      </c>
      <c r="S1617" s="381"/>
      <c r="T1617" s="287"/>
    </row>
    <row r="1618" spans="1:20" ht="51">
      <c r="A1618" s="198">
        <v>47</v>
      </c>
      <c r="B1618" s="68"/>
      <c r="C1618" s="220" t="s">
        <v>46</v>
      </c>
      <c r="D1618" s="221">
        <v>44797</v>
      </c>
      <c r="E1618" s="198" t="s">
        <v>3759</v>
      </c>
      <c r="F1618" s="198" t="s">
        <v>3</v>
      </c>
      <c r="G1618" s="198">
        <v>2044458</v>
      </c>
      <c r="H1618" s="68"/>
      <c r="I1618" s="204" t="s">
        <v>4177</v>
      </c>
      <c r="J1618" s="68"/>
      <c r="K1618" s="68"/>
      <c r="L1618" s="68"/>
      <c r="M1618" s="68"/>
      <c r="N1618" s="379"/>
      <c r="O1618" s="379"/>
      <c r="P1618" s="222">
        <v>0</v>
      </c>
      <c r="Q1618" s="222">
        <v>69.5</v>
      </c>
      <c r="R1618" s="68" t="s">
        <v>639</v>
      </c>
      <c r="S1618" s="381"/>
      <c r="T1618" s="287"/>
    </row>
    <row r="1619" spans="1:20" ht="51">
      <c r="A1619" s="198">
        <v>20</v>
      </c>
      <c r="B1619" s="68"/>
      <c r="C1619" s="220" t="s">
        <v>42</v>
      </c>
      <c r="D1619" s="221">
        <v>44797</v>
      </c>
      <c r="E1619" s="198" t="s">
        <v>3760</v>
      </c>
      <c r="F1619" s="198" t="s">
        <v>3</v>
      </c>
      <c r="G1619" s="198">
        <v>2044531</v>
      </c>
      <c r="H1619" s="68"/>
      <c r="I1619" s="204" t="s">
        <v>4178</v>
      </c>
      <c r="J1619" s="68"/>
      <c r="K1619" s="68"/>
      <c r="L1619" s="68"/>
      <c r="M1619" s="68"/>
      <c r="N1619" s="379"/>
      <c r="O1619" s="379"/>
      <c r="P1619" s="222">
        <v>0</v>
      </c>
      <c r="Q1619" s="222">
        <v>9294.7800000000007</v>
      </c>
      <c r="R1619" s="68" t="s">
        <v>639</v>
      </c>
      <c r="S1619" s="381"/>
      <c r="T1619" s="287"/>
    </row>
    <row r="1620" spans="1:20" ht="51">
      <c r="A1620" s="198">
        <v>46</v>
      </c>
      <c r="B1620" s="68"/>
      <c r="C1620" s="220" t="s">
        <v>1384</v>
      </c>
      <c r="D1620" s="221">
        <v>44797</v>
      </c>
      <c r="E1620" s="198" t="s">
        <v>3761</v>
      </c>
      <c r="F1620" s="198" t="s">
        <v>3</v>
      </c>
      <c r="G1620" s="198">
        <v>2044576</v>
      </c>
      <c r="H1620" s="68"/>
      <c r="I1620" s="204" t="s">
        <v>4179</v>
      </c>
      <c r="J1620" s="68"/>
      <c r="K1620" s="68"/>
      <c r="L1620" s="68"/>
      <c r="M1620" s="68"/>
      <c r="N1620" s="379"/>
      <c r="O1620" s="379"/>
      <c r="P1620" s="222">
        <v>0</v>
      </c>
      <c r="Q1620" s="222">
        <v>6624</v>
      </c>
      <c r="R1620" s="68" t="s">
        <v>639</v>
      </c>
      <c r="S1620" s="381"/>
      <c r="T1620" s="287"/>
    </row>
    <row r="1621" spans="1:20" ht="51">
      <c r="A1621" s="198">
        <v>46</v>
      </c>
      <c r="B1621" s="68"/>
      <c r="C1621" s="220" t="s">
        <v>1384</v>
      </c>
      <c r="D1621" s="221">
        <v>44797</v>
      </c>
      <c r="E1621" s="198" t="s">
        <v>3762</v>
      </c>
      <c r="F1621" s="198" t="s">
        <v>3</v>
      </c>
      <c r="G1621" s="198">
        <v>2044580</v>
      </c>
      <c r="H1621" s="68"/>
      <c r="I1621" s="204" t="s">
        <v>4180</v>
      </c>
      <c r="J1621" s="68"/>
      <c r="K1621" s="68"/>
      <c r="L1621" s="68"/>
      <c r="M1621" s="68"/>
      <c r="N1621" s="379"/>
      <c r="O1621" s="379"/>
      <c r="P1621" s="222">
        <v>0</v>
      </c>
      <c r="Q1621" s="222">
        <v>5071.5</v>
      </c>
      <c r="R1621" s="68" t="s">
        <v>639</v>
      </c>
      <c r="S1621" s="381"/>
      <c r="T1621" s="287"/>
    </row>
    <row r="1622" spans="1:20" ht="63.75">
      <c r="A1622" s="198" t="s">
        <v>551</v>
      </c>
      <c r="B1622" s="68"/>
      <c r="C1622" s="220" t="s">
        <v>590</v>
      </c>
      <c r="D1622" s="221">
        <v>44797</v>
      </c>
      <c r="E1622" s="198" t="s">
        <v>3763</v>
      </c>
      <c r="F1622" s="198" t="s">
        <v>3</v>
      </c>
      <c r="G1622" s="198">
        <v>2044442</v>
      </c>
      <c r="H1622" s="68"/>
      <c r="I1622" s="204" t="s">
        <v>4181</v>
      </c>
      <c r="J1622" s="68"/>
      <c r="K1622" s="68"/>
      <c r="L1622" s="68"/>
      <c r="M1622" s="68"/>
      <c r="N1622" s="379"/>
      <c r="O1622" s="379"/>
      <c r="P1622" s="222">
        <v>0</v>
      </c>
      <c r="Q1622" s="222">
        <v>222</v>
      </c>
      <c r="R1622" s="68" t="s">
        <v>639</v>
      </c>
      <c r="S1622" s="381"/>
      <c r="T1622" s="287"/>
    </row>
    <row r="1623" spans="1:20" ht="63.75">
      <c r="A1623" s="198">
        <v>66</v>
      </c>
      <c r="B1623" s="68"/>
      <c r="C1623" s="220" t="s">
        <v>47</v>
      </c>
      <c r="D1623" s="221">
        <v>44797</v>
      </c>
      <c r="E1623" s="198" t="s">
        <v>3859</v>
      </c>
      <c r="F1623" s="198" t="s">
        <v>640</v>
      </c>
      <c r="G1623" s="198">
        <v>4160293</v>
      </c>
      <c r="H1623" s="68"/>
      <c r="I1623" s="204" t="s">
        <v>4284</v>
      </c>
      <c r="J1623" s="68"/>
      <c r="K1623" s="68"/>
      <c r="L1623" s="68"/>
      <c r="M1623" s="68"/>
      <c r="N1623" s="379"/>
      <c r="O1623" s="379"/>
      <c r="P1623" s="222">
        <v>0</v>
      </c>
      <c r="Q1623" s="222">
        <v>22819.74</v>
      </c>
      <c r="R1623" s="68" t="s">
        <v>639</v>
      </c>
      <c r="S1623" s="381"/>
      <c r="T1623" s="287"/>
    </row>
    <row r="1624" spans="1:20" ht="63.75">
      <c r="A1624" s="198">
        <v>66</v>
      </c>
      <c r="B1624" s="68"/>
      <c r="C1624" s="220" t="s">
        <v>47</v>
      </c>
      <c r="D1624" s="221">
        <v>44797</v>
      </c>
      <c r="E1624" s="198" t="s">
        <v>3859</v>
      </c>
      <c r="F1624" s="198" t="s">
        <v>640</v>
      </c>
      <c r="G1624" s="198">
        <v>4160299</v>
      </c>
      <c r="H1624" s="68"/>
      <c r="I1624" s="204" t="s">
        <v>4285</v>
      </c>
      <c r="J1624" s="68"/>
      <c r="K1624" s="68"/>
      <c r="L1624" s="68"/>
      <c r="M1624" s="68"/>
      <c r="N1624" s="379"/>
      <c r="O1624" s="379"/>
      <c r="P1624" s="222">
        <v>0</v>
      </c>
      <c r="Q1624" s="222">
        <v>433167.16</v>
      </c>
      <c r="R1624" s="68" t="s">
        <v>639</v>
      </c>
      <c r="S1624" s="381"/>
      <c r="T1624" s="287"/>
    </row>
    <row r="1625" spans="1:20" ht="63.75">
      <c r="A1625" s="198">
        <v>66</v>
      </c>
      <c r="B1625" s="68"/>
      <c r="C1625" s="220" t="s">
        <v>47</v>
      </c>
      <c r="D1625" s="221">
        <v>44797</v>
      </c>
      <c r="E1625" s="198" t="s">
        <v>3859</v>
      </c>
      <c r="F1625" s="198" t="s">
        <v>640</v>
      </c>
      <c r="G1625" s="198">
        <v>4160301</v>
      </c>
      <c r="H1625" s="68"/>
      <c r="I1625" s="204" t="s">
        <v>4286</v>
      </c>
      <c r="J1625" s="68"/>
      <c r="K1625" s="68"/>
      <c r="L1625" s="68"/>
      <c r="M1625" s="68"/>
      <c r="N1625" s="379"/>
      <c r="O1625" s="379"/>
      <c r="P1625" s="222">
        <v>0</v>
      </c>
      <c r="Q1625" s="222">
        <v>97955.6</v>
      </c>
      <c r="R1625" s="68" t="s">
        <v>639</v>
      </c>
      <c r="S1625" s="381"/>
      <c r="T1625" s="287"/>
    </row>
    <row r="1626" spans="1:20" ht="63.75">
      <c r="A1626" s="198">
        <v>66</v>
      </c>
      <c r="B1626" s="68"/>
      <c r="C1626" s="220" t="s">
        <v>47</v>
      </c>
      <c r="D1626" s="221">
        <v>44797</v>
      </c>
      <c r="E1626" s="198" t="s">
        <v>3859</v>
      </c>
      <c r="F1626" s="198" t="s">
        <v>640</v>
      </c>
      <c r="G1626" s="198">
        <v>4160291</v>
      </c>
      <c r="H1626" s="68"/>
      <c r="I1626" s="204" t="s">
        <v>4287</v>
      </c>
      <c r="J1626" s="68"/>
      <c r="K1626" s="68"/>
      <c r="L1626" s="68"/>
      <c r="M1626" s="68"/>
      <c r="N1626" s="379"/>
      <c r="O1626" s="379"/>
      <c r="P1626" s="222">
        <v>0</v>
      </c>
      <c r="Q1626" s="222">
        <v>100124.86</v>
      </c>
      <c r="R1626" s="68" t="s">
        <v>639</v>
      </c>
      <c r="S1626" s="381"/>
      <c r="T1626" s="287"/>
    </row>
    <row r="1627" spans="1:20" ht="63.75">
      <c r="A1627" s="198">
        <v>66</v>
      </c>
      <c r="B1627" s="68"/>
      <c r="C1627" s="220" t="s">
        <v>47</v>
      </c>
      <c r="D1627" s="221">
        <v>44797</v>
      </c>
      <c r="E1627" s="198" t="s">
        <v>3859</v>
      </c>
      <c r="F1627" s="198" t="s">
        <v>640</v>
      </c>
      <c r="G1627" s="198">
        <v>4160303</v>
      </c>
      <c r="H1627" s="68"/>
      <c r="I1627" s="204" t="s">
        <v>4288</v>
      </c>
      <c r="J1627" s="68"/>
      <c r="K1627" s="68"/>
      <c r="L1627" s="68"/>
      <c r="M1627" s="68"/>
      <c r="N1627" s="379"/>
      <c r="O1627" s="379"/>
      <c r="P1627" s="222">
        <v>0</v>
      </c>
      <c r="Q1627" s="222">
        <v>3394.42</v>
      </c>
      <c r="R1627" s="68" t="s">
        <v>639</v>
      </c>
      <c r="S1627" s="381"/>
      <c r="T1627" s="287"/>
    </row>
    <row r="1628" spans="1:20" ht="63.75">
      <c r="A1628" s="198">
        <v>66</v>
      </c>
      <c r="B1628" s="68"/>
      <c r="C1628" s="220" t="s">
        <v>47</v>
      </c>
      <c r="D1628" s="221">
        <v>44797</v>
      </c>
      <c r="E1628" s="198" t="s">
        <v>3859</v>
      </c>
      <c r="F1628" s="198" t="s">
        <v>640</v>
      </c>
      <c r="G1628" s="198">
        <v>4160297</v>
      </c>
      <c r="H1628" s="68"/>
      <c r="I1628" s="204" t="s">
        <v>4289</v>
      </c>
      <c r="J1628" s="68"/>
      <c r="K1628" s="68"/>
      <c r="L1628" s="68"/>
      <c r="M1628" s="68"/>
      <c r="N1628" s="379"/>
      <c r="O1628" s="379"/>
      <c r="P1628" s="222">
        <v>0</v>
      </c>
      <c r="Q1628" s="222">
        <v>34852.019999999997</v>
      </c>
      <c r="R1628" s="68" t="s">
        <v>639</v>
      </c>
      <c r="S1628" s="381"/>
      <c r="T1628" s="287"/>
    </row>
    <row r="1629" spans="1:20" ht="63.75">
      <c r="A1629" s="198">
        <v>66</v>
      </c>
      <c r="B1629" s="68"/>
      <c r="C1629" s="220" t="s">
        <v>47</v>
      </c>
      <c r="D1629" s="221">
        <v>44797</v>
      </c>
      <c r="E1629" s="198" t="s">
        <v>3859</v>
      </c>
      <c r="F1629" s="198" t="s">
        <v>640</v>
      </c>
      <c r="G1629" s="198">
        <v>4160295</v>
      </c>
      <c r="H1629" s="68"/>
      <c r="I1629" s="204" t="s">
        <v>4290</v>
      </c>
      <c r="J1629" s="68"/>
      <c r="K1629" s="68"/>
      <c r="L1629" s="68"/>
      <c r="M1629" s="68"/>
      <c r="N1629" s="379"/>
      <c r="O1629" s="379"/>
      <c r="P1629" s="222">
        <v>0</v>
      </c>
      <c r="Q1629" s="222">
        <v>9765.7999999999993</v>
      </c>
      <c r="R1629" s="68" t="s">
        <v>639</v>
      </c>
      <c r="S1629" s="381"/>
      <c r="T1629" s="287"/>
    </row>
    <row r="1630" spans="1:20" ht="63.75">
      <c r="A1630" s="198">
        <v>66</v>
      </c>
      <c r="B1630" s="68"/>
      <c r="C1630" s="220" t="s">
        <v>47</v>
      </c>
      <c r="D1630" s="221">
        <v>44797</v>
      </c>
      <c r="E1630" s="198" t="s">
        <v>3859</v>
      </c>
      <c r="F1630" s="198" t="s">
        <v>640</v>
      </c>
      <c r="G1630" s="198">
        <v>4160289</v>
      </c>
      <c r="H1630" s="68"/>
      <c r="I1630" s="204" t="s">
        <v>4291</v>
      </c>
      <c r="J1630" s="68"/>
      <c r="K1630" s="68"/>
      <c r="L1630" s="68"/>
      <c r="M1630" s="68"/>
      <c r="N1630" s="379"/>
      <c r="O1630" s="379"/>
      <c r="P1630" s="222">
        <v>0</v>
      </c>
      <c r="Q1630" s="222">
        <v>8785.0300000000007</v>
      </c>
      <c r="R1630" s="68" t="s">
        <v>639</v>
      </c>
      <c r="S1630" s="381"/>
      <c r="T1630" s="287"/>
    </row>
    <row r="1631" spans="1:20" ht="63.75">
      <c r="A1631" s="198">
        <v>344</v>
      </c>
      <c r="B1631" s="68"/>
      <c r="C1631" s="220" t="s">
        <v>140</v>
      </c>
      <c r="D1631" s="221">
        <v>44798</v>
      </c>
      <c r="E1631" s="198" t="s">
        <v>3764</v>
      </c>
      <c r="F1631" s="198" t="s">
        <v>3</v>
      </c>
      <c r="G1631" s="198">
        <v>2044781</v>
      </c>
      <c r="H1631" s="68"/>
      <c r="I1631" s="204" t="s">
        <v>4182</v>
      </c>
      <c r="J1631" s="68"/>
      <c r="K1631" s="68"/>
      <c r="L1631" s="68"/>
      <c r="M1631" s="68"/>
      <c r="N1631" s="379"/>
      <c r="O1631" s="379"/>
      <c r="P1631" s="222">
        <v>0</v>
      </c>
      <c r="Q1631" s="222">
        <v>270</v>
      </c>
      <c r="R1631" s="68" t="s">
        <v>639</v>
      </c>
      <c r="S1631" s="381"/>
      <c r="T1631" s="287"/>
    </row>
    <row r="1632" spans="1:20" ht="51">
      <c r="A1632" s="198">
        <v>46</v>
      </c>
      <c r="B1632" s="68"/>
      <c r="C1632" s="220" t="s">
        <v>1384</v>
      </c>
      <c r="D1632" s="221">
        <v>44798</v>
      </c>
      <c r="E1632" s="198" t="s">
        <v>3765</v>
      </c>
      <c r="F1632" s="198" t="s">
        <v>3</v>
      </c>
      <c r="G1632" s="198">
        <v>2044828</v>
      </c>
      <c r="H1632" s="68"/>
      <c r="I1632" s="204" t="s">
        <v>4183</v>
      </c>
      <c r="J1632" s="68"/>
      <c r="K1632" s="68"/>
      <c r="L1632" s="68"/>
      <c r="M1632" s="68"/>
      <c r="N1632" s="379"/>
      <c r="O1632" s="379"/>
      <c r="P1632" s="222">
        <v>0</v>
      </c>
      <c r="Q1632" s="222">
        <v>3637.2</v>
      </c>
      <c r="R1632" s="68" t="s">
        <v>639</v>
      </c>
      <c r="S1632" s="381"/>
      <c r="T1632" s="287"/>
    </row>
    <row r="1633" spans="1:20" ht="51">
      <c r="A1633" s="198">
        <v>417</v>
      </c>
      <c r="B1633" s="68"/>
      <c r="C1633" s="220" t="s">
        <v>148</v>
      </c>
      <c r="D1633" s="221">
        <v>44798</v>
      </c>
      <c r="E1633" s="198" t="s">
        <v>3766</v>
      </c>
      <c r="F1633" s="198" t="s">
        <v>3</v>
      </c>
      <c r="G1633" s="198">
        <v>2044750</v>
      </c>
      <c r="H1633" s="68"/>
      <c r="I1633" s="204" t="s">
        <v>4184</v>
      </c>
      <c r="J1633" s="68"/>
      <c r="K1633" s="68"/>
      <c r="L1633" s="68"/>
      <c r="M1633" s="68"/>
      <c r="N1633" s="379"/>
      <c r="O1633" s="379"/>
      <c r="P1633" s="222">
        <v>0</v>
      </c>
      <c r="Q1633" s="222">
        <v>12790.75</v>
      </c>
      <c r="R1633" s="68" t="s">
        <v>639</v>
      </c>
      <c r="S1633" s="381"/>
      <c r="T1633" s="287"/>
    </row>
    <row r="1634" spans="1:20" ht="51">
      <c r="A1634" s="198" t="s">
        <v>551</v>
      </c>
      <c r="B1634" s="68"/>
      <c r="C1634" s="220" t="s">
        <v>590</v>
      </c>
      <c r="D1634" s="221">
        <v>44798</v>
      </c>
      <c r="E1634" s="198" t="s">
        <v>3767</v>
      </c>
      <c r="F1634" s="198" t="s">
        <v>3</v>
      </c>
      <c r="G1634" s="198">
        <v>2044797</v>
      </c>
      <c r="H1634" s="68"/>
      <c r="I1634" s="204" t="s">
        <v>4185</v>
      </c>
      <c r="J1634" s="68"/>
      <c r="K1634" s="68"/>
      <c r="L1634" s="68"/>
      <c r="M1634" s="68"/>
      <c r="N1634" s="379"/>
      <c r="O1634" s="379"/>
      <c r="P1634" s="222">
        <v>0</v>
      </c>
      <c r="Q1634" s="222">
        <v>3308.46</v>
      </c>
      <c r="R1634" s="68" t="s">
        <v>639</v>
      </c>
      <c r="S1634" s="381"/>
      <c r="T1634" s="287"/>
    </row>
    <row r="1635" spans="1:20" ht="63.75">
      <c r="A1635" s="198" t="s">
        <v>542</v>
      </c>
      <c r="B1635" s="68"/>
      <c r="C1635" s="220" t="s">
        <v>591</v>
      </c>
      <c r="D1635" s="221">
        <v>44799</v>
      </c>
      <c r="E1635" s="198" t="s">
        <v>3768</v>
      </c>
      <c r="F1635" s="198" t="s">
        <v>3</v>
      </c>
      <c r="G1635" s="198">
        <v>2044985</v>
      </c>
      <c r="H1635" s="68"/>
      <c r="I1635" s="204" t="s">
        <v>4187</v>
      </c>
      <c r="J1635" s="68"/>
      <c r="K1635" s="68"/>
      <c r="L1635" s="68"/>
      <c r="M1635" s="68"/>
      <c r="N1635" s="379"/>
      <c r="O1635" s="379"/>
      <c r="P1635" s="222">
        <v>0</v>
      </c>
      <c r="Q1635" s="222">
        <v>624602.12</v>
      </c>
      <c r="R1635" s="68" t="s">
        <v>639</v>
      </c>
      <c r="S1635" s="381"/>
      <c r="T1635" s="287"/>
    </row>
    <row r="1636" spans="1:20" ht="63.75">
      <c r="A1636" s="198" t="s">
        <v>542</v>
      </c>
      <c r="B1636" s="68"/>
      <c r="C1636" s="220" t="s">
        <v>591</v>
      </c>
      <c r="D1636" s="221">
        <v>44799</v>
      </c>
      <c r="E1636" s="198" t="s">
        <v>3769</v>
      </c>
      <c r="F1636" s="198" t="s">
        <v>3</v>
      </c>
      <c r="G1636" s="198">
        <v>2044988</v>
      </c>
      <c r="H1636" s="68"/>
      <c r="I1636" s="204" t="s">
        <v>4188</v>
      </c>
      <c r="J1636" s="68"/>
      <c r="K1636" s="68"/>
      <c r="L1636" s="68"/>
      <c r="M1636" s="68"/>
      <c r="N1636" s="379"/>
      <c r="O1636" s="379"/>
      <c r="P1636" s="222">
        <v>0</v>
      </c>
      <c r="Q1636" s="222">
        <v>147428.98000000001</v>
      </c>
      <c r="R1636" s="68" t="s">
        <v>639</v>
      </c>
      <c r="S1636" s="381"/>
      <c r="T1636" s="287"/>
    </row>
    <row r="1637" spans="1:20" ht="51">
      <c r="A1637" s="198">
        <v>903</v>
      </c>
      <c r="B1637" s="68"/>
      <c r="C1637" s="220" t="s">
        <v>193</v>
      </c>
      <c r="D1637" s="221">
        <v>44799</v>
      </c>
      <c r="E1637" s="198" t="s">
        <v>3770</v>
      </c>
      <c r="F1637" s="198" t="s">
        <v>3</v>
      </c>
      <c r="G1637" s="198">
        <v>2045094</v>
      </c>
      <c r="H1637" s="68"/>
      <c r="I1637" s="204" t="s">
        <v>4189</v>
      </c>
      <c r="J1637" s="68"/>
      <c r="K1637" s="68"/>
      <c r="L1637" s="68"/>
      <c r="M1637" s="68"/>
      <c r="N1637" s="379"/>
      <c r="O1637" s="379"/>
      <c r="P1637" s="222">
        <v>0</v>
      </c>
      <c r="Q1637" s="222">
        <v>2437.12</v>
      </c>
      <c r="R1637" s="68" t="s">
        <v>639</v>
      </c>
      <c r="S1637" s="381"/>
      <c r="T1637" s="287"/>
    </row>
    <row r="1638" spans="1:20" ht="63.75">
      <c r="A1638" s="198">
        <v>20</v>
      </c>
      <c r="B1638" s="68"/>
      <c r="C1638" s="220" t="s">
        <v>42</v>
      </c>
      <c r="D1638" s="221">
        <v>44799</v>
      </c>
      <c r="E1638" s="198" t="s">
        <v>3771</v>
      </c>
      <c r="F1638" s="198" t="s">
        <v>3</v>
      </c>
      <c r="G1638" s="198">
        <v>2045095</v>
      </c>
      <c r="H1638" s="68"/>
      <c r="I1638" s="204" t="s">
        <v>4190</v>
      </c>
      <c r="J1638" s="68"/>
      <c r="K1638" s="68"/>
      <c r="L1638" s="68"/>
      <c r="M1638" s="68"/>
      <c r="N1638" s="379"/>
      <c r="O1638" s="379"/>
      <c r="P1638" s="222">
        <v>0</v>
      </c>
      <c r="Q1638" s="222">
        <v>2559.88</v>
      </c>
      <c r="R1638" s="68" t="s">
        <v>639</v>
      </c>
      <c r="S1638" s="381"/>
      <c r="T1638" s="287"/>
    </row>
    <row r="1639" spans="1:20" ht="76.5">
      <c r="A1639" s="198" t="s">
        <v>542</v>
      </c>
      <c r="B1639" s="68"/>
      <c r="C1639" s="220" t="s">
        <v>591</v>
      </c>
      <c r="D1639" s="221">
        <v>44799</v>
      </c>
      <c r="E1639" s="198" t="s">
        <v>3860</v>
      </c>
      <c r="F1639" s="198" t="s">
        <v>15</v>
      </c>
      <c r="G1639" s="198">
        <v>1982204</v>
      </c>
      <c r="H1639" s="68"/>
      <c r="I1639" s="204" t="s">
        <v>4292</v>
      </c>
      <c r="J1639" s="68"/>
      <c r="K1639" s="68"/>
      <c r="L1639" s="68"/>
      <c r="M1639" s="68"/>
      <c r="N1639" s="379"/>
      <c r="O1639" s="379"/>
      <c r="P1639" s="222">
        <v>50</v>
      </c>
      <c r="Q1639" s="222">
        <v>0</v>
      </c>
      <c r="R1639" s="68" t="s">
        <v>639</v>
      </c>
      <c r="S1639" s="381"/>
      <c r="T1639" s="287"/>
    </row>
    <row r="1640" spans="1:20" ht="76.5">
      <c r="A1640" s="198" t="s">
        <v>545</v>
      </c>
      <c r="B1640" s="68"/>
      <c r="C1640" s="220" t="s">
        <v>685</v>
      </c>
      <c r="D1640" s="221">
        <v>44799</v>
      </c>
      <c r="E1640" s="198" t="s">
        <v>3861</v>
      </c>
      <c r="F1640" s="198" t="s">
        <v>6</v>
      </c>
      <c r="G1640" s="198">
        <v>1674261</v>
      </c>
      <c r="H1640" s="68"/>
      <c r="I1640" s="204" t="s">
        <v>4293</v>
      </c>
      <c r="J1640" s="68"/>
      <c r="K1640" s="68"/>
      <c r="L1640" s="68"/>
      <c r="M1640" s="68"/>
      <c r="N1640" s="379"/>
      <c r="O1640" s="379"/>
      <c r="P1640" s="222">
        <v>0</v>
      </c>
      <c r="Q1640" s="222">
        <v>344.48</v>
      </c>
      <c r="R1640" s="68" t="s">
        <v>639</v>
      </c>
      <c r="S1640" s="381"/>
      <c r="T1640" s="287"/>
    </row>
    <row r="1641" spans="1:20" ht="76.5">
      <c r="A1641" s="198" t="s">
        <v>545</v>
      </c>
      <c r="B1641" s="68"/>
      <c r="C1641" s="220" t="s">
        <v>685</v>
      </c>
      <c r="D1641" s="221">
        <v>44799</v>
      </c>
      <c r="E1641" s="198" t="s">
        <v>3862</v>
      </c>
      <c r="F1641" s="198" t="s">
        <v>6</v>
      </c>
      <c r="G1641" s="198">
        <v>1674262</v>
      </c>
      <c r="H1641" s="68"/>
      <c r="I1641" s="204" t="s">
        <v>4294</v>
      </c>
      <c r="J1641" s="68"/>
      <c r="K1641" s="68"/>
      <c r="L1641" s="68"/>
      <c r="M1641" s="68"/>
      <c r="N1641" s="379"/>
      <c r="O1641" s="379"/>
      <c r="P1641" s="222">
        <v>0</v>
      </c>
      <c r="Q1641" s="222">
        <v>675.75</v>
      </c>
      <c r="R1641" s="68" t="s">
        <v>639</v>
      </c>
      <c r="S1641" s="381"/>
      <c r="T1641" s="287"/>
    </row>
    <row r="1642" spans="1:20" ht="63.75">
      <c r="A1642" s="198">
        <v>66</v>
      </c>
      <c r="B1642" s="68"/>
      <c r="C1642" s="220" t="s">
        <v>47</v>
      </c>
      <c r="D1642" s="221">
        <v>44799</v>
      </c>
      <c r="E1642" s="198" t="s">
        <v>3863</v>
      </c>
      <c r="F1642" s="198" t="s">
        <v>640</v>
      </c>
      <c r="G1642" s="198">
        <v>4181057</v>
      </c>
      <c r="H1642" s="68"/>
      <c r="I1642" s="204" t="s">
        <v>4295</v>
      </c>
      <c r="J1642" s="68"/>
      <c r="K1642" s="68"/>
      <c r="L1642" s="68"/>
      <c r="M1642" s="68"/>
      <c r="N1642" s="379"/>
      <c r="O1642" s="379"/>
      <c r="P1642" s="222">
        <v>0</v>
      </c>
      <c r="Q1642" s="222">
        <v>2842768.38</v>
      </c>
      <c r="R1642" s="68" t="s">
        <v>639</v>
      </c>
      <c r="S1642" s="381"/>
      <c r="T1642" s="287"/>
    </row>
    <row r="1643" spans="1:20" ht="63.75">
      <c r="A1643" s="198">
        <v>66</v>
      </c>
      <c r="B1643" s="68"/>
      <c r="C1643" s="220" t="s">
        <v>47</v>
      </c>
      <c r="D1643" s="221">
        <v>44799</v>
      </c>
      <c r="E1643" s="198" t="s">
        <v>3863</v>
      </c>
      <c r="F1643" s="198" t="s">
        <v>640</v>
      </c>
      <c r="G1643" s="198">
        <v>4181046</v>
      </c>
      <c r="H1643" s="68"/>
      <c r="I1643" s="204" t="s">
        <v>4296</v>
      </c>
      <c r="J1643" s="68"/>
      <c r="K1643" s="68"/>
      <c r="L1643" s="68"/>
      <c r="M1643" s="68"/>
      <c r="N1643" s="379"/>
      <c r="O1643" s="379"/>
      <c r="P1643" s="222">
        <v>0</v>
      </c>
      <c r="Q1643" s="222">
        <v>939181.72</v>
      </c>
      <c r="R1643" s="68" t="s">
        <v>639</v>
      </c>
      <c r="S1643" s="381"/>
      <c r="T1643" s="287"/>
    </row>
    <row r="1644" spans="1:20" ht="63.75">
      <c r="A1644" s="198">
        <v>66</v>
      </c>
      <c r="B1644" s="68"/>
      <c r="C1644" s="220" t="s">
        <v>47</v>
      </c>
      <c r="D1644" s="221">
        <v>44799</v>
      </c>
      <c r="E1644" s="198" t="s">
        <v>3863</v>
      </c>
      <c r="F1644" s="198" t="s">
        <v>640</v>
      </c>
      <c r="G1644" s="198">
        <v>4181048</v>
      </c>
      <c r="H1644" s="68"/>
      <c r="I1644" s="204" t="s">
        <v>4297</v>
      </c>
      <c r="J1644" s="68"/>
      <c r="K1644" s="68"/>
      <c r="L1644" s="68"/>
      <c r="M1644" s="68"/>
      <c r="N1644" s="379"/>
      <c r="O1644" s="379"/>
      <c r="P1644" s="222">
        <v>0</v>
      </c>
      <c r="Q1644" s="222">
        <v>9143.2900000000009</v>
      </c>
      <c r="R1644" s="68" t="s">
        <v>639</v>
      </c>
      <c r="S1644" s="381"/>
      <c r="T1644" s="287"/>
    </row>
    <row r="1645" spans="1:20" ht="63.75">
      <c r="A1645" s="198">
        <v>66</v>
      </c>
      <c r="B1645" s="68"/>
      <c r="C1645" s="220" t="s">
        <v>47</v>
      </c>
      <c r="D1645" s="221">
        <v>44799</v>
      </c>
      <c r="E1645" s="198" t="s">
        <v>3863</v>
      </c>
      <c r="F1645" s="198" t="s">
        <v>640</v>
      </c>
      <c r="G1645" s="198">
        <v>4181050</v>
      </c>
      <c r="H1645" s="68"/>
      <c r="I1645" s="204" t="s">
        <v>4298</v>
      </c>
      <c r="J1645" s="68"/>
      <c r="K1645" s="68"/>
      <c r="L1645" s="68"/>
      <c r="M1645" s="68"/>
      <c r="N1645" s="379"/>
      <c r="O1645" s="379"/>
      <c r="P1645" s="222">
        <v>0</v>
      </c>
      <c r="Q1645" s="222">
        <v>21679.46</v>
      </c>
      <c r="R1645" s="68" t="s">
        <v>639</v>
      </c>
      <c r="S1645" s="381"/>
      <c r="T1645" s="287"/>
    </row>
    <row r="1646" spans="1:20" ht="63.75">
      <c r="A1646" s="198">
        <v>66</v>
      </c>
      <c r="B1646" s="68"/>
      <c r="C1646" s="220" t="s">
        <v>47</v>
      </c>
      <c r="D1646" s="221">
        <v>44799</v>
      </c>
      <c r="E1646" s="198" t="s">
        <v>3863</v>
      </c>
      <c r="F1646" s="198" t="s">
        <v>640</v>
      </c>
      <c r="G1646" s="198">
        <v>4181042</v>
      </c>
      <c r="H1646" s="68"/>
      <c r="I1646" s="204" t="s">
        <v>4299</v>
      </c>
      <c r="J1646" s="68"/>
      <c r="K1646" s="68"/>
      <c r="L1646" s="68"/>
      <c r="M1646" s="68"/>
      <c r="N1646" s="379"/>
      <c r="O1646" s="379"/>
      <c r="P1646" s="222">
        <v>0</v>
      </c>
      <c r="Q1646" s="222">
        <v>30419.63</v>
      </c>
      <c r="R1646" s="68" t="s">
        <v>639</v>
      </c>
      <c r="S1646" s="381"/>
      <c r="T1646" s="287"/>
    </row>
    <row r="1647" spans="1:20" ht="63.75">
      <c r="A1647" s="198">
        <v>66</v>
      </c>
      <c r="B1647" s="68"/>
      <c r="C1647" s="220" t="s">
        <v>47</v>
      </c>
      <c r="D1647" s="221">
        <v>44799</v>
      </c>
      <c r="E1647" s="198" t="s">
        <v>3863</v>
      </c>
      <c r="F1647" s="198" t="s">
        <v>640</v>
      </c>
      <c r="G1647" s="198">
        <v>4181044</v>
      </c>
      <c r="H1647" s="68"/>
      <c r="I1647" s="204" t="s">
        <v>4300</v>
      </c>
      <c r="J1647" s="68"/>
      <c r="K1647" s="68"/>
      <c r="L1647" s="68"/>
      <c r="M1647" s="68"/>
      <c r="N1647" s="379"/>
      <c r="O1647" s="379"/>
      <c r="P1647" s="222">
        <v>0</v>
      </c>
      <c r="Q1647" s="222">
        <v>125213.06</v>
      </c>
      <c r="R1647" s="68" t="s">
        <v>639</v>
      </c>
      <c r="S1647" s="381"/>
      <c r="T1647" s="287"/>
    </row>
    <row r="1648" spans="1:20" ht="63.75">
      <c r="A1648" s="198">
        <v>66</v>
      </c>
      <c r="B1648" s="68"/>
      <c r="C1648" s="220" t="s">
        <v>47</v>
      </c>
      <c r="D1648" s="221">
        <v>44799</v>
      </c>
      <c r="E1648" s="198" t="s">
        <v>3863</v>
      </c>
      <c r="F1648" s="198" t="s">
        <v>640</v>
      </c>
      <c r="G1648" s="198">
        <v>4181034</v>
      </c>
      <c r="H1648" s="68"/>
      <c r="I1648" s="204" t="s">
        <v>4301</v>
      </c>
      <c r="J1648" s="68"/>
      <c r="K1648" s="68"/>
      <c r="L1648" s="68"/>
      <c r="M1648" s="68"/>
      <c r="N1648" s="379"/>
      <c r="O1648" s="379"/>
      <c r="P1648" s="222">
        <v>0</v>
      </c>
      <c r="Q1648" s="222">
        <v>3147416.36</v>
      </c>
      <c r="R1648" s="68" t="s">
        <v>639</v>
      </c>
      <c r="S1648" s="381"/>
      <c r="T1648" s="287"/>
    </row>
    <row r="1649" spans="1:20" ht="63.75">
      <c r="A1649" s="198">
        <v>66</v>
      </c>
      <c r="B1649" s="68"/>
      <c r="C1649" s="220" t="s">
        <v>47</v>
      </c>
      <c r="D1649" s="221">
        <v>44799</v>
      </c>
      <c r="E1649" s="198" t="s">
        <v>3863</v>
      </c>
      <c r="F1649" s="198" t="s">
        <v>640</v>
      </c>
      <c r="G1649" s="198">
        <v>4181032</v>
      </c>
      <c r="H1649" s="68"/>
      <c r="I1649" s="204" t="s">
        <v>4301</v>
      </c>
      <c r="J1649" s="68"/>
      <c r="K1649" s="68"/>
      <c r="L1649" s="68"/>
      <c r="M1649" s="68"/>
      <c r="N1649" s="379"/>
      <c r="O1649" s="379"/>
      <c r="P1649" s="222">
        <v>0</v>
      </c>
      <c r="Q1649" s="222">
        <v>5584928.4199999999</v>
      </c>
      <c r="R1649" s="68" t="s">
        <v>639</v>
      </c>
      <c r="S1649" s="381"/>
      <c r="T1649" s="287"/>
    </row>
    <row r="1650" spans="1:20" ht="63.75">
      <c r="A1650" s="198">
        <v>66</v>
      </c>
      <c r="B1650" s="68"/>
      <c r="C1650" s="220" t="s">
        <v>47</v>
      </c>
      <c r="D1650" s="221">
        <v>44799</v>
      </c>
      <c r="E1650" s="198" t="s">
        <v>3863</v>
      </c>
      <c r="F1650" s="198" t="s">
        <v>640</v>
      </c>
      <c r="G1650" s="198">
        <v>4181030</v>
      </c>
      <c r="H1650" s="68"/>
      <c r="I1650" s="204" t="s">
        <v>4302</v>
      </c>
      <c r="J1650" s="68"/>
      <c r="K1650" s="68"/>
      <c r="L1650" s="68"/>
      <c r="M1650" s="68"/>
      <c r="N1650" s="379"/>
      <c r="O1650" s="379"/>
      <c r="P1650" s="222">
        <v>0</v>
      </c>
      <c r="Q1650" s="222">
        <v>89604.89</v>
      </c>
      <c r="R1650" s="68" t="s">
        <v>639</v>
      </c>
      <c r="S1650" s="381"/>
      <c r="T1650" s="287"/>
    </row>
    <row r="1651" spans="1:20" ht="63.75">
      <c r="A1651" s="198">
        <v>66</v>
      </c>
      <c r="B1651" s="68"/>
      <c r="C1651" s="220" t="s">
        <v>47</v>
      </c>
      <c r="D1651" s="221">
        <v>44799</v>
      </c>
      <c r="E1651" s="198" t="s">
        <v>3863</v>
      </c>
      <c r="F1651" s="198" t="s">
        <v>640</v>
      </c>
      <c r="G1651" s="198">
        <v>4181038</v>
      </c>
      <c r="H1651" s="68"/>
      <c r="I1651" s="204" t="s">
        <v>4303</v>
      </c>
      <c r="J1651" s="68"/>
      <c r="K1651" s="68"/>
      <c r="L1651" s="68"/>
      <c r="M1651" s="68"/>
      <c r="N1651" s="379"/>
      <c r="O1651" s="379"/>
      <c r="P1651" s="222">
        <v>0</v>
      </c>
      <c r="Q1651" s="222">
        <v>32240.66</v>
      </c>
      <c r="R1651" s="68" t="s">
        <v>639</v>
      </c>
      <c r="S1651" s="381"/>
      <c r="T1651" s="287"/>
    </row>
    <row r="1652" spans="1:20" ht="63.75">
      <c r="A1652" s="198">
        <v>66</v>
      </c>
      <c r="B1652" s="68"/>
      <c r="C1652" s="220" t="s">
        <v>47</v>
      </c>
      <c r="D1652" s="221">
        <v>44799</v>
      </c>
      <c r="E1652" s="198" t="s">
        <v>3863</v>
      </c>
      <c r="F1652" s="198" t="s">
        <v>640</v>
      </c>
      <c r="G1652" s="198">
        <v>4181055</v>
      </c>
      <c r="H1652" s="68"/>
      <c r="I1652" s="204" t="s">
        <v>4295</v>
      </c>
      <c r="J1652" s="68"/>
      <c r="K1652" s="68"/>
      <c r="L1652" s="68"/>
      <c r="M1652" s="68"/>
      <c r="N1652" s="379"/>
      <c r="O1652" s="379"/>
      <c r="P1652" s="222">
        <v>0</v>
      </c>
      <c r="Q1652" s="222">
        <v>2987990.15</v>
      </c>
      <c r="R1652" s="68" t="s">
        <v>639</v>
      </c>
      <c r="S1652" s="381"/>
      <c r="T1652" s="287"/>
    </row>
    <row r="1653" spans="1:20" ht="63.75">
      <c r="A1653" s="198">
        <v>66</v>
      </c>
      <c r="B1653" s="68"/>
      <c r="C1653" s="220" t="s">
        <v>47</v>
      </c>
      <c r="D1653" s="221">
        <v>44799</v>
      </c>
      <c r="E1653" s="198" t="s">
        <v>3863</v>
      </c>
      <c r="F1653" s="198" t="s">
        <v>640</v>
      </c>
      <c r="G1653" s="198">
        <v>4181036</v>
      </c>
      <c r="H1653" s="68"/>
      <c r="I1653" s="204" t="s">
        <v>4304</v>
      </c>
      <c r="J1653" s="68"/>
      <c r="K1653" s="68"/>
      <c r="L1653" s="68"/>
      <c r="M1653" s="68"/>
      <c r="N1653" s="379"/>
      <c r="O1653" s="379"/>
      <c r="P1653" s="222">
        <v>0</v>
      </c>
      <c r="Q1653" s="222">
        <v>4710319.8099999996</v>
      </c>
      <c r="R1653" s="68" t="s">
        <v>639</v>
      </c>
      <c r="S1653" s="381"/>
      <c r="T1653" s="287"/>
    </row>
    <row r="1654" spans="1:20" ht="63.75">
      <c r="A1654" s="198">
        <v>66</v>
      </c>
      <c r="B1654" s="68"/>
      <c r="C1654" s="220" t="s">
        <v>47</v>
      </c>
      <c r="D1654" s="221">
        <v>44799</v>
      </c>
      <c r="E1654" s="198" t="s">
        <v>3863</v>
      </c>
      <c r="F1654" s="198" t="s">
        <v>640</v>
      </c>
      <c r="G1654" s="198">
        <v>4181052</v>
      </c>
      <c r="H1654" s="68"/>
      <c r="I1654" s="204" t="s">
        <v>4305</v>
      </c>
      <c r="J1654" s="68"/>
      <c r="K1654" s="68"/>
      <c r="L1654" s="68"/>
      <c r="M1654" s="68"/>
      <c r="N1654" s="379"/>
      <c r="O1654" s="379"/>
      <c r="P1654" s="222">
        <v>0</v>
      </c>
      <c r="Q1654" s="222">
        <v>137777.04999999999</v>
      </c>
      <c r="R1654" s="68" t="s">
        <v>639</v>
      </c>
      <c r="S1654" s="381"/>
      <c r="T1654" s="287"/>
    </row>
    <row r="1655" spans="1:20" ht="63.75">
      <c r="A1655" s="198">
        <v>66</v>
      </c>
      <c r="B1655" s="68"/>
      <c r="C1655" s="220" t="s">
        <v>47</v>
      </c>
      <c r="D1655" s="221">
        <v>44799</v>
      </c>
      <c r="E1655" s="198" t="s">
        <v>3863</v>
      </c>
      <c r="F1655" s="198" t="s">
        <v>640</v>
      </c>
      <c r="G1655" s="198">
        <v>4181054</v>
      </c>
      <c r="H1655" s="68"/>
      <c r="I1655" s="204" t="s">
        <v>4306</v>
      </c>
      <c r="J1655" s="68"/>
      <c r="K1655" s="68"/>
      <c r="L1655" s="68"/>
      <c r="M1655" s="68"/>
      <c r="N1655" s="379"/>
      <c r="O1655" s="379"/>
      <c r="P1655" s="222">
        <v>0</v>
      </c>
      <c r="Q1655" s="222">
        <v>435554.36</v>
      </c>
      <c r="R1655" s="68" t="s">
        <v>639</v>
      </c>
      <c r="S1655" s="381"/>
      <c r="T1655" s="287"/>
    </row>
    <row r="1656" spans="1:20" ht="63.75">
      <c r="A1656" s="198">
        <v>66</v>
      </c>
      <c r="B1656" s="68"/>
      <c r="C1656" s="220" t="s">
        <v>47</v>
      </c>
      <c r="D1656" s="221">
        <v>44799</v>
      </c>
      <c r="E1656" s="198" t="s">
        <v>3863</v>
      </c>
      <c r="F1656" s="198" t="s">
        <v>640</v>
      </c>
      <c r="G1656" s="198">
        <v>4181040</v>
      </c>
      <c r="H1656" s="68"/>
      <c r="I1656" s="204" t="s">
        <v>4307</v>
      </c>
      <c r="J1656" s="68"/>
      <c r="K1656" s="68"/>
      <c r="L1656" s="68"/>
      <c r="M1656" s="68"/>
      <c r="N1656" s="379"/>
      <c r="O1656" s="379"/>
      <c r="P1656" s="222">
        <v>0</v>
      </c>
      <c r="Q1656" s="222">
        <v>98301.55</v>
      </c>
      <c r="R1656" s="68" t="s">
        <v>639</v>
      </c>
      <c r="S1656" s="381"/>
      <c r="T1656" s="287"/>
    </row>
    <row r="1657" spans="1:20" ht="51">
      <c r="A1657" s="198">
        <v>213</v>
      </c>
      <c r="B1657" s="68"/>
      <c r="C1657" s="220" t="s">
        <v>92</v>
      </c>
      <c r="D1657" s="221">
        <v>44802</v>
      </c>
      <c r="E1657" s="198" t="s">
        <v>3772</v>
      </c>
      <c r="F1657" s="198" t="s">
        <v>3</v>
      </c>
      <c r="G1657" s="198">
        <v>2045340</v>
      </c>
      <c r="H1657" s="68"/>
      <c r="I1657" s="204" t="s">
        <v>4191</v>
      </c>
      <c r="J1657" s="68"/>
      <c r="K1657" s="68"/>
      <c r="L1657" s="68"/>
      <c r="M1657" s="68"/>
      <c r="N1657" s="379"/>
      <c r="O1657" s="379"/>
      <c r="P1657" s="222">
        <v>0</v>
      </c>
      <c r="Q1657" s="222">
        <v>70</v>
      </c>
      <c r="R1657" s="68" t="s">
        <v>639</v>
      </c>
      <c r="S1657" s="381"/>
      <c r="T1657" s="287"/>
    </row>
    <row r="1658" spans="1:20" ht="51">
      <c r="A1658" s="198">
        <v>46</v>
      </c>
      <c r="B1658" s="68"/>
      <c r="C1658" s="220" t="s">
        <v>1384</v>
      </c>
      <c r="D1658" s="221">
        <v>44802</v>
      </c>
      <c r="E1658" s="198" t="s">
        <v>3773</v>
      </c>
      <c r="F1658" s="198" t="s">
        <v>3</v>
      </c>
      <c r="G1658" s="198">
        <v>2045354</v>
      </c>
      <c r="H1658" s="68"/>
      <c r="I1658" s="204" t="s">
        <v>4192</v>
      </c>
      <c r="J1658" s="68"/>
      <c r="K1658" s="68"/>
      <c r="L1658" s="68"/>
      <c r="M1658" s="68"/>
      <c r="N1658" s="379"/>
      <c r="O1658" s="379"/>
      <c r="P1658" s="222">
        <v>0</v>
      </c>
      <c r="Q1658" s="222">
        <v>5544</v>
      </c>
      <c r="R1658" s="68" t="s">
        <v>639</v>
      </c>
      <c r="S1658" s="381"/>
      <c r="T1658" s="287"/>
    </row>
    <row r="1659" spans="1:20" ht="51">
      <c r="A1659" s="198">
        <v>46</v>
      </c>
      <c r="B1659" s="68"/>
      <c r="C1659" s="220" t="s">
        <v>1384</v>
      </c>
      <c r="D1659" s="221">
        <v>44802</v>
      </c>
      <c r="E1659" s="198" t="s">
        <v>3774</v>
      </c>
      <c r="F1659" s="198" t="s">
        <v>3</v>
      </c>
      <c r="G1659" s="198">
        <v>2045397</v>
      </c>
      <c r="H1659" s="68"/>
      <c r="I1659" s="204" t="s">
        <v>4194</v>
      </c>
      <c r="J1659" s="68"/>
      <c r="K1659" s="68"/>
      <c r="L1659" s="68"/>
      <c r="M1659" s="68"/>
      <c r="N1659" s="379"/>
      <c r="O1659" s="379"/>
      <c r="P1659" s="222">
        <v>0</v>
      </c>
      <c r="Q1659" s="222">
        <v>164.69</v>
      </c>
      <c r="R1659" s="68" t="s">
        <v>639</v>
      </c>
      <c r="S1659" s="381"/>
      <c r="T1659" s="287"/>
    </row>
    <row r="1660" spans="1:20" ht="51">
      <c r="A1660" s="198">
        <v>133</v>
      </c>
      <c r="B1660" s="68"/>
      <c r="C1660" s="220" t="s">
        <v>61</v>
      </c>
      <c r="D1660" s="221">
        <v>44802</v>
      </c>
      <c r="E1660" s="198" t="s">
        <v>3775</v>
      </c>
      <c r="F1660" s="198" t="s">
        <v>3</v>
      </c>
      <c r="G1660" s="198">
        <v>2045402</v>
      </c>
      <c r="H1660" s="68"/>
      <c r="I1660" s="204" t="s">
        <v>4195</v>
      </c>
      <c r="J1660" s="68"/>
      <c r="K1660" s="68"/>
      <c r="L1660" s="68"/>
      <c r="M1660" s="68"/>
      <c r="N1660" s="379"/>
      <c r="O1660" s="379"/>
      <c r="P1660" s="222">
        <v>0</v>
      </c>
      <c r="Q1660" s="222">
        <v>1170</v>
      </c>
      <c r="R1660" s="68" t="s">
        <v>639</v>
      </c>
      <c r="S1660" s="381"/>
      <c r="T1660" s="287"/>
    </row>
    <row r="1661" spans="1:20" ht="63.75">
      <c r="A1661" s="198">
        <v>348</v>
      </c>
      <c r="B1661" s="68"/>
      <c r="C1661" s="220" t="s">
        <v>144</v>
      </c>
      <c r="D1661" s="221">
        <v>44802</v>
      </c>
      <c r="E1661" s="198" t="s">
        <v>3776</v>
      </c>
      <c r="F1661" s="198" t="s">
        <v>3</v>
      </c>
      <c r="G1661" s="198">
        <v>2045436</v>
      </c>
      <c r="H1661" s="68"/>
      <c r="I1661" s="204" t="s">
        <v>4196</v>
      </c>
      <c r="J1661" s="68"/>
      <c r="K1661" s="68"/>
      <c r="L1661" s="68"/>
      <c r="M1661" s="68"/>
      <c r="N1661" s="379"/>
      <c r="O1661" s="379"/>
      <c r="P1661" s="222">
        <v>0</v>
      </c>
      <c r="Q1661" s="222">
        <v>5</v>
      </c>
      <c r="R1661" s="68" t="s">
        <v>639</v>
      </c>
      <c r="S1661" s="381"/>
      <c r="T1661" s="287"/>
    </row>
    <row r="1662" spans="1:20" ht="63.75">
      <c r="A1662" s="198" t="s">
        <v>551</v>
      </c>
      <c r="B1662" s="68"/>
      <c r="C1662" s="220" t="s">
        <v>590</v>
      </c>
      <c r="D1662" s="221">
        <v>44802</v>
      </c>
      <c r="E1662" s="198" t="s">
        <v>3777</v>
      </c>
      <c r="F1662" s="198" t="s">
        <v>3</v>
      </c>
      <c r="G1662" s="198">
        <v>2045463</v>
      </c>
      <c r="H1662" s="68"/>
      <c r="I1662" s="204" t="s">
        <v>4197</v>
      </c>
      <c r="J1662" s="68"/>
      <c r="K1662" s="68"/>
      <c r="L1662" s="68"/>
      <c r="M1662" s="68"/>
      <c r="N1662" s="379"/>
      <c r="O1662" s="379"/>
      <c r="P1662" s="222">
        <v>0</v>
      </c>
      <c r="Q1662" s="222">
        <v>90</v>
      </c>
      <c r="R1662" s="68" t="s">
        <v>639</v>
      </c>
      <c r="S1662" s="381"/>
      <c r="T1662" s="287"/>
    </row>
    <row r="1663" spans="1:20" ht="63.75">
      <c r="A1663" s="198">
        <v>53</v>
      </c>
      <c r="B1663" s="68"/>
      <c r="C1663" s="220" t="s">
        <v>1389</v>
      </c>
      <c r="D1663" s="221">
        <v>44802</v>
      </c>
      <c r="E1663" s="198" t="s">
        <v>3778</v>
      </c>
      <c r="F1663" s="198" t="s">
        <v>3</v>
      </c>
      <c r="G1663" s="198">
        <v>2045507</v>
      </c>
      <c r="H1663" s="68"/>
      <c r="I1663" s="204" t="s">
        <v>4199</v>
      </c>
      <c r="J1663" s="68"/>
      <c r="K1663" s="68"/>
      <c r="L1663" s="68"/>
      <c r="M1663" s="68"/>
      <c r="N1663" s="379"/>
      <c r="O1663" s="379"/>
      <c r="P1663" s="222">
        <v>0</v>
      </c>
      <c r="Q1663" s="222">
        <v>218</v>
      </c>
      <c r="R1663" s="68" t="s">
        <v>639</v>
      </c>
      <c r="S1663" s="381"/>
      <c r="T1663" s="287"/>
    </row>
    <row r="1664" spans="1:20" ht="51">
      <c r="A1664" s="198" t="s">
        <v>551</v>
      </c>
      <c r="B1664" s="68"/>
      <c r="C1664" s="220" t="s">
        <v>590</v>
      </c>
      <c r="D1664" s="221">
        <v>44802</v>
      </c>
      <c r="E1664" s="198" t="s">
        <v>3779</v>
      </c>
      <c r="F1664" s="198" t="s">
        <v>3</v>
      </c>
      <c r="G1664" s="198">
        <v>2045530</v>
      </c>
      <c r="H1664" s="68"/>
      <c r="I1664" s="204" t="s">
        <v>4200</v>
      </c>
      <c r="J1664" s="68"/>
      <c r="K1664" s="68"/>
      <c r="L1664" s="68"/>
      <c r="M1664" s="68"/>
      <c r="N1664" s="379"/>
      <c r="O1664" s="379"/>
      <c r="P1664" s="222">
        <v>0</v>
      </c>
      <c r="Q1664" s="222">
        <v>7803</v>
      </c>
      <c r="R1664" s="68" t="s">
        <v>639</v>
      </c>
      <c r="S1664" s="381"/>
      <c r="T1664" s="287"/>
    </row>
    <row r="1665" spans="1:20" ht="63.75">
      <c r="A1665" s="198">
        <v>41</v>
      </c>
      <c r="B1665" s="68"/>
      <c r="C1665" s="220" t="s">
        <v>45</v>
      </c>
      <c r="D1665" s="221">
        <v>44802</v>
      </c>
      <c r="E1665" s="198" t="s">
        <v>3780</v>
      </c>
      <c r="F1665" s="198" t="s">
        <v>3</v>
      </c>
      <c r="G1665" s="198">
        <v>2045342</v>
      </c>
      <c r="H1665" s="68"/>
      <c r="I1665" s="204" t="s">
        <v>4201</v>
      </c>
      <c r="J1665" s="68"/>
      <c r="K1665" s="68"/>
      <c r="L1665" s="68"/>
      <c r="M1665" s="68"/>
      <c r="N1665" s="379"/>
      <c r="O1665" s="379"/>
      <c r="P1665" s="222">
        <v>0</v>
      </c>
      <c r="Q1665" s="222">
        <v>54810</v>
      </c>
      <c r="R1665" s="68" t="s">
        <v>639</v>
      </c>
      <c r="S1665" s="381"/>
      <c r="T1665" s="287"/>
    </row>
    <row r="1666" spans="1:20" ht="76.5">
      <c r="A1666" s="198" t="s">
        <v>545</v>
      </c>
      <c r="B1666" s="68"/>
      <c r="C1666" s="220" t="s">
        <v>685</v>
      </c>
      <c r="D1666" s="221">
        <v>44802</v>
      </c>
      <c r="E1666" s="198" t="s">
        <v>3864</v>
      </c>
      <c r="F1666" s="198" t="s">
        <v>6</v>
      </c>
      <c r="G1666" s="198">
        <v>1675145</v>
      </c>
      <c r="H1666" s="68"/>
      <c r="I1666" s="204" t="s">
        <v>4308</v>
      </c>
      <c r="J1666" s="68"/>
      <c r="K1666" s="68"/>
      <c r="L1666" s="68"/>
      <c r="M1666" s="68"/>
      <c r="N1666" s="379"/>
      <c r="O1666" s="379"/>
      <c r="P1666" s="222">
        <v>0</v>
      </c>
      <c r="Q1666" s="222">
        <v>0.01</v>
      </c>
      <c r="R1666" s="68" t="s">
        <v>639</v>
      </c>
      <c r="S1666" s="381"/>
      <c r="T1666" s="287"/>
    </row>
    <row r="1667" spans="1:20" ht="38.25">
      <c r="A1667" s="198" t="s">
        <v>668</v>
      </c>
      <c r="B1667" s="68"/>
      <c r="C1667" s="220" t="s">
        <v>1258</v>
      </c>
      <c r="D1667" s="221">
        <v>44802</v>
      </c>
      <c r="E1667" s="198" t="s">
        <v>3865</v>
      </c>
      <c r="F1667" s="198" t="s">
        <v>13</v>
      </c>
      <c r="G1667" s="198">
        <v>435989</v>
      </c>
      <c r="H1667" s="68"/>
      <c r="I1667" s="204" t="s">
        <v>669</v>
      </c>
      <c r="J1667" s="68"/>
      <c r="K1667" s="68"/>
      <c r="L1667" s="68"/>
      <c r="M1667" s="68"/>
      <c r="N1667" s="379"/>
      <c r="O1667" s="379"/>
      <c r="P1667" s="222">
        <v>6882750.9199999999</v>
      </c>
      <c r="Q1667" s="222">
        <v>0</v>
      </c>
      <c r="R1667" s="68" t="s">
        <v>639</v>
      </c>
      <c r="S1667" s="381"/>
      <c r="T1667" s="287"/>
    </row>
    <row r="1668" spans="1:20" ht="38.25">
      <c r="A1668" s="198" t="s">
        <v>668</v>
      </c>
      <c r="B1668" s="68"/>
      <c r="C1668" s="220" t="s">
        <v>1258</v>
      </c>
      <c r="D1668" s="221">
        <v>44802</v>
      </c>
      <c r="E1668" s="198" t="s">
        <v>3866</v>
      </c>
      <c r="F1668" s="198" t="s">
        <v>13</v>
      </c>
      <c r="G1668" s="198">
        <v>435991</v>
      </c>
      <c r="H1668" s="68"/>
      <c r="I1668" s="204" t="s">
        <v>669</v>
      </c>
      <c r="J1668" s="68"/>
      <c r="K1668" s="68"/>
      <c r="L1668" s="68"/>
      <c r="M1668" s="68"/>
      <c r="N1668" s="379"/>
      <c r="O1668" s="379"/>
      <c r="P1668" s="222">
        <v>6882750.9199999999</v>
      </c>
      <c r="Q1668" s="222">
        <v>0</v>
      </c>
      <c r="R1668" s="68" t="s">
        <v>639</v>
      </c>
      <c r="S1668" s="381"/>
      <c r="T1668" s="287"/>
    </row>
    <row r="1669" spans="1:20" ht="38.25">
      <c r="A1669" s="198" t="s">
        <v>668</v>
      </c>
      <c r="B1669" s="68"/>
      <c r="C1669" s="220" t="s">
        <v>1258</v>
      </c>
      <c r="D1669" s="221">
        <v>44802</v>
      </c>
      <c r="E1669" s="198" t="s">
        <v>3867</v>
      </c>
      <c r="F1669" s="198" t="s">
        <v>13</v>
      </c>
      <c r="G1669" s="198">
        <v>435993</v>
      </c>
      <c r="H1669" s="68"/>
      <c r="I1669" s="204" t="s">
        <v>669</v>
      </c>
      <c r="J1669" s="68"/>
      <c r="K1669" s="68"/>
      <c r="L1669" s="68"/>
      <c r="M1669" s="68"/>
      <c r="N1669" s="379"/>
      <c r="O1669" s="379"/>
      <c r="P1669" s="222">
        <v>6882750.9199999999</v>
      </c>
      <c r="Q1669" s="222">
        <v>0</v>
      </c>
      <c r="R1669" s="68" t="s">
        <v>639</v>
      </c>
      <c r="S1669" s="381"/>
      <c r="T1669" s="287"/>
    </row>
    <row r="1670" spans="1:20" ht="38.25">
      <c r="A1670" s="198" t="s">
        <v>668</v>
      </c>
      <c r="B1670" s="68"/>
      <c r="C1670" s="220" t="s">
        <v>1258</v>
      </c>
      <c r="D1670" s="221">
        <v>44802</v>
      </c>
      <c r="E1670" s="198" t="s">
        <v>3868</v>
      </c>
      <c r="F1670" s="198" t="s">
        <v>13</v>
      </c>
      <c r="G1670" s="198">
        <v>435995</v>
      </c>
      <c r="H1670" s="68"/>
      <c r="I1670" s="204" t="s">
        <v>669</v>
      </c>
      <c r="J1670" s="68"/>
      <c r="K1670" s="68"/>
      <c r="L1670" s="68"/>
      <c r="M1670" s="68"/>
      <c r="N1670" s="379"/>
      <c r="O1670" s="379"/>
      <c r="P1670" s="222">
        <v>6882750.9199999999</v>
      </c>
      <c r="Q1670" s="222">
        <v>0</v>
      </c>
      <c r="R1670" s="68" t="s">
        <v>639</v>
      </c>
      <c r="S1670" s="381"/>
      <c r="T1670" s="287"/>
    </row>
    <row r="1671" spans="1:20" ht="38.25">
      <c r="A1671" s="198" t="s">
        <v>668</v>
      </c>
      <c r="B1671" s="68"/>
      <c r="C1671" s="220" t="s">
        <v>1258</v>
      </c>
      <c r="D1671" s="221">
        <v>44802</v>
      </c>
      <c r="E1671" s="198" t="s">
        <v>3869</v>
      </c>
      <c r="F1671" s="198" t="s">
        <v>13</v>
      </c>
      <c r="G1671" s="198">
        <v>435997</v>
      </c>
      <c r="H1671" s="68"/>
      <c r="I1671" s="204" t="s">
        <v>669</v>
      </c>
      <c r="J1671" s="68"/>
      <c r="K1671" s="68"/>
      <c r="L1671" s="68"/>
      <c r="M1671" s="68"/>
      <c r="N1671" s="379"/>
      <c r="O1671" s="379"/>
      <c r="P1671" s="222">
        <v>6882750.9199999999</v>
      </c>
      <c r="Q1671" s="222">
        <v>0</v>
      </c>
      <c r="R1671" s="68" t="s">
        <v>639</v>
      </c>
      <c r="S1671" s="381"/>
      <c r="T1671" s="287"/>
    </row>
    <row r="1672" spans="1:20" ht="38.25">
      <c r="A1672" s="198" t="s">
        <v>668</v>
      </c>
      <c r="B1672" s="68"/>
      <c r="C1672" s="220" t="s">
        <v>1258</v>
      </c>
      <c r="D1672" s="221">
        <v>44802</v>
      </c>
      <c r="E1672" s="198" t="s">
        <v>3870</v>
      </c>
      <c r="F1672" s="198" t="s">
        <v>13</v>
      </c>
      <c r="G1672" s="198">
        <v>435999</v>
      </c>
      <c r="H1672" s="68"/>
      <c r="I1672" s="204" t="s">
        <v>669</v>
      </c>
      <c r="J1672" s="68"/>
      <c r="K1672" s="68"/>
      <c r="L1672" s="68"/>
      <c r="M1672" s="68"/>
      <c r="N1672" s="379"/>
      <c r="O1672" s="379"/>
      <c r="P1672" s="222">
        <v>5830395.8399999999</v>
      </c>
      <c r="Q1672" s="222">
        <v>0</v>
      </c>
      <c r="R1672" s="68" t="s">
        <v>639</v>
      </c>
      <c r="S1672" s="381"/>
      <c r="T1672" s="287"/>
    </row>
    <row r="1673" spans="1:20" ht="38.25">
      <c r="A1673" s="198" t="s">
        <v>668</v>
      </c>
      <c r="B1673" s="68"/>
      <c r="C1673" s="220" t="s">
        <v>1258</v>
      </c>
      <c r="D1673" s="221">
        <v>44802</v>
      </c>
      <c r="E1673" s="198" t="s">
        <v>3871</v>
      </c>
      <c r="F1673" s="198" t="s">
        <v>13</v>
      </c>
      <c r="G1673" s="198">
        <v>436001</v>
      </c>
      <c r="H1673" s="68"/>
      <c r="I1673" s="204" t="s">
        <v>669</v>
      </c>
      <c r="J1673" s="68"/>
      <c r="K1673" s="68"/>
      <c r="L1673" s="68"/>
      <c r="M1673" s="68"/>
      <c r="N1673" s="379"/>
      <c r="O1673" s="379"/>
      <c r="P1673" s="222">
        <v>5830395.8399999999</v>
      </c>
      <c r="Q1673" s="222">
        <v>0</v>
      </c>
      <c r="R1673" s="68" t="s">
        <v>639</v>
      </c>
      <c r="S1673" s="381"/>
      <c r="T1673" s="287"/>
    </row>
    <row r="1674" spans="1:20" ht="38.25">
      <c r="A1674" s="198" t="s">
        <v>668</v>
      </c>
      <c r="B1674" s="68"/>
      <c r="C1674" s="220" t="s">
        <v>1258</v>
      </c>
      <c r="D1674" s="221">
        <v>44802</v>
      </c>
      <c r="E1674" s="198" t="s">
        <v>3872</v>
      </c>
      <c r="F1674" s="198" t="s">
        <v>13</v>
      </c>
      <c r="G1674" s="198">
        <v>436003</v>
      </c>
      <c r="H1674" s="68"/>
      <c r="I1674" s="204" t="s">
        <v>669</v>
      </c>
      <c r="J1674" s="68"/>
      <c r="K1674" s="68"/>
      <c r="L1674" s="68"/>
      <c r="M1674" s="68"/>
      <c r="N1674" s="379"/>
      <c r="O1674" s="379"/>
      <c r="P1674" s="222">
        <v>5830395.8399999999</v>
      </c>
      <c r="Q1674" s="222">
        <v>0</v>
      </c>
      <c r="R1674" s="68" t="s">
        <v>639</v>
      </c>
      <c r="S1674" s="381"/>
      <c r="T1674" s="287"/>
    </row>
    <row r="1675" spans="1:20" ht="38.25">
      <c r="A1675" s="198" t="s">
        <v>668</v>
      </c>
      <c r="B1675" s="68"/>
      <c r="C1675" s="220" t="s">
        <v>1258</v>
      </c>
      <c r="D1675" s="221">
        <v>44802</v>
      </c>
      <c r="E1675" s="198" t="s">
        <v>3873</v>
      </c>
      <c r="F1675" s="198" t="s">
        <v>13</v>
      </c>
      <c r="G1675" s="198">
        <v>436005</v>
      </c>
      <c r="H1675" s="68"/>
      <c r="I1675" s="204" t="s">
        <v>669</v>
      </c>
      <c r="J1675" s="68"/>
      <c r="K1675" s="68"/>
      <c r="L1675" s="68"/>
      <c r="M1675" s="68"/>
      <c r="N1675" s="379"/>
      <c r="O1675" s="379"/>
      <c r="P1675" s="222">
        <v>5830395.8399999999</v>
      </c>
      <c r="Q1675" s="222">
        <v>0</v>
      </c>
      <c r="R1675" s="68" t="s">
        <v>639</v>
      </c>
      <c r="S1675" s="381"/>
      <c r="T1675" s="287"/>
    </row>
    <row r="1676" spans="1:20" ht="38.25">
      <c r="A1676" s="198" t="s">
        <v>668</v>
      </c>
      <c r="B1676" s="68"/>
      <c r="C1676" s="220" t="s">
        <v>1258</v>
      </c>
      <c r="D1676" s="221">
        <v>44802</v>
      </c>
      <c r="E1676" s="198" t="s">
        <v>3874</v>
      </c>
      <c r="F1676" s="198" t="s">
        <v>13</v>
      </c>
      <c r="G1676" s="198">
        <v>436007</v>
      </c>
      <c r="H1676" s="68"/>
      <c r="I1676" s="204" t="s">
        <v>669</v>
      </c>
      <c r="J1676" s="68"/>
      <c r="K1676" s="68"/>
      <c r="L1676" s="68"/>
      <c r="M1676" s="68"/>
      <c r="N1676" s="379"/>
      <c r="O1676" s="379"/>
      <c r="P1676" s="222">
        <v>5830395.8399999999</v>
      </c>
      <c r="Q1676" s="222">
        <v>0</v>
      </c>
      <c r="R1676" s="68" t="s">
        <v>639</v>
      </c>
      <c r="S1676" s="381"/>
      <c r="T1676" s="287"/>
    </row>
    <row r="1677" spans="1:20" ht="38.25">
      <c r="A1677" s="198" t="s">
        <v>668</v>
      </c>
      <c r="B1677" s="68"/>
      <c r="C1677" s="220" t="s">
        <v>1258</v>
      </c>
      <c r="D1677" s="221">
        <v>44802</v>
      </c>
      <c r="E1677" s="198" t="s">
        <v>3875</v>
      </c>
      <c r="F1677" s="198" t="s">
        <v>13</v>
      </c>
      <c r="G1677" s="198">
        <v>436009</v>
      </c>
      <c r="H1677" s="68"/>
      <c r="I1677" s="204" t="s">
        <v>669</v>
      </c>
      <c r="J1677" s="68"/>
      <c r="K1677" s="68"/>
      <c r="L1677" s="68"/>
      <c r="M1677" s="68"/>
      <c r="N1677" s="379"/>
      <c r="O1677" s="379"/>
      <c r="P1677" s="222">
        <v>16013867.109999999</v>
      </c>
      <c r="Q1677" s="222">
        <v>0</v>
      </c>
      <c r="R1677" s="68" t="s">
        <v>639</v>
      </c>
      <c r="S1677" s="381"/>
      <c r="T1677" s="287"/>
    </row>
    <row r="1678" spans="1:20" ht="38.25">
      <c r="A1678" s="198" t="s">
        <v>668</v>
      </c>
      <c r="B1678" s="68"/>
      <c r="C1678" s="220" t="s">
        <v>1258</v>
      </c>
      <c r="D1678" s="221">
        <v>44802</v>
      </c>
      <c r="E1678" s="198" t="s">
        <v>3876</v>
      </c>
      <c r="F1678" s="198" t="s">
        <v>13</v>
      </c>
      <c r="G1678" s="198">
        <v>436017</v>
      </c>
      <c r="H1678" s="68"/>
      <c r="I1678" s="204" t="s">
        <v>669</v>
      </c>
      <c r="J1678" s="68"/>
      <c r="K1678" s="68"/>
      <c r="L1678" s="68"/>
      <c r="M1678" s="68"/>
      <c r="N1678" s="379"/>
      <c r="O1678" s="379"/>
      <c r="P1678" s="222">
        <v>16013867.109999999</v>
      </c>
      <c r="Q1678" s="222">
        <v>0</v>
      </c>
      <c r="R1678" s="68" t="s">
        <v>639</v>
      </c>
      <c r="S1678" s="381"/>
      <c r="T1678" s="287"/>
    </row>
    <row r="1679" spans="1:20" ht="38.25">
      <c r="A1679" s="198" t="s">
        <v>668</v>
      </c>
      <c r="B1679" s="68"/>
      <c r="C1679" s="220" t="s">
        <v>1258</v>
      </c>
      <c r="D1679" s="221">
        <v>44802</v>
      </c>
      <c r="E1679" s="198" t="s">
        <v>3877</v>
      </c>
      <c r="F1679" s="198" t="s">
        <v>13</v>
      </c>
      <c r="G1679" s="198">
        <v>436011</v>
      </c>
      <c r="H1679" s="68"/>
      <c r="I1679" s="204" t="s">
        <v>669</v>
      </c>
      <c r="J1679" s="68"/>
      <c r="K1679" s="68"/>
      <c r="L1679" s="68"/>
      <c r="M1679" s="68"/>
      <c r="N1679" s="379"/>
      <c r="O1679" s="379"/>
      <c r="P1679" s="222">
        <v>16013867.109999999</v>
      </c>
      <c r="Q1679" s="222">
        <v>0</v>
      </c>
      <c r="R1679" s="68" t="s">
        <v>639</v>
      </c>
      <c r="S1679" s="381"/>
      <c r="T1679" s="287"/>
    </row>
    <row r="1680" spans="1:20" ht="38.25">
      <c r="A1680" s="198" t="s">
        <v>668</v>
      </c>
      <c r="B1680" s="68"/>
      <c r="C1680" s="220" t="s">
        <v>1258</v>
      </c>
      <c r="D1680" s="221">
        <v>44802</v>
      </c>
      <c r="E1680" s="198" t="s">
        <v>3878</v>
      </c>
      <c r="F1680" s="198" t="s">
        <v>13</v>
      </c>
      <c r="G1680" s="198">
        <v>436013</v>
      </c>
      <c r="H1680" s="68"/>
      <c r="I1680" s="204" t="s">
        <v>669</v>
      </c>
      <c r="J1680" s="68"/>
      <c r="K1680" s="68"/>
      <c r="L1680" s="68"/>
      <c r="M1680" s="68"/>
      <c r="N1680" s="379"/>
      <c r="O1680" s="379"/>
      <c r="P1680" s="222">
        <v>16013867.109999999</v>
      </c>
      <c r="Q1680" s="222">
        <v>0</v>
      </c>
      <c r="R1680" s="68" t="s">
        <v>639</v>
      </c>
      <c r="S1680" s="381"/>
      <c r="T1680" s="287"/>
    </row>
    <row r="1681" spans="1:20" ht="38.25">
      <c r="A1681" s="198" t="s">
        <v>668</v>
      </c>
      <c r="B1681" s="68"/>
      <c r="C1681" s="220" t="s">
        <v>1258</v>
      </c>
      <c r="D1681" s="221">
        <v>44802</v>
      </c>
      <c r="E1681" s="198" t="s">
        <v>3879</v>
      </c>
      <c r="F1681" s="198" t="s">
        <v>13</v>
      </c>
      <c r="G1681" s="198">
        <v>436015</v>
      </c>
      <c r="H1681" s="68"/>
      <c r="I1681" s="204" t="s">
        <v>669</v>
      </c>
      <c r="J1681" s="68"/>
      <c r="K1681" s="68"/>
      <c r="L1681" s="68"/>
      <c r="M1681" s="68"/>
      <c r="N1681" s="379"/>
      <c r="O1681" s="379"/>
      <c r="P1681" s="222">
        <v>16013867.109999999</v>
      </c>
      <c r="Q1681" s="222">
        <v>0</v>
      </c>
      <c r="R1681" s="68" t="s">
        <v>639</v>
      </c>
      <c r="S1681" s="381"/>
      <c r="T1681" s="287"/>
    </row>
    <row r="1682" spans="1:20" ht="38.25">
      <c r="A1682" s="198" t="s">
        <v>668</v>
      </c>
      <c r="B1682" s="68"/>
      <c r="C1682" s="220" t="s">
        <v>1258</v>
      </c>
      <c r="D1682" s="221">
        <v>44802</v>
      </c>
      <c r="E1682" s="198" t="s">
        <v>3880</v>
      </c>
      <c r="F1682" s="198" t="s">
        <v>13</v>
      </c>
      <c r="G1682" s="198">
        <v>436019</v>
      </c>
      <c r="H1682" s="68"/>
      <c r="I1682" s="204" t="s">
        <v>669</v>
      </c>
      <c r="J1682" s="68"/>
      <c r="K1682" s="68"/>
      <c r="L1682" s="68"/>
      <c r="M1682" s="68"/>
      <c r="N1682" s="379"/>
      <c r="O1682" s="379"/>
      <c r="P1682" s="222">
        <v>2946243.43</v>
      </c>
      <c r="Q1682" s="222">
        <v>0</v>
      </c>
      <c r="R1682" s="68" t="s">
        <v>639</v>
      </c>
      <c r="S1682" s="381"/>
      <c r="T1682" s="287"/>
    </row>
    <row r="1683" spans="1:20" ht="38.25">
      <c r="A1683" s="198" t="s">
        <v>668</v>
      </c>
      <c r="B1683" s="68"/>
      <c r="C1683" s="220" t="s">
        <v>1258</v>
      </c>
      <c r="D1683" s="221">
        <v>44802</v>
      </c>
      <c r="E1683" s="198" t="s">
        <v>3881</v>
      </c>
      <c r="F1683" s="198" t="s">
        <v>13</v>
      </c>
      <c r="G1683" s="198">
        <v>436021</v>
      </c>
      <c r="H1683" s="68"/>
      <c r="I1683" s="204" t="s">
        <v>669</v>
      </c>
      <c r="J1683" s="68"/>
      <c r="K1683" s="68"/>
      <c r="L1683" s="68"/>
      <c r="M1683" s="68"/>
      <c r="N1683" s="379"/>
      <c r="O1683" s="379"/>
      <c r="P1683" s="222">
        <v>2946243.43</v>
      </c>
      <c r="Q1683" s="222">
        <v>0</v>
      </c>
      <c r="R1683" s="68" t="s">
        <v>639</v>
      </c>
      <c r="S1683" s="381"/>
      <c r="T1683" s="287"/>
    </row>
    <row r="1684" spans="1:20" ht="38.25">
      <c r="A1684" s="198" t="s">
        <v>668</v>
      </c>
      <c r="B1684" s="68"/>
      <c r="C1684" s="220" t="s">
        <v>1258</v>
      </c>
      <c r="D1684" s="221">
        <v>44802</v>
      </c>
      <c r="E1684" s="198" t="s">
        <v>3882</v>
      </c>
      <c r="F1684" s="198" t="s">
        <v>13</v>
      </c>
      <c r="G1684" s="198">
        <v>436023</v>
      </c>
      <c r="H1684" s="68"/>
      <c r="I1684" s="204" t="s">
        <v>669</v>
      </c>
      <c r="J1684" s="68"/>
      <c r="K1684" s="68"/>
      <c r="L1684" s="68"/>
      <c r="M1684" s="68"/>
      <c r="N1684" s="379"/>
      <c r="O1684" s="379"/>
      <c r="P1684" s="222">
        <v>2946243.43</v>
      </c>
      <c r="Q1684" s="222">
        <v>0</v>
      </c>
      <c r="R1684" s="68" t="s">
        <v>639</v>
      </c>
      <c r="S1684" s="381"/>
      <c r="T1684" s="287"/>
    </row>
    <row r="1685" spans="1:20" ht="38.25">
      <c r="A1685" s="198" t="s">
        <v>668</v>
      </c>
      <c r="B1685" s="68"/>
      <c r="C1685" s="220" t="s">
        <v>1258</v>
      </c>
      <c r="D1685" s="221">
        <v>44802</v>
      </c>
      <c r="E1685" s="198" t="s">
        <v>3883</v>
      </c>
      <c r="F1685" s="198" t="s">
        <v>13</v>
      </c>
      <c r="G1685" s="198">
        <v>436025</v>
      </c>
      <c r="H1685" s="68"/>
      <c r="I1685" s="204" t="s">
        <v>669</v>
      </c>
      <c r="J1685" s="68"/>
      <c r="K1685" s="68"/>
      <c r="L1685" s="68"/>
      <c r="M1685" s="68"/>
      <c r="N1685" s="379"/>
      <c r="O1685" s="379"/>
      <c r="P1685" s="222">
        <v>2946243.43</v>
      </c>
      <c r="Q1685" s="222">
        <v>0</v>
      </c>
      <c r="R1685" s="68" t="s">
        <v>639</v>
      </c>
      <c r="S1685" s="381"/>
      <c r="T1685" s="287"/>
    </row>
    <row r="1686" spans="1:20" ht="38.25">
      <c r="A1686" s="198" t="s">
        <v>668</v>
      </c>
      <c r="B1686" s="68"/>
      <c r="C1686" s="220" t="s">
        <v>1258</v>
      </c>
      <c r="D1686" s="221">
        <v>44802</v>
      </c>
      <c r="E1686" s="198" t="s">
        <v>3884</v>
      </c>
      <c r="F1686" s="198" t="s">
        <v>13</v>
      </c>
      <c r="G1686" s="198">
        <v>436027</v>
      </c>
      <c r="H1686" s="68"/>
      <c r="I1686" s="204" t="s">
        <v>669</v>
      </c>
      <c r="J1686" s="68"/>
      <c r="K1686" s="68"/>
      <c r="L1686" s="68"/>
      <c r="M1686" s="68"/>
      <c r="N1686" s="379"/>
      <c r="O1686" s="379"/>
      <c r="P1686" s="222">
        <v>2946243.43</v>
      </c>
      <c r="Q1686" s="222">
        <v>0</v>
      </c>
      <c r="R1686" s="68" t="s">
        <v>639</v>
      </c>
      <c r="S1686" s="381"/>
      <c r="T1686" s="287"/>
    </row>
    <row r="1687" spans="1:20" ht="38.25">
      <c r="A1687" s="198" t="s">
        <v>668</v>
      </c>
      <c r="B1687" s="68"/>
      <c r="C1687" s="220" t="s">
        <v>1258</v>
      </c>
      <c r="D1687" s="221">
        <v>44802</v>
      </c>
      <c r="E1687" s="198" t="s">
        <v>3885</v>
      </c>
      <c r="F1687" s="198" t="s">
        <v>13</v>
      </c>
      <c r="G1687" s="198">
        <v>436029</v>
      </c>
      <c r="H1687" s="68"/>
      <c r="I1687" s="204" t="s">
        <v>669</v>
      </c>
      <c r="J1687" s="68"/>
      <c r="K1687" s="68"/>
      <c r="L1687" s="68"/>
      <c r="M1687" s="68"/>
      <c r="N1687" s="379"/>
      <c r="O1687" s="379"/>
      <c r="P1687" s="222">
        <v>2115346.79</v>
      </c>
      <c r="Q1687" s="222">
        <v>0</v>
      </c>
      <c r="R1687" s="68" t="s">
        <v>639</v>
      </c>
      <c r="S1687" s="381"/>
      <c r="T1687" s="287"/>
    </row>
    <row r="1688" spans="1:20" ht="38.25">
      <c r="A1688" s="198" t="s">
        <v>668</v>
      </c>
      <c r="B1688" s="68"/>
      <c r="C1688" s="220" t="s">
        <v>1258</v>
      </c>
      <c r="D1688" s="221">
        <v>44802</v>
      </c>
      <c r="E1688" s="198" t="s">
        <v>3886</v>
      </c>
      <c r="F1688" s="198" t="s">
        <v>13</v>
      </c>
      <c r="G1688" s="198">
        <v>436031</v>
      </c>
      <c r="H1688" s="68"/>
      <c r="I1688" s="204" t="s">
        <v>669</v>
      </c>
      <c r="J1688" s="68"/>
      <c r="K1688" s="68"/>
      <c r="L1688" s="68"/>
      <c r="M1688" s="68"/>
      <c r="N1688" s="379"/>
      <c r="O1688" s="379"/>
      <c r="P1688" s="222">
        <v>96677.57</v>
      </c>
      <c r="Q1688" s="222">
        <v>0</v>
      </c>
      <c r="R1688" s="68" t="s">
        <v>639</v>
      </c>
      <c r="S1688" s="381"/>
      <c r="T1688" s="287"/>
    </row>
    <row r="1689" spans="1:20" ht="38.25">
      <c r="A1689" s="198" t="s">
        <v>668</v>
      </c>
      <c r="B1689" s="68"/>
      <c r="C1689" s="220" t="s">
        <v>1258</v>
      </c>
      <c r="D1689" s="221">
        <v>44802</v>
      </c>
      <c r="E1689" s="198" t="s">
        <v>3887</v>
      </c>
      <c r="F1689" s="198" t="s">
        <v>13</v>
      </c>
      <c r="G1689" s="198">
        <v>436033</v>
      </c>
      <c r="H1689" s="68"/>
      <c r="I1689" s="204" t="s">
        <v>669</v>
      </c>
      <c r="J1689" s="68"/>
      <c r="K1689" s="68"/>
      <c r="L1689" s="68"/>
      <c r="M1689" s="68"/>
      <c r="N1689" s="379"/>
      <c r="O1689" s="379"/>
      <c r="P1689" s="222">
        <v>2180471.1</v>
      </c>
      <c r="Q1689" s="222">
        <v>0</v>
      </c>
      <c r="R1689" s="68" t="s">
        <v>639</v>
      </c>
      <c r="S1689" s="381"/>
      <c r="T1689" s="287"/>
    </row>
    <row r="1690" spans="1:20" ht="38.25">
      <c r="A1690" s="198" t="s">
        <v>668</v>
      </c>
      <c r="B1690" s="68"/>
      <c r="C1690" s="220" t="s">
        <v>1258</v>
      </c>
      <c r="D1690" s="221">
        <v>44802</v>
      </c>
      <c r="E1690" s="198" t="s">
        <v>3888</v>
      </c>
      <c r="F1690" s="198" t="s">
        <v>13</v>
      </c>
      <c r="G1690" s="198">
        <v>436035</v>
      </c>
      <c r="H1690" s="68"/>
      <c r="I1690" s="204" t="s">
        <v>669</v>
      </c>
      <c r="J1690" s="68"/>
      <c r="K1690" s="68"/>
      <c r="L1690" s="68"/>
      <c r="M1690" s="68"/>
      <c r="N1690" s="379"/>
      <c r="O1690" s="379"/>
      <c r="P1690" s="222">
        <v>619306.18999999994</v>
      </c>
      <c r="Q1690" s="222">
        <v>0</v>
      </c>
      <c r="R1690" s="68" t="s">
        <v>639</v>
      </c>
      <c r="S1690" s="381"/>
      <c r="T1690" s="287"/>
    </row>
    <row r="1691" spans="1:20" ht="38.25">
      <c r="A1691" s="198" t="s">
        <v>668</v>
      </c>
      <c r="B1691" s="68"/>
      <c r="C1691" s="220" t="s">
        <v>1258</v>
      </c>
      <c r="D1691" s="221">
        <v>44802</v>
      </c>
      <c r="E1691" s="198" t="s">
        <v>3889</v>
      </c>
      <c r="F1691" s="198" t="s">
        <v>13</v>
      </c>
      <c r="G1691" s="198">
        <v>436037</v>
      </c>
      <c r="H1691" s="68"/>
      <c r="I1691" s="204" t="s">
        <v>669</v>
      </c>
      <c r="J1691" s="68"/>
      <c r="K1691" s="68"/>
      <c r="L1691" s="68"/>
      <c r="M1691" s="68"/>
      <c r="N1691" s="379"/>
      <c r="O1691" s="379"/>
      <c r="P1691" s="222">
        <v>5810048.46</v>
      </c>
      <c r="Q1691" s="222">
        <v>0</v>
      </c>
      <c r="R1691" s="68" t="s">
        <v>639</v>
      </c>
      <c r="S1691" s="381"/>
      <c r="T1691" s="287"/>
    </row>
    <row r="1692" spans="1:20" ht="38.25">
      <c r="A1692" s="198" t="s">
        <v>668</v>
      </c>
      <c r="B1692" s="68"/>
      <c r="C1692" s="220" t="s">
        <v>1258</v>
      </c>
      <c r="D1692" s="221">
        <v>44802</v>
      </c>
      <c r="E1692" s="198" t="s">
        <v>3890</v>
      </c>
      <c r="F1692" s="198" t="s">
        <v>13</v>
      </c>
      <c r="G1692" s="198">
        <v>436039</v>
      </c>
      <c r="H1692" s="68"/>
      <c r="I1692" s="204" t="s">
        <v>669</v>
      </c>
      <c r="J1692" s="68"/>
      <c r="K1692" s="68"/>
      <c r="L1692" s="68"/>
      <c r="M1692" s="68"/>
      <c r="N1692" s="379"/>
      <c r="O1692" s="379"/>
      <c r="P1692" s="222">
        <v>1700997.16</v>
      </c>
      <c r="Q1692" s="222">
        <v>0</v>
      </c>
      <c r="R1692" s="68" t="s">
        <v>639</v>
      </c>
      <c r="S1692" s="381"/>
      <c r="T1692" s="287"/>
    </row>
    <row r="1693" spans="1:20" ht="38.25">
      <c r="A1693" s="198" t="s">
        <v>668</v>
      </c>
      <c r="B1693" s="68"/>
      <c r="C1693" s="220" t="s">
        <v>1258</v>
      </c>
      <c r="D1693" s="221">
        <v>44802</v>
      </c>
      <c r="E1693" s="198" t="s">
        <v>3891</v>
      </c>
      <c r="F1693" s="198" t="s">
        <v>13</v>
      </c>
      <c r="G1693" s="198">
        <v>436041</v>
      </c>
      <c r="H1693" s="68"/>
      <c r="I1693" s="204" t="s">
        <v>669</v>
      </c>
      <c r="J1693" s="68"/>
      <c r="K1693" s="68"/>
      <c r="L1693" s="68"/>
      <c r="M1693" s="68"/>
      <c r="N1693" s="379"/>
      <c r="O1693" s="379"/>
      <c r="P1693" s="222">
        <v>5988919.9400000004</v>
      </c>
      <c r="Q1693" s="222">
        <v>0</v>
      </c>
      <c r="R1693" s="68" t="s">
        <v>639</v>
      </c>
      <c r="S1693" s="381"/>
      <c r="T1693" s="287"/>
    </row>
    <row r="1694" spans="1:20" ht="38.25">
      <c r="A1694" s="198" t="s">
        <v>668</v>
      </c>
      <c r="B1694" s="68"/>
      <c r="C1694" s="220" t="s">
        <v>1258</v>
      </c>
      <c r="D1694" s="221">
        <v>44802</v>
      </c>
      <c r="E1694" s="198" t="s">
        <v>3892</v>
      </c>
      <c r="F1694" s="198" t="s">
        <v>13</v>
      </c>
      <c r="G1694" s="198">
        <v>436043</v>
      </c>
      <c r="H1694" s="68"/>
      <c r="I1694" s="204" t="s">
        <v>669</v>
      </c>
      <c r="J1694" s="68"/>
      <c r="K1694" s="68"/>
      <c r="L1694" s="68"/>
      <c r="M1694" s="68"/>
      <c r="N1694" s="379"/>
      <c r="O1694" s="379"/>
      <c r="P1694" s="222">
        <v>265536.33</v>
      </c>
      <c r="Q1694" s="222">
        <v>0</v>
      </c>
      <c r="R1694" s="68" t="s">
        <v>639</v>
      </c>
      <c r="S1694" s="381"/>
      <c r="T1694" s="287"/>
    </row>
    <row r="1695" spans="1:20" ht="38.25">
      <c r="A1695" s="198" t="s">
        <v>668</v>
      </c>
      <c r="B1695" s="68"/>
      <c r="C1695" s="220" t="s">
        <v>1258</v>
      </c>
      <c r="D1695" s="221">
        <v>44802</v>
      </c>
      <c r="E1695" s="198" t="s">
        <v>3893</v>
      </c>
      <c r="F1695" s="198" t="s">
        <v>13</v>
      </c>
      <c r="G1695" s="198">
        <v>436045</v>
      </c>
      <c r="H1695" s="68"/>
      <c r="I1695" s="204" t="s">
        <v>669</v>
      </c>
      <c r="J1695" s="68"/>
      <c r="K1695" s="68"/>
      <c r="L1695" s="68"/>
      <c r="M1695" s="68"/>
      <c r="N1695" s="379"/>
      <c r="O1695" s="379"/>
      <c r="P1695" s="222">
        <v>1440919.06</v>
      </c>
      <c r="Q1695" s="222">
        <v>0</v>
      </c>
      <c r="R1695" s="68" t="s">
        <v>639</v>
      </c>
      <c r="S1695" s="381"/>
      <c r="T1695" s="287"/>
    </row>
    <row r="1696" spans="1:20" ht="38.25">
      <c r="A1696" s="198" t="s">
        <v>668</v>
      </c>
      <c r="B1696" s="68"/>
      <c r="C1696" s="220" t="s">
        <v>1258</v>
      </c>
      <c r="D1696" s="221">
        <v>44802</v>
      </c>
      <c r="E1696" s="198" t="s">
        <v>3894</v>
      </c>
      <c r="F1696" s="198" t="s">
        <v>13</v>
      </c>
      <c r="G1696" s="198">
        <v>436047</v>
      </c>
      <c r="H1696" s="68"/>
      <c r="I1696" s="204" t="s">
        <v>669</v>
      </c>
      <c r="J1696" s="68"/>
      <c r="K1696" s="68"/>
      <c r="L1696" s="68"/>
      <c r="M1696" s="68"/>
      <c r="N1696" s="379"/>
      <c r="O1696" s="379"/>
      <c r="P1696" s="222">
        <v>4921706.8600000003</v>
      </c>
      <c r="Q1696" s="222">
        <v>0</v>
      </c>
      <c r="R1696" s="68" t="s">
        <v>639</v>
      </c>
      <c r="S1696" s="381"/>
      <c r="T1696" s="287"/>
    </row>
    <row r="1697" spans="1:20" ht="38.25">
      <c r="A1697" s="198" t="s">
        <v>668</v>
      </c>
      <c r="B1697" s="68"/>
      <c r="C1697" s="220" t="s">
        <v>1258</v>
      </c>
      <c r="D1697" s="221">
        <v>44802</v>
      </c>
      <c r="E1697" s="198" t="s">
        <v>3895</v>
      </c>
      <c r="F1697" s="198" t="s">
        <v>13</v>
      </c>
      <c r="G1697" s="198">
        <v>436049</v>
      </c>
      <c r="H1697" s="68"/>
      <c r="I1697" s="204" t="s">
        <v>669</v>
      </c>
      <c r="J1697" s="68"/>
      <c r="K1697" s="68"/>
      <c r="L1697" s="68"/>
      <c r="M1697" s="68"/>
      <c r="N1697" s="379"/>
      <c r="O1697" s="379"/>
      <c r="P1697" s="222">
        <v>5073229.38</v>
      </c>
      <c r="Q1697" s="222">
        <v>0</v>
      </c>
      <c r="R1697" s="68" t="s">
        <v>639</v>
      </c>
      <c r="S1697" s="381"/>
      <c r="T1697" s="287"/>
    </row>
    <row r="1698" spans="1:20" ht="38.25">
      <c r="A1698" s="198" t="s">
        <v>668</v>
      </c>
      <c r="B1698" s="68"/>
      <c r="C1698" s="220" t="s">
        <v>1258</v>
      </c>
      <c r="D1698" s="221">
        <v>44802</v>
      </c>
      <c r="E1698" s="198" t="s">
        <v>3896</v>
      </c>
      <c r="F1698" s="198" t="s">
        <v>13</v>
      </c>
      <c r="G1698" s="198">
        <v>436051</v>
      </c>
      <c r="H1698" s="68"/>
      <c r="I1698" s="204" t="s">
        <v>669</v>
      </c>
      <c r="J1698" s="68"/>
      <c r="K1698" s="68"/>
      <c r="L1698" s="68"/>
      <c r="M1698" s="68"/>
      <c r="N1698" s="379"/>
      <c r="O1698" s="379"/>
      <c r="P1698" s="222">
        <v>224936.52</v>
      </c>
      <c r="Q1698" s="222">
        <v>0</v>
      </c>
      <c r="R1698" s="68" t="s">
        <v>639</v>
      </c>
      <c r="S1698" s="381"/>
      <c r="T1698" s="287"/>
    </row>
    <row r="1699" spans="1:20" ht="38.25">
      <c r="A1699" s="198" t="s">
        <v>668</v>
      </c>
      <c r="B1699" s="68"/>
      <c r="C1699" s="220" t="s">
        <v>1258</v>
      </c>
      <c r="D1699" s="221">
        <v>44802</v>
      </c>
      <c r="E1699" s="198" t="s">
        <v>3897</v>
      </c>
      <c r="F1699" s="198" t="s">
        <v>13</v>
      </c>
      <c r="G1699" s="198">
        <v>436053</v>
      </c>
      <c r="H1699" s="68"/>
      <c r="I1699" s="204" t="s">
        <v>669</v>
      </c>
      <c r="J1699" s="68"/>
      <c r="K1699" s="68"/>
      <c r="L1699" s="68"/>
      <c r="M1699" s="68"/>
      <c r="N1699" s="379"/>
      <c r="O1699" s="379"/>
      <c r="P1699" s="222">
        <v>617814.48</v>
      </c>
      <c r="Q1699" s="222">
        <v>0</v>
      </c>
      <c r="R1699" s="68" t="s">
        <v>639</v>
      </c>
      <c r="S1699" s="381"/>
      <c r="T1699" s="287"/>
    </row>
    <row r="1700" spans="1:20" ht="38.25">
      <c r="A1700" s="198" t="s">
        <v>668</v>
      </c>
      <c r="B1700" s="68"/>
      <c r="C1700" s="220" t="s">
        <v>1258</v>
      </c>
      <c r="D1700" s="221">
        <v>44802</v>
      </c>
      <c r="E1700" s="198" t="s">
        <v>3898</v>
      </c>
      <c r="F1700" s="198" t="s">
        <v>13</v>
      </c>
      <c r="G1700" s="198">
        <v>436055</v>
      </c>
      <c r="H1700" s="68"/>
      <c r="I1700" s="204" t="s">
        <v>669</v>
      </c>
      <c r="J1700" s="68"/>
      <c r="K1700" s="68"/>
      <c r="L1700" s="68"/>
      <c r="M1700" s="68"/>
      <c r="N1700" s="379"/>
      <c r="O1700" s="379"/>
      <c r="P1700" s="222">
        <v>13934220.310000001</v>
      </c>
      <c r="Q1700" s="222">
        <v>0</v>
      </c>
      <c r="R1700" s="68" t="s">
        <v>639</v>
      </c>
      <c r="S1700" s="381"/>
      <c r="T1700" s="287"/>
    </row>
    <row r="1701" spans="1:20" ht="38.25">
      <c r="A1701" s="198" t="s">
        <v>668</v>
      </c>
      <c r="B1701" s="68"/>
      <c r="C1701" s="220" t="s">
        <v>1258</v>
      </c>
      <c r="D1701" s="221">
        <v>44802</v>
      </c>
      <c r="E1701" s="198" t="s">
        <v>3899</v>
      </c>
      <c r="F1701" s="198" t="s">
        <v>13</v>
      </c>
      <c r="G1701" s="198">
        <v>436057</v>
      </c>
      <c r="H1701" s="68"/>
      <c r="I1701" s="204" t="s">
        <v>669</v>
      </c>
      <c r="J1701" s="68"/>
      <c r="K1701" s="68"/>
      <c r="L1701" s="68"/>
      <c r="M1701" s="68"/>
      <c r="N1701" s="379"/>
      <c r="O1701" s="379"/>
      <c r="P1701" s="222">
        <v>3957653.36</v>
      </c>
      <c r="Q1701" s="222">
        <v>0</v>
      </c>
      <c r="R1701" s="68" t="s">
        <v>639</v>
      </c>
      <c r="S1701" s="381"/>
      <c r="T1701" s="287"/>
    </row>
    <row r="1702" spans="1:20" ht="38.25">
      <c r="A1702" s="198" t="s">
        <v>668</v>
      </c>
      <c r="B1702" s="68"/>
      <c r="C1702" s="220" t="s">
        <v>1258</v>
      </c>
      <c r="D1702" s="221">
        <v>44802</v>
      </c>
      <c r="E1702" s="198" t="s">
        <v>3900</v>
      </c>
      <c r="F1702" s="198" t="s">
        <v>13</v>
      </c>
      <c r="G1702" s="198">
        <v>436059</v>
      </c>
      <c r="H1702" s="68"/>
      <c r="I1702" s="204" t="s">
        <v>669</v>
      </c>
      <c r="J1702" s="68"/>
      <c r="K1702" s="68"/>
      <c r="L1702" s="68"/>
      <c r="M1702" s="68"/>
      <c r="N1702" s="379"/>
      <c r="O1702" s="379"/>
      <c r="P1702" s="222">
        <v>13518045.99</v>
      </c>
      <c r="Q1702" s="222">
        <v>0</v>
      </c>
      <c r="R1702" s="68" t="s">
        <v>639</v>
      </c>
      <c r="S1702" s="381"/>
      <c r="T1702" s="287"/>
    </row>
    <row r="1703" spans="1:20" ht="38.25">
      <c r="A1703" s="198" t="s">
        <v>668</v>
      </c>
      <c r="B1703" s="68"/>
      <c r="C1703" s="220" t="s">
        <v>1258</v>
      </c>
      <c r="D1703" s="221">
        <v>44802</v>
      </c>
      <c r="E1703" s="198" t="s">
        <v>3901</v>
      </c>
      <c r="F1703" s="198" t="s">
        <v>13</v>
      </c>
      <c r="G1703" s="198">
        <v>436061</v>
      </c>
      <c r="H1703" s="68"/>
      <c r="I1703" s="204" t="s">
        <v>669</v>
      </c>
      <c r="J1703" s="68"/>
      <c r="K1703" s="68"/>
      <c r="L1703" s="68"/>
      <c r="M1703" s="68"/>
      <c r="N1703" s="379"/>
      <c r="O1703" s="379"/>
      <c r="P1703" s="222">
        <v>2563628.44</v>
      </c>
      <c r="Q1703" s="222">
        <v>0</v>
      </c>
      <c r="R1703" s="68" t="s">
        <v>639</v>
      </c>
      <c r="S1703" s="381"/>
      <c r="T1703" s="287"/>
    </row>
    <row r="1704" spans="1:20" ht="38.25">
      <c r="A1704" s="198" t="s">
        <v>668</v>
      </c>
      <c r="B1704" s="68"/>
      <c r="C1704" s="220" t="s">
        <v>1258</v>
      </c>
      <c r="D1704" s="221">
        <v>44802</v>
      </c>
      <c r="E1704" s="198" t="s">
        <v>3902</v>
      </c>
      <c r="F1704" s="198" t="s">
        <v>13</v>
      </c>
      <c r="G1704" s="198">
        <v>436063</v>
      </c>
      <c r="H1704" s="68"/>
      <c r="I1704" s="204" t="s">
        <v>669</v>
      </c>
      <c r="J1704" s="68"/>
      <c r="K1704" s="68"/>
      <c r="L1704" s="68"/>
      <c r="M1704" s="68"/>
      <c r="N1704" s="379"/>
      <c r="O1704" s="379"/>
      <c r="P1704" s="222">
        <v>728132.06</v>
      </c>
      <c r="Q1704" s="222">
        <v>0</v>
      </c>
      <c r="R1704" s="68" t="s">
        <v>639</v>
      </c>
      <c r="S1704" s="381"/>
      <c r="T1704" s="287"/>
    </row>
    <row r="1705" spans="1:20" ht="38.25">
      <c r="A1705" s="198" t="s">
        <v>668</v>
      </c>
      <c r="B1705" s="68"/>
      <c r="C1705" s="220" t="s">
        <v>1258</v>
      </c>
      <c r="D1705" s="221">
        <v>44802</v>
      </c>
      <c r="E1705" s="198" t="s">
        <v>3903</v>
      </c>
      <c r="F1705" s="198" t="s">
        <v>13</v>
      </c>
      <c r="G1705" s="198">
        <v>436065</v>
      </c>
      <c r="H1705" s="68"/>
      <c r="I1705" s="204" t="s">
        <v>669</v>
      </c>
      <c r="J1705" s="68"/>
      <c r="K1705" s="68"/>
      <c r="L1705" s="68"/>
      <c r="M1705" s="68"/>
      <c r="N1705" s="379"/>
      <c r="O1705" s="379"/>
      <c r="P1705" s="222">
        <v>325429.76000000001</v>
      </c>
      <c r="Q1705" s="222">
        <v>0</v>
      </c>
      <c r="R1705" s="68" t="s">
        <v>639</v>
      </c>
      <c r="S1705" s="381"/>
      <c r="T1705" s="287"/>
    </row>
    <row r="1706" spans="1:20" ht="38.25">
      <c r="A1706" s="198" t="s">
        <v>668</v>
      </c>
      <c r="B1706" s="68"/>
      <c r="C1706" s="220" t="s">
        <v>1258</v>
      </c>
      <c r="D1706" s="221">
        <v>44802</v>
      </c>
      <c r="E1706" s="198" t="s">
        <v>3904</v>
      </c>
      <c r="F1706" s="198" t="s">
        <v>13</v>
      </c>
      <c r="G1706" s="198">
        <v>436067</v>
      </c>
      <c r="H1706" s="68"/>
      <c r="I1706" s="204" t="s">
        <v>669</v>
      </c>
      <c r="J1706" s="68"/>
      <c r="K1706" s="68"/>
      <c r="L1706" s="68"/>
      <c r="M1706" s="68"/>
      <c r="N1706" s="379"/>
      <c r="O1706" s="379"/>
      <c r="P1706" s="222">
        <v>390554</v>
      </c>
      <c r="Q1706" s="222">
        <v>0</v>
      </c>
      <c r="R1706" s="68" t="s">
        <v>639</v>
      </c>
      <c r="S1706" s="381"/>
      <c r="T1706" s="287"/>
    </row>
    <row r="1707" spans="1:20" ht="38.25">
      <c r="A1707" s="198" t="s">
        <v>668</v>
      </c>
      <c r="B1707" s="68"/>
      <c r="C1707" s="220" t="s">
        <v>1258</v>
      </c>
      <c r="D1707" s="221">
        <v>44802</v>
      </c>
      <c r="E1707" s="198" t="s">
        <v>3905</v>
      </c>
      <c r="F1707" s="198" t="s">
        <v>13</v>
      </c>
      <c r="G1707" s="198">
        <v>436069</v>
      </c>
      <c r="H1707" s="68"/>
      <c r="I1707" s="204" t="s">
        <v>669</v>
      </c>
      <c r="J1707" s="68"/>
      <c r="K1707" s="68"/>
      <c r="L1707" s="68"/>
      <c r="M1707" s="68"/>
      <c r="N1707" s="379"/>
      <c r="O1707" s="379"/>
      <c r="P1707" s="222">
        <v>1886594.6</v>
      </c>
      <c r="Q1707" s="222">
        <v>0</v>
      </c>
      <c r="R1707" s="68" t="s">
        <v>639</v>
      </c>
      <c r="S1707" s="381"/>
      <c r="T1707" s="287"/>
    </row>
    <row r="1708" spans="1:20" ht="38.25">
      <c r="A1708" s="198" t="s">
        <v>668</v>
      </c>
      <c r="B1708" s="68"/>
      <c r="C1708" s="220" t="s">
        <v>1258</v>
      </c>
      <c r="D1708" s="221">
        <v>44802</v>
      </c>
      <c r="E1708" s="198" t="s">
        <v>3906</v>
      </c>
      <c r="F1708" s="198" t="s">
        <v>13</v>
      </c>
      <c r="G1708" s="198">
        <v>436071</v>
      </c>
      <c r="H1708" s="68"/>
      <c r="I1708" s="204" t="s">
        <v>669</v>
      </c>
      <c r="J1708" s="68"/>
      <c r="K1708" s="68"/>
      <c r="L1708" s="68"/>
      <c r="M1708" s="68"/>
      <c r="N1708" s="379"/>
      <c r="O1708" s="379"/>
      <c r="P1708" s="222">
        <v>5181753.75</v>
      </c>
      <c r="Q1708" s="222">
        <v>0</v>
      </c>
      <c r="R1708" s="68" t="s">
        <v>639</v>
      </c>
      <c r="S1708" s="381"/>
      <c r="T1708" s="287"/>
    </row>
    <row r="1709" spans="1:20" ht="38.25">
      <c r="A1709" s="198" t="s">
        <v>668</v>
      </c>
      <c r="B1709" s="68"/>
      <c r="C1709" s="220" t="s">
        <v>1258</v>
      </c>
      <c r="D1709" s="221">
        <v>44802</v>
      </c>
      <c r="E1709" s="198" t="s">
        <v>3907</v>
      </c>
      <c r="F1709" s="198" t="s">
        <v>13</v>
      </c>
      <c r="G1709" s="198">
        <v>436073</v>
      </c>
      <c r="H1709" s="68"/>
      <c r="I1709" s="204" t="s">
        <v>669</v>
      </c>
      <c r="J1709" s="68"/>
      <c r="K1709" s="68"/>
      <c r="L1709" s="68"/>
      <c r="M1709" s="68"/>
      <c r="N1709" s="379"/>
      <c r="O1709" s="379"/>
      <c r="P1709" s="222">
        <v>893830.97</v>
      </c>
      <c r="Q1709" s="222">
        <v>0</v>
      </c>
      <c r="R1709" s="68" t="s">
        <v>639</v>
      </c>
      <c r="S1709" s="381"/>
      <c r="T1709" s="287"/>
    </row>
    <row r="1710" spans="1:20" ht="38.25">
      <c r="A1710" s="198" t="s">
        <v>668</v>
      </c>
      <c r="B1710" s="68"/>
      <c r="C1710" s="220" t="s">
        <v>1258</v>
      </c>
      <c r="D1710" s="221">
        <v>44802</v>
      </c>
      <c r="E1710" s="198" t="s">
        <v>3908</v>
      </c>
      <c r="F1710" s="198" t="s">
        <v>13</v>
      </c>
      <c r="G1710" s="198">
        <v>435934</v>
      </c>
      <c r="H1710" s="68"/>
      <c r="I1710" s="204" t="s">
        <v>669</v>
      </c>
      <c r="J1710" s="68"/>
      <c r="K1710" s="68"/>
      <c r="L1710" s="68"/>
      <c r="M1710" s="68"/>
      <c r="N1710" s="379"/>
      <c r="O1710" s="379"/>
      <c r="P1710" s="222">
        <v>39926.160000000003</v>
      </c>
      <c r="Q1710" s="222">
        <v>0</v>
      </c>
      <c r="R1710" s="68" t="s">
        <v>639</v>
      </c>
      <c r="S1710" s="381"/>
      <c r="T1710" s="287"/>
    </row>
    <row r="1711" spans="1:20" ht="38.25">
      <c r="A1711" s="198" t="s">
        <v>668</v>
      </c>
      <c r="B1711" s="68"/>
      <c r="C1711" s="220" t="s">
        <v>1258</v>
      </c>
      <c r="D1711" s="221">
        <v>44802</v>
      </c>
      <c r="E1711" s="198" t="s">
        <v>3909</v>
      </c>
      <c r="F1711" s="198" t="s">
        <v>13</v>
      </c>
      <c r="G1711" s="198">
        <v>435936</v>
      </c>
      <c r="H1711" s="68"/>
      <c r="I1711" s="204" t="s">
        <v>669</v>
      </c>
      <c r="J1711" s="68"/>
      <c r="K1711" s="68"/>
      <c r="L1711" s="68"/>
      <c r="M1711" s="68"/>
      <c r="N1711" s="379"/>
      <c r="O1711" s="379"/>
      <c r="P1711" s="222">
        <v>38733.69</v>
      </c>
      <c r="Q1711" s="222">
        <v>0</v>
      </c>
      <c r="R1711" s="68" t="s">
        <v>639</v>
      </c>
      <c r="S1711" s="381"/>
      <c r="T1711" s="287"/>
    </row>
    <row r="1712" spans="1:20" ht="38.25">
      <c r="A1712" s="198" t="s">
        <v>668</v>
      </c>
      <c r="B1712" s="68"/>
      <c r="C1712" s="220" t="s">
        <v>1258</v>
      </c>
      <c r="D1712" s="221">
        <v>44802</v>
      </c>
      <c r="E1712" s="198" t="s">
        <v>3910</v>
      </c>
      <c r="F1712" s="198" t="s">
        <v>13</v>
      </c>
      <c r="G1712" s="198">
        <v>435938</v>
      </c>
      <c r="H1712" s="68"/>
      <c r="I1712" s="204" t="s">
        <v>669</v>
      </c>
      <c r="J1712" s="68"/>
      <c r="K1712" s="68"/>
      <c r="L1712" s="68"/>
      <c r="M1712" s="68"/>
      <c r="N1712" s="379"/>
      <c r="O1712" s="379"/>
      <c r="P1712" s="222">
        <v>1770.22</v>
      </c>
      <c r="Q1712" s="222">
        <v>0</v>
      </c>
      <c r="R1712" s="68" t="s">
        <v>639</v>
      </c>
      <c r="S1712" s="381"/>
      <c r="T1712" s="287"/>
    </row>
    <row r="1713" spans="1:20" ht="38.25">
      <c r="A1713" s="198" t="s">
        <v>668</v>
      </c>
      <c r="B1713" s="68"/>
      <c r="C1713" s="220" t="s">
        <v>1258</v>
      </c>
      <c r="D1713" s="221">
        <v>44802</v>
      </c>
      <c r="E1713" s="198" t="s">
        <v>3911</v>
      </c>
      <c r="F1713" s="198" t="s">
        <v>13</v>
      </c>
      <c r="G1713" s="198">
        <v>435940</v>
      </c>
      <c r="H1713" s="68"/>
      <c r="I1713" s="204" t="s">
        <v>669</v>
      </c>
      <c r="J1713" s="68"/>
      <c r="K1713" s="68"/>
      <c r="L1713" s="68"/>
      <c r="M1713" s="68"/>
      <c r="N1713" s="379"/>
      <c r="O1713" s="379"/>
      <c r="P1713" s="222">
        <v>11339.99</v>
      </c>
      <c r="Q1713" s="222">
        <v>0</v>
      </c>
      <c r="R1713" s="68" t="s">
        <v>639</v>
      </c>
      <c r="S1713" s="381"/>
      <c r="T1713" s="287"/>
    </row>
    <row r="1714" spans="1:20" ht="38.25">
      <c r="A1714" s="198" t="s">
        <v>668</v>
      </c>
      <c r="B1714" s="68"/>
      <c r="C1714" s="220" t="s">
        <v>1258</v>
      </c>
      <c r="D1714" s="221">
        <v>44802</v>
      </c>
      <c r="E1714" s="198" t="s">
        <v>3912</v>
      </c>
      <c r="F1714" s="198" t="s">
        <v>13</v>
      </c>
      <c r="G1714" s="198">
        <v>435948</v>
      </c>
      <c r="H1714" s="68"/>
      <c r="I1714" s="204" t="s">
        <v>669</v>
      </c>
      <c r="J1714" s="68"/>
      <c r="K1714" s="68"/>
      <c r="L1714" s="68"/>
      <c r="M1714" s="68"/>
      <c r="N1714" s="379"/>
      <c r="O1714" s="379"/>
      <c r="P1714" s="222">
        <v>45885.03</v>
      </c>
      <c r="Q1714" s="222">
        <v>0</v>
      </c>
      <c r="R1714" s="68" t="s">
        <v>639</v>
      </c>
      <c r="S1714" s="381"/>
      <c r="T1714" s="287"/>
    </row>
    <row r="1715" spans="1:20" ht="38.25">
      <c r="A1715" s="198" t="s">
        <v>668</v>
      </c>
      <c r="B1715" s="68"/>
      <c r="C1715" s="220" t="s">
        <v>1258</v>
      </c>
      <c r="D1715" s="221">
        <v>44802</v>
      </c>
      <c r="E1715" s="198" t="s">
        <v>3913</v>
      </c>
      <c r="F1715" s="198" t="s">
        <v>13</v>
      </c>
      <c r="G1715" s="198">
        <v>435942</v>
      </c>
      <c r="H1715" s="68"/>
      <c r="I1715" s="204" t="s">
        <v>669</v>
      </c>
      <c r="J1715" s="68"/>
      <c r="K1715" s="68"/>
      <c r="L1715" s="68"/>
      <c r="M1715" s="68"/>
      <c r="N1715" s="379"/>
      <c r="O1715" s="379"/>
      <c r="P1715" s="222">
        <v>45885.03</v>
      </c>
      <c r="Q1715" s="222">
        <v>0</v>
      </c>
      <c r="R1715" s="68" t="s">
        <v>639</v>
      </c>
      <c r="S1715" s="381"/>
      <c r="T1715" s="287"/>
    </row>
    <row r="1716" spans="1:20" ht="38.25">
      <c r="A1716" s="198" t="s">
        <v>668</v>
      </c>
      <c r="B1716" s="68"/>
      <c r="C1716" s="220" t="s">
        <v>1258</v>
      </c>
      <c r="D1716" s="221">
        <v>44802</v>
      </c>
      <c r="E1716" s="198" t="s">
        <v>3914</v>
      </c>
      <c r="F1716" s="198" t="s">
        <v>13</v>
      </c>
      <c r="G1716" s="198">
        <v>436075</v>
      </c>
      <c r="H1716" s="68"/>
      <c r="I1716" s="204" t="s">
        <v>669</v>
      </c>
      <c r="J1716" s="68"/>
      <c r="K1716" s="68"/>
      <c r="L1716" s="68"/>
      <c r="M1716" s="68"/>
      <c r="N1716" s="379"/>
      <c r="O1716" s="379"/>
      <c r="P1716" s="222">
        <v>1072702.45</v>
      </c>
      <c r="Q1716" s="222">
        <v>0</v>
      </c>
      <c r="R1716" s="68" t="s">
        <v>639</v>
      </c>
      <c r="S1716" s="381"/>
      <c r="T1716" s="287"/>
    </row>
    <row r="1717" spans="1:20" ht="38.25">
      <c r="A1717" s="198" t="s">
        <v>668</v>
      </c>
      <c r="B1717" s="68"/>
      <c r="C1717" s="220" t="s">
        <v>1258</v>
      </c>
      <c r="D1717" s="221">
        <v>44802</v>
      </c>
      <c r="E1717" s="198" t="s">
        <v>3915</v>
      </c>
      <c r="F1717" s="198" t="s">
        <v>13</v>
      </c>
      <c r="G1717" s="198">
        <v>436077</v>
      </c>
      <c r="H1717" s="68"/>
      <c r="I1717" s="204" t="s">
        <v>669</v>
      </c>
      <c r="J1717" s="68"/>
      <c r="K1717" s="68"/>
      <c r="L1717" s="68"/>
      <c r="M1717" s="68"/>
      <c r="N1717" s="379"/>
      <c r="O1717" s="379"/>
      <c r="P1717" s="222">
        <v>6617214.5800000001</v>
      </c>
      <c r="Q1717" s="222">
        <v>0</v>
      </c>
      <c r="R1717" s="68" t="s">
        <v>639</v>
      </c>
      <c r="S1717" s="381"/>
      <c r="T1717" s="287"/>
    </row>
    <row r="1718" spans="1:20" ht="38.25">
      <c r="A1718" s="198" t="s">
        <v>668</v>
      </c>
      <c r="B1718" s="68"/>
      <c r="C1718" s="220" t="s">
        <v>1258</v>
      </c>
      <c r="D1718" s="221">
        <v>44802</v>
      </c>
      <c r="E1718" s="198" t="s">
        <v>3916</v>
      </c>
      <c r="F1718" s="198" t="s">
        <v>13</v>
      </c>
      <c r="G1718" s="198">
        <v>436085</v>
      </c>
      <c r="H1718" s="68"/>
      <c r="I1718" s="204" t="s">
        <v>669</v>
      </c>
      <c r="J1718" s="68"/>
      <c r="K1718" s="68"/>
      <c r="L1718" s="68"/>
      <c r="M1718" s="68"/>
      <c r="N1718" s="379"/>
      <c r="O1718" s="379"/>
      <c r="P1718" s="222">
        <v>908688.98</v>
      </c>
      <c r="Q1718" s="222">
        <v>0</v>
      </c>
      <c r="R1718" s="68" t="s">
        <v>639</v>
      </c>
      <c r="S1718" s="381"/>
      <c r="T1718" s="287"/>
    </row>
    <row r="1719" spans="1:20" ht="38.25">
      <c r="A1719" s="198" t="s">
        <v>668</v>
      </c>
      <c r="B1719" s="68"/>
      <c r="C1719" s="220" t="s">
        <v>1258</v>
      </c>
      <c r="D1719" s="221">
        <v>44802</v>
      </c>
      <c r="E1719" s="198" t="s">
        <v>3917</v>
      </c>
      <c r="F1719" s="198" t="s">
        <v>13</v>
      </c>
      <c r="G1719" s="198">
        <v>436079</v>
      </c>
      <c r="H1719" s="68"/>
      <c r="I1719" s="204" t="s">
        <v>669</v>
      </c>
      <c r="J1719" s="68"/>
      <c r="K1719" s="68"/>
      <c r="L1719" s="68"/>
      <c r="M1719" s="68"/>
      <c r="N1719" s="379"/>
      <c r="O1719" s="379"/>
      <c r="P1719" s="222">
        <v>4389476.8499999996</v>
      </c>
      <c r="Q1719" s="222">
        <v>0</v>
      </c>
      <c r="R1719" s="68" t="s">
        <v>639</v>
      </c>
      <c r="S1719" s="381"/>
      <c r="T1719" s="287"/>
    </row>
    <row r="1720" spans="1:20" ht="38.25">
      <c r="A1720" s="198" t="s">
        <v>668</v>
      </c>
      <c r="B1720" s="68"/>
      <c r="C1720" s="220" t="s">
        <v>1258</v>
      </c>
      <c r="D1720" s="221">
        <v>44802</v>
      </c>
      <c r="E1720" s="198" t="s">
        <v>3918</v>
      </c>
      <c r="F1720" s="198" t="s">
        <v>13</v>
      </c>
      <c r="G1720" s="198">
        <v>436081</v>
      </c>
      <c r="H1720" s="68"/>
      <c r="I1720" s="204" t="s">
        <v>669</v>
      </c>
      <c r="J1720" s="68"/>
      <c r="K1720" s="68"/>
      <c r="L1720" s="68"/>
      <c r="M1720" s="68"/>
      <c r="N1720" s="379"/>
      <c r="O1720" s="379"/>
      <c r="P1720" s="222">
        <v>5605459.3899999997</v>
      </c>
      <c r="Q1720" s="222">
        <v>0</v>
      </c>
      <c r="R1720" s="68" t="s">
        <v>639</v>
      </c>
      <c r="S1720" s="381"/>
      <c r="T1720" s="287"/>
    </row>
    <row r="1721" spans="1:20" ht="38.25">
      <c r="A1721" s="198" t="s">
        <v>668</v>
      </c>
      <c r="B1721" s="68"/>
      <c r="C1721" s="220" t="s">
        <v>1258</v>
      </c>
      <c r="D1721" s="221">
        <v>44802</v>
      </c>
      <c r="E1721" s="198" t="s">
        <v>3919</v>
      </c>
      <c r="F1721" s="198" t="s">
        <v>13</v>
      </c>
      <c r="G1721" s="198">
        <v>436083</v>
      </c>
      <c r="H1721" s="68"/>
      <c r="I1721" s="204" t="s">
        <v>669</v>
      </c>
      <c r="J1721" s="68"/>
      <c r="K1721" s="68"/>
      <c r="L1721" s="68"/>
      <c r="M1721" s="68"/>
      <c r="N1721" s="379"/>
      <c r="O1721" s="379"/>
      <c r="P1721" s="222">
        <v>757166.53</v>
      </c>
      <c r="Q1721" s="222">
        <v>0</v>
      </c>
      <c r="R1721" s="68" t="s">
        <v>639</v>
      </c>
      <c r="S1721" s="381"/>
      <c r="T1721" s="287"/>
    </row>
    <row r="1722" spans="1:20" ht="38.25">
      <c r="A1722" s="198" t="s">
        <v>668</v>
      </c>
      <c r="B1722" s="68"/>
      <c r="C1722" s="220" t="s">
        <v>1258</v>
      </c>
      <c r="D1722" s="221">
        <v>44802</v>
      </c>
      <c r="E1722" s="198" t="s">
        <v>3920</v>
      </c>
      <c r="F1722" s="198" t="s">
        <v>13</v>
      </c>
      <c r="G1722" s="198">
        <v>436087</v>
      </c>
      <c r="H1722" s="68"/>
      <c r="I1722" s="204" t="s">
        <v>669</v>
      </c>
      <c r="J1722" s="68"/>
      <c r="K1722" s="68"/>
      <c r="L1722" s="68"/>
      <c r="M1722" s="68"/>
      <c r="N1722" s="379"/>
      <c r="O1722" s="379"/>
      <c r="P1722" s="222">
        <v>15396052.619999999</v>
      </c>
      <c r="Q1722" s="222">
        <v>0</v>
      </c>
      <c r="R1722" s="68" t="s">
        <v>639</v>
      </c>
      <c r="S1722" s="381"/>
      <c r="T1722" s="287"/>
    </row>
    <row r="1723" spans="1:20" ht="38.25">
      <c r="A1723" s="198" t="s">
        <v>668</v>
      </c>
      <c r="B1723" s="68"/>
      <c r="C1723" s="220" t="s">
        <v>1258</v>
      </c>
      <c r="D1723" s="221">
        <v>44802</v>
      </c>
      <c r="E1723" s="198" t="s">
        <v>3921</v>
      </c>
      <c r="F1723" s="198" t="s">
        <v>13</v>
      </c>
      <c r="G1723" s="198">
        <v>436089</v>
      </c>
      <c r="H1723" s="68"/>
      <c r="I1723" s="204" t="s">
        <v>669</v>
      </c>
      <c r="J1723" s="68"/>
      <c r="K1723" s="68"/>
      <c r="L1723" s="68"/>
      <c r="M1723" s="68"/>
      <c r="N1723" s="379"/>
      <c r="O1723" s="379"/>
      <c r="P1723" s="222">
        <v>2079646.8</v>
      </c>
      <c r="Q1723" s="222">
        <v>0</v>
      </c>
      <c r="R1723" s="68" t="s">
        <v>639</v>
      </c>
      <c r="S1723" s="381"/>
      <c r="T1723" s="287"/>
    </row>
    <row r="1724" spans="1:20" ht="38.25">
      <c r="A1724" s="198" t="s">
        <v>668</v>
      </c>
      <c r="B1724" s="68"/>
      <c r="C1724" s="220" t="s">
        <v>1258</v>
      </c>
      <c r="D1724" s="221">
        <v>44802</v>
      </c>
      <c r="E1724" s="198" t="s">
        <v>3922</v>
      </c>
      <c r="F1724" s="198" t="s">
        <v>13</v>
      </c>
      <c r="G1724" s="198">
        <v>436091</v>
      </c>
      <c r="H1724" s="68"/>
      <c r="I1724" s="204" t="s">
        <v>669</v>
      </c>
      <c r="J1724" s="68"/>
      <c r="K1724" s="68"/>
      <c r="L1724" s="68"/>
      <c r="M1724" s="68"/>
      <c r="N1724" s="379"/>
      <c r="O1724" s="379"/>
      <c r="P1724" s="222">
        <v>2495821.12</v>
      </c>
      <c r="Q1724" s="222">
        <v>0</v>
      </c>
      <c r="R1724" s="68" t="s">
        <v>639</v>
      </c>
      <c r="S1724" s="381"/>
      <c r="T1724" s="287"/>
    </row>
    <row r="1725" spans="1:20" ht="38.25">
      <c r="A1725" s="198" t="s">
        <v>668</v>
      </c>
      <c r="B1725" s="68"/>
      <c r="C1725" s="220" t="s">
        <v>1258</v>
      </c>
      <c r="D1725" s="221">
        <v>44802</v>
      </c>
      <c r="E1725" s="198" t="s">
        <v>3923</v>
      </c>
      <c r="F1725" s="198" t="s">
        <v>13</v>
      </c>
      <c r="G1725" s="198">
        <v>436093</v>
      </c>
      <c r="H1725" s="68"/>
      <c r="I1725" s="204" t="s">
        <v>669</v>
      </c>
      <c r="J1725" s="68"/>
      <c r="K1725" s="68"/>
      <c r="L1725" s="68"/>
      <c r="M1725" s="68"/>
      <c r="N1725" s="379"/>
      <c r="O1725" s="379"/>
      <c r="P1725" s="222">
        <v>12056213.74</v>
      </c>
      <c r="Q1725" s="222">
        <v>0</v>
      </c>
      <c r="R1725" s="68" t="s">
        <v>639</v>
      </c>
      <c r="S1725" s="381"/>
      <c r="T1725" s="287"/>
    </row>
    <row r="1726" spans="1:20" ht="38.25">
      <c r="A1726" s="198" t="s">
        <v>668</v>
      </c>
      <c r="B1726" s="68"/>
      <c r="C1726" s="220" t="s">
        <v>1258</v>
      </c>
      <c r="D1726" s="221">
        <v>44802</v>
      </c>
      <c r="E1726" s="198" t="s">
        <v>3924</v>
      </c>
      <c r="F1726" s="198" t="s">
        <v>13</v>
      </c>
      <c r="G1726" s="198">
        <v>436095</v>
      </c>
      <c r="H1726" s="68"/>
      <c r="I1726" s="204" t="s">
        <v>669</v>
      </c>
      <c r="J1726" s="68"/>
      <c r="K1726" s="68"/>
      <c r="L1726" s="68"/>
      <c r="M1726" s="68"/>
      <c r="N1726" s="379"/>
      <c r="O1726" s="379"/>
      <c r="P1726" s="222">
        <v>2218111.37</v>
      </c>
      <c r="Q1726" s="222">
        <v>0</v>
      </c>
      <c r="R1726" s="68" t="s">
        <v>639</v>
      </c>
      <c r="S1726" s="381"/>
      <c r="T1726" s="287"/>
    </row>
    <row r="1727" spans="1:20" ht="38.25">
      <c r="A1727" s="198" t="s">
        <v>668</v>
      </c>
      <c r="B1727" s="68"/>
      <c r="C1727" s="220" t="s">
        <v>1258</v>
      </c>
      <c r="D1727" s="221">
        <v>44802</v>
      </c>
      <c r="E1727" s="198" t="s">
        <v>3925</v>
      </c>
      <c r="F1727" s="198" t="s">
        <v>13</v>
      </c>
      <c r="G1727" s="198">
        <v>436097</v>
      </c>
      <c r="H1727" s="68"/>
      <c r="I1727" s="204" t="s">
        <v>669</v>
      </c>
      <c r="J1727" s="68"/>
      <c r="K1727" s="68"/>
      <c r="L1727" s="68"/>
      <c r="M1727" s="68"/>
      <c r="N1727" s="379"/>
      <c r="O1727" s="379"/>
      <c r="P1727" s="222">
        <v>2832577.42</v>
      </c>
      <c r="Q1727" s="222">
        <v>0</v>
      </c>
      <c r="R1727" s="68" t="s">
        <v>639</v>
      </c>
      <c r="S1727" s="381"/>
      <c r="T1727" s="287"/>
    </row>
    <row r="1728" spans="1:20" ht="38.25">
      <c r="A1728" s="198" t="s">
        <v>668</v>
      </c>
      <c r="B1728" s="68"/>
      <c r="C1728" s="220" t="s">
        <v>1258</v>
      </c>
      <c r="D1728" s="221">
        <v>44802</v>
      </c>
      <c r="E1728" s="198" t="s">
        <v>3926</v>
      </c>
      <c r="F1728" s="198" t="s">
        <v>13</v>
      </c>
      <c r="G1728" s="198">
        <v>436099</v>
      </c>
      <c r="H1728" s="68"/>
      <c r="I1728" s="204" t="s">
        <v>669</v>
      </c>
      <c r="J1728" s="68"/>
      <c r="K1728" s="68"/>
      <c r="L1728" s="68"/>
      <c r="M1728" s="68"/>
      <c r="N1728" s="379"/>
      <c r="O1728" s="379"/>
      <c r="P1728" s="222">
        <v>459183.09</v>
      </c>
      <c r="Q1728" s="222">
        <v>0</v>
      </c>
      <c r="R1728" s="68" t="s">
        <v>639</v>
      </c>
      <c r="S1728" s="381"/>
      <c r="T1728" s="287"/>
    </row>
    <row r="1729" spans="1:20" ht="38.25">
      <c r="A1729" s="198" t="s">
        <v>668</v>
      </c>
      <c r="B1729" s="68"/>
      <c r="C1729" s="220" t="s">
        <v>1258</v>
      </c>
      <c r="D1729" s="221">
        <v>44802</v>
      </c>
      <c r="E1729" s="198" t="s">
        <v>3927</v>
      </c>
      <c r="F1729" s="198" t="s">
        <v>13</v>
      </c>
      <c r="G1729" s="198">
        <v>436101</v>
      </c>
      <c r="H1729" s="68"/>
      <c r="I1729" s="204" t="s">
        <v>669</v>
      </c>
      <c r="J1729" s="68"/>
      <c r="K1729" s="68"/>
      <c r="L1729" s="68"/>
      <c r="M1729" s="68"/>
      <c r="N1729" s="379"/>
      <c r="O1729" s="379"/>
      <c r="P1729" s="222">
        <v>382614.99</v>
      </c>
      <c r="Q1729" s="222">
        <v>0</v>
      </c>
      <c r="R1729" s="68" t="s">
        <v>639</v>
      </c>
      <c r="S1729" s="381"/>
      <c r="T1729" s="287"/>
    </row>
    <row r="1730" spans="1:20" ht="38.25">
      <c r="A1730" s="198" t="s">
        <v>668</v>
      </c>
      <c r="B1730" s="68"/>
      <c r="C1730" s="220" t="s">
        <v>1258</v>
      </c>
      <c r="D1730" s="221">
        <v>44802</v>
      </c>
      <c r="E1730" s="198" t="s">
        <v>3928</v>
      </c>
      <c r="F1730" s="198" t="s">
        <v>13</v>
      </c>
      <c r="G1730" s="198">
        <v>436103</v>
      </c>
      <c r="H1730" s="68"/>
      <c r="I1730" s="204" t="s">
        <v>669</v>
      </c>
      <c r="J1730" s="68"/>
      <c r="K1730" s="68"/>
      <c r="L1730" s="68"/>
      <c r="M1730" s="68"/>
      <c r="N1730" s="379"/>
      <c r="O1730" s="379"/>
      <c r="P1730" s="222">
        <v>113666.02</v>
      </c>
      <c r="Q1730" s="222">
        <v>0</v>
      </c>
      <c r="R1730" s="68" t="s">
        <v>639</v>
      </c>
      <c r="S1730" s="381"/>
      <c r="T1730" s="287"/>
    </row>
    <row r="1731" spans="1:20" ht="38.25">
      <c r="A1731" s="198" t="s">
        <v>668</v>
      </c>
      <c r="B1731" s="68"/>
      <c r="C1731" s="220" t="s">
        <v>1258</v>
      </c>
      <c r="D1731" s="221">
        <v>44802</v>
      </c>
      <c r="E1731" s="198" t="s">
        <v>3929</v>
      </c>
      <c r="F1731" s="198" t="s">
        <v>13</v>
      </c>
      <c r="G1731" s="198">
        <v>436105</v>
      </c>
      <c r="H1731" s="68"/>
      <c r="I1731" s="204" t="s">
        <v>669</v>
      </c>
      <c r="J1731" s="68"/>
      <c r="K1731" s="68"/>
      <c r="L1731" s="68"/>
      <c r="M1731" s="68"/>
      <c r="N1731" s="379"/>
      <c r="O1731" s="379"/>
      <c r="P1731" s="222">
        <v>2487060.35</v>
      </c>
      <c r="Q1731" s="222">
        <v>0</v>
      </c>
      <c r="R1731" s="68" t="s">
        <v>639</v>
      </c>
      <c r="S1731" s="381"/>
      <c r="T1731" s="287"/>
    </row>
    <row r="1732" spans="1:20" ht="38.25">
      <c r="A1732" s="198" t="s">
        <v>668</v>
      </c>
      <c r="B1732" s="68"/>
      <c r="C1732" s="220" t="s">
        <v>1258</v>
      </c>
      <c r="D1732" s="221">
        <v>44802</v>
      </c>
      <c r="E1732" s="198" t="s">
        <v>3930</v>
      </c>
      <c r="F1732" s="198" t="s">
        <v>13</v>
      </c>
      <c r="G1732" s="198">
        <v>436107</v>
      </c>
      <c r="H1732" s="68"/>
      <c r="I1732" s="204" t="s">
        <v>669</v>
      </c>
      <c r="J1732" s="68"/>
      <c r="K1732" s="68"/>
      <c r="L1732" s="68"/>
      <c r="M1732" s="68"/>
      <c r="N1732" s="379"/>
      <c r="O1732" s="379"/>
      <c r="P1732" s="222">
        <v>2409223.2200000002</v>
      </c>
      <c r="Q1732" s="222">
        <v>0</v>
      </c>
      <c r="R1732" s="68" t="s">
        <v>639</v>
      </c>
      <c r="S1732" s="381"/>
      <c r="T1732" s="287"/>
    </row>
    <row r="1733" spans="1:20" ht="38.25">
      <c r="A1733" s="198" t="s">
        <v>668</v>
      </c>
      <c r="B1733" s="68"/>
      <c r="C1733" s="220" t="s">
        <v>1258</v>
      </c>
      <c r="D1733" s="221">
        <v>44802</v>
      </c>
      <c r="E1733" s="198" t="s">
        <v>3931</v>
      </c>
      <c r="F1733" s="198" t="s">
        <v>13</v>
      </c>
      <c r="G1733" s="198">
        <v>436109</v>
      </c>
      <c r="H1733" s="68"/>
      <c r="I1733" s="204" t="s">
        <v>669</v>
      </c>
      <c r="J1733" s="68"/>
      <c r="K1733" s="68"/>
      <c r="L1733" s="68"/>
      <c r="M1733" s="68"/>
      <c r="N1733" s="379"/>
      <c r="O1733" s="379"/>
      <c r="P1733" s="222">
        <v>19123889.68</v>
      </c>
      <c r="Q1733" s="222">
        <v>0</v>
      </c>
      <c r="R1733" s="68" t="s">
        <v>639</v>
      </c>
      <c r="S1733" s="381"/>
      <c r="T1733" s="287"/>
    </row>
    <row r="1734" spans="1:20" ht="38.25">
      <c r="A1734" s="198" t="s">
        <v>668</v>
      </c>
      <c r="B1734" s="68"/>
      <c r="C1734" s="220" t="s">
        <v>1258</v>
      </c>
      <c r="D1734" s="221">
        <v>44802</v>
      </c>
      <c r="E1734" s="198" t="s">
        <v>3932</v>
      </c>
      <c r="F1734" s="198" t="s">
        <v>13</v>
      </c>
      <c r="G1734" s="198">
        <v>436111</v>
      </c>
      <c r="H1734" s="68"/>
      <c r="I1734" s="204" t="s">
        <v>669</v>
      </c>
      <c r="J1734" s="68"/>
      <c r="K1734" s="68"/>
      <c r="L1734" s="68"/>
      <c r="M1734" s="68"/>
      <c r="N1734" s="379"/>
      <c r="O1734" s="379"/>
      <c r="P1734" s="222">
        <v>18750727.219999999</v>
      </c>
      <c r="Q1734" s="222">
        <v>0</v>
      </c>
      <c r="R1734" s="68" t="s">
        <v>639</v>
      </c>
      <c r="S1734" s="381"/>
      <c r="T1734" s="287"/>
    </row>
    <row r="1735" spans="1:20" ht="38.25">
      <c r="A1735" s="198" t="s">
        <v>668</v>
      </c>
      <c r="B1735" s="68"/>
      <c r="C1735" s="220" t="s">
        <v>1258</v>
      </c>
      <c r="D1735" s="221">
        <v>44802</v>
      </c>
      <c r="E1735" s="198" t="s">
        <v>3933</v>
      </c>
      <c r="F1735" s="198" t="s">
        <v>13</v>
      </c>
      <c r="G1735" s="198">
        <v>436113</v>
      </c>
      <c r="H1735" s="68"/>
      <c r="I1735" s="204" t="s">
        <v>669</v>
      </c>
      <c r="J1735" s="68"/>
      <c r="K1735" s="68"/>
      <c r="L1735" s="68"/>
      <c r="M1735" s="68"/>
      <c r="N1735" s="379"/>
      <c r="O1735" s="379"/>
      <c r="P1735" s="222">
        <v>24044866.5</v>
      </c>
      <c r="Q1735" s="222">
        <v>0</v>
      </c>
      <c r="R1735" s="68" t="s">
        <v>639</v>
      </c>
      <c r="S1735" s="381"/>
      <c r="T1735" s="287"/>
    </row>
    <row r="1736" spans="1:20" ht="38.25">
      <c r="A1736" s="198" t="s">
        <v>668</v>
      </c>
      <c r="B1736" s="68"/>
      <c r="C1736" s="220" t="s">
        <v>1258</v>
      </c>
      <c r="D1736" s="221">
        <v>44802</v>
      </c>
      <c r="E1736" s="198" t="s">
        <v>3934</v>
      </c>
      <c r="F1736" s="198" t="s">
        <v>13</v>
      </c>
      <c r="G1736" s="198">
        <v>436115</v>
      </c>
      <c r="H1736" s="68"/>
      <c r="I1736" s="204" t="s">
        <v>669</v>
      </c>
      <c r="J1736" s="68"/>
      <c r="K1736" s="68"/>
      <c r="L1736" s="68"/>
      <c r="M1736" s="68"/>
      <c r="N1736" s="379"/>
      <c r="O1736" s="379"/>
      <c r="P1736" s="222">
        <v>9260839.4800000004</v>
      </c>
      <c r="Q1736" s="222">
        <v>0</v>
      </c>
      <c r="R1736" s="68" t="s">
        <v>639</v>
      </c>
      <c r="S1736" s="381"/>
      <c r="T1736" s="287"/>
    </row>
    <row r="1737" spans="1:20" ht="38.25">
      <c r="A1737" s="198" t="s">
        <v>668</v>
      </c>
      <c r="B1737" s="68"/>
      <c r="C1737" s="220" t="s">
        <v>1258</v>
      </c>
      <c r="D1737" s="221">
        <v>44802</v>
      </c>
      <c r="E1737" s="198" t="s">
        <v>3935</v>
      </c>
      <c r="F1737" s="198" t="s">
        <v>13</v>
      </c>
      <c r="G1737" s="198">
        <v>436117</v>
      </c>
      <c r="H1737" s="68"/>
      <c r="I1737" s="204" t="s">
        <v>669</v>
      </c>
      <c r="J1737" s="68"/>
      <c r="K1737" s="68"/>
      <c r="L1737" s="68"/>
      <c r="M1737" s="68"/>
      <c r="N1737" s="379"/>
      <c r="O1737" s="379"/>
      <c r="P1737" s="222">
        <v>111874754.7</v>
      </c>
      <c r="Q1737" s="222">
        <v>0</v>
      </c>
      <c r="R1737" s="68" t="s">
        <v>639</v>
      </c>
      <c r="S1737" s="381"/>
      <c r="T1737" s="287"/>
    </row>
    <row r="1738" spans="1:20" ht="38.25">
      <c r="A1738" s="198" t="s">
        <v>668</v>
      </c>
      <c r="B1738" s="68"/>
      <c r="C1738" s="220" t="s">
        <v>1258</v>
      </c>
      <c r="D1738" s="221">
        <v>44802</v>
      </c>
      <c r="E1738" s="198" t="s">
        <v>3936</v>
      </c>
      <c r="F1738" s="198" t="s">
        <v>13</v>
      </c>
      <c r="G1738" s="198">
        <v>436119</v>
      </c>
      <c r="H1738" s="68"/>
      <c r="I1738" s="204" t="s">
        <v>669</v>
      </c>
      <c r="J1738" s="68"/>
      <c r="K1738" s="68"/>
      <c r="L1738" s="68"/>
      <c r="M1738" s="68"/>
      <c r="N1738" s="379"/>
      <c r="O1738" s="379"/>
      <c r="P1738" s="222">
        <v>48083705.390000001</v>
      </c>
      <c r="Q1738" s="222">
        <v>0</v>
      </c>
      <c r="R1738" s="68" t="s">
        <v>639</v>
      </c>
      <c r="S1738" s="381"/>
      <c r="T1738" s="287"/>
    </row>
    <row r="1739" spans="1:20" ht="38.25">
      <c r="A1739" s="198" t="s">
        <v>668</v>
      </c>
      <c r="B1739" s="68"/>
      <c r="C1739" s="220" t="s">
        <v>1258</v>
      </c>
      <c r="D1739" s="221">
        <v>44802</v>
      </c>
      <c r="E1739" s="198" t="s">
        <v>3937</v>
      </c>
      <c r="F1739" s="198" t="s">
        <v>13</v>
      </c>
      <c r="G1739" s="198">
        <v>436121</v>
      </c>
      <c r="H1739" s="68"/>
      <c r="I1739" s="204" t="s">
        <v>669</v>
      </c>
      <c r="J1739" s="68"/>
      <c r="K1739" s="68"/>
      <c r="L1739" s="68"/>
      <c r="M1739" s="68"/>
      <c r="N1739" s="379"/>
      <c r="O1739" s="379"/>
      <c r="P1739" s="222">
        <v>8219436.7999999998</v>
      </c>
      <c r="Q1739" s="222">
        <v>0</v>
      </c>
      <c r="R1739" s="68" t="s">
        <v>639</v>
      </c>
      <c r="S1739" s="381"/>
      <c r="T1739" s="287"/>
    </row>
    <row r="1740" spans="1:20" ht="38.25">
      <c r="A1740" s="198" t="s">
        <v>668</v>
      </c>
      <c r="B1740" s="68"/>
      <c r="C1740" s="220" t="s">
        <v>1258</v>
      </c>
      <c r="D1740" s="221">
        <v>44802</v>
      </c>
      <c r="E1740" s="198" t="s">
        <v>3938</v>
      </c>
      <c r="F1740" s="198" t="s">
        <v>13</v>
      </c>
      <c r="G1740" s="198">
        <v>436123</v>
      </c>
      <c r="H1740" s="68"/>
      <c r="I1740" s="204" t="s">
        <v>669</v>
      </c>
      <c r="J1740" s="68"/>
      <c r="K1740" s="68"/>
      <c r="L1740" s="68"/>
      <c r="M1740" s="68"/>
      <c r="N1740" s="379"/>
      <c r="O1740" s="379"/>
      <c r="P1740" s="222">
        <v>14102.31</v>
      </c>
      <c r="Q1740" s="222">
        <v>0</v>
      </c>
      <c r="R1740" s="68" t="s">
        <v>639</v>
      </c>
      <c r="S1740" s="381"/>
      <c r="T1740" s="287"/>
    </row>
    <row r="1741" spans="1:20" ht="38.25">
      <c r="A1741" s="198" t="s">
        <v>668</v>
      </c>
      <c r="B1741" s="68"/>
      <c r="C1741" s="220" t="s">
        <v>1258</v>
      </c>
      <c r="D1741" s="221">
        <v>44802</v>
      </c>
      <c r="E1741" s="198" t="s">
        <v>3939</v>
      </c>
      <c r="F1741" s="198" t="s">
        <v>13</v>
      </c>
      <c r="G1741" s="198">
        <v>436125</v>
      </c>
      <c r="H1741" s="68"/>
      <c r="I1741" s="204" t="s">
        <v>669</v>
      </c>
      <c r="J1741" s="68"/>
      <c r="K1741" s="68"/>
      <c r="L1741" s="68"/>
      <c r="M1741" s="68"/>
      <c r="N1741" s="379"/>
      <c r="O1741" s="379"/>
      <c r="P1741" s="222">
        <v>14536.48</v>
      </c>
      <c r="Q1741" s="222">
        <v>0</v>
      </c>
      <c r="R1741" s="68" t="s">
        <v>639</v>
      </c>
      <c r="S1741" s="381"/>
      <c r="T1741" s="287"/>
    </row>
    <row r="1742" spans="1:20" ht="38.25">
      <c r="A1742" s="198" t="s">
        <v>668</v>
      </c>
      <c r="B1742" s="68"/>
      <c r="C1742" s="220" t="s">
        <v>1258</v>
      </c>
      <c r="D1742" s="221">
        <v>44802</v>
      </c>
      <c r="E1742" s="198" t="s">
        <v>3940</v>
      </c>
      <c r="F1742" s="198" t="s">
        <v>13</v>
      </c>
      <c r="G1742" s="198">
        <v>436127</v>
      </c>
      <c r="H1742" s="68"/>
      <c r="I1742" s="204" t="s">
        <v>669</v>
      </c>
      <c r="J1742" s="68"/>
      <c r="K1742" s="68"/>
      <c r="L1742" s="68"/>
      <c r="M1742" s="68"/>
      <c r="N1742" s="379"/>
      <c r="O1742" s="379"/>
      <c r="P1742" s="222">
        <v>644.5</v>
      </c>
      <c r="Q1742" s="222">
        <v>0</v>
      </c>
      <c r="R1742" s="68" t="s">
        <v>639</v>
      </c>
      <c r="S1742" s="381"/>
      <c r="T1742" s="287"/>
    </row>
    <row r="1743" spans="1:20" ht="38.25">
      <c r="A1743" s="198" t="s">
        <v>668</v>
      </c>
      <c r="B1743" s="68"/>
      <c r="C1743" s="220" t="s">
        <v>1258</v>
      </c>
      <c r="D1743" s="221">
        <v>44802</v>
      </c>
      <c r="E1743" s="198" t="s">
        <v>3941</v>
      </c>
      <c r="F1743" s="198" t="s">
        <v>13</v>
      </c>
      <c r="G1743" s="198">
        <v>436129</v>
      </c>
      <c r="H1743" s="68"/>
      <c r="I1743" s="204" t="s">
        <v>669</v>
      </c>
      <c r="J1743" s="68"/>
      <c r="K1743" s="68"/>
      <c r="L1743" s="68"/>
      <c r="M1743" s="68"/>
      <c r="N1743" s="379"/>
      <c r="O1743" s="379"/>
      <c r="P1743" s="222">
        <v>4128.6899999999996</v>
      </c>
      <c r="Q1743" s="222">
        <v>0</v>
      </c>
      <c r="R1743" s="68" t="s">
        <v>639</v>
      </c>
      <c r="S1743" s="381"/>
      <c r="T1743" s="287"/>
    </row>
    <row r="1744" spans="1:20" ht="38.25">
      <c r="A1744" s="198" t="s">
        <v>668</v>
      </c>
      <c r="B1744" s="68"/>
      <c r="C1744" s="220" t="s">
        <v>1258</v>
      </c>
      <c r="D1744" s="221">
        <v>44802</v>
      </c>
      <c r="E1744" s="198" t="s">
        <v>3942</v>
      </c>
      <c r="F1744" s="198" t="s">
        <v>13</v>
      </c>
      <c r="G1744" s="198">
        <v>436131</v>
      </c>
      <c r="H1744" s="68"/>
      <c r="I1744" s="204" t="s">
        <v>669</v>
      </c>
      <c r="J1744" s="68"/>
      <c r="K1744" s="68"/>
      <c r="L1744" s="68"/>
      <c r="M1744" s="68"/>
      <c r="N1744" s="379"/>
      <c r="O1744" s="379"/>
      <c r="P1744" s="222">
        <v>16706.02</v>
      </c>
      <c r="Q1744" s="222">
        <v>0</v>
      </c>
      <c r="R1744" s="68" t="s">
        <v>639</v>
      </c>
      <c r="S1744" s="381"/>
      <c r="T1744" s="287"/>
    </row>
    <row r="1745" spans="1:20" ht="38.25">
      <c r="A1745" s="198" t="s">
        <v>668</v>
      </c>
      <c r="B1745" s="68"/>
      <c r="C1745" s="220" t="s">
        <v>1258</v>
      </c>
      <c r="D1745" s="221">
        <v>44802</v>
      </c>
      <c r="E1745" s="198" t="s">
        <v>3943</v>
      </c>
      <c r="F1745" s="198" t="s">
        <v>13</v>
      </c>
      <c r="G1745" s="198">
        <v>436133</v>
      </c>
      <c r="H1745" s="68"/>
      <c r="I1745" s="204" t="s">
        <v>669</v>
      </c>
      <c r="J1745" s="68"/>
      <c r="K1745" s="68"/>
      <c r="L1745" s="68"/>
      <c r="M1745" s="68"/>
      <c r="N1745" s="379"/>
      <c r="O1745" s="379"/>
      <c r="P1745" s="222">
        <v>16706.02</v>
      </c>
      <c r="Q1745" s="222">
        <v>0</v>
      </c>
      <c r="R1745" s="68" t="s">
        <v>639</v>
      </c>
      <c r="S1745" s="381"/>
      <c r="T1745" s="287"/>
    </row>
    <row r="1746" spans="1:20" ht="38.25">
      <c r="A1746" s="198" t="s">
        <v>668</v>
      </c>
      <c r="B1746" s="68"/>
      <c r="C1746" s="220" t="s">
        <v>1258</v>
      </c>
      <c r="D1746" s="221">
        <v>44802</v>
      </c>
      <c r="E1746" s="198" t="s">
        <v>3944</v>
      </c>
      <c r="F1746" s="198" t="s">
        <v>13</v>
      </c>
      <c r="G1746" s="198">
        <v>436135</v>
      </c>
      <c r="H1746" s="68"/>
      <c r="I1746" s="204" t="s">
        <v>669</v>
      </c>
      <c r="J1746" s="68"/>
      <c r="K1746" s="68"/>
      <c r="L1746" s="68"/>
      <c r="M1746" s="68"/>
      <c r="N1746" s="379"/>
      <c r="O1746" s="379"/>
      <c r="P1746" s="222">
        <v>16706.02</v>
      </c>
      <c r="Q1746" s="222">
        <v>0</v>
      </c>
      <c r="R1746" s="68" t="s">
        <v>639</v>
      </c>
      <c r="S1746" s="381"/>
      <c r="T1746" s="287"/>
    </row>
    <row r="1747" spans="1:20" ht="38.25">
      <c r="A1747" s="198" t="s">
        <v>668</v>
      </c>
      <c r="B1747" s="68"/>
      <c r="C1747" s="220" t="s">
        <v>1258</v>
      </c>
      <c r="D1747" s="221">
        <v>44802</v>
      </c>
      <c r="E1747" s="198" t="s">
        <v>3945</v>
      </c>
      <c r="F1747" s="198" t="s">
        <v>13</v>
      </c>
      <c r="G1747" s="198">
        <v>436137</v>
      </c>
      <c r="H1747" s="68"/>
      <c r="I1747" s="204" t="s">
        <v>669</v>
      </c>
      <c r="J1747" s="68"/>
      <c r="K1747" s="68"/>
      <c r="L1747" s="68"/>
      <c r="M1747" s="68"/>
      <c r="N1747" s="379"/>
      <c r="O1747" s="379"/>
      <c r="P1747" s="222">
        <v>16706.02</v>
      </c>
      <c r="Q1747" s="222">
        <v>0</v>
      </c>
      <c r="R1747" s="68" t="s">
        <v>639</v>
      </c>
      <c r="S1747" s="381"/>
      <c r="T1747" s="287"/>
    </row>
    <row r="1748" spans="1:20" ht="38.25">
      <c r="A1748" s="198" t="s">
        <v>668</v>
      </c>
      <c r="B1748" s="68"/>
      <c r="C1748" s="220" t="s">
        <v>1258</v>
      </c>
      <c r="D1748" s="221">
        <v>44802</v>
      </c>
      <c r="E1748" s="198" t="s">
        <v>3946</v>
      </c>
      <c r="F1748" s="198" t="s">
        <v>13</v>
      </c>
      <c r="G1748" s="198">
        <v>436139</v>
      </c>
      <c r="H1748" s="68"/>
      <c r="I1748" s="204" t="s">
        <v>669</v>
      </c>
      <c r="J1748" s="68"/>
      <c r="K1748" s="68"/>
      <c r="L1748" s="68"/>
      <c r="M1748" s="68"/>
      <c r="N1748" s="379"/>
      <c r="O1748" s="379"/>
      <c r="P1748" s="222">
        <v>16706.02</v>
      </c>
      <c r="Q1748" s="222">
        <v>0</v>
      </c>
      <c r="R1748" s="68" t="s">
        <v>639</v>
      </c>
      <c r="S1748" s="381"/>
      <c r="T1748" s="287"/>
    </row>
    <row r="1749" spans="1:20" ht="38.25">
      <c r="A1749" s="198" t="s">
        <v>668</v>
      </c>
      <c r="B1749" s="68"/>
      <c r="C1749" s="220" t="s">
        <v>1258</v>
      </c>
      <c r="D1749" s="221">
        <v>44802</v>
      </c>
      <c r="E1749" s="198" t="s">
        <v>3947</v>
      </c>
      <c r="F1749" s="198" t="s">
        <v>13</v>
      </c>
      <c r="G1749" s="198">
        <v>436141</v>
      </c>
      <c r="H1749" s="68"/>
      <c r="I1749" s="204" t="s">
        <v>669</v>
      </c>
      <c r="J1749" s="68"/>
      <c r="K1749" s="68"/>
      <c r="L1749" s="68"/>
      <c r="M1749" s="68"/>
      <c r="N1749" s="379"/>
      <c r="O1749" s="379"/>
      <c r="P1749" s="222">
        <v>320558.06</v>
      </c>
      <c r="Q1749" s="222">
        <v>0</v>
      </c>
      <c r="R1749" s="68" t="s">
        <v>639</v>
      </c>
      <c r="S1749" s="381"/>
      <c r="T1749" s="287"/>
    </row>
    <row r="1750" spans="1:20" ht="38.25">
      <c r="A1750" s="198" t="s">
        <v>668</v>
      </c>
      <c r="B1750" s="68"/>
      <c r="C1750" s="220" t="s">
        <v>1258</v>
      </c>
      <c r="D1750" s="221">
        <v>44802</v>
      </c>
      <c r="E1750" s="198" t="s">
        <v>3948</v>
      </c>
      <c r="F1750" s="198" t="s">
        <v>13</v>
      </c>
      <c r="G1750" s="198">
        <v>436143</v>
      </c>
      <c r="H1750" s="68"/>
      <c r="I1750" s="204" t="s">
        <v>669</v>
      </c>
      <c r="J1750" s="68"/>
      <c r="K1750" s="68"/>
      <c r="L1750" s="68"/>
      <c r="M1750" s="68"/>
      <c r="N1750" s="379"/>
      <c r="O1750" s="379"/>
      <c r="P1750" s="222">
        <v>5137.5200000000004</v>
      </c>
      <c r="Q1750" s="222">
        <v>0</v>
      </c>
      <c r="R1750" s="68" t="s">
        <v>639</v>
      </c>
      <c r="S1750" s="381"/>
      <c r="T1750" s="287"/>
    </row>
    <row r="1751" spans="1:20" ht="38.25">
      <c r="A1751" s="198" t="s">
        <v>668</v>
      </c>
      <c r="B1751" s="68"/>
      <c r="C1751" s="220" t="s">
        <v>1258</v>
      </c>
      <c r="D1751" s="221">
        <v>44802</v>
      </c>
      <c r="E1751" s="198" t="s">
        <v>3949</v>
      </c>
      <c r="F1751" s="198" t="s">
        <v>13</v>
      </c>
      <c r="G1751" s="198">
        <v>436145</v>
      </c>
      <c r="H1751" s="68"/>
      <c r="I1751" s="204" t="s">
        <v>669</v>
      </c>
      <c r="J1751" s="68"/>
      <c r="K1751" s="68"/>
      <c r="L1751" s="68"/>
      <c r="M1751" s="68"/>
      <c r="N1751" s="379"/>
      <c r="O1751" s="379"/>
      <c r="P1751" s="222">
        <v>4984.0600000000004</v>
      </c>
      <c r="Q1751" s="222">
        <v>0</v>
      </c>
      <c r="R1751" s="68" t="s">
        <v>639</v>
      </c>
      <c r="S1751" s="381"/>
      <c r="T1751" s="287"/>
    </row>
    <row r="1752" spans="1:20" ht="38.25">
      <c r="A1752" s="198" t="s">
        <v>668</v>
      </c>
      <c r="B1752" s="68"/>
      <c r="C1752" s="220" t="s">
        <v>1258</v>
      </c>
      <c r="D1752" s="221">
        <v>44802</v>
      </c>
      <c r="E1752" s="198" t="s">
        <v>3950</v>
      </c>
      <c r="F1752" s="198" t="s">
        <v>13</v>
      </c>
      <c r="G1752" s="198">
        <v>436153</v>
      </c>
      <c r="H1752" s="68"/>
      <c r="I1752" s="204" t="s">
        <v>669</v>
      </c>
      <c r="J1752" s="68"/>
      <c r="K1752" s="68"/>
      <c r="L1752" s="68"/>
      <c r="M1752" s="68"/>
      <c r="N1752" s="379"/>
      <c r="O1752" s="379"/>
      <c r="P1752" s="222">
        <v>5904.26</v>
      </c>
      <c r="Q1752" s="222">
        <v>0</v>
      </c>
      <c r="R1752" s="68" t="s">
        <v>639</v>
      </c>
      <c r="S1752" s="381"/>
      <c r="T1752" s="287"/>
    </row>
    <row r="1753" spans="1:20" ht="38.25">
      <c r="A1753" s="198" t="s">
        <v>668</v>
      </c>
      <c r="B1753" s="68"/>
      <c r="C1753" s="220" t="s">
        <v>1258</v>
      </c>
      <c r="D1753" s="221">
        <v>44802</v>
      </c>
      <c r="E1753" s="198" t="s">
        <v>3951</v>
      </c>
      <c r="F1753" s="198" t="s">
        <v>13</v>
      </c>
      <c r="G1753" s="198">
        <v>436147</v>
      </c>
      <c r="H1753" s="68"/>
      <c r="I1753" s="204" t="s">
        <v>669</v>
      </c>
      <c r="J1753" s="68"/>
      <c r="K1753" s="68"/>
      <c r="L1753" s="68"/>
      <c r="M1753" s="68"/>
      <c r="N1753" s="379"/>
      <c r="O1753" s="379"/>
      <c r="P1753" s="222">
        <v>227.82</v>
      </c>
      <c r="Q1753" s="222">
        <v>0</v>
      </c>
      <c r="R1753" s="68" t="s">
        <v>639</v>
      </c>
      <c r="S1753" s="381"/>
      <c r="T1753" s="287"/>
    </row>
    <row r="1754" spans="1:20" ht="38.25">
      <c r="A1754" s="198" t="s">
        <v>668</v>
      </c>
      <c r="B1754" s="68"/>
      <c r="C1754" s="220" t="s">
        <v>1258</v>
      </c>
      <c r="D1754" s="221">
        <v>44802</v>
      </c>
      <c r="E1754" s="198" t="s">
        <v>3952</v>
      </c>
      <c r="F1754" s="198" t="s">
        <v>13</v>
      </c>
      <c r="G1754" s="198">
        <v>436149</v>
      </c>
      <c r="H1754" s="68"/>
      <c r="I1754" s="204" t="s">
        <v>669</v>
      </c>
      <c r="J1754" s="68"/>
      <c r="K1754" s="68"/>
      <c r="L1754" s="68"/>
      <c r="M1754" s="68"/>
      <c r="N1754" s="379"/>
      <c r="O1754" s="379"/>
      <c r="P1754" s="222">
        <v>1459.19</v>
      </c>
      <c r="Q1754" s="222">
        <v>0</v>
      </c>
      <c r="R1754" s="68" t="s">
        <v>639</v>
      </c>
      <c r="S1754" s="381"/>
      <c r="T1754" s="287"/>
    </row>
    <row r="1755" spans="1:20" ht="38.25">
      <c r="A1755" s="198" t="s">
        <v>668</v>
      </c>
      <c r="B1755" s="68"/>
      <c r="C1755" s="220" t="s">
        <v>1258</v>
      </c>
      <c r="D1755" s="221">
        <v>44802</v>
      </c>
      <c r="E1755" s="198" t="s">
        <v>3953</v>
      </c>
      <c r="F1755" s="198" t="s">
        <v>13</v>
      </c>
      <c r="G1755" s="198">
        <v>436151</v>
      </c>
      <c r="H1755" s="68"/>
      <c r="I1755" s="204" t="s">
        <v>669</v>
      </c>
      <c r="J1755" s="68"/>
      <c r="K1755" s="68"/>
      <c r="L1755" s="68"/>
      <c r="M1755" s="68"/>
      <c r="N1755" s="379"/>
      <c r="O1755" s="379"/>
      <c r="P1755" s="222">
        <v>5904.26</v>
      </c>
      <c r="Q1755" s="222">
        <v>0</v>
      </c>
      <c r="R1755" s="68" t="s">
        <v>639</v>
      </c>
      <c r="S1755" s="381"/>
      <c r="T1755" s="287"/>
    </row>
    <row r="1756" spans="1:20" ht="38.25">
      <c r="A1756" s="198" t="s">
        <v>668</v>
      </c>
      <c r="B1756" s="68"/>
      <c r="C1756" s="220" t="s">
        <v>1258</v>
      </c>
      <c r="D1756" s="221">
        <v>44802</v>
      </c>
      <c r="E1756" s="198" t="s">
        <v>3954</v>
      </c>
      <c r="F1756" s="198" t="s">
        <v>13</v>
      </c>
      <c r="G1756" s="198">
        <v>436155</v>
      </c>
      <c r="H1756" s="68"/>
      <c r="I1756" s="204" t="s">
        <v>669</v>
      </c>
      <c r="J1756" s="68"/>
      <c r="K1756" s="68"/>
      <c r="L1756" s="68"/>
      <c r="M1756" s="68"/>
      <c r="N1756" s="379"/>
      <c r="O1756" s="379"/>
      <c r="P1756" s="222">
        <v>5904.26</v>
      </c>
      <c r="Q1756" s="222">
        <v>0</v>
      </c>
      <c r="R1756" s="68" t="s">
        <v>639</v>
      </c>
      <c r="S1756" s="381"/>
      <c r="T1756" s="287"/>
    </row>
    <row r="1757" spans="1:20" ht="38.25">
      <c r="A1757" s="198" t="s">
        <v>668</v>
      </c>
      <c r="B1757" s="68"/>
      <c r="C1757" s="220" t="s">
        <v>1258</v>
      </c>
      <c r="D1757" s="221">
        <v>44802</v>
      </c>
      <c r="E1757" s="198" t="s">
        <v>3955</v>
      </c>
      <c r="F1757" s="198" t="s">
        <v>13</v>
      </c>
      <c r="G1757" s="198">
        <v>436157</v>
      </c>
      <c r="H1757" s="68"/>
      <c r="I1757" s="204" t="s">
        <v>669</v>
      </c>
      <c r="J1757" s="68"/>
      <c r="K1757" s="68"/>
      <c r="L1757" s="68"/>
      <c r="M1757" s="68"/>
      <c r="N1757" s="379"/>
      <c r="O1757" s="379"/>
      <c r="P1757" s="222">
        <v>5904.26</v>
      </c>
      <c r="Q1757" s="222">
        <v>0</v>
      </c>
      <c r="R1757" s="68" t="s">
        <v>639</v>
      </c>
      <c r="S1757" s="381"/>
      <c r="T1757" s="287"/>
    </row>
    <row r="1758" spans="1:20" ht="38.25">
      <c r="A1758" s="198" t="s">
        <v>668</v>
      </c>
      <c r="B1758" s="68"/>
      <c r="C1758" s="220" t="s">
        <v>1258</v>
      </c>
      <c r="D1758" s="221">
        <v>44802</v>
      </c>
      <c r="E1758" s="198" t="s">
        <v>3956</v>
      </c>
      <c r="F1758" s="198" t="s">
        <v>13</v>
      </c>
      <c r="G1758" s="198">
        <v>436159</v>
      </c>
      <c r="H1758" s="68"/>
      <c r="I1758" s="204" t="s">
        <v>669</v>
      </c>
      <c r="J1758" s="68"/>
      <c r="K1758" s="68"/>
      <c r="L1758" s="68"/>
      <c r="M1758" s="68"/>
      <c r="N1758" s="379"/>
      <c r="O1758" s="379"/>
      <c r="P1758" s="222">
        <v>5904.26</v>
      </c>
      <c r="Q1758" s="222">
        <v>0</v>
      </c>
      <c r="R1758" s="68" t="s">
        <v>639</v>
      </c>
      <c r="S1758" s="381"/>
      <c r="T1758" s="287"/>
    </row>
    <row r="1759" spans="1:20" ht="38.25">
      <c r="A1759" s="198" t="s">
        <v>668</v>
      </c>
      <c r="B1759" s="68"/>
      <c r="C1759" s="220" t="s">
        <v>1258</v>
      </c>
      <c r="D1759" s="221">
        <v>44802</v>
      </c>
      <c r="E1759" s="198" t="s">
        <v>3957</v>
      </c>
      <c r="F1759" s="198" t="s">
        <v>13</v>
      </c>
      <c r="G1759" s="198">
        <v>435944</v>
      </c>
      <c r="H1759" s="68"/>
      <c r="I1759" s="204" t="s">
        <v>669</v>
      </c>
      <c r="J1759" s="68"/>
      <c r="K1759" s="68"/>
      <c r="L1759" s="68"/>
      <c r="M1759" s="68"/>
      <c r="N1759" s="379"/>
      <c r="O1759" s="379"/>
      <c r="P1759" s="222">
        <v>45885.03</v>
      </c>
      <c r="Q1759" s="222">
        <v>0</v>
      </c>
      <c r="R1759" s="68" t="s">
        <v>639</v>
      </c>
      <c r="S1759" s="381"/>
      <c r="T1759" s="287"/>
    </row>
    <row r="1760" spans="1:20" ht="38.25">
      <c r="A1760" s="198" t="s">
        <v>668</v>
      </c>
      <c r="B1760" s="68"/>
      <c r="C1760" s="220" t="s">
        <v>1258</v>
      </c>
      <c r="D1760" s="221">
        <v>44802</v>
      </c>
      <c r="E1760" s="198" t="s">
        <v>3958</v>
      </c>
      <c r="F1760" s="198" t="s">
        <v>13</v>
      </c>
      <c r="G1760" s="198">
        <v>435946</v>
      </c>
      <c r="H1760" s="68"/>
      <c r="I1760" s="204" t="s">
        <v>669</v>
      </c>
      <c r="J1760" s="68"/>
      <c r="K1760" s="68"/>
      <c r="L1760" s="68"/>
      <c r="M1760" s="68"/>
      <c r="N1760" s="379"/>
      <c r="O1760" s="379"/>
      <c r="P1760" s="222">
        <v>45885.03</v>
      </c>
      <c r="Q1760" s="222">
        <v>0</v>
      </c>
      <c r="R1760" s="68" t="s">
        <v>639</v>
      </c>
      <c r="S1760" s="381"/>
      <c r="T1760" s="287"/>
    </row>
    <row r="1761" spans="1:20" ht="38.25">
      <c r="A1761" s="198" t="s">
        <v>668</v>
      </c>
      <c r="B1761" s="68"/>
      <c r="C1761" s="220" t="s">
        <v>1258</v>
      </c>
      <c r="D1761" s="221">
        <v>44802</v>
      </c>
      <c r="E1761" s="198" t="s">
        <v>3959</v>
      </c>
      <c r="F1761" s="198" t="s">
        <v>13</v>
      </c>
      <c r="G1761" s="198">
        <v>435950</v>
      </c>
      <c r="H1761" s="68"/>
      <c r="I1761" s="204" t="s">
        <v>669</v>
      </c>
      <c r="J1761" s="68"/>
      <c r="K1761" s="68"/>
      <c r="L1761" s="68"/>
      <c r="M1761" s="68"/>
      <c r="N1761" s="379"/>
      <c r="O1761" s="379"/>
      <c r="P1761" s="222">
        <v>45885.03</v>
      </c>
      <c r="Q1761" s="222">
        <v>0</v>
      </c>
      <c r="R1761" s="68" t="s">
        <v>639</v>
      </c>
      <c r="S1761" s="381"/>
      <c r="T1761" s="287"/>
    </row>
    <row r="1762" spans="1:20" ht="38.25">
      <c r="A1762" s="198" t="s">
        <v>668</v>
      </c>
      <c r="B1762" s="68"/>
      <c r="C1762" s="220" t="s">
        <v>1258</v>
      </c>
      <c r="D1762" s="221">
        <v>44802</v>
      </c>
      <c r="E1762" s="198" t="s">
        <v>3960</v>
      </c>
      <c r="F1762" s="198" t="s">
        <v>13</v>
      </c>
      <c r="G1762" s="198">
        <v>435952</v>
      </c>
      <c r="H1762" s="68"/>
      <c r="I1762" s="204" t="s">
        <v>669</v>
      </c>
      <c r="J1762" s="68"/>
      <c r="K1762" s="68"/>
      <c r="L1762" s="68"/>
      <c r="M1762" s="68"/>
      <c r="N1762" s="379"/>
      <c r="O1762" s="379"/>
      <c r="P1762" s="222">
        <v>54796.24</v>
      </c>
      <c r="Q1762" s="222">
        <v>0</v>
      </c>
      <c r="R1762" s="68" t="s">
        <v>639</v>
      </c>
      <c r="S1762" s="381"/>
      <c r="T1762" s="287"/>
    </row>
    <row r="1763" spans="1:20" ht="38.25">
      <c r="A1763" s="198" t="s">
        <v>668</v>
      </c>
      <c r="B1763" s="68"/>
      <c r="C1763" s="220" t="s">
        <v>1258</v>
      </c>
      <c r="D1763" s="221">
        <v>44802</v>
      </c>
      <c r="E1763" s="198" t="s">
        <v>3961</v>
      </c>
      <c r="F1763" s="198" t="s">
        <v>13</v>
      </c>
      <c r="G1763" s="198">
        <v>435954</v>
      </c>
      <c r="H1763" s="68"/>
      <c r="I1763" s="204" t="s">
        <v>669</v>
      </c>
      <c r="J1763" s="68"/>
      <c r="K1763" s="68"/>
      <c r="L1763" s="68"/>
      <c r="M1763" s="68"/>
      <c r="N1763" s="379"/>
      <c r="O1763" s="379"/>
      <c r="P1763" s="222">
        <v>4445.1400000000003</v>
      </c>
      <c r="Q1763" s="222">
        <v>0</v>
      </c>
      <c r="R1763" s="68" t="s">
        <v>639</v>
      </c>
      <c r="S1763" s="381"/>
      <c r="T1763" s="287"/>
    </row>
    <row r="1764" spans="1:20" ht="38.25">
      <c r="A1764" s="198" t="s">
        <v>668</v>
      </c>
      <c r="B1764" s="68"/>
      <c r="C1764" s="220" t="s">
        <v>1258</v>
      </c>
      <c r="D1764" s="221">
        <v>44802</v>
      </c>
      <c r="E1764" s="198" t="s">
        <v>3962</v>
      </c>
      <c r="F1764" s="198" t="s">
        <v>13</v>
      </c>
      <c r="G1764" s="198">
        <v>435956</v>
      </c>
      <c r="H1764" s="68"/>
      <c r="I1764" s="204" t="s">
        <v>669</v>
      </c>
      <c r="J1764" s="68"/>
      <c r="K1764" s="68"/>
      <c r="L1764" s="68"/>
      <c r="M1764" s="68"/>
      <c r="N1764" s="379"/>
      <c r="O1764" s="379"/>
      <c r="P1764" s="222">
        <v>5676.51</v>
      </c>
      <c r="Q1764" s="222">
        <v>0</v>
      </c>
      <c r="R1764" s="68" t="s">
        <v>639</v>
      </c>
      <c r="S1764" s="381"/>
      <c r="T1764" s="287"/>
    </row>
    <row r="1765" spans="1:20" ht="38.25">
      <c r="A1765" s="198" t="s">
        <v>668</v>
      </c>
      <c r="B1765" s="68"/>
      <c r="C1765" s="220" t="s">
        <v>1258</v>
      </c>
      <c r="D1765" s="221">
        <v>44802</v>
      </c>
      <c r="E1765" s="198" t="s">
        <v>3963</v>
      </c>
      <c r="F1765" s="198" t="s">
        <v>13</v>
      </c>
      <c r="G1765" s="198">
        <v>435958</v>
      </c>
      <c r="H1765" s="68"/>
      <c r="I1765" s="204" t="s">
        <v>669</v>
      </c>
      <c r="J1765" s="68"/>
      <c r="K1765" s="68"/>
      <c r="L1765" s="68"/>
      <c r="M1765" s="68"/>
      <c r="N1765" s="379"/>
      <c r="O1765" s="379"/>
      <c r="P1765" s="222">
        <v>766.74</v>
      </c>
      <c r="Q1765" s="222">
        <v>0</v>
      </c>
      <c r="R1765" s="68" t="s">
        <v>639</v>
      </c>
      <c r="S1765" s="381"/>
      <c r="T1765" s="287"/>
    </row>
    <row r="1766" spans="1:20" ht="38.25">
      <c r="A1766" s="198" t="s">
        <v>668</v>
      </c>
      <c r="B1766" s="68"/>
      <c r="C1766" s="220" t="s">
        <v>1258</v>
      </c>
      <c r="D1766" s="221">
        <v>44802</v>
      </c>
      <c r="E1766" s="198" t="s">
        <v>3964</v>
      </c>
      <c r="F1766" s="198" t="s">
        <v>13</v>
      </c>
      <c r="G1766" s="198">
        <v>435960</v>
      </c>
      <c r="H1766" s="68"/>
      <c r="I1766" s="204" t="s">
        <v>669</v>
      </c>
      <c r="J1766" s="68"/>
      <c r="K1766" s="68"/>
      <c r="L1766" s="68"/>
      <c r="M1766" s="68"/>
      <c r="N1766" s="379"/>
      <c r="O1766" s="379"/>
      <c r="P1766" s="222">
        <v>920.2</v>
      </c>
      <c r="Q1766" s="222">
        <v>0</v>
      </c>
      <c r="R1766" s="68" t="s">
        <v>639</v>
      </c>
      <c r="S1766" s="381"/>
      <c r="T1766" s="287"/>
    </row>
    <row r="1767" spans="1:20" ht="38.25">
      <c r="A1767" s="198" t="s">
        <v>668</v>
      </c>
      <c r="B1767" s="68"/>
      <c r="C1767" s="220" t="s">
        <v>1258</v>
      </c>
      <c r="D1767" s="221">
        <v>44802</v>
      </c>
      <c r="E1767" s="198" t="s">
        <v>3965</v>
      </c>
      <c r="F1767" s="198" t="s">
        <v>13</v>
      </c>
      <c r="G1767" s="198">
        <v>435962</v>
      </c>
      <c r="H1767" s="68"/>
      <c r="I1767" s="204" t="s">
        <v>669</v>
      </c>
      <c r="J1767" s="68"/>
      <c r="K1767" s="68"/>
      <c r="L1767" s="68"/>
      <c r="M1767" s="68"/>
      <c r="N1767" s="379"/>
      <c r="O1767" s="379"/>
      <c r="P1767" s="222">
        <v>2169.54</v>
      </c>
      <c r="Q1767" s="222">
        <v>0</v>
      </c>
      <c r="R1767" s="68" t="s">
        <v>639</v>
      </c>
      <c r="S1767" s="381"/>
      <c r="T1767" s="287"/>
    </row>
    <row r="1768" spans="1:20" ht="38.25">
      <c r="A1768" s="198" t="s">
        <v>668</v>
      </c>
      <c r="B1768" s="68"/>
      <c r="C1768" s="220" t="s">
        <v>1258</v>
      </c>
      <c r="D1768" s="221">
        <v>44802</v>
      </c>
      <c r="E1768" s="198" t="s">
        <v>3966</v>
      </c>
      <c r="F1768" s="198" t="s">
        <v>13</v>
      </c>
      <c r="G1768" s="198">
        <v>435964</v>
      </c>
      <c r="H1768" s="68"/>
      <c r="I1768" s="204" t="s">
        <v>669</v>
      </c>
      <c r="J1768" s="68"/>
      <c r="K1768" s="68"/>
      <c r="L1768" s="68"/>
      <c r="M1768" s="68"/>
      <c r="N1768" s="379"/>
      <c r="O1768" s="379"/>
      <c r="P1768" s="222">
        <v>16061.46</v>
      </c>
      <c r="Q1768" s="222">
        <v>0</v>
      </c>
      <c r="R1768" s="68" t="s">
        <v>639</v>
      </c>
      <c r="S1768" s="381"/>
      <c r="T1768" s="287"/>
    </row>
    <row r="1769" spans="1:20" ht="38.25">
      <c r="A1769" s="198" t="s">
        <v>668</v>
      </c>
      <c r="B1769" s="68"/>
      <c r="C1769" s="220" t="s">
        <v>1258</v>
      </c>
      <c r="D1769" s="221">
        <v>44802</v>
      </c>
      <c r="E1769" s="198" t="s">
        <v>3967</v>
      </c>
      <c r="F1769" s="198" t="s">
        <v>13</v>
      </c>
      <c r="G1769" s="198">
        <v>435966</v>
      </c>
      <c r="H1769" s="68"/>
      <c r="I1769" s="204" t="s">
        <v>669</v>
      </c>
      <c r="J1769" s="68"/>
      <c r="K1769" s="68"/>
      <c r="L1769" s="68"/>
      <c r="M1769" s="68"/>
      <c r="N1769" s="379"/>
      <c r="O1769" s="379"/>
      <c r="P1769" s="222">
        <v>2603.71</v>
      </c>
      <c r="Q1769" s="222">
        <v>0</v>
      </c>
      <c r="R1769" s="68" t="s">
        <v>639</v>
      </c>
      <c r="S1769" s="381"/>
      <c r="T1769" s="287"/>
    </row>
    <row r="1770" spans="1:20" ht="38.25">
      <c r="A1770" s="198" t="s">
        <v>668</v>
      </c>
      <c r="B1770" s="68"/>
      <c r="C1770" s="220" t="s">
        <v>1258</v>
      </c>
      <c r="D1770" s="221">
        <v>44802</v>
      </c>
      <c r="E1770" s="198" t="s">
        <v>3968</v>
      </c>
      <c r="F1770" s="198" t="s">
        <v>13</v>
      </c>
      <c r="G1770" s="198">
        <v>435968</v>
      </c>
      <c r="H1770" s="68"/>
      <c r="I1770" s="204" t="s">
        <v>669</v>
      </c>
      <c r="J1770" s="68"/>
      <c r="K1770" s="68"/>
      <c r="L1770" s="68"/>
      <c r="M1770" s="68"/>
      <c r="N1770" s="379"/>
      <c r="O1770" s="379"/>
      <c r="P1770" s="222">
        <v>12577.33</v>
      </c>
      <c r="Q1770" s="222">
        <v>0</v>
      </c>
      <c r="R1770" s="68" t="s">
        <v>639</v>
      </c>
      <c r="S1770" s="381"/>
      <c r="T1770" s="287"/>
    </row>
    <row r="1771" spans="1:20" ht="38.25">
      <c r="A1771" s="198" t="s">
        <v>668</v>
      </c>
      <c r="B1771" s="68"/>
      <c r="C1771" s="220" t="s">
        <v>1258</v>
      </c>
      <c r="D1771" s="221">
        <v>44802</v>
      </c>
      <c r="E1771" s="198" t="s">
        <v>3969</v>
      </c>
      <c r="F1771" s="198" t="s">
        <v>13</v>
      </c>
      <c r="G1771" s="198">
        <v>435970</v>
      </c>
      <c r="H1771" s="68"/>
      <c r="I1771" s="204" t="s">
        <v>669</v>
      </c>
      <c r="J1771" s="68"/>
      <c r="K1771" s="68"/>
      <c r="L1771" s="68"/>
      <c r="M1771" s="68"/>
      <c r="N1771" s="379"/>
      <c r="O1771" s="379"/>
      <c r="P1771" s="222">
        <v>5958.87</v>
      </c>
      <c r="Q1771" s="222">
        <v>0</v>
      </c>
      <c r="R1771" s="68" t="s">
        <v>639</v>
      </c>
      <c r="S1771" s="381"/>
      <c r="T1771" s="287"/>
    </row>
    <row r="1772" spans="1:20" ht="38.25">
      <c r="A1772" s="198" t="s">
        <v>668</v>
      </c>
      <c r="B1772" s="68"/>
      <c r="C1772" s="220" t="s">
        <v>1258</v>
      </c>
      <c r="D1772" s="221">
        <v>44802</v>
      </c>
      <c r="E1772" s="198" t="s">
        <v>3970</v>
      </c>
      <c r="F1772" s="198" t="s">
        <v>13</v>
      </c>
      <c r="G1772" s="198">
        <v>435972</v>
      </c>
      <c r="H1772" s="68"/>
      <c r="I1772" s="204" t="s">
        <v>669</v>
      </c>
      <c r="J1772" s="68"/>
      <c r="K1772" s="68"/>
      <c r="L1772" s="68"/>
      <c r="M1772" s="68"/>
      <c r="N1772" s="379"/>
      <c r="O1772" s="379"/>
      <c r="P1772" s="222">
        <v>7151.34</v>
      </c>
      <c r="Q1772" s="222">
        <v>0</v>
      </c>
      <c r="R1772" s="68" t="s">
        <v>639</v>
      </c>
      <c r="S1772" s="381"/>
      <c r="T1772" s="287"/>
    </row>
    <row r="1773" spans="1:20" ht="38.25">
      <c r="A1773" s="198" t="s">
        <v>668</v>
      </c>
      <c r="B1773" s="68"/>
      <c r="C1773" s="220" t="s">
        <v>1258</v>
      </c>
      <c r="D1773" s="221">
        <v>44802</v>
      </c>
      <c r="E1773" s="198" t="s">
        <v>3971</v>
      </c>
      <c r="F1773" s="198" t="s">
        <v>13</v>
      </c>
      <c r="G1773" s="198">
        <v>435974</v>
      </c>
      <c r="H1773" s="68"/>
      <c r="I1773" s="204" t="s">
        <v>669</v>
      </c>
      <c r="J1773" s="68"/>
      <c r="K1773" s="68"/>
      <c r="L1773" s="68"/>
      <c r="M1773" s="68"/>
      <c r="N1773" s="379"/>
      <c r="O1773" s="379"/>
      <c r="P1773" s="222">
        <v>34545.040000000001</v>
      </c>
      <c r="Q1773" s="222">
        <v>0</v>
      </c>
      <c r="R1773" s="68" t="s">
        <v>639</v>
      </c>
      <c r="S1773" s="381"/>
      <c r="T1773" s="287"/>
    </row>
    <row r="1774" spans="1:20" ht="38.25">
      <c r="A1774" s="198" t="s">
        <v>668</v>
      </c>
      <c r="B1774" s="68"/>
      <c r="C1774" s="220" t="s">
        <v>1258</v>
      </c>
      <c r="D1774" s="221">
        <v>44802</v>
      </c>
      <c r="E1774" s="198" t="s">
        <v>3972</v>
      </c>
      <c r="F1774" s="198" t="s">
        <v>13</v>
      </c>
      <c r="G1774" s="198">
        <v>435976</v>
      </c>
      <c r="H1774" s="68"/>
      <c r="I1774" s="204" t="s">
        <v>669</v>
      </c>
      <c r="J1774" s="68"/>
      <c r="K1774" s="68"/>
      <c r="L1774" s="68"/>
      <c r="M1774" s="68"/>
      <c r="N1774" s="379"/>
      <c r="O1774" s="379"/>
      <c r="P1774" s="222">
        <v>44114.74</v>
      </c>
      <c r="Q1774" s="222">
        <v>0</v>
      </c>
      <c r="R1774" s="68" t="s">
        <v>639</v>
      </c>
      <c r="S1774" s="381"/>
      <c r="T1774" s="287"/>
    </row>
    <row r="1775" spans="1:20" ht="38.25">
      <c r="A1775" s="198" t="s">
        <v>668</v>
      </c>
      <c r="B1775" s="68"/>
      <c r="C1775" s="220" t="s">
        <v>1258</v>
      </c>
      <c r="D1775" s="221">
        <v>44802</v>
      </c>
      <c r="E1775" s="198" t="s">
        <v>3973</v>
      </c>
      <c r="F1775" s="198" t="s">
        <v>13</v>
      </c>
      <c r="G1775" s="198">
        <v>435979</v>
      </c>
      <c r="H1775" s="68"/>
      <c r="I1775" s="204" t="s">
        <v>669</v>
      </c>
      <c r="J1775" s="68"/>
      <c r="K1775" s="68"/>
      <c r="L1775" s="68"/>
      <c r="M1775" s="68"/>
      <c r="N1775" s="379"/>
      <c r="O1775" s="379"/>
      <c r="P1775" s="222">
        <v>2505900.79</v>
      </c>
      <c r="Q1775" s="222">
        <v>0</v>
      </c>
      <c r="R1775" s="68" t="s">
        <v>639</v>
      </c>
      <c r="S1775" s="381"/>
      <c r="T1775" s="287"/>
    </row>
    <row r="1776" spans="1:20" ht="38.25">
      <c r="A1776" s="198" t="s">
        <v>668</v>
      </c>
      <c r="B1776" s="68"/>
      <c r="C1776" s="220" t="s">
        <v>1258</v>
      </c>
      <c r="D1776" s="221">
        <v>44802</v>
      </c>
      <c r="E1776" s="198" t="s">
        <v>3974</v>
      </c>
      <c r="F1776" s="198" t="s">
        <v>13</v>
      </c>
      <c r="G1776" s="198">
        <v>435981</v>
      </c>
      <c r="H1776" s="68"/>
      <c r="I1776" s="204" t="s">
        <v>669</v>
      </c>
      <c r="J1776" s="68"/>
      <c r="K1776" s="68"/>
      <c r="L1776" s="68"/>
      <c r="M1776" s="68"/>
      <c r="N1776" s="379"/>
      <c r="O1776" s="379"/>
      <c r="P1776" s="222">
        <v>2505900.79</v>
      </c>
      <c r="Q1776" s="222">
        <v>0</v>
      </c>
      <c r="R1776" s="68" t="s">
        <v>639</v>
      </c>
      <c r="S1776" s="381"/>
      <c r="T1776" s="287"/>
    </row>
    <row r="1777" spans="1:20" ht="38.25">
      <c r="A1777" s="198" t="s">
        <v>668</v>
      </c>
      <c r="B1777" s="68"/>
      <c r="C1777" s="220" t="s">
        <v>1258</v>
      </c>
      <c r="D1777" s="221">
        <v>44802</v>
      </c>
      <c r="E1777" s="198" t="s">
        <v>3975</v>
      </c>
      <c r="F1777" s="198" t="s">
        <v>13</v>
      </c>
      <c r="G1777" s="198">
        <v>435983</v>
      </c>
      <c r="H1777" s="68"/>
      <c r="I1777" s="204" t="s">
        <v>669</v>
      </c>
      <c r="J1777" s="68"/>
      <c r="K1777" s="68"/>
      <c r="L1777" s="68"/>
      <c r="M1777" s="68"/>
      <c r="N1777" s="379"/>
      <c r="O1777" s="379"/>
      <c r="P1777" s="222">
        <v>2505900.79</v>
      </c>
      <c r="Q1777" s="222">
        <v>0</v>
      </c>
      <c r="R1777" s="68" t="s">
        <v>639</v>
      </c>
      <c r="S1777" s="381"/>
      <c r="T1777" s="287"/>
    </row>
    <row r="1778" spans="1:20" ht="38.25">
      <c r="A1778" s="198" t="s">
        <v>668</v>
      </c>
      <c r="B1778" s="68"/>
      <c r="C1778" s="220" t="s">
        <v>1258</v>
      </c>
      <c r="D1778" s="221">
        <v>44802</v>
      </c>
      <c r="E1778" s="198" t="s">
        <v>3976</v>
      </c>
      <c r="F1778" s="198" t="s">
        <v>13</v>
      </c>
      <c r="G1778" s="198">
        <v>435985</v>
      </c>
      <c r="H1778" s="68"/>
      <c r="I1778" s="204" t="s">
        <v>669</v>
      </c>
      <c r="J1778" s="68"/>
      <c r="K1778" s="68"/>
      <c r="L1778" s="68"/>
      <c r="M1778" s="68"/>
      <c r="N1778" s="379"/>
      <c r="O1778" s="379"/>
      <c r="P1778" s="222">
        <v>2505900.79</v>
      </c>
      <c r="Q1778" s="222">
        <v>0</v>
      </c>
      <c r="R1778" s="68" t="s">
        <v>639</v>
      </c>
      <c r="S1778" s="381"/>
      <c r="T1778" s="287"/>
    </row>
    <row r="1779" spans="1:20" ht="38.25">
      <c r="A1779" s="198" t="s">
        <v>668</v>
      </c>
      <c r="B1779" s="68"/>
      <c r="C1779" s="220" t="s">
        <v>1258</v>
      </c>
      <c r="D1779" s="221">
        <v>44802</v>
      </c>
      <c r="E1779" s="198" t="s">
        <v>3977</v>
      </c>
      <c r="F1779" s="198" t="s">
        <v>13</v>
      </c>
      <c r="G1779" s="198">
        <v>435987</v>
      </c>
      <c r="H1779" s="68"/>
      <c r="I1779" s="204" t="s">
        <v>669</v>
      </c>
      <c r="J1779" s="68"/>
      <c r="K1779" s="68"/>
      <c r="L1779" s="68"/>
      <c r="M1779" s="68"/>
      <c r="N1779" s="379"/>
      <c r="O1779" s="379"/>
      <c r="P1779" s="222">
        <v>2505900.79</v>
      </c>
      <c r="Q1779" s="222">
        <v>0</v>
      </c>
      <c r="R1779" s="68" t="s">
        <v>639</v>
      </c>
      <c r="S1779" s="381"/>
      <c r="T1779" s="287"/>
    </row>
    <row r="1780" spans="1:20" ht="89.25">
      <c r="A1780" s="198">
        <v>78</v>
      </c>
      <c r="B1780" s="68"/>
      <c r="C1780" s="220" t="s">
        <v>1385</v>
      </c>
      <c r="D1780" s="221">
        <v>44802</v>
      </c>
      <c r="E1780" s="198" t="s">
        <v>3978</v>
      </c>
      <c r="F1780" s="198" t="s">
        <v>11</v>
      </c>
      <c r="G1780" s="198">
        <v>1040940</v>
      </c>
      <c r="H1780" s="68"/>
      <c r="I1780" s="204" t="s">
        <v>4309</v>
      </c>
      <c r="J1780" s="68"/>
      <c r="K1780" s="68"/>
      <c r="L1780" s="68"/>
      <c r="M1780" s="68"/>
      <c r="N1780" s="379"/>
      <c r="O1780" s="379"/>
      <c r="P1780" s="222">
        <v>270</v>
      </c>
      <c r="Q1780" s="222">
        <v>0</v>
      </c>
      <c r="R1780" s="68" t="s">
        <v>639</v>
      </c>
      <c r="S1780" s="381"/>
      <c r="T1780" s="287"/>
    </row>
    <row r="1781" spans="1:20" ht="76.5">
      <c r="A1781" s="198" t="s">
        <v>543</v>
      </c>
      <c r="B1781" s="68"/>
      <c r="C1781" s="220" t="s">
        <v>693</v>
      </c>
      <c r="D1781" s="221">
        <v>44802</v>
      </c>
      <c r="E1781" s="198" t="s">
        <v>3979</v>
      </c>
      <c r="F1781" s="198" t="s">
        <v>11</v>
      </c>
      <c r="G1781" s="198">
        <v>1041001</v>
      </c>
      <c r="H1781" s="68"/>
      <c r="I1781" s="204" t="s">
        <v>4310</v>
      </c>
      <c r="J1781" s="68"/>
      <c r="K1781" s="68"/>
      <c r="L1781" s="68"/>
      <c r="M1781" s="68"/>
      <c r="N1781" s="379"/>
      <c r="O1781" s="379"/>
      <c r="P1781" s="222">
        <v>1214.3499999999999</v>
      </c>
      <c r="Q1781" s="222">
        <v>0</v>
      </c>
      <c r="R1781" s="68" t="s">
        <v>639</v>
      </c>
      <c r="S1781" s="381"/>
      <c r="T1781" s="287"/>
    </row>
    <row r="1782" spans="1:20" ht="76.5">
      <c r="A1782" s="198" t="s">
        <v>543</v>
      </c>
      <c r="B1782" s="68"/>
      <c r="C1782" s="220" t="s">
        <v>693</v>
      </c>
      <c r="D1782" s="221">
        <v>44802</v>
      </c>
      <c r="E1782" s="198" t="s">
        <v>3980</v>
      </c>
      <c r="F1782" s="198" t="s">
        <v>11</v>
      </c>
      <c r="G1782" s="198">
        <v>1041000</v>
      </c>
      <c r="H1782" s="68"/>
      <c r="I1782" s="204" t="s">
        <v>4311</v>
      </c>
      <c r="J1782" s="68"/>
      <c r="K1782" s="68"/>
      <c r="L1782" s="68"/>
      <c r="M1782" s="68"/>
      <c r="N1782" s="379"/>
      <c r="O1782" s="379"/>
      <c r="P1782" s="222">
        <v>2437.7600000000002</v>
      </c>
      <c r="Q1782" s="222">
        <v>0</v>
      </c>
      <c r="R1782" s="68" t="s">
        <v>639</v>
      </c>
      <c r="S1782" s="381"/>
      <c r="T1782" s="287"/>
    </row>
    <row r="1783" spans="1:20" ht="51">
      <c r="A1783" s="198">
        <v>599</v>
      </c>
      <c r="B1783" s="68"/>
      <c r="C1783" s="220" t="s">
        <v>1251</v>
      </c>
      <c r="D1783" s="221">
        <v>44803</v>
      </c>
      <c r="E1783" s="198" t="s">
        <v>3781</v>
      </c>
      <c r="F1783" s="198" t="s">
        <v>3</v>
      </c>
      <c r="G1783" s="198">
        <v>2045790</v>
      </c>
      <c r="H1783" s="68"/>
      <c r="I1783" s="204" t="s">
        <v>4202</v>
      </c>
      <c r="J1783" s="68"/>
      <c r="K1783" s="68"/>
      <c r="L1783" s="68"/>
      <c r="M1783" s="68"/>
      <c r="N1783" s="379"/>
      <c r="O1783" s="379"/>
      <c r="P1783" s="222">
        <v>0</v>
      </c>
      <c r="Q1783" s="222">
        <v>111.5</v>
      </c>
      <c r="R1783" s="68" t="s">
        <v>639</v>
      </c>
      <c r="S1783" s="381"/>
      <c r="T1783" s="287"/>
    </row>
    <row r="1784" spans="1:20" ht="51">
      <c r="A1784" s="198">
        <v>342</v>
      </c>
      <c r="B1784" s="68"/>
      <c r="C1784" s="220" t="s">
        <v>138</v>
      </c>
      <c r="D1784" s="221">
        <v>44803</v>
      </c>
      <c r="E1784" s="198" t="s">
        <v>3782</v>
      </c>
      <c r="F1784" s="198" t="s">
        <v>3</v>
      </c>
      <c r="G1784" s="198">
        <v>2045801</v>
      </c>
      <c r="H1784" s="68"/>
      <c r="I1784" s="204" t="s">
        <v>4203</v>
      </c>
      <c r="J1784" s="68"/>
      <c r="K1784" s="68"/>
      <c r="L1784" s="68"/>
      <c r="M1784" s="68"/>
      <c r="N1784" s="379"/>
      <c r="O1784" s="379"/>
      <c r="P1784" s="222">
        <v>0</v>
      </c>
      <c r="Q1784" s="222">
        <v>1943.06</v>
      </c>
      <c r="R1784" s="68" t="s">
        <v>639</v>
      </c>
      <c r="S1784" s="381"/>
      <c r="T1784" s="287"/>
    </row>
    <row r="1785" spans="1:20" ht="38.25">
      <c r="A1785" s="198">
        <v>46</v>
      </c>
      <c r="B1785" s="68"/>
      <c r="C1785" s="220" t="s">
        <v>1384</v>
      </c>
      <c r="D1785" s="221">
        <v>44803</v>
      </c>
      <c r="E1785" s="198" t="s">
        <v>3783</v>
      </c>
      <c r="F1785" s="198" t="s">
        <v>3</v>
      </c>
      <c r="G1785" s="198">
        <v>2045802</v>
      </c>
      <c r="H1785" s="68"/>
      <c r="I1785" s="204" t="s">
        <v>4204</v>
      </c>
      <c r="J1785" s="68"/>
      <c r="K1785" s="68"/>
      <c r="L1785" s="68"/>
      <c r="M1785" s="68"/>
      <c r="N1785" s="379"/>
      <c r="O1785" s="379"/>
      <c r="P1785" s="222">
        <v>0</v>
      </c>
      <c r="Q1785" s="222">
        <v>403.9</v>
      </c>
      <c r="R1785" s="68" t="s">
        <v>639</v>
      </c>
      <c r="S1785" s="381"/>
      <c r="T1785" s="287"/>
    </row>
    <row r="1786" spans="1:20" ht="38.25">
      <c r="A1786" s="198">
        <v>46</v>
      </c>
      <c r="B1786" s="68"/>
      <c r="C1786" s="220" t="s">
        <v>1384</v>
      </c>
      <c r="D1786" s="221">
        <v>44803</v>
      </c>
      <c r="E1786" s="198" t="s">
        <v>3784</v>
      </c>
      <c r="F1786" s="198" t="s">
        <v>3</v>
      </c>
      <c r="G1786" s="198">
        <v>2045803</v>
      </c>
      <c r="H1786" s="68"/>
      <c r="I1786" s="204" t="s">
        <v>4205</v>
      </c>
      <c r="J1786" s="68"/>
      <c r="K1786" s="68"/>
      <c r="L1786" s="68"/>
      <c r="M1786" s="68"/>
      <c r="N1786" s="379"/>
      <c r="O1786" s="379"/>
      <c r="P1786" s="222">
        <v>0</v>
      </c>
      <c r="Q1786" s="222">
        <v>588</v>
      </c>
      <c r="R1786" s="68" t="s">
        <v>639</v>
      </c>
      <c r="S1786" s="381"/>
      <c r="T1786" s="287"/>
    </row>
    <row r="1787" spans="1:20" ht="63.75">
      <c r="A1787" s="198" t="s">
        <v>551</v>
      </c>
      <c r="B1787" s="68"/>
      <c r="C1787" s="220" t="s">
        <v>590</v>
      </c>
      <c r="D1787" s="221">
        <v>44803</v>
      </c>
      <c r="E1787" s="198" t="s">
        <v>3785</v>
      </c>
      <c r="F1787" s="198" t="s">
        <v>3</v>
      </c>
      <c r="G1787" s="198">
        <v>2045805</v>
      </c>
      <c r="H1787" s="68"/>
      <c r="I1787" s="204" t="s">
        <v>4206</v>
      </c>
      <c r="J1787" s="68"/>
      <c r="K1787" s="68"/>
      <c r="L1787" s="68"/>
      <c r="M1787" s="68"/>
      <c r="N1787" s="379"/>
      <c r="O1787" s="379"/>
      <c r="P1787" s="222">
        <v>0</v>
      </c>
      <c r="Q1787" s="222">
        <v>0.21</v>
      </c>
      <c r="R1787" s="68" t="s">
        <v>639</v>
      </c>
      <c r="S1787" s="381"/>
      <c r="T1787" s="287"/>
    </row>
    <row r="1788" spans="1:20" ht="51">
      <c r="A1788" s="198">
        <v>46</v>
      </c>
      <c r="B1788" s="68"/>
      <c r="C1788" s="220" t="s">
        <v>1384</v>
      </c>
      <c r="D1788" s="221">
        <v>44803</v>
      </c>
      <c r="E1788" s="198" t="s">
        <v>3786</v>
      </c>
      <c r="F1788" s="198" t="s">
        <v>3</v>
      </c>
      <c r="G1788" s="198">
        <v>2045835</v>
      </c>
      <c r="H1788" s="68"/>
      <c r="I1788" s="204" t="s">
        <v>4207</v>
      </c>
      <c r="J1788" s="68"/>
      <c r="K1788" s="68"/>
      <c r="L1788" s="68"/>
      <c r="M1788" s="68"/>
      <c r="N1788" s="379"/>
      <c r="O1788" s="379"/>
      <c r="P1788" s="222">
        <v>0</v>
      </c>
      <c r="Q1788" s="222">
        <v>703.14</v>
      </c>
      <c r="R1788" s="68" t="s">
        <v>639</v>
      </c>
      <c r="S1788" s="381"/>
      <c r="T1788" s="287"/>
    </row>
    <row r="1789" spans="1:20" ht="38.25">
      <c r="A1789" s="198">
        <v>46</v>
      </c>
      <c r="B1789" s="68"/>
      <c r="C1789" s="220" t="s">
        <v>1384</v>
      </c>
      <c r="D1789" s="221">
        <v>44803</v>
      </c>
      <c r="E1789" s="198" t="s">
        <v>3787</v>
      </c>
      <c r="F1789" s="198" t="s">
        <v>3</v>
      </c>
      <c r="G1789" s="198">
        <v>2045885</v>
      </c>
      <c r="H1789" s="68"/>
      <c r="I1789" s="204" t="s">
        <v>4208</v>
      </c>
      <c r="J1789" s="68"/>
      <c r="K1789" s="68"/>
      <c r="L1789" s="68"/>
      <c r="M1789" s="68"/>
      <c r="N1789" s="379"/>
      <c r="O1789" s="379"/>
      <c r="P1789" s="222">
        <v>0</v>
      </c>
      <c r="Q1789" s="222">
        <v>829.95</v>
      </c>
      <c r="R1789" s="68" t="s">
        <v>639</v>
      </c>
      <c r="S1789" s="381"/>
      <c r="T1789" s="287"/>
    </row>
    <row r="1790" spans="1:20" ht="89.25">
      <c r="A1790" s="198">
        <v>587</v>
      </c>
      <c r="B1790" s="68"/>
      <c r="C1790" s="220" t="s">
        <v>675</v>
      </c>
      <c r="D1790" s="221">
        <v>44803</v>
      </c>
      <c r="E1790" s="198" t="s">
        <v>3788</v>
      </c>
      <c r="F1790" s="198" t="s">
        <v>3</v>
      </c>
      <c r="G1790" s="198">
        <v>2045726</v>
      </c>
      <c r="H1790" s="68"/>
      <c r="I1790" s="204" t="s">
        <v>4209</v>
      </c>
      <c r="J1790" s="68"/>
      <c r="K1790" s="68"/>
      <c r="L1790" s="68"/>
      <c r="M1790" s="68"/>
      <c r="N1790" s="379"/>
      <c r="O1790" s="379"/>
      <c r="P1790" s="222">
        <v>0</v>
      </c>
      <c r="Q1790" s="222">
        <v>2743371.68</v>
      </c>
      <c r="R1790" s="68" t="s">
        <v>639</v>
      </c>
      <c r="S1790" s="381"/>
      <c r="T1790" s="287"/>
    </row>
    <row r="1791" spans="1:20" ht="89.25">
      <c r="A1791" s="198">
        <v>587</v>
      </c>
      <c r="B1791" s="68"/>
      <c r="C1791" s="220" t="s">
        <v>675</v>
      </c>
      <c r="D1791" s="221">
        <v>44803</v>
      </c>
      <c r="E1791" s="198" t="s">
        <v>3789</v>
      </c>
      <c r="F1791" s="198" t="s">
        <v>3</v>
      </c>
      <c r="G1791" s="198">
        <v>2045729</v>
      </c>
      <c r="H1791" s="68"/>
      <c r="I1791" s="204" t="s">
        <v>4210</v>
      </c>
      <c r="J1791" s="68"/>
      <c r="K1791" s="68"/>
      <c r="L1791" s="68"/>
      <c r="M1791" s="68"/>
      <c r="N1791" s="379"/>
      <c r="O1791" s="379"/>
      <c r="P1791" s="222">
        <v>0</v>
      </c>
      <c r="Q1791" s="222">
        <v>2804936.91</v>
      </c>
      <c r="R1791" s="68" t="s">
        <v>639</v>
      </c>
      <c r="S1791" s="381"/>
      <c r="T1791" s="287"/>
    </row>
    <row r="1792" spans="1:20" ht="76.5">
      <c r="A1792" s="198">
        <v>78</v>
      </c>
      <c r="B1792" s="68"/>
      <c r="C1792" s="220" t="s">
        <v>1385</v>
      </c>
      <c r="D1792" s="221">
        <v>44803</v>
      </c>
      <c r="E1792" s="198" t="s">
        <v>3981</v>
      </c>
      <c r="F1792" s="198" t="s">
        <v>11</v>
      </c>
      <c r="G1792" s="198">
        <v>1041005</v>
      </c>
      <c r="H1792" s="68"/>
      <c r="I1792" s="204" t="s">
        <v>4312</v>
      </c>
      <c r="J1792" s="68"/>
      <c r="K1792" s="68"/>
      <c r="L1792" s="68"/>
      <c r="M1792" s="68"/>
      <c r="N1792" s="379"/>
      <c r="O1792" s="379"/>
      <c r="P1792" s="222">
        <v>270</v>
      </c>
      <c r="Q1792" s="222">
        <v>0</v>
      </c>
      <c r="R1792" s="68" t="s">
        <v>639</v>
      </c>
      <c r="S1792" s="381"/>
      <c r="T1792" s="287"/>
    </row>
    <row r="1793" spans="1:20" ht="51">
      <c r="A1793" s="198" t="s">
        <v>551</v>
      </c>
      <c r="B1793" s="68"/>
      <c r="C1793" s="220" t="s">
        <v>590</v>
      </c>
      <c r="D1793" s="221">
        <v>44804</v>
      </c>
      <c r="E1793" s="198" t="s">
        <v>3790</v>
      </c>
      <c r="F1793" s="198" t="s">
        <v>3</v>
      </c>
      <c r="G1793" s="198">
        <v>2046056</v>
      </c>
      <c r="H1793" s="68"/>
      <c r="I1793" s="204" t="s">
        <v>4211</v>
      </c>
      <c r="J1793" s="68"/>
      <c r="K1793" s="68"/>
      <c r="L1793" s="68"/>
      <c r="M1793" s="68"/>
      <c r="N1793" s="379"/>
      <c r="O1793" s="379"/>
      <c r="P1793" s="222">
        <v>0</v>
      </c>
      <c r="Q1793" s="222">
        <v>5346.5</v>
      </c>
      <c r="R1793" s="68" t="s">
        <v>639</v>
      </c>
      <c r="S1793" s="381"/>
      <c r="T1793" s="287"/>
    </row>
    <row r="1794" spans="1:20" ht="51">
      <c r="A1794" s="198" t="s">
        <v>551</v>
      </c>
      <c r="B1794" s="68"/>
      <c r="C1794" s="220" t="s">
        <v>590</v>
      </c>
      <c r="D1794" s="221">
        <v>44804</v>
      </c>
      <c r="E1794" s="198" t="s">
        <v>3791</v>
      </c>
      <c r="F1794" s="198" t="s">
        <v>3</v>
      </c>
      <c r="G1794" s="198">
        <v>2046079</v>
      </c>
      <c r="H1794" s="68"/>
      <c r="I1794" s="204" t="s">
        <v>4212</v>
      </c>
      <c r="J1794" s="68"/>
      <c r="K1794" s="68"/>
      <c r="L1794" s="68"/>
      <c r="M1794" s="68"/>
      <c r="N1794" s="379"/>
      <c r="O1794" s="379"/>
      <c r="P1794" s="222">
        <v>0</v>
      </c>
      <c r="Q1794" s="222">
        <v>162</v>
      </c>
      <c r="R1794" s="68" t="s">
        <v>639</v>
      </c>
      <c r="S1794" s="381"/>
      <c r="T1794" s="287"/>
    </row>
    <row r="1795" spans="1:20" ht="51">
      <c r="A1795" s="198">
        <v>293</v>
      </c>
      <c r="B1795" s="68"/>
      <c r="C1795" s="220" t="s">
        <v>122</v>
      </c>
      <c r="D1795" s="221">
        <v>44804</v>
      </c>
      <c r="E1795" s="198" t="s">
        <v>3792</v>
      </c>
      <c r="F1795" s="198" t="s">
        <v>3</v>
      </c>
      <c r="G1795" s="198">
        <v>2046146</v>
      </c>
      <c r="H1795" s="68"/>
      <c r="I1795" s="204" t="s">
        <v>4213</v>
      </c>
      <c r="J1795" s="68"/>
      <c r="K1795" s="68"/>
      <c r="L1795" s="68"/>
      <c r="M1795" s="68"/>
      <c r="N1795" s="379"/>
      <c r="O1795" s="379"/>
      <c r="P1795" s="222">
        <v>0</v>
      </c>
      <c r="Q1795" s="222">
        <v>0.01</v>
      </c>
      <c r="R1795" s="68" t="s">
        <v>2578</v>
      </c>
      <c r="S1795" s="381"/>
      <c r="T1795" s="287"/>
    </row>
    <row r="1796" spans="1:20" ht="51">
      <c r="A1796" s="198" t="s">
        <v>551</v>
      </c>
      <c r="B1796" s="68"/>
      <c r="C1796" s="220" t="s">
        <v>590</v>
      </c>
      <c r="D1796" s="221">
        <v>44804</v>
      </c>
      <c r="E1796" s="198" t="s">
        <v>3793</v>
      </c>
      <c r="F1796" s="198" t="s">
        <v>3</v>
      </c>
      <c r="G1796" s="198">
        <v>2046147</v>
      </c>
      <c r="H1796" s="68"/>
      <c r="I1796" s="204" t="s">
        <v>4214</v>
      </c>
      <c r="J1796" s="68"/>
      <c r="K1796" s="68"/>
      <c r="L1796" s="68"/>
      <c r="M1796" s="68"/>
      <c r="N1796" s="379"/>
      <c r="O1796" s="379"/>
      <c r="P1796" s="222">
        <v>0</v>
      </c>
      <c r="Q1796" s="222">
        <v>205</v>
      </c>
      <c r="R1796" s="68" t="s">
        <v>639</v>
      </c>
      <c r="S1796" s="381"/>
      <c r="T1796" s="287"/>
    </row>
    <row r="1797" spans="1:20" ht="51">
      <c r="A1797" s="198" t="s">
        <v>551</v>
      </c>
      <c r="B1797" s="68"/>
      <c r="C1797" s="220" t="s">
        <v>590</v>
      </c>
      <c r="D1797" s="221">
        <v>44804</v>
      </c>
      <c r="E1797" s="198" t="s">
        <v>3794</v>
      </c>
      <c r="F1797" s="198" t="s">
        <v>3</v>
      </c>
      <c r="G1797" s="198">
        <v>2046150</v>
      </c>
      <c r="H1797" s="68"/>
      <c r="I1797" s="204" t="s">
        <v>4215</v>
      </c>
      <c r="J1797" s="68"/>
      <c r="K1797" s="68"/>
      <c r="L1797" s="68"/>
      <c r="M1797" s="68"/>
      <c r="N1797" s="379"/>
      <c r="O1797" s="379"/>
      <c r="P1797" s="222">
        <v>0</v>
      </c>
      <c r="Q1797" s="222">
        <v>148</v>
      </c>
      <c r="R1797" s="68" t="s">
        <v>639</v>
      </c>
      <c r="S1797" s="381"/>
      <c r="T1797" s="287"/>
    </row>
    <row r="1798" spans="1:20" ht="51">
      <c r="A1798" s="198">
        <v>293</v>
      </c>
      <c r="B1798" s="68"/>
      <c r="C1798" s="220" t="s">
        <v>122</v>
      </c>
      <c r="D1798" s="221">
        <v>44804</v>
      </c>
      <c r="E1798" s="198" t="s">
        <v>3795</v>
      </c>
      <c r="F1798" s="198" t="s">
        <v>3</v>
      </c>
      <c r="G1798" s="198">
        <v>2046155</v>
      </c>
      <c r="H1798" s="68"/>
      <c r="I1798" s="204" t="s">
        <v>4216</v>
      </c>
      <c r="J1798" s="68"/>
      <c r="K1798" s="68"/>
      <c r="L1798" s="68"/>
      <c r="M1798" s="68"/>
      <c r="N1798" s="379"/>
      <c r="O1798" s="379"/>
      <c r="P1798" s="222">
        <v>0</v>
      </c>
      <c r="Q1798" s="222">
        <v>2.99</v>
      </c>
      <c r="R1798" s="68" t="s">
        <v>2578</v>
      </c>
      <c r="S1798" s="381"/>
      <c r="T1798" s="287"/>
    </row>
    <row r="1799" spans="1:20" ht="63.75">
      <c r="A1799" s="198" t="s">
        <v>542</v>
      </c>
      <c r="B1799" s="68"/>
      <c r="C1799" s="220" t="s">
        <v>591</v>
      </c>
      <c r="D1799" s="221">
        <v>44804</v>
      </c>
      <c r="E1799" s="198" t="s">
        <v>3796</v>
      </c>
      <c r="F1799" s="198" t="s">
        <v>3</v>
      </c>
      <c r="G1799" s="198">
        <v>2046061</v>
      </c>
      <c r="H1799" s="68"/>
      <c r="I1799" s="204" t="s">
        <v>4218</v>
      </c>
      <c r="J1799" s="68"/>
      <c r="K1799" s="68"/>
      <c r="L1799" s="68"/>
      <c r="M1799" s="68"/>
      <c r="N1799" s="379"/>
      <c r="O1799" s="379"/>
      <c r="P1799" s="222">
        <v>0</v>
      </c>
      <c r="Q1799" s="222">
        <v>31115.71</v>
      </c>
      <c r="R1799" s="68" t="s">
        <v>639</v>
      </c>
      <c r="S1799" s="381"/>
      <c r="T1799" s="287"/>
    </row>
    <row r="1800" spans="1:20" ht="63.75">
      <c r="A1800" s="198" t="s">
        <v>542</v>
      </c>
      <c r="B1800" s="68"/>
      <c r="C1800" s="220" t="s">
        <v>591</v>
      </c>
      <c r="D1800" s="221">
        <v>44804</v>
      </c>
      <c r="E1800" s="198" t="s">
        <v>3797</v>
      </c>
      <c r="F1800" s="198" t="s">
        <v>3</v>
      </c>
      <c r="G1800" s="198">
        <v>2046063</v>
      </c>
      <c r="H1800" s="68"/>
      <c r="I1800" s="204" t="s">
        <v>4219</v>
      </c>
      <c r="J1800" s="68"/>
      <c r="K1800" s="68"/>
      <c r="L1800" s="68"/>
      <c r="M1800" s="68"/>
      <c r="N1800" s="379"/>
      <c r="O1800" s="379"/>
      <c r="P1800" s="222">
        <v>0</v>
      </c>
      <c r="Q1800" s="222">
        <v>635.25</v>
      </c>
      <c r="R1800" s="68" t="s">
        <v>639</v>
      </c>
      <c r="S1800" s="381"/>
      <c r="T1800" s="287"/>
    </row>
    <row r="1801" spans="1:20" ht="51">
      <c r="A1801" s="198">
        <v>862</v>
      </c>
      <c r="B1801" s="68"/>
      <c r="C1801" s="220" t="s">
        <v>188</v>
      </c>
      <c r="D1801" s="221">
        <v>44804</v>
      </c>
      <c r="E1801" s="198" t="s">
        <v>3798</v>
      </c>
      <c r="F1801" s="198" t="s">
        <v>3</v>
      </c>
      <c r="G1801" s="198">
        <v>2046073</v>
      </c>
      <c r="H1801" s="68"/>
      <c r="I1801" s="204" t="s">
        <v>4220</v>
      </c>
      <c r="J1801" s="68"/>
      <c r="K1801" s="68"/>
      <c r="L1801" s="68"/>
      <c r="M1801" s="68"/>
      <c r="N1801" s="379"/>
      <c r="O1801" s="379"/>
      <c r="P1801" s="222">
        <v>0</v>
      </c>
      <c r="Q1801" s="222">
        <v>6741.9</v>
      </c>
      <c r="R1801" s="68" t="s">
        <v>639</v>
      </c>
      <c r="S1801" s="381"/>
      <c r="T1801" s="287"/>
    </row>
    <row r="1802" spans="1:20" ht="63.75">
      <c r="A1802" s="198">
        <v>41</v>
      </c>
      <c r="B1802" s="68"/>
      <c r="C1802" s="220" t="s">
        <v>45</v>
      </c>
      <c r="D1802" s="221">
        <v>44804</v>
      </c>
      <c r="E1802" s="198" t="s">
        <v>3799</v>
      </c>
      <c r="F1802" s="198" t="s">
        <v>3</v>
      </c>
      <c r="G1802" s="198">
        <v>2046074</v>
      </c>
      <c r="H1802" s="68"/>
      <c r="I1802" s="204" t="s">
        <v>4221</v>
      </c>
      <c r="J1802" s="68"/>
      <c r="K1802" s="68"/>
      <c r="L1802" s="68"/>
      <c r="M1802" s="68"/>
      <c r="N1802" s="379"/>
      <c r="O1802" s="379"/>
      <c r="P1802" s="222">
        <v>0</v>
      </c>
      <c r="Q1802" s="222">
        <v>465900</v>
      </c>
      <c r="R1802" s="68" t="s">
        <v>639</v>
      </c>
      <c r="S1802" s="381"/>
      <c r="T1802" s="287"/>
    </row>
    <row r="1803" spans="1:20" ht="63.75">
      <c r="A1803" s="198" t="s">
        <v>542</v>
      </c>
      <c r="B1803" s="68"/>
      <c r="C1803" s="220" t="s">
        <v>591</v>
      </c>
      <c r="D1803" s="221">
        <v>44804</v>
      </c>
      <c r="E1803" s="198" t="s">
        <v>3800</v>
      </c>
      <c r="F1803" s="198" t="s">
        <v>3</v>
      </c>
      <c r="G1803" s="198">
        <v>2046075</v>
      </c>
      <c r="H1803" s="68"/>
      <c r="I1803" s="204" t="s">
        <v>4222</v>
      </c>
      <c r="J1803" s="68"/>
      <c r="K1803" s="68"/>
      <c r="L1803" s="68"/>
      <c r="M1803" s="68"/>
      <c r="N1803" s="379"/>
      <c r="O1803" s="379"/>
      <c r="P1803" s="222">
        <v>0</v>
      </c>
      <c r="Q1803" s="222">
        <v>1748.33</v>
      </c>
      <c r="R1803" s="68" t="s">
        <v>639</v>
      </c>
      <c r="S1803" s="381"/>
      <c r="T1803" s="287"/>
    </row>
    <row r="1804" spans="1:20" ht="63.75">
      <c r="A1804" s="198" t="s">
        <v>542</v>
      </c>
      <c r="B1804" s="68"/>
      <c r="C1804" s="220" t="s">
        <v>591</v>
      </c>
      <c r="D1804" s="221">
        <v>44804</v>
      </c>
      <c r="E1804" s="198" t="s">
        <v>3801</v>
      </c>
      <c r="F1804" s="198" t="s">
        <v>3</v>
      </c>
      <c r="G1804" s="198">
        <v>2046077</v>
      </c>
      <c r="H1804" s="68"/>
      <c r="I1804" s="204" t="s">
        <v>4223</v>
      </c>
      <c r="J1804" s="68"/>
      <c r="K1804" s="68"/>
      <c r="L1804" s="68"/>
      <c r="M1804" s="68"/>
      <c r="N1804" s="379"/>
      <c r="O1804" s="379"/>
      <c r="P1804" s="222">
        <v>0</v>
      </c>
      <c r="Q1804" s="222">
        <v>700.55</v>
      </c>
      <c r="R1804" s="68" t="s">
        <v>639</v>
      </c>
      <c r="S1804" s="381"/>
      <c r="T1804" s="287"/>
    </row>
    <row r="1805" spans="1:20" ht="63.75">
      <c r="A1805" s="198">
        <v>41</v>
      </c>
      <c r="B1805" s="68"/>
      <c r="C1805" s="220" t="s">
        <v>45</v>
      </c>
      <c r="D1805" s="221">
        <v>44804</v>
      </c>
      <c r="E1805" s="198" t="s">
        <v>3802</v>
      </c>
      <c r="F1805" s="198" t="s">
        <v>3</v>
      </c>
      <c r="G1805" s="198">
        <v>2046078</v>
      </c>
      <c r="H1805" s="68"/>
      <c r="I1805" s="204" t="s">
        <v>4224</v>
      </c>
      <c r="J1805" s="68"/>
      <c r="K1805" s="68"/>
      <c r="L1805" s="68"/>
      <c r="M1805" s="68"/>
      <c r="N1805" s="379"/>
      <c r="O1805" s="379"/>
      <c r="P1805" s="222">
        <v>0</v>
      </c>
      <c r="Q1805" s="222">
        <v>22700</v>
      </c>
      <c r="R1805" s="68" t="s">
        <v>639</v>
      </c>
      <c r="S1805" s="381"/>
      <c r="T1805" s="287"/>
    </row>
    <row r="1806" spans="1:20" ht="51">
      <c r="A1806" s="198">
        <v>86</v>
      </c>
      <c r="B1806" s="68"/>
      <c r="C1806" s="220" t="s">
        <v>51</v>
      </c>
      <c r="D1806" s="221">
        <v>44804</v>
      </c>
      <c r="E1806" s="198" t="s">
        <v>3803</v>
      </c>
      <c r="F1806" s="198" t="s">
        <v>3</v>
      </c>
      <c r="G1806" s="198">
        <v>2046099</v>
      </c>
      <c r="H1806" s="68"/>
      <c r="I1806" s="204" t="s">
        <v>4225</v>
      </c>
      <c r="J1806" s="68"/>
      <c r="K1806" s="68"/>
      <c r="L1806" s="68"/>
      <c r="M1806" s="68"/>
      <c r="N1806" s="379"/>
      <c r="O1806" s="379"/>
      <c r="P1806" s="222">
        <v>0</v>
      </c>
      <c r="Q1806" s="222">
        <v>2100</v>
      </c>
      <c r="R1806" s="68" t="s">
        <v>639</v>
      </c>
      <c r="S1806" s="381"/>
      <c r="T1806" s="287"/>
    </row>
    <row r="1807" spans="1:20" ht="51">
      <c r="A1807" s="198">
        <v>903</v>
      </c>
      <c r="B1807" s="68"/>
      <c r="C1807" s="220" t="s">
        <v>193</v>
      </c>
      <c r="D1807" s="221">
        <v>44804</v>
      </c>
      <c r="E1807" s="198" t="s">
        <v>3804</v>
      </c>
      <c r="F1807" s="198" t="s">
        <v>3</v>
      </c>
      <c r="G1807" s="198">
        <v>2046131</v>
      </c>
      <c r="H1807" s="68"/>
      <c r="I1807" s="204" t="s">
        <v>4226</v>
      </c>
      <c r="J1807" s="68"/>
      <c r="K1807" s="68"/>
      <c r="L1807" s="68"/>
      <c r="M1807" s="68"/>
      <c r="N1807" s="379"/>
      <c r="O1807" s="379"/>
      <c r="P1807" s="222">
        <v>0</v>
      </c>
      <c r="Q1807" s="222">
        <v>3191.46</v>
      </c>
      <c r="R1807" s="68" t="s">
        <v>639</v>
      </c>
      <c r="S1807" s="381"/>
      <c r="T1807" s="287"/>
    </row>
    <row r="1808" spans="1:20" ht="63.75">
      <c r="A1808" s="198" t="s">
        <v>545</v>
      </c>
      <c r="B1808" s="68"/>
      <c r="C1808" s="220" t="s">
        <v>685</v>
      </c>
      <c r="D1808" s="221">
        <v>44804</v>
      </c>
      <c r="E1808" s="198" t="s">
        <v>3983</v>
      </c>
      <c r="F1808" s="198" t="s">
        <v>640</v>
      </c>
      <c r="G1808" s="198">
        <v>4189881</v>
      </c>
      <c r="H1808" s="68"/>
      <c r="I1808" s="204" t="s">
        <v>4314</v>
      </c>
      <c r="J1808" s="68"/>
      <c r="K1808" s="68"/>
      <c r="L1808" s="68"/>
      <c r="M1808" s="68"/>
      <c r="N1808" s="379"/>
      <c r="O1808" s="379"/>
      <c r="P1808" s="222">
        <v>0</v>
      </c>
      <c r="Q1808" s="222">
        <v>4672.66</v>
      </c>
      <c r="R1808" s="68" t="s">
        <v>639</v>
      </c>
      <c r="S1808" s="381"/>
      <c r="T1808" s="287"/>
    </row>
    <row r="1809" spans="1:20" ht="51">
      <c r="A1809" s="198" t="s">
        <v>542</v>
      </c>
      <c r="B1809" s="68"/>
      <c r="C1809" s="220" t="s">
        <v>591</v>
      </c>
      <c r="D1809" s="221">
        <v>44804</v>
      </c>
      <c r="E1809" s="198" t="s">
        <v>3984</v>
      </c>
      <c r="F1809" s="198" t="s">
        <v>6</v>
      </c>
      <c r="G1809" s="198">
        <v>1676576</v>
      </c>
      <c r="H1809" s="68"/>
      <c r="I1809" s="204" t="s">
        <v>4315</v>
      </c>
      <c r="J1809" s="68"/>
      <c r="K1809" s="68"/>
      <c r="L1809" s="68"/>
      <c r="M1809" s="68"/>
      <c r="N1809" s="379"/>
      <c r="O1809" s="379"/>
      <c r="P1809" s="222">
        <v>0</v>
      </c>
      <c r="Q1809" s="222">
        <v>1129.4000000000001</v>
      </c>
      <c r="R1809" s="68" t="s">
        <v>639</v>
      </c>
      <c r="S1809" s="381"/>
      <c r="T1809" s="287"/>
    </row>
    <row r="1810" spans="1:20" ht="63.75">
      <c r="A1810" s="198">
        <v>513</v>
      </c>
      <c r="B1810" s="68"/>
      <c r="C1810" s="220" t="s">
        <v>161</v>
      </c>
      <c r="D1810" s="221">
        <v>44804</v>
      </c>
      <c r="E1810" s="198" t="s">
        <v>3985</v>
      </c>
      <c r="F1810" s="198" t="s">
        <v>15</v>
      </c>
      <c r="G1810" s="198">
        <v>1987110</v>
      </c>
      <c r="H1810" s="68"/>
      <c r="I1810" s="204" t="s">
        <v>4316</v>
      </c>
      <c r="J1810" s="68"/>
      <c r="K1810" s="68"/>
      <c r="L1810" s="68"/>
      <c r="M1810" s="68"/>
      <c r="N1810" s="379"/>
      <c r="O1810" s="379"/>
      <c r="P1810" s="222">
        <v>50</v>
      </c>
      <c r="Q1810" s="222">
        <v>0</v>
      </c>
      <c r="R1810" s="68" t="s">
        <v>639</v>
      </c>
      <c r="S1810" s="381"/>
      <c r="T1810" s="287"/>
    </row>
    <row r="1811" spans="1:20" ht="51">
      <c r="A1811" s="198" t="s">
        <v>542</v>
      </c>
      <c r="B1811" s="68"/>
      <c r="C1811" s="220" t="s">
        <v>591</v>
      </c>
      <c r="D1811" s="221">
        <v>44804</v>
      </c>
      <c r="E1811" s="198" t="s">
        <v>3986</v>
      </c>
      <c r="F1811" s="198" t="s">
        <v>6</v>
      </c>
      <c r="G1811" s="198">
        <v>1677054</v>
      </c>
      <c r="H1811" s="68"/>
      <c r="I1811" s="204" t="s">
        <v>4317</v>
      </c>
      <c r="J1811" s="68"/>
      <c r="K1811" s="68"/>
      <c r="L1811" s="68"/>
      <c r="M1811" s="68"/>
      <c r="N1811" s="379"/>
      <c r="O1811" s="379"/>
      <c r="P1811" s="222">
        <v>0</v>
      </c>
      <c r="Q1811" s="222">
        <v>300223.94</v>
      </c>
      <c r="R1811" s="68" t="s">
        <v>639</v>
      </c>
      <c r="S1811" s="381"/>
      <c r="T1811" s="287"/>
    </row>
    <row r="1812" spans="1:20" ht="63.75">
      <c r="A1812" s="198">
        <v>513</v>
      </c>
      <c r="B1812" s="68"/>
      <c r="C1812" s="220" t="s">
        <v>161</v>
      </c>
      <c r="D1812" s="221">
        <v>44804</v>
      </c>
      <c r="E1812" s="198" t="s">
        <v>3990</v>
      </c>
      <c r="F1812" s="198" t="s">
        <v>15</v>
      </c>
      <c r="G1812" s="198">
        <v>1987550</v>
      </c>
      <c r="H1812" s="68"/>
      <c r="I1812" s="204" t="s">
        <v>4321</v>
      </c>
      <c r="J1812" s="68"/>
      <c r="K1812" s="68"/>
      <c r="L1812" s="68"/>
      <c r="M1812" s="68"/>
      <c r="N1812" s="379"/>
      <c r="O1812" s="379"/>
      <c r="P1812" s="222">
        <v>50</v>
      </c>
      <c r="Q1812" s="222">
        <v>0</v>
      </c>
      <c r="R1812" s="68" t="s">
        <v>639</v>
      </c>
      <c r="S1812" s="381"/>
      <c r="T1812" s="287"/>
    </row>
    <row r="1813" spans="1:20" ht="51">
      <c r="A1813" s="198">
        <v>513</v>
      </c>
      <c r="B1813" s="68"/>
      <c r="C1813" s="220" t="s">
        <v>161</v>
      </c>
      <c r="D1813" s="221">
        <v>44804</v>
      </c>
      <c r="E1813" s="198" t="s">
        <v>3991</v>
      </c>
      <c r="F1813" s="198" t="s">
        <v>15</v>
      </c>
      <c r="G1813" s="198">
        <v>1987552</v>
      </c>
      <c r="H1813" s="68"/>
      <c r="I1813" s="204" t="s">
        <v>4322</v>
      </c>
      <c r="J1813" s="68"/>
      <c r="K1813" s="68"/>
      <c r="L1813" s="68"/>
      <c r="M1813" s="68"/>
      <c r="N1813" s="379"/>
      <c r="O1813" s="379"/>
      <c r="P1813" s="222">
        <v>50</v>
      </c>
      <c r="Q1813" s="222">
        <v>0</v>
      </c>
      <c r="R1813" s="68" t="s">
        <v>639</v>
      </c>
      <c r="S1813" s="381"/>
      <c r="T1813" s="287"/>
    </row>
    <row r="1814" spans="1:20" ht="76.5">
      <c r="A1814" s="198" t="s">
        <v>545</v>
      </c>
      <c r="B1814" s="68"/>
      <c r="C1814" s="220" t="s">
        <v>685</v>
      </c>
      <c r="D1814" s="221">
        <v>44804</v>
      </c>
      <c r="E1814" s="198" t="s">
        <v>3992</v>
      </c>
      <c r="F1814" s="198" t="s">
        <v>6</v>
      </c>
      <c r="G1814" s="198">
        <v>1677258</v>
      </c>
      <c r="H1814" s="68"/>
      <c r="I1814" s="204" t="s">
        <v>4323</v>
      </c>
      <c r="J1814" s="68"/>
      <c r="K1814" s="68"/>
      <c r="L1814" s="68"/>
      <c r="M1814" s="68"/>
      <c r="N1814" s="379"/>
      <c r="O1814" s="379"/>
      <c r="P1814" s="222">
        <v>0</v>
      </c>
      <c r="Q1814" s="222">
        <v>200000</v>
      </c>
      <c r="R1814" s="68" t="s">
        <v>639</v>
      </c>
      <c r="S1814" s="381"/>
      <c r="T1814" s="287"/>
    </row>
    <row r="1815" spans="1:20" ht="76.5">
      <c r="A1815" s="198" t="s">
        <v>545</v>
      </c>
      <c r="B1815" s="68"/>
      <c r="C1815" s="220" t="s">
        <v>685</v>
      </c>
      <c r="D1815" s="221">
        <v>44804</v>
      </c>
      <c r="E1815" s="198" t="s">
        <v>3993</v>
      </c>
      <c r="F1815" s="198" t="s">
        <v>6</v>
      </c>
      <c r="G1815" s="198">
        <v>1677259</v>
      </c>
      <c r="H1815" s="68"/>
      <c r="I1815" s="204" t="s">
        <v>4324</v>
      </c>
      <c r="J1815" s="68"/>
      <c r="K1815" s="68"/>
      <c r="L1815" s="68"/>
      <c r="M1815" s="68"/>
      <c r="N1815" s="379"/>
      <c r="O1815" s="379"/>
      <c r="P1815" s="222">
        <v>0</v>
      </c>
      <c r="Q1815" s="222">
        <v>58337.88</v>
      </c>
      <c r="R1815" s="68" t="s">
        <v>639</v>
      </c>
      <c r="S1815" s="381"/>
      <c r="T1815" s="287"/>
    </row>
    <row r="1816" spans="1:20" ht="76.5">
      <c r="A1816" s="198" t="s">
        <v>545</v>
      </c>
      <c r="B1816" s="68"/>
      <c r="C1816" s="220" t="s">
        <v>685</v>
      </c>
      <c r="D1816" s="221">
        <v>44804</v>
      </c>
      <c r="E1816" s="198" t="s">
        <v>3994</v>
      </c>
      <c r="F1816" s="198" t="s">
        <v>6</v>
      </c>
      <c r="G1816" s="198">
        <v>1677261</v>
      </c>
      <c r="H1816" s="68"/>
      <c r="I1816" s="204" t="s">
        <v>4325</v>
      </c>
      <c r="J1816" s="68"/>
      <c r="K1816" s="68"/>
      <c r="L1816" s="68"/>
      <c r="M1816" s="68"/>
      <c r="N1816" s="379"/>
      <c r="O1816" s="379"/>
      <c r="P1816" s="222">
        <v>0</v>
      </c>
      <c r="Q1816" s="222">
        <v>0.85</v>
      </c>
      <c r="R1816" s="68" t="s">
        <v>639</v>
      </c>
      <c r="S1816" s="381"/>
      <c r="T1816" s="287"/>
    </row>
    <row r="1817" spans="1:20" ht="76.5">
      <c r="A1817" s="198">
        <v>343</v>
      </c>
      <c r="B1817" s="68"/>
      <c r="C1817" s="220" t="s">
        <v>139</v>
      </c>
      <c r="D1817" s="221">
        <v>44804</v>
      </c>
      <c r="E1817" s="198" t="s">
        <v>3995</v>
      </c>
      <c r="F1817" s="198" t="s">
        <v>6</v>
      </c>
      <c r="G1817" s="198">
        <v>1041341</v>
      </c>
      <c r="H1817" s="68"/>
      <c r="I1817" s="204" t="s">
        <v>4326</v>
      </c>
      <c r="J1817" s="68"/>
      <c r="K1817" s="68"/>
      <c r="L1817" s="68"/>
      <c r="M1817" s="68"/>
      <c r="N1817" s="379"/>
      <c r="O1817" s="379"/>
      <c r="P1817" s="222">
        <v>0</v>
      </c>
      <c r="Q1817" s="222">
        <v>627468.43000000005</v>
      </c>
      <c r="R1817" s="68" t="s">
        <v>639</v>
      </c>
      <c r="S1817" s="381"/>
      <c r="T1817" s="287"/>
    </row>
    <row r="1818" spans="1:20" ht="76.5">
      <c r="A1818" s="198">
        <v>383</v>
      </c>
      <c r="B1818" s="68"/>
      <c r="C1818" s="220" t="s">
        <v>1248</v>
      </c>
      <c r="D1818" s="221">
        <v>44804</v>
      </c>
      <c r="E1818" s="198" t="s">
        <v>3996</v>
      </c>
      <c r="F1818" s="198" t="s">
        <v>11</v>
      </c>
      <c r="G1818" s="198">
        <v>1041321</v>
      </c>
      <c r="H1818" s="68"/>
      <c r="I1818" s="204" t="s">
        <v>4327</v>
      </c>
      <c r="J1818" s="68"/>
      <c r="K1818" s="68"/>
      <c r="L1818" s="68"/>
      <c r="M1818" s="68"/>
      <c r="N1818" s="379"/>
      <c r="O1818" s="379"/>
      <c r="P1818" s="222">
        <v>50</v>
      </c>
      <c r="Q1818" s="222">
        <v>0</v>
      </c>
      <c r="R1818" s="68" t="s">
        <v>639</v>
      </c>
      <c r="S1818" s="381"/>
      <c r="T1818" s="287"/>
    </row>
    <row r="1819" spans="1:20" ht="51">
      <c r="A1819" s="198" t="s">
        <v>551</v>
      </c>
      <c r="B1819" s="68"/>
      <c r="C1819" s="220" t="s">
        <v>590</v>
      </c>
      <c r="D1819" s="221">
        <v>44805</v>
      </c>
      <c r="E1819" s="198" t="s">
        <v>4654</v>
      </c>
      <c r="F1819" s="198" t="s">
        <v>3</v>
      </c>
      <c r="G1819" s="198">
        <v>2046456</v>
      </c>
      <c r="H1819" s="68"/>
      <c r="I1819" s="204" t="s">
        <v>5884</v>
      </c>
      <c r="J1819" s="68"/>
      <c r="K1819" s="68"/>
      <c r="L1819" s="68"/>
      <c r="M1819" s="68"/>
      <c r="N1819" s="379"/>
      <c r="O1819" s="379"/>
      <c r="P1819" s="222">
        <v>0</v>
      </c>
      <c r="Q1819" s="222">
        <v>1700</v>
      </c>
      <c r="R1819" s="68" t="s">
        <v>639</v>
      </c>
      <c r="S1819" s="381"/>
      <c r="T1819" s="287"/>
    </row>
    <row r="1820" spans="1:20" ht="38.25">
      <c r="A1820" s="198" t="s">
        <v>551</v>
      </c>
      <c r="B1820" s="68"/>
      <c r="C1820" s="220" t="s">
        <v>590</v>
      </c>
      <c r="D1820" s="221">
        <v>44805</v>
      </c>
      <c r="E1820" s="198" t="s">
        <v>4655</v>
      </c>
      <c r="F1820" s="198" t="s">
        <v>3</v>
      </c>
      <c r="G1820" s="198">
        <v>2046471</v>
      </c>
      <c r="H1820" s="68"/>
      <c r="I1820" s="204" t="s">
        <v>5885</v>
      </c>
      <c r="J1820" s="68"/>
      <c r="K1820" s="68"/>
      <c r="L1820" s="68"/>
      <c r="M1820" s="68"/>
      <c r="N1820" s="379"/>
      <c r="O1820" s="379"/>
      <c r="P1820" s="222">
        <v>0</v>
      </c>
      <c r="Q1820" s="222">
        <v>458.61</v>
      </c>
      <c r="R1820" s="68" t="s">
        <v>639</v>
      </c>
      <c r="S1820" s="381"/>
      <c r="T1820" s="287"/>
    </row>
    <row r="1821" spans="1:20" ht="51">
      <c r="A1821" s="198" t="s">
        <v>551</v>
      </c>
      <c r="B1821" s="68"/>
      <c r="C1821" s="220" t="s">
        <v>590</v>
      </c>
      <c r="D1821" s="221">
        <v>44805</v>
      </c>
      <c r="E1821" s="198" t="s">
        <v>4656</v>
      </c>
      <c r="F1821" s="198" t="s">
        <v>3</v>
      </c>
      <c r="G1821" s="198">
        <v>2046486</v>
      </c>
      <c r="H1821" s="68"/>
      <c r="I1821" s="204" t="s">
        <v>5886</v>
      </c>
      <c r="J1821" s="68"/>
      <c r="K1821" s="68"/>
      <c r="L1821" s="68"/>
      <c r="M1821" s="68"/>
      <c r="N1821" s="379"/>
      <c r="O1821" s="379"/>
      <c r="P1821" s="222">
        <v>0</v>
      </c>
      <c r="Q1821" s="222">
        <v>1788.13</v>
      </c>
      <c r="R1821" s="68" t="s">
        <v>639</v>
      </c>
      <c r="S1821" s="381"/>
      <c r="T1821" s="287"/>
    </row>
    <row r="1822" spans="1:20" ht="38.25">
      <c r="A1822" s="198" t="s">
        <v>551</v>
      </c>
      <c r="B1822" s="68"/>
      <c r="C1822" s="220" t="s">
        <v>590</v>
      </c>
      <c r="D1822" s="221">
        <v>44805</v>
      </c>
      <c r="E1822" s="198" t="s">
        <v>4657</v>
      </c>
      <c r="F1822" s="198" t="s">
        <v>3</v>
      </c>
      <c r="G1822" s="198">
        <v>2046498</v>
      </c>
      <c r="H1822" s="68"/>
      <c r="I1822" s="204" t="s">
        <v>5887</v>
      </c>
      <c r="J1822" s="68"/>
      <c r="K1822" s="68"/>
      <c r="L1822" s="68"/>
      <c r="M1822" s="68"/>
      <c r="N1822" s="379"/>
      <c r="O1822" s="379"/>
      <c r="P1822" s="222">
        <v>0</v>
      </c>
      <c r="Q1822" s="222">
        <v>418.03</v>
      </c>
      <c r="R1822" s="68" t="s">
        <v>639</v>
      </c>
      <c r="S1822" s="381"/>
      <c r="T1822" s="287"/>
    </row>
    <row r="1823" spans="1:20" ht="51">
      <c r="A1823" s="198" t="s">
        <v>551</v>
      </c>
      <c r="B1823" s="68"/>
      <c r="C1823" s="220" t="s">
        <v>590</v>
      </c>
      <c r="D1823" s="221">
        <v>44805</v>
      </c>
      <c r="E1823" s="198" t="s">
        <v>4658</v>
      </c>
      <c r="F1823" s="198" t="s">
        <v>3</v>
      </c>
      <c r="G1823" s="198">
        <v>2046534</v>
      </c>
      <c r="H1823" s="68"/>
      <c r="I1823" s="204" t="s">
        <v>5888</v>
      </c>
      <c r="J1823" s="68"/>
      <c r="K1823" s="68"/>
      <c r="L1823" s="68"/>
      <c r="M1823" s="68"/>
      <c r="N1823" s="379"/>
      <c r="O1823" s="379"/>
      <c r="P1823" s="222">
        <v>0</v>
      </c>
      <c r="Q1823" s="222">
        <v>290</v>
      </c>
      <c r="R1823" s="68" t="s">
        <v>639</v>
      </c>
      <c r="S1823" s="381"/>
      <c r="T1823" s="287"/>
    </row>
    <row r="1824" spans="1:20" ht="51">
      <c r="A1824" s="198" t="s">
        <v>551</v>
      </c>
      <c r="B1824" s="68"/>
      <c r="C1824" s="220" t="s">
        <v>590</v>
      </c>
      <c r="D1824" s="221">
        <v>44805</v>
      </c>
      <c r="E1824" s="198" t="s">
        <v>4659</v>
      </c>
      <c r="F1824" s="198" t="s">
        <v>3</v>
      </c>
      <c r="G1824" s="198">
        <v>2046557</v>
      </c>
      <c r="H1824" s="68"/>
      <c r="I1824" s="204" t="s">
        <v>5889</v>
      </c>
      <c r="J1824" s="68"/>
      <c r="K1824" s="68"/>
      <c r="L1824" s="68"/>
      <c r="M1824" s="68"/>
      <c r="N1824" s="379"/>
      <c r="O1824" s="379"/>
      <c r="P1824" s="222">
        <v>0</v>
      </c>
      <c r="Q1824" s="222">
        <v>2486.6999999999998</v>
      </c>
      <c r="R1824" s="68" t="s">
        <v>639</v>
      </c>
      <c r="S1824" s="381"/>
      <c r="T1824" s="287"/>
    </row>
    <row r="1825" spans="1:20" ht="38.25">
      <c r="A1825" s="198" t="s">
        <v>551</v>
      </c>
      <c r="B1825" s="68"/>
      <c r="C1825" s="220" t="s">
        <v>590</v>
      </c>
      <c r="D1825" s="221">
        <v>44805</v>
      </c>
      <c r="E1825" s="198" t="s">
        <v>4660</v>
      </c>
      <c r="F1825" s="198" t="s">
        <v>3</v>
      </c>
      <c r="G1825" s="198">
        <v>2046573</v>
      </c>
      <c r="H1825" s="68"/>
      <c r="I1825" s="204" t="s">
        <v>5890</v>
      </c>
      <c r="J1825" s="68"/>
      <c r="K1825" s="68"/>
      <c r="L1825" s="68"/>
      <c r="M1825" s="68"/>
      <c r="N1825" s="379"/>
      <c r="O1825" s="379"/>
      <c r="P1825" s="222">
        <v>0</v>
      </c>
      <c r="Q1825" s="222">
        <v>2080.39</v>
      </c>
      <c r="R1825" s="68" t="s">
        <v>639</v>
      </c>
      <c r="S1825" s="381"/>
      <c r="T1825" s="287"/>
    </row>
    <row r="1826" spans="1:20" ht="38.25">
      <c r="A1826" s="198" t="s">
        <v>551</v>
      </c>
      <c r="B1826" s="68"/>
      <c r="C1826" s="220" t="s">
        <v>590</v>
      </c>
      <c r="D1826" s="221">
        <v>44805</v>
      </c>
      <c r="E1826" s="198" t="s">
        <v>4661</v>
      </c>
      <c r="F1826" s="198" t="s">
        <v>3</v>
      </c>
      <c r="G1826" s="198">
        <v>2046577</v>
      </c>
      <c r="H1826" s="68"/>
      <c r="I1826" s="204" t="s">
        <v>5891</v>
      </c>
      <c r="J1826" s="68"/>
      <c r="K1826" s="68"/>
      <c r="L1826" s="68"/>
      <c r="M1826" s="68"/>
      <c r="N1826" s="379"/>
      <c r="O1826" s="379"/>
      <c r="P1826" s="222">
        <v>0</v>
      </c>
      <c r="Q1826" s="222">
        <v>2097.7600000000002</v>
      </c>
      <c r="R1826" s="68" t="s">
        <v>639</v>
      </c>
      <c r="S1826" s="381"/>
      <c r="T1826" s="287"/>
    </row>
    <row r="1827" spans="1:20" ht="51">
      <c r="A1827" s="198">
        <v>417</v>
      </c>
      <c r="B1827" s="68"/>
      <c r="C1827" s="220" t="s">
        <v>148</v>
      </c>
      <c r="D1827" s="221">
        <v>44805</v>
      </c>
      <c r="E1827" s="198" t="s">
        <v>4662</v>
      </c>
      <c r="F1827" s="198" t="s">
        <v>3</v>
      </c>
      <c r="G1827" s="198">
        <v>2046578</v>
      </c>
      <c r="H1827" s="68"/>
      <c r="I1827" s="204" t="s">
        <v>5892</v>
      </c>
      <c r="J1827" s="68"/>
      <c r="K1827" s="68"/>
      <c r="L1827" s="68"/>
      <c r="M1827" s="68"/>
      <c r="N1827" s="379"/>
      <c r="O1827" s="379"/>
      <c r="P1827" s="222">
        <v>0</v>
      </c>
      <c r="Q1827" s="222">
        <v>908.84</v>
      </c>
      <c r="R1827" s="68" t="s">
        <v>639</v>
      </c>
      <c r="S1827" s="381"/>
      <c r="T1827" s="287"/>
    </row>
    <row r="1828" spans="1:20" ht="51">
      <c r="A1828" s="198">
        <v>86</v>
      </c>
      <c r="B1828" s="68"/>
      <c r="C1828" s="220" t="s">
        <v>51</v>
      </c>
      <c r="D1828" s="221">
        <v>44805</v>
      </c>
      <c r="E1828" s="198" t="s">
        <v>4663</v>
      </c>
      <c r="F1828" s="198" t="s">
        <v>3</v>
      </c>
      <c r="G1828" s="198">
        <v>2046625</v>
      </c>
      <c r="H1828" s="68"/>
      <c r="I1828" s="204" t="s">
        <v>5893</v>
      </c>
      <c r="J1828" s="68"/>
      <c r="K1828" s="68"/>
      <c r="L1828" s="68"/>
      <c r="M1828" s="68"/>
      <c r="N1828" s="379"/>
      <c r="O1828" s="379"/>
      <c r="P1828" s="222">
        <v>0</v>
      </c>
      <c r="Q1828" s="222">
        <v>1325</v>
      </c>
      <c r="R1828" s="68" t="s">
        <v>639</v>
      </c>
      <c r="S1828" s="381"/>
      <c r="T1828" s="287"/>
    </row>
    <row r="1829" spans="1:20" ht="63.75">
      <c r="A1829" s="198">
        <v>53</v>
      </c>
      <c r="B1829" s="68"/>
      <c r="C1829" s="220" t="s">
        <v>1389</v>
      </c>
      <c r="D1829" s="221">
        <v>44805</v>
      </c>
      <c r="E1829" s="198" t="s">
        <v>4664</v>
      </c>
      <c r="F1829" s="198" t="s">
        <v>3</v>
      </c>
      <c r="G1829" s="198">
        <v>2046628</v>
      </c>
      <c r="H1829" s="68"/>
      <c r="I1829" s="204" t="s">
        <v>5894</v>
      </c>
      <c r="J1829" s="68"/>
      <c r="K1829" s="68"/>
      <c r="L1829" s="68"/>
      <c r="M1829" s="68"/>
      <c r="N1829" s="379"/>
      <c r="O1829" s="379"/>
      <c r="P1829" s="222">
        <v>0</v>
      </c>
      <c r="Q1829" s="222">
        <v>9740</v>
      </c>
      <c r="R1829" s="68" t="s">
        <v>639</v>
      </c>
      <c r="S1829" s="381"/>
      <c r="T1829" s="287"/>
    </row>
    <row r="1830" spans="1:20" ht="63.75">
      <c r="A1830" s="198">
        <v>53</v>
      </c>
      <c r="B1830" s="68"/>
      <c r="C1830" s="220" t="s">
        <v>1389</v>
      </c>
      <c r="D1830" s="221">
        <v>44805</v>
      </c>
      <c r="E1830" s="198" t="s">
        <v>4665</v>
      </c>
      <c r="F1830" s="198" t="s">
        <v>3</v>
      </c>
      <c r="G1830" s="198">
        <v>2046629</v>
      </c>
      <c r="H1830" s="68"/>
      <c r="I1830" s="204" t="s">
        <v>5895</v>
      </c>
      <c r="J1830" s="68"/>
      <c r="K1830" s="68"/>
      <c r="L1830" s="68"/>
      <c r="M1830" s="68"/>
      <c r="N1830" s="379"/>
      <c r="O1830" s="379"/>
      <c r="P1830" s="222">
        <v>0</v>
      </c>
      <c r="Q1830" s="222">
        <v>686.7</v>
      </c>
      <c r="R1830" s="68" t="s">
        <v>639</v>
      </c>
      <c r="S1830" s="381"/>
      <c r="T1830" s="287"/>
    </row>
    <row r="1831" spans="1:20" ht="63.75">
      <c r="A1831" s="198">
        <v>53</v>
      </c>
      <c r="B1831" s="68"/>
      <c r="C1831" s="220" t="s">
        <v>1389</v>
      </c>
      <c r="D1831" s="221">
        <v>44805</v>
      </c>
      <c r="E1831" s="198" t="s">
        <v>4666</v>
      </c>
      <c r="F1831" s="198" t="s">
        <v>3</v>
      </c>
      <c r="G1831" s="198">
        <v>2046630</v>
      </c>
      <c r="H1831" s="68"/>
      <c r="I1831" s="204" t="s">
        <v>5894</v>
      </c>
      <c r="J1831" s="68"/>
      <c r="K1831" s="68"/>
      <c r="L1831" s="68"/>
      <c r="M1831" s="68"/>
      <c r="N1831" s="379"/>
      <c r="O1831" s="379"/>
      <c r="P1831" s="222">
        <v>0</v>
      </c>
      <c r="Q1831" s="222">
        <v>1200.25</v>
      </c>
      <c r="R1831" s="68" t="s">
        <v>639</v>
      </c>
      <c r="S1831" s="381"/>
      <c r="T1831" s="287"/>
    </row>
    <row r="1832" spans="1:20" ht="63.75">
      <c r="A1832" s="198">
        <v>53</v>
      </c>
      <c r="B1832" s="68"/>
      <c r="C1832" s="220" t="s">
        <v>1389</v>
      </c>
      <c r="D1832" s="221">
        <v>44805</v>
      </c>
      <c r="E1832" s="198" t="s">
        <v>4667</v>
      </c>
      <c r="F1832" s="198" t="s">
        <v>3</v>
      </c>
      <c r="G1832" s="198">
        <v>2046631</v>
      </c>
      <c r="H1832" s="68"/>
      <c r="I1832" s="204" t="s">
        <v>5895</v>
      </c>
      <c r="J1832" s="68"/>
      <c r="K1832" s="68"/>
      <c r="L1832" s="68"/>
      <c r="M1832" s="68"/>
      <c r="N1832" s="379"/>
      <c r="O1832" s="379"/>
      <c r="P1832" s="222">
        <v>0</v>
      </c>
      <c r="Q1832" s="222">
        <v>6272.6</v>
      </c>
      <c r="R1832" s="68" t="s">
        <v>639</v>
      </c>
      <c r="S1832" s="381"/>
      <c r="T1832" s="287"/>
    </row>
    <row r="1833" spans="1:20" ht="63.75">
      <c r="A1833" s="198">
        <v>290</v>
      </c>
      <c r="B1833" s="68"/>
      <c r="C1833" s="220" t="s">
        <v>119</v>
      </c>
      <c r="D1833" s="221">
        <v>44805</v>
      </c>
      <c r="E1833" s="198" t="s">
        <v>4668</v>
      </c>
      <c r="F1833" s="198" t="s">
        <v>3</v>
      </c>
      <c r="G1833" s="198">
        <v>2046403</v>
      </c>
      <c r="H1833" s="68"/>
      <c r="I1833" s="204" t="s">
        <v>5896</v>
      </c>
      <c r="J1833" s="68"/>
      <c r="K1833" s="68"/>
      <c r="L1833" s="68"/>
      <c r="M1833" s="68"/>
      <c r="N1833" s="379"/>
      <c r="O1833" s="379"/>
      <c r="P1833" s="222">
        <v>0</v>
      </c>
      <c r="Q1833" s="222">
        <v>171.8</v>
      </c>
      <c r="R1833" s="68" t="s">
        <v>639</v>
      </c>
      <c r="S1833" s="381"/>
      <c r="T1833" s="287"/>
    </row>
    <row r="1834" spans="1:20" ht="63.75">
      <c r="A1834" s="198">
        <v>293</v>
      </c>
      <c r="B1834" s="68"/>
      <c r="C1834" s="220" t="s">
        <v>122</v>
      </c>
      <c r="D1834" s="221">
        <v>44805</v>
      </c>
      <c r="E1834" s="198" t="s">
        <v>4669</v>
      </c>
      <c r="F1834" s="198" t="s">
        <v>3</v>
      </c>
      <c r="G1834" s="198">
        <v>2046509</v>
      </c>
      <c r="H1834" s="68"/>
      <c r="I1834" s="204" t="s">
        <v>5897</v>
      </c>
      <c r="J1834" s="68"/>
      <c r="K1834" s="68"/>
      <c r="L1834" s="68"/>
      <c r="M1834" s="68"/>
      <c r="N1834" s="379"/>
      <c r="O1834" s="379"/>
      <c r="P1834" s="222">
        <v>0</v>
      </c>
      <c r="Q1834" s="222">
        <v>38404.57</v>
      </c>
      <c r="R1834" s="68" t="s">
        <v>639</v>
      </c>
      <c r="S1834" s="381"/>
      <c r="T1834" s="287"/>
    </row>
    <row r="1835" spans="1:20" ht="63.75">
      <c r="A1835" s="198" t="s">
        <v>542</v>
      </c>
      <c r="B1835" s="68"/>
      <c r="C1835" s="220" t="s">
        <v>591</v>
      </c>
      <c r="D1835" s="221">
        <v>44805</v>
      </c>
      <c r="E1835" s="198" t="s">
        <v>4670</v>
      </c>
      <c r="F1835" s="198" t="s">
        <v>6</v>
      </c>
      <c r="G1835" s="198">
        <v>1677758</v>
      </c>
      <c r="H1835" s="68"/>
      <c r="I1835" s="204" t="s">
        <v>5898</v>
      </c>
      <c r="J1835" s="68"/>
      <c r="K1835" s="68"/>
      <c r="L1835" s="68"/>
      <c r="M1835" s="68"/>
      <c r="N1835" s="379"/>
      <c r="O1835" s="379"/>
      <c r="P1835" s="222">
        <v>0</v>
      </c>
      <c r="Q1835" s="222">
        <v>573.4</v>
      </c>
      <c r="R1835" s="68" t="s">
        <v>639</v>
      </c>
      <c r="S1835" s="381"/>
      <c r="T1835" s="287"/>
    </row>
    <row r="1836" spans="1:20" ht="63.75">
      <c r="A1836" s="198">
        <v>342</v>
      </c>
      <c r="B1836" s="68"/>
      <c r="C1836" s="220" t="s">
        <v>138</v>
      </c>
      <c r="D1836" s="221">
        <v>44805</v>
      </c>
      <c r="E1836" s="198" t="s">
        <v>4671</v>
      </c>
      <c r="F1836" s="198" t="s">
        <v>6</v>
      </c>
      <c r="G1836" s="198">
        <v>1677760</v>
      </c>
      <c r="H1836" s="68"/>
      <c r="I1836" s="204" t="s">
        <v>4245</v>
      </c>
      <c r="J1836" s="68"/>
      <c r="K1836" s="68"/>
      <c r="L1836" s="68"/>
      <c r="M1836" s="68"/>
      <c r="N1836" s="379"/>
      <c r="O1836" s="379"/>
      <c r="P1836" s="222">
        <v>0</v>
      </c>
      <c r="Q1836" s="222">
        <v>1413837.95</v>
      </c>
      <c r="R1836" s="68" t="s">
        <v>639</v>
      </c>
      <c r="S1836" s="381"/>
      <c r="T1836" s="287"/>
    </row>
    <row r="1837" spans="1:20" ht="76.5">
      <c r="A1837" s="198">
        <v>548</v>
      </c>
      <c r="B1837" s="68"/>
      <c r="C1837" s="220" t="s">
        <v>1288</v>
      </c>
      <c r="D1837" s="221">
        <v>44805</v>
      </c>
      <c r="E1837" s="198" t="s">
        <v>4672</v>
      </c>
      <c r="F1837" s="198" t="s">
        <v>6</v>
      </c>
      <c r="G1837" s="198">
        <v>1677851</v>
      </c>
      <c r="H1837" s="68"/>
      <c r="I1837" s="204" t="s">
        <v>5899</v>
      </c>
      <c r="J1837" s="68"/>
      <c r="K1837" s="68"/>
      <c r="L1837" s="68"/>
      <c r="M1837" s="68"/>
      <c r="N1837" s="379"/>
      <c r="O1837" s="379"/>
      <c r="P1837" s="222">
        <v>0</v>
      </c>
      <c r="Q1837" s="222">
        <v>1000000</v>
      </c>
      <c r="R1837" s="68" t="s">
        <v>639</v>
      </c>
      <c r="S1837" s="381"/>
      <c r="T1837" s="287"/>
    </row>
    <row r="1838" spans="1:20" ht="63.75">
      <c r="A1838" s="198">
        <v>513</v>
      </c>
      <c r="B1838" s="68"/>
      <c r="C1838" s="220" t="s">
        <v>161</v>
      </c>
      <c r="D1838" s="221">
        <v>44805</v>
      </c>
      <c r="E1838" s="198" t="s">
        <v>4673</v>
      </c>
      <c r="F1838" s="198" t="s">
        <v>15</v>
      </c>
      <c r="G1838" s="198">
        <v>1988982</v>
      </c>
      <c r="H1838" s="68"/>
      <c r="I1838" s="204" t="s">
        <v>5900</v>
      </c>
      <c r="J1838" s="68"/>
      <c r="K1838" s="68"/>
      <c r="L1838" s="68"/>
      <c r="M1838" s="68"/>
      <c r="N1838" s="379"/>
      <c r="O1838" s="379"/>
      <c r="P1838" s="222">
        <v>50</v>
      </c>
      <c r="Q1838" s="222">
        <v>0</v>
      </c>
      <c r="R1838" s="68" t="s">
        <v>639</v>
      </c>
      <c r="S1838" s="381"/>
      <c r="T1838" s="287"/>
    </row>
    <row r="1839" spans="1:20" ht="63.75">
      <c r="A1839" s="198">
        <v>513</v>
      </c>
      <c r="B1839" s="68"/>
      <c r="C1839" s="220" t="s">
        <v>161</v>
      </c>
      <c r="D1839" s="221">
        <v>44805</v>
      </c>
      <c r="E1839" s="198" t="s">
        <v>4674</v>
      </c>
      <c r="F1839" s="198" t="s">
        <v>15</v>
      </c>
      <c r="G1839" s="198">
        <v>1988984</v>
      </c>
      <c r="H1839" s="68"/>
      <c r="I1839" s="204" t="s">
        <v>5901</v>
      </c>
      <c r="J1839" s="68"/>
      <c r="K1839" s="68"/>
      <c r="L1839" s="68"/>
      <c r="M1839" s="68"/>
      <c r="N1839" s="379"/>
      <c r="O1839" s="379"/>
      <c r="P1839" s="222">
        <v>50</v>
      </c>
      <c r="Q1839" s="222">
        <v>0</v>
      </c>
      <c r="R1839" s="68" t="s">
        <v>639</v>
      </c>
      <c r="S1839" s="381"/>
      <c r="T1839" s="287"/>
    </row>
    <row r="1840" spans="1:20" ht="76.5">
      <c r="A1840" s="198">
        <v>10</v>
      </c>
      <c r="B1840" s="68"/>
      <c r="C1840" s="220" t="s">
        <v>39</v>
      </c>
      <c r="D1840" s="221">
        <v>44805</v>
      </c>
      <c r="E1840" s="198" t="s">
        <v>4675</v>
      </c>
      <c r="F1840" s="198" t="s">
        <v>15</v>
      </c>
      <c r="G1840" s="198">
        <v>1988986</v>
      </c>
      <c r="H1840" s="68"/>
      <c r="I1840" s="204" t="s">
        <v>5902</v>
      </c>
      <c r="J1840" s="68"/>
      <c r="K1840" s="68"/>
      <c r="L1840" s="68"/>
      <c r="M1840" s="68"/>
      <c r="N1840" s="379"/>
      <c r="O1840" s="379"/>
      <c r="P1840" s="222">
        <v>50</v>
      </c>
      <c r="Q1840" s="222">
        <v>0</v>
      </c>
      <c r="R1840" s="68" t="s">
        <v>639</v>
      </c>
      <c r="S1840" s="381"/>
      <c r="T1840" s="287"/>
    </row>
    <row r="1841" spans="1:20" ht="76.5">
      <c r="A1841" s="198">
        <v>513</v>
      </c>
      <c r="B1841" s="68"/>
      <c r="C1841" s="220" t="s">
        <v>161</v>
      </c>
      <c r="D1841" s="221">
        <v>44805</v>
      </c>
      <c r="E1841" s="198" t="s">
        <v>4676</v>
      </c>
      <c r="F1841" s="198" t="s">
        <v>15</v>
      </c>
      <c r="G1841" s="198">
        <v>1989324</v>
      </c>
      <c r="H1841" s="68"/>
      <c r="I1841" s="204" t="s">
        <v>5903</v>
      </c>
      <c r="J1841" s="68"/>
      <c r="K1841" s="68"/>
      <c r="L1841" s="68"/>
      <c r="M1841" s="68"/>
      <c r="N1841" s="379"/>
      <c r="O1841" s="379"/>
      <c r="P1841" s="222">
        <v>50</v>
      </c>
      <c r="Q1841" s="222">
        <v>0</v>
      </c>
      <c r="R1841" s="68" t="s">
        <v>639</v>
      </c>
      <c r="S1841" s="381"/>
      <c r="T1841" s="287"/>
    </row>
    <row r="1842" spans="1:20" ht="63.75">
      <c r="A1842" s="198">
        <v>513</v>
      </c>
      <c r="B1842" s="68"/>
      <c r="C1842" s="220" t="s">
        <v>161</v>
      </c>
      <c r="D1842" s="221">
        <v>44805</v>
      </c>
      <c r="E1842" s="198" t="s">
        <v>4677</v>
      </c>
      <c r="F1842" s="198" t="s">
        <v>11</v>
      </c>
      <c r="G1842" s="198">
        <v>1041387</v>
      </c>
      <c r="H1842" s="68"/>
      <c r="I1842" s="204" t="s">
        <v>5904</v>
      </c>
      <c r="J1842" s="68"/>
      <c r="K1842" s="68"/>
      <c r="L1842" s="68"/>
      <c r="M1842" s="68"/>
      <c r="N1842" s="379"/>
      <c r="O1842" s="379"/>
      <c r="P1842" s="222">
        <v>50</v>
      </c>
      <c r="Q1842" s="222">
        <v>0</v>
      </c>
      <c r="R1842" s="68" t="s">
        <v>639</v>
      </c>
      <c r="S1842" s="381"/>
      <c r="T1842" s="287"/>
    </row>
    <row r="1843" spans="1:20" ht="89.25">
      <c r="A1843" s="198">
        <v>389</v>
      </c>
      <c r="B1843" s="68"/>
      <c r="C1843" s="220" t="s">
        <v>1437</v>
      </c>
      <c r="D1843" s="221">
        <v>44805</v>
      </c>
      <c r="E1843" s="198" t="s">
        <v>4678</v>
      </c>
      <c r="F1843" s="198" t="s">
        <v>11</v>
      </c>
      <c r="G1843" s="198">
        <v>1041390</v>
      </c>
      <c r="H1843" s="68"/>
      <c r="I1843" s="204" t="s">
        <v>5905</v>
      </c>
      <c r="J1843" s="68"/>
      <c r="K1843" s="68"/>
      <c r="L1843" s="68"/>
      <c r="M1843" s="68"/>
      <c r="N1843" s="379"/>
      <c r="O1843" s="379"/>
      <c r="P1843" s="222">
        <v>50</v>
      </c>
      <c r="Q1843" s="222">
        <v>0</v>
      </c>
      <c r="R1843" s="68" t="s">
        <v>639</v>
      </c>
      <c r="S1843" s="381"/>
      <c r="T1843" s="287"/>
    </row>
    <row r="1844" spans="1:20" ht="89.25">
      <c r="A1844" s="198">
        <v>389</v>
      </c>
      <c r="B1844" s="68"/>
      <c r="C1844" s="220" t="s">
        <v>1437</v>
      </c>
      <c r="D1844" s="221">
        <v>44805</v>
      </c>
      <c r="E1844" s="198" t="s">
        <v>4679</v>
      </c>
      <c r="F1844" s="198" t="s">
        <v>11</v>
      </c>
      <c r="G1844" s="198">
        <v>1041392</v>
      </c>
      <c r="H1844" s="68"/>
      <c r="I1844" s="204" t="s">
        <v>5906</v>
      </c>
      <c r="J1844" s="68"/>
      <c r="K1844" s="68"/>
      <c r="L1844" s="68"/>
      <c r="M1844" s="68"/>
      <c r="N1844" s="379"/>
      <c r="O1844" s="379"/>
      <c r="P1844" s="222">
        <v>50</v>
      </c>
      <c r="Q1844" s="222">
        <v>0</v>
      </c>
      <c r="R1844" s="68" t="s">
        <v>639</v>
      </c>
      <c r="S1844" s="381"/>
      <c r="T1844" s="287"/>
    </row>
    <row r="1845" spans="1:20" ht="89.25">
      <c r="A1845" s="198">
        <v>389</v>
      </c>
      <c r="B1845" s="68"/>
      <c r="C1845" s="220" t="s">
        <v>1437</v>
      </c>
      <c r="D1845" s="221">
        <v>44805</v>
      </c>
      <c r="E1845" s="198" t="s">
        <v>4680</v>
      </c>
      <c r="F1845" s="198" t="s">
        <v>11</v>
      </c>
      <c r="G1845" s="198">
        <v>1041393</v>
      </c>
      <c r="H1845" s="68"/>
      <c r="I1845" s="204" t="s">
        <v>5907</v>
      </c>
      <c r="J1845" s="68"/>
      <c r="K1845" s="68"/>
      <c r="L1845" s="68"/>
      <c r="M1845" s="68"/>
      <c r="N1845" s="379"/>
      <c r="O1845" s="379"/>
      <c r="P1845" s="222">
        <v>50</v>
      </c>
      <c r="Q1845" s="222">
        <v>0</v>
      </c>
      <c r="R1845" s="68" t="s">
        <v>639</v>
      </c>
      <c r="S1845" s="381"/>
      <c r="T1845" s="287"/>
    </row>
    <row r="1846" spans="1:20" ht="102">
      <c r="A1846" s="198">
        <v>389</v>
      </c>
      <c r="B1846" s="68"/>
      <c r="C1846" s="220" t="s">
        <v>1437</v>
      </c>
      <c r="D1846" s="221">
        <v>44805</v>
      </c>
      <c r="E1846" s="198" t="s">
        <v>4681</v>
      </c>
      <c r="F1846" s="198" t="s">
        <v>11</v>
      </c>
      <c r="G1846" s="198">
        <v>1041397</v>
      </c>
      <c r="H1846" s="68"/>
      <c r="I1846" s="204" t="s">
        <v>5908</v>
      </c>
      <c r="J1846" s="68"/>
      <c r="K1846" s="68"/>
      <c r="L1846" s="68"/>
      <c r="M1846" s="68"/>
      <c r="N1846" s="379"/>
      <c r="O1846" s="379"/>
      <c r="P1846" s="222">
        <v>50</v>
      </c>
      <c r="Q1846" s="222">
        <v>0</v>
      </c>
      <c r="R1846" s="68" t="s">
        <v>639</v>
      </c>
      <c r="S1846" s="381"/>
      <c r="T1846" s="287"/>
    </row>
    <row r="1847" spans="1:20" ht="102">
      <c r="A1847" s="198">
        <v>389</v>
      </c>
      <c r="B1847" s="68"/>
      <c r="C1847" s="220" t="s">
        <v>1437</v>
      </c>
      <c r="D1847" s="221">
        <v>44805</v>
      </c>
      <c r="E1847" s="198" t="s">
        <v>4682</v>
      </c>
      <c r="F1847" s="198" t="s">
        <v>11</v>
      </c>
      <c r="G1847" s="198">
        <v>1041400</v>
      </c>
      <c r="H1847" s="68"/>
      <c r="I1847" s="204" t="s">
        <v>5909</v>
      </c>
      <c r="J1847" s="68"/>
      <c r="K1847" s="68"/>
      <c r="L1847" s="68"/>
      <c r="M1847" s="68"/>
      <c r="N1847" s="379"/>
      <c r="O1847" s="379"/>
      <c r="P1847" s="222">
        <v>50</v>
      </c>
      <c r="Q1847" s="222">
        <v>0</v>
      </c>
      <c r="R1847" s="68" t="s">
        <v>639</v>
      </c>
      <c r="S1847" s="381"/>
      <c r="T1847" s="287"/>
    </row>
    <row r="1848" spans="1:20" ht="102">
      <c r="A1848" s="198">
        <v>389</v>
      </c>
      <c r="B1848" s="68"/>
      <c r="C1848" s="220" t="s">
        <v>1437</v>
      </c>
      <c r="D1848" s="221">
        <v>44805</v>
      </c>
      <c r="E1848" s="198" t="s">
        <v>4683</v>
      </c>
      <c r="F1848" s="198" t="s">
        <v>11</v>
      </c>
      <c r="G1848" s="198">
        <v>1041401</v>
      </c>
      <c r="H1848" s="68"/>
      <c r="I1848" s="204" t="s">
        <v>5910</v>
      </c>
      <c r="J1848" s="68"/>
      <c r="K1848" s="68"/>
      <c r="L1848" s="68"/>
      <c r="M1848" s="68"/>
      <c r="N1848" s="379"/>
      <c r="O1848" s="379"/>
      <c r="P1848" s="222">
        <v>50</v>
      </c>
      <c r="Q1848" s="222">
        <v>0</v>
      </c>
      <c r="R1848" s="68" t="s">
        <v>639</v>
      </c>
      <c r="S1848" s="381"/>
      <c r="T1848" s="287"/>
    </row>
    <row r="1849" spans="1:20" ht="102">
      <c r="A1849" s="198">
        <v>389</v>
      </c>
      <c r="B1849" s="68"/>
      <c r="C1849" s="220" t="s">
        <v>1437</v>
      </c>
      <c r="D1849" s="221">
        <v>44805</v>
      </c>
      <c r="E1849" s="198" t="s">
        <v>4684</v>
      </c>
      <c r="F1849" s="198" t="s">
        <v>11</v>
      </c>
      <c r="G1849" s="198">
        <v>1041404</v>
      </c>
      <c r="H1849" s="68"/>
      <c r="I1849" s="204" t="s">
        <v>5911</v>
      </c>
      <c r="J1849" s="68"/>
      <c r="K1849" s="68"/>
      <c r="L1849" s="68"/>
      <c r="M1849" s="68"/>
      <c r="N1849" s="379"/>
      <c r="O1849" s="379"/>
      <c r="P1849" s="222">
        <v>50</v>
      </c>
      <c r="Q1849" s="222">
        <v>0</v>
      </c>
      <c r="R1849" s="68" t="s">
        <v>639</v>
      </c>
      <c r="S1849" s="381"/>
      <c r="T1849" s="287"/>
    </row>
    <row r="1850" spans="1:20" ht="89.25">
      <c r="A1850" s="198">
        <v>117</v>
      </c>
      <c r="B1850" s="68"/>
      <c r="C1850" s="220" t="s">
        <v>55</v>
      </c>
      <c r="D1850" s="221">
        <v>44805</v>
      </c>
      <c r="E1850" s="198" t="s">
        <v>4685</v>
      </c>
      <c r="F1850" s="198" t="s">
        <v>11</v>
      </c>
      <c r="G1850" s="198">
        <v>1041406</v>
      </c>
      <c r="H1850" s="68"/>
      <c r="I1850" s="204" t="s">
        <v>5912</v>
      </c>
      <c r="J1850" s="68"/>
      <c r="K1850" s="68"/>
      <c r="L1850" s="68"/>
      <c r="M1850" s="68"/>
      <c r="N1850" s="379"/>
      <c r="O1850" s="379"/>
      <c r="P1850" s="222">
        <v>50</v>
      </c>
      <c r="Q1850" s="222">
        <v>0</v>
      </c>
      <c r="R1850" s="68" t="s">
        <v>639</v>
      </c>
      <c r="S1850" s="381"/>
      <c r="T1850" s="287"/>
    </row>
    <row r="1851" spans="1:20" ht="76.5">
      <c r="A1851" s="198">
        <v>389</v>
      </c>
      <c r="B1851" s="68"/>
      <c r="C1851" s="220" t="s">
        <v>1437</v>
      </c>
      <c r="D1851" s="221">
        <v>44805</v>
      </c>
      <c r="E1851" s="198" t="s">
        <v>4686</v>
      </c>
      <c r="F1851" s="198" t="s">
        <v>11</v>
      </c>
      <c r="G1851" s="198">
        <v>1041418</v>
      </c>
      <c r="H1851" s="68"/>
      <c r="I1851" s="204" t="s">
        <v>5913</v>
      </c>
      <c r="J1851" s="68"/>
      <c r="K1851" s="68"/>
      <c r="L1851" s="68"/>
      <c r="M1851" s="68"/>
      <c r="N1851" s="379"/>
      <c r="O1851" s="379"/>
      <c r="P1851" s="222">
        <v>50</v>
      </c>
      <c r="Q1851" s="222">
        <v>0</v>
      </c>
      <c r="R1851" s="68" t="s">
        <v>639</v>
      </c>
      <c r="S1851" s="381"/>
      <c r="T1851" s="287"/>
    </row>
    <row r="1852" spans="1:20" ht="89.25">
      <c r="A1852" s="198">
        <v>389</v>
      </c>
      <c r="B1852" s="68"/>
      <c r="C1852" s="220" t="s">
        <v>1437</v>
      </c>
      <c r="D1852" s="221">
        <v>44805</v>
      </c>
      <c r="E1852" s="198" t="s">
        <v>4687</v>
      </c>
      <c r="F1852" s="198" t="s">
        <v>11</v>
      </c>
      <c r="G1852" s="198">
        <v>1041420</v>
      </c>
      <c r="H1852" s="68"/>
      <c r="I1852" s="204" t="s">
        <v>5914</v>
      </c>
      <c r="J1852" s="68"/>
      <c r="K1852" s="68"/>
      <c r="L1852" s="68"/>
      <c r="M1852" s="68"/>
      <c r="N1852" s="379"/>
      <c r="O1852" s="379"/>
      <c r="P1852" s="222">
        <v>50</v>
      </c>
      <c r="Q1852" s="222">
        <v>0</v>
      </c>
      <c r="R1852" s="68" t="s">
        <v>639</v>
      </c>
      <c r="S1852" s="381"/>
      <c r="T1852" s="287"/>
    </row>
    <row r="1853" spans="1:20" ht="63.75">
      <c r="A1853" s="198">
        <v>119</v>
      </c>
      <c r="B1853" s="68"/>
      <c r="C1853" s="220" t="s">
        <v>56</v>
      </c>
      <c r="D1853" s="221">
        <v>44805</v>
      </c>
      <c r="E1853" s="198" t="s">
        <v>4688</v>
      </c>
      <c r="F1853" s="198" t="s">
        <v>11</v>
      </c>
      <c r="G1853" s="198">
        <v>1041425</v>
      </c>
      <c r="H1853" s="68"/>
      <c r="I1853" s="204" t="s">
        <v>5915</v>
      </c>
      <c r="J1853" s="68"/>
      <c r="K1853" s="68"/>
      <c r="L1853" s="68"/>
      <c r="M1853" s="68"/>
      <c r="N1853" s="379"/>
      <c r="O1853" s="379"/>
      <c r="P1853" s="222">
        <v>50</v>
      </c>
      <c r="Q1853" s="222">
        <v>0</v>
      </c>
      <c r="R1853" s="68" t="s">
        <v>639</v>
      </c>
      <c r="S1853" s="381"/>
      <c r="T1853" s="287"/>
    </row>
    <row r="1854" spans="1:20" ht="51">
      <c r="A1854" s="198">
        <v>15</v>
      </c>
      <c r="B1854" s="68"/>
      <c r="C1854" s="220" t="s">
        <v>40</v>
      </c>
      <c r="D1854" s="221">
        <v>44806</v>
      </c>
      <c r="E1854" s="198" t="s">
        <v>4689</v>
      </c>
      <c r="F1854" s="198" t="s">
        <v>3</v>
      </c>
      <c r="G1854" s="198">
        <v>2046812</v>
      </c>
      <c r="H1854" s="68"/>
      <c r="I1854" s="204" t="s">
        <v>5916</v>
      </c>
      <c r="J1854" s="68"/>
      <c r="K1854" s="68"/>
      <c r="L1854" s="68"/>
      <c r="M1854" s="68"/>
      <c r="N1854" s="379"/>
      <c r="O1854" s="379"/>
      <c r="P1854" s="222">
        <v>0</v>
      </c>
      <c r="Q1854" s="222">
        <v>640.33000000000004</v>
      </c>
      <c r="R1854" s="68" t="s">
        <v>639</v>
      </c>
      <c r="S1854" s="381"/>
      <c r="T1854" s="287"/>
    </row>
    <row r="1855" spans="1:20" ht="51">
      <c r="A1855" s="198">
        <v>47</v>
      </c>
      <c r="B1855" s="68"/>
      <c r="C1855" s="220" t="s">
        <v>46</v>
      </c>
      <c r="D1855" s="221">
        <v>44806</v>
      </c>
      <c r="E1855" s="198" t="s">
        <v>4690</v>
      </c>
      <c r="F1855" s="198" t="s">
        <v>3</v>
      </c>
      <c r="G1855" s="198">
        <v>2046816</v>
      </c>
      <c r="H1855" s="68"/>
      <c r="I1855" s="204" t="s">
        <v>5917</v>
      </c>
      <c r="J1855" s="68"/>
      <c r="K1855" s="68"/>
      <c r="L1855" s="68"/>
      <c r="M1855" s="68"/>
      <c r="N1855" s="379"/>
      <c r="O1855" s="379"/>
      <c r="P1855" s="222">
        <v>0</v>
      </c>
      <c r="Q1855" s="222">
        <v>36</v>
      </c>
      <c r="R1855" s="68" t="s">
        <v>639</v>
      </c>
      <c r="S1855" s="381"/>
      <c r="T1855" s="287"/>
    </row>
    <row r="1856" spans="1:20" ht="51">
      <c r="A1856" s="198">
        <v>47</v>
      </c>
      <c r="B1856" s="68"/>
      <c r="C1856" s="220" t="s">
        <v>46</v>
      </c>
      <c r="D1856" s="221">
        <v>44806</v>
      </c>
      <c r="E1856" s="198" t="s">
        <v>4691</v>
      </c>
      <c r="F1856" s="198" t="s">
        <v>3</v>
      </c>
      <c r="G1856" s="198">
        <v>2046815</v>
      </c>
      <c r="H1856" s="68"/>
      <c r="I1856" s="204" t="s">
        <v>5918</v>
      </c>
      <c r="J1856" s="68"/>
      <c r="K1856" s="68"/>
      <c r="L1856" s="68"/>
      <c r="M1856" s="68"/>
      <c r="N1856" s="379"/>
      <c r="O1856" s="379"/>
      <c r="P1856" s="222">
        <v>0</v>
      </c>
      <c r="Q1856" s="222">
        <v>69.5</v>
      </c>
      <c r="R1856" s="68" t="s">
        <v>639</v>
      </c>
      <c r="S1856" s="381"/>
      <c r="T1856" s="287"/>
    </row>
    <row r="1857" spans="1:20" ht="51">
      <c r="A1857" s="198">
        <v>47</v>
      </c>
      <c r="B1857" s="68"/>
      <c r="C1857" s="220" t="s">
        <v>46</v>
      </c>
      <c r="D1857" s="221">
        <v>44806</v>
      </c>
      <c r="E1857" s="198" t="s">
        <v>4692</v>
      </c>
      <c r="F1857" s="198" t="s">
        <v>3</v>
      </c>
      <c r="G1857" s="198">
        <v>2046818</v>
      </c>
      <c r="H1857" s="68"/>
      <c r="I1857" s="204" t="s">
        <v>5919</v>
      </c>
      <c r="J1857" s="68"/>
      <c r="K1857" s="68"/>
      <c r="L1857" s="68"/>
      <c r="M1857" s="68"/>
      <c r="N1857" s="379"/>
      <c r="O1857" s="379"/>
      <c r="P1857" s="222">
        <v>0</v>
      </c>
      <c r="Q1857" s="222">
        <v>139</v>
      </c>
      <c r="R1857" s="68" t="s">
        <v>639</v>
      </c>
      <c r="S1857" s="381"/>
      <c r="T1857" s="287"/>
    </row>
    <row r="1858" spans="1:20" ht="51">
      <c r="A1858" s="198">
        <v>16</v>
      </c>
      <c r="B1858" s="68"/>
      <c r="C1858" s="220" t="s">
        <v>41</v>
      </c>
      <c r="D1858" s="221">
        <v>44806</v>
      </c>
      <c r="E1858" s="198" t="s">
        <v>4693</v>
      </c>
      <c r="F1858" s="198" t="s">
        <v>3</v>
      </c>
      <c r="G1858" s="198">
        <v>2046900</v>
      </c>
      <c r="H1858" s="68"/>
      <c r="I1858" s="204" t="s">
        <v>5920</v>
      </c>
      <c r="J1858" s="68"/>
      <c r="K1858" s="68"/>
      <c r="L1858" s="68"/>
      <c r="M1858" s="68"/>
      <c r="N1858" s="379"/>
      <c r="O1858" s="379"/>
      <c r="P1858" s="222">
        <v>0</v>
      </c>
      <c r="Q1858" s="222">
        <v>30</v>
      </c>
      <c r="R1858" s="68" t="s">
        <v>639</v>
      </c>
      <c r="S1858" s="381"/>
      <c r="T1858" s="287"/>
    </row>
    <row r="1859" spans="1:20" ht="51">
      <c r="A1859" s="198" t="s">
        <v>551</v>
      </c>
      <c r="B1859" s="68"/>
      <c r="C1859" s="220" t="s">
        <v>590</v>
      </c>
      <c r="D1859" s="221">
        <v>44806</v>
      </c>
      <c r="E1859" s="198" t="s">
        <v>4694</v>
      </c>
      <c r="F1859" s="198" t="s">
        <v>3</v>
      </c>
      <c r="G1859" s="198">
        <v>2046903</v>
      </c>
      <c r="H1859" s="68"/>
      <c r="I1859" s="204" t="s">
        <v>5921</v>
      </c>
      <c r="J1859" s="68"/>
      <c r="K1859" s="68"/>
      <c r="L1859" s="68"/>
      <c r="M1859" s="68"/>
      <c r="N1859" s="379"/>
      <c r="O1859" s="379"/>
      <c r="P1859" s="222">
        <v>0</v>
      </c>
      <c r="Q1859" s="222">
        <v>100</v>
      </c>
      <c r="R1859" s="68" t="s">
        <v>639</v>
      </c>
      <c r="S1859" s="381"/>
      <c r="T1859" s="287"/>
    </row>
    <row r="1860" spans="1:20" ht="51">
      <c r="A1860" s="198">
        <v>10</v>
      </c>
      <c r="B1860" s="68"/>
      <c r="C1860" s="220" t="s">
        <v>39</v>
      </c>
      <c r="D1860" s="221">
        <v>44806</v>
      </c>
      <c r="E1860" s="198" t="s">
        <v>4695</v>
      </c>
      <c r="F1860" s="198" t="s">
        <v>3</v>
      </c>
      <c r="G1860" s="198">
        <v>2046918</v>
      </c>
      <c r="H1860" s="68"/>
      <c r="I1860" s="204" t="s">
        <v>5922</v>
      </c>
      <c r="J1860" s="68"/>
      <c r="K1860" s="68"/>
      <c r="L1860" s="68"/>
      <c r="M1860" s="68"/>
      <c r="N1860" s="379"/>
      <c r="O1860" s="379"/>
      <c r="P1860" s="222">
        <v>0</v>
      </c>
      <c r="Q1860" s="222">
        <v>213.18</v>
      </c>
      <c r="R1860" s="68" t="s">
        <v>639</v>
      </c>
      <c r="S1860" s="381"/>
      <c r="T1860" s="287"/>
    </row>
    <row r="1861" spans="1:20" ht="51">
      <c r="A1861" s="198" t="s">
        <v>551</v>
      </c>
      <c r="B1861" s="68"/>
      <c r="C1861" s="220" t="s">
        <v>590</v>
      </c>
      <c r="D1861" s="221">
        <v>44806</v>
      </c>
      <c r="E1861" s="198" t="s">
        <v>4696</v>
      </c>
      <c r="F1861" s="198" t="s">
        <v>3</v>
      </c>
      <c r="G1861" s="198">
        <v>2046921</v>
      </c>
      <c r="H1861" s="68"/>
      <c r="I1861" s="204" t="s">
        <v>5923</v>
      </c>
      <c r="J1861" s="68"/>
      <c r="K1861" s="68"/>
      <c r="L1861" s="68"/>
      <c r="M1861" s="68"/>
      <c r="N1861" s="379"/>
      <c r="O1861" s="379"/>
      <c r="P1861" s="222">
        <v>0</v>
      </c>
      <c r="Q1861" s="222">
        <v>475.86</v>
      </c>
      <c r="R1861" s="68" t="s">
        <v>639</v>
      </c>
      <c r="S1861" s="381"/>
      <c r="T1861" s="287"/>
    </row>
    <row r="1862" spans="1:20" ht="38.25">
      <c r="A1862" s="198" t="s">
        <v>551</v>
      </c>
      <c r="B1862" s="68"/>
      <c r="C1862" s="220" t="s">
        <v>590</v>
      </c>
      <c r="D1862" s="221">
        <v>44806</v>
      </c>
      <c r="E1862" s="198" t="s">
        <v>4697</v>
      </c>
      <c r="F1862" s="198" t="s">
        <v>3</v>
      </c>
      <c r="G1862" s="198">
        <v>2046931</v>
      </c>
      <c r="H1862" s="68"/>
      <c r="I1862" s="204" t="s">
        <v>5924</v>
      </c>
      <c r="J1862" s="68"/>
      <c r="K1862" s="68"/>
      <c r="L1862" s="68"/>
      <c r="M1862" s="68"/>
      <c r="N1862" s="379"/>
      <c r="O1862" s="379"/>
      <c r="P1862" s="222">
        <v>0</v>
      </c>
      <c r="Q1862" s="222">
        <v>8410.35</v>
      </c>
      <c r="R1862" s="68" t="s">
        <v>639</v>
      </c>
      <c r="S1862" s="381"/>
      <c r="T1862" s="287"/>
    </row>
    <row r="1863" spans="1:20" ht="51">
      <c r="A1863" s="198" t="s">
        <v>551</v>
      </c>
      <c r="B1863" s="68"/>
      <c r="C1863" s="220" t="s">
        <v>590</v>
      </c>
      <c r="D1863" s="221">
        <v>44806</v>
      </c>
      <c r="E1863" s="198" t="s">
        <v>4698</v>
      </c>
      <c r="F1863" s="198" t="s">
        <v>3</v>
      </c>
      <c r="G1863" s="198">
        <v>2046935</v>
      </c>
      <c r="H1863" s="68"/>
      <c r="I1863" s="204" t="s">
        <v>5925</v>
      </c>
      <c r="J1863" s="68"/>
      <c r="K1863" s="68"/>
      <c r="L1863" s="68"/>
      <c r="M1863" s="68"/>
      <c r="N1863" s="379"/>
      <c r="O1863" s="379"/>
      <c r="P1863" s="222">
        <v>0</v>
      </c>
      <c r="Q1863" s="222">
        <v>69.5</v>
      </c>
      <c r="R1863" s="68" t="s">
        <v>639</v>
      </c>
      <c r="S1863" s="381"/>
      <c r="T1863" s="287"/>
    </row>
    <row r="1864" spans="1:20" ht="51">
      <c r="A1864" s="198">
        <v>47</v>
      </c>
      <c r="B1864" s="68"/>
      <c r="C1864" s="220" t="s">
        <v>46</v>
      </c>
      <c r="D1864" s="221">
        <v>44806</v>
      </c>
      <c r="E1864" s="198" t="s">
        <v>4699</v>
      </c>
      <c r="F1864" s="198" t="s">
        <v>3</v>
      </c>
      <c r="G1864" s="198">
        <v>2046936</v>
      </c>
      <c r="H1864" s="68"/>
      <c r="I1864" s="204" t="s">
        <v>5926</v>
      </c>
      <c r="J1864" s="68"/>
      <c r="K1864" s="68"/>
      <c r="L1864" s="68"/>
      <c r="M1864" s="68"/>
      <c r="N1864" s="379"/>
      <c r="O1864" s="379"/>
      <c r="P1864" s="222">
        <v>0</v>
      </c>
      <c r="Q1864" s="222">
        <v>69.5</v>
      </c>
      <c r="R1864" s="68" t="s">
        <v>639</v>
      </c>
      <c r="S1864" s="381"/>
      <c r="T1864" s="287"/>
    </row>
    <row r="1865" spans="1:20" ht="51">
      <c r="A1865" s="198">
        <v>47</v>
      </c>
      <c r="B1865" s="68"/>
      <c r="C1865" s="220" t="s">
        <v>46</v>
      </c>
      <c r="D1865" s="221">
        <v>44806</v>
      </c>
      <c r="E1865" s="198" t="s">
        <v>4700</v>
      </c>
      <c r="F1865" s="198" t="s">
        <v>3</v>
      </c>
      <c r="G1865" s="198">
        <v>2046938</v>
      </c>
      <c r="H1865" s="68"/>
      <c r="I1865" s="204" t="s">
        <v>5927</v>
      </c>
      <c r="J1865" s="68"/>
      <c r="K1865" s="68"/>
      <c r="L1865" s="68"/>
      <c r="M1865" s="68"/>
      <c r="N1865" s="379"/>
      <c r="O1865" s="379"/>
      <c r="P1865" s="222">
        <v>0</v>
      </c>
      <c r="Q1865" s="222">
        <v>36</v>
      </c>
      <c r="R1865" s="68" t="s">
        <v>639</v>
      </c>
      <c r="S1865" s="381"/>
      <c r="T1865" s="287"/>
    </row>
    <row r="1866" spans="1:20" ht="51">
      <c r="A1866" s="198">
        <v>1201</v>
      </c>
      <c r="B1866" s="68"/>
      <c r="C1866" s="220" t="s">
        <v>229</v>
      </c>
      <c r="D1866" s="221">
        <v>44806</v>
      </c>
      <c r="E1866" s="198" t="s">
        <v>4701</v>
      </c>
      <c r="F1866" s="198" t="s">
        <v>3</v>
      </c>
      <c r="G1866" s="198">
        <v>2046945</v>
      </c>
      <c r="H1866" s="68"/>
      <c r="I1866" s="204" t="s">
        <v>5928</v>
      </c>
      <c r="J1866" s="68"/>
      <c r="K1866" s="68"/>
      <c r="L1866" s="68"/>
      <c r="M1866" s="68"/>
      <c r="N1866" s="379"/>
      <c r="O1866" s="379"/>
      <c r="P1866" s="222">
        <v>0</v>
      </c>
      <c r="Q1866" s="222">
        <v>1001.52</v>
      </c>
      <c r="R1866" s="68" t="s">
        <v>639</v>
      </c>
      <c r="S1866" s="381"/>
      <c r="T1866" s="287"/>
    </row>
    <row r="1867" spans="1:20" ht="51">
      <c r="A1867" s="198">
        <v>46</v>
      </c>
      <c r="B1867" s="68"/>
      <c r="C1867" s="220" t="s">
        <v>1384</v>
      </c>
      <c r="D1867" s="221">
        <v>44806</v>
      </c>
      <c r="E1867" s="198" t="s">
        <v>4702</v>
      </c>
      <c r="F1867" s="198" t="s">
        <v>3</v>
      </c>
      <c r="G1867" s="198">
        <v>2046963</v>
      </c>
      <c r="H1867" s="68"/>
      <c r="I1867" s="204" t="s">
        <v>5929</v>
      </c>
      <c r="J1867" s="68"/>
      <c r="K1867" s="68"/>
      <c r="L1867" s="68"/>
      <c r="M1867" s="68"/>
      <c r="N1867" s="379"/>
      <c r="O1867" s="379"/>
      <c r="P1867" s="222">
        <v>0</v>
      </c>
      <c r="Q1867" s="222">
        <v>80</v>
      </c>
      <c r="R1867" s="68" t="s">
        <v>639</v>
      </c>
      <c r="S1867" s="381"/>
      <c r="T1867" s="287"/>
    </row>
    <row r="1868" spans="1:20" ht="51">
      <c r="A1868" s="198">
        <v>47</v>
      </c>
      <c r="B1868" s="68"/>
      <c r="C1868" s="220" t="s">
        <v>46</v>
      </c>
      <c r="D1868" s="221">
        <v>44806</v>
      </c>
      <c r="E1868" s="198" t="s">
        <v>4703</v>
      </c>
      <c r="F1868" s="198" t="s">
        <v>3</v>
      </c>
      <c r="G1868" s="198">
        <v>2046979</v>
      </c>
      <c r="H1868" s="68"/>
      <c r="I1868" s="204" t="s">
        <v>5930</v>
      </c>
      <c r="J1868" s="68"/>
      <c r="K1868" s="68"/>
      <c r="L1868" s="68"/>
      <c r="M1868" s="68"/>
      <c r="N1868" s="379"/>
      <c r="O1868" s="379"/>
      <c r="P1868" s="222">
        <v>0</v>
      </c>
      <c r="Q1868" s="222">
        <v>105.5</v>
      </c>
      <c r="R1868" s="68" t="s">
        <v>639</v>
      </c>
      <c r="S1868" s="381"/>
      <c r="T1868" s="287"/>
    </row>
    <row r="1869" spans="1:20" ht="51">
      <c r="A1869" s="198" t="s">
        <v>551</v>
      </c>
      <c r="B1869" s="68"/>
      <c r="C1869" s="220" t="s">
        <v>590</v>
      </c>
      <c r="D1869" s="221">
        <v>44806</v>
      </c>
      <c r="E1869" s="198" t="s">
        <v>4704</v>
      </c>
      <c r="F1869" s="198" t="s">
        <v>3</v>
      </c>
      <c r="G1869" s="198">
        <v>2046983</v>
      </c>
      <c r="H1869" s="68"/>
      <c r="I1869" s="204" t="s">
        <v>5931</v>
      </c>
      <c r="J1869" s="68"/>
      <c r="K1869" s="68"/>
      <c r="L1869" s="68"/>
      <c r="M1869" s="68"/>
      <c r="N1869" s="379"/>
      <c r="O1869" s="379"/>
      <c r="P1869" s="222">
        <v>0</v>
      </c>
      <c r="Q1869" s="222">
        <v>2</v>
      </c>
      <c r="R1869" s="68" t="s">
        <v>639</v>
      </c>
      <c r="S1869" s="381"/>
      <c r="T1869" s="287"/>
    </row>
    <row r="1870" spans="1:20" ht="38.25">
      <c r="A1870" s="198">
        <v>35</v>
      </c>
      <c r="B1870" s="68"/>
      <c r="C1870" s="220" t="s">
        <v>44</v>
      </c>
      <c r="D1870" s="221">
        <v>44806</v>
      </c>
      <c r="E1870" s="198" t="s">
        <v>4705</v>
      </c>
      <c r="F1870" s="198" t="s">
        <v>3</v>
      </c>
      <c r="G1870" s="198">
        <v>2046991</v>
      </c>
      <c r="H1870" s="68"/>
      <c r="I1870" s="204" t="s">
        <v>5932</v>
      </c>
      <c r="J1870" s="68"/>
      <c r="K1870" s="68"/>
      <c r="L1870" s="68"/>
      <c r="M1870" s="68"/>
      <c r="N1870" s="379"/>
      <c r="O1870" s="379"/>
      <c r="P1870" s="222">
        <v>0</v>
      </c>
      <c r="Q1870" s="222">
        <v>1253.2</v>
      </c>
      <c r="R1870" s="68" t="s">
        <v>639</v>
      </c>
      <c r="S1870" s="381"/>
      <c r="T1870" s="287"/>
    </row>
    <row r="1871" spans="1:20" ht="51">
      <c r="A1871" s="198">
        <v>35</v>
      </c>
      <c r="B1871" s="68"/>
      <c r="C1871" s="220" t="s">
        <v>44</v>
      </c>
      <c r="D1871" s="221">
        <v>44806</v>
      </c>
      <c r="E1871" s="198" t="s">
        <v>4706</v>
      </c>
      <c r="F1871" s="198" t="s">
        <v>3</v>
      </c>
      <c r="G1871" s="198">
        <v>2046999</v>
      </c>
      <c r="H1871" s="68"/>
      <c r="I1871" s="204" t="s">
        <v>5933</v>
      </c>
      <c r="J1871" s="68"/>
      <c r="K1871" s="68"/>
      <c r="L1871" s="68"/>
      <c r="M1871" s="68"/>
      <c r="N1871" s="379"/>
      <c r="O1871" s="379"/>
      <c r="P1871" s="222">
        <v>0</v>
      </c>
      <c r="Q1871" s="222">
        <v>873.74</v>
      </c>
      <c r="R1871" s="68" t="s">
        <v>639</v>
      </c>
      <c r="S1871" s="381"/>
      <c r="T1871" s="287"/>
    </row>
    <row r="1872" spans="1:20" ht="63.75">
      <c r="A1872" s="198">
        <v>16</v>
      </c>
      <c r="B1872" s="68"/>
      <c r="C1872" s="220" t="s">
        <v>41</v>
      </c>
      <c r="D1872" s="221">
        <v>44806</v>
      </c>
      <c r="E1872" s="198" t="s">
        <v>4707</v>
      </c>
      <c r="F1872" s="198" t="s">
        <v>3</v>
      </c>
      <c r="G1872" s="198">
        <v>2047000</v>
      </c>
      <c r="H1872" s="68"/>
      <c r="I1872" s="204" t="s">
        <v>5934</v>
      </c>
      <c r="J1872" s="68"/>
      <c r="K1872" s="68"/>
      <c r="L1872" s="68"/>
      <c r="M1872" s="68"/>
      <c r="N1872" s="379"/>
      <c r="O1872" s="379"/>
      <c r="P1872" s="222">
        <v>0</v>
      </c>
      <c r="Q1872" s="222">
        <v>1500</v>
      </c>
      <c r="R1872" s="68" t="s">
        <v>639</v>
      </c>
      <c r="S1872" s="381"/>
      <c r="T1872" s="287"/>
    </row>
    <row r="1873" spans="1:20" ht="38.25">
      <c r="A1873" s="198" t="s">
        <v>551</v>
      </c>
      <c r="B1873" s="68"/>
      <c r="C1873" s="220" t="s">
        <v>590</v>
      </c>
      <c r="D1873" s="221">
        <v>44806</v>
      </c>
      <c r="E1873" s="198" t="s">
        <v>4708</v>
      </c>
      <c r="F1873" s="198" t="s">
        <v>3</v>
      </c>
      <c r="G1873" s="198">
        <v>2047002</v>
      </c>
      <c r="H1873" s="68"/>
      <c r="I1873" s="204" t="s">
        <v>5935</v>
      </c>
      <c r="J1873" s="68"/>
      <c r="K1873" s="68"/>
      <c r="L1873" s="68"/>
      <c r="M1873" s="68"/>
      <c r="N1873" s="379"/>
      <c r="O1873" s="379"/>
      <c r="P1873" s="222">
        <v>0</v>
      </c>
      <c r="Q1873" s="222">
        <v>1410</v>
      </c>
      <c r="R1873" s="68" t="s">
        <v>639</v>
      </c>
      <c r="S1873" s="381"/>
      <c r="T1873" s="287"/>
    </row>
    <row r="1874" spans="1:20" ht="51">
      <c r="A1874" s="198">
        <v>47</v>
      </c>
      <c r="B1874" s="68"/>
      <c r="C1874" s="220" t="s">
        <v>46</v>
      </c>
      <c r="D1874" s="221">
        <v>44806</v>
      </c>
      <c r="E1874" s="198" t="s">
        <v>4709</v>
      </c>
      <c r="F1874" s="198" t="s">
        <v>3</v>
      </c>
      <c r="G1874" s="198">
        <v>2047008</v>
      </c>
      <c r="H1874" s="68"/>
      <c r="I1874" s="204" t="s">
        <v>5936</v>
      </c>
      <c r="J1874" s="68"/>
      <c r="K1874" s="68"/>
      <c r="L1874" s="68"/>
      <c r="M1874" s="68"/>
      <c r="N1874" s="379"/>
      <c r="O1874" s="379"/>
      <c r="P1874" s="222">
        <v>0</v>
      </c>
      <c r="Q1874" s="222">
        <v>36</v>
      </c>
      <c r="R1874" s="68" t="s">
        <v>639</v>
      </c>
      <c r="S1874" s="381"/>
      <c r="T1874" s="287"/>
    </row>
    <row r="1875" spans="1:20" ht="63.75">
      <c r="A1875" s="198">
        <v>47</v>
      </c>
      <c r="B1875" s="68"/>
      <c r="C1875" s="220" t="s">
        <v>46</v>
      </c>
      <c r="D1875" s="221">
        <v>44806</v>
      </c>
      <c r="E1875" s="198" t="s">
        <v>4710</v>
      </c>
      <c r="F1875" s="198" t="s">
        <v>3</v>
      </c>
      <c r="G1875" s="198">
        <v>2047012</v>
      </c>
      <c r="H1875" s="68"/>
      <c r="I1875" s="204" t="s">
        <v>5937</v>
      </c>
      <c r="J1875" s="68"/>
      <c r="K1875" s="68"/>
      <c r="L1875" s="68"/>
      <c r="M1875" s="68"/>
      <c r="N1875" s="379"/>
      <c r="O1875" s="379"/>
      <c r="P1875" s="222">
        <v>0</v>
      </c>
      <c r="Q1875" s="222">
        <v>211</v>
      </c>
      <c r="R1875" s="68" t="s">
        <v>639</v>
      </c>
      <c r="S1875" s="381"/>
      <c r="T1875" s="287"/>
    </row>
    <row r="1876" spans="1:20" ht="51">
      <c r="A1876" s="198">
        <v>16</v>
      </c>
      <c r="B1876" s="68"/>
      <c r="C1876" s="220" t="s">
        <v>41</v>
      </c>
      <c r="D1876" s="221">
        <v>44806</v>
      </c>
      <c r="E1876" s="198" t="s">
        <v>4711</v>
      </c>
      <c r="F1876" s="198" t="s">
        <v>3</v>
      </c>
      <c r="G1876" s="198">
        <v>2047015</v>
      </c>
      <c r="H1876" s="68"/>
      <c r="I1876" s="204" t="s">
        <v>5938</v>
      </c>
      <c r="J1876" s="68"/>
      <c r="K1876" s="68"/>
      <c r="L1876" s="68"/>
      <c r="M1876" s="68"/>
      <c r="N1876" s="379"/>
      <c r="O1876" s="379"/>
      <c r="P1876" s="222">
        <v>0</v>
      </c>
      <c r="Q1876" s="222">
        <v>100</v>
      </c>
      <c r="R1876" s="68" t="s">
        <v>639</v>
      </c>
      <c r="S1876" s="381"/>
      <c r="T1876" s="287"/>
    </row>
    <row r="1877" spans="1:20" ht="51">
      <c r="A1877" s="198">
        <v>212</v>
      </c>
      <c r="B1877" s="68"/>
      <c r="C1877" s="220" t="s">
        <v>91</v>
      </c>
      <c r="D1877" s="221">
        <v>44806</v>
      </c>
      <c r="E1877" s="198" t="s">
        <v>4712</v>
      </c>
      <c r="F1877" s="198" t="s">
        <v>3</v>
      </c>
      <c r="G1877" s="198">
        <v>2047018</v>
      </c>
      <c r="H1877" s="68"/>
      <c r="I1877" s="204" t="s">
        <v>5939</v>
      </c>
      <c r="J1877" s="68"/>
      <c r="K1877" s="68"/>
      <c r="L1877" s="68"/>
      <c r="M1877" s="68"/>
      <c r="N1877" s="379"/>
      <c r="O1877" s="379"/>
      <c r="P1877" s="222">
        <v>0</v>
      </c>
      <c r="Q1877" s="222">
        <v>60</v>
      </c>
      <c r="R1877" s="68" t="s">
        <v>639</v>
      </c>
      <c r="S1877" s="381"/>
      <c r="T1877" s="287"/>
    </row>
    <row r="1878" spans="1:20" ht="51">
      <c r="A1878" s="198">
        <v>86</v>
      </c>
      <c r="B1878" s="68"/>
      <c r="C1878" s="220" t="s">
        <v>51</v>
      </c>
      <c r="D1878" s="221">
        <v>44806</v>
      </c>
      <c r="E1878" s="198" t="s">
        <v>4713</v>
      </c>
      <c r="F1878" s="198" t="s">
        <v>3</v>
      </c>
      <c r="G1878" s="198">
        <v>2047022</v>
      </c>
      <c r="H1878" s="68"/>
      <c r="I1878" s="204" t="s">
        <v>5940</v>
      </c>
      <c r="J1878" s="68"/>
      <c r="K1878" s="68"/>
      <c r="L1878" s="68"/>
      <c r="M1878" s="68"/>
      <c r="N1878" s="379"/>
      <c r="O1878" s="379"/>
      <c r="P1878" s="222">
        <v>0</v>
      </c>
      <c r="Q1878" s="222">
        <v>50</v>
      </c>
      <c r="R1878" s="68" t="s">
        <v>639</v>
      </c>
      <c r="S1878" s="381"/>
      <c r="T1878" s="287"/>
    </row>
    <row r="1879" spans="1:20" ht="51">
      <c r="A1879" s="198">
        <v>47</v>
      </c>
      <c r="B1879" s="68"/>
      <c r="C1879" s="220" t="s">
        <v>46</v>
      </c>
      <c r="D1879" s="221">
        <v>44806</v>
      </c>
      <c r="E1879" s="198" t="s">
        <v>4714</v>
      </c>
      <c r="F1879" s="198" t="s">
        <v>3</v>
      </c>
      <c r="G1879" s="198">
        <v>2047030</v>
      </c>
      <c r="H1879" s="68"/>
      <c r="I1879" s="204" t="s">
        <v>5941</v>
      </c>
      <c r="J1879" s="68"/>
      <c r="K1879" s="68"/>
      <c r="L1879" s="68"/>
      <c r="M1879" s="68"/>
      <c r="N1879" s="379"/>
      <c r="O1879" s="379"/>
      <c r="P1879" s="222">
        <v>0</v>
      </c>
      <c r="Q1879" s="222">
        <v>69.5</v>
      </c>
      <c r="R1879" s="68" t="s">
        <v>639</v>
      </c>
      <c r="S1879" s="381"/>
      <c r="T1879" s="287"/>
    </row>
    <row r="1880" spans="1:20" ht="51">
      <c r="A1880" s="198">
        <v>16</v>
      </c>
      <c r="B1880" s="68"/>
      <c r="C1880" s="220" t="s">
        <v>41</v>
      </c>
      <c r="D1880" s="221">
        <v>44806</v>
      </c>
      <c r="E1880" s="198" t="s">
        <v>4715</v>
      </c>
      <c r="F1880" s="198" t="s">
        <v>3</v>
      </c>
      <c r="G1880" s="198">
        <v>2047031</v>
      </c>
      <c r="H1880" s="68"/>
      <c r="I1880" s="204" t="s">
        <v>5942</v>
      </c>
      <c r="J1880" s="68"/>
      <c r="K1880" s="68"/>
      <c r="L1880" s="68"/>
      <c r="M1880" s="68"/>
      <c r="N1880" s="379"/>
      <c r="O1880" s="379"/>
      <c r="P1880" s="222">
        <v>0</v>
      </c>
      <c r="Q1880" s="222">
        <v>100</v>
      </c>
      <c r="R1880" s="68" t="s">
        <v>639</v>
      </c>
      <c r="S1880" s="381"/>
      <c r="T1880" s="287"/>
    </row>
    <row r="1881" spans="1:20" ht="63.75">
      <c r="A1881" s="198">
        <v>206</v>
      </c>
      <c r="B1881" s="68"/>
      <c r="C1881" s="220" t="s">
        <v>88</v>
      </c>
      <c r="D1881" s="221">
        <v>44806</v>
      </c>
      <c r="E1881" s="198" t="s">
        <v>4716</v>
      </c>
      <c r="F1881" s="198" t="s">
        <v>3</v>
      </c>
      <c r="G1881" s="198">
        <v>2047043</v>
      </c>
      <c r="H1881" s="68"/>
      <c r="I1881" s="204" t="s">
        <v>5943</v>
      </c>
      <c r="J1881" s="68"/>
      <c r="K1881" s="68"/>
      <c r="L1881" s="68"/>
      <c r="M1881" s="68"/>
      <c r="N1881" s="379"/>
      <c r="O1881" s="379"/>
      <c r="P1881" s="222">
        <v>0</v>
      </c>
      <c r="Q1881" s="222">
        <v>20</v>
      </c>
      <c r="R1881" s="68" t="s">
        <v>639</v>
      </c>
      <c r="S1881" s="381"/>
      <c r="T1881" s="287"/>
    </row>
    <row r="1882" spans="1:20" ht="51">
      <c r="A1882" s="198">
        <v>47</v>
      </c>
      <c r="B1882" s="68"/>
      <c r="C1882" s="220" t="s">
        <v>46</v>
      </c>
      <c r="D1882" s="221">
        <v>44806</v>
      </c>
      <c r="E1882" s="198" t="s">
        <v>4717</v>
      </c>
      <c r="F1882" s="198" t="s">
        <v>3</v>
      </c>
      <c r="G1882" s="198">
        <v>2047044</v>
      </c>
      <c r="H1882" s="68"/>
      <c r="I1882" s="204" t="s">
        <v>5944</v>
      </c>
      <c r="J1882" s="68"/>
      <c r="K1882" s="68"/>
      <c r="L1882" s="68"/>
      <c r="M1882" s="68"/>
      <c r="N1882" s="379"/>
      <c r="O1882" s="379"/>
      <c r="P1882" s="222">
        <v>0</v>
      </c>
      <c r="Q1882" s="222">
        <v>208.5</v>
      </c>
      <c r="R1882" s="68" t="s">
        <v>639</v>
      </c>
      <c r="S1882" s="381"/>
      <c r="T1882" s="287"/>
    </row>
    <row r="1883" spans="1:20" ht="51">
      <c r="A1883" s="198">
        <v>46</v>
      </c>
      <c r="B1883" s="68"/>
      <c r="C1883" s="220" t="s">
        <v>1384</v>
      </c>
      <c r="D1883" s="221">
        <v>44806</v>
      </c>
      <c r="E1883" s="198" t="s">
        <v>4718</v>
      </c>
      <c r="F1883" s="198" t="s">
        <v>3</v>
      </c>
      <c r="G1883" s="198">
        <v>2047045</v>
      </c>
      <c r="H1883" s="68"/>
      <c r="I1883" s="204" t="s">
        <v>5945</v>
      </c>
      <c r="J1883" s="68"/>
      <c r="K1883" s="68"/>
      <c r="L1883" s="68"/>
      <c r="M1883" s="68"/>
      <c r="N1883" s="379"/>
      <c r="O1883" s="379"/>
      <c r="P1883" s="222">
        <v>0</v>
      </c>
      <c r="Q1883" s="222">
        <v>500</v>
      </c>
      <c r="R1883" s="68" t="s">
        <v>639</v>
      </c>
      <c r="S1883" s="381"/>
      <c r="T1883" s="287"/>
    </row>
    <row r="1884" spans="1:20" ht="51">
      <c r="A1884" s="198" t="s">
        <v>551</v>
      </c>
      <c r="B1884" s="68"/>
      <c r="C1884" s="220" t="s">
        <v>590</v>
      </c>
      <c r="D1884" s="221">
        <v>44806</v>
      </c>
      <c r="E1884" s="198" t="s">
        <v>4719</v>
      </c>
      <c r="F1884" s="198" t="s">
        <v>3</v>
      </c>
      <c r="G1884" s="198">
        <v>2047050</v>
      </c>
      <c r="H1884" s="68"/>
      <c r="I1884" s="204" t="s">
        <v>5946</v>
      </c>
      <c r="J1884" s="68"/>
      <c r="K1884" s="68"/>
      <c r="L1884" s="68"/>
      <c r="M1884" s="68"/>
      <c r="N1884" s="379"/>
      <c r="O1884" s="379"/>
      <c r="P1884" s="222">
        <v>0</v>
      </c>
      <c r="Q1884" s="222">
        <v>341.99</v>
      </c>
      <c r="R1884" s="68" t="s">
        <v>639</v>
      </c>
      <c r="S1884" s="381"/>
      <c r="T1884" s="287"/>
    </row>
    <row r="1885" spans="1:20" ht="51">
      <c r="A1885" s="198">
        <v>47</v>
      </c>
      <c r="B1885" s="68"/>
      <c r="C1885" s="220" t="s">
        <v>46</v>
      </c>
      <c r="D1885" s="221">
        <v>44806</v>
      </c>
      <c r="E1885" s="198" t="s">
        <v>4720</v>
      </c>
      <c r="F1885" s="198" t="s">
        <v>3</v>
      </c>
      <c r="G1885" s="198">
        <v>2047046</v>
      </c>
      <c r="H1885" s="68"/>
      <c r="I1885" s="204" t="s">
        <v>5947</v>
      </c>
      <c r="J1885" s="68"/>
      <c r="K1885" s="68"/>
      <c r="L1885" s="68"/>
      <c r="M1885" s="68"/>
      <c r="N1885" s="379"/>
      <c r="O1885" s="379"/>
      <c r="P1885" s="222">
        <v>0</v>
      </c>
      <c r="Q1885" s="222">
        <v>69.5</v>
      </c>
      <c r="R1885" s="68" t="s">
        <v>639</v>
      </c>
      <c r="S1885" s="381"/>
      <c r="T1885" s="287"/>
    </row>
    <row r="1886" spans="1:20" ht="51">
      <c r="A1886" s="198">
        <v>47</v>
      </c>
      <c r="B1886" s="68"/>
      <c r="C1886" s="220" t="s">
        <v>46</v>
      </c>
      <c r="D1886" s="221">
        <v>44806</v>
      </c>
      <c r="E1886" s="198" t="s">
        <v>4721</v>
      </c>
      <c r="F1886" s="198" t="s">
        <v>3</v>
      </c>
      <c r="G1886" s="198">
        <v>2047047</v>
      </c>
      <c r="H1886" s="68"/>
      <c r="I1886" s="204" t="s">
        <v>5948</v>
      </c>
      <c r="J1886" s="68"/>
      <c r="K1886" s="68"/>
      <c r="L1886" s="68"/>
      <c r="M1886" s="68"/>
      <c r="N1886" s="379"/>
      <c r="O1886" s="379"/>
      <c r="P1886" s="222">
        <v>0</v>
      </c>
      <c r="Q1886" s="222">
        <v>175</v>
      </c>
      <c r="R1886" s="68" t="s">
        <v>639</v>
      </c>
      <c r="S1886" s="381"/>
      <c r="T1886" s="287"/>
    </row>
    <row r="1887" spans="1:20" ht="51">
      <c r="A1887" s="198">
        <v>47</v>
      </c>
      <c r="B1887" s="68"/>
      <c r="C1887" s="220" t="s">
        <v>46</v>
      </c>
      <c r="D1887" s="221">
        <v>44806</v>
      </c>
      <c r="E1887" s="198" t="s">
        <v>4722</v>
      </c>
      <c r="F1887" s="198" t="s">
        <v>3</v>
      </c>
      <c r="G1887" s="198">
        <v>2047048</v>
      </c>
      <c r="H1887" s="68"/>
      <c r="I1887" s="204" t="s">
        <v>5949</v>
      </c>
      <c r="J1887" s="68"/>
      <c r="K1887" s="68"/>
      <c r="L1887" s="68"/>
      <c r="M1887" s="68"/>
      <c r="N1887" s="379"/>
      <c r="O1887" s="379"/>
      <c r="P1887" s="222">
        <v>0</v>
      </c>
      <c r="Q1887" s="222">
        <v>139</v>
      </c>
      <c r="R1887" s="68" t="s">
        <v>639</v>
      </c>
      <c r="S1887" s="381"/>
      <c r="T1887" s="287"/>
    </row>
    <row r="1888" spans="1:20" ht="38.25">
      <c r="A1888" s="198" t="s">
        <v>551</v>
      </c>
      <c r="B1888" s="68"/>
      <c r="C1888" s="220" t="s">
        <v>590</v>
      </c>
      <c r="D1888" s="221">
        <v>44806</v>
      </c>
      <c r="E1888" s="198" t="s">
        <v>4723</v>
      </c>
      <c r="F1888" s="198" t="s">
        <v>3</v>
      </c>
      <c r="G1888" s="198">
        <v>2047052</v>
      </c>
      <c r="H1888" s="68"/>
      <c r="I1888" s="204" t="s">
        <v>4039</v>
      </c>
      <c r="J1888" s="68"/>
      <c r="K1888" s="68"/>
      <c r="L1888" s="68"/>
      <c r="M1888" s="68"/>
      <c r="N1888" s="379"/>
      <c r="O1888" s="379"/>
      <c r="P1888" s="222">
        <v>0</v>
      </c>
      <c r="Q1888" s="222">
        <v>2363.88</v>
      </c>
      <c r="R1888" s="68" t="s">
        <v>639</v>
      </c>
      <c r="S1888" s="381"/>
      <c r="T1888" s="287"/>
    </row>
    <row r="1889" spans="1:20" ht="51">
      <c r="A1889" s="198">
        <v>378</v>
      </c>
      <c r="B1889" s="68"/>
      <c r="C1889" s="220" t="s">
        <v>611</v>
      </c>
      <c r="D1889" s="221">
        <v>44806</v>
      </c>
      <c r="E1889" s="198" t="s">
        <v>4724</v>
      </c>
      <c r="F1889" s="198" t="s">
        <v>3</v>
      </c>
      <c r="G1889" s="198">
        <v>2047059</v>
      </c>
      <c r="H1889" s="68"/>
      <c r="I1889" s="204" t="s">
        <v>5950</v>
      </c>
      <c r="J1889" s="68"/>
      <c r="K1889" s="68"/>
      <c r="L1889" s="68"/>
      <c r="M1889" s="68"/>
      <c r="N1889" s="379"/>
      <c r="O1889" s="379"/>
      <c r="P1889" s="222">
        <v>0</v>
      </c>
      <c r="Q1889" s="222">
        <v>141.80000000000001</v>
      </c>
      <c r="R1889" s="68" t="s">
        <v>639</v>
      </c>
      <c r="S1889" s="381"/>
      <c r="T1889" s="287"/>
    </row>
    <row r="1890" spans="1:20" ht="51">
      <c r="A1890" s="198">
        <v>290</v>
      </c>
      <c r="B1890" s="68"/>
      <c r="C1890" s="220" t="s">
        <v>119</v>
      </c>
      <c r="D1890" s="221">
        <v>44806</v>
      </c>
      <c r="E1890" s="198" t="s">
        <v>4725</v>
      </c>
      <c r="F1890" s="198" t="s">
        <v>3</v>
      </c>
      <c r="G1890" s="198">
        <v>2046774</v>
      </c>
      <c r="H1890" s="68"/>
      <c r="I1890" s="204" t="s">
        <v>5951</v>
      </c>
      <c r="J1890" s="68"/>
      <c r="K1890" s="68"/>
      <c r="L1890" s="68"/>
      <c r="M1890" s="68"/>
      <c r="N1890" s="379"/>
      <c r="O1890" s="379"/>
      <c r="P1890" s="222">
        <v>0</v>
      </c>
      <c r="Q1890" s="222">
        <v>2526</v>
      </c>
      <c r="R1890" s="68" t="s">
        <v>639</v>
      </c>
      <c r="S1890" s="381"/>
      <c r="T1890" s="287"/>
    </row>
    <row r="1891" spans="1:20" ht="51">
      <c r="A1891" s="198">
        <v>513</v>
      </c>
      <c r="B1891" s="68"/>
      <c r="C1891" s="220" t="s">
        <v>161</v>
      </c>
      <c r="D1891" s="221">
        <v>44806</v>
      </c>
      <c r="E1891" s="198" t="s">
        <v>4726</v>
      </c>
      <c r="F1891" s="198" t="s">
        <v>15</v>
      </c>
      <c r="G1891" s="198">
        <v>1990292</v>
      </c>
      <c r="H1891" s="68"/>
      <c r="I1891" s="204" t="s">
        <v>5952</v>
      </c>
      <c r="J1891" s="68"/>
      <c r="K1891" s="68"/>
      <c r="L1891" s="68"/>
      <c r="M1891" s="68"/>
      <c r="N1891" s="379"/>
      <c r="O1891" s="379"/>
      <c r="P1891" s="222">
        <v>50</v>
      </c>
      <c r="Q1891" s="222">
        <v>0</v>
      </c>
      <c r="R1891" s="68" t="s">
        <v>639</v>
      </c>
      <c r="S1891" s="381"/>
      <c r="T1891" s="287"/>
    </row>
    <row r="1892" spans="1:20" ht="51">
      <c r="A1892" s="198">
        <v>513</v>
      </c>
      <c r="B1892" s="68"/>
      <c r="C1892" s="220" t="s">
        <v>161</v>
      </c>
      <c r="D1892" s="221">
        <v>44806</v>
      </c>
      <c r="E1892" s="198" t="s">
        <v>4727</v>
      </c>
      <c r="F1892" s="198" t="s">
        <v>15</v>
      </c>
      <c r="G1892" s="198">
        <v>1990296</v>
      </c>
      <c r="H1892" s="68"/>
      <c r="I1892" s="204" t="s">
        <v>5953</v>
      </c>
      <c r="J1892" s="68"/>
      <c r="K1892" s="68"/>
      <c r="L1892" s="68"/>
      <c r="M1892" s="68"/>
      <c r="N1892" s="379"/>
      <c r="O1892" s="379"/>
      <c r="P1892" s="222">
        <v>50</v>
      </c>
      <c r="Q1892" s="222">
        <v>0</v>
      </c>
      <c r="R1892" s="68" t="s">
        <v>639</v>
      </c>
      <c r="S1892" s="381"/>
      <c r="T1892" s="287"/>
    </row>
    <row r="1893" spans="1:20" ht="63.75">
      <c r="A1893" s="198">
        <v>513</v>
      </c>
      <c r="B1893" s="68"/>
      <c r="C1893" s="220" t="s">
        <v>161</v>
      </c>
      <c r="D1893" s="221">
        <v>44806</v>
      </c>
      <c r="E1893" s="198" t="s">
        <v>4728</v>
      </c>
      <c r="F1893" s="198" t="s">
        <v>15</v>
      </c>
      <c r="G1893" s="198">
        <v>1990294</v>
      </c>
      <c r="H1893" s="68"/>
      <c r="I1893" s="204" t="s">
        <v>5954</v>
      </c>
      <c r="J1893" s="68"/>
      <c r="K1893" s="68"/>
      <c r="L1893" s="68"/>
      <c r="M1893" s="68"/>
      <c r="N1893" s="379"/>
      <c r="O1893" s="379"/>
      <c r="P1893" s="222">
        <v>50</v>
      </c>
      <c r="Q1893" s="222">
        <v>0</v>
      </c>
      <c r="R1893" s="68" t="s">
        <v>639</v>
      </c>
      <c r="S1893" s="381"/>
      <c r="T1893" s="287"/>
    </row>
    <row r="1894" spans="1:20" ht="38.25">
      <c r="A1894" s="198">
        <v>283</v>
      </c>
      <c r="B1894" s="68"/>
      <c r="C1894" s="220" t="s">
        <v>116</v>
      </c>
      <c r="D1894" s="221">
        <v>44806</v>
      </c>
      <c r="E1894" s="198" t="s">
        <v>4729</v>
      </c>
      <c r="F1894" s="198" t="s">
        <v>6</v>
      </c>
      <c r="G1894" s="198">
        <v>1678457</v>
      </c>
      <c r="H1894" s="68"/>
      <c r="I1894" s="204" t="s">
        <v>5955</v>
      </c>
      <c r="J1894" s="68"/>
      <c r="K1894" s="68"/>
      <c r="L1894" s="68"/>
      <c r="M1894" s="68"/>
      <c r="N1894" s="379"/>
      <c r="O1894" s="379"/>
      <c r="P1894" s="222">
        <v>0</v>
      </c>
      <c r="Q1894" s="222">
        <v>279986.88</v>
      </c>
      <c r="R1894" s="68" t="s">
        <v>639</v>
      </c>
      <c r="S1894" s="381"/>
      <c r="T1894" s="287"/>
    </row>
    <row r="1895" spans="1:20" ht="63.75">
      <c r="A1895" s="198">
        <v>66</v>
      </c>
      <c r="B1895" s="68"/>
      <c r="C1895" s="220" t="s">
        <v>47</v>
      </c>
      <c r="D1895" s="221">
        <v>44806</v>
      </c>
      <c r="E1895" s="198" t="s">
        <v>4730</v>
      </c>
      <c r="F1895" s="198" t="s">
        <v>640</v>
      </c>
      <c r="G1895" s="198">
        <v>4201074</v>
      </c>
      <c r="H1895" s="68"/>
      <c r="I1895" s="204" t="s">
        <v>5956</v>
      </c>
      <c r="J1895" s="68"/>
      <c r="K1895" s="68"/>
      <c r="L1895" s="68"/>
      <c r="M1895" s="68"/>
      <c r="N1895" s="379"/>
      <c r="O1895" s="379"/>
      <c r="P1895" s="222">
        <v>0</v>
      </c>
      <c r="Q1895" s="222">
        <v>67708.09</v>
      </c>
      <c r="R1895" s="68" t="s">
        <v>639</v>
      </c>
      <c r="S1895" s="381"/>
      <c r="T1895" s="287"/>
    </row>
    <row r="1896" spans="1:20" ht="63.75">
      <c r="A1896" s="198">
        <v>66</v>
      </c>
      <c r="B1896" s="68"/>
      <c r="C1896" s="220" t="s">
        <v>47</v>
      </c>
      <c r="D1896" s="221">
        <v>44806</v>
      </c>
      <c r="E1896" s="198" t="s">
        <v>4730</v>
      </c>
      <c r="F1896" s="198" t="s">
        <v>640</v>
      </c>
      <c r="G1896" s="198">
        <v>4200929</v>
      </c>
      <c r="H1896" s="68"/>
      <c r="I1896" s="204" t="s">
        <v>5957</v>
      </c>
      <c r="J1896" s="68"/>
      <c r="K1896" s="68"/>
      <c r="L1896" s="68"/>
      <c r="M1896" s="68"/>
      <c r="N1896" s="379"/>
      <c r="O1896" s="379"/>
      <c r="P1896" s="222">
        <v>0</v>
      </c>
      <c r="Q1896" s="222">
        <v>51906.29</v>
      </c>
      <c r="R1896" s="68" t="s">
        <v>639</v>
      </c>
      <c r="S1896" s="381"/>
      <c r="T1896" s="287"/>
    </row>
    <row r="1897" spans="1:20" ht="63.75">
      <c r="A1897" s="198">
        <v>66</v>
      </c>
      <c r="B1897" s="68"/>
      <c r="C1897" s="220" t="s">
        <v>47</v>
      </c>
      <c r="D1897" s="221">
        <v>44806</v>
      </c>
      <c r="E1897" s="198" t="s">
        <v>4730</v>
      </c>
      <c r="F1897" s="198" t="s">
        <v>640</v>
      </c>
      <c r="G1897" s="198">
        <v>4201029</v>
      </c>
      <c r="H1897" s="68"/>
      <c r="I1897" s="204" t="s">
        <v>5958</v>
      </c>
      <c r="J1897" s="68"/>
      <c r="K1897" s="68"/>
      <c r="L1897" s="68"/>
      <c r="M1897" s="68"/>
      <c r="N1897" s="379"/>
      <c r="O1897" s="379"/>
      <c r="P1897" s="222">
        <v>0</v>
      </c>
      <c r="Q1897" s="222">
        <v>865909.55</v>
      </c>
      <c r="R1897" s="68" t="s">
        <v>639</v>
      </c>
      <c r="S1897" s="381"/>
      <c r="T1897" s="287"/>
    </row>
    <row r="1898" spans="1:20" ht="63.75">
      <c r="A1898" s="198">
        <v>66</v>
      </c>
      <c r="B1898" s="68"/>
      <c r="C1898" s="220" t="s">
        <v>47</v>
      </c>
      <c r="D1898" s="221">
        <v>44806</v>
      </c>
      <c r="E1898" s="198" t="s">
        <v>4730</v>
      </c>
      <c r="F1898" s="198" t="s">
        <v>640</v>
      </c>
      <c r="G1898" s="198">
        <v>4201006</v>
      </c>
      <c r="H1898" s="68"/>
      <c r="I1898" s="204" t="s">
        <v>5959</v>
      </c>
      <c r="J1898" s="68"/>
      <c r="K1898" s="68"/>
      <c r="L1898" s="68"/>
      <c r="M1898" s="68"/>
      <c r="N1898" s="379"/>
      <c r="O1898" s="379"/>
      <c r="P1898" s="222">
        <v>0</v>
      </c>
      <c r="Q1898" s="222">
        <v>1444.51</v>
      </c>
      <c r="R1898" s="68" t="s">
        <v>639</v>
      </c>
      <c r="S1898" s="381"/>
      <c r="T1898" s="287"/>
    </row>
    <row r="1899" spans="1:20" ht="63.75">
      <c r="A1899" s="198">
        <v>66</v>
      </c>
      <c r="B1899" s="68"/>
      <c r="C1899" s="220" t="s">
        <v>47</v>
      </c>
      <c r="D1899" s="221">
        <v>44806</v>
      </c>
      <c r="E1899" s="198" t="s">
        <v>4730</v>
      </c>
      <c r="F1899" s="198" t="s">
        <v>640</v>
      </c>
      <c r="G1899" s="198">
        <v>4201056</v>
      </c>
      <c r="H1899" s="68"/>
      <c r="I1899" s="204" t="s">
        <v>5960</v>
      </c>
      <c r="J1899" s="68"/>
      <c r="K1899" s="68"/>
      <c r="L1899" s="68"/>
      <c r="M1899" s="68"/>
      <c r="N1899" s="379"/>
      <c r="O1899" s="379"/>
      <c r="P1899" s="222">
        <v>0</v>
      </c>
      <c r="Q1899" s="222">
        <v>22750.240000000002</v>
      </c>
      <c r="R1899" s="68" t="s">
        <v>639</v>
      </c>
      <c r="S1899" s="381"/>
      <c r="T1899" s="287"/>
    </row>
    <row r="1900" spans="1:20" ht="63.75">
      <c r="A1900" s="198">
        <v>66</v>
      </c>
      <c r="B1900" s="68"/>
      <c r="C1900" s="220" t="s">
        <v>47</v>
      </c>
      <c r="D1900" s="221">
        <v>44806</v>
      </c>
      <c r="E1900" s="198" t="s">
        <v>4730</v>
      </c>
      <c r="F1900" s="198" t="s">
        <v>640</v>
      </c>
      <c r="G1900" s="198">
        <v>4201008</v>
      </c>
      <c r="H1900" s="68"/>
      <c r="I1900" s="204" t="s">
        <v>5961</v>
      </c>
      <c r="J1900" s="68"/>
      <c r="K1900" s="68"/>
      <c r="L1900" s="68"/>
      <c r="M1900" s="68"/>
      <c r="N1900" s="379"/>
      <c r="O1900" s="379"/>
      <c r="P1900" s="222">
        <v>0</v>
      </c>
      <c r="Q1900" s="222">
        <v>29008.57</v>
      </c>
      <c r="R1900" s="68" t="s">
        <v>639</v>
      </c>
      <c r="S1900" s="381"/>
      <c r="T1900" s="287"/>
    </row>
    <row r="1901" spans="1:20" ht="63.75">
      <c r="A1901" s="198">
        <v>66</v>
      </c>
      <c r="B1901" s="68"/>
      <c r="C1901" s="220" t="s">
        <v>47</v>
      </c>
      <c r="D1901" s="221">
        <v>44806</v>
      </c>
      <c r="E1901" s="198" t="s">
        <v>4730</v>
      </c>
      <c r="F1901" s="198" t="s">
        <v>640</v>
      </c>
      <c r="G1901" s="198">
        <v>4199946</v>
      </c>
      <c r="H1901" s="68"/>
      <c r="I1901" s="204" t="s">
        <v>5962</v>
      </c>
      <c r="J1901" s="68"/>
      <c r="K1901" s="68"/>
      <c r="L1901" s="68"/>
      <c r="M1901" s="68"/>
      <c r="N1901" s="379"/>
      <c r="O1901" s="379"/>
      <c r="P1901" s="222">
        <v>0</v>
      </c>
      <c r="Q1901" s="222">
        <v>1469509.9</v>
      </c>
      <c r="R1901" s="68" t="s">
        <v>639</v>
      </c>
      <c r="S1901" s="381"/>
      <c r="T1901" s="287"/>
    </row>
    <row r="1902" spans="1:20" ht="63.75">
      <c r="A1902" s="198">
        <v>66</v>
      </c>
      <c r="B1902" s="68"/>
      <c r="C1902" s="220" t="s">
        <v>47</v>
      </c>
      <c r="D1902" s="221">
        <v>44806</v>
      </c>
      <c r="E1902" s="198" t="s">
        <v>4730</v>
      </c>
      <c r="F1902" s="198" t="s">
        <v>640</v>
      </c>
      <c r="G1902" s="198">
        <v>4199944</v>
      </c>
      <c r="H1902" s="68"/>
      <c r="I1902" s="204" t="s">
        <v>5963</v>
      </c>
      <c r="J1902" s="68"/>
      <c r="K1902" s="68"/>
      <c r="L1902" s="68"/>
      <c r="M1902" s="68"/>
      <c r="N1902" s="379"/>
      <c r="O1902" s="379"/>
      <c r="P1902" s="222">
        <v>0</v>
      </c>
      <c r="Q1902" s="222">
        <v>15075.18</v>
      </c>
      <c r="R1902" s="68" t="s">
        <v>639</v>
      </c>
      <c r="S1902" s="381"/>
      <c r="T1902" s="287"/>
    </row>
    <row r="1903" spans="1:20" ht="63.75">
      <c r="A1903" s="198">
        <v>66</v>
      </c>
      <c r="B1903" s="68"/>
      <c r="C1903" s="220" t="s">
        <v>47</v>
      </c>
      <c r="D1903" s="221">
        <v>44806</v>
      </c>
      <c r="E1903" s="198" t="s">
        <v>4730</v>
      </c>
      <c r="F1903" s="198" t="s">
        <v>640</v>
      </c>
      <c r="G1903" s="198">
        <v>4199942</v>
      </c>
      <c r="H1903" s="68"/>
      <c r="I1903" s="204" t="s">
        <v>5964</v>
      </c>
      <c r="J1903" s="68"/>
      <c r="K1903" s="68"/>
      <c r="L1903" s="68"/>
      <c r="M1903" s="68"/>
      <c r="N1903" s="379"/>
      <c r="O1903" s="379"/>
      <c r="P1903" s="222">
        <v>0</v>
      </c>
      <c r="Q1903" s="222">
        <v>1594.52</v>
      </c>
      <c r="R1903" s="68" t="s">
        <v>639</v>
      </c>
      <c r="S1903" s="381"/>
      <c r="T1903" s="287"/>
    </row>
    <row r="1904" spans="1:20" ht="63.75">
      <c r="A1904" s="198">
        <v>66</v>
      </c>
      <c r="B1904" s="68"/>
      <c r="C1904" s="220" t="s">
        <v>47</v>
      </c>
      <c r="D1904" s="221">
        <v>44806</v>
      </c>
      <c r="E1904" s="198" t="s">
        <v>4730</v>
      </c>
      <c r="F1904" s="198" t="s">
        <v>640</v>
      </c>
      <c r="G1904" s="198">
        <v>4200908</v>
      </c>
      <c r="H1904" s="68"/>
      <c r="I1904" s="204" t="s">
        <v>5965</v>
      </c>
      <c r="J1904" s="68"/>
      <c r="K1904" s="68"/>
      <c r="L1904" s="68"/>
      <c r="M1904" s="68"/>
      <c r="N1904" s="379"/>
      <c r="O1904" s="379"/>
      <c r="P1904" s="222">
        <v>0</v>
      </c>
      <c r="Q1904" s="222">
        <v>937.15</v>
      </c>
      <c r="R1904" s="68" t="s">
        <v>639</v>
      </c>
      <c r="S1904" s="381"/>
      <c r="T1904" s="287"/>
    </row>
    <row r="1905" spans="1:20" ht="63.75">
      <c r="A1905" s="198">
        <v>66</v>
      </c>
      <c r="B1905" s="68"/>
      <c r="C1905" s="220" t="s">
        <v>47</v>
      </c>
      <c r="D1905" s="221">
        <v>44806</v>
      </c>
      <c r="E1905" s="198" t="s">
        <v>4730</v>
      </c>
      <c r="F1905" s="198" t="s">
        <v>640</v>
      </c>
      <c r="G1905" s="198">
        <v>4200885</v>
      </c>
      <c r="H1905" s="68"/>
      <c r="I1905" s="204" t="s">
        <v>5966</v>
      </c>
      <c r="J1905" s="68"/>
      <c r="K1905" s="68"/>
      <c r="L1905" s="68"/>
      <c r="M1905" s="68"/>
      <c r="N1905" s="379"/>
      <c r="O1905" s="379"/>
      <c r="P1905" s="222">
        <v>0</v>
      </c>
      <c r="Q1905" s="222">
        <v>3295.52</v>
      </c>
      <c r="R1905" s="68" t="s">
        <v>639</v>
      </c>
      <c r="S1905" s="381"/>
      <c r="T1905" s="287"/>
    </row>
    <row r="1906" spans="1:20" ht="63.75">
      <c r="A1906" s="198">
        <v>66</v>
      </c>
      <c r="B1906" s="68"/>
      <c r="C1906" s="220" t="s">
        <v>47</v>
      </c>
      <c r="D1906" s="221">
        <v>44806</v>
      </c>
      <c r="E1906" s="198" t="s">
        <v>4730</v>
      </c>
      <c r="F1906" s="198" t="s">
        <v>640</v>
      </c>
      <c r="G1906" s="198">
        <v>4200865</v>
      </c>
      <c r="H1906" s="68"/>
      <c r="I1906" s="204" t="s">
        <v>5967</v>
      </c>
      <c r="J1906" s="68"/>
      <c r="K1906" s="68"/>
      <c r="L1906" s="68"/>
      <c r="M1906" s="68"/>
      <c r="N1906" s="379"/>
      <c r="O1906" s="379"/>
      <c r="P1906" s="222">
        <v>0</v>
      </c>
      <c r="Q1906" s="222">
        <v>48430.55</v>
      </c>
      <c r="R1906" s="68" t="s">
        <v>639</v>
      </c>
      <c r="S1906" s="381"/>
      <c r="T1906" s="287"/>
    </row>
    <row r="1907" spans="1:20" ht="63.75">
      <c r="A1907" s="198">
        <v>66</v>
      </c>
      <c r="B1907" s="68"/>
      <c r="C1907" s="220" t="s">
        <v>47</v>
      </c>
      <c r="D1907" s="221">
        <v>44806</v>
      </c>
      <c r="E1907" s="198" t="s">
        <v>4730</v>
      </c>
      <c r="F1907" s="198" t="s">
        <v>640</v>
      </c>
      <c r="G1907" s="198">
        <v>4200846</v>
      </c>
      <c r="H1907" s="68"/>
      <c r="I1907" s="204" t="s">
        <v>5968</v>
      </c>
      <c r="J1907" s="68"/>
      <c r="K1907" s="68"/>
      <c r="L1907" s="68"/>
      <c r="M1907" s="68"/>
      <c r="N1907" s="379"/>
      <c r="O1907" s="379"/>
      <c r="P1907" s="222">
        <v>0</v>
      </c>
      <c r="Q1907" s="222">
        <v>73332.37</v>
      </c>
      <c r="R1907" s="68" t="s">
        <v>639</v>
      </c>
      <c r="S1907" s="381"/>
      <c r="T1907" s="287"/>
    </row>
    <row r="1908" spans="1:20" ht="63.75">
      <c r="A1908" s="198">
        <v>66</v>
      </c>
      <c r="B1908" s="68"/>
      <c r="C1908" s="220" t="s">
        <v>47</v>
      </c>
      <c r="D1908" s="221">
        <v>44806</v>
      </c>
      <c r="E1908" s="198" t="s">
        <v>4730</v>
      </c>
      <c r="F1908" s="198" t="s">
        <v>640</v>
      </c>
      <c r="G1908" s="198">
        <v>4200826</v>
      </c>
      <c r="H1908" s="68"/>
      <c r="I1908" s="204" t="s">
        <v>5969</v>
      </c>
      <c r="J1908" s="68"/>
      <c r="K1908" s="68"/>
      <c r="L1908" s="68"/>
      <c r="M1908" s="68"/>
      <c r="N1908" s="379"/>
      <c r="O1908" s="379"/>
      <c r="P1908" s="222">
        <v>0</v>
      </c>
      <c r="Q1908" s="222">
        <v>19923.849999999999</v>
      </c>
      <c r="R1908" s="68" t="s">
        <v>639</v>
      </c>
      <c r="S1908" s="381"/>
      <c r="T1908" s="287"/>
    </row>
    <row r="1909" spans="1:20" ht="63.75">
      <c r="A1909" s="198">
        <v>66</v>
      </c>
      <c r="B1909" s="68"/>
      <c r="C1909" s="220" t="s">
        <v>47</v>
      </c>
      <c r="D1909" s="221">
        <v>44806</v>
      </c>
      <c r="E1909" s="198" t="s">
        <v>4730</v>
      </c>
      <c r="F1909" s="198" t="s">
        <v>640</v>
      </c>
      <c r="G1909" s="198">
        <v>4199940</v>
      </c>
      <c r="H1909" s="68"/>
      <c r="I1909" s="204" t="s">
        <v>5970</v>
      </c>
      <c r="J1909" s="68"/>
      <c r="K1909" s="68"/>
      <c r="L1909" s="68"/>
      <c r="M1909" s="68"/>
      <c r="N1909" s="379"/>
      <c r="O1909" s="379"/>
      <c r="P1909" s="222">
        <v>0</v>
      </c>
      <c r="Q1909" s="222">
        <v>208496.21</v>
      </c>
      <c r="R1909" s="68" t="s">
        <v>639</v>
      </c>
      <c r="S1909" s="381"/>
      <c r="T1909" s="287"/>
    </row>
    <row r="1910" spans="1:20" ht="63.75">
      <c r="A1910" s="198">
        <v>66</v>
      </c>
      <c r="B1910" s="68"/>
      <c r="C1910" s="220" t="s">
        <v>47</v>
      </c>
      <c r="D1910" s="221">
        <v>44806</v>
      </c>
      <c r="E1910" s="198" t="s">
        <v>4730</v>
      </c>
      <c r="F1910" s="198" t="s">
        <v>640</v>
      </c>
      <c r="G1910" s="198">
        <v>4200514</v>
      </c>
      <c r="H1910" s="68"/>
      <c r="I1910" s="204" t="s">
        <v>5971</v>
      </c>
      <c r="J1910" s="68"/>
      <c r="K1910" s="68"/>
      <c r="L1910" s="68"/>
      <c r="M1910" s="68"/>
      <c r="N1910" s="379"/>
      <c r="O1910" s="379"/>
      <c r="P1910" s="222">
        <v>0</v>
      </c>
      <c r="Q1910" s="222">
        <v>39937.81</v>
      </c>
      <c r="R1910" s="68" t="s">
        <v>639</v>
      </c>
      <c r="S1910" s="381"/>
      <c r="T1910" s="287"/>
    </row>
    <row r="1911" spans="1:20" ht="63.75">
      <c r="A1911" s="198">
        <v>66</v>
      </c>
      <c r="B1911" s="68"/>
      <c r="C1911" s="220" t="s">
        <v>47</v>
      </c>
      <c r="D1911" s="221">
        <v>44806</v>
      </c>
      <c r="E1911" s="198" t="s">
        <v>4730</v>
      </c>
      <c r="F1911" s="198" t="s">
        <v>640</v>
      </c>
      <c r="G1911" s="198">
        <v>4194378</v>
      </c>
      <c r="H1911" s="68"/>
      <c r="I1911" s="204" t="s">
        <v>5972</v>
      </c>
      <c r="J1911" s="68"/>
      <c r="K1911" s="68"/>
      <c r="L1911" s="68"/>
      <c r="M1911" s="68"/>
      <c r="N1911" s="379"/>
      <c r="O1911" s="379"/>
      <c r="P1911" s="222">
        <v>0</v>
      </c>
      <c r="Q1911" s="222">
        <v>948.43</v>
      </c>
      <c r="R1911" s="68" t="s">
        <v>639</v>
      </c>
      <c r="S1911" s="381"/>
      <c r="T1911" s="287"/>
    </row>
    <row r="1912" spans="1:20" ht="63.75">
      <c r="A1912" s="198">
        <v>66</v>
      </c>
      <c r="B1912" s="68"/>
      <c r="C1912" s="220" t="s">
        <v>47</v>
      </c>
      <c r="D1912" s="221">
        <v>44806</v>
      </c>
      <c r="E1912" s="198" t="s">
        <v>4730</v>
      </c>
      <c r="F1912" s="198" t="s">
        <v>640</v>
      </c>
      <c r="G1912" s="198">
        <v>4194436</v>
      </c>
      <c r="H1912" s="68"/>
      <c r="I1912" s="204" t="s">
        <v>5973</v>
      </c>
      <c r="J1912" s="68"/>
      <c r="K1912" s="68"/>
      <c r="L1912" s="68"/>
      <c r="M1912" s="68"/>
      <c r="N1912" s="379"/>
      <c r="O1912" s="379"/>
      <c r="P1912" s="222">
        <v>0</v>
      </c>
      <c r="Q1912" s="222">
        <v>254881.14</v>
      </c>
      <c r="R1912" s="68" t="s">
        <v>639</v>
      </c>
      <c r="S1912" s="381"/>
      <c r="T1912" s="287"/>
    </row>
    <row r="1913" spans="1:20" ht="63.75">
      <c r="A1913" s="198">
        <v>66</v>
      </c>
      <c r="B1913" s="68"/>
      <c r="C1913" s="220" t="s">
        <v>47</v>
      </c>
      <c r="D1913" s="221">
        <v>44806</v>
      </c>
      <c r="E1913" s="198" t="s">
        <v>4730</v>
      </c>
      <c r="F1913" s="198" t="s">
        <v>640</v>
      </c>
      <c r="G1913" s="198">
        <v>4194389</v>
      </c>
      <c r="H1913" s="68"/>
      <c r="I1913" s="204" t="s">
        <v>5974</v>
      </c>
      <c r="J1913" s="68"/>
      <c r="K1913" s="68"/>
      <c r="L1913" s="68"/>
      <c r="M1913" s="68"/>
      <c r="N1913" s="379"/>
      <c r="O1913" s="379"/>
      <c r="P1913" s="222">
        <v>0</v>
      </c>
      <c r="Q1913" s="222">
        <v>6991.33</v>
      </c>
      <c r="R1913" s="68" t="s">
        <v>639</v>
      </c>
      <c r="S1913" s="381"/>
      <c r="T1913" s="287"/>
    </row>
    <row r="1914" spans="1:20" ht="63.75">
      <c r="A1914" s="198">
        <v>66</v>
      </c>
      <c r="B1914" s="68"/>
      <c r="C1914" s="220" t="s">
        <v>47</v>
      </c>
      <c r="D1914" s="221">
        <v>44806</v>
      </c>
      <c r="E1914" s="198" t="s">
        <v>4730</v>
      </c>
      <c r="F1914" s="198" t="s">
        <v>640</v>
      </c>
      <c r="G1914" s="198">
        <v>4194427</v>
      </c>
      <c r="H1914" s="68"/>
      <c r="I1914" s="204" t="s">
        <v>5975</v>
      </c>
      <c r="J1914" s="68"/>
      <c r="K1914" s="68"/>
      <c r="L1914" s="68"/>
      <c r="M1914" s="68"/>
      <c r="N1914" s="379"/>
      <c r="O1914" s="379"/>
      <c r="P1914" s="222">
        <v>0</v>
      </c>
      <c r="Q1914" s="222">
        <v>34800.199999999997</v>
      </c>
      <c r="R1914" s="68" t="s">
        <v>639</v>
      </c>
      <c r="S1914" s="381"/>
      <c r="T1914" s="287"/>
    </row>
    <row r="1915" spans="1:20" ht="63.75">
      <c r="A1915" s="198">
        <v>66</v>
      </c>
      <c r="B1915" s="68"/>
      <c r="C1915" s="220" t="s">
        <v>47</v>
      </c>
      <c r="D1915" s="221">
        <v>44806</v>
      </c>
      <c r="E1915" s="198" t="s">
        <v>4730</v>
      </c>
      <c r="F1915" s="198" t="s">
        <v>640</v>
      </c>
      <c r="G1915" s="198">
        <v>4194415</v>
      </c>
      <c r="H1915" s="68"/>
      <c r="I1915" s="204" t="s">
        <v>5976</v>
      </c>
      <c r="J1915" s="68"/>
      <c r="K1915" s="68"/>
      <c r="L1915" s="68"/>
      <c r="M1915" s="68"/>
      <c r="N1915" s="379"/>
      <c r="O1915" s="379"/>
      <c r="P1915" s="222">
        <v>0</v>
      </c>
      <c r="Q1915" s="222">
        <v>996.2</v>
      </c>
      <c r="R1915" s="68" t="s">
        <v>639</v>
      </c>
      <c r="S1915" s="381"/>
      <c r="T1915" s="287"/>
    </row>
    <row r="1916" spans="1:20" ht="63.75">
      <c r="A1916" s="198">
        <v>66</v>
      </c>
      <c r="B1916" s="68"/>
      <c r="C1916" s="220" t="s">
        <v>47</v>
      </c>
      <c r="D1916" s="221">
        <v>44806</v>
      </c>
      <c r="E1916" s="198" t="s">
        <v>4730</v>
      </c>
      <c r="F1916" s="198" t="s">
        <v>640</v>
      </c>
      <c r="G1916" s="198">
        <v>4200519</v>
      </c>
      <c r="H1916" s="68"/>
      <c r="I1916" s="204" t="s">
        <v>5977</v>
      </c>
      <c r="J1916" s="68"/>
      <c r="K1916" s="68"/>
      <c r="L1916" s="68"/>
      <c r="M1916" s="68"/>
      <c r="N1916" s="379"/>
      <c r="O1916" s="379"/>
      <c r="P1916" s="222">
        <v>0</v>
      </c>
      <c r="Q1916" s="222">
        <v>53281.39</v>
      </c>
      <c r="R1916" s="68" t="s">
        <v>639</v>
      </c>
      <c r="S1916" s="381"/>
      <c r="T1916" s="287"/>
    </row>
    <row r="1917" spans="1:20" ht="63.75">
      <c r="A1917" s="198">
        <v>66</v>
      </c>
      <c r="B1917" s="68"/>
      <c r="C1917" s="220" t="s">
        <v>47</v>
      </c>
      <c r="D1917" s="221">
        <v>44806</v>
      </c>
      <c r="E1917" s="198" t="s">
        <v>4730</v>
      </c>
      <c r="F1917" s="198" t="s">
        <v>640</v>
      </c>
      <c r="G1917" s="198">
        <v>4194421</v>
      </c>
      <c r="H1917" s="68"/>
      <c r="I1917" s="204" t="s">
        <v>5978</v>
      </c>
      <c r="J1917" s="68"/>
      <c r="K1917" s="68"/>
      <c r="L1917" s="68"/>
      <c r="M1917" s="68"/>
      <c r="N1917" s="379"/>
      <c r="O1917" s="379"/>
      <c r="P1917" s="222">
        <v>0</v>
      </c>
      <c r="Q1917" s="222">
        <v>44902.79</v>
      </c>
      <c r="R1917" s="68" t="s">
        <v>639</v>
      </c>
      <c r="S1917" s="381"/>
      <c r="T1917" s="287"/>
    </row>
    <row r="1918" spans="1:20" ht="63.75">
      <c r="A1918" s="198">
        <v>66</v>
      </c>
      <c r="B1918" s="68"/>
      <c r="C1918" s="220" t="s">
        <v>47</v>
      </c>
      <c r="D1918" s="221">
        <v>44806</v>
      </c>
      <c r="E1918" s="198" t="s">
        <v>4730</v>
      </c>
      <c r="F1918" s="198" t="s">
        <v>640</v>
      </c>
      <c r="G1918" s="198">
        <v>4194299</v>
      </c>
      <c r="H1918" s="68"/>
      <c r="I1918" s="204" t="s">
        <v>5979</v>
      </c>
      <c r="J1918" s="68"/>
      <c r="K1918" s="68"/>
      <c r="L1918" s="68"/>
      <c r="M1918" s="68"/>
      <c r="N1918" s="379"/>
      <c r="O1918" s="379"/>
      <c r="P1918" s="222">
        <v>0</v>
      </c>
      <c r="Q1918" s="222">
        <v>87770.04</v>
      </c>
      <c r="R1918" s="68" t="s">
        <v>639</v>
      </c>
      <c r="S1918" s="381"/>
      <c r="T1918" s="287"/>
    </row>
    <row r="1919" spans="1:20" ht="63.75">
      <c r="A1919" s="198">
        <v>66</v>
      </c>
      <c r="B1919" s="68"/>
      <c r="C1919" s="220" t="s">
        <v>47</v>
      </c>
      <c r="D1919" s="221">
        <v>44806</v>
      </c>
      <c r="E1919" s="198" t="s">
        <v>4730</v>
      </c>
      <c r="F1919" s="198" t="s">
        <v>640</v>
      </c>
      <c r="G1919" s="198">
        <v>4194308</v>
      </c>
      <c r="H1919" s="68"/>
      <c r="I1919" s="204" t="s">
        <v>5980</v>
      </c>
      <c r="J1919" s="68"/>
      <c r="K1919" s="68"/>
      <c r="L1919" s="68"/>
      <c r="M1919" s="68"/>
      <c r="N1919" s="379"/>
      <c r="O1919" s="379"/>
      <c r="P1919" s="222">
        <v>0</v>
      </c>
      <c r="Q1919" s="222">
        <v>328104.84000000003</v>
      </c>
      <c r="R1919" s="68" t="s">
        <v>639</v>
      </c>
      <c r="S1919" s="381"/>
      <c r="T1919" s="287"/>
    </row>
    <row r="1920" spans="1:20" ht="63.75">
      <c r="A1920" s="198">
        <v>66</v>
      </c>
      <c r="B1920" s="68"/>
      <c r="C1920" s="220" t="s">
        <v>47</v>
      </c>
      <c r="D1920" s="221">
        <v>44806</v>
      </c>
      <c r="E1920" s="198" t="s">
        <v>4730</v>
      </c>
      <c r="F1920" s="198" t="s">
        <v>640</v>
      </c>
      <c r="G1920" s="198">
        <v>4194360</v>
      </c>
      <c r="H1920" s="68"/>
      <c r="I1920" s="204" t="s">
        <v>5981</v>
      </c>
      <c r="J1920" s="68"/>
      <c r="K1920" s="68"/>
      <c r="L1920" s="68"/>
      <c r="M1920" s="68"/>
      <c r="N1920" s="379"/>
      <c r="O1920" s="379"/>
      <c r="P1920" s="222">
        <v>0</v>
      </c>
      <c r="Q1920" s="222">
        <v>4698.32</v>
      </c>
      <c r="R1920" s="68" t="s">
        <v>639</v>
      </c>
      <c r="S1920" s="381"/>
      <c r="T1920" s="287"/>
    </row>
    <row r="1921" spans="1:20" ht="63.75">
      <c r="A1921" s="198">
        <v>66</v>
      </c>
      <c r="B1921" s="68"/>
      <c r="C1921" s="220" t="s">
        <v>47</v>
      </c>
      <c r="D1921" s="221">
        <v>44806</v>
      </c>
      <c r="E1921" s="198" t="s">
        <v>4730</v>
      </c>
      <c r="F1921" s="198" t="s">
        <v>640</v>
      </c>
      <c r="G1921" s="198">
        <v>4194347</v>
      </c>
      <c r="H1921" s="68"/>
      <c r="I1921" s="204" t="s">
        <v>5982</v>
      </c>
      <c r="J1921" s="68"/>
      <c r="K1921" s="68"/>
      <c r="L1921" s="68"/>
      <c r="M1921" s="68"/>
      <c r="N1921" s="379"/>
      <c r="O1921" s="379"/>
      <c r="P1921" s="222">
        <v>0</v>
      </c>
      <c r="Q1921" s="222">
        <v>56216.6</v>
      </c>
      <c r="R1921" s="68" t="s">
        <v>639</v>
      </c>
      <c r="S1921" s="381"/>
      <c r="T1921" s="287"/>
    </row>
    <row r="1922" spans="1:20" ht="63.75">
      <c r="A1922" s="198">
        <v>66</v>
      </c>
      <c r="B1922" s="68"/>
      <c r="C1922" s="220" t="s">
        <v>47</v>
      </c>
      <c r="D1922" s="221">
        <v>44806</v>
      </c>
      <c r="E1922" s="198" t="s">
        <v>4730</v>
      </c>
      <c r="F1922" s="198" t="s">
        <v>640</v>
      </c>
      <c r="G1922" s="198">
        <v>4194321</v>
      </c>
      <c r="H1922" s="68"/>
      <c r="I1922" s="204" t="s">
        <v>5983</v>
      </c>
      <c r="J1922" s="68"/>
      <c r="K1922" s="68"/>
      <c r="L1922" s="68"/>
      <c r="M1922" s="68"/>
      <c r="N1922" s="379"/>
      <c r="O1922" s="379"/>
      <c r="P1922" s="222">
        <v>0</v>
      </c>
      <c r="Q1922" s="222">
        <v>63709.18</v>
      </c>
      <c r="R1922" s="68" t="s">
        <v>639</v>
      </c>
      <c r="S1922" s="381"/>
      <c r="T1922" s="287"/>
    </row>
    <row r="1923" spans="1:20" ht="63.75">
      <c r="A1923" s="198">
        <v>66</v>
      </c>
      <c r="B1923" s="68"/>
      <c r="C1923" s="220" t="s">
        <v>47</v>
      </c>
      <c r="D1923" s="221">
        <v>44806</v>
      </c>
      <c r="E1923" s="198" t="s">
        <v>4730</v>
      </c>
      <c r="F1923" s="198" t="s">
        <v>640</v>
      </c>
      <c r="G1923" s="198">
        <v>4194372</v>
      </c>
      <c r="H1923" s="68"/>
      <c r="I1923" s="204" t="s">
        <v>5984</v>
      </c>
      <c r="J1923" s="68"/>
      <c r="K1923" s="68"/>
      <c r="L1923" s="68"/>
      <c r="M1923" s="68"/>
      <c r="N1923" s="379"/>
      <c r="O1923" s="379"/>
      <c r="P1923" s="222">
        <v>0</v>
      </c>
      <c r="Q1923" s="222">
        <v>10720.75</v>
      </c>
      <c r="R1923" s="68" t="s">
        <v>639</v>
      </c>
      <c r="S1923" s="381"/>
      <c r="T1923" s="287"/>
    </row>
    <row r="1924" spans="1:20" ht="63.75">
      <c r="A1924" s="198">
        <v>66</v>
      </c>
      <c r="B1924" s="68"/>
      <c r="C1924" s="220" t="s">
        <v>47</v>
      </c>
      <c r="D1924" s="221">
        <v>44806</v>
      </c>
      <c r="E1924" s="198" t="s">
        <v>4730</v>
      </c>
      <c r="F1924" s="198" t="s">
        <v>640</v>
      </c>
      <c r="G1924" s="198">
        <v>4193883</v>
      </c>
      <c r="H1924" s="68"/>
      <c r="I1924" s="204" t="s">
        <v>5985</v>
      </c>
      <c r="J1924" s="68"/>
      <c r="K1924" s="68"/>
      <c r="L1924" s="68"/>
      <c r="M1924" s="68"/>
      <c r="N1924" s="379"/>
      <c r="O1924" s="379"/>
      <c r="P1924" s="222">
        <v>0</v>
      </c>
      <c r="Q1924" s="222">
        <v>17919.38</v>
      </c>
      <c r="R1924" s="68" t="s">
        <v>639</v>
      </c>
      <c r="S1924" s="381"/>
      <c r="T1924" s="287"/>
    </row>
    <row r="1925" spans="1:20" ht="63.75">
      <c r="A1925" s="198">
        <v>66</v>
      </c>
      <c r="B1925" s="68"/>
      <c r="C1925" s="220" t="s">
        <v>47</v>
      </c>
      <c r="D1925" s="221">
        <v>44806</v>
      </c>
      <c r="E1925" s="198" t="s">
        <v>4730</v>
      </c>
      <c r="F1925" s="198" t="s">
        <v>640</v>
      </c>
      <c r="G1925" s="198">
        <v>4193885</v>
      </c>
      <c r="H1925" s="68"/>
      <c r="I1925" s="204" t="s">
        <v>5986</v>
      </c>
      <c r="J1925" s="68"/>
      <c r="K1925" s="68"/>
      <c r="L1925" s="68"/>
      <c r="M1925" s="68"/>
      <c r="N1925" s="379"/>
      <c r="O1925" s="379"/>
      <c r="P1925" s="222">
        <v>0</v>
      </c>
      <c r="Q1925" s="222">
        <v>44702.239999999998</v>
      </c>
      <c r="R1925" s="68" t="s">
        <v>639</v>
      </c>
      <c r="S1925" s="381"/>
      <c r="T1925" s="287"/>
    </row>
    <row r="1926" spans="1:20" ht="63.75">
      <c r="A1926" s="198">
        <v>66</v>
      </c>
      <c r="B1926" s="68"/>
      <c r="C1926" s="220" t="s">
        <v>47</v>
      </c>
      <c r="D1926" s="221">
        <v>44806</v>
      </c>
      <c r="E1926" s="198" t="s">
        <v>4730</v>
      </c>
      <c r="F1926" s="198" t="s">
        <v>640</v>
      </c>
      <c r="G1926" s="198">
        <v>4194290</v>
      </c>
      <c r="H1926" s="68"/>
      <c r="I1926" s="204" t="s">
        <v>4295</v>
      </c>
      <c r="J1926" s="68"/>
      <c r="K1926" s="68"/>
      <c r="L1926" s="68"/>
      <c r="M1926" s="68"/>
      <c r="N1926" s="379"/>
      <c r="O1926" s="379"/>
      <c r="P1926" s="222">
        <v>0</v>
      </c>
      <c r="Q1926" s="222">
        <v>4165486.78</v>
      </c>
      <c r="R1926" s="68" t="s">
        <v>639</v>
      </c>
      <c r="S1926" s="381"/>
      <c r="T1926" s="287"/>
    </row>
    <row r="1927" spans="1:20" ht="63.75">
      <c r="A1927" s="198">
        <v>66</v>
      </c>
      <c r="B1927" s="68"/>
      <c r="C1927" s="220" t="s">
        <v>47</v>
      </c>
      <c r="D1927" s="221">
        <v>44806</v>
      </c>
      <c r="E1927" s="198" t="s">
        <v>4730</v>
      </c>
      <c r="F1927" s="198" t="s">
        <v>640</v>
      </c>
      <c r="G1927" s="198">
        <v>4201145</v>
      </c>
      <c r="H1927" s="68"/>
      <c r="I1927" s="204" t="s">
        <v>5987</v>
      </c>
      <c r="J1927" s="68"/>
      <c r="K1927" s="68"/>
      <c r="L1927" s="68"/>
      <c r="M1927" s="68"/>
      <c r="N1927" s="379"/>
      <c r="O1927" s="379"/>
      <c r="P1927" s="222">
        <v>0</v>
      </c>
      <c r="Q1927" s="222">
        <v>3077.42</v>
      </c>
      <c r="R1927" s="68" t="s">
        <v>639</v>
      </c>
      <c r="S1927" s="381"/>
      <c r="T1927" s="287"/>
    </row>
    <row r="1928" spans="1:20" ht="63.75">
      <c r="A1928" s="198">
        <v>66</v>
      </c>
      <c r="B1928" s="68"/>
      <c r="C1928" s="220" t="s">
        <v>47</v>
      </c>
      <c r="D1928" s="221">
        <v>44806</v>
      </c>
      <c r="E1928" s="198" t="s">
        <v>4730</v>
      </c>
      <c r="F1928" s="198" t="s">
        <v>640</v>
      </c>
      <c r="G1928" s="198">
        <v>4201142</v>
      </c>
      <c r="H1928" s="68"/>
      <c r="I1928" s="204" t="s">
        <v>5988</v>
      </c>
      <c r="J1928" s="68"/>
      <c r="K1928" s="68"/>
      <c r="L1928" s="68"/>
      <c r="M1928" s="68"/>
      <c r="N1928" s="379"/>
      <c r="O1928" s="379"/>
      <c r="P1928" s="222">
        <v>0</v>
      </c>
      <c r="Q1928" s="222">
        <v>3701635.11</v>
      </c>
      <c r="R1928" s="68" t="s">
        <v>639</v>
      </c>
      <c r="S1928" s="381"/>
      <c r="T1928" s="287"/>
    </row>
    <row r="1929" spans="1:20" ht="63.75">
      <c r="A1929" s="198">
        <v>66</v>
      </c>
      <c r="B1929" s="68"/>
      <c r="C1929" s="220" t="s">
        <v>47</v>
      </c>
      <c r="D1929" s="221">
        <v>44806</v>
      </c>
      <c r="E1929" s="198" t="s">
        <v>4730</v>
      </c>
      <c r="F1929" s="198" t="s">
        <v>640</v>
      </c>
      <c r="G1929" s="198">
        <v>4201114</v>
      </c>
      <c r="H1929" s="68"/>
      <c r="I1929" s="204" t="s">
        <v>5989</v>
      </c>
      <c r="J1929" s="68"/>
      <c r="K1929" s="68"/>
      <c r="L1929" s="68"/>
      <c r="M1929" s="68"/>
      <c r="N1929" s="379"/>
      <c r="O1929" s="379"/>
      <c r="P1929" s="222">
        <v>0</v>
      </c>
      <c r="Q1929" s="222">
        <v>14277.59</v>
      </c>
      <c r="R1929" s="68" t="s">
        <v>639</v>
      </c>
      <c r="S1929" s="381"/>
      <c r="T1929" s="287"/>
    </row>
    <row r="1930" spans="1:20" ht="63.75">
      <c r="A1930" s="198">
        <v>66</v>
      </c>
      <c r="B1930" s="68"/>
      <c r="C1930" s="220" t="s">
        <v>47</v>
      </c>
      <c r="D1930" s="221">
        <v>44806</v>
      </c>
      <c r="E1930" s="198" t="s">
        <v>4730</v>
      </c>
      <c r="F1930" s="198" t="s">
        <v>640</v>
      </c>
      <c r="G1930" s="198">
        <v>4201116</v>
      </c>
      <c r="H1930" s="68"/>
      <c r="I1930" s="204" t="s">
        <v>5990</v>
      </c>
      <c r="J1930" s="68"/>
      <c r="K1930" s="68"/>
      <c r="L1930" s="68"/>
      <c r="M1930" s="68"/>
      <c r="N1930" s="379"/>
      <c r="O1930" s="379"/>
      <c r="P1930" s="222">
        <v>0</v>
      </c>
      <c r="Q1930" s="222">
        <v>715.4</v>
      </c>
      <c r="R1930" s="68" t="s">
        <v>639</v>
      </c>
      <c r="S1930" s="381"/>
      <c r="T1930" s="287"/>
    </row>
    <row r="1931" spans="1:20" ht="76.5">
      <c r="A1931" s="198">
        <v>10</v>
      </c>
      <c r="B1931" s="68"/>
      <c r="C1931" s="220" t="s">
        <v>39</v>
      </c>
      <c r="D1931" s="221">
        <v>44806</v>
      </c>
      <c r="E1931" s="198" t="s">
        <v>4731</v>
      </c>
      <c r="F1931" s="198" t="s">
        <v>15</v>
      </c>
      <c r="G1931" s="198">
        <v>1990585</v>
      </c>
      <c r="H1931" s="68"/>
      <c r="I1931" s="204" t="s">
        <v>5991</v>
      </c>
      <c r="J1931" s="68"/>
      <c r="K1931" s="68"/>
      <c r="L1931" s="68"/>
      <c r="M1931" s="68"/>
      <c r="N1931" s="379"/>
      <c r="O1931" s="379"/>
      <c r="P1931" s="222">
        <v>50</v>
      </c>
      <c r="Q1931" s="222">
        <v>0</v>
      </c>
      <c r="R1931" s="68" t="s">
        <v>639</v>
      </c>
      <c r="S1931" s="381"/>
      <c r="T1931" s="287"/>
    </row>
    <row r="1932" spans="1:20" ht="63.75">
      <c r="A1932" s="198">
        <v>287</v>
      </c>
      <c r="B1932" s="68"/>
      <c r="C1932" s="220" t="s">
        <v>117</v>
      </c>
      <c r="D1932" s="221">
        <v>44806</v>
      </c>
      <c r="E1932" s="198" t="s">
        <v>4732</v>
      </c>
      <c r="F1932" s="198" t="s">
        <v>11</v>
      </c>
      <c r="G1932" s="198">
        <v>1990586</v>
      </c>
      <c r="H1932" s="68"/>
      <c r="I1932" s="204" t="s">
        <v>5992</v>
      </c>
      <c r="J1932" s="68"/>
      <c r="K1932" s="68"/>
      <c r="L1932" s="68"/>
      <c r="M1932" s="68"/>
      <c r="N1932" s="379"/>
      <c r="O1932" s="379"/>
      <c r="P1932" s="222">
        <v>50</v>
      </c>
      <c r="Q1932" s="222">
        <v>0</v>
      </c>
      <c r="R1932" s="68" t="s">
        <v>639</v>
      </c>
      <c r="S1932" s="381"/>
      <c r="T1932" s="287"/>
    </row>
    <row r="1933" spans="1:20" ht="63.75">
      <c r="A1933" s="198">
        <v>10</v>
      </c>
      <c r="B1933" s="68"/>
      <c r="C1933" s="220" t="s">
        <v>39</v>
      </c>
      <c r="D1933" s="221">
        <v>44806</v>
      </c>
      <c r="E1933" s="198" t="s">
        <v>4733</v>
      </c>
      <c r="F1933" s="198" t="s">
        <v>15</v>
      </c>
      <c r="G1933" s="198">
        <v>1990588</v>
      </c>
      <c r="H1933" s="68"/>
      <c r="I1933" s="204" t="s">
        <v>5993</v>
      </c>
      <c r="J1933" s="68"/>
      <c r="K1933" s="68"/>
      <c r="L1933" s="68"/>
      <c r="M1933" s="68"/>
      <c r="N1933" s="379"/>
      <c r="O1933" s="379"/>
      <c r="P1933" s="222">
        <v>50</v>
      </c>
      <c r="Q1933" s="222">
        <v>0</v>
      </c>
      <c r="R1933" s="68" t="s">
        <v>639</v>
      </c>
      <c r="S1933" s="381"/>
      <c r="T1933" s="287"/>
    </row>
    <row r="1934" spans="1:20" ht="63.75">
      <c r="A1934" s="198">
        <v>117</v>
      </c>
      <c r="B1934" s="68"/>
      <c r="C1934" s="220" t="s">
        <v>55</v>
      </c>
      <c r="D1934" s="221">
        <v>44806</v>
      </c>
      <c r="E1934" s="198" t="s">
        <v>4734</v>
      </c>
      <c r="F1934" s="198" t="s">
        <v>11</v>
      </c>
      <c r="G1934" s="198">
        <v>1041504</v>
      </c>
      <c r="H1934" s="68"/>
      <c r="I1934" s="204" t="s">
        <v>5994</v>
      </c>
      <c r="J1934" s="68"/>
      <c r="K1934" s="68"/>
      <c r="L1934" s="68"/>
      <c r="M1934" s="68"/>
      <c r="N1934" s="379"/>
      <c r="O1934" s="379"/>
      <c r="P1934" s="222">
        <v>50</v>
      </c>
      <c r="Q1934" s="222">
        <v>0</v>
      </c>
      <c r="R1934" s="68" t="s">
        <v>639</v>
      </c>
      <c r="S1934" s="381"/>
      <c r="T1934" s="287"/>
    </row>
    <row r="1935" spans="1:20" ht="76.5">
      <c r="A1935" s="198">
        <v>513</v>
      </c>
      <c r="B1935" s="68"/>
      <c r="C1935" s="220" t="s">
        <v>161</v>
      </c>
      <c r="D1935" s="221">
        <v>44806</v>
      </c>
      <c r="E1935" s="198" t="s">
        <v>4735</v>
      </c>
      <c r="F1935" s="198" t="s">
        <v>11</v>
      </c>
      <c r="G1935" s="198">
        <v>1041508</v>
      </c>
      <c r="H1935" s="68"/>
      <c r="I1935" s="204" t="s">
        <v>5995</v>
      </c>
      <c r="J1935" s="68"/>
      <c r="K1935" s="68"/>
      <c r="L1935" s="68"/>
      <c r="M1935" s="68"/>
      <c r="N1935" s="379"/>
      <c r="O1935" s="379"/>
      <c r="P1935" s="222">
        <v>50</v>
      </c>
      <c r="Q1935" s="222">
        <v>0</v>
      </c>
      <c r="R1935" s="68" t="s">
        <v>639</v>
      </c>
      <c r="S1935" s="381"/>
      <c r="T1935" s="287"/>
    </row>
    <row r="1936" spans="1:20" ht="63.75">
      <c r="A1936" s="198">
        <v>117</v>
      </c>
      <c r="B1936" s="68"/>
      <c r="C1936" s="220" t="s">
        <v>55</v>
      </c>
      <c r="D1936" s="221">
        <v>44806</v>
      </c>
      <c r="E1936" s="198" t="s">
        <v>4736</v>
      </c>
      <c r="F1936" s="198" t="s">
        <v>11</v>
      </c>
      <c r="G1936" s="198">
        <v>1041514</v>
      </c>
      <c r="H1936" s="68"/>
      <c r="I1936" s="204" t="s">
        <v>5996</v>
      </c>
      <c r="J1936" s="68"/>
      <c r="K1936" s="68"/>
      <c r="L1936" s="68"/>
      <c r="M1936" s="68"/>
      <c r="N1936" s="379"/>
      <c r="O1936" s="379"/>
      <c r="P1936" s="222">
        <v>50</v>
      </c>
      <c r="Q1936" s="222">
        <v>0</v>
      </c>
      <c r="R1936" s="68" t="s">
        <v>639</v>
      </c>
      <c r="S1936" s="381"/>
      <c r="T1936" s="287"/>
    </row>
    <row r="1937" spans="1:20" ht="63.75">
      <c r="A1937" s="198">
        <v>513</v>
      </c>
      <c r="B1937" s="68"/>
      <c r="C1937" s="220" t="s">
        <v>161</v>
      </c>
      <c r="D1937" s="221">
        <v>44806</v>
      </c>
      <c r="E1937" s="198" t="s">
        <v>4737</v>
      </c>
      <c r="F1937" s="198" t="s">
        <v>11</v>
      </c>
      <c r="G1937" s="198">
        <v>1041517</v>
      </c>
      <c r="H1937" s="68"/>
      <c r="I1937" s="204" t="s">
        <v>5997</v>
      </c>
      <c r="J1937" s="68"/>
      <c r="K1937" s="68"/>
      <c r="L1937" s="68"/>
      <c r="M1937" s="68"/>
      <c r="N1937" s="379"/>
      <c r="O1937" s="379"/>
      <c r="P1937" s="222">
        <v>50</v>
      </c>
      <c r="Q1937" s="222">
        <v>0</v>
      </c>
      <c r="R1937" s="68" t="s">
        <v>639</v>
      </c>
      <c r="S1937" s="381"/>
      <c r="T1937" s="287"/>
    </row>
    <row r="1938" spans="1:20" ht="76.5">
      <c r="A1938" s="198">
        <v>513</v>
      </c>
      <c r="B1938" s="68"/>
      <c r="C1938" s="220" t="s">
        <v>161</v>
      </c>
      <c r="D1938" s="221">
        <v>44806</v>
      </c>
      <c r="E1938" s="198" t="s">
        <v>4738</v>
      </c>
      <c r="F1938" s="198" t="s">
        <v>11</v>
      </c>
      <c r="G1938" s="198">
        <v>1041519</v>
      </c>
      <c r="H1938" s="68"/>
      <c r="I1938" s="204" t="s">
        <v>5998</v>
      </c>
      <c r="J1938" s="68"/>
      <c r="K1938" s="68"/>
      <c r="L1938" s="68"/>
      <c r="M1938" s="68"/>
      <c r="N1938" s="379"/>
      <c r="O1938" s="379"/>
      <c r="P1938" s="222">
        <v>50</v>
      </c>
      <c r="Q1938" s="222">
        <v>0</v>
      </c>
      <c r="R1938" s="68" t="s">
        <v>639</v>
      </c>
      <c r="S1938" s="381"/>
      <c r="T1938" s="287"/>
    </row>
    <row r="1939" spans="1:20" ht="76.5">
      <c r="A1939" s="198">
        <v>119</v>
      </c>
      <c r="B1939" s="68"/>
      <c r="C1939" s="220" t="s">
        <v>56</v>
      </c>
      <c r="D1939" s="221">
        <v>44806</v>
      </c>
      <c r="E1939" s="198" t="s">
        <v>4739</v>
      </c>
      <c r="F1939" s="198" t="s">
        <v>11</v>
      </c>
      <c r="G1939" s="198">
        <v>1041520</v>
      </c>
      <c r="H1939" s="68"/>
      <c r="I1939" s="204" t="s">
        <v>5999</v>
      </c>
      <c r="J1939" s="68"/>
      <c r="K1939" s="68"/>
      <c r="L1939" s="68"/>
      <c r="M1939" s="68"/>
      <c r="N1939" s="379"/>
      <c r="O1939" s="379"/>
      <c r="P1939" s="222">
        <v>50</v>
      </c>
      <c r="Q1939" s="222">
        <v>0</v>
      </c>
      <c r="R1939" s="68" t="s">
        <v>639</v>
      </c>
      <c r="S1939" s="381"/>
      <c r="T1939" s="287"/>
    </row>
    <row r="1940" spans="1:20" ht="76.5">
      <c r="A1940" s="198">
        <v>389</v>
      </c>
      <c r="B1940" s="68"/>
      <c r="C1940" s="220" t="s">
        <v>1437</v>
      </c>
      <c r="D1940" s="221">
        <v>44806</v>
      </c>
      <c r="E1940" s="198" t="s">
        <v>4740</v>
      </c>
      <c r="F1940" s="198" t="s">
        <v>11</v>
      </c>
      <c r="G1940" s="198">
        <v>1041532</v>
      </c>
      <c r="H1940" s="68"/>
      <c r="I1940" s="204" t="s">
        <v>6000</v>
      </c>
      <c r="J1940" s="68"/>
      <c r="K1940" s="68"/>
      <c r="L1940" s="68"/>
      <c r="M1940" s="68"/>
      <c r="N1940" s="379"/>
      <c r="O1940" s="379"/>
      <c r="P1940" s="222">
        <v>50</v>
      </c>
      <c r="Q1940" s="222">
        <v>0</v>
      </c>
      <c r="R1940" s="68" t="s">
        <v>639</v>
      </c>
      <c r="S1940" s="381"/>
      <c r="T1940" s="287"/>
    </row>
    <row r="1941" spans="1:20" ht="76.5">
      <c r="A1941" s="198">
        <v>389</v>
      </c>
      <c r="B1941" s="68"/>
      <c r="C1941" s="220" t="s">
        <v>1437</v>
      </c>
      <c r="D1941" s="221">
        <v>44806</v>
      </c>
      <c r="E1941" s="198" t="s">
        <v>4741</v>
      </c>
      <c r="F1941" s="198" t="s">
        <v>11</v>
      </c>
      <c r="G1941" s="198">
        <v>1041531</v>
      </c>
      <c r="H1941" s="68"/>
      <c r="I1941" s="204" t="s">
        <v>6001</v>
      </c>
      <c r="J1941" s="68"/>
      <c r="K1941" s="68"/>
      <c r="L1941" s="68"/>
      <c r="M1941" s="68"/>
      <c r="N1941" s="379"/>
      <c r="O1941" s="379"/>
      <c r="P1941" s="222">
        <v>50</v>
      </c>
      <c r="Q1941" s="222">
        <v>0</v>
      </c>
      <c r="R1941" s="68" t="s">
        <v>639</v>
      </c>
      <c r="S1941" s="381"/>
      <c r="T1941" s="287"/>
    </row>
    <row r="1942" spans="1:20" ht="76.5">
      <c r="A1942" s="198">
        <v>389</v>
      </c>
      <c r="B1942" s="68"/>
      <c r="C1942" s="220" t="s">
        <v>1437</v>
      </c>
      <c r="D1942" s="221">
        <v>44806</v>
      </c>
      <c r="E1942" s="198" t="s">
        <v>4742</v>
      </c>
      <c r="F1942" s="198" t="s">
        <v>11</v>
      </c>
      <c r="G1942" s="198">
        <v>1041525</v>
      </c>
      <c r="H1942" s="68"/>
      <c r="I1942" s="204" t="s">
        <v>6002</v>
      </c>
      <c r="J1942" s="68"/>
      <c r="K1942" s="68"/>
      <c r="L1942" s="68"/>
      <c r="M1942" s="68"/>
      <c r="N1942" s="379"/>
      <c r="O1942" s="379"/>
      <c r="P1942" s="222">
        <v>50</v>
      </c>
      <c r="Q1942" s="222">
        <v>0</v>
      </c>
      <c r="R1942" s="68" t="s">
        <v>639</v>
      </c>
      <c r="S1942" s="381"/>
      <c r="T1942" s="287"/>
    </row>
    <row r="1943" spans="1:20" ht="76.5">
      <c r="A1943" s="198">
        <v>513</v>
      </c>
      <c r="B1943" s="68"/>
      <c r="C1943" s="220" t="s">
        <v>161</v>
      </c>
      <c r="D1943" s="221">
        <v>44806</v>
      </c>
      <c r="E1943" s="198" t="s">
        <v>4743</v>
      </c>
      <c r="F1943" s="198" t="s">
        <v>15</v>
      </c>
      <c r="G1943" s="198">
        <v>1990726</v>
      </c>
      <c r="H1943" s="68"/>
      <c r="I1943" s="204" t="s">
        <v>6003</v>
      </c>
      <c r="J1943" s="68"/>
      <c r="K1943" s="68"/>
      <c r="L1943" s="68"/>
      <c r="M1943" s="68"/>
      <c r="N1943" s="379"/>
      <c r="O1943" s="379"/>
      <c r="P1943" s="222">
        <v>50</v>
      </c>
      <c r="Q1943" s="222">
        <v>0</v>
      </c>
      <c r="R1943" s="68" t="s">
        <v>639</v>
      </c>
      <c r="S1943" s="381"/>
      <c r="T1943" s="287"/>
    </row>
    <row r="1944" spans="1:20" ht="51">
      <c r="A1944" s="198">
        <v>35</v>
      </c>
      <c r="B1944" s="68"/>
      <c r="C1944" s="220" t="s">
        <v>44</v>
      </c>
      <c r="D1944" s="221">
        <v>44809</v>
      </c>
      <c r="E1944" s="198" t="s">
        <v>4744</v>
      </c>
      <c r="F1944" s="198" t="s">
        <v>3</v>
      </c>
      <c r="G1944" s="198">
        <v>2047227</v>
      </c>
      <c r="H1944" s="68"/>
      <c r="I1944" s="204" t="s">
        <v>6004</v>
      </c>
      <c r="J1944" s="68"/>
      <c r="K1944" s="68"/>
      <c r="L1944" s="68"/>
      <c r="M1944" s="68"/>
      <c r="N1944" s="379"/>
      <c r="O1944" s="379"/>
      <c r="P1944" s="222">
        <v>0</v>
      </c>
      <c r="Q1944" s="222">
        <v>31956.2</v>
      </c>
      <c r="R1944" s="68" t="s">
        <v>639</v>
      </c>
      <c r="S1944" s="381"/>
      <c r="T1944" s="287"/>
    </row>
    <row r="1945" spans="1:20" ht="38.25">
      <c r="A1945" s="198">
        <v>16</v>
      </c>
      <c r="B1945" s="68"/>
      <c r="C1945" s="220" t="s">
        <v>41</v>
      </c>
      <c r="D1945" s="221">
        <v>44809</v>
      </c>
      <c r="E1945" s="198" t="s">
        <v>4745</v>
      </c>
      <c r="F1945" s="198" t="s">
        <v>3</v>
      </c>
      <c r="G1945" s="198">
        <v>2047233</v>
      </c>
      <c r="H1945" s="68"/>
      <c r="I1945" s="204" t="s">
        <v>6005</v>
      </c>
      <c r="J1945" s="68"/>
      <c r="K1945" s="68"/>
      <c r="L1945" s="68"/>
      <c r="M1945" s="68"/>
      <c r="N1945" s="379"/>
      <c r="O1945" s="379"/>
      <c r="P1945" s="222">
        <v>0</v>
      </c>
      <c r="Q1945" s="222">
        <v>510</v>
      </c>
      <c r="R1945" s="68" t="s">
        <v>639</v>
      </c>
      <c r="S1945" s="381"/>
      <c r="T1945" s="287"/>
    </row>
    <row r="1946" spans="1:20" ht="51">
      <c r="A1946" s="198">
        <v>35</v>
      </c>
      <c r="B1946" s="68"/>
      <c r="C1946" s="220" t="s">
        <v>44</v>
      </c>
      <c r="D1946" s="221">
        <v>44809</v>
      </c>
      <c r="E1946" s="198" t="s">
        <v>4746</v>
      </c>
      <c r="F1946" s="198" t="s">
        <v>3</v>
      </c>
      <c r="G1946" s="198">
        <v>2047241</v>
      </c>
      <c r="H1946" s="68"/>
      <c r="I1946" s="204" t="s">
        <v>6006</v>
      </c>
      <c r="J1946" s="68"/>
      <c r="K1946" s="68"/>
      <c r="L1946" s="68"/>
      <c r="M1946" s="68"/>
      <c r="N1946" s="379"/>
      <c r="O1946" s="379"/>
      <c r="P1946" s="222">
        <v>0</v>
      </c>
      <c r="Q1946" s="222">
        <v>900</v>
      </c>
      <c r="R1946" s="68" t="s">
        <v>639</v>
      </c>
      <c r="S1946" s="381"/>
      <c r="T1946" s="287"/>
    </row>
    <row r="1947" spans="1:20" ht="51">
      <c r="A1947" s="198">
        <v>590</v>
      </c>
      <c r="B1947" s="68"/>
      <c r="C1947" s="220" t="s">
        <v>1289</v>
      </c>
      <c r="D1947" s="221">
        <v>44809</v>
      </c>
      <c r="E1947" s="198" t="s">
        <v>4747</v>
      </c>
      <c r="F1947" s="198" t="s">
        <v>3</v>
      </c>
      <c r="G1947" s="198">
        <v>2047243</v>
      </c>
      <c r="H1947" s="68"/>
      <c r="I1947" s="204" t="s">
        <v>6007</v>
      </c>
      <c r="J1947" s="68"/>
      <c r="K1947" s="68"/>
      <c r="L1947" s="68"/>
      <c r="M1947" s="68"/>
      <c r="N1947" s="379"/>
      <c r="O1947" s="379"/>
      <c r="P1947" s="222">
        <v>0</v>
      </c>
      <c r="Q1947" s="222">
        <v>4106.67</v>
      </c>
      <c r="R1947" s="68" t="s">
        <v>639</v>
      </c>
      <c r="S1947" s="381"/>
      <c r="T1947" s="287"/>
    </row>
    <row r="1948" spans="1:20" ht="38.25">
      <c r="A1948" s="198" t="s">
        <v>551</v>
      </c>
      <c r="B1948" s="68"/>
      <c r="C1948" s="220" t="s">
        <v>590</v>
      </c>
      <c r="D1948" s="221">
        <v>44809</v>
      </c>
      <c r="E1948" s="198" t="s">
        <v>4748</v>
      </c>
      <c r="F1948" s="198" t="s">
        <v>3</v>
      </c>
      <c r="G1948" s="198">
        <v>2047244</v>
      </c>
      <c r="H1948" s="68"/>
      <c r="I1948" s="204" t="s">
        <v>4055</v>
      </c>
      <c r="J1948" s="68"/>
      <c r="K1948" s="68"/>
      <c r="L1948" s="68"/>
      <c r="M1948" s="68"/>
      <c r="N1948" s="379"/>
      <c r="O1948" s="379"/>
      <c r="P1948" s="222">
        <v>0</v>
      </c>
      <c r="Q1948" s="222">
        <v>1360</v>
      </c>
      <c r="R1948" s="68" t="s">
        <v>639</v>
      </c>
      <c r="S1948" s="381"/>
      <c r="T1948" s="287"/>
    </row>
    <row r="1949" spans="1:20" ht="51">
      <c r="A1949" s="198">
        <v>35</v>
      </c>
      <c r="B1949" s="68"/>
      <c r="C1949" s="220" t="s">
        <v>44</v>
      </c>
      <c r="D1949" s="221">
        <v>44809</v>
      </c>
      <c r="E1949" s="198" t="s">
        <v>4749</v>
      </c>
      <c r="F1949" s="198" t="s">
        <v>3</v>
      </c>
      <c r="G1949" s="198">
        <v>2047261</v>
      </c>
      <c r="H1949" s="68"/>
      <c r="I1949" s="204" t="s">
        <v>6008</v>
      </c>
      <c r="J1949" s="68"/>
      <c r="K1949" s="68"/>
      <c r="L1949" s="68"/>
      <c r="M1949" s="68"/>
      <c r="N1949" s="379"/>
      <c r="O1949" s="379"/>
      <c r="P1949" s="222">
        <v>0</v>
      </c>
      <c r="Q1949" s="222">
        <v>1000</v>
      </c>
      <c r="R1949" s="68" t="s">
        <v>639</v>
      </c>
      <c r="S1949" s="381"/>
      <c r="T1949" s="287"/>
    </row>
    <row r="1950" spans="1:20" ht="63.75">
      <c r="A1950" s="198">
        <v>249</v>
      </c>
      <c r="B1950" s="68"/>
      <c r="C1950" s="220" t="s">
        <v>103</v>
      </c>
      <c r="D1950" s="221">
        <v>44809</v>
      </c>
      <c r="E1950" s="198" t="s">
        <v>4750</v>
      </c>
      <c r="F1950" s="198" t="s">
        <v>3</v>
      </c>
      <c r="G1950" s="198">
        <v>2047289</v>
      </c>
      <c r="H1950" s="68"/>
      <c r="I1950" s="204" t="s">
        <v>6009</v>
      </c>
      <c r="J1950" s="68"/>
      <c r="K1950" s="68"/>
      <c r="L1950" s="68"/>
      <c r="M1950" s="68"/>
      <c r="N1950" s="379"/>
      <c r="O1950" s="379"/>
      <c r="P1950" s="222">
        <v>0</v>
      </c>
      <c r="Q1950" s="222">
        <v>432.2</v>
      </c>
      <c r="R1950" s="68" t="s">
        <v>639</v>
      </c>
      <c r="S1950" s="381"/>
      <c r="T1950" s="287"/>
    </row>
    <row r="1951" spans="1:20" ht="63.75">
      <c r="A1951" s="198">
        <v>46</v>
      </c>
      <c r="B1951" s="68"/>
      <c r="C1951" s="220" t="s">
        <v>1384</v>
      </c>
      <c r="D1951" s="221">
        <v>44809</v>
      </c>
      <c r="E1951" s="198" t="s">
        <v>4751</v>
      </c>
      <c r="F1951" s="198" t="s">
        <v>3</v>
      </c>
      <c r="G1951" s="198">
        <v>2047302</v>
      </c>
      <c r="H1951" s="68"/>
      <c r="I1951" s="204" t="s">
        <v>6010</v>
      </c>
      <c r="J1951" s="68"/>
      <c r="K1951" s="68"/>
      <c r="L1951" s="68"/>
      <c r="M1951" s="68"/>
      <c r="N1951" s="379"/>
      <c r="O1951" s="379"/>
      <c r="P1951" s="222">
        <v>0</v>
      </c>
      <c r="Q1951" s="222">
        <v>1500</v>
      </c>
      <c r="R1951" s="68" t="s">
        <v>639</v>
      </c>
      <c r="S1951" s="381"/>
      <c r="T1951" s="287"/>
    </row>
    <row r="1952" spans="1:20" ht="89.25">
      <c r="A1952" s="198">
        <v>587</v>
      </c>
      <c r="B1952" s="68"/>
      <c r="C1952" s="220" t="s">
        <v>675</v>
      </c>
      <c r="D1952" s="221">
        <v>44809</v>
      </c>
      <c r="E1952" s="198" t="s">
        <v>4752</v>
      </c>
      <c r="F1952" s="198" t="s">
        <v>3</v>
      </c>
      <c r="G1952" s="198">
        <v>2047273</v>
      </c>
      <c r="H1952" s="68"/>
      <c r="I1952" s="204" t="s">
        <v>6011</v>
      </c>
      <c r="J1952" s="68"/>
      <c r="K1952" s="68"/>
      <c r="L1952" s="68"/>
      <c r="M1952" s="68"/>
      <c r="N1952" s="379"/>
      <c r="O1952" s="379"/>
      <c r="P1952" s="222">
        <v>0</v>
      </c>
      <c r="Q1952" s="222">
        <v>1388.73</v>
      </c>
      <c r="R1952" s="68" t="s">
        <v>639</v>
      </c>
      <c r="S1952" s="381"/>
      <c r="T1952" s="287"/>
    </row>
    <row r="1953" spans="1:20" ht="51">
      <c r="A1953" s="198">
        <v>35</v>
      </c>
      <c r="B1953" s="68"/>
      <c r="C1953" s="220" t="s">
        <v>44</v>
      </c>
      <c r="D1953" s="221">
        <v>44809</v>
      </c>
      <c r="E1953" s="198" t="s">
        <v>4753</v>
      </c>
      <c r="F1953" s="198" t="s">
        <v>3</v>
      </c>
      <c r="G1953" s="198">
        <v>2047282</v>
      </c>
      <c r="H1953" s="68"/>
      <c r="I1953" s="204" t="s">
        <v>6012</v>
      </c>
      <c r="J1953" s="68"/>
      <c r="K1953" s="68"/>
      <c r="L1953" s="68"/>
      <c r="M1953" s="68"/>
      <c r="N1953" s="379"/>
      <c r="O1953" s="379"/>
      <c r="P1953" s="222">
        <v>0</v>
      </c>
      <c r="Q1953" s="222">
        <v>2945</v>
      </c>
      <c r="R1953" s="68" t="s">
        <v>639</v>
      </c>
      <c r="S1953" s="381"/>
      <c r="T1953" s="287"/>
    </row>
    <row r="1954" spans="1:20" ht="38.25">
      <c r="A1954" s="198" t="s">
        <v>551</v>
      </c>
      <c r="B1954" s="68"/>
      <c r="C1954" s="220" t="s">
        <v>590</v>
      </c>
      <c r="D1954" s="221">
        <v>44809</v>
      </c>
      <c r="E1954" s="198" t="s">
        <v>4754</v>
      </c>
      <c r="F1954" s="198" t="s">
        <v>3</v>
      </c>
      <c r="G1954" s="198">
        <v>2047308</v>
      </c>
      <c r="H1954" s="68"/>
      <c r="I1954" s="204" t="s">
        <v>6013</v>
      </c>
      <c r="J1954" s="68"/>
      <c r="K1954" s="68"/>
      <c r="L1954" s="68"/>
      <c r="M1954" s="68"/>
      <c r="N1954" s="379"/>
      <c r="O1954" s="379"/>
      <c r="P1954" s="222">
        <v>0</v>
      </c>
      <c r="Q1954" s="222">
        <v>6200</v>
      </c>
      <c r="R1954" s="68" t="s">
        <v>639</v>
      </c>
      <c r="S1954" s="381"/>
      <c r="T1954" s="287"/>
    </row>
    <row r="1955" spans="1:20" ht="63.75">
      <c r="A1955" s="198">
        <v>35</v>
      </c>
      <c r="B1955" s="68"/>
      <c r="C1955" s="220" t="s">
        <v>44</v>
      </c>
      <c r="D1955" s="221">
        <v>44809</v>
      </c>
      <c r="E1955" s="198" t="s">
        <v>4755</v>
      </c>
      <c r="F1955" s="198" t="s">
        <v>3</v>
      </c>
      <c r="G1955" s="198">
        <v>2047309</v>
      </c>
      <c r="H1955" s="68"/>
      <c r="I1955" s="204" t="s">
        <v>6014</v>
      </c>
      <c r="J1955" s="68"/>
      <c r="K1955" s="68"/>
      <c r="L1955" s="68"/>
      <c r="M1955" s="68"/>
      <c r="N1955" s="379"/>
      <c r="O1955" s="379"/>
      <c r="P1955" s="222">
        <v>0</v>
      </c>
      <c r="Q1955" s="222">
        <v>1000</v>
      </c>
      <c r="R1955" s="68" t="s">
        <v>639</v>
      </c>
      <c r="S1955" s="381"/>
      <c r="T1955" s="287"/>
    </row>
    <row r="1956" spans="1:20" ht="63.75">
      <c r="A1956" s="198">
        <v>206</v>
      </c>
      <c r="B1956" s="68"/>
      <c r="C1956" s="220" t="s">
        <v>88</v>
      </c>
      <c r="D1956" s="221">
        <v>44809</v>
      </c>
      <c r="E1956" s="198" t="s">
        <v>4756</v>
      </c>
      <c r="F1956" s="198" t="s">
        <v>3</v>
      </c>
      <c r="G1956" s="198">
        <v>2047314</v>
      </c>
      <c r="H1956" s="68"/>
      <c r="I1956" s="204" t="s">
        <v>6015</v>
      </c>
      <c r="J1956" s="68"/>
      <c r="K1956" s="68"/>
      <c r="L1956" s="68"/>
      <c r="M1956" s="68"/>
      <c r="N1956" s="379"/>
      <c r="O1956" s="379"/>
      <c r="P1956" s="222">
        <v>0</v>
      </c>
      <c r="Q1956" s="222">
        <v>51.6</v>
      </c>
      <c r="R1956" s="68" t="s">
        <v>639</v>
      </c>
      <c r="S1956" s="381"/>
      <c r="T1956" s="287"/>
    </row>
    <row r="1957" spans="1:20" ht="51">
      <c r="A1957" s="198" t="s">
        <v>551</v>
      </c>
      <c r="B1957" s="68"/>
      <c r="C1957" s="220" t="s">
        <v>590</v>
      </c>
      <c r="D1957" s="221">
        <v>44809</v>
      </c>
      <c r="E1957" s="198" t="s">
        <v>4757</v>
      </c>
      <c r="F1957" s="198" t="s">
        <v>3</v>
      </c>
      <c r="G1957" s="198">
        <v>2047339</v>
      </c>
      <c r="H1957" s="68"/>
      <c r="I1957" s="204" t="s">
        <v>3444</v>
      </c>
      <c r="J1957" s="68"/>
      <c r="K1957" s="68"/>
      <c r="L1957" s="68"/>
      <c r="M1957" s="68"/>
      <c r="N1957" s="379"/>
      <c r="O1957" s="379"/>
      <c r="P1957" s="222">
        <v>0</v>
      </c>
      <c r="Q1957" s="222">
        <v>4310</v>
      </c>
      <c r="R1957" s="68" t="s">
        <v>639</v>
      </c>
      <c r="S1957" s="381"/>
      <c r="T1957" s="287"/>
    </row>
    <row r="1958" spans="1:20" ht="51">
      <c r="A1958" s="198">
        <v>681</v>
      </c>
      <c r="B1958" s="68"/>
      <c r="C1958" s="220" t="s">
        <v>181</v>
      </c>
      <c r="D1958" s="221">
        <v>44809</v>
      </c>
      <c r="E1958" s="198" t="s">
        <v>4758</v>
      </c>
      <c r="F1958" s="198" t="s">
        <v>3</v>
      </c>
      <c r="G1958" s="198">
        <v>2047350</v>
      </c>
      <c r="H1958" s="68"/>
      <c r="I1958" s="204" t="s">
        <v>6016</v>
      </c>
      <c r="J1958" s="68"/>
      <c r="K1958" s="68"/>
      <c r="L1958" s="68"/>
      <c r="M1958" s="68"/>
      <c r="N1958" s="379"/>
      <c r="O1958" s="379"/>
      <c r="P1958" s="222">
        <v>0</v>
      </c>
      <c r="Q1958" s="222">
        <v>30.5</v>
      </c>
      <c r="R1958" s="68" t="s">
        <v>639</v>
      </c>
      <c r="S1958" s="381"/>
      <c r="T1958" s="287"/>
    </row>
    <row r="1959" spans="1:20" ht="38.25">
      <c r="A1959" s="198" t="s">
        <v>551</v>
      </c>
      <c r="B1959" s="68"/>
      <c r="C1959" s="220" t="s">
        <v>590</v>
      </c>
      <c r="D1959" s="221">
        <v>44809</v>
      </c>
      <c r="E1959" s="198" t="s">
        <v>4759</v>
      </c>
      <c r="F1959" s="198" t="s">
        <v>3</v>
      </c>
      <c r="G1959" s="198">
        <v>2047355</v>
      </c>
      <c r="H1959" s="68"/>
      <c r="I1959" s="204" t="s">
        <v>1645</v>
      </c>
      <c r="J1959" s="68"/>
      <c r="K1959" s="68"/>
      <c r="L1959" s="68"/>
      <c r="M1959" s="68"/>
      <c r="N1959" s="379"/>
      <c r="O1959" s="379"/>
      <c r="P1959" s="222">
        <v>0</v>
      </c>
      <c r="Q1959" s="222">
        <v>930</v>
      </c>
      <c r="R1959" s="68" t="s">
        <v>639</v>
      </c>
      <c r="S1959" s="381"/>
      <c r="T1959" s="287"/>
    </row>
    <row r="1960" spans="1:20" ht="63.75">
      <c r="A1960" s="198">
        <v>291</v>
      </c>
      <c r="B1960" s="68"/>
      <c r="C1960" s="220" t="s">
        <v>120</v>
      </c>
      <c r="D1960" s="221">
        <v>44809</v>
      </c>
      <c r="E1960" s="198" t="s">
        <v>4760</v>
      </c>
      <c r="F1960" s="198" t="s">
        <v>3</v>
      </c>
      <c r="G1960" s="198">
        <v>2047360</v>
      </c>
      <c r="H1960" s="68"/>
      <c r="I1960" s="204" t="s">
        <v>6017</v>
      </c>
      <c r="J1960" s="68"/>
      <c r="K1960" s="68"/>
      <c r="L1960" s="68"/>
      <c r="M1960" s="68"/>
      <c r="N1960" s="379"/>
      <c r="O1960" s="379"/>
      <c r="P1960" s="222">
        <v>0</v>
      </c>
      <c r="Q1960" s="222">
        <v>49522.49</v>
      </c>
      <c r="R1960" s="68" t="s">
        <v>639</v>
      </c>
      <c r="S1960" s="381"/>
      <c r="T1960" s="287"/>
    </row>
    <row r="1961" spans="1:20" ht="38.25">
      <c r="A1961" s="198">
        <v>35</v>
      </c>
      <c r="B1961" s="68"/>
      <c r="C1961" s="220" t="s">
        <v>44</v>
      </c>
      <c r="D1961" s="221">
        <v>44809</v>
      </c>
      <c r="E1961" s="198" t="s">
        <v>4761</v>
      </c>
      <c r="F1961" s="198" t="s">
        <v>3</v>
      </c>
      <c r="G1961" s="198">
        <v>2047365</v>
      </c>
      <c r="H1961" s="68"/>
      <c r="I1961" s="204" t="s">
        <v>6018</v>
      </c>
      <c r="J1961" s="68"/>
      <c r="K1961" s="68"/>
      <c r="L1961" s="68"/>
      <c r="M1961" s="68"/>
      <c r="N1961" s="379"/>
      <c r="O1961" s="379"/>
      <c r="P1961" s="222">
        <v>0</v>
      </c>
      <c r="Q1961" s="222">
        <v>400</v>
      </c>
      <c r="R1961" s="68" t="s">
        <v>639</v>
      </c>
      <c r="S1961" s="381"/>
      <c r="T1961" s="287"/>
    </row>
    <row r="1962" spans="1:20" ht="63.75">
      <c r="A1962" s="198" t="s">
        <v>551</v>
      </c>
      <c r="B1962" s="68"/>
      <c r="C1962" s="220" t="s">
        <v>590</v>
      </c>
      <c r="D1962" s="221">
        <v>44809</v>
      </c>
      <c r="E1962" s="198" t="s">
        <v>4762</v>
      </c>
      <c r="F1962" s="198" t="s">
        <v>3</v>
      </c>
      <c r="G1962" s="198">
        <v>2047391</v>
      </c>
      <c r="H1962" s="68"/>
      <c r="I1962" s="204" t="s">
        <v>6019</v>
      </c>
      <c r="J1962" s="68"/>
      <c r="K1962" s="68"/>
      <c r="L1962" s="68"/>
      <c r="M1962" s="68"/>
      <c r="N1962" s="379"/>
      <c r="O1962" s="379"/>
      <c r="P1962" s="222">
        <v>0</v>
      </c>
      <c r="Q1962" s="222">
        <v>545.1</v>
      </c>
      <c r="R1962" s="68" t="s">
        <v>639</v>
      </c>
      <c r="S1962" s="381"/>
      <c r="T1962" s="287"/>
    </row>
    <row r="1963" spans="1:20" ht="51">
      <c r="A1963" s="198">
        <v>47</v>
      </c>
      <c r="B1963" s="68"/>
      <c r="C1963" s="220" t="s">
        <v>46</v>
      </c>
      <c r="D1963" s="221">
        <v>44809</v>
      </c>
      <c r="E1963" s="198" t="s">
        <v>4763</v>
      </c>
      <c r="F1963" s="198" t="s">
        <v>3</v>
      </c>
      <c r="G1963" s="198">
        <v>2047392</v>
      </c>
      <c r="H1963" s="68"/>
      <c r="I1963" s="204" t="s">
        <v>6020</v>
      </c>
      <c r="J1963" s="68"/>
      <c r="K1963" s="68"/>
      <c r="L1963" s="68"/>
      <c r="M1963" s="68"/>
      <c r="N1963" s="379"/>
      <c r="O1963" s="379"/>
      <c r="P1963" s="222">
        <v>0</v>
      </c>
      <c r="Q1963" s="222">
        <v>69.5</v>
      </c>
      <c r="R1963" s="68" t="s">
        <v>639</v>
      </c>
      <c r="S1963" s="381"/>
      <c r="T1963" s="287"/>
    </row>
    <row r="1964" spans="1:20" ht="51">
      <c r="A1964" s="198">
        <v>266</v>
      </c>
      <c r="B1964" s="68"/>
      <c r="C1964" s="220" t="s">
        <v>1271</v>
      </c>
      <c r="D1964" s="221">
        <v>44809</v>
      </c>
      <c r="E1964" s="198" t="s">
        <v>4764</v>
      </c>
      <c r="F1964" s="198" t="s">
        <v>3</v>
      </c>
      <c r="G1964" s="198">
        <v>2047420</v>
      </c>
      <c r="H1964" s="68"/>
      <c r="I1964" s="204" t="s">
        <v>6021</v>
      </c>
      <c r="J1964" s="68"/>
      <c r="K1964" s="68"/>
      <c r="L1964" s="68"/>
      <c r="M1964" s="68"/>
      <c r="N1964" s="379"/>
      <c r="O1964" s="379"/>
      <c r="P1964" s="222">
        <v>0</v>
      </c>
      <c r="Q1964" s="222">
        <v>688.98</v>
      </c>
      <c r="R1964" s="68" t="s">
        <v>639</v>
      </c>
      <c r="S1964" s="381"/>
      <c r="T1964" s="287"/>
    </row>
    <row r="1965" spans="1:20" ht="51">
      <c r="A1965" s="198" t="s">
        <v>551</v>
      </c>
      <c r="B1965" s="68"/>
      <c r="C1965" s="220" t="s">
        <v>590</v>
      </c>
      <c r="D1965" s="221">
        <v>44809</v>
      </c>
      <c r="E1965" s="198" t="s">
        <v>4765</v>
      </c>
      <c r="F1965" s="198" t="s">
        <v>3</v>
      </c>
      <c r="G1965" s="198">
        <v>2047436</v>
      </c>
      <c r="H1965" s="68"/>
      <c r="I1965" s="204" t="s">
        <v>6022</v>
      </c>
      <c r="J1965" s="68"/>
      <c r="K1965" s="68"/>
      <c r="L1965" s="68"/>
      <c r="M1965" s="68"/>
      <c r="N1965" s="379"/>
      <c r="O1965" s="379"/>
      <c r="P1965" s="222">
        <v>0</v>
      </c>
      <c r="Q1965" s="222">
        <v>442.95</v>
      </c>
      <c r="R1965" s="68" t="s">
        <v>639</v>
      </c>
      <c r="S1965" s="381"/>
      <c r="T1965" s="287"/>
    </row>
    <row r="1966" spans="1:20" ht="51">
      <c r="A1966" s="198">
        <v>46</v>
      </c>
      <c r="B1966" s="68"/>
      <c r="C1966" s="220" t="s">
        <v>1384</v>
      </c>
      <c r="D1966" s="221">
        <v>44809</v>
      </c>
      <c r="E1966" s="198" t="s">
        <v>4766</v>
      </c>
      <c r="F1966" s="198" t="s">
        <v>3</v>
      </c>
      <c r="G1966" s="198">
        <v>2047440</v>
      </c>
      <c r="H1966" s="68"/>
      <c r="I1966" s="204" t="s">
        <v>3451</v>
      </c>
      <c r="J1966" s="68"/>
      <c r="K1966" s="68"/>
      <c r="L1966" s="68"/>
      <c r="M1966" s="68"/>
      <c r="N1966" s="379"/>
      <c r="O1966" s="379"/>
      <c r="P1966" s="222">
        <v>0</v>
      </c>
      <c r="Q1966" s="222">
        <v>833</v>
      </c>
      <c r="R1966" s="68" t="s">
        <v>639</v>
      </c>
      <c r="S1966" s="381"/>
      <c r="T1966" s="287"/>
    </row>
    <row r="1967" spans="1:20" ht="51">
      <c r="A1967" s="198" t="s">
        <v>551</v>
      </c>
      <c r="B1967" s="68"/>
      <c r="C1967" s="220" t="s">
        <v>590</v>
      </c>
      <c r="D1967" s="221">
        <v>44809</v>
      </c>
      <c r="E1967" s="198" t="s">
        <v>4767</v>
      </c>
      <c r="F1967" s="198" t="s">
        <v>3</v>
      </c>
      <c r="G1967" s="198">
        <v>2047442</v>
      </c>
      <c r="H1967" s="68"/>
      <c r="I1967" s="204" t="s">
        <v>6023</v>
      </c>
      <c r="J1967" s="68"/>
      <c r="K1967" s="68"/>
      <c r="L1967" s="68"/>
      <c r="M1967" s="68"/>
      <c r="N1967" s="379"/>
      <c r="O1967" s="379"/>
      <c r="P1967" s="222">
        <v>0</v>
      </c>
      <c r="Q1967" s="222">
        <v>477.2</v>
      </c>
      <c r="R1967" s="68" t="s">
        <v>639</v>
      </c>
      <c r="S1967" s="381"/>
      <c r="T1967" s="287"/>
    </row>
    <row r="1968" spans="1:20" ht="51">
      <c r="A1968" s="198">
        <v>46</v>
      </c>
      <c r="B1968" s="68"/>
      <c r="C1968" s="220" t="s">
        <v>1384</v>
      </c>
      <c r="D1968" s="221">
        <v>44809</v>
      </c>
      <c r="E1968" s="198" t="s">
        <v>4768</v>
      </c>
      <c r="F1968" s="198" t="s">
        <v>3</v>
      </c>
      <c r="G1968" s="198">
        <v>2047451</v>
      </c>
      <c r="H1968" s="68"/>
      <c r="I1968" s="204" t="s">
        <v>6024</v>
      </c>
      <c r="J1968" s="68"/>
      <c r="K1968" s="68"/>
      <c r="L1968" s="68"/>
      <c r="M1968" s="68"/>
      <c r="N1968" s="379"/>
      <c r="O1968" s="379"/>
      <c r="P1968" s="222">
        <v>0</v>
      </c>
      <c r="Q1968" s="222">
        <v>5000</v>
      </c>
      <c r="R1968" s="68" t="s">
        <v>639</v>
      </c>
      <c r="S1968" s="381"/>
      <c r="T1968" s="287"/>
    </row>
    <row r="1969" spans="1:20" ht="51">
      <c r="A1969" s="198">
        <v>132</v>
      </c>
      <c r="B1969" s="68"/>
      <c r="C1969" s="220" t="s">
        <v>60</v>
      </c>
      <c r="D1969" s="221">
        <v>44809</v>
      </c>
      <c r="E1969" s="198" t="s">
        <v>4769</v>
      </c>
      <c r="F1969" s="198" t="s">
        <v>3</v>
      </c>
      <c r="G1969" s="198">
        <v>2047449</v>
      </c>
      <c r="H1969" s="68"/>
      <c r="I1969" s="204" t="s">
        <v>6025</v>
      </c>
      <c r="J1969" s="68"/>
      <c r="K1969" s="68"/>
      <c r="L1969" s="68"/>
      <c r="M1969" s="68"/>
      <c r="N1969" s="379"/>
      <c r="O1969" s="379"/>
      <c r="P1969" s="222">
        <v>0</v>
      </c>
      <c r="Q1969" s="222">
        <v>0.2</v>
      </c>
      <c r="R1969" s="68" t="s">
        <v>639</v>
      </c>
      <c r="S1969" s="381"/>
      <c r="T1969" s="287"/>
    </row>
    <row r="1970" spans="1:20" ht="51">
      <c r="A1970" s="198" t="s">
        <v>551</v>
      </c>
      <c r="B1970" s="68"/>
      <c r="C1970" s="220" t="s">
        <v>590</v>
      </c>
      <c r="D1970" s="221">
        <v>44809</v>
      </c>
      <c r="E1970" s="198" t="s">
        <v>4770</v>
      </c>
      <c r="F1970" s="198" t="s">
        <v>3</v>
      </c>
      <c r="G1970" s="198">
        <v>2047454</v>
      </c>
      <c r="H1970" s="68"/>
      <c r="I1970" s="204" t="s">
        <v>6026</v>
      </c>
      <c r="J1970" s="68"/>
      <c r="K1970" s="68"/>
      <c r="L1970" s="68"/>
      <c r="M1970" s="68"/>
      <c r="N1970" s="379"/>
      <c r="O1970" s="379"/>
      <c r="P1970" s="222">
        <v>0</v>
      </c>
      <c r="Q1970" s="222">
        <v>506.07</v>
      </c>
      <c r="R1970" s="68" t="s">
        <v>639</v>
      </c>
      <c r="S1970" s="381"/>
      <c r="T1970" s="287"/>
    </row>
    <row r="1971" spans="1:20" ht="51">
      <c r="A1971" s="198" t="s">
        <v>551</v>
      </c>
      <c r="B1971" s="68"/>
      <c r="C1971" s="220" t="s">
        <v>590</v>
      </c>
      <c r="D1971" s="221">
        <v>44809</v>
      </c>
      <c r="E1971" s="198" t="s">
        <v>4771</v>
      </c>
      <c r="F1971" s="198" t="s">
        <v>3</v>
      </c>
      <c r="G1971" s="198">
        <v>2047456</v>
      </c>
      <c r="H1971" s="68"/>
      <c r="I1971" s="204" t="s">
        <v>6027</v>
      </c>
      <c r="J1971" s="68"/>
      <c r="K1971" s="68"/>
      <c r="L1971" s="68"/>
      <c r="M1971" s="68"/>
      <c r="N1971" s="379"/>
      <c r="O1971" s="379"/>
      <c r="P1971" s="222">
        <v>0</v>
      </c>
      <c r="Q1971" s="222">
        <v>2523.4499999999998</v>
      </c>
      <c r="R1971" s="68" t="s">
        <v>639</v>
      </c>
      <c r="S1971" s="381"/>
      <c r="T1971" s="287"/>
    </row>
    <row r="1972" spans="1:20" ht="51">
      <c r="A1972" s="198">
        <v>155</v>
      </c>
      <c r="B1972" s="68"/>
      <c r="C1972" s="220" t="s">
        <v>76</v>
      </c>
      <c r="D1972" s="221">
        <v>44809</v>
      </c>
      <c r="E1972" s="198" t="s">
        <v>4772</v>
      </c>
      <c r="F1972" s="198" t="s">
        <v>3</v>
      </c>
      <c r="G1972" s="198">
        <v>2047235</v>
      </c>
      <c r="H1972" s="68"/>
      <c r="I1972" s="204" t="s">
        <v>6028</v>
      </c>
      <c r="J1972" s="68"/>
      <c r="K1972" s="68"/>
      <c r="L1972" s="68"/>
      <c r="M1972" s="68"/>
      <c r="N1972" s="379"/>
      <c r="O1972" s="379"/>
      <c r="P1972" s="222">
        <v>0</v>
      </c>
      <c r="Q1972" s="222">
        <v>15750</v>
      </c>
      <c r="R1972" s="68" t="s">
        <v>639</v>
      </c>
      <c r="S1972" s="381"/>
      <c r="T1972" s="287"/>
    </row>
    <row r="1973" spans="1:20" ht="51">
      <c r="A1973" s="198">
        <v>513</v>
      </c>
      <c r="B1973" s="68"/>
      <c r="C1973" s="220" t="s">
        <v>161</v>
      </c>
      <c r="D1973" s="221">
        <v>44809</v>
      </c>
      <c r="E1973" s="198" t="s">
        <v>4773</v>
      </c>
      <c r="F1973" s="198" t="s">
        <v>3</v>
      </c>
      <c r="G1973" s="198">
        <v>2047242</v>
      </c>
      <c r="H1973" s="68"/>
      <c r="I1973" s="204" t="s">
        <v>6029</v>
      </c>
      <c r="J1973" s="68"/>
      <c r="K1973" s="68"/>
      <c r="L1973" s="68"/>
      <c r="M1973" s="68"/>
      <c r="N1973" s="379"/>
      <c r="O1973" s="379"/>
      <c r="P1973" s="222">
        <v>0</v>
      </c>
      <c r="Q1973" s="222">
        <v>2086</v>
      </c>
      <c r="R1973" s="68" t="s">
        <v>639</v>
      </c>
      <c r="S1973" s="381"/>
      <c r="T1973" s="287"/>
    </row>
    <row r="1974" spans="1:20" ht="63.75">
      <c r="A1974" s="198">
        <v>41</v>
      </c>
      <c r="B1974" s="68"/>
      <c r="C1974" s="220" t="s">
        <v>45</v>
      </c>
      <c r="D1974" s="221">
        <v>44809</v>
      </c>
      <c r="E1974" s="198" t="s">
        <v>4774</v>
      </c>
      <c r="F1974" s="198" t="s">
        <v>3</v>
      </c>
      <c r="G1974" s="198">
        <v>2047251</v>
      </c>
      <c r="H1974" s="68"/>
      <c r="I1974" s="204" t="s">
        <v>6030</v>
      </c>
      <c r="J1974" s="68"/>
      <c r="K1974" s="68"/>
      <c r="L1974" s="68"/>
      <c r="M1974" s="68"/>
      <c r="N1974" s="379"/>
      <c r="O1974" s="379"/>
      <c r="P1974" s="222">
        <v>0</v>
      </c>
      <c r="Q1974" s="222">
        <v>99.5</v>
      </c>
      <c r="R1974" s="68" t="s">
        <v>639</v>
      </c>
      <c r="S1974" s="381"/>
      <c r="T1974" s="287"/>
    </row>
    <row r="1975" spans="1:20" ht="63.75">
      <c r="A1975" s="198" t="s">
        <v>542</v>
      </c>
      <c r="B1975" s="68"/>
      <c r="C1975" s="220" t="s">
        <v>591</v>
      </c>
      <c r="D1975" s="221">
        <v>44809</v>
      </c>
      <c r="E1975" s="198" t="s">
        <v>4775</v>
      </c>
      <c r="F1975" s="198" t="s">
        <v>3</v>
      </c>
      <c r="G1975" s="198">
        <v>2047322</v>
      </c>
      <c r="H1975" s="68"/>
      <c r="I1975" s="204" t="s">
        <v>6031</v>
      </c>
      <c r="J1975" s="68"/>
      <c r="K1975" s="68"/>
      <c r="L1975" s="68"/>
      <c r="M1975" s="68"/>
      <c r="N1975" s="379"/>
      <c r="O1975" s="379"/>
      <c r="P1975" s="222">
        <v>0</v>
      </c>
      <c r="Q1975" s="222">
        <v>9994.49</v>
      </c>
      <c r="R1975" s="68" t="s">
        <v>639</v>
      </c>
      <c r="S1975" s="381"/>
      <c r="T1975" s="287"/>
    </row>
    <row r="1976" spans="1:20" ht="51">
      <c r="A1976" s="198">
        <v>16</v>
      </c>
      <c r="B1976" s="68"/>
      <c r="C1976" s="220" t="s">
        <v>41</v>
      </c>
      <c r="D1976" s="221">
        <v>44809</v>
      </c>
      <c r="E1976" s="198" t="s">
        <v>4776</v>
      </c>
      <c r="F1976" s="198" t="s">
        <v>3</v>
      </c>
      <c r="G1976" s="198">
        <v>2047338</v>
      </c>
      <c r="H1976" s="68"/>
      <c r="I1976" s="204" t="s">
        <v>6032</v>
      </c>
      <c r="J1976" s="68"/>
      <c r="K1976" s="68"/>
      <c r="L1976" s="68"/>
      <c r="M1976" s="68"/>
      <c r="N1976" s="379"/>
      <c r="O1976" s="379"/>
      <c r="P1976" s="222">
        <v>0</v>
      </c>
      <c r="Q1976" s="222">
        <v>69147</v>
      </c>
      <c r="R1976" s="68" t="s">
        <v>639</v>
      </c>
      <c r="S1976" s="381"/>
      <c r="T1976" s="287"/>
    </row>
    <row r="1977" spans="1:20" ht="89.25">
      <c r="A1977" s="198">
        <v>587</v>
      </c>
      <c r="B1977" s="68"/>
      <c r="C1977" s="220" t="s">
        <v>675</v>
      </c>
      <c r="D1977" s="221">
        <v>44809</v>
      </c>
      <c r="E1977" s="198" t="s">
        <v>4777</v>
      </c>
      <c r="F1977" s="198" t="s">
        <v>3</v>
      </c>
      <c r="G1977" s="198">
        <v>2047351</v>
      </c>
      <c r="H1977" s="68"/>
      <c r="I1977" s="204" t="s">
        <v>6033</v>
      </c>
      <c r="J1977" s="68"/>
      <c r="K1977" s="68"/>
      <c r="L1977" s="68"/>
      <c r="M1977" s="68"/>
      <c r="N1977" s="379"/>
      <c r="O1977" s="379"/>
      <c r="P1977" s="222">
        <v>0</v>
      </c>
      <c r="Q1977" s="222">
        <v>4244032.04</v>
      </c>
      <c r="R1977" s="68" t="s">
        <v>639</v>
      </c>
      <c r="S1977" s="381"/>
      <c r="T1977" s="287"/>
    </row>
    <row r="1978" spans="1:20" ht="89.25">
      <c r="A1978" s="198" t="s">
        <v>543</v>
      </c>
      <c r="B1978" s="68"/>
      <c r="C1978" s="220" t="s">
        <v>693</v>
      </c>
      <c r="D1978" s="221">
        <v>44809</v>
      </c>
      <c r="E1978" s="198" t="s">
        <v>4778</v>
      </c>
      <c r="F1978" s="198" t="s">
        <v>13</v>
      </c>
      <c r="G1978" s="198">
        <v>1041553</v>
      </c>
      <c r="H1978" s="68"/>
      <c r="I1978" s="204" t="s">
        <v>6034</v>
      </c>
      <c r="J1978" s="68"/>
      <c r="K1978" s="68"/>
      <c r="L1978" s="68"/>
      <c r="M1978" s="68"/>
      <c r="N1978" s="379"/>
      <c r="O1978" s="379"/>
      <c r="P1978" s="222">
        <v>111240</v>
      </c>
      <c r="Q1978" s="222">
        <v>0</v>
      </c>
      <c r="R1978" s="68" t="s">
        <v>639</v>
      </c>
      <c r="S1978" s="381"/>
      <c r="T1978" s="287"/>
    </row>
    <row r="1979" spans="1:20" ht="63.75">
      <c r="A1979" s="198">
        <v>513</v>
      </c>
      <c r="B1979" s="68"/>
      <c r="C1979" s="220" t="s">
        <v>161</v>
      </c>
      <c r="D1979" s="221">
        <v>44809</v>
      </c>
      <c r="E1979" s="198" t="s">
        <v>4779</v>
      </c>
      <c r="F1979" s="198" t="s">
        <v>15</v>
      </c>
      <c r="G1979" s="198">
        <v>1991708</v>
      </c>
      <c r="H1979" s="68"/>
      <c r="I1979" s="204" t="s">
        <v>6035</v>
      </c>
      <c r="J1979" s="68"/>
      <c r="K1979" s="68"/>
      <c r="L1979" s="68"/>
      <c r="M1979" s="68"/>
      <c r="N1979" s="379"/>
      <c r="O1979" s="379"/>
      <c r="P1979" s="222">
        <v>50</v>
      </c>
      <c r="Q1979" s="222">
        <v>0</v>
      </c>
      <c r="R1979" s="68" t="s">
        <v>639</v>
      </c>
      <c r="S1979" s="381"/>
      <c r="T1979" s="287"/>
    </row>
    <row r="1980" spans="1:20" ht="51">
      <c r="A1980" s="198">
        <v>378</v>
      </c>
      <c r="B1980" s="68"/>
      <c r="C1980" s="220" t="s">
        <v>611</v>
      </c>
      <c r="D1980" s="221">
        <v>44809</v>
      </c>
      <c r="E1980" s="198" t="s">
        <v>4780</v>
      </c>
      <c r="F1980" s="198" t="s">
        <v>640</v>
      </c>
      <c r="G1980" s="198">
        <v>4242688</v>
      </c>
      <c r="H1980" s="68"/>
      <c r="I1980" s="204" t="s">
        <v>6036</v>
      </c>
      <c r="J1980" s="68"/>
      <c r="K1980" s="68"/>
      <c r="L1980" s="68"/>
      <c r="M1980" s="68"/>
      <c r="N1980" s="379"/>
      <c r="O1980" s="379"/>
      <c r="P1980" s="222">
        <v>0</v>
      </c>
      <c r="Q1980" s="222">
        <v>3399999.99</v>
      </c>
      <c r="R1980" s="68" t="s">
        <v>639</v>
      </c>
      <c r="S1980" s="381"/>
      <c r="T1980" s="287"/>
    </row>
    <row r="1981" spans="1:20" ht="76.5">
      <c r="A1981" s="198">
        <v>46</v>
      </c>
      <c r="B1981" s="68"/>
      <c r="C1981" s="220" t="s">
        <v>1384</v>
      </c>
      <c r="D1981" s="221">
        <v>44809</v>
      </c>
      <c r="E1981" s="198" t="s">
        <v>4781</v>
      </c>
      <c r="F1981" s="198" t="s">
        <v>6</v>
      </c>
      <c r="G1981" s="198">
        <v>1679318</v>
      </c>
      <c r="H1981" s="68"/>
      <c r="I1981" s="204" t="s">
        <v>6037</v>
      </c>
      <c r="J1981" s="68"/>
      <c r="K1981" s="68"/>
      <c r="L1981" s="68"/>
      <c r="M1981" s="68"/>
      <c r="N1981" s="379"/>
      <c r="O1981" s="379"/>
      <c r="P1981" s="222">
        <v>0</v>
      </c>
      <c r="Q1981" s="222">
        <v>7695</v>
      </c>
      <c r="R1981" s="68" t="s">
        <v>639</v>
      </c>
      <c r="S1981" s="381"/>
      <c r="T1981" s="287"/>
    </row>
    <row r="1982" spans="1:20" ht="51">
      <c r="A1982" s="198" t="s">
        <v>542</v>
      </c>
      <c r="B1982" s="68"/>
      <c r="C1982" s="220" t="s">
        <v>591</v>
      </c>
      <c r="D1982" s="221">
        <v>44809</v>
      </c>
      <c r="E1982" s="198" t="s">
        <v>4782</v>
      </c>
      <c r="F1982" s="198" t="s">
        <v>6</v>
      </c>
      <c r="G1982" s="198">
        <v>1679425</v>
      </c>
      <c r="H1982" s="68"/>
      <c r="I1982" s="204" t="s">
        <v>6038</v>
      </c>
      <c r="J1982" s="68"/>
      <c r="K1982" s="68"/>
      <c r="L1982" s="68"/>
      <c r="M1982" s="68"/>
      <c r="N1982" s="379"/>
      <c r="O1982" s="379"/>
      <c r="P1982" s="222">
        <v>0</v>
      </c>
      <c r="Q1982" s="222">
        <v>2160</v>
      </c>
      <c r="R1982" s="68" t="s">
        <v>639</v>
      </c>
      <c r="S1982" s="381"/>
      <c r="T1982" s="287"/>
    </row>
    <row r="1983" spans="1:20" ht="89.25">
      <c r="A1983" s="198">
        <v>66</v>
      </c>
      <c r="B1983" s="68"/>
      <c r="C1983" s="220" t="s">
        <v>47</v>
      </c>
      <c r="D1983" s="221">
        <v>44809</v>
      </c>
      <c r="E1983" s="198" t="s">
        <v>4783</v>
      </c>
      <c r="F1983" s="198" t="s">
        <v>640</v>
      </c>
      <c r="G1983" s="198">
        <v>4224037</v>
      </c>
      <c r="H1983" s="68"/>
      <c r="I1983" s="204" t="s">
        <v>6039</v>
      </c>
      <c r="J1983" s="68"/>
      <c r="K1983" s="68"/>
      <c r="L1983" s="68"/>
      <c r="M1983" s="68"/>
      <c r="N1983" s="379"/>
      <c r="O1983" s="379"/>
      <c r="P1983" s="222">
        <v>0</v>
      </c>
      <c r="Q1983" s="222">
        <v>8987.57</v>
      </c>
      <c r="R1983" s="68" t="s">
        <v>639</v>
      </c>
      <c r="S1983" s="381"/>
      <c r="T1983" s="287"/>
    </row>
    <row r="1984" spans="1:20" ht="102">
      <c r="A1984" s="198">
        <v>389</v>
      </c>
      <c r="B1984" s="68"/>
      <c r="C1984" s="220" t="s">
        <v>1437</v>
      </c>
      <c r="D1984" s="221">
        <v>44809</v>
      </c>
      <c r="E1984" s="198" t="s">
        <v>4784</v>
      </c>
      <c r="F1984" s="198" t="s">
        <v>11</v>
      </c>
      <c r="G1984" s="198">
        <v>1041573</v>
      </c>
      <c r="H1984" s="68"/>
      <c r="I1984" s="204" t="s">
        <v>6040</v>
      </c>
      <c r="J1984" s="68"/>
      <c r="K1984" s="68"/>
      <c r="L1984" s="68"/>
      <c r="M1984" s="68"/>
      <c r="N1984" s="379"/>
      <c r="O1984" s="379"/>
      <c r="P1984" s="222">
        <v>50</v>
      </c>
      <c r="Q1984" s="222">
        <v>0</v>
      </c>
      <c r="R1984" s="68" t="s">
        <v>639</v>
      </c>
      <c r="S1984" s="381"/>
      <c r="T1984" s="287"/>
    </row>
    <row r="1985" spans="1:20" ht="89.25">
      <c r="A1985" s="198">
        <v>117</v>
      </c>
      <c r="B1985" s="68"/>
      <c r="C1985" s="220" t="s">
        <v>55</v>
      </c>
      <c r="D1985" s="221">
        <v>44809</v>
      </c>
      <c r="E1985" s="198" t="s">
        <v>4785</v>
      </c>
      <c r="F1985" s="198" t="s">
        <v>11</v>
      </c>
      <c r="G1985" s="198">
        <v>1041574</v>
      </c>
      <c r="H1985" s="68"/>
      <c r="I1985" s="204" t="s">
        <v>6041</v>
      </c>
      <c r="J1985" s="68"/>
      <c r="K1985" s="68"/>
      <c r="L1985" s="68"/>
      <c r="M1985" s="68"/>
      <c r="N1985" s="379"/>
      <c r="O1985" s="379"/>
      <c r="P1985" s="222">
        <v>50</v>
      </c>
      <c r="Q1985" s="222">
        <v>0</v>
      </c>
      <c r="R1985" s="68" t="s">
        <v>639</v>
      </c>
      <c r="S1985" s="381"/>
      <c r="T1985" s="287"/>
    </row>
    <row r="1986" spans="1:20" ht="76.5">
      <c r="A1986" s="198" t="s">
        <v>542</v>
      </c>
      <c r="B1986" s="68"/>
      <c r="C1986" s="220" t="s">
        <v>591</v>
      </c>
      <c r="D1986" s="221">
        <v>44809</v>
      </c>
      <c r="E1986" s="198" t="s">
        <v>4786</v>
      </c>
      <c r="F1986" s="198" t="s">
        <v>11</v>
      </c>
      <c r="G1986" s="198">
        <v>1041584</v>
      </c>
      <c r="H1986" s="68"/>
      <c r="I1986" s="204" t="s">
        <v>6042</v>
      </c>
      <c r="J1986" s="68"/>
      <c r="K1986" s="68"/>
      <c r="L1986" s="68"/>
      <c r="M1986" s="68"/>
      <c r="N1986" s="379"/>
      <c r="O1986" s="379"/>
      <c r="P1986" s="222">
        <v>50</v>
      </c>
      <c r="Q1986" s="222">
        <v>0</v>
      </c>
      <c r="R1986" s="68" t="s">
        <v>639</v>
      </c>
      <c r="S1986" s="381"/>
      <c r="T1986" s="287"/>
    </row>
    <row r="1987" spans="1:20" ht="51">
      <c r="A1987" s="198">
        <v>347</v>
      </c>
      <c r="B1987" s="68"/>
      <c r="C1987" s="220" t="s">
        <v>143</v>
      </c>
      <c r="D1987" s="221">
        <v>44810</v>
      </c>
      <c r="E1987" s="198" t="s">
        <v>4787</v>
      </c>
      <c r="F1987" s="198" t="s">
        <v>3</v>
      </c>
      <c r="G1987" s="198">
        <v>2047613</v>
      </c>
      <c r="H1987" s="68"/>
      <c r="I1987" s="204" t="s">
        <v>6043</v>
      </c>
      <c r="J1987" s="68"/>
      <c r="K1987" s="68"/>
      <c r="L1987" s="68"/>
      <c r="M1987" s="68"/>
      <c r="N1987" s="379"/>
      <c r="O1987" s="379"/>
      <c r="P1987" s="222">
        <v>0</v>
      </c>
      <c r="Q1987" s="222">
        <v>467.38</v>
      </c>
      <c r="R1987" s="68" t="s">
        <v>639</v>
      </c>
      <c r="S1987" s="381"/>
      <c r="T1987" s="287"/>
    </row>
    <row r="1988" spans="1:20" ht="51">
      <c r="A1988" s="198">
        <v>47</v>
      </c>
      <c r="B1988" s="68"/>
      <c r="C1988" s="220" t="s">
        <v>46</v>
      </c>
      <c r="D1988" s="221">
        <v>44810</v>
      </c>
      <c r="E1988" s="198" t="s">
        <v>4788</v>
      </c>
      <c r="F1988" s="198" t="s">
        <v>3</v>
      </c>
      <c r="G1988" s="198">
        <v>2047621</v>
      </c>
      <c r="H1988" s="68"/>
      <c r="I1988" s="204" t="s">
        <v>6044</v>
      </c>
      <c r="J1988" s="68"/>
      <c r="K1988" s="68"/>
      <c r="L1988" s="68"/>
      <c r="M1988" s="68"/>
      <c r="N1988" s="379"/>
      <c r="O1988" s="379"/>
      <c r="P1988" s="222">
        <v>0</v>
      </c>
      <c r="Q1988" s="222">
        <v>69.5</v>
      </c>
      <c r="R1988" s="68" t="s">
        <v>639</v>
      </c>
      <c r="S1988" s="381"/>
      <c r="T1988" s="287"/>
    </row>
    <row r="1989" spans="1:20" ht="51">
      <c r="A1989" s="198" t="s">
        <v>551</v>
      </c>
      <c r="B1989" s="68"/>
      <c r="C1989" s="220" t="s">
        <v>590</v>
      </c>
      <c r="D1989" s="221">
        <v>44810</v>
      </c>
      <c r="E1989" s="198" t="s">
        <v>4789</v>
      </c>
      <c r="F1989" s="198" t="s">
        <v>3</v>
      </c>
      <c r="G1989" s="198">
        <v>2047656</v>
      </c>
      <c r="H1989" s="68"/>
      <c r="I1989" s="204" t="s">
        <v>6045</v>
      </c>
      <c r="J1989" s="68"/>
      <c r="K1989" s="68"/>
      <c r="L1989" s="68"/>
      <c r="M1989" s="68"/>
      <c r="N1989" s="379"/>
      <c r="O1989" s="379"/>
      <c r="P1989" s="222">
        <v>0</v>
      </c>
      <c r="Q1989" s="222">
        <v>164</v>
      </c>
      <c r="R1989" s="68" t="s">
        <v>639</v>
      </c>
      <c r="S1989" s="381"/>
      <c r="T1989" s="287"/>
    </row>
    <row r="1990" spans="1:20" ht="51">
      <c r="A1990" s="198" t="s">
        <v>551</v>
      </c>
      <c r="B1990" s="68"/>
      <c r="C1990" s="220" t="s">
        <v>590</v>
      </c>
      <c r="D1990" s="221">
        <v>44810</v>
      </c>
      <c r="E1990" s="198" t="s">
        <v>4790</v>
      </c>
      <c r="F1990" s="198" t="s">
        <v>3</v>
      </c>
      <c r="G1990" s="198">
        <v>2047663</v>
      </c>
      <c r="H1990" s="68"/>
      <c r="I1990" s="204" t="s">
        <v>1644</v>
      </c>
      <c r="J1990" s="68"/>
      <c r="K1990" s="68"/>
      <c r="L1990" s="68"/>
      <c r="M1990" s="68"/>
      <c r="N1990" s="379"/>
      <c r="O1990" s="379"/>
      <c r="P1990" s="222">
        <v>0</v>
      </c>
      <c r="Q1990" s="222">
        <v>1441</v>
      </c>
      <c r="R1990" s="68" t="s">
        <v>639</v>
      </c>
      <c r="S1990" s="381"/>
      <c r="T1990" s="287"/>
    </row>
    <row r="1991" spans="1:20" ht="51">
      <c r="A1991" s="198" t="s">
        <v>551</v>
      </c>
      <c r="B1991" s="68"/>
      <c r="C1991" s="220" t="s">
        <v>590</v>
      </c>
      <c r="D1991" s="221">
        <v>44810</v>
      </c>
      <c r="E1991" s="198" t="s">
        <v>4791</v>
      </c>
      <c r="F1991" s="198" t="s">
        <v>3</v>
      </c>
      <c r="G1991" s="198">
        <v>2047668</v>
      </c>
      <c r="H1991" s="68"/>
      <c r="I1991" s="204" t="s">
        <v>6046</v>
      </c>
      <c r="J1991" s="68"/>
      <c r="K1991" s="68"/>
      <c r="L1991" s="68"/>
      <c r="M1991" s="68"/>
      <c r="N1991" s="379"/>
      <c r="O1991" s="379"/>
      <c r="P1991" s="222">
        <v>0</v>
      </c>
      <c r="Q1991" s="222">
        <v>1971.86</v>
      </c>
      <c r="R1991" s="68" t="s">
        <v>639</v>
      </c>
      <c r="S1991" s="381"/>
      <c r="T1991" s="287"/>
    </row>
    <row r="1992" spans="1:20" ht="63.75">
      <c r="A1992" s="198">
        <v>35</v>
      </c>
      <c r="B1992" s="68"/>
      <c r="C1992" s="220" t="s">
        <v>44</v>
      </c>
      <c r="D1992" s="221">
        <v>44810</v>
      </c>
      <c r="E1992" s="198" t="s">
        <v>4792</v>
      </c>
      <c r="F1992" s="198" t="s">
        <v>3</v>
      </c>
      <c r="G1992" s="198">
        <v>2047688</v>
      </c>
      <c r="H1992" s="68"/>
      <c r="I1992" s="204" t="s">
        <v>6047</v>
      </c>
      <c r="J1992" s="68"/>
      <c r="K1992" s="68"/>
      <c r="L1992" s="68"/>
      <c r="M1992" s="68"/>
      <c r="N1992" s="379"/>
      <c r="O1992" s="379"/>
      <c r="P1992" s="222">
        <v>0</v>
      </c>
      <c r="Q1992" s="222">
        <v>3173.54</v>
      </c>
      <c r="R1992" s="68" t="s">
        <v>639</v>
      </c>
      <c r="S1992" s="381"/>
      <c r="T1992" s="287"/>
    </row>
    <row r="1993" spans="1:20" ht="38.25">
      <c r="A1993" s="198" t="s">
        <v>551</v>
      </c>
      <c r="B1993" s="68"/>
      <c r="C1993" s="220" t="s">
        <v>590</v>
      </c>
      <c r="D1993" s="221">
        <v>44810</v>
      </c>
      <c r="E1993" s="198" t="s">
        <v>4793</v>
      </c>
      <c r="F1993" s="198" t="s">
        <v>3</v>
      </c>
      <c r="G1993" s="198">
        <v>2047726</v>
      </c>
      <c r="H1993" s="68"/>
      <c r="I1993" s="204" t="s">
        <v>6048</v>
      </c>
      <c r="J1993" s="68"/>
      <c r="K1993" s="68"/>
      <c r="L1993" s="68"/>
      <c r="M1993" s="68"/>
      <c r="N1993" s="379"/>
      <c r="O1993" s="379"/>
      <c r="P1993" s="222">
        <v>0</v>
      </c>
      <c r="Q1993" s="222">
        <v>2142</v>
      </c>
      <c r="R1993" s="68" t="s">
        <v>639</v>
      </c>
      <c r="S1993" s="381"/>
      <c r="T1993" s="287"/>
    </row>
    <row r="1994" spans="1:20" ht="51">
      <c r="A1994" s="198">
        <v>46</v>
      </c>
      <c r="B1994" s="68"/>
      <c r="C1994" s="220" t="s">
        <v>1384</v>
      </c>
      <c r="D1994" s="221">
        <v>44810</v>
      </c>
      <c r="E1994" s="198" t="s">
        <v>4794</v>
      </c>
      <c r="F1994" s="198" t="s">
        <v>3</v>
      </c>
      <c r="G1994" s="198">
        <v>2047735</v>
      </c>
      <c r="H1994" s="68"/>
      <c r="I1994" s="204" t="s">
        <v>6049</v>
      </c>
      <c r="J1994" s="68"/>
      <c r="K1994" s="68"/>
      <c r="L1994" s="68"/>
      <c r="M1994" s="68"/>
      <c r="N1994" s="379"/>
      <c r="O1994" s="379"/>
      <c r="P1994" s="222">
        <v>0</v>
      </c>
      <c r="Q1994" s="222">
        <v>2</v>
      </c>
      <c r="R1994" s="68" t="s">
        <v>639</v>
      </c>
      <c r="S1994" s="381"/>
      <c r="T1994" s="287"/>
    </row>
    <row r="1995" spans="1:20" ht="51">
      <c r="A1995" s="198">
        <v>35</v>
      </c>
      <c r="B1995" s="68"/>
      <c r="C1995" s="220" t="s">
        <v>44</v>
      </c>
      <c r="D1995" s="221">
        <v>44810</v>
      </c>
      <c r="E1995" s="198" t="s">
        <v>4795</v>
      </c>
      <c r="F1995" s="198" t="s">
        <v>3</v>
      </c>
      <c r="G1995" s="198">
        <v>2047739</v>
      </c>
      <c r="H1995" s="68"/>
      <c r="I1995" s="204" t="s">
        <v>6050</v>
      </c>
      <c r="J1995" s="68"/>
      <c r="K1995" s="68"/>
      <c r="L1995" s="68"/>
      <c r="M1995" s="68"/>
      <c r="N1995" s="379"/>
      <c r="O1995" s="379"/>
      <c r="P1995" s="222">
        <v>0</v>
      </c>
      <c r="Q1995" s="222">
        <v>737.58</v>
      </c>
      <c r="R1995" s="68" t="s">
        <v>639</v>
      </c>
      <c r="S1995" s="381"/>
      <c r="T1995" s="287"/>
    </row>
    <row r="1996" spans="1:20" ht="51">
      <c r="A1996" s="198" t="s">
        <v>551</v>
      </c>
      <c r="B1996" s="68"/>
      <c r="C1996" s="220" t="s">
        <v>590</v>
      </c>
      <c r="D1996" s="221">
        <v>44810</v>
      </c>
      <c r="E1996" s="198" t="s">
        <v>4796</v>
      </c>
      <c r="F1996" s="198" t="s">
        <v>3</v>
      </c>
      <c r="G1996" s="198">
        <v>2047743</v>
      </c>
      <c r="H1996" s="68"/>
      <c r="I1996" s="204" t="s">
        <v>6051</v>
      </c>
      <c r="J1996" s="68"/>
      <c r="K1996" s="68"/>
      <c r="L1996" s="68"/>
      <c r="M1996" s="68"/>
      <c r="N1996" s="379"/>
      <c r="O1996" s="379"/>
      <c r="P1996" s="222">
        <v>0</v>
      </c>
      <c r="Q1996" s="222">
        <v>10810.6</v>
      </c>
      <c r="R1996" s="68" t="s">
        <v>639</v>
      </c>
      <c r="S1996" s="381"/>
      <c r="T1996" s="287"/>
    </row>
    <row r="1997" spans="1:20" ht="51">
      <c r="A1997" s="198" t="s">
        <v>542</v>
      </c>
      <c r="B1997" s="68"/>
      <c r="C1997" s="220" t="s">
        <v>591</v>
      </c>
      <c r="D1997" s="221">
        <v>44810</v>
      </c>
      <c r="E1997" s="198" t="s">
        <v>4797</v>
      </c>
      <c r="F1997" s="198" t="s">
        <v>3</v>
      </c>
      <c r="G1997" s="198">
        <v>2047748</v>
      </c>
      <c r="H1997" s="68"/>
      <c r="I1997" s="204" t="s">
        <v>6052</v>
      </c>
      <c r="J1997" s="68"/>
      <c r="K1997" s="68"/>
      <c r="L1997" s="68"/>
      <c r="M1997" s="68"/>
      <c r="N1997" s="379"/>
      <c r="O1997" s="379"/>
      <c r="P1997" s="222">
        <v>0</v>
      </c>
      <c r="Q1997" s="222">
        <v>1217.6600000000001</v>
      </c>
      <c r="R1997" s="68" t="s">
        <v>639</v>
      </c>
      <c r="S1997" s="381"/>
      <c r="T1997" s="287"/>
    </row>
    <row r="1998" spans="1:20" ht="51">
      <c r="A1998" s="198">
        <v>46</v>
      </c>
      <c r="B1998" s="68"/>
      <c r="C1998" s="220" t="s">
        <v>1384</v>
      </c>
      <c r="D1998" s="221">
        <v>44810</v>
      </c>
      <c r="E1998" s="198" t="s">
        <v>4798</v>
      </c>
      <c r="F1998" s="198" t="s">
        <v>3</v>
      </c>
      <c r="G1998" s="198">
        <v>2047769</v>
      </c>
      <c r="H1998" s="68"/>
      <c r="I1998" s="204" t="s">
        <v>6053</v>
      </c>
      <c r="J1998" s="68"/>
      <c r="K1998" s="68"/>
      <c r="L1998" s="68"/>
      <c r="M1998" s="68"/>
      <c r="N1998" s="379"/>
      <c r="O1998" s="379"/>
      <c r="P1998" s="222">
        <v>0</v>
      </c>
      <c r="Q1998" s="222">
        <v>371</v>
      </c>
      <c r="R1998" s="68" t="s">
        <v>639</v>
      </c>
      <c r="S1998" s="381"/>
      <c r="T1998" s="287"/>
    </row>
    <row r="1999" spans="1:20" ht="51">
      <c r="A1999" s="198">
        <v>46</v>
      </c>
      <c r="B1999" s="68"/>
      <c r="C1999" s="220" t="s">
        <v>1384</v>
      </c>
      <c r="D1999" s="221">
        <v>44810</v>
      </c>
      <c r="E1999" s="198" t="s">
        <v>4799</v>
      </c>
      <c r="F1999" s="198" t="s">
        <v>3</v>
      </c>
      <c r="G1999" s="198">
        <v>2047771</v>
      </c>
      <c r="H1999" s="68"/>
      <c r="I1999" s="204" t="s">
        <v>6054</v>
      </c>
      <c r="J1999" s="68"/>
      <c r="K1999" s="68"/>
      <c r="L1999" s="68"/>
      <c r="M1999" s="68"/>
      <c r="N1999" s="379"/>
      <c r="O1999" s="379"/>
      <c r="P1999" s="222">
        <v>0</v>
      </c>
      <c r="Q1999" s="222">
        <v>209.9</v>
      </c>
      <c r="R1999" s="68" t="s">
        <v>639</v>
      </c>
      <c r="S1999" s="381"/>
      <c r="T1999" s="287"/>
    </row>
    <row r="2000" spans="1:20" ht="51">
      <c r="A2000" s="198">
        <v>46</v>
      </c>
      <c r="B2000" s="68"/>
      <c r="C2000" s="220" t="s">
        <v>1384</v>
      </c>
      <c r="D2000" s="221">
        <v>44810</v>
      </c>
      <c r="E2000" s="198" t="s">
        <v>4800</v>
      </c>
      <c r="F2000" s="198" t="s">
        <v>3</v>
      </c>
      <c r="G2000" s="198">
        <v>2047773</v>
      </c>
      <c r="H2000" s="68"/>
      <c r="I2000" s="204" t="s">
        <v>6055</v>
      </c>
      <c r="J2000" s="68"/>
      <c r="K2000" s="68"/>
      <c r="L2000" s="68"/>
      <c r="M2000" s="68"/>
      <c r="N2000" s="379"/>
      <c r="O2000" s="379"/>
      <c r="P2000" s="222">
        <v>0</v>
      </c>
      <c r="Q2000" s="222">
        <v>103.04</v>
      </c>
      <c r="R2000" s="68" t="s">
        <v>639</v>
      </c>
      <c r="S2000" s="381"/>
      <c r="T2000" s="287"/>
    </row>
    <row r="2001" spans="1:20" ht="51">
      <c r="A2001" s="198">
        <v>46</v>
      </c>
      <c r="B2001" s="68"/>
      <c r="C2001" s="220" t="s">
        <v>1384</v>
      </c>
      <c r="D2001" s="221">
        <v>44810</v>
      </c>
      <c r="E2001" s="198" t="s">
        <v>4801</v>
      </c>
      <c r="F2001" s="198" t="s">
        <v>3</v>
      </c>
      <c r="G2001" s="198">
        <v>2047779</v>
      </c>
      <c r="H2001" s="68"/>
      <c r="I2001" s="204" t="s">
        <v>4194</v>
      </c>
      <c r="J2001" s="68"/>
      <c r="K2001" s="68"/>
      <c r="L2001" s="68"/>
      <c r="M2001" s="68"/>
      <c r="N2001" s="379"/>
      <c r="O2001" s="379"/>
      <c r="P2001" s="222">
        <v>0</v>
      </c>
      <c r="Q2001" s="222">
        <v>129.87</v>
      </c>
      <c r="R2001" s="68" t="s">
        <v>639</v>
      </c>
      <c r="S2001" s="381"/>
      <c r="T2001" s="287"/>
    </row>
    <row r="2002" spans="1:20" ht="51">
      <c r="A2002" s="198">
        <v>46</v>
      </c>
      <c r="B2002" s="68"/>
      <c r="C2002" s="220" t="s">
        <v>1384</v>
      </c>
      <c r="D2002" s="221">
        <v>44810</v>
      </c>
      <c r="E2002" s="198" t="s">
        <v>4802</v>
      </c>
      <c r="F2002" s="198" t="s">
        <v>3</v>
      </c>
      <c r="G2002" s="198">
        <v>2047781</v>
      </c>
      <c r="H2002" s="68"/>
      <c r="I2002" s="204" t="s">
        <v>4049</v>
      </c>
      <c r="J2002" s="68"/>
      <c r="K2002" s="68"/>
      <c r="L2002" s="68"/>
      <c r="M2002" s="68"/>
      <c r="N2002" s="379"/>
      <c r="O2002" s="379"/>
      <c r="P2002" s="222">
        <v>0</v>
      </c>
      <c r="Q2002" s="222">
        <v>261.98</v>
      </c>
      <c r="R2002" s="68" t="s">
        <v>639</v>
      </c>
      <c r="S2002" s="381"/>
      <c r="T2002" s="287"/>
    </row>
    <row r="2003" spans="1:20" ht="63.75">
      <c r="A2003" s="198">
        <v>20</v>
      </c>
      <c r="B2003" s="68"/>
      <c r="C2003" s="220" t="s">
        <v>42</v>
      </c>
      <c r="D2003" s="221">
        <v>44810</v>
      </c>
      <c r="E2003" s="198" t="s">
        <v>4803</v>
      </c>
      <c r="F2003" s="198" t="s">
        <v>3</v>
      </c>
      <c r="G2003" s="198">
        <v>2047799</v>
      </c>
      <c r="H2003" s="68"/>
      <c r="I2003" s="204" t="s">
        <v>6056</v>
      </c>
      <c r="J2003" s="68"/>
      <c r="K2003" s="68"/>
      <c r="L2003" s="68"/>
      <c r="M2003" s="68"/>
      <c r="N2003" s="379"/>
      <c r="O2003" s="379"/>
      <c r="P2003" s="222">
        <v>0</v>
      </c>
      <c r="Q2003" s="222">
        <v>180.01</v>
      </c>
      <c r="R2003" s="68" t="s">
        <v>639</v>
      </c>
      <c r="S2003" s="381"/>
      <c r="T2003" s="287"/>
    </row>
    <row r="2004" spans="1:20" ht="51">
      <c r="A2004" s="198">
        <v>47</v>
      </c>
      <c r="B2004" s="68"/>
      <c r="C2004" s="220" t="s">
        <v>46</v>
      </c>
      <c r="D2004" s="221">
        <v>44810</v>
      </c>
      <c r="E2004" s="198" t="s">
        <v>4804</v>
      </c>
      <c r="F2004" s="198" t="s">
        <v>3</v>
      </c>
      <c r="G2004" s="198">
        <v>2047821</v>
      </c>
      <c r="H2004" s="68"/>
      <c r="I2004" s="204" t="s">
        <v>6057</v>
      </c>
      <c r="J2004" s="68"/>
      <c r="K2004" s="68"/>
      <c r="L2004" s="68"/>
      <c r="M2004" s="68"/>
      <c r="N2004" s="379"/>
      <c r="O2004" s="379"/>
      <c r="P2004" s="222">
        <v>0</v>
      </c>
      <c r="Q2004" s="222">
        <v>36</v>
      </c>
      <c r="R2004" s="68" t="s">
        <v>639</v>
      </c>
      <c r="S2004" s="381"/>
      <c r="T2004" s="287"/>
    </row>
    <row r="2005" spans="1:20" ht="51">
      <c r="A2005" s="198">
        <v>47</v>
      </c>
      <c r="B2005" s="68"/>
      <c r="C2005" s="220" t="s">
        <v>46</v>
      </c>
      <c r="D2005" s="221">
        <v>44810</v>
      </c>
      <c r="E2005" s="198" t="s">
        <v>4805</v>
      </c>
      <c r="F2005" s="198" t="s">
        <v>3</v>
      </c>
      <c r="G2005" s="198">
        <v>2047822</v>
      </c>
      <c r="H2005" s="68"/>
      <c r="I2005" s="204" t="s">
        <v>6058</v>
      </c>
      <c r="J2005" s="68"/>
      <c r="K2005" s="68"/>
      <c r="L2005" s="68"/>
      <c r="M2005" s="68"/>
      <c r="N2005" s="379"/>
      <c r="O2005" s="379"/>
      <c r="P2005" s="222">
        <v>0</v>
      </c>
      <c r="Q2005" s="222">
        <v>69.5</v>
      </c>
      <c r="R2005" s="68" t="s">
        <v>639</v>
      </c>
      <c r="S2005" s="381"/>
      <c r="T2005" s="287"/>
    </row>
    <row r="2006" spans="1:20" ht="51">
      <c r="A2006" s="198">
        <v>47</v>
      </c>
      <c r="B2006" s="68"/>
      <c r="C2006" s="220" t="s">
        <v>46</v>
      </c>
      <c r="D2006" s="221">
        <v>44810</v>
      </c>
      <c r="E2006" s="198" t="s">
        <v>4806</v>
      </c>
      <c r="F2006" s="198" t="s">
        <v>3</v>
      </c>
      <c r="G2006" s="198">
        <v>2047823</v>
      </c>
      <c r="H2006" s="68"/>
      <c r="I2006" s="204" t="s">
        <v>6059</v>
      </c>
      <c r="J2006" s="68"/>
      <c r="K2006" s="68"/>
      <c r="L2006" s="68"/>
      <c r="M2006" s="68"/>
      <c r="N2006" s="379"/>
      <c r="O2006" s="379"/>
      <c r="P2006" s="222">
        <v>0</v>
      </c>
      <c r="Q2006" s="222">
        <v>69.5</v>
      </c>
      <c r="R2006" s="68" t="s">
        <v>639</v>
      </c>
      <c r="S2006" s="381"/>
      <c r="T2006" s="287"/>
    </row>
    <row r="2007" spans="1:20" ht="51">
      <c r="A2007" s="198">
        <v>234</v>
      </c>
      <c r="B2007" s="68"/>
      <c r="C2007" s="220" t="s">
        <v>616</v>
      </c>
      <c r="D2007" s="221">
        <v>44810</v>
      </c>
      <c r="E2007" s="198" t="s">
        <v>4807</v>
      </c>
      <c r="F2007" s="198" t="s">
        <v>3</v>
      </c>
      <c r="G2007" s="198">
        <v>2047827</v>
      </c>
      <c r="H2007" s="68"/>
      <c r="I2007" s="204" t="s">
        <v>6060</v>
      </c>
      <c r="J2007" s="68"/>
      <c r="K2007" s="68"/>
      <c r="L2007" s="68"/>
      <c r="M2007" s="68"/>
      <c r="N2007" s="379"/>
      <c r="O2007" s="379"/>
      <c r="P2007" s="222">
        <v>0</v>
      </c>
      <c r="Q2007" s="222">
        <v>82</v>
      </c>
      <c r="R2007" s="68" t="s">
        <v>639</v>
      </c>
      <c r="S2007" s="381"/>
      <c r="T2007" s="287"/>
    </row>
    <row r="2008" spans="1:20" ht="51">
      <c r="A2008" s="198">
        <v>234</v>
      </c>
      <c r="B2008" s="68"/>
      <c r="C2008" s="220" t="s">
        <v>616</v>
      </c>
      <c r="D2008" s="221">
        <v>44810</v>
      </c>
      <c r="E2008" s="198" t="s">
        <v>4808</v>
      </c>
      <c r="F2008" s="198" t="s">
        <v>3</v>
      </c>
      <c r="G2008" s="198">
        <v>2047831</v>
      </c>
      <c r="H2008" s="68"/>
      <c r="I2008" s="204" t="s">
        <v>6061</v>
      </c>
      <c r="J2008" s="68"/>
      <c r="K2008" s="68"/>
      <c r="L2008" s="68"/>
      <c r="M2008" s="68"/>
      <c r="N2008" s="379"/>
      <c r="O2008" s="379"/>
      <c r="P2008" s="222">
        <v>0</v>
      </c>
      <c r="Q2008" s="222">
        <v>1466.35</v>
      </c>
      <c r="R2008" s="68" t="s">
        <v>639</v>
      </c>
      <c r="S2008" s="381"/>
      <c r="T2008" s="287"/>
    </row>
    <row r="2009" spans="1:20" ht="51">
      <c r="A2009" s="198">
        <v>234</v>
      </c>
      <c r="B2009" s="68"/>
      <c r="C2009" s="220" t="s">
        <v>616</v>
      </c>
      <c r="D2009" s="221">
        <v>44810</v>
      </c>
      <c r="E2009" s="198" t="s">
        <v>4809</v>
      </c>
      <c r="F2009" s="198" t="s">
        <v>3</v>
      </c>
      <c r="G2009" s="198">
        <v>2047835</v>
      </c>
      <c r="H2009" s="68"/>
      <c r="I2009" s="204" t="s">
        <v>6062</v>
      </c>
      <c r="J2009" s="68"/>
      <c r="K2009" s="68"/>
      <c r="L2009" s="68"/>
      <c r="M2009" s="68"/>
      <c r="N2009" s="379"/>
      <c r="O2009" s="379"/>
      <c r="P2009" s="222">
        <v>0</v>
      </c>
      <c r="Q2009" s="222">
        <v>658.58</v>
      </c>
      <c r="R2009" s="68" t="s">
        <v>639</v>
      </c>
      <c r="S2009" s="381"/>
      <c r="T2009" s="287"/>
    </row>
    <row r="2010" spans="1:20" ht="63.75">
      <c r="A2010" s="198">
        <v>53</v>
      </c>
      <c r="B2010" s="68"/>
      <c r="C2010" s="220" t="s">
        <v>1389</v>
      </c>
      <c r="D2010" s="221">
        <v>44810</v>
      </c>
      <c r="E2010" s="198" t="s">
        <v>4810</v>
      </c>
      <c r="F2010" s="198" t="s">
        <v>3</v>
      </c>
      <c r="G2010" s="198">
        <v>2047837</v>
      </c>
      <c r="H2010" s="68"/>
      <c r="I2010" s="204" t="s">
        <v>6063</v>
      </c>
      <c r="J2010" s="68"/>
      <c r="K2010" s="68"/>
      <c r="L2010" s="68"/>
      <c r="M2010" s="68"/>
      <c r="N2010" s="379"/>
      <c r="O2010" s="379"/>
      <c r="P2010" s="222">
        <v>0</v>
      </c>
      <c r="Q2010" s="222">
        <v>640</v>
      </c>
      <c r="R2010" s="68" t="s">
        <v>639</v>
      </c>
      <c r="S2010" s="381"/>
      <c r="T2010" s="287"/>
    </row>
    <row r="2011" spans="1:20" ht="51">
      <c r="A2011" s="198">
        <v>309</v>
      </c>
      <c r="B2011" s="68"/>
      <c r="C2011" s="220" t="s">
        <v>1244</v>
      </c>
      <c r="D2011" s="221">
        <v>44810</v>
      </c>
      <c r="E2011" s="198" t="s">
        <v>4811</v>
      </c>
      <c r="F2011" s="198" t="s">
        <v>3</v>
      </c>
      <c r="G2011" s="198">
        <v>2047841</v>
      </c>
      <c r="H2011" s="68"/>
      <c r="I2011" s="204" t="s">
        <v>6064</v>
      </c>
      <c r="J2011" s="68"/>
      <c r="K2011" s="68"/>
      <c r="L2011" s="68"/>
      <c r="M2011" s="68"/>
      <c r="N2011" s="379"/>
      <c r="O2011" s="379"/>
      <c r="P2011" s="222">
        <v>0</v>
      </c>
      <c r="Q2011" s="222">
        <v>1109</v>
      </c>
      <c r="R2011" s="68" t="s">
        <v>2578</v>
      </c>
      <c r="S2011" s="381"/>
      <c r="T2011" s="287"/>
    </row>
    <row r="2012" spans="1:20" ht="51">
      <c r="A2012" s="198">
        <v>25</v>
      </c>
      <c r="B2012" s="68"/>
      <c r="C2012" s="220" t="s">
        <v>43</v>
      </c>
      <c r="D2012" s="221">
        <v>44810</v>
      </c>
      <c r="E2012" s="198" t="s">
        <v>4812</v>
      </c>
      <c r="F2012" s="198" t="s">
        <v>3</v>
      </c>
      <c r="G2012" s="198">
        <v>2047842</v>
      </c>
      <c r="H2012" s="68"/>
      <c r="I2012" s="204" t="s">
        <v>6065</v>
      </c>
      <c r="J2012" s="68"/>
      <c r="K2012" s="68"/>
      <c r="L2012" s="68"/>
      <c r="M2012" s="68"/>
      <c r="N2012" s="379"/>
      <c r="O2012" s="379"/>
      <c r="P2012" s="222">
        <v>0</v>
      </c>
      <c r="Q2012" s="222">
        <v>512</v>
      </c>
      <c r="R2012" s="68" t="s">
        <v>639</v>
      </c>
      <c r="S2012" s="381"/>
      <c r="T2012" s="287"/>
    </row>
    <row r="2013" spans="1:20" ht="63.75">
      <c r="A2013" s="198">
        <v>290</v>
      </c>
      <c r="B2013" s="68"/>
      <c r="C2013" s="220" t="s">
        <v>119</v>
      </c>
      <c r="D2013" s="221">
        <v>44810</v>
      </c>
      <c r="E2013" s="198" t="s">
        <v>4813</v>
      </c>
      <c r="F2013" s="198" t="s">
        <v>3</v>
      </c>
      <c r="G2013" s="198">
        <v>2047610</v>
      </c>
      <c r="H2013" s="68"/>
      <c r="I2013" s="204" t="s">
        <v>6066</v>
      </c>
      <c r="J2013" s="68"/>
      <c r="K2013" s="68"/>
      <c r="L2013" s="68"/>
      <c r="M2013" s="68"/>
      <c r="N2013" s="379"/>
      <c r="O2013" s="379"/>
      <c r="P2013" s="222">
        <v>0</v>
      </c>
      <c r="Q2013" s="222">
        <v>3382.67</v>
      </c>
      <c r="R2013" s="68" t="s">
        <v>639</v>
      </c>
      <c r="S2013" s="381"/>
      <c r="T2013" s="287"/>
    </row>
    <row r="2014" spans="1:20" ht="63.75">
      <c r="A2014" s="198">
        <v>290</v>
      </c>
      <c r="B2014" s="68"/>
      <c r="C2014" s="220" t="s">
        <v>119</v>
      </c>
      <c r="D2014" s="221">
        <v>44810</v>
      </c>
      <c r="E2014" s="198" t="s">
        <v>4814</v>
      </c>
      <c r="F2014" s="198" t="s">
        <v>3</v>
      </c>
      <c r="G2014" s="198">
        <v>2047611</v>
      </c>
      <c r="H2014" s="68"/>
      <c r="I2014" s="204" t="s">
        <v>6067</v>
      </c>
      <c r="J2014" s="68"/>
      <c r="K2014" s="68"/>
      <c r="L2014" s="68"/>
      <c r="M2014" s="68"/>
      <c r="N2014" s="379"/>
      <c r="O2014" s="379"/>
      <c r="P2014" s="222">
        <v>0</v>
      </c>
      <c r="Q2014" s="222">
        <v>4111.76</v>
      </c>
      <c r="R2014" s="68" t="s">
        <v>639</v>
      </c>
      <c r="S2014" s="381"/>
      <c r="T2014" s="287"/>
    </row>
    <row r="2015" spans="1:20" ht="63.75">
      <c r="A2015" s="198">
        <v>290</v>
      </c>
      <c r="B2015" s="68"/>
      <c r="C2015" s="220" t="s">
        <v>119</v>
      </c>
      <c r="D2015" s="221">
        <v>44810</v>
      </c>
      <c r="E2015" s="198" t="s">
        <v>4815</v>
      </c>
      <c r="F2015" s="198" t="s">
        <v>3</v>
      </c>
      <c r="G2015" s="198">
        <v>2047612</v>
      </c>
      <c r="H2015" s="68"/>
      <c r="I2015" s="204" t="s">
        <v>6068</v>
      </c>
      <c r="J2015" s="68"/>
      <c r="K2015" s="68"/>
      <c r="L2015" s="68"/>
      <c r="M2015" s="68"/>
      <c r="N2015" s="379"/>
      <c r="O2015" s="379"/>
      <c r="P2015" s="222">
        <v>0</v>
      </c>
      <c r="Q2015" s="222">
        <v>149.59</v>
      </c>
      <c r="R2015" s="68" t="s">
        <v>639</v>
      </c>
      <c r="S2015" s="381"/>
      <c r="T2015" s="287"/>
    </row>
    <row r="2016" spans="1:20" ht="63.75">
      <c r="A2016" s="198">
        <v>86</v>
      </c>
      <c r="B2016" s="68"/>
      <c r="C2016" s="220" t="s">
        <v>51</v>
      </c>
      <c r="D2016" s="221">
        <v>44810</v>
      </c>
      <c r="E2016" s="198" t="s">
        <v>4816</v>
      </c>
      <c r="F2016" s="198" t="s">
        <v>3</v>
      </c>
      <c r="G2016" s="198">
        <v>2047617</v>
      </c>
      <c r="H2016" s="68"/>
      <c r="I2016" s="204" t="s">
        <v>6069</v>
      </c>
      <c r="J2016" s="68"/>
      <c r="K2016" s="68"/>
      <c r="L2016" s="68"/>
      <c r="M2016" s="68"/>
      <c r="N2016" s="379"/>
      <c r="O2016" s="379"/>
      <c r="P2016" s="222">
        <v>0</v>
      </c>
      <c r="Q2016" s="222">
        <v>2398.4</v>
      </c>
      <c r="R2016" s="68" t="s">
        <v>639</v>
      </c>
      <c r="S2016" s="381"/>
      <c r="T2016" s="287"/>
    </row>
    <row r="2017" spans="1:20" ht="63.75">
      <c r="A2017" s="198">
        <v>46</v>
      </c>
      <c r="B2017" s="68"/>
      <c r="C2017" s="220" t="s">
        <v>1384</v>
      </c>
      <c r="D2017" s="221">
        <v>44810</v>
      </c>
      <c r="E2017" s="198" t="s">
        <v>4817</v>
      </c>
      <c r="F2017" s="198" t="s">
        <v>3</v>
      </c>
      <c r="G2017" s="198">
        <v>2047618</v>
      </c>
      <c r="H2017" s="68"/>
      <c r="I2017" s="204" t="s">
        <v>6070</v>
      </c>
      <c r="J2017" s="68"/>
      <c r="K2017" s="68"/>
      <c r="L2017" s="68"/>
      <c r="M2017" s="68"/>
      <c r="N2017" s="379"/>
      <c r="O2017" s="379"/>
      <c r="P2017" s="222">
        <v>0</v>
      </c>
      <c r="Q2017" s="222">
        <v>556.44000000000005</v>
      </c>
      <c r="R2017" s="68" t="s">
        <v>639</v>
      </c>
      <c r="S2017" s="381"/>
      <c r="T2017" s="287"/>
    </row>
    <row r="2018" spans="1:20" ht="63.75">
      <c r="A2018" s="198">
        <v>81</v>
      </c>
      <c r="B2018" s="68"/>
      <c r="C2018" s="220" t="s">
        <v>50</v>
      </c>
      <c r="D2018" s="221">
        <v>44810</v>
      </c>
      <c r="E2018" s="198" t="s">
        <v>4818</v>
      </c>
      <c r="F2018" s="198" t="s">
        <v>3</v>
      </c>
      <c r="G2018" s="198">
        <v>2047622</v>
      </c>
      <c r="H2018" s="68"/>
      <c r="I2018" s="204" t="s">
        <v>6071</v>
      </c>
      <c r="J2018" s="68"/>
      <c r="K2018" s="68"/>
      <c r="L2018" s="68"/>
      <c r="M2018" s="68"/>
      <c r="N2018" s="379"/>
      <c r="O2018" s="379"/>
      <c r="P2018" s="222">
        <v>0</v>
      </c>
      <c r="Q2018" s="222">
        <v>19333.38</v>
      </c>
      <c r="R2018" s="68" t="s">
        <v>639</v>
      </c>
      <c r="S2018" s="381"/>
      <c r="T2018" s="287"/>
    </row>
    <row r="2019" spans="1:20" ht="63.75">
      <c r="A2019" s="198">
        <v>81</v>
      </c>
      <c r="B2019" s="68"/>
      <c r="C2019" s="220" t="s">
        <v>50</v>
      </c>
      <c r="D2019" s="221">
        <v>44810</v>
      </c>
      <c r="E2019" s="198" t="s">
        <v>4819</v>
      </c>
      <c r="F2019" s="198" t="s">
        <v>3</v>
      </c>
      <c r="G2019" s="198">
        <v>2047624</v>
      </c>
      <c r="H2019" s="68"/>
      <c r="I2019" s="204" t="s">
        <v>6072</v>
      </c>
      <c r="J2019" s="68"/>
      <c r="K2019" s="68"/>
      <c r="L2019" s="68"/>
      <c r="M2019" s="68"/>
      <c r="N2019" s="379"/>
      <c r="O2019" s="379"/>
      <c r="P2019" s="222">
        <v>0</v>
      </c>
      <c r="Q2019" s="222">
        <v>10483.299999999999</v>
      </c>
      <c r="R2019" s="68" t="s">
        <v>639</v>
      </c>
      <c r="S2019" s="381"/>
      <c r="T2019" s="287"/>
    </row>
    <row r="2020" spans="1:20" ht="63.75">
      <c r="A2020" s="198">
        <v>86</v>
      </c>
      <c r="B2020" s="68"/>
      <c r="C2020" s="220" t="s">
        <v>51</v>
      </c>
      <c r="D2020" s="221">
        <v>44810</v>
      </c>
      <c r="E2020" s="198" t="s">
        <v>4820</v>
      </c>
      <c r="F2020" s="198" t="s">
        <v>3</v>
      </c>
      <c r="G2020" s="198">
        <v>2047625</v>
      </c>
      <c r="H2020" s="68"/>
      <c r="I2020" s="204" t="s">
        <v>6073</v>
      </c>
      <c r="J2020" s="68"/>
      <c r="K2020" s="68"/>
      <c r="L2020" s="68"/>
      <c r="M2020" s="68"/>
      <c r="N2020" s="379"/>
      <c r="O2020" s="379"/>
      <c r="P2020" s="222">
        <v>0</v>
      </c>
      <c r="Q2020" s="222">
        <v>690.6</v>
      </c>
      <c r="R2020" s="68" t="s">
        <v>639</v>
      </c>
      <c r="S2020" s="381"/>
      <c r="T2020" s="287"/>
    </row>
    <row r="2021" spans="1:20" ht="63.75">
      <c r="A2021" s="198" t="s">
        <v>542</v>
      </c>
      <c r="B2021" s="68"/>
      <c r="C2021" s="220" t="s">
        <v>591</v>
      </c>
      <c r="D2021" s="221">
        <v>44810</v>
      </c>
      <c r="E2021" s="198" t="s">
        <v>4821</v>
      </c>
      <c r="F2021" s="198" t="s">
        <v>3</v>
      </c>
      <c r="G2021" s="198">
        <v>2047628</v>
      </c>
      <c r="H2021" s="68"/>
      <c r="I2021" s="204" t="s">
        <v>6074</v>
      </c>
      <c r="J2021" s="68"/>
      <c r="K2021" s="68"/>
      <c r="L2021" s="68"/>
      <c r="M2021" s="68"/>
      <c r="N2021" s="379"/>
      <c r="O2021" s="379"/>
      <c r="P2021" s="222">
        <v>0</v>
      </c>
      <c r="Q2021" s="222">
        <v>498.71</v>
      </c>
      <c r="R2021" s="68" t="s">
        <v>639</v>
      </c>
      <c r="S2021" s="381"/>
      <c r="T2021" s="287"/>
    </row>
    <row r="2022" spans="1:20" ht="63.75">
      <c r="A2022" s="198" t="s">
        <v>542</v>
      </c>
      <c r="B2022" s="68"/>
      <c r="C2022" s="220" t="s">
        <v>591</v>
      </c>
      <c r="D2022" s="221">
        <v>44810</v>
      </c>
      <c r="E2022" s="198" t="s">
        <v>4822</v>
      </c>
      <c r="F2022" s="198" t="s">
        <v>3</v>
      </c>
      <c r="G2022" s="198">
        <v>2047632</v>
      </c>
      <c r="H2022" s="68"/>
      <c r="I2022" s="204" t="s">
        <v>6075</v>
      </c>
      <c r="J2022" s="68"/>
      <c r="K2022" s="68"/>
      <c r="L2022" s="68"/>
      <c r="M2022" s="68"/>
      <c r="N2022" s="379"/>
      <c r="O2022" s="379"/>
      <c r="P2022" s="222">
        <v>0</v>
      </c>
      <c r="Q2022" s="222">
        <v>5301.75</v>
      </c>
      <c r="R2022" s="68" t="s">
        <v>639</v>
      </c>
      <c r="S2022" s="381"/>
      <c r="T2022" s="287"/>
    </row>
    <row r="2023" spans="1:20" ht="63.75">
      <c r="A2023" s="198" t="s">
        <v>542</v>
      </c>
      <c r="B2023" s="68"/>
      <c r="C2023" s="220" t="s">
        <v>591</v>
      </c>
      <c r="D2023" s="221">
        <v>44810</v>
      </c>
      <c r="E2023" s="198" t="s">
        <v>4823</v>
      </c>
      <c r="F2023" s="198" t="s">
        <v>3</v>
      </c>
      <c r="G2023" s="198">
        <v>2047648</v>
      </c>
      <c r="H2023" s="68"/>
      <c r="I2023" s="204" t="s">
        <v>6076</v>
      </c>
      <c r="J2023" s="68"/>
      <c r="K2023" s="68"/>
      <c r="L2023" s="68"/>
      <c r="M2023" s="68"/>
      <c r="N2023" s="379"/>
      <c r="O2023" s="379"/>
      <c r="P2023" s="222">
        <v>0</v>
      </c>
      <c r="Q2023" s="222">
        <v>507608.29</v>
      </c>
      <c r="R2023" s="68" t="s">
        <v>639</v>
      </c>
      <c r="S2023" s="381"/>
      <c r="T2023" s="287"/>
    </row>
    <row r="2024" spans="1:20" ht="63.75">
      <c r="A2024" s="198" t="s">
        <v>542</v>
      </c>
      <c r="B2024" s="68"/>
      <c r="C2024" s="220" t="s">
        <v>591</v>
      </c>
      <c r="D2024" s="221">
        <v>44810</v>
      </c>
      <c r="E2024" s="198" t="s">
        <v>4824</v>
      </c>
      <c r="F2024" s="198" t="s">
        <v>3</v>
      </c>
      <c r="G2024" s="198">
        <v>2047650</v>
      </c>
      <c r="H2024" s="68"/>
      <c r="I2024" s="204" t="s">
        <v>6077</v>
      </c>
      <c r="J2024" s="68"/>
      <c r="K2024" s="68"/>
      <c r="L2024" s="68"/>
      <c r="M2024" s="68"/>
      <c r="N2024" s="379"/>
      <c r="O2024" s="379"/>
      <c r="P2024" s="222">
        <v>0</v>
      </c>
      <c r="Q2024" s="222">
        <v>99988.67</v>
      </c>
      <c r="R2024" s="68" t="s">
        <v>639</v>
      </c>
      <c r="S2024" s="381"/>
      <c r="T2024" s="287"/>
    </row>
    <row r="2025" spans="1:20" ht="51">
      <c r="A2025" s="198">
        <v>15</v>
      </c>
      <c r="B2025" s="68"/>
      <c r="C2025" s="220" t="s">
        <v>40</v>
      </c>
      <c r="D2025" s="221">
        <v>44810</v>
      </c>
      <c r="E2025" s="198" t="s">
        <v>4825</v>
      </c>
      <c r="F2025" s="198" t="s">
        <v>3</v>
      </c>
      <c r="G2025" s="198">
        <v>2047692</v>
      </c>
      <c r="H2025" s="68"/>
      <c r="I2025" s="204" t="s">
        <v>6078</v>
      </c>
      <c r="J2025" s="68"/>
      <c r="K2025" s="68"/>
      <c r="L2025" s="68"/>
      <c r="M2025" s="68"/>
      <c r="N2025" s="379"/>
      <c r="O2025" s="379"/>
      <c r="P2025" s="222">
        <v>0</v>
      </c>
      <c r="Q2025" s="222">
        <v>20000000</v>
      </c>
      <c r="R2025" s="68" t="s">
        <v>639</v>
      </c>
      <c r="S2025" s="381"/>
      <c r="T2025" s="287"/>
    </row>
    <row r="2026" spans="1:20" ht="63.75">
      <c r="A2026" s="198">
        <v>86</v>
      </c>
      <c r="B2026" s="68"/>
      <c r="C2026" s="220" t="s">
        <v>51</v>
      </c>
      <c r="D2026" s="221">
        <v>44810</v>
      </c>
      <c r="E2026" s="198" t="s">
        <v>4826</v>
      </c>
      <c r="F2026" s="198" t="s">
        <v>3</v>
      </c>
      <c r="G2026" s="198">
        <v>2047754</v>
      </c>
      <c r="H2026" s="68"/>
      <c r="I2026" s="204" t="s">
        <v>6079</v>
      </c>
      <c r="J2026" s="68"/>
      <c r="K2026" s="68"/>
      <c r="L2026" s="68"/>
      <c r="M2026" s="68"/>
      <c r="N2026" s="379"/>
      <c r="O2026" s="379"/>
      <c r="P2026" s="222">
        <v>0</v>
      </c>
      <c r="Q2026" s="222">
        <v>4392.3100000000004</v>
      </c>
      <c r="R2026" s="68" t="s">
        <v>639</v>
      </c>
      <c r="S2026" s="381"/>
      <c r="T2026" s="287"/>
    </row>
    <row r="2027" spans="1:20" ht="102">
      <c r="A2027" s="198">
        <v>514</v>
      </c>
      <c r="B2027" s="68"/>
      <c r="C2027" s="220" t="s">
        <v>162</v>
      </c>
      <c r="D2027" s="221">
        <v>44810</v>
      </c>
      <c r="E2027" s="198" t="s">
        <v>4827</v>
      </c>
      <c r="F2027" s="198" t="s">
        <v>602</v>
      </c>
      <c r="G2027" s="198">
        <v>16493</v>
      </c>
      <c r="H2027" s="68"/>
      <c r="I2027" s="204" t="s">
        <v>6080</v>
      </c>
      <c r="J2027" s="68"/>
      <c r="K2027" s="68"/>
      <c r="L2027" s="68"/>
      <c r="M2027" s="68"/>
      <c r="N2027" s="379"/>
      <c r="O2027" s="379"/>
      <c r="P2027" s="222">
        <v>890.62</v>
      </c>
      <c r="Q2027" s="222">
        <v>0</v>
      </c>
      <c r="R2027" s="68" t="s">
        <v>639</v>
      </c>
      <c r="S2027" s="381"/>
      <c r="T2027" s="287"/>
    </row>
    <row r="2028" spans="1:20" ht="63.75">
      <c r="A2028" s="198">
        <v>10</v>
      </c>
      <c r="B2028" s="68"/>
      <c r="C2028" s="220" t="s">
        <v>39</v>
      </c>
      <c r="D2028" s="221">
        <v>44810</v>
      </c>
      <c r="E2028" s="198" t="s">
        <v>4828</v>
      </c>
      <c r="F2028" s="198" t="s">
        <v>15</v>
      </c>
      <c r="G2028" s="198">
        <v>1992697</v>
      </c>
      <c r="H2028" s="68"/>
      <c r="I2028" s="204" t="s">
        <v>6081</v>
      </c>
      <c r="J2028" s="68"/>
      <c r="K2028" s="68"/>
      <c r="L2028" s="68"/>
      <c r="M2028" s="68"/>
      <c r="N2028" s="379"/>
      <c r="O2028" s="379"/>
      <c r="P2028" s="222">
        <v>50</v>
      </c>
      <c r="Q2028" s="222">
        <v>0</v>
      </c>
      <c r="R2028" s="68" t="s">
        <v>639</v>
      </c>
      <c r="S2028" s="381"/>
      <c r="T2028" s="287"/>
    </row>
    <row r="2029" spans="1:20" ht="63.75">
      <c r="A2029" s="198">
        <v>513</v>
      </c>
      <c r="B2029" s="68"/>
      <c r="C2029" s="220" t="s">
        <v>161</v>
      </c>
      <c r="D2029" s="221">
        <v>44810</v>
      </c>
      <c r="E2029" s="198" t="s">
        <v>4829</v>
      </c>
      <c r="F2029" s="198" t="s">
        <v>15</v>
      </c>
      <c r="G2029" s="198">
        <v>1993013</v>
      </c>
      <c r="H2029" s="68"/>
      <c r="I2029" s="204" t="s">
        <v>6082</v>
      </c>
      <c r="J2029" s="68"/>
      <c r="K2029" s="68"/>
      <c r="L2029" s="68"/>
      <c r="M2029" s="68"/>
      <c r="N2029" s="379"/>
      <c r="O2029" s="379"/>
      <c r="P2029" s="222">
        <v>50</v>
      </c>
      <c r="Q2029" s="222">
        <v>0</v>
      </c>
      <c r="R2029" s="68" t="s">
        <v>639</v>
      </c>
      <c r="S2029" s="381"/>
      <c r="T2029" s="287"/>
    </row>
    <row r="2030" spans="1:20" ht="63.75">
      <c r="A2030" s="198">
        <v>597</v>
      </c>
      <c r="B2030" s="68"/>
      <c r="C2030" s="220" t="s">
        <v>679</v>
      </c>
      <c r="D2030" s="221">
        <v>44810</v>
      </c>
      <c r="E2030" s="198" t="s">
        <v>4830</v>
      </c>
      <c r="F2030" s="198" t="s">
        <v>15</v>
      </c>
      <c r="G2030" s="198">
        <v>1993015</v>
      </c>
      <c r="H2030" s="68"/>
      <c r="I2030" s="204" t="s">
        <v>6083</v>
      </c>
      <c r="J2030" s="68"/>
      <c r="K2030" s="68"/>
      <c r="L2030" s="68"/>
      <c r="M2030" s="68"/>
      <c r="N2030" s="379"/>
      <c r="O2030" s="379"/>
      <c r="P2030" s="222">
        <v>50</v>
      </c>
      <c r="Q2030" s="222">
        <v>0</v>
      </c>
      <c r="R2030" s="68" t="s">
        <v>639</v>
      </c>
      <c r="S2030" s="381"/>
      <c r="T2030" s="287"/>
    </row>
    <row r="2031" spans="1:20" ht="38.25">
      <c r="A2031" s="198">
        <v>283</v>
      </c>
      <c r="B2031" s="68"/>
      <c r="C2031" s="220" t="s">
        <v>116</v>
      </c>
      <c r="D2031" s="221">
        <v>44810</v>
      </c>
      <c r="E2031" s="198" t="s">
        <v>4831</v>
      </c>
      <c r="F2031" s="198" t="s">
        <v>6</v>
      </c>
      <c r="G2031" s="198">
        <v>1679849</v>
      </c>
      <c r="H2031" s="68"/>
      <c r="I2031" s="204" t="s">
        <v>6084</v>
      </c>
      <c r="J2031" s="68"/>
      <c r="K2031" s="68"/>
      <c r="L2031" s="68"/>
      <c r="M2031" s="68"/>
      <c r="N2031" s="379"/>
      <c r="O2031" s="379"/>
      <c r="P2031" s="222">
        <v>0</v>
      </c>
      <c r="Q2031" s="222">
        <v>109336.08</v>
      </c>
      <c r="R2031" s="68" t="s">
        <v>639</v>
      </c>
      <c r="S2031" s="381"/>
      <c r="T2031" s="287"/>
    </row>
    <row r="2032" spans="1:20" ht="63.75">
      <c r="A2032" s="198">
        <v>513</v>
      </c>
      <c r="B2032" s="68"/>
      <c r="C2032" s="220" t="s">
        <v>161</v>
      </c>
      <c r="D2032" s="221">
        <v>44810</v>
      </c>
      <c r="E2032" s="198" t="s">
        <v>4832</v>
      </c>
      <c r="F2032" s="198" t="s">
        <v>11</v>
      </c>
      <c r="G2032" s="198">
        <v>1041600</v>
      </c>
      <c r="H2032" s="68"/>
      <c r="I2032" s="204" t="s">
        <v>6085</v>
      </c>
      <c r="J2032" s="68"/>
      <c r="K2032" s="68"/>
      <c r="L2032" s="68"/>
      <c r="M2032" s="68"/>
      <c r="N2032" s="379"/>
      <c r="O2032" s="379"/>
      <c r="P2032" s="222">
        <v>50</v>
      </c>
      <c r="Q2032" s="222">
        <v>0</v>
      </c>
      <c r="R2032" s="68" t="s">
        <v>639</v>
      </c>
      <c r="S2032" s="381"/>
      <c r="T2032" s="287"/>
    </row>
    <row r="2033" spans="1:20" ht="76.5">
      <c r="A2033" s="198">
        <v>513</v>
      </c>
      <c r="B2033" s="68"/>
      <c r="C2033" s="220" t="s">
        <v>161</v>
      </c>
      <c r="D2033" s="221">
        <v>44810</v>
      </c>
      <c r="E2033" s="198" t="s">
        <v>4833</v>
      </c>
      <c r="F2033" s="198" t="s">
        <v>11</v>
      </c>
      <c r="G2033" s="198">
        <v>1041604</v>
      </c>
      <c r="H2033" s="68"/>
      <c r="I2033" s="204" t="s">
        <v>6086</v>
      </c>
      <c r="J2033" s="68"/>
      <c r="K2033" s="68"/>
      <c r="L2033" s="68"/>
      <c r="M2033" s="68"/>
      <c r="N2033" s="379"/>
      <c r="O2033" s="379"/>
      <c r="P2033" s="222">
        <v>50</v>
      </c>
      <c r="Q2033" s="222">
        <v>0</v>
      </c>
      <c r="R2033" s="68" t="s">
        <v>639</v>
      </c>
      <c r="S2033" s="381"/>
      <c r="T2033" s="287"/>
    </row>
    <row r="2034" spans="1:20" ht="63.75">
      <c r="A2034" s="198">
        <v>513</v>
      </c>
      <c r="B2034" s="68"/>
      <c r="C2034" s="220" t="s">
        <v>161</v>
      </c>
      <c r="D2034" s="221">
        <v>44810</v>
      </c>
      <c r="E2034" s="198" t="s">
        <v>4834</v>
      </c>
      <c r="F2034" s="198" t="s">
        <v>11</v>
      </c>
      <c r="G2034" s="198">
        <v>1041606</v>
      </c>
      <c r="H2034" s="68"/>
      <c r="I2034" s="204" t="s">
        <v>6087</v>
      </c>
      <c r="J2034" s="68"/>
      <c r="K2034" s="68"/>
      <c r="L2034" s="68"/>
      <c r="M2034" s="68"/>
      <c r="N2034" s="379"/>
      <c r="O2034" s="379"/>
      <c r="P2034" s="222">
        <v>50</v>
      </c>
      <c r="Q2034" s="222">
        <v>0</v>
      </c>
      <c r="R2034" s="68" t="s">
        <v>639</v>
      </c>
      <c r="S2034" s="381"/>
      <c r="T2034" s="287"/>
    </row>
    <row r="2035" spans="1:20" ht="76.5">
      <c r="A2035" s="198" t="s">
        <v>542</v>
      </c>
      <c r="B2035" s="68"/>
      <c r="C2035" s="220" t="s">
        <v>591</v>
      </c>
      <c r="D2035" s="221">
        <v>44810</v>
      </c>
      <c r="E2035" s="198" t="s">
        <v>4835</v>
      </c>
      <c r="F2035" s="198" t="s">
        <v>6</v>
      </c>
      <c r="G2035" s="198">
        <v>1679989</v>
      </c>
      <c r="H2035" s="68"/>
      <c r="I2035" s="204" t="s">
        <v>6088</v>
      </c>
      <c r="J2035" s="68"/>
      <c r="K2035" s="68"/>
      <c r="L2035" s="68"/>
      <c r="M2035" s="68"/>
      <c r="N2035" s="379"/>
      <c r="O2035" s="379"/>
      <c r="P2035" s="222">
        <v>0</v>
      </c>
      <c r="Q2035" s="222">
        <v>6650.01</v>
      </c>
      <c r="R2035" s="68" t="s">
        <v>639</v>
      </c>
      <c r="S2035" s="381"/>
      <c r="T2035" s="287"/>
    </row>
    <row r="2036" spans="1:20" ht="89.25">
      <c r="A2036" s="198">
        <v>283</v>
      </c>
      <c r="B2036" s="68"/>
      <c r="C2036" s="220" t="s">
        <v>116</v>
      </c>
      <c r="D2036" s="221">
        <v>44810</v>
      </c>
      <c r="E2036" s="198" t="s">
        <v>4836</v>
      </c>
      <c r="F2036" s="198" t="s">
        <v>13</v>
      </c>
      <c r="G2036" s="198">
        <v>1041610</v>
      </c>
      <c r="H2036" s="68"/>
      <c r="I2036" s="204" t="s">
        <v>6089</v>
      </c>
      <c r="J2036" s="68"/>
      <c r="K2036" s="68"/>
      <c r="L2036" s="68"/>
      <c r="M2036" s="68"/>
      <c r="N2036" s="379"/>
      <c r="O2036" s="379"/>
      <c r="P2036" s="222">
        <v>138.22999999999999</v>
      </c>
      <c r="Q2036" s="222">
        <v>0</v>
      </c>
      <c r="R2036" s="68" t="s">
        <v>639</v>
      </c>
      <c r="S2036" s="381"/>
      <c r="T2036" s="287"/>
    </row>
    <row r="2037" spans="1:20" ht="89.25">
      <c r="A2037" s="198">
        <v>283</v>
      </c>
      <c r="B2037" s="68"/>
      <c r="C2037" s="220" t="s">
        <v>116</v>
      </c>
      <c r="D2037" s="221">
        <v>44810</v>
      </c>
      <c r="E2037" s="198" t="s">
        <v>4837</v>
      </c>
      <c r="F2037" s="198" t="s">
        <v>11</v>
      </c>
      <c r="G2037" s="198">
        <v>1041610</v>
      </c>
      <c r="H2037" s="68"/>
      <c r="I2037" s="204" t="s">
        <v>6090</v>
      </c>
      <c r="J2037" s="68"/>
      <c r="K2037" s="68"/>
      <c r="L2037" s="68"/>
      <c r="M2037" s="68"/>
      <c r="N2037" s="379"/>
      <c r="O2037" s="379"/>
      <c r="P2037" s="222">
        <v>50</v>
      </c>
      <c r="Q2037" s="222">
        <v>0</v>
      </c>
      <c r="R2037" s="68" t="s">
        <v>639</v>
      </c>
      <c r="S2037" s="381"/>
      <c r="T2037" s="287"/>
    </row>
    <row r="2038" spans="1:20" ht="76.5">
      <c r="A2038" s="198">
        <v>10</v>
      </c>
      <c r="B2038" s="68"/>
      <c r="C2038" s="220" t="s">
        <v>39</v>
      </c>
      <c r="D2038" s="221">
        <v>44810</v>
      </c>
      <c r="E2038" s="198" t="s">
        <v>4838</v>
      </c>
      <c r="F2038" s="198" t="s">
        <v>15</v>
      </c>
      <c r="G2038" s="198">
        <v>1993289</v>
      </c>
      <c r="H2038" s="68"/>
      <c r="I2038" s="204" t="s">
        <v>6091</v>
      </c>
      <c r="J2038" s="68"/>
      <c r="K2038" s="68"/>
      <c r="L2038" s="68"/>
      <c r="M2038" s="68"/>
      <c r="N2038" s="379"/>
      <c r="O2038" s="379"/>
      <c r="P2038" s="222">
        <v>50</v>
      </c>
      <c r="Q2038" s="222">
        <v>0</v>
      </c>
      <c r="R2038" s="68" t="s">
        <v>639</v>
      </c>
      <c r="S2038" s="381"/>
      <c r="T2038" s="287"/>
    </row>
    <row r="2039" spans="1:20" ht="63.75">
      <c r="A2039" s="198">
        <v>513</v>
      </c>
      <c r="B2039" s="68"/>
      <c r="C2039" s="220" t="s">
        <v>161</v>
      </c>
      <c r="D2039" s="221">
        <v>44810</v>
      </c>
      <c r="E2039" s="198" t="s">
        <v>4839</v>
      </c>
      <c r="F2039" s="198" t="s">
        <v>15</v>
      </c>
      <c r="G2039" s="198">
        <v>1993676</v>
      </c>
      <c r="H2039" s="68"/>
      <c r="I2039" s="204" t="s">
        <v>6092</v>
      </c>
      <c r="J2039" s="68"/>
      <c r="K2039" s="68"/>
      <c r="L2039" s="68"/>
      <c r="M2039" s="68"/>
      <c r="N2039" s="379"/>
      <c r="O2039" s="379"/>
      <c r="P2039" s="222">
        <v>50</v>
      </c>
      <c r="Q2039" s="222">
        <v>0</v>
      </c>
      <c r="R2039" s="68" t="s">
        <v>639</v>
      </c>
      <c r="S2039" s="381"/>
      <c r="T2039" s="287"/>
    </row>
    <row r="2040" spans="1:20" ht="76.5">
      <c r="A2040" s="198">
        <v>513</v>
      </c>
      <c r="B2040" s="68"/>
      <c r="C2040" s="220" t="s">
        <v>161</v>
      </c>
      <c r="D2040" s="221">
        <v>44810</v>
      </c>
      <c r="E2040" s="198" t="s">
        <v>4840</v>
      </c>
      <c r="F2040" s="198" t="s">
        <v>11</v>
      </c>
      <c r="G2040" s="198">
        <v>1041638</v>
      </c>
      <c r="H2040" s="68"/>
      <c r="I2040" s="204" t="s">
        <v>6093</v>
      </c>
      <c r="J2040" s="68"/>
      <c r="K2040" s="68"/>
      <c r="L2040" s="68"/>
      <c r="M2040" s="68"/>
      <c r="N2040" s="379"/>
      <c r="O2040" s="379"/>
      <c r="P2040" s="222">
        <v>50</v>
      </c>
      <c r="Q2040" s="222">
        <v>0</v>
      </c>
      <c r="R2040" s="68" t="s">
        <v>639</v>
      </c>
      <c r="S2040" s="381"/>
      <c r="T2040" s="287"/>
    </row>
    <row r="2041" spans="1:20" ht="76.5">
      <c r="A2041" s="198">
        <v>513</v>
      </c>
      <c r="B2041" s="68"/>
      <c r="C2041" s="220" t="s">
        <v>161</v>
      </c>
      <c r="D2041" s="221">
        <v>44810</v>
      </c>
      <c r="E2041" s="198" t="s">
        <v>4841</v>
      </c>
      <c r="F2041" s="198" t="s">
        <v>11</v>
      </c>
      <c r="G2041" s="198">
        <v>1041635</v>
      </c>
      <c r="H2041" s="68"/>
      <c r="I2041" s="204" t="s">
        <v>6094</v>
      </c>
      <c r="J2041" s="68"/>
      <c r="K2041" s="68"/>
      <c r="L2041" s="68"/>
      <c r="M2041" s="68"/>
      <c r="N2041" s="379"/>
      <c r="O2041" s="379"/>
      <c r="P2041" s="222">
        <v>50</v>
      </c>
      <c r="Q2041" s="222">
        <v>0</v>
      </c>
      <c r="R2041" s="68" t="s">
        <v>639</v>
      </c>
      <c r="S2041" s="381"/>
      <c r="T2041" s="287"/>
    </row>
    <row r="2042" spans="1:20" ht="63.75">
      <c r="A2042" s="198">
        <v>513</v>
      </c>
      <c r="B2042" s="68"/>
      <c r="C2042" s="220" t="s">
        <v>161</v>
      </c>
      <c r="D2042" s="221">
        <v>44810</v>
      </c>
      <c r="E2042" s="198" t="s">
        <v>4842</v>
      </c>
      <c r="F2042" s="198" t="s">
        <v>11</v>
      </c>
      <c r="G2042" s="198">
        <v>1041631</v>
      </c>
      <c r="H2042" s="68"/>
      <c r="I2042" s="204" t="s">
        <v>6095</v>
      </c>
      <c r="J2042" s="68"/>
      <c r="K2042" s="68"/>
      <c r="L2042" s="68"/>
      <c r="M2042" s="68"/>
      <c r="N2042" s="379"/>
      <c r="O2042" s="379"/>
      <c r="P2042" s="222">
        <v>50</v>
      </c>
      <c r="Q2042" s="222">
        <v>0</v>
      </c>
      <c r="R2042" s="68" t="s">
        <v>639</v>
      </c>
      <c r="S2042" s="381"/>
      <c r="T2042" s="287"/>
    </row>
    <row r="2043" spans="1:20" ht="89.25">
      <c r="A2043" s="198">
        <v>132</v>
      </c>
      <c r="B2043" s="68"/>
      <c r="C2043" s="220" t="s">
        <v>60</v>
      </c>
      <c r="D2043" s="221">
        <v>44810</v>
      </c>
      <c r="E2043" s="198" t="s">
        <v>4843</v>
      </c>
      <c r="F2043" s="198" t="s">
        <v>11</v>
      </c>
      <c r="G2043" s="198">
        <v>1041618</v>
      </c>
      <c r="H2043" s="68"/>
      <c r="I2043" s="204" t="s">
        <v>6096</v>
      </c>
      <c r="J2043" s="68"/>
      <c r="K2043" s="68"/>
      <c r="L2043" s="68"/>
      <c r="M2043" s="68"/>
      <c r="N2043" s="379"/>
      <c r="O2043" s="379"/>
      <c r="P2043" s="222">
        <v>3044.32</v>
      </c>
      <c r="Q2043" s="222">
        <v>0</v>
      </c>
      <c r="R2043" s="68" t="s">
        <v>639</v>
      </c>
      <c r="S2043" s="381"/>
      <c r="T2043" s="287"/>
    </row>
    <row r="2044" spans="1:20" ht="89.25">
      <c r="A2044" s="198">
        <v>597</v>
      </c>
      <c r="B2044" s="68"/>
      <c r="C2044" s="220" t="s">
        <v>679</v>
      </c>
      <c r="D2044" s="221">
        <v>44810</v>
      </c>
      <c r="E2044" s="198" t="s">
        <v>4844</v>
      </c>
      <c r="F2044" s="198" t="s">
        <v>11</v>
      </c>
      <c r="G2044" s="198">
        <v>1041644</v>
      </c>
      <c r="H2044" s="68"/>
      <c r="I2044" s="204" t="s">
        <v>6097</v>
      </c>
      <c r="J2044" s="68"/>
      <c r="K2044" s="68"/>
      <c r="L2044" s="68"/>
      <c r="M2044" s="68"/>
      <c r="N2044" s="379"/>
      <c r="O2044" s="379"/>
      <c r="P2044" s="222">
        <v>50</v>
      </c>
      <c r="Q2044" s="222">
        <v>0</v>
      </c>
      <c r="R2044" s="68" t="s">
        <v>639</v>
      </c>
      <c r="S2044" s="381"/>
      <c r="T2044" s="287"/>
    </row>
    <row r="2045" spans="1:20" ht="51">
      <c r="A2045" s="198">
        <v>650</v>
      </c>
      <c r="B2045" s="68"/>
      <c r="C2045" s="220" t="s">
        <v>176</v>
      </c>
      <c r="D2045" s="221">
        <v>44811</v>
      </c>
      <c r="E2045" s="198" t="s">
        <v>4845</v>
      </c>
      <c r="F2045" s="198" t="s">
        <v>3</v>
      </c>
      <c r="G2045" s="198">
        <v>2048060</v>
      </c>
      <c r="H2045" s="68"/>
      <c r="I2045" s="204" t="s">
        <v>6098</v>
      </c>
      <c r="J2045" s="68"/>
      <c r="K2045" s="68"/>
      <c r="L2045" s="68"/>
      <c r="M2045" s="68"/>
      <c r="N2045" s="379"/>
      <c r="O2045" s="379"/>
      <c r="P2045" s="222">
        <v>0</v>
      </c>
      <c r="Q2045" s="222">
        <v>400</v>
      </c>
      <c r="R2045" s="68" t="s">
        <v>639</v>
      </c>
      <c r="S2045" s="381"/>
      <c r="T2045" s="287"/>
    </row>
    <row r="2046" spans="1:20" ht="63.75">
      <c r="A2046" s="198">
        <v>595</v>
      </c>
      <c r="B2046" s="68"/>
      <c r="C2046" s="220" t="s">
        <v>612</v>
      </c>
      <c r="D2046" s="221">
        <v>44811</v>
      </c>
      <c r="E2046" s="198" t="s">
        <v>4846</v>
      </c>
      <c r="F2046" s="198" t="s">
        <v>3</v>
      </c>
      <c r="G2046" s="198">
        <v>2048084</v>
      </c>
      <c r="H2046" s="68"/>
      <c r="I2046" s="204" t="s">
        <v>6099</v>
      </c>
      <c r="J2046" s="68"/>
      <c r="K2046" s="68"/>
      <c r="L2046" s="68"/>
      <c r="M2046" s="68"/>
      <c r="N2046" s="379"/>
      <c r="O2046" s="379"/>
      <c r="P2046" s="222">
        <v>0</v>
      </c>
      <c r="Q2046" s="222">
        <v>295.43</v>
      </c>
      <c r="R2046" s="68" t="s">
        <v>639</v>
      </c>
      <c r="S2046" s="381"/>
      <c r="T2046" s="287"/>
    </row>
    <row r="2047" spans="1:20" ht="51">
      <c r="A2047" s="198">
        <v>20</v>
      </c>
      <c r="B2047" s="68"/>
      <c r="C2047" s="220" t="s">
        <v>42</v>
      </c>
      <c r="D2047" s="221">
        <v>44811</v>
      </c>
      <c r="E2047" s="198" t="s">
        <v>4847</v>
      </c>
      <c r="F2047" s="198" t="s">
        <v>3</v>
      </c>
      <c r="G2047" s="198">
        <v>2048085</v>
      </c>
      <c r="H2047" s="68"/>
      <c r="I2047" s="204" t="s">
        <v>6100</v>
      </c>
      <c r="J2047" s="68"/>
      <c r="K2047" s="68"/>
      <c r="L2047" s="68"/>
      <c r="M2047" s="68"/>
      <c r="N2047" s="379"/>
      <c r="O2047" s="379"/>
      <c r="P2047" s="222">
        <v>0</v>
      </c>
      <c r="Q2047" s="222">
        <v>18000</v>
      </c>
      <c r="R2047" s="68" t="s">
        <v>639</v>
      </c>
      <c r="S2047" s="381"/>
      <c r="T2047" s="287"/>
    </row>
    <row r="2048" spans="1:20" ht="63.75">
      <c r="A2048" s="198">
        <v>46</v>
      </c>
      <c r="B2048" s="68"/>
      <c r="C2048" s="220" t="s">
        <v>1384</v>
      </c>
      <c r="D2048" s="221">
        <v>44811</v>
      </c>
      <c r="E2048" s="198" t="s">
        <v>4848</v>
      </c>
      <c r="F2048" s="198" t="s">
        <v>3</v>
      </c>
      <c r="G2048" s="198">
        <v>2048087</v>
      </c>
      <c r="H2048" s="68"/>
      <c r="I2048" s="204" t="s">
        <v>6101</v>
      </c>
      <c r="J2048" s="68"/>
      <c r="K2048" s="68"/>
      <c r="L2048" s="68"/>
      <c r="M2048" s="68"/>
      <c r="N2048" s="379"/>
      <c r="O2048" s="379"/>
      <c r="P2048" s="222">
        <v>0</v>
      </c>
      <c r="Q2048" s="222">
        <v>3075</v>
      </c>
      <c r="R2048" s="68" t="s">
        <v>639</v>
      </c>
      <c r="S2048" s="381"/>
      <c r="T2048" s="287"/>
    </row>
    <row r="2049" spans="1:20" ht="51">
      <c r="A2049" s="198">
        <v>46</v>
      </c>
      <c r="B2049" s="68"/>
      <c r="C2049" s="220" t="s">
        <v>1384</v>
      </c>
      <c r="D2049" s="221">
        <v>44811</v>
      </c>
      <c r="E2049" s="198" t="s">
        <v>4849</v>
      </c>
      <c r="F2049" s="198" t="s">
        <v>3</v>
      </c>
      <c r="G2049" s="198">
        <v>2048098</v>
      </c>
      <c r="H2049" s="68"/>
      <c r="I2049" s="204" t="s">
        <v>6102</v>
      </c>
      <c r="J2049" s="68"/>
      <c r="K2049" s="68"/>
      <c r="L2049" s="68"/>
      <c r="M2049" s="68"/>
      <c r="N2049" s="379"/>
      <c r="O2049" s="379"/>
      <c r="P2049" s="222">
        <v>0</v>
      </c>
      <c r="Q2049" s="222">
        <v>5071.5</v>
      </c>
      <c r="R2049" s="68" t="s">
        <v>639</v>
      </c>
      <c r="S2049" s="381"/>
      <c r="T2049" s="287"/>
    </row>
    <row r="2050" spans="1:20" ht="51">
      <c r="A2050" s="198">
        <v>35</v>
      </c>
      <c r="B2050" s="68"/>
      <c r="C2050" s="220" t="s">
        <v>44</v>
      </c>
      <c r="D2050" s="221">
        <v>44811</v>
      </c>
      <c r="E2050" s="198" t="s">
        <v>4850</v>
      </c>
      <c r="F2050" s="198" t="s">
        <v>3</v>
      </c>
      <c r="G2050" s="198">
        <v>2048100</v>
      </c>
      <c r="H2050" s="68"/>
      <c r="I2050" s="204" t="s">
        <v>6103</v>
      </c>
      <c r="J2050" s="68"/>
      <c r="K2050" s="68"/>
      <c r="L2050" s="68"/>
      <c r="M2050" s="68"/>
      <c r="N2050" s="379"/>
      <c r="O2050" s="379"/>
      <c r="P2050" s="222">
        <v>0</v>
      </c>
      <c r="Q2050" s="222">
        <v>2166.7800000000002</v>
      </c>
      <c r="R2050" s="68" t="s">
        <v>639</v>
      </c>
      <c r="S2050" s="381"/>
      <c r="T2050" s="287"/>
    </row>
    <row r="2051" spans="1:20" ht="51">
      <c r="A2051" s="198">
        <v>47</v>
      </c>
      <c r="B2051" s="68"/>
      <c r="C2051" s="220" t="s">
        <v>46</v>
      </c>
      <c r="D2051" s="221">
        <v>44811</v>
      </c>
      <c r="E2051" s="198" t="s">
        <v>4851</v>
      </c>
      <c r="F2051" s="198" t="s">
        <v>3</v>
      </c>
      <c r="G2051" s="198">
        <v>2048111</v>
      </c>
      <c r="H2051" s="68"/>
      <c r="I2051" s="204" t="s">
        <v>6104</v>
      </c>
      <c r="J2051" s="68"/>
      <c r="K2051" s="68"/>
      <c r="L2051" s="68"/>
      <c r="M2051" s="68"/>
      <c r="N2051" s="379"/>
      <c r="O2051" s="379"/>
      <c r="P2051" s="222">
        <v>0</v>
      </c>
      <c r="Q2051" s="222">
        <v>69.5</v>
      </c>
      <c r="R2051" s="68" t="s">
        <v>639</v>
      </c>
      <c r="S2051" s="381"/>
      <c r="T2051" s="287"/>
    </row>
    <row r="2052" spans="1:20" ht="51">
      <c r="A2052" s="198">
        <v>47</v>
      </c>
      <c r="B2052" s="68"/>
      <c r="C2052" s="220" t="s">
        <v>46</v>
      </c>
      <c r="D2052" s="221">
        <v>44811</v>
      </c>
      <c r="E2052" s="198" t="s">
        <v>4852</v>
      </c>
      <c r="F2052" s="198" t="s">
        <v>3</v>
      </c>
      <c r="G2052" s="198">
        <v>2048112</v>
      </c>
      <c r="H2052" s="68"/>
      <c r="I2052" s="204" t="s">
        <v>6105</v>
      </c>
      <c r="J2052" s="68"/>
      <c r="K2052" s="68"/>
      <c r="L2052" s="68"/>
      <c r="M2052" s="68"/>
      <c r="N2052" s="379"/>
      <c r="O2052" s="379"/>
      <c r="P2052" s="222">
        <v>0</v>
      </c>
      <c r="Q2052" s="222">
        <v>69.5</v>
      </c>
      <c r="R2052" s="68" t="s">
        <v>639</v>
      </c>
      <c r="S2052" s="381"/>
      <c r="T2052" s="287"/>
    </row>
    <row r="2053" spans="1:20" ht="63.75">
      <c r="A2053" s="198">
        <v>862</v>
      </c>
      <c r="B2053" s="68"/>
      <c r="C2053" s="220" t="s">
        <v>188</v>
      </c>
      <c r="D2053" s="221">
        <v>44811</v>
      </c>
      <c r="E2053" s="198" t="s">
        <v>4853</v>
      </c>
      <c r="F2053" s="198" t="s">
        <v>3</v>
      </c>
      <c r="G2053" s="198">
        <v>2048113</v>
      </c>
      <c r="H2053" s="68"/>
      <c r="I2053" s="204" t="s">
        <v>6106</v>
      </c>
      <c r="J2053" s="68"/>
      <c r="K2053" s="68"/>
      <c r="L2053" s="68"/>
      <c r="M2053" s="68"/>
      <c r="N2053" s="379"/>
      <c r="O2053" s="379"/>
      <c r="P2053" s="222">
        <v>0</v>
      </c>
      <c r="Q2053" s="222">
        <v>349.44</v>
      </c>
      <c r="R2053" s="68" t="s">
        <v>639</v>
      </c>
      <c r="S2053" s="381"/>
      <c r="T2053" s="287"/>
    </row>
    <row r="2054" spans="1:20" ht="51">
      <c r="A2054" s="198">
        <v>25</v>
      </c>
      <c r="B2054" s="68"/>
      <c r="C2054" s="220" t="s">
        <v>43</v>
      </c>
      <c r="D2054" s="221">
        <v>44811</v>
      </c>
      <c r="E2054" s="198" t="s">
        <v>4854</v>
      </c>
      <c r="F2054" s="198" t="s">
        <v>3</v>
      </c>
      <c r="G2054" s="198">
        <v>2048119</v>
      </c>
      <c r="H2054" s="68"/>
      <c r="I2054" s="204" t="s">
        <v>6107</v>
      </c>
      <c r="J2054" s="68"/>
      <c r="K2054" s="68"/>
      <c r="L2054" s="68"/>
      <c r="M2054" s="68"/>
      <c r="N2054" s="379"/>
      <c r="O2054" s="379"/>
      <c r="P2054" s="222">
        <v>0</v>
      </c>
      <c r="Q2054" s="222">
        <v>65.099999999999994</v>
      </c>
      <c r="R2054" s="68" t="s">
        <v>639</v>
      </c>
      <c r="S2054" s="381"/>
      <c r="T2054" s="287"/>
    </row>
    <row r="2055" spans="1:20" ht="38.25">
      <c r="A2055" s="198">
        <v>650</v>
      </c>
      <c r="B2055" s="68"/>
      <c r="C2055" s="220" t="s">
        <v>176</v>
      </c>
      <c r="D2055" s="221">
        <v>44811</v>
      </c>
      <c r="E2055" s="198" t="s">
        <v>4855</v>
      </c>
      <c r="F2055" s="198" t="s">
        <v>3</v>
      </c>
      <c r="G2055" s="198">
        <v>2048130</v>
      </c>
      <c r="H2055" s="68"/>
      <c r="I2055" s="204" t="s">
        <v>6108</v>
      </c>
      <c r="J2055" s="68"/>
      <c r="K2055" s="68"/>
      <c r="L2055" s="68"/>
      <c r="M2055" s="68"/>
      <c r="N2055" s="379"/>
      <c r="O2055" s="379"/>
      <c r="P2055" s="222">
        <v>0</v>
      </c>
      <c r="Q2055" s="222">
        <v>200</v>
      </c>
      <c r="R2055" s="68" t="s">
        <v>639</v>
      </c>
      <c r="S2055" s="381"/>
      <c r="T2055" s="287"/>
    </row>
    <row r="2056" spans="1:20" ht="38.25">
      <c r="A2056" s="198">
        <v>20</v>
      </c>
      <c r="B2056" s="68"/>
      <c r="C2056" s="220" t="s">
        <v>42</v>
      </c>
      <c r="D2056" s="221">
        <v>44811</v>
      </c>
      <c r="E2056" s="198" t="s">
        <v>4856</v>
      </c>
      <c r="F2056" s="198" t="s">
        <v>3</v>
      </c>
      <c r="G2056" s="198">
        <v>2048131</v>
      </c>
      <c r="H2056" s="68"/>
      <c r="I2056" s="204" t="s">
        <v>6109</v>
      </c>
      <c r="J2056" s="68"/>
      <c r="K2056" s="68"/>
      <c r="L2056" s="68"/>
      <c r="M2056" s="68"/>
      <c r="N2056" s="379"/>
      <c r="O2056" s="379"/>
      <c r="P2056" s="222">
        <v>0</v>
      </c>
      <c r="Q2056" s="222">
        <v>16000</v>
      </c>
      <c r="R2056" s="68" t="s">
        <v>639</v>
      </c>
      <c r="S2056" s="381"/>
      <c r="T2056" s="287"/>
    </row>
    <row r="2057" spans="1:20" ht="51">
      <c r="A2057" s="198">
        <v>20</v>
      </c>
      <c r="B2057" s="68"/>
      <c r="C2057" s="220" t="s">
        <v>42</v>
      </c>
      <c r="D2057" s="221">
        <v>44811</v>
      </c>
      <c r="E2057" s="198" t="s">
        <v>4857</v>
      </c>
      <c r="F2057" s="198" t="s">
        <v>3</v>
      </c>
      <c r="G2057" s="198">
        <v>2048143</v>
      </c>
      <c r="H2057" s="68"/>
      <c r="I2057" s="204" t="s">
        <v>6110</v>
      </c>
      <c r="J2057" s="68"/>
      <c r="K2057" s="68"/>
      <c r="L2057" s="68"/>
      <c r="M2057" s="68"/>
      <c r="N2057" s="379"/>
      <c r="O2057" s="379"/>
      <c r="P2057" s="222">
        <v>0</v>
      </c>
      <c r="Q2057" s="222">
        <v>204.6</v>
      </c>
      <c r="R2057" s="68" t="s">
        <v>639</v>
      </c>
      <c r="S2057" s="381"/>
      <c r="T2057" s="287"/>
    </row>
    <row r="2058" spans="1:20" ht="51">
      <c r="A2058" s="198">
        <v>20</v>
      </c>
      <c r="B2058" s="68"/>
      <c r="C2058" s="220" t="s">
        <v>42</v>
      </c>
      <c r="D2058" s="221">
        <v>44811</v>
      </c>
      <c r="E2058" s="198" t="s">
        <v>4858</v>
      </c>
      <c r="F2058" s="198" t="s">
        <v>3</v>
      </c>
      <c r="G2058" s="198">
        <v>2048144</v>
      </c>
      <c r="H2058" s="68"/>
      <c r="I2058" s="204" t="s">
        <v>6111</v>
      </c>
      <c r="J2058" s="68"/>
      <c r="K2058" s="68"/>
      <c r="L2058" s="68"/>
      <c r="M2058" s="68"/>
      <c r="N2058" s="379"/>
      <c r="O2058" s="379"/>
      <c r="P2058" s="222">
        <v>0</v>
      </c>
      <c r="Q2058" s="222">
        <v>204.6</v>
      </c>
      <c r="R2058" s="68" t="s">
        <v>639</v>
      </c>
      <c r="S2058" s="381"/>
      <c r="T2058" s="287"/>
    </row>
    <row r="2059" spans="1:20" ht="51">
      <c r="A2059" s="198">
        <v>86</v>
      </c>
      <c r="B2059" s="68"/>
      <c r="C2059" s="220" t="s">
        <v>51</v>
      </c>
      <c r="D2059" s="221">
        <v>44811</v>
      </c>
      <c r="E2059" s="198" t="s">
        <v>4859</v>
      </c>
      <c r="F2059" s="198" t="s">
        <v>3</v>
      </c>
      <c r="G2059" s="198">
        <v>2048146</v>
      </c>
      <c r="H2059" s="68"/>
      <c r="I2059" s="204" t="s">
        <v>6112</v>
      </c>
      <c r="J2059" s="68"/>
      <c r="K2059" s="68"/>
      <c r="L2059" s="68"/>
      <c r="M2059" s="68"/>
      <c r="N2059" s="379"/>
      <c r="O2059" s="379"/>
      <c r="P2059" s="222">
        <v>0</v>
      </c>
      <c r="Q2059" s="222">
        <v>119</v>
      </c>
      <c r="R2059" s="68" t="s">
        <v>639</v>
      </c>
      <c r="S2059" s="381"/>
      <c r="T2059" s="287"/>
    </row>
    <row r="2060" spans="1:20" ht="51">
      <c r="A2060" s="198" t="s">
        <v>551</v>
      </c>
      <c r="B2060" s="68"/>
      <c r="C2060" s="220" t="s">
        <v>590</v>
      </c>
      <c r="D2060" s="221">
        <v>44811</v>
      </c>
      <c r="E2060" s="198" t="s">
        <v>4860</v>
      </c>
      <c r="F2060" s="198" t="s">
        <v>3</v>
      </c>
      <c r="G2060" s="198">
        <v>2048149</v>
      </c>
      <c r="H2060" s="68"/>
      <c r="I2060" s="204" t="s">
        <v>6113</v>
      </c>
      <c r="J2060" s="68"/>
      <c r="K2060" s="68"/>
      <c r="L2060" s="68"/>
      <c r="M2060" s="68"/>
      <c r="N2060" s="379"/>
      <c r="O2060" s="379"/>
      <c r="P2060" s="222">
        <v>0</v>
      </c>
      <c r="Q2060" s="222">
        <v>80</v>
      </c>
      <c r="R2060" s="68" t="s">
        <v>639</v>
      </c>
      <c r="S2060" s="381"/>
      <c r="T2060" s="287"/>
    </row>
    <row r="2061" spans="1:20" ht="51">
      <c r="A2061" s="198" t="s">
        <v>551</v>
      </c>
      <c r="B2061" s="68"/>
      <c r="C2061" s="220" t="s">
        <v>590</v>
      </c>
      <c r="D2061" s="221">
        <v>44811</v>
      </c>
      <c r="E2061" s="198" t="s">
        <v>4861</v>
      </c>
      <c r="F2061" s="198" t="s">
        <v>3</v>
      </c>
      <c r="G2061" s="198">
        <v>2048151</v>
      </c>
      <c r="H2061" s="68"/>
      <c r="I2061" s="204" t="s">
        <v>6114</v>
      </c>
      <c r="J2061" s="68"/>
      <c r="K2061" s="68"/>
      <c r="L2061" s="68"/>
      <c r="M2061" s="68"/>
      <c r="N2061" s="379"/>
      <c r="O2061" s="379"/>
      <c r="P2061" s="222">
        <v>0</v>
      </c>
      <c r="Q2061" s="222">
        <v>80</v>
      </c>
      <c r="R2061" s="68" t="s">
        <v>639</v>
      </c>
      <c r="S2061" s="381"/>
      <c r="T2061" s="287"/>
    </row>
    <row r="2062" spans="1:20" ht="51">
      <c r="A2062" s="198">
        <v>595</v>
      </c>
      <c r="B2062" s="68"/>
      <c r="C2062" s="220" t="s">
        <v>612</v>
      </c>
      <c r="D2062" s="221">
        <v>44811</v>
      </c>
      <c r="E2062" s="198" t="s">
        <v>4862</v>
      </c>
      <c r="F2062" s="198" t="s">
        <v>3</v>
      </c>
      <c r="G2062" s="198">
        <v>2048157</v>
      </c>
      <c r="H2062" s="68"/>
      <c r="I2062" s="204" t="s">
        <v>6115</v>
      </c>
      <c r="J2062" s="68"/>
      <c r="K2062" s="68"/>
      <c r="L2062" s="68"/>
      <c r="M2062" s="68"/>
      <c r="N2062" s="379"/>
      <c r="O2062" s="379"/>
      <c r="P2062" s="222">
        <v>0</v>
      </c>
      <c r="Q2062" s="222">
        <v>997</v>
      </c>
      <c r="R2062" s="68" t="s">
        <v>639</v>
      </c>
      <c r="S2062" s="381"/>
      <c r="T2062" s="287"/>
    </row>
    <row r="2063" spans="1:20" ht="51">
      <c r="A2063" s="198" t="s">
        <v>551</v>
      </c>
      <c r="B2063" s="68"/>
      <c r="C2063" s="220" t="s">
        <v>590</v>
      </c>
      <c r="D2063" s="221">
        <v>44811</v>
      </c>
      <c r="E2063" s="198" t="s">
        <v>4863</v>
      </c>
      <c r="F2063" s="198" t="s">
        <v>3</v>
      </c>
      <c r="G2063" s="198">
        <v>2048173</v>
      </c>
      <c r="H2063" s="68"/>
      <c r="I2063" s="204" t="s">
        <v>6116</v>
      </c>
      <c r="J2063" s="68"/>
      <c r="K2063" s="68"/>
      <c r="L2063" s="68"/>
      <c r="M2063" s="68"/>
      <c r="N2063" s="379"/>
      <c r="O2063" s="379"/>
      <c r="P2063" s="222">
        <v>0</v>
      </c>
      <c r="Q2063" s="222">
        <v>863.07</v>
      </c>
      <c r="R2063" s="68" t="s">
        <v>639</v>
      </c>
      <c r="S2063" s="381"/>
      <c r="T2063" s="287"/>
    </row>
    <row r="2064" spans="1:20" ht="38.25">
      <c r="A2064" s="198">
        <v>86</v>
      </c>
      <c r="B2064" s="68"/>
      <c r="C2064" s="220" t="s">
        <v>51</v>
      </c>
      <c r="D2064" s="221">
        <v>44811</v>
      </c>
      <c r="E2064" s="198" t="s">
        <v>4864</v>
      </c>
      <c r="F2064" s="198" t="s">
        <v>3</v>
      </c>
      <c r="G2064" s="198">
        <v>2048202</v>
      </c>
      <c r="H2064" s="68"/>
      <c r="I2064" s="204" t="s">
        <v>6117</v>
      </c>
      <c r="J2064" s="68"/>
      <c r="K2064" s="68"/>
      <c r="L2064" s="68"/>
      <c r="M2064" s="68"/>
      <c r="N2064" s="379"/>
      <c r="O2064" s="379"/>
      <c r="P2064" s="222">
        <v>0</v>
      </c>
      <c r="Q2064" s="222">
        <v>6250</v>
      </c>
      <c r="R2064" s="68" t="s">
        <v>639</v>
      </c>
      <c r="S2064" s="381"/>
      <c r="T2064" s="287"/>
    </row>
    <row r="2065" spans="1:20" ht="63.75">
      <c r="A2065" s="198">
        <v>206</v>
      </c>
      <c r="B2065" s="68"/>
      <c r="C2065" s="220" t="s">
        <v>88</v>
      </c>
      <c r="D2065" s="221">
        <v>44811</v>
      </c>
      <c r="E2065" s="198" t="s">
        <v>4865</v>
      </c>
      <c r="F2065" s="198" t="s">
        <v>3</v>
      </c>
      <c r="G2065" s="198">
        <v>2048204</v>
      </c>
      <c r="H2065" s="68"/>
      <c r="I2065" s="204" t="s">
        <v>6118</v>
      </c>
      <c r="J2065" s="68"/>
      <c r="K2065" s="68"/>
      <c r="L2065" s="68"/>
      <c r="M2065" s="68"/>
      <c r="N2065" s="379"/>
      <c r="O2065" s="379"/>
      <c r="P2065" s="222">
        <v>0</v>
      </c>
      <c r="Q2065" s="222">
        <v>20</v>
      </c>
      <c r="R2065" s="68" t="s">
        <v>639</v>
      </c>
      <c r="S2065" s="381"/>
      <c r="T2065" s="287"/>
    </row>
    <row r="2066" spans="1:20" ht="63.75">
      <c r="A2066" s="198">
        <v>591</v>
      </c>
      <c r="B2066" s="68"/>
      <c r="C2066" s="220" t="s">
        <v>676</v>
      </c>
      <c r="D2066" s="221">
        <v>44811</v>
      </c>
      <c r="E2066" s="198" t="s">
        <v>4866</v>
      </c>
      <c r="F2066" s="198" t="s">
        <v>3</v>
      </c>
      <c r="G2066" s="198">
        <v>2048006</v>
      </c>
      <c r="H2066" s="68"/>
      <c r="I2066" s="204" t="s">
        <v>6119</v>
      </c>
      <c r="J2066" s="68"/>
      <c r="K2066" s="68"/>
      <c r="L2066" s="68"/>
      <c r="M2066" s="68"/>
      <c r="N2066" s="379"/>
      <c r="O2066" s="379"/>
      <c r="P2066" s="222">
        <v>0</v>
      </c>
      <c r="Q2066" s="222">
        <v>972538.06</v>
      </c>
      <c r="R2066" s="68" t="s">
        <v>639</v>
      </c>
      <c r="S2066" s="381"/>
      <c r="T2066" s="287"/>
    </row>
    <row r="2067" spans="1:20" ht="63.75">
      <c r="A2067" s="198">
        <v>81</v>
      </c>
      <c r="B2067" s="68"/>
      <c r="C2067" s="220" t="s">
        <v>50</v>
      </c>
      <c r="D2067" s="221">
        <v>44811</v>
      </c>
      <c r="E2067" s="198" t="s">
        <v>4867</v>
      </c>
      <c r="F2067" s="198" t="s">
        <v>3</v>
      </c>
      <c r="G2067" s="198">
        <v>2048046</v>
      </c>
      <c r="H2067" s="68"/>
      <c r="I2067" s="204" t="s">
        <v>6120</v>
      </c>
      <c r="J2067" s="68"/>
      <c r="K2067" s="68"/>
      <c r="L2067" s="68"/>
      <c r="M2067" s="68"/>
      <c r="N2067" s="379"/>
      <c r="O2067" s="379"/>
      <c r="P2067" s="222">
        <v>0</v>
      </c>
      <c r="Q2067" s="222">
        <v>13675.72</v>
      </c>
      <c r="R2067" s="68" t="s">
        <v>639</v>
      </c>
      <c r="S2067" s="381"/>
      <c r="T2067" s="287"/>
    </row>
    <row r="2068" spans="1:20" ht="63.75">
      <c r="A2068" s="198">
        <v>46</v>
      </c>
      <c r="B2068" s="68"/>
      <c r="C2068" s="220" t="s">
        <v>1384</v>
      </c>
      <c r="D2068" s="221">
        <v>44811</v>
      </c>
      <c r="E2068" s="198" t="s">
        <v>4868</v>
      </c>
      <c r="F2068" s="198" t="s">
        <v>3</v>
      </c>
      <c r="G2068" s="198">
        <v>2048049</v>
      </c>
      <c r="H2068" s="68"/>
      <c r="I2068" s="204" t="s">
        <v>6121</v>
      </c>
      <c r="J2068" s="68"/>
      <c r="K2068" s="68"/>
      <c r="L2068" s="68"/>
      <c r="M2068" s="68"/>
      <c r="N2068" s="379"/>
      <c r="O2068" s="379"/>
      <c r="P2068" s="222">
        <v>0</v>
      </c>
      <c r="Q2068" s="222">
        <v>2470</v>
      </c>
      <c r="R2068" s="68" t="s">
        <v>639</v>
      </c>
      <c r="S2068" s="381"/>
      <c r="T2068" s="287"/>
    </row>
    <row r="2069" spans="1:20" ht="63.75">
      <c r="A2069" s="198">
        <v>81</v>
      </c>
      <c r="B2069" s="68"/>
      <c r="C2069" s="220" t="s">
        <v>50</v>
      </c>
      <c r="D2069" s="221">
        <v>44811</v>
      </c>
      <c r="E2069" s="198" t="s">
        <v>4869</v>
      </c>
      <c r="F2069" s="198" t="s">
        <v>3</v>
      </c>
      <c r="G2069" s="198">
        <v>2048057</v>
      </c>
      <c r="H2069" s="68"/>
      <c r="I2069" s="204" t="s">
        <v>6122</v>
      </c>
      <c r="J2069" s="68"/>
      <c r="K2069" s="68"/>
      <c r="L2069" s="68"/>
      <c r="M2069" s="68"/>
      <c r="N2069" s="379"/>
      <c r="O2069" s="379"/>
      <c r="P2069" s="222">
        <v>0</v>
      </c>
      <c r="Q2069" s="222">
        <v>3600</v>
      </c>
      <c r="R2069" s="68" t="s">
        <v>639</v>
      </c>
      <c r="S2069" s="381"/>
      <c r="T2069" s="287"/>
    </row>
    <row r="2070" spans="1:20" ht="63.75">
      <c r="A2070" s="198">
        <v>70</v>
      </c>
      <c r="B2070" s="68"/>
      <c r="C2070" s="220" t="s">
        <v>48</v>
      </c>
      <c r="D2070" s="221">
        <v>44811</v>
      </c>
      <c r="E2070" s="198" t="s">
        <v>4870</v>
      </c>
      <c r="F2070" s="198" t="s">
        <v>3</v>
      </c>
      <c r="G2070" s="198">
        <v>2048092</v>
      </c>
      <c r="H2070" s="68"/>
      <c r="I2070" s="204" t="s">
        <v>6123</v>
      </c>
      <c r="J2070" s="68"/>
      <c r="K2070" s="68"/>
      <c r="L2070" s="68"/>
      <c r="M2070" s="68"/>
      <c r="N2070" s="379"/>
      <c r="O2070" s="379"/>
      <c r="P2070" s="222">
        <v>0</v>
      </c>
      <c r="Q2070" s="222">
        <v>1220</v>
      </c>
      <c r="R2070" s="68" t="s">
        <v>639</v>
      </c>
      <c r="S2070" s="381"/>
      <c r="T2070" s="287"/>
    </row>
    <row r="2071" spans="1:20" ht="63.75">
      <c r="A2071" s="198">
        <v>35</v>
      </c>
      <c r="B2071" s="68"/>
      <c r="C2071" s="220" t="s">
        <v>44</v>
      </c>
      <c r="D2071" s="221">
        <v>44811</v>
      </c>
      <c r="E2071" s="198" t="s">
        <v>4871</v>
      </c>
      <c r="F2071" s="198" t="s">
        <v>3</v>
      </c>
      <c r="G2071" s="198">
        <v>2048093</v>
      </c>
      <c r="H2071" s="68"/>
      <c r="I2071" s="204" t="s">
        <v>6124</v>
      </c>
      <c r="J2071" s="68"/>
      <c r="K2071" s="68"/>
      <c r="L2071" s="68"/>
      <c r="M2071" s="68"/>
      <c r="N2071" s="379"/>
      <c r="O2071" s="379"/>
      <c r="P2071" s="222">
        <v>0</v>
      </c>
      <c r="Q2071" s="222">
        <v>139.44999999999999</v>
      </c>
      <c r="R2071" s="68" t="s">
        <v>639</v>
      </c>
      <c r="S2071" s="381"/>
      <c r="T2071" s="287"/>
    </row>
    <row r="2072" spans="1:20" ht="51">
      <c r="A2072" s="198">
        <v>309</v>
      </c>
      <c r="B2072" s="68"/>
      <c r="C2072" s="220" t="s">
        <v>1244</v>
      </c>
      <c r="D2072" s="221">
        <v>44811</v>
      </c>
      <c r="E2072" s="198" t="s">
        <v>4872</v>
      </c>
      <c r="F2072" s="198" t="s">
        <v>3</v>
      </c>
      <c r="G2072" s="198">
        <v>2048103</v>
      </c>
      <c r="H2072" s="68"/>
      <c r="I2072" s="204" t="s">
        <v>6125</v>
      </c>
      <c r="J2072" s="68"/>
      <c r="K2072" s="68"/>
      <c r="L2072" s="68"/>
      <c r="M2072" s="68"/>
      <c r="N2072" s="379"/>
      <c r="O2072" s="379"/>
      <c r="P2072" s="222">
        <v>0</v>
      </c>
      <c r="Q2072" s="222">
        <v>512</v>
      </c>
      <c r="R2072" s="68" t="s">
        <v>2578</v>
      </c>
      <c r="S2072" s="381"/>
      <c r="T2072" s="287"/>
    </row>
    <row r="2073" spans="1:20" ht="63.75">
      <c r="A2073" s="198">
        <v>41</v>
      </c>
      <c r="B2073" s="68"/>
      <c r="C2073" s="220" t="s">
        <v>45</v>
      </c>
      <c r="D2073" s="221">
        <v>44811</v>
      </c>
      <c r="E2073" s="198" t="s">
        <v>4873</v>
      </c>
      <c r="F2073" s="198" t="s">
        <v>3</v>
      </c>
      <c r="G2073" s="198">
        <v>2048109</v>
      </c>
      <c r="H2073" s="68"/>
      <c r="I2073" s="204" t="s">
        <v>6126</v>
      </c>
      <c r="J2073" s="68"/>
      <c r="K2073" s="68"/>
      <c r="L2073" s="68"/>
      <c r="M2073" s="68"/>
      <c r="N2073" s="379"/>
      <c r="O2073" s="379"/>
      <c r="P2073" s="222">
        <v>0</v>
      </c>
      <c r="Q2073" s="222">
        <v>88276</v>
      </c>
      <c r="R2073" s="68" t="s">
        <v>639</v>
      </c>
      <c r="S2073" s="381"/>
      <c r="T2073" s="287"/>
    </row>
    <row r="2074" spans="1:20" ht="51">
      <c r="A2074" s="198">
        <v>66</v>
      </c>
      <c r="B2074" s="68"/>
      <c r="C2074" s="220" t="s">
        <v>47</v>
      </c>
      <c r="D2074" s="221">
        <v>44811</v>
      </c>
      <c r="E2074" s="198" t="s">
        <v>4874</v>
      </c>
      <c r="F2074" s="198" t="s">
        <v>640</v>
      </c>
      <c r="G2074" s="198">
        <v>4249756</v>
      </c>
      <c r="H2074" s="68"/>
      <c r="I2074" s="204" t="s">
        <v>6127</v>
      </c>
      <c r="J2074" s="68"/>
      <c r="K2074" s="68"/>
      <c r="L2074" s="68"/>
      <c r="M2074" s="68"/>
      <c r="N2074" s="379"/>
      <c r="O2074" s="379"/>
      <c r="P2074" s="222">
        <v>0</v>
      </c>
      <c r="Q2074" s="222">
        <v>0.03</v>
      </c>
      <c r="R2074" s="68" t="s">
        <v>639</v>
      </c>
      <c r="S2074" s="381"/>
      <c r="T2074" s="287"/>
    </row>
    <row r="2075" spans="1:20" ht="63.75">
      <c r="A2075" s="198">
        <v>10</v>
      </c>
      <c r="B2075" s="68"/>
      <c r="C2075" s="220" t="s">
        <v>39</v>
      </c>
      <c r="D2075" s="221">
        <v>44811</v>
      </c>
      <c r="E2075" s="198" t="s">
        <v>4875</v>
      </c>
      <c r="F2075" s="198" t="s">
        <v>15</v>
      </c>
      <c r="G2075" s="198">
        <v>1994627</v>
      </c>
      <c r="H2075" s="68"/>
      <c r="I2075" s="204" t="s">
        <v>6128</v>
      </c>
      <c r="J2075" s="68"/>
      <c r="K2075" s="68"/>
      <c r="L2075" s="68"/>
      <c r="M2075" s="68"/>
      <c r="N2075" s="379"/>
      <c r="O2075" s="379"/>
      <c r="P2075" s="222">
        <v>50</v>
      </c>
      <c r="Q2075" s="222">
        <v>0</v>
      </c>
      <c r="R2075" s="68" t="s">
        <v>639</v>
      </c>
      <c r="S2075" s="381"/>
      <c r="T2075" s="287"/>
    </row>
    <row r="2076" spans="1:20" ht="63.75">
      <c r="A2076" s="198">
        <v>513</v>
      </c>
      <c r="B2076" s="68"/>
      <c r="C2076" s="220" t="s">
        <v>161</v>
      </c>
      <c r="D2076" s="221">
        <v>44811</v>
      </c>
      <c r="E2076" s="198" t="s">
        <v>4876</v>
      </c>
      <c r="F2076" s="198" t="s">
        <v>11</v>
      </c>
      <c r="G2076" s="198">
        <v>1041671</v>
      </c>
      <c r="H2076" s="68"/>
      <c r="I2076" s="204" t="s">
        <v>6129</v>
      </c>
      <c r="J2076" s="68"/>
      <c r="K2076" s="68"/>
      <c r="L2076" s="68"/>
      <c r="M2076" s="68"/>
      <c r="N2076" s="379"/>
      <c r="O2076" s="379"/>
      <c r="P2076" s="222">
        <v>50</v>
      </c>
      <c r="Q2076" s="222">
        <v>0</v>
      </c>
      <c r="R2076" s="68" t="s">
        <v>639</v>
      </c>
      <c r="S2076" s="381"/>
      <c r="T2076" s="287"/>
    </row>
    <row r="2077" spans="1:20" ht="51">
      <c r="A2077" s="198" t="s">
        <v>542</v>
      </c>
      <c r="B2077" s="68"/>
      <c r="C2077" s="220" t="s">
        <v>591</v>
      </c>
      <c r="D2077" s="221">
        <v>44811</v>
      </c>
      <c r="E2077" s="198" t="s">
        <v>4877</v>
      </c>
      <c r="F2077" s="198" t="s">
        <v>6</v>
      </c>
      <c r="G2077" s="198">
        <v>1680588</v>
      </c>
      <c r="H2077" s="68"/>
      <c r="I2077" s="204" t="s">
        <v>6130</v>
      </c>
      <c r="J2077" s="68"/>
      <c r="K2077" s="68"/>
      <c r="L2077" s="68"/>
      <c r="M2077" s="68"/>
      <c r="N2077" s="379"/>
      <c r="O2077" s="379"/>
      <c r="P2077" s="222">
        <v>0</v>
      </c>
      <c r="Q2077" s="222">
        <v>1384.81</v>
      </c>
      <c r="R2077" s="68" t="s">
        <v>639</v>
      </c>
      <c r="S2077" s="381"/>
      <c r="T2077" s="287"/>
    </row>
    <row r="2078" spans="1:20" ht="51">
      <c r="A2078" s="198" t="s">
        <v>542</v>
      </c>
      <c r="B2078" s="68"/>
      <c r="C2078" s="220" t="s">
        <v>591</v>
      </c>
      <c r="D2078" s="221">
        <v>44811</v>
      </c>
      <c r="E2078" s="198" t="s">
        <v>4878</v>
      </c>
      <c r="F2078" s="198" t="s">
        <v>6</v>
      </c>
      <c r="G2078" s="198">
        <v>1680591</v>
      </c>
      <c r="H2078" s="68"/>
      <c r="I2078" s="204" t="s">
        <v>6131</v>
      </c>
      <c r="J2078" s="68"/>
      <c r="K2078" s="68"/>
      <c r="L2078" s="68"/>
      <c r="M2078" s="68"/>
      <c r="N2078" s="379"/>
      <c r="O2078" s="379"/>
      <c r="P2078" s="222">
        <v>0</v>
      </c>
      <c r="Q2078" s="222">
        <v>284890.59999999998</v>
      </c>
      <c r="R2078" s="68" t="s">
        <v>639</v>
      </c>
      <c r="S2078" s="381"/>
      <c r="T2078" s="287"/>
    </row>
    <row r="2079" spans="1:20" ht="76.5">
      <c r="A2079" s="198">
        <v>513</v>
      </c>
      <c r="B2079" s="68"/>
      <c r="C2079" s="220" t="s">
        <v>161</v>
      </c>
      <c r="D2079" s="221">
        <v>44811</v>
      </c>
      <c r="E2079" s="198" t="s">
        <v>4879</v>
      </c>
      <c r="F2079" s="198" t="s">
        <v>11</v>
      </c>
      <c r="G2079" s="198">
        <v>1041685</v>
      </c>
      <c r="H2079" s="68"/>
      <c r="I2079" s="204" t="s">
        <v>6132</v>
      </c>
      <c r="J2079" s="68"/>
      <c r="K2079" s="68"/>
      <c r="L2079" s="68"/>
      <c r="M2079" s="68"/>
      <c r="N2079" s="379"/>
      <c r="O2079" s="379"/>
      <c r="P2079" s="222">
        <v>50</v>
      </c>
      <c r="Q2079" s="222">
        <v>0</v>
      </c>
      <c r="R2079" s="68" t="s">
        <v>639</v>
      </c>
      <c r="S2079" s="381"/>
      <c r="T2079" s="287"/>
    </row>
    <row r="2080" spans="1:20" ht="76.5">
      <c r="A2080" s="198">
        <v>513</v>
      </c>
      <c r="B2080" s="68"/>
      <c r="C2080" s="220" t="s">
        <v>161</v>
      </c>
      <c r="D2080" s="221">
        <v>44811</v>
      </c>
      <c r="E2080" s="198" t="s">
        <v>4880</v>
      </c>
      <c r="F2080" s="198" t="s">
        <v>11</v>
      </c>
      <c r="G2080" s="198">
        <v>1041684</v>
      </c>
      <c r="H2080" s="68"/>
      <c r="I2080" s="204" t="s">
        <v>6133</v>
      </c>
      <c r="J2080" s="68"/>
      <c r="K2080" s="68"/>
      <c r="L2080" s="68"/>
      <c r="M2080" s="68"/>
      <c r="N2080" s="379"/>
      <c r="O2080" s="379"/>
      <c r="P2080" s="222">
        <v>50</v>
      </c>
      <c r="Q2080" s="222">
        <v>0</v>
      </c>
      <c r="R2080" s="68" t="s">
        <v>639</v>
      </c>
      <c r="S2080" s="381"/>
      <c r="T2080" s="287"/>
    </row>
    <row r="2081" spans="1:20" ht="63.75">
      <c r="A2081" s="198">
        <v>513</v>
      </c>
      <c r="B2081" s="68"/>
      <c r="C2081" s="220" t="s">
        <v>161</v>
      </c>
      <c r="D2081" s="221">
        <v>44811</v>
      </c>
      <c r="E2081" s="198" t="s">
        <v>4881</v>
      </c>
      <c r="F2081" s="198" t="s">
        <v>11</v>
      </c>
      <c r="G2081" s="198">
        <v>1041681</v>
      </c>
      <c r="H2081" s="68"/>
      <c r="I2081" s="204" t="s">
        <v>6134</v>
      </c>
      <c r="J2081" s="68"/>
      <c r="K2081" s="68"/>
      <c r="L2081" s="68"/>
      <c r="M2081" s="68"/>
      <c r="N2081" s="379"/>
      <c r="O2081" s="379"/>
      <c r="P2081" s="222">
        <v>50</v>
      </c>
      <c r="Q2081" s="222">
        <v>0</v>
      </c>
      <c r="R2081" s="68" t="s">
        <v>639</v>
      </c>
      <c r="S2081" s="381"/>
      <c r="T2081" s="287"/>
    </row>
    <row r="2082" spans="1:20" ht="76.5">
      <c r="A2082" s="198">
        <v>513</v>
      </c>
      <c r="B2082" s="68"/>
      <c r="C2082" s="220" t="s">
        <v>161</v>
      </c>
      <c r="D2082" s="221">
        <v>44811</v>
      </c>
      <c r="E2082" s="198" t="s">
        <v>4882</v>
      </c>
      <c r="F2082" s="198" t="s">
        <v>11</v>
      </c>
      <c r="G2082" s="198">
        <v>1041687</v>
      </c>
      <c r="H2082" s="68"/>
      <c r="I2082" s="204" t="s">
        <v>6135</v>
      </c>
      <c r="J2082" s="68"/>
      <c r="K2082" s="68"/>
      <c r="L2082" s="68"/>
      <c r="M2082" s="68"/>
      <c r="N2082" s="379"/>
      <c r="O2082" s="379"/>
      <c r="P2082" s="222">
        <v>50</v>
      </c>
      <c r="Q2082" s="222">
        <v>0</v>
      </c>
      <c r="R2082" s="68" t="s">
        <v>639</v>
      </c>
      <c r="S2082" s="381"/>
      <c r="T2082" s="287"/>
    </row>
    <row r="2083" spans="1:20" ht="51">
      <c r="A2083" s="198">
        <v>342</v>
      </c>
      <c r="B2083" s="68"/>
      <c r="C2083" s="220" t="s">
        <v>138</v>
      </c>
      <c r="D2083" s="221">
        <v>44811</v>
      </c>
      <c r="E2083" s="198" t="s">
        <v>4883</v>
      </c>
      <c r="F2083" s="198" t="s">
        <v>6</v>
      </c>
      <c r="G2083" s="198">
        <v>1680751</v>
      </c>
      <c r="H2083" s="68"/>
      <c r="I2083" s="204" t="s">
        <v>4231</v>
      </c>
      <c r="J2083" s="68"/>
      <c r="K2083" s="68"/>
      <c r="L2083" s="68"/>
      <c r="M2083" s="68"/>
      <c r="N2083" s="379"/>
      <c r="O2083" s="379"/>
      <c r="P2083" s="222">
        <v>0</v>
      </c>
      <c r="Q2083" s="222">
        <v>3112039.56</v>
      </c>
      <c r="R2083" s="68" t="s">
        <v>639</v>
      </c>
      <c r="S2083" s="381"/>
      <c r="T2083" s="287"/>
    </row>
    <row r="2084" spans="1:20" ht="89.25">
      <c r="A2084" s="198">
        <v>373</v>
      </c>
      <c r="B2084" s="68"/>
      <c r="C2084" s="220" t="s">
        <v>608</v>
      </c>
      <c r="D2084" s="221">
        <v>44811</v>
      </c>
      <c r="E2084" s="198" t="s">
        <v>4884</v>
      </c>
      <c r="F2084" s="198" t="s">
        <v>6</v>
      </c>
      <c r="G2084" s="198">
        <v>1680764</v>
      </c>
      <c r="H2084" s="68"/>
      <c r="I2084" s="204" t="s">
        <v>6136</v>
      </c>
      <c r="J2084" s="68"/>
      <c r="K2084" s="68"/>
      <c r="L2084" s="68"/>
      <c r="M2084" s="68"/>
      <c r="N2084" s="379"/>
      <c r="O2084" s="379"/>
      <c r="P2084" s="222">
        <v>0</v>
      </c>
      <c r="Q2084" s="222">
        <v>10344</v>
      </c>
      <c r="R2084" s="68" t="s">
        <v>639</v>
      </c>
      <c r="S2084" s="381"/>
      <c r="T2084" s="287"/>
    </row>
    <row r="2085" spans="1:20" ht="63.75">
      <c r="A2085" s="198">
        <v>513</v>
      </c>
      <c r="B2085" s="68"/>
      <c r="C2085" s="220" t="s">
        <v>161</v>
      </c>
      <c r="D2085" s="221">
        <v>44811</v>
      </c>
      <c r="E2085" s="198" t="s">
        <v>4885</v>
      </c>
      <c r="F2085" s="198" t="s">
        <v>15</v>
      </c>
      <c r="G2085" s="198">
        <v>1994966</v>
      </c>
      <c r="H2085" s="68"/>
      <c r="I2085" s="204" t="s">
        <v>6137</v>
      </c>
      <c r="J2085" s="68"/>
      <c r="K2085" s="68"/>
      <c r="L2085" s="68"/>
      <c r="M2085" s="68"/>
      <c r="N2085" s="379"/>
      <c r="O2085" s="379"/>
      <c r="P2085" s="222">
        <v>50</v>
      </c>
      <c r="Q2085" s="222">
        <v>0</v>
      </c>
      <c r="R2085" s="68" t="s">
        <v>639</v>
      </c>
      <c r="S2085" s="381"/>
      <c r="T2085" s="287"/>
    </row>
    <row r="2086" spans="1:20" ht="63.75">
      <c r="A2086" s="198">
        <v>513</v>
      </c>
      <c r="B2086" s="68"/>
      <c r="C2086" s="220" t="s">
        <v>161</v>
      </c>
      <c r="D2086" s="221">
        <v>44811</v>
      </c>
      <c r="E2086" s="198" t="s">
        <v>4886</v>
      </c>
      <c r="F2086" s="198" t="s">
        <v>15</v>
      </c>
      <c r="G2086" s="198">
        <v>1994968</v>
      </c>
      <c r="H2086" s="68"/>
      <c r="I2086" s="204" t="s">
        <v>6138</v>
      </c>
      <c r="J2086" s="68"/>
      <c r="K2086" s="68"/>
      <c r="L2086" s="68"/>
      <c r="M2086" s="68"/>
      <c r="N2086" s="379"/>
      <c r="O2086" s="379"/>
      <c r="P2086" s="222">
        <v>50</v>
      </c>
      <c r="Q2086" s="222">
        <v>0</v>
      </c>
      <c r="R2086" s="68" t="s">
        <v>639</v>
      </c>
      <c r="S2086" s="381"/>
      <c r="T2086" s="287"/>
    </row>
    <row r="2087" spans="1:20" ht="63.75">
      <c r="A2087" s="198">
        <v>513</v>
      </c>
      <c r="B2087" s="68"/>
      <c r="C2087" s="220" t="s">
        <v>161</v>
      </c>
      <c r="D2087" s="221">
        <v>44811</v>
      </c>
      <c r="E2087" s="198" t="s">
        <v>4887</v>
      </c>
      <c r="F2087" s="198" t="s">
        <v>15</v>
      </c>
      <c r="G2087" s="198">
        <v>1994970</v>
      </c>
      <c r="H2087" s="68"/>
      <c r="I2087" s="204" t="s">
        <v>6139</v>
      </c>
      <c r="J2087" s="68"/>
      <c r="K2087" s="68"/>
      <c r="L2087" s="68"/>
      <c r="M2087" s="68"/>
      <c r="N2087" s="379"/>
      <c r="O2087" s="379"/>
      <c r="P2087" s="222">
        <v>50</v>
      </c>
      <c r="Q2087" s="222">
        <v>0</v>
      </c>
      <c r="R2087" s="68" t="s">
        <v>639</v>
      </c>
      <c r="S2087" s="381"/>
      <c r="T2087" s="287"/>
    </row>
    <row r="2088" spans="1:20" ht="76.5">
      <c r="A2088" s="198">
        <v>10</v>
      </c>
      <c r="B2088" s="68"/>
      <c r="C2088" s="220" t="s">
        <v>39</v>
      </c>
      <c r="D2088" s="221">
        <v>44811</v>
      </c>
      <c r="E2088" s="198" t="s">
        <v>4888</v>
      </c>
      <c r="F2088" s="198" t="s">
        <v>15</v>
      </c>
      <c r="G2088" s="198">
        <v>1994972</v>
      </c>
      <c r="H2088" s="68"/>
      <c r="I2088" s="204" t="s">
        <v>6140</v>
      </c>
      <c r="J2088" s="68"/>
      <c r="K2088" s="68"/>
      <c r="L2088" s="68"/>
      <c r="M2088" s="68"/>
      <c r="N2088" s="379"/>
      <c r="O2088" s="379"/>
      <c r="P2088" s="222">
        <v>50</v>
      </c>
      <c r="Q2088" s="222">
        <v>0</v>
      </c>
      <c r="R2088" s="68" t="s">
        <v>639</v>
      </c>
      <c r="S2088" s="381"/>
      <c r="T2088" s="287"/>
    </row>
    <row r="2089" spans="1:20" ht="63.75">
      <c r="A2089" s="198">
        <v>10</v>
      </c>
      <c r="B2089" s="68"/>
      <c r="C2089" s="220" t="s">
        <v>39</v>
      </c>
      <c r="D2089" s="221">
        <v>44811</v>
      </c>
      <c r="E2089" s="198" t="s">
        <v>4889</v>
      </c>
      <c r="F2089" s="198" t="s">
        <v>15</v>
      </c>
      <c r="G2089" s="198">
        <v>1994974</v>
      </c>
      <c r="H2089" s="68"/>
      <c r="I2089" s="204" t="s">
        <v>6141</v>
      </c>
      <c r="J2089" s="68"/>
      <c r="K2089" s="68"/>
      <c r="L2089" s="68"/>
      <c r="M2089" s="68"/>
      <c r="N2089" s="379"/>
      <c r="O2089" s="379"/>
      <c r="P2089" s="222">
        <v>50</v>
      </c>
      <c r="Q2089" s="222">
        <v>0</v>
      </c>
      <c r="R2089" s="68" t="s">
        <v>639</v>
      </c>
      <c r="S2089" s="381"/>
      <c r="T2089" s="287"/>
    </row>
    <row r="2090" spans="1:20" ht="51">
      <c r="A2090" s="198">
        <v>513</v>
      </c>
      <c r="B2090" s="68"/>
      <c r="C2090" s="220" t="s">
        <v>161</v>
      </c>
      <c r="D2090" s="221">
        <v>44811</v>
      </c>
      <c r="E2090" s="198" t="s">
        <v>4890</v>
      </c>
      <c r="F2090" s="198" t="s">
        <v>15</v>
      </c>
      <c r="G2090" s="198">
        <v>1994976</v>
      </c>
      <c r="H2090" s="68"/>
      <c r="I2090" s="204" t="s">
        <v>6142</v>
      </c>
      <c r="J2090" s="68"/>
      <c r="K2090" s="68"/>
      <c r="L2090" s="68"/>
      <c r="M2090" s="68"/>
      <c r="N2090" s="379"/>
      <c r="O2090" s="379"/>
      <c r="P2090" s="222">
        <v>50</v>
      </c>
      <c r="Q2090" s="222">
        <v>0</v>
      </c>
      <c r="R2090" s="68" t="s">
        <v>639</v>
      </c>
      <c r="S2090" s="381"/>
      <c r="T2090" s="287"/>
    </row>
    <row r="2091" spans="1:20" ht="63.75">
      <c r="A2091" s="198">
        <v>10</v>
      </c>
      <c r="B2091" s="68"/>
      <c r="C2091" s="220" t="s">
        <v>39</v>
      </c>
      <c r="D2091" s="221">
        <v>44811</v>
      </c>
      <c r="E2091" s="198" t="s">
        <v>4891</v>
      </c>
      <c r="F2091" s="198" t="s">
        <v>15</v>
      </c>
      <c r="G2091" s="198">
        <v>1995112</v>
      </c>
      <c r="H2091" s="68"/>
      <c r="I2091" s="204" t="s">
        <v>6143</v>
      </c>
      <c r="J2091" s="68"/>
      <c r="K2091" s="68"/>
      <c r="L2091" s="68"/>
      <c r="M2091" s="68"/>
      <c r="N2091" s="379"/>
      <c r="O2091" s="379"/>
      <c r="P2091" s="222">
        <v>50</v>
      </c>
      <c r="Q2091" s="222">
        <v>0</v>
      </c>
      <c r="R2091" s="68" t="s">
        <v>639</v>
      </c>
      <c r="S2091" s="381"/>
      <c r="T2091" s="287"/>
    </row>
    <row r="2092" spans="1:20" ht="76.5">
      <c r="A2092" s="198">
        <v>513</v>
      </c>
      <c r="B2092" s="68"/>
      <c r="C2092" s="220" t="s">
        <v>161</v>
      </c>
      <c r="D2092" s="221">
        <v>44811</v>
      </c>
      <c r="E2092" s="198" t="s">
        <v>4892</v>
      </c>
      <c r="F2092" s="198" t="s">
        <v>15</v>
      </c>
      <c r="G2092" s="198">
        <v>1995114</v>
      </c>
      <c r="H2092" s="68"/>
      <c r="I2092" s="204" t="s">
        <v>6144</v>
      </c>
      <c r="J2092" s="68"/>
      <c r="K2092" s="68"/>
      <c r="L2092" s="68"/>
      <c r="M2092" s="68"/>
      <c r="N2092" s="379"/>
      <c r="O2092" s="379"/>
      <c r="P2092" s="222">
        <v>50</v>
      </c>
      <c r="Q2092" s="222">
        <v>0</v>
      </c>
      <c r="R2092" s="68" t="s">
        <v>639</v>
      </c>
      <c r="S2092" s="381"/>
      <c r="T2092" s="287"/>
    </row>
    <row r="2093" spans="1:20" ht="63.75">
      <c r="A2093" s="198">
        <v>10</v>
      </c>
      <c r="B2093" s="68"/>
      <c r="C2093" s="220" t="s">
        <v>39</v>
      </c>
      <c r="D2093" s="221">
        <v>44811</v>
      </c>
      <c r="E2093" s="198" t="s">
        <v>4893</v>
      </c>
      <c r="F2093" s="198" t="s">
        <v>15</v>
      </c>
      <c r="G2093" s="198">
        <v>1995122</v>
      </c>
      <c r="H2093" s="68"/>
      <c r="I2093" s="204" t="s">
        <v>6145</v>
      </c>
      <c r="J2093" s="68"/>
      <c r="K2093" s="68"/>
      <c r="L2093" s="68"/>
      <c r="M2093" s="68"/>
      <c r="N2093" s="379"/>
      <c r="O2093" s="379"/>
      <c r="P2093" s="222">
        <v>50</v>
      </c>
      <c r="Q2093" s="222">
        <v>0</v>
      </c>
      <c r="R2093" s="68" t="s">
        <v>639</v>
      </c>
      <c r="S2093" s="381"/>
      <c r="T2093" s="287"/>
    </row>
    <row r="2094" spans="1:20" ht="63.75">
      <c r="A2094" s="198">
        <v>10</v>
      </c>
      <c r="B2094" s="68"/>
      <c r="C2094" s="220" t="s">
        <v>39</v>
      </c>
      <c r="D2094" s="221">
        <v>44811</v>
      </c>
      <c r="E2094" s="198" t="s">
        <v>4894</v>
      </c>
      <c r="F2094" s="198" t="s">
        <v>15</v>
      </c>
      <c r="G2094" s="198">
        <v>1995124</v>
      </c>
      <c r="H2094" s="68"/>
      <c r="I2094" s="204" t="s">
        <v>6146</v>
      </c>
      <c r="J2094" s="68"/>
      <c r="K2094" s="68"/>
      <c r="L2094" s="68"/>
      <c r="M2094" s="68"/>
      <c r="N2094" s="379"/>
      <c r="O2094" s="379"/>
      <c r="P2094" s="222">
        <v>50</v>
      </c>
      <c r="Q2094" s="222">
        <v>0</v>
      </c>
      <c r="R2094" s="68" t="s">
        <v>639</v>
      </c>
      <c r="S2094" s="381"/>
      <c r="T2094" s="287"/>
    </row>
    <row r="2095" spans="1:20" ht="89.25">
      <c r="A2095" s="198">
        <v>291</v>
      </c>
      <c r="B2095" s="68"/>
      <c r="C2095" s="220" t="s">
        <v>120</v>
      </c>
      <c r="D2095" s="221">
        <v>44811</v>
      </c>
      <c r="E2095" s="198" t="s">
        <v>4895</v>
      </c>
      <c r="F2095" s="198" t="s">
        <v>13</v>
      </c>
      <c r="G2095" s="198">
        <v>1041697</v>
      </c>
      <c r="H2095" s="68"/>
      <c r="I2095" s="204" t="s">
        <v>6147</v>
      </c>
      <c r="J2095" s="68"/>
      <c r="K2095" s="68"/>
      <c r="L2095" s="68"/>
      <c r="M2095" s="68"/>
      <c r="N2095" s="379"/>
      <c r="O2095" s="379"/>
      <c r="P2095" s="222">
        <v>73.099999999999994</v>
      </c>
      <c r="Q2095" s="222">
        <v>0</v>
      </c>
      <c r="R2095" s="68" t="s">
        <v>639</v>
      </c>
      <c r="S2095" s="381"/>
      <c r="T2095" s="287"/>
    </row>
    <row r="2096" spans="1:20" ht="102">
      <c r="A2096" s="198">
        <v>291</v>
      </c>
      <c r="B2096" s="68"/>
      <c r="C2096" s="220" t="s">
        <v>120</v>
      </c>
      <c r="D2096" s="221">
        <v>44811</v>
      </c>
      <c r="E2096" s="198" t="s">
        <v>4896</v>
      </c>
      <c r="F2096" s="198" t="s">
        <v>11</v>
      </c>
      <c r="G2096" s="198">
        <v>1041697</v>
      </c>
      <c r="H2096" s="68"/>
      <c r="I2096" s="204" t="s">
        <v>6148</v>
      </c>
      <c r="J2096" s="68"/>
      <c r="K2096" s="68"/>
      <c r="L2096" s="68"/>
      <c r="M2096" s="68"/>
      <c r="N2096" s="379"/>
      <c r="O2096" s="379"/>
      <c r="P2096" s="222">
        <v>270</v>
      </c>
      <c r="Q2096" s="222">
        <v>0</v>
      </c>
      <c r="R2096" s="68" t="s">
        <v>639</v>
      </c>
      <c r="S2096" s="381"/>
      <c r="T2096" s="287"/>
    </row>
    <row r="2097" spans="1:20" ht="89.25">
      <c r="A2097" s="198">
        <v>291</v>
      </c>
      <c r="B2097" s="68"/>
      <c r="C2097" s="220" t="s">
        <v>120</v>
      </c>
      <c r="D2097" s="221">
        <v>44811</v>
      </c>
      <c r="E2097" s="198" t="s">
        <v>4897</v>
      </c>
      <c r="F2097" s="198" t="s">
        <v>13</v>
      </c>
      <c r="G2097" s="198">
        <v>1041698</v>
      </c>
      <c r="H2097" s="68"/>
      <c r="I2097" s="204" t="s">
        <v>6149</v>
      </c>
      <c r="J2097" s="68"/>
      <c r="K2097" s="68"/>
      <c r="L2097" s="68"/>
      <c r="M2097" s="68"/>
      <c r="N2097" s="379"/>
      <c r="O2097" s="379"/>
      <c r="P2097" s="222">
        <v>73.099999999999994</v>
      </c>
      <c r="Q2097" s="222">
        <v>0</v>
      </c>
      <c r="R2097" s="68" t="s">
        <v>639</v>
      </c>
      <c r="S2097" s="381"/>
      <c r="T2097" s="287"/>
    </row>
    <row r="2098" spans="1:20" ht="102">
      <c r="A2098" s="198">
        <v>291</v>
      </c>
      <c r="B2098" s="68"/>
      <c r="C2098" s="220" t="s">
        <v>120</v>
      </c>
      <c r="D2098" s="221">
        <v>44811</v>
      </c>
      <c r="E2098" s="198" t="s">
        <v>4898</v>
      </c>
      <c r="F2098" s="198" t="s">
        <v>11</v>
      </c>
      <c r="G2098" s="198">
        <v>1041698</v>
      </c>
      <c r="H2098" s="68"/>
      <c r="I2098" s="204" t="s">
        <v>6150</v>
      </c>
      <c r="J2098" s="68"/>
      <c r="K2098" s="68"/>
      <c r="L2098" s="68"/>
      <c r="M2098" s="68"/>
      <c r="N2098" s="379"/>
      <c r="O2098" s="379"/>
      <c r="P2098" s="222">
        <v>270</v>
      </c>
      <c r="Q2098" s="222">
        <v>0</v>
      </c>
      <c r="R2098" s="68" t="s">
        <v>639</v>
      </c>
      <c r="S2098" s="381"/>
      <c r="T2098" s="287"/>
    </row>
    <row r="2099" spans="1:20" ht="76.5">
      <c r="A2099" s="198">
        <v>383</v>
      </c>
      <c r="B2099" s="68"/>
      <c r="C2099" s="220" t="s">
        <v>1248</v>
      </c>
      <c r="D2099" s="221">
        <v>44811</v>
      </c>
      <c r="E2099" s="198" t="s">
        <v>4899</v>
      </c>
      <c r="F2099" s="198" t="s">
        <v>11</v>
      </c>
      <c r="G2099" s="198">
        <v>1041703</v>
      </c>
      <c r="H2099" s="68"/>
      <c r="I2099" s="204" t="s">
        <v>6151</v>
      </c>
      <c r="J2099" s="68"/>
      <c r="K2099" s="68"/>
      <c r="L2099" s="68"/>
      <c r="M2099" s="68"/>
      <c r="N2099" s="379"/>
      <c r="O2099" s="379"/>
      <c r="P2099" s="222">
        <v>50</v>
      </c>
      <c r="Q2099" s="222">
        <v>0</v>
      </c>
      <c r="R2099" s="68" t="s">
        <v>639</v>
      </c>
      <c r="S2099" s="381"/>
      <c r="T2099" s="287"/>
    </row>
    <row r="2100" spans="1:20" ht="51">
      <c r="A2100" s="198" t="s">
        <v>551</v>
      </c>
      <c r="B2100" s="68"/>
      <c r="C2100" s="220" t="s">
        <v>590</v>
      </c>
      <c r="D2100" s="221">
        <v>44812</v>
      </c>
      <c r="E2100" s="198" t="s">
        <v>4900</v>
      </c>
      <c r="F2100" s="198" t="s">
        <v>3</v>
      </c>
      <c r="G2100" s="198">
        <v>2048396</v>
      </c>
      <c r="H2100" s="68"/>
      <c r="I2100" s="204" t="s">
        <v>6152</v>
      </c>
      <c r="J2100" s="68"/>
      <c r="K2100" s="68"/>
      <c r="L2100" s="68"/>
      <c r="M2100" s="68"/>
      <c r="N2100" s="379"/>
      <c r="O2100" s="379"/>
      <c r="P2100" s="222">
        <v>0</v>
      </c>
      <c r="Q2100" s="222">
        <v>493.6</v>
      </c>
      <c r="R2100" s="68" t="s">
        <v>639</v>
      </c>
      <c r="S2100" s="381"/>
      <c r="T2100" s="287"/>
    </row>
    <row r="2101" spans="1:20" ht="38.25">
      <c r="A2101" s="198">
        <v>20</v>
      </c>
      <c r="B2101" s="68"/>
      <c r="C2101" s="220" t="s">
        <v>42</v>
      </c>
      <c r="D2101" s="221">
        <v>44812</v>
      </c>
      <c r="E2101" s="198" t="s">
        <v>4901</v>
      </c>
      <c r="F2101" s="198" t="s">
        <v>3</v>
      </c>
      <c r="G2101" s="198">
        <v>2048427</v>
      </c>
      <c r="H2101" s="68"/>
      <c r="I2101" s="204" t="s">
        <v>6153</v>
      </c>
      <c r="J2101" s="68"/>
      <c r="K2101" s="68"/>
      <c r="L2101" s="68"/>
      <c r="M2101" s="68"/>
      <c r="N2101" s="379"/>
      <c r="O2101" s="379"/>
      <c r="P2101" s="222">
        <v>0</v>
      </c>
      <c r="Q2101" s="222">
        <v>1087</v>
      </c>
      <c r="R2101" s="68" t="s">
        <v>639</v>
      </c>
      <c r="S2101" s="381"/>
      <c r="T2101" s="287"/>
    </row>
    <row r="2102" spans="1:20" ht="51">
      <c r="A2102" s="198">
        <v>46</v>
      </c>
      <c r="B2102" s="68"/>
      <c r="C2102" s="220" t="s">
        <v>1384</v>
      </c>
      <c r="D2102" s="221">
        <v>44812</v>
      </c>
      <c r="E2102" s="198" t="s">
        <v>4902</v>
      </c>
      <c r="F2102" s="198" t="s">
        <v>3</v>
      </c>
      <c r="G2102" s="198">
        <v>2048462</v>
      </c>
      <c r="H2102" s="68"/>
      <c r="I2102" s="204" t="s">
        <v>6154</v>
      </c>
      <c r="J2102" s="68"/>
      <c r="K2102" s="68"/>
      <c r="L2102" s="68"/>
      <c r="M2102" s="68"/>
      <c r="N2102" s="379"/>
      <c r="O2102" s="379"/>
      <c r="P2102" s="222">
        <v>0</v>
      </c>
      <c r="Q2102" s="222">
        <v>15000</v>
      </c>
      <c r="R2102" s="68" t="s">
        <v>639</v>
      </c>
      <c r="S2102" s="381"/>
      <c r="T2102" s="287"/>
    </row>
    <row r="2103" spans="1:20" ht="51">
      <c r="A2103" s="198" t="s">
        <v>551</v>
      </c>
      <c r="B2103" s="68"/>
      <c r="C2103" s="220" t="s">
        <v>590</v>
      </c>
      <c r="D2103" s="221">
        <v>44812</v>
      </c>
      <c r="E2103" s="198" t="s">
        <v>4903</v>
      </c>
      <c r="F2103" s="198" t="s">
        <v>3</v>
      </c>
      <c r="G2103" s="198">
        <v>2048468</v>
      </c>
      <c r="H2103" s="68"/>
      <c r="I2103" s="204" t="s">
        <v>6155</v>
      </c>
      <c r="J2103" s="68"/>
      <c r="K2103" s="68"/>
      <c r="L2103" s="68"/>
      <c r="M2103" s="68"/>
      <c r="N2103" s="379"/>
      <c r="O2103" s="379"/>
      <c r="P2103" s="222">
        <v>0</v>
      </c>
      <c r="Q2103" s="222">
        <v>209.55</v>
      </c>
      <c r="R2103" s="68" t="s">
        <v>639</v>
      </c>
      <c r="S2103" s="381"/>
      <c r="T2103" s="287"/>
    </row>
    <row r="2104" spans="1:20" ht="63.75">
      <c r="A2104" s="198">
        <v>133</v>
      </c>
      <c r="B2104" s="68"/>
      <c r="C2104" s="220" t="s">
        <v>61</v>
      </c>
      <c r="D2104" s="221">
        <v>44812</v>
      </c>
      <c r="E2104" s="198" t="s">
        <v>4904</v>
      </c>
      <c r="F2104" s="198" t="s">
        <v>3</v>
      </c>
      <c r="G2104" s="198">
        <v>2048464</v>
      </c>
      <c r="H2104" s="68"/>
      <c r="I2104" s="204" t="s">
        <v>6156</v>
      </c>
      <c r="J2104" s="68"/>
      <c r="K2104" s="68"/>
      <c r="L2104" s="68"/>
      <c r="M2104" s="68"/>
      <c r="N2104" s="379"/>
      <c r="O2104" s="379"/>
      <c r="P2104" s="222">
        <v>0</v>
      </c>
      <c r="Q2104" s="222">
        <v>14185</v>
      </c>
      <c r="R2104" s="68" t="s">
        <v>639</v>
      </c>
      <c r="S2104" s="381"/>
      <c r="T2104" s="287"/>
    </row>
    <row r="2105" spans="1:20" ht="63.75">
      <c r="A2105" s="198">
        <v>133</v>
      </c>
      <c r="B2105" s="68"/>
      <c r="C2105" s="220" t="s">
        <v>61</v>
      </c>
      <c r="D2105" s="221">
        <v>44812</v>
      </c>
      <c r="E2105" s="198" t="s">
        <v>4905</v>
      </c>
      <c r="F2105" s="198" t="s">
        <v>3</v>
      </c>
      <c r="G2105" s="198">
        <v>2048466</v>
      </c>
      <c r="H2105" s="68"/>
      <c r="I2105" s="204" t="s">
        <v>6157</v>
      </c>
      <c r="J2105" s="68"/>
      <c r="K2105" s="68"/>
      <c r="L2105" s="68"/>
      <c r="M2105" s="68"/>
      <c r="N2105" s="379"/>
      <c r="O2105" s="379"/>
      <c r="P2105" s="222">
        <v>0</v>
      </c>
      <c r="Q2105" s="222">
        <v>680</v>
      </c>
      <c r="R2105" s="68" t="s">
        <v>639</v>
      </c>
      <c r="S2105" s="381"/>
      <c r="T2105" s="287"/>
    </row>
    <row r="2106" spans="1:20" ht="51">
      <c r="A2106" s="198">
        <v>190</v>
      </c>
      <c r="B2106" s="68"/>
      <c r="C2106" s="220" t="s">
        <v>83</v>
      </c>
      <c r="D2106" s="221">
        <v>44812</v>
      </c>
      <c r="E2106" s="198" t="s">
        <v>4906</v>
      </c>
      <c r="F2106" s="198" t="s">
        <v>3</v>
      </c>
      <c r="G2106" s="198">
        <v>2048521</v>
      </c>
      <c r="H2106" s="68"/>
      <c r="I2106" s="204" t="s">
        <v>6158</v>
      </c>
      <c r="J2106" s="68"/>
      <c r="K2106" s="68"/>
      <c r="L2106" s="68"/>
      <c r="M2106" s="68"/>
      <c r="N2106" s="379"/>
      <c r="O2106" s="379"/>
      <c r="P2106" s="222">
        <v>0</v>
      </c>
      <c r="Q2106" s="222">
        <v>70</v>
      </c>
      <c r="R2106" s="68" t="s">
        <v>639</v>
      </c>
      <c r="S2106" s="381"/>
      <c r="T2106" s="287"/>
    </row>
    <row r="2107" spans="1:20" ht="51">
      <c r="A2107" s="198">
        <v>47</v>
      </c>
      <c r="B2107" s="68"/>
      <c r="C2107" s="220" t="s">
        <v>46</v>
      </c>
      <c r="D2107" s="221">
        <v>44812</v>
      </c>
      <c r="E2107" s="198" t="s">
        <v>4907</v>
      </c>
      <c r="F2107" s="198" t="s">
        <v>3</v>
      </c>
      <c r="G2107" s="198">
        <v>2048522</v>
      </c>
      <c r="H2107" s="68"/>
      <c r="I2107" s="204" t="s">
        <v>6159</v>
      </c>
      <c r="J2107" s="68"/>
      <c r="K2107" s="68"/>
      <c r="L2107" s="68"/>
      <c r="M2107" s="68"/>
      <c r="N2107" s="379"/>
      <c r="O2107" s="379"/>
      <c r="P2107" s="222">
        <v>0</v>
      </c>
      <c r="Q2107" s="222">
        <v>69.5</v>
      </c>
      <c r="R2107" s="68" t="s">
        <v>639</v>
      </c>
      <c r="S2107" s="381"/>
      <c r="T2107" s="287"/>
    </row>
    <row r="2108" spans="1:20" ht="51">
      <c r="A2108" s="198">
        <v>47</v>
      </c>
      <c r="B2108" s="68"/>
      <c r="C2108" s="220" t="s">
        <v>46</v>
      </c>
      <c r="D2108" s="221">
        <v>44812</v>
      </c>
      <c r="E2108" s="198" t="s">
        <v>4908</v>
      </c>
      <c r="F2108" s="198" t="s">
        <v>3</v>
      </c>
      <c r="G2108" s="198">
        <v>2048525</v>
      </c>
      <c r="H2108" s="68"/>
      <c r="I2108" s="204" t="s">
        <v>6160</v>
      </c>
      <c r="J2108" s="68"/>
      <c r="K2108" s="68"/>
      <c r="L2108" s="68"/>
      <c r="M2108" s="68"/>
      <c r="N2108" s="379"/>
      <c r="O2108" s="379"/>
      <c r="P2108" s="222">
        <v>0</v>
      </c>
      <c r="Q2108" s="222">
        <v>69.5</v>
      </c>
      <c r="R2108" s="68" t="s">
        <v>639</v>
      </c>
      <c r="S2108" s="381"/>
      <c r="T2108" s="287"/>
    </row>
    <row r="2109" spans="1:20" ht="51">
      <c r="A2109" s="198">
        <v>47</v>
      </c>
      <c r="B2109" s="68"/>
      <c r="C2109" s="220" t="s">
        <v>46</v>
      </c>
      <c r="D2109" s="221">
        <v>44812</v>
      </c>
      <c r="E2109" s="198" t="s">
        <v>4909</v>
      </c>
      <c r="F2109" s="198" t="s">
        <v>3</v>
      </c>
      <c r="G2109" s="198">
        <v>2048544</v>
      </c>
      <c r="H2109" s="68"/>
      <c r="I2109" s="204" t="s">
        <v>6161</v>
      </c>
      <c r="J2109" s="68"/>
      <c r="K2109" s="68"/>
      <c r="L2109" s="68"/>
      <c r="M2109" s="68"/>
      <c r="N2109" s="379"/>
      <c r="O2109" s="379"/>
      <c r="P2109" s="222">
        <v>0</v>
      </c>
      <c r="Q2109" s="222">
        <v>36</v>
      </c>
      <c r="R2109" s="68" t="s">
        <v>639</v>
      </c>
      <c r="S2109" s="381"/>
      <c r="T2109" s="287"/>
    </row>
    <row r="2110" spans="1:20" ht="51">
      <c r="A2110" s="198">
        <v>41</v>
      </c>
      <c r="B2110" s="68"/>
      <c r="C2110" s="220" t="s">
        <v>45</v>
      </c>
      <c r="D2110" s="221">
        <v>44812</v>
      </c>
      <c r="E2110" s="198" t="s">
        <v>4910</v>
      </c>
      <c r="F2110" s="198" t="s">
        <v>3</v>
      </c>
      <c r="G2110" s="198">
        <v>2048559</v>
      </c>
      <c r="H2110" s="68"/>
      <c r="I2110" s="204" t="s">
        <v>6162</v>
      </c>
      <c r="J2110" s="68"/>
      <c r="K2110" s="68"/>
      <c r="L2110" s="68"/>
      <c r="M2110" s="68"/>
      <c r="N2110" s="379"/>
      <c r="O2110" s="379"/>
      <c r="P2110" s="222">
        <v>0</v>
      </c>
      <c r="Q2110" s="222">
        <v>0.96</v>
      </c>
      <c r="R2110" s="68" t="s">
        <v>639</v>
      </c>
      <c r="S2110" s="381"/>
      <c r="T2110" s="287"/>
    </row>
    <row r="2111" spans="1:20" ht="38.25">
      <c r="A2111" s="198">
        <v>389</v>
      </c>
      <c r="B2111" s="68"/>
      <c r="C2111" s="220" t="s">
        <v>1437</v>
      </c>
      <c r="D2111" s="221">
        <v>44812</v>
      </c>
      <c r="E2111" s="198" t="s">
        <v>4911</v>
      </c>
      <c r="F2111" s="198" t="s">
        <v>3</v>
      </c>
      <c r="G2111" s="198">
        <v>2048565</v>
      </c>
      <c r="H2111" s="68"/>
      <c r="I2111" s="204" t="s">
        <v>6163</v>
      </c>
      <c r="J2111" s="68"/>
      <c r="K2111" s="68"/>
      <c r="L2111" s="68"/>
      <c r="M2111" s="68"/>
      <c r="N2111" s="379"/>
      <c r="O2111" s="379"/>
      <c r="P2111" s="222">
        <v>0</v>
      </c>
      <c r="Q2111" s="222">
        <v>30</v>
      </c>
      <c r="R2111" s="68" t="s">
        <v>639</v>
      </c>
      <c r="S2111" s="381"/>
      <c r="T2111" s="287"/>
    </row>
    <row r="2112" spans="1:20" ht="51">
      <c r="A2112" s="198">
        <v>203</v>
      </c>
      <c r="B2112" s="68"/>
      <c r="C2112" s="220" t="s">
        <v>87</v>
      </c>
      <c r="D2112" s="221">
        <v>44812</v>
      </c>
      <c r="E2112" s="198" t="s">
        <v>4912</v>
      </c>
      <c r="F2112" s="198" t="s">
        <v>3</v>
      </c>
      <c r="G2112" s="198">
        <v>2048566</v>
      </c>
      <c r="H2112" s="68"/>
      <c r="I2112" s="204" t="s">
        <v>6164</v>
      </c>
      <c r="J2112" s="68"/>
      <c r="K2112" s="68"/>
      <c r="L2112" s="68"/>
      <c r="M2112" s="68"/>
      <c r="N2112" s="379"/>
      <c r="O2112" s="379"/>
      <c r="P2112" s="222">
        <v>0</v>
      </c>
      <c r="Q2112" s="222">
        <v>129</v>
      </c>
      <c r="R2112" s="68" t="s">
        <v>639</v>
      </c>
      <c r="S2112" s="381"/>
      <c r="T2112" s="287"/>
    </row>
    <row r="2113" spans="1:20" ht="63.75">
      <c r="A2113" s="198">
        <v>41</v>
      </c>
      <c r="B2113" s="68"/>
      <c r="C2113" s="220" t="s">
        <v>45</v>
      </c>
      <c r="D2113" s="221">
        <v>44812</v>
      </c>
      <c r="E2113" s="198" t="s">
        <v>4913</v>
      </c>
      <c r="F2113" s="198" t="s">
        <v>3</v>
      </c>
      <c r="G2113" s="198">
        <v>2048588</v>
      </c>
      <c r="H2113" s="68"/>
      <c r="I2113" s="204" t="s">
        <v>6165</v>
      </c>
      <c r="J2113" s="68"/>
      <c r="K2113" s="68"/>
      <c r="L2113" s="68"/>
      <c r="M2113" s="68"/>
      <c r="N2113" s="379"/>
      <c r="O2113" s="379"/>
      <c r="P2113" s="222">
        <v>0</v>
      </c>
      <c r="Q2113" s="222">
        <v>29.3</v>
      </c>
      <c r="R2113" s="68" t="s">
        <v>639</v>
      </c>
      <c r="S2113" s="381"/>
      <c r="T2113" s="287"/>
    </row>
    <row r="2114" spans="1:20" ht="51">
      <c r="A2114" s="198">
        <v>46</v>
      </c>
      <c r="B2114" s="68"/>
      <c r="C2114" s="220" t="s">
        <v>1384</v>
      </c>
      <c r="D2114" s="221">
        <v>44812</v>
      </c>
      <c r="E2114" s="198" t="s">
        <v>4914</v>
      </c>
      <c r="F2114" s="198" t="s">
        <v>3</v>
      </c>
      <c r="G2114" s="198">
        <v>2048589</v>
      </c>
      <c r="H2114" s="68"/>
      <c r="I2114" s="204" t="s">
        <v>6166</v>
      </c>
      <c r="J2114" s="68"/>
      <c r="K2114" s="68"/>
      <c r="L2114" s="68"/>
      <c r="M2114" s="68"/>
      <c r="N2114" s="379"/>
      <c r="O2114" s="379"/>
      <c r="P2114" s="222">
        <v>0</v>
      </c>
      <c r="Q2114" s="222">
        <v>304.64</v>
      </c>
      <c r="R2114" s="68" t="s">
        <v>639</v>
      </c>
      <c r="S2114" s="381"/>
      <c r="T2114" s="287"/>
    </row>
    <row r="2115" spans="1:20" ht="51">
      <c r="A2115" s="198">
        <v>46</v>
      </c>
      <c r="B2115" s="68"/>
      <c r="C2115" s="220" t="s">
        <v>1384</v>
      </c>
      <c r="D2115" s="221">
        <v>44812</v>
      </c>
      <c r="E2115" s="198" t="s">
        <v>4915</v>
      </c>
      <c r="F2115" s="198" t="s">
        <v>3</v>
      </c>
      <c r="G2115" s="198">
        <v>2048591</v>
      </c>
      <c r="H2115" s="68"/>
      <c r="I2115" s="204" t="s">
        <v>6167</v>
      </c>
      <c r="J2115" s="68"/>
      <c r="K2115" s="68"/>
      <c r="L2115" s="68"/>
      <c r="M2115" s="68"/>
      <c r="N2115" s="379"/>
      <c r="O2115" s="379"/>
      <c r="P2115" s="222">
        <v>0</v>
      </c>
      <c r="Q2115" s="222">
        <v>20</v>
      </c>
      <c r="R2115" s="68" t="s">
        <v>639</v>
      </c>
      <c r="S2115" s="381"/>
      <c r="T2115" s="287"/>
    </row>
    <row r="2116" spans="1:20" ht="51">
      <c r="A2116" s="198">
        <v>46</v>
      </c>
      <c r="B2116" s="68"/>
      <c r="C2116" s="220" t="s">
        <v>1384</v>
      </c>
      <c r="D2116" s="221">
        <v>44812</v>
      </c>
      <c r="E2116" s="198" t="s">
        <v>4916</v>
      </c>
      <c r="F2116" s="198" t="s">
        <v>3</v>
      </c>
      <c r="G2116" s="198">
        <v>2048593</v>
      </c>
      <c r="H2116" s="68"/>
      <c r="I2116" s="204" t="s">
        <v>4193</v>
      </c>
      <c r="J2116" s="68"/>
      <c r="K2116" s="68"/>
      <c r="L2116" s="68"/>
      <c r="M2116" s="68"/>
      <c r="N2116" s="379"/>
      <c r="O2116" s="379"/>
      <c r="P2116" s="222">
        <v>0</v>
      </c>
      <c r="Q2116" s="222">
        <v>28</v>
      </c>
      <c r="R2116" s="68" t="s">
        <v>639</v>
      </c>
      <c r="S2116" s="381"/>
      <c r="T2116" s="287"/>
    </row>
    <row r="2117" spans="1:20" ht="38.25">
      <c r="A2117" s="198">
        <v>417</v>
      </c>
      <c r="B2117" s="68"/>
      <c r="C2117" s="220" t="s">
        <v>148</v>
      </c>
      <c r="D2117" s="221">
        <v>44812</v>
      </c>
      <c r="E2117" s="198" t="s">
        <v>4917</v>
      </c>
      <c r="F2117" s="198" t="s">
        <v>3</v>
      </c>
      <c r="G2117" s="198">
        <v>2048594</v>
      </c>
      <c r="H2117" s="68"/>
      <c r="I2117" s="204" t="s">
        <v>6168</v>
      </c>
      <c r="J2117" s="68"/>
      <c r="K2117" s="68"/>
      <c r="L2117" s="68"/>
      <c r="M2117" s="68"/>
      <c r="N2117" s="379"/>
      <c r="O2117" s="379"/>
      <c r="P2117" s="222">
        <v>0</v>
      </c>
      <c r="Q2117" s="222">
        <v>23794.76</v>
      </c>
      <c r="R2117" s="68" t="s">
        <v>639</v>
      </c>
      <c r="S2117" s="381"/>
      <c r="T2117" s="287"/>
    </row>
    <row r="2118" spans="1:20" ht="63.75">
      <c r="A2118" s="198">
        <v>206</v>
      </c>
      <c r="B2118" s="68"/>
      <c r="C2118" s="220" t="s">
        <v>88</v>
      </c>
      <c r="D2118" s="221">
        <v>44812</v>
      </c>
      <c r="E2118" s="198" t="s">
        <v>4918</v>
      </c>
      <c r="F2118" s="198" t="s">
        <v>3</v>
      </c>
      <c r="G2118" s="198">
        <v>2048610</v>
      </c>
      <c r="H2118" s="68"/>
      <c r="I2118" s="204" t="s">
        <v>6169</v>
      </c>
      <c r="J2118" s="68"/>
      <c r="K2118" s="68"/>
      <c r="L2118" s="68"/>
      <c r="M2118" s="68"/>
      <c r="N2118" s="379"/>
      <c r="O2118" s="379"/>
      <c r="P2118" s="222">
        <v>0</v>
      </c>
      <c r="Q2118" s="222">
        <v>10</v>
      </c>
      <c r="R2118" s="68" t="s">
        <v>639</v>
      </c>
      <c r="S2118" s="381"/>
      <c r="T2118" s="287"/>
    </row>
    <row r="2119" spans="1:20" ht="51">
      <c r="A2119" s="198" t="s">
        <v>542</v>
      </c>
      <c r="B2119" s="68"/>
      <c r="C2119" s="220" t="s">
        <v>591</v>
      </c>
      <c r="D2119" s="221">
        <v>44812</v>
      </c>
      <c r="E2119" s="198" t="s">
        <v>4919</v>
      </c>
      <c r="F2119" s="198" t="s">
        <v>3</v>
      </c>
      <c r="G2119" s="198">
        <v>2048614</v>
      </c>
      <c r="H2119" s="68"/>
      <c r="I2119" s="204" t="s">
        <v>6170</v>
      </c>
      <c r="J2119" s="68"/>
      <c r="K2119" s="68"/>
      <c r="L2119" s="68"/>
      <c r="M2119" s="68"/>
      <c r="N2119" s="379"/>
      <c r="O2119" s="379"/>
      <c r="P2119" s="222">
        <v>0</v>
      </c>
      <c r="Q2119" s="222">
        <v>3413.73</v>
      </c>
      <c r="R2119" s="68" t="s">
        <v>639</v>
      </c>
      <c r="S2119" s="381"/>
      <c r="T2119" s="287"/>
    </row>
    <row r="2120" spans="1:20" ht="51">
      <c r="A2120" s="198">
        <v>86</v>
      </c>
      <c r="B2120" s="68"/>
      <c r="C2120" s="220" t="s">
        <v>51</v>
      </c>
      <c r="D2120" s="221">
        <v>44812</v>
      </c>
      <c r="E2120" s="198" t="s">
        <v>4920</v>
      </c>
      <c r="F2120" s="198" t="s">
        <v>3</v>
      </c>
      <c r="G2120" s="198">
        <v>2048615</v>
      </c>
      <c r="H2120" s="68"/>
      <c r="I2120" s="204" t="s">
        <v>6171</v>
      </c>
      <c r="J2120" s="68"/>
      <c r="K2120" s="68"/>
      <c r="L2120" s="68"/>
      <c r="M2120" s="68"/>
      <c r="N2120" s="379"/>
      <c r="O2120" s="379"/>
      <c r="P2120" s="222">
        <v>0</v>
      </c>
      <c r="Q2120" s="222">
        <v>74</v>
      </c>
      <c r="R2120" s="68" t="s">
        <v>639</v>
      </c>
      <c r="S2120" s="381"/>
      <c r="T2120" s="287"/>
    </row>
    <row r="2121" spans="1:20" ht="63.75">
      <c r="A2121" s="198">
        <v>580</v>
      </c>
      <c r="B2121" s="68"/>
      <c r="C2121" s="220" t="s">
        <v>170</v>
      </c>
      <c r="D2121" s="221">
        <v>44812</v>
      </c>
      <c r="E2121" s="198" t="s">
        <v>4921</v>
      </c>
      <c r="F2121" s="198" t="s">
        <v>3</v>
      </c>
      <c r="G2121" s="198">
        <v>2048459</v>
      </c>
      <c r="H2121" s="68"/>
      <c r="I2121" s="204" t="s">
        <v>6172</v>
      </c>
      <c r="J2121" s="68"/>
      <c r="K2121" s="68"/>
      <c r="L2121" s="68"/>
      <c r="M2121" s="68"/>
      <c r="N2121" s="379"/>
      <c r="O2121" s="379"/>
      <c r="P2121" s="222">
        <v>0</v>
      </c>
      <c r="Q2121" s="222">
        <v>150</v>
      </c>
      <c r="R2121" s="68" t="s">
        <v>639</v>
      </c>
      <c r="S2121" s="381"/>
      <c r="T2121" s="287"/>
    </row>
    <row r="2122" spans="1:20" ht="63.75">
      <c r="A2122" s="198">
        <v>155</v>
      </c>
      <c r="B2122" s="68"/>
      <c r="C2122" s="220" t="s">
        <v>76</v>
      </c>
      <c r="D2122" s="221">
        <v>44812</v>
      </c>
      <c r="E2122" s="198" t="s">
        <v>4922</v>
      </c>
      <c r="F2122" s="198" t="s">
        <v>3</v>
      </c>
      <c r="G2122" s="198">
        <v>2048496</v>
      </c>
      <c r="H2122" s="68"/>
      <c r="I2122" s="204" t="s">
        <v>6173</v>
      </c>
      <c r="J2122" s="68"/>
      <c r="K2122" s="68"/>
      <c r="L2122" s="68"/>
      <c r="M2122" s="68"/>
      <c r="N2122" s="379"/>
      <c r="O2122" s="379"/>
      <c r="P2122" s="222">
        <v>0</v>
      </c>
      <c r="Q2122" s="222">
        <v>800</v>
      </c>
      <c r="R2122" s="68" t="s">
        <v>639</v>
      </c>
      <c r="S2122" s="381"/>
      <c r="T2122" s="287"/>
    </row>
    <row r="2123" spans="1:20" ht="63.75">
      <c r="A2123" s="198">
        <v>46</v>
      </c>
      <c r="B2123" s="68"/>
      <c r="C2123" s="220" t="s">
        <v>1384</v>
      </c>
      <c r="D2123" s="221">
        <v>44812</v>
      </c>
      <c r="E2123" s="198" t="s">
        <v>4923</v>
      </c>
      <c r="F2123" s="198" t="s">
        <v>3</v>
      </c>
      <c r="G2123" s="198">
        <v>2048497</v>
      </c>
      <c r="H2123" s="68"/>
      <c r="I2123" s="204" t="s">
        <v>6174</v>
      </c>
      <c r="J2123" s="68"/>
      <c r="K2123" s="68"/>
      <c r="L2123" s="68"/>
      <c r="M2123" s="68"/>
      <c r="N2123" s="379"/>
      <c r="O2123" s="379"/>
      <c r="P2123" s="222">
        <v>0</v>
      </c>
      <c r="Q2123" s="222">
        <v>1840.3</v>
      </c>
      <c r="R2123" s="68" t="s">
        <v>639</v>
      </c>
      <c r="S2123" s="381"/>
      <c r="T2123" s="287"/>
    </row>
    <row r="2124" spans="1:20" ht="63.75">
      <c r="A2124" s="198" t="s">
        <v>542</v>
      </c>
      <c r="B2124" s="68"/>
      <c r="C2124" s="220" t="s">
        <v>591</v>
      </c>
      <c r="D2124" s="221">
        <v>44812</v>
      </c>
      <c r="E2124" s="198" t="s">
        <v>4924</v>
      </c>
      <c r="F2124" s="198" t="s">
        <v>3</v>
      </c>
      <c r="G2124" s="198">
        <v>2048499</v>
      </c>
      <c r="H2124" s="68"/>
      <c r="I2124" s="204" t="s">
        <v>6175</v>
      </c>
      <c r="J2124" s="68"/>
      <c r="K2124" s="68"/>
      <c r="L2124" s="68"/>
      <c r="M2124" s="68"/>
      <c r="N2124" s="379"/>
      <c r="O2124" s="379"/>
      <c r="P2124" s="222">
        <v>0</v>
      </c>
      <c r="Q2124" s="222">
        <v>754.4</v>
      </c>
      <c r="R2124" s="68" t="s">
        <v>639</v>
      </c>
      <c r="S2124" s="381"/>
      <c r="T2124" s="287"/>
    </row>
    <row r="2125" spans="1:20" ht="63.75">
      <c r="A2125" s="198" t="s">
        <v>542</v>
      </c>
      <c r="B2125" s="68"/>
      <c r="C2125" s="220" t="s">
        <v>591</v>
      </c>
      <c r="D2125" s="221">
        <v>44812</v>
      </c>
      <c r="E2125" s="198" t="s">
        <v>4925</v>
      </c>
      <c r="F2125" s="198" t="s">
        <v>3</v>
      </c>
      <c r="G2125" s="198">
        <v>2048502</v>
      </c>
      <c r="H2125" s="68"/>
      <c r="I2125" s="204" t="s">
        <v>6176</v>
      </c>
      <c r="J2125" s="68"/>
      <c r="K2125" s="68"/>
      <c r="L2125" s="68"/>
      <c r="M2125" s="68"/>
      <c r="N2125" s="379"/>
      <c r="O2125" s="379"/>
      <c r="P2125" s="222">
        <v>0</v>
      </c>
      <c r="Q2125" s="222">
        <v>968.44</v>
      </c>
      <c r="R2125" s="68" t="s">
        <v>639</v>
      </c>
      <c r="S2125" s="381"/>
      <c r="T2125" s="287"/>
    </row>
    <row r="2126" spans="1:20" ht="63.75">
      <c r="A2126" s="198">
        <v>385</v>
      </c>
      <c r="B2126" s="68"/>
      <c r="C2126" s="220" t="s">
        <v>694</v>
      </c>
      <c r="D2126" s="221">
        <v>44812</v>
      </c>
      <c r="E2126" s="198" t="s">
        <v>4926</v>
      </c>
      <c r="F2126" s="198" t="s">
        <v>3</v>
      </c>
      <c r="G2126" s="198">
        <v>2048504</v>
      </c>
      <c r="H2126" s="68"/>
      <c r="I2126" s="204" t="s">
        <v>6177</v>
      </c>
      <c r="J2126" s="68"/>
      <c r="K2126" s="68"/>
      <c r="L2126" s="68"/>
      <c r="M2126" s="68"/>
      <c r="N2126" s="379"/>
      <c r="O2126" s="379"/>
      <c r="P2126" s="222">
        <v>0</v>
      </c>
      <c r="Q2126" s="222">
        <v>6022.6</v>
      </c>
      <c r="R2126" s="68" t="s">
        <v>639</v>
      </c>
      <c r="S2126" s="381"/>
      <c r="T2126" s="287"/>
    </row>
    <row r="2127" spans="1:20" ht="63.75">
      <c r="A2127" s="198" t="s">
        <v>542</v>
      </c>
      <c r="B2127" s="68"/>
      <c r="C2127" s="220" t="s">
        <v>591</v>
      </c>
      <c r="D2127" s="221">
        <v>44812</v>
      </c>
      <c r="E2127" s="198" t="s">
        <v>4927</v>
      </c>
      <c r="F2127" s="198" t="s">
        <v>3</v>
      </c>
      <c r="G2127" s="198">
        <v>2048509</v>
      </c>
      <c r="H2127" s="68"/>
      <c r="I2127" s="204" t="s">
        <v>6178</v>
      </c>
      <c r="J2127" s="68"/>
      <c r="K2127" s="68"/>
      <c r="L2127" s="68"/>
      <c r="M2127" s="68"/>
      <c r="N2127" s="379"/>
      <c r="O2127" s="379"/>
      <c r="P2127" s="222">
        <v>0</v>
      </c>
      <c r="Q2127" s="222">
        <v>40297.339999999997</v>
      </c>
      <c r="R2127" s="68" t="s">
        <v>639</v>
      </c>
      <c r="S2127" s="381"/>
      <c r="T2127" s="287"/>
    </row>
    <row r="2128" spans="1:20" ht="63.75">
      <c r="A2128" s="198">
        <v>585</v>
      </c>
      <c r="B2128" s="68"/>
      <c r="C2128" s="220" t="s">
        <v>172</v>
      </c>
      <c r="D2128" s="221">
        <v>44812</v>
      </c>
      <c r="E2128" s="198" t="s">
        <v>4928</v>
      </c>
      <c r="F2128" s="198" t="s">
        <v>3</v>
      </c>
      <c r="G2128" s="198">
        <v>2048511</v>
      </c>
      <c r="H2128" s="68"/>
      <c r="I2128" s="204" t="s">
        <v>6179</v>
      </c>
      <c r="J2128" s="68"/>
      <c r="K2128" s="68"/>
      <c r="L2128" s="68"/>
      <c r="M2128" s="68"/>
      <c r="N2128" s="379"/>
      <c r="O2128" s="379"/>
      <c r="P2128" s="222">
        <v>0</v>
      </c>
      <c r="Q2128" s="222">
        <v>1763.8</v>
      </c>
      <c r="R2128" s="68" t="s">
        <v>639</v>
      </c>
      <c r="S2128" s="381"/>
      <c r="T2128" s="287"/>
    </row>
    <row r="2129" spans="1:20" ht="63.75">
      <c r="A2129" s="198">
        <v>373</v>
      </c>
      <c r="B2129" s="68"/>
      <c r="C2129" s="220" t="s">
        <v>608</v>
      </c>
      <c r="D2129" s="221">
        <v>44812</v>
      </c>
      <c r="E2129" s="198" t="s">
        <v>4929</v>
      </c>
      <c r="F2129" s="198" t="s">
        <v>3</v>
      </c>
      <c r="G2129" s="198">
        <v>2048513</v>
      </c>
      <c r="H2129" s="68"/>
      <c r="I2129" s="204" t="s">
        <v>6180</v>
      </c>
      <c r="J2129" s="68"/>
      <c r="K2129" s="68"/>
      <c r="L2129" s="68"/>
      <c r="M2129" s="68"/>
      <c r="N2129" s="379"/>
      <c r="O2129" s="379"/>
      <c r="P2129" s="222">
        <v>0</v>
      </c>
      <c r="Q2129" s="222">
        <v>208.88</v>
      </c>
      <c r="R2129" s="68" t="s">
        <v>639</v>
      </c>
      <c r="S2129" s="381"/>
      <c r="T2129" s="287"/>
    </row>
    <row r="2130" spans="1:20" ht="63.75">
      <c r="A2130" s="198">
        <v>597</v>
      </c>
      <c r="B2130" s="68"/>
      <c r="C2130" s="220" t="s">
        <v>679</v>
      </c>
      <c r="D2130" s="221">
        <v>44812</v>
      </c>
      <c r="E2130" s="198" t="s">
        <v>4930</v>
      </c>
      <c r="F2130" s="198" t="s">
        <v>3</v>
      </c>
      <c r="G2130" s="198">
        <v>2048514</v>
      </c>
      <c r="H2130" s="68"/>
      <c r="I2130" s="204" t="s">
        <v>6181</v>
      </c>
      <c r="J2130" s="68"/>
      <c r="K2130" s="68"/>
      <c r="L2130" s="68"/>
      <c r="M2130" s="68"/>
      <c r="N2130" s="379"/>
      <c r="O2130" s="379"/>
      <c r="P2130" s="222">
        <v>0</v>
      </c>
      <c r="Q2130" s="222">
        <v>13902.18</v>
      </c>
      <c r="R2130" s="68" t="s">
        <v>639</v>
      </c>
      <c r="S2130" s="381"/>
      <c r="T2130" s="287"/>
    </row>
    <row r="2131" spans="1:20" ht="63.75">
      <c r="A2131" s="198" t="s">
        <v>542</v>
      </c>
      <c r="B2131" s="68"/>
      <c r="C2131" s="220" t="s">
        <v>591</v>
      </c>
      <c r="D2131" s="221">
        <v>44812</v>
      </c>
      <c r="E2131" s="198" t="s">
        <v>4931</v>
      </c>
      <c r="F2131" s="198" t="s">
        <v>3</v>
      </c>
      <c r="G2131" s="198">
        <v>2048517</v>
      </c>
      <c r="H2131" s="68"/>
      <c r="I2131" s="204" t="s">
        <v>6182</v>
      </c>
      <c r="J2131" s="68"/>
      <c r="K2131" s="68"/>
      <c r="L2131" s="68"/>
      <c r="M2131" s="68"/>
      <c r="N2131" s="379"/>
      <c r="O2131" s="379"/>
      <c r="P2131" s="222">
        <v>0</v>
      </c>
      <c r="Q2131" s="222">
        <v>3579.23</v>
      </c>
      <c r="R2131" s="68" t="s">
        <v>639</v>
      </c>
      <c r="S2131" s="381"/>
      <c r="T2131" s="287"/>
    </row>
    <row r="2132" spans="1:20" ht="63.75">
      <c r="A2132" s="198">
        <v>78</v>
      </c>
      <c r="B2132" s="68"/>
      <c r="C2132" s="220" t="s">
        <v>1385</v>
      </c>
      <c r="D2132" s="221">
        <v>44812</v>
      </c>
      <c r="E2132" s="198" t="s">
        <v>4932</v>
      </c>
      <c r="F2132" s="198" t="s">
        <v>3</v>
      </c>
      <c r="G2132" s="198">
        <v>2048520</v>
      </c>
      <c r="H2132" s="68"/>
      <c r="I2132" s="204" t="s">
        <v>6183</v>
      </c>
      <c r="J2132" s="68"/>
      <c r="K2132" s="68"/>
      <c r="L2132" s="68"/>
      <c r="M2132" s="68"/>
      <c r="N2132" s="379"/>
      <c r="O2132" s="379"/>
      <c r="P2132" s="222">
        <v>0</v>
      </c>
      <c r="Q2132" s="222">
        <v>1736.3</v>
      </c>
      <c r="R2132" s="68" t="s">
        <v>639</v>
      </c>
      <c r="S2132" s="381"/>
      <c r="T2132" s="287"/>
    </row>
    <row r="2133" spans="1:20" ht="51">
      <c r="A2133" s="198">
        <v>862</v>
      </c>
      <c r="B2133" s="68"/>
      <c r="C2133" s="220" t="s">
        <v>188</v>
      </c>
      <c r="D2133" s="221">
        <v>44812</v>
      </c>
      <c r="E2133" s="198" t="s">
        <v>4933</v>
      </c>
      <c r="F2133" s="198" t="s">
        <v>3</v>
      </c>
      <c r="G2133" s="198">
        <v>2048523</v>
      </c>
      <c r="H2133" s="68"/>
      <c r="I2133" s="204" t="s">
        <v>6184</v>
      </c>
      <c r="J2133" s="68"/>
      <c r="K2133" s="68"/>
      <c r="L2133" s="68"/>
      <c r="M2133" s="68"/>
      <c r="N2133" s="379"/>
      <c r="O2133" s="379"/>
      <c r="P2133" s="222">
        <v>0</v>
      </c>
      <c r="Q2133" s="222">
        <v>1028.43</v>
      </c>
      <c r="R2133" s="68" t="s">
        <v>639</v>
      </c>
      <c r="S2133" s="381"/>
      <c r="T2133" s="287"/>
    </row>
    <row r="2134" spans="1:20" ht="63.75">
      <c r="A2134" s="198">
        <v>35</v>
      </c>
      <c r="B2134" s="68"/>
      <c r="C2134" s="220" t="s">
        <v>44</v>
      </c>
      <c r="D2134" s="221">
        <v>44812</v>
      </c>
      <c r="E2134" s="198" t="s">
        <v>4934</v>
      </c>
      <c r="F2134" s="198" t="s">
        <v>3</v>
      </c>
      <c r="G2134" s="198">
        <v>2048524</v>
      </c>
      <c r="H2134" s="68"/>
      <c r="I2134" s="204" t="s">
        <v>6185</v>
      </c>
      <c r="J2134" s="68"/>
      <c r="K2134" s="68"/>
      <c r="L2134" s="68"/>
      <c r="M2134" s="68"/>
      <c r="N2134" s="379"/>
      <c r="O2134" s="379"/>
      <c r="P2134" s="222">
        <v>0</v>
      </c>
      <c r="Q2134" s="222">
        <v>812.94</v>
      </c>
      <c r="R2134" s="68" t="s">
        <v>639</v>
      </c>
      <c r="S2134" s="381"/>
      <c r="T2134" s="287"/>
    </row>
    <row r="2135" spans="1:20" ht="76.5">
      <c r="A2135" s="198">
        <v>291</v>
      </c>
      <c r="B2135" s="68"/>
      <c r="C2135" s="220" t="s">
        <v>120</v>
      </c>
      <c r="D2135" s="221">
        <v>44812</v>
      </c>
      <c r="E2135" s="198" t="s">
        <v>4935</v>
      </c>
      <c r="F2135" s="198" t="s">
        <v>6</v>
      </c>
      <c r="G2135" s="198">
        <v>1681087</v>
      </c>
      <c r="H2135" s="68"/>
      <c r="I2135" s="204" t="s">
        <v>6186</v>
      </c>
      <c r="J2135" s="68"/>
      <c r="K2135" s="68"/>
      <c r="L2135" s="68"/>
      <c r="M2135" s="68"/>
      <c r="N2135" s="379"/>
      <c r="O2135" s="379"/>
      <c r="P2135" s="222">
        <v>0</v>
      </c>
      <c r="Q2135" s="222">
        <v>1014114.67</v>
      </c>
      <c r="R2135" s="68" t="s">
        <v>639</v>
      </c>
      <c r="S2135" s="381"/>
      <c r="T2135" s="287"/>
    </row>
    <row r="2136" spans="1:20" ht="76.5">
      <c r="A2136" s="198">
        <v>86</v>
      </c>
      <c r="B2136" s="68"/>
      <c r="C2136" s="220" t="s">
        <v>51</v>
      </c>
      <c r="D2136" s="221">
        <v>44812</v>
      </c>
      <c r="E2136" s="198" t="s">
        <v>4936</v>
      </c>
      <c r="F2136" s="198" t="s">
        <v>6</v>
      </c>
      <c r="G2136" s="198">
        <v>1681161</v>
      </c>
      <c r="H2136" s="68"/>
      <c r="I2136" s="204" t="s">
        <v>6187</v>
      </c>
      <c r="J2136" s="68"/>
      <c r="K2136" s="68"/>
      <c r="L2136" s="68"/>
      <c r="M2136" s="68"/>
      <c r="N2136" s="379"/>
      <c r="O2136" s="379"/>
      <c r="P2136" s="222">
        <v>0</v>
      </c>
      <c r="Q2136" s="222">
        <v>126720</v>
      </c>
      <c r="R2136" s="68" t="s">
        <v>639</v>
      </c>
      <c r="S2136" s="381"/>
      <c r="T2136" s="287"/>
    </row>
    <row r="2137" spans="1:20" ht="63.75">
      <c r="A2137" s="198">
        <v>572</v>
      </c>
      <c r="B2137" s="68"/>
      <c r="C2137" s="220" t="s">
        <v>167</v>
      </c>
      <c r="D2137" s="221">
        <v>44812</v>
      </c>
      <c r="E2137" s="198" t="s">
        <v>4937</v>
      </c>
      <c r="F2137" s="198" t="s">
        <v>6</v>
      </c>
      <c r="G2137" s="198">
        <v>1041837</v>
      </c>
      <c r="H2137" s="68"/>
      <c r="I2137" s="204" t="s">
        <v>6188</v>
      </c>
      <c r="J2137" s="68"/>
      <c r="K2137" s="68"/>
      <c r="L2137" s="68"/>
      <c r="M2137" s="68"/>
      <c r="N2137" s="379"/>
      <c r="O2137" s="379"/>
      <c r="P2137" s="222">
        <v>0</v>
      </c>
      <c r="Q2137" s="222">
        <v>1786050.99</v>
      </c>
      <c r="R2137" s="68" t="s">
        <v>639</v>
      </c>
      <c r="S2137" s="381"/>
      <c r="T2137" s="287"/>
    </row>
    <row r="2138" spans="1:20" ht="51">
      <c r="A2138" s="198">
        <v>513</v>
      </c>
      <c r="B2138" s="68"/>
      <c r="C2138" s="220" t="s">
        <v>161</v>
      </c>
      <c r="D2138" s="221">
        <v>44812</v>
      </c>
      <c r="E2138" s="198" t="s">
        <v>4938</v>
      </c>
      <c r="F2138" s="198" t="s">
        <v>15</v>
      </c>
      <c r="G2138" s="198">
        <v>1996391</v>
      </c>
      <c r="H2138" s="68"/>
      <c r="I2138" s="204" t="s">
        <v>6189</v>
      </c>
      <c r="J2138" s="68"/>
      <c r="K2138" s="68"/>
      <c r="L2138" s="68"/>
      <c r="M2138" s="68"/>
      <c r="N2138" s="379"/>
      <c r="O2138" s="379"/>
      <c r="P2138" s="222">
        <v>50</v>
      </c>
      <c r="Q2138" s="222">
        <v>0</v>
      </c>
      <c r="R2138" s="68" t="s">
        <v>639</v>
      </c>
      <c r="S2138" s="381"/>
      <c r="T2138" s="287"/>
    </row>
    <row r="2139" spans="1:20" ht="76.5">
      <c r="A2139" s="198">
        <v>10</v>
      </c>
      <c r="B2139" s="68"/>
      <c r="C2139" s="220" t="s">
        <v>39</v>
      </c>
      <c r="D2139" s="221">
        <v>44812</v>
      </c>
      <c r="E2139" s="198" t="s">
        <v>4939</v>
      </c>
      <c r="F2139" s="198" t="s">
        <v>15</v>
      </c>
      <c r="G2139" s="198">
        <v>1996225</v>
      </c>
      <c r="H2139" s="68"/>
      <c r="I2139" s="204" t="s">
        <v>6190</v>
      </c>
      <c r="J2139" s="68"/>
      <c r="K2139" s="68"/>
      <c r="L2139" s="68"/>
      <c r="M2139" s="68"/>
      <c r="N2139" s="379"/>
      <c r="O2139" s="379"/>
      <c r="P2139" s="222">
        <v>50</v>
      </c>
      <c r="Q2139" s="222">
        <v>0</v>
      </c>
      <c r="R2139" s="68" t="s">
        <v>639</v>
      </c>
      <c r="S2139" s="381"/>
      <c r="T2139" s="287"/>
    </row>
    <row r="2140" spans="1:20" ht="51">
      <c r="A2140" s="198">
        <v>513</v>
      </c>
      <c r="B2140" s="68"/>
      <c r="C2140" s="220" t="s">
        <v>161</v>
      </c>
      <c r="D2140" s="221">
        <v>44812</v>
      </c>
      <c r="E2140" s="198" t="s">
        <v>4940</v>
      </c>
      <c r="F2140" s="198" t="s">
        <v>15</v>
      </c>
      <c r="G2140" s="198">
        <v>1996389</v>
      </c>
      <c r="H2140" s="68"/>
      <c r="I2140" s="204" t="s">
        <v>6191</v>
      </c>
      <c r="J2140" s="68"/>
      <c r="K2140" s="68"/>
      <c r="L2140" s="68"/>
      <c r="M2140" s="68"/>
      <c r="N2140" s="379"/>
      <c r="O2140" s="379"/>
      <c r="P2140" s="222">
        <v>50</v>
      </c>
      <c r="Q2140" s="222">
        <v>0</v>
      </c>
      <c r="R2140" s="68" t="s">
        <v>639</v>
      </c>
      <c r="S2140" s="381"/>
      <c r="T2140" s="287"/>
    </row>
    <row r="2141" spans="1:20" ht="63.75">
      <c r="A2141" s="198">
        <v>513</v>
      </c>
      <c r="B2141" s="68"/>
      <c r="C2141" s="220" t="s">
        <v>161</v>
      </c>
      <c r="D2141" s="221">
        <v>44812</v>
      </c>
      <c r="E2141" s="198" t="s">
        <v>4941</v>
      </c>
      <c r="F2141" s="198" t="s">
        <v>15</v>
      </c>
      <c r="G2141" s="198">
        <v>1996393</v>
      </c>
      <c r="H2141" s="68"/>
      <c r="I2141" s="204" t="s">
        <v>6192</v>
      </c>
      <c r="J2141" s="68"/>
      <c r="K2141" s="68"/>
      <c r="L2141" s="68"/>
      <c r="M2141" s="68"/>
      <c r="N2141" s="379"/>
      <c r="O2141" s="379"/>
      <c r="P2141" s="222">
        <v>50</v>
      </c>
      <c r="Q2141" s="222">
        <v>0</v>
      </c>
      <c r="R2141" s="68" t="s">
        <v>639</v>
      </c>
      <c r="S2141" s="381"/>
      <c r="T2141" s="287"/>
    </row>
    <row r="2142" spans="1:20" ht="63.75">
      <c r="A2142" s="198">
        <v>513</v>
      </c>
      <c r="B2142" s="68"/>
      <c r="C2142" s="220" t="s">
        <v>161</v>
      </c>
      <c r="D2142" s="221">
        <v>44812</v>
      </c>
      <c r="E2142" s="198" t="s">
        <v>4942</v>
      </c>
      <c r="F2142" s="198" t="s">
        <v>15</v>
      </c>
      <c r="G2142" s="198">
        <v>1996395</v>
      </c>
      <c r="H2142" s="68"/>
      <c r="I2142" s="204" t="s">
        <v>6193</v>
      </c>
      <c r="J2142" s="68"/>
      <c r="K2142" s="68"/>
      <c r="L2142" s="68"/>
      <c r="M2142" s="68"/>
      <c r="N2142" s="379"/>
      <c r="O2142" s="379"/>
      <c r="P2142" s="222">
        <v>50</v>
      </c>
      <c r="Q2142" s="222">
        <v>0</v>
      </c>
      <c r="R2142" s="68" t="s">
        <v>639</v>
      </c>
      <c r="S2142" s="381"/>
      <c r="T2142" s="287"/>
    </row>
    <row r="2143" spans="1:20" ht="63.75">
      <c r="A2143" s="198">
        <v>597</v>
      </c>
      <c r="B2143" s="68"/>
      <c r="C2143" s="220" t="s">
        <v>679</v>
      </c>
      <c r="D2143" s="221">
        <v>44812</v>
      </c>
      <c r="E2143" s="198" t="s">
        <v>4943</v>
      </c>
      <c r="F2143" s="198" t="s">
        <v>15</v>
      </c>
      <c r="G2143" s="198">
        <v>1996397</v>
      </c>
      <c r="H2143" s="68"/>
      <c r="I2143" s="204" t="s">
        <v>6194</v>
      </c>
      <c r="J2143" s="68"/>
      <c r="K2143" s="68"/>
      <c r="L2143" s="68"/>
      <c r="M2143" s="68"/>
      <c r="N2143" s="379"/>
      <c r="O2143" s="379"/>
      <c r="P2143" s="222">
        <v>50</v>
      </c>
      <c r="Q2143" s="222">
        <v>0</v>
      </c>
      <c r="R2143" s="68" t="s">
        <v>639</v>
      </c>
      <c r="S2143" s="381"/>
      <c r="T2143" s="287"/>
    </row>
    <row r="2144" spans="1:20" ht="51">
      <c r="A2144" s="198">
        <v>513</v>
      </c>
      <c r="B2144" s="68"/>
      <c r="C2144" s="220" t="s">
        <v>161</v>
      </c>
      <c r="D2144" s="221">
        <v>44812</v>
      </c>
      <c r="E2144" s="198" t="s">
        <v>4944</v>
      </c>
      <c r="F2144" s="198" t="s">
        <v>15</v>
      </c>
      <c r="G2144" s="198">
        <v>1996403</v>
      </c>
      <c r="H2144" s="68"/>
      <c r="I2144" s="204" t="s">
        <v>6195</v>
      </c>
      <c r="J2144" s="68"/>
      <c r="K2144" s="68"/>
      <c r="L2144" s="68"/>
      <c r="M2144" s="68"/>
      <c r="N2144" s="379"/>
      <c r="O2144" s="379"/>
      <c r="P2144" s="222">
        <v>50</v>
      </c>
      <c r="Q2144" s="222">
        <v>0</v>
      </c>
      <c r="R2144" s="68" t="s">
        <v>639</v>
      </c>
      <c r="S2144" s="381"/>
      <c r="T2144" s="287"/>
    </row>
    <row r="2145" spans="1:20" ht="63.75">
      <c r="A2145" s="198">
        <v>10</v>
      </c>
      <c r="B2145" s="68"/>
      <c r="C2145" s="220" t="s">
        <v>39</v>
      </c>
      <c r="D2145" s="221">
        <v>44812</v>
      </c>
      <c r="E2145" s="198" t="s">
        <v>4945</v>
      </c>
      <c r="F2145" s="198" t="s">
        <v>15</v>
      </c>
      <c r="G2145" s="198">
        <v>1996401</v>
      </c>
      <c r="H2145" s="68"/>
      <c r="I2145" s="204" t="s">
        <v>6196</v>
      </c>
      <c r="J2145" s="68"/>
      <c r="K2145" s="68"/>
      <c r="L2145" s="68"/>
      <c r="M2145" s="68"/>
      <c r="N2145" s="379"/>
      <c r="O2145" s="379"/>
      <c r="P2145" s="222">
        <v>50</v>
      </c>
      <c r="Q2145" s="222">
        <v>0</v>
      </c>
      <c r="R2145" s="68" t="s">
        <v>639</v>
      </c>
      <c r="S2145" s="381"/>
      <c r="T2145" s="287"/>
    </row>
    <row r="2146" spans="1:20" ht="63.75">
      <c r="A2146" s="198">
        <v>344</v>
      </c>
      <c r="B2146" s="68"/>
      <c r="C2146" s="220" t="s">
        <v>140</v>
      </c>
      <c r="D2146" s="221">
        <v>44812</v>
      </c>
      <c r="E2146" s="198" t="s">
        <v>4946</v>
      </c>
      <c r="F2146" s="198" t="s">
        <v>6</v>
      </c>
      <c r="G2146" s="198">
        <v>1681331</v>
      </c>
      <c r="H2146" s="68"/>
      <c r="I2146" s="204" t="s">
        <v>6197</v>
      </c>
      <c r="J2146" s="68"/>
      <c r="K2146" s="68"/>
      <c r="L2146" s="68"/>
      <c r="M2146" s="68"/>
      <c r="N2146" s="379"/>
      <c r="O2146" s="379"/>
      <c r="P2146" s="222">
        <v>0</v>
      </c>
      <c r="Q2146" s="222">
        <v>363861</v>
      </c>
      <c r="R2146" s="68" t="s">
        <v>639</v>
      </c>
      <c r="S2146" s="381"/>
      <c r="T2146" s="287"/>
    </row>
    <row r="2147" spans="1:20" ht="76.5">
      <c r="A2147" s="198">
        <v>374</v>
      </c>
      <c r="B2147" s="68"/>
      <c r="C2147" s="220" t="s">
        <v>609</v>
      </c>
      <c r="D2147" s="221">
        <v>44812</v>
      </c>
      <c r="E2147" s="198" t="s">
        <v>4947</v>
      </c>
      <c r="F2147" s="198" t="s">
        <v>6</v>
      </c>
      <c r="G2147" s="198">
        <v>1681336</v>
      </c>
      <c r="H2147" s="68"/>
      <c r="I2147" s="204" t="s">
        <v>6198</v>
      </c>
      <c r="J2147" s="68"/>
      <c r="K2147" s="68"/>
      <c r="L2147" s="68"/>
      <c r="M2147" s="68"/>
      <c r="N2147" s="379"/>
      <c r="O2147" s="379"/>
      <c r="P2147" s="222">
        <v>0</v>
      </c>
      <c r="Q2147" s="222">
        <v>341620</v>
      </c>
      <c r="R2147" s="68" t="s">
        <v>639</v>
      </c>
      <c r="S2147" s="381"/>
      <c r="T2147" s="287"/>
    </row>
    <row r="2148" spans="1:20" ht="63.75">
      <c r="A2148" s="198">
        <v>66</v>
      </c>
      <c r="B2148" s="68"/>
      <c r="C2148" s="220" t="s">
        <v>47</v>
      </c>
      <c r="D2148" s="221">
        <v>44812</v>
      </c>
      <c r="E2148" s="198" t="s">
        <v>4948</v>
      </c>
      <c r="F2148" s="198" t="s">
        <v>640</v>
      </c>
      <c r="G2148" s="198">
        <v>4253443</v>
      </c>
      <c r="H2148" s="68"/>
      <c r="I2148" s="204" t="s">
        <v>6199</v>
      </c>
      <c r="J2148" s="68"/>
      <c r="K2148" s="68"/>
      <c r="L2148" s="68"/>
      <c r="M2148" s="68"/>
      <c r="N2148" s="379"/>
      <c r="O2148" s="379"/>
      <c r="P2148" s="222">
        <v>0</v>
      </c>
      <c r="Q2148" s="222">
        <v>4861.4399999999996</v>
      </c>
      <c r="R2148" s="68" t="s">
        <v>639</v>
      </c>
      <c r="S2148" s="381"/>
      <c r="T2148" s="287"/>
    </row>
    <row r="2149" spans="1:20" ht="63.75">
      <c r="A2149" s="198">
        <v>66</v>
      </c>
      <c r="B2149" s="68"/>
      <c r="C2149" s="220" t="s">
        <v>47</v>
      </c>
      <c r="D2149" s="221">
        <v>44812</v>
      </c>
      <c r="E2149" s="198" t="s">
        <v>4948</v>
      </c>
      <c r="F2149" s="198" t="s">
        <v>640</v>
      </c>
      <c r="G2149" s="198">
        <v>4253226</v>
      </c>
      <c r="H2149" s="68"/>
      <c r="I2149" s="204" t="s">
        <v>6200</v>
      </c>
      <c r="J2149" s="68"/>
      <c r="K2149" s="68"/>
      <c r="L2149" s="68"/>
      <c r="M2149" s="68"/>
      <c r="N2149" s="379"/>
      <c r="O2149" s="379"/>
      <c r="P2149" s="222">
        <v>0</v>
      </c>
      <c r="Q2149" s="222">
        <v>41030.86</v>
      </c>
      <c r="R2149" s="68" t="s">
        <v>639</v>
      </c>
      <c r="S2149" s="381"/>
      <c r="T2149" s="287"/>
    </row>
    <row r="2150" spans="1:20" ht="63.75">
      <c r="A2150" s="198">
        <v>66</v>
      </c>
      <c r="B2150" s="68"/>
      <c r="C2150" s="220" t="s">
        <v>47</v>
      </c>
      <c r="D2150" s="221">
        <v>44812</v>
      </c>
      <c r="E2150" s="198" t="s">
        <v>4948</v>
      </c>
      <c r="F2150" s="198" t="s">
        <v>640</v>
      </c>
      <c r="G2150" s="198">
        <v>4253247</v>
      </c>
      <c r="H2150" s="68"/>
      <c r="I2150" s="204" t="s">
        <v>6201</v>
      </c>
      <c r="J2150" s="68"/>
      <c r="K2150" s="68"/>
      <c r="L2150" s="68"/>
      <c r="M2150" s="68"/>
      <c r="N2150" s="379"/>
      <c r="O2150" s="379"/>
      <c r="P2150" s="222">
        <v>0</v>
      </c>
      <c r="Q2150" s="222">
        <v>123143.84</v>
      </c>
      <c r="R2150" s="68" t="s">
        <v>639</v>
      </c>
      <c r="S2150" s="381"/>
      <c r="T2150" s="287"/>
    </row>
    <row r="2151" spans="1:20" ht="63.75">
      <c r="A2151" s="198">
        <v>66</v>
      </c>
      <c r="B2151" s="68"/>
      <c r="C2151" s="220" t="s">
        <v>47</v>
      </c>
      <c r="D2151" s="221">
        <v>44812</v>
      </c>
      <c r="E2151" s="198" t="s">
        <v>4948</v>
      </c>
      <c r="F2151" s="198" t="s">
        <v>640</v>
      </c>
      <c r="G2151" s="198">
        <v>4253596</v>
      </c>
      <c r="H2151" s="68"/>
      <c r="I2151" s="204" t="s">
        <v>6202</v>
      </c>
      <c r="J2151" s="68"/>
      <c r="K2151" s="68"/>
      <c r="L2151" s="68"/>
      <c r="M2151" s="68"/>
      <c r="N2151" s="379"/>
      <c r="O2151" s="379"/>
      <c r="P2151" s="222">
        <v>0</v>
      </c>
      <c r="Q2151" s="222">
        <v>1989.69</v>
      </c>
      <c r="R2151" s="68" t="s">
        <v>639</v>
      </c>
      <c r="S2151" s="381"/>
      <c r="T2151" s="287"/>
    </row>
    <row r="2152" spans="1:20" ht="63.75">
      <c r="A2152" s="198">
        <v>66</v>
      </c>
      <c r="B2152" s="68"/>
      <c r="C2152" s="220" t="s">
        <v>47</v>
      </c>
      <c r="D2152" s="221">
        <v>44812</v>
      </c>
      <c r="E2152" s="198" t="s">
        <v>4948</v>
      </c>
      <c r="F2152" s="198" t="s">
        <v>640</v>
      </c>
      <c r="G2152" s="198">
        <v>4253321</v>
      </c>
      <c r="H2152" s="68"/>
      <c r="I2152" s="204" t="s">
        <v>6203</v>
      </c>
      <c r="J2152" s="68"/>
      <c r="K2152" s="68"/>
      <c r="L2152" s="68"/>
      <c r="M2152" s="68"/>
      <c r="N2152" s="379"/>
      <c r="O2152" s="379"/>
      <c r="P2152" s="222">
        <v>0</v>
      </c>
      <c r="Q2152" s="222">
        <v>198445.47</v>
      </c>
      <c r="R2152" s="68" t="s">
        <v>639</v>
      </c>
      <c r="S2152" s="381"/>
      <c r="T2152" s="287"/>
    </row>
    <row r="2153" spans="1:20" ht="76.5">
      <c r="A2153" s="198">
        <v>66</v>
      </c>
      <c r="B2153" s="68"/>
      <c r="C2153" s="220" t="s">
        <v>47</v>
      </c>
      <c r="D2153" s="221">
        <v>44812</v>
      </c>
      <c r="E2153" s="198" t="s">
        <v>4948</v>
      </c>
      <c r="F2153" s="198" t="s">
        <v>640</v>
      </c>
      <c r="G2153" s="198">
        <v>4253379</v>
      </c>
      <c r="H2153" s="68"/>
      <c r="I2153" s="204" t="s">
        <v>6204</v>
      </c>
      <c r="J2153" s="68"/>
      <c r="K2153" s="68"/>
      <c r="L2153" s="68"/>
      <c r="M2153" s="68"/>
      <c r="N2153" s="379"/>
      <c r="O2153" s="379"/>
      <c r="P2153" s="222">
        <v>0</v>
      </c>
      <c r="Q2153" s="222">
        <v>6038.91</v>
      </c>
      <c r="R2153" s="68" t="s">
        <v>639</v>
      </c>
      <c r="S2153" s="381"/>
      <c r="T2153" s="287"/>
    </row>
    <row r="2154" spans="1:20" ht="63.75">
      <c r="A2154" s="198">
        <v>66</v>
      </c>
      <c r="B2154" s="68"/>
      <c r="C2154" s="220" t="s">
        <v>47</v>
      </c>
      <c r="D2154" s="221">
        <v>44812</v>
      </c>
      <c r="E2154" s="198" t="s">
        <v>4948</v>
      </c>
      <c r="F2154" s="198" t="s">
        <v>640</v>
      </c>
      <c r="G2154" s="198">
        <v>4253295</v>
      </c>
      <c r="H2154" s="68"/>
      <c r="I2154" s="204" t="s">
        <v>6205</v>
      </c>
      <c r="J2154" s="68"/>
      <c r="K2154" s="68"/>
      <c r="L2154" s="68"/>
      <c r="M2154" s="68"/>
      <c r="N2154" s="379"/>
      <c r="O2154" s="379"/>
      <c r="P2154" s="222">
        <v>0</v>
      </c>
      <c r="Q2154" s="222">
        <v>48109.99</v>
      </c>
      <c r="R2154" s="68" t="s">
        <v>639</v>
      </c>
      <c r="S2154" s="381"/>
      <c r="T2154" s="287"/>
    </row>
    <row r="2155" spans="1:20" ht="51">
      <c r="A2155" s="198">
        <v>513</v>
      </c>
      <c r="B2155" s="68"/>
      <c r="C2155" s="220" t="s">
        <v>161</v>
      </c>
      <c r="D2155" s="221">
        <v>44812</v>
      </c>
      <c r="E2155" s="198" t="s">
        <v>4949</v>
      </c>
      <c r="F2155" s="198" t="s">
        <v>15</v>
      </c>
      <c r="G2155" s="198">
        <v>1996704</v>
      </c>
      <c r="H2155" s="68"/>
      <c r="I2155" s="204" t="s">
        <v>6206</v>
      </c>
      <c r="J2155" s="68"/>
      <c r="K2155" s="68"/>
      <c r="L2155" s="68"/>
      <c r="M2155" s="68"/>
      <c r="N2155" s="379"/>
      <c r="O2155" s="379"/>
      <c r="P2155" s="222">
        <v>50</v>
      </c>
      <c r="Q2155" s="222">
        <v>0</v>
      </c>
      <c r="R2155" s="68" t="s">
        <v>639</v>
      </c>
      <c r="S2155" s="381"/>
      <c r="T2155" s="287"/>
    </row>
    <row r="2156" spans="1:20" ht="51">
      <c r="A2156" s="198">
        <v>340</v>
      </c>
      <c r="B2156" s="68"/>
      <c r="C2156" s="220" t="s">
        <v>137</v>
      </c>
      <c r="D2156" s="221">
        <v>44812</v>
      </c>
      <c r="E2156" s="198" t="s">
        <v>4950</v>
      </c>
      <c r="F2156" s="198" t="s">
        <v>6</v>
      </c>
      <c r="G2156" s="198">
        <v>1996705</v>
      </c>
      <c r="H2156" s="68"/>
      <c r="I2156" s="204" t="s">
        <v>6207</v>
      </c>
      <c r="J2156" s="68"/>
      <c r="K2156" s="68"/>
      <c r="L2156" s="68"/>
      <c r="M2156" s="68"/>
      <c r="N2156" s="379"/>
      <c r="O2156" s="379"/>
      <c r="P2156" s="222">
        <v>0</v>
      </c>
      <c r="Q2156" s="222">
        <v>45249.38</v>
      </c>
      <c r="R2156" s="68" t="s">
        <v>639</v>
      </c>
      <c r="S2156" s="381"/>
      <c r="T2156" s="287"/>
    </row>
    <row r="2157" spans="1:20" ht="51">
      <c r="A2157" s="198">
        <v>340</v>
      </c>
      <c r="B2157" s="68"/>
      <c r="C2157" s="220" t="s">
        <v>137</v>
      </c>
      <c r="D2157" s="221">
        <v>44812</v>
      </c>
      <c r="E2157" s="198" t="s">
        <v>4951</v>
      </c>
      <c r="F2157" s="198" t="s">
        <v>15</v>
      </c>
      <c r="G2157" s="198">
        <v>1996706</v>
      </c>
      <c r="H2157" s="68"/>
      <c r="I2157" s="204" t="s">
        <v>6208</v>
      </c>
      <c r="J2157" s="68"/>
      <c r="K2157" s="68"/>
      <c r="L2157" s="68"/>
      <c r="M2157" s="68"/>
      <c r="N2157" s="379"/>
      <c r="O2157" s="379"/>
      <c r="P2157" s="222">
        <v>50</v>
      </c>
      <c r="Q2157" s="222">
        <v>0</v>
      </c>
      <c r="R2157" s="68" t="s">
        <v>639</v>
      </c>
      <c r="S2157" s="381"/>
      <c r="T2157" s="287"/>
    </row>
    <row r="2158" spans="1:20" ht="63.75">
      <c r="A2158" s="198">
        <v>513</v>
      </c>
      <c r="B2158" s="68"/>
      <c r="C2158" s="220" t="s">
        <v>161</v>
      </c>
      <c r="D2158" s="221">
        <v>44812</v>
      </c>
      <c r="E2158" s="198" t="s">
        <v>4952</v>
      </c>
      <c r="F2158" s="198" t="s">
        <v>15</v>
      </c>
      <c r="G2158" s="198">
        <v>1997043</v>
      </c>
      <c r="H2158" s="68"/>
      <c r="I2158" s="204" t="s">
        <v>6209</v>
      </c>
      <c r="J2158" s="68"/>
      <c r="K2158" s="68"/>
      <c r="L2158" s="68"/>
      <c r="M2158" s="68"/>
      <c r="N2158" s="379"/>
      <c r="O2158" s="379"/>
      <c r="P2158" s="222">
        <v>50</v>
      </c>
      <c r="Q2158" s="222">
        <v>0</v>
      </c>
      <c r="R2158" s="68" t="s">
        <v>639</v>
      </c>
      <c r="S2158" s="381"/>
      <c r="T2158" s="287"/>
    </row>
    <row r="2159" spans="1:20" ht="38.25">
      <c r="A2159" s="198">
        <v>46</v>
      </c>
      <c r="B2159" s="68"/>
      <c r="C2159" s="220" t="s">
        <v>1384</v>
      </c>
      <c r="D2159" s="221">
        <v>44813</v>
      </c>
      <c r="E2159" s="198" t="s">
        <v>4953</v>
      </c>
      <c r="F2159" s="198" t="s">
        <v>3</v>
      </c>
      <c r="G2159" s="198">
        <v>2048768</v>
      </c>
      <c r="H2159" s="68"/>
      <c r="I2159" s="204" t="s">
        <v>6210</v>
      </c>
      <c r="J2159" s="68"/>
      <c r="K2159" s="68"/>
      <c r="L2159" s="68"/>
      <c r="M2159" s="68"/>
      <c r="N2159" s="379"/>
      <c r="O2159" s="379"/>
      <c r="P2159" s="222">
        <v>0</v>
      </c>
      <c r="Q2159" s="222">
        <v>200</v>
      </c>
      <c r="R2159" s="68" t="s">
        <v>639</v>
      </c>
      <c r="S2159" s="381"/>
      <c r="T2159" s="287"/>
    </row>
    <row r="2160" spans="1:20" ht="38.25">
      <c r="A2160" s="198">
        <v>46</v>
      </c>
      <c r="B2160" s="68"/>
      <c r="C2160" s="220" t="s">
        <v>1384</v>
      </c>
      <c r="D2160" s="221">
        <v>44813</v>
      </c>
      <c r="E2160" s="198" t="s">
        <v>4954</v>
      </c>
      <c r="F2160" s="198" t="s">
        <v>3</v>
      </c>
      <c r="G2160" s="198">
        <v>2048769</v>
      </c>
      <c r="H2160" s="68"/>
      <c r="I2160" s="204" t="s">
        <v>6211</v>
      </c>
      <c r="J2160" s="68"/>
      <c r="K2160" s="68"/>
      <c r="L2160" s="68"/>
      <c r="M2160" s="68"/>
      <c r="N2160" s="379"/>
      <c r="O2160" s="379"/>
      <c r="P2160" s="222">
        <v>0</v>
      </c>
      <c r="Q2160" s="222">
        <v>200</v>
      </c>
      <c r="R2160" s="68" t="s">
        <v>639</v>
      </c>
      <c r="S2160" s="381"/>
      <c r="T2160" s="287"/>
    </row>
    <row r="2161" spans="1:20" ht="51">
      <c r="A2161" s="198">
        <v>47</v>
      </c>
      <c r="B2161" s="68"/>
      <c r="C2161" s="220" t="s">
        <v>46</v>
      </c>
      <c r="D2161" s="221">
        <v>44813</v>
      </c>
      <c r="E2161" s="198" t="s">
        <v>4955</v>
      </c>
      <c r="F2161" s="198" t="s">
        <v>3</v>
      </c>
      <c r="G2161" s="198">
        <v>2048806</v>
      </c>
      <c r="H2161" s="68"/>
      <c r="I2161" s="204" t="s">
        <v>6212</v>
      </c>
      <c r="J2161" s="68"/>
      <c r="K2161" s="68"/>
      <c r="L2161" s="68"/>
      <c r="M2161" s="68"/>
      <c r="N2161" s="379"/>
      <c r="O2161" s="379"/>
      <c r="P2161" s="222">
        <v>0</v>
      </c>
      <c r="Q2161" s="222">
        <v>452</v>
      </c>
      <c r="R2161" s="68" t="s">
        <v>639</v>
      </c>
      <c r="S2161" s="381"/>
      <c r="T2161" s="287"/>
    </row>
    <row r="2162" spans="1:20" ht="51">
      <c r="A2162" s="198">
        <v>47</v>
      </c>
      <c r="B2162" s="68"/>
      <c r="C2162" s="220" t="s">
        <v>46</v>
      </c>
      <c r="D2162" s="221">
        <v>44813</v>
      </c>
      <c r="E2162" s="198" t="s">
        <v>4956</v>
      </c>
      <c r="F2162" s="198" t="s">
        <v>3</v>
      </c>
      <c r="G2162" s="198">
        <v>2048807</v>
      </c>
      <c r="H2162" s="68"/>
      <c r="I2162" s="204" t="s">
        <v>6213</v>
      </c>
      <c r="J2162" s="68"/>
      <c r="K2162" s="68"/>
      <c r="L2162" s="68"/>
      <c r="M2162" s="68"/>
      <c r="N2162" s="379"/>
      <c r="O2162" s="379"/>
      <c r="P2162" s="222">
        <v>0</v>
      </c>
      <c r="Q2162" s="222">
        <v>36</v>
      </c>
      <c r="R2162" s="68" t="s">
        <v>639</v>
      </c>
      <c r="S2162" s="381"/>
      <c r="T2162" s="287"/>
    </row>
    <row r="2163" spans="1:20" ht="51">
      <c r="A2163" s="198">
        <v>46</v>
      </c>
      <c r="B2163" s="68"/>
      <c r="C2163" s="220" t="s">
        <v>1384</v>
      </c>
      <c r="D2163" s="221">
        <v>44813</v>
      </c>
      <c r="E2163" s="198" t="s">
        <v>4957</v>
      </c>
      <c r="F2163" s="198" t="s">
        <v>3</v>
      </c>
      <c r="G2163" s="198">
        <v>2048859</v>
      </c>
      <c r="H2163" s="68"/>
      <c r="I2163" s="204" t="s">
        <v>6214</v>
      </c>
      <c r="J2163" s="68"/>
      <c r="K2163" s="68"/>
      <c r="L2163" s="68"/>
      <c r="M2163" s="68"/>
      <c r="N2163" s="379"/>
      <c r="O2163" s="379"/>
      <c r="P2163" s="222">
        <v>0</v>
      </c>
      <c r="Q2163" s="222">
        <v>314.95</v>
      </c>
      <c r="R2163" s="68" t="s">
        <v>639</v>
      </c>
      <c r="S2163" s="381"/>
      <c r="T2163" s="287"/>
    </row>
    <row r="2164" spans="1:20" ht="51">
      <c r="A2164" s="198">
        <v>46</v>
      </c>
      <c r="B2164" s="68"/>
      <c r="C2164" s="220" t="s">
        <v>1384</v>
      </c>
      <c r="D2164" s="221">
        <v>44813</v>
      </c>
      <c r="E2164" s="198" t="s">
        <v>4958</v>
      </c>
      <c r="F2164" s="198" t="s">
        <v>3</v>
      </c>
      <c r="G2164" s="198">
        <v>2048863</v>
      </c>
      <c r="H2164" s="68"/>
      <c r="I2164" s="204" t="s">
        <v>4207</v>
      </c>
      <c r="J2164" s="68"/>
      <c r="K2164" s="68"/>
      <c r="L2164" s="68"/>
      <c r="M2164" s="68"/>
      <c r="N2164" s="379"/>
      <c r="O2164" s="379"/>
      <c r="P2164" s="222">
        <v>0</v>
      </c>
      <c r="Q2164" s="222">
        <v>139.96</v>
      </c>
      <c r="R2164" s="68" t="s">
        <v>639</v>
      </c>
      <c r="S2164" s="381"/>
      <c r="T2164" s="287"/>
    </row>
    <row r="2165" spans="1:20" ht="38.25">
      <c r="A2165" s="198">
        <v>46</v>
      </c>
      <c r="B2165" s="68"/>
      <c r="C2165" s="220" t="s">
        <v>1384</v>
      </c>
      <c r="D2165" s="221">
        <v>44813</v>
      </c>
      <c r="E2165" s="198" t="s">
        <v>4959</v>
      </c>
      <c r="F2165" s="198" t="s">
        <v>3</v>
      </c>
      <c r="G2165" s="198">
        <v>2048874</v>
      </c>
      <c r="H2165" s="68"/>
      <c r="I2165" s="204" t="s">
        <v>6215</v>
      </c>
      <c r="J2165" s="68"/>
      <c r="K2165" s="68"/>
      <c r="L2165" s="68"/>
      <c r="M2165" s="68"/>
      <c r="N2165" s="379"/>
      <c r="O2165" s="379"/>
      <c r="P2165" s="222">
        <v>0</v>
      </c>
      <c r="Q2165" s="222">
        <v>222</v>
      </c>
      <c r="R2165" s="68" t="s">
        <v>639</v>
      </c>
      <c r="S2165" s="381"/>
      <c r="T2165" s="287"/>
    </row>
    <row r="2166" spans="1:20" ht="38.25">
      <c r="A2166" s="198">
        <v>46</v>
      </c>
      <c r="B2166" s="68"/>
      <c r="C2166" s="220" t="s">
        <v>1384</v>
      </c>
      <c r="D2166" s="221">
        <v>44813</v>
      </c>
      <c r="E2166" s="198" t="s">
        <v>4960</v>
      </c>
      <c r="F2166" s="198" t="s">
        <v>3</v>
      </c>
      <c r="G2166" s="198">
        <v>2048877</v>
      </c>
      <c r="H2166" s="68"/>
      <c r="I2166" s="204" t="s">
        <v>6216</v>
      </c>
      <c r="J2166" s="68"/>
      <c r="K2166" s="68"/>
      <c r="L2166" s="68"/>
      <c r="M2166" s="68"/>
      <c r="N2166" s="379"/>
      <c r="O2166" s="379"/>
      <c r="P2166" s="222">
        <v>0</v>
      </c>
      <c r="Q2166" s="222">
        <v>222</v>
      </c>
      <c r="R2166" s="68" t="s">
        <v>639</v>
      </c>
      <c r="S2166" s="381"/>
      <c r="T2166" s="287"/>
    </row>
    <row r="2167" spans="1:20" ht="38.25">
      <c r="A2167" s="198">
        <v>46</v>
      </c>
      <c r="B2167" s="68"/>
      <c r="C2167" s="220" t="s">
        <v>1384</v>
      </c>
      <c r="D2167" s="221">
        <v>44813</v>
      </c>
      <c r="E2167" s="198" t="s">
        <v>4961</v>
      </c>
      <c r="F2167" s="198" t="s">
        <v>3</v>
      </c>
      <c r="G2167" s="198">
        <v>2048878</v>
      </c>
      <c r="H2167" s="68"/>
      <c r="I2167" s="204" t="s">
        <v>6217</v>
      </c>
      <c r="J2167" s="68"/>
      <c r="K2167" s="68"/>
      <c r="L2167" s="68"/>
      <c r="M2167" s="68"/>
      <c r="N2167" s="379"/>
      <c r="O2167" s="379"/>
      <c r="P2167" s="222">
        <v>0</v>
      </c>
      <c r="Q2167" s="222">
        <v>222</v>
      </c>
      <c r="R2167" s="68" t="s">
        <v>639</v>
      </c>
      <c r="S2167" s="381"/>
      <c r="T2167" s="287"/>
    </row>
    <row r="2168" spans="1:20" ht="89.25">
      <c r="A2168" s="198">
        <v>587</v>
      </c>
      <c r="B2168" s="68"/>
      <c r="C2168" s="220" t="s">
        <v>675</v>
      </c>
      <c r="D2168" s="221">
        <v>44813</v>
      </c>
      <c r="E2168" s="198" t="s">
        <v>4962</v>
      </c>
      <c r="F2168" s="198" t="s">
        <v>3</v>
      </c>
      <c r="G2168" s="198">
        <v>2048902</v>
      </c>
      <c r="H2168" s="68"/>
      <c r="I2168" s="204" t="s">
        <v>6218</v>
      </c>
      <c r="J2168" s="68"/>
      <c r="K2168" s="68"/>
      <c r="L2168" s="68"/>
      <c r="M2168" s="68"/>
      <c r="N2168" s="379"/>
      <c r="O2168" s="379"/>
      <c r="P2168" s="222">
        <v>0</v>
      </c>
      <c r="Q2168" s="222">
        <v>2870.49</v>
      </c>
      <c r="R2168" s="68" t="s">
        <v>639</v>
      </c>
      <c r="S2168" s="381"/>
      <c r="T2168" s="287"/>
    </row>
    <row r="2169" spans="1:20" ht="38.25">
      <c r="A2169" s="198">
        <v>35</v>
      </c>
      <c r="B2169" s="68"/>
      <c r="C2169" s="220" t="s">
        <v>44</v>
      </c>
      <c r="D2169" s="221">
        <v>44813</v>
      </c>
      <c r="E2169" s="198" t="s">
        <v>4963</v>
      </c>
      <c r="F2169" s="198" t="s">
        <v>3</v>
      </c>
      <c r="G2169" s="198">
        <v>2048921</v>
      </c>
      <c r="H2169" s="68"/>
      <c r="I2169" s="204" t="s">
        <v>6219</v>
      </c>
      <c r="J2169" s="68"/>
      <c r="K2169" s="68"/>
      <c r="L2169" s="68"/>
      <c r="M2169" s="68"/>
      <c r="N2169" s="379"/>
      <c r="O2169" s="379"/>
      <c r="P2169" s="222">
        <v>0</v>
      </c>
      <c r="Q2169" s="222">
        <v>3715.42</v>
      </c>
      <c r="R2169" s="68" t="s">
        <v>639</v>
      </c>
      <c r="S2169" s="381"/>
      <c r="T2169" s="287"/>
    </row>
    <row r="2170" spans="1:20" ht="63.75">
      <c r="A2170" s="198">
        <v>46</v>
      </c>
      <c r="B2170" s="68"/>
      <c r="C2170" s="220" t="s">
        <v>1384</v>
      </c>
      <c r="D2170" s="221">
        <v>44813</v>
      </c>
      <c r="E2170" s="198" t="s">
        <v>4964</v>
      </c>
      <c r="F2170" s="198" t="s">
        <v>3</v>
      </c>
      <c r="G2170" s="198">
        <v>2048928</v>
      </c>
      <c r="H2170" s="68"/>
      <c r="I2170" s="204" t="s">
        <v>6220</v>
      </c>
      <c r="J2170" s="68"/>
      <c r="K2170" s="68"/>
      <c r="L2170" s="68"/>
      <c r="M2170" s="68"/>
      <c r="N2170" s="379"/>
      <c r="O2170" s="379"/>
      <c r="P2170" s="222">
        <v>0</v>
      </c>
      <c r="Q2170" s="222">
        <v>2339.5</v>
      </c>
      <c r="R2170" s="68" t="s">
        <v>639</v>
      </c>
      <c r="S2170" s="381"/>
      <c r="T2170" s="287"/>
    </row>
    <row r="2171" spans="1:20" ht="51">
      <c r="A2171" s="198" t="s">
        <v>551</v>
      </c>
      <c r="B2171" s="68"/>
      <c r="C2171" s="220" t="s">
        <v>590</v>
      </c>
      <c r="D2171" s="221">
        <v>44813</v>
      </c>
      <c r="E2171" s="198" t="s">
        <v>4965</v>
      </c>
      <c r="F2171" s="198" t="s">
        <v>3</v>
      </c>
      <c r="G2171" s="198">
        <v>2048974</v>
      </c>
      <c r="H2171" s="68"/>
      <c r="I2171" s="204" t="s">
        <v>6221</v>
      </c>
      <c r="J2171" s="68"/>
      <c r="K2171" s="68"/>
      <c r="L2171" s="68"/>
      <c r="M2171" s="68"/>
      <c r="N2171" s="379"/>
      <c r="O2171" s="379"/>
      <c r="P2171" s="222">
        <v>0</v>
      </c>
      <c r="Q2171" s="222">
        <v>355.38</v>
      </c>
      <c r="R2171" s="68" t="s">
        <v>639</v>
      </c>
      <c r="S2171" s="381"/>
      <c r="T2171" s="287"/>
    </row>
    <row r="2172" spans="1:20" ht="38.25">
      <c r="A2172" s="198" t="s">
        <v>551</v>
      </c>
      <c r="B2172" s="68"/>
      <c r="C2172" s="220" t="s">
        <v>590</v>
      </c>
      <c r="D2172" s="221">
        <v>44813</v>
      </c>
      <c r="E2172" s="198" t="s">
        <v>4966</v>
      </c>
      <c r="F2172" s="198" t="s">
        <v>3</v>
      </c>
      <c r="G2172" s="198">
        <v>2049001</v>
      </c>
      <c r="H2172" s="68"/>
      <c r="I2172" s="204" t="s">
        <v>6222</v>
      </c>
      <c r="J2172" s="68"/>
      <c r="K2172" s="68"/>
      <c r="L2172" s="68"/>
      <c r="M2172" s="68"/>
      <c r="N2172" s="379"/>
      <c r="O2172" s="379"/>
      <c r="P2172" s="222">
        <v>0</v>
      </c>
      <c r="Q2172" s="222">
        <v>1616.58</v>
      </c>
      <c r="R2172" s="68" t="s">
        <v>639</v>
      </c>
      <c r="S2172" s="381"/>
      <c r="T2172" s="287"/>
    </row>
    <row r="2173" spans="1:20" ht="63.75">
      <c r="A2173" s="198">
        <v>20</v>
      </c>
      <c r="B2173" s="68"/>
      <c r="C2173" s="220" t="s">
        <v>42</v>
      </c>
      <c r="D2173" s="221">
        <v>44813</v>
      </c>
      <c r="E2173" s="198" t="s">
        <v>4967</v>
      </c>
      <c r="F2173" s="198" t="s">
        <v>3</v>
      </c>
      <c r="G2173" s="198">
        <v>2049008</v>
      </c>
      <c r="H2173" s="68"/>
      <c r="I2173" s="204" t="s">
        <v>6223</v>
      </c>
      <c r="J2173" s="68"/>
      <c r="K2173" s="68"/>
      <c r="L2173" s="68"/>
      <c r="M2173" s="68"/>
      <c r="N2173" s="379"/>
      <c r="O2173" s="379"/>
      <c r="P2173" s="222">
        <v>0</v>
      </c>
      <c r="Q2173" s="222">
        <v>853.8</v>
      </c>
      <c r="R2173" s="68" t="s">
        <v>639</v>
      </c>
      <c r="S2173" s="381"/>
      <c r="T2173" s="287"/>
    </row>
    <row r="2174" spans="1:20" ht="51">
      <c r="A2174" s="198">
        <v>20</v>
      </c>
      <c r="B2174" s="68"/>
      <c r="C2174" s="220" t="s">
        <v>42</v>
      </c>
      <c r="D2174" s="221">
        <v>44813</v>
      </c>
      <c r="E2174" s="198" t="s">
        <v>4968</v>
      </c>
      <c r="F2174" s="198" t="s">
        <v>3</v>
      </c>
      <c r="G2174" s="198">
        <v>2049009</v>
      </c>
      <c r="H2174" s="68"/>
      <c r="I2174" s="204" t="s">
        <v>6224</v>
      </c>
      <c r="J2174" s="68"/>
      <c r="K2174" s="68"/>
      <c r="L2174" s="68"/>
      <c r="M2174" s="68"/>
      <c r="N2174" s="379"/>
      <c r="O2174" s="379"/>
      <c r="P2174" s="222">
        <v>0</v>
      </c>
      <c r="Q2174" s="222">
        <v>1100</v>
      </c>
      <c r="R2174" s="68" t="s">
        <v>639</v>
      </c>
      <c r="S2174" s="381"/>
      <c r="T2174" s="287"/>
    </row>
    <row r="2175" spans="1:20" ht="51">
      <c r="A2175" s="198">
        <v>213</v>
      </c>
      <c r="B2175" s="68"/>
      <c r="C2175" s="220" t="s">
        <v>92</v>
      </c>
      <c r="D2175" s="221">
        <v>44813</v>
      </c>
      <c r="E2175" s="198" t="s">
        <v>4969</v>
      </c>
      <c r="F2175" s="198" t="s">
        <v>3</v>
      </c>
      <c r="G2175" s="198">
        <v>2049033</v>
      </c>
      <c r="H2175" s="68"/>
      <c r="I2175" s="204" t="s">
        <v>6225</v>
      </c>
      <c r="J2175" s="68"/>
      <c r="K2175" s="68"/>
      <c r="L2175" s="68"/>
      <c r="M2175" s="68"/>
      <c r="N2175" s="379"/>
      <c r="O2175" s="379"/>
      <c r="P2175" s="222">
        <v>0</v>
      </c>
      <c r="Q2175" s="222">
        <v>21.5</v>
      </c>
      <c r="R2175" s="68" t="s">
        <v>639</v>
      </c>
      <c r="S2175" s="381"/>
      <c r="T2175" s="287"/>
    </row>
    <row r="2176" spans="1:20" ht="38.25">
      <c r="A2176" s="198">
        <v>670</v>
      </c>
      <c r="B2176" s="68"/>
      <c r="C2176" s="220" t="s">
        <v>179</v>
      </c>
      <c r="D2176" s="221">
        <v>44813</v>
      </c>
      <c r="E2176" s="198" t="s">
        <v>4970</v>
      </c>
      <c r="F2176" s="198" t="s">
        <v>3</v>
      </c>
      <c r="G2176" s="198">
        <v>2049049</v>
      </c>
      <c r="H2176" s="68"/>
      <c r="I2176" s="204" t="s">
        <v>6226</v>
      </c>
      <c r="J2176" s="68"/>
      <c r="K2176" s="68"/>
      <c r="L2176" s="68"/>
      <c r="M2176" s="68"/>
      <c r="N2176" s="379"/>
      <c r="O2176" s="379"/>
      <c r="P2176" s="222">
        <v>0</v>
      </c>
      <c r="Q2176" s="222">
        <v>50</v>
      </c>
      <c r="R2176" s="68" t="s">
        <v>639</v>
      </c>
      <c r="S2176" s="381"/>
      <c r="T2176" s="287"/>
    </row>
    <row r="2177" spans="1:20" ht="38.25">
      <c r="A2177" s="198" t="s">
        <v>551</v>
      </c>
      <c r="B2177" s="68"/>
      <c r="C2177" s="220" t="s">
        <v>590</v>
      </c>
      <c r="D2177" s="221">
        <v>44813</v>
      </c>
      <c r="E2177" s="198" t="s">
        <v>4971</v>
      </c>
      <c r="F2177" s="198" t="s">
        <v>3</v>
      </c>
      <c r="G2177" s="198">
        <v>2049052</v>
      </c>
      <c r="H2177" s="68"/>
      <c r="I2177" s="204" t="s">
        <v>1658</v>
      </c>
      <c r="J2177" s="68"/>
      <c r="K2177" s="68"/>
      <c r="L2177" s="68"/>
      <c r="M2177" s="68"/>
      <c r="N2177" s="379"/>
      <c r="O2177" s="379"/>
      <c r="P2177" s="222">
        <v>0</v>
      </c>
      <c r="Q2177" s="222">
        <v>1500</v>
      </c>
      <c r="R2177" s="68" t="s">
        <v>639</v>
      </c>
      <c r="S2177" s="381"/>
      <c r="T2177" s="287"/>
    </row>
    <row r="2178" spans="1:20" ht="63.75">
      <c r="A2178" s="198">
        <v>224</v>
      </c>
      <c r="B2178" s="68"/>
      <c r="C2178" s="220" t="s">
        <v>96</v>
      </c>
      <c r="D2178" s="221">
        <v>44813</v>
      </c>
      <c r="E2178" s="198" t="s">
        <v>4972</v>
      </c>
      <c r="F2178" s="198" t="s">
        <v>3</v>
      </c>
      <c r="G2178" s="198">
        <v>2048777</v>
      </c>
      <c r="H2178" s="68"/>
      <c r="I2178" s="204" t="s">
        <v>6227</v>
      </c>
      <c r="J2178" s="68"/>
      <c r="K2178" s="68"/>
      <c r="L2178" s="68"/>
      <c r="M2178" s="68"/>
      <c r="N2178" s="379"/>
      <c r="O2178" s="379"/>
      <c r="P2178" s="222">
        <v>0</v>
      </c>
      <c r="Q2178" s="222">
        <v>500000</v>
      </c>
      <c r="R2178" s="68" t="s">
        <v>639</v>
      </c>
      <c r="S2178" s="381"/>
      <c r="T2178" s="287"/>
    </row>
    <row r="2179" spans="1:20" ht="63.75">
      <c r="A2179" s="198">
        <v>224</v>
      </c>
      <c r="B2179" s="68"/>
      <c r="C2179" s="220" t="s">
        <v>96</v>
      </c>
      <c r="D2179" s="221">
        <v>44813</v>
      </c>
      <c r="E2179" s="198" t="s">
        <v>4973</v>
      </c>
      <c r="F2179" s="198" t="s">
        <v>3</v>
      </c>
      <c r="G2179" s="198">
        <v>2048778</v>
      </c>
      <c r="H2179" s="68"/>
      <c r="I2179" s="204" t="s">
        <v>6228</v>
      </c>
      <c r="J2179" s="68"/>
      <c r="K2179" s="68"/>
      <c r="L2179" s="68"/>
      <c r="M2179" s="68"/>
      <c r="N2179" s="379"/>
      <c r="O2179" s="379"/>
      <c r="P2179" s="222">
        <v>0</v>
      </c>
      <c r="Q2179" s="222">
        <v>500000</v>
      </c>
      <c r="R2179" s="68" t="s">
        <v>639</v>
      </c>
      <c r="S2179" s="381"/>
      <c r="T2179" s="287"/>
    </row>
    <row r="2180" spans="1:20" ht="63.75">
      <c r="A2180" s="198">
        <v>660</v>
      </c>
      <c r="B2180" s="68"/>
      <c r="C2180" s="220" t="s">
        <v>177</v>
      </c>
      <c r="D2180" s="221">
        <v>44813</v>
      </c>
      <c r="E2180" s="198" t="s">
        <v>4974</v>
      </c>
      <c r="F2180" s="198" t="s">
        <v>3</v>
      </c>
      <c r="G2180" s="198">
        <v>2048800</v>
      </c>
      <c r="H2180" s="68"/>
      <c r="I2180" s="204" t="s">
        <v>6229</v>
      </c>
      <c r="J2180" s="68"/>
      <c r="K2180" s="68"/>
      <c r="L2180" s="68"/>
      <c r="M2180" s="68"/>
      <c r="N2180" s="379"/>
      <c r="O2180" s="379"/>
      <c r="P2180" s="222">
        <v>0</v>
      </c>
      <c r="Q2180" s="222">
        <v>285</v>
      </c>
      <c r="R2180" s="68" t="s">
        <v>639</v>
      </c>
      <c r="S2180" s="381"/>
      <c r="T2180" s="287"/>
    </row>
    <row r="2181" spans="1:20" ht="51">
      <c r="A2181" s="198">
        <v>206</v>
      </c>
      <c r="B2181" s="68"/>
      <c r="C2181" s="220" t="s">
        <v>88</v>
      </c>
      <c r="D2181" s="221">
        <v>44813</v>
      </c>
      <c r="E2181" s="198" t="s">
        <v>4975</v>
      </c>
      <c r="F2181" s="198" t="s">
        <v>3</v>
      </c>
      <c r="G2181" s="198">
        <v>2048887</v>
      </c>
      <c r="H2181" s="68"/>
      <c r="I2181" s="204" t="s">
        <v>6230</v>
      </c>
      <c r="J2181" s="68"/>
      <c r="K2181" s="68"/>
      <c r="L2181" s="68"/>
      <c r="M2181" s="68"/>
      <c r="N2181" s="379"/>
      <c r="O2181" s="379"/>
      <c r="P2181" s="222">
        <v>0</v>
      </c>
      <c r="Q2181" s="222">
        <v>154.80000000000001</v>
      </c>
      <c r="R2181" s="68" t="s">
        <v>639</v>
      </c>
      <c r="S2181" s="381"/>
      <c r="T2181" s="287"/>
    </row>
    <row r="2182" spans="1:20" ht="76.5">
      <c r="A2182" s="198" t="s">
        <v>542</v>
      </c>
      <c r="B2182" s="68"/>
      <c r="C2182" s="220" t="s">
        <v>591</v>
      </c>
      <c r="D2182" s="221">
        <v>44813</v>
      </c>
      <c r="E2182" s="198" t="s">
        <v>4976</v>
      </c>
      <c r="F2182" s="198" t="s">
        <v>6</v>
      </c>
      <c r="G2182" s="198">
        <v>1681712</v>
      </c>
      <c r="H2182" s="68"/>
      <c r="I2182" s="204" t="s">
        <v>6231</v>
      </c>
      <c r="J2182" s="68"/>
      <c r="K2182" s="68"/>
      <c r="L2182" s="68"/>
      <c r="M2182" s="68"/>
      <c r="N2182" s="379"/>
      <c r="O2182" s="379"/>
      <c r="P2182" s="222">
        <v>0</v>
      </c>
      <c r="Q2182" s="222">
        <v>23004805.530000001</v>
      </c>
      <c r="R2182" s="68" t="s">
        <v>639</v>
      </c>
      <c r="S2182" s="381"/>
      <c r="T2182" s="287"/>
    </row>
    <row r="2183" spans="1:20" ht="63.75">
      <c r="A2183" s="198" t="s">
        <v>542</v>
      </c>
      <c r="B2183" s="68"/>
      <c r="C2183" s="220" t="s">
        <v>591</v>
      </c>
      <c r="D2183" s="221">
        <v>44813</v>
      </c>
      <c r="E2183" s="198" t="s">
        <v>4977</v>
      </c>
      <c r="F2183" s="198" t="s">
        <v>6</v>
      </c>
      <c r="G2183" s="198">
        <v>1042095</v>
      </c>
      <c r="H2183" s="68"/>
      <c r="I2183" s="204" t="s">
        <v>6232</v>
      </c>
      <c r="J2183" s="68"/>
      <c r="K2183" s="68"/>
      <c r="L2183" s="68"/>
      <c r="M2183" s="68"/>
      <c r="N2183" s="379"/>
      <c r="O2183" s="379"/>
      <c r="P2183" s="222">
        <v>0</v>
      </c>
      <c r="Q2183" s="222">
        <v>299041250</v>
      </c>
      <c r="R2183" s="68" t="s">
        <v>639</v>
      </c>
      <c r="S2183" s="381"/>
      <c r="T2183" s="287"/>
    </row>
    <row r="2184" spans="1:20" ht="89.25">
      <c r="A2184" s="198" t="s">
        <v>542</v>
      </c>
      <c r="B2184" s="68"/>
      <c r="C2184" s="220" t="s">
        <v>591</v>
      </c>
      <c r="D2184" s="221">
        <v>44813</v>
      </c>
      <c r="E2184" s="198" t="s">
        <v>4978</v>
      </c>
      <c r="F2184" s="198" t="s">
        <v>6</v>
      </c>
      <c r="G2184" s="198">
        <v>808</v>
      </c>
      <c r="H2184" s="68"/>
      <c r="I2184" s="204" t="s">
        <v>6233</v>
      </c>
      <c r="J2184" s="68"/>
      <c r="K2184" s="68"/>
      <c r="L2184" s="68"/>
      <c r="M2184" s="68"/>
      <c r="N2184" s="379"/>
      <c r="O2184" s="379"/>
      <c r="P2184" s="222">
        <v>0</v>
      </c>
      <c r="Q2184" s="222">
        <v>6481.87</v>
      </c>
      <c r="R2184" s="68" t="s">
        <v>639</v>
      </c>
      <c r="S2184" s="381"/>
      <c r="T2184" s="287"/>
    </row>
    <row r="2185" spans="1:20" ht="63.75">
      <c r="A2185" s="198">
        <v>10</v>
      </c>
      <c r="B2185" s="68"/>
      <c r="C2185" s="220" t="s">
        <v>39</v>
      </c>
      <c r="D2185" s="221">
        <v>44813</v>
      </c>
      <c r="E2185" s="198" t="s">
        <v>4979</v>
      </c>
      <c r="F2185" s="198" t="s">
        <v>15</v>
      </c>
      <c r="G2185" s="198">
        <v>1997987</v>
      </c>
      <c r="H2185" s="68"/>
      <c r="I2185" s="204" t="s">
        <v>6234</v>
      </c>
      <c r="J2185" s="68"/>
      <c r="K2185" s="68"/>
      <c r="L2185" s="68"/>
      <c r="M2185" s="68"/>
      <c r="N2185" s="379"/>
      <c r="O2185" s="379"/>
      <c r="P2185" s="222">
        <v>50</v>
      </c>
      <c r="Q2185" s="222">
        <v>0</v>
      </c>
      <c r="R2185" s="68" t="s">
        <v>639</v>
      </c>
      <c r="S2185" s="381"/>
      <c r="T2185" s="287"/>
    </row>
    <row r="2186" spans="1:20" ht="63.75">
      <c r="A2186" s="198" t="s">
        <v>542</v>
      </c>
      <c r="B2186" s="68"/>
      <c r="C2186" s="220" t="s">
        <v>591</v>
      </c>
      <c r="D2186" s="221">
        <v>44813</v>
      </c>
      <c r="E2186" s="198" t="s">
        <v>4980</v>
      </c>
      <c r="F2186" s="198" t="s">
        <v>11</v>
      </c>
      <c r="G2186" s="198">
        <v>1042097</v>
      </c>
      <c r="H2186" s="68"/>
      <c r="I2186" s="204" t="s">
        <v>6235</v>
      </c>
      <c r="J2186" s="68"/>
      <c r="K2186" s="68"/>
      <c r="L2186" s="68"/>
      <c r="M2186" s="68"/>
      <c r="N2186" s="379"/>
      <c r="O2186" s="379"/>
      <c r="P2186" s="222">
        <v>50</v>
      </c>
      <c r="Q2186" s="222">
        <v>0</v>
      </c>
      <c r="R2186" s="68" t="s">
        <v>639</v>
      </c>
      <c r="S2186" s="381"/>
      <c r="T2186" s="287"/>
    </row>
    <row r="2187" spans="1:20" ht="89.25">
      <c r="A2187" s="198">
        <v>373</v>
      </c>
      <c r="B2187" s="68"/>
      <c r="C2187" s="220" t="s">
        <v>608</v>
      </c>
      <c r="D2187" s="221">
        <v>44813</v>
      </c>
      <c r="E2187" s="198" t="s">
        <v>4981</v>
      </c>
      <c r="F2187" s="198" t="s">
        <v>6</v>
      </c>
      <c r="G2187" s="198">
        <v>1681862</v>
      </c>
      <c r="H2187" s="68"/>
      <c r="I2187" s="204" t="s">
        <v>6236</v>
      </c>
      <c r="J2187" s="68"/>
      <c r="K2187" s="68"/>
      <c r="L2187" s="68"/>
      <c r="M2187" s="68"/>
      <c r="N2187" s="379"/>
      <c r="O2187" s="379"/>
      <c r="P2187" s="222">
        <v>0</v>
      </c>
      <c r="Q2187" s="222">
        <v>83118.86</v>
      </c>
      <c r="R2187" s="68" t="s">
        <v>639</v>
      </c>
      <c r="S2187" s="381"/>
      <c r="T2187" s="287"/>
    </row>
    <row r="2188" spans="1:20" ht="76.5">
      <c r="A2188" s="198">
        <v>117</v>
      </c>
      <c r="B2188" s="68"/>
      <c r="C2188" s="220" t="s">
        <v>55</v>
      </c>
      <c r="D2188" s="221">
        <v>44813</v>
      </c>
      <c r="E2188" s="198" t="s">
        <v>4982</v>
      </c>
      <c r="F2188" s="198" t="s">
        <v>11</v>
      </c>
      <c r="G2188" s="198">
        <v>1042120</v>
      </c>
      <c r="H2188" s="68"/>
      <c r="I2188" s="204" t="s">
        <v>6237</v>
      </c>
      <c r="J2188" s="68"/>
      <c r="K2188" s="68"/>
      <c r="L2188" s="68"/>
      <c r="M2188" s="68"/>
      <c r="N2188" s="379"/>
      <c r="O2188" s="379"/>
      <c r="P2188" s="222">
        <v>50</v>
      </c>
      <c r="Q2188" s="222">
        <v>0</v>
      </c>
      <c r="R2188" s="68" t="s">
        <v>639</v>
      </c>
      <c r="S2188" s="381"/>
      <c r="T2188" s="287"/>
    </row>
    <row r="2189" spans="1:20" ht="76.5">
      <c r="A2189" s="198">
        <v>513</v>
      </c>
      <c r="B2189" s="68"/>
      <c r="C2189" s="220" t="s">
        <v>161</v>
      </c>
      <c r="D2189" s="221">
        <v>44813</v>
      </c>
      <c r="E2189" s="198" t="s">
        <v>4983</v>
      </c>
      <c r="F2189" s="198" t="s">
        <v>15</v>
      </c>
      <c r="G2189" s="198">
        <v>1998117</v>
      </c>
      <c r="H2189" s="68"/>
      <c r="I2189" s="204" t="s">
        <v>6238</v>
      </c>
      <c r="J2189" s="68"/>
      <c r="K2189" s="68"/>
      <c r="L2189" s="68"/>
      <c r="M2189" s="68"/>
      <c r="N2189" s="379"/>
      <c r="O2189" s="379"/>
      <c r="P2189" s="222">
        <v>37504.910000000003</v>
      </c>
      <c r="Q2189" s="222">
        <v>0</v>
      </c>
      <c r="R2189" s="68" t="s">
        <v>639</v>
      </c>
      <c r="S2189" s="381"/>
      <c r="T2189" s="287"/>
    </row>
    <row r="2190" spans="1:20" ht="89.25">
      <c r="A2190" s="198">
        <v>389</v>
      </c>
      <c r="B2190" s="68"/>
      <c r="C2190" s="220" t="s">
        <v>1437</v>
      </c>
      <c r="D2190" s="221">
        <v>44813</v>
      </c>
      <c r="E2190" s="198" t="s">
        <v>4984</v>
      </c>
      <c r="F2190" s="198" t="s">
        <v>11</v>
      </c>
      <c r="G2190" s="198">
        <v>1042098</v>
      </c>
      <c r="H2190" s="68"/>
      <c r="I2190" s="204" t="s">
        <v>6239</v>
      </c>
      <c r="J2190" s="68"/>
      <c r="K2190" s="68"/>
      <c r="L2190" s="68"/>
      <c r="M2190" s="68"/>
      <c r="N2190" s="379"/>
      <c r="O2190" s="379"/>
      <c r="P2190" s="222">
        <v>50</v>
      </c>
      <c r="Q2190" s="222">
        <v>0</v>
      </c>
      <c r="R2190" s="68" t="s">
        <v>639</v>
      </c>
      <c r="S2190" s="381"/>
      <c r="T2190" s="287"/>
    </row>
    <row r="2191" spans="1:20" ht="63.75">
      <c r="A2191" s="198">
        <v>117</v>
      </c>
      <c r="B2191" s="68"/>
      <c r="C2191" s="220" t="s">
        <v>55</v>
      </c>
      <c r="D2191" s="221">
        <v>44813</v>
      </c>
      <c r="E2191" s="198" t="s">
        <v>4985</v>
      </c>
      <c r="F2191" s="198" t="s">
        <v>11</v>
      </c>
      <c r="G2191" s="198">
        <v>1042100</v>
      </c>
      <c r="H2191" s="68"/>
      <c r="I2191" s="204" t="s">
        <v>6240</v>
      </c>
      <c r="J2191" s="68"/>
      <c r="K2191" s="68"/>
      <c r="L2191" s="68"/>
      <c r="M2191" s="68"/>
      <c r="N2191" s="379"/>
      <c r="O2191" s="379"/>
      <c r="P2191" s="222">
        <v>50</v>
      </c>
      <c r="Q2191" s="222">
        <v>0</v>
      </c>
      <c r="R2191" s="68" t="s">
        <v>639</v>
      </c>
      <c r="S2191" s="381"/>
      <c r="T2191" s="287"/>
    </row>
    <row r="2192" spans="1:20" ht="76.5">
      <c r="A2192" s="198">
        <v>389</v>
      </c>
      <c r="B2192" s="68"/>
      <c r="C2192" s="220" t="s">
        <v>1437</v>
      </c>
      <c r="D2192" s="221">
        <v>44813</v>
      </c>
      <c r="E2192" s="198" t="s">
        <v>4986</v>
      </c>
      <c r="F2192" s="198" t="s">
        <v>11</v>
      </c>
      <c r="G2192" s="198">
        <v>1042117</v>
      </c>
      <c r="H2192" s="68"/>
      <c r="I2192" s="204" t="s">
        <v>6241</v>
      </c>
      <c r="J2192" s="68"/>
      <c r="K2192" s="68"/>
      <c r="L2192" s="68"/>
      <c r="M2192" s="68"/>
      <c r="N2192" s="379"/>
      <c r="O2192" s="379"/>
      <c r="P2192" s="222">
        <v>50</v>
      </c>
      <c r="Q2192" s="222">
        <v>0</v>
      </c>
      <c r="R2192" s="68" t="s">
        <v>639</v>
      </c>
      <c r="S2192" s="381"/>
      <c r="T2192" s="287"/>
    </row>
    <row r="2193" spans="1:20" ht="51">
      <c r="A2193" s="198">
        <v>340</v>
      </c>
      <c r="B2193" s="68"/>
      <c r="C2193" s="220" t="s">
        <v>137</v>
      </c>
      <c r="D2193" s="221">
        <v>44813</v>
      </c>
      <c r="E2193" s="198" t="s">
        <v>4987</v>
      </c>
      <c r="F2193" s="198" t="s">
        <v>6</v>
      </c>
      <c r="G2193" s="198">
        <v>1998253</v>
      </c>
      <c r="H2193" s="68"/>
      <c r="I2193" s="204" t="s">
        <v>6242</v>
      </c>
      <c r="J2193" s="68"/>
      <c r="K2193" s="68"/>
      <c r="L2193" s="68"/>
      <c r="M2193" s="68"/>
      <c r="N2193" s="379"/>
      <c r="O2193" s="379"/>
      <c r="P2193" s="222">
        <v>0</v>
      </c>
      <c r="Q2193" s="222">
        <v>5235.6899999999996</v>
      </c>
      <c r="R2193" s="68" t="s">
        <v>639</v>
      </c>
      <c r="S2193" s="381"/>
      <c r="T2193" s="287"/>
    </row>
    <row r="2194" spans="1:20" ht="76.5">
      <c r="A2194" s="198">
        <v>340</v>
      </c>
      <c r="B2194" s="68"/>
      <c r="C2194" s="220" t="s">
        <v>137</v>
      </c>
      <c r="D2194" s="221">
        <v>44813</v>
      </c>
      <c r="E2194" s="198" t="s">
        <v>4988</v>
      </c>
      <c r="F2194" s="198" t="s">
        <v>6</v>
      </c>
      <c r="G2194" s="198">
        <v>1998257</v>
      </c>
      <c r="H2194" s="68"/>
      <c r="I2194" s="204" t="s">
        <v>6243</v>
      </c>
      <c r="J2194" s="68"/>
      <c r="K2194" s="68"/>
      <c r="L2194" s="68"/>
      <c r="M2194" s="68"/>
      <c r="N2194" s="379"/>
      <c r="O2194" s="379"/>
      <c r="P2194" s="222">
        <v>0</v>
      </c>
      <c r="Q2194" s="222">
        <v>133289.79999999999</v>
      </c>
      <c r="R2194" s="68" t="s">
        <v>639</v>
      </c>
      <c r="S2194" s="381"/>
      <c r="T2194" s="287"/>
    </row>
    <row r="2195" spans="1:20" ht="76.5">
      <c r="A2195" s="198">
        <v>10</v>
      </c>
      <c r="B2195" s="68"/>
      <c r="C2195" s="220" t="s">
        <v>39</v>
      </c>
      <c r="D2195" s="221">
        <v>44813</v>
      </c>
      <c r="E2195" s="198" t="s">
        <v>4989</v>
      </c>
      <c r="F2195" s="198" t="s">
        <v>15</v>
      </c>
      <c r="G2195" s="198">
        <v>1998252</v>
      </c>
      <c r="H2195" s="68"/>
      <c r="I2195" s="204" t="s">
        <v>6244</v>
      </c>
      <c r="J2195" s="68"/>
      <c r="K2195" s="68"/>
      <c r="L2195" s="68"/>
      <c r="M2195" s="68"/>
      <c r="N2195" s="379"/>
      <c r="O2195" s="379"/>
      <c r="P2195" s="222">
        <v>50</v>
      </c>
      <c r="Q2195" s="222">
        <v>0</v>
      </c>
      <c r="R2195" s="68" t="s">
        <v>639</v>
      </c>
      <c r="S2195" s="381"/>
      <c r="T2195" s="287"/>
    </row>
    <row r="2196" spans="1:20" ht="51">
      <c r="A2196" s="198">
        <v>340</v>
      </c>
      <c r="B2196" s="68"/>
      <c r="C2196" s="220" t="s">
        <v>137</v>
      </c>
      <c r="D2196" s="221">
        <v>44813</v>
      </c>
      <c r="E2196" s="198" t="s">
        <v>4990</v>
      </c>
      <c r="F2196" s="198" t="s">
        <v>15</v>
      </c>
      <c r="G2196" s="198">
        <v>1998254</v>
      </c>
      <c r="H2196" s="68"/>
      <c r="I2196" s="204" t="s">
        <v>6245</v>
      </c>
      <c r="J2196" s="68"/>
      <c r="K2196" s="68"/>
      <c r="L2196" s="68"/>
      <c r="M2196" s="68"/>
      <c r="N2196" s="379"/>
      <c r="O2196" s="379"/>
      <c r="P2196" s="222">
        <v>50</v>
      </c>
      <c r="Q2196" s="222">
        <v>0</v>
      </c>
      <c r="R2196" s="68" t="s">
        <v>639</v>
      </c>
      <c r="S2196" s="381"/>
      <c r="T2196" s="287"/>
    </row>
    <row r="2197" spans="1:20" ht="51">
      <c r="A2197" s="198">
        <v>593</v>
      </c>
      <c r="B2197" s="68"/>
      <c r="C2197" s="220" t="s">
        <v>1290</v>
      </c>
      <c r="D2197" s="221">
        <v>44813</v>
      </c>
      <c r="E2197" s="198" t="s">
        <v>4991</v>
      </c>
      <c r="F2197" s="198" t="s">
        <v>15</v>
      </c>
      <c r="G2197" s="198">
        <v>1998256</v>
      </c>
      <c r="H2197" s="68"/>
      <c r="I2197" s="204" t="s">
        <v>6246</v>
      </c>
      <c r="J2197" s="68"/>
      <c r="K2197" s="68"/>
      <c r="L2197" s="68"/>
      <c r="M2197" s="68"/>
      <c r="N2197" s="379"/>
      <c r="O2197" s="379"/>
      <c r="P2197" s="222">
        <v>50</v>
      </c>
      <c r="Q2197" s="222">
        <v>0</v>
      </c>
      <c r="R2197" s="68" t="s">
        <v>639</v>
      </c>
      <c r="S2197" s="381"/>
      <c r="T2197" s="287"/>
    </row>
    <row r="2198" spans="1:20" ht="63.75">
      <c r="A2198" s="198">
        <v>340</v>
      </c>
      <c r="B2198" s="68"/>
      <c r="C2198" s="220" t="s">
        <v>137</v>
      </c>
      <c r="D2198" s="221">
        <v>44813</v>
      </c>
      <c r="E2198" s="198" t="s">
        <v>4992</v>
      </c>
      <c r="F2198" s="198" t="s">
        <v>15</v>
      </c>
      <c r="G2198" s="198">
        <v>1998258</v>
      </c>
      <c r="H2198" s="68"/>
      <c r="I2198" s="204" t="s">
        <v>6247</v>
      </c>
      <c r="J2198" s="68"/>
      <c r="K2198" s="68"/>
      <c r="L2198" s="68"/>
      <c r="M2198" s="68"/>
      <c r="N2198" s="379"/>
      <c r="O2198" s="379"/>
      <c r="P2198" s="222">
        <v>50</v>
      </c>
      <c r="Q2198" s="222">
        <v>0</v>
      </c>
      <c r="R2198" s="68" t="s">
        <v>639</v>
      </c>
      <c r="S2198" s="381"/>
      <c r="T2198" s="287"/>
    </row>
    <row r="2199" spans="1:20" ht="63.75">
      <c r="A2199" s="198">
        <v>513</v>
      </c>
      <c r="B2199" s="68"/>
      <c r="C2199" s="220" t="s">
        <v>161</v>
      </c>
      <c r="D2199" s="221">
        <v>44813</v>
      </c>
      <c r="E2199" s="198" t="s">
        <v>4993</v>
      </c>
      <c r="F2199" s="198" t="s">
        <v>15</v>
      </c>
      <c r="G2199" s="198">
        <v>1998260</v>
      </c>
      <c r="H2199" s="68"/>
      <c r="I2199" s="204" t="s">
        <v>6248</v>
      </c>
      <c r="J2199" s="68"/>
      <c r="K2199" s="68"/>
      <c r="L2199" s="68"/>
      <c r="M2199" s="68"/>
      <c r="N2199" s="379"/>
      <c r="O2199" s="379"/>
      <c r="P2199" s="222">
        <v>50</v>
      </c>
      <c r="Q2199" s="222">
        <v>0</v>
      </c>
      <c r="R2199" s="68" t="s">
        <v>639</v>
      </c>
      <c r="S2199" s="381"/>
      <c r="T2199" s="287"/>
    </row>
    <row r="2200" spans="1:20" ht="63.75">
      <c r="A2200" s="198">
        <v>10</v>
      </c>
      <c r="B2200" s="68"/>
      <c r="C2200" s="220" t="s">
        <v>39</v>
      </c>
      <c r="D2200" s="221">
        <v>44813</v>
      </c>
      <c r="E2200" s="198" t="s">
        <v>4994</v>
      </c>
      <c r="F2200" s="198" t="s">
        <v>15</v>
      </c>
      <c r="G2200" s="198">
        <v>1998262</v>
      </c>
      <c r="H2200" s="68"/>
      <c r="I2200" s="204" t="s">
        <v>6249</v>
      </c>
      <c r="J2200" s="68"/>
      <c r="K2200" s="68"/>
      <c r="L2200" s="68"/>
      <c r="M2200" s="68"/>
      <c r="N2200" s="379"/>
      <c r="O2200" s="379"/>
      <c r="P2200" s="222">
        <v>50</v>
      </c>
      <c r="Q2200" s="222">
        <v>0</v>
      </c>
      <c r="R2200" s="68" t="s">
        <v>639</v>
      </c>
      <c r="S2200" s="381"/>
      <c r="T2200" s="287"/>
    </row>
    <row r="2201" spans="1:20" ht="63.75">
      <c r="A2201" s="198">
        <v>513</v>
      </c>
      <c r="B2201" s="68"/>
      <c r="C2201" s="220" t="s">
        <v>161</v>
      </c>
      <c r="D2201" s="221">
        <v>44813</v>
      </c>
      <c r="E2201" s="198" t="s">
        <v>4995</v>
      </c>
      <c r="F2201" s="198" t="s">
        <v>15</v>
      </c>
      <c r="G2201" s="198">
        <v>1998264</v>
      </c>
      <c r="H2201" s="68"/>
      <c r="I2201" s="204" t="s">
        <v>6250</v>
      </c>
      <c r="J2201" s="68"/>
      <c r="K2201" s="68"/>
      <c r="L2201" s="68"/>
      <c r="M2201" s="68"/>
      <c r="N2201" s="379"/>
      <c r="O2201" s="379"/>
      <c r="P2201" s="222">
        <v>50</v>
      </c>
      <c r="Q2201" s="222">
        <v>0</v>
      </c>
      <c r="R2201" s="68" t="s">
        <v>639</v>
      </c>
      <c r="S2201" s="381"/>
      <c r="T2201" s="287"/>
    </row>
    <row r="2202" spans="1:20" ht="63.75">
      <c r="A2202" s="198">
        <v>10</v>
      </c>
      <c r="B2202" s="68"/>
      <c r="C2202" s="220" t="s">
        <v>39</v>
      </c>
      <c r="D2202" s="221">
        <v>44813</v>
      </c>
      <c r="E2202" s="198" t="s">
        <v>4996</v>
      </c>
      <c r="F2202" s="198" t="s">
        <v>15</v>
      </c>
      <c r="G2202" s="198">
        <v>1998410</v>
      </c>
      <c r="H2202" s="68"/>
      <c r="I2202" s="204" t="s">
        <v>6251</v>
      </c>
      <c r="J2202" s="68"/>
      <c r="K2202" s="68"/>
      <c r="L2202" s="68"/>
      <c r="M2202" s="68"/>
      <c r="N2202" s="379"/>
      <c r="O2202" s="379"/>
      <c r="P2202" s="222">
        <v>50</v>
      </c>
      <c r="Q2202" s="222">
        <v>0</v>
      </c>
      <c r="R2202" s="68" t="s">
        <v>639</v>
      </c>
      <c r="S2202" s="381"/>
      <c r="T2202" s="287"/>
    </row>
    <row r="2203" spans="1:20" ht="63.75">
      <c r="A2203" s="198">
        <v>10</v>
      </c>
      <c r="B2203" s="68"/>
      <c r="C2203" s="220" t="s">
        <v>39</v>
      </c>
      <c r="D2203" s="221">
        <v>44813</v>
      </c>
      <c r="E2203" s="198" t="s">
        <v>4997</v>
      </c>
      <c r="F2203" s="198" t="s">
        <v>15</v>
      </c>
      <c r="G2203" s="198">
        <v>1998412</v>
      </c>
      <c r="H2203" s="68"/>
      <c r="I2203" s="204" t="s">
        <v>6252</v>
      </c>
      <c r="J2203" s="68"/>
      <c r="K2203" s="68"/>
      <c r="L2203" s="68"/>
      <c r="M2203" s="68"/>
      <c r="N2203" s="379"/>
      <c r="O2203" s="379"/>
      <c r="P2203" s="222">
        <v>50</v>
      </c>
      <c r="Q2203" s="222">
        <v>0</v>
      </c>
      <c r="R2203" s="68" t="s">
        <v>639</v>
      </c>
      <c r="S2203" s="381"/>
      <c r="T2203" s="287"/>
    </row>
    <row r="2204" spans="1:20" ht="51">
      <c r="A2204" s="198" t="s">
        <v>551</v>
      </c>
      <c r="B2204" s="68"/>
      <c r="C2204" s="220" t="s">
        <v>590</v>
      </c>
      <c r="D2204" s="221">
        <v>44816</v>
      </c>
      <c r="E2204" s="198" t="s">
        <v>4998</v>
      </c>
      <c r="F2204" s="198" t="s">
        <v>3</v>
      </c>
      <c r="G2204" s="198">
        <v>2049211</v>
      </c>
      <c r="H2204" s="68"/>
      <c r="I2204" s="204" t="s">
        <v>6253</v>
      </c>
      <c r="J2204" s="68"/>
      <c r="K2204" s="68"/>
      <c r="L2204" s="68"/>
      <c r="M2204" s="68"/>
      <c r="N2204" s="379"/>
      <c r="O2204" s="379"/>
      <c r="P2204" s="222">
        <v>0</v>
      </c>
      <c r="Q2204" s="222">
        <v>800</v>
      </c>
      <c r="R2204" s="68" t="s">
        <v>639</v>
      </c>
      <c r="S2204" s="381"/>
      <c r="T2204" s="287"/>
    </row>
    <row r="2205" spans="1:20" ht="51">
      <c r="A2205" s="198">
        <v>35</v>
      </c>
      <c r="B2205" s="68"/>
      <c r="C2205" s="220" t="s">
        <v>44</v>
      </c>
      <c r="D2205" s="221">
        <v>44816</v>
      </c>
      <c r="E2205" s="198" t="s">
        <v>4999</v>
      </c>
      <c r="F2205" s="198" t="s">
        <v>3</v>
      </c>
      <c r="G2205" s="198">
        <v>2049227</v>
      </c>
      <c r="H2205" s="68"/>
      <c r="I2205" s="204" t="s">
        <v>6254</v>
      </c>
      <c r="J2205" s="68"/>
      <c r="K2205" s="68"/>
      <c r="L2205" s="68"/>
      <c r="M2205" s="68"/>
      <c r="N2205" s="379"/>
      <c r="O2205" s="379"/>
      <c r="P2205" s="222">
        <v>0</v>
      </c>
      <c r="Q2205" s="222">
        <v>3513.93</v>
      </c>
      <c r="R2205" s="68" t="s">
        <v>639</v>
      </c>
      <c r="S2205" s="381"/>
      <c r="T2205" s="287"/>
    </row>
    <row r="2206" spans="1:20" ht="51">
      <c r="A2206" s="198">
        <v>526</v>
      </c>
      <c r="B2206" s="68"/>
      <c r="C2206" s="220" t="s">
        <v>1269</v>
      </c>
      <c r="D2206" s="221">
        <v>44816</v>
      </c>
      <c r="E2206" s="198" t="s">
        <v>5000</v>
      </c>
      <c r="F2206" s="198" t="s">
        <v>3</v>
      </c>
      <c r="G2206" s="198">
        <v>2049250</v>
      </c>
      <c r="H2206" s="68"/>
      <c r="I2206" s="204" t="s">
        <v>6255</v>
      </c>
      <c r="J2206" s="68"/>
      <c r="K2206" s="68"/>
      <c r="L2206" s="68"/>
      <c r="M2206" s="68"/>
      <c r="N2206" s="379"/>
      <c r="O2206" s="379"/>
      <c r="P2206" s="222">
        <v>0</v>
      </c>
      <c r="Q2206" s="222">
        <v>912.36</v>
      </c>
      <c r="R2206" s="68" t="s">
        <v>639</v>
      </c>
      <c r="S2206" s="381"/>
      <c r="T2206" s="287"/>
    </row>
    <row r="2207" spans="1:20" ht="51">
      <c r="A2207" s="198">
        <v>81</v>
      </c>
      <c r="B2207" s="68"/>
      <c r="C2207" s="220" t="s">
        <v>50</v>
      </c>
      <c r="D2207" s="221">
        <v>44816</v>
      </c>
      <c r="E2207" s="198" t="s">
        <v>5001</v>
      </c>
      <c r="F2207" s="198" t="s">
        <v>3</v>
      </c>
      <c r="G2207" s="198">
        <v>2049258</v>
      </c>
      <c r="H2207" s="68"/>
      <c r="I2207" s="204" t="s">
        <v>6256</v>
      </c>
      <c r="J2207" s="68"/>
      <c r="K2207" s="68"/>
      <c r="L2207" s="68"/>
      <c r="M2207" s="68"/>
      <c r="N2207" s="379"/>
      <c r="O2207" s="379"/>
      <c r="P2207" s="222">
        <v>0</v>
      </c>
      <c r="Q2207" s="222">
        <v>50</v>
      </c>
      <c r="R2207" s="68" t="s">
        <v>639</v>
      </c>
      <c r="S2207" s="381"/>
      <c r="T2207" s="287"/>
    </row>
    <row r="2208" spans="1:20" ht="51">
      <c r="A2208" s="198">
        <v>15</v>
      </c>
      <c r="B2208" s="68"/>
      <c r="C2208" s="220" t="s">
        <v>40</v>
      </c>
      <c r="D2208" s="221">
        <v>44816</v>
      </c>
      <c r="E2208" s="198" t="s">
        <v>5002</v>
      </c>
      <c r="F2208" s="198" t="s">
        <v>3</v>
      </c>
      <c r="G2208" s="198">
        <v>2049271</v>
      </c>
      <c r="H2208" s="68"/>
      <c r="I2208" s="204" t="s">
        <v>6257</v>
      </c>
      <c r="J2208" s="68"/>
      <c r="K2208" s="68"/>
      <c r="L2208" s="68"/>
      <c r="M2208" s="68"/>
      <c r="N2208" s="379"/>
      <c r="O2208" s="379"/>
      <c r="P2208" s="222">
        <v>0</v>
      </c>
      <c r="Q2208" s="222">
        <v>1364.9</v>
      </c>
      <c r="R2208" s="68" t="s">
        <v>639</v>
      </c>
      <c r="S2208" s="381"/>
      <c r="T2208" s="287"/>
    </row>
    <row r="2209" spans="1:20" ht="51">
      <c r="A2209" s="198">
        <v>190</v>
      </c>
      <c r="B2209" s="68"/>
      <c r="C2209" s="220" t="s">
        <v>83</v>
      </c>
      <c r="D2209" s="221">
        <v>44816</v>
      </c>
      <c r="E2209" s="198" t="s">
        <v>5003</v>
      </c>
      <c r="F2209" s="198" t="s">
        <v>3</v>
      </c>
      <c r="G2209" s="198">
        <v>2049285</v>
      </c>
      <c r="H2209" s="68"/>
      <c r="I2209" s="204" t="s">
        <v>6258</v>
      </c>
      <c r="J2209" s="68"/>
      <c r="K2209" s="68"/>
      <c r="L2209" s="68"/>
      <c r="M2209" s="68"/>
      <c r="N2209" s="379"/>
      <c r="O2209" s="379"/>
      <c r="P2209" s="222">
        <v>0</v>
      </c>
      <c r="Q2209" s="222">
        <v>381.28</v>
      </c>
      <c r="R2209" s="68" t="s">
        <v>639</v>
      </c>
      <c r="S2209" s="381"/>
      <c r="T2209" s="287"/>
    </row>
    <row r="2210" spans="1:20" ht="51">
      <c r="A2210" s="198">
        <v>20</v>
      </c>
      <c r="B2210" s="68"/>
      <c r="C2210" s="220" t="s">
        <v>42</v>
      </c>
      <c r="D2210" s="221">
        <v>44816</v>
      </c>
      <c r="E2210" s="198" t="s">
        <v>5004</v>
      </c>
      <c r="F2210" s="198" t="s">
        <v>3</v>
      </c>
      <c r="G2210" s="198">
        <v>2049288</v>
      </c>
      <c r="H2210" s="68"/>
      <c r="I2210" s="204" t="s">
        <v>6259</v>
      </c>
      <c r="J2210" s="68"/>
      <c r="K2210" s="68"/>
      <c r="L2210" s="68"/>
      <c r="M2210" s="68"/>
      <c r="N2210" s="379"/>
      <c r="O2210" s="379"/>
      <c r="P2210" s="222">
        <v>0</v>
      </c>
      <c r="Q2210" s="222">
        <v>260.33</v>
      </c>
      <c r="R2210" s="68" t="s">
        <v>639</v>
      </c>
      <c r="S2210" s="381"/>
      <c r="T2210" s="287"/>
    </row>
    <row r="2211" spans="1:20" ht="63.75">
      <c r="A2211" s="198">
        <v>46</v>
      </c>
      <c r="B2211" s="68"/>
      <c r="C2211" s="220" t="s">
        <v>1384</v>
      </c>
      <c r="D2211" s="221">
        <v>44816</v>
      </c>
      <c r="E2211" s="198" t="s">
        <v>5005</v>
      </c>
      <c r="F2211" s="198" t="s">
        <v>3</v>
      </c>
      <c r="G2211" s="198">
        <v>2049309</v>
      </c>
      <c r="H2211" s="68"/>
      <c r="I2211" s="204" t="s">
        <v>6260</v>
      </c>
      <c r="J2211" s="68"/>
      <c r="K2211" s="68"/>
      <c r="L2211" s="68"/>
      <c r="M2211" s="68"/>
      <c r="N2211" s="379"/>
      <c r="O2211" s="379"/>
      <c r="P2211" s="222">
        <v>0</v>
      </c>
      <c r="Q2211" s="222">
        <v>2500</v>
      </c>
      <c r="R2211" s="68" t="s">
        <v>639</v>
      </c>
      <c r="S2211" s="381"/>
      <c r="T2211" s="287"/>
    </row>
    <row r="2212" spans="1:20" ht="51">
      <c r="A2212" s="198">
        <v>86</v>
      </c>
      <c r="B2212" s="68"/>
      <c r="C2212" s="220" t="s">
        <v>51</v>
      </c>
      <c r="D2212" s="221">
        <v>44816</v>
      </c>
      <c r="E2212" s="198" t="s">
        <v>5006</v>
      </c>
      <c r="F2212" s="198" t="s">
        <v>3</v>
      </c>
      <c r="G2212" s="198">
        <v>2049327</v>
      </c>
      <c r="H2212" s="68"/>
      <c r="I2212" s="204" t="s">
        <v>6261</v>
      </c>
      <c r="J2212" s="68"/>
      <c r="K2212" s="68"/>
      <c r="L2212" s="68"/>
      <c r="M2212" s="68"/>
      <c r="N2212" s="379"/>
      <c r="O2212" s="379"/>
      <c r="P2212" s="222">
        <v>0</v>
      </c>
      <c r="Q2212" s="222">
        <v>4395</v>
      </c>
      <c r="R2212" s="68" t="s">
        <v>639</v>
      </c>
      <c r="S2212" s="381"/>
      <c r="T2212" s="287"/>
    </row>
    <row r="2213" spans="1:20" ht="51">
      <c r="A2213" s="198">
        <v>599</v>
      </c>
      <c r="B2213" s="68"/>
      <c r="C2213" s="220" t="s">
        <v>1251</v>
      </c>
      <c r="D2213" s="221">
        <v>44816</v>
      </c>
      <c r="E2213" s="198" t="s">
        <v>5007</v>
      </c>
      <c r="F2213" s="198" t="s">
        <v>3</v>
      </c>
      <c r="G2213" s="198">
        <v>2049328</v>
      </c>
      <c r="H2213" s="68"/>
      <c r="I2213" s="204" t="s">
        <v>6262</v>
      </c>
      <c r="J2213" s="68"/>
      <c r="K2213" s="68"/>
      <c r="L2213" s="68"/>
      <c r="M2213" s="68"/>
      <c r="N2213" s="379"/>
      <c r="O2213" s="379"/>
      <c r="P2213" s="222">
        <v>0</v>
      </c>
      <c r="Q2213" s="222">
        <v>146.9</v>
      </c>
      <c r="R2213" s="68" t="s">
        <v>639</v>
      </c>
      <c r="S2213" s="381"/>
      <c r="T2213" s="287"/>
    </row>
    <row r="2214" spans="1:20" ht="51">
      <c r="A2214" s="198">
        <v>35</v>
      </c>
      <c r="B2214" s="68"/>
      <c r="C2214" s="220" t="s">
        <v>44</v>
      </c>
      <c r="D2214" s="221">
        <v>44816</v>
      </c>
      <c r="E2214" s="198" t="s">
        <v>5008</v>
      </c>
      <c r="F2214" s="198" t="s">
        <v>3</v>
      </c>
      <c r="G2214" s="198">
        <v>2049329</v>
      </c>
      <c r="H2214" s="68"/>
      <c r="I2214" s="204" t="s">
        <v>6263</v>
      </c>
      <c r="J2214" s="68"/>
      <c r="K2214" s="68"/>
      <c r="L2214" s="68"/>
      <c r="M2214" s="68"/>
      <c r="N2214" s="379"/>
      <c r="O2214" s="379"/>
      <c r="P2214" s="222">
        <v>0</v>
      </c>
      <c r="Q2214" s="222">
        <v>1310</v>
      </c>
      <c r="R2214" s="68" t="s">
        <v>639</v>
      </c>
      <c r="S2214" s="381"/>
      <c r="T2214" s="287"/>
    </row>
    <row r="2215" spans="1:20" ht="51">
      <c r="A2215" s="198">
        <v>190</v>
      </c>
      <c r="B2215" s="68"/>
      <c r="C2215" s="220" t="s">
        <v>83</v>
      </c>
      <c r="D2215" s="221">
        <v>44816</v>
      </c>
      <c r="E2215" s="198" t="s">
        <v>5009</v>
      </c>
      <c r="F2215" s="198" t="s">
        <v>3</v>
      </c>
      <c r="G2215" s="198">
        <v>2049330</v>
      </c>
      <c r="H2215" s="68"/>
      <c r="I2215" s="204" t="s">
        <v>6264</v>
      </c>
      <c r="J2215" s="68"/>
      <c r="K2215" s="68"/>
      <c r="L2215" s="68"/>
      <c r="M2215" s="68"/>
      <c r="N2215" s="379"/>
      <c r="O2215" s="379"/>
      <c r="P2215" s="222">
        <v>0</v>
      </c>
      <c r="Q2215" s="222">
        <v>0.69</v>
      </c>
      <c r="R2215" s="68" t="s">
        <v>639</v>
      </c>
      <c r="S2215" s="381"/>
      <c r="T2215" s="287"/>
    </row>
    <row r="2216" spans="1:20" ht="63.75">
      <c r="A2216" s="198">
        <v>46</v>
      </c>
      <c r="B2216" s="68"/>
      <c r="C2216" s="220" t="s">
        <v>1384</v>
      </c>
      <c r="D2216" s="221">
        <v>44816</v>
      </c>
      <c r="E2216" s="198" t="s">
        <v>5010</v>
      </c>
      <c r="F2216" s="198" t="s">
        <v>3</v>
      </c>
      <c r="G2216" s="198">
        <v>2049334</v>
      </c>
      <c r="H2216" s="68"/>
      <c r="I2216" s="204" t="s">
        <v>6265</v>
      </c>
      <c r="J2216" s="68"/>
      <c r="K2216" s="68"/>
      <c r="L2216" s="68"/>
      <c r="M2216" s="68"/>
      <c r="N2216" s="379"/>
      <c r="O2216" s="379"/>
      <c r="P2216" s="222">
        <v>0</v>
      </c>
      <c r="Q2216" s="222">
        <v>2500</v>
      </c>
      <c r="R2216" s="68" t="s">
        <v>639</v>
      </c>
      <c r="S2216" s="381"/>
      <c r="T2216" s="287"/>
    </row>
    <row r="2217" spans="1:20" ht="63.75">
      <c r="A2217" s="198">
        <v>683</v>
      </c>
      <c r="B2217" s="68"/>
      <c r="C2217" s="220" t="s">
        <v>1253</v>
      </c>
      <c r="D2217" s="221">
        <v>44816</v>
      </c>
      <c r="E2217" s="198" t="s">
        <v>5011</v>
      </c>
      <c r="F2217" s="198" t="s">
        <v>3</v>
      </c>
      <c r="G2217" s="198">
        <v>2049341</v>
      </c>
      <c r="H2217" s="68"/>
      <c r="I2217" s="204" t="s">
        <v>6266</v>
      </c>
      <c r="J2217" s="68"/>
      <c r="K2217" s="68"/>
      <c r="L2217" s="68"/>
      <c r="M2217" s="68"/>
      <c r="N2217" s="379"/>
      <c r="O2217" s="379"/>
      <c r="P2217" s="222">
        <v>0</v>
      </c>
      <c r="Q2217" s="222">
        <v>50</v>
      </c>
      <c r="R2217" s="68" t="s">
        <v>639</v>
      </c>
      <c r="S2217" s="381"/>
      <c r="T2217" s="287"/>
    </row>
    <row r="2218" spans="1:20" ht="51">
      <c r="A2218" s="198">
        <v>423</v>
      </c>
      <c r="B2218" s="68"/>
      <c r="C2218" s="220" t="s">
        <v>151</v>
      </c>
      <c r="D2218" s="221">
        <v>44816</v>
      </c>
      <c r="E2218" s="198" t="s">
        <v>5012</v>
      </c>
      <c r="F2218" s="198" t="s">
        <v>3</v>
      </c>
      <c r="G2218" s="198">
        <v>2049342</v>
      </c>
      <c r="H2218" s="68"/>
      <c r="I2218" s="204" t="s">
        <v>6267</v>
      </c>
      <c r="J2218" s="68"/>
      <c r="K2218" s="68"/>
      <c r="L2218" s="68"/>
      <c r="M2218" s="68"/>
      <c r="N2218" s="379"/>
      <c r="O2218" s="379"/>
      <c r="P2218" s="222">
        <v>0</v>
      </c>
      <c r="Q2218" s="222">
        <v>343</v>
      </c>
      <c r="R2218" s="68" t="s">
        <v>639</v>
      </c>
      <c r="S2218" s="381"/>
      <c r="T2218" s="287"/>
    </row>
    <row r="2219" spans="1:20" ht="51">
      <c r="A2219" s="198" t="s">
        <v>551</v>
      </c>
      <c r="B2219" s="68"/>
      <c r="C2219" s="220" t="s">
        <v>590</v>
      </c>
      <c r="D2219" s="221">
        <v>44816</v>
      </c>
      <c r="E2219" s="198" t="s">
        <v>5013</v>
      </c>
      <c r="F2219" s="198" t="s">
        <v>3</v>
      </c>
      <c r="G2219" s="198">
        <v>2049348</v>
      </c>
      <c r="H2219" s="68"/>
      <c r="I2219" s="204" t="s">
        <v>6268</v>
      </c>
      <c r="J2219" s="68"/>
      <c r="K2219" s="68"/>
      <c r="L2219" s="68"/>
      <c r="M2219" s="68"/>
      <c r="N2219" s="379"/>
      <c r="O2219" s="379"/>
      <c r="P2219" s="222">
        <v>0</v>
      </c>
      <c r="Q2219" s="222">
        <v>700</v>
      </c>
      <c r="R2219" s="68" t="s">
        <v>639</v>
      </c>
      <c r="S2219" s="381"/>
      <c r="T2219" s="287"/>
    </row>
    <row r="2220" spans="1:20" ht="51">
      <c r="A2220" s="198" t="s">
        <v>551</v>
      </c>
      <c r="B2220" s="68"/>
      <c r="C2220" s="220" t="s">
        <v>590</v>
      </c>
      <c r="D2220" s="221">
        <v>44816</v>
      </c>
      <c r="E2220" s="198" t="s">
        <v>5014</v>
      </c>
      <c r="F2220" s="198" t="s">
        <v>3</v>
      </c>
      <c r="G2220" s="198">
        <v>2049374</v>
      </c>
      <c r="H2220" s="68"/>
      <c r="I2220" s="204" t="s">
        <v>6269</v>
      </c>
      <c r="J2220" s="68"/>
      <c r="K2220" s="68"/>
      <c r="L2220" s="68"/>
      <c r="M2220" s="68"/>
      <c r="N2220" s="379"/>
      <c r="O2220" s="379"/>
      <c r="P2220" s="222">
        <v>0</v>
      </c>
      <c r="Q2220" s="222">
        <v>81.14</v>
      </c>
      <c r="R2220" s="68" t="s">
        <v>639</v>
      </c>
      <c r="S2220" s="381"/>
      <c r="T2220" s="287"/>
    </row>
    <row r="2221" spans="1:20" ht="63.75">
      <c r="A2221" s="198">
        <v>46</v>
      </c>
      <c r="B2221" s="68"/>
      <c r="C2221" s="220" t="s">
        <v>1384</v>
      </c>
      <c r="D2221" s="221">
        <v>44816</v>
      </c>
      <c r="E2221" s="198" t="s">
        <v>5015</v>
      </c>
      <c r="F2221" s="198" t="s">
        <v>3</v>
      </c>
      <c r="G2221" s="198">
        <v>2049363</v>
      </c>
      <c r="H2221" s="68"/>
      <c r="I2221" s="204" t="s">
        <v>6270</v>
      </c>
      <c r="J2221" s="68"/>
      <c r="K2221" s="68"/>
      <c r="L2221" s="68"/>
      <c r="M2221" s="68"/>
      <c r="N2221" s="379"/>
      <c r="O2221" s="379"/>
      <c r="P2221" s="222">
        <v>0</v>
      </c>
      <c r="Q2221" s="222">
        <v>2881.8</v>
      </c>
      <c r="R2221" s="68" t="s">
        <v>639</v>
      </c>
      <c r="S2221" s="381"/>
      <c r="T2221" s="287"/>
    </row>
    <row r="2222" spans="1:20" ht="51">
      <c r="A2222" s="198">
        <v>234</v>
      </c>
      <c r="B2222" s="68"/>
      <c r="C2222" s="220" t="s">
        <v>616</v>
      </c>
      <c r="D2222" s="221">
        <v>44816</v>
      </c>
      <c r="E2222" s="198" t="s">
        <v>5016</v>
      </c>
      <c r="F2222" s="198" t="s">
        <v>3</v>
      </c>
      <c r="G2222" s="198">
        <v>2049386</v>
      </c>
      <c r="H2222" s="68"/>
      <c r="I2222" s="204" t="s">
        <v>6271</v>
      </c>
      <c r="J2222" s="68"/>
      <c r="K2222" s="68"/>
      <c r="L2222" s="68"/>
      <c r="M2222" s="68"/>
      <c r="N2222" s="379"/>
      <c r="O2222" s="379"/>
      <c r="P2222" s="222">
        <v>0</v>
      </c>
      <c r="Q2222" s="222">
        <v>900</v>
      </c>
      <c r="R2222" s="68" t="s">
        <v>639</v>
      </c>
      <c r="S2222" s="381"/>
      <c r="T2222" s="287"/>
    </row>
    <row r="2223" spans="1:20" ht="51">
      <c r="A2223" s="198">
        <v>86</v>
      </c>
      <c r="B2223" s="68"/>
      <c r="C2223" s="220" t="s">
        <v>51</v>
      </c>
      <c r="D2223" s="221">
        <v>44816</v>
      </c>
      <c r="E2223" s="198" t="s">
        <v>5017</v>
      </c>
      <c r="F2223" s="198" t="s">
        <v>3</v>
      </c>
      <c r="G2223" s="198">
        <v>2049388</v>
      </c>
      <c r="H2223" s="68"/>
      <c r="I2223" s="204" t="s">
        <v>6272</v>
      </c>
      <c r="J2223" s="68"/>
      <c r="K2223" s="68"/>
      <c r="L2223" s="68"/>
      <c r="M2223" s="68"/>
      <c r="N2223" s="379"/>
      <c r="O2223" s="379"/>
      <c r="P2223" s="222">
        <v>0</v>
      </c>
      <c r="Q2223" s="222">
        <v>48</v>
      </c>
      <c r="R2223" s="68" t="s">
        <v>639</v>
      </c>
      <c r="S2223" s="381"/>
      <c r="T2223" s="287"/>
    </row>
    <row r="2224" spans="1:20" ht="51">
      <c r="A2224" s="198">
        <v>86</v>
      </c>
      <c r="B2224" s="68"/>
      <c r="C2224" s="220" t="s">
        <v>51</v>
      </c>
      <c r="D2224" s="221">
        <v>44816</v>
      </c>
      <c r="E2224" s="198" t="s">
        <v>5018</v>
      </c>
      <c r="F2224" s="198" t="s">
        <v>3</v>
      </c>
      <c r="G2224" s="198">
        <v>2049389</v>
      </c>
      <c r="H2224" s="68"/>
      <c r="I2224" s="204" t="s">
        <v>6273</v>
      </c>
      <c r="J2224" s="68"/>
      <c r="K2224" s="68"/>
      <c r="L2224" s="68"/>
      <c r="M2224" s="68"/>
      <c r="N2224" s="379"/>
      <c r="O2224" s="379"/>
      <c r="P2224" s="222">
        <v>0</v>
      </c>
      <c r="Q2224" s="222">
        <v>59</v>
      </c>
      <c r="R2224" s="68" t="s">
        <v>639</v>
      </c>
      <c r="S2224" s="381"/>
      <c r="T2224" s="287"/>
    </row>
    <row r="2225" spans="1:20" ht="51">
      <c r="A2225" s="198">
        <v>86</v>
      </c>
      <c r="B2225" s="68"/>
      <c r="C2225" s="220" t="s">
        <v>51</v>
      </c>
      <c r="D2225" s="221">
        <v>44816</v>
      </c>
      <c r="E2225" s="198" t="s">
        <v>5019</v>
      </c>
      <c r="F2225" s="198" t="s">
        <v>3</v>
      </c>
      <c r="G2225" s="198">
        <v>2049394</v>
      </c>
      <c r="H2225" s="68"/>
      <c r="I2225" s="204" t="s">
        <v>6274</v>
      </c>
      <c r="J2225" s="68"/>
      <c r="K2225" s="68"/>
      <c r="L2225" s="68"/>
      <c r="M2225" s="68"/>
      <c r="N2225" s="379"/>
      <c r="O2225" s="379"/>
      <c r="P2225" s="222">
        <v>0</v>
      </c>
      <c r="Q2225" s="222">
        <v>2242.4</v>
      </c>
      <c r="R2225" s="68" t="s">
        <v>639</v>
      </c>
      <c r="S2225" s="381"/>
      <c r="T2225" s="287"/>
    </row>
    <row r="2226" spans="1:20" ht="51">
      <c r="A2226" s="198">
        <v>342</v>
      </c>
      <c r="B2226" s="68"/>
      <c r="C2226" s="220" t="s">
        <v>138</v>
      </c>
      <c r="D2226" s="221">
        <v>44816</v>
      </c>
      <c r="E2226" s="198" t="s">
        <v>5020</v>
      </c>
      <c r="F2226" s="198" t="s">
        <v>3</v>
      </c>
      <c r="G2226" s="198">
        <v>2049395</v>
      </c>
      <c r="H2226" s="68"/>
      <c r="I2226" s="204" t="s">
        <v>6275</v>
      </c>
      <c r="J2226" s="68"/>
      <c r="K2226" s="68"/>
      <c r="L2226" s="68"/>
      <c r="M2226" s="68"/>
      <c r="N2226" s="379"/>
      <c r="O2226" s="379"/>
      <c r="P2226" s="222">
        <v>0</v>
      </c>
      <c r="Q2226" s="222">
        <v>2019.99</v>
      </c>
      <c r="R2226" s="68" t="s">
        <v>639</v>
      </c>
      <c r="S2226" s="381"/>
      <c r="T2226" s="287"/>
    </row>
    <row r="2227" spans="1:20" ht="51">
      <c r="A2227" s="198" t="s">
        <v>551</v>
      </c>
      <c r="B2227" s="68"/>
      <c r="C2227" s="220" t="s">
        <v>590</v>
      </c>
      <c r="D2227" s="221">
        <v>44816</v>
      </c>
      <c r="E2227" s="198" t="s">
        <v>5021</v>
      </c>
      <c r="F2227" s="198" t="s">
        <v>3</v>
      </c>
      <c r="G2227" s="198">
        <v>2049397</v>
      </c>
      <c r="H2227" s="68"/>
      <c r="I2227" s="204" t="s">
        <v>6276</v>
      </c>
      <c r="J2227" s="68"/>
      <c r="K2227" s="68"/>
      <c r="L2227" s="68"/>
      <c r="M2227" s="68"/>
      <c r="N2227" s="379"/>
      <c r="O2227" s="379"/>
      <c r="P2227" s="222">
        <v>0</v>
      </c>
      <c r="Q2227" s="222">
        <v>453.5</v>
      </c>
      <c r="R2227" s="68" t="s">
        <v>639</v>
      </c>
      <c r="S2227" s="381"/>
      <c r="T2227" s="287"/>
    </row>
    <row r="2228" spans="1:20" ht="51">
      <c r="A2228" s="198" t="s">
        <v>551</v>
      </c>
      <c r="B2228" s="68"/>
      <c r="C2228" s="220" t="s">
        <v>590</v>
      </c>
      <c r="D2228" s="221">
        <v>44816</v>
      </c>
      <c r="E2228" s="198" t="s">
        <v>5022</v>
      </c>
      <c r="F2228" s="198" t="s">
        <v>3</v>
      </c>
      <c r="G2228" s="198">
        <v>2049398</v>
      </c>
      <c r="H2228" s="68"/>
      <c r="I2228" s="204" t="s">
        <v>6277</v>
      </c>
      <c r="J2228" s="68"/>
      <c r="K2228" s="68"/>
      <c r="L2228" s="68"/>
      <c r="M2228" s="68"/>
      <c r="N2228" s="379"/>
      <c r="O2228" s="379"/>
      <c r="P2228" s="222">
        <v>0</v>
      </c>
      <c r="Q2228" s="222">
        <v>75.52</v>
      </c>
      <c r="R2228" s="68" t="s">
        <v>639</v>
      </c>
      <c r="S2228" s="381"/>
      <c r="T2228" s="287"/>
    </row>
    <row r="2229" spans="1:20" ht="63.75">
      <c r="A2229" s="198">
        <v>201</v>
      </c>
      <c r="B2229" s="68"/>
      <c r="C2229" s="220" t="s">
        <v>86</v>
      </c>
      <c r="D2229" s="221">
        <v>44816</v>
      </c>
      <c r="E2229" s="198" t="s">
        <v>5023</v>
      </c>
      <c r="F2229" s="198" t="s">
        <v>3</v>
      </c>
      <c r="G2229" s="198">
        <v>2049276</v>
      </c>
      <c r="H2229" s="68"/>
      <c r="I2229" s="204" t="s">
        <v>6278</v>
      </c>
      <c r="J2229" s="68"/>
      <c r="K2229" s="68"/>
      <c r="L2229" s="68"/>
      <c r="M2229" s="68"/>
      <c r="N2229" s="379"/>
      <c r="O2229" s="379"/>
      <c r="P2229" s="222">
        <v>0</v>
      </c>
      <c r="Q2229" s="222">
        <v>752405.7</v>
      </c>
      <c r="R2229" s="68" t="s">
        <v>639</v>
      </c>
      <c r="S2229" s="381"/>
      <c r="T2229" s="287"/>
    </row>
    <row r="2230" spans="1:20" ht="63.75">
      <c r="A2230" s="198">
        <v>16</v>
      </c>
      <c r="B2230" s="68"/>
      <c r="C2230" s="220" t="s">
        <v>41</v>
      </c>
      <c r="D2230" s="221">
        <v>44816</v>
      </c>
      <c r="E2230" s="198" t="s">
        <v>5024</v>
      </c>
      <c r="F2230" s="198" t="s">
        <v>3</v>
      </c>
      <c r="G2230" s="198">
        <v>2049279</v>
      </c>
      <c r="H2230" s="68"/>
      <c r="I2230" s="204" t="s">
        <v>6279</v>
      </c>
      <c r="J2230" s="68"/>
      <c r="K2230" s="68"/>
      <c r="L2230" s="68"/>
      <c r="M2230" s="68"/>
      <c r="N2230" s="379"/>
      <c r="O2230" s="379"/>
      <c r="P2230" s="222">
        <v>0</v>
      </c>
      <c r="Q2230" s="222">
        <v>16700.419999999998</v>
      </c>
      <c r="R2230" s="68" t="s">
        <v>639</v>
      </c>
      <c r="S2230" s="381"/>
      <c r="T2230" s="287"/>
    </row>
    <row r="2231" spans="1:20" ht="51">
      <c r="A2231" s="198" t="s">
        <v>551</v>
      </c>
      <c r="B2231" s="68"/>
      <c r="C2231" s="220" t="s">
        <v>590</v>
      </c>
      <c r="D2231" s="221">
        <v>44816</v>
      </c>
      <c r="E2231" s="198" t="s">
        <v>5025</v>
      </c>
      <c r="F2231" s="198" t="s">
        <v>3</v>
      </c>
      <c r="G2231" s="198">
        <v>2049294</v>
      </c>
      <c r="H2231" s="68"/>
      <c r="I2231" s="204" t="s">
        <v>6280</v>
      </c>
      <c r="J2231" s="68"/>
      <c r="K2231" s="68"/>
      <c r="L2231" s="68"/>
      <c r="M2231" s="68"/>
      <c r="N2231" s="379"/>
      <c r="O2231" s="379"/>
      <c r="P2231" s="222">
        <v>0</v>
      </c>
      <c r="Q2231" s="222">
        <v>4057.28</v>
      </c>
      <c r="R2231" s="68" t="s">
        <v>639</v>
      </c>
      <c r="S2231" s="381"/>
      <c r="T2231" s="287"/>
    </row>
    <row r="2232" spans="1:20" ht="51">
      <c r="A2232" s="198">
        <v>661</v>
      </c>
      <c r="B2232" s="68"/>
      <c r="C2232" s="220" t="s">
        <v>178</v>
      </c>
      <c r="D2232" s="221">
        <v>44816</v>
      </c>
      <c r="E2232" s="198" t="s">
        <v>5026</v>
      </c>
      <c r="F2232" s="198" t="s">
        <v>3</v>
      </c>
      <c r="G2232" s="198">
        <v>2049297</v>
      </c>
      <c r="H2232" s="68"/>
      <c r="I2232" s="204" t="s">
        <v>6281</v>
      </c>
      <c r="J2232" s="68"/>
      <c r="K2232" s="68"/>
      <c r="L2232" s="68"/>
      <c r="M2232" s="68"/>
      <c r="N2232" s="379"/>
      <c r="O2232" s="379"/>
      <c r="P2232" s="222">
        <v>0</v>
      </c>
      <c r="Q2232" s="222">
        <v>42308.4</v>
      </c>
      <c r="R2232" s="68" t="s">
        <v>639</v>
      </c>
      <c r="S2232" s="381"/>
      <c r="T2232" s="287"/>
    </row>
    <row r="2233" spans="1:20" ht="51">
      <c r="A2233" s="198">
        <v>578</v>
      </c>
      <c r="B2233" s="68"/>
      <c r="C2233" s="220" t="s">
        <v>169</v>
      </c>
      <c r="D2233" s="221">
        <v>44816</v>
      </c>
      <c r="E2233" s="198" t="s">
        <v>5027</v>
      </c>
      <c r="F2233" s="198" t="s">
        <v>3</v>
      </c>
      <c r="G2233" s="198">
        <v>2049298</v>
      </c>
      <c r="H2233" s="68"/>
      <c r="I2233" s="204" t="s">
        <v>6282</v>
      </c>
      <c r="J2233" s="68"/>
      <c r="K2233" s="68"/>
      <c r="L2233" s="68"/>
      <c r="M2233" s="68"/>
      <c r="N2233" s="379"/>
      <c r="O2233" s="379"/>
      <c r="P2233" s="222">
        <v>0</v>
      </c>
      <c r="Q2233" s="222">
        <v>34250</v>
      </c>
      <c r="R2233" s="68" t="s">
        <v>639</v>
      </c>
      <c r="S2233" s="381"/>
      <c r="T2233" s="287"/>
    </row>
    <row r="2234" spans="1:20" ht="51">
      <c r="A2234" s="198">
        <v>513</v>
      </c>
      <c r="B2234" s="68"/>
      <c r="C2234" s="220" t="s">
        <v>161</v>
      </c>
      <c r="D2234" s="221">
        <v>44816</v>
      </c>
      <c r="E2234" s="198" t="s">
        <v>5028</v>
      </c>
      <c r="F2234" s="198" t="s">
        <v>15</v>
      </c>
      <c r="G2234" s="198">
        <v>1999488</v>
      </c>
      <c r="H2234" s="68"/>
      <c r="I2234" s="204" t="s">
        <v>6283</v>
      </c>
      <c r="J2234" s="68"/>
      <c r="K2234" s="68"/>
      <c r="L2234" s="68"/>
      <c r="M2234" s="68"/>
      <c r="N2234" s="379"/>
      <c r="O2234" s="379"/>
      <c r="P2234" s="222">
        <v>50</v>
      </c>
      <c r="Q2234" s="222">
        <v>0</v>
      </c>
      <c r="R2234" s="68" t="s">
        <v>639</v>
      </c>
      <c r="S2234" s="381"/>
      <c r="T2234" s="287"/>
    </row>
    <row r="2235" spans="1:20" ht="63.75">
      <c r="A2235" s="198">
        <v>513</v>
      </c>
      <c r="B2235" s="68"/>
      <c r="C2235" s="220" t="s">
        <v>161</v>
      </c>
      <c r="D2235" s="221">
        <v>44816</v>
      </c>
      <c r="E2235" s="198" t="s">
        <v>5029</v>
      </c>
      <c r="F2235" s="198" t="s">
        <v>15</v>
      </c>
      <c r="G2235" s="198">
        <v>1999484</v>
      </c>
      <c r="H2235" s="68"/>
      <c r="I2235" s="204" t="s">
        <v>6284</v>
      </c>
      <c r="J2235" s="68"/>
      <c r="K2235" s="68"/>
      <c r="L2235" s="68"/>
      <c r="M2235" s="68"/>
      <c r="N2235" s="379"/>
      <c r="O2235" s="379"/>
      <c r="P2235" s="222">
        <v>50</v>
      </c>
      <c r="Q2235" s="222">
        <v>0</v>
      </c>
      <c r="R2235" s="68" t="s">
        <v>639</v>
      </c>
      <c r="S2235" s="381"/>
      <c r="T2235" s="287"/>
    </row>
    <row r="2236" spans="1:20" ht="63.75">
      <c r="A2236" s="198">
        <v>597</v>
      </c>
      <c r="B2236" s="68"/>
      <c r="C2236" s="220" t="s">
        <v>679</v>
      </c>
      <c r="D2236" s="221">
        <v>44816</v>
      </c>
      <c r="E2236" s="198" t="s">
        <v>5030</v>
      </c>
      <c r="F2236" s="198" t="s">
        <v>15</v>
      </c>
      <c r="G2236" s="198">
        <v>1999486</v>
      </c>
      <c r="H2236" s="68"/>
      <c r="I2236" s="204" t="s">
        <v>6285</v>
      </c>
      <c r="J2236" s="68"/>
      <c r="K2236" s="68"/>
      <c r="L2236" s="68"/>
      <c r="M2236" s="68"/>
      <c r="N2236" s="379"/>
      <c r="O2236" s="379"/>
      <c r="P2236" s="222">
        <v>50</v>
      </c>
      <c r="Q2236" s="222">
        <v>0</v>
      </c>
      <c r="R2236" s="68" t="s">
        <v>639</v>
      </c>
      <c r="S2236" s="381"/>
      <c r="T2236" s="287"/>
    </row>
    <row r="2237" spans="1:20" ht="63.75">
      <c r="A2237" s="198">
        <v>597</v>
      </c>
      <c r="B2237" s="68"/>
      <c r="C2237" s="220" t="s">
        <v>679</v>
      </c>
      <c r="D2237" s="221">
        <v>44816</v>
      </c>
      <c r="E2237" s="198" t="s">
        <v>5031</v>
      </c>
      <c r="F2237" s="198" t="s">
        <v>15</v>
      </c>
      <c r="G2237" s="198">
        <v>1999490</v>
      </c>
      <c r="H2237" s="68"/>
      <c r="I2237" s="204" t="s">
        <v>6286</v>
      </c>
      <c r="J2237" s="68"/>
      <c r="K2237" s="68"/>
      <c r="L2237" s="68"/>
      <c r="M2237" s="68"/>
      <c r="N2237" s="379"/>
      <c r="O2237" s="379"/>
      <c r="P2237" s="222">
        <v>50</v>
      </c>
      <c r="Q2237" s="222">
        <v>0</v>
      </c>
      <c r="R2237" s="68" t="s">
        <v>639</v>
      </c>
      <c r="S2237" s="381"/>
      <c r="T2237" s="287"/>
    </row>
    <row r="2238" spans="1:20" ht="63.75">
      <c r="A2238" s="198">
        <v>513</v>
      </c>
      <c r="B2238" s="68"/>
      <c r="C2238" s="220" t="s">
        <v>161</v>
      </c>
      <c r="D2238" s="221">
        <v>44816</v>
      </c>
      <c r="E2238" s="198" t="s">
        <v>5032</v>
      </c>
      <c r="F2238" s="198" t="s">
        <v>15</v>
      </c>
      <c r="G2238" s="198">
        <v>1999646</v>
      </c>
      <c r="H2238" s="68"/>
      <c r="I2238" s="204" t="s">
        <v>6287</v>
      </c>
      <c r="J2238" s="68"/>
      <c r="K2238" s="68"/>
      <c r="L2238" s="68"/>
      <c r="M2238" s="68"/>
      <c r="N2238" s="379"/>
      <c r="O2238" s="379"/>
      <c r="P2238" s="222">
        <v>50</v>
      </c>
      <c r="Q2238" s="222">
        <v>0</v>
      </c>
      <c r="R2238" s="68" t="s">
        <v>639</v>
      </c>
      <c r="S2238" s="381"/>
      <c r="T2238" s="287"/>
    </row>
    <row r="2239" spans="1:20" ht="63.75">
      <c r="A2239" s="198">
        <v>597</v>
      </c>
      <c r="B2239" s="68"/>
      <c r="C2239" s="220" t="s">
        <v>679</v>
      </c>
      <c r="D2239" s="221">
        <v>44816</v>
      </c>
      <c r="E2239" s="198" t="s">
        <v>5033</v>
      </c>
      <c r="F2239" s="198" t="s">
        <v>15</v>
      </c>
      <c r="G2239" s="198">
        <v>1999651</v>
      </c>
      <c r="H2239" s="68"/>
      <c r="I2239" s="204" t="s">
        <v>6288</v>
      </c>
      <c r="J2239" s="68"/>
      <c r="K2239" s="68"/>
      <c r="L2239" s="68"/>
      <c r="M2239" s="68"/>
      <c r="N2239" s="379"/>
      <c r="O2239" s="379"/>
      <c r="P2239" s="222">
        <v>50</v>
      </c>
      <c r="Q2239" s="222">
        <v>0</v>
      </c>
      <c r="R2239" s="68" t="s">
        <v>639</v>
      </c>
      <c r="S2239" s="381"/>
      <c r="T2239" s="287"/>
    </row>
    <row r="2240" spans="1:20" ht="76.5">
      <c r="A2240" s="198">
        <v>10</v>
      </c>
      <c r="B2240" s="68"/>
      <c r="C2240" s="220" t="s">
        <v>39</v>
      </c>
      <c r="D2240" s="221">
        <v>44816</v>
      </c>
      <c r="E2240" s="198" t="s">
        <v>5034</v>
      </c>
      <c r="F2240" s="198" t="s">
        <v>15</v>
      </c>
      <c r="G2240" s="198">
        <v>1999653</v>
      </c>
      <c r="H2240" s="68"/>
      <c r="I2240" s="204" t="s">
        <v>6289</v>
      </c>
      <c r="J2240" s="68"/>
      <c r="K2240" s="68"/>
      <c r="L2240" s="68"/>
      <c r="M2240" s="68"/>
      <c r="N2240" s="379"/>
      <c r="O2240" s="379"/>
      <c r="P2240" s="222">
        <v>50</v>
      </c>
      <c r="Q2240" s="222">
        <v>0</v>
      </c>
      <c r="R2240" s="68" t="s">
        <v>639</v>
      </c>
      <c r="S2240" s="381"/>
      <c r="T2240" s="287"/>
    </row>
    <row r="2241" spans="1:20" ht="76.5">
      <c r="A2241" s="198">
        <v>513</v>
      </c>
      <c r="B2241" s="68"/>
      <c r="C2241" s="220" t="s">
        <v>161</v>
      </c>
      <c r="D2241" s="221">
        <v>44816</v>
      </c>
      <c r="E2241" s="198" t="s">
        <v>5035</v>
      </c>
      <c r="F2241" s="198" t="s">
        <v>11</v>
      </c>
      <c r="G2241" s="198">
        <v>1042166</v>
      </c>
      <c r="H2241" s="68"/>
      <c r="I2241" s="204" t="s">
        <v>6290</v>
      </c>
      <c r="J2241" s="68"/>
      <c r="K2241" s="68"/>
      <c r="L2241" s="68"/>
      <c r="M2241" s="68"/>
      <c r="N2241" s="379"/>
      <c r="O2241" s="379"/>
      <c r="P2241" s="222">
        <v>50</v>
      </c>
      <c r="Q2241" s="222">
        <v>0</v>
      </c>
      <c r="R2241" s="68" t="s">
        <v>639</v>
      </c>
      <c r="S2241" s="381"/>
      <c r="T2241" s="287"/>
    </row>
    <row r="2242" spans="1:20" ht="63.75">
      <c r="A2242" s="198" t="s">
        <v>542</v>
      </c>
      <c r="B2242" s="68"/>
      <c r="C2242" s="220" t="s">
        <v>591</v>
      </c>
      <c r="D2242" s="221">
        <v>44816</v>
      </c>
      <c r="E2242" s="198" t="s">
        <v>5036</v>
      </c>
      <c r="F2242" s="198" t="s">
        <v>11</v>
      </c>
      <c r="G2242" s="198">
        <v>2000099</v>
      </c>
      <c r="H2242" s="68"/>
      <c r="I2242" s="204" t="s">
        <v>6291</v>
      </c>
      <c r="J2242" s="68"/>
      <c r="K2242" s="68"/>
      <c r="L2242" s="68"/>
      <c r="M2242" s="68"/>
      <c r="N2242" s="379"/>
      <c r="O2242" s="379"/>
      <c r="P2242" s="222">
        <v>50</v>
      </c>
      <c r="Q2242" s="222">
        <v>0</v>
      </c>
      <c r="R2242" s="68" t="s">
        <v>639</v>
      </c>
      <c r="S2242" s="381"/>
      <c r="T2242" s="287"/>
    </row>
    <row r="2243" spans="1:20" ht="63.75">
      <c r="A2243" s="198">
        <v>597</v>
      </c>
      <c r="B2243" s="68"/>
      <c r="C2243" s="220" t="s">
        <v>679</v>
      </c>
      <c r="D2243" s="221">
        <v>44816</v>
      </c>
      <c r="E2243" s="198" t="s">
        <v>5037</v>
      </c>
      <c r="F2243" s="198" t="s">
        <v>15</v>
      </c>
      <c r="G2243" s="198">
        <v>2000104</v>
      </c>
      <c r="H2243" s="68"/>
      <c r="I2243" s="204" t="s">
        <v>6292</v>
      </c>
      <c r="J2243" s="68"/>
      <c r="K2243" s="68"/>
      <c r="L2243" s="68"/>
      <c r="M2243" s="68"/>
      <c r="N2243" s="379"/>
      <c r="O2243" s="379"/>
      <c r="P2243" s="222">
        <v>50</v>
      </c>
      <c r="Q2243" s="222">
        <v>0</v>
      </c>
      <c r="R2243" s="68" t="s">
        <v>639</v>
      </c>
      <c r="S2243" s="381"/>
      <c r="T2243" s="287"/>
    </row>
    <row r="2244" spans="1:20" ht="51">
      <c r="A2244" s="198">
        <v>513</v>
      </c>
      <c r="B2244" s="68"/>
      <c r="C2244" s="220" t="s">
        <v>161</v>
      </c>
      <c r="D2244" s="221">
        <v>44816</v>
      </c>
      <c r="E2244" s="198" t="s">
        <v>5038</v>
      </c>
      <c r="F2244" s="198" t="s">
        <v>15</v>
      </c>
      <c r="G2244" s="198">
        <v>2000422</v>
      </c>
      <c r="H2244" s="68"/>
      <c r="I2244" s="204" t="s">
        <v>6293</v>
      </c>
      <c r="J2244" s="68"/>
      <c r="K2244" s="68"/>
      <c r="L2244" s="68"/>
      <c r="M2244" s="68"/>
      <c r="N2244" s="379"/>
      <c r="O2244" s="379"/>
      <c r="P2244" s="222">
        <v>50</v>
      </c>
      <c r="Q2244" s="222">
        <v>0</v>
      </c>
      <c r="R2244" s="68" t="s">
        <v>639</v>
      </c>
      <c r="S2244" s="381"/>
      <c r="T2244" s="287"/>
    </row>
    <row r="2245" spans="1:20" ht="63.75">
      <c r="A2245" s="198">
        <v>513</v>
      </c>
      <c r="B2245" s="68"/>
      <c r="C2245" s="220" t="s">
        <v>161</v>
      </c>
      <c r="D2245" s="221">
        <v>44816</v>
      </c>
      <c r="E2245" s="198" t="s">
        <v>5039</v>
      </c>
      <c r="F2245" s="198" t="s">
        <v>15</v>
      </c>
      <c r="G2245" s="198">
        <v>2000420</v>
      </c>
      <c r="H2245" s="68"/>
      <c r="I2245" s="204" t="s">
        <v>6294</v>
      </c>
      <c r="J2245" s="68"/>
      <c r="K2245" s="68"/>
      <c r="L2245" s="68"/>
      <c r="M2245" s="68"/>
      <c r="N2245" s="379"/>
      <c r="O2245" s="379"/>
      <c r="P2245" s="222">
        <v>50</v>
      </c>
      <c r="Q2245" s="222">
        <v>0</v>
      </c>
      <c r="R2245" s="68" t="s">
        <v>639</v>
      </c>
      <c r="S2245" s="381"/>
      <c r="T2245" s="287"/>
    </row>
    <row r="2246" spans="1:20" ht="51">
      <c r="A2246" s="198">
        <v>650</v>
      </c>
      <c r="B2246" s="68"/>
      <c r="C2246" s="220" t="s">
        <v>176</v>
      </c>
      <c r="D2246" s="221">
        <v>44817</v>
      </c>
      <c r="E2246" s="198" t="s">
        <v>5040</v>
      </c>
      <c r="F2246" s="198" t="s">
        <v>3</v>
      </c>
      <c r="G2246" s="198">
        <v>2049557</v>
      </c>
      <c r="H2246" s="68"/>
      <c r="I2246" s="204" t="s">
        <v>6295</v>
      </c>
      <c r="J2246" s="68"/>
      <c r="K2246" s="68"/>
      <c r="L2246" s="68"/>
      <c r="M2246" s="68"/>
      <c r="N2246" s="379"/>
      <c r="O2246" s="379"/>
      <c r="P2246" s="222">
        <v>0</v>
      </c>
      <c r="Q2246" s="222">
        <v>400</v>
      </c>
      <c r="R2246" s="68" t="s">
        <v>639</v>
      </c>
      <c r="S2246" s="381"/>
      <c r="T2246" s="287"/>
    </row>
    <row r="2247" spans="1:20" ht="63.75">
      <c r="A2247" s="198">
        <v>155</v>
      </c>
      <c r="B2247" s="68"/>
      <c r="C2247" s="220" t="s">
        <v>76</v>
      </c>
      <c r="D2247" s="221">
        <v>44817</v>
      </c>
      <c r="E2247" s="198" t="s">
        <v>5041</v>
      </c>
      <c r="F2247" s="198" t="s">
        <v>3</v>
      </c>
      <c r="G2247" s="198">
        <v>2049611</v>
      </c>
      <c r="H2247" s="68"/>
      <c r="I2247" s="204" t="s">
        <v>6296</v>
      </c>
      <c r="J2247" s="68"/>
      <c r="K2247" s="68"/>
      <c r="L2247" s="68"/>
      <c r="M2247" s="68"/>
      <c r="N2247" s="379"/>
      <c r="O2247" s="379"/>
      <c r="P2247" s="222">
        <v>0</v>
      </c>
      <c r="Q2247" s="222">
        <v>56</v>
      </c>
      <c r="R2247" s="68" t="s">
        <v>639</v>
      </c>
      <c r="S2247" s="381"/>
      <c r="T2247" s="287"/>
    </row>
    <row r="2248" spans="1:20" ht="51">
      <c r="A2248" s="198">
        <v>46</v>
      </c>
      <c r="B2248" s="68"/>
      <c r="C2248" s="220" t="s">
        <v>1384</v>
      </c>
      <c r="D2248" s="221">
        <v>44817</v>
      </c>
      <c r="E2248" s="198" t="s">
        <v>5042</v>
      </c>
      <c r="F2248" s="198" t="s">
        <v>3</v>
      </c>
      <c r="G2248" s="198">
        <v>2049618</v>
      </c>
      <c r="H2248" s="68"/>
      <c r="I2248" s="204" t="s">
        <v>6297</v>
      </c>
      <c r="J2248" s="68"/>
      <c r="K2248" s="68"/>
      <c r="L2248" s="68"/>
      <c r="M2248" s="68"/>
      <c r="N2248" s="379"/>
      <c r="O2248" s="379"/>
      <c r="P2248" s="222">
        <v>0</v>
      </c>
      <c r="Q2248" s="222">
        <v>22.04</v>
      </c>
      <c r="R2248" s="68" t="s">
        <v>639</v>
      </c>
      <c r="S2248" s="381"/>
      <c r="T2248" s="287"/>
    </row>
    <row r="2249" spans="1:20" ht="51">
      <c r="A2249" s="198">
        <v>234</v>
      </c>
      <c r="B2249" s="68"/>
      <c r="C2249" s="220" t="s">
        <v>616</v>
      </c>
      <c r="D2249" s="221">
        <v>44817</v>
      </c>
      <c r="E2249" s="198" t="s">
        <v>5043</v>
      </c>
      <c r="F2249" s="198" t="s">
        <v>3</v>
      </c>
      <c r="G2249" s="198">
        <v>2049621</v>
      </c>
      <c r="H2249" s="68"/>
      <c r="I2249" s="204" t="s">
        <v>6298</v>
      </c>
      <c r="J2249" s="68"/>
      <c r="K2249" s="68"/>
      <c r="L2249" s="68"/>
      <c r="M2249" s="68"/>
      <c r="N2249" s="379"/>
      <c r="O2249" s="379"/>
      <c r="P2249" s="222">
        <v>0</v>
      </c>
      <c r="Q2249" s="222">
        <v>1350</v>
      </c>
      <c r="R2249" s="68" t="s">
        <v>639</v>
      </c>
      <c r="S2249" s="381"/>
      <c r="T2249" s="287"/>
    </row>
    <row r="2250" spans="1:20" ht="38.25">
      <c r="A2250" s="198" t="s">
        <v>551</v>
      </c>
      <c r="B2250" s="68"/>
      <c r="C2250" s="220" t="s">
        <v>590</v>
      </c>
      <c r="D2250" s="221">
        <v>44817</v>
      </c>
      <c r="E2250" s="198" t="s">
        <v>5044</v>
      </c>
      <c r="F2250" s="198" t="s">
        <v>3</v>
      </c>
      <c r="G2250" s="198">
        <v>2049626</v>
      </c>
      <c r="H2250" s="68"/>
      <c r="I2250" s="204" t="s">
        <v>4099</v>
      </c>
      <c r="J2250" s="68"/>
      <c r="K2250" s="68"/>
      <c r="L2250" s="68"/>
      <c r="M2250" s="68"/>
      <c r="N2250" s="379"/>
      <c r="O2250" s="379"/>
      <c r="P2250" s="222">
        <v>0</v>
      </c>
      <c r="Q2250" s="222">
        <v>6000</v>
      </c>
      <c r="R2250" s="68" t="s">
        <v>639</v>
      </c>
      <c r="S2250" s="381"/>
      <c r="T2250" s="287"/>
    </row>
    <row r="2251" spans="1:20" ht="51">
      <c r="A2251" s="198">
        <v>81</v>
      </c>
      <c r="B2251" s="68"/>
      <c r="C2251" s="220" t="s">
        <v>50</v>
      </c>
      <c r="D2251" s="221">
        <v>44817</v>
      </c>
      <c r="E2251" s="198" t="s">
        <v>5045</v>
      </c>
      <c r="F2251" s="198" t="s">
        <v>3</v>
      </c>
      <c r="G2251" s="198">
        <v>2049628</v>
      </c>
      <c r="H2251" s="68"/>
      <c r="I2251" s="204" t="s">
        <v>6299</v>
      </c>
      <c r="J2251" s="68"/>
      <c r="K2251" s="68"/>
      <c r="L2251" s="68"/>
      <c r="M2251" s="68"/>
      <c r="N2251" s="379"/>
      <c r="O2251" s="379"/>
      <c r="P2251" s="222">
        <v>0</v>
      </c>
      <c r="Q2251" s="222">
        <v>25</v>
      </c>
      <c r="R2251" s="68" t="s">
        <v>639</v>
      </c>
      <c r="S2251" s="381"/>
      <c r="T2251" s="287"/>
    </row>
    <row r="2252" spans="1:20" ht="51">
      <c r="A2252" s="198">
        <v>20</v>
      </c>
      <c r="B2252" s="68"/>
      <c r="C2252" s="220" t="s">
        <v>42</v>
      </c>
      <c r="D2252" s="221">
        <v>44817</v>
      </c>
      <c r="E2252" s="198" t="s">
        <v>5046</v>
      </c>
      <c r="F2252" s="198" t="s">
        <v>3</v>
      </c>
      <c r="G2252" s="198">
        <v>2049671</v>
      </c>
      <c r="H2252" s="68"/>
      <c r="I2252" s="204" t="s">
        <v>6300</v>
      </c>
      <c r="J2252" s="68"/>
      <c r="K2252" s="68"/>
      <c r="L2252" s="68"/>
      <c r="M2252" s="68"/>
      <c r="N2252" s="379"/>
      <c r="O2252" s="379"/>
      <c r="P2252" s="222">
        <v>0</v>
      </c>
      <c r="Q2252" s="222">
        <v>261</v>
      </c>
      <c r="R2252" s="68" t="s">
        <v>639</v>
      </c>
      <c r="S2252" s="381"/>
      <c r="T2252" s="287"/>
    </row>
    <row r="2253" spans="1:20" ht="51">
      <c r="A2253" s="198">
        <v>20</v>
      </c>
      <c r="B2253" s="68"/>
      <c r="C2253" s="220" t="s">
        <v>42</v>
      </c>
      <c r="D2253" s="221">
        <v>44817</v>
      </c>
      <c r="E2253" s="198" t="s">
        <v>5047</v>
      </c>
      <c r="F2253" s="198" t="s">
        <v>3</v>
      </c>
      <c r="G2253" s="198">
        <v>2049674</v>
      </c>
      <c r="H2253" s="68"/>
      <c r="I2253" s="204" t="s">
        <v>6301</v>
      </c>
      <c r="J2253" s="68"/>
      <c r="K2253" s="68"/>
      <c r="L2253" s="68"/>
      <c r="M2253" s="68"/>
      <c r="N2253" s="379"/>
      <c r="O2253" s="379"/>
      <c r="P2253" s="222">
        <v>0</v>
      </c>
      <c r="Q2253" s="222">
        <v>38.4</v>
      </c>
      <c r="R2253" s="68" t="s">
        <v>639</v>
      </c>
      <c r="S2253" s="381"/>
      <c r="T2253" s="287"/>
    </row>
    <row r="2254" spans="1:20" ht="51">
      <c r="A2254" s="198">
        <v>20</v>
      </c>
      <c r="B2254" s="68"/>
      <c r="C2254" s="220" t="s">
        <v>42</v>
      </c>
      <c r="D2254" s="221">
        <v>44817</v>
      </c>
      <c r="E2254" s="198" t="s">
        <v>5048</v>
      </c>
      <c r="F2254" s="198" t="s">
        <v>3</v>
      </c>
      <c r="G2254" s="198">
        <v>2049676</v>
      </c>
      <c r="H2254" s="68"/>
      <c r="I2254" s="204" t="s">
        <v>6302</v>
      </c>
      <c r="J2254" s="68"/>
      <c r="K2254" s="68"/>
      <c r="L2254" s="68"/>
      <c r="M2254" s="68"/>
      <c r="N2254" s="379"/>
      <c r="O2254" s="379"/>
      <c r="P2254" s="222">
        <v>0</v>
      </c>
      <c r="Q2254" s="222">
        <v>315</v>
      </c>
      <c r="R2254" s="68" t="s">
        <v>639</v>
      </c>
      <c r="S2254" s="381"/>
      <c r="T2254" s="287"/>
    </row>
    <row r="2255" spans="1:20" ht="38.25">
      <c r="A2255" s="198" t="s">
        <v>551</v>
      </c>
      <c r="B2255" s="68"/>
      <c r="C2255" s="220" t="s">
        <v>590</v>
      </c>
      <c r="D2255" s="221">
        <v>44817</v>
      </c>
      <c r="E2255" s="198" t="s">
        <v>5049</v>
      </c>
      <c r="F2255" s="198" t="s">
        <v>3</v>
      </c>
      <c r="G2255" s="198">
        <v>2049677</v>
      </c>
      <c r="H2255" s="68"/>
      <c r="I2255" s="204" t="s">
        <v>6303</v>
      </c>
      <c r="J2255" s="68"/>
      <c r="K2255" s="68"/>
      <c r="L2255" s="68"/>
      <c r="M2255" s="68"/>
      <c r="N2255" s="379"/>
      <c r="O2255" s="379"/>
      <c r="P2255" s="222">
        <v>0</v>
      </c>
      <c r="Q2255" s="222">
        <v>222</v>
      </c>
      <c r="R2255" s="68" t="s">
        <v>639</v>
      </c>
      <c r="S2255" s="381"/>
      <c r="T2255" s="287"/>
    </row>
    <row r="2256" spans="1:20" ht="38.25">
      <c r="A2256" s="198">
        <v>163</v>
      </c>
      <c r="B2256" s="68"/>
      <c r="C2256" s="220" t="s">
        <v>79</v>
      </c>
      <c r="D2256" s="221">
        <v>44817</v>
      </c>
      <c r="E2256" s="198" t="s">
        <v>5050</v>
      </c>
      <c r="F2256" s="198" t="s">
        <v>3</v>
      </c>
      <c r="G2256" s="198">
        <v>2049713</v>
      </c>
      <c r="H2256" s="68"/>
      <c r="I2256" s="204" t="s">
        <v>6304</v>
      </c>
      <c r="J2256" s="68"/>
      <c r="K2256" s="68"/>
      <c r="L2256" s="68"/>
      <c r="M2256" s="68"/>
      <c r="N2256" s="379"/>
      <c r="O2256" s="379"/>
      <c r="P2256" s="222">
        <v>0</v>
      </c>
      <c r="Q2256" s="222">
        <v>400</v>
      </c>
      <c r="R2256" s="68" t="s">
        <v>639</v>
      </c>
      <c r="S2256" s="381"/>
      <c r="T2256" s="287"/>
    </row>
    <row r="2257" spans="1:20" ht="51">
      <c r="A2257" s="198">
        <v>526</v>
      </c>
      <c r="B2257" s="68"/>
      <c r="C2257" s="220" t="s">
        <v>1269</v>
      </c>
      <c r="D2257" s="221">
        <v>44817</v>
      </c>
      <c r="E2257" s="198" t="s">
        <v>5051</v>
      </c>
      <c r="F2257" s="198" t="s">
        <v>3</v>
      </c>
      <c r="G2257" s="198">
        <v>2049753</v>
      </c>
      <c r="H2257" s="68"/>
      <c r="I2257" s="204" t="s">
        <v>6305</v>
      </c>
      <c r="J2257" s="68"/>
      <c r="K2257" s="68"/>
      <c r="L2257" s="68"/>
      <c r="M2257" s="68"/>
      <c r="N2257" s="379"/>
      <c r="O2257" s="379"/>
      <c r="P2257" s="222">
        <v>0</v>
      </c>
      <c r="Q2257" s="222">
        <v>330.28</v>
      </c>
      <c r="R2257" s="68" t="s">
        <v>639</v>
      </c>
      <c r="S2257" s="381"/>
      <c r="T2257" s="287"/>
    </row>
    <row r="2258" spans="1:20" ht="51">
      <c r="A2258" s="198">
        <v>389</v>
      </c>
      <c r="B2258" s="68"/>
      <c r="C2258" s="220" t="s">
        <v>1437</v>
      </c>
      <c r="D2258" s="221">
        <v>44817</v>
      </c>
      <c r="E2258" s="198" t="s">
        <v>5052</v>
      </c>
      <c r="F2258" s="198" t="s">
        <v>3</v>
      </c>
      <c r="G2258" s="198">
        <v>2049746</v>
      </c>
      <c r="H2258" s="68"/>
      <c r="I2258" s="204" t="s">
        <v>6306</v>
      </c>
      <c r="J2258" s="68"/>
      <c r="K2258" s="68"/>
      <c r="L2258" s="68"/>
      <c r="M2258" s="68"/>
      <c r="N2258" s="379"/>
      <c r="O2258" s="379"/>
      <c r="P2258" s="222">
        <v>0</v>
      </c>
      <c r="Q2258" s="222">
        <v>2600</v>
      </c>
      <c r="R2258" s="68" t="s">
        <v>639</v>
      </c>
      <c r="S2258" s="381"/>
      <c r="T2258" s="287"/>
    </row>
    <row r="2259" spans="1:20" ht="38.25">
      <c r="A2259" s="198">
        <v>16</v>
      </c>
      <c r="B2259" s="68"/>
      <c r="C2259" s="220" t="s">
        <v>41</v>
      </c>
      <c r="D2259" s="221">
        <v>44817</v>
      </c>
      <c r="E2259" s="198" t="s">
        <v>5053</v>
      </c>
      <c r="F2259" s="198" t="s">
        <v>3</v>
      </c>
      <c r="G2259" s="198">
        <v>2049744</v>
      </c>
      <c r="H2259" s="68"/>
      <c r="I2259" s="204" t="s">
        <v>6307</v>
      </c>
      <c r="J2259" s="68"/>
      <c r="K2259" s="68"/>
      <c r="L2259" s="68"/>
      <c r="M2259" s="68"/>
      <c r="N2259" s="379"/>
      <c r="O2259" s="379"/>
      <c r="P2259" s="222">
        <v>0</v>
      </c>
      <c r="Q2259" s="222">
        <v>2562</v>
      </c>
      <c r="R2259" s="68" t="s">
        <v>639</v>
      </c>
      <c r="S2259" s="381"/>
      <c r="T2259" s="287"/>
    </row>
    <row r="2260" spans="1:20" ht="51">
      <c r="A2260" s="198">
        <v>155</v>
      </c>
      <c r="B2260" s="68"/>
      <c r="C2260" s="220" t="s">
        <v>76</v>
      </c>
      <c r="D2260" s="221">
        <v>44817</v>
      </c>
      <c r="E2260" s="198" t="s">
        <v>5054</v>
      </c>
      <c r="F2260" s="198" t="s">
        <v>3</v>
      </c>
      <c r="G2260" s="198">
        <v>2049546</v>
      </c>
      <c r="H2260" s="68"/>
      <c r="I2260" s="204" t="s">
        <v>6308</v>
      </c>
      <c r="J2260" s="68"/>
      <c r="K2260" s="68"/>
      <c r="L2260" s="68"/>
      <c r="M2260" s="68"/>
      <c r="N2260" s="379"/>
      <c r="O2260" s="379"/>
      <c r="P2260" s="222">
        <v>0</v>
      </c>
      <c r="Q2260" s="222">
        <v>6071.9</v>
      </c>
      <c r="R2260" s="68" t="s">
        <v>639</v>
      </c>
      <c r="S2260" s="381"/>
      <c r="T2260" s="287"/>
    </row>
    <row r="2261" spans="1:20" ht="76.5">
      <c r="A2261" s="198">
        <v>291</v>
      </c>
      <c r="B2261" s="68"/>
      <c r="C2261" s="220" t="s">
        <v>120</v>
      </c>
      <c r="D2261" s="221">
        <v>44817</v>
      </c>
      <c r="E2261" s="198" t="s">
        <v>5055</v>
      </c>
      <c r="F2261" s="198" t="s">
        <v>3</v>
      </c>
      <c r="G2261" s="198">
        <v>2049624</v>
      </c>
      <c r="H2261" s="68"/>
      <c r="I2261" s="204" t="s">
        <v>6309</v>
      </c>
      <c r="J2261" s="68"/>
      <c r="K2261" s="68"/>
      <c r="L2261" s="68"/>
      <c r="M2261" s="68"/>
      <c r="N2261" s="379"/>
      <c r="O2261" s="379"/>
      <c r="P2261" s="222">
        <v>0</v>
      </c>
      <c r="Q2261" s="222">
        <v>2224979.73</v>
      </c>
      <c r="R2261" s="68" t="s">
        <v>639</v>
      </c>
      <c r="S2261" s="381"/>
      <c r="T2261" s="287"/>
    </row>
    <row r="2262" spans="1:20" ht="63.75">
      <c r="A2262" s="198">
        <v>382</v>
      </c>
      <c r="B2262" s="68"/>
      <c r="C2262" s="220" t="s">
        <v>1247</v>
      </c>
      <c r="D2262" s="221">
        <v>44817</v>
      </c>
      <c r="E2262" s="198" t="s">
        <v>5056</v>
      </c>
      <c r="F2262" s="198" t="s">
        <v>3</v>
      </c>
      <c r="G2262" s="198">
        <v>2049612</v>
      </c>
      <c r="H2262" s="68"/>
      <c r="I2262" s="204" t="s">
        <v>6310</v>
      </c>
      <c r="J2262" s="68"/>
      <c r="K2262" s="68"/>
      <c r="L2262" s="68"/>
      <c r="M2262" s="68"/>
      <c r="N2262" s="379"/>
      <c r="O2262" s="379"/>
      <c r="P2262" s="222">
        <v>0</v>
      </c>
      <c r="Q2262" s="222">
        <v>180</v>
      </c>
      <c r="R2262" s="68" t="s">
        <v>639</v>
      </c>
      <c r="S2262" s="381"/>
      <c r="T2262" s="287"/>
    </row>
    <row r="2263" spans="1:20" ht="63.75">
      <c r="A2263" s="198" t="s">
        <v>549</v>
      </c>
      <c r="B2263" s="68"/>
      <c r="C2263" s="220" t="s">
        <v>589</v>
      </c>
      <c r="D2263" s="221">
        <v>44817</v>
      </c>
      <c r="E2263" s="198" t="s">
        <v>5057</v>
      </c>
      <c r="F2263" s="198" t="s">
        <v>3</v>
      </c>
      <c r="G2263" s="198">
        <v>2049613</v>
      </c>
      <c r="H2263" s="68"/>
      <c r="I2263" s="204" t="s">
        <v>6311</v>
      </c>
      <c r="J2263" s="68"/>
      <c r="K2263" s="68"/>
      <c r="L2263" s="68"/>
      <c r="M2263" s="68"/>
      <c r="N2263" s="379"/>
      <c r="O2263" s="379"/>
      <c r="P2263" s="222">
        <v>0</v>
      </c>
      <c r="Q2263" s="222">
        <v>38406.81</v>
      </c>
      <c r="R2263" s="68" t="s">
        <v>639</v>
      </c>
      <c r="S2263" s="381"/>
      <c r="T2263" s="287"/>
    </row>
    <row r="2264" spans="1:20" ht="63.75">
      <c r="A2264" s="198" t="s">
        <v>549</v>
      </c>
      <c r="B2264" s="68"/>
      <c r="C2264" s="220" t="s">
        <v>589</v>
      </c>
      <c r="D2264" s="221">
        <v>44817</v>
      </c>
      <c r="E2264" s="198" t="s">
        <v>5058</v>
      </c>
      <c r="F2264" s="198" t="s">
        <v>3</v>
      </c>
      <c r="G2264" s="198">
        <v>2049614</v>
      </c>
      <c r="H2264" s="68"/>
      <c r="I2264" s="204" t="s">
        <v>6312</v>
      </c>
      <c r="J2264" s="68"/>
      <c r="K2264" s="68"/>
      <c r="L2264" s="68"/>
      <c r="M2264" s="68"/>
      <c r="N2264" s="379"/>
      <c r="O2264" s="379"/>
      <c r="P2264" s="222">
        <v>0</v>
      </c>
      <c r="Q2264" s="222">
        <v>501128.47</v>
      </c>
      <c r="R2264" s="68" t="s">
        <v>639</v>
      </c>
      <c r="S2264" s="381"/>
      <c r="T2264" s="287"/>
    </row>
    <row r="2265" spans="1:20" ht="51">
      <c r="A2265" s="198">
        <v>46</v>
      </c>
      <c r="B2265" s="68"/>
      <c r="C2265" s="220" t="s">
        <v>1384</v>
      </c>
      <c r="D2265" s="221">
        <v>44817</v>
      </c>
      <c r="E2265" s="198" t="s">
        <v>5059</v>
      </c>
      <c r="F2265" s="198" t="s">
        <v>3</v>
      </c>
      <c r="G2265" s="198">
        <v>2049631</v>
      </c>
      <c r="H2265" s="68"/>
      <c r="I2265" s="204" t="s">
        <v>6313</v>
      </c>
      <c r="J2265" s="68"/>
      <c r="K2265" s="68"/>
      <c r="L2265" s="68"/>
      <c r="M2265" s="68"/>
      <c r="N2265" s="379"/>
      <c r="O2265" s="379"/>
      <c r="P2265" s="222">
        <v>0</v>
      </c>
      <c r="Q2265" s="222">
        <v>1418100.27</v>
      </c>
      <c r="R2265" s="68" t="s">
        <v>639</v>
      </c>
      <c r="S2265" s="381"/>
      <c r="T2265" s="287"/>
    </row>
    <row r="2266" spans="1:20" ht="63.75">
      <c r="A2266" s="198">
        <v>35</v>
      </c>
      <c r="B2266" s="68"/>
      <c r="C2266" s="220" t="s">
        <v>44</v>
      </c>
      <c r="D2266" s="221">
        <v>44817</v>
      </c>
      <c r="E2266" s="198" t="s">
        <v>5060</v>
      </c>
      <c r="F2266" s="198" t="s">
        <v>3</v>
      </c>
      <c r="G2266" s="198">
        <v>2049634</v>
      </c>
      <c r="H2266" s="68"/>
      <c r="I2266" s="204" t="s">
        <v>6314</v>
      </c>
      <c r="J2266" s="68"/>
      <c r="K2266" s="68"/>
      <c r="L2266" s="68"/>
      <c r="M2266" s="68"/>
      <c r="N2266" s="379"/>
      <c r="O2266" s="379"/>
      <c r="P2266" s="222">
        <v>0</v>
      </c>
      <c r="Q2266" s="222">
        <v>163.65</v>
      </c>
      <c r="R2266" s="68" t="s">
        <v>639</v>
      </c>
      <c r="S2266" s="381"/>
      <c r="T2266" s="287"/>
    </row>
    <row r="2267" spans="1:20" ht="63.75">
      <c r="A2267" s="198">
        <v>514</v>
      </c>
      <c r="B2267" s="68"/>
      <c r="C2267" s="220" t="s">
        <v>162</v>
      </c>
      <c r="D2267" s="221">
        <v>44817</v>
      </c>
      <c r="E2267" s="198" t="s">
        <v>5061</v>
      </c>
      <c r="F2267" s="198" t="s">
        <v>3</v>
      </c>
      <c r="G2267" s="198">
        <v>2049639</v>
      </c>
      <c r="H2267" s="68"/>
      <c r="I2267" s="204" t="s">
        <v>6315</v>
      </c>
      <c r="J2267" s="68"/>
      <c r="K2267" s="68"/>
      <c r="L2267" s="68"/>
      <c r="M2267" s="68"/>
      <c r="N2267" s="379"/>
      <c r="O2267" s="379"/>
      <c r="P2267" s="222">
        <v>0</v>
      </c>
      <c r="Q2267" s="222">
        <v>27281944.91</v>
      </c>
      <c r="R2267" s="68" t="s">
        <v>639</v>
      </c>
      <c r="S2267" s="381"/>
      <c r="T2267" s="287"/>
    </row>
    <row r="2268" spans="1:20" ht="51">
      <c r="A2268" s="198">
        <v>267</v>
      </c>
      <c r="B2268" s="68"/>
      <c r="C2268" s="220" t="s">
        <v>108</v>
      </c>
      <c r="D2268" s="221">
        <v>44817</v>
      </c>
      <c r="E2268" s="198" t="s">
        <v>5062</v>
      </c>
      <c r="F2268" s="198" t="s">
        <v>3</v>
      </c>
      <c r="G2268" s="198">
        <v>2049644</v>
      </c>
      <c r="H2268" s="68"/>
      <c r="I2268" s="204" t="s">
        <v>6316</v>
      </c>
      <c r="J2268" s="68"/>
      <c r="K2268" s="68"/>
      <c r="L2268" s="68"/>
      <c r="M2268" s="68"/>
      <c r="N2268" s="379"/>
      <c r="O2268" s="379"/>
      <c r="P2268" s="222">
        <v>0</v>
      </c>
      <c r="Q2268" s="222">
        <v>248.75</v>
      </c>
      <c r="R2268" s="68" t="s">
        <v>639</v>
      </c>
      <c r="S2268" s="381"/>
      <c r="T2268" s="287"/>
    </row>
    <row r="2269" spans="1:20" ht="63.75">
      <c r="A2269" s="198">
        <v>46</v>
      </c>
      <c r="B2269" s="68"/>
      <c r="C2269" s="220" t="s">
        <v>1384</v>
      </c>
      <c r="D2269" s="221">
        <v>44817</v>
      </c>
      <c r="E2269" s="198" t="s">
        <v>5063</v>
      </c>
      <c r="F2269" s="198" t="s">
        <v>3</v>
      </c>
      <c r="G2269" s="198">
        <v>2049758</v>
      </c>
      <c r="H2269" s="68"/>
      <c r="I2269" s="204" t="s">
        <v>6317</v>
      </c>
      <c r="J2269" s="68"/>
      <c r="K2269" s="68"/>
      <c r="L2269" s="68"/>
      <c r="M2269" s="68"/>
      <c r="N2269" s="379"/>
      <c r="O2269" s="379"/>
      <c r="P2269" s="222">
        <v>0</v>
      </c>
      <c r="Q2269" s="222">
        <v>153</v>
      </c>
      <c r="R2269" s="68" t="s">
        <v>639</v>
      </c>
      <c r="S2269" s="381"/>
      <c r="T2269" s="287"/>
    </row>
    <row r="2270" spans="1:20" ht="63.75">
      <c r="A2270" s="198">
        <v>340</v>
      </c>
      <c r="B2270" s="68"/>
      <c r="C2270" s="220" t="s">
        <v>137</v>
      </c>
      <c r="D2270" s="221">
        <v>44817</v>
      </c>
      <c r="E2270" s="198" t="s">
        <v>5064</v>
      </c>
      <c r="F2270" s="198" t="s">
        <v>6</v>
      </c>
      <c r="G2270" s="198">
        <v>2001253</v>
      </c>
      <c r="H2270" s="68"/>
      <c r="I2270" s="204" t="s">
        <v>6318</v>
      </c>
      <c r="J2270" s="68"/>
      <c r="K2270" s="68"/>
      <c r="L2270" s="68"/>
      <c r="M2270" s="68"/>
      <c r="N2270" s="379"/>
      <c r="O2270" s="379"/>
      <c r="P2270" s="222">
        <v>0</v>
      </c>
      <c r="Q2270" s="222">
        <v>115478.02</v>
      </c>
      <c r="R2270" s="68" t="s">
        <v>639</v>
      </c>
      <c r="S2270" s="381"/>
      <c r="T2270" s="287"/>
    </row>
    <row r="2271" spans="1:20" ht="63.75">
      <c r="A2271" s="198">
        <v>513</v>
      </c>
      <c r="B2271" s="68"/>
      <c r="C2271" s="220" t="s">
        <v>161</v>
      </c>
      <c r="D2271" s="221">
        <v>44817</v>
      </c>
      <c r="E2271" s="198" t="s">
        <v>5065</v>
      </c>
      <c r="F2271" s="198" t="s">
        <v>15</v>
      </c>
      <c r="G2271" s="198">
        <v>2001090</v>
      </c>
      <c r="H2271" s="68"/>
      <c r="I2271" s="204" t="s">
        <v>6319</v>
      </c>
      <c r="J2271" s="68"/>
      <c r="K2271" s="68"/>
      <c r="L2271" s="68"/>
      <c r="M2271" s="68"/>
      <c r="N2271" s="379"/>
      <c r="O2271" s="379"/>
      <c r="P2271" s="222">
        <v>50</v>
      </c>
      <c r="Q2271" s="222">
        <v>0</v>
      </c>
      <c r="R2271" s="68" t="s">
        <v>639</v>
      </c>
      <c r="S2271" s="381"/>
      <c r="T2271" s="287"/>
    </row>
    <row r="2272" spans="1:20" ht="63.75">
      <c r="A2272" s="198">
        <v>513</v>
      </c>
      <c r="B2272" s="68"/>
      <c r="C2272" s="220" t="s">
        <v>161</v>
      </c>
      <c r="D2272" s="221">
        <v>44817</v>
      </c>
      <c r="E2272" s="198" t="s">
        <v>5066</v>
      </c>
      <c r="F2272" s="198" t="s">
        <v>15</v>
      </c>
      <c r="G2272" s="198">
        <v>2001092</v>
      </c>
      <c r="H2272" s="68"/>
      <c r="I2272" s="204" t="s">
        <v>6320</v>
      </c>
      <c r="J2272" s="68"/>
      <c r="K2272" s="68"/>
      <c r="L2272" s="68"/>
      <c r="M2272" s="68"/>
      <c r="N2272" s="379"/>
      <c r="O2272" s="379"/>
      <c r="P2272" s="222">
        <v>50</v>
      </c>
      <c r="Q2272" s="222">
        <v>0</v>
      </c>
      <c r="R2272" s="68" t="s">
        <v>639</v>
      </c>
      <c r="S2272" s="381"/>
      <c r="T2272" s="287"/>
    </row>
    <row r="2273" spans="1:20" ht="63.75">
      <c r="A2273" s="198">
        <v>513</v>
      </c>
      <c r="B2273" s="68"/>
      <c r="C2273" s="220" t="s">
        <v>161</v>
      </c>
      <c r="D2273" s="221">
        <v>44817</v>
      </c>
      <c r="E2273" s="198" t="s">
        <v>5067</v>
      </c>
      <c r="F2273" s="198" t="s">
        <v>15</v>
      </c>
      <c r="G2273" s="198">
        <v>2001250</v>
      </c>
      <c r="H2273" s="68"/>
      <c r="I2273" s="204" t="s">
        <v>6321</v>
      </c>
      <c r="J2273" s="68"/>
      <c r="K2273" s="68"/>
      <c r="L2273" s="68"/>
      <c r="M2273" s="68"/>
      <c r="N2273" s="379"/>
      <c r="O2273" s="379"/>
      <c r="P2273" s="222">
        <v>50</v>
      </c>
      <c r="Q2273" s="222">
        <v>0</v>
      </c>
      <c r="R2273" s="68" t="s">
        <v>639</v>
      </c>
      <c r="S2273" s="381"/>
      <c r="T2273" s="287"/>
    </row>
    <row r="2274" spans="1:20" ht="63.75">
      <c r="A2274" s="198">
        <v>513</v>
      </c>
      <c r="B2274" s="68"/>
      <c r="C2274" s="220" t="s">
        <v>161</v>
      </c>
      <c r="D2274" s="221">
        <v>44817</v>
      </c>
      <c r="E2274" s="198" t="s">
        <v>5068</v>
      </c>
      <c r="F2274" s="198" t="s">
        <v>15</v>
      </c>
      <c r="G2274" s="198">
        <v>2001252</v>
      </c>
      <c r="H2274" s="68"/>
      <c r="I2274" s="204" t="s">
        <v>6322</v>
      </c>
      <c r="J2274" s="68"/>
      <c r="K2274" s="68"/>
      <c r="L2274" s="68"/>
      <c r="M2274" s="68"/>
      <c r="N2274" s="379"/>
      <c r="O2274" s="379"/>
      <c r="P2274" s="222">
        <v>50</v>
      </c>
      <c r="Q2274" s="222">
        <v>0</v>
      </c>
      <c r="R2274" s="68" t="s">
        <v>639</v>
      </c>
      <c r="S2274" s="381"/>
      <c r="T2274" s="287"/>
    </row>
    <row r="2275" spans="1:20" ht="63.75">
      <c r="A2275" s="198">
        <v>340</v>
      </c>
      <c r="B2275" s="68"/>
      <c r="C2275" s="220" t="s">
        <v>137</v>
      </c>
      <c r="D2275" s="221">
        <v>44817</v>
      </c>
      <c r="E2275" s="198" t="s">
        <v>5069</v>
      </c>
      <c r="F2275" s="198" t="s">
        <v>15</v>
      </c>
      <c r="G2275" s="198">
        <v>2001254</v>
      </c>
      <c r="H2275" s="68"/>
      <c r="I2275" s="204" t="s">
        <v>6323</v>
      </c>
      <c r="J2275" s="68"/>
      <c r="K2275" s="68"/>
      <c r="L2275" s="68"/>
      <c r="M2275" s="68"/>
      <c r="N2275" s="379"/>
      <c r="O2275" s="379"/>
      <c r="P2275" s="222">
        <v>50</v>
      </c>
      <c r="Q2275" s="222">
        <v>0</v>
      </c>
      <c r="R2275" s="68" t="s">
        <v>639</v>
      </c>
      <c r="S2275" s="381"/>
      <c r="T2275" s="287"/>
    </row>
    <row r="2276" spans="1:20" ht="63.75">
      <c r="A2276" s="198">
        <v>10</v>
      </c>
      <c r="B2276" s="68"/>
      <c r="C2276" s="220" t="s">
        <v>39</v>
      </c>
      <c r="D2276" s="221">
        <v>44817</v>
      </c>
      <c r="E2276" s="198" t="s">
        <v>5070</v>
      </c>
      <c r="F2276" s="198" t="s">
        <v>15</v>
      </c>
      <c r="G2276" s="198">
        <v>2001256</v>
      </c>
      <c r="H2276" s="68"/>
      <c r="I2276" s="204" t="s">
        <v>6324</v>
      </c>
      <c r="J2276" s="68"/>
      <c r="K2276" s="68"/>
      <c r="L2276" s="68"/>
      <c r="M2276" s="68"/>
      <c r="N2276" s="379"/>
      <c r="O2276" s="379"/>
      <c r="P2276" s="222">
        <v>50</v>
      </c>
      <c r="Q2276" s="222">
        <v>0</v>
      </c>
      <c r="R2276" s="68" t="s">
        <v>639</v>
      </c>
      <c r="S2276" s="381"/>
      <c r="T2276" s="287"/>
    </row>
    <row r="2277" spans="1:20" ht="76.5">
      <c r="A2277" s="198">
        <v>10</v>
      </c>
      <c r="B2277" s="68"/>
      <c r="C2277" s="220" t="s">
        <v>39</v>
      </c>
      <c r="D2277" s="221">
        <v>44817</v>
      </c>
      <c r="E2277" s="198" t="s">
        <v>5072</v>
      </c>
      <c r="F2277" s="198" t="s">
        <v>15</v>
      </c>
      <c r="G2277" s="198">
        <v>2001588</v>
      </c>
      <c r="H2277" s="68"/>
      <c r="I2277" s="204" t="s">
        <v>6326</v>
      </c>
      <c r="J2277" s="68"/>
      <c r="K2277" s="68"/>
      <c r="L2277" s="68"/>
      <c r="M2277" s="68"/>
      <c r="N2277" s="379"/>
      <c r="O2277" s="379"/>
      <c r="P2277" s="222">
        <v>50</v>
      </c>
      <c r="Q2277" s="222">
        <v>0</v>
      </c>
      <c r="R2277" s="68" t="s">
        <v>639</v>
      </c>
      <c r="S2277" s="381"/>
      <c r="T2277" s="287"/>
    </row>
    <row r="2278" spans="1:20" ht="76.5">
      <c r="A2278" s="198">
        <v>10</v>
      </c>
      <c r="B2278" s="68"/>
      <c r="C2278" s="220" t="s">
        <v>39</v>
      </c>
      <c r="D2278" s="221">
        <v>44817</v>
      </c>
      <c r="E2278" s="198" t="s">
        <v>5073</v>
      </c>
      <c r="F2278" s="198" t="s">
        <v>15</v>
      </c>
      <c r="G2278" s="198">
        <v>2001586</v>
      </c>
      <c r="H2278" s="68"/>
      <c r="I2278" s="204" t="s">
        <v>6327</v>
      </c>
      <c r="J2278" s="68"/>
      <c r="K2278" s="68"/>
      <c r="L2278" s="68"/>
      <c r="M2278" s="68"/>
      <c r="N2278" s="379"/>
      <c r="O2278" s="379"/>
      <c r="P2278" s="222">
        <v>50</v>
      </c>
      <c r="Q2278" s="222">
        <v>0</v>
      </c>
      <c r="R2278" s="68" t="s">
        <v>639</v>
      </c>
      <c r="S2278" s="381"/>
      <c r="T2278" s="287"/>
    </row>
    <row r="2279" spans="1:20" ht="76.5">
      <c r="A2279" s="198">
        <v>10</v>
      </c>
      <c r="B2279" s="68"/>
      <c r="C2279" s="220" t="s">
        <v>39</v>
      </c>
      <c r="D2279" s="221">
        <v>44817</v>
      </c>
      <c r="E2279" s="198" t="s">
        <v>5074</v>
      </c>
      <c r="F2279" s="198" t="s">
        <v>15</v>
      </c>
      <c r="G2279" s="198">
        <v>2001584</v>
      </c>
      <c r="H2279" s="68"/>
      <c r="I2279" s="204" t="s">
        <v>6328</v>
      </c>
      <c r="J2279" s="68"/>
      <c r="K2279" s="68"/>
      <c r="L2279" s="68"/>
      <c r="M2279" s="68"/>
      <c r="N2279" s="379"/>
      <c r="O2279" s="379"/>
      <c r="P2279" s="222">
        <v>50</v>
      </c>
      <c r="Q2279" s="222">
        <v>0</v>
      </c>
      <c r="R2279" s="68" t="s">
        <v>639</v>
      </c>
      <c r="S2279" s="381"/>
      <c r="T2279" s="287"/>
    </row>
    <row r="2280" spans="1:20" ht="76.5">
      <c r="A2280" s="198">
        <v>222</v>
      </c>
      <c r="B2280" s="68"/>
      <c r="C2280" s="220" t="s">
        <v>94</v>
      </c>
      <c r="D2280" s="221">
        <v>44817</v>
      </c>
      <c r="E2280" s="198" t="s">
        <v>5075</v>
      </c>
      <c r="F2280" s="198" t="s">
        <v>6</v>
      </c>
      <c r="G2280" s="198">
        <v>1042294</v>
      </c>
      <c r="H2280" s="68"/>
      <c r="I2280" s="204" t="s">
        <v>6329</v>
      </c>
      <c r="J2280" s="68"/>
      <c r="K2280" s="68"/>
      <c r="L2280" s="68"/>
      <c r="M2280" s="68"/>
      <c r="N2280" s="379"/>
      <c r="O2280" s="379"/>
      <c r="P2280" s="222">
        <v>0</v>
      </c>
      <c r="Q2280" s="222">
        <v>274400</v>
      </c>
      <c r="R2280" s="68" t="s">
        <v>639</v>
      </c>
      <c r="S2280" s="381"/>
      <c r="T2280" s="287"/>
    </row>
    <row r="2281" spans="1:20" ht="76.5">
      <c r="A2281" s="198">
        <v>119</v>
      </c>
      <c r="B2281" s="68"/>
      <c r="C2281" s="220" t="s">
        <v>56</v>
      </c>
      <c r="D2281" s="221">
        <v>44817</v>
      </c>
      <c r="E2281" s="198" t="s">
        <v>5076</v>
      </c>
      <c r="F2281" s="198" t="s">
        <v>11</v>
      </c>
      <c r="G2281" s="198">
        <v>1042288</v>
      </c>
      <c r="H2281" s="68"/>
      <c r="I2281" s="204" t="s">
        <v>6330</v>
      </c>
      <c r="J2281" s="68"/>
      <c r="K2281" s="68"/>
      <c r="L2281" s="68"/>
      <c r="M2281" s="68"/>
      <c r="N2281" s="379"/>
      <c r="O2281" s="379"/>
      <c r="P2281" s="222">
        <v>50</v>
      </c>
      <c r="Q2281" s="222">
        <v>0</v>
      </c>
      <c r="R2281" s="68" t="s">
        <v>639</v>
      </c>
      <c r="S2281" s="381"/>
      <c r="T2281" s="287"/>
    </row>
    <row r="2282" spans="1:20" ht="76.5">
      <c r="A2282" s="198">
        <v>222</v>
      </c>
      <c r="B2282" s="68"/>
      <c r="C2282" s="220" t="s">
        <v>94</v>
      </c>
      <c r="D2282" s="221">
        <v>44817</v>
      </c>
      <c r="E2282" s="198" t="s">
        <v>5077</v>
      </c>
      <c r="F2282" s="198" t="s">
        <v>11</v>
      </c>
      <c r="G2282" s="198">
        <v>1042294</v>
      </c>
      <c r="H2282" s="68"/>
      <c r="I2282" s="204" t="s">
        <v>6331</v>
      </c>
      <c r="J2282" s="68"/>
      <c r="K2282" s="68"/>
      <c r="L2282" s="68"/>
      <c r="M2282" s="68"/>
      <c r="N2282" s="379"/>
      <c r="O2282" s="379"/>
      <c r="P2282" s="222">
        <v>50</v>
      </c>
      <c r="Q2282" s="222">
        <v>0</v>
      </c>
      <c r="R2282" s="68" t="s">
        <v>639</v>
      </c>
      <c r="S2282" s="381"/>
      <c r="T2282" s="287"/>
    </row>
    <row r="2283" spans="1:20" ht="102">
      <c r="A2283" s="198" t="s">
        <v>545</v>
      </c>
      <c r="B2283" s="68"/>
      <c r="C2283" s="220" t="s">
        <v>685</v>
      </c>
      <c r="D2283" s="221">
        <v>44817</v>
      </c>
      <c r="E2283" s="198" t="s">
        <v>5078</v>
      </c>
      <c r="F2283" s="198" t="s">
        <v>11</v>
      </c>
      <c r="G2283" s="198">
        <v>1042295</v>
      </c>
      <c r="H2283" s="68"/>
      <c r="I2283" s="204" t="s">
        <v>6332</v>
      </c>
      <c r="J2283" s="68"/>
      <c r="K2283" s="68"/>
      <c r="L2283" s="68"/>
      <c r="M2283" s="68"/>
      <c r="N2283" s="379"/>
      <c r="O2283" s="379"/>
      <c r="P2283" s="222">
        <v>50</v>
      </c>
      <c r="Q2283" s="222">
        <v>0</v>
      </c>
      <c r="R2283" s="68" t="s">
        <v>639</v>
      </c>
      <c r="S2283" s="381"/>
      <c r="T2283" s="287"/>
    </row>
    <row r="2284" spans="1:20" ht="76.5">
      <c r="A2284" s="198">
        <v>117</v>
      </c>
      <c r="B2284" s="68"/>
      <c r="C2284" s="220" t="s">
        <v>55</v>
      </c>
      <c r="D2284" s="221">
        <v>44817</v>
      </c>
      <c r="E2284" s="198" t="s">
        <v>5079</v>
      </c>
      <c r="F2284" s="198" t="s">
        <v>11</v>
      </c>
      <c r="G2284" s="198">
        <v>1042300</v>
      </c>
      <c r="H2284" s="68"/>
      <c r="I2284" s="204" t="s">
        <v>6333</v>
      </c>
      <c r="J2284" s="68"/>
      <c r="K2284" s="68"/>
      <c r="L2284" s="68"/>
      <c r="M2284" s="68"/>
      <c r="N2284" s="379"/>
      <c r="O2284" s="379"/>
      <c r="P2284" s="222">
        <v>50</v>
      </c>
      <c r="Q2284" s="222">
        <v>0</v>
      </c>
      <c r="R2284" s="68" t="s">
        <v>639</v>
      </c>
      <c r="S2284" s="381"/>
      <c r="T2284" s="287"/>
    </row>
    <row r="2285" spans="1:20" ht="89.25">
      <c r="A2285" s="198">
        <v>389</v>
      </c>
      <c r="B2285" s="68"/>
      <c r="C2285" s="220" t="s">
        <v>1437</v>
      </c>
      <c r="D2285" s="221">
        <v>44817</v>
      </c>
      <c r="E2285" s="198" t="s">
        <v>5080</v>
      </c>
      <c r="F2285" s="198" t="s">
        <v>11</v>
      </c>
      <c r="G2285" s="198">
        <v>1042302</v>
      </c>
      <c r="H2285" s="68"/>
      <c r="I2285" s="204" t="s">
        <v>6334</v>
      </c>
      <c r="J2285" s="68"/>
      <c r="K2285" s="68"/>
      <c r="L2285" s="68"/>
      <c r="M2285" s="68"/>
      <c r="N2285" s="379"/>
      <c r="O2285" s="379"/>
      <c r="P2285" s="222">
        <v>50</v>
      </c>
      <c r="Q2285" s="222">
        <v>0</v>
      </c>
      <c r="R2285" s="68" t="s">
        <v>639</v>
      </c>
      <c r="S2285" s="381"/>
      <c r="T2285" s="287"/>
    </row>
    <row r="2286" spans="1:20" ht="51">
      <c r="A2286" s="198">
        <v>513</v>
      </c>
      <c r="B2286" s="68"/>
      <c r="C2286" s="220" t="s">
        <v>161</v>
      </c>
      <c r="D2286" s="221">
        <v>44817</v>
      </c>
      <c r="E2286" s="198" t="s">
        <v>5081</v>
      </c>
      <c r="F2286" s="198" t="s">
        <v>15</v>
      </c>
      <c r="G2286" s="198">
        <v>2002066</v>
      </c>
      <c r="H2286" s="68"/>
      <c r="I2286" s="204" t="s">
        <v>6335</v>
      </c>
      <c r="J2286" s="68"/>
      <c r="K2286" s="68"/>
      <c r="L2286" s="68"/>
      <c r="M2286" s="68"/>
      <c r="N2286" s="379"/>
      <c r="O2286" s="379"/>
      <c r="P2286" s="222">
        <v>50</v>
      </c>
      <c r="Q2286" s="222">
        <v>0</v>
      </c>
      <c r="R2286" s="68" t="s">
        <v>639</v>
      </c>
      <c r="S2286" s="381"/>
      <c r="T2286" s="287"/>
    </row>
    <row r="2287" spans="1:20" ht="51">
      <c r="A2287" s="198">
        <v>35</v>
      </c>
      <c r="B2287" s="68"/>
      <c r="C2287" s="220" t="s">
        <v>44</v>
      </c>
      <c r="D2287" s="221">
        <v>44818</v>
      </c>
      <c r="E2287" s="198" t="s">
        <v>5082</v>
      </c>
      <c r="F2287" s="198" t="s">
        <v>3</v>
      </c>
      <c r="G2287" s="198">
        <v>2049913</v>
      </c>
      <c r="H2287" s="68"/>
      <c r="I2287" s="204" t="s">
        <v>6336</v>
      </c>
      <c r="J2287" s="68"/>
      <c r="K2287" s="68"/>
      <c r="L2287" s="68"/>
      <c r="M2287" s="68"/>
      <c r="N2287" s="379"/>
      <c r="O2287" s="379"/>
      <c r="P2287" s="222">
        <v>0</v>
      </c>
      <c r="Q2287" s="222">
        <v>1140</v>
      </c>
      <c r="R2287" s="68" t="s">
        <v>639</v>
      </c>
      <c r="S2287" s="381"/>
      <c r="T2287" s="287"/>
    </row>
    <row r="2288" spans="1:20" ht="51">
      <c r="A2288" s="198">
        <v>66</v>
      </c>
      <c r="B2288" s="68"/>
      <c r="C2288" s="220" t="s">
        <v>47</v>
      </c>
      <c r="D2288" s="221">
        <v>44818</v>
      </c>
      <c r="E2288" s="198" t="s">
        <v>5083</v>
      </c>
      <c r="F2288" s="198" t="s">
        <v>3</v>
      </c>
      <c r="G2288" s="198">
        <v>2049917</v>
      </c>
      <c r="H2288" s="68"/>
      <c r="I2288" s="204" t="s">
        <v>6337</v>
      </c>
      <c r="J2288" s="68"/>
      <c r="K2288" s="68"/>
      <c r="L2288" s="68"/>
      <c r="M2288" s="68"/>
      <c r="N2288" s="379"/>
      <c r="O2288" s="379"/>
      <c r="P2288" s="222">
        <v>0</v>
      </c>
      <c r="Q2288" s="222">
        <v>131.15</v>
      </c>
      <c r="R2288" s="68" t="s">
        <v>639</v>
      </c>
      <c r="S2288" s="381"/>
      <c r="T2288" s="287"/>
    </row>
    <row r="2289" spans="1:20" ht="38.25">
      <c r="A2289" s="198" t="s">
        <v>551</v>
      </c>
      <c r="B2289" s="68"/>
      <c r="C2289" s="220" t="s">
        <v>590</v>
      </c>
      <c r="D2289" s="221">
        <v>44818</v>
      </c>
      <c r="E2289" s="198" t="s">
        <v>5084</v>
      </c>
      <c r="F2289" s="198" t="s">
        <v>3</v>
      </c>
      <c r="G2289" s="198">
        <v>2049959</v>
      </c>
      <c r="H2289" s="68"/>
      <c r="I2289" s="204" t="s">
        <v>6338</v>
      </c>
      <c r="J2289" s="68"/>
      <c r="K2289" s="68"/>
      <c r="L2289" s="68"/>
      <c r="M2289" s="68"/>
      <c r="N2289" s="379"/>
      <c r="O2289" s="379"/>
      <c r="P2289" s="222">
        <v>0</v>
      </c>
      <c r="Q2289" s="222">
        <v>683.34</v>
      </c>
      <c r="R2289" s="68" t="s">
        <v>639</v>
      </c>
      <c r="S2289" s="381"/>
      <c r="T2289" s="287"/>
    </row>
    <row r="2290" spans="1:20" ht="51">
      <c r="A2290" s="198">
        <v>20</v>
      </c>
      <c r="B2290" s="68"/>
      <c r="C2290" s="220" t="s">
        <v>42</v>
      </c>
      <c r="D2290" s="221">
        <v>44818</v>
      </c>
      <c r="E2290" s="198" t="s">
        <v>5085</v>
      </c>
      <c r="F2290" s="198" t="s">
        <v>3</v>
      </c>
      <c r="G2290" s="198">
        <v>2049955</v>
      </c>
      <c r="H2290" s="68"/>
      <c r="I2290" s="204" t="s">
        <v>6339</v>
      </c>
      <c r="J2290" s="68"/>
      <c r="K2290" s="68"/>
      <c r="L2290" s="68"/>
      <c r="M2290" s="68"/>
      <c r="N2290" s="379"/>
      <c r="O2290" s="379"/>
      <c r="P2290" s="222">
        <v>0</v>
      </c>
      <c r="Q2290" s="222">
        <v>1955</v>
      </c>
      <c r="R2290" s="68" t="s">
        <v>639</v>
      </c>
      <c r="S2290" s="381"/>
      <c r="T2290" s="287"/>
    </row>
    <row r="2291" spans="1:20" ht="38.25">
      <c r="A2291" s="198" t="s">
        <v>551</v>
      </c>
      <c r="B2291" s="68"/>
      <c r="C2291" s="220" t="s">
        <v>590</v>
      </c>
      <c r="D2291" s="221">
        <v>44818</v>
      </c>
      <c r="E2291" s="198" t="s">
        <v>5086</v>
      </c>
      <c r="F2291" s="198" t="s">
        <v>3</v>
      </c>
      <c r="G2291" s="198">
        <v>2049961</v>
      </c>
      <c r="H2291" s="68"/>
      <c r="I2291" s="204" t="s">
        <v>6338</v>
      </c>
      <c r="J2291" s="68"/>
      <c r="K2291" s="68"/>
      <c r="L2291" s="68"/>
      <c r="M2291" s="68"/>
      <c r="N2291" s="379"/>
      <c r="O2291" s="379"/>
      <c r="P2291" s="222">
        <v>0</v>
      </c>
      <c r="Q2291" s="222">
        <v>683.34</v>
      </c>
      <c r="R2291" s="68" t="s">
        <v>639</v>
      </c>
      <c r="S2291" s="381"/>
      <c r="T2291" s="287"/>
    </row>
    <row r="2292" spans="1:20" ht="38.25">
      <c r="A2292" s="198">
        <v>46</v>
      </c>
      <c r="B2292" s="68"/>
      <c r="C2292" s="220" t="s">
        <v>1384</v>
      </c>
      <c r="D2292" s="221">
        <v>44818</v>
      </c>
      <c r="E2292" s="198" t="s">
        <v>5087</v>
      </c>
      <c r="F2292" s="198" t="s">
        <v>3</v>
      </c>
      <c r="G2292" s="198">
        <v>2050005</v>
      </c>
      <c r="H2292" s="68"/>
      <c r="I2292" s="204" t="s">
        <v>6340</v>
      </c>
      <c r="J2292" s="68"/>
      <c r="K2292" s="68"/>
      <c r="L2292" s="68"/>
      <c r="M2292" s="68"/>
      <c r="N2292" s="379"/>
      <c r="O2292" s="379"/>
      <c r="P2292" s="222">
        <v>0</v>
      </c>
      <c r="Q2292" s="222">
        <v>1855</v>
      </c>
      <c r="R2292" s="68" t="s">
        <v>639</v>
      </c>
      <c r="S2292" s="381"/>
      <c r="T2292" s="287"/>
    </row>
    <row r="2293" spans="1:20" ht="51">
      <c r="A2293" s="198" t="s">
        <v>551</v>
      </c>
      <c r="B2293" s="68"/>
      <c r="C2293" s="220" t="s">
        <v>590</v>
      </c>
      <c r="D2293" s="221">
        <v>44818</v>
      </c>
      <c r="E2293" s="198" t="s">
        <v>5088</v>
      </c>
      <c r="F2293" s="198" t="s">
        <v>3</v>
      </c>
      <c r="G2293" s="198">
        <v>2050028</v>
      </c>
      <c r="H2293" s="68"/>
      <c r="I2293" s="204" t="s">
        <v>6341</v>
      </c>
      <c r="J2293" s="68"/>
      <c r="K2293" s="68"/>
      <c r="L2293" s="68"/>
      <c r="M2293" s="68"/>
      <c r="N2293" s="379"/>
      <c r="O2293" s="379"/>
      <c r="P2293" s="222">
        <v>0</v>
      </c>
      <c r="Q2293" s="222">
        <v>30</v>
      </c>
      <c r="R2293" s="68" t="s">
        <v>639</v>
      </c>
      <c r="S2293" s="381"/>
      <c r="T2293" s="287"/>
    </row>
    <row r="2294" spans="1:20" ht="51">
      <c r="A2294" s="198">
        <v>670</v>
      </c>
      <c r="B2294" s="68"/>
      <c r="C2294" s="220" t="s">
        <v>179</v>
      </c>
      <c r="D2294" s="221">
        <v>44818</v>
      </c>
      <c r="E2294" s="198" t="s">
        <v>5089</v>
      </c>
      <c r="F2294" s="198" t="s">
        <v>3</v>
      </c>
      <c r="G2294" s="198">
        <v>2050044</v>
      </c>
      <c r="H2294" s="68"/>
      <c r="I2294" s="204" t="s">
        <v>6342</v>
      </c>
      <c r="J2294" s="68"/>
      <c r="K2294" s="68"/>
      <c r="L2294" s="68"/>
      <c r="M2294" s="68"/>
      <c r="N2294" s="379"/>
      <c r="O2294" s="379"/>
      <c r="P2294" s="222">
        <v>0</v>
      </c>
      <c r="Q2294" s="222">
        <v>530.6</v>
      </c>
      <c r="R2294" s="68" t="s">
        <v>639</v>
      </c>
      <c r="S2294" s="381"/>
      <c r="T2294" s="287"/>
    </row>
    <row r="2295" spans="1:20" ht="51">
      <c r="A2295" s="198">
        <v>41</v>
      </c>
      <c r="B2295" s="68"/>
      <c r="C2295" s="220" t="s">
        <v>45</v>
      </c>
      <c r="D2295" s="221">
        <v>44818</v>
      </c>
      <c r="E2295" s="198" t="s">
        <v>5090</v>
      </c>
      <c r="F2295" s="198" t="s">
        <v>3</v>
      </c>
      <c r="G2295" s="198">
        <v>2050045</v>
      </c>
      <c r="H2295" s="68"/>
      <c r="I2295" s="204" t="s">
        <v>6343</v>
      </c>
      <c r="J2295" s="68"/>
      <c r="K2295" s="68"/>
      <c r="L2295" s="68"/>
      <c r="M2295" s="68"/>
      <c r="N2295" s="379"/>
      <c r="O2295" s="379"/>
      <c r="P2295" s="222">
        <v>0</v>
      </c>
      <c r="Q2295" s="222">
        <v>80</v>
      </c>
      <c r="R2295" s="68" t="s">
        <v>639</v>
      </c>
      <c r="S2295" s="381"/>
      <c r="T2295" s="287"/>
    </row>
    <row r="2296" spans="1:20" ht="63.75">
      <c r="A2296" s="198">
        <v>20</v>
      </c>
      <c r="B2296" s="68"/>
      <c r="C2296" s="220" t="s">
        <v>42</v>
      </c>
      <c r="D2296" s="221">
        <v>44818</v>
      </c>
      <c r="E2296" s="198" t="s">
        <v>5091</v>
      </c>
      <c r="F2296" s="198" t="s">
        <v>3</v>
      </c>
      <c r="G2296" s="198">
        <v>2050042</v>
      </c>
      <c r="H2296" s="68"/>
      <c r="I2296" s="204" t="s">
        <v>6344</v>
      </c>
      <c r="J2296" s="68"/>
      <c r="K2296" s="68"/>
      <c r="L2296" s="68"/>
      <c r="M2296" s="68"/>
      <c r="N2296" s="379"/>
      <c r="O2296" s="379"/>
      <c r="P2296" s="222">
        <v>0</v>
      </c>
      <c r="Q2296" s="222">
        <v>9080</v>
      </c>
      <c r="R2296" s="68" t="s">
        <v>639</v>
      </c>
      <c r="S2296" s="381"/>
      <c r="T2296" s="287"/>
    </row>
    <row r="2297" spans="1:20" ht="63.75">
      <c r="A2297" s="198">
        <v>20</v>
      </c>
      <c r="B2297" s="68"/>
      <c r="C2297" s="220" t="s">
        <v>42</v>
      </c>
      <c r="D2297" s="221">
        <v>44818</v>
      </c>
      <c r="E2297" s="198" t="s">
        <v>5092</v>
      </c>
      <c r="F2297" s="198" t="s">
        <v>3</v>
      </c>
      <c r="G2297" s="198">
        <v>2050050</v>
      </c>
      <c r="H2297" s="68"/>
      <c r="I2297" s="204" t="s">
        <v>6345</v>
      </c>
      <c r="J2297" s="68"/>
      <c r="K2297" s="68"/>
      <c r="L2297" s="68"/>
      <c r="M2297" s="68"/>
      <c r="N2297" s="379"/>
      <c r="O2297" s="379"/>
      <c r="P2297" s="222">
        <v>0</v>
      </c>
      <c r="Q2297" s="222">
        <v>1329</v>
      </c>
      <c r="R2297" s="68" t="s">
        <v>639</v>
      </c>
      <c r="S2297" s="381"/>
      <c r="T2297" s="287"/>
    </row>
    <row r="2298" spans="1:20" ht="51">
      <c r="A2298" s="198">
        <v>46</v>
      </c>
      <c r="B2298" s="68"/>
      <c r="C2298" s="220" t="s">
        <v>1384</v>
      </c>
      <c r="D2298" s="221">
        <v>44818</v>
      </c>
      <c r="E2298" s="198" t="s">
        <v>5093</v>
      </c>
      <c r="F2298" s="198" t="s">
        <v>3</v>
      </c>
      <c r="G2298" s="198">
        <v>2050059</v>
      </c>
      <c r="H2298" s="68"/>
      <c r="I2298" s="204" t="s">
        <v>6346</v>
      </c>
      <c r="J2298" s="68"/>
      <c r="K2298" s="68"/>
      <c r="L2298" s="68"/>
      <c r="M2298" s="68"/>
      <c r="N2298" s="379"/>
      <c r="O2298" s="379"/>
      <c r="P2298" s="222">
        <v>0</v>
      </c>
      <c r="Q2298" s="222">
        <v>75.400000000000006</v>
      </c>
      <c r="R2298" s="68" t="s">
        <v>639</v>
      </c>
      <c r="S2298" s="381"/>
      <c r="T2298" s="287"/>
    </row>
    <row r="2299" spans="1:20" ht="51">
      <c r="A2299" s="198">
        <v>41</v>
      </c>
      <c r="B2299" s="68"/>
      <c r="C2299" s="220" t="s">
        <v>45</v>
      </c>
      <c r="D2299" s="221">
        <v>44818</v>
      </c>
      <c r="E2299" s="198" t="s">
        <v>5094</v>
      </c>
      <c r="F2299" s="198" t="s">
        <v>3</v>
      </c>
      <c r="G2299" s="198">
        <v>2050061</v>
      </c>
      <c r="H2299" s="68"/>
      <c r="I2299" s="204" t="s">
        <v>6347</v>
      </c>
      <c r="J2299" s="68"/>
      <c r="K2299" s="68"/>
      <c r="L2299" s="68"/>
      <c r="M2299" s="68"/>
      <c r="N2299" s="379"/>
      <c r="O2299" s="379"/>
      <c r="P2299" s="222">
        <v>0</v>
      </c>
      <c r="Q2299" s="222">
        <v>5.99</v>
      </c>
      <c r="R2299" s="68" t="s">
        <v>639</v>
      </c>
      <c r="S2299" s="381"/>
      <c r="T2299" s="287"/>
    </row>
    <row r="2300" spans="1:20" ht="63.75">
      <c r="A2300" s="198">
        <v>47</v>
      </c>
      <c r="B2300" s="68"/>
      <c r="C2300" s="220" t="s">
        <v>46</v>
      </c>
      <c r="D2300" s="221">
        <v>44818</v>
      </c>
      <c r="E2300" s="198" t="s">
        <v>5095</v>
      </c>
      <c r="F2300" s="198" t="s">
        <v>3</v>
      </c>
      <c r="G2300" s="198">
        <v>2050062</v>
      </c>
      <c r="H2300" s="68"/>
      <c r="I2300" s="204" t="s">
        <v>6348</v>
      </c>
      <c r="J2300" s="68"/>
      <c r="K2300" s="68"/>
      <c r="L2300" s="68"/>
      <c r="M2300" s="68"/>
      <c r="N2300" s="379"/>
      <c r="O2300" s="379"/>
      <c r="P2300" s="222">
        <v>0</v>
      </c>
      <c r="Q2300" s="222">
        <v>139</v>
      </c>
      <c r="R2300" s="68" t="s">
        <v>639</v>
      </c>
      <c r="S2300" s="381"/>
      <c r="T2300" s="287"/>
    </row>
    <row r="2301" spans="1:20" ht="51">
      <c r="A2301" s="198">
        <v>47</v>
      </c>
      <c r="B2301" s="68"/>
      <c r="C2301" s="220" t="s">
        <v>46</v>
      </c>
      <c r="D2301" s="221">
        <v>44818</v>
      </c>
      <c r="E2301" s="198" t="s">
        <v>5096</v>
      </c>
      <c r="F2301" s="198" t="s">
        <v>3</v>
      </c>
      <c r="G2301" s="198">
        <v>2050063</v>
      </c>
      <c r="H2301" s="68"/>
      <c r="I2301" s="204" t="s">
        <v>6349</v>
      </c>
      <c r="J2301" s="68"/>
      <c r="K2301" s="68"/>
      <c r="L2301" s="68"/>
      <c r="M2301" s="68"/>
      <c r="N2301" s="379"/>
      <c r="O2301" s="379"/>
      <c r="P2301" s="222">
        <v>0</v>
      </c>
      <c r="Q2301" s="222">
        <v>69.5</v>
      </c>
      <c r="R2301" s="68" t="s">
        <v>639</v>
      </c>
      <c r="S2301" s="381"/>
      <c r="T2301" s="287"/>
    </row>
    <row r="2302" spans="1:20" ht="51">
      <c r="A2302" s="198">
        <v>41</v>
      </c>
      <c r="B2302" s="68"/>
      <c r="C2302" s="220" t="s">
        <v>45</v>
      </c>
      <c r="D2302" s="221">
        <v>44818</v>
      </c>
      <c r="E2302" s="198" t="s">
        <v>5097</v>
      </c>
      <c r="F2302" s="198" t="s">
        <v>3</v>
      </c>
      <c r="G2302" s="198">
        <v>2050066</v>
      </c>
      <c r="H2302" s="68"/>
      <c r="I2302" s="204" t="s">
        <v>6350</v>
      </c>
      <c r="J2302" s="68"/>
      <c r="K2302" s="68"/>
      <c r="L2302" s="68"/>
      <c r="M2302" s="68"/>
      <c r="N2302" s="379"/>
      <c r="O2302" s="379"/>
      <c r="P2302" s="222">
        <v>0</v>
      </c>
      <c r="Q2302" s="222">
        <v>9.5399999999999991</v>
      </c>
      <c r="R2302" s="68" t="s">
        <v>639</v>
      </c>
      <c r="S2302" s="381"/>
      <c r="T2302" s="287"/>
    </row>
    <row r="2303" spans="1:20" ht="51">
      <c r="A2303" s="198" t="s">
        <v>551</v>
      </c>
      <c r="B2303" s="68"/>
      <c r="C2303" s="220" t="s">
        <v>590</v>
      </c>
      <c r="D2303" s="221">
        <v>44818</v>
      </c>
      <c r="E2303" s="198" t="s">
        <v>5098</v>
      </c>
      <c r="F2303" s="198" t="s">
        <v>3</v>
      </c>
      <c r="G2303" s="198">
        <v>2050076</v>
      </c>
      <c r="H2303" s="68"/>
      <c r="I2303" s="204" t="s">
        <v>6351</v>
      </c>
      <c r="J2303" s="68"/>
      <c r="K2303" s="68"/>
      <c r="L2303" s="68"/>
      <c r="M2303" s="68"/>
      <c r="N2303" s="379"/>
      <c r="O2303" s="379"/>
      <c r="P2303" s="222">
        <v>0</v>
      </c>
      <c r="Q2303" s="222">
        <v>2589.23</v>
      </c>
      <c r="R2303" s="68" t="s">
        <v>639</v>
      </c>
      <c r="S2303" s="381"/>
      <c r="T2303" s="287"/>
    </row>
    <row r="2304" spans="1:20" ht="51">
      <c r="A2304" s="198">
        <v>132</v>
      </c>
      <c r="B2304" s="68"/>
      <c r="C2304" s="220" t="s">
        <v>60</v>
      </c>
      <c r="D2304" s="221">
        <v>44818</v>
      </c>
      <c r="E2304" s="198" t="s">
        <v>5099</v>
      </c>
      <c r="F2304" s="198" t="s">
        <v>3</v>
      </c>
      <c r="G2304" s="198">
        <v>2050134</v>
      </c>
      <c r="H2304" s="68"/>
      <c r="I2304" s="204" t="s">
        <v>6352</v>
      </c>
      <c r="J2304" s="68"/>
      <c r="K2304" s="68"/>
      <c r="L2304" s="68"/>
      <c r="M2304" s="68"/>
      <c r="N2304" s="379"/>
      <c r="O2304" s="379"/>
      <c r="P2304" s="222">
        <v>0</v>
      </c>
      <c r="Q2304" s="222">
        <v>222</v>
      </c>
      <c r="R2304" s="68" t="s">
        <v>639</v>
      </c>
      <c r="S2304" s="381"/>
      <c r="T2304" s="287"/>
    </row>
    <row r="2305" spans="1:20" ht="51">
      <c r="A2305" s="198">
        <v>526</v>
      </c>
      <c r="B2305" s="68"/>
      <c r="C2305" s="220" t="s">
        <v>1269</v>
      </c>
      <c r="D2305" s="221">
        <v>44818</v>
      </c>
      <c r="E2305" s="198" t="s">
        <v>5100</v>
      </c>
      <c r="F2305" s="198" t="s">
        <v>3</v>
      </c>
      <c r="G2305" s="198">
        <v>2050033</v>
      </c>
      <c r="H2305" s="68"/>
      <c r="I2305" s="204" t="s">
        <v>6353</v>
      </c>
      <c r="J2305" s="68"/>
      <c r="K2305" s="68"/>
      <c r="L2305" s="68"/>
      <c r="M2305" s="68"/>
      <c r="N2305" s="379"/>
      <c r="O2305" s="379"/>
      <c r="P2305" s="222">
        <v>0</v>
      </c>
      <c r="Q2305" s="222">
        <v>29894.92</v>
      </c>
      <c r="R2305" s="68" t="s">
        <v>639</v>
      </c>
      <c r="S2305" s="381"/>
      <c r="T2305" s="287"/>
    </row>
    <row r="2306" spans="1:20" ht="51">
      <c r="A2306" s="198">
        <v>526</v>
      </c>
      <c r="B2306" s="68"/>
      <c r="C2306" s="220" t="s">
        <v>1269</v>
      </c>
      <c r="D2306" s="221">
        <v>44818</v>
      </c>
      <c r="E2306" s="198" t="s">
        <v>5101</v>
      </c>
      <c r="F2306" s="198" t="s">
        <v>3</v>
      </c>
      <c r="G2306" s="198">
        <v>2050036</v>
      </c>
      <c r="H2306" s="68"/>
      <c r="I2306" s="204" t="s">
        <v>6354</v>
      </c>
      <c r="J2306" s="68"/>
      <c r="K2306" s="68"/>
      <c r="L2306" s="68"/>
      <c r="M2306" s="68"/>
      <c r="N2306" s="379"/>
      <c r="O2306" s="379"/>
      <c r="P2306" s="222">
        <v>0</v>
      </c>
      <c r="Q2306" s="222">
        <v>41870.400000000001</v>
      </c>
      <c r="R2306" s="68" t="s">
        <v>639</v>
      </c>
      <c r="S2306" s="381"/>
      <c r="T2306" s="287"/>
    </row>
    <row r="2307" spans="1:20" ht="63.75">
      <c r="A2307" s="198">
        <v>526</v>
      </c>
      <c r="B2307" s="68"/>
      <c r="C2307" s="220" t="s">
        <v>1269</v>
      </c>
      <c r="D2307" s="221">
        <v>44818</v>
      </c>
      <c r="E2307" s="198" t="s">
        <v>5102</v>
      </c>
      <c r="F2307" s="198" t="s">
        <v>3</v>
      </c>
      <c r="G2307" s="198">
        <v>2050038</v>
      </c>
      <c r="H2307" s="68"/>
      <c r="I2307" s="204" t="s">
        <v>6355</v>
      </c>
      <c r="J2307" s="68"/>
      <c r="K2307" s="68"/>
      <c r="L2307" s="68"/>
      <c r="M2307" s="68"/>
      <c r="N2307" s="379"/>
      <c r="O2307" s="379"/>
      <c r="P2307" s="222">
        <v>0</v>
      </c>
      <c r="Q2307" s="222">
        <v>32258.09</v>
      </c>
      <c r="R2307" s="68" t="s">
        <v>639</v>
      </c>
      <c r="S2307" s="381"/>
      <c r="T2307" s="287"/>
    </row>
    <row r="2308" spans="1:20" ht="38.25">
      <c r="A2308" s="198">
        <v>283</v>
      </c>
      <c r="B2308" s="68"/>
      <c r="C2308" s="220" t="s">
        <v>116</v>
      </c>
      <c r="D2308" s="221">
        <v>44818</v>
      </c>
      <c r="E2308" s="198" t="s">
        <v>5103</v>
      </c>
      <c r="F2308" s="198" t="s">
        <v>6</v>
      </c>
      <c r="G2308" s="198">
        <v>1683911</v>
      </c>
      <c r="H2308" s="68"/>
      <c r="I2308" s="204" t="s">
        <v>6356</v>
      </c>
      <c r="J2308" s="68"/>
      <c r="K2308" s="68"/>
      <c r="L2308" s="68"/>
      <c r="M2308" s="68"/>
      <c r="N2308" s="379"/>
      <c r="O2308" s="379"/>
      <c r="P2308" s="222">
        <v>0</v>
      </c>
      <c r="Q2308" s="222">
        <v>422469.88</v>
      </c>
      <c r="R2308" s="68" t="s">
        <v>639</v>
      </c>
      <c r="S2308" s="381"/>
      <c r="T2308" s="287"/>
    </row>
    <row r="2309" spans="1:20" ht="38.25">
      <c r="A2309" s="198">
        <v>283</v>
      </c>
      <c r="B2309" s="68"/>
      <c r="C2309" s="220" t="s">
        <v>116</v>
      </c>
      <c r="D2309" s="221">
        <v>44818</v>
      </c>
      <c r="E2309" s="198" t="s">
        <v>5104</v>
      </c>
      <c r="F2309" s="198" t="s">
        <v>6</v>
      </c>
      <c r="G2309" s="198">
        <v>1683912</v>
      </c>
      <c r="H2309" s="68"/>
      <c r="I2309" s="204" t="s">
        <v>4230</v>
      </c>
      <c r="J2309" s="68"/>
      <c r="K2309" s="68"/>
      <c r="L2309" s="68"/>
      <c r="M2309" s="68"/>
      <c r="N2309" s="379"/>
      <c r="O2309" s="379"/>
      <c r="P2309" s="222">
        <v>0</v>
      </c>
      <c r="Q2309" s="222">
        <v>2932656.65</v>
      </c>
      <c r="R2309" s="68" t="s">
        <v>639</v>
      </c>
      <c r="S2309" s="381"/>
      <c r="T2309" s="287"/>
    </row>
    <row r="2310" spans="1:20" ht="63.75">
      <c r="A2310" s="198">
        <v>599</v>
      </c>
      <c r="B2310" s="68"/>
      <c r="C2310" s="220" t="s">
        <v>1251</v>
      </c>
      <c r="D2310" s="221">
        <v>44818</v>
      </c>
      <c r="E2310" s="198" t="s">
        <v>5105</v>
      </c>
      <c r="F2310" s="198" t="s">
        <v>6</v>
      </c>
      <c r="G2310" s="198">
        <v>1042360</v>
      </c>
      <c r="H2310" s="68"/>
      <c r="I2310" s="204" t="s">
        <v>6357</v>
      </c>
      <c r="J2310" s="68"/>
      <c r="K2310" s="68"/>
      <c r="L2310" s="68"/>
      <c r="M2310" s="68"/>
      <c r="N2310" s="379"/>
      <c r="O2310" s="379"/>
      <c r="P2310" s="222">
        <v>0</v>
      </c>
      <c r="Q2310" s="222">
        <v>9330973.0199999996</v>
      </c>
      <c r="R2310" s="68" t="s">
        <v>639</v>
      </c>
      <c r="S2310" s="381"/>
      <c r="T2310" s="287"/>
    </row>
    <row r="2311" spans="1:20" ht="63.75">
      <c r="A2311" s="198">
        <v>344</v>
      </c>
      <c r="B2311" s="68"/>
      <c r="C2311" s="220" t="s">
        <v>140</v>
      </c>
      <c r="D2311" s="221">
        <v>44818</v>
      </c>
      <c r="E2311" s="198" t="s">
        <v>5106</v>
      </c>
      <c r="F2311" s="198" t="s">
        <v>6</v>
      </c>
      <c r="G2311" s="198">
        <v>1684074</v>
      </c>
      <c r="H2311" s="68"/>
      <c r="I2311" s="204" t="s">
        <v>6197</v>
      </c>
      <c r="J2311" s="68"/>
      <c r="K2311" s="68"/>
      <c r="L2311" s="68"/>
      <c r="M2311" s="68"/>
      <c r="N2311" s="379"/>
      <c r="O2311" s="379"/>
      <c r="P2311" s="222">
        <v>0</v>
      </c>
      <c r="Q2311" s="222">
        <v>167300</v>
      </c>
      <c r="R2311" s="68" t="s">
        <v>639</v>
      </c>
      <c r="S2311" s="381"/>
      <c r="T2311" s="287"/>
    </row>
    <row r="2312" spans="1:20" ht="63.75">
      <c r="A2312" s="198">
        <v>10</v>
      </c>
      <c r="B2312" s="68"/>
      <c r="C2312" s="220" t="s">
        <v>39</v>
      </c>
      <c r="D2312" s="221">
        <v>44818</v>
      </c>
      <c r="E2312" s="198" t="s">
        <v>5107</v>
      </c>
      <c r="F2312" s="198" t="s">
        <v>15</v>
      </c>
      <c r="G2312" s="198">
        <v>2003189</v>
      </c>
      <c r="H2312" s="68"/>
      <c r="I2312" s="204" t="s">
        <v>6358</v>
      </c>
      <c r="J2312" s="68"/>
      <c r="K2312" s="68"/>
      <c r="L2312" s="68"/>
      <c r="M2312" s="68"/>
      <c r="N2312" s="379"/>
      <c r="O2312" s="379"/>
      <c r="P2312" s="222">
        <v>50</v>
      </c>
      <c r="Q2312" s="222">
        <v>0</v>
      </c>
      <c r="R2312" s="68" t="s">
        <v>639</v>
      </c>
      <c r="S2312" s="381"/>
      <c r="T2312" s="287"/>
    </row>
    <row r="2313" spans="1:20" ht="63.75">
      <c r="A2313" s="198">
        <v>513</v>
      </c>
      <c r="B2313" s="68"/>
      <c r="C2313" s="220" t="s">
        <v>161</v>
      </c>
      <c r="D2313" s="221">
        <v>44818</v>
      </c>
      <c r="E2313" s="198" t="s">
        <v>5108</v>
      </c>
      <c r="F2313" s="198" t="s">
        <v>15</v>
      </c>
      <c r="G2313" s="198">
        <v>2003187</v>
      </c>
      <c r="H2313" s="68"/>
      <c r="I2313" s="204" t="s">
        <v>6359</v>
      </c>
      <c r="J2313" s="68"/>
      <c r="K2313" s="68"/>
      <c r="L2313" s="68"/>
      <c r="M2313" s="68"/>
      <c r="N2313" s="379"/>
      <c r="O2313" s="379"/>
      <c r="P2313" s="222">
        <v>50</v>
      </c>
      <c r="Q2313" s="222">
        <v>0</v>
      </c>
      <c r="R2313" s="68" t="s">
        <v>639</v>
      </c>
      <c r="S2313" s="381"/>
      <c r="T2313" s="287"/>
    </row>
    <row r="2314" spans="1:20" ht="76.5">
      <c r="A2314" s="198">
        <v>513</v>
      </c>
      <c r="B2314" s="68"/>
      <c r="C2314" s="220" t="s">
        <v>161</v>
      </c>
      <c r="D2314" s="221">
        <v>44818</v>
      </c>
      <c r="E2314" s="198" t="s">
        <v>5109</v>
      </c>
      <c r="F2314" s="198" t="s">
        <v>15</v>
      </c>
      <c r="G2314" s="198">
        <v>2003185</v>
      </c>
      <c r="H2314" s="68"/>
      <c r="I2314" s="204" t="s">
        <v>6360</v>
      </c>
      <c r="J2314" s="68"/>
      <c r="K2314" s="68"/>
      <c r="L2314" s="68"/>
      <c r="M2314" s="68"/>
      <c r="N2314" s="379"/>
      <c r="O2314" s="379"/>
      <c r="P2314" s="222">
        <v>50</v>
      </c>
      <c r="Q2314" s="222">
        <v>0</v>
      </c>
      <c r="R2314" s="68" t="s">
        <v>639</v>
      </c>
      <c r="S2314" s="381"/>
      <c r="T2314" s="287"/>
    </row>
    <row r="2315" spans="1:20" ht="63.75">
      <c r="A2315" s="198">
        <v>513</v>
      </c>
      <c r="B2315" s="68"/>
      <c r="C2315" s="220" t="s">
        <v>161</v>
      </c>
      <c r="D2315" s="221">
        <v>44818</v>
      </c>
      <c r="E2315" s="198" t="s">
        <v>5110</v>
      </c>
      <c r="F2315" s="198" t="s">
        <v>15</v>
      </c>
      <c r="G2315" s="198">
        <v>2003183</v>
      </c>
      <c r="H2315" s="68"/>
      <c r="I2315" s="204" t="s">
        <v>6361</v>
      </c>
      <c r="J2315" s="68"/>
      <c r="K2315" s="68"/>
      <c r="L2315" s="68"/>
      <c r="M2315" s="68"/>
      <c r="N2315" s="379"/>
      <c r="O2315" s="379"/>
      <c r="P2315" s="222">
        <v>50</v>
      </c>
      <c r="Q2315" s="222">
        <v>0</v>
      </c>
      <c r="R2315" s="68" t="s">
        <v>639</v>
      </c>
      <c r="S2315" s="381"/>
      <c r="T2315" s="287"/>
    </row>
    <row r="2316" spans="1:20" ht="51">
      <c r="A2316" s="198">
        <v>513</v>
      </c>
      <c r="B2316" s="68"/>
      <c r="C2316" s="220" t="s">
        <v>161</v>
      </c>
      <c r="D2316" s="221">
        <v>44818</v>
      </c>
      <c r="E2316" s="198" t="s">
        <v>5111</v>
      </c>
      <c r="F2316" s="198" t="s">
        <v>15</v>
      </c>
      <c r="G2316" s="198">
        <v>2003191</v>
      </c>
      <c r="H2316" s="68"/>
      <c r="I2316" s="204" t="s">
        <v>6362</v>
      </c>
      <c r="J2316" s="68"/>
      <c r="K2316" s="68"/>
      <c r="L2316" s="68"/>
      <c r="M2316" s="68"/>
      <c r="N2316" s="379"/>
      <c r="O2316" s="379"/>
      <c r="P2316" s="222">
        <v>50</v>
      </c>
      <c r="Q2316" s="222">
        <v>0</v>
      </c>
      <c r="R2316" s="68" t="s">
        <v>639</v>
      </c>
      <c r="S2316" s="381"/>
      <c r="T2316" s="287"/>
    </row>
    <row r="2317" spans="1:20" ht="63.75">
      <c r="A2317" s="198">
        <v>10</v>
      </c>
      <c r="B2317" s="68"/>
      <c r="C2317" s="220" t="s">
        <v>39</v>
      </c>
      <c r="D2317" s="221">
        <v>44818</v>
      </c>
      <c r="E2317" s="198" t="s">
        <v>5112</v>
      </c>
      <c r="F2317" s="198" t="s">
        <v>15</v>
      </c>
      <c r="G2317" s="198">
        <v>2003495</v>
      </c>
      <c r="H2317" s="68"/>
      <c r="I2317" s="204" t="s">
        <v>6363</v>
      </c>
      <c r="J2317" s="68"/>
      <c r="K2317" s="68"/>
      <c r="L2317" s="68"/>
      <c r="M2317" s="68"/>
      <c r="N2317" s="379"/>
      <c r="O2317" s="379"/>
      <c r="P2317" s="222">
        <v>50</v>
      </c>
      <c r="Q2317" s="222">
        <v>0</v>
      </c>
      <c r="R2317" s="68" t="s">
        <v>639</v>
      </c>
      <c r="S2317" s="381"/>
      <c r="T2317" s="287"/>
    </row>
    <row r="2318" spans="1:20" ht="76.5">
      <c r="A2318" s="198">
        <v>117</v>
      </c>
      <c r="B2318" s="68"/>
      <c r="C2318" s="220" t="s">
        <v>55</v>
      </c>
      <c r="D2318" s="221">
        <v>44818</v>
      </c>
      <c r="E2318" s="198" t="s">
        <v>5113</v>
      </c>
      <c r="F2318" s="198" t="s">
        <v>11</v>
      </c>
      <c r="G2318" s="198">
        <v>1042333</v>
      </c>
      <c r="H2318" s="68"/>
      <c r="I2318" s="204" t="s">
        <v>6364</v>
      </c>
      <c r="J2318" s="68"/>
      <c r="K2318" s="68"/>
      <c r="L2318" s="68"/>
      <c r="M2318" s="68"/>
      <c r="N2318" s="379"/>
      <c r="O2318" s="379"/>
      <c r="P2318" s="222">
        <v>50</v>
      </c>
      <c r="Q2318" s="222">
        <v>0</v>
      </c>
      <c r="R2318" s="68" t="s">
        <v>639</v>
      </c>
      <c r="S2318" s="381"/>
      <c r="T2318" s="287"/>
    </row>
    <row r="2319" spans="1:20" ht="76.5">
      <c r="A2319" s="198">
        <v>389</v>
      </c>
      <c r="B2319" s="68"/>
      <c r="C2319" s="220" t="s">
        <v>1437</v>
      </c>
      <c r="D2319" s="221">
        <v>44818</v>
      </c>
      <c r="E2319" s="198" t="s">
        <v>5114</v>
      </c>
      <c r="F2319" s="198" t="s">
        <v>11</v>
      </c>
      <c r="G2319" s="198">
        <v>1042335</v>
      </c>
      <c r="H2319" s="68"/>
      <c r="I2319" s="204" t="s">
        <v>6365</v>
      </c>
      <c r="J2319" s="68"/>
      <c r="K2319" s="68"/>
      <c r="L2319" s="68"/>
      <c r="M2319" s="68"/>
      <c r="N2319" s="379"/>
      <c r="O2319" s="379"/>
      <c r="P2319" s="222">
        <v>50</v>
      </c>
      <c r="Q2319" s="222">
        <v>0</v>
      </c>
      <c r="R2319" s="68" t="s">
        <v>639</v>
      </c>
      <c r="S2319" s="381"/>
      <c r="T2319" s="287"/>
    </row>
    <row r="2320" spans="1:20" ht="76.5">
      <c r="A2320" s="198">
        <v>117</v>
      </c>
      <c r="B2320" s="68"/>
      <c r="C2320" s="220" t="s">
        <v>55</v>
      </c>
      <c r="D2320" s="221">
        <v>44818</v>
      </c>
      <c r="E2320" s="198" t="s">
        <v>5115</v>
      </c>
      <c r="F2320" s="198" t="s">
        <v>11</v>
      </c>
      <c r="G2320" s="198">
        <v>1042336</v>
      </c>
      <c r="H2320" s="68"/>
      <c r="I2320" s="204" t="s">
        <v>6366</v>
      </c>
      <c r="J2320" s="68"/>
      <c r="K2320" s="68"/>
      <c r="L2320" s="68"/>
      <c r="M2320" s="68"/>
      <c r="N2320" s="379"/>
      <c r="O2320" s="379"/>
      <c r="P2320" s="222">
        <v>50</v>
      </c>
      <c r="Q2320" s="222">
        <v>0</v>
      </c>
      <c r="R2320" s="68" t="s">
        <v>639</v>
      </c>
      <c r="S2320" s="381"/>
      <c r="T2320" s="287"/>
    </row>
    <row r="2321" spans="1:20" ht="76.5">
      <c r="A2321" s="198">
        <v>117</v>
      </c>
      <c r="B2321" s="68"/>
      <c r="C2321" s="220" t="s">
        <v>55</v>
      </c>
      <c r="D2321" s="221">
        <v>44818</v>
      </c>
      <c r="E2321" s="198" t="s">
        <v>5116</v>
      </c>
      <c r="F2321" s="198" t="s">
        <v>11</v>
      </c>
      <c r="G2321" s="198">
        <v>1042338</v>
      </c>
      <c r="H2321" s="68"/>
      <c r="I2321" s="204" t="s">
        <v>6367</v>
      </c>
      <c r="J2321" s="68"/>
      <c r="K2321" s="68"/>
      <c r="L2321" s="68"/>
      <c r="M2321" s="68"/>
      <c r="N2321" s="379"/>
      <c r="O2321" s="379"/>
      <c r="P2321" s="222">
        <v>50</v>
      </c>
      <c r="Q2321" s="222">
        <v>0</v>
      </c>
      <c r="R2321" s="68" t="s">
        <v>639</v>
      </c>
      <c r="S2321" s="381"/>
      <c r="T2321" s="287"/>
    </row>
    <row r="2322" spans="1:20" ht="102">
      <c r="A2322" s="198">
        <v>389</v>
      </c>
      <c r="B2322" s="68"/>
      <c r="C2322" s="220" t="s">
        <v>1437</v>
      </c>
      <c r="D2322" s="221">
        <v>44818</v>
      </c>
      <c r="E2322" s="198" t="s">
        <v>5117</v>
      </c>
      <c r="F2322" s="198" t="s">
        <v>11</v>
      </c>
      <c r="G2322" s="198">
        <v>1042341</v>
      </c>
      <c r="H2322" s="68"/>
      <c r="I2322" s="204" t="s">
        <v>6368</v>
      </c>
      <c r="J2322" s="68"/>
      <c r="K2322" s="68"/>
      <c r="L2322" s="68"/>
      <c r="M2322" s="68"/>
      <c r="N2322" s="379"/>
      <c r="O2322" s="379"/>
      <c r="P2322" s="222">
        <v>50</v>
      </c>
      <c r="Q2322" s="222">
        <v>0</v>
      </c>
      <c r="R2322" s="68" t="s">
        <v>639</v>
      </c>
      <c r="S2322" s="381"/>
      <c r="T2322" s="287"/>
    </row>
    <row r="2323" spans="1:20" ht="89.25">
      <c r="A2323" s="198">
        <v>389</v>
      </c>
      <c r="B2323" s="68"/>
      <c r="C2323" s="220" t="s">
        <v>1437</v>
      </c>
      <c r="D2323" s="221">
        <v>44818</v>
      </c>
      <c r="E2323" s="198" t="s">
        <v>5118</v>
      </c>
      <c r="F2323" s="198" t="s">
        <v>11</v>
      </c>
      <c r="G2323" s="198">
        <v>1042342</v>
      </c>
      <c r="H2323" s="68"/>
      <c r="I2323" s="204" t="s">
        <v>6369</v>
      </c>
      <c r="J2323" s="68"/>
      <c r="K2323" s="68"/>
      <c r="L2323" s="68"/>
      <c r="M2323" s="68"/>
      <c r="N2323" s="379"/>
      <c r="O2323" s="379"/>
      <c r="P2323" s="222">
        <v>50</v>
      </c>
      <c r="Q2323" s="222">
        <v>0</v>
      </c>
      <c r="R2323" s="68" t="s">
        <v>639</v>
      </c>
      <c r="S2323" s="381"/>
      <c r="T2323" s="287"/>
    </row>
    <row r="2324" spans="1:20" ht="76.5">
      <c r="A2324" s="198">
        <v>117</v>
      </c>
      <c r="B2324" s="68"/>
      <c r="C2324" s="220" t="s">
        <v>55</v>
      </c>
      <c r="D2324" s="221">
        <v>44818</v>
      </c>
      <c r="E2324" s="198" t="s">
        <v>5119</v>
      </c>
      <c r="F2324" s="198" t="s">
        <v>11</v>
      </c>
      <c r="G2324" s="198">
        <v>1042358</v>
      </c>
      <c r="H2324" s="68"/>
      <c r="I2324" s="204" t="s">
        <v>6370</v>
      </c>
      <c r="J2324" s="68"/>
      <c r="K2324" s="68"/>
      <c r="L2324" s="68"/>
      <c r="M2324" s="68"/>
      <c r="N2324" s="379"/>
      <c r="O2324" s="379"/>
      <c r="P2324" s="222">
        <v>50</v>
      </c>
      <c r="Q2324" s="222">
        <v>0</v>
      </c>
      <c r="R2324" s="68" t="s">
        <v>639</v>
      </c>
      <c r="S2324" s="381"/>
      <c r="T2324" s="287"/>
    </row>
    <row r="2325" spans="1:20" ht="89.25">
      <c r="A2325" s="198">
        <v>389</v>
      </c>
      <c r="B2325" s="68"/>
      <c r="C2325" s="220" t="s">
        <v>1437</v>
      </c>
      <c r="D2325" s="221">
        <v>44818</v>
      </c>
      <c r="E2325" s="198" t="s">
        <v>5120</v>
      </c>
      <c r="F2325" s="198" t="s">
        <v>11</v>
      </c>
      <c r="G2325" s="198">
        <v>1042359</v>
      </c>
      <c r="H2325" s="68"/>
      <c r="I2325" s="204" t="s">
        <v>6371</v>
      </c>
      <c r="J2325" s="68"/>
      <c r="K2325" s="68"/>
      <c r="L2325" s="68"/>
      <c r="M2325" s="68"/>
      <c r="N2325" s="379"/>
      <c r="O2325" s="379"/>
      <c r="P2325" s="222">
        <v>50</v>
      </c>
      <c r="Q2325" s="222">
        <v>0</v>
      </c>
      <c r="R2325" s="68" t="s">
        <v>639</v>
      </c>
      <c r="S2325" s="381"/>
      <c r="T2325" s="287"/>
    </row>
    <row r="2326" spans="1:20" ht="89.25">
      <c r="A2326" s="198">
        <v>389</v>
      </c>
      <c r="B2326" s="68"/>
      <c r="C2326" s="220" t="s">
        <v>1437</v>
      </c>
      <c r="D2326" s="221">
        <v>44818</v>
      </c>
      <c r="E2326" s="198" t="s">
        <v>5121</v>
      </c>
      <c r="F2326" s="198" t="s">
        <v>11</v>
      </c>
      <c r="G2326" s="198">
        <v>1042362</v>
      </c>
      <c r="H2326" s="68"/>
      <c r="I2326" s="204" t="s">
        <v>6372</v>
      </c>
      <c r="J2326" s="68"/>
      <c r="K2326" s="68"/>
      <c r="L2326" s="68"/>
      <c r="M2326" s="68"/>
      <c r="N2326" s="379"/>
      <c r="O2326" s="379"/>
      <c r="P2326" s="222">
        <v>50</v>
      </c>
      <c r="Q2326" s="222">
        <v>0</v>
      </c>
      <c r="R2326" s="68" t="s">
        <v>639</v>
      </c>
      <c r="S2326" s="381"/>
      <c r="T2326" s="287"/>
    </row>
    <row r="2327" spans="1:20" ht="102">
      <c r="A2327" s="198">
        <v>389</v>
      </c>
      <c r="B2327" s="68"/>
      <c r="C2327" s="220" t="s">
        <v>1437</v>
      </c>
      <c r="D2327" s="221">
        <v>44818</v>
      </c>
      <c r="E2327" s="198" t="s">
        <v>5122</v>
      </c>
      <c r="F2327" s="198" t="s">
        <v>11</v>
      </c>
      <c r="G2327" s="198">
        <v>1042373</v>
      </c>
      <c r="H2327" s="68"/>
      <c r="I2327" s="204" t="s">
        <v>6373</v>
      </c>
      <c r="J2327" s="68"/>
      <c r="K2327" s="68"/>
      <c r="L2327" s="68"/>
      <c r="M2327" s="68"/>
      <c r="N2327" s="379"/>
      <c r="O2327" s="379"/>
      <c r="P2327" s="222">
        <v>50</v>
      </c>
      <c r="Q2327" s="222">
        <v>0</v>
      </c>
      <c r="R2327" s="68" t="s">
        <v>639</v>
      </c>
      <c r="S2327" s="381"/>
      <c r="T2327" s="287"/>
    </row>
    <row r="2328" spans="1:20" ht="89.25">
      <c r="A2328" s="198">
        <v>389</v>
      </c>
      <c r="B2328" s="68"/>
      <c r="C2328" s="220" t="s">
        <v>1437</v>
      </c>
      <c r="D2328" s="221">
        <v>44818</v>
      </c>
      <c r="E2328" s="198" t="s">
        <v>5123</v>
      </c>
      <c r="F2328" s="198" t="s">
        <v>11</v>
      </c>
      <c r="G2328" s="198">
        <v>1042370</v>
      </c>
      <c r="H2328" s="68"/>
      <c r="I2328" s="204" t="s">
        <v>6374</v>
      </c>
      <c r="J2328" s="68"/>
      <c r="K2328" s="68"/>
      <c r="L2328" s="68"/>
      <c r="M2328" s="68"/>
      <c r="N2328" s="379"/>
      <c r="O2328" s="379"/>
      <c r="P2328" s="222">
        <v>50</v>
      </c>
      <c r="Q2328" s="222">
        <v>0</v>
      </c>
      <c r="R2328" s="68" t="s">
        <v>639</v>
      </c>
      <c r="S2328" s="381"/>
      <c r="T2328" s="287"/>
    </row>
    <row r="2329" spans="1:20" ht="51">
      <c r="A2329" s="198">
        <v>119</v>
      </c>
      <c r="B2329" s="68"/>
      <c r="C2329" s="220" t="s">
        <v>56</v>
      </c>
      <c r="D2329" s="221">
        <v>44819</v>
      </c>
      <c r="E2329" s="198" t="s">
        <v>5124</v>
      </c>
      <c r="F2329" s="198" t="s">
        <v>3</v>
      </c>
      <c r="G2329" s="198">
        <v>2050300</v>
      </c>
      <c r="H2329" s="68"/>
      <c r="I2329" s="204" t="s">
        <v>6375</v>
      </c>
      <c r="J2329" s="68"/>
      <c r="K2329" s="68"/>
      <c r="L2329" s="68"/>
      <c r="M2329" s="68"/>
      <c r="N2329" s="379"/>
      <c r="O2329" s="379"/>
      <c r="P2329" s="222">
        <v>0</v>
      </c>
      <c r="Q2329" s="222">
        <v>42</v>
      </c>
      <c r="R2329" s="68" t="s">
        <v>639</v>
      </c>
      <c r="S2329" s="381"/>
      <c r="T2329" s="287"/>
    </row>
    <row r="2330" spans="1:20" ht="38.25">
      <c r="A2330" s="198">
        <v>46</v>
      </c>
      <c r="B2330" s="68"/>
      <c r="C2330" s="220" t="s">
        <v>1384</v>
      </c>
      <c r="D2330" s="221">
        <v>44819</v>
      </c>
      <c r="E2330" s="198" t="s">
        <v>5125</v>
      </c>
      <c r="F2330" s="198" t="s">
        <v>3</v>
      </c>
      <c r="G2330" s="198">
        <v>2050304</v>
      </c>
      <c r="H2330" s="68"/>
      <c r="I2330" s="204" t="s">
        <v>6376</v>
      </c>
      <c r="J2330" s="68"/>
      <c r="K2330" s="68"/>
      <c r="L2330" s="68"/>
      <c r="M2330" s="68"/>
      <c r="N2330" s="379"/>
      <c r="O2330" s="379"/>
      <c r="P2330" s="222">
        <v>0</v>
      </c>
      <c r="Q2330" s="222">
        <v>170</v>
      </c>
      <c r="R2330" s="68" t="s">
        <v>639</v>
      </c>
      <c r="S2330" s="381"/>
      <c r="T2330" s="287"/>
    </row>
    <row r="2331" spans="1:20" ht="51">
      <c r="A2331" s="198">
        <v>47</v>
      </c>
      <c r="B2331" s="68"/>
      <c r="C2331" s="220" t="s">
        <v>46</v>
      </c>
      <c r="D2331" s="221">
        <v>44819</v>
      </c>
      <c r="E2331" s="198" t="s">
        <v>5126</v>
      </c>
      <c r="F2331" s="198" t="s">
        <v>3</v>
      </c>
      <c r="G2331" s="198">
        <v>2050315</v>
      </c>
      <c r="H2331" s="68"/>
      <c r="I2331" s="204" t="s">
        <v>6377</v>
      </c>
      <c r="J2331" s="68"/>
      <c r="K2331" s="68"/>
      <c r="L2331" s="68"/>
      <c r="M2331" s="68"/>
      <c r="N2331" s="379"/>
      <c r="O2331" s="379"/>
      <c r="P2331" s="222">
        <v>0</v>
      </c>
      <c r="Q2331" s="222">
        <v>69.5</v>
      </c>
      <c r="R2331" s="68" t="s">
        <v>639</v>
      </c>
      <c r="S2331" s="381"/>
      <c r="T2331" s="287"/>
    </row>
    <row r="2332" spans="1:20" ht="38.25">
      <c r="A2332" s="198">
        <v>46</v>
      </c>
      <c r="B2332" s="68"/>
      <c r="C2332" s="220" t="s">
        <v>1384</v>
      </c>
      <c r="D2332" s="221">
        <v>44819</v>
      </c>
      <c r="E2332" s="198" t="s">
        <v>5127</v>
      </c>
      <c r="F2332" s="198" t="s">
        <v>3</v>
      </c>
      <c r="G2332" s="198">
        <v>2050343</v>
      </c>
      <c r="H2332" s="68"/>
      <c r="I2332" s="204" t="s">
        <v>6378</v>
      </c>
      <c r="J2332" s="68"/>
      <c r="K2332" s="68"/>
      <c r="L2332" s="68"/>
      <c r="M2332" s="68"/>
      <c r="N2332" s="379"/>
      <c r="O2332" s="379"/>
      <c r="P2332" s="222">
        <v>0</v>
      </c>
      <c r="Q2332" s="222">
        <v>5000</v>
      </c>
      <c r="R2332" s="68" t="s">
        <v>639</v>
      </c>
      <c r="S2332" s="381"/>
      <c r="T2332" s="287"/>
    </row>
    <row r="2333" spans="1:20" ht="51">
      <c r="A2333" s="198">
        <v>572</v>
      </c>
      <c r="B2333" s="68"/>
      <c r="C2333" s="220" t="s">
        <v>167</v>
      </c>
      <c r="D2333" s="221">
        <v>44819</v>
      </c>
      <c r="E2333" s="198" t="s">
        <v>5128</v>
      </c>
      <c r="F2333" s="198" t="s">
        <v>3</v>
      </c>
      <c r="G2333" s="198">
        <v>2050346</v>
      </c>
      <c r="H2333" s="68"/>
      <c r="I2333" s="204" t="s">
        <v>6379</v>
      </c>
      <c r="J2333" s="68"/>
      <c r="K2333" s="68"/>
      <c r="L2333" s="68"/>
      <c r="M2333" s="68"/>
      <c r="N2333" s="379"/>
      <c r="O2333" s="379"/>
      <c r="P2333" s="222">
        <v>0</v>
      </c>
      <c r="Q2333" s="222">
        <v>371</v>
      </c>
      <c r="R2333" s="68" t="s">
        <v>639</v>
      </c>
      <c r="S2333" s="381"/>
      <c r="T2333" s="287"/>
    </row>
    <row r="2334" spans="1:20" ht="51">
      <c r="A2334" s="198">
        <v>650</v>
      </c>
      <c r="B2334" s="68"/>
      <c r="C2334" s="220" t="s">
        <v>176</v>
      </c>
      <c r="D2334" s="221">
        <v>44819</v>
      </c>
      <c r="E2334" s="198" t="s">
        <v>5129</v>
      </c>
      <c r="F2334" s="198" t="s">
        <v>3</v>
      </c>
      <c r="G2334" s="198">
        <v>2050354</v>
      </c>
      <c r="H2334" s="68"/>
      <c r="I2334" s="204" t="s">
        <v>6380</v>
      </c>
      <c r="J2334" s="68"/>
      <c r="K2334" s="68"/>
      <c r="L2334" s="68"/>
      <c r="M2334" s="68"/>
      <c r="N2334" s="379"/>
      <c r="O2334" s="379"/>
      <c r="P2334" s="222">
        <v>0</v>
      </c>
      <c r="Q2334" s="222">
        <v>50</v>
      </c>
      <c r="R2334" s="68" t="s">
        <v>639</v>
      </c>
      <c r="S2334" s="381"/>
      <c r="T2334" s="287"/>
    </row>
    <row r="2335" spans="1:20" ht="63.75">
      <c r="A2335" s="198">
        <v>20</v>
      </c>
      <c r="B2335" s="68"/>
      <c r="C2335" s="220" t="s">
        <v>42</v>
      </c>
      <c r="D2335" s="221">
        <v>44819</v>
      </c>
      <c r="E2335" s="198" t="s">
        <v>5130</v>
      </c>
      <c r="F2335" s="198" t="s">
        <v>3</v>
      </c>
      <c r="G2335" s="198">
        <v>2050366</v>
      </c>
      <c r="H2335" s="68"/>
      <c r="I2335" s="204" t="s">
        <v>6381</v>
      </c>
      <c r="J2335" s="68"/>
      <c r="K2335" s="68"/>
      <c r="L2335" s="68"/>
      <c r="M2335" s="68"/>
      <c r="N2335" s="379"/>
      <c r="O2335" s="379"/>
      <c r="P2335" s="222">
        <v>0</v>
      </c>
      <c r="Q2335" s="222">
        <v>356.5</v>
      </c>
      <c r="R2335" s="68" t="s">
        <v>639</v>
      </c>
      <c r="S2335" s="381"/>
      <c r="T2335" s="287"/>
    </row>
    <row r="2336" spans="1:20" ht="63.75">
      <c r="A2336" s="198">
        <v>20</v>
      </c>
      <c r="B2336" s="68"/>
      <c r="C2336" s="220" t="s">
        <v>42</v>
      </c>
      <c r="D2336" s="221">
        <v>44819</v>
      </c>
      <c r="E2336" s="198" t="s">
        <v>5131</v>
      </c>
      <c r="F2336" s="198" t="s">
        <v>3</v>
      </c>
      <c r="G2336" s="198">
        <v>2050368</v>
      </c>
      <c r="H2336" s="68"/>
      <c r="I2336" s="204" t="s">
        <v>6382</v>
      </c>
      <c r="J2336" s="68"/>
      <c r="K2336" s="68"/>
      <c r="L2336" s="68"/>
      <c r="M2336" s="68"/>
      <c r="N2336" s="379"/>
      <c r="O2336" s="379"/>
      <c r="P2336" s="222">
        <v>0</v>
      </c>
      <c r="Q2336" s="222">
        <v>2836.5</v>
      </c>
      <c r="R2336" s="68" t="s">
        <v>639</v>
      </c>
      <c r="S2336" s="381"/>
      <c r="T2336" s="287"/>
    </row>
    <row r="2337" spans="1:20" ht="63.75">
      <c r="A2337" s="198">
        <v>20</v>
      </c>
      <c r="B2337" s="68"/>
      <c r="C2337" s="220" t="s">
        <v>42</v>
      </c>
      <c r="D2337" s="221">
        <v>44819</v>
      </c>
      <c r="E2337" s="198" t="s">
        <v>5132</v>
      </c>
      <c r="F2337" s="198" t="s">
        <v>3</v>
      </c>
      <c r="G2337" s="198">
        <v>2050373</v>
      </c>
      <c r="H2337" s="68"/>
      <c r="I2337" s="204" t="s">
        <v>6383</v>
      </c>
      <c r="J2337" s="68"/>
      <c r="K2337" s="68"/>
      <c r="L2337" s="68"/>
      <c r="M2337" s="68"/>
      <c r="N2337" s="379"/>
      <c r="O2337" s="379"/>
      <c r="P2337" s="222">
        <v>0</v>
      </c>
      <c r="Q2337" s="222">
        <v>48</v>
      </c>
      <c r="R2337" s="68" t="s">
        <v>639</v>
      </c>
      <c r="S2337" s="381"/>
      <c r="T2337" s="287"/>
    </row>
    <row r="2338" spans="1:20" ht="51">
      <c r="A2338" s="198">
        <v>81</v>
      </c>
      <c r="B2338" s="68"/>
      <c r="C2338" s="220" t="s">
        <v>50</v>
      </c>
      <c r="D2338" s="221">
        <v>44819</v>
      </c>
      <c r="E2338" s="198" t="s">
        <v>5133</v>
      </c>
      <c r="F2338" s="198" t="s">
        <v>3</v>
      </c>
      <c r="G2338" s="198">
        <v>2050380</v>
      </c>
      <c r="H2338" s="68"/>
      <c r="I2338" s="204" t="s">
        <v>6384</v>
      </c>
      <c r="J2338" s="68"/>
      <c r="K2338" s="68"/>
      <c r="L2338" s="68"/>
      <c r="M2338" s="68"/>
      <c r="N2338" s="379"/>
      <c r="O2338" s="379"/>
      <c r="P2338" s="222">
        <v>0</v>
      </c>
      <c r="Q2338" s="222">
        <v>31850.17</v>
      </c>
      <c r="R2338" s="68" t="s">
        <v>639</v>
      </c>
      <c r="S2338" s="381"/>
      <c r="T2338" s="287"/>
    </row>
    <row r="2339" spans="1:20" ht="51">
      <c r="A2339" s="198">
        <v>951</v>
      </c>
      <c r="B2339" s="68"/>
      <c r="C2339" s="220" t="s">
        <v>200</v>
      </c>
      <c r="D2339" s="221">
        <v>44819</v>
      </c>
      <c r="E2339" s="198" t="s">
        <v>5134</v>
      </c>
      <c r="F2339" s="198" t="s">
        <v>3</v>
      </c>
      <c r="G2339" s="198">
        <v>2050399</v>
      </c>
      <c r="H2339" s="68"/>
      <c r="I2339" s="204" t="s">
        <v>6385</v>
      </c>
      <c r="J2339" s="68"/>
      <c r="K2339" s="68"/>
      <c r="L2339" s="68"/>
      <c r="M2339" s="68"/>
      <c r="N2339" s="379"/>
      <c r="O2339" s="379"/>
      <c r="P2339" s="222">
        <v>0</v>
      </c>
      <c r="Q2339" s="222">
        <v>4782.96</v>
      </c>
      <c r="R2339" s="68" t="s">
        <v>639</v>
      </c>
      <c r="S2339" s="381"/>
      <c r="T2339" s="287"/>
    </row>
    <row r="2340" spans="1:20" ht="51">
      <c r="A2340" s="198" t="s">
        <v>551</v>
      </c>
      <c r="B2340" s="68"/>
      <c r="C2340" s="220" t="s">
        <v>590</v>
      </c>
      <c r="D2340" s="221">
        <v>44819</v>
      </c>
      <c r="E2340" s="198" t="s">
        <v>5135</v>
      </c>
      <c r="F2340" s="198" t="s">
        <v>3</v>
      </c>
      <c r="G2340" s="198">
        <v>2050400</v>
      </c>
      <c r="H2340" s="68"/>
      <c r="I2340" s="204" t="s">
        <v>6386</v>
      </c>
      <c r="J2340" s="68"/>
      <c r="K2340" s="68"/>
      <c r="L2340" s="68"/>
      <c r="M2340" s="68"/>
      <c r="N2340" s="379"/>
      <c r="O2340" s="379"/>
      <c r="P2340" s="222">
        <v>0</v>
      </c>
      <c r="Q2340" s="222">
        <v>603.36</v>
      </c>
      <c r="R2340" s="68" t="s">
        <v>639</v>
      </c>
      <c r="S2340" s="381"/>
      <c r="T2340" s="287"/>
    </row>
    <row r="2341" spans="1:20" ht="51">
      <c r="A2341" s="198">
        <v>86</v>
      </c>
      <c r="B2341" s="68"/>
      <c r="C2341" s="220" t="s">
        <v>51</v>
      </c>
      <c r="D2341" s="221">
        <v>44819</v>
      </c>
      <c r="E2341" s="198" t="s">
        <v>5136</v>
      </c>
      <c r="F2341" s="198" t="s">
        <v>3</v>
      </c>
      <c r="G2341" s="198">
        <v>2050419</v>
      </c>
      <c r="H2341" s="68"/>
      <c r="I2341" s="204" t="s">
        <v>6387</v>
      </c>
      <c r="J2341" s="68"/>
      <c r="K2341" s="68"/>
      <c r="L2341" s="68"/>
      <c r="M2341" s="68"/>
      <c r="N2341" s="379"/>
      <c r="O2341" s="379"/>
      <c r="P2341" s="222">
        <v>0</v>
      </c>
      <c r="Q2341" s="222">
        <v>1044</v>
      </c>
      <c r="R2341" s="68" t="s">
        <v>639</v>
      </c>
      <c r="S2341" s="381"/>
      <c r="T2341" s="287"/>
    </row>
    <row r="2342" spans="1:20" ht="51">
      <c r="A2342" s="198">
        <v>86</v>
      </c>
      <c r="B2342" s="68"/>
      <c r="C2342" s="220" t="s">
        <v>51</v>
      </c>
      <c r="D2342" s="221">
        <v>44819</v>
      </c>
      <c r="E2342" s="198" t="s">
        <v>5137</v>
      </c>
      <c r="F2342" s="198" t="s">
        <v>3</v>
      </c>
      <c r="G2342" s="198">
        <v>2050423</v>
      </c>
      <c r="H2342" s="68"/>
      <c r="I2342" s="204" t="s">
        <v>6388</v>
      </c>
      <c r="J2342" s="68"/>
      <c r="K2342" s="68"/>
      <c r="L2342" s="68"/>
      <c r="M2342" s="68"/>
      <c r="N2342" s="379"/>
      <c r="O2342" s="379"/>
      <c r="P2342" s="222">
        <v>0</v>
      </c>
      <c r="Q2342" s="222">
        <v>8352</v>
      </c>
      <c r="R2342" s="68" t="s">
        <v>639</v>
      </c>
      <c r="S2342" s="381"/>
      <c r="T2342" s="287"/>
    </row>
    <row r="2343" spans="1:20" ht="51">
      <c r="A2343" s="198">
        <v>86</v>
      </c>
      <c r="B2343" s="68"/>
      <c r="C2343" s="220" t="s">
        <v>51</v>
      </c>
      <c r="D2343" s="221">
        <v>44819</v>
      </c>
      <c r="E2343" s="198" t="s">
        <v>5138</v>
      </c>
      <c r="F2343" s="198" t="s">
        <v>3</v>
      </c>
      <c r="G2343" s="198">
        <v>2050438</v>
      </c>
      <c r="H2343" s="68"/>
      <c r="I2343" s="204" t="s">
        <v>6389</v>
      </c>
      <c r="J2343" s="68"/>
      <c r="K2343" s="68"/>
      <c r="L2343" s="68"/>
      <c r="M2343" s="68"/>
      <c r="N2343" s="379"/>
      <c r="O2343" s="379"/>
      <c r="P2343" s="222">
        <v>0</v>
      </c>
      <c r="Q2343" s="222">
        <v>55.5</v>
      </c>
      <c r="R2343" s="68" t="s">
        <v>639</v>
      </c>
      <c r="S2343" s="381"/>
      <c r="T2343" s="287"/>
    </row>
    <row r="2344" spans="1:20" ht="51">
      <c r="A2344" s="198">
        <v>15</v>
      </c>
      <c r="B2344" s="68"/>
      <c r="C2344" s="220" t="s">
        <v>40</v>
      </c>
      <c r="D2344" s="221">
        <v>44819</v>
      </c>
      <c r="E2344" s="198" t="s">
        <v>5139</v>
      </c>
      <c r="F2344" s="198" t="s">
        <v>3</v>
      </c>
      <c r="G2344" s="198">
        <v>2050469</v>
      </c>
      <c r="H2344" s="68"/>
      <c r="I2344" s="204" t="s">
        <v>6390</v>
      </c>
      <c r="J2344" s="68"/>
      <c r="K2344" s="68"/>
      <c r="L2344" s="68"/>
      <c r="M2344" s="68"/>
      <c r="N2344" s="379"/>
      <c r="O2344" s="379"/>
      <c r="P2344" s="222">
        <v>0</v>
      </c>
      <c r="Q2344" s="222">
        <v>13000</v>
      </c>
      <c r="R2344" s="68" t="s">
        <v>639</v>
      </c>
      <c r="S2344" s="381"/>
      <c r="T2344" s="287"/>
    </row>
    <row r="2345" spans="1:20" ht="63.75">
      <c r="A2345" s="198">
        <v>344</v>
      </c>
      <c r="B2345" s="68"/>
      <c r="C2345" s="220" t="s">
        <v>140</v>
      </c>
      <c r="D2345" s="221">
        <v>44819</v>
      </c>
      <c r="E2345" s="198" t="s">
        <v>5140</v>
      </c>
      <c r="F2345" s="198" t="s">
        <v>3</v>
      </c>
      <c r="G2345" s="198">
        <v>2050482</v>
      </c>
      <c r="H2345" s="68"/>
      <c r="I2345" s="204" t="s">
        <v>6391</v>
      </c>
      <c r="J2345" s="68"/>
      <c r="K2345" s="68"/>
      <c r="L2345" s="68"/>
      <c r="M2345" s="68"/>
      <c r="N2345" s="379"/>
      <c r="O2345" s="379"/>
      <c r="P2345" s="222">
        <v>0</v>
      </c>
      <c r="Q2345" s="222">
        <v>300</v>
      </c>
      <c r="R2345" s="68" t="s">
        <v>639</v>
      </c>
      <c r="S2345" s="381"/>
      <c r="T2345" s="287"/>
    </row>
    <row r="2346" spans="1:20" ht="63.75">
      <c r="A2346" s="198">
        <v>344</v>
      </c>
      <c r="B2346" s="68"/>
      <c r="C2346" s="220" t="s">
        <v>140</v>
      </c>
      <c r="D2346" s="221">
        <v>44819</v>
      </c>
      <c r="E2346" s="198" t="s">
        <v>5141</v>
      </c>
      <c r="F2346" s="198" t="s">
        <v>3</v>
      </c>
      <c r="G2346" s="198">
        <v>2050485</v>
      </c>
      <c r="H2346" s="68"/>
      <c r="I2346" s="204" t="s">
        <v>6392</v>
      </c>
      <c r="J2346" s="68"/>
      <c r="K2346" s="68"/>
      <c r="L2346" s="68"/>
      <c r="M2346" s="68"/>
      <c r="N2346" s="379"/>
      <c r="O2346" s="379"/>
      <c r="P2346" s="222">
        <v>0</v>
      </c>
      <c r="Q2346" s="222">
        <v>430</v>
      </c>
      <c r="R2346" s="68" t="s">
        <v>639</v>
      </c>
      <c r="S2346" s="381"/>
      <c r="T2346" s="287"/>
    </row>
    <row r="2347" spans="1:20" ht="51">
      <c r="A2347" s="198">
        <v>155</v>
      </c>
      <c r="B2347" s="68"/>
      <c r="C2347" s="220" t="s">
        <v>76</v>
      </c>
      <c r="D2347" s="221">
        <v>44819</v>
      </c>
      <c r="E2347" s="198" t="s">
        <v>5142</v>
      </c>
      <c r="F2347" s="198" t="s">
        <v>3</v>
      </c>
      <c r="G2347" s="198">
        <v>2050492</v>
      </c>
      <c r="H2347" s="68"/>
      <c r="I2347" s="204" t="s">
        <v>6393</v>
      </c>
      <c r="J2347" s="68"/>
      <c r="K2347" s="68"/>
      <c r="L2347" s="68"/>
      <c r="M2347" s="68"/>
      <c r="N2347" s="379"/>
      <c r="O2347" s="379"/>
      <c r="P2347" s="222">
        <v>0</v>
      </c>
      <c r="Q2347" s="222">
        <v>896.5</v>
      </c>
      <c r="R2347" s="68" t="s">
        <v>639</v>
      </c>
      <c r="S2347" s="381"/>
      <c r="T2347" s="287"/>
    </row>
    <row r="2348" spans="1:20" ht="51">
      <c r="A2348" s="198">
        <v>155</v>
      </c>
      <c r="B2348" s="68"/>
      <c r="C2348" s="220" t="s">
        <v>76</v>
      </c>
      <c r="D2348" s="221">
        <v>44819</v>
      </c>
      <c r="E2348" s="198" t="s">
        <v>5143</v>
      </c>
      <c r="F2348" s="198" t="s">
        <v>3</v>
      </c>
      <c r="G2348" s="198">
        <v>2050494</v>
      </c>
      <c r="H2348" s="68"/>
      <c r="I2348" s="204" t="s">
        <v>6394</v>
      </c>
      <c r="J2348" s="68"/>
      <c r="K2348" s="68"/>
      <c r="L2348" s="68"/>
      <c r="M2348" s="68"/>
      <c r="N2348" s="379"/>
      <c r="O2348" s="379"/>
      <c r="P2348" s="222">
        <v>0</v>
      </c>
      <c r="Q2348" s="222">
        <v>13.02</v>
      </c>
      <c r="R2348" s="68" t="s">
        <v>639</v>
      </c>
      <c r="S2348" s="381"/>
      <c r="T2348" s="287"/>
    </row>
    <row r="2349" spans="1:20" ht="51">
      <c r="A2349" s="198" t="s">
        <v>551</v>
      </c>
      <c r="B2349" s="68"/>
      <c r="C2349" s="220" t="s">
        <v>590</v>
      </c>
      <c r="D2349" s="221">
        <v>44819</v>
      </c>
      <c r="E2349" s="198" t="s">
        <v>5144</v>
      </c>
      <c r="F2349" s="198" t="s">
        <v>3</v>
      </c>
      <c r="G2349" s="198">
        <v>2050496</v>
      </c>
      <c r="H2349" s="68"/>
      <c r="I2349" s="204" t="s">
        <v>6395</v>
      </c>
      <c r="J2349" s="68"/>
      <c r="K2349" s="68"/>
      <c r="L2349" s="68"/>
      <c r="M2349" s="68"/>
      <c r="N2349" s="379"/>
      <c r="O2349" s="379"/>
      <c r="P2349" s="222">
        <v>0</v>
      </c>
      <c r="Q2349" s="222">
        <v>7</v>
      </c>
      <c r="R2349" s="68" t="s">
        <v>639</v>
      </c>
      <c r="S2349" s="381"/>
      <c r="T2349" s="287"/>
    </row>
    <row r="2350" spans="1:20" ht="51">
      <c r="A2350" s="198">
        <v>47</v>
      </c>
      <c r="B2350" s="68"/>
      <c r="C2350" s="220" t="s">
        <v>46</v>
      </c>
      <c r="D2350" s="221">
        <v>44819</v>
      </c>
      <c r="E2350" s="198" t="s">
        <v>5145</v>
      </c>
      <c r="F2350" s="198" t="s">
        <v>3</v>
      </c>
      <c r="G2350" s="198">
        <v>2050508</v>
      </c>
      <c r="H2350" s="68"/>
      <c r="I2350" s="204" t="s">
        <v>6396</v>
      </c>
      <c r="J2350" s="68"/>
      <c r="K2350" s="68"/>
      <c r="L2350" s="68"/>
      <c r="M2350" s="68"/>
      <c r="N2350" s="379"/>
      <c r="O2350" s="379"/>
      <c r="P2350" s="222">
        <v>0</v>
      </c>
      <c r="Q2350" s="222">
        <v>69.5</v>
      </c>
      <c r="R2350" s="68" t="s">
        <v>639</v>
      </c>
      <c r="S2350" s="381"/>
      <c r="T2350" s="287"/>
    </row>
    <row r="2351" spans="1:20" ht="51">
      <c r="A2351" s="198">
        <v>47</v>
      </c>
      <c r="B2351" s="68"/>
      <c r="C2351" s="220" t="s">
        <v>46</v>
      </c>
      <c r="D2351" s="221">
        <v>44819</v>
      </c>
      <c r="E2351" s="198" t="s">
        <v>5146</v>
      </c>
      <c r="F2351" s="198" t="s">
        <v>3</v>
      </c>
      <c r="G2351" s="198">
        <v>2050509</v>
      </c>
      <c r="H2351" s="68"/>
      <c r="I2351" s="204" t="s">
        <v>6397</v>
      </c>
      <c r="J2351" s="68"/>
      <c r="K2351" s="68"/>
      <c r="L2351" s="68"/>
      <c r="M2351" s="68"/>
      <c r="N2351" s="379"/>
      <c r="O2351" s="379"/>
      <c r="P2351" s="222">
        <v>0</v>
      </c>
      <c r="Q2351" s="222">
        <v>139</v>
      </c>
      <c r="R2351" s="68" t="s">
        <v>639</v>
      </c>
      <c r="S2351" s="381"/>
      <c r="T2351" s="287"/>
    </row>
    <row r="2352" spans="1:20" ht="51">
      <c r="A2352" s="198">
        <v>47</v>
      </c>
      <c r="B2352" s="68"/>
      <c r="C2352" s="220" t="s">
        <v>46</v>
      </c>
      <c r="D2352" s="221">
        <v>44819</v>
      </c>
      <c r="E2352" s="198" t="s">
        <v>5147</v>
      </c>
      <c r="F2352" s="198" t="s">
        <v>3</v>
      </c>
      <c r="G2352" s="198">
        <v>2050510</v>
      </c>
      <c r="H2352" s="68"/>
      <c r="I2352" s="204" t="s">
        <v>6398</v>
      </c>
      <c r="J2352" s="68"/>
      <c r="K2352" s="68"/>
      <c r="L2352" s="68"/>
      <c r="M2352" s="68"/>
      <c r="N2352" s="379"/>
      <c r="O2352" s="379"/>
      <c r="P2352" s="222">
        <v>0</v>
      </c>
      <c r="Q2352" s="222">
        <v>69.5</v>
      </c>
      <c r="R2352" s="68" t="s">
        <v>639</v>
      </c>
      <c r="S2352" s="381"/>
      <c r="T2352" s="287"/>
    </row>
    <row r="2353" spans="1:20" ht="51">
      <c r="A2353" s="198">
        <v>47</v>
      </c>
      <c r="B2353" s="68"/>
      <c r="C2353" s="220" t="s">
        <v>46</v>
      </c>
      <c r="D2353" s="221">
        <v>44819</v>
      </c>
      <c r="E2353" s="198" t="s">
        <v>5148</v>
      </c>
      <c r="F2353" s="198" t="s">
        <v>3</v>
      </c>
      <c r="G2353" s="198">
        <v>2050511</v>
      </c>
      <c r="H2353" s="68"/>
      <c r="I2353" s="204" t="s">
        <v>6399</v>
      </c>
      <c r="J2353" s="68"/>
      <c r="K2353" s="68"/>
      <c r="L2353" s="68"/>
      <c r="M2353" s="68"/>
      <c r="N2353" s="379"/>
      <c r="O2353" s="379"/>
      <c r="P2353" s="222">
        <v>0</v>
      </c>
      <c r="Q2353" s="222">
        <v>36</v>
      </c>
      <c r="R2353" s="68" t="s">
        <v>639</v>
      </c>
      <c r="S2353" s="381"/>
      <c r="T2353" s="287"/>
    </row>
    <row r="2354" spans="1:20" ht="51">
      <c r="A2354" s="198">
        <v>47</v>
      </c>
      <c r="B2354" s="68"/>
      <c r="C2354" s="220" t="s">
        <v>46</v>
      </c>
      <c r="D2354" s="221">
        <v>44819</v>
      </c>
      <c r="E2354" s="198" t="s">
        <v>5149</v>
      </c>
      <c r="F2354" s="198" t="s">
        <v>3</v>
      </c>
      <c r="G2354" s="198">
        <v>2050513</v>
      </c>
      <c r="H2354" s="68"/>
      <c r="I2354" s="204" t="s">
        <v>6400</v>
      </c>
      <c r="J2354" s="68"/>
      <c r="K2354" s="68"/>
      <c r="L2354" s="68"/>
      <c r="M2354" s="68"/>
      <c r="N2354" s="379"/>
      <c r="O2354" s="379"/>
      <c r="P2354" s="222">
        <v>0</v>
      </c>
      <c r="Q2354" s="222">
        <v>69.5</v>
      </c>
      <c r="R2354" s="68" t="s">
        <v>639</v>
      </c>
      <c r="S2354" s="381"/>
      <c r="T2354" s="287"/>
    </row>
    <row r="2355" spans="1:20" ht="51">
      <c r="A2355" s="198">
        <v>86</v>
      </c>
      <c r="B2355" s="68"/>
      <c r="C2355" s="220" t="s">
        <v>51</v>
      </c>
      <c r="D2355" s="221">
        <v>44819</v>
      </c>
      <c r="E2355" s="198" t="s">
        <v>5150</v>
      </c>
      <c r="F2355" s="198" t="s">
        <v>3</v>
      </c>
      <c r="G2355" s="198">
        <v>2050539</v>
      </c>
      <c r="H2355" s="68"/>
      <c r="I2355" s="204" t="s">
        <v>6401</v>
      </c>
      <c r="J2355" s="68"/>
      <c r="K2355" s="68"/>
      <c r="L2355" s="68"/>
      <c r="M2355" s="68"/>
      <c r="N2355" s="379"/>
      <c r="O2355" s="379"/>
      <c r="P2355" s="222">
        <v>0</v>
      </c>
      <c r="Q2355" s="222">
        <v>12</v>
      </c>
      <c r="R2355" s="68" t="s">
        <v>639</v>
      </c>
      <c r="S2355" s="381"/>
      <c r="T2355" s="287"/>
    </row>
    <row r="2356" spans="1:20" ht="51">
      <c r="A2356" s="198">
        <v>86</v>
      </c>
      <c r="B2356" s="68"/>
      <c r="C2356" s="220" t="s">
        <v>51</v>
      </c>
      <c r="D2356" s="221">
        <v>44819</v>
      </c>
      <c r="E2356" s="198" t="s">
        <v>5151</v>
      </c>
      <c r="F2356" s="198" t="s">
        <v>3</v>
      </c>
      <c r="G2356" s="198">
        <v>2050540</v>
      </c>
      <c r="H2356" s="68"/>
      <c r="I2356" s="204" t="s">
        <v>6402</v>
      </c>
      <c r="J2356" s="68"/>
      <c r="K2356" s="68"/>
      <c r="L2356" s="68"/>
      <c r="M2356" s="68"/>
      <c r="N2356" s="379"/>
      <c r="O2356" s="379"/>
      <c r="P2356" s="222">
        <v>0</v>
      </c>
      <c r="Q2356" s="222">
        <v>22.5</v>
      </c>
      <c r="R2356" s="68" t="s">
        <v>639</v>
      </c>
      <c r="S2356" s="381"/>
      <c r="T2356" s="287"/>
    </row>
    <row r="2357" spans="1:20" ht="51">
      <c r="A2357" s="198">
        <v>86</v>
      </c>
      <c r="B2357" s="68"/>
      <c r="C2357" s="220" t="s">
        <v>51</v>
      </c>
      <c r="D2357" s="221">
        <v>44819</v>
      </c>
      <c r="E2357" s="198" t="s">
        <v>5152</v>
      </c>
      <c r="F2357" s="198" t="s">
        <v>3</v>
      </c>
      <c r="G2357" s="198">
        <v>2050541</v>
      </c>
      <c r="H2357" s="68"/>
      <c r="I2357" s="204" t="s">
        <v>6403</v>
      </c>
      <c r="J2357" s="68"/>
      <c r="K2357" s="68"/>
      <c r="L2357" s="68"/>
      <c r="M2357" s="68"/>
      <c r="N2357" s="379"/>
      <c r="O2357" s="379"/>
      <c r="P2357" s="222">
        <v>0</v>
      </c>
      <c r="Q2357" s="222">
        <v>9</v>
      </c>
      <c r="R2357" s="68" t="s">
        <v>639</v>
      </c>
      <c r="S2357" s="381"/>
      <c r="T2357" s="287"/>
    </row>
    <row r="2358" spans="1:20" ht="51">
      <c r="A2358" s="198">
        <v>86</v>
      </c>
      <c r="B2358" s="68"/>
      <c r="C2358" s="220" t="s">
        <v>51</v>
      </c>
      <c r="D2358" s="221">
        <v>44819</v>
      </c>
      <c r="E2358" s="198" t="s">
        <v>5153</v>
      </c>
      <c r="F2358" s="198" t="s">
        <v>3</v>
      </c>
      <c r="G2358" s="198">
        <v>2050543</v>
      </c>
      <c r="H2358" s="68"/>
      <c r="I2358" s="204" t="s">
        <v>6404</v>
      </c>
      <c r="J2358" s="68"/>
      <c r="K2358" s="68"/>
      <c r="L2358" s="68"/>
      <c r="M2358" s="68"/>
      <c r="N2358" s="379"/>
      <c r="O2358" s="379"/>
      <c r="P2358" s="222">
        <v>0</v>
      </c>
      <c r="Q2358" s="222">
        <v>43</v>
      </c>
      <c r="R2358" s="68" t="s">
        <v>639</v>
      </c>
      <c r="S2358" s="381"/>
      <c r="T2358" s="287"/>
    </row>
    <row r="2359" spans="1:20" ht="51">
      <c r="A2359" s="198">
        <v>86</v>
      </c>
      <c r="B2359" s="68"/>
      <c r="C2359" s="220" t="s">
        <v>51</v>
      </c>
      <c r="D2359" s="221">
        <v>44819</v>
      </c>
      <c r="E2359" s="198" t="s">
        <v>5154</v>
      </c>
      <c r="F2359" s="198" t="s">
        <v>3</v>
      </c>
      <c r="G2359" s="198">
        <v>2050545</v>
      </c>
      <c r="H2359" s="68"/>
      <c r="I2359" s="204" t="s">
        <v>6405</v>
      </c>
      <c r="J2359" s="68"/>
      <c r="K2359" s="68"/>
      <c r="L2359" s="68"/>
      <c r="M2359" s="68"/>
      <c r="N2359" s="379"/>
      <c r="O2359" s="379"/>
      <c r="P2359" s="222">
        <v>0</v>
      </c>
      <c r="Q2359" s="222">
        <v>40</v>
      </c>
      <c r="R2359" s="68" t="s">
        <v>639</v>
      </c>
      <c r="S2359" s="381"/>
      <c r="T2359" s="287"/>
    </row>
    <row r="2360" spans="1:20" ht="51">
      <c r="A2360" s="198">
        <v>86</v>
      </c>
      <c r="B2360" s="68"/>
      <c r="C2360" s="220" t="s">
        <v>51</v>
      </c>
      <c r="D2360" s="221">
        <v>44819</v>
      </c>
      <c r="E2360" s="198" t="s">
        <v>5155</v>
      </c>
      <c r="F2360" s="198" t="s">
        <v>3</v>
      </c>
      <c r="G2360" s="198">
        <v>2050547</v>
      </c>
      <c r="H2360" s="68"/>
      <c r="I2360" s="204" t="s">
        <v>6406</v>
      </c>
      <c r="J2360" s="68"/>
      <c r="K2360" s="68"/>
      <c r="L2360" s="68"/>
      <c r="M2360" s="68"/>
      <c r="N2360" s="379"/>
      <c r="O2360" s="379"/>
      <c r="P2360" s="222">
        <v>0</v>
      </c>
      <c r="Q2360" s="222">
        <v>73.5</v>
      </c>
      <c r="R2360" s="68" t="s">
        <v>639</v>
      </c>
      <c r="S2360" s="381"/>
      <c r="T2360" s="287"/>
    </row>
    <row r="2361" spans="1:20" ht="51">
      <c r="A2361" s="198" t="s">
        <v>551</v>
      </c>
      <c r="B2361" s="68"/>
      <c r="C2361" s="220" t="s">
        <v>590</v>
      </c>
      <c r="D2361" s="221">
        <v>44819</v>
      </c>
      <c r="E2361" s="198" t="s">
        <v>5156</v>
      </c>
      <c r="F2361" s="198" t="s">
        <v>3</v>
      </c>
      <c r="G2361" s="198">
        <v>2050550</v>
      </c>
      <c r="H2361" s="68"/>
      <c r="I2361" s="204" t="s">
        <v>6407</v>
      </c>
      <c r="J2361" s="68"/>
      <c r="K2361" s="68"/>
      <c r="L2361" s="68"/>
      <c r="M2361" s="68"/>
      <c r="N2361" s="379"/>
      <c r="O2361" s="379"/>
      <c r="P2361" s="222">
        <v>0</v>
      </c>
      <c r="Q2361" s="222">
        <v>361.92</v>
      </c>
      <c r="R2361" s="68" t="s">
        <v>639</v>
      </c>
      <c r="S2361" s="381"/>
      <c r="T2361" s="287"/>
    </row>
    <row r="2362" spans="1:20" ht="51">
      <c r="A2362" s="198">
        <v>86</v>
      </c>
      <c r="B2362" s="68"/>
      <c r="C2362" s="220" t="s">
        <v>51</v>
      </c>
      <c r="D2362" s="221">
        <v>44819</v>
      </c>
      <c r="E2362" s="198" t="s">
        <v>5157</v>
      </c>
      <c r="F2362" s="198" t="s">
        <v>3</v>
      </c>
      <c r="G2362" s="198">
        <v>2050551</v>
      </c>
      <c r="H2362" s="68"/>
      <c r="I2362" s="204" t="s">
        <v>4119</v>
      </c>
      <c r="J2362" s="68"/>
      <c r="K2362" s="68"/>
      <c r="L2362" s="68"/>
      <c r="M2362" s="68"/>
      <c r="N2362" s="379"/>
      <c r="O2362" s="379"/>
      <c r="P2362" s="222">
        <v>0</v>
      </c>
      <c r="Q2362" s="222">
        <v>825.86</v>
      </c>
      <c r="R2362" s="68" t="s">
        <v>639</v>
      </c>
      <c r="S2362" s="381"/>
      <c r="T2362" s="287"/>
    </row>
    <row r="2363" spans="1:20" ht="63.75">
      <c r="A2363" s="198">
        <v>591</v>
      </c>
      <c r="B2363" s="68"/>
      <c r="C2363" s="220" t="s">
        <v>676</v>
      </c>
      <c r="D2363" s="221">
        <v>44819</v>
      </c>
      <c r="E2363" s="198" t="s">
        <v>5158</v>
      </c>
      <c r="F2363" s="198" t="s">
        <v>3</v>
      </c>
      <c r="G2363" s="198">
        <v>2050323</v>
      </c>
      <c r="H2363" s="68"/>
      <c r="I2363" s="204" t="s">
        <v>6408</v>
      </c>
      <c r="J2363" s="68"/>
      <c r="K2363" s="68"/>
      <c r="L2363" s="68"/>
      <c r="M2363" s="68"/>
      <c r="N2363" s="379"/>
      <c r="O2363" s="379"/>
      <c r="P2363" s="222">
        <v>0</v>
      </c>
      <c r="Q2363" s="222">
        <v>1600</v>
      </c>
      <c r="R2363" s="68" t="s">
        <v>639</v>
      </c>
      <c r="S2363" s="381"/>
      <c r="T2363" s="287"/>
    </row>
    <row r="2364" spans="1:20" ht="63.75">
      <c r="A2364" s="198">
        <v>591</v>
      </c>
      <c r="B2364" s="68"/>
      <c r="C2364" s="220" t="s">
        <v>676</v>
      </c>
      <c r="D2364" s="221">
        <v>44819</v>
      </c>
      <c r="E2364" s="198" t="s">
        <v>5159</v>
      </c>
      <c r="F2364" s="198" t="s">
        <v>3</v>
      </c>
      <c r="G2364" s="198">
        <v>2050326</v>
      </c>
      <c r="H2364" s="68"/>
      <c r="I2364" s="204" t="s">
        <v>6409</v>
      </c>
      <c r="J2364" s="68"/>
      <c r="K2364" s="68"/>
      <c r="L2364" s="68"/>
      <c r="M2364" s="68"/>
      <c r="N2364" s="379"/>
      <c r="O2364" s="379"/>
      <c r="P2364" s="222">
        <v>0</v>
      </c>
      <c r="Q2364" s="222">
        <v>339663.72</v>
      </c>
      <c r="R2364" s="68" t="s">
        <v>639</v>
      </c>
      <c r="S2364" s="381"/>
      <c r="T2364" s="287"/>
    </row>
    <row r="2365" spans="1:20" ht="63.75">
      <c r="A2365" s="198">
        <v>591</v>
      </c>
      <c r="B2365" s="68"/>
      <c r="C2365" s="220" t="s">
        <v>676</v>
      </c>
      <c r="D2365" s="221">
        <v>44819</v>
      </c>
      <c r="E2365" s="198" t="s">
        <v>5160</v>
      </c>
      <c r="F2365" s="198" t="s">
        <v>3</v>
      </c>
      <c r="G2365" s="198">
        <v>2050330</v>
      </c>
      <c r="H2365" s="68"/>
      <c r="I2365" s="204" t="s">
        <v>6410</v>
      </c>
      <c r="J2365" s="68"/>
      <c r="K2365" s="68"/>
      <c r="L2365" s="68"/>
      <c r="M2365" s="68"/>
      <c r="N2365" s="379"/>
      <c r="O2365" s="379"/>
      <c r="P2365" s="222">
        <v>0</v>
      </c>
      <c r="Q2365" s="222">
        <v>2800</v>
      </c>
      <c r="R2365" s="68" t="s">
        <v>639</v>
      </c>
      <c r="S2365" s="381"/>
      <c r="T2365" s="287"/>
    </row>
    <row r="2366" spans="1:20" ht="51">
      <c r="A2366" s="198">
        <v>591</v>
      </c>
      <c r="B2366" s="68"/>
      <c r="C2366" s="220" t="s">
        <v>676</v>
      </c>
      <c r="D2366" s="221">
        <v>44819</v>
      </c>
      <c r="E2366" s="198" t="s">
        <v>5161</v>
      </c>
      <c r="F2366" s="198" t="s">
        <v>3</v>
      </c>
      <c r="G2366" s="198">
        <v>2050337</v>
      </c>
      <c r="H2366" s="68"/>
      <c r="I2366" s="204" t="s">
        <v>6411</v>
      </c>
      <c r="J2366" s="68"/>
      <c r="K2366" s="68"/>
      <c r="L2366" s="68"/>
      <c r="M2366" s="68"/>
      <c r="N2366" s="379"/>
      <c r="O2366" s="379"/>
      <c r="P2366" s="222">
        <v>0</v>
      </c>
      <c r="Q2366" s="222">
        <v>7901.64</v>
      </c>
      <c r="R2366" s="68" t="s">
        <v>639</v>
      </c>
      <c r="S2366" s="381"/>
      <c r="T2366" s="287"/>
    </row>
    <row r="2367" spans="1:20" ht="51">
      <c r="A2367" s="198">
        <v>591</v>
      </c>
      <c r="B2367" s="68"/>
      <c r="C2367" s="220" t="s">
        <v>676</v>
      </c>
      <c r="D2367" s="221">
        <v>44819</v>
      </c>
      <c r="E2367" s="198" t="s">
        <v>5162</v>
      </c>
      <c r="F2367" s="198" t="s">
        <v>3</v>
      </c>
      <c r="G2367" s="198">
        <v>2050342</v>
      </c>
      <c r="H2367" s="68"/>
      <c r="I2367" s="204" t="s">
        <v>6412</v>
      </c>
      <c r="J2367" s="68"/>
      <c r="K2367" s="68"/>
      <c r="L2367" s="68"/>
      <c r="M2367" s="68"/>
      <c r="N2367" s="379"/>
      <c r="O2367" s="379"/>
      <c r="P2367" s="222">
        <v>0</v>
      </c>
      <c r="Q2367" s="222">
        <v>18339.87</v>
      </c>
      <c r="R2367" s="68" t="s">
        <v>639</v>
      </c>
      <c r="S2367" s="381"/>
      <c r="T2367" s="287"/>
    </row>
    <row r="2368" spans="1:20" ht="51">
      <c r="A2368" s="198">
        <v>591</v>
      </c>
      <c r="B2368" s="68"/>
      <c r="C2368" s="220" t="s">
        <v>676</v>
      </c>
      <c r="D2368" s="221">
        <v>44819</v>
      </c>
      <c r="E2368" s="198" t="s">
        <v>5163</v>
      </c>
      <c r="F2368" s="198" t="s">
        <v>3</v>
      </c>
      <c r="G2368" s="198">
        <v>2050345</v>
      </c>
      <c r="H2368" s="68"/>
      <c r="I2368" s="204" t="s">
        <v>6413</v>
      </c>
      <c r="J2368" s="68"/>
      <c r="K2368" s="68"/>
      <c r="L2368" s="68"/>
      <c r="M2368" s="68"/>
      <c r="N2368" s="379"/>
      <c r="O2368" s="379"/>
      <c r="P2368" s="222">
        <v>0</v>
      </c>
      <c r="Q2368" s="222">
        <v>27.84</v>
      </c>
      <c r="R2368" s="68" t="s">
        <v>639</v>
      </c>
      <c r="S2368" s="381"/>
      <c r="T2368" s="287"/>
    </row>
    <row r="2369" spans="1:20" ht="51">
      <c r="A2369" s="198">
        <v>591</v>
      </c>
      <c r="B2369" s="68"/>
      <c r="C2369" s="220" t="s">
        <v>676</v>
      </c>
      <c r="D2369" s="221">
        <v>44819</v>
      </c>
      <c r="E2369" s="198" t="s">
        <v>5164</v>
      </c>
      <c r="F2369" s="198" t="s">
        <v>3</v>
      </c>
      <c r="G2369" s="198">
        <v>2050348</v>
      </c>
      <c r="H2369" s="68"/>
      <c r="I2369" s="204" t="s">
        <v>6414</v>
      </c>
      <c r="J2369" s="68"/>
      <c r="K2369" s="68"/>
      <c r="L2369" s="68"/>
      <c r="M2369" s="68"/>
      <c r="N2369" s="379"/>
      <c r="O2369" s="379"/>
      <c r="P2369" s="222">
        <v>0</v>
      </c>
      <c r="Q2369" s="222">
        <v>5804.7</v>
      </c>
      <c r="R2369" s="68" t="s">
        <v>639</v>
      </c>
      <c r="S2369" s="381"/>
      <c r="T2369" s="287"/>
    </row>
    <row r="2370" spans="1:20" ht="51">
      <c r="A2370" s="198">
        <v>591</v>
      </c>
      <c r="B2370" s="68"/>
      <c r="C2370" s="220" t="s">
        <v>676</v>
      </c>
      <c r="D2370" s="221">
        <v>44819</v>
      </c>
      <c r="E2370" s="198" t="s">
        <v>5165</v>
      </c>
      <c r="F2370" s="198" t="s">
        <v>3</v>
      </c>
      <c r="G2370" s="198">
        <v>2050350</v>
      </c>
      <c r="H2370" s="68"/>
      <c r="I2370" s="204" t="s">
        <v>6415</v>
      </c>
      <c r="J2370" s="68"/>
      <c r="K2370" s="68"/>
      <c r="L2370" s="68"/>
      <c r="M2370" s="68"/>
      <c r="N2370" s="379"/>
      <c r="O2370" s="379"/>
      <c r="P2370" s="222">
        <v>0</v>
      </c>
      <c r="Q2370" s="222">
        <v>327741.75</v>
      </c>
      <c r="R2370" s="68" t="s">
        <v>639</v>
      </c>
      <c r="S2370" s="381"/>
      <c r="T2370" s="287"/>
    </row>
    <row r="2371" spans="1:20" ht="63.75">
      <c r="A2371" s="198">
        <v>580</v>
      </c>
      <c r="B2371" s="68"/>
      <c r="C2371" s="220" t="s">
        <v>170</v>
      </c>
      <c r="D2371" s="221">
        <v>44819</v>
      </c>
      <c r="E2371" s="198" t="s">
        <v>5166</v>
      </c>
      <c r="F2371" s="198" t="s">
        <v>3</v>
      </c>
      <c r="G2371" s="198">
        <v>2050361</v>
      </c>
      <c r="H2371" s="68"/>
      <c r="I2371" s="204" t="s">
        <v>6416</v>
      </c>
      <c r="J2371" s="68"/>
      <c r="K2371" s="68"/>
      <c r="L2371" s="68"/>
      <c r="M2371" s="68"/>
      <c r="N2371" s="379"/>
      <c r="O2371" s="379"/>
      <c r="P2371" s="222">
        <v>0</v>
      </c>
      <c r="Q2371" s="222">
        <v>150</v>
      </c>
      <c r="R2371" s="68" t="s">
        <v>639</v>
      </c>
      <c r="S2371" s="381"/>
      <c r="T2371" s="287"/>
    </row>
    <row r="2372" spans="1:20" ht="51">
      <c r="A2372" s="198" t="s">
        <v>542</v>
      </c>
      <c r="B2372" s="68"/>
      <c r="C2372" s="220" t="s">
        <v>591</v>
      </c>
      <c r="D2372" s="221">
        <v>44819</v>
      </c>
      <c r="E2372" s="198" t="s">
        <v>5167</v>
      </c>
      <c r="F2372" s="198" t="s">
        <v>3</v>
      </c>
      <c r="G2372" s="198">
        <v>2050433</v>
      </c>
      <c r="H2372" s="68"/>
      <c r="I2372" s="204" t="s">
        <v>6417</v>
      </c>
      <c r="J2372" s="68"/>
      <c r="K2372" s="68"/>
      <c r="L2372" s="68"/>
      <c r="M2372" s="68"/>
      <c r="N2372" s="379"/>
      <c r="O2372" s="379"/>
      <c r="P2372" s="222">
        <v>0</v>
      </c>
      <c r="Q2372" s="222">
        <v>6644.63</v>
      </c>
      <c r="R2372" s="68" t="s">
        <v>639</v>
      </c>
      <c r="S2372" s="381"/>
      <c r="T2372" s="287"/>
    </row>
    <row r="2373" spans="1:20" ht="63.75">
      <c r="A2373" s="198">
        <v>595</v>
      </c>
      <c r="B2373" s="68"/>
      <c r="C2373" s="220" t="s">
        <v>612</v>
      </c>
      <c r="D2373" s="221">
        <v>44819</v>
      </c>
      <c r="E2373" s="198" t="s">
        <v>5168</v>
      </c>
      <c r="F2373" s="198" t="s">
        <v>3</v>
      </c>
      <c r="G2373" s="198">
        <v>2050439</v>
      </c>
      <c r="H2373" s="68"/>
      <c r="I2373" s="204" t="s">
        <v>6418</v>
      </c>
      <c r="J2373" s="68"/>
      <c r="K2373" s="68"/>
      <c r="L2373" s="68"/>
      <c r="M2373" s="68"/>
      <c r="N2373" s="379"/>
      <c r="O2373" s="379"/>
      <c r="P2373" s="222">
        <v>0</v>
      </c>
      <c r="Q2373" s="222">
        <v>255.03</v>
      </c>
      <c r="R2373" s="68" t="s">
        <v>639</v>
      </c>
      <c r="S2373" s="381"/>
      <c r="T2373" s="287"/>
    </row>
    <row r="2374" spans="1:20" ht="63.75">
      <c r="A2374" s="198" t="s">
        <v>542</v>
      </c>
      <c r="B2374" s="68"/>
      <c r="C2374" s="220" t="s">
        <v>591</v>
      </c>
      <c r="D2374" s="221">
        <v>44819</v>
      </c>
      <c r="E2374" s="198" t="s">
        <v>5169</v>
      </c>
      <c r="F2374" s="198" t="s">
        <v>3</v>
      </c>
      <c r="G2374" s="198">
        <v>2050440</v>
      </c>
      <c r="H2374" s="68"/>
      <c r="I2374" s="204" t="s">
        <v>6419</v>
      </c>
      <c r="J2374" s="68"/>
      <c r="K2374" s="68"/>
      <c r="L2374" s="68"/>
      <c r="M2374" s="68"/>
      <c r="N2374" s="379"/>
      <c r="O2374" s="379"/>
      <c r="P2374" s="222">
        <v>0</v>
      </c>
      <c r="Q2374" s="222">
        <v>31.14</v>
      </c>
      <c r="R2374" s="68" t="s">
        <v>639</v>
      </c>
      <c r="S2374" s="381"/>
      <c r="T2374" s="287"/>
    </row>
    <row r="2375" spans="1:20" ht="63.75">
      <c r="A2375" s="198" t="s">
        <v>542</v>
      </c>
      <c r="B2375" s="68"/>
      <c r="C2375" s="220" t="s">
        <v>591</v>
      </c>
      <c r="D2375" s="221">
        <v>44819</v>
      </c>
      <c r="E2375" s="198" t="s">
        <v>5170</v>
      </c>
      <c r="F2375" s="198" t="s">
        <v>3</v>
      </c>
      <c r="G2375" s="198">
        <v>2050444</v>
      </c>
      <c r="H2375" s="68"/>
      <c r="I2375" s="204" t="s">
        <v>6420</v>
      </c>
      <c r="J2375" s="68"/>
      <c r="K2375" s="68"/>
      <c r="L2375" s="68"/>
      <c r="M2375" s="68"/>
      <c r="N2375" s="379"/>
      <c r="O2375" s="379"/>
      <c r="P2375" s="222">
        <v>0</v>
      </c>
      <c r="Q2375" s="222">
        <v>8684.83</v>
      </c>
      <c r="R2375" s="68" t="s">
        <v>639</v>
      </c>
      <c r="S2375" s="381"/>
      <c r="T2375" s="287"/>
    </row>
    <row r="2376" spans="1:20" ht="63.75">
      <c r="A2376" s="198" t="s">
        <v>542</v>
      </c>
      <c r="B2376" s="68"/>
      <c r="C2376" s="220" t="s">
        <v>591</v>
      </c>
      <c r="D2376" s="221">
        <v>44819</v>
      </c>
      <c r="E2376" s="198" t="s">
        <v>5171</v>
      </c>
      <c r="F2376" s="198" t="s">
        <v>3</v>
      </c>
      <c r="G2376" s="198">
        <v>2050445</v>
      </c>
      <c r="H2376" s="68"/>
      <c r="I2376" s="204" t="s">
        <v>6421</v>
      </c>
      <c r="J2376" s="68"/>
      <c r="K2376" s="68"/>
      <c r="L2376" s="68"/>
      <c r="M2376" s="68"/>
      <c r="N2376" s="379"/>
      <c r="O2376" s="379"/>
      <c r="P2376" s="222">
        <v>0</v>
      </c>
      <c r="Q2376" s="222">
        <v>9625.56</v>
      </c>
      <c r="R2376" s="68" t="s">
        <v>639</v>
      </c>
      <c r="S2376" s="381"/>
      <c r="T2376" s="287"/>
    </row>
    <row r="2377" spans="1:20" ht="63.75">
      <c r="A2377" s="198" t="s">
        <v>542</v>
      </c>
      <c r="B2377" s="68"/>
      <c r="C2377" s="220" t="s">
        <v>591</v>
      </c>
      <c r="D2377" s="221">
        <v>44819</v>
      </c>
      <c r="E2377" s="198" t="s">
        <v>5172</v>
      </c>
      <c r="F2377" s="198" t="s">
        <v>3</v>
      </c>
      <c r="G2377" s="198">
        <v>2050446</v>
      </c>
      <c r="H2377" s="68"/>
      <c r="I2377" s="204" t="s">
        <v>6422</v>
      </c>
      <c r="J2377" s="68"/>
      <c r="K2377" s="68"/>
      <c r="L2377" s="68"/>
      <c r="M2377" s="68"/>
      <c r="N2377" s="379"/>
      <c r="O2377" s="379"/>
      <c r="P2377" s="222">
        <v>0</v>
      </c>
      <c r="Q2377" s="222">
        <v>13141.5</v>
      </c>
      <c r="R2377" s="68" t="s">
        <v>639</v>
      </c>
      <c r="S2377" s="381"/>
      <c r="T2377" s="287"/>
    </row>
    <row r="2378" spans="1:20" ht="63.75">
      <c r="A2378" s="198" t="s">
        <v>542</v>
      </c>
      <c r="B2378" s="68"/>
      <c r="C2378" s="220" t="s">
        <v>591</v>
      </c>
      <c r="D2378" s="221">
        <v>44819</v>
      </c>
      <c r="E2378" s="198" t="s">
        <v>5173</v>
      </c>
      <c r="F2378" s="198" t="s">
        <v>3</v>
      </c>
      <c r="G2378" s="198">
        <v>2050448</v>
      </c>
      <c r="H2378" s="68"/>
      <c r="I2378" s="204" t="s">
        <v>6423</v>
      </c>
      <c r="J2378" s="68"/>
      <c r="K2378" s="68"/>
      <c r="L2378" s="68"/>
      <c r="M2378" s="68"/>
      <c r="N2378" s="379"/>
      <c r="O2378" s="379"/>
      <c r="P2378" s="222">
        <v>0</v>
      </c>
      <c r="Q2378" s="222">
        <v>2560</v>
      </c>
      <c r="R2378" s="68" t="s">
        <v>639</v>
      </c>
      <c r="S2378" s="381"/>
      <c r="T2378" s="287"/>
    </row>
    <row r="2379" spans="1:20" ht="63.75">
      <c r="A2379" s="198">
        <v>595</v>
      </c>
      <c r="B2379" s="68"/>
      <c r="C2379" s="220" t="s">
        <v>612</v>
      </c>
      <c r="D2379" s="221">
        <v>44819</v>
      </c>
      <c r="E2379" s="198" t="s">
        <v>5174</v>
      </c>
      <c r="F2379" s="198" t="s">
        <v>3</v>
      </c>
      <c r="G2379" s="198">
        <v>2050449</v>
      </c>
      <c r="H2379" s="68"/>
      <c r="I2379" s="204" t="s">
        <v>6424</v>
      </c>
      <c r="J2379" s="68"/>
      <c r="K2379" s="68"/>
      <c r="L2379" s="68"/>
      <c r="M2379" s="68"/>
      <c r="N2379" s="379"/>
      <c r="O2379" s="379"/>
      <c r="P2379" s="222">
        <v>0</v>
      </c>
      <c r="Q2379" s="222">
        <v>13995.91</v>
      </c>
      <c r="R2379" s="68" t="s">
        <v>639</v>
      </c>
      <c r="S2379" s="381"/>
      <c r="T2379" s="287"/>
    </row>
    <row r="2380" spans="1:20" ht="63.75">
      <c r="A2380" s="198">
        <v>340</v>
      </c>
      <c r="B2380" s="68"/>
      <c r="C2380" s="220" t="s">
        <v>137</v>
      </c>
      <c r="D2380" s="221">
        <v>44819</v>
      </c>
      <c r="E2380" s="198" t="s">
        <v>5175</v>
      </c>
      <c r="F2380" s="198" t="s">
        <v>6</v>
      </c>
      <c r="G2380" s="198">
        <v>2004392</v>
      </c>
      <c r="H2380" s="68"/>
      <c r="I2380" s="204" t="s">
        <v>6425</v>
      </c>
      <c r="J2380" s="68"/>
      <c r="K2380" s="68"/>
      <c r="L2380" s="68"/>
      <c r="M2380" s="68"/>
      <c r="N2380" s="379"/>
      <c r="O2380" s="379"/>
      <c r="P2380" s="222">
        <v>0</v>
      </c>
      <c r="Q2380" s="222">
        <v>12025.58</v>
      </c>
      <c r="R2380" s="68" t="s">
        <v>639</v>
      </c>
      <c r="S2380" s="381"/>
      <c r="T2380" s="287"/>
    </row>
    <row r="2381" spans="1:20" ht="76.5">
      <c r="A2381" s="198">
        <v>10</v>
      </c>
      <c r="B2381" s="68"/>
      <c r="C2381" s="220" t="s">
        <v>39</v>
      </c>
      <c r="D2381" s="221">
        <v>44819</v>
      </c>
      <c r="E2381" s="198" t="s">
        <v>5176</v>
      </c>
      <c r="F2381" s="198" t="s">
        <v>15</v>
      </c>
      <c r="G2381" s="198">
        <v>2004389</v>
      </c>
      <c r="H2381" s="68"/>
      <c r="I2381" s="204" t="s">
        <v>6426</v>
      </c>
      <c r="J2381" s="68"/>
      <c r="K2381" s="68"/>
      <c r="L2381" s="68"/>
      <c r="M2381" s="68"/>
      <c r="N2381" s="379"/>
      <c r="O2381" s="379"/>
      <c r="P2381" s="222">
        <v>50</v>
      </c>
      <c r="Q2381" s="222">
        <v>0</v>
      </c>
      <c r="R2381" s="68" t="s">
        <v>639</v>
      </c>
      <c r="S2381" s="381"/>
      <c r="T2381" s="287"/>
    </row>
    <row r="2382" spans="1:20" ht="76.5">
      <c r="A2382" s="198">
        <v>10</v>
      </c>
      <c r="B2382" s="68"/>
      <c r="C2382" s="220" t="s">
        <v>39</v>
      </c>
      <c r="D2382" s="221">
        <v>44819</v>
      </c>
      <c r="E2382" s="198" t="s">
        <v>5177</v>
      </c>
      <c r="F2382" s="198" t="s">
        <v>15</v>
      </c>
      <c r="G2382" s="198">
        <v>2004387</v>
      </c>
      <c r="H2382" s="68"/>
      <c r="I2382" s="204" t="s">
        <v>6427</v>
      </c>
      <c r="J2382" s="68"/>
      <c r="K2382" s="68"/>
      <c r="L2382" s="68"/>
      <c r="M2382" s="68"/>
      <c r="N2382" s="379"/>
      <c r="O2382" s="379"/>
      <c r="P2382" s="222">
        <v>50</v>
      </c>
      <c r="Q2382" s="222">
        <v>0</v>
      </c>
      <c r="R2382" s="68" t="s">
        <v>639</v>
      </c>
      <c r="S2382" s="381"/>
      <c r="T2382" s="287"/>
    </row>
    <row r="2383" spans="1:20" ht="76.5">
      <c r="A2383" s="198">
        <v>132</v>
      </c>
      <c r="B2383" s="68"/>
      <c r="C2383" s="220" t="s">
        <v>60</v>
      </c>
      <c r="D2383" s="221">
        <v>44819</v>
      </c>
      <c r="E2383" s="198" t="s">
        <v>5178</v>
      </c>
      <c r="F2383" s="198" t="s">
        <v>11</v>
      </c>
      <c r="G2383" s="198">
        <v>1042404</v>
      </c>
      <c r="H2383" s="68"/>
      <c r="I2383" s="204" t="s">
        <v>6428</v>
      </c>
      <c r="J2383" s="68"/>
      <c r="K2383" s="68"/>
      <c r="L2383" s="68"/>
      <c r="M2383" s="68"/>
      <c r="N2383" s="379"/>
      <c r="O2383" s="379"/>
      <c r="P2383" s="222">
        <v>1978</v>
      </c>
      <c r="Q2383" s="222">
        <v>0</v>
      </c>
      <c r="R2383" s="68" t="s">
        <v>639</v>
      </c>
      <c r="S2383" s="381"/>
      <c r="T2383" s="287"/>
    </row>
    <row r="2384" spans="1:20" ht="38.25">
      <c r="A2384" s="198">
        <v>340</v>
      </c>
      <c r="B2384" s="68"/>
      <c r="C2384" s="220" t="s">
        <v>137</v>
      </c>
      <c r="D2384" s="221">
        <v>44819</v>
      </c>
      <c r="E2384" s="198" t="s">
        <v>5179</v>
      </c>
      <c r="F2384" s="198" t="s">
        <v>15</v>
      </c>
      <c r="G2384" s="198">
        <v>2004393</v>
      </c>
      <c r="H2384" s="68"/>
      <c r="I2384" s="204" t="s">
        <v>6429</v>
      </c>
      <c r="J2384" s="68"/>
      <c r="K2384" s="68"/>
      <c r="L2384" s="68"/>
      <c r="M2384" s="68"/>
      <c r="N2384" s="379"/>
      <c r="O2384" s="379"/>
      <c r="P2384" s="222">
        <v>50</v>
      </c>
      <c r="Q2384" s="222">
        <v>0</v>
      </c>
      <c r="R2384" s="68" t="s">
        <v>639</v>
      </c>
      <c r="S2384" s="381"/>
      <c r="T2384" s="287"/>
    </row>
    <row r="2385" spans="1:20" ht="76.5">
      <c r="A2385" s="198">
        <v>10</v>
      </c>
      <c r="B2385" s="68"/>
      <c r="C2385" s="220" t="s">
        <v>39</v>
      </c>
      <c r="D2385" s="221">
        <v>44819</v>
      </c>
      <c r="E2385" s="198" t="s">
        <v>5180</v>
      </c>
      <c r="F2385" s="198" t="s">
        <v>15</v>
      </c>
      <c r="G2385" s="198">
        <v>2004385</v>
      </c>
      <c r="H2385" s="68"/>
      <c r="I2385" s="204" t="s">
        <v>6430</v>
      </c>
      <c r="J2385" s="68"/>
      <c r="K2385" s="68"/>
      <c r="L2385" s="68"/>
      <c r="M2385" s="68"/>
      <c r="N2385" s="379"/>
      <c r="O2385" s="379"/>
      <c r="P2385" s="222">
        <v>50</v>
      </c>
      <c r="Q2385" s="222">
        <v>0</v>
      </c>
      <c r="R2385" s="68" t="s">
        <v>639</v>
      </c>
      <c r="S2385" s="381"/>
      <c r="T2385" s="287"/>
    </row>
    <row r="2386" spans="1:20" ht="63.75">
      <c r="A2386" s="198">
        <v>513</v>
      </c>
      <c r="B2386" s="68"/>
      <c r="C2386" s="220" t="s">
        <v>161</v>
      </c>
      <c r="D2386" s="221">
        <v>44819</v>
      </c>
      <c r="E2386" s="198" t="s">
        <v>5181</v>
      </c>
      <c r="F2386" s="198" t="s">
        <v>15</v>
      </c>
      <c r="G2386" s="198">
        <v>2004383</v>
      </c>
      <c r="H2386" s="68"/>
      <c r="I2386" s="204" t="s">
        <v>6431</v>
      </c>
      <c r="J2386" s="68"/>
      <c r="K2386" s="68"/>
      <c r="L2386" s="68"/>
      <c r="M2386" s="68"/>
      <c r="N2386" s="379"/>
      <c r="O2386" s="379"/>
      <c r="P2386" s="222">
        <v>50</v>
      </c>
      <c r="Q2386" s="222">
        <v>0</v>
      </c>
      <c r="R2386" s="68" t="s">
        <v>639</v>
      </c>
      <c r="S2386" s="381"/>
      <c r="T2386" s="287"/>
    </row>
    <row r="2387" spans="1:20" ht="63.75">
      <c r="A2387" s="198">
        <v>513</v>
      </c>
      <c r="B2387" s="68"/>
      <c r="C2387" s="220" t="s">
        <v>161</v>
      </c>
      <c r="D2387" s="221">
        <v>44819</v>
      </c>
      <c r="E2387" s="198" t="s">
        <v>5182</v>
      </c>
      <c r="F2387" s="198" t="s">
        <v>15</v>
      </c>
      <c r="G2387" s="198">
        <v>2004391</v>
      </c>
      <c r="H2387" s="68"/>
      <c r="I2387" s="204" t="s">
        <v>6432</v>
      </c>
      <c r="J2387" s="68"/>
      <c r="K2387" s="68"/>
      <c r="L2387" s="68"/>
      <c r="M2387" s="68"/>
      <c r="N2387" s="379"/>
      <c r="O2387" s="379"/>
      <c r="P2387" s="222">
        <v>50</v>
      </c>
      <c r="Q2387" s="222">
        <v>0</v>
      </c>
      <c r="R2387" s="68" t="s">
        <v>639</v>
      </c>
      <c r="S2387" s="381"/>
      <c r="T2387" s="287"/>
    </row>
    <row r="2388" spans="1:20" ht="51">
      <c r="A2388" s="198">
        <v>342</v>
      </c>
      <c r="B2388" s="68"/>
      <c r="C2388" s="220" t="s">
        <v>138</v>
      </c>
      <c r="D2388" s="221">
        <v>44819</v>
      </c>
      <c r="E2388" s="198" t="s">
        <v>5183</v>
      </c>
      <c r="F2388" s="198" t="s">
        <v>6</v>
      </c>
      <c r="G2388" s="198">
        <v>1684822</v>
      </c>
      <c r="H2388" s="68"/>
      <c r="I2388" s="204" t="s">
        <v>4231</v>
      </c>
      <c r="J2388" s="68"/>
      <c r="K2388" s="68"/>
      <c r="L2388" s="68"/>
      <c r="M2388" s="68"/>
      <c r="N2388" s="379"/>
      <c r="O2388" s="379"/>
      <c r="P2388" s="222">
        <v>0</v>
      </c>
      <c r="Q2388" s="222">
        <v>414445.12</v>
      </c>
      <c r="R2388" s="68" t="s">
        <v>639</v>
      </c>
      <c r="S2388" s="381"/>
      <c r="T2388" s="287"/>
    </row>
    <row r="2389" spans="1:20" ht="51">
      <c r="A2389" s="198" t="s">
        <v>542</v>
      </c>
      <c r="B2389" s="68"/>
      <c r="C2389" s="220" t="s">
        <v>591</v>
      </c>
      <c r="D2389" s="221">
        <v>44819</v>
      </c>
      <c r="E2389" s="198" t="s">
        <v>5184</v>
      </c>
      <c r="F2389" s="198" t="s">
        <v>6</v>
      </c>
      <c r="G2389" s="198">
        <v>1684914</v>
      </c>
      <c r="H2389" s="68"/>
      <c r="I2389" s="204" t="s">
        <v>6433</v>
      </c>
      <c r="J2389" s="68"/>
      <c r="K2389" s="68"/>
      <c r="L2389" s="68"/>
      <c r="M2389" s="68"/>
      <c r="N2389" s="379"/>
      <c r="O2389" s="379"/>
      <c r="P2389" s="222">
        <v>0</v>
      </c>
      <c r="Q2389" s="222">
        <v>247414.27</v>
      </c>
      <c r="R2389" s="68" t="s">
        <v>639</v>
      </c>
      <c r="S2389" s="381"/>
      <c r="T2389" s="287"/>
    </row>
    <row r="2390" spans="1:20" ht="89.25">
      <c r="A2390" s="198">
        <v>389</v>
      </c>
      <c r="B2390" s="68"/>
      <c r="C2390" s="220" t="s">
        <v>1437</v>
      </c>
      <c r="D2390" s="221">
        <v>44819</v>
      </c>
      <c r="E2390" s="198" t="s">
        <v>5186</v>
      </c>
      <c r="F2390" s="198" t="s">
        <v>11</v>
      </c>
      <c r="G2390" s="198">
        <v>1042422</v>
      </c>
      <c r="H2390" s="68"/>
      <c r="I2390" s="204" t="s">
        <v>6435</v>
      </c>
      <c r="J2390" s="68"/>
      <c r="K2390" s="68"/>
      <c r="L2390" s="68"/>
      <c r="M2390" s="68"/>
      <c r="N2390" s="379"/>
      <c r="O2390" s="379"/>
      <c r="P2390" s="222">
        <v>50</v>
      </c>
      <c r="Q2390" s="222">
        <v>0</v>
      </c>
      <c r="R2390" s="68" t="s">
        <v>639</v>
      </c>
      <c r="S2390" s="381"/>
      <c r="T2390" s="287"/>
    </row>
    <row r="2391" spans="1:20" ht="76.5">
      <c r="A2391" s="198">
        <v>117</v>
      </c>
      <c r="B2391" s="68"/>
      <c r="C2391" s="220" t="s">
        <v>55</v>
      </c>
      <c r="D2391" s="221">
        <v>44819</v>
      </c>
      <c r="E2391" s="198" t="s">
        <v>5187</v>
      </c>
      <c r="F2391" s="198" t="s">
        <v>11</v>
      </c>
      <c r="G2391" s="198">
        <v>1042423</v>
      </c>
      <c r="H2391" s="68"/>
      <c r="I2391" s="204" t="s">
        <v>6436</v>
      </c>
      <c r="J2391" s="68"/>
      <c r="K2391" s="68"/>
      <c r="L2391" s="68"/>
      <c r="M2391" s="68"/>
      <c r="N2391" s="379"/>
      <c r="O2391" s="379"/>
      <c r="P2391" s="222">
        <v>50</v>
      </c>
      <c r="Q2391" s="222">
        <v>0</v>
      </c>
      <c r="R2391" s="68" t="s">
        <v>639</v>
      </c>
      <c r="S2391" s="381"/>
      <c r="T2391" s="287"/>
    </row>
    <row r="2392" spans="1:20" ht="76.5">
      <c r="A2392" s="198">
        <v>389</v>
      </c>
      <c r="B2392" s="68"/>
      <c r="C2392" s="220" t="s">
        <v>1437</v>
      </c>
      <c r="D2392" s="221">
        <v>44819</v>
      </c>
      <c r="E2392" s="198" t="s">
        <v>5188</v>
      </c>
      <c r="F2392" s="198" t="s">
        <v>11</v>
      </c>
      <c r="G2392" s="198">
        <v>1042426</v>
      </c>
      <c r="H2392" s="68"/>
      <c r="I2392" s="204" t="s">
        <v>6437</v>
      </c>
      <c r="J2392" s="68"/>
      <c r="K2392" s="68"/>
      <c r="L2392" s="68"/>
      <c r="M2392" s="68"/>
      <c r="N2392" s="379"/>
      <c r="O2392" s="379"/>
      <c r="P2392" s="222">
        <v>50</v>
      </c>
      <c r="Q2392" s="222">
        <v>0</v>
      </c>
      <c r="R2392" s="68" t="s">
        <v>639</v>
      </c>
      <c r="S2392" s="381"/>
      <c r="T2392" s="287"/>
    </row>
    <row r="2393" spans="1:20" ht="76.5">
      <c r="A2393" s="198">
        <v>117</v>
      </c>
      <c r="B2393" s="68"/>
      <c r="C2393" s="220" t="s">
        <v>55</v>
      </c>
      <c r="D2393" s="221">
        <v>44819</v>
      </c>
      <c r="E2393" s="198" t="s">
        <v>5189</v>
      </c>
      <c r="F2393" s="198" t="s">
        <v>11</v>
      </c>
      <c r="G2393" s="198">
        <v>1042430</v>
      </c>
      <c r="H2393" s="68"/>
      <c r="I2393" s="204" t="s">
        <v>6438</v>
      </c>
      <c r="J2393" s="68"/>
      <c r="K2393" s="68"/>
      <c r="L2393" s="68"/>
      <c r="M2393" s="68"/>
      <c r="N2393" s="379"/>
      <c r="O2393" s="379"/>
      <c r="P2393" s="222">
        <v>50</v>
      </c>
      <c r="Q2393" s="222">
        <v>0</v>
      </c>
      <c r="R2393" s="68" t="s">
        <v>639</v>
      </c>
      <c r="S2393" s="381"/>
      <c r="T2393" s="287"/>
    </row>
    <row r="2394" spans="1:20" ht="89.25">
      <c r="A2394" s="198">
        <v>578</v>
      </c>
      <c r="B2394" s="68"/>
      <c r="C2394" s="220" t="s">
        <v>169</v>
      </c>
      <c r="D2394" s="221">
        <v>44819</v>
      </c>
      <c r="E2394" s="198" t="s">
        <v>5190</v>
      </c>
      <c r="F2394" s="198" t="s">
        <v>13</v>
      </c>
      <c r="G2394" s="198">
        <v>1042443</v>
      </c>
      <c r="H2394" s="68"/>
      <c r="I2394" s="204" t="s">
        <v>6439</v>
      </c>
      <c r="J2394" s="68"/>
      <c r="K2394" s="68"/>
      <c r="L2394" s="68"/>
      <c r="M2394" s="68"/>
      <c r="N2394" s="379"/>
      <c r="O2394" s="379"/>
      <c r="P2394" s="222">
        <v>116312.53</v>
      </c>
      <c r="Q2394" s="222">
        <v>0</v>
      </c>
      <c r="R2394" s="68" t="s">
        <v>639</v>
      </c>
      <c r="S2394" s="381"/>
      <c r="T2394" s="287"/>
    </row>
    <row r="2395" spans="1:20" ht="76.5">
      <c r="A2395" s="198">
        <v>578</v>
      </c>
      <c r="B2395" s="68"/>
      <c r="C2395" s="220" t="s">
        <v>169</v>
      </c>
      <c r="D2395" s="221">
        <v>44819</v>
      </c>
      <c r="E2395" s="198" t="s">
        <v>5191</v>
      </c>
      <c r="F2395" s="198" t="s">
        <v>11</v>
      </c>
      <c r="G2395" s="198">
        <v>1042445</v>
      </c>
      <c r="H2395" s="68"/>
      <c r="I2395" s="204" t="s">
        <v>6440</v>
      </c>
      <c r="J2395" s="68"/>
      <c r="K2395" s="68"/>
      <c r="L2395" s="68"/>
      <c r="M2395" s="68"/>
      <c r="N2395" s="379"/>
      <c r="O2395" s="379"/>
      <c r="P2395" s="222">
        <v>50</v>
      </c>
      <c r="Q2395" s="222">
        <v>0</v>
      </c>
      <c r="R2395" s="68" t="s">
        <v>639</v>
      </c>
      <c r="S2395" s="381"/>
      <c r="T2395" s="287"/>
    </row>
    <row r="2396" spans="1:20" ht="76.5">
      <c r="A2396" s="198">
        <v>10</v>
      </c>
      <c r="B2396" s="68"/>
      <c r="C2396" s="220" t="s">
        <v>39</v>
      </c>
      <c r="D2396" s="221">
        <v>44819</v>
      </c>
      <c r="E2396" s="198" t="s">
        <v>5192</v>
      </c>
      <c r="F2396" s="198" t="s">
        <v>6</v>
      </c>
      <c r="G2396" s="198">
        <v>2004928</v>
      </c>
      <c r="H2396" s="68"/>
      <c r="I2396" s="204" t="s">
        <v>6441</v>
      </c>
      <c r="J2396" s="68"/>
      <c r="K2396" s="68"/>
      <c r="L2396" s="68"/>
      <c r="M2396" s="68"/>
      <c r="N2396" s="379"/>
      <c r="O2396" s="379"/>
      <c r="P2396" s="222">
        <v>0</v>
      </c>
      <c r="Q2396" s="222">
        <v>264281.57</v>
      </c>
      <c r="R2396" s="68" t="s">
        <v>639</v>
      </c>
      <c r="S2396" s="381"/>
      <c r="T2396" s="287"/>
    </row>
    <row r="2397" spans="1:20" ht="63.75">
      <c r="A2397" s="198">
        <v>513</v>
      </c>
      <c r="B2397" s="68"/>
      <c r="C2397" s="220" t="s">
        <v>161</v>
      </c>
      <c r="D2397" s="221">
        <v>44819</v>
      </c>
      <c r="E2397" s="198" t="s">
        <v>5193</v>
      </c>
      <c r="F2397" s="198" t="s">
        <v>11</v>
      </c>
      <c r="G2397" s="198">
        <v>1042433</v>
      </c>
      <c r="H2397" s="68"/>
      <c r="I2397" s="204" t="s">
        <v>6442</v>
      </c>
      <c r="J2397" s="68"/>
      <c r="K2397" s="68"/>
      <c r="L2397" s="68"/>
      <c r="M2397" s="68"/>
      <c r="N2397" s="379"/>
      <c r="O2397" s="379"/>
      <c r="P2397" s="222">
        <v>50</v>
      </c>
      <c r="Q2397" s="222">
        <v>0</v>
      </c>
      <c r="R2397" s="68" t="s">
        <v>639</v>
      </c>
      <c r="S2397" s="381"/>
      <c r="T2397" s="287"/>
    </row>
    <row r="2398" spans="1:20" ht="63.75">
      <c r="A2398" s="198">
        <v>10</v>
      </c>
      <c r="B2398" s="68"/>
      <c r="C2398" s="220" t="s">
        <v>39</v>
      </c>
      <c r="D2398" s="221">
        <v>44819</v>
      </c>
      <c r="E2398" s="198" t="s">
        <v>5194</v>
      </c>
      <c r="F2398" s="198" t="s">
        <v>15</v>
      </c>
      <c r="G2398" s="198">
        <v>2004929</v>
      </c>
      <c r="H2398" s="68"/>
      <c r="I2398" s="204" t="s">
        <v>6443</v>
      </c>
      <c r="J2398" s="68"/>
      <c r="K2398" s="68"/>
      <c r="L2398" s="68"/>
      <c r="M2398" s="68"/>
      <c r="N2398" s="379"/>
      <c r="O2398" s="379"/>
      <c r="P2398" s="222">
        <v>50</v>
      </c>
      <c r="Q2398" s="222">
        <v>0</v>
      </c>
      <c r="R2398" s="68" t="s">
        <v>639</v>
      </c>
      <c r="S2398" s="381"/>
      <c r="T2398" s="287"/>
    </row>
    <row r="2399" spans="1:20" ht="63.75">
      <c r="A2399" s="198">
        <v>513</v>
      </c>
      <c r="B2399" s="68"/>
      <c r="C2399" s="220" t="s">
        <v>161</v>
      </c>
      <c r="D2399" s="221">
        <v>44819</v>
      </c>
      <c r="E2399" s="198" t="s">
        <v>5195</v>
      </c>
      <c r="F2399" s="198" t="s">
        <v>15</v>
      </c>
      <c r="G2399" s="198">
        <v>2005085</v>
      </c>
      <c r="H2399" s="68"/>
      <c r="I2399" s="204" t="s">
        <v>6444</v>
      </c>
      <c r="J2399" s="68"/>
      <c r="K2399" s="68"/>
      <c r="L2399" s="68"/>
      <c r="M2399" s="68"/>
      <c r="N2399" s="379"/>
      <c r="O2399" s="379"/>
      <c r="P2399" s="222">
        <v>50</v>
      </c>
      <c r="Q2399" s="222">
        <v>0</v>
      </c>
      <c r="R2399" s="68" t="s">
        <v>639</v>
      </c>
      <c r="S2399" s="381"/>
      <c r="T2399" s="287"/>
    </row>
    <row r="2400" spans="1:20" ht="89.25">
      <c r="A2400" s="198">
        <v>41</v>
      </c>
      <c r="B2400" s="68"/>
      <c r="C2400" s="220" t="s">
        <v>45</v>
      </c>
      <c r="D2400" s="221">
        <v>44819</v>
      </c>
      <c r="E2400" s="198" t="s">
        <v>5196</v>
      </c>
      <c r="F2400" s="198" t="s">
        <v>602</v>
      </c>
      <c r="G2400" s="198">
        <v>16527</v>
      </c>
      <c r="H2400" s="68"/>
      <c r="I2400" s="204" t="s">
        <v>6445</v>
      </c>
      <c r="J2400" s="68"/>
      <c r="K2400" s="68"/>
      <c r="L2400" s="68"/>
      <c r="M2400" s="68"/>
      <c r="N2400" s="379"/>
      <c r="O2400" s="379"/>
      <c r="P2400" s="222">
        <v>641.86</v>
      </c>
      <c r="Q2400" s="222">
        <v>0</v>
      </c>
      <c r="R2400" s="68" t="s">
        <v>639</v>
      </c>
      <c r="S2400" s="381"/>
      <c r="T2400" s="287"/>
    </row>
    <row r="2401" spans="1:20" ht="51">
      <c r="A2401" s="198">
        <v>513</v>
      </c>
      <c r="B2401" s="68"/>
      <c r="C2401" s="220" t="s">
        <v>161</v>
      </c>
      <c r="D2401" s="221">
        <v>44819</v>
      </c>
      <c r="E2401" s="198" t="s">
        <v>5197</v>
      </c>
      <c r="F2401" s="198" t="s">
        <v>15</v>
      </c>
      <c r="G2401" s="198">
        <v>2005082</v>
      </c>
      <c r="H2401" s="68"/>
      <c r="I2401" s="204" t="s">
        <v>6446</v>
      </c>
      <c r="J2401" s="68"/>
      <c r="K2401" s="68"/>
      <c r="L2401" s="68"/>
      <c r="M2401" s="68"/>
      <c r="N2401" s="379"/>
      <c r="O2401" s="379"/>
      <c r="P2401" s="222">
        <v>50</v>
      </c>
      <c r="Q2401" s="222">
        <v>0</v>
      </c>
      <c r="R2401" s="68" t="s">
        <v>639</v>
      </c>
      <c r="S2401" s="381"/>
      <c r="T2401" s="287"/>
    </row>
    <row r="2402" spans="1:20" ht="89.25">
      <c r="A2402" s="198">
        <v>132</v>
      </c>
      <c r="B2402" s="68"/>
      <c r="C2402" s="220" t="s">
        <v>60</v>
      </c>
      <c r="D2402" s="221">
        <v>44819</v>
      </c>
      <c r="E2402" s="198" t="s">
        <v>5198</v>
      </c>
      <c r="F2402" s="198" t="s">
        <v>11</v>
      </c>
      <c r="G2402" s="198">
        <v>1042482</v>
      </c>
      <c r="H2402" s="68"/>
      <c r="I2402" s="204" t="s">
        <v>6447</v>
      </c>
      <c r="J2402" s="68"/>
      <c r="K2402" s="68"/>
      <c r="L2402" s="68"/>
      <c r="M2402" s="68"/>
      <c r="N2402" s="379"/>
      <c r="O2402" s="379"/>
      <c r="P2402" s="222">
        <v>50</v>
      </c>
      <c r="Q2402" s="222">
        <v>0</v>
      </c>
      <c r="R2402" s="68" t="s">
        <v>639</v>
      </c>
      <c r="S2402" s="381"/>
      <c r="T2402" s="287"/>
    </row>
    <row r="2403" spans="1:20" ht="63.75">
      <c r="A2403" s="198" t="s">
        <v>543</v>
      </c>
      <c r="B2403" s="68"/>
      <c r="C2403" s="220" t="s">
        <v>693</v>
      </c>
      <c r="D2403" s="221">
        <v>44819</v>
      </c>
      <c r="E2403" s="198" t="s">
        <v>5199</v>
      </c>
      <c r="F2403" s="198" t="s">
        <v>6</v>
      </c>
      <c r="G2403" s="198">
        <v>1042444</v>
      </c>
      <c r="H2403" s="68"/>
      <c r="I2403" s="204" t="s">
        <v>6448</v>
      </c>
      <c r="J2403" s="68"/>
      <c r="K2403" s="68"/>
      <c r="L2403" s="68"/>
      <c r="M2403" s="68"/>
      <c r="N2403" s="379"/>
      <c r="O2403" s="379"/>
      <c r="P2403" s="222">
        <v>0</v>
      </c>
      <c r="Q2403" s="222">
        <v>1281706.3400000001</v>
      </c>
      <c r="R2403" s="68" t="s">
        <v>639</v>
      </c>
      <c r="S2403" s="381"/>
      <c r="T2403" s="287"/>
    </row>
    <row r="2404" spans="1:20" ht="51">
      <c r="A2404" s="198" t="s">
        <v>551</v>
      </c>
      <c r="B2404" s="68"/>
      <c r="C2404" s="220" t="s">
        <v>590</v>
      </c>
      <c r="D2404" s="221">
        <v>44820</v>
      </c>
      <c r="E2404" s="198" t="s">
        <v>5200</v>
      </c>
      <c r="F2404" s="198" t="s">
        <v>3</v>
      </c>
      <c r="G2404" s="198">
        <v>2050700</v>
      </c>
      <c r="H2404" s="68"/>
      <c r="I2404" s="204" t="s">
        <v>4127</v>
      </c>
      <c r="J2404" s="68"/>
      <c r="K2404" s="68"/>
      <c r="L2404" s="68"/>
      <c r="M2404" s="68"/>
      <c r="N2404" s="379"/>
      <c r="O2404" s="379"/>
      <c r="P2404" s="222">
        <v>0</v>
      </c>
      <c r="Q2404" s="222">
        <v>1700</v>
      </c>
      <c r="R2404" s="68" t="s">
        <v>639</v>
      </c>
      <c r="S2404" s="381"/>
      <c r="T2404" s="287"/>
    </row>
    <row r="2405" spans="1:20" ht="51">
      <c r="A2405" s="198">
        <v>86</v>
      </c>
      <c r="B2405" s="68"/>
      <c r="C2405" s="220" t="s">
        <v>51</v>
      </c>
      <c r="D2405" s="221">
        <v>44820</v>
      </c>
      <c r="E2405" s="198" t="s">
        <v>5201</v>
      </c>
      <c r="F2405" s="198" t="s">
        <v>3</v>
      </c>
      <c r="G2405" s="198">
        <v>2050717</v>
      </c>
      <c r="H2405" s="68"/>
      <c r="I2405" s="204" t="s">
        <v>6449</v>
      </c>
      <c r="J2405" s="68"/>
      <c r="K2405" s="68"/>
      <c r="L2405" s="68"/>
      <c r="M2405" s="68"/>
      <c r="N2405" s="379"/>
      <c r="O2405" s="379"/>
      <c r="P2405" s="222">
        <v>0</v>
      </c>
      <c r="Q2405" s="222">
        <v>1407.91</v>
      </c>
      <c r="R2405" s="68" t="s">
        <v>639</v>
      </c>
      <c r="S2405" s="381"/>
      <c r="T2405" s="287"/>
    </row>
    <row r="2406" spans="1:20" ht="38.25">
      <c r="A2406" s="198">
        <v>16</v>
      </c>
      <c r="B2406" s="68"/>
      <c r="C2406" s="220" t="s">
        <v>41</v>
      </c>
      <c r="D2406" s="221">
        <v>44820</v>
      </c>
      <c r="E2406" s="198" t="s">
        <v>5202</v>
      </c>
      <c r="F2406" s="198" t="s">
        <v>3</v>
      </c>
      <c r="G2406" s="198">
        <v>2050718</v>
      </c>
      <c r="H2406" s="68"/>
      <c r="I2406" s="204" t="s">
        <v>6450</v>
      </c>
      <c r="J2406" s="68"/>
      <c r="K2406" s="68"/>
      <c r="L2406" s="68"/>
      <c r="M2406" s="68"/>
      <c r="N2406" s="379"/>
      <c r="O2406" s="379"/>
      <c r="P2406" s="222">
        <v>0</v>
      </c>
      <c r="Q2406" s="222">
        <v>54077</v>
      </c>
      <c r="R2406" s="68" t="s">
        <v>639</v>
      </c>
      <c r="S2406" s="381"/>
      <c r="T2406" s="287"/>
    </row>
    <row r="2407" spans="1:20" ht="38.25">
      <c r="A2407" s="198" t="s">
        <v>551</v>
      </c>
      <c r="B2407" s="68"/>
      <c r="C2407" s="220" t="s">
        <v>590</v>
      </c>
      <c r="D2407" s="221">
        <v>44820</v>
      </c>
      <c r="E2407" s="198" t="s">
        <v>5203</v>
      </c>
      <c r="F2407" s="198" t="s">
        <v>3</v>
      </c>
      <c r="G2407" s="198">
        <v>2050746</v>
      </c>
      <c r="H2407" s="68"/>
      <c r="I2407" s="204" t="s">
        <v>6451</v>
      </c>
      <c r="J2407" s="68"/>
      <c r="K2407" s="68"/>
      <c r="L2407" s="68"/>
      <c r="M2407" s="68"/>
      <c r="N2407" s="379"/>
      <c r="O2407" s="379"/>
      <c r="P2407" s="222">
        <v>0</v>
      </c>
      <c r="Q2407" s="222">
        <v>1200</v>
      </c>
      <c r="R2407" s="68" t="s">
        <v>639</v>
      </c>
      <c r="S2407" s="381"/>
      <c r="T2407" s="287"/>
    </row>
    <row r="2408" spans="1:20" ht="51">
      <c r="A2408" s="198">
        <v>86</v>
      </c>
      <c r="B2408" s="68"/>
      <c r="C2408" s="220" t="s">
        <v>51</v>
      </c>
      <c r="D2408" s="221">
        <v>44820</v>
      </c>
      <c r="E2408" s="198" t="s">
        <v>5204</v>
      </c>
      <c r="F2408" s="198" t="s">
        <v>3</v>
      </c>
      <c r="G2408" s="198">
        <v>2050747</v>
      </c>
      <c r="H2408" s="68"/>
      <c r="I2408" s="204" t="s">
        <v>6452</v>
      </c>
      <c r="J2408" s="68"/>
      <c r="K2408" s="68"/>
      <c r="L2408" s="68"/>
      <c r="M2408" s="68"/>
      <c r="N2408" s="379"/>
      <c r="O2408" s="379"/>
      <c r="P2408" s="222">
        <v>0</v>
      </c>
      <c r="Q2408" s="222">
        <v>1</v>
      </c>
      <c r="R2408" s="68" t="s">
        <v>639</v>
      </c>
      <c r="S2408" s="381"/>
      <c r="T2408" s="287"/>
    </row>
    <row r="2409" spans="1:20" ht="63.75">
      <c r="A2409" s="198">
        <v>650</v>
      </c>
      <c r="B2409" s="68"/>
      <c r="C2409" s="220" t="s">
        <v>176</v>
      </c>
      <c r="D2409" s="221">
        <v>44820</v>
      </c>
      <c r="E2409" s="198" t="s">
        <v>5205</v>
      </c>
      <c r="F2409" s="198" t="s">
        <v>3</v>
      </c>
      <c r="G2409" s="198">
        <v>2050811</v>
      </c>
      <c r="H2409" s="68"/>
      <c r="I2409" s="204" t="s">
        <v>6453</v>
      </c>
      <c r="J2409" s="68"/>
      <c r="K2409" s="68"/>
      <c r="L2409" s="68"/>
      <c r="M2409" s="68"/>
      <c r="N2409" s="379"/>
      <c r="O2409" s="379"/>
      <c r="P2409" s="222">
        <v>0</v>
      </c>
      <c r="Q2409" s="222">
        <v>2600</v>
      </c>
      <c r="R2409" s="68" t="s">
        <v>639</v>
      </c>
      <c r="S2409" s="381"/>
      <c r="T2409" s="287"/>
    </row>
    <row r="2410" spans="1:20" ht="38.25">
      <c r="A2410" s="198" t="s">
        <v>551</v>
      </c>
      <c r="B2410" s="68"/>
      <c r="C2410" s="220" t="s">
        <v>590</v>
      </c>
      <c r="D2410" s="221">
        <v>44820</v>
      </c>
      <c r="E2410" s="198" t="s">
        <v>5206</v>
      </c>
      <c r="F2410" s="198" t="s">
        <v>3</v>
      </c>
      <c r="G2410" s="198">
        <v>2050855</v>
      </c>
      <c r="H2410" s="68"/>
      <c r="I2410" s="204" t="s">
        <v>6454</v>
      </c>
      <c r="J2410" s="68"/>
      <c r="K2410" s="68"/>
      <c r="L2410" s="68"/>
      <c r="M2410" s="68"/>
      <c r="N2410" s="379"/>
      <c r="O2410" s="379"/>
      <c r="P2410" s="222">
        <v>0</v>
      </c>
      <c r="Q2410" s="222">
        <v>5964.52</v>
      </c>
      <c r="R2410" s="68" t="s">
        <v>639</v>
      </c>
      <c r="S2410" s="381"/>
      <c r="T2410" s="287"/>
    </row>
    <row r="2411" spans="1:20" ht="51">
      <c r="A2411" s="198">
        <v>190</v>
      </c>
      <c r="B2411" s="68"/>
      <c r="C2411" s="220" t="s">
        <v>83</v>
      </c>
      <c r="D2411" s="221">
        <v>44820</v>
      </c>
      <c r="E2411" s="198" t="s">
        <v>5207</v>
      </c>
      <c r="F2411" s="198" t="s">
        <v>3</v>
      </c>
      <c r="G2411" s="198">
        <v>2050892</v>
      </c>
      <c r="H2411" s="68"/>
      <c r="I2411" s="204" t="s">
        <v>6455</v>
      </c>
      <c r="J2411" s="68"/>
      <c r="K2411" s="68"/>
      <c r="L2411" s="68"/>
      <c r="M2411" s="68"/>
      <c r="N2411" s="379"/>
      <c r="O2411" s="379"/>
      <c r="P2411" s="222">
        <v>0</v>
      </c>
      <c r="Q2411" s="222">
        <v>9969.41</v>
      </c>
      <c r="R2411" s="68" t="s">
        <v>639</v>
      </c>
      <c r="S2411" s="381"/>
      <c r="T2411" s="287"/>
    </row>
    <row r="2412" spans="1:20" ht="51">
      <c r="A2412" s="198">
        <v>16</v>
      </c>
      <c r="B2412" s="68"/>
      <c r="C2412" s="220" t="s">
        <v>41</v>
      </c>
      <c r="D2412" s="221">
        <v>44820</v>
      </c>
      <c r="E2412" s="198" t="s">
        <v>5208</v>
      </c>
      <c r="F2412" s="198" t="s">
        <v>3</v>
      </c>
      <c r="G2412" s="198">
        <v>2050881</v>
      </c>
      <c r="H2412" s="68"/>
      <c r="I2412" s="204" t="s">
        <v>6456</v>
      </c>
      <c r="J2412" s="68"/>
      <c r="K2412" s="68"/>
      <c r="L2412" s="68"/>
      <c r="M2412" s="68"/>
      <c r="N2412" s="379"/>
      <c r="O2412" s="379"/>
      <c r="P2412" s="222">
        <v>0</v>
      </c>
      <c r="Q2412" s="222">
        <v>20896</v>
      </c>
      <c r="R2412" s="68" t="s">
        <v>639</v>
      </c>
      <c r="S2412" s="381"/>
      <c r="T2412" s="287"/>
    </row>
    <row r="2413" spans="1:20" ht="38.25">
      <c r="A2413" s="198">
        <v>46</v>
      </c>
      <c r="B2413" s="68"/>
      <c r="C2413" s="220" t="s">
        <v>1384</v>
      </c>
      <c r="D2413" s="221">
        <v>44820</v>
      </c>
      <c r="E2413" s="198" t="s">
        <v>5209</v>
      </c>
      <c r="F2413" s="198" t="s">
        <v>3</v>
      </c>
      <c r="G2413" s="198">
        <v>2050887</v>
      </c>
      <c r="H2413" s="68"/>
      <c r="I2413" s="204" t="s">
        <v>6457</v>
      </c>
      <c r="J2413" s="68"/>
      <c r="K2413" s="68"/>
      <c r="L2413" s="68"/>
      <c r="M2413" s="68"/>
      <c r="N2413" s="379"/>
      <c r="O2413" s="379"/>
      <c r="P2413" s="222">
        <v>0</v>
      </c>
      <c r="Q2413" s="222">
        <v>20000</v>
      </c>
      <c r="R2413" s="68" t="s">
        <v>639</v>
      </c>
      <c r="S2413" s="381"/>
      <c r="T2413" s="287"/>
    </row>
    <row r="2414" spans="1:20" ht="51">
      <c r="A2414" s="198">
        <v>47</v>
      </c>
      <c r="B2414" s="68"/>
      <c r="C2414" s="220" t="s">
        <v>46</v>
      </c>
      <c r="D2414" s="221">
        <v>44820</v>
      </c>
      <c r="E2414" s="198" t="s">
        <v>5210</v>
      </c>
      <c r="F2414" s="198" t="s">
        <v>3</v>
      </c>
      <c r="G2414" s="198">
        <v>2050898</v>
      </c>
      <c r="H2414" s="68"/>
      <c r="I2414" s="204" t="s">
        <v>6458</v>
      </c>
      <c r="J2414" s="68"/>
      <c r="K2414" s="68"/>
      <c r="L2414" s="68"/>
      <c r="M2414" s="68"/>
      <c r="N2414" s="379"/>
      <c r="O2414" s="379"/>
      <c r="P2414" s="222">
        <v>0</v>
      </c>
      <c r="Q2414" s="222">
        <v>69.5</v>
      </c>
      <c r="R2414" s="68" t="s">
        <v>639</v>
      </c>
      <c r="S2414" s="381"/>
      <c r="T2414" s="287"/>
    </row>
    <row r="2415" spans="1:20" ht="51">
      <c r="A2415" s="198">
        <v>47</v>
      </c>
      <c r="B2415" s="68"/>
      <c r="C2415" s="220" t="s">
        <v>46</v>
      </c>
      <c r="D2415" s="221">
        <v>44820</v>
      </c>
      <c r="E2415" s="198" t="s">
        <v>5211</v>
      </c>
      <c r="F2415" s="198" t="s">
        <v>3</v>
      </c>
      <c r="G2415" s="198">
        <v>2050899</v>
      </c>
      <c r="H2415" s="68"/>
      <c r="I2415" s="204" t="s">
        <v>6459</v>
      </c>
      <c r="J2415" s="68"/>
      <c r="K2415" s="68"/>
      <c r="L2415" s="68"/>
      <c r="M2415" s="68"/>
      <c r="N2415" s="379"/>
      <c r="O2415" s="379"/>
      <c r="P2415" s="222">
        <v>0</v>
      </c>
      <c r="Q2415" s="222">
        <v>69.5</v>
      </c>
      <c r="R2415" s="68" t="s">
        <v>639</v>
      </c>
      <c r="S2415" s="381"/>
      <c r="T2415" s="287"/>
    </row>
    <row r="2416" spans="1:20" ht="51">
      <c r="A2416" s="198">
        <v>47</v>
      </c>
      <c r="B2416" s="68"/>
      <c r="C2416" s="220" t="s">
        <v>46</v>
      </c>
      <c r="D2416" s="221">
        <v>44820</v>
      </c>
      <c r="E2416" s="198" t="s">
        <v>5212</v>
      </c>
      <c r="F2416" s="198" t="s">
        <v>3</v>
      </c>
      <c r="G2416" s="198">
        <v>2050900</v>
      </c>
      <c r="H2416" s="68"/>
      <c r="I2416" s="204" t="s">
        <v>6460</v>
      </c>
      <c r="J2416" s="68"/>
      <c r="K2416" s="68"/>
      <c r="L2416" s="68"/>
      <c r="M2416" s="68"/>
      <c r="N2416" s="379"/>
      <c r="O2416" s="379"/>
      <c r="P2416" s="222">
        <v>0</v>
      </c>
      <c r="Q2416" s="222">
        <v>139</v>
      </c>
      <c r="R2416" s="68" t="s">
        <v>639</v>
      </c>
      <c r="S2416" s="381"/>
      <c r="T2416" s="287"/>
    </row>
    <row r="2417" spans="1:20" ht="63.75">
      <c r="A2417" s="198">
        <v>378</v>
      </c>
      <c r="B2417" s="68"/>
      <c r="C2417" s="220" t="s">
        <v>611</v>
      </c>
      <c r="D2417" s="221">
        <v>44820</v>
      </c>
      <c r="E2417" s="198" t="s">
        <v>5213</v>
      </c>
      <c r="F2417" s="198" t="s">
        <v>3</v>
      </c>
      <c r="G2417" s="198">
        <v>2050903</v>
      </c>
      <c r="H2417" s="68"/>
      <c r="I2417" s="204" t="s">
        <v>6461</v>
      </c>
      <c r="J2417" s="68"/>
      <c r="K2417" s="68"/>
      <c r="L2417" s="68"/>
      <c r="M2417" s="68"/>
      <c r="N2417" s="379"/>
      <c r="O2417" s="379"/>
      <c r="P2417" s="222">
        <v>0</v>
      </c>
      <c r="Q2417" s="222">
        <v>578</v>
      </c>
      <c r="R2417" s="68" t="s">
        <v>639</v>
      </c>
      <c r="S2417" s="381"/>
      <c r="T2417" s="287"/>
    </row>
    <row r="2418" spans="1:20" ht="51">
      <c r="A2418" s="198">
        <v>86</v>
      </c>
      <c r="B2418" s="68"/>
      <c r="C2418" s="220" t="s">
        <v>51</v>
      </c>
      <c r="D2418" s="221">
        <v>44820</v>
      </c>
      <c r="E2418" s="198" t="s">
        <v>5214</v>
      </c>
      <c r="F2418" s="198" t="s">
        <v>3</v>
      </c>
      <c r="G2418" s="198">
        <v>2050912</v>
      </c>
      <c r="H2418" s="68"/>
      <c r="I2418" s="204" t="s">
        <v>6462</v>
      </c>
      <c r="J2418" s="68"/>
      <c r="K2418" s="68"/>
      <c r="L2418" s="68"/>
      <c r="M2418" s="68"/>
      <c r="N2418" s="379"/>
      <c r="O2418" s="379"/>
      <c r="P2418" s="222">
        <v>0</v>
      </c>
      <c r="Q2418" s="222">
        <v>6076.1</v>
      </c>
      <c r="R2418" s="68" t="s">
        <v>639</v>
      </c>
      <c r="S2418" s="381"/>
      <c r="T2418" s="287"/>
    </row>
    <row r="2419" spans="1:20" ht="51">
      <c r="A2419" s="198">
        <v>595</v>
      </c>
      <c r="B2419" s="68"/>
      <c r="C2419" s="220" t="s">
        <v>612</v>
      </c>
      <c r="D2419" s="221">
        <v>44820</v>
      </c>
      <c r="E2419" s="198" t="s">
        <v>5215</v>
      </c>
      <c r="F2419" s="198" t="s">
        <v>3</v>
      </c>
      <c r="G2419" s="198">
        <v>2050925</v>
      </c>
      <c r="H2419" s="68"/>
      <c r="I2419" s="204" t="s">
        <v>6463</v>
      </c>
      <c r="J2419" s="68"/>
      <c r="K2419" s="68"/>
      <c r="L2419" s="68"/>
      <c r="M2419" s="68"/>
      <c r="N2419" s="379"/>
      <c r="O2419" s="379"/>
      <c r="P2419" s="222">
        <v>0</v>
      </c>
      <c r="Q2419" s="222">
        <v>29.84</v>
      </c>
      <c r="R2419" s="68" t="s">
        <v>639</v>
      </c>
      <c r="S2419" s="381"/>
      <c r="T2419" s="287"/>
    </row>
    <row r="2420" spans="1:20" ht="51">
      <c r="A2420" s="198">
        <v>132</v>
      </c>
      <c r="B2420" s="68"/>
      <c r="C2420" s="220" t="s">
        <v>60</v>
      </c>
      <c r="D2420" s="221">
        <v>44820</v>
      </c>
      <c r="E2420" s="198" t="s">
        <v>5216</v>
      </c>
      <c r="F2420" s="198" t="s">
        <v>3</v>
      </c>
      <c r="G2420" s="198">
        <v>2050954</v>
      </c>
      <c r="H2420" s="68"/>
      <c r="I2420" s="204" t="s">
        <v>6464</v>
      </c>
      <c r="J2420" s="68"/>
      <c r="K2420" s="68"/>
      <c r="L2420" s="68"/>
      <c r="M2420" s="68"/>
      <c r="N2420" s="379"/>
      <c r="O2420" s="379"/>
      <c r="P2420" s="222">
        <v>0</v>
      </c>
      <c r="Q2420" s="222">
        <v>4360</v>
      </c>
      <c r="R2420" s="68" t="s">
        <v>639</v>
      </c>
      <c r="S2420" s="381"/>
      <c r="T2420" s="287"/>
    </row>
    <row r="2421" spans="1:20" ht="63.75">
      <c r="A2421" s="198" t="s">
        <v>542</v>
      </c>
      <c r="B2421" s="68"/>
      <c r="C2421" s="220" t="s">
        <v>591</v>
      </c>
      <c r="D2421" s="221">
        <v>44820</v>
      </c>
      <c r="E2421" s="198" t="s">
        <v>5217</v>
      </c>
      <c r="F2421" s="198" t="s">
        <v>3</v>
      </c>
      <c r="G2421" s="198">
        <v>2050699</v>
      </c>
      <c r="H2421" s="68"/>
      <c r="I2421" s="204" t="s">
        <v>6465</v>
      </c>
      <c r="J2421" s="68"/>
      <c r="K2421" s="68"/>
      <c r="L2421" s="68"/>
      <c r="M2421" s="68"/>
      <c r="N2421" s="379"/>
      <c r="O2421" s="379"/>
      <c r="P2421" s="222">
        <v>0</v>
      </c>
      <c r="Q2421" s="222">
        <v>996092.17</v>
      </c>
      <c r="R2421" s="68" t="s">
        <v>2578</v>
      </c>
      <c r="S2421" s="381"/>
      <c r="T2421" s="287"/>
    </row>
    <row r="2422" spans="1:20" ht="51">
      <c r="A2422" s="198">
        <v>47</v>
      </c>
      <c r="B2422" s="68"/>
      <c r="C2422" s="220" t="s">
        <v>46</v>
      </c>
      <c r="D2422" s="221">
        <v>44820</v>
      </c>
      <c r="E2422" s="198" t="s">
        <v>5218</v>
      </c>
      <c r="F2422" s="198" t="s">
        <v>3</v>
      </c>
      <c r="G2422" s="198">
        <v>2050721</v>
      </c>
      <c r="H2422" s="68"/>
      <c r="I2422" s="204" t="s">
        <v>6466</v>
      </c>
      <c r="J2422" s="68"/>
      <c r="K2422" s="68"/>
      <c r="L2422" s="68"/>
      <c r="M2422" s="68"/>
      <c r="N2422" s="379"/>
      <c r="O2422" s="379"/>
      <c r="P2422" s="222">
        <v>0</v>
      </c>
      <c r="Q2422" s="222">
        <v>1448.04</v>
      </c>
      <c r="R2422" s="68" t="s">
        <v>639</v>
      </c>
      <c r="S2422" s="381"/>
      <c r="T2422" s="287"/>
    </row>
    <row r="2423" spans="1:20" ht="51">
      <c r="A2423" s="198">
        <v>47</v>
      </c>
      <c r="B2423" s="68"/>
      <c r="C2423" s="220" t="s">
        <v>46</v>
      </c>
      <c r="D2423" s="221">
        <v>44820</v>
      </c>
      <c r="E2423" s="198" t="s">
        <v>5219</v>
      </c>
      <c r="F2423" s="198" t="s">
        <v>3</v>
      </c>
      <c r="G2423" s="198">
        <v>2050722</v>
      </c>
      <c r="H2423" s="68"/>
      <c r="I2423" s="204" t="s">
        <v>6467</v>
      </c>
      <c r="J2423" s="68"/>
      <c r="K2423" s="68"/>
      <c r="L2423" s="68"/>
      <c r="M2423" s="68"/>
      <c r="N2423" s="379"/>
      <c r="O2423" s="379"/>
      <c r="P2423" s="222">
        <v>0</v>
      </c>
      <c r="Q2423" s="222">
        <v>472.82</v>
      </c>
      <c r="R2423" s="68" t="s">
        <v>639</v>
      </c>
      <c r="S2423" s="381"/>
      <c r="T2423" s="287"/>
    </row>
    <row r="2424" spans="1:20" ht="51">
      <c r="A2424" s="198" t="s">
        <v>551</v>
      </c>
      <c r="B2424" s="68"/>
      <c r="C2424" s="220" t="s">
        <v>590</v>
      </c>
      <c r="D2424" s="221">
        <v>44820</v>
      </c>
      <c r="E2424" s="198" t="s">
        <v>5220</v>
      </c>
      <c r="F2424" s="198" t="s">
        <v>3</v>
      </c>
      <c r="G2424" s="198">
        <v>2050725</v>
      </c>
      <c r="H2424" s="68"/>
      <c r="I2424" s="204" t="s">
        <v>6468</v>
      </c>
      <c r="J2424" s="68"/>
      <c r="K2424" s="68"/>
      <c r="L2424" s="68"/>
      <c r="M2424" s="68"/>
      <c r="N2424" s="379"/>
      <c r="O2424" s="379"/>
      <c r="P2424" s="222">
        <v>0</v>
      </c>
      <c r="Q2424" s="222">
        <v>302</v>
      </c>
      <c r="R2424" s="68" t="s">
        <v>639</v>
      </c>
      <c r="S2424" s="381"/>
      <c r="T2424" s="287"/>
    </row>
    <row r="2425" spans="1:20" ht="51">
      <c r="A2425" s="198">
        <v>578</v>
      </c>
      <c r="B2425" s="68"/>
      <c r="C2425" s="220" t="s">
        <v>169</v>
      </c>
      <c r="D2425" s="221">
        <v>44820</v>
      </c>
      <c r="E2425" s="198" t="s">
        <v>5221</v>
      </c>
      <c r="F2425" s="198" t="s">
        <v>3</v>
      </c>
      <c r="G2425" s="198">
        <v>2050745</v>
      </c>
      <c r="H2425" s="68"/>
      <c r="I2425" s="204" t="s">
        <v>6469</v>
      </c>
      <c r="J2425" s="68"/>
      <c r="K2425" s="68"/>
      <c r="L2425" s="68"/>
      <c r="M2425" s="68"/>
      <c r="N2425" s="379"/>
      <c r="O2425" s="379"/>
      <c r="P2425" s="222">
        <v>0</v>
      </c>
      <c r="Q2425" s="222">
        <v>3889.76</v>
      </c>
      <c r="R2425" s="68" t="s">
        <v>639</v>
      </c>
      <c r="S2425" s="381"/>
      <c r="T2425" s="287"/>
    </row>
    <row r="2426" spans="1:20" ht="89.25">
      <c r="A2426" s="198">
        <v>587</v>
      </c>
      <c r="B2426" s="68"/>
      <c r="C2426" s="220" t="s">
        <v>675</v>
      </c>
      <c r="D2426" s="221">
        <v>44820</v>
      </c>
      <c r="E2426" s="198" t="s">
        <v>5222</v>
      </c>
      <c r="F2426" s="198" t="s">
        <v>3</v>
      </c>
      <c r="G2426" s="198">
        <v>2050749</v>
      </c>
      <c r="H2426" s="68"/>
      <c r="I2426" s="204" t="s">
        <v>6470</v>
      </c>
      <c r="J2426" s="68"/>
      <c r="K2426" s="68"/>
      <c r="L2426" s="68"/>
      <c r="M2426" s="68"/>
      <c r="N2426" s="379"/>
      <c r="O2426" s="379"/>
      <c r="P2426" s="222">
        <v>0</v>
      </c>
      <c r="Q2426" s="222">
        <v>1668908.83</v>
      </c>
      <c r="R2426" s="68" t="s">
        <v>639</v>
      </c>
      <c r="S2426" s="381"/>
      <c r="T2426" s="287"/>
    </row>
    <row r="2427" spans="1:20" ht="63.75">
      <c r="A2427" s="198" t="s">
        <v>542</v>
      </c>
      <c r="B2427" s="68"/>
      <c r="C2427" s="220" t="s">
        <v>591</v>
      </c>
      <c r="D2427" s="221">
        <v>44820</v>
      </c>
      <c r="E2427" s="198" t="s">
        <v>5223</v>
      </c>
      <c r="F2427" s="198" t="s">
        <v>3</v>
      </c>
      <c r="G2427" s="198">
        <v>2050762</v>
      </c>
      <c r="H2427" s="68"/>
      <c r="I2427" s="204" t="s">
        <v>6471</v>
      </c>
      <c r="J2427" s="68"/>
      <c r="K2427" s="68"/>
      <c r="L2427" s="68"/>
      <c r="M2427" s="68"/>
      <c r="N2427" s="379"/>
      <c r="O2427" s="379"/>
      <c r="P2427" s="222">
        <v>0</v>
      </c>
      <c r="Q2427" s="222">
        <v>101085.18</v>
      </c>
      <c r="R2427" s="68" t="s">
        <v>639</v>
      </c>
      <c r="S2427" s="381"/>
      <c r="T2427" s="287"/>
    </row>
    <row r="2428" spans="1:20" ht="51">
      <c r="A2428" s="198">
        <v>291</v>
      </c>
      <c r="B2428" s="68"/>
      <c r="C2428" s="220" t="s">
        <v>120</v>
      </c>
      <c r="D2428" s="221">
        <v>44820</v>
      </c>
      <c r="E2428" s="198" t="s">
        <v>5224</v>
      </c>
      <c r="F2428" s="198" t="s">
        <v>3</v>
      </c>
      <c r="G2428" s="198">
        <v>2050763</v>
      </c>
      <c r="H2428" s="68"/>
      <c r="I2428" s="204" t="s">
        <v>6472</v>
      </c>
      <c r="J2428" s="68"/>
      <c r="K2428" s="68"/>
      <c r="L2428" s="68"/>
      <c r="M2428" s="68"/>
      <c r="N2428" s="379"/>
      <c r="O2428" s="379"/>
      <c r="P2428" s="222">
        <v>0</v>
      </c>
      <c r="Q2428" s="222">
        <v>1276558</v>
      </c>
      <c r="R2428" s="68" t="s">
        <v>639</v>
      </c>
      <c r="S2428" s="381"/>
      <c r="T2428" s="287"/>
    </row>
    <row r="2429" spans="1:20" ht="51">
      <c r="A2429" s="198">
        <v>291</v>
      </c>
      <c r="B2429" s="68"/>
      <c r="C2429" s="220" t="s">
        <v>120</v>
      </c>
      <c r="D2429" s="221">
        <v>44820</v>
      </c>
      <c r="E2429" s="198" t="s">
        <v>5225</v>
      </c>
      <c r="F2429" s="198" t="s">
        <v>3</v>
      </c>
      <c r="G2429" s="198">
        <v>2050765</v>
      </c>
      <c r="H2429" s="68"/>
      <c r="I2429" s="204" t="s">
        <v>6473</v>
      </c>
      <c r="J2429" s="68"/>
      <c r="K2429" s="68"/>
      <c r="L2429" s="68"/>
      <c r="M2429" s="68"/>
      <c r="N2429" s="379"/>
      <c r="O2429" s="379"/>
      <c r="P2429" s="222">
        <v>0</v>
      </c>
      <c r="Q2429" s="222">
        <v>785806</v>
      </c>
      <c r="R2429" s="68" t="s">
        <v>639</v>
      </c>
      <c r="S2429" s="381"/>
      <c r="T2429" s="287"/>
    </row>
    <row r="2430" spans="1:20" ht="63.75">
      <c r="A2430" s="198" t="s">
        <v>542</v>
      </c>
      <c r="B2430" s="68"/>
      <c r="C2430" s="220" t="s">
        <v>591</v>
      </c>
      <c r="D2430" s="221">
        <v>44820</v>
      </c>
      <c r="E2430" s="198" t="s">
        <v>5226</v>
      </c>
      <c r="F2430" s="198" t="s">
        <v>3</v>
      </c>
      <c r="G2430" s="198">
        <v>2050799</v>
      </c>
      <c r="H2430" s="68"/>
      <c r="I2430" s="204" t="s">
        <v>6474</v>
      </c>
      <c r="J2430" s="68"/>
      <c r="K2430" s="68"/>
      <c r="L2430" s="68"/>
      <c r="M2430" s="68"/>
      <c r="N2430" s="379"/>
      <c r="O2430" s="379"/>
      <c r="P2430" s="222">
        <v>0</v>
      </c>
      <c r="Q2430" s="222">
        <v>175.53</v>
      </c>
      <c r="R2430" s="68" t="s">
        <v>639</v>
      </c>
      <c r="S2430" s="381"/>
      <c r="T2430" s="287"/>
    </row>
    <row r="2431" spans="1:20" ht="51">
      <c r="A2431" s="198" t="s">
        <v>551</v>
      </c>
      <c r="B2431" s="68"/>
      <c r="C2431" s="220" t="s">
        <v>590</v>
      </c>
      <c r="D2431" s="221">
        <v>44820</v>
      </c>
      <c r="E2431" s="198" t="s">
        <v>5227</v>
      </c>
      <c r="F2431" s="198" t="s">
        <v>3</v>
      </c>
      <c r="G2431" s="198">
        <v>2050801</v>
      </c>
      <c r="H2431" s="68"/>
      <c r="I2431" s="204" t="s">
        <v>6475</v>
      </c>
      <c r="J2431" s="68"/>
      <c r="K2431" s="68"/>
      <c r="L2431" s="68"/>
      <c r="M2431" s="68"/>
      <c r="N2431" s="379"/>
      <c r="O2431" s="379"/>
      <c r="P2431" s="222">
        <v>0</v>
      </c>
      <c r="Q2431" s="222">
        <v>3419.43</v>
      </c>
      <c r="R2431" s="68" t="s">
        <v>639</v>
      </c>
      <c r="S2431" s="381"/>
      <c r="T2431" s="287"/>
    </row>
    <row r="2432" spans="1:20" ht="51">
      <c r="A2432" s="198">
        <v>670</v>
      </c>
      <c r="B2432" s="68"/>
      <c r="C2432" s="220" t="s">
        <v>179</v>
      </c>
      <c r="D2432" s="221">
        <v>44820</v>
      </c>
      <c r="E2432" s="198" t="s">
        <v>5228</v>
      </c>
      <c r="F2432" s="198" t="s">
        <v>3</v>
      </c>
      <c r="G2432" s="198">
        <v>2050802</v>
      </c>
      <c r="H2432" s="68"/>
      <c r="I2432" s="204" t="s">
        <v>6476</v>
      </c>
      <c r="J2432" s="68"/>
      <c r="K2432" s="68"/>
      <c r="L2432" s="68"/>
      <c r="M2432" s="68"/>
      <c r="N2432" s="379"/>
      <c r="O2432" s="379"/>
      <c r="P2432" s="222">
        <v>0</v>
      </c>
      <c r="Q2432" s="222">
        <v>3125.44</v>
      </c>
      <c r="R2432" s="68" t="s">
        <v>639</v>
      </c>
      <c r="S2432" s="381"/>
      <c r="T2432" s="287"/>
    </row>
    <row r="2433" spans="1:20" ht="51">
      <c r="A2433" s="198">
        <v>47</v>
      </c>
      <c r="B2433" s="68"/>
      <c r="C2433" s="220" t="s">
        <v>46</v>
      </c>
      <c r="D2433" s="221">
        <v>44820</v>
      </c>
      <c r="E2433" s="198" t="s">
        <v>5229</v>
      </c>
      <c r="F2433" s="198" t="s">
        <v>3</v>
      </c>
      <c r="G2433" s="198">
        <v>2050805</v>
      </c>
      <c r="H2433" s="68"/>
      <c r="I2433" s="204" t="s">
        <v>6477</v>
      </c>
      <c r="J2433" s="68"/>
      <c r="K2433" s="68"/>
      <c r="L2433" s="68"/>
      <c r="M2433" s="68"/>
      <c r="N2433" s="379"/>
      <c r="O2433" s="379"/>
      <c r="P2433" s="222">
        <v>0</v>
      </c>
      <c r="Q2433" s="222">
        <v>583016.68999999994</v>
      </c>
      <c r="R2433" s="68" t="s">
        <v>639</v>
      </c>
      <c r="S2433" s="381"/>
      <c r="T2433" s="287"/>
    </row>
    <row r="2434" spans="1:20" ht="63.75">
      <c r="A2434" s="198">
        <v>66</v>
      </c>
      <c r="B2434" s="68"/>
      <c r="C2434" s="220" t="s">
        <v>47</v>
      </c>
      <c r="D2434" s="221">
        <v>44820</v>
      </c>
      <c r="E2434" s="198" t="s">
        <v>5230</v>
      </c>
      <c r="F2434" s="198" t="s">
        <v>640</v>
      </c>
      <c r="G2434" s="198">
        <v>4285010</v>
      </c>
      <c r="H2434" s="68"/>
      <c r="I2434" s="204" t="s">
        <v>6478</v>
      </c>
      <c r="J2434" s="68"/>
      <c r="K2434" s="68"/>
      <c r="L2434" s="68"/>
      <c r="M2434" s="68"/>
      <c r="N2434" s="379"/>
      <c r="O2434" s="379"/>
      <c r="P2434" s="222">
        <v>0</v>
      </c>
      <c r="Q2434" s="222">
        <v>4096965.93</v>
      </c>
      <c r="R2434" s="68" t="s">
        <v>639</v>
      </c>
      <c r="S2434" s="381"/>
      <c r="T2434" s="287"/>
    </row>
    <row r="2435" spans="1:20" ht="38.25">
      <c r="A2435" s="198">
        <v>514</v>
      </c>
      <c r="B2435" s="68"/>
      <c r="C2435" s="220" t="s">
        <v>162</v>
      </c>
      <c r="D2435" s="221">
        <v>44820</v>
      </c>
      <c r="E2435" s="198" t="s">
        <v>5231</v>
      </c>
      <c r="F2435" s="198" t="s">
        <v>640</v>
      </c>
      <c r="G2435" s="198">
        <v>4288560</v>
      </c>
      <c r="H2435" s="68"/>
      <c r="I2435" s="204" t="s">
        <v>6479</v>
      </c>
      <c r="J2435" s="68"/>
      <c r="K2435" s="68"/>
      <c r="L2435" s="68"/>
      <c r="M2435" s="68"/>
      <c r="N2435" s="379"/>
      <c r="O2435" s="379"/>
      <c r="P2435" s="222">
        <v>7087351.04</v>
      </c>
      <c r="Q2435" s="222">
        <v>0</v>
      </c>
      <c r="R2435" s="68" t="s">
        <v>639</v>
      </c>
      <c r="S2435" s="381"/>
      <c r="T2435" s="287"/>
    </row>
    <row r="2436" spans="1:20" ht="38.25">
      <c r="A2436" s="198">
        <v>514</v>
      </c>
      <c r="B2436" s="68"/>
      <c r="C2436" s="220" t="s">
        <v>162</v>
      </c>
      <c r="D2436" s="221">
        <v>44820</v>
      </c>
      <c r="E2436" s="198" t="s">
        <v>5232</v>
      </c>
      <c r="F2436" s="198" t="s">
        <v>640</v>
      </c>
      <c r="G2436" s="198">
        <v>4288476</v>
      </c>
      <c r="H2436" s="68"/>
      <c r="I2436" s="204" t="s">
        <v>6480</v>
      </c>
      <c r="J2436" s="68"/>
      <c r="K2436" s="68"/>
      <c r="L2436" s="68"/>
      <c r="M2436" s="68"/>
      <c r="N2436" s="379"/>
      <c r="O2436" s="379"/>
      <c r="P2436" s="222">
        <v>27281944.91</v>
      </c>
      <c r="Q2436" s="222">
        <v>0</v>
      </c>
      <c r="R2436" s="68" t="s">
        <v>639</v>
      </c>
      <c r="S2436" s="381"/>
      <c r="T2436" s="287"/>
    </row>
    <row r="2437" spans="1:20" ht="63.75">
      <c r="A2437" s="198" t="s">
        <v>542</v>
      </c>
      <c r="B2437" s="68"/>
      <c r="C2437" s="220" t="s">
        <v>591</v>
      </c>
      <c r="D2437" s="221">
        <v>44820</v>
      </c>
      <c r="E2437" s="198" t="s">
        <v>5233</v>
      </c>
      <c r="F2437" s="198" t="s">
        <v>6</v>
      </c>
      <c r="G2437" s="198">
        <v>1685276</v>
      </c>
      <c r="H2437" s="68"/>
      <c r="I2437" s="204" t="s">
        <v>6481</v>
      </c>
      <c r="J2437" s="68"/>
      <c r="K2437" s="68"/>
      <c r="L2437" s="68"/>
      <c r="M2437" s="68"/>
      <c r="N2437" s="379"/>
      <c r="O2437" s="379"/>
      <c r="P2437" s="222">
        <v>0</v>
      </c>
      <c r="Q2437" s="222">
        <v>309598.62</v>
      </c>
      <c r="R2437" s="68" t="s">
        <v>639</v>
      </c>
      <c r="S2437" s="381"/>
      <c r="T2437" s="287"/>
    </row>
    <row r="2438" spans="1:20" ht="63.75">
      <c r="A2438" s="198">
        <v>513</v>
      </c>
      <c r="B2438" s="68"/>
      <c r="C2438" s="220" t="s">
        <v>161</v>
      </c>
      <c r="D2438" s="221">
        <v>44820</v>
      </c>
      <c r="E2438" s="198" t="s">
        <v>5236</v>
      </c>
      <c r="F2438" s="198" t="s">
        <v>15</v>
      </c>
      <c r="G2438" s="198">
        <v>2006051</v>
      </c>
      <c r="H2438" s="68"/>
      <c r="I2438" s="204" t="s">
        <v>6484</v>
      </c>
      <c r="J2438" s="68"/>
      <c r="K2438" s="68"/>
      <c r="L2438" s="68"/>
      <c r="M2438" s="68"/>
      <c r="N2438" s="379"/>
      <c r="O2438" s="379"/>
      <c r="P2438" s="222">
        <v>50</v>
      </c>
      <c r="Q2438" s="222">
        <v>0</v>
      </c>
      <c r="R2438" s="68" t="s">
        <v>639</v>
      </c>
      <c r="S2438" s="381"/>
      <c r="T2438" s="287"/>
    </row>
    <row r="2439" spans="1:20" ht="63.75">
      <c r="A2439" s="198">
        <v>513</v>
      </c>
      <c r="B2439" s="68"/>
      <c r="C2439" s="220" t="s">
        <v>161</v>
      </c>
      <c r="D2439" s="221">
        <v>44820</v>
      </c>
      <c r="E2439" s="198" t="s">
        <v>5237</v>
      </c>
      <c r="F2439" s="198" t="s">
        <v>15</v>
      </c>
      <c r="G2439" s="198">
        <v>2006053</v>
      </c>
      <c r="H2439" s="68"/>
      <c r="I2439" s="204" t="s">
        <v>6485</v>
      </c>
      <c r="J2439" s="68"/>
      <c r="K2439" s="68"/>
      <c r="L2439" s="68"/>
      <c r="M2439" s="68"/>
      <c r="N2439" s="379"/>
      <c r="O2439" s="379"/>
      <c r="P2439" s="222">
        <v>50</v>
      </c>
      <c r="Q2439" s="222">
        <v>0</v>
      </c>
      <c r="R2439" s="68" t="s">
        <v>639</v>
      </c>
      <c r="S2439" s="381"/>
      <c r="T2439" s="287"/>
    </row>
    <row r="2440" spans="1:20" ht="63.75">
      <c r="A2440" s="198">
        <v>513</v>
      </c>
      <c r="B2440" s="68"/>
      <c r="C2440" s="220" t="s">
        <v>161</v>
      </c>
      <c r="D2440" s="221">
        <v>44820</v>
      </c>
      <c r="E2440" s="198" t="s">
        <v>5238</v>
      </c>
      <c r="F2440" s="198" t="s">
        <v>15</v>
      </c>
      <c r="G2440" s="198">
        <v>2006055</v>
      </c>
      <c r="H2440" s="68"/>
      <c r="I2440" s="204" t="s">
        <v>6486</v>
      </c>
      <c r="J2440" s="68"/>
      <c r="K2440" s="68"/>
      <c r="L2440" s="68"/>
      <c r="M2440" s="68"/>
      <c r="N2440" s="379"/>
      <c r="O2440" s="379"/>
      <c r="P2440" s="222">
        <v>50</v>
      </c>
      <c r="Q2440" s="222">
        <v>0</v>
      </c>
      <c r="R2440" s="68" t="s">
        <v>639</v>
      </c>
      <c r="S2440" s="381"/>
      <c r="T2440" s="287"/>
    </row>
    <row r="2441" spans="1:20" ht="63.75">
      <c r="A2441" s="198" t="s">
        <v>545</v>
      </c>
      <c r="B2441" s="68"/>
      <c r="C2441" s="220" t="s">
        <v>685</v>
      </c>
      <c r="D2441" s="221">
        <v>44820</v>
      </c>
      <c r="E2441" s="198" t="s">
        <v>5239</v>
      </c>
      <c r="F2441" s="198" t="s">
        <v>6</v>
      </c>
      <c r="G2441" s="198">
        <v>1685490</v>
      </c>
      <c r="H2441" s="68"/>
      <c r="I2441" s="204" t="s">
        <v>6487</v>
      </c>
      <c r="J2441" s="68"/>
      <c r="K2441" s="68"/>
      <c r="L2441" s="68"/>
      <c r="M2441" s="68"/>
      <c r="N2441" s="379"/>
      <c r="O2441" s="379"/>
      <c r="P2441" s="222">
        <v>0</v>
      </c>
      <c r="Q2441" s="222">
        <v>646532.43999999994</v>
      </c>
      <c r="R2441" s="68" t="s">
        <v>639</v>
      </c>
      <c r="S2441" s="381"/>
      <c r="T2441" s="287"/>
    </row>
    <row r="2442" spans="1:20" ht="76.5">
      <c r="A2442" s="198">
        <v>373</v>
      </c>
      <c r="B2442" s="68"/>
      <c r="C2442" s="220" t="s">
        <v>608</v>
      </c>
      <c r="D2442" s="221">
        <v>44820</v>
      </c>
      <c r="E2442" s="198" t="s">
        <v>5240</v>
      </c>
      <c r="F2442" s="198" t="s">
        <v>6</v>
      </c>
      <c r="G2442" s="198">
        <v>1685491</v>
      </c>
      <c r="H2442" s="68"/>
      <c r="I2442" s="204" t="s">
        <v>6488</v>
      </c>
      <c r="J2442" s="68"/>
      <c r="K2442" s="68"/>
      <c r="L2442" s="68"/>
      <c r="M2442" s="68"/>
      <c r="N2442" s="379"/>
      <c r="O2442" s="379"/>
      <c r="P2442" s="222">
        <v>0</v>
      </c>
      <c r="Q2442" s="222">
        <v>4434.32</v>
      </c>
      <c r="R2442" s="68" t="s">
        <v>639</v>
      </c>
      <c r="S2442" s="381"/>
      <c r="T2442" s="287"/>
    </row>
    <row r="2443" spans="1:20" ht="76.5">
      <c r="A2443" s="198">
        <v>86</v>
      </c>
      <c r="B2443" s="68"/>
      <c r="C2443" s="220" t="s">
        <v>51</v>
      </c>
      <c r="D2443" s="221">
        <v>44820</v>
      </c>
      <c r="E2443" s="198" t="s">
        <v>5241</v>
      </c>
      <c r="F2443" s="198" t="s">
        <v>6</v>
      </c>
      <c r="G2443" s="198">
        <v>1685493</v>
      </c>
      <c r="H2443" s="68"/>
      <c r="I2443" s="204" t="s">
        <v>6489</v>
      </c>
      <c r="J2443" s="68"/>
      <c r="K2443" s="68"/>
      <c r="L2443" s="68"/>
      <c r="M2443" s="68"/>
      <c r="N2443" s="379"/>
      <c r="O2443" s="379"/>
      <c r="P2443" s="222">
        <v>0</v>
      </c>
      <c r="Q2443" s="222">
        <v>2425.5300000000002</v>
      </c>
      <c r="R2443" s="68" t="s">
        <v>639</v>
      </c>
      <c r="S2443" s="381"/>
      <c r="T2443" s="287"/>
    </row>
    <row r="2444" spans="1:20" ht="51">
      <c r="A2444" s="198">
        <v>311</v>
      </c>
      <c r="B2444" s="68"/>
      <c r="C2444" s="220" t="s">
        <v>133</v>
      </c>
      <c r="D2444" s="221">
        <v>44820</v>
      </c>
      <c r="E2444" s="198" t="s">
        <v>5242</v>
      </c>
      <c r="F2444" s="198" t="s">
        <v>6</v>
      </c>
      <c r="G2444" s="198">
        <v>1685669</v>
      </c>
      <c r="H2444" s="68"/>
      <c r="I2444" s="204" t="s">
        <v>6490</v>
      </c>
      <c r="J2444" s="68"/>
      <c r="K2444" s="68"/>
      <c r="L2444" s="68"/>
      <c r="M2444" s="68"/>
      <c r="N2444" s="379"/>
      <c r="O2444" s="379"/>
      <c r="P2444" s="222">
        <v>0</v>
      </c>
      <c r="Q2444" s="222">
        <v>268427.17</v>
      </c>
      <c r="R2444" s="68" t="s">
        <v>639</v>
      </c>
      <c r="S2444" s="381"/>
      <c r="T2444" s="287"/>
    </row>
    <row r="2445" spans="1:20" ht="63.75">
      <c r="A2445" s="198">
        <v>340</v>
      </c>
      <c r="B2445" s="68"/>
      <c r="C2445" s="220" t="s">
        <v>137</v>
      </c>
      <c r="D2445" s="221">
        <v>44820</v>
      </c>
      <c r="E2445" s="198" t="s">
        <v>5243</v>
      </c>
      <c r="F2445" s="198" t="s">
        <v>6</v>
      </c>
      <c r="G2445" s="198">
        <v>2006630</v>
      </c>
      <c r="H2445" s="68"/>
      <c r="I2445" s="204" t="s">
        <v>6491</v>
      </c>
      <c r="J2445" s="68"/>
      <c r="K2445" s="68"/>
      <c r="L2445" s="68"/>
      <c r="M2445" s="68"/>
      <c r="N2445" s="379"/>
      <c r="O2445" s="379"/>
      <c r="P2445" s="222">
        <v>0</v>
      </c>
      <c r="Q2445" s="222">
        <v>59059.8</v>
      </c>
      <c r="R2445" s="68" t="s">
        <v>639</v>
      </c>
      <c r="S2445" s="381"/>
      <c r="T2445" s="287"/>
    </row>
    <row r="2446" spans="1:20" ht="76.5">
      <c r="A2446" s="198">
        <v>389</v>
      </c>
      <c r="B2446" s="68"/>
      <c r="C2446" s="220" t="s">
        <v>1437</v>
      </c>
      <c r="D2446" s="221">
        <v>44820</v>
      </c>
      <c r="E2446" s="198" t="s">
        <v>5244</v>
      </c>
      <c r="F2446" s="198" t="s">
        <v>11</v>
      </c>
      <c r="G2446" s="198">
        <v>1042543</v>
      </c>
      <c r="H2446" s="68"/>
      <c r="I2446" s="204" t="s">
        <v>6492</v>
      </c>
      <c r="J2446" s="68"/>
      <c r="K2446" s="68"/>
      <c r="L2446" s="68"/>
      <c r="M2446" s="68"/>
      <c r="N2446" s="379"/>
      <c r="O2446" s="379"/>
      <c r="P2446" s="222">
        <v>50</v>
      </c>
      <c r="Q2446" s="222">
        <v>0</v>
      </c>
      <c r="R2446" s="68" t="s">
        <v>639</v>
      </c>
      <c r="S2446" s="381"/>
      <c r="T2446" s="287"/>
    </row>
    <row r="2447" spans="1:20" ht="76.5">
      <c r="A2447" s="198" t="s">
        <v>543</v>
      </c>
      <c r="B2447" s="68"/>
      <c r="C2447" s="220" t="s">
        <v>693</v>
      </c>
      <c r="D2447" s="221">
        <v>44820</v>
      </c>
      <c r="E2447" s="198" t="s">
        <v>5245</v>
      </c>
      <c r="F2447" s="198" t="s">
        <v>11</v>
      </c>
      <c r="G2447" s="198">
        <v>1042534</v>
      </c>
      <c r="H2447" s="68"/>
      <c r="I2447" s="204" t="s">
        <v>6493</v>
      </c>
      <c r="J2447" s="68"/>
      <c r="K2447" s="68"/>
      <c r="L2447" s="68"/>
      <c r="M2447" s="68"/>
      <c r="N2447" s="379"/>
      <c r="O2447" s="379"/>
      <c r="P2447" s="222">
        <v>50</v>
      </c>
      <c r="Q2447" s="222">
        <v>0</v>
      </c>
      <c r="R2447" s="68" t="s">
        <v>639</v>
      </c>
      <c r="S2447" s="381"/>
      <c r="T2447" s="287"/>
    </row>
    <row r="2448" spans="1:20" ht="76.5">
      <c r="A2448" s="198" t="s">
        <v>543</v>
      </c>
      <c r="B2448" s="68"/>
      <c r="C2448" s="220" t="s">
        <v>693</v>
      </c>
      <c r="D2448" s="221">
        <v>44820</v>
      </c>
      <c r="E2448" s="198" t="s">
        <v>5246</v>
      </c>
      <c r="F2448" s="198" t="s">
        <v>13</v>
      </c>
      <c r="G2448" s="198">
        <v>1042534</v>
      </c>
      <c r="H2448" s="68"/>
      <c r="I2448" s="204" t="s">
        <v>6494</v>
      </c>
      <c r="J2448" s="68"/>
      <c r="K2448" s="68"/>
      <c r="L2448" s="68"/>
      <c r="M2448" s="68"/>
      <c r="N2448" s="379"/>
      <c r="O2448" s="379"/>
      <c r="P2448" s="222">
        <v>27440000</v>
      </c>
      <c r="Q2448" s="222">
        <v>0</v>
      </c>
      <c r="R2448" s="68" t="s">
        <v>639</v>
      </c>
      <c r="S2448" s="381"/>
      <c r="T2448" s="287"/>
    </row>
    <row r="2449" spans="1:20" ht="63.75">
      <c r="A2449" s="198">
        <v>340</v>
      </c>
      <c r="B2449" s="68"/>
      <c r="C2449" s="220" t="s">
        <v>137</v>
      </c>
      <c r="D2449" s="221">
        <v>44820</v>
      </c>
      <c r="E2449" s="198" t="s">
        <v>5247</v>
      </c>
      <c r="F2449" s="198" t="s">
        <v>15</v>
      </c>
      <c r="G2449" s="198">
        <v>2006631</v>
      </c>
      <c r="H2449" s="68"/>
      <c r="I2449" s="204" t="s">
        <v>6495</v>
      </c>
      <c r="J2449" s="68"/>
      <c r="K2449" s="68"/>
      <c r="L2449" s="68"/>
      <c r="M2449" s="68"/>
      <c r="N2449" s="379"/>
      <c r="O2449" s="379"/>
      <c r="P2449" s="222">
        <v>50</v>
      </c>
      <c r="Q2449" s="222">
        <v>0</v>
      </c>
      <c r="R2449" s="68" t="s">
        <v>639</v>
      </c>
      <c r="S2449" s="381"/>
      <c r="T2449" s="287"/>
    </row>
    <row r="2450" spans="1:20" ht="51">
      <c r="A2450" s="198">
        <v>513</v>
      </c>
      <c r="B2450" s="68"/>
      <c r="C2450" s="220" t="s">
        <v>161</v>
      </c>
      <c r="D2450" s="221">
        <v>44820</v>
      </c>
      <c r="E2450" s="198" t="s">
        <v>5248</v>
      </c>
      <c r="F2450" s="198" t="s">
        <v>15</v>
      </c>
      <c r="G2450" s="198">
        <v>2006633</v>
      </c>
      <c r="H2450" s="68"/>
      <c r="I2450" s="204" t="s">
        <v>6496</v>
      </c>
      <c r="J2450" s="68"/>
      <c r="K2450" s="68"/>
      <c r="L2450" s="68"/>
      <c r="M2450" s="68"/>
      <c r="N2450" s="379"/>
      <c r="O2450" s="379"/>
      <c r="P2450" s="222">
        <v>50</v>
      </c>
      <c r="Q2450" s="222">
        <v>0</v>
      </c>
      <c r="R2450" s="68" t="s">
        <v>639</v>
      </c>
      <c r="S2450" s="381"/>
      <c r="T2450" s="287"/>
    </row>
    <row r="2451" spans="1:20" ht="51">
      <c r="A2451" s="198">
        <v>513</v>
      </c>
      <c r="B2451" s="68"/>
      <c r="C2451" s="220" t="s">
        <v>161</v>
      </c>
      <c r="D2451" s="221">
        <v>44820</v>
      </c>
      <c r="E2451" s="198" t="s">
        <v>5249</v>
      </c>
      <c r="F2451" s="198" t="s">
        <v>15</v>
      </c>
      <c r="G2451" s="198">
        <v>2006770</v>
      </c>
      <c r="H2451" s="68"/>
      <c r="I2451" s="204" t="s">
        <v>6497</v>
      </c>
      <c r="J2451" s="68"/>
      <c r="K2451" s="68"/>
      <c r="L2451" s="68"/>
      <c r="M2451" s="68"/>
      <c r="N2451" s="379"/>
      <c r="O2451" s="379"/>
      <c r="P2451" s="222">
        <v>50</v>
      </c>
      <c r="Q2451" s="222">
        <v>0</v>
      </c>
      <c r="R2451" s="68" t="s">
        <v>639</v>
      </c>
      <c r="S2451" s="381"/>
      <c r="T2451" s="287"/>
    </row>
    <row r="2452" spans="1:20" ht="89.25">
      <c r="A2452" s="198">
        <v>117</v>
      </c>
      <c r="B2452" s="68"/>
      <c r="C2452" s="220" t="s">
        <v>55</v>
      </c>
      <c r="D2452" s="221">
        <v>44820</v>
      </c>
      <c r="E2452" s="198" t="s">
        <v>5250</v>
      </c>
      <c r="F2452" s="198" t="s">
        <v>11</v>
      </c>
      <c r="G2452" s="198">
        <v>1042562</v>
      </c>
      <c r="H2452" s="68"/>
      <c r="I2452" s="204" t="s">
        <v>6498</v>
      </c>
      <c r="J2452" s="68"/>
      <c r="K2452" s="68"/>
      <c r="L2452" s="68"/>
      <c r="M2452" s="68"/>
      <c r="N2452" s="379"/>
      <c r="O2452" s="379"/>
      <c r="P2452" s="222">
        <v>50</v>
      </c>
      <c r="Q2452" s="222">
        <v>0</v>
      </c>
      <c r="R2452" s="68" t="s">
        <v>639</v>
      </c>
      <c r="S2452" s="381"/>
      <c r="T2452" s="287"/>
    </row>
    <row r="2453" spans="1:20" ht="89.25">
      <c r="A2453" s="198">
        <v>117</v>
      </c>
      <c r="B2453" s="68"/>
      <c r="C2453" s="220" t="s">
        <v>55</v>
      </c>
      <c r="D2453" s="221">
        <v>44820</v>
      </c>
      <c r="E2453" s="198" t="s">
        <v>5251</v>
      </c>
      <c r="F2453" s="198" t="s">
        <v>11</v>
      </c>
      <c r="G2453" s="198">
        <v>1042558</v>
      </c>
      <c r="H2453" s="68"/>
      <c r="I2453" s="204" t="s">
        <v>6499</v>
      </c>
      <c r="J2453" s="68"/>
      <c r="K2453" s="68"/>
      <c r="L2453" s="68"/>
      <c r="M2453" s="68"/>
      <c r="N2453" s="379"/>
      <c r="O2453" s="379"/>
      <c r="P2453" s="222">
        <v>50</v>
      </c>
      <c r="Q2453" s="222">
        <v>0</v>
      </c>
      <c r="R2453" s="68" t="s">
        <v>639</v>
      </c>
      <c r="S2453" s="381"/>
      <c r="T2453" s="287"/>
    </row>
    <row r="2454" spans="1:20" ht="76.5">
      <c r="A2454" s="198">
        <v>389</v>
      </c>
      <c r="B2454" s="68"/>
      <c r="C2454" s="220" t="s">
        <v>1437</v>
      </c>
      <c r="D2454" s="221">
        <v>44820</v>
      </c>
      <c r="E2454" s="198" t="s">
        <v>5252</v>
      </c>
      <c r="F2454" s="198" t="s">
        <v>11</v>
      </c>
      <c r="G2454" s="198">
        <v>1042559</v>
      </c>
      <c r="H2454" s="68"/>
      <c r="I2454" s="204" t="s">
        <v>6500</v>
      </c>
      <c r="J2454" s="68"/>
      <c r="K2454" s="68"/>
      <c r="L2454" s="68"/>
      <c r="M2454" s="68"/>
      <c r="N2454" s="379"/>
      <c r="O2454" s="379"/>
      <c r="P2454" s="222">
        <v>50</v>
      </c>
      <c r="Q2454" s="222">
        <v>0</v>
      </c>
      <c r="R2454" s="68" t="s">
        <v>639</v>
      </c>
      <c r="S2454" s="381"/>
      <c r="T2454" s="287"/>
    </row>
    <row r="2455" spans="1:20" ht="89.25">
      <c r="A2455" s="198">
        <v>389</v>
      </c>
      <c r="B2455" s="68"/>
      <c r="C2455" s="220" t="s">
        <v>1437</v>
      </c>
      <c r="D2455" s="221">
        <v>44820</v>
      </c>
      <c r="E2455" s="198" t="s">
        <v>5253</v>
      </c>
      <c r="F2455" s="198" t="s">
        <v>11</v>
      </c>
      <c r="G2455" s="198">
        <v>1042560</v>
      </c>
      <c r="H2455" s="68"/>
      <c r="I2455" s="204" t="s">
        <v>6501</v>
      </c>
      <c r="J2455" s="68"/>
      <c r="K2455" s="68"/>
      <c r="L2455" s="68"/>
      <c r="M2455" s="68"/>
      <c r="N2455" s="379"/>
      <c r="O2455" s="379"/>
      <c r="P2455" s="222">
        <v>50</v>
      </c>
      <c r="Q2455" s="222">
        <v>0</v>
      </c>
      <c r="R2455" s="68" t="s">
        <v>639</v>
      </c>
      <c r="S2455" s="381"/>
      <c r="T2455" s="287"/>
    </row>
    <row r="2456" spans="1:20" ht="89.25">
      <c r="A2456" s="198">
        <v>117</v>
      </c>
      <c r="B2456" s="68"/>
      <c r="C2456" s="220" t="s">
        <v>55</v>
      </c>
      <c r="D2456" s="221">
        <v>44820</v>
      </c>
      <c r="E2456" s="198" t="s">
        <v>5254</v>
      </c>
      <c r="F2456" s="198" t="s">
        <v>11</v>
      </c>
      <c r="G2456" s="198">
        <v>1042565</v>
      </c>
      <c r="H2456" s="68"/>
      <c r="I2456" s="204" t="s">
        <v>6502</v>
      </c>
      <c r="J2456" s="68"/>
      <c r="K2456" s="68"/>
      <c r="L2456" s="68"/>
      <c r="M2456" s="68"/>
      <c r="N2456" s="379"/>
      <c r="O2456" s="379"/>
      <c r="P2456" s="222">
        <v>50</v>
      </c>
      <c r="Q2456" s="222">
        <v>0</v>
      </c>
      <c r="R2456" s="68" t="s">
        <v>639</v>
      </c>
      <c r="S2456" s="381"/>
      <c r="T2456" s="287"/>
    </row>
    <row r="2457" spans="1:20" ht="89.25">
      <c r="A2457" s="198">
        <v>117</v>
      </c>
      <c r="B2457" s="68"/>
      <c r="C2457" s="220" t="s">
        <v>55</v>
      </c>
      <c r="D2457" s="221">
        <v>44820</v>
      </c>
      <c r="E2457" s="198" t="s">
        <v>5255</v>
      </c>
      <c r="F2457" s="198" t="s">
        <v>11</v>
      </c>
      <c r="G2457" s="198">
        <v>1042567</v>
      </c>
      <c r="H2457" s="68"/>
      <c r="I2457" s="204" t="s">
        <v>6503</v>
      </c>
      <c r="J2457" s="68"/>
      <c r="K2457" s="68"/>
      <c r="L2457" s="68"/>
      <c r="M2457" s="68"/>
      <c r="N2457" s="379"/>
      <c r="O2457" s="379"/>
      <c r="P2457" s="222">
        <v>50</v>
      </c>
      <c r="Q2457" s="222">
        <v>0</v>
      </c>
      <c r="R2457" s="68" t="s">
        <v>639</v>
      </c>
      <c r="S2457" s="381"/>
      <c r="T2457" s="287"/>
    </row>
    <row r="2458" spans="1:20" ht="51">
      <c r="A2458" s="198">
        <v>291</v>
      </c>
      <c r="B2458" s="68"/>
      <c r="C2458" s="220" t="s">
        <v>120</v>
      </c>
      <c r="D2458" s="221">
        <v>44823</v>
      </c>
      <c r="E2458" s="198" t="s">
        <v>5256</v>
      </c>
      <c r="F2458" s="198" t="s">
        <v>3</v>
      </c>
      <c r="G2458" s="198">
        <v>2051154</v>
      </c>
      <c r="H2458" s="68"/>
      <c r="I2458" s="204" t="s">
        <v>6504</v>
      </c>
      <c r="J2458" s="68"/>
      <c r="K2458" s="68"/>
      <c r="L2458" s="68"/>
      <c r="M2458" s="68"/>
      <c r="N2458" s="379"/>
      <c r="O2458" s="379"/>
      <c r="P2458" s="222">
        <v>0</v>
      </c>
      <c r="Q2458" s="222">
        <v>10195.23</v>
      </c>
      <c r="R2458" s="68" t="s">
        <v>639</v>
      </c>
      <c r="S2458" s="381"/>
      <c r="T2458" s="287"/>
    </row>
    <row r="2459" spans="1:20" ht="51">
      <c r="A2459" s="198">
        <v>201</v>
      </c>
      <c r="B2459" s="68"/>
      <c r="C2459" s="220" t="s">
        <v>86</v>
      </c>
      <c r="D2459" s="221">
        <v>44823</v>
      </c>
      <c r="E2459" s="198" t="s">
        <v>5257</v>
      </c>
      <c r="F2459" s="198" t="s">
        <v>3</v>
      </c>
      <c r="G2459" s="198">
        <v>2051166</v>
      </c>
      <c r="H2459" s="68"/>
      <c r="I2459" s="204" t="s">
        <v>6505</v>
      </c>
      <c r="J2459" s="68"/>
      <c r="K2459" s="68"/>
      <c r="L2459" s="68"/>
      <c r="M2459" s="68"/>
      <c r="N2459" s="379"/>
      <c r="O2459" s="379"/>
      <c r="P2459" s="222">
        <v>0</v>
      </c>
      <c r="Q2459" s="222">
        <v>178</v>
      </c>
      <c r="R2459" s="68" t="s">
        <v>639</v>
      </c>
      <c r="S2459" s="381"/>
      <c r="T2459" s="287"/>
    </row>
    <row r="2460" spans="1:20" ht="38.25">
      <c r="A2460" s="198" t="s">
        <v>551</v>
      </c>
      <c r="B2460" s="68"/>
      <c r="C2460" s="220" t="s">
        <v>590</v>
      </c>
      <c r="D2460" s="221">
        <v>44823</v>
      </c>
      <c r="E2460" s="198" t="s">
        <v>5258</v>
      </c>
      <c r="F2460" s="198" t="s">
        <v>3</v>
      </c>
      <c r="G2460" s="198">
        <v>2051167</v>
      </c>
      <c r="H2460" s="68"/>
      <c r="I2460" s="204" t="s">
        <v>6506</v>
      </c>
      <c r="J2460" s="68"/>
      <c r="K2460" s="68"/>
      <c r="L2460" s="68"/>
      <c r="M2460" s="68"/>
      <c r="N2460" s="379"/>
      <c r="O2460" s="379"/>
      <c r="P2460" s="222">
        <v>0</v>
      </c>
      <c r="Q2460" s="222">
        <v>1113</v>
      </c>
      <c r="R2460" s="68" t="s">
        <v>639</v>
      </c>
      <c r="S2460" s="381"/>
      <c r="T2460" s="287"/>
    </row>
    <row r="2461" spans="1:20" ht="51">
      <c r="A2461" s="198">
        <v>47</v>
      </c>
      <c r="B2461" s="68"/>
      <c r="C2461" s="220" t="s">
        <v>46</v>
      </c>
      <c r="D2461" s="221">
        <v>44823</v>
      </c>
      <c r="E2461" s="198" t="s">
        <v>5259</v>
      </c>
      <c r="F2461" s="198" t="s">
        <v>3</v>
      </c>
      <c r="G2461" s="198">
        <v>2051169</v>
      </c>
      <c r="H2461" s="68"/>
      <c r="I2461" s="204" t="s">
        <v>6507</v>
      </c>
      <c r="J2461" s="68"/>
      <c r="K2461" s="68"/>
      <c r="L2461" s="68"/>
      <c r="M2461" s="68"/>
      <c r="N2461" s="379"/>
      <c r="O2461" s="379"/>
      <c r="P2461" s="222">
        <v>0</v>
      </c>
      <c r="Q2461" s="222">
        <v>69.5</v>
      </c>
      <c r="R2461" s="68" t="s">
        <v>639</v>
      </c>
      <c r="S2461" s="381"/>
      <c r="T2461" s="287"/>
    </row>
    <row r="2462" spans="1:20" ht="51">
      <c r="A2462" s="198">
        <v>670</v>
      </c>
      <c r="B2462" s="68"/>
      <c r="C2462" s="220" t="s">
        <v>179</v>
      </c>
      <c r="D2462" s="221">
        <v>44823</v>
      </c>
      <c r="E2462" s="198" t="s">
        <v>5260</v>
      </c>
      <c r="F2462" s="198" t="s">
        <v>3</v>
      </c>
      <c r="G2462" s="198">
        <v>2051173</v>
      </c>
      <c r="H2462" s="68"/>
      <c r="I2462" s="204" t="s">
        <v>6508</v>
      </c>
      <c r="J2462" s="68"/>
      <c r="K2462" s="68"/>
      <c r="L2462" s="68"/>
      <c r="M2462" s="68"/>
      <c r="N2462" s="379"/>
      <c r="O2462" s="379"/>
      <c r="P2462" s="222">
        <v>0</v>
      </c>
      <c r="Q2462" s="222">
        <v>557.6</v>
      </c>
      <c r="R2462" s="68" t="s">
        <v>639</v>
      </c>
      <c r="S2462" s="381"/>
      <c r="T2462" s="287"/>
    </row>
    <row r="2463" spans="1:20" ht="51">
      <c r="A2463" s="198">
        <v>15</v>
      </c>
      <c r="B2463" s="68"/>
      <c r="C2463" s="220" t="s">
        <v>40</v>
      </c>
      <c r="D2463" s="221">
        <v>44823</v>
      </c>
      <c r="E2463" s="198" t="s">
        <v>5261</v>
      </c>
      <c r="F2463" s="198" t="s">
        <v>3</v>
      </c>
      <c r="G2463" s="198">
        <v>2051186</v>
      </c>
      <c r="H2463" s="68"/>
      <c r="I2463" s="204" t="s">
        <v>6509</v>
      </c>
      <c r="J2463" s="68"/>
      <c r="K2463" s="68"/>
      <c r="L2463" s="68"/>
      <c r="M2463" s="68"/>
      <c r="N2463" s="379"/>
      <c r="O2463" s="379"/>
      <c r="P2463" s="222">
        <v>0</v>
      </c>
      <c r="Q2463" s="222">
        <v>31.5</v>
      </c>
      <c r="R2463" s="68" t="s">
        <v>639</v>
      </c>
      <c r="S2463" s="381"/>
      <c r="T2463" s="287"/>
    </row>
    <row r="2464" spans="1:20" ht="38.25">
      <c r="A2464" s="198">
        <v>86</v>
      </c>
      <c r="B2464" s="68"/>
      <c r="C2464" s="220" t="s">
        <v>51</v>
      </c>
      <c r="D2464" s="221">
        <v>44823</v>
      </c>
      <c r="E2464" s="198" t="s">
        <v>5262</v>
      </c>
      <c r="F2464" s="198" t="s">
        <v>3</v>
      </c>
      <c r="G2464" s="198">
        <v>2051198</v>
      </c>
      <c r="H2464" s="68"/>
      <c r="I2464" s="204" t="s">
        <v>6510</v>
      </c>
      <c r="J2464" s="68"/>
      <c r="K2464" s="68"/>
      <c r="L2464" s="68"/>
      <c r="M2464" s="68"/>
      <c r="N2464" s="379"/>
      <c r="O2464" s="379"/>
      <c r="P2464" s="222">
        <v>0</v>
      </c>
      <c r="Q2464" s="222">
        <v>4415</v>
      </c>
      <c r="R2464" s="68" t="s">
        <v>639</v>
      </c>
      <c r="S2464" s="381"/>
      <c r="T2464" s="287"/>
    </row>
    <row r="2465" spans="1:20" ht="51">
      <c r="A2465" s="198">
        <v>599</v>
      </c>
      <c r="B2465" s="68"/>
      <c r="C2465" s="220" t="s">
        <v>1251</v>
      </c>
      <c r="D2465" s="221">
        <v>44823</v>
      </c>
      <c r="E2465" s="198" t="s">
        <v>5263</v>
      </c>
      <c r="F2465" s="198" t="s">
        <v>3</v>
      </c>
      <c r="G2465" s="198">
        <v>2051221</v>
      </c>
      <c r="H2465" s="68"/>
      <c r="I2465" s="204" t="s">
        <v>6511</v>
      </c>
      <c r="J2465" s="68"/>
      <c r="K2465" s="68"/>
      <c r="L2465" s="68"/>
      <c r="M2465" s="68"/>
      <c r="N2465" s="379"/>
      <c r="O2465" s="379"/>
      <c r="P2465" s="222">
        <v>0</v>
      </c>
      <c r="Q2465" s="222">
        <v>17.239999999999998</v>
      </c>
      <c r="R2465" s="68" t="s">
        <v>639</v>
      </c>
      <c r="S2465" s="381"/>
      <c r="T2465" s="287"/>
    </row>
    <row r="2466" spans="1:20" ht="51">
      <c r="A2466" s="198">
        <v>46</v>
      </c>
      <c r="B2466" s="68"/>
      <c r="C2466" s="220" t="s">
        <v>1384</v>
      </c>
      <c r="D2466" s="221">
        <v>44823</v>
      </c>
      <c r="E2466" s="198" t="s">
        <v>5264</v>
      </c>
      <c r="F2466" s="198" t="s">
        <v>3</v>
      </c>
      <c r="G2466" s="198">
        <v>2051233</v>
      </c>
      <c r="H2466" s="68"/>
      <c r="I2466" s="204" t="s">
        <v>6512</v>
      </c>
      <c r="J2466" s="68"/>
      <c r="K2466" s="68"/>
      <c r="L2466" s="68"/>
      <c r="M2466" s="68"/>
      <c r="N2466" s="379"/>
      <c r="O2466" s="379"/>
      <c r="P2466" s="222">
        <v>0</v>
      </c>
      <c r="Q2466" s="222">
        <v>88.21</v>
      </c>
      <c r="R2466" s="68" t="s">
        <v>639</v>
      </c>
      <c r="S2466" s="381"/>
      <c r="T2466" s="287"/>
    </row>
    <row r="2467" spans="1:20" ht="63.75">
      <c r="A2467" s="198">
        <v>598</v>
      </c>
      <c r="B2467" s="68"/>
      <c r="C2467" s="220" t="s">
        <v>674</v>
      </c>
      <c r="D2467" s="221">
        <v>44823</v>
      </c>
      <c r="E2467" s="198" t="s">
        <v>5265</v>
      </c>
      <c r="F2467" s="198" t="s">
        <v>3</v>
      </c>
      <c r="G2467" s="198">
        <v>2051252</v>
      </c>
      <c r="H2467" s="68"/>
      <c r="I2467" s="204" t="s">
        <v>6513</v>
      </c>
      <c r="J2467" s="68"/>
      <c r="K2467" s="68"/>
      <c r="L2467" s="68"/>
      <c r="M2467" s="68"/>
      <c r="N2467" s="379"/>
      <c r="O2467" s="379"/>
      <c r="P2467" s="222">
        <v>0</v>
      </c>
      <c r="Q2467" s="222">
        <v>25</v>
      </c>
      <c r="R2467" s="68" t="s">
        <v>639</v>
      </c>
      <c r="S2467" s="381"/>
      <c r="T2467" s="287"/>
    </row>
    <row r="2468" spans="1:20" ht="51">
      <c r="A2468" s="198">
        <v>378</v>
      </c>
      <c r="B2468" s="68"/>
      <c r="C2468" s="220" t="s">
        <v>611</v>
      </c>
      <c r="D2468" s="221">
        <v>44823</v>
      </c>
      <c r="E2468" s="198" t="s">
        <v>5266</v>
      </c>
      <c r="F2468" s="198" t="s">
        <v>3</v>
      </c>
      <c r="G2468" s="198">
        <v>2051254</v>
      </c>
      <c r="H2468" s="68"/>
      <c r="I2468" s="204" t="s">
        <v>6514</v>
      </c>
      <c r="J2468" s="68"/>
      <c r="K2468" s="68"/>
      <c r="L2468" s="68"/>
      <c r="M2468" s="68"/>
      <c r="N2468" s="379"/>
      <c r="O2468" s="379"/>
      <c r="P2468" s="222">
        <v>0</v>
      </c>
      <c r="Q2468" s="222">
        <v>312</v>
      </c>
      <c r="R2468" s="68" t="s">
        <v>639</v>
      </c>
      <c r="S2468" s="381"/>
      <c r="T2468" s="287"/>
    </row>
    <row r="2469" spans="1:20" ht="51">
      <c r="A2469" s="198">
        <v>378</v>
      </c>
      <c r="B2469" s="68"/>
      <c r="C2469" s="220" t="s">
        <v>611</v>
      </c>
      <c r="D2469" s="221">
        <v>44823</v>
      </c>
      <c r="E2469" s="198" t="s">
        <v>5267</v>
      </c>
      <c r="F2469" s="198" t="s">
        <v>3</v>
      </c>
      <c r="G2469" s="198">
        <v>2051255</v>
      </c>
      <c r="H2469" s="68"/>
      <c r="I2469" s="204" t="s">
        <v>6515</v>
      </c>
      <c r="J2469" s="68"/>
      <c r="K2469" s="68"/>
      <c r="L2469" s="68"/>
      <c r="M2469" s="68"/>
      <c r="N2469" s="379"/>
      <c r="O2469" s="379"/>
      <c r="P2469" s="222">
        <v>0</v>
      </c>
      <c r="Q2469" s="222">
        <v>240.5</v>
      </c>
      <c r="R2469" s="68" t="s">
        <v>639</v>
      </c>
      <c r="S2469" s="381"/>
      <c r="T2469" s="287"/>
    </row>
    <row r="2470" spans="1:20" ht="51">
      <c r="A2470" s="198">
        <v>46</v>
      </c>
      <c r="B2470" s="68"/>
      <c r="C2470" s="220" t="s">
        <v>1384</v>
      </c>
      <c r="D2470" s="221">
        <v>44823</v>
      </c>
      <c r="E2470" s="198" t="s">
        <v>5268</v>
      </c>
      <c r="F2470" s="198" t="s">
        <v>3</v>
      </c>
      <c r="G2470" s="198">
        <v>2051292</v>
      </c>
      <c r="H2470" s="68"/>
      <c r="I2470" s="204" t="s">
        <v>6516</v>
      </c>
      <c r="J2470" s="68"/>
      <c r="K2470" s="68"/>
      <c r="L2470" s="68"/>
      <c r="M2470" s="68"/>
      <c r="N2470" s="379"/>
      <c r="O2470" s="379"/>
      <c r="P2470" s="222">
        <v>0</v>
      </c>
      <c r="Q2470" s="222">
        <v>117.97</v>
      </c>
      <c r="R2470" s="68" t="s">
        <v>639</v>
      </c>
      <c r="S2470" s="381"/>
      <c r="T2470" s="287"/>
    </row>
    <row r="2471" spans="1:20" ht="51">
      <c r="A2471" s="198">
        <v>46</v>
      </c>
      <c r="B2471" s="68"/>
      <c r="C2471" s="220" t="s">
        <v>1384</v>
      </c>
      <c r="D2471" s="221">
        <v>44823</v>
      </c>
      <c r="E2471" s="198" t="s">
        <v>5269</v>
      </c>
      <c r="F2471" s="198" t="s">
        <v>3</v>
      </c>
      <c r="G2471" s="198">
        <v>2051294</v>
      </c>
      <c r="H2471" s="68"/>
      <c r="I2471" s="204" t="s">
        <v>6517</v>
      </c>
      <c r="J2471" s="68"/>
      <c r="K2471" s="68"/>
      <c r="L2471" s="68"/>
      <c r="M2471" s="68"/>
      <c r="N2471" s="379"/>
      <c r="O2471" s="379"/>
      <c r="P2471" s="222">
        <v>0</v>
      </c>
      <c r="Q2471" s="222">
        <v>296.88</v>
      </c>
      <c r="R2471" s="68" t="s">
        <v>639</v>
      </c>
      <c r="S2471" s="381"/>
      <c r="T2471" s="287"/>
    </row>
    <row r="2472" spans="1:20" ht="51">
      <c r="A2472" s="198" t="s">
        <v>551</v>
      </c>
      <c r="B2472" s="68"/>
      <c r="C2472" s="220" t="s">
        <v>590</v>
      </c>
      <c r="D2472" s="221">
        <v>44823</v>
      </c>
      <c r="E2472" s="198" t="s">
        <v>5270</v>
      </c>
      <c r="F2472" s="198" t="s">
        <v>3</v>
      </c>
      <c r="G2472" s="198">
        <v>2051298</v>
      </c>
      <c r="H2472" s="68"/>
      <c r="I2472" s="204" t="s">
        <v>6518</v>
      </c>
      <c r="J2472" s="68"/>
      <c r="K2472" s="68"/>
      <c r="L2472" s="68"/>
      <c r="M2472" s="68"/>
      <c r="N2472" s="379"/>
      <c r="O2472" s="379"/>
      <c r="P2472" s="222">
        <v>0</v>
      </c>
      <c r="Q2472" s="222">
        <v>105.5</v>
      </c>
      <c r="R2472" s="68" t="s">
        <v>639</v>
      </c>
      <c r="S2472" s="381"/>
      <c r="T2472" s="287"/>
    </row>
    <row r="2473" spans="1:20" ht="51">
      <c r="A2473" s="198">
        <v>46</v>
      </c>
      <c r="B2473" s="68"/>
      <c r="C2473" s="220" t="s">
        <v>1384</v>
      </c>
      <c r="D2473" s="221">
        <v>44823</v>
      </c>
      <c r="E2473" s="198" t="s">
        <v>5271</v>
      </c>
      <c r="F2473" s="198" t="s">
        <v>3</v>
      </c>
      <c r="G2473" s="198">
        <v>2051318</v>
      </c>
      <c r="H2473" s="68"/>
      <c r="I2473" s="204" t="s">
        <v>6519</v>
      </c>
      <c r="J2473" s="68"/>
      <c r="K2473" s="68"/>
      <c r="L2473" s="68"/>
      <c r="M2473" s="68"/>
      <c r="N2473" s="379"/>
      <c r="O2473" s="379"/>
      <c r="P2473" s="222">
        <v>0</v>
      </c>
      <c r="Q2473" s="222">
        <v>1173</v>
      </c>
      <c r="R2473" s="68" t="s">
        <v>639</v>
      </c>
      <c r="S2473" s="381"/>
      <c r="T2473" s="287"/>
    </row>
    <row r="2474" spans="1:20" ht="38.25">
      <c r="A2474" s="198" t="s">
        <v>551</v>
      </c>
      <c r="B2474" s="68"/>
      <c r="C2474" s="220" t="s">
        <v>590</v>
      </c>
      <c r="D2474" s="221">
        <v>44823</v>
      </c>
      <c r="E2474" s="198" t="s">
        <v>5272</v>
      </c>
      <c r="F2474" s="198" t="s">
        <v>3</v>
      </c>
      <c r="G2474" s="198">
        <v>2051319</v>
      </c>
      <c r="H2474" s="68"/>
      <c r="I2474" s="204" t="s">
        <v>6520</v>
      </c>
      <c r="J2474" s="68"/>
      <c r="K2474" s="68"/>
      <c r="L2474" s="68"/>
      <c r="M2474" s="68"/>
      <c r="N2474" s="379"/>
      <c r="O2474" s="379"/>
      <c r="P2474" s="222">
        <v>0</v>
      </c>
      <c r="Q2474" s="222">
        <v>36</v>
      </c>
      <c r="R2474" s="68" t="s">
        <v>639</v>
      </c>
      <c r="S2474" s="381"/>
      <c r="T2474" s="287"/>
    </row>
    <row r="2475" spans="1:20" ht="63.75">
      <c r="A2475" s="198">
        <v>53</v>
      </c>
      <c r="B2475" s="68"/>
      <c r="C2475" s="220" t="s">
        <v>1389</v>
      </c>
      <c r="D2475" s="221">
        <v>44823</v>
      </c>
      <c r="E2475" s="198" t="s">
        <v>5273</v>
      </c>
      <c r="F2475" s="198" t="s">
        <v>3</v>
      </c>
      <c r="G2475" s="198">
        <v>2051192</v>
      </c>
      <c r="H2475" s="68"/>
      <c r="I2475" s="204" t="s">
        <v>6521</v>
      </c>
      <c r="J2475" s="68"/>
      <c r="K2475" s="68"/>
      <c r="L2475" s="68"/>
      <c r="M2475" s="68"/>
      <c r="N2475" s="379"/>
      <c r="O2475" s="379"/>
      <c r="P2475" s="222">
        <v>0</v>
      </c>
      <c r="Q2475" s="222">
        <v>428</v>
      </c>
      <c r="R2475" s="68" t="s">
        <v>639</v>
      </c>
      <c r="S2475" s="381"/>
      <c r="T2475" s="287"/>
    </row>
    <row r="2476" spans="1:20" ht="76.5">
      <c r="A2476" s="198">
        <v>10</v>
      </c>
      <c r="B2476" s="68"/>
      <c r="C2476" s="220" t="s">
        <v>39</v>
      </c>
      <c r="D2476" s="221">
        <v>44823</v>
      </c>
      <c r="E2476" s="198" t="s">
        <v>5274</v>
      </c>
      <c r="F2476" s="198" t="s">
        <v>6</v>
      </c>
      <c r="G2476" s="198">
        <v>2007570</v>
      </c>
      <c r="H2476" s="68"/>
      <c r="I2476" s="204" t="s">
        <v>6522</v>
      </c>
      <c r="J2476" s="68"/>
      <c r="K2476" s="68"/>
      <c r="L2476" s="68"/>
      <c r="M2476" s="68"/>
      <c r="N2476" s="379"/>
      <c r="O2476" s="379"/>
      <c r="P2476" s="222">
        <v>0</v>
      </c>
      <c r="Q2476" s="222">
        <v>117360.88</v>
      </c>
      <c r="R2476" s="68" t="s">
        <v>639</v>
      </c>
      <c r="S2476" s="381"/>
      <c r="T2476" s="287"/>
    </row>
    <row r="2477" spans="1:20" ht="76.5">
      <c r="A2477" s="198">
        <v>10</v>
      </c>
      <c r="B2477" s="68"/>
      <c r="C2477" s="220" t="s">
        <v>39</v>
      </c>
      <c r="D2477" s="221">
        <v>44823</v>
      </c>
      <c r="E2477" s="198" t="s">
        <v>5275</v>
      </c>
      <c r="F2477" s="198" t="s">
        <v>15</v>
      </c>
      <c r="G2477" s="198">
        <v>2007571</v>
      </c>
      <c r="H2477" s="68"/>
      <c r="I2477" s="204" t="s">
        <v>6523</v>
      </c>
      <c r="J2477" s="68"/>
      <c r="K2477" s="68"/>
      <c r="L2477" s="68"/>
      <c r="M2477" s="68"/>
      <c r="N2477" s="379"/>
      <c r="O2477" s="379"/>
      <c r="P2477" s="222">
        <v>50</v>
      </c>
      <c r="Q2477" s="222">
        <v>0</v>
      </c>
      <c r="R2477" s="68" t="s">
        <v>639</v>
      </c>
      <c r="S2477" s="381"/>
      <c r="T2477" s="287"/>
    </row>
    <row r="2478" spans="1:20" ht="63.75">
      <c r="A2478" s="198">
        <v>513</v>
      </c>
      <c r="B2478" s="68"/>
      <c r="C2478" s="220" t="s">
        <v>161</v>
      </c>
      <c r="D2478" s="221">
        <v>44823</v>
      </c>
      <c r="E2478" s="198" t="s">
        <v>5276</v>
      </c>
      <c r="F2478" s="198" t="s">
        <v>15</v>
      </c>
      <c r="G2478" s="198">
        <v>2007716</v>
      </c>
      <c r="H2478" s="68"/>
      <c r="I2478" s="204" t="s">
        <v>6524</v>
      </c>
      <c r="J2478" s="68"/>
      <c r="K2478" s="68"/>
      <c r="L2478" s="68"/>
      <c r="M2478" s="68"/>
      <c r="N2478" s="379"/>
      <c r="O2478" s="379"/>
      <c r="P2478" s="222">
        <v>50</v>
      </c>
      <c r="Q2478" s="222">
        <v>0</v>
      </c>
      <c r="R2478" s="68" t="s">
        <v>639</v>
      </c>
      <c r="S2478" s="381"/>
      <c r="T2478" s="287"/>
    </row>
    <row r="2479" spans="1:20" ht="76.5">
      <c r="A2479" s="198">
        <v>117</v>
      </c>
      <c r="B2479" s="68"/>
      <c r="C2479" s="220" t="s">
        <v>55</v>
      </c>
      <c r="D2479" s="221">
        <v>44823</v>
      </c>
      <c r="E2479" s="198" t="s">
        <v>5277</v>
      </c>
      <c r="F2479" s="198" t="s">
        <v>11</v>
      </c>
      <c r="G2479" s="198">
        <v>1042638</v>
      </c>
      <c r="H2479" s="68"/>
      <c r="I2479" s="204" t="s">
        <v>6525</v>
      </c>
      <c r="J2479" s="68"/>
      <c r="K2479" s="68"/>
      <c r="L2479" s="68"/>
      <c r="M2479" s="68"/>
      <c r="N2479" s="379"/>
      <c r="O2479" s="379"/>
      <c r="P2479" s="222">
        <v>50</v>
      </c>
      <c r="Q2479" s="222">
        <v>0</v>
      </c>
      <c r="R2479" s="68" t="s">
        <v>639</v>
      </c>
      <c r="S2479" s="381"/>
      <c r="T2479" s="287"/>
    </row>
    <row r="2480" spans="1:20" ht="89.25">
      <c r="A2480" s="198">
        <v>389</v>
      </c>
      <c r="B2480" s="68"/>
      <c r="C2480" s="220" t="s">
        <v>1437</v>
      </c>
      <c r="D2480" s="221">
        <v>44823</v>
      </c>
      <c r="E2480" s="198" t="s">
        <v>5278</v>
      </c>
      <c r="F2480" s="198" t="s">
        <v>11</v>
      </c>
      <c r="G2480" s="198">
        <v>1042640</v>
      </c>
      <c r="H2480" s="68"/>
      <c r="I2480" s="204" t="s">
        <v>6526</v>
      </c>
      <c r="J2480" s="68"/>
      <c r="K2480" s="68"/>
      <c r="L2480" s="68"/>
      <c r="M2480" s="68"/>
      <c r="N2480" s="379"/>
      <c r="O2480" s="379"/>
      <c r="P2480" s="222">
        <v>50</v>
      </c>
      <c r="Q2480" s="222">
        <v>0</v>
      </c>
      <c r="R2480" s="68" t="s">
        <v>639</v>
      </c>
      <c r="S2480" s="381"/>
      <c r="T2480" s="287"/>
    </row>
    <row r="2481" spans="1:20" ht="76.5">
      <c r="A2481" s="198">
        <v>513</v>
      </c>
      <c r="B2481" s="68"/>
      <c r="C2481" s="220" t="s">
        <v>161</v>
      </c>
      <c r="D2481" s="221">
        <v>44823</v>
      </c>
      <c r="E2481" s="198" t="s">
        <v>5279</v>
      </c>
      <c r="F2481" s="198" t="s">
        <v>11</v>
      </c>
      <c r="G2481" s="198">
        <v>1042648</v>
      </c>
      <c r="H2481" s="68"/>
      <c r="I2481" s="204" t="s">
        <v>6527</v>
      </c>
      <c r="J2481" s="68"/>
      <c r="K2481" s="68"/>
      <c r="L2481" s="68"/>
      <c r="M2481" s="68"/>
      <c r="N2481" s="379"/>
      <c r="O2481" s="379"/>
      <c r="P2481" s="222">
        <v>50</v>
      </c>
      <c r="Q2481" s="222">
        <v>0</v>
      </c>
      <c r="R2481" s="68" t="s">
        <v>639</v>
      </c>
      <c r="S2481" s="381"/>
      <c r="T2481" s="287"/>
    </row>
    <row r="2482" spans="1:20" ht="63.75">
      <c r="A2482" s="198" t="s">
        <v>543</v>
      </c>
      <c r="B2482" s="68"/>
      <c r="C2482" s="220" t="s">
        <v>693</v>
      </c>
      <c r="D2482" s="221">
        <v>44823</v>
      </c>
      <c r="E2482" s="198" t="s">
        <v>5280</v>
      </c>
      <c r="F2482" s="198" t="s">
        <v>6</v>
      </c>
      <c r="G2482" s="198">
        <v>2008459</v>
      </c>
      <c r="H2482" s="68"/>
      <c r="I2482" s="204" t="s">
        <v>6528</v>
      </c>
      <c r="J2482" s="68"/>
      <c r="K2482" s="68"/>
      <c r="L2482" s="68"/>
      <c r="M2482" s="68"/>
      <c r="N2482" s="379"/>
      <c r="O2482" s="379"/>
      <c r="P2482" s="222">
        <v>0</v>
      </c>
      <c r="Q2482" s="222">
        <v>413213.25</v>
      </c>
      <c r="R2482" s="68" t="s">
        <v>639</v>
      </c>
      <c r="S2482" s="381"/>
      <c r="T2482" s="287"/>
    </row>
    <row r="2483" spans="1:20" ht="63.75">
      <c r="A2483" s="198">
        <v>10</v>
      </c>
      <c r="B2483" s="68"/>
      <c r="C2483" s="220" t="s">
        <v>39</v>
      </c>
      <c r="D2483" s="221">
        <v>44823</v>
      </c>
      <c r="E2483" s="198" t="s">
        <v>5281</v>
      </c>
      <c r="F2483" s="198" t="s">
        <v>6</v>
      </c>
      <c r="G2483" s="198">
        <v>2008302</v>
      </c>
      <c r="H2483" s="68"/>
      <c r="I2483" s="204" t="s">
        <v>6529</v>
      </c>
      <c r="J2483" s="68"/>
      <c r="K2483" s="68"/>
      <c r="L2483" s="68"/>
      <c r="M2483" s="68"/>
      <c r="N2483" s="379"/>
      <c r="O2483" s="379"/>
      <c r="P2483" s="222">
        <v>0</v>
      </c>
      <c r="Q2483" s="222">
        <v>28011.58</v>
      </c>
      <c r="R2483" s="68" t="s">
        <v>639</v>
      </c>
      <c r="S2483" s="381"/>
      <c r="T2483" s="287"/>
    </row>
    <row r="2484" spans="1:20" ht="63.75">
      <c r="A2484" s="198">
        <v>10</v>
      </c>
      <c r="B2484" s="68"/>
      <c r="C2484" s="220" t="s">
        <v>39</v>
      </c>
      <c r="D2484" s="221">
        <v>44823</v>
      </c>
      <c r="E2484" s="198" t="s">
        <v>5282</v>
      </c>
      <c r="F2484" s="198" t="s">
        <v>15</v>
      </c>
      <c r="G2484" s="198">
        <v>2008303</v>
      </c>
      <c r="H2484" s="68"/>
      <c r="I2484" s="204" t="s">
        <v>6530</v>
      </c>
      <c r="J2484" s="68"/>
      <c r="K2484" s="68"/>
      <c r="L2484" s="68"/>
      <c r="M2484" s="68"/>
      <c r="N2484" s="379"/>
      <c r="O2484" s="379"/>
      <c r="P2484" s="222">
        <v>50</v>
      </c>
      <c r="Q2484" s="222">
        <v>0</v>
      </c>
      <c r="R2484" s="68" t="s">
        <v>639</v>
      </c>
      <c r="S2484" s="381"/>
      <c r="T2484" s="287"/>
    </row>
    <row r="2485" spans="1:20" ht="63.75">
      <c r="A2485" s="198">
        <v>862</v>
      </c>
      <c r="B2485" s="68"/>
      <c r="C2485" s="220" t="s">
        <v>188</v>
      </c>
      <c r="D2485" s="221">
        <v>44823</v>
      </c>
      <c r="E2485" s="198" t="s">
        <v>5283</v>
      </c>
      <c r="F2485" s="198" t="s">
        <v>13</v>
      </c>
      <c r="G2485" s="198">
        <v>2008458</v>
      </c>
      <c r="H2485" s="68"/>
      <c r="I2485" s="204" t="s">
        <v>6531</v>
      </c>
      <c r="J2485" s="68"/>
      <c r="K2485" s="68"/>
      <c r="L2485" s="68"/>
      <c r="M2485" s="68"/>
      <c r="N2485" s="379"/>
      <c r="O2485" s="379"/>
      <c r="P2485" s="222">
        <v>1367454.1</v>
      </c>
      <c r="Q2485" s="222">
        <v>0</v>
      </c>
      <c r="R2485" s="68" t="s">
        <v>639</v>
      </c>
      <c r="S2485" s="381"/>
      <c r="T2485" s="287"/>
    </row>
    <row r="2486" spans="1:20" ht="63.75">
      <c r="A2486" s="198">
        <v>862</v>
      </c>
      <c r="B2486" s="68"/>
      <c r="C2486" s="220" t="s">
        <v>188</v>
      </c>
      <c r="D2486" s="221">
        <v>44823</v>
      </c>
      <c r="E2486" s="198" t="s">
        <v>5284</v>
      </c>
      <c r="F2486" s="198" t="s">
        <v>13</v>
      </c>
      <c r="G2486" s="198">
        <v>2008458</v>
      </c>
      <c r="H2486" s="68"/>
      <c r="I2486" s="204" t="s">
        <v>6532</v>
      </c>
      <c r="J2486" s="68"/>
      <c r="K2486" s="68"/>
      <c r="L2486" s="68"/>
      <c r="M2486" s="68"/>
      <c r="N2486" s="379"/>
      <c r="O2486" s="379"/>
      <c r="P2486" s="222">
        <v>523903.56</v>
      </c>
      <c r="Q2486" s="222">
        <v>0</v>
      </c>
      <c r="R2486" s="68" t="s">
        <v>639</v>
      </c>
      <c r="S2486" s="381"/>
      <c r="T2486" s="287"/>
    </row>
    <row r="2487" spans="1:20" ht="63.75">
      <c r="A2487" s="198">
        <v>862</v>
      </c>
      <c r="B2487" s="68"/>
      <c r="C2487" s="220" t="s">
        <v>188</v>
      </c>
      <c r="D2487" s="221">
        <v>44823</v>
      </c>
      <c r="E2487" s="198" t="s">
        <v>5285</v>
      </c>
      <c r="F2487" s="198" t="s">
        <v>11</v>
      </c>
      <c r="G2487" s="198">
        <v>2008458</v>
      </c>
      <c r="H2487" s="68"/>
      <c r="I2487" s="204" t="s">
        <v>6533</v>
      </c>
      <c r="J2487" s="68"/>
      <c r="K2487" s="68"/>
      <c r="L2487" s="68"/>
      <c r="M2487" s="68"/>
      <c r="N2487" s="379"/>
      <c r="O2487" s="379"/>
      <c r="P2487" s="222">
        <v>1860.01</v>
      </c>
      <c r="Q2487" s="222">
        <v>0</v>
      </c>
      <c r="R2487" s="68" t="s">
        <v>639</v>
      </c>
      <c r="S2487" s="381"/>
      <c r="T2487" s="287"/>
    </row>
    <row r="2488" spans="1:20" ht="63.75">
      <c r="A2488" s="198">
        <v>862</v>
      </c>
      <c r="B2488" s="68"/>
      <c r="C2488" s="220" t="s">
        <v>188</v>
      </c>
      <c r="D2488" s="221">
        <v>44823</v>
      </c>
      <c r="E2488" s="198" t="s">
        <v>5286</v>
      </c>
      <c r="F2488" s="198" t="s">
        <v>13</v>
      </c>
      <c r="G2488" s="198">
        <v>2008459</v>
      </c>
      <c r="H2488" s="68"/>
      <c r="I2488" s="204" t="s">
        <v>6534</v>
      </c>
      <c r="J2488" s="68"/>
      <c r="K2488" s="68"/>
      <c r="L2488" s="68"/>
      <c r="M2488" s="68"/>
      <c r="N2488" s="379"/>
      <c r="O2488" s="379"/>
      <c r="P2488" s="222">
        <v>298753.75</v>
      </c>
      <c r="Q2488" s="222">
        <v>0</v>
      </c>
      <c r="R2488" s="68" t="s">
        <v>639</v>
      </c>
      <c r="S2488" s="381"/>
      <c r="T2488" s="287"/>
    </row>
    <row r="2489" spans="1:20" ht="63.75">
      <c r="A2489" s="198">
        <v>862</v>
      </c>
      <c r="B2489" s="68"/>
      <c r="C2489" s="220" t="s">
        <v>188</v>
      </c>
      <c r="D2489" s="221">
        <v>44823</v>
      </c>
      <c r="E2489" s="198" t="s">
        <v>5287</v>
      </c>
      <c r="F2489" s="198" t="s">
        <v>13</v>
      </c>
      <c r="G2489" s="198">
        <v>2008459</v>
      </c>
      <c r="H2489" s="68"/>
      <c r="I2489" s="204" t="s">
        <v>6535</v>
      </c>
      <c r="J2489" s="68"/>
      <c r="K2489" s="68"/>
      <c r="L2489" s="68"/>
      <c r="M2489" s="68"/>
      <c r="N2489" s="379"/>
      <c r="O2489" s="379"/>
      <c r="P2489" s="222">
        <v>114459.5</v>
      </c>
      <c r="Q2489" s="222">
        <v>0</v>
      </c>
      <c r="R2489" s="68" t="s">
        <v>639</v>
      </c>
      <c r="S2489" s="381"/>
      <c r="T2489" s="287"/>
    </row>
    <row r="2490" spans="1:20" ht="76.5">
      <c r="A2490" s="198">
        <v>119</v>
      </c>
      <c r="B2490" s="68"/>
      <c r="C2490" s="220" t="s">
        <v>56</v>
      </c>
      <c r="D2490" s="221">
        <v>44823</v>
      </c>
      <c r="E2490" s="198" t="s">
        <v>5288</v>
      </c>
      <c r="F2490" s="198" t="s">
        <v>11</v>
      </c>
      <c r="G2490" s="198">
        <v>1042666</v>
      </c>
      <c r="H2490" s="68"/>
      <c r="I2490" s="204" t="s">
        <v>6536</v>
      </c>
      <c r="J2490" s="68"/>
      <c r="K2490" s="68"/>
      <c r="L2490" s="68"/>
      <c r="M2490" s="68"/>
      <c r="N2490" s="379"/>
      <c r="O2490" s="379"/>
      <c r="P2490" s="222">
        <v>50</v>
      </c>
      <c r="Q2490" s="222">
        <v>0</v>
      </c>
      <c r="R2490" s="68" t="s">
        <v>639</v>
      </c>
      <c r="S2490" s="381"/>
      <c r="T2490" s="287"/>
    </row>
    <row r="2491" spans="1:20" ht="102">
      <c r="A2491" s="198">
        <v>78</v>
      </c>
      <c r="B2491" s="68"/>
      <c r="C2491" s="220" t="s">
        <v>1385</v>
      </c>
      <c r="D2491" s="221">
        <v>44823</v>
      </c>
      <c r="E2491" s="198" t="s">
        <v>5289</v>
      </c>
      <c r="F2491" s="198" t="s">
        <v>11</v>
      </c>
      <c r="G2491" s="198">
        <v>1042655</v>
      </c>
      <c r="H2491" s="68"/>
      <c r="I2491" s="204" t="s">
        <v>6537</v>
      </c>
      <c r="J2491" s="68"/>
      <c r="K2491" s="68"/>
      <c r="L2491" s="68"/>
      <c r="M2491" s="68"/>
      <c r="N2491" s="379"/>
      <c r="O2491" s="379"/>
      <c r="P2491" s="222">
        <v>14335.61</v>
      </c>
      <c r="Q2491" s="222">
        <v>0</v>
      </c>
      <c r="R2491" s="68" t="s">
        <v>639</v>
      </c>
      <c r="S2491" s="381"/>
      <c r="T2491" s="287"/>
    </row>
    <row r="2492" spans="1:20" ht="51">
      <c r="A2492" s="198" t="s">
        <v>551</v>
      </c>
      <c r="B2492" s="68"/>
      <c r="C2492" s="220" t="s">
        <v>590</v>
      </c>
      <c r="D2492" s="221">
        <v>44824</v>
      </c>
      <c r="E2492" s="198" t="s">
        <v>5290</v>
      </c>
      <c r="F2492" s="198" t="s">
        <v>3</v>
      </c>
      <c r="G2492" s="198">
        <v>2051482</v>
      </c>
      <c r="H2492" s="68"/>
      <c r="I2492" s="204" t="s">
        <v>6538</v>
      </c>
      <c r="J2492" s="68"/>
      <c r="K2492" s="68"/>
      <c r="L2492" s="68"/>
      <c r="M2492" s="68"/>
      <c r="N2492" s="379"/>
      <c r="O2492" s="379"/>
      <c r="P2492" s="222">
        <v>0</v>
      </c>
      <c r="Q2492" s="222">
        <v>160</v>
      </c>
      <c r="R2492" s="68" t="s">
        <v>639</v>
      </c>
      <c r="S2492" s="381"/>
      <c r="T2492" s="287"/>
    </row>
    <row r="2493" spans="1:20" ht="51">
      <c r="A2493" s="198">
        <v>46</v>
      </c>
      <c r="B2493" s="68"/>
      <c r="C2493" s="220" t="s">
        <v>1384</v>
      </c>
      <c r="D2493" s="221">
        <v>44824</v>
      </c>
      <c r="E2493" s="198" t="s">
        <v>5291</v>
      </c>
      <c r="F2493" s="198" t="s">
        <v>3</v>
      </c>
      <c r="G2493" s="198">
        <v>2051491</v>
      </c>
      <c r="H2493" s="68"/>
      <c r="I2493" s="204" t="s">
        <v>6539</v>
      </c>
      <c r="J2493" s="68"/>
      <c r="K2493" s="68"/>
      <c r="L2493" s="68"/>
      <c r="M2493" s="68"/>
      <c r="N2493" s="379"/>
      <c r="O2493" s="379"/>
      <c r="P2493" s="222">
        <v>0</v>
      </c>
      <c r="Q2493" s="222">
        <v>371</v>
      </c>
      <c r="R2493" s="68" t="s">
        <v>639</v>
      </c>
      <c r="S2493" s="381"/>
      <c r="T2493" s="287"/>
    </row>
    <row r="2494" spans="1:20" ht="51">
      <c r="A2494" s="198">
        <v>599</v>
      </c>
      <c r="B2494" s="68"/>
      <c r="C2494" s="220" t="s">
        <v>1251</v>
      </c>
      <c r="D2494" s="221">
        <v>44824</v>
      </c>
      <c r="E2494" s="198" t="s">
        <v>5292</v>
      </c>
      <c r="F2494" s="198" t="s">
        <v>3</v>
      </c>
      <c r="G2494" s="198">
        <v>2051511</v>
      </c>
      <c r="H2494" s="68"/>
      <c r="I2494" s="204" t="s">
        <v>6540</v>
      </c>
      <c r="J2494" s="68"/>
      <c r="K2494" s="68"/>
      <c r="L2494" s="68"/>
      <c r="M2494" s="68"/>
      <c r="N2494" s="379"/>
      <c r="O2494" s="379"/>
      <c r="P2494" s="222">
        <v>0</v>
      </c>
      <c r="Q2494" s="222">
        <v>13</v>
      </c>
      <c r="R2494" s="68" t="s">
        <v>639</v>
      </c>
      <c r="S2494" s="381"/>
      <c r="T2494" s="287"/>
    </row>
    <row r="2495" spans="1:20" ht="51">
      <c r="A2495" s="198">
        <v>599</v>
      </c>
      <c r="B2495" s="68"/>
      <c r="C2495" s="220" t="s">
        <v>1251</v>
      </c>
      <c r="D2495" s="221">
        <v>44824</v>
      </c>
      <c r="E2495" s="198" t="s">
        <v>5293</v>
      </c>
      <c r="F2495" s="198" t="s">
        <v>3</v>
      </c>
      <c r="G2495" s="198">
        <v>2051512</v>
      </c>
      <c r="H2495" s="68"/>
      <c r="I2495" s="204" t="s">
        <v>6540</v>
      </c>
      <c r="J2495" s="68"/>
      <c r="K2495" s="68"/>
      <c r="L2495" s="68"/>
      <c r="M2495" s="68"/>
      <c r="N2495" s="379"/>
      <c r="O2495" s="379"/>
      <c r="P2495" s="222">
        <v>0</v>
      </c>
      <c r="Q2495" s="222">
        <v>13</v>
      </c>
      <c r="R2495" s="68" t="s">
        <v>639</v>
      </c>
      <c r="S2495" s="381"/>
      <c r="T2495" s="287"/>
    </row>
    <row r="2496" spans="1:20" ht="51">
      <c r="A2496" s="198">
        <v>599</v>
      </c>
      <c r="B2496" s="68"/>
      <c r="C2496" s="220" t="s">
        <v>1251</v>
      </c>
      <c r="D2496" s="221">
        <v>44824</v>
      </c>
      <c r="E2496" s="198" t="s">
        <v>5294</v>
      </c>
      <c r="F2496" s="198" t="s">
        <v>3</v>
      </c>
      <c r="G2496" s="198">
        <v>2051513</v>
      </c>
      <c r="H2496" s="68"/>
      <c r="I2496" s="204" t="s">
        <v>6540</v>
      </c>
      <c r="J2496" s="68"/>
      <c r="K2496" s="68"/>
      <c r="L2496" s="68"/>
      <c r="M2496" s="68"/>
      <c r="N2496" s="379"/>
      <c r="O2496" s="379"/>
      <c r="P2496" s="222">
        <v>0</v>
      </c>
      <c r="Q2496" s="222">
        <v>13</v>
      </c>
      <c r="R2496" s="68" t="s">
        <v>639</v>
      </c>
      <c r="S2496" s="381"/>
      <c r="T2496" s="287"/>
    </row>
    <row r="2497" spans="1:20" ht="51">
      <c r="A2497" s="198">
        <v>599</v>
      </c>
      <c r="B2497" s="68"/>
      <c r="C2497" s="220" t="s">
        <v>1251</v>
      </c>
      <c r="D2497" s="221">
        <v>44824</v>
      </c>
      <c r="E2497" s="198" t="s">
        <v>5295</v>
      </c>
      <c r="F2497" s="198" t="s">
        <v>3</v>
      </c>
      <c r="G2497" s="198">
        <v>2051514</v>
      </c>
      <c r="H2497" s="68"/>
      <c r="I2497" s="204" t="s">
        <v>6541</v>
      </c>
      <c r="J2497" s="68"/>
      <c r="K2497" s="68"/>
      <c r="L2497" s="68"/>
      <c r="M2497" s="68"/>
      <c r="N2497" s="379"/>
      <c r="O2497" s="379"/>
      <c r="P2497" s="222">
        <v>0</v>
      </c>
      <c r="Q2497" s="222">
        <v>19.5</v>
      </c>
      <c r="R2497" s="68" t="s">
        <v>639</v>
      </c>
      <c r="S2497" s="381"/>
      <c r="T2497" s="287"/>
    </row>
    <row r="2498" spans="1:20" ht="51">
      <c r="A2498" s="198">
        <v>599</v>
      </c>
      <c r="B2498" s="68"/>
      <c r="C2498" s="220" t="s">
        <v>1251</v>
      </c>
      <c r="D2498" s="221">
        <v>44824</v>
      </c>
      <c r="E2498" s="198" t="s">
        <v>5296</v>
      </c>
      <c r="F2498" s="198" t="s">
        <v>3</v>
      </c>
      <c r="G2498" s="198">
        <v>2051515</v>
      </c>
      <c r="H2498" s="68"/>
      <c r="I2498" s="204" t="s">
        <v>6540</v>
      </c>
      <c r="J2498" s="68"/>
      <c r="K2498" s="68"/>
      <c r="L2498" s="68"/>
      <c r="M2498" s="68"/>
      <c r="N2498" s="379"/>
      <c r="O2498" s="379"/>
      <c r="P2498" s="222">
        <v>0</v>
      </c>
      <c r="Q2498" s="222">
        <v>26</v>
      </c>
      <c r="R2498" s="68" t="s">
        <v>639</v>
      </c>
      <c r="S2498" s="381"/>
      <c r="T2498" s="287"/>
    </row>
    <row r="2499" spans="1:20" ht="51">
      <c r="A2499" s="198">
        <v>599</v>
      </c>
      <c r="B2499" s="68"/>
      <c r="C2499" s="220" t="s">
        <v>1251</v>
      </c>
      <c r="D2499" s="221">
        <v>44824</v>
      </c>
      <c r="E2499" s="198" t="s">
        <v>5297</v>
      </c>
      <c r="F2499" s="198" t="s">
        <v>3</v>
      </c>
      <c r="G2499" s="198">
        <v>2051516</v>
      </c>
      <c r="H2499" s="68"/>
      <c r="I2499" s="204" t="s">
        <v>6540</v>
      </c>
      <c r="J2499" s="68"/>
      <c r="K2499" s="68"/>
      <c r="L2499" s="68"/>
      <c r="M2499" s="68"/>
      <c r="N2499" s="379"/>
      <c r="O2499" s="379"/>
      <c r="P2499" s="222">
        <v>0</v>
      </c>
      <c r="Q2499" s="222">
        <v>6.5</v>
      </c>
      <c r="R2499" s="68" t="s">
        <v>639</v>
      </c>
      <c r="S2499" s="381"/>
      <c r="T2499" s="287"/>
    </row>
    <row r="2500" spans="1:20" ht="51">
      <c r="A2500" s="198">
        <v>599</v>
      </c>
      <c r="B2500" s="68"/>
      <c r="C2500" s="220" t="s">
        <v>1251</v>
      </c>
      <c r="D2500" s="221">
        <v>44824</v>
      </c>
      <c r="E2500" s="198" t="s">
        <v>5298</v>
      </c>
      <c r="F2500" s="198" t="s">
        <v>3</v>
      </c>
      <c r="G2500" s="198">
        <v>2051518</v>
      </c>
      <c r="H2500" s="68"/>
      <c r="I2500" s="204" t="s">
        <v>6540</v>
      </c>
      <c r="J2500" s="68"/>
      <c r="K2500" s="68"/>
      <c r="L2500" s="68"/>
      <c r="M2500" s="68"/>
      <c r="N2500" s="379"/>
      <c r="O2500" s="379"/>
      <c r="P2500" s="222">
        <v>0</v>
      </c>
      <c r="Q2500" s="222">
        <v>26</v>
      </c>
      <c r="R2500" s="68" t="s">
        <v>639</v>
      </c>
      <c r="S2500" s="381"/>
      <c r="T2500" s="287"/>
    </row>
    <row r="2501" spans="1:20" ht="63.75">
      <c r="A2501" s="198">
        <v>133</v>
      </c>
      <c r="B2501" s="68"/>
      <c r="C2501" s="220" t="s">
        <v>61</v>
      </c>
      <c r="D2501" s="221">
        <v>44824</v>
      </c>
      <c r="E2501" s="198" t="s">
        <v>5299</v>
      </c>
      <c r="F2501" s="198" t="s">
        <v>3</v>
      </c>
      <c r="G2501" s="198">
        <v>2051550</v>
      </c>
      <c r="H2501" s="68"/>
      <c r="I2501" s="204" t="s">
        <v>6542</v>
      </c>
      <c r="J2501" s="68"/>
      <c r="K2501" s="68"/>
      <c r="L2501" s="68"/>
      <c r="M2501" s="68"/>
      <c r="N2501" s="379"/>
      <c r="O2501" s="379"/>
      <c r="P2501" s="222">
        <v>0</v>
      </c>
      <c r="Q2501" s="222">
        <v>40</v>
      </c>
      <c r="R2501" s="68" t="s">
        <v>639</v>
      </c>
      <c r="S2501" s="381"/>
      <c r="T2501" s="287"/>
    </row>
    <row r="2502" spans="1:20" ht="51">
      <c r="A2502" s="198">
        <v>133</v>
      </c>
      <c r="B2502" s="68"/>
      <c r="C2502" s="220" t="s">
        <v>61</v>
      </c>
      <c r="D2502" s="221">
        <v>44824</v>
      </c>
      <c r="E2502" s="198" t="s">
        <v>5300</v>
      </c>
      <c r="F2502" s="198" t="s">
        <v>3</v>
      </c>
      <c r="G2502" s="198">
        <v>2051554</v>
      </c>
      <c r="H2502" s="68"/>
      <c r="I2502" s="204" t="s">
        <v>6543</v>
      </c>
      <c r="J2502" s="68"/>
      <c r="K2502" s="68"/>
      <c r="L2502" s="68"/>
      <c r="M2502" s="68"/>
      <c r="N2502" s="379"/>
      <c r="O2502" s="379"/>
      <c r="P2502" s="222">
        <v>0</v>
      </c>
      <c r="Q2502" s="222">
        <v>11918</v>
      </c>
      <c r="R2502" s="68" t="s">
        <v>639</v>
      </c>
      <c r="S2502" s="381"/>
      <c r="T2502" s="287"/>
    </row>
    <row r="2503" spans="1:20" ht="63.75">
      <c r="A2503" s="198">
        <v>46</v>
      </c>
      <c r="B2503" s="68"/>
      <c r="C2503" s="220" t="s">
        <v>1384</v>
      </c>
      <c r="D2503" s="221">
        <v>44824</v>
      </c>
      <c r="E2503" s="198" t="s">
        <v>5301</v>
      </c>
      <c r="F2503" s="198" t="s">
        <v>3</v>
      </c>
      <c r="G2503" s="198">
        <v>2051566</v>
      </c>
      <c r="H2503" s="68"/>
      <c r="I2503" s="204" t="s">
        <v>6544</v>
      </c>
      <c r="J2503" s="68"/>
      <c r="K2503" s="68"/>
      <c r="L2503" s="68"/>
      <c r="M2503" s="68"/>
      <c r="N2503" s="379"/>
      <c r="O2503" s="379"/>
      <c r="P2503" s="222">
        <v>0</v>
      </c>
      <c r="Q2503" s="222">
        <v>5479</v>
      </c>
      <c r="R2503" s="68" t="s">
        <v>639</v>
      </c>
      <c r="S2503" s="381"/>
      <c r="T2503" s="287"/>
    </row>
    <row r="2504" spans="1:20" ht="51">
      <c r="A2504" s="198" t="s">
        <v>551</v>
      </c>
      <c r="B2504" s="68"/>
      <c r="C2504" s="220" t="s">
        <v>590</v>
      </c>
      <c r="D2504" s="221">
        <v>44824</v>
      </c>
      <c r="E2504" s="198" t="s">
        <v>5302</v>
      </c>
      <c r="F2504" s="198" t="s">
        <v>3</v>
      </c>
      <c r="G2504" s="198">
        <v>2051605</v>
      </c>
      <c r="H2504" s="68"/>
      <c r="I2504" s="204" t="s">
        <v>6545</v>
      </c>
      <c r="J2504" s="68"/>
      <c r="K2504" s="68"/>
      <c r="L2504" s="68"/>
      <c r="M2504" s="68"/>
      <c r="N2504" s="379"/>
      <c r="O2504" s="379"/>
      <c r="P2504" s="222">
        <v>0</v>
      </c>
      <c r="Q2504" s="222">
        <v>1424.19</v>
      </c>
      <c r="R2504" s="68" t="s">
        <v>639</v>
      </c>
      <c r="S2504" s="381"/>
      <c r="T2504" s="287"/>
    </row>
    <row r="2505" spans="1:20" ht="51">
      <c r="A2505" s="198">
        <v>682</v>
      </c>
      <c r="B2505" s="68"/>
      <c r="C2505" s="220" t="s">
        <v>1252</v>
      </c>
      <c r="D2505" s="221">
        <v>44824</v>
      </c>
      <c r="E2505" s="198" t="s">
        <v>5303</v>
      </c>
      <c r="F2505" s="198" t="s">
        <v>3</v>
      </c>
      <c r="G2505" s="198">
        <v>2051614</v>
      </c>
      <c r="H2505" s="68"/>
      <c r="I2505" s="204" t="s">
        <v>6546</v>
      </c>
      <c r="J2505" s="68"/>
      <c r="K2505" s="68"/>
      <c r="L2505" s="68"/>
      <c r="M2505" s="68"/>
      <c r="N2505" s="379"/>
      <c r="O2505" s="379"/>
      <c r="P2505" s="222">
        <v>0</v>
      </c>
      <c r="Q2505" s="222">
        <v>50</v>
      </c>
      <c r="R2505" s="68" t="s">
        <v>639</v>
      </c>
      <c r="S2505" s="381"/>
      <c r="T2505" s="287"/>
    </row>
    <row r="2506" spans="1:20" ht="51">
      <c r="A2506" s="198" t="s">
        <v>551</v>
      </c>
      <c r="B2506" s="68"/>
      <c r="C2506" s="220" t="s">
        <v>590</v>
      </c>
      <c r="D2506" s="221">
        <v>44824</v>
      </c>
      <c r="E2506" s="198" t="s">
        <v>5304</v>
      </c>
      <c r="F2506" s="198" t="s">
        <v>3</v>
      </c>
      <c r="G2506" s="198">
        <v>2051615</v>
      </c>
      <c r="H2506" s="68"/>
      <c r="I2506" s="204" t="s">
        <v>6547</v>
      </c>
      <c r="J2506" s="68"/>
      <c r="K2506" s="68"/>
      <c r="L2506" s="68"/>
      <c r="M2506" s="68"/>
      <c r="N2506" s="379"/>
      <c r="O2506" s="379"/>
      <c r="P2506" s="222">
        <v>0</v>
      </c>
      <c r="Q2506" s="222">
        <v>950</v>
      </c>
      <c r="R2506" s="68" t="s">
        <v>639</v>
      </c>
      <c r="S2506" s="381"/>
      <c r="T2506" s="287"/>
    </row>
    <row r="2507" spans="1:20" ht="51">
      <c r="A2507" s="198">
        <v>46</v>
      </c>
      <c r="B2507" s="68"/>
      <c r="C2507" s="220" t="s">
        <v>1384</v>
      </c>
      <c r="D2507" s="221">
        <v>44824</v>
      </c>
      <c r="E2507" s="198" t="s">
        <v>5305</v>
      </c>
      <c r="F2507" s="198" t="s">
        <v>3</v>
      </c>
      <c r="G2507" s="198">
        <v>2051620</v>
      </c>
      <c r="H2507" s="68"/>
      <c r="I2507" s="204" t="s">
        <v>6548</v>
      </c>
      <c r="J2507" s="68"/>
      <c r="K2507" s="68"/>
      <c r="L2507" s="68"/>
      <c r="M2507" s="68"/>
      <c r="N2507" s="379"/>
      <c r="O2507" s="379"/>
      <c r="P2507" s="222">
        <v>0</v>
      </c>
      <c r="Q2507" s="222">
        <v>45</v>
      </c>
      <c r="R2507" s="68" t="s">
        <v>639</v>
      </c>
      <c r="S2507" s="381"/>
      <c r="T2507" s="287"/>
    </row>
    <row r="2508" spans="1:20" ht="51">
      <c r="A2508" s="198">
        <v>46</v>
      </c>
      <c r="B2508" s="68"/>
      <c r="C2508" s="220" t="s">
        <v>1384</v>
      </c>
      <c r="D2508" s="221">
        <v>44824</v>
      </c>
      <c r="E2508" s="198" t="s">
        <v>5306</v>
      </c>
      <c r="F2508" s="198" t="s">
        <v>3</v>
      </c>
      <c r="G2508" s="198">
        <v>2051622</v>
      </c>
      <c r="H2508" s="68"/>
      <c r="I2508" s="204" t="s">
        <v>6549</v>
      </c>
      <c r="J2508" s="68"/>
      <c r="K2508" s="68"/>
      <c r="L2508" s="68"/>
      <c r="M2508" s="68"/>
      <c r="N2508" s="379"/>
      <c r="O2508" s="379"/>
      <c r="P2508" s="222">
        <v>0</v>
      </c>
      <c r="Q2508" s="222">
        <v>411.86</v>
      </c>
      <c r="R2508" s="68" t="s">
        <v>639</v>
      </c>
      <c r="S2508" s="381"/>
      <c r="T2508" s="287"/>
    </row>
    <row r="2509" spans="1:20" ht="51">
      <c r="A2509" s="198">
        <v>46</v>
      </c>
      <c r="B2509" s="68"/>
      <c r="C2509" s="220" t="s">
        <v>1384</v>
      </c>
      <c r="D2509" s="221">
        <v>44824</v>
      </c>
      <c r="E2509" s="198" t="s">
        <v>5307</v>
      </c>
      <c r="F2509" s="198" t="s">
        <v>3</v>
      </c>
      <c r="G2509" s="198">
        <v>2051623</v>
      </c>
      <c r="H2509" s="68"/>
      <c r="I2509" s="204" t="s">
        <v>6167</v>
      </c>
      <c r="J2509" s="68"/>
      <c r="K2509" s="68"/>
      <c r="L2509" s="68"/>
      <c r="M2509" s="68"/>
      <c r="N2509" s="379"/>
      <c r="O2509" s="379"/>
      <c r="P2509" s="222">
        <v>0</v>
      </c>
      <c r="Q2509" s="222">
        <v>140</v>
      </c>
      <c r="R2509" s="68" t="s">
        <v>639</v>
      </c>
      <c r="S2509" s="381"/>
      <c r="T2509" s="287"/>
    </row>
    <row r="2510" spans="1:20" ht="51">
      <c r="A2510" s="198">
        <v>46</v>
      </c>
      <c r="B2510" s="68"/>
      <c r="C2510" s="220" t="s">
        <v>1384</v>
      </c>
      <c r="D2510" s="221">
        <v>44824</v>
      </c>
      <c r="E2510" s="198" t="s">
        <v>5308</v>
      </c>
      <c r="F2510" s="198" t="s">
        <v>3</v>
      </c>
      <c r="G2510" s="198">
        <v>2051625</v>
      </c>
      <c r="H2510" s="68"/>
      <c r="I2510" s="204" t="s">
        <v>4061</v>
      </c>
      <c r="J2510" s="68"/>
      <c r="K2510" s="68"/>
      <c r="L2510" s="68"/>
      <c r="M2510" s="68"/>
      <c r="N2510" s="379"/>
      <c r="O2510" s="379"/>
      <c r="P2510" s="222">
        <v>0</v>
      </c>
      <c r="Q2510" s="222">
        <v>637.35</v>
      </c>
      <c r="R2510" s="68" t="s">
        <v>639</v>
      </c>
      <c r="S2510" s="381"/>
      <c r="T2510" s="287"/>
    </row>
    <row r="2511" spans="1:20" ht="38.25">
      <c r="A2511" s="198">
        <v>46</v>
      </c>
      <c r="B2511" s="68"/>
      <c r="C2511" s="220" t="s">
        <v>1384</v>
      </c>
      <c r="D2511" s="221">
        <v>44824</v>
      </c>
      <c r="E2511" s="198" t="s">
        <v>5309</v>
      </c>
      <c r="F2511" s="198" t="s">
        <v>3</v>
      </c>
      <c r="G2511" s="198">
        <v>2051626</v>
      </c>
      <c r="H2511" s="68"/>
      <c r="I2511" s="204" t="s">
        <v>6550</v>
      </c>
      <c r="J2511" s="68"/>
      <c r="K2511" s="68"/>
      <c r="L2511" s="68"/>
      <c r="M2511" s="68"/>
      <c r="N2511" s="379"/>
      <c r="O2511" s="379"/>
      <c r="P2511" s="222">
        <v>0</v>
      </c>
      <c r="Q2511" s="222">
        <v>200</v>
      </c>
      <c r="R2511" s="68" t="s">
        <v>639</v>
      </c>
      <c r="S2511" s="381"/>
      <c r="T2511" s="287"/>
    </row>
    <row r="2512" spans="1:20" ht="63.75">
      <c r="A2512" s="198">
        <v>594</v>
      </c>
      <c r="B2512" s="68"/>
      <c r="C2512" s="220" t="s">
        <v>89</v>
      </c>
      <c r="D2512" s="221">
        <v>44824</v>
      </c>
      <c r="E2512" s="198" t="s">
        <v>5310</v>
      </c>
      <c r="F2512" s="198" t="s">
        <v>3</v>
      </c>
      <c r="G2512" s="198">
        <v>2051627</v>
      </c>
      <c r="H2512" s="68"/>
      <c r="I2512" s="204" t="s">
        <v>6551</v>
      </c>
      <c r="J2512" s="68"/>
      <c r="K2512" s="68"/>
      <c r="L2512" s="68"/>
      <c r="M2512" s="68"/>
      <c r="N2512" s="379"/>
      <c r="O2512" s="379"/>
      <c r="P2512" s="222">
        <v>0</v>
      </c>
      <c r="Q2512" s="222">
        <v>500</v>
      </c>
      <c r="R2512" s="68" t="s">
        <v>639</v>
      </c>
      <c r="S2512" s="381"/>
      <c r="T2512" s="287"/>
    </row>
    <row r="2513" spans="1:20" ht="51">
      <c r="A2513" s="198">
        <v>46</v>
      </c>
      <c r="B2513" s="68"/>
      <c r="C2513" s="220" t="s">
        <v>1384</v>
      </c>
      <c r="D2513" s="221">
        <v>44824</v>
      </c>
      <c r="E2513" s="198" t="s">
        <v>5311</v>
      </c>
      <c r="F2513" s="198" t="s">
        <v>3</v>
      </c>
      <c r="G2513" s="198">
        <v>2051630</v>
      </c>
      <c r="H2513" s="68"/>
      <c r="I2513" s="204" t="s">
        <v>6552</v>
      </c>
      <c r="J2513" s="68"/>
      <c r="K2513" s="68"/>
      <c r="L2513" s="68"/>
      <c r="M2513" s="68"/>
      <c r="N2513" s="379"/>
      <c r="O2513" s="379"/>
      <c r="P2513" s="222">
        <v>0</v>
      </c>
      <c r="Q2513" s="222">
        <v>1675.5</v>
      </c>
      <c r="R2513" s="68" t="s">
        <v>639</v>
      </c>
      <c r="S2513" s="381"/>
      <c r="T2513" s="287"/>
    </row>
    <row r="2514" spans="1:20" ht="51">
      <c r="A2514" s="198">
        <v>46</v>
      </c>
      <c r="B2514" s="68"/>
      <c r="C2514" s="220" t="s">
        <v>1384</v>
      </c>
      <c r="D2514" s="221">
        <v>44824</v>
      </c>
      <c r="E2514" s="198" t="s">
        <v>5312</v>
      </c>
      <c r="F2514" s="198" t="s">
        <v>3</v>
      </c>
      <c r="G2514" s="198">
        <v>2051643</v>
      </c>
      <c r="H2514" s="68"/>
      <c r="I2514" s="204" t="s">
        <v>6553</v>
      </c>
      <c r="J2514" s="68"/>
      <c r="K2514" s="68"/>
      <c r="L2514" s="68"/>
      <c r="M2514" s="68"/>
      <c r="N2514" s="379"/>
      <c r="O2514" s="379"/>
      <c r="P2514" s="222">
        <v>0</v>
      </c>
      <c r="Q2514" s="222">
        <v>1168</v>
      </c>
      <c r="R2514" s="68" t="s">
        <v>639</v>
      </c>
      <c r="S2514" s="381"/>
      <c r="T2514" s="287"/>
    </row>
    <row r="2515" spans="1:20" ht="63.75">
      <c r="A2515" s="198">
        <v>16</v>
      </c>
      <c r="B2515" s="68"/>
      <c r="C2515" s="220" t="s">
        <v>41</v>
      </c>
      <c r="D2515" s="221">
        <v>44824</v>
      </c>
      <c r="E2515" s="198" t="s">
        <v>5313</v>
      </c>
      <c r="F2515" s="198" t="s">
        <v>3</v>
      </c>
      <c r="G2515" s="198">
        <v>2051682</v>
      </c>
      <c r="H2515" s="68"/>
      <c r="I2515" s="204" t="s">
        <v>6554</v>
      </c>
      <c r="J2515" s="68"/>
      <c r="K2515" s="68"/>
      <c r="L2515" s="68"/>
      <c r="M2515" s="68"/>
      <c r="N2515" s="379"/>
      <c r="O2515" s="379"/>
      <c r="P2515" s="222">
        <v>0</v>
      </c>
      <c r="Q2515" s="222">
        <v>164</v>
      </c>
      <c r="R2515" s="68" t="s">
        <v>639</v>
      </c>
      <c r="S2515" s="381"/>
      <c r="T2515" s="287"/>
    </row>
    <row r="2516" spans="1:20" ht="38.25">
      <c r="A2516" s="198">
        <v>16</v>
      </c>
      <c r="B2516" s="68"/>
      <c r="C2516" s="220" t="s">
        <v>41</v>
      </c>
      <c r="D2516" s="221">
        <v>44824</v>
      </c>
      <c r="E2516" s="198" t="s">
        <v>5314</v>
      </c>
      <c r="F2516" s="198" t="s">
        <v>3</v>
      </c>
      <c r="G2516" s="198">
        <v>2051698</v>
      </c>
      <c r="H2516" s="68"/>
      <c r="I2516" s="204" t="s">
        <v>6555</v>
      </c>
      <c r="J2516" s="68"/>
      <c r="K2516" s="68"/>
      <c r="L2516" s="68"/>
      <c r="M2516" s="68"/>
      <c r="N2516" s="379"/>
      <c r="O2516" s="379"/>
      <c r="P2516" s="222">
        <v>0</v>
      </c>
      <c r="Q2516" s="222">
        <v>10042</v>
      </c>
      <c r="R2516" s="68" t="s">
        <v>639</v>
      </c>
      <c r="S2516" s="381"/>
      <c r="T2516" s="287"/>
    </row>
    <row r="2517" spans="1:20" ht="51">
      <c r="A2517" s="198">
        <v>132</v>
      </c>
      <c r="B2517" s="68"/>
      <c r="C2517" s="220" t="s">
        <v>60</v>
      </c>
      <c r="D2517" s="221">
        <v>44824</v>
      </c>
      <c r="E2517" s="198" t="s">
        <v>5315</v>
      </c>
      <c r="F2517" s="198" t="s">
        <v>3</v>
      </c>
      <c r="G2517" s="198">
        <v>2051704</v>
      </c>
      <c r="H2517" s="68"/>
      <c r="I2517" s="204" t="s">
        <v>6556</v>
      </c>
      <c r="J2517" s="68"/>
      <c r="K2517" s="68"/>
      <c r="L2517" s="68"/>
      <c r="M2517" s="68"/>
      <c r="N2517" s="379"/>
      <c r="O2517" s="379"/>
      <c r="P2517" s="222">
        <v>0</v>
      </c>
      <c r="Q2517" s="222">
        <v>0.16</v>
      </c>
      <c r="R2517" s="68" t="s">
        <v>639</v>
      </c>
      <c r="S2517" s="381"/>
      <c r="T2517" s="287"/>
    </row>
    <row r="2518" spans="1:20" ht="51">
      <c r="A2518" s="198">
        <v>132</v>
      </c>
      <c r="B2518" s="68"/>
      <c r="C2518" s="220" t="s">
        <v>60</v>
      </c>
      <c r="D2518" s="221">
        <v>44824</v>
      </c>
      <c r="E2518" s="198" t="s">
        <v>5316</v>
      </c>
      <c r="F2518" s="198" t="s">
        <v>3</v>
      </c>
      <c r="G2518" s="198">
        <v>2051706</v>
      </c>
      <c r="H2518" s="68"/>
      <c r="I2518" s="204" t="s">
        <v>6557</v>
      </c>
      <c r="J2518" s="68"/>
      <c r="K2518" s="68"/>
      <c r="L2518" s="68"/>
      <c r="M2518" s="68"/>
      <c r="N2518" s="379"/>
      <c r="O2518" s="379"/>
      <c r="P2518" s="222">
        <v>0</v>
      </c>
      <c r="Q2518" s="222">
        <v>0.22</v>
      </c>
      <c r="R2518" s="68" t="s">
        <v>639</v>
      </c>
      <c r="S2518" s="381"/>
      <c r="T2518" s="287"/>
    </row>
    <row r="2519" spans="1:20" ht="63.75">
      <c r="A2519" s="198">
        <v>206</v>
      </c>
      <c r="B2519" s="68"/>
      <c r="C2519" s="220" t="s">
        <v>88</v>
      </c>
      <c r="D2519" s="221">
        <v>44824</v>
      </c>
      <c r="E2519" s="198" t="s">
        <v>5317</v>
      </c>
      <c r="F2519" s="198" t="s">
        <v>3</v>
      </c>
      <c r="G2519" s="198">
        <v>2051709</v>
      </c>
      <c r="H2519" s="68"/>
      <c r="I2519" s="204" t="s">
        <v>6558</v>
      </c>
      <c r="J2519" s="68"/>
      <c r="K2519" s="68"/>
      <c r="L2519" s="68"/>
      <c r="M2519" s="68"/>
      <c r="N2519" s="379"/>
      <c r="O2519" s="379"/>
      <c r="P2519" s="222">
        <v>0</v>
      </c>
      <c r="Q2519" s="222">
        <v>20</v>
      </c>
      <c r="R2519" s="68" t="s">
        <v>639</v>
      </c>
      <c r="S2519" s="381"/>
      <c r="T2519" s="287"/>
    </row>
    <row r="2520" spans="1:20" ht="51">
      <c r="A2520" s="198">
        <v>190</v>
      </c>
      <c r="B2520" s="68"/>
      <c r="C2520" s="220" t="s">
        <v>83</v>
      </c>
      <c r="D2520" s="221">
        <v>44824</v>
      </c>
      <c r="E2520" s="198" t="s">
        <v>5318</v>
      </c>
      <c r="F2520" s="198" t="s">
        <v>3</v>
      </c>
      <c r="G2520" s="198">
        <v>2051722</v>
      </c>
      <c r="H2520" s="68"/>
      <c r="I2520" s="204" t="s">
        <v>6559</v>
      </c>
      <c r="J2520" s="68"/>
      <c r="K2520" s="68"/>
      <c r="L2520" s="68"/>
      <c r="M2520" s="68"/>
      <c r="N2520" s="379"/>
      <c r="O2520" s="379"/>
      <c r="P2520" s="222">
        <v>0</v>
      </c>
      <c r="Q2520" s="222">
        <v>660</v>
      </c>
      <c r="R2520" s="68" t="s">
        <v>639</v>
      </c>
      <c r="S2520" s="381"/>
      <c r="T2520" s="287"/>
    </row>
    <row r="2521" spans="1:20" ht="51">
      <c r="A2521" s="198">
        <v>46</v>
      </c>
      <c r="B2521" s="68"/>
      <c r="C2521" s="220" t="s">
        <v>1384</v>
      </c>
      <c r="D2521" s="221">
        <v>44824</v>
      </c>
      <c r="E2521" s="198" t="s">
        <v>5319</v>
      </c>
      <c r="F2521" s="198" t="s">
        <v>3</v>
      </c>
      <c r="G2521" s="198">
        <v>2051490</v>
      </c>
      <c r="H2521" s="68"/>
      <c r="I2521" s="204" t="s">
        <v>6560</v>
      </c>
      <c r="J2521" s="68"/>
      <c r="K2521" s="68"/>
      <c r="L2521" s="68"/>
      <c r="M2521" s="68"/>
      <c r="N2521" s="379"/>
      <c r="O2521" s="379"/>
      <c r="P2521" s="222">
        <v>0</v>
      </c>
      <c r="Q2521" s="222">
        <v>2488.23</v>
      </c>
      <c r="R2521" s="68" t="s">
        <v>639</v>
      </c>
      <c r="S2521" s="381"/>
      <c r="T2521" s="287"/>
    </row>
    <row r="2522" spans="1:20" ht="63.75">
      <c r="A2522" s="198">
        <v>70</v>
      </c>
      <c r="B2522" s="68"/>
      <c r="C2522" s="220" t="s">
        <v>48</v>
      </c>
      <c r="D2522" s="221">
        <v>44824</v>
      </c>
      <c r="E2522" s="198" t="s">
        <v>5320</v>
      </c>
      <c r="F2522" s="198" t="s">
        <v>3</v>
      </c>
      <c r="G2522" s="198">
        <v>2051519</v>
      </c>
      <c r="H2522" s="68"/>
      <c r="I2522" s="204" t="s">
        <v>6561</v>
      </c>
      <c r="J2522" s="68"/>
      <c r="K2522" s="68"/>
      <c r="L2522" s="68"/>
      <c r="M2522" s="68"/>
      <c r="N2522" s="379"/>
      <c r="O2522" s="379"/>
      <c r="P2522" s="222">
        <v>0</v>
      </c>
      <c r="Q2522" s="222">
        <v>1876</v>
      </c>
      <c r="R2522" s="68" t="s">
        <v>639</v>
      </c>
      <c r="S2522" s="381"/>
      <c r="T2522" s="287"/>
    </row>
    <row r="2523" spans="1:20" ht="51">
      <c r="A2523" s="198">
        <v>514</v>
      </c>
      <c r="B2523" s="68"/>
      <c r="C2523" s="220" t="s">
        <v>162</v>
      </c>
      <c r="D2523" s="221">
        <v>44824</v>
      </c>
      <c r="E2523" s="198" t="s">
        <v>5321</v>
      </c>
      <c r="F2523" s="198" t="s">
        <v>3</v>
      </c>
      <c r="G2523" s="198">
        <v>2051523</v>
      </c>
      <c r="H2523" s="68"/>
      <c r="I2523" s="204" t="s">
        <v>6562</v>
      </c>
      <c r="J2523" s="68"/>
      <c r="K2523" s="68"/>
      <c r="L2523" s="68"/>
      <c r="M2523" s="68"/>
      <c r="N2523" s="379"/>
      <c r="O2523" s="379"/>
      <c r="P2523" s="222">
        <v>0</v>
      </c>
      <c r="Q2523" s="222">
        <v>603097.78</v>
      </c>
      <c r="R2523" s="68" t="s">
        <v>639</v>
      </c>
      <c r="S2523" s="381"/>
      <c r="T2523" s="287"/>
    </row>
    <row r="2524" spans="1:20" ht="51">
      <c r="A2524" s="198">
        <v>514</v>
      </c>
      <c r="B2524" s="68"/>
      <c r="C2524" s="220" t="s">
        <v>162</v>
      </c>
      <c r="D2524" s="221">
        <v>44824</v>
      </c>
      <c r="E2524" s="198" t="s">
        <v>5322</v>
      </c>
      <c r="F2524" s="198" t="s">
        <v>3</v>
      </c>
      <c r="G2524" s="198">
        <v>2051526</v>
      </c>
      <c r="H2524" s="68"/>
      <c r="I2524" s="204" t="s">
        <v>6563</v>
      </c>
      <c r="J2524" s="68"/>
      <c r="K2524" s="68"/>
      <c r="L2524" s="68"/>
      <c r="M2524" s="68"/>
      <c r="N2524" s="379"/>
      <c r="O2524" s="379"/>
      <c r="P2524" s="222">
        <v>0</v>
      </c>
      <c r="Q2524" s="222">
        <v>2369467.83</v>
      </c>
      <c r="R2524" s="68" t="s">
        <v>639</v>
      </c>
      <c r="S2524" s="381"/>
      <c r="T2524" s="287"/>
    </row>
    <row r="2525" spans="1:20" ht="51">
      <c r="A2525" s="198">
        <v>514</v>
      </c>
      <c r="B2525" s="68"/>
      <c r="C2525" s="220" t="s">
        <v>162</v>
      </c>
      <c r="D2525" s="221">
        <v>44824</v>
      </c>
      <c r="E2525" s="198" t="s">
        <v>5323</v>
      </c>
      <c r="F2525" s="198" t="s">
        <v>3</v>
      </c>
      <c r="G2525" s="198">
        <v>2051528</v>
      </c>
      <c r="H2525" s="68"/>
      <c r="I2525" s="204" t="s">
        <v>6564</v>
      </c>
      <c r="J2525" s="68"/>
      <c r="K2525" s="68"/>
      <c r="L2525" s="68"/>
      <c r="M2525" s="68"/>
      <c r="N2525" s="379"/>
      <c r="O2525" s="379"/>
      <c r="P2525" s="222">
        <v>0</v>
      </c>
      <c r="Q2525" s="222">
        <v>1177158.3</v>
      </c>
      <c r="R2525" s="68" t="s">
        <v>639</v>
      </c>
      <c r="S2525" s="381"/>
      <c r="T2525" s="287"/>
    </row>
    <row r="2526" spans="1:20" ht="51">
      <c r="A2526" s="198">
        <v>514</v>
      </c>
      <c r="B2526" s="68"/>
      <c r="C2526" s="220" t="s">
        <v>162</v>
      </c>
      <c r="D2526" s="221">
        <v>44824</v>
      </c>
      <c r="E2526" s="198" t="s">
        <v>5324</v>
      </c>
      <c r="F2526" s="198" t="s">
        <v>3</v>
      </c>
      <c r="G2526" s="198">
        <v>2051532</v>
      </c>
      <c r="H2526" s="68"/>
      <c r="I2526" s="204" t="s">
        <v>6565</v>
      </c>
      <c r="J2526" s="68"/>
      <c r="K2526" s="68"/>
      <c r="L2526" s="68"/>
      <c r="M2526" s="68"/>
      <c r="N2526" s="379"/>
      <c r="O2526" s="379"/>
      <c r="P2526" s="222">
        <v>0</v>
      </c>
      <c r="Q2526" s="222">
        <v>122496</v>
      </c>
      <c r="R2526" s="68" t="s">
        <v>639</v>
      </c>
      <c r="S2526" s="381"/>
      <c r="T2526" s="287"/>
    </row>
    <row r="2527" spans="1:20" ht="51">
      <c r="A2527" s="198">
        <v>86</v>
      </c>
      <c r="B2527" s="68"/>
      <c r="C2527" s="220" t="s">
        <v>51</v>
      </c>
      <c r="D2527" s="221">
        <v>44824</v>
      </c>
      <c r="E2527" s="198" t="s">
        <v>5325</v>
      </c>
      <c r="F2527" s="198" t="s">
        <v>3</v>
      </c>
      <c r="G2527" s="198">
        <v>2051534</v>
      </c>
      <c r="H2527" s="68"/>
      <c r="I2527" s="204" t="s">
        <v>6566</v>
      </c>
      <c r="J2527" s="68"/>
      <c r="K2527" s="68"/>
      <c r="L2527" s="68"/>
      <c r="M2527" s="68"/>
      <c r="N2527" s="379"/>
      <c r="O2527" s="379"/>
      <c r="P2527" s="222">
        <v>0</v>
      </c>
      <c r="Q2527" s="222">
        <v>44114</v>
      </c>
      <c r="R2527" s="68" t="s">
        <v>639</v>
      </c>
      <c r="S2527" s="381"/>
      <c r="T2527" s="287"/>
    </row>
    <row r="2528" spans="1:20" ht="51">
      <c r="A2528" s="198">
        <v>86</v>
      </c>
      <c r="B2528" s="68"/>
      <c r="C2528" s="220" t="s">
        <v>51</v>
      </c>
      <c r="D2528" s="221">
        <v>44824</v>
      </c>
      <c r="E2528" s="198" t="s">
        <v>5326</v>
      </c>
      <c r="F2528" s="198" t="s">
        <v>3</v>
      </c>
      <c r="G2528" s="198">
        <v>2051536</v>
      </c>
      <c r="H2528" s="68"/>
      <c r="I2528" s="204" t="s">
        <v>6567</v>
      </c>
      <c r="J2528" s="68"/>
      <c r="K2528" s="68"/>
      <c r="L2528" s="68"/>
      <c r="M2528" s="68"/>
      <c r="N2528" s="379"/>
      <c r="O2528" s="379"/>
      <c r="P2528" s="222">
        <v>0</v>
      </c>
      <c r="Q2528" s="222">
        <v>65212</v>
      </c>
      <c r="R2528" s="68" t="s">
        <v>639</v>
      </c>
      <c r="S2528" s="381"/>
      <c r="T2528" s="287"/>
    </row>
    <row r="2529" spans="1:20" ht="51">
      <c r="A2529" s="198">
        <v>86</v>
      </c>
      <c r="B2529" s="68"/>
      <c r="C2529" s="220" t="s">
        <v>51</v>
      </c>
      <c r="D2529" s="221">
        <v>44824</v>
      </c>
      <c r="E2529" s="198" t="s">
        <v>5327</v>
      </c>
      <c r="F2529" s="198" t="s">
        <v>3</v>
      </c>
      <c r="G2529" s="198">
        <v>2051537</v>
      </c>
      <c r="H2529" s="68"/>
      <c r="I2529" s="204" t="s">
        <v>6568</v>
      </c>
      <c r="J2529" s="68"/>
      <c r="K2529" s="68"/>
      <c r="L2529" s="68"/>
      <c r="M2529" s="68"/>
      <c r="N2529" s="379"/>
      <c r="O2529" s="379"/>
      <c r="P2529" s="222">
        <v>0</v>
      </c>
      <c r="Q2529" s="222">
        <v>137000</v>
      </c>
      <c r="R2529" s="68" t="s">
        <v>639</v>
      </c>
      <c r="S2529" s="381"/>
      <c r="T2529" s="287"/>
    </row>
    <row r="2530" spans="1:20" ht="51">
      <c r="A2530" s="198">
        <v>86</v>
      </c>
      <c r="B2530" s="68"/>
      <c r="C2530" s="220" t="s">
        <v>51</v>
      </c>
      <c r="D2530" s="221">
        <v>44824</v>
      </c>
      <c r="E2530" s="198" t="s">
        <v>5328</v>
      </c>
      <c r="F2530" s="198" t="s">
        <v>3</v>
      </c>
      <c r="G2530" s="198">
        <v>2051540</v>
      </c>
      <c r="H2530" s="68"/>
      <c r="I2530" s="204" t="s">
        <v>6569</v>
      </c>
      <c r="J2530" s="68"/>
      <c r="K2530" s="68"/>
      <c r="L2530" s="68"/>
      <c r="M2530" s="68"/>
      <c r="N2530" s="379"/>
      <c r="O2530" s="379"/>
      <c r="P2530" s="222">
        <v>0</v>
      </c>
      <c r="Q2530" s="222">
        <v>137000</v>
      </c>
      <c r="R2530" s="68" t="s">
        <v>639</v>
      </c>
      <c r="S2530" s="381"/>
      <c r="T2530" s="287"/>
    </row>
    <row r="2531" spans="1:20" ht="51">
      <c r="A2531" s="198">
        <v>86</v>
      </c>
      <c r="B2531" s="68"/>
      <c r="C2531" s="220" t="s">
        <v>51</v>
      </c>
      <c r="D2531" s="221">
        <v>44824</v>
      </c>
      <c r="E2531" s="198" t="s">
        <v>5329</v>
      </c>
      <c r="F2531" s="198" t="s">
        <v>3</v>
      </c>
      <c r="G2531" s="198">
        <v>2051552</v>
      </c>
      <c r="H2531" s="68"/>
      <c r="I2531" s="204" t="s">
        <v>6570</v>
      </c>
      <c r="J2531" s="68"/>
      <c r="K2531" s="68"/>
      <c r="L2531" s="68"/>
      <c r="M2531" s="68"/>
      <c r="N2531" s="379"/>
      <c r="O2531" s="379"/>
      <c r="P2531" s="222">
        <v>0</v>
      </c>
      <c r="Q2531" s="222">
        <v>137000</v>
      </c>
      <c r="R2531" s="68" t="s">
        <v>639</v>
      </c>
      <c r="S2531" s="381"/>
      <c r="T2531" s="287"/>
    </row>
    <row r="2532" spans="1:20" ht="51">
      <c r="A2532" s="198">
        <v>86</v>
      </c>
      <c r="B2532" s="68"/>
      <c r="C2532" s="220" t="s">
        <v>51</v>
      </c>
      <c r="D2532" s="221">
        <v>44824</v>
      </c>
      <c r="E2532" s="198" t="s">
        <v>5330</v>
      </c>
      <c r="F2532" s="198" t="s">
        <v>3</v>
      </c>
      <c r="G2532" s="198">
        <v>2051542</v>
      </c>
      <c r="H2532" s="68"/>
      <c r="I2532" s="204" t="s">
        <v>6571</v>
      </c>
      <c r="J2532" s="68"/>
      <c r="K2532" s="68"/>
      <c r="L2532" s="68"/>
      <c r="M2532" s="68"/>
      <c r="N2532" s="379"/>
      <c r="O2532" s="379"/>
      <c r="P2532" s="222">
        <v>0</v>
      </c>
      <c r="Q2532" s="222">
        <v>21344.6</v>
      </c>
      <c r="R2532" s="68" t="s">
        <v>639</v>
      </c>
      <c r="S2532" s="381"/>
      <c r="T2532" s="287"/>
    </row>
    <row r="2533" spans="1:20" ht="51">
      <c r="A2533" s="198">
        <v>86</v>
      </c>
      <c r="B2533" s="68"/>
      <c r="C2533" s="220" t="s">
        <v>51</v>
      </c>
      <c r="D2533" s="221">
        <v>44824</v>
      </c>
      <c r="E2533" s="198" t="s">
        <v>5331</v>
      </c>
      <c r="F2533" s="198" t="s">
        <v>3</v>
      </c>
      <c r="G2533" s="198">
        <v>2051544</v>
      </c>
      <c r="H2533" s="68"/>
      <c r="I2533" s="204" t="s">
        <v>6572</v>
      </c>
      <c r="J2533" s="68"/>
      <c r="K2533" s="68"/>
      <c r="L2533" s="68"/>
      <c r="M2533" s="68"/>
      <c r="N2533" s="379"/>
      <c r="O2533" s="379"/>
      <c r="P2533" s="222">
        <v>0</v>
      </c>
      <c r="Q2533" s="222">
        <v>137000</v>
      </c>
      <c r="R2533" s="68" t="s">
        <v>639</v>
      </c>
      <c r="S2533" s="381"/>
      <c r="T2533" s="287"/>
    </row>
    <row r="2534" spans="1:20" ht="51">
      <c r="A2534" s="198">
        <v>86</v>
      </c>
      <c r="B2534" s="68"/>
      <c r="C2534" s="220" t="s">
        <v>51</v>
      </c>
      <c r="D2534" s="221">
        <v>44824</v>
      </c>
      <c r="E2534" s="198" t="s">
        <v>5332</v>
      </c>
      <c r="F2534" s="198" t="s">
        <v>3</v>
      </c>
      <c r="G2534" s="198">
        <v>2051547</v>
      </c>
      <c r="H2534" s="68"/>
      <c r="I2534" s="204" t="s">
        <v>6573</v>
      </c>
      <c r="J2534" s="68"/>
      <c r="K2534" s="68"/>
      <c r="L2534" s="68"/>
      <c r="M2534" s="68"/>
      <c r="N2534" s="379"/>
      <c r="O2534" s="379"/>
      <c r="P2534" s="222">
        <v>0</v>
      </c>
      <c r="Q2534" s="222">
        <v>137000</v>
      </c>
      <c r="R2534" s="68" t="s">
        <v>639</v>
      </c>
      <c r="S2534" s="381"/>
      <c r="T2534" s="287"/>
    </row>
    <row r="2535" spans="1:20" ht="51">
      <c r="A2535" s="198">
        <v>86</v>
      </c>
      <c r="B2535" s="68"/>
      <c r="C2535" s="220" t="s">
        <v>51</v>
      </c>
      <c r="D2535" s="221">
        <v>44824</v>
      </c>
      <c r="E2535" s="198" t="s">
        <v>5333</v>
      </c>
      <c r="F2535" s="198" t="s">
        <v>3</v>
      </c>
      <c r="G2535" s="198">
        <v>2051556</v>
      </c>
      <c r="H2535" s="68"/>
      <c r="I2535" s="204" t="s">
        <v>6574</v>
      </c>
      <c r="J2535" s="68"/>
      <c r="K2535" s="68"/>
      <c r="L2535" s="68"/>
      <c r="M2535" s="68"/>
      <c r="N2535" s="379"/>
      <c r="O2535" s="379"/>
      <c r="P2535" s="222">
        <v>0</v>
      </c>
      <c r="Q2535" s="222">
        <v>137000</v>
      </c>
      <c r="R2535" s="68" t="s">
        <v>639</v>
      </c>
      <c r="S2535" s="381"/>
      <c r="T2535" s="287"/>
    </row>
    <row r="2536" spans="1:20" ht="51">
      <c r="A2536" s="198">
        <v>86</v>
      </c>
      <c r="B2536" s="68"/>
      <c r="C2536" s="220" t="s">
        <v>51</v>
      </c>
      <c r="D2536" s="221">
        <v>44824</v>
      </c>
      <c r="E2536" s="198" t="s">
        <v>5334</v>
      </c>
      <c r="F2536" s="198" t="s">
        <v>3</v>
      </c>
      <c r="G2536" s="198">
        <v>2051559</v>
      </c>
      <c r="H2536" s="68"/>
      <c r="I2536" s="204" t="s">
        <v>6575</v>
      </c>
      <c r="J2536" s="68"/>
      <c r="K2536" s="68"/>
      <c r="L2536" s="68"/>
      <c r="M2536" s="68"/>
      <c r="N2536" s="379"/>
      <c r="O2536" s="379"/>
      <c r="P2536" s="222">
        <v>0</v>
      </c>
      <c r="Q2536" s="222">
        <v>137000</v>
      </c>
      <c r="R2536" s="68" t="s">
        <v>639</v>
      </c>
      <c r="S2536" s="381"/>
      <c r="T2536" s="287"/>
    </row>
    <row r="2537" spans="1:20" ht="63.75">
      <c r="A2537" s="198">
        <v>580</v>
      </c>
      <c r="B2537" s="68"/>
      <c r="C2537" s="220" t="s">
        <v>170</v>
      </c>
      <c r="D2537" s="221">
        <v>44824</v>
      </c>
      <c r="E2537" s="198" t="s">
        <v>5335</v>
      </c>
      <c r="F2537" s="198" t="s">
        <v>3</v>
      </c>
      <c r="G2537" s="198">
        <v>2051578</v>
      </c>
      <c r="H2537" s="68"/>
      <c r="I2537" s="204" t="s">
        <v>6576</v>
      </c>
      <c r="J2537" s="68"/>
      <c r="K2537" s="68"/>
      <c r="L2537" s="68"/>
      <c r="M2537" s="68"/>
      <c r="N2537" s="379"/>
      <c r="O2537" s="379"/>
      <c r="P2537" s="222">
        <v>0</v>
      </c>
      <c r="Q2537" s="222">
        <v>1366.8</v>
      </c>
      <c r="R2537" s="68" t="s">
        <v>639</v>
      </c>
      <c r="S2537" s="381"/>
      <c r="T2537" s="287"/>
    </row>
    <row r="2538" spans="1:20" ht="63.75">
      <c r="A2538" s="198">
        <v>163</v>
      </c>
      <c r="B2538" s="68"/>
      <c r="C2538" s="220" t="s">
        <v>79</v>
      </c>
      <c r="D2538" s="221">
        <v>44824</v>
      </c>
      <c r="E2538" s="198" t="s">
        <v>5336</v>
      </c>
      <c r="F2538" s="198" t="s">
        <v>3</v>
      </c>
      <c r="G2538" s="198">
        <v>2051580</v>
      </c>
      <c r="H2538" s="68"/>
      <c r="I2538" s="204" t="s">
        <v>6577</v>
      </c>
      <c r="J2538" s="68"/>
      <c r="K2538" s="68"/>
      <c r="L2538" s="68"/>
      <c r="M2538" s="68"/>
      <c r="N2538" s="379"/>
      <c r="O2538" s="379"/>
      <c r="P2538" s="222">
        <v>0</v>
      </c>
      <c r="Q2538" s="222">
        <v>2680</v>
      </c>
      <c r="R2538" s="68" t="s">
        <v>639</v>
      </c>
      <c r="S2538" s="381"/>
      <c r="T2538" s="287"/>
    </row>
    <row r="2539" spans="1:20" ht="63.75">
      <c r="A2539" s="198">
        <v>580</v>
      </c>
      <c r="B2539" s="68"/>
      <c r="C2539" s="220" t="s">
        <v>170</v>
      </c>
      <c r="D2539" s="221">
        <v>44824</v>
      </c>
      <c r="E2539" s="198" t="s">
        <v>5337</v>
      </c>
      <c r="F2539" s="198" t="s">
        <v>3</v>
      </c>
      <c r="G2539" s="198">
        <v>2051584</v>
      </c>
      <c r="H2539" s="68"/>
      <c r="I2539" s="204" t="s">
        <v>6578</v>
      </c>
      <c r="J2539" s="68"/>
      <c r="K2539" s="68"/>
      <c r="L2539" s="68"/>
      <c r="M2539" s="68"/>
      <c r="N2539" s="379"/>
      <c r="O2539" s="379"/>
      <c r="P2539" s="222">
        <v>0</v>
      </c>
      <c r="Q2539" s="222">
        <v>467.91</v>
      </c>
      <c r="R2539" s="68" t="s">
        <v>639</v>
      </c>
      <c r="S2539" s="381"/>
      <c r="T2539" s="287"/>
    </row>
    <row r="2540" spans="1:20" ht="63.75">
      <c r="A2540" s="198">
        <v>580</v>
      </c>
      <c r="B2540" s="68"/>
      <c r="C2540" s="220" t="s">
        <v>170</v>
      </c>
      <c r="D2540" s="221">
        <v>44824</v>
      </c>
      <c r="E2540" s="198" t="s">
        <v>5338</v>
      </c>
      <c r="F2540" s="198" t="s">
        <v>3</v>
      </c>
      <c r="G2540" s="198">
        <v>2051590</v>
      </c>
      <c r="H2540" s="68"/>
      <c r="I2540" s="204" t="s">
        <v>6579</v>
      </c>
      <c r="J2540" s="68"/>
      <c r="K2540" s="68"/>
      <c r="L2540" s="68"/>
      <c r="M2540" s="68"/>
      <c r="N2540" s="379"/>
      <c r="O2540" s="379"/>
      <c r="P2540" s="222">
        <v>0</v>
      </c>
      <c r="Q2540" s="222">
        <v>135</v>
      </c>
      <c r="R2540" s="68" t="s">
        <v>639</v>
      </c>
      <c r="S2540" s="381"/>
      <c r="T2540" s="287"/>
    </row>
    <row r="2541" spans="1:20" ht="63.75">
      <c r="A2541" s="198">
        <v>513</v>
      </c>
      <c r="B2541" s="68"/>
      <c r="C2541" s="220" t="s">
        <v>161</v>
      </c>
      <c r="D2541" s="221">
        <v>44824</v>
      </c>
      <c r="E2541" s="198" t="s">
        <v>5339</v>
      </c>
      <c r="F2541" s="198" t="s">
        <v>15</v>
      </c>
      <c r="G2541" s="198">
        <v>2008955</v>
      </c>
      <c r="H2541" s="68"/>
      <c r="I2541" s="204" t="s">
        <v>6580</v>
      </c>
      <c r="J2541" s="68"/>
      <c r="K2541" s="68"/>
      <c r="L2541" s="68"/>
      <c r="M2541" s="68"/>
      <c r="N2541" s="379"/>
      <c r="O2541" s="379"/>
      <c r="P2541" s="222">
        <v>50</v>
      </c>
      <c r="Q2541" s="222">
        <v>0</v>
      </c>
      <c r="R2541" s="68" t="s">
        <v>639</v>
      </c>
      <c r="S2541" s="381"/>
      <c r="T2541" s="287"/>
    </row>
    <row r="2542" spans="1:20" ht="63.75">
      <c r="A2542" s="198">
        <v>513</v>
      </c>
      <c r="B2542" s="68"/>
      <c r="C2542" s="220" t="s">
        <v>161</v>
      </c>
      <c r="D2542" s="221">
        <v>44824</v>
      </c>
      <c r="E2542" s="198" t="s">
        <v>5340</v>
      </c>
      <c r="F2542" s="198" t="s">
        <v>15</v>
      </c>
      <c r="G2542" s="198">
        <v>2008952</v>
      </c>
      <c r="H2542" s="68"/>
      <c r="I2542" s="204" t="s">
        <v>6581</v>
      </c>
      <c r="J2542" s="68"/>
      <c r="K2542" s="68"/>
      <c r="L2542" s="68"/>
      <c r="M2542" s="68"/>
      <c r="N2542" s="379"/>
      <c r="O2542" s="379"/>
      <c r="P2542" s="222">
        <v>50</v>
      </c>
      <c r="Q2542" s="222">
        <v>0</v>
      </c>
      <c r="R2542" s="68" t="s">
        <v>639</v>
      </c>
      <c r="S2542" s="381"/>
      <c r="T2542" s="287"/>
    </row>
    <row r="2543" spans="1:20" ht="63.75">
      <c r="A2543" s="198">
        <v>513</v>
      </c>
      <c r="B2543" s="68"/>
      <c r="C2543" s="220" t="s">
        <v>161</v>
      </c>
      <c r="D2543" s="221">
        <v>44824</v>
      </c>
      <c r="E2543" s="198" t="s">
        <v>5341</v>
      </c>
      <c r="F2543" s="198" t="s">
        <v>15</v>
      </c>
      <c r="G2543" s="198">
        <v>2009390</v>
      </c>
      <c r="H2543" s="68"/>
      <c r="I2543" s="204" t="s">
        <v>6582</v>
      </c>
      <c r="J2543" s="68"/>
      <c r="K2543" s="68"/>
      <c r="L2543" s="68"/>
      <c r="M2543" s="68"/>
      <c r="N2543" s="379"/>
      <c r="O2543" s="379"/>
      <c r="P2543" s="222">
        <v>50</v>
      </c>
      <c r="Q2543" s="222">
        <v>0</v>
      </c>
      <c r="R2543" s="68" t="s">
        <v>639</v>
      </c>
      <c r="S2543" s="381"/>
      <c r="T2543" s="287"/>
    </row>
    <row r="2544" spans="1:20" ht="76.5">
      <c r="A2544" s="198">
        <v>513</v>
      </c>
      <c r="B2544" s="68"/>
      <c r="C2544" s="220" t="s">
        <v>161</v>
      </c>
      <c r="D2544" s="221">
        <v>44824</v>
      </c>
      <c r="E2544" s="198" t="s">
        <v>5342</v>
      </c>
      <c r="F2544" s="198" t="s">
        <v>11</v>
      </c>
      <c r="G2544" s="198">
        <v>1042731</v>
      </c>
      <c r="H2544" s="68"/>
      <c r="I2544" s="204" t="s">
        <v>6583</v>
      </c>
      <c r="J2544" s="68"/>
      <c r="K2544" s="68"/>
      <c r="L2544" s="68"/>
      <c r="M2544" s="68"/>
      <c r="N2544" s="379"/>
      <c r="O2544" s="379"/>
      <c r="P2544" s="222">
        <v>50</v>
      </c>
      <c r="Q2544" s="222">
        <v>0</v>
      </c>
      <c r="R2544" s="68" t="s">
        <v>639</v>
      </c>
      <c r="S2544" s="381"/>
      <c r="T2544" s="287"/>
    </row>
    <row r="2545" spans="1:20" ht="76.5">
      <c r="A2545" s="198">
        <v>513</v>
      </c>
      <c r="B2545" s="68"/>
      <c r="C2545" s="220" t="s">
        <v>161</v>
      </c>
      <c r="D2545" s="221">
        <v>44824</v>
      </c>
      <c r="E2545" s="198" t="s">
        <v>5343</v>
      </c>
      <c r="F2545" s="198" t="s">
        <v>11</v>
      </c>
      <c r="G2545" s="198">
        <v>1042732</v>
      </c>
      <c r="H2545" s="68"/>
      <c r="I2545" s="204" t="s">
        <v>6584</v>
      </c>
      <c r="J2545" s="68"/>
      <c r="K2545" s="68"/>
      <c r="L2545" s="68"/>
      <c r="M2545" s="68"/>
      <c r="N2545" s="379"/>
      <c r="O2545" s="379"/>
      <c r="P2545" s="222">
        <v>50</v>
      </c>
      <c r="Q2545" s="222">
        <v>0</v>
      </c>
      <c r="R2545" s="68" t="s">
        <v>639</v>
      </c>
      <c r="S2545" s="381"/>
      <c r="T2545" s="287"/>
    </row>
    <row r="2546" spans="1:20" ht="76.5">
      <c r="A2546" s="198">
        <v>513</v>
      </c>
      <c r="B2546" s="68"/>
      <c r="C2546" s="220" t="s">
        <v>161</v>
      </c>
      <c r="D2546" s="221">
        <v>44824</v>
      </c>
      <c r="E2546" s="198" t="s">
        <v>5344</v>
      </c>
      <c r="F2546" s="198" t="s">
        <v>15</v>
      </c>
      <c r="G2546" s="198">
        <v>2009815</v>
      </c>
      <c r="H2546" s="68"/>
      <c r="I2546" s="204" t="s">
        <v>6585</v>
      </c>
      <c r="J2546" s="68"/>
      <c r="K2546" s="68"/>
      <c r="L2546" s="68"/>
      <c r="M2546" s="68"/>
      <c r="N2546" s="379"/>
      <c r="O2546" s="379"/>
      <c r="P2546" s="222">
        <v>50</v>
      </c>
      <c r="Q2546" s="222">
        <v>0</v>
      </c>
      <c r="R2546" s="68" t="s">
        <v>639</v>
      </c>
      <c r="S2546" s="381"/>
      <c r="T2546" s="287"/>
    </row>
    <row r="2547" spans="1:20" ht="63.75">
      <c r="A2547" s="198">
        <v>291</v>
      </c>
      <c r="B2547" s="68"/>
      <c r="C2547" s="220" t="s">
        <v>120</v>
      </c>
      <c r="D2547" s="221">
        <v>44824</v>
      </c>
      <c r="E2547" s="198" t="s">
        <v>5345</v>
      </c>
      <c r="F2547" s="198" t="s">
        <v>11</v>
      </c>
      <c r="G2547" s="198">
        <v>2009816</v>
      </c>
      <c r="H2547" s="68"/>
      <c r="I2547" s="204" t="s">
        <v>6586</v>
      </c>
      <c r="J2547" s="68"/>
      <c r="K2547" s="68"/>
      <c r="L2547" s="68"/>
      <c r="M2547" s="68"/>
      <c r="N2547" s="379"/>
      <c r="O2547" s="379"/>
      <c r="P2547" s="222">
        <v>50</v>
      </c>
      <c r="Q2547" s="222">
        <v>0</v>
      </c>
      <c r="R2547" s="68" t="s">
        <v>639</v>
      </c>
      <c r="S2547" s="381"/>
      <c r="T2547" s="287"/>
    </row>
    <row r="2548" spans="1:20" ht="63.75">
      <c r="A2548" s="198">
        <v>291</v>
      </c>
      <c r="B2548" s="68"/>
      <c r="C2548" s="220" t="s">
        <v>120</v>
      </c>
      <c r="D2548" s="221">
        <v>44824</v>
      </c>
      <c r="E2548" s="198" t="s">
        <v>5346</v>
      </c>
      <c r="F2548" s="198" t="s">
        <v>11</v>
      </c>
      <c r="G2548" s="198">
        <v>2009817</v>
      </c>
      <c r="H2548" s="68"/>
      <c r="I2548" s="204" t="s">
        <v>6587</v>
      </c>
      <c r="J2548" s="68"/>
      <c r="K2548" s="68"/>
      <c r="L2548" s="68"/>
      <c r="M2548" s="68"/>
      <c r="N2548" s="379"/>
      <c r="O2548" s="379"/>
      <c r="P2548" s="222">
        <v>50</v>
      </c>
      <c r="Q2548" s="222">
        <v>0</v>
      </c>
      <c r="R2548" s="68" t="s">
        <v>639</v>
      </c>
      <c r="S2548" s="381"/>
      <c r="T2548" s="287"/>
    </row>
    <row r="2549" spans="1:20" ht="63.75">
      <c r="A2549" s="198">
        <v>291</v>
      </c>
      <c r="B2549" s="68"/>
      <c r="C2549" s="220" t="s">
        <v>120</v>
      </c>
      <c r="D2549" s="221">
        <v>44824</v>
      </c>
      <c r="E2549" s="198" t="s">
        <v>5347</v>
      </c>
      <c r="F2549" s="198" t="s">
        <v>11</v>
      </c>
      <c r="G2549" s="198">
        <v>2009818</v>
      </c>
      <c r="H2549" s="68"/>
      <c r="I2549" s="204" t="s">
        <v>6588</v>
      </c>
      <c r="J2549" s="68"/>
      <c r="K2549" s="68"/>
      <c r="L2549" s="68"/>
      <c r="M2549" s="68"/>
      <c r="N2549" s="379"/>
      <c r="O2549" s="379"/>
      <c r="P2549" s="222">
        <v>50</v>
      </c>
      <c r="Q2549" s="222">
        <v>0</v>
      </c>
      <c r="R2549" s="68" t="s">
        <v>639</v>
      </c>
      <c r="S2549" s="381"/>
      <c r="T2549" s="287"/>
    </row>
    <row r="2550" spans="1:20" ht="63.75">
      <c r="A2550" s="198">
        <v>291</v>
      </c>
      <c r="B2550" s="68"/>
      <c r="C2550" s="220" t="s">
        <v>120</v>
      </c>
      <c r="D2550" s="221">
        <v>44824</v>
      </c>
      <c r="E2550" s="198" t="s">
        <v>5348</v>
      </c>
      <c r="F2550" s="198" t="s">
        <v>11</v>
      </c>
      <c r="G2550" s="198">
        <v>2009819</v>
      </c>
      <c r="H2550" s="68"/>
      <c r="I2550" s="204" t="s">
        <v>6589</v>
      </c>
      <c r="J2550" s="68"/>
      <c r="K2550" s="68"/>
      <c r="L2550" s="68"/>
      <c r="M2550" s="68"/>
      <c r="N2550" s="379"/>
      <c r="O2550" s="379"/>
      <c r="P2550" s="222">
        <v>50</v>
      </c>
      <c r="Q2550" s="222">
        <v>0</v>
      </c>
      <c r="R2550" s="68" t="s">
        <v>639</v>
      </c>
      <c r="S2550" s="381"/>
      <c r="T2550" s="287"/>
    </row>
    <row r="2551" spans="1:20" ht="76.5">
      <c r="A2551" s="198">
        <v>10</v>
      </c>
      <c r="B2551" s="68"/>
      <c r="C2551" s="220" t="s">
        <v>39</v>
      </c>
      <c r="D2551" s="221">
        <v>44824</v>
      </c>
      <c r="E2551" s="198" t="s">
        <v>5349</v>
      </c>
      <c r="F2551" s="198" t="s">
        <v>6</v>
      </c>
      <c r="G2551" s="198">
        <v>2009964</v>
      </c>
      <c r="H2551" s="68"/>
      <c r="I2551" s="204" t="s">
        <v>6590</v>
      </c>
      <c r="J2551" s="68"/>
      <c r="K2551" s="68"/>
      <c r="L2551" s="68"/>
      <c r="M2551" s="68"/>
      <c r="N2551" s="379"/>
      <c r="O2551" s="379"/>
      <c r="P2551" s="222">
        <v>0</v>
      </c>
      <c r="Q2551" s="222">
        <v>17033.240000000002</v>
      </c>
      <c r="R2551" s="68" t="s">
        <v>639</v>
      </c>
      <c r="S2551" s="381"/>
      <c r="T2551" s="287"/>
    </row>
    <row r="2552" spans="1:20" ht="63.75">
      <c r="A2552" s="198">
        <v>10</v>
      </c>
      <c r="B2552" s="68"/>
      <c r="C2552" s="220" t="s">
        <v>39</v>
      </c>
      <c r="D2552" s="221">
        <v>44824</v>
      </c>
      <c r="E2552" s="198" t="s">
        <v>5350</v>
      </c>
      <c r="F2552" s="198" t="s">
        <v>15</v>
      </c>
      <c r="G2552" s="198">
        <v>2009965</v>
      </c>
      <c r="H2552" s="68"/>
      <c r="I2552" s="204" t="s">
        <v>6591</v>
      </c>
      <c r="J2552" s="68"/>
      <c r="K2552" s="68"/>
      <c r="L2552" s="68"/>
      <c r="M2552" s="68"/>
      <c r="N2552" s="379"/>
      <c r="O2552" s="379"/>
      <c r="P2552" s="222">
        <v>50</v>
      </c>
      <c r="Q2552" s="222">
        <v>0</v>
      </c>
      <c r="R2552" s="68" t="s">
        <v>639</v>
      </c>
      <c r="S2552" s="381"/>
      <c r="T2552" s="287"/>
    </row>
    <row r="2553" spans="1:20" ht="89.25">
      <c r="A2553" s="198">
        <v>78</v>
      </c>
      <c r="B2553" s="68"/>
      <c r="C2553" s="220" t="s">
        <v>1385</v>
      </c>
      <c r="D2553" s="221">
        <v>44824</v>
      </c>
      <c r="E2553" s="198" t="s">
        <v>5351</v>
      </c>
      <c r="F2553" s="198" t="s">
        <v>11</v>
      </c>
      <c r="G2553" s="198">
        <v>1042715</v>
      </c>
      <c r="H2553" s="68"/>
      <c r="I2553" s="204" t="s">
        <v>6592</v>
      </c>
      <c r="J2553" s="68"/>
      <c r="K2553" s="68"/>
      <c r="L2553" s="68"/>
      <c r="M2553" s="68"/>
      <c r="N2553" s="379"/>
      <c r="O2553" s="379"/>
      <c r="P2553" s="222">
        <v>2658.58</v>
      </c>
      <c r="Q2553" s="222">
        <v>0</v>
      </c>
      <c r="R2553" s="68" t="s">
        <v>639</v>
      </c>
      <c r="S2553" s="381"/>
      <c r="T2553" s="287"/>
    </row>
    <row r="2554" spans="1:20" ht="89.25">
      <c r="A2554" s="198">
        <v>576</v>
      </c>
      <c r="B2554" s="68"/>
      <c r="C2554" s="220" t="s">
        <v>1249</v>
      </c>
      <c r="D2554" s="221">
        <v>44824</v>
      </c>
      <c r="E2554" s="198" t="s">
        <v>5352</v>
      </c>
      <c r="F2554" s="198" t="s">
        <v>11</v>
      </c>
      <c r="G2554" s="198">
        <v>1042741</v>
      </c>
      <c r="H2554" s="68"/>
      <c r="I2554" s="204" t="s">
        <v>6593</v>
      </c>
      <c r="J2554" s="68"/>
      <c r="K2554" s="68"/>
      <c r="L2554" s="68"/>
      <c r="M2554" s="68"/>
      <c r="N2554" s="379"/>
      <c r="O2554" s="379"/>
      <c r="P2554" s="222">
        <v>271.58</v>
      </c>
      <c r="Q2554" s="222">
        <v>0</v>
      </c>
      <c r="R2554" s="68" t="s">
        <v>639</v>
      </c>
      <c r="S2554" s="381"/>
      <c r="T2554" s="287"/>
    </row>
    <row r="2555" spans="1:20" ht="63.75">
      <c r="A2555" s="198" t="s">
        <v>543</v>
      </c>
      <c r="B2555" s="68"/>
      <c r="C2555" s="220" t="s">
        <v>693</v>
      </c>
      <c r="D2555" s="221">
        <v>44824</v>
      </c>
      <c r="E2555" s="198" t="s">
        <v>5353</v>
      </c>
      <c r="F2555" s="198" t="s">
        <v>11</v>
      </c>
      <c r="G2555" s="198">
        <v>1042744</v>
      </c>
      <c r="H2555" s="68"/>
      <c r="I2555" s="204" t="s">
        <v>6594</v>
      </c>
      <c r="J2555" s="68"/>
      <c r="K2555" s="68"/>
      <c r="L2555" s="68"/>
      <c r="M2555" s="68"/>
      <c r="N2555" s="379"/>
      <c r="O2555" s="379"/>
      <c r="P2555" s="222">
        <v>2815.88</v>
      </c>
      <c r="Q2555" s="222">
        <v>0</v>
      </c>
      <c r="R2555" s="68" t="s">
        <v>639</v>
      </c>
      <c r="S2555" s="381"/>
      <c r="T2555" s="287"/>
    </row>
    <row r="2556" spans="1:20" ht="76.5">
      <c r="A2556" s="198">
        <v>389</v>
      </c>
      <c r="B2556" s="68"/>
      <c r="C2556" s="220" t="s">
        <v>1437</v>
      </c>
      <c r="D2556" s="221">
        <v>44824</v>
      </c>
      <c r="E2556" s="198" t="s">
        <v>5354</v>
      </c>
      <c r="F2556" s="198" t="s">
        <v>11</v>
      </c>
      <c r="G2556" s="198">
        <v>1042760</v>
      </c>
      <c r="H2556" s="68"/>
      <c r="I2556" s="204" t="s">
        <v>6595</v>
      </c>
      <c r="J2556" s="68"/>
      <c r="K2556" s="68"/>
      <c r="L2556" s="68"/>
      <c r="M2556" s="68"/>
      <c r="N2556" s="379"/>
      <c r="O2556" s="379"/>
      <c r="P2556" s="222">
        <v>50</v>
      </c>
      <c r="Q2556" s="222">
        <v>0</v>
      </c>
      <c r="R2556" s="68" t="s">
        <v>639</v>
      </c>
      <c r="S2556" s="381"/>
      <c r="T2556" s="287"/>
    </row>
    <row r="2557" spans="1:20" ht="89.25">
      <c r="A2557" s="198">
        <v>389</v>
      </c>
      <c r="B2557" s="68"/>
      <c r="C2557" s="220" t="s">
        <v>1437</v>
      </c>
      <c r="D2557" s="221">
        <v>44824</v>
      </c>
      <c r="E2557" s="198" t="s">
        <v>5355</v>
      </c>
      <c r="F2557" s="198" t="s">
        <v>11</v>
      </c>
      <c r="G2557" s="198">
        <v>1042761</v>
      </c>
      <c r="H2557" s="68"/>
      <c r="I2557" s="204" t="s">
        <v>6596</v>
      </c>
      <c r="J2557" s="68"/>
      <c r="K2557" s="68"/>
      <c r="L2557" s="68"/>
      <c r="M2557" s="68"/>
      <c r="N2557" s="379"/>
      <c r="O2557" s="379"/>
      <c r="P2557" s="222">
        <v>50</v>
      </c>
      <c r="Q2557" s="222">
        <v>0</v>
      </c>
      <c r="R2557" s="68" t="s">
        <v>639</v>
      </c>
      <c r="S2557" s="381"/>
      <c r="T2557" s="287"/>
    </row>
    <row r="2558" spans="1:20" ht="51">
      <c r="A2558" s="198">
        <v>70</v>
      </c>
      <c r="B2558" s="68"/>
      <c r="C2558" s="220" t="s">
        <v>48</v>
      </c>
      <c r="D2558" s="221">
        <v>44825</v>
      </c>
      <c r="E2558" s="198" t="s">
        <v>5356</v>
      </c>
      <c r="F2558" s="198" t="s">
        <v>3</v>
      </c>
      <c r="G2558" s="198">
        <v>2051908</v>
      </c>
      <c r="H2558" s="68"/>
      <c r="I2558" s="204" t="s">
        <v>6597</v>
      </c>
      <c r="J2558" s="68"/>
      <c r="K2558" s="68"/>
      <c r="L2558" s="68"/>
      <c r="M2558" s="68"/>
      <c r="N2558" s="379"/>
      <c r="O2558" s="379"/>
      <c r="P2558" s="222">
        <v>0</v>
      </c>
      <c r="Q2558" s="222">
        <v>257.39999999999998</v>
      </c>
      <c r="R2558" s="68" t="s">
        <v>639</v>
      </c>
      <c r="S2558" s="381"/>
      <c r="T2558" s="287"/>
    </row>
    <row r="2559" spans="1:20" ht="51">
      <c r="A2559" s="198" t="s">
        <v>551</v>
      </c>
      <c r="B2559" s="68"/>
      <c r="C2559" s="220" t="s">
        <v>590</v>
      </c>
      <c r="D2559" s="221">
        <v>44825</v>
      </c>
      <c r="E2559" s="198" t="s">
        <v>5357</v>
      </c>
      <c r="F2559" s="198" t="s">
        <v>3</v>
      </c>
      <c r="G2559" s="198">
        <v>2051909</v>
      </c>
      <c r="H2559" s="68"/>
      <c r="I2559" s="204" t="s">
        <v>6598</v>
      </c>
      <c r="J2559" s="68"/>
      <c r="K2559" s="68"/>
      <c r="L2559" s="68"/>
      <c r="M2559" s="68"/>
      <c r="N2559" s="379"/>
      <c r="O2559" s="379"/>
      <c r="P2559" s="222">
        <v>0</v>
      </c>
      <c r="Q2559" s="222">
        <v>4606.63</v>
      </c>
      <c r="R2559" s="68" t="s">
        <v>639</v>
      </c>
      <c r="S2559" s="381"/>
      <c r="T2559" s="287"/>
    </row>
    <row r="2560" spans="1:20" ht="51">
      <c r="A2560" s="198" t="s">
        <v>551</v>
      </c>
      <c r="B2560" s="68"/>
      <c r="C2560" s="220" t="s">
        <v>590</v>
      </c>
      <c r="D2560" s="221">
        <v>44825</v>
      </c>
      <c r="E2560" s="198" t="s">
        <v>5358</v>
      </c>
      <c r="F2560" s="198" t="s">
        <v>3</v>
      </c>
      <c r="G2560" s="198">
        <v>2051927</v>
      </c>
      <c r="H2560" s="68"/>
      <c r="I2560" s="204" t="s">
        <v>6599</v>
      </c>
      <c r="J2560" s="68"/>
      <c r="K2560" s="68"/>
      <c r="L2560" s="68"/>
      <c r="M2560" s="68"/>
      <c r="N2560" s="379"/>
      <c r="O2560" s="379"/>
      <c r="P2560" s="222">
        <v>0</v>
      </c>
      <c r="Q2560" s="222">
        <v>3850.3</v>
      </c>
      <c r="R2560" s="68" t="s">
        <v>639</v>
      </c>
      <c r="S2560" s="381"/>
      <c r="T2560" s="287"/>
    </row>
    <row r="2561" spans="1:20" ht="51">
      <c r="A2561" s="198" t="s">
        <v>551</v>
      </c>
      <c r="B2561" s="68"/>
      <c r="C2561" s="220" t="s">
        <v>590</v>
      </c>
      <c r="D2561" s="221">
        <v>44825</v>
      </c>
      <c r="E2561" s="198" t="s">
        <v>5359</v>
      </c>
      <c r="F2561" s="198" t="s">
        <v>3</v>
      </c>
      <c r="G2561" s="198">
        <v>2051930</v>
      </c>
      <c r="H2561" s="68"/>
      <c r="I2561" s="204" t="s">
        <v>6600</v>
      </c>
      <c r="J2561" s="68"/>
      <c r="K2561" s="68"/>
      <c r="L2561" s="68"/>
      <c r="M2561" s="68"/>
      <c r="N2561" s="379"/>
      <c r="O2561" s="379"/>
      <c r="P2561" s="222">
        <v>0</v>
      </c>
      <c r="Q2561" s="222">
        <v>3850.3</v>
      </c>
      <c r="R2561" s="68" t="s">
        <v>639</v>
      </c>
      <c r="S2561" s="381"/>
      <c r="T2561" s="287"/>
    </row>
    <row r="2562" spans="1:20" ht="51">
      <c r="A2562" s="198">
        <v>599</v>
      </c>
      <c r="B2562" s="68"/>
      <c r="C2562" s="220" t="s">
        <v>1251</v>
      </c>
      <c r="D2562" s="221">
        <v>44825</v>
      </c>
      <c r="E2562" s="198" t="s">
        <v>5360</v>
      </c>
      <c r="F2562" s="198" t="s">
        <v>3</v>
      </c>
      <c r="G2562" s="198">
        <v>2051939</v>
      </c>
      <c r="H2562" s="68"/>
      <c r="I2562" s="204" t="s">
        <v>6601</v>
      </c>
      <c r="J2562" s="68"/>
      <c r="K2562" s="68"/>
      <c r="L2562" s="68"/>
      <c r="M2562" s="68"/>
      <c r="N2562" s="379"/>
      <c r="O2562" s="379"/>
      <c r="P2562" s="222">
        <v>0</v>
      </c>
      <c r="Q2562" s="222">
        <v>6</v>
      </c>
      <c r="R2562" s="68" t="s">
        <v>639</v>
      </c>
      <c r="S2562" s="381"/>
      <c r="T2562" s="287"/>
    </row>
    <row r="2563" spans="1:20" ht="51">
      <c r="A2563" s="198">
        <v>46</v>
      </c>
      <c r="B2563" s="68"/>
      <c r="C2563" s="220" t="s">
        <v>1384</v>
      </c>
      <c r="D2563" s="221">
        <v>44825</v>
      </c>
      <c r="E2563" s="198" t="s">
        <v>5361</v>
      </c>
      <c r="F2563" s="198" t="s">
        <v>3</v>
      </c>
      <c r="G2563" s="198">
        <v>2051963</v>
      </c>
      <c r="H2563" s="68"/>
      <c r="I2563" s="204" t="s">
        <v>6602</v>
      </c>
      <c r="J2563" s="68"/>
      <c r="K2563" s="68"/>
      <c r="L2563" s="68"/>
      <c r="M2563" s="68"/>
      <c r="N2563" s="379"/>
      <c r="O2563" s="379"/>
      <c r="P2563" s="222">
        <v>0</v>
      </c>
      <c r="Q2563" s="222">
        <v>200</v>
      </c>
      <c r="R2563" s="68" t="s">
        <v>639</v>
      </c>
      <c r="S2563" s="381"/>
      <c r="T2563" s="287"/>
    </row>
    <row r="2564" spans="1:20" ht="51">
      <c r="A2564" s="198">
        <v>378</v>
      </c>
      <c r="B2564" s="68"/>
      <c r="C2564" s="220" t="s">
        <v>611</v>
      </c>
      <c r="D2564" s="221">
        <v>44825</v>
      </c>
      <c r="E2564" s="198" t="s">
        <v>5362</v>
      </c>
      <c r="F2564" s="198" t="s">
        <v>3</v>
      </c>
      <c r="G2564" s="198">
        <v>2051967</v>
      </c>
      <c r="H2564" s="68"/>
      <c r="I2564" s="204" t="s">
        <v>6603</v>
      </c>
      <c r="J2564" s="68"/>
      <c r="K2564" s="68"/>
      <c r="L2564" s="68"/>
      <c r="M2564" s="68"/>
      <c r="N2564" s="379"/>
      <c r="O2564" s="379"/>
      <c r="P2564" s="222">
        <v>0</v>
      </c>
      <c r="Q2564" s="222">
        <v>0.02</v>
      </c>
      <c r="R2564" s="68" t="s">
        <v>2578</v>
      </c>
      <c r="S2564" s="381"/>
      <c r="T2564" s="287"/>
    </row>
    <row r="2565" spans="1:20" ht="51">
      <c r="A2565" s="198">
        <v>46</v>
      </c>
      <c r="B2565" s="68"/>
      <c r="C2565" s="220" t="s">
        <v>1384</v>
      </c>
      <c r="D2565" s="221">
        <v>44825</v>
      </c>
      <c r="E2565" s="198" t="s">
        <v>5363</v>
      </c>
      <c r="F2565" s="198" t="s">
        <v>3</v>
      </c>
      <c r="G2565" s="198">
        <v>2052010</v>
      </c>
      <c r="H2565" s="68"/>
      <c r="I2565" s="204" t="s">
        <v>6604</v>
      </c>
      <c r="J2565" s="68"/>
      <c r="K2565" s="68"/>
      <c r="L2565" s="68"/>
      <c r="M2565" s="68"/>
      <c r="N2565" s="379"/>
      <c r="O2565" s="379"/>
      <c r="P2565" s="222">
        <v>0</v>
      </c>
      <c r="Q2565" s="222">
        <v>55</v>
      </c>
      <c r="R2565" s="68" t="s">
        <v>639</v>
      </c>
      <c r="S2565" s="381"/>
      <c r="T2565" s="287"/>
    </row>
    <row r="2566" spans="1:20" ht="51">
      <c r="A2566" s="198">
        <v>46</v>
      </c>
      <c r="B2566" s="68"/>
      <c r="C2566" s="220" t="s">
        <v>1384</v>
      </c>
      <c r="D2566" s="221">
        <v>44825</v>
      </c>
      <c r="E2566" s="198" t="s">
        <v>5364</v>
      </c>
      <c r="F2566" s="198" t="s">
        <v>3</v>
      </c>
      <c r="G2566" s="198">
        <v>2052014</v>
      </c>
      <c r="H2566" s="68"/>
      <c r="I2566" s="204" t="s">
        <v>4061</v>
      </c>
      <c r="J2566" s="68"/>
      <c r="K2566" s="68"/>
      <c r="L2566" s="68"/>
      <c r="M2566" s="68"/>
      <c r="N2566" s="379"/>
      <c r="O2566" s="379"/>
      <c r="P2566" s="222">
        <v>0</v>
      </c>
      <c r="Q2566" s="222">
        <v>189.92</v>
      </c>
      <c r="R2566" s="68" t="s">
        <v>639</v>
      </c>
      <c r="S2566" s="381"/>
      <c r="T2566" s="287"/>
    </row>
    <row r="2567" spans="1:20" ht="38.25">
      <c r="A2567" s="198">
        <v>660</v>
      </c>
      <c r="B2567" s="68"/>
      <c r="C2567" s="220" t="s">
        <v>177</v>
      </c>
      <c r="D2567" s="221">
        <v>44825</v>
      </c>
      <c r="E2567" s="198" t="s">
        <v>5365</v>
      </c>
      <c r="F2567" s="198" t="s">
        <v>3</v>
      </c>
      <c r="G2567" s="198">
        <v>2052022</v>
      </c>
      <c r="H2567" s="68"/>
      <c r="I2567" s="204" t="s">
        <v>6605</v>
      </c>
      <c r="J2567" s="68"/>
      <c r="K2567" s="68"/>
      <c r="L2567" s="68"/>
      <c r="M2567" s="68"/>
      <c r="N2567" s="379"/>
      <c r="O2567" s="379"/>
      <c r="P2567" s="222">
        <v>0</v>
      </c>
      <c r="Q2567" s="222">
        <v>2760.2</v>
      </c>
      <c r="R2567" s="68" t="s">
        <v>639</v>
      </c>
      <c r="S2567" s="381"/>
      <c r="T2567" s="287"/>
    </row>
    <row r="2568" spans="1:20" ht="38.25">
      <c r="A2568" s="198">
        <v>46</v>
      </c>
      <c r="B2568" s="68"/>
      <c r="C2568" s="220" t="s">
        <v>1384</v>
      </c>
      <c r="D2568" s="221">
        <v>44825</v>
      </c>
      <c r="E2568" s="198" t="s">
        <v>5366</v>
      </c>
      <c r="F2568" s="198" t="s">
        <v>3</v>
      </c>
      <c r="G2568" s="198">
        <v>2052023</v>
      </c>
      <c r="H2568" s="68"/>
      <c r="I2568" s="204" t="s">
        <v>6606</v>
      </c>
      <c r="J2568" s="68"/>
      <c r="K2568" s="68"/>
      <c r="L2568" s="68"/>
      <c r="M2568" s="68"/>
      <c r="N2568" s="379"/>
      <c r="O2568" s="379"/>
      <c r="P2568" s="222">
        <v>0</v>
      </c>
      <c r="Q2568" s="222">
        <v>50</v>
      </c>
      <c r="R2568" s="68" t="s">
        <v>639</v>
      </c>
      <c r="S2568" s="381"/>
      <c r="T2568" s="287"/>
    </row>
    <row r="2569" spans="1:20" ht="51">
      <c r="A2569" s="198">
        <v>46</v>
      </c>
      <c r="B2569" s="68"/>
      <c r="C2569" s="220" t="s">
        <v>1384</v>
      </c>
      <c r="D2569" s="221">
        <v>44825</v>
      </c>
      <c r="E2569" s="198" t="s">
        <v>5367</v>
      </c>
      <c r="F2569" s="198" t="s">
        <v>3</v>
      </c>
      <c r="G2569" s="198">
        <v>2052037</v>
      </c>
      <c r="H2569" s="68"/>
      <c r="I2569" s="204" t="s">
        <v>6607</v>
      </c>
      <c r="J2569" s="68"/>
      <c r="K2569" s="68"/>
      <c r="L2569" s="68"/>
      <c r="M2569" s="68"/>
      <c r="N2569" s="379"/>
      <c r="O2569" s="379"/>
      <c r="P2569" s="222">
        <v>0</v>
      </c>
      <c r="Q2569" s="222">
        <v>840</v>
      </c>
      <c r="R2569" s="68" t="s">
        <v>639</v>
      </c>
      <c r="S2569" s="381"/>
      <c r="T2569" s="287"/>
    </row>
    <row r="2570" spans="1:20" ht="63.75">
      <c r="A2570" s="198" t="s">
        <v>551</v>
      </c>
      <c r="B2570" s="68"/>
      <c r="C2570" s="220" t="s">
        <v>590</v>
      </c>
      <c r="D2570" s="221">
        <v>44825</v>
      </c>
      <c r="E2570" s="198" t="s">
        <v>5368</v>
      </c>
      <c r="F2570" s="198" t="s">
        <v>3</v>
      </c>
      <c r="G2570" s="198">
        <v>2052057</v>
      </c>
      <c r="H2570" s="68"/>
      <c r="I2570" s="204" t="s">
        <v>6608</v>
      </c>
      <c r="J2570" s="68"/>
      <c r="K2570" s="68"/>
      <c r="L2570" s="68"/>
      <c r="M2570" s="68"/>
      <c r="N2570" s="379"/>
      <c r="O2570" s="379"/>
      <c r="P2570" s="222">
        <v>0</v>
      </c>
      <c r="Q2570" s="222">
        <v>535.91999999999996</v>
      </c>
      <c r="R2570" s="68" t="s">
        <v>639</v>
      </c>
      <c r="S2570" s="381"/>
      <c r="T2570" s="287"/>
    </row>
    <row r="2571" spans="1:20" ht="63.75">
      <c r="A2571" s="198">
        <v>16</v>
      </c>
      <c r="B2571" s="68"/>
      <c r="C2571" s="220" t="s">
        <v>41</v>
      </c>
      <c r="D2571" s="221">
        <v>44825</v>
      </c>
      <c r="E2571" s="198" t="s">
        <v>5369</v>
      </c>
      <c r="F2571" s="198" t="s">
        <v>3</v>
      </c>
      <c r="G2571" s="198">
        <v>2052058</v>
      </c>
      <c r="H2571" s="68"/>
      <c r="I2571" s="204" t="s">
        <v>6609</v>
      </c>
      <c r="J2571" s="68"/>
      <c r="K2571" s="68"/>
      <c r="L2571" s="68"/>
      <c r="M2571" s="68"/>
      <c r="N2571" s="379"/>
      <c r="O2571" s="379"/>
      <c r="P2571" s="222">
        <v>0</v>
      </c>
      <c r="Q2571" s="222">
        <v>5631</v>
      </c>
      <c r="R2571" s="68" t="s">
        <v>639</v>
      </c>
      <c r="S2571" s="381"/>
      <c r="T2571" s="287"/>
    </row>
    <row r="2572" spans="1:20" ht="63.75">
      <c r="A2572" s="198">
        <v>290</v>
      </c>
      <c r="B2572" s="68"/>
      <c r="C2572" s="220" t="s">
        <v>119</v>
      </c>
      <c r="D2572" s="221">
        <v>44825</v>
      </c>
      <c r="E2572" s="198" t="s">
        <v>5370</v>
      </c>
      <c r="F2572" s="198" t="s">
        <v>3</v>
      </c>
      <c r="G2572" s="198">
        <v>2051875</v>
      </c>
      <c r="H2572" s="68"/>
      <c r="I2572" s="204" t="s">
        <v>6610</v>
      </c>
      <c r="J2572" s="68"/>
      <c r="K2572" s="68"/>
      <c r="L2572" s="68"/>
      <c r="M2572" s="68"/>
      <c r="N2572" s="379"/>
      <c r="O2572" s="379"/>
      <c r="P2572" s="222">
        <v>0</v>
      </c>
      <c r="Q2572" s="222">
        <v>1780.19</v>
      </c>
      <c r="R2572" s="68" t="s">
        <v>639</v>
      </c>
      <c r="S2572" s="381"/>
      <c r="T2572" s="287"/>
    </row>
    <row r="2573" spans="1:20" ht="63.75">
      <c r="A2573" s="198">
        <v>660</v>
      </c>
      <c r="B2573" s="68"/>
      <c r="C2573" s="220" t="s">
        <v>177</v>
      </c>
      <c r="D2573" s="221">
        <v>44825</v>
      </c>
      <c r="E2573" s="198" t="s">
        <v>5371</v>
      </c>
      <c r="F2573" s="198" t="s">
        <v>3</v>
      </c>
      <c r="G2573" s="198">
        <v>2051886</v>
      </c>
      <c r="H2573" s="68"/>
      <c r="I2573" s="204" t="s">
        <v>6611</v>
      </c>
      <c r="J2573" s="68"/>
      <c r="K2573" s="68"/>
      <c r="L2573" s="68"/>
      <c r="M2573" s="68"/>
      <c r="N2573" s="379"/>
      <c r="O2573" s="379"/>
      <c r="P2573" s="222">
        <v>0</v>
      </c>
      <c r="Q2573" s="222">
        <v>331</v>
      </c>
      <c r="R2573" s="68" t="s">
        <v>2578</v>
      </c>
      <c r="S2573" s="381"/>
      <c r="T2573" s="287"/>
    </row>
    <row r="2574" spans="1:20" ht="63.75">
      <c r="A2574" s="198">
        <v>16</v>
      </c>
      <c r="B2574" s="68"/>
      <c r="C2574" s="220" t="s">
        <v>41</v>
      </c>
      <c r="D2574" s="221">
        <v>44825</v>
      </c>
      <c r="E2574" s="198" t="s">
        <v>5372</v>
      </c>
      <c r="F2574" s="198" t="s">
        <v>3</v>
      </c>
      <c r="G2574" s="198">
        <v>2051900</v>
      </c>
      <c r="H2574" s="68"/>
      <c r="I2574" s="204" t="s">
        <v>6612</v>
      </c>
      <c r="J2574" s="68"/>
      <c r="K2574" s="68"/>
      <c r="L2574" s="68"/>
      <c r="M2574" s="68"/>
      <c r="N2574" s="379"/>
      <c r="O2574" s="379"/>
      <c r="P2574" s="222">
        <v>0</v>
      </c>
      <c r="Q2574" s="222">
        <v>2887250</v>
      </c>
      <c r="R2574" s="68" t="s">
        <v>639</v>
      </c>
      <c r="S2574" s="381"/>
      <c r="T2574" s="287"/>
    </row>
    <row r="2575" spans="1:20" ht="51">
      <c r="A2575" s="198">
        <v>15</v>
      </c>
      <c r="B2575" s="68"/>
      <c r="C2575" s="220" t="s">
        <v>40</v>
      </c>
      <c r="D2575" s="221">
        <v>44825</v>
      </c>
      <c r="E2575" s="198" t="s">
        <v>5373</v>
      </c>
      <c r="F2575" s="198" t="s">
        <v>3</v>
      </c>
      <c r="G2575" s="198">
        <v>2051949</v>
      </c>
      <c r="H2575" s="68"/>
      <c r="I2575" s="204" t="s">
        <v>6613</v>
      </c>
      <c r="J2575" s="68"/>
      <c r="K2575" s="68"/>
      <c r="L2575" s="68"/>
      <c r="M2575" s="68"/>
      <c r="N2575" s="379"/>
      <c r="O2575" s="379"/>
      <c r="P2575" s="222">
        <v>0</v>
      </c>
      <c r="Q2575" s="222">
        <v>360.81</v>
      </c>
      <c r="R2575" s="68" t="s">
        <v>639</v>
      </c>
      <c r="S2575" s="381"/>
      <c r="T2575" s="287"/>
    </row>
    <row r="2576" spans="1:20" ht="63.75">
      <c r="A2576" s="198">
        <v>132</v>
      </c>
      <c r="B2576" s="68"/>
      <c r="C2576" s="220" t="s">
        <v>60</v>
      </c>
      <c r="D2576" s="221">
        <v>44825</v>
      </c>
      <c r="E2576" s="198" t="s">
        <v>5374</v>
      </c>
      <c r="F2576" s="198" t="s">
        <v>3</v>
      </c>
      <c r="G2576" s="198">
        <v>2051956</v>
      </c>
      <c r="H2576" s="68"/>
      <c r="I2576" s="204" t="s">
        <v>6614</v>
      </c>
      <c r="J2576" s="68"/>
      <c r="K2576" s="68"/>
      <c r="L2576" s="68"/>
      <c r="M2576" s="68"/>
      <c r="N2576" s="379"/>
      <c r="O2576" s="379"/>
      <c r="P2576" s="222">
        <v>0</v>
      </c>
      <c r="Q2576" s="222">
        <v>666</v>
      </c>
      <c r="R2576" s="68" t="s">
        <v>639</v>
      </c>
      <c r="S2576" s="381"/>
      <c r="T2576" s="287"/>
    </row>
    <row r="2577" spans="1:20" ht="63.75">
      <c r="A2577" s="198">
        <v>132</v>
      </c>
      <c r="B2577" s="68"/>
      <c r="C2577" s="220" t="s">
        <v>60</v>
      </c>
      <c r="D2577" s="221">
        <v>44825</v>
      </c>
      <c r="E2577" s="198" t="s">
        <v>5375</v>
      </c>
      <c r="F2577" s="198" t="s">
        <v>3</v>
      </c>
      <c r="G2577" s="198">
        <v>2051961</v>
      </c>
      <c r="H2577" s="68"/>
      <c r="I2577" s="204" t="s">
        <v>6615</v>
      </c>
      <c r="J2577" s="68"/>
      <c r="K2577" s="68"/>
      <c r="L2577" s="68"/>
      <c r="M2577" s="68"/>
      <c r="N2577" s="379"/>
      <c r="O2577" s="379"/>
      <c r="P2577" s="222">
        <v>0</v>
      </c>
      <c r="Q2577" s="222">
        <v>222</v>
      </c>
      <c r="R2577" s="68" t="s">
        <v>639</v>
      </c>
      <c r="S2577" s="381"/>
      <c r="T2577" s="287"/>
    </row>
    <row r="2578" spans="1:20" ht="63.75">
      <c r="A2578" s="198">
        <v>132</v>
      </c>
      <c r="B2578" s="68"/>
      <c r="C2578" s="220" t="s">
        <v>60</v>
      </c>
      <c r="D2578" s="221">
        <v>44825</v>
      </c>
      <c r="E2578" s="198" t="s">
        <v>5376</v>
      </c>
      <c r="F2578" s="198" t="s">
        <v>3</v>
      </c>
      <c r="G2578" s="198">
        <v>2051969</v>
      </c>
      <c r="H2578" s="68"/>
      <c r="I2578" s="204" t="s">
        <v>6616</v>
      </c>
      <c r="J2578" s="68"/>
      <c r="K2578" s="68"/>
      <c r="L2578" s="68"/>
      <c r="M2578" s="68"/>
      <c r="N2578" s="379"/>
      <c r="O2578" s="379"/>
      <c r="P2578" s="222">
        <v>0</v>
      </c>
      <c r="Q2578" s="222">
        <v>666</v>
      </c>
      <c r="R2578" s="68" t="s">
        <v>639</v>
      </c>
      <c r="S2578" s="381"/>
      <c r="T2578" s="287"/>
    </row>
    <row r="2579" spans="1:20" ht="63.75">
      <c r="A2579" s="198">
        <v>344</v>
      </c>
      <c r="B2579" s="68"/>
      <c r="C2579" s="220" t="s">
        <v>140</v>
      </c>
      <c r="D2579" s="221">
        <v>44825</v>
      </c>
      <c r="E2579" s="198" t="s">
        <v>5377</v>
      </c>
      <c r="F2579" s="198" t="s">
        <v>6</v>
      </c>
      <c r="G2579" s="198">
        <v>1687755</v>
      </c>
      <c r="H2579" s="68"/>
      <c r="I2579" s="204" t="s">
        <v>6617</v>
      </c>
      <c r="J2579" s="68"/>
      <c r="K2579" s="68"/>
      <c r="L2579" s="68"/>
      <c r="M2579" s="68"/>
      <c r="N2579" s="379"/>
      <c r="O2579" s="379"/>
      <c r="P2579" s="222">
        <v>0</v>
      </c>
      <c r="Q2579" s="222">
        <v>151000</v>
      </c>
      <c r="R2579" s="68" t="s">
        <v>639</v>
      </c>
      <c r="S2579" s="381"/>
      <c r="T2579" s="287"/>
    </row>
    <row r="2580" spans="1:20" ht="51">
      <c r="A2580" s="198">
        <v>342</v>
      </c>
      <c r="B2580" s="68"/>
      <c r="C2580" s="220" t="s">
        <v>138</v>
      </c>
      <c r="D2580" s="221">
        <v>44825</v>
      </c>
      <c r="E2580" s="198" t="s">
        <v>5378</v>
      </c>
      <c r="F2580" s="198" t="s">
        <v>6</v>
      </c>
      <c r="G2580" s="198">
        <v>1687805</v>
      </c>
      <c r="H2580" s="68"/>
      <c r="I2580" s="204" t="s">
        <v>4231</v>
      </c>
      <c r="J2580" s="68"/>
      <c r="K2580" s="68"/>
      <c r="L2580" s="68"/>
      <c r="M2580" s="68"/>
      <c r="N2580" s="379"/>
      <c r="O2580" s="379"/>
      <c r="P2580" s="222">
        <v>0</v>
      </c>
      <c r="Q2580" s="222">
        <v>595726.59</v>
      </c>
      <c r="R2580" s="68" t="s">
        <v>639</v>
      </c>
      <c r="S2580" s="381"/>
      <c r="T2580" s="287"/>
    </row>
    <row r="2581" spans="1:20" ht="76.5">
      <c r="A2581" s="198">
        <v>117</v>
      </c>
      <c r="B2581" s="68"/>
      <c r="C2581" s="220" t="s">
        <v>55</v>
      </c>
      <c r="D2581" s="221">
        <v>44825</v>
      </c>
      <c r="E2581" s="198" t="s">
        <v>5379</v>
      </c>
      <c r="F2581" s="198" t="s">
        <v>11</v>
      </c>
      <c r="G2581" s="198">
        <v>1042799</v>
      </c>
      <c r="H2581" s="68"/>
      <c r="I2581" s="204" t="s">
        <v>6618</v>
      </c>
      <c r="J2581" s="68"/>
      <c r="K2581" s="68"/>
      <c r="L2581" s="68"/>
      <c r="M2581" s="68"/>
      <c r="N2581" s="379"/>
      <c r="O2581" s="379"/>
      <c r="P2581" s="222">
        <v>50</v>
      </c>
      <c r="Q2581" s="222">
        <v>0</v>
      </c>
      <c r="R2581" s="68" t="s">
        <v>639</v>
      </c>
      <c r="S2581" s="381"/>
      <c r="T2581" s="287"/>
    </row>
    <row r="2582" spans="1:20" ht="63.75">
      <c r="A2582" s="198">
        <v>119</v>
      </c>
      <c r="B2582" s="68"/>
      <c r="C2582" s="220" t="s">
        <v>56</v>
      </c>
      <c r="D2582" s="221">
        <v>44825</v>
      </c>
      <c r="E2582" s="198" t="s">
        <v>5380</v>
      </c>
      <c r="F2582" s="198" t="s">
        <v>11</v>
      </c>
      <c r="G2582" s="198">
        <v>1042800</v>
      </c>
      <c r="H2582" s="68"/>
      <c r="I2582" s="204" t="s">
        <v>6619</v>
      </c>
      <c r="J2582" s="68"/>
      <c r="K2582" s="68"/>
      <c r="L2582" s="68"/>
      <c r="M2582" s="68"/>
      <c r="N2582" s="379"/>
      <c r="O2582" s="379"/>
      <c r="P2582" s="222">
        <v>50</v>
      </c>
      <c r="Q2582" s="222">
        <v>0</v>
      </c>
      <c r="R2582" s="68" t="s">
        <v>639</v>
      </c>
      <c r="S2582" s="381"/>
      <c r="T2582" s="287"/>
    </row>
    <row r="2583" spans="1:20" ht="51">
      <c r="A2583" s="198">
        <v>513</v>
      </c>
      <c r="B2583" s="68"/>
      <c r="C2583" s="220" t="s">
        <v>161</v>
      </c>
      <c r="D2583" s="221">
        <v>44825</v>
      </c>
      <c r="E2583" s="198" t="s">
        <v>5381</v>
      </c>
      <c r="F2583" s="198" t="s">
        <v>15</v>
      </c>
      <c r="G2583" s="198">
        <v>2011162</v>
      </c>
      <c r="H2583" s="68"/>
      <c r="I2583" s="204" t="s">
        <v>6620</v>
      </c>
      <c r="J2583" s="68"/>
      <c r="K2583" s="68"/>
      <c r="L2583" s="68"/>
      <c r="M2583" s="68"/>
      <c r="N2583" s="379"/>
      <c r="O2583" s="379"/>
      <c r="P2583" s="222">
        <v>50</v>
      </c>
      <c r="Q2583" s="222">
        <v>0</v>
      </c>
      <c r="R2583" s="68" t="s">
        <v>639</v>
      </c>
      <c r="S2583" s="381"/>
      <c r="T2583" s="287"/>
    </row>
    <row r="2584" spans="1:20" ht="63.75">
      <c r="A2584" s="198">
        <v>513</v>
      </c>
      <c r="B2584" s="68"/>
      <c r="C2584" s="220" t="s">
        <v>161</v>
      </c>
      <c r="D2584" s="221">
        <v>44825</v>
      </c>
      <c r="E2584" s="198" t="s">
        <v>5382</v>
      </c>
      <c r="F2584" s="198" t="s">
        <v>15</v>
      </c>
      <c r="G2584" s="198">
        <v>2011164</v>
      </c>
      <c r="H2584" s="68"/>
      <c r="I2584" s="204" t="s">
        <v>6621</v>
      </c>
      <c r="J2584" s="68"/>
      <c r="K2584" s="68"/>
      <c r="L2584" s="68"/>
      <c r="M2584" s="68"/>
      <c r="N2584" s="379"/>
      <c r="O2584" s="379"/>
      <c r="P2584" s="222">
        <v>50</v>
      </c>
      <c r="Q2584" s="222">
        <v>0</v>
      </c>
      <c r="R2584" s="68" t="s">
        <v>639</v>
      </c>
      <c r="S2584" s="381"/>
      <c r="T2584" s="287"/>
    </row>
    <row r="2585" spans="1:20" ht="63.75">
      <c r="A2585" s="198">
        <v>10</v>
      </c>
      <c r="B2585" s="68"/>
      <c r="C2585" s="220" t="s">
        <v>39</v>
      </c>
      <c r="D2585" s="221">
        <v>44825</v>
      </c>
      <c r="E2585" s="198" t="s">
        <v>5383</v>
      </c>
      <c r="F2585" s="198" t="s">
        <v>6</v>
      </c>
      <c r="G2585" s="198">
        <v>2011379</v>
      </c>
      <c r="H2585" s="68"/>
      <c r="I2585" s="204" t="s">
        <v>6622</v>
      </c>
      <c r="J2585" s="68"/>
      <c r="K2585" s="68"/>
      <c r="L2585" s="68"/>
      <c r="M2585" s="68"/>
      <c r="N2585" s="379"/>
      <c r="O2585" s="379"/>
      <c r="P2585" s="222">
        <v>0</v>
      </c>
      <c r="Q2585" s="222">
        <v>6860</v>
      </c>
      <c r="R2585" s="68" t="s">
        <v>639</v>
      </c>
      <c r="S2585" s="381"/>
      <c r="T2585" s="287"/>
    </row>
    <row r="2586" spans="1:20" ht="63.75">
      <c r="A2586" s="198">
        <v>10</v>
      </c>
      <c r="B2586" s="68"/>
      <c r="C2586" s="220" t="s">
        <v>39</v>
      </c>
      <c r="D2586" s="221">
        <v>44825</v>
      </c>
      <c r="E2586" s="198" t="s">
        <v>5384</v>
      </c>
      <c r="F2586" s="198" t="s">
        <v>15</v>
      </c>
      <c r="G2586" s="198">
        <v>2011380</v>
      </c>
      <c r="H2586" s="68"/>
      <c r="I2586" s="204" t="s">
        <v>6623</v>
      </c>
      <c r="J2586" s="68"/>
      <c r="K2586" s="68"/>
      <c r="L2586" s="68"/>
      <c r="M2586" s="68"/>
      <c r="N2586" s="379"/>
      <c r="O2586" s="379"/>
      <c r="P2586" s="222">
        <v>50</v>
      </c>
      <c r="Q2586" s="222">
        <v>0</v>
      </c>
      <c r="R2586" s="68" t="s">
        <v>639</v>
      </c>
      <c r="S2586" s="381"/>
      <c r="T2586" s="287"/>
    </row>
    <row r="2587" spans="1:20" ht="76.5">
      <c r="A2587" s="198">
        <v>78</v>
      </c>
      <c r="B2587" s="68"/>
      <c r="C2587" s="220" t="s">
        <v>1385</v>
      </c>
      <c r="D2587" s="221">
        <v>44825</v>
      </c>
      <c r="E2587" s="198" t="s">
        <v>5385</v>
      </c>
      <c r="F2587" s="198" t="s">
        <v>11</v>
      </c>
      <c r="G2587" s="198">
        <v>1042812</v>
      </c>
      <c r="H2587" s="68"/>
      <c r="I2587" s="204" t="s">
        <v>6624</v>
      </c>
      <c r="J2587" s="68"/>
      <c r="K2587" s="68"/>
      <c r="L2587" s="68"/>
      <c r="M2587" s="68"/>
      <c r="N2587" s="379"/>
      <c r="O2587" s="379"/>
      <c r="P2587" s="222">
        <v>270</v>
      </c>
      <c r="Q2587" s="222">
        <v>0</v>
      </c>
      <c r="R2587" s="68" t="s">
        <v>639</v>
      </c>
      <c r="S2587" s="381"/>
      <c r="T2587" s="287"/>
    </row>
    <row r="2588" spans="1:20" ht="76.5">
      <c r="A2588" s="198">
        <v>78</v>
      </c>
      <c r="B2588" s="68"/>
      <c r="C2588" s="220" t="s">
        <v>1385</v>
      </c>
      <c r="D2588" s="221">
        <v>44825</v>
      </c>
      <c r="E2588" s="198" t="s">
        <v>5386</v>
      </c>
      <c r="F2588" s="198" t="s">
        <v>11</v>
      </c>
      <c r="G2588" s="198">
        <v>1042820</v>
      </c>
      <c r="H2588" s="68"/>
      <c r="I2588" s="204" t="s">
        <v>6625</v>
      </c>
      <c r="J2588" s="68"/>
      <c r="K2588" s="68"/>
      <c r="L2588" s="68"/>
      <c r="M2588" s="68"/>
      <c r="N2588" s="379"/>
      <c r="O2588" s="379"/>
      <c r="P2588" s="222">
        <v>2122.1999999999998</v>
      </c>
      <c r="Q2588" s="222">
        <v>0</v>
      </c>
      <c r="R2588" s="68" t="s">
        <v>639</v>
      </c>
      <c r="S2588" s="381"/>
      <c r="T2588" s="287"/>
    </row>
    <row r="2589" spans="1:20" ht="63.75">
      <c r="A2589" s="198">
        <v>513</v>
      </c>
      <c r="B2589" s="68"/>
      <c r="C2589" s="220" t="s">
        <v>161</v>
      </c>
      <c r="D2589" s="221">
        <v>44825</v>
      </c>
      <c r="E2589" s="198" t="s">
        <v>5387</v>
      </c>
      <c r="F2589" s="198" t="s">
        <v>13</v>
      </c>
      <c r="G2589" s="198">
        <v>16527</v>
      </c>
      <c r="H2589" s="68"/>
      <c r="I2589" s="204" t="s">
        <v>6626</v>
      </c>
      <c r="J2589" s="68"/>
      <c r="K2589" s="68"/>
      <c r="L2589" s="68"/>
      <c r="M2589" s="68"/>
      <c r="N2589" s="379"/>
      <c r="O2589" s="379"/>
      <c r="P2589" s="222">
        <v>7024547.6699999999</v>
      </c>
      <c r="Q2589" s="222">
        <v>0</v>
      </c>
      <c r="R2589" s="68" t="s">
        <v>639</v>
      </c>
      <c r="S2589" s="381"/>
      <c r="T2589" s="287"/>
    </row>
    <row r="2590" spans="1:20" ht="63.75">
      <c r="A2590" s="198">
        <v>513</v>
      </c>
      <c r="B2590" s="68"/>
      <c r="C2590" s="220" t="s">
        <v>161</v>
      </c>
      <c r="D2590" s="221">
        <v>44825</v>
      </c>
      <c r="E2590" s="198" t="s">
        <v>5388</v>
      </c>
      <c r="F2590" s="198" t="s">
        <v>13</v>
      </c>
      <c r="G2590" s="198">
        <v>16514</v>
      </c>
      <c r="H2590" s="68"/>
      <c r="I2590" s="204" t="s">
        <v>6627</v>
      </c>
      <c r="J2590" s="68"/>
      <c r="K2590" s="68"/>
      <c r="L2590" s="68"/>
      <c r="M2590" s="68"/>
      <c r="N2590" s="379"/>
      <c r="O2590" s="379"/>
      <c r="P2590" s="222">
        <v>14844376.109999999</v>
      </c>
      <c r="Q2590" s="222">
        <v>0</v>
      </c>
      <c r="R2590" s="68" t="s">
        <v>639</v>
      </c>
      <c r="S2590" s="381"/>
      <c r="T2590" s="287"/>
    </row>
    <row r="2591" spans="1:20" ht="63.75">
      <c r="A2591" s="198">
        <v>513</v>
      </c>
      <c r="B2591" s="68"/>
      <c r="C2591" s="220" t="s">
        <v>161</v>
      </c>
      <c r="D2591" s="221">
        <v>44825</v>
      </c>
      <c r="E2591" s="198" t="s">
        <v>5389</v>
      </c>
      <c r="F2591" s="198" t="s">
        <v>11</v>
      </c>
      <c r="G2591" s="198">
        <v>16514</v>
      </c>
      <c r="H2591" s="68"/>
      <c r="I2591" s="204" t="s">
        <v>6628</v>
      </c>
      <c r="J2591" s="68"/>
      <c r="K2591" s="68"/>
      <c r="L2591" s="68"/>
      <c r="M2591" s="68"/>
      <c r="N2591" s="379"/>
      <c r="O2591" s="379"/>
      <c r="P2591" s="222">
        <v>10511.71</v>
      </c>
      <c r="Q2591" s="222">
        <v>0</v>
      </c>
      <c r="R2591" s="68" t="s">
        <v>639</v>
      </c>
      <c r="S2591" s="381"/>
      <c r="T2591" s="287"/>
    </row>
    <row r="2592" spans="1:20" ht="76.5">
      <c r="A2592" s="198">
        <v>513</v>
      </c>
      <c r="B2592" s="68"/>
      <c r="C2592" s="220" t="s">
        <v>161</v>
      </c>
      <c r="D2592" s="221">
        <v>44825</v>
      </c>
      <c r="E2592" s="198" t="s">
        <v>5390</v>
      </c>
      <c r="F2592" s="198" t="s">
        <v>11</v>
      </c>
      <c r="G2592" s="198">
        <v>16527</v>
      </c>
      <c r="H2592" s="68"/>
      <c r="I2592" s="204" t="s">
        <v>6629</v>
      </c>
      <c r="J2592" s="68"/>
      <c r="K2592" s="68"/>
      <c r="L2592" s="68"/>
      <c r="M2592" s="68"/>
      <c r="N2592" s="379"/>
      <c r="O2592" s="379"/>
      <c r="P2592" s="222">
        <v>5116.45</v>
      </c>
      <c r="Q2592" s="222">
        <v>0</v>
      </c>
      <c r="R2592" s="68" t="s">
        <v>639</v>
      </c>
      <c r="S2592" s="381"/>
      <c r="T2592" s="287"/>
    </row>
    <row r="2593" spans="1:20" ht="102">
      <c r="A2593" s="198">
        <v>551</v>
      </c>
      <c r="B2593" s="68"/>
      <c r="C2593" s="220" t="s">
        <v>166</v>
      </c>
      <c r="D2593" s="221">
        <v>44825</v>
      </c>
      <c r="E2593" s="198" t="s">
        <v>5391</v>
      </c>
      <c r="F2593" s="198" t="s">
        <v>11</v>
      </c>
      <c r="G2593" s="198">
        <v>1042826</v>
      </c>
      <c r="H2593" s="68"/>
      <c r="I2593" s="204" t="s">
        <v>6630</v>
      </c>
      <c r="J2593" s="68"/>
      <c r="K2593" s="68"/>
      <c r="L2593" s="68"/>
      <c r="M2593" s="68"/>
      <c r="N2593" s="379"/>
      <c r="O2593" s="379"/>
      <c r="P2593" s="222">
        <v>50</v>
      </c>
      <c r="Q2593" s="222">
        <v>0</v>
      </c>
      <c r="R2593" s="68" t="s">
        <v>639</v>
      </c>
      <c r="S2593" s="381"/>
      <c r="T2593" s="287"/>
    </row>
    <row r="2594" spans="1:20" ht="76.5">
      <c r="A2594" s="198">
        <v>117</v>
      </c>
      <c r="B2594" s="68"/>
      <c r="C2594" s="220" t="s">
        <v>55</v>
      </c>
      <c r="D2594" s="221">
        <v>44825</v>
      </c>
      <c r="E2594" s="198" t="s">
        <v>5392</v>
      </c>
      <c r="F2594" s="198" t="s">
        <v>11</v>
      </c>
      <c r="G2594" s="198">
        <v>1042846</v>
      </c>
      <c r="H2594" s="68"/>
      <c r="I2594" s="204" t="s">
        <v>6631</v>
      </c>
      <c r="J2594" s="68"/>
      <c r="K2594" s="68"/>
      <c r="L2594" s="68"/>
      <c r="M2594" s="68"/>
      <c r="N2594" s="379"/>
      <c r="O2594" s="379"/>
      <c r="P2594" s="222">
        <v>50</v>
      </c>
      <c r="Q2594" s="222">
        <v>0</v>
      </c>
      <c r="R2594" s="68" t="s">
        <v>639</v>
      </c>
      <c r="S2594" s="381"/>
      <c r="T2594" s="287"/>
    </row>
    <row r="2595" spans="1:20" ht="102">
      <c r="A2595" s="198">
        <v>389</v>
      </c>
      <c r="B2595" s="68"/>
      <c r="C2595" s="220" t="s">
        <v>1437</v>
      </c>
      <c r="D2595" s="221">
        <v>44825</v>
      </c>
      <c r="E2595" s="198" t="s">
        <v>5393</v>
      </c>
      <c r="F2595" s="198" t="s">
        <v>11</v>
      </c>
      <c r="G2595" s="198">
        <v>1042847</v>
      </c>
      <c r="H2595" s="68"/>
      <c r="I2595" s="204" t="s">
        <v>6632</v>
      </c>
      <c r="J2595" s="68"/>
      <c r="K2595" s="68"/>
      <c r="L2595" s="68"/>
      <c r="M2595" s="68"/>
      <c r="N2595" s="379"/>
      <c r="O2595" s="379"/>
      <c r="P2595" s="222">
        <v>50</v>
      </c>
      <c r="Q2595" s="222">
        <v>0</v>
      </c>
      <c r="R2595" s="68" t="s">
        <v>639</v>
      </c>
      <c r="S2595" s="381"/>
      <c r="T2595" s="287"/>
    </row>
    <row r="2596" spans="1:20" ht="51">
      <c r="A2596" s="198">
        <v>513</v>
      </c>
      <c r="B2596" s="68"/>
      <c r="C2596" s="220" t="s">
        <v>161</v>
      </c>
      <c r="D2596" s="221">
        <v>44825</v>
      </c>
      <c r="E2596" s="198" t="s">
        <v>5394</v>
      </c>
      <c r="F2596" s="198" t="s">
        <v>11</v>
      </c>
      <c r="G2596" s="198">
        <v>1042850</v>
      </c>
      <c r="H2596" s="68"/>
      <c r="I2596" s="204" t="s">
        <v>6633</v>
      </c>
      <c r="J2596" s="68"/>
      <c r="K2596" s="68"/>
      <c r="L2596" s="68"/>
      <c r="M2596" s="68"/>
      <c r="N2596" s="379"/>
      <c r="O2596" s="379"/>
      <c r="P2596" s="222">
        <v>50</v>
      </c>
      <c r="Q2596" s="222">
        <v>0</v>
      </c>
      <c r="R2596" s="68" t="s">
        <v>639</v>
      </c>
      <c r="S2596" s="381"/>
      <c r="T2596" s="287"/>
    </row>
    <row r="2597" spans="1:20" ht="51">
      <c r="A2597" s="198" t="s">
        <v>551</v>
      </c>
      <c r="B2597" s="68"/>
      <c r="C2597" s="220" t="s">
        <v>590</v>
      </c>
      <c r="D2597" s="221">
        <v>44826</v>
      </c>
      <c r="E2597" s="198" t="s">
        <v>5395</v>
      </c>
      <c r="F2597" s="198" t="s">
        <v>3</v>
      </c>
      <c r="G2597" s="198">
        <v>2052203</v>
      </c>
      <c r="H2597" s="68"/>
      <c r="I2597" s="204" t="s">
        <v>6634</v>
      </c>
      <c r="J2597" s="68"/>
      <c r="K2597" s="68"/>
      <c r="L2597" s="68"/>
      <c r="M2597" s="68"/>
      <c r="N2597" s="379"/>
      <c r="O2597" s="379"/>
      <c r="P2597" s="222">
        <v>0</v>
      </c>
      <c r="Q2597" s="222">
        <v>3143.89</v>
      </c>
      <c r="R2597" s="68" t="s">
        <v>639</v>
      </c>
      <c r="S2597" s="381"/>
      <c r="T2597" s="287"/>
    </row>
    <row r="2598" spans="1:20" ht="51">
      <c r="A2598" s="198">
        <v>389</v>
      </c>
      <c r="B2598" s="68"/>
      <c r="C2598" s="220" t="s">
        <v>1437</v>
      </c>
      <c r="D2598" s="221">
        <v>44826</v>
      </c>
      <c r="E2598" s="198" t="s">
        <v>5396</v>
      </c>
      <c r="F2598" s="198" t="s">
        <v>3</v>
      </c>
      <c r="G2598" s="198">
        <v>2052206</v>
      </c>
      <c r="H2598" s="68"/>
      <c r="I2598" s="204" t="s">
        <v>6635</v>
      </c>
      <c r="J2598" s="68"/>
      <c r="K2598" s="68"/>
      <c r="L2598" s="68"/>
      <c r="M2598" s="68"/>
      <c r="N2598" s="379"/>
      <c r="O2598" s="379"/>
      <c r="P2598" s="222">
        <v>0</v>
      </c>
      <c r="Q2598" s="222">
        <v>5</v>
      </c>
      <c r="R2598" s="68" t="s">
        <v>639</v>
      </c>
      <c r="S2598" s="381"/>
      <c r="T2598" s="287"/>
    </row>
    <row r="2599" spans="1:20" ht="63.75">
      <c r="A2599" s="198">
        <v>70</v>
      </c>
      <c r="B2599" s="68"/>
      <c r="C2599" s="220" t="s">
        <v>48</v>
      </c>
      <c r="D2599" s="221">
        <v>44826</v>
      </c>
      <c r="E2599" s="198" t="s">
        <v>5397</v>
      </c>
      <c r="F2599" s="198" t="s">
        <v>3</v>
      </c>
      <c r="G2599" s="198">
        <v>2052320</v>
      </c>
      <c r="H2599" s="68"/>
      <c r="I2599" s="204" t="s">
        <v>6636</v>
      </c>
      <c r="J2599" s="68"/>
      <c r="K2599" s="68"/>
      <c r="L2599" s="68"/>
      <c r="M2599" s="68"/>
      <c r="N2599" s="379"/>
      <c r="O2599" s="379"/>
      <c r="P2599" s="222">
        <v>0</v>
      </c>
      <c r="Q2599" s="222">
        <v>4331.67</v>
      </c>
      <c r="R2599" s="68" t="s">
        <v>639</v>
      </c>
      <c r="S2599" s="381"/>
      <c r="T2599" s="287"/>
    </row>
    <row r="2600" spans="1:20" ht="76.5">
      <c r="A2600" s="198">
        <v>374</v>
      </c>
      <c r="B2600" s="68"/>
      <c r="C2600" s="220" t="s">
        <v>609</v>
      </c>
      <c r="D2600" s="221">
        <v>44826</v>
      </c>
      <c r="E2600" s="198" t="s">
        <v>5398</v>
      </c>
      <c r="F2600" s="198" t="s">
        <v>3</v>
      </c>
      <c r="G2600" s="198">
        <v>2052367</v>
      </c>
      <c r="H2600" s="68"/>
      <c r="I2600" s="204" t="s">
        <v>6637</v>
      </c>
      <c r="J2600" s="68"/>
      <c r="K2600" s="68"/>
      <c r="L2600" s="68"/>
      <c r="M2600" s="68"/>
      <c r="N2600" s="379"/>
      <c r="O2600" s="379"/>
      <c r="P2600" s="222">
        <v>0</v>
      </c>
      <c r="Q2600" s="222">
        <v>371</v>
      </c>
      <c r="R2600" s="68" t="s">
        <v>639</v>
      </c>
      <c r="S2600" s="381"/>
      <c r="T2600" s="287"/>
    </row>
    <row r="2601" spans="1:20" ht="63.75">
      <c r="A2601" s="198">
        <v>53</v>
      </c>
      <c r="B2601" s="68"/>
      <c r="C2601" s="220" t="s">
        <v>1389</v>
      </c>
      <c r="D2601" s="221">
        <v>44826</v>
      </c>
      <c r="E2601" s="198" t="s">
        <v>5399</v>
      </c>
      <c r="F2601" s="198" t="s">
        <v>3</v>
      </c>
      <c r="G2601" s="198">
        <v>2052405</v>
      </c>
      <c r="H2601" s="68"/>
      <c r="I2601" s="204" t="s">
        <v>6638</v>
      </c>
      <c r="J2601" s="68"/>
      <c r="K2601" s="68"/>
      <c r="L2601" s="68"/>
      <c r="M2601" s="68"/>
      <c r="N2601" s="379"/>
      <c r="O2601" s="379"/>
      <c r="P2601" s="222">
        <v>0</v>
      </c>
      <c r="Q2601" s="222">
        <v>1054</v>
      </c>
      <c r="R2601" s="68" t="s">
        <v>639</v>
      </c>
      <c r="S2601" s="381"/>
      <c r="T2601" s="287"/>
    </row>
    <row r="2602" spans="1:20" ht="51">
      <c r="A2602" s="198" t="s">
        <v>551</v>
      </c>
      <c r="B2602" s="68"/>
      <c r="C2602" s="220" t="s">
        <v>590</v>
      </c>
      <c r="D2602" s="221">
        <v>44826</v>
      </c>
      <c r="E2602" s="198" t="s">
        <v>5400</v>
      </c>
      <c r="F2602" s="198" t="s">
        <v>3</v>
      </c>
      <c r="G2602" s="198">
        <v>2052409</v>
      </c>
      <c r="H2602" s="68"/>
      <c r="I2602" s="204" t="s">
        <v>6639</v>
      </c>
      <c r="J2602" s="68"/>
      <c r="K2602" s="68"/>
      <c r="L2602" s="68"/>
      <c r="M2602" s="68"/>
      <c r="N2602" s="379"/>
      <c r="O2602" s="379"/>
      <c r="P2602" s="222">
        <v>0</v>
      </c>
      <c r="Q2602" s="222">
        <v>2090.4299999999998</v>
      </c>
      <c r="R2602" s="68" t="s">
        <v>639</v>
      </c>
      <c r="S2602" s="381"/>
      <c r="T2602" s="287"/>
    </row>
    <row r="2603" spans="1:20" ht="38.25">
      <c r="A2603" s="198">
        <v>46</v>
      </c>
      <c r="B2603" s="68"/>
      <c r="C2603" s="220" t="s">
        <v>1384</v>
      </c>
      <c r="D2603" s="221">
        <v>44826</v>
      </c>
      <c r="E2603" s="198" t="s">
        <v>5401</v>
      </c>
      <c r="F2603" s="198" t="s">
        <v>3</v>
      </c>
      <c r="G2603" s="198">
        <v>2052411</v>
      </c>
      <c r="H2603" s="68"/>
      <c r="I2603" s="204" t="s">
        <v>6640</v>
      </c>
      <c r="J2603" s="68"/>
      <c r="K2603" s="68"/>
      <c r="L2603" s="68"/>
      <c r="M2603" s="68"/>
      <c r="N2603" s="379"/>
      <c r="O2603" s="379"/>
      <c r="P2603" s="222">
        <v>0</v>
      </c>
      <c r="Q2603" s="222">
        <v>18</v>
      </c>
      <c r="R2603" s="68" t="s">
        <v>639</v>
      </c>
      <c r="S2603" s="381"/>
      <c r="T2603" s="287"/>
    </row>
    <row r="2604" spans="1:20" ht="63.75">
      <c r="A2604" s="198">
        <v>53</v>
      </c>
      <c r="B2604" s="68"/>
      <c r="C2604" s="220" t="s">
        <v>1389</v>
      </c>
      <c r="D2604" s="221">
        <v>44826</v>
      </c>
      <c r="E2604" s="198" t="s">
        <v>5402</v>
      </c>
      <c r="F2604" s="198" t="s">
        <v>3</v>
      </c>
      <c r="G2604" s="198">
        <v>2052416</v>
      </c>
      <c r="H2604" s="68"/>
      <c r="I2604" s="204" t="s">
        <v>6641</v>
      </c>
      <c r="J2604" s="68"/>
      <c r="K2604" s="68"/>
      <c r="L2604" s="68"/>
      <c r="M2604" s="68"/>
      <c r="N2604" s="379"/>
      <c r="O2604" s="379"/>
      <c r="P2604" s="222">
        <v>0</v>
      </c>
      <c r="Q2604" s="222">
        <v>5500</v>
      </c>
      <c r="R2604" s="68" t="s">
        <v>639</v>
      </c>
      <c r="S2604" s="381"/>
      <c r="T2604" s="287"/>
    </row>
    <row r="2605" spans="1:20" ht="51">
      <c r="A2605" s="198">
        <v>660</v>
      </c>
      <c r="B2605" s="68"/>
      <c r="C2605" s="220" t="s">
        <v>177</v>
      </c>
      <c r="D2605" s="221">
        <v>44826</v>
      </c>
      <c r="E2605" s="198" t="s">
        <v>5403</v>
      </c>
      <c r="F2605" s="198" t="s">
        <v>3</v>
      </c>
      <c r="G2605" s="198">
        <v>2052211</v>
      </c>
      <c r="H2605" s="68"/>
      <c r="I2605" s="204" t="s">
        <v>6642</v>
      </c>
      <c r="J2605" s="68"/>
      <c r="K2605" s="68"/>
      <c r="L2605" s="68"/>
      <c r="M2605" s="68"/>
      <c r="N2605" s="379"/>
      <c r="O2605" s="379"/>
      <c r="P2605" s="222">
        <v>0</v>
      </c>
      <c r="Q2605" s="222">
        <v>410</v>
      </c>
      <c r="R2605" s="68" t="s">
        <v>639</v>
      </c>
      <c r="S2605" s="381"/>
      <c r="T2605" s="287"/>
    </row>
    <row r="2606" spans="1:20" ht="51">
      <c r="A2606" s="198">
        <v>650</v>
      </c>
      <c r="B2606" s="68"/>
      <c r="C2606" s="220" t="s">
        <v>176</v>
      </c>
      <c r="D2606" s="221">
        <v>44826</v>
      </c>
      <c r="E2606" s="198" t="s">
        <v>5404</v>
      </c>
      <c r="F2606" s="198" t="s">
        <v>3</v>
      </c>
      <c r="G2606" s="198">
        <v>2052235</v>
      </c>
      <c r="H2606" s="68"/>
      <c r="I2606" s="204" t="s">
        <v>6643</v>
      </c>
      <c r="J2606" s="68"/>
      <c r="K2606" s="68"/>
      <c r="L2606" s="68"/>
      <c r="M2606" s="68"/>
      <c r="N2606" s="379"/>
      <c r="O2606" s="379"/>
      <c r="P2606" s="222">
        <v>0</v>
      </c>
      <c r="Q2606" s="222">
        <v>149034.31</v>
      </c>
      <c r="R2606" s="68" t="s">
        <v>639</v>
      </c>
      <c r="S2606" s="381"/>
      <c r="T2606" s="287"/>
    </row>
    <row r="2607" spans="1:20" ht="51">
      <c r="A2607" s="198">
        <v>70</v>
      </c>
      <c r="B2607" s="68"/>
      <c r="C2607" s="220" t="s">
        <v>48</v>
      </c>
      <c r="D2607" s="221">
        <v>44826</v>
      </c>
      <c r="E2607" s="198" t="s">
        <v>5405</v>
      </c>
      <c r="F2607" s="198" t="s">
        <v>3</v>
      </c>
      <c r="G2607" s="198">
        <v>2052236</v>
      </c>
      <c r="H2607" s="68"/>
      <c r="I2607" s="204" t="s">
        <v>6644</v>
      </c>
      <c r="J2607" s="68"/>
      <c r="K2607" s="68"/>
      <c r="L2607" s="68"/>
      <c r="M2607" s="68"/>
      <c r="N2607" s="379"/>
      <c r="O2607" s="379"/>
      <c r="P2607" s="222">
        <v>0</v>
      </c>
      <c r="Q2607" s="222">
        <v>716</v>
      </c>
      <c r="R2607" s="68" t="s">
        <v>639</v>
      </c>
      <c r="S2607" s="381"/>
      <c r="T2607" s="287"/>
    </row>
    <row r="2608" spans="1:20" ht="51">
      <c r="A2608" s="198">
        <v>86</v>
      </c>
      <c r="B2608" s="68"/>
      <c r="C2608" s="220" t="s">
        <v>51</v>
      </c>
      <c r="D2608" s="221">
        <v>44826</v>
      </c>
      <c r="E2608" s="198" t="s">
        <v>5406</v>
      </c>
      <c r="F2608" s="198" t="s">
        <v>3</v>
      </c>
      <c r="G2608" s="198">
        <v>2052244</v>
      </c>
      <c r="H2608" s="68"/>
      <c r="I2608" s="204" t="s">
        <v>6645</v>
      </c>
      <c r="J2608" s="68"/>
      <c r="K2608" s="68"/>
      <c r="L2608" s="68"/>
      <c r="M2608" s="68"/>
      <c r="N2608" s="379"/>
      <c r="O2608" s="379"/>
      <c r="P2608" s="222">
        <v>0</v>
      </c>
      <c r="Q2608" s="222">
        <v>681309</v>
      </c>
      <c r="R2608" s="68" t="s">
        <v>639</v>
      </c>
      <c r="S2608" s="381"/>
      <c r="T2608" s="287"/>
    </row>
    <row r="2609" spans="1:20" ht="63.75">
      <c r="A2609" s="198">
        <v>599</v>
      </c>
      <c r="B2609" s="68"/>
      <c r="C2609" s="220" t="s">
        <v>1251</v>
      </c>
      <c r="D2609" s="221">
        <v>44826</v>
      </c>
      <c r="E2609" s="198" t="s">
        <v>5407</v>
      </c>
      <c r="F2609" s="198" t="s">
        <v>3</v>
      </c>
      <c r="G2609" s="198">
        <v>2052287</v>
      </c>
      <c r="H2609" s="68"/>
      <c r="I2609" s="204" t="s">
        <v>6646</v>
      </c>
      <c r="J2609" s="68"/>
      <c r="K2609" s="68"/>
      <c r="L2609" s="68"/>
      <c r="M2609" s="68"/>
      <c r="N2609" s="379"/>
      <c r="O2609" s="379"/>
      <c r="P2609" s="222">
        <v>0</v>
      </c>
      <c r="Q2609" s="222">
        <v>125.98</v>
      </c>
      <c r="R2609" s="68" t="s">
        <v>639</v>
      </c>
      <c r="S2609" s="381"/>
      <c r="T2609" s="287"/>
    </row>
    <row r="2610" spans="1:20" ht="51">
      <c r="A2610" s="198" t="s">
        <v>551</v>
      </c>
      <c r="B2610" s="68"/>
      <c r="C2610" s="220" t="s">
        <v>590</v>
      </c>
      <c r="D2610" s="221">
        <v>44826</v>
      </c>
      <c r="E2610" s="198" t="s">
        <v>5408</v>
      </c>
      <c r="F2610" s="198" t="s">
        <v>3</v>
      </c>
      <c r="G2610" s="198">
        <v>2052301</v>
      </c>
      <c r="H2610" s="68"/>
      <c r="I2610" s="204" t="s">
        <v>6647</v>
      </c>
      <c r="J2610" s="68"/>
      <c r="K2610" s="68"/>
      <c r="L2610" s="68"/>
      <c r="M2610" s="68"/>
      <c r="N2610" s="379"/>
      <c r="O2610" s="379"/>
      <c r="P2610" s="222">
        <v>0</v>
      </c>
      <c r="Q2610" s="222">
        <v>20235</v>
      </c>
      <c r="R2610" s="68" t="s">
        <v>639</v>
      </c>
      <c r="S2610" s="381"/>
      <c r="T2610" s="287"/>
    </row>
    <row r="2611" spans="1:20" ht="51">
      <c r="A2611" s="198" t="s">
        <v>551</v>
      </c>
      <c r="B2611" s="68"/>
      <c r="C2611" s="220" t="s">
        <v>590</v>
      </c>
      <c r="D2611" s="221">
        <v>44826</v>
      </c>
      <c r="E2611" s="198" t="s">
        <v>5409</v>
      </c>
      <c r="F2611" s="198" t="s">
        <v>3</v>
      </c>
      <c r="G2611" s="198">
        <v>2052310</v>
      </c>
      <c r="H2611" s="68"/>
      <c r="I2611" s="204" t="s">
        <v>6648</v>
      </c>
      <c r="J2611" s="68"/>
      <c r="K2611" s="68"/>
      <c r="L2611" s="68"/>
      <c r="M2611" s="68"/>
      <c r="N2611" s="379"/>
      <c r="O2611" s="379"/>
      <c r="P2611" s="222">
        <v>0</v>
      </c>
      <c r="Q2611" s="222">
        <v>261.31</v>
      </c>
      <c r="R2611" s="68" t="s">
        <v>639</v>
      </c>
      <c r="S2611" s="381"/>
      <c r="T2611" s="287"/>
    </row>
    <row r="2612" spans="1:20" ht="51">
      <c r="A2612" s="198" t="s">
        <v>551</v>
      </c>
      <c r="B2612" s="68"/>
      <c r="C2612" s="220" t="s">
        <v>590</v>
      </c>
      <c r="D2612" s="221">
        <v>44826</v>
      </c>
      <c r="E2612" s="198" t="s">
        <v>5410</v>
      </c>
      <c r="F2612" s="198" t="s">
        <v>3</v>
      </c>
      <c r="G2612" s="198">
        <v>2052312</v>
      </c>
      <c r="H2612" s="68"/>
      <c r="I2612" s="204" t="s">
        <v>6649</v>
      </c>
      <c r="J2612" s="68"/>
      <c r="K2612" s="68"/>
      <c r="L2612" s="68"/>
      <c r="M2612" s="68"/>
      <c r="N2612" s="379"/>
      <c r="O2612" s="379"/>
      <c r="P2612" s="222">
        <v>0</v>
      </c>
      <c r="Q2612" s="222">
        <v>465</v>
      </c>
      <c r="R2612" s="68" t="s">
        <v>639</v>
      </c>
      <c r="S2612" s="381"/>
      <c r="T2612" s="287"/>
    </row>
    <row r="2613" spans="1:20" ht="63.75">
      <c r="A2613" s="198">
        <v>132</v>
      </c>
      <c r="B2613" s="68"/>
      <c r="C2613" s="220" t="s">
        <v>60</v>
      </c>
      <c r="D2613" s="221">
        <v>44826</v>
      </c>
      <c r="E2613" s="198" t="s">
        <v>5411</v>
      </c>
      <c r="F2613" s="198" t="s">
        <v>3</v>
      </c>
      <c r="G2613" s="198">
        <v>2052315</v>
      </c>
      <c r="H2613" s="68"/>
      <c r="I2613" s="204" t="s">
        <v>6650</v>
      </c>
      <c r="J2613" s="68"/>
      <c r="K2613" s="68"/>
      <c r="L2613" s="68"/>
      <c r="M2613" s="68"/>
      <c r="N2613" s="379"/>
      <c r="O2613" s="379"/>
      <c r="P2613" s="222">
        <v>0</v>
      </c>
      <c r="Q2613" s="222">
        <v>140</v>
      </c>
      <c r="R2613" s="68" t="s">
        <v>639</v>
      </c>
      <c r="S2613" s="381"/>
      <c r="T2613" s="287"/>
    </row>
    <row r="2614" spans="1:20" ht="89.25">
      <c r="A2614" s="198" t="s">
        <v>542</v>
      </c>
      <c r="B2614" s="68"/>
      <c r="C2614" s="220" t="s">
        <v>591</v>
      </c>
      <c r="D2614" s="221">
        <v>44826</v>
      </c>
      <c r="E2614" s="198" t="s">
        <v>5412</v>
      </c>
      <c r="F2614" s="198" t="s">
        <v>640</v>
      </c>
      <c r="G2614" s="198">
        <v>4306244</v>
      </c>
      <c r="H2614" s="68"/>
      <c r="I2614" s="204" t="s">
        <v>6651</v>
      </c>
      <c r="J2614" s="68"/>
      <c r="K2614" s="68"/>
      <c r="L2614" s="68"/>
      <c r="M2614" s="68"/>
      <c r="N2614" s="379"/>
      <c r="O2614" s="379"/>
      <c r="P2614" s="222">
        <v>0</v>
      </c>
      <c r="Q2614" s="222">
        <v>1526462</v>
      </c>
      <c r="R2614" s="68" t="s">
        <v>639</v>
      </c>
      <c r="S2614" s="381"/>
      <c r="T2614" s="287"/>
    </row>
    <row r="2615" spans="1:20" ht="63.75">
      <c r="A2615" s="198">
        <v>513</v>
      </c>
      <c r="B2615" s="68"/>
      <c r="C2615" s="220" t="s">
        <v>161</v>
      </c>
      <c r="D2615" s="221">
        <v>44826</v>
      </c>
      <c r="E2615" s="198" t="s">
        <v>5413</v>
      </c>
      <c r="F2615" s="198" t="s">
        <v>15</v>
      </c>
      <c r="G2615" s="198">
        <v>2012409</v>
      </c>
      <c r="H2615" s="68"/>
      <c r="I2615" s="204" t="s">
        <v>6652</v>
      </c>
      <c r="J2615" s="68"/>
      <c r="K2615" s="68"/>
      <c r="L2615" s="68"/>
      <c r="M2615" s="68"/>
      <c r="N2615" s="379"/>
      <c r="O2615" s="379"/>
      <c r="P2615" s="222">
        <v>50</v>
      </c>
      <c r="Q2615" s="222">
        <v>0</v>
      </c>
      <c r="R2615" s="68" t="s">
        <v>639</v>
      </c>
      <c r="S2615" s="381"/>
      <c r="T2615" s="287"/>
    </row>
    <row r="2616" spans="1:20" ht="63.75">
      <c r="A2616" s="198">
        <v>513</v>
      </c>
      <c r="B2616" s="68"/>
      <c r="C2616" s="220" t="s">
        <v>161</v>
      </c>
      <c r="D2616" s="221">
        <v>44826</v>
      </c>
      <c r="E2616" s="198" t="s">
        <v>5414</v>
      </c>
      <c r="F2616" s="198" t="s">
        <v>15</v>
      </c>
      <c r="G2616" s="198">
        <v>2012411</v>
      </c>
      <c r="H2616" s="68"/>
      <c r="I2616" s="204" t="s">
        <v>6653</v>
      </c>
      <c r="J2616" s="68"/>
      <c r="K2616" s="68"/>
      <c r="L2616" s="68"/>
      <c r="M2616" s="68"/>
      <c r="N2616" s="379"/>
      <c r="O2616" s="379"/>
      <c r="P2616" s="222">
        <v>50</v>
      </c>
      <c r="Q2616" s="222">
        <v>0</v>
      </c>
      <c r="R2616" s="68" t="s">
        <v>639</v>
      </c>
      <c r="S2616" s="381"/>
      <c r="T2616" s="287"/>
    </row>
    <row r="2617" spans="1:20" ht="89.25">
      <c r="A2617" s="198">
        <v>576</v>
      </c>
      <c r="B2617" s="68"/>
      <c r="C2617" s="220" t="s">
        <v>1249</v>
      </c>
      <c r="D2617" s="221">
        <v>44826</v>
      </c>
      <c r="E2617" s="198" t="s">
        <v>5415</v>
      </c>
      <c r="F2617" s="198" t="s">
        <v>11</v>
      </c>
      <c r="G2617" s="198">
        <v>1042876</v>
      </c>
      <c r="H2617" s="68"/>
      <c r="I2617" s="204" t="s">
        <v>6654</v>
      </c>
      <c r="J2617" s="68"/>
      <c r="K2617" s="68"/>
      <c r="L2617" s="68"/>
      <c r="M2617" s="68"/>
      <c r="N2617" s="379"/>
      <c r="O2617" s="379"/>
      <c r="P2617" s="222">
        <v>490</v>
      </c>
      <c r="Q2617" s="222">
        <v>0</v>
      </c>
      <c r="R2617" s="68" t="s">
        <v>639</v>
      </c>
      <c r="S2617" s="381"/>
      <c r="T2617" s="287"/>
    </row>
    <row r="2618" spans="1:20" ht="51">
      <c r="A2618" s="198">
        <v>513</v>
      </c>
      <c r="B2618" s="68"/>
      <c r="C2618" s="220" t="s">
        <v>161</v>
      </c>
      <c r="D2618" s="221">
        <v>44826</v>
      </c>
      <c r="E2618" s="198" t="s">
        <v>5417</v>
      </c>
      <c r="F2618" s="198" t="s">
        <v>15</v>
      </c>
      <c r="G2618" s="198">
        <v>2012827</v>
      </c>
      <c r="H2618" s="68"/>
      <c r="I2618" s="204" t="s">
        <v>6656</v>
      </c>
      <c r="J2618" s="68"/>
      <c r="K2618" s="68"/>
      <c r="L2618" s="68"/>
      <c r="M2618" s="68"/>
      <c r="N2618" s="379"/>
      <c r="O2618" s="379"/>
      <c r="P2618" s="222">
        <v>50</v>
      </c>
      <c r="Q2618" s="222">
        <v>0</v>
      </c>
      <c r="R2618" s="68" t="s">
        <v>639</v>
      </c>
      <c r="S2618" s="381"/>
      <c r="T2618" s="287"/>
    </row>
    <row r="2619" spans="1:20" ht="51">
      <c r="A2619" s="198">
        <v>513</v>
      </c>
      <c r="B2619" s="68"/>
      <c r="C2619" s="220" t="s">
        <v>161</v>
      </c>
      <c r="D2619" s="221">
        <v>44826</v>
      </c>
      <c r="E2619" s="198" t="s">
        <v>5418</v>
      </c>
      <c r="F2619" s="198" t="s">
        <v>15</v>
      </c>
      <c r="G2619" s="198">
        <v>2012834</v>
      </c>
      <c r="H2619" s="68"/>
      <c r="I2619" s="204" t="s">
        <v>6657</v>
      </c>
      <c r="J2619" s="68"/>
      <c r="K2619" s="68"/>
      <c r="L2619" s="68"/>
      <c r="M2619" s="68"/>
      <c r="N2619" s="379"/>
      <c r="O2619" s="379"/>
      <c r="P2619" s="222">
        <v>50</v>
      </c>
      <c r="Q2619" s="222">
        <v>0</v>
      </c>
      <c r="R2619" s="68" t="s">
        <v>639</v>
      </c>
      <c r="S2619" s="381"/>
      <c r="T2619" s="287"/>
    </row>
    <row r="2620" spans="1:20" ht="63.75">
      <c r="A2620" s="198">
        <v>513</v>
      </c>
      <c r="B2620" s="68"/>
      <c r="C2620" s="220" t="s">
        <v>161</v>
      </c>
      <c r="D2620" s="221">
        <v>44826</v>
      </c>
      <c r="E2620" s="198" t="s">
        <v>5419</v>
      </c>
      <c r="F2620" s="198" t="s">
        <v>15</v>
      </c>
      <c r="G2620" s="198">
        <v>2012831</v>
      </c>
      <c r="H2620" s="68"/>
      <c r="I2620" s="204" t="s">
        <v>6658</v>
      </c>
      <c r="J2620" s="68"/>
      <c r="K2620" s="68"/>
      <c r="L2620" s="68"/>
      <c r="M2620" s="68"/>
      <c r="N2620" s="379"/>
      <c r="O2620" s="379"/>
      <c r="P2620" s="222">
        <v>50</v>
      </c>
      <c r="Q2620" s="222">
        <v>0</v>
      </c>
      <c r="R2620" s="68" t="s">
        <v>639</v>
      </c>
      <c r="S2620" s="381"/>
      <c r="T2620" s="287"/>
    </row>
    <row r="2621" spans="1:20" ht="63.75">
      <c r="A2621" s="198">
        <v>291</v>
      </c>
      <c r="B2621" s="68"/>
      <c r="C2621" s="220" t="s">
        <v>120</v>
      </c>
      <c r="D2621" s="221">
        <v>44826</v>
      </c>
      <c r="E2621" s="198" t="s">
        <v>5420</v>
      </c>
      <c r="F2621" s="198" t="s">
        <v>11</v>
      </c>
      <c r="G2621" s="198">
        <v>2012972</v>
      </c>
      <c r="H2621" s="68"/>
      <c r="I2621" s="204" t="s">
        <v>6659</v>
      </c>
      <c r="J2621" s="68"/>
      <c r="K2621" s="68"/>
      <c r="L2621" s="68"/>
      <c r="M2621" s="68"/>
      <c r="N2621" s="379"/>
      <c r="O2621" s="379"/>
      <c r="P2621" s="222">
        <v>50</v>
      </c>
      <c r="Q2621" s="222">
        <v>0</v>
      </c>
      <c r="R2621" s="68" t="s">
        <v>639</v>
      </c>
      <c r="S2621" s="381"/>
      <c r="T2621" s="287"/>
    </row>
    <row r="2622" spans="1:20" ht="63.75">
      <c r="A2622" s="198">
        <v>10</v>
      </c>
      <c r="B2622" s="68"/>
      <c r="C2622" s="220" t="s">
        <v>39</v>
      </c>
      <c r="D2622" s="221">
        <v>44826</v>
      </c>
      <c r="E2622" s="198" t="s">
        <v>5421</v>
      </c>
      <c r="F2622" s="198" t="s">
        <v>6</v>
      </c>
      <c r="G2622" s="198">
        <v>2012979</v>
      </c>
      <c r="H2622" s="68"/>
      <c r="I2622" s="204" t="s">
        <v>6660</v>
      </c>
      <c r="J2622" s="68"/>
      <c r="K2622" s="68"/>
      <c r="L2622" s="68"/>
      <c r="M2622" s="68"/>
      <c r="N2622" s="379"/>
      <c r="O2622" s="379"/>
      <c r="P2622" s="222">
        <v>0</v>
      </c>
      <c r="Q2622" s="222">
        <v>15164.99</v>
      </c>
      <c r="R2622" s="68" t="s">
        <v>639</v>
      </c>
      <c r="S2622" s="381"/>
      <c r="T2622" s="287"/>
    </row>
    <row r="2623" spans="1:20" ht="51">
      <c r="A2623" s="198">
        <v>513</v>
      </c>
      <c r="B2623" s="68"/>
      <c r="C2623" s="220" t="s">
        <v>161</v>
      </c>
      <c r="D2623" s="221">
        <v>44826</v>
      </c>
      <c r="E2623" s="198" t="s">
        <v>5422</v>
      </c>
      <c r="F2623" s="198" t="s">
        <v>15</v>
      </c>
      <c r="G2623" s="198">
        <v>2012978</v>
      </c>
      <c r="H2623" s="68"/>
      <c r="I2623" s="204" t="s">
        <v>6661</v>
      </c>
      <c r="J2623" s="68"/>
      <c r="K2623" s="68"/>
      <c r="L2623" s="68"/>
      <c r="M2623" s="68"/>
      <c r="N2623" s="379"/>
      <c r="O2623" s="379"/>
      <c r="P2623" s="222">
        <v>50</v>
      </c>
      <c r="Q2623" s="222">
        <v>0</v>
      </c>
      <c r="R2623" s="68" t="s">
        <v>639</v>
      </c>
      <c r="S2623" s="381"/>
      <c r="T2623" s="287"/>
    </row>
    <row r="2624" spans="1:20" ht="63.75">
      <c r="A2624" s="198">
        <v>10</v>
      </c>
      <c r="B2624" s="68"/>
      <c r="C2624" s="220" t="s">
        <v>39</v>
      </c>
      <c r="D2624" s="221">
        <v>44826</v>
      </c>
      <c r="E2624" s="198" t="s">
        <v>5423</v>
      </c>
      <c r="F2624" s="198" t="s">
        <v>15</v>
      </c>
      <c r="G2624" s="198">
        <v>2012980</v>
      </c>
      <c r="H2624" s="68"/>
      <c r="I2624" s="204" t="s">
        <v>6662</v>
      </c>
      <c r="J2624" s="68"/>
      <c r="K2624" s="68"/>
      <c r="L2624" s="68"/>
      <c r="M2624" s="68"/>
      <c r="N2624" s="379"/>
      <c r="O2624" s="379"/>
      <c r="P2624" s="222">
        <v>50</v>
      </c>
      <c r="Q2624" s="222">
        <v>0</v>
      </c>
      <c r="R2624" s="68" t="s">
        <v>639</v>
      </c>
      <c r="S2624" s="381"/>
      <c r="T2624" s="287"/>
    </row>
    <row r="2625" spans="1:20" ht="89.25">
      <c r="A2625" s="198">
        <v>86</v>
      </c>
      <c r="B2625" s="68"/>
      <c r="C2625" s="220" t="s">
        <v>51</v>
      </c>
      <c r="D2625" s="221">
        <v>44826</v>
      </c>
      <c r="E2625" s="198" t="s">
        <v>5424</v>
      </c>
      <c r="F2625" s="198" t="s">
        <v>11</v>
      </c>
      <c r="G2625" s="198">
        <v>1042934</v>
      </c>
      <c r="H2625" s="68"/>
      <c r="I2625" s="204" t="s">
        <v>6663</v>
      </c>
      <c r="J2625" s="68"/>
      <c r="K2625" s="68"/>
      <c r="L2625" s="68"/>
      <c r="M2625" s="68"/>
      <c r="N2625" s="379"/>
      <c r="O2625" s="379"/>
      <c r="P2625" s="222">
        <v>50</v>
      </c>
      <c r="Q2625" s="222">
        <v>0</v>
      </c>
      <c r="R2625" s="68" t="s">
        <v>639</v>
      </c>
      <c r="S2625" s="381"/>
      <c r="T2625" s="287"/>
    </row>
    <row r="2626" spans="1:20" ht="51">
      <c r="A2626" s="198" t="s">
        <v>551</v>
      </c>
      <c r="B2626" s="68"/>
      <c r="C2626" s="220" t="s">
        <v>590</v>
      </c>
      <c r="D2626" s="221">
        <v>44827</v>
      </c>
      <c r="E2626" s="198" t="s">
        <v>5425</v>
      </c>
      <c r="F2626" s="198" t="s">
        <v>3</v>
      </c>
      <c r="G2626" s="198">
        <v>2052561</v>
      </c>
      <c r="H2626" s="68"/>
      <c r="I2626" s="204" t="s">
        <v>6664</v>
      </c>
      <c r="J2626" s="68"/>
      <c r="K2626" s="68"/>
      <c r="L2626" s="68"/>
      <c r="M2626" s="68"/>
      <c r="N2626" s="379"/>
      <c r="O2626" s="379"/>
      <c r="P2626" s="222">
        <v>0</v>
      </c>
      <c r="Q2626" s="222">
        <v>518.79999999999995</v>
      </c>
      <c r="R2626" s="68" t="s">
        <v>639</v>
      </c>
      <c r="S2626" s="381"/>
      <c r="T2626" s="287"/>
    </row>
    <row r="2627" spans="1:20" ht="51">
      <c r="A2627" s="198" t="s">
        <v>551</v>
      </c>
      <c r="B2627" s="68"/>
      <c r="C2627" s="220" t="s">
        <v>590</v>
      </c>
      <c r="D2627" s="221">
        <v>44827</v>
      </c>
      <c r="E2627" s="198" t="s">
        <v>5426</v>
      </c>
      <c r="F2627" s="198" t="s">
        <v>3</v>
      </c>
      <c r="G2627" s="198">
        <v>2052564</v>
      </c>
      <c r="H2627" s="68"/>
      <c r="I2627" s="204" t="s">
        <v>6665</v>
      </c>
      <c r="J2627" s="68"/>
      <c r="K2627" s="68"/>
      <c r="L2627" s="68"/>
      <c r="M2627" s="68"/>
      <c r="N2627" s="379"/>
      <c r="O2627" s="379"/>
      <c r="P2627" s="222">
        <v>0</v>
      </c>
      <c r="Q2627" s="222">
        <v>200</v>
      </c>
      <c r="R2627" s="68" t="s">
        <v>639</v>
      </c>
      <c r="S2627" s="381"/>
      <c r="T2627" s="287"/>
    </row>
    <row r="2628" spans="1:20" ht="89.25">
      <c r="A2628" s="198">
        <v>587</v>
      </c>
      <c r="B2628" s="68"/>
      <c r="C2628" s="220" t="s">
        <v>675</v>
      </c>
      <c r="D2628" s="221">
        <v>44827</v>
      </c>
      <c r="E2628" s="198" t="s">
        <v>5427</v>
      </c>
      <c r="F2628" s="198" t="s">
        <v>3</v>
      </c>
      <c r="G2628" s="198">
        <v>2052582</v>
      </c>
      <c r="H2628" s="68"/>
      <c r="I2628" s="204" t="s">
        <v>6666</v>
      </c>
      <c r="J2628" s="68"/>
      <c r="K2628" s="68"/>
      <c r="L2628" s="68"/>
      <c r="M2628" s="68"/>
      <c r="N2628" s="379"/>
      <c r="O2628" s="379"/>
      <c r="P2628" s="222">
        <v>0</v>
      </c>
      <c r="Q2628" s="222">
        <v>25000</v>
      </c>
      <c r="R2628" s="68" t="s">
        <v>639</v>
      </c>
      <c r="S2628" s="381"/>
      <c r="T2628" s="287"/>
    </row>
    <row r="2629" spans="1:20" ht="63.75">
      <c r="A2629" s="198">
        <v>513</v>
      </c>
      <c r="B2629" s="68"/>
      <c r="C2629" s="220" t="s">
        <v>161</v>
      </c>
      <c r="D2629" s="221">
        <v>44827</v>
      </c>
      <c r="E2629" s="198" t="s">
        <v>5428</v>
      </c>
      <c r="F2629" s="198" t="s">
        <v>3</v>
      </c>
      <c r="G2629" s="198">
        <v>2052600</v>
      </c>
      <c r="H2629" s="68"/>
      <c r="I2629" s="204" t="s">
        <v>6667</v>
      </c>
      <c r="J2629" s="68"/>
      <c r="K2629" s="68"/>
      <c r="L2629" s="68"/>
      <c r="M2629" s="68"/>
      <c r="N2629" s="379"/>
      <c r="O2629" s="379"/>
      <c r="P2629" s="222">
        <v>0</v>
      </c>
      <c r="Q2629" s="222">
        <v>1067.6500000000001</v>
      </c>
      <c r="R2629" s="68" t="s">
        <v>639</v>
      </c>
      <c r="S2629" s="381"/>
      <c r="T2629" s="287"/>
    </row>
    <row r="2630" spans="1:20" ht="89.25">
      <c r="A2630" s="198">
        <v>587</v>
      </c>
      <c r="B2630" s="68"/>
      <c r="C2630" s="220" t="s">
        <v>675</v>
      </c>
      <c r="D2630" s="221">
        <v>44827</v>
      </c>
      <c r="E2630" s="198" t="s">
        <v>5429</v>
      </c>
      <c r="F2630" s="198" t="s">
        <v>3</v>
      </c>
      <c r="G2630" s="198">
        <v>2052651</v>
      </c>
      <c r="H2630" s="68"/>
      <c r="I2630" s="204" t="s">
        <v>6668</v>
      </c>
      <c r="J2630" s="68"/>
      <c r="K2630" s="68"/>
      <c r="L2630" s="68"/>
      <c r="M2630" s="68"/>
      <c r="N2630" s="379"/>
      <c r="O2630" s="379"/>
      <c r="P2630" s="222">
        <v>0</v>
      </c>
      <c r="Q2630" s="222">
        <v>36</v>
      </c>
      <c r="R2630" s="68" t="s">
        <v>639</v>
      </c>
      <c r="S2630" s="381"/>
      <c r="T2630" s="287"/>
    </row>
    <row r="2631" spans="1:20" ht="51">
      <c r="A2631" s="198">
        <v>378</v>
      </c>
      <c r="B2631" s="68"/>
      <c r="C2631" s="220" t="s">
        <v>611</v>
      </c>
      <c r="D2631" s="221">
        <v>44827</v>
      </c>
      <c r="E2631" s="198" t="s">
        <v>5430</v>
      </c>
      <c r="F2631" s="198" t="s">
        <v>3</v>
      </c>
      <c r="G2631" s="198">
        <v>2052674</v>
      </c>
      <c r="H2631" s="68"/>
      <c r="I2631" s="204" t="s">
        <v>6669</v>
      </c>
      <c r="J2631" s="68"/>
      <c r="K2631" s="68"/>
      <c r="L2631" s="68"/>
      <c r="M2631" s="68"/>
      <c r="N2631" s="379"/>
      <c r="O2631" s="379"/>
      <c r="P2631" s="222">
        <v>0</v>
      </c>
      <c r="Q2631" s="222">
        <v>177</v>
      </c>
      <c r="R2631" s="68" t="s">
        <v>639</v>
      </c>
      <c r="S2631" s="381"/>
      <c r="T2631" s="287"/>
    </row>
    <row r="2632" spans="1:20" ht="51">
      <c r="A2632" s="198" t="s">
        <v>551</v>
      </c>
      <c r="B2632" s="68"/>
      <c r="C2632" s="220" t="s">
        <v>590</v>
      </c>
      <c r="D2632" s="221">
        <v>44827</v>
      </c>
      <c r="E2632" s="198" t="s">
        <v>5431</v>
      </c>
      <c r="F2632" s="198" t="s">
        <v>3</v>
      </c>
      <c r="G2632" s="198">
        <v>2052677</v>
      </c>
      <c r="H2632" s="68"/>
      <c r="I2632" s="204" t="s">
        <v>6670</v>
      </c>
      <c r="J2632" s="68"/>
      <c r="K2632" s="68"/>
      <c r="L2632" s="68"/>
      <c r="M2632" s="68"/>
      <c r="N2632" s="379"/>
      <c r="O2632" s="379"/>
      <c r="P2632" s="222">
        <v>0</v>
      </c>
      <c r="Q2632" s="222">
        <v>3746.67</v>
      </c>
      <c r="R2632" s="68" t="s">
        <v>639</v>
      </c>
      <c r="S2632" s="381"/>
      <c r="T2632" s="287"/>
    </row>
    <row r="2633" spans="1:20" ht="51">
      <c r="A2633" s="198">
        <v>15</v>
      </c>
      <c r="B2633" s="68"/>
      <c r="C2633" s="220" t="s">
        <v>40</v>
      </c>
      <c r="D2633" s="221">
        <v>44827</v>
      </c>
      <c r="E2633" s="198" t="s">
        <v>5432</v>
      </c>
      <c r="F2633" s="198" t="s">
        <v>3</v>
      </c>
      <c r="G2633" s="198">
        <v>2052691</v>
      </c>
      <c r="H2633" s="68"/>
      <c r="I2633" s="204" t="s">
        <v>6671</v>
      </c>
      <c r="J2633" s="68"/>
      <c r="K2633" s="68"/>
      <c r="L2633" s="68"/>
      <c r="M2633" s="68"/>
      <c r="N2633" s="379"/>
      <c r="O2633" s="379"/>
      <c r="P2633" s="222">
        <v>0</v>
      </c>
      <c r="Q2633" s="222">
        <v>5000</v>
      </c>
      <c r="R2633" s="68" t="s">
        <v>639</v>
      </c>
      <c r="S2633" s="381"/>
      <c r="T2633" s="287"/>
    </row>
    <row r="2634" spans="1:20" ht="51">
      <c r="A2634" s="198">
        <v>292</v>
      </c>
      <c r="B2634" s="68"/>
      <c r="C2634" s="220" t="s">
        <v>121</v>
      </c>
      <c r="D2634" s="221">
        <v>44827</v>
      </c>
      <c r="E2634" s="198" t="s">
        <v>5433</v>
      </c>
      <c r="F2634" s="198" t="s">
        <v>3</v>
      </c>
      <c r="G2634" s="198">
        <v>2052696</v>
      </c>
      <c r="H2634" s="68"/>
      <c r="I2634" s="204" t="s">
        <v>6672</v>
      </c>
      <c r="J2634" s="68"/>
      <c r="K2634" s="68"/>
      <c r="L2634" s="68"/>
      <c r="M2634" s="68"/>
      <c r="N2634" s="379"/>
      <c r="O2634" s="379"/>
      <c r="P2634" s="222">
        <v>0</v>
      </c>
      <c r="Q2634" s="222">
        <v>1165</v>
      </c>
      <c r="R2634" s="68" t="s">
        <v>639</v>
      </c>
      <c r="S2634" s="381"/>
      <c r="T2634" s="287"/>
    </row>
    <row r="2635" spans="1:20" ht="51">
      <c r="A2635" s="198">
        <v>81</v>
      </c>
      <c r="B2635" s="68"/>
      <c r="C2635" s="220" t="s">
        <v>50</v>
      </c>
      <c r="D2635" s="221">
        <v>44827</v>
      </c>
      <c r="E2635" s="198" t="s">
        <v>5434</v>
      </c>
      <c r="F2635" s="198" t="s">
        <v>3</v>
      </c>
      <c r="G2635" s="198">
        <v>2052724</v>
      </c>
      <c r="H2635" s="68"/>
      <c r="I2635" s="204" t="s">
        <v>6673</v>
      </c>
      <c r="J2635" s="68"/>
      <c r="K2635" s="68"/>
      <c r="L2635" s="68"/>
      <c r="M2635" s="68"/>
      <c r="N2635" s="379"/>
      <c r="O2635" s="379"/>
      <c r="P2635" s="222">
        <v>0</v>
      </c>
      <c r="Q2635" s="222">
        <v>1366.56</v>
      </c>
      <c r="R2635" s="68" t="s">
        <v>639</v>
      </c>
      <c r="S2635" s="381"/>
      <c r="T2635" s="287"/>
    </row>
    <row r="2636" spans="1:20" ht="51">
      <c r="A2636" s="198">
        <v>590</v>
      </c>
      <c r="B2636" s="68"/>
      <c r="C2636" s="220" t="s">
        <v>1289</v>
      </c>
      <c r="D2636" s="221">
        <v>44827</v>
      </c>
      <c r="E2636" s="198" t="s">
        <v>5435</v>
      </c>
      <c r="F2636" s="198" t="s">
        <v>3</v>
      </c>
      <c r="G2636" s="198">
        <v>2052797</v>
      </c>
      <c r="H2636" s="68"/>
      <c r="I2636" s="204" t="s">
        <v>6674</v>
      </c>
      <c r="J2636" s="68"/>
      <c r="K2636" s="68"/>
      <c r="L2636" s="68"/>
      <c r="M2636" s="68"/>
      <c r="N2636" s="379"/>
      <c r="O2636" s="379"/>
      <c r="P2636" s="222">
        <v>0</v>
      </c>
      <c r="Q2636" s="222">
        <v>1030</v>
      </c>
      <c r="R2636" s="68" t="s">
        <v>639</v>
      </c>
      <c r="S2636" s="381"/>
      <c r="T2636" s="287"/>
    </row>
    <row r="2637" spans="1:20" ht="38.25">
      <c r="A2637" s="198" t="s">
        <v>551</v>
      </c>
      <c r="B2637" s="68"/>
      <c r="C2637" s="220" t="s">
        <v>590</v>
      </c>
      <c r="D2637" s="221">
        <v>44827</v>
      </c>
      <c r="E2637" s="198" t="s">
        <v>5436</v>
      </c>
      <c r="F2637" s="198" t="s">
        <v>3</v>
      </c>
      <c r="G2637" s="198">
        <v>2052820</v>
      </c>
      <c r="H2637" s="68"/>
      <c r="I2637" s="204" t="s">
        <v>4170</v>
      </c>
      <c r="J2637" s="68"/>
      <c r="K2637" s="68"/>
      <c r="L2637" s="68"/>
      <c r="M2637" s="68"/>
      <c r="N2637" s="379"/>
      <c r="O2637" s="379"/>
      <c r="P2637" s="222">
        <v>0</v>
      </c>
      <c r="Q2637" s="222">
        <v>1500</v>
      </c>
      <c r="R2637" s="68" t="s">
        <v>639</v>
      </c>
      <c r="S2637" s="381"/>
      <c r="T2637" s="287"/>
    </row>
    <row r="2638" spans="1:20" ht="51">
      <c r="A2638" s="198">
        <v>213</v>
      </c>
      <c r="B2638" s="68"/>
      <c r="C2638" s="220" t="s">
        <v>92</v>
      </c>
      <c r="D2638" s="221">
        <v>44827</v>
      </c>
      <c r="E2638" s="198" t="s">
        <v>5437</v>
      </c>
      <c r="F2638" s="198" t="s">
        <v>3</v>
      </c>
      <c r="G2638" s="198">
        <v>2052839</v>
      </c>
      <c r="H2638" s="68"/>
      <c r="I2638" s="204" t="s">
        <v>6675</v>
      </c>
      <c r="J2638" s="68"/>
      <c r="K2638" s="68"/>
      <c r="L2638" s="68"/>
      <c r="M2638" s="68"/>
      <c r="N2638" s="379"/>
      <c r="O2638" s="379"/>
      <c r="P2638" s="222">
        <v>0</v>
      </c>
      <c r="Q2638" s="222">
        <v>6</v>
      </c>
      <c r="R2638" s="68" t="s">
        <v>639</v>
      </c>
      <c r="S2638" s="381"/>
      <c r="T2638" s="287"/>
    </row>
    <row r="2639" spans="1:20" ht="51">
      <c r="A2639" s="198">
        <v>35</v>
      </c>
      <c r="B2639" s="68"/>
      <c r="C2639" s="220" t="s">
        <v>44</v>
      </c>
      <c r="D2639" s="221">
        <v>44827</v>
      </c>
      <c r="E2639" s="198" t="s">
        <v>5438</v>
      </c>
      <c r="F2639" s="198" t="s">
        <v>3</v>
      </c>
      <c r="G2639" s="198">
        <v>2052842</v>
      </c>
      <c r="H2639" s="68"/>
      <c r="I2639" s="204" t="s">
        <v>6676</v>
      </c>
      <c r="J2639" s="68"/>
      <c r="K2639" s="68"/>
      <c r="L2639" s="68"/>
      <c r="M2639" s="68"/>
      <c r="N2639" s="379"/>
      <c r="O2639" s="379"/>
      <c r="P2639" s="222">
        <v>0</v>
      </c>
      <c r="Q2639" s="222">
        <v>3372.41</v>
      </c>
      <c r="R2639" s="68" t="s">
        <v>639</v>
      </c>
      <c r="S2639" s="381"/>
      <c r="T2639" s="287"/>
    </row>
    <row r="2640" spans="1:20" ht="51">
      <c r="A2640" s="198">
        <v>590</v>
      </c>
      <c r="B2640" s="68"/>
      <c r="C2640" s="220" t="s">
        <v>1289</v>
      </c>
      <c r="D2640" s="221">
        <v>44827</v>
      </c>
      <c r="E2640" s="198" t="s">
        <v>5439</v>
      </c>
      <c r="F2640" s="198" t="s">
        <v>3</v>
      </c>
      <c r="G2640" s="198">
        <v>2052844</v>
      </c>
      <c r="H2640" s="68"/>
      <c r="I2640" s="204" t="s">
        <v>6677</v>
      </c>
      <c r="J2640" s="68"/>
      <c r="K2640" s="68"/>
      <c r="L2640" s="68"/>
      <c r="M2640" s="68"/>
      <c r="N2640" s="379"/>
      <c r="O2640" s="379"/>
      <c r="P2640" s="222">
        <v>0</v>
      </c>
      <c r="Q2640" s="222">
        <v>318</v>
      </c>
      <c r="R2640" s="68" t="s">
        <v>639</v>
      </c>
      <c r="S2640" s="381"/>
      <c r="T2640" s="287"/>
    </row>
    <row r="2641" spans="1:20" ht="51">
      <c r="A2641" s="198">
        <v>132</v>
      </c>
      <c r="B2641" s="68"/>
      <c r="C2641" s="220" t="s">
        <v>60</v>
      </c>
      <c r="D2641" s="221">
        <v>44827</v>
      </c>
      <c r="E2641" s="198" t="s">
        <v>5440</v>
      </c>
      <c r="F2641" s="198" t="s">
        <v>3</v>
      </c>
      <c r="G2641" s="198">
        <v>2052856</v>
      </c>
      <c r="H2641" s="68"/>
      <c r="I2641" s="204" t="s">
        <v>6678</v>
      </c>
      <c r="J2641" s="68"/>
      <c r="K2641" s="68"/>
      <c r="L2641" s="68"/>
      <c r="M2641" s="68"/>
      <c r="N2641" s="379"/>
      <c r="O2641" s="379"/>
      <c r="P2641" s="222">
        <v>0</v>
      </c>
      <c r="Q2641" s="222">
        <v>0.03</v>
      </c>
      <c r="R2641" s="68" t="s">
        <v>639</v>
      </c>
      <c r="S2641" s="381"/>
      <c r="T2641" s="287"/>
    </row>
    <row r="2642" spans="1:20" ht="63.75">
      <c r="A2642" s="198">
        <v>155</v>
      </c>
      <c r="B2642" s="68"/>
      <c r="C2642" s="220" t="s">
        <v>76</v>
      </c>
      <c r="D2642" s="221">
        <v>44827</v>
      </c>
      <c r="E2642" s="198" t="s">
        <v>5441</v>
      </c>
      <c r="F2642" s="198" t="s">
        <v>3</v>
      </c>
      <c r="G2642" s="198">
        <v>2052565</v>
      </c>
      <c r="H2642" s="68"/>
      <c r="I2642" s="204" t="s">
        <v>6679</v>
      </c>
      <c r="J2642" s="68"/>
      <c r="K2642" s="68"/>
      <c r="L2642" s="68"/>
      <c r="M2642" s="68"/>
      <c r="N2642" s="379"/>
      <c r="O2642" s="379"/>
      <c r="P2642" s="222">
        <v>0</v>
      </c>
      <c r="Q2642" s="222">
        <v>720.03</v>
      </c>
      <c r="R2642" s="68" t="s">
        <v>639</v>
      </c>
      <c r="S2642" s="381"/>
      <c r="T2642" s="287"/>
    </row>
    <row r="2643" spans="1:20" ht="51">
      <c r="A2643" s="198">
        <v>660</v>
      </c>
      <c r="B2643" s="68"/>
      <c r="C2643" s="220" t="s">
        <v>177</v>
      </c>
      <c r="D2643" s="221">
        <v>44827</v>
      </c>
      <c r="E2643" s="198" t="s">
        <v>5442</v>
      </c>
      <c r="F2643" s="198" t="s">
        <v>3</v>
      </c>
      <c r="G2643" s="198">
        <v>2052587</v>
      </c>
      <c r="H2643" s="68"/>
      <c r="I2643" s="204" t="s">
        <v>6680</v>
      </c>
      <c r="J2643" s="68"/>
      <c r="K2643" s="68"/>
      <c r="L2643" s="68"/>
      <c r="M2643" s="68"/>
      <c r="N2643" s="379"/>
      <c r="O2643" s="379"/>
      <c r="P2643" s="222">
        <v>0</v>
      </c>
      <c r="Q2643" s="222">
        <v>350</v>
      </c>
      <c r="R2643" s="68" t="s">
        <v>639</v>
      </c>
      <c r="S2643" s="381"/>
      <c r="T2643" s="287"/>
    </row>
    <row r="2644" spans="1:20" ht="51">
      <c r="A2644" s="198">
        <v>660</v>
      </c>
      <c r="B2644" s="68"/>
      <c r="C2644" s="220" t="s">
        <v>177</v>
      </c>
      <c r="D2644" s="221">
        <v>44827</v>
      </c>
      <c r="E2644" s="198" t="s">
        <v>5443</v>
      </c>
      <c r="F2644" s="198" t="s">
        <v>3</v>
      </c>
      <c r="G2644" s="198">
        <v>2052590</v>
      </c>
      <c r="H2644" s="68"/>
      <c r="I2644" s="204" t="s">
        <v>6681</v>
      </c>
      <c r="J2644" s="68"/>
      <c r="K2644" s="68"/>
      <c r="L2644" s="68"/>
      <c r="M2644" s="68"/>
      <c r="N2644" s="379"/>
      <c r="O2644" s="379"/>
      <c r="P2644" s="222">
        <v>0</v>
      </c>
      <c r="Q2644" s="222">
        <v>11310.43</v>
      </c>
      <c r="R2644" s="68" t="s">
        <v>639</v>
      </c>
      <c r="S2644" s="381"/>
      <c r="T2644" s="287"/>
    </row>
    <row r="2645" spans="1:20" ht="51">
      <c r="A2645" s="198">
        <v>70</v>
      </c>
      <c r="B2645" s="68"/>
      <c r="C2645" s="220" t="s">
        <v>48</v>
      </c>
      <c r="D2645" s="221">
        <v>44827</v>
      </c>
      <c r="E2645" s="198" t="s">
        <v>5444</v>
      </c>
      <c r="F2645" s="198" t="s">
        <v>3</v>
      </c>
      <c r="G2645" s="198">
        <v>2052618</v>
      </c>
      <c r="H2645" s="68"/>
      <c r="I2645" s="204" t="s">
        <v>6682</v>
      </c>
      <c r="J2645" s="68"/>
      <c r="K2645" s="68"/>
      <c r="L2645" s="68"/>
      <c r="M2645" s="68"/>
      <c r="N2645" s="379"/>
      <c r="O2645" s="379"/>
      <c r="P2645" s="222">
        <v>0</v>
      </c>
      <c r="Q2645" s="222">
        <v>1048.22</v>
      </c>
      <c r="R2645" s="68" t="s">
        <v>639</v>
      </c>
      <c r="S2645" s="381"/>
      <c r="T2645" s="287"/>
    </row>
    <row r="2646" spans="1:20" ht="51">
      <c r="A2646" s="198">
        <v>578</v>
      </c>
      <c r="B2646" s="68"/>
      <c r="C2646" s="220" t="s">
        <v>169</v>
      </c>
      <c r="D2646" s="221">
        <v>44827</v>
      </c>
      <c r="E2646" s="198" t="s">
        <v>5445</v>
      </c>
      <c r="F2646" s="198" t="s">
        <v>3</v>
      </c>
      <c r="G2646" s="198">
        <v>2052625</v>
      </c>
      <c r="H2646" s="68"/>
      <c r="I2646" s="204" t="s">
        <v>6683</v>
      </c>
      <c r="J2646" s="68"/>
      <c r="K2646" s="68"/>
      <c r="L2646" s="68"/>
      <c r="M2646" s="68"/>
      <c r="N2646" s="379"/>
      <c r="O2646" s="379"/>
      <c r="P2646" s="222">
        <v>0</v>
      </c>
      <c r="Q2646" s="222">
        <v>2771151.84</v>
      </c>
      <c r="R2646" s="68" t="s">
        <v>639</v>
      </c>
      <c r="S2646" s="381"/>
      <c r="T2646" s="287"/>
    </row>
    <row r="2647" spans="1:20" ht="51">
      <c r="A2647" s="198" t="s">
        <v>549</v>
      </c>
      <c r="B2647" s="68"/>
      <c r="C2647" s="220" t="s">
        <v>589</v>
      </c>
      <c r="D2647" s="221">
        <v>44827</v>
      </c>
      <c r="E2647" s="198" t="s">
        <v>5446</v>
      </c>
      <c r="F2647" s="198" t="s">
        <v>3</v>
      </c>
      <c r="G2647" s="198">
        <v>2052641</v>
      </c>
      <c r="H2647" s="68"/>
      <c r="I2647" s="204" t="s">
        <v>6684</v>
      </c>
      <c r="J2647" s="68"/>
      <c r="K2647" s="68"/>
      <c r="L2647" s="68"/>
      <c r="M2647" s="68"/>
      <c r="N2647" s="379"/>
      <c r="O2647" s="379"/>
      <c r="P2647" s="222">
        <v>0</v>
      </c>
      <c r="Q2647" s="222">
        <v>26362.07</v>
      </c>
      <c r="R2647" s="68" t="s">
        <v>639</v>
      </c>
      <c r="S2647" s="381"/>
      <c r="T2647" s="287"/>
    </row>
    <row r="2648" spans="1:20" ht="51">
      <c r="A2648" s="198" t="s">
        <v>549</v>
      </c>
      <c r="B2648" s="68"/>
      <c r="C2648" s="220" t="s">
        <v>589</v>
      </c>
      <c r="D2648" s="221">
        <v>44827</v>
      </c>
      <c r="E2648" s="198" t="s">
        <v>5447</v>
      </c>
      <c r="F2648" s="198" t="s">
        <v>3</v>
      </c>
      <c r="G2648" s="198">
        <v>2052643</v>
      </c>
      <c r="H2648" s="68"/>
      <c r="I2648" s="204" t="s">
        <v>6685</v>
      </c>
      <c r="J2648" s="68"/>
      <c r="K2648" s="68"/>
      <c r="L2648" s="68"/>
      <c r="M2648" s="68"/>
      <c r="N2648" s="379"/>
      <c r="O2648" s="379"/>
      <c r="P2648" s="222">
        <v>0</v>
      </c>
      <c r="Q2648" s="222">
        <v>33111.14</v>
      </c>
      <c r="R2648" s="68" t="s">
        <v>639</v>
      </c>
      <c r="S2648" s="381"/>
      <c r="T2648" s="287"/>
    </row>
    <row r="2649" spans="1:20" ht="51">
      <c r="A2649" s="198">
        <v>670</v>
      </c>
      <c r="B2649" s="68"/>
      <c r="C2649" s="220" t="s">
        <v>179</v>
      </c>
      <c r="D2649" s="221">
        <v>44827</v>
      </c>
      <c r="E2649" s="198" t="s">
        <v>5448</v>
      </c>
      <c r="F2649" s="198" t="s">
        <v>3</v>
      </c>
      <c r="G2649" s="198">
        <v>2052680</v>
      </c>
      <c r="H2649" s="68"/>
      <c r="I2649" s="204" t="s">
        <v>6686</v>
      </c>
      <c r="J2649" s="68"/>
      <c r="K2649" s="68"/>
      <c r="L2649" s="68"/>
      <c r="M2649" s="68"/>
      <c r="N2649" s="379"/>
      <c r="O2649" s="379"/>
      <c r="P2649" s="222">
        <v>0</v>
      </c>
      <c r="Q2649" s="222">
        <v>2190</v>
      </c>
      <c r="R2649" s="68" t="s">
        <v>2578</v>
      </c>
      <c r="S2649" s="381"/>
      <c r="T2649" s="287"/>
    </row>
    <row r="2650" spans="1:20" ht="63.75">
      <c r="A2650" s="198">
        <v>670</v>
      </c>
      <c r="B2650" s="68"/>
      <c r="C2650" s="220" t="s">
        <v>179</v>
      </c>
      <c r="D2650" s="221">
        <v>44827</v>
      </c>
      <c r="E2650" s="198" t="s">
        <v>5449</v>
      </c>
      <c r="F2650" s="198" t="s">
        <v>3</v>
      </c>
      <c r="G2650" s="198">
        <v>2052688</v>
      </c>
      <c r="H2650" s="68"/>
      <c r="I2650" s="204" t="s">
        <v>6687</v>
      </c>
      <c r="J2650" s="68"/>
      <c r="K2650" s="68"/>
      <c r="L2650" s="68"/>
      <c r="M2650" s="68"/>
      <c r="N2650" s="379"/>
      <c r="O2650" s="379"/>
      <c r="P2650" s="222">
        <v>0</v>
      </c>
      <c r="Q2650" s="222">
        <v>855.8</v>
      </c>
      <c r="R2650" s="68" t="s">
        <v>639</v>
      </c>
      <c r="S2650" s="381"/>
      <c r="T2650" s="287"/>
    </row>
    <row r="2651" spans="1:20" ht="51">
      <c r="A2651" s="198" t="s">
        <v>551</v>
      </c>
      <c r="B2651" s="68"/>
      <c r="C2651" s="220" t="s">
        <v>590</v>
      </c>
      <c r="D2651" s="221">
        <v>44827</v>
      </c>
      <c r="E2651" s="198" t="s">
        <v>5450</v>
      </c>
      <c r="F2651" s="198" t="s">
        <v>3</v>
      </c>
      <c r="G2651" s="198">
        <v>2052693</v>
      </c>
      <c r="H2651" s="68"/>
      <c r="I2651" s="204" t="s">
        <v>6688</v>
      </c>
      <c r="J2651" s="68"/>
      <c r="K2651" s="68"/>
      <c r="L2651" s="68"/>
      <c r="M2651" s="68"/>
      <c r="N2651" s="379"/>
      <c r="O2651" s="379"/>
      <c r="P2651" s="222">
        <v>0</v>
      </c>
      <c r="Q2651" s="222">
        <v>808.03</v>
      </c>
      <c r="R2651" s="68" t="s">
        <v>639</v>
      </c>
      <c r="S2651" s="381"/>
      <c r="T2651" s="287"/>
    </row>
    <row r="2652" spans="1:20" ht="63.75">
      <c r="A2652" s="198">
        <v>513</v>
      </c>
      <c r="B2652" s="68"/>
      <c r="C2652" s="220" t="s">
        <v>161</v>
      </c>
      <c r="D2652" s="221">
        <v>44827</v>
      </c>
      <c r="E2652" s="198" t="s">
        <v>5451</v>
      </c>
      <c r="F2652" s="198" t="s">
        <v>15</v>
      </c>
      <c r="G2652" s="198">
        <v>2013680</v>
      </c>
      <c r="H2652" s="68"/>
      <c r="I2652" s="204" t="s">
        <v>6689</v>
      </c>
      <c r="J2652" s="68"/>
      <c r="K2652" s="68"/>
      <c r="L2652" s="68"/>
      <c r="M2652" s="68"/>
      <c r="N2652" s="379"/>
      <c r="O2652" s="379"/>
      <c r="P2652" s="222">
        <v>50</v>
      </c>
      <c r="Q2652" s="222">
        <v>0</v>
      </c>
      <c r="R2652" s="68" t="s">
        <v>639</v>
      </c>
      <c r="S2652" s="381"/>
      <c r="T2652" s="287"/>
    </row>
    <row r="2653" spans="1:20" ht="51">
      <c r="A2653" s="198">
        <v>265</v>
      </c>
      <c r="B2653" s="68"/>
      <c r="C2653" s="220" t="s">
        <v>107</v>
      </c>
      <c r="D2653" s="221">
        <v>44827</v>
      </c>
      <c r="E2653" s="198" t="s">
        <v>5452</v>
      </c>
      <c r="F2653" s="198" t="s">
        <v>6</v>
      </c>
      <c r="G2653" s="198">
        <v>1688977</v>
      </c>
      <c r="H2653" s="68"/>
      <c r="I2653" s="204" t="s">
        <v>6690</v>
      </c>
      <c r="J2653" s="68"/>
      <c r="K2653" s="68"/>
      <c r="L2653" s="68"/>
      <c r="M2653" s="68"/>
      <c r="N2653" s="379"/>
      <c r="O2653" s="379"/>
      <c r="P2653" s="222">
        <v>0</v>
      </c>
      <c r="Q2653" s="222">
        <v>21210</v>
      </c>
      <c r="R2653" s="68" t="s">
        <v>639</v>
      </c>
      <c r="S2653" s="381"/>
      <c r="T2653" s="287"/>
    </row>
    <row r="2654" spans="1:20" ht="51">
      <c r="A2654" s="198">
        <v>513</v>
      </c>
      <c r="B2654" s="68"/>
      <c r="C2654" s="220" t="s">
        <v>161</v>
      </c>
      <c r="D2654" s="221">
        <v>44827</v>
      </c>
      <c r="E2654" s="198" t="s">
        <v>5453</v>
      </c>
      <c r="F2654" s="198" t="s">
        <v>6</v>
      </c>
      <c r="G2654" s="198">
        <v>1689024</v>
      </c>
      <c r="H2654" s="68"/>
      <c r="I2654" s="204" t="s">
        <v>6691</v>
      </c>
      <c r="J2654" s="68"/>
      <c r="K2654" s="68"/>
      <c r="L2654" s="68"/>
      <c r="M2654" s="68"/>
      <c r="N2654" s="379"/>
      <c r="O2654" s="379"/>
      <c r="P2654" s="222">
        <v>0</v>
      </c>
      <c r="Q2654" s="222">
        <v>69600000</v>
      </c>
      <c r="R2654" s="68" t="s">
        <v>639</v>
      </c>
      <c r="S2654" s="381"/>
      <c r="T2654" s="287"/>
    </row>
    <row r="2655" spans="1:20" ht="51">
      <c r="A2655" s="198">
        <v>513</v>
      </c>
      <c r="B2655" s="68"/>
      <c r="C2655" s="220" t="s">
        <v>161</v>
      </c>
      <c r="D2655" s="221">
        <v>44827</v>
      </c>
      <c r="E2655" s="198" t="s">
        <v>5454</v>
      </c>
      <c r="F2655" s="198" t="s">
        <v>6</v>
      </c>
      <c r="G2655" s="198">
        <v>1689026</v>
      </c>
      <c r="H2655" s="68"/>
      <c r="I2655" s="204" t="s">
        <v>6691</v>
      </c>
      <c r="J2655" s="68"/>
      <c r="K2655" s="68"/>
      <c r="L2655" s="68"/>
      <c r="M2655" s="68"/>
      <c r="N2655" s="379"/>
      <c r="O2655" s="379"/>
      <c r="P2655" s="222">
        <v>0</v>
      </c>
      <c r="Q2655" s="222">
        <v>69600000</v>
      </c>
      <c r="R2655" s="68" t="s">
        <v>639</v>
      </c>
      <c r="S2655" s="381"/>
      <c r="T2655" s="287"/>
    </row>
    <row r="2656" spans="1:20" ht="76.5">
      <c r="A2656" s="198" t="s">
        <v>542</v>
      </c>
      <c r="B2656" s="68"/>
      <c r="C2656" s="220" t="s">
        <v>591</v>
      </c>
      <c r="D2656" s="221">
        <v>44827</v>
      </c>
      <c r="E2656" s="198" t="s">
        <v>5455</v>
      </c>
      <c r="F2656" s="198" t="s">
        <v>15</v>
      </c>
      <c r="G2656" s="198">
        <v>2013837</v>
      </c>
      <c r="H2656" s="68"/>
      <c r="I2656" s="204" t="s">
        <v>6692</v>
      </c>
      <c r="J2656" s="68"/>
      <c r="K2656" s="68"/>
      <c r="L2656" s="68"/>
      <c r="M2656" s="68"/>
      <c r="N2656" s="379"/>
      <c r="O2656" s="379"/>
      <c r="P2656" s="222">
        <v>50</v>
      </c>
      <c r="Q2656" s="222">
        <v>0</v>
      </c>
      <c r="R2656" s="68" t="s">
        <v>639</v>
      </c>
      <c r="S2656" s="381"/>
      <c r="T2656" s="287"/>
    </row>
    <row r="2657" spans="1:20" ht="51">
      <c r="A2657" s="198">
        <v>387</v>
      </c>
      <c r="B2657" s="68"/>
      <c r="C2657" s="220" t="s">
        <v>1270</v>
      </c>
      <c r="D2657" s="221">
        <v>44827</v>
      </c>
      <c r="E2657" s="198" t="s">
        <v>5456</v>
      </c>
      <c r="F2657" s="198" t="s">
        <v>6</v>
      </c>
      <c r="G2657" s="198">
        <v>1689066</v>
      </c>
      <c r="H2657" s="68"/>
      <c r="I2657" s="204" t="s">
        <v>6693</v>
      </c>
      <c r="J2657" s="68"/>
      <c r="K2657" s="68"/>
      <c r="L2657" s="68"/>
      <c r="M2657" s="68"/>
      <c r="N2657" s="379"/>
      <c r="O2657" s="379"/>
      <c r="P2657" s="222">
        <v>0</v>
      </c>
      <c r="Q2657" s="222">
        <v>35000</v>
      </c>
      <c r="R2657" s="68" t="s">
        <v>639</v>
      </c>
      <c r="S2657" s="381"/>
      <c r="T2657" s="287"/>
    </row>
    <row r="2658" spans="1:20" ht="38.25">
      <c r="A2658" s="198">
        <v>514</v>
      </c>
      <c r="B2658" s="68"/>
      <c r="C2658" s="220" t="s">
        <v>162</v>
      </c>
      <c r="D2658" s="221">
        <v>44827</v>
      </c>
      <c r="E2658" s="198" t="s">
        <v>5457</v>
      </c>
      <c r="F2658" s="198" t="s">
        <v>640</v>
      </c>
      <c r="G2658" s="198">
        <v>4325452</v>
      </c>
      <c r="H2658" s="68"/>
      <c r="I2658" s="204" t="s">
        <v>6694</v>
      </c>
      <c r="J2658" s="68"/>
      <c r="K2658" s="68"/>
      <c r="L2658" s="68"/>
      <c r="M2658" s="68"/>
      <c r="N2658" s="379"/>
      <c r="O2658" s="379"/>
      <c r="P2658" s="222">
        <v>11943582.27</v>
      </c>
      <c r="Q2658" s="222">
        <v>0</v>
      </c>
      <c r="R2658" s="68" t="s">
        <v>639</v>
      </c>
      <c r="S2658" s="381"/>
      <c r="T2658" s="287"/>
    </row>
    <row r="2659" spans="1:20" ht="51">
      <c r="A2659" s="198">
        <v>513</v>
      </c>
      <c r="B2659" s="68"/>
      <c r="C2659" s="220" t="s">
        <v>161</v>
      </c>
      <c r="D2659" s="221">
        <v>44827</v>
      </c>
      <c r="E2659" s="198" t="s">
        <v>5458</v>
      </c>
      <c r="F2659" s="198" t="s">
        <v>6</v>
      </c>
      <c r="G2659" s="198">
        <v>1689126</v>
      </c>
      <c r="H2659" s="68"/>
      <c r="I2659" s="204" t="s">
        <v>6691</v>
      </c>
      <c r="J2659" s="68"/>
      <c r="K2659" s="68"/>
      <c r="L2659" s="68"/>
      <c r="M2659" s="68"/>
      <c r="N2659" s="379"/>
      <c r="O2659" s="379"/>
      <c r="P2659" s="222">
        <v>0</v>
      </c>
      <c r="Q2659" s="222">
        <v>80988320</v>
      </c>
      <c r="R2659" s="68" t="s">
        <v>639</v>
      </c>
      <c r="S2659" s="381"/>
      <c r="T2659" s="287"/>
    </row>
    <row r="2660" spans="1:20" ht="76.5">
      <c r="A2660" s="198" t="s">
        <v>545</v>
      </c>
      <c r="B2660" s="68"/>
      <c r="C2660" s="220" t="s">
        <v>685</v>
      </c>
      <c r="D2660" s="221">
        <v>44827</v>
      </c>
      <c r="E2660" s="198" t="s">
        <v>5459</v>
      </c>
      <c r="F2660" s="198" t="s">
        <v>6</v>
      </c>
      <c r="G2660" s="198">
        <v>1689314</v>
      </c>
      <c r="H2660" s="68"/>
      <c r="I2660" s="204" t="s">
        <v>6695</v>
      </c>
      <c r="J2660" s="68"/>
      <c r="K2660" s="68"/>
      <c r="L2660" s="68"/>
      <c r="M2660" s="68"/>
      <c r="N2660" s="379"/>
      <c r="O2660" s="379"/>
      <c r="P2660" s="222">
        <v>0</v>
      </c>
      <c r="Q2660" s="222">
        <v>619995.42000000004</v>
      </c>
      <c r="R2660" s="68" t="s">
        <v>639</v>
      </c>
      <c r="S2660" s="381"/>
      <c r="T2660" s="287"/>
    </row>
    <row r="2661" spans="1:20" ht="76.5">
      <c r="A2661" s="198">
        <v>46</v>
      </c>
      <c r="B2661" s="68"/>
      <c r="C2661" s="220" t="s">
        <v>1384</v>
      </c>
      <c r="D2661" s="221">
        <v>44827</v>
      </c>
      <c r="E2661" s="198" t="s">
        <v>5460</v>
      </c>
      <c r="F2661" s="198" t="s">
        <v>6</v>
      </c>
      <c r="G2661" s="198">
        <v>1689304</v>
      </c>
      <c r="H2661" s="68"/>
      <c r="I2661" s="204" t="s">
        <v>6696</v>
      </c>
      <c r="J2661" s="68"/>
      <c r="K2661" s="68"/>
      <c r="L2661" s="68"/>
      <c r="M2661" s="68"/>
      <c r="N2661" s="379"/>
      <c r="O2661" s="379"/>
      <c r="P2661" s="222">
        <v>0</v>
      </c>
      <c r="Q2661" s="222">
        <v>55610</v>
      </c>
      <c r="R2661" s="68" t="s">
        <v>639</v>
      </c>
      <c r="S2661" s="381"/>
      <c r="T2661" s="287"/>
    </row>
    <row r="2662" spans="1:20" ht="76.5">
      <c r="A2662" s="198">
        <v>46</v>
      </c>
      <c r="B2662" s="68"/>
      <c r="C2662" s="220" t="s">
        <v>1384</v>
      </c>
      <c r="D2662" s="221">
        <v>44827</v>
      </c>
      <c r="E2662" s="198" t="s">
        <v>5461</v>
      </c>
      <c r="F2662" s="198" t="s">
        <v>6</v>
      </c>
      <c r="G2662" s="198">
        <v>1689305</v>
      </c>
      <c r="H2662" s="68"/>
      <c r="I2662" s="204" t="s">
        <v>6697</v>
      </c>
      <c r="J2662" s="68"/>
      <c r="K2662" s="68"/>
      <c r="L2662" s="68"/>
      <c r="M2662" s="68"/>
      <c r="N2662" s="379"/>
      <c r="O2662" s="379"/>
      <c r="P2662" s="222">
        <v>0</v>
      </c>
      <c r="Q2662" s="222">
        <v>64202</v>
      </c>
      <c r="R2662" s="68" t="s">
        <v>639</v>
      </c>
      <c r="S2662" s="381"/>
      <c r="T2662" s="287"/>
    </row>
    <row r="2663" spans="1:20" ht="76.5">
      <c r="A2663" s="198">
        <v>378</v>
      </c>
      <c r="B2663" s="68"/>
      <c r="C2663" s="220" t="s">
        <v>611</v>
      </c>
      <c r="D2663" s="221">
        <v>44827</v>
      </c>
      <c r="E2663" s="198" t="s">
        <v>5462</v>
      </c>
      <c r="F2663" s="198" t="s">
        <v>11</v>
      </c>
      <c r="G2663" s="198">
        <v>1042968</v>
      </c>
      <c r="H2663" s="68"/>
      <c r="I2663" s="204" t="s">
        <v>6698</v>
      </c>
      <c r="J2663" s="68"/>
      <c r="K2663" s="68"/>
      <c r="L2663" s="68"/>
      <c r="M2663" s="68"/>
      <c r="N2663" s="379"/>
      <c r="O2663" s="379"/>
      <c r="P2663" s="222">
        <v>50</v>
      </c>
      <c r="Q2663" s="222">
        <v>0</v>
      </c>
      <c r="R2663" s="68" t="s">
        <v>639</v>
      </c>
      <c r="S2663" s="381"/>
      <c r="T2663" s="287"/>
    </row>
    <row r="2664" spans="1:20" ht="63.75">
      <c r="A2664" s="198">
        <v>513</v>
      </c>
      <c r="B2664" s="68"/>
      <c r="C2664" s="220" t="s">
        <v>161</v>
      </c>
      <c r="D2664" s="221">
        <v>44827</v>
      </c>
      <c r="E2664" s="198" t="s">
        <v>5463</v>
      </c>
      <c r="F2664" s="198" t="s">
        <v>15</v>
      </c>
      <c r="G2664" s="198">
        <v>2014458</v>
      </c>
      <c r="H2664" s="68"/>
      <c r="I2664" s="204" t="s">
        <v>6699</v>
      </c>
      <c r="J2664" s="68"/>
      <c r="K2664" s="68"/>
      <c r="L2664" s="68"/>
      <c r="M2664" s="68"/>
      <c r="N2664" s="379"/>
      <c r="O2664" s="379"/>
      <c r="P2664" s="222">
        <v>50</v>
      </c>
      <c r="Q2664" s="222">
        <v>0</v>
      </c>
      <c r="R2664" s="68" t="s">
        <v>639</v>
      </c>
      <c r="S2664" s="381"/>
      <c r="T2664" s="287"/>
    </row>
    <row r="2665" spans="1:20" ht="76.5">
      <c r="A2665" s="198">
        <v>117</v>
      </c>
      <c r="B2665" s="68"/>
      <c r="C2665" s="220" t="s">
        <v>55</v>
      </c>
      <c r="D2665" s="221">
        <v>44827</v>
      </c>
      <c r="E2665" s="198" t="s">
        <v>5464</v>
      </c>
      <c r="F2665" s="198" t="s">
        <v>11</v>
      </c>
      <c r="G2665" s="198">
        <v>1042959</v>
      </c>
      <c r="H2665" s="68"/>
      <c r="I2665" s="204" t="s">
        <v>6700</v>
      </c>
      <c r="J2665" s="68"/>
      <c r="K2665" s="68"/>
      <c r="L2665" s="68"/>
      <c r="M2665" s="68"/>
      <c r="N2665" s="379"/>
      <c r="O2665" s="379"/>
      <c r="P2665" s="222">
        <v>50</v>
      </c>
      <c r="Q2665" s="222">
        <v>0</v>
      </c>
      <c r="R2665" s="68" t="s">
        <v>639</v>
      </c>
      <c r="S2665" s="381"/>
      <c r="T2665" s="287"/>
    </row>
    <row r="2666" spans="1:20" ht="51">
      <c r="A2666" s="198" t="s">
        <v>542</v>
      </c>
      <c r="B2666" s="68"/>
      <c r="C2666" s="220" t="s">
        <v>591</v>
      </c>
      <c r="D2666" s="221">
        <v>44827</v>
      </c>
      <c r="E2666" s="198" t="s">
        <v>5465</v>
      </c>
      <c r="F2666" s="198" t="s">
        <v>6</v>
      </c>
      <c r="G2666" s="198">
        <v>107553</v>
      </c>
      <c r="H2666" s="68"/>
      <c r="I2666" s="204" t="s">
        <v>1424</v>
      </c>
      <c r="J2666" s="68"/>
      <c r="K2666" s="68"/>
      <c r="L2666" s="68"/>
      <c r="M2666" s="68"/>
      <c r="N2666" s="379"/>
      <c r="O2666" s="379"/>
      <c r="P2666" s="222">
        <v>0</v>
      </c>
      <c r="Q2666" s="222">
        <v>26193530.800000001</v>
      </c>
      <c r="R2666" s="68" t="s">
        <v>639</v>
      </c>
      <c r="S2666" s="381"/>
      <c r="T2666" s="287"/>
    </row>
    <row r="2667" spans="1:20" ht="76.5">
      <c r="A2667" s="198">
        <v>573</v>
      </c>
      <c r="B2667" s="68"/>
      <c r="C2667" s="220" t="s">
        <v>168</v>
      </c>
      <c r="D2667" s="221">
        <v>44827</v>
      </c>
      <c r="E2667" s="198" t="s">
        <v>5466</v>
      </c>
      <c r="F2667" s="198" t="s">
        <v>11</v>
      </c>
      <c r="G2667" s="198">
        <v>1042991</v>
      </c>
      <c r="H2667" s="68"/>
      <c r="I2667" s="204" t="s">
        <v>6701</v>
      </c>
      <c r="J2667" s="68"/>
      <c r="K2667" s="68"/>
      <c r="L2667" s="68"/>
      <c r="M2667" s="68"/>
      <c r="N2667" s="379"/>
      <c r="O2667" s="379"/>
      <c r="P2667" s="222">
        <v>50</v>
      </c>
      <c r="Q2667" s="222">
        <v>0</v>
      </c>
      <c r="R2667" s="68" t="s">
        <v>639</v>
      </c>
      <c r="S2667" s="381"/>
      <c r="T2667" s="287"/>
    </row>
    <row r="2668" spans="1:20" ht="89.25">
      <c r="A2668" s="198">
        <v>389</v>
      </c>
      <c r="B2668" s="68"/>
      <c r="C2668" s="220" t="s">
        <v>1437</v>
      </c>
      <c r="D2668" s="221">
        <v>44827</v>
      </c>
      <c r="E2668" s="198" t="s">
        <v>5467</v>
      </c>
      <c r="F2668" s="198" t="s">
        <v>11</v>
      </c>
      <c r="G2668" s="198">
        <v>1042995</v>
      </c>
      <c r="H2668" s="68"/>
      <c r="I2668" s="204" t="s">
        <v>6702</v>
      </c>
      <c r="J2668" s="68"/>
      <c r="K2668" s="68"/>
      <c r="L2668" s="68"/>
      <c r="M2668" s="68"/>
      <c r="N2668" s="379"/>
      <c r="O2668" s="379"/>
      <c r="P2668" s="222">
        <v>50</v>
      </c>
      <c r="Q2668" s="222">
        <v>0</v>
      </c>
      <c r="R2668" s="68" t="s">
        <v>639</v>
      </c>
      <c r="S2668" s="381"/>
      <c r="T2668" s="287"/>
    </row>
    <row r="2669" spans="1:20" ht="63.75">
      <c r="A2669" s="198">
        <v>119</v>
      </c>
      <c r="B2669" s="68"/>
      <c r="C2669" s="220" t="s">
        <v>56</v>
      </c>
      <c r="D2669" s="221">
        <v>44830</v>
      </c>
      <c r="E2669" s="198" t="s">
        <v>5468</v>
      </c>
      <c r="F2669" s="198" t="s">
        <v>3</v>
      </c>
      <c r="G2669" s="198">
        <v>2053026</v>
      </c>
      <c r="H2669" s="68"/>
      <c r="I2669" s="204" t="s">
        <v>6703</v>
      </c>
      <c r="J2669" s="68"/>
      <c r="K2669" s="68"/>
      <c r="L2669" s="68"/>
      <c r="M2669" s="68"/>
      <c r="N2669" s="379"/>
      <c r="O2669" s="379"/>
      <c r="P2669" s="222">
        <v>0</v>
      </c>
      <c r="Q2669" s="222">
        <v>575</v>
      </c>
      <c r="R2669" s="68" t="s">
        <v>639</v>
      </c>
      <c r="S2669" s="381"/>
      <c r="T2669" s="287"/>
    </row>
    <row r="2670" spans="1:20" ht="38.25">
      <c r="A2670" s="198">
        <v>46</v>
      </c>
      <c r="B2670" s="68"/>
      <c r="C2670" s="220" t="s">
        <v>1384</v>
      </c>
      <c r="D2670" s="221">
        <v>44830</v>
      </c>
      <c r="E2670" s="198" t="s">
        <v>5469</v>
      </c>
      <c r="F2670" s="198" t="s">
        <v>3</v>
      </c>
      <c r="G2670" s="198">
        <v>2053029</v>
      </c>
      <c r="H2670" s="68"/>
      <c r="I2670" s="204" t="s">
        <v>6704</v>
      </c>
      <c r="J2670" s="68"/>
      <c r="K2670" s="68"/>
      <c r="L2670" s="68"/>
      <c r="M2670" s="68"/>
      <c r="N2670" s="379"/>
      <c r="O2670" s="379"/>
      <c r="P2670" s="222">
        <v>0</v>
      </c>
      <c r="Q2670" s="222">
        <v>5000</v>
      </c>
      <c r="R2670" s="68" t="s">
        <v>639</v>
      </c>
      <c r="S2670" s="381"/>
      <c r="T2670" s="287"/>
    </row>
    <row r="2671" spans="1:20" ht="38.25">
      <c r="A2671" s="198">
        <v>16</v>
      </c>
      <c r="B2671" s="68"/>
      <c r="C2671" s="220" t="s">
        <v>41</v>
      </c>
      <c r="D2671" s="221">
        <v>44830</v>
      </c>
      <c r="E2671" s="198" t="s">
        <v>5470</v>
      </c>
      <c r="F2671" s="198" t="s">
        <v>3</v>
      </c>
      <c r="G2671" s="198">
        <v>2053075</v>
      </c>
      <c r="H2671" s="68"/>
      <c r="I2671" s="204" t="s">
        <v>6705</v>
      </c>
      <c r="J2671" s="68"/>
      <c r="K2671" s="68"/>
      <c r="L2671" s="68"/>
      <c r="M2671" s="68"/>
      <c r="N2671" s="379"/>
      <c r="O2671" s="379"/>
      <c r="P2671" s="222">
        <v>0</v>
      </c>
      <c r="Q2671" s="222">
        <v>1591.19</v>
      </c>
      <c r="R2671" s="68" t="s">
        <v>639</v>
      </c>
      <c r="S2671" s="381"/>
      <c r="T2671" s="287"/>
    </row>
    <row r="2672" spans="1:20" ht="38.25">
      <c r="A2672" s="198">
        <v>16</v>
      </c>
      <c r="B2672" s="68"/>
      <c r="C2672" s="220" t="s">
        <v>41</v>
      </c>
      <c r="D2672" s="221">
        <v>44830</v>
      </c>
      <c r="E2672" s="198" t="s">
        <v>5471</v>
      </c>
      <c r="F2672" s="198" t="s">
        <v>3</v>
      </c>
      <c r="G2672" s="198">
        <v>2053077</v>
      </c>
      <c r="H2672" s="68"/>
      <c r="I2672" s="204" t="s">
        <v>6705</v>
      </c>
      <c r="J2672" s="68"/>
      <c r="K2672" s="68"/>
      <c r="L2672" s="68"/>
      <c r="M2672" s="68"/>
      <c r="N2672" s="379"/>
      <c r="O2672" s="379"/>
      <c r="P2672" s="222">
        <v>0</v>
      </c>
      <c r="Q2672" s="222">
        <v>284.5</v>
      </c>
      <c r="R2672" s="68" t="s">
        <v>639</v>
      </c>
      <c r="S2672" s="381"/>
      <c r="T2672" s="287"/>
    </row>
    <row r="2673" spans="1:20" ht="51">
      <c r="A2673" s="198">
        <v>266</v>
      </c>
      <c r="B2673" s="68"/>
      <c r="C2673" s="220" t="s">
        <v>1271</v>
      </c>
      <c r="D2673" s="221">
        <v>44830</v>
      </c>
      <c r="E2673" s="198" t="s">
        <v>5472</v>
      </c>
      <c r="F2673" s="198" t="s">
        <v>3</v>
      </c>
      <c r="G2673" s="198">
        <v>2053087</v>
      </c>
      <c r="H2673" s="68"/>
      <c r="I2673" s="204" t="s">
        <v>6706</v>
      </c>
      <c r="J2673" s="68"/>
      <c r="K2673" s="68"/>
      <c r="L2673" s="68"/>
      <c r="M2673" s="68"/>
      <c r="N2673" s="379"/>
      <c r="O2673" s="379"/>
      <c r="P2673" s="222">
        <v>0</v>
      </c>
      <c r="Q2673" s="222">
        <v>1490.58</v>
      </c>
      <c r="R2673" s="68" t="s">
        <v>639</v>
      </c>
      <c r="S2673" s="381"/>
      <c r="T2673" s="287"/>
    </row>
    <row r="2674" spans="1:20" ht="51">
      <c r="A2674" s="198">
        <v>46</v>
      </c>
      <c r="B2674" s="68"/>
      <c r="C2674" s="220" t="s">
        <v>1384</v>
      </c>
      <c r="D2674" s="221">
        <v>44830</v>
      </c>
      <c r="E2674" s="198" t="s">
        <v>5473</v>
      </c>
      <c r="F2674" s="198" t="s">
        <v>3</v>
      </c>
      <c r="G2674" s="198">
        <v>2053122</v>
      </c>
      <c r="H2674" s="68"/>
      <c r="I2674" s="204" t="s">
        <v>6549</v>
      </c>
      <c r="J2674" s="68"/>
      <c r="K2674" s="68"/>
      <c r="L2674" s="68"/>
      <c r="M2674" s="68"/>
      <c r="N2674" s="379"/>
      <c r="O2674" s="379"/>
      <c r="P2674" s="222">
        <v>0</v>
      </c>
      <c r="Q2674" s="222">
        <v>98.04</v>
      </c>
      <c r="R2674" s="68" t="s">
        <v>639</v>
      </c>
      <c r="S2674" s="381"/>
      <c r="T2674" s="287"/>
    </row>
    <row r="2675" spans="1:20" ht="38.25">
      <c r="A2675" s="198">
        <v>16</v>
      </c>
      <c r="B2675" s="68"/>
      <c r="C2675" s="220" t="s">
        <v>41</v>
      </c>
      <c r="D2675" s="221">
        <v>44830</v>
      </c>
      <c r="E2675" s="198" t="s">
        <v>5474</v>
      </c>
      <c r="F2675" s="198" t="s">
        <v>3</v>
      </c>
      <c r="G2675" s="198">
        <v>2053129</v>
      </c>
      <c r="H2675" s="68"/>
      <c r="I2675" s="204" t="s">
        <v>6707</v>
      </c>
      <c r="J2675" s="68"/>
      <c r="K2675" s="68"/>
      <c r="L2675" s="68"/>
      <c r="M2675" s="68"/>
      <c r="N2675" s="379"/>
      <c r="O2675" s="379"/>
      <c r="P2675" s="222">
        <v>0</v>
      </c>
      <c r="Q2675" s="222">
        <v>1500</v>
      </c>
      <c r="R2675" s="68" t="s">
        <v>639</v>
      </c>
      <c r="S2675" s="381"/>
      <c r="T2675" s="287"/>
    </row>
    <row r="2676" spans="1:20" ht="51">
      <c r="A2676" s="198">
        <v>234</v>
      </c>
      <c r="B2676" s="68"/>
      <c r="C2676" s="220" t="s">
        <v>616</v>
      </c>
      <c r="D2676" s="221">
        <v>44830</v>
      </c>
      <c r="E2676" s="198" t="s">
        <v>5475</v>
      </c>
      <c r="F2676" s="198" t="s">
        <v>3</v>
      </c>
      <c r="G2676" s="198">
        <v>2053147</v>
      </c>
      <c r="H2676" s="68"/>
      <c r="I2676" s="204" t="s">
        <v>6708</v>
      </c>
      <c r="J2676" s="68"/>
      <c r="K2676" s="68"/>
      <c r="L2676" s="68"/>
      <c r="M2676" s="68"/>
      <c r="N2676" s="379"/>
      <c r="O2676" s="379"/>
      <c r="P2676" s="222">
        <v>0</v>
      </c>
      <c r="Q2676" s="222">
        <v>838.01</v>
      </c>
      <c r="R2676" s="68" t="s">
        <v>639</v>
      </c>
      <c r="S2676" s="381"/>
      <c r="T2676" s="287"/>
    </row>
    <row r="2677" spans="1:20" ht="51">
      <c r="A2677" s="198">
        <v>234</v>
      </c>
      <c r="B2677" s="68"/>
      <c r="C2677" s="220" t="s">
        <v>616</v>
      </c>
      <c r="D2677" s="221">
        <v>44830</v>
      </c>
      <c r="E2677" s="198" t="s">
        <v>5476</v>
      </c>
      <c r="F2677" s="198" t="s">
        <v>3</v>
      </c>
      <c r="G2677" s="198">
        <v>2053149</v>
      </c>
      <c r="H2677" s="68"/>
      <c r="I2677" s="204" t="s">
        <v>6709</v>
      </c>
      <c r="J2677" s="68"/>
      <c r="K2677" s="68"/>
      <c r="L2677" s="68"/>
      <c r="M2677" s="68"/>
      <c r="N2677" s="379"/>
      <c r="O2677" s="379"/>
      <c r="P2677" s="222">
        <v>0</v>
      </c>
      <c r="Q2677" s="222">
        <v>130.5</v>
      </c>
      <c r="R2677" s="68" t="s">
        <v>639</v>
      </c>
      <c r="S2677" s="381"/>
      <c r="T2677" s="287"/>
    </row>
    <row r="2678" spans="1:20" ht="51">
      <c r="A2678" s="198">
        <v>213</v>
      </c>
      <c r="B2678" s="68"/>
      <c r="C2678" s="220" t="s">
        <v>92</v>
      </c>
      <c r="D2678" s="221">
        <v>44830</v>
      </c>
      <c r="E2678" s="198" t="s">
        <v>5477</v>
      </c>
      <c r="F2678" s="198" t="s">
        <v>3</v>
      </c>
      <c r="G2678" s="198">
        <v>2053164</v>
      </c>
      <c r="H2678" s="68"/>
      <c r="I2678" s="204" t="s">
        <v>4191</v>
      </c>
      <c r="J2678" s="68"/>
      <c r="K2678" s="68"/>
      <c r="L2678" s="68"/>
      <c r="M2678" s="68"/>
      <c r="N2678" s="379"/>
      <c r="O2678" s="379"/>
      <c r="P2678" s="222">
        <v>0</v>
      </c>
      <c r="Q2678" s="222">
        <v>106</v>
      </c>
      <c r="R2678" s="68" t="s">
        <v>639</v>
      </c>
      <c r="S2678" s="381"/>
      <c r="T2678" s="287"/>
    </row>
    <row r="2679" spans="1:20" ht="51">
      <c r="A2679" s="198">
        <v>70</v>
      </c>
      <c r="B2679" s="68"/>
      <c r="C2679" s="220" t="s">
        <v>48</v>
      </c>
      <c r="D2679" s="221">
        <v>44830</v>
      </c>
      <c r="E2679" s="198" t="s">
        <v>5478</v>
      </c>
      <c r="F2679" s="198" t="s">
        <v>3</v>
      </c>
      <c r="G2679" s="198">
        <v>2053000</v>
      </c>
      <c r="H2679" s="68"/>
      <c r="I2679" s="204" t="s">
        <v>6710</v>
      </c>
      <c r="J2679" s="68"/>
      <c r="K2679" s="68"/>
      <c r="L2679" s="68"/>
      <c r="M2679" s="68"/>
      <c r="N2679" s="379"/>
      <c r="O2679" s="379"/>
      <c r="P2679" s="222">
        <v>0</v>
      </c>
      <c r="Q2679" s="222">
        <v>1220</v>
      </c>
      <c r="R2679" s="68" t="s">
        <v>639</v>
      </c>
      <c r="S2679" s="381"/>
      <c r="T2679" s="287"/>
    </row>
    <row r="2680" spans="1:20" ht="63.75">
      <c r="A2680" s="198">
        <v>253</v>
      </c>
      <c r="B2680" s="68"/>
      <c r="C2680" s="220" t="s">
        <v>105</v>
      </c>
      <c r="D2680" s="221">
        <v>44830</v>
      </c>
      <c r="E2680" s="198" t="s">
        <v>5479</v>
      </c>
      <c r="F2680" s="198" t="s">
        <v>3</v>
      </c>
      <c r="G2680" s="198">
        <v>2053033</v>
      </c>
      <c r="H2680" s="68"/>
      <c r="I2680" s="204" t="s">
        <v>6711</v>
      </c>
      <c r="J2680" s="68"/>
      <c r="K2680" s="68"/>
      <c r="L2680" s="68"/>
      <c r="M2680" s="68"/>
      <c r="N2680" s="379"/>
      <c r="O2680" s="379"/>
      <c r="P2680" s="222">
        <v>0</v>
      </c>
      <c r="Q2680" s="222">
        <v>1597303.87</v>
      </c>
      <c r="R2680" s="68" t="s">
        <v>639</v>
      </c>
      <c r="S2680" s="381"/>
      <c r="T2680" s="287"/>
    </row>
    <row r="2681" spans="1:20" ht="63.75">
      <c r="A2681" s="198">
        <v>253</v>
      </c>
      <c r="B2681" s="68"/>
      <c r="C2681" s="220" t="s">
        <v>105</v>
      </c>
      <c r="D2681" s="221">
        <v>44830</v>
      </c>
      <c r="E2681" s="198" t="s">
        <v>5480</v>
      </c>
      <c r="F2681" s="198" t="s">
        <v>3</v>
      </c>
      <c r="G2681" s="198">
        <v>2053035</v>
      </c>
      <c r="H2681" s="68"/>
      <c r="I2681" s="204" t="s">
        <v>6712</v>
      </c>
      <c r="J2681" s="68"/>
      <c r="K2681" s="68"/>
      <c r="L2681" s="68"/>
      <c r="M2681" s="68"/>
      <c r="N2681" s="379"/>
      <c r="O2681" s="379"/>
      <c r="P2681" s="222">
        <v>0</v>
      </c>
      <c r="Q2681" s="222">
        <v>300000</v>
      </c>
      <c r="R2681" s="68" t="s">
        <v>639</v>
      </c>
      <c r="S2681" s="381"/>
      <c r="T2681" s="287"/>
    </row>
    <row r="2682" spans="1:20" ht="51">
      <c r="A2682" s="198">
        <v>417</v>
      </c>
      <c r="B2682" s="68"/>
      <c r="C2682" s="220" t="s">
        <v>148</v>
      </c>
      <c r="D2682" s="221">
        <v>44830</v>
      </c>
      <c r="E2682" s="198" t="s">
        <v>5481</v>
      </c>
      <c r="F2682" s="198" t="s">
        <v>3</v>
      </c>
      <c r="G2682" s="198">
        <v>2053082</v>
      </c>
      <c r="H2682" s="68"/>
      <c r="I2682" s="204" t="s">
        <v>6713</v>
      </c>
      <c r="J2682" s="68"/>
      <c r="K2682" s="68"/>
      <c r="L2682" s="68"/>
      <c r="M2682" s="68"/>
      <c r="N2682" s="379"/>
      <c r="O2682" s="379"/>
      <c r="P2682" s="222">
        <v>0</v>
      </c>
      <c r="Q2682" s="222">
        <v>12790.75</v>
      </c>
      <c r="R2682" s="68" t="s">
        <v>639</v>
      </c>
      <c r="S2682" s="381"/>
      <c r="T2682" s="287"/>
    </row>
    <row r="2683" spans="1:20" ht="51">
      <c r="A2683" s="198">
        <v>86</v>
      </c>
      <c r="B2683" s="68"/>
      <c r="C2683" s="220" t="s">
        <v>51</v>
      </c>
      <c r="D2683" s="221">
        <v>44830</v>
      </c>
      <c r="E2683" s="198" t="s">
        <v>5482</v>
      </c>
      <c r="F2683" s="198" t="s">
        <v>3</v>
      </c>
      <c r="G2683" s="198">
        <v>2053200</v>
      </c>
      <c r="H2683" s="68"/>
      <c r="I2683" s="204" t="s">
        <v>6714</v>
      </c>
      <c r="J2683" s="68"/>
      <c r="K2683" s="68"/>
      <c r="L2683" s="68"/>
      <c r="M2683" s="68"/>
      <c r="N2683" s="379"/>
      <c r="O2683" s="379"/>
      <c r="P2683" s="222">
        <v>0</v>
      </c>
      <c r="Q2683" s="222">
        <v>170</v>
      </c>
      <c r="R2683" s="68" t="s">
        <v>639</v>
      </c>
      <c r="S2683" s="381"/>
      <c r="T2683" s="287"/>
    </row>
    <row r="2684" spans="1:20" ht="51">
      <c r="A2684" s="198" t="s">
        <v>551</v>
      </c>
      <c r="B2684" s="68"/>
      <c r="C2684" s="220" t="s">
        <v>590</v>
      </c>
      <c r="D2684" s="221">
        <v>44830</v>
      </c>
      <c r="E2684" s="198" t="s">
        <v>5483</v>
      </c>
      <c r="F2684" s="198" t="s">
        <v>3</v>
      </c>
      <c r="G2684" s="198">
        <v>2053201</v>
      </c>
      <c r="H2684" s="68"/>
      <c r="I2684" s="204" t="s">
        <v>6715</v>
      </c>
      <c r="J2684" s="68"/>
      <c r="K2684" s="68"/>
      <c r="L2684" s="68"/>
      <c r="M2684" s="68"/>
      <c r="N2684" s="379"/>
      <c r="O2684" s="379"/>
      <c r="P2684" s="222">
        <v>0</v>
      </c>
      <c r="Q2684" s="222">
        <v>4136.3900000000003</v>
      </c>
      <c r="R2684" s="68" t="s">
        <v>639</v>
      </c>
      <c r="S2684" s="381"/>
      <c r="T2684" s="287"/>
    </row>
    <row r="2685" spans="1:20" ht="38.25">
      <c r="A2685" s="198" t="s">
        <v>551</v>
      </c>
      <c r="B2685" s="68"/>
      <c r="C2685" s="220" t="s">
        <v>590</v>
      </c>
      <c r="D2685" s="221">
        <v>44830</v>
      </c>
      <c r="E2685" s="198" t="s">
        <v>5484</v>
      </c>
      <c r="F2685" s="198" t="s">
        <v>3</v>
      </c>
      <c r="G2685" s="198">
        <v>2053203</v>
      </c>
      <c r="H2685" s="68"/>
      <c r="I2685" s="204" t="s">
        <v>6716</v>
      </c>
      <c r="J2685" s="68"/>
      <c r="K2685" s="68"/>
      <c r="L2685" s="68"/>
      <c r="M2685" s="68"/>
      <c r="N2685" s="379"/>
      <c r="O2685" s="379"/>
      <c r="P2685" s="222">
        <v>0</v>
      </c>
      <c r="Q2685" s="222">
        <v>6352.5</v>
      </c>
      <c r="R2685" s="68" t="s">
        <v>639</v>
      </c>
      <c r="S2685" s="381"/>
      <c r="T2685" s="287"/>
    </row>
    <row r="2686" spans="1:20" ht="51">
      <c r="A2686" s="198">
        <v>81</v>
      </c>
      <c r="B2686" s="68"/>
      <c r="C2686" s="220" t="s">
        <v>50</v>
      </c>
      <c r="D2686" s="221">
        <v>44830</v>
      </c>
      <c r="E2686" s="198" t="s">
        <v>5485</v>
      </c>
      <c r="F2686" s="198" t="s">
        <v>3</v>
      </c>
      <c r="G2686" s="198">
        <v>2053205</v>
      </c>
      <c r="H2686" s="68"/>
      <c r="I2686" s="204" t="s">
        <v>6717</v>
      </c>
      <c r="J2686" s="68"/>
      <c r="K2686" s="68"/>
      <c r="L2686" s="68"/>
      <c r="M2686" s="68"/>
      <c r="N2686" s="379"/>
      <c r="O2686" s="379"/>
      <c r="P2686" s="222">
        <v>0</v>
      </c>
      <c r="Q2686" s="222">
        <v>25</v>
      </c>
      <c r="R2686" s="68" t="s">
        <v>639</v>
      </c>
      <c r="S2686" s="381"/>
      <c r="T2686" s="287"/>
    </row>
    <row r="2687" spans="1:20" ht="38.25">
      <c r="A2687" s="198">
        <v>291</v>
      </c>
      <c r="B2687" s="68"/>
      <c r="C2687" s="220" t="s">
        <v>120</v>
      </c>
      <c r="D2687" s="221">
        <v>44830</v>
      </c>
      <c r="E2687" s="198" t="s">
        <v>5486</v>
      </c>
      <c r="F2687" s="198" t="s">
        <v>6</v>
      </c>
      <c r="G2687" s="198">
        <v>1689588</v>
      </c>
      <c r="H2687" s="68"/>
      <c r="I2687" s="204" t="s">
        <v>6718</v>
      </c>
      <c r="J2687" s="68"/>
      <c r="K2687" s="68"/>
      <c r="L2687" s="68"/>
      <c r="M2687" s="68"/>
      <c r="N2687" s="379"/>
      <c r="O2687" s="379"/>
      <c r="P2687" s="222">
        <v>0</v>
      </c>
      <c r="Q2687" s="222">
        <v>36923.22</v>
      </c>
      <c r="R2687" s="68" t="s">
        <v>639</v>
      </c>
      <c r="S2687" s="381"/>
      <c r="T2687" s="287"/>
    </row>
    <row r="2688" spans="1:20" ht="38.25">
      <c r="A2688" s="198">
        <v>291</v>
      </c>
      <c r="B2688" s="68"/>
      <c r="C2688" s="220" t="s">
        <v>120</v>
      </c>
      <c r="D2688" s="221">
        <v>44830</v>
      </c>
      <c r="E2688" s="198" t="s">
        <v>5487</v>
      </c>
      <c r="F2688" s="198" t="s">
        <v>6</v>
      </c>
      <c r="G2688" s="198">
        <v>1689580</v>
      </c>
      <c r="H2688" s="68"/>
      <c r="I2688" s="204" t="s">
        <v>6718</v>
      </c>
      <c r="J2688" s="68"/>
      <c r="K2688" s="68"/>
      <c r="L2688" s="68"/>
      <c r="M2688" s="68"/>
      <c r="N2688" s="379"/>
      <c r="O2688" s="379"/>
      <c r="P2688" s="222">
        <v>0</v>
      </c>
      <c r="Q2688" s="222">
        <v>17500.22</v>
      </c>
      <c r="R2688" s="68" t="s">
        <v>639</v>
      </c>
      <c r="S2688" s="381"/>
      <c r="T2688" s="287"/>
    </row>
    <row r="2689" spans="1:20" ht="38.25">
      <c r="A2689" s="198">
        <v>291</v>
      </c>
      <c r="B2689" s="68"/>
      <c r="C2689" s="220" t="s">
        <v>120</v>
      </c>
      <c r="D2689" s="221">
        <v>44830</v>
      </c>
      <c r="E2689" s="198" t="s">
        <v>5488</v>
      </c>
      <c r="F2689" s="198" t="s">
        <v>6</v>
      </c>
      <c r="G2689" s="198">
        <v>1689582</v>
      </c>
      <c r="H2689" s="68"/>
      <c r="I2689" s="204" t="s">
        <v>6718</v>
      </c>
      <c r="J2689" s="68"/>
      <c r="K2689" s="68"/>
      <c r="L2689" s="68"/>
      <c r="M2689" s="68"/>
      <c r="N2689" s="379"/>
      <c r="O2689" s="379"/>
      <c r="P2689" s="222">
        <v>0</v>
      </c>
      <c r="Q2689" s="222">
        <v>13920</v>
      </c>
      <c r="R2689" s="68" t="s">
        <v>639</v>
      </c>
      <c r="S2689" s="381"/>
      <c r="T2689" s="287"/>
    </row>
    <row r="2690" spans="1:20" ht="38.25">
      <c r="A2690" s="198">
        <v>291</v>
      </c>
      <c r="B2690" s="68"/>
      <c r="C2690" s="220" t="s">
        <v>120</v>
      </c>
      <c r="D2690" s="221">
        <v>44830</v>
      </c>
      <c r="E2690" s="198" t="s">
        <v>5489</v>
      </c>
      <c r="F2690" s="198" t="s">
        <v>6</v>
      </c>
      <c r="G2690" s="198">
        <v>1689584</v>
      </c>
      <c r="H2690" s="68"/>
      <c r="I2690" s="204" t="s">
        <v>6718</v>
      </c>
      <c r="J2690" s="68"/>
      <c r="K2690" s="68"/>
      <c r="L2690" s="68"/>
      <c r="M2690" s="68"/>
      <c r="N2690" s="379"/>
      <c r="O2690" s="379"/>
      <c r="P2690" s="222">
        <v>0</v>
      </c>
      <c r="Q2690" s="222">
        <v>2700.34</v>
      </c>
      <c r="R2690" s="68" t="s">
        <v>639</v>
      </c>
      <c r="S2690" s="381"/>
      <c r="T2690" s="287"/>
    </row>
    <row r="2691" spans="1:20" ht="76.5">
      <c r="A2691" s="198">
        <v>46</v>
      </c>
      <c r="B2691" s="68"/>
      <c r="C2691" s="220" t="s">
        <v>1384</v>
      </c>
      <c r="D2691" s="221">
        <v>44830</v>
      </c>
      <c r="E2691" s="198" t="s">
        <v>5490</v>
      </c>
      <c r="F2691" s="198" t="s">
        <v>6</v>
      </c>
      <c r="G2691" s="198">
        <v>1689604</v>
      </c>
      <c r="H2691" s="68"/>
      <c r="I2691" s="204" t="s">
        <v>6719</v>
      </c>
      <c r="J2691" s="68"/>
      <c r="K2691" s="68"/>
      <c r="L2691" s="68"/>
      <c r="M2691" s="68"/>
      <c r="N2691" s="379"/>
      <c r="O2691" s="379"/>
      <c r="P2691" s="222">
        <v>0</v>
      </c>
      <c r="Q2691" s="222">
        <v>495</v>
      </c>
      <c r="R2691" s="68" t="s">
        <v>639</v>
      </c>
      <c r="S2691" s="381"/>
      <c r="T2691" s="287"/>
    </row>
    <row r="2692" spans="1:20" ht="76.5">
      <c r="A2692" s="198">
        <v>46</v>
      </c>
      <c r="B2692" s="68"/>
      <c r="C2692" s="220" t="s">
        <v>1384</v>
      </c>
      <c r="D2692" s="221">
        <v>44830</v>
      </c>
      <c r="E2692" s="198" t="s">
        <v>5491</v>
      </c>
      <c r="F2692" s="198" t="s">
        <v>6</v>
      </c>
      <c r="G2692" s="198">
        <v>1689610</v>
      </c>
      <c r="H2692" s="68"/>
      <c r="I2692" s="204" t="s">
        <v>6720</v>
      </c>
      <c r="J2692" s="68"/>
      <c r="K2692" s="68"/>
      <c r="L2692" s="68"/>
      <c r="M2692" s="68"/>
      <c r="N2692" s="379"/>
      <c r="O2692" s="379"/>
      <c r="P2692" s="222">
        <v>0</v>
      </c>
      <c r="Q2692" s="222">
        <v>642569</v>
      </c>
      <c r="R2692" s="68" t="s">
        <v>639</v>
      </c>
      <c r="S2692" s="381"/>
      <c r="T2692" s="287"/>
    </row>
    <row r="2693" spans="1:20" ht="63.75">
      <c r="A2693" s="198">
        <v>513</v>
      </c>
      <c r="B2693" s="68"/>
      <c r="C2693" s="220" t="s">
        <v>161</v>
      </c>
      <c r="D2693" s="221">
        <v>44830</v>
      </c>
      <c r="E2693" s="198" t="s">
        <v>5492</v>
      </c>
      <c r="F2693" s="198" t="s">
        <v>15</v>
      </c>
      <c r="G2693" s="198">
        <v>2015855</v>
      </c>
      <c r="H2693" s="68"/>
      <c r="I2693" s="204" t="s">
        <v>6721</v>
      </c>
      <c r="J2693" s="68"/>
      <c r="K2693" s="68"/>
      <c r="L2693" s="68"/>
      <c r="M2693" s="68"/>
      <c r="N2693" s="379"/>
      <c r="O2693" s="379"/>
      <c r="P2693" s="222">
        <v>50</v>
      </c>
      <c r="Q2693" s="222">
        <v>0</v>
      </c>
      <c r="R2693" s="68" t="s">
        <v>639</v>
      </c>
      <c r="S2693" s="381"/>
      <c r="T2693" s="287"/>
    </row>
    <row r="2694" spans="1:20" ht="63.75">
      <c r="A2694" s="198">
        <v>513</v>
      </c>
      <c r="B2694" s="68"/>
      <c r="C2694" s="220" t="s">
        <v>161</v>
      </c>
      <c r="D2694" s="221">
        <v>44830</v>
      </c>
      <c r="E2694" s="198" t="s">
        <v>5493</v>
      </c>
      <c r="F2694" s="198" t="s">
        <v>15</v>
      </c>
      <c r="G2694" s="198">
        <v>2015862</v>
      </c>
      <c r="H2694" s="68"/>
      <c r="I2694" s="204" t="s">
        <v>6722</v>
      </c>
      <c r="J2694" s="68"/>
      <c r="K2694" s="68"/>
      <c r="L2694" s="68"/>
      <c r="M2694" s="68"/>
      <c r="N2694" s="379"/>
      <c r="O2694" s="379"/>
      <c r="P2694" s="222">
        <v>50</v>
      </c>
      <c r="Q2694" s="222">
        <v>0</v>
      </c>
      <c r="R2694" s="68" t="s">
        <v>639</v>
      </c>
      <c r="S2694" s="381"/>
      <c r="T2694" s="287"/>
    </row>
    <row r="2695" spans="1:20" ht="63.75">
      <c r="A2695" s="198">
        <v>513</v>
      </c>
      <c r="B2695" s="68"/>
      <c r="C2695" s="220" t="s">
        <v>161</v>
      </c>
      <c r="D2695" s="221">
        <v>44830</v>
      </c>
      <c r="E2695" s="198" t="s">
        <v>5494</v>
      </c>
      <c r="F2695" s="198" t="s">
        <v>15</v>
      </c>
      <c r="G2695" s="198">
        <v>2015884</v>
      </c>
      <c r="H2695" s="68"/>
      <c r="I2695" s="204" t="s">
        <v>6723</v>
      </c>
      <c r="J2695" s="68"/>
      <c r="K2695" s="68"/>
      <c r="L2695" s="68"/>
      <c r="M2695" s="68"/>
      <c r="N2695" s="379"/>
      <c r="O2695" s="379"/>
      <c r="P2695" s="222">
        <v>50</v>
      </c>
      <c r="Q2695" s="222">
        <v>0</v>
      </c>
      <c r="R2695" s="68" t="s">
        <v>639</v>
      </c>
      <c r="S2695" s="381"/>
      <c r="T2695" s="287"/>
    </row>
    <row r="2696" spans="1:20" ht="76.5">
      <c r="A2696" s="198" t="s">
        <v>545</v>
      </c>
      <c r="B2696" s="68"/>
      <c r="C2696" s="220" t="s">
        <v>685</v>
      </c>
      <c r="D2696" s="221">
        <v>44830</v>
      </c>
      <c r="E2696" s="198" t="s">
        <v>5495</v>
      </c>
      <c r="F2696" s="198" t="s">
        <v>6</v>
      </c>
      <c r="G2696" s="198">
        <v>2016045</v>
      </c>
      <c r="H2696" s="68"/>
      <c r="I2696" s="204" t="s">
        <v>6724</v>
      </c>
      <c r="J2696" s="68"/>
      <c r="K2696" s="68"/>
      <c r="L2696" s="68"/>
      <c r="M2696" s="68"/>
      <c r="N2696" s="379"/>
      <c r="O2696" s="379"/>
      <c r="P2696" s="222">
        <v>0</v>
      </c>
      <c r="Q2696" s="222">
        <v>74619.56</v>
      </c>
      <c r="R2696" s="68" t="s">
        <v>639</v>
      </c>
      <c r="S2696" s="381"/>
      <c r="T2696" s="287"/>
    </row>
    <row r="2697" spans="1:20" ht="38.25">
      <c r="A2697" s="198" t="s">
        <v>668</v>
      </c>
      <c r="B2697" s="68"/>
      <c r="C2697" s="220" t="s">
        <v>1258</v>
      </c>
      <c r="D2697" s="221">
        <v>44830</v>
      </c>
      <c r="E2697" s="198" t="s">
        <v>5496</v>
      </c>
      <c r="F2697" s="198" t="s">
        <v>13</v>
      </c>
      <c r="G2697" s="198">
        <v>437093</v>
      </c>
      <c r="H2697" s="68"/>
      <c r="I2697" s="204" t="s">
        <v>669</v>
      </c>
      <c r="J2697" s="68"/>
      <c r="K2697" s="68"/>
      <c r="L2697" s="68"/>
      <c r="M2697" s="68"/>
      <c r="N2697" s="379"/>
      <c r="O2697" s="379"/>
      <c r="P2697" s="222">
        <v>1433909.51</v>
      </c>
      <c r="Q2697" s="222">
        <v>0</v>
      </c>
      <c r="R2697" s="68" t="s">
        <v>639</v>
      </c>
      <c r="S2697" s="381"/>
      <c r="T2697" s="287"/>
    </row>
    <row r="2698" spans="1:20" ht="38.25">
      <c r="A2698" s="198" t="s">
        <v>668</v>
      </c>
      <c r="B2698" s="68"/>
      <c r="C2698" s="220" t="s">
        <v>1258</v>
      </c>
      <c r="D2698" s="221">
        <v>44830</v>
      </c>
      <c r="E2698" s="198" t="s">
        <v>5497</v>
      </c>
      <c r="F2698" s="198" t="s">
        <v>13</v>
      </c>
      <c r="G2698" s="198">
        <v>437095</v>
      </c>
      <c r="H2698" s="68"/>
      <c r="I2698" s="204" t="s">
        <v>669</v>
      </c>
      <c r="J2698" s="68"/>
      <c r="K2698" s="68"/>
      <c r="L2698" s="68"/>
      <c r="M2698" s="68"/>
      <c r="N2698" s="379"/>
      <c r="O2698" s="379"/>
      <c r="P2698" s="222">
        <v>6639983.1299999999</v>
      </c>
      <c r="Q2698" s="222">
        <v>0</v>
      </c>
      <c r="R2698" s="68" t="s">
        <v>639</v>
      </c>
      <c r="S2698" s="381"/>
      <c r="T2698" s="287"/>
    </row>
    <row r="2699" spans="1:20" ht="38.25">
      <c r="A2699" s="198" t="s">
        <v>668</v>
      </c>
      <c r="B2699" s="68"/>
      <c r="C2699" s="220" t="s">
        <v>1258</v>
      </c>
      <c r="D2699" s="221">
        <v>44830</v>
      </c>
      <c r="E2699" s="198" t="s">
        <v>5498</v>
      </c>
      <c r="F2699" s="198" t="s">
        <v>13</v>
      </c>
      <c r="G2699" s="198">
        <v>437097</v>
      </c>
      <c r="H2699" s="68"/>
      <c r="I2699" s="204" t="s">
        <v>669</v>
      </c>
      <c r="J2699" s="68"/>
      <c r="K2699" s="68"/>
      <c r="L2699" s="68"/>
      <c r="M2699" s="68"/>
      <c r="N2699" s="379"/>
      <c r="O2699" s="379"/>
      <c r="P2699" s="222">
        <v>5624746.6900000004</v>
      </c>
      <c r="Q2699" s="222">
        <v>0</v>
      </c>
      <c r="R2699" s="68" t="s">
        <v>639</v>
      </c>
      <c r="S2699" s="381"/>
      <c r="T2699" s="287"/>
    </row>
    <row r="2700" spans="1:20" ht="38.25">
      <c r="A2700" s="198" t="s">
        <v>668</v>
      </c>
      <c r="B2700" s="68"/>
      <c r="C2700" s="220" t="s">
        <v>1258</v>
      </c>
      <c r="D2700" s="221">
        <v>44830</v>
      </c>
      <c r="E2700" s="198" t="s">
        <v>5499</v>
      </c>
      <c r="F2700" s="198" t="s">
        <v>13</v>
      </c>
      <c r="G2700" s="198">
        <v>437099</v>
      </c>
      <c r="H2700" s="68"/>
      <c r="I2700" s="204" t="s">
        <v>669</v>
      </c>
      <c r="J2700" s="68"/>
      <c r="K2700" s="68"/>
      <c r="L2700" s="68"/>
      <c r="M2700" s="68"/>
      <c r="N2700" s="379"/>
      <c r="O2700" s="379"/>
      <c r="P2700" s="222">
        <v>1038465.29</v>
      </c>
      <c r="Q2700" s="222">
        <v>0</v>
      </c>
      <c r="R2700" s="68" t="s">
        <v>639</v>
      </c>
      <c r="S2700" s="381"/>
      <c r="T2700" s="287"/>
    </row>
    <row r="2701" spans="1:20" ht="38.25">
      <c r="A2701" s="198" t="s">
        <v>668</v>
      </c>
      <c r="B2701" s="68"/>
      <c r="C2701" s="220" t="s">
        <v>1258</v>
      </c>
      <c r="D2701" s="221">
        <v>44830</v>
      </c>
      <c r="E2701" s="198" t="s">
        <v>5500</v>
      </c>
      <c r="F2701" s="198" t="s">
        <v>13</v>
      </c>
      <c r="G2701" s="198">
        <v>437101</v>
      </c>
      <c r="H2701" s="68"/>
      <c r="I2701" s="204" t="s">
        <v>669</v>
      </c>
      <c r="J2701" s="68"/>
      <c r="K2701" s="68"/>
      <c r="L2701" s="68"/>
      <c r="M2701" s="68"/>
      <c r="N2701" s="379"/>
      <c r="O2701" s="379"/>
      <c r="P2701" s="222">
        <v>1214668.44</v>
      </c>
      <c r="Q2701" s="222">
        <v>0</v>
      </c>
      <c r="R2701" s="68" t="s">
        <v>639</v>
      </c>
      <c r="S2701" s="381"/>
      <c r="T2701" s="287"/>
    </row>
    <row r="2702" spans="1:20" ht="38.25">
      <c r="A2702" s="198" t="s">
        <v>668</v>
      </c>
      <c r="B2702" s="68"/>
      <c r="C2702" s="220" t="s">
        <v>1258</v>
      </c>
      <c r="D2702" s="221">
        <v>44830</v>
      </c>
      <c r="E2702" s="198" t="s">
        <v>5501</v>
      </c>
      <c r="F2702" s="198" t="s">
        <v>13</v>
      </c>
      <c r="G2702" s="198">
        <v>437103</v>
      </c>
      <c r="H2702" s="68"/>
      <c r="I2702" s="204" t="s">
        <v>669</v>
      </c>
      <c r="J2702" s="68"/>
      <c r="K2702" s="68"/>
      <c r="L2702" s="68"/>
      <c r="M2702" s="68"/>
      <c r="N2702" s="379"/>
      <c r="O2702" s="379"/>
      <c r="P2702" s="222">
        <v>2852266.92</v>
      </c>
      <c r="Q2702" s="222">
        <v>0</v>
      </c>
      <c r="R2702" s="68" t="s">
        <v>639</v>
      </c>
      <c r="S2702" s="381"/>
      <c r="T2702" s="287"/>
    </row>
    <row r="2703" spans="1:20" ht="38.25">
      <c r="A2703" s="198" t="s">
        <v>668</v>
      </c>
      <c r="B2703" s="68"/>
      <c r="C2703" s="220" t="s">
        <v>1258</v>
      </c>
      <c r="D2703" s="221">
        <v>44830</v>
      </c>
      <c r="E2703" s="198" t="s">
        <v>5502</v>
      </c>
      <c r="F2703" s="198" t="s">
        <v>13</v>
      </c>
      <c r="G2703" s="198">
        <v>437105</v>
      </c>
      <c r="H2703" s="68"/>
      <c r="I2703" s="204" t="s">
        <v>669</v>
      </c>
      <c r="J2703" s="68"/>
      <c r="K2703" s="68"/>
      <c r="L2703" s="68"/>
      <c r="M2703" s="68"/>
      <c r="N2703" s="379"/>
      <c r="O2703" s="379"/>
      <c r="P2703" s="222">
        <v>3336229.49</v>
      </c>
      <c r="Q2703" s="222">
        <v>0</v>
      </c>
      <c r="R2703" s="68" t="s">
        <v>639</v>
      </c>
      <c r="S2703" s="381"/>
      <c r="T2703" s="287"/>
    </row>
    <row r="2704" spans="1:20" ht="38.25">
      <c r="A2704" s="198" t="s">
        <v>668</v>
      </c>
      <c r="B2704" s="68"/>
      <c r="C2704" s="220" t="s">
        <v>1258</v>
      </c>
      <c r="D2704" s="221">
        <v>44830</v>
      </c>
      <c r="E2704" s="198" t="s">
        <v>5503</v>
      </c>
      <c r="F2704" s="198" t="s">
        <v>13</v>
      </c>
      <c r="G2704" s="198">
        <v>437107</v>
      </c>
      <c r="H2704" s="68"/>
      <c r="I2704" s="204" t="s">
        <v>669</v>
      </c>
      <c r="J2704" s="68"/>
      <c r="K2704" s="68"/>
      <c r="L2704" s="68"/>
      <c r="M2704" s="68"/>
      <c r="N2704" s="379"/>
      <c r="O2704" s="379"/>
      <c r="P2704" s="222">
        <v>1913571.89</v>
      </c>
      <c r="Q2704" s="222">
        <v>0</v>
      </c>
      <c r="R2704" s="68" t="s">
        <v>639</v>
      </c>
      <c r="S2704" s="381"/>
      <c r="T2704" s="287"/>
    </row>
    <row r="2705" spans="1:20" ht="38.25">
      <c r="A2705" s="198" t="s">
        <v>668</v>
      </c>
      <c r="B2705" s="68"/>
      <c r="C2705" s="220" t="s">
        <v>1258</v>
      </c>
      <c r="D2705" s="221">
        <v>44830</v>
      </c>
      <c r="E2705" s="198" t="s">
        <v>5504</v>
      </c>
      <c r="F2705" s="198" t="s">
        <v>13</v>
      </c>
      <c r="G2705" s="198">
        <v>437109</v>
      </c>
      <c r="H2705" s="68"/>
      <c r="I2705" s="204" t="s">
        <v>669</v>
      </c>
      <c r="J2705" s="68"/>
      <c r="K2705" s="68"/>
      <c r="L2705" s="68"/>
      <c r="M2705" s="68"/>
      <c r="N2705" s="379"/>
      <c r="O2705" s="379"/>
      <c r="P2705" s="222">
        <v>2842323.83</v>
      </c>
      <c r="Q2705" s="222">
        <v>0</v>
      </c>
      <c r="R2705" s="68" t="s">
        <v>639</v>
      </c>
      <c r="S2705" s="381"/>
      <c r="T2705" s="287"/>
    </row>
    <row r="2706" spans="1:20" ht="38.25">
      <c r="A2706" s="198" t="s">
        <v>668</v>
      </c>
      <c r="B2706" s="68"/>
      <c r="C2706" s="220" t="s">
        <v>1258</v>
      </c>
      <c r="D2706" s="221">
        <v>44830</v>
      </c>
      <c r="E2706" s="198" t="s">
        <v>5505</v>
      </c>
      <c r="F2706" s="198" t="s">
        <v>13</v>
      </c>
      <c r="G2706" s="198">
        <v>437111</v>
      </c>
      <c r="H2706" s="68"/>
      <c r="I2706" s="204" t="s">
        <v>669</v>
      </c>
      <c r="J2706" s="68"/>
      <c r="K2706" s="68"/>
      <c r="L2706" s="68"/>
      <c r="M2706" s="68"/>
      <c r="N2706" s="379"/>
      <c r="O2706" s="379"/>
      <c r="P2706" s="222">
        <v>524762.22</v>
      </c>
      <c r="Q2706" s="222">
        <v>0</v>
      </c>
      <c r="R2706" s="68" t="s">
        <v>639</v>
      </c>
      <c r="S2706" s="381"/>
      <c r="T2706" s="287"/>
    </row>
    <row r="2707" spans="1:20" ht="38.25">
      <c r="A2707" s="198" t="s">
        <v>668</v>
      </c>
      <c r="B2707" s="68"/>
      <c r="C2707" s="220" t="s">
        <v>1258</v>
      </c>
      <c r="D2707" s="221">
        <v>44830</v>
      </c>
      <c r="E2707" s="198" t="s">
        <v>5506</v>
      </c>
      <c r="F2707" s="198" t="s">
        <v>13</v>
      </c>
      <c r="G2707" s="198">
        <v>437113</v>
      </c>
      <c r="H2707" s="68"/>
      <c r="I2707" s="204" t="s">
        <v>669</v>
      </c>
      <c r="J2707" s="68"/>
      <c r="K2707" s="68"/>
      <c r="L2707" s="68"/>
      <c r="M2707" s="68"/>
      <c r="N2707" s="379"/>
      <c r="O2707" s="379"/>
      <c r="P2707" s="222">
        <v>19130293.420000002</v>
      </c>
      <c r="Q2707" s="222">
        <v>0</v>
      </c>
      <c r="R2707" s="68" t="s">
        <v>639</v>
      </c>
      <c r="S2707" s="381"/>
      <c r="T2707" s="287"/>
    </row>
    <row r="2708" spans="1:20" ht="38.25">
      <c r="A2708" s="198" t="s">
        <v>668</v>
      </c>
      <c r="B2708" s="68"/>
      <c r="C2708" s="220" t="s">
        <v>1258</v>
      </c>
      <c r="D2708" s="221">
        <v>44830</v>
      </c>
      <c r="E2708" s="198" t="s">
        <v>5507</v>
      </c>
      <c r="F2708" s="198" t="s">
        <v>13</v>
      </c>
      <c r="G2708" s="198">
        <v>437115</v>
      </c>
      <c r="H2708" s="68"/>
      <c r="I2708" s="204" t="s">
        <v>669</v>
      </c>
      <c r="J2708" s="68"/>
      <c r="K2708" s="68"/>
      <c r="L2708" s="68"/>
      <c r="M2708" s="68"/>
      <c r="N2708" s="379"/>
      <c r="O2708" s="379"/>
      <c r="P2708" s="222">
        <v>18757006.039999999</v>
      </c>
      <c r="Q2708" s="222">
        <v>0</v>
      </c>
      <c r="R2708" s="68" t="s">
        <v>639</v>
      </c>
      <c r="S2708" s="381"/>
      <c r="T2708" s="287"/>
    </row>
    <row r="2709" spans="1:20" ht="38.25">
      <c r="A2709" s="198" t="s">
        <v>668</v>
      </c>
      <c r="B2709" s="68"/>
      <c r="C2709" s="220" t="s">
        <v>1258</v>
      </c>
      <c r="D2709" s="221">
        <v>44830</v>
      </c>
      <c r="E2709" s="198" t="s">
        <v>5508</v>
      </c>
      <c r="F2709" s="198" t="s">
        <v>13</v>
      </c>
      <c r="G2709" s="198">
        <v>437117</v>
      </c>
      <c r="H2709" s="68"/>
      <c r="I2709" s="204" t="s">
        <v>669</v>
      </c>
      <c r="J2709" s="68"/>
      <c r="K2709" s="68"/>
      <c r="L2709" s="68"/>
      <c r="M2709" s="68"/>
      <c r="N2709" s="379"/>
      <c r="O2709" s="379"/>
      <c r="P2709" s="222">
        <v>9263940.5399999991</v>
      </c>
      <c r="Q2709" s="222">
        <v>0</v>
      </c>
      <c r="R2709" s="68" t="s">
        <v>639</v>
      </c>
      <c r="S2709" s="381"/>
      <c r="T2709" s="287"/>
    </row>
    <row r="2710" spans="1:20" ht="38.25">
      <c r="A2710" s="198" t="s">
        <v>668</v>
      </c>
      <c r="B2710" s="68"/>
      <c r="C2710" s="220" t="s">
        <v>1258</v>
      </c>
      <c r="D2710" s="221">
        <v>44830</v>
      </c>
      <c r="E2710" s="198" t="s">
        <v>5509</v>
      </c>
      <c r="F2710" s="198" t="s">
        <v>13</v>
      </c>
      <c r="G2710" s="198">
        <v>437119</v>
      </c>
      <c r="H2710" s="68"/>
      <c r="I2710" s="204" t="s">
        <v>669</v>
      </c>
      <c r="J2710" s="68"/>
      <c r="K2710" s="68"/>
      <c r="L2710" s="68"/>
      <c r="M2710" s="68"/>
      <c r="N2710" s="379"/>
      <c r="O2710" s="379"/>
      <c r="P2710" s="222">
        <v>111912217.02</v>
      </c>
      <c r="Q2710" s="222">
        <v>0</v>
      </c>
      <c r="R2710" s="68" t="s">
        <v>639</v>
      </c>
      <c r="S2710" s="381"/>
      <c r="T2710" s="287"/>
    </row>
    <row r="2711" spans="1:20" ht="38.25">
      <c r="A2711" s="198" t="s">
        <v>668</v>
      </c>
      <c r="B2711" s="68"/>
      <c r="C2711" s="220" t="s">
        <v>1258</v>
      </c>
      <c r="D2711" s="221">
        <v>44830</v>
      </c>
      <c r="E2711" s="198" t="s">
        <v>5510</v>
      </c>
      <c r="F2711" s="198" t="s">
        <v>13</v>
      </c>
      <c r="G2711" s="198">
        <v>437121</v>
      </c>
      <c r="H2711" s="68"/>
      <c r="I2711" s="204" t="s">
        <v>669</v>
      </c>
      <c r="J2711" s="68"/>
      <c r="K2711" s="68"/>
      <c r="L2711" s="68"/>
      <c r="M2711" s="68"/>
      <c r="N2711" s="379"/>
      <c r="O2711" s="379"/>
      <c r="P2711" s="222">
        <v>48099806.560000002</v>
      </c>
      <c r="Q2711" s="222">
        <v>0</v>
      </c>
      <c r="R2711" s="68" t="s">
        <v>639</v>
      </c>
      <c r="S2711" s="381"/>
      <c r="T2711" s="287"/>
    </row>
    <row r="2712" spans="1:20" ht="38.25">
      <c r="A2712" s="198" t="s">
        <v>668</v>
      </c>
      <c r="B2712" s="68"/>
      <c r="C2712" s="220" t="s">
        <v>1258</v>
      </c>
      <c r="D2712" s="221">
        <v>44830</v>
      </c>
      <c r="E2712" s="198" t="s">
        <v>5511</v>
      </c>
      <c r="F2712" s="198" t="s">
        <v>13</v>
      </c>
      <c r="G2712" s="198">
        <v>437123</v>
      </c>
      <c r="H2712" s="68"/>
      <c r="I2712" s="204" t="s">
        <v>669</v>
      </c>
      <c r="J2712" s="68"/>
      <c r="K2712" s="68"/>
      <c r="L2712" s="68"/>
      <c r="M2712" s="68"/>
      <c r="N2712" s="379"/>
      <c r="O2712" s="379"/>
      <c r="P2712" s="222">
        <v>13231.16</v>
      </c>
      <c r="Q2712" s="222">
        <v>0</v>
      </c>
      <c r="R2712" s="68" t="s">
        <v>639</v>
      </c>
      <c r="S2712" s="381"/>
      <c r="T2712" s="287"/>
    </row>
    <row r="2713" spans="1:20" ht="38.25">
      <c r="A2713" s="198" t="s">
        <v>668</v>
      </c>
      <c r="B2713" s="68"/>
      <c r="C2713" s="220" t="s">
        <v>1258</v>
      </c>
      <c r="D2713" s="221">
        <v>44830</v>
      </c>
      <c r="E2713" s="198" t="s">
        <v>5512</v>
      </c>
      <c r="F2713" s="198" t="s">
        <v>13</v>
      </c>
      <c r="G2713" s="198">
        <v>437125</v>
      </c>
      <c r="H2713" s="68"/>
      <c r="I2713" s="204" t="s">
        <v>669</v>
      </c>
      <c r="J2713" s="68"/>
      <c r="K2713" s="68"/>
      <c r="L2713" s="68"/>
      <c r="M2713" s="68"/>
      <c r="N2713" s="379"/>
      <c r="O2713" s="379"/>
      <c r="P2713" s="222">
        <v>13736.05</v>
      </c>
      <c r="Q2713" s="222">
        <v>0</v>
      </c>
      <c r="R2713" s="68" t="s">
        <v>639</v>
      </c>
      <c r="S2713" s="381"/>
      <c r="T2713" s="287"/>
    </row>
    <row r="2714" spans="1:20" ht="38.25">
      <c r="A2714" s="198" t="s">
        <v>668</v>
      </c>
      <c r="B2714" s="68"/>
      <c r="C2714" s="220" t="s">
        <v>1258</v>
      </c>
      <c r="D2714" s="221">
        <v>44830</v>
      </c>
      <c r="E2714" s="198" t="s">
        <v>5513</v>
      </c>
      <c r="F2714" s="198" t="s">
        <v>13</v>
      </c>
      <c r="G2714" s="198">
        <v>437127</v>
      </c>
      <c r="H2714" s="68"/>
      <c r="I2714" s="204" t="s">
        <v>669</v>
      </c>
      <c r="J2714" s="68"/>
      <c r="K2714" s="68"/>
      <c r="L2714" s="68"/>
      <c r="M2714" s="68"/>
      <c r="N2714" s="379"/>
      <c r="O2714" s="379"/>
      <c r="P2714" s="222">
        <v>5861.12</v>
      </c>
      <c r="Q2714" s="222">
        <v>0</v>
      </c>
      <c r="R2714" s="68" t="s">
        <v>639</v>
      </c>
      <c r="S2714" s="381"/>
      <c r="T2714" s="287"/>
    </row>
    <row r="2715" spans="1:20" ht="38.25">
      <c r="A2715" s="198" t="s">
        <v>668</v>
      </c>
      <c r="B2715" s="68"/>
      <c r="C2715" s="220" t="s">
        <v>1258</v>
      </c>
      <c r="D2715" s="221">
        <v>44830</v>
      </c>
      <c r="E2715" s="198" t="s">
        <v>5514</v>
      </c>
      <c r="F2715" s="198" t="s">
        <v>13</v>
      </c>
      <c r="G2715" s="198">
        <v>437129</v>
      </c>
      <c r="H2715" s="68"/>
      <c r="I2715" s="204" t="s">
        <v>669</v>
      </c>
      <c r="J2715" s="68"/>
      <c r="K2715" s="68"/>
      <c r="L2715" s="68"/>
      <c r="M2715" s="68"/>
      <c r="N2715" s="379"/>
      <c r="O2715" s="379"/>
      <c r="P2715" s="222">
        <v>16711.580000000002</v>
      </c>
      <c r="Q2715" s="222">
        <v>0</v>
      </c>
      <c r="R2715" s="68" t="s">
        <v>639</v>
      </c>
      <c r="S2715" s="381"/>
      <c r="T2715" s="287"/>
    </row>
    <row r="2716" spans="1:20" ht="38.25">
      <c r="A2716" s="198" t="s">
        <v>668</v>
      </c>
      <c r="B2716" s="68"/>
      <c r="C2716" s="220" t="s">
        <v>1258</v>
      </c>
      <c r="D2716" s="221">
        <v>44830</v>
      </c>
      <c r="E2716" s="198" t="s">
        <v>5515</v>
      </c>
      <c r="F2716" s="198" t="s">
        <v>13</v>
      </c>
      <c r="G2716" s="198">
        <v>437131</v>
      </c>
      <c r="H2716" s="68"/>
      <c r="I2716" s="204" t="s">
        <v>669</v>
      </c>
      <c r="J2716" s="68"/>
      <c r="K2716" s="68"/>
      <c r="L2716" s="68"/>
      <c r="M2716" s="68"/>
      <c r="N2716" s="379"/>
      <c r="O2716" s="379"/>
      <c r="P2716" s="222">
        <v>16711.580000000002</v>
      </c>
      <c r="Q2716" s="222">
        <v>0</v>
      </c>
      <c r="R2716" s="68" t="s">
        <v>639</v>
      </c>
      <c r="S2716" s="381"/>
      <c r="T2716" s="287"/>
    </row>
    <row r="2717" spans="1:20" ht="38.25">
      <c r="A2717" s="198" t="s">
        <v>668</v>
      </c>
      <c r="B2717" s="68"/>
      <c r="C2717" s="220" t="s">
        <v>1258</v>
      </c>
      <c r="D2717" s="221">
        <v>44830</v>
      </c>
      <c r="E2717" s="198" t="s">
        <v>5516</v>
      </c>
      <c r="F2717" s="198" t="s">
        <v>13</v>
      </c>
      <c r="G2717" s="198">
        <v>437133</v>
      </c>
      <c r="H2717" s="68"/>
      <c r="I2717" s="204" t="s">
        <v>669</v>
      </c>
      <c r="J2717" s="68"/>
      <c r="K2717" s="68"/>
      <c r="L2717" s="68"/>
      <c r="M2717" s="68"/>
      <c r="N2717" s="379"/>
      <c r="O2717" s="379"/>
      <c r="P2717" s="222">
        <v>16711.580000000002</v>
      </c>
      <c r="Q2717" s="222">
        <v>0</v>
      </c>
      <c r="R2717" s="68" t="s">
        <v>639</v>
      </c>
      <c r="S2717" s="381"/>
      <c r="T2717" s="287"/>
    </row>
    <row r="2718" spans="1:20" ht="38.25">
      <c r="A2718" s="198" t="s">
        <v>668</v>
      </c>
      <c r="B2718" s="68"/>
      <c r="C2718" s="220" t="s">
        <v>1258</v>
      </c>
      <c r="D2718" s="221">
        <v>44830</v>
      </c>
      <c r="E2718" s="198" t="s">
        <v>5517</v>
      </c>
      <c r="F2718" s="198" t="s">
        <v>13</v>
      </c>
      <c r="G2718" s="198">
        <v>437135</v>
      </c>
      <c r="H2718" s="68"/>
      <c r="I2718" s="204" t="s">
        <v>669</v>
      </c>
      <c r="J2718" s="68"/>
      <c r="K2718" s="68"/>
      <c r="L2718" s="68"/>
      <c r="M2718" s="68"/>
      <c r="N2718" s="379"/>
      <c r="O2718" s="379"/>
      <c r="P2718" s="222">
        <v>16711.580000000002</v>
      </c>
      <c r="Q2718" s="222">
        <v>0</v>
      </c>
      <c r="R2718" s="68" t="s">
        <v>639</v>
      </c>
      <c r="S2718" s="381"/>
      <c r="T2718" s="287"/>
    </row>
    <row r="2719" spans="1:20" ht="38.25">
      <c r="A2719" s="198" t="s">
        <v>668</v>
      </c>
      <c r="B2719" s="68"/>
      <c r="C2719" s="220" t="s">
        <v>1258</v>
      </c>
      <c r="D2719" s="221">
        <v>44830</v>
      </c>
      <c r="E2719" s="198" t="s">
        <v>5518</v>
      </c>
      <c r="F2719" s="198" t="s">
        <v>13</v>
      </c>
      <c r="G2719" s="198">
        <v>437137</v>
      </c>
      <c r="H2719" s="68"/>
      <c r="I2719" s="204" t="s">
        <v>669</v>
      </c>
      <c r="J2719" s="68"/>
      <c r="K2719" s="68"/>
      <c r="L2719" s="68"/>
      <c r="M2719" s="68"/>
      <c r="N2719" s="379"/>
      <c r="O2719" s="379"/>
      <c r="P2719" s="222">
        <v>320665.34999999998</v>
      </c>
      <c r="Q2719" s="222">
        <v>0</v>
      </c>
      <c r="R2719" s="68" t="s">
        <v>639</v>
      </c>
      <c r="S2719" s="381"/>
      <c r="T2719" s="287"/>
    </row>
    <row r="2720" spans="1:20" ht="63.75">
      <c r="A2720" s="198">
        <v>513</v>
      </c>
      <c r="B2720" s="68"/>
      <c r="C2720" s="220" t="s">
        <v>161</v>
      </c>
      <c r="D2720" s="221">
        <v>44830</v>
      </c>
      <c r="E2720" s="198" t="s">
        <v>5519</v>
      </c>
      <c r="F2720" s="198" t="s">
        <v>15</v>
      </c>
      <c r="G2720" s="198">
        <v>2016216</v>
      </c>
      <c r="H2720" s="68"/>
      <c r="I2720" s="204" t="s">
        <v>6725</v>
      </c>
      <c r="J2720" s="68"/>
      <c r="K2720" s="68"/>
      <c r="L2720" s="68"/>
      <c r="M2720" s="68"/>
      <c r="N2720" s="379"/>
      <c r="O2720" s="379"/>
      <c r="P2720" s="222">
        <v>50</v>
      </c>
      <c r="Q2720" s="222">
        <v>0</v>
      </c>
      <c r="R2720" s="68" t="s">
        <v>639</v>
      </c>
      <c r="S2720" s="381"/>
      <c r="T2720" s="287"/>
    </row>
    <row r="2721" spans="1:20" ht="38.25">
      <c r="A2721" s="198" t="s">
        <v>668</v>
      </c>
      <c r="B2721" s="68"/>
      <c r="C2721" s="220" t="s">
        <v>1258</v>
      </c>
      <c r="D2721" s="221">
        <v>44830</v>
      </c>
      <c r="E2721" s="198" t="s">
        <v>5520</v>
      </c>
      <c r="F2721" s="198" t="s">
        <v>13</v>
      </c>
      <c r="G2721" s="198">
        <v>436959</v>
      </c>
      <c r="H2721" s="68"/>
      <c r="I2721" s="204" t="s">
        <v>669</v>
      </c>
      <c r="J2721" s="68"/>
      <c r="K2721" s="68"/>
      <c r="L2721" s="68"/>
      <c r="M2721" s="68"/>
      <c r="N2721" s="379"/>
      <c r="O2721" s="379"/>
      <c r="P2721" s="222">
        <v>2506739.9</v>
      </c>
      <c r="Q2721" s="222">
        <v>0</v>
      </c>
      <c r="R2721" s="68" t="s">
        <v>639</v>
      </c>
      <c r="S2721" s="381"/>
      <c r="T2721" s="287"/>
    </row>
    <row r="2722" spans="1:20" ht="38.25">
      <c r="A2722" s="198" t="s">
        <v>668</v>
      </c>
      <c r="B2722" s="68"/>
      <c r="C2722" s="220" t="s">
        <v>1258</v>
      </c>
      <c r="D2722" s="221">
        <v>44830</v>
      </c>
      <c r="E2722" s="198" t="s">
        <v>5521</v>
      </c>
      <c r="F2722" s="198" t="s">
        <v>13</v>
      </c>
      <c r="G2722" s="198">
        <v>436961</v>
      </c>
      <c r="H2722" s="68"/>
      <c r="I2722" s="204" t="s">
        <v>669</v>
      </c>
      <c r="J2722" s="68"/>
      <c r="K2722" s="68"/>
      <c r="L2722" s="68"/>
      <c r="M2722" s="68"/>
      <c r="N2722" s="379"/>
      <c r="O2722" s="379"/>
      <c r="P2722" s="222">
        <v>6885055.6699999999</v>
      </c>
      <c r="Q2722" s="222">
        <v>0</v>
      </c>
      <c r="R2722" s="68" t="s">
        <v>639</v>
      </c>
      <c r="S2722" s="381"/>
      <c r="T2722" s="287"/>
    </row>
    <row r="2723" spans="1:20" ht="38.25">
      <c r="A2723" s="198" t="s">
        <v>668</v>
      </c>
      <c r="B2723" s="68"/>
      <c r="C2723" s="220" t="s">
        <v>1258</v>
      </c>
      <c r="D2723" s="221">
        <v>44830</v>
      </c>
      <c r="E2723" s="198" t="s">
        <v>5522</v>
      </c>
      <c r="F2723" s="198" t="s">
        <v>13</v>
      </c>
      <c r="G2723" s="198">
        <v>436963</v>
      </c>
      <c r="H2723" s="68"/>
      <c r="I2723" s="204" t="s">
        <v>669</v>
      </c>
      <c r="J2723" s="68"/>
      <c r="K2723" s="68"/>
      <c r="L2723" s="68"/>
      <c r="M2723" s="68"/>
      <c r="N2723" s="379"/>
      <c r="O2723" s="379"/>
      <c r="P2723" s="222">
        <v>5832348.2000000002</v>
      </c>
      <c r="Q2723" s="222">
        <v>0</v>
      </c>
      <c r="R2723" s="68" t="s">
        <v>639</v>
      </c>
      <c r="S2723" s="381"/>
      <c r="T2723" s="287"/>
    </row>
    <row r="2724" spans="1:20" ht="38.25">
      <c r="A2724" s="198" t="s">
        <v>668</v>
      </c>
      <c r="B2724" s="68"/>
      <c r="C2724" s="220" t="s">
        <v>1258</v>
      </c>
      <c r="D2724" s="221">
        <v>44830</v>
      </c>
      <c r="E2724" s="198" t="s">
        <v>5523</v>
      </c>
      <c r="F2724" s="198" t="s">
        <v>13</v>
      </c>
      <c r="G2724" s="198">
        <v>436965</v>
      </c>
      <c r="H2724" s="68"/>
      <c r="I2724" s="204" t="s">
        <v>669</v>
      </c>
      <c r="J2724" s="68"/>
      <c r="K2724" s="68"/>
      <c r="L2724" s="68"/>
      <c r="M2724" s="68"/>
      <c r="N2724" s="379"/>
      <c r="O2724" s="379"/>
      <c r="P2724" s="222">
        <v>5832348.2000000002</v>
      </c>
      <c r="Q2724" s="222">
        <v>0</v>
      </c>
      <c r="R2724" s="68" t="s">
        <v>639</v>
      </c>
      <c r="S2724" s="381"/>
      <c r="T2724" s="287"/>
    </row>
    <row r="2725" spans="1:20" ht="38.25">
      <c r="A2725" s="198" t="s">
        <v>668</v>
      </c>
      <c r="B2725" s="68"/>
      <c r="C2725" s="220" t="s">
        <v>1258</v>
      </c>
      <c r="D2725" s="221">
        <v>44830</v>
      </c>
      <c r="E2725" s="198" t="s">
        <v>5524</v>
      </c>
      <c r="F2725" s="198" t="s">
        <v>13</v>
      </c>
      <c r="G2725" s="198">
        <v>436967</v>
      </c>
      <c r="H2725" s="68"/>
      <c r="I2725" s="204" t="s">
        <v>669</v>
      </c>
      <c r="J2725" s="68"/>
      <c r="K2725" s="68"/>
      <c r="L2725" s="68"/>
      <c r="M2725" s="68"/>
      <c r="N2725" s="379"/>
      <c r="O2725" s="379"/>
      <c r="P2725" s="222">
        <v>16019229.43</v>
      </c>
      <c r="Q2725" s="222">
        <v>0</v>
      </c>
      <c r="R2725" s="68" t="s">
        <v>639</v>
      </c>
      <c r="S2725" s="381"/>
      <c r="T2725" s="287"/>
    </row>
    <row r="2726" spans="1:20" ht="38.25">
      <c r="A2726" s="198" t="s">
        <v>668</v>
      </c>
      <c r="B2726" s="68"/>
      <c r="C2726" s="220" t="s">
        <v>1258</v>
      </c>
      <c r="D2726" s="221">
        <v>44830</v>
      </c>
      <c r="E2726" s="198" t="s">
        <v>5525</v>
      </c>
      <c r="F2726" s="198" t="s">
        <v>13</v>
      </c>
      <c r="G2726" s="198">
        <v>436969</v>
      </c>
      <c r="H2726" s="68"/>
      <c r="I2726" s="204" t="s">
        <v>669</v>
      </c>
      <c r="J2726" s="68"/>
      <c r="K2726" s="68"/>
      <c r="L2726" s="68"/>
      <c r="M2726" s="68"/>
      <c r="N2726" s="379"/>
      <c r="O2726" s="379"/>
      <c r="P2726" s="222">
        <v>2947229.97</v>
      </c>
      <c r="Q2726" s="222">
        <v>0</v>
      </c>
      <c r="R2726" s="68" t="s">
        <v>639</v>
      </c>
      <c r="S2726" s="381"/>
      <c r="T2726" s="287"/>
    </row>
    <row r="2727" spans="1:20" ht="38.25">
      <c r="A2727" s="198" t="s">
        <v>668</v>
      </c>
      <c r="B2727" s="68"/>
      <c r="C2727" s="220" t="s">
        <v>1258</v>
      </c>
      <c r="D2727" s="221">
        <v>44830</v>
      </c>
      <c r="E2727" s="198" t="s">
        <v>5526</v>
      </c>
      <c r="F2727" s="198" t="s">
        <v>13</v>
      </c>
      <c r="G2727" s="198">
        <v>436971</v>
      </c>
      <c r="H2727" s="68"/>
      <c r="I2727" s="204" t="s">
        <v>669</v>
      </c>
      <c r="J2727" s="68"/>
      <c r="K2727" s="68"/>
      <c r="L2727" s="68"/>
      <c r="M2727" s="68"/>
      <c r="N2727" s="379"/>
      <c r="O2727" s="379"/>
      <c r="P2727" s="222">
        <v>89226.99</v>
      </c>
      <c r="Q2727" s="222">
        <v>0</v>
      </c>
      <c r="R2727" s="68" t="s">
        <v>639</v>
      </c>
      <c r="S2727" s="381"/>
      <c r="T2727" s="287"/>
    </row>
    <row r="2728" spans="1:20" ht="38.25">
      <c r="A2728" s="198" t="s">
        <v>668</v>
      </c>
      <c r="B2728" s="68"/>
      <c r="C2728" s="220" t="s">
        <v>1258</v>
      </c>
      <c r="D2728" s="221">
        <v>44830</v>
      </c>
      <c r="E2728" s="198" t="s">
        <v>5527</v>
      </c>
      <c r="F2728" s="198" t="s">
        <v>13</v>
      </c>
      <c r="G2728" s="198">
        <v>436973</v>
      </c>
      <c r="H2728" s="68"/>
      <c r="I2728" s="204" t="s">
        <v>669</v>
      </c>
      <c r="J2728" s="68"/>
      <c r="K2728" s="68"/>
      <c r="L2728" s="68"/>
      <c r="M2728" s="68"/>
      <c r="N2728" s="379"/>
      <c r="O2728" s="379"/>
      <c r="P2728" s="222">
        <v>5451146.0899999999</v>
      </c>
      <c r="Q2728" s="222">
        <v>0</v>
      </c>
      <c r="R2728" s="68" t="s">
        <v>639</v>
      </c>
      <c r="S2728" s="381"/>
      <c r="T2728" s="287"/>
    </row>
    <row r="2729" spans="1:20" ht="38.25">
      <c r="A2729" s="198" t="s">
        <v>668</v>
      </c>
      <c r="B2729" s="68"/>
      <c r="C2729" s="220" t="s">
        <v>1258</v>
      </c>
      <c r="D2729" s="221">
        <v>44830</v>
      </c>
      <c r="E2729" s="198" t="s">
        <v>5528</v>
      </c>
      <c r="F2729" s="198" t="s">
        <v>13</v>
      </c>
      <c r="G2729" s="198">
        <v>436975</v>
      </c>
      <c r="H2729" s="68"/>
      <c r="I2729" s="204" t="s">
        <v>669</v>
      </c>
      <c r="J2729" s="68"/>
      <c r="K2729" s="68"/>
      <c r="L2729" s="68"/>
      <c r="M2729" s="68"/>
      <c r="N2729" s="379"/>
      <c r="O2729" s="379"/>
      <c r="P2729" s="222">
        <v>2045532.1599999999</v>
      </c>
      <c r="Q2729" s="222">
        <v>0</v>
      </c>
      <c r="R2729" s="68" t="s">
        <v>639</v>
      </c>
      <c r="S2729" s="381"/>
      <c r="T2729" s="287"/>
    </row>
    <row r="2730" spans="1:20" ht="38.25">
      <c r="A2730" s="198" t="s">
        <v>668</v>
      </c>
      <c r="B2730" s="68"/>
      <c r="C2730" s="220" t="s">
        <v>1258</v>
      </c>
      <c r="D2730" s="221">
        <v>44830</v>
      </c>
      <c r="E2730" s="198" t="s">
        <v>5529</v>
      </c>
      <c r="F2730" s="198" t="s">
        <v>13</v>
      </c>
      <c r="G2730" s="198">
        <v>436977</v>
      </c>
      <c r="H2730" s="68"/>
      <c r="I2730" s="204" t="s">
        <v>669</v>
      </c>
      <c r="J2730" s="68"/>
      <c r="K2730" s="68"/>
      <c r="L2730" s="68"/>
      <c r="M2730" s="68"/>
      <c r="N2730" s="379"/>
      <c r="O2730" s="379"/>
      <c r="P2730" s="222">
        <v>207601.5</v>
      </c>
      <c r="Q2730" s="222">
        <v>0</v>
      </c>
      <c r="R2730" s="68" t="s">
        <v>639</v>
      </c>
      <c r="S2730" s="381"/>
      <c r="T2730" s="287"/>
    </row>
    <row r="2731" spans="1:20" ht="38.25">
      <c r="A2731" s="198" t="s">
        <v>668</v>
      </c>
      <c r="B2731" s="68"/>
      <c r="C2731" s="220" t="s">
        <v>1258</v>
      </c>
      <c r="D2731" s="221">
        <v>44830</v>
      </c>
      <c r="E2731" s="198" t="s">
        <v>5530</v>
      </c>
      <c r="F2731" s="198" t="s">
        <v>13</v>
      </c>
      <c r="G2731" s="198">
        <v>436979</v>
      </c>
      <c r="H2731" s="68"/>
      <c r="I2731" s="204" t="s">
        <v>669</v>
      </c>
      <c r="J2731" s="68"/>
      <c r="K2731" s="68"/>
      <c r="L2731" s="68"/>
      <c r="M2731" s="68"/>
      <c r="N2731" s="379"/>
      <c r="O2731" s="379"/>
      <c r="P2731" s="222">
        <v>12682999.939999999</v>
      </c>
      <c r="Q2731" s="222">
        <v>0</v>
      </c>
      <c r="R2731" s="68" t="s">
        <v>639</v>
      </c>
      <c r="S2731" s="381"/>
      <c r="T2731" s="287"/>
    </row>
    <row r="2732" spans="1:20" ht="38.25">
      <c r="A2732" s="198" t="s">
        <v>668</v>
      </c>
      <c r="B2732" s="68"/>
      <c r="C2732" s="220" t="s">
        <v>1258</v>
      </c>
      <c r="D2732" s="221">
        <v>44830</v>
      </c>
      <c r="E2732" s="198" t="s">
        <v>5531</v>
      </c>
      <c r="F2732" s="198" t="s">
        <v>13</v>
      </c>
      <c r="G2732" s="198">
        <v>436981</v>
      </c>
      <c r="H2732" s="68"/>
      <c r="I2732" s="204" t="s">
        <v>669</v>
      </c>
      <c r="J2732" s="68"/>
      <c r="K2732" s="68"/>
      <c r="L2732" s="68"/>
      <c r="M2732" s="68"/>
      <c r="N2732" s="379"/>
      <c r="O2732" s="379"/>
      <c r="P2732" s="222">
        <v>104906.21</v>
      </c>
      <c r="Q2732" s="222">
        <v>0</v>
      </c>
      <c r="R2732" s="68" t="s">
        <v>639</v>
      </c>
      <c r="S2732" s="381"/>
      <c r="T2732" s="287"/>
    </row>
    <row r="2733" spans="1:20" ht="38.25">
      <c r="A2733" s="198" t="s">
        <v>668</v>
      </c>
      <c r="B2733" s="68"/>
      <c r="C2733" s="220" t="s">
        <v>1258</v>
      </c>
      <c r="D2733" s="221">
        <v>44830</v>
      </c>
      <c r="E2733" s="198" t="s">
        <v>5532</v>
      </c>
      <c r="F2733" s="198" t="s">
        <v>13</v>
      </c>
      <c r="G2733" s="198">
        <v>436983</v>
      </c>
      <c r="H2733" s="68"/>
      <c r="I2733" s="204" t="s">
        <v>669</v>
      </c>
      <c r="J2733" s="68"/>
      <c r="K2733" s="68"/>
      <c r="L2733" s="68"/>
      <c r="M2733" s="68"/>
      <c r="N2733" s="379"/>
      <c r="O2733" s="379"/>
      <c r="P2733" s="222">
        <v>522063.77</v>
      </c>
      <c r="Q2733" s="222">
        <v>0</v>
      </c>
      <c r="R2733" s="68" t="s">
        <v>639</v>
      </c>
      <c r="S2733" s="381"/>
      <c r="T2733" s="287"/>
    </row>
    <row r="2734" spans="1:20" ht="38.25">
      <c r="A2734" s="198" t="s">
        <v>668</v>
      </c>
      <c r="B2734" s="68"/>
      <c r="C2734" s="220" t="s">
        <v>1258</v>
      </c>
      <c r="D2734" s="221">
        <v>44830</v>
      </c>
      <c r="E2734" s="198" t="s">
        <v>5533</v>
      </c>
      <c r="F2734" s="198" t="s">
        <v>13</v>
      </c>
      <c r="G2734" s="198">
        <v>436985</v>
      </c>
      <c r="H2734" s="68"/>
      <c r="I2734" s="204" t="s">
        <v>669</v>
      </c>
      <c r="J2734" s="68"/>
      <c r="K2734" s="68"/>
      <c r="L2734" s="68"/>
      <c r="M2734" s="68"/>
      <c r="N2734" s="379"/>
      <c r="O2734" s="379"/>
      <c r="P2734" s="222">
        <v>1225902.72</v>
      </c>
      <c r="Q2734" s="222">
        <v>0</v>
      </c>
      <c r="R2734" s="68" t="s">
        <v>639</v>
      </c>
      <c r="S2734" s="381"/>
      <c r="T2734" s="287"/>
    </row>
    <row r="2735" spans="1:20" ht="38.25">
      <c r="A2735" s="198" t="s">
        <v>668</v>
      </c>
      <c r="B2735" s="68"/>
      <c r="C2735" s="220" t="s">
        <v>1258</v>
      </c>
      <c r="D2735" s="221">
        <v>44830</v>
      </c>
      <c r="E2735" s="198" t="s">
        <v>5534</v>
      </c>
      <c r="F2735" s="198" t="s">
        <v>13</v>
      </c>
      <c r="G2735" s="198">
        <v>436987</v>
      </c>
      <c r="H2735" s="68"/>
      <c r="I2735" s="204" t="s">
        <v>669</v>
      </c>
      <c r="J2735" s="68"/>
      <c r="K2735" s="68"/>
      <c r="L2735" s="68"/>
      <c r="M2735" s="68"/>
      <c r="N2735" s="379"/>
      <c r="O2735" s="379"/>
      <c r="P2735" s="222">
        <v>3786816.04</v>
      </c>
      <c r="Q2735" s="222">
        <v>0</v>
      </c>
      <c r="R2735" s="68" t="s">
        <v>639</v>
      </c>
      <c r="S2735" s="381"/>
      <c r="T2735" s="287"/>
    </row>
    <row r="2736" spans="1:20" ht="38.25">
      <c r="A2736" s="198" t="s">
        <v>668</v>
      </c>
      <c r="B2736" s="68"/>
      <c r="C2736" s="220" t="s">
        <v>1258</v>
      </c>
      <c r="D2736" s="221">
        <v>44830</v>
      </c>
      <c r="E2736" s="198" t="s">
        <v>5535</v>
      </c>
      <c r="F2736" s="198" t="s">
        <v>13</v>
      </c>
      <c r="G2736" s="198">
        <v>436989</v>
      </c>
      <c r="H2736" s="68"/>
      <c r="I2736" s="204" t="s">
        <v>669</v>
      </c>
      <c r="J2736" s="68"/>
      <c r="K2736" s="68"/>
      <c r="L2736" s="68"/>
      <c r="M2736" s="68"/>
      <c r="N2736" s="379"/>
      <c r="O2736" s="379"/>
      <c r="P2736" s="222">
        <v>15449027.470000001</v>
      </c>
      <c r="Q2736" s="222">
        <v>0</v>
      </c>
      <c r="R2736" s="68" t="s">
        <v>639</v>
      </c>
      <c r="S2736" s="381"/>
      <c r="T2736" s="287"/>
    </row>
    <row r="2737" spans="1:20" ht="38.25">
      <c r="A2737" s="198" t="s">
        <v>668</v>
      </c>
      <c r="B2737" s="68"/>
      <c r="C2737" s="220" t="s">
        <v>1258</v>
      </c>
      <c r="D2737" s="221">
        <v>44830</v>
      </c>
      <c r="E2737" s="198" t="s">
        <v>5536</v>
      </c>
      <c r="F2737" s="198" t="s">
        <v>13</v>
      </c>
      <c r="G2737" s="198">
        <v>436991</v>
      </c>
      <c r="H2737" s="68"/>
      <c r="I2737" s="204" t="s">
        <v>669</v>
      </c>
      <c r="J2737" s="68"/>
      <c r="K2737" s="68"/>
      <c r="L2737" s="68"/>
      <c r="M2737" s="68"/>
      <c r="N2737" s="379"/>
      <c r="O2737" s="379"/>
      <c r="P2737" s="222">
        <v>10400935.050000001</v>
      </c>
      <c r="Q2737" s="222">
        <v>0</v>
      </c>
      <c r="R2737" s="68" t="s">
        <v>639</v>
      </c>
      <c r="S2737" s="381"/>
      <c r="T2737" s="287"/>
    </row>
    <row r="2738" spans="1:20" ht="38.25">
      <c r="A2738" s="198" t="s">
        <v>668</v>
      </c>
      <c r="B2738" s="68"/>
      <c r="C2738" s="220" t="s">
        <v>1258</v>
      </c>
      <c r="D2738" s="221">
        <v>44830</v>
      </c>
      <c r="E2738" s="198" t="s">
        <v>5537</v>
      </c>
      <c r="F2738" s="198" t="s">
        <v>13</v>
      </c>
      <c r="G2738" s="198">
        <v>436993</v>
      </c>
      <c r="H2738" s="68"/>
      <c r="I2738" s="204" t="s">
        <v>669</v>
      </c>
      <c r="J2738" s="68"/>
      <c r="K2738" s="68"/>
      <c r="L2738" s="68"/>
      <c r="M2738" s="68"/>
      <c r="N2738" s="379"/>
      <c r="O2738" s="379"/>
      <c r="P2738" s="222">
        <v>613802.06999999995</v>
      </c>
      <c r="Q2738" s="222">
        <v>0</v>
      </c>
      <c r="R2738" s="68" t="s">
        <v>639</v>
      </c>
      <c r="S2738" s="381"/>
      <c r="T2738" s="287"/>
    </row>
    <row r="2739" spans="1:20" ht="38.25">
      <c r="A2739" s="198" t="s">
        <v>668</v>
      </c>
      <c r="B2739" s="68"/>
      <c r="C2739" s="220" t="s">
        <v>1258</v>
      </c>
      <c r="D2739" s="221">
        <v>44830</v>
      </c>
      <c r="E2739" s="198" t="s">
        <v>5538</v>
      </c>
      <c r="F2739" s="198" t="s">
        <v>13</v>
      </c>
      <c r="G2739" s="198">
        <v>436995</v>
      </c>
      <c r="H2739" s="68"/>
      <c r="I2739" s="204" t="s">
        <v>669</v>
      </c>
      <c r="J2739" s="68"/>
      <c r="K2739" s="68"/>
      <c r="L2739" s="68"/>
      <c r="M2739" s="68"/>
      <c r="N2739" s="379"/>
      <c r="O2739" s="379"/>
      <c r="P2739" s="222">
        <v>24052918.079999998</v>
      </c>
      <c r="Q2739" s="222">
        <v>0</v>
      </c>
      <c r="R2739" s="68" t="s">
        <v>639</v>
      </c>
      <c r="S2739" s="381"/>
      <c r="T2739" s="287"/>
    </row>
    <row r="2740" spans="1:20" ht="38.25">
      <c r="A2740" s="198" t="s">
        <v>668</v>
      </c>
      <c r="B2740" s="68"/>
      <c r="C2740" s="220" t="s">
        <v>1258</v>
      </c>
      <c r="D2740" s="221">
        <v>44830</v>
      </c>
      <c r="E2740" s="198" t="s">
        <v>5539</v>
      </c>
      <c r="F2740" s="198" t="s">
        <v>13</v>
      </c>
      <c r="G2740" s="198">
        <v>436997</v>
      </c>
      <c r="H2740" s="68"/>
      <c r="I2740" s="204" t="s">
        <v>669</v>
      </c>
      <c r="J2740" s="68"/>
      <c r="K2740" s="68"/>
      <c r="L2740" s="68"/>
      <c r="M2740" s="68"/>
      <c r="N2740" s="379"/>
      <c r="O2740" s="379"/>
      <c r="P2740" s="222">
        <v>8222189.1699999999</v>
      </c>
      <c r="Q2740" s="222">
        <v>0</v>
      </c>
      <c r="R2740" s="68" t="s">
        <v>639</v>
      </c>
      <c r="S2740" s="381"/>
      <c r="T2740" s="287"/>
    </row>
    <row r="2741" spans="1:20" ht="38.25">
      <c r="A2741" s="198" t="s">
        <v>668</v>
      </c>
      <c r="B2741" s="68"/>
      <c r="C2741" s="220" t="s">
        <v>1258</v>
      </c>
      <c r="D2741" s="221">
        <v>44830</v>
      </c>
      <c r="E2741" s="198" t="s">
        <v>5540</v>
      </c>
      <c r="F2741" s="198" t="s">
        <v>13</v>
      </c>
      <c r="G2741" s="198">
        <v>436999</v>
      </c>
      <c r="H2741" s="68"/>
      <c r="I2741" s="204" t="s">
        <v>669</v>
      </c>
      <c r="J2741" s="68"/>
      <c r="K2741" s="68"/>
      <c r="L2741" s="68"/>
      <c r="M2741" s="68"/>
      <c r="N2741" s="379"/>
      <c r="O2741" s="379"/>
      <c r="P2741" s="222">
        <v>594.83000000000004</v>
      </c>
      <c r="Q2741" s="222">
        <v>0</v>
      </c>
      <c r="R2741" s="68" t="s">
        <v>639</v>
      </c>
      <c r="S2741" s="381"/>
      <c r="T2741" s="287"/>
    </row>
    <row r="2742" spans="1:20" ht="38.25">
      <c r="A2742" s="198" t="s">
        <v>668</v>
      </c>
      <c r="B2742" s="68"/>
      <c r="C2742" s="220" t="s">
        <v>1258</v>
      </c>
      <c r="D2742" s="221">
        <v>44830</v>
      </c>
      <c r="E2742" s="198" t="s">
        <v>5541</v>
      </c>
      <c r="F2742" s="198" t="s">
        <v>13</v>
      </c>
      <c r="G2742" s="198">
        <v>437001</v>
      </c>
      <c r="H2742" s="68"/>
      <c r="I2742" s="204" t="s">
        <v>669</v>
      </c>
      <c r="J2742" s="68"/>
      <c r="K2742" s="68"/>
      <c r="L2742" s="68"/>
      <c r="M2742" s="68"/>
      <c r="N2742" s="379"/>
      <c r="O2742" s="379"/>
      <c r="P2742" s="222">
        <v>16711.580000000002</v>
      </c>
      <c r="Q2742" s="222">
        <v>0</v>
      </c>
      <c r="R2742" s="68" t="s">
        <v>639</v>
      </c>
      <c r="S2742" s="381"/>
      <c r="T2742" s="287"/>
    </row>
    <row r="2743" spans="1:20" ht="38.25">
      <c r="A2743" s="198" t="s">
        <v>668</v>
      </c>
      <c r="B2743" s="68"/>
      <c r="C2743" s="220" t="s">
        <v>1258</v>
      </c>
      <c r="D2743" s="221">
        <v>44830</v>
      </c>
      <c r="E2743" s="198" t="s">
        <v>5542</v>
      </c>
      <c r="F2743" s="198" t="s">
        <v>13</v>
      </c>
      <c r="G2743" s="198">
        <v>437003</v>
      </c>
      <c r="H2743" s="68"/>
      <c r="I2743" s="204" t="s">
        <v>669</v>
      </c>
      <c r="J2743" s="68"/>
      <c r="K2743" s="68"/>
      <c r="L2743" s="68"/>
      <c r="M2743" s="68"/>
      <c r="N2743" s="379"/>
      <c r="O2743" s="379"/>
      <c r="P2743" s="222">
        <v>4854.62</v>
      </c>
      <c r="Q2743" s="222">
        <v>0</v>
      </c>
      <c r="R2743" s="68" t="s">
        <v>639</v>
      </c>
      <c r="S2743" s="381"/>
      <c r="T2743" s="287"/>
    </row>
    <row r="2744" spans="1:20" ht="38.25">
      <c r="A2744" s="198" t="s">
        <v>668</v>
      </c>
      <c r="B2744" s="68"/>
      <c r="C2744" s="220" t="s">
        <v>1258</v>
      </c>
      <c r="D2744" s="221">
        <v>44830</v>
      </c>
      <c r="E2744" s="198" t="s">
        <v>5543</v>
      </c>
      <c r="F2744" s="198" t="s">
        <v>13</v>
      </c>
      <c r="G2744" s="198">
        <v>437005</v>
      </c>
      <c r="H2744" s="68"/>
      <c r="I2744" s="204" t="s">
        <v>669</v>
      </c>
      <c r="J2744" s="68"/>
      <c r="K2744" s="68"/>
      <c r="L2744" s="68"/>
      <c r="M2744" s="68"/>
      <c r="N2744" s="379"/>
      <c r="O2744" s="379"/>
      <c r="P2744" s="222">
        <v>2071.4499999999998</v>
      </c>
      <c r="Q2744" s="222">
        <v>0</v>
      </c>
      <c r="R2744" s="68" t="s">
        <v>639</v>
      </c>
      <c r="S2744" s="381"/>
      <c r="T2744" s="287"/>
    </row>
    <row r="2745" spans="1:20" ht="38.25">
      <c r="A2745" s="198" t="s">
        <v>668</v>
      </c>
      <c r="B2745" s="68"/>
      <c r="C2745" s="220" t="s">
        <v>1258</v>
      </c>
      <c r="D2745" s="221">
        <v>44830</v>
      </c>
      <c r="E2745" s="198" t="s">
        <v>5544</v>
      </c>
      <c r="F2745" s="198" t="s">
        <v>13</v>
      </c>
      <c r="G2745" s="198">
        <v>437013</v>
      </c>
      <c r="H2745" s="68"/>
      <c r="I2745" s="204" t="s">
        <v>669</v>
      </c>
      <c r="J2745" s="68"/>
      <c r="K2745" s="68"/>
      <c r="L2745" s="68"/>
      <c r="M2745" s="68"/>
      <c r="N2745" s="379"/>
      <c r="O2745" s="379"/>
      <c r="P2745" s="222">
        <v>5906.25</v>
      </c>
      <c r="Q2745" s="222">
        <v>0</v>
      </c>
      <c r="R2745" s="68" t="s">
        <v>639</v>
      </c>
      <c r="S2745" s="381"/>
      <c r="T2745" s="287"/>
    </row>
    <row r="2746" spans="1:20" ht="38.25">
      <c r="A2746" s="198" t="s">
        <v>668</v>
      </c>
      <c r="B2746" s="68"/>
      <c r="C2746" s="220" t="s">
        <v>1258</v>
      </c>
      <c r="D2746" s="221">
        <v>44830</v>
      </c>
      <c r="E2746" s="198" t="s">
        <v>5545</v>
      </c>
      <c r="F2746" s="198" t="s">
        <v>13</v>
      </c>
      <c r="G2746" s="198">
        <v>437007</v>
      </c>
      <c r="H2746" s="68"/>
      <c r="I2746" s="204" t="s">
        <v>669</v>
      </c>
      <c r="J2746" s="68"/>
      <c r="K2746" s="68"/>
      <c r="L2746" s="68"/>
      <c r="M2746" s="68"/>
      <c r="N2746" s="379"/>
      <c r="O2746" s="379"/>
      <c r="P2746" s="222">
        <v>5906.25</v>
      </c>
      <c r="Q2746" s="222">
        <v>0</v>
      </c>
      <c r="R2746" s="68" t="s">
        <v>639</v>
      </c>
      <c r="S2746" s="381"/>
      <c r="T2746" s="287"/>
    </row>
    <row r="2747" spans="1:20" ht="38.25">
      <c r="A2747" s="198" t="s">
        <v>668</v>
      </c>
      <c r="B2747" s="68"/>
      <c r="C2747" s="220" t="s">
        <v>1258</v>
      </c>
      <c r="D2747" s="221">
        <v>44830</v>
      </c>
      <c r="E2747" s="198" t="s">
        <v>5546</v>
      </c>
      <c r="F2747" s="198" t="s">
        <v>13</v>
      </c>
      <c r="G2747" s="198">
        <v>437139</v>
      </c>
      <c r="H2747" s="68"/>
      <c r="I2747" s="204" t="s">
        <v>669</v>
      </c>
      <c r="J2747" s="68"/>
      <c r="K2747" s="68"/>
      <c r="L2747" s="68"/>
      <c r="M2747" s="68"/>
      <c r="N2747" s="379"/>
      <c r="O2747" s="379"/>
      <c r="P2747" s="222">
        <v>4676.1899999999996</v>
      </c>
      <c r="Q2747" s="222">
        <v>0</v>
      </c>
      <c r="R2747" s="68" t="s">
        <v>639</v>
      </c>
      <c r="S2747" s="381"/>
      <c r="T2747" s="287"/>
    </row>
    <row r="2748" spans="1:20" ht="38.25">
      <c r="A2748" s="198" t="s">
        <v>668</v>
      </c>
      <c r="B2748" s="68"/>
      <c r="C2748" s="220" t="s">
        <v>1258</v>
      </c>
      <c r="D2748" s="221">
        <v>44830</v>
      </c>
      <c r="E2748" s="198" t="s">
        <v>5547</v>
      </c>
      <c r="F2748" s="198" t="s">
        <v>13</v>
      </c>
      <c r="G2748" s="198">
        <v>437141</v>
      </c>
      <c r="H2748" s="68"/>
      <c r="I2748" s="204" t="s">
        <v>669</v>
      </c>
      <c r="J2748" s="68"/>
      <c r="K2748" s="68"/>
      <c r="L2748" s="68"/>
      <c r="M2748" s="68"/>
      <c r="N2748" s="379"/>
      <c r="O2748" s="379"/>
      <c r="P2748" s="222">
        <v>210.26</v>
      </c>
      <c r="Q2748" s="222">
        <v>0</v>
      </c>
      <c r="R2748" s="68" t="s">
        <v>639</v>
      </c>
      <c r="S2748" s="381"/>
      <c r="T2748" s="287"/>
    </row>
    <row r="2749" spans="1:20" ht="38.25">
      <c r="A2749" s="198" t="s">
        <v>668</v>
      </c>
      <c r="B2749" s="68"/>
      <c r="C2749" s="220" t="s">
        <v>1258</v>
      </c>
      <c r="D2749" s="221">
        <v>44830</v>
      </c>
      <c r="E2749" s="198" t="s">
        <v>5548</v>
      </c>
      <c r="F2749" s="198" t="s">
        <v>13</v>
      </c>
      <c r="G2749" s="198">
        <v>437149</v>
      </c>
      <c r="H2749" s="68"/>
      <c r="I2749" s="204" t="s">
        <v>669</v>
      </c>
      <c r="J2749" s="68"/>
      <c r="K2749" s="68"/>
      <c r="L2749" s="68"/>
      <c r="M2749" s="68"/>
      <c r="N2749" s="379"/>
      <c r="O2749" s="379"/>
      <c r="P2749" s="222">
        <v>45900.4</v>
      </c>
      <c r="Q2749" s="222">
        <v>0</v>
      </c>
      <c r="R2749" s="68" t="s">
        <v>639</v>
      </c>
      <c r="S2749" s="381"/>
      <c r="T2749" s="287"/>
    </row>
    <row r="2750" spans="1:20" ht="38.25">
      <c r="A2750" s="198" t="s">
        <v>668</v>
      </c>
      <c r="B2750" s="68"/>
      <c r="C2750" s="220" t="s">
        <v>1258</v>
      </c>
      <c r="D2750" s="221">
        <v>44830</v>
      </c>
      <c r="E2750" s="198" t="s">
        <v>5549</v>
      </c>
      <c r="F2750" s="198" t="s">
        <v>13</v>
      </c>
      <c r="G2750" s="198">
        <v>437143</v>
      </c>
      <c r="H2750" s="68"/>
      <c r="I2750" s="204" t="s">
        <v>669</v>
      </c>
      <c r="J2750" s="68"/>
      <c r="K2750" s="68"/>
      <c r="L2750" s="68"/>
      <c r="M2750" s="68"/>
      <c r="N2750" s="379"/>
      <c r="O2750" s="379"/>
      <c r="P2750" s="222">
        <v>5906.25</v>
      </c>
      <c r="Q2750" s="222">
        <v>0</v>
      </c>
      <c r="R2750" s="68" t="s">
        <v>639</v>
      </c>
      <c r="S2750" s="381"/>
      <c r="T2750" s="287"/>
    </row>
    <row r="2751" spans="1:20" ht="38.25">
      <c r="A2751" s="198" t="s">
        <v>668</v>
      </c>
      <c r="B2751" s="68"/>
      <c r="C2751" s="220" t="s">
        <v>1258</v>
      </c>
      <c r="D2751" s="221">
        <v>44830</v>
      </c>
      <c r="E2751" s="198" t="s">
        <v>5550</v>
      </c>
      <c r="F2751" s="198" t="s">
        <v>13</v>
      </c>
      <c r="G2751" s="198">
        <v>437145</v>
      </c>
      <c r="H2751" s="68"/>
      <c r="I2751" s="204" t="s">
        <v>669</v>
      </c>
      <c r="J2751" s="68"/>
      <c r="K2751" s="68"/>
      <c r="L2751" s="68"/>
      <c r="M2751" s="68"/>
      <c r="N2751" s="379"/>
      <c r="O2751" s="379"/>
      <c r="P2751" s="222">
        <v>1633.85</v>
      </c>
      <c r="Q2751" s="222">
        <v>0</v>
      </c>
      <c r="R2751" s="68" t="s">
        <v>639</v>
      </c>
      <c r="S2751" s="381"/>
      <c r="T2751" s="287"/>
    </row>
    <row r="2752" spans="1:20" ht="38.25">
      <c r="A2752" s="198" t="s">
        <v>668</v>
      </c>
      <c r="B2752" s="68"/>
      <c r="C2752" s="220" t="s">
        <v>1258</v>
      </c>
      <c r="D2752" s="221">
        <v>44830</v>
      </c>
      <c r="E2752" s="198" t="s">
        <v>5551</v>
      </c>
      <c r="F2752" s="198" t="s">
        <v>13</v>
      </c>
      <c r="G2752" s="198">
        <v>437147</v>
      </c>
      <c r="H2752" s="68"/>
      <c r="I2752" s="204" t="s">
        <v>669</v>
      </c>
      <c r="J2752" s="68"/>
      <c r="K2752" s="68"/>
      <c r="L2752" s="68"/>
      <c r="M2752" s="68"/>
      <c r="N2752" s="379"/>
      <c r="O2752" s="379"/>
      <c r="P2752" s="222">
        <v>16098.29</v>
      </c>
      <c r="Q2752" s="222">
        <v>0</v>
      </c>
      <c r="R2752" s="68" t="s">
        <v>639</v>
      </c>
      <c r="S2752" s="381"/>
      <c r="T2752" s="287"/>
    </row>
    <row r="2753" spans="1:20" ht="38.25">
      <c r="A2753" s="198" t="s">
        <v>668</v>
      </c>
      <c r="B2753" s="68"/>
      <c r="C2753" s="220" t="s">
        <v>1258</v>
      </c>
      <c r="D2753" s="221">
        <v>44830</v>
      </c>
      <c r="E2753" s="198" t="s">
        <v>5552</v>
      </c>
      <c r="F2753" s="198" t="s">
        <v>13</v>
      </c>
      <c r="G2753" s="198">
        <v>437151</v>
      </c>
      <c r="H2753" s="68"/>
      <c r="I2753" s="204" t="s">
        <v>669</v>
      </c>
      <c r="J2753" s="68"/>
      <c r="K2753" s="68"/>
      <c r="L2753" s="68"/>
      <c r="M2753" s="68"/>
      <c r="N2753" s="379"/>
      <c r="O2753" s="379"/>
      <c r="P2753" s="222">
        <v>45900.4</v>
      </c>
      <c r="Q2753" s="222">
        <v>0</v>
      </c>
      <c r="R2753" s="68" t="s">
        <v>639</v>
      </c>
      <c r="S2753" s="381"/>
      <c r="T2753" s="287"/>
    </row>
    <row r="2754" spans="1:20" ht="38.25">
      <c r="A2754" s="198" t="s">
        <v>668</v>
      </c>
      <c r="B2754" s="68"/>
      <c r="C2754" s="220" t="s">
        <v>1258</v>
      </c>
      <c r="D2754" s="221">
        <v>44830</v>
      </c>
      <c r="E2754" s="198" t="s">
        <v>5553</v>
      </c>
      <c r="F2754" s="198" t="s">
        <v>13</v>
      </c>
      <c r="G2754" s="198">
        <v>437153</v>
      </c>
      <c r="H2754" s="68"/>
      <c r="I2754" s="204" t="s">
        <v>669</v>
      </c>
      <c r="J2754" s="68"/>
      <c r="K2754" s="68"/>
      <c r="L2754" s="68"/>
      <c r="M2754" s="68"/>
      <c r="N2754" s="379"/>
      <c r="O2754" s="379"/>
      <c r="P2754" s="222">
        <v>45900.4</v>
      </c>
      <c r="Q2754" s="222">
        <v>0</v>
      </c>
      <c r="R2754" s="68" t="s">
        <v>639</v>
      </c>
      <c r="S2754" s="381"/>
      <c r="T2754" s="287"/>
    </row>
    <row r="2755" spans="1:20" ht="38.25">
      <c r="A2755" s="198" t="s">
        <v>668</v>
      </c>
      <c r="B2755" s="68"/>
      <c r="C2755" s="220" t="s">
        <v>1258</v>
      </c>
      <c r="D2755" s="221">
        <v>44830</v>
      </c>
      <c r="E2755" s="198" t="s">
        <v>5554</v>
      </c>
      <c r="F2755" s="198" t="s">
        <v>13</v>
      </c>
      <c r="G2755" s="198">
        <v>437155</v>
      </c>
      <c r="H2755" s="68"/>
      <c r="I2755" s="204" t="s">
        <v>669</v>
      </c>
      <c r="J2755" s="68"/>
      <c r="K2755" s="68"/>
      <c r="L2755" s="68"/>
      <c r="M2755" s="68"/>
      <c r="N2755" s="379"/>
      <c r="O2755" s="379"/>
      <c r="P2755" s="222">
        <v>45900.4</v>
      </c>
      <c r="Q2755" s="222">
        <v>0</v>
      </c>
      <c r="R2755" s="68" t="s">
        <v>639</v>
      </c>
      <c r="S2755" s="381"/>
      <c r="T2755" s="287"/>
    </row>
    <row r="2756" spans="1:20" ht="38.25">
      <c r="A2756" s="198" t="s">
        <v>668</v>
      </c>
      <c r="B2756" s="68"/>
      <c r="C2756" s="220" t="s">
        <v>1258</v>
      </c>
      <c r="D2756" s="221">
        <v>44830</v>
      </c>
      <c r="E2756" s="198" t="s">
        <v>5555</v>
      </c>
      <c r="F2756" s="198" t="s">
        <v>13</v>
      </c>
      <c r="G2756" s="198">
        <v>437157</v>
      </c>
      <c r="H2756" s="68"/>
      <c r="I2756" s="204" t="s">
        <v>669</v>
      </c>
      <c r="J2756" s="68"/>
      <c r="K2756" s="68"/>
      <c r="L2756" s="68"/>
      <c r="M2756" s="68"/>
      <c r="N2756" s="379"/>
      <c r="O2756" s="379"/>
      <c r="P2756" s="222">
        <v>45900.4</v>
      </c>
      <c r="Q2756" s="222">
        <v>0</v>
      </c>
      <c r="R2756" s="68" t="s">
        <v>639</v>
      </c>
      <c r="S2756" s="381"/>
      <c r="T2756" s="287"/>
    </row>
    <row r="2757" spans="1:20" ht="38.25">
      <c r="A2757" s="198" t="s">
        <v>668</v>
      </c>
      <c r="B2757" s="68"/>
      <c r="C2757" s="220" t="s">
        <v>1258</v>
      </c>
      <c r="D2757" s="221">
        <v>44830</v>
      </c>
      <c r="E2757" s="198" t="s">
        <v>5556</v>
      </c>
      <c r="F2757" s="198" t="s">
        <v>13</v>
      </c>
      <c r="G2757" s="198">
        <v>437159</v>
      </c>
      <c r="H2757" s="68"/>
      <c r="I2757" s="204" t="s">
        <v>669</v>
      </c>
      <c r="J2757" s="68"/>
      <c r="K2757" s="68"/>
      <c r="L2757" s="68"/>
      <c r="M2757" s="68"/>
      <c r="N2757" s="379"/>
      <c r="O2757" s="379"/>
      <c r="P2757" s="222">
        <v>54814.62</v>
      </c>
      <c r="Q2757" s="222">
        <v>0</v>
      </c>
      <c r="R2757" s="68" t="s">
        <v>639</v>
      </c>
      <c r="S2757" s="381"/>
      <c r="T2757" s="287"/>
    </row>
    <row r="2758" spans="1:20" ht="38.25">
      <c r="A2758" s="198" t="s">
        <v>668</v>
      </c>
      <c r="B2758" s="68"/>
      <c r="C2758" s="220" t="s">
        <v>1258</v>
      </c>
      <c r="D2758" s="221">
        <v>44830</v>
      </c>
      <c r="E2758" s="198" t="s">
        <v>5557</v>
      </c>
      <c r="F2758" s="198" t="s">
        <v>13</v>
      </c>
      <c r="G2758" s="198">
        <v>437161</v>
      </c>
      <c r="H2758" s="68"/>
      <c r="I2758" s="204" t="s">
        <v>669</v>
      </c>
      <c r="J2758" s="68"/>
      <c r="K2758" s="68"/>
      <c r="L2758" s="68"/>
      <c r="M2758" s="68"/>
      <c r="N2758" s="379"/>
      <c r="O2758" s="379"/>
      <c r="P2758" s="222">
        <v>3834.81</v>
      </c>
      <c r="Q2758" s="222">
        <v>0</v>
      </c>
      <c r="R2758" s="68" t="s">
        <v>639</v>
      </c>
      <c r="S2758" s="381"/>
      <c r="T2758" s="287"/>
    </row>
    <row r="2759" spans="1:20" ht="38.25">
      <c r="A2759" s="198" t="s">
        <v>668</v>
      </c>
      <c r="B2759" s="68"/>
      <c r="C2759" s="220" t="s">
        <v>1258</v>
      </c>
      <c r="D2759" s="221">
        <v>44830</v>
      </c>
      <c r="E2759" s="198" t="s">
        <v>5558</v>
      </c>
      <c r="F2759" s="198" t="s">
        <v>13</v>
      </c>
      <c r="G2759" s="198">
        <v>437163</v>
      </c>
      <c r="H2759" s="68"/>
      <c r="I2759" s="204" t="s">
        <v>669</v>
      </c>
      <c r="J2759" s="68"/>
      <c r="K2759" s="68"/>
      <c r="L2759" s="68"/>
      <c r="M2759" s="68"/>
      <c r="N2759" s="379"/>
      <c r="O2759" s="379"/>
      <c r="P2759" s="222">
        <v>5696.06</v>
      </c>
      <c r="Q2759" s="222">
        <v>0</v>
      </c>
      <c r="R2759" s="68" t="s">
        <v>639</v>
      </c>
      <c r="S2759" s="381"/>
      <c r="T2759" s="287"/>
    </row>
    <row r="2760" spans="1:20" ht="38.25">
      <c r="A2760" s="198" t="s">
        <v>668</v>
      </c>
      <c r="B2760" s="68"/>
      <c r="C2760" s="220" t="s">
        <v>1258</v>
      </c>
      <c r="D2760" s="221">
        <v>44830</v>
      </c>
      <c r="E2760" s="198" t="s">
        <v>5559</v>
      </c>
      <c r="F2760" s="198" t="s">
        <v>13</v>
      </c>
      <c r="G2760" s="198">
        <v>437165</v>
      </c>
      <c r="H2760" s="68"/>
      <c r="I2760" s="204" t="s">
        <v>669</v>
      </c>
      <c r="J2760" s="68"/>
      <c r="K2760" s="68"/>
      <c r="L2760" s="68"/>
      <c r="M2760" s="68"/>
      <c r="N2760" s="379"/>
      <c r="O2760" s="379"/>
      <c r="P2760" s="222">
        <v>1051.6400000000001</v>
      </c>
      <c r="Q2760" s="222">
        <v>0</v>
      </c>
      <c r="R2760" s="68" t="s">
        <v>639</v>
      </c>
      <c r="S2760" s="381"/>
      <c r="T2760" s="287"/>
    </row>
    <row r="2761" spans="1:20" ht="38.25">
      <c r="A2761" s="198" t="s">
        <v>668</v>
      </c>
      <c r="B2761" s="68"/>
      <c r="C2761" s="220" t="s">
        <v>1258</v>
      </c>
      <c r="D2761" s="221">
        <v>44830</v>
      </c>
      <c r="E2761" s="198" t="s">
        <v>5560</v>
      </c>
      <c r="F2761" s="198" t="s">
        <v>13</v>
      </c>
      <c r="G2761" s="198">
        <v>437167</v>
      </c>
      <c r="H2761" s="68"/>
      <c r="I2761" s="204" t="s">
        <v>669</v>
      </c>
      <c r="J2761" s="68"/>
      <c r="K2761" s="68"/>
      <c r="L2761" s="68"/>
      <c r="M2761" s="68"/>
      <c r="N2761" s="379"/>
      <c r="O2761" s="379"/>
      <c r="P2761" s="222">
        <v>1230.07</v>
      </c>
      <c r="Q2761" s="222">
        <v>0</v>
      </c>
      <c r="R2761" s="68" t="s">
        <v>639</v>
      </c>
      <c r="S2761" s="381"/>
      <c r="T2761" s="287"/>
    </row>
    <row r="2762" spans="1:20" ht="38.25">
      <c r="A2762" s="198" t="s">
        <v>668</v>
      </c>
      <c r="B2762" s="68"/>
      <c r="C2762" s="220" t="s">
        <v>1258</v>
      </c>
      <c r="D2762" s="221">
        <v>44830</v>
      </c>
      <c r="E2762" s="198" t="s">
        <v>5561</v>
      </c>
      <c r="F2762" s="198" t="s">
        <v>13</v>
      </c>
      <c r="G2762" s="198">
        <v>437169</v>
      </c>
      <c r="H2762" s="68"/>
      <c r="I2762" s="204" t="s">
        <v>669</v>
      </c>
      <c r="J2762" s="68"/>
      <c r="K2762" s="68"/>
      <c r="L2762" s="68"/>
      <c r="M2762" s="68"/>
      <c r="N2762" s="379"/>
      <c r="O2762" s="379"/>
      <c r="P2762" s="222">
        <v>2975.53</v>
      </c>
      <c r="Q2762" s="222">
        <v>0</v>
      </c>
      <c r="R2762" s="68" t="s">
        <v>639</v>
      </c>
      <c r="S2762" s="381"/>
      <c r="T2762" s="287"/>
    </row>
    <row r="2763" spans="1:20" ht="38.25">
      <c r="A2763" s="198" t="s">
        <v>668</v>
      </c>
      <c r="B2763" s="68"/>
      <c r="C2763" s="220" t="s">
        <v>1258</v>
      </c>
      <c r="D2763" s="221">
        <v>44830</v>
      </c>
      <c r="E2763" s="198" t="s">
        <v>5562</v>
      </c>
      <c r="F2763" s="198" t="s">
        <v>13</v>
      </c>
      <c r="G2763" s="198">
        <v>437171</v>
      </c>
      <c r="H2763" s="68"/>
      <c r="I2763" s="204" t="s">
        <v>669</v>
      </c>
      <c r="J2763" s="68"/>
      <c r="K2763" s="68"/>
      <c r="L2763" s="68"/>
      <c r="M2763" s="68"/>
      <c r="N2763" s="379"/>
      <c r="O2763" s="379"/>
      <c r="P2763" s="222">
        <v>16116.75</v>
      </c>
      <c r="Q2763" s="222">
        <v>0</v>
      </c>
      <c r="R2763" s="68" t="s">
        <v>639</v>
      </c>
      <c r="S2763" s="381"/>
      <c r="T2763" s="287"/>
    </row>
    <row r="2764" spans="1:20" ht="38.25">
      <c r="A2764" s="198" t="s">
        <v>668</v>
      </c>
      <c r="B2764" s="68"/>
      <c r="C2764" s="220" t="s">
        <v>1258</v>
      </c>
      <c r="D2764" s="221">
        <v>44830</v>
      </c>
      <c r="E2764" s="198" t="s">
        <v>5563</v>
      </c>
      <c r="F2764" s="198" t="s">
        <v>13</v>
      </c>
      <c r="G2764" s="198">
        <v>437173</v>
      </c>
      <c r="H2764" s="68"/>
      <c r="I2764" s="204" t="s">
        <v>669</v>
      </c>
      <c r="J2764" s="68"/>
      <c r="K2764" s="68"/>
      <c r="L2764" s="68"/>
      <c r="M2764" s="68"/>
      <c r="N2764" s="379"/>
      <c r="O2764" s="379"/>
      <c r="P2764" s="222">
        <v>3480.42</v>
      </c>
      <c r="Q2764" s="222">
        <v>0</v>
      </c>
      <c r="R2764" s="68" t="s">
        <v>639</v>
      </c>
      <c r="S2764" s="381"/>
      <c r="T2764" s="287"/>
    </row>
    <row r="2765" spans="1:20" ht="38.25">
      <c r="A2765" s="198" t="s">
        <v>668</v>
      </c>
      <c r="B2765" s="68"/>
      <c r="C2765" s="220" t="s">
        <v>1258</v>
      </c>
      <c r="D2765" s="221">
        <v>44830</v>
      </c>
      <c r="E2765" s="198" t="s">
        <v>5564</v>
      </c>
      <c r="F2765" s="198" t="s">
        <v>13</v>
      </c>
      <c r="G2765" s="198">
        <v>437175</v>
      </c>
      <c r="H2765" s="68"/>
      <c r="I2765" s="204" t="s">
        <v>669</v>
      </c>
      <c r="J2765" s="68"/>
      <c r="K2765" s="68"/>
      <c r="L2765" s="68"/>
      <c r="M2765" s="68"/>
      <c r="N2765" s="379"/>
      <c r="O2765" s="379"/>
      <c r="P2765" s="222">
        <v>10850.46</v>
      </c>
      <c r="Q2765" s="222">
        <v>0</v>
      </c>
      <c r="R2765" s="68" t="s">
        <v>639</v>
      </c>
      <c r="S2765" s="381"/>
      <c r="T2765" s="287"/>
    </row>
    <row r="2766" spans="1:20" ht="38.25">
      <c r="A2766" s="198" t="s">
        <v>668</v>
      </c>
      <c r="B2766" s="68"/>
      <c r="C2766" s="220" t="s">
        <v>1258</v>
      </c>
      <c r="D2766" s="221">
        <v>44830</v>
      </c>
      <c r="E2766" s="198" t="s">
        <v>5565</v>
      </c>
      <c r="F2766" s="198" t="s">
        <v>13</v>
      </c>
      <c r="G2766" s="198">
        <v>437177</v>
      </c>
      <c r="H2766" s="68"/>
      <c r="I2766" s="204" t="s">
        <v>669</v>
      </c>
      <c r="J2766" s="68"/>
      <c r="K2766" s="68"/>
      <c r="L2766" s="68"/>
      <c r="M2766" s="68"/>
      <c r="N2766" s="379"/>
      <c r="O2766" s="379"/>
      <c r="P2766" s="222">
        <v>8172.66</v>
      </c>
      <c r="Q2766" s="222">
        <v>0</v>
      </c>
      <c r="R2766" s="68" t="s">
        <v>639</v>
      </c>
      <c r="S2766" s="381"/>
      <c r="T2766" s="287"/>
    </row>
    <row r="2767" spans="1:20" ht="38.25">
      <c r="A2767" s="198" t="s">
        <v>668</v>
      </c>
      <c r="B2767" s="68"/>
      <c r="C2767" s="220" t="s">
        <v>1258</v>
      </c>
      <c r="D2767" s="221">
        <v>44830</v>
      </c>
      <c r="E2767" s="198" t="s">
        <v>5566</v>
      </c>
      <c r="F2767" s="198" t="s">
        <v>13</v>
      </c>
      <c r="G2767" s="198">
        <v>437179</v>
      </c>
      <c r="H2767" s="68"/>
      <c r="I2767" s="204" t="s">
        <v>669</v>
      </c>
      <c r="J2767" s="68"/>
      <c r="K2767" s="68"/>
      <c r="L2767" s="68"/>
      <c r="M2767" s="68"/>
      <c r="N2767" s="379"/>
      <c r="O2767" s="379"/>
      <c r="P2767" s="222">
        <v>9559.41</v>
      </c>
      <c r="Q2767" s="222">
        <v>0</v>
      </c>
      <c r="R2767" s="68" t="s">
        <v>639</v>
      </c>
      <c r="S2767" s="381"/>
      <c r="T2767" s="287"/>
    </row>
    <row r="2768" spans="1:20" ht="38.25">
      <c r="A2768" s="198" t="s">
        <v>668</v>
      </c>
      <c r="B2768" s="68"/>
      <c r="C2768" s="220" t="s">
        <v>1258</v>
      </c>
      <c r="D2768" s="221">
        <v>44830</v>
      </c>
      <c r="E2768" s="198" t="s">
        <v>5567</v>
      </c>
      <c r="F2768" s="198" t="s">
        <v>13</v>
      </c>
      <c r="G2768" s="198">
        <v>437181</v>
      </c>
      <c r="H2768" s="68"/>
      <c r="I2768" s="204" t="s">
        <v>669</v>
      </c>
      <c r="J2768" s="68"/>
      <c r="K2768" s="68"/>
      <c r="L2768" s="68"/>
      <c r="M2768" s="68"/>
      <c r="N2768" s="379"/>
      <c r="O2768" s="379"/>
      <c r="P2768" s="222">
        <v>29802.1</v>
      </c>
      <c r="Q2768" s="222">
        <v>0</v>
      </c>
      <c r="R2768" s="68" t="s">
        <v>639</v>
      </c>
      <c r="S2768" s="381"/>
      <c r="T2768" s="287"/>
    </row>
    <row r="2769" spans="1:20" ht="38.25">
      <c r="A2769" s="198" t="s">
        <v>668</v>
      </c>
      <c r="B2769" s="68"/>
      <c r="C2769" s="220" t="s">
        <v>1258</v>
      </c>
      <c r="D2769" s="221">
        <v>44830</v>
      </c>
      <c r="E2769" s="198" t="s">
        <v>5568</v>
      </c>
      <c r="F2769" s="198" t="s">
        <v>13</v>
      </c>
      <c r="G2769" s="198">
        <v>437183</v>
      </c>
      <c r="H2769" s="68"/>
      <c r="I2769" s="204" t="s">
        <v>669</v>
      </c>
      <c r="J2769" s="68"/>
      <c r="K2769" s="68"/>
      <c r="L2769" s="68"/>
      <c r="M2769" s="68"/>
      <c r="N2769" s="379"/>
      <c r="O2769" s="379"/>
      <c r="P2769" s="222">
        <v>44266.55</v>
      </c>
      <c r="Q2769" s="222">
        <v>0</v>
      </c>
      <c r="R2769" s="68" t="s">
        <v>639</v>
      </c>
      <c r="S2769" s="381"/>
      <c r="T2769" s="287"/>
    </row>
    <row r="2770" spans="1:20" ht="38.25">
      <c r="A2770" s="198" t="s">
        <v>668</v>
      </c>
      <c r="B2770" s="68"/>
      <c r="C2770" s="220" t="s">
        <v>1258</v>
      </c>
      <c r="D2770" s="221">
        <v>44830</v>
      </c>
      <c r="E2770" s="198" t="s">
        <v>5569</v>
      </c>
      <c r="F2770" s="198" t="s">
        <v>13</v>
      </c>
      <c r="G2770" s="198">
        <v>437009</v>
      </c>
      <c r="H2770" s="68"/>
      <c r="I2770" s="204" t="s">
        <v>669</v>
      </c>
      <c r="J2770" s="68"/>
      <c r="K2770" s="68"/>
      <c r="L2770" s="68"/>
      <c r="M2770" s="68"/>
      <c r="N2770" s="379"/>
      <c r="O2770" s="379"/>
      <c r="P2770" s="222">
        <v>5906.25</v>
      </c>
      <c r="Q2770" s="222">
        <v>0</v>
      </c>
      <c r="R2770" s="68" t="s">
        <v>639</v>
      </c>
      <c r="S2770" s="381"/>
      <c r="T2770" s="287"/>
    </row>
    <row r="2771" spans="1:20" ht="38.25">
      <c r="A2771" s="198" t="s">
        <v>668</v>
      </c>
      <c r="B2771" s="68"/>
      <c r="C2771" s="220" t="s">
        <v>1258</v>
      </c>
      <c r="D2771" s="221">
        <v>44830</v>
      </c>
      <c r="E2771" s="198" t="s">
        <v>5570</v>
      </c>
      <c r="F2771" s="198" t="s">
        <v>13</v>
      </c>
      <c r="G2771" s="198">
        <v>437011</v>
      </c>
      <c r="H2771" s="68"/>
      <c r="I2771" s="204" t="s">
        <v>669</v>
      </c>
      <c r="J2771" s="68"/>
      <c r="K2771" s="68"/>
      <c r="L2771" s="68"/>
      <c r="M2771" s="68"/>
      <c r="N2771" s="379"/>
      <c r="O2771" s="379"/>
      <c r="P2771" s="222">
        <v>5906.25</v>
      </c>
      <c r="Q2771" s="222">
        <v>0</v>
      </c>
      <c r="R2771" s="68" t="s">
        <v>639</v>
      </c>
      <c r="S2771" s="381"/>
      <c r="T2771" s="287"/>
    </row>
    <row r="2772" spans="1:20" ht="38.25">
      <c r="A2772" s="198" t="s">
        <v>668</v>
      </c>
      <c r="B2772" s="68"/>
      <c r="C2772" s="220" t="s">
        <v>1258</v>
      </c>
      <c r="D2772" s="221">
        <v>44830</v>
      </c>
      <c r="E2772" s="198" t="s">
        <v>5571</v>
      </c>
      <c r="F2772" s="198" t="s">
        <v>13</v>
      </c>
      <c r="G2772" s="198">
        <v>437015</v>
      </c>
      <c r="H2772" s="68"/>
      <c r="I2772" s="204" t="s">
        <v>669</v>
      </c>
      <c r="J2772" s="68"/>
      <c r="K2772" s="68"/>
      <c r="L2772" s="68"/>
      <c r="M2772" s="68"/>
      <c r="N2772" s="379"/>
      <c r="O2772" s="379"/>
      <c r="P2772" s="222">
        <v>37727.67</v>
      </c>
      <c r="Q2772" s="222">
        <v>0</v>
      </c>
      <c r="R2772" s="68" t="s">
        <v>639</v>
      </c>
      <c r="S2772" s="381"/>
      <c r="T2772" s="287"/>
    </row>
    <row r="2773" spans="1:20" ht="38.25">
      <c r="A2773" s="198" t="s">
        <v>668</v>
      </c>
      <c r="B2773" s="68"/>
      <c r="C2773" s="220" t="s">
        <v>1258</v>
      </c>
      <c r="D2773" s="221">
        <v>44830</v>
      </c>
      <c r="E2773" s="198" t="s">
        <v>5572</v>
      </c>
      <c r="F2773" s="198" t="s">
        <v>13</v>
      </c>
      <c r="G2773" s="198">
        <v>437017</v>
      </c>
      <c r="H2773" s="68"/>
      <c r="I2773" s="204" t="s">
        <v>669</v>
      </c>
      <c r="J2773" s="68"/>
      <c r="K2773" s="68"/>
      <c r="L2773" s="68"/>
      <c r="M2773" s="68"/>
      <c r="N2773" s="379"/>
      <c r="O2773" s="379"/>
      <c r="P2773" s="222">
        <v>36340.99</v>
      </c>
      <c r="Q2773" s="222">
        <v>0</v>
      </c>
      <c r="R2773" s="68" t="s">
        <v>639</v>
      </c>
      <c r="S2773" s="381"/>
      <c r="T2773" s="287"/>
    </row>
    <row r="2774" spans="1:20" ht="38.25">
      <c r="A2774" s="198" t="s">
        <v>668</v>
      </c>
      <c r="B2774" s="68"/>
      <c r="C2774" s="220" t="s">
        <v>1258</v>
      </c>
      <c r="D2774" s="221">
        <v>44830</v>
      </c>
      <c r="E2774" s="198" t="s">
        <v>5573</v>
      </c>
      <c r="F2774" s="198" t="s">
        <v>13</v>
      </c>
      <c r="G2774" s="198">
        <v>437019</v>
      </c>
      <c r="H2774" s="68"/>
      <c r="I2774" s="204" t="s">
        <v>669</v>
      </c>
      <c r="J2774" s="68"/>
      <c r="K2774" s="68"/>
      <c r="L2774" s="68"/>
      <c r="M2774" s="68"/>
      <c r="N2774" s="379"/>
      <c r="O2774" s="379"/>
      <c r="P2774" s="222">
        <v>2506739.9</v>
      </c>
      <c r="Q2774" s="222">
        <v>0</v>
      </c>
      <c r="R2774" s="68" t="s">
        <v>639</v>
      </c>
      <c r="S2774" s="381"/>
      <c r="T2774" s="287"/>
    </row>
    <row r="2775" spans="1:20" ht="38.25">
      <c r="A2775" s="198" t="s">
        <v>668</v>
      </c>
      <c r="B2775" s="68"/>
      <c r="C2775" s="220" t="s">
        <v>1258</v>
      </c>
      <c r="D2775" s="221">
        <v>44830</v>
      </c>
      <c r="E2775" s="198" t="s">
        <v>5574</v>
      </c>
      <c r="F2775" s="198" t="s">
        <v>13</v>
      </c>
      <c r="G2775" s="198">
        <v>437021</v>
      </c>
      <c r="H2775" s="68"/>
      <c r="I2775" s="204" t="s">
        <v>669</v>
      </c>
      <c r="J2775" s="68"/>
      <c r="K2775" s="68"/>
      <c r="L2775" s="68"/>
      <c r="M2775" s="68"/>
      <c r="N2775" s="379"/>
      <c r="O2775" s="379"/>
      <c r="P2775" s="222">
        <v>2506739.9</v>
      </c>
      <c r="Q2775" s="222">
        <v>0</v>
      </c>
      <c r="R2775" s="68" t="s">
        <v>639</v>
      </c>
      <c r="S2775" s="381"/>
      <c r="T2775" s="287"/>
    </row>
    <row r="2776" spans="1:20" ht="38.25">
      <c r="A2776" s="198" t="s">
        <v>668</v>
      </c>
      <c r="B2776" s="68"/>
      <c r="C2776" s="220" t="s">
        <v>1258</v>
      </c>
      <c r="D2776" s="221">
        <v>44830</v>
      </c>
      <c r="E2776" s="198" t="s">
        <v>5575</v>
      </c>
      <c r="F2776" s="198" t="s">
        <v>13</v>
      </c>
      <c r="G2776" s="198">
        <v>437023</v>
      </c>
      <c r="H2776" s="68"/>
      <c r="I2776" s="204" t="s">
        <v>669</v>
      </c>
      <c r="J2776" s="68"/>
      <c r="K2776" s="68"/>
      <c r="L2776" s="68"/>
      <c r="M2776" s="68"/>
      <c r="N2776" s="379"/>
      <c r="O2776" s="379"/>
      <c r="P2776" s="222">
        <v>2506739.9</v>
      </c>
      <c r="Q2776" s="222">
        <v>0</v>
      </c>
      <c r="R2776" s="68" t="s">
        <v>639</v>
      </c>
      <c r="S2776" s="381"/>
      <c r="T2776" s="287"/>
    </row>
    <row r="2777" spans="1:20" ht="38.25">
      <c r="A2777" s="198" t="s">
        <v>668</v>
      </c>
      <c r="B2777" s="68"/>
      <c r="C2777" s="220" t="s">
        <v>1258</v>
      </c>
      <c r="D2777" s="221">
        <v>44830</v>
      </c>
      <c r="E2777" s="198" t="s">
        <v>5576</v>
      </c>
      <c r="F2777" s="198" t="s">
        <v>13</v>
      </c>
      <c r="G2777" s="198">
        <v>437025</v>
      </c>
      <c r="H2777" s="68"/>
      <c r="I2777" s="204" t="s">
        <v>669</v>
      </c>
      <c r="J2777" s="68"/>
      <c r="K2777" s="68"/>
      <c r="L2777" s="68"/>
      <c r="M2777" s="68"/>
      <c r="N2777" s="379"/>
      <c r="O2777" s="379"/>
      <c r="P2777" s="222">
        <v>2506739.9</v>
      </c>
      <c r="Q2777" s="222">
        <v>0</v>
      </c>
      <c r="R2777" s="68" t="s">
        <v>639</v>
      </c>
      <c r="S2777" s="381"/>
      <c r="T2777" s="287"/>
    </row>
    <row r="2778" spans="1:20" ht="38.25">
      <c r="A2778" s="198" t="s">
        <v>668</v>
      </c>
      <c r="B2778" s="68"/>
      <c r="C2778" s="220" t="s">
        <v>1258</v>
      </c>
      <c r="D2778" s="221">
        <v>44830</v>
      </c>
      <c r="E2778" s="198" t="s">
        <v>5577</v>
      </c>
      <c r="F2778" s="198" t="s">
        <v>13</v>
      </c>
      <c r="G2778" s="198">
        <v>437027</v>
      </c>
      <c r="H2778" s="68"/>
      <c r="I2778" s="204" t="s">
        <v>669</v>
      </c>
      <c r="J2778" s="68"/>
      <c r="K2778" s="68"/>
      <c r="L2778" s="68"/>
      <c r="M2778" s="68"/>
      <c r="N2778" s="379"/>
      <c r="O2778" s="379"/>
      <c r="P2778" s="222">
        <v>6885055.6699999999</v>
      </c>
      <c r="Q2778" s="222">
        <v>0</v>
      </c>
      <c r="R2778" s="68" t="s">
        <v>639</v>
      </c>
      <c r="S2778" s="381"/>
      <c r="T2778" s="287"/>
    </row>
    <row r="2779" spans="1:20" ht="38.25">
      <c r="A2779" s="198" t="s">
        <v>668</v>
      </c>
      <c r="B2779" s="68"/>
      <c r="C2779" s="220" t="s">
        <v>1258</v>
      </c>
      <c r="D2779" s="221">
        <v>44830</v>
      </c>
      <c r="E2779" s="198" t="s">
        <v>5578</v>
      </c>
      <c r="F2779" s="198" t="s">
        <v>13</v>
      </c>
      <c r="G2779" s="198">
        <v>437029</v>
      </c>
      <c r="H2779" s="68"/>
      <c r="I2779" s="204" t="s">
        <v>669</v>
      </c>
      <c r="J2779" s="68"/>
      <c r="K2779" s="68"/>
      <c r="L2779" s="68"/>
      <c r="M2779" s="68"/>
      <c r="N2779" s="379"/>
      <c r="O2779" s="379"/>
      <c r="P2779" s="222">
        <v>6885055.6699999999</v>
      </c>
      <c r="Q2779" s="222">
        <v>0</v>
      </c>
      <c r="R2779" s="68" t="s">
        <v>639</v>
      </c>
      <c r="S2779" s="381"/>
      <c r="T2779" s="287"/>
    </row>
    <row r="2780" spans="1:20" ht="38.25">
      <c r="A2780" s="198" t="s">
        <v>668</v>
      </c>
      <c r="B2780" s="68"/>
      <c r="C2780" s="220" t="s">
        <v>1258</v>
      </c>
      <c r="D2780" s="221">
        <v>44830</v>
      </c>
      <c r="E2780" s="198" t="s">
        <v>5579</v>
      </c>
      <c r="F2780" s="198" t="s">
        <v>13</v>
      </c>
      <c r="G2780" s="198">
        <v>437031</v>
      </c>
      <c r="H2780" s="68"/>
      <c r="I2780" s="204" t="s">
        <v>669</v>
      </c>
      <c r="J2780" s="68"/>
      <c r="K2780" s="68"/>
      <c r="L2780" s="68"/>
      <c r="M2780" s="68"/>
      <c r="N2780" s="379"/>
      <c r="O2780" s="379"/>
      <c r="P2780" s="222">
        <v>6885055.6699999999</v>
      </c>
      <c r="Q2780" s="222">
        <v>0</v>
      </c>
      <c r="R2780" s="68" t="s">
        <v>639</v>
      </c>
      <c r="S2780" s="381"/>
      <c r="T2780" s="287"/>
    </row>
    <row r="2781" spans="1:20" ht="38.25">
      <c r="A2781" s="198" t="s">
        <v>668</v>
      </c>
      <c r="B2781" s="68"/>
      <c r="C2781" s="220" t="s">
        <v>1258</v>
      </c>
      <c r="D2781" s="221">
        <v>44830</v>
      </c>
      <c r="E2781" s="198" t="s">
        <v>5580</v>
      </c>
      <c r="F2781" s="198" t="s">
        <v>13</v>
      </c>
      <c r="G2781" s="198">
        <v>437033</v>
      </c>
      <c r="H2781" s="68"/>
      <c r="I2781" s="204" t="s">
        <v>669</v>
      </c>
      <c r="J2781" s="68"/>
      <c r="K2781" s="68"/>
      <c r="L2781" s="68"/>
      <c r="M2781" s="68"/>
      <c r="N2781" s="379"/>
      <c r="O2781" s="379"/>
      <c r="P2781" s="222">
        <v>6885055.6699999999</v>
      </c>
      <c r="Q2781" s="222">
        <v>0</v>
      </c>
      <c r="R2781" s="68" t="s">
        <v>639</v>
      </c>
      <c r="S2781" s="381"/>
      <c r="T2781" s="287"/>
    </row>
    <row r="2782" spans="1:20" ht="38.25">
      <c r="A2782" s="198" t="s">
        <v>668</v>
      </c>
      <c r="B2782" s="68"/>
      <c r="C2782" s="220" t="s">
        <v>1258</v>
      </c>
      <c r="D2782" s="221">
        <v>44830</v>
      </c>
      <c r="E2782" s="198" t="s">
        <v>5581</v>
      </c>
      <c r="F2782" s="198" t="s">
        <v>13</v>
      </c>
      <c r="G2782" s="198">
        <v>437035</v>
      </c>
      <c r="H2782" s="68"/>
      <c r="I2782" s="204" t="s">
        <v>669</v>
      </c>
      <c r="J2782" s="68"/>
      <c r="K2782" s="68"/>
      <c r="L2782" s="68"/>
      <c r="M2782" s="68"/>
      <c r="N2782" s="379"/>
      <c r="O2782" s="379"/>
      <c r="P2782" s="222">
        <v>5832348.2000000002</v>
      </c>
      <c r="Q2782" s="222">
        <v>0</v>
      </c>
      <c r="R2782" s="68" t="s">
        <v>639</v>
      </c>
      <c r="S2782" s="381"/>
      <c r="T2782" s="287"/>
    </row>
    <row r="2783" spans="1:20" ht="38.25">
      <c r="A2783" s="198" t="s">
        <v>668</v>
      </c>
      <c r="B2783" s="68"/>
      <c r="C2783" s="220" t="s">
        <v>1258</v>
      </c>
      <c r="D2783" s="221">
        <v>44830</v>
      </c>
      <c r="E2783" s="198" t="s">
        <v>5582</v>
      </c>
      <c r="F2783" s="198" t="s">
        <v>13</v>
      </c>
      <c r="G2783" s="198">
        <v>437037</v>
      </c>
      <c r="H2783" s="68"/>
      <c r="I2783" s="204" t="s">
        <v>669</v>
      </c>
      <c r="J2783" s="68"/>
      <c r="K2783" s="68"/>
      <c r="L2783" s="68"/>
      <c r="M2783" s="68"/>
      <c r="N2783" s="379"/>
      <c r="O2783" s="379"/>
      <c r="P2783" s="222">
        <v>5832348.2000000002</v>
      </c>
      <c r="Q2783" s="222">
        <v>0</v>
      </c>
      <c r="R2783" s="68" t="s">
        <v>639</v>
      </c>
      <c r="S2783" s="381"/>
      <c r="T2783" s="287"/>
    </row>
    <row r="2784" spans="1:20" ht="38.25">
      <c r="A2784" s="198" t="s">
        <v>668</v>
      </c>
      <c r="B2784" s="68"/>
      <c r="C2784" s="220" t="s">
        <v>1258</v>
      </c>
      <c r="D2784" s="221">
        <v>44830</v>
      </c>
      <c r="E2784" s="198" t="s">
        <v>5583</v>
      </c>
      <c r="F2784" s="198" t="s">
        <v>13</v>
      </c>
      <c r="G2784" s="198">
        <v>437039</v>
      </c>
      <c r="H2784" s="68"/>
      <c r="I2784" s="204" t="s">
        <v>669</v>
      </c>
      <c r="J2784" s="68"/>
      <c r="K2784" s="68"/>
      <c r="L2784" s="68"/>
      <c r="M2784" s="68"/>
      <c r="N2784" s="379"/>
      <c r="O2784" s="379"/>
      <c r="P2784" s="222">
        <v>5832348.2000000002</v>
      </c>
      <c r="Q2784" s="222">
        <v>0</v>
      </c>
      <c r="R2784" s="68" t="s">
        <v>639</v>
      </c>
      <c r="S2784" s="381"/>
      <c r="T2784" s="287"/>
    </row>
    <row r="2785" spans="1:20" ht="38.25">
      <c r="A2785" s="198" t="s">
        <v>668</v>
      </c>
      <c r="B2785" s="68"/>
      <c r="C2785" s="220" t="s">
        <v>1258</v>
      </c>
      <c r="D2785" s="221">
        <v>44830</v>
      </c>
      <c r="E2785" s="198" t="s">
        <v>5584</v>
      </c>
      <c r="F2785" s="198" t="s">
        <v>13</v>
      </c>
      <c r="G2785" s="198">
        <v>437041</v>
      </c>
      <c r="H2785" s="68"/>
      <c r="I2785" s="204" t="s">
        <v>669</v>
      </c>
      <c r="J2785" s="68"/>
      <c r="K2785" s="68"/>
      <c r="L2785" s="68"/>
      <c r="M2785" s="68"/>
      <c r="N2785" s="379"/>
      <c r="O2785" s="379"/>
      <c r="P2785" s="222">
        <v>16019229.43</v>
      </c>
      <c r="Q2785" s="222">
        <v>0</v>
      </c>
      <c r="R2785" s="68" t="s">
        <v>639</v>
      </c>
      <c r="S2785" s="381"/>
      <c r="T2785" s="287"/>
    </row>
    <row r="2786" spans="1:20" ht="38.25">
      <c r="A2786" s="198" t="s">
        <v>668</v>
      </c>
      <c r="B2786" s="68"/>
      <c r="C2786" s="220" t="s">
        <v>1258</v>
      </c>
      <c r="D2786" s="221">
        <v>44830</v>
      </c>
      <c r="E2786" s="198" t="s">
        <v>5585</v>
      </c>
      <c r="F2786" s="198" t="s">
        <v>13</v>
      </c>
      <c r="G2786" s="198">
        <v>437043</v>
      </c>
      <c r="H2786" s="68"/>
      <c r="I2786" s="204" t="s">
        <v>669</v>
      </c>
      <c r="J2786" s="68"/>
      <c r="K2786" s="68"/>
      <c r="L2786" s="68"/>
      <c r="M2786" s="68"/>
      <c r="N2786" s="379"/>
      <c r="O2786" s="379"/>
      <c r="P2786" s="222">
        <v>16019229.43</v>
      </c>
      <c r="Q2786" s="222">
        <v>0</v>
      </c>
      <c r="R2786" s="68" t="s">
        <v>639</v>
      </c>
      <c r="S2786" s="381"/>
      <c r="T2786" s="287"/>
    </row>
    <row r="2787" spans="1:20" ht="38.25">
      <c r="A2787" s="198" t="s">
        <v>668</v>
      </c>
      <c r="B2787" s="68"/>
      <c r="C2787" s="220" t="s">
        <v>1258</v>
      </c>
      <c r="D2787" s="221">
        <v>44830</v>
      </c>
      <c r="E2787" s="198" t="s">
        <v>5586</v>
      </c>
      <c r="F2787" s="198" t="s">
        <v>13</v>
      </c>
      <c r="G2787" s="198">
        <v>437045</v>
      </c>
      <c r="H2787" s="68"/>
      <c r="I2787" s="204" t="s">
        <v>669</v>
      </c>
      <c r="J2787" s="68"/>
      <c r="K2787" s="68"/>
      <c r="L2787" s="68"/>
      <c r="M2787" s="68"/>
      <c r="N2787" s="379"/>
      <c r="O2787" s="379"/>
      <c r="P2787" s="222">
        <v>16019229.43</v>
      </c>
      <c r="Q2787" s="222">
        <v>0</v>
      </c>
      <c r="R2787" s="68" t="s">
        <v>639</v>
      </c>
      <c r="S2787" s="381"/>
      <c r="T2787" s="287"/>
    </row>
    <row r="2788" spans="1:20" ht="38.25">
      <c r="A2788" s="198" t="s">
        <v>668</v>
      </c>
      <c r="B2788" s="68"/>
      <c r="C2788" s="220" t="s">
        <v>1258</v>
      </c>
      <c r="D2788" s="221">
        <v>44830</v>
      </c>
      <c r="E2788" s="198" t="s">
        <v>5587</v>
      </c>
      <c r="F2788" s="198" t="s">
        <v>13</v>
      </c>
      <c r="G2788" s="198">
        <v>437047</v>
      </c>
      <c r="H2788" s="68"/>
      <c r="I2788" s="204" t="s">
        <v>669</v>
      </c>
      <c r="J2788" s="68"/>
      <c r="K2788" s="68"/>
      <c r="L2788" s="68"/>
      <c r="M2788" s="68"/>
      <c r="N2788" s="379"/>
      <c r="O2788" s="379"/>
      <c r="P2788" s="222">
        <v>16019229.43</v>
      </c>
      <c r="Q2788" s="222">
        <v>0</v>
      </c>
      <c r="R2788" s="68" t="s">
        <v>639</v>
      </c>
      <c r="S2788" s="381"/>
      <c r="T2788" s="287"/>
    </row>
    <row r="2789" spans="1:20" ht="38.25">
      <c r="A2789" s="198" t="s">
        <v>668</v>
      </c>
      <c r="B2789" s="68"/>
      <c r="C2789" s="220" t="s">
        <v>1258</v>
      </c>
      <c r="D2789" s="221">
        <v>44830</v>
      </c>
      <c r="E2789" s="198" t="s">
        <v>5588</v>
      </c>
      <c r="F2789" s="198" t="s">
        <v>13</v>
      </c>
      <c r="G2789" s="198">
        <v>437049</v>
      </c>
      <c r="H2789" s="68"/>
      <c r="I2789" s="204" t="s">
        <v>669</v>
      </c>
      <c r="J2789" s="68"/>
      <c r="K2789" s="68"/>
      <c r="L2789" s="68"/>
      <c r="M2789" s="68"/>
      <c r="N2789" s="379"/>
      <c r="O2789" s="379"/>
      <c r="P2789" s="222">
        <v>2947229.97</v>
      </c>
      <c r="Q2789" s="222">
        <v>0</v>
      </c>
      <c r="R2789" s="68" t="s">
        <v>639</v>
      </c>
      <c r="S2789" s="381"/>
      <c r="T2789" s="287"/>
    </row>
    <row r="2790" spans="1:20" ht="38.25">
      <c r="A2790" s="198" t="s">
        <v>668</v>
      </c>
      <c r="B2790" s="68"/>
      <c r="C2790" s="220" t="s">
        <v>1258</v>
      </c>
      <c r="D2790" s="221">
        <v>44830</v>
      </c>
      <c r="E2790" s="198" t="s">
        <v>5589</v>
      </c>
      <c r="F2790" s="198" t="s">
        <v>13</v>
      </c>
      <c r="G2790" s="198">
        <v>437051</v>
      </c>
      <c r="H2790" s="68"/>
      <c r="I2790" s="204" t="s">
        <v>669</v>
      </c>
      <c r="J2790" s="68"/>
      <c r="K2790" s="68"/>
      <c r="L2790" s="68"/>
      <c r="M2790" s="68"/>
      <c r="N2790" s="379"/>
      <c r="O2790" s="379"/>
      <c r="P2790" s="222">
        <v>2947229.97</v>
      </c>
      <c r="Q2790" s="222">
        <v>0</v>
      </c>
      <c r="R2790" s="68" t="s">
        <v>639</v>
      </c>
      <c r="S2790" s="381"/>
      <c r="T2790" s="287"/>
    </row>
    <row r="2791" spans="1:20" ht="38.25">
      <c r="A2791" s="198" t="s">
        <v>668</v>
      </c>
      <c r="B2791" s="68"/>
      <c r="C2791" s="220" t="s">
        <v>1258</v>
      </c>
      <c r="D2791" s="221">
        <v>44830</v>
      </c>
      <c r="E2791" s="198" t="s">
        <v>5590</v>
      </c>
      <c r="F2791" s="198" t="s">
        <v>13</v>
      </c>
      <c r="G2791" s="198">
        <v>437053</v>
      </c>
      <c r="H2791" s="68"/>
      <c r="I2791" s="204" t="s">
        <v>669</v>
      </c>
      <c r="J2791" s="68"/>
      <c r="K2791" s="68"/>
      <c r="L2791" s="68"/>
      <c r="M2791" s="68"/>
      <c r="N2791" s="379"/>
      <c r="O2791" s="379"/>
      <c r="P2791" s="222">
        <v>2947229.97</v>
      </c>
      <c r="Q2791" s="222">
        <v>0</v>
      </c>
      <c r="R2791" s="68" t="s">
        <v>639</v>
      </c>
      <c r="S2791" s="381"/>
      <c r="T2791" s="287"/>
    </row>
    <row r="2792" spans="1:20" ht="38.25">
      <c r="A2792" s="198" t="s">
        <v>668</v>
      </c>
      <c r="B2792" s="68"/>
      <c r="C2792" s="220" t="s">
        <v>1258</v>
      </c>
      <c r="D2792" s="221">
        <v>44830</v>
      </c>
      <c r="E2792" s="198" t="s">
        <v>5591</v>
      </c>
      <c r="F2792" s="198" t="s">
        <v>13</v>
      </c>
      <c r="G2792" s="198">
        <v>437055</v>
      </c>
      <c r="H2792" s="68"/>
      <c r="I2792" s="204" t="s">
        <v>669</v>
      </c>
      <c r="J2792" s="68"/>
      <c r="K2792" s="68"/>
      <c r="L2792" s="68"/>
      <c r="M2792" s="68"/>
      <c r="N2792" s="379"/>
      <c r="O2792" s="379"/>
      <c r="P2792" s="222">
        <v>2947229.97</v>
      </c>
      <c r="Q2792" s="222">
        <v>0</v>
      </c>
      <c r="R2792" s="68" t="s">
        <v>639</v>
      </c>
      <c r="S2792" s="381"/>
      <c r="T2792" s="287"/>
    </row>
    <row r="2793" spans="1:20" ht="38.25">
      <c r="A2793" s="198" t="s">
        <v>668</v>
      </c>
      <c r="B2793" s="68"/>
      <c r="C2793" s="220" t="s">
        <v>1258</v>
      </c>
      <c r="D2793" s="221">
        <v>44830</v>
      </c>
      <c r="E2793" s="198" t="s">
        <v>5592</v>
      </c>
      <c r="F2793" s="198" t="s">
        <v>13</v>
      </c>
      <c r="G2793" s="198">
        <v>437057</v>
      </c>
      <c r="H2793" s="68"/>
      <c r="I2793" s="204" t="s">
        <v>669</v>
      </c>
      <c r="J2793" s="68"/>
      <c r="K2793" s="68"/>
      <c r="L2793" s="68"/>
      <c r="M2793" s="68"/>
      <c r="N2793" s="379"/>
      <c r="O2793" s="379"/>
      <c r="P2793" s="222">
        <v>1984676.14</v>
      </c>
      <c r="Q2793" s="222">
        <v>0</v>
      </c>
      <c r="R2793" s="68" t="s">
        <v>639</v>
      </c>
      <c r="S2793" s="381"/>
      <c r="T2793" s="287"/>
    </row>
    <row r="2794" spans="1:20" ht="38.25">
      <c r="A2794" s="198" t="s">
        <v>668</v>
      </c>
      <c r="B2794" s="68"/>
      <c r="C2794" s="220" t="s">
        <v>1258</v>
      </c>
      <c r="D2794" s="221">
        <v>44830</v>
      </c>
      <c r="E2794" s="198" t="s">
        <v>5593</v>
      </c>
      <c r="F2794" s="198" t="s">
        <v>13</v>
      </c>
      <c r="G2794" s="198">
        <v>437059</v>
      </c>
      <c r="H2794" s="68"/>
      <c r="I2794" s="204" t="s">
        <v>669</v>
      </c>
      <c r="J2794" s="68"/>
      <c r="K2794" s="68"/>
      <c r="L2794" s="68"/>
      <c r="M2794" s="68"/>
      <c r="N2794" s="379"/>
      <c r="O2794" s="379"/>
      <c r="P2794" s="222">
        <v>2060408.13</v>
      </c>
      <c r="Q2794" s="222">
        <v>0</v>
      </c>
      <c r="R2794" s="68" t="s">
        <v>639</v>
      </c>
      <c r="S2794" s="381"/>
      <c r="T2794" s="287"/>
    </row>
    <row r="2795" spans="1:20" ht="38.25">
      <c r="A2795" s="198" t="s">
        <v>668</v>
      </c>
      <c r="B2795" s="68"/>
      <c r="C2795" s="220" t="s">
        <v>1258</v>
      </c>
      <c r="D2795" s="221">
        <v>44830</v>
      </c>
      <c r="E2795" s="198" t="s">
        <v>5594</v>
      </c>
      <c r="F2795" s="198" t="s">
        <v>13</v>
      </c>
      <c r="G2795" s="198">
        <v>437061</v>
      </c>
      <c r="H2795" s="68"/>
      <c r="I2795" s="204" t="s">
        <v>669</v>
      </c>
      <c r="J2795" s="68"/>
      <c r="K2795" s="68"/>
      <c r="L2795" s="68"/>
      <c r="M2795" s="68"/>
      <c r="N2795" s="379"/>
      <c r="O2795" s="379"/>
      <c r="P2795" s="222">
        <v>879168.54</v>
      </c>
      <c r="Q2795" s="222">
        <v>0</v>
      </c>
      <c r="R2795" s="68" t="s">
        <v>639</v>
      </c>
      <c r="S2795" s="381"/>
      <c r="T2795" s="287"/>
    </row>
    <row r="2796" spans="1:20" ht="38.25">
      <c r="A2796" s="198" t="s">
        <v>668</v>
      </c>
      <c r="B2796" s="68"/>
      <c r="C2796" s="220" t="s">
        <v>1258</v>
      </c>
      <c r="D2796" s="221">
        <v>44830</v>
      </c>
      <c r="E2796" s="198" t="s">
        <v>5595</v>
      </c>
      <c r="F2796" s="198" t="s">
        <v>13</v>
      </c>
      <c r="G2796" s="198">
        <v>437063</v>
      </c>
      <c r="H2796" s="68"/>
      <c r="I2796" s="204" t="s">
        <v>669</v>
      </c>
      <c r="J2796" s="68"/>
      <c r="K2796" s="68"/>
      <c r="L2796" s="68"/>
      <c r="M2796" s="68"/>
      <c r="N2796" s="379"/>
      <c r="O2796" s="379"/>
      <c r="P2796" s="222">
        <v>2414739.7599999998</v>
      </c>
      <c r="Q2796" s="222">
        <v>0</v>
      </c>
      <c r="R2796" s="68" t="s">
        <v>639</v>
      </c>
      <c r="S2796" s="381"/>
      <c r="T2796" s="287"/>
    </row>
    <row r="2797" spans="1:20" ht="38.25">
      <c r="A2797" s="198" t="s">
        <v>668</v>
      </c>
      <c r="B2797" s="68"/>
      <c r="C2797" s="220" t="s">
        <v>1258</v>
      </c>
      <c r="D2797" s="221">
        <v>44830</v>
      </c>
      <c r="E2797" s="198" t="s">
        <v>5596</v>
      </c>
      <c r="F2797" s="198" t="s">
        <v>13</v>
      </c>
      <c r="G2797" s="198">
        <v>437065</v>
      </c>
      <c r="H2797" s="68"/>
      <c r="I2797" s="204" t="s">
        <v>669</v>
      </c>
      <c r="J2797" s="68"/>
      <c r="K2797" s="68"/>
      <c r="L2797" s="68"/>
      <c r="M2797" s="68"/>
      <c r="N2797" s="379"/>
      <c r="O2797" s="379"/>
      <c r="P2797" s="222">
        <v>5659152.9500000002</v>
      </c>
      <c r="Q2797" s="222">
        <v>0</v>
      </c>
      <c r="R2797" s="68" t="s">
        <v>639</v>
      </c>
      <c r="S2797" s="381"/>
      <c r="T2797" s="287"/>
    </row>
    <row r="2798" spans="1:20" ht="38.25">
      <c r="A2798" s="198" t="s">
        <v>668</v>
      </c>
      <c r="B2798" s="68"/>
      <c r="C2798" s="220" t="s">
        <v>1258</v>
      </c>
      <c r="D2798" s="221">
        <v>44830</v>
      </c>
      <c r="E2798" s="198" t="s">
        <v>5597</v>
      </c>
      <c r="F2798" s="198" t="s">
        <v>13</v>
      </c>
      <c r="G2798" s="198">
        <v>437067</v>
      </c>
      <c r="H2798" s="68"/>
      <c r="I2798" s="204" t="s">
        <v>669</v>
      </c>
      <c r="J2798" s="68"/>
      <c r="K2798" s="68"/>
      <c r="L2798" s="68"/>
      <c r="M2798" s="68"/>
      <c r="N2798" s="379"/>
      <c r="O2798" s="379"/>
      <c r="P2798" s="222">
        <v>245072.47</v>
      </c>
      <c r="Q2798" s="222">
        <v>0</v>
      </c>
      <c r="R2798" s="68" t="s">
        <v>639</v>
      </c>
      <c r="S2798" s="381"/>
      <c r="T2798" s="287"/>
    </row>
    <row r="2799" spans="1:20" ht="38.25">
      <c r="A2799" s="198" t="s">
        <v>668</v>
      </c>
      <c r="B2799" s="68"/>
      <c r="C2799" s="220" t="s">
        <v>1258</v>
      </c>
      <c r="D2799" s="221">
        <v>44830</v>
      </c>
      <c r="E2799" s="198" t="s">
        <v>5598</v>
      </c>
      <c r="F2799" s="198" t="s">
        <v>13</v>
      </c>
      <c r="G2799" s="198">
        <v>437069</v>
      </c>
      <c r="H2799" s="68"/>
      <c r="I2799" s="204" t="s">
        <v>669</v>
      </c>
      <c r="J2799" s="68"/>
      <c r="K2799" s="68"/>
      <c r="L2799" s="68"/>
      <c r="M2799" s="68"/>
      <c r="N2799" s="379"/>
      <c r="O2799" s="379"/>
      <c r="P2799" s="222">
        <v>4617679.76</v>
      </c>
      <c r="Q2799" s="222">
        <v>0</v>
      </c>
      <c r="R2799" s="68" t="s">
        <v>639</v>
      </c>
      <c r="S2799" s="381"/>
      <c r="T2799" s="287"/>
    </row>
    <row r="2800" spans="1:20" ht="38.25">
      <c r="A2800" s="198" t="s">
        <v>668</v>
      </c>
      <c r="B2800" s="68"/>
      <c r="C2800" s="220" t="s">
        <v>1258</v>
      </c>
      <c r="D2800" s="221">
        <v>44830</v>
      </c>
      <c r="E2800" s="198" t="s">
        <v>5599</v>
      </c>
      <c r="F2800" s="198" t="s">
        <v>13</v>
      </c>
      <c r="G2800" s="198">
        <v>437071</v>
      </c>
      <c r="H2800" s="68"/>
      <c r="I2800" s="204" t="s">
        <v>669</v>
      </c>
      <c r="J2800" s="68"/>
      <c r="K2800" s="68"/>
      <c r="L2800" s="68"/>
      <c r="M2800" s="68"/>
      <c r="N2800" s="379"/>
      <c r="O2800" s="379"/>
      <c r="P2800" s="222">
        <v>4793882.91</v>
      </c>
      <c r="Q2800" s="222">
        <v>0</v>
      </c>
      <c r="R2800" s="68" t="s">
        <v>639</v>
      </c>
      <c r="S2800" s="381"/>
      <c r="T2800" s="287"/>
    </row>
    <row r="2801" spans="1:20" ht="38.25">
      <c r="A2801" s="198" t="s">
        <v>668</v>
      </c>
      <c r="B2801" s="68"/>
      <c r="C2801" s="220" t="s">
        <v>1258</v>
      </c>
      <c r="D2801" s="221">
        <v>44830</v>
      </c>
      <c r="E2801" s="198" t="s">
        <v>5600</v>
      </c>
      <c r="F2801" s="198" t="s">
        <v>13</v>
      </c>
      <c r="G2801" s="198">
        <v>437073</v>
      </c>
      <c r="H2801" s="68"/>
      <c r="I2801" s="204" t="s">
        <v>669</v>
      </c>
      <c r="J2801" s="68"/>
      <c r="K2801" s="68"/>
      <c r="L2801" s="68"/>
      <c r="M2801" s="68"/>
      <c r="N2801" s="379"/>
      <c r="O2801" s="379"/>
      <c r="P2801" s="222">
        <v>570201.97</v>
      </c>
      <c r="Q2801" s="222">
        <v>0</v>
      </c>
      <c r="R2801" s="68" t="s">
        <v>639</v>
      </c>
      <c r="S2801" s="381"/>
      <c r="T2801" s="287"/>
    </row>
    <row r="2802" spans="1:20" ht="38.25">
      <c r="A2802" s="198" t="s">
        <v>668</v>
      </c>
      <c r="B2802" s="68"/>
      <c r="C2802" s="220" t="s">
        <v>1258</v>
      </c>
      <c r="D2802" s="221">
        <v>44830</v>
      </c>
      <c r="E2802" s="198" t="s">
        <v>5601</v>
      </c>
      <c r="F2802" s="198" t="s">
        <v>13</v>
      </c>
      <c r="G2802" s="198">
        <v>437081</v>
      </c>
      <c r="H2802" s="68"/>
      <c r="I2802" s="204" t="s">
        <v>669</v>
      </c>
      <c r="J2802" s="68"/>
      <c r="K2802" s="68"/>
      <c r="L2802" s="68"/>
      <c r="M2802" s="68"/>
      <c r="N2802" s="379"/>
      <c r="O2802" s="379"/>
      <c r="P2802" s="222">
        <v>1033658.08</v>
      </c>
      <c r="Q2802" s="222">
        <v>0</v>
      </c>
      <c r="R2802" s="68" t="s">
        <v>639</v>
      </c>
      <c r="S2802" s="381"/>
      <c r="T2802" s="287"/>
    </row>
    <row r="2803" spans="1:20" ht="38.25">
      <c r="A2803" s="198" t="s">
        <v>668</v>
      </c>
      <c r="B2803" s="68"/>
      <c r="C2803" s="220" t="s">
        <v>1258</v>
      </c>
      <c r="D2803" s="221">
        <v>44830</v>
      </c>
      <c r="E2803" s="198" t="s">
        <v>5602</v>
      </c>
      <c r="F2803" s="198" t="s">
        <v>13</v>
      </c>
      <c r="G2803" s="198">
        <v>437075</v>
      </c>
      <c r="H2803" s="68"/>
      <c r="I2803" s="204" t="s">
        <v>669</v>
      </c>
      <c r="J2803" s="68"/>
      <c r="K2803" s="68"/>
      <c r="L2803" s="68"/>
      <c r="M2803" s="68"/>
      <c r="N2803" s="379"/>
      <c r="O2803" s="379"/>
      <c r="P2803" s="222">
        <v>13166962.51</v>
      </c>
      <c r="Q2803" s="222">
        <v>0</v>
      </c>
      <c r="R2803" s="68" t="s">
        <v>639</v>
      </c>
      <c r="S2803" s="381"/>
      <c r="T2803" s="287"/>
    </row>
    <row r="2804" spans="1:20" ht="38.25">
      <c r="A2804" s="198" t="s">
        <v>668</v>
      </c>
      <c r="B2804" s="68"/>
      <c r="C2804" s="220" t="s">
        <v>1258</v>
      </c>
      <c r="D2804" s="221">
        <v>44830</v>
      </c>
      <c r="E2804" s="198" t="s">
        <v>5603</v>
      </c>
      <c r="F2804" s="198" t="s">
        <v>13</v>
      </c>
      <c r="G2804" s="198">
        <v>437077</v>
      </c>
      <c r="H2804" s="68"/>
      <c r="I2804" s="204" t="s">
        <v>669</v>
      </c>
      <c r="J2804" s="68"/>
      <c r="K2804" s="68"/>
      <c r="L2804" s="68"/>
      <c r="M2804" s="68"/>
      <c r="N2804" s="379"/>
      <c r="O2804" s="379"/>
      <c r="P2804" s="222">
        <v>5618294.4500000002</v>
      </c>
      <c r="Q2804" s="222">
        <v>0</v>
      </c>
      <c r="R2804" s="68" t="s">
        <v>639</v>
      </c>
      <c r="S2804" s="381"/>
      <c r="T2804" s="287"/>
    </row>
    <row r="2805" spans="1:20" ht="38.25">
      <c r="A2805" s="198" t="s">
        <v>668</v>
      </c>
      <c r="B2805" s="68"/>
      <c r="C2805" s="220" t="s">
        <v>1258</v>
      </c>
      <c r="D2805" s="221">
        <v>44830</v>
      </c>
      <c r="E2805" s="198" t="s">
        <v>5604</v>
      </c>
      <c r="F2805" s="198" t="s">
        <v>13</v>
      </c>
      <c r="G2805" s="198">
        <v>437079</v>
      </c>
      <c r="H2805" s="68"/>
      <c r="I2805" s="204" t="s">
        <v>669</v>
      </c>
      <c r="J2805" s="68"/>
      <c r="K2805" s="68"/>
      <c r="L2805" s="68"/>
      <c r="M2805" s="68"/>
      <c r="N2805" s="379"/>
      <c r="O2805" s="379"/>
      <c r="P2805" s="222">
        <v>2422467.75</v>
      </c>
      <c r="Q2805" s="222">
        <v>0</v>
      </c>
      <c r="R2805" s="68" t="s">
        <v>639</v>
      </c>
      <c r="S2805" s="381"/>
      <c r="T2805" s="287"/>
    </row>
    <row r="2806" spans="1:20" ht="38.25">
      <c r="A2806" s="198" t="s">
        <v>668</v>
      </c>
      <c r="B2806" s="68"/>
      <c r="C2806" s="220" t="s">
        <v>1258</v>
      </c>
      <c r="D2806" s="221">
        <v>44830</v>
      </c>
      <c r="E2806" s="198" t="s">
        <v>5605</v>
      </c>
      <c r="F2806" s="198" t="s">
        <v>13</v>
      </c>
      <c r="G2806" s="198">
        <v>437083</v>
      </c>
      <c r="H2806" s="68"/>
      <c r="I2806" s="204" t="s">
        <v>669</v>
      </c>
      <c r="J2806" s="68"/>
      <c r="K2806" s="68"/>
      <c r="L2806" s="68"/>
      <c r="M2806" s="68"/>
      <c r="N2806" s="379"/>
      <c r="O2806" s="379"/>
      <c r="P2806" s="222">
        <v>2333427.9700000002</v>
      </c>
      <c r="Q2806" s="222">
        <v>0</v>
      </c>
      <c r="R2806" s="68" t="s">
        <v>639</v>
      </c>
      <c r="S2806" s="381"/>
      <c r="T2806" s="287"/>
    </row>
    <row r="2807" spans="1:20" ht="38.25">
      <c r="A2807" s="198" t="s">
        <v>668</v>
      </c>
      <c r="B2807" s="68"/>
      <c r="C2807" s="220" t="s">
        <v>1258</v>
      </c>
      <c r="D2807" s="221">
        <v>44830</v>
      </c>
      <c r="E2807" s="198" t="s">
        <v>5606</v>
      </c>
      <c r="F2807" s="198" t="s">
        <v>13</v>
      </c>
      <c r="G2807" s="198">
        <v>437085</v>
      </c>
      <c r="H2807" s="68"/>
      <c r="I2807" s="204" t="s">
        <v>669</v>
      </c>
      <c r="J2807" s="68"/>
      <c r="K2807" s="68"/>
      <c r="L2807" s="68"/>
      <c r="M2807" s="68"/>
      <c r="N2807" s="379"/>
      <c r="O2807" s="379"/>
      <c r="P2807" s="222">
        <v>2417512.91</v>
      </c>
      <c r="Q2807" s="222">
        <v>0</v>
      </c>
      <c r="R2807" s="68" t="s">
        <v>639</v>
      </c>
      <c r="S2807" s="381"/>
      <c r="T2807" s="287"/>
    </row>
    <row r="2808" spans="1:20" ht="38.25">
      <c r="A2808" s="198" t="s">
        <v>668</v>
      </c>
      <c r="B2808" s="68"/>
      <c r="C2808" s="220" t="s">
        <v>1258</v>
      </c>
      <c r="D2808" s="221">
        <v>44830</v>
      </c>
      <c r="E2808" s="198" t="s">
        <v>5607</v>
      </c>
      <c r="F2808" s="198" t="s">
        <v>13</v>
      </c>
      <c r="G2808" s="198">
        <v>437087</v>
      </c>
      <c r="H2808" s="68"/>
      <c r="I2808" s="204" t="s">
        <v>669</v>
      </c>
      <c r="J2808" s="68"/>
      <c r="K2808" s="68"/>
      <c r="L2808" s="68"/>
      <c r="M2808" s="68"/>
      <c r="N2808" s="379"/>
      <c r="O2808" s="379"/>
      <c r="P2808" s="222">
        <v>446331.77</v>
      </c>
      <c r="Q2808" s="222">
        <v>0</v>
      </c>
      <c r="R2808" s="68" t="s">
        <v>639</v>
      </c>
      <c r="S2808" s="381"/>
      <c r="T2808" s="287"/>
    </row>
    <row r="2809" spans="1:20" ht="38.25">
      <c r="A2809" s="198" t="s">
        <v>668</v>
      </c>
      <c r="B2809" s="68"/>
      <c r="C2809" s="220" t="s">
        <v>1258</v>
      </c>
      <c r="D2809" s="221">
        <v>44830</v>
      </c>
      <c r="E2809" s="198" t="s">
        <v>5608</v>
      </c>
      <c r="F2809" s="198" t="s">
        <v>13</v>
      </c>
      <c r="G2809" s="198">
        <v>437089</v>
      </c>
      <c r="H2809" s="68"/>
      <c r="I2809" s="204" t="s">
        <v>669</v>
      </c>
      <c r="J2809" s="68"/>
      <c r="K2809" s="68"/>
      <c r="L2809" s="68"/>
      <c r="M2809" s="68"/>
      <c r="N2809" s="379"/>
      <c r="O2809" s="379"/>
      <c r="P2809" s="222">
        <v>1627571.36</v>
      </c>
      <c r="Q2809" s="222">
        <v>0</v>
      </c>
      <c r="R2809" s="68" t="s">
        <v>639</v>
      </c>
      <c r="S2809" s="381"/>
      <c r="T2809" s="287"/>
    </row>
    <row r="2810" spans="1:20" ht="38.25">
      <c r="A2810" s="198" t="s">
        <v>668</v>
      </c>
      <c r="B2810" s="68"/>
      <c r="C2810" s="220" t="s">
        <v>1258</v>
      </c>
      <c r="D2810" s="221">
        <v>44830</v>
      </c>
      <c r="E2810" s="198" t="s">
        <v>5609</v>
      </c>
      <c r="F2810" s="198" t="s">
        <v>13</v>
      </c>
      <c r="G2810" s="198">
        <v>437091</v>
      </c>
      <c r="H2810" s="68"/>
      <c r="I2810" s="204" t="s">
        <v>669</v>
      </c>
      <c r="J2810" s="68"/>
      <c r="K2810" s="68"/>
      <c r="L2810" s="68"/>
      <c r="M2810" s="68"/>
      <c r="N2810" s="379"/>
      <c r="O2810" s="379"/>
      <c r="P2810" s="222">
        <v>4470315.91</v>
      </c>
      <c r="Q2810" s="222">
        <v>0</v>
      </c>
      <c r="R2810" s="68" t="s">
        <v>639</v>
      </c>
      <c r="S2810" s="381"/>
      <c r="T2810" s="287"/>
    </row>
    <row r="2811" spans="1:20" ht="102">
      <c r="A2811" s="198">
        <v>548</v>
      </c>
      <c r="B2811" s="68"/>
      <c r="C2811" s="220" t="s">
        <v>1288</v>
      </c>
      <c r="D2811" s="221">
        <v>44830</v>
      </c>
      <c r="E2811" s="198" t="s">
        <v>5610</v>
      </c>
      <c r="F2811" s="198" t="s">
        <v>11</v>
      </c>
      <c r="G2811" s="198">
        <v>1043032</v>
      </c>
      <c r="H2811" s="68"/>
      <c r="I2811" s="204" t="s">
        <v>6726</v>
      </c>
      <c r="J2811" s="68"/>
      <c r="K2811" s="68"/>
      <c r="L2811" s="68"/>
      <c r="M2811" s="68"/>
      <c r="N2811" s="379"/>
      <c r="O2811" s="379"/>
      <c r="P2811" s="222">
        <v>490</v>
      </c>
      <c r="Q2811" s="222">
        <v>0</v>
      </c>
      <c r="R2811" s="68" t="s">
        <v>639</v>
      </c>
      <c r="S2811" s="381"/>
      <c r="T2811" s="287"/>
    </row>
    <row r="2812" spans="1:20" ht="76.5">
      <c r="A2812" s="198">
        <v>389</v>
      </c>
      <c r="B2812" s="68"/>
      <c r="C2812" s="220" t="s">
        <v>1437</v>
      </c>
      <c r="D2812" s="221">
        <v>44830</v>
      </c>
      <c r="E2812" s="198" t="s">
        <v>5611</v>
      </c>
      <c r="F2812" s="198" t="s">
        <v>11</v>
      </c>
      <c r="G2812" s="198">
        <v>1043063</v>
      </c>
      <c r="H2812" s="68"/>
      <c r="I2812" s="204" t="s">
        <v>6727</v>
      </c>
      <c r="J2812" s="68"/>
      <c r="K2812" s="68"/>
      <c r="L2812" s="68"/>
      <c r="M2812" s="68"/>
      <c r="N2812" s="379"/>
      <c r="O2812" s="379"/>
      <c r="P2812" s="222">
        <v>50</v>
      </c>
      <c r="Q2812" s="222">
        <v>0</v>
      </c>
      <c r="R2812" s="68" t="s">
        <v>639</v>
      </c>
      <c r="S2812" s="381"/>
      <c r="T2812" s="287"/>
    </row>
    <row r="2813" spans="1:20" ht="89.25">
      <c r="A2813" s="198">
        <v>389</v>
      </c>
      <c r="B2813" s="68"/>
      <c r="C2813" s="220" t="s">
        <v>1437</v>
      </c>
      <c r="D2813" s="221">
        <v>44830</v>
      </c>
      <c r="E2813" s="198" t="s">
        <v>5612</v>
      </c>
      <c r="F2813" s="198" t="s">
        <v>11</v>
      </c>
      <c r="G2813" s="198">
        <v>1043071</v>
      </c>
      <c r="H2813" s="68"/>
      <c r="I2813" s="204" t="s">
        <v>6728</v>
      </c>
      <c r="J2813" s="68"/>
      <c r="K2813" s="68"/>
      <c r="L2813" s="68"/>
      <c r="M2813" s="68"/>
      <c r="N2813" s="379"/>
      <c r="O2813" s="379"/>
      <c r="P2813" s="222">
        <v>50</v>
      </c>
      <c r="Q2813" s="222">
        <v>0</v>
      </c>
      <c r="R2813" s="68" t="s">
        <v>639</v>
      </c>
      <c r="S2813" s="381"/>
      <c r="T2813" s="287"/>
    </row>
    <row r="2814" spans="1:20" ht="76.5">
      <c r="A2814" s="198">
        <v>117</v>
      </c>
      <c r="B2814" s="68"/>
      <c r="C2814" s="220" t="s">
        <v>55</v>
      </c>
      <c r="D2814" s="221">
        <v>44830</v>
      </c>
      <c r="E2814" s="198" t="s">
        <v>5613</v>
      </c>
      <c r="F2814" s="198" t="s">
        <v>11</v>
      </c>
      <c r="G2814" s="198">
        <v>1043064</v>
      </c>
      <c r="H2814" s="68"/>
      <c r="I2814" s="204" t="s">
        <v>6729</v>
      </c>
      <c r="J2814" s="68"/>
      <c r="K2814" s="68"/>
      <c r="L2814" s="68"/>
      <c r="M2814" s="68"/>
      <c r="N2814" s="379"/>
      <c r="O2814" s="379"/>
      <c r="P2814" s="222">
        <v>50</v>
      </c>
      <c r="Q2814" s="222">
        <v>0</v>
      </c>
      <c r="R2814" s="68" t="s">
        <v>639</v>
      </c>
      <c r="S2814" s="381"/>
      <c r="T2814" s="287"/>
    </row>
    <row r="2815" spans="1:20" ht="89.25">
      <c r="A2815" s="198">
        <v>389</v>
      </c>
      <c r="B2815" s="68"/>
      <c r="C2815" s="220" t="s">
        <v>1437</v>
      </c>
      <c r="D2815" s="221">
        <v>44830</v>
      </c>
      <c r="E2815" s="198" t="s">
        <v>5614</v>
      </c>
      <c r="F2815" s="198" t="s">
        <v>11</v>
      </c>
      <c r="G2815" s="198">
        <v>1043067</v>
      </c>
      <c r="H2815" s="68"/>
      <c r="I2815" s="204" t="s">
        <v>6730</v>
      </c>
      <c r="J2815" s="68"/>
      <c r="K2815" s="68"/>
      <c r="L2815" s="68"/>
      <c r="M2815" s="68"/>
      <c r="N2815" s="379"/>
      <c r="O2815" s="379"/>
      <c r="P2815" s="222">
        <v>50</v>
      </c>
      <c r="Q2815" s="222">
        <v>0</v>
      </c>
      <c r="R2815" s="68" t="s">
        <v>639</v>
      </c>
      <c r="S2815" s="381"/>
      <c r="T2815" s="287"/>
    </row>
    <row r="2816" spans="1:20" ht="76.5">
      <c r="A2816" s="198">
        <v>117</v>
      </c>
      <c r="B2816" s="68"/>
      <c r="C2816" s="220" t="s">
        <v>55</v>
      </c>
      <c r="D2816" s="221">
        <v>44830</v>
      </c>
      <c r="E2816" s="198" t="s">
        <v>5615</v>
      </c>
      <c r="F2816" s="198" t="s">
        <v>11</v>
      </c>
      <c r="G2816" s="198">
        <v>1043068</v>
      </c>
      <c r="H2816" s="68"/>
      <c r="I2816" s="204" t="s">
        <v>6731</v>
      </c>
      <c r="J2816" s="68"/>
      <c r="K2816" s="68"/>
      <c r="L2816" s="68"/>
      <c r="M2816" s="68"/>
      <c r="N2816" s="379"/>
      <c r="O2816" s="379"/>
      <c r="P2816" s="222">
        <v>50</v>
      </c>
      <c r="Q2816" s="222">
        <v>0</v>
      </c>
      <c r="R2816" s="68" t="s">
        <v>639</v>
      </c>
      <c r="S2816" s="381"/>
      <c r="T2816" s="287"/>
    </row>
    <row r="2817" spans="1:20" ht="76.5">
      <c r="A2817" s="198">
        <v>117</v>
      </c>
      <c r="B2817" s="68"/>
      <c r="C2817" s="220" t="s">
        <v>55</v>
      </c>
      <c r="D2817" s="221">
        <v>44830</v>
      </c>
      <c r="E2817" s="198" t="s">
        <v>5616</v>
      </c>
      <c r="F2817" s="198" t="s">
        <v>11</v>
      </c>
      <c r="G2817" s="198">
        <v>1043072</v>
      </c>
      <c r="H2817" s="68"/>
      <c r="I2817" s="204" t="s">
        <v>6732</v>
      </c>
      <c r="J2817" s="68"/>
      <c r="K2817" s="68"/>
      <c r="L2817" s="68"/>
      <c r="M2817" s="68"/>
      <c r="N2817" s="379"/>
      <c r="O2817" s="379"/>
      <c r="P2817" s="222">
        <v>50</v>
      </c>
      <c r="Q2817" s="222">
        <v>0</v>
      </c>
      <c r="R2817" s="68" t="s">
        <v>639</v>
      </c>
      <c r="S2817" s="381"/>
      <c r="T2817" s="287"/>
    </row>
    <row r="2818" spans="1:20" ht="89.25">
      <c r="A2818" s="198">
        <v>251</v>
      </c>
      <c r="B2818" s="68"/>
      <c r="C2818" s="220" t="s">
        <v>104</v>
      </c>
      <c r="D2818" s="221">
        <v>44830</v>
      </c>
      <c r="E2818" s="198" t="s">
        <v>5617</v>
      </c>
      <c r="F2818" s="198" t="s">
        <v>6</v>
      </c>
      <c r="G2818" s="198">
        <v>1043104</v>
      </c>
      <c r="H2818" s="68"/>
      <c r="I2818" s="204" t="s">
        <v>6733</v>
      </c>
      <c r="J2818" s="68"/>
      <c r="K2818" s="68"/>
      <c r="L2818" s="68"/>
      <c r="M2818" s="68"/>
      <c r="N2818" s="379"/>
      <c r="O2818" s="379"/>
      <c r="P2818" s="222">
        <v>0</v>
      </c>
      <c r="Q2818" s="222">
        <v>306977.03999999998</v>
      </c>
      <c r="R2818" s="68" t="s">
        <v>639</v>
      </c>
      <c r="S2818" s="381"/>
      <c r="T2818" s="287"/>
    </row>
    <row r="2819" spans="1:20" ht="89.25">
      <c r="A2819" s="198">
        <v>25</v>
      </c>
      <c r="B2819" s="68"/>
      <c r="C2819" s="220" t="s">
        <v>43</v>
      </c>
      <c r="D2819" s="221">
        <v>44830</v>
      </c>
      <c r="E2819" s="198" t="s">
        <v>5618</v>
      </c>
      <c r="F2819" s="198" t="s">
        <v>11</v>
      </c>
      <c r="G2819" s="198">
        <v>1043104</v>
      </c>
      <c r="H2819" s="68"/>
      <c r="I2819" s="204" t="s">
        <v>6734</v>
      </c>
      <c r="J2819" s="68"/>
      <c r="K2819" s="68"/>
      <c r="L2819" s="68"/>
      <c r="M2819" s="68"/>
      <c r="N2819" s="379"/>
      <c r="O2819" s="379"/>
      <c r="P2819" s="222">
        <v>50</v>
      </c>
      <c r="Q2819" s="222">
        <v>0</v>
      </c>
      <c r="R2819" s="68" t="s">
        <v>639</v>
      </c>
      <c r="S2819" s="381"/>
      <c r="T2819" s="287"/>
    </row>
    <row r="2820" spans="1:20" ht="51">
      <c r="A2820" s="198">
        <v>213</v>
      </c>
      <c r="B2820" s="68"/>
      <c r="C2820" s="220" t="s">
        <v>92</v>
      </c>
      <c r="D2820" s="221">
        <v>44831</v>
      </c>
      <c r="E2820" s="198" t="s">
        <v>5619</v>
      </c>
      <c r="F2820" s="198" t="s">
        <v>3</v>
      </c>
      <c r="G2820" s="198">
        <v>2053367</v>
      </c>
      <c r="H2820" s="68"/>
      <c r="I2820" s="204" t="s">
        <v>6735</v>
      </c>
      <c r="J2820" s="68"/>
      <c r="K2820" s="68"/>
      <c r="L2820" s="68"/>
      <c r="M2820" s="68"/>
      <c r="N2820" s="379"/>
      <c r="O2820" s="379"/>
      <c r="P2820" s="222">
        <v>0</v>
      </c>
      <c r="Q2820" s="222">
        <v>1.1000000000000001</v>
      </c>
      <c r="R2820" s="68" t="s">
        <v>639</v>
      </c>
      <c r="S2820" s="381"/>
      <c r="T2820" s="287"/>
    </row>
    <row r="2821" spans="1:20" ht="51">
      <c r="A2821" s="198">
        <v>46</v>
      </c>
      <c r="B2821" s="68"/>
      <c r="C2821" s="220" t="s">
        <v>1384</v>
      </c>
      <c r="D2821" s="221">
        <v>44831</v>
      </c>
      <c r="E2821" s="198" t="s">
        <v>5620</v>
      </c>
      <c r="F2821" s="198" t="s">
        <v>3</v>
      </c>
      <c r="G2821" s="198">
        <v>2053371</v>
      </c>
      <c r="H2821" s="68"/>
      <c r="I2821" s="204" t="s">
        <v>6736</v>
      </c>
      <c r="J2821" s="68"/>
      <c r="K2821" s="68"/>
      <c r="L2821" s="68"/>
      <c r="M2821" s="68"/>
      <c r="N2821" s="379"/>
      <c r="O2821" s="379"/>
      <c r="P2821" s="222">
        <v>0</v>
      </c>
      <c r="Q2821" s="222">
        <v>74</v>
      </c>
      <c r="R2821" s="68" t="s">
        <v>639</v>
      </c>
      <c r="S2821" s="381"/>
      <c r="T2821" s="287"/>
    </row>
    <row r="2822" spans="1:20" ht="51">
      <c r="A2822" s="198">
        <v>46</v>
      </c>
      <c r="B2822" s="68"/>
      <c r="C2822" s="220" t="s">
        <v>1384</v>
      </c>
      <c r="D2822" s="221">
        <v>44831</v>
      </c>
      <c r="E2822" s="198" t="s">
        <v>5621</v>
      </c>
      <c r="F2822" s="198" t="s">
        <v>3</v>
      </c>
      <c r="G2822" s="198">
        <v>2053372</v>
      </c>
      <c r="H2822" s="68"/>
      <c r="I2822" s="204" t="s">
        <v>6737</v>
      </c>
      <c r="J2822" s="68"/>
      <c r="K2822" s="68"/>
      <c r="L2822" s="68"/>
      <c r="M2822" s="68"/>
      <c r="N2822" s="379"/>
      <c r="O2822" s="379"/>
      <c r="P2822" s="222">
        <v>0</v>
      </c>
      <c r="Q2822" s="222">
        <v>74</v>
      </c>
      <c r="R2822" s="68" t="s">
        <v>639</v>
      </c>
      <c r="S2822" s="381"/>
      <c r="T2822" s="287"/>
    </row>
    <row r="2823" spans="1:20" ht="51">
      <c r="A2823" s="198">
        <v>46</v>
      </c>
      <c r="B2823" s="68"/>
      <c r="C2823" s="220" t="s">
        <v>1384</v>
      </c>
      <c r="D2823" s="221">
        <v>44831</v>
      </c>
      <c r="E2823" s="198" t="s">
        <v>5622</v>
      </c>
      <c r="F2823" s="198" t="s">
        <v>3</v>
      </c>
      <c r="G2823" s="198">
        <v>2053373</v>
      </c>
      <c r="H2823" s="68"/>
      <c r="I2823" s="204" t="s">
        <v>6738</v>
      </c>
      <c r="J2823" s="68"/>
      <c r="K2823" s="68"/>
      <c r="L2823" s="68"/>
      <c r="M2823" s="68"/>
      <c r="N2823" s="379"/>
      <c r="O2823" s="379"/>
      <c r="P2823" s="222">
        <v>0</v>
      </c>
      <c r="Q2823" s="222">
        <v>74</v>
      </c>
      <c r="R2823" s="68" t="s">
        <v>639</v>
      </c>
      <c r="S2823" s="381"/>
      <c r="T2823" s="287"/>
    </row>
    <row r="2824" spans="1:20" ht="51">
      <c r="A2824" s="198">
        <v>526</v>
      </c>
      <c r="B2824" s="68"/>
      <c r="C2824" s="220" t="s">
        <v>1269</v>
      </c>
      <c r="D2824" s="221">
        <v>44831</v>
      </c>
      <c r="E2824" s="198" t="s">
        <v>5623</v>
      </c>
      <c r="F2824" s="198" t="s">
        <v>3</v>
      </c>
      <c r="G2824" s="198">
        <v>2053375</v>
      </c>
      <c r="H2824" s="68"/>
      <c r="I2824" s="204" t="s">
        <v>6739</v>
      </c>
      <c r="J2824" s="68"/>
      <c r="K2824" s="68"/>
      <c r="L2824" s="68"/>
      <c r="M2824" s="68"/>
      <c r="N2824" s="379"/>
      <c r="O2824" s="379"/>
      <c r="P2824" s="222">
        <v>0</v>
      </c>
      <c r="Q2824" s="222">
        <v>216.03</v>
      </c>
      <c r="R2824" s="68" t="s">
        <v>639</v>
      </c>
      <c r="S2824" s="381"/>
      <c r="T2824" s="287"/>
    </row>
    <row r="2825" spans="1:20" ht="51">
      <c r="A2825" s="198">
        <v>46</v>
      </c>
      <c r="B2825" s="68"/>
      <c r="C2825" s="220" t="s">
        <v>1384</v>
      </c>
      <c r="D2825" s="221">
        <v>44831</v>
      </c>
      <c r="E2825" s="198" t="s">
        <v>5624</v>
      </c>
      <c r="F2825" s="198" t="s">
        <v>3</v>
      </c>
      <c r="G2825" s="198">
        <v>2053376</v>
      </c>
      <c r="H2825" s="68"/>
      <c r="I2825" s="204" t="s">
        <v>6740</v>
      </c>
      <c r="J2825" s="68"/>
      <c r="K2825" s="68"/>
      <c r="L2825" s="68"/>
      <c r="M2825" s="68"/>
      <c r="N2825" s="379"/>
      <c r="O2825" s="379"/>
      <c r="P2825" s="222">
        <v>0</v>
      </c>
      <c r="Q2825" s="222">
        <v>173</v>
      </c>
      <c r="R2825" s="68" t="s">
        <v>639</v>
      </c>
      <c r="S2825" s="381"/>
      <c r="T2825" s="287"/>
    </row>
    <row r="2826" spans="1:20" ht="63.75">
      <c r="A2826" s="198">
        <v>598</v>
      </c>
      <c r="B2826" s="68"/>
      <c r="C2826" s="220" t="s">
        <v>674</v>
      </c>
      <c r="D2826" s="221">
        <v>44831</v>
      </c>
      <c r="E2826" s="198" t="s">
        <v>5625</v>
      </c>
      <c r="F2826" s="198" t="s">
        <v>3</v>
      </c>
      <c r="G2826" s="198">
        <v>2053400</v>
      </c>
      <c r="H2826" s="68"/>
      <c r="I2826" s="204" t="s">
        <v>6741</v>
      </c>
      <c r="J2826" s="68"/>
      <c r="K2826" s="68"/>
      <c r="L2826" s="68"/>
      <c r="M2826" s="68"/>
      <c r="N2826" s="379"/>
      <c r="O2826" s="379"/>
      <c r="P2826" s="222">
        <v>0</v>
      </c>
      <c r="Q2826" s="222">
        <v>0.92</v>
      </c>
      <c r="R2826" s="68" t="s">
        <v>639</v>
      </c>
      <c r="S2826" s="381"/>
      <c r="T2826" s="287"/>
    </row>
    <row r="2827" spans="1:20" ht="51">
      <c r="A2827" s="198">
        <v>46</v>
      </c>
      <c r="B2827" s="68"/>
      <c r="C2827" s="220" t="s">
        <v>1384</v>
      </c>
      <c r="D2827" s="221">
        <v>44831</v>
      </c>
      <c r="E2827" s="198" t="s">
        <v>5626</v>
      </c>
      <c r="F2827" s="198" t="s">
        <v>3</v>
      </c>
      <c r="G2827" s="198">
        <v>2053377</v>
      </c>
      <c r="H2827" s="68"/>
      <c r="I2827" s="204" t="s">
        <v>6742</v>
      </c>
      <c r="J2827" s="68"/>
      <c r="K2827" s="68"/>
      <c r="L2827" s="68"/>
      <c r="M2827" s="68"/>
      <c r="N2827" s="379"/>
      <c r="O2827" s="379"/>
      <c r="P2827" s="222">
        <v>0</v>
      </c>
      <c r="Q2827" s="222">
        <v>60</v>
      </c>
      <c r="R2827" s="68" t="s">
        <v>639</v>
      </c>
      <c r="S2827" s="381"/>
      <c r="T2827" s="287"/>
    </row>
    <row r="2828" spans="1:20" ht="51">
      <c r="A2828" s="198">
        <v>46</v>
      </c>
      <c r="B2828" s="68"/>
      <c r="C2828" s="220" t="s">
        <v>1384</v>
      </c>
      <c r="D2828" s="221">
        <v>44831</v>
      </c>
      <c r="E2828" s="198" t="s">
        <v>5627</v>
      </c>
      <c r="F2828" s="198" t="s">
        <v>3</v>
      </c>
      <c r="G2828" s="198">
        <v>2053380</v>
      </c>
      <c r="H2828" s="68"/>
      <c r="I2828" s="204" t="s">
        <v>6743</v>
      </c>
      <c r="J2828" s="68"/>
      <c r="K2828" s="68"/>
      <c r="L2828" s="68"/>
      <c r="M2828" s="68"/>
      <c r="N2828" s="379"/>
      <c r="O2828" s="379"/>
      <c r="P2828" s="222">
        <v>0</v>
      </c>
      <c r="Q2828" s="222">
        <v>1123</v>
      </c>
      <c r="R2828" s="68" t="s">
        <v>639</v>
      </c>
      <c r="S2828" s="381"/>
      <c r="T2828" s="287"/>
    </row>
    <row r="2829" spans="1:20" ht="63.75">
      <c r="A2829" s="198">
        <v>598</v>
      </c>
      <c r="B2829" s="68"/>
      <c r="C2829" s="220" t="s">
        <v>674</v>
      </c>
      <c r="D2829" s="221">
        <v>44831</v>
      </c>
      <c r="E2829" s="198" t="s">
        <v>5628</v>
      </c>
      <c r="F2829" s="198" t="s">
        <v>3</v>
      </c>
      <c r="G2829" s="198">
        <v>2053402</v>
      </c>
      <c r="H2829" s="68"/>
      <c r="I2829" s="204" t="s">
        <v>6744</v>
      </c>
      <c r="J2829" s="68"/>
      <c r="K2829" s="68"/>
      <c r="L2829" s="68"/>
      <c r="M2829" s="68"/>
      <c r="N2829" s="379"/>
      <c r="O2829" s="379"/>
      <c r="P2829" s="222">
        <v>0</v>
      </c>
      <c r="Q2829" s="222">
        <v>4177</v>
      </c>
      <c r="R2829" s="68" t="s">
        <v>639</v>
      </c>
      <c r="S2829" s="381"/>
      <c r="T2829" s="287"/>
    </row>
    <row r="2830" spans="1:20" ht="51">
      <c r="A2830" s="198">
        <v>203</v>
      </c>
      <c r="B2830" s="68"/>
      <c r="C2830" s="220" t="s">
        <v>87</v>
      </c>
      <c r="D2830" s="221">
        <v>44831</v>
      </c>
      <c r="E2830" s="198" t="s">
        <v>5629</v>
      </c>
      <c r="F2830" s="198" t="s">
        <v>3</v>
      </c>
      <c r="G2830" s="198">
        <v>2053404</v>
      </c>
      <c r="H2830" s="68"/>
      <c r="I2830" s="204" t="s">
        <v>6745</v>
      </c>
      <c r="J2830" s="68"/>
      <c r="K2830" s="68"/>
      <c r="L2830" s="68"/>
      <c r="M2830" s="68"/>
      <c r="N2830" s="379"/>
      <c r="O2830" s="379"/>
      <c r="P2830" s="222">
        <v>0</v>
      </c>
      <c r="Q2830" s="222">
        <v>15</v>
      </c>
      <c r="R2830" s="68" t="s">
        <v>639</v>
      </c>
      <c r="S2830" s="381"/>
      <c r="T2830" s="287"/>
    </row>
    <row r="2831" spans="1:20" ht="51">
      <c r="A2831" s="198">
        <v>203</v>
      </c>
      <c r="B2831" s="68"/>
      <c r="C2831" s="220" t="s">
        <v>87</v>
      </c>
      <c r="D2831" s="221">
        <v>44831</v>
      </c>
      <c r="E2831" s="198" t="s">
        <v>5630</v>
      </c>
      <c r="F2831" s="198" t="s">
        <v>3</v>
      </c>
      <c r="G2831" s="198">
        <v>2053405</v>
      </c>
      <c r="H2831" s="68"/>
      <c r="I2831" s="204" t="s">
        <v>6746</v>
      </c>
      <c r="J2831" s="68"/>
      <c r="K2831" s="68"/>
      <c r="L2831" s="68"/>
      <c r="M2831" s="68"/>
      <c r="N2831" s="379"/>
      <c r="O2831" s="379"/>
      <c r="P2831" s="222">
        <v>0</v>
      </c>
      <c r="Q2831" s="222">
        <v>15</v>
      </c>
      <c r="R2831" s="68" t="s">
        <v>639</v>
      </c>
      <c r="S2831" s="381"/>
      <c r="T2831" s="287"/>
    </row>
    <row r="2832" spans="1:20" ht="51">
      <c r="A2832" s="198">
        <v>66</v>
      </c>
      <c r="B2832" s="68"/>
      <c r="C2832" s="220" t="s">
        <v>47</v>
      </c>
      <c r="D2832" s="221">
        <v>44831</v>
      </c>
      <c r="E2832" s="198" t="s">
        <v>5631</v>
      </c>
      <c r="F2832" s="198" t="s">
        <v>3</v>
      </c>
      <c r="G2832" s="198">
        <v>2053413</v>
      </c>
      <c r="H2832" s="68"/>
      <c r="I2832" s="204" t="s">
        <v>6747</v>
      </c>
      <c r="J2832" s="68"/>
      <c r="K2832" s="68"/>
      <c r="L2832" s="68"/>
      <c r="M2832" s="68"/>
      <c r="N2832" s="379"/>
      <c r="O2832" s="379"/>
      <c r="P2832" s="222">
        <v>0</v>
      </c>
      <c r="Q2832" s="222">
        <v>50</v>
      </c>
      <c r="R2832" s="68" t="s">
        <v>639</v>
      </c>
      <c r="S2832" s="381"/>
      <c r="T2832" s="287"/>
    </row>
    <row r="2833" spans="1:20" ht="63.75">
      <c r="A2833" s="198">
        <v>650</v>
      </c>
      <c r="B2833" s="68"/>
      <c r="C2833" s="220" t="s">
        <v>176</v>
      </c>
      <c r="D2833" s="221">
        <v>44831</v>
      </c>
      <c r="E2833" s="198" t="s">
        <v>5632</v>
      </c>
      <c r="F2833" s="198" t="s">
        <v>3</v>
      </c>
      <c r="G2833" s="198">
        <v>2053419</v>
      </c>
      <c r="H2833" s="68"/>
      <c r="I2833" s="204" t="s">
        <v>6748</v>
      </c>
      <c r="J2833" s="68"/>
      <c r="K2833" s="68"/>
      <c r="L2833" s="68"/>
      <c r="M2833" s="68"/>
      <c r="N2833" s="379"/>
      <c r="O2833" s="379"/>
      <c r="P2833" s="222">
        <v>0</v>
      </c>
      <c r="Q2833" s="222">
        <v>300</v>
      </c>
      <c r="R2833" s="68" t="s">
        <v>639</v>
      </c>
      <c r="S2833" s="381"/>
      <c r="T2833" s="287"/>
    </row>
    <row r="2834" spans="1:20" ht="63.75">
      <c r="A2834" s="198">
        <v>683</v>
      </c>
      <c r="B2834" s="68"/>
      <c r="C2834" s="220" t="s">
        <v>1253</v>
      </c>
      <c r="D2834" s="221">
        <v>44831</v>
      </c>
      <c r="E2834" s="198" t="s">
        <v>5633</v>
      </c>
      <c r="F2834" s="198" t="s">
        <v>3</v>
      </c>
      <c r="G2834" s="198">
        <v>2053421</v>
      </c>
      <c r="H2834" s="68"/>
      <c r="I2834" s="204" t="s">
        <v>6749</v>
      </c>
      <c r="J2834" s="68"/>
      <c r="K2834" s="68"/>
      <c r="L2834" s="68"/>
      <c r="M2834" s="68"/>
      <c r="N2834" s="379"/>
      <c r="O2834" s="379"/>
      <c r="P2834" s="222">
        <v>0</v>
      </c>
      <c r="Q2834" s="222">
        <v>388.21</v>
      </c>
      <c r="R2834" s="68" t="s">
        <v>639</v>
      </c>
      <c r="S2834" s="381"/>
      <c r="T2834" s="287"/>
    </row>
    <row r="2835" spans="1:20" ht="63.75">
      <c r="A2835" s="198">
        <v>660</v>
      </c>
      <c r="B2835" s="68"/>
      <c r="C2835" s="220" t="s">
        <v>177</v>
      </c>
      <c r="D2835" s="221">
        <v>44831</v>
      </c>
      <c r="E2835" s="198" t="s">
        <v>5634</v>
      </c>
      <c r="F2835" s="198" t="s">
        <v>3</v>
      </c>
      <c r="G2835" s="198">
        <v>2053422</v>
      </c>
      <c r="H2835" s="68"/>
      <c r="I2835" s="204" t="s">
        <v>6750</v>
      </c>
      <c r="J2835" s="68"/>
      <c r="K2835" s="68"/>
      <c r="L2835" s="68"/>
      <c r="M2835" s="68"/>
      <c r="N2835" s="379"/>
      <c r="O2835" s="379"/>
      <c r="P2835" s="222">
        <v>0</v>
      </c>
      <c r="Q2835" s="222">
        <v>150.72999999999999</v>
      </c>
      <c r="R2835" s="68" t="s">
        <v>639</v>
      </c>
      <c r="S2835" s="381"/>
      <c r="T2835" s="287"/>
    </row>
    <row r="2836" spans="1:20" ht="63.75">
      <c r="A2836" s="198" t="s">
        <v>551</v>
      </c>
      <c r="B2836" s="68"/>
      <c r="C2836" s="220" t="s">
        <v>590</v>
      </c>
      <c r="D2836" s="221">
        <v>44831</v>
      </c>
      <c r="E2836" s="198" t="s">
        <v>5635</v>
      </c>
      <c r="F2836" s="198" t="s">
        <v>3</v>
      </c>
      <c r="G2836" s="198">
        <v>2053424</v>
      </c>
      <c r="H2836" s="68"/>
      <c r="I2836" s="204" t="s">
        <v>6751</v>
      </c>
      <c r="J2836" s="68"/>
      <c r="K2836" s="68"/>
      <c r="L2836" s="68"/>
      <c r="M2836" s="68"/>
      <c r="N2836" s="379"/>
      <c r="O2836" s="379"/>
      <c r="P2836" s="222">
        <v>0</v>
      </c>
      <c r="Q2836" s="222">
        <v>130</v>
      </c>
      <c r="R2836" s="68" t="s">
        <v>639</v>
      </c>
      <c r="S2836" s="381"/>
      <c r="T2836" s="287"/>
    </row>
    <row r="2837" spans="1:20" ht="63.75">
      <c r="A2837" s="198" t="s">
        <v>551</v>
      </c>
      <c r="B2837" s="68"/>
      <c r="C2837" s="220" t="s">
        <v>590</v>
      </c>
      <c r="D2837" s="221">
        <v>44831</v>
      </c>
      <c r="E2837" s="198" t="s">
        <v>5636</v>
      </c>
      <c r="F2837" s="198" t="s">
        <v>3</v>
      </c>
      <c r="G2837" s="198">
        <v>2053426</v>
      </c>
      <c r="H2837" s="68"/>
      <c r="I2837" s="204" t="s">
        <v>6752</v>
      </c>
      <c r="J2837" s="68"/>
      <c r="K2837" s="68"/>
      <c r="L2837" s="68"/>
      <c r="M2837" s="68"/>
      <c r="N2837" s="379"/>
      <c r="O2837" s="379"/>
      <c r="P2837" s="222">
        <v>0</v>
      </c>
      <c r="Q2837" s="222">
        <v>423.74</v>
      </c>
      <c r="R2837" s="68" t="s">
        <v>639</v>
      </c>
      <c r="S2837" s="381"/>
      <c r="T2837" s="287"/>
    </row>
    <row r="2838" spans="1:20" ht="63.75">
      <c r="A2838" s="198">
        <v>20</v>
      </c>
      <c r="B2838" s="68"/>
      <c r="C2838" s="220" t="s">
        <v>42</v>
      </c>
      <c r="D2838" s="221">
        <v>44831</v>
      </c>
      <c r="E2838" s="198" t="s">
        <v>5637</v>
      </c>
      <c r="F2838" s="198" t="s">
        <v>3</v>
      </c>
      <c r="G2838" s="198">
        <v>2053427</v>
      </c>
      <c r="H2838" s="68"/>
      <c r="I2838" s="204" t="s">
        <v>6753</v>
      </c>
      <c r="J2838" s="68"/>
      <c r="K2838" s="68"/>
      <c r="L2838" s="68"/>
      <c r="M2838" s="68"/>
      <c r="N2838" s="379"/>
      <c r="O2838" s="379"/>
      <c r="P2838" s="222">
        <v>0</v>
      </c>
      <c r="Q2838" s="222">
        <v>74.8</v>
      </c>
      <c r="R2838" s="68" t="s">
        <v>639</v>
      </c>
      <c r="S2838" s="381"/>
      <c r="T2838" s="287"/>
    </row>
    <row r="2839" spans="1:20" ht="51">
      <c r="A2839" s="198">
        <v>20</v>
      </c>
      <c r="B2839" s="68"/>
      <c r="C2839" s="220" t="s">
        <v>42</v>
      </c>
      <c r="D2839" s="221">
        <v>44831</v>
      </c>
      <c r="E2839" s="198" t="s">
        <v>5638</v>
      </c>
      <c r="F2839" s="198" t="s">
        <v>3</v>
      </c>
      <c r="G2839" s="198">
        <v>2053429</v>
      </c>
      <c r="H2839" s="68"/>
      <c r="I2839" s="204" t="s">
        <v>6754</v>
      </c>
      <c r="J2839" s="68"/>
      <c r="K2839" s="68"/>
      <c r="L2839" s="68"/>
      <c r="M2839" s="68"/>
      <c r="N2839" s="379"/>
      <c r="O2839" s="379"/>
      <c r="P2839" s="222">
        <v>0</v>
      </c>
      <c r="Q2839" s="222">
        <v>149.6</v>
      </c>
      <c r="R2839" s="68" t="s">
        <v>639</v>
      </c>
      <c r="S2839" s="381"/>
      <c r="T2839" s="287"/>
    </row>
    <row r="2840" spans="1:20" ht="51">
      <c r="A2840" s="198">
        <v>20</v>
      </c>
      <c r="B2840" s="68"/>
      <c r="C2840" s="220" t="s">
        <v>42</v>
      </c>
      <c r="D2840" s="221">
        <v>44831</v>
      </c>
      <c r="E2840" s="198" t="s">
        <v>5639</v>
      </c>
      <c r="F2840" s="198" t="s">
        <v>3</v>
      </c>
      <c r="G2840" s="198">
        <v>2053430</v>
      </c>
      <c r="H2840" s="68"/>
      <c r="I2840" s="204" t="s">
        <v>6755</v>
      </c>
      <c r="J2840" s="68"/>
      <c r="K2840" s="68"/>
      <c r="L2840" s="68"/>
      <c r="M2840" s="68"/>
      <c r="N2840" s="379"/>
      <c r="O2840" s="379"/>
      <c r="P2840" s="222">
        <v>0</v>
      </c>
      <c r="Q2840" s="222">
        <v>74.8</v>
      </c>
      <c r="R2840" s="68" t="s">
        <v>639</v>
      </c>
      <c r="S2840" s="381"/>
      <c r="T2840" s="287"/>
    </row>
    <row r="2841" spans="1:20" ht="63.75">
      <c r="A2841" s="198">
        <v>20</v>
      </c>
      <c r="B2841" s="68"/>
      <c r="C2841" s="220" t="s">
        <v>42</v>
      </c>
      <c r="D2841" s="221">
        <v>44831</v>
      </c>
      <c r="E2841" s="198" t="s">
        <v>5640</v>
      </c>
      <c r="F2841" s="198" t="s">
        <v>3</v>
      </c>
      <c r="G2841" s="198">
        <v>2053432</v>
      </c>
      <c r="H2841" s="68"/>
      <c r="I2841" s="204" t="s">
        <v>6756</v>
      </c>
      <c r="J2841" s="68"/>
      <c r="K2841" s="68"/>
      <c r="L2841" s="68"/>
      <c r="M2841" s="68"/>
      <c r="N2841" s="379"/>
      <c r="O2841" s="379"/>
      <c r="P2841" s="222">
        <v>0</v>
      </c>
      <c r="Q2841" s="222">
        <v>74.8</v>
      </c>
      <c r="R2841" s="68" t="s">
        <v>639</v>
      </c>
      <c r="S2841" s="381"/>
      <c r="T2841" s="287"/>
    </row>
    <row r="2842" spans="1:20" ht="63.75">
      <c r="A2842" s="198">
        <v>20</v>
      </c>
      <c r="B2842" s="68"/>
      <c r="C2842" s="220" t="s">
        <v>42</v>
      </c>
      <c r="D2842" s="221">
        <v>44831</v>
      </c>
      <c r="E2842" s="198" t="s">
        <v>5641</v>
      </c>
      <c r="F2842" s="198" t="s">
        <v>3</v>
      </c>
      <c r="G2842" s="198">
        <v>2053433</v>
      </c>
      <c r="H2842" s="68"/>
      <c r="I2842" s="204" t="s">
        <v>6757</v>
      </c>
      <c r="J2842" s="68"/>
      <c r="K2842" s="68"/>
      <c r="L2842" s="68"/>
      <c r="M2842" s="68"/>
      <c r="N2842" s="379"/>
      <c r="O2842" s="379"/>
      <c r="P2842" s="222">
        <v>0</v>
      </c>
      <c r="Q2842" s="222">
        <v>1122</v>
      </c>
      <c r="R2842" s="68" t="s">
        <v>639</v>
      </c>
      <c r="S2842" s="381"/>
      <c r="T2842" s="287"/>
    </row>
    <row r="2843" spans="1:20" ht="63.75">
      <c r="A2843" s="198">
        <v>20</v>
      </c>
      <c r="B2843" s="68"/>
      <c r="C2843" s="220" t="s">
        <v>42</v>
      </c>
      <c r="D2843" s="221">
        <v>44831</v>
      </c>
      <c r="E2843" s="198" t="s">
        <v>5642</v>
      </c>
      <c r="F2843" s="198" t="s">
        <v>3</v>
      </c>
      <c r="G2843" s="198">
        <v>2053435</v>
      </c>
      <c r="H2843" s="68"/>
      <c r="I2843" s="204" t="s">
        <v>6758</v>
      </c>
      <c r="J2843" s="68"/>
      <c r="K2843" s="68"/>
      <c r="L2843" s="68"/>
      <c r="M2843" s="68"/>
      <c r="N2843" s="379"/>
      <c r="O2843" s="379"/>
      <c r="P2843" s="222">
        <v>0</v>
      </c>
      <c r="Q2843" s="222">
        <v>74.8</v>
      </c>
      <c r="R2843" s="68" t="s">
        <v>639</v>
      </c>
      <c r="S2843" s="381"/>
      <c r="T2843" s="287"/>
    </row>
    <row r="2844" spans="1:20" ht="63.75">
      <c r="A2844" s="198">
        <v>20</v>
      </c>
      <c r="B2844" s="68"/>
      <c r="C2844" s="220" t="s">
        <v>42</v>
      </c>
      <c r="D2844" s="221">
        <v>44831</v>
      </c>
      <c r="E2844" s="198" t="s">
        <v>5643</v>
      </c>
      <c r="F2844" s="198" t="s">
        <v>3</v>
      </c>
      <c r="G2844" s="198">
        <v>2053436</v>
      </c>
      <c r="H2844" s="68"/>
      <c r="I2844" s="204" t="s">
        <v>6759</v>
      </c>
      <c r="J2844" s="68"/>
      <c r="K2844" s="68"/>
      <c r="L2844" s="68"/>
      <c r="M2844" s="68"/>
      <c r="N2844" s="379"/>
      <c r="O2844" s="379"/>
      <c r="P2844" s="222">
        <v>0</v>
      </c>
      <c r="Q2844" s="222">
        <v>149.6</v>
      </c>
      <c r="R2844" s="68" t="s">
        <v>639</v>
      </c>
      <c r="S2844" s="381"/>
      <c r="T2844" s="287"/>
    </row>
    <row r="2845" spans="1:20" ht="38.25">
      <c r="A2845" s="198" t="s">
        <v>551</v>
      </c>
      <c r="B2845" s="68"/>
      <c r="C2845" s="220" t="s">
        <v>590</v>
      </c>
      <c r="D2845" s="221">
        <v>44831</v>
      </c>
      <c r="E2845" s="198" t="s">
        <v>5644</v>
      </c>
      <c r="F2845" s="198" t="s">
        <v>3</v>
      </c>
      <c r="G2845" s="198">
        <v>2053444</v>
      </c>
      <c r="H2845" s="68"/>
      <c r="I2845" s="204" t="s">
        <v>4186</v>
      </c>
      <c r="J2845" s="68"/>
      <c r="K2845" s="68"/>
      <c r="L2845" s="68"/>
      <c r="M2845" s="68"/>
      <c r="N2845" s="379"/>
      <c r="O2845" s="379"/>
      <c r="P2845" s="222">
        <v>0</v>
      </c>
      <c r="Q2845" s="222">
        <v>500</v>
      </c>
      <c r="R2845" s="68" t="s">
        <v>639</v>
      </c>
      <c r="S2845" s="381"/>
      <c r="T2845" s="287"/>
    </row>
    <row r="2846" spans="1:20" ht="51">
      <c r="A2846" s="198">
        <v>86</v>
      </c>
      <c r="B2846" s="68"/>
      <c r="C2846" s="220" t="s">
        <v>51</v>
      </c>
      <c r="D2846" s="221">
        <v>44831</v>
      </c>
      <c r="E2846" s="198" t="s">
        <v>5645</v>
      </c>
      <c r="F2846" s="198" t="s">
        <v>3</v>
      </c>
      <c r="G2846" s="198">
        <v>2053451</v>
      </c>
      <c r="H2846" s="68"/>
      <c r="I2846" s="204" t="s">
        <v>6760</v>
      </c>
      <c r="J2846" s="68"/>
      <c r="K2846" s="68"/>
      <c r="L2846" s="68"/>
      <c r="M2846" s="68"/>
      <c r="N2846" s="379"/>
      <c r="O2846" s="379"/>
      <c r="P2846" s="222">
        <v>0</v>
      </c>
      <c r="Q2846" s="222">
        <v>240.28</v>
      </c>
      <c r="R2846" s="68" t="s">
        <v>639</v>
      </c>
      <c r="S2846" s="381"/>
      <c r="T2846" s="287"/>
    </row>
    <row r="2847" spans="1:20" ht="38.25">
      <c r="A2847" s="198">
        <v>20</v>
      </c>
      <c r="B2847" s="68"/>
      <c r="C2847" s="220" t="s">
        <v>42</v>
      </c>
      <c r="D2847" s="221">
        <v>44831</v>
      </c>
      <c r="E2847" s="198" t="s">
        <v>5646</v>
      </c>
      <c r="F2847" s="198" t="s">
        <v>3</v>
      </c>
      <c r="G2847" s="198">
        <v>2053491</v>
      </c>
      <c r="H2847" s="68"/>
      <c r="I2847" s="204" t="s">
        <v>6761</v>
      </c>
      <c r="J2847" s="68"/>
      <c r="K2847" s="68"/>
      <c r="L2847" s="68"/>
      <c r="M2847" s="68"/>
      <c r="N2847" s="379"/>
      <c r="O2847" s="379"/>
      <c r="P2847" s="222">
        <v>0</v>
      </c>
      <c r="Q2847" s="222">
        <v>1120</v>
      </c>
      <c r="R2847" s="68" t="s">
        <v>639</v>
      </c>
      <c r="S2847" s="381"/>
      <c r="T2847" s="287"/>
    </row>
    <row r="2848" spans="1:20" ht="51">
      <c r="A2848" s="198">
        <v>46</v>
      </c>
      <c r="B2848" s="68"/>
      <c r="C2848" s="220" t="s">
        <v>1384</v>
      </c>
      <c r="D2848" s="221">
        <v>44831</v>
      </c>
      <c r="E2848" s="198" t="s">
        <v>5647</v>
      </c>
      <c r="F2848" s="198" t="s">
        <v>3</v>
      </c>
      <c r="G2848" s="198">
        <v>2053492</v>
      </c>
      <c r="H2848" s="68"/>
      <c r="I2848" s="204" t="s">
        <v>6762</v>
      </c>
      <c r="J2848" s="68"/>
      <c r="K2848" s="68"/>
      <c r="L2848" s="68"/>
      <c r="M2848" s="68"/>
      <c r="N2848" s="379"/>
      <c r="O2848" s="379"/>
      <c r="P2848" s="222">
        <v>0</v>
      </c>
      <c r="Q2848" s="222">
        <v>100</v>
      </c>
      <c r="R2848" s="68" t="s">
        <v>639</v>
      </c>
      <c r="S2848" s="381"/>
      <c r="T2848" s="287"/>
    </row>
    <row r="2849" spans="1:20" ht="38.25">
      <c r="A2849" s="198">
        <v>46</v>
      </c>
      <c r="B2849" s="68"/>
      <c r="C2849" s="220" t="s">
        <v>1384</v>
      </c>
      <c r="D2849" s="221">
        <v>44831</v>
      </c>
      <c r="E2849" s="198" t="s">
        <v>5648</v>
      </c>
      <c r="F2849" s="198" t="s">
        <v>3</v>
      </c>
      <c r="G2849" s="198">
        <v>2053493</v>
      </c>
      <c r="H2849" s="68"/>
      <c r="I2849" s="204" t="s">
        <v>6763</v>
      </c>
      <c r="J2849" s="68"/>
      <c r="K2849" s="68"/>
      <c r="L2849" s="68"/>
      <c r="M2849" s="68"/>
      <c r="N2849" s="379"/>
      <c r="O2849" s="379"/>
      <c r="P2849" s="222">
        <v>0</v>
      </c>
      <c r="Q2849" s="222">
        <v>30</v>
      </c>
      <c r="R2849" s="68" t="s">
        <v>639</v>
      </c>
      <c r="S2849" s="381"/>
      <c r="T2849" s="287"/>
    </row>
    <row r="2850" spans="1:20" ht="38.25">
      <c r="A2850" s="198" t="s">
        <v>551</v>
      </c>
      <c r="B2850" s="68"/>
      <c r="C2850" s="220" t="s">
        <v>590</v>
      </c>
      <c r="D2850" s="221">
        <v>44831</v>
      </c>
      <c r="E2850" s="198" t="s">
        <v>5649</v>
      </c>
      <c r="F2850" s="198" t="s">
        <v>3</v>
      </c>
      <c r="G2850" s="198">
        <v>2053496</v>
      </c>
      <c r="H2850" s="68"/>
      <c r="I2850" s="204" t="s">
        <v>6764</v>
      </c>
      <c r="J2850" s="68"/>
      <c r="K2850" s="68"/>
      <c r="L2850" s="68"/>
      <c r="M2850" s="68"/>
      <c r="N2850" s="379"/>
      <c r="O2850" s="379"/>
      <c r="P2850" s="222">
        <v>0</v>
      </c>
      <c r="Q2850" s="222">
        <v>611.6</v>
      </c>
      <c r="R2850" s="68" t="s">
        <v>639</v>
      </c>
      <c r="S2850" s="381"/>
      <c r="T2850" s="287"/>
    </row>
    <row r="2851" spans="1:20" ht="38.25">
      <c r="A2851" s="198" t="s">
        <v>551</v>
      </c>
      <c r="B2851" s="68"/>
      <c r="C2851" s="220" t="s">
        <v>590</v>
      </c>
      <c r="D2851" s="221">
        <v>44831</v>
      </c>
      <c r="E2851" s="198" t="s">
        <v>5650</v>
      </c>
      <c r="F2851" s="198" t="s">
        <v>3</v>
      </c>
      <c r="G2851" s="198">
        <v>2053497</v>
      </c>
      <c r="H2851" s="68"/>
      <c r="I2851" s="204" t="s">
        <v>6764</v>
      </c>
      <c r="J2851" s="68"/>
      <c r="K2851" s="68"/>
      <c r="L2851" s="68"/>
      <c r="M2851" s="68"/>
      <c r="N2851" s="379"/>
      <c r="O2851" s="379"/>
      <c r="P2851" s="222">
        <v>0</v>
      </c>
      <c r="Q2851" s="222">
        <v>611.6</v>
      </c>
      <c r="R2851" s="68" t="s">
        <v>639</v>
      </c>
      <c r="S2851" s="381"/>
      <c r="T2851" s="287"/>
    </row>
    <row r="2852" spans="1:20" ht="38.25">
      <c r="A2852" s="198" t="s">
        <v>551</v>
      </c>
      <c r="B2852" s="68"/>
      <c r="C2852" s="220" t="s">
        <v>590</v>
      </c>
      <c r="D2852" s="221">
        <v>44831</v>
      </c>
      <c r="E2852" s="198" t="s">
        <v>5651</v>
      </c>
      <c r="F2852" s="198" t="s">
        <v>3</v>
      </c>
      <c r="G2852" s="198">
        <v>2053498</v>
      </c>
      <c r="H2852" s="68"/>
      <c r="I2852" s="204" t="s">
        <v>6764</v>
      </c>
      <c r="J2852" s="68"/>
      <c r="K2852" s="68"/>
      <c r="L2852" s="68"/>
      <c r="M2852" s="68"/>
      <c r="N2852" s="379"/>
      <c r="O2852" s="379"/>
      <c r="P2852" s="222">
        <v>0</v>
      </c>
      <c r="Q2852" s="222">
        <v>611.6</v>
      </c>
      <c r="R2852" s="68" t="s">
        <v>639</v>
      </c>
      <c r="S2852" s="381"/>
      <c r="T2852" s="287"/>
    </row>
    <row r="2853" spans="1:20" ht="38.25">
      <c r="A2853" s="198" t="s">
        <v>551</v>
      </c>
      <c r="B2853" s="68"/>
      <c r="C2853" s="220" t="s">
        <v>590</v>
      </c>
      <c r="D2853" s="221">
        <v>44831</v>
      </c>
      <c r="E2853" s="198" t="s">
        <v>5652</v>
      </c>
      <c r="F2853" s="198" t="s">
        <v>3</v>
      </c>
      <c r="G2853" s="198">
        <v>2053499</v>
      </c>
      <c r="H2853" s="68"/>
      <c r="I2853" s="204" t="s">
        <v>6764</v>
      </c>
      <c r="J2853" s="68"/>
      <c r="K2853" s="68"/>
      <c r="L2853" s="68"/>
      <c r="M2853" s="68"/>
      <c r="N2853" s="379"/>
      <c r="O2853" s="379"/>
      <c r="P2853" s="222">
        <v>0</v>
      </c>
      <c r="Q2853" s="222">
        <v>630.04</v>
      </c>
      <c r="R2853" s="68" t="s">
        <v>639</v>
      </c>
      <c r="S2853" s="381"/>
      <c r="T2853" s="287"/>
    </row>
    <row r="2854" spans="1:20" ht="51">
      <c r="A2854" s="198">
        <v>16</v>
      </c>
      <c r="B2854" s="68"/>
      <c r="C2854" s="220" t="s">
        <v>41</v>
      </c>
      <c r="D2854" s="221">
        <v>44831</v>
      </c>
      <c r="E2854" s="198" t="s">
        <v>5653</v>
      </c>
      <c r="F2854" s="198" t="s">
        <v>3</v>
      </c>
      <c r="G2854" s="198">
        <v>2053500</v>
      </c>
      <c r="H2854" s="68"/>
      <c r="I2854" s="204" t="s">
        <v>6765</v>
      </c>
      <c r="J2854" s="68"/>
      <c r="K2854" s="68"/>
      <c r="L2854" s="68"/>
      <c r="M2854" s="68"/>
      <c r="N2854" s="379"/>
      <c r="O2854" s="379"/>
      <c r="P2854" s="222">
        <v>0</v>
      </c>
      <c r="Q2854" s="222">
        <v>82420.800000000003</v>
      </c>
      <c r="R2854" s="68" t="s">
        <v>639</v>
      </c>
      <c r="S2854" s="381"/>
      <c r="T2854" s="287"/>
    </row>
    <row r="2855" spans="1:20" ht="51">
      <c r="A2855" s="198">
        <v>46</v>
      </c>
      <c r="B2855" s="68"/>
      <c r="C2855" s="220" t="s">
        <v>1384</v>
      </c>
      <c r="D2855" s="221">
        <v>44831</v>
      </c>
      <c r="E2855" s="198" t="s">
        <v>5654</v>
      </c>
      <c r="F2855" s="198" t="s">
        <v>3</v>
      </c>
      <c r="G2855" s="198">
        <v>2053510</v>
      </c>
      <c r="H2855" s="68"/>
      <c r="I2855" s="204" t="s">
        <v>6766</v>
      </c>
      <c r="J2855" s="68"/>
      <c r="K2855" s="68"/>
      <c r="L2855" s="68"/>
      <c r="M2855" s="68"/>
      <c r="N2855" s="379"/>
      <c r="O2855" s="379"/>
      <c r="P2855" s="222">
        <v>0</v>
      </c>
      <c r="Q2855" s="222">
        <v>3000</v>
      </c>
      <c r="R2855" s="68" t="s">
        <v>639</v>
      </c>
      <c r="S2855" s="381"/>
      <c r="T2855" s="287"/>
    </row>
    <row r="2856" spans="1:20" ht="63.75">
      <c r="A2856" s="198">
        <v>53</v>
      </c>
      <c r="B2856" s="68"/>
      <c r="C2856" s="220" t="s">
        <v>1389</v>
      </c>
      <c r="D2856" s="221">
        <v>44831</v>
      </c>
      <c r="E2856" s="198" t="s">
        <v>5655</v>
      </c>
      <c r="F2856" s="198" t="s">
        <v>3</v>
      </c>
      <c r="G2856" s="198">
        <v>2053519</v>
      </c>
      <c r="H2856" s="68"/>
      <c r="I2856" s="204" t="s">
        <v>6767</v>
      </c>
      <c r="J2856" s="68"/>
      <c r="K2856" s="68"/>
      <c r="L2856" s="68"/>
      <c r="M2856" s="68"/>
      <c r="N2856" s="379"/>
      <c r="O2856" s="379"/>
      <c r="P2856" s="222">
        <v>0</v>
      </c>
      <c r="Q2856" s="222">
        <v>50</v>
      </c>
      <c r="R2856" s="68" t="s">
        <v>639</v>
      </c>
      <c r="S2856" s="381"/>
      <c r="T2856" s="287"/>
    </row>
    <row r="2857" spans="1:20" ht="51">
      <c r="A2857" s="198">
        <v>15</v>
      </c>
      <c r="B2857" s="68"/>
      <c r="C2857" s="220" t="s">
        <v>40</v>
      </c>
      <c r="D2857" s="221">
        <v>44831</v>
      </c>
      <c r="E2857" s="198" t="s">
        <v>5656</v>
      </c>
      <c r="F2857" s="198" t="s">
        <v>3</v>
      </c>
      <c r="G2857" s="198">
        <v>2053539</v>
      </c>
      <c r="H2857" s="68"/>
      <c r="I2857" s="204" t="s">
        <v>6768</v>
      </c>
      <c r="J2857" s="68"/>
      <c r="K2857" s="68"/>
      <c r="L2857" s="68"/>
      <c r="M2857" s="68"/>
      <c r="N2857" s="379"/>
      <c r="O2857" s="379"/>
      <c r="P2857" s="222">
        <v>0</v>
      </c>
      <c r="Q2857" s="222">
        <v>28.91</v>
      </c>
      <c r="R2857" s="68" t="s">
        <v>639</v>
      </c>
      <c r="S2857" s="381"/>
      <c r="T2857" s="287"/>
    </row>
    <row r="2858" spans="1:20" ht="63.75">
      <c r="A2858" s="198">
        <v>15</v>
      </c>
      <c r="B2858" s="68"/>
      <c r="C2858" s="220" t="s">
        <v>40</v>
      </c>
      <c r="D2858" s="221">
        <v>44831</v>
      </c>
      <c r="E2858" s="198" t="s">
        <v>5657</v>
      </c>
      <c r="F2858" s="198" t="s">
        <v>3</v>
      </c>
      <c r="G2858" s="198">
        <v>2053540</v>
      </c>
      <c r="H2858" s="68"/>
      <c r="I2858" s="204" t="s">
        <v>6769</v>
      </c>
      <c r="J2858" s="68"/>
      <c r="K2858" s="68"/>
      <c r="L2858" s="68"/>
      <c r="M2858" s="68"/>
      <c r="N2858" s="379"/>
      <c r="O2858" s="379"/>
      <c r="P2858" s="222">
        <v>0</v>
      </c>
      <c r="Q2858" s="222">
        <v>102.6</v>
      </c>
      <c r="R2858" s="68" t="s">
        <v>639</v>
      </c>
      <c r="S2858" s="381"/>
      <c r="T2858" s="287"/>
    </row>
    <row r="2859" spans="1:20" ht="51">
      <c r="A2859" s="198">
        <v>15</v>
      </c>
      <c r="B2859" s="68"/>
      <c r="C2859" s="220" t="s">
        <v>40</v>
      </c>
      <c r="D2859" s="221">
        <v>44831</v>
      </c>
      <c r="E2859" s="198" t="s">
        <v>5658</v>
      </c>
      <c r="F2859" s="198" t="s">
        <v>3</v>
      </c>
      <c r="G2859" s="198">
        <v>2053541</v>
      </c>
      <c r="H2859" s="68"/>
      <c r="I2859" s="204" t="s">
        <v>6770</v>
      </c>
      <c r="J2859" s="68"/>
      <c r="K2859" s="68"/>
      <c r="L2859" s="68"/>
      <c r="M2859" s="68"/>
      <c r="N2859" s="379"/>
      <c r="O2859" s="379"/>
      <c r="P2859" s="222">
        <v>0</v>
      </c>
      <c r="Q2859" s="222">
        <v>375.4</v>
      </c>
      <c r="R2859" s="68" t="s">
        <v>639</v>
      </c>
      <c r="S2859" s="381"/>
      <c r="T2859" s="287"/>
    </row>
    <row r="2860" spans="1:20" ht="63.75">
      <c r="A2860" s="198">
        <v>15</v>
      </c>
      <c r="B2860" s="68"/>
      <c r="C2860" s="220" t="s">
        <v>40</v>
      </c>
      <c r="D2860" s="221">
        <v>44831</v>
      </c>
      <c r="E2860" s="198" t="s">
        <v>5659</v>
      </c>
      <c r="F2860" s="198" t="s">
        <v>3</v>
      </c>
      <c r="G2860" s="198">
        <v>2053542</v>
      </c>
      <c r="H2860" s="68"/>
      <c r="I2860" s="204" t="s">
        <v>6771</v>
      </c>
      <c r="J2860" s="68"/>
      <c r="K2860" s="68"/>
      <c r="L2860" s="68"/>
      <c r="M2860" s="68"/>
      <c r="N2860" s="379"/>
      <c r="O2860" s="379"/>
      <c r="P2860" s="222">
        <v>0</v>
      </c>
      <c r="Q2860" s="222">
        <v>353.6</v>
      </c>
      <c r="R2860" s="68" t="s">
        <v>639</v>
      </c>
      <c r="S2860" s="381"/>
      <c r="T2860" s="287"/>
    </row>
    <row r="2861" spans="1:20" ht="51">
      <c r="A2861" s="198">
        <v>15</v>
      </c>
      <c r="B2861" s="68"/>
      <c r="C2861" s="220" t="s">
        <v>40</v>
      </c>
      <c r="D2861" s="221">
        <v>44831</v>
      </c>
      <c r="E2861" s="198" t="s">
        <v>5660</v>
      </c>
      <c r="F2861" s="198" t="s">
        <v>3</v>
      </c>
      <c r="G2861" s="198">
        <v>2053543</v>
      </c>
      <c r="H2861" s="68"/>
      <c r="I2861" s="204" t="s">
        <v>6772</v>
      </c>
      <c r="J2861" s="68"/>
      <c r="K2861" s="68"/>
      <c r="L2861" s="68"/>
      <c r="M2861" s="68"/>
      <c r="N2861" s="379"/>
      <c r="O2861" s="379"/>
      <c r="P2861" s="222">
        <v>0</v>
      </c>
      <c r="Q2861" s="222">
        <v>41.3</v>
      </c>
      <c r="R2861" s="68" t="s">
        <v>639</v>
      </c>
      <c r="S2861" s="381"/>
      <c r="T2861" s="287"/>
    </row>
    <row r="2862" spans="1:20" ht="51">
      <c r="A2862" s="198">
        <v>16</v>
      </c>
      <c r="B2862" s="68"/>
      <c r="C2862" s="220" t="s">
        <v>41</v>
      </c>
      <c r="D2862" s="221">
        <v>44831</v>
      </c>
      <c r="E2862" s="198" t="s">
        <v>5661</v>
      </c>
      <c r="F2862" s="198" t="s">
        <v>3</v>
      </c>
      <c r="G2862" s="198">
        <v>2053547</v>
      </c>
      <c r="H2862" s="68"/>
      <c r="I2862" s="204" t="s">
        <v>6773</v>
      </c>
      <c r="J2862" s="68"/>
      <c r="K2862" s="68"/>
      <c r="L2862" s="68"/>
      <c r="M2862" s="68"/>
      <c r="N2862" s="379"/>
      <c r="O2862" s="379"/>
      <c r="P2862" s="222">
        <v>0</v>
      </c>
      <c r="Q2862" s="222">
        <v>820</v>
      </c>
      <c r="R2862" s="68" t="s">
        <v>639</v>
      </c>
      <c r="S2862" s="381"/>
      <c r="T2862" s="287"/>
    </row>
    <row r="2863" spans="1:20" ht="63.75">
      <c r="A2863" s="198" t="s">
        <v>551</v>
      </c>
      <c r="B2863" s="68"/>
      <c r="C2863" s="220" t="s">
        <v>590</v>
      </c>
      <c r="D2863" s="221">
        <v>44831</v>
      </c>
      <c r="E2863" s="198" t="s">
        <v>5662</v>
      </c>
      <c r="F2863" s="198" t="s">
        <v>3</v>
      </c>
      <c r="G2863" s="198">
        <v>2053566</v>
      </c>
      <c r="H2863" s="68"/>
      <c r="I2863" s="204" t="s">
        <v>6774</v>
      </c>
      <c r="J2863" s="68"/>
      <c r="K2863" s="68"/>
      <c r="L2863" s="68"/>
      <c r="M2863" s="68"/>
      <c r="N2863" s="379"/>
      <c r="O2863" s="379"/>
      <c r="P2863" s="222">
        <v>0</v>
      </c>
      <c r="Q2863" s="222">
        <v>140.47999999999999</v>
      </c>
      <c r="R2863" s="68" t="s">
        <v>639</v>
      </c>
      <c r="S2863" s="381"/>
      <c r="T2863" s="287"/>
    </row>
    <row r="2864" spans="1:20" ht="63.75">
      <c r="A2864" s="198" t="s">
        <v>551</v>
      </c>
      <c r="B2864" s="68"/>
      <c r="C2864" s="220" t="s">
        <v>590</v>
      </c>
      <c r="D2864" s="221">
        <v>44831</v>
      </c>
      <c r="E2864" s="198" t="s">
        <v>5663</v>
      </c>
      <c r="F2864" s="198" t="s">
        <v>3</v>
      </c>
      <c r="G2864" s="198">
        <v>2053559</v>
      </c>
      <c r="H2864" s="68"/>
      <c r="I2864" s="204" t="s">
        <v>6775</v>
      </c>
      <c r="J2864" s="68"/>
      <c r="K2864" s="68"/>
      <c r="L2864" s="68"/>
      <c r="M2864" s="68"/>
      <c r="N2864" s="379"/>
      <c r="O2864" s="379"/>
      <c r="P2864" s="222">
        <v>0</v>
      </c>
      <c r="Q2864" s="222">
        <v>1537.23</v>
      </c>
      <c r="R2864" s="68" t="s">
        <v>639</v>
      </c>
      <c r="S2864" s="381"/>
      <c r="T2864" s="287"/>
    </row>
    <row r="2865" spans="1:20" ht="63.75">
      <c r="A2865" s="198" t="s">
        <v>551</v>
      </c>
      <c r="B2865" s="68"/>
      <c r="C2865" s="220" t="s">
        <v>590</v>
      </c>
      <c r="D2865" s="221">
        <v>44831</v>
      </c>
      <c r="E2865" s="198" t="s">
        <v>5664</v>
      </c>
      <c r="F2865" s="198" t="s">
        <v>3</v>
      </c>
      <c r="G2865" s="198">
        <v>2053561</v>
      </c>
      <c r="H2865" s="68"/>
      <c r="I2865" s="204" t="s">
        <v>6776</v>
      </c>
      <c r="J2865" s="68"/>
      <c r="K2865" s="68"/>
      <c r="L2865" s="68"/>
      <c r="M2865" s="68"/>
      <c r="N2865" s="379"/>
      <c r="O2865" s="379"/>
      <c r="P2865" s="222">
        <v>0</v>
      </c>
      <c r="Q2865" s="222">
        <v>4.91</v>
      </c>
      <c r="R2865" s="68" t="s">
        <v>639</v>
      </c>
      <c r="S2865" s="381"/>
      <c r="T2865" s="287"/>
    </row>
    <row r="2866" spans="1:20" ht="63.75">
      <c r="A2866" s="198" t="s">
        <v>551</v>
      </c>
      <c r="B2866" s="68"/>
      <c r="C2866" s="220" t="s">
        <v>590</v>
      </c>
      <c r="D2866" s="221">
        <v>44831</v>
      </c>
      <c r="E2866" s="198" t="s">
        <v>5665</v>
      </c>
      <c r="F2866" s="198" t="s">
        <v>3</v>
      </c>
      <c r="G2866" s="198">
        <v>2053564</v>
      </c>
      <c r="H2866" s="68"/>
      <c r="I2866" s="204" t="s">
        <v>6777</v>
      </c>
      <c r="J2866" s="68"/>
      <c r="K2866" s="68"/>
      <c r="L2866" s="68"/>
      <c r="M2866" s="68"/>
      <c r="N2866" s="379"/>
      <c r="O2866" s="379"/>
      <c r="P2866" s="222">
        <v>0</v>
      </c>
      <c r="Q2866" s="222">
        <v>1333.42</v>
      </c>
      <c r="R2866" s="68" t="s">
        <v>639</v>
      </c>
      <c r="S2866" s="381"/>
      <c r="T2866" s="287"/>
    </row>
    <row r="2867" spans="1:20" ht="51">
      <c r="A2867" s="198">
        <v>526</v>
      </c>
      <c r="B2867" s="68"/>
      <c r="C2867" s="220" t="s">
        <v>1269</v>
      </c>
      <c r="D2867" s="221">
        <v>44831</v>
      </c>
      <c r="E2867" s="198" t="s">
        <v>5666</v>
      </c>
      <c r="F2867" s="198" t="s">
        <v>3</v>
      </c>
      <c r="G2867" s="198">
        <v>2053582</v>
      </c>
      <c r="H2867" s="68"/>
      <c r="I2867" s="204" t="s">
        <v>6778</v>
      </c>
      <c r="J2867" s="68"/>
      <c r="K2867" s="68"/>
      <c r="L2867" s="68"/>
      <c r="M2867" s="68"/>
      <c r="N2867" s="379"/>
      <c r="O2867" s="379"/>
      <c r="P2867" s="222">
        <v>0</v>
      </c>
      <c r="Q2867" s="222">
        <v>570</v>
      </c>
      <c r="R2867" s="68" t="s">
        <v>639</v>
      </c>
      <c r="S2867" s="381"/>
      <c r="T2867" s="287"/>
    </row>
    <row r="2868" spans="1:20" ht="51">
      <c r="A2868" s="198">
        <v>292</v>
      </c>
      <c r="B2868" s="68"/>
      <c r="C2868" s="220" t="s">
        <v>121</v>
      </c>
      <c r="D2868" s="221">
        <v>44831</v>
      </c>
      <c r="E2868" s="198" t="s">
        <v>5667</v>
      </c>
      <c r="F2868" s="198" t="s">
        <v>3</v>
      </c>
      <c r="G2868" s="198">
        <v>2053588</v>
      </c>
      <c r="H2868" s="68"/>
      <c r="I2868" s="204" t="s">
        <v>6779</v>
      </c>
      <c r="J2868" s="68"/>
      <c r="K2868" s="68"/>
      <c r="L2868" s="68"/>
      <c r="M2868" s="68"/>
      <c r="N2868" s="379"/>
      <c r="O2868" s="379"/>
      <c r="P2868" s="222">
        <v>0</v>
      </c>
      <c r="Q2868" s="222">
        <v>18</v>
      </c>
      <c r="R2868" s="68" t="s">
        <v>639</v>
      </c>
      <c r="S2868" s="381"/>
      <c r="T2868" s="287"/>
    </row>
    <row r="2869" spans="1:20" ht="63.75">
      <c r="A2869" s="198">
        <v>291</v>
      </c>
      <c r="B2869" s="68"/>
      <c r="C2869" s="220" t="s">
        <v>120</v>
      </c>
      <c r="D2869" s="221">
        <v>44831</v>
      </c>
      <c r="E2869" s="198" t="s">
        <v>5668</v>
      </c>
      <c r="F2869" s="198" t="s">
        <v>3</v>
      </c>
      <c r="G2869" s="198">
        <v>2053593</v>
      </c>
      <c r="H2869" s="68"/>
      <c r="I2869" s="204" t="s">
        <v>6780</v>
      </c>
      <c r="J2869" s="68"/>
      <c r="K2869" s="68"/>
      <c r="L2869" s="68"/>
      <c r="M2869" s="68"/>
      <c r="N2869" s="379"/>
      <c r="O2869" s="379"/>
      <c r="P2869" s="222">
        <v>0</v>
      </c>
      <c r="Q2869" s="222">
        <v>752.28</v>
      </c>
      <c r="R2869" s="68" t="s">
        <v>639</v>
      </c>
      <c r="S2869" s="381"/>
      <c r="T2869" s="287"/>
    </row>
    <row r="2870" spans="1:20" ht="63.75">
      <c r="A2870" s="198">
        <v>291</v>
      </c>
      <c r="B2870" s="68"/>
      <c r="C2870" s="220" t="s">
        <v>120</v>
      </c>
      <c r="D2870" s="221">
        <v>44831</v>
      </c>
      <c r="E2870" s="198" t="s">
        <v>5669</v>
      </c>
      <c r="F2870" s="198" t="s">
        <v>3</v>
      </c>
      <c r="G2870" s="198">
        <v>2053596</v>
      </c>
      <c r="H2870" s="68"/>
      <c r="I2870" s="204" t="s">
        <v>6781</v>
      </c>
      <c r="J2870" s="68"/>
      <c r="K2870" s="68"/>
      <c r="L2870" s="68"/>
      <c r="M2870" s="68"/>
      <c r="N2870" s="379"/>
      <c r="O2870" s="379"/>
      <c r="P2870" s="222">
        <v>0</v>
      </c>
      <c r="Q2870" s="222">
        <v>468.6</v>
      </c>
      <c r="R2870" s="68" t="s">
        <v>639</v>
      </c>
      <c r="S2870" s="381"/>
      <c r="T2870" s="287"/>
    </row>
    <row r="2871" spans="1:20" ht="63.75">
      <c r="A2871" s="198">
        <v>291</v>
      </c>
      <c r="B2871" s="68"/>
      <c r="C2871" s="220" t="s">
        <v>120</v>
      </c>
      <c r="D2871" s="221">
        <v>44831</v>
      </c>
      <c r="E2871" s="198" t="s">
        <v>5670</v>
      </c>
      <c r="F2871" s="198" t="s">
        <v>3</v>
      </c>
      <c r="G2871" s="198">
        <v>2053599</v>
      </c>
      <c r="H2871" s="68"/>
      <c r="I2871" s="204" t="s">
        <v>6782</v>
      </c>
      <c r="J2871" s="68"/>
      <c r="K2871" s="68"/>
      <c r="L2871" s="68"/>
      <c r="M2871" s="68"/>
      <c r="N2871" s="379"/>
      <c r="O2871" s="379"/>
      <c r="P2871" s="222">
        <v>0</v>
      </c>
      <c r="Q2871" s="222">
        <v>19697.21</v>
      </c>
      <c r="R2871" s="68" t="s">
        <v>639</v>
      </c>
      <c r="S2871" s="381"/>
      <c r="T2871" s="287"/>
    </row>
    <row r="2872" spans="1:20" ht="63.75">
      <c r="A2872" s="198">
        <v>206</v>
      </c>
      <c r="B2872" s="68"/>
      <c r="C2872" s="220" t="s">
        <v>88</v>
      </c>
      <c r="D2872" s="221">
        <v>44831</v>
      </c>
      <c r="E2872" s="198" t="s">
        <v>5671</v>
      </c>
      <c r="F2872" s="198" t="s">
        <v>3</v>
      </c>
      <c r="G2872" s="198">
        <v>2053361</v>
      </c>
      <c r="H2872" s="68"/>
      <c r="I2872" s="204" t="s">
        <v>6783</v>
      </c>
      <c r="J2872" s="68"/>
      <c r="K2872" s="68"/>
      <c r="L2872" s="68"/>
      <c r="M2872" s="68"/>
      <c r="N2872" s="379"/>
      <c r="O2872" s="379"/>
      <c r="P2872" s="222">
        <v>0</v>
      </c>
      <c r="Q2872" s="222">
        <v>15225</v>
      </c>
      <c r="R2872" s="68" t="s">
        <v>639</v>
      </c>
      <c r="S2872" s="381"/>
      <c r="T2872" s="287"/>
    </row>
    <row r="2873" spans="1:20" ht="63.75">
      <c r="A2873" s="198" t="s">
        <v>542</v>
      </c>
      <c r="B2873" s="68"/>
      <c r="C2873" s="220" t="s">
        <v>591</v>
      </c>
      <c r="D2873" s="221">
        <v>44831</v>
      </c>
      <c r="E2873" s="198" t="s">
        <v>5672</v>
      </c>
      <c r="F2873" s="198" t="s">
        <v>3</v>
      </c>
      <c r="G2873" s="198">
        <v>2053369</v>
      </c>
      <c r="H2873" s="68"/>
      <c r="I2873" s="204" t="s">
        <v>6784</v>
      </c>
      <c r="J2873" s="68"/>
      <c r="K2873" s="68"/>
      <c r="L2873" s="68"/>
      <c r="M2873" s="68"/>
      <c r="N2873" s="379"/>
      <c r="O2873" s="379"/>
      <c r="P2873" s="222">
        <v>0</v>
      </c>
      <c r="Q2873" s="222">
        <v>11700.36</v>
      </c>
      <c r="R2873" s="68" t="s">
        <v>639</v>
      </c>
      <c r="S2873" s="381"/>
      <c r="T2873" s="287"/>
    </row>
    <row r="2874" spans="1:20" ht="63.75">
      <c r="A2874" s="198">
        <v>590</v>
      </c>
      <c r="B2874" s="68"/>
      <c r="C2874" s="220" t="s">
        <v>1289</v>
      </c>
      <c r="D2874" s="221">
        <v>44831</v>
      </c>
      <c r="E2874" s="198" t="s">
        <v>5673</v>
      </c>
      <c r="F2874" s="198" t="s">
        <v>3</v>
      </c>
      <c r="G2874" s="198">
        <v>2053423</v>
      </c>
      <c r="H2874" s="68"/>
      <c r="I2874" s="204" t="s">
        <v>6785</v>
      </c>
      <c r="J2874" s="68"/>
      <c r="K2874" s="68"/>
      <c r="L2874" s="68"/>
      <c r="M2874" s="68"/>
      <c r="N2874" s="379"/>
      <c r="O2874" s="379"/>
      <c r="P2874" s="222">
        <v>0</v>
      </c>
      <c r="Q2874" s="222">
        <v>8800</v>
      </c>
      <c r="R2874" s="68" t="s">
        <v>639</v>
      </c>
      <c r="S2874" s="381"/>
      <c r="T2874" s="287"/>
    </row>
    <row r="2875" spans="1:20" ht="63.75">
      <c r="A2875" s="198">
        <v>47</v>
      </c>
      <c r="B2875" s="68"/>
      <c r="C2875" s="220" t="s">
        <v>46</v>
      </c>
      <c r="D2875" s="221">
        <v>44831</v>
      </c>
      <c r="E2875" s="198" t="s">
        <v>5674</v>
      </c>
      <c r="F2875" s="198" t="s">
        <v>3</v>
      </c>
      <c r="G2875" s="198">
        <v>2053446</v>
      </c>
      <c r="H2875" s="68"/>
      <c r="I2875" s="204" t="s">
        <v>6786</v>
      </c>
      <c r="J2875" s="68"/>
      <c r="K2875" s="68"/>
      <c r="L2875" s="68"/>
      <c r="M2875" s="68"/>
      <c r="N2875" s="379"/>
      <c r="O2875" s="379"/>
      <c r="P2875" s="222">
        <v>0</v>
      </c>
      <c r="Q2875" s="222">
        <v>4765.6899999999996</v>
      </c>
      <c r="R2875" s="68" t="s">
        <v>639</v>
      </c>
      <c r="S2875" s="381"/>
      <c r="T2875" s="287"/>
    </row>
    <row r="2876" spans="1:20" ht="51">
      <c r="A2876" s="198">
        <v>650</v>
      </c>
      <c r="B2876" s="68"/>
      <c r="C2876" s="220" t="s">
        <v>176</v>
      </c>
      <c r="D2876" s="221">
        <v>44831</v>
      </c>
      <c r="E2876" s="198" t="s">
        <v>5675</v>
      </c>
      <c r="F2876" s="198" t="s">
        <v>3</v>
      </c>
      <c r="G2876" s="198">
        <v>2053455</v>
      </c>
      <c r="H2876" s="68"/>
      <c r="I2876" s="204" t="s">
        <v>6787</v>
      </c>
      <c r="J2876" s="68"/>
      <c r="K2876" s="68"/>
      <c r="L2876" s="68"/>
      <c r="M2876" s="68"/>
      <c r="N2876" s="379"/>
      <c r="O2876" s="379"/>
      <c r="P2876" s="222">
        <v>0</v>
      </c>
      <c r="Q2876" s="222">
        <v>184689.58</v>
      </c>
      <c r="R2876" s="68" t="s">
        <v>639</v>
      </c>
      <c r="S2876" s="381"/>
      <c r="T2876" s="287"/>
    </row>
    <row r="2877" spans="1:20" ht="51">
      <c r="A2877" s="198">
        <v>206</v>
      </c>
      <c r="B2877" s="68"/>
      <c r="C2877" s="220" t="s">
        <v>88</v>
      </c>
      <c r="D2877" s="221">
        <v>44831</v>
      </c>
      <c r="E2877" s="198" t="s">
        <v>5676</v>
      </c>
      <c r="F2877" s="198" t="s">
        <v>3</v>
      </c>
      <c r="G2877" s="198">
        <v>2053459</v>
      </c>
      <c r="H2877" s="68"/>
      <c r="I2877" s="204" t="s">
        <v>6788</v>
      </c>
      <c r="J2877" s="68"/>
      <c r="K2877" s="68"/>
      <c r="L2877" s="68"/>
      <c r="M2877" s="68"/>
      <c r="N2877" s="379"/>
      <c r="O2877" s="379"/>
      <c r="P2877" s="222">
        <v>0</v>
      </c>
      <c r="Q2877" s="222">
        <v>169.4</v>
      </c>
      <c r="R2877" s="68" t="s">
        <v>639</v>
      </c>
      <c r="S2877" s="381"/>
      <c r="T2877" s="287"/>
    </row>
    <row r="2878" spans="1:20" ht="51">
      <c r="A2878" s="198">
        <v>206</v>
      </c>
      <c r="B2878" s="68"/>
      <c r="C2878" s="220" t="s">
        <v>88</v>
      </c>
      <c r="D2878" s="221">
        <v>44831</v>
      </c>
      <c r="E2878" s="198" t="s">
        <v>5677</v>
      </c>
      <c r="F2878" s="198" t="s">
        <v>3</v>
      </c>
      <c r="G2878" s="198">
        <v>2053461</v>
      </c>
      <c r="H2878" s="68"/>
      <c r="I2878" s="204" t="s">
        <v>6789</v>
      </c>
      <c r="J2878" s="68"/>
      <c r="K2878" s="68"/>
      <c r="L2878" s="68"/>
      <c r="M2878" s="68"/>
      <c r="N2878" s="379"/>
      <c r="O2878" s="379"/>
      <c r="P2878" s="222">
        <v>0</v>
      </c>
      <c r="Q2878" s="222">
        <v>210</v>
      </c>
      <c r="R2878" s="68" t="s">
        <v>639</v>
      </c>
      <c r="S2878" s="381"/>
      <c r="T2878" s="287"/>
    </row>
    <row r="2879" spans="1:20" ht="51">
      <c r="A2879" s="198">
        <v>206</v>
      </c>
      <c r="B2879" s="68"/>
      <c r="C2879" s="220" t="s">
        <v>88</v>
      </c>
      <c r="D2879" s="221">
        <v>44831</v>
      </c>
      <c r="E2879" s="198" t="s">
        <v>5678</v>
      </c>
      <c r="F2879" s="198" t="s">
        <v>3</v>
      </c>
      <c r="G2879" s="198">
        <v>2053462</v>
      </c>
      <c r="H2879" s="68"/>
      <c r="I2879" s="204" t="s">
        <v>6790</v>
      </c>
      <c r="J2879" s="68"/>
      <c r="K2879" s="68"/>
      <c r="L2879" s="68"/>
      <c r="M2879" s="68"/>
      <c r="N2879" s="379"/>
      <c r="O2879" s="379"/>
      <c r="P2879" s="222">
        <v>0</v>
      </c>
      <c r="Q2879" s="222">
        <v>28140.39</v>
      </c>
      <c r="R2879" s="68" t="s">
        <v>639</v>
      </c>
      <c r="S2879" s="381"/>
      <c r="T2879" s="287"/>
    </row>
    <row r="2880" spans="1:20" ht="51">
      <c r="A2880" s="198" t="s">
        <v>551</v>
      </c>
      <c r="B2880" s="68"/>
      <c r="C2880" s="220" t="s">
        <v>590</v>
      </c>
      <c r="D2880" s="221">
        <v>44831</v>
      </c>
      <c r="E2880" s="198" t="s">
        <v>5679</v>
      </c>
      <c r="F2880" s="198" t="s">
        <v>3</v>
      </c>
      <c r="G2880" s="198">
        <v>2053469</v>
      </c>
      <c r="H2880" s="68"/>
      <c r="I2880" s="204" t="s">
        <v>6791</v>
      </c>
      <c r="J2880" s="68"/>
      <c r="K2880" s="68"/>
      <c r="L2880" s="68"/>
      <c r="M2880" s="68"/>
      <c r="N2880" s="379"/>
      <c r="O2880" s="379"/>
      <c r="P2880" s="222">
        <v>0</v>
      </c>
      <c r="Q2880" s="222">
        <v>87.53</v>
      </c>
      <c r="R2880" s="68" t="s">
        <v>639</v>
      </c>
      <c r="S2880" s="381"/>
      <c r="T2880" s="287"/>
    </row>
    <row r="2881" spans="1:20" ht="63.75">
      <c r="A2881" s="198">
        <v>340</v>
      </c>
      <c r="B2881" s="68"/>
      <c r="C2881" s="220" t="s">
        <v>137</v>
      </c>
      <c r="D2881" s="221">
        <v>44831</v>
      </c>
      <c r="E2881" s="198" t="s">
        <v>5680</v>
      </c>
      <c r="F2881" s="198" t="s">
        <v>3</v>
      </c>
      <c r="G2881" s="198">
        <v>2053481</v>
      </c>
      <c r="H2881" s="68"/>
      <c r="I2881" s="204" t="s">
        <v>6792</v>
      </c>
      <c r="J2881" s="68"/>
      <c r="K2881" s="68"/>
      <c r="L2881" s="68"/>
      <c r="M2881" s="68"/>
      <c r="N2881" s="379"/>
      <c r="O2881" s="379"/>
      <c r="P2881" s="222">
        <v>0</v>
      </c>
      <c r="Q2881" s="222">
        <v>476</v>
      </c>
      <c r="R2881" s="68" t="s">
        <v>639</v>
      </c>
      <c r="S2881" s="381"/>
      <c r="T2881" s="287"/>
    </row>
    <row r="2882" spans="1:20" ht="63.75">
      <c r="A2882" s="198">
        <v>340</v>
      </c>
      <c r="B2882" s="68"/>
      <c r="C2882" s="220" t="s">
        <v>137</v>
      </c>
      <c r="D2882" s="221">
        <v>44831</v>
      </c>
      <c r="E2882" s="198" t="s">
        <v>5681</v>
      </c>
      <c r="F2882" s="198" t="s">
        <v>3</v>
      </c>
      <c r="G2882" s="198">
        <v>2053490</v>
      </c>
      <c r="H2882" s="68"/>
      <c r="I2882" s="204" t="s">
        <v>6793</v>
      </c>
      <c r="J2882" s="68"/>
      <c r="K2882" s="68"/>
      <c r="L2882" s="68"/>
      <c r="M2882" s="68"/>
      <c r="N2882" s="379"/>
      <c r="O2882" s="379"/>
      <c r="P2882" s="222">
        <v>0</v>
      </c>
      <c r="Q2882" s="222">
        <v>2374</v>
      </c>
      <c r="R2882" s="68" t="s">
        <v>639</v>
      </c>
      <c r="S2882" s="381"/>
      <c r="T2882" s="287"/>
    </row>
    <row r="2883" spans="1:20" ht="51">
      <c r="A2883" s="198">
        <v>681</v>
      </c>
      <c r="B2883" s="68"/>
      <c r="C2883" s="220" t="s">
        <v>181</v>
      </c>
      <c r="D2883" s="221">
        <v>44831</v>
      </c>
      <c r="E2883" s="198" t="s">
        <v>5682</v>
      </c>
      <c r="F2883" s="198" t="s">
        <v>3</v>
      </c>
      <c r="G2883" s="198">
        <v>2053604</v>
      </c>
      <c r="H2883" s="68"/>
      <c r="I2883" s="204" t="s">
        <v>6794</v>
      </c>
      <c r="J2883" s="68"/>
      <c r="K2883" s="68"/>
      <c r="L2883" s="68"/>
      <c r="M2883" s="68"/>
      <c r="N2883" s="379"/>
      <c r="O2883" s="379"/>
      <c r="P2883" s="222">
        <v>0</v>
      </c>
      <c r="Q2883" s="222">
        <v>74</v>
      </c>
      <c r="R2883" s="68" t="s">
        <v>639</v>
      </c>
      <c r="S2883" s="381"/>
      <c r="T2883" s="287"/>
    </row>
    <row r="2884" spans="1:20" ht="51">
      <c r="A2884" s="198">
        <v>681</v>
      </c>
      <c r="B2884" s="68"/>
      <c r="C2884" s="220" t="s">
        <v>181</v>
      </c>
      <c r="D2884" s="221">
        <v>44831</v>
      </c>
      <c r="E2884" s="198" t="s">
        <v>5683</v>
      </c>
      <c r="F2884" s="198" t="s">
        <v>3</v>
      </c>
      <c r="G2884" s="198">
        <v>2053605</v>
      </c>
      <c r="H2884" s="68"/>
      <c r="I2884" s="204" t="s">
        <v>6795</v>
      </c>
      <c r="J2884" s="68"/>
      <c r="K2884" s="68"/>
      <c r="L2884" s="68"/>
      <c r="M2884" s="68"/>
      <c r="N2884" s="379"/>
      <c r="O2884" s="379"/>
      <c r="P2884" s="222">
        <v>0</v>
      </c>
      <c r="Q2884" s="222">
        <v>635</v>
      </c>
      <c r="R2884" s="68" t="s">
        <v>639</v>
      </c>
      <c r="S2884" s="381"/>
      <c r="T2884" s="287"/>
    </row>
    <row r="2885" spans="1:20" ht="63.75">
      <c r="A2885" s="198">
        <v>513</v>
      </c>
      <c r="B2885" s="68"/>
      <c r="C2885" s="220" t="s">
        <v>161</v>
      </c>
      <c r="D2885" s="221">
        <v>44831</v>
      </c>
      <c r="E2885" s="198" t="s">
        <v>5684</v>
      </c>
      <c r="F2885" s="198" t="s">
        <v>15</v>
      </c>
      <c r="G2885" s="198">
        <v>2017601</v>
      </c>
      <c r="H2885" s="68"/>
      <c r="I2885" s="204" t="s">
        <v>6796</v>
      </c>
      <c r="J2885" s="68"/>
      <c r="K2885" s="68"/>
      <c r="L2885" s="68"/>
      <c r="M2885" s="68"/>
      <c r="N2885" s="379"/>
      <c r="O2885" s="379"/>
      <c r="P2885" s="222">
        <v>50</v>
      </c>
      <c r="Q2885" s="222">
        <v>0</v>
      </c>
      <c r="R2885" s="68" t="s">
        <v>639</v>
      </c>
      <c r="S2885" s="381"/>
      <c r="T2885" s="287"/>
    </row>
    <row r="2886" spans="1:20" ht="63.75">
      <c r="A2886" s="198">
        <v>10</v>
      </c>
      <c r="B2886" s="68"/>
      <c r="C2886" s="220" t="s">
        <v>39</v>
      </c>
      <c r="D2886" s="221">
        <v>44831</v>
      </c>
      <c r="E2886" s="198" t="s">
        <v>5685</v>
      </c>
      <c r="F2886" s="198" t="s">
        <v>6</v>
      </c>
      <c r="G2886" s="198">
        <v>2018052</v>
      </c>
      <c r="H2886" s="68"/>
      <c r="I2886" s="204" t="s">
        <v>6797</v>
      </c>
      <c r="J2886" s="68"/>
      <c r="K2886" s="68"/>
      <c r="L2886" s="68"/>
      <c r="M2886" s="68"/>
      <c r="N2886" s="379"/>
      <c r="O2886" s="379"/>
      <c r="P2886" s="222">
        <v>0</v>
      </c>
      <c r="Q2886" s="222">
        <v>222144.7</v>
      </c>
      <c r="R2886" s="68" t="s">
        <v>639</v>
      </c>
      <c r="S2886" s="381"/>
      <c r="T2886" s="287"/>
    </row>
    <row r="2887" spans="1:20" ht="63.75">
      <c r="A2887" s="198">
        <v>41</v>
      </c>
      <c r="B2887" s="68"/>
      <c r="C2887" s="220" t="s">
        <v>45</v>
      </c>
      <c r="D2887" s="221">
        <v>44831</v>
      </c>
      <c r="E2887" s="198" t="s">
        <v>5686</v>
      </c>
      <c r="F2887" s="198" t="s">
        <v>6</v>
      </c>
      <c r="G2887" s="198">
        <v>1690782</v>
      </c>
      <c r="H2887" s="68"/>
      <c r="I2887" s="204" t="s">
        <v>6798</v>
      </c>
      <c r="J2887" s="68"/>
      <c r="K2887" s="68"/>
      <c r="L2887" s="68"/>
      <c r="M2887" s="68"/>
      <c r="N2887" s="379"/>
      <c r="O2887" s="379"/>
      <c r="P2887" s="222">
        <v>0</v>
      </c>
      <c r="Q2887" s="222">
        <v>800000</v>
      </c>
      <c r="R2887" s="68" t="s">
        <v>639</v>
      </c>
      <c r="S2887" s="381"/>
      <c r="T2887" s="287"/>
    </row>
    <row r="2888" spans="1:20" ht="63.75">
      <c r="A2888" s="198">
        <v>291</v>
      </c>
      <c r="B2888" s="68"/>
      <c r="C2888" s="220" t="s">
        <v>120</v>
      </c>
      <c r="D2888" s="221">
        <v>44831</v>
      </c>
      <c r="E2888" s="198" t="s">
        <v>5687</v>
      </c>
      <c r="F2888" s="198" t="s">
        <v>11</v>
      </c>
      <c r="G2888" s="198">
        <v>2017904</v>
      </c>
      <c r="H2888" s="68"/>
      <c r="I2888" s="204" t="s">
        <v>6799</v>
      </c>
      <c r="J2888" s="68"/>
      <c r="K2888" s="68"/>
      <c r="L2888" s="68"/>
      <c r="M2888" s="68"/>
      <c r="N2888" s="379"/>
      <c r="O2888" s="379"/>
      <c r="P2888" s="222">
        <v>50</v>
      </c>
      <c r="Q2888" s="222">
        <v>0</v>
      </c>
      <c r="R2888" s="68" t="s">
        <v>639</v>
      </c>
      <c r="S2888" s="381"/>
      <c r="T2888" s="287"/>
    </row>
    <row r="2889" spans="1:20" ht="63.75">
      <c r="A2889" s="198">
        <v>10</v>
      </c>
      <c r="B2889" s="68"/>
      <c r="C2889" s="220" t="s">
        <v>39</v>
      </c>
      <c r="D2889" s="221">
        <v>44831</v>
      </c>
      <c r="E2889" s="198" t="s">
        <v>5688</v>
      </c>
      <c r="F2889" s="198" t="s">
        <v>15</v>
      </c>
      <c r="G2889" s="198">
        <v>2018053</v>
      </c>
      <c r="H2889" s="68"/>
      <c r="I2889" s="204" t="s">
        <v>6800</v>
      </c>
      <c r="J2889" s="68"/>
      <c r="K2889" s="68"/>
      <c r="L2889" s="68"/>
      <c r="M2889" s="68"/>
      <c r="N2889" s="379"/>
      <c r="O2889" s="379"/>
      <c r="P2889" s="222">
        <v>50</v>
      </c>
      <c r="Q2889" s="222">
        <v>0</v>
      </c>
      <c r="R2889" s="68" t="s">
        <v>639</v>
      </c>
      <c r="S2889" s="381"/>
      <c r="T2889" s="287"/>
    </row>
    <row r="2890" spans="1:20" ht="76.5">
      <c r="A2890" s="198">
        <v>10</v>
      </c>
      <c r="B2890" s="68"/>
      <c r="C2890" s="220" t="s">
        <v>39</v>
      </c>
      <c r="D2890" s="221">
        <v>44831</v>
      </c>
      <c r="E2890" s="198" t="s">
        <v>5689</v>
      </c>
      <c r="F2890" s="198" t="s">
        <v>6</v>
      </c>
      <c r="G2890" s="198">
        <v>2018116</v>
      </c>
      <c r="H2890" s="68"/>
      <c r="I2890" s="204" t="s">
        <v>6801</v>
      </c>
      <c r="J2890" s="68"/>
      <c r="K2890" s="68"/>
      <c r="L2890" s="68"/>
      <c r="M2890" s="68"/>
      <c r="N2890" s="379"/>
      <c r="O2890" s="379"/>
      <c r="P2890" s="222">
        <v>0</v>
      </c>
      <c r="Q2890" s="222">
        <v>8983.7900000000009</v>
      </c>
      <c r="R2890" s="68" t="s">
        <v>639</v>
      </c>
      <c r="S2890" s="381"/>
      <c r="T2890" s="287"/>
    </row>
    <row r="2891" spans="1:20" ht="63.75">
      <c r="A2891" s="198">
        <v>10</v>
      </c>
      <c r="B2891" s="68"/>
      <c r="C2891" s="220" t="s">
        <v>39</v>
      </c>
      <c r="D2891" s="221">
        <v>44831</v>
      </c>
      <c r="E2891" s="198" t="s">
        <v>5690</v>
      </c>
      <c r="F2891" s="198" t="s">
        <v>6</v>
      </c>
      <c r="G2891" s="198">
        <v>2018118</v>
      </c>
      <c r="H2891" s="68"/>
      <c r="I2891" s="204" t="s">
        <v>6802</v>
      </c>
      <c r="J2891" s="68"/>
      <c r="K2891" s="68"/>
      <c r="L2891" s="68"/>
      <c r="M2891" s="68"/>
      <c r="N2891" s="379"/>
      <c r="O2891" s="379"/>
      <c r="P2891" s="222">
        <v>0</v>
      </c>
      <c r="Q2891" s="222">
        <v>293575.28000000003</v>
      </c>
      <c r="R2891" s="68" t="s">
        <v>639</v>
      </c>
      <c r="S2891" s="381"/>
      <c r="T2891" s="287"/>
    </row>
    <row r="2892" spans="1:20" ht="76.5">
      <c r="A2892" s="198">
        <v>10</v>
      </c>
      <c r="B2892" s="68"/>
      <c r="C2892" s="220" t="s">
        <v>39</v>
      </c>
      <c r="D2892" s="221">
        <v>44831</v>
      </c>
      <c r="E2892" s="198" t="s">
        <v>5691</v>
      </c>
      <c r="F2892" s="198" t="s">
        <v>15</v>
      </c>
      <c r="G2892" s="198">
        <v>2018117</v>
      </c>
      <c r="H2892" s="68"/>
      <c r="I2892" s="204" t="s">
        <v>6803</v>
      </c>
      <c r="J2892" s="68"/>
      <c r="K2892" s="68"/>
      <c r="L2892" s="68"/>
      <c r="M2892" s="68"/>
      <c r="N2892" s="379"/>
      <c r="O2892" s="379"/>
      <c r="P2892" s="222">
        <v>50</v>
      </c>
      <c r="Q2892" s="222">
        <v>0</v>
      </c>
      <c r="R2892" s="68" t="s">
        <v>639</v>
      </c>
      <c r="S2892" s="381"/>
      <c r="T2892" s="287"/>
    </row>
    <row r="2893" spans="1:20" ht="63.75">
      <c r="A2893" s="198">
        <v>10</v>
      </c>
      <c r="B2893" s="68"/>
      <c r="C2893" s="220" t="s">
        <v>39</v>
      </c>
      <c r="D2893" s="221">
        <v>44831</v>
      </c>
      <c r="E2893" s="198" t="s">
        <v>5692</v>
      </c>
      <c r="F2893" s="198" t="s">
        <v>15</v>
      </c>
      <c r="G2893" s="198">
        <v>2018119</v>
      </c>
      <c r="H2893" s="68"/>
      <c r="I2893" s="204" t="s">
        <v>6804</v>
      </c>
      <c r="J2893" s="68"/>
      <c r="K2893" s="68"/>
      <c r="L2893" s="68"/>
      <c r="M2893" s="68"/>
      <c r="N2893" s="379"/>
      <c r="O2893" s="379"/>
      <c r="P2893" s="222">
        <v>50</v>
      </c>
      <c r="Q2893" s="222">
        <v>0</v>
      </c>
      <c r="R2893" s="68" t="s">
        <v>639</v>
      </c>
      <c r="S2893" s="381"/>
      <c r="T2893" s="287"/>
    </row>
    <row r="2894" spans="1:20" ht="76.5">
      <c r="A2894" s="198">
        <v>660</v>
      </c>
      <c r="B2894" s="68"/>
      <c r="C2894" s="220" t="s">
        <v>177</v>
      </c>
      <c r="D2894" s="221">
        <v>44831</v>
      </c>
      <c r="E2894" s="198" t="s">
        <v>5693</v>
      </c>
      <c r="F2894" s="198" t="s">
        <v>6</v>
      </c>
      <c r="G2894" s="198">
        <v>1043184</v>
      </c>
      <c r="H2894" s="68"/>
      <c r="I2894" s="204" t="s">
        <v>6805</v>
      </c>
      <c r="J2894" s="68"/>
      <c r="K2894" s="68"/>
      <c r="L2894" s="68"/>
      <c r="M2894" s="68"/>
      <c r="N2894" s="379"/>
      <c r="O2894" s="379"/>
      <c r="P2894" s="222">
        <v>0</v>
      </c>
      <c r="Q2894" s="222">
        <v>431524.81</v>
      </c>
      <c r="R2894" s="68" t="s">
        <v>639</v>
      </c>
      <c r="S2894" s="381"/>
      <c r="T2894" s="287"/>
    </row>
    <row r="2895" spans="1:20" ht="89.25">
      <c r="A2895" s="198">
        <v>660</v>
      </c>
      <c r="B2895" s="68"/>
      <c r="C2895" s="220" t="s">
        <v>177</v>
      </c>
      <c r="D2895" s="221">
        <v>44831</v>
      </c>
      <c r="E2895" s="198" t="s">
        <v>5694</v>
      </c>
      <c r="F2895" s="198" t="s">
        <v>6</v>
      </c>
      <c r="G2895" s="198">
        <v>1043185</v>
      </c>
      <c r="H2895" s="68"/>
      <c r="I2895" s="204" t="s">
        <v>6806</v>
      </c>
      <c r="J2895" s="68"/>
      <c r="K2895" s="68"/>
      <c r="L2895" s="68"/>
      <c r="M2895" s="68"/>
      <c r="N2895" s="379"/>
      <c r="O2895" s="379"/>
      <c r="P2895" s="222">
        <v>0</v>
      </c>
      <c r="Q2895" s="222">
        <v>957192.1</v>
      </c>
      <c r="R2895" s="68" t="s">
        <v>639</v>
      </c>
      <c r="S2895" s="381"/>
      <c r="T2895" s="287"/>
    </row>
    <row r="2896" spans="1:20" ht="51">
      <c r="A2896" s="198">
        <v>66</v>
      </c>
      <c r="B2896" s="68"/>
      <c r="C2896" s="220" t="s">
        <v>47</v>
      </c>
      <c r="D2896" s="221">
        <v>44832</v>
      </c>
      <c r="E2896" s="198" t="s">
        <v>5695</v>
      </c>
      <c r="F2896" s="198" t="s">
        <v>3</v>
      </c>
      <c r="G2896" s="198">
        <v>2053761</v>
      </c>
      <c r="H2896" s="68"/>
      <c r="I2896" s="204" t="s">
        <v>6807</v>
      </c>
      <c r="J2896" s="68"/>
      <c r="K2896" s="68"/>
      <c r="L2896" s="68"/>
      <c r="M2896" s="68"/>
      <c r="N2896" s="379"/>
      <c r="O2896" s="379"/>
      <c r="P2896" s="222">
        <v>0</v>
      </c>
      <c r="Q2896" s="222">
        <v>5546.25</v>
      </c>
      <c r="R2896" s="68" t="s">
        <v>639</v>
      </c>
      <c r="S2896" s="381"/>
      <c r="T2896" s="287"/>
    </row>
    <row r="2897" spans="1:20" ht="51">
      <c r="A2897" s="198">
        <v>86</v>
      </c>
      <c r="B2897" s="68"/>
      <c r="C2897" s="220" t="s">
        <v>51</v>
      </c>
      <c r="D2897" s="221">
        <v>44832</v>
      </c>
      <c r="E2897" s="198" t="s">
        <v>5696</v>
      </c>
      <c r="F2897" s="198" t="s">
        <v>3</v>
      </c>
      <c r="G2897" s="198">
        <v>2053791</v>
      </c>
      <c r="H2897" s="68"/>
      <c r="I2897" s="204" t="s">
        <v>4109</v>
      </c>
      <c r="J2897" s="68"/>
      <c r="K2897" s="68"/>
      <c r="L2897" s="68"/>
      <c r="M2897" s="68"/>
      <c r="N2897" s="379"/>
      <c r="O2897" s="379"/>
      <c r="P2897" s="222">
        <v>0</v>
      </c>
      <c r="Q2897" s="222">
        <v>223.05</v>
      </c>
      <c r="R2897" s="68" t="s">
        <v>639</v>
      </c>
      <c r="S2897" s="381"/>
      <c r="T2897" s="287"/>
    </row>
    <row r="2898" spans="1:20" ht="51">
      <c r="A2898" s="198" t="s">
        <v>551</v>
      </c>
      <c r="B2898" s="68"/>
      <c r="C2898" s="220" t="s">
        <v>590</v>
      </c>
      <c r="D2898" s="221">
        <v>44832</v>
      </c>
      <c r="E2898" s="198" t="s">
        <v>5697</v>
      </c>
      <c r="F2898" s="198" t="s">
        <v>3</v>
      </c>
      <c r="G2898" s="198">
        <v>2053796</v>
      </c>
      <c r="H2898" s="68"/>
      <c r="I2898" s="204" t="s">
        <v>6808</v>
      </c>
      <c r="J2898" s="68"/>
      <c r="K2898" s="68"/>
      <c r="L2898" s="68"/>
      <c r="M2898" s="68"/>
      <c r="N2898" s="379"/>
      <c r="O2898" s="379"/>
      <c r="P2898" s="222">
        <v>0</v>
      </c>
      <c r="Q2898" s="222">
        <v>17.899999999999999</v>
      </c>
      <c r="R2898" s="68" t="s">
        <v>639</v>
      </c>
      <c r="S2898" s="381"/>
      <c r="T2898" s="287"/>
    </row>
    <row r="2899" spans="1:20" ht="51">
      <c r="A2899" s="198" t="s">
        <v>551</v>
      </c>
      <c r="B2899" s="68"/>
      <c r="C2899" s="220" t="s">
        <v>590</v>
      </c>
      <c r="D2899" s="221">
        <v>44832</v>
      </c>
      <c r="E2899" s="198" t="s">
        <v>5698</v>
      </c>
      <c r="F2899" s="198" t="s">
        <v>3</v>
      </c>
      <c r="G2899" s="198">
        <v>2053797</v>
      </c>
      <c r="H2899" s="68"/>
      <c r="I2899" s="204" t="s">
        <v>6809</v>
      </c>
      <c r="J2899" s="68"/>
      <c r="K2899" s="68"/>
      <c r="L2899" s="68"/>
      <c r="M2899" s="68"/>
      <c r="N2899" s="379"/>
      <c r="O2899" s="379"/>
      <c r="P2899" s="222">
        <v>0</v>
      </c>
      <c r="Q2899" s="222">
        <v>17.899999999999999</v>
      </c>
      <c r="R2899" s="68" t="s">
        <v>639</v>
      </c>
      <c r="S2899" s="381"/>
      <c r="T2899" s="287"/>
    </row>
    <row r="2900" spans="1:20" ht="51">
      <c r="A2900" s="198" t="s">
        <v>551</v>
      </c>
      <c r="B2900" s="68"/>
      <c r="C2900" s="220" t="s">
        <v>590</v>
      </c>
      <c r="D2900" s="221">
        <v>44832</v>
      </c>
      <c r="E2900" s="198" t="s">
        <v>5699</v>
      </c>
      <c r="F2900" s="198" t="s">
        <v>3</v>
      </c>
      <c r="G2900" s="198">
        <v>2053798</v>
      </c>
      <c r="H2900" s="68"/>
      <c r="I2900" s="204" t="s">
        <v>6810</v>
      </c>
      <c r="J2900" s="68"/>
      <c r="K2900" s="68"/>
      <c r="L2900" s="68"/>
      <c r="M2900" s="68"/>
      <c r="N2900" s="379"/>
      <c r="O2900" s="379"/>
      <c r="P2900" s="222">
        <v>0</v>
      </c>
      <c r="Q2900" s="222">
        <v>1040.3900000000001</v>
      </c>
      <c r="R2900" s="68" t="s">
        <v>639</v>
      </c>
      <c r="S2900" s="381"/>
      <c r="T2900" s="287"/>
    </row>
    <row r="2901" spans="1:20" ht="51">
      <c r="A2901" s="198">
        <v>86</v>
      </c>
      <c r="B2901" s="68"/>
      <c r="C2901" s="220" t="s">
        <v>51</v>
      </c>
      <c r="D2901" s="221">
        <v>44832</v>
      </c>
      <c r="E2901" s="198" t="s">
        <v>5700</v>
      </c>
      <c r="F2901" s="198" t="s">
        <v>3</v>
      </c>
      <c r="G2901" s="198">
        <v>2053801</v>
      </c>
      <c r="H2901" s="68"/>
      <c r="I2901" s="204" t="s">
        <v>6811</v>
      </c>
      <c r="J2901" s="68"/>
      <c r="K2901" s="68"/>
      <c r="L2901" s="68"/>
      <c r="M2901" s="68"/>
      <c r="N2901" s="379"/>
      <c r="O2901" s="379"/>
      <c r="P2901" s="222">
        <v>0</v>
      </c>
      <c r="Q2901" s="222">
        <v>3.7</v>
      </c>
      <c r="R2901" s="68" t="s">
        <v>639</v>
      </c>
      <c r="S2901" s="381"/>
      <c r="T2901" s="287"/>
    </row>
    <row r="2902" spans="1:20" ht="51">
      <c r="A2902" s="198">
        <v>16</v>
      </c>
      <c r="B2902" s="68"/>
      <c r="C2902" s="220" t="s">
        <v>41</v>
      </c>
      <c r="D2902" s="221">
        <v>44832</v>
      </c>
      <c r="E2902" s="198" t="s">
        <v>5701</v>
      </c>
      <c r="F2902" s="198" t="s">
        <v>3</v>
      </c>
      <c r="G2902" s="198">
        <v>2053833</v>
      </c>
      <c r="H2902" s="68"/>
      <c r="I2902" s="204" t="s">
        <v>6812</v>
      </c>
      <c r="J2902" s="68"/>
      <c r="K2902" s="68"/>
      <c r="L2902" s="68"/>
      <c r="M2902" s="68"/>
      <c r="N2902" s="379"/>
      <c r="O2902" s="379"/>
      <c r="P2902" s="222">
        <v>0</v>
      </c>
      <c r="Q2902" s="222">
        <v>16843.8</v>
      </c>
      <c r="R2902" s="68" t="s">
        <v>639</v>
      </c>
      <c r="S2902" s="381"/>
      <c r="T2902" s="287"/>
    </row>
    <row r="2903" spans="1:20" ht="51">
      <c r="A2903" s="198">
        <v>16</v>
      </c>
      <c r="B2903" s="68"/>
      <c r="C2903" s="220" t="s">
        <v>41</v>
      </c>
      <c r="D2903" s="221">
        <v>44832</v>
      </c>
      <c r="E2903" s="198" t="s">
        <v>5702</v>
      </c>
      <c r="F2903" s="198" t="s">
        <v>3</v>
      </c>
      <c r="G2903" s="198">
        <v>2053837</v>
      </c>
      <c r="H2903" s="68"/>
      <c r="I2903" s="204" t="s">
        <v>6813</v>
      </c>
      <c r="J2903" s="68"/>
      <c r="K2903" s="68"/>
      <c r="L2903" s="68"/>
      <c r="M2903" s="68"/>
      <c r="N2903" s="379"/>
      <c r="O2903" s="379"/>
      <c r="P2903" s="222">
        <v>0</v>
      </c>
      <c r="Q2903" s="222">
        <v>20580</v>
      </c>
      <c r="R2903" s="68" t="s">
        <v>639</v>
      </c>
      <c r="S2903" s="381"/>
      <c r="T2903" s="287"/>
    </row>
    <row r="2904" spans="1:20" ht="51">
      <c r="A2904" s="198">
        <v>46</v>
      </c>
      <c r="B2904" s="68"/>
      <c r="C2904" s="220" t="s">
        <v>1384</v>
      </c>
      <c r="D2904" s="221">
        <v>44832</v>
      </c>
      <c r="E2904" s="198" t="s">
        <v>5703</v>
      </c>
      <c r="F2904" s="198" t="s">
        <v>3</v>
      </c>
      <c r="G2904" s="198">
        <v>2053840</v>
      </c>
      <c r="H2904" s="68"/>
      <c r="I2904" s="204" t="s">
        <v>4193</v>
      </c>
      <c r="J2904" s="68"/>
      <c r="K2904" s="68"/>
      <c r="L2904" s="68"/>
      <c r="M2904" s="68"/>
      <c r="N2904" s="379"/>
      <c r="O2904" s="379"/>
      <c r="P2904" s="222">
        <v>0</v>
      </c>
      <c r="Q2904" s="222">
        <v>48</v>
      </c>
      <c r="R2904" s="68" t="s">
        <v>639</v>
      </c>
      <c r="S2904" s="381"/>
      <c r="T2904" s="287"/>
    </row>
    <row r="2905" spans="1:20" ht="51">
      <c r="A2905" s="198">
        <v>46</v>
      </c>
      <c r="B2905" s="68"/>
      <c r="C2905" s="220" t="s">
        <v>1384</v>
      </c>
      <c r="D2905" s="221">
        <v>44832</v>
      </c>
      <c r="E2905" s="198" t="s">
        <v>5704</v>
      </c>
      <c r="F2905" s="198" t="s">
        <v>3</v>
      </c>
      <c r="G2905" s="198">
        <v>2053843</v>
      </c>
      <c r="H2905" s="68"/>
      <c r="I2905" s="204" t="s">
        <v>6814</v>
      </c>
      <c r="J2905" s="68"/>
      <c r="K2905" s="68"/>
      <c r="L2905" s="68"/>
      <c r="M2905" s="68"/>
      <c r="N2905" s="379"/>
      <c r="O2905" s="379"/>
      <c r="P2905" s="222">
        <v>0</v>
      </c>
      <c r="Q2905" s="222">
        <v>100</v>
      </c>
      <c r="R2905" s="68" t="s">
        <v>639</v>
      </c>
      <c r="S2905" s="381"/>
      <c r="T2905" s="287"/>
    </row>
    <row r="2906" spans="1:20" ht="51">
      <c r="A2906" s="198">
        <v>383</v>
      </c>
      <c r="B2906" s="68"/>
      <c r="C2906" s="220" t="s">
        <v>1248</v>
      </c>
      <c r="D2906" s="221">
        <v>44832</v>
      </c>
      <c r="E2906" s="198" t="s">
        <v>5705</v>
      </c>
      <c r="F2906" s="198" t="s">
        <v>3</v>
      </c>
      <c r="G2906" s="198">
        <v>2053847</v>
      </c>
      <c r="H2906" s="68"/>
      <c r="I2906" s="204" t="s">
        <v>6815</v>
      </c>
      <c r="J2906" s="68"/>
      <c r="K2906" s="68"/>
      <c r="L2906" s="68"/>
      <c r="M2906" s="68"/>
      <c r="N2906" s="379"/>
      <c r="O2906" s="379"/>
      <c r="P2906" s="222">
        <v>0</v>
      </c>
      <c r="Q2906" s="222">
        <v>4244.8</v>
      </c>
      <c r="R2906" s="68" t="s">
        <v>639</v>
      </c>
      <c r="S2906" s="381"/>
      <c r="T2906" s="287"/>
    </row>
    <row r="2907" spans="1:20" ht="51">
      <c r="A2907" s="198">
        <v>234</v>
      </c>
      <c r="B2907" s="68"/>
      <c r="C2907" s="220" t="s">
        <v>616</v>
      </c>
      <c r="D2907" s="221">
        <v>44832</v>
      </c>
      <c r="E2907" s="198" t="s">
        <v>5706</v>
      </c>
      <c r="F2907" s="198" t="s">
        <v>3</v>
      </c>
      <c r="G2907" s="198">
        <v>2053855</v>
      </c>
      <c r="H2907" s="68"/>
      <c r="I2907" s="204" t="s">
        <v>6816</v>
      </c>
      <c r="J2907" s="68"/>
      <c r="K2907" s="68"/>
      <c r="L2907" s="68"/>
      <c r="M2907" s="68"/>
      <c r="N2907" s="379"/>
      <c r="O2907" s="379"/>
      <c r="P2907" s="222">
        <v>0</v>
      </c>
      <c r="Q2907" s="222">
        <v>650</v>
      </c>
      <c r="R2907" s="68" t="s">
        <v>639</v>
      </c>
      <c r="S2907" s="381"/>
      <c r="T2907" s="287"/>
    </row>
    <row r="2908" spans="1:20" ht="51">
      <c r="A2908" s="198" t="s">
        <v>551</v>
      </c>
      <c r="B2908" s="68"/>
      <c r="C2908" s="220" t="s">
        <v>590</v>
      </c>
      <c r="D2908" s="221">
        <v>44832</v>
      </c>
      <c r="E2908" s="198" t="s">
        <v>5707</v>
      </c>
      <c r="F2908" s="198" t="s">
        <v>3</v>
      </c>
      <c r="G2908" s="198">
        <v>2053867</v>
      </c>
      <c r="H2908" s="68"/>
      <c r="I2908" s="204" t="s">
        <v>6817</v>
      </c>
      <c r="J2908" s="68"/>
      <c r="K2908" s="68"/>
      <c r="L2908" s="68"/>
      <c r="M2908" s="68"/>
      <c r="N2908" s="379"/>
      <c r="O2908" s="379"/>
      <c r="P2908" s="222">
        <v>0</v>
      </c>
      <c r="Q2908" s="222">
        <v>3108.34</v>
      </c>
      <c r="R2908" s="68" t="s">
        <v>639</v>
      </c>
      <c r="S2908" s="381"/>
      <c r="T2908" s="287"/>
    </row>
    <row r="2909" spans="1:20" ht="51">
      <c r="A2909" s="198">
        <v>526</v>
      </c>
      <c r="B2909" s="68"/>
      <c r="C2909" s="220" t="s">
        <v>1269</v>
      </c>
      <c r="D2909" s="221">
        <v>44832</v>
      </c>
      <c r="E2909" s="198" t="s">
        <v>5708</v>
      </c>
      <c r="F2909" s="198" t="s">
        <v>3</v>
      </c>
      <c r="G2909" s="198">
        <v>2053920</v>
      </c>
      <c r="H2909" s="68"/>
      <c r="I2909" s="204" t="s">
        <v>6818</v>
      </c>
      <c r="J2909" s="68"/>
      <c r="K2909" s="68"/>
      <c r="L2909" s="68"/>
      <c r="M2909" s="68"/>
      <c r="N2909" s="379"/>
      <c r="O2909" s="379"/>
      <c r="P2909" s="222">
        <v>0</v>
      </c>
      <c r="Q2909" s="222">
        <v>209</v>
      </c>
      <c r="R2909" s="68" t="s">
        <v>639</v>
      </c>
      <c r="S2909" s="381"/>
      <c r="T2909" s="287"/>
    </row>
    <row r="2910" spans="1:20" ht="51">
      <c r="A2910" s="198">
        <v>206</v>
      </c>
      <c r="B2910" s="68"/>
      <c r="C2910" s="220" t="s">
        <v>88</v>
      </c>
      <c r="D2910" s="221">
        <v>44832</v>
      </c>
      <c r="E2910" s="198" t="s">
        <v>5709</v>
      </c>
      <c r="F2910" s="198" t="s">
        <v>3</v>
      </c>
      <c r="G2910" s="198">
        <v>2053935</v>
      </c>
      <c r="H2910" s="68"/>
      <c r="I2910" s="204" t="s">
        <v>6819</v>
      </c>
      <c r="J2910" s="68"/>
      <c r="K2910" s="68"/>
      <c r="L2910" s="68"/>
      <c r="M2910" s="68"/>
      <c r="N2910" s="379"/>
      <c r="O2910" s="379"/>
      <c r="P2910" s="222">
        <v>0</v>
      </c>
      <c r="Q2910" s="222">
        <v>16.899999999999999</v>
      </c>
      <c r="R2910" s="68" t="s">
        <v>639</v>
      </c>
      <c r="S2910" s="381"/>
      <c r="T2910" s="287"/>
    </row>
    <row r="2911" spans="1:20" ht="51">
      <c r="A2911" s="198">
        <v>16</v>
      </c>
      <c r="B2911" s="68"/>
      <c r="C2911" s="220" t="s">
        <v>41</v>
      </c>
      <c r="D2911" s="221">
        <v>44832</v>
      </c>
      <c r="E2911" s="198" t="s">
        <v>5710</v>
      </c>
      <c r="F2911" s="198" t="s">
        <v>3</v>
      </c>
      <c r="G2911" s="198">
        <v>2053936</v>
      </c>
      <c r="H2911" s="68"/>
      <c r="I2911" s="204" t="s">
        <v>6820</v>
      </c>
      <c r="J2911" s="68"/>
      <c r="K2911" s="68"/>
      <c r="L2911" s="68"/>
      <c r="M2911" s="68"/>
      <c r="N2911" s="379"/>
      <c r="O2911" s="379"/>
      <c r="P2911" s="222">
        <v>0</v>
      </c>
      <c r="Q2911" s="222">
        <v>2617</v>
      </c>
      <c r="R2911" s="68" t="s">
        <v>639</v>
      </c>
      <c r="S2911" s="381"/>
      <c r="T2911" s="287"/>
    </row>
    <row r="2912" spans="1:20" ht="51">
      <c r="A2912" s="198">
        <v>46</v>
      </c>
      <c r="B2912" s="68"/>
      <c r="C2912" s="220" t="s">
        <v>1384</v>
      </c>
      <c r="D2912" s="221">
        <v>44832</v>
      </c>
      <c r="E2912" s="198" t="s">
        <v>5711</v>
      </c>
      <c r="F2912" s="198" t="s">
        <v>3</v>
      </c>
      <c r="G2912" s="198">
        <v>2053943</v>
      </c>
      <c r="H2912" s="68"/>
      <c r="I2912" s="204" t="s">
        <v>6821</v>
      </c>
      <c r="J2912" s="68"/>
      <c r="K2912" s="68"/>
      <c r="L2912" s="68"/>
      <c r="M2912" s="68"/>
      <c r="N2912" s="379"/>
      <c r="O2912" s="379"/>
      <c r="P2912" s="222">
        <v>0</v>
      </c>
      <c r="Q2912" s="222">
        <v>6624</v>
      </c>
      <c r="R2912" s="68" t="s">
        <v>639</v>
      </c>
      <c r="S2912" s="381"/>
      <c r="T2912" s="287"/>
    </row>
    <row r="2913" spans="1:20" ht="63.75">
      <c r="A2913" s="198">
        <v>290</v>
      </c>
      <c r="B2913" s="68"/>
      <c r="C2913" s="220" t="s">
        <v>119</v>
      </c>
      <c r="D2913" s="221">
        <v>44832</v>
      </c>
      <c r="E2913" s="198" t="s">
        <v>5712</v>
      </c>
      <c r="F2913" s="198" t="s">
        <v>3</v>
      </c>
      <c r="G2913" s="198">
        <v>2053744</v>
      </c>
      <c r="H2913" s="68"/>
      <c r="I2913" s="204" t="s">
        <v>6822</v>
      </c>
      <c r="J2913" s="68"/>
      <c r="K2913" s="68"/>
      <c r="L2913" s="68"/>
      <c r="M2913" s="68"/>
      <c r="N2913" s="379"/>
      <c r="O2913" s="379"/>
      <c r="P2913" s="222">
        <v>0</v>
      </c>
      <c r="Q2913" s="222">
        <v>928.33</v>
      </c>
      <c r="R2913" s="68" t="s">
        <v>639</v>
      </c>
      <c r="S2913" s="381"/>
      <c r="T2913" s="287"/>
    </row>
    <row r="2914" spans="1:20" ht="63.75">
      <c r="A2914" s="198">
        <v>290</v>
      </c>
      <c r="B2914" s="68"/>
      <c r="C2914" s="220" t="s">
        <v>119</v>
      </c>
      <c r="D2914" s="221">
        <v>44832</v>
      </c>
      <c r="E2914" s="198" t="s">
        <v>5713</v>
      </c>
      <c r="F2914" s="198" t="s">
        <v>3</v>
      </c>
      <c r="G2914" s="198">
        <v>2053747</v>
      </c>
      <c r="H2914" s="68"/>
      <c r="I2914" s="204" t="s">
        <v>6823</v>
      </c>
      <c r="J2914" s="68"/>
      <c r="K2914" s="68"/>
      <c r="L2914" s="68"/>
      <c r="M2914" s="68"/>
      <c r="N2914" s="379"/>
      <c r="O2914" s="379"/>
      <c r="P2914" s="222">
        <v>0</v>
      </c>
      <c r="Q2914" s="222">
        <v>42</v>
      </c>
      <c r="R2914" s="68" t="s">
        <v>639</v>
      </c>
      <c r="S2914" s="381"/>
      <c r="T2914" s="287"/>
    </row>
    <row r="2915" spans="1:20" ht="63.75">
      <c r="A2915" s="198">
        <v>290</v>
      </c>
      <c r="B2915" s="68"/>
      <c r="C2915" s="220" t="s">
        <v>119</v>
      </c>
      <c r="D2915" s="221">
        <v>44832</v>
      </c>
      <c r="E2915" s="198" t="s">
        <v>5714</v>
      </c>
      <c r="F2915" s="198" t="s">
        <v>3</v>
      </c>
      <c r="G2915" s="198">
        <v>2053748</v>
      </c>
      <c r="H2915" s="68"/>
      <c r="I2915" s="204" t="s">
        <v>6824</v>
      </c>
      <c r="J2915" s="68"/>
      <c r="K2915" s="68"/>
      <c r="L2915" s="68"/>
      <c r="M2915" s="68"/>
      <c r="N2915" s="379"/>
      <c r="O2915" s="379"/>
      <c r="P2915" s="222">
        <v>0</v>
      </c>
      <c r="Q2915" s="222">
        <v>273</v>
      </c>
      <c r="R2915" s="68" t="s">
        <v>639</v>
      </c>
      <c r="S2915" s="381"/>
      <c r="T2915" s="287"/>
    </row>
    <row r="2916" spans="1:20" ht="51">
      <c r="A2916" s="198">
        <v>70</v>
      </c>
      <c r="B2916" s="68"/>
      <c r="C2916" s="220" t="s">
        <v>48</v>
      </c>
      <c r="D2916" s="221">
        <v>44832</v>
      </c>
      <c r="E2916" s="198" t="s">
        <v>5715</v>
      </c>
      <c r="F2916" s="198" t="s">
        <v>3</v>
      </c>
      <c r="G2916" s="198">
        <v>2053763</v>
      </c>
      <c r="H2916" s="68"/>
      <c r="I2916" s="204" t="s">
        <v>6825</v>
      </c>
      <c r="J2916" s="68"/>
      <c r="K2916" s="68"/>
      <c r="L2916" s="68"/>
      <c r="M2916" s="68"/>
      <c r="N2916" s="379"/>
      <c r="O2916" s="379"/>
      <c r="P2916" s="222">
        <v>0</v>
      </c>
      <c r="Q2916" s="222">
        <v>683</v>
      </c>
      <c r="R2916" s="68" t="s">
        <v>639</v>
      </c>
      <c r="S2916" s="381"/>
      <c r="T2916" s="287"/>
    </row>
    <row r="2917" spans="1:20" ht="51">
      <c r="A2917" s="198">
        <v>46</v>
      </c>
      <c r="B2917" s="68"/>
      <c r="C2917" s="220" t="s">
        <v>1384</v>
      </c>
      <c r="D2917" s="221">
        <v>44832</v>
      </c>
      <c r="E2917" s="198" t="s">
        <v>5716</v>
      </c>
      <c r="F2917" s="198" t="s">
        <v>3</v>
      </c>
      <c r="G2917" s="198">
        <v>2053778</v>
      </c>
      <c r="H2917" s="68"/>
      <c r="I2917" s="204" t="s">
        <v>6826</v>
      </c>
      <c r="J2917" s="68"/>
      <c r="K2917" s="68"/>
      <c r="L2917" s="68"/>
      <c r="M2917" s="68"/>
      <c r="N2917" s="379"/>
      <c r="O2917" s="379"/>
      <c r="P2917" s="222">
        <v>0</v>
      </c>
      <c r="Q2917" s="222">
        <v>12735.06</v>
      </c>
      <c r="R2917" s="68" t="s">
        <v>639</v>
      </c>
      <c r="S2917" s="381"/>
      <c r="T2917" s="287"/>
    </row>
    <row r="2918" spans="1:20" ht="51">
      <c r="A2918" s="198">
        <v>46</v>
      </c>
      <c r="B2918" s="68"/>
      <c r="C2918" s="220" t="s">
        <v>1384</v>
      </c>
      <c r="D2918" s="221">
        <v>44832</v>
      </c>
      <c r="E2918" s="198" t="s">
        <v>5717</v>
      </c>
      <c r="F2918" s="198" t="s">
        <v>3</v>
      </c>
      <c r="G2918" s="198">
        <v>2053780</v>
      </c>
      <c r="H2918" s="68"/>
      <c r="I2918" s="204" t="s">
        <v>6827</v>
      </c>
      <c r="J2918" s="68"/>
      <c r="K2918" s="68"/>
      <c r="L2918" s="68"/>
      <c r="M2918" s="68"/>
      <c r="N2918" s="379"/>
      <c r="O2918" s="379"/>
      <c r="P2918" s="222">
        <v>0</v>
      </c>
      <c r="Q2918" s="222">
        <v>16360.7</v>
      </c>
      <c r="R2918" s="68" t="s">
        <v>639</v>
      </c>
      <c r="S2918" s="381"/>
      <c r="T2918" s="287"/>
    </row>
    <row r="2919" spans="1:20" ht="51">
      <c r="A2919" s="198">
        <v>46</v>
      </c>
      <c r="B2919" s="68"/>
      <c r="C2919" s="220" t="s">
        <v>1384</v>
      </c>
      <c r="D2919" s="221">
        <v>44832</v>
      </c>
      <c r="E2919" s="198" t="s">
        <v>5718</v>
      </c>
      <c r="F2919" s="198" t="s">
        <v>3</v>
      </c>
      <c r="G2919" s="198">
        <v>2053782</v>
      </c>
      <c r="H2919" s="68"/>
      <c r="I2919" s="204" t="s">
        <v>6828</v>
      </c>
      <c r="J2919" s="68"/>
      <c r="K2919" s="68"/>
      <c r="L2919" s="68"/>
      <c r="M2919" s="68"/>
      <c r="N2919" s="379"/>
      <c r="O2919" s="379"/>
      <c r="P2919" s="222">
        <v>0</v>
      </c>
      <c r="Q2919" s="222">
        <v>1308472.01</v>
      </c>
      <c r="R2919" s="68" t="s">
        <v>639</v>
      </c>
      <c r="S2919" s="381"/>
      <c r="T2919" s="287"/>
    </row>
    <row r="2920" spans="1:20" ht="63.75">
      <c r="A2920" s="198" t="s">
        <v>542</v>
      </c>
      <c r="B2920" s="68"/>
      <c r="C2920" s="220" t="s">
        <v>591</v>
      </c>
      <c r="D2920" s="221">
        <v>44832</v>
      </c>
      <c r="E2920" s="198" t="s">
        <v>5719</v>
      </c>
      <c r="F2920" s="198" t="s">
        <v>3</v>
      </c>
      <c r="G2920" s="198">
        <v>2053799</v>
      </c>
      <c r="H2920" s="68"/>
      <c r="I2920" s="204" t="s">
        <v>6829</v>
      </c>
      <c r="J2920" s="68"/>
      <c r="K2920" s="68"/>
      <c r="L2920" s="68"/>
      <c r="M2920" s="68"/>
      <c r="N2920" s="379"/>
      <c r="O2920" s="379"/>
      <c r="P2920" s="222">
        <v>0</v>
      </c>
      <c r="Q2920" s="222">
        <v>6923.61</v>
      </c>
      <c r="R2920" s="68" t="s">
        <v>639</v>
      </c>
      <c r="S2920" s="381"/>
      <c r="T2920" s="287"/>
    </row>
    <row r="2921" spans="1:20" ht="63.75">
      <c r="A2921" s="198" t="s">
        <v>542</v>
      </c>
      <c r="B2921" s="68"/>
      <c r="C2921" s="220" t="s">
        <v>591</v>
      </c>
      <c r="D2921" s="221">
        <v>44832</v>
      </c>
      <c r="E2921" s="198" t="s">
        <v>5720</v>
      </c>
      <c r="F2921" s="198" t="s">
        <v>3</v>
      </c>
      <c r="G2921" s="198">
        <v>2053800</v>
      </c>
      <c r="H2921" s="68"/>
      <c r="I2921" s="204" t="s">
        <v>6830</v>
      </c>
      <c r="J2921" s="68"/>
      <c r="K2921" s="68"/>
      <c r="L2921" s="68"/>
      <c r="M2921" s="68"/>
      <c r="N2921" s="379"/>
      <c r="O2921" s="379"/>
      <c r="P2921" s="222">
        <v>0</v>
      </c>
      <c r="Q2921" s="222">
        <v>1951.2</v>
      </c>
      <c r="R2921" s="68" t="s">
        <v>639</v>
      </c>
      <c r="S2921" s="381"/>
      <c r="T2921" s="287"/>
    </row>
    <row r="2922" spans="1:20" ht="63.75">
      <c r="A2922" s="198">
        <v>86</v>
      </c>
      <c r="B2922" s="68"/>
      <c r="C2922" s="220" t="s">
        <v>51</v>
      </c>
      <c r="D2922" s="221">
        <v>44832</v>
      </c>
      <c r="E2922" s="198" t="s">
        <v>5721</v>
      </c>
      <c r="F2922" s="198" t="s">
        <v>3</v>
      </c>
      <c r="G2922" s="198">
        <v>2053803</v>
      </c>
      <c r="H2922" s="68"/>
      <c r="I2922" s="204" t="s">
        <v>6831</v>
      </c>
      <c r="J2922" s="68"/>
      <c r="K2922" s="68"/>
      <c r="L2922" s="68"/>
      <c r="M2922" s="68"/>
      <c r="N2922" s="379"/>
      <c r="O2922" s="379"/>
      <c r="P2922" s="222">
        <v>0</v>
      </c>
      <c r="Q2922" s="222">
        <v>2955</v>
      </c>
      <c r="R2922" s="68" t="s">
        <v>639</v>
      </c>
      <c r="S2922" s="381"/>
      <c r="T2922" s="287"/>
    </row>
    <row r="2923" spans="1:20" ht="63.75">
      <c r="A2923" s="198">
        <v>86</v>
      </c>
      <c r="B2923" s="68"/>
      <c r="C2923" s="220" t="s">
        <v>51</v>
      </c>
      <c r="D2923" s="221">
        <v>44832</v>
      </c>
      <c r="E2923" s="198" t="s">
        <v>5722</v>
      </c>
      <c r="F2923" s="198" t="s">
        <v>3</v>
      </c>
      <c r="G2923" s="198">
        <v>2053807</v>
      </c>
      <c r="H2923" s="68"/>
      <c r="I2923" s="204" t="s">
        <v>6832</v>
      </c>
      <c r="J2923" s="68"/>
      <c r="K2923" s="68"/>
      <c r="L2923" s="68"/>
      <c r="M2923" s="68"/>
      <c r="N2923" s="379"/>
      <c r="O2923" s="379"/>
      <c r="P2923" s="222">
        <v>0</v>
      </c>
      <c r="Q2923" s="222">
        <v>740</v>
      </c>
      <c r="R2923" s="68" t="s">
        <v>639</v>
      </c>
      <c r="S2923" s="381"/>
      <c r="T2923" s="287"/>
    </row>
    <row r="2924" spans="1:20" ht="63.75">
      <c r="A2924" s="198">
        <v>35</v>
      </c>
      <c r="B2924" s="68"/>
      <c r="C2924" s="220" t="s">
        <v>44</v>
      </c>
      <c r="D2924" s="221">
        <v>44832</v>
      </c>
      <c r="E2924" s="198" t="s">
        <v>5723</v>
      </c>
      <c r="F2924" s="198" t="s">
        <v>3</v>
      </c>
      <c r="G2924" s="198">
        <v>2053809</v>
      </c>
      <c r="H2924" s="68"/>
      <c r="I2924" s="204" t="s">
        <v>6833</v>
      </c>
      <c r="J2924" s="68"/>
      <c r="K2924" s="68"/>
      <c r="L2924" s="68"/>
      <c r="M2924" s="68"/>
      <c r="N2924" s="379"/>
      <c r="O2924" s="379"/>
      <c r="P2924" s="222">
        <v>0</v>
      </c>
      <c r="Q2924" s="222">
        <v>54</v>
      </c>
      <c r="R2924" s="68" t="s">
        <v>639</v>
      </c>
      <c r="S2924" s="381"/>
      <c r="T2924" s="287"/>
    </row>
    <row r="2925" spans="1:20" ht="63.75">
      <c r="A2925" s="198">
        <v>660</v>
      </c>
      <c r="B2925" s="68"/>
      <c r="C2925" s="220" t="s">
        <v>177</v>
      </c>
      <c r="D2925" s="221">
        <v>44832</v>
      </c>
      <c r="E2925" s="198" t="s">
        <v>5724</v>
      </c>
      <c r="F2925" s="198" t="s">
        <v>3</v>
      </c>
      <c r="G2925" s="198">
        <v>2053811</v>
      </c>
      <c r="H2925" s="68"/>
      <c r="I2925" s="204" t="s">
        <v>6834</v>
      </c>
      <c r="J2925" s="68"/>
      <c r="K2925" s="68"/>
      <c r="L2925" s="68"/>
      <c r="M2925" s="68"/>
      <c r="N2925" s="379"/>
      <c r="O2925" s="379"/>
      <c r="P2925" s="222">
        <v>0</v>
      </c>
      <c r="Q2925" s="222">
        <v>70</v>
      </c>
      <c r="R2925" s="68" t="s">
        <v>639</v>
      </c>
      <c r="S2925" s="381"/>
      <c r="T2925" s="287"/>
    </row>
    <row r="2926" spans="1:20" ht="51">
      <c r="A2926" s="198">
        <v>373</v>
      </c>
      <c r="B2926" s="68"/>
      <c r="C2926" s="220" t="s">
        <v>608</v>
      </c>
      <c r="D2926" s="221">
        <v>44832</v>
      </c>
      <c r="E2926" s="198" t="s">
        <v>5725</v>
      </c>
      <c r="F2926" s="198" t="s">
        <v>3</v>
      </c>
      <c r="G2926" s="198">
        <v>2053825</v>
      </c>
      <c r="H2926" s="68"/>
      <c r="I2926" s="204" t="s">
        <v>6835</v>
      </c>
      <c r="J2926" s="68"/>
      <c r="K2926" s="68"/>
      <c r="L2926" s="68"/>
      <c r="M2926" s="68"/>
      <c r="N2926" s="379"/>
      <c r="O2926" s="379"/>
      <c r="P2926" s="222">
        <v>0</v>
      </c>
      <c r="Q2926" s="222">
        <v>22768.799999999999</v>
      </c>
      <c r="R2926" s="68" t="s">
        <v>639</v>
      </c>
      <c r="S2926" s="381"/>
      <c r="T2926" s="287"/>
    </row>
    <row r="2927" spans="1:20" ht="51">
      <c r="A2927" s="198">
        <v>35</v>
      </c>
      <c r="B2927" s="68"/>
      <c r="C2927" s="220" t="s">
        <v>44</v>
      </c>
      <c r="D2927" s="221">
        <v>44832</v>
      </c>
      <c r="E2927" s="198" t="s">
        <v>5726</v>
      </c>
      <c r="F2927" s="198" t="s">
        <v>640</v>
      </c>
      <c r="G2927" s="198">
        <v>4338309</v>
      </c>
      <c r="H2927" s="68"/>
      <c r="I2927" s="204" t="s">
        <v>6836</v>
      </c>
      <c r="J2927" s="68"/>
      <c r="K2927" s="68"/>
      <c r="L2927" s="68"/>
      <c r="M2927" s="68"/>
      <c r="N2927" s="379"/>
      <c r="O2927" s="379"/>
      <c r="P2927" s="222">
        <v>0</v>
      </c>
      <c r="Q2927" s="222">
        <v>1027.3499999999999</v>
      </c>
      <c r="R2927" s="68" t="s">
        <v>639</v>
      </c>
      <c r="S2927" s="381"/>
      <c r="T2927" s="287"/>
    </row>
    <row r="2928" spans="1:20" ht="89.25">
      <c r="A2928" s="198" t="s">
        <v>542</v>
      </c>
      <c r="B2928" s="68"/>
      <c r="C2928" s="220" t="s">
        <v>591</v>
      </c>
      <c r="D2928" s="221">
        <v>44832</v>
      </c>
      <c r="E2928" s="198" t="s">
        <v>5727</v>
      </c>
      <c r="F2928" s="198" t="s">
        <v>640</v>
      </c>
      <c r="G2928" s="198">
        <v>4306245</v>
      </c>
      <c r="H2928" s="68"/>
      <c r="I2928" s="204" t="s">
        <v>6837</v>
      </c>
      <c r="J2928" s="68"/>
      <c r="K2928" s="68"/>
      <c r="L2928" s="68"/>
      <c r="M2928" s="68"/>
      <c r="N2928" s="379"/>
      <c r="O2928" s="379"/>
      <c r="P2928" s="222">
        <v>0</v>
      </c>
      <c r="Q2928" s="222">
        <v>628720.05000000005</v>
      </c>
      <c r="R2928" s="68" t="s">
        <v>639</v>
      </c>
      <c r="S2928" s="381"/>
      <c r="T2928" s="287"/>
    </row>
    <row r="2929" spans="1:20" ht="89.25">
      <c r="A2929" s="198" t="s">
        <v>542</v>
      </c>
      <c r="B2929" s="68"/>
      <c r="C2929" s="220" t="s">
        <v>591</v>
      </c>
      <c r="D2929" s="221">
        <v>44832</v>
      </c>
      <c r="E2929" s="198" t="s">
        <v>5728</v>
      </c>
      <c r="F2929" s="198" t="s">
        <v>640</v>
      </c>
      <c r="G2929" s="198">
        <v>4321414</v>
      </c>
      <c r="H2929" s="68"/>
      <c r="I2929" s="204" t="s">
        <v>6838</v>
      </c>
      <c r="J2929" s="68"/>
      <c r="K2929" s="68"/>
      <c r="L2929" s="68"/>
      <c r="M2929" s="68"/>
      <c r="N2929" s="379"/>
      <c r="O2929" s="379"/>
      <c r="P2929" s="222">
        <v>0</v>
      </c>
      <c r="Q2929" s="222">
        <v>27858</v>
      </c>
      <c r="R2929" s="68" t="s">
        <v>639</v>
      </c>
      <c r="S2929" s="381"/>
      <c r="T2929" s="287"/>
    </row>
    <row r="2930" spans="1:20" ht="51">
      <c r="A2930" s="198">
        <v>513</v>
      </c>
      <c r="B2930" s="68"/>
      <c r="C2930" s="220" t="s">
        <v>161</v>
      </c>
      <c r="D2930" s="221">
        <v>44832</v>
      </c>
      <c r="E2930" s="198" t="s">
        <v>5733</v>
      </c>
      <c r="F2930" s="198" t="s">
        <v>15</v>
      </c>
      <c r="G2930" s="198">
        <v>2019534</v>
      </c>
      <c r="H2930" s="68"/>
      <c r="I2930" s="204" t="s">
        <v>6843</v>
      </c>
      <c r="J2930" s="68"/>
      <c r="K2930" s="68"/>
      <c r="L2930" s="68"/>
      <c r="M2930" s="68"/>
      <c r="N2930" s="379"/>
      <c r="O2930" s="379"/>
      <c r="P2930" s="222">
        <v>50</v>
      </c>
      <c r="Q2930" s="222">
        <v>0</v>
      </c>
      <c r="R2930" s="68" t="s">
        <v>639</v>
      </c>
      <c r="S2930" s="381"/>
      <c r="T2930" s="287"/>
    </row>
    <row r="2931" spans="1:20" ht="63.75">
      <c r="A2931" s="198">
        <v>513</v>
      </c>
      <c r="B2931" s="68"/>
      <c r="C2931" s="220" t="s">
        <v>161</v>
      </c>
      <c r="D2931" s="221">
        <v>44832</v>
      </c>
      <c r="E2931" s="198" t="s">
        <v>5734</v>
      </c>
      <c r="F2931" s="198" t="s">
        <v>15</v>
      </c>
      <c r="G2931" s="198">
        <v>2019536</v>
      </c>
      <c r="H2931" s="68"/>
      <c r="I2931" s="204" t="s">
        <v>6844</v>
      </c>
      <c r="J2931" s="68"/>
      <c r="K2931" s="68"/>
      <c r="L2931" s="68"/>
      <c r="M2931" s="68"/>
      <c r="N2931" s="379"/>
      <c r="O2931" s="379"/>
      <c r="P2931" s="222">
        <v>50</v>
      </c>
      <c r="Q2931" s="222">
        <v>0</v>
      </c>
      <c r="R2931" s="68" t="s">
        <v>639</v>
      </c>
      <c r="S2931" s="381"/>
      <c r="T2931" s="287"/>
    </row>
    <row r="2932" spans="1:20" ht="63.75">
      <c r="A2932" s="198">
        <v>513</v>
      </c>
      <c r="B2932" s="68"/>
      <c r="C2932" s="220" t="s">
        <v>161</v>
      </c>
      <c r="D2932" s="221">
        <v>44832</v>
      </c>
      <c r="E2932" s="198" t="s">
        <v>5735</v>
      </c>
      <c r="F2932" s="198" t="s">
        <v>15</v>
      </c>
      <c r="G2932" s="198">
        <v>2019538</v>
      </c>
      <c r="H2932" s="68"/>
      <c r="I2932" s="204" t="s">
        <v>6845</v>
      </c>
      <c r="J2932" s="68"/>
      <c r="K2932" s="68"/>
      <c r="L2932" s="68"/>
      <c r="M2932" s="68"/>
      <c r="N2932" s="379"/>
      <c r="O2932" s="379"/>
      <c r="P2932" s="222">
        <v>50</v>
      </c>
      <c r="Q2932" s="222">
        <v>0</v>
      </c>
      <c r="R2932" s="68" t="s">
        <v>639</v>
      </c>
      <c r="S2932" s="381"/>
      <c r="T2932" s="287"/>
    </row>
    <row r="2933" spans="1:20" ht="76.5">
      <c r="A2933" s="198" t="s">
        <v>545</v>
      </c>
      <c r="B2933" s="68"/>
      <c r="C2933" s="220" t="s">
        <v>685</v>
      </c>
      <c r="D2933" s="221">
        <v>44832</v>
      </c>
      <c r="E2933" s="198" t="s">
        <v>5736</v>
      </c>
      <c r="F2933" s="198" t="s">
        <v>6</v>
      </c>
      <c r="G2933" s="198">
        <v>1691638</v>
      </c>
      <c r="H2933" s="68"/>
      <c r="I2933" s="204" t="s">
        <v>6846</v>
      </c>
      <c r="J2933" s="68"/>
      <c r="K2933" s="68"/>
      <c r="L2933" s="68"/>
      <c r="M2933" s="68"/>
      <c r="N2933" s="379"/>
      <c r="O2933" s="379"/>
      <c r="P2933" s="222">
        <v>0</v>
      </c>
      <c r="Q2933" s="222">
        <v>0.57999999999999996</v>
      </c>
      <c r="R2933" s="68" t="s">
        <v>639</v>
      </c>
      <c r="S2933" s="381"/>
      <c r="T2933" s="287"/>
    </row>
    <row r="2934" spans="1:20" ht="89.25">
      <c r="A2934" s="198">
        <v>86</v>
      </c>
      <c r="B2934" s="68"/>
      <c r="C2934" s="220" t="s">
        <v>51</v>
      </c>
      <c r="D2934" s="221">
        <v>44832</v>
      </c>
      <c r="E2934" s="198" t="s">
        <v>5737</v>
      </c>
      <c r="F2934" s="198" t="s">
        <v>6</v>
      </c>
      <c r="G2934" s="198">
        <v>1691639</v>
      </c>
      <c r="H2934" s="68"/>
      <c r="I2934" s="204" t="s">
        <v>6847</v>
      </c>
      <c r="J2934" s="68"/>
      <c r="K2934" s="68"/>
      <c r="L2934" s="68"/>
      <c r="M2934" s="68"/>
      <c r="N2934" s="379"/>
      <c r="O2934" s="379"/>
      <c r="P2934" s="222">
        <v>0</v>
      </c>
      <c r="Q2934" s="222">
        <v>20899.22</v>
      </c>
      <c r="R2934" s="68" t="s">
        <v>639</v>
      </c>
      <c r="S2934" s="381"/>
      <c r="T2934" s="287"/>
    </row>
    <row r="2935" spans="1:20" ht="89.25">
      <c r="A2935" s="198" t="s">
        <v>545</v>
      </c>
      <c r="B2935" s="68"/>
      <c r="C2935" s="220" t="s">
        <v>685</v>
      </c>
      <c r="D2935" s="221">
        <v>44832</v>
      </c>
      <c r="E2935" s="198" t="s">
        <v>5738</v>
      </c>
      <c r="F2935" s="198" t="s">
        <v>6</v>
      </c>
      <c r="G2935" s="198">
        <v>1691640</v>
      </c>
      <c r="H2935" s="68"/>
      <c r="I2935" s="204" t="s">
        <v>6848</v>
      </c>
      <c r="J2935" s="68"/>
      <c r="K2935" s="68"/>
      <c r="L2935" s="68"/>
      <c r="M2935" s="68"/>
      <c r="N2935" s="379"/>
      <c r="O2935" s="379"/>
      <c r="P2935" s="222">
        <v>0</v>
      </c>
      <c r="Q2935" s="222">
        <v>5467.94</v>
      </c>
      <c r="R2935" s="68" t="s">
        <v>639</v>
      </c>
      <c r="S2935" s="381"/>
      <c r="T2935" s="287"/>
    </row>
    <row r="2936" spans="1:20" ht="76.5">
      <c r="A2936" s="198">
        <v>117</v>
      </c>
      <c r="B2936" s="68"/>
      <c r="C2936" s="220" t="s">
        <v>55</v>
      </c>
      <c r="D2936" s="221">
        <v>44832</v>
      </c>
      <c r="E2936" s="198" t="s">
        <v>5739</v>
      </c>
      <c r="F2936" s="198" t="s">
        <v>11</v>
      </c>
      <c r="G2936" s="198">
        <v>1043241</v>
      </c>
      <c r="H2936" s="68"/>
      <c r="I2936" s="204" t="s">
        <v>6849</v>
      </c>
      <c r="J2936" s="68"/>
      <c r="K2936" s="68"/>
      <c r="L2936" s="68"/>
      <c r="M2936" s="68"/>
      <c r="N2936" s="379"/>
      <c r="O2936" s="379"/>
      <c r="P2936" s="222">
        <v>50</v>
      </c>
      <c r="Q2936" s="222">
        <v>0</v>
      </c>
      <c r="R2936" s="68" t="s">
        <v>639</v>
      </c>
      <c r="S2936" s="381"/>
      <c r="T2936" s="287"/>
    </row>
    <row r="2937" spans="1:20" ht="89.25">
      <c r="A2937" s="198">
        <v>383</v>
      </c>
      <c r="B2937" s="68"/>
      <c r="C2937" s="220" t="s">
        <v>1248</v>
      </c>
      <c r="D2937" s="221">
        <v>44832</v>
      </c>
      <c r="E2937" s="198" t="s">
        <v>5740</v>
      </c>
      <c r="F2937" s="198" t="s">
        <v>11</v>
      </c>
      <c r="G2937" s="198">
        <v>1043278</v>
      </c>
      <c r="H2937" s="68"/>
      <c r="I2937" s="204" t="s">
        <v>6850</v>
      </c>
      <c r="J2937" s="68"/>
      <c r="K2937" s="68"/>
      <c r="L2937" s="68"/>
      <c r="M2937" s="68"/>
      <c r="N2937" s="379"/>
      <c r="O2937" s="379"/>
      <c r="P2937" s="222">
        <v>50</v>
      </c>
      <c r="Q2937" s="222">
        <v>0</v>
      </c>
      <c r="R2937" s="68" t="s">
        <v>639</v>
      </c>
      <c r="S2937" s="381"/>
      <c r="T2937" s="287"/>
    </row>
    <row r="2938" spans="1:20" ht="76.5">
      <c r="A2938" s="198">
        <v>117</v>
      </c>
      <c r="B2938" s="68"/>
      <c r="C2938" s="220" t="s">
        <v>55</v>
      </c>
      <c r="D2938" s="221">
        <v>44832</v>
      </c>
      <c r="E2938" s="198" t="s">
        <v>5741</v>
      </c>
      <c r="F2938" s="198" t="s">
        <v>11</v>
      </c>
      <c r="G2938" s="198">
        <v>1043317</v>
      </c>
      <c r="H2938" s="68"/>
      <c r="I2938" s="204" t="s">
        <v>6851</v>
      </c>
      <c r="J2938" s="68"/>
      <c r="K2938" s="68"/>
      <c r="L2938" s="68"/>
      <c r="M2938" s="68"/>
      <c r="N2938" s="379"/>
      <c r="O2938" s="379"/>
      <c r="P2938" s="222">
        <v>50</v>
      </c>
      <c r="Q2938" s="222">
        <v>0</v>
      </c>
      <c r="R2938" s="68" t="s">
        <v>639</v>
      </c>
      <c r="S2938" s="381"/>
      <c r="T2938" s="287"/>
    </row>
    <row r="2939" spans="1:20" ht="89.25">
      <c r="A2939" s="198">
        <v>389</v>
      </c>
      <c r="B2939" s="68"/>
      <c r="C2939" s="220" t="s">
        <v>1437</v>
      </c>
      <c r="D2939" s="221">
        <v>44832</v>
      </c>
      <c r="E2939" s="198" t="s">
        <v>5742</v>
      </c>
      <c r="F2939" s="198" t="s">
        <v>11</v>
      </c>
      <c r="G2939" s="198">
        <v>1043315</v>
      </c>
      <c r="H2939" s="68"/>
      <c r="I2939" s="204" t="s">
        <v>6852</v>
      </c>
      <c r="J2939" s="68"/>
      <c r="K2939" s="68"/>
      <c r="L2939" s="68"/>
      <c r="M2939" s="68"/>
      <c r="N2939" s="379"/>
      <c r="O2939" s="379"/>
      <c r="P2939" s="222">
        <v>50</v>
      </c>
      <c r="Q2939" s="222">
        <v>0</v>
      </c>
      <c r="R2939" s="68" t="s">
        <v>639</v>
      </c>
      <c r="S2939" s="381"/>
      <c r="T2939" s="287"/>
    </row>
    <row r="2940" spans="1:20" ht="51">
      <c r="A2940" s="198" t="s">
        <v>551</v>
      </c>
      <c r="B2940" s="68"/>
      <c r="C2940" s="220" t="s">
        <v>590</v>
      </c>
      <c r="D2940" s="221">
        <v>44833</v>
      </c>
      <c r="E2940" s="198" t="s">
        <v>5743</v>
      </c>
      <c r="F2940" s="198" t="s">
        <v>3</v>
      </c>
      <c r="G2940" s="198">
        <v>2054185</v>
      </c>
      <c r="H2940" s="68"/>
      <c r="I2940" s="204" t="s">
        <v>4198</v>
      </c>
      <c r="J2940" s="68"/>
      <c r="K2940" s="68"/>
      <c r="L2940" s="68"/>
      <c r="M2940" s="68"/>
      <c r="N2940" s="379"/>
      <c r="O2940" s="379"/>
      <c r="P2940" s="222">
        <v>0</v>
      </c>
      <c r="Q2940" s="222">
        <v>3784.91</v>
      </c>
      <c r="R2940" s="68" t="s">
        <v>639</v>
      </c>
      <c r="S2940" s="381"/>
      <c r="T2940" s="287"/>
    </row>
    <row r="2941" spans="1:20" ht="51">
      <c r="A2941" s="198" t="s">
        <v>551</v>
      </c>
      <c r="B2941" s="68"/>
      <c r="C2941" s="220" t="s">
        <v>590</v>
      </c>
      <c r="D2941" s="221">
        <v>44833</v>
      </c>
      <c r="E2941" s="198" t="s">
        <v>5744</v>
      </c>
      <c r="F2941" s="198" t="s">
        <v>3</v>
      </c>
      <c r="G2941" s="198">
        <v>2054208</v>
      </c>
      <c r="H2941" s="68"/>
      <c r="I2941" s="204" t="s">
        <v>6853</v>
      </c>
      <c r="J2941" s="68"/>
      <c r="K2941" s="68"/>
      <c r="L2941" s="68"/>
      <c r="M2941" s="68"/>
      <c r="N2941" s="379"/>
      <c r="O2941" s="379"/>
      <c r="P2941" s="222">
        <v>0</v>
      </c>
      <c r="Q2941" s="222">
        <v>611.36</v>
      </c>
      <c r="R2941" s="68" t="s">
        <v>639</v>
      </c>
      <c r="S2941" s="381"/>
      <c r="T2941" s="287"/>
    </row>
    <row r="2942" spans="1:20" ht="51">
      <c r="A2942" s="198" t="s">
        <v>551</v>
      </c>
      <c r="B2942" s="68"/>
      <c r="C2942" s="220" t="s">
        <v>590</v>
      </c>
      <c r="D2942" s="221">
        <v>44833</v>
      </c>
      <c r="E2942" s="198" t="s">
        <v>5745</v>
      </c>
      <c r="F2942" s="198" t="s">
        <v>3</v>
      </c>
      <c r="G2942" s="198">
        <v>2054250</v>
      </c>
      <c r="H2942" s="68"/>
      <c r="I2942" s="204" t="s">
        <v>6854</v>
      </c>
      <c r="J2942" s="68"/>
      <c r="K2942" s="68"/>
      <c r="L2942" s="68"/>
      <c r="M2942" s="68"/>
      <c r="N2942" s="379"/>
      <c r="O2942" s="379"/>
      <c r="P2942" s="222">
        <v>0</v>
      </c>
      <c r="Q2942" s="222">
        <v>2967.23</v>
      </c>
      <c r="R2942" s="68" t="s">
        <v>639</v>
      </c>
      <c r="S2942" s="381"/>
      <c r="T2942" s="287"/>
    </row>
    <row r="2943" spans="1:20" ht="63.75">
      <c r="A2943" s="198" t="s">
        <v>551</v>
      </c>
      <c r="B2943" s="68"/>
      <c r="C2943" s="220" t="s">
        <v>590</v>
      </c>
      <c r="D2943" s="221">
        <v>44833</v>
      </c>
      <c r="E2943" s="198" t="s">
        <v>5746</v>
      </c>
      <c r="F2943" s="198" t="s">
        <v>3</v>
      </c>
      <c r="G2943" s="198">
        <v>2054251</v>
      </c>
      <c r="H2943" s="68"/>
      <c r="I2943" s="204" t="s">
        <v>6855</v>
      </c>
      <c r="J2943" s="68"/>
      <c r="K2943" s="68"/>
      <c r="L2943" s="68"/>
      <c r="M2943" s="68"/>
      <c r="N2943" s="379"/>
      <c r="O2943" s="379"/>
      <c r="P2943" s="222">
        <v>0</v>
      </c>
      <c r="Q2943" s="222">
        <v>2975.2</v>
      </c>
      <c r="R2943" s="68" t="s">
        <v>639</v>
      </c>
      <c r="S2943" s="381"/>
      <c r="T2943" s="287"/>
    </row>
    <row r="2944" spans="1:20" ht="38.25">
      <c r="A2944" s="198">
        <v>20</v>
      </c>
      <c r="B2944" s="68"/>
      <c r="C2944" s="220" t="s">
        <v>42</v>
      </c>
      <c r="D2944" s="221">
        <v>44833</v>
      </c>
      <c r="E2944" s="198" t="s">
        <v>5747</v>
      </c>
      <c r="F2944" s="198" t="s">
        <v>3</v>
      </c>
      <c r="G2944" s="198">
        <v>2054256</v>
      </c>
      <c r="H2944" s="68"/>
      <c r="I2944" s="204" t="s">
        <v>6856</v>
      </c>
      <c r="J2944" s="68"/>
      <c r="K2944" s="68"/>
      <c r="L2944" s="68"/>
      <c r="M2944" s="68"/>
      <c r="N2944" s="379"/>
      <c r="O2944" s="379"/>
      <c r="P2944" s="222">
        <v>0</v>
      </c>
      <c r="Q2944" s="222">
        <v>14279.82</v>
      </c>
      <c r="R2944" s="68" t="s">
        <v>639</v>
      </c>
      <c r="S2944" s="381"/>
      <c r="T2944" s="287"/>
    </row>
    <row r="2945" spans="1:20" ht="38.25">
      <c r="A2945" s="198">
        <v>20</v>
      </c>
      <c r="B2945" s="68"/>
      <c r="C2945" s="220" t="s">
        <v>42</v>
      </c>
      <c r="D2945" s="221">
        <v>44833</v>
      </c>
      <c r="E2945" s="198" t="s">
        <v>5748</v>
      </c>
      <c r="F2945" s="198" t="s">
        <v>3</v>
      </c>
      <c r="G2945" s="198">
        <v>2054258</v>
      </c>
      <c r="H2945" s="68"/>
      <c r="I2945" s="204" t="s">
        <v>6857</v>
      </c>
      <c r="J2945" s="68"/>
      <c r="K2945" s="68"/>
      <c r="L2945" s="68"/>
      <c r="M2945" s="68"/>
      <c r="N2945" s="379"/>
      <c r="O2945" s="379"/>
      <c r="P2945" s="222">
        <v>0</v>
      </c>
      <c r="Q2945" s="222">
        <v>14279.82</v>
      </c>
      <c r="R2945" s="68" t="s">
        <v>639</v>
      </c>
      <c r="S2945" s="381"/>
      <c r="T2945" s="287"/>
    </row>
    <row r="2946" spans="1:20" ht="38.25">
      <c r="A2946" s="198">
        <v>20</v>
      </c>
      <c r="B2946" s="68"/>
      <c r="C2946" s="220" t="s">
        <v>42</v>
      </c>
      <c r="D2946" s="221">
        <v>44833</v>
      </c>
      <c r="E2946" s="198" t="s">
        <v>5749</v>
      </c>
      <c r="F2946" s="198" t="s">
        <v>3</v>
      </c>
      <c r="G2946" s="198">
        <v>2054261</v>
      </c>
      <c r="H2946" s="68"/>
      <c r="I2946" s="204" t="s">
        <v>6857</v>
      </c>
      <c r="J2946" s="68"/>
      <c r="K2946" s="68"/>
      <c r="L2946" s="68"/>
      <c r="M2946" s="68"/>
      <c r="N2946" s="379"/>
      <c r="O2946" s="379"/>
      <c r="P2946" s="222">
        <v>0</v>
      </c>
      <c r="Q2946" s="222">
        <v>14279.82</v>
      </c>
      <c r="R2946" s="68" t="s">
        <v>639</v>
      </c>
      <c r="S2946" s="381"/>
      <c r="T2946" s="287"/>
    </row>
    <row r="2947" spans="1:20" ht="51">
      <c r="A2947" s="198">
        <v>35</v>
      </c>
      <c r="B2947" s="68"/>
      <c r="C2947" s="220" t="s">
        <v>44</v>
      </c>
      <c r="D2947" s="221">
        <v>44833</v>
      </c>
      <c r="E2947" s="198" t="s">
        <v>5750</v>
      </c>
      <c r="F2947" s="198" t="s">
        <v>3</v>
      </c>
      <c r="G2947" s="198">
        <v>2054277</v>
      </c>
      <c r="H2947" s="68"/>
      <c r="I2947" s="204" t="s">
        <v>6858</v>
      </c>
      <c r="J2947" s="68"/>
      <c r="K2947" s="68"/>
      <c r="L2947" s="68"/>
      <c r="M2947" s="68"/>
      <c r="N2947" s="379"/>
      <c r="O2947" s="379"/>
      <c r="P2947" s="222">
        <v>0</v>
      </c>
      <c r="Q2947" s="222">
        <v>25</v>
      </c>
      <c r="R2947" s="68" t="s">
        <v>639</v>
      </c>
      <c r="S2947" s="381"/>
      <c r="T2947" s="287"/>
    </row>
    <row r="2948" spans="1:20" ht="51">
      <c r="A2948" s="198">
        <v>46</v>
      </c>
      <c r="B2948" s="68"/>
      <c r="C2948" s="220" t="s">
        <v>1384</v>
      </c>
      <c r="D2948" s="221">
        <v>44833</v>
      </c>
      <c r="E2948" s="198" t="s">
        <v>5751</v>
      </c>
      <c r="F2948" s="198" t="s">
        <v>3</v>
      </c>
      <c r="G2948" s="198">
        <v>2054278</v>
      </c>
      <c r="H2948" s="68"/>
      <c r="I2948" s="204" t="s">
        <v>6859</v>
      </c>
      <c r="J2948" s="68"/>
      <c r="K2948" s="68"/>
      <c r="L2948" s="68"/>
      <c r="M2948" s="68"/>
      <c r="N2948" s="379"/>
      <c r="O2948" s="379"/>
      <c r="P2948" s="222">
        <v>0</v>
      </c>
      <c r="Q2948" s="222">
        <v>5000</v>
      </c>
      <c r="R2948" s="68" t="s">
        <v>639</v>
      </c>
      <c r="S2948" s="381"/>
      <c r="T2948" s="287"/>
    </row>
    <row r="2949" spans="1:20" ht="51">
      <c r="A2949" s="198">
        <v>35</v>
      </c>
      <c r="B2949" s="68"/>
      <c r="C2949" s="220" t="s">
        <v>44</v>
      </c>
      <c r="D2949" s="221">
        <v>44833</v>
      </c>
      <c r="E2949" s="198" t="s">
        <v>5752</v>
      </c>
      <c r="F2949" s="198" t="s">
        <v>3</v>
      </c>
      <c r="G2949" s="198">
        <v>2054279</v>
      </c>
      <c r="H2949" s="68"/>
      <c r="I2949" s="204" t="s">
        <v>6860</v>
      </c>
      <c r="J2949" s="68"/>
      <c r="K2949" s="68"/>
      <c r="L2949" s="68"/>
      <c r="M2949" s="68"/>
      <c r="N2949" s="379"/>
      <c r="O2949" s="379"/>
      <c r="P2949" s="222">
        <v>0</v>
      </c>
      <c r="Q2949" s="222">
        <v>200</v>
      </c>
      <c r="R2949" s="68" t="s">
        <v>639</v>
      </c>
      <c r="S2949" s="381"/>
      <c r="T2949" s="287"/>
    </row>
    <row r="2950" spans="1:20" ht="51">
      <c r="A2950" s="198">
        <v>16</v>
      </c>
      <c r="B2950" s="68"/>
      <c r="C2950" s="220" t="s">
        <v>41</v>
      </c>
      <c r="D2950" s="221">
        <v>44833</v>
      </c>
      <c r="E2950" s="198" t="s">
        <v>5753</v>
      </c>
      <c r="F2950" s="198" t="s">
        <v>3</v>
      </c>
      <c r="G2950" s="198">
        <v>2054283</v>
      </c>
      <c r="H2950" s="68"/>
      <c r="I2950" s="204" t="s">
        <v>6861</v>
      </c>
      <c r="J2950" s="68"/>
      <c r="K2950" s="68"/>
      <c r="L2950" s="68"/>
      <c r="M2950" s="68"/>
      <c r="N2950" s="379"/>
      <c r="O2950" s="379"/>
      <c r="P2950" s="222">
        <v>0</v>
      </c>
      <c r="Q2950" s="222">
        <v>2754</v>
      </c>
      <c r="R2950" s="68" t="s">
        <v>639</v>
      </c>
      <c r="S2950" s="381"/>
      <c r="T2950" s="287"/>
    </row>
    <row r="2951" spans="1:20" ht="63.75">
      <c r="A2951" s="198">
        <v>53</v>
      </c>
      <c r="B2951" s="68"/>
      <c r="C2951" s="220" t="s">
        <v>1389</v>
      </c>
      <c r="D2951" s="221">
        <v>44833</v>
      </c>
      <c r="E2951" s="198" t="s">
        <v>5754</v>
      </c>
      <c r="F2951" s="198" t="s">
        <v>3</v>
      </c>
      <c r="G2951" s="198">
        <v>2054286</v>
      </c>
      <c r="H2951" s="68"/>
      <c r="I2951" s="204" t="s">
        <v>6862</v>
      </c>
      <c r="J2951" s="68"/>
      <c r="K2951" s="68"/>
      <c r="L2951" s="68"/>
      <c r="M2951" s="68"/>
      <c r="N2951" s="379"/>
      <c r="O2951" s="379"/>
      <c r="P2951" s="222">
        <v>0</v>
      </c>
      <c r="Q2951" s="222">
        <v>1754</v>
      </c>
      <c r="R2951" s="68" t="s">
        <v>639</v>
      </c>
      <c r="S2951" s="381"/>
      <c r="T2951" s="287"/>
    </row>
    <row r="2952" spans="1:20" ht="63.75">
      <c r="A2952" s="198">
        <v>53</v>
      </c>
      <c r="B2952" s="68"/>
      <c r="C2952" s="220" t="s">
        <v>1389</v>
      </c>
      <c r="D2952" s="221">
        <v>44833</v>
      </c>
      <c r="E2952" s="198" t="s">
        <v>5755</v>
      </c>
      <c r="F2952" s="198" t="s">
        <v>3</v>
      </c>
      <c r="G2952" s="198">
        <v>2054297</v>
      </c>
      <c r="H2952" s="68"/>
      <c r="I2952" s="204" t="s">
        <v>6863</v>
      </c>
      <c r="J2952" s="68"/>
      <c r="K2952" s="68"/>
      <c r="L2952" s="68"/>
      <c r="M2952" s="68"/>
      <c r="N2952" s="379"/>
      <c r="O2952" s="379"/>
      <c r="P2952" s="222">
        <v>0</v>
      </c>
      <c r="Q2952" s="222">
        <v>1860</v>
      </c>
      <c r="R2952" s="68" t="s">
        <v>639</v>
      </c>
      <c r="S2952" s="381"/>
      <c r="T2952" s="287"/>
    </row>
    <row r="2953" spans="1:20" ht="51">
      <c r="A2953" s="198">
        <v>212</v>
      </c>
      <c r="B2953" s="68"/>
      <c r="C2953" s="220" t="s">
        <v>91</v>
      </c>
      <c r="D2953" s="221">
        <v>44833</v>
      </c>
      <c r="E2953" s="198" t="s">
        <v>5756</v>
      </c>
      <c r="F2953" s="198" t="s">
        <v>3</v>
      </c>
      <c r="G2953" s="198">
        <v>2054303</v>
      </c>
      <c r="H2953" s="68"/>
      <c r="I2953" s="204" t="s">
        <v>6864</v>
      </c>
      <c r="J2953" s="68"/>
      <c r="K2953" s="68"/>
      <c r="L2953" s="68"/>
      <c r="M2953" s="68"/>
      <c r="N2953" s="379"/>
      <c r="O2953" s="379"/>
      <c r="P2953" s="222">
        <v>0</v>
      </c>
      <c r="Q2953" s="222">
        <v>60</v>
      </c>
      <c r="R2953" s="68" t="s">
        <v>639</v>
      </c>
      <c r="S2953" s="381"/>
      <c r="T2953" s="287"/>
    </row>
    <row r="2954" spans="1:20" ht="38.25">
      <c r="A2954" s="198">
        <v>35</v>
      </c>
      <c r="B2954" s="68"/>
      <c r="C2954" s="220" t="s">
        <v>44</v>
      </c>
      <c r="D2954" s="221">
        <v>44833</v>
      </c>
      <c r="E2954" s="198" t="s">
        <v>5757</v>
      </c>
      <c r="F2954" s="198" t="s">
        <v>3</v>
      </c>
      <c r="G2954" s="198">
        <v>2054305</v>
      </c>
      <c r="H2954" s="68"/>
      <c r="I2954" s="204" t="s">
        <v>6219</v>
      </c>
      <c r="J2954" s="68"/>
      <c r="K2954" s="68"/>
      <c r="L2954" s="68"/>
      <c r="M2954" s="68"/>
      <c r="N2954" s="379"/>
      <c r="O2954" s="379"/>
      <c r="P2954" s="222">
        <v>0</v>
      </c>
      <c r="Q2954" s="222">
        <v>3715.42</v>
      </c>
      <c r="R2954" s="68" t="s">
        <v>639</v>
      </c>
      <c r="S2954" s="381"/>
      <c r="T2954" s="287"/>
    </row>
    <row r="2955" spans="1:20" ht="38.25">
      <c r="A2955" s="198">
        <v>20</v>
      </c>
      <c r="B2955" s="68"/>
      <c r="C2955" s="220" t="s">
        <v>42</v>
      </c>
      <c r="D2955" s="221">
        <v>44833</v>
      </c>
      <c r="E2955" s="198" t="s">
        <v>5758</v>
      </c>
      <c r="F2955" s="198" t="s">
        <v>3</v>
      </c>
      <c r="G2955" s="198">
        <v>2054309</v>
      </c>
      <c r="H2955" s="68"/>
      <c r="I2955" s="204" t="s">
        <v>6865</v>
      </c>
      <c r="J2955" s="68"/>
      <c r="K2955" s="68"/>
      <c r="L2955" s="68"/>
      <c r="M2955" s="68"/>
      <c r="N2955" s="379"/>
      <c r="O2955" s="379"/>
      <c r="P2955" s="222">
        <v>0</v>
      </c>
      <c r="Q2955" s="222">
        <v>260</v>
      </c>
      <c r="R2955" s="68" t="s">
        <v>639</v>
      </c>
      <c r="S2955" s="381"/>
      <c r="T2955" s="287"/>
    </row>
    <row r="2956" spans="1:20" ht="38.25">
      <c r="A2956" s="198" t="s">
        <v>551</v>
      </c>
      <c r="B2956" s="68"/>
      <c r="C2956" s="220" t="s">
        <v>590</v>
      </c>
      <c r="D2956" s="221">
        <v>44833</v>
      </c>
      <c r="E2956" s="198" t="s">
        <v>5759</v>
      </c>
      <c r="F2956" s="198" t="s">
        <v>3</v>
      </c>
      <c r="G2956" s="198">
        <v>2054356</v>
      </c>
      <c r="H2956" s="68"/>
      <c r="I2956" s="204" t="s">
        <v>6866</v>
      </c>
      <c r="J2956" s="68"/>
      <c r="K2956" s="68"/>
      <c r="L2956" s="68"/>
      <c r="M2956" s="68"/>
      <c r="N2956" s="379"/>
      <c r="O2956" s="379"/>
      <c r="P2956" s="222">
        <v>0</v>
      </c>
      <c r="Q2956" s="222">
        <v>890.21</v>
      </c>
      <c r="R2956" s="68" t="s">
        <v>639</v>
      </c>
      <c r="S2956" s="381"/>
      <c r="T2956" s="287"/>
    </row>
    <row r="2957" spans="1:20" ht="51">
      <c r="A2957" s="198">
        <v>47</v>
      </c>
      <c r="B2957" s="68"/>
      <c r="C2957" s="220" t="s">
        <v>46</v>
      </c>
      <c r="D2957" s="221">
        <v>44833</v>
      </c>
      <c r="E2957" s="198" t="s">
        <v>5760</v>
      </c>
      <c r="F2957" s="198" t="s">
        <v>3</v>
      </c>
      <c r="G2957" s="198">
        <v>2054358</v>
      </c>
      <c r="H2957" s="68"/>
      <c r="I2957" s="204" t="s">
        <v>6867</v>
      </c>
      <c r="J2957" s="68"/>
      <c r="K2957" s="68"/>
      <c r="L2957" s="68"/>
      <c r="M2957" s="68"/>
      <c r="N2957" s="379"/>
      <c r="O2957" s="379"/>
      <c r="P2957" s="222">
        <v>0</v>
      </c>
      <c r="Q2957" s="222">
        <v>72</v>
      </c>
      <c r="R2957" s="68" t="s">
        <v>639</v>
      </c>
      <c r="S2957" s="381"/>
      <c r="T2957" s="287"/>
    </row>
    <row r="2958" spans="1:20" ht="51">
      <c r="A2958" s="198">
        <v>41</v>
      </c>
      <c r="B2958" s="68"/>
      <c r="C2958" s="220" t="s">
        <v>45</v>
      </c>
      <c r="D2958" s="221">
        <v>44833</v>
      </c>
      <c r="E2958" s="198" t="s">
        <v>5761</v>
      </c>
      <c r="F2958" s="198" t="s">
        <v>3</v>
      </c>
      <c r="G2958" s="198">
        <v>2054363</v>
      </c>
      <c r="H2958" s="68"/>
      <c r="I2958" s="204" t="s">
        <v>6868</v>
      </c>
      <c r="J2958" s="68"/>
      <c r="K2958" s="68"/>
      <c r="L2958" s="68"/>
      <c r="M2958" s="68"/>
      <c r="N2958" s="379"/>
      <c r="O2958" s="379"/>
      <c r="P2958" s="222">
        <v>0</v>
      </c>
      <c r="Q2958" s="222">
        <v>80</v>
      </c>
      <c r="R2958" s="68" t="s">
        <v>639</v>
      </c>
      <c r="S2958" s="381"/>
      <c r="T2958" s="287"/>
    </row>
    <row r="2959" spans="1:20" ht="51">
      <c r="A2959" s="198">
        <v>86</v>
      </c>
      <c r="B2959" s="68"/>
      <c r="C2959" s="220" t="s">
        <v>51</v>
      </c>
      <c r="D2959" s="221">
        <v>44833</v>
      </c>
      <c r="E2959" s="198" t="s">
        <v>5762</v>
      </c>
      <c r="F2959" s="198" t="s">
        <v>3</v>
      </c>
      <c r="G2959" s="198">
        <v>2054373</v>
      </c>
      <c r="H2959" s="68"/>
      <c r="I2959" s="204" t="s">
        <v>6869</v>
      </c>
      <c r="J2959" s="68"/>
      <c r="K2959" s="68"/>
      <c r="L2959" s="68"/>
      <c r="M2959" s="68"/>
      <c r="N2959" s="379"/>
      <c r="O2959" s="379"/>
      <c r="P2959" s="222">
        <v>0</v>
      </c>
      <c r="Q2959" s="222">
        <v>847.2</v>
      </c>
      <c r="R2959" s="68" t="s">
        <v>639</v>
      </c>
      <c r="S2959" s="381"/>
      <c r="T2959" s="287"/>
    </row>
    <row r="2960" spans="1:20" ht="51">
      <c r="A2960" s="198">
        <v>213</v>
      </c>
      <c r="B2960" s="68"/>
      <c r="C2960" s="220" t="s">
        <v>92</v>
      </c>
      <c r="D2960" s="221">
        <v>44833</v>
      </c>
      <c r="E2960" s="198" t="s">
        <v>5763</v>
      </c>
      <c r="F2960" s="198" t="s">
        <v>3</v>
      </c>
      <c r="G2960" s="198">
        <v>2054376</v>
      </c>
      <c r="H2960" s="68"/>
      <c r="I2960" s="204" t="s">
        <v>6870</v>
      </c>
      <c r="J2960" s="68"/>
      <c r="K2960" s="68"/>
      <c r="L2960" s="68"/>
      <c r="M2960" s="68"/>
      <c r="N2960" s="379"/>
      <c r="O2960" s="379"/>
      <c r="P2960" s="222">
        <v>0</v>
      </c>
      <c r="Q2960" s="222">
        <v>90</v>
      </c>
      <c r="R2960" s="68" t="s">
        <v>639</v>
      </c>
      <c r="S2960" s="381"/>
      <c r="T2960" s="287"/>
    </row>
    <row r="2961" spans="1:20" ht="38.25">
      <c r="A2961" s="198">
        <v>46</v>
      </c>
      <c r="B2961" s="68"/>
      <c r="C2961" s="220" t="s">
        <v>1384</v>
      </c>
      <c r="D2961" s="221">
        <v>44833</v>
      </c>
      <c r="E2961" s="198" t="s">
        <v>5764</v>
      </c>
      <c r="F2961" s="198" t="s">
        <v>3</v>
      </c>
      <c r="G2961" s="198">
        <v>2054383</v>
      </c>
      <c r="H2961" s="68"/>
      <c r="I2961" s="204" t="s">
        <v>6871</v>
      </c>
      <c r="J2961" s="68"/>
      <c r="K2961" s="68"/>
      <c r="L2961" s="68"/>
      <c r="M2961" s="68"/>
      <c r="N2961" s="379"/>
      <c r="O2961" s="379"/>
      <c r="P2961" s="222">
        <v>0</v>
      </c>
      <c r="Q2961" s="222">
        <v>1000</v>
      </c>
      <c r="R2961" s="68" t="s">
        <v>639</v>
      </c>
      <c r="S2961" s="381"/>
      <c r="T2961" s="287"/>
    </row>
    <row r="2962" spans="1:20" ht="38.25">
      <c r="A2962" s="198">
        <v>46</v>
      </c>
      <c r="B2962" s="68"/>
      <c r="C2962" s="220" t="s">
        <v>1384</v>
      </c>
      <c r="D2962" s="221">
        <v>44833</v>
      </c>
      <c r="E2962" s="198" t="s">
        <v>5765</v>
      </c>
      <c r="F2962" s="198" t="s">
        <v>3</v>
      </c>
      <c r="G2962" s="198">
        <v>2054384</v>
      </c>
      <c r="H2962" s="68"/>
      <c r="I2962" s="204" t="s">
        <v>4217</v>
      </c>
      <c r="J2962" s="68"/>
      <c r="K2962" s="68"/>
      <c r="L2962" s="68"/>
      <c r="M2962" s="68"/>
      <c r="N2962" s="379"/>
      <c r="O2962" s="379"/>
      <c r="P2962" s="222">
        <v>0</v>
      </c>
      <c r="Q2962" s="222">
        <v>1668</v>
      </c>
      <c r="R2962" s="68" t="s">
        <v>639</v>
      </c>
      <c r="S2962" s="381"/>
      <c r="T2962" s="287"/>
    </row>
    <row r="2963" spans="1:20" ht="63.75">
      <c r="A2963" s="198" t="s">
        <v>542</v>
      </c>
      <c r="B2963" s="68"/>
      <c r="C2963" s="220" t="s">
        <v>591</v>
      </c>
      <c r="D2963" s="221">
        <v>44833</v>
      </c>
      <c r="E2963" s="198" t="s">
        <v>5766</v>
      </c>
      <c r="F2963" s="198" t="s">
        <v>3</v>
      </c>
      <c r="G2963" s="198">
        <v>2054220</v>
      </c>
      <c r="H2963" s="68"/>
      <c r="I2963" s="204" t="s">
        <v>6872</v>
      </c>
      <c r="J2963" s="68"/>
      <c r="K2963" s="68"/>
      <c r="L2963" s="68"/>
      <c r="M2963" s="68"/>
      <c r="N2963" s="379"/>
      <c r="O2963" s="379"/>
      <c r="P2963" s="222">
        <v>0</v>
      </c>
      <c r="Q2963" s="222">
        <v>26.12</v>
      </c>
      <c r="R2963" s="68" t="s">
        <v>639</v>
      </c>
      <c r="S2963" s="381"/>
      <c r="T2963" s="287"/>
    </row>
    <row r="2964" spans="1:20" ht="63.75">
      <c r="A2964" s="198" t="s">
        <v>542</v>
      </c>
      <c r="B2964" s="68"/>
      <c r="C2964" s="220" t="s">
        <v>591</v>
      </c>
      <c r="D2964" s="221">
        <v>44833</v>
      </c>
      <c r="E2964" s="198" t="s">
        <v>5767</v>
      </c>
      <c r="F2964" s="198" t="s">
        <v>3</v>
      </c>
      <c r="G2964" s="198">
        <v>2054242</v>
      </c>
      <c r="H2964" s="68"/>
      <c r="I2964" s="204" t="s">
        <v>6873</v>
      </c>
      <c r="J2964" s="68"/>
      <c r="K2964" s="68"/>
      <c r="L2964" s="68"/>
      <c r="M2964" s="68"/>
      <c r="N2964" s="379"/>
      <c r="O2964" s="379"/>
      <c r="P2964" s="222">
        <v>0</v>
      </c>
      <c r="Q2964" s="222">
        <v>1084902.7</v>
      </c>
      <c r="R2964" s="68" t="s">
        <v>639</v>
      </c>
      <c r="S2964" s="381"/>
      <c r="T2964" s="287"/>
    </row>
    <row r="2965" spans="1:20" ht="51">
      <c r="A2965" s="198">
        <v>15</v>
      </c>
      <c r="B2965" s="68"/>
      <c r="C2965" s="220" t="s">
        <v>40</v>
      </c>
      <c r="D2965" s="221">
        <v>44833</v>
      </c>
      <c r="E2965" s="198" t="s">
        <v>5768</v>
      </c>
      <c r="F2965" s="198" t="s">
        <v>3</v>
      </c>
      <c r="G2965" s="198">
        <v>2054243</v>
      </c>
      <c r="H2965" s="68"/>
      <c r="I2965" s="204" t="s">
        <v>6874</v>
      </c>
      <c r="J2965" s="68"/>
      <c r="K2965" s="68"/>
      <c r="L2965" s="68"/>
      <c r="M2965" s="68"/>
      <c r="N2965" s="379"/>
      <c r="O2965" s="379"/>
      <c r="P2965" s="222">
        <v>0</v>
      </c>
      <c r="Q2965" s="222">
        <v>1000</v>
      </c>
      <c r="R2965" s="68" t="s">
        <v>639</v>
      </c>
      <c r="S2965" s="381"/>
      <c r="T2965" s="287"/>
    </row>
    <row r="2966" spans="1:20" ht="51">
      <c r="A2966" s="198">
        <v>15</v>
      </c>
      <c r="B2966" s="68"/>
      <c r="C2966" s="220" t="s">
        <v>40</v>
      </c>
      <c r="D2966" s="221">
        <v>44833</v>
      </c>
      <c r="E2966" s="198" t="s">
        <v>5769</v>
      </c>
      <c r="F2966" s="198" t="s">
        <v>3</v>
      </c>
      <c r="G2966" s="198">
        <v>2054245</v>
      </c>
      <c r="H2966" s="68"/>
      <c r="I2966" s="204" t="s">
        <v>6875</v>
      </c>
      <c r="J2966" s="68"/>
      <c r="K2966" s="68"/>
      <c r="L2966" s="68"/>
      <c r="M2966" s="68"/>
      <c r="N2966" s="379"/>
      <c r="O2966" s="379"/>
      <c r="P2966" s="222">
        <v>0</v>
      </c>
      <c r="Q2966" s="222">
        <v>2000</v>
      </c>
      <c r="R2966" s="68" t="s">
        <v>639</v>
      </c>
      <c r="S2966" s="381"/>
      <c r="T2966" s="287"/>
    </row>
    <row r="2967" spans="1:20" ht="51">
      <c r="A2967" s="198">
        <v>15</v>
      </c>
      <c r="B2967" s="68"/>
      <c r="C2967" s="220" t="s">
        <v>40</v>
      </c>
      <c r="D2967" s="221">
        <v>44833</v>
      </c>
      <c r="E2967" s="198" t="s">
        <v>5770</v>
      </c>
      <c r="F2967" s="198" t="s">
        <v>3</v>
      </c>
      <c r="G2967" s="198">
        <v>2054246</v>
      </c>
      <c r="H2967" s="68"/>
      <c r="I2967" s="204" t="s">
        <v>6876</v>
      </c>
      <c r="J2967" s="68"/>
      <c r="K2967" s="68"/>
      <c r="L2967" s="68"/>
      <c r="M2967" s="68"/>
      <c r="N2967" s="379"/>
      <c r="O2967" s="379"/>
      <c r="P2967" s="222">
        <v>0</v>
      </c>
      <c r="Q2967" s="222">
        <v>100</v>
      </c>
      <c r="R2967" s="68" t="s">
        <v>639</v>
      </c>
      <c r="S2967" s="381"/>
      <c r="T2967" s="287"/>
    </row>
    <row r="2968" spans="1:20" ht="63.75">
      <c r="A2968" s="198">
        <v>41</v>
      </c>
      <c r="B2968" s="68"/>
      <c r="C2968" s="220" t="s">
        <v>45</v>
      </c>
      <c r="D2968" s="221">
        <v>44833</v>
      </c>
      <c r="E2968" s="198" t="s">
        <v>5771</v>
      </c>
      <c r="F2968" s="198" t="s">
        <v>3</v>
      </c>
      <c r="G2968" s="198">
        <v>2054280</v>
      </c>
      <c r="H2968" s="68"/>
      <c r="I2968" s="204" t="s">
        <v>6877</v>
      </c>
      <c r="J2968" s="68"/>
      <c r="K2968" s="68"/>
      <c r="L2968" s="68"/>
      <c r="M2968" s="68"/>
      <c r="N2968" s="379"/>
      <c r="O2968" s="379"/>
      <c r="P2968" s="222">
        <v>0</v>
      </c>
      <c r="Q2968" s="222">
        <v>447900</v>
      </c>
      <c r="R2968" s="68" t="s">
        <v>639</v>
      </c>
      <c r="S2968" s="381"/>
      <c r="T2968" s="287"/>
    </row>
    <row r="2969" spans="1:20" ht="63.75">
      <c r="A2969" s="198">
        <v>41</v>
      </c>
      <c r="B2969" s="68"/>
      <c r="C2969" s="220" t="s">
        <v>45</v>
      </c>
      <c r="D2969" s="221">
        <v>44833</v>
      </c>
      <c r="E2969" s="198" t="s">
        <v>5772</v>
      </c>
      <c r="F2969" s="198" t="s">
        <v>3</v>
      </c>
      <c r="G2969" s="198">
        <v>2054282</v>
      </c>
      <c r="H2969" s="68"/>
      <c r="I2969" s="204" t="s">
        <v>6878</v>
      </c>
      <c r="J2969" s="68"/>
      <c r="K2969" s="68"/>
      <c r="L2969" s="68"/>
      <c r="M2969" s="68"/>
      <c r="N2969" s="379"/>
      <c r="O2969" s="379"/>
      <c r="P2969" s="222">
        <v>0</v>
      </c>
      <c r="Q2969" s="222">
        <v>19250</v>
      </c>
      <c r="R2969" s="68" t="s">
        <v>639</v>
      </c>
      <c r="S2969" s="381"/>
      <c r="T2969" s="287"/>
    </row>
    <row r="2970" spans="1:20" ht="63.75">
      <c r="A2970" s="198" t="s">
        <v>542</v>
      </c>
      <c r="B2970" s="68"/>
      <c r="C2970" s="220" t="s">
        <v>591</v>
      </c>
      <c r="D2970" s="221">
        <v>44833</v>
      </c>
      <c r="E2970" s="198" t="s">
        <v>5773</v>
      </c>
      <c r="F2970" s="198" t="s">
        <v>3</v>
      </c>
      <c r="G2970" s="198">
        <v>2054285</v>
      </c>
      <c r="H2970" s="68"/>
      <c r="I2970" s="204" t="s">
        <v>6879</v>
      </c>
      <c r="J2970" s="68"/>
      <c r="K2970" s="68"/>
      <c r="L2970" s="68"/>
      <c r="M2970" s="68"/>
      <c r="N2970" s="379"/>
      <c r="O2970" s="379"/>
      <c r="P2970" s="222">
        <v>0</v>
      </c>
      <c r="Q2970" s="222">
        <v>1736.3</v>
      </c>
      <c r="R2970" s="68" t="s">
        <v>639</v>
      </c>
      <c r="S2970" s="381"/>
      <c r="T2970" s="287"/>
    </row>
    <row r="2971" spans="1:20" ht="63.75">
      <c r="A2971" s="198">
        <v>513</v>
      </c>
      <c r="B2971" s="68"/>
      <c r="C2971" s="220" t="s">
        <v>161</v>
      </c>
      <c r="D2971" s="221">
        <v>44833</v>
      </c>
      <c r="E2971" s="198" t="s">
        <v>5774</v>
      </c>
      <c r="F2971" s="198" t="s">
        <v>15</v>
      </c>
      <c r="G2971" s="198">
        <v>2020575</v>
      </c>
      <c r="H2971" s="68"/>
      <c r="I2971" s="204" t="s">
        <v>6880</v>
      </c>
      <c r="J2971" s="68"/>
      <c r="K2971" s="68"/>
      <c r="L2971" s="68"/>
      <c r="M2971" s="68"/>
      <c r="N2971" s="379"/>
      <c r="O2971" s="379"/>
      <c r="P2971" s="222">
        <v>50</v>
      </c>
      <c r="Q2971" s="222">
        <v>0</v>
      </c>
      <c r="R2971" s="68" t="s">
        <v>639</v>
      </c>
      <c r="S2971" s="381"/>
      <c r="T2971" s="287"/>
    </row>
    <row r="2972" spans="1:20" ht="63.75">
      <c r="A2972" s="198">
        <v>513</v>
      </c>
      <c r="B2972" s="68"/>
      <c r="C2972" s="220" t="s">
        <v>161</v>
      </c>
      <c r="D2972" s="221">
        <v>44833</v>
      </c>
      <c r="E2972" s="198" t="s">
        <v>5775</v>
      </c>
      <c r="F2972" s="198" t="s">
        <v>15</v>
      </c>
      <c r="G2972" s="198">
        <v>2020582</v>
      </c>
      <c r="H2972" s="68"/>
      <c r="I2972" s="204" t="s">
        <v>6881</v>
      </c>
      <c r="J2972" s="68"/>
      <c r="K2972" s="68"/>
      <c r="L2972" s="68"/>
      <c r="M2972" s="68"/>
      <c r="N2972" s="379"/>
      <c r="O2972" s="379"/>
      <c r="P2972" s="222">
        <v>50</v>
      </c>
      <c r="Q2972" s="222">
        <v>0</v>
      </c>
      <c r="R2972" s="68" t="s">
        <v>639</v>
      </c>
      <c r="S2972" s="381"/>
      <c r="T2972" s="287"/>
    </row>
    <row r="2973" spans="1:20" ht="76.5">
      <c r="A2973" s="198">
        <v>132</v>
      </c>
      <c r="B2973" s="68"/>
      <c r="C2973" s="220" t="s">
        <v>60</v>
      </c>
      <c r="D2973" s="221">
        <v>44833</v>
      </c>
      <c r="E2973" s="198" t="s">
        <v>5776</v>
      </c>
      <c r="F2973" s="198" t="s">
        <v>6</v>
      </c>
      <c r="G2973" s="198">
        <v>1043418</v>
      </c>
      <c r="H2973" s="68"/>
      <c r="I2973" s="204" t="s">
        <v>6882</v>
      </c>
      <c r="J2973" s="68"/>
      <c r="K2973" s="68"/>
      <c r="L2973" s="68"/>
      <c r="M2973" s="68"/>
      <c r="N2973" s="379"/>
      <c r="O2973" s="379"/>
      <c r="P2973" s="222">
        <v>0</v>
      </c>
      <c r="Q2973" s="222">
        <v>222187815.86000001</v>
      </c>
      <c r="R2973" s="68" t="s">
        <v>639</v>
      </c>
      <c r="S2973" s="381"/>
      <c r="T2973" s="287"/>
    </row>
    <row r="2974" spans="1:20" ht="89.25">
      <c r="A2974" s="198">
        <v>389</v>
      </c>
      <c r="B2974" s="68"/>
      <c r="C2974" s="220" t="s">
        <v>1437</v>
      </c>
      <c r="D2974" s="221">
        <v>44833</v>
      </c>
      <c r="E2974" s="198" t="s">
        <v>5777</v>
      </c>
      <c r="F2974" s="198" t="s">
        <v>11</v>
      </c>
      <c r="G2974" s="198">
        <v>1043399</v>
      </c>
      <c r="H2974" s="68"/>
      <c r="I2974" s="204" t="s">
        <v>6883</v>
      </c>
      <c r="J2974" s="68"/>
      <c r="K2974" s="68"/>
      <c r="L2974" s="68"/>
      <c r="M2974" s="68"/>
      <c r="N2974" s="379"/>
      <c r="O2974" s="379"/>
      <c r="P2974" s="222">
        <v>50</v>
      </c>
      <c r="Q2974" s="222">
        <v>0</v>
      </c>
      <c r="R2974" s="68" t="s">
        <v>639</v>
      </c>
      <c r="S2974" s="381"/>
      <c r="T2974" s="287"/>
    </row>
    <row r="2975" spans="1:20" ht="76.5">
      <c r="A2975" s="198">
        <v>117</v>
      </c>
      <c r="B2975" s="68"/>
      <c r="C2975" s="220" t="s">
        <v>55</v>
      </c>
      <c r="D2975" s="221">
        <v>44833</v>
      </c>
      <c r="E2975" s="198" t="s">
        <v>5778</v>
      </c>
      <c r="F2975" s="198" t="s">
        <v>11</v>
      </c>
      <c r="G2975" s="198">
        <v>1043401</v>
      </c>
      <c r="H2975" s="68"/>
      <c r="I2975" s="204" t="s">
        <v>6884</v>
      </c>
      <c r="J2975" s="68"/>
      <c r="K2975" s="68"/>
      <c r="L2975" s="68"/>
      <c r="M2975" s="68"/>
      <c r="N2975" s="379"/>
      <c r="O2975" s="379"/>
      <c r="P2975" s="222">
        <v>50</v>
      </c>
      <c r="Q2975" s="222">
        <v>0</v>
      </c>
      <c r="R2975" s="68" t="s">
        <v>639</v>
      </c>
      <c r="S2975" s="381"/>
      <c r="T2975" s="287"/>
    </row>
    <row r="2976" spans="1:20" ht="76.5">
      <c r="A2976" s="198">
        <v>117</v>
      </c>
      <c r="B2976" s="68"/>
      <c r="C2976" s="220" t="s">
        <v>55</v>
      </c>
      <c r="D2976" s="221">
        <v>44833</v>
      </c>
      <c r="E2976" s="198" t="s">
        <v>5779</v>
      </c>
      <c r="F2976" s="198" t="s">
        <v>11</v>
      </c>
      <c r="G2976" s="198">
        <v>1043417</v>
      </c>
      <c r="H2976" s="68"/>
      <c r="I2976" s="204" t="s">
        <v>6885</v>
      </c>
      <c r="J2976" s="68"/>
      <c r="K2976" s="68"/>
      <c r="L2976" s="68"/>
      <c r="M2976" s="68"/>
      <c r="N2976" s="379"/>
      <c r="O2976" s="379"/>
      <c r="P2976" s="222">
        <v>50</v>
      </c>
      <c r="Q2976" s="222">
        <v>0</v>
      </c>
      <c r="R2976" s="68" t="s">
        <v>639</v>
      </c>
      <c r="S2976" s="381"/>
      <c r="T2976" s="287"/>
    </row>
    <row r="2977" spans="1:20" ht="89.25">
      <c r="A2977" s="198">
        <v>389</v>
      </c>
      <c r="B2977" s="68"/>
      <c r="C2977" s="220" t="s">
        <v>1437</v>
      </c>
      <c r="D2977" s="221">
        <v>44833</v>
      </c>
      <c r="E2977" s="198" t="s">
        <v>5780</v>
      </c>
      <c r="F2977" s="198" t="s">
        <v>11</v>
      </c>
      <c r="G2977" s="198">
        <v>1043419</v>
      </c>
      <c r="H2977" s="68"/>
      <c r="I2977" s="204" t="s">
        <v>6886</v>
      </c>
      <c r="J2977" s="68"/>
      <c r="K2977" s="68"/>
      <c r="L2977" s="68"/>
      <c r="M2977" s="68"/>
      <c r="N2977" s="379"/>
      <c r="O2977" s="379"/>
      <c r="P2977" s="222">
        <v>50</v>
      </c>
      <c r="Q2977" s="222">
        <v>0</v>
      </c>
      <c r="R2977" s="68" t="s">
        <v>639</v>
      </c>
      <c r="S2977" s="381"/>
      <c r="T2977" s="287"/>
    </row>
    <row r="2978" spans="1:20" ht="89.25">
      <c r="A2978" s="198">
        <v>389</v>
      </c>
      <c r="B2978" s="68"/>
      <c r="C2978" s="220" t="s">
        <v>1437</v>
      </c>
      <c r="D2978" s="221">
        <v>44833</v>
      </c>
      <c r="E2978" s="198" t="s">
        <v>5781</v>
      </c>
      <c r="F2978" s="198" t="s">
        <v>11</v>
      </c>
      <c r="G2978" s="198">
        <v>1043438</v>
      </c>
      <c r="H2978" s="68"/>
      <c r="I2978" s="204" t="s">
        <v>6887</v>
      </c>
      <c r="J2978" s="68"/>
      <c r="K2978" s="68"/>
      <c r="L2978" s="68"/>
      <c r="M2978" s="68"/>
      <c r="N2978" s="379"/>
      <c r="O2978" s="379"/>
      <c r="P2978" s="222">
        <v>50</v>
      </c>
      <c r="Q2978" s="222">
        <v>0</v>
      </c>
      <c r="R2978" s="68" t="s">
        <v>639</v>
      </c>
      <c r="S2978" s="381"/>
      <c r="T2978" s="287"/>
    </row>
    <row r="2979" spans="1:20" ht="76.5">
      <c r="A2979" s="198">
        <v>596</v>
      </c>
      <c r="B2979" s="68"/>
      <c r="C2979" s="220" t="s">
        <v>1250</v>
      </c>
      <c r="D2979" s="221">
        <v>44833</v>
      </c>
      <c r="E2979" s="198" t="s">
        <v>5783</v>
      </c>
      <c r="F2979" s="198" t="s">
        <v>6</v>
      </c>
      <c r="G2979" s="198">
        <v>1043441</v>
      </c>
      <c r="H2979" s="68"/>
      <c r="I2979" s="204" t="s">
        <v>6889</v>
      </c>
      <c r="J2979" s="68"/>
      <c r="K2979" s="68"/>
      <c r="L2979" s="68"/>
      <c r="M2979" s="68"/>
      <c r="N2979" s="379"/>
      <c r="O2979" s="379"/>
      <c r="P2979" s="222">
        <v>0</v>
      </c>
      <c r="Q2979" s="222">
        <v>51935.519999999997</v>
      </c>
      <c r="R2979" s="68" t="s">
        <v>639</v>
      </c>
      <c r="S2979" s="381"/>
      <c r="T2979" s="287"/>
    </row>
    <row r="2980" spans="1:20" ht="89.25">
      <c r="A2980" s="198">
        <v>291</v>
      </c>
      <c r="B2980" s="68"/>
      <c r="C2980" s="220" t="s">
        <v>120</v>
      </c>
      <c r="D2980" s="221">
        <v>44833</v>
      </c>
      <c r="E2980" s="198" t="s">
        <v>5784</v>
      </c>
      <c r="F2980" s="198" t="s">
        <v>11</v>
      </c>
      <c r="G2980" s="198">
        <v>1043430</v>
      </c>
      <c r="H2980" s="68"/>
      <c r="I2980" s="204" t="s">
        <v>6890</v>
      </c>
      <c r="J2980" s="68"/>
      <c r="K2980" s="68"/>
      <c r="L2980" s="68"/>
      <c r="M2980" s="68"/>
      <c r="N2980" s="379"/>
      <c r="O2980" s="379"/>
      <c r="P2980" s="222">
        <v>270</v>
      </c>
      <c r="Q2980" s="222">
        <v>0</v>
      </c>
      <c r="R2980" s="68" t="s">
        <v>639</v>
      </c>
      <c r="S2980" s="381"/>
      <c r="T2980" s="287"/>
    </row>
    <row r="2981" spans="1:20" ht="63.75">
      <c r="A2981" s="198">
        <v>576</v>
      </c>
      <c r="B2981" s="68"/>
      <c r="C2981" s="220" t="s">
        <v>1249</v>
      </c>
      <c r="D2981" s="221">
        <v>44833</v>
      </c>
      <c r="E2981" s="198" t="s">
        <v>5785</v>
      </c>
      <c r="F2981" s="198" t="s">
        <v>11</v>
      </c>
      <c r="G2981" s="198">
        <v>1043455</v>
      </c>
      <c r="H2981" s="68"/>
      <c r="I2981" s="204" t="s">
        <v>6891</v>
      </c>
      <c r="J2981" s="68"/>
      <c r="K2981" s="68"/>
      <c r="L2981" s="68"/>
      <c r="M2981" s="68"/>
      <c r="N2981" s="379"/>
      <c r="O2981" s="379"/>
      <c r="P2981" s="222">
        <v>270</v>
      </c>
      <c r="Q2981" s="222">
        <v>0</v>
      </c>
      <c r="R2981" s="68" t="s">
        <v>639</v>
      </c>
      <c r="S2981" s="381"/>
      <c r="T2981" s="287"/>
    </row>
    <row r="2982" spans="1:20" ht="102">
      <c r="A2982" s="198">
        <v>132</v>
      </c>
      <c r="B2982" s="68"/>
      <c r="C2982" s="220" t="s">
        <v>60</v>
      </c>
      <c r="D2982" s="221">
        <v>44833</v>
      </c>
      <c r="E2982" s="198" t="s">
        <v>5786</v>
      </c>
      <c r="F2982" s="198" t="s">
        <v>11</v>
      </c>
      <c r="G2982" s="198">
        <v>1043387</v>
      </c>
      <c r="H2982" s="68"/>
      <c r="I2982" s="204" t="s">
        <v>6892</v>
      </c>
      <c r="J2982" s="68"/>
      <c r="K2982" s="68"/>
      <c r="L2982" s="68"/>
      <c r="M2982" s="68"/>
      <c r="N2982" s="379"/>
      <c r="O2982" s="379"/>
      <c r="P2982" s="222">
        <v>682.7</v>
      </c>
      <c r="Q2982" s="222">
        <v>0</v>
      </c>
      <c r="R2982" s="68" t="s">
        <v>639</v>
      </c>
      <c r="S2982" s="381"/>
      <c r="T2982" s="287"/>
    </row>
    <row r="2983" spans="1:20" ht="63.75">
      <c r="A2983" s="198">
        <v>597</v>
      </c>
      <c r="B2983" s="68"/>
      <c r="C2983" s="220" t="s">
        <v>679</v>
      </c>
      <c r="D2983" s="221">
        <v>44833</v>
      </c>
      <c r="E2983" s="198" t="s">
        <v>5787</v>
      </c>
      <c r="F2983" s="198" t="s">
        <v>15</v>
      </c>
      <c r="G2983" s="198">
        <v>2021048</v>
      </c>
      <c r="H2983" s="68"/>
      <c r="I2983" s="204" t="s">
        <v>6893</v>
      </c>
      <c r="J2983" s="68"/>
      <c r="K2983" s="68"/>
      <c r="L2983" s="68"/>
      <c r="M2983" s="68"/>
      <c r="N2983" s="379"/>
      <c r="O2983" s="379"/>
      <c r="P2983" s="222">
        <v>50</v>
      </c>
      <c r="Q2983" s="222">
        <v>0</v>
      </c>
      <c r="R2983" s="68" t="s">
        <v>639</v>
      </c>
      <c r="S2983" s="381"/>
      <c r="T2983" s="287"/>
    </row>
    <row r="2984" spans="1:20" ht="89.25">
      <c r="A2984" s="198">
        <v>389</v>
      </c>
      <c r="B2984" s="68"/>
      <c r="C2984" s="220" t="s">
        <v>1437</v>
      </c>
      <c r="D2984" s="221">
        <v>44833</v>
      </c>
      <c r="E2984" s="198" t="s">
        <v>5788</v>
      </c>
      <c r="F2984" s="198" t="s">
        <v>11</v>
      </c>
      <c r="G2984" s="198">
        <v>1043464</v>
      </c>
      <c r="H2984" s="68"/>
      <c r="I2984" s="204" t="s">
        <v>6894</v>
      </c>
      <c r="J2984" s="68"/>
      <c r="K2984" s="68"/>
      <c r="L2984" s="68"/>
      <c r="M2984" s="68"/>
      <c r="N2984" s="379"/>
      <c r="O2984" s="379"/>
      <c r="P2984" s="222">
        <v>50</v>
      </c>
      <c r="Q2984" s="222">
        <v>0</v>
      </c>
      <c r="R2984" s="68" t="s">
        <v>639</v>
      </c>
      <c r="S2984" s="381"/>
      <c r="T2984" s="287"/>
    </row>
    <row r="2985" spans="1:20" ht="51">
      <c r="A2985" s="198">
        <v>46</v>
      </c>
      <c r="B2985" s="68"/>
      <c r="C2985" s="220" t="s">
        <v>1384</v>
      </c>
      <c r="D2985" s="221">
        <v>44834</v>
      </c>
      <c r="E2985" s="198" t="s">
        <v>5789</v>
      </c>
      <c r="F2985" s="198" t="s">
        <v>3</v>
      </c>
      <c r="G2985" s="198">
        <v>2054628</v>
      </c>
      <c r="H2985" s="68"/>
      <c r="I2985" s="204" t="s">
        <v>6895</v>
      </c>
      <c r="J2985" s="68"/>
      <c r="K2985" s="68"/>
      <c r="L2985" s="68"/>
      <c r="M2985" s="68"/>
      <c r="N2985" s="379"/>
      <c r="O2985" s="379"/>
      <c r="P2985" s="222">
        <v>0</v>
      </c>
      <c r="Q2985" s="222">
        <v>840</v>
      </c>
      <c r="R2985" s="68" t="s">
        <v>639</v>
      </c>
      <c r="S2985" s="381"/>
      <c r="T2985" s="287"/>
    </row>
    <row r="2986" spans="1:20" ht="51">
      <c r="A2986" s="198">
        <v>234</v>
      </c>
      <c r="B2986" s="68"/>
      <c r="C2986" s="220" t="s">
        <v>616</v>
      </c>
      <c r="D2986" s="221">
        <v>44834</v>
      </c>
      <c r="E2986" s="198" t="s">
        <v>5790</v>
      </c>
      <c r="F2986" s="198" t="s">
        <v>3</v>
      </c>
      <c r="G2986" s="198">
        <v>2054654</v>
      </c>
      <c r="H2986" s="68"/>
      <c r="I2986" s="204" t="s">
        <v>6896</v>
      </c>
      <c r="J2986" s="68"/>
      <c r="K2986" s="68"/>
      <c r="L2986" s="68"/>
      <c r="M2986" s="68"/>
      <c r="N2986" s="379"/>
      <c r="O2986" s="379"/>
      <c r="P2986" s="222">
        <v>0</v>
      </c>
      <c r="Q2986" s="222">
        <v>600</v>
      </c>
      <c r="R2986" s="68" t="s">
        <v>639</v>
      </c>
      <c r="S2986" s="381"/>
      <c r="T2986" s="287"/>
    </row>
    <row r="2987" spans="1:20" ht="51">
      <c r="A2987" s="198">
        <v>47</v>
      </c>
      <c r="B2987" s="68"/>
      <c r="C2987" s="220" t="s">
        <v>46</v>
      </c>
      <c r="D2987" s="221">
        <v>44834</v>
      </c>
      <c r="E2987" s="198" t="s">
        <v>5791</v>
      </c>
      <c r="F2987" s="198" t="s">
        <v>3</v>
      </c>
      <c r="G2987" s="198">
        <v>2054657</v>
      </c>
      <c r="H2987" s="68"/>
      <c r="I2987" s="204" t="s">
        <v>6897</v>
      </c>
      <c r="J2987" s="68"/>
      <c r="K2987" s="68"/>
      <c r="L2987" s="68"/>
      <c r="M2987" s="68"/>
      <c r="N2987" s="379"/>
      <c r="O2987" s="379"/>
      <c r="P2987" s="222">
        <v>0</v>
      </c>
      <c r="Q2987" s="222">
        <v>139</v>
      </c>
      <c r="R2987" s="68" t="s">
        <v>639</v>
      </c>
      <c r="S2987" s="381"/>
      <c r="T2987" s="287"/>
    </row>
    <row r="2988" spans="1:20" ht="51">
      <c r="A2988" s="198" t="s">
        <v>551</v>
      </c>
      <c r="B2988" s="68"/>
      <c r="C2988" s="220" t="s">
        <v>590</v>
      </c>
      <c r="D2988" s="221">
        <v>44834</v>
      </c>
      <c r="E2988" s="198" t="s">
        <v>5792</v>
      </c>
      <c r="F2988" s="198" t="s">
        <v>3</v>
      </c>
      <c r="G2988" s="198">
        <v>2054659</v>
      </c>
      <c r="H2988" s="68"/>
      <c r="I2988" s="204" t="s">
        <v>6898</v>
      </c>
      <c r="J2988" s="68"/>
      <c r="K2988" s="68"/>
      <c r="L2988" s="68"/>
      <c r="M2988" s="68"/>
      <c r="N2988" s="379"/>
      <c r="O2988" s="379"/>
      <c r="P2988" s="222">
        <v>0</v>
      </c>
      <c r="Q2988" s="222">
        <v>69.5</v>
      </c>
      <c r="R2988" s="68" t="s">
        <v>639</v>
      </c>
      <c r="S2988" s="381"/>
      <c r="T2988" s="287"/>
    </row>
    <row r="2989" spans="1:20" ht="38.25">
      <c r="A2989" s="198" t="s">
        <v>551</v>
      </c>
      <c r="B2989" s="68"/>
      <c r="C2989" s="220" t="s">
        <v>590</v>
      </c>
      <c r="D2989" s="221">
        <v>44834</v>
      </c>
      <c r="E2989" s="198" t="s">
        <v>5793</v>
      </c>
      <c r="F2989" s="198" t="s">
        <v>3</v>
      </c>
      <c r="G2989" s="198">
        <v>2054661</v>
      </c>
      <c r="H2989" s="68"/>
      <c r="I2989" s="204" t="s">
        <v>6899</v>
      </c>
      <c r="J2989" s="68"/>
      <c r="K2989" s="68"/>
      <c r="L2989" s="68"/>
      <c r="M2989" s="68"/>
      <c r="N2989" s="379"/>
      <c r="O2989" s="379"/>
      <c r="P2989" s="222">
        <v>0</v>
      </c>
      <c r="Q2989" s="222">
        <v>2068.23</v>
      </c>
      <c r="R2989" s="68" t="s">
        <v>639</v>
      </c>
      <c r="S2989" s="381"/>
      <c r="T2989" s="287"/>
    </row>
    <row r="2990" spans="1:20" ht="51">
      <c r="A2990" s="198" t="s">
        <v>551</v>
      </c>
      <c r="B2990" s="68"/>
      <c r="C2990" s="220" t="s">
        <v>590</v>
      </c>
      <c r="D2990" s="221">
        <v>44834</v>
      </c>
      <c r="E2990" s="198" t="s">
        <v>5794</v>
      </c>
      <c r="F2990" s="198" t="s">
        <v>3</v>
      </c>
      <c r="G2990" s="198">
        <v>2054662</v>
      </c>
      <c r="H2990" s="68"/>
      <c r="I2990" s="204" t="s">
        <v>6900</v>
      </c>
      <c r="J2990" s="68"/>
      <c r="K2990" s="68"/>
      <c r="L2990" s="68"/>
      <c r="M2990" s="68"/>
      <c r="N2990" s="379"/>
      <c r="O2990" s="379"/>
      <c r="P2990" s="222">
        <v>0</v>
      </c>
      <c r="Q2990" s="222">
        <v>139</v>
      </c>
      <c r="R2990" s="68" t="s">
        <v>639</v>
      </c>
      <c r="S2990" s="381"/>
      <c r="T2990" s="287"/>
    </row>
    <row r="2991" spans="1:20" ht="51">
      <c r="A2991" s="198">
        <v>16</v>
      </c>
      <c r="B2991" s="68"/>
      <c r="C2991" s="220" t="s">
        <v>41</v>
      </c>
      <c r="D2991" s="221">
        <v>44834</v>
      </c>
      <c r="E2991" s="198" t="s">
        <v>5795</v>
      </c>
      <c r="F2991" s="198" t="s">
        <v>3</v>
      </c>
      <c r="G2991" s="198">
        <v>2054669</v>
      </c>
      <c r="H2991" s="68"/>
      <c r="I2991" s="204" t="s">
        <v>6901</v>
      </c>
      <c r="J2991" s="68"/>
      <c r="K2991" s="68"/>
      <c r="L2991" s="68"/>
      <c r="M2991" s="68"/>
      <c r="N2991" s="379"/>
      <c r="O2991" s="379"/>
      <c r="P2991" s="222">
        <v>0</v>
      </c>
      <c r="Q2991" s="222">
        <v>2872.7</v>
      </c>
      <c r="R2991" s="68" t="s">
        <v>639</v>
      </c>
      <c r="S2991" s="381"/>
      <c r="T2991" s="287"/>
    </row>
    <row r="2992" spans="1:20" ht="51">
      <c r="A2992" s="198">
        <v>16</v>
      </c>
      <c r="B2992" s="68"/>
      <c r="C2992" s="220" t="s">
        <v>41</v>
      </c>
      <c r="D2992" s="221">
        <v>44834</v>
      </c>
      <c r="E2992" s="198" t="s">
        <v>5796</v>
      </c>
      <c r="F2992" s="198" t="s">
        <v>3</v>
      </c>
      <c r="G2992" s="198">
        <v>2054670</v>
      </c>
      <c r="H2992" s="68"/>
      <c r="I2992" s="204" t="s">
        <v>6901</v>
      </c>
      <c r="J2992" s="68"/>
      <c r="K2992" s="68"/>
      <c r="L2992" s="68"/>
      <c r="M2992" s="68"/>
      <c r="N2992" s="379"/>
      <c r="O2992" s="379"/>
      <c r="P2992" s="222">
        <v>0</v>
      </c>
      <c r="Q2992" s="222">
        <v>2872.7</v>
      </c>
      <c r="R2992" s="68" t="s">
        <v>639</v>
      </c>
      <c r="S2992" s="381"/>
      <c r="T2992" s="287"/>
    </row>
    <row r="2993" spans="1:20" ht="51">
      <c r="A2993" s="198">
        <v>16</v>
      </c>
      <c r="B2993" s="68"/>
      <c r="C2993" s="220" t="s">
        <v>41</v>
      </c>
      <c r="D2993" s="221">
        <v>44834</v>
      </c>
      <c r="E2993" s="198" t="s">
        <v>5797</v>
      </c>
      <c r="F2993" s="198" t="s">
        <v>3</v>
      </c>
      <c r="G2993" s="198">
        <v>2054671</v>
      </c>
      <c r="H2993" s="68"/>
      <c r="I2993" s="204" t="s">
        <v>6901</v>
      </c>
      <c r="J2993" s="68"/>
      <c r="K2993" s="68"/>
      <c r="L2993" s="68"/>
      <c r="M2993" s="68"/>
      <c r="N2993" s="379"/>
      <c r="O2993" s="379"/>
      <c r="P2993" s="222">
        <v>0</v>
      </c>
      <c r="Q2993" s="222">
        <v>2872.7</v>
      </c>
      <c r="R2993" s="68" t="s">
        <v>639</v>
      </c>
      <c r="S2993" s="381"/>
      <c r="T2993" s="287"/>
    </row>
    <row r="2994" spans="1:20" ht="51">
      <c r="A2994" s="198">
        <v>16</v>
      </c>
      <c r="B2994" s="68"/>
      <c r="C2994" s="220" t="s">
        <v>41</v>
      </c>
      <c r="D2994" s="221">
        <v>44834</v>
      </c>
      <c r="E2994" s="198" t="s">
        <v>5798</v>
      </c>
      <c r="F2994" s="198" t="s">
        <v>3</v>
      </c>
      <c r="G2994" s="198">
        <v>2054672</v>
      </c>
      <c r="H2994" s="68"/>
      <c r="I2994" s="204" t="s">
        <v>6901</v>
      </c>
      <c r="J2994" s="68"/>
      <c r="K2994" s="68"/>
      <c r="L2994" s="68"/>
      <c r="M2994" s="68"/>
      <c r="N2994" s="379"/>
      <c r="O2994" s="379"/>
      <c r="P2994" s="222">
        <v>0</v>
      </c>
      <c r="Q2994" s="222">
        <v>2872.7</v>
      </c>
      <c r="R2994" s="68" t="s">
        <v>639</v>
      </c>
      <c r="S2994" s="381"/>
      <c r="T2994" s="287"/>
    </row>
    <row r="2995" spans="1:20" ht="63.75">
      <c r="A2995" s="198">
        <v>221</v>
      </c>
      <c r="B2995" s="68"/>
      <c r="C2995" s="220" t="s">
        <v>93</v>
      </c>
      <c r="D2995" s="221">
        <v>44834</v>
      </c>
      <c r="E2995" s="198" t="s">
        <v>5799</v>
      </c>
      <c r="F2995" s="198" t="s">
        <v>3</v>
      </c>
      <c r="G2995" s="198">
        <v>2054678</v>
      </c>
      <c r="H2995" s="68"/>
      <c r="I2995" s="204" t="s">
        <v>6902</v>
      </c>
      <c r="J2995" s="68"/>
      <c r="K2995" s="68"/>
      <c r="L2995" s="68"/>
      <c r="M2995" s="68"/>
      <c r="N2995" s="379"/>
      <c r="O2995" s="379"/>
      <c r="P2995" s="222">
        <v>0</v>
      </c>
      <c r="Q2995" s="222">
        <v>364</v>
      </c>
      <c r="R2995" s="68" t="s">
        <v>639</v>
      </c>
      <c r="S2995" s="381"/>
      <c r="T2995" s="287"/>
    </row>
    <row r="2996" spans="1:20" ht="51">
      <c r="A2996" s="198">
        <v>46</v>
      </c>
      <c r="B2996" s="68"/>
      <c r="C2996" s="220" t="s">
        <v>1384</v>
      </c>
      <c r="D2996" s="221">
        <v>44834</v>
      </c>
      <c r="E2996" s="198" t="s">
        <v>5800</v>
      </c>
      <c r="F2996" s="198" t="s">
        <v>3</v>
      </c>
      <c r="G2996" s="198">
        <v>2054716</v>
      </c>
      <c r="H2996" s="68"/>
      <c r="I2996" s="204" t="s">
        <v>6903</v>
      </c>
      <c r="J2996" s="68"/>
      <c r="K2996" s="68"/>
      <c r="L2996" s="68"/>
      <c r="M2996" s="68"/>
      <c r="N2996" s="379"/>
      <c r="O2996" s="379"/>
      <c r="P2996" s="222">
        <v>0</v>
      </c>
      <c r="Q2996" s="222">
        <v>560</v>
      </c>
      <c r="R2996" s="68" t="s">
        <v>639</v>
      </c>
      <c r="S2996" s="381"/>
      <c r="T2996" s="287"/>
    </row>
    <row r="2997" spans="1:20" ht="51">
      <c r="A2997" s="198">
        <v>132</v>
      </c>
      <c r="B2997" s="68"/>
      <c r="C2997" s="220" t="s">
        <v>60</v>
      </c>
      <c r="D2997" s="221">
        <v>44834</v>
      </c>
      <c r="E2997" s="198" t="s">
        <v>5801</v>
      </c>
      <c r="F2997" s="198" t="s">
        <v>3</v>
      </c>
      <c r="G2997" s="198">
        <v>2054700</v>
      </c>
      <c r="H2997" s="68"/>
      <c r="I2997" s="204" t="s">
        <v>6904</v>
      </c>
      <c r="J2997" s="68"/>
      <c r="K2997" s="68"/>
      <c r="L2997" s="68"/>
      <c r="M2997" s="68"/>
      <c r="N2997" s="379"/>
      <c r="O2997" s="379"/>
      <c r="P2997" s="222">
        <v>0</v>
      </c>
      <c r="Q2997" s="222">
        <v>0.13</v>
      </c>
      <c r="R2997" s="68" t="s">
        <v>639</v>
      </c>
      <c r="S2997" s="381"/>
      <c r="T2997" s="287"/>
    </row>
    <row r="2998" spans="1:20" ht="51">
      <c r="A2998" s="198">
        <v>132</v>
      </c>
      <c r="B2998" s="68"/>
      <c r="C2998" s="220" t="s">
        <v>60</v>
      </c>
      <c r="D2998" s="221">
        <v>44834</v>
      </c>
      <c r="E2998" s="198" t="s">
        <v>5802</v>
      </c>
      <c r="F2998" s="198" t="s">
        <v>3</v>
      </c>
      <c r="G2998" s="198">
        <v>2054701</v>
      </c>
      <c r="H2998" s="68"/>
      <c r="I2998" s="204" t="s">
        <v>6905</v>
      </c>
      <c r="J2998" s="68"/>
      <c r="K2998" s="68"/>
      <c r="L2998" s="68"/>
      <c r="M2998" s="68"/>
      <c r="N2998" s="379"/>
      <c r="O2998" s="379"/>
      <c r="P2998" s="222">
        <v>0</v>
      </c>
      <c r="Q2998" s="222">
        <v>0.4</v>
      </c>
      <c r="R2998" s="68" t="s">
        <v>639</v>
      </c>
      <c r="S2998" s="381"/>
      <c r="T2998" s="287"/>
    </row>
    <row r="2999" spans="1:20" ht="51">
      <c r="A2999" s="198">
        <v>70</v>
      </c>
      <c r="B2999" s="68"/>
      <c r="C2999" s="220" t="s">
        <v>48</v>
      </c>
      <c r="D2999" s="221">
        <v>44834</v>
      </c>
      <c r="E2999" s="198" t="s">
        <v>5803</v>
      </c>
      <c r="F2999" s="198" t="s">
        <v>3</v>
      </c>
      <c r="G2999" s="198">
        <v>2054719</v>
      </c>
      <c r="H2999" s="68"/>
      <c r="I2999" s="204" t="s">
        <v>6906</v>
      </c>
      <c r="J2999" s="68"/>
      <c r="K2999" s="68"/>
      <c r="L2999" s="68"/>
      <c r="M2999" s="68"/>
      <c r="N2999" s="379"/>
      <c r="O2999" s="379"/>
      <c r="P2999" s="222">
        <v>0</v>
      </c>
      <c r="Q2999" s="222">
        <v>339.1</v>
      </c>
      <c r="R2999" s="68" t="s">
        <v>639</v>
      </c>
      <c r="S2999" s="381"/>
      <c r="T2999" s="287"/>
    </row>
    <row r="3000" spans="1:20" ht="38.25">
      <c r="A3000" s="198">
        <v>46</v>
      </c>
      <c r="B3000" s="68"/>
      <c r="C3000" s="220" t="s">
        <v>1384</v>
      </c>
      <c r="D3000" s="221">
        <v>44834</v>
      </c>
      <c r="E3000" s="198" t="s">
        <v>5804</v>
      </c>
      <c r="F3000" s="198" t="s">
        <v>3</v>
      </c>
      <c r="G3000" s="198">
        <v>2054720</v>
      </c>
      <c r="H3000" s="68"/>
      <c r="I3000" s="204" t="s">
        <v>6907</v>
      </c>
      <c r="J3000" s="68"/>
      <c r="K3000" s="68"/>
      <c r="L3000" s="68"/>
      <c r="M3000" s="68"/>
      <c r="N3000" s="379"/>
      <c r="O3000" s="379"/>
      <c r="P3000" s="222">
        <v>0</v>
      </c>
      <c r="Q3000" s="222">
        <v>371</v>
      </c>
      <c r="R3000" s="68" t="s">
        <v>639</v>
      </c>
      <c r="S3000" s="381"/>
      <c r="T3000" s="287"/>
    </row>
    <row r="3001" spans="1:20" ht="51">
      <c r="A3001" s="198">
        <v>234</v>
      </c>
      <c r="B3001" s="68"/>
      <c r="C3001" s="220" t="s">
        <v>616</v>
      </c>
      <c r="D3001" s="221">
        <v>44834</v>
      </c>
      <c r="E3001" s="198" t="s">
        <v>5805</v>
      </c>
      <c r="F3001" s="198" t="s">
        <v>3</v>
      </c>
      <c r="G3001" s="198">
        <v>2054721</v>
      </c>
      <c r="H3001" s="68"/>
      <c r="I3001" s="204" t="s">
        <v>6908</v>
      </c>
      <c r="J3001" s="68"/>
      <c r="K3001" s="68"/>
      <c r="L3001" s="68"/>
      <c r="M3001" s="68"/>
      <c r="N3001" s="379"/>
      <c r="O3001" s="379"/>
      <c r="P3001" s="222">
        <v>0</v>
      </c>
      <c r="Q3001" s="222">
        <v>1509.51</v>
      </c>
      <c r="R3001" s="68" t="s">
        <v>639</v>
      </c>
      <c r="S3001" s="381"/>
      <c r="T3001" s="287"/>
    </row>
    <row r="3002" spans="1:20" ht="51">
      <c r="A3002" s="198">
        <v>234</v>
      </c>
      <c r="B3002" s="68"/>
      <c r="C3002" s="220" t="s">
        <v>616</v>
      </c>
      <c r="D3002" s="221">
        <v>44834</v>
      </c>
      <c r="E3002" s="198" t="s">
        <v>5806</v>
      </c>
      <c r="F3002" s="198" t="s">
        <v>3</v>
      </c>
      <c r="G3002" s="198">
        <v>2054724</v>
      </c>
      <c r="H3002" s="68"/>
      <c r="I3002" s="204" t="s">
        <v>6909</v>
      </c>
      <c r="J3002" s="68"/>
      <c r="K3002" s="68"/>
      <c r="L3002" s="68"/>
      <c r="M3002" s="68"/>
      <c r="N3002" s="379"/>
      <c r="O3002" s="379"/>
      <c r="P3002" s="222">
        <v>0</v>
      </c>
      <c r="Q3002" s="222">
        <v>200</v>
      </c>
      <c r="R3002" s="68" t="s">
        <v>639</v>
      </c>
      <c r="S3002" s="381"/>
      <c r="T3002" s="287"/>
    </row>
    <row r="3003" spans="1:20" ht="38.25">
      <c r="A3003" s="198">
        <v>417</v>
      </c>
      <c r="B3003" s="68"/>
      <c r="C3003" s="220" t="s">
        <v>148</v>
      </c>
      <c r="D3003" s="221">
        <v>44834</v>
      </c>
      <c r="E3003" s="198" t="s">
        <v>5807</v>
      </c>
      <c r="F3003" s="198" t="s">
        <v>3</v>
      </c>
      <c r="G3003" s="198">
        <v>2054770</v>
      </c>
      <c r="H3003" s="68"/>
      <c r="I3003" s="204" t="s">
        <v>6910</v>
      </c>
      <c r="J3003" s="68"/>
      <c r="K3003" s="68"/>
      <c r="L3003" s="68"/>
      <c r="M3003" s="68"/>
      <c r="N3003" s="379"/>
      <c r="O3003" s="379"/>
      <c r="P3003" s="222">
        <v>0</v>
      </c>
      <c r="Q3003" s="222">
        <v>8833.5499999999993</v>
      </c>
      <c r="R3003" s="68" t="s">
        <v>639</v>
      </c>
      <c r="S3003" s="381"/>
      <c r="T3003" s="287"/>
    </row>
    <row r="3004" spans="1:20" ht="63.75">
      <c r="A3004" s="198">
        <v>53</v>
      </c>
      <c r="B3004" s="68"/>
      <c r="C3004" s="220" t="s">
        <v>1389</v>
      </c>
      <c r="D3004" s="221">
        <v>44834</v>
      </c>
      <c r="E3004" s="198" t="s">
        <v>5808</v>
      </c>
      <c r="F3004" s="198" t="s">
        <v>3</v>
      </c>
      <c r="G3004" s="198">
        <v>2054773</v>
      </c>
      <c r="H3004" s="68"/>
      <c r="I3004" s="204" t="s">
        <v>6911</v>
      </c>
      <c r="J3004" s="68"/>
      <c r="K3004" s="68"/>
      <c r="L3004" s="68"/>
      <c r="M3004" s="68"/>
      <c r="N3004" s="379"/>
      <c r="O3004" s="379"/>
      <c r="P3004" s="222">
        <v>0</v>
      </c>
      <c r="Q3004" s="222">
        <v>2500</v>
      </c>
      <c r="R3004" s="68" t="s">
        <v>639</v>
      </c>
      <c r="S3004" s="381"/>
      <c r="T3004" s="287"/>
    </row>
    <row r="3005" spans="1:20" ht="63.75">
      <c r="A3005" s="198">
        <v>595</v>
      </c>
      <c r="B3005" s="68"/>
      <c r="C3005" s="220" t="s">
        <v>612</v>
      </c>
      <c r="D3005" s="221">
        <v>44834</v>
      </c>
      <c r="E3005" s="198" t="s">
        <v>5809</v>
      </c>
      <c r="F3005" s="198" t="s">
        <v>3</v>
      </c>
      <c r="G3005" s="198">
        <v>2054775</v>
      </c>
      <c r="H3005" s="68"/>
      <c r="I3005" s="204" t="s">
        <v>6912</v>
      </c>
      <c r="J3005" s="68"/>
      <c r="K3005" s="68"/>
      <c r="L3005" s="68"/>
      <c r="M3005" s="68"/>
      <c r="N3005" s="379"/>
      <c r="O3005" s="379"/>
      <c r="P3005" s="222">
        <v>0</v>
      </c>
      <c r="Q3005" s="222">
        <v>32647.919999999998</v>
      </c>
      <c r="R3005" s="68" t="s">
        <v>639</v>
      </c>
      <c r="S3005" s="381"/>
      <c r="T3005" s="287"/>
    </row>
    <row r="3006" spans="1:20" ht="51">
      <c r="A3006" s="198">
        <v>41</v>
      </c>
      <c r="B3006" s="68"/>
      <c r="C3006" s="220" t="s">
        <v>45</v>
      </c>
      <c r="D3006" s="221">
        <v>44834</v>
      </c>
      <c r="E3006" s="198" t="s">
        <v>5810</v>
      </c>
      <c r="F3006" s="198" t="s">
        <v>3</v>
      </c>
      <c r="G3006" s="198">
        <v>2054776</v>
      </c>
      <c r="H3006" s="68"/>
      <c r="I3006" s="204" t="s">
        <v>6913</v>
      </c>
      <c r="J3006" s="68"/>
      <c r="K3006" s="68"/>
      <c r="L3006" s="68"/>
      <c r="M3006" s="68"/>
      <c r="N3006" s="379"/>
      <c r="O3006" s="379"/>
      <c r="P3006" s="222">
        <v>0</v>
      </c>
      <c r="Q3006" s="222">
        <v>275.8</v>
      </c>
      <c r="R3006" s="68" t="s">
        <v>639</v>
      </c>
      <c r="S3006" s="381"/>
      <c r="T3006" s="287"/>
    </row>
    <row r="3007" spans="1:20" ht="63.75">
      <c r="A3007" s="198">
        <v>16</v>
      </c>
      <c r="B3007" s="68"/>
      <c r="C3007" s="220" t="s">
        <v>41</v>
      </c>
      <c r="D3007" s="221">
        <v>44834</v>
      </c>
      <c r="E3007" s="198" t="s">
        <v>5811</v>
      </c>
      <c r="F3007" s="198" t="s">
        <v>3</v>
      </c>
      <c r="G3007" s="198">
        <v>2054777</v>
      </c>
      <c r="H3007" s="68"/>
      <c r="I3007" s="204" t="s">
        <v>4163</v>
      </c>
      <c r="J3007" s="68"/>
      <c r="K3007" s="68"/>
      <c r="L3007" s="68"/>
      <c r="M3007" s="68"/>
      <c r="N3007" s="379"/>
      <c r="O3007" s="379"/>
      <c r="P3007" s="222">
        <v>0</v>
      </c>
      <c r="Q3007" s="222">
        <v>81.5</v>
      </c>
      <c r="R3007" s="68" t="s">
        <v>639</v>
      </c>
      <c r="S3007" s="381"/>
      <c r="T3007" s="287"/>
    </row>
    <row r="3008" spans="1:20" ht="51">
      <c r="A3008" s="198">
        <v>86</v>
      </c>
      <c r="B3008" s="68"/>
      <c r="C3008" s="220" t="s">
        <v>51</v>
      </c>
      <c r="D3008" s="221">
        <v>44834</v>
      </c>
      <c r="E3008" s="198" t="s">
        <v>5812</v>
      </c>
      <c r="F3008" s="198" t="s">
        <v>3</v>
      </c>
      <c r="G3008" s="198">
        <v>2054782</v>
      </c>
      <c r="H3008" s="68"/>
      <c r="I3008" s="204" t="s">
        <v>6914</v>
      </c>
      <c r="J3008" s="68"/>
      <c r="K3008" s="68"/>
      <c r="L3008" s="68"/>
      <c r="M3008" s="68"/>
      <c r="N3008" s="379"/>
      <c r="O3008" s="379"/>
      <c r="P3008" s="222">
        <v>0</v>
      </c>
      <c r="Q3008" s="222">
        <v>600</v>
      </c>
      <c r="R3008" s="68" t="s">
        <v>639</v>
      </c>
      <c r="S3008" s="381"/>
      <c r="T3008" s="287"/>
    </row>
    <row r="3009" spans="1:20" ht="51">
      <c r="A3009" s="198">
        <v>16</v>
      </c>
      <c r="B3009" s="68"/>
      <c r="C3009" s="220" t="s">
        <v>41</v>
      </c>
      <c r="D3009" s="221">
        <v>44834</v>
      </c>
      <c r="E3009" s="198" t="s">
        <v>5813</v>
      </c>
      <c r="F3009" s="198" t="s">
        <v>3</v>
      </c>
      <c r="G3009" s="198">
        <v>2054785</v>
      </c>
      <c r="H3009" s="68"/>
      <c r="I3009" s="204" t="s">
        <v>6915</v>
      </c>
      <c r="J3009" s="68"/>
      <c r="K3009" s="68"/>
      <c r="L3009" s="68"/>
      <c r="M3009" s="68"/>
      <c r="N3009" s="379"/>
      <c r="O3009" s="379"/>
      <c r="P3009" s="222">
        <v>0</v>
      </c>
      <c r="Q3009" s="222">
        <v>980</v>
      </c>
      <c r="R3009" s="68" t="s">
        <v>639</v>
      </c>
      <c r="S3009" s="381"/>
      <c r="T3009" s="287"/>
    </row>
    <row r="3010" spans="1:20" ht="51">
      <c r="A3010" s="198">
        <v>10</v>
      </c>
      <c r="B3010" s="68"/>
      <c r="C3010" s="220" t="s">
        <v>39</v>
      </c>
      <c r="D3010" s="221">
        <v>44834</v>
      </c>
      <c r="E3010" s="198" t="s">
        <v>5814</v>
      </c>
      <c r="F3010" s="198" t="s">
        <v>3</v>
      </c>
      <c r="G3010" s="198">
        <v>2054786</v>
      </c>
      <c r="H3010" s="68"/>
      <c r="I3010" s="204" t="s">
        <v>6916</v>
      </c>
      <c r="J3010" s="68"/>
      <c r="K3010" s="68"/>
      <c r="L3010" s="68"/>
      <c r="M3010" s="68"/>
      <c r="N3010" s="379"/>
      <c r="O3010" s="379"/>
      <c r="P3010" s="222">
        <v>0</v>
      </c>
      <c r="Q3010" s="222">
        <v>13496.4</v>
      </c>
      <c r="R3010" s="68" t="s">
        <v>639</v>
      </c>
      <c r="S3010" s="381"/>
      <c r="T3010" s="287"/>
    </row>
    <row r="3011" spans="1:20" ht="38.25">
      <c r="A3011" s="198">
        <v>291</v>
      </c>
      <c r="B3011" s="68"/>
      <c r="C3011" s="220" t="s">
        <v>120</v>
      </c>
      <c r="D3011" s="221">
        <v>44834</v>
      </c>
      <c r="E3011" s="198" t="s">
        <v>5815</v>
      </c>
      <c r="F3011" s="198" t="s">
        <v>3</v>
      </c>
      <c r="G3011" s="198">
        <v>2054791</v>
      </c>
      <c r="H3011" s="68"/>
      <c r="I3011" s="204" t="s">
        <v>6917</v>
      </c>
      <c r="J3011" s="68"/>
      <c r="K3011" s="68"/>
      <c r="L3011" s="68"/>
      <c r="M3011" s="68"/>
      <c r="N3011" s="379"/>
      <c r="O3011" s="379"/>
      <c r="P3011" s="222">
        <v>0</v>
      </c>
      <c r="Q3011" s="222">
        <v>70</v>
      </c>
      <c r="R3011" s="68" t="s">
        <v>639</v>
      </c>
      <c r="S3011" s="381"/>
      <c r="T3011" s="287"/>
    </row>
    <row r="3012" spans="1:20" ht="63.75">
      <c r="A3012" s="198">
        <v>599</v>
      </c>
      <c r="B3012" s="68"/>
      <c r="C3012" s="220" t="s">
        <v>1251</v>
      </c>
      <c r="D3012" s="221">
        <v>44834</v>
      </c>
      <c r="E3012" s="198" t="s">
        <v>5816</v>
      </c>
      <c r="F3012" s="198" t="s">
        <v>3</v>
      </c>
      <c r="G3012" s="198">
        <v>2054797</v>
      </c>
      <c r="H3012" s="68"/>
      <c r="I3012" s="204" t="s">
        <v>6918</v>
      </c>
      <c r="J3012" s="68"/>
      <c r="K3012" s="68"/>
      <c r="L3012" s="68"/>
      <c r="M3012" s="68"/>
      <c r="N3012" s="379"/>
      <c r="O3012" s="379"/>
      <c r="P3012" s="222">
        <v>0</v>
      </c>
      <c r="Q3012" s="222">
        <v>437.56</v>
      </c>
      <c r="R3012" s="68" t="s">
        <v>639</v>
      </c>
      <c r="S3012" s="381"/>
      <c r="T3012" s="287"/>
    </row>
    <row r="3013" spans="1:20" ht="51">
      <c r="A3013" s="198">
        <v>35</v>
      </c>
      <c r="B3013" s="68"/>
      <c r="C3013" s="220" t="s">
        <v>44</v>
      </c>
      <c r="D3013" s="221">
        <v>44834</v>
      </c>
      <c r="E3013" s="198" t="s">
        <v>5817</v>
      </c>
      <c r="F3013" s="198" t="s">
        <v>3</v>
      </c>
      <c r="G3013" s="198">
        <v>2054804</v>
      </c>
      <c r="H3013" s="68"/>
      <c r="I3013" s="204" t="s">
        <v>6919</v>
      </c>
      <c r="J3013" s="68"/>
      <c r="K3013" s="68"/>
      <c r="L3013" s="68"/>
      <c r="M3013" s="68"/>
      <c r="N3013" s="379"/>
      <c r="O3013" s="379"/>
      <c r="P3013" s="222">
        <v>0</v>
      </c>
      <c r="Q3013" s="222">
        <v>338.56</v>
      </c>
      <c r="R3013" s="68" t="s">
        <v>639</v>
      </c>
      <c r="S3013" s="381"/>
      <c r="T3013" s="287"/>
    </row>
    <row r="3014" spans="1:20" ht="51">
      <c r="A3014" s="198">
        <v>650</v>
      </c>
      <c r="B3014" s="68"/>
      <c r="C3014" s="220" t="s">
        <v>176</v>
      </c>
      <c r="D3014" s="221">
        <v>44834</v>
      </c>
      <c r="E3014" s="198" t="s">
        <v>5818</v>
      </c>
      <c r="F3014" s="198" t="s">
        <v>3</v>
      </c>
      <c r="G3014" s="198">
        <v>2054816</v>
      </c>
      <c r="H3014" s="68"/>
      <c r="I3014" s="204" t="s">
        <v>6920</v>
      </c>
      <c r="J3014" s="68"/>
      <c r="K3014" s="68"/>
      <c r="L3014" s="68"/>
      <c r="M3014" s="68"/>
      <c r="N3014" s="379"/>
      <c r="O3014" s="379"/>
      <c r="P3014" s="222">
        <v>0</v>
      </c>
      <c r="Q3014" s="222">
        <v>10</v>
      </c>
      <c r="R3014" s="68" t="s">
        <v>639</v>
      </c>
      <c r="S3014" s="381"/>
      <c r="T3014" s="287"/>
    </row>
    <row r="3015" spans="1:20" ht="51">
      <c r="A3015" s="198">
        <v>249</v>
      </c>
      <c r="B3015" s="68"/>
      <c r="C3015" s="220" t="s">
        <v>103</v>
      </c>
      <c r="D3015" s="221">
        <v>44834</v>
      </c>
      <c r="E3015" s="198" t="s">
        <v>5819</v>
      </c>
      <c r="F3015" s="198" t="s">
        <v>3</v>
      </c>
      <c r="G3015" s="198">
        <v>2054817</v>
      </c>
      <c r="H3015" s="68"/>
      <c r="I3015" s="204" t="s">
        <v>6921</v>
      </c>
      <c r="J3015" s="68"/>
      <c r="K3015" s="68"/>
      <c r="L3015" s="68"/>
      <c r="M3015" s="68"/>
      <c r="N3015" s="379"/>
      <c r="O3015" s="379"/>
      <c r="P3015" s="222">
        <v>0</v>
      </c>
      <c r="Q3015" s="222">
        <v>5996.48</v>
      </c>
      <c r="R3015" s="68" t="s">
        <v>639</v>
      </c>
      <c r="S3015" s="381"/>
      <c r="T3015" s="287"/>
    </row>
    <row r="3016" spans="1:20" ht="38.25">
      <c r="A3016" s="198">
        <v>86</v>
      </c>
      <c r="B3016" s="68"/>
      <c r="C3016" s="220" t="s">
        <v>51</v>
      </c>
      <c r="D3016" s="221">
        <v>44834</v>
      </c>
      <c r="E3016" s="198" t="s">
        <v>5820</v>
      </c>
      <c r="F3016" s="198" t="s">
        <v>3</v>
      </c>
      <c r="G3016" s="198">
        <v>2054821</v>
      </c>
      <c r="H3016" s="68"/>
      <c r="I3016" s="204" t="s">
        <v>6922</v>
      </c>
      <c r="J3016" s="68"/>
      <c r="K3016" s="68"/>
      <c r="L3016" s="68"/>
      <c r="M3016" s="68"/>
      <c r="N3016" s="379"/>
      <c r="O3016" s="379"/>
      <c r="P3016" s="222">
        <v>0</v>
      </c>
      <c r="Q3016" s="222">
        <v>11000</v>
      </c>
      <c r="R3016" s="68" t="s">
        <v>639</v>
      </c>
      <c r="S3016" s="381"/>
      <c r="T3016" s="287"/>
    </row>
    <row r="3017" spans="1:20" ht="51">
      <c r="A3017" s="198">
        <v>16</v>
      </c>
      <c r="B3017" s="68"/>
      <c r="C3017" s="220" t="s">
        <v>41</v>
      </c>
      <c r="D3017" s="221">
        <v>44834</v>
      </c>
      <c r="E3017" s="198" t="s">
        <v>5821</v>
      </c>
      <c r="F3017" s="198" t="s">
        <v>3</v>
      </c>
      <c r="G3017" s="198">
        <v>2054822</v>
      </c>
      <c r="H3017" s="68"/>
      <c r="I3017" s="204" t="s">
        <v>6923</v>
      </c>
      <c r="J3017" s="68"/>
      <c r="K3017" s="68"/>
      <c r="L3017" s="68"/>
      <c r="M3017" s="68"/>
      <c r="N3017" s="379"/>
      <c r="O3017" s="379"/>
      <c r="P3017" s="222">
        <v>0</v>
      </c>
      <c r="Q3017" s="222">
        <v>25.8</v>
      </c>
      <c r="R3017" s="68" t="s">
        <v>639</v>
      </c>
      <c r="S3017" s="381"/>
      <c r="T3017" s="287"/>
    </row>
    <row r="3018" spans="1:20" ht="51">
      <c r="A3018" s="198" t="s">
        <v>551</v>
      </c>
      <c r="B3018" s="68"/>
      <c r="C3018" s="220" t="s">
        <v>590</v>
      </c>
      <c r="D3018" s="221">
        <v>44834</v>
      </c>
      <c r="E3018" s="198" t="s">
        <v>5822</v>
      </c>
      <c r="F3018" s="198" t="s">
        <v>3</v>
      </c>
      <c r="G3018" s="198">
        <v>2054852</v>
      </c>
      <c r="H3018" s="68"/>
      <c r="I3018" s="204" t="s">
        <v>6924</v>
      </c>
      <c r="J3018" s="68"/>
      <c r="K3018" s="68"/>
      <c r="L3018" s="68"/>
      <c r="M3018" s="68"/>
      <c r="N3018" s="379"/>
      <c r="O3018" s="379"/>
      <c r="P3018" s="222">
        <v>0</v>
      </c>
      <c r="Q3018" s="222">
        <v>1994</v>
      </c>
      <c r="R3018" s="68" t="s">
        <v>639</v>
      </c>
      <c r="S3018" s="381"/>
      <c r="T3018" s="287"/>
    </row>
    <row r="3019" spans="1:20" ht="51">
      <c r="A3019" s="198" t="s">
        <v>551</v>
      </c>
      <c r="B3019" s="68"/>
      <c r="C3019" s="220" t="s">
        <v>590</v>
      </c>
      <c r="D3019" s="221">
        <v>44834</v>
      </c>
      <c r="E3019" s="198" t="s">
        <v>5823</v>
      </c>
      <c r="F3019" s="198" t="s">
        <v>3</v>
      </c>
      <c r="G3019" s="198">
        <v>2054865</v>
      </c>
      <c r="H3019" s="68"/>
      <c r="I3019" s="204" t="s">
        <v>6925</v>
      </c>
      <c r="J3019" s="68"/>
      <c r="K3019" s="68"/>
      <c r="L3019" s="68"/>
      <c r="M3019" s="68"/>
      <c r="N3019" s="379"/>
      <c r="O3019" s="379"/>
      <c r="P3019" s="222">
        <v>0</v>
      </c>
      <c r="Q3019" s="222">
        <v>322</v>
      </c>
      <c r="R3019" s="68" t="s">
        <v>639</v>
      </c>
      <c r="S3019" s="381"/>
      <c r="T3019" s="287"/>
    </row>
    <row r="3020" spans="1:20" ht="51">
      <c r="A3020" s="198">
        <v>86</v>
      </c>
      <c r="B3020" s="68"/>
      <c r="C3020" s="220" t="s">
        <v>51</v>
      </c>
      <c r="D3020" s="221">
        <v>44834</v>
      </c>
      <c r="E3020" s="198" t="s">
        <v>5824</v>
      </c>
      <c r="F3020" s="198" t="s">
        <v>3</v>
      </c>
      <c r="G3020" s="198">
        <v>2054873</v>
      </c>
      <c r="H3020" s="68"/>
      <c r="I3020" s="204" t="s">
        <v>6926</v>
      </c>
      <c r="J3020" s="68"/>
      <c r="K3020" s="68"/>
      <c r="L3020" s="68"/>
      <c r="M3020" s="68"/>
      <c r="N3020" s="379"/>
      <c r="O3020" s="379"/>
      <c r="P3020" s="222">
        <v>0</v>
      </c>
      <c r="Q3020" s="222">
        <v>4954</v>
      </c>
      <c r="R3020" s="68" t="s">
        <v>639</v>
      </c>
      <c r="S3020" s="381"/>
      <c r="T3020" s="287"/>
    </row>
    <row r="3021" spans="1:20" ht="63.75">
      <c r="A3021" s="198">
        <v>119</v>
      </c>
      <c r="B3021" s="68"/>
      <c r="C3021" s="220" t="s">
        <v>56</v>
      </c>
      <c r="D3021" s="221">
        <v>44834</v>
      </c>
      <c r="E3021" s="198" t="s">
        <v>5825</v>
      </c>
      <c r="F3021" s="198" t="s">
        <v>3</v>
      </c>
      <c r="G3021" s="198">
        <v>2054635</v>
      </c>
      <c r="H3021" s="68"/>
      <c r="I3021" s="204" t="s">
        <v>6927</v>
      </c>
      <c r="J3021" s="68"/>
      <c r="K3021" s="68"/>
      <c r="L3021" s="68"/>
      <c r="M3021" s="68"/>
      <c r="N3021" s="379"/>
      <c r="O3021" s="379"/>
      <c r="P3021" s="222">
        <v>0</v>
      </c>
      <c r="Q3021" s="222">
        <v>260</v>
      </c>
      <c r="R3021" s="68" t="s">
        <v>639</v>
      </c>
      <c r="S3021" s="381"/>
      <c r="T3021" s="287"/>
    </row>
    <row r="3022" spans="1:20" ht="51">
      <c r="A3022" s="198">
        <v>660</v>
      </c>
      <c r="B3022" s="68"/>
      <c r="C3022" s="220" t="s">
        <v>177</v>
      </c>
      <c r="D3022" s="221">
        <v>44834</v>
      </c>
      <c r="E3022" s="198" t="s">
        <v>5826</v>
      </c>
      <c r="F3022" s="198" t="s">
        <v>3</v>
      </c>
      <c r="G3022" s="198">
        <v>2054644</v>
      </c>
      <c r="H3022" s="68"/>
      <c r="I3022" s="204" t="s">
        <v>6928</v>
      </c>
      <c r="J3022" s="68"/>
      <c r="K3022" s="68"/>
      <c r="L3022" s="68"/>
      <c r="M3022" s="68"/>
      <c r="N3022" s="379"/>
      <c r="O3022" s="379"/>
      <c r="P3022" s="222">
        <v>0</v>
      </c>
      <c r="Q3022" s="222">
        <v>2417.7600000000002</v>
      </c>
      <c r="R3022" s="68" t="s">
        <v>2578</v>
      </c>
      <c r="S3022" s="381"/>
      <c r="T3022" s="287"/>
    </row>
    <row r="3023" spans="1:20" ht="63.75">
      <c r="A3023" s="198">
        <v>514</v>
      </c>
      <c r="B3023" s="68"/>
      <c r="C3023" s="220" t="s">
        <v>162</v>
      </c>
      <c r="D3023" s="221">
        <v>44834</v>
      </c>
      <c r="E3023" s="198" t="s">
        <v>5827</v>
      </c>
      <c r="F3023" s="198" t="s">
        <v>3</v>
      </c>
      <c r="G3023" s="198">
        <v>2054646</v>
      </c>
      <c r="H3023" s="68"/>
      <c r="I3023" s="204" t="s">
        <v>6929</v>
      </c>
      <c r="J3023" s="68"/>
      <c r="K3023" s="68"/>
      <c r="L3023" s="68"/>
      <c r="M3023" s="68"/>
      <c r="N3023" s="379"/>
      <c r="O3023" s="379"/>
      <c r="P3023" s="222">
        <v>0</v>
      </c>
      <c r="Q3023" s="222">
        <v>54010019.840000004</v>
      </c>
      <c r="R3023" s="68" t="s">
        <v>639</v>
      </c>
      <c r="S3023" s="381"/>
      <c r="T3023" s="287"/>
    </row>
    <row r="3024" spans="1:20" ht="89.25">
      <c r="A3024" s="198">
        <v>587</v>
      </c>
      <c r="B3024" s="68"/>
      <c r="C3024" s="220" t="s">
        <v>675</v>
      </c>
      <c r="D3024" s="221">
        <v>44834</v>
      </c>
      <c r="E3024" s="198" t="s">
        <v>5828</v>
      </c>
      <c r="F3024" s="198" t="s">
        <v>3</v>
      </c>
      <c r="G3024" s="198">
        <v>2054658</v>
      </c>
      <c r="H3024" s="68"/>
      <c r="I3024" s="204" t="s">
        <v>6930</v>
      </c>
      <c r="J3024" s="68"/>
      <c r="K3024" s="68"/>
      <c r="L3024" s="68"/>
      <c r="M3024" s="68"/>
      <c r="N3024" s="379"/>
      <c r="O3024" s="379"/>
      <c r="P3024" s="222">
        <v>0</v>
      </c>
      <c r="Q3024" s="222">
        <v>1272000.08</v>
      </c>
      <c r="R3024" s="68" t="s">
        <v>639</v>
      </c>
      <c r="S3024" s="381"/>
      <c r="T3024" s="287"/>
    </row>
    <row r="3025" spans="1:20" ht="89.25">
      <c r="A3025" s="198">
        <v>587</v>
      </c>
      <c r="B3025" s="68"/>
      <c r="C3025" s="220" t="s">
        <v>675</v>
      </c>
      <c r="D3025" s="221">
        <v>44834</v>
      </c>
      <c r="E3025" s="198" t="s">
        <v>5829</v>
      </c>
      <c r="F3025" s="198" t="s">
        <v>3</v>
      </c>
      <c r="G3025" s="198">
        <v>2054660</v>
      </c>
      <c r="H3025" s="68"/>
      <c r="I3025" s="204" t="s">
        <v>6931</v>
      </c>
      <c r="J3025" s="68"/>
      <c r="K3025" s="68"/>
      <c r="L3025" s="68"/>
      <c r="M3025" s="68"/>
      <c r="N3025" s="379"/>
      <c r="O3025" s="379"/>
      <c r="P3025" s="222">
        <v>0</v>
      </c>
      <c r="Q3025" s="222">
        <v>72934</v>
      </c>
      <c r="R3025" s="68" t="s">
        <v>639</v>
      </c>
      <c r="S3025" s="381"/>
      <c r="T3025" s="287"/>
    </row>
    <row r="3026" spans="1:20" ht="89.25">
      <c r="A3026" s="198">
        <v>587</v>
      </c>
      <c r="B3026" s="68"/>
      <c r="C3026" s="220" t="s">
        <v>675</v>
      </c>
      <c r="D3026" s="221">
        <v>44834</v>
      </c>
      <c r="E3026" s="198" t="s">
        <v>5830</v>
      </c>
      <c r="F3026" s="198" t="s">
        <v>3</v>
      </c>
      <c r="G3026" s="198">
        <v>2054663</v>
      </c>
      <c r="H3026" s="68"/>
      <c r="I3026" s="204" t="s">
        <v>6932</v>
      </c>
      <c r="J3026" s="68"/>
      <c r="K3026" s="68"/>
      <c r="L3026" s="68"/>
      <c r="M3026" s="68"/>
      <c r="N3026" s="379"/>
      <c r="O3026" s="379"/>
      <c r="P3026" s="222">
        <v>0</v>
      </c>
      <c r="Q3026" s="222">
        <v>343000</v>
      </c>
      <c r="R3026" s="68" t="s">
        <v>639</v>
      </c>
      <c r="S3026" s="381"/>
      <c r="T3026" s="287"/>
    </row>
    <row r="3027" spans="1:20" ht="63.75">
      <c r="A3027" s="198">
        <v>514</v>
      </c>
      <c r="B3027" s="68"/>
      <c r="C3027" s="220" t="s">
        <v>162</v>
      </c>
      <c r="D3027" s="221">
        <v>44834</v>
      </c>
      <c r="E3027" s="198" t="s">
        <v>5831</v>
      </c>
      <c r="F3027" s="198" t="s">
        <v>3</v>
      </c>
      <c r="G3027" s="198">
        <v>2054668</v>
      </c>
      <c r="H3027" s="68"/>
      <c r="I3027" s="204" t="s">
        <v>6933</v>
      </c>
      <c r="J3027" s="68"/>
      <c r="K3027" s="68"/>
      <c r="L3027" s="68"/>
      <c r="M3027" s="68"/>
      <c r="N3027" s="379"/>
      <c r="O3027" s="379"/>
      <c r="P3027" s="222">
        <v>0</v>
      </c>
      <c r="Q3027" s="222">
        <v>73352.38</v>
      </c>
      <c r="R3027" s="68" t="s">
        <v>639</v>
      </c>
      <c r="S3027" s="381"/>
      <c r="T3027" s="287"/>
    </row>
    <row r="3028" spans="1:20" ht="63.75">
      <c r="A3028" s="198" t="s">
        <v>542</v>
      </c>
      <c r="B3028" s="68"/>
      <c r="C3028" s="220" t="s">
        <v>591</v>
      </c>
      <c r="D3028" s="221">
        <v>44834</v>
      </c>
      <c r="E3028" s="198" t="s">
        <v>5832</v>
      </c>
      <c r="F3028" s="198" t="s">
        <v>3</v>
      </c>
      <c r="G3028" s="198">
        <v>2054705</v>
      </c>
      <c r="H3028" s="68"/>
      <c r="I3028" s="204" t="s">
        <v>6934</v>
      </c>
      <c r="J3028" s="68"/>
      <c r="K3028" s="68"/>
      <c r="L3028" s="68"/>
      <c r="M3028" s="68"/>
      <c r="N3028" s="379"/>
      <c r="O3028" s="379"/>
      <c r="P3028" s="222">
        <v>0</v>
      </c>
      <c r="Q3028" s="222">
        <v>1043.02</v>
      </c>
      <c r="R3028" s="68" t="s">
        <v>639</v>
      </c>
      <c r="S3028" s="381"/>
      <c r="T3028" s="287"/>
    </row>
    <row r="3029" spans="1:20" ht="63.75">
      <c r="A3029" s="198" t="s">
        <v>542</v>
      </c>
      <c r="B3029" s="68"/>
      <c r="C3029" s="220" t="s">
        <v>591</v>
      </c>
      <c r="D3029" s="221">
        <v>44834</v>
      </c>
      <c r="E3029" s="198" t="s">
        <v>5833</v>
      </c>
      <c r="F3029" s="198" t="s">
        <v>3</v>
      </c>
      <c r="G3029" s="198">
        <v>2054708</v>
      </c>
      <c r="H3029" s="68"/>
      <c r="I3029" s="204" t="s">
        <v>6935</v>
      </c>
      <c r="J3029" s="68"/>
      <c r="K3029" s="68"/>
      <c r="L3029" s="68"/>
      <c r="M3029" s="68"/>
      <c r="N3029" s="379"/>
      <c r="O3029" s="379"/>
      <c r="P3029" s="222">
        <v>0</v>
      </c>
      <c r="Q3029" s="222">
        <v>28403.05</v>
      </c>
      <c r="R3029" s="68" t="s">
        <v>639</v>
      </c>
      <c r="S3029" s="381"/>
      <c r="T3029" s="287"/>
    </row>
    <row r="3030" spans="1:20" ht="63.75">
      <c r="A3030" s="198" t="s">
        <v>542</v>
      </c>
      <c r="B3030" s="68"/>
      <c r="C3030" s="220" t="s">
        <v>591</v>
      </c>
      <c r="D3030" s="221">
        <v>44834</v>
      </c>
      <c r="E3030" s="198" t="s">
        <v>5834</v>
      </c>
      <c r="F3030" s="198" t="s">
        <v>3</v>
      </c>
      <c r="G3030" s="198">
        <v>2054715</v>
      </c>
      <c r="H3030" s="68"/>
      <c r="I3030" s="204" t="s">
        <v>6936</v>
      </c>
      <c r="J3030" s="68"/>
      <c r="K3030" s="68"/>
      <c r="L3030" s="68"/>
      <c r="M3030" s="68"/>
      <c r="N3030" s="379"/>
      <c r="O3030" s="379"/>
      <c r="P3030" s="222">
        <v>0</v>
      </c>
      <c r="Q3030" s="222">
        <v>990.97</v>
      </c>
      <c r="R3030" s="68" t="s">
        <v>639</v>
      </c>
      <c r="S3030" s="381"/>
      <c r="T3030" s="287"/>
    </row>
    <row r="3031" spans="1:20" ht="63.75">
      <c r="A3031" s="198">
        <v>595</v>
      </c>
      <c r="B3031" s="68"/>
      <c r="C3031" s="220" t="s">
        <v>612</v>
      </c>
      <c r="D3031" s="221">
        <v>44834</v>
      </c>
      <c r="E3031" s="198" t="s">
        <v>5835</v>
      </c>
      <c r="F3031" s="198" t="s">
        <v>3</v>
      </c>
      <c r="G3031" s="198">
        <v>2054718</v>
      </c>
      <c r="H3031" s="68"/>
      <c r="I3031" s="204" t="s">
        <v>6937</v>
      </c>
      <c r="J3031" s="68"/>
      <c r="K3031" s="68"/>
      <c r="L3031" s="68"/>
      <c r="M3031" s="68"/>
      <c r="N3031" s="379"/>
      <c r="O3031" s="379"/>
      <c r="P3031" s="222">
        <v>0</v>
      </c>
      <c r="Q3031" s="222">
        <v>31907.66</v>
      </c>
      <c r="R3031" s="68" t="s">
        <v>639</v>
      </c>
      <c r="S3031" s="381"/>
      <c r="T3031" s="287"/>
    </row>
    <row r="3032" spans="1:20" ht="63.75">
      <c r="A3032" s="198" t="s">
        <v>542</v>
      </c>
      <c r="B3032" s="68"/>
      <c r="C3032" s="220" t="s">
        <v>591</v>
      </c>
      <c r="D3032" s="221">
        <v>44834</v>
      </c>
      <c r="E3032" s="198" t="s">
        <v>5836</v>
      </c>
      <c r="F3032" s="198" t="s">
        <v>3</v>
      </c>
      <c r="G3032" s="198">
        <v>2054722</v>
      </c>
      <c r="H3032" s="68"/>
      <c r="I3032" s="204" t="s">
        <v>6938</v>
      </c>
      <c r="J3032" s="68"/>
      <c r="K3032" s="68"/>
      <c r="L3032" s="68"/>
      <c r="M3032" s="68"/>
      <c r="N3032" s="379"/>
      <c r="O3032" s="379"/>
      <c r="P3032" s="222">
        <v>0</v>
      </c>
      <c r="Q3032" s="222">
        <v>41062.14</v>
      </c>
      <c r="R3032" s="68" t="s">
        <v>639</v>
      </c>
      <c r="S3032" s="381"/>
      <c r="T3032" s="287"/>
    </row>
    <row r="3033" spans="1:20" ht="63.75">
      <c r="A3033" s="198">
        <v>382</v>
      </c>
      <c r="B3033" s="68"/>
      <c r="C3033" s="220" t="s">
        <v>1247</v>
      </c>
      <c r="D3033" s="221">
        <v>44834</v>
      </c>
      <c r="E3033" s="198" t="s">
        <v>5837</v>
      </c>
      <c r="F3033" s="198" t="s">
        <v>3</v>
      </c>
      <c r="G3033" s="198">
        <v>2054723</v>
      </c>
      <c r="H3033" s="68"/>
      <c r="I3033" s="204" t="s">
        <v>6939</v>
      </c>
      <c r="J3033" s="68"/>
      <c r="K3033" s="68"/>
      <c r="L3033" s="68"/>
      <c r="M3033" s="68"/>
      <c r="N3033" s="379"/>
      <c r="O3033" s="379"/>
      <c r="P3033" s="222">
        <v>0</v>
      </c>
      <c r="Q3033" s="222">
        <v>59275.98</v>
      </c>
      <c r="R3033" s="68" t="s">
        <v>2578</v>
      </c>
      <c r="S3033" s="381"/>
      <c r="T3033" s="287"/>
    </row>
    <row r="3034" spans="1:20" ht="63.75">
      <c r="A3034" s="198" t="s">
        <v>542</v>
      </c>
      <c r="B3034" s="68"/>
      <c r="C3034" s="220" t="s">
        <v>591</v>
      </c>
      <c r="D3034" s="221">
        <v>44834</v>
      </c>
      <c r="E3034" s="198" t="s">
        <v>5838</v>
      </c>
      <c r="F3034" s="198" t="s">
        <v>3</v>
      </c>
      <c r="G3034" s="198">
        <v>2054725</v>
      </c>
      <c r="H3034" s="68"/>
      <c r="I3034" s="204" t="s">
        <v>6940</v>
      </c>
      <c r="J3034" s="68"/>
      <c r="K3034" s="68"/>
      <c r="L3034" s="68"/>
      <c r="M3034" s="68"/>
      <c r="N3034" s="379"/>
      <c r="O3034" s="379"/>
      <c r="P3034" s="222">
        <v>0</v>
      </c>
      <c r="Q3034" s="222">
        <v>16296.32</v>
      </c>
      <c r="R3034" s="68" t="s">
        <v>639</v>
      </c>
      <c r="S3034" s="381"/>
      <c r="T3034" s="287"/>
    </row>
    <row r="3035" spans="1:20" ht="63.75">
      <c r="A3035" s="198">
        <v>599</v>
      </c>
      <c r="B3035" s="68"/>
      <c r="C3035" s="220" t="s">
        <v>1251</v>
      </c>
      <c r="D3035" s="221">
        <v>44834</v>
      </c>
      <c r="E3035" s="198" t="s">
        <v>5839</v>
      </c>
      <c r="F3035" s="198" t="s">
        <v>3</v>
      </c>
      <c r="G3035" s="198">
        <v>2054727</v>
      </c>
      <c r="H3035" s="68"/>
      <c r="I3035" s="204" t="s">
        <v>6941</v>
      </c>
      <c r="J3035" s="68"/>
      <c r="K3035" s="68"/>
      <c r="L3035" s="68"/>
      <c r="M3035" s="68"/>
      <c r="N3035" s="379"/>
      <c r="O3035" s="379"/>
      <c r="P3035" s="222">
        <v>0</v>
      </c>
      <c r="Q3035" s="222">
        <v>300</v>
      </c>
      <c r="R3035" s="68" t="s">
        <v>639</v>
      </c>
      <c r="S3035" s="381"/>
      <c r="T3035" s="287"/>
    </row>
    <row r="3036" spans="1:20" ht="63.75">
      <c r="A3036" s="198">
        <v>599</v>
      </c>
      <c r="B3036" s="68"/>
      <c r="C3036" s="220" t="s">
        <v>1251</v>
      </c>
      <c r="D3036" s="221">
        <v>44834</v>
      </c>
      <c r="E3036" s="198" t="s">
        <v>5840</v>
      </c>
      <c r="F3036" s="198" t="s">
        <v>3</v>
      </c>
      <c r="G3036" s="198">
        <v>2054728</v>
      </c>
      <c r="H3036" s="68"/>
      <c r="I3036" s="204" t="s">
        <v>6942</v>
      </c>
      <c r="J3036" s="68"/>
      <c r="K3036" s="68"/>
      <c r="L3036" s="68"/>
      <c r="M3036" s="68"/>
      <c r="N3036" s="379"/>
      <c r="O3036" s="379"/>
      <c r="P3036" s="222">
        <v>0</v>
      </c>
      <c r="Q3036" s="222">
        <v>220</v>
      </c>
      <c r="R3036" s="68" t="s">
        <v>639</v>
      </c>
      <c r="S3036" s="381"/>
      <c r="T3036" s="287"/>
    </row>
    <row r="3037" spans="1:20" ht="63.75">
      <c r="A3037" s="198" t="s">
        <v>542</v>
      </c>
      <c r="B3037" s="68"/>
      <c r="C3037" s="220" t="s">
        <v>591</v>
      </c>
      <c r="D3037" s="221">
        <v>44834</v>
      </c>
      <c r="E3037" s="198" t="s">
        <v>5841</v>
      </c>
      <c r="F3037" s="198" t="s">
        <v>3</v>
      </c>
      <c r="G3037" s="198">
        <v>2054729</v>
      </c>
      <c r="H3037" s="68"/>
      <c r="I3037" s="204" t="s">
        <v>6943</v>
      </c>
      <c r="J3037" s="68"/>
      <c r="K3037" s="68"/>
      <c r="L3037" s="68"/>
      <c r="M3037" s="68"/>
      <c r="N3037" s="379"/>
      <c r="O3037" s="379"/>
      <c r="P3037" s="222">
        <v>0</v>
      </c>
      <c r="Q3037" s="222">
        <v>364.31</v>
      </c>
      <c r="R3037" s="68" t="s">
        <v>639</v>
      </c>
      <c r="S3037" s="381"/>
      <c r="T3037" s="287"/>
    </row>
    <row r="3038" spans="1:20" ht="51">
      <c r="A3038" s="198">
        <v>683</v>
      </c>
      <c r="B3038" s="68"/>
      <c r="C3038" s="220" t="s">
        <v>1253</v>
      </c>
      <c r="D3038" s="221">
        <v>44834</v>
      </c>
      <c r="E3038" s="198" t="s">
        <v>5842</v>
      </c>
      <c r="F3038" s="198" t="s">
        <v>3</v>
      </c>
      <c r="G3038" s="198">
        <v>2054730</v>
      </c>
      <c r="H3038" s="68"/>
      <c r="I3038" s="204" t="s">
        <v>6944</v>
      </c>
      <c r="J3038" s="68"/>
      <c r="K3038" s="68"/>
      <c r="L3038" s="68"/>
      <c r="M3038" s="68"/>
      <c r="N3038" s="379"/>
      <c r="O3038" s="379"/>
      <c r="P3038" s="222">
        <v>0</v>
      </c>
      <c r="Q3038" s="222">
        <v>707.28</v>
      </c>
      <c r="R3038" s="68" t="s">
        <v>639</v>
      </c>
      <c r="S3038" s="381"/>
      <c r="T3038" s="287"/>
    </row>
    <row r="3039" spans="1:20" ht="63.75">
      <c r="A3039" s="198">
        <v>599</v>
      </c>
      <c r="B3039" s="68"/>
      <c r="C3039" s="220" t="s">
        <v>1251</v>
      </c>
      <c r="D3039" s="221">
        <v>44834</v>
      </c>
      <c r="E3039" s="198" t="s">
        <v>5843</v>
      </c>
      <c r="F3039" s="198" t="s">
        <v>3</v>
      </c>
      <c r="G3039" s="198">
        <v>2054731</v>
      </c>
      <c r="H3039" s="68"/>
      <c r="I3039" s="204" t="s">
        <v>6945</v>
      </c>
      <c r="J3039" s="68"/>
      <c r="K3039" s="68"/>
      <c r="L3039" s="68"/>
      <c r="M3039" s="68"/>
      <c r="N3039" s="379"/>
      <c r="O3039" s="379"/>
      <c r="P3039" s="222">
        <v>0</v>
      </c>
      <c r="Q3039" s="222">
        <v>1300</v>
      </c>
      <c r="R3039" s="68" t="s">
        <v>639</v>
      </c>
      <c r="S3039" s="381"/>
      <c r="T3039" s="287"/>
    </row>
    <row r="3040" spans="1:20" ht="63.75">
      <c r="A3040" s="198" t="s">
        <v>542</v>
      </c>
      <c r="B3040" s="68"/>
      <c r="C3040" s="220" t="s">
        <v>591</v>
      </c>
      <c r="D3040" s="221">
        <v>44834</v>
      </c>
      <c r="E3040" s="198" t="s">
        <v>5844</v>
      </c>
      <c r="F3040" s="198" t="s">
        <v>3</v>
      </c>
      <c r="G3040" s="198">
        <v>2054732</v>
      </c>
      <c r="H3040" s="68"/>
      <c r="I3040" s="204" t="s">
        <v>6946</v>
      </c>
      <c r="J3040" s="68"/>
      <c r="K3040" s="68"/>
      <c r="L3040" s="68"/>
      <c r="M3040" s="68"/>
      <c r="N3040" s="379"/>
      <c r="O3040" s="379"/>
      <c r="P3040" s="222">
        <v>0</v>
      </c>
      <c r="Q3040" s="222">
        <v>1548.1</v>
      </c>
      <c r="R3040" s="68" t="s">
        <v>639</v>
      </c>
      <c r="S3040" s="381"/>
      <c r="T3040" s="287"/>
    </row>
    <row r="3041" spans="1:20" ht="63.75">
      <c r="A3041" s="198">
        <v>599</v>
      </c>
      <c r="B3041" s="68"/>
      <c r="C3041" s="220" t="s">
        <v>1251</v>
      </c>
      <c r="D3041" s="221">
        <v>44834</v>
      </c>
      <c r="E3041" s="198" t="s">
        <v>5845</v>
      </c>
      <c r="F3041" s="198" t="s">
        <v>3</v>
      </c>
      <c r="G3041" s="198">
        <v>2054733</v>
      </c>
      <c r="H3041" s="68"/>
      <c r="I3041" s="204" t="s">
        <v>6947</v>
      </c>
      <c r="J3041" s="68"/>
      <c r="K3041" s="68"/>
      <c r="L3041" s="68"/>
      <c r="M3041" s="68"/>
      <c r="N3041" s="379"/>
      <c r="O3041" s="379"/>
      <c r="P3041" s="222">
        <v>0</v>
      </c>
      <c r="Q3041" s="222">
        <v>30</v>
      </c>
      <c r="R3041" s="68" t="s">
        <v>639</v>
      </c>
      <c r="S3041" s="381"/>
      <c r="T3041" s="287"/>
    </row>
    <row r="3042" spans="1:20" ht="63.75">
      <c r="A3042" s="198">
        <v>599</v>
      </c>
      <c r="B3042" s="68"/>
      <c r="C3042" s="220" t="s">
        <v>1251</v>
      </c>
      <c r="D3042" s="221">
        <v>44834</v>
      </c>
      <c r="E3042" s="198" t="s">
        <v>5846</v>
      </c>
      <c r="F3042" s="198" t="s">
        <v>3</v>
      </c>
      <c r="G3042" s="198">
        <v>2054734</v>
      </c>
      <c r="H3042" s="68"/>
      <c r="I3042" s="204" t="s">
        <v>6948</v>
      </c>
      <c r="J3042" s="68"/>
      <c r="K3042" s="68"/>
      <c r="L3042" s="68"/>
      <c r="M3042" s="68"/>
      <c r="N3042" s="379"/>
      <c r="O3042" s="379"/>
      <c r="P3042" s="222">
        <v>0</v>
      </c>
      <c r="Q3042" s="222">
        <v>55</v>
      </c>
      <c r="R3042" s="68" t="s">
        <v>639</v>
      </c>
      <c r="S3042" s="381"/>
      <c r="T3042" s="287"/>
    </row>
    <row r="3043" spans="1:20" ht="63.75">
      <c r="A3043" s="198">
        <v>599</v>
      </c>
      <c r="B3043" s="68"/>
      <c r="C3043" s="220" t="s">
        <v>1251</v>
      </c>
      <c r="D3043" s="221">
        <v>44834</v>
      </c>
      <c r="E3043" s="198" t="s">
        <v>5847</v>
      </c>
      <c r="F3043" s="198" t="s">
        <v>3</v>
      </c>
      <c r="G3043" s="198">
        <v>2054735</v>
      </c>
      <c r="H3043" s="68"/>
      <c r="I3043" s="204" t="s">
        <v>6949</v>
      </c>
      <c r="J3043" s="68"/>
      <c r="K3043" s="68"/>
      <c r="L3043" s="68"/>
      <c r="M3043" s="68"/>
      <c r="N3043" s="379"/>
      <c r="O3043" s="379"/>
      <c r="P3043" s="222">
        <v>0</v>
      </c>
      <c r="Q3043" s="222">
        <v>347.88</v>
      </c>
      <c r="R3043" s="68" t="s">
        <v>639</v>
      </c>
      <c r="S3043" s="381"/>
      <c r="T3043" s="287"/>
    </row>
    <row r="3044" spans="1:20" ht="51">
      <c r="A3044" s="198" t="s">
        <v>542</v>
      </c>
      <c r="B3044" s="68"/>
      <c r="C3044" s="220" t="s">
        <v>591</v>
      </c>
      <c r="D3044" s="221">
        <v>44834</v>
      </c>
      <c r="E3044" s="198" t="s">
        <v>5848</v>
      </c>
      <c r="F3044" s="198" t="s">
        <v>3</v>
      </c>
      <c r="G3044" s="198">
        <v>2054736</v>
      </c>
      <c r="H3044" s="68"/>
      <c r="I3044" s="204" t="s">
        <v>6950</v>
      </c>
      <c r="J3044" s="68"/>
      <c r="K3044" s="68"/>
      <c r="L3044" s="68"/>
      <c r="M3044" s="68"/>
      <c r="N3044" s="379"/>
      <c r="O3044" s="379"/>
      <c r="P3044" s="222">
        <v>0</v>
      </c>
      <c r="Q3044" s="222">
        <v>1301.81</v>
      </c>
      <c r="R3044" s="68" t="s">
        <v>639</v>
      </c>
      <c r="S3044" s="381"/>
      <c r="T3044" s="287"/>
    </row>
    <row r="3045" spans="1:20" ht="63.75">
      <c r="A3045" s="198">
        <v>599</v>
      </c>
      <c r="B3045" s="68"/>
      <c r="C3045" s="220" t="s">
        <v>1251</v>
      </c>
      <c r="D3045" s="221">
        <v>44834</v>
      </c>
      <c r="E3045" s="198" t="s">
        <v>5849</v>
      </c>
      <c r="F3045" s="198" t="s">
        <v>3</v>
      </c>
      <c r="G3045" s="198">
        <v>2054738</v>
      </c>
      <c r="H3045" s="68"/>
      <c r="I3045" s="204" t="s">
        <v>6951</v>
      </c>
      <c r="J3045" s="68"/>
      <c r="K3045" s="68"/>
      <c r="L3045" s="68"/>
      <c r="M3045" s="68"/>
      <c r="N3045" s="379"/>
      <c r="O3045" s="379"/>
      <c r="P3045" s="222">
        <v>0</v>
      </c>
      <c r="Q3045" s="222">
        <v>190.1</v>
      </c>
      <c r="R3045" s="68" t="s">
        <v>639</v>
      </c>
      <c r="S3045" s="381"/>
      <c r="T3045" s="287"/>
    </row>
    <row r="3046" spans="1:20" ht="63.75">
      <c r="A3046" s="198">
        <v>599</v>
      </c>
      <c r="B3046" s="68"/>
      <c r="C3046" s="220" t="s">
        <v>1251</v>
      </c>
      <c r="D3046" s="221">
        <v>44834</v>
      </c>
      <c r="E3046" s="198" t="s">
        <v>5850</v>
      </c>
      <c r="F3046" s="198" t="s">
        <v>3</v>
      </c>
      <c r="G3046" s="198">
        <v>2054739</v>
      </c>
      <c r="H3046" s="68"/>
      <c r="I3046" s="204" t="s">
        <v>6952</v>
      </c>
      <c r="J3046" s="68"/>
      <c r="K3046" s="68"/>
      <c r="L3046" s="68"/>
      <c r="M3046" s="68"/>
      <c r="N3046" s="379"/>
      <c r="O3046" s="379"/>
      <c r="P3046" s="222">
        <v>0</v>
      </c>
      <c r="Q3046" s="222">
        <v>476.5</v>
      </c>
      <c r="R3046" s="68" t="s">
        <v>639</v>
      </c>
      <c r="S3046" s="381"/>
      <c r="T3046" s="287"/>
    </row>
    <row r="3047" spans="1:20" ht="51">
      <c r="A3047" s="198">
        <v>599</v>
      </c>
      <c r="B3047" s="68"/>
      <c r="C3047" s="220" t="s">
        <v>1251</v>
      </c>
      <c r="D3047" s="221">
        <v>44834</v>
      </c>
      <c r="E3047" s="198" t="s">
        <v>5851</v>
      </c>
      <c r="F3047" s="198" t="s">
        <v>3</v>
      </c>
      <c r="G3047" s="198">
        <v>2054743</v>
      </c>
      <c r="H3047" s="68"/>
      <c r="I3047" s="204" t="s">
        <v>6953</v>
      </c>
      <c r="J3047" s="68"/>
      <c r="K3047" s="68"/>
      <c r="L3047" s="68"/>
      <c r="M3047" s="68"/>
      <c r="N3047" s="379"/>
      <c r="O3047" s="379"/>
      <c r="P3047" s="222">
        <v>0</v>
      </c>
      <c r="Q3047" s="222">
        <v>15135</v>
      </c>
      <c r="R3047" s="68" t="s">
        <v>639</v>
      </c>
      <c r="S3047" s="381"/>
      <c r="T3047" s="287"/>
    </row>
    <row r="3048" spans="1:20" ht="63.75">
      <c r="A3048" s="198">
        <v>595</v>
      </c>
      <c r="B3048" s="68"/>
      <c r="C3048" s="220" t="s">
        <v>612</v>
      </c>
      <c r="D3048" s="221">
        <v>44834</v>
      </c>
      <c r="E3048" s="198" t="s">
        <v>5852</v>
      </c>
      <c r="F3048" s="198" t="s">
        <v>3</v>
      </c>
      <c r="G3048" s="198">
        <v>2054740</v>
      </c>
      <c r="H3048" s="68"/>
      <c r="I3048" s="204" t="s">
        <v>6954</v>
      </c>
      <c r="J3048" s="68"/>
      <c r="K3048" s="68"/>
      <c r="L3048" s="68"/>
      <c r="M3048" s="68"/>
      <c r="N3048" s="379"/>
      <c r="O3048" s="379"/>
      <c r="P3048" s="222">
        <v>0</v>
      </c>
      <c r="Q3048" s="222">
        <v>453.63</v>
      </c>
      <c r="R3048" s="68" t="s">
        <v>639</v>
      </c>
      <c r="S3048" s="381"/>
      <c r="T3048" s="287"/>
    </row>
    <row r="3049" spans="1:20" ht="51">
      <c r="A3049" s="198">
        <v>599</v>
      </c>
      <c r="B3049" s="68"/>
      <c r="C3049" s="220" t="s">
        <v>1251</v>
      </c>
      <c r="D3049" s="221">
        <v>44834</v>
      </c>
      <c r="E3049" s="198" t="s">
        <v>5853</v>
      </c>
      <c r="F3049" s="198" t="s">
        <v>3</v>
      </c>
      <c r="G3049" s="198">
        <v>2054741</v>
      </c>
      <c r="H3049" s="68"/>
      <c r="I3049" s="204" t="s">
        <v>6955</v>
      </c>
      <c r="J3049" s="68"/>
      <c r="K3049" s="68"/>
      <c r="L3049" s="68"/>
      <c r="M3049" s="68"/>
      <c r="N3049" s="379"/>
      <c r="O3049" s="379"/>
      <c r="P3049" s="222">
        <v>0</v>
      </c>
      <c r="Q3049" s="222">
        <v>447.82</v>
      </c>
      <c r="R3049" s="68" t="s">
        <v>639</v>
      </c>
      <c r="S3049" s="381"/>
      <c r="T3049" s="287"/>
    </row>
    <row r="3050" spans="1:20" ht="63.75">
      <c r="A3050" s="198" t="s">
        <v>542</v>
      </c>
      <c r="B3050" s="68"/>
      <c r="C3050" s="220" t="s">
        <v>591</v>
      </c>
      <c r="D3050" s="221">
        <v>44834</v>
      </c>
      <c r="E3050" s="198" t="s">
        <v>5854</v>
      </c>
      <c r="F3050" s="198" t="s">
        <v>3</v>
      </c>
      <c r="G3050" s="198">
        <v>2054742</v>
      </c>
      <c r="H3050" s="68"/>
      <c r="I3050" s="204" t="s">
        <v>6956</v>
      </c>
      <c r="J3050" s="68"/>
      <c r="K3050" s="68"/>
      <c r="L3050" s="68"/>
      <c r="M3050" s="68"/>
      <c r="N3050" s="379"/>
      <c r="O3050" s="379"/>
      <c r="P3050" s="222">
        <v>0</v>
      </c>
      <c r="Q3050" s="222">
        <v>4123.8</v>
      </c>
      <c r="R3050" s="68" t="s">
        <v>639</v>
      </c>
      <c r="S3050" s="381"/>
      <c r="T3050" s="287"/>
    </row>
    <row r="3051" spans="1:20" ht="63.75">
      <c r="A3051" s="198">
        <v>599</v>
      </c>
      <c r="B3051" s="68"/>
      <c r="C3051" s="220" t="s">
        <v>1251</v>
      </c>
      <c r="D3051" s="221">
        <v>44834</v>
      </c>
      <c r="E3051" s="198" t="s">
        <v>5855</v>
      </c>
      <c r="F3051" s="198" t="s">
        <v>3</v>
      </c>
      <c r="G3051" s="198">
        <v>2054745</v>
      </c>
      <c r="H3051" s="68"/>
      <c r="I3051" s="204" t="s">
        <v>6957</v>
      </c>
      <c r="J3051" s="68"/>
      <c r="K3051" s="68"/>
      <c r="L3051" s="68"/>
      <c r="M3051" s="68"/>
      <c r="N3051" s="379"/>
      <c r="O3051" s="379"/>
      <c r="P3051" s="222">
        <v>0</v>
      </c>
      <c r="Q3051" s="222">
        <v>36.46</v>
      </c>
      <c r="R3051" s="68" t="s">
        <v>639</v>
      </c>
      <c r="S3051" s="381"/>
      <c r="T3051" s="287"/>
    </row>
    <row r="3052" spans="1:20" ht="63.75">
      <c r="A3052" s="198">
        <v>599</v>
      </c>
      <c r="B3052" s="68"/>
      <c r="C3052" s="220" t="s">
        <v>1251</v>
      </c>
      <c r="D3052" s="221">
        <v>44834</v>
      </c>
      <c r="E3052" s="198" t="s">
        <v>5856</v>
      </c>
      <c r="F3052" s="198" t="s">
        <v>3</v>
      </c>
      <c r="G3052" s="198">
        <v>2054748</v>
      </c>
      <c r="H3052" s="68"/>
      <c r="I3052" s="204" t="s">
        <v>6958</v>
      </c>
      <c r="J3052" s="68"/>
      <c r="K3052" s="68"/>
      <c r="L3052" s="68"/>
      <c r="M3052" s="68"/>
      <c r="N3052" s="379"/>
      <c r="O3052" s="379"/>
      <c r="P3052" s="222">
        <v>0</v>
      </c>
      <c r="Q3052" s="222">
        <v>800</v>
      </c>
      <c r="R3052" s="68" t="s">
        <v>639</v>
      </c>
      <c r="S3052" s="381"/>
      <c r="T3052" s="287"/>
    </row>
    <row r="3053" spans="1:20" ht="51">
      <c r="A3053" s="198">
        <v>16</v>
      </c>
      <c r="B3053" s="68"/>
      <c r="C3053" s="220" t="s">
        <v>41</v>
      </c>
      <c r="D3053" s="221">
        <v>44834</v>
      </c>
      <c r="E3053" s="198" t="s">
        <v>5857</v>
      </c>
      <c r="F3053" s="198" t="s">
        <v>3</v>
      </c>
      <c r="G3053" s="198">
        <v>2054749</v>
      </c>
      <c r="H3053" s="68"/>
      <c r="I3053" s="204" t="s">
        <v>6959</v>
      </c>
      <c r="J3053" s="68"/>
      <c r="K3053" s="68"/>
      <c r="L3053" s="68"/>
      <c r="M3053" s="68"/>
      <c r="N3053" s="379"/>
      <c r="O3053" s="379"/>
      <c r="P3053" s="222">
        <v>0</v>
      </c>
      <c r="Q3053" s="222">
        <v>183463</v>
      </c>
      <c r="R3053" s="68" t="s">
        <v>639</v>
      </c>
      <c r="S3053" s="381"/>
      <c r="T3053" s="287"/>
    </row>
    <row r="3054" spans="1:20" ht="51">
      <c r="A3054" s="198">
        <v>16</v>
      </c>
      <c r="B3054" s="68"/>
      <c r="C3054" s="220" t="s">
        <v>41</v>
      </c>
      <c r="D3054" s="221">
        <v>44834</v>
      </c>
      <c r="E3054" s="198" t="s">
        <v>5858</v>
      </c>
      <c r="F3054" s="198" t="s">
        <v>3</v>
      </c>
      <c r="G3054" s="198">
        <v>2054750</v>
      </c>
      <c r="H3054" s="68"/>
      <c r="I3054" s="204" t="s">
        <v>6960</v>
      </c>
      <c r="J3054" s="68"/>
      <c r="K3054" s="68"/>
      <c r="L3054" s="68"/>
      <c r="M3054" s="68"/>
      <c r="N3054" s="379"/>
      <c r="O3054" s="379"/>
      <c r="P3054" s="222">
        <v>0</v>
      </c>
      <c r="Q3054" s="222">
        <v>60000</v>
      </c>
      <c r="R3054" s="68" t="s">
        <v>639</v>
      </c>
      <c r="S3054" s="381"/>
      <c r="T3054" s="287"/>
    </row>
    <row r="3055" spans="1:20" ht="63.75">
      <c r="A3055" s="198">
        <v>599</v>
      </c>
      <c r="B3055" s="68"/>
      <c r="C3055" s="220" t="s">
        <v>1251</v>
      </c>
      <c r="D3055" s="221">
        <v>44834</v>
      </c>
      <c r="E3055" s="198" t="s">
        <v>5859</v>
      </c>
      <c r="F3055" s="198" t="s">
        <v>3</v>
      </c>
      <c r="G3055" s="198">
        <v>2054751</v>
      </c>
      <c r="H3055" s="68"/>
      <c r="I3055" s="204" t="s">
        <v>6961</v>
      </c>
      <c r="J3055" s="68"/>
      <c r="K3055" s="68"/>
      <c r="L3055" s="68"/>
      <c r="M3055" s="68"/>
      <c r="N3055" s="379"/>
      <c r="O3055" s="379"/>
      <c r="P3055" s="222">
        <v>0</v>
      </c>
      <c r="Q3055" s="222">
        <v>281</v>
      </c>
      <c r="R3055" s="68" t="s">
        <v>639</v>
      </c>
      <c r="S3055" s="381"/>
      <c r="T3055" s="287"/>
    </row>
    <row r="3056" spans="1:20" ht="51">
      <c r="A3056" s="198">
        <v>16</v>
      </c>
      <c r="B3056" s="68"/>
      <c r="C3056" s="220" t="s">
        <v>41</v>
      </c>
      <c r="D3056" s="221">
        <v>44834</v>
      </c>
      <c r="E3056" s="198" t="s">
        <v>5860</v>
      </c>
      <c r="F3056" s="198" t="s">
        <v>3</v>
      </c>
      <c r="G3056" s="198">
        <v>2054752</v>
      </c>
      <c r="H3056" s="68"/>
      <c r="I3056" s="204" t="s">
        <v>6962</v>
      </c>
      <c r="J3056" s="68"/>
      <c r="K3056" s="68"/>
      <c r="L3056" s="68"/>
      <c r="M3056" s="68"/>
      <c r="N3056" s="379"/>
      <c r="O3056" s="379"/>
      <c r="P3056" s="222">
        <v>0</v>
      </c>
      <c r="Q3056" s="222">
        <v>112936</v>
      </c>
      <c r="R3056" s="68" t="s">
        <v>639</v>
      </c>
      <c r="S3056" s="381"/>
      <c r="T3056" s="287"/>
    </row>
    <row r="3057" spans="1:20" ht="76.5">
      <c r="A3057" s="198">
        <v>513</v>
      </c>
      <c r="B3057" s="68"/>
      <c r="C3057" s="220" t="s">
        <v>161</v>
      </c>
      <c r="D3057" s="221">
        <v>44834</v>
      </c>
      <c r="E3057" s="198" t="s">
        <v>5861</v>
      </c>
      <c r="F3057" s="198" t="s">
        <v>15</v>
      </c>
      <c r="G3057" s="198">
        <v>2021877</v>
      </c>
      <c r="H3057" s="68"/>
      <c r="I3057" s="204" t="s">
        <v>6963</v>
      </c>
      <c r="J3057" s="68"/>
      <c r="K3057" s="68"/>
      <c r="L3057" s="68"/>
      <c r="M3057" s="68"/>
      <c r="N3057" s="379"/>
      <c r="O3057" s="379"/>
      <c r="P3057" s="222">
        <v>50</v>
      </c>
      <c r="Q3057" s="222">
        <v>0</v>
      </c>
      <c r="R3057" s="68" t="s">
        <v>639</v>
      </c>
      <c r="S3057" s="381"/>
      <c r="T3057" s="287"/>
    </row>
    <row r="3058" spans="1:20" ht="38.25">
      <c r="A3058" s="198">
        <v>514</v>
      </c>
      <c r="B3058" s="68"/>
      <c r="C3058" s="220" t="s">
        <v>162</v>
      </c>
      <c r="D3058" s="221">
        <v>44834</v>
      </c>
      <c r="E3058" s="198" t="s">
        <v>5862</v>
      </c>
      <c r="F3058" s="198" t="s">
        <v>640</v>
      </c>
      <c r="G3058" s="198">
        <v>4354078</v>
      </c>
      <c r="H3058" s="68"/>
      <c r="I3058" s="204" t="s">
        <v>6964</v>
      </c>
      <c r="J3058" s="68"/>
      <c r="K3058" s="68"/>
      <c r="L3058" s="68"/>
      <c r="M3058" s="68"/>
      <c r="N3058" s="379"/>
      <c r="O3058" s="379"/>
      <c r="P3058" s="222">
        <v>2928628.3</v>
      </c>
      <c r="Q3058" s="222">
        <v>0</v>
      </c>
      <c r="R3058" s="68" t="s">
        <v>639</v>
      </c>
      <c r="S3058" s="381"/>
      <c r="T3058" s="287"/>
    </row>
    <row r="3059" spans="1:20" ht="63.75">
      <c r="A3059" s="198" t="s">
        <v>543</v>
      </c>
      <c r="B3059" s="68"/>
      <c r="C3059" s="220" t="s">
        <v>693</v>
      </c>
      <c r="D3059" s="221">
        <v>44834</v>
      </c>
      <c r="E3059" s="198" t="s">
        <v>5863</v>
      </c>
      <c r="F3059" s="198" t="s">
        <v>11</v>
      </c>
      <c r="G3059" s="198">
        <v>16634</v>
      </c>
      <c r="H3059" s="68"/>
      <c r="I3059" s="204" t="s">
        <v>6965</v>
      </c>
      <c r="J3059" s="68"/>
      <c r="K3059" s="68"/>
      <c r="L3059" s="68"/>
      <c r="M3059" s="68"/>
      <c r="N3059" s="379"/>
      <c r="O3059" s="379"/>
      <c r="P3059" s="222">
        <v>1395.73</v>
      </c>
      <c r="Q3059" s="222">
        <v>0</v>
      </c>
      <c r="R3059" s="68" t="s">
        <v>639</v>
      </c>
      <c r="S3059" s="381"/>
      <c r="T3059" s="287"/>
    </row>
    <row r="3060" spans="1:20" ht="51">
      <c r="A3060" s="198" t="s">
        <v>543</v>
      </c>
      <c r="B3060" s="68"/>
      <c r="C3060" s="220" t="s">
        <v>693</v>
      </c>
      <c r="D3060" s="221">
        <v>44834</v>
      </c>
      <c r="E3060" s="198" t="s">
        <v>5864</v>
      </c>
      <c r="F3060" s="198" t="s">
        <v>6</v>
      </c>
      <c r="G3060" s="198">
        <v>2022717</v>
      </c>
      <c r="H3060" s="68"/>
      <c r="I3060" s="204" t="s">
        <v>6966</v>
      </c>
      <c r="J3060" s="68"/>
      <c r="K3060" s="68"/>
      <c r="L3060" s="68"/>
      <c r="M3060" s="68"/>
      <c r="N3060" s="379"/>
      <c r="O3060" s="379"/>
      <c r="P3060" s="222">
        <v>0</v>
      </c>
      <c r="Q3060" s="222">
        <v>6794.77</v>
      </c>
      <c r="R3060" s="68" t="s">
        <v>639</v>
      </c>
      <c r="S3060" s="381"/>
      <c r="T3060" s="287"/>
    </row>
    <row r="3061" spans="1:20" ht="51">
      <c r="A3061" s="198" t="s">
        <v>542</v>
      </c>
      <c r="B3061" s="68"/>
      <c r="C3061" s="220" t="s">
        <v>591</v>
      </c>
      <c r="D3061" s="221">
        <v>44834</v>
      </c>
      <c r="E3061" s="198" t="s">
        <v>5865</v>
      </c>
      <c r="F3061" s="198" t="s">
        <v>6</v>
      </c>
      <c r="G3061" s="198">
        <v>1693217</v>
      </c>
      <c r="H3061" s="68"/>
      <c r="I3061" s="204" t="s">
        <v>6967</v>
      </c>
      <c r="J3061" s="68"/>
      <c r="K3061" s="68"/>
      <c r="L3061" s="68"/>
      <c r="M3061" s="68"/>
      <c r="N3061" s="379"/>
      <c r="O3061" s="379"/>
      <c r="P3061" s="222">
        <v>0</v>
      </c>
      <c r="Q3061" s="222">
        <v>5378.71</v>
      </c>
      <c r="R3061" s="68" t="s">
        <v>639</v>
      </c>
      <c r="S3061" s="381"/>
      <c r="T3061" s="287"/>
    </row>
    <row r="3062" spans="1:20" ht="51">
      <c r="A3062" s="198">
        <v>513</v>
      </c>
      <c r="B3062" s="68"/>
      <c r="C3062" s="220" t="s">
        <v>161</v>
      </c>
      <c r="D3062" s="221">
        <v>44834</v>
      </c>
      <c r="E3062" s="198" t="s">
        <v>5866</v>
      </c>
      <c r="F3062" s="198" t="s">
        <v>15</v>
      </c>
      <c r="G3062" s="198">
        <v>2022561</v>
      </c>
      <c r="H3062" s="68"/>
      <c r="I3062" s="204" t="s">
        <v>6968</v>
      </c>
      <c r="J3062" s="68"/>
      <c r="K3062" s="68"/>
      <c r="L3062" s="68"/>
      <c r="M3062" s="68"/>
      <c r="N3062" s="379"/>
      <c r="O3062" s="379"/>
      <c r="P3062" s="222">
        <v>50</v>
      </c>
      <c r="Q3062" s="222">
        <v>0</v>
      </c>
      <c r="R3062" s="68" t="s">
        <v>639</v>
      </c>
      <c r="S3062" s="381"/>
      <c r="T3062" s="287"/>
    </row>
    <row r="3063" spans="1:20" ht="63.75">
      <c r="A3063" s="198">
        <v>513</v>
      </c>
      <c r="B3063" s="68"/>
      <c r="C3063" s="220" t="s">
        <v>161</v>
      </c>
      <c r="D3063" s="221">
        <v>44834</v>
      </c>
      <c r="E3063" s="198" t="s">
        <v>5867</v>
      </c>
      <c r="F3063" s="198" t="s">
        <v>15</v>
      </c>
      <c r="G3063" s="198">
        <v>2022563</v>
      </c>
      <c r="H3063" s="68"/>
      <c r="I3063" s="204" t="s">
        <v>6969</v>
      </c>
      <c r="J3063" s="68"/>
      <c r="K3063" s="68"/>
      <c r="L3063" s="68"/>
      <c r="M3063" s="68"/>
      <c r="N3063" s="379"/>
      <c r="O3063" s="379"/>
      <c r="P3063" s="222">
        <v>50</v>
      </c>
      <c r="Q3063" s="222">
        <v>0</v>
      </c>
      <c r="R3063" s="68" t="s">
        <v>639</v>
      </c>
      <c r="S3063" s="381"/>
      <c r="T3063" s="287"/>
    </row>
    <row r="3064" spans="1:20" ht="89.25">
      <c r="A3064" s="198">
        <v>513</v>
      </c>
      <c r="B3064" s="68"/>
      <c r="C3064" s="220" t="s">
        <v>161</v>
      </c>
      <c r="D3064" s="221">
        <v>44834</v>
      </c>
      <c r="E3064" s="198" t="s">
        <v>5868</v>
      </c>
      <c r="F3064" s="198" t="s">
        <v>15</v>
      </c>
      <c r="G3064" s="198">
        <v>2022568</v>
      </c>
      <c r="H3064" s="68"/>
      <c r="I3064" s="204" t="s">
        <v>6970</v>
      </c>
      <c r="J3064" s="68"/>
      <c r="K3064" s="68"/>
      <c r="L3064" s="68"/>
      <c r="M3064" s="68"/>
      <c r="N3064" s="379"/>
      <c r="O3064" s="379"/>
      <c r="P3064" s="222">
        <v>100946.81</v>
      </c>
      <c r="Q3064" s="222">
        <v>0</v>
      </c>
      <c r="R3064" s="68" t="s">
        <v>639</v>
      </c>
      <c r="S3064" s="381"/>
      <c r="T3064" s="287"/>
    </row>
    <row r="3065" spans="1:20" ht="102">
      <c r="A3065" s="198">
        <v>596</v>
      </c>
      <c r="B3065" s="68"/>
      <c r="C3065" s="220" t="s">
        <v>1250</v>
      </c>
      <c r="D3065" s="221">
        <v>44834</v>
      </c>
      <c r="E3065" s="198" t="s">
        <v>5871</v>
      </c>
      <c r="F3065" s="198" t="s">
        <v>602</v>
      </c>
      <c r="G3065" s="198">
        <v>16681</v>
      </c>
      <c r="H3065" s="68"/>
      <c r="I3065" s="204" t="s">
        <v>6973</v>
      </c>
      <c r="J3065" s="68"/>
      <c r="K3065" s="68"/>
      <c r="L3065" s="68"/>
      <c r="M3065" s="68"/>
      <c r="N3065" s="379"/>
      <c r="O3065" s="379"/>
      <c r="P3065" s="222">
        <v>3918.77</v>
      </c>
      <c r="Q3065" s="222">
        <v>0</v>
      </c>
      <c r="R3065" s="68" t="s">
        <v>639</v>
      </c>
      <c r="S3065" s="381"/>
      <c r="T3065" s="287"/>
    </row>
    <row r="3066" spans="1:20" ht="51">
      <c r="A3066" s="198">
        <v>513</v>
      </c>
      <c r="B3066" s="68"/>
      <c r="C3066" s="220" t="s">
        <v>161</v>
      </c>
      <c r="D3066" s="221">
        <v>44834</v>
      </c>
      <c r="E3066" s="198" t="s">
        <v>5872</v>
      </c>
      <c r="F3066" s="198" t="s">
        <v>15</v>
      </c>
      <c r="G3066" s="198">
        <v>2022900</v>
      </c>
      <c r="H3066" s="68"/>
      <c r="I3066" s="204" t="s">
        <v>6974</v>
      </c>
      <c r="J3066" s="68"/>
      <c r="K3066" s="68"/>
      <c r="L3066" s="68"/>
      <c r="M3066" s="68"/>
      <c r="N3066" s="379"/>
      <c r="O3066" s="379"/>
      <c r="P3066" s="222">
        <v>50</v>
      </c>
      <c r="Q3066" s="222">
        <v>0</v>
      </c>
      <c r="R3066" s="68" t="s">
        <v>639</v>
      </c>
      <c r="S3066" s="381"/>
      <c r="T3066" s="287"/>
    </row>
    <row r="3067" spans="1:20" ht="76.5">
      <c r="A3067" s="198">
        <v>117</v>
      </c>
      <c r="B3067" s="68"/>
      <c r="C3067" s="220" t="s">
        <v>55</v>
      </c>
      <c r="D3067" s="221">
        <v>44834</v>
      </c>
      <c r="E3067" s="198" t="s">
        <v>5873</v>
      </c>
      <c r="F3067" s="198" t="s">
        <v>11</v>
      </c>
      <c r="G3067" s="198">
        <v>1043522</v>
      </c>
      <c r="H3067" s="68"/>
      <c r="I3067" s="204" t="s">
        <v>6975</v>
      </c>
      <c r="J3067" s="68"/>
      <c r="K3067" s="68"/>
      <c r="L3067" s="68"/>
      <c r="M3067" s="68"/>
      <c r="N3067" s="379"/>
      <c r="O3067" s="379"/>
      <c r="P3067" s="222">
        <v>50</v>
      </c>
      <c r="Q3067" s="222">
        <v>0</v>
      </c>
      <c r="R3067" s="68" t="s">
        <v>639</v>
      </c>
      <c r="S3067" s="381"/>
      <c r="T3067" s="287"/>
    </row>
    <row r="3068" spans="1:20" ht="89.25">
      <c r="A3068" s="198">
        <v>389</v>
      </c>
      <c r="B3068" s="68"/>
      <c r="C3068" s="220" t="s">
        <v>1437</v>
      </c>
      <c r="D3068" s="221">
        <v>44834</v>
      </c>
      <c r="E3068" s="198" t="s">
        <v>5874</v>
      </c>
      <c r="F3068" s="198" t="s">
        <v>11</v>
      </c>
      <c r="G3068" s="198">
        <v>1043524</v>
      </c>
      <c r="H3068" s="68"/>
      <c r="I3068" s="204" t="s">
        <v>6976</v>
      </c>
      <c r="J3068" s="68"/>
      <c r="K3068" s="68"/>
      <c r="L3068" s="68"/>
      <c r="M3068" s="68"/>
      <c r="N3068" s="379"/>
      <c r="O3068" s="379"/>
      <c r="P3068" s="222">
        <v>50</v>
      </c>
      <c r="Q3068" s="222">
        <v>0</v>
      </c>
      <c r="R3068" s="68" t="s">
        <v>639</v>
      </c>
      <c r="S3068" s="381"/>
      <c r="T3068" s="287"/>
    </row>
    <row r="3069" spans="1:20" ht="89.25">
      <c r="A3069" s="198">
        <v>389</v>
      </c>
      <c r="B3069" s="68"/>
      <c r="C3069" s="220" t="s">
        <v>1437</v>
      </c>
      <c r="D3069" s="221">
        <v>44834</v>
      </c>
      <c r="E3069" s="198" t="s">
        <v>5875</v>
      </c>
      <c r="F3069" s="198" t="s">
        <v>11</v>
      </c>
      <c r="G3069" s="198">
        <v>1043533</v>
      </c>
      <c r="H3069" s="68"/>
      <c r="I3069" s="204" t="s">
        <v>6977</v>
      </c>
      <c r="J3069" s="68"/>
      <c r="K3069" s="68"/>
      <c r="L3069" s="68"/>
      <c r="M3069" s="68"/>
      <c r="N3069" s="379"/>
      <c r="O3069" s="379"/>
      <c r="P3069" s="222">
        <v>50</v>
      </c>
      <c r="Q3069" s="222">
        <v>0</v>
      </c>
      <c r="R3069" s="68" t="s">
        <v>639</v>
      </c>
      <c r="S3069" s="381"/>
      <c r="T3069" s="287"/>
    </row>
    <row r="3070" spans="1:20" ht="76.5">
      <c r="A3070" s="198">
        <v>10</v>
      </c>
      <c r="B3070" s="68"/>
      <c r="C3070" s="220" t="s">
        <v>39</v>
      </c>
      <c r="D3070" s="221">
        <v>44834</v>
      </c>
      <c r="E3070" s="198" t="s">
        <v>5876</v>
      </c>
      <c r="F3070" s="198" t="s">
        <v>6</v>
      </c>
      <c r="G3070" s="198">
        <v>2022967</v>
      </c>
      <c r="H3070" s="68"/>
      <c r="I3070" s="204" t="s">
        <v>6978</v>
      </c>
      <c r="J3070" s="68"/>
      <c r="K3070" s="68"/>
      <c r="L3070" s="68"/>
      <c r="M3070" s="68"/>
      <c r="N3070" s="379"/>
      <c r="O3070" s="379"/>
      <c r="P3070" s="222">
        <v>0</v>
      </c>
      <c r="Q3070" s="222">
        <v>400146.13</v>
      </c>
      <c r="R3070" s="68" t="s">
        <v>639</v>
      </c>
      <c r="S3070" s="381"/>
      <c r="T3070" s="287"/>
    </row>
    <row r="3071" spans="1:20" ht="63.75">
      <c r="A3071" s="198">
        <v>597</v>
      </c>
      <c r="B3071" s="68"/>
      <c r="C3071" s="220" t="s">
        <v>679</v>
      </c>
      <c r="D3071" s="221">
        <v>44834</v>
      </c>
      <c r="E3071" s="198" t="s">
        <v>5877</v>
      </c>
      <c r="F3071" s="198" t="s">
        <v>15</v>
      </c>
      <c r="G3071" s="198">
        <v>2022902</v>
      </c>
      <c r="H3071" s="68"/>
      <c r="I3071" s="204" t="s">
        <v>6979</v>
      </c>
      <c r="J3071" s="68"/>
      <c r="K3071" s="68"/>
      <c r="L3071" s="68"/>
      <c r="M3071" s="68"/>
      <c r="N3071" s="379"/>
      <c r="O3071" s="379"/>
      <c r="P3071" s="222">
        <v>50</v>
      </c>
      <c r="Q3071" s="222">
        <v>0</v>
      </c>
      <c r="R3071" s="68" t="s">
        <v>639</v>
      </c>
      <c r="S3071" s="381"/>
      <c r="T3071" s="287"/>
    </row>
    <row r="3072" spans="1:20" ht="76.5">
      <c r="A3072" s="198">
        <v>10</v>
      </c>
      <c r="B3072" s="68"/>
      <c r="C3072" s="220" t="s">
        <v>39</v>
      </c>
      <c r="D3072" s="221">
        <v>44834</v>
      </c>
      <c r="E3072" s="198" t="s">
        <v>5879</v>
      </c>
      <c r="F3072" s="198" t="s">
        <v>15</v>
      </c>
      <c r="G3072" s="198">
        <v>2022968</v>
      </c>
      <c r="H3072" s="68"/>
      <c r="I3072" s="204" t="s">
        <v>6981</v>
      </c>
      <c r="J3072" s="68"/>
      <c r="K3072" s="68"/>
      <c r="L3072" s="68"/>
      <c r="M3072" s="68"/>
      <c r="N3072" s="379"/>
      <c r="O3072" s="379"/>
      <c r="P3072" s="222">
        <v>50</v>
      </c>
      <c r="Q3072" s="222">
        <v>0</v>
      </c>
      <c r="R3072" s="68" t="s">
        <v>639</v>
      </c>
      <c r="S3072" s="381"/>
      <c r="T3072" s="287"/>
    </row>
    <row r="3073" spans="1:20" ht="63.75">
      <c r="A3073" s="198">
        <v>597</v>
      </c>
      <c r="B3073" s="68"/>
      <c r="C3073" s="220" t="s">
        <v>679</v>
      </c>
      <c r="D3073" s="221">
        <v>44834</v>
      </c>
      <c r="E3073" s="198" t="s">
        <v>5880</v>
      </c>
      <c r="F3073" s="198" t="s">
        <v>15</v>
      </c>
      <c r="G3073" s="198">
        <v>2022904</v>
      </c>
      <c r="H3073" s="68"/>
      <c r="I3073" s="204" t="s">
        <v>6982</v>
      </c>
      <c r="J3073" s="68"/>
      <c r="K3073" s="68"/>
      <c r="L3073" s="68"/>
      <c r="M3073" s="68"/>
      <c r="N3073" s="379"/>
      <c r="O3073" s="379"/>
      <c r="P3073" s="222">
        <v>50</v>
      </c>
      <c r="Q3073" s="222">
        <v>0</v>
      </c>
      <c r="R3073" s="68" t="s">
        <v>639</v>
      </c>
      <c r="S3073" s="381"/>
      <c r="T3073" s="287"/>
    </row>
    <row r="3074" spans="1:20" ht="51">
      <c r="A3074" s="198" t="s">
        <v>542</v>
      </c>
      <c r="B3074" s="68"/>
      <c r="C3074" s="220" t="s">
        <v>591</v>
      </c>
      <c r="D3074" s="221">
        <v>44834</v>
      </c>
      <c r="E3074" s="198" t="s">
        <v>5881</v>
      </c>
      <c r="F3074" s="198" t="s">
        <v>6</v>
      </c>
      <c r="G3074" s="198">
        <v>107743</v>
      </c>
      <c r="H3074" s="68"/>
      <c r="I3074" s="204" t="s">
        <v>6983</v>
      </c>
      <c r="J3074" s="68"/>
      <c r="K3074" s="68"/>
      <c r="L3074" s="68"/>
      <c r="M3074" s="68"/>
      <c r="N3074" s="379"/>
      <c r="O3074" s="379"/>
      <c r="P3074" s="222">
        <v>0</v>
      </c>
      <c r="Q3074" s="222">
        <v>90061024.560000002</v>
      </c>
      <c r="R3074" s="68" t="s">
        <v>639</v>
      </c>
      <c r="S3074" s="381"/>
      <c r="T3074" s="287"/>
    </row>
    <row r="3075" spans="1:20" ht="63.75">
      <c r="A3075" s="198" t="s">
        <v>543</v>
      </c>
      <c r="B3075" s="68"/>
      <c r="C3075" s="220" t="s">
        <v>693</v>
      </c>
      <c r="D3075" s="221">
        <v>44834</v>
      </c>
      <c r="E3075" s="198" t="s">
        <v>5882</v>
      </c>
      <c r="F3075" s="198" t="s">
        <v>11</v>
      </c>
      <c r="G3075" s="198">
        <v>1043686</v>
      </c>
      <c r="H3075" s="68"/>
      <c r="I3075" s="204" t="s">
        <v>6984</v>
      </c>
      <c r="J3075" s="68"/>
      <c r="K3075" s="68"/>
      <c r="L3075" s="68"/>
      <c r="M3075" s="68"/>
      <c r="N3075" s="379"/>
      <c r="O3075" s="379"/>
      <c r="P3075" s="222">
        <v>50</v>
      </c>
      <c r="Q3075" s="222">
        <v>0</v>
      </c>
      <c r="R3075" s="68" t="s">
        <v>639</v>
      </c>
      <c r="S3075" s="381"/>
      <c r="T3075" s="287"/>
    </row>
    <row r="3076" spans="1:20">
      <c r="A3076" s="243"/>
      <c r="C3076" s="387"/>
      <c r="D3076" s="388"/>
      <c r="E3076" s="243"/>
      <c r="F3076" s="243"/>
      <c r="G3076" s="243"/>
      <c r="I3076" s="389"/>
      <c r="N3076" s="390"/>
      <c r="O3076" s="390"/>
      <c r="P3076" s="244"/>
      <c r="Q3076" s="244"/>
      <c r="S3076" s="391"/>
    </row>
    <row r="3077" spans="1:20" ht="18.75">
      <c r="A3077" s="185"/>
      <c r="B3077" s="186"/>
      <c r="I3077" s="461" t="s">
        <v>555</v>
      </c>
      <c r="J3077" s="461"/>
      <c r="K3077" s="461"/>
      <c r="L3077" s="461"/>
      <c r="M3077" s="461"/>
      <c r="N3077" s="183">
        <f>+SUBTOTAL(9,N8:N2840)</f>
        <v>0</v>
      </c>
      <c r="O3077" s="183">
        <f>+SUBTOTAL(9,O8:O2840)</f>
        <v>0</v>
      </c>
      <c r="P3077" s="183">
        <f>+SUBTOTAL(9,P8:P3075)</f>
        <v>4550859819.6000032</v>
      </c>
      <c r="Q3077" s="183">
        <f>+SUBTOTAL(9,Q8:Q3075)</f>
        <v>17915542987.169987</v>
      </c>
    </row>
    <row r="3078" spans="1:20">
      <c r="N3078" s="164"/>
      <c r="O3078" s="164"/>
      <c r="P3078" s="164"/>
      <c r="Q3078" s="164"/>
    </row>
    <row r="3079" spans="1:20">
      <c r="N3079" s="164"/>
      <c r="O3079" s="164"/>
      <c r="P3079" s="164"/>
      <c r="Q3079" s="164"/>
    </row>
    <row r="3080" spans="1:20">
      <c r="N3080" s="164"/>
      <c r="O3080" s="164"/>
      <c r="P3080" s="164"/>
      <c r="Q3080" s="164"/>
    </row>
    <row r="3081" spans="1:20">
      <c r="N3081" s="164"/>
      <c r="O3081" s="164"/>
      <c r="P3081" s="164"/>
      <c r="Q3081" s="164"/>
    </row>
    <row r="3082" spans="1:20">
      <c r="N3082" s="164"/>
      <c r="O3082" s="164"/>
      <c r="P3082" s="164"/>
      <c r="Q3082" s="164"/>
    </row>
    <row r="3083" spans="1:20">
      <c r="N3083" s="164"/>
      <c r="O3083" s="164"/>
      <c r="P3083" s="164"/>
      <c r="Q3083" s="164"/>
    </row>
    <row r="3084" spans="1:20">
      <c r="N3084" s="164"/>
      <c r="O3084" s="164"/>
      <c r="P3084" s="164"/>
      <c r="Q3084" s="164"/>
    </row>
    <row r="3085" spans="1:20">
      <c r="N3085" s="164"/>
      <c r="O3085" s="164"/>
      <c r="P3085" s="164"/>
      <c r="Q3085" s="164"/>
    </row>
    <row r="3086" spans="1:20">
      <c r="N3086" s="164"/>
      <c r="O3086" s="164"/>
      <c r="P3086" s="164"/>
      <c r="Q3086" s="164"/>
    </row>
    <row r="3087" spans="1:20">
      <c r="N3087" s="164"/>
      <c r="O3087" s="164"/>
      <c r="P3087" s="164"/>
      <c r="Q3087" s="164"/>
    </row>
    <row r="3088" spans="1:20">
      <c r="N3088" s="164"/>
      <c r="O3088" s="164"/>
      <c r="P3088" s="164"/>
      <c r="Q3088" s="164"/>
    </row>
    <row r="3089" spans="1:17">
      <c r="N3089" s="164"/>
      <c r="O3089" s="164"/>
      <c r="P3089" s="164"/>
      <c r="Q3089" s="164"/>
    </row>
    <row r="3090" spans="1:17">
      <c r="A3090" s="384" t="s">
        <v>4647</v>
      </c>
    </row>
    <row r="3091" spans="1:17">
      <c r="A3091" s="383" t="s">
        <v>4648</v>
      </c>
    </row>
    <row r="3092" spans="1:17">
      <c r="A3092" s="383" t="s">
        <v>4649</v>
      </c>
    </row>
    <row r="3093" spans="1:17">
      <c r="A3093" s="383"/>
    </row>
    <row r="3094" spans="1:17">
      <c r="A3094" s="383" t="s">
        <v>4650</v>
      </c>
    </row>
    <row r="3095" spans="1:17">
      <c r="A3095" s="383" t="s">
        <v>4651</v>
      </c>
    </row>
  </sheetData>
  <sheetProtection algorithmName="SHA-512" hashValue="n31fDinBCyK8pnpTeTes4OnmKq2E6z4apL+3gglGTDLgiV+1MBwonYpogcZtqoF/yfx21ocOxZBc4Gz6sSyE0A==" saltValue="duyVSKyV3TivDvaCtDWoOw==" spinCount="100000" sheet="1" formatCells="0" formatColumns="0" formatRows="0" autoFilter="0"/>
  <protectedRanges>
    <protectedRange sqref="B8:B3076" name="Rango2"/>
    <protectedRange sqref="J8:M3076" name="Compr"/>
    <protectedRange sqref="H8:H3076" name="Rango3"/>
    <protectedRange sqref="T8:T3076" name="Rango4"/>
  </protectedRanges>
  <autoFilter ref="A7:T3075"/>
  <mergeCells count="6">
    <mergeCell ref="I3077:M3077"/>
    <mergeCell ref="N6:O6"/>
    <mergeCell ref="P6:Q6"/>
    <mergeCell ref="L6:M6"/>
    <mergeCell ref="A6:B6"/>
    <mergeCell ref="J6:K6"/>
  </mergeCells>
  <pageMargins left="0.39370078740157483" right="0.19685039370078741" top="0.31496062992125984" bottom="0.74803149606299213" header="0.31496062992125984" footer="0.31496062992125984"/>
  <pageSetup scale="56"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theme="5" tint="0.39997558519241921"/>
  </sheetPr>
  <dimension ref="A1:T2497"/>
  <sheetViews>
    <sheetView showGridLines="0" view="pageBreakPreview" zoomScaleNormal="115" zoomScaleSheetLayoutView="100" workbookViewId="0">
      <pane ySplit="7" topLeftCell="A8" activePane="bottomLeft" state="frozen"/>
      <selection activeCell="H15" sqref="H15"/>
      <selection pane="bottomLeft"/>
    </sheetView>
  </sheetViews>
  <sheetFormatPr baseColWidth="10" defaultRowHeight="12.75" outlineLevelCol="1"/>
  <cols>
    <col min="1" max="1" width="7.140625" style="66" customWidth="1"/>
    <col min="2" max="2" width="4.140625" style="66" bestFit="1" customWidth="1"/>
    <col min="3" max="3" width="15.5703125" style="108" customWidth="1"/>
    <col min="4" max="4" width="12.28515625" style="127" bestFit="1" customWidth="1"/>
    <col min="5" max="5" width="15.85546875" style="127" hidden="1" customWidth="1" outlineLevel="1"/>
    <col min="6" max="6" width="12.28515625" style="66" customWidth="1" collapsed="1"/>
    <col min="7" max="7" width="9.42578125" style="66" customWidth="1"/>
    <col min="8" max="8" width="12.42578125" style="66" customWidth="1"/>
    <col min="9" max="9" width="50.28515625" style="72" customWidth="1"/>
    <col min="10" max="13" width="10.5703125" style="66" customWidth="1"/>
    <col min="14" max="14" width="15" style="113" customWidth="1"/>
    <col min="15" max="15" width="14.42578125" style="113" customWidth="1"/>
    <col min="16" max="17" width="15.85546875" style="113" bestFit="1" customWidth="1"/>
    <col min="18" max="18" width="14.5703125" style="66" customWidth="1"/>
    <col min="19" max="19" width="14.5703125" style="66" hidden="1" customWidth="1" outlineLevel="1"/>
    <col min="20" max="20" width="11.42578125" style="64" collapsed="1"/>
    <col min="21" max="16384" width="11.42578125" style="64"/>
  </cols>
  <sheetData>
    <row r="1" spans="1:20" s="74" customFormat="1">
      <c r="A1" s="119" t="s">
        <v>32</v>
      </c>
      <c r="B1" s="119"/>
      <c r="C1" s="119"/>
      <c r="D1" s="124"/>
      <c r="E1" s="124"/>
      <c r="F1" s="119"/>
      <c r="G1" s="119"/>
      <c r="H1" s="119"/>
      <c r="I1" s="119"/>
      <c r="J1" s="73"/>
      <c r="K1" s="73"/>
      <c r="L1" s="119"/>
      <c r="M1" s="119"/>
      <c r="N1" s="116"/>
      <c r="O1" s="116"/>
      <c r="P1" s="116"/>
      <c r="Q1" s="116"/>
      <c r="R1" s="73"/>
      <c r="S1" s="73"/>
      <c r="T1" s="64"/>
    </row>
    <row r="2" spans="1:20" s="74" customFormat="1" ht="15.75">
      <c r="A2" s="119" t="s">
        <v>678</v>
      </c>
      <c r="B2" s="119"/>
      <c r="C2" s="119"/>
      <c r="D2" s="124"/>
      <c r="E2" s="124"/>
      <c r="F2" s="119"/>
      <c r="G2" s="119"/>
      <c r="H2" s="119"/>
      <c r="I2" s="119"/>
      <c r="J2" s="73"/>
      <c r="K2" s="73"/>
      <c r="L2" s="119"/>
      <c r="M2" s="119"/>
      <c r="N2" s="116"/>
      <c r="O2" s="116"/>
      <c r="P2" s="116"/>
      <c r="Q2" s="116"/>
      <c r="R2" s="73"/>
      <c r="S2" s="73"/>
      <c r="T2" s="64"/>
    </row>
    <row r="3" spans="1:20" s="74" customFormat="1">
      <c r="A3" s="119" t="str">
        <f>+'CUT MN'!A3</f>
        <v>CORRESPONDIENTE AL PERIODO DE ENERO A SEPTIEMBRE DE 2022</v>
      </c>
      <c r="B3" s="119"/>
      <c r="C3" s="119"/>
      <c r="D3" s="124"/>
      <c r="E3" s="124"/>
      <c r="F3" s="119"/>
      <c r="G3" s="119"/>
      <c r="H3" s="119"/>
      <c r="I3" s="119"/>
      <c r="J3" s="73"/>
      <c r="K3" s="73"/>
      <c r="L3" s="119"/>
      <c r="M3" s="119"/>
      <c r="N3" s="116"/>
      <c r="O3" s="116"/>
      <c r="P3" s="116"/>
      <c r="Q3" s="116"/>
      <c r="R3" s="73"/>
      <c r="S3" s="73"/>
      <c r="T3" s="64"/>
    </row>
    <row r="4" spans="1:20" s="74" customFormat="1">
      <c r="A4" s="65" t="str">
        <f>+'CUT MN'!A4</f>
        <v>ACTUALIZADO AL : 05 de octubre de 2022 Hrs. 14:02</v>
      </c>
      <c r="B4" s="65"/>
      <c r="C4" s="65"/>
      <c r="D4" s="125"/>
      <c r="E4" s="125"/>
      <c r="F4" s="65"/>
      <c r="G4" s="65"/>
      <c r="H4" s="65"/>
      <c r="I4" s="65"/>
      <c r="J4" s="73"/>
      <c r="K4" s="73"/>
      <c r="L4" s="65"/>
      <c r="M4" s="65"/>
      <c r="N4" s="116"/>
      <c r="O4" s="116"/>
      <c r="P4" s="116"/>
      <c r="Q4" s="116"/>
      <c r="R4" s="73"/>
      <c r="S4" s="73"/>
      <c r="T4" s="64"/>
    </row>
    <row r="5" spans="1:20" s="74" customFormat="1">
      <c r="A5" s="65"/>
      <c r="B5" s="62"/>
      <c r="C5" s="62"/>
      <c r="D5" s="75"/>
      <c r="E5" s="75"/>
      <c r="F5" s="62"/>
      <c r="G5" s="62"/>
      <c r="H5" s="62"/>
      <c r="I5" s="70"/>
      <c r="J5" s="73"/>
      <c r="K5" s="73"/>
      <c r="L5" s="63"/>
      <c r="M5" s="73"/>
      <c r="N5" s="116"/>
      <c r="O5" s="116"/>
      <c r="P5" s="116"/>
      <c r="Q5" s="116"/>
      <c r="R5" s="73"/>
      <c r="S5" s="73"/>
      <c r="T5" s="64"/>
    </row>
    <row r="6" spans="1:20">
      <c r="A6" s="464" t="s">
        <v>4463</v>
      </c>
      <c r="B6" s="465"/>
      <c r="C6" s="107"/>
      <c r="D6" s="126"/>
      <c r="E6" s="126"/>
      <c r="F6" s="67"/>
      <c r="G6" s="67"/>
      <c r="H6" s="67"/>
      <c r="I6" s="71"/>
      <c r="J6" s="464" t="s">
        <v>4465</v>
      </c>
      <c r="K6" s="465"/>
      <c r="L6" s="464" t="s">
        <v>4466</v>
      </c>
      <c r="M6" s="465"/>
      <c r="N6" s="462" t="s">
        <v>4467</v>
      </c>
      <c r="O6" s="463"/>
      <c r="P6" s="462" t="s">
        <v>4468</v>
      </c>
      <c r="Q6" s="463"/>
      <c r="R6" s="67"/>
      <c r="S6" s="67"/>
    </row>
    <row r="7" spans="1:20" s="66" customFormat="1" ht="44.25" customHeight="1">
      <c r="A7" s="281" t="s">
        <v>658</v>
      </c>
      <c r="B7" s="281" t="s">
        <v>659</v>
      </c>
      <c r="C7" s="279" t="s">
        <v>665</v>
      </c>
      <c r="D7" s="367" t="s">
        <v>4462</v>
      </c>
      <c r="E7" s="289" t="s">
        <v>653</v>
      </c>
      <c r="F7" s="279" t="s">
        <v>654</v>
      </c>
      <c r="G7" s="279" t="s">
        <v>656</v>
      </c>
      <c r="H7" s="369" t="s">
        <v>4464</v>
      </c>
      <c r="I7" s="279" t="s">
        <v>657</v>
      </c>
      <c r="J7" s="281" t="s">
        <v>660</v>
      </c>
      <c r="K7" s="281" t="s">
        <v>663</v>
      </c>
      <c r="L7" s="281" t="s">
        <v>661</v>
      </c>
      <c r="M7" s="281" t="s">
        <v>662</v>
      </c>
      <c r="N7" s="280" t="s">
        <v>1310</v>
      </c>
      <c r="O7" s="280" t="s">
        <v>1311</v>
      </c>
      <c r="P7" s="280" t="s">
        <v>1296</v>
      </c>
      <c r="Q7" s="280" t="s">
        <v>1297</v>
      </c>
      <c r="R7" s="279" t="s">
        <v>667</v>
      </c>
      <c r="S7" s="367" t="s">
        <v>4469</v>
      </c>
      <c r="T7" s="120" t="s">
        <v>1362</v>
      </c>
    </row>
    <row r="8" spans="1:20" ht="51">
      <c r="A8" s="68" t="s">
        <v>542</v>
      </c>
      <c r="B8" s="68"/>
      <c r="C8" s="69" t="s">
        <v>591</v>
      </c>
      <c r="D8" s="112">
        <v>44566</v>
      </c>
      <c r="E8" s="112" t="s">
        <v>4470</v>
      </c>
      <c r="F8" s="198" t="s">
        <v>23</v>
      </c>
      <c r="G8" s="198">
        <v>21767</v>
      </c>
      <c r="H8" s="68"/>
      <c r="I8" s="357" t="s">
        <v>1703</v>
      </c>
      <c r="J8" s="68"/>
      <c r="K8" s="68"/>
      <c r="L8" s="68"/>
      <c r="M8" s="68"/>
      <c r="N8" s="358">
        <v>0</v>
      </c>
      <c r="O8" s="358">
        <v>0</v>
      </c>
      <c r="P8" s="359">
        <v>0</v>
      </c>
      <c r="Q8" s="359">
        <v>0.01</v>
      </c>
      <c r="R8" s="360" t="s">
        <v>639</v>
      </c>
      <c r="S8" s="382"/>
      <c r="T8" s="287"/>
    </row>
    <row r="9" spans="1:20" ht="63.75">
      <c r="A9" s="68" t="s">
        <v>543</v>
      </c>
      <c r="B9" s="68"/>
      <c r="C9" s="69" t="s">
        <v>693</v>
      </c>
      <c r="D9" s="112">
        <v>44568</v>
      </c>
      <c r="E9" s="112" t="s">
        <v>4471</v>
      </c>
      <c r="F9" s="198" t="s">
        <v>20</v>
      </c>
      <c r="G9" s="198">
        <v>15623</v>
      </c>
      <c r="H9" s="68"/>
      <c r="I9" s="357" t="s">
        <v>1704</v>
      </c>
      <c r="J9" s="68"/>
      <c r="K9" s="68"/>
      <c r="L9" s="68"/>
      <c r="M9" s="68"/>
      <c r="N9" s="358">
        <v>3547937.34</v>
      </c>
      <c r="O9" s="358">
        <v>0</v>
      </c>
      <c r="P9" s="359">
        <v>24338850.149999999</v>
      </c>
      <c r="Q9" s="359">
        <v>0</v>
      </c>
      <c r="R9" s="360" t="s">
        <v>639</v>
      </c>
      <c r="S9" s="382"/>
      <c r="T9" s="287"/>
    </row>
    <row r="10" spans="1:20" ht="51">
      <c r="A10" s="68" t="s">
        <v>542</v>
      </c>
      <c r="B10" s="68"/>
      <c r="C10" s="69" t="s">
        <v>591</v>
      </c>
      <c r="D10" s="112">
        <v>44572</v>
      </c>
      <c r="E10" s="112" t="s">
        <v>4472</v>
      </c>
      <c r="F10" s="198" t="s">
        <v>23</v>
      </c>
      <c r="G10" s="198">
        <v>21783</v>
      </c>
      <c r="H10" s="68"/>
      <c r="I10" s="357" t="s">
        <v>1705</v>
      </c>
      <c r="J10" s="68"/>
      <c r="K10" s="68"/>
      <c r="L10" s="68"/>
      <c r="M10" s="68"/>
      <c r="N10" s="358">
        <v>0</v>
      </c>
      <c r="O10" s="358">
        <v>0</v>
      </c>
      <c r="P10" s="359">
        <v>0.01</v>
      </c>
      <c r="Q10" s="359">
        <v>0</v>
      </c>
      <c r="R10" s="360" t="s">
        <v>639</v>
      </c>
      <c r="S10" s="382"/>
      <c r="T10" s="287"/>
    </row>
    <row r="11" spans="1:20" ht="51">
      <c r="A11" s="68" t="s">
        <v>542</v>
      </c>
      <c r="B11" s="68"/>
      <c r="C11" s="69" t="s">
        <v>591</v>
      </c>
      <c r="D11" s="112">
        <v>44573</v>
      </c>
      <c r="E11" s="112" t="s">
        <v>4473</v>
      </c>
      <c r="F11" s="198" t="s">
        <v>23</v>
      </c>
      <c r="G11" s="198">
        <v>21788</v>
      </c>
      <c r="H11" s="68"/>
      <c r="I11" s="357" t="s">
        <v>1706</v>
      </c>
      <c r="J11" s="68"/>
      <c r="K11" s="68"/>
      <c r="L11" s="68"/>
      <c r="M11" s="68"/>
      <c r="N11" s="358">
        <v>0</v>
      </c>
      <c r="O11" s="358">
        <v>0</v>
      </c>
      <c r="P11" s="359">
        <v>0.01</v>
      </c>
      <c r="Q11" s="359">
        <v>0</v>
      </c>
      <c r="R11" s="360" t="s">
        <v>639</v>
      </c>
      <c r="S11" s="382"/>
      <c r="T11" s="287"/>
    </row>
    <row r="12" spans="1:20" ht="51">
      <c r="A12" s="68" t="s">
        <v>542</v>
      </c>
      <c r="B12" s="68"/>
      <c r="C12" s="69" t="s">
        <v>591</v>
      </c>
      <c r="D12" s="112">
        <v>44574</v>
      </c>
      <c r="E12" s="112" t="s">
        <v>4474</v>
      </c>
      <c r="F12" s="198" t="s">
        <v>23</v>
      </c>
      <c r="G12" s="198">
        <v>21792</v>
      </c>
      <c r="H12" s="68"/>
      <c r="I12" s="357" t="s">
        <v>1707</v>
      </c>
      <c r="J12" s="68"/>
      <c r="K12" s="68"/>
      <c r="L12" s="68"/>
      <c r="M12" s="68"/>
      <c r="N12" s="358">
        <v>0</v>
      </c>
      <c r="O12" s="358">
        <v>0</v>
      </c>
      <c r="P12" s="359">
        <v>0</v>
      </c>
      <c r="Q12" s="359">
        <v>0.01</v>
      </c>
      <c r="R12" s="360" t="s">
        <v>639</v>
      </c>
      <c r="S12" s="382"/>
      <c r="T12" s="287"/>
    </row>
    <row r="13" spans="1:20" ht="51">
      <c r="A13" s="68" t="s">
        <v>543</v>
      </c>
      <c r="B13" s="68"/>
      <c r="C13" s="69" t="s">
        <v>693</v>
      </c>
      <c r="D13" s="112">
        <v>44579</v>
      </c>
      <c r="E13" s="112" t="s">
        <v>4475</v>
      </c>
      <c r="F13" s="198" t="s">
        <v>20</v>
      </c>
      <c r="G13" s="198">
        <v>15630</v>
      </c>
      <c r="H13" s="68"/>
      <c r="I13" s="357" t="s">
        <v>1708</v>
      </c>
      <c r="J13" s="68"/>
      <c r="K13" s="68"/>
      <c r="L13" s="68"/>
      <c r="M13" s="68"/>
      <c r="N13" s="358">
        <v>991123.66</v>
      </c>
      <c r="O13" s="358">
        <v>0</v>
      </c>
      <c r="P13" s="359">
        <v>6799108.3099999996</v>
      </c>
      <c r="Q13" s="359">
        <v>0</v>
      </c>
      <c r="R13" s="360" t="s">
        <v>639</v>
      </c>
      <c r="S13" s="382"/>
      <c r="T13" s="287"/>
    </row>
    <row r="14" spans="1:20" ht="51">
      <c r="A14" s="68" t="s">
        <v>542</v>
      </c>
      <c r="B14" s="68"/>
      <c r="C14" s="69" t="s">
        <v>591</v>
      </c>
      <c r="D14" s="112">
        <v>44579</v>
      </c>
      <c r="E14" s="112" t="s">
        <v>4476</v>
      </c>
      <c r="F14" s="198" t="s">
        <v>23</v>
      </c>
      <c r="G14" s="198">
        <v>21804</v>
      </c>
      <c r="H14" s="68"/>
      <c r="I14" s="357" t="s">
        <v>1709</v>
      </c>
      <c r="J14" s="68"/>
      <c r="K14" s="68"/>
      <c r="L14" s="68"/>
      <c r="M14" s="68"/>
      <c r="N14" s="358">
        <v>0</v>
      </c>
      <c r="O14" s="358">
        <v>0</v>
      </c>
      <c r="P14" s="359">
        <v>0</v>
      </c>
      <c r="Q14" s="359">
        <v>0.02</v>
      </c>
      <c r="R14" s="360" t="s">
        <v>639</v>
      </c>
      <c r="S14" s="382"/>
      <c r="T14" s="287"/>
    </row>
    <row r="15" spans="1:20" ht="51">
      <c r="A15" s="68" t="s">
        <v>542</v>
      </c>
      <c r="B15" s="68"/>
      <c r="C15" s="69" t="s">
        <v>591</v>
      </c>
      <c r="D15" s="112">
        <v>44581</v>
      </c>
      <c r="E15" s="112" t="s">
        <v>4477</v>
      </c>
      <c r="F15" s="198" t="s">
        <v>23</v>
      </c>
      <c r="G15" s="198">
        <v>21813</v>
      </c>
      <c r="H15" s="68"/>
      <c r="I15" s="357" t="s">
        <v>1710</v>
      </c>
      <c r="J15" s="68"/>
      <c r="K15" s="68"/>
      <c r="L15" s="68"/>
      <c r="M15" s="68"/>
      <c r="N15" s="358">
        <v>0</v>
      </c>
      <c r="O15" s="358">
        <v>0</v>
      </c>
      <c r="P15" s="359">
        <v>0.02</v>
      </c>
      <c r="Q15" s="359">
        <v>0</v>
      </c>
      <c r="R15" s="360" t="s">
        <v>639</v>
      </c>
      <c r="S15" s="382"/>
      <c r="T15" s="287"/>
    </row>
    <row r="16" spans="1:20" ht="76.5">
      <c r="A16" s="68" t="s">
        <v>542</v>
      </c>
      <c r="B16" s="68"/>
      <c r="C16" s="69" t="s">
        <v>591</v>
      </c>
      <c r="D16" s="112">
        <v>44582</v>
      </c>
      <c r="E16" s="112" t="s">
        <v>4478</v>
      </c>
      <c r="F16" s="198" t="s">
        <v>13</v>
      </c>
      <c r="G16" s="198">
        <v>15626</v>
      </c>
      <c r="H16" s="68"/>
      <c r="I16" s="357" t="s">
        <v>1711</v>
      </c>
      <c r="J16" s="68"/>
      <c r="K16" s="68"/>
      <c r="L16" s="68"/>
      <c r="M16" s="68"/>
      <c r="N16" s="358">
        <v>10</v>
      </c>
      <c r="O16" s="358">
        <v>0</v>
      </c>
      <c r="P16" s="359">
        <v>68.599999999999994</v>
      </c>
      <c r="Q16" s="359">
        <v>0</v>
      </c>
      <c r="R16" s="360" t="s">
        <v>639</v>
      </c>
      <c r="S16" s="382"/>
      <c r="T16" s="287"/>
    </row>
    <row r="17" spans="1:20" ht="63.75">
      <c r="A17" s="68" t="s">
        <v>543</v>
      </c>
      <c r="B17" s="68"/>
      <c r="C17" s="69" t="s">
        <v>693</v>
      </c>
      <c r="D17" s="112">
        <v>44582</v>
      </c>
      <c r="E17" s="112" t="s">
        <v>4479</v>
      </c>
      <c r="F17" s="198" t="s">
        <v>20</v>
      </c>
      <c r="G17" s="198">
        <v>15671</v>
      </c>
      <c r="H17" s="68"/>
      <c r="I17" s="357" t="s">
        <v>1712</v>
      </c>
      <c r="J17" s="68"/>
      <c r="K17" s="68"/>
      <c r="L17" s="68"/>
      <c r="M17" s="68"/>
      <c r="N17" s="358">
        <v>2286381.36</v>
      </c>
      <c r="O17" s="358">
        <v>0</v>
      </c>
      <c r="P17" s="359">
        <v>15684576.130000001</v>
      </c>
      <c r="Q17" s="359">
        <v>0</v>
      </c>
      <c r="R17" s="360" t="s">
        <v>639</v>
      </c>
      <c r="S17" s="382"/>
      <c r="T17" s="287"/>
    </row>
    <row r="18" spans="1:20" ht="76.5">
      <c r="A18" s="68" t="s">
        <v>542</v>
      </c>
      <c r="B18" s="68"/>
      <c r="C18" s="69" t="s">
        <v>591</v>
      </c>
      <c r="D18" s="112">
        <v>44582</v>
      </c>
      <c r="E18" s="112" t="s">
        <v>4480</v>
      </c>
      <c r="F18" s="198" t="s">
        <v>13</v>
      </c>
      <c r="G18" s="198">
        <v>15671</v>
      </c>
      <c r="H18" s="68"/>
      <c r="I18" s="357" t="s">
        <v>1713</v>
      </c>
      <c r="J18" s="68"/>
      <c r="K18" s="68"/>
      <c r="L18" s="68"/>
      <c r="M18" s="68"/>
      <c r="N18" s="358">
        <v>10</v>
      </c>
      <c r="O18" s="358">
        <v>0</v>
      </c>
      <c r="P18" s="359">
        <v>68.599999999999994</v>
      </c>
      <c r="Q18" s="359">
        <v>0</v>
      </c>
      <c r="R18" s="360" t="s">
        <v>639</v>
      </c>
      <c r="S18" s="382"/>
      <c r="T18" s="287"/>
    </row>
    <row r="19" spans="1:20" ht="76.5">
      <c r="A19" s="68" t="s">
        <v>542</v>
      </c>
      <c r="B19" s="68"/>
      <c r="C19" s="69" t="s">
        <v>591</v>
      </c>
      <c r="D19" s="112">
        <v>44582</v>
      </c>
      <c r="E19" s="112" t="s">
        <v>4481</v>
      </c>
      <c r="F19" s="198" t="s">
        <v>13</v>
      </c>
      <c r="G19" s="198">
        <v>15669</v>
      </c>
      <c r="H19" s="68"/>
      <c r="I19" s="357" t="s">
        <v>1714</v>
      </c>
      <c r="J19" s="68"/>
      <c r="K19" s="68"/>
      <c r="L19" s="68"/>
      <c r="M19" s="68"/>
      <c r="N19" s="358">
        <v>10</v>
      </c>
      <c r="O19" s="358">
        <v>0</v>
      </c>
      <c r="P19" s="359">
        <v>68.599999999999994</v>
      </c>
      <c r="Q19" s="359">
        <v>0</v>
      </c>
      <c r="R19" s="360" t="s">
        <v>639</v>
      </c>
      <c r="S19" s="382"/>
      <c r="T19" s="287"/>
    </row>
    <row r="20" spans="1:20" ht="51">
      <c r="A20" s="68" t="s">
        <v>542</v>
      </c>
      <c r="B20" s="68"/>
      <c r="C20" s="69" t="s">
        <v>591</v>
      </c>
      <c r="D20" s="112">
        <v>44587</v>
      </c>
      <c r="E20" s="112" t="s">
        <v>4482</v>
      </c>
      <c r="F20" s="198" t="s">
        <v>23</v>
      </c>
      <c r="G20" s="198">
        <v>21830</v>
      </c>
      <c r="H20" s="68"/>
      <c r="I20" s="357" t="s">
        <v>1715</v>
      </c>
      <c r="J20" s="68"/>
      <c r="K20" s="68"/>
      <c r="L20" s="68"/>
      <c r="M20" s="68"/>
      <c r="N20" s="358">
        <v>0</v>
      </c>
      <c r="O20" s="358">
        <v>0</v>
      </c>
      <c r="P20" s="359">
        <v>0.02</v>
      </c>
      <c r="Q20" s="359">
        <v>0</v>
      </c>
      <c r="R20" s="360" t="s">
        <v>639</v>
      </c>
      <c r="S20" s="382"/>
      <c r="T20" s="287"/>
    </row>
    <row r="21" spans="1:20" ht="51">
      <c r="A21" s="68" t="s">
        <v>542</v>
      </c>
      <c r="B21" s="68"/>
      <c r="C21" s="69" t="s">
        <v>591</v>
      </c>
      <c r="D21" s="112">
        <v>44588</v>
      </c>
      <c r="E21" s="112" t="s">
        <v>4483</v>
      </c>
      <c r="F21" s="198" t="s">
        <v>23</v>
      </c>
      <c r="G21" s="198">
        <v>21834</v>
      </c>
      <c r="H21" s="68"/>
      <c r="I21" s="357" t="s">
        <v>1716</v>
      </c>
      <c r="J21" s="68"/>
      <c r="K21" s="68"/>
      <c r="L21" s="68"/>
      <c r="M21" s="68"/>
      <c r="N21" s="358">
        <v>0</v>
      </c>
      <c r="O21" s="358">
        <v>0</v>
      </c>
      <c r="P21" s="359">
        <v>0</v>
      </c>
      <c r="Q21" s="359">
        <v>0.02</v>
      </c>
      <c r="R21" s="360" t="s">
        <v>639</v>
      </c>
      <c r="S21" s="382"/>
      <c r="T21" s="287"/>
    </row>
    <row r="22" spans="1:20" ht="51">
      <c r="A22" s="68" t="s">
        <v>542</v>
      </c>
      <c r="B22" s="68"/>
      <c r="C22" s="69" t="s">
        <v>591</v>
      </c>
      <c r="D22" s="112">
        <v>44589</v>
      </c>
      <c r="E22" s="112" t="s">
        <v>4484</v>
      </c>
      <c r="F22" s="198" t="s">
        <v>23</v>
      </c>
      <c r="G22" s="198">
        <v>21838</v>
      </c>
      <c r="H22" s="68"/>
      <c r="I22" s="357" t="s">
        <v>1717</v>
      </c>
      <c r="J22" s="68"/>
      <c r="K22" s="68"/>
      <c r="L22" s="68"/>
      <c r="M22" s="68"/>
      <c r="N22" s="358">
        <v>0</v>
      </c>
      <c r="O22" s="358">
        <v>0</v>
      </c>
      <c r="P22" s="359">
        <v>0</v>
      </c>
      <c r="Q22" s="359">
        <v>0.01</v>
      </c>
      <c r="R22" s="360" t="s">
        <v>639</v>
      </c>
      <c r="S22" s="382"/>
      <c r="T22" s="287"/>
    </row>
    <row r="23" spans="1:20" ht="63.75">
      <c r="A23" s="68" t="s">
        <v>543</v>
      </c>
      <c r="B23" s="68"/>
      <c r="C23" s="69" t="s">
        <v>693</v>
      </c>
      <c r="D23" s="112">
        <v>44592</v>
      </c>
      <c r="E23" s="112" t="s">
        <v>4485</v>
      </c>
      <c r="F23" s="198" t="s">
        <v>20</v>
      </c>
      <c r="G23" s="198">
        <v>15646</v>
      </c>
      <c r="H23" s="68"/>
      <c r="I23" s="357" t="s">
        <v>1718</v>
      </c>
      <c r="J23" s="68"/>
      <c r="K23" s="68"/>
      <c r="L23" s="68"/>
      <c r="M23" s="68"/>
      <c r="N23" s="358">
        <v>338234.94</v>
      </c>
      <c r="O23" s="358">
        <v>0</v>
      </c>
      <c r="P23" s="359">
        <v>2320291.69</v>
      </c>
      <c r="Q23" s="359">
        <v>0</v>
      </c>
      <c r="R23" s="360" t="s">
        <v>639</v>
      </c>
      <c r="S23" s="382"/>
      <c r="T23" s="287"/>
    </row>
    <row r="24" spans="1:20" ht="51">
      <c r="A24" s="68" t="s">
        <v>542</v>
      </c>
      <c r="B24" s="68"/>
      <c r="C24" s="69" t="s">
        <v>591</v>
      </c>
      <c r="D24" s="112">
        <v>44594</v>
      </c>
      <c r="E24" s="112" t="s">
        <v>4486</v>
      </c>
      <c r="F24" s="198" t="s">
        <v>23</v>
      </c>
      <c r="G24" s="198">
        <v>21851</v>
      </c>
      <c r="H24" s="68"/>
      <c r="I24" s="357" t="s">
        <v>1995</v>
      </c>
      <c r="J24" s="68"/>
      <c r="K24" s="68"/>
      <c r="L24" s="68"/>
      <c r="M24" s="68"/>
      <c r="N24" s="358">
        <v>0</v>
      </c>
      <c r="O24" s="358">
        <v>0</v>
      </c>
      <c r="P24" s="359">
        <v>0</v>
      </c>
      <c r="Q24" s="359">
        <v>0.01</v>
      </c>
      <c r="R24" s="360" t="s">
        <v>639</v>
      </c>
      <c r="S24" s="382"/>
      <c r="T24" s="287"/>
    </row>
    <row r="25" spans="1:20" ht="63.75">
      <c r="A25" s="68" t="s">
        <v>543</v>
      </c>
      <c r="B25" s="68"/>
      <c r="C25" s="69" t="s">
        <v>693</v>
      </c>
      <c r="D25" s="112">
        <v>44595</v>
      </c>
      <c r="E25" s="112" t="s">
        <v>4487</v>
      </c>
      <c r="F25" s="198" t="s">
        <v>20</v>
      </c>
      <c r="G25" s="198">
        <v>15734</v>
      </c>
      <c r="H25" s="68"/>
      <c r="I25" s="357" t="s">
        <v>1996</v>
      </c>
      <c r="J25" s="68"/>
      <c r="K25" s="68"/>
      <c r="L25" s="68"/>
      <c r="M25" s="68"/>
      <c r="N25" s="358">
        <v>2184534.56</v>
      </c>
      <c r="O25" s="358">
        <v>0</v>
      </c>
      <c r="P25" s="359">
        <v>14985907.08</v>
      </c>
      <c r="Q25" s="359">
        <v>0</v>
      </c>
      <c r="R25" s="360" t="s">
        <v>639</v>
      </c>
      <c r="S25" s="382"/>
      <c r="T25" s="287"/>
    </row>
    <row r="26" spans="1:20" ht="51">
      <c r="A26" s="68" t="s">
        <v>542</v>
      </c>
      <c r="B26" s="68"/>
      <c r="C26" s="69" t="s">
        <v>591</v>
      </c>
      <c r="D26" s="112">
        <v>44596</v>
      </c>
      <c r="E26" s="112" t="s">
        <v>4488</v>
      </c>
      <c r="F26" s="198" t="s">
        <v>23</v>
      </c>
      <c r="G26" s="198">
        <v>21859</v>
      </c>
      <c r="H26" s="68"/>
      <c r="I26" s="357" t="s">
        <v>1997</v>
      </c>
      <c r="J26" s="68"/>
      <c r="K26" s="68"/>
      <c r="L26" s="68"/>
      <c r="M26" s="68"/>
      <c r="N26" s="358">
        <v>0</v>
      </c>
      <c r="O26" s="358">
        <v>0</v>
      </c>
      <c r="P26" s="359">
        <v>0.01</v>
      </c>
      <c r="Q26" s="359">
        <v>0</v>
      </c>
      <c r="R26" s="360" t="s">
        <v>639</v>
      </c>
      <c r="S26" s="382"/>
      <c r="T26" s="287"/>
    </row>
    <row r="27" spans="1:20" ht="51">
      <c r="A27" s="68" t="s">
        <v>542</v>
      </c>
      <c r="B27" s="68"/>
      <c r="C27" s="69" t="s">
        <v>591</v>
      </c>
      <c r="D27" s="112">
        <v>44599</v>
      </c>
      <c r="E27" s="112" t="s">
        <v>4489</v>
      </c>
      <c r="F27" s="198" t="s">
        <v>23</v>
      </c>
      <c r="G27" s="198">
        <v>21863</v>
      </c>
      <c r="H27" s="68"/>
      <c r="I27" s="357" t="s">
        <v>1998</v>
      </c>
      <c r="J27" s="68"/>
      <c r="K27" s="68"/>
      <c r="L27" s="68"/>
      <c r="M27" s="68"/>
      <c r="N27" s="358">
        <v>0</v>
      </c>
      <c r="O27" s="358">
        <v>0</v>
      </c>
      <c r="P27" s="359">
        <v>0</v>
      </c>
      <c r="Q27" s="359">
        <v>0.01</v>
      </c>
      <c r="R27" s="360" t="s">
        <v>639</v>
      </c>
      <c r="S27" s="382"/>
      <c r="T27" s="287"/>
    </row>
    <row r="28" spans="1:20" ht="51">
      <c r="A28" s="68" t="s">
        <v>542</v>
      </c>
      <c r="B28" s="68"/>
      <c r="C28" s="69" t="s">
        <v>591</v>
      </c>
      <c r="D28" s="112">
        <v>44600</v>
      </c>
      <c r="E28" s="112" t="s">
        <v>4490</v>
      </c>
      <c r="F28" s="198" t="s">
        <v>23</v>
      </c>
      <c r="G28" s="198">
        <v>21867</v>
      </c>
      <c r="H28" s="68"/>
      <c r="I28" s="357" t="s">
        <v>1999</v>
      </c>
      <c r="J28" s="68"/>
      <c r="K28" s="68"/>
      <c r="L28" s="68"/>
      <c r="M28" s="68"/>
      <c r="N28" s="358">
        <v>0</v>
      </c>
      <c r="O28" s="358">
        <v>0</v>
      </c>
      <c r="P28" s="359">
        <v>0.01</v>
      </c>
      <c r="Q28" s="359">
        <v>0</v>
      </c>
      <c r="R28" s="360" t="s">
        <v>639</v>
      </c>
      <c r="S28" s="382"/>
      <c r="T28" s="287"/>
    </row>
    <row r="29" spans="1:20" ht="51">
      <c r="A29" s="68" t="s">
        <v>542</v>
      </c>
      <c r="B29" s="68"/>
      <c r="C29" s="69" t="s">
        <v>591</v>
      </c>
      <c r="D29" s="112">
        <v>44601</v>
      </c>
      <c r="E29" s="112" t="s">
        <v>4491</v>
      </c>
      <c r="F29" s="198" t="s">
        <v>23</v>
      </c>
      <c r="G29" s="198">
        <v>21871</v>
      </c>
      <c r="H29" s="68"/>
      <c r="I29" s="357" t="s">
        <v>2000</v>
      </c>
      <c r="J29" s="68"/>
      <c r="K29" s="68"/>
      <c r="L29" s="68"/>
      <c r="M29" s="68"/>
      <c r="N29" s="358">
        <v>0</v>
      </c>
      <c r="O29" s="358">
        <v>0</v>
      </c>
      <c r="P29" s="359">
        <v>0</v>
      </c>
      <c r="Q29" s="359">
        <v>0.01</v>
      </c>
      <c r="R29" s="360" t="s">
        <v>639</v>
      </c>
      <c r="S29" s="382"/>
      <c r="T29" s="287"/>
    </row>
    <row r="30" spans="1:20" ht="51">
      <c r="A30" s="68" t="s">
        <v>542</v>
      </c>
      <c r="B30" s="68"/>
      <c r="C30" s="69" t="s">
        <v>591</v>
      </c>
      <c r="D30" s="112">
        <v>44602</v>
      </c>
      <c r="E30" s="112" t="s">
        <v>4492</v>
      </c>
      <c r="F30" s="198" t="s">
        <v>23</v>
      </c>
      <c r="G30" s="198">
        <v>21875</v>
      </c>
      <c r="H30" s="68"/>
      <c r="I30" s="357" t="s">
        <v>2001</v>
      </c>
      <c r="J30" s="68"/>
      <c r="K30" s="68"/>
      <c r="L30" s="68"/>
      <c r="M30" s="68"/>
      <c r="N30" s="358">
        <v>0</v>
      </c>
      <c r="O30" s="358">
        <v>0</v>
      </c>
      <c r="P30" s="359">
        <v>0.01</v>
      </c>
      <c r="Q30" s="359">
        <v>0</v>
      </c>
      <c r="R30" s="360" t="s">
        <v>639</v>
      </c>
      <c r="S30" s="382"/>
      <c r="T30" s="287"/>
    </row>
    <row r="31" spans="1:20" ht="51">
      <c r="A31" s="68" t="s">
        <v>542</v>
      </c>
      <c r="B31" s="68"/>
      <c r="C31" s="69" t="s">
        <v>591</v>
      </c>
      <c r="D31" s="112">
        <v>44606</v>
      </c>
      <c r="E31" s="112" t="s">
        <v>4493</v>
      </c>
      <c r="F31" s="198" t="s">
        <v>23</v>
      </c>
      <c r="G31" s="198">
        <v>21883</v>
      </c>
      <c r="H31" s="68"/>
      <c r="I31" s="357" t="s">
        <v>2002</v>
      </c>
      <c r="J31" s="68"/>
      <c r="K31" s="68"/>
      <c r="L31" s="68"/>
      <c r="M31" s="68"/>
      <c r="N31" s="358">
        <v>0</v>
      </c>
      <c r="O31" s="358">
        <v>0</v>
      </c>
      <c r="P31" s="359">
        <v>0</v>
      </c>
      <c r="Q31" s="359">
        <v>0.01</v>
      </c>
      <c r="R31" s="360" t="s">
        <v>639</v>
      </c>
      <c r="S31" s="382"/>
      <c r="T31" s="287"/>
    </row>
    <row r="32" spans="1:20" ht="51">
      <c r="A32" s="68" t="s">
        <v>543</v>
      </c>
      <c r="B32" s="68"/>
      <c r="C32" s="69" t="s">
        <v>693</v>
      </c>
      <c r="D32" s="112">
        <v>44607</v>
      </c>
      <c r="E32" s="112" t="s">
        <v>4494</v>
      </c>
      <c r="F32" s="198" t="s">
        <v>20</v>
      </c>
      <c r="G32" s="198">
        <v>15695</v>
      </c>
      <c r="H32" s="68"/>
      <c r="I32" s="357" t="s">
        <v>2003</v>
      </c>
      <c r="J32" s="68"/>
      <c r="K32" s="68"/>
      <c r="L32" s="68"/>
      <c r="M32" s="68"/>
      <c r="N32" s="358">
        <v>78521.48</v>
      </c>
      <c r="O32" s="358">
        <v>0</v>
      </c>
      <c r="P32" s="359">
        <v>538657.35</v>
      </c>
      <c r="Q32" s="359">
        <v>0</v>
      </c>
      <c r="R32" s="360" t="s">
        <v>639</v>
      </c>
      <c r="S32" s="382"/>
      <c r="T32" s="287"/>
    </row>
    <row r="33" spans="1:20" ht="51">
      <c r="A33" s="68" t="s">
        <v>542</v>
      </c>
      <c r="B33" s="68"/>
      <c r="C33" s="69" t="s">
        <v>591</v>
      </c>
      <c r="D33" s="112">
        <v>44607</v>
      </c>
      <c r="E33" s="112" t="s">
        <v>4495</v>
      </c>
      <c r="F33" s="198" t="s">
        <v>23</v>
      </c>
      <c r="G33" s="198">
        <v>21888</v>
      </c>
      <c r="H33" s="68"/>
      <c r="I33" s="357" t="s">
        <v>2004</v>
      </c>
      <c r="J33" s="68"/>
      <c r="K33" s="68"/>
      <c r="L33" s="68"/>
      <c r="M33" s="68"/>
      <c r="N33" s="358">
        <v>0</v>
      </c>
      <c r="O33" s="358">
        <v>0</v>
      </c>
      <c r="P33" s="359">
        <v>0.02</v>
      </c>
      <c r="Q33" s="359">
        <v>0</v>
      </c>
      <c r="R33" s="360" t="s">
        <v>639</v>
      </c>
      <c r="S33" s="382"/>
      <c r="T33" s="287"/>
    </row>
    <row r="34" spans="1:20" ht="51">
      <c r="A34" s="68" t="s">
        <v>542</v>
      </c>
      <c r="B34" s="68"/>
      <c r="C34" s="69" t="s">
        <v>591</v>
      </c>
      <c r="D34" s="112">
        <v>44609</v>
      </c>
      <c r="E34" s="112" t="s">
        <v>4496</v>
      </c>
      <c r="F34" s="198" t="s">
        <v>23</v>
      </c>
      <c r="G34" s="198">
        <v>21897</v>
      </c>
      <c r="H34" s="68"/>
      <c r="I34" s="357" t="s">
        <v>2005</v>
      </c>
      <c r="J34" s="68"/>
      <c r="K34" s="68"/>
      <c r="L34" s="68"/>
      <c r="M34" s="68"/>
      <c r="N34" s="358">
        <v>0</v>
      </c>
      <c r="O34" s="358">
        <v>0</v>
      </c>
      <c r="P34" s="359">
        <v>0</v>
      </c>
      <c r="Q34" s="359">
        <v>0.02</v>
      </c>
      <c r="R34" s="360" t="s">
        <v>639</v>
      </c>
      <c r="S34" s="382"/>
      <c r="T34" s="287"/>
    </row>
    <row r="35" spans="1:20" ht="51">
      <c r="A35" s="68" t="s">
        <v>542</v>
      </c>
      <c r="B35" s="68"/>
      <c r="C35" s="69" t="s">
        <v>591</v>
      </c>
      <c r="D35" s="112">
        <v>44616</v>
      </c>
      <c r="E35" s="112" t="s">
        <v>4497</v>
      </c>
      <c r="F35" s="198" t="s">
        <v>23</v>
      </c>
      <c r="G35" s="198">
        <v>21919</v>
      </c>
      <c r="H35" s="68"/>
      <c r="I35" s="357" t="s">
        <v>2006</v>
      </c>
      <c r="J35" s="68"/>
      <c r="K35" s="68"/>
      <c r="L35" s="68"/>
      <c r="M35" s="68"/>
      <c r="N35" s="358">
        <v>0</v>
      </c>
      <c r="O35" s="358">
        <v>0</v>
      </c>
      <c r="P35" s="359">
        <v>0</v>
      </c>
      <c r="Q35" s="359">
        <v>0.02</v>
      </c>
      <c r="R35" s="360" t="s">
        <v>639</v>
      </c>
      <c r="S35" s="382"/>
      <c r="T35" s="287"/>
    </row>
    <row r="36" spans="1:20" ht="51">
      <c r="A36" s="68" t="s">
        <v>542</v>
      </c>
      <c r="B36" s="68"/>
      <c r="C36" s="69" t="s">
        <v>591</v>
      </c>
      <c r="D36" s="112">
        <v>44617</v>
      </c>
      <c r="E36" s="112" t="s">
        <v>4498</v>
      </c>
      <c r="F36" s="198" t="s">
        <v>23</v>
      </c>
      <c r="G36" s="198">
        <v>21924</v>
      </c>
      <c r="H36" s="68"/>
      <c r="I36" s="357" t="s">
        <v>2007</v>
      </c>
      <c r="J36" s="68"/>
      <c r="K36" s="68"/>
      <c r="L36" s="68"/>
      <c r="M36" s="68"/>
      <c r="N36" s="358">
        <v>0</v>
      </c>
      <c r="O36" s="358">
        <v>0</v>
      </c>
      <c r="P36" s="359">
        <v>0</v>
      </c>
      <c r="Q36" s="359">
        <v>0.01</v>
      </c>
      <c r="R36" s="360" t="s">
        <v>639</v>
      </c>
      <c r="S36" s="382"/>
      <c r="T36" s="287"/>
    </row>
    <row r="37" spans="1:20" ht="38.25">
      <c r="A37" s="68" t="s">
        <v>543</v>
      </c>
      <c r="B37" s="68"/>
      <c r="C37" s="69" t="s">
        <v>693</v>
      </c>
      <c r="D37" s="112">
        <v>44622</v>
      </c>
      <c r="E37" s="112" t="s">
        <v>4499</v>
      </c>
      <c r="F37" s="198" t="s">
        <v>6</v>
      </c>
      <c r="G37" s="198">
        <v>1799632</v>
      </c>
      <c r="H37" s="68"/>
      <c r="I37" s="357" t="s">
        <v>2264</v>
      </c>
      <c r="J37" s="68"/>
      <c r="K37" s="68"/>
      <c r="L37" s="68"/>
      <c r="M37" s="68"/>
      <c r="N37" s="358">
        <v>0</v>
      </c>
      <c r="O37" s="358">
        <v>53861956.409999996</v>
      </c>
      <c r="P37" s="359">
        <v>0</v>
      </c>
      <c r="Q37" s="359">
        <v>369493020.97000003</v>
      </c>
      <c r="R37" s="360" t="s">
        <v>639</v>
      </c>
      <c r="S37" s="382"/>
      <c r="T37" s="287"/>
    </row>
    <row r="38" spans="1:20" ht="51">
      <c r="A38" s="68" t="s">
        <v>542</v>
      </c>
      <c r="B38" s="68"/>
      <c r="C38" s="69" t="s">
        <v>591</v>
      </c>
      <c r="D38" s="112">
        <v>44622</v>
      </c>
      <c r="E38" s="112" t="s">
        <v>4500</v>
      </c>
      <c r="F38" s="198" t="s">
        <v>23</v>
      </c>
      <c r="G38" s="198">
        <v>21928</v>
      </c>
      <c r="H38" s="68"/>
      <c r="I38" s="357" t="s">
        <v>2265</v>
      </c>
      <c r="J38" s="68"/>
      <c r="K38" s="68"/>
      <c r="L38" s="68"/>
      <c r="M38" s="68"/>
      <c r="N38" s="358">
        <v>0</v>
      </c>
      <c r="O38" s="358">
        <v>0</v>
      </c>
      <c r="P38" s="359">
        <v>0</v>
      </c>
      <c r="Q38" s="359">
        <v>0.02</v>
      </c>
      <c r="R38" s="360" t="s">
        <v>639</v>
      </c>
      <c r="S38" s="382"/>
      <c r="T38" s="287"/>
    </row>
    <row r="39" spans="1:20" ht="51">
      <c r="A39" s="68" t="s">
        <v>542</v>
      </c>
      <c r="B39" s="68"/>
      <c r="C39" s="69" t="s">
        <v>591</v>
      </c>
      <c r="D39" s="112">
        <v>44624</v>
      </c>
      <c r="E39" s="112" t="s">
        <v>4501</v>
      </c>
      <c r="F39" s="198" t="s">
        <v>23</v>
      </c>
      <c r="G39" s="198">
        <v>21936</v>
      </c>
      <c r="H39" s="68"/>
      <c r="I39" s="357" t="s">
        <v>2266</v>
      </c>
      <c r="J39" s="68"/>
      <c r="K39" s="68"/>
      <c r="L39" s="68"/>
      <c r="M39" s="68"/>
      <c r="N39" s="358">
        <v>0</v>
      </c>
      <c r="O39" s="358">
        <v>0</v>
      </c>
      <c r="P39" s="359">
        <v>0</v>
      </c>
      <c r="Q39" s="359">
        <v>0.01</v>
      </c>
      <c r="R39" s="360" t="s">
        <v>639</v>
      </c>
      <c r="S39" s="382"/>
      <c r="T39" s="287"/>
    </row>
    <row r="40" spans="1:20" ht="51">
      <c r="A40" s="68" t="s">
        <v>542</v>
      </c>
      <c r="B40" s="68"/>
      <c r="C40" s="69" t="s">
        <v>591</v>
      </c>
      <c r="D40" s="112">
        <v>44627</v>
      </c>
      <c r="E40" s="112" t="s">
        <v>4502</v>
      </c>
      <c r="F40" s="198" t="s">
        <v>23</v>
      </c>
      <c r="G40" s="198">
        <v>21940</v>
      </c>
      <c r="H40" s="68"/>
      <c r="I40" s="357" t="s">
        <v>2267</v>
      </c>
      <c r="J40" s="68"/>
      <c r="K40" s="68"/>
      <c r="L40" s="68"/>
      <c r="M40" s="68"/>
      <c r="N40" s="358">
        <v>0</v>
      </c>
      <c r="O40" s="358">
        <v>0</v>
      </c>
      <c r="P40" s="359">
        <v>0</v>
      </c>
      <c r="Q40" s="359">
        <v>0.01</v>
      </c>
      <c r="R40" s="360" t="s">
        <v>639</v>
      </c>
      <c r="S40" s="382"/>
      <c r="T40" s="287"/>
    </row>
    <row r="41" spans="1:20" ht="51">
      <c r="A41" s="68" t="s">
        <v>542</v>
      </c>
      <c r="B41" s="68"/>
      <c r="C41" s="69" t="s">
        <v>591</v>
      </c>
      <c r="D41" s="112">
        <v>44628</v>
      </c>
      <c r="E41" s="112" t="s">
        <v>4503</v>
      </c>
      <c r="F41" s="198" t="s">
        <v>23</v>
      </c>
      <c r="G41" s="198">
        <v>21945</v>
      </c>
      <c r="H41" s="68"/>
      <c r="I41" s="357" t="s">
        <v>2268</v>
      </c>
      <c r="J41" s="68"/>
      <c r="K41" s="68"/>
      <c r="L41" s="68"/>
      <c r="M41" s="68"/>
      <c r="N41" s="358">
        <v>0</v>
      </c>
      <c r="O41" s="358">
        <v>0</v>
      </c>
      <c r="P41" s="359">
        <v>0.03</v>
      </c>
      <c r="Q41" s="359">
        <v>0</v>
      </c>
      <c r="R41" s="360" t="s">
        <v>639</v>
      </c>
      <c r="S41" s="382"/>
      <c r="T41" s="287"/>
    </row>
    <row r="42" spans="1:20" ht="51">
      <c r="A42" s="68" t="s">
        <v>542</v>
      </c>
      <c r="B42" s="68"/>
      <c r="C42" s="69" t="s">
        <v>591</v>
      </c>
      <c r="D42" s="112">
        <v>44629</v>
      </c>
      <c r="E42" s="112" t="s">
        <v>4504</v>
      </c>
      <c r="F42" s="198" t="s">
        <v>23</v>
      </c>
      <c r="G42" s="198">
        <v>21950</v>
      </c>
      <c r="H42" s="68"/>
      <c r="I42" s="357" t="s">
        <v>2269</v>
      </c>
      <c r="J42" s="68"/>
      <c r="K42" s="68"/>
      <c r="L42" s="68"/>
      <c r="M42" s="68"/>
      <c r="N42" s="358">
        <v>0</v>
      </c>
      <c r="O42" s="358">
        <v>0</v>
      </c>
      <c r="P42" s="359">
        <v>0.01</v>
      </c>
      <c r="Q42" s="359">
        <v>0</v>
      </c>
      <c r="R42" s="360" t="s">
        <v>639</v>
      </c>
      <c r="S42" s="382"/>
      <c r="T42" s="287"/>
    </row>
    <row r="43" spans="1:20" ht="51">
      <c r="A43" s="68" t="s">
        <v>542</v>
      </c>
      <c r="B43" s="68"/>
      <c r="C43" s="69" t="s">
        <v>591</v>
      </c>
      <c r="D43" s="112">
        <v>44631</v>
      </c>
      <c r="E43" s="112" t="s">
        <v>4505</v>
      </c>
      <c r="F43" s="198" t="s">
        <v>23</v>
      </c>
      <c r="G43" s="198">
        <v>21958</v>
      </c>
      <c r="H43" s="68"/>
      <c r="I43" s="357" t="s">
        <v>2270</v>
      </c>
      <c r="J43" s="68"/>
      <c r="K43" s="68"/>
      <c r="L43" s="68"/>
      <c r="M43" s="68"/>
      <c r="N43" s="358">
        <v>0</v>
      </c>
      <c r="O43" s="358">
        <v>0</v>
      </c>
      <c r="P43" s="359">
        <v>0.02</v>
      </c>
      <c r="Q43" s="359">
        <v>0</v>
      </c>
      <c r="R43" s="360" t="s">
        <v>639</v>
      </c>
      <c r="S43" s="382"/>
      <c r="T43" s="287"/>
    </row>
    <row r="44" spans="1:20" ht="51">
      <c r="A44" s="68" t="s">
        <v>551</v>
      </c>
      <c r="B44" s="68"/>
      <c r="C44" s="69" t="s">
        <v>590</v>
      </c>
      <c r="D44" s="112">
        <v>44634</v>
      </c>
      <c r="E44" s="112" t="s">
        <v>4506</v>
      </c>
      <c r="F44" s="198" t="s">
        <v>3</v>
      </c>
      <c r="G44" s="198">
        <v>2005696</v>
      </c>
      <c r="H44" s="68"/>
      <c r="I44" s="357" t="s">
        <v>2271</v>
      </c>
      <c r="J44" s="68"/>
      <c r="K44" s="68"/>
      <c r="L44" s="68"/>
      <c r="M44" s="68"/>
      <c r="N44" s="358">
        <v>0</v>
      </c>
      <c r="O44" s="358">
        <v>35</v>
      </c>
      <c r="P44" s="359">
        <v>0</v>
      </c>
      <c r="Q44" s="359">
        <v>240.1</v>
      </c>
      <c r="R44" s="360" t="s">
        <v>639</v>
      </c>
      <c r="S44" s="382"/>
      <c r="T44" s="287"/>
    </row>
    <row r="45" spans="1:20" ht="51">
      <c r="A45" s="68" t="s">
        <v>542</v>
      </c>
      <c r="B45" s="68"/>
      <c r="C45" s="69" t="s">
        <v>591</v>
      </c>
      <c r="D45" s="112">
        <v>44634</v>
      </c>
      <c r="E45" s="112" t="s">
        <v>4507</v>
      </c>
      <c r="F45" s="198" t="s">
        <v>23</v>
      </c>
      <c r="G45" s="198">
        <v>21962</v>
      </c>
      <c r="H45" s="68"/>
      <c r="I45" s="357" t="s">
        <v>2272</v>
      </c>
      <c r="J45" s="68"/>
      <c r="K45" s="68"/>
      <c r="L45" s="68"/>
      <c r="M45" s="68"/>
      <c r="N45" s="358">
        <v>0</v>
      </c>
      <c r="O45" s="358">
        <v>0</v>
      </c>
      <c r="P45" s="359">
        <v>0</v>
      </c>
      <c r="Q45" s="359">
        <v>0.02</v>
      </c>
      <c r="R45" s="360" t="s">
        <v>639</v>
      </c>
      <c r="S45" s="382"/>
      <c r="T45" s="287"/>
    </row>
    <row r="46" spans="1:20" ht="51">
      <c r="A46" s="68" t="s">
        <v>542</v>
      </c>
      <c r="B46" s="68"/>
      <c r="C46" s="69" t="s">
        <v>591</v>
      </c>
      <c r="D46" s="112">
        <v>44635</v>
      </c>
      <c r="E46" s="112" t="s">
        <v>4508</v>
      </c>
      <c r="F46" s="198" t="s">
        <v>23</v>
      </c>
      <c r="G46" s="198">
        <v>21967</v>
      </c>
      <c r="H46" s="68"/>
      <c r="I46" s="357" t="s">
        <v>2273</v>
      </c>
      <c r="J46" s="68"/>
      <c r="K46" s="68"/>
      <c r="L46" s="68"/>
      <c r="M46" s="68"/>
      <c r="N46" s="358">
        <v>0</v>
      </c>
      <c r="O46" s="358">
        <v>0</v>
      </c>
      <c r="P46" s="359">
        <v>0</v>
      </c>
      <c r="Q46" s="359">
        <v>0.02</v>
      </c>
      <c r="R46" s="360" t="s">
        <v>639</v>
      </c>
      <c r="S46" s="382"/>
      <c r="T46" s="287"/>
    </row>
    <row r="47" spans="1:20" ht="51">
      <c r="A47" s="68" t="s">
        <v>542</v>
      </c>
      <c r="B47" s="68"/>
      <c r="C47" s="69" t="s">
        <v>591</v>
      </c>
      <c r="D47" s="112">
        <v>44636</v>
      </c>
      <c r="E47" s="112" t="s">
        <v>4509</v>
      </c>
      <c r="F47" s="198" t="s">
        <v>23</v>
      </c>
      <c r="G47" s="198">
        <v>21972</v>
      </c>
      <c r="H47" s="68"/>
      <c r="I47" s="357" t="s">
        <v>2274</v>
      </c>
      <c r="J47" s="68"/>
      <c r="K47" s="68"/>
      <c r="L47" s="68"/>
      <c r="M47" s="68"/>
      <c r="N47" s="358">
        <v>0</v>
      </c>
      <c r="O47" s="358">
        <v>0</v>
      </c>
      <c r="P47" s="359">
        <v>0.02</v>
      </c>
      <c r="Q47" s="359">
        <v>0</v>
      </c>
      <c r="R47" s="360" t="s">
        <v>639</v>
      </c>
      <c r="S47" s="382"/>
      <c r="T47" s="287"/>
    </row>
    <row r="48" spans="1:20" ht="51">
      <c r="A48" s="68" t="s">
        <v>542</v>
      </c>
      <c r="B48" s="68"/>
      <c r="C48" s="69" t="s">
        <v>591</v>
      </c>
      <c r="D48" s="112">
        <v>44637</v>
      </c>
      <c r="E48" s="112" t="s">
        <v>4510</v>
      </c>
      <c r="F48" s="198" t="s">
        <v>23</v>
      </c>
      <c r="G48" s="198">
        <v>21976</v>
      </c>
      <c r="H48" s="68"/>
      <c r="I48" s="357" t="s">
        <v>2275</v>
      </c>
      <c r="J48" s="68"/>
      <c r="K48" s="68"/>
      <c r="L48" s="68"/>
      <c r="M48" s="68"/>
      <c r="N48" s="358">
        <v>0</v>
      </c>
      <c r="O48" s="358">
        <v>0</v>
      </c>
      <c r="P48" s="359">
        <v>0</v>
      </c>
      <c r="Q48" s="359">
        <v>0.01</v>
      </c>
      <c r="R48" s="360" t="s">
        <v>639</v>
      </c>
      <c r="S48" s="382"/>
      <c r="T48" s="287"/>
    </row>
    <row r="49" spans="1:20" ht="51">
      <c r="A49" s="68" t="s">
        <v>543</v>
      </c>
      <c r="B49" s="68"/>
      <c r="C49" s="69" t="s">
        <v>693</v>
      </c>
      <c r="D49" s="112">
        <v>44638</v>
      </c>
      <c r="E49" s="112" t="s">
        <v>4511</v>
      </c>
      <c r="F49" s="198" t="s">
        <v>20</v>
      </c>
      <c r="G49" s="198">
        <v>15822</v>
      </c>
      <c r="H49" s="68"/>
      <c r="I49" s="357" t="s">
        <v>2276</v>
      </c>
      <c r="J49" s="68"/>
      <c r="K49" s="68"/>
      <c r="L49" s="68"/>
      <c r="M49" s="68"/>
      <c r="N49" s="358">
        <v>22500000</v>
      </c>
      <c r="O49" s="358">
        <v>0</v>
      </c>
      <c r="P49" s="359">
        <v>154350000</v>
      </c>
      <c r="Q49" s="359">
        <v>0</v>
      </c>
      <c r="R49" s="360" t="s">
        <v>639</v>
      </c>
      <c r="S49" s="382"/>
      <c r="T49" s="287"/>
    </row>
    <row r="50" spans="1:20" ht="51">
      <c r="A50" s="68" t="s">
        <v>542</v>
      </c>
      <c r="B50" s="68"/>
      <c r="C50" s="69" t="s">
        <v>591</v>
      </c>
      <c r="D50" s="112">
        <v>44638</v>
      </c>
      <c r="E50" s="112" t="s">
        <v>4512</v>
      </c>
      <c r="F50" s="198" t="s">
        <v>23</v>
      </c>
      <c r="G50" s="198">
        <v>21980</v>
      </c>
      <c r="H50" s="68"/>
      <c r="I50" s="357" t="s">
        <v>2277</v>
      </c>
      <c r="J50" s="68"/>
      <c r="K50" s="68"/>
      <c r="L50" s="68"/>
      <c r="M50" s="68"/>
      <c r="N50" s="358">
        <v>0</v>
      </c>
      <c r="O50" s="358">
        <v>0</v>
      </c>
      <c r="P50" s="359">
        <v>0.01</v>
      </c>
      <c r="Q50" s="359">
        <v>0</v>
      </c>
      <c r="R50" s="360" t="s">
        <v>639</v>
      </c>
      <c r="S50" s="382"/>
      <c r="T50" s="287"/>
    </row>
    <row r="51" spans="1:20" ht="76.5">
      <c r="A51" s="68" t="s">
        <v>543</v>
      </c>
      <c r="B51" s="68"/>
      <c r="C51" s="69" t="s">
        <v>693</v>
      </c>
      <c r="D51" s="112">
        <v>44641</v>
      </c>
      <c r="E51" s="112" t="s">
        <v>4513</v>
      </c>
      <c r="F51" s="198" t="s">
        <v>13</v>
      </c>
      <c r="G51" s="198">
        <v>15797</v>
      </c>
      <c r="H51" s="68"/>
      <c r="I51" s="357" t="s">
        <v>2278</v>
      </c>
      <c r="J51" s="68"/>
      <c r="K51" s="68"/>
      <c r="L51" s="68"/>
      <c r="M51" s="68"/>
      <c r="N51" s="358">
        <v>10</v>
      </c>
      <c r="O51" s="358">
        <v>0</v>
      </c>
      <c r="P51" s="359">
        <v>68.599999999999994</v>
      </c>
      <c r="Q51" s="359">
        <v>0</v>
      </c>
      <c r="R51" s="360" t="s">
        <v>639</v>
      </c>
      <c r="S51" s="382"/>
      <c r="T51" s="287"/>
    </row>
    <row r="52" spans="1:20" ht="76.5">
      <c r="A52" s="68" t="s">
        <v>543</v>
      </c>
      <c r="B52" s="68"/>
      <c r="C52" s="69" t="s">
        <v>693</v>
      </c>
      <c r="D52" s="112">
        <v>44641</v>
      </c>
      <c r="E52" s="112" t="s">
        <v>4514</v>
      </c>
      <c r="F52" s="198" t="s">
        <v>13</v>
      </c>
      <c r="G52" s="198">
        <v>15798</v>
      </c>
      <c r="H52" s="68"/>
      <c r="I52" s="357" t="s">
        <v>2279</v>
      </c>
      <c r="J52" s="68"/>
      <c r="K52" s="68"/>
      <c r="L52" s="68"/>
      <c r="M52" s="68"/>
      <c r="N52" s="358">
        <v>10</v>
      </c>
      <c r="O52" s="358">
        <v>0</v>
      </c>
      <c r="P52" s="359">
        <v>68.599999999999994</v>
      </c>
      <c r="Q52" s="359">
        <v>0</v>
      </c>
      <c r="R52" s="360" t="s">
        <v>639</v>
      </c>
      <c r="S52" s="382"/>
      <c r="T52" s="287"/>
    </row>
    <row r="53" spans="1:20" ht="76.5">
      <c r="A53" s="68" t="s">
        <v>543</v>
      </c>
      <c r="B53" s="68"/>
      <c r="C53" s="69" t="s">
        <v>693</v>
      </c>
      <c r="D53" s="112">
        <v>44641</v>
      </c>
      <c r="E53" s="112" t="s">
        <v>4515</v>
      </c>
      <c r="F53" s="198" t="s">
        <v>13</v>
      </c>
      <c r="G53" s="198">
        <v>15795</v>
      </c>
      <c r="H53" s="68"/>
      <c r="I53" s="357" t="s">
        <v>2280</v>
      </c>
      <c r="J53" s="68"/>
      <c r="K53" s="68"/>
      <c r="L53" s="68"/>
      <c r="M53" s="68"/>
      <c r="N53" s="358">
        <v>10</v>
      </c>
      <c r="O53" s="358">
        <v>0</v>
      </c>
      <c r="P53" s="359">
        <v>68.599999999999994</v>
      </c>
      <c r="Q53" s="359">
        <v>0</v>
      </c>
      <c r="R53" s="360" t="s">
        <v>639</v>
      </c>
      <c r="S53" s="382"/>
      <c r="T53" s="287"/>
    </row>
    <row r="54" spans="1:20" ht="76.5">
      <c r="A54" s="68" t="s">
        <v>543</v>
      </c>
      <c r="B54" s="68"/>
      <c r="C54" s="69" t="s">
        <v>693</v>
      </c>
      <c r="D54" s="112">
        <v>44641</v>
      </c>
      <c r="E54" s="112" t="s">
        <v>4516</v>
      </c>
      <c r="F54" s="198" t="s">
        <v>13</v>
      </c>
      <c r="G54" s="198">
        <v>15794</v>
      </c>
      <c r="H54" s="68"/>
      <c r="I54" s="357" t="s">
        <v>2281</v>
      </c>
      <c r="J54" s="68"/>
      <c r="K54" s="68"/>
      <c r="L54" s="68"/>
      <c r="M54" s="68"/>
      <c r="N54" s="358">
        <v>10</v>
      </c>
      <c r="O54" s="358">
        <v>0</v>
      </c>
      <c r="P54" s="359">
        <v>68.599999999999994</v>
      </c>
      <c r="Q54" s="359">
        <v>0</v>
      </c>
      <c r="R54" s="360" t="s">
        <v>639</v>
      </c>
      <c r="S54" s="382"/>
      <c r="T54" s="287"/>
    </row>
    <row r="55" spans="1:20" ht="76.5">
      <c r="A55" s="68" t="s">
        <v>543</v>
      </c>
      <c r="B55" s="68"/>
      <c r="C55" s="69" t="s">
        <v>693</v>
      </c>
      <c r="D55" s="112">
        <v>44641</v>
      </c>
      <c r="E55" s="112" t="s">
        <v>4517</v>
      </c>
      <c r="F55" s="198" t="s">
        <v>13</v>
      </c>
      <c r="G55" s="198">
        <v>15799</v>
      </c>
      <c r="H55" s="68"/>
      <c r="I55" s="357" t="s">
        <v>2282</v>
      </c>
      <c r="J55" s="68"/>
      <c r="K55" s="68"/>
      <c r="L55" s="68"/>
      <c r="M55" s="68"/>
      <c r="N55" s="358">
        <v>10</v>
      </c>
      <c r="O55" s="358">
        <v>0</v>
      </c>
      <c r="P55" s="359">
        <v>68.599999999999994</v>
      </c>
      <c r="Q55" s="359">
        <v>0</v>
      </c>
      <c r="R55" s="360" t="s">
        <v>639</v>
      </c>
      <c r="S55" s="382"/>
      <c r="T55" s="287"/>
    </row>
    <row r="56" spans="1:20" ht="76.5">
      <c r="A56" s="68" t="s">
        <v>543</v>
      </c>
      <c r="B56" s="68"/>
      <c r="C56" s="69" t="s">
        <v>693</v>
      </c>
      <c r="D56" s="112">
        <v>44641</v>
      </c>
      <c r="E56" s="112" t="s">
        <v>4518</v>
      </c>
      <c r="F56" s="198" t="s">
        <v>13</v>
      </c>
      <c r="G56" s="198">
        <v>15790</v>
      </c>
      <c r="H56" s="68"/>
      <c r="I56" s="357" t="s">
        <v>2283</v>
      </c>
      <c r="J56" s="68"/>
      <c r="K56" s="68"/>
      <c r="L56" s="68"/>
      <c r="M56" s="68"/>
      <c r="N56" s="358">
        <v>10</v>
      </c>
      <c r="O56" s="358">
        <v>0</v>
      </c>
      <c r="P56" s="359">
        <v>68.599999999999994</v>
      </c>
      <c r="Q56" s="359">
        <v>0</v>
      </c>
      <c r="R56" s="360" t="s">
        <v>639</v>
      </c>
      <c r="S56" s="382"/>
      <c r="T56" s="287"/>
    </row>
    <row r="57" spans="1:20" ht="102">
      <c r="A57" s="68" t="s">
        <v>542</v>
      </c>
      <c r="B57" s="68"/>
      <c r="C57" s="69" t="s">
        <v>591</v>
      </c>
      <c r="D57" s="112">
        <v>44641</v>
      </c>
      <c r="E57" s="112" t="s">
        <v>4519</v>
      </c>
      <c r="F57" s="198" t="s">
        <v>13</v>
      </c>
      <c r="G57" s="198">
        <v>1028762</v>
      </c>
      <c r="H57" s="68"/>
      <c r="I57" s="357" t="s">
        <v>2284</v>
      </c>
      <c r="J57" s="68"/>
      <c r="K57" s="68"/>
      <c r="L57" s="68"/>
      <c r="M57" s="68"/>
      <c r="N57" s="358">
        <v>300</v>
      </c>
      <c r="O57" s="358">
        <v>0</v>
      </c>
      <c r="P57" s="359">
        <v>2058</v>
      </c>
      <c r="Q57" s="359">
        <v>0</v>
      </c>
      <c r="R57" s="360" t="s">
        <v>639</v>
      </c>
      <c r="S57" s="382"/>
      <c r="T57" s="287"/>
    </row>
    <row r="58" spans="1:20" ht="63.75">
      <c r="A58" s="68" t="s">
        <v>543</v>
      </c>
      <c r="B58" s="68"/>
      <c r="C58" s="69" t="s">
        <v>693</v>
      </c>
      <c r="D58" s="112">
        <v>44641</v>
      </c>
      <c r="E58" s="112" t="s">
        <v>4520</v>
      </c>
      <c r="F58" s="198" t="s">
        <v>13</v>
      </c>
      <c r="G58" s="198">
        <v>1028711</v>
      </c>
      <c r="H58" s="68"/>
      <c r="I58" s="357" t="s">
        <v>2285</v>
      </c>
      <c r="J58" s="68"/>
      <c r="K58" s="68"/>
      <c r="L58" s="68"/>
      <c r="M58" s="68"/>
      <c r="N58" s="358">
        <v>20</v>
      </c>
      <c r="O58" s="358">
        <v>0</v>
      </c>
      <c r="P58" s="359">
        <v>137.19999999999999</v>
      </c>
      <c r="Q58" s="359">
        <v>0</v>
      </c>
      <c r="R58" s="360" t="s">
        <v>639</v>
      </c>
      <c r="S58" s="382"/>
      <c r="T58" s="287"/>
    </row>
    <row r="59" spans="1:20" ht="51">
      <c r="A59" s="68" t="s">
        <v>542</v>
      </c>
      <c r="B59" s="68"/>
      <c r="C59" s="69" t="s">
        <v>591</v>
      </c>
      <c r="D59" s="112">
        <v>44641</v>
      </c>
      <c r="E59" s="112" t="s">
        <v>4521</v>
      </c>
      <c r="F59" s="198" t="s">
        <v>23</v>
      </c>
      <c r="G59" s="198">
        <v>21984</v>
      </c>
      <c r="H59" s="68"/>
      <c r="I59" s="357" t="s">
        <v>2286</v>
      </c>
      <c r="J59" s="68"/>
      <c r="K59" s="68"/>
      <c r="L59" s="68"/>
      <c r="M59" s="68"/>
      <c r="N59" s="358">
        <v>0</v>
      </c>
      <c r="O59" s="358">
        <v>0</v>
      </c>
      <c r="P59" s="359">
        <v>0.02</v>
      </c>
      <c r="Q59" s="359">
        <v>0</v>
      </c>
      <c r="R59" s="360" t="s">
        <v>639</v>
      </c>
      <c r="S59" s="382"/>
      <c r="T59" s="287"/>
    </row>
    <row r="60" spans="1:20" ht="51">
      <c r="A60" s="68" t="s">
        <v>542</v>
      </c>
      <c r="B60" s="68"/>
      <c r="C60" s="69" t="s">
        <v>591</v>
      </c>
      <c r="D60" s="112">
        <v>44642</v>
      </c>
      <c r="E60" s="112" t="s">
        <v>4522</v>
      </c>
      <c r="F60" s="198" t="s">
        <v>23</v>
      </c>
      <c r="G60" s="198">
        <v>21989</v>
      </c>
      <c r="H60" s="68"/>
      <c r="I60" s="357" t="s">
        <v>2287</v>
      </c>
      <c r="J60" s="68"/>
      <c r="K60" s="68"/>
      <c r="L60" s="68"/>
      <c r="M60" s="68"/>
      <c r="N60" s="358">
        <v>0</v>
      </c>
      <c r="O60" s="358">
        <v>0</v>
      </c>
      <c r="P60" s="359">
        <v>0.01</v>
      </c>
      <c r="Q60" s="359">
        <v>0</v>
      </c>
      <c r="R60" s="360" t="s">
        <v>639</v>
      </c>
      <c r="S60" s="382"/>
      <c r="T60" s="287"/>
    </row>
    <row r="61" spans="1:20" ht="51">
      <c r="A61" s="68" t="s">
        <v>542</v>
      </c>
      <c r="B61" s="68"/>
      <c r="C61" s="69" t="s">
        <v>591</v>
      </c>
      <c r="D61" s="112">
        <v>44643</v>
      </c>
      <c r="E61" s="112" t="s">
        <v>4523</v>
      </c>
      <c r="F61" s="198" t="s">
        <v>23</v>
      </c>
      <c r="G61" s="198">
        <v>21994</v>
      </c>
      <c r="H61" s="68"/>
      <c r="I61" s="357" t="s">
        <v>2288</v>
      </c>
      <c r="J61" s="68"/>
      <c r="K61" s="68"/>
      <c r="L61" s="68"/>
      <c r="M61" s="68"/>
      <c r="N61" s="358">
        <v>0</v>
      </c>
      <c r="O61" s="358">
        <v>0</v>
      </c>
      <c r="P61" s="359">
        <v>0.03</v>
      </c>
      <c r="Q61" s="359">
        <v>0</v>
      </c>
      <c r="R61" s="360" t="s">
        <v>639</v>
      </c>
      <c r="S61" s="382"/>
      <c r="T61" s="287"/>
    </row>
    <row r="62" spans="1:20" ht="51">
      <c r="A62" s="68" t="s">
        <v>542</v>
      </c>
      <c r="B62" s="68"/>
      <c r="C62" s="69" t="s">
        <v>591</v>
      </c>
      <c r="D62" s="112">
        <v>44644</v>
      </c>
      <c r="E62" s="112" t="s">
        <v>4524</v>
      </c>
      <c r="F62" s="198" t="s">
        <v>23</v>
      </c>
      <c r="G62" s="198">
        <v>21998</v>
      </c>
      <c r="H62" s="68"/>
      <c r="I62" s="357" t="s">
        <v>2289</v>
      </c>
      <c r="J62" s="68"/>
      <c r="K62" s="68"/>
      <c r="L62" s="68"/>
      <c r="M62" s="68"/>
      <c r="N62" s="358">
        <v>0</v>
      </c>
      <c r="O62" s="358">
        <v>0</v>
      </c>
      <c r="P62" s="359">
        <v>0</v>
      </c>
      <c r="Q62" s="359">
        <v>0.01</v>
      </c>
      <c r="R62" s="360" t="s">
        <v>639</v>
      </c>
      <c r="S62" s="382"/>
      <c r="T62" s="287"/>
    </row>
    <row r="63" spans="1:20" ht="51">
      <c r="A63" s="68" t="s">
        <v>542</v>
      </c>
      <c r="B63" s="68"/>
      <c r="C63" s="69" t="s">
        <v>591</v>
      </c>
      <c r="D63" s="112">
        <v>44645</v>
      </c>
      <c r="E63" s="112" t="s">
        <v>4525</v>
      </c>
      <c r="F63" s="198" t="s">
        <v>23</v>
      </c>
      <c r="G63" s="198">
        <v>22002</v>
      </c>
      <c r="H63" s="68"/>
      <c r="I63" s="357" t="s">
        <v>2290</v>
      </c>
      <c r="J63" s="68"/>
      <c r="K63" s="68"/>
      <c r="L63" s="68"/>
      <c r="M63" s="68"/>
      <c r="N63" s="358">
        <v>0</v>
      </c>
      <c r="O63" s="358">
        <v>0</v>
      </c>
      <c r="P63" s="359">
        <v>0.02</v>
      </c>
      <c r="Q63" s="359">
        <v>0</v>
      </c>
      <c r="R63" s="360" t="s">
        <v>639</v>
      </c>
      <c r="S63" s="382"/>
      <c r="T63" s="287"/>
    </row>
    <row r="64" spans="1:20" ht="51">
      <c r="A64" s="68" t="s">
        <v>542</v>
      </c>
      <c r="B64" s="68"/>
      <c r="C64" s="69" t="s">
        <v>591</v>
      </c>
      <c r="D64" s="112">
        <v>44648</v>
      </c>
      <c r="E64" s="112" t="s">
        <v>4526</v>
      </c>
      <c r="F64" s="198" t="s">
        <v>23</v>
      </c>
      <c r="G64" s="198">
        <v>22006</v>
      </c>
      <c r="H64" s="68"/>
      <c r="I64" s="357" t="s">
        <v>2291</v>
      </c>
      <c r="J64" s="68"/>
      <c r="K64" s="68"/>
      <c r="L64" s="68"/>
      <c r="M64" s="68"/>
      <c r="N64" s="358">
        <v>0</v>
      </c>
      <c r="O64" s="358">
        <v>0</v>
      </c>
      <c r="P64" s="359">
        <v>0.02</v>
      </c>
      <c r="Q64" s="359">
        <v>0</v>
      </c>
      <c r="R64" s="360" t="s">
        <v>639</v>
      </c>
      <c r="S64" s="382"/>
      <c r="T64" s="287"/>
    </row>
    <row r="65" spans="1:20" ht="102">
      <c r="A65" s="68" t="s">
        <v>542</v>
      </c>
      <c r="B65" s="68"/>
      <c r="C65" s="69" t="s">
        <v>591</v>
      </c>
      <c r="D65" s="112">
        <v>44649</v>
      </c>
      <c r="E65" s="112" t="s">
        <v>4527</v>
      </c>
      <c r="F65" s="198" t="s">
        <v>13</v>
      </c>
      <c r="G65" s="198">
        <v>1029264</v>
      </c>
      <c r="H65" s="68"/>
      <c r="I65" s="357" t="s">
        <v>2292</v>
      </c>
      <c r="J65" s="68"/>
      <c r="K65" s="68"/>
      <c r="L65" s="68"/>
      <c r="M65" s="68"/>
      <c r="N65" s="358">
        <v>10.99</v>
      </c>
      <c r="O65" s="358">
        <v>0</v>
      </c>
      <c r="P65" s="359">
        <v>75.39</v>
      </c>
      <c r="Q65" s="359">
        <v>0</v>
      </c>
      <c r="R65" s="360" t="s">
        <v>639</v>
      </c>
      <c r="S65" s="382"/>
      <c r="T65" s="287"/>
    </row>
    <row r="66" spans="1:20" ht="51">
      <c r="A66" s="68" t="s">
        <v>542</v>
      </c>
      <c r="B66" s="68"/>
      <c r="C66" s="69" t="s">
        <v>591</v>
      </c>
      <c r="D66" s="112">
        <v>44649</v>
      </c>
      <c r="E66" s="112" t="s">
        <v>4528</v>
      </c>
      <c r="F66" s="198" t="s">
        <v>23</v>
      </c>
      <c r="G66" s="198">
        <v>22010</v>
      </c>
      <c r="H66" s="68"/>
      <c r="I66" s="357" t="s">
        <v>2293</v>
      </c>
      <c r="J66" s="68"/>
      <c r="K66" s="68"/>
      <c r="L66" s="68"/>
      <c r="M66" s="68"/>
      <c r="N66" s="358">
        <v>0</v>
      </c>
      <c r="O66" s="358">
        <v>0</v>
      </c>
      <c r="P66" s="359">
        <v>0</v>
      </c>
      <c r="Q66" s="359">
        <v>0.01</v>
      </c>
      <c r="R66" s="360" t="s">
        <v>639</v>
      </c>
      <c r="S66" s="382"/>
      <c r="T66" s="287"/>
    </row>
    <row r="67" spans="1:20" ht="51">
      <c r="A67" s="68" t="s">
        <v>542</v>
      </c>
      <c r="B67" s="68"/>
      <c r="C67" s="69" t="s">
        <v>591</v>
      </c>
      <c r="D67" s="112">
        <v>44650</v>
      </c>
      <c r="E67" s="112" t="s">
        <v>4529</v>
      </c>
      <c r="F67" s="198" t="s">
        <v>23</v>
      </c>
      <c r="G67" s="198">
        <v>22015</v>
      </c>
      <c r="H67" s="68"/>
      <c r="I67" s="357" t="s">
        <v>2294</v>
      </c>
      <c r="J67" s="68"/>
      <c r="K67" s="68"/>
      <c r="L67" s="68"/>
      <c r="M67" s="68"/>
      <c r="N67" s="358">
        <v>0</v>
      </c>
      <c r="O67" s="358">
        <v>0</v>
      </c>
      <c r="P67" s="359">
        <v>0.04</v>
      </c>
      <c r="Q67" s="359">
        <v>0</v>
      </c>
      <c r="R67" s="360" t="s">
        <v>639</v>
      </c>
      <c r="S67" s="382"/>
      <c r="T67" s="287"/>
    </row>
    <row r="68" spans="1:20" ht="63.75">
      <c r="A68" s="68" t="s">
        <v>543</v>
      </c>
      <c r="B68" s="68"/>
      <c r="C68" s="69" t="s">
        <v>693</v>
      </c>
      <c r="D68" s="112">
        <v>44651</v>
      </c>
      <c r="E68" s="112" t="s">
        <v>4530</v>
      </c>
      <c r="F68" s="198" t="s">
        <v>20</v>
      </c>
      <c r="G68" s="198">
        <v>15877</v>
      </c>
      <c r="H68" s="68"/>
      <c r="I68" s="357" t="s">
        <v>2295</v>
      </c>
      <c r="J68" s="68"/>
      <c r="K68" s="68"/>
      <c r="L68" s="68"/>
      <c r="M68" s="68"/>
      <c r="N68" s="358">
        <v>194533.65</v>
      </c>
      <c r="O68" s="358">
        <v>0</v>
      </c>
      <c r="P68" s="359">
        <v>1334500.8400000001</v>
      </c>
      <c r="Q68" s="359">
        <v>0</v>
      </c>
      <c r="R68" s="360" t="s">
        <v>639</v>
      </c>
      <c r="S68" s="382"/>
      <c r="T68" s="287"/>
    </row>
    <row r="69" spans="1:20" ht="63.75">
      <c r="A69" s="68" t="s">
        <v>543</v>
      </c>
      <c r="B69" s="68"/>
      <c r="C69" s="69" t="s">
        <v>693</v>
      </c>
      <c r="D69" s="112">
        <v>44651</v>
      </c>
      <c r="E69" s="112" t="s">
        <v>4531</v>
      </c>
      <c r="F69" s="198" t="s">
        <v>20</v>
      </c>
      <c r="G69" s="198">
        <v>15983</v>
      </c>
      <c r="H69" s="68"/>
      <c r="I69" s="357" t="s">
        <v>2296</v>
      </c>
      <c r="J69" s="68"/>
      <c r="K69" s="68"/>
      <c r="L69" s="68"/>
      <c r="M69" s="68"/>
      <c r="N69" s="358">
        <v>340934.71</v>
      </c>
      <c r="O69" s="358">
        <v>0</v>
      </c>
      <c r="P69" s="359">
        <v>2338812.11</v>
      </c>
      <c r="Q69" s="359">
        <v>0</v>
      </c>
      <c r="R69" s="360" t="s">
        <v>639</v>
      </c>
      <c r="S69" s="382"/>
      <c r="T69" s="287"/>
    </row>
    <row r="70" spans="1:20" ht="51">
      <c r="A70" s="68" t="s">
        <v>542</v>
      </c>
      <c r="B70" s="68"/>
      <c r="C70" s="69" t="s">
        <v>591</v>
      </c>
      <c r="D70" s="112">
        <v>44652</v>
      </c>
      <c r="E70" s="112" t="s">
        <v>4532</v>
      </c>
      <c r="F70" s="198" t="s">
        <v>23</v>
      </c>
      <c r="G70" s="198">
        <v>22023</v>
      </c>
      <c r="H70" s="68"/>
      <c r="I70" s="357" t="s">
        <v>2579</v>
      </c>
      <c r="J70" s="68"/>
      <c r="K70" s="68"/>
      <c r="L70" s="68"/>
      <c r="M70" s="68"/>
      <c r="N70" s="358">
        <v>0</v>
      </c>
      <c r="O70" s="358">
        <v>0</v>
      </c>
      <c r="P70" s="359">
        <v>0</v>
      </c>
      <c r="Q70" s="359">
        <v>0.01</v>
      </c>
      <c r="R70" s="360" t="s">
        <v>639</v>
      </c>
      <c r="S70" s="382"/>
      <c r="T70" s="287"/>
    </row>
    <row r="71" spans="1:20" ht="63.75">
      <c r="A71" s="68" t="s">
        <v>543</v>
      </c>
      <c r="B71" s="68"/>
      <c r="C71" s="69" t="s">
        <v>693</v>
      </c>
      <c r="D71" s="112">
        <v>44655</v>
      </c>
      <c r="E71" s="112" t="s">
        <v>4533</v>
      </c>
      <c r="F71" s="198" t="s">
        <v>20</v>
      </c>
      <c r="G71" s="198">
        <v>15902</v>
      </c>
      <c r="H71" s="68"/>
      <c r="I71" s="357" t="s">
        <v>2580</v>
      </c>
      <c r="J71" s="68"/>
      <c r="K71" s="68"/>
      <c r="L71" s="68"/>
      <c r="M71" s="68"/>
      <c r="N71" s="358">
        <v>232743.32</v>
      </c>
      <c r="O71" s="358">
        <v>0</v>
      </c>
      <c r="P71" s="359">
        <v>1596619.18</v>
      </c>
      <c r="Q71" s="359">
        <v>0</v>
      </c>
      <c r="R71" s="360" t="s">
        <v>639</v>
      </c>
      <c r="S71" s="382"/>
      <c r="T71" s="287"/>
    </row>
    <row r="72" spans="1:20" ht="51">
      <c r="A72" s="68" t="s">
        <v>542</v>
      </c>
      <c r="B72" s="68"/>
      <c r="C72" s="69" t="s">
        <v>591</v>
      </c>
      <c r="D72" s="112">
        <v>44655</v>
      </c>
      <c r="E72" s="112" t="s">
        <v>4534</v>
      </c>
      <c r="F72" s="198" t="s">
        <v>23</v>
      </c>
      <c r="G72" s="198">
        <v>22027</v>
      </c>
      <c r="H72" s="68"/>
      <c r="I72" s="357" t="s">
        <v>2581</v>
      </c>
      <c r="J72" s="68"/>
      <c r="K72" s="68"/>
      <c r="L72" s="68"/>
      <c r="M72" s="68"/>
      <c r="N72" s="358">
        <v>0</v>
      </c>
      <c r="O72" s="358">
        <v>0</v>
      </c>
      <c r="P72" s="359">
        <v>0</v>
      </c>
      <c r="Q72" s="359">
        <v>0.01</v>
      </c>
      <c r="R72" s="360" t="s">
        <v>639</v>
      </c>
      <c r="S72" s="382"/>
      <c r="T72" s="287"/>
    </row>
    <row r="73" spans="1:20" ht="51">
      <c r="A73" s="68" t="s">
        <v>542</v>
      </c>
      <c r="B73" s="68"/>
      <c r="C73" s="69" t="s">
        <v>591</v>
      </c>
      <c r="D73" s="112">
        <v>44656</v>
      </c>
      <c r="E73" s="112" t="s">
        <v>4535</v>
      </c>
      <c r="F73" s="198" t="s">
        <v>23</v>
      </c>
      <c r="G73" s="198">
        <v>22031</v>
      </c>
      <c r="H73" s="68"/>
      <c r="I73" s="357" t="s">
        <v>2582</v>
      </c>
      <c r="J73" s="68"/>
      <c r="K73" s="68"/>
      <c r="L73" s="68"/>
      <c r="M73" s="68"/>
      <c r="N73" s="358">
        <v>0</v>
      </c>
      <c r="O73" s="358">
        <v>0</v>
      </c>
      <c r="P73" s="359">
        <v>0.01</v>
      </c>
      <c r="Q73" s="359">
        <v>0</v>
      </c>
      <c r="R73" s="360" t="s">
        <v>639</v>
      </c>
      <c r="S73" s="382"/>
      <c r="T73" s="287"/>
    </row>
    <row r="74" spans="1:20" ht="51">
      <c r="A74" s="68" t="s">
        <v>542</v>
      </c>
      <c r="B74" s="68"/>
      <c r="C74" s="69" t="s">
        <v>591</v>
      </c>
      <c r="D74" s="112">
        <v>44657</v>
      </c>
      <c r="E74" s="112" t="s">
        <v>4536</v>
      </c>
      <c r="F74" s="198" t="s">
        <v>23</v>
      </c>
      <c r="G74" s="198">
        <v>22035</v>
      </c>
      <c r="H74" s="68"/>
      <c r="I74" s="357" t="s">
        <v>2583</v>
      </c>
      <c r="J74" s="68"/>
      <c r="K74" s="68"/>
      <c r="L74" s="68"/>
      <c r="M74" s="68"/>
      <c r="N74" s="358">
        <v>0</v>
      </c>
      <c r="O74" s="358">
        <v>0</v>
      </c>
      <c r="P74" s="359">
        <v>0.01</v>
      </c>
      <c r="Q74" s="359">
        <v>0</v>
      </c>
      <c r="R74" s="360" t="s">
        <v>639</v>
      </c>
      <c r="S74" s="382"/>
      <c r="T74" s="287"/>
    </row>
    <row r="75" spans="1:20" ht="51">
      <c r="A75" s="68" t="s">
        <v>542</v>
      </c>
      <c r="B75" s="68"/>
      <c r="C75" s="69" t="s">
        <v>591</v>
      </c>
      <c r="D75" s="112">
        <v>44658</v>
      </c>
      <c r="E75" s="112" t="s">
        <v>4537</v>
      </c>
      <c r="F75" s="198" t="s">
        <v>23</v>
      </c>
      <c r="G75" s="198">
        <v>22039</v>
      </c>
      <c r="H75" s="68"/>
      <c r="I75" s="357" t="s">
        <v>2584</v>
      </c>
      <c r="J75" s="68"/>
      <c r="K75" s="68"/>
      <c r="L75" s="68"/>
      <c r="M75" s="68"/>
      <c r="N75" s="358">
        <v>0</v>
      </c>
      <c r="O75" s="358">
        <v>0</v>
      </c>
      <c r="P75" s="359">
        <v>0</v>
      </c>
      <c r="Q75" s="359">
        <v>0.01</v>
      </c>
      <c r="R75" s="360" t="s">
        <v>639</v>
      </c>
      <c r="S75" s="382"/>
      <c r="T75" s="287"/>
    </row>
    <row r="76" spans="1:20" ht="51">
      <c r="A76" s="68" t="s">
        <v>542</v>
      </c>
      <c r="B76" s="68"/>
      <c r="C76" s="69" t="s">
        <v>591</v>
      </c>
      <c r="D76" s="112">
        <v>44659</v>
      </c>
      <c r="E76" s="112" t="s">
        <v>4538</v>
      </c>
      <c r="F76" s="198" t="s">
        <v>23</v>
      </c>
      <c r="G76" s="198">
        <v>22043</v>
      </c>
      <c r="H76" s="68"/>
      <c r="I76" s="357" t="s">
        <v>2585</v>
      </c>
      <c r="J76" s="68"/>
      <c r="K76" s="68"/>
      <c r="L76" s="68"/>
      <c r="M76" s="68"/>
      <c r="N76" s="358">
        <v>0</v>
      </c>
      <c r="O76" s="358">
        <v>0</v>
      </c>
      <c r="P76" s="359">
        <v>0</v>
      </c>
      <c r="Q76" s="359">
        <v>0.03</v>
      </c>
      <c r="R76" s="360" t="s">
        <v>639</v>
      </c>
      <c r="S76" s="382"/>
      <c r="T76" s="287"/>
    </row>
    <row r="77" spans="1:20" ht="51">
      <c r="A77" s="68" t="s">
        <v>542</v>
      </c>
      <c r="B77" s="68"/>
      <c r="C77" s="69" t="s">
        <v>591</v>
      </c>
      <c r="D77" s="112">
        <v>44662</v>
      </c>
      <c r="E77" s="112" t="s">
        <v>4539</v>
      </c>
      <c r="F77" s="198" t="s">
        <v>23</v>
      </c>
      <c r="G77" s="198">
        <v>22047</v>
      </c>
      <c r="H77" s="68"/>
      <c r="I77" s="357" t="s">
        <v>2586</v>
      </c>
      <c r="J77" s="68"/>
      <c r="K77" s="68"/>
      <c r="L77" s="68"/>
      <c r="M77" s="68"/>
      <c r="N77" s="358">
        <v>0</v>
      </c>
      <c r="O77" s="358">
        <v>0</v>
      </c>
      <c r="P77" s="359">
        <v>0</v>
      </c>
      <c r="Q77" s="359">
        <v>0.01</v>
      </c>
      <c r="R77" s="360" t="s">
        <v>639</v>
      </c>
      <c r="S77" s="382"/>
      <c r="T77" s="287"/>
    </row>
    <row r="78" spans="1:20" ht="51">
      <c r="A78" s="68" t="s">
        <v>542</v>
      </c>
      <c r="B78" s="68"/>
      <c r="C78" s="69" t="s">
        <v>591</v>
      </c>
      <c r="D78" s="112">
        <v>44665</v>
      </c>
      <c r="E78" s="112" t="s">
        <v>4540</v>
      </c>
      <c r="F78" s="198" t="s">
        <v>23</v>
      </c>
      <c r="G78" s="198">
        <v>22060</v>
      </c>
      <c r="H78" s="68"/>
      <c r="I78" s="357" t="s">
        <v>2587</v>
      </c>
      <c r="J78" s="68"/>
      <c r="K78" s="68"/>
      <c r="L78" s="68"/>
      <c r="M78" s="68"/>
      <c r="N78" s="358">
        <v>0</v>
      </c>
      <c r="O78" s="358">
        <v>0</v>
      </c>
      <c r="P78" s="359">
        <v>0</v>
      </c>
      <c r="Q78" s="359">
        <v>0.01</v>
      </c>
      <c r="R78" s="360" t="s">
        <v>639</v>
      </c>
      <c r="S78" s="382"/>
      <c r="T78" s="287"/>
    </row>
    <row r="79" spans="1:20" ht="51">
      <c r="A79" s="68" t="s">
        <v>542</v>
      </c>
      <c r="B79" s="68"/>
      <c r="C79" s="69" t="s">
        <v>591</v>
      </c>
      <c r="D79" s="112">
        <v>44669</v>
      </c>
      <c r="E79" s="112" t="s">
        <v>4541</v>
      </c>
      <c r="F79" s="198" t="s">
        <v>23</v>
      </c>
      <c r="G79" s="198">
        <v>22064</v>
      </c>
      <c r="H79" s="68"/>
      <c r="I79" s="357" t="s">
        <v>2588</v>
      </c>
      <c r="J79" s="68"/>
      <c r="K79" s="68"/>
      <c r="L79" s="68"/>
      <c r="M79" s="68"/>
      <c r="N79" s="358">
        <v>0</v>
      </c>
      <c r="O79" s="358">
        <v>0</v>
      </c>
      <c r="P79" s="359">
        <v>0.01</v>
      </c>
      <c r="Q79" s="359">
        <v>0</v>
      </c>
      <c r="R79" s="360" t="s">
        <v>639</v>
      </c>
      <c r="S79" s="382"/>
      <c r="T79" s="287"/>
    </row>
    <row r="80" spans="1:20" ht="51">
      <c r="A80" s="68" t="s">
        <v>542</v>
      </c>
      <c r="B80" s="68"/>
      <c r="C80" s="69" t="s">
        <v>591</v>
      </c>
      <c r="D80" s="112">
        <v>44670</v>
      </c>
      <c r="E80" s="112" t="s">
        <v>4542</v>
      </c>
      <c r="F80" s="198" t="s">
        <v>23</v>
      </c>
      <c r="G80" s="198">
        <v>22068</v>
      </c>
      <c r="H80" s="68"/>
      <c r="I80" s="357" t="s">
        <v>2589</v>
      </c>
      <c r="J80" s="68"/>
      <c r="K80" s="68"/>
      <c r="L80" s="68"/>
      <c r="M80" s="68"/>
      <c r="N80" s="358">
        <v>0</v>
      </c>
      <c r="O80" s="358">
        <v>0</v>
      </c>
      <c r="P80" s="359">
        <v>0.02</v>
      </c>
      <c r="Q80" s="359">
        <v>0</v>
      </c>
      <c r="R80" s="360" t="s">
        <v>639</v>
      </c>
      <c r="S80" s="382"/>
      <c r="T80" s="287"/>
    </row>
    <row r="81" spans="1:20" ht="51">
      <c r="A81" s="68" t="s">
        <v>542</v>
      </c>
      <c r="B81" s="68"/>
      <c r="C81" s="69" t="s">
        <v>591</v>
      </c>
      <c r="D81" s="112">
        <v>44671</v>
      </c>
      <c r="E81" s="112" t="s">
        <v>4543</v>
      </c>
      <c r="F81" s="198" t="s">
        <v>23</v>
      </c>
      <c r="G81" s="198">
        <v>22072</v>
      </c>
      <c r="H81" s="68"/>
      <c r="I81" s="357" t="s">
        <v>2590</v>
      </c>
      <c r="J81" s="68"/>
      <c r="K81" s="68"/>
      <c r="L81" s="68"/>
      <c r="M81" s="68"/>
      <c r="N81" s="358">
        <v>0</v>
      </c>
      <c r="O81" s="358">
        <v>0</v>
      </c>
      <c r="P81" s="359">
        <v>0</v>
      </c>
      <c r="Q81" s="359">
        <v>0.01</v>
      </c>
      <c r="R81" s="360" t="s">
        <v>639</v>
      </c>
      <c r="S81" s="382"/>
      <c r="T81" s="287"/>
    </row>
    <row r="82" spans="1:20" ht="51">
      <c r="A82" s="68" t="s">
        <v>542</v>
      </c>
      <c r="B82" s="68"/>
      <c r="C82" s="69" t="s">
        <v>591</v>
      </c>
      <c r="D82" s="112">
        <v>44672</v>
      </c>
      <c r="E82" s="112" t="s">
        <v>4544</v>
      </c>
      <c r="F82" s="198" t="s">
        <v>23</v>
      </c>
      <c r="G82" s="198">
        <v>22077</v>
      </c>
      <c r="H82" s="68"/>
      <c r="I82" s="357" t="s">
        <v>2591</v>
      </c>
      <c r="J82" s="68"/>
      <c r="K82" s="68"/>
      <c r="L82" s="68"/>
      <c r="M82" s="68"/>
      <c r="N82" s="358">
        <v>0</v>
      </c>
      <c r="O82" s="358">
        <v>0</v>
      </c>
      <c r="P82" s="359">
        <v>0.02</v>
      </c>
      <c r="Q82" s="359">
        <v>0</v>
      </c>
      <c r="R82" s="360" t="s">
        <v>639</v>
      </c>
      <c r="S82" s="382"/>
      <c r="T82" s="287"/>
    </row>
    <row r="83" spans="1:20" ht="51">
      <c r="A83" s="68" t="s">
        <v>542</v>
      </c>
      <c r="B83" s="68"/>
      <c r="C83" s="69" t="s">
        <v>591</v>
      </c>
      <c r="D83" s="112">
        <v>44673</v>
      </c>
      <c r="E83" s="112" t="s">
        <v>4545</v>
      </c>
      <c r="F83" s="198" t="s">
        <v>23</v>
      </c>
      <c r="G83" s="198">
        <v>22081</v>
      </c>
      <c r="H83" s="68"/>
      <c r="I83" s="357" t="s">
        <v>2592</v>
      </c>
      <c r="J83" s="68"/>
      <c r="K83" s="68"/>
      <c r="L83" s="68"/>
      <c r="M83" s="68"/>
      <c r="N83" s="358">
        <v>0</v>
      </c>
      <c r="O83" s="358">
        <v>0</v>
      </c>
      <c r="P83" s="359">
        <v>0</v>
      </c>
      <c r="Q83" s="359">
        <v>0.01</v>
      </c>
      <c r="R83" s="360" t="s">
        <v>639</v>
      </c>
      <c r="S83" s="382"/>
      <c r="T83" s="287"/>
    </row>
    <row r="84" spans="1:20" ht="63.75">
      <c r="A84" s="68" t="s">
        <v>543</v>
      </c>
      <c r="B84" s="68"/>
      <c r="C84" s="69" t="s">
        <v>693</v>
      </c>
      <c r="D84" s="112">
        <v>44676</v>
      </c>
      <c r="E84" s="112" t="s">
        <v>4546</v>
      </c>
      <c r="F84" s="198" t="s">
        <v>20</v>
      </c>
      <c r="G84" s="198">
        <v>15903</v>
      </c>
      <c r="H84" s="68"/>
      <c r="I84" s="357" t="s">
        <v>2593</v>
      </c>
      <c r="J84" s="68"/>
      <c r="K84" s="68"/>
      <c r="L84" s="68"/>
      <c r="M84" s="68"/>
      <c r="N84" s="358">
        <v>228693.5</v>
      </c>
      <c r="O84" s="358">
        <v>0</v>
      </c>
      <c r="P84" s="359">
        <v>1568837.41</v>
      </c>
      <c r="Q84" s="359">
        <v>0</v>
      </c>
      <c r="R84" s="360" t="s">
        <v>639</v>
      </c>
      <c r="S84" s="382"/>
      <c r="T84" s="287"/>
    </row>
    <row r="85" spans="1:20" ht="51">
      <c r="A85" s="68" t="s">
        <v>543</v>
      </c>
      <c r="B85" s="68"/>
      <c r="C85" s="69" t="s">
        <v>693</v>
      </c>
      <c r="D85" s="112">
        <v>44676</v>
      </c>
      <c r="E85" s="112" t="s">
        <v>4547</v>
      </c>
      <c r="F85" s="198" t="s">
        <v>20</v>
      </c>
      <c r="G85" s="198">
        <v>15935</v>
      </c>
      <c r="H85" s="68"/>
      <c r="I85" s="357" t="s">
        <v>2594</v>
      </c>
      <c r="J85" s="68"/>
      <c r="K85" s="68"/>
      <c r="L85" s="68"/>
      <c r="M85" s="68"/>
      <c r="N85" s="358">
        <v>67500.05</v>
      </c>
      <c r="O85" s="358">
        <v>0</v>
      </c>
      <c r="P85" s="359">
        <v>463050.34</v>
      </c>
      <c r="Q85" s="359">
        <v>0</v>
      </c>
      <c r="R85" s="360" t="s">
        <v>639</v>
      </c>
      <c r="S85" s="382"/>
      <c r="T85" s="287"/>
    </row>
    <row r="86" spans="1:20" ht="51">
      <c r="A86" s="68" t="s">
        <v>542</v>
      </c>
      <c r="B86" s="68"/>
      <c r="C86" s="69" t="s">
        <v>591</v>
      </c>
      <c r="D86" s="112">
        <v>44676</v>
      </c>
      <c r="E86" s="112" t="s">
        <v>4548</v>
      </c>
      <c r="F86" s="198" t="s">
        <v>23</v>
      </c>
      <c r="G86" s="198">
        <v>22085</v>
      </c>
      <c r="H86" s="68"/>
      <c r="I86" s="357" t="s">
        <v>2595</v>
      </c>
      <c r="J86" s="68"/>
      <c r="K86" s="68"/>
      <c r="L86" s="68"/>
      <c r="M86" s="68"/>
      <c r="N86" s="358">
        <v>0</v>
      </c>
      <c r="O86" s="358">
        <v>0</v>
      </c>
      <c r="P86" s="359">
        <v>0.03</v>
      </c>
      <c r="Q86" s="359">
        <v>0</v>
      </c>
      <c r="R86" s="360" t="s">
        <v>639</v>
      </c>
      <c r="S86" s="382"/>
      <c r="T86" s="287"/>
    </row>
    <row r="87" spans="1:20" ht="51">
      <c r="A87" s="68" t="s">
        <v>542</v>
      </c>
      <c r="B87" s="68"/>
      <c r="C87" s="69" t="s">
        <v>591</v>
      </c>
      <c r="D87" s="112">
        <v>44678</v>
      </c>
      <c r="E87" s="112" t="s">
        <v>4549</v>
      </c>
      <c r="F87" s="198" t="s">
        <v>23</v>
      </c>
      <c r="G87" s="198">
        <v>22096</v>
      </c>
      <c r="H87" s="68"/>
      <c r="I87" s="357" t="s">
        <v>2596</v>
      </c>
      <c r="J87" s="68"/>
      <c r="K87" s="68"/>
      <c r="L87" s="68"/>
      <c r="M87" s="68"/>
      <c r="N87" s="358">
        <v>0</v>
      </c>
      <c r="O87" s="358">
        <v>0</v>
      </c>
      <c r="P87" s="359">
        <v>0.01</v>
      </c>
      <c r="Q87" s="359">
        <v>0</v>
      </c>
      <c r="R87" s="360" t="s">
        <v>639</v>
      </c>
      <c r="S87" s="382"/>
      <c r="T87" s="287"/>
    </row>
    <row r="88" spans="1:20" ht="51">
      <c r="A88" s="68" t="s">
        <v>543</v>
      </c>
      <c r="B88" s="68"/>
      <c r="C88" s="69" t="s">
        <v>693</v>
      </c>
      <c r="D88" s="112">
        <v>44679</v>
      </c>
      <c r="E88" s="112" t="s">
        <v>4550</v>
      </c>
      <c r="F88" s="198" t="s">
        <v>20</v>
      </c>
      <c r="G88" s="198">
        <v>16109</v>
      </c>
      <c r="H88" s="68"/>
      <c r="I88" s="357" t="s">
        <v>2597</v>
      </c>
      <c r="J88" s="68"/>
      <c r="K88" s="68"/>
      <c r="L88" s="68"/>
      <c r="M88" s="68"/>
      <c r="N88" s="358">
        <v>1371118.13</v>
      </c>
      <c r="O88" s="358">
        <v>0</v>
      </c>
      <c r="P88" s="359">
        <v>9405870.3699999992</v>
      </c>
      <c r="Q88" s="359">
        <v>0</v>
      </c>
      <c r="R88" s="360" t="s">
        <v>639</v>
      </c>
      <c r="S88" s="382"/>
      <c r="T88" s="287"/>
    </row>
    <row r="89" spans="1:20" ht="51">
      <c r="A89" s="68" t="s">
        <v>542</v>
      </c>
      <c r="B89" s="68"/>
      <c r="C89" s="69" t="s">
        <v>591</v>
      </c>
      <c r="D89" s="112">
        <v>44679</v>
      </c>
      <c r="E89" s="112" t="s">
        <v>4551</v>
      </c>
      <c r="F89" s="198" t="s">
        <v>23</v>
      </c>
      <c r="G89" s="198">
        <v>22100</v>
      </c>
      <c r="H89" s="68"/>
      <c r="I89" s="357" t="s">
        <v>2598</v>
      </c>
      <c r="J89" s="68"/>
      <c r="K89" s="68"/>
      <c r="L89" s="68"/>
      <c r="M89" s="68"/>
      <c r="N89" s="358">
        <v>0</v>
      </c>
      <c r="O89" s="358">
        <v>0</v>
      </c>
      <c r="P89" s="359">
        <v>0</v>
      </c>
      <c r="Q89" s="359">
        <v>0.01</v>
      </c>
      <c r="R89" s="360" t="s">
        <v>639</v>
      </c>
      <c r="S89" s="382"/>
      <c r="T89" s="287"/>
    </row>
    <row r="90" spans="1:20" ht="63.75">
      <c r="A90" s="68">
        <v>86</v>
      </c>
      <c r="B90" s="68"/>
      <c r="C90" s="69" t="s">
        <v>51</v>
      </c>
      <c r="D90" s="112">
        <v>44680</v>
      </c>
      <c r="E90" s="112" t="s">
        <v>4552</v>
      </c>
      <c r="F90" s="198" t="s">
        <v>11</v>
      </c>
      <c r="G90" s="198">
        <v>1857229</v>
      </c>
      <c r="H90" s="68"/>
      <c r="I90" s="357" t="s">
        <v>2599</v>
      </c>
      <c r="J90" s="68"/>
      <c r="K90" s="68"/>
      <c r="L90" s="68"/>
      <c r="M90" s="68"/>
      <c r="N90" s="358">
        <v>7.29</v>
      </c>
      <c r="O90" s="358">
        <v>0</v>
      </c>
      <c r="P90" s="359">
        <v>50.01</v>
      </c>
      <c r="Q90" s="359">
        <v>0</v>
      </c>
      <c r="R90" s="360" t="s">
        <v>639</v>
      </c>
      <c r="S90" s="382"/>
      <c r="T90" s="287"/>
    </row>
    <row r="91" spans="1:20" ht="51">
      <c r="A91" s="68" t="s">
        <v>542</v>
      </c>
      <c r="B91" s="68"/>
      <c r="C91" s="69" t="s">
        <v>591</v>
      </c>
      <c r="D91" s="112">
        <v>44680</v>
      </c>
      <c r="E91" s="112" t="s">
        <v>4553</v>
      </c>
      <c r="F91" s="198" t="s">
        <v>23</v>
      </c>
      <c r="G91" s="198">
        <v>22105</v>
      </c>
      <c r="H91" s="68"/>
      <c r="I91" s="357" t="s">
        <v>2600</v>
      </c>
      <c r="J91" s="68"/>
      <c r="K91" s="68"/>
      <c r="L91" s="68"/>
      <c r="M91" s="68"/>
      <c r="N91" s="358">
        <v>0</v>
      </c>
      <c r="O91" s="358">
        <v>0</v>
      </c>
      <c r="P91" s="359">
        <v>0.02</v>
      </c>
      <c r="Q91" s="359">
        <v>0</v>
      </c>
      <c r="R91" s="360" t="s">
        <v>639</v>
      </c>
      <c r="S91" s="382"/>
      <c r="T91" s="287"/>
    </row>
    <row r="92" spans="1:20" ht="51">
      <c r="A92" s="68" t="s">
        <v>543</v>
      </c>
      <c r="B92" s="68"/>
      <c r="C92" s="69" t="s">
        <v>693</v>
      </c>
      <c r="D92" s="112">
        <v>44684</v>
      </c>
      <c r="E92" s="112" t="s">
        <v>4554</v>
      </c>
      <c r="F92" s="198" t="s">
        <v>20</v>
      </c>
      <c r="G92" s="198">
        <v>16029</v>
      </c>
      <c r="H92" s="68"/>
      <c r="I92" s="357" t="s">
        <v>2866</v>
      </c>
      <c r="J92" s="68"/>
      <c r="K92" s="68"/>
      <c r="L92" s="68"/>
      <c r="M92" s="68"/>
      <c r="N92" s="358">
        <v>439515.32</v>
      </c>
      <c r="O92" s="358">
        <v>0</v>
      </c>
      <c r="P92" s="359">
        <v>3015075.1</v>
      </c>
      <c r="Q92" s="359">
        <v>0</v>
      </c>
      <c r="R92" s="360" t="s">
        <v>639</v>
      </c>
      <c r="S92" s="382"/>
      <c r="T92" s="287"/>
    </row>
    <row r="93" spans="1:20" ht="51">
      <c r="A93" s="68" t="s">
        <v>542</v>
      </c>
      <c r="B93" s="68"/>
      <c r="C93" s="69" t="s">
        <v>591</v>
      </c>
      <c r="D93" s="112">
        <v>44684</v>
      </c>
      <c r="E93" s="112" t="s">
        <v>4555</v>
      </c>
      <c r="F93" s="198" t="s">
        <v>23</v>
      </c>
      <c r="G93" s="198">
        <v>22109</v>
      </c>
      <c r="H93" s="68"/>
      <c r="I93" s="357" t="s">
        <v>2867</v>
      </c>
      <c r="J93" s="68"/>
      <c r="K93" s="68"/>
      <c r="L93" s="68"/>
      <c r="M93" s="68"/>
      <c r="N93" s="358">
        <v>0</v>
      </c>
      <c r="O93" s="358">
        <v>0</v>
      </c>
      <c r="P93" s="359">
        <v>0</v>
      </c>
      <c r="Q93" s="359">
        <v>0.03</v>
      </c>
      <c r="R93" s="360" t="s">
        <v>639</v>
      </c>
      <c r="S93" s="382"/>
      <c r="T93" s="287"/>
    </row>
    <row r="94" spans="1:20" ht="51">
      <c r="A94" s="68" t="s">
        <v>542</v>
      </c>
      <c r="B94" s="68"/>
      <c r="C94" s="69" t="s">
        <v>591</v>
      </c>
      <c r="D94" s="112">
        <v>44685</v>
      </c>
      <c r="E94" s="112" t="s">
        <v>4556</v>
      </c>
      <c r="F94" s="198" t="s">
        <v>23</v>
      </c>
      <c r="G94" s="198">
        <v>22113</v>
      </c>
      <c r="H94" s="68"/>
      <c r="I94" s="357" t="s">
        <v>2868</v>
      </c>
      <c r="J94" s="68"/>
      <c r="K94" s="68"/>
      <c r="L94" s="68"/>
      <c r="M94" s="68"/>
      <c r="N94" s="358">
        <v>0</v>
      </c>
      <c r="O94" s="358">
        <v>0</v>
      </c>
      <c r="P94" s="359">
        <v>0.02</v>
      </c>
      <c r="Q94" s="359">
        <v>0</v>
      </c>
      <c r="R94" s="360" t="s">
        <v>639</v>
      </c>
      <c r="S94" s="382"/>
      <c r="T94" s="287"/>
    </row>
    <row r="95" spans="1:20" ht="51">
      <c r="A95" s="68" t="s">
        <v>542</v>
      </c>
      <c r="B95" s="68"/>
      <c r="C95" s="69" t="s">
        <v>591</v>
      </c>
      <c r="D95" s="112">
        <v>44690</v>
      </c>
      <c r="E95" s="112" t="s">
        <v>4557</v>
      </c>
      <c r="F95" s="198" t="s">
        <v>23</v>
      </c>
      <c r="G95" s="198">
        <v>22126</v>
      </c>
      <c r="H95" s="68"/>
      <c r="I95" s="357" t="s">
        <v>2869</v>
      </c>
      <c r="J95" s="68"/>
      <c r="K95" s="68"/>
      <c r="L95" s="68"/>
      <c r="M95" s="68"/>
      <c r="N95" s="358">
        <v>0</v>
      </c>
      <c r="O95" s="358">
        <v>0</v>
      </c>
      <c r="P95" s="359">
        <v>0.02</v>
      </c>
      <c r="Q95" s="359">
        <v>0</v>
      </c>
      <c r="R95" s="360" t="s">
        <v>639</v>
      </c>
      <c r="S95" s="382"/>
      <c r="T95" s="287"/>
    </row>
    <row r="96" spans="1:20" ht="89.25">
      <c r="A96" s="68">
        <v>376</v>
      </c>
      <c r="B96" s="68"/>
      <c r="C96" s="69" t="s">
        <v>610</v>
      </c>
      <c r="D96" s="112">
        <v>44691</v>
      </c>
      <c r="E96" s="112" t="s">
        <v>4558</v>
      </c>
      <c r="F96" s="198" t="s">
        <v>13</v>
      </c>
      <c r="G96" s="198">
        <v>1032392</v>
      </c>
      <c r="H96" s="68"/>
      <c r="I96" s="357" t="s">
        <v>2870</v>
      </c>
      <c r="J96" s="68"/>
      <c r="K96" s="68"/>
      <c r="L96" s="68"/>
      <c r="M96" s="68"/>
      <c r="N96" s="358">
        <v>15.84</v>
      </c>
      <c r="O96" s="358">
        <v>0</v>
      </c>
      <c r="P96" s="359">
        <v>108.66</v>
      </c>
      <c r="Q96" s="359">
        <v>0</v>
      </c>
      <c r="R96" s="360" t="s">
        <v>639</v>
      </c>
      <c r="S96" s="382"/>
      <c r="T96" s="287"/>
    </row>
    <row r="97" spans="1:20" ht="102">
      <c r="A97" s="68">
        <v>346</v>
      </c>
      <c r="B97" s="68"/>
      <c r="C97" s="69" t="s">
        <v>142</v>
      </c>
      <c r="D97" s="112">
        <v>44691</v>
      </c>
      <c r="E97" s="112" t="s">
        <v>4559</v>
      </c>
      <c r="F97" s="198" t="s">
        <v>13</v>
      </c>
      <c r="G97" s="198">
        <v>1032394</v>
      </c>
      <c r="H97" s="68"/>
      <c r="I97" s="357" t="s">
        <v>2871</v>
      </c>
      <c r="J97" s="68"/>
      <c r="K97" s="68"/>
      <c r="L97" s="68"/>
      <c r="M97" s="68"/>
      <c r="N97" s="358">
        <v>7.39</v>
      </c>
      <c r="O97" s="358">
        <v>0</v>
      </c>
      <c r="P97" s="359">
        <v>50.7</v>
      </c>
      <c r="Q97" s="359">
        <v>0</v>
      </c>
      <c r="R97" s="360" t="s">
        <v>639</v>
      </c>
      <c r="S97" s="382"/>
      <c r="T97" s="287"/>
    </row>
    <row r="98" spans="1:20" ht="51">
      <c r="A98" s="68" t="s">
        <v>542</v>
      </c>
      <c r="B98" s="68"/>
      <c r="C98" s="69" t="s">
        <v>591</v>
      </c>
      <c r="D98" s="112">
        <v>44691</v>
      </c>
      <c r="E98" s="112" t="s">
        <v>4560</v>
      </c>
      <c r="F98" s="198" t="s">
        <v>23</v>
      </c>
      <c r="G98" s="198">
        <v>22130</v>
      </c>
      <c r="H98" s="68"/>
      <c r="I98" s="357" t="s">
        <v>2872</v>
      </c>
      <c r="J98" s="68"/>
      <c r="K98" s="68"/>
      <c r="L98" s="68"/>
      <c r="M98" s="68"/>
      <c r="N98" s="358">
        <v>0</v>
      </c>
      <c r="O98" s="358">
        <v>0</v>
      </c>
      <c r="P98" s="359">
        <v>0.02</v>
      </c>
      <c r="Q98" s="359">
        <v>0</v>
      </c>
      <c r="R98" s="360" t="s">
        <v>639</v>
      </c>
      <c r="S98" s="382"/>
      <c r="T98" s="287"/>
    </row>
    <row r="99" spans="1:20" ht="51">
      <c r="A99" s="68" t="s">
        <v>542</v>
      </c>
      <c r="B99" s="68"/>
      <c r="C99" s="69" t="s">
        <v>591</v>
      </c>
      <c r="D99" s="112">
        <v>44693</v>
      </c>
      <c r="E99" s="112" t="s">
        <v>4561</v>
      </c>
      <c r="F99" s="198" t="s">
        <v>23</v>
      </c>
      <c r="G99" s="198">
        <v>22138</v>
      </c>
      <c r="H99" s="68"/>
      <c r="I99" s="357" t="s">
        <v>2873</v>
      </c>
      <c r="J99" s="68"/>
      <c r="K99" s="68"/>
      <c r="L99" s="68"/>
      <c r="M99" s="68"/>
      <c r="N99" s="358">
        <v>0</v>
      </c>
      <c r="O99" s="358">
        <v>0</v>
      </c>
      <c r="P99" s="359">
        <v>0</v>
      </c>
      <c r="Q99" s="359">
        <v>0.01</v>
      </c>
      <c r="R99" s="360" t="s">
        <v>639</v>
      </c>
      <c r="S99" s="382"/>
      <c r="T99" s="287"/>
    </row>
    <row r="100" spans="1:20" ht="89.25">
      <c r="A100" s="68" t="s">
        <v>543</v>
      </c>
      <c r="B100" s="68"/>
      <c r="C100" s="69" t="s">
        <v>693</v>
      </c>
      <c r="D100" s="112">
        <v>44694</v>
      </c>
      <c r="E100" s="112" t="s">
        <v>4562</v>
      </c>
      <c r="F100" s="198" t="s">
        <v>13</v>
      </c>
      <c r="G100" s="198">
        <v>1032900</v>
      </c>
      <c r="H100" s="68"/>
      <c r="I100" s="357" t="s">
        <v>2874</v>
      </c>
      <c r="J100" s="68"/>
      <c r="K100" s="68"/>
      <c r="L100" s="68"/>
      <c r="M100" s="68"/>
      <c r="N100" s="358">
        <v>116.31</v>
      </c>
      <c r="O100" s="358">
        <v>0</v>
      </c>
      <c r="P100" s="359">
        <v>797.89</v>
      </c>
      <c r="Q100" s="359">
        <v>0</v>
      </c>
      <c r="R100" s="360" t="s">
        <v>639</v>
      </c>
      <c r="S100" s="382"/>
      <c r="T100" s="287"/>
    </row>
    <row r="101" spans="1:20" ht="51">
      <c r="A101" s="68" t="s">
        <v>543</v>
      </c>
      <c r="B101" s="68"/>
      <c r="C101" s="69" t="s">
        <v>693</v>
      </c>
      <c r="D101" s="112">
        <v>44697</v>
      </c>
      <c r="E101" s="112" t="s">
        <v>4563</v>
      </c>
      <c r="F101" s="198" t="s">
        <v>20</v>
      </c>
      <c r="G101" s="198">
        <v>16030</v>
      </c>
      <c r="H101" s="68"/>
      <c r="I101" s="357" t="s">
        <v>2875</v>
      </c>
      <c r="J101" s="68"/>
      <c r="K101" s="68"/>
      <c r="L101" s="68"/>
      <c r="M101" s="68"/>
      <c r="N101" s="358">
        <v>559771.42000000004</v>
      </c>
      <c r="O101" s="358">
        <v>0</v>
      </c>
      <c r="P101" s="359">
        <v>3840031.94</v>
      </c>
      <c r="Q101" s="359">
        <v>0</v>
      </c>
      <c r="R101" s="360" t="s">
        <v>639</v>
      </c>
      <c r="S101" s="382"/>
      <c r="T101" s="287"/>
    </row>
    <row r="102" spans="1:20" ht="51">
      <c r="A102" s="68" t="s">
        <v>543</v>
      </c>
      <c r="B102" s="68"/>
      <c r="C102" s="69" t="s">
        <v>693</v>
      </c>
      <c r="D102" s="112">
        <v>44697</v>
      </c>
      <c r="E102" s="112" t="s">
        <v>4564</v>
      </c>
      <c r="F102" s="198" t="s">
        <v>20</v>
      </c>
      <c r="G102" s="198">
        <v>16055</v>
      </c>
      <c r="H102" s="68"/>
      <c r="I102" s="357" t="s">
        <v>2876</v>
      </c>
      <c r="J102" s="68"/>
      <c r="K102" s="68"/>
      <c r="L102" s="68"/>
      <c r="M102" s="68"/>
      <c r="N102" s="358">
        <v>2866147.23</v>
      </c>
      <c r="O102" s="358">
        <v>0</v>
      </c>
      <c r="P102" s="359">
        <v>19661770</v>
      </c>
      <c r="Q102" s="359">
        <v>0</v>
      </c>
      <c r="R102" s="360" t="s">
        <v>639</v>
      </c>
      <c r="S102" s="382"/>
      <c r="T102" s="287"/>
    </row>
    <row r="103" spans="1:20" ht="51">
      <c r="A103" s="68" t="s">
        <v>542</v>
      </c>
      <c r="B103" s="68"/>
      <c r="C103" s="69" t="s">
        <v>591</v>
      </c>
      <c r="D103" s="112">
        <v>44697</v>
      </c>
      <c r="E103" s="112" t="s">
        <v>4565</v>
      </c>
      <c r="F103" s="198" t="s">
        <v>23</v>
      </c>
      <c r="G103" s="198">
        <v>22146</v>
      </c>
      <c r="H103" s="68"/>
      <c r="I103" s="357" t="s">
        <v>2877</v>
      </c>
      <c r="J103" s="68"/>
      <c r="K103" s="68"/>
      <c r="L103" s="68"/>
      <c r="M103" s="68"/>
      <c r="N103" s="358">
        <v>0</v>
      </c>
      <c r="O103" s="358">
        <v>0</v>
      </c>
      <c r="P103" s="359">
        <v>0.03</v>
      </c>
      <c r="Q103" s="359">
        <v>0</v>
      </c>
      <c r="R103" s="360" t="s">
        <v>639</v>
      </c>
      <c r="S103" s="382"/>
      <c r="T103" s="287"/>
    </row>
    <row r="104" spans="1:20" ht="51">
      <c r="A104" s="68" t="s">
        <v>542</v>
      </c>
      <c r="B104" s="68"/>
      <c r="C104" s="69" t="s">
        <v>591</v>
      </c>
      <c r="D104" s="112">
        <v>44700</v>
      </c>
      <c r="E104" s="112" t="s">
        <v>4566</v>
      </c>
      <c r="F104" s="198" t="s">
        <v>23</v>
      </c>
      <c r="G104" s="198">
        <v>22159</v>
      </c>
      <c r="H104" s="68"/>
      <c r="I104" s="357" t="s">
        <v>2878</v>
      </c>
      <c r="J104" s="68"/>
      <c r="K104" s="68"/>
      <c r="L104" s="68"/>
      <c r="M104" s="68"/>
      <c r="N104" s="358">
        <v>0</v>
      </c>
      <c r="O104" s="358">
        <v>0</v>
      </c>
      <c r="P104" s="359">
        <v>0</v>
      </c>
      <c r="Q104" s="359">
        <v>0.01</v>
      </c>
      <c r="R104" s="360" t="s">
        <v>639</v>
      </c>
      <c r="S104" s="382"/>
      <c r="T104" s="287"/>
    </row>
    <row r="105" spans="1:20" ht="89.25">
      <c r="A105" s="68" t="s">
        <v>542</v>
      </c>
      <c r="B105" s="68"/>
      <c r="C105" s="69" t="s">
        <v>591</v>
      </c>
      <c r="D105" s="112">
        <v>44701</v>
      </c>
      <c r="E105" s="112" t="s">
        <v>4567</v>
      </c>
      <c r="F105" s="198" t="s">
        <v>13</v>
      </c>
      <c r="G105" s="198">
        <v>1033584</v>
      </c>
      <c r="H105" s="68"/>
      <c r="I105" s="357" t="s">
        <v>2879</v>
      </c>
      <c r="J105" s="68"/>
      <c r="K105" s="68"/>
      <c r="L105" s="68"/>
      <c r="M105" s="68"/>
      <c r="N105" s="358">
        <v>10.58</v>
      </c>
      <c r="O105" s="358">
        <v>0</v>
      </c>
      <c r="P105" s="359">
        <v>72.58</v>
      </c>
      <c r="Q105" s="359">
        <v>0</v>
      </c>
      <c r="R105" s="360" t="s">
        <v>639</v>
      </c>
      <c r="S105" s="382"/>
      <c r="T105" s="287"/>
    </row>
    <row r="106" spans="1:20" ht="89.25">
      <c r="A106" s="68" t="s">
        <v>542</v>
      </c>
      <c r="B106" s="68"/>
      <c r="C106" s="69" t="s">
        <v>591</v>
      </c>
      <c r="D106" s="112">
        <v>44701</v>
      </c>
      <c r="E106" s="112" t="s">
        <v>4568</v>
      </c>
      <c r="F106" s="198" t="s">
        <v>13</v>
      </c>
      <c r="G106" s="198">
        <v>1033587</v>
      </c>
      <c r="H106" s="68"/>
      <c r="I106" s="357" t="s">
        <v>2880</v>
      </c>
      <c r="J106" s="68"/>
      <c r="K106" s="68"/>
      <c r="L106" s="68"/>
      <c r="M106" s="68"/>
      <c r="N106" s="358">
        <v>26.46</v>
      </c>
      <c r="O106" s="358">
        <v>0</v>
      </c>
      <c r="P106" s="359">
        <v>181.52</v>
      </c>
      <c r="Q106" s="359">
        <v>0</v>
      </c>
      <c r="R106" s="360" t="s">
        <v>639</v>
      </c>
      <c r="S106" s="382"/>
      <c r="T106" s="287"/>
    </row>
    <row r="107" spans="1:20" ht="51">
      <c r="A107" s="68" t="s">
        <v>542</v>
      </c>
      <c r="B107" s="68"/>
      <c r="C107" s="69" t="s">
        <v>591</v>
      </c>
      <c r="D107" s="112">
        <v>44701</v>
      </c>
      <c r="E107" s="112" t="s">
        <v>4569</v>
      </c>
      <c r="F107" s="198" t="s">
        <v>23</v>
      </c>
      <c r="G107" s="198">
        <v>22163</v>
      </c>
      <c r="H107" s="68"/>
      <c r="I107" s="357" t="s">
        <v>2881</v>
      </c>
      <c r="J107" s="68"/>
      <c r="K107" s="68"/>
      <c r="L107" s="68"/>
      <c r="M107" s="68"/>
      <c r="N107" s="358">
        <v>0</v>
      </c>
      <c r="O107" s="358">
        <v>0</v>
      </c>
      <c r="P107" s="359">
        <v>0</v>
      </c>
      <c r="Q107" s="359">
        <v>0.02</v>
      </c>
      <c r="R107" s="360" t="s">
        <v>639</v>
      </c>
      <c r="S107" s="382"/>
      <c r="T107" s="287"/>
    </row>
    <row r="108" spans="1:20" ht="51">
      <c r="A108" s="68" t="s">
        <v>543</v>
      </c>
      <c r="B108" s="68"/>
      <c r="C108" s="69" t="s">
        <v>693</v>
      </c>
      <c r="D108" s="112">
        <v>44706</v>
      </c>
      <c r="E108" s="112" t="s">
        <v>4570</v>
      </c>
      <c r="F108" s="198" t="s">
        <v>20</v>
      </c>
      <c r="G108" s="198">
        <v>16103</v>
      </c>
      <c r="H108" s="68"/>
      <c r="I108" s="357" t="s">
        <v>2882</v>
      </c>
      <c r="J108" s="68"/>
      <c r="K108" s="68"/>
      <c r="L108" s="68"/>
      <c r="M108" s="68"/>
      <c r="N108" s="358">
        <v>921.24</v>
      </c>
      <c r="O108" s="358">
        <v>0</v>
      </c>
      <c r="P108" s="359">
        <v>6319.71</v>
      </c>
      <c r="Q108" s="359">
        <v>0</v>
      </c>
      <c r="R108" s="360" t="s">
        <v>639</v>
      </c>
      <c r="S108" s="382"/>
      <c r="T108" s="287"/>
    </row>
    <row r="109" spans="1:20" ht="51">
      <c r="A109" s="68" t="s">
        <v>542</v>
      </c>
      <c r="B109" s="68"/>
      <c r="C109" s="69" t="s">
        <v>591</v>
      </c>
      <c r="D109" s="112">
        <v>44708</v>
      </c>
      <c r="E109" s="112" t="s">
        <v>4571</v>
      </c>
      <c r="F109" s="198" t="s">
        <v>23</v>
      </c>
      <c r="G109" s="198">
        <v>22185</v>
      </c>
      <c r="H109" s="68"/>
      <c r="I109" s="357" t="s">
        <v>2883</v>
      </c>
      <c r="J109" s="68"/>
      <c r="K109" s="68"/>
      <c r="L109" s="68"/>
      <c r="M109" s="68"/>
      <c r="N109" s="358">
        <v>0</v>
      </c>
      <c r="O109" s="358">
        <v>0</v>
      </c>
      <c r="P109" s="359">
        <v>0</v>
      </c>
      <c r="Q109" s="359">
        <v>0.01</v>
      </c>
      <c r="R109" s="360" t="s">
        <v>639</v>
      </c>
      <c r="S109" s="382"/>
      <c r="T109" s="287"/>
    </row>
    <row r="110" spans="1:20" ht="51">
      <c r="A110" s="68" t="s">
        <v>542</v>
      </c>
      <c r="B110" s="68"/>
      <c r="C110" s="69" t="s">
        <v>591</v>
      </c>
      <c r="D110" s="112">
        <v>44711</v>
      </c>
      <c r="E110" s="112" t="s">
        <v>4572</v>
      </c>
      <c r="F110" s="198" t="s">
        <v>23</v>
      </c>
      <c r="G110" s="198">
        <v>22189</v>
      </c>
      <c r="H110" s="68"/>
      <c r="I110" s="357" t="s">
        <v>2884</v>
      </c>
      <c r="J110" s="68"/>
      <c r="K110" s="68"/>
      <c r="L110" s="68"/>
      <c r="M110" s="68"/>
      <c r="N110" s="358">
        <v>0</v>
      </c>
      <c r="O110" s="358">
        <v>0</v>
      </c>
      <c r="P110" s="359">
        <v>0.02</v>
      </c>
      <c r="Q110" s="359">
        <v>0</v>
      </c>
      <c r="R110" s="360" t="s">
        <v>639</v>
      </c>
      <c r="S110" s="382"/>
      <c r="T110" s="287"/>
    </row>
    <row r="111" spans="1:20" ht="102">
      <c r="A111" s="68">
        <v>10</v>
      </c>
      <c r="B111" s="68"/>
      <c r="C111" s="69" t="s">
        <v>39</v>
      </c>
      <c r="D111" s="112">
        <v>44712</v>
      </c>
      <c r="E111" s="112" t="s">
        <v>4573</v>
      </c>
      <c r="F111" s="198" t="s">
        <v>13</v>
      </c>
      <c r="G111" s="198">
        <v>1034305</v>
      </c>
      <c r="H111" s="68"/>
      <c r="I111" s="357" t="s">
        <v>2885</v>
      </c>
      <c r="J111" s="68"/>
      <c r="K111" s="68"/>
      <c r="L111" s="68"/>
      <c r="M111" s="68"/>
      <c r="N111" s="358">
        <v>50</v>
      </c>
      <c r="O111" s="358">
        <v>0</v>
      </c>
      <c r="P111" s="359">
        <v>343</v>
      </c>
      <c r="Q111" s="359">
        <v>0</v>
      </c>
      <c r="R111" s="360" t="s">
        <v>639</v>
      </c>
      <c r="S111" s="382"/>
      <c r="T111" s="287"/>
    </row>
    <row r="112" spans="1:20" ht="51">
      <c r="A112" s="68" t="s">
        <v>542</v>
      </c>
      <c r="B112" s="68"/>
      <c r="C112" s="69" t="s">
        <v>591</v>
      </c>
      <c r="D112" s="112">
        <v>44713</v>
      </c>
      <c r="E112" s="112" t="s">
        <v>4574</v>
      </c>
      <c r="F112" s="198" t="s">
        <v>23</v>
      </c>
      <c r="G112" s="198">
        <v>22199</v>
      </c>
      <c r="H112" s="68"/>
      <c r="I112" s="357" t="s">
        <v>3192</v>
      </c>
      <c r="J112" s="68"/>
      <c r="K112" s="68"/>
      <c r="L112" s="68"/>
      <c r="M112" s="68"/>
      <c r="N112" s="358">
        <v>0</v>
      </c>
      <c r="O112" s="358">
        <v>0</v>
      </c>
      <c r="P112" s="359">
        <v>0</v>
      </c>
      <c r="Q112" s="359">
        <v>0.02</v>
      </c>
      <c r="R112" s="360" t="s">
        <v>639</v>
      </c>
      <c r="S112" s="382"/>
      <c r="T112" s="287"/>
    </row>
    <row r="113" spans="1:20" ht="51">
      <c r="A113" s="68" t="s">
        <v>542</v>
      </c>
      <c r="B113" s="68"/>
      <c r="C113" s="69" t="s">
        <v>591</v>
      </c>
      <c r="D113" s="112">
        <v>44719</v>
      </c>
      <c r="E113" s="112" t="s">
        <v>4575</v>
      </c>
      <c r="F113" s="198" t="s">
        <v>23</v>
      </c>
      <c r="G113" s="198">
        <v>22216</v>
      </c>
      <c r="H113" s="68"/>
      <c r="I113" s="357" t="s">
        <v>3193</v>
      </c>
      <c r="J113" s="68"/>
      <c r="K113" s="68"/>
      <c r="L113" s="68"/>
      <c r="M113" s="68"/>
      <c r="N113" s="358">
        <v>0</v>
      </c>
      <c r="O113" s="358">
        <v>0</v>
      </c>
      <c r="P113" s="359">
        <v>0</v>
      </c>
      <c r="Q113" s="359">
        <v>0.02</v>
      </c>
      <c r="R113" s="360" t="s">
        <v>639</v>
      </c>
      <c r="S113" s="382"/>
      <c r="T113" s="287"/>
    </row>
    <row r="114" spans="1:20" ht="51">
      <c r="A114" s="68" t="s">
        <v>542</v>
      </c>
      <c r="B114" s="68"/>
      <c r="C114" s="69" t="s">
        <v>591</v>
      </c>
      <c r="D114" s="112">
        <v>44722</v>
      </c>
      <c r="E114" s="112" t="s">
        <v>4576</v>
      </c>
      <c r="F114" s="198" t="s">
        <v>23</v>
      </c>
      <c r="G114" s="198">
        <v>22229</v>
      </c>
      <c r="H114" s="68"/>
      <c r="I114" s="357" t="s">
        <v>3194</v>
      </c>
      <c r="J114" s="68"/>
      <c r="K114" s="68"/>
      <c r="L114" s="68"/>
      <c r="M114" s="68"/>
      <c r="N114" s="358">
        <v>0</v>
      </c>
      <c r="O114" s="358">
        <v>0</v>
      </c>
      <c r="P114" s="359">
        <v>0.01</v>
      </c>
      <c r="Q114" s="359">
        <v>0</v>
      </c>
      <c r="R114" s="360" t="s">
        <v>639</v>
      </c>
      <c r="S114" s="382"/>
      <c r="T114" s="287"/>
    </row>
    <row r="115" spans="1:20" ht="51">
      <c r="A115" s="68" t="s">
        <v>542</v>
      </c>
      <c r="B115" s="68"/>
      <c r="C115" s="69" t="s">
        <v>591</v>
      </c>
      <c r="D115" s="112">
        <v>44725</v>
      </c>
      <c r="E115" s="112" t="s">
        <v>4577</v>
      </c>
      <c r="F115" s="198" t="s">
        <v>23</v>
      </c>
      <c r="G115" s="198">
        <v>22232</v>
      </c>
      <c r="H115" s="68"/>
      <c r="I115" s="357" t="s">
        <v>3195</v>
      </c>
      <c r="J115" s="68"/>
      <c r="K115" s="68"/>
      <c r="L115" s="68"/>
      <c r="M115" s="68"/>
      <c r="N115" s="358">
        <v>0</v>
      </c>
      <c r="O115" s="358">
        <v>0</v>
      </c>
      <c r="P115" s="359">
        <v>0</v>
      </c>
      <c r="Q115" s="359">
        <v>0.02</v>
      </c>
      <c r="R115" s="360" t="s">
        <v>639</v>
      </c>
      <c r="S115" s="382"/>
      <c r="T115" s="287"/>
    </row>
    <row r="116" spans="1:20" ht="51">
      <c r="A116" s="68" t="s">
        <v>542</v>
      </c>
      <c r="B116" s="68"/>
      <c r="C116" s="69" t="s">
        <v>591</v>
      </c>
      <c r="D116" s="112">
        <v>44726</v>
      </c>
      <c r="E116" s="112" t="s">
        <v>4578</v>
      </c>
      <c r="F116" s="198" t="s">
        <v>23</v>
      </c>
      <c r="G116" s="198">
        <v>22236</v>
      </c>
      <c r="H116" s="68"/>
      <c r="I116" s="357" t="s">
        <v>3196</v>
      </c>
      <c r="J116" s="68"/>
      <c r="K116" s="68"/>
      <c r="L116" s="68"/>
      <c r="M116" s="68"/>
      <c r="N116" s="358">
        <v>0</v>
      </c>
      <c r="O116" s="358">
        <v>0</v>
      </c>
      <c r="P116" s="359">
        <v>0.02</v>
      </c>
      <c r="Q116" s="359">
        <v>0</v>
      </c>
      <c r="R116" s="360" t="s">
        <v>639</v>
      </c>
      <c r="S116" s="382"/>
      <c r="T116" s="287"/>
    </row>
    <row r="117" spans="1:20" ht="51">
      <c r="A117" s="68" t="s">
        <v>543</v>
      </c>
      <c r="B117" s="68"/>
      <c r="C117" s="69" t="s">
        <v>693</v>
      </c>
      <c r="D117" s="112">
        <v>44727</v>
      </c>
      <c r="E117" s="112" t="s">
        <v>4579</v>
      </c>
      <c r="F117" s="198" t="s">
        <v>20</v>
      </c>
      <c r="G117" s="198">
        <v>16288</v>
      </c>
      <c r="H117" s="68"/>
      <c r="I117" s="357" t="s">
        <v>3197</v>
      </c>
      <c r="J117" s="68"/>
      <c r="K117" s="68"/>
      <c r="L117" s="68"/>
      <c r="M117" s="68"/>
      <c r="N117" s="358">
        <v>143126.07999999999</v>
      </c>
      <c r="O117" s="358">
        <v>0</v>
      </c>
      <c r="P117" s="359">
        <v>981844.91</v>
      </c>
      <c r="Q117" s="359">
        <v>0</v>
      </c>
      <c r="R117" s="360" t="s">
        <v>639</v>
      </c>
      <c r="S117" s="382"/>
      <c r="T117" s="287"/>
    </row>
    <row r="118" spans="1:20" ht="51">
      <c r="A118" s="68" t="s">
        <v>542</v>
      </c>
      <c r="B118" s="68"/>
      <c r="C118" s="69" t="s">
        <v>591</v>
      </c>
      <c r="D118" s="112">
        <v>44727</v>
      </c>
      <c r="E118" s="112" t="s">
        <v>4580</v>
      </c>
      <c r="F118" s="198" t="s">
        <v>23</v>
      </c>
      <c r="G118" s="198">
        <v>22241</v>
      </c>
      <c r="H118" s="68"/>
      <c r="I118" s="357" t="s">
        <v>3198</v>
      </c>
      <c r="J118" s="68"/>
      <c r="K118" s="68"/>
      <c r="L118" s="68"/>
      <c r="M118" s="68"/>
      <c r="N118" s="358">
        <v>0</v>
      </c>
      <c r="O118" s="358">
        <v>0</v>
      </c>
      <c r="P118" s="359">
        <v>0</v>
      </c>
      <c r="Q118" s="359">
        <v>0.01</v>
      </c>
      <c r="R118" s="360" t="s">
        <v>639</v>
      </c>
      <c r="S118" s="382"/>
      <c r="T118" s="287"/>
    </row>
    <row r="119" spans="1:20" ht="51">
      <c r="A119" s="68" t="s">
        <v>542</v>
      </c>
      <c r="B119" s="68"/>
      <c r="C119" s="69" t="s">
        <v>591</v>
      </c>
      <c r="D119" s="112">
        <v>44729</v>
      </c>
      <c r="E119" s="112" t="s">
        <v>4581</v>
      </c>
      <c r="F119" s="198" t="s">
        <v>23</v>
      </c>
      <c r="G119" s="198">
        <v>22246</v>
      </c>
      <c r="H119" s="68"/>
      <c r="I119" s="357" t="s">
        <v>3199</v>
      </c>
      <c r="J119" s="68"/>
      <c r="K119" s="68"/>
      <c r="L119" s="68"/>
      <c r="M119" s="68"/>
      <c r="N119" s="358">
        <v>0</v>
      </c>
      <c r="O119" s="358">
        <v>0</v>
      </c>
      <c r="P119" s="359">
        <v>0</v>
      </c>
      <c r="Q119" s="359">
        <v>0.01</v>
      </c>
      <c r="R119" s="360" t="s">
        <v>639</v>
      </c>
      <c r="S119" s="382"/>
      <c r="T119" s="287"/>
    </row>
    <row r="120" spans="1:20" ht="51">
      <c r="A120" s="68" t="s">
        <v>542</v>
      </c>
      <c r="B120" s="68"/>
      <c r="C120" s="69" t="s">
        <v>591</v>
      </c>
      <c r="D120" s="112">
        <v>44732</v>
      </c>
      <c r="E120" s="112" t="s">
        <v>4582</v>
      </c>
      <c r="F120" s="198" t="s">
        <v>23</v>
      </c>
      <c r="G120" s="198">
        <v>22250</v>
      </c>
      <c r="H120" s="68"/>
      <c r="I120" s="357" t="s">
        <v>3200</v>
      </c>
      <c r="J120" s="68"/>
      <c r="K120" s="68"/>
      <c r="L120" s="68"/>
      <c r="M120" s="68"/>
      <c r="N120" s="358">
        <v>0</v>
      </c>
      <c r="O120" s="358">
        <v>0</v>
      </c>
      <c r="P120" s="359">
        <v>0.01</v>
      </c>
      <c r="Q120" s="359">
        <v>0</v>
      </c>
      <c r="R120" s="360" t="s">
        <v>639</v>
      </c>
      <c r="S120" s="382"/>
      <c r="T120" s="287"/>
    </row>
    <row r="121" spans="1:20" ht="63.75">
      <c r="A121" s="68" t="s">
        <v>543</v>
      </c>
      <c r="B121" s="68"/>
      <c r="C121" s="69" t="s">
        <v>693</v>
      </c>
      <c r="D121" s="112">
        <v>44734</v>
      </c>
      <c r="E121" s="112" t="s">
        <v>4583</v>
      </c>
      <c r="F121" s="198" t="s">
        <v>20</v>
      </c>
      <c r="G121" s="198">
        <v>16330</v>
      </c>
      <c r="H121" s="68"/>
      <c r="I121" s="357" t="s">
        <v>3201</v>
      </c>
      <c r="J121" s="68"/>
      <c r="K121" s="68"/>
      <c r="L121" s="68"/>
      <c r="M121" s="68"/>
      <c r="N121" s="358">
        <v>600560.68000000005</v>
      </c>
      <c r="O121" s="358">
        <v>0</v>
      </c>
      <c r="P121" s="359">
        <v>4119846.26</v>
      </c>
      <c r="Q121" s="359">
        <v>0</v>
      </c>
      <c r="R121" s="360" t="s">
        <v>639</v>
      </c>
      <c r="S121" s="382"/>
      <c r="T121" s="287"/>
    </row>
    <row r="122" spans="1:20" ht="63.75">
      <c r="A122" s="68" t="s">
        <v>543</v>
      </c>
      <c r="B122" s="68"/>
      <c r="C122" s="69" t="s">
        <v>693</v>
      </c>
      <c r="D122" s="112">
        <v>44734</v>
      </c>
      <c r="E122" s="112" t="s">
        <v>4584</v>
      </c>
      <c r="F122" s="198" t="s">
        <v>20</v>
      </c>
      <c r="G122" s="198">
        <v>16329</v>
      </c>
      <c r="H122" s="68"/>
      <c r="I122" s="357" t="s">
        <v>3202</v>
      </c>
      <c r="J122" s="68"/>
      <c r="K122" s="68"/>
      <c r="L122" s="68"/>
      <c r="M122" s="68"/>
      <c r="N122" s="358">
        <v>504851.59</v>
      </c>
      <c r="O122" s="358">
        <v>0</v>
      </c>
      <c r="P122" s="359">
        <v>3463281.91</v>
      </c>
      <c r="Q122" s="359">
        <v>0</v>
      </c>
      <c r="R122" s="360" t="s">
        <v>639</v>
      </c>
      <c r="S122" s="382"/>
      <c r="T122" s="287"/>
    </row>
    <row r="123" spans="1:20" ht="76.5">
      <c r="A123" s="68" t="s">
        <v>543</v>
      </c>
      <c r="B123" s="68"/>
      <c r="C123" s="69" t="s">
        <v>693</v>
      </c>
      <c r="D123" s="112">
        <v>44734</v>
      </c>
      <c r="E123" s="112" t="s">
        <v>4585</v>
      </c>
      <c r="F123" s="198" t="s">
        <v>13</v>
      </c>
      <c r="G123" s="198">
        <v>1035910</v>
      </c>
      <c r="H123" s="68"/>
      <c r="I123" s="357" t="s">
        <v>3203</v>
      </c>
      <c r="J123" s="68"/>
      <c r="K123" s="68"/>
      <c r="L123" s="68"/>
      <c r="M123" s="68"/>
      <c r="N123" s="358">
        <v>105.01</v>
      </c>
      <c r="O123" s="358">
        <v>0</v>
      </c>
      <c r="P123" s="359">
        <v>720.37</v>
      </c>
      <c r="Q123" s="359">
        <v>0</v>
      </c>
      <c r="R123" s="360" t="s">
        <v>639</v>
      </c>
      <c r="S123" s="382"/>
      <c r="T123" s="287"/>
    </row>
    <row r="124" spans="1:20" ht="51">
      <c r="A124" s="68" t="s">
        <v>542</v>
      </c>
      <c r="B124" s="68"/>
      <c r="C124" s="69" t="s">
        <v>591</v>
      </c>
      <c r="D124" s="112">
        <v>44736</v>
      </c>
      <c r="E124" s="112" t="s">
        <v>4586</v>
      </c>
      <c r="F124" s="198" t="s">
        <v>23</v>
      </c>
      <c r="G124" s="198">
        <v>22263</v>
      </c>
      <c r="H124" s="68"/>
      <c r="I124" s="357" t="s">
        <v>3204</v>
      </c>
      <c r="J124" s="68"/>
      <c r="K124" s="68"/>
      <c r="L124" s="68"/>
      <c r="M124" s="68"/>
      <c r="N124" s="358">
        <v>0</v>
      </c>
      <c r="O124" s="358">
        <v>0</v>
      </c>
      <c r="P124" s="359">
        <v>0</v>
      </c>
      <c r="Q124" s="359">
        <v>0.01</v>
      </c>
      <c r="R124" s="360" t="s">
        <v>639</v>
      </c>
      <c r="S124" s="382"/>
      <c r="T124" s="287"/>
    </row>
    <row r="125" spans="1:20" ht="51">
      <c r="A125" s="68" t="s">
        <v>542</v>
      </c>
      <c r="B125" s="68"/>
      <c r="C125" s="69" t="s">
        <v>591</v>
      </c>
      <c r="D125" s="112">
        <v>44739</v>
      </c>
      <c r="E125" s="112" t="s">
        <v>4587</v>
      </c>
      <c r="F125" s="198" t="s">
        <v>23</v>
      </c>
      <c r="G125" s="198">
        <v>22267</v>
      </c>
      <c r="H125" s="68"/>
      <c r="I125" s="357" t="s">
        <v>3205</v>
      </c>
      <c r="J125" s="68"/>
      <c r="K125" s="68"/>
      <c r="L125" s="68"/>
      <c r="M125" s="68"/>
      <c r="N125" s="358">
        <v>0</v>
      </c>
      <c r="O125" s="358">
        <v>0</v>
      </c>
      <c r="P125" s="359">
        <v>0.01</v>
      </c>
      <c r="Q125" s="359">
        <v>0</v>
      </c>
      <c r="R125" s="360" t="s">
        <v>639</v>
      </c>
      <c r="S125" s="382"/>
      <c r="T125" s="287"/>
    </row>
    <row r="126" spans="1:20" ht="51">
      <c r="A126" s="68" t="s">
        <v>542</v>
      </c>
      <c r="B126" s="68"/>
      <c r="C126" s="69" t="s">
        <v>591</v>
      </c>
      <c r="D126" s="112">
        <v>44740</v>
      </c>
      <c r="E126" s="112" t="s">
        <v>4588</v>
      </c>
      <c r="F126" s="198" t="s">
        <v>23</v>
      </c>
      <c r="G126" s="198">
        <v>22271</v>
      </c>
      <c r="H126" s="68"/>
      <c r="I126" s="357" t="s">
        <v>3206</v>
      </c>
      <c r="J126" s="68"/>
      <c r="K126" s="68"/>
      <c r="L126" s="68"/>
      <c r="M126" s="68"/>
      <c r="N126" s="358">
        <v>0</v>
      </c>
      <c r="O126" s="358">
        <v>0</v>
      </c>
      <c r="P126" s="359">
        <v>0</v>
      </c>
      <c r="Q126" s="359">
        <v>0.02</v>
      </c>
      <c r="R126" s="360" t="s">
        <v>639</v>
      </c>
      <c r="S126" s="382"/>
      <c r="T126" s="287"/>
    </row>
    <row r="127" spans="1:20" ht="51">
      <c r="A127" s="68" t="s">
        <v>542</v>
      </c>
      <c r="B127" s="68"/>
      <c r="C127" s="69" t="s">
        <v>591</v>
      </c>
      <c r="D127" s="112">
        <v>44742</v>
      </c>
      <c r="E127" s="112" t="s">
        <v>4589</v>
      </c>
      <c r="F127" s="198" t="s">
        <v>23</v>
      </c>
      <c r="G127" s="198">
        <v>22281</v>
      </c>
      <c r="H127" s="68"/>
      <c r="I127" s="357" t="s">
        <v>3207</v>
      </c>
      <c r="J127" s="68"/>
      <c r="K127" s="68"/>
      <c r="L127" s="68"/>
      <c r="M127" s="68"/>
      <c r="N127" s="358">
        <v>0</v>
      </c>
      <c r="O127" s="358">
        <v>0</v>
      </c>
      <c r="P127" s="359">
        <v>0.02</v>
      </c>
      <c r="Q127" s="359">
        <v>0</v>
      </c>
      <c r="R127" s="360" t="s">
        <v>639</v>
      </c>
      <c r="S127" s="382"/>
      <c r="T127" s="287"/>
    </row>
    <row r="128" spans="1:20" ht="51">
      <c r="A128" s="68" t="s">
        <v>542</v>
      </c>
      <c r="B128" s="68"/>
      <c r="C128" s="69" t="s">
        <v>591</v>
      </c>
      <c r="D128" s="112">
        <v>44743</v>
      </c>
      <c r="E128" s="112" t="s">
        <v>4590</v>
      </c>
      <c r="F128" s="198" t="s">
        <v>23</v>
      </c>
      <c r="G128" s="198">
        <v>22286</v>
      </c>
      <c r="H128" s="68"/>
      <c r="I128" s="357" t="s">
        <v>3539</v>
      </c>
      <c r="J128" s="68"/>
      <c r="K128" s="68"/>
      <c r="L128" s="68"/>
      <c r="M128" s="68"/>
      <c r="N128" s="358">
        <v>0</v>
      </c>
      <c r="O128" s="358">
        <v>0</v>
      </c>
      <c r="P128" s="359">
        <v>0</v>
      </c>
      <c r="Q128" s="359">
        <v>0.02</v>
      </c>
      <c r="R128" s="360" t="s">
        <v>639</v>
      </c>
      <c r="S128" s="382"/>
      <c r="T128" s="287"/>
    </row>
    <row r="129" spans="1:20" ht="51">
      <c r="A129" s="68" t="s">
        <v>542</v>
      </c>
      <c r="B129" s="68"/>
      <c r="C129" s="69" t="s">
        <v>591</v>
      </c>
      <c r="D129" s="112">
        <v>44746</v>
      </c>
      <c r="E129" s="112" t="s">
        <v>4591</v>
      </c>
      <c r="F129" s="198" t="s">
        <v>23</v>
      </c>
      <c r="G129" s="198">
        <v>22290</v>
      </c>
      <c r="H129" s="68"/>
      <c r="I129" s="357" t="s">
        <v>3540</v>
      </c>
      <c r="J129" s="68"/>
      <c r="K129" s="68"/>
      <c r="L129" s="68"/>
      <c r="M129" s="68"/>
      <c r="N129" s="358">
        <v>0</v>
      </c>
      <c r="O129" s="358">
        <v>0</v>
      </c>
      <c r="P129" s="359">
        <v>0</v>
      </c>
      <c r="Q129" s="359">
        <v>0.01</v>
      </c>
      <c r="R129" s="360" t="s">
        <v>639</v>
      </c>
      <c r="S129" s="382"/>
      <c r="T129" s="287"/>
    </row>
    <row r="130" spans="1:20" ht="51">
      <c r="A130" s="68" t="s">
        <v>542</v>
      </c>
      <c r="B130" s="68"/>
      <c r="C130" s="69" t="s">
        <v>591</v>
      </c>
      <c r="D130" s="112">
        <v>44747</v>
      </c>
      <c r="E130" s="112" t="s">
        <v>4592</v>
      </c>
      <c r="F130" s="198" t="s">
        <v>23</v>
      </c>
      <c r="G130" s="198">
        <v>22295</v>
      </c>
      <c r="H130" s="68"/>
      <c r="I130" s="357" t="s">
        <v>3541</v>
      </c>
      <c r="J130" s="68"/>
      <c r="K130" s="68"/>
      <c r="L130" s="68"/>
      <c r="M130" s="68"/>
      <c r="N130" s="358">
        <v>0</v>
      </c>
      <c r="O130" s="358">
        <v>0</v>
      </c>
      <c r="P130" s="359">
        <v>0.01</v>
      </c>
      <c r="Q130" s="359">
        <v>0</v>
      </c>
      <c r="R130" s="360" t="s">
        <v>639</v>
      </c>
      <c r="S130" s="382"/>
      <c r="T130" s="287"/>
    </row>
    <row r="131" spans="1:20" ht="51">
      <c r="A131" s="68" t="s">
        <v>542</v>
      </c>
      <c r="B131" s="68"/>
      <c r="C131" s="69" t="s">
        <v>591</v>
      </c>
      <c r="D131" s="112">
        <v>44748</v>
      </c>
      <c r="E131" s="112" t="s">
        <v>4593</v>
      </c>
      <c r="F131" s="198" t="s">
        <v>23</v>
      </c>
      <c r="G131" s="198">
        <v>22299</v>
      </c>
      <c r="H131" s="68"/>
      <c r="I131" s="357" t="s">
        <v>3542</v>
      </c>
      <c r="J131" s="68"/>
      <c r="K131" s="68"/>
      <c r="L131" s="68"/>
      <c r="M131" s="68"/>
      <c r="N131" s="358">
        <v>0</v>
      </c>
      <c r="O131" s="358">
        <v>0</v>
      </c>
      <c r="P131" s="359">
        <v>0</v>
      </c>
      <c r="Q131" s="359">
        <v>0.02</v>
      </c>
      <c r="R131" s="360" t="s">
        <v>639</v>
      </c>
      <c r="S131" s="382"/>
      <c r="T131" s="287"/>
    </row>
    <row r="132" spans="1:20" ht="51">
      <c r="A132" s="68" t="s">
        <v>542</v>
      </c>
      <c r="B132" s="68"/>
      <c r="C132" s="69" t="s">
        <v>591</v>
      </c>
      <c r="D132" s="112">
        <v>44749</v>
      </c>
      <c r="E132" s="112" t="s">
        <v>4594</v>
      </c>
      <c r="F132" s="198" t="s">
        <v>23</v>
      </c>
      <c r="G132" s="198">
        <v>22303</v>
      </c>
      <c r="H132" s="68"/>
      <c r="I132" s="357" t="s">
        <v>3543</v>
      </c>
      <c r="J132" s="68"/>
      <c r="K132" s="68"/>
      <c r="L132" s="68"/>
      <c r="M132" s="68"/>
      <c r="N132" s="358">
        <v>0</v>
      </c>
      <c r="O132" s="358">
        <v>0</v>
      </c>
      <c r="P132" s="359">
        <v>0.02</v>
      </c>
      <c r="Q132" s="359">
        <v>0</v>
      </c>
      <c r="R132" s="360" t="s">
        <v>639</v>
      </c>
      <c r="S132" s="382"/>
      <c r="T132" s="287"/>
    </row>
    <row r="133" spans="1:20" ht="51">
      <c r="A133" s="68" t="s">
        <v>542</v>
      </c>
      <c r="B133" s="68"/>
      <c r="C133" s="69" t="s">
        <v>591</v>
      </c>
      <c r="D133" s="112">
        <v>44754</v>
      </c>
      <c r="E133" s="112" t="s">
        <v>4595</v>
      </c>
      <c r="F133" s="198" t="s">
        <v>23</v>
      </c>
      <c r="G133" s="198">
        <v>22315</v>
      </c>
      <c r="H133" s="68"/>
      <c r="I133" s="357" t="s">
        <v>3544</v>
      </c>
      <c r="J133" s="68"/>
      <c r="K133" s="68"/>
      <c r="L133" s="68"/>
      <c r="M133" s="68"/>
      <c r="N133" s="358">
        <v>0</v>
      </c>
      <c r="O133" s="358">
        <v>0</v>
      </c>
      <c r="P133" s="359">
        <v>0</v>
      </c>
      <c r="Q133" s="359">
        <v>0.01</v>
      </c>
      <c r="R133" s="360" t="s">
        <v>639</v>
      </c>
      <c r="S133" s="382"/>
      <c r="T133" s="287"/>
    </row>
    <row r="134" spans="1:20" ht="51">
      <c r="A134" s="68" t="s">
        <v>542</v>
      </c>
      <c r="B134" s="68"/>
      <c r="C134" s="69" t="s">
        <v>591</v>
      </c>
      <c r="D134" s="112">
        <v>44755</v>
      </c>
      <c r="E134" s="112" t="s">
        <v>4596</v>
      </c>
      <c r="F134" s="198" t="s">
        <v>23</v>
      </c>
      <c r="G134" s="198">
        <v>22320</v>
      </c>
      <c r="H134" s="68"/>
      <c r="I134" s="357" t="s">
        <v>3545</v>
      </c>
      <c r="J134" s="68"/>
      <c r="K134" s="68"/>
      <c r="L134" s="68"/>
      <c r="M134" s="68"/>
      <c r="N134" s="358">
        <v>0</v>
      </c>
      <c r="O134" s="358">
        <v>0</v>
      </c>
      <c r="P134" s="359">
        <v>0.01</v>
      </c>
      <c r="Q134" s="359">
        <v>0</v>
      </c>
      <c r="R134" s="360" t="s">
        <v>639</v>
      </c>
      <c r="S134" s="382"/>
      <c r="T134" s="287"/>
    </row>
    <row r="135" spans="1:20" ht="51">
      <c r="A135" s="68" t="s">
        <v>542</v>
      </c>
      <c r="B135" s="68"/>
      <c r="C135" s="69" t="s">
        <v>591</v>
      </c>
      <c r="D135" s="112">
        <v>44756</v>
      </c>
      <c r="E135" s="112" t="s">
        <v>4597</v>
      </c>
      <c r="F135" s="198" t="s">
        <v>23</v>
      </c>
      <c r="G135" s="198">
        <v>22324</v>
      </c>
      <c r="H135" s="68"/>
      <c r="I135" s="357" t="s">
        <v>3546</v>
      </c>
      <c r="J135" s="68"/>
      <c r="K135" s="68"/>
      <c r="L135" s="68"/>
      <c r="M135" s="68"/>
      <c r="N135" s="358">
        <v>0</v>
      </c>
      <c r="O135" s="358">
        <v>0</v>
      </c>
      <c r="P135" s="359">
        <v>0</v>
      </c>
      <c r="Q135" s="359">
        <v>0.01</v>
      </c>
      <c r="R135" s="360" t="s">
        <v>639</v>
      </c>
      <c r="S135" s="382"/>
      <c r="T135" s="287"/>
    </row>
    <row r="136" spans="1:20" ht="89.25">
      <c r="A136" s="68" t="s">
        <v>543</v>
      </c>
      <c r="B136" s="68"/>
      <c r="C136" s="69" t="s">
        <v>693</v>
      </c>
      <c r="D136" s="112">
        <v>44757</v>
      </c>
      <c r="E136" s="112" t="s">
        <v>4598</v>
      </c>
      <c r="F136" s="198" t="s">
        <v>6</v>
      </c>
      <c r="G136" s="198">
        <v>1037817</v>
      </c>
      <c r="H136" s="68"/>
      <c r="I136" s="357" t="s">
        <v>3547</v>
      </c>
      <c r="J136" s="68"/>
      <c r="K136" s="68"/>
      <c r="L136" s="68"/>
      <c r="M136" s="68"/>
      <c r="N136" s="358">
        <v>0</v>
      </c>
      <c r="O136" s="358">
        <v>50308.66</v>
      </c>
      <c r="P136" s="359">
        <v>0</v>
      </c>
      <c r="Q136" s="359">
        <v>345117.41</v>
      </c>
      <c r="R136" s="360" t="s">
        <v>639</v>
      </c>
      <c r="S136" s="382"/>
      <c r="T136" s="287"/>
    </row>
    <row r="137" spans="1:20" ht="51">
      <c r="A137" s="68" t="s">
        <v>542</v>
      </c>
      <c r="B137" s="68"/>
      <c r="C137" s="69" t="s">
        <v>591</v>
      </c>
      <c r="D137" s="112">
        <v>44757</v>
      </c>
      <c r="E137" s="112" t="s">
        <v>4599</v>
      </c>
      <c r="F137" s="198" t="s">
        <v>23</v>
      </c>
      <c r="G137" s="198">
        <v>22328</v>
      </c>
      <c r="H137" s="68"/>
      <c r="I137" s="357" t="s">
        <v>3548</v>
      </c>
      <c r="J137" s="68"/>
      <c r="K137" s="68"/>
      <c r="L137" s="68"/>
      <c r="M137" s="68"/>
      <c r="N137" s="358">
        <v>0</v>
      </c>
      <c r="O137" s="358">
        <v>0</v>
      </c>
      <c r="P137" s="359">
        <v>0.02</v>
      </c>
      <c r="Q137" s="359">
        <v>0</v>
      </c>
      <c r="R137" s="360" t="s">
        <v>639</v>
      </c>
      <c r="S137" s="382"/>
      <c r="T137" s="287"/>
    </row>
    <row r="138" spans="1:20" ht="51">
      <c r="A138" s="68" t="s">
        <v>542</v>
      </c>
      <c r="B138" s="68"/>
      <c r="C138" s="69" t="s">
        <v>591</v>
      </c>
      <c r="D138" s="112">
        <v>44760</v>
      </c>
      <c r="E138" s="112" t="s">
        <v>4600</v>
      </c>
      <c r="F138" s="198" t="s">
        <v>23</v>
      </c>
      <c r="G138" s="198">
        <v>22332</v>
      </c>
      <c r="H138" s="68"/>
      <c r="I138" s="357" t="s">
        <v>3549</v>
      </c>
      <c r="J138" s="68"/>
      <c r="K138" s="68"/>
      <c r="L138" s="68"/>
      <c r="M138" s="68"/>
      <c r="N138" s="358">
        <v>0</v>
      </c>
      <c r="O138" s="358">
        <v>0</v>
      </c>
      <c r="P138" s="359">
        <v>0</v>
      </c>
      <c r="Q138" s="359">
        <v>0.01</v>
      </c>
      <c r="R138" s="360" t="s">
        <v>639</v>
      </c>
      <c r="S138" s="382"/>
      <c r="T138" s="287"/>
    </row>
    <row r="139" spans="1:20" ht="51">
      <c r="A139" s="68" t="s">
        <v>542</v>
      </c>
      <c r="B139" s="68"/>
      <c r="C139" s="69" t="s">
        <v>591</v>
      </c>
      <c r="D139" s="112">
        <v>44761</v>
      </c>
      <c r="E139" s="112" t="s">
        <v>4601</v>
      </c>
      <c r="F139" s="198" t="s">
        <v>23</v>
      </c>
      <c r="G139" s="198">
        <v>22337</v>
      </c>
      <c r="H139" s="68"/>
      <c r="I139" s="357" t="s">
        <v>3550</v>
      </c>
      <c r="J139" s="68"/>
      <c r="K139" s="68"/>
      <c r="L139" s="68"/>
      <c r="M139" s="68"/>
      <c r="N139" s="358">
        <v>0</v>
      </c>
      <c r="O139" s="358">
        <v>0</v>
      </c>
      <c r="P139" s="359">
        <v>0.01</v>
      </c>
      <c r="Q139" s="359">
        <v>0</v>
      </c>
      <c r="R139" s="360" t="s">
        <v>639</v>
      </c>
      <c r="S139" s="382"/>
      <c r="T139" s="287"/>
    </row>
    <row r="140" spans="1:20" ht="51">
      <c r="A140" s="68" t="s">
        <v>542</v>
      </c>
      <c r="B140" s="68"/>
      <c r="C140" s="69" t="s">
        <v>591</v>
      </c>
      <c r="D140" s="112">
        <v>44762</v>
      </c>
      <c r="E140" s="112" t="s">
        <v>4602</v>
      </c>
      <c r="F140" s="198" t="s">
        <v>23</v>
      </c>
      <c r="G140" s="198">
        <v>22341</v>
      </c>
      <c r="H140" s="68"/>
      <c r="I140" s="357" t="s">
        <v>3551</v>
      </c>
      <c r="J140" s="68"/>
      <c r="K140" s="68"/>
      <c r="L140" s="68"/>
      <c r="M140" s="68"/>
      <c r="N140" s="358">
        <v>0</v>
      </c>
      <c r="O140" s="358">
        <v>0</v>
      </c>
      <c r="P140" s="359">
        <v>0.01</v>
      </c>
      <c r="Q140" s="359">
        <v>0</v>
      </c>
      <c r="R140" s="360" t="s">
        <v>639</v>
      </c>
      <c r="S140" s="382"/>
      <c r="T140" s="287"/>
    </row>
    <row r="141" spans="1:20" ht="76.5">
      <c r="A141" s="68" t="s">
        <v>543</v>
      </c>
      <c r="B141" s="68"/>
      <c r="C141" s="69" t="s">
        <v>693</v>
      </c>
      <c r="D141" s="112">
        <v>44763</v>
      </c>
      <c r="E141" s="112" t="s">
        <v>4603</v>
      </c>
      <c r="F141" s="198" t="s">
        <v>13</v>
      </c>
      <c r="G141" s="198">
        <v>16290</v>
      </c>
      <c r="H141" s="68"/>
      <c r="I141" s="357" t="s">
        <v>3552</v>
      </c>
      <c r="J141" s="68"/>
      <c r="K141" s="68"/>
      <c r="L141" s="68"/>
      <c r="M141" s="68"/>
      <c r="N141" s="358">
        <v>10</v>
      </c>
      <c r="O141" s="358">
        <v>0</v>
      </c>
      <c r="P141" s="359">
        <v>68.599999999999994</v>
      </c>
      <c r="Q141" s="359">
        <v>0</v>
      </c>
      <c r="R141" s="360" t="s">
        <v>639</v>
      </c>
      <c r="S141" s="382"/>
      <c r="T141" s="287"/>
    </row>
    <row r="142" spans="1:20" ht="76.5">
      <c r="A142" s="68" t="s">
        <v>543</v>
      </c>
      <c r="B142" s="68"/>
      <c r="C142" s="69" t="s">
        <v>693</v>
      </c>
      <c r="D142" s="112">
        <v>44763</v>
      </c>
      <c r="E142" s="112" t="s">
        <v>4604</v>
      </c>
      <c r="F142" s="198" t="s">
        <v>13</v>
      </c>
      <c r="G142" s="198">
        <v>16336</v>
      </c>
      <c r="H142" s="68"/>
      <c r="I142" s="357" t="s">
        <v>3553</v>
      </c>
      <c r="J142" s="68"/>
      <c r="K142" s="68"/>
      <c r="L142" s="68"/>
      <c r="M142" s="68"/>
      <c r="N142" s="358">
        <v>10</v>
      </c>
      <c r="O142" s="358">
        <v>0</v>
      </c>
      <c r="P142" s="359">
        <v>68.599999999999994</v>
      </c>
      <c r="Q142" s="359">
        <v>0</v>
      </c>
      <c r="R142" s="360" t="s">
        <v>639</v>
      </c>
      <c r="S142" s="382"/>
      <c r="T142" s="287"/>
    </row>
    <row r="143" spans="1:20" ht="76.5">
      <c r="A143" s="68" t="s">
        <v>543</v>
      </c>
      <c r="B143" s="68"/>
      <c r="C143" s="69" t="s">
        <v>693</v>
      </c>
      <c r="D143" s="112">
        <v>44763</v>
      </c>
      <c r="E143" s="112" t="s">
        <v>4605</v>
      </c>
      <c r="F143" s="198" t="s">
        <v>13</v>
      </c>
      <c r="G143" s="198">
        <v>16338</v>
      </c>
      <c r="H143" s="68"/>
      <c r="I143" s="357" t="s">
        <v>3554</v>
      </c>
      <c r="J143" s="68"/>
      <c r="K143" s="68"/>
      <c r="L143" s="68"/>
      <c r="M143" s="68"/>
      <c r="N143" s="358">
        <v>10</v>
      </c>
      <c r="O143" s="358">
        <v>0</v>
      </c>
      <c r="P143" s="359">
        <v>68.599999999999994</v>
      </c>
      <c r="Q143" s="359">
        <v>0</v>
      </c>
      <c r="R143" s="360" t="s">
        <v>639</v>
      </c>
      <c r="S143" s="382"/>
      <c r="T143" s="287"/>
    </row>
    <row r="144" spans="1:20" ht="102">
      <c r="A144" s="68">
        <v>346</v>
      </c>
      <c r="B144" s="68"/>
      <c r="C144" s="69" t="s">
        <v>142</v>
      </c>
      <c r="D144" s="112">
        <v>44764</v>
      </c>
      <c r="E144" s="112" t="s">
        <v>4606</v>
      </c>
      <c r="F144" s="198" t="s">
        <v>602</v>
      </c>
      <c r="G144" s="198">
        <v>16189</v>
      </c>
      <c r="H144" s="68"/>
      <c r="I144" s="357" t="s">
        <v>3555</v>
      </c>
      <c r="J144" s="68"/>
      <c r="K144" s="68"/>
      <c r="L144" s="68"/>
      <c r="M144" s="68"/>
      <c r="N144" s="358">
        <v>43.72</v>
      </c>
      <c r="O144" s="358">
        <v>0</v>
      </c>
      <c r="P144" s="359">
        <v>299.92</v>
      </c>
      <c r="Q144" s="359">
        <v>0</v>
      </c>
      <c r="R144" s="360" t="s">
        <v>639</v>
      </c>
      <c r="S144" s="382"/>
      <c r="T144" s="287"/>
    </row>
    <row r="145" spans="1:20" ht="51">
      <c r="A145" s="68" t="s">
        <v>542</v>
      </c>
      <c r="B145" s="68"/>
      <c r="C145" s="69" t="s">
        <v>591</v>
      </c>
      <c r="D145" s="112">
        <v>44764</v>
      </c>
      <c r="E145" s="112" t="s">
        <v>4607</v>
      </c>
      <c r="F145" s="198" t="s">
        <v>23</v>
      </c>
      <c r="G145" s="198">
        <v>22349</v>
      </c>
      <c r="H145" s="68"/>
      <c r="I145" s="357" t="s">
        <v>3556</v>
      </c>
      <c r="J145" s="68"/>
      <c r="K145" s="68"/>
      <c r="L145" s="68"/>
      <c r="M145" s="68"/>
      <c r="N145" s="358">
        <v>0</v>
      </c>
      <c r="O145" s="358">
        <v>0</v>
      </c>
      <c r="P145" s="359">
        <v>0</v>
      </c>
      <c r="Q145" s="359">
        <v>0.02</v>
      </c>
      <c r="R145" s="360" t="s">
        <v>639</v>
      </c>
      <c r="S145" s="382"/>
      <c r="T145" s="287"/>
    </row>
    <row r="146" spans="1:20" ht="51">
      <c r="A146" s="68" t="s">
        <v>542</v>
      </c>
      <c r="B146" s="68"/>
      <c r="C146" s="69" t="s">
        <v>591</v>
      </c>
      <c r="D146" s="112">
        <v>44768</v>
      </c>
      <c r="E146" s="112" t="s">
        <v>4608</v>
      </c>
      <c r="F146" s="198" t="s">
        <v>23</v>
      </c>
      <c r="G146" s="198">
        <v>22358</v>
      </c>
      <c r="H146" s="68"/>
      <c r="I146" s="357" t="s">
        <v>3557</v>
      </c>
      <c r="J146" s="68"/>
      <c r="K146" s="68"/>
      <c r="L146" s="68"/>
      <c r="M146" s="68"/>
      <c r="N146" s="358">
        <v>0</v>
      </c>
      <c r="O146" s="358">
        <v>0</v>
      </c>
      <c r="P146" s="359">
        <v>0</v>
      </c>
      <c r="Q146" s="359">
        <v>0.01</v>
      </c>
      <c r="R146" s="360" t="s">
        <v>639</v>
      </c>
      <c r="S146" s="382"/>
      <c r="T146" s="287"/>
    </row>
    <row r="147" spans="1:20" ht="51">
      <c r="A147" s="68" t="s">
        <v>542</v>
      </c>
      <c r="B147" s="68"/>
      <c r="C147" s="69" t="s">
        <v>591</v>
      </c>
      <c r="D147" s="112">
        <v>44769</v>
      </c>
      <c r="E147" s="112" t="s">
        <v>4609</v>
      </c>
      <c r="F147" s="198" t="s">
        <v>23</v>
      </c>
      <c r="G147" s="198">
        <v>22364</v>
      </c>
      <c r="H147" s="68"/>
      <c r="I147" s="357" t="s">
        <v>3558</v>
      </c>
      <c r="J147" s="68"/>
      <c r="K147" s="68"/>
      <c r="L147" s="68"/>
      <c r="M147" s="68"/>
      <c r="N147" s="358">
        <v>0</v>
      </c>
      <c r="O147" s="358">
        <v>0</v>
      </c>
      <c r="P147" s="359">
        <v>0</v>
      </c>
      <c r="Q147" s="359">
        <v>0.01</v>
      </c>
      <c r="R147" s="360" t="s">
        <v>639</v>
      </c>
      <c r="S147" s="382"/>
      <c r="T147" s="287"/>
    </row>
    <row r="148" spans="1:20" ht="51">
      <c r="A148" s="68" t="s">
        <v>543</v>
      </c>
      <c r="B148" s="68"/>
      <c r="C148" s="69" t="s">
        <v>693</v>
      </c>
      <c r="D148" s="112">
        <v>44770</v>
      </c>
      <c r="E148" s="112" t="s">
        <v>4610</v>
      </c>
      <c r="F148" s="198" t="s">
        <v>20</v>
      </c>
      <c r="G148" s="198">
        <v>16318</v>
      </c>
      <c r="H148" s="68"/>
      <c r="I148" s="357" t="s">
        <v>3559</v>
      </c>
      <c r="J148" s="68"/>
      <c r="K148" s="68"/>
      <c r="L148" s="68"/>
      <c r="M148" s="68"/>
      <c r="N148" s="358">
        <v>1527533.38</v>
      </c>
      <c r="O148" s="358">
        <v>0</v>
      </c>
      <c r="P148" s="359">
        <v>10478878.99</v>
      </c>
      <c r="Q148" s="359">
        <v>0</v>
      </c>
      <c r="R148" s="360" t="s">
        <v>639</v>
      </c>
      <c r="S148" s="382"/>
      <c r="T148" s="287"/>
    </row>
    <row r="149" spans="1:20" ht="51">
      <c r="A149" s="68" t="s">
        <v>543</v>
      </c>
      <c r="B149" s="68"/>
      <c r="C149" s="69" t="s">
        <v>693</v>
      </c>
      <c r="D149" s="112">
        <v>44770</v>
      </c>
      <c r="E149" s="112" t="s">
        <v>4610</v>
      </c>
      <c r="F149" s="198" t="s">
        <v>20</v>
      </c>
      <c r="G149" s="198">
        <v>16318</v>
      </c>
      <c r="H149" s="68"/>
      <c r="I149" s="357" t="s">
        <v>3559</v>
      </c>
      <c r="J149" s="68"/>
      <c r="K149" s="68"/>
      <c r="L149" s="68"/>
      <c r="M149" s="68"/>
      <c r="N149" s="358">
        <v>1527533.38</v>
      </c>
      <c r="O149" s="358">
        <v>0</v>
      </c>
      <c r="P149" s="359">
        <v>10478878.99</v>
      </c>
      <c r="Q149" s="359">
        <v>0</v>
      </c>
      <c r="R149" s="360" t="s">
        <v>639</v>
      </c>
      <c r="S149" s="382"/>
      <c r="T149" s="287"/>
    </row>
    <row r="150" spans="1:20" ht="63.75">
      <c r="A150" s="68" t="s">
        <v>543</v>
      </c>
      <c r="B150" s="68"/>
      <c r="C150" s="69" t="s">
        <v>693</v>
      </c>
      <c r="D150" s="112">
        <v>44770</v>
      </c>
      <c r="E150" s="112" t="s">
        <v>4611</v>
      </c>
      <c r="F150" s="198" t="s">
        <v>6</v>
      </c>
      <c r="G150" s="198">
        <v>1949873</v>
      </c>
      <c r="H150" s="68"/>
      <c r="I150" s="357" t="s">
        <v>3560</v>
      </c>
      <c r="J150" s="68"/>
      <c r="K150" s="68"/>
      <c r="L150" s="68"/>
      <c r="M150" s="68"/>
      <c r="N150" s="358">
        <v>0</v>
      </c>
      <c r="O150" s="358">
        <v>128895000</v>
      </c>
      <c r="P150" s="359">
        <v>0</v>
      </c>
      <c r="Q150" s="359">
        <v>884219700</v>
      </c>
      <c r="R150" s="360" t="s">
        <v>639</v>
      </c>
      <c r="S150" s="382"/>
      <c r="T150" s="287"/>
    </row>
    <row r="151" spans="1:20" ht="51">
      <c r="A151" s="68" t="s">
        <v>542</v>
      </c>
      <c r="B151" s="68"/>
      <c r="C151" s="69" t="s">
        <v>591</v>
      </c>
      <c r="D151" s="112">
        <v>44770</v>
      </c>
      <c r="E151" s="112" t="s">
        <v>4612</v>
      </c>
      <c r="F151" s="198" t="s">
        <v>6</v>
      </c>
      <c r="G151" s="198">
        <v>4904</v>
      </c>
      <c r="H151" s="68"/>
      <c r="I151" s="357" t="s">
        <v>3561</v>
      </c>
      <c r="J151" s="68"/>
      <c r="K151" s="68"/>
      <c r="L151" s="68"/>
      <c r="M151" s="68"/>
      <c r="N151" s="358">
        <v>0</v>
      </c>
      <c r="O151" s="358">
        <v>1527533.38</v>
      </c>
      <c r="P151" s="359">
        <v>0</v>
      </c>
      <c r="Q151" s="359">
        <v>10478878.99</v>
      </c>
      <c r="R151" s="360" t="s">
        <v>639</v>
      </c>
      <c r="S151" s="382"/>
      <c r="T151" s="287"/>
    </row>
    <row r="152" spans="1:20" ht="102">
      <c r="A152" s="68">
        <v>346</v>
      </c>
      <c r="B152" s="68"/>
      <c r="C152" s="69" t="s">
        <v>142</v>
      </c>
      <c r="D152" s="112">
        <v>44771</v>
      </c>
      <c r="E152" s="112" t="s">
        <v>4613</v>
      </c>
      <c r="F152" s="198" t="s">
        <v>602</v>
      </c>
      <c r="G152" s="198">
        <v>16235</v>
      </c>
      <c r="H152" s="68"/>
      <c r="I152" s="357" t="s">
        <v>3562</v>
      </c>
      <c r="J152" s="68"/>
      <c r="K152" s="68"/>
      <c r="L152" s="68"/>
      <c r="M152" s="68"/>
      <c r="N152" s="358">
        <v>19.36</v>
      </c>
      <c r="O152" s="358">
        <v>0</v>
      </c>
      <c r="P152" s="359">
        <v>132.81</v>
      </c>
      <c r="Q152" s="359">
        <v>0</v>
      </c>
      <c r="R152" s="360" t="s">
        <v>639</v>
      </c>
      <c r="S152" s="382"/>
      <c r="T152" s="287"/>
    </row>
    <row r="153" spans="1:20" ht="51">
      <c r="A153" s="68" t="s">
        <v>543</v>
      </c>
      <c r="B153" s="68"/>
      <c r="C153" s="69" t="s">
        <v>693</v>
      </c>
      <c r="D153" s="112">
        <v>44771</v>
      </c>
      <c r="E153" s="112" t="s">
        <v>4614</v>
      </c>
      <c r="F153" s="198" t="s">
        <v>20</v>
      </c>
      <c r="G153" s="198">
        <v>16444</v>
      </c>
      <c r="H153" s="68"/>
      <c r="I153" s="357" t="s">
        <v>3563</v>
      </c>
      <c r="J153" s="68"/>
      <c r="K153" s="68"/>
      <c r="L153" s="68"/>
      <c r="M153" s="68"/>
      <c r="N153" s="358">
        <v>379487.59</v>
      </c>
      <c r="O153" s="358">
        <v>0</v>
      </c>
      <c r="P153" s="359">
        <v>2603284.87</v>
      </c>
      <c r="Q153" s="359">
        <v>0</v>
      </c>
      <c r="R153" s="360" t="s">
        <v>639</v>
      </c>
      <c r="S153" s="382"/>
      <c r="T153" s="287"/>
    </row>
    <row r="154" spans="1:20" ht="51">
      <c r="A154" s="68" t="s">
        <v>542</v>
      </c>
      <c r="B154" s="68"/>
      <c r="C154" s="69" t="s">
        <v>591</v>
      </c>
      <c r="D154" s="112">
        <v>44771</v>
      </c>
      <c r="E154" s="112" t="s">
        <v>4615</v>
      </c>
      <c r="F154" s="198" t="s">
        <v>23</v>
      </c>
      <c r="G154" s="198">
        <v>22372</v>
      </c>
      <c r="H154" s="68"/>
      <c r="I154" s="357" t="s">
        <v>3564</v>
      </c>
      <c r="J154" s="68"/>
      <c r="K154" s="68"/>
      <c r="L154" s="68"/>
      <c r="M154" s="68"/>
      <c r="N154" s="358">
        <v>0</v>
      </c>
      <c r="O154" s="358">
        <v>0</v>
      </c>
      <c r="P154" s="359">
        <v>0</v>
      </c>
      <c r="Q154" s="359">
        <v>0.01</v>
      </c>
      <c r="R154" s="360" t="s">
        <v>639</v>
      </c>
      <c r="S154" s="382"/>
      <c r="T154" s="287"/>
    </row>
    <row r="155" spans="1:20" ht="51">
      <c r="A155" s="68" t="s">
        <v>542</v>
      </c>
      <c r="B155" s="68"/>
      <c r="C155" s="69" t="s">
        <v>591</v>
      </c>
      <c r="D155" s="112">
        <v>44774</v>
      </c>
      <c r="E155" s="112" t="s">
        <v>4616</v>
      </c>
      <c r="F155" s="198" t="s">
        <v>23</v>
      </c>
      <c r="G155" s="198">
        <v>22377</v>
      </c>
      <c r="H155" s="68"/>
      <c r="I155" s="357" t="s">
        <v>4329</v>
      </c>
      <c r="J155" s="68"/>
      <c r="K155" s="68"/>
      <c r="L155" s="68"/>
      <c r="M155" s="68"/>
      <c r="N155" s="358">
        <v>0</v>
      </c>
      <c r="O155" s="358">
        <v>0</v>
      </c>
      <c r="P155" s="359">
        <v>0.01</v>
      </c>
      <c r="Q155" s="359">
        <v>0</v>
      </c>
      <c r="R155" s="360" t="s">
        <v>639</v>
      </c>
      <c r="S155" s="382"/>
      <c r="T155" s="287"/>
    </row>
    <row r="156" spans="1:20" ht="89.25">
      <c r="A156" s="68">
        <v>683</v>
      </c>
      <c r="B156" s="68"/>
      <c r="C156" s="69" t="s">
        <v>1253</v>
      </c>
      <c r="D156" s="112">
        <v>44775</v>
      </c>
      <c r="E156" s="112" t="s">
        <v>4617</v>
      </c>
      <c r="F156" s="198" t="s">
        <v>6</v>
      </c>
      <c r="G156" s="198">
        <v>1039100</v>
      </c>
      <c r="H156" s="68"/>
      <c r="I156" s="357" t="s">
        <v>4330</v>
      </c>
      <c r="J156" s="68"/>
      <c r="K156" s="68"/>
      <c r="L156" s="68"/>
      <c r="M156" s="68"/>
      <c r="N156" s="358">
        <v>0</v>
      </c>
      <c r="O156" s="358">
        <v>100000</v>
      </c>
      <c r="P156" s="359">
        <v>0</v>
      </c>
      <c r="Q156" s="359">
        <v>686000</v>
      </c>
      <c r="R156" s="360" t="s">
        <v>639</v>
      </c>
      <c r="S156" s="382"/>
      <c r="T156" s="287"/>
    </row>
    <row r="157" spans="1:20" ht="51">
      <c r="A157" s="68" t="s">
        <v>542</v>
      </c>
      <c r="B157" s="68"/>
      <c r="C157" s="69" t="s">
        <v>591</v>
      </c>
      <c r="D157" s="112">
        <v>44776</v>
      </c>
      <c r="E157" s="112" t="s">
        <v>4618</v>
      </c>
      <c r="F157" s="198" t="s">
        <v>23</v>
      </c>
      <c r="G157" s="198">
        <v>22386</v>
      </c>
      <c r="H157" s="68"/>
      <c r="I157" s="357" t="s">
        <v>4331</v>
      </c>
      <c r="J157" s="68"/>
      <c r="K157" s="68"/>
      <c r="L157" s="68"/>
      <c r="M157" s="68"/>
      <c r="N157" s="358">
        <v>0</v>
      </c>
      <c r="O157" s="358">
        <v>0</v>
      </c>
      <c r="P157" s="359">
        <v>0</v>
      </c>
      <c r="Q157" s="359">
        <v>0.01</v>
      </c>
      <c r="R157" s="360" t="s">
        <v>639</v>
      </c>
      <c r="S157" s="382"/>
      <c r="T157" s="287"/>
    </row>
    <row r="158" spans="1:20" ht="51">
      <c r="A158" s="68">
        <v>383</v>
      </c>
      <c r="B158" s="68"/>
      <c r="C158" s="69" t="s">
        <v>1248</v>
      </c>
      <c r="D158" s="112">
        <v>44778</v>
      </c>
      <c r="E158" s="112" t="s">
        <v>4619</v>
      </c>
      <c r="F158" s="198" t="s">
        <v>640</v>
      </c>
      <c r="G158" s="198">
        <v>4095413</v>
      </c>
      <c r="H158" s="68"/>
      <c r="I158" s="357" t="s">
        <v>4332</v>
      </c>
      <c r="J158" s="68"/>
      <c r="K158" s="68"/>
      <c r="L158" s="68"/>
      <c r="M158" s="68"/>
      <c r="N158" s="358">
        <v>152456</v>
      </c>
      <c r="O158" s="358">
        <v>0</v>
      </c>
      <c r="P158" s="359">
        <v>1045848.16</v>
      </c>
      <c r="Q158" s="359">
        <v>0</v>
      </c>
      <c r="R158" s="360" t="s">
        <v>639</v>
      </c>
      <c r="S158" s="382"/>
      <c r="T158" s="287"/>
    </row>
    <row r="159" spans="1:20" ht="51">
      <c r="A159" s="68" t="s">
        <v>542</v>
      </c>
      <c r="B159" s="68"/>
      <c r="C159" s="69" t="s">
        <v>591</v>
      </c>
      <c r="D159" s="112">
        <v>44778</v>
      </c>
      <c r="E159" s="112" t="s">
        <v>4620</v>
      </c>
      <c r="F159" s="198" t="s">
        <v>23</v>
      </c>
      <c r="G159" s="198">
        <v>22394</v>
      </c>
      <c r="H159" s="68"/>
      <c r="I159" s="357" t="s">
        <v>4333</v>
      </c>
      <c r="J159" s="68"/>
      <c r="K159" s="68"/>
      <c r="L159" s="68"/>
      <c r="M159" s="68"/>
      <c r="N159" s="358">
        <v>0</v>
      </c>
      <c r="O159" s="358">
        <v>0</v>
      </c>
      <c r="P159" s="359">
        <v>0</v>
      </c>
      <c r="Q159" s="359">
        <v>0.02</v>
      </c>
      <c r="R159" s="360" t="s">
        <v>639</v>
      </c>
      <c r="S159" s="382"/>
      <c r="T159" s="287"/>
    </row>
    <row r="160" spans="1:20" ht="63.75">
      <c r="A160" s="68" t="s">
        <v>543</v>
      </c>
      <c r="B160" s="68"/>
      <c r="C160" s="69" t="s">
        <v>693</v>
      </c>
      <c r="D160" s="112">
        <v>44781</v>
      </c>
      <c r="E160" s="112" t="s">
        <v>4621</v>
      </c>
      <c r="F160" s="198" t="s">
        <v>6</v>
      </c>
      <c r="G160" s="198">
        <v>1960765</v>
      </c>
      <c r="H160" s="68"/>
      <c r="I160" s="357" t="s">
        <v>4334</v>
      </c>
      <c r="J160" s="68"/>
      <c r="K160" s="68"/>
      <c r="L160" s="68"/>
      <c r="M160" s="68"/>
      <c r="N160" s="358">
        <v>0</v>
      </c>
      <c r="O160" s="358">
        <v>109824.94</v>
      </c>
      <c r="P160" s="359">
        <v>0</v>
      </c>
      <c r="Q160" s="359">
        <v>753399.09</v>
      </c>
      <c r="R160" s="360" t="s">
        <v>639</v>
      </c>
      <c r="S160" s="382"/>
      <c r="T160" s="287"/>
    </row>
    <row r="161" spans="1:20" ht="89.25">
      <c r="A161" s="68" t="s">
        <v>543</v>
      </c>
      <c r="B161" s="68"/>
      <c r="C161" s="69" t="s">
        <v>693</v>
      </c>
      <c r="D161" s="112">
        <v>44781</v>
      </c>
      <c r="E161" s="112" t="s">
        <v>4622</v>
      </c>
      <c r="F161" s="198" t="s">
        <v>13</v>
      </c>
      <c r="G161" s="198">
        <v>1039384</v>
      </c>
      <c r="H161" s="68"/>
      <c r="I161" s="357" t="s">
        <v>4335</v>
      </c>
      <c r="J161" s="68"/>
      <c r="K161" s="68"/>
      <c r="L161" s="68"/>
      <c r="M161" s="68"/>
      <c r="N161" s="358">
        <v>8229.42</v>
      </c>
      <c r="O161" s="358">
        <v>0</v>
      </c>
      <c r="P161" s="359">
        <v>56453.82</v>
      </c>
      <c r="Q161" s="359">
        <v>0</v>
      </c>
      <c r="R161" s="360" t="s">
        <v>639</v>
      </c>
      <c r="S161" s="382"/>
      <c r="T161" s="287"/>
    </row>
    <row r="162" spans="1:20" ht="51">
      <c r="A162" s="68" t="s">
        <v>542</v>
      </c>
      <c r="B162" s="68"/>
      <c r="C162" s="69" t="s">
        <v>591</v>
      </c>
      <c r="D162" s="112">
        <v>44781</v>
      </c>
      <c r="E162" s="112" t="s">
        <v>4623</v>
      </c>
      <c r="F162" s="198" t="s">
        <v>23</v>
      </c>
      <c r="G162" s="198">
        <v>22398</v>
      </c>
      <c r="H162" s="68"/>
      <c r="I162" s="357" t="s">
        <v>4336</v>
      </c>
      <c r="J162" s="68"/>
      <c r="K162" s="68"/>
      <c r="L162" s="68"/>
      <c r="M162" s="68"/>
      <c r="N162" s="358">
        <v>0</v>
      </c>
      <c r="O162" s="358">
        <v>0</v>
      </c>
      <c r="P162" s="359">
        <v>0.01</v>
      </c>
      <c r="Q162" s="359">
        <v>0</v>
      </c>
      <c r="R162" s="360" t="s">
        <v>639</v>
      </c>
      <c r="S162" s="382"/>
      <c r="T162" s="287"/>
    </row>
    <row r="163" spans="1:20" ht="102">
      <c r="A163" s="68" t="s">
        <v>543</v>
      </c>
      <c r="B163" s="68"/>
      <c r="C163" s="69" t="s">
        <v>693</v>
      </c>
      <c r="D163" s="112">
        <v>44782</v>
      </c>
      <c r="E163" s="112" t="s">
        <v>4624</v>
      </c>
      <c r="F163" s="198" t="s">
        <v>13</v>
      </c>
      <c r="G163" s="198">
        <v>1039446</v>
      </c>
      <c r="H163" s="68"/>
      <c r="I163" s="357" t="s">
        <v>4337</v>
      </c>
      <c r="J163" s="68"/>
      <c r="K163" s="68"/>
      <c r="L163" s="68"/>
      <c r="M163" s="68"/>
      <c r="N163" s="358">
        <v>107.81</v>
      </c>
      <c r="O163" s="358">
        <v>0</v>
      </c>
      <c r="P163" s="359">
        <v>739.58</v>
      </c>
      <c r="Q163" s="359">
        <v>0</v>
      </c>
      <c r="R163" s="360" t="s">
        <v>639</v>
      </c>
      <c r="S163" s="382"/>
      <c r="T163" s="287"/>
    </row>
    <row r="164" spans="1:20" ht="76.5">
      <c r="A164" s="68" t="s">
        <v>543</v>
      </c>
      <c r="B164" s="68"/>
      <c r="C164" s="69" t="s">
        <v>693</v>
      </c>
      <c r="D164" s="112">
        <v>44782</v>
      </c>
      <c r="E164" s="112" t="s">
        <v>4625</v>
      </c>
      <c r="F164" s="198" t="s">
        <v>13</v>
      </c>
      <c r="G164" s="198">
        <v>1039437</v>
      </c>
      <c r="H164" s="68"/>
      <c r="I164" s="357" t="s">
        <v>4338</v>
      </c>
      <c r="J164" s="68"/>
      <c r="K164" s="68"/>
      <c r="L164" s="68"/>
      <c r="M164" s="68"/>
      <c r="N164" s="358">
        <v>48.2</v>
      </c>
      <c r="O164" s="358">
        <v>0</v>
      </c>
      <c r="P164" s="359">
        <v>330.65</v>
      </c>
      <c r="Q164" s="359">
        <v>0</v>
      </c>
      <c r="R164" s="360" t="s">
        <v>639</v>
      </c>
      <c r="S164" s="382"/>
      <c r="T164" s="287"/>
    </row>
    <row r="165" spans="1:20" ht="51">
      <c r="A165" s="68" t="s">
        <v>542</v>
      </c>
      <c r="B165" s="68"/>
      <c r="C165" s="69" t="s">
        <v>591</v>
      </c>
      <c r="D165" s="112">
        <v>44782</v>
      </c>
      <c r="E165" s="112" t="s">
        <v>4626</v>
      </c>
      <c r="F165" s="198" t="s">
        <v>23</v>
      </c>
      <c r="G165" s="198">
        <v>22403</v>
      </c>
      <c r="H165" s="68"/>
      <c r="I165" s="357" t="s">
        <v>4339</v>
      </c>
      <c r="J165" s="68"/>
      <c r="K165" s="68"/>
      <c r="L165" s="68"/>
      <c r="M165" s="68"/>
      <c r="N165" s="358">
        <v>0</v>
      </c>
      <c r="O165" s="358">
        <v>0</v>
      </c>
      <c r="P165" s="359">
        <v>0</v>
      </c>
      <c r="Q165" s="359">
        <v>0.01</v>
      </c>
      <c r="R165" s="360" t="s">
        <v>639</v>
      </c>
      <c r="S165" s="382"/>
      <c r="T165" s="287"/>
    </row>
    <row r="166" spans="1:20" ht="51">
      <c r="A166" s="68" t="s">
        <v>542</v>
      </c>
      <c r="B166" s="68"/>
      <c r="C166" s="69" t="s">
        <v>591</v>
      </c>
      <c r="D166" s="112">
        <v>44783</v>
      </c>
      <c r="E166" s="112" t="s">
        <v>4627</v>
      </c>
      <c r="F166" s="198" t="s">
        <v>23</v>
      </c>
      <c r="G166" s="198">
        <v>22407</v>
      </c>
      <c r="H166" s="68"/>
      <c r="I166" s="357" t="s">
        <v>4340</v>
      </c>
      <c r="J166" s="68"/>
      <c r="K166" s="68"/>
      <c r="L166" s="68"/>
      <c r="M166" s="68"/>
      <c r="N166" s="358">
        <v>0</v>
      </c>
      <c r="O166" s="358">
        <v>0</v>
      </c>
      <c r="P166" s="359">
        <v>0</v>
      </c>
      <c r="Q166" s="359">
        <v>0.02</v>
      </c>
      <c r="R166" s="360" t="s">
        <v>639</v>
      </c>
      <c r="S166" s="382"/>
      <c r="T166" s="287"/>
    </row>
    <row r="167" spans="1:20" ht="51">
      <c r="A167" s="68" t="s">
        <v>542</v>
      </c>
      <c r="B167" s="68"/>
      <c r="C167" s="69" t="s">
        <v>591</v>
      </c>
      <c r="D167" s="112">
        <v>44784</v>
      </c>
      <c r="E167" s="112" t="s">
        <v>4628</v>
      </c>
      <c r="F167" s="198" t="s">
        <v>23</v>
      </c>
      <c r="G167" s="198">
        <v>22411</v>
      </c>
      <c r="H167" s="68"/>
      <c r="I167" s="357" t="s">
        <v>4341</v>
      </c>
      <c r="J167" s="68"/>
      <c r="K167" s="68"/>
      <c r="L167" s="68"/>
      <c r="M167" s="68"/>
      <c r="N167" s="358">
        <v>0</v>
      </c>
      <c r="O167" s="358">
        <v>0</v>
      </c>
      <c r="P167" s="359">
        <v>0</v>
      </c>
      <c r="Q167" s="359">
        <v>0.02</v>
      </c>
      <c r="R167" s="360" t="s">
        <v>639</v>
      </c>
      <c r="S167" s="382"/>
      <c r="T167" s="287"/>
    </row>
    <row r="168" spans="1:20" ht="51">
      <c r="A168" s="68" t="s">
        <v>542</v>
      </c>
      <c r="B168" s="68"/>
      <c r="C168" s="69" t="s">
        <v>591</v>
      </c>
      <c r="D168" s="112">
        <v>44785</v>
      </c>
      <c r="E168" s="112" t="s">
        <v>4629</v>
      </c>
      <c r="F168" s="198" t="s">
        <v>23</v>
      </c>
      <c r="G168" s="198">
        <v>22416</v>
      </c>
      <c r="H168" s="68"/>
      <c r="I168" s="357" t="s">
        <v>4342</v>
      </c>
      <c r="J168" s="68"/>
      <c r="K168" s="68"/>
      <c r="L168" s="68"/>
      <c r="M168" s="68"/>
      <c r="N168" s="358">
        <v>0</v>
      </c>
      <c r="O168" s="358">
        <v>0</v>
      </c>
      <c r="P168" s="359">
        <v>0</v>
      </c>
      <c r="Q168" s="359">
        <v>0.01</v>
      </c>
      <c r="R168" s="360" t="s">
        <v>639</v>
      </c>
      <c r="S168" s="382"/>
      <c r="T168" s="287"/>
    </row>
    <row r="169" spans="1:20" ht="51">
      <c r="A169" s="68" t="s">
        <v>542</v>
      </c>
      <c r="B169" s="68"/>
      <c r="C169" s="69" t="s">
        <v>591</v>
      </c>
      <c r="D169" s="112">
        <v>44788</v>
      </c>
      <c r="E169" s="112" t="s">
        <v>4630</v>
      </c>
      <c r="F169" s="198" t="s">
        <v>23</v>
      </c>
      <c r="G169" s="198">
        <v>22420</v>
      </c>
      <c r="H169" s="68"/>
      <c r="I169" s="357" t="s">
        <v>4343</v>
      </c>
      <c r="J169" s="68"/>
      <c r="K169" s="68"/>
      <c r="L169" s="68"/>
      <c r="M169" s="68"/>
      <c r="N169" s="358">
        <v>0</v>
      </c>
      <c r="O169" s="358">
        <v>0</v>
      </c>
      <c r="P169" s="359">
        <v>0</v>
      </c>
      <c r="Q169" s="359">
        <v>0.03</v>
      </c>
      <c r="R169" s="360" t="s">
        <v>639</v>
      </c>
      <c r="S169" s="382"/>
      <c r="T169" s="287"/>
    </row>
    <row r="170" spans="1:20" ht="63.75">
      <c r="A170" s="68">
        <v>376</v>
      </c>
      <c r="B170" s="68"/>
      <c r="C170" s="69" t="s">
        <v>610</v>
      </c>
      <c r="D170" s="112">
        <v>44789</v>
      </c>
      <c r="E170" s="112" t="s">
        <v>4631</v>
      </c>
      <c r="F170" s="198" t="s">
        <v>6</v>
      </c>
      <c r="G170" s="198">
        <v>1040255</v>
      </c>
      <c r="H170" s="68"/>
      <c r="I170" s="357" t="s">
        <v>4344</v>
      </c>
      <c r="J170" s="68"/>
      <c r="K170" s="68"/>
      <c r="L170" s="68"/>
      <c r="M170" s="68"/>
      <c r="N170" s="358">
        <v>0</v>
      </c>
      <c r="O170" s="358">
        <v>0.01</v>
      </c>
      <c r="P170" s="359">
        <v>0</v>
      </c>
      <c r="Q170" s="359">
        <v>7.0000000000000007E-2</v>
      </c>
      <c r="R170" s="360" t="s">
        <v>639</v>
      </c>
      <c r="S170" s="382"/>
      <c r="T170" s="287"/>
    </row>
    <row r="171" spans="1:20" ht="76.5">
      <c r="A171" s="68" t="s">
        <v>543</v>
      </c>
      <c r="B171" s="68"/>
      <c r="C171" s="69" t="s">
        <v>693</v>
      </c>
      <c r="D171" s="112">
        <v>44791</v>
      </c>
      <c r="E171" s="112" t="s">
        <v>4632</v>
      </c>
      <c r="F171" s="198" t="s">
        <v>13</v>
      </c>
      <c r="G171" s="198">
        <v>1040429</v>
      </c>
      <c r="H171" s="68"/>
      <c r="I171" s="357" t="s">
        <v>4345</v>
      </c>
      <c r="J171" s="68"/>
      <c r="K171" s="68"/>
      <c r="L171" s="68"/>
      <c r="M171" s="68"/>
      <c r="N171" s="358">
        <v>10.18</v>
      </c>
      <c r="O171" s="358">
        <v>0</v>
      </c>
      <c r="P171" s="359">
        <v>69.83</v>
      </c>
      <c r="Q171" s="359">
        <v>0</v>
      </c>
      <c r="R171" s="360" t="s">
        <v>639</v>
      </c>
      <c r="S171" s="382"/>
      <c r="T171" s="287"/>
    </row>
    <row r="172" spans="1:20" ht="51">
      <c r="A172" s="68" t="s">
        <v>542</v>
      </c>
      <c r="B172" s="68"/>
      <c r="C172" s="69" t="s">
        <v>591</v>
      </c>
      <c r="D172" s="112">
        <v>44791</v>
      </c>
      <c r="E172" s="112" t="s">
        <v>4633</v>
      </c>
      <c r="F172" s="198" t="s">
        <v>23</v>
      </c>
      <c r="G172" s="198">
        <v>22433</v>
      </c>
      <c r="H172" s="68"/>
      <c r="I172" s="357" t="s">
        <v>4346</v>
      </c>
      <c r="J172" s="68"/>
      <c r="K172" s="68"/>
      <c r="L172" s="68"/>
      <c r="M172" s="68"/>
      <c r="N172" s="358">
        <v>0</v>
      </c>
      <c r="O172" s="358">
        <v>0</v>
      </c>
      <c r="P172" s="359">
        <v>0.01</v>
      </c>
      <c r="Q172" s="359">
        <v>0</v>
      </c>
      <c r="R172" s="360" t="s">
        <v>639</v>
      </c>
      <c r="S172" s="382"/>
      <c r="T172" s="287"/>
    </row>
    <row r="173" spans="1:20" ht="51">
      <c r="A173" s="68" t="s">
        <v>542</v>
      </c>
      <c r="B173" s="68"/>
      <c r="C173" s="69" t="s">
        <v>591</v>
      </c>
      <c r="D173" s="112">
        <v>44792</v>
      </c>
      <c r="E173" s="112" t="s">
        <v>4634</v>
      </c>
      <c r="F173" s="198" t="s">
        <v>23</v>
      </c>
      <c r="G173" s="198">
        <v>22437</v>
      </c>
      <c r="H173" s="68"/>
      <c r="I173" s="357" t="s">
        <v>4347</v>
      </c>
      <c r="J173" s="68"/>
      <c r="K173" s="68"/>
      <c r="L173" s="68"/>
      <c r="M173" s="68"/>
      <c r="N173" s="358">
        <v>0</v>
      </c>
      <c r="O173" s="358">
        <v>0</v>
      </c>
      <c r="P173" s="359">
        <v>0</v>
      </c>
      <c r="Q173" s="359">
        <v>0.03</v>
      </c>
      <c r="R173" s="360" t="s">
        <v>639</v>
      </c>
      <c r="S173" s="382"/>
      <c r="T173" s="287"/>
    </row>
    <row r="174" spans="1:20" ht="76.5">
      <c r="A174" s="68" t="s">
        <v>543</v>
      </c>
      <c r="B174" s="68"/>
      <c r="C174" s="69" t="s">
        <v>693</v>
      </c>
      <c r="D174" s="112">
        <v>44795</v>
      </c>
      <c r="E174" s="112" t="s">
        <v>4635</v>
      </c>
      <c r="F174" s="198" t="s">
        <v>20</v>
      </c>
      <c r="G174" s="198">
        <v>16553</v>
      </c>
      <c r="H174" s="68"/>
      <c r="I174" s="357" t="s">
        <v>4348</v>
      </c>
      <c r="J174" s="68"/>
      <c r="K174" s="68"/>
      <c r="L174" s="68"/>
      <c r="M174" s="68"/>
      <c r="N174" s="358">
        <v>12459.72</v>
      </c>
      <c r="O174" s="358">
        <v>0</v>
      </c>
      <c r="P174" s="359">
        <v>85473.68</v>
      </c>
      <c r="Q174" s="359">
        <v>0</v>
      </c>
      <c r="R174" s="360" t="s">
        <v>639</v>
      </c>
      <c r="S174" s="382"/>
      <c r="T174" s="287"/>
    </row>
    <row r="175" spans="1:20" ht="76.5">
      <c r="A175" s="68" t="s">
        <v>543</v>
      </c>
      <c r="B175" s="68"/>
      <c r="C175" s="69" t="s">
        <v>693</v>
      </c>
      <c r="D175" s="112">
        <v>44795</v>
      </c>
      <c r="E175" s="112" t="s">
        <v>4636</v>
      </c>
      <c r="F175" s="198" t="s">
        <v>13</v>
      </c>
      <c r="G175" s="198">
        <v>1040604</v>
      </c>
      <c r="H175" s="68"/>
      <c r="I175" s="357" t="s">
        <v>4349</v>
      </c>
      <c r="J175" s="68"/>
      <c r="K175" s="68"/>
      <c r="L175" s="68"/>
      <c r="M175" s="68"/>
      <c r="N175" s="358">
        <v>552886.06000000006</v>
      </c>
      <c r="O175" s="358">
        <v>0</v>
      </c>
      <c r="P175" s="359">
        <v>3792798.37</v>
      </c>
      <c r="Q175" s="359">
        <v>0</v>
      </c>
      <c r="R175" s="360" t="s">
        <v>639</v>
      </c>
      <c r="S175" s="382"/>
      <c r="T175" s="287"/>
    </row>
    <row r="176" spans="1:20" ht="76.5">
      <c r="A176" s="68" t="s">
        <v>543</v>
      </c>
      <c r="B176" s="68"/>
      <c r="C176" s="69" t="s">
        <v>693</v>
      </c>
      <c r="D176" s="112">
        <v>44795</v>
      </c>
      <c r="E176" s="112" t="s">
        <v>4636</v>
      </c>
      <c r="F176" s="198" t="s">
        <v>13</v>
      </c>
      <c r="G176" s="198">
        <v>1040604</v>
      </c>
      <c r="H176" s="68"/>
      <c r="I176" s="357" t="s">
        <v>4349</v>
      </c>
      <c r="J176" s="68"/>
      <c r="K176" s="68"/>
      <c r="L176" s="68"/>
      <c r="M176" s="68"/>
      <c r="N176" s="358">
        <v>20</v>
      </c>
      <c r="O176" s="358">
        <v>0</v>
      </c>
      <c r="P176" s="359">
        <v>137.19999999999999</v>
      </c>
      <c r="Q176" s="359">
        <v>0</v>
      </c>
      <c r="R176" s="360" t="s">
        <v>639</v>
      </c>
      <c r="S176" s="382"/>
      <c r="T176" s="287"/>
    </row>
    <row r="177" spans="1:20" ht="76.5">
      <c r="A177" s="68" t="s">
        <v>543</v>
      </c>
      <c r="B177" s="68"/>
      <c r="C177" s="69" t="s">
        <v>693</v>
      </c>
      <c r="D177" s="112">
        <v>44795</v>
      </c>
      <c r="E177" s="112" t="s">
        <v>4637</v>
      </c>
      <c r="F177" s="198" t="s">
        <v>13</v>
      </c>
      <c r="G177" s="198">
        <v>1040605</v>
      </c>
      <c r="H177" s="68"/>
      <c r="I177" s="357" t="s">
        <v>4350</v>
      </c>
      <c r="J177" s="68"/>
      <c r="K177" s="68"/>
      <c r="L177" s="68"/>
      <c r="M177" s="68"/>
      <c r="N177" s="358">
        <v>18.27</v>
      </c>
      <c r="O177" s="358">
        <v>0</v>
      </c>
      <c r="P177" s="359">
        <v>125.33</v>
      </c>
      <c r="Q177" s="359">
        <v>0</v>
      </c>
      <c r="R177" s="360" t="s">
        <v>639</v>
      </c>
      <c r="S177" s="382"/>
      <c r="T177" s="287"/>
    </row>
    <row r="178" spans="1:20" ht="51">
      <c r="A178" s="68" t="s">
        <v>542</v>
      </c>
      <c r="B178" s="68"/>
      <c r="C178" s="69" t="s">
        <v>591</v>
      </c>
      <c r="D178" s="112">
        <v>44795</v>
      </c>
      <c r="E178" s="112" t="s">
        <v>4638</v>
      </c>
      <c r="F178" s="198" t="s">
        <v>23</v>
      </c>
      <c r="G178" s="198">
        <v>22441</v>
      </c>
      <c r="H178" s="68"/>
      <c r="I178" s="357" t="s">
        <v>4351</v>
      </c>
      <c r="J178" s="68"/>
      <c r="K178" s="68"/>
      <c r="L178" s="68"/>
      <c r="M178" s="68"/>
      <c r="N178" s="358">
        <v>0</v>
      </c>
      <c r="O178" s="358">
        <v>0</v>
      </c>
      <c r="P178" s="359">
        <v>0</v>
      </c>
      <c r="Q178" s="359">
        <v>0.01</v>
      </c>
      <c r="R178" s="360" t="s">
        <v>639</v>
      </c>
      <c r="S178" s="382"/>
      <c r="T178" s="287"/>
    </row>
    <row r="179" spans="1:20" ht="51">
      <c r="A179" s="68" t="s">
        <v>542</v>
      </c>
      <c r="B179" s="68"/>
      <c r="C179" s="69" t="s">
        <v>591</v>
      </c>
      <c r="D179" s="112">
        <v>44796</v>
      </c>
      <c r="E179" s="112" t="s">
        <v>4639</v>
      </c>
      <c r="F179" s="198" t="s">
        <v>23</v>
      </c>
      <c r="G179" s="198">
        <v>22446</v>
      </c>
      <c r="H179" s="68"/>
      <c r="I179" s="357" t="s">
        <v>4352</v>
      </c>
      <c r="J179" s="68"/>
      <c r="K179" s="68"/>
      <c r="L179" s="68"/>
      <c r="M179" s="68"/>
      <c r="N179" s="358">
        <v>0</v>
      </c>
      <c r="O179" s="358">
        <v>0</v>
      </c>
      <c r="P179" s="359">
        <v>0.01</v>
      </c>
      <c r="Q179" s="359">
        <v>0</v>
      </c>
      <c r="R179" s="360" t="s">
        <v>639</v>
      </c>
      <c r="S179" s="382"/>
      <c r="T179" s="287"/>
    </row>
    <row r="180" spans="1:20" ht="51">
      <c r="A180" s="68" t="s">
        <v>542</v>
      </c>
      <c r="B180" s="68"/>
      <c r="C180" s="69" t="s">
        <v>591</v>
      </c>
      <c r="D180" s="112">
        <v>44797</v>
      </c>
      <c r="E180" s="112" t="s">
        <v>4640</v>
      </c>
      <c r="F180" s="198" t="s">
        <v>23</v>
      </c>
      <c r="G180" s="198">
        <v>22450</v>
      </c>
      <c r="H180" s="68"/>
      <c r="I180" s="357" t="s">
        <v>4353</v>
      </c>
      <c r="J180" s="68"/>
      <c r="K180" s="68"/>
      <c r="L180" s="68"/>
      <c r="M180" s="68"/>
      <c r="N180" s="358">
        <v>0</v>
      </c>
      <c r="O180" s="358">
        <v>0</v>
      </c>
      <c r="P180" s="359">
        <v>0</v>
      </c>
      <c r="Q180" s="359">
        <v>0.01</v>
      </c>
      <c r="R180" s="360" t="s">
        <v>639</v>
      </c>
      <c r="S180" s="382"/>
      <c r="T180" s="287"/>
    </row>
    <row r="181" spans="1:20" ht="51">
      <c r="A181" s="68" t="s">
        <v>542</v>
      </c>
      <c r="B181" s="68"/>
      <c r="C181" s="69" t="s">
        <v>591</v>
      </c>
      <c r="D181" s="112">
        <v>44799</v>
      </c>
      <c r="E181" s="112" t="s">
        <v>4641</v>
      </c>
      <c r="F181" s="198" t="s">
        <v>23</v>
      </c>
      <c r="G181" s="198">
        <v>22458</v>
      </c>
      <c r="H181" s="68"/>
      <c r="I181" s="357" t="s">
        <v>4354</v>
      </c>
      <c r="J181" s="68"/>
      <c r="K181" s="68"/>
      <c r="L181" s="68"/>
      <c r="M181" s="68"/>
      <c r="N181" s="358">
        <v>0</v>
      </c>
      <c r="O181" s="358">
        <v>0</v>
      </c>
      <c r="P181" s="359">
        <v>0</v>
      </c>
      <c r="Q181" s="359">
        <v>0.01</v>
      </c>
      <c r="R181" s="360" t="s">
        <v>639</v>
      </c>
      <c r="S181" s="382"/>
      <c r="T181" s="287"/>
    </row>
    <row r="182" spans="1:20" ht="76.5">
      <c r="A182" s="68" t="s">
        <v>543</v>
      </c>
      <c r="B182" s="68"/>
      <c r="C182" s="69" t="s">
        <v>693</v>
      </c>
      <c r="D182" s="112">
        <v>44802</v>
      </c>
      <c r="E182" s="112" t="s">
        <v>4642</v>
      </c>
      <c r="F182" s="198" t="s">
        <v>13</v>
      </c>
      <c r="G182" s="198">
        <v>1041000</v>
      </c>
      <c r="H182" s="68"/>
      <c r="I182" s="357" t="s">
        <v>4355</v>
      </c>
      <c r="J182" s="68"/>
      <c r="K182" s="68"/>
      <c r="L182" s="68"/>
      <c r="M182" s="68"/>
      <c r="N182" s="358">
        <v>451427.74</v>
      </c>
      <c r="O182" s="358">
        <v>0</v>
      </c>
      <c r="P182" s="359">
        <v>3096794.3</v>
      </c>
      <c r="Q182" s="359">
        <v>0</v>
      </c>
      <c r="R182" s="360" t="s">
        <v>639</v>
      </c>
      <c r="S182" s="382"/>
      <c r="T182" s="287"/>
    </row>
    <row r="183" spans="1:20" ht="76.5">
      <c r="A183" s="68" t="s">
        <v>543</v>
      </c>
      <c r="B183" s="68"/>
      <c r="C183" s="69" t="s">
        <v>693</v>
      </c>
      <c r="D183" s="112">
        <v>44802</v>
      </c>
      <c r="E183" s="112" t="s">
        <v>4643</v>
      </c>
      <c r="F183" s="198" t="s">
        <v>13</v>
      </c>
      <c r="G183" s="198">
        <v>1041001</v>
      </c>
      <c r="H183" s="68"/>
      <c r="I183" s="357" t="s">
        <v>4356</v>
      </c>
      <c r="J183" s="68"/>
      <c r="K183" s="68"/>
      <c r="L183" s="68"/>
      <c r="M183" s="68"/>
      <c r="N183" s="358">
        <v>196650.49</v>
      </c>
      <c r="O183" s="358">
        <v>0</v>
      </c>
      <c r="P183" s="359">
        <v>1349022.36</v>
      </c>
      <c r="Q183" s="359">
        <v>0</v>
      </c>
      <c r="R183" s="360" t="s">
        <v>639</v>
      </c>
      <c r="S183" s="382"/>
      <c r="T183" s="287"/>
    </row>
    <row r="184" spans="1:20" ht="102">
      <c r="A184" s="68">
        <v>576</v>
      </c>
      <c r="B184" s="68"/>
      <c r="C184" s="69" t="s">
        <v>1249</v>
      </c>
      <c r="D184" s="112">
        <v>44803</v>
      </c>
      <c r="E184" s="112" t="s">
        <v>4644</v>
      </c>
      <c r="F184" s="198" t="s">
        <v>6</v>
      </c>
      <c r="G184" s="198">
        <v>1041015</v>
      </c>
      <c r="H184" s="68"/>
      <c r="I184" s="357" t="s">
        <v>4357</v>
      </c>
      <c r="J184" s="68"/>
      <c r="K184" s="68"/>
      <c r="L184" s="68"/>
      <c r="M184" s="68"/>
      <c r="N184" s="358">
        <v>0</v>
      </c>
      <c r="O184" s="358">
        <v>8932.6</v>
      </c>
      <c r="P184" s="359">
        <v>0</v>
      </c>
      <c r="Q184" s="359">
        <v>61277.64</v>
      </c>
      <c r="R184" s="360" t="s">
        <v>639</v>
      </c>
      <c r="S184" s="382"/>
      <c r="T184" s="287"/>
    </row>
    <row r="185" spans="1:20" ht="51">
      <c r="A185" s="68" t="s">
        <v>542</v>
      </c>
      <c r="B185" s="68"/>
      <c r="C185" s="69" t="s">
        <v>591</v>
      </c>
      <c r="D185" s="112">
        <v>44803</v>
      </c>
      <c r="E185" s="112" t="s">
        <v>4645</v>
      </c>
      <c r="F185" s="198" t="s">
        <v>23</v>
      </c>
      <c r="G185" s="198">
        <v>22466</v>
      </c>
      <c r="H185" s="68"/>
      <c r="I185" s="357" t="s">
        <v>4358</v>
      </c>
      <c r="J185" s="68"/>
      <c r="K185" s="68"/>
      <c r="L185" s="68"/>
      <c r="M185" s="68"/>
      <c r="N185" s="358">
        <v>0</v>
      </c>
      <c r="O185" s="358">
        <v>0</v>
      </c>
      <c r="P185" s="359">
        <v>0.01</v>
      </c>
      <c r="Q185" s="359">
        <v>0</v>
      </c>
      <c r="R185" s="360" t="s">
        <v>639</v>
      </c>
      <c r="S185" s="382"/>
      <c r="T185" s="287"/>
    </row>
    <row r="186" spans="1:20" ht="51">
      <c r="A186" s="68" t="s">
        <v>542</v>
      </c>
      <c r="B186" s="68"/>
      <c r="C186" s="69" t="s">
        <v>591</v>
      </c>
      <c r="D186" s="112">
        <v>44804</v>
      </c>
      <c r="E186" s="112" t="s">
        <v>4646</v>
      </c>
      <c r="F186" s="198" t="s">
        <v>23</v>
      </c>
      <c r="G186" s="198">
        <v>22472</v>
      </c>
      <c r="H186" s="68"/>
      <c r="I186" s="357" t="s">
        <v>4359</v>
      </c>
      <c r="J186" s="68"/>
      <c r="K186" s="68"/>
      <c r="L186" s="68"/>
      <c r="M186" s="68"/>
      <c r="N186" s="358">
        <v>0</v>
      </c>
      <c r="O186" s="358">
        <v>0</v>
      </c>
      <c r="P186" s="359">
        <v>0.01</v>
      </c>
      <c r="Q186" s="359">
        <v>0</v>
      </c>
      <c r="R186" s="360" t="s">
        <v>639</v>
      </c>
      <c r="S186" s="382"/>
      <c r="T186" s="287"/>
    </row>
    <row r="187" spans="1:20" ht="76.5">
      <c r="A187" s="68">
        <v>670</v>
      </c>
      <c r="B187" s="68"/>
      <c r="C187" s="69" t="s">
        <v>179</v>
      </c>
      <c r="D187" s="112">
        <v>44805</v>
      </c>
      <c r="E187" s="112" t="s">
        <v>7093</v>
      </c>
      <c r="F187" s="198" t="s">
        <v>6</v>
      </c>
      <c r="G187" s="198">
        <v>1988987</v>
      </c>
      <c r="H187" s="68"/>
      <c r="I187" s="357" t="s">
        <v>6985</v>
      </c>
      <c r="J187" s="68"/>
      <c r="K187" s="68"/>
      <c r="L187" s="68"/>
      <c r="M187" s="68"/>
      <c r="N187" s="358">
        <v>0</v>
      </c>
      <c r="O187" s="358">
        <v>51.33</v>
      </c>
      <c r="P187" s="359">
        <v>0</v>
      </c>
      <c r="Q187" s="359">
        <v>352.12</v>
      </c>
      <c r="R187" s="360" t="s">
        <v>639</v>
      </c>
      <c r="S187" s="382"/>
      <c r="T187" s="287"/>
    </row>
    <row r="188" spans="1:20" ht="76.5">
      <c r="A188" s="68">
        <v>10</v>
      </c>
      <c r="B188" s="68"/>
      <c r="C188" s="69" t="s">
        <v>39</v>
      </c>
      <c r="D188" s="112">
        <v>44805</v>
      </c>
      <c r="E188" s="112" t="s">
        <v>7094</v>
      </c>
      <c r="F188" s="198" t="s">
        <v>6</v>
      </c>
      <c r="G188" s="198">
        <v>1988985</v>
      </c>
      <c r="H188" s="68"/>
      <c r="I188" s="357" t="s">
        <v>6986</v>
      </c>
      <c r="J188" s="68"/>
      <c r="K188" s="68"/>
      <c r="L188" s="68"/>
      <c r="M188" s="68"/>
      <c r="N188" s="358">
        <v>0</v>
      </c>
      <c r="O188" s="358">
        <v>36390.230000000003</v>
      </c>
      <c r="P188" s="359">
        <v>0</v>
      </c>
      <c r="Q188" s="359">
        <v>249636.98</v>
      </c>
      <c r="R188" s="360" t="s">
        <v>639</v>
      </c>
      <c r="S188" s="382"/>
      <c r="T188" s="287"/>
    </row>
    <row r="189" spans="1:20" ht="76.5">
      <c r="A189" s="68">
        <v>670</v>
      </c>
      <c r="B189" s="68"/>
      <c r="C189" s="69" t="s">
        <v>179</v>
      </c>
      <c r="D189" s="112">
        <v>44805</v>
      </c>
      <c r="E189" s="112" t="s">
        <v>7095</v>
      </c>
      <c r="F189" s="198" t="s">
        <v>15</v>
      </c>
      <c r="G189" s="198">
        <v>1988988</v>
      </c>
      <c r="H189" s="68"/>
      <c r="I189" s="357" t="s">
        <v>6987</v>
      </c>
      <c r="J189" s="68"/>
      <c r="K189" s="68"/>
      <c r="L189" s="68"/>
      <c r="M189" s="68"/>
      <c r="N189" s="358">
        <v>7.29</v>
      </c>
      <c r="O189" s="358">
        <v>0</v>
      </c>
      <c r="P189" s="359">
        <v>50.01</v>
      </c>
      <c r="Q189" s="359">
        <v>0</v>
      </c>
      <c r="R189" s="360" t="s">
        <v>639</v>
      </c>
      <c r="S189" s="382"/>
      <c r="T189" s="287"/>
    </row>
    <row r="190" spans="1:20" ht="76.5">
      <c r="A190" s="68">
        <v>20</v>
      </c>
      <c r="B190" s="68"/>
      <c r="C190" s="69" t="s">
        <v>42</v>
      </c>
      <c r="D190" s="112">
        <v>44805</v>
      </c>
      <c r="E190" s="112" t="s">
        <v>7096</v>
      </c>
      <c r="F190" s="198" t="s">
        <v>11</v>
      </c>
      <c r="G190" s="198">
        <v>1041429</v>
      </c>
      <c r="H190" s="68"/>
      <c r="I190" s="357" t="s">
        <v>6988</v>
      </c>
      <c r="J190" s="68"/>
      <c r="K190" s="68"/>
      <c r="L190" s="68"/>
      <c r="M190" s="68"/>
      <c r="N190" s="358">
        <v>7.29</v>
      </c>
      <c r="O190" s="358">
        <v>0</v>
      </c>
      <c r="P190" s="359">
        <v>50.01</v>
      </c>
      <c r="Q190" s="359">
        <v>0</v>
      </c>
      <c r="R190" s="360" t="s">
        <v>639</v>
      </c>
      <c r="S190" s="382"/>
      <c r="T190" s="287"/>
    </row>
    <row r="191" spans="1:20" ht="51">
      <c r="A191" s="68" t="s">
        <v>542</v>
      </c>
      <c r="B191" s="68"/>
      <c r="C191" s="69" t="s">
        <v>591</v>
      </c>
      <c r="D191" s="112">
        <v>44805</v>
      </c>
      <c r="E191" s="112" t="s">
        <v>7097</v>
      </c>
      <c r="F191" s="198" t="s">
        <v>23</v>
      </c>
      <c r="G191" s="198">
        <v>22476</v>
      </c>
      <c r="H191" s="68"/>
      <c r="I191" s="357" t="s">
        <v>6989</v>
      </c>
      <c r="J191" s="68"/>
      <c r="K191" s="68"/>
      <c r="L191" s="68"/>
      <c r="M191" s="68"/>
      <c r="N191" s="358">
        <v>0</v>
      </c>
      <c r="O191" s="358">
        <v>0</v>
      </c>
      <c r="P191" s="359">
        <v>0</v>
      </c>
      <c r="Q191" s="359">
        <v>0.02</v>
      </c>
      <c r="R191" s="360" t="s">
        <v>639</v>
      </c>
      <c r="S191" s="382"/>
      <c r="T191" s="287"/>
    </row>
    <row r="192" spans="1:20" ht="63.75">
      <c r="A192" s="68">
        <v>10</v>
      </c>
      <c r="B192" s="68"/>
      <c r="C192" s="69" t="s">
        <v>39</v>
      </c>
      <c r="D192" s="112">
        <v>44806</v>
      </c>
      <c r="E192" s="112" t="s">
        <v>7098</v>
      </c>
      <c r="F192" s="198" t="s">
        <v>6</v>
      </c>
      <c r="G192" s="198">
        <v>1990584</v>
      </c>
      <c r="H192" s="68"/>
      <c r="I192" s="357" t="s">
        <v>6990</v>
      </c>
      <c r="J192" s="68"/>
      <c r="K192" s="68"/>
      <c r="L192" s="68"/>
      <c r="M192" s="68"/>
      <c r="N192" s="358">
        <v>0</v>
      </c>
      <c r="O192" s="358">
        <v>87730</v>
      </c>
      <c r="P192" s="359">
        <v>0</v>
      </c>
      <c r="Q192" s="359">
        <v>601827.80000000005</v>
      </c>
      <c r="R192" s="360" t="s">
        <v>639</v>
      </c>
      <c r="S192" s="382"/>
      <c r="T192" s="287"/>
    </row>
    <row r="193" spans="1:20" ht="63.75">
      <c r="A193" s="68">
        <v>10</v>
      </c>
      <c r="B193" s="68"/>
      <c r="C193" s="69" t="s">
        <v>39</v>
      </c>
      <c r="D193" s="112">
        <v>44806</v>
      </c>
      <c r="E193" s="112" t="s">
        <v>7099</v>
      </c>
      <c r="F193" s="198" t="s">
        <v>6</v>
      </c>
      <c r="G193" s="198">
        <v>1990587</v>
      </c>
      <c r="H193" s="68"/>
      <c r="I193" s="357" t="s">
        <v>6991</v>
      </c>
      <c r="J193" s="68"/>
      <c r="K193" s="68"/>
      <c r="L193" s="68"/>
      <c r="M193" s="68"/>
      <c r="N193" s="358">
        <v>0</v>
      </c>
      <c r="O193" s="358">
        <v>3351.85</v>
      </c>
      <c r="P193" s="359">
        <v>0</v>
      </c>
      <c r="Q193" s="359">
        <v>22993.69</v>
      </c>
      <c r="R193" s="360" t="s">
        <v>639</v>
      </c>
      <c r="S193" s="382"/>
      <c r="T193" s="287"/>
    </row>
    <row r="194" spans="1:20" ht="63.75">
      <c r="A194" s="68">
        <v>86</v>
      </c>
      <c r="B194" s="68"/>
      <c r="C194" s="69" t="s">
        <v>51</v>
      </c>
      <c r="D194" s="112">
        <v>44809</v>
      </c>
      <c r="E194" s="112" t="s">
        <v>7100</v>
      </c>
      <c r="F194" s="198" t="s">
        <v>11</v>
      </c>
      <c r="G194" s="198">
        <v>1041578</v>
      </c>
      <c r="H194" s="68"/>
      <c r="I194" s="357" t="s">
        <v>6992</v>
      </c>
      <c r="J194" s="68"/>
      <c r="K194" s="68"/>
      <c r="L194" s="68"/>
      <c r="M194" s="68"/>
      <c r="N194" s="358">
        <v>7.29</v>
      </c>
      <c r="O194" s="358">
        <v>0</v>
      </c>
      <c r="P194" s="359">
        <v>50.01</v>
      </c>
      <c r="Q194" s="359">
        <v>0</v>
      </c>
      <c r="R194" s="360" t="s">
        <v>639</v>
      </c>
      <c r="S194" s="382"/>
      <c r="T194" s="287"/>
    </row>
    <row r="195" spans="1:20" ht="63.75">
      <c r="A195" s="68">
        <v>597</v>
      </c>
      <c r="B195" s="68"/>
      <c r="C195" s="69" t="s">
        <v>679</v>
      </c>
      <c r="D195" s="112">
        <v>44810</v>
      </c>
      <c r="E195" s="112" t="s">
        <v>7101</v>
      </c>
      <c r="F195" s="198" t="s">
        <v>6</v>
      </c>
      <c r="G195" s="198">
        <v>1993014</v>
      </c>
      <c r="H195" s="68"/>
      <c r="I195" s="357" t="s">
        <v>6993</v>
      </c>
      <c r="J195" s="68"/>
      <c r="K195" s="68"/>
      <c r="L195" s="68"/>
      <c r="M195" s="68"/>
      <c r="N195" s="358">
        <v>0</v>
      </c>
      <c r="O195" s="358">
        <v>99000</v>
      </c>
      <c r="P195" s="359">
        <v>0</v>
      </c>
      <c r="Q195" s="359">
        <v>679140</v>
      </c>
      <c r="R195" s="360" t="s">
        <v>639</v>
      </c>
      <c r="S195" s="382"/>
      <c r="T195" s="287"/>
    </row>
    <row r="196" spans="1:20" ht="76.5">
      <c r="A196" s="68">
        <v>10</v>
      </c>
      <c r="B196" s="68"/>
      <c r="C196" s="69" t="s">
        <v>39</v>
      </c>
      <c r="D196" s="112">
        <v>44810</v>
      </c>
      <c r="E196" s="112" t="s">
        <v>7102</v>
      </c>
      <c r="F196" s="198" t="s">
        <v>6</v>
      </c>
      <c r="G196" s="198">
        <v>1993288</v>
      </c>
      <c r="H196" s="68"/>
      <c r="I196" s="357" t="s">
        <v>6994</v>
      </c>
      <c r="J196" s="68"/>
      <c r="K196" s="68"/>
      <c r="L196" s="68"/>
      <c r="M196" s="68"/>
      <c r="N196" s="358">
        <v>0</v>
      </c>
      <c r="O196" s="358">
        <v>1580</v>
      </c>
      <c r="P196" s="359">
        <v>0</v>
      </c>
      <c r="Q196" s="359">
        <v>10838.8</v>
      </c>
      <c r="R196" s="360" t="s">
        <v>639</v>
      </c>
      <c r="S196" s="382"/>
      <c r="T196" s="287"/>
    </row>
    <row r="197" spans="1:20" ht="63.75">
      <c r="A197" s="68">
        <v>10</v>
      </c>
      <c r="B197" s="68"/>
      <c r="C197" s="69" t="s">
        <v>39</v>
      </c>
      <c r="D197" s="112">
        <v>44811</v>
      </c>
      <c r="E197" s="112" t="s">
        <v>7103</v>
      </c>
      <c r="F197" s="198" t="s">
        <v>6</v>
      </c>
      <c r="G197" s="198">
        <v>1994626</v>
      </c>
      <c r="H197" s="68"/>
      <c r="I197" s="357" t="s">
        <v>6995</v>
      </c>
      <c r="J197" s="68"/>
      <c r="K197" s="68"/>
      <c r="L197" s="68"/>
      <c r="M197" s="68"/>
      <c r="N197" s="358">
        <v>0</v>
      </c>
      <c r="O197" s="358">
        <v>11309</v>
      </c>
      <c r="P197" s="359">
        <v>0</v>
      </c>
      <c r="Q197" s="359">
        <v>77579.740000000005</v>
      </c>
      <c r="R197" s="360" t="s">
        <v>639</v>
      </c>
      <c r="S197" s="382"/>
      <c r="T197" s="287"/>
    </row>
    <row r="198" spans="1:20" ht="76.5">
      <c r="A198" s="68">
        <v>10</v>
      </c>
      <c r="B198" s="68"/>
      <c r="C198" s="69" t="s">
        <v>39</v>
      </c>
      <c r="D198" s="112">
        <v>44811</v>
      </c>
      <c r="E198" s="112" t="s">
        <v>7104</v>
      </c>
      <c r="F198" s="198" t="s">
        <v>6</v>
      </c>
      <c r="G198" s="198">
        <v>1994971</v>
      </c>
      <c r="H198" s="68"/>
      <c r="I198" s="357" t="s">
        <v>6996</v>
      </c>
      <c r="J198" s="68"/>
      <c r="K198" s="68"/>
      <c r="L198" s="68"/>
      <c r="M198" s="68"/>
      <c r="N198" s="358">
        <v>0</v>
      </c>
      <c r="O198" s="358">
        <v>1480.68</v>
      </c>
      <c r="P198" s="359">
        <v>0</v>
      </c>
      <c r="Q198" s="359">
        <v>10157.459999999999</v>
      </c>
      <c r="R198" s="360" t="s">
        <v>639</v>
      </c>
      <c r="S198" s="382"/>
      <c r="T198" s="287"/>
    </row>
    <row r="199" spans="1:20" ht="63.75">
      <c r="A199" s="68">
        <v>10</v>
      </c>
      <c r="B199" s="68"/>
      <c r="C199" s="69" t="s">
        <v>39</v>
      </c>
      <c r="D199" s="112">
        <v>44811</v>
      </c>
      <c r="E199" s="112" t="s">
        <v>7105</v>
      </c>
      <c r="F199" s="198" t="s">
        <v>6</v>
      </c>
      <c r="G199" s="198">
        <v>1994973</v>
      </c>
      <c r="H199" s="68"/>
      <c r="I199" s="357" t="s">
        <v>6997</v>
      </c>
      <c r="J199" s="68"/>
      <c r="K199" s="68"/>
      <c r="L199" s="68"/>
      <c r="M199" s="68"/>
      <c r="N199" s="358">
        <v>0</v>
      </c>
      <c r="O199" s="358">
        <v>1047.44</v>
      </c>
      <c r="P199" s="359">
        <v>0</v>
      </c>
      <c r="Q199" s="359">
        <v>7185.44</v>
      </c>
      <c r="R199" s="360" t="s">
        <v>639</v>
      </c>
      <c r="S199" s="382"/>
      <c r="T199" s="287"/>
    </row>
    <row r="200" spans="1:20" ht="63.75">
      <c r="A200" s="68">
        <v>10</v>
      </c>
      <c r="B200" s="68"/>
      <c r="C200" s="69" t="s">
        <v>39</v>
      </c>
      <c r="D200" s="112">
        <v>44811</v>
      </c>
      <c r="E200" s="112" t="s">
        <v>7106</v>
      </c>
      <c r="F200" s="198" t="s">
        <v>6</v>
      </c>
      <c r="G200" s="198">
        <v>1995111</v>
      </c>
      <c r="H200" s="68"/>
      <c r="I200" s="357" t="s">
        <v>6998</v>
      </c>
      <c r="J200" s="68"/>
      <c r="K200" s="68"/>
      <c r="L200" s="68"/>
      <c r="M200" s="68"/>
      <c r="N200" s="358">
        <v>0</v>
      </c>
      <c r="O200" s="358">
        <v>7076.73</v>
      </c>
      <c r="P200" s="359">
        <v>0</v>
      </c>
      <c r="Q200" s="359">
        <v>48546.37</v>
      </c>
      <c r="R200" s="360" t="s">
        <v>639</v>
      </c>
      <c r="S200" s="382"/>
      <c r="T200" s="287"/>
    </row>
    <row r="201" spans="1:20" ht="63.75">
      <c r="A201" s="68">
        <v>10</v>
      </c>
      <c r="B201" s="68"/>
      <c r="C201" s="69" t="s">
        <v>39</v>
      </c>
      <c r="D201" s="112">
        <v>44811</v>
      </c>
      <c r="E201" s="112" t="s">
        <v>7107</v>
      </c>
      <c r="F201" s="198" t="s">
        <v>6</v>
      </c>
      <c r="G201" s="198">
        <v>1995121</v>
      </c>
      <c r="H201" s="68"/>
      <c r="I201" s="357" t="s">
        <v>6999</v>
      </c>
      <c r="J201" s="68"/>
      <c r="K201" s="68"/>
      <c r="L201" s="68"/>
      <c r="M201" s="68"/>
      <c r="N201" s="358">
        <v>0</v>
      </c>
      <c r="O201" s="358">
        <v>1166.9000000000001</v>
      </c>
      <c r="P201" s="359">
        <v>0</v>
      </c>
      <c r="Q201" s="359">
        <v>8004.93</v>
      </c>
      <c r="R201" s="360" t="s">
        <v>639</v>
      </c>
      <c r="S201" s="382"/>
      <c r="T201" s="287"/>
    </row>
    <row r="202" spans="1:20" ht="63.75">
      <c r="A202" s="68">
        <v>10</v>
      </c>
      <c r="B202" s="68"/>
      <c r="C202" s="69" t="s">
        <v>39</v>
      </c>
      <c r="D202" s="112">
        <v>44811</v>
      </c>
      <c r="E202" s="112" t="s">
        <v>7108</v>
      </c>
      <c r="F202" s="198" t="s">
        <v>6</v>
      </c>
      <c r="G202" s="198">
        <v>1995123</v>
      </c>
      <c r="H202" s="68"/>
      <c r="I202" s="357" t="s">
        <v>7000</v>
      </c>
      <c r="J202" s="68"/>
      <c r="K202" s="68"/>
      <c r="L202" s="68"/>
      <c r="M202" s="68"/>
      <c r="N202" s="358">
        <v>0</v>
      </c>
      <c r="O202" s="358">
        <v>19684.82</v>
      </c>
      <c r="P202" s="359">
        <v>0</v>
      </c>
      <c r="Q202" s="359">
        <v>135037.87</v>
      </c>
      <c r="R202" s="360" t="s">
        <v>639</v>
      </c>
      <c r="S202" s="382"/>
      <c r="T202" s="287"/>
    </row>
    <row r="203" spans="1:20" ht="102">
      <c r="A203" s="68">
        <v>16</v>
      </c>
      <c r="B203" s="68"/>
      <c r="C203" s="69" t="s">
        <v>41</v>
      </c>
      <c r="D203" s="112">
        <v>44811</v>
      </c>
      <c r="E203" s="112" t="s">
        <v>7109</v>
      </c>
      <c r="F203" s="198" t="s">
        <v>6</v>
      </c>
      <c r="G203" s="198">
        <v>16494</v>
      </c>
      <c r="H203" s="68"/>
      <c r="I203" s="357" t="s">
        <v>7001</v>
      </c>
      <c r="J203" s="68"/>
      <c r="K203" s="68"/>
      <c r="L203" s="68"/>
      <c r="M203" s="68"/>
      <c r="N203" s="358">
        <v>0</v>
      </c>
      <c r="O203" s="358">
        <v>2.77</v>
      </c>
      <c r="P203" s="359">
        <v>0</v>
      </c>
      <c r="Q203" s="359">
        <v>19</v>
      </c>
      <c r="R203" s="360" t="s">
        <v>639</v>
      </c>
      <c r="S203" s="382"/>
      <c r="T203" s="287"/>
    </row>
    <row r="204" spans="1:20" ht="102">
      <c r="A204" s="68">
        <v>16</v>
      </c>
      <c r="B204" s="68"/>
      <c r="C204" s="69" t="s">
        <v>41</v>
      </c>
      <c r="D204" s="112">
        <v>44811</v>
      </c>
      <c r="E204" s="112" t="s">
        <v>7110</v>
      </c>
      <c r="F204" s="198" t="s">
        <v>6</v>
      </c>
      <c r="G204" s="198">
        <v>16495</v>
      </c>
      <c r="H204" s="68"/>
      <c r="I204" s="357" t="s">
        <v>7002</v>
      </c>
      <c r="J204" s="68"/>
      <c r="K204" s="68"/>
      <c r="L204" s="68"/>
      <c r="M204" s="68"/>
      <c r="N204" s="358">
        <v>0</v>
      </c>
      <c r="O204" s="358">
        <v>27.86</v>
      </c>
      <c r="P204" s="359">
        <v>0</v>
      </c>
      <c r="Q204" s="359">
        <v>191.12</v>
      </c>
      <c r="R204" s="360" t="s">
        <v>639</v>
      </c>
      <c r="S204" s="382"/>
      <c r="T204" s="287"/>
    </row>
    <row r="205" spans="1:20" ht="102">
      <c r="A205" s="68">
        <v>16</v>
      </c>
      <c r="B205" s="68"/>
      <c r="C205" s="69" t="s">
        <v>41</v>
      </c>
      <c r="D205" s="112">
        <v>44811</v>
      </c>
      <c r="E205" s="112" t="s">
        <v>7111</v>
      </c>
      <c r="F205" s="198" t="s">
        <v>6</v>
      </c>
      <c r="G205" s="198">
        <v>16487</v>
      </c>
      <c r="H205" s="68"/>
      <c r="I205" s="357" t="s">
        <v>7003</v>
      </c>
      <c r="J205" s="68"/>
      <c r="K205" s="68"/>
      <c r="L205" s="68"/>
      <c r="M205" s="68"/>
      <c r="N205" s="358">
        <v>0</v>
      </c>
      <c r="O205" s="358">
        <v>4.92</v>
      </c>
      <c r="P205" s="359">
        <v>0</v>
      </c>
      <c r="Q205" s="359">
        <v>33.75</v>
      </c>
      <c r="R205" s="360" t="s">
        <v>639</v>
      </c>
      <c r="S205" s="382"/>
      <c r="T205" s="287"/>
    </row>
    <row r="206" spans="1:20" ht="76.5">
      <c r="A206" s="68">
        <v>10</v>
      </c>
      <c r="B206" s="68"/>
      <c r="C206" s="69" t="s">
        <v>39</v>
      </c>
      <c r="D206" s="112">
        <v>44812</v>
      </c>
      <c r="E206" s="112" t="s">
        <v>7112</v>
      </c>
      <c r="F206" s="198" t="s">
        <v>6</v>
      </c>
      <c r="G206" s="198">
        <v>1996224</v>
      </c>
      <c r="H206" s="68"/>
      <c r="I206" s="357" t="s">
        <v>7004</v>
      </c>
      <c r="J206" s="68"/>
      <c r="K206" s="68"/>
      <c r="L206" s="68"/>
      <c r="M206" s="68"/>
      <c r="N206" s="358">
        <v>0</v>
      </c>
      <c r="O206" s="358">
        <v>1359.75</v>
      </c>
      <c r="P206" s="359">
        <v>0</v>
      </c>
      <c r="Q206" s="359">
        <v>9327.89</v>
      </c>
      <c r="R206" s="360" t="s">
        <v>639</v>
      </c>
      <c r="S206" s="382"/>
      <c r="T206" s="287"/>
    </row>
    <row r="207" spans="1:20" ht="63.75">
      <c r="A207" s="68">
        <v>597</v>
      </c>
      <c r="B207" s="68"/>
      <c r="C207" s="69" t="s">
        <v>679</v>
      </c>
      <c r="D207" s="112">
        <v>44812</v>
      </c>
      <c r="E207" s="112" t="s">
        <v>7113</v>
      </c>
      <c r="F207" s="198" t="s">
        <v>6</v>
      </c>
      <c r="G207" s="198">
        <v>1996396</v>
      </c>
      <c r="H207" s="68"/>
      <c r="I207" s="357" t="s">
        <v>7005</v>
      </c>
      <c r="J207" s="68"/>
      <c r="K207" s="68"/>
      <c r="L207" s="68"/>
      <c r="M207" s="68"/>
      <c r="N207" s="358">
        <v>0</v>
      </c>
      <c r="O207" s="358">
        <v>17640</v>
      </c>
      <c r="P207" s="359">
        <v>0</v>
      </c>
      <c r="Q207" s="359">
        <v>121010.4</v>
      </c>
      <c r="R207" s="360" t="s">
        <v>639</v>
      </c>
      <c r="S207" s="382"/>
      <c r="T207" s="287"/>
    </row>
    <row r="208" spans="1:20" ht="63.75">
      <c r="A208" s="68">
        <v>10</v>
      </c>
      <c r="B208" s="68"/>
      <c r="C208" s="69" t="s">
        <v>39</v>
      </c>
      <c r="D208" s="112">
        <v>44812</v>
      </c>
      <c r="E208" s="112" t="s">
        <v>7114</v>
      </c>
      <c r="F208" s="198" t="s">
        <v>6</v>
      </c>
      <c r="G208" s="198">
        <v>1996400</v>
      </c>
      <c r="H208" s="68"/>
      <c r="I208" s="357" t="s">
        <v>7006</v>
      </c>
      <c r="J208" s="68"/>
      <c r="K208" s="68"/>
      <c r="L208" s="68"/>
      <c r="M208" s="68"/>
      <c r="N208" s="358">
        <v>0</v>
      </c>
      <c r="O208" s="358">
        <v>17317.62</v>
      </c>
      <c r="P208" s="359">
        <v>0</v>
      </c>
      <c r="Q208" s="359">
        <v>118798.87</v>
      </c>
      <c r="R208" s="360" t="s">
        <v>639</v>
      </c>
      <c r="S208" s="382"/>
      <c r="T208" s="287"/>
    </row>
    <row r="209" spans="1:20" ht="102">
      <c r="A209" s="68">
        <v>16</v>
      </c>
      <c r="B209" s="68"/>
      <c r="C209" s="69" t="s">
        <v>41</v>
      </c>
      <c r="D209" s="112">
        <v>44812</v>
      </c>
      <c r="E209" s="112" t="s">
        <v>7115</v>
      </c>
      <c r="F209" s="198" t="s">
        <v>6</v>
      </c>
      <c r="G209" s="198">
        <v>16486</v>
      </c>
      <c r="H209" s="68"/>
      <c r="I209" s="357" t="s">
        <v>7007</v>
      </c>
      <c r="J209" s="68"/>
      <c r="K209" s="68"/>
      <c r="L209" s="68"/>
      <c r="M209" s="68"/>
      <c r="N209" s="358">
        <v>0</v>
      </c>
      <c r="O209" s="358">
        <v>18.899999999999999</v>
      </c>
      <c r="P209" s="359">
        <v>0</v>
      </c>
      <c r="Q209" s="359">
        <v>129.65</v>
      </c>
      <c r="R209" s="360" t="s">
        <v>639</v>
      </c>
      <c r="S209" s="382"/>
      <c r="T209" s="287"/>
    </row>
    <row r="210" spans="1:20" ht="63.75">
      <c r="A210" s="68">
        <v>20</v>
      </c>
      <c r="B210" s="68"/>
      <c r="C210" s="69" t="s">
        <v>42</v>
      </c>
      <c r="D210" s="112">
        <v>44812</v>
      </c>
      <c r="E210" s="112" t="s">
        <v>7116</v>
      </c>
      <c r="F210" s="198" t="s">
        <v>11</v>
      </c>
      <c r="G210" s="198">
        <v>1042064</v>
      </c>
      <c r="H210" s="68"/>
      <c r="I210" s="357" t="s">
        <v>7008</v>
      </c>
      <c r="J210" s="68"/>
      <c r="K210" s="68"/>
      <c r="L210" s="68"/>
      <c r="M210" s="68"/>
      <c r="N210" s="358">
        <v>7.29</v>
      </c>
      <c r="O210" s="358">
        <v>0</v>
      </c>
      <c r="P210" s="359">
        <v>50.01</v>
      </c>
      <c r="Q210" s="359">
        <v>0</v>
      </c>
      <c r="R210" s="360" t="s">
        <v>639</v>
      </c>
      <c r="S210" s="382"/>
      <c r="T210" s="287"/>
    </row>
    <row r="211" spans="1:20" ht="63.75">
      <c r="A211" s="68">
        <v>10</v>
      </c>
      <c r="B211" s="68"/>
      <c r="C211" s="69" t="s">
        <v>39</v>
      </c>
      <c r="D211" s="112">
        <v>44813</v>
      </c>
      <c r="E211" s="112" t="s">
        <v>7117</v>
      </c>
      <c r="F211" s="198" t="s">
        <v>6</v>
      </c>
      <c r="G211" s="198">
        <v>1997986</v>
      </c>
      <c r="H211" s="68"/>
      <c r="I211" s="357" t="s">
        <v>7009</v>
      </c>
      <c r="J211" s="68"/>
      <c r="K211" s="68"/>
      <c r="L211" s="68"/>
      <c r="M211" s="68"/>
      <c r="N211" s="358">
        <v>0</v>
      </c>
      <c r="O211" s="358">
        <v>5250</v>
      </c>
      <c r="P211" s="359">
        <v>0</v>
      </c>
      <c r="Q211" s="359">
        <v>36015</v>
      </c>
      <c r="R211" s="360" t="s">
        <v>639</v>
      </c>
      <c r="S211" s="382"/>
      <c r="T211" s="287"/>
    </row>
    <row r="212" spans="1:20" ht="76.5">
      <c r="A212" s="68">
        <v>10</v>
      </c>
      <c r="B212" s="68"/>
      <c r="C212" s="69" t="s">
        <v>39</v>
      </c>
      <c r="D212" s="112">
        <v>44813</v>
      </c>
      <c r="E212" s="112" t="s">
        <v>7118</v>
      </c>
      <c r="F212" s="198" t="s">
        <v>6</v>
      </c>
      <c r="G212" s="198">
        <v>1998251</v>
      </c>
      <c r="H212" s="68"/>
      <c r="I212" s="357" t="s">
        <v>7010</v>
      </c>
      <c r="J212" s="68"/>
      <c r="K212" s="68"/>
      <c r="L212" s="68"/>
      <c r="M212" s="68"/>
      <c r="N212" s="358">
        <v>0</v>
      </c>
      <c r="O212" s="358">
        <v>1890.9</v>
      </c>
      <c r="P212" s="359">
        <v>0</v>
      </c>
      <c r="Q212" s="359">
        <v>12971.57</v>
      </c>
      <c r="R212" s="360" t="s">
        <v>639</v>
      </c>
      <c r="S212" s="382"/>
      <c r="T212" s="287"/>
    </row>
    <row r="213" spans="1:20" ht="63.75">
      <c r="A213" s="68">
        <v>10</v>
      </c>
      <c r="B213" s="68"/>
      <c r="C213" s="69" t="s">
        <v>39</v>
      </c>
      <c r="D213" s="112">
        <v>44813</v>
      </c>
      <c r="E213" s="112" t="s">
        <v>7119</v>
      </c>
      <c r="F213" s="198" t="s">
        <v>6</v>
      </c>
      <c r="G213" s="198">
        <v>1998261</v>
      </c>
      <c r="H213" s="68"/>
      <c r="I213" s="357" t="s">
        <v>7011</v>
      </c>
      <c r="J213" s="68"/>
      <c r="K213" s="68"/>
      <c r="L213" s="68"/>
      <c r="M213" s="68"/>
      <c r="N213" s="358">
        <v>0</v>
      </c>
      <c r="O213" s="358">
        <v>21705</v>
      </c>
      <c r="P213" s="359">
        <v>0</v>
      </c>
      <c r="Q213" s="359">
        <v>148896.29999999999</v>
      </c>
      <c r="R213" s="360" t="s">
        <v>639</v>
      </c>
      <c r="S213" s="382"/>
      <c r="T213" s="287"/>
    </row>
    <row r="214" spans="1:20" ht="63.75">
      <c r="A214" s="68">
        <v>10</v>
      </c>
      <c r="B214" s="68"/>
      <c r="C214" s="69" t="s">
        <v>39</v>
      </c>
      <c r="D214" s="112">
        <v>44813</v>
      </c>
      <c r="E214" s="112" t="s">
        <v>7120</v>
      </c>
      <c r="F214" s="198" t="s">
        <v>6</v>
      </c>
      <c r="G214" s="198">
        <v>1998409</v>
      </c>
      <c r="H214" s="68"/>
      <c r="I214" s="357" t="s">
        <v>7012</v>
      </c>
      <c r="J214" s="68"/>
      <c r="K214" s="68"/>
      <c r="L214" s="68"/>
      <c r="M214" s="68"/>
      <c r="N214" s="358">
        <v>0</v>
      </c>
      <c r="O214" s="358">
        <v>1901</v>
      </c>
      <c r="P214" s="359">
        <v>0</v>
      </c>
      <c r="Q214" s="359">
        <v>13040.86</v>
      </c>
      <c r="R214" s="360" t="s">
        <v>639</v>
      </c>
      <c r="S214" s="382"/>
      <c r="T214" s="287"/>
    </row>
    <row r="215" spans="1:20" ht="63.75">
      <c r="A215" s="68">
        <v>10</v>
      </c>
      <c r="B215" s="68"/>
      <c r="C215" s="69" t="s">
        <v>39</v>
      </c>
      <c r="D215" s="112">
        <v>44813</v>
      </c>
      <c r="E215" s="112" t="s">
        <v>7121</v>
      </c>
      <c r="F215" s="198" t="s">
        <v>6</v>
      </c>
      <c r="G215" s="198">
        <v>1998411</v>
      </c>
      <c r="H215" s="68"/>
      <c r="I215" s="357" t="s">
        <v>7013</v>
      </c>
      <c r="J215" s="68"/>
      <c r="K215" s="68"/>
      <c r="L215" s="68"/>
      <c r="M215" s="68"/>
      <c r="N215" s="358">
        <v>0</v>
      </c>
      <c r="O215" s="358">
        <v>22375.08</v>
      </c>
      <c r="P215" s="359">
        <v>0</v>
      </c>
      <c r="Q215" s="359">
        <v>153493.04999999999</v>
      </c>
      <c r="R215" s="360" t="s">
        <v>639</v>
      </c>
      <c r="S215" s="382"/>
      <c r="T215" s="287"/>
    </row>
    <row r="216" spans="1:20" ht="63.75">
      <c r="A216" s="68">
        <v>597</v>
      </c>
      <c r="B216" s="68"/>
      <c r="C216" s="69" t="s">
        <v>679</v>
      </c>
      <c r="D216" s="112">
        <v>44816</v>
      </c>
      <c r="E216" s="112" t="s">
        <v>7122</v>
      </c>
      <c r="F216" s="198" t="s">
        <v>6</v>
      </c>
      <c r="G216" s="198">
        <v>1999485</v>
      </c>
      <c r="H216" s="68"/>
      <c r="I216" s="357" t="s">
        <v>7014</v>
      </c>
      <c r="J216" s="68"/>
      <c r="K216" s="68"/>
      <c r="L216" s="68"/>
      <c r="M216" s="68"/>
      <c r="N216" s="358">
        <v>0</v>
      </c>
      <c r="O216" s="358">
        <v>83430</v>
      </c>
      <c r="P216" s="359">
        <v>0</v>
      </c>
      <c r="Q216" s="359">
        <v>572329.80000000005</v>
      </c>
      <c r="R216" s="360" t="s">
        <v>639</v>
      </c>
      <c r="S216" s="382"/>
      <c r="T216" s="287"/>
    </row>
    <row r="217" spans="1:20" ht="63.75">
      <c r="A217" s="68">
        <v>10</v>
      </c>
      <c r="B217" s="68"/>
      <c r="C217" s="69" t="s">
        <v>39</v>
      </c>
      <c r="D217" s="112">
        <v>44816</v>
      </c>
      <c r="E217" s="112" t="s">
        <v>7123</v>
      </c>
      <c r="F217" s="198" t="s">
        <v>6</v>
      </c>
      <c r="G217" s="198">
        <v>1999652</v>
      </c>
      <c r="H217" s="68"/>
      <c r="I217" s="357" t="s">
        <v>7015</v>
      </c>
      <c r="J217" s="68"/>
      <c r="K217" s="68"/>
      <c r="L217" s="68"/>
      <c r="M217" s="68"/>
      <c r="N217" s="358">
        <v>0</v>
      </c>
      <c r="O217" s="358">
        <v>2699.84</v>
      </c>
      <c r="P217" s="359">
        <v>0</v>
      </c>
      <c r="Q217" s="359">
        <v>18520.900000000001</v>
      </c>
      <c r="R217" s="360" t="s">
        <v>639</v>
      </c>
      <c r="S217" s="382"/>
      <c r="T217" s="287"/>
    </row>
    <row r="218" spans="1:20" ht="63.75">
      <c r="A218" s="68">
        <v>597</v>
      </c>
      <c r="B218" s="68"/>
      <c r="C218" s="69" t="s">
        <v>679</v>
      </c>
      <c r="D218" s="112">
        <v>44816</v>
      </c>
      <c r="E218" s="112" t="s">
        <v>7124</v>
      </c>
      <c r="F218" s="198" t="s">
        <v>6</v>
      </c>
      <c r="G218" s="198">
        <v>1999650</v>
      </c>
      <c r="H218" s="68"/>
      <c r="I218" s="357" t="s">
        <v>7016</v>
      </c>
      <c r="J218" s="68"/>
      <c r="K218" s="68"/>
      <c r="L218" s="68"/>
      <c r="M218" s="68"/>
      <c r="N218" s="358">
        <v>0</v>
      </c>
      <c r="O218" s="358">
        <v>630000</v>
      </c>
      <c r="P218" s="359">
        <v>0</v>
      </c>
      <c r="Q218" s="359">
        <v>4321800</v>
      </c>
      <c r="R218" s="360" t="s">
        <v>639</v>
      </c>
      <c r="S218" s="382"/>
      <c r="T218" s="287"/>
    </row>
    <row r="219" spans="1:20" ht="63.75">
      <c r="A219" s="68">
        <v>597</v>
      </c>
      <c r="B219" s="68"/>
      <c r="C219" s="69" t="s">
        <v>679</v>
      </c>
      <c r="D219" s="112">
        <v>44816</v>
      </c>
      <c r="E219" s="112" t="s">
        <v>7125</v>
      </c>
      <c r="F219" s="198" t="s">
        <v>6</v>
      </c>
      <c r="G219" s="198">
        <v>1999489</v>
      </c>
      <c r="H219" s="68"/>
      <c r="I219" s="357" t="s">
        <v>7017</v>
      </c>
      <c r="J219" s="68"/>
      <c r="K219" s="68"/>
      <c r="L219" s="68"/>
      <c r="M219" s="68"/>
      <c r="N219" s="358">
        <v>0</v>
      </c>
      <c r="O219" s="358">
        <v>16686</v>
      </c>
      <c r="P219" s="359">
        <v>0</v>
      </c>
      <c r="Q219" s="359">
        <v>114465.96</v>
      </c>
      <c r="R219" s="360" t="s">
        <v>639</v>
      </c>
      <c r="S219" s="382"/>
      <c r="T219" s="287"/>
    </row>
    <row r="220" spans="1:20" ht="63.75">
      <c r="A220" s="68" t="s">
        <v>543</v>
      </c>
      <c r="B220" s="68"/>
      <c r="C220" s="69" t="s">
        <v>693</v>
      </c>
      <c r="D220" s="112">
        <v>44816</v>
      </c>
      <c r="E220" s="112" t="s">
        <v>7126</v>
      </c>
      <c r="F220" s="198" t="s">
        <v>6</v>
      </c>
      <c r="G220" s="198">
        <v>2000099</v>
      </c>
      <c r="H220" s="68"/>
      <c r="I220" s="357" t="s">
        <v>7018</v>
      </c>
      <c r="J220" s="68"/>
      <c r="K220" s="68"/>
      <c r="L220" s="68"/>
      <c r="M220" s="68"/>
      <c r="N220" s="358">
        <v>0</v>
      </c>
      <c r="O220" s="358">
        <v>396575000</v>
      </c>
      <c r="P220" s="359">
        <v>0</v>
      </c>
      <c r="Q220" s="359">
        <v>2720504500</v>
      </c>
      <c r="R220" s="360" t="s">
        <v>639</v>
      </c>
      <c r="S220" s="382"/>
      <c r="T220" s="287"/>
    </row>
    <row r="221" spans="1:20" ht="63.75">
      <c r="A221" s="68">
        <v>597</v>
      </c>
      <c r="B221" s="68"/>
      <c r="C221" s="69" t="s">
        <v>679</v>
      </c>
      <c r="D221" s="112">
        <v>44816</v>
      </c>
      <c r="E221" s="112" t="s">
        <v>7127</v>
      </c>
      <c r="F221" s="198" t="s">
        <v>6</v>
      </c>
      <c r="G221" s="198">
        <v>2000103</v>
      </c>
      <c r="H221" s="68"/>
      <c r="I221" s="357" t="s">
        <v>7019</v>
      </c>
      <c r="J221" s="68"/>
      <c r="K221" s="68"/>
      <c r="L221" s="68"/>
      <c r="M221" s="68"/>
      <c r="N221" s="358">
        <v>0</v>
      </c>
      <c r="O221" s="358">
        <v>16686</v>
      </c>
      <c r="P221" s="359">
        <v>0</v>
      </c>
      <c r="Q221" s="359">
        <v>114465.96</v>
      </c>
      <c r="R221" s="360" t="s">
        <v>639</v>
      </c>
      <c r="S221" s="382"/>
      <c r="T221" s="287"/>
    </row>
    <row r="222" spans="1:20" ht="63.75">
      <c r="A222" s="68">
        <v>10</v>
      </c>
      <c r="B222" s="68"/>
      <c r="C222" s="69" t="s">
        <v>39</v>
      </c>
      <c r="D222" s="112">
        <v>44817</v>
      </c>
      <c r="E222" s="112" t="s">
        <v>7128</v>
      </c>
      <c r="F222" s="198" t="s">
        <v>6</v>
      </c>
      <c r="G222" s="198">
        <v>2001255</v>
      </c>
      <c r="H222" s="68"/>
      <c r="I222" s="357" t="s">
        <v>7020</v>
      </c>
      <c r="J222" s="68"/>
      <c r="K222" s="68"/>
      <c r="L222" s="68"/>
      <c r="M222" s="68"/>
      <c r="N222" s="358">
        <v>0</v>
      </c>
      <c r="O222" s="358">
        <v>1335</v>
      </c>
      <c r="P222" s="359">
        <v>0</v>
      </c>
      <c r="Q222" s="359">
        <v>9158.1</v>
      </c>
      <c r="R222" s="360" t="s">
        <v>639</v>
      </c>
      <c r="S222" s="382"/>
      <c r="T222" s="287"/>
    </row>
    <row r="223" spans="1:20" ht="63.75">
      <c r="A223" s="68">
        <v>10</v>
      </c>
      <c r="B223" s="68"/>
      <c r="C223" s="69" t="s">
        <v>39</v>
      </c>
      <c r="D223" s="112">
        <v>44817</v>
      </c>
      <c r="E223" s="112" t="s">
        <v>7129</v>
      </c>
      <c r="F223" s="198" t="s">
        <v>6</v>
      </c>
      <c r="G223" s="198">
        <v>2001587</v>
      </c>
      <c r="H223" s="68"/>
      <c r="I223" s="357" t="s">
        <v>7021</v>
      </c>
      <c r="J223" s="68"/>
      <c r="K223" s="68"/>
      <c r="L223" s="68"/>
      <c r="M223" s="68"/>
      <c r="N223" s="358">
        <v>0</v>
      </c>
      <c r="O223" s="358">
        <v>2002.7</v>
      </c>
      <c r="P223" s="359">
        <v>0</v>
      </c>
      <c r="Q223" s="359">
        <v>13738.52</v>
      </c>
      <c r="R223" s="360" t="s">
        <v>639</v>
      </c>
      <c r="S223" s="382"/>
      <c r="T223" s="287"/>
    </row>
    <row r="224" spans="1:20" ht="76.5">
      <c r="A224" s="68">
        <v>10</v>
      </c>
      <c r="B224" s="68"/>
      <c r="C224" s="69" t="s">
        <v>39</v>
      </c>
      <c r="D224" s="112">
        <v>44817</v>
      </c>
      <c r="E224" s="112" t="s">
        <v>7130</v>
      </c>
      <c r="F224" s="198" t="s">
        <v>6</v>
      </c>
      <c r="G224" s="198">
        <v>2001585</v>
      </c>
      <c r="H224" s="68"/>
      <c r="I224" s="357" t="s">
        <v>7022</v>
      </c>
      <c r="J224" s="68"/>
      <c r="K224" s="68"/>
      <c r="L224" s="68"/>
      <c r="M224" s="68"/>
      <c r="N224" s="358">
        <v>0</v>
      </c>
      <c r="O224" s="358">
        <v>5529.22</v>
      </c>
      <c r="P224" s="359">
        <v>0</v>
      </c>
      <c r="Q224" s="359">
        <v>37930.449999999997</v>
      </c>
      <c r="R224" s="360" t="s">
        <v>639</v>
      </c>
      <c r="S224" s="382"/>
      <c r="T224" s="287"/>
    </row>
    <row r="225" spans="1:20" ht="63.75">
      <c r="A225" s="68">
        <v>10</v>
      </c>
      <c r="B225" s="68"/>
      <c r="C225" s="69" t="s">
        <v>39</v>
      </c>
      <c r="D225" s="112">
        <v>44817</v>
      </c>
      <c r="E225" s="112" t="s">
        <v>7131</v>
      </c>
      <c r="F225" s="198" t="s">
        <v>6</v>
      </c>
      <c r="G225" s="198">
        <v>2001583</v>
      </c>
      <c r="H225" s="68"/>
      <c r="I225" s="357" t="s">
        <v>7023</v>
      </c>
      <c r="J225" s="68"/>
      <c r="K225" s="68"/>
      <c r="L225" s="68"/>
      <c r="M225" s="68"/>
      <c r="N225" s="358">
        <v>0</v>
      </c>
      <c r="O225" s="358">
        <v>27636</v>
      </c>
      <c r="P225" s="359">
        <v>0</v>
      </c>
      <c r="Q225" s="359">
        <v>189582.96</v>
      </c>
      <c r="R225" s="360" t="s">
        <v>639</v>
      </c>
      <c r="S225" s="382"/>
      <c r="T225" s="287"/>
    </row>
    <row r="226" spans="1:20" ht="51">
      <c r="A226" s="68" t="s">
        <v>542</v>
      </c>
      <c r="B226" s="68"/>
      <c r="C226" s="69" t="s">
        <v>591</v>
      </c>
      <c r="D226" s="112">
        <v>44817</v>
      </c>
      <c r="E226" s="112" t="s">
        <v>7132</v>
      </c>
      <c r="F226" s="198" t="s">
        <v>23</v>
      </c>
      <c r="G226" s="198">
        <v>22511</v>
      </c>
      <c r="H226" s="68"/>
      <c r="I226" s="357" t="s">
        <v>7024</v>
      </c>
      <c r="J226" s="68"/>
      <c r="K226" s="68"/>
      <c r="L226" s="68"/>
      <c r="M226" s="68"/>
      <c r="N226" s="358">
        <v>0</v>
      </c>
      <c r="O226" s="358">
        <v>0</v>
      </c>
      <c r="P226" s="359">
        <v>0</v>
      </c>
      <c r="Q226" s="359">
        <v>0.01</v>
      </c>
      <c r="R226" s="360" t="s">
        <v>639</v>
      </c>
      <c r="S226" s="382"/>
      <c r="T226" s="287"/>
    </row>
    <row r="227" spans="1:20" ht="63.75">
      <c r="A227" s="68">
        <v>10</v>
      </c>
      <c r="B227" s="68"/>
      <c r="C227" s="69" t="s">
        <v>39</v>
      </c>
      <c r="D227" s="112">
        <v>44818</v>
      </c>
      <c r="E227" s="112" t="s">
        <v>7133</v>
      </c>
      <c r="F227" s="198" t="s">
        <v>6</v>
      </c>
      <c r="G227" s="198">
        <v>2003188</v>
      </c>
      <c r="H227" s="68"/>
      <c r="I227" s="357" t="s">
        <v>7025</v>
      </c>
      <c r="J227" s="68"/>
      <c r="K227" s="68"/>
      <c r="L227" s="68"/>
      <c r="M227" s="68"/>
      <c r="N227" s="358">
        <v>0</v>
      </c>
      <c r="O227" s="358">
        <v>61791</v>
      </c>
      <c r="P227" s="359">
        <v>0</v>
      </c>
      <c r="Q227" s="359">
        <v>423886.26</v>
      </c>
      <c r="R227" s="360" t="s">
        <v>639</v>
      </c>
      <c r="S227" s="382"/>
      <c r="T227" s="287"/>
    </row>
    <row r="228" spans="1:20" ht="63.75">
      <c r="A228" s="68">
        <v>10</v>
      </c>
      <c r="B228" s="68"/>
      <c r="C228" s="69" t="s">
        <v>39</v>
      </c>
      <c r="D228" s="112">
        <v>44818</v>
      </c>
      <c r="E228" s="112" t="s">
        <v>7134</v>
      </c>
      <c r="F228" s="198" t="s">
        <v>6</v>
      </c>
      <c r="G228" s="198">
        <v>2003494</v>
      </c>
      <c r="H228" s="68"/>
      <c r="I228" s="357" t="s">
        <v>7026</v>
      </c>
      <c r="J228" s="68"/>
      <c r="K228" s="68"/>
      <c r="L228" s="68"/>
      <c r="M228" s="68"/>
      <c r="N228" s="358">
        <v>0</v>
      </c>
      <c r="O228" s="358">
        <v>1350</v>
      </c>
      <c r="P228" s="359">
        <v>0</v>
      </c>
      <c r="Q228" s="359">
        <v>9261</v>
      </c>
      <c r="R228" s="360" t="s">
        <v>639</v>
      </c>
      <c r="S228" s="382"/>
      <c r="T228" s="287"/>
    </row>
    <row r="229" spans="1:20" ht="51">
      <c r="A229" s="68" t="s">
        <v>542</v>
      </c>
      <c r="B229" s="68"/>
      <c r="C229" s="69" t="s">
        <v>591</v>
      </c>
      <c r="D229" s="112">
        <v>44818</v>
      </c>
      <c r="E229" s="112" t="s">
        <v>7135</v>
      </c>
      <c r="F229" s="198" t="s">
        <v>23</v>
      </c>
      <c r="G229" s="198">
        <v>22515</v>
      </c>
      <c r="H229" s="68"/>
      <c r="I229" s="357" t="s">
        <v>7027</v>
      </c>
      <c r="J229" s="68"/>
      <c r="K229" s="68"/>
      <c r="L229" s="68"/>
      <c r="M229" s="68"/>
      <c r="N229" s="358">
        <v>0</v>
      </c>
      <c r="O229" s="358">
        <v>0</v>
      </c>
      <c r="P229" s="359">
        <v>0</v>
      </c>
      <c r="Q229" s="359">
        <v>0.02</v>
      </c>
      <c r="R229" s="360" t="s">
        <v>639</v>
      </c>
      <c r="S229" s="382"/>
      <c r="T229" s="287"/>
    </row>
    <row r="230" spans="1:20" ht="76.5">
      <c r="A230" s="68">
        <v>10</v>
      </c>
      <c r="B230" s="68"/>
      <c r="C230" s="69" t="s">
        <v>39</v>
      </c>
      <c r="D230" s="112">
        <v>44819</v>
      </c>
      <c r="E230" s="112" t="s">
        <v>7136</v>
      </c>
      <c r="F230" s="198" t="s">
        <v>6</v>
      </c>
      <c r="G230" s="198">
        <v>2004388</v>
      </c>
      <c r="H230" s="68"/>
      <c r="I230" s="357" t="s">
        <v>7028</v>
      </c>
      <c r="J230" s="68"/>
      <c r="K230" s="68"/>
      <c r="L230" s="68"/>
      <c r="M230" s="68"/>
      <c r="N230" s="358">
        <v>0</v>
      </c>
      <c r="O230" s="358">
        <v>9316.59</v>
      </c>
      <c r="P230" s="359">
        <v>0</v>
      </c>
      <c r="Q230" s="359">
        <v>63911.81</v>
      </c>
      <c r="R230" s="360" t="s">
        <v>639</v>
      </c>
      <c r="S230" s="382"/>
      <c r="T230" s="287"/>
    </row>
    <row r="231" spans="1:20" ht="76.5">
      <c r="A231" s="68">
        <v>10</v>
      </c>
      <c r="B231" s="68"/>
      <c r="C231" s="69" t="s">
        <v>39</v>
      </c>
      <c r="D231" s="112">
        <v>44819</v>
      </c>
      <c r="E231" s="112" t="s">
        <v>7137</v>
      </c>
      <c r="F231" s="198" t="s">
        <v>6</v>
      </c>
      <c r="G231" s="198">
        <v>2004386</v>
      </c>
      <c r="H231" s="68"/>
      <c r="I231" s="357" t="s">
        <v>7029</v>
      </c>
      <c r="J231" s="68"/>
      <c r="K231" s="68"/>
      <c r="L231" s="68"/>
      <c r="M231" s="68"/>
      <c r="N231" s="358">
        <v>0</v>
      </c>
      <c r="O231" s="358">
        <v>2990.71</v>
      </c>
      <c r="P231" s="359">
        <v>0</v>
      </c>
      <c r="Q231" s="359">
        <v>20516.27</v>
      </c>
      <c r="R231" s="360" t="s">
        <v>639</v>
      </c>
      <c r="S231" s="382"/>
      <c r="T231" s="287"/>
    </row>
    <row r="232" spans="1:20" ht="76.5">
      <c r="A232" s="68">
        <v>10</v>
      </c>
      <c r="B232" s="68"/>
      <c r="C232" s="69" t="s">
        <v>39</v>
      </c>
      <c r="D232" s="112">
        <v>44819</v>
      </c>
      <c r="E232" s="112" t="s">
        <v>7138</v>
      </c>
      <c r="F232" s="198" t="s">
        <v>6</v>
      </c>
      <c r="G232" s="198">
        <v>2004384</v>
      </c>
      <c r="H232" s="68"/>
      <c r="I232" s="357" t="s">
        <v>7030</v>
      </c>
      <c r="J232" s="68"/>
      <c r="K232" s="68"/>
      <c r="L232" s="68"/>
      <c r="M232" s="68"/>
      <c r="N232" s="358">
        <v>0</v>
      </c>
      <c r="O232" s="358">
        <v>2480.5300000000002</v>
      </c>
      <c r="P232" s="359">
        <v>0</v>
      </c>
      <c r="Q232" s="359">
        <v>17016.439999999999</v>
      </c>
      <c r="R232" s="360" t="s">
        <v>639</v>
      </c>
      <c r="S232" s="382"/>
      <c r="T232" s="287"/>
    </row>
    <row r="233" spans="1:20" ht="63.75">
      <c r="A233" s="68">
        <v>16</v>
      </c>
      <c r="B233" s="68"/>
      <c r="C233" s="69" t="s">
        <v>41</v>
      </c>
      <c r="D233" s="112">
        <v>44819</v>
      </c>
      <c r="E233" s="112" t="s">
        <v>7139</v>
      </c>
      <c r="F233" s="198" t="s">
        <v>11</v>
      </c>
      <c r="G233" s="198">
        <v>1042408</v>
      </c>
      <c r="H233" s="68"/>
      <c r="I233" s="357" t="s">
        <v>7031</v>
      </c>
      <c r="J233" s="68"/>
      <c r="K233" s="68"/>
      <c r="L233" s="68"/>
      <c r="M233" s="68"/>
      <c r="N233" s="358">
        <v>7.29</v>
      </c>
      <c r="O233" s="358">
        <v>0</v>
      </c>
      <c r="P233" s="359">
        <v>50.01</v>
      </c>
      <c r="Q233" s="359">
        <v>0</v>
      </c>
      <c r="R233" s="360" t="s">
        <v>639</v>
      </c>
      <c r="S233" s="382"/>
      <c r="T233" s="287"/>
    </row>
    <row r="234" spans="1:20" ht="51">
      <c r="A234" s="68" t="s">
        <v>542</v>
      </c>
      <c r="B234" s="68"/>
      <c r="C234" s="69" t="s">
        <v>591</v>
      </c>
      <c r="D234" s="112">
        <v>44819</v>
      </c>
      <c r="E234" s="112" t="s">
        <v>7140</v>
      </c>
      <c r="F234" s="198" t="s">
        <v>23</v>
      </c>
      <c r="G234" s="198">
        <v>22519</v>
      </c>
      <c r="H234" s="68"/>
      <c r="I234" s="357" t="s">
        <v>7032</v>
      </c>
      <c r="J234" s="68"/>
      <c r="K234" s="68"/>
      <c r="L234" s="68"/>
      <c r="M234" s="68"/>
      <c r="N234" s="358">
        <v>0</v>
      </c>
      <c r="O234" s="358">
        <v>0</v>
      </c>
      <c r="P234" s="359">
        <v>0.01</v>
      </c>
      <c r="Q234" s="359">
        <v>0</v>
      </c>
      <c r="R234" s="360" t="s">
        <v>639</v>
      </c>
      <c r="S234" s="382"/>
      <c r="T234" s="287"/>
    </row>
    <row r="235" spans="1:20" ht="76.5">
      <c r="A235" s="68">
        <v>10</v>
      </c>
      <c r="B235" s="68"/>
      <c r="C235" s="69" t="s">
        <v>39</v>
      </c>
      <c r="D235" s="112">
        <v>44820</v>
      </c>
      <c r="E235" s="112" t="s">
        <v>7141</v>
      </c>
      <c r="F235" s="198" t="s">
        <v>6</v>
      </c>
      <c r="G235" s="198">
        <v>2006634</v>
      </c>
      <c r="H235" s="68"/>
      <c r="I235" s="357" t="s">
        <v>7033</v>
      </c>
      <c r="J235" s="68"/>
      <c r="K235" s="68"/>
      <c r="L235" s="68"/>
      <c r="M235" s="68"/>
      <c r="N235" s="358">
        <v>0</v>
      </c>
      <c r="O235" s="358">
        <v>11693.29</v>
      </c>
      <c r="P235" s="359">
        <v>0</v>
      </c>
      <c r="Q235" s="359">
        <v>80215.97</v>
      </c>
      <c r="R235" s="360" t="s">
        <v>639</v>
      </c>
      <c r="S235" s="382"/>
      <c r="T235" s="287"/>
    </row>
    <row r="236" spans="1:20" ht="76.5">
      <c r="A236" s="68">
        <v>670</v>
      </c>
      <c r="B236" s="68"/>
      <c r="C236" s="69" t="s">
        <v>179</v>
      </c>
      <c r="D236" s="112">
        <v>44820</v>
      </c>
      <c r="E236" s="112" t="s">
        <v>7142</v>
      </c>
      <c r="F236" s="198" t="s">
        <v>15</v>
      </c>
      <c r="G236" s="198">
        <v>2006635</v>
      </c>
      <c r="H236" s="68"/>
      <c r="I236" s="357" t="s">
        <v>7034</v>
      </c>
      <c r="J236" s="68"/>
      <c r="K236" s="68"/>
      <c r="L236" s="68"/>
      <c r="M236" s="68"/>
      <c r="N236" s="358">
        <v>7.29</v>
      </c>
      <c r="O236" s="358">
        <v>0</v>
      </c>
      <c r="P236" s="359">
        <v>50.01</v>
      </c>
      <c r="Q236" s="359">
        <v>0</v>
      </c>
      <c r="R236" s="360" t="s">
        <v>639</v>
      </c>
      <c r="S236" s="382"/>
      <c r="T236" s="287"/>
    </row>
    <row r="237" spans="1:20" ht="51">
      <c r="A237" s="68" t="s">
        <v>542</v>
      </c>
      <c r="B237" s="68"/>
      <c r="C237" s="69" t="s">
        <v>591</v>
      </c>
      <c r="D237" s="112">
        <v>44820</v>
      </c>
      <c r="E237" s="112" t="s">
        <v>7143</v>
      </c>
      <c r="F237" s="198" t="s">
        <v>23</v>
      </c>
      <c r="G237" s="198">
        <v>22523</v>
      </c>
      <c r="H237" s="68"/>
      <c r="I237" s="357" t="s">
        <v>7035</v>
      </c>
      <c r="J237" s="68"/>
      <c r="K237" s="68"/>
      <c r="L237" s="68"/>
      <c r="M237" s="68"/>
      <c r="N237" s="358">
        <v>0</v>
      </c>
      <c r="O237" s="358">
        <v>0</v>
      </c>
      <c r="P237" s="359">
        <v>0</v>
      </c>
      <c r="Q237" s="359">
        <v>0.01</v>
      </c>
      <c r="R237" s="360" t="s">
        <v>639</v>
      </c>
      <c r="S237" s="382"/>
      <c r="T237" s="287"/>
    </row>
    <row r="238" spans="1:20" ht="76.5">
      <c r="A238" s="68">
        <v>47</v>
      </c>
      <c r="B238" s="68"/>
      <c r="C238" s="69" t="s">
        <v>46</v>
      </c>
      <c r="D238" s="112">
        <v>44823</v>
      </c>
      <c r="E238" s="112" t="s">
        <v>7144</v>
      </c>
      <c r="F238" s="198" t="s">
        <v>6</v>
      </c>
      <c r="G238" s="198">
        <v>2008461</v>
      </c>
      <c r="H238" s="68"/>
      <c r="I238" s="357" t="s">
        <v>7036</v>
      </c>
      <c r="J238" s="68"/>
      <c r="K238" s="68"/>
      <c r="L238" s="68"/>
      <c r="M238" s="68"/>
      <c r="N238" s="358">
        <v>0</v>
      </c>
      <c r="O238" s="358">
        <v>1282737.55</v>
      </c>
      <c r="P238" s="359">
        <v>0</v>
      </c>
      <c r="Q238" s="359">
        <v>8799579.5899999999</v>
      </c>
      <c r="R238" s="360" t="s">
        <v>639</v>
      </c>
      <c r="S238" s="382"/>
      <c r="T238" s="287"/>
    </row>
    <row r="239" spans="1:20" ht="76.5">
      <c r="A239" s="68">
        <v>47</v>
      </c>
      <c r="B239" s="68"/>
      <c r="C239" s="69" t="s">
        <v>46</v>
      </c>
      <c r="D239" s="112">
        <v>44823</v>
      </c>
      <c r="E239" s="112" t="s">
        <v>7145</v>
      </c>
      <c r="F239" s="198" t="s">
        <v>11</v>
      </c>
      <c r="G239" s="198">
        <v>2008461</v>
      </c>
      <c r="H239" s="68"/>
      <c r="I239" s="357" t="s">
        <v>7037</v>
      </c>
      <c r="J239" s="68"/>
      <c r="K239" s="68"/>
      <c r="L239" s="68"/>
      <c r="M239" s="68"/>
      <c r="N239" s="358">
        <v>7.29</v>
      </c>
      <c r="O239" s="358">
        <v>0</v>
      </c>
      <c r="P239" s="359">
        <v>50.01</v>
      </c>
      <c r="Q239" s="359">
        <v>0</v>
      </c>
      <c r="R239" s="360" t="s">
        <v>639</v>
      </c>
      <c r="S239" s="382"/>
      <c r="T239" s="287"/>
    </row>
    <row r="240" spans="1:20" ht="51">
      <c r="A240" s="68" t="s">
        <v>542</v>
      </c>
      <c r="B240" s="68"/>
      <c r="C240" s="69" t="s">
        <v>591</v>
      </c>
      <c r="D240" s="112">
        <v>44823</v>
      </c>
      <c r="E240" s="112" t="s">
        <v>7146</v>
      </c>
      <c r="F240" s="198" t="s">
        <v>23</v>
      </c>
      <c r="G240" s="198">
        <v>22527</v>
      </c>
      <c r="H240" s="68"/>
      <c r="I240" s="357" t="s">
        <v>7038</v>
      </c>
      <c r="J240" s="68"/>
      <c r="K240" s="68"/>
      <c r="L240" s="68"/>
      <c r="M240" s="68"/>
      <c r="N240" s="358">
        <v>0</v>
      </c>
      <c r="O240" s="358">
        <v>0</v>
      </c>
      <c r="P240" s="359">
        <v>0.02</v>
      </c>
      <c r="Q240" s="359">
        <v>0</v>
      </c>
      <c r="R240" s="360" t="s">
        <v>639</v>
      </c>
      <c r="S240" s="382"/>
      <c r="T240" s="287"/>
    </row>
    <row r="241" spans="1:20" ht="76.5">
      <c r="A241" s="68">
        <v>576</v>
      </c>
      <c r="B241" s="68"/>
      <c r="C241" s="69" t="s">
        <v>1249</v>
      </c>
      <c r="D241" s="112">
        <v>44824</v>
      </c>
      <c r="E241" s="112" t="s">
        <v>7147</v>
      </c>
      <c r="F241" s="198" t="s">
        <v>13</v>
      </c>
      <c r="G241" s="198">
        <v>1042740</v>
      </c>
      <c r="H241" s="68"/>
      <c r="I241" s="357" t="s">
        <v>7039</v>
      </c>
      <c r="J241" s="68"/>
      <c r="K241" s="68"/>
      <c r="L241" s="68"/>
      <c r="M241" s="68"/>
      <c r="N241" s="358">
        <v>229.51</v>
      </c>
      <c r="O241" s="358">
        <v>0</v>
      </c>
      <c r="P241" s="359">
        <v>1574.44</v>
      </c>
      <c r="Q241" s="359">
        <v>0</v>
      </c>
      <c r="R241" s="360" t="s">
        <v>639</v>
      </c>
      <c r="S241" s="382"/>
      <c r="T241" s="287"/>
    </row>
    <row r="242" spans="1:20" ht="63.75">
      <c r="A242" s="68" t="s">
        <v>543</v>
      </c>
      <c r="B242" s="68"/>
      <c r="C242" s="69" t="s">
        <v>693</v>
      </c>
      <c r="D242" s="112">
        <v>44824</v>
      </c>
      <c r="E242" s="112" t="s">
        <v>7148</v>
      </c>
      <c r="F242" s="198" t="s">
        <v>20</v>
      </c>
      <c r="G242" s="198">
        <v>1042744</v>
      </c>
      <c r="H242" s="68"/>
      <c r="I242" s="357" t="s">
        <v>7040</v>
      </c>
      <c r="J242" s="68"/>
      <c r="K242" s="68"/>
      <c r="L242" s="68"/>
      <c r="M242" s="68"/>
      <c r="N242" s="358">
        <v>530177.81999999995</v>
      </c>
      <c r="O242" s="358">
        <v>0</v>
      </c>
      <c r="P242" s="359">
        <v>3637019.85</v>
      </c>
      <c r="Q242" s="359">
        <v>0</v>
      </c>
      <c r="R242" s="360" t="s">
        <v>639</v>
      </c>
      <c r="S242" s="382"/>
      <c r="T242" s="287"/>
    </row>
    <row r="243" spans="1:20" ht="63.75">
      <c r="A243" s="68" t="s">
        <v>543</v>
      </c>
      <c r="B243" s="68"/>
      <c r="C243" s="69" t="s">
        <v>693</v>
      </c>
      <c r="D243" s="112">
        <v>44824</v>
      </c>
      <c r="E243" s="112" t="s">
        <v>7149</v>
      </c>
      <c r="F243" s="198" t="s">
        <v>13</v>
      </c>
      <c r="G243" s="198">
        <v>1042744</v>
      </c>
      <c r="H243" s="68"/>
      <c r="I243" s="357" t="s">
        <v>7040</v>
      </c>
      <c r="J243" s="68"/>
      <c r="K243" s="68"/>
      <c r="L243" s="68"/>
      <c r="M243" s="68"/>
      <c r="N243" s="358">
        <v>20</v>
      </c>
      <c r="O243" s="358">
        <v>0</v>
      </c>
      <c r="P243" s="359">
        <v>137.19999999999999</v>
      </c>
      <c r="Q243" s="359">
        <v>0</v>
      </c>
      <c r="R243" s="360" t="s">
        <v>639</v>
      </c>
      <c r="S243" s="382"/>
      <c r="T243" s="287"/>
    </row>
    <row r="244" spans="1:20" ht="102">
      <c r="A244" s="68">
        <v>346</v>
      </c>
      <c r="B244" s="68"/>
      <c r="C244" s="69" t="s">
        <v>142</v>
      </c>
      <c r="D244" s="112">
        <v>44825</v>
      </c>
      <c r="E244" s="112" t="s">
        <v>7150</v>
      </c>
      <c r="F244" s="198" t="s">
        <v>6</v>
      </c>
      <c r="G244" s="198">
        <v>16614</v>
      </c>
      <c r="H244" s="68"/>
      <c r="I244" s="357" t="s">
        <v>7041</v>
      </c>
      <c r="J244" s="68"/>
      <c r="K244" s="68"/>
      <c r="L244" s="68"/>
      <c r="M244" s="68"/>
      <c r="N244" s="358">
        <v>0</v>
      </c>
      <c r="O244" s="358">
        <v>16.18</v>
      </c>
      <c r="P244" s="359">
        <v>0</v>
      </c>
      <c r="Q244" s="359">
        <v>110.99</v>
      </c>
      <c r="R244" s="360" t="s">
        <v>639</v>
      </c>
      <c r="S244" s="382"/>
      <c r="T244" s="287"/>
    </row>
    <row r="245" spans="1:20" ht="76.5">
      <c r="A245" s="68" t="s">
        <v>543</v>
      </c>
      <c r="B245" s="68"/>
      <c r="C245" s="69" t="s">
        <v>693</v>
      </c>
      <c r="D245" s="112">
        <v>44825</v>
      </c>
      <c r="E245" s="112" t="s">
        <v>7151</v>
      </c>
      <c r="F245" s="198" t="s">
        <v>13</v>
      </c>
      <c r="G245" s="198">
        <v>16510</v>
      </c>
      <c r="H245" s="68"/>
      <c r="I245" s="357" t="s">
        <v>7042</v>
      </c>
      <c r="J245" s="68"/>
      <c r="K245" s="68"/>
      <c r="L245" s="68"/>
      <c r="M245" s="68"/>
      <c r="N245" s="358">
        <v>10</v>
      </c>
      <c r="O245" s="358">
        <v>0</v>
      </c>
      <c r="P245" s="359">
        <v>68.599999999999994</v>
      </c>
      <c r="Q245" s="359">
        <v>0</v>
      </c>
      <c r="R245" s="360" t="s">
        <v>639</v>
      </c>
      <c r="S245" s="382"/>
      <c r="T245" s="287"/>
    </row>
    <row r="246" spans="1:20" ht="76.5">
      <c r="A246" s="68" t="s">
        <v>543</v>
      </c>
      <c r="B246" s="68"/>
      <c r="C246" s="69" t="s">
        <v>693</v>
      </c>
      <c r="D246" s="112">
        <v>44825</v>
      </c>
      <c r="E246" s="112" t="s">
        <v>7152</v>
      </c>
      <c r="F246" s="198" t="s">
        <v>13</v>
      </c>
      <c r="G246" s="198">
        <v>16513</v>
      </c>
      <c r="H246" s="68"/>
      <c r="I246" s="357" t="s">
        <v>7043</v>
      </c>
      <c r="J246" s="68"/>
      <c r="K246" s="68"/>
      <c r="L246" s="68"/>
      <c r="M246" s="68"/>
      <c r="N246" s="358">
        <v>10</v>
      </c>
      <c r="O246" s="358">
        <v>0</v>
      </c>
      <c r="P246" s="359">
        <v>68.599999999999994</v>
      </c>
      <c r="Q246" s="359">
        <v>0</v>
      </c>
      <c r="R246" s="360" t="s">
        <v>639</v>
      </c>
      <c r="S246" s="382"/>
      <c r="T246" s="287"/>
    </row>
    <row r="247" spans="1:20" ht="76.5">
      <c r="A247" s="68" t="s">
        <v>543</v>
      </c>
      <c r="B247" s="68"/>
      <c r="C247" s="69" t="s">
        <v>693</v>
      </c>
      <c r="D247" s="112">
        <v>44825</v>
      </c>
      <c r="E247" s="112" t="s">
        <v>7153</v>
      </c>
      <c r="F247" s="198" t="s">
        <v>13</v>
      </c>
      <c r="G247" s="198">
        <v>16528</v>
      </c>
      <c r="H247" s="68"/>
      <c r="I247" s="357" t="s">
        <v>7044</v>
      </c>
      <c r="J247" s="68"/>
      <c r="K247" s="68"/>
      <c r="L247" s="68"/>
      <c r="M247" s="68"/>
      <c r="N247" s="358">
        <v>10</v>
      </c>
      <c r="O247" s="358">
        <v>0</v>
      </c>
      <c r="P247" s="359">
        <v>68.599999999999994</v>
      </c>
      <c r="Q247" s="359">
        <v>0</v>
      </c>
      <c r="R247" s="360" t="s">
        <v>639</v>
      </c>
      <c r="S247" s="382"/>
      <c r="T247" s="287"/>
    </row>
    <row r="248" spans="1:20" ht="76.5">
      <c r="A248" s="68" t="s">
        <v>543</v>
      </c>
      <c r="B248" s="68"/>
      <c r="C248" s="69" t="s">
        <v>693</v>
      </c>
      <c r="D248" s="112">
        <v>44825</v>
      </c>
      <c r="E248" s="112" t="s">
        <v>7154</v>
      </c>
      <c r="F248" s="198" t="s">
        <v>13</v>
      </c>
      <c r="G248" s="198">
        <v>16515</v>
      </c>
      <c r="H248" s="68"/>
      <c r="I248" s="357" t="s">
        <v>7045</v>
      </c>
      <c r="J248" s="68"/>
      <c r="K248" s="68"/>
      <c r="L248" s="68"/>
      <c r="M248" s="68"/>
      <c r="N248" s="358">
        <v>10</v>
      </c>
      <c r="O248" s="358">
        <v>0</v>
      </c>
      <c r="P248" s="359">
        <v>68.599999999999994</v>
      </c>
      <c r="Q248" s="359">
        <v>0</v>
      </c>
      <c r="R248" s="360" t="s">
        <v>639</v>
      </c>
      <c r="S248" s="382"/>
      <c r="T248" s="287"/>
    </row>
    <row r="249" spans="1:20" ht="76.5">
      <c r="A249" s="68" t="s">
        <v>543</v>
      </c>
      <c r="B249" s="68"/>
      <c r="C249" s="69" t="s">
        <v>693</v>
      </c>
      <c r="D249" s="112">
        <v>44825</v>
      </c>
      <c r="E249" s="112" t="s">
        <v>7155</v>
      </c>
      <c r="F249" s="198" t="s">
        <v>13</v>
      </c>
      <c r="G249" s="198">
        <v>16516</v>
      </c>
      <c r="H249" s="68"/>
      <c r="I249" s="357" t="s">
        <v>7046</v>
      </c>
      <c r="J249" s="68"/>
      <c r="K249" s="68"/>
      <c r="L249" s="68"/>
      <c r="M249" s="68"/>
      <c r="N249" s="358">
        <v>10</v>
      </c>
      <c r="O249" s="358">
        <v>0</v>
      </c>
      <c r="P249" s="359">
        <v>68.599999999999994</v>
      </c>
      <c r="Q249" s="359">
        <v>0</v>
      </c>
      <c r="R249" s="360" t="s">
        <v>639</v>
      </c>
      <c r="S249" s="382"/>
      <c r="T249" s="287"/>
    </row>
    <row r="250" spans="1:20" ht="76.5">
      <c r="A250" s="68" t="s">
        <v>543</v>
      </c>
      <c r="B250" s="68"/>
      <c r="C250" s="69" t="s">
        <v>693</v>
      </c>
      <c r="D250" s="112">
        <v>44825</v>
      </c>
      <c r="E250" s="112" t="s">
        <v>7156</v>
      </c>
      <c r="F250" s="198" t="s">
        <v>13</v>
      </c>
      <c r="G250" s="198">
        <v>16517</v>
      </c>
      <c r="H250" s="68"/>
      <c r="I250" s="357" t="s">
        <v>7047</v>
      </c>
      <c r="J250" s="68"/>
      <c r="K250" s="68"/>
      <c r="L250" s="68"/>
      <c r="M250" s="68"/>
      <c r="N250" s="358">
        <v>10</v>
      </c>
      <c r="O250" s="358">
        <v>0</v>
      </c>
      <c r="P250" s="359">
        <v>68.599999999999994</v>
      </c>
      <c r="Q250" s="359">
        <v>0</v>
      </c>
      <c r="R250" s="360" t="s">
        <v>639</v>
      </c>
      <c r="S250" s="382"/>
      <c r="T250" s="287"/>
    </row>
    <row r="251" spans="1:20" ht="76.5">
      <c r="A251" s="68">
        <v>10</v>
      </c>
      <c r="B251" s="68"/>
      <c r="C251" s="69" t="s">
        <v>39</v>
      </c>
      <c r="D251" s="112">
        <v>44825</v>
      </c>
      <c r="E251" s="112" t="s">
        <v>7157</v>
      </c>
      <c r="F251" s="198" t="s">
        <v>3</v>
      </c>
      <c r="G251" s="198">
        <v>2051998</v>
      </c>
      <c r="H251" s="68"/>
      <c r="I251" s="357" t="s">
        <v>7048</v>
      </c>
      <c r="J251" s="68"/>
      <c r="K251" s="68"/>
      <c r="L251" s="68"/>
      <c r="M251" s="68"/>
      <c r="N251" s="358">
        <v>0</v>
      </c>
      <c r="O251" s="358">
        <v>2987.95</v>
      </c>
      <c r="P251" s="359">
        <v>0</v>
      </c>
      <c r="Q251" s="359">
        <v>20497.34</v>
      </c>
      <c r="R251" s="360" t="s">
        <v>639</v>
      </c>
      <c r="S251" s="382"/>
      <c r="T251" s="287"/>
    </row>
    <row r="252" spans="1:20" ht="51">
      <c r="A252" s="68" t="s">
        <v>542</v>
      </c>
      <c r="B252" s="68"/>
      <c r="C252" s="69" t="s">
        <v>591</v>
      </c>
      <c r="D252" s="112">
        <v>44825</v>
      </c>
      <c r="E252" s="112" t="s">
        <v>7158</v>
      </c>
      <c r="F252" s="198" t="s">
        <v>23</v>
      </c>
      <c r="G252" s="198">
        <v>22535</v>
      </c>
      <c r="H252" s="68"/>
      <c r="I252" s="357" t="s">
        <v>7049</v>
      </c>
      <c r="J252" s="68"/>
      <c r="K252" s="68"/>
      <c r="L252" s="68"/>
      <c r="M252" s="68"/>
      <c r="N252" s="358">
        <v>0</v>
      </c>
      <c r="O252" s="358">
        <v>0</v>
      </c>
      <c r="P252" s="359">
        <v>0</v>
      </c>
      <c r="Q252" s="359">
        <v>0.02</v>
      </c>
      <c r="R252" s="360" t="s">
        <v>639</v>
      </c>
      <c r="S252" s="382"/>
      <c r="T252" s="287"/>
    </row>
    <row r="253" spans="1:20" ht="102">
      <c r="A253" s="68">
        <v>35</v>
      </c>
      <c r="B253" s="68"/>
      <c r="C253" s="69" t="s">
        <v>44</v>
      </c>
      <c r="D253" s="112">
        <v>44826</v>
      </c>
      <c r="E253" s="112" t="s">
        <v>7159</v>
      </c>
      <c r="F253" s="198" t="s">
        <v>6</v>
      </c>
      <c r="G253" s="198">
        <v>16619</v>
      </c>
      <c r="H253" s="68"/>
      <c r="I253" s="357" t="s">
        <v>7050</v>
      </c>
      <c r="J253" s="68"/>
      <c r="K253" s="68"/>
      <c r="L253" s="68"/>
      <c r="M253" s="68"/>
      <c r="N253" s="358">
        <v>0</v>
      </c>
      <c r="O253" s="358">
        <v>5.4</v>
      </c>
      <c r="P253" s="359">
        <v>0</v>
      </c>
      <c r="Q253" s="359">
        <v>37.04</v>
      </c>
      <c r="R253" s="360" t="s">
        <v>639</v>
      </c>
      <c r="S253" s="382"/>
      <c r="T253" s="287"/>
    </row>
    <row r="254" spans="1:20" ht="63.75">
      <c r="A254" s="68">
        <v>86</v>
      </c>
      <c r="B254" s="68"/>
      <c r="C254" s="69" t="s">
        <v>51</v>
      </c>
      <c r="D254" s="112">
        <v>44826</v>
      </c>
      <c r="E254" s="112" t="s">
        <v>7160</v>
      </c>
      <c r="F254" s="198" t="s">
        <v>6</v>
      </c>
      <c r="G254" s="198">
        <v>2012702</v>
      </c>
      <c r="H254" s="68"/>
      <c r="I254" s="357" t="s">
        <v>7051</v>
      </c>
      <c r="J254" s="68"/>
      <c r="K254" s="68"/>
      <c r="L254" s="68"/>
      <c r="M254" s="68"/>
      <c r="N254" s="358">
        <v>0</v>
      </c>
      <c r="O254" s="358">
        <v>300000</v>
      </c>
      <c r="P254" s="359">
        <v>0</v>
      </c>
      <c r="Q254" s="359">
        <v>2058000</v>
      </c>
      <c r="R254" s="360" t="s">
        <v>639</v>
      </c>
      <c r="S254" s="382"/>
      <c r="T254" s="287"/>
    </row>
    <row r="255" spans="1:20" ht="76.5">
      <c r="A255" s="68">
        <v>585</v>
      </c>
      <c r="B255" s="68"/>
      <c r="C255" s="69" t="s">
        <v>172</v>
      </c>
      <c r="D255" s="112">
        <v>44826</v>
      </c>
      <c r="E255" s="112" t="s">
        <v>7161</v>
      </c>
      <c r="F255" s="198" t="s">
        <v>6</v>
      </c>
      <c r="G255" s="198">
        <v>1042900</v>
      </c>
      <c r="H255" s="68"/>
      <c r="I255" s="357" t="s">
        <v>7052</v>
      </c>
      <c r="J255" s="68"/>
      <c r="K255" s="68"/>
      <c r="L255" s="68"/>
      <c r="M255" s="68"/>
      <c r="N255" s="358">
        <v>0</v>
      </c>
      <c r="O255" s="358">
        <v>1880</v>
      </c>
      <c r="P255" s="359">
        <v>0</v>
      </c>
      <c r="Q255" s="359">
        <v>12896.8</v>
      </c>
      <c r="R255" s="360" t="s">
        <v>639</v>
      </c>
      <c r="S255" s="382"/>
      <c r="T255" s="287"/>
    </row>
    <row r="256" spans="1:20" ht="76.5">
      <c r="A256" s="68">
        <v>86</v>
      </c>
      <c r="B256" s="68"/>
      <c r="C256" s="69" t="s">
        <v>51</v>
      </c>
      <c r="D256" s="112">
        <v>44826</v>
      </c>
      <c r="E256" s="112" t="s">
        <v>7162</v>
      </c>
      <c r="F256" s="198" t="s">
        <v>11</v>
      </c>
      <c r="G256" s="198">
        <v>2012702</v>
      </c>
      <c r="H256" s="68"/>
      <c r="I256" s="357" t="s">
        <v>7053</v>
      </c>
      <c r="J256" s="68"/>
      <c r="K256" s="68"/>
      <c r="L256" s="68"/>
      <c r="M256" s="68"/>
      <c r="N256" s="358">
        <v>7.29</v>
      </c>
      <c r="O256" s="358">
        <v>0</v>
      </c>
      <c r="P256" s="359">
        <v>50.01</v>
      </c>
      <c r="Q256" s="359">
        <v>0</v>
      </c>
      <c r="R256" s="360" t="s">
        <v>639</v>
      </c>
      <c r="S256" s="382"/>
      <c r="T256" s="287"/>
    </row>
    <row r="257" spans="1:20" ht="51">
      <c r="A257" s="68" t="s">
        <v>542</v>
      </c>
      <c r="B257" s="68"/>
      <c r="C257" s="69" t="s">
        <v>591</v>
      </c>
      <c r="D257" s="112">
        <v>44826</v>
      </c>
      <c r="E257" s="112" t="s">
        <v>7163</v>
      </c>
      <c r="F257" s="198" t="s">
        <v>23</v>
      </c>
      <c r="G257" s="198">
        <v>22539</v>
      </c>
      <c r="H257" s="68"/>
      <c r="I257" s="357" t="s">
        <v>7054</v>
      </c>
      <c r="J257" s="68"/>
      <c r="K257" s="68"/>
      <c r="L257" s="68"/>
      <c r="M257" s="68"/>
      <c r="N257" s="358">
        <v>0</v>
      </c>
      <c r="O257" s="358">
        <v>0</v>
      </c>
      <c r="P257" s="359">
        <v>0</v>
      </c>
      <c r="Q257" s="359">
        <v>0.01</v>
      </c>
      <c r="R257" s="360" t="s">
        <v>639</v>
      </c>
      <c r="S257" s="382"/>
      <c r="T257" s="287"/>
    </row>
    <row r="258" spans="1:20" ht="63.75">
      <c r="A258" s="68">
        <v>20</v>
      </c>
      <c r="B258" s="68"/>
      <c r="C258" s="69" t="s">
        <v>42</v>
      </c>
      <c r="D258" s="112">
        <v>44827</v>
      </c>
      <c r="E258" s="112" t="s">
        <v>7164</v>
      </c>
      <c r="F258" s="198" t="s">
        <v>11</v>
      </c>
      <c r="G258" s="198">
        <v>1042961</v>
      </c>
      <c r="H258" s="68"/>
      <c r="I258" s="357" t="s">
        <v>7055</v>
      </c>
      <c r="J258" s="68"/>
      <c r="K258" s="68"/>
      <c r="L258" s="68"/>
      <c r="M258" s="68"/>
      <c r="N258" s="358">
        <v>7.29</v>
      </c>
      <c r="O258" s="358">
        <v>0</v>
      </c>
      <c r="P258" s="359">
        <v>50.01</v>
      </c>
      <c r="Q258" s="359">
        <v>0</v>
      </c>
      <c r="R258" s="360" t="s">
        <v>639</v>
      </c>
      <c r="S258" s="382"/>
      <c r="T258" s="287"/>
    </row>
    <row r="259" spans="1:20" ht="76.5">
      <c r="A259" s="68">
        <v>10</v>
      </c>
      <c r="B259" s="68"/>
      <c r="C259" s="69" t="s">
        <v>39</v>
      </c>
      <c r="D259" s="112">
        <v>44827</v>
      </c>
      <c r="E259" s="112" t="s">
        <v>7165</v>
      </c>
      <c r="F259" s="198" t="s">
        <v>6</v>
      </c>
      <c r="G259" s="198">
        <v>2014472</v>
      </c>
      <c r="H259" s="68"/>
      <c r="I259" s="357" t="s">
        <v>7056</v>
      </c>
      <c r="J259" s="68"/>
      <c r="K259" s="68"/>
      <c r="L259" s="68"/>
      <c r="M259" s="68"/>
      <c r="N259" s="358">
        <v>0</v>
      </c>
      <c r="O259" s="358">
        <v>4079.32</v>
      </c>
      <c r="P259" s="359">
        <v>0</v>
      </c>
      <c r="Q259" s="359">
        <v>27984.14</v>
      </c>
      <c r="R259" s="360" t="s">
        <v>639</v>
      </c>
      <c r="S259" s="382"/>
      <c r="T259" s="287"/>
    </row>
    <row r="260" spans="1:20" ht="76.5">
      <c r="A260" s="68">
        <v>670</v>
      </c>
      <c r="B260" s="68"/>
      <c r="C260" s="69" t="s">
        <v>179</v>
      </c>
      <c r="D260" s="112">
        <v>44827</v>
      </c>
      <c r="E260" s="112" t="s">
        <v>7166</v>
      </c>
      <c r="F260" s="198" t="s">
        <v>15</v>
      </c>
      <c r="G260" s="198">
        <v>2014473</v>
      </c>
      <c r="H260" s="68"/>
      <c r="I260" s="357" t="s">
        <v>7057</v>
      </c>
      <c r="J260" s="68"/>
      <c r="K260" s="68"/>
      <c r="L260" s="68"/>
      <c r="M260" s="68"/>
      <c r="N260" s="358">
        <v>7.29</v>
      </c>
      <c r="O260" s="358">
        <v>0</v>
      </c>
      <c r="P260" s="359">
        <v>50.01</v>
      </c>
      <c r="Q260" s="359">
        <v>0</v>
      </c>
      <c r="R260" s="360" t="s">
        <v>639</v>
      </c>
      <c r="S260" s="382"/>
      <c r="T260" s="287"/>
    </row>
    <row r="261" spans="1:20" ht="51">
      <c r="A261" s="68" t="s">
        <v>542</v>
      </c>
      <c r="B261" s="68"/>
      <c r="C261" s="69" t="s">
        <v>591</v>
      </c>
      <c r="D261" s="112">
        <v>44827</v>
      </c>
      <c r="E261" s="112" t="s">
        <v>7167</v>
      </c>
      <c r="F261" s="198" t="s">
        <v>23</v>
      </c>
      <c r="G261" s="198">
        <v>22543</v>
      </c>
      <c r="H261" s="68"/>
      <c r="I261" s="357" t="s">
        <v>7058</v>
      </c>
      <c r="J261" s="68"/>
      <c r="K261" s="68"/>
      <c r="L261" s="68"/>
      <c r="M261" s="68"/>
      <c r="N261" s="358">
        <v>0</v>
      </c>
      <c r="O261" s="358">
        <v>0</v>
      </c>
      <c r="P261" s="359">
        <v>0.01</v>
      </c>
      <c r="Q261" s="359">
        <v>0</v>
      </c>
      <c r="R261" s="360" t="s">
        <v>639</v>
      </c>
      <c r="S261" s="382"/>
      <c r="T261" s="287"/>
    </row>
    <row r="262" spans="1:20" ht="51">
      <c r="A262" s="68" t="s">
        <v>542</v>
      </c>
      <c r="B262" s="68"/>
      <c r="C262" s="69" t="s">
        <v>591</v>
      </c>
      <c r="D262" s="112">
        <v>44830</v>
      </c>
      <c r="E262" s="112" t="s">
        <v>7168</v>
      </c>
      <c r="F262" s="198" t="s">
        <v>23</v>
      </c>
      <c r="G262" s="198">
        <v>22547</v>
      </c>
      <c r="H262" s="68"/>
      <c r="I262" s="357" t="s">
        <v>7059</v>
      </c>
      <c r="J262" s="68"/>
      <c r="K262" s="68"/>
      <c r="L262" s="68"/>
      <c r="M262" s="68"/>
      <c r="N262" s="358">
        <v>0</v>
      </c>
      <c r="O262" s="358">
        <v>0</v>
      </c>
      <c r="P262" s="359">
        <v>0.03</v>
      </c>
      <c r="Q262" s="359">
        <v>0</v>
      </c>
      <c r="R262" s="360" t="s">
        <v>639</v>
      </c>
      <c r="S262" s="382"/>
      <c r="T262" s="287"/>
    </row>
    <row r="263" spans="1:20" ht="63.75">
      <c r="A263" s="68">
        <v>291</v>
      </c>
      <c r="B263" s="68"/>
      <c r="C263" s="69" t="s">
        <v>120</v>
      </c>
      <c r="D263" s="112">
        <v>44831</v>
      </c>
      <c r="E263" s="112" t="s">
        <v>7169</v>
      </c>
      <c r="F263" s="198" t="s">
        <v>6</v>
      </c>
      <c r="G263" s="198">
        <v>2017904</v>
      </c>
      <c r="H263" s="68"/>
      <c r="I263" s="357" t="s">
        <v>7060</v>
      </c>
      <c r="J263" s="68"/>
      <c r="K263" s="68"/>
      <c r="L263" s="68"/>
      <c r="M263" s="68"/>
      <c r="N263" s="358">
        <v>0</v>
      </c>
      <c r="O263" s="358">
        <v>12850</v>
      </c>
      <c r="P263" s="359">
        <v>0</v>
      </c>
      <c r="Q263" s="359">
        <v>88151</v>
      </c>
      <c r="R263" s="360" t="s">
        <v>639</v>
      </c>
      <c r="S263" s="382"/>
      <c r="T263" s="287"/>
    </row>
    <row r="264" spans="1:20" ht="51">
      <c r="A264" s="68" t="s">
        <v>542</v>
      </c>
      <c r="B264" s="68"/>
      <c r="C264" s="69" t="s">
        <v>591</v>
      </c>
      <c r="D264" s="112">
        <v>44832</v>
      </c>
      <c r="E264" s="112" t="s">
        <v>7170</v>
      </c>
      <c r="F264" s="198" t="s">
        <v>23</v>
      </c>
      <c r="G264" s="198">
        <v>22556</v>
      </c>
      <c r="H264" s="68"/>
      <c r="I264" s="357" t="s">
        <v>7061</v>
      </c>
      <c r="J264" s="68"/>
      <c r="K264" s="68"/>
      <c r="L264" s="68"/>
      <c r="M264" s="68"/>
      <c r="N264" s="358">
        <v>0</v>
      </c>
      <c r="O264" s="358">
        <v>0</v>
      </c>
      <c r="P264" s="359">
        <v>0.01</v>
      </c>
      <c r="Q264" s="359">
        <v>0</v>
      </c>
      <c r="R264" s="360" t="s">
        <v>639</v>
      </c>
      <c r="S264" s="382"/>
      <c r="T264" s="287"/>
    </row>
    <row r="265" spans="1:20" ht="76.5">
      <c r="A265" s="68" t="s">
        <v>542</v>
      </c>
      <c r="B265" s="68"/>
      <c r="C265" s="69" t="s">
        <v>591</v>
      </c>
      <c r="D265" s="112">
        <v>44833</v>
      </c>
      <c r="E265" s="112" t="s">
        <v>7171</v>
      </c>
      <c r="F265" s="198" t="s">
        <v>640</v>
      </c>
      <c r="G265" s="198">
        <v>4344582</v>
      </c>
      <c r="H265" s="68"/>
      <c r="I265" s="357" t="s">
        <v>7062</v>
      </c>
      <c r="J265" s="68"/>
      <c r="K265" s="68"/>
      <c r="L265" s="68"/>
      <c r="M265" s="68"/>
      <c r="N265" s="358">
        <v>0</v>
      </c>
      <c r="O265" s="358">
        <v>1742.24</v>
      </c>
      <c r="P265" s="359">
        <v>0</v>
      </c>
      <c r="Q265" s="359">
        <v>11951.77</v>
      </c>
      <c r="R265" s="360" t="s">
        <v>639</v>
      </c>
      <c r="S265" s="382"/>
      <c r="T265" s="287"/>
    </row>
    <row r="266" spans="1:20" ht="76.5">
      <c r="A266" s="68" t="s">
        <v>542</v>
      </c>
      <c r="B266" s="68"/>
      <c r="C266" s="69" t="s">
        <v>591</v>
      </c>
      <c r="D266" s="112">
        <v>44833</v>
      </c>
      <c r="E266" s="112" t="s">
        <v>7171</v>
      </c>
      <c r="F266" s="198" t="s">
        <v>640</v>
      </c>
      <c r="G266" s="198">
        <v>4344624</v>
      </c>
      <c r="H266" s="68"/>
      <c r="I266" s="357" t="s">
        <v>7063</v>
      </c>
      <c r="J266" s="68"/>
      <c r="K266" s="68"/>
      <c r="L266" s="68"/>
      <c r="M266" s="68"/>
      <c r="N266" s="358">
        <v>0</v>
      </c>
      <c r="O266" s="358">
        <v>10620.07</v>
      </c>
      <c r="P266" s="359">
        <v>0</v>
      </c>
      <c r="Q266" s="359">
        <v>72853.679999999993</v>
      </c>
      <c r="R266" s="360" t="s">
        <v>639</v>
      </c>
      <c r="S266" s="382"/>
      <c r="T266" s="287"/>
    </row>
    <row r="267" spans="1:20" ht="63.75">
      <c r="A267" s="68">
        <v>47</v>
      </c>
      <c r="B267" s="68"/>
      <c r="C267" s="69" t="s">
        <v>46</v>
      </c>
      <c r="D267" s="112">
        <v>44833</v>
      </c>
      <c r="E267" s="112" t="s">
        <v>7172</v>
      </c>
      <c r="F267" s="198" t="s">
        <v>6</v>
      </c>
      <c r="G267" s="198">
        <v>2021192</v>
      </c>
      <c r="H267" s="68"/>
      <c r="I267" s="357" t="s">
        <v>7064</v>
      </c>
      <c r="J267" s="68"/>
      <c r="K267" s="68"/>
      <c r="L267" s="68"/>
      <c r="M267" s="68"/>
      <c r="N267" s="358">
        <v>0</v>
      </c>
      <c r="O267" s="358">
        <v>2711900.21</v>
      </c>
      <c r="P267" s="359">
        <v>0</v>
      </c>
      <c r="Q267" s="359">
        <v>18603635.440000001</v>
      </c>
      <c r="R267" s="360" t="s">
        <v>639</v>
      </c>
      <c r="S267" s="382"/>
      <c r="T267" s="287"/>
    </row>
    <row r="268" spans="1:20" ht="89.25">
      <c r="A268" s="68" t="s">
        <v>542</v>
      </c>
      <c r="B268" s="68"/>
      <c r="C268" s="69" t="s">
        <v>591</v>
      </c>
      <c r="D268" s="112">
        <v>44833</v>
      </c>
      <c r="E268" s="112" t="s">
        <v>7171</v>
      </c>
      <c r="F268" s="198" t="s">
        <v>640</v>
      </c>
      <c r="G268" s="198">
        <v>4344536</v>
      </c>
      <c r="H268" s="68"/>
      <c r="I268" s="357" t="s">
        <v>7065</v>
      </c>
      <c r="J268" s="68"/>
      <c r="K268" s="68"/>
      <c r="L268" s="68"/>
      <c r="M268" s="68"/>
      <c r="N268" s="358">
        <v>0</v>
      </c>
      <c r="O268" s="358">
        <v>13493.74</v>
      </c>
      <c r="P268" s="359">
        <v>0</v>
      </c>
      <c r="Q268" s="359">
        <v>92567.06</v>
      </c>
      <c r="R268" s="360" t="s">
        <v>639</v>
      </c>
      <c r="S268" s="382"/>
      <c r="T268" s="287"/>
    </row>
    <row r="269" spans="1:20" ht="63.75">
      <c r="A269" s="68">
        <v>597</v>
      </c>
      <c r="B269" s="68"/>
      <c r="C269" s="69" t="s">
        <v>679</v>
      </c>
      <c r="D269" s="112">
        <v>44833</v>
      </c>
      <c r="E269" s="112" t="s">
        <v>7173</v>
      </c>
      <c r="F269" s="198" t="s">
        <v>6</v>
      </c>
      <c r="G269" s="198">
        <v>2021047</v>
      </c>
      <c r="H269" s="68"/>
      <c r="I269" s="357" t="s">
        <v>7066</v>
      </c>
      <c r="J269" s="68"/>
      <c r="K269" s="68"/>
      <c r="L269" s="68"/>
      <c r="M269" s="68"/>
      <c r="N269" s="358">
        <v>0</v>
      </c>
      <c r="O269" s="358">
        <v>15984</v>
      </c>
      <c r="P269" s="359">
        <v>0</v>
      </c>
      <c r="Q269" s="359">
        <v>109650.24000000001</v>
      </c>
      <c r="R269" s="360" t="s">
        <v>639</v>
      </c>
      <c r="S269" s="382"/>
      <c r="T269" s="287"/>
    </row>
    <row r="270" spans="1:20" ht="76.5">
      <c r="A270" s="68">
        <v>47</v>
      </c>
      <c r="B270" s="68"/>
      <c r="C270" s="69" t="s">
        <v>46</v>
      </c>
      <c r="D270" s="112">
        <v>44833</v>
      </c>
      <c r="E270" s="112" t="s">
        <v>7174</v>
      </c>
      <c r="F270" s="198" t="s">
        <v>11</v>
      </c>
      <c r="G270" s="198">
        <v>2021192</v>
      </c>
      <c r="H270" s="68"/>
      <c r="I270" s="357" t="s">
        <v>7067</v>
      </c>
      <c r="J270" s="68"/>
      <c r="K270" s="68"/>
      <c r="L270" s="68"/>
      <c r="M270" s="68"/>
      <c r="N270" s="358">
        <v>7.29</v>
      </c>
      <c r="O270" s="358">
        <v>0</v>
      </c>
      <c r="P270" s="359">
        <v>50.01</v>
      </c>
      <c r="Q270" s="359">
        <v>0</v>
      </c>
      <c r="R270" s="360" t="s">
        <v>639</v>
      </c>
      <c r="S270" s="382"/>
      <c r="T270" s="287"/>
    </row>
    <row r="271" spans="1:20" ht="63.75">
      <c r="A271" s="68" t="s">
        <v>543</v>
      </c>
      <c r="B271" s="68"/>
      <c r="C271" s="69" t="s">
        <v>693</v>
      </c>
      <c r="D271" s="112">
        <v>44834</v>
      </c>
      <c r="E271" s="112" t="s">
        <v>7175</v>
      </c>
      <c r="F271" s="198" t="s">
        <v>20</v>
      </c>
      <c r="G271" s="198">
        <v>16634</v>
      </c>
      <c r="H271" s="68"/>
      <c r="I271" s="357" t="s">
        <v>7068</v>
      </c>
      <c r="J271" s="68"/>
      <c r="K271" s="68"/>
      <c r="L271" s="68"/>
      <c r="M271" s="68"/>
      <c r="N271" s="358">
        <v>234433.59</v>
      </c>
      <c r="O271" s="358">
        <v>0</v>
      </c>
      <c r="P271" s="359">
        <v>1608214.43</v>
      </c>
      <c r="Q271" s="359">
        <v>0</v>
      </c>
      <c r="R271" s="360" t="s">
        <v>639</v>
      </c>
      <c r="S271" s="382"/>
      <c r="T271" s="287"/>
    </row>
    <row r="272" spans="1:20" ht="76.5">
      <c r="A272" s="68">
        <v>670</v>
      </c>
      <c r="B272" s="68"/>
      <c r="C272" s="69" t="s">
        <v>179</v>
      </c>
      <c r="D272" s="112">
        <v>44834</v>
      </c>
      <c r="E272" s="112" t="s">
        <v>7176</v>
      </c>
      <c r="F272" s="198" t="s">
        <v>6</v>
      </c>
      <c r="G272" s="198">
        <v>2022564</v>
      </c>
      <c r="H272" s="68"/>
      <c r="I272" s="357" t="s">
        <v>7069</v>
      </c>
      <c r="J272" s="68"/>
      <c r="K272" s="68"/>
      <c r="L272" s="68"/>
      <c r="M272" s="68"/>
      <c r="N272" s="358">
        <v>0</v>
      </c>
      <c r="O272" s="358">
        <v>42471.18</v>
      </c>
      <c r="P272" s="359">
        <v>0</v>
      </c>
      <c r="Q272" s="359">
        <v>291352.28999999998</v>
      </c>
      <c r="R272" s="360" t="s">
        <v>639</v>
      </c>
      <c r="S272" s="382"/>
      <c r="T272" s="287"/>
    </row>
    <row r="273" spans="1:20" ht="76.5">
      <c r="A273" s="68">
        <v>670</v>
      </c>
      <c r="B273" s="68"/>
      <c r="C273" s="69" t="s">
        <v>179</v>
      </c>
      <c r="D273" s="112">
        <v>44834</v>
      </c>
      <c r="E273" s="112" t="s">
        <v>7177</v>
      </c>
      <c r="F273" s="198" t="s">
        <v>6</v>
      </c>
      <c r="G273" s="198">
        <v>2022566</v>
      </c>
      <c r="H273" s="68"/>
      <c r="I273" s="357" t="s">
        <v>7070</v>
      </c>
      <c r="J273" s="68"/>
      <c r="K273" s="68"/>
      <c r="L273" s="68"/>
      <c r="M273" s="68"/>
      <c r="N273" s="358">
        <v>0</v>
      </c>
      <c r="O273" s="358">
        <v>10429.530000000001</v>
      </c>
      <c r="P273" s="359">
        <v>0</v>
      </c>
      <c r="Q273" s="359">
        <v>71546.58</v>
      </c>
      <c r="R273" s="360" t="s">
        <v>639</v>
      </c>
      <c r="S273" s="382"/>
      <c r="T273" s="287"/>
    </row>
    <row r="274" spans="1:20" ht="63.75">
      <c r="A274" s="68">
        <v>670</v>
      </c>
      <c r="B274" s="68"/>
      <c r="C274" s="69" t="s">
        <v>179</v>
      </c>
      <c r="D274" s="112">
        <v>44834</v>
      </c>
      <c r="E274" s="112" t="s">
        <v>7178</v>
      </c>
      <c r="F274" s="198" t="s">
        <v>15</v>
      </c>
      <c r="G274" s="198">
        <v>2022565</v>
      </c>
      <c r="H274" s="68"/>
      <c r="I274" s="357" t="s">
        <v>7071</v>
      </c>
      <c r="J274" s="68"/>
      <c r="K274" s="68"/>
      <c r="L274" s="68"/>
      <c r="M274" s="68"/>
      <c r="N274" s="358">
        <v>7.29</v>
      </c>
      <c r="O274" s="358">
        <v>0</v>
      </c>
      <c r="P274" s="359">
        <v>50.01</v>
      </c>
      <c r="Q274" s="359">
        <v>0</v>
      </c>
      <c r="R274" s="360" t="s">
        <v>639</v>
      </c>
      <c r="S274" s="382"/>
      <c r="T274" s="287"/>
    </row>
    <row r="275" spans="1:20" ht="63.75">
      <c r="A275" s="68">
        <v>670</v>
      </c>
      <c r="B275" s="68"/>
      <c r="C275" s="69" t="s">
        <v>179</v>
      </c>
      <c r="D275" s="112">
        <v>44834</v>
      </c>
      <c r="E275" s="112" t="s">
        <v>7179</v>
      </c>
      <c r="F275" s="198" t="s">
        <v>15</v>
      </c>
      <c r="G275" s="198">
        <v>2022567</v>
      </c>
      <c r="H275" s="68"/>
      <c r="I275" s="357" t="s">
        <v>7071</v>
      </c>
      <c r="J275" s="68"/>
      <c r="K275" s="68"/>
      <c r="L275" s="68"/>
      <c r="M275" s="68"/>
      <c r="N275" s="358">
        <v>7.29</v>
      </c>
      <c r="O275" s="358">
        <v>0</v>
      </c>
      <c r="P275" s="359">
        <v>50.01</v>
      </c>
      <c r="Q275" s="359">
        <v>0</v>
      </c>
      <c r="R275" s="360" t="s">
        <v>639</v>
      </c>
      <c r="S275" s="382"/>
      <c r="T275" s="287"/>
    </row>
    <row r="276" spans="1:20" ht="63.75">
      <c r="A276" s="68">
        <v>597</v>
      </c>
      <c r="B276" s="68"/>
      <c r="C276" s="69" t="s">
        <v>679</v>
      </c>
      <c r="D276" s="112">
        <v>44834</v>
      </c>
      <c r="E276" s="112" t="s">
        <v>7180</v>
      </c>
      <c r="F276" s="198" t="s">
        <v>6</v>
      </c>
      <c r="G276" s="198">
        <v>2022901</v>
      </c>
      <c r="H276" s="68"/>
      <c r="I276" s="357" t="s">
        <v>7072</v>
      </c>
      <c r="J276" s="68"/>
      <c r="K276" s="68"/>
      <c r="L276" s="68"/>
      <c r="M276" s="68"/>
      <c r="N276" s="358">
        <v>0</v>
      </c>
      <c r="O276" s="358">
        <v>6924</v>
      </c>
      <c r="P276" s="359">
        <v>0</v>
      </c>
      <c r="Q276" s="359">
        <v>47498.64</v>
      </c>
      <c r="R276" s="360" t="s">
        <v>639</v>
      </c>
      <c r="S276" s="382"/>
      <c r="T276" s="287"/>
    </row>
    <row r="277" spans="1:20" ht="63.75">
      <c r="A277" s="68">
        <v>597</v>
      </c>
      <c r="B277" s="68"/>
      <c r="C277" s="69" t="s">
        <v>679</v>
      </c>
      <c r="D277" s="112">
        <v>44834</v>
      </c>
      <c r="E277" s="112" t="s">
        <v>7181</v>
      </c>
      <c r="F277" s="198" t="s">
        <v>6</v>
      </c>
      <c r="G277" s="198">
        <v>2022903</v>
      </c>
      <c r="H277" s="68"/>
      <c r="I277" s="357" t="s">
        <v>7073</v>
      </c>
      <c r="J277" s="68"/>
      <c r="K277" s="68"/>
      <c r="L277" s="68"/>
      <c r="M277" s="68"/>
      <c r="N277" s="358">
        <v>0</v>
      </c>
      <c r="O277" s="358">
        <v>15000</v>
      </c>
      <c r="P277" s="359">
        <v>0</v>
      </c>
      <c r="Q277" s="359">
        <v>102900</v>
      </c>
      <c r="R277" s="360" t="s">
        <v>639</v>
      </c>
      <c r="S277" s="382"/>
      <c r="T277" s="287"/>
    </row>
    <row r="278" spans="1:20" ht="51">
      <c r="A278" s="68" t="s">
        <v>542</v>
      </c>
      <c r="B278" s="68"/>
      <c r="C278" s="69" t="s">
        <v>591</v>
      </c>
      <c r="D278" s="112">
        <v>44834</v>
      </c>
      <c r="E278" s="112" t="s">
        <v>7182</v>
      </c>
      <c r="F278" s="198" t="s">
        <v>23</v>
      </c>
      <c r="G278" s="198">
        <v>22566</v>
      </c>
      <c r="H278" s="68"/>
      <c r="I278" s="357" t="s">
        <v>7074</v>
      </c>
      <c r="J278" s="68"/>
      <c r="K278" s="68"/>
      <c r="L278" s="68"/>
      <c r="M278" s="68"/>
      <c r="N278" s="358">
        <v>0</v>
      </c>
      <c r="O278" s="358">
        <v>0</v>
      </c>
      <c r="P278" s="359">
        <v>0.02</v>
      </c>
      <c r="Q278" s="359">
        <v>0</v>
      </c>
      <c r="R278" s="360" t="s">
        <v>639</v>
      </c>
      <c r="S278" s="382"/>
      <c r="T278" s="287"/>
    </row>
    <row r="279" spans="1:20">
      <c r="F279" s="243"/>
      <c r="G279" s="243"/>
      <c r="N279" s="363"/>
      <c r="O279" s="363"/>
      <c r="P279" s="364"/>
      <c r="Q279" s="364"/>
      <c r="R279" s="88"/>
      <c r="S279" s="88"/>
    </row>
    <row r="280" spans="1:20">
      <c r="I280" s="468" t="s">
        <v>555</v>
      </c>
      <c r="J280" s="469"/>
      <c r="K280" s="469"/>
      <c r="L280" s="469"/>
      <c r="M280" s="470"/>
      <c r="N280" s="117">
        <f>+SUBTOTAL(9,N8:N278)</f>
        <v>45051887.140000015</v>
      </c>
      <c r="O280" s="117">
        <f>+SUBTOTAL(9,O8:O278)</f>
        <v>586796702.03000009</v>
      </c>
      <c r="P280" s="117">
        <f>+SUBTOTAL(9,P8:P278)</f>
        <v>309055946.70999986</v>
      </c>
      <c r="Q280" s="117">
        <f>+SUBTOTAL(9,Q8:Q278)</f>
        <v>4025425376.8999987</v>
      </c>
    </row>
    <row r="282" spans="1:20">
      <c r="D282" s="66"/>
      <c r="E282" s="66"/>
      <c r="I282" s="66"/>
      <c r="L282" s="72"/>
      <c r="N282" s="66"/>
      <c r="O282" s="164"/>
      <c r="P282" s="164"/>
      <c r="Q282" s="66"/>
      <c r="R282" s="64"/>
      <c r="S282" s="64"/>
    </row>
    <row r="283" spans="1:20">
      <c r="D283" s="66"/>
      <c r="E283" s="66"/>
      <c r="I283" s="66"/>
      <c r="L283" s="72"/>
      <c r="N283" s="66"/>
      <c r="O283" s="164"/>
      <c r="P283" s="164"/>
      <c r="Q283" s="66"/>
      <c r="R283" s="64"/>
      <c r="S283" s="64"/>
    </row>
    <row r="284" spans="1:20">
      <c r="D284" s="66"/>
      <c r="E284" s="66"/>
      <c r="I284" s="66"/>
      <c r="L284" s="72"/>
      <c r="N284" s="66"/>
      <c r="O284" s="164"/>
      <c r="P284" s="164"/>
      <c r="Q284" s="66"/>
      <c r="R284" s="64"/>
      <c r="S284" s="64"/>
    </row>
    <row r="285" spans="1:20">
      <c r="D285" s="66"/>
      <c r="E285" s="66"/>
      <c r="I285" s="66"/>
      <c r="L285" s="72"/>
      <c r="N285" s="66"/>
      <c r="O285" s="164"/>
      <c r="P285" s="164"/>
      <c r="Q285" s="66"/>
      <c r="R285" s="64"/>
      <c r="S285" s="64"/>
    </row>
    <row r="286" spans="1:20">
      <c r="D286" s="66"/>
      <c r="E286" s="66"/>
      <c r="I286" s="66"/>
      <c r="L286" s="72"/>
      <c r="N286" s="66"/>
      <c r="O286" s="164"/>
      <c r="P286" s="164"/>
      <c r="Q286" s="66"/>
      <c r="R286" s="64"/>
      <c r="S286" s="64"/>
    </row>
    <row r="287" spans="1:20">
      <c r="D287" s="66"/>
      <c r="E287" s="66"/>
      <c r="I287" s="66"/>
      <c r="L287" s="72"/>
      <c r="N287" s="66"/>
      <c r="O287" s="164"/>
      <c r="P287" s="164"/>
      <c r="Q287" s="66"/>
      <c r="R287" s="64"/>
      <c r="S287" s="64"/>
    </row>
    <row r="288" spans="1:20">
      <c r="D288" s="66"/>
      <c r="E288" s="66"/>
      <c r="I288" s="66"/>
      <c r="L288" s="72"/>
      <c r="N288" s="164"/>
      <c r="O288" s="164"/>
      <c r="P288" s="66"/>
      <c r="Q288" s="64"/>
      <c r="R288" s="64"/>
      <c r="S288" s="64"/>
    </row>
    <row r="289" spans="1:19">
      <c r="C289" s="466"/>
      <c r="D289" s="466"/>
      <c r="E289" s="466"/>
      <c r="F289" s="466"/>
      <c r="G289" s="184"/>
      <c r="H289" s="184"/>
      <c r="I289" s="187"/>
      <c r="J289" s="184"/>
      <c r="K289" s="184"/>
      <c r="L289" s="64"/>
      <c r="M289" s="184"/>
      <c r="N289" s="467"/>
      <c r="O289" s="467"/>
      <c r="P289" s="467"/>
      <c r="Q289" s="64"/>
      <c r="R289" s="64"/>
      <c r="S289" s="64"/>
    </row>
    <row r="290" spans="1:19">
      <c r="N290" s="164"/>
      <c r="O290" s="164"/>
      <c r="P290" s="164"/>
      <c r="Q290" s="164"/>
    </row>
    <row r="292" spans="1:19">
      <c r="A292" s="384" t="s">
        <v>4647</v>
      </c>
    </row>
    <row r="293" spans="1:19">
      <c r="A293" s="383" t="s">
        <v>4648</v>
      </c>
    </row>
    <row r="294" spans="1:19">
      <c r="A294" s="383" t="s">
        <v>4649</v>
      </c>
    </row>
    <row r="295" spans="1:19">
      <c r="A295" s="383"/>
    </row>
    <row r="296" spans="1:19">
      <c r="A296" s="383" t="s">
        <v>4650</v>
      </c>
    </row>
    <row r="297" spans="1:19">
      <c r="A297" s="383" t="s">
        <v>4651</v>
      </c>
    </row>
    <row r="904" spans="20:20">
      <c r="T904" s="288"/>
    </row>
    <row r="905" spans="20:20">
      <c r="T905" s="287"/>
    </row>
    <row r="906" spans="20:20">
      <c r="T906" s="287"/>
    </row>
    <row r="907" spans="20:20">
      <c r="T907" s="287"/>
    </row>
    <row r="908" spans="20:20">
      <c r="T908" s="287"/>
    </row>
    <row r="909" spans="20:20">
      <c r="T909" s="287"/>
    </row>
    <row r="910" spans="20:20">
      <c r="T910" s="287"/>
    </row>
    <row r="911" spans="20:20">
      <c r="T911" s="287"/>
    </row>
    <row r="912" spans="20:20">
      <c r="T912" s="287"/>
    </row>
    <row r="913" spans="20:20">
      <c r="T913" s="287"/>
    </row>
    <row r="914" spans="20:20">
      <c r="T914" s="287"/>
    </row>
    <row r="915" spans="20:20">
      <c r="T915" s="287"/>
    </row>
    <row r="916" spans="20:20">
      <c r="T916" s="287"/>
    </row>
    <row r="917" spans="20:20">
      <c r="T917" s="287"/>
    </row>
    <row r="918" spans="20:20">
      <c r="T918" s="287"/>
    </row>
    <row r="919" spans="20:20">
      <c r="T919" s="287"/>
    </row>
    <row r="920" spans="20:20">
      <c r="T920" s="287"/>
    </row>
    <row r="921" spans="20:20">
      <c r="T921" s="287"/>
    </row>
    <row r="922" spans="20:20">
      <c r="T922" s="287"/>
    </row>
    <row r="923" spans="20:20">
      <c r="T923" s="287"/>
    </row>
    <row r="924" spans="20:20">
      <c r="T924" s="287"/>
    </row>
    <row r="925" spans="20:20">
      <c r="T925" s="287"/>
    </row>
    <row r="926" spans="20:20">
      <c r="T926" s="287"/>
    </row>
    <row r="927" spans="20:20">
      <c r="T927" s="287"/>
    </row>
    <row r="928" spans="20:20">
      <c r="T928" s="287"/>
    </row>
    <row r="929" spans="20:20">
      <c r="T929" s="287"/>
    </row>
    <row r="930" spans="20:20">
      <c r="T930" s="287"/>
    </row>
    <row r="931" spans="20:20">
      <c r="T931" s="287"/>
    </row>
    <row r="932" spans="20:20">
      <c r="T932" s="287"/>
    </row>
    <row r="933" spans="20:20">
      <c r="T933" s="287"/>
    </row>
    <row r="934" spans="20:20">
      <c r="T934" s="287"/>
    </row>
    <row r="935" spans="20:20">
      <c r="T935" s="287"/>
    </row>
    <row r="936" spans="20:20">
      <c r="T936" s="287"/>
    </row>
    <row r="937" spans="20:20">
      <c r="T937" s="287"/>
    </row>
    <row r="938" spans="20:20">
      <c r="T938" s="287"/>
    </row>
    <row r="939" spans="20:20">
      <c r="T939" s="287"/>
    </row>
    <row r="940" spans="20:20">
      <c r="T940" s="287"/>
    </row>
    <row r="941" spans="20:20">
      <c r="T941" s="287"/>
    </row>
    <row r="942" spans="20:20">
      <c r="T942" s="287"/>
    </row>
    <row r="943" spans="20:20">
      <c r="T943" s="287"/>
    </row>
    <row r="944" spans="20:20">
      <c r="T944" s="287"/>
    </row>
    <row r="945" spans="20:20">
      <c r="T945" s="287"/>
    </row>
    <row r="946" spans="20:20">
      <c r="T946" s="287"/>
    </row>
    <row r="947" spans="20:20">
      <c r="T947" s="287"/>
    </row>
    <row r="948" spans="20:20">
      <c r="T948" s="287"/>
    </row>
    <row r="949" spans="20:20">
      <c r="T949" s="287"/>
    </row>
    <row r="950" spans="20:20">
      <c r="T950" s="287"/>
    </row>
    <row r="951" spans="20:20">
      <c r="T951" s="287"/>
    </row>
    <row r="952" spans="20:20">
      <c r="T952" s="287"/>
    </row>
    <row r="953" spans="20:20">
      <c r="T953" s="287"/>
    </row>
    <row r="954" spans="20:20">
      <c r="T954" s="287"/>
    </row>
    <row r="955" spans="20:20">
      <c r="T955" s="287"/>
    </row>
    <row r="956" spans="20:20">
      <c r="T956" s="287"/>
    </row>
    <row r="957" spans="20:20">
      <c r="T957" s="287"/>
    </row>
    <row r="958" spans="20:20">
      <c r="T958" s="287"/>
    </row>
    <row r="959" spans="20:20">
      <c r="T959" s="287"/>
    </row>
    <row r="960" spans="20:20">
      <c r="T960" s="287"/>
    </row>
    <row r="961" spans="20:20">
      <c r="T961" s="287"/>
    </row>
    <row r="962" spans="20:20">
      <c r="T962" s="287"/>
    </row>
    <row r="963" spans="20:20">
      <c r="T963" s="287"/>
    </row>
    <row r="964" spans="20:20">
      <c r="T964" s="287"/>
    </row>
    <row r="965" spans="20:20">
      <c r="T965" s="287"/>
    </row>
    <row r="966" spans="20:20">
      <c r="T966" s="287"/>
    </row>
    <row r="967" spans="20:20">
      <c r="T967" s="287"/>
    </row>
    <row r="968" spans="20:20">
      <c r="T968" s="287"/>
    </row>
    <row r="969" spans="20:20">
      <c r="T969" s="287"/>
    </row>
    <row r="970" spans="20:20">
      <c r="T970" s="287"/>
    </row>
    <row r="971" spans="20:20">
      <c r="T971" s="287"/>
    </row>
    <row r="972" spans="20:20">
      <c r="T972" s="287"/>
    </row>
    <row r="973" spans="20:20">
      <c r="T973" s="287"/>
    </row>
    <row r="974" spans="20:20">
      <c r="T974" s="287"/>
    </row>
    <row r="975" spans="20:20">
      <c r="T975" s="287"/>
    </row>
    <row r="976" spans="20:20">
      <c r="T976" s="287"/>
    </row>
    <row r="977" spans="20:20">
      <c r="T977" s="287"/>
    </row>
    <row r="978" spans="20:20">
      <c r="T978" s="287"/>
    </row>
    <row r="979" spans="20:20">
      <c r="T979" s="287"/>
    </row>
    <row r="980" spans="20:20">
      <c r="T980" s="287"/>
    </row>
    <row r="981" spans="20:20">
      <c r="T981" s="287"/>
    </row>
    <row r="982" spans="20:20">
      <c r="T982" s="287"/>
    </row>
    <row r="983" spans="20:20">
      <c r="T983" s="287"/>
    </row>
    <row r="984" spans="20:20">
      <c r="T984" s="287"/>
    </row>
    <row r="985" spans="20:20">
      <c r="T985" s="287"/>
    </row>
    <row r="986" spans="20:20">
      <c r="T986" s="287"/>
    </row>
    <row r="987" spans="20:20">
      <c r="T987" s="287"/>
    </row>
    <row r="988" spans="20:20">
      <c r="T988" s="287"/>
    </row>
    <row r="989" spans="20:20">
      <c r="T989" s="287"/>
    </row>
    <row r="990" spans="20:20">
      <c r="T990" s="287"/>
    </row>
    <row r="991" spans="20:20">
      <c r="T991" s="287"/>
    </row>
    <row r="992" spans="20:20">
      <c r="T992" s="287"/>
    </row>
    <row r="993" spans="20:20">
      <c r="T993" s="287"/>
    </row>
    <row r="994" spans="20:20">
      <c r="T994" s="287"/>
    </row>
    <row r="995" spans="20:20">
      <c r="T995" s="287"/>
    </row>
    <row r="996" spans="20:20">
      <c r="T996" s="287"/>
    </row>
    <row r="997" spans="20:20">
      <c r="T997" s="287"/>
    </row>
    <row r="998" spans="20:20">
      <c r="T998" s="287"/>
    </row>
    <row r="999" spans="20:20">
      <c r="T999" s="287"/>
    </row>
    <row r="1000" spans="20:20">
      <c r="T1000" s="287"/>
    </row>
    <row r="1001" spans="20:20">
      <c r="T1001" s="287"/>
    </row>
    <row r="1002" spans="20:20">
      <c r="T1002" s="287"/>
    </row>
    <row r="1003" spans="20:20">
      <c r="T1003" s="287"/>
    </row>
    <row r="1004" spans="20:20">
      <c r="T1004" s="287"/>
    </row>
    <row r="1005" spans="20:20">
      <c r="T1005" s="287"/>
    </row>
    <row r="1006" spans="20:20">
      <c r="T1006" s="287"/>
    </row>
    <row r="1007" spans="20:20">
      <c r="T1007" s="287"/>
    </row>
    <row r="1008" spans="20:20">
      <c r="T1008" s="287"/>
    </row>
    <row r="1009" spans="20:20">
      <c r="T1009" s="287"/>
    </row>
    <row r="1010" spans="20:20">
      <c r="T1010" s="287"/>
    </row>
    <row r="1011" spans="20:20">
      <c r="T1011" s="287"/>
    </row>
    <row r="1012" spans="20:20">
      <c r="T1012" s="287"/>
    </row>
    <row r="1013" spans="20:20">
      <c r="T1013" s="287"/>
    </row>
    <row r="1014" spans="20:20">
      <c r="T1014" s="287"/>
    </row>
    <row r="1015" spans="20:20">
      <c r="T1015" s="287"/>
    </row>
    <row r="1016" spans="20:20">
      <c r="T1016" s="287"/>
    </row>
    <row r="1017" spans="20:20">
      <c r="T1017" s="287"/>
    </row>
    <row r="1018" spans="20:20">
      <c r="T1018" s="287"/>
    </row>
    <row r="1019" spans="20:20">
      <c r="T1019" s="287"/>
    </row>
    <row r="1020" spans="20:20">
      <c r="T1020" s="287"/>
    </row>
    <row r="1021" spans="20:20">
      <c r="T1021" s="287"/>
    </row>
    <row r="1022" spans="20:20">
      <c r="T1022" s="287"/>
    </row>
    <row r="1023" spans="20:20">
      <c r="T1023" s="287"/>
    </row>
    <row r="1024" spans="20:20">
      <c r="T1024" s="287"/>
    </row>
    <row r="1025" spans="20:20">
      <c r="T1025" s="287"/>
    </row>
    <row r="1026" spans="20:20">
      <c r="T1026" s="287"/>
    </row>
    <row r="1027" spans="20:20">
      <c r="T1027" s="287"/>
    </row>
    <row r="1028" spans="20:20">
      <c r="T1028" s="287"/>
    </row>
    <row r="1029" spans="20:20">
      <c r="T1029" s="287"/>
    </row>
    <row r="1030" spans="20:20">
      <c r="T1030" s="287"/>
    </row>
    <row r="1031" spans="20:20">
      <c r="T1031" s="287"/>
    </row>
    <row r="1032" spans="20:20">
      <c r="T1032" s="287"/>
    </row>
    <row r="1033" spans="20:20">
      <c r="T1033" s="287"/>
    </row>
    <row r="1034" spans="20:20">
      <c r="T1034" s="287"/>
    </row>
    <row r="1035" spans="20:20">
      <c r="T1035" s="287"/>
    </row>
    <row r="1036" spans="20:20">
      <c r="T1036" s="287"/>
    </row>
    <row r="1037" spans="20:20">
      <c r="T1037" s="287"/>
    </row>
    <row r="1038" spans="20:20">
      <c r="T1038" s="287"/>
    </row>
    <row r="1039" spans="20:20">
      <c r="T1039" s="287"/>
    </row>
    <row r="1040" spans="20:20">
      <c r="T1040" s="287"/>
    </row>
    <row r="1041" spans="20:20">
      <c r="T1041" s="287"/>
    </row>
    <row r="1042" spans="20:20">
      <c r="T1042" s="287"/>
    </row>
    <row r="1043" spans="20:20">
      <c r="T1043" s="287"/>
    </row>
    <row r="1044" spans="20:20">
      <c r="T1044" s="287"/>
    </row>
    <row r="1045" spans="20:20">
      <c r="T1045" s="287"/>
    </row>
    <row r="1046" spans="20:20">
      <c r="T1046" s="287"/>
    </row>
    <row r="1047" spans="20:20">
      <c r="T1047" s="287"/>
    </row>
    <row r="1048" spans="20:20">
      <c r="T1048" s="287"/>
    </row>
    <row r="1049" spans="20:20">
      <c r="T1049" s="287"/>
    </row>
    <row r="1050" spans="20:20">
      <c r="T1050" s="287"/>
    </row>
    <row r="1051" spans="20:20">
      <c r="T1051" s="287"/>
    </row>
    <row r="1052" spans="20:20">
      <c r="T1052" s="287"/>
    </row>
    <row r="1053" spans="20:20">
      <c r="T1053" s="287"/>
    </row>
    <row r="1054" spans="20:20">
      <c r="T1054" s="287"/>
    </row>
    <row r="1055" spans="20:20">
      <c r="T1055" s="287"/>
    </row>
    <row r="1056" spans="20:20">
      <c r="T1056" s="287"/>
    </row>
    <row r="1057" spans="20:20">
      <c r="T1057" s="287"/>
    </row>
    <row r="1058" spans="20:20">
      <c r="T1058" s="287"/>
    </row>
    <row r="1059" spans="20:20">
      <c r="T1059" s="287"/>
    </row>
    <row r="1060" spans="20:20">
      <c r="T1060" s="287"/>
    </row>
    <row r="1061" spans="20:20">
      <c r="T1061" s="287"/>
    </row>
    <row r="1062" spans="20:20">
      <c r="T1062" s="287"/>
    </row>
    <row r="1063" spans="20:20">
      <c r="T1063" s="287"/>
    </row>
    <row r="1064" spans="20:20">
      <c r="T1064" s="287"/>
    </row>
    <row r="1065" spans="20:20">
      <c r="T1065" s="287"/>
    </row>
    <row r="1066" spans="20:20">
      <c r="T1066" s="287"/>
    </row>
    <row r="1067" spans="20:20">
      <c r="T1067" s="287"/>
    </row>
    <row r="1068" spans="20:20">
      <c r="T1068" s="287"/>
    </row>
    <row r="1069" spans="20:20">
      <c r="T1069" s="287"/>
    </row>
    <row r="1070" spans="20:20">
      <c r="T1070" s="287"/>
    </row>
    <row r="1071" spans="20:20">
      <c r="T1071" s="287"/>
    </row>
    <row r="1072" spans="20:20">
      <c r="T1072" s="287"/>
    </row>
    <row r="1073" spans="20:20">
      <c r="T1073" s="287"/>
    </row>
    <row r="1074" spans="20:20">
      <c r="T1074" s="287"/>
    </row>
    <row r="1075" spans="20:20">
      <c r="T1075" s="287"/>
    </row>
    <row r="1076" spans="20:20">
      <c r="T1076" s="287"/>
    </row>
    <row r="1077" spans="20:20">
      <c r="T1077" s="287"/>
    </row>
    <row r="1078" spans="20:20">
      <c r="T1078" s="287"/>
    </row>
    <row r="1079" spans="20:20">
      <c r="T1079" s="287"/>
    </row>
    <row r="1080" spans="20:20">
      <c r="T1080" s="287"/>
    </row>
    <row r="1081" spans="20:20">
      <c r="T1081" s="287"/>
    </row>
    <row r="1082" spans="20:20">
      <c r="T1082" s="287"/>
    </row>
    <row r="1083" spans="20:20">
      <c r="T1083" s="287"/>
    </row>
    <row r="1084" spans="20:20">
      <c r="T1084" s="287"/>
    </row>
    <row r="1085" spans="20:20">
      <c r="T1085" s="287"/>
    </row>
    <row r="1086" spans="20:20">
      <c r="T1086" s="287"/>
    </row>
    <row r="1087" spans="20:20">
      <c r="T1087" s="287"/>
    </row>
    <row r="1088" spans="20:20">
      <c r="T1088" s="287"/>
    </row>
    <row r="1089" spans="20:20">
      <c r="T1089" s="287"/>
    </row>
    <row r="1090" spans="20:20">
      <c r="T1090" s="287"/>
    </row>
    <row r="1091" spans="20:20">
      <c r="T1091" s="287"/>
    </row>
    <row r="1092" spans="20:20">
      <c r="T1092" s="287"/>
    </row>
    <row r="1093" spans="20:20">
      <c r="T1093" s="287"/>
    </row>
    <row r="1094" spans="20:20">
      <c r="T1094" s="287"/>
    </row>
    <row r="1095" spans="20:20">
      <c r="T1095" s="287"/>
    </row>
    <row r="1096" spans="20:20">
      <c r="T1096" s="287"/>
    </row>
    <row r="1097" spans="20:20">
      <c r="T1097" s="287"/>
    </row>
    <row r="1098" spans="20:20">
      <c r="T1098" s="287"/>
    </row>
    <row r="1099" spans="20:20">
      <c r="T1099" s="287"/>
    </row>
    <row r="1100" spans="20:20">
      <c r="T1100" s="287"/>
    </row>
    <row r="1101" spans="20:20">
      <c r="T1101" s="287"/>
    </row>
    <row r="1102" spans="20:20">
      <c r="T1102" s="287"/>
    </row>
    <row r="1103" spans="20:20">
      <c r="T1103" s="287"/>
    </row>
    <row r="1104" spans="20:20">
      <c r="T1104" s="287"/>
    </row>
    <row r="1105" spans="20:20">
      <c r="T1105" s="287"/>
    </row>
    <row r="1106" spans="20:20">
      <c r="T1106" s="287"/>
    </row>
    <row r="1107" spans="20:20">
      <c r="T1107" s="287"/>
    </row>
    <row r="1108" spans="20:20">
      <c r="T1108" s="287"/>
    </row>
    <row r="1109" spans="20:20">
      <c r="T1109" s="287"/>
    </row>
    <row r="1110" spans="20:20">
      <c r="T1110" s="287"/>
    </row>
    <row r="1111" spans="20:20">
      <c r="T1111" s="287"/>
    </row>
    <row r="1112" spans="20:20">
      <c r="T1112" s="287"/>
    </row>
    <row r="1113" spans="20:20">
      <c r="T1113" s="287"/>
    </row>
    <row r="1114" spans="20:20">
      <c r="T1114" s="287"/>
    </row>
    <row r="1115" spans="20:20">
      <c r="T1115" s="287"/>
    </row>
    <row r="1116" spans="20:20">
      <c r="T1116" s="287"/>
    </row>
    <row r="1117" spans="20:20">
      <c r="T1117" s="287"/>
    </row>
    <row r="1118" spans="20:20">
      <c r="T1118" s="287"/>
    </row>
    <row r="1119" spans="20:20">
      <c r="T1119" s="287"/>
    </row>
    <row r="1120" spans="20:20">
      <c r="T1120" s="287"/>
    </row>
    <row r="1121" spans="20:20">
      <c r="T1121" s="287"/>
    </row>
    <row r="1122" spans="20:20">
      <c r="T1122" s="287"/>
    </row>
    <row r="1123" spans="20:20">
      <c r="T1123" s="287"/>
    </row>
    <row r="1124" spans="20:20">
      <c r="T1124" s="287"/>
    </row>
    <row r="1125" spans="20:20">
      <c r="T1125" s="287"/>
    </row>
    <row r="1126" spans="20:20">
      <c r="T1126" s="287"/>
    </row>
    <row r="1127" spans="20:20">
      <c r="T1127" s="287"/>
    </row>
    <row r="1128" spans="20:20">
      <c r="T1128" s="287"/>
    </row>
    <row r="1129" spans="20:20">
      <c r="T1129" s="287"/>
    </row>
    <row r="1130" spans="20:20">
      <c r="T1130" s="287"/>
    </row>
    <row r="1131" spans="20:20">
      <c r="T1131" s="287"/>
    </row>
    <row r="1132" spans="20:20">
      <c r="T1132" s="287"/>
    </row>
    <row r="1133" spans="20:20">
      <c r="T1133" s="287"/>
    </row>
    <row r="1134" spans="20:20">
      <c r="T1134" s="287"/>
    </row>
    <row r="1135" spans="20:20">
      <c r="T1135" s="287"/>
    </row>
    <row r="1136" spans="20:20">
      <c r="T1136" s="287"/>
    </row>
    <row r="1137" spans="20:20">
      <c r="T1137" s="287"/>
    </row>
    <row r="1138" spans="20:20">
      <c r="T1138" s="287"/>
    </row>
    <row r="1139" spans="20:20">
      <c r="T1139" s="287"/>
    </row>
    <row r="1140" spans="20:20">
      <c r="T1140" s="287"/>
    </row>
    <row r="1141" spans="20:20">
      <c r="T1141" s="287"/>
    </row>
    <row r="1142" spans="20:20">
      <c r="T1142" s="287"/>
    </row>
    <row r="1143" spans="20:20">
      <c r="T1143" s="287"/>
    </row>
    <row r="1144" spans="20:20">
      <c r="T1144" s="287"/>
    </row>
    <row r="1145" spans="20:20">
      <c r="T1145" s="287"/>
    </row>
    <row r="1146" spans="20:20">
      <c r="T1146" s="287"/>
    </row>
    <row r="1147" spans="20:20">
      <c r="T1147" s="287"/>
    </row>
    <row r="1148" spans="20:20">
      <c r="T1148" s="287"/>
    </row>
    <row r="1149" spans="20:20">
      <c r="T1149" s="287"/>
    </row>
    <row r="1150" spans="20:20">
      <c r="T1150" s="287"/>
    </row>
    <row r="1151" spans="20:20">
      <c r="T1151" s="287"/>
    </row>
    <row r="1152" spans="20:20">
      <c r="T1152" s="287"/>
    </row>
    <row r="1153" spans="20:20">
      <c r="T1153" s="287"/>
    </row>
    <row r="1154" spans="20:20">
      <c r="T1154" s="287"/>
    </row>
    <row r="1155" spans="20:20">
      <c r="T1155" s="287"/>
    </row>
    <row r="1156" spans="20:20">
      <c r="T1156" s="287"/>
    </row>
    <row r="1157" spans="20:20">
      <c r="T1157" s="287"/>
    </row>
    <row r="1158" spans="20:20">
      <c r="T1158" s="287"/>
    </row>
    <row r="1159" spans="20:20">
      <c r="T1159" s="287"/>
    </row>
    <row r="1160" spans="20:20">
      <c r="T1160" s="287"/>
    </row>
    <row r="1161" spans="20:20">
      <c r="T1161" s="287"/>
    </row>
    <row r="1162" spans="20:20">
      <c r="T1162" s="287"/>
    </row>
    <row r="1163" spans="20:20">
      <c r="T1163" s="287"/>
    </row>
    <row r="1164" spans="20:20">
      <c r="T1164" s="287"/>
    </row>
    <row r="1165" spans="20:20">
      <c r="T1165" s="287"/>
    </row>
    <row r="1166" spans="20:20">
      <c r="T1166" s="287"/>
    </row>
    <row r="1167" spans="20:20">
      <c r="T1167" s="287"/>
    </row>
    <row r="1168" spans="20:20">
      <c r="T1168" s="287"/>
    </row>
    <row r="1169" spans="20:20">
      <c r="T1169" s="287"/>
    </row>
    <row r="1170" spans="20:20">
      <c r="T1170" s="287"/>
    </row>
    <row r="1171" spans="20:20">
      <c r="T1171" s="287"/>
    </row>
    <row r="1172" spans="20:20">
      <c r="T1172" s="287"/>
    </row>
    <row r="1173" spans="20:20">
      <c r="T1173" s="287"/>
    </row>
    <row r="1174" spans="20:20">
      <c r="T1174" s="287"/>
    </row>
    <row r="1175" spans="20:20">
      <c r="T1175" s="287"/>
    </row>
    <row r="1176" spans="20:20">
      <c r="T1176" s="287"/>
    </row>
    <row r="1177" spans="20:20">
      <c r="T1177" s="287"/>
    </row>
    <row r="1178" spans="20:20">
      <c r="T1178" s="287"/>
    </row>
    <row r="1179" spans="20:20">
      <c r="T1179" s="287"/>
    </row>
    <row r="1180" spans="20:20">
      <c r="T1180" s="287"/>
    </row>
    <row r="1181" spans="20:20">
      <c r="T1181" s="287"/>
    </row>
    <row r="1182" spans="20:20">
      <c r="T1182" s="287"/>
    </row>
    <row r="1183" spans="20:20">
      <c r="T1183" s="287"/>
    </row>
    <row r="1184" spans="20:20">
      <c r="T1184" s="287"/>
    </row>
    <row r="1185" spans="20:20">
      <c r="T1185" s="287"/>
    </row>
    <row r="1186" spans="20:20">
      <c r="T1186" s="287"/>
    </row>
    <row r="1187" spans="20:20">
      <c r="T1187" s="287"/>
    </row>
    <row r="1188" spans="20:20">
      <c r="T1188" s="287"/>
    </row>
    <row r="1189" spans="20:20">
      <c r="T1189" s="287"/>
    </row>
    <row r="1190" spans="20:20">
      <c r="T1190" s="287"/>
    </row>
    <row r="1191" spans="20:20">
      <c r="T1191" s="287"/>
    </row>
    <row r="1192" spans="20:20">
      <c r="T1192" s="287"/>
    </row>
    <row r="1193" spans="20:20">
      <c r="T1193" s="287"/>
    </row>
    <row r="1194" spans="20:20">
      <c r="T1194" s="287"/>
    </row>
    <row r="1195" spans="20:20">
      <c r="T1195" s="287"/>
    </row>
    <row r="1196" spans="20:20">
      <c r="T1196" s="287"/>
    </row>
    <row r="1197" spans="20:20">
      <c r="T1197" s="287"/>
    </row>
    <row r="1198" spans="20:20">
      <c r="T1198" s="287"/>
    </row>
    <row r="1199" spans="20:20">
      <c r="T1199" s="287"/>
    </row>
    <row r="1200" spans="20:20">
      <c r="T1200" s="287"/>
    </row>
    <row r="1201" spans="20:20">
      <c r="T1201" s="287"/>
    </row>
    <row r="1202" spans="20:20">
      <c r="T1202" s="287"/>
    </row>
    <row r="1203" spans="20:20">
      <c r="T1203" s="287"/>
    </row>
    <row r="1204" spans="20:20">
      <c r="T1204" s="287"/>
    </row>
    <row r="1205" spans="20:20">
      <c r="T1205" s="287"/>
    </row>
    <row r="1206" spans="20:20">
      <c r="T1206" s="287"/>
    </row>
    <row r="1207" spans="20:20">
      <c r="T1207" s="287"/>
    </row>
    <row r="1208" spans="20:20">
      <c r="T1208" s="287"/>
    </row>
    <row r="1209" spans="20:20">
      <c r="T1209" s="287"/>
    </row>
    <row r="1210" spans="20:20">
      <c r="T1210" s="287"/>
    </row>
    <row r="1211" spans="20:20">
      <c r="T1211" s="287"/>
    </row>
    <row r="1212" spans="20:20">
      <c r="T1212" s="287"/>
    </row>
    <row r="1213" spans="20:20">
      <c r="T1213" s="287"/>
    </row>
    <row r="1214" spans="20:20">
      <c r="T1214" s="287"/>
    </row>
    <row r="1215" spans="20:20">
      <c r="T1215" s="287"/>
    </row>
    <row r="1216" spans="20:20">
      <c r="T1216" s="287"/>
    </row>
    <row r="1217" spans="20:20">
      <c r="T1217" s="287"/>
    </row>
    <row r="1218" spans="20:20">
      <c r="T1218" s="287"/>
    </row>
    <row r="1219" spans="20:20">
      <c r="T1219" s="287"/>
    </row>
    <row r="1220" spans="20:20">
      <c r="T1220" s="287"/>
    </row>
    <row r="1221" spans="20:20">
      <c r="T1221" s="287"/>
    </row>
    <row r="1222" spans="20:20">
      <c r="T1222" s="287"/>
    </row>
    <row r="1223" spans="20:20">
      <c r="T1223" s="287"/>
    </row>
    <row r="1224" spans="20:20">
      <c r="T1224" s="287"/>
    </row>
    <row r="1225" spans="20:20">
      <c r="T1225" s="287"/>
    </row>
    <row r="1226" spans="20:20">
      <c r="T1226" s="287"/>
    </row>
    <row r="1227" spans="20:20">
      <c r="T1227" s="287"/>
    </row>
    <row r="1228" spans="20:20">
      <c r="T1228" s="287"/>
    </row>
    <row r="1229" spans="20:20">
      <c r="T1229" s="287"/>
    </row>
    <row r="1230" spans="20:20">
      <c r="T1230" s="287"/>
    </row>
    <row r="1231" spans="20:20">
      <c r="T1231" s="287"/>
    </row>
    <row r="1232" spans="20:20">
      <c r="T1232" s="287"/>
    </row>
    <row r="1233" spans="20:20">
      <c r="T1233" s="287"/>
    </row>
    <row r="1234" spans="20:20">
      <c r="T1234" s="287"/>
    </row>
    <row r="1235" spans="20:20">
      <c r="T1235" s="287"/>
    </row>
    <row r="1236" spans="20:20">
      <c r="T1236" s="287"/>
    </row>
    <row r="1237" spans="20:20">
      <c r="T1237" s="287"/>
    </row>
    <row r="1238" spans="20:20">
      <c r="T1238" s="287"/>
    </row>
    <row r="1239" spans="20:20">
      <c r="T1239" s="287"/>
    </row>
    <row r="1240" spans="20:20">
      <c r="T1240" s="287"/>
    </row>
    <row r="1241" spans="20:20">
      <c r="T1241" s="287"/>
    </row>
    <row r="1242" spans="20:20">
      <c r="T1242" s="287"/>
    </row>
    <row r="1243" spans="20:20">
      <c r="T1243" s="287"/>
    </row>
    <row r="1244" spans="20:20">
      <c r="T1244" s="287"/>
    </row>
    <row r="1245" spans="20:20">
      <c r="T1245" s="287"/>
    </row>
    <row r="1246" spans="20:20">
      <c r="T1246" s="287"/>
    </row>
    <row r="1247" spans="20:20">
      <c r="T1247" s="287"/>
    </row>
    <row r="1248" spans="20:20">
      <c r="T1248" s="287"/>
    </row>
    <row r="1249" spans="20:20">
      <c r="T1249" s="287"/>
    </row>
    <row r="1250" spans="20:20">
      <c r="T1250" s="287"/>
    </row>
    <row r="1251" spans="20:20">
      <c r="T1251" s="287"/>
    </row>
    <row r="1252" spans="20:20">
      <c r="T1252" s="287"/>
    </row>
    <row r="1253" spans="20:20">
      <c r="T1253" s="287"/>
    </row>
    <row r="1254" spans="20:20">
      <c r="T1254" s="287"/>
    </row>
    <row r="1255" spans="20:20">
      <c r="T1255" s="287"/>
    </row>
    <row r="1256" spans="20:20">
      <c r="T1256" s="287"/>
    </row>
    <row r="1257" spans="20:20">
      <c r="T1257" s="287"/>
    </row>
    <row r="1258" spans="20:20">
      <c r="T1258" s="287"/>
    </row>
    <row r="1259" spans="20:20">
      <c r="T1259" s="287"/>
    </row>
    <row r="1260" spans="20:20">
      <c r="T1260" s="287"/>
    </row>
    <row r="1261" spans="20:20">
      <c r="T1261" s="287"/>
    </row>
    <row r="1262" spans="20:20">
      <c r="T1262" s="287"/>
    </row>
    <row r="1263" spans="20:20">
      <c r="T1263" s="287"/>
    </row>
    <row r="1264" spans="20:20">
      <c r="T1264" s="287"/>
    </row>
    <row r="1265" spans="20:20">
      <c r="T1265" s="287"/>
    </row>
    <row r="1266" spans="20:20">
      <c r="T1266" s="287"/>
    </row>
    <row r="1267" spans="20:20">
      <c r="T1267" s="287"/>
    </row>
    <row r="1268" spans="20:20">
      <c r="T1268" s="287"/>
    </row>
    <row r="1269" spans="20:20">
      <c r="T1269" s="287"/>
    </row>
    <row r="1270" spans="20:20">
      <c r="T1270" s="287"/>
    </row>
    <row r="1271" spans="20:20">
      <c r="T1271" s="287"/>
    </row>
    <row r="1272" spans="20:20">
      <c r="T1272" s="287"/>
    </row>
    <row r="1273" spans="20:20">
      <c r="T1273" s="287"/>
    </row>
    <row r="1274" spans="20:20">
      <c r="T1274" s="287"/>
    </row>
    <row r="1275" spans="20:20">
      <c r="T1275" s="287"/>
    </row>
    <row r="1276" spans="20:20">
      <c r="T1276" s="287"/>
    </row>
    <row r="1277" spans="20:20">
      <c r="T1277" s="287"/>
    </row>
    <row r="1278" spans="20:20">
      <c r="T1278" s="287"/>
    </row>
    <row r="1279" spans="20:20">
      <c r="T1279" s="287"/>
    </row>
    <row r="1280" spans="20:20">
      <c r="T1280" s="287"/>
    </row>
    <row r="1281" spans="20:20">
      <c r="T1281" s="287"/>
    </row>
    <row r="1282" spans="20:20">
      <c r="T1282" s="287"/>
    </row>
    <row r="1283" spans="20:20">
      <c r="T1283" s="287"/>
    </row>
    <row r="1284" spans="20:20">
      <c r="T1284" s="287"/>
    </row>
    <row r="1285" spans="20:20">
      <c r="T1285" s="287"/>
    </row>
    <row r="1286" spans="20:20">
      <c r="T1286" s="287"/>
    </row>
    <row r="1287" spans="20:20">
      <c r="T1287" s="287"/>
    </row>
    <row r="1288" spans="20:20">
      <c r="T1288" s="287"/>
    </row>
    <row r="1289" spans="20:20">
      <c r="T1289" s="287"/>
    </row>
    <row r="1290" spans="20:20">
      <c r="T1290" s="287"/>
    </row>
    <row r="1291" spans="20:20">
      <c r="T1291" s="287"/>
    </row>
    <row r="1292" spans="20:20">
      <c r="T1292" s="287"/>
    </row>
    <row r="1293" spans="20:20">
      <c r="T1293" s="287"/>
    </row>
    <row r="1294" spans="20:20">
      <c r="T1294" s="287"/>
    </row>
    <row r="1295" spans="20:20">
      <c r="T1295" s="287"/>
    </row>
    <row r="1296" spans="20:20">
      <c r="T1296" s="287"/>
    </row>
    <row r="1297" spans="20:20">
      <c r="T1297" s="287"/>
    </row>
    <row r="1298" spans="20:20">
      <c r="T1298" s="287"/>
    </row>
    <row r="1299" spans="20:20">
      <c r="T1299" s="287"/>
    </row>
    <row r="1300" spans="20:20">
      <c r="T1300" s="287"/>
    </row>
    <row r="1301" spans="20:20">
      <c r="T1301" s="287"/>
    </row>
    <row r="1302" spans="20:20">
      <c r="T1302" s="287"/>
    </row>
    <row r="1303" spans="20:20">
      <c r="T1303" s="287"/>
    </row>
    <row r="1304" spans="20:20">
      <c r="T1304" s="287"/>
    </row>
    <row r="1305" spans="20:20">
      <c r="T1305" s="287"/>
    </row>
    <row r="1306" spans="20:20">
      <c r="T1306" s="287"/>
    </row>
    <row r="1307" spans="20:20">
      <c r="T1307" s="287"/>
    </row>
    <row r="1308" spans="20:20">
      <c r="T1308" s="287"/>
    </row>
    <row r="1309" spans="20:20">
      <c r="T1309" s="287"/>
    </row>
    <row r="1310" spans="20:20">
      <c r="T1310" s="287"/>
    </row>
    <row r="1311" spans="20:20">
      <c r="T1311" s="287"/>
    </row>
    <row r="1312" spans="20:20">
      <c r="T1312" s="287"/>
    </row>
    <row r="1313" spans="20:20">
      <c r="T1313" s="287"/>
    </row>
    <row r="1314" spans="20:20">
      <c r="T1314" s="287"/>
    </row>
    <row r="1315" spans="20:20">
      <c r="T1315" s="287"/>
    </row>
    <row r="1316" spans="20:20">
      <c r="T1316" s="287"/>
    </row>
    <row r="1317" spans="20:20">
      <c r="T1317" s="287"/>
    </row>
    <row r="1318" spans="20:20">
      <c r="T1318" s="287"/>
    </row>
    <row r="1319" spans="20:20">
      <c r="T1319" s="287"/>
    </row>
    <row r="1320" spans="20:20">
      <c r="T1320" s="287"/>
    </row>
    <row r="1321" spans="20:20">
      <c r="T1321" s="287"/>
    </row>
    <row r="1322" spans="20:20">
      <c r="T1322" s="287"/>
    </row>
    <row r="1323" spans="20:20">
      <c r="T1323" s="287"/>
    </row>
    <row r="1324" spans="20:20">
      <c r="T1324" s="287"/>
    </row>
    <row r="1325" spans="20:20">
      <c r="T1325" s="287"/>
    </row>
    <row r="1326" spans="20:20">
      <c r="T1326" s="287"/>
    </row>
    <row r="1327" spans="20:20">
      <c r="T1327" s="287"/>
    </row>
    <row r="1328" spans="20:20">
      <c r="T1328" s="287"/>
    </row>
    <row r="1329" spans="20:20">
      <c r="T1329" s="287"/>
    </row>
    <row r="1330" spans="20:20">
      <c r="T1330" s="287"/>
    </row>
    <row r="1331" spans="20:20">
      <c r="T1331" s="287"/>
    </row>
    <row r="1332" spans="20:20">
      <c r="T1332" s="287"/>
    </row>
    <row r="1333" spans="20:20">
      <c r="T1333" s="287"/>
    </row>
    <row r="1334" spans="20:20">
      <c r="T1334" s="287"/>
    </row>
    <row r="1335" spans="20:20">
      <c r="T1335" s="287"/>
    </row>
    <row r="1336" spans="20:20">
      <c r="T1336" s="287"/>
    </row>
    <row r="1337" spans="20:20">
      <c r="T1337" s="287"/>
    </row>
    <row r="1338" spans="20:20">
      <c r="T1338" s="287"/>
    </row>
    <row r="1339" spans="20:20">
      <c r="T1339" s="287"/>
    </row>
    <row r="1340" spans="20:20">
      <c r="T1340" s="287"/>
    </row>
    <row r="1341" spans="20:20">
      <c r="T1341" s="287"/>
    </row>
    <row r="1342" spans="20:20">
      <c r="T1342" s="287"/>
    </row>
    <row r="1343" spans="20:20">
      <c r="T1343" s="287"/>
    </row>
    <row r="1344" spans="20:20">
      <c r="T1344" s="287"/>
    </row>
    <row r="1345" spans="20:20">
      <c r="T1345" s="287"/>
    </row>
    <row r="1346" spans="20:20">
      <c r="T1346" s="287"/>
    </row>
    <row r="1347" spans="20:20">
      <c r="T1347" s="287"/>
    </row>
    <row r="1348" spans="20:20">
      <c r="T1348" s="287"/>
    </row>
    <row r="1349" spans="20:20">
      <c r="T1349" s="287"/>
    </row>
    <row r="1350" spans="20:20">
      <c r="T1350" s="287"/>
    </row>
    <row r="1351" spans="20:20">
      <c r="T1351" s="287"/>
    </row>
    <row r="1352" spans="20:20">
      <c r="T1352" s="287"/>
    </row>
    <row r="1353" spans="20:20">
      <c r="T1353" s="287"/>
    </row>
    <row r="1354" spans="20:20">
      <c r="T1354" s="287"/>
    </row>
    <row r="1355" spans="20:20">
      <c r="T1355" s="287"/>
    </row>
    <row r="1356" spans="20:20">
      <c r="T1356" s="287"/>
    </row>
    <row r="1357" spans="20:20">
      <c r="T1357" s="287"/>
    </row>
    <row r="1358" spans="20:20">
      <c r="T1358" s="287"/>
    </row>
    <row r="1359" spans="20:20">
      <c r="T1359" s="287"/>
    </row>
    <row r="1360" spans="20:20">
      <c r="T1360" s="287"/>
    </row>
    <row r="1361" spans="20:20">
      <c r="T1361" s="287"/>
    </row>
    <row r="1362" spans="20:20">
      <c r="T1362" s="287"/>
    </row>
    <row r="1363" spans="20:20">
      <c r="T1363" s="287"/>
    </row>
    <row r="1364" spans="20:20">
      <c r="T1364" s="287"/>
    </row>
    <row r="1365" spans="20:20">
      <c r="T1365" s="287"/>
    </row>
    <row r="1366" spans="20:20">
      <c r="T1366" s="287"/>
    </row>
    <row r="1367" spans="20:20">
      <c r="T1367" s="287"/>
    </row>
    <row r="1368" spans="20:20">
      <c r="T1368" s="287"/>
    </row>
    <row r="1369" spans="20:20">
      <c r="T1369" s="287"/>
    </row>
    <row r="1370" spans="20:20">
      <c r="T1370" s="287"/>
    </row>
    <row r="1371" spans="20:20">
      <c r="T1371" s="287"/>
    </row>
    <row r="1372" spans="20:20">
      <c r="T1372" s="287"/>
    </row>
    <row r="1373" spans="20:20">
      <c r="T1373" s="287"/>
    </row>
    <row r="1374" spans="20:20">
      <c r="T1374" s="287"/>
    </row>
    <row r="1375" spans="20:20">
      <c r="T1375" s="287"/>
    </row>
    <row r="1376" spans="20:20">
      <c r="T1376" s="287"/>
    </row>
    <row r="1377" spans="20:20">
      <c r="T1377" s="287"/>
    </row>
    <row r="1378" spans="20:20">
      <c r="T1378" s="287"/>
    </row>
    <row r="1379" spans="20:20">
      <c r="T1379" s="287"/>
    </row>
    <row r="1380" spans="20:20">
      <c r="T1380" s="287"/>
    </row>
    <row r="1381" spans="20:20">
      <c r="T1381" s="287"/>
    </row>
    <row r="1382" spans="20:20">
      <c r="T1382" s="287"/>
    </row>
    <row r="1383" spans="20:20">
      <c r="T1383" s="287"/>
    </row>
    <row r="1384" spans="20:20">
      <c r="T1384" s="287"/>
    </row>
    <row r="1385" spans="20:20">
      <c r="T1385" s="287"/>
    </row>
    <row r="1386" spans="20:20">
      <c r="T1386" s="287"/>
    </row>
    <row r="1387" spans="20:20">
      <c r="T1387" s="287"/>
    </row>
    <row r="1388" spans="20:20">
      <c r="T1388" s="287"/>
    </row>
    <row r="1389" spans="20:20">
      <c r="T1389" s="287"/>
    </row>
    <row r="1390" spans="20:20">
      <c r="T1390" s="287"/>
    </row>
    <row r="1391" spans="20:20">
      <c r="T1391" s="287"/>
    </row>
    <row r="1392" spans="20:20">
      <c r="T1392" s="287"/>
    </row>
    <row r="1393" spans="20:20">
      <c r="T1393" s="287"/>
    </row>
    <row r="1394" spans="20:20">
      <c r="T1394" s="287"/>
    </row>
    <row r="1395" spans="20:20">
      <c r="T1395" s="287"/>
    </row>
    <row r="1396" spans="20:20">
      <c r="T1396" s="287"/>
    </row>
    <row r="1397" spans="20:20">
      <c r="T1397" s="287"/>
    </row>
    <row r="1398" spans="20:20">
      <c r="T1398" s="287"/>
    </row>
    <row r="1399" spans="20:20">
      <c r="T1399" s="287"/>
    </row>
    <row r="1400" spans="20:20">
      <c r="T1400" s="287"/>
    </row>
    <row r="1401" spans="20:20">
      <c r="T1401" s="287"/>
    </row>
    <row r="1402" spans="20:20">
      <c r="T1402" s="287"/>
    </row>
    <row r="1403" spans="20:20">
      <c r="T1403" s="287"/>
    </row>
    <row r="1404" spans="20:20">
      <c r="T1404" s="287"/>
    </row>
    <row r="1405" spans="20:20">
      <c r="T1405" s="287"/>
    </row>
    <row r="1406" spans="20:20">
      <c r="T1406" s="287"/>
    </row>
    <row r="1407" spans="20:20">
      <c r="T1407" s="287"/>
    </row>
    <row r="1408" spans="20:20">
      <c r="T1408" s="287"/>
    </row>
    <row r="1409" spans="20:20">
      <c r="T1409" s="287"/>
    </row>
    <row r="1410" spans="20:20">
      <c r="T1410" s="287"/>
    </row>
    <row r="1411" spans="20:20">
      <c r="T1411" s="287"/>
    </row>
    <row r="1412" spans="20:20">
      <c r="T1412" s="287"/>
    </row>
    <row r="1413" spans="20:20">
      <c r="T1413" s="287"/>
    </row>
    <row r="1414" spans="20:20">
      <c r="T1414" s="287"/>
    </row>
    <row r="1415" spans="20:20">
      <c r="T1415" s="287"/>
    </row>
    <row r="1416" spans="20:20">
      <c r="T1416" s="287"/>
    </row>
    <row r="1417" spans="20:20">
      <c r="T1417" s="287"/>
    </row>
    <row r="1418" spans="20:20">
      <c r="T1418" s="287"/>
    </row>
    <row r="1419" spans="20:20">
      <c r="T1419" s="287"/>
    </row>
    <row r="1420" spans="20:20">
      <c r="T1420" s="287"/>
    </row>
    <row r="1421" spans="20:20">
      <c r="T1421" s="287"/>
    </row>
    <row r="1422" spans="20:20">
      <c r="T1422" s="287"/>
    </row>
    <row r="1423" spans="20:20">
      <c r="T1423" s="287"/>
    </row>
    <row r="1424" spans="20:20">
      <c r="T1424" s="287"/>
    </row>
    <row r="1425" spans="20:20">
      <c r="T1425" s="287"/>
    </row>
    <row r="1426" spans="20:20">
      <c r="T1426" s="287"/>
    </row>
    <row r="1427" spans="20:20">
      <c r="T1427" s="287"/>
    </row>
    <row r="1428" spans="20:20">
      <c r="T1428" s="287"/>
    </row>
    <row r="1429" spans="20:20">
      <c r="T1429" s="287"/>
    </row>
    <row r="1430" spans="20:20">
      <c r="T1430" s="287"/>
    </row>
    <row r="1431" spans="20:20">
      <c r="T1431" s="287"/>
    </row>
    <row r="1432" spans="20:20">
      <c r="T1432" s="287"/>
    </row>
    <row r="1433" spans="20:20">
      <c r="T1433" s="287"/>
    </row>
    <row r="1434" spans="20:20">
      <c r="T1434" s="287"/>
    </row>
    <row r="1435" spans="20:20">
      <c r="T1435" s="287"/>
    </row>
    <row r="1436" spans="20:20">
      <c r="T1436" s="287"/>
    </row>
    <row r="1437" spans="20:20">
      <c r="T1437" s="287"/>
    </row>
    <row r="1438" spans="20:20">
      <c r="T1438" s="287"/>
    </row>
    <row r="1439" spans="20:20">
      <c r="T1439" s="287"/>
    </row>
    <row r="1440" spans="20:20">
      <c r="T1440" s="287"/>
    </row>
    <row r="1441" spans="20:20">
      <c r="T1441" s="287"/>
    </row>
    <row r="1442" spans="20:20">
      <c r="T1442" s="287"/>
    </row>
    <row r="1443" spans="20:20">
      <c r="T1443" s="287"/>
    </row>
    <row r="1444" spans="20:20">
      <c r="T1444" s="287"/>
    </row>
    <row r="1445" spans="20:20">
      <c r="T1445" s="287"/>
    </row>
    <row r="1446" spans="20:20">
      <c r="T1446" s="287"/>
    </row>
    <row r="1447" spans="20:20">
      <c r="T1447" s="287"/>
    </row>
    <row r="1448" spans="20:20">
      <c r="T1448" s="287"/>
    </row>
    <row r="1449" spans="20:20">
      <c r="T1449" s="287"/>
    </row>
    <row r="1450" spans="20:20">
      <c r="T1450" s="287"/>
    </row>
    <row r="1451" spans="20:20">
      <c r="T1451" s="287"/>
    </row>
    <row r="1452" spans="20:20">
      <c r="T1452" s="287"/>
    </row>
    <row r="1453" spans="20:20">
      <c r="T1453" s="287"/>
    </row>
    <row r="1454" spans="20:20">
      <c r="T1454" s="287"/>
    </row>
    <row r="1455" spans="20:20">
      <c r="T1455" s="287"/>
    </row>
    <row r="1456" spans="20:20">
      <c r="T1456" s="287"/>
    </row>
    <row r="1457" spans="20:20">
      <c r="T1457" s="287"/>
    </row>
    <row r="1458" spans="20:20">
      <c r="T1458" s="287"/>
    </row>
    <row r="1459" spans="20:20">
      <c r="T1459" s="287"/>
    </row>
    <row r="1460" spans="20:20">
      <c r="T1460" s="287"/>
    </row>
    <row r="1461" spans="20:20">
      <c r="T1461" s="287"/>
    </row>
    <row r="1462" spans="20:20">
      <c r="T1462" s="287"/>
    </row>
    <row r="1463" spans="20:20">
      <c r="T1463" s="287"/>
    </row>
    <row r="1464" spans="20:20">
      <c r="T1464" s="287"/>
    </row>
    <row r="1465" spans="20:20">
      <c r="T1465" s="287"/>
    </row>
    <row r="1466" spans="20:20">
      <c r="T1466" s="287"/>
    </row>
    <row r="1467" spans="20:20">
      <c r="T1467" s="287"/>
    </row>
    <row r="1468" spans="20:20">
      <c r="T1468" s="287"/>
    </row>
    <row r="1469" spans="20:20">
      <c r="T1469" s="287"/>
    </row>
    <row r="1470" spans="20:20">
      <c r="T1470" s="287"/>
    </row>
    <row r="1471" spans="20:20">
      <c r="T1471" s="287"/>
    </row>
    <row r="1472" spans="20:20">
      <c r="T1472" s="287"/>
    </row>
    <row r="1473" spans="20:20">
      <c r="T1473" s="287"/>
    </row>
    <row r="1474" spans="20:20">
      <c r="T1474" s="287"/>
    </row>
    <row r="1475" spans="20:20">
      <c r="T1475" s="287"/>
    </row>
    <row r="1476" spans="20:20">
      <c r="T1476" s="287"/>
    </row>
    <row r="1477" spans="20:20">
      <c r="T1477" s="287"/>
    </row>
    <row r="1478" spans="20:20">
      <c r="T1478" s="287"/>
    </row>
    <row r="1479" spans="20:20">
      <c r="T1479" s="287"/>
    </row>
    <row r="1480" spans="20:20">
      <c r="T1480" s="287"/>
    </row>
    <row r="1481" spans="20:20">
      <c r="T1481" s="287"/>
    </row>
    <row r="1482" spans="20:20">
      <c r="T1482" s="287"/>
    </row>
    <row r="1483" spans="20:20">
      <c r="T1483" s="287"/>
    </row>
    <row r="1484" spans="20:20">
      <c r="T1484" s="287"/>
    </row>
    <row r="1485" spans="20:20">
      <c r="T1485" s="287"/>
    </row>
    <row r="1486" spans="20:20">
      <c r="T1486" s="287"/>
    </row>
    <row r="1487" spans="20:20">
      <c r="T1487" s="287"/>
    </row>
    <row r="1488" spans="20:20">
      <c r="T1488" s="287"/>
    </row>
    <row r="1489" spans="20:20">
      <c r="T1489" s="287"/>
    </row>
    <row r="1490" spans="20:20">
      <c r="T1490" s="287"/>
    </row>
    <row r="1491" spans="20:20">
      <c r="T1491" s="287"/>
    </row>
    <row r="1492" spans="20:20">
      <c r="T1492" s="287"/>
    </row>
    <row r="1493" spans="20:20">
      <c r="T1493" s="287"/>
    </row>
    <row r="1494" spans="20:20">
      <c r="T1494" s="287"/>
    </row>
    <row r="1495" spans="20:20">
      <c r="T1495" s="287"/>
    </row>
    <row r="1496" spans="20:20">
      <c r="T1496" s="287"/>
    </row>
    <row r="1497" spans="20:20">
      <c r="T1497" s="287"/>
    </row>
    <row r="1498" spans="20:20">
      <c r="T1498" s="287"/>
    </row>
    <row r="1499" spans="20:20">
      <c r="T1499" s="287"/>
    </row>
    <row r="1500" spans="20:20">
      <c r="T1500" s="287"/>
    </row>
    <row r="1501" spans="20:20">
      <c r="T1501" s="287"/>
    </row>
    <row r="1502" spans="20:20">
      <c r="T1502" s="287"/>
    </row>
    <row r="1503" spans="20:20">
      <c r="T1503" s="287"/>
    </row>
    <row r="1504" spans="20:20">
      <c r="T1504" s="287"/>
    </row>
    <row r="1505" spans="20:20">
      <c r="T1505" s="287"/>
    </row>
    <row r="1506" spans="20:20">
      <c r="T1506" s="287"/>
    </row>
    <row r="1507" spans="20:20">
      <c r="T1507" s="287"/>
    </row>
    <row r="1508" spans="20:20">
      <c r="T1508" s="287"/>
    </row>
    <row r="1509" spans="20:20">
      <c r="T1509" s="287"/>
    </row>
    <row r="1510" spans="20:20">
      <c r="T1510" s="287"/>
    </row>
    <row r="1511" spans="20:20">
      <c r="T1511" s="287"/>
    </row>
    <row r="1512" spans="20:20">
      <c r="T1512" s="287"/>
    </row>
    <row r="1513" spans="20:20">
      <c r="T1513" s="287"/>
    </row>
    <row r="1514" spans="20:20">
      <c r="T1514" s="287"/>
    </row>
    <row r="1515" spans="20:20">
      <c r="T1515" s="287"/>
    </row>
    <row r="1516" spans="20:20">
      <c r="T1516" s="287"/>
    </row>
    <row r="1517" spans="20:20">
      <c r="T1517" s="287"/>
    </row>
    <row r="1518" spans="20:20">
      <c r="T1518" s="287"/>
    </row>
    <row r="1519" spans="20:20">
      <c r="T1519" s="287"/>
    </row>
    <row r="1520" spans="20:20">
      <c r="T1520" s="287"/>
    </row>
    <row r="1521" spans="20:20">
      <c r="T1521" s="287"/>
    </row>
    <row r="1522" spans="20:20">
      <c r="T1522" s="287"/>
    </row>
    <row r="1523" spans="20:20">
      <c r="T1523" s="287"/>
    </row>
    <row r="1524" spans="20:20">
      <c r="T1524" s="287"/>
    </row>
    <row r="1525" spans="20:20">
      <c r="T1525" s="287"/>
    </row>
    <row r="1526" spans="20:20">
      <c r="T1526" s="287"/>
    </row>
    <row r="1527" spans="20:20">
      <c r="T1527" s="287"/>
    </row>
    <row r="1528" spans="20:20">
      <c r="T1528" s="287"/>
    </row>
    <row r="1529" spans="20:20">
      <c r="T1529" s="287"/>
    </row>
    <row r="1530" spans="20:20">
      <c r="T1530" s="287"/>
    </row>
    <row r="1531" spans="20:20">
      <c r="T1531" s="287"/>
    </row>
    <row r="1532" spans="20:20">
      <c r="T1532" s="287"/>
    </row>
    <row r="1533" spans="20:20">
      <c r="T1533" s="287"/>
    </row>
    <row r="1534" spans="20:20">
      <c r="T1534" s="287"/>
    </row>
    <row r="1535" spans="20:20">
      <c r="T1535" s="287"/>
    </row>
    <row r="1536" spans="20:20">
      <c r="T1536" s="287"/>
    </row>
    <row r="1537" spans="20:20">
      <c r="T1537" s="287"/>
    </row>
    <row r="1538" spans="20:20">
      <c r="T1538" s="287"/>
    </row>
    <row r="1539" spans="20:20">
      <c r="T1539" s="287"/>
    </row>
    <row r="1540" spans="20:20">
      <c r="T1540" s="287"/>
    </row>
    <row r="1541" spans="20:20">
      <c r="T1541" s="287"/>
    </row>
    <row r="1542" spans="20:20">
      <c r="T1542" s="287"/>
    </row>
    <row r="1543" spans="20:20">
      <c r="T1543" s="287"/>
    </row>
    <row r="1544" spans="20:20">
      <c r="T1544" s="287"/>
    </row>
    <row r="1545" spans="20:20">
      <c r="T1545" s="287"/>
    </row>
    <row r="1546" spans="20:20">
      <c r="T1546" s="287"/>
    </row>
    <row r="1547" spans="20:20">
      <c r="T1547" s="287"/>
    </row>
    <row r="1548" spans="20:20">
      <c r="T1548" s="287"/>
    </row>
    <row r="1549" spans="20:20">
      <c r="T1549" s="287"/>
    </row>
    <row r="1550" spans="20:20">
      <c r="T1550" s="287"/>
    </row>
    <row r="1551" spans="20:20">
      <c r="T1551" s="287"/>
    </row>
    <row r="1552" spans="20:20">
      <c r="T1552" s="287"/>
    </row>
    <row r="1553" spans="20:20">
      <c r="T1553" s="287"/>
    </row>
    <row r="1554" spans="20:20">
      <c r="T1554" s="287"/>
    </row>
    <row r="1555" spans="20:20">
      <c r="T1555" s="287"/>
    </row>
    <row r="1556" spans="20:20">
      <c r="T1556" s="287"/>
    </row>
    <row r="1557" spans="20:20">
      <c r="T1557" s="287"/>
    </row>
    <row r="1558" spans="20:20">
      <c r="T1558" s="287"/>
    </row>
    <row r="1559" spans="20:20">
      <c r="T1559" s="287"/>
    </row>
    <row r="1560" spans="20:20">
      <c r="T1560" s="287"/>
    </row>
    <row r="1561" spans="20:20">
      <c r="T1561" s="287"/>
    </row>
    <row r="1562" spans="20:20">
      <c r="T1562" s="287"/>
    </row>
    <row r="1563" spans="20:20">
      <c r="T1563" s="287"/>
    </row>
    <row r="1564" spans="20:20">
      <c r="T1564" s="287"/>
    </row>
    <row r="1565" spans="20:20">
      <c r="T1565" s="287"/>
    </row>
    <row r="1566" spans="20:20">
      <c r="T1566" s="287"/>
    </row>
    <row r="1567" spans="20:20">
      <c r="T1567" s="287"/>
    </row>
    <row r="1568" spans="20:20">
      <c r="T1568" s="287"/>
    </row>
    <row r="1569" spans="20:20">
      <c r="T1569" s="287"/>
    </row>
    <row r="1570" spans="20:20">
      <c r="T1570" s="287"/>
    </row>
    <row r="1571" spans="20:20">
      <c r="T1571" s="287"/>
    </row>
    <row r="1572" spans="20:20">
      <c r="T1572" s="287"/>
    </row>
    <row r="1573" spans="20:20">
      <c r="T1573" s="287"/>
    </row>
    <row r="1574" spans="20:20">
      <c r="T1574" s="287"/>
    </row>
    <row r="1575" spans="20:20">
      <c r="T1575" s="287"/>
    </row>
    <row r="1576" spans="20:20">
      <c r="T1576" s="287"/>
    </row>
    <row r="1577" spans="20:20">
      <c r="T1577" s="287"/>
    </row>
    <row r="1578" spans="20:20">
      <c r="T1578" s="287"/>
    </row>
    <row r="1579" spans="20:20">
      <c r="T1579" s="287"/>
    </row>
    <row r="1580" spans="20:20">
      <c r="T1580" s="287"/>
    </row>
    <row r="1581" spans="20:20">
      <c r="T1581" s="287"/>
    </row>
    <row r="1582" spans="20:20">
      <c r="T1582" s="287"/>
    </row>
    <row r="1583" spans="20:20">
      <c r="T1583" s="287"/>
    </row>
    <row r="1584" spans="20:20">
      <c r="T1584" s="287"/>
    </row>
    <row r="1585" spans="20:20">
      <c r="T1585" s="287"/>
    </row>
    <row r="1586" spans="20:20">
      <c r="T1586" s="287"/>
    </row>
    <row r="1587" spans="20:20">
      <c r="T1587" s="287"/>
    </row>
    <row r="1588" spans="20:20">
      <c r="T1588" s="287"/>
    </row>
    <row r="1589" spans="20:20">
      <c r="T1589" s="287"/>
    </row>
    <row r="1590" spans="20:20">
      <c r="T1590" s="287"/>
    </row>
    <row r="1591" spans="20:20">
      <c r="T1591" s="287"/>
    </row>
    <row r="1592" spans="20:20">
      <c r="T1592" s="287"/>
    </row>
    <row r="1593" spans="20:20">
      <c r="T1593" s="287"/>
    </row>
    <row r="1594" spans="20:20">
      <c r="T1594" s="287"/>
    </row>
    <row r="1595" spans="20:20">
      <c r="T1595" s="287"/>
    </row>
    <row r="1596" spans="20:20">
      <c r="T1596" s="287"/>
    </row>
    <row r="1597" spans="20:20">
      <c r="T1597" s="287"/>
    </row>
    <row r="1598" spans="20:20">
      <c r="T1598" s="287"/>
    </row>
    <row r="1599" spans="20:20">
      <c r="T1599" s="287"/>
    </row>
    <row r="1600" spans="20:20">
      <c r="T1600" s="287"/>
    </row>
    <row r="1601" spans="20:20">
      <c r="T1601" s="287"/>
    </row>
    <row r="1602" spans="20:20">
      <c r="T1602" s="287"/>
    </row>
    <row r="1603" spans="20:20">
      <c r="T1603" s="287"/>
    </row>
    <row r="1604" spans="20:20">
      <c r="T1604" s="287"/>
    </row>
    <row r="1605" spans="20:20">
      <c r="T1605" s="287"/>
    </row>
    <row r="1606" spans="20:20">
      <c r="T1606" s="287"/>
    </row>
    <row r="1607" spans="20:20">
      <c r="T1607" s="287"/>
    </row>
    <row r="1608" spans="20:20">
      <c r="T1608" s="287"/>
    </row>
    <row r="1609" spans="20:20">
      <c r="T1609" s="287"/>
    </row>
    <row r="1610" spans="20:20">
      <c r="T1610" s="287"/>
    </row>
    <row r="1611" spans="20:20">
      <c r="T1611" s="287"/>
    </row>
    <row r="1612" spans="20:20">
      <c r="T1612" s="287"/>
    </row>
    <row r="1613" spans="20:20">
      <c r="T1613" s="287"/>
    </row>
    <row r="1614" spans="20:20">
      <c r="T1614" s="287"/>
    </row>
    <row r="1615" spans="20:20">
      <c r="T1615" s="287"/>
    </row>
    <row r="1616" spans="20:20">
      <c r="T1616" s="287"/>
    </row>
    <row r="1617" spans="20:20">
      <c r="T1617" s="287"/>
    </row>
    <row r="1618" spans="20:20">
      <c r="T1618" s="287"/>
    </row>
    <row r="1619" spans="20:20">
      <c r="T1619" s="287"/>
    </row>
    <row r="1620" spans="20:20">
      <c r="T1620" s="287"/>
    </row>
    <row r="1621" spans="20:20">
      <c r="T1621" s="287"/>
    </row>
    <row r="1622" spans="20:20">
      <c r="T1622" s="287"/>
    </row>
    <row r="1623" spans="20:20">
      <c r="T1623" s="287"/>
    </row>
    <row r="1624" spans="20:20">
      <c r="T1624" s="287"/>
    </row>
    <row r="1625" spans="20:20">
      <c r="T1625" s="287"/>
    </row>
    <row r="1626" spans="20:20">
      <c r="T1626" s="287"/>
    </row>
    <row r="1627" spans="20:20">
      <c r="T1627" s="287"/>
    </row>
    <row r="1628" spans="20:20">
      <c r="T1628" s="287"/>
    </row>
    <row r="1629" spans="20:20">
      <c r="T1629" s="287"/>
    </row>
    <row r="1630" spans="20:20">
      <c r="T1630" s="287"/>
    </row>
    <row r="1631" spans="20:20">
      <c r="T1631" s="287"/>
    </row>
    <row r="1632" spans="20:20">
      <c r="T1632" s="287"/>
    </row>
    <row r="1633" spans="20:20">
      <c r="T1633" s="287"/>
    </row>
    <row r="1634" spans="20:20">
      <c r="T1634" s="287"/>
    </row>
    <row r="1635" spans="20:20">
      <c r="T1635" s="287"/>
    </row>
    <row r="1636" spans="20:20">
      <c r="T1636" s="287"/>
    </row>
    <row r="1637" spans="20:20">
      <c r="T1637" s="287"/>
    </row>
    <row r="1638" spans="20:20">
      <c r="T1638" s="287"/>
    </row>
    <row r="1639" spans="20:20">
      <c r="T1639" s="287"/>
    </row>
    <row r="1640" spans="20:20">
      <c r="T1640" s="287"/>
    </row>
    <row r="1641" spans="20:20">
      <c r="T1641" s="287"/>
    </row>
    <row r="1642" spans="20:20">
      <c r="T1642" s="287"/>
    </row>
    <row r="1643" spans="20:20">
      <c r="T1643" s="287"/>
    </row>
    <row r="1644" spans="20:20">
      <c r="T1644" s="287"/>
    </row>
    <row r="1645" spans="20:20">
      <c r="T1645" s="287"/>
    </row>
    <row r="1646" spans="20:20">
      <c r="T1646" s="287"/>
    </row>
    <row r="1647" spans="20:20">
      <c r="T1647" s="287"/>
    </row>
    <row r="1648" spans="20:20">
      <c r="T1648" s="287"/>
    </row>
    <row r="1649" spans="20:20">
      <c r="T1649" s="287"/>
    </row>
    <row r="1650" spans="20:20">
      <c r="T1650" s="287"/>
    </row>
    <row r="1651" spans="20:20">
      <c r="T1651" s="287"/>
    </row>
    <row r="1652" spans="20:20">
      <c r="T1652" s="287"/>
    </row>
    <row r="1653" spans="20:20">
      <c r="T1653" s="287"/>
    </row>
    <row r="1654" spans="20:20">
      <c r="T1654" s="287"/>
    </row>
    <row r="1655" spans="20:20">
      <c r="T1655" s="287"/>
    </row>
    <row r="1656" spans="20:20">
      <c r="T1656" s="287"/>
    </row>
    <row r="1657" spans="20:20">
      <c r="T1657" s="287"/>
    </row>
    <row r="1658" spans="20:20">
      <c r="T1658" s="287"/>
    </row>
    <row r="1659" spans="20:20">
      <c r="T1659" s="287"/>
    </row>
    <row r="1660" spans="20:20">
      <c r="T1660" s="287"/>
    </row>
    <row r="1661" spans="20:20">
      <c r="T1661" s="287"/>
    </row>
    <row r="1662" spans="20:20">
      <c r="T1662" s="287"/>
    </row>
    <row r="1663" spans="20:20">
      <c r="T1663" s="287"/>
    </row>
    <row r="1664" spans="20:20">
      <c r="T1664" s="287"/>
    </row>
    <row r="1665" spans="20:20">
      <c r="T1665" s="287"/>
    </row>
    <row r="1666" spans="20:20">
      <c r="T1666" s="287"/>
    </row>
    <row r="1667" spans="20:20">
      <c r="T1667" s="287"/>
    </row>
    <row r="1668" spans="20:20">
      <c r="T1668" s="287"/>
    </row>
    <row r="1669" spans="20:20">
      <c r="T1669" s="287"/>
    </row>
    <row r="1670" spans="20:20">
      <c r="T1670" s="287"/>
    </row>
    <row r="1671" spans="20:20">
      <c r="T1671" s="287"/>
    </row>
    <row r="1672" spans="20:20">
      <c r="T1672" s="287"/>
    </row>
    <row r="1673" spans="20:20">
      <c r="T1673" s="287"/>
    </row>
    <row r="1674" spans="20:20">
      <c r="T1674" s="287"/>
    </row>
    <row r="1675" spans="20:20">
      <c r="T1675" s="287"/>
    </row>
    <row r="1676" spans="20:20">
      <c r="T1676" s="287"/>
    </row>
    <row r="1677" spans="20:20">
      <c r="T1677" s="287"/>
    </row>
    <row r="1678" spans="20:20">
      <c r="T1678" s="287"/>
    </row>
    <row r="1679" spans="20:20">
      <c r="T1679" s="287"/>
    </row>
    <row r="1680" spans="20:20">
      <c r="T1680" s="287"/>
    </row>
    <row r="1681" spans="20:20">
      <c r="T1681" s="287"/>
    </row>
    <row r="1682" spans="20:20">
      <c r="T1682" s="287"/>
    </row>
    <row r="1683" spans="20:20">
      <c r="T1683" s="287"/>
    </row>
    <row r="1684" spans="20:20">
      <c r="T1684" s="287"/>
    </row>
    <row r="1685" spans="20:20">
      <c r="T1685" s="287"/>
    </row>
    <row r="1686" spans="20:20">
      <c r="T1686" s="287"/>
    </row>
    <row r="1687" spans="20:20">
      <c r="T1687" s="287"/>
    </row>
    <row r="1688" spans="20:20">
      <c r="T1688" s="287"/>
    </row>
    <row r="1689" spans="20:20">
      <c r="T1689" s="287"/>
    </row>
    <row r="1690" spans="20:20">
      <c r="T1690" s="287"/>
    </row>
    <row r="1691" spans="20:20">
      <c r="T1691" s="287"/>
    </row>
    <row r="1692" spans="20:20">
      <c r="T1692" s="287"/>
    </row>
    <row r="1693" spans="20:20">
      <c r="T1693" s="287"/>
    </row>
    <row r="1694" spans="20:20">
      <c r="T1694" s="287"/>
    </row>
    <row r="1695" spans="20:20">
      <c r="T1695" s="287"/>
    </row>
    <row r="1696" spans="20:20">
      <c r="T1696" s="287"/>
    </row>
    <row r="1697" spans="20:20">
      <c r="T1697" s="287"/>
    </row>
    <row r="1698" spans="20:20">
      <c r="T1698" s="287"/>
    </row>
    <row r="1699" spans="20:20">
      <c r="T1699" s="287"/>
    </row>
    <row r="1700" spans="20:20">
      <c r="T1700" s="287"/>
    </row>
    <row r="1701" spans="20:20">
      <c r="T1701" s="287"/>
    </row>
    <row r="1702" spans="20:20">
      <c r="T1702" s="287"/>
    </row>
    <row r="1703" spans="20:20">
      <c r="T1703" s="287"/>
    </row>
    <row r="1704" spans="20:20">
      <c r="T1704" s="287"/>
    </row>
    <row r="1705" spans="20:20">
      <c r="T1705" s="287"/>
    </row>
    <row r="1706" spans="20:20">
      <c r="T1706" s="287"/>
    </row>
    <row r="1707" spans="20:20">
      <c r="T1707" s="287"/>
    </row>
    <row r="1708" spans="20:20">
      <c r="T1708" s="287"/>
    </row>
    <row r="1709" spans="20:20">
      <c r="T1709" s="287"/>
    </row>
    <row r="1710" spans="20:20">
      <c r="T1710" s="287"/>
    </row>
    <row r="1711" spans="20:20">
      <c r="T1711" s="287"/>
    </row>
    <row r="1712" spans="20:20">
      <c r="T1712" s="287"/>
    </row>
    <row r="1713" spans="20:20">
      <c r="T1713" s="287"/>
    </row>
    <row r="1714" spans="20:20">
      <c r="T1714" s="287"/>
    </row>
    <row r="1715" spans="20:20">
      <c r="T1715" s="287"/>
    </row>
    <row r="1716" spans="20:20">
      <c r="T1716" s="287"/>
    </row>
    <row r="1717" spans="20:20">
      <c r="T1717" s="287"/>
    </row>
    <row r="1718" spans="20:20">
      <c r="T1718" s="287"/>
    </row>
    <row r="1719" spans="20:20">
      <c r="T1719" s="287"/>
    </row>
    <row r="1720" spans="20:20">
      <c r="T1720" s="287"/>
    </row>
    <row r="1721" spans="20:20">
      <c r="T1721" s="287"/>
    </row>
    <row r="1722" spans="20:20">
      <c r="T1722" s="287"/>
    </row>
    <row r="1723" spans="20:20">
      <c r="T1723" s="287"/>
    </row>
    <row r="1724" spans="20:20">
      <c r="T1724" s="287"/>
    </row>
    <row r="1725" spans="20:20">
      <c r="T1725" s="287"/>
    </row>
    <row r="1726" spans="20:20">
      <c r="T1726" s="287"/>
    </row>
    <row r="1727" spans="20:20">
      <c r="T1727" s="287"/>
    </row>
    <row r="1728" spans="20:20">
      <c r="T1728" s="287"/>
    </row>
    <row r="1729" spans="20:20">
      <c r="T1729" s="287"/>
    </row>
    <row r="1730" spans="20:20">
      <c r="T1730" s="287"/>
    </row>
    <row r="1731" spans="20:20">
      <c r="T1731" s="287"/>
    </row>
    <row r="1732" spans="20:20">
      <c r="T1732" s="287"/>
    </row>
    <row r="1733" spans="20:20">
      <c r="T1733" s="287"/>
    </row>
    <row r="1734" spans="20:20">
      <c r="T1734" s="287"/>
    </row>
    <row r="1735" spans="20:20">
      <c r="T1735" s="287"/>
    </row>
    <row r="1736" spans="20:20">
      <c r="T1736" s="287"/>
    </row>
    <row r="1737" spans="20:20">
      <c r="T1737" s="287"/>
    </row>
    <row r="1738" spans="20:20">
      <c r="T1738" s="287"/>
    </row>
    <row r="1739" spans="20:20">
      <c r="T1739" s="287"/>
    </row>
    <row r="1740" spans="20:20">
      <c r="T1740" s="287"/>
    </row>
    <row r="1741" spans="20:20">
      <c r="T1741" s="287"/>
    </row>
    <row r="1742" spans="20:20">
      <c r="T1742" s="287"/>
    </row>
    <row r="1743" spans="20:20">
      <c r="T1743" s="287"/>
    </row>
    <row r="1744" spans="20:20">
      <c r="T1744" s="287"/>
    </row>
    <row r="1745" spans="20:20">
      <c r="T1745" s="287"/>
    </row>
    <row r="1746" spans="20:20">
      <c r="T1746" s="287"/>
    </row>
    <row r="1747" spans="20:20">
      <c r="T1747" s="287"/>
    </row>
    <row r="1748" spans="20:20">
      <c r="T1748" s="287"/>
    </row>
    <row r="1749" spans="20:20">
      <c r="T1749" s="287"/>
    </row>
    <row r="1750" spans="20:20">
      <c r="T1750" s="287"/>
    </row>
    <row r="1751" spans="20:20">
      <c r="T1751" s="287"/>
    </row>
    <row r="1752" spans="20:20">
      <c r="T1752" s="287"/>
    </row>
    <row r="1753" spans="20:20">
      <c r="T1753" s="287"/>
    </row>
    <row r="1754" spans="20:20">
      <c r="T1754" s="287"/>
    </row>
    <row r="1755" spans="20:20">
      <c r="T1755" s="287"/>
    </row>
    <row r="1756" spans="20:20">
      <c r="T1756" s="287"/>
    </row>
    <row r="1757" spans="20:20">
      <c r="T1757" s="287"/>
    </row>
    <row r="1758" spans="20:20">
      <c r="T1758" s="287"/>
    </row>
    <row r="1759" spans="20:20">
      <c r="T1759" s="287"/>
    </row>
    <row r="1760" spans="20:20">
      <c r="T1760" s="287"/>
    </row>
    <row r="1761" spans="20:20">
      <c r="T1761" s="287"/>
    </row>
    <row r="1762" spans="20:20">
      <c r="T1762" s="287"/>
    </row>
    <row r="1763" spans="20:20">
      <c r="T1763" s="287"/>
    </row>
    <row r="1764" spans="20:20">
      <c r="T1764" s="287"/>
    </row>
    <row r="1765" spans="20:20">
      <c r="T1765" s="287"/>
    </row>
    <row r="1766" spans="20:20">
      <c r="T1766" s="287"/>
    </row>
    <row r="1767" spans="20:20">
      <c r="T1767" s="287"/>
    </row>
    <row r="1768" spans="20:20">
      <c r="T1768" s="287"/>
    </row>
    <row r="1769" spans="20:20">
      <c r="T1769" s="287"/>
    </row>
    <row r="1770" spans="20:20">
      <c r="T1770" s="287"/>
    </row>
    <row r="1771" spans="20:20">
      <c r="T1771" s="287"/>
    </row>
    <row r="1772" spans="20:20">
      <c r="T1772" s="287"/>
    </row>
    <row r="1773" spans="20:20">
      <c r="T1773" s="287"/>
    </row>
    <row r="1774" spans="20:20">
      <c r="T1774" s="287"/>
    </row>
    <row r="1775" spans="20:20">
      <c r="T1775" s="287"/>
    </row>
    <row r="1776" spans="20:20">
      <c r="T1776" s="287"/>
    </row>
    <row r="1777" spans="20:20">
      <c r="T1777" s="287"/>
    </row>
    <row r="1778" spans="20:20">
      <c r="T1778" s="287"/>
    </row>
    <row r="1779" spans="20:20">
      <c r="T1779" s="287"/>
    </row>
    <row r="1780" spans="20:20">
      <c r="T1780" s="287"/>
    </row>
    <row r="1781" spans="20:20">
      <c r="T1781" s="287"/>
    </row>
    <row r="1782" spans="20:20">
      <c r="T1782" s="287"/>
    </row>
    <row r="1783" spans="20:20">
      <c r="T1783" s="287"/>
    </row>
    <row r="1784" spans="20:20">
      <c r="T1784" s="287"/>
    </row>
    <row r="1785" spans="20:20">
      <c r="T1785" s="287"/>
    </row>
    <row r="1786" spans="20:20">
      <c r="T1786" s="287"/>
    </row>
    <row r="1787" spans="20:20">
      <c r="T1787" s="287"/>
    </row>
    <row r="1788" spans="20:20">
      <c r="T1788" s="287"/>
    </row>
    <row r="1789" spans="20:20">
      <c r="T1789" s="287"/>
    </row>
    <row r="1790" spans="20:20">
      <c r="T1790" s="287"/>
    </row>
    <row r="1791" spans="20:20">
      <c r="T1791" s="287"/>
    </row>
    <row r="1792" spans="20:20">
      <c r="T1792" s="287"/>
    </row>
    <row r="1793" spans="20:20">
      <c r="T1793" s="287"/>
    </row>
    <row r="1794" spans="20:20">
      <c r="T1794" s="287"/>
    </row>
    <row r="1795" spans="20:20">
      <c r="T1795" s="287"/>
    </row>
    <row r="1796" spans="20:20">
      <c r="T1796" s="287"/>
    </row>
    <row r="1797" spans="20:20">
      <c r="T1797" s="287"/>
    </row>
    <row r="1798" spans="20:20">
      <c r="T1798" s="287"/>
    </row>
    <row r="1799" spans="20:20">
      <c r="T1799" s="287"/>
    </row>
    <row r="1800" spans="20:20">
      <c r="T1800" s="287"/>
    </row>
    <row r="1801" spans="20:20">
      <c r="T1801" s="287"/>
    </row>
    <row r="1802" spans="20:20">
      <c r="T1802" s="287"/>
    </row>
    <row r="1803" spans="20:20">
      <c r="T1803" s="287"/>
    </row>
    <row r="1804" spans="20:20">
      <c r="T1804" s="287"/>
    </row>
    <row r="1805" spans="20:20">
      <c r="T1805" s="287"/>
    </row>
    <row r="1806" spans="20:20">
      <c r="T1806" s="287"/>
    </row>
    <row r="1807" spans="20:20">
      <c r="T1807" s="287"/>
    </row>
    <row r="1808" spans="20:20">
      <c r="T1808" s="287"/>
    </row>
    <row r="1809" spans="20:20">
      <c r="T1809" s="287"/>
    </row>
    <row r="1810" spans="20:20">
      <c r="T1810" s="287"/>
    </row>
    <row r="1811" spans="20:20">
      <c r="T1811" s="287"/>
    </row>
    <row r="1812" spans="20:20">
      <c r="T1812" s="287"/>
    </row>
    <row r="1813" spans="20:20">
      <c r="T1813" s="287"/>
    </row>
    <row r="1814" spans="20:20">
      <c r="T1814" s="287"/>
    </row>
    <row r="1815" spans="20:20">
      <c r="T1815" s="287"/>
    </row>
    <row r="1816" spans="20:20">
      <c r="T1816" s="287"/>
    </row>
    <row r="1817" spans="20:20">
      <c r="T1817" s="287"/>
    </row>
    <row r="1818" spans="20:20">
      <c r="T1818" s="287"/>
    </row>
    <row r="1819" spans="20:20">
      <c r="T1819" s="287"/>
    </row>
    <row r="1820" spans="20:20">
      <c r="T1820" s="287"/>
    </row>
    <row r="1821" spans="20:20">
      <c r="T1821" s="287"/>
    </row>
    <row r="1822" spans="20:20">
      <c r="T1822" s="287"/>
    </row>
    <row r="1823" spans="20:20">
      <c r="T1823" s="287"/>
    </row>
    <row r="1824" spans="20:20">
      <c r="T1824" s="287"/>
    </row>
    <row r="1825" spans="20:20">
      <c r="T1825" s="287"/>
    </row>
    <row r="1826" spans="20:20">
      <c r="T1826" s="287"/>
    </row>
    <row r="1827" spans="20:20">
      <c r="T1827" s="287"/>
    </row>
    <row r="1828" spans="20:20">
      <c r="T1828" s="287"/>
    </row>
    <row r="1829" spans="20:20">
      <c r="T1829" s="287"/>
    </row>
    <row r="1830" spans="20:20">
      <c r="T1830" s="287"/>
    </row>
    <row r="1831" spans="20:20">
      <c r="T1831" s="287"/>
    </row>
    <row r="1832" spans="20:20">
      <c r="T1832" s="287"/>
    </row>
    <row r="1833" spans="20:20">
      <c r="T1833" s="287"/>
    </row>
    <row r="1834" spans="20:20">
      <c r="T1834" s="287"/>
    </row>
    <row r="1835" spans="20:20">
      <c r="T1835" s="287"/>
    </row>
    <row r="1836" spans="20:20">
      <c r="T1836" s="287"/>
    </row>
    <row r="1837" spans="20:20">
      <c r="T1837" s="287"/>
    </row>
    <row r="1838" spans="20:20">
      <c r="T1838" s="287"/>
    </row>
    <row r="1839" spans="20:20">
      <c r="T1839" s="287"/>
    </row>
    <row r="1840" spans="20:20">
      <c r="T1840" s="287"/>
    </row>
    <row r="1841" spans="20:20">
      <c r="T1841" s="287"/>
    </row>
    <row r="1842" spans="20:20">
      <c r="T1842" s="287"/>
    </row>
    <row r="1843" spans="20:20">
      <c r="T1843" s="287"/>
    </row>
    <row r="1844" spans="20:20">
      <c r="T1844" s="287"/>
    </row>
    <row r="1845" spans="20:20">
      <c r="T1845" s="287"/>
    </row>
    <row r="1846" spans="20:20">
      <c r="T1846" s="287"/>
    </row>
    <row r="1847" spans="20:20">
      <c r="T1847" s="287"/>
    </row>
    <row r="1848" spans="20:20">
      <c r="T1848" s="287"/>
    </row>
    <row r="1849" spans="20:20">
      <c r="T1849" s="287"/>
    </row>
    <row r="1850" spans="20:20">
      <c r="T1850" s="287"/>
    </row>
    <row r="1851" spans="20:20">
      <c r="T1851" s="287"/>
    </row>
    <row r="1852" spans="20:20">
      <c r="T1852" s="287"/>
    </row>
    <row r="1853" spans="20:20">
      <c r="T1853" s="287"/>
    </row>
    <row r="1854" spans="20:20">
      <c r="T1854" s="287"/>
    </row>
    <row r="1855" spans="20:20">
      <c r="T1855" s="287"/>
    </row>
    <row r="1856" spans="20:20">
      <c r="T1856" s="287"/>
    </row>
    <row r="1857" spans="20:20">
      <c r="T1857" s="287"/>
    </row>
    <row r="1858" spans="20:20">
      <c r="T1858" s="287"/>
    </row>
    <row r="1859" spans="20:20">
      <c r="T1859" s="287"/>
    </row>
    <row r="1860" spans="20:20">
      <c r="T1860" s="287"/>
    </row>
    <row r="1861" spans="20:20">
      <c r="T1861" s="287"/>
    </row>
    <row r="1862" spans="20:20">
      <c r="T1862" s="287"/>
    </row>
    <row r="1863" spans="20:20">
      <c r="T1863" s="287"/>
    </row>
    <row r="1864" spans="20:20">
      <c r="T1864" s="287"/>
    </row>
    <row r="1865" spans="20:20">
      <c r="T1865" s="287"/>
    </row>
    <row r="1866" spans="20:20">
      <c r="T1866" s="287"/>
    </row>
    <row r="1867" spans="20:20">
      <c r="T1867" s="287"/>
    </row>
    <row r="1868" spans="20:20">
      <c r="T1868" s="287"/>
    </row>
    <row r="1869" spans="20:20">
      <c r="T1869" s="287"/>
    </row>
    <row r="1870" spans="20:20">
      <c r="T1870" s="287"/>
    </row>
    <row r="1871" spans="20:20">
      <c r="T1871" s="287"/>
    </row>
    <row r="1872" spans="20:20">
      <c r="T1872" s="287"/>
    </row>
    <row r="1873" spans="20:20">
      <c r="T1873" s="287"/>
    </row>
    <row r="1874" spans="20:20">
      <c r="T1874" s="287"/>
    </row>
    <row r="1875" spans="20:20">
      <c r="T1875" s="287"/>
    </row>
    <row r="1876" spans="20:20">
      <c r="T1876" s="287"/>
    </row>
    <row r="1877" spans="20:20">
      <c r="T1877" s="287"/>
    </row>
    <row r="1878" spans="20:20">
      <c r="T1878" s="287"/>
    </row>
    <row r="1879" spans="20:20">
      <c r="T1879" s="287"/>
    </row>
    <row r="1880" spans="20:20">
      <c r="T1880" s="287"/>
    </row>
    <row r="1881" spans="20:20">
      <c r="T1881" s="287"/>
    </row>
    <row r="1882" spans="20:20">
      <c r="T1882" s="287"/>
    </row>
    <row r="1883" spans="20:20">
      <c r="T1883" s="287"/>
    </row>
    <row r="1884" spans="20:20">
      <c r="T1884" s="287"/>
    </row>
    <row r="1885" spans="20:20">
      <c r="T1885" s="287"/>
    </row>
    <row r="1886" spans="20:20">
      <c r="T1886" s="287"/>
    </row>
    <row r="1887" spans="20:20">
      <c r="T1887" s="287"/>
    </row>
    <row r="1888" spans="20:20">
      <c r="T1888" s="287"/>
    </row>
    <row r="1889" spans="20:20">
      <c r="T1889" s="287"/>
    </row>
    <row r="1890" spans="20:20">
      <c r="T1890" s="287"/>
    </row>
    <row r="1891" spans="20:20">
      <c r="T1891" s="287"/>
    </row>
    <row r="1892" spans="20:20">
      <c r="T1892" s="287"/>
    </row>
    <row r="1893" spans="20:20">
      <c r="T1893" s="287"/>
    </row>
    <row r="1894" spans="20:20">
      <c r="T1894" s="287"/>
    </row>
    <row r="1895" spans="20:20">
      <c r="T1895" s="287"/>
    </row>
    <row r="1896" spans="20:20">
      <c r="T1896" s="287"/>
    </row>
    <row r="1897" spans="20:20">
      <c r="T1897" s="287"/>
    </row>
    <row r="1898" spans="20:20">
      <c r="T1898" s="287"/>
    </row>
    <row r="1899" spans="20:20">
      <c r="T1899" s="287"/>
    </row>
    <row r="1900" spans="20:20">
      <c r="T1900" s="287"/>
    </row>
    <row r="1901" spans="20:20">
      <c r="T1901" s="287"/>
    </row>
    <row r="1902" spans="20:20">
      <c r="T1902" s="287"/>
    </row>
    <row r="1903" spans="20:20">
      <c r="T1903" s="287"/>
    </row>
    <row r="1904" spans="20:20">
      <c r="T1904" s="287"/>
    </row>
    <row r="1905" spans="20:20">
      <c r="T1905" s="287"/>
    </row>
    <row r="1906" spans="20:20">
      <c r="T1906" s="287"/>
    </row>
    <row r="1907" spans="20:20">
      <c r="T1907" s="287"/>
    </row>
    <row r="1908" spans="20:20">
      <c r="T1908" s="287"/>
    </row>
    <row r="1909" spans="20:20">
      <c r="T1909" s="287"/>
    </row>
    <row r="1910" spans="20:20">
      <c r="T1910" s="287"/>
    </row>
    <row r="1911" spans="20:20">
      <c r="T1911" s="287"/>
    </row>
    <row r="1912" spans="20:20">
      <c r="T1912" s="287"/>
    </row>
    <row r="1913" spans="20:20">
      <c r="T1913" s="287"/>
    </row>
    <row r="1914" spans="20:20">
      <c r="T1914" s="287"/>
    </row>
    <row r="1915" spans="20:20">
      <c r="T1915" s="287"/>
    </row>
    <row r="1916" spans="20:20">
      <c r="T1916" s="287"/>
    </row>
    <row r="1917" spans="20:20">
      <c r="T1917" s="287"/>
    </row>
    <row r="1918" spans="20:20">
      <c r="T1918" s="287"/>
    </row>
    <row r="1919" spans="20:20">
      <c r="T1919" s="287"/>
    </row>
    <row r="1920" spans="20:20">
      <c r="T1920" s="287"/>
    </row>
    <row r="1921" spans="20:20">
      <c r="T1921" s="287"/>
    </row>
    <row r="1922" spans="20:20">
      <c r="T1922" s="287"/>
    </row>
    <row r="1923" spans="20:20">
      <c r="T1923" s="287"/>
    </row>
    <row r="1924" spans="20:20">
      <c r="T1924" s="287"/>
    </row>
    <row r="1925" spans="20:20">
      <c r="T1925" s="287"/>
    </row>
    <row r="1926" spans="20:20">
      <c r="T1926" s="287"/>
    </row>
    <row r="1927" spans="20:20">
      <c r="T1927" s="287"/>
    </row>
    <row r="1928" spans="20:20">
      <c r="T1928" s="287"/>
    </row>
    <row r="1929" spans="20:20">
      <c r="T1929" s="287"/>
    </row>
    <row r="1930" spans="20:20">
      <c r="T1930" s="287"/>
    </row>
    <row r="1931" spans="20:20">
      <c r="T1931" s="287"/>
    </row>
    <row r="1932" spans="20:20">
      <c r="T1932" s="287"/>
    </row>
    <row r="1933" spans="20:20">
      <c r="T1933" s="287"/>
    </row>
    <row r="1934" spans="20:20">
      <c r="T1934" s="287"/>
    </row>
    <row r="1935" spans="20:20">
      <c r="T1935" s="287"/>
    </row>
    <row r="1936" spans="20:20">
      <c r="T1936" s="287"/>
    </row>
    <row r="1937" spans="20:20">
      <c r="T1937" s="287"/>
    </row>
    <row r="1938" spans="20:20">
      <c r="T1938" s="287"/>
    </row>
    <row r="1939" spans="20:20">
      <c r="T1939" s="287"/>
    </row>
    <row r="1940" spans="20:20">
      <c r="T1940" s="287"/>
    </row>
    <row r="1941" spans="20:20">
      <c r="T1941" s="287"/>
    </row>
    <row r="1942" spans="20:20">
      <c r="T1942" s="287"/>
    </row>
    <row r="1943" spans="20:20">
      <c r="T1943" s="287"/>
    </row>
    <row r="1944" spans="20:20">
      <c r="T1944" s="287"/>
    </row>
    <row r="1945" spans="20:20">
      <c r="T1945" s="287"/>
    </row>
    <row r="1946" spans="20:20">
      <c r="T1946" s="287"/>
    </row>
    <row r="1947" spans="20:20">
      <c r="T1947" s="287"/>
    </row>
    <row r="1948" spans="20:20">
      <c r="T1948" s="287"/>
    </row>
    <row r="1949" spans="20:20">
      <c r="T1949" s="287"/>
    </row>
    <row r="1950" spans="20:20">
      <c r="T1950" s="287"/>
    </row>
    <row r="1951" spans="20:20">
      <c r="T1951" s="287"/>
    </row>
    <row r="1952" spans="20:20">
      <c r="T1952" s="287"/>
    </row>
    <row r="1953" spans="20:20">
      <c r="T1953" s="287"/>
    </row>
    <row r="1954" spans="20:20">
      <c r="T1954" s="287"/>
    </row>
    <row r="1955" spans="20:20">
      <c r="T1955" s="287"/>
    </row>
    <row r="1956" spans="20:20">
      <c r="T1956" s="287"/>
    </row>
    <row r="1957" spans="20:20">
      <c r="T1957" s="287"/>
    </row>
    <row r="1958" spans="20:20">
      <c r="T1958" s="287"/>
    </row>
    <row r="1959" spans="20:20">
      <c r="T1959" s="287"/>
    </row>
    <row r="1960" spans="20:20">
      <c r="T1960" s="287"/>
    </row>
    <row r="1961" spans="20:20">
      <c r="T1961" s="287"/>
    </row>
    <row r="1962" spans="20:20">
      <c r="T1962" s="287"/>
    </row>
    <row r="1963" spans="20:20">
      <c r="T1963" s="287"/>
    </row>
    <row r="1964" spans="20:20">
      <c r="T1964" s="287"/>
    </row>
    <row r="1965" spans="20:20">
      <c r="T1965" s="287"/>
    </row>
    <row r="1966" spans="20:20">
      <c r="T1966" s="287"/>
    </row>
    <row r="1967" spans="20:20">
      <c r="T1967" s="287"/>
    </row>
    <row r="1968" spans="20:20">
      <c r="T1968" s="287"/>
    </row>
    <row r="1969" spans="20:20">
      <c r="T1969" s="287"/>
    </row>
    <row r="1970" spans="20:20">
      <c r="T1970" s="287"/>
    </row>
    <row r="1971" spans="20:20">
      <c r="T1971" s="287"/>
    </row>
    <row r="1972" spans="20:20">
      <c r="T1972" s="287"/>
    </row>
    <row r="1973" spans="20:20">
      <c r="T1973" s="287"/>
    </row>
    <row r="1974" spans="20:20">
      <c r="T1974" s="287"/>
    </row>
    <row r="1975" spans="20:20">
      <c r="T1975" s="287"/>
    </row>
    <row r="1976" spans="20:20">
      <c r="T1976" s="287"/>
    </row>
    <row r="1977" spans="20:20">
      <c r="T1977" s="287"/>
    </row>
    <row r="1978" spans="20:20">
      <c r="T1978" s="287"/>
    </row>
    <row r="1979" spans="20:20">
      <c r="T1979" s="287"/>
    </row>
    <row r="1980" spans="20:20">
      <c r="T1980" s="287"/>
    </row>
    <row r="1981" spans="20:20">
      <c r="T1981" s="287"/>
    </row>
    <row r="1982" spans="20:20">
      <c r="T1982" s="287"/>
    </row>
    <row r="1983" spans="20:20">
      <c r="T1983" s="287"/>
    </row>
    <row r="1984" spans="20:20">
      <c r="T1984" s="287"/>
    </row>
    <row r="1985" spans="20:20">
      <c r="T1985" s="287"/>
    </row>
    <row r="1986" spans="20:20">
      <c r="T1986" s="287"/>
    </row>
    <row r="1987" spans="20:20">
      <c r="T1987" s="287"/>
    </row>
    <row r="1988" spans="20:20">
      <c r="T1988" s="287"/>
    </row>
    <row r="1989" spans="20:20">
      <c r="T1989" s="287"/>
    </row>
    <row r="1990" spans="20:20">
      <c r="T1990" s="287"/>
    </row>
    <row r="1991" spans="20:20">
      <c r="T1991" s="287"/>
    </row>
    <row r="1992" spans="20:20">
      <c r="T1992" s="287"/>
    </row>
    <row r="1993" spans="20:20">
      <c r="T1993" s="287"/>
    </row>
    <row r="1994" spans="20:20">
      <c r="T1994" s="287"/>
    </row>
    <row r="1995" spans="20:20">
      <c r="T1995" s="287"/>
    </row>
    <row r="1996" spans="20:20">
      <c r="T1996" s="287"/>
    </row>
    <row r="1997" spans="20:20">
      <c r="T1997" s="287"/>
    </row>
    <row r="1998" spans="20:20">
      <c r="T1998" s="287"/>
    </row>
    <row r="1999" spans="20:20">
      <c r="T1999" s="287"/>
    </row>
    <row r="2000" spans="20:20">
      <c r="T2000" s="287"/>
    </row>
    <row r="2001" spans="20:20">
      <c r="T2001" s="287"/>
    </row>
    <row r="2002" spans="20:20">
      <c r="T2002" s="287"/>
    </row>
    <row r="2003" spans="20:20">
      <c r="T2003" s="287"/>
    </row>
    <row r="2004" spans="20:20">
      <c r="T2004" s="287"/>
    </row>
    <row r="2005" spans="20:20">
      <c r="T2005" s="287"/>
    </row>
    <row r="2006" spans="20:20">
      <c r="T2006" s="287"/>
    </row>
    <row r="2007" spans="20:20">
      <c r="T2007" s="287"/>
    </row>
    <row r="2008" spans="20:20">
      <c r="T2008" s="287"/>
    </row>
    <row r="2009" spans="20:20">
      <c r="T2009" s="287"/>
    </row>
    <row r="2010" spans="20:20">
      <c r="T2010" s="287"/>
    </row>
    <row r="2011" spans="20:20">
      <c r="T2011" s="287"/>
    </row>
    <row r="2012" spans="20:20">
      <c r="T2012" s="287"/>
    </row>
    <row r="2013" spans="20:20">
      <c r="T2013" s="287"/>
    </row>
    <row r="2014" spans="20:20">
      <c r="T2014" s="287"/>
    </row>
    <row r="2015" spans="20:20">
      <c r="T2015" s="287"/>
    </row>
    <row r="2016" spans="20:20">
      <c r="T2016" s="287"/>
    </row>
    <row r="2017" spans="20:20">
      <c r="T2017" s="287"/>
    </row>
    <row r="2018" spans="20:20">
      <c r="T2018" s="287"/>
    </row>
    <row r="2019" spans="20:20">
      <c r="T2019" s="287"/>
    </row>
    <row r="2020" spans="20:20">
      <c r="T2020" s="287"/>
    </row>
    <row r="2021" spans="20:20">
      <c r="T2021" s="287"/>
    </row>
    <row r="2022" spans="20:20">
      <c r="T2022" s="287"/>
    </row>
    <row r="2023" spans="20:20">
      <c r="T2023" s="287"/>
    </row>
    <row r="2024" spans="20:20">
      <c r="T2024" s="287"/>
    </row>
    <row r="2025" spans="20:20">
      <c r="T2025" s="287"/>
    </row>
    <row r="2026" spans="20:20">
      <c r="T2026" s="287"/>
    </row>
    <row r="2027" spans="20:20">
      <c r="T2027" s="287"/>
    </row>
    <row r="2028" spans="20:20">
      <c r="T2028" s="287"/>
    </row>
    <row r="2029" spans="20:20">
      <c r="T2029" s="287"/>
    </row>
    <row r="2030" spans="20:20">
      <c r="T2030" s="287"/>
    </row>
    <row r="2031" spans="20:20">
      <c r="T2031" s="287"/>
    </row>
    <row r="2032" spans="20:20">
      <c r="T2032" s="287"/>
    </row>
    <row r="2033" spans="20:20">
      <c r="T2033" s="287"/>
    </row>
    <row r="2034" spans="20:20">
      <c r="T2034" s="287"/>
    </row>
    <row r="2035" spans="20:20">
      <c r="T2035" s="287"/>
    </row>
    <row r="2036" spans="20:20">
      <c r="T2036" s="287"/>
    </row>
    <row r="2037" spans="20:20">
      <c r="T2037" s="287"/>
    </row>
    <row r="2038" spans="20:20">
      <c r="T2038" s="287"/>
    </row>
    <row r="2039" spans="20:20">
      <c r="T2039" s="287"/>
    </row>
    <row r="2040" spans="20:20">
      <c r="T2040" s="287"/>
    </row>
    <row r="2041" spans="20:20">
      <c r="T2041" s="287"/>
    </row>
    <row r="2042" spans="20:20">
      <c r="T2042" s="287"/>
    </row>
    <row r="2043" spans="20:20">
      <c r="T2043" s="287"/>
    </row>
    <row r="2044" spans="20:20">
      <c r="T2044" s="287"/>
    </row>
    <row r="2045" spans="20:20">
      <c r="T2045" s="287"/>
    </row>
    <row r="2046" spans="20:20">
      <c r="T2046" s="287"/>
    </row>
    <row r="2047" spans="20:20">
      <c r="T2047" s="287"/>
    </row>
    <row r="2048" spans="20:20">
      <c r="T2048" s="287"/>
    </row>
    <row r="2049" spans="20:20">
      <c r="T2049" s="287"/>
    </row>
    <row r="2050" spans="20:20">
      <c r="T2050" s="287"/>
    </row>
    <row r="2051" spans="20:20">
      <c r="T2051" s="287"/>
    </row>
    <row r="2052" spans="20:20">
      <c r="T2052" s="287"/>
    </row>
    <row r="2053" spans="20:20">
      <c r="T2053" s="287"/>
    </row>
    <row r="2054" spans="20:20">
      <c r="T2054" s="287"/>
    </row>
    <row r="2055" spans="20:20">
      <c r="T2055" s="287"/>
    </row>
    <row r="2056" spans="20:20">
      <c r="T2056" s="287"/>
    </row>
    <row r="2057" spans="20:20">
      <c r="T2057" s="287"/>
    </row>
    <row r="2058" spans="20:20">
      <c r="T2058" s="287"/>
    </row>
    <row r="2059" spans="20:20">
      <c r="T2059" s="287"/>
    </row>
    <row r="2060" spans="20:20">
      <c r="T2060" s="287"/>
    </row>
    <row r="2061" spans="20:20">
      <c r="T2061" s="287"/>
    </row>
    <row r="2062" spans="20:20">
      <c r="T2062" s="287"/>
    </row>
    <row r="2063" spans="20:20">
      <c r="T2063" s="287"/>
    </row>
    <row r="2064" spans="20:20">
      <c r="T2064" s="287"/>
    </row>
    <row r="2065" spans="20:20">
      <c r="T2065" s="287"/>
    </row>
    <row r="2066" spans="20:20">
      <c r="T2066" s="287"/>
    </row>
    <row r="2067" spans="20:20">
      <c r="T2067" s="287"/>
    </row>
    <row r="2068" spans="20:20">
      <c r="T2068" s="287"/>
    </row>
    <row r="2069" spans="20:20">
      <c r="T2069" s="287"/>
    </row>
    <row r="2070" spans="20:20">
      <c r="T2070" s="287"/>
    </row>
    <row r="2071" spans="20:20">
      <c r="T2071" s="287"/>
    </row>
    <row r="2072" spans="20:20">
      <c r="T2072" s="287"/>
    </row>
    <row r="2073" spans="20:20">
      <c r="T2073" s="287"/>
    </row>
    <row r="2074" spans="20:20">
      <c r="T2074" s="287"/>
    </row>
    <row r="2075" spans="20:20">
      <c r="T2075" s="287"/>
    </row>
    <row r="2076" spans="20:20">
      <c r="T2076" s="287"/>
    </row>
    <row r="2077" spans="20:20">
      <c r="T2077" s="287"/>
    </row>
    <row r="2078" spans="20:20">
      <c r="T2078" s="287"/>
    </row>
    <row r="2079" spans="20:20">
      <c r="T2079" s="287"/>
    </row>
    <row r="2080" spans="20:20">
      <c r="T2080" s="287"/>
    </row>
    <row r="2081" spans="20:20">
      <c r="T2081" s="287"/>
    </row>
    <row r="2082" spans="20:20">
      <c r="T2082" s="287"/>
    </row>
    <row r="2083" spans="20:20">
      <c r="T2083" s="287"/>
    </row>
    <row r="2084" spans="20:20">
      <c r="T2084" s="287"/>
    </row>
    <row r="2085" spans="20:20">
      <c r="T2085" s="287"/>
    </row>
    <row r="2086" spans="20:20">
      <c r="T2086" s="287"/>
    </row>
    <row r="2087" spans="20:20">
      <c r="T2087" s="287"/>
    </row>
    <row r="2088" spans="20:20">
      <c r="T2088" s="287"/>
    </row>
    <row r="2089" spans="20:20">
      <c r="T2089" s="287"/>
    </row>
    <row r="2090" spans="20:20">
      <c r="T2090" s="287"/>
    </row>
    <row r="2091" spans="20:20">
      <c r="T2091" s="287"/>
    </row>
    <row r="2092" spans="20:20">
      <c r="T2092" s="287"/>
    </row>
    <row r="2093" spans="20:20">
      <c r="T2093" s="287"/>
    </row>
    <row r="2094" spans="20:20">
      <c r="T2094" s="287"/>
    </row>
    <row r="2095" spans="20:20">
      <c r="T2095" s="287"/>
    </row>
    <row r="2096" spans="20:20">
      <c r="T2096" s="287"/>
    </row>
    <row r="2097" spans="20:20">
      <c r="T2097" s="287"/>
    </row>
    <row r="2098" spans="20:20">
      <c r="T2098" s="287"/>
    </row>
    <row r="2099" spans="20:20">
      <c r="T2099" s="287"/>
    </row>
    <row r="2100" spans="20:20">
      <c r="T2100" s="287"/>
    </row>
    <row r="2101" spans="20:20">
      <c r="T2101" s="287"/>
    </row>
    <row r="2102" spans="20:20">
      <c r="T2102" s="287"/>
    </row>
    <row r="2103" spans="20:20">
      <c r="T2103" s="287"/>
    </row>
    <row r="2104" spans="20:20">
      <c r="T2104" s="287"/>
    </row>
    <row r="2105" spans="20:20">
      <c r="T2105" s="287"/>
    </row>
    <row r="2106" spans="20:20">
      <c r="T2106" s="287"/>
    </row>
    <row r="2107" spans="20:20">
      <c r="T2107" s="287"/>
    </row>
    <row r="2108" spans="20:20">
      <c r="T2108" s="287"/>
    </row>
    <row r="2109" spans="20:20">
      <c r="T2109" s="287"/>
    </row>
    <row r="2110" spans="20:20">
      <c r="T2110" s="287"/>
    </row>
    <row r="2111" spans="20:20">
      <c r="T2111" s="287"/>
    </row>
    <row r="2112" spans="20:20">
      <c r="T2112" s="287"/>
    </row>
    <row r="2113" spans="20:20">
      <c r="T2113" s="287"/>
    </row>
    <row r="2114" spans="20:20">
      <c r="T2114" s="287"/>
    </row>
    <row r="2115" spans="20:20">
      <c r="T2115" s="287"/>
    </row>
    <row r="2116" spans="20:20">
      <c r="T2116" s="287"/>
    </row>
    <row r="2117" spans="20:20">
      <c r="T2117" s="287"/>
    </row>
    <row r="2118" spans="20:20">
      <c r="T2118" s="287"/>
    </row>
    <row r="2119" spans="20:20">
      <c r="T2119" s="287"/>
    </row>
    <row r="2120" spans="20:20">
      <c r="T2120" s="287"/>
    </row>
    <row r="2121" spans="20:20">
      <c r="T2121" s="287"/>
    </row>
    <row r="2122" spans="20:20">
      <c r="T2122" s="287"/>
    </row>
    <row r="2123" spans="20:20">
      <c r="T2123" s="287"/>
    </row>
    <row r="2124" spans="20:20">
      <c r="T2124" s="287"/>
    </row>
    <row r="2125" spans="20:20">
      <c r="T2125" s="287"/>
    </row>
    <row r="2126" spans="20:20">
      <c r="T2126" s="287"/>
    </row>
    <row r="2127" spans="20:20">
      <c r="T2127" s="287"/>
    </row>
    <row r="2128" spans="20:20">
      <c r="T2128" s="287"/>
    </row>
    <row r="2129" spans="20:20">
      <c r="T2129" s="287"/>
    </row>
    <row r="2130" spans="20:20">
      <c r="T2130" s="287"/>
    </row>
    <row r="2131" spans="20:20">
      <c r="T2131" s="287"/>
    </row>
    <row r="2132" spans="20:20">
      <c r="T2132" s="287"/>
    </row>
    <row r="2133" spans="20:20">
      <c r="T2133" s="287"/>
    </row>
    <row r="2134" spans="20:20">
      <c r="T2134" s="287"/>
    </row>
    <row r="2135" spans="20:20">
      <c r="T2135" s="287"/>
    </row>
    <row r="2136" spans="20:20">
      <c r="T2136" s="287"/>
    </row>
    <row r="2137" spans="20:20">
      <c r="T2137" s="287"/>
    </row>
    <row r="2138" spans="20:20">
      <c r="T2138" s="287"/>
    </row>
    <row r="2139" spans="20:20">
      <c r="T2139" s="287"/>
    </row>
    <row r="2140" spans="20:20">
      <c r="T2140" s="287"/>
    </row>
    <row r="2141" spans="20:20">
      <c r="T2141" s="287"/>
    </row>
    <row r="2142" spans="20:20">
      <c r="T2142" s="287"/>
    </row>
    <row r="2143" spans="20:20">
      <c r="T2143" s="287"/>
    </row>
    <row r="2144" spans="20:20">
      <c r="T2144" s="287"/>
    </row>
    <row r="2145" spans="20:20">
      <c r="T2145" s="287"/>
    </row>
    <row r="2146" spans="20:20">
      <c r="T2146" s="287"/>
    </row>
    <row r="2147" spans="20:20">
      <c r="T2147" s="287"/>
    </row>
    <row r="2148" spans="20:20">
      <c r="T2148" s="287"/>
    </row>
    <row r="2149" spans="20:20">
      <c r="T2149" s="287"/>
    </row>
    <row r="2150" spans="20:20">
      <c r="T2150" s="287"/>
    </row>
    <row r="2151" spans="20:20">
      <c r="T2151" s="287"/>
    </row>
    <row r="2152" spans="20:20">
      <c r="T2152" s="287"/>
    </row>
    <row r="2153" spans="20:20">
      <c r="T2153" s="287"/>
    </row>
    <row r="2154" spans="20:20">
      <c r="T2154" s="287"/>
    </row>
    <row r="2155" spans="20:20">
      <c r="T2155" s="287"/>
    </row>
    <row r="2156" spans="20:20">
      <c r="T2156" s="287"/>
    </row>
    <row r="2157" spans="20:20">
      <c r="T2157" s="287"/>
    </row>
    <row r="2158" spans="20:20">
      <c r="T2158" s="287"/>
    </row>
    <row r="2159" spans="20:20">
      <c r="T2159" s="287"/>
    </row>
    <row r="2160" spans="20:20">
      <c r="T2160" s="287"/>
    </row>
    <row r="2161" spans="20:20">
      <c r="T2161" s="287"/>
    </row>
    <row r="2162" spans="20:20">
      <c r="T2162" s="287"/>
    </row>
    <row r="2163" spans="20:20">
      <c r="T2163" s="287"/>
    </row>
    <row r="2164" spans="20:20">
      <c r="T2164" s="287"/>
    </row>
    <row r="2165" spans="20:20">
      <c r="T2165" s="287"/>
    </row>
    <row r="2166" spans="20:20">
      <c r="T2166" s="287"/>
    </row>
    <row r="2167" spans="20:20">
      <c r="T2167" s="287"/>
    </row>
    <row r="2168" spans="20:20">
      <c r="T2168" s="287"/>
    </row>
    <row r="2169" spans="20:20">
      <c r="T2169" s="287"/>
    </row>
    <row r="2170" spans="20:20">
      <c r="T2170" s="287"/>
    </row>
    <row r="2171" spans="20:20">
      <c r="T2171" s="287"/>
    </row>
    <row r="2172" spans="20:20">
      <c r="T2172" s="287"/>
    </row>
    <row r="2173" spans="20:20">
      <c r="T2173" s="287"/>
    </row>
    <row r="2174" spans="20:20">
      <c r="T2174" s="287"/>
    </row>
    <row r="2175" spans="20:20">
      <c r="T2175" s="287"/>
    </row>
    <row r="2176" spans="20:20">
      <c r="T2176" s="287"/>
    </row>
    <row r="2177" spans="20:20">
      <c r="T2177" s="287"/>
    </row>
    <row r="2178" spans="20:20">
      <c r="T2178" s="287"/>
    </row>
    <row r="2179" spans="20:20">
      <c r="T2179" s="287"/>
    </row>
    <row r="2180" spans="20:20">
      <c r="T2180" s="287"/>
    </row>
    <row r="2181" spans="20:20">
      <c r="T2181" s="287"/>
    </row>
    <row r="2182" spans="20:20">
      <c r="T2182" s="287"/>
    </row>
    <row r="2183" spans="20:20">
      <c r="T2183" s="287"/>
    </row>
    <row r="2184" spans="20:20">
      <c r="T2184" s="287"/>
    </row>
    <row r="2185" spans="20:20">
      <c r="T2185" s="287"/>
    </row>
    <row r="2186" spans="20:20">
      <c r="T2186" s="287"/>
    </row>
    <row r="2187" spans="20:20">
      <c r="T2187" s="287"/>
    </row>
    <row r="2188" spans="20:20">
      <c r="T2188" s="287"/>
    </row>
    <row r="2189" spans="20:20">
      <c r="T2189" s="287"/>
    </row>
    <row r="2190" spans="20:20">
      <c r="T2190" s="287"/>
    </row>
    <row r="2191" spans="20:20">
      <c r="T2191" s="287"/>
    </row>
    <row r="2192" spans="20:20">
      <c r="T2192" s="287"/>
    </row>
    <row r="2193" spans="20:20">
      <c r="T2193" s="287"/>
    </row>
    <row r="2194" spans="20:20">
      <c r="T2194" s="287"/>
    </row>
    <row r="2195" spans="20:20">
      <c r="T2195" s="287"/>
    </row>
    <row r="2196" spans="20:20">
      <c r="T2196" s="287"/>
    </row>
    <row r="2197" spans="20:20">
      <c r="T2197" s="287"/>
    </row>
    <row r="2198" spans="20:20">
      <c r="T2198" s="287"/>
    </row>
    <row r="2199" spans="20:20">
      <c r="T2199" s="287"/>
    </row>
    <row r="2200" spans="20:20">
      <c r="T2200" s="287"/>
    </row>
    <row r="2201" spans="20:20">
      <c r="T2201" s="287"/>
    </row>
    <row r="2202" spans="20:20">
      <c r="T2202" s="287"/>
    </row>
    <row r="2203" spans="20:20">
      <c r="T2203" s="287"/>
    </row>
    <row r="2204" spans="20:20">
      <c r="T2204" s="287"/>
    </row>
    <row r="2205" spans="20:20">
      <c r="T2205" s="287"/>
    </row>
    <row r="2206" spans="20:20">
      <c r="T2206" s="287"/>
    </row>
    <row r="2207" spans="20:20">
      <c r="T2207" s="287"/>
    </row>
    <row r="2208" spans="20:20">
      <c r="T2208" s="287"/>
    </row>
    <row r="2209" spans="20:20">
      <c r="T2209" s="287"/>
    </row>
    <row r="2210" spans="20:20">
      <c r="T2210" s="287"/>
    </row>
    <row r="2211" spans="20:20">
      <c r="T2211" s="287"/>
    </row>
    <row r="2212" spans="20:20">
      <c r="T2212" s="287"/>
    </row>
    <row r="2213" spans="20:20">
      <c r="T2213" s="287"/>
    </row>
    <row r="2214" spans="20:20">
      <c r="T2214" s="287"/>
    </row>
    <row r="2215" spans="20:20">
      <c r="T2215" s="287"/>
    </row>
    <row r="2216" spans="20:20">
      <c r="T2216" s="287"/>
    </row>
    <row r="2217" spans="20:20">
      <c r="T2217" s="287"/>
    </row>
    <row r="2218" spans="20:20">
      <c r="T2218" s="287"/>
    </row>
    <row r="2219" spans="20:20">
      <c r="T2219" s="287"/>
    </row>
    <row r="2220" spans="20:20">
      <c r="T2220" s="287"/>
    </row>
    <row r="2221" spans="20:20">
      <c r="T2221" s="287"/>
    </row>
    <row r="2222" spans="20:20">
      <c r="T2222" s="287"/>
    </row>
    <row r="2223" spans="20:20">
      <c r="T2223" s="287"/>
    </row>
    <row r="2224" spans="20:20">
      <c r="T2224" s="287"/>
    </row>
    <row r="2225" spans="20:20">
      <c r="T2225" s="287"/>
    </row>
    <row r="2226" spans="20:20">
      <c r="T2226" s="287"/>
    </row>
    <row r="2227" spans="20:20">
      <c r="T2227" s="287"/>
    </row>
    <row r="2228" spans="20:20">
      <c r="T2228" s="287"/>
    </row>
    <row r="2229" spans="20:20">
      <c r="T2229" s="287"/>
    </row>
    <row r="2230" spans="20:20">
      <c r="T2230" s="287"/>
    </row>
    <row r="2231" spans="20:20">
      <c r="T2231" s="287"/>
    </row>
    <row r="2232" spans="20:20">
      <c r="T2232" s="287"/>
    </row>
    <row r="2233" spans="20:20">
      <c r="T2233" s="287"/>
    </row>
    <row r="2234" spans="20:20">
      <c r="T2234" s="287"/>
    </row>
    <row r="2235" spans="20:20">
      <c r="T2235" s="287"/>
    </row>
    <row r="2236" spans="20:20">
      <c r="T2236" s="287"/>
    </row>
    <row r="2237" spans="20:20">
      <c r="T2237" s="287"/>
    </row>
    <row r="2238" spans="20:20">
      <c r="T2238" s="287"/>
    </row>
    <row r="2239" spans="20:20">
      <c r="T2239" s="287"/>
    </row>
    <row r="2240" spans="20:20">
      <c r="T2240" s="287"/>
    </row>
    <row r="2241" spans="20:20">
      <c r="T2241" s="287"/>
    </row>
    <row r="2242" spans="20:20">
      <c r="T2242" s="287"/>
    </row>
    <row r="2243" spans="20:20">
      <c r="T2243" s="287"/>
    </row>
    <row r="2244" spans="20:20">
      <c r="T2244" s="287"/>
    </row>
    <row r="2245" spans="20:20">
      <c r="T2245" s="287"/>
    </row>
    <row r="2246" spans="20:20">
      <c r="T2246" s="287"/>
    </row>
    <row r="2247" spans="20:20">
      <c r="T2247" s="287"/>
    </row>
    <row r="2248" spans="20:20">
      <c r="T2248" s="287"/>
    </row>
    <row r="2249" spans="20:20">
      <c r="T2249" s="287"/>
    </row>
    <row r="2250" spans="20:20">
      <c r="T2250" s="287"/>
    </row>
    <row r="2251" spans="20:20">
      <c r="T2251" s="287"/>
    </row>
    <row r="2252" spans="20:20">
      <c r="T2252" s="287"/>
    </row>
    <row r="2253" spans="20:20">
      <c r="T2253" s="287"/>
    </row>
    <row r="2254" spans="20:20">
      <c r="T2254" s="287"/>
    </row>
    <row r="2255" spans="20:20">
      <c r="T2255" s="287"/>
    </row>
    <row r="2256" spans="20:20">
      <c r="T2256" s="287"/>
    </row>
    <row r="2257" spans="20:20">
      <c r="T2257" s="287"/>
    </row>
    <row r="2258" spans="20:20">
      <c r="T2258" s="287"/>
    </row>
    <row r="2259" spans="20:20">
      <c r="T2259" s="287"/>
    </row>
    <row r="2260" spans="20:20">
      <c r="T2260" s="287"/>
    </row>
    <row r="2261" spans="20:20">
      <c r="T2261" s="287"/>
    </row>
    <row r="2262" spans="20:20">
      <c r="T2262" s="287"/>
    </row>
    <row r="2263" spans="20:20">
      <c r="T2263" s="287"/>
    </row>
    <row r="2264" spans="20:20">
      <c r="T2264" s="287"/>
    </row>
    <row r="2265" spans="20:20">
      <c r="T2265" s="287"/>
    </row>
    <row r="2266" spans="20:20">
      <c r="T2266" s="287"/>
    </row>
    <row r="2267" spans="20:20">
      <c r="T2267" s="287"/>
    </row>
    <row r="2268" spans="20:20">
      <c r="T2268" s="287"/>
    </row>
    <row r="2269" spans="20:20">
      <c r="T2269" s="287"/>
    </row>
    <row r="2270" spans="20:20">
      <c r="T2270" s="287"/>
    </row>
    <row r="2271" spans="20:20">
      <c r="T2271" s="287"/>
    </row>
    <row r="2272" spans="20:20">
      <c r="T2272" s="287"/>
    </row>
    <row r="2273" spans="20:20">
      <c r="T2273" s="287"/>
    </row>
    <row r="2274" spans="20:20">
      <c r="T2274" s="287"/>
    </row>
    <row r="2275" spans="20:20">
      <c r="T2275" s="287"/>
    </row>
    <row r="2276" spans="20:20">
      <c r="T2276" s="287"/>
    </row>
    <row r="2277" spans="20:20">
      <c r="T2277" s="287"/>
    </row>
    <row r="2278" spans="20:20">
      <c r="T2278" s="287"/>
    </row>
    <row r="2279" spans="20:20">
      <c r="T2279" s="287"/>
    </row>
    <row r="2280" spans="20:20">
      <c r="T2280" s="287"/>
    </row>
    <row r="2281" spans="20:20">
      <c r="T2281" s="287"/>
    </row>
    <row r="2282" spans="20:20">
      <c r="T2282" s="287"/>
    </row>
    <row r="2283" spans="20:20">
      <c r="T2283" s="287"/>
    </row>
    <row r="2284" spans="20:20">
      <c r="T2284" s="287"/>
    </row>
    <row r="2285" spans="20:20">
      <c r="T2285" s="287"/>
    </row>
    <row r="2286" spans="20:20">
      <c r="T2286" s="287"/>
    </row>
    <row r="2287" spans="20:20">
      <c r="T2287" s="287"/>
    </row>
    <row r="2288" spans="20:20">
      <c r="T2288" s="287"/>
    </row>
    <row r="2289" spans="20:20">
      <c r="T2289" s="287"/>
    </row>
    <row r="2290" spans="20:20">
      <c r="T2290" s="287"/>
    </row>
    <row r="2291" spans="20:20">
      <c r="T2291" s="287"/>
    </row>
    <row r="2292" spans="20:20">
      <c r="T2292" s="287"/>
    </row>
    <row r="2293" spans="20:20">
      <c r="T2293" s="287"/>
    </row>
    <row r="2294" spans="20:20">
      <c r="T2294" s="287"/>
    </row>
    <row r="2295" spans="20:20">
      <c r="T2295" s="287"/>
    </row>
    <row r="2296" spans="20:20">
      <c r="T2296" s="287"/>
    </row>
    <row r="2297" spans="20:20">
      <c r="T2297" s="287"/>
    </row>
    <row r="2298" spans="20:20">
      <c r="T2298" s="287"/>
    </row>
    <row r="2299" spans="20:20">
      <c r="T2299" s="287"/>
    </row>
    <row r="2300" spans="20:20">
      <c r="T2300" s="287"/>
    </row>
    <row r="2301" spans="20:20">
      <c r="T2301" s="287"/>
    </row>
    <row r="2302" spans="20:20">
      <c r="T2302" s="287"/>
    </row>
    <row r="2303" spans="20:20">
      <c r="T2303" s="287"/>
    </row>
    <row r="2304" spans="20:20">
      <c r="T2304" s="287"/>
    </row>
    <row r="2305" spans="20:20">
      <c r="T2305" s="287"/>
    </row>
    <row r="2306" spans="20:20">
      <c r="T2306" s="287"/>
    </row>
    <row r="2307" spans="20:20">
      <c r="T2307" s="287"/>
    </row>
    <row r="2308" spans="20:20">
      <c r="T2308" s="287"/>
    </row>
    <row r="2309" spans="20:20">
      <c r="T2309" s="287"/>
    </row>
    <row r="2310" spans="20:20">
      <c r="T2310" s="287"/>
    </row>
    <row r="2311" spans="20:20">
      <c r="T2311" s="287"/>
    </row>
    <row r="2312" spans="20:20">
      <c r="T2312" s="287"/>
    </row>
    <row r="2313" spans="20:20">
      <c r="T2313" s="287"/>
    </row>
    <row r="2314" spans="20:20">
      <c r="T2314" s="287"/>
    </row>
    <row r="2315" spans="20:20">
      <c r="T2315" s="287"/>
    </row>
    <row r="2316" spans="20:20">
      <c r="T2316" s="287"/>
    </row>
    <row r="2317" spans="20:20">
      <c r="T2317" s="287"/>
    </row>
    <row r="2318" spans="20:20">
      <c r="T2318" s="287"/>
    </row>
    <row r="2319" spans="20:20">
      <c r="T2319" s="287"/>
    </row>
    <row r="2320" spans="20:20">
      <c r="T2320" s="287"/>
    </row>
    <row r="2321" spans="20:20">
      <c r="T2321" s="287"/>
    </row>
    <row r="2322" spans="20:20">
      <c r="T2322" s="287"/>
    </row>
    <row r="2323" spans="20:20">
      <c r="T2323" s="287"/>
    </row>
    <row r="2324" spans="20:20">
      <c r="T2324" s="287"/>
    </row>
    <row r="2325" spans="20:20">
      <c r="T2325" s="287"/>
    </row>
    <row r="2326" spans="20:20">
      <c r="T2326" s="287"/>
    </row>
    <row r="2327" spans="20:20">
      <c r="T2327" s="287"/>
    </row>
    <row r="2328" spans="20:20">
      <c r="T2328" s="287"/>
    </row>
    <row r="2329" spans="20:20">
      <c r="T2329" s="287"/>
    </row>
    <row r="2330" spans="20:20">
      <c r="T2330" s="287"/>
    </row>
    <row r="2331" spans="20:20">
      <c r="T2331" s="287"/>
    </row>
    <row r="2332" spans="20:20">
      <c r="T2332" s="287"/>
    </row>
    <row r="2333" spans="20:20">
      <c r="T2333" s="287"/>
    </row>
    <row r="2334" spans="20:20">
      <c r="T2334" s="287"/>
    </row>
    <row r="2335" spans="20:20">
      <c r="T2335" s="287"/>
    </row>
    <row r="2336" spans="20:20">
      <c r="T2336" s="287"/>
    </row>
    <row r="2337" spans="20:20">
      <c r="T2337" s="287"/>
    </row>
    <row r="2338" spans="20:20">
      <c r="T2338" s="287"/>
    </row>
    <row r="2339" spans="20:20">
      <c r="T2339" s="287"/>
    </row>
    <row r="2340" spans="20:20">
      <c r="T2340" s="287"/>
    </row>
    <row r="2341" spans="20:20">
      <c r="T2341" s="287"/>
    </row>
    <row r="2342" spans="20:20">
      <c r="T2342" s="287"/>
    </row>
    <row r="2343" spans="20:20">
      <c r="T2343" s="287"/>
    </row>
    <row r="2344" spans="20:20">
      <c r="T2344" s="287"/>
    </row>
    <row r="2345" spans="20:20">
      <c r="T2345" s="287"/>
    </row>
    <row r="2346" spans="20:20">
      <c r="T2346" s="287"/>
    </row>
    <row r="2347" spans="20:20">
      <c r="T2347" s="287"/>
    </row>
    <row r="2348" spans="20:20">
      <c r="T2348" s="287"/>
    </row>
    <row r="2349" spans="20:20">
      <c r="T2349" s="287"/>
    </row>
    <row r="2350" spans="20:20">
      <c r="T2350" s="287"/>
    </row>
    <row r="2351" spans="20:20">
      <c r="T2351" s="287"/>
    </row>
    <row r="2352" spans="20:20">
      <c r="T2352" s="287"/>
    </row>
    <row r="2353" spans="20:20">
      <c r="T2353" s="287"/>
    </row>
    <row r="2354" spans="20:20">
      <c r="T2354" s="287"/>
    </row>
    <row r="2355" spans="20:20">
      <c r="T2355" s="287"/>
    </row>
    <row r="2356" spans="20:20">
      <c r="T2356" s="287"/>
    </row>
    <row r="2357" spans="20:20">
      <c r="T2357" s="287"/>
    </row>
    <row r="2358" spans="20:20">
      <c r="T2358" s="287"/>
    </row>
    <row r="2359" spans="20:20">
      <c r="T2359" s="287"/>
    </row>
    <row r="2360" spans="20:20">
      <c r="T2360" s="287"/>
    </row>
    <row r="2361" spans="20:20">
      <c r="T2361" s="287"/>
    </row>
    <row r="2362" spans="20:20">
      <c r="T2362" s="287"/>
    </row>
    <row r="2363" spans="20:20">
      <c r="T2363" s="287"/>
    </row>
    <row r="2364" spans="20:20">
      <c r="T2364" s="287"/>
    </row>
    <row r="2365" spans="20:20">
      <c r="T2365" s="287"/>
    </row>
    <row r="2366" spans="20:20">
      <c r="T2366" s="287"/>
    </row>
    <row r="2367" spans="20:20">
      <c r="T2367" s="287"/>
    </row>
    <row r="2368" spans="20:20">
      <c r="T2368" s="287"/>
    </row>
    <row r="2369" spans="20:20">
      <c r="T2369" s="287"/>
    </row>
    <row r="2370" spans="20:20">
      <c r="T2370" s="287"/>
    </row>
    <row r="2371" spans="20:20">
      <c r="T2371" s="287"/>
    </row>
    <row r="2372" spans="20:20">
      <c r="T2372" s="287"/>
    </row>
    <row r="2373" spans="20:20">
      <c r="T2373" s="287"/>
    </row>
    <row r="2374" spans="20:20">
      <c r="T2374" s="287"/>
    </row>
    <row r="2375" spans="20:20">
      <c r="T2375" s="287"/>
    </row>
    <row r="2376" spans="20:20">
      <c r="T2376" s="287"/>
    </row>
    <row r="2377" spans="20:20">
      <c r="T2377" s="287"/>
    </row>
    <row r="2378" spans="20:20">
      <c r="T2378" s="287"/>
    </row>
    <row r="2379" spans="20:20">
      <c r="T2379" s="287"/>
    </row>
    <row r="2380" spans="20:20">
      <c r="T2380" s="287"/>
    </row>
    <row r="2381" spans="20:20">
      <c r="T2381" s="287"/>
    </row>
    <row r="2382" spans="20:20">
      <c r="T2382" s="287"/>
    </row>
    <row r="2383" spans="20:20">
      <c r="T2383" s="287"/>
    </row>
    <row r="2384" spans="20:20">
      <c r="T2384" s="287"/>
    </row>
    <row r="2385" spans="20:20">
      <c r="T2385" s="287"/>
    </row>
    <row r="2386" spans="20:20">
      <c r="T2386" s="287"/>
    </row>
    <row r="2387" spans="20:20">
      <c r="T2387" s="287"/>
    </row>
    <row r="2388" spans="20:20">
      <c r="T2388" s="287"/>
    </row>
    <row r="2389" spans="20:20">
      <c r="T2389" s="287"/>
    </row>
    <row r="2390" spans="20:20">
      <c r="T2390" s="287"/>
    </row>
    <row r="2391" spans="20:20">
      <c r="T2391" s="287"/>
    </row>
    <row r="2392" spans="20:20">
      <c r="T2392" s="287"/>
    </row>
    <row r="2393" spans="20:20">
      <c r="T2393" s="287"/>
    </row>
    <row r="2394" spans="20:20">
      <c r="T2394" s="287"/>
    </row>
    <row r="2395" spans="20:20">
      <c r="T2395" s="287"/>
    </row>
    <row r="2396" spans="20:20">
      <c r="T2396" s="287"/>
    </row>
    <row r="2397" spans="20:20">
      <c r="T2397" s="287"/>
    </row>
    <row r="2398" spans="20:20">
      <c r="T2398" s="287"/>
    </row>
    <row r="2399" spans="20:20">
      <c r="T2399" s="287"/>
    </row>
    <row r="2400" spans="20:20">
      <c r="T2400" s="287"/>
    </row>
    <row r="2401" spans="20:20">
      <c r="T2401" s="287"/>
    </row>
    <row r="2402" spans="20:20">
      <c r="T2402" s="287"/>
    </row>
    <row r="2403" spans="20:20">
      <c r="T2403" s="287"/>
    </row>
    <row r="2404" spans="20:20">
      <c r="T2404" s="287"/>
    </row>
    <row r="2405" spans="20:20">
      <c r="T2405" s="287"/>
    </row>
    <row r="2406" spans="20:20">
      <c r="T2406" s="287"/>
    </row>
    <row r="2407" spans="20:20">
      <c r="T2407" s="287"/>
    </row>
    <row r="2408" spans="20:20">
      <c r="T2408" s="287"/>
    </row>
    <row r="2409" spans="20:20">
      <c r="T2409" s="287"/>
    </row>
    <row r="2410" spans="20:20">
      <c r="T2410" s="287"/>
    </row>
    <row r="2411" spans="20:20">
      <c r="T2411" s="287"/>
    </row>
    <row r="2412" spans="20:20">
      <c r="T2412" s="287"/>
    </row>
    <row r="2413" spans="20:20">
      <c r="T2413" s="287"/>
    </row>
    <row r="2414" spans="20:20">
      <c r="T2414" s="287"/>
    </row>
    <row r="2415" spans="20:20">
      <c r="T2415" s="287"/>
    </row>
    <row r="2416" spans="20:20">
      <c r="T2416" s="287"/>
    </row>
    <row r="2417" spans="20:20">
      <c r="T2417" s="287"/>
    </row>
    <row r="2418" spans="20:20">
      <c r="T2418" s="287"/>
    </row>
    <row r="2419" spans="20:20">
      <c r="T2419" s="287"/>
    </row>
    <row r="2420" spans="20:20">
      <c r="T2420" s="287"/>
    </row>
    <row r="2421" spans="20:20">
      <c r="T2421" s="287"/>
    </row>
    <row r="2422" spans="20:20">
      <c r="T2422" s="287"/>
    </row>
    <row r="2423" spans="20:20">
      <c r="T2423" s="287"/>
    </row>
    <row r="2424" spans="20:20">
      <c r="T2424" s="287"/>
    </row>
    <row r="2425" spans="20:20">
      <c r="T2425" s="287"/>
    </row>
    <row r="2426" spans="20:20">
      <c r="T2426" s="287"/>
    </row>
    <row r="2427" spans="20:20">
      <c r="T2427" s="287"/>
    </row>
    <row r="2428" spans="20:20">
      <c r="T2428" s="287"/>
    </row>
    <row r="2429" spans="20:20">
      <c r="T2429" s="287"/>
    </row>
    <row r="2430" spans="20:20">
      <c r="T2430" s="287"/>
    </row>
    <row r="2431" spans="20:20">
      <c r="T2431" s="287"/>
    </row>
    <row r="2432" spans="20:20">
      <c r="T2432" s="287"/>
    </row>
    <row r="2433" spans="20:20">
      <c r="T2433" s="287"/>
    </row>
    <row r="2434" spans="20:20">
      <c r="T2434" s="287"/>
    </row>
    <row r="2435" spans="20:20">
      <c r="T2435" s="287"/>
    </row>
    <row r="2436" spans="20:20">
      <c r="T2436" s="287"/>
    </row>
    <row r="2437" spans="20:20">
      <c r="T2437" s="287"/>
    </row>
    <row r="2438" spans="20:20">
      <c r="T2438" s="287"/>
    </row>
    <row r="2439" spans="20:20">
      <c r="T2439" s="287"/>
    </row>
    <row r="2440" spans="20:20">
      <c r="T2440" s="287"/>
    </row>
    <row r="2441" spans="20:20">
      <c r="T2441" s="287"/>
    </row>
    <row r="2442" spans="20:20">
      <c r="T2442" s="287"/>
    </row>
    <row r="2443" spans="20:20">
      <c r="T2443" s="287"/>
    </row>
    <row r="2444" spans="20:20">
      <c r="T2444" s="287"/>
    </row>
    <row r="2445" spans="20:20">
      <c r="T2445" s="287"/>
    </row>
    <row r="2446" spans="20:20">
      <c r="T2446" s="287"/>
    </row>
    <row r="2447" spans="20:20">
      <c r="T2447" s="287"/>
    </row>
    <row r="2448" spans="20:20">
      <c r="T2448" s="287"/>
    </row>
    <row r="2449" spans="20:20">
      <c r="T2449" s="287"/>
    </row>
    <row r="2450" spans="20:20">
      <c r="T2450" s="287"/>
    </row>
    <row r="2451" spans="20:20">
      <c r="T2451" s="287"/>
    </row>
    <row r="2452" spans="20:20">
      <c r="T2452" s="287"/>
    </row>
    <row r="2453" spans="20:20">
      <c r="T2453" s="287"/>
    </row>
    <row r="2454" spans="20:20">
      <c r="T2454" s="287"/>
    </row>
    <row r="2455" spans="20:20">
      <c r="T2455" s="287"/>
    </row>
    <row r="2456" spans="20:20">
      <c r="T2456" s="287"/>
    </row>
    <row r="2457" spans="20:20">
      <c r="T2457" s="287"/>
    </row>
    <row r="2458" spans="20:20">
      <c r="T2458" s="287"/>
    </row>
    <row r="2459" spans="20:20">
      <c r="T2459" s="287"/>
    </row>
    <row r="2460" spans="20:20">
      <c r="T2460" s="287"/>
    </row>
    <row r="2461" spans="20:20">
      <c r="T2461" s="287"/>
    </row>
    <row r="2462" spans="20:20">
      <c r="T2462" s="287"/>
    </row>
    <row r="2463" spans="20:20">
      <c r="T2463" s="287"/>
    </row>
    <row r="2464" spans="20:20">
      <c r="T2464" s="287"/>
    </row>
    <row r="2465" spans="20:20">
      <c r="T2465" s="287"/>
    </row>
    <row r="2466" spans="20:20">
      <c r="T2466" s="287"/>
    </row>
    <row r="2467" spans="20:20">
      <c r="T2467" s="287"/>
    </row>
    <row r="2468" spans="20:20">
      <c r="T2468" s="287"/>
    </row>
    <row r="2469" spans="20:20">
      <c r="T2469" s="287"/>
    </row>
    <row r="2470" spans="20:20">
      <c r="T2470" s="287"/>
    </row>
    <row r="2471" spans="20:20">
      <c r="T2471" s="287"/>
    </row>
    <row r="2472" spans="20:20">
      <c r="T2472" s="287"/>
    </row>
    <row r="2473" spans="20:20">
      <c r="T2473" s="287"/>
    </row>
    <row r="2474" spans="20:20">
      <c r="T2474" s="287"/>
    </row>
    <row r="2475" spans="20:20">
      <c r="T2475" s="287"/>
    </row>
    <row r="2476" spans="20:20">
      <c r="T2476" s="287"/>
    </row>
    <row r="2477" spans="20:20">
      <c r="T2477" s="287"/>
    </row>
    <row r="2478" spans="20:20">
      <c r="T2478" s="287"/>
    </row>
    <row r="2479" spans="20:20">
      <c r="T2479" s="287"/>
    </row>
    <row r="2480" spans="20:20">
      <c r="T2480" s="287"/>
    </row>
    <row r="2481" spans="20:20">
      <c r="T2481" s="287"/>
    </row>
    <row r="2482" spans="20:20">
      <c r="T2482" s="287"/>
    </row>
    <row r="2483" spans="20:20">
      <c r="T2483" s="287"/>
    </row>
    <row r="2484" spans="20:20">
      <c r="T2484" s="287"/>
    </row>
    <row r="2485" spans="20:20">
      <c r="T2485" s="287"/>
    </row>
    <row r="2486" spans="20:20">
      <c r="T2486" s="287"/>
    </row>
    <row r="2487" spans="20:20">
      <c r="T2487" s="287"/>
    </row>
    <row r="2488" spans="20:20">
      <c r="T2488" s="287"/>
    </row>
    <row r="2489" spans="20:20">
      <c r="T2489" s="287"/>
    </row>
    <row r="2490" spans="20:20">
      <c r="T2490" s="287"/>
    </row>
    <row r="2491" spans="20:20">
      <c r="T2491" s="287"/>
    </row>
    <row r="2492" spans="20:20">
      <c r="T2492" s="287"/>
    </row>
    <row r="2493" spans="20:20">
      <c r="T2493" s="287"/>
    </row>
    <row r="2494" spans="20:20">
      <c r="T2494" s="287"/>
    </row>
    <row r="2495" spans="20:20">
      <c r="T2495" s="287"/>
    </row>
    <row r="2496" spans="20:20">
      <c r="T2496" s="287"/>
    </row>
    <row r="2497" spans="20:20">
      <c r="T2497" s="287"/>
    </row>
  </sheetData>
  <sheetProtection algorithmName="SHA-512" hashValue="bw1Bk2MMZjS3Jr/uqP6zj2jVUBJT6TN7ywY6gcPnmu3V/BNyK2o+7Wa658mYVqc1ghzEBWZYmmztF+F5Kf4i5w==" saltValue="sR/SVCVZKo1a7Hhg9a4GbQ==" spinCount="100000" sheet="1" formatCells="0" formatColumns="0" formatRows="0" autoFilter="0"/>
  <protectedRanges>
    <protectedRange sqref="T8:T279" name="Rango4"/>
    <protectedRange sqref="H8:H279" name="Rango3"/>
    <protectedRange sqref="J8:M279" name="Rango1"/>
    <protectedRange sqref="B8:B279" name="Rango2"/>
  </protectedRanges>
  <autoFilter ref="A7:T278"/>
  <mergeCells count="8">
    <mergeCell ref="A6:B6"/>
    <mergeCell ref="J6:K6"/>
    <mergeCell ref="C289:F289"/>
    <mergeCell ref="N289:P289"/>
    <mergeCell ref="N6:O6"/>
    <mergeCell ref="P6:Q6"/>
    <mergeCell ref="L6:M6"/>
    <mergeCell ref="I280:M280"/>
  </mergeCells>
  <pageMargins left="0.31496062992125984" right="0.19685039370078741" top="0.31496062992125984" bottom="0.74803149606299213" header="0.31496062992125984" footer="0.31496062992125984"/>
  <pageSetup scale="52"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20</vt:i4>
      </vt:variant>
    </vt:vector>
  </HeadingPairs>
  <TitlesOfParts>
    <vt:vector size="37" baseType="lpstr">
      <vt:lpstr>Contactos</vt:lpstr>
      <vt:lpstr>R1.02 (ex FORM. 9)</vt:lpstr>
      <vt:lpstr>bd_lista</vt:lpstr>
      <vt:lpstr>CUADRO</vt:lpstr>
      <vt:lpstr>Hoja de Trabajo para listado</vt:lpstr>
      <vt:lpstr>RESUMEN</vt:lpstr>
      <vt:lpstr>CONCEPTOS</vt:lpstr>
      <vt:lpstr>CUT MN</vt:lpstr>
      <vt:lpstr>CUT ME</vt:lpstr>
      <vt:lpstr>TRL MN</vt:lpstr>
      <vt:lpstr>TRL ME</vt:lpstr>
      <vt:lpstr>CDI</vt:lpstr>
      <vt:lpstr>TCR MN</vt:lpstr>
      <vt:lpstr>TCR ME</vt:lpstr>
      <vt:lpstr>TFD MN</vt:lpstr>
      <vt:lpstr>TFD ME</vt:lpstr>
      <vt:lpstr>CVD_AUTO</vt:lpstr>
      <vt:lpstr>CDI!Área_de_impresión</vt:lpstr>
      <vt:lpstr>CONCEPTOS!Área_de_impresión</vt:lpstr>
      <vt:lpstr>'CUT ME'!Área_de_impresión</vt:lpstr>
      <vt:lpstr>'CUT MN'!Área_de_impresión</vt:lpstr>
      <vt:lpstr>CVD_AUTO!Área_de_impresión</vt:lpstr>
      <vt:lpstr>'R1.02 (ex FORM. 9)'!Área_de_impresión</vt:lpstr>
      <vt:lpstr>RESUMEN!Área_de_impresión</vt:lpstr>
      <vt:lpstr>'TCR ME'!Área_de_impresión</vt:lpstr>
      <vt:lpstr>'TCR MN'!Área_de_impresión</vt:lpstr>
      <vt:lpstr>'TFD ME'!Área_de_impresión</vt:lpstr>
      <vt:lpstr>'TFD MN'!Área_de_impresión</vt:lpstr>
      <vt:lpstr>'TRL ME'!Área_de_impresión</vt:lpstr>
      <vt:lpstr>'TRL MN'!Área_de_impresión</vt:lpstr>
      <vt:lpstr>CDI!Títulos_a_imprimir</vt:lpstr>
      <vt:lpstr>'CUT ME'!Títulos_a_imprimir</vt:lpstr>
      <vt:lpstr>'CUT MN'!Títulos_a_imprimir</vt:lpstr>
      <vt:lpstr>CVD_AUTO!Títulos_a_imprimir</vt:lpstr>
      <vt:lpstr>RESUMEN!Títulos_a_imprimir</vt:lpstr>
      <vt:lpstr>'TRL ME'!Títulos_a_imprimir</vt:lpstr>
      <vt:lpstr>'TRL MN'!Títulos_a_imprimir</vt:lpstr>
    </vt:vector>
  </TitlesOfParts>
  <Company>MEFP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dc:creator>
  <cp:lastModifiedBy>Pablo Roberto Laura Soto</cp:lastModifiedBy>
  <cp:lastPrinted>2022-10-05T13:15:45Z</cp:lastPrinted>
  <dcterms:created xsi:type="dcterms:W3CDTF">2014-07-03T21:21:01Z</dcterms:created>
  <dcterms:modified xsi:type="dcterms:W3CDTF">2022-10-05T23:31:32Z</dcterms:modified>
</cp:coreProperties>
</file>